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imelineCaches/timelineCache1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pivotTables/pivotTable4.xml" ContentType="application/vnd.openxmlformats-officedocument.spreadsheetml.pivotTable+xml"/>
  <Override PartName="/xl/drawings/drawing6.xml" ContentType="application/vnd.openxmlformats-officedocument.drawing+xml"/>
  <Override PartName="/xl/pivotTables/pivotTable5.xml" ContentType="application/vnd.openxmlformats-officedocument.spreadsheetml.pivotTable+xml"/>
  <Override PartName="/xl/drawings/drawing7.xml" ContentType="application/vnd.openxmlformats-officedocument.drawing+xml"/>
  <Override PartName="/xl/pivotTables/pivotTable6.xml" ContentType="application/vnd.openxmlformats-officedocument.spreadsheetml.pivotTable+xml"/>
  <Override PartName="/xl/drawings/drawing8.xml" ContentType="application/vnd.openxmlformats-officedocument.drawing+xml"/>
  <Override PartName="/xl/pivotTables/pivotTable7.xml" ContentType="application/vnd.openxmlformats-officedocument.spreadsheetml.pivotTable+xml"/>
  <Override PartName="/xl/drawings/drawing9.xml" ContentType="application/vnd.openxmlformats-officedocument.drawing+xml"/>
  <Override PartName="/xl/pivotTables/pivotTable8.xml" ContentType="application/vnd.openxmlformats-officedocument.spreadsheetml.pivotTable+xml"/>
  <Override PartName="/xl/drawings/drawing10.xml" ContentType="application/vnd.openxmlformats-officedocument.drawing+xml"/>
  <Override PartName="/xl/pivotTables/pivotTable9.xml" ContentType="application/vnd.openxmlformats-officedocument.spreadsheetml.pivotTable+xml"/>
  <Override PartName="/xl/drawings/drawing11.xml" ContentType="application/vnd.openxmlformats-officedocument.drawing+xml"/>
  <Override PartName="/xl/pivotTables/pivotTable10.xml" ContentType="application/vnd.openxmlformats-officedocument.spreadsheetml.pivotTable+xml"/>
  <Override PartName="/xl/drawings/drawing12.xml" ContentType="application/vnd.openxmlformats-officedocument.drawing+xml"/>
  <Override PartName="/xl/pivotTables/pivotTable11.xml" ContentType="application/vnd.openxmlformats-officedocument.spreadsheetml.pivotTable+xml"/>
  <Override PartName="/xl/drawings/drawing13.xml" ContentType="application/vnd.openxmlformats-officedocument.drawing+xml"/>
  <Override PartName="/xl/pivotTables/pivotTable12.xml" ContentType="application/vnd.openxmlformats-officedocument.spreadsheetml.pivotTable+xml"/>
  <Override PartName="/xl/drawings/drawing14.xml" ContentType="application/vnd.openxmlformats-officedocument.drawing+xml"/>
  <Override PartName="/xl/pivotTables/pivotTable13.xml" ContentType="application/vnd.openxmlformats-officedocument.spreadsheetml.pivotTable+xml"/>
  <Override PartName="/xl/drawings/drawing15.xml" ContentType="application/vnd.openxmlformats-officedocument.drawing+xml"/>
  <Override PartName="/xl/pivotTables/pivotTable14.xml" ContentType="application/vnd.openxmlformats-officedocument.spreadsheetml.pivotTable+xml"/>
  <Override PartName="/xl/drawings/drawing16.xml" ContentType="application/vnd.openxmlformats-officedocument.drawing+xml"/>
  <Override PartName="/xl/pivotTables/pivotTable15.xml" ContentType="application/vnd.openxmlformats-officedocument.spreadsheetml.pivotTable+xml"/>
  <Override PartName="/xl/drawings/drawing17.xml" ContentType="application/vnd.openxmlformats-officedocument.drawing+xml"/>
  <Override PartName="/xl/pivotTables/pivotTable16.xml" ContentType="application/vnd.openxmlformats-officedocument.spreadsheetml.pivotTab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kwa-pdc\algemeen\Stddoc\E1c Energiebesparing (AJH)\Software\Graaddagen\"/>
    </mc:Choice>
  </mc:AlternateContent>
  <xr:revisionPtr revIDLastSave="0" documentId="13_ncr:1_{42701147-DCE6-41AD-9E93-FEBE276E8919}" xr6:coauthVersionLast="47" xr6:coauthVersionMax="47" xr10:uidLastSave="{00000000-0000-0000-0000-000000000000}"/>
  <workbookProtection workbookAlgorithmName="SHA-512" workbookHashValue="izwByjet5kBNkZzb4BR05HeKyJUDvVH4c5O1uSinYrGDpHwloq4JCPM0M1Phvy3IRoSuZLjEl7uADsdPDJuSKA==" workbookSaltValue="aUQKH4XCsr5qgpb8Og/cLg==" workbookSpinCount="100000" lockStructure="1"/>
  <bookViews>
    <workbookView xWindow="28680" yWindow="-120" windowWidth="29040" windowHeight="15720" tabRatio="749" firstSheet="2" activeTab="2" xr2:uid="{E6923312-1233-451B-816B-F32A625BCC9B}"/>
  </bookViews>
  <sheets>
    <sheet name="Blad1" sheetId="59" state="veryHidden" r:id="rId1"/>
    <sheet name="34 KNMI Stations" sheetId="88" state="veryHidden" r:id="rId2"/>
    <sheet name="Hoofdmenu" sheetId="33" r:id="rId3"/>
    <sheet name="overzicht_per_locatie" sheetId="34" r:id="rId4"/>
    <sheet name="interactief" sheetId="104" r:id="rId5"/>
    <sheet name="temp_per_dag" sheetId="90" r:id="rId6"/>
    <sheet name="temp_per_week" sheetId="91" r:id="rId7"/>
    <sheet name="temp_per_maand" sheetId="92" r:id="rId8"/>
    <sheet name="RV_per_dag" sheetId="105" r:id="rId9"/>
    <sheet name="RV_per_week" sheetId="93" r:id="rId10"/>
    <sheet name="RV_per_maand" sheetId="94" r:id="rId11"/>
    <sheet name="ongew_graadd_per_dag" sheetId="95" r:id="rId12"/>
    <sheet name="ongew_graadd_per_week" sheetId="96" r:id="rId13"/>
    <sheet name="ongew_graadd_per_maand" sheetId="97" r:id="rId14"/>
    <sheet name="gew_graadd_per_dag" sheetId="98" r:id="rId15"/>
    <sheet name="gew_graadd_per_week" sheetId="99" r:id="rId16"/>
    <sheet name="gew_graadd_per_maand" sheetId="100" r:id="rId17"/>
    <sheet name="koeldagen_per_dag" sheetId="101" r:id="rId18"/>
    <sheet name="koeldagen_per_week" sheetId="102" r:id="rId19"/>
    <sheet name="koeldagen_per_maand" sheetId="103" r:id="rId20"/>
    <sheet name="toelichting" sheetId="51" r:id="rId21"/>
    <sheet name="voorbeeld" sheetId="52" r:id="rId22"/>
  </sheets>
  <definedNames>
    <definedName name="_Order1" hidden="1">255</definedName>
    <definedName name="_Order2" hidden="1">255</definedName>
    <definedName name="_xlnm.Print_Area" localSheetId="3">overzicht_per_locatie!$B$3:$G$76</definedName>
    <definedName name="check">Hoofdmenu!$K$33</definedName>
    <definedName name="ExternalData_1" localSheetId="1" hidden="1">'34 KNMI Stations'!$A$1:$M$13577</definedName>
    <definedName name="OorspronkelijkeTijdlijn_Datum">#N/A</definedName>
    <definedName name="Slicer_Weerstation">#N/A</definedName>
  </definedNames>
  <calcPr calcId="191029" iterate="1"/>
  <pivotCaches>
    <pivotCache cacheId="0" r:id="rId23"/>
  </pivotCaches>
  <extLst>
    <ext xmlns:x14="http://schemas.microsoft.com/office/spreadsheetml/2009/9/main" uri="{BBE1A952-AA13-448e-AADC-164F8A28A991}">
      <x14:slicerCaches>
        <x14:slicerCache r:id="rId24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25"/>
      </x15:timelineCacheRef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88" l="1" a="1"/>
  <c r="N2" i="88" s="1"/>
  <c r="N3" i="88" a="1"/>
  <c r="N3" i="88"/>
  <c r="N4" i="88" a="1"/>
  <c r="N4" i="88" s="1"/>
  <c r="N5" i="88" a="1"/>
  <c r="N5" i="88" s="1"/>
  <c r="N6" i="88" a="1"/>
  <c r="N6" i="88" s="1"/>
  <c r="N7" i="88" a="1"/>
  <c r="N7" i="88" s="1"/>
  <c r="N8" i="88" a="1"/>
  <c r="N8" i="88" s="1"/>
  <c r="O8" i="88" s="1"/>
  <c r="N9" i="88" a="1"/>
  <c r="N9" i="88" s="1"/>
  <c r="O9" i="88" s="1"/>
  <c r="N10" i="88" a="1"/>
  <c r="N10" i="88" s="1"/>
  <c r="N11" i="88" a="1"/>
  <c r="N11" i="88" s="1"/>
  <c r="N12" i="88" a="1"/>
  <c r="N12" i="88"/>
  <c r="N13" i="88" a="1"/>
  <c r="N13" i="88" s="1"/>
  <c r="N14" i="88" a="1"/>
  <c r="N14" i="88" s="1"/>
  <c r="N15" i="88" a="1"/>
  <c r="N15" i="88" s="1"/>
  <c r="N16" i="88" a="1"/>
  <c r="N16" i="88" s="1"/>
  <c r="N17" i="88" a="1"/>
  <c r="N17" i="88"/>
  <c r="O17" i="88" s="1"/>
  <c r="N18" i="88" a="1"/>
  <c r="N18" i="88" s="1"/>
  <c r="N19" i="88" a="1"/>
  <c r="N19" i="88"/>
  <c r="N20" i="88" a="1"/>
  <c r="N20" i="88" s="1"/>
  <c r="N21" i="88" a="1"/>
  <c r="N21" i="88" s="1"/>
  <c r="N22" i="88" a="1"/>
  <c r="N22" i="88" s="1"/>
  <c r="N23" i="88" a="1"/>
  <c r="N23" i="88" s="1"/>
  <c r="N24" i="88" a="1"/>
  <c r="N24" i="88" s="1"/>
  <c r="N25" i="88" a="1"/>
  <c r="N25" i="88" s="1"/>
  <c r="O25" i="88" s="1"/>
  <c r="N26" i="88" a="1"/>
  <c r="N26" i="88" s="1"/>
  <c r="N27" i="88" a="1"/>
  <c r="N27" i="88" s="1"/>
  <c r="N28" i="88" a="1"/>
  <c r="N28" i="88"/>
  <c r="N29" i="88" a="1"/>
  <c r="N29" i="88" s="1"/>
  <c r="N30" i="88" a="1"/>
  <c r="N30" i="88"/>
  <c r="N31" i="88" a="1"/>
  <c r="N31" i="88" s="1"/>
  <c r="N32" i="88" a="1"/>
  <c r="N32" i="88" s="1"/>
  <c r="N33" i="88" a="1"/>
  <c r="N33" i="88" s="1"/>
  <c r="N34" i="88" a="1"/>
  <c r="N34" i="88" s="1"/>
  <c r="O34" i="88" s="1"/>
  <c r="N35" i="88" a="1"/>
  <c r="N35" i="88" s="1"/>
  <c r="N36" i="88" a="1"/>
  <c r="N36" i="88" s="1"/>
  <c r="N37" i="88" a="1"/>
  <c r="N37" i="88" s="1"/>
  <c r="N38" i="88" a="1"/>
  <c r="N38" i="88" s="1"/>
  <c r="N39" i="88" a="1"/>
  <c r="N39" i="88" s="1"/>
  <c r="N40" i="88" a="1"/>
  <c r="N40" i="88" s="1"/>
  <c r="N41" i="88" a="1"/>
  <c r="N41" i="88" s="1"/>
  <c r="N42" i="88" a="1"/>
  <c r="N42" i="88" s="1"/>
  <c r="N43" i="88" a="1"/>
  <c r="N43" i="88"/>
  <c r="N44" i="88" a="1"/>
  <c r="N44" i="88" s="1"/>
  <c r="O44" i="88" s="1"/>
  <c r="N45" i="88" a="1"/>
  <c r="N45" i="88"/>
  <c r="N46" i="88" a="1"/>
  <c r="N46" i="88" s="1"/>
  <c r="N47" i="88" a="1"/>
  <c r="N47" i="88" s="1"/>
  <c r="N48" i="88" a="1"/>
  <c r="N48" i="88" s="1"/>
  <c r="N49" i="88" a="1"/>
  <c r="N49" i="88" s="1"/>
  <c r="N50" i="88" a="1"/>
  <c r="N50" i="88" s="1"/>
  <c r="N51" i="88" a="1"/>
  <c r="N51" i="88" s="1"/>
  <c r="N52" i="88" a="1"/>
  <c r="N52" i="88" s="1"/>
  <c r="N53" i="88" a="1"/>
  <c r="N53" i="88"/>
  <c r="N54" i="88" a="1"/>
  <c r="N54" i="88"/>
  <c r="N55" i="88" a="1"/>
  <c r="N55" i="88" s="1"/>
  <c r="N56" i="88" a="1"/>
  <c r="N56" i="88" s="1"/>
  <c r="N57" i="88" a="1"/>
  <c r="N57" i="88" s="1"/>
  <c r="N58" i="88" a="1"/>
  <c r="N58" i="88" s="1"/>
  <c r="N59" i="88" a="1"/>
  <c r="N59" i="88" s="1"/>
  <c r="N60" i="88" a="1"/>
  <c r="N60" i="88"/>
  <c r="O60" i="88" s="1"/>
  <c r="N61" i="88" a="1"/>
  <c r="N61" i="88" s="1"/>
  <c r="N62" i="88" a="1"/>
  <c r="N62" i="88" s="1"/>
  <c r="N63" i="88" a="1"/>
  <c r="N63" i="88"/>
  <c r="N64" i="88" a="1"/>
  <c r="N64" i="88" s="1"/>
  <c r="N65" i="88" a="1"/>
  <c r="N65" i="88"/>
  <c r="N66" i="88" a="1"/>
  <c r="N66" i="88" s="1"/>
  <c r="N67" i="88" a="1"/>
  <c r="N67" i="88" s="1"/>
  <c r="N68" i="88" a="1"/>
  <c r="N68" i="88" s="1"/>
  <c r="N69" i="88" a="1"/>
  <c r="N69" i="88" s="1"/>
  <c r="N70" i="88" a="1"/>
  <c r="N70" i="88"/>
  <c r="N71" i="88" a="1"/>
  <c r="N71" i="88" s="1"/>
  <c r="N72" i="88" a="1"/>
  <c r="N72" i="88" s="1"/>
  <c r="N73" i="88" a="1"/>
  <c r="N73" i="88" s="1"/>
  <c r="N74" i="88" a="1"/>
  <c r="N74" i="88" s="1"/>
  <c r="N75" i="88" a="1"/>
  <c r="N75" i="88" s="1"/>
  <c r="N76" i="88" a="1"/>
  <c r="N76" i="88" s="1"/>
  <c r="N77" i="88" a="1"/>
  <c r="N77" i="88" s="1"/>
  <c r="N78" i="88" a="1"/>
  <c r="N78" i="88" s="1"/>
  <c r="N79" i="88" a="1"/>
  <c r="N79" i="88"/>
  <c r="N80" i="88" a="1"/>
  <c r="N80" i="88" s="1"/>
  <c r="N81" i="88" a="1"/>
  <c r="N81" i="88" s="1"/>
  <c r="N82" i="88" a="1"/>
  <c r="N82" i="88"/>
  <c r="N83" i="88" a="1"/>
  <c r="N83" i="88" s="1"/>
  <c r="N84" i="88" a="1"/>
  <c r="N84" i="88" s="1"/>
  <c r="N85" i="88" a="1"/>
  <c r="N85" i="88" s="1"/>
  <c r="N86" i="88" a="1"/>
  <c r="N86" i="88" s="1"/>
  <c r="N87" i="88" a="1"/>
  <c r="N87" i="88" s="1"/>
  <c r="N88" i="88" a="1"/>
  <c r="N88" i="88" s="1"/>
  <c r="N89" i="88" a="1"/>
  <c r="N89" i="88"/>
  <c r="N90" i="88" a="1"/>
  <c r="N90" i="88" s="1"/>
  <c r="N91" i="88" a="1"/>
  <c r="N91" i="88" s="1"/>
  <c r="N92" i="88" a="1"/>
  <c r="N92" i="88" s="1"/>
  <c r="N93" i="88" a="1"/>
  <c r="N93" i="88" s="1"/>
  <c r="N94" i="88" a="1"/>
  <c r="N94" i="88" s="1"/>
  <c r="N95" i="88" a="1"/>
  <c r="N95" i="88" s="1"/>
  <c r="N96" i="88" a="1"/>
  <c r="N96" i="88" s="1"/>
  <c r="N97" i="88" a="1"/>
  <c r="N97" i="88"/>
  <c r="N98" i="88" a="1"/>
  <c r="N98" i="88" s="1"/>
  <c r="N99" i="88" a="1"/>
  <c r="N99" i="88" s="1"/>
  <c r="N100" i="88" a="1"/>
  <c r="N100" i="88" s="1"/>
  <c r="N101" i="88" a="1"/>
  <c r="N101" i="88" s="1"/>
  <c r="N102" i="88" a="1"/>
  <c r="N102" i="88" s="1"/>
  <c r="N103" i="88" a="1"/>
  <c r="N103" i="88" s="1"/>
  <c r="N104" i="88" a="1"/>
  <c r="N104" i="88" s="1"/>
  <c r="N105" i="88" a="1"/>
  <c r="N105" i="88" s="1"/>
  <c r="N106" i="88" a="1"/>
  <c r="N106" i="88" s="1"/>
  <c r="N107" i="88" a="1"/>
  <c r="N107" i="88" s="1"/>
  <c r="N108" i="88" a="1"/>
  <c r="N108" i="88" s="1"/>
  <c r="N109" i="88" a="1"/>
  <c r="N109" i="88" s="1"/>
  <c r="N110" i="88" a="1"/>
  <c r="N110" i="88" s="1"/>
  <c r="N111" i="88" a="1"/>
  <c r="N111" i="88"/>
  <c r="N112" i="88" a="1"/>
  <c r="N112" i="88" s="1"/>
  <c r="N113" i="88" a="1"/>
  <c r="N113" i="88" s="1"/>
  <c r="N114" i="88" a="1"/>
  <c r="N114" i="88" s="1"/>
  <c r="N115" i="88" a="1"/>
  <c r="N115" i="88" s="1"/>
  <c r="N116" i="88" a="1"/>
  <c r="N116" i="88" s="1"/>
  <c r="N117" i="88" a="1"/>
  <c r="N117" i="88" s="1"/>
  <c r="N118" i="88" a="1"/>
  <c r="N118" i="88" s="1"/>
  <c r="N119" i="88" a="1"/>
  <c r="N119" i="88"/>
  <c r="O119" i="88" s="1"/>
  <c r="N120" i="88" a="1"/>
  <c r="N120" i="88" s="1"/>
  <c r="N121" i="88" a="1"/>
  <c r="N121" i="88"/>
  <c r="N122" i="88" a="1"/>
  <c r="N122" i="88" s="1"/>
  <c r="N123" i="88" a="1"/>
  <c r="N123" i="88" s="1"/>
  <c r="N124" i="88" a="1"/>
  <c r="N124" i="88"/>
  <c r="N125" i="88" a="1"/>
  <c r="N125" i="88" s="1"/>
  <c r="N126" i="88" a="1"/>
  <c r="N126" i="88" s="1"/>
  <c r="O126" i="88" s="1"/>
  <c r="N127" i="88" a="1"/>
  <c r="N127" i="88" s="1"/>
  <c r="O127" i="88" s="1"/>
  <c r="N128" i="88" a="1"/>
  <c r="N128" i="88" s="1"/>
  <c r="N129" i="88" a="1"/>
  <c r="N129" i="88" s="1"/>
  <c r="N130" i="88" a="1"/>
  <c r="N130" i="88"/>
  <c r="N131" i="88" a="1"/>
  <c r="N131" i="88" s="1"/>
  <c r="N132" i="88" a="1"/>
  <c r="N132" i="88" s="1"/>
  <c r="N133" i="88" a="1"/>
  <c r="N133" i="88" s="1"/>
  <c r="N134" i="88" a="1"/>
  <c r="N134" i="88" s="1"/>
  <c r="N135" i="88" a="1"/>
  <c r="N135" i="88" s="1"/>
  <c r="N136" i="88" a="1"/>
  <c r="N136" i="88" s="1"/>
  <c r="N137" i="88" a="1"/>
  <c r="N137" i="88" s="1"/>
  <c r="N138" i="88" a="1"/>
  <c r="N138" i="88"/>
  <c r="N139" i="88" a="1"/>
  <c r="N139" i="88"/>
  <c r="N140" i="88" a="1"/>
  <c r="N140" i="88" s="1"/>
  <c r="N141" i="88" a="1"/>
  <c r="N141" i="88" s="1"/>
  <c r="N142" i="88" a="1"/>
  <c r="N142" i="88" s="1"/>
  <c r="N143" i="88" a="1"/>
  <c r="N143" i="88" s="1"/>
  <c r="N144" i="88" a="1"/>
  <c r="N144" i="88" s="1"/>
  <c r="N145" i="88" a="1"/>
  <c r="N145" i="88" s="1"/>
  <c r="N146" i="88" a="1"/>
  <c r="N146" i="88" s="1"/>
  <c r="N147" i="88" a="1"/>
  <c r="N147" i="88" s="1"/>
  <c r="N148" i="88" a="1"/>
  <c r="N148" i="88"/>
  <c r="N149" i="88" a="1"/>
  <c r="N149" i="88" s="1"/>
  <c r="N150" i="88" a="1"/>
  <c r="N150" i="88" s="1"/>
  <c r="N151" i="88" a="1"/>
  <c r="N151" i="88" s="1"/>
  <c r="N152" i="88" a="1"/>
  <c r="N152" i="88" s="1"/>
  <c r="N153" i="88" a="1"/>
  <c r="N153" i="88" s="1"/>
  <c r="N154" i="88" a="1"/>
  <c r="N154" i="88" s="1"/>
  <c r="N155" i="88" a="1"/>
  <c r="N155" i="88"/>
  <c r="N156" i="88" a="1"/>
  <c r="N156" i="88" s="1"/>
  <c r="N157" i="88" a="1"/>
  <c r="N157" i="88" s="1"/>
  <c r="N158" i="88" a="1"/>
  <c r="N158" i="88" s="1"/>
  <c r="N159" i="88" a="1"/>
  <c r="N159" i="88" s="1"/>
  <c r="N160" i="88" a="1"/>
  <c r="N160" i="88" s="1"/>
  <c r="N161" i="88" a="1"/>
  <c r="N161" i="88"/>
  <c r="N162" i="88" a="1"/>
  <c r="N162" i="88" s="1"/>
  <c r="N163" i="88" a="1"/>
  <c r="N163" i="88"/>
  <c r="N164" i="88" a="1"/>
  <c r="N164" i="88" s="1"/>
  <c r="N165" i="88" a="1"/>
  <c r="N165" i="88" s="1"/>
  <c r="N166" i="88" a="1"/>
  <c r="N166" i="88" s="1"/>
  <c r="N167" i="88" a="1"/>
  <c r="N167" i="88" s="1"/>
  <c r="N168" i="88" a="1"/>
  <c r="N168" i="88" s="1"/>
  <c r="N169" i="88" a="1"/>
  <c r="N169" i="88" s="1"/>
  <c r="N170" i="88" a="1"/>
  <c r="N170" i="88" s="1"/>
  <c r="N171" i="88" a="1"/>
  <c r="N171" i="88"/>
  <c r="N172" i="88" a="1"/>
  <c r="N172" i="88" s="1"/>
  <c r="N173" i="88" a="1"/>
  <c r="N173" i="88" s="1"/>
  <c r="N174" i="88" a="1"/>
  <c r="N174" i="88"/>
  <c r="N175" i="88" a="1"/>
  <c r="N175" i="88" s="1"/>
  <c r="N176" i="88" a="1"/>
  <c r="N176" i="88" s="1"/>
  <c r="N177" i="88" a="1"/>
  <c r="N177" i="88" s="1"/>
  <c r="N178" i="88" a="1"/>
  <c r="N178" i="88" s="1"/>
  <c r="O178" i="88" s="1"/>
  <c r="N179" i="88" a="1"/>
  <c r="N179" i="88" s="1"/>
  <c r="O179" i="88" s="1"/>
  <c r="N180" i="88" a="1"/>
  <c r="N180" i="88" s="1"/>
  <c r="N181" i="88" a="1"/>
  <c r="N181" i="88"/>
  <c r="N182" i="88" a="1"/>
  <c r="N182" i="88" s="1"/>
  <c r="N183" i="88" a="1"/>
  <c r="N183" i="88"/>
  <c r="N184" i="88" a="1"/>
  <c r="N184" i="88" s="1"/>
  <c r="N185" i="88" a="1"/>
  <c r="N185" i="88" s="1"/>
  <c r="N186" i="88" a="1"/>
  <c r="N186" i="88" s="1"/>
  <c r="O186" i="88" s="1"/>
  <c r="N187" i="88" a="1"/>
  <c r="N187" i="88" s="1"/>
  <c r="N188" i="88" a="1"/>
  <c r="N188" i="88" s="1"/>
  <c r="N189" i="88" a="1"/>
  <c r="N189" i="88" s="1"/>
  <c r="N190" i="88" a="1"/>
  <c r="N190" i="88" s="1"/>
  <c r="N191" i="88" a="1"/>
  <c r="N191" i="88" s="1"/>
  <c r="N192" i="88" a="1"/>
  <c r="N192" i="88" s="1"/>
  <c r="N193" i="88" a="1"/>
  <c r="N193" i="88" s="1"/>
  <c r="N194" i="88" a="1"/>
  <c r="N194" i="88" s="1"/>
  <c r="N195" i="88" a="1"/>
  <c r="N195" i="88" s="1"/>
  <c r="N196" i="88" a="1"/>
  <c r="N196" i="88"/>
  <c r="N197" i="88" a="1"/>
  <c r="N197" i="88" s="1"/>
  <c r="N198" i="88" a="1"/>
  <c r="N198" i="88"/>
  <c r="N199" i="88" a="1"/>
  <c r="N199" i="88" s="1"/>
  <c r="N200" i="88" a="1"/>
  <c r="N200" i="88" s="1"/>
  <c r="N201" i="88" a="1"/>
  <c r="N201" i="88" s="1"/>
  <c r="N202" i="88" a="1"/>
  <c r="N202" i="88" s="1"/>
  <c r="N203" i="88" a="1"/>
  <c r="N203" i="88" s="1"/>
  <c r="N204" i="88" a="1"/>
  <c r="N204" i="88" s="1"/>
  <c r="N205" i="88" a="1"/>
  <c r="N205" i="88" s="1"/>
  <c r="N206" i="88" a="1"/>
  <c r="N206" i="88" s="1"/>
  <c r="N207" i="88" a="1"/>
  <c r="N207" i="88"/>
  <c r="N208" i="88" a="1"/>
  <c r="N208" i="88" s="1"/>
  <c r="N209" i="88" a="1"/>
  <c r="N209" i="88" s="1"/>
  <c r="N210" i="88" a="1"/>
  <c r="N210" i="88" s="1"/>
  <c r="N211" i="88" a="1"/>
  <c r="N211" i="88" s="1"/>
  <c r="N212" i="88" a="1"/>
  <c r="N212" i="88" s="1"/>
  <c r="N213" i="88" a="1"/>
  <c r="N213" i="88"/>
  <c r="N214" i="88" a="1"/>
  <c r="N214" i="88" s="1"/>
  <c r="N215" i="88" a="1"/>
  <c r="N215" i="88" s="1"/>
  <c r="N216" i="88" a="1"/>
  <c r="N216" i="88" s="1"/>
  <c r="N217" i="88" a="1"/>
  <c r="N217" i="88" s="1"/>
  <c r="N218" i="88" a="1"/>
  <c r="N218" i="88" s="1"/>
  <c r="N219" i="88" a="1"/>
  <c r="N219" i="88" s="1"/>
  <c r="N220" i="88" a="1"/>
  <c r="N220" i="88" s="1"/>
  <c r="N221" i="88" a="1"/>
  <c r="N221" i="88" s="1"/>
  <c r="N222" i="88" a="1"/>
  <c r="N222" i="88"/>
  <c r="N223" i="88" a="1"/>
  <c r="N223" i="88" s="1"/>
  <c r="N224" i="88" a="1"/>
  <c r="N224" i="88" s="1"/>
  <c r="N225" i="88" a="1"/>
  <c r="N225" i="88" s="1"/>
  <c r="N226" i="88" a="1"/>
  <c r="N226" i="88" s="1"/>
  <c r="N227" i="88" a="1"/>
  <c r="N227" i="88" s="1"/>
  <c r="N228" i="88" a="1"/>
  <c r="N228" i="88" s="1"/>
  <c r="N229" i="88" a="1"/>
  <c r="N229" i="88" s="1"/>
  <c r="N230" i="88" a="1"/>
  <c r="N230" i="88" s="1"/>
  <c r="N231" i="88" a="1"/>
  <c r="N231" i="88"/>
  <c r="N232" i="88" a="1"/>
  <c r="N232" i="88" s="1"/>
  <c r="N233" i="88" a="1"/>
  <c r="N233" i="88"/>
  <c r="N234" i="88" a="1"/>
  <c r="N234" i="88" s="1"/>
  <c r="N235" i="88" a="1"/>
  <c r="N235" i="88" s="1"/>
  <c r="N236" i="88" a="1"/>
  <c r="N236" i="88" s="1"/>
  <c r="N237" i="88" a="1"/>
  <c r="N237" i="88" s="1"/>
  <c r="N238" i="88" a="1"/>
  <c r="N238" i="88" s="1"/>
  <c r="N239" i="88" a="1"/>
  <c r="N239" i="88"/>
  <c r="N240" i="88" a="1"/>
  <c r="N240" i="88" s="1"/>
  <c r="N241" i="88" a="1"/>
  <c r="N241" i="88" s="1"/>
  <c r="N242" i="88" a="1"/>
  <c r="N242" i="88" s="1"/>
  <c r="N243" i="88" a="1"/>
  <c r="N243" i="88"/>
  <c r="N244" i="88" a="1"/>
  <c r="N244" i="88"/>
  <c r="N245" i="88" a="1"/>
  <c r="N245" i="88" s="1"/>
  <c r="N246" i="88" a="1"/>
  <c r="N246" i="88" s="1"/>
  <c r="N247" i="88" a="1"/>
  <c r="N247" i="88" s="1"/>
  <c r="O247" i="88" s="1"/>
  <c r="N248" i="88" a="1"/>
  <c r="N248" i="88" s="1"/>
  <c r="N249" i="88" a="1"/>
  <c r="N249" i="88" s="1"/>
  <c r="N250" i="88" a="1"/>
  <c r="N250" i="88" s="1"/>
  <c r="N251" i="88" a="1"/>
  <c r="N251" i="88" s="1"/>
  <c r="N252" i="88" a="1"/>
  <c r="N252" i="88"/>
  <c r="N253" i="88" a="1"/>
  <c r="N253" i="88"/>
  <c r="N254" i="88" a="1"/>
  <c r="N254" i="88" s="1"/>
  <c r="N255" i="88" a="1"/>
  <c r="N255" i="88" s="1"/>
  <c r="N256" i="88" a="1"/>
  <c r="N256" i="88"/>
  <c r="N257" i="88" a="1"/>
  <c r="N257" i="88" s="1"/>
  <c r="N258" i="88" a="1"/>
  <c r="N258" i="88" s="1"/>
  <c r="N259" i="88" a="1"/>
  <c r="N259" i="88"/>
  <c r="N260" i="88" a="1"/>
  <c r="N260" i="88" s="1"/>
  <c r="N261" i="88" a="1"/>
  <c r="N261" i="88" s="1"/>
  <c r="N262" i="88" a="1"/>
  <c r="N262" i="88" s="1"/>
  <c r="N263" i="88" a="1"/>
  <c r="N263" i="88" s="1"/>
  <c r="N264" i="88" a="1"/>
  <c r="N264" i="88" s="1"/>
  <c r="N265" i="88" a="1"/>
  <c r="N265" i="88"/>
  <c r="N266" i="88" a="1"/>
  <c r="N266" i="88" s="1"/>
  <c r="N267" i="88" a="1"/>
  <c r="N267" i="88" s="1"/>
  <c r="N268" i="88" a="1"/>
  <c r="N268" i="88"/>
  <c r="N269" i="88" a="1"/>
  <c r="N269" i="88" s="1"/>
  <c r="N270" i="88" a="1"/>
  <c r="N270" i="88" s="1"/>
  <c r="N271" i="88" a="1"/>
  <c r="N271" i="88" s="1"/>
  <c r="N272" i="88" a="1"/>
  <c r="N272" i="88" s="1"/>
  <c r="N273" i="88" a="1"/>
  <c r="N273" i="88"/>
  <c r="N274" i="88" a="1"/>
  <c r="N274" i="88" s="1"/>
  <c r="N275" i="88" a="1"/>
  <c r="N275" i="88" s="1"/>
  <c r="N276" i="88" a="1"/>
  <c r="N276" i="88" s="1"/>
  <c r="N277" i="88" a="1"/>
  <c r="N277" i="88" s="1"/>
  <c r="N278" i="88" a="1"/>
  <c r="N278" i="88" s="1"/>
  <c r="N279" i="88" a="1"/>
  <c r="N279" i="88"/>
  <c r="N280" i="88" a="1"/>
  <c r="N280" i="88" s="1"/>
  <c r="N281" i="88" a="1"/>
  <c r="N281" i="88" s="1"/>
  <c r="N282" i="88" a="1"/>
  <c r="N282" i="88"/>
  <c r="N283" i="88" a="1"/>
  <c r="N283" i="88" s="1"/>
  <c r="N284" i="88" a="1"/>
  <c r="N284" i="88" s="1"/>
  <c r="N285" i="88" a="1"/>
  <c r="N285" i="88"/>
  <c r="N286" i="88" a="1"/>
  <c r="N286" i="88"/>
  <c r="N287" i="88" a="1"/>
  <c r="N287" i="88" s="1"/>
  <c r="N288" i="88" a="1"/>
  <c r="N288" i="88" s="1"/>
  <c r="N289" i="88" a="1"/>
  <c r="N289" i="88" s="1"/>
  <c r="N290" i="88" a="1"/>
  <c r="N290" i="88" s="1"/>
  <c r="N291" i="88" a="1"/>
  <c r="N291" i="88" s="1"/>
  <c r="N292" i="88" a="1"/>
  <c r="N292" i="88"/>
  <c r="N293" i="88" a="1"/>
  <c r="N293" i="88" s="1"/>
  <c r="N294" i="88" a="1"/>
  <c r="N294" i="88" s="1"/>
  <c r="N295" i="88" a="1"/>
  <c r="N295" i="88" s="1"/>
  <c r="N296" i="88" a="1"/>
  <c r="N296" i="88" s="1"/>
  <c r="N297" i="88" a="1"/>
  <c r="N297" i="88" s="1"/>
  <c r="N298" i="88" a="1"/>
  <c r="N298" i="88"/>
  <c r="N299" i="88" a="1"/>
  <c r="N299" i="88" s="1"/>
  <c r="N300" i="88" a="1"/>
  <c r="N300" i="88" s="1"/>
  <c r="N301" i="88" a="1"/>
  <c r="N301" i="88" s="1"/>
  <c r="N302" i="88" a="1"/>
  <c r="N302" i="88" s="1"/>
  <c r="N303" i="88" a="1"/>
  <c r="N303" i="88"/>
  <c r="N304" i="88" a="1"/>
  <c r="N304" i="88" s="1"/>
  <c r="N305" i="88" a="1"/>
  <c r="N305" i="88" s="1"/>
  <c r="N306" i="88" a="1"/>
  <c r="N306" i="88" s="1"/>
  <c r="N307" i="88" a="1"/>
  <c r="N307" i="88" s="1"/>
  <c r="N308" i="88" a="1"/>
  <c r="N308" i="88" s="1"/>
  <c r="N309" i="88" a="1"/>
  <c r="N309" i="88"/>
  <c r="N310" i="88" a="1"/>
  <c r="N310" i="88" s="1"/>
  <c r="N311" i="88" a="1"/>
  <c r="N311" i="88"/>
  <c r="N312" i="88" a="1"/>
  <c r="N312" i="88" s="1"/>
  <c r="N313" i="88" a="1"/>
  <c r="N313" i="88" s="1"/>
  <c r="N314" i="88" a="1"/>
  <c r="N314" i="88" s="1"/>
  <c r="N315" i="88" a="1"/>
  <c r="N315" i="88" s="1"/>
  <c r="N316" i="88" a="1"/>
  <c r="N316" i="88" s="1"/>
  <c r="N317" i="88" a="1"/>
  <c r="N317" i="88" s="1"/>
  <c r="N318" i="88" a="1"/>
  <c r="N318" i="88"/>
  <c r="N319" i="88" a="1"/>
  <c r="N319" i="88" s="1"/>
  <c r="N320" i="88" a="1"/>
  <c r="N320" i="88" s="1"/>
  <c r="N321" i="88" a="1"/>
  <c r="N321" i="88" s="1"/>
  <c r="N322" i="88" a="1"/>
  <c r="N322" i="88" s="1"/>
  <c r="N323" i="88" a="1"/>
  <c r="N323" i="88" s="1"/>
  <c r="N324" i="88" a="1"/>
  <c r="N324" i="88" s="1"/>
  <c r="N325" i="88" a="1"/>
  <c r="N325" i="88"/>
  <c r="N326" i="88" a="1"/>
  <c r="N326" i="88" s="1"/>
  <c r="N327" i="88" a="1"/>
  <c r="N327" i="88" s="1"/>
  <c r="N328" i="88" a="1"/>
  <c r="N328" i="88"/>
  <c r="N329" i="88" a="1"/>
  <c r="N329" i="88" s="1"/>
  <c r="N330" i="88" a="1"/>
  <c r="N330" i="88" s="1"/>
  <c r="N331" i="88" a="1"/>
  <c r="N331" i="88" s="1"/>
  <c r="N332" i="88" a="1"/>
  <c r="N332" i="88" s="1"/>
  <c r="N333" i="88" a="1"/>
  <c r="N333" i="88" s="1"/>
  <c r="N334" i="88" a="1"/>
  <c r="N334" i="88" s="1"/>
  <c r="N335" i="88" a="1"/>
  <c r="N335" i="88" s="1"/>
  <c r="N336" i="88" a="1"/>
  <c r="N336" i="88" s="1"/>
  <c r="N337" i="88" a="1"/>
  <c r="N337" i="88" s="1"/>
  <c r="N338" i="88" a="1"/>
  <c r="N338" i="88" s="1"/>
  <c r="N339" i="88" a="1"/>
  <c r="N339" i="88" s="1"/>
  <c r="N340" i="88" a="1"/>
  <c r="N340" i="88" s="1"/>
  <c r="N341" i="88" a="1"/>
  <c r="N341" i="88"/>
  <c r="N342" i="88" a="1"/>
  <c r="N342" i="88"/>
  <c r="N343" i="88" a="1"/>
  <c r="N343" i="88" s="1"/>
  <c r="N344" i="88" a="1"/>
  <c r="N344" i="88" s="1"/>
  <c r="N345" i="88" a="1"/>
  <c r="N345" i="88" s="1"/>
  <c r="N346" i="88" a="1"/>
  <c r="N346" i="88" s="1"/>
  <c r="N347" i="88" a="1"/>
  <c r="N347" i="88" s="1"/>
  <c r="N348" i="88" a="1"/>
  <c r="N348" i="88"/>
  <c r="N349" i="88" a="1"/>
  <c r="N349" i="88" s="1"/>
  <c r="N350" i="88" a="1"/>
  <c r="N350" i="88" s="1"/>
  <c r="N351" i="88" a="1"/>
  <c r="N351" i="88"/>
  <c r="N352" i="88" a="1"/>
  <c r="N352" i="88" s="1"/>
  <c r="N353" i="88" a="1"/>
  <c r="N353" i="88"/>
  <c r="N354" i="88" a="1"/>
  <c r="N354" i="88" s="1"/>
  <c r="N355" i="88" a="1"/>
  <c r="N355" i="88" s="1"/>
  <c r="N356" i="88" a="1"/>
  <c r="N356" i="88" s="1"/>
  <c r="N357" i="88" a="1"/>
  <c r="N357" i="88" s="1"/>
  <c r="N358" i="88" a="1"/>
  <c r="N358" i="88"/>
  <c r="N359" i="88" a="1"/>
  <c r="N359" i="88" s="1"/>
  <c r="N360" i="88" a="1"/>
  <c r="N360" i="88" s="1"/>
  <c r="N361" i="88" a="1"/>
  <c r="N361" i="88" s="1"/>
  <c r="N362" i="88" a="1"/>
  <c r="N362" i="88" s="1"/>
  <c r="N363" i="88" a="1"/>
  <c r="N363" i="88" s="1"/>
  <c r="N364" i="88" a="1"/>
  <c r="N364" i="88" s="1"/>
  <c r="N365" i="88" a="1"/>
  <c r="N365" i="88" s="1"/>
  <c r="N366" i="88" a="1"/>
  <c r="N366" i="88" s="1"/>
  <c r="N367" i="88" a="1"/>
  <c r="N367" i="88"/>
  <c r="N368" i="88" a="1"/>
  <c r="N368" i="88" s="1"/>
  <c r="N369" i="88" a="1"/>
  <c r="N369" i="88" s="1"/>
  <c r="N370" i="88" a="1"/>
  <c r="N370" i="88"/>
  <c r="N371" i="88" a="1"/>
  <c r="N371" i="88" s="1"/>
  <c r="N372" i="88" a="1"/>
  <c r="N372" i="88" s="1"/>
  <c r="N373" i="88" a="1"/>
  <c r="N373" i="88" s="1"/>
  <c r="N374" i="88" a="1"/>
  <c r="N374" i="88" s="1"/>
  <c r="N375" i="88" a="1"/>
  <c r="N375" i="88" s="1"/>
  <c r="N376" i="88" a="1"/>
  <c r="N376" i="88" s="1"/>
  <c r="N377" i="88" a="1"/>
  <c r="N377" i="88"/>
  <c r="N378" i="88" a="1"/>
  <c r="N378" i="88" s="1"/>
  <c r="N379" i="88" a="1"/>
  <c r="N379" i="88"/>
  <c r="N380" i="88" a="1"/>
  <c r="N380" i="88" s="1"/>
  <c r="N381" i="88" a="1"/>
  <c r="N381" i="88" s="1"/>
  <c r="N382" i="88" a="1"/>
  <c r="N382" i="88" s="1"/>
  <c r="N383" i="88" a="1"/>
  <c r="N383" i="88"/>
  <c r="N384" i="88" a="1"/>
  <c r="N384" i="88" s="1"/>
  <c r="O384" i="88" s="1"/>
  <c r="N385" i="88" a="1"/>
  <c r="N385" i="88" s="1"/>
  <c r="N386" i="88" a="1"/>
  <c r="N386" i="88" s="1"/>
  <c r="N387" i="88" a="1"/>
  <c r="N387" i="88"/>
  <c r="N388" i="88" a="1"/>
  <c r="N388" i="88"/>
  <c r="N389" i="88" a="1"/>
  <c r="N389" i="88" s="1"/>
  <c r="N390" i="88" a="1"/>
  <c r="N390" i="88" s="1"/>
  <c r="N391" i="88" a="1"/>
  <c r="N391" i="88" s="1"/>
  <c r="N392" i="88" a="1"/>
  <c r="N392" i="88" s="1"/>
  <c r="N393" i="88" a="1"/>
  <c r="N393" i="88" s="1"/>
  <c r="N394" i="88" a="1"/>
  <c r="N394" i="88" s="1"/>
  <c r="N395" i="88" a="1"/>
  <c r="N395" i="88" s="1"/>
  <c r="N396" i="88" a="1"/>
  <c r="N396" i="88"/>
  <c r="N397" i="88" a="1"/>
  <c r="N397" i="88" s="1"/>
  <c r="N398" i="88" a="1"/>
  <c r="N398" i="88" s="1"/>
  <c r="N399" i="88" a="1"/>
  <c r="N399" i="88" s="1"/>
  <c r="N400" i="88" a="1"/>
  <c r="N400" i="88" s="1"/>
  <c r="N401" i="88" a="1"/>
  <c r="N401" i="88" s="1"/>
  <c r="N402" i="88" a="1"/>
  <c r="N402" i="88" s="1"/>
  <c r="N403" i="88" a="1"/>
  <c r="N403" i="88"/>
  <c r="N404" i="88" a="1"/>
  <c r="N404" i="88" s="1"/>
  <c r="N405" i="88" a="1"/>
  <c r="N405" i="88" s="1"/>
  <c r="N406" i="88" a="1"/>
  <c r="N406" i="88" s="1"/>
  <c r="N407" i="88" a="1"/>
  <c r="N407" i="88"/>
  <c r="N408" i="88" a="1"/>
  <c r="N408" i="88" s="1"/>
  <c r="N409" i="88" a="1"/>
  <c r="N409" i="88" s="1"/>
  <c r="N410" i="88" a="1"/>
  <c r="N410" i="88" s="1"/>
  <c r="N411" i="88" a="1"/>
  <c r="N411" i="88" s="1"/>
  <c r="N412" i="88" a="1"/>
  <c r="N412" i="88"/>
  <c r="N413" i="88" a="1"/>
  <c r="N413" i="88"/>
  <c r="N414" i="88" a="1"/>
  <c r="N414" i="88"/>
  <c r="N415" i="88" a="1"/>
  <c r="N415" i="88" s="1"/>
  <c r="N416" i="88" a="1"/>
  <c r="N416" i="88" s="1"/>
  <c r="N417" i="88" a="1"/>
  <c r="N417" i="88" s="1"/>
  <c r="N418" i="88" a="1"/>
  <c r="N418" i="88" s="1"/>
  <c r="N419" i="88" a="1"/>
  <c r="N419" i="88" s="1"/>
  <c r="N420" i="88" a="1"/>
  <c r="N420" i="88" s="1"/>
  <c r="O420" i="88" s="1"/>
  <c r="N421" i="88" a="1"/>
  <c r="N421" i="88" s="1"/>
  <c r="N422" i="88" a="1"/>
  <c r="N422" i="88" s="1"/>
  <c r="N423" i="88" a="1"/>
  <c r="N423" i="88"/>
  <c r="N424" i="88" a="1"/>
  <c r="N424" i="88" s="1"/>
  <c r="N425" i="88" a="1"/>
  <c r="N425" i="88"/>
  <c r="N426" i="88" a="1"/>
  <c r="N426" i="88" s="1"/>
  <c r="N427" i="88" a="1"/>
  <c r="N427" i="88" s="1"/>
  <c r="N428" i="88" a="1"/>
  <c r="N428" i="88" s="1"/>
  <c r="N429" i="88" a="1"/>
  <c r="N429" i="88" s="1"/>
  <c r="N430" i="88" a="1"/>
  <c r="N430" i="88" s="1"/>
  <c r="N431" i="88" a="1"/>
  <c r="N431" i="88" s="1"/>
  <c r="N432" i="88" a="1"/>
  <c r="N432" i="88" s="1"/>
  <c r="N433" i="88" a="1"/>
  <c r="N433" i="88"/>
  <c r="N434" i="88" a="1"/>
  <c r="N434" i="88" s="1"/>
  <c r="N435" i="88" a="1"/>
  <c r="N435" i="88" s="1"/>
  <c r="N436" i="88" a="1"/>
  <c r="N436" i="88" s="1"/>
  <c r="N437" i="88" a="1"/>
  <c r="N437" i="88" s="1"/>
  <c r="N438" i="88" a="1"/>
  <c r="N438" i="88" s="1"/>
  <c r="N439" i="88" a="1"/>
  <c r="N439" i="88"/>
  <c r="N440" i="88" a="1"/>
  <c r="N440" i="88" s="1"/>
  <c r="N441" i="88" a="1"/>
  <c r="N441" i="88" s="1"/>
  <c r="N442" i="88" a="1"/>
  <c r="N442" i="88"/>
  <c r="N443" i="88" a="1"/>
  <c r="N443" i="88" s="1"/>
  <c r="N444" i="88" a="1"/>
  <c r="N444" i="88" s="1"/>
  <c r="N445" i="88" a="1"/>
  <c r="N445" i="88" s="1"/>
  <c r="N446" i="88" a="1"/>
  <c r="N446" i="88" s="1"/>
  <c r="N447" i="88" a="1"/>
  <c r="N447" i="88" s="1"/>
  <c r="O447" i="88" s="1"/>
  <c r="N448" i="88" a="1"/>
  <c r="N448" i="88" s="1"/>
  <c r="N449" i="88" a="1"/>
  <c r="N449" i="88"/>
  <c r="N450" i="88" a="1"/>
  <c r="N450" i="88" s="1"/>
  <c r="N451" i="88" a="1"/>
  <c r="N451" i="88"/>
  <c r="N452" i="88" a="1"/>
  <c r="N452" i="88" s="1"/>
  <c r="N453" i="88" a="1"/>
  <c r="N453" i="88" s="1"/>
  <c r="N454" i="88" a="1"/>
  <c r="N454" i="88" s="1"/>
  <c r="N455" i="88" a="1"/>
  <c r="N455" i="88" s="1"/>
  <c r="N456" i="88" a="1"/>
  <c r="N456" i="88" s="1"/>
  <c r="N457" i="88" a="1"/>
  <c r="N457" i="88" s="1"/>
  <c r="N458" i="88" a="1"/>
  <c r="N458" i="88" s="1"/>
  <c r="N459" i="88" a="1"/>
  <c r="N459" i="88" s="1"/>
  <c r="N460" i="88" a="1"/>
  <c r="N460" i="88" s="1"/>
  <c r="N461" i="88" a="1"/>
  <c r="N461" i="88" s="1"/>
  <c r="N462" i="88" a="1"/>
  <c r="N462" i="88" s="1"/>
  <c r="N463" i="88" a="1"/>
  <c r="N463" i="88" s="1"/>
  <c r="N464" i="88" a="1"/>
  <c r="N464" i="88" s="1"/>
  <c r="N465" i="88" a="1"/>
  <c r="N465" i="88" s="1"/>
  <c r="O465" i="88" s="1"/>
  <c r="N466" i="88" a="1"/>
  <c r="N466" i="88"/>
  <c r="N467" i="88" a="1"/>
  <c r="N467" i="88" s="1"/>
  <c r="N468" i="88" a="1"/>
  <c r="N468" i="88" s="1"/>
  <c r="N469" i="88" a="1"/>
  <c r="N469" i="88"/>
  <c r="N470" i="88" a="1"/>
  <c r="N470" i="88" s="1"/>
  <c r="N471" i="88" a="1"/>
  <c r="N471" i="88" s="1"/>
  <c r="N472" i="88" a="1"/>
  <c r="N472" i="88" s="1"/>
  <c r="O472" i="88" s="1"/>
  <c r="N473" i="88" a="1"/>
  <c r="N473" i="88" s="1"/>
  <c r="N474" i="88" a="1"/>
  <c r="N474" i="88" s="1"/>
  <c r="N475" i="88" a="1"/>
  <c r="N475" i="88"/>
  <c r="N476" i="88" a="1"/>
  <c r="N476" i="88" s="1"/>
  <c r="N477" i="88" a="1"/>
  <c r="N477" i="88" s="1"/>
  <c r="N478" i="88" a="1"/>
  <c r="N478" i="88" s="1"/>
  <c r="N479" i="88" a="1"/>
  <c r="N479" i="88" s="1"/>
  <c r="N480" i="88" a="1"/>
  <c r="N480" i="88" s="1"/>
  <c r="N481" i="88" a="1"/>
  <c r="N481" i="88"/>
  <c r="N482" i="88" a="1"/>
  <c r="N482" i="88" s="1"/>
  <c r="N483" i="88" a="1"/>
  <c r="N483" i="88" s="1"/>
  <c r="N484" i="88" a="1"/>
  <c r="N484" i="88"/>
  <c r="N485" i="88" a="1"/>
  <c r="N485" i="88" s="1"/>
  <c r="N486" i="88" a="1"/>
  <c r="N486" i="88"/>
  <c r="N487" i="88" a="1"/>
  <c r="N487" i="88" s="1"/>
  <c r="N488" i="88" a="1"/>
  <c r="N488" i="88" s="1"/>
  <c r="N489" i="88" a="1"/>
  <c r="N489" i="88"/>
  <c r="O489" i="88" s="1"/>
  <c r="N490" i="88" a="1"/>
  <c r="N490" i="88" s="1"/>
  <c r="N491" i="88" a="1"/>
  <c r="N491" i="88" s="1"/>
  <c r="N492" i="88" a="1"/>
  <c r="N492" i="88" s="1"/>
  <c r="N493" i="88" a="1"/>
  <c r="N493" i="88" s="1"/>
  <c r="N494" i="88" a="1"/>
  <c r="N494" i="88" s="1"/>
  <c r="N495" i="88" a="1"/>
  <c r="N495" i="88"/>
  <c r="N496" i="88" a="1"/>
  <c r="N496" i="88" s="1"/>
  <c r="N497" i="88" a="1"/>
  <c r="N497" i="88" s="1"/>
  <c r="N498" i="88" a="1"/>
  <c r="N498" i="88"/>
  <c r="O498" i="88" s="1"/>
  <c r="N499" i="88" a="1"/>
  <c r="N499" i="88" s="1"/>
  <c r="N500" i="88" a="1"/>
  <c r="N500" i="88" s="1"/>
  <c r="N501" i="88" a="1"/>
  <c r="N501" i="88"/>
  <c r="N502" i="88" a="1"/>
  <c r="N502" i="88"/>
  <c r="N503" i="88" a="1"/>
  <c r="N503" i="88" s="1"/>
  <c r="N504" i="88" a="1"/>
  <c r="N504" i="88" s="1"/>
  <c r="N505" i="88" a="1"/>
  <c r="N505" i="88" s="1"/>
  <c r="O505" i="88" s="1"/>
  <c r="N506" i="88" a="1"/>
  <c r="N506" i="88" s="1"/>
  <c r="O506" i="88" s="1"/>
  <c r="N507" i="88" a="1"/>
  <c r="N507" i="88" s="1"/>
  <c r="N508" i="88" a="1"/>
  <c r="N508" i="88" s="1"/>
  <c r="N509" i="88" a="1"/>
  <c r="N509" i="88" s="1"/>
  <c r="N510" i="88" a="1"/>
  <c r="N510" i="88"/>
  <c r="N511" i="88" a="1"/>
  <c r="N511" i="88"/>
  <c r="N512" i="88" a="1"/>
  <c r="N512" i="88" s="1"/>
  <c r="N513" i="88" a="1"/>
  <c r="N513" i="88" s="1"/>
  <c r="N514" i="88" a="1"/>
  <c r="N514" i="88" s="1"/>
  <c r="O514" i="88" s="1"/>
  <c r="N515" i="88" a="1"/>
  <c r="N515" i="88" s="1"/>
  <c r="N516" i="88" a="1"/>
  <c r="N516" i="88" s="1"/>
  <c r="N517" i="88" a="1"/>
  <c r="N517" i="88"/>
  <c r="N518" i="88" a="1"/>
  <c r="N518" i="88" s="1"/>
  <c r="N519" i="88" a="1"/>
  <c r="N519" i="88" s="1"/>
  <c r="N520" i="88" a="1"/>
  <c r="N520" i="88" s="1"/>
  <c r="N521" i="88" a="1"/>
  <c r="N521" i="88" s="1"/>
  <c r="N522" i="88" a="1"/>
  <c r="N522" i="88"/>
  <c r="N523" i="88" a="1"/>
  <c r="N523" i="88" s="1"/>
  <c r="N524" i="88" a="1"/>
  <c r="N524" i="88" s="1"/>
  <c r="N525" i="88" a="1"/>
  <c r="N525" i="88" s="1"/>
  <c r="N526" i="88" a="1"/>
  <c r="N526" i="88" s="1"/>
  <c r="N527" i="88" a="1"/>
  <c r="N527" i="88" s="1"/>
  <c r="N528" i="88" a="1"/>
  <c r="N528" i="88" s="1"/>
  <c r="N529" i="88" a="1"/>
  <c r="N529" i="88" s="1"/>
  <c r="N530" i="88" a="1"/>
  <c r="N530" i="88" s="1"/>
  <c r="O530" i="88" s="1"/>
  <c r="N531" i="88" a="1"/>
  <c r="N531" i="88" s="1"/>
  <c r="N532" i="88" a="1"/>
  <c r="N532" i="88"/>
  <c r="N533" i="88" a="1"/>
  <c r="N533" i="88" s="1"/>
  <c r="N534" i="88" a="1"/>
  <c r="N534" i="88" s="1"/>
  <c r="N535" i="88" a="1"/>
  <c r="N535" i="88"/>
  <c r="N536" i="88" a="1"/>
  <c r="N536" i="88" s="1"/>
  <c r="N537" i="88" a="1"/>
  <c r="N537" i="88" s="1"/>
  <c r="N538" i="88" a="1"/>
  <c r="N538" i="88" s="1"/>
  <c r="N539" i="88" a="1"/>
  <c r="N539" i="88" s="1"/>
  <c r="N540" i="88" a="1"/>
  <c r="N540" i="88"/>
  <c r="N541" i="88" a="1"/>
  <c r="N541" i="88" s="1"/>
  <c r="N542" i="88" a="1"/>
  <c r="N542" i="88" s="1"/>
  <c r="N543" i="88" a="1"/>
  <c r="N543" i="88" s="1"/>
  <c r="N544" i="88" a="1"/>
  <c r="N544" i="88" s="1"/>
  <c r="N545" i="88" a="1"/>
  <c r="N545" i="88" s="1"/>
  <c r="N546" i="88" a="1"/>
  <c r="N546" i="88"/>
  <c r="N547" i="88" a="1"/>
  <c r="N547" i="88" s="1"/>
  <c r="N548" i="88" a="1"/>
  <c r="N548" i="88"/>
  <c r="N549" i="88" a="1"/>
  <c r="N549" i="88" s="1"/>
  <c r="N550" i="88" a="1"/>
  <c r="N550" i="88" s="1"/>
  <c r="N551" i="88" a="1"/>
  <c r="N551" i="88" s="1"/>
  <c r="N552" i="88" a="1"/>
  <c r="N552" i="88" s="1"/>
  <c r="N553" i="88" a="1"/>
  <c r="N553" i="88" s="1"/>
  <c r="N554" i="88" a="1"/>
  <c r="N554" i="88" s="1"/>
  <c r="N555" i="88" a="1"/>
  <c r="N555" i="88" s="1"/>
  <c r="N556" i="88" a="1"/>
  <c r="N556" i="88"/>
  <c r="N557" i="88" a="1"/>
  <c r="N557" i="88" s="1"/>
  <c r="N558" i="88" a="1"/>
  <c r="N558" i="88"/>
  <c r="N559" i="88" a="1"/>
  <c r="N559" i="88" s="1"/>
  <c r="N560" i="88" a="1"/>
  <c r="N560" i="88" s="1"/>
  <c r="N561" i="88" a="1"/>
  <c r="N561" i="88" s="1"/>
  <c r="N562" i="88" a="1"/>
  <c r="N562" i="88" s="1"/>
  <c r="N563" i="88" a="1"/>
  <c r="N563" i="88" s="1"/>
  <c r="N564" i="88" a="1"/>
  <c r="N564" i="88"/>
  <c r="N565" i="88" a="1"/>
  <c r="N565" i="88" s="1"/>
  <c r="N566" i="88" a="1"/>
  <c r="N566" i="88" s="1"/>
  <c r="N567" i="88" a="1"/>
  <c r="N567" i="88" s="1"/>
  <c r="N568" i="88" a="1"/>
  <c r="N568" i="88" s="1"/>
  <c r="N569" i="88" a="1"/>
  <c r="N569" i="88" s="1"/>
  <c r="N570" i="88" a="1"/>
  <c r="N570" i="88" s="1"/>
  <c r="N571" i="88" a="1"/>
  <c r="N571" i="88"/>
  <c r="N572" i="88" a="1"/>
  <c r="N572" i="88"/>
  <c r="N573" i="88" a="1"/>
  <c r="N573" i="88" s="1"/>
  <c r="N574" i="88" a="1"/>
  <c r="N574" i="88"/>
  <c r="N575" i="88" a="1"/>
  <c r="N575" i="88" s="1"/>
  <c r="N576" i="88" a="1"/>
  <c r="N576" i="88" s="1"/>
  <c r="N577" i="88" a="1"/>
  <c r="N577" i="88" s="1"/>
  <c r="N578" i="88" a="1"/>
  <c r="N578" i="88"/>
  <c r="N579" i="88" a="1"/>
  <c r="N579" i="88" s="1"/>
  <c r="N580" i="88" a="1"/>
  <c r="N580" i="88" s="1"/>
  <c r="N581" i="88" a="1"/>
  <c r="N581" i="88" s="1"/>
  <c r="N582" i="88" a="1"/>
  <c r="N582" i="88" s="1"/>
  <c r="N583" i="88" a="1"/>
  <c r="N583" i="88" s="1"/>
  <c r="N584" i="88" a="1"/>
  <c r="N584" i="88" s="1"/>
  <c r="O584" i="88" s="1"/>
  <c r="N585" i="88" a="1"/>
  <c r="N585" i="88" s="1"/>
  <c r="N586" i="88" a="1"/>
  <c r="N586" i="88" s="1"/>
  <c r="N587" i="88" a="1"/>
  <c r="N587" i="88" s="1"/>
  <c r="N588" i="88" a="1"/>
  <c r="N588" i="88" s="1"/>
  <c r="N589" i="88" a="1"/>
  <c r="N589" i="88" s="1"/>
  <c r="N590" i="88" a="1"/>
  <c r="N590" i="88" s="1"/>
  <c r="N591" i="88" a="1"/>
  <c r="N591" i="88" s="1"/>
  <c r="N592" i="88" a="1"/>
  <c r="N592" i="88" s="1"/>
  <c r="N593" i="88" a="1"/>
  <c r="N593" i="88" s="1"/>
  <c r="N594" i="88" a="1"/>
  <c r="N594" i="88" s="1"/>
  <c r="N595" i="88" a="1"/>
  <c r="N595" i="88" s="1"/>
  <c r="N596" i="88" a="1"/>
  <c r="N596" i="88" s="1"/>
  <c r="N597" i="88" a="1"/>
  <c r="N597" i="88" s="1"/>
  <c r="N598" i="88" a="1"/>
  <c r="N598" i="88"/>
  <c r="N599" i="88" a="1"/>
  <c r="N599" i="88" s="1"/>
  <c r="N600" i="88" a="1"/>
  <c r="N600" i="88"/>
  <c r="N601" i="88" a="1"/>
  <c r="N601" i="88" s="1"/>
  <c r="N602" i="88" a="1"/>
  <c r="N602" i="88" s="1"/>
  <c r="N603" i="88" a="1"/>
  <c r="N603" i="88" s="1"/>
  <c r="N604" i="88" a="1"/>
  <c r="N604" i="88" s="1"/>
  <c r="N605" i="88" a="1"/>
  <c r="N605" i="88" s="1"/>
  <c r="N606" i="88" a="1"/>
  <c r="N606" i="88"/>
  <c r="N607" i="88" a="1"/>
  <c r="N607" i="88" s="1"/>
  <c r="N608" i="88" a="1"/>
  <c r="N608" i="88"/>
  <c r="N609" i="88" a="1"/>
  <c r="N609" i="88" s="1"/>
  <c r="N610" i="88" a="1"/>
  <c r="N610" i="88" s="1"/>
  <c r="N611" i="88" a="1"/>
  <c r="N611" i="88" s="1"/>
  <c r="N612" i="88" a="1"/>
  <c r="N612" i="88" s="1"/>
  <c r="N613" i="88" a="1"/>
  <c r="N613" i="88"/>
  <c r="N614" i="88" a="1"/>
  <c r="N614" i="88" s="1"/>
  <c r="N615" i="88" a="1"/>
  <c r="N615" i="88" s="1"/>
  <c r="N616" i="88" a="1"/>
  <c r="N616" i="88" s="1"/>
  <c r="N617" i="88" a="1"/>
  <c r="N617" i="88" s="1"/>
  <c r="N618" i="88" a="1"/>
  <c r="N618" i="88" s="1"/>
  <c r="N619" i="88" a="1"/>
  <c r="N619" i="88" s="1"/>
  <c r="N620" i="88" a="1"/>
  <c r="N620" i="88"/>
  <c r="N621" i="88" a="1"/>
  <c r="N621" i="88" s="1"/>
  <c r="O621" i="88" s="1"/>
  <c r="N622" i="88" a="1"/>
  <c r="N622" i="88" s="1"/>
  <c r="N623" i="88" a="1"/>
  <c r="N623" i="88" s="1"/>
  <c r="N624" i="88" a="1"/>
  <c r="N624" i="88" s="1"/>
  <c r="N625" i="88" a="1"/>
  <c r="N625" i="88" s="1"/>
  <c r="N626" i="88" a="1"/>
  <c r="N626" i="88"/>
  <c r="N627" i="88" a="1"/>
  <c r="N627" i="88" s="1"/>
  <c r="N628" i="88" a="1"/>
  <c r="N628" i="88" s="1"/>
  <c r="N629" i="88" a="1"/>
  <c r="N629" i="88" s="1"/>
  <c r="N630" i="88" a="1"/>
  <c r="N630" i="88" s="1"/>
  <c r="N631" i="88" a="1"/>
  <c r="N631" i="88" s="1"/>
  <c r="N632" i="88" a="1"/>
  <c r="N632" i="88" s="1"/>
  <c r="N633" i="88" a="1"/>
  <c r="N633" i="88" s="1"/>
  <c r="N634" i="88" a="1"/>
  <c r="N634" i="88" s="1"/>
  <c r="N635" i="88" a="1"/>
  <c r="N635" i="88" s="1"/>
  <c r="N636" i="88" a="1"/>
  <c r="N636" i="88" s="1"/>
  <c r="N637" i="88" a="1"/>
  <c r="N637" i="88" s="1"/>
  <c r="N638" i="88" a="1"/>
  <c r="N638" i="88" s="1"/>
  <c r="N639" i="88" a="1"/>
  <c r="N639" i="88" s="1"/>
  <c r="O639" i="88" s="1"/>
  <c r="N640" i="88" a="1"/>
  <c r="N640" i="88" s="1"/>
  <c r="N641" i="88" a="1"/>
  <c r="N641" i="88" s="1"/>
  <c r="N642" i="88" a="1"/>
  <c r="N642" i="88" s="1"/>
  <c r="N643" i="88" a="1"/>
  <c r="N643" i="88" s="1"/>
  <c r="N644" i="88" a="1"/>
  <c r="N644" i="88"/>
  <c r="N645" i="88" a="1"/>
  <c r="N645" i="88" s="1"/>
  <c r="N646" i="88" a="1"/>
  <c r="N646" i="88" s="1"/>
  <c r="O646" i="88" s="1"/>
  <c r="N647" i="88" a="1"/>
  <c r="N647" i="88" s="1"/>
  <c r="N648" i="88" a="1"/>
  <c r="N648" i="88" s="1"/>
  <c r="N649" i="88" a="1"/>
  <c r="N649" i="88" s="1"/>
  <c r="N650" i="88" a="1"/>
  <c r="N650" i="88" s="1"/>
  <c r="N651" i="88" a="1"/>
  <c r="N651" i="88" s="1"/>
  <c r="N652" i="88" a="1"/>
  <c r="N652" i="88" s="1"/>
  <c r="N653" i="88" a="1"/>
  <c r="N653" i="88" s="1"/>
  <c r="N654" i="88" a="1"/>
  <c r="N654" i="88" s="1"/>
  <c r="N655" i="88" a="1"/>
  <c r="N655" i="88" s="1"/>
  <c r="N656" i="88" a="1"/>
  <c r="N656" i="88" s="1"/>
  <c r="O656" i="88" s="1"/>
  <c r="N657" i="88" a="1"/>
  <c r="N657" i="88" s="1"/>
  <c r="N658" i="88" a="1"/>
  <c r="N658" i="88" s="1"/>
  <c r="N659" i="88" a="1"/>
  <c r="N659" i="88" s="1"/>
  <c r="N660" i="88" a="1"/>
  <c r="N660" i="88" s="1"/>
  <c r="N661" i="88" a="1"/>
  <c r="N661" i="88" s="1"/>
  <c r="N662" i="88" a="1"/>
  <c r="N662" i="88" s="1"/>
  <c r="N663" i="88" a="1"/>
  <c r="N663" i="88" s="1"/>
  <c r="N664" i="88" a="1"/>
  <c r="N664" i="88" s="1"/>
  <c r="N665" i="88" a="1"/>
  <c r="N665" i="88" s="1"/>
  <c r="N666" i="88" a="1"/>
  <c r="N666" i="88"/>
  <c r="N667" i="88" a="1"/>
  <c r="N667" i="88" s="1"/>
  <c r="N668" i="88" a="1"/>
  <c r="N668" i="88" s="1"/>
  <c r="N669" i="88" a="1"/>
  <c r="N669" i="88" s="1"/>
  <c r="N670" i="88" a="1"/>
  <c r="N670" i="88"/>
  <c r="N671" i="88" a="1"/>
  <c r="N671" i="88" s="1"/>
  <c r="N672" i="88" a="1"/>
  <c r="N672" i="88"/>
  <c r="N673" i="88" a="1"/>
  <c r="N673" i="88" s="1"/>
  <c r="N674" i="88" a="1"/>
  <c r="N674" i="88" s="1"/>
  <c r="N675" i="88" a="1"/>
  <c r="N675" i="88" s="1"/>
  <c r="N676" i="88" a="1"/>
  <c r="N676" i="88" s="1"/>
  <c r="N677" i="88" a="1"/>
  <c r="N677" i="88" s="1"/>
  <c r="N678" i="88" a="1"/>
  <c r="N678" i="88" s="1"/>
  <c r="N679" i="88" a="1"/>
  <c r="N679" i="88" s="1"/>
  <c r="N680" i="88" a="1"/>
  <c r="N680" i="88"/>
  <c r="N681" i="88" a="1"/>
  <c r="N681" i="88" s="1"/>
  <c r="N682" i="88" a="1"/>
  <c r="N682" i="88"/>
  <c r="N683" i="88" a="1"/>
  <c r="N683" i="88" s="1"/>
  <c r="N684" i="88" a="1"/>
  <c r="N684" i="88" s="1"/>
  <c r="N685" i="88" a="1"/>
  <c r="N685" i="88" s="1"/>
  <c r="N686" i="88" a="1"/>
  <c r="N686" i="88"/>
  <c r="N687" i="88" a="1"/>
  <c r="N687" i="88" s="1"/>
  <c r="N688" i="88" a="1"/>
  <c r="N688" i="88" s="1"/>
  <c r="N689" i="88" a="1"/>
  <c r="N689" i="88" s="1"/>
  <c r="N690" i="88" a="1"/>
  <c r="N690" i="88" s="1"/>
  <c r="N691" i="88" a="1"/>
  <c r="N691" i="88" s="1"/>
  <c r="N692" i="88" a="1"/>
  <c r="N692" i="88" s="1"/>
  <c r="O692" i="88" s="1"/>
  <c r="N693" i="88" a="1"/>
  <c r="N693" i="88" s="1"/>
  <c r="N694" i="88" a="1"/>
  <c r="N694" i="88" s="1"/>
  <c r="N695" i="88" a="1"/>
  <c r="N695" i="88" s="1"/>
  <c r="N696" i="88" a="1"/>
  <c r="N696" i="88" s="1"/>
  <c r="N697" i="88" a="1"/>
  <c r="N697" i="88" s="1"/>
  <c r="N698" i="88" a="1"/>
  <c r="N698" i="88" s="1"/>
  <c r="N699" i="88" a="1"/>
  <c r="N699" i="88" s="1"/>
  <c r="N700" i="88" a="1"/>
  <c r="N700" i="88" s="1"/>
  <c r="N701" i="88" a="1"/>
  <c r="N701" i="88" s="1"/>
  <c r="N702" i="88" a="1"/>
  <c r="N702" i="88"/>
  <c r="N703" i="88" a="1"/>
  <c r="N703" i="88" s="1"/>
  <c r="N704" i="88" a="1"/>
  <c r="N704" i="88" s="1"/>
  <c r="N705" i="88" a="1"/>
  <c r="N705" i="88" s="1"/>
  <c r="N706" i="88" a="1"/>
  <c r="N706" i="88"/>
  <c r="N707" i="88" a="1"/>
  <c r="N707" i="88" s="1"/>
  <c r="N708" i="88" a="1"/>
  <c r="N708" i="88" s="1"/>
  <c r="N709" i="88" a="1"/>
  <c r="N709" i="88" s="1"/>
  <c r="N710" i="88" a="1"/>
  <c r="N710" i="88" s="1"/>
  <c r="N711" i="88" a="1"/>
  <c r="N711" i="88" s="1"/>
  <c r="O711" i="88" s="1"/>
  <c r="N712" i="88" a="1"/>
  <c r="N712" i="88" s="1"/>
  <c r="N713" i="88" a="1"/>
  <c r="N713" i="88" s="1"/>
  <c r="N714" i="88" a="1"/>
  <c r="N714" i="88"/>
  <c r="N715" i="88" a="1"/>
  <c r="N715" i="88" s="1"/>
  <c r="N716" i="88" a="1"/>
  <c r="N716" i="88"/>
  <c r="N717" i="88" a="1"/>
  <c r="N717" i="88" s="1"/>
  <c r="N718" i="88" a="1"/>
  <c r="N718" i="88" s="1"/>
  <c r="N719" i="88" a="1"/>
  <c r="N719" i="88" s="1"/>
  <c r="N720" i="88" a="1"/>
  <c r="N720" i="88" s="1"/>
  <c r="N721" i="88" a="1"/>
  <c r="N721" i="88"/>
  <c r="N722" i="88" a="1"/>
  <c r="N722" i="88" s="1"/>
  <c r="N723" i="88" a="1"/>
  <c r="N723" i="88" s="1"/>
  <c r="N724" i="88" a="1"/>
  <c r="N724" i="88" s="1"/>
  <c r="N725" i="88" a="1"/>
  <c r="N725" i="88" s="1"/>
  <c r="N726" i="88" a="1"/>
  <c r="N726" i="88" s="1"/>
  <c r="N727" i="88" a="1"/>
  <c r="N727" i="88" s="1"/>
  <c r="N728" i="88" a="1"/>
  <c r="N728" i="88" s="1"/>
  <c r="N729" i="88" a="1"/>
  <c r="N729" i="88" s="1"/>
  <c r="N730" i="88" a="1"/>
  <c r="N730" i="88" s="1"/>
  <c r="N731" i="88" a="1"/>
  <c r="N731" i="88" s="1"/>
  <c r="N732" i="88" a="1"/>
  <c r="N732" i="88" s="1"/>
  <c r="N733" i="88" a="1"/>
  <c r="N733" i="88" s="1"/>
  <c r="N734" i="88" a="1"/>
  <c r="N734" i="88" s="1"/>
  <c r="N735" i="88" a="1"/>
  <c r="N735" i="88" s="1"/>
  <c r="N736" i="88" a="1"/>
  <c r="N736" i="88"/>
  <c r="N737" i="88" a="1"/>
  <c r="N737" i="88" s="1"/>
  <c r="N738" i="88" a="1"/>
  <c r="N738" i="88" s="1"/>
  <c r="N739" i="88" a="1"/>
  <c r="N739" i="88" s="1"/>
  <c r="N740" i="88" a="1"/>
  <c r="N740" i="88" s="1"/>
  <c r="N741" i="88" a="1"/>
  <c r="N741" i="88" s="1"/>
  <c r="N742" i="88" a="1"/>
  <c r="N742" i="88"/>
  <c r="N743" i="88" a="1"/>
  <c r="N743" i="88" s="1"/>
  <c r="N744" i="88" a="1"/>
  <c r="N744" i="88" s="1"/>
  <c r="N745" i="88" a="1"/>
  <c r="N745" i="88" s="1"/>
  <c r="N746" i="88" a="1"/>
  <c r="N746" i="88" s="1"/>
  <c r="N747" i="88" a="1"/>
  <c r="N747" i="88" s="1"/>
  <c r="N748" i="88" a="1"/>
  <c r="N748" i="88"/>
  <c r="N749" i="88" a="1"/>
  <c r="N749" i="88" s="1"/>
  <c r="N750" i="88" a="1"/>
  <c r="N750" i="88" s="1"/>
  <c r="N751" i="88" a="1"/>
  <c r="N751" i="88"/>
  <c r="N752" i="88" a="1"/>
  <c r="N752" i="88" s="1"/>
  <c r="N753" i="88" a="1"/>
  <c r="N753" i="88" s="1"/>
  <c r="N754" i="88" a="1"/>
  <c r="N754" i="88" s="1"/>
  <c r="N755" i="88" a="1"/>
  <c r="N755" i="88" s="1"/>
  <c r="N756" i="88" a="1"/>
  <c r="N756" i="88" s="1"/>
  <c r="N757" i="88" a="1"/>
  <c r="N757" i="88" s="1"/>
  <c r="O757" i="88" s="1"/>
  <c r="N758" i="88" a="1"/>
  <c r="N758" i="88" s="1"/>
  <c r="N759" i="88" a="1"/>
  <c r="N759" i="88" s="1"/>
  <c r="N760" i="88" a="1"/>
  <c r="N760" i="88" s="1"/>
  <c r="N761" i="88" a="1"/>
  <c r="N761" i="88" s="1"/>
  <c r="N762" i="88" a="1"/>
  <c r="N762" i="88" s="1"/>
  <c r="N763" i="88" a="1"/>
  <c r="N763" i="88" s="1"/>
  <c r="N764" i="88" a="1"/>
  <c r="N764" i="88" s="1"/>
  <c r="N765" i="88" a="1"/>
  <c r="N765" i="88" s="1"/>
  <c r="N766" i="88" a="1"/>
  <c r="N766" i="88" s="1"/>
  <c r="N767" i="88" a="1"/>
  <c r="N767" i="88" s="1"/>
  <c r="N768" i="88" a="1"/>
  <c r="N768" i="88" s="1"/>
  <c r="O768" i="88" s="1"/>
  <c r="N769" i="88" a="1"/>
  <c r="N769" i="88" s="1"/>
  <c r="N770" i="88" a="1"/>
  <c r="N770" i="88" s="1"/>
  <c r="N771" i="88" a="1"/>
  <c r="N771" i="88" s="1"/>
  <c r="N772" i="88" a="1"/>
  <c r="N772" i="88" s="1"/>
  <c r="N773" i="88" a="1"/>
  <c r="N773" i="88" s="1"/>
  <c r="N774" i="88" a="1"/>
  <c r="N774" i="88" s="1"/>
  <c r="N775" i="88" a="1"/>
  <c r="N775" i="88" s="1"/>
  <c r="N776" i="88" a="1"/>
  <c r="N776" i="88" s="1"/>
  <c r="N777" i="88" a="1"/>
  <c r="N777" i="88" s="1"/>
  <c r="N778" i="88" a="1"/>
  <c r="N778" i="88" s="1"/>
  <c r="N779" i="88" a="1"/>
  <c r="N779" i="88" s="1"/>
  <c r="N780" i="88" a="1"/>
  <c r="N780" i="88"/>
  <c r="N781" i="88" a="1"/>
  <c r="N781" i="88"/>
  <c r="N782" i="88" a="1"/>
  <c r="N782" i="88" s="1"/>
  <c r="N783" i="88" a="1"/>
  <c r="N783" i="88" s="1"/>
  <c r="N784" i="88" a="1"/>
  <c r="N784" i="88" s="1"/>
  <c r="N785" i="88" a="1"/>
  <c r="N785" i="88" s="1"/>
  <c r="N786" i="88" a="1"/>
  <c r="N786" i="88" s="1"/>
  <c r="O786" i="88" s="1"/>
  <c r="N787" i="88" a="1"/>
  <c r="N787" i="88" s="1"/>
  <c r="N788" i="88" a="1"/>
  <c r="N788" i="88"/>
  <c r="N789" i="88" a="1"/>
  <c r="N789" i="88" s="1"/>
  <c r="N790" i="88" a="1"/>
  <c r="N790" i="88"/>
  <c r="N791" i="88" a="1"/>
  <c r="N791" i="88" s="1"/>
  <c r="N792" i="88" a="1"/>
  <c r="N792" i="88" s="1"/>
  <c r="N793" i="88" a="1"/>
  <c r="N793" i="88" s="1"/>
  <c r="N794" i="88" a="1"/>
  <c r="N794" i="88" s="1"/>
  <c r="N795" i="88" a="1"/>
  <c r="N795" i="88" s="1"/>
  <c r="N796" i="88" a="1"/>
  <c r="N796" i="88" s="1"/>
  <c r="N797" i="88" a="1"/>
  <c r="N797" i="88" s="1"/>
  <c r="N798" i="88" a="1"/>
  <c r="N798" i="88" s="1"/>
  <c r="N799" i="88" a="1"/>
  <c r="N799" i="88" s="1"/>
  <c r="N800" i="88" a="1"/>
  <c r="N800" i="88"/>
  <c r="N801" i="88" a="1"/>
  <c r="N801" i="88" s="1"/>
  <c r="N802" i="88" a="1"/>
  <c r="N802" i="88" s="1"/>
  <c r="N803" i="88" a="1"/>
  <c r="N803" i="88" s="1"/>
  <c r="N804" i="88" a="1"/>
  <c r="N804" i="88" s="1"/>
  <c r="N805" i="88" a="1"/>
  <c r="N805" i="88" s="1"/>
  <c r="N806" i="88" a="1"/>
  <c r="N806" i="88" s="1"/>
  <c r="N807" i="88" a="1"/>
  <c r="N807" i="88" s="1"/>
  <c r="N808" i="88" a="1"/>
  <c r="N808" i="88" s="1"/>
  <c r="N809" i="88" a="1"/>
  <c r="N809" i="88" s="1"/>
  <c r="N810" i="88" a="1"/>
  <c r="N810" i="88"/>
  <c r="N811" i="88" a="1"/>
  <c r="N811" i="88" s="1"/>
  <c r="N812" i="88" a="1"/>
  <c r="N812" i="88" s="1"/>
  <c r="N813" i="88" a="1"/>
  <c r="N813" i="88" s="1"/>
  <c r="N814" i="88" a="1"/>
  <c r="N814" i="88"/>
  <c r="N815" i="88" a="1"/>
  <c r="N815" i="88" s="1"/>
  <c r="N816" i="88" a="1"/>
  <c r="N816" i="88" s="1"/>
  <c r="N817" i="88" a="1"/>
  <c r="N817" i="88" s="1"/>
  <c r="N818" i="88" a="1"/>
  <c r="N818" i="88" s="1"/>
  <c r="N819" i="88" a="1"/>
  <c r="N819" i="88" s="1"/>
  <c r="N820" i="88" a="1"/>
  <c r="N820" i="88" s="1"/>
  <c r="N821" i="88" a="1"/>
  <c r="N821" i="88" s="1"/>
  <c r="N822" i="88" a="1"/>
  <c r="N822" i="88"/>
  <c r="N823" i="88" a="1"/>
  <c r="N823" i="88" s="1"/>
  <c r="N824" i="88" a="1"/>
  <c r="N824" i="88" s="1"/>
  <c r="N825" i="88" a="1"/>
  <c r="N825" i="88" s="1"/>
  <c r="N826" i="88" a="1"/>
  <c r="N826" i="88" s="1"/>
  <c r="N827" i="88" a="1"/>
  <c r="N827" i="88"/>
  <c r="N828" i="88" a="1"/>
  <c r="N828" i="88" s="1"/>
  <c r="N829" i="88" a="1"/>
  <c r="N829" i="88" s="1"/>
  <c r="N830" i="88" a="1"/>
  <c r="N830" i="88" s="1"/>
  <c r="N831" i="88" a="1"/>
  <c r="N831" i="88" s="1"/>
  <c r="N832" i="88" a="1"/>
  <c r="N832" i="88" s="1"/>
  <c r="N833" i="88" a="1"/>
  <c r="N833" i="88" s="1"/>
  <c r="N834" i="88" a="1"/>
  <c r="N834" i="88"/>
  <c r="N835" i="88" a="1"/>
  <c r="N835" i="88"/>
  <c r="N836" i="88" a="1"/>
  <c r="N836" i="88" s="1"/>
  <c r="N837" i="88" a="1"/>
  <c r="N837" i="88" s="1"/>
  <c r="N838" i="88" a="1"/>
  <c r="N838" i="88"/>
  <c r="N839" i="88" a="1"/>
  <c r="N839" i="88" s="1"/>
  <c r="N840" i="88" a="1"/>
  <c r="N840" i="88"/>
  <c r="N841" i="88" a="1"/>
  <c r="N841" i="88" s="1"/>
  <c r="N842" i="88" a="1"/>
  <c r="N842" i="88" s="1"/>
  <c r="N843" i="88" a="1"/>
  <c r="N843" i="88" s="1"/>
  <c r="N844" i="88" a="1"/>
  <c r="N844" i="88" s="1"/>
  <c r="N845" i="88" a="1"/>
  <c r="N845" i="88" s="1"/>
  <c r="N846" i="88" a="1"/>
  <c r="N846" i="88" s="1"/>
  <c r="N847" i="88" a="1"/>
  <c r="N847" i="88" s="1"/>
  <c r="N848" i="88" a="1"/>
  <c r="N848" i="88" s="1"/>
  <c r="O848" i="88" s="1"/>
  <c r="N849" i="88" a="1"/>
  <c r="N849" i="88" s="1"/>
  <c r="N850" i="88" a="1"/>
  <c r="N850" i="88" s="1"/>
  <c r="N851" i="88" a="1"/>
  <c r="N851" i="88"/>
  <c r="N852" i="88" a="1"/>
  <c r="N852" i="88"/>
  <c r="N853" i="88" a="1"/>
  <c r="N853" i="88" s="1"/>
  <c r="N854" i="88" a="1"/>
  <c r="N854" i="88" s="1"/>
  <c r="N855" i="88" a="1"/>
  <c r="N855" i="88" s="1"/>
  <c r="N856" i="88" a="1"/>
  <c r="N856" i="88" s="1"/>
  <c r="N857" i="88" a="1"/>
  <c r="N857" i="88" s="1"/>
  <c r="N858" i="88" a="1"/>
  <c r="N858" i="88" s="1"/>
  <c r="N859" i="88" a="1"/>
  <c r="N859" i="88" s="1"/>
  <c r="N860" i="88" a="1"/>
  <c r="N860" i="88" s="1"/>
  <c r="N861" i="88" a="1"/>
  <c r="N861" i="88" s="1"/>
  <c r="N862" i="88" a="1"/>
  <c r="N862" i="88" s="1"/>
  <c r="N863" i="88" a="1"/>
  <c r="N863" i="88" s="1"/>
  <c r="N864" i="88" a="1"/>
  <c r="N864" i="88" s="1"/>
  <c r="N865" i="88" a="1"/>
  <c r="N865" i="88" s="1"/>
  <c r="N866" i="88" a="1"/>
  <c r="N866" i="88"/>
  <c r="N867" i="88" a="1"/>
  <c r="N867" i="88" s="1"/>
  <c r="N868" i="88" a="1"/>
  <c r="N868" i="88" s="1"/>
  <c r="N869" i="88" a="1"/>
  <c r="N869" i="88"/>
  <c r="N870" i="88" a="1"/>
  <c r="N870" i="88" s="1"/>
  <c r="N871" i="88" a="1"/>
  <c r="N871" i="88" s="1"/>
  <c r="N872" i="88" a="1"/>
  <c r="N872" i="88"/>
  <c r="N873" i="88" a="1"/>
  <c r="N873" i="88" s="1"/>
  <c r="N874" i="88" a="1"/>
  <c r="N874" i="88"/>
  <c r="N875" i="88" a="1"/>
  <c r="N875" i="88" s="1"/>
  <c r="N876" i="88" a="1"/>
  <c r="N876" i="88" s="1"/>
  <c r="N877" i="88" a="1"/>
  <c r="N877" i="88"/>
  <c r="N878" i="88" a="1"/>
  <c r="N878" i="88" s="1"/>
  <c r="N879" i="88" a="1"/>
  <c r="N879" i="88" s="1"/>
  <c r="N880" i="88" a="1"/>
  <c r="N880" i="88"/>
  <c r="O880" i="88" s="1"/>
  <c r="N881" i="88" a="1"/>
  <c r="N881" i="88" s="1"/>
  <c r="N882" i="88" a="1"/>
  <c r="N882" i="88"/>
  <c r="N883" i="88" a="1"/>
  <c r="N883" i="88" s="1"/>
  <c r="N884" i="88" a="1"/>
  <c r="N884" i="88" s="1"/>
  <c r="N885" i="88" a="1"/>
  <c r="N885" i="88" s="1"/>
  <c r="N886" i="88" a="1"/>
  <c r="N886" i="88" s="1"/>
  <c r="N887" i="88" a="1"/>
  <c r="N887" i="88" s="1"/>
  <c r="N888" i="88" a="1"/>
  <c r="N888" i="88" s="1"/>
  <c r="O888" i="88" s="1"/>
  <c r="N889" i="88" a="1"/>
  <c r="N889" i="88" s="1"/>
  <c r="N890" i="88" a="1"/>
  <c r="N890" i="88"/>
  <c r="N891" i="88" a="1"/>
  <c r="N891" i="88"/>
  <c r="N892" i="88" a="1"/>
  <c r="N892" i="88"/>
  <c r="N893" i="88" a="1"/>
  <c r="N893" i="88" s="1"/>
  <c r="N894" i="88" a="1"/>
  <c r="N894" i="88" s="1"/>
  <c r="N895" i="88" a="1"/>
  <c r="N895" i="88" s="1"/>
  <c r="N896" i="88" a="1"/>
  <c r="N896" i="88" s="1"/>
  <c r="N897" i="88" a="1"/>
  <c r="N897" i="88"/>
  <c r="N898" i="88" a="1"/>
  <c r="N898" i="88"/>
  <c r="N899" i="88" a="1"/>
  <c r="N899" i="88" s="1"/>
  <c r="N900" i="88" a="1"/>
  <c r="N900" i="88" s="1"/>
  <c r="N901" i="88" a="1"/>
  <c r="N901" i="88" s="1"/>
  <c r="N902" i="88" a="1"/>
  <c r="N902" i="88" s="1"/>
  <c r="N903" i="88" a="1"/>
  <c r="N903" i="88"/>
  <c r="N904" i="88" a="1"/>
  <c r="N904" i="88" s="1"/>
  <c r="N905" i="88" a="1"/>
  <c r="N905" i="88"/>
  <c r="N906" i="88" a="1"/>
  <c r="N906" i="88" s="1"/>
  <c r="N907" i="88" a="1"/>
  <c r="N907" i="88" s="1"/>
  <c r="N908" i="88" a="1"/>
  <c r="N908" i="88"/>
  <c r="N909" i="88" a="1"/>
  <c r="N909" i="88" s="1"/>
  <c r="N910" i="88" a="1"/>
  <c r="N910" i="88"/>
  <c r="N911" i="88" a="1"/>
  <c r="N911" i="88" s="1"/>
  <c r="N912" i="88" a="1"/>
  <c r="N912" i="88" s="1"/>
  <c r="N913" i="88" a="1"/>
  <c r="N913" i="88" s="1"/>
  <c r="N914" i="88" a="1"/>
  <c r="N914" i="88" s="1"/>
  <c r="N915" i="88" a="1"/>
  <c r="N915" i="88" s="1"/>
  <c r="N916" i="88" a="1"/>
  <c r="N916" i="88" s="1"/>
  <c r="N917" i="88" a="1"/>
  <c r="N917" i="88" s="1"/>
  <c r="O917" i="88" s="1"/>
  <c r="N918" i="88" a="1"/>
  <c r="N918" i="88" s="1"/>
  <c r="N919" i="88" a="1"/>
  <c r="N919" i="88" s="1"/>
  <c r="N920" i="88" a="1"/>
  <c r="N920" i="88"/>
  <c r="N921" i="88" a="1"/>
  <c r="N921" i="88"/>
  <c r="N922" i="88" a="1"/>
  <c r="N922" i="88"/>
  <c r="N923" i="88" a="1"/>
  <c r="N923" i="88" s="1"/>
  <c r="N924" i="88" a="1"/>
  <c r="N924" i="88" s="1"/>
  <c r="N925" i="88" a="1"/>
  <c r="N925" i="88" s="1"/>
  <c r="N926" i="88" a="1"/>
  <c r="N926" i="88" s="1"/>
  <c r="N927" i="88" a="1"/>
  <c r="N927" i="88"/>
  <c r="N928" i="88" a="1"/>
  <c r="N928" i="88"/>
  <c r="N929" i="88" a="1"/>
  <c r="N929" i="88"/>
  <c r="N930" i="88" a="1"/>
  <c r="N930" i="88" s="1"/>
  <c r="N931" i="88" a="1"/>
  <c r="N931" i="88" s="1"/>
  <c r="N932" i="88" a="1"/>
  <c r="N932" i="88" s="1"/>
  <c r="N933" i="88" a="1"/>
  <c r="N933" i="88" s="1"/>
  <c r="N934" i="88" a="1"/>
  <c r="N934" i="88"/>
  <c r="N935" i="88" a="1"/>
  <c r="N935" i="88"/>
  <c r="N936" i="88" a="1"/>
  <c r="N936" i="88" s="1"/>
  <c r="N937" i="88" a="1"/>
  <c r="N937" i="88" s="1"/>
  <c r="N938" i="88" a="1"/>
  <c r="N938" i="88" s="1"/>
  <c r="N939" i="88" a="1"/>
  <c r="N939" i="88" s="1"/>
  <c r="N940" i="88" a="1"/>
  <c r="N940" i="88" s="1"/>
  <c r="N941" i="88" a="1"/>
  <c r="N941" i="88"/>
  <c r="N942" i="88" a="1"/>
  <c r="N942" i="88" s="1"/>
  <c r="N943" i="88" a="1"/>
  <c r="N943" i="88" s="1"/>
  <c r="N944" i="88" a="1"/>
  <c r="N944" i="88"/>
  <c r="N945" i="88" a="1"/>
  <c r="N945" i="88" s="1"/>
  <c r="N946" i="88" a="1"/>
  <c r="N946" i="88" s="1"/>
  <c r="N947" i="88" a="1"/>
  <c r="N947" i="88" s="1"/>
  <c r="N948" i="88" a="1"/>
  <c r="N948" i="88" s="1"/>
  <c r="N949" i="88" a="1"/>
  <c r="N949" i="88" s="1"/>
  <c r="N950" i="88" a="1"/>
  <c r="N950" i="88"/>
  <c r="N951" i="88" a="1"/>
  <c r="N951" i="88"/>
  <c r="N952" i="88" a="1"/>
  <c r="N952" i="88" s="1"/>
  <c r="N953" i="88" a="1"/>
  <c r="N953" i="88" s="1"/>
  <c r="N954" i="88" a="1"/>
  <c r="N954" i="88" s="1"/>
  <c r="N955" i="88" a="1"/>
  <c r="N955" i="88" s="1"/>
  <c r="N956" i="88" a="1"/>
  <c r="N956" i="88"/>
  <c r="N957" i="88" a="1"/>
  <c r="N957" i="88"/>
  <c r="N958" i="88" a="1"/>
  <c r="N958" i="88" s="1"/>
  <c r="N959" i="88" a="1"/>
  <c r="N959" i="88"/>
  <c r="N960" i="88" a="1"/>
  <c r="N960" i="88" s="1"/>
  <c r="N961" i="88" a="1"/>
  <c r="N961" i="88" s="1"/>
  <c r="N962" i="88" a="1"/>
  <c r="N962" i="88"/>
  <c r="N963" i="88" a="1"/>
  <c r="N963" i="88"/>
  <c r="N964" i="88" a="1"/>
  <c r="N964" i="88" s="1"/>
  <c r="N965" i="88" a="1"/>
  <c r="N965" i="88"/>
  <c r="N966" i="88" a="1"/>
  <c r="N966" i="88" s="1"/>
  <c r="N967" i="88" a="1"/>
  <c r="N967" i="88" s="1"/>
  <c r="N968" i="88" a="1"/>
  <c r="N968" i="88" s="1"/>
  <c r="N969" i="88" a="1"/>
  <c r="N969" i="88" s="1"/>
  <c r="N970" i="88" a="1"/>
  <c r="N970" i="88" s="1"/>
  <c r="N971" i="88" a="1"/>
  <c r="N971" i="88" s="1"/>
  <c r="N972" i="88" a="1"/>
  <c r="N972" i="88" s="1"/>
  <c r="N973" i="88" a="1"/>
  <c r="N973" i="88" s="1"/>
  <c r="N974" i="88" a="1"/>
  <c r="N974" i="88" s="1"/>
  <c r="N975" i="88" a="1"/>
  <c r="N975" i="88" s="1"/>
  <c r="N976" i="88" a="1"/>
  <c r="N976" i="88" s="1"/>
  <c r="N977" i="88" a="1"/>
  <c r="N977" i="88" s="1"/>
  <c r="N978" i="88" a="1"/>
  <c r="N978" i="88" s="1"/>
  <c r="N979" i="88" a="1"/>
  <c r="N979" i="88" s="1"/>
  <c r="N980" i="88" a="1"/>
  <c r="N980" i="88"/>
  <c r="N981" i="88" a="1"/>
  <c r="N981" i="88" s="1"/>
  <c r="N982" i="88" a="1"/>
  <c r="N982" i="88" s="1"/>
  <c r="N983" i="88" a="1"/>
  <c r="N983" i="88" s="1"/>
  <c r="N984" i="88" a="1"/>
  <c r="N984" i="88" s="1"/>
  <c r="N985" i="88" a="1"/>
  <c r="N985" i="88" s="1"/>
  <c r="N986" i="88" a="1"/>
  <c r="N986" i="88" s="1"/>
  <c r="N987" i="88" a="1"/>
  <c r="N987" i="88" s="1"/>
  <c r="N988" i="88" a="1"/>
  <c r="N988" i="88" s="1"/>
  <c r="N989" i="88" a="1"/>
  <c r="N989" i="88" s="1"/>
  <c r="N990" i="88" a="1"/>
  <c r="N990" i="88" s="1"/>
  <c r="N991" i="88" a="1"/>
  <c r="N991" i="88" s="1"/>
  <c r="N992" i="88" a="1"/>
  <c r="N992" i="88" s="1"/>
  <c r="N993" i="88" a="1"/>
  <c r="N993" i="88" s="1"/>
  <c r="N994" i="88" a="1"/>
  <c r="N994" i="88" s="1"/>
  <c r="N995" i="88" a="1"/>
  <c r="N995" i="88" s="1"/>
  <c r="N996" i="88" a="1"/>
  <c r="N996" i="88" s="1"/>
  <c r="N997" i="88" a="1"/>
  <c r="N997" i="88" s="1"/>
  <c r="N998" i="88" a="1"/>
  <c r="N998" i="88"/>
  <c r="N999" i="88" a="1"/>
  <c r="N999" i="88" s="1"/>
  <c r="N1000" i="88" a="1"/>
  <c r="N1000" i="88"/>
  <c r="N1001" i="88" a="1"/>
  <c r="N1001" i="88"/>
  <c r="N1002" i="88" a="1"/>
  <c r="N1002" i="88" s="1"/>
  <c r="N1003" i="88" a="1"/>
  <c r="N1003" i="88" s="1"/>
  <c r="N1004" i="88" a="1"/>
  <c r="N1004" i="88" s="1"/>
  <c r="N1005" i="88" a="1"/>
  <c r="N1005" i="88" s="1"/>
  <c r="N1006" i="88" a="1"/>
  <c r="N1006" i="88" s="1"/>
  <c r="N1007" i="88" a="1"/>
  <c r="N1007" i="88" s="1"/>
  <c r="N1008" i="88" a="1"/>
  <c r="N1008" i="88" s="1"/>
  <c r="N1009" i="88" a="1"/>
  <c r="N1009" i="88" s="1"/>
  <c r="N1010" i="88" a="1"/>
  <c r="N1010" i="88"/>
  <c r="N1011" i="88" a="1"/>
  <c r="N1011" i="88" s="1"/>
  <c r="N1012" i="88" a="1"/>
  <c r="N1012" i="88" s="1"/>
  <c r="N1013" i="88" a="1"/>
  <c r="N1013" i="88" s="1"/>
  <c r="N1014" i="88" a="1"/>
  <c r="N1014" i="88" s="1"/>
  <c r="N1015" i="88" a="1"/>
  <c r="N1015" i="88" s="1"/>
  <c r="N1016" i="88" a="1"/>
  <c r="N1016" i="88" s="1"/>
  <c r="N1017" i="88" a="1"/>
  <c r="N1017" i="88" s="1"/>
  <c r="N1018" i="88" a="1"/>
  <c r="N1018" i="88"/>
  <c r="N1019" i="88" a="1"/>
  <c r="N1019" i="88" s="1"/>
  <c r="N1020" i="88" a="1"/>
  <c r="N1020" i="88" s="1"/>
  <c r="N1021" i="88" a="1"/>
  <c r="N1021" i="88" s="1"/>
  <c r="N1022" i="88" a="1"/>
  <c r="N1022" i="88" s="1"/>
  <c r="N1023" i="88" a="1"/>
  <c r="N1023" i="88" s="1"/>
  <c r="N1024" i="88" a="1"/>
  <c r="N1024" i="88" s="1"/>
  <c r="N1025" i="88" a="1"/>
  <c r="N1025" i="88"/>
  <c r="N1026" i="88" a="1"/>
  <c r="N1026" i="88" s="1"/>
  <c r="N1027" i="88" a="1"/>
  <c r="N1027" i="88" s="1"/>
  <c r="N1028" i="88" a="1"/>
  <c r="N1028" i="88"/>
  <c r="N1029" i="88" a="1"/>
  <c r="N1029" i="88" s="1"/>
  <c r="N1030" i="88" a="1"/>
  <c r="N1030" i="88" s="1"/>
  <c r="N1031" i="88" a="1"/>
  <c r="N1031" i="88" s="1"/>
  <c r="N1032" i="88" a="1"/>
  <c r="N1032" i="88" s="1"/>
  <c r="N1033" i="88" a="1"/>
  <c r="N1033" i="88" s="1"/>
  <c r="N1034" i="88" a="1"/>
  <c r="N1034" i="88"/>
  <c r="N1035" i="88" a="1"/>
  <c r="N1035" i="88" s="1"/>
  <c r="N1036" i="88" a="1"/>
  <c r="N1036" i="88" s="1"/>
  <c r="N1037" i="88" a="1"/>
  <c r="N1037" i="88" s="1"/>
  <c r="N1038" i="88" a="1"/>
  <c r="N1038" i="88" s="1"/>
  <c r="N1039" i="88" a="1"/>
  <c r="N1039" i="88" s="1"/>
  <c r="N1040" i="88" a="1"/>
  <c r="N1040" i="88" s="1"/>
  <c r="N1041" i="88" a="1"/>
  <c r="N1041" i="88" s="1"/>
  <c r="N1042" i="88" a="1"/>
  <c r="N1042" i="88" s="1"/>
  <c r="N1043" i="88" a="1"/>
  <c r="N1043" i="88" s="1"/>
  <c r="N1044" i="88" a="1"/>
  <c r="N1044" i="88" s="1"/>
  <c r="N1045" i="88" a="1"/>
  <c r="N1045" i="88"/>
  <c r="N1046" i="88" a="1"/>
  <c r="N1046" i="88"/>
  <c r="N1047" i="88" a="1"/>
  <c r="N1047" i="88" s="1"/>
  <c r="N1048" i="88" a="1"/>
  <c r="N1048" i="88" s="1"/>
  <c r="N1049" i="88" a="1"/>
  <c r="N1049" i="88" s="1"/>
  <c r="O1049" i="88" s="1"/>
  <c r="N1050" i="88" a="1"/>
  <c r="N1050" i="88" s="1"/>
  <c r="N1051" i="88" a="1"/>
  <c r="N1051" i="88" s="1"/>
  <c r="N1052" i="88" a="1"/>
  <c r="N1052" i="88"/>
  <c r="N1053" i="88" a="1"/>
  <c r="N1053" i="88" s="1"/>
  <c r="N1054" i="88" a="1"/>
  <c r="N1054" i="88"/>
  <c r="N1055" i="88" a="1"/>
  <c r="N1055" i="88" s="1"/>
  <c r="N1056" i="88" a="1"/>
  <c r="N1056" i="88" s="1"/>
  <c r="N1057" i="88" a="1"/>
  <c r="N1057" i="88"/>
  <c r="N1058" i="88" a="1"/>
  <c r="N1058" i="88" s="1"/>
  <c r="N1059" i="88" a="1"/>
  <c r="N1059" i="88" s="1"/>
  <c r="N1060" i="88" a="1"/>
  <c r="N1060" i="88" s="1"/>
  <c r="N1061" i="88" a="1"/>
  <c r="N1061" i="88" s="1"/>
  <c r="N1062" i="88" a="1"/>
  <c r="N1062" i="88" s="1"/>
  <c r="N1063" i="88" a="1"/>
  <c r="N1063" i="88" s="1"/>
  <c r="N1064" i="88" a="1"/>
  <c r="N1064" i="88" s="1"/>
  <c r="N1065" i="88" a="1"/>
  <c r="N1065" i="88" s="1"/>
  <c r="N1066" i="88" a="1"/>
  <c r="N1066" i="88" s="1"/>
  <c r="N1067" i="88" a="1"/>
  <c r="N1067" i="88"/>
  <c r="N1068" i="88" a="1"/>
  <c r="N1068" i="88" s="1"/>
  <c r="N1069" i="88" a="1"/>
  <c r="N1069" i="88" s="1"/>
  <c r="N1070" i="88" a="1"/>
  <c r="N1070" i="88"/>
  <c r="N1071" i="88" a="1"/>
  <c r="N1071" i="88" s="1"/>
  <c r="N1072" i="88" a="1"/>
  <c r="N1072" i="88" s="1"/>
  <c r="N1073" i="88" a="1"/>
  <c r="N1073" i="88" s="1"/>
  <c r="N1074" i="88" a="1"/>
  <c r="N1074" i="88" s="1"/>
  <c r="N1075" i="88" a="1"/>
  <c r="N1075" i="88" s="1"/>
  <c r="N1076" i="88" a="1"/>
  <c r="N1076" i="88"/>
  <c r="N1077" i="88" a="1"/>
  <c r="N1077" i="88" s="1"/>
  <c r="N1078" i="88" a="1"/>
  <c r="N1078" i="88" s="1"/>
  <c r="N1079" i="88" a="1"/>
  <c r="N1079" i="88" s="1"/>
  <c r="N1080" i="88" a="1"/>
  <c r="N1080" i="88" s="1"/>
  <c r="N1081" i="88" a="1"/>
  <c r="N1081" i="88" s="1"/>
  <c r="N1082" i="88" a="1"/>
  <c r="N1082" i="88" s="1"/>
  <c r="N1083" i="88" a="1"/>
  <c r="N1083" i="88" s="1"/>
  <c r="N1084" i="88" a="1"/>
  <c r="N1084" i="88" s="1"/>
  <c r="N1085" i="88" a="1"/>
  <c r="N1085" i="88"/>
  <c r="N1086" i="88" a="1"/>
  <c r="N1086" i="88" s="1"/>
  <c r="N1087" i="88" a="1"/>
  <c r="N1087" i="88"/>
  <c r="N1088" i="88" a="1"/>
  <c r="N1088" i="88" s="1"/>
  <c r="N1089" i="88" a="1"/>
  <c r="N1089" i="88" s="1"/>
  <c r="N1090" i="88" a="1"/>
  <c r="N1090" i="88"/>
  <c r="N1091" i="88" a="1"/>
  <c r="N1091" i="88" s="1"/>
  <c r="N1092" i="88" a="1"/>
  <c r="N1092" i="88" s="1"/>
  <c r="N1093" i="88" a="1"/>
  <c r="N1093" i="88" s="1"/>
  <c r="N1094" i="88" a="1"/>
  <c r="N1094" i="88" s="1"/>
  <c r="N1095" i="88" a="1"/>
  <c r="N1095" i="88" s="1"/>
  <c r="N1096" i="88" a="1"/>
  <c r="N1096" i="88" s="1"/>
  <c r="N1097" i="88" a="1"/>
  <c r="N1097" i="88" s="1"/>
  <c r="N1098" i="88" a="1"/>
  <c r="N1098" i="88" s="1"/>
  <c r="N1099" i="88" a="1"/>
  <c r="N1099" i="88" s="1"/>
  <c r="N1100" i="88" a="1"/>
  <c r="N1100" i="88"/>
  <c r="N1101" i="88" a="1"/>
  <c r="N1101" i="88" s="1"/>
  <c r="N1102" i="88" a="1"/>
  <c r="N1102" i="88" s="1"/>
  <c r="N1103" i="88" a="1"/>
  <c r="N1103" i="88"/>
  <c r="N1104" i="88" a="1"/>
  <c r="N1104" i="88" s="1"/>
  <c r="N1105" i="88" a="1"/>
  <c r="N1105" i="88" s="1"/>
  <c r="N1106" i="88" a="1"/>
  <c r="N1106" i="88" s="1"/>
  <c r="N1107" i="88" a="1"/>
  <c r="N1107" i="88" s="1"/>
  <c r="N1108" i="88" a="1"/>
  <c r="N1108" i="88" s="1"/>
  <c r="N1109" i="88" a="1"/>
  <c r="N1109" i="88" s="1"/>
  <c r="N1110" i="88" a="1"/>
  <c r="N1110" i="88" s="1"/>
  <c r="N1111" i="88" a="1"/>
  <c r="N1111" i="88" s="1"/>
  <c r="N1112" i="88" a="1"/>
  <c r="N1112" i="88"/>
  <c r="N1113" i="88" a="1"/>
  <c r="N1113" i="88" s="1"/>
  <c r="N1114" i="88" a="1"/>
  <c r="N1114" i="88" s="1"/>
  <c r="N1115" i="88" a="1"/>
  <c r="N1115" i="88" s="1"/>
  <c r="N1116" i="88" a="1"/>
  <c r="N1116" i="88" s="1"/>
  <c r="N1117" i="88" a="1"/>
  <c r="N1117" i="88"/>
  <c r="N1118" i="88" a="1"/>
  <c r="N1118" i="88"/>
  <c r="N1119" i="88" a="1"/>
  <c r="N1119" i="88" s="1"/>
  <c r="N1120" i="88" a="1"/>
  <c r="N1120" i="88"/>
  <c r="N1121" i="88" a="1"/>
  <c r="N1121" i="88" s="1"/>
  <c r="N1122" i="88" a="1"/>
  <c r="N1122" i="88" s="1"/>
  <c r="N1123" i="88" a="1"/>
  <c r="N1123" i="88"/>
  <c r="N1124" i="88" a="1"/>
  <c r="N1124" i="88" s="1"/>
  <c r="N1125" i="88" a="1"/>
  <c r="N1125" i="88" s="1"/>
  <c r="N1126" i="88" a="1"/>
  <c r="N1126" i="88"/>
  <c r="N1127" i="88" a="1"/>
  <c r="N1127" i="88"/>
  <c r="N1128" i="88" a="1"/>
  <c r="N1128" i="88" s="1"/>
  <c r="N1129" i="88" a="1"/>
  <c r="N1129" i="88" s="1"/>
  <c r="N1130" i="88" a="1"/>
  <c r="N1130" i="88"/>
  <c r="N1131" i="88" a="1"/>
  <c r="N1131" i="88" s="1"/>
  <c r="N1132" i="88" a="1"/>
  <c r="N1132" i="88" s="1"/>
  <c r="N1133" i="88" a="1"/>
  <c r="N1133" i="88"/>
  <c r="N1134" i="88" a="1"/>
  <c r="N1134" i="88" s="1"/>
  <c r="N1135" i="88" a="1"/>
  <c r="N1135" i="88"/>
  <c r="N1136" i="88" a="1"/>
  <c r="N1136" i="88" s="1"/>
  <c r="N1137" i="88" a="1"/>
  <c r="N1137" i="88" s="1"/>
  <c r="N1138" i="88" a="1"/>
  <c r="N1138" i="88"/>
  <c r="N1139" i="88" a="1"/>
  <c r="N1139" i="88" s="1"/>
  <c r="N1140" i="88" a="1"/>
  <c r="N1140" i="88" s="1"/>
  <c r="N1141" i="88" a="1"/>
  <c r="N1141" i="88"/>
  <c r="N1142" i="88" a="1"/>
  <c r="N1142" i="88" s="1"/>
  <c r="N1143" i="88" a="1"/>
  <c r="N1143" i="88" s="1"/>
  <c r="N1144" i="88" a="1"/>
  <c r="N1144" i="88" s="1"/>
  <c r="N1145" i="88" a="1"/>
  <c r="N1145" i="88" s="1"/>
  <c r="N1146" i="88" a="1"/>
  <c r="N1146" i="88" s="1"/>
  <c r="N1147" i="88" a="1"/>
  <c r="N1147" i="88" s="1"/>
  <c r="N1148" i="88" a="1"/>
  <c r="N1148" i="88" s="1"/>
  <c r="N1149" i="88" a="1"/>
  <c r="N1149" i="88" s="1"/>
  <c r="N1150" i="88" a="1"/>
  <c r="N1150" i="88"/>
  <c r="N1151" i="88" a="1"/>
  <c r="N1151" i="88" s="1"/>
  <c r="N1152" i="88" a="1"/>
  <c r="N1152" i="88" s="1"/>
  <c r="N1153" i="88" a="1"/>
  <c r="N1153" i="88" s="1"/>
  <c r="N1154" i="88" a="1"/>
  <c r="N1154" i="88" s="1"/>
  <c r="N1155" i="88" a="1"/>
  <c r="N1155" i="88" s="1"/>
  <c r="N1156" i="88" a="1"/>
  <c r="N1156" i="88" s="1"/>
  <c r="N1157" i="88" a="1"/>
  <c r="N1157" i="88" s="1"/>
  <c r="N1158" i="88" a="1"/>
  <c r="N1158" i="88" s="1"/>
  <c r="N1159" i="88" a="1"/>
  <c r="N1159" i="88" s="1"/>
  <c r="N1160" i="88" a="1"/>
  <c r="N1160" i="88"/>
  <c r="N1161" i="88" a="1"/>
  <c r="N1161" i="88" s="1"/>
  <c r="N1162" i="88" a="1"/>
  <c r="N1162" i="88" s="1"/>
  <c r="N1163" i="88" a="1"/>
  <c r="N1163" i="88" s="1"/>
  <c r="N1164" i="88" a="1"/>
  <c r="N1164" i="88" s="1"/>
  <c r="N1165" i="88" a="1"/>
  <c r="N1165" i="88"/>
  <c r="N1166" i="88" a="1"/>
  <c r="N1166" i="88" s="1"/>
  <c r="N1167" i="88" a="1"/>
  <c r="N1167" i="88" s="1"/>
  <c r="N1168" i="88" a="1"/>
  <c r="N1168" i="88" s="1"/>
  <c r="N1169" i="88" a="1"/>
  <c r="N1169" i="88" s="1"/>
  <c r="N1170" i="88" a="1"/>
  <c r="N1170" i="88" s="1"/>
  <c r="N1171" i="88" a="1"/>
  <c r="N1171" i="88" s="1"/>
  <c r="O1171" i="88" s="1"/>
  <c r="N1172" i="88" a="1"/>
  <c r="N1172" i="88"/>
  <c r="N1173" i="88" a="1"/>
  <c r="N1173" i="88" s="1"/>
  <c r="N1174" i="88" a="1"/>
  <c r="N1174" i="88" s="1"/>
  <c r="N1175" i="88" a="1"/>
  <c r="N1175" i="88" s="1"/>
  <c r="N1176" i="88" a="1"/>
  <c r="N1176" i="88" s="1"/>
  <c r="N1177" i="88" a="1"/>
  <c r="N1177" i="88" s="1"/>
  <c r="N1178" i="88" a="1"/>
  <c r="N1178" i="88"/>
  <c r="N1179" i="88" a="1"/>
  <c r="N1179" i="88" s="1"/>
  <c r="O1179" i="88" s="1"/>
  <c r="N1180" i="88" a="1"/>
  <c r="N1180" i="88" s="1"/>
  <c r="N1181" i="88" a="1"/>
  <c r="N1181" i="88"/>
  <c r="N1182" i="88" a="1"/>
  <c r="N1182" i="88" s="1"/>
  <c r="N1183" i="88" a="1"/>
  <c r="N1183" i="88" s="1"/>
  <c r="N1184" i="88" a="1"/>
  <c r="N1184" i="88"/>
  <c r="N1185" i="88" a="1"/>
  <c r="N1185" i="88" s="1"/>
  <c r="N1186" i="88" a="1"/>
  <c r="N1186" i="88" s="1"/>
  <c r="N1187" i="88" a="1"/>
  <c r="N1187" i="88" s="1"/>
  <c r="N1188" i="88" a="1"/>
  <c r="N1188" i="88" s="1"/>
  <c r="N1189" i="88" a="1"/>
  <c r="N1189" i="88"/>
  <c r="N1190" i="88" a="1"/>
  <c r="N1190" i="88"/>
  <c r="N1191" i="88" a="1"/>
  <c r="N1191" i="88" s="1"/>
  <c r="N1192" i="88" a="1"/>
  <c r="N1192" i="88"/>
  <c r="N1193" i="88" a="1"/>
  <c r="N1193" i="88" s="1"/>
  <c r="N1194" i="88" a="1"/>
  <c r="N1194" i="88" s="1"/>
  <c r="N1195" i="88" a="1"/>
  <c r="N1195" i="88"/>
  <c r="N1196" i="88" a="1"/>
  <c r="N1196" i="88" s="1"/>
  <c r="N1197" i="88" a="1"/>
  <c r="N1197" i="88" s="1"/>
  <c r="N1198" i="88" a="1"/>
  <c r="N1198" i="88"/>
  <c r="N1199" i="88" a="1"/>
  <c r="N1199" i="88"/>
  <c r="N1200" i="88" a="1"/>
  <c r="N1200" i="88" s="1"/>
  <c r="N1201" i="88" a="1"/>
  <c r="N1201" i="88" s="1"/>
  <c r="N1202" i="88" a="1"/>
  <c r="N1202" i="88"/>
  <c r="N1203" i="88" a="1"/>
  <c r="N1203" i="88" s="1"/>
  <c r="N1204" i="88" a="1"/>
  <c r="N1204" i="88" s="1"/>
  <c r="N1205" i="88" a="1"/>
  <c r="N1205" i="88"/>
  <c r="N1206" i="88" a="1"/>
  <c r="N1206" i="88" s="1"/>
  <c r="N1207" i="88" a="1"/>
  <c r="N1207" i="88" s="1"/>
  <c r="N1208" i="88" a="1"/>
  <c r="N1208" i="88"/>
  <c r="N1209" i="88" a="1"/>
  <c r="N1209" i="88" s="1"/>
  <c r="N1210" i="88" a="1"/>
  <c r="N1210" i="88" s="1"/>
  <c r="N1211" i="88" a="1"/>
  <c r="N1211" i="88" s="1"/>
  <c r="N1212" i="88" a="1"/>
  <c r="N1212" i="88" s="1"/>
  <c r="N1213" i="88" a="1"/>
  <c r="N1213" i="88"/>
  <c r="N1214" i="88" a="1"/>
  <c r="N1214" i="88"/>
  <c r="N1215" i="88" a="1"/>
  <c r="N1215" i="88" s="1"/>
  <c r="N1216" i="88" a="1"/>
  <c r="N1216" i="88" s="1"/>
  <c r="N1217" i="88" a="1"/>
  <c r="N1217" i="88" s="1"/>
  <c r="N1218" i="88" a="1"/>
  <c r="N1218" i="88" s="1"/>
  <c r="N1219" i="88" a="1"/>
  <c r="N1219" i="88" s="1"/>
  <c r="N1220" i="88" a="1"/>
  <c r="N1220" i="88" s="1"/>
  <c r="N1221" i="88" a="1"/>
  <c r="N1221" i="88" s="1"/>
  <c r="N1222" i="88" a="1"/>
  <c r="N1222" i="88"/>
  <c r="N1223" i="88" a="1"/>
  <c r="N1223" i="88" s="1"/>
  <c r="N1224" i="88" a="1"/>
  <c r="N1224" i="88" s="1"/>
  <c r="N1225" i="88" a="1"/>
  <c r="N1225" i="88"/>
  <c r="N1226" i="88" a="1"/>
  <c r="N1226" i="88" s="1"/>
  <c r="N1227" i="88" a="1"/>
  <c r="N1227" i="88" s="1"/>
  <c r="N1228" i="88" a="1"/>
  <c r="N1228" i="88" s="1"/>
  <c r="N1229" i="88" a="1"/>
  <c r="N1229" i="88" s="1"/>
  <c r="N1230" i="88" a="1"/>
  <c r="N1230" i="88" s="1"/>
  <c r="N1231" i="88" a="1"/>
  <c r="N1231" i="88"/>
  <c r="N1232" i="88" a="1"/>
  <c r="N1232" i="88"/>
  <c r="N1233" i="88" a="1"/>
  <c r="N1233" i="88" s="1"/>
  <c r="N1234" i="88" a="1"/>
  <c r="N1234" i="88" s="1"/>
  <c r="N1235" i="88" a="1"/>
  <c r="N1235" i="88"/>
  <c r="N1236" i="88" a="1"/>
  <c r="N1236" i="88" s="1"/>
  <c r="O1236" i="88" s="1"/>
  <c r="N1237" i="88" a="1"/>
  <c r="N1237" i="88"/>
  <c r="N1238" i="88" a="1"/>
  <c r="N1238" i="88"/>
  <c r="N1239" i="88" a="1"/>
  <c r="N1239" i="88" s="1"/>
  <c r="N1240" i="88" a="1"/>
  <c r="N1240" i="88"/>
  <c r="N1241" i="88" a="1"/>
  <c r="N1241" i="88" s="1"/>
  <c r="N1242" i="88" a="1"/>
  <c r="N1242" i="88" s="1"/>
  <c r="N1243" i="88" a="1"/>
  <c r="N1243" i="88" s="1"/>
  <c r="O1243" i="88" s="1"/>
  <c r="N1244" i="88" a="1"/>
  <c r="N1244" i="88"/>
  <c r="N1245" i="88" a="1"/>
  <c r="N1245" i="88" s="1"/>
  <c r="N1246" i="88" a="1"/>
  <c r="N1246" i="88" s="1"/>
  <c r="N1247" i="88" a="1"/>
  <c r="N1247" i="88"/>
  <c r="N1248" i="88" a="1"/>
  <c r="N1248" i="88" s="1"/>
  <c r="N1249" i="88" a="1"/>
  <c r="N1249" i="88" s="1"/>
  <c r="N1250" i="88" a="1"/>
  <c r="N1250" i="88" s="1"/>
  <c r="O1250" i="88" s="1"/>
  <c r="N1251" i="88" a="1"/>
  <c r="N1251" i="88" s="1"/>
  <c r="N1252" i="88" a="1"/>
  <c r="N1252" i="88" s="1"/>
  <c r="N1253" i="88" a="1"/>
  <c r="N1253" i="88"/>
  <c r="N1254" i="88" a="1"/>
  <c r="N1254" i="88" s="1"/>
  <c r="N1255" i="88" a="1"/>
  <c r="N1255" i="88" s="1"/>
  <c r="N1256" i="88" a="1"/>
  <c r="N1256" i="88" s="1"/>
  <c r="N1257" i="88" a="1"/>
  <c r="N1257" i="88" s="1"/>
  <c r="N1258" i="88" a="1"/>
  <c r="N1258" i="88"/>
  <c r="N1259" i="88" a="1"/>
  <c r="N1259" i="88" s="1"/>
  <c r="O1259" i="88" s="1"/>
  <c r="N1260" i="88" a="1"/>
  <c r="N1260" i="88"/>
  <c r="N1261" i="88" a="1"/>
  <c r="N1261" i="88" s="1"/>
  <c r="N1262" i="88" a="1"/>
  <c r="N1262" i="88" s="1"/>
  <c r="N1263" i="88" a="1"/>
  <c r="N1263" i="88" s="1"/>
  <c r="N1264" i="88" a="1"/>
  <c r="N1264" i="88" s="1"/>
  <c r="N1265" i="88" a="1"/>
  <c r="N1265" i="88" s="1"/>
  <c r="N1266" i="88" a="1"/>
  <c r="N1266" i="88"/>
  <c r="N1267" i="88" a="1"/>
  <c r="N1267" i="88" s="1"/>
  <c r="N1268" i="88" a="1"/>
  <c r="N1268" i="88"/>
  <c r="N1269" i="88" a="1"/>
  <c r="N1269" i="88" s="1"/>
  <c r="N1270" i="88" a="1"/>
  <c r="N1270" i="88"/>
  <c r="N1271" i="88" a="1"/>
  <c r="N1271" i="88" s="1"/>
  <c r="N1272" i="88" a="1"/>
  <c r="N1272" i="88" s="1"/>
  <c r="N1273" i="88" a="1"/>
  <c r="N1273" i="88" s="1"/>
  <c r="N1274" i="88" a="1"/>
  <c r="N1274" i="88" s="1"/>
  <c r="N1275" i="88" a="1"/>
  <c r="N1275" i="88" s="1"/>
  <c r="N1276" i="88" a="1"/>
  <c r="N1276" i="88"/>
  <c r="N1277" i="88" a="1"/>
  <c r="N1277" i="88" s="1"/>
  <c r="N1278" i="88" a="1"/>
  <c r="N1278" i="88" s="1"/>
  <c r="N1279" i="88" a="1"/>
  <c r="N1279" i="88"/>
  <c r="N1280" i="88" a="1"/>
  <c r="N1280" i="88" s="1"/>
  <c r="N1281" i="88" a="1"/>
  <c r="N1281" i="88" s="1"/>
  <c r="N1282" i="88" a="1"/>
  <c r="N1282" i="88" s="1"/>
  <c r="N1283" i="88" a="1"/>
  <c r="N1283" i="88"/>
  <c r="N1284" i="88" a="1"/>
  <c r="N1284" i="88" s="1"/>
  <c r="N1285" i="88" a="1"/>
  <c r="N1285" i="88" s="1"/>
  <c r="N1286" i="88" a="1"/>
  <c r="N1286" i="88"/>
  <c r="N1287" i="88" a="1"/>
  <c r="N1287" i="88" s="1"/>
  <c r="N1288" i="88" a="1"/>
  <c r="N1288" i="88" s="1"/>
  <c r="N1289" i="88" a="1"/>
  <c r="N1289" i="88" s="1"/>
  <c r="N1290" i="88" a="1"/>
  <c r="N1290" i="88" s="1"/>
  <c r="N1291" i="88" a="1"/>
  <c r="N1291" i="88"/>
  <c r="N1292" i="88" a="1"/>
  <c r="N1292" i="88"/>
  <c r="N1293" i="88" a="1"/>
  <c r="N1293" i="88" s="1"/>
  <c r="N1294" i="88" a="1"/>
  <c r="N1294" i="88" s="1"/>
  <c r="N1295" i="88" a="1"/>
  <c r="N1295" i="88" s="1"/>
  <c r="N1296" i="88" a="1"/>
  <c r="N1296" i="88" s="1"/>
  <c r="N1297" i="88" a="1"/>
  <c r="N1297" i="88" s="1"/>
  <c r="N1298" i="88" a="1"/>
  <c r="N1298" i="88"/>
  <c r="N1299" i="88" a="1"/>
  <c r="N1299" i="88" s="1"/>
  <c r="N1300" i="88" a="1"/>
  <c r="N1300" i="88" s="1"/>
  <c r="N1301" i="88" a="1"/>
  <c r="N1301" i="88" s="1"/>
  <c r="N1302" i="88" a="1"/>
  <c r="N1302" i="88" s="1"/>
  <c r="N1303" i="88" a="1"/>
  <c r="N1303" i="88" s="1"/>
  <c r="N1304" i="88" a="1"/>
  <c r="N1304" i="88" s="1"/>
  <c r="N1305" i="88" a="1"/>
  <c r="N1305" i="88" s="1"/>
  <c r="N1306" i="88" a="1"/>
  <c r="N1306" i="88"/>
  <c r="N1307" i="88" a="1"/>
  <c r="N1307" i="88" s="1"/>
  <c r="N1308" i="88" a="1"/>
  <c r="N1308" i="88"/>
  <c r="N1309" i="88" a="1"/>
  <c r="N1309" i="88" s="1"/>
  <c r="N1310" i="88" a="1"/>
  <c r="N1310" i="88"/>
  <c r="N1311" i="88" a="1"/>
  <c r="N1311" i="88" s="1"/>
  <c r="N1312" i="88" a="1"/>
  <c r="N1312" i="88"/>
  <c r="N1313" i="88" a="1"/>
  <c r="N1313" i="88"/>
  <c r="N1314" i="88" a="1"/>
  <c r="N1314" i="88" s="1"/>
  <c r="N1315" i="88" a="1"/>
  <c r="N1315" i="88" s="1"/>
  <c r="N1316" i="88" a="1"/>
  <c r="N1316" i="88" s="1"/>
  <c r="N1317" i="88" a="1"/>
  <c r="N1317" i="88" s="1"/>
  <c r="N1318" i="88" a="1"/>
  <c r="N1318" i="88" s="1"/>
  <c r="N1319" i="88" a="1"/>
  <c r="N1319" i="88"/>
  <c r="N1320" i="88" a="1"/>
  <c r="N1320" i="88" s="1"/>
  <c r="N1321" i="88" a="1"/>
  <c r="N1321" i="88"/>
  <c r="N1322" i="88" a="1"/>
  <c r="N1322" i="88"/>
  <c r="N1323" i="88" a="1"/>
  <c r="N1323" i="88" s="1"/>
  <c r="N1324" i="88" a="1"/>
  <c r="N1324" i="88" s="1"/>
  <c r="N1325" i="88" a="1"/>
  <c r="N1325" i="88"/>
  <c r="N1326" i="88" a="1"/>
  <c r="N1326" i="88"/>
  <c r="N1327" i="88" a="1"/>
  <c r="N1327" i="88" s="1"/>
  <c r="N1328" i="88" a="1"/>
  <c r="N1328" i="88"/>
  <c r="N1329" i="88" a="1"/>
  <c r="N1329" i="88" s="1"/>
  <c r="N1330" i="88" a="1"/>
  <c r="N1330" i="88" s="1"/>
  <c r="N1331" i="88" a="1"/>
  <c r="N1331" i="88" s="1"/>
  <c r="N1332" i="88" a="1"/>
  <c r="N1332" i="88" s="1"/>
  <c r="N1333" i="88" a="1"/>
  <c r="N1333" i="88"/>
  <c r="N1334" i="88" a="1"/>
  <c r="N1334" i="88" s="1"/>
  <c r="N1335" i="88" a="1"/>
  <c r="N1335" i="88" s="1"/>
  <c r="N1336" i="88" a="1"/>
  <c r="N1336" i="88" s="1"/>
  <c r="N1337" i="88" a="1"/>
  <c r="N1337" i="88" s="1"/>
  <c r="N1338" i="88" a="1"/>
  <c r="N1338" i="88"/>
  <c r="N1339" i="88" a="1"/>
  <c r="N1339" i="88" s="1"/>
  <c r="N1340" i="88" a="1"/>
  <c r="N1340" i="88"/>
  <c r="N1341" i="88" a="1"/>
  <c r="N1341" i="88" s="1"/>
  <c r="N1342" i="88" a="1"/>
  <c r="N1342" i="88" s="1"/>
  <c r="N1343" i="88" a="1"/>
  <c r="N1343" i="88"/>
  <c r="N1344" i="88" a="1"/>
  <c r="N1344" i="88" s="1"/>
  <c r="N1345" i="88" a="1"/>
  <c r="N1345" i="88"/>
  <c r="N1346" i="88" a="1"/>
  <c r="N1346" i="88" s="1"/>
  <c r="N1347" i="88" a="1"/>
  <c r="N1347" i="88" s="1"/>
  <c r="N1348" i="88" a="1"/>
  <c r="N1348" i="88"/>
  <c r="N1349" i="88" a="1"/>
  <c r="N1349" i="88" s="1"/>
  <c r="N1350" i="88" a="1"/>
  <c r="N1350" i="88"/>
  <c r="N1351" i="88" a="1"/>
  <c r="N1351" i="88" s="1"/>
  <c r="N1352" i="88" a="1"/>
  <c r="N1352" i="88"/>
  <c r="N1353" i="88" a="1"/>
  <c r="N1353" i="88" s="1"/>
  <c r="N1354" i="88" a="1"/>
  <c r="N1354" i="88"/>
  <c r="N1355" i="88" a="1"/>
  <c r="N1355" i="88" s="1"/>
  <c r="N1356" i="88" a="1"/>
  <c r="N1356" i="88" s="1"/>
  <c r="N1357" i="88" a="1"/>
  <c r="N1357" i="88" s="1"/>
  <c r="N1358" i="88" a="1"/>
  <c r="N1358" i="88"/>
  <c r="N1359" i="88" a="1"/>
  <c r="N1359" i="88" s="1"/>
  <c r="N1360" i="88" a="1"/>
  <c r="N1360" i="88" s="1"/>
  <c r="N1361" i="88" a="1"/>
  <c r="N1361" i="88" s="1"/>
  <c r="N1362" i="88" a="1"/>
  <c r="N1362" i="88" s="1"/>
  <c r="N1363" i="88" a="1"/>
  <c r="N1363" i="88"/>
  <c r="N1364" i="88" a="1"/>
  <c r="N1364" i="88" s="1"/>
  <c r="N1365" i="88" a="1"/>
  <c r="N1365" i="88" s="1"/>
  <c r="N1366" i="88" a="1"/>
  <c r="N1366" i="88"/>
  <c r="N1367" i="88" a="1"/>
  <c r="N1367" i="88"/>
  <c r="N1368" i="88" a="1"/>
  <c r="N1368" i="88" s="1"/>
  <c r="N1369" i="88" a="1"/>
  <c r="N1369" i="88" s="1"/>
  <c r="N1370" i="88" a="1"/>
  <c r="N1370" i="88" s="1"/>
  <c r="N1371" i="88" a="1"/>
  <c r="N1371" i="88" s="1"/>
  <c r="N1372" i="88" a="1"/>
  <c r="N1372" i="88"/>
  <c r="N1373" i="88" a="1"/>
  <c r="N1373" i="88" s="1"/>
  <c r="N1374" i="88" a="1"/>
  <c r="N1374" i="88"/>
  <c r="N1375" i="88" a="1"/>
  <c r="N1375" i="88" s="1"/>
  <c r="N1376" i="88" a="1"/>
  <c r="N1376" i="88" s="1"/>
  <c r="N1377" i="88" a="1"/>
  <c r="N1377" i="88" s="1"/>
  <c r="N1378" i="88" a="1"/>
  <c r="N1378" i="88" s="1"/>
  <c r="N1379" i="88" a="1"/>
  <c r="N1379" i="88" s="1"/>
  <c r="N1380" i="88" a="1"/>
  <c r="N1380" i="88"/>
  <c r="N1381" i="88" a="1"/>
  <c r="N1381" i="88" s="1"/>
  <c r="N1382" i="88" a="1"/>
  <c r="N1382" i="88"/>
  <c r="N1383" i="88" a="1"/>
  <c r="N1383" i="88" s="1"/>
  <c r="N1384" i="88" a="1"/>
  <c r="N1384" i="88" s="1"/>
  <c r="N1385" i="88" a="1"/>
  <c r="N1385" i="88" s="1"/>
  <c r="N1386" i="88" a="1"/>
  <c r="N1386" i="88" s="1"/>
  <c r="N1387" i="88" a="1"/>
  <c r="N1387" i="88"/>
  <c r="N1388" i="88" a="1"/>
  <c r="N1388" i="88" s="1"/>
  <c r="N1389" i="88" a="1"/>
  <c r="N1389" i="88" s="1"/>
  <c r="N1390" i="88" a="1"/>
  <c r="N1390" i="88" s="1"/>
  <c r="N1391" i="88" a="1"/>
  <c r="N1391" i="88" s="1"/>
  <c r="N1392" i="88" a="1"/>
  <c r="N1392" i="88" s="1"/>
  <c r="O1392" i="88" s="1"/>
  <c r="N1393" i="88" a="1"/>
  <c r="N1393" i="88" s="1"/>
  <c r="N1394" i="88" a="1"/>
  <c r="N1394" i="88"/>
  <c r="N1395" i="88" a="1"/>
  <c r="N1395" i="88" s="1"/>
  <c r="N1396" i="88" a="1"/>
  <c r="N1396" i="88" s="1"/>
  <c r="N1397" i="88" a="1"/>
  <c r="N1397" i="88"/>
  <c r="N1398" i="88" a="1"/>
  <c r="N1398" i="88" s="1"/>
  <c r="N1399" i="88" a="1"/>
  <c r="N1399" i="88" s="1"/>
  <c r="O1399" i="88" s="1"/>
  <c r="N1400" i="88" a="1"/>
  <c r="N1400" i="88" s="1"/>
  <c r="N1401" i="88" a="1"/>
  <c r="N1401" i="88" s="1"/>
  <c r="N1402" i="88" a="1"/>
  <c r="N1402" i="88" s="1"/>
  <c r="N1403" i="88" a="1"/>
  <c r="N1403" i="88" s="1"/>
  <c r="N1404" i="88" a="1"/>
  <c r="N1404" i="88" s="1"/>
  <c r="N1405" i="88" a="1"/>
  <c r="N1405" i="88"/>
  <c r="N1406" i="88" a="1"/>
  <c r="N1406" i="88" s="1"/>
  <c r="N1407" i="88" a="1"/>
  <c r="N1407" i="88" s="1"/>
  <c r="N1408" i="88" a="1"/>
  <c r="N1408" i="88" s="1"/>
  <c r="N1409" i="88" a="1"/>
  <c r="N1409" i="88" s="1"/>
  <c r="N1410" i="88" a="1"/>
  <c r="N1410" i="88"/>
  <c r="N1411" i="88" a="1"/>
  <c r="N1411" i="88" s="1"/>
  <c r="N1412" i="88" a="1"/>
  <c r="N1412" i="88" s="1"/>
  <c r="N1413" i="88" a="1"/>
  <c r="N1413" i="88" s="1"/>
  <c r="N1414" i="88" a="1"/>
  <c r="N1414" i="88" s="1"/>
  <c r="N1415" i="88" a="1"/>
  <c r="N1415" i="88"/>
  <c r="N1416" i="88" a="1"/>
  <c r="N1416" i="88" s="1"/>
  <c r="N1417" i="88" a="1"/>
  <c r="N1417" i="88"/>
  <c r="N1418" i="88" a="1"/>
  <c r="N1418" i="88" s="1"/>
  <c r="N1419" i="88" a="1"/>
  <c r="N1419" i="88" s="1"/>
  <c r="N1420" i="88" a="1"/>
  <c r="N1420" i="88"/>
  <c r="N1421" i="88" a="1"/>
  <c r="N1421" i="88" s="1"/>
  <c r="N1422" i="88" a="1"/>
  <c r="N1422" i="88" s="1"/>
  <c r="N1423" i="88" a="1"/>
  <c r="N1423" i="88"/>
  <c r="N1424" i="88" a="1"/>
  <c r="N1424" i="88"/>
  <c r="N1425" i="88" a="1"/>
  <c r="N1425" i="88" s="1"/>
  <c r="N1426" i="88" a="1"/>
  <c r="N1426" i="88"/>
  <c r="N1427" i="88" a="1"/>
  <c r="N1427" i="88"/>
  <c r="N1428" i="88" a="1"/>
  <c r="N1428" i="88" s="1"/>
  <c r="N1429" i="88" a="1"/>
  <c r="N1429" i="88" s="1"/>
  <c r="N1430" i="88" a="1"/>
  <c r="N1430" i="88"/>
  <c r="N1431" i="88" a="1"/>
  <c r="N1431" i="88" s="1"/>
  <c r="N1432" i="88" a="1"/>
  <c r="N1432" i="88" s="1"/>
  <c r="N1433" i="88" a="1"/>
  <c r="N1433" i="88"/>
  <c r="N1434" i="88" a="1"/>
  <c r="N1434" i="88" s="1"/>
  <c r="N1435" i="88" a="1"/>
  <c r="N1435" i="88" s="1"/>
  <c r="N1436" i="88" a="1"/>
  <c r="N1436" i="88"/>
  <c r="N1437" i="88" a="1"/>
  <c r="N1437" i="88" s="1"/>
  <c r="N1438" i="88" a="1"/>
  <c r="N1438" i="88" s="1"/>
  <c r="N1439" i="88" a="1"/>
  <c r="N1439" i="88"/>
  <c r="N1440" i="88" a="1"/>
  <c r="N1440" i="88"/>
  <c r="N1441" i="88" a="1"/>
  <c r="N1441" i="88"/>
  <c r="N1442" i="88" a="1"/>
  <c r="N1442" i="88" s="1"/>
  <c r="N1443" i="88" a="1"/>
  <c r="N1443" i="88" s="1"/>
  <c r="N1444" i="88" a="1"/>
  <c r="N1444" i="88"/>
  <c r="N1445" i="88" a="1"/>
  <c r="N1445" i="88" s="1"/>
  <c r="N1446" i="88" a="1"/>
  <c r="N1446" i="88"/>
  <c r="N1447" i="88" a="1"/>
  <c r="N1447" i="88" s="1"/>
  <c r="N1448" i="88" a="1"/>
  <c r="N1448" i="88" s="1"/>
  <c r="N1449" i="88" a="1"/>
  <c r="N1449" i="88" s="1"/>
  <c r="N1450" i="88" a="1"/>
  <c r="N1450" i="88"/>
  <c r="N1451" i="88" a="1"/>
  <c r="N1451" i="88"/>
  <c r="N1452" i="88" a="1"/>
  <c r="N1452" i="88" s="1"/>
  <c r="N1453" i="88" a="1"/>
  <c r="N1453" i="88"/>
  <c r="N1454" i="88" a="1"/>
  <c r="N1454" i="88" s="1"/>
  <c r="N1455" i="88" a="1"/>
  <c r="N1455" i="88" s="1"/>
  <c r="N1456" i="88" a="1"/>
  <c r="N1456" i="88"/>
  <c r="N1457" i="88" a="1"/>
  <c r="N1457" i="88" s="1"/>
  <c r="N1458" i="88" a="1"/>
  <c r="N1458" i="88" s="1"/>
  <c r="N1459" i="88" a="1"/>
  <c r="N1459" i="88" s="1"/>
  <c r="N1460" i="88" a="1"/>
  <c r="N1460" i="88" s="1"/>
  <c r="N1461" i="88" a="1"/>
  <c r="N1461" i="88"/>
  <c r="N1462" i="88" a="1"/>
  <c r="N1462" i="88"/>
  <c r="N1463" i="88" a="1"/>
  <c r="N1463" i="88"/>
  <c r="N1464" i="88" a="1"/>
  <c r="N1464" i="88" s="1"/>
  <c r="N1465" i="88" a="1"/>
  <c r="N1465" i="88"/>
  <c r="N1466" i="88" a="1"/>
  <c r="N1466" i="88" s="1"/>
  <c r="N1467" i="88" a="1"/>
  <c r="N1467" i="88" s="1"/>
  <c r="N1468" i="88" a="1"/>
  <c r="N1468" i="88" s="1"/>
  <c r="N1469" i="88" a="1"/>
  <c r="N1469" i="88"/>
  <c r="N1470" i="88" a="1"/>
  <c r="N1470" i="88" s="1"/>
  <c r="N1471" i="88" a="1"/>
  <c r="N1471" i="88" s="1"/>
  <c r="N1472" i="88" a="1"/>
  <c r="N1472" i="88" s="1"/>
  <c r="N1473" i="88" a="1"/>
  <c r="N1473" i="88"/>
  <c r="N1474" i="88" a="1"/>
  <c r="N1474" i="88" s="1"/>
  <c r="N1475" i="88" a="1"/>
  <c r="N1475" i="88"/>
  <c r="N1476" i="88" a="1"/>
  <c r="N1476" i="88" s="1"/>
  <c r="N1477" i="88" a="1"/>
  <c r="N1477" i="88" s="1"/>
  <c r="N1478" i="88" a="1"/>
  <c r="N1478" i="88"/>
  <c r="N1479" i="88" a="1"/>
  <c r="N1479" i="88" s="1"/>
  <c r="N1480" i="88" a="1"/>
  <c r="N1480" i="88"/>
  <c r="N1481" i="88" a="1"/>
  <c r="N1481" i="88" s="1"/>
  <c r="N1482" i="88" a="1"/>
  <c r="N1482" i="88" s="1"/>
  <c r="N1483" i="88" a="1"/>
  <c r="N1483" i="88" s="1"/>
  <c r="N1484" i="88" a="1"/>
  <c r="N1484" i="88" s="1"/>
  <c r="N1485" i="88" a="1"/>
  <c r="N1485" i="88"/>
  <c r="N1486" i="88" a="1"/>
  <c r="N1486" i="88"/>
  <c r="N1487" i="88" a="1"/>
  <c r="N1487" i="88" s="1"/>
  <c r="N1488" i="88" a="1"/>
  <c r="N1488" i="88" s="1"/>
  <c r="N1489" i="88" a="1"/>
  <c r="N1489" i="88" s="1"/>
  <c r="N1490" i="88" a="1"/>
  <c r="N1490" i="88" s="1"/>
  <c r="N1491" i="88" a="1"/>
  <c r="N1491" i="88" s="1"/>
  <c r="N1492" i="88" a="1"/>
  <c r="N1492" i="88"/>
  <c r="N1493" i="88" a="1"/>
  <c r="N1493" i="88"/>
  <c r="N1494" i="88" a="1"/>
  <c r="N1494" i="88" s="1"/>
  <c r="N1495" i="88" a="1"/>
  <c r="N1495" i="88" s="1"/>
  <c r="N1496" i="88" a="1"/>
  <c r="N1496" i="88" s="1"/>
  <c r="N1497" i="88" a="1"/>
  <c r="N1497" i="88" s="1"/>
  <c r="N1498" i="88" a="1"/>
  <c r="N1498" i="88" s="1"/>
  <c r="N1499" i="88" a="1"/>
  <c r="N1499" i="88" s="1"/>
  <c r="O1499" i="88" s="1"/>
  <c r="N1500" i="88" a="1"/>
  <c r="N1500" i="88" s="1"/>
  <c r="N1501" i="88" a="1"/>
  <c r="N1501" i="88" s="1"/>
  <c r="N1502" i="88" a="1"/>
  <c r="N1502" i="88" s="1"/>
  <c r="N1503" i="88" a="1"/>
  <c r="N1503" i="88" s="1"/>
  <c r="N1504" i="88" a="1"/>
  <c r="N1504" i="88" s="1"/>
  <c r="N1505" i="88" a="1"/>
  <c r="N1505" i="88"/>
  <c r="N1506" i="88" a="1"/>
  <c r="N1506" i="88" s="1"/>
  <c r="N1507" i="88" a="1"/>
  <c r="N1507" i="88" s="1"/>
  <c r="N1508" i="88" a="1"/>
  <c r="N1508" i="88" s="1"/>
  <c r="O1508" i="88" s="1"/>
  <c r="N1509" i="88" a="1"/>
  <c r="N1509" i="88" s="1"/>
  <c r="N1510" i="88" a="1"/>
  <c r="N1510" i="88" s="1"/>
  <c r="N1511" i="88" a="1"/>
  <c r="N1511" i="88" s="1"/>
  <c r="N1512" i="88" a="1"/>
  <c r="N1512" i="88" s="1"/>
  <c r="N1513" i="88" a="1"/>
  <c r="N1513" i="88" s="1"/>
  <c r="N1514" i="88" a="1"/>
  <c r="N1514" i="88"/>
  <c r="N1515" i="88" a="1"/>
  <c r="N1515" i="88" s="1"/>
  <c r="N1516" i="88" a="1"/>
  <c r="N1516" i="88" s="1"/>
  <c r="N1517" i="88" a="1"/>
  <c r="N1517" i="88" s="1"/>
  <c r="N1518" i="88" a="1"/>
  <c r="N1518" i="88" s="1"/>
  <c r="N1519" i="88" a="1"/>
  <c r="N1519" i="88" s="1"/>
  <c r="N1520" i="88" a="1"/>
  <c r="N1520" i="88" s="1"/>
  <c r="N1521" i="88" a="1"/>
  <c r="N1521" i="88" s="1"/>
  <c r="N1522" i="88" a="1"/>
  <c r="N1522" i="88"/>
  <c r="N1523" i="88" a="1"/>
  <c r="N1523" i="88" s="1"/>
  <c r="N1524" i="88" a="1"/>
  <c r="N1524" i="88" s="1"/>
  <c r="N1525" i="88" a="1"/>
  <c r="N1525" i="88" s="1"/>
  <c r="N1526" i="88" a="1"/>
  <c r="N1526" i="88" s="1"/>
  <c r="N1527" i="88" a="1"/>
  <c r="N1527" i="88" s="1"/>
  <c r="N1528" i="88" a="1"/>
  <c r="N1528" i="88" s="1"/>
  <c r="N1529" i="88" a="1"/>
  <c r="N1529" i="88" s="1"/>
  <c r="N1530" i="88" a="1"/>
  <c r="N1530" i="88" s="1"/>
  <c r="N1531" i="88" a="1"/>
  <c r="N1531" i="88" s="1"/>
  <c r="N1532" i="88" a="1"/>
  <c r="N1532" i="88" s="1"/>
  <c r="N1533" i="88" a="1"/>
  <c r="N1533" i="88" s="1"/>
  <c r="N1534" i="88" a="1"/>
  <c r="N1534" i="88" s="1"/>
  <c r="N1535" i="88" a="1"/>
  <c r="N1535" i="88"/>
  <c r="N1536" i="88" a="1"/>
  <c r="N1536" i="88" s="1"/>
  <c r="N1537" i="88" a="1"/>
  <c r="N1537" i="88" s="1"/>
  <c r="N1538" i="88" a="1"/>
  <c r="N1538" i="88"/>
  <c r="N1539" i="88" a="1"/>
  <c r="N1539" i="88" s="1"/>
  <c r="N1540" i="88" a="1"/>
  <c r="N1540" i="88"/>
  <c r="N1541" i="88" a="1"/>
  <c r="N1541" i="88" s="1"/>
  <c r="N1542" i="88" a="1"/>
  <c r="N1542" i="88" s="1"/>
  <c r="N1543" i="88" a="1"/>
  <c r="N1543" i="88" s="1"/>
  <c r="N1544" i="88" a="1"/>
  <c r="N1544" i="88"/>
  <c r="N1545" i="88" a="1"/>
  <c r="N1545" i="88"/>
  <c r="N1546" i="88" a="1"/>
  <c r="N1546" i="88" s="1"/>
  <c r="N1547" i="88" a="1"/>
  <c r="N1547" i="88" s="1"/>
  <c r="N1548" i="88" a="1"/>
  <c r="N1548" i="88" s="1"/>
  <c r="N1549" i="88" a="1"/>
  <c r="N1549" i="88" s="1"/>
  <c r="N1550" i="88" a="1"/>
  <c r="N1550" i="88"/>
  <c r="N1551" i="88" a="1"/>
  <c r="N1551" i="88"/>
  <c r="N1552" i="88" a="1"/>
  <c r="N1552" i="88"/>
  <c r="N1553" i="88" a="1"/>
  <c r="N1553" i="88" s="1"/>
  <c r="N1554" i="88" a="1"/>
  <c r="N1554" i="88" s="1"/>
  <c r="N1555" i="88" a="1"/>
  <c r="N1555" i="88" s="1"/>
  <c r="N1556" i="88" a="1"/>
  <c r="N1556" i="88" s="1"/>
  <c r="N1557" i="88" a="1"/>
  <c r="N1557" i="88"/>
  <c r="N1558" i="88" a="1"/>
  <c r="N1558" i="88" s="1"/>
  <c r="N1559" i="88" a="1"/>
  <c r="N1559" i="88" s="1"/>
  <c r="N1560" i="88" a="1"/>
  <c r="N1560" i="88" s="1"/>
  <c r="N1561" i="88" a="1"/>
  <c r="N1561" i="88" s="1"/>
  <c r="N1562" i="88" a="1"/>
  <c r="N1562" i="88" s="1"/>
  <c r="N1563" i="88" a="1"/>
  <c r="N1563" i="88" s="1"/>
  <c r="N1564" i="88" a="1"/>
  <c r="N1564" i="88"/>
  <c r="N1565" i="88" a="1"/>
  <c r="N1565" i="88" s="1"/>
  <c r="N1566" i="88" a="1"/>
  <c r="N1566" i="88" s="1"/>
  <c r="N1567" i="88" a="1"/>
  <c r="N1567" i="88" s="1"/>
  <c r="N1568" i="88" a="1"/>
  <c r="N1568" i="88" s="1"/>
  <c r="N1569" i="88" a="1"/>
  <c r="N1569" i="88" s="1"/>
  <c r="N1570" i="88" a="1"/>
  <c r="N1570" i="88" s="1"/>
  <c r="N1571" i="88" a="1"/>
  <c r="N1571" i="88" s="1"/>
  <c r="N1572" i="88" a="1"/>
  <c r="N1572" i="88" s="1"/>
  <c r="N1573" i="88" a="1"/>
  <c r="N1573" i="88" s="1"/>
  <c r="N1574" i="88" a="1"/>
  <c r="N1574" i="88"/>
  <c r="N1575" i="88" a="1"/>
  <c r="N1575" i="88"/>
  <c r="N1576" i="88" a="1"/>
  <c r="N1576" i="88"/>
  <c r="N1577" i="88" a="1"/>
  <c r="N1577" i="88" s="1"/>
  <c r="N1578" i="88" a="1"/>
  <c r="N1578" i="88" s="1"/>
  <c r="N1579" i="88" a="1"/>
  <c r="N1579" i="88" s="1"/>
  <c r="N1580" i="88" a="1"/>
  <c r="N1580" i="88" s="1"/>
  <c r="N1581" i="88" a="1"/>
  <c r="N1581" i="88" s="1"/>
  <c r="N1582" i="88" a="1"/>
  <c r="N1582" i="88" s="1"/>
  <c r="N1583" i="88" a="1"/>
  <c r="N1583" i="88" s="1"/>
  <c r="N1584" i="88" a="1"/>
  <c r="N1584" i="88" s="1"/>
  <c r="N1585" i="88" a="1"/>
  <c r="N1585" i="88" s="1"/>
  <c r="N1586" i="88" a="1"/>
  <c r="N1586" i="88"/>
  <c r="N1587" i="88" a="1"/>
  <c r="N1587" i="88" s="1"/>
  <c r="O1587" i="88" s="1"/>
  <c r="N1588" i="88" a="1"/>
  <c r="N1588" i="88" s="1"/>
  <c r="N1589" i="88" a="1"/>
  <c r="N1589" i="88"/>
  <c r="N1590" i="88" a="1"/>
  <c r="N1590" i="88" s="1"/>
  <c r="N1591" i="88" a="1"/>
  <c r="N1591" i="88" s="1"/>
  <c r="N1592" i="88" a="1"/>
  <c r="N1592" i="88" s="1"/>
  <c r="N1593" i="88" a="1"/>
  <c r="N1593" i="88"/>
  <c r="N1594" i="88" a="1"/>
  <c r="N1594" i="88" s="1"/>
  <c r="N1595" i="88" a="1"/>
  <c r="N1595" i="88"/>
  <c r="N1596" i="88" a="1"/>
  <c r="N1596" i="88" s="1"/>
  <c r="N1597" i="88" a="1"/>
  <c r="N1597" i="88" s="1"/>
  <c r="N1598" i="88" a="1"/>
  <c r="N1598" i="88" s="1"/>
  <c r="N1599" i="88" a="1"/>
  <c r="N1599" i="88" s="1"/>
  <c r="N1600" i="88" a="1"/>
  <c r="N1600" i="88" s="1"/>
  <c r="N1601" i="88" a="1"/>
  <c r="N1601" i="88"/>
  <c r="N1602" i="88" a="1"/>
  <c r="N1602" i="88" s="1"/>
  <c r="N1603" i="88" a="1"/>
  <c r="N1603" i="88" s="1"/>
  <c r="N1604" i="88" a="1"/>
  <c r="N1604" i="88"/>
  <c r="N1605" i="88" a="1"/>
  <c r="N1605" i="88" s="1"/>
  <c r="N1606" i="88" a="1"/>
  <c r="N1606" i="88"/>
  <c r="N1607" i="88" a="1"/>
  <c r="N1607" i="88"/>
  <c r="N1608" i="88" a="1"/>
  <c r="N1608" i="88" s="1"/>
  <c r="N1609" i="88" a="1"/>
  <c r="N1609" i="88" s="1"/>
  <c r="N1610" i="88" a="1"/>
  <c r="N1610" i="88" s="1"/>
  <c r="N1611" i="88" a="1"/>
  <c r="N1611" i="88" s="1"/>
  <c r="N1612" i="88" a="1"/>
  <c r="N1612" i="88"/>
  <c r="N1613" i="88" a="1"/>
  <c r="N1613" i="88" s="1"/>
  <c r="N1614" i="88" a="1"/>
  <c r="N1614" i="88" s="1"/>
  <c r="N1615" i="88" a="1"/>
  <c r="N1615" i="88" s="1"/>
  <c r="N1616" i="88" a="1"/>
  <c r="N1616" i="88" s="1"/>
  <c r="N1617" i="88" a="1"/>
  <c r="N1617" i="88" s="1"/>
  <c r="N1618" i="88" a="1"/>
  <c r="N1618" i="88"/>
  <c r="N1619" i="88" a="1"/>
  <c r="N1619" i="88" s="1"/>
  <c r="N1620" i="88" a="1"/>
  <c r="N1620" i="88" s="1"/>
  <c r="O1620" i="88" s="1"/>
  <c r="N1621" i="88" a="1"/>
  <c r="N1621" i="88" s="1"/>
  <c r="N1622" i="88" a="1"/>
  <c r="N1622" i="88" s="1"/>
  <c r="N1623" i="88" a="1"/>
  <c r="N1623" i="88" s="1"/>
  <c r="N1624" i="88" a="1"/>
  <c r="N1624" i="88"/>
  <c r="N1625" i="88" a="1"/>
  <c r="N1625" i="88"/>
  <c r="N1626" i="88" a="1"/>
  <c r="N1626" i="88" s="1"/>
  <c r="N1627" i="88" a="1"/>
  <c r="N1627" i="88" s="1"/>
  <c r="N1628" i="88" a="1"/>
  <c r="N1628" i="88" s="1"/>
  <c r="N1629" i="88" a="1"/>
  <c r="N1629" i="88"/>
  <c r="N1630" i="88" a="1"/>
  <c r="N1630" i="88" s="1"/>
  <c r="N1631" i="88" a="1"/>
  <c r="N1631" i="88"/>
  <c r="N1632" i="88" a="1"/>
  <c r="N1632" i="88" s="1"/>
  <c r="N1633" i="88" a="1"/>
  <c r="N1633" i="88" s="1"/>
  <c r="N1634" i="88" a="1"/>
  <c r="N1634" i="88" s="1"/>
  <c r="N1635" i="88" a="1"/>
  <c r="N1635" i="88" s="1"/>
  <c r="N1636" i="88" a="1"/>
  <c r="N1636" i="88" s="1"/>
  <c r="N1637" i="88" a="1"/>
  <c r="N1637" i="88" s="1"/>
  <c r="O1637" i="88" s="1"/>
  <c r="N1638" i="88" a="1"/>
  <c r="N1638" i="88" s="1"/>
  <c r="N1639" i="88" a="1"/>
  <c r="N1639" i="88" s="1"/>
  <c r="N1640" i="88" a="1"/>
  <c r="N1640" i="88"/>
  <c r="N1641" i="88" a="1"/>
  <c r="N1641" i="88" s="1"/>
  <c r="N1642" i="88" a="1"/>
  <c r="N1642" i="88" s="1"/>
  <c r="N1643" i="88" a="1"/>
  <c r="N1643" i="88"/>
  <c r="N1644" i="88" a="1"/>
  <c r="N1644" i="88" s="1"/>
  <c r="N1645" i="88" a="1"/>
  <c r="N1645" i="88" s="1"/>
  <c r="N1646" i="88" a="1"/>
  <c r="N1646" i="88"/>
  <c r="N1647" i="88" a="1"/>
  <c r="N1647" i="88" s="1"/>
  <c r="N1648" i="88" a="1"/>
  <c r="N1648" i="88"/>
  <c r="N1649" i="88" a="1"/>
  <c r="N1649" i="88" s="1"/>
  <c r="N1650" i="88" a="1"/>
  <c r="N1650" i="88" s="1"/>
  <c r="N1651" i="88" a="1"/>
  <c r="N1651" i="88" s="1"/>
  <c r="N1652" i="88" a="1"/>
  <c r="N1652" i="88" s="1"/>
  <c r="N1653" i="88" a="1"/>
  <c r="N1653" i="88" s="1"/>
  <c r="N1654" i="88" a="1"/>
  <c r="N1654" i="88"/>
  <c r="N1655" i="88" a="1"/>
  <c r="N1655" i="88" s="1"/>
  <c r="N1656" i="88" a="1"/>
  <c r="N1656" i="88" s="1"/>
  <c r="N1657" i="88" a="1"/>
  <c r="N1657" i="88" s="1"/>
  <c r="N1658" i="88" a="1"/>
  <c r="N1658" i="88"/>
  <c r="N1659" i="88" a="1"/>
  <c r="N1659" i="88"/>
  <c r="N1660" i="88" a="1"/>
  <c r="N1660" i="88" s="1"/>
  <c r="N1661" i="88" a="1"/>
  <c r="N1661" i="88"/>
  <c r="N1662" i="88" a="1"/>
  <c r="N1662" i="88" s="1"/>
  <c r="N1663" i="88" a="1"/>
  <c r="N1663" i="88" s="1"/>
  <c r="N1664" i="88" a="1"/>
  <c r="N1664" i="88" s="1"/>
  <c r="N1665" i="88" a="1"/>
  <c r="N1665" i="88" s="1"/>
  <c r="N1666" i="88" a="1"/>
  <c r="N1666" i="88" s="1"/>
  <c r="N1667" i="88" a="1"/>
  <c r="N1667" i="88" s="1"/>
  <c r="N1668" i="88" a="1"/>
  <c r="N1668" i="88" s="1"/>
  <c r="N1669" i="88" a="1"/>
  <c r="N1669" i="88" s="1"/>
  <c r="N1670" i="88" a="1"/>
  <c r="N1670" i="88" s="1"/>
  <c r="N1671" i="88" a="1"/>
  <c r="N1671" i="88" s="1"/>
  <c r="N1672" i="88" a="1"/>
  <c r="N1672" i="88" s="1"/>
  <c r="N1673" i="88" a="1"/>
  <c r="N1673" i="88"/>
  <c r="N1674" i="88" a="1"/>
  <c r="N1674" i="88" s="1"/>
  <c r="N1675" i="88" a="1"/>
  <c r="N1675" i="88" s="1"/>
  <c r="N1676" i="88" a="1"/>
  <c r="N1676" i="88"/>
  <c r="N1677" i="88" a="1"/>
  <c r="N1677" i="88" s="1"/>
  <c r="N1678" i="88" a="1"/>
  <c r="N1678" i="88" s="1"/>
  <c r="N1679" i="88" a="1"/>
  <c r="N1679" i="88"/>
  <c r="N1680" i="88" a="1"/>
  <c r="N1680" i="88" s="1"/>
  <c r="N1681" i="88" a="1"/>
  <c r="N1681" i="88" s="1"/>
  <c r="N1682" i="88" a="1"/>
  <c r="N1682" i="88" s="1"/>
  <c r="N1683" i="88" a="1"/>
  <c r="N1683" i="88"/>
  <c r="N1684" i="88" a="1"/>
  <c r="N1684" i="88"/>
  <c r="N1685" i="88" a="1"/>
  <c r="N1685" i="88" s="1"/>
  <c r="N1686" i="88" a="1"/>
  <c r="N1686" i="88" s="1"/>
  <c r="N1687" i="88" a="1"/>
  <c r="N1687" i="88" s="1"/>
  <c r="N1688" i="88" a="1"/>
  <c r="N1688" i="88"/>
  <c r="N1689" i="88" a="1"/>
  <c r="N1689" i="88" s="1"/>
  <c r="N1690" i="88" a="1"/>
  <c r="N1690" i="88" s="1"/>
  <c r="N1691" i="88" a="1"/>
  <c r="N1691" i="88" s="1"/>
  <c r="N1692" i="88" a="1"/>
  <c r="N1692" i="88" s="1"/>
  <c r="N1693" i="88" a="1"/>
  <c r="N1693" i="88" s="1"/>
  <c r="N1694" i="88" a="1"/>
  <c r="N1694" i="88" s="1"/>
  <c r="N1695" i="88" a="1"/>
  <c r="N1695" i="88" s="1"/>
  <c r="N1696" i="88" a="1"/>
  <c r="N1696" i="88"/>
  <c r="N1697" i="88" a="1"/>
  <c r="N1697" i="88" s="1"/>
  <c r="N1698" i="88" a="1"/>
  <c r="N1698" i="88" s="1"/>
  <c r="N1699" i="88" a="1"/>
  <c r="N1699" i="88" s="1"/>
  <c r="N1700" i="88" a="1"/>
  <c r="N1700" i="88" s="1"/>
  <c r="N1701" i="88" a="1"/>
  <c r="N1701" i="88"/>
  <c r="N1702" i="88" a="1"/>
  <c r="N1702" i="88" s="1"/>
  <c r="N1703" i="88" a="1"/>
  <c r="N1703" i="88"/>
  <c r="N1704" i="88" a="1"/>
  <c r="N1704" i="88" s="1"/>
  <c r="N1705" i="88" a="1"/>
  <c r="N1705" i="88" s="1"/>
  <c r="N1706" i="88" a="1"/>
  <c r="N1706" i="88" s="1"/>
  <c r="N1707" i="88" a="1"/>
  <c r="N1707" i="88" s="1"/>
  <c r="N1708" i="88" a="1"/>
  <c r="N1708" i="88"/>
  <c r="N1709" i="88" a="1"/>
  <c r="N1709" i="88" s="1"/>
  <c r="N1710" i="88" a="1"/>
  <c r="N1710" i="88" s="1"/>
  <c r="N1711" i="88" a="1"/>
  <c r="N1711" i="88" s="1"/>
  <c r="N1712" i="88" a="1"/>
  <c r="N1712" i="88" s="1"/>
  <c r="N1713" i="88" a="1"/>
  <c r="N1713" i="88" s="1"/>
  <c r="N1714" i="88" a="1"/>
  <c r="N1714" i="88" s="1"/>
  <c r="N1715" i="88" a="1"/>
  <c r="N1715" i="88"/>
  <c r="N1716" i="88" a="1"/>
  <c r="N1716" i="88" s="1"/>
  <c r="N1717" i="88" a="1"/>
  <c r="N1717" i="88" s="1"/>
  <c r="N1718" i="88" a="1"/>
  <c r="N1718" i="88"/>
  <c r="N1719" i="88" a="1"/>
  <c r="N1719" i="88" s="1"/>
  <c r="N1720" i="88" a="1"/>
  <c r="N1720" i="88"/>
  <c r="N1721" i="88" a="1"/>
  <c r="N1721" i="88" s="1"/>
  <c r="N1722" i="88" a="1"/>
  <c r="N1722" i="88" s="1"/>
  <c r="N1723" i="88" a="1"/>
  <c r="N1723" i="88" s="1"/>
  <c r="N1724" i="88" a="1"/>
  <c r="N1724" i="88" s="1"/>
  <c r="N1725" i="88" a="1"/>
  <c r="N1725" i="88" s="1"/>
  <c r="N1726" i="88" a="1"/>
  <c r="N1726" i="88"/>
  <c r="N1727" i="88" a="1"/>
  <c r="N1727" i="88" s="1"/>
  <c r="N1728" i="88" a="1"/>
  <c r="N1728" i="88" s="1"/>
  <c r="N1729" i="88" a="1"/>
  <c r="N1729" i="88" s="1"/>
  <c r="N1730" i="88" a="1"/>
  <c r="N1730" i="88"/>
  <c r="N1731" i="88" a="1"/>
  <c r="N1731" i="88" s="1"/>
  <c r="N1732" i="88" a="1"/>
  <c r="N1732" i="88" s="1"/>
  <c r="N1733" i="88" a="1"/>
  <c r="N1733" i="88" s="1"/>
  <c r="N1734" i="88" a="1"/>
  <c r="N1734" i="88" s="1"/>
  <c r="N1735" i="88" a="1"/>
  <c r="N1735" i="88" s="1"/>
  <c r="N1736" i="88" a="1"/>
  <c r="N1736" i="88" s="1"/>
  <c r="N1737" i="88" a="1"/>
  <c r="N1737" i="88"/>
  <c r="N1738" i="88" a="1"/>
  <c r="N1738" i="88" s="1"/>
  <c r="N1739" i="88" a="1"/>
  <c r="N1739" i="88"/>
  <c r="N1740" i="88" a="1"/>
  <c r="N1740" i="88" s="1"/>
  <c r="N1741" i="88" a="1"/>
  <c r="N1741" i="88" s="1"/>
  <c r="N1742" i="88" a="1"/>
  <c r="N1742" i="88" s="1"/>
  <c r="N1743" i="88" a="1"/>
  <c r="N1743" i="88" s="1"/>
  <c r="N1744" i="88" a="1"/>
  <c r="N1744" i="88" s="1"/>
  <c r="N1745" i="88" a="1"/>
  <c r="N1745" i="88"/>
  <c r="N1746" i="88" a="1"/>
  <c r="N1746" i="88" s="1"/>
  <c r="N1747" i="88" a="1"/>
  <c r="N1747" i="88" s="1"/>
  <c r="N1748" i="88" a="1"/>
  <c r="N1748" i="88"/>
  <c r="N1749" i="88" a="1"/>
  <c r="N1749" i="88" s="1"/>
  <c r="N1750" i="88" a="1"/>
  <c r="N1750" i="88" s="1"/>
  <c r="N1751" i="88" a="1"/>
  <c r="N1751" i="88"/>
  <c r="N1752" i="88" a="1"/>
  <c r="N1752" i="88" s="1"/>
  <c r="N1753" i="88" a="1"/>
  <c r="N1753" i="88" s="1"/>
  <c r="N1754" i="88" a="1"/>
  <c r="N1754" i="88" s="1"/>
  <c r="N1755" i="88" a="1"/>
  <c r="N1755" i="88" s="1"/>
  <c r="N1756" i="88" a="1"/>
  <c r="N1756" i="88" s="1"/>
  <c r="N1757" i="88" a="1"/>
  <c r="N1757" i="88" s="1"/>
  <c r="N1758" i="88" a="1"/>
  <c r="N1758" i="88" s="1"/>
  <c r="N1759" i="88" a="1"/>
  <c r="N1759" i="88" s="1"/>
  <c r="N1760" i="88" a="1"/>
  <c r="N1760" i="88"/>
  <c r="N1761" i="88" a="1"/>
  <c r="N1761" i="88"/>
  <c r="N1762" i="88" a="1"/>
  <c r="N1762" i="88"/>
  <c r="N1763" i="88" a="1"/>
  <c r="N1763" i="88" s="1"/>
  <c r="N1764" i="88" a="1"/>
  <c r="N1764" i="88" s="1"/>
  <c r="N1765" i="88" a="1"/>
  <c r="N1765" i="88" s="1"/>
  <c r="N1766" i="88" a="1"/>
  <c r="N1766" i="88" s="1"/>
  <c r="N1767" i="88" a="1"/>
  <c r="N1767" i="88" s="1"/>
  <c r="N1768" i="88" a="1"/>
  <c r="N1768" i="88"/>
  <c r="N1769" i="88" a="1"/>
  <c r="N1769" i="88" s="1"/>
  <c r="N1770" i="88" a="1"/>
  <c r="N1770" i="88" s="1"/>
  <c r="N1771" i="88" a="1"/>
  <c r="N1771" i="88" s="1"/>
  <c r="N1772" i="88" a="1"/>
  <c r="N1772" i="88" s="1"/>
  <c r="N1773" i="88" a="1"/>
  <c r="N1773" i="88" s="1"/>
  <c r="N1774" i="88" a="1"/>
  <c r="N1774" i="88" s="1"/>
  <c r="N1775" i="88" a="1"/>
  <c r="N1775" i="88" s="1"/>
  <c r="N1776" i="88" a="1"/>
  <c r="N1776" i="88" s="1"/>
  <c r="N1777" i="88" a="1"/>
  <c r="N1777" i="88" s="1"/>
  <c r="N1778" i="88" a="1"/>
  <c r="N1778" i="88" s="1"/>
  <c r="N1779" i="88" a="1"/>
  <c r="N1779" i="88" s="1"/>
  <c r="N1780" i="88" a="1"/>
  <c r="N1780" i="88" s="1"/>
  <c r="N1781" i="88" a="1"/>
  <c r="N1781" i="88" s="1"/>
  <c r="N1782" i="88" a="1"/>
  <c r="N1782" i="88" s="1"/>
  <c r="N1783" i="88" a="1"/>
  <c r="N1783" i="88" s="1"/>
  <c r="N1784" i="88" a="1"/>
  <c r="N1784" i="88" s="1"/>
  <c r="N1785" i="88" a="1"/>
  <c r="N1785" i="88" s="1"/>
  <c r="N1786" i="88" a="1"/>
  <c r="N1786" i="88" s="1"/>
  <c r="N1787" i="88" a="1"/>
  <c r="N1787" i="88" s="1"/>
  <c r="N1788" i="88" a="1"/>
  <c r="N1788" i="88" s="1"/>
  <c r="N1789" i="88" a="1"/>
  <c r="N1789" i="88" s="1"/>
  <c r="N1790" i="88" a="1"/>
  <c r="N1790" i="88"/>
  <c r="N1791" i="88" a="1"/>
  <c r="N1791" i="88" s="1"/>
  <c r="N1792" i="88" a="1"/>
  <c r="N1792" i="88" s="1"/>
  <c r="N1793" i="88" a="1"/>
  <c r="N1793" i="88"/>
  <c r="N1794" i="88" a="1"/>
  <c r="N1794" i="88" s="1"/>
  <c r="N1795" i="88" a="1"/>
  <c r="N1795" i="88" s="1"/>
  <c r="N1796" i="88" a="1"/>
  <c r="N1796" i="88" s="1"/>
  <c r="N1797" i="88" a="1"/>
  <c r="N1797" i="88"/>
  <c r="N1798" i="88" a="1"/>
  <c r="N1798" i="88" s="1"/>
  <c r="N1799" i="88" a="1"/>
  <c r="N1799" i="88" s="1"/>
  <c r="N1800" i="88" a="1"/>
  <c r="N1800" i="88" s="1"/>
  <c r="N1801" i="88" a="1"/>
  <c r="N1801" i="88" s="1"/>
  <c r="N1802" i="88" a="1"/>
  <c r="N1802" i="88" s="1"/>
  <c r="N1803" i="88" a="1"/>
  <c r="N1803" i="88" s="1"/>
  <c r="N1804" i="88" a="1"/>
  <c r="N1804" i="88" s="1"/>
  <c r="N1805" i="88" a="1"/>
  <c r="N1805" i="88" s="1"/>
  <c r="N1806" i="88" a="1"/>
  <c r="N1806" i="88" s="1"/>
  <c r="N1807" i="88" a="1"/>
  <c r="N1807" i="88" s="1"/>
  <c r="N1808" i="88" a="1"/>
  <c r="N1808" i="88" s="1"/>
  <c r="N1809" i="88" a="1"/>
  <c r="N1809" i="88" s="1"/>
  <c r="N1810" i="88" a="1"/>
  <c r="N1810" i="88" s="1"/>
  <c r="N1811" i="88" a="1"/>
  <c r="N1811" i="88" s="1"/>
  <c r="N1812" i="88" a="1"/>
  <c r="N1812" i="88" s="1"/>
  <c r="N1813" i="88" a="1"/>
  <c r="N1813" i="88" s="1"/>
  <c r="N1814" i="88" a="1"/>
  <c r="N1814" i="88"/>
  <c r="N1815" i="88" a="1"/>
  <c r="N1815" i="88" s="1"/>
  <c r="N1816" i="88" a="1"/>
  <c r="N1816" i="88" s="1"/>
  <c r="N1817" i="88" a="1"/>
  <c r="N1817" i="88"/>
  <c r="N1818" i="88" a="1"/>
  <c r="N1818" i="88" s="1"/>
  <c r="N1819" i="88" a="1"/>
  <c r="N1819" i="88" s="1"/>
  <c r="N1820" i="88" a="1"/>
  <c r="N1820" i="88" s="1"/>
  <c r="N1821" i="88" a="1"/>
  <c r="N1821" i="88" s="1"/>
  <c r="N1822" i="88" a="1"/>
  <c r="N1822" i="88" s="1"/>
  <c r="N1823" i="88" a="1"/>
  <c r="N1823" i="88"/>
  <c r="N1824" i="88" a="1"/>
  <c r="N1824" i="88" s="1"/>
  <c r="N1825" i="88" a="1"/>
  <c r="N1825" i="88" s="1"/>
  <c r="N1826" i="88" a="1"/>
  <c r="N1826" i="88" s="1"/>
  <c r="N1827" i="88" a="1"/>
  <c r="N1827" i="88" s="1"/>
  <c r="N1828" i="88" a="1"/>
  <c r="N1828" i="88" s="1"/>
  <c r="N1829" i="88" a="1"/>
  <c r="N1829" i="88" s="1"/>
  <c r="N1830" i="88" a="1"/>
  <c r="N1830" i="88" s="1"/>
  <c r="N1831" i="88" a="1"/>
  <c r="N1831" i="88" s="1"/>
  <c r="N1832" i="88" a="1"/>
  <c r="N1832" i="88" s="1"/>
  <c r="N1833" i="88" a="1"/>
  <c r="N1833" i="88"/>
  <c r="N1834" i="88" a="1"/>
  <c r="N1834" i="88" s="1"/>
  <c r="N1835" i="88" a="1"/>
  <c r="N1835" i="88" s="1"/>
  <c r="N1836" i="88" a="1"/>
  <c r="N1836" i="88" s="1"/>
  <c r="N1837" i="88" a="1"/>
  <c r="N1837" i="88" s="1"/>
  <c r="N1838" i="88" a="1"/>
  <c r="N1838" i="88" s="1"/>
  <c r="N1839" i="88" a="1"/>
  <c r="N1839" i="88" s="1"/>
  <c r="N1840" i="88" a="1"/>
  <c r="N1840" i="88" s="1"/>
  <c r="N1841" i="88" a="1"/>
  <c r="N1841" i="88"/>
  <c r="N1842" i="88" a="1"/>
  <c r="N1842" i="88" s="1"/>
  <c r="N1843" i="88" a="1"/>
  <c r="N1843" i="88" s="1"/>
  <c r="N1844" i="88" a="1"/>
  <c r="N1844" i="88" s="1"/>
  <c r="N1845" i="88" a="1"/>
  <c r="N1845" i="88" s="1"/>
  <c r="N1846" i="88" a="1"/>
  <c r="N1846" i="88" s="1"/>
  <c r="N1847" i="88" a="1"/>
  <c r="N1847" i="88" s="1"/>
  <c r="N1848" i="88" a="1"/>
  <c r="N1848" i="88" s="1"/>
  <c r="N1849" i="88" a="1"/>
  <c r="N1849" i="88" s="1"/>
  <c r="N1850" i="88" a="1"/>
  <c r="N1850" i="88" s="1"/>
  <c r="N1851" i="88" a="1"/>
  <c r="N1851" i="88" s="1"/>
  <c r="N1852" i="88" a="1"/>
  <c r="N1852" i="88" s="1"/>
  <c r="N1853" i="88" a="1"/>
  <c r="N1853" i="88" s="1"/>
  <c r="N1854" i="88" a="1"/>
  <c r="N1854" i="88" s="1"/>
  <c r="N1855" i="88" a="1"/>
  <c r="N1855" i="88" s="1"/>
  <c r="N1856" i="88" a="1"/>
  <c r="N1856" i="88" s="1"/>
  <c r="N1857" i="88" a="1"/>
  <c r="N1857" i="88" s="1"/>
  <c r="N1858" i="88" a="1"/>
  <c r="N1858" i="88" s="1"/>
  <c r="N1859" i="88" a="1"/>
  <c r="N1859" i="88" s="1"/>
  <c r="N1860" i="88" a="1"/>
  <c r="N1860" i="88" s="1"/>
  <c r="N1861" i="88" a="1"/>
  <c r="N1861" i="88" s="1"/>
  <c r="N1862" i="88" a="1"/>
  <c r="N1862" i="88"/>
  <c r="N1863" i="88" a="1"/>
  <c r="N1863" i="88" s="1"/>
  <c r="N1864" i="88" a="1"/>
  <c r="N1864" i="88" s="1"/>
  <c r="N1865" i="88" a="1"/>
  <c r="N1865" i="88" s="1"/>
  <c r="N1866" i="88" a="1"/>
  <c r="N1866" i="88" s="1"/>
  <c r="N1867" i="88" a="1"/>
  <c r="N1867" i="88" s="1"/>
  <c r="N1868" i="88" a="1"/>
  <c r="N1868" i="88"/>
  <c r="N1869" i="88" a="1"/>
  <c r="N1869" i="88"/>
  <c r="N1870" i="88" a="1"/>
  <c r="N1870" i="88" s="1"/>
  <c r="N1871" i="88" a="1"/>
  <c r="N1871" i="88"/>
  <c r="N1872" i="88" a="1"/>
  <c r="N1872" i="88" s="1"/>
  <c r="N1873" i="88" a="1"/>
  <c r="N1873" i="88" s="1"/>
  <c r="N1874" i="88" a="1"/>
  <c r="N1874" i="88" s="1"/>
  <c r="N1875" i="88" a="1"/>
  <c r="N1875" i="88" s="1"/>
  <c r="N1876" i="88" a="1"/>
  <c r="N1876" i="88" s="1"/>
  <c r="N1877" i="88" a="1"/>
  <c r="N1877" i="88"/>
  <c r="N1878" i="88" a="1"/>
  <c r="N1878" i="88" s="1"/>
  <c r="N1879" i="88" a="1"/>
  <c r="N1879" i="88" s="1"/>
  <c r="N1880" i="88" a="1"/>
  <c r="N1880" i="88"/>
  <c r="N1881" i="88" a="1"/>
  <c r="N1881" i="88" s="1"/>
  <c r="N1882" i="88" a="1"/>
  <c r="N1882" i="88" s="1"/>
  <c r="N1883" i="88" a="1"/>
  <c r="N1883" i="88" s="1"/>
  <c r="N1884" i="88" a="1"/>
  <c r="N1884" i="88" s="1"/>
  <c r="N1885" i="88" a="1"/>
  <c r="N1885" i="88" s="1"/>
  <c r="N1886" i="88" a="1"/>
  <c r="N1886" i="88" s="1"/>
  <c r="N1887" i="88" a="1"/>
  <c r="N1887" i="88"/>
  <c r="N1888" i="88" a="1"/>
  <c r="N1888" i="88" s="1"/>
  <c r="N1889" i="88" a="1"/>
  <c r="N1889" i="88"/>
  <c r="N1890" i="88" a="1"/>
  <c r="N1890" i="88" s="1"/>
  <c r="N1891" i="88" a="1"/>
  <c r="N1891" i="88" s="1"/>
  <c r="N1892" i="88" a="1"/>
  <c r="N1892" i="88" s="1"/>
  <c r="N1893" i="88" a="1"/>
  <c r="N1893" i="88" s="1"/>
  <c r="N1894" i="88" a="1"/>
  <c r="N1894" i="88" s="1"/>
  <c r="N1895" i="88" a="1"/>
  <c r="N1895" i="88"/>
  <c r="N1896" i="88" a="1"/>
  <c r="N1896" i="88" s="1"/>
  <c r="N1897" i="88" a="1"/>
  <c r="N1897" i="88"/>
  <c r="N1898" i="88" a="1"/>
  <c r="N1898" i="88"/>
  <c r="N1899" i="88" a="1"/>
  <c r="N1899" i="88"/>
  <c r="N1900" i="88" a="1"/>
  <c r="N1900" i="88" s="1"/>
  <c r="N1901" i="88" a="1"/>
  <c r="N1901" i="88" s="1"/>
  <c r="N1902" i="88" a="1"/>
  <c r="N1902" i="88" s="1"/>
  <c r="N1903" i="88" a="1"/>
  <c r="N1903" i="88" s="1"/>
  <c r="N1904" i="88" a="1"/>
  <c r="N1904" i="88" s="1"/>
  <c r="N1905" i="88" a="1"/>
  <c r="N1905" i="88"/>
  <c r="N1906" i="88" a="1"/>
  <c r="N1906" i="88" s="1"/>
  <c r="N1907" i="88" a="1"/>
  <c r="N1907" i="88" s="1"/>
  <c r="N1908" i="88" a="1"/>
  <c r="N1908" i="88" s="1"/>
  <c r="N1909" i="88" a="1"/>
  <c r="N1909" i="88"/>
  <c r="N1910" i="88" a="1"/>
  <c r="N1910" i="88" s="1"/>
  <c r="N1911" i="88" a="1"/>
  <c r="N1911" i="88" s="1"/>
  <c r="N1912" i="88" a="1"/>
  <c r="N1912" i="88" s="1"/>
  <c r="N1913" i="88" a="1"/>
  <c r="N1913" i="88"/>
  <c r="N1914" i="88" a="1"/>
  <c r="N1914" i="88" s="1"/>
  <c r="N1915" i="88" a="1"/>
  <c r="N1915" i="88" s="1"/>
  <c r="N1916" i="88" a="1"/>
  <c r="N1916" i="88" s="1"/>
  <c r="N1917" i="88" a="1"/>
  <c r="N1917" i="88" s="1"/>
  <c r="N1918" i="88" a="1"/>
  <c r="N1918" i="88" s="1"/>
  <c r="N1919" i="88" a="1"/>
  <c r="N1919" i="88" s="1"/>
  <c r="N1920" i="88" a="1"/>
  <c r="N1920" i="88" s="1"/>
  <c r="N1921" i="88" a="1"/>
  <c r="N1921" i="88" s="1"/>
  <c r="N1922" i="88" a="1"/>
  <c r="N1922" i="88" s="1"/>
  <c r="N1923" i="88" a="1"/>
  <c r="N1923" i="88"/>
  <c r="N1924" i="88" a="1"/>
  <c r="N1924" i="88" s="1"/>
  <c r="N1925" i="88" a="1"/>
  <c r="N1925" i="88" s="1"/>
  <c r="N1926" i="88" a="1"/>
  <c r="N1926" i="88" s="1"/>
  <c r="N1927" i="88" a="1"/>
  <c r="N1927" i="88" s="1"/>
  <c r="N1928" i="88" a="1"/>
  <c r="N1928" i="88"/>
  <c r="N1929" i="88" a="1"/>
  <c r="N1929" i="88"/>
  <c r="N1930" i="88" a="1"/>
  <c r="N1930" i="88" s="1"/>
  <c r="N1931" i="88" a="1"/>
  <c r="N1931" i="88"/>
  <c r="N1932" i="88" a="1"/>
  <c r="N1932" i="88" s="1"/>
  <c r="N1933" i="88" a="1"/>
  <c r="N1933" i="88" s="1"/>
  <c r="N1934" i="88" a="1"/>
  <c r="N1934" i="88" s="1"/>
  <c r="N1935" i="88" a="1"/>
  <c r="N1935" i="88" s="1"/>
  <c r="N1936" i="88" a="1"/>
  <c r="N1936" i="88" s="1"/>
  <c r="N1937" i="88" a="1"/>
  <c r="N1937" i="88" s="1"/>
  <c r="N1938" i="88" a="1"/>
  <c r="N1938" i="88" s="1"/>
  <c r="N1939" i="88" a="1"/>
  <c r="N1939" i="88" s="1"/>
  <c r="N1940" i="88" a="1"/>
  <c r="N1940" i="88"/>
  <c r="N1941" i="88" a="1"/>
  <c r="N1941" i="88" s="1"/>
  <c r="N1942" i="88" a="1"/>
  <c r="N1942" i="88" s="1"/>
  <c r="N1943" i="88" a="1"/>
  <c r="N1943" i="88" s="1"/>
  <c r="N1944" i="88" a="1"/>
  <c r="N1944" i="88" s="1"/>
  <c r="N1945" i="88" a="1"/>
  <c r="N1945" i="88" s="1"/>
  <c r="N1946" i="88" a="1"/>
  <c r="N1946" i="88" s="1"/>
  <c r="N1947" i="88" a="1"/>
  <c r="N1947" i="88"/>
  <c r="N1948" i="88" a="1"/>
  <c r="N1948" i="88" s="1"/>
  <c r="N1949" i="88" a="1"/>
  <c r="N1949" i="88"/>
  <c r="N1950" i="88" a="1"/>
  <c r="N1950" i="88" s="1"/>
  <c r="N1951" i="88" a="1"/>
  <c r="N1951" i="88" s="1"/>
  <c r="N1952" i="88" a="1"/>
  <c r="N1952" i="88"/>
  <c r="N1953" i="88" a="1"/>
  <c r="N1953" i="88" s="1"/>
  <c r="N1954" i="88" a="1"/>
  <c r="N1954" i="88" s="1"/>
  <c r="N1955" i="88" a="1"/>
  <c r="N1955" i="88" s="1"/>
  <c r="N1956" i="88" a="1"/>
  <c r="N1956" i="88" s="1"/>
  <c r="N1957" i="88" a="1"/>
  <c r="N1957" i="88"/>
  <c r="N1958" i="88" a="1"/>
  <c r="N1958" i="88" s="1"/>
  <c r="N1959" i="88" a="1"/>
  <c r="N1959" i="88"/>
  <c r="N1960" i="88" a="1"/>
  <c r="N1960" i="88" s="1"/>
  <c r="N1961" i="88" a="1"/>
  <c r="N1961" i="88" s="1"/>
  <c r="N1962" i="88" a="1"/>
  <c r="N1962" i="88" s="1"/>
  <c r="N1963" i="88" a="1"/>
  <c r="N1963" i="88" s="1"/>
  <c r="N1964" i="88" a="1"/>
  <c r="N1964" i="88" s="1"/>
  <c r="N1965" i="88" a="1"/>
  <c r="N1965" i="88" s="1"/>
  <c r="N1966" i="88" a="1"/>
  <c r="N1966" i="88" s="1"/>
  <c r="N1967" i="88" a="1"/>
  <c r="N1967" i="88" s="1"/>
  <c r="N1968" i="88" a="1"/>
  <c r="N1968" i="88" s="1"/>
  <c r="N1969" i="88" a="1"/>
  <c r="N1969" i="88"/>
  <c r="N1970" i="88" a="1"/>
  <c r="N1970" i="88" s="1"/>
  <c r="N1971" i="88" a="1"/>
  <c r="N1971" i="88" s="1"/>
  <c r="N1972" i="88" a="1"/>
  <c r="N1972" i="88" s="1"/>
  <c r="N1973" i="88" a="1"/>
  <c r="N1973" i="88" s="1"/>
  <c r="N1974" i="88" a="1"/>
  <c r="N1974" i="88" s="1"/>
  <c r="N1975" i="88" a="1"/>
  <c r="N1975" i="88" s="1"/>
  <c r="N1976" i="88" a="1"/>
  <c r="N1976" i="88"/>
  <c r="N1977" i="88" a="1"/>
  <c r="N1977" i="88"/>
  <c r="N1978" i="88" a="1"/>
  <c r="N1978" i="88" s="1"/>
  <c r="N1979" i="88" a="1"/>
  <c r="N1979" i="88"/>
  <c r="N1980" i="88" a="1"/>
  <c r="N1980" i="88" s="1"/>
  <c r="N1981" i="88" a="1"/>
  <c r="N1981" i="88" s="1"/>
  <c r="N1982" i="88" a="1"/>
  <c r="N1982" i="88" s="1"/>
  <c r="N1983" i="88" a="1"/>
  <c r="N1983" i="88" s="1"/>
  <c r="N1984" i="88" a="1"/>
  <c r="N1984" i="88" s="1"/>
  <c r="N1985" i="88" a="1"/>
  <c r="N1985" i="88"/>
  <c r="N1986" i="88" a="1"/>
  <c r="N1986" i="88" s="1"/>
  <c r="N1987" i="88" a="1"/>
  <c r="N1987" i="88" s="1"/>
  <c r="N1988" i="88" a="1"/>
  <c r="N1988" i="88" s="1"/>
  <c r="N1989" i="88" a="1"/>
  <c r="N1989" i="88" s="1"/>
  <c r="N1990" i="88" a="1"/>
  <c r="N1990" i="88" s="1"/>
  <c r="N1991" i="88" a="1"/>
  <c r="N1991" i="88" s="1"/>
  <c r="N1992" i="88" a="1"/>
  <c r="N1992" i="88" s="1"/>
  <c r="N1993" i="88" a="1"/>
  <c r="N1993" i="88"/>
  <c r="N1994" i="88" a="1"/>
  <c r="N1994" i="88"/>
  <c r="N1995" i="88" a="1"/>
  <c r="N1995" i="88" s="1"/>
  <c r="N1996" i="88" a="1"/>
  <c r="N1996" i="88" s="1"/>
  <c r="N1997" i="88" a="1"/>
  <c r="N1997" i="88"/>
  <c r="N1998" i="88" a="1"/>
  <c r="N1998" i="88" s="1"/>
  <c r="N1999" i="88" a="1"/>
  <c r="N1999" i="88"/>
  <c r="N2000" i="88" a="1"/>
  <c r="N2000" i="88"/>
  <c r="N2001" i="88" a="1"/>
  <c r="N2001" i="88"/>
  <c r="N2002" i="88" a="1"/>
  <c r="N2002" i="88" s="1"/>
  <c r="N2003" i="88" a="1"/>
  <c r="N2003" i="88"/>
  <c r="N2004" i="88" a="1"/>
  <c r="N2004" i="88" s="1"/>
  <c r="N2005" i="88" a="1"/>
  <c r="N2005" i="88" s="1"/>
  <c r="N2006" i="88" a="1"/>
  <c r="N2006" i="88" s="1"/>
  <c r="N2007" i="88" a="1"/>
  <c r="N2007" i="88"/>
  <c r="N2008" i="88" a="1"/>
  <c r="N2008" i="88" s="1"/>
  <c r="N2009" i="88" a="1"/>
  <c r="N2009" i="88" s="1"/>
  <c r="N2010" i="88" a="1"/>
  <c r="N2010" i="88" s="1"/>
  <c r="N2011" i="88" a="1"/>
  <c r="N2011" i="88" s="1"/>
  <c r="N2012" i="88" a="1"/>
  <c r="N2012" i="88" s="1"/>
  <c r="N2013" i="88" a="1"/>
  <c r="N2013" i="88" s="1"/>
  <c r="N2014" i="88" a="1"/>
  <c r="N2014" i="88" s="1"/>
  <c r="N2015" i="88" a="1"/>
  <c r="N2015" i="88" s="1"/>
  <c r="N2016" i="88" a="1"/>
  <c r="N2016" i="88" s="1"/>
  <c r="N2017" i="88" a="1"/>
  <c r="N2017" i="88"/>
  <c r="N2018" i="88" a="1"/>
  <c r="N2018" i="88" s="1"/>
  <c r="N2019" i="88" a="1"/>
  <c r="N2019" i="88" s="1"/>
  <c r="N2020" i="88" a="1"/>
  <c r="N2020" i="88" s="1"/>
  <c r="N2021" i="88" a="1"/>
  <c r="N2021" i="88"/>
  <c r="N2022" i="88" a="1"/>
  <c r="N2022" i="88" s="1"/>
  <c r="N2023" i="88" a="1"/>
  <c r="N2023" i="88" s="1"/>
  <c r="N2024" i="88" a="1"/>
  <c r="N2024" i="88" s="1"/>
  <c r="N2025" i="88" a="1"/>
  <c r="N2025" i="88" s="1"/>
  <c r="N2026" i="88" a="1"/>
  <c r="N2026" i="88" s="1"/>
  <c r="N2027" i="88" a="1"/>
  <c r="N2027" i="88" s="1"/>
  <c r="N2028" i="88" a="1"/>
  <c r="N2028" i="88" s="1"/>
  <c r="N2029" i="88" a="1"/>
  <c r="N2029" i="88"/>
  <c r="N2030" i="88" a="1"/>
  <c r="N2030" i="88"/>
  <c r="N2031" i="88" a="1"/>
  <c r="N2031" i="88"/>
  <c r="N2032" i="88" a="1"/>
  <c r="N2032" i="88" s="1"/>
  <c r="N2033" i="88" a="1"/>
  <c r="N2033" i="88"/>
  <c r="N2034" i="88" a="1"/>
  <c r="N2034" i="88" s="1"/>
  <c r="N2035" i="88" a="1"/>
  <c r="N2035" i="88" s="1"/>
  <c r="N2036" i="88" a="1"/>
  <c r="N2036" i="88" s="1"/>
  <c r="N2037" i="88" a="1"/>
  <c r="N2037" i="88"/>
  <c r="N2038" i="88" a="1"/>
  <c r="N2038" i="88" s="1"/>
  <c r="N2039" i="88" a="1"/>
  <c r="N2039" i="88" s="1"/>
  <c r="N2040" i="88" a="1"/>
  <c r="N2040" i="88" s="1"/>
  <c r="N2041" i="88" a="1"/>
  <c r="N2041" i="88" s="1"/>
  <c r="N2042" i="88" a="1"/>
  <c r="N2042" i="88"/>
  <c r="N2043" i="88" a="1"/>
  <c r="N2043" i="88" s="1"/>
  <c r="N2044" i="88" a="1"/>
  <c r="N2044" i="88" s="1"/>
  <c r="N2045" i="88" a="1"/>
  <c r="N2045" i="88" s="1"/>
  <c r="N2046" i="88" a="1"/>
  <c r="N2046" i="88" s="1"/>
  <c r="N2047" i="88" a="1"/>
  <c r="N2047" i="88" s="1"/>
  <c r="N2048" i="88" a="1"/>
  <c r="N2048" i="88" s="1"/>
  <c r="N2049" i="88" a="1"/>
  <c r="N2049" i="88" s="1"/>
  <c r="N2050" i="88" a="1"/>
  <c r="N2050" i="88" s="1"/>
  <c r="N2051" i="88" a="1"/>
  <c r="N2051" i="88" s="1"/>
  <c r="N2052" i="88" a="1"/>
  <c r="N2052" i="88" s="1"/>
  <c r="N2053" i="88" a="1"/>
  <c r="N2053" i="88" s="1"/>
  <c r="N2054" i="88" a="1"/>
  <c r="N2054" i="88" s="1"/>
  <c r="N2055" i="88" a="1"/>
  <c r="N2055" i="88"/>
  <c r="N2056" i="88" a="1"/>
  <c r="N2056" i="88" s="1"/>
  <c r="N2057" i="88" a="1"/>
  <c r="N2057" i="88" s="1"/>
  <c r="N2058" i="88" a="1"/>
  <c r="N2058" i="88" s="1"/>
  <c r="N2059" i="88" a="1"/>
  <c r="N2059" i="88" s="1"/>
  <c r="N2060" i="88" a="1"/>
  <c r="N2060" i="88"/>
  <c r="N2061" i="88" a="1"/>
  <c r="N2061" i="88" s="1"/>
  <c r="N2062" i="88" a="1"/>
  <c r="N2062" i="88" s="1"/>
  <c r="N2063" i="88" a="1"/>
  <c r="N2063" i="88" s="1"/>
  <c r="N2064" i="88" a="1"/>
  <c r="N2064" i="88" s="1"/>
  <c r="N2065" i="88" a="1"/>
  <c r="N2065" i="88" s="1"/>
  <c r="N2066" i="88" a="1"/>
  <c r="N2066" i="88" s="1"/>
  <c r="N2067" i="88" a="1"/>
  <c r="N2067" i="88" s="1"/>
  <c r="N2068" i="88" a="1"/>
  <c r="N2068" i="88" s="1"/>
  <c r="N2069" i="88" a="1"/>
  <c r="N2069" i="88"/>
  <c r="N2070" i="88" a="1"/>
  <c r="N2070" i="88" s="1"/>
  <c r="N2071" i="88" a="1"/>
  <c r="N2071" i="88" s="1"/>
  <c r="N2072" i="88" a="1"/>
  <c r="N2072" i="88"/>
  <c r="N2073" i="88" a="1"/>
  <c r="N2073" i="88" s="1"/>
  <c r="N2074" i="88" a="1"/>
  <c r="N2074" i="88" s="1"/>
  <c r="N2075" i="88" a="1"/>
  <c r="N2075" i="88" s="1"/>
  <c r="N2076" i="88" a="1"/>
  <c r="N2076" i="88" s="1"/>
  <c r="N2077" i="88" a="1"/>
  <c r="N2077" i="88"/>
  <c r="N2078" i="88" a="1"/>
  <c r="N2078" i="88" s="1"/>
  <c r="N2079" i="88" a="1"/>
  <c r="N2079" i="88" s="1"/>
  <c r="N2080" i="88" a="1"/>
  <c r="N2080" i="88" s="1"/>
  <c r="N2081" i="88" a="1"/>
  <c r="N2081" i="88" s="1"/>
  <c r="N2082" i="88" a="1"/>
  <c r="N2082" i="88" s="1"/>
  <c r="N2083" i="88" a="1"/>
  <c r="N2083" i="88" s="1"/>
  <c r="N2084" i="88" a="1"/>
  <c r="N2084" i="88" s="1"/>
  <c r="N2085" i="88" a="1"/>
  <c r="N2085" i="88"/>
  <c r="N2086" i="88" a="1"/>
  <c r="N2086" i="88" s="1"/>
  <c r="N2087" i="88" a="1"/>
  <c r="N2087" i="88" s="1"/>
  <c r="N2088" i="88" a="1"/>
  <c r="N2088" i="88" s="1"/>
  <c r="N2089" i="88" a="1"/>
  <c r="N2089" i="88"/>
  <c r="N2090" i="88" a="1"/>
  <c r="N2090" i="88" s="1"/>
  <c r="N2091" i="88" a="1"/>
  <c r="N2091" i="88" s="1"/>
  <c r="N2092" i="88" a="1"/>
  <c r="N2092" i="88" s="1"/>
  <c r="N2093" i="88" a="1"/>
  <c r="N2093" i="88"/>
  <c r="N2094" i="88" a="1"/>
  <c r="N2094" i="88" s="1"/>
  <c r="N2095" i="88" a="1"/>
  <c r="N2095" i="88" s="1"/>
  <c r="N2096" i="88" a="1"/>
  <c r="N2096" i="88" s="1"/>
  <c r="N2097" i="88" a="1"/>
  <c r="N2097" i="88" s="1"/>
  <c r="N2098" i="88" a="1"/>
  <c r="N2098" i="88" s="1"/>
  <c r="N2099" i="88" a="1"/>
  <c r="N2099" i="88" s="1"/>
  <c r="N2100" i="88" a="1"/>
  <c r="N2100" i="88" s="1"/>
  <c r="N2101" i="88" a="1"/>
  <c r="N2101" i="88" s="1"/>
  <c r="N2102" i="88" a="1"/>
  <c r="N2102" i="88" s="1"/>
  <c r="N2103" i="88" a="1"/>
  <c r="N2103" i="88"/>
  <c r="N2104" i="88" a="1"/>
  <c r="N2104" i="88" s="1"/>
  <c r="O2104" i="88" s="1"/>
  <c r="N2105" i="88" a="1"/>
  <c r="N2105" i="88" s="1"/>
  <c r="N2106" i="88" a="1"/>
  <c r="N2106" i="88" s="1"/>
  <c r="N2107" i="88" a="1"/>
  <c r="N2107" i="88" s="1"/>
  <c r="N2108" i="88" a="1"/>
  <c r="N2108" i="88" s="1"/>
  <c r="N2109" i="88" a="1"/>
  <c r="N2109" i="88" s="1"/>
  <c r="N2110" i="88" a="1"/>
  <c r="N2110" i="88" s="1"/>
  <c r="N2111" i="88" a="1"/>
  <c r="N2111" i="88"/>
  <c r="O2111" i="88" s="1"/>
  <c r="N2112" i="88" a="1"/>
  <c r="N2112" i="88" s="1"/>
  <c r="N2113" i="88" a="1"/>
  <c r="N2113" i="88" s="1"/>
  <c r="N2114" i="88" a="1"/>
  <c r="N2114" i="88"/>
  <c r="N2115" i="88" a="1"/>
  <c r="N2115" i="88"/>
  <c r="N2116" i="88" a="1"/>
  <c r="N2116" i="88" s="1"/>
  <c r="N2117" i="88" a="1"/>
  <c r="N2117" i="88" s="1"/>
  <c r="N2118" i="88" a="1"/>
  <c r="N2118" i="88" s="1"/>
  <c r="N2119" i="88" a="1"/>
  <c r="N2119" i="88" s="1"/>
  <c r="N2120" i="88" a="1"/>
  <c r="N2120" i="88" s="1"/>
  <c r="O2120" i="88" s="1"/>
  <c r="N2121" i="88" a="1"/>
  <c r="N2121" i="88" s="1"/>
  <c r="N2122" i="88" a="1"/>
  <c r="N2122" i="88" s="1"/>
  <c r="N2123" i="88" a="1"/>
  <c r="N2123" i="88" s="1"/>
  <c r="N2124" i="88" a="1"/>
  <c r="N2124" i="88" s="1"/>
  <c r="N2125" i="88" a="1"/>
  <c r="N2125" i="88"/>
  <c r="N2126" i="88" a="1"/>
  <c r="N2126" i="88" s="1"/>
  <c r="N2127" i="88" a="1"/>
  <c r="N2127" i="88"/>
  <c r="N2128" i="88" a="1"/>
  <c r="N2128" i="88" s="1"/>
  <c r="O2128" i="88" s="1"/>
  <c r="N2129" i="88" a="1"/>
  <c r="N2129" i="88" s="1"/>
  <c r="N2130" i="88" a="1"/>
  <c r="N2130" i="88" s="1"/>
  <c r="N2131" i="88" a="1"/>
  <c r="N2131" i="88" s="1"/>
  <c r="N2132" i="88" a="1"/>
  <c r="N2132" i="88" s="1"/>
  <c r="N2133" i="88" a="1"/>
  <c r="N2133" i="88" s="1"/>
  <c r="N2134" i="88" a="1"/>
  <c r="N2134" i="88" s="1"/>
  <c r="N2135" i="88" a="1"/>
  <c r="N2135" i="88"/>
  <c r="N2136" i="88" a="1"/>
  <c r="N2136" i="88" s="1"/>
  <c r="N2137" i="88" a="1"/>
  <c r="N2137" i="88" s="1"/>
  <c r="O2137" i="88" s="1"/>
  <c r="N2138" i="88" a="1"/>
  <c r="N2138" i="88" s="1"/>
  <c r="N2139" i="88" a="1"/>
  <c r="N2139" i="88"/>
  <c r="N2140" i="88" a="1"/>
  <c r="N2140" i="88" s="1"/>
  <c r="N2141" i="88" a="1"/>
  <c r="N2141" i="88"/>
  <c r="N2142" i="88" a="1"/>
  <c r="N2142" i="88" s="1"/>
  <c r="N2143" i="88" a="1"/>
  <c r="N2143" i="88"/>
  <c r="N2144" i="88" a="1"/>
  <c r="N2144" i="88" s="1"/>
  <c r="O2144" i="88" s="1"/>
  <c r="N2145" i="88" a="1"/>
  <c r="N2145" i="88" s="1"/>
  <c r="N2146" i="88" a="1"/>
  <c r="N2146" i="88" s="1"/>
  <c r="N2147" i="88" a="1"/>
  <c r="N2147" i="88" s="1"/>
  <c r="N2148" i="88" a="1"/>
  <c r="N2148" i="88" s="1"/>
  <c r="N2149" i="88" a="1"/>
  <c r="N2149" i="88" s="1"/>
  <c r="N2150" i="88" a="1"/>
  <c r="N2150" i="88"/>
  <c r="N2151" i="88" a="1"/>
  <c r="N2151" i="88" s="1"/>
  <c r="O2151" i="88" s="1"/>
  <c r="N2152" i="88" a="1"/>
  <c r="N2152" i="88" s="1"/>
  <c r="N2153" i="88" a="1"/>
  <c r="N2153" i="88" s="1"/>
  <c r="N2154" i="88" a="1"/>
  <c r="N2154" i="88" s="1"/>
  <c r="N2155" i="88" a="1"/>
  <c r="N2155" i="88" s="1"/>
  <c r="N2156" i="88" a="1"/>
  <c r="N2156" i="88" s="1"/>
  <c r="N2157" i="88" a="1"/>
  <c r="N2157" i="88" s="1"/>
  <c r="N2158" i="88" a="1"/>
  <c r="N2158" i="88" s="1"/>
  <c r="N2159" i="88" a="1"/>
  <c r="N2159" i="88" s="1"/>
  <c r="N2160" i="88" a="1"/>
  <c r="N2160" i="88" s="1"/>
  <c r="N2161" i="88" a="1"/>
  <c r="N2161" i="88"/>
  <c r="O2161" i="88" s="1"/>
  <c r="N2162" i="88" a="1"/>
  <c r="N2162" i="88" s="1"/>
  <c r="N2163" i="88" a="1"/>
  <c r="N2163" i="88"/>
  <c r="N2164" i="88" a="1"/>
  <c r="N2164" i="88" s="1"/>
  <c r="N2165" i="88" a="1"/>
  <c r="N2165" i="88" s="1"/>
  <c r="N2166" i="88" a="1"/>
  <c r="N2166" i="88" s="1"/>
  <c r="N2167" i="88" a="1"/>
  <c r="N2167" i="88" s="1"/>
  <c r="N2168" i="88" a="1"/>
  <c r="N2168" i="88" s="1"/>
  <c r="N2169" i="88" a="1"/>
  <c r="N2169" i="88" s="1"/>
  <c r="N2170" i="88" a="1"/>
  <c r="N2170" i="88" s="1"/>
  <c r="N2171" i="88" a="1"/>
  <c r="N2171" i="88" s="1"/>
  <c r="O2171" i="88" s="1"/>
  <c r="N2172" i="88" a="1"/>
  <c r="N2172" i="88" s="1"/>
  <c r="N2173" i="88" a="1"/>
  <c r="N2173" i="88" s="1"/>
  <c r="N2174" i="88" a="1"/>
  <c r="N2174" i="88" s="1"/>
  <c r="N2175" i="88" a="1"/>
  <c r="N2175" i="88" s="1"/>
  <c r="N2176" i="88" a="1"/>
  <c r="N2176" i="88" s="1"/>
  <c r="N2177" i="88" a="1"/>
  <c r="N2177" i="88" s="1"/>
  <c r="N2178" i="88" a="1"/>
  <c r="N2178" i="88" s="1"/>
  <c r="N2179" i="88" a="1"/>
  <c r="N2179" i="88" s="1"/>
  <c r="O2179" i="88" s="1"/>
  <c r="N2180" i="88" a="1"/>
  <c r="N2180" i="88" s="1"/>
  <c r="O2180" i="88" s="1"/>
  <c r="N2181" i="88" a="1"/>
  <c r="N2181" i="88" s="1"/>
  <c r="O2181" i="88" s="1"/>
  <c r="N2182" i="88" a="1"/>
  <c r="N2182" i="88" s="1"/>
  <c r="N2183" i="88" a="1"/>
  <c r="N2183" i="88" s="1"/>
  <c r="N2184" i="88" a="1"/>
  <c r="N2184" i="88" s="1"/>
  <c r="N2185" i="88" a="1"/>
  <c r="N2185" i="88" s="1"/>
  <c r="N2186" i="88" a="1"/>
  <c r="N2186" i="88" s="1"/>
  <c r="N2187" i="88" a="1"/>
  <c r="N2187" i="88" s="1"/>
  <c r="N2188" i="88" a="1"/>
  <c r="N2188" i="88" s="1"/>
  <c r="N2189" i="88" a="1"/>
  <c r="N2189" i="88" s="1"/>
  <c r="N2190" i="88" a="1"/>
  <c r="N2190" i="88" s="1"/>
  <c r="N2191" i="88" a="1"/>
  <c r="N2191" i="88" s="1"/>
  <c r="N2192" i="88" a="1"/>
  <c r="N2192" i="88" s="1"/>
  <c r="N2193" i="88" a="1"/>
  <c r="N2193" i="88" s="1"/>
  <c r="N2194" i="88" a="1"/>
  <c r="N2194" i="88" s="1"/>
  <c r="N2195" i="88" a="1"/>
  <c r="N2195" i="88" s="1"/>
  <c r="N2196" i="88" a="1"/>
  <c r="N2196" i="88" s="1"/>
  <c r="N2197" i="88" a="1"/>
  <c r="N2197" i="88" s="1"/>
  <c r="N2198" i="88" a="1"/>
  <c r="N2198" i="88" s="1"/>
  <c r="N2199" i="88" a="1"/>
  <c r="N2199" i="88" s="1"/>
  <c r="N2200" i="88" a="1"/>
  <c r="N2200" i="88" s="1"/>
  <c r="N2201" i="88" a="1"/>
  <c r="N2201" i="88" s="1"/>
  <c r="N2202" i="88" a="1"/>
  <c r="N2202" i="88" s="1"/>
  <c r="N2203" i="88" a="1"/>
  <c r="N2203" i="88" s="1"/>
  <c r="N2204" i="88" a="1"/>
  <c r="N2204" i="88" s="1"/>
  <c r="N2205" i="88" a="1"/>
  <c r="N2205" i="88" s="1"/>
  <c r="N2206" i="88" a="1"/>
  <c r="N2206" i="88" s="1"/>
  <c r="N2207" i="88" a="1"/>
  <c r="N2207" i="88" s="1"/>
  <c r="N2208" i="88" a="1"/>
  <c r="N2208" i="88" s="1"/>
  <c r="N2209" i="88" a="1"/>
  <c r="N2209" i="88"/>
  <c r="N2210" i="88" a="1"/>
  <c r="N2210" i="88" s="1"/>
  <c r="N2211" i="88" a="1"/>
  <c r="N2211" i="88"/>
  <c r="N2212" i="88" a="1"/>
  <c r="N2212" i="88" s="1"/>
  <c r="N2213" i="88" a="1"/>
  <c r="N2213" i="88" s="1"/>
  <c r="N2214" i="88" a="1"/>
  <c r="N2214" i="88" s="1"/>
  <c r="N2215" i="88" a="1"/>
  <c r="N2215" i="88" s="1"/>
  <c r="N2216" i="88" a="1"/>
  <c r="N2216" i="88"/>
  <c r="N2217" i="88" a="1"/>
  <c r="N2217" i="88" s="1"/>
  <c r="N2218" i="88" a="1"/>
  <c r="N2218" i="88" s="1"/>
  <c r="N2219" i="88" a="1"/>
  <c r="N2219" i="88" s="1"/>
  <c r="N2220" i="88" a="1"/>
  <c r="N2220" i="88" s="1"/>
  <c r="N2221" i="88" a="1"/>
  <c r="N2221" i="88"/>
  <c r="N2222" i="88" a="1"/>
  <c r="N2222" i="88" s="1"/>
  <c r="N2223" i="88" a="1"/>
  <c r="N2223" i="88" s="1"/>
  <c r="N2224" i="88" a="1"/>
  <c r="N2224" i="88" s="1"/>
  <c r="N2225" i="88" a="1"/>
  <c r="N2225" i="88" s="1"/>
  <c r="N2226" i="88" a="1"/>
  <c r="N2226" i="88" s="1"/>
  <c r="N2227" i="88" a="1"/>
  <c r="N2227" i="88" s="1"/>
  <c r="N2228" i="88" a="1"/>
  <c r="N2228" i="88"/>
  <c r="N2229" i="88" a="1"/>
  <c r="N2229" i="88"/>
  <c r="N2230" i="88" a="1"/>
  <c r="N2230" i="88" s="1"/>
  <c r="N2231" i="88" a="1"/>
  <c r="N2231" i="88" s="1"/>
  <c r="N2232" i="88" a="1"/>
  <c r="N2232" i="88" s="1"/>
  <c r="N2233" i="88" a="1"/>
  <c r="N2233" i="88" s="1"/>
  <c r="N2234" i="88" a="1"/>
  <c r="N2234" i="88" s="1"/>
  <c r="N2235" i="88" a="1"/>
  <c r="N2235" i="88" s="1"/>
  <c r="N2236" i="88" a="1"/>
  <c r="N2236" i="88" s="1"/>
  <c r="N2237" i="88" a="1"/>
  <c r="N2237" i="88"/>
  <c r="N2238" i="88" a="1"/>
  <c r="N2238" i="88" s="1"/>
  <c r="N2239" i="88" a="1"/>
  <c r="N2239" i="88" s="1"/>
  <c r="N2240" i="88" a="1"/>
  <c r="N2240" i="88" s="1"/>
  <c r="N2241" i="88" a="1"/>
  <c r="N2241" i="88" s="1"/>
  <c r="N2242" i="88" a="1"/>
  <c r="N2242" i="88" s="1"/>
  <c r="N2243" i="88" a="1"/>
  <c r="N2243" i="88" s="1"/>
  <c r="O2243" i="88" s="1"/>
  <c r="N2244" i="88" a="1"/>
  <c r="N2244" i="88" s="1"/>
  <c r="N2245" i="88" a="1"/>
  <c r="N2245" i="88" s="1"/>
  <c r="N2246" i="88" a="1"/>
  <c r="N2246" i="88"/>
  <c r="N2247" i="88" a="1"/>
  <c r="N2247" i="88"/>
  <c r="N2248" i="88" a="1"/>
  <c r="N2248" i="88" s="1"/>
  <c r="N2249" i="88" a="1"/>
  <c r="N2249" i="88"/>
  <c r="N2250" i="88" a="1"/>
  <c r="N2250" i="88" s="1"/>
  <c r="N2251" i="88" a="1"/>
  <c r="N2251" i="88" s="1"/>
  <c r="O2251" i="88" s="1"/>
  <c r="N2252" i="88" a="1"/>
  <c r="N2252" i="88"/>
  <c r="N2253" i="88" a="1"/>
  <c r="N2253" i="88" s="1"/>
  <c r="N2254" i="88" a="1"/>
  <c r="N2254" i="88" s="1"/>
  <c r="N2255" i="88" a="1"/>
  <c r="N2255" i="88"/>
  <c r="N2256" i="88" a="1"/>
  <c r="N2256" i="88" s="1"/>
  <c r="N2257" i="88" a="1"/>
  <c r="N2257" i="88"/>
  <c r="N2258" i="88" a="1"/>
  <c r="N2258" i="88" s="1"/>
  <c r="O2258" i="88" s="1"/>
  <c r="N2259" i="88" a="1"/>
  <c r="N2259" i="88"/>
  <c r="N2260" i="88" a="1"/>
  <c r="N2260" i="88" s="1"/>
  <c r="N2261" i="88" a="1"/>
  <c r="N2261" i="88" s="1"/>
  <c r="N2262" i="88" a="1"/>
  <c r="N2262" i="88" s="1"/>
  <c r="N2263" i="88" a="1"/>
  <c r="N2263" i="88" s="1"/>
  <c r="N2264" i="88" a="1"/>
  <c r="N2264" i="88"/>
  <c r="N2265" i="88" a="1"/>
  <c r="N2265" i="88" s="1"/>
  <c r="N2266" i="88" a="1"/>
  <c r="N2266" i="88" s="1"/>
  <c r="N2267" i="88" a="1"/>
  <c r="N2267" i="88" s="1"/>
  <c r="N2268" i="88" a="1"/>
  <c r="N2268" i="88" s="1"/>
  <c r="N2269" i="88" a="1"/>
  <c r="N2269" i="88"/>
  <c r="N2270" i="88" a="1"/>
  <c r="N2270" i="88" s="1"/>
  <c r="N2271" i="88" a="1"/>
  <c r="N2271" i="88"/>
  <c r="N2272" i="88" a="1"/>
  <c r="N2272" i="88" s="1"/>
  <c r="N2273" i="88" a="1"/>
  <c r="N2273" i="88" s="1"/>
  <c r="N2274" i="88" a="1"/>
  <c r="N2274" i="88" s="1"/>
  <c r="N2275" i="88" a="1"/>
  <c r="N2275" i="88" s="1"/>
  <c r="N2276" i="88" a="1"/>
  <c r="N2276" i="88" s="1"/>
  <c r="N2277" i="88" a="1"/>
  <c r="N2277" i="88" s="1"/>
  <c r="N2278" i="88" a="1"/>
  <c r="N2278" i="88" s="1"/>
  <c r="N2279" i="88" a="1"/>
  <c r="N2279" i="88" s="1"/>
  <c r="N2280" i="88" a="1"/>
  <c r="N2280" i="88" s="1"/>
  <c r="N2281" i="88" a="1"/>
  <c r="N2281" i="88" s="1"/>
  <c r="N2282" i="88" a="1"/>
  <c r="N2282" i="88" s="1"/>
  <c r="N2283" i="88" a="1"/>
  <c r="N2283" i="88"/>
  <c r="N2284" i="88" a="1"/>
  <c r="N2284" i="88" s="1"/>
  <c r="N2285" i="88" a="1"/>
  <c r="N2285" i="88"/>
  <c r="N2286" i="88" a="1"/>
  <c r="N2286" i="88" s="1"/>
  <c r="N2287" i="88" a="1"/>
  <c r="N2287" i="88" s="1"/>
  <c r="N2288" i="88" a="1"/>
  <c r="N2288" i="88" s="1"/>
  <c r="N2289" i="88" a="1"/>
  <c r="N2289" i="88" s="1"/>
  <c r="N2290" i="88" a="1"/>
  <c r="N2290" i="88" s="1"/>
  <c r="N2291" i="88" a="1"/>
  <c r="N2291" i="88" s="1"/>
  <c r="N2292" i="88" a="1"/>
  <c r="N2292" i="88" s="1"/>
  <c r="N2293" i="88" a="1"/>
  <c r="N2293" i="88"/>
  <c r="N2294" i="88" a="1"/>
  <c r="N2294" i="88" s="1"/>
  <c r="N2295" i="88" a="1"/>
  <c r="N2295" i="88" s="1"/>
  <c r="N2296" i="88" a="1"/>
  <c r="N2296" i="88" s="1"/>
  <c r="N2297" i="88" a="1"/>
  <c r="N2297" i="88" s="1"/>
  <c r="N2298" i="88" a="1"/>
  <c r="N2298" i="88" s="1"/>
  <c r="N2299" i="88" a="1"/>
  <c r="N2299" i="88" s="1"/>
  <c r="N2300" i="88" a="1"/>
  <c r="N2300" i="88"/>
  <c r="N2301" i="88" a="1"/>
  <c r="N2301" i="88" s="1"/>
  <c r="N2302" i="88" a="1"/>
  <c r="N2302" i="88" s="1"/>
  <c r="N2303" i="88" a="1"/>
  <c r="N2303" i="88"/>
  <c r="N2304" i="88" a="1"/>
  <c r="N2304" i="88" s="1"/>
  <c r="N2305" i="88" a="1"/>
  <c r="N2305" i="88" s="1"/>
  <c r="N2306" i="88" a="1"/>
  <c r="N2306" i="88" s="1"/>
  <c r="N2307" i="88" a="1"/>
  <c r="N2307" i="88" s="1"/>
  <c r="N2308" i="88" a="1"/>
  <c r="N2308" i="88" s="1"/>
  <c r="N2309" i="88" a="1"/>
  <c r="N2309" i="88" s="1"/>
  <c r="N2310" i="88" a="1"/>
  <c r="N2310" i="88" s="1"/>
  <c r="N2311" i="88" a="1"/>
  <c r="N2311" i="88" s="1"/>
  <c r="N2312" i="88" a="1"/>
  <c r="N2312" i="88"/>
  <c r="N2313" i="88" a="1"/>
  <c r="N2313" i="88" s="1"/>
  <c r="N2314" i="88" a="1"/>
  <c r="N2314" i="88" s="1"/>
  <c r="N2315" i="88" a="1"/>
  <c r="N2315" i="88" s="1"/>
  <c r="N2316" i="88" a="1"/>
  <c r="N2316" i="88" s="1"/>
  <c r="N2317" i="88" a="1"/>
  <c r="N2317" i="88" s="1"/>
  <c r="N2318" i="88" a="1"/>
  <c r="N2318" i="88" s="1"/>
  <c r="N2319" i="88" a="1"/>
  <c r="N2319" i="88" s="1"/>
  <c r="N2320" i="88" a="1"/>
  <c r="N2320" i="88" s="1"/>
  <c r="N2321" i="88" a="1"/>
  <c r="N2321" i="88" s="1"/>
  <c r="N2322" i="88" a="1"/>
  <c r="N2322" i="88" s="1"/>
  <c r="N2323" i="88" a="1"/>
  <c r="N2323" i="88" s="1"/>
  <c r="N2324" i="88" a="1"/>
  <c r="N2324" i="88" s="1"/>
  <c r="N2325" i="88" a="1"/>
  <c r="N2325" i="88" s="1"/>
  <c r="N2326" i="88" a="1"/>
  <c r="N2326" i="88" s="1"/>
  <c r="N2327" i="88" a="1"/>
  <c r="N2327" i="88" s="1"/>
  <c r="N2328" i="88" a="1"/>
  <c r="N2328" i="88"/>
  <c r="N2329" i="88" a="1"/>
  <c r="N2329" i="88" s="1"/>
  <c r="N2330" i="88" a="1"/>
  <c r="N2330" i="88" s="1"/>
  <c r="N2331" i="88" a="1"/>
  <c r="N2331" i="88" s="1"/>
  <c r="N2332" i="88" a="1"/>
  <c r="N2332" i="88" s="1"/>
  <c r="N2333" i="88" a="1"/>
  <c r="N2333" i="88" s="1"/>
  <c r="N2334" i="88" a="1"/>
  <c r="N2334" i="88" s="1"/>
  <c r="N2335" i="88" a="1"/>
  <c r="N2335" i="88" s="1"/>
  <c r="N2336" i="88" a="1"/>
  <c r="N2336" i="88" s="1"/>
  <c r="N2337" i="88" a="1"/>
  <c r="N2337" i="88" s="1"/>
  <c r="N2338" i="88" a="1"/>
  <c r="N2338" i="88" s="1"/>
  <c r="N2339" i="88" a="1"/>
  <c r="N2339" i="88" s="1"/>
  <c r="N2340" i="88" a="1"/>
  <c r="N2340" i="88"/>
  <c r="N2341" i="88" a="1"/>
  <c r="N2341" i="88"/>
  <c r="N2342" i="88" a="1"/>
  <c r="N2342" i="88" s="1"/>
  <c r="N2343" i="88" a="1"/>
  <c r="N2343" i="88" s="1"/>
  <c r="N2344" i="88" a="1"/>
  <c r="N2344" i="88" s="1"/>
  <c r="N2345" i="88" a="1"/>
  <c r="N2345" i="88"/>
  <c r="N2346" i="88" a="1"/>
  <c r="N2346" i="88" s="1"/>
  <c r="N2347" i="88" a="1"/>
  <c r="N2347" i="88"/>
  <c r="N2348" i="88" a="1"/>
  <c r="N2348" i="88"/>
  <c r="N2349" i="88" a="1"/>
  <c r="N2349" i="88" s="1"/>
  <c r="N2350" i="88" a="1"/>
  <c r="N2350" i="88" s="1"/>
  <c r="N2351" i="88" a="1"/>
  <c r="N2351" i="88" s="1"/>
  <c r="N2352" i="88" a="1"/>
  <c r="N2352" i="88"/>
  <c r="N2353" i="88" a="1"/>
  <c r="N2353" i="88" s="1"/>
  <c r="N2354" i="88" a="1"/>
  <c r="N2354" i="88"/>
  <c r="N2355" i="88" a="1"/>
  <c r="N2355" i="88"/>
  <c r="N2356" i="88" a="1"/>
  <c r="N2356" i="88" s="1"/>
  <c r="N2357" i="88" a="1"/>
  <c r="N2357" i="88" s="1"/>
  <c r="N2358" i="88" a="1"/>
  <c r="N2358" i="88" s="1"/>
  <c r="N2359" i="88" a="1"/>
  <c r="N2359" i="88" s="1"/>
  <c r="N2360" i="88" a="1"/>
  <c r="N2360" i="88"/>
  <c r="N2361" i="88" a="1"/>
  <c r="N2361" i="88" s="1"/>
  <c r="N2362" i="88" a="1"/>
  <c r="N2362" i="88" s="1"/>
  <c r="N2363" i="88" a="1"/>
  <c r="N2363" i="88" s="1"/>
  <c r="N2364" i="88" a="1"/>
  <c r="N2364" i="88" s="1"/>
  <c r="N2365" i="88" a="1"/>
  <c r="N2365" i="88" s="1"/>
  <c r="N2366" i="88" a="1"/>
  <c r="N2366" i="88"/>
  <c r="N2367" i="88" a="1"/>
  <c r="N2367" i="88" s="1"/>
  <c r="N2368" i="88" a="1"/>
  <c r="N2368" i="88" s="1"/>
  <c r="N2369" i="88" a="1"/>
  <c r="N2369" i="88" s="1"/>
  <c r="N2370" i="88" a="1"/>
  <c r="N2370" i="88" s="1"/>
  <c r="N2371" i="88" a="1"/>
  <c r="N2371" i="88"/>
  <c r="N2372" i="88" a="1"/>
  <c r="N2372" i="88" s="1"/>
  <c r="N2373" i="88" a="1"/>
  <c r="N2373" i="88" s="1"/>
  <c r="N2374" i="88" a="1"/>
  <c r="N2374" i="88" s="1"/>
  <c r="N2375" i="88" a="1"/>
  <c r="N2375" i="88"/>
  <c r="N2376" i="88" a="1"/>
  <c r="N2376" i="88" s="1"/>
  <c r="N2377" i="88" a="1"/>
  <c r="N2377" i="88" s="1"/>
  <c r="N2378" i="88" a="1"/>
  <c r="N2378" i="88" s="1"/>
  <c r="N2379" i="88" a="1"/>
  <c r="N2379" i="88"/>
  <c r="N2380" i="88" a="1"/>
  <c r="N2380" i="88" s="1"/>
  <c r="N2381" i="88" a="1"/>
  <c r="N2381" i="88" s="1"/>
  <c r="N2382" i="88" a="1"/>
  <c r="N2382" i="88"/>
  <c r="N2383" i="88" a="1"/>
  <c r="N2383" i="88" s="1"/>
  <c r="N2384" i="88" a="1"/>
  <c r="N2384" i="88"/>
  <c r="N2385" i="88" a="1"/>
  <c r="N2385" i="88" s="1"/>
  <c r="N2386" i="88" a="1"/>
  <c r="N2386" i="88" s="1"/>
  <c r="N2387" i="88" a="1"/>
  <c r="N2387" i="88" s="1"/>
  <c r="N2388" i="88" a="1"/>
  <c r="N2388" i="88" s="1"/>
  <c r="N2389" i="88" a="1"/>
  <c r="N2389" i="88"/>
  <c r="N2390" i="88" a="1"/>
  <c r="N2390" i="88" s="1"/>
  <c r="N2391" i="88" a="1"/>
  <c r="N2391" i="88"/>
  <c r="N2392" i="88" a="1"/>
  <c r="N2392" i="88" s="1"/>
  <c r="N2393" i="88" a="1"/>
  <c r="N2393" i="88" s="1"/>
  <c r="N2394" i="88" a="1"/>
  <c r="N2394" i="88" s="1"/>
  <c r="N2395" i="88" a="1"/>
  <c r="N2395" i="88" s="1"/>
  <c r="N2396" i="88" a="1"/>
  <c r="N2396" i="88"/>
  <c r="N2397" i="88" a="1"/>
  <c r="N2397" i="88" s="1"/>
  <c r="N2398" i="88" a="1"/>
  <c r="N2398" i="88" s="1"/>
  <c r="N2399" i="88" a="1"/>
  <c r="N2399" i="88" s="1"/>
  <c r="N2400" i="88" a="1"/>
  <c r="N2400" i="88"/>
  <c r="N2401" i="88" a="1"/>
  <c r="N2401" i="88" s="1"/>
  <c r="N2402" i="88" a="1"/>
  <c r="N2402" i="88" s="1"/>
  <c r="N2403" i="88" a="1"/>
  <c r="N2403" i="88" s="1"/>
  <c r="N2404" i="88" a="1"/>
  <c r="N2404" i="88" s="1"/>
  <c r="N2405" i="88" a="1"/>
  <c r="N2405" i="88" s="1"/>
  <c r="N2406" i="88" a="1"/>
  <c r="N2406" i="88" s="1"/>
  <c r="N2407" i="88" a="1"/>
  <c r="N2407" i="88" s="1"/>
  <c r="N2408" i="88" a="1"/>
  <c r="N2408" i="88" s="1"/>
  <c r="N2409" i="88" a="1"/>
  <c r="N2409" i="88" s="1"/>
  <c r="N2410" i="88" a="1"/>
  <c r="N2410" i="88" s="1"/>
  <c r="N2411" i="88" a="1"/>
  <c r="N2411" i="88" s="1"/>
  <c r="N2412" i="88" a="1"/>
  <c r="N2412" i="88" s="1"/>
  <c r="N2413" i="88" a="1"/>
  <c r="N2413" i="88" s="1"/>
  <c r="N2414" i="88" a="1"/>
  <c r="N2414" i="88"/>
  <c r="N2415" i="88" a="1"/>
  <c r="N2415" i="88" s="1"/>
  <c r="N2416" i="88" a="1"/>
  <c r="N2416" i="88" s="1"/>
  <c r="N2417" i="88" a="1"/>
  <c r="N2417" i="88" s="1"/>
  <c r="N2418" i="88" a="1"/>
  <c r="N2418" i="88" s="1"/>
  <c r="N2419" i="88" a="1"/>
  <c r="N2419" i="88" s="1"/>
  <c r="N2420" i="88" a="1"/>
  <c r="N2420" i="88" s="1"/>
  <c r="N2421" i="88" a="1"/>
  <c r="N2421" i="88"/>
  <c r="N2422" i="88" a="1"/>
  <c r="N2422" i="88" s="1"/>
  <c r="N2423" i="88" a="1"/>
  <c r="N2423" i="88" s="1"/>
  <c r="N2424" i="88" a="1"/>
  <c r="N2424" i="88"/>
  <c r="N2425" i="88" a="1"/>
  <c r="N2425" i="88" s="1"/>
  <c r="N2426" i="88" a="1"/>
  <c r="N2426" i="88" s="1"/>
  <c r="N2427" i="88" a="1"/>
  <c r="N2427" i="88" s="1"/>
  <c r="N2428" i="88" a="1"/>
  <c r="N2428" i="88" s="1"/>
  <c r="N2429" i="88" a="1"/>
  <c r="N2429" i="88" s="1"/>
  <c r="N2430" i="88" a="1"/>
  <c r="N2430" i="88" s="1"/>
  <c r="N2431" i="88" a="1"/>
  <c r="N2431" i="88" s="1"/>
  <c r="N2432" i="88" a="1"/>
  <c r="N2432" i="88" s="1"/>
  <c r="N2433" i="88" a="1"/>
  <c r="N2433" i="88"/>
  <c r="N2434" i="88" a="1"/>
  <c r="N2434" i="88" s="1"/>
  <c r="N2435" i="88" a="1"/>
  <c r="N2435" i="88" s="1"/>
  <c r="N2436" i="88" a="1"/>
  <c r="N2436" i="88" s="1"/>
  <c r="N2437" i="88" a="1"/>
  <c r="N2437" i="88" s="1"/>
  <c r="N2438" i="88" a="1"/>
  <c r="N2438" i="88" s="1"/>
  <c r="N2439" i="88" a="1"/>
  <c r="N2439" i="88" s="1"/>
  <c r="N2440" i="88" a="1"/>
  <c r="N2440" i="88" s="1"/>
  <c r="N2441" i="88" a="1"/>
  <c r="N2441" i="88" s="1"/>
  <c r="N2442" i="88" a="1"/>
  <c r="N2442" i="88" s="1"/>
  <c r="N2443" i="88" a="1"/>
  <c r="N2443" i="88" s="1"/>
  <c r="N2444" i="88" a="1"/>
  <c r="N2444" i="88" s="1"/>
  <c r="N2445" i="88" a="1"/>
  <c r="N2445" i="88" s="1"/>
  <c r="N2446" i="88" a="1"/>
  <c r="N2446" i="88" s="1"/>
  <c r="N2447" i="88" a="1"/>
  <c r="N2447" i="88" s="1"/>
  <c r="N2448" i="88" a="1"/>
  <c r="N2448" i="88"/>
  <c r="N2449" i="88" a="1"/>
  <c r="N2449" i="88" s="1"/>
  <c r="N2450" i="88" a="1"/>
  <c r="N2450" i="88" s="1"/>
  <c r="N2451" i="88" a="1"/>
  <c r="N2451" i="88" s="1"/>
  <c r="N2452" i="88" a="1"/>
  <c r="N2452" i="88" s="1"/>
  <c r="N2453" i="88" a="1"/>
  <c r="N2453" i="88" s="1"/>
  <c r="N2454" i="88" a="1"/>
  <c r="N2454" i="88" s="1"/>
  <c r="N2455" i="88" a="1"/>
  <c r="N2455" i="88" s="1"/>
  <c r="N2456" i="88" a="1"/>
  <c r="N2456" i="88"/>
  <c r="N2457" i="88" a="1"/>
  <c r="N2457" i="88" s="1"/>
  <c r="N2458" i="88" a="1"/>
  <c r="N2458" i="88" s="1"/>
  <c r="N2459" i="88" a="1"/>
  <c r="N2459" i="88" s="1"/>
  <c r="N2460" i="88" a="1"/>
  <c r="N2460" i="88" s="1"/>
  <c r="N2461" i="88" a="1"/>
  <c r="N2461" i="88" s="1"/>
  <c r="N2462" i="88" a="1"/>
  <c r="N2462" i="88" s="1"/>
  <c r="N2463" i="88" a="1"/>
  <c r="N2463" i="88" s="1"/>
  <c r="N2464" i="88" a="1"/>
  <c r="N2464" i="88" s="1"/>
  <c r="N2465" i="88" a="1"/>
  <c r="N2465" i="88" s="1"/>
  <c r="N2466" i="88" a="1"/>
  <c r="N2466" i="88" s="1"/>
  <c r="N2467" i="88" a="1"/>
  <c r="N2467" i="88" s="1"/>
  <c r="N2468" i="88" a="1"/>
  <c r="N2468" i="88" s="1"/>
  <c r="N2469" i="88" a="1"/>
  <c r="N2469" i="88"/>
  <c r="N2470" i="88" a="1"/>
  <c r="N2470" i="88" s="1"/>
  <c r="N2471" i="88" a="1"/>
  <c r="N2471" i="88" s="1"/>
  <c r="N2472" i="88" a="1"/>
  <c r="N2472" i="88" s="1"/>
  <c r="N2473" i="88" a="1"/>
  <c r="N2473" i="88" s="1"/>
  <c r="N2474" i="88" a="1"/>
  <c r="N2474" i="88"/>
  <c r="N2475" i="88" a="1"/>
  <c r="N2475" i="88" s="1"/>
  <c r="N2476" i="88" a="1"/>
  <c r="N2476" i="88" s="1"/>
  <c r="N2477" i="88" a="1"/>
  <c r="N2477" i="88" s="1"/>
  <c r="N2478" i="88" a="1"/>
  <c r="N2478" i="88"/>
  <c r="N2479" i="88" a="1"/>
  <c r="N2479" i="88" s="1"/>
  <c r="N2480" i="88" a="1"/>
  <c r="N2480" i="88"/>
  <c r="N2481" i="88" a="1"/>
  <c r="N2481" i="88" s="1"/>
  <c r="N2482" i="88" a="1"/>
  <c r="N2482" i="88" s="1"/>
  <c r="N2483" i="88" a="1"/>
  <c r="N2483" i="88" s="1"/>
  <c r="N2484" i="88" a="1"/>
  <c r="N2484" i="88" s="1"/>
  <c r="N2485" i="88" a="1"/>
  <c r="N2485" i="88" s="1"/>
  <c r="N2486" i="88" a="1"/>
  <c r="N2486" i="88" s="1"/>
  <c r="N2487" i="88" a="1"/>
  <c r="N2487" i="88" s="1"/>
  <c r="N2488" i="88" a="1"/>
  <c r="N2488" i="88" s="1"/>
  <c r="N2489" i="88" a="1"/>
  <c r="N2489" i="88" s="1"/>
  <c r="N2490" i="88" a="1"/>
  <c r="N2490" i="88" s="1"/>
  <c r="N2491" i="88" a="1"/>
  <c r="N2491" i="88"/>
  <c r="N2492" i="88" a="1"/>
  <c r="N2492" i="88" s="1"/>
  <c r="N2493" i="88" a="1"/>
  <c r="N2493" i="88" s="1"/>
  <c r="N2494" i="88" a="1"/>
  <c r="N2494" i="88" s="1"/>
  <c r="N2495" i="88" a="1"/>
  <c r="N2495" i="88"/>
  <c r="N2496" i="88" a="1"/>
  <c r="N2496" i="88" s="1"/>
  <c r="N2497" i="88" a="1"/>
  <c r="N2497" i="88" s="1"/>
  <c r="N2498" i="88" a="1"/>
  <c r="N2498" i="88" s="1"/>
  <c r="N2499" i="88" a="1"/>
  <c r="N2499" i="88" s="1"/>
  <c r="N2500" i="88" a="1"/>
  <c r="N2500" i="88" s="1"/>
  <c r="N2501" i="88" a="1"/>
  <c r="N2501" i="88" s="1"/>
  <c r="N2502" i="88" a="1"/>
  <c r="N2502" i="88" s="1"/>
  <c r="N2503" i="88" a="1"/>
  <c r="N2503" i="88" s="1"/>
  <c r="N2504" i="88" a="1"/>
  <c r="N2504" i="88"/>
  <c r="N2505" i="88" a="1"/>
  <c r="N2505" i="88" s="1"/>
  <c r="N2506" i="88" a="1"/>
  <c r="N2506" i="88" s="1"/>
  <c r="N2507" i="88" a="1"/>
  <c r="N2507" i="88" s="1"/>
  <c r="N2508" i="88" a="1"/>
  <c r="N2508" i="88" s="1"/>
  <c r="N2509" i="88" a="1"/>
  <c r="N2509" i="88" s="1"/>
  <c r="N2510" i="88" a="1"/>
  <c r="N2510" i="88" s="1"/>
  <c r="N2511" i="88" a="1"/>
  <c r="N2511" i="88" s="1"/>
  <c r="N2512" i="88" a="1"/>
  <c r="N2512" i="88" s="1"/>
  <c r="N2513" i="88" a="1"/>
  <c r="N2513" i="88" s="1"/>
  <c r="N2514" i="88" a="1"/>
  <c r="N2514" i="88" s="1"/>
  <c r="N2515" i="88" a="1"/>
  <c r="N2515" i="88" s="1"/>
  <c r="N2516" i="88" a="1"/>
  <c r="N2516" i="88" s="1"/>
  <c r="N2517" i="88" a="1"/>
  <c r="N2517" i="88" s="1"/>
  <c r="N2518" i="88" a="1"/>
  <c r="N2518" i="88" s="1"/>
  <c r="N2519" i="88" a="1"/>
  <c r="N2519" i="88"/>
  <c r="N2520" i="88" a="1"/>
  <c r="N2520" i="88" s="1"/>
  <c r="N2521" i="88" a="1"/>
  <c r="N2521" i="88" s="1"/>
  <c r="N2522" i="88" a="1"/>
  <c r="N2522" i="88"/>
  <c r="N2523" i="88" a="1"/>
  <c r="N2523" i="88" s="1"/>
  <c r="N2524" i="88" a="1"/>
  <c r="N2524" i="88" s="1"/>
  <c r="N2525" i="88" a="1"/>
  <c r="N2525" i="88"/>
  <c r="N2526" i="88" a="1"/>
  <c r="N2526" i="88"/>
  <c r="N2527" i="88" a="1"/>
  <c r="N2527" i="88" s="1"/>
  <c r="N2528" i="88" a="1"/>
  <c r="N2528" i="88" s="1"/>
  <c r="N2529" i="88" a="1"/>
  <c r="N2529" i="88"/>
  <c r="N2530" i="88" a="1"/>
  <c r="N2530" i="88" s="1"/>
  <c r="N2531" i="88" a="1"/>
  <c r="N2531" i="88" s="1"/>
  <c r="N2532" i="88" a="1"/>
  <c r="N2532" i="88" s="1"/>
  <c r="N2533" i="88" a="1"/>
  <c r="N2533" i="88" s="1"/>
  <c r="N2534" i="88" a="1"/>
  <c r="N2534" i="88" s="1"/>
  <c r="N2535" i="88" a="1"/>
  <c r="N2535" i="88" s="1"/>
  <c r="N2536" i="88" a="1"/>
  <c r="N2536" i="88" s="1"/>
  <c r="N2537" i="88" a="1"/>
  <c r="N2537" i="88"/>
  <c r="N2538" i="88" a="1"/>
  <c r="N2538" i="88" s="1"/>
  <c r="N2539" i="88" a="1"/>
  <c r="N2539" i="88"/>
  <c r="N2540" i="88" a="1"/>
  <c r="N2540" i="88"/>
  <c r="N2541" i="88" a="1"/>
  <c r="N2541" i="88" s="1"/>
  <c r="N2542" i="88" a="1"/>
  <c r="N2542" i="88" s="1"/>
  <c r="N2543" i="88" a="1"/>
  <c r="N2543" i="88" s="1"/>
  <c r="N2544" i="88" a="1"/>
  <c r="N2544" i="88"/>
  <c r="N2545" i="88" a="1"/>
  <c r="N2545" i="88" s="1"/>
  <c r="N2546" i="88" a="1"/>
  <c r="N2546" i="88" s="1"/>
  <c r="N2547" i="88" a="1"/>
  <c r="N2547" i="88" s="1"/>
  <c r="N2548" i="88" a="1"/>
  <c r="N2548" i="88" s="1"/>
  <c r="N2549" i="88" a="1"/>
  <c r="N2549" i="88" s="1"/>
  <c r="N2550" i="88" a="1"/>
  <c r="N2550" i="88" s="1"/>
  <c r="N2551" i="88" a="1"/>
  <c r="N2551" i="88"/>
  <c r="N2552" i="88" a="1"/>
  <c r="N2552" i="88" s="1"/>
  <c r="N2553" i="88" a="1"/>
  <c r="N2553" i="88" s="1"/>
  <c r="N2554" i="88" a="1"/>
  <c r="N2554" i="88" s="1"/>
  <c r="N2555" i="88" a="1"/>
  <c r="N2555" i="88"/>
  <c r="N2556" i="88" a="1"/>
  <c r="N2556" i="88" s="1"/>
  <c r="N2557" i="88" a="1"/>
  <c r="N2557" i="88" s="1"/>
  <c r="N2558" i="88" a="1"/>
  <c r="N2558" i="88" s="1"/>
  <c r="N2559" i="88" a="1"/>
  <c r="N2559" i="88" s="1"/>
  <c r="N2560" i="88" a="1"/>
  <c r="N2560" i="88" s="1"/>
  <c r="N2561" i="88" a="1"/>
  <c r="N2561" i="88"/>
  <c r="N2562" i="88" a="1"/>
  <c r="N2562" i="88" s="1"/>
  <c r="N2563" i="88" a="1"/>
  <c r="N2563" i="88" s="1"/>
  <c r="N2564" i="88" a="1"/>
  <c r="N2564" i="88" s="1"/>
  <c r="N2565" i="88" a="1"/>
  <c r="N2565" i="88"/>
  <c r="N2566" i="88" a="1"/>
  <c r="N2566" i="88" s="1"/>
  <c r="N2567" i="88" a="1"/>
  <c r="N2567" i="88"/>
  <c r="N2568" i="88" a="1"/>
  <c r="N2568" i="88" s="1"/>
  <c r="N2569" i="88" a="1"/>
  <c r="N2569" i="88" s="1"/>
  <c r="N2570" i="88" a="1"/>
  <c r="N2570" i="88"/>
  <c r="N2571" i="88" a="1"/>
  <c r="N2571" i="88"/>
  <c r="N2572" i="88" a="1"/>
  <c r="N2572" i="88" s="1"/>
  <c r="N2573" i="88" a="1"/>
  <c r="N2573" i="88"/>
  <c r="N2574" i="88" a="1"/>
  <c r="N2574" i="88" s="1"/>
  <c r="N2575" i="88" a="1"/>
  <c r="N2575" i="88" s="1"/>
  <c r="N2576" i="88" a="1"/>
  <c r="N2576" i="88" s="1"/>
  <c r="N2577" i="88" a="1"/>
  <c r="N2577" i="88" s="1"/>
  <c r="N2578" i="88" a="1"/>
  <c r="N2578" i="88" s="1"/>
  <c r="N2579" i="88" a="1"/>
  <c r="N2579" i="88"/>
  <c r="N2580" i="88" a="1"/>
  <c r="N2580" i="88" s="1"/>
  <c r="N2581" i="88" a="1"/>
  <c r="N2581" i="88" s="1"/>
  <c r="N2582" i="88" a="1"/>
  <c r="N2582" i="88" s="1"/>
  <c r="N2583" i="88" a="1"/>
  <c r="N2583" i="88" s="1"/>
  <c r="N2584" i="88" a="1"/>
  <c r="N2584" i="88" s="1"/>
  <c r="N2585" i="88" a="1"/>
  <c r="N2585" i="88" s="1"/>
  <c r="N2586" i="88" a="1"/>
  <c r="N2586" i="88"/>
  <c r="N2587" i="88" a="1"/>
  <c r="N2587" i="88" s="1"/>
  <c r="N2588" i="88" a="1"/>
  <c r="N2588" i="88" s="1"/>
  <c r="N2589" i="88" a="1"/>
  <c r="N2589" i="88" s="1"/>
  <c r="N2590" i="88" a="1"/>
  <c r="N2590" i="88" s="1"/>
  <c r="N2591" i="88" a="1"/>
  <c r="N2591" i="88" s="1"/>
  <c r="N2592" i="88" a="1"/>
  <c r="N2592" i="88" s="1"/>
  <c r="N2593" i="88" a="1"/>
  <c r="N2593" i="88"/>
  <c r="N2594" i="88" a="1"/>
  <c r="N2594" i="88" s="1"/>
  <c r="N2595" i="88" a="1"/>
  <c r="N2595" i="88" s="1"/>
  <c r="N2596" i="88" a="1"/>
  <c r="N2596" i="88" s="1"/>
  <c r="N2597" i="88" a="1"/>
  <c r="N2597" i="88"/>
  <c r="N2598" i="88" a="1"/>
  <c r="N2598" i="88" s="1"/>
  <c r="N2599" i="88" a="1"/>
  <c r="N2599" i="88" s="1"/>
  <c r="N2600" i="88" a="1"/>
  <c r="N2600" i="88" s="1"/>
  <c r="N2601" i="88" a="1"/>
  <c r="N2601" i="88" s="1"/>
  <c r="N2602" i="88" a="1"/>
  <c r="N2602" i="88" s="1"/>
  <c r="N2603" i="88" a="1"/>
  <c r="N2603" i="88" s="1"/>
  <c r="N2604" i="88" a="1"/>
  <c r="N2604" i="88"/>
  <c r="N2605" i="88" a="1"/>
  <c r="N2605" i="88"/>
  <c r="N2606" i="88" a="1"/>
  <c r="N2606" i="88" s="1"/>
  <c r="N2607" i="88" a="1"/>
  <c r="N2607" i="88"/>
  <c r="N2608" i="88" a="1"/>
  <c r="N2608" i="88" s="1"/>
  <c r="N2609" i="88" a="1"/>
  <c r="N2609" i="88"/>
  <c r="N2610" i="88" a="1"/>
  <c r="N2610" i="88" s="1"/>
  <c r="N2611" i="88" a="1"/>
  <c r="N2611" i="88" s="1"/>
  <c r="N2612" i="88" a="1"/>
  <c r="N2612" i="88" s="1"/>
  <c r="N2613" i="88" a="1"/>
  <c r="N2613" i="88" s="1"/>
  <c r="N2614" i="88" a="1"/>
  <c r="N2614" i="88" s="1"/>
  <c r="N2615" i="88" a="1"/>
  <c r="N2615" i="88" s="1"/>
  <c r="N2616" i="88" a="1"/>
  <c r="N2616" i="88" s="1"/>
  <c r="N2617" i="88" a="1"/>
  <c r="N2617" i="88" s="1"/>
  <c r="N2618" i="88" a="1"/>
  <c r="N2618" i="88" s="1"/>
  <c r="N2619" i="88" a="1"/>
  <c r="N2619" i="88"/>
  <c r="N2620" i="88" a="1"/>
  <c r="N2620" i="88" s="1"/>
  <c r="N2621" i="88" a="1"/>
  <c r="N2621" i="88"/>
  <c r="N2622" i="88" a="1"/>
  <c r="N2622" i="88"/>
  <c r="N2623" i="88" a="1"/>
  <c r="N2623" i="88" s="1"/>
  <c r="N2624" i="88" a="1"/>
  <c r="N2624" i="88" s="1"/>
  <c r="N2625" i="88" a="1"/>
  <c r="N2625" i="88"/>
  <c r="N2626" i="88" a="1"/>
  <c r="N2626" i="88" s="1"/>
  <c r="N2627" i="88" a="1"/>
  <c r="N2627" i="88" s="1"/>
  <c r="N2628" i="88" a="1"/>
  <c r="N2628" i="88" s="1"/>
  <c r="N2629" i="88" a="1"/>
  <c r="N2629" i="88" s="1"/>
  <c r="N2630" i="88" a="1"/>
  <c r="N2630" i="88" s="1"/>
  <c r="N2631" i="88" a="1"/>
  <c r="N2631" i="88"/>
  <c r="N2632" i="88" a="1"/>
  <c r="N2632" i="88" s="1"/>
  <c r="N2633" i="88" a="1"/>
  <c r="N2633" i="88"/>
  <c r="N2634" i="88" a="1"/>
  <c r="N2634" i="88" s="1"/>
  <c r="N2635" i="88" a="1"/>
  <c r="N2635" i="88" s="1"/>
  <c r="N2636" i="88" a="1"/>
  <c r="N2636" i="88" s="1"/>
  <c r="N2637" i="88" a="1"/>
  <c r="N2637" i="88"/>
  <c r="N2638" i="88" a="1"/>
  <c r="N2638" i="88" s="1"/>
  <c r="N2639" i="88" a="1"/>
  <c r="N2639" i="88"/>
  <c r="N2640" i="88" a="1"/>
  <c r="N2640" i="88" s="1"/>
  <c r="N2641" i="88" a="1"/>
  <c r="N2641" i="88" s="1"/>
  <c r="N2642" i="88" a="1"/>
  <c r="N2642" i="88" s="1"/>
  <c r="N2643" i="88" a="1"/>
  <c r="N2643" i="88" s="1"/>
  <c r="N2644" i="88" a="1"/>
  <c r="N2644" i="88" s="1"/>
  <c r="N2645" i="88" a="1"/>
  <c r="N2645" i="88"/>
  <c r="N2646" i="88" a="1"/>
  <c r="N2646" i="88" s="1"/>
  <c r="N2647" i="88" a="1"/>
  <c r="N2647" i="88" s="1"/>
  <c r="N2648" i="88" a="1"/>
  <c r="N2648" i="88" s="1"/>
  <c r="O2648" i="88" s="1"/>
  <c r="N2649" i="88" a="1"/>
  <c r="N2649" i="88" s="1"/>
  <c r="O2649" i="88" s="1"/>
  <c r="N2650" i="88" a="1"/>
  <c r="N2650" i="88" s="1"/>
  <c r="N2651" i="88" a="1"/>
  <c r="N2651" i="88" s="1"/>
  <c r="N2652" i="88" a="1"/>
  <c r="N2652" i="88" s="1"/>
  <c r="N2653" i="88" a="1"/>
  <c r="N2653" i="88" s="1"/>
  <c r="N2654" i="88" a="1"/>
  <c r="N2654" i="88" s="1"/>
  <c r="N2655" i="88" a="1"/>
  <c r="N2655" i="88" s="1"/>
  <c r="N2656" i="88" a="1"/>
  <c r="N2656" i="88" s="1"/>
  <c r="N2657" i="88" a="1"/>
  <c r="N2657" i="88" s="1"/>
  <c r="O2657" i="88" s="1"/>
  <c r="N2658" i="88" a="1"/>
  <c r="N2658" i="88" s="1"/>
  <c r="N2659" i="88" a="1"/>
  <c r="N2659" i="88" s="1"/>
  <c r="N2660" i="88" a="1"/>
  <c r="N2660" i="88" s="1"/>
  <c r="N2661" i="88" a="1"/>
  <c r="N2661" i="88"/>
  <c r="N2662" i="88" a="1"/>
  <c r="N2662" i="88" s="1"/>
  <c r="N2663" i="88" a="1"/>
  <c r="N2663" i="88" s="1"/>
  <c r="N2664" i="88" a="1"/>
  <c r="N2664" i="88" s="1"/>
  <c r="N2665" i="88" a="1"/>
  <c r="N2665" i="88" s="1"/>
  <c r="O2665" i="88" s="1"/>
  <c r="N2666" i="88" a="1"/>
  <c r="N2666" i="88"/>
  <c r="N2667" i="88" a="1"/>
  <c r="N2667" i="88" s="1"/>
  <c r="N2668" i="88" a="1"/>
  <c r="N2668" i="88" s="1"/>
  <c r="N2669" i="88" a="1"/>
  <c r="N2669" i="88" s="1"/>
  <c r="N2670" i="88" a="1"/>
  <c r="N2670" i="88" s="1"/>
  <c r="N2671" i="88" a="1"/>
  <c r="N2671" i="88"/>
  <c r="N2672" i="88" a="1"/>
  <c r="N2672" i="88" s="1"/>
  <c r="N2673" i="88" a="1"/>
  <c r="N2673" i="88" s="1"/>
  <c r="N2674" i="88" a="1"/>
  <c r="N2674" i="88" s="1"/>
  <c r="N2675" i="88" a="1"/>
  <c r="N2675" i="88" s="1"/>
  <c r="N2676" i="88" a="1"/>
  <c r="N2676" i="88" s="1"/>
  <c r="N2677" i="88" a="1"/>
  <c r="N2677" i="88" s="1"/>
  <c r="N2678" i="88" a="1"/>
  <c r="N2678" i="88" s="1"/>
  <c r="N2679" i="88" a="1"/>
  <c r="N2679" i="88" s="1"/>
  <c r="N2680" i="88" a="1"/>
  <c r="N2680" i="88" s="1"/>
  <c r="N2681" i="88" a="1"/>
  <c r="N2681" i="88"/>
  <c r="N2682" i="88" a="1"/>
  <c r="N2682" i="88" s="1"/>
  <c r="N2683" i="88" a="1"/>
  <c r="N2683" i="88" s="1"/>
  <c r="N2684" i="88" a="1"/>
  <c r="N2684" i="88" s="1"/>
  <c r="N2685" i="88" a="1"/>
  <c r="N2685" i="88"/>
  <c r="N2686" i="88" a="1"/>
  <c r="N2686" i="88" s="1"/>
  <c r="N2687" i="88" a="1"/>
  <c r="N2687" i="88" s="1"/>
  <c r="N2688" i="88" a="1"/>
  <c r="N2688" i="88" s="1"/>
  <c r="N2689" i="88" a="1"/>
  <c r="N2689" i="88"/>
  <c r="N2690" i="88" a="1"/>
  <c r="N2690" i="88" s="1"/>
  <c r="O2690" i="88" s="1"/>
  <c r="N2691" i="88" a="1"/>
  <c r="N2691" i="88"/>
  <c r="N2692" i="88" a="1"/>
  <c r="N2692" i="88" s="1"/>
  <c r="N2693" i="88" a="1"/>
  <c r="N2693" i="88" s="1"/>
  <c r="N2694" i="88" a="1"/>
  <c r="N2694" i="88"/>
  <c r="N2695" i="88" a="1"/>
  <c r="N2695" i="88" s="1"/>
  <c r="N2696" i="88" a="1"/>
  <c r="N2696" i="88" s="1"/>
  <c r="N2697" i="88" a="1"/>
  <c r="N2697" i="88" s="1"/>
  <c r="N2698" i="88" a="1"/>
  <c r="N2698" i="88" s="1"/>
  <c r="N2699" i="88" a="1"/>
  <c r="N2699" i="88" s="1"/>
  <c r="N2700" i="88" a="1"/>
  <c r="N2700" i="88" s="1"/>
  <c r="N2701" i="88" a="1"/>
  <c r="N2701" i="88" s="1"/>
  <c r="N2702" i="88" a="1"/>
  <c r="N2702" i="88" s="1"/>
  <c r="N2703" i="88" a="1"/>
  <c r="N2703" i="88" s="1"/>
  <c r="N2704" i="88" a="1"/>
  <c r="N2704" i="88" s="1"/>
  <c r="N2705" i="88" a="1"/>
  <c r="N2705" i="88" s="1"/>
  <c r="N2706" i="88" a="1"/>
  <c r="N2706" i="88" s="1"/>
  <c r="N2707" i="88" a="1"/>
  <c r="N2707" i="88"/>
  <c r="N2708" i="88" a="1"/>
  <c r="N2708" i="88" s="1"/>
  <c r="N2709" i="88" a="1"/>
  <c r="N2709" i="88" s="1"/>
  <c r="N2710" i="88" a="1"/>
  <c r="N2710" i="88" s="1"/>
  <c r="N2711" i="88" a="1"/>
  <c r="N2711" i="88" s="1"/>
  <c r="N2712" i="88" a="1"/>
  <c r="N2712" i="88" s="1"/>
  <c r="N2713" i="88" a="1"/>
  <c r="N2713" i="88" s="1"/>
  <c r="N2714" i="88" a="1"/>
  <c r="N2714" i="88" s="1"/>
  <c r="N2715" i="88" a="1"/>
  <c r="N2715" i="88"/>
  <c r="N2716" i="88" a="1"/>
  <c r="N2716" i="88" s="1"/>
  <c r="N2717" i="88" a="1"/>
  <c r="N2717" i="88" s="1"/>
  <c r="N2718" i="88" a="1"/>
  <c r="N2718" i="88" s="1"/>
  <c r="N2719" i="88" a="1"/>
  <c r="N2719" i="88" s="1"/>
  <c r="N2720" i="88" a="1"/>
  <c r="N2720" i="88" s="1"/>
  <c r="N2721" i="88" a="1"/>
  <c r="N2721" i="88"/>
  <c r="N2722" i="88" a="1"/>
  <c r="N2722" i="88" s="1"/>
  <c r="N2723" i="88" a="1"/>
  <c r="N2723" i="88"/>
  <c r="N2724" i="88" a="1"/>
  <c r="N2724" i="88" s="1"/>
  <c r="N2725" i="88" a="1"/>
  <c r="N2725" i="88" s="1"/>
  <c r="N2726" i="88" a="1"/>
  <c r="N2726" i="88" s="1"/>
  <c r="N2727" i="88" a="1"/>
  <c r="N2727" i="88" s="1"/>
  <c r="N2728" i="88" a="1"/>
  <c r="N2728" i="88" s="1"/>
  <c r="N2729" i="88" a="1"/>
  <c r="N2729" i="88" s="1"/>
  <c r="N2730" i="88" a="1"/>
  <c r="N2730" i="88" s="1"/>
  <c r="N2731" i="88" a="1"/>
  <c r="N2731" i="88" s="1"/>
  <c r="N2732" i="88" a="1"/>
  <c r="N2732" i="88"/>
  <c r="N2733" i="88" a="1"/>
  <c r="N2733" i="88" s="1"/>
  <c r="N2734" i="88" a="1"/>
  <c r="N2734" i="88" s="1"/>
  <c r="N2735" i="88" a="1"/>
  <c r="N2735" i="88" s="1"/>
  <c r="N2736" i="88" a="1"/>
  <c r="N2736" i="88" s="1"/>
  <c r="N2737" i="88" a="1"/>
  <c r="N2737" i="88" s="1"/>
  <c r="N2738" i="88" a="1"/>
  <c r="N2738" i="88" s="1"/>
  <c r="N2739" i="88" a="1"/>
  <c r="N2739" i="88" s="1"/>
  <c r="N2740" i="88" a="1"/>
  <c r="N2740" i="88" s="1"/>
  <c r="N2741" i="88" a="1"/>
  <c r="N2741" i="88" s="1"/>
  <c r="N2742" i="88" a="1"/>
  <c r="N2742" i="88" s="1"/>
  <c r="N2743" i="88" a="1"/>
  <c r="N2743" i="88" s="1"/>
  <c r="N2744" i="88" a="1"/>
  <c r="N2744" i="88"/>
  <c r="N2745" i="88" a="1"/>
  <c r="N2745" i="88" s="1"/>
  <c r="N2746" i="88" a="1"/>
  <c r="N2746" i="88" s="1"/>
  <c r="N2747" i="88" a="1"/>
  <c r="N2747" i="88" s="1"/>
  <c r="N2748" i="88" a="1"/>
  <c r="N2748" i="88" s="1"/>
  <c r="N2749" i="88" a="1"/>
  <c r="N2749" i="88" s="1"/>
  <c r="N2750" i="88" a="1"/>
  <c r="N2750" i="88" s="1"/>
  <c r="N2751" i="88" a="1"/>
  <c r="N2751" i="88" s="1"/>
  <c r="N2752" i="88" a="1"/>
  <c r="N2752" i="88" s="1"/>
  <c r="N2753" i="88" a="1"/>
  <c r="N2753" i="88" s="1"/>
  <c r="N2754" i="88" a="1"/>
  <c r="N2754" i="88" s="1"/>
  <c r="N2755" i="88" a="1"/>
  <c r="N2755" i="88" s="1"/>
  <c r="N2756" i="88" a="1"/>
  <c r="N2756" i="88" s="1"/>
  <c r="N2757" i="88" a="1"/>
  <c r="N2757" i="88" s="1"/>
  <c r="N2758" i="88" a="1"/>
  <c r="N2758" i="88" s="1"/>
  <c r="N2759" i="88" a="1"/>
  <c r="N2759" i="88" s="1"/>
  <c r="N2760" i="88" a="1"/>
  <c r="N2760" i="88" s="1"/>
  <c r="N2761" i="88" a="1"/>
  <c r="N2761" i="88" s="1"/>
  <c r="N2762" i="88" a="1"/>
  <c r="N2762" i="88" s="1"/>
  <c r="N2763" i="88" a="1"/>
  <c r="N2763" i="88" s="1"/>
  <c r="N2764" i="88" a="1"/>
  <c r="N2764" i="88" s="1"/>
  <c r="N2765" i="88" a="1"/>
  <c r="N2765" i="88" s="1"/>
  <c r="N2766" i="88" a="1"/>
  <c r="N2766" i="88" s="1"/>
  <c r="N2767" i="88" a="1"/>
  <c r="N2767" i="88"/>
  <c r="N2768" i="88" a="1"/>
  <c r="N2768" i="88" s="1"/>
  <c r="N2769" i="88" a="1"/>
  <c r="N2769" i="88"/>
  <c r="N2770" i="88" a="1"/>
  <c r="N2770" i="88" s="1"/>
  <c r="N2771" i="88" a="1"/>
  <c r="N2771" i="88" s="1"/>
  <c r="N2772" i="88" a="1"/>
  <c r="N2772" i="88" s="1"/>
  <c r="N2773" i="88" a="1"/>
  <c r="N2773" i="88" s="1"/>
  <c r="N2774" i="88" a="1"/>
  <c r="N2774" i="88"/>
  <c r="N2775" i="88" a="1"/>
  <c r="N2775" i="88" s="1"/>
  <c r="N2776" i="88" a="1"/>
  <c r="N2776" i="88"/>
  <c r="N2777" i="88" a="1"/>
  <c r="N2777" i="88" s="1"/>
  <c r="N2778" i="88" a="1"/>
  <c r="N2778" i="88" s="1"/>
  <c r="N2779" i="88" a="1"/>
  <c r="N2779" i="88" s="1"/>
  <c r="N2780" i="88" a="1"/>
  <c r="N2780" i="88"/>
  <c r="N2781" i="88" a="1"/>
  <c r="N2781" i="88" s="1"/>
  <c r="N2782" i="88" a="1"/>
  <c r="N2782" i="88"/>
  <c r="N2783" i="88" a="1"/>
  <c r="N2783" i="88" s="1"/>
  <c r="N2784" i="88" a="1"/>
  <c r="N2784" i="88" s="1"/>
  <c r="N2785" i="88" a="1"/>
  <c r="N2785" i="88" s="1"/>
  <c r="N2786" i="88" a="1"/>
  <c r="N2786" i="88"/>
  <c r="N2787" i="88" a="1"/>
  <c r="N2787" i="88" s="1"/>
  <c r="N2788" i="88" a="1"/>
  <c r="N2788" i="88" s="1"/>
  <c r="N2789" i="88" a="1"/>
  <c r="N2789" i="88" s="1"/>
  <c r="N2790" i="88" a="1"/>
  <c r="N2790" i="88" s="1"/>
  <c r="N2791" i="88" a="1"/>
  <c r="N2791" i="88" s="1"/>
  <c r="N2792" i="88" a="1"/>
  <c r="N2792" i="88" s="1"/>
  <c r="N2793" i="88" a="1"/>
  <c r="N2793" i="88"/>
  <c r="N2794" i="88" a="1"/>
  <c r="N2794" i="88" s="1"/>
  <c r="N2795" i="88" a="1"/>
  <c r="N2795" i="88" s="1"/>
  <c r="N2796" i="88" a="1"/>
  <c r="N2796" i="88" s="1"/>
  <c r="N2797" i="88" a="1"/>
  <c r="N2797" i="88" s="1"/>
  <c r="N2798" i="88" a="1"/>
  <c r="N2798" i="88" s="1"/>
  <c r="N2799" i="88" a="1"/>
  <c r="N2799" i="88"/>
  <c r="N2800" i="88" a="1"/>
  <c r="N2800" i="88" s="1"/>
  <c r="N2801" i="88" a="1"/>
  <c r="N2801" i="88" s="1"/>
  <c r="N2802" i="88" a="1"/>
  <c r="N2802" i="88" s="1"/>
  <c r="N2803" i="88" a="1"/>
  <c r="N2803" i="88" s="1"/>
  <c r="N2804" i="88" a="1"/>
  <c r="N2804" i="88"/>
  <c r="N2805" i="88" a="1"/>
  <c r="N2805" i="88" s="1"/>
  <c r="N2806" i="88" a="1"/>
  <c r="N2806" i="88"/>
  <c r="N2807" i="88" a="1"/>
  <c r="N2807" i="88" s="1"/>
  <c r="N2808" i="88" a="1"/>
  <c r="N2808" i="88" s="1"/>
  <c r="N2809" i="88" a="1"/>
  <c r="N2809" i="88"/>
  <c r="N2810" i="88" a="1"/>
  <c r="N2810" i="88"/>
  <c r="N2811" i="88" a="1"/>
  <c r="N2811" i="88" s="1"/>
  <c r="N2812" i="88" a="1"/>
  <c r="N2812" i="88"/>
  <c r="N2813" i="88" a="1"/>
  <c r="N2813" i="88" s="1"/>
  <c r="N2814" i="88" a="1"/>
  <c r="N2814" i="88" s="1"/>
  <c r="N2815" i="88" a="1"/>
  <c r="N2815" i="88" s="1"/>
  <c r="N2816" i="88" a="1"/>
  <c r="N2816" i="88"/>
  <c r="N2817" i="88" a="1"/>
  <c r="N2817" i="88"/>
  <c r="N2818" i="88" a="1"/>
  <c r="N2818" i="88" s="1"/>
  <c r="N2819" i="88" a="1"/>
  <c r="N2819" i="88"/>
  <c r="N2820" i="88" a="1"/>
  <c r="N2820" i="88" s="1"/>
  <c r="N2821" i="88" a="1"/>
  <c r="N2821" i="88"/>
  <c r="N2822" i="88" a="1"/>
  <c r="N2822" i="88" s="1"/>
  <c r="N2823" i="88" a="1"/>
  <c r="N2823" i="88"/>
  <c r="N2824" i="88" a="1"/>
  <c r="N2824" i="88"/>
  <c r="N2825" i="88" a="1"/>
  <c r="N2825" i="88" s="1"/>
  <c r="N2826" i="88" a="1"/>
  <c r="N2826" i="88" s="1"/>
  <c r="N2827" i="88" a="1"/>
  <c r="N2827" i="88" s="1"/>
  <c r="N2828" i="88" a="1"/>
  <c r="N2828" i="88"/>
  <c r="N2829" i="88" a="1"/>
  <c r="N2829" i="88" s="1"/>
  <c r="N2830" i="88" a="1"/>
  <c r="N2830" i="88"/>
  <c r="N2831" i="88" a="1"/>
  <c r="N2831" i="88" s="1"/>
  <c r="N2832" i="88" a="1"/>
  <c r="N2832" i="88" s="1"/>
  <c r="N2833" i="88" a="1"/>
  <c r="N2833" i="88" s="1"/>
  <c r="N2834" i="88" a="1"/>
  <c r="N2834" i="88" s="1"/>
  <c r="N2835" i="88" a="1"/>
  <c r="N2835" i="88" s="1"/>
  <c r="N2836" i="88" a="1"/>
  <c r="N2836" i="88" s="1"/>
  <c r="N2837" i="88" a="1"/>
  <c r="N2837" i="88"/>
  <c r="N2838" i="88" a="1"/>
  <c r="N2838" i="88" s="1"/>
  <c r="N2839" i="88" a="1"/>
  <c r="N2839" i="88" s="1"/>
  <c r="N2840" i="88" a="1"/>
  <c r="N2840" i="88" s="1"/>
  <c r="N2841" i="88" a="1"/>
  <c r="N2841" i="88" s="1"/>
  <c r="N2842" i="88" a="1"/>
  <c r="N2842" i="88" s="1"/>
  <c r="N2843" i="88" a="1"/>
  <c r="N2843" i="88"/>
  <c r="N2844" i="88" a="1"/>
  <c r="N2844" i="88" s="1"/>
  <c r="N2845" i="88" a="1"/>
  <c r="N2845" i="88"/>
  <c r="N2846" i="88" a="1"/>
  <c r="N2846" i="88"/>
  <c r="N2847" i="88" a="1"/>
  <c r="N2847" i="88" s="1"/>
  <c r="N2848" i="88" a="1"/>
  <c r="N2848" i="88" s="1"/>
  <c r="N2849" i="88" a="1"/>
  <c r="N2849" i="88" s="1"/>
  <c r="N2850" i="88" a="1"/>
  <c r="N2850" i="88" s="1"/>
  <c r="N2851" i="88" a="1"/>
  <c r="N2851" i="88" s="1"/>
  <c r="N2852" i="88" a="1"/>
  <c r="N2852" i="88" s="1"/>
  <c r="N2853" i="88" a="1"/>
  <c r="N2853" i="88" s="1"/>
  <c r="N2854" i="88" a="1"/>
  <c r="N2854" i="88" s="1"/>
  <c r="N2855" i="88" a="1"/>
  <c r="N2855" i="88" s="1"/>
  <c r="N2856" i="88" a="1"/>
  <c r="N2856" i="88" s="1"/>
  <c r="N2857" i="88" a="1"/>
  <c r="N2857" i="88" s="1"/>
  <c r="N2858" i="88" a="1"/>
  <c r="N2858" i="88" s="1"/>
  <c r="N2859" i="88" a="1"/>
  <c r="N2859" i="88"/>
  <c r="N2860" i="88" a="1"/>
  <c r="N2860" i="88" s="1"/>
  <c r="N2861" i="88" a="1"/>
  <c r="N2861" i="88"/>
  <c r="N2862" i="88" a="1"/>
  <c r="N2862" i="88" s="1"/>
  <c r="N2863" i="88" a="1"/>
  <c r="N2863" i="88" s="1"/>
  <c r="N2864" i="88" a="1"/>
  <c r="N2864" i="88" s="1"/>
  <c r="N2865" i="88" a="1"/>
  <c r="N2865" i="88" s="1"/>
  <c r="N2866" i="88" a="1"/>
  <c r="N2866" i="88" s="1"/>
  <c r="O2866" i="88" s="1"/>
  <c r="N2867" i="88" a="1"/>
  <c r="N2867" i="88"/>
  <c r="N2868" i="88" a="1"/>
  <c r="N2868" i="88" s="1"/>
  <c r="N2869" i="88" a="1"/>
  <c r="N2869" i="88"/>
  <c r="N2870" i="88" a="1"/>
  <c r="N2870" i="88" s="1"/>
  <c r="N2871" i="88" a="1"/>
  <c r="N2871" i="88" s="1"/>
  <c r="N2872" i="88" a="1"/>
  <c r="N2872" i="88"/>
  <c r="N2873" i="88" a="1"/>
  <c r="N2873" i="88" s="1"/>
  <c r="O2873" i="88" s="1"/>
  <c r="N2874" i="88" a="1"/>
  <c r="N2874" i="88" s="1"/>
  <c r="N2875" i="88" a="1"/>
  <c r="N2875" i="88" s="1"/>
  <c r="N2876" i="88" a="1"/>
  <c r="N2876" i="88" s="1"/>
  <c r="N2877" i="88" a="1"/>
  <c r="N2877" i="88" s="1"/>
  <c r="N2878" i="88" a="1"/>
  <c r="N2878" i="88"/>
  <c r="N2879" i="88" a="1"/>
  <c r="N2879" i="88" s="1"/>
  <c r="N2880" i="88" a="1"/>
  <c r="N2880" i="88" s="1"/>
  <c r="N2881" i="88" a="1"/>
  <c r="N2881" i="88" s="1"/>
  <c r="N2882" i="88" a="1"/>
  <c r="N2882" i="88" s="1"/>
  <c r="O2882" i="88" s="1"/>
  <c r="N2883" i="88" a="1"/>
  <c r="N2883" i="88"/>
  <c r="N2884" i="88" a="1"/>
  <c r="N2884" i="88" s="1"/>
  <c r="N2885" i="88" a="1"/>
  <c r="N2885" i="88" s="1"/>
  <c r="N2886" i="88" a="1"/>
  <c r="N2886" i="88" s="1"/>
  <c r="N2887" i="88" a="1"/>
  <c r="N2887" i="88" s="1"/>
  <c r="N2888" i="88" a="1"/>
  <c r="N2888" i="88"/>
  <c r="N2889" i="88" a="1"/>
  <c r="N2889" i="88" s="1"/>
  <c r="N2890" i="88" a="1"/>
  <c r="N2890" i="88" s="1"/>
  <c r="N2891" i="88" a="1"/>
  <c r="N2891" i="88" s="1"/>
  <c r="N2892" i="88" a="1"/>
  <c r="N2892" i="88" s="1"/>
  <c r="N2893" i="88" a="1"/>
  <c r="N2893" i="88" s="1"/>
  <c r="N2894" i="88" a="1"/>
  <c r="N2894" i="88" s="1"/>
  <c r="N2895" i="88" a="1"/>
  <c r="N2895" i="88" s="1"/>
  <c r="N2896" i="88" a="1"/>
  <c r="N2896" i="88" s="1"/>
  <c r="N2897" i="88" a="1"/>
  <c r="N2897" i="88"/>
  <c r="N2898" i="88" a="1"/>
  <c r="N2898" i="88" s="1"/>
  <c r="N2899" i="88" a="1"/>
  <c r="N2899" i="88" s="1"/>
  <c r="N2900" i="88" a="1"/>
  <c r="N2900" i="88"/>
  <c r="N2901" i="88" a="1"/>
  <c r="N2901" i="88" s="1"/>
  <c r="N2902" i="88" a="1"/>
  <c r="N2902" i="88" s="1"/>
  <c r="N2903" i="88" a="1"/>
  <c r="N2903" i="88" s="1"/>
  <c r="N2904" i="88" a="1"/>
  <c r="N2904" i="88" s="1"/>
  <c r="N2905" i="88" a="1"/>
  <c r="N2905" i="88" s="1"/>
  <c r="N2906" i="88" a="1"/>
  <c r="N2906" i="88"/>
  <c r="N2907" i="88" a="1"/>
  <c r="N2907" i="88" s="1"/>
  <c r="N2908" i="88" a="1"/>
  <c r="N2908" i="88" s="1"/>
  <c r="N2909" i="88" a="1"/>
  <c r="N2909" i="88"/>
  <c r="N2910" i="88" a="1"/>
  <c r="N2910" i="88" s="1"/>
  <c r="N2911" i="88" a="1"/>
  <c r="N2911" i="88"/>
  <c r="N2912" i="88" a="1"/>
  <c r="N2912" i="88" s="1"/>
  <c r="N2913" i="88" a="1"/>
  <c r="N2913" i="88"/>
  <c r="N2914" i="88" a="1"/>
  <c r="N2914" i="88"/>
  <c r="N2915" i="88" a="1"/>
  <c r="N2915" i="88" s="1"/>
  <c r="N2916" i="88" a="1"/>
  <c r="N2916" i="88" s="1"/>
  <c r="N2917" i="88" a="1"/>
  <c r="N2917" i="88"/>
  <c r="N2918" i="88" a="1"/>
  <c r="N2918" i="88" s="1"/>
  <c r="N2919" i="88" a="1"/>
  <c r="N2919" i="88" s="1"/>
  <c r="N2920" i="88" a="1"/>
  <c r="N2920" i="88" s="1"/>
  <c r="N2921" i="88" a="1"/>
  <c r="N2921" i="88"/>
  <c r="N2922" i="88" a="1"/>
  <c r="N2922" i="88" s="1"/>
  <c r="N2923" i="88" a="1"/>
  <c r="N2923" i="88" s="1"/>
  <c r="N2924" i="88" a="1"/>
  <c r="N2924" i="88" s="1"/>
  <c r="N2925" i="88" a="1"/>
  <c r="N2925" i="88" s="1"/>
  <c r="N2926" i="88" a="1"/>
  <c r="N2926" i="88" s="1"/>
  <c r="N2927" i="88" a="1"/>
  <c r="N2927" i="88"/>
  <c r="N2928" i="88" a="1"/>
  <c r="N2928" i="88" s="1"/>
  <c r="N2929" i="88" a="1"/>
  <c r="N2929" i="88" s="1"/>
  <c r="O2929" i="88" s="1"/>
  <c r="N2930" i="88" a="1"/>
  <c r="N2930" i="88"/>
  <c r="N2931" i="88" a="1"/>
  <c r="N2931" i="88" s="1"/>
  <c r="N2932" i="88" a="1"/>
  <c r="N2932" i="88" s="1"/>
  <c r="N2933" i="88" a="1"/>
  <c r="N2933" i="88" s="1"/>
  <c r="N2934" i="88" a="1"/>
  <c r="N2934" i="88" s="1"/>
  <c r="N2935" i="88" a="1"/>
  <c r="N2935" i="88"/>
  <c r="N2936" i="88" a="1"/>
  <c r="N2936" i="88" s="1"/>
  <c r="N2937" i="88" a="1"/>
  <c r="N2937" i="88"/>
  <c r="N2938" i="88" a="1"/>
  <c r="N2938" i="88" s="1"/>
  <c r="N2939" i="88" a="1"/>
  <c r="N2939" i="88" s="1"/>
  <c r="N2940" i="88" a="1"/>
  <c r="N2940" i="88" s="1"/>
  <c r="N2941" i="88" a="1"/>
  <c r="N2941" i="88" s="1"/>
  <c r="N2942" i="88" a="1"/>
  <c r="N2942" i="88" s="1"/>
  <c r="N2943" i="88" a="1"/>
  <c r="N2943" i="88" s="1"/>
  <c r="N2944" i="88" a="1"/>
  <c r="N2944" i="88" s="1"/>
  <c r="N2945" i="88" a="1"/>
  <c r="N2945" i="88"/>
  <c r="N2946" i="88" a="1"/>
  <c r="N2946" i="88" s="1"/>
  <c r="N2947" i="88" a="1"/>
  <c r="N2947" i="88" s="1"/>
  <c r="N2948" i="88" a="1"/>
  <c r="N2948" i="88"/>
  <c r="N2949" i="88" a="1"/>
  <c r="N2949" i="88" s="1"/>
  <c r="N2950" i="88" a="1"/>
  <c r="N2950" i="88" s="1"/>
  <c r="N2951" i="88" a="1"/>
  <c r="N2951" i="88" s="1"/>
  <c r="N2952" i="88" a="1"/>
  <c r="N2952" i="88" s="1"/>
  <c r="N2953" i="88" a="1"/>
  <c r="N2953" i="88" s="1"/>
  <c r="N2954" i="88" a="1"/>
  <c r="N2954" i="88" s="1"/>
  <c r="N2955" i="88" a="1"/>
  <c r="N2955" i="88" s="1"/>
  <c r="N2956" i="88" a="1"/>
  <c r="N2956" i="88" s="1"/>
  <c r="N2957" i="88" a="1"/>
  <c r="N2957" i="88" s="1"/>
  <c r="N2958" i="88" a="1"/>
  <c r="N2958" i="88" s="1"/>
  <c r="N2959" i="88" a="1"/>
  <c r="N2959" i="88" s="1"/>
  <c r="N2960" i="88" a="1"/>
  <c r="N2960" i="88"/>
  <c r="N2961" i="88" a="1"/>
  <c r="N2961" i="88" s="1"/>
  <c r="N2962" i="88" a="1"/>
  <c r="N2962" i="88" s="1"/>
  <c r="N2963" i="88" a="1"/>
  <c r="N2963" i="88"/>
  <c r="N2964" i="88" a="1"/>
  <c r="N2964" i="88" s="1"/>
  <c r="N2965" i="88" a="1"/>
  <c r="N2965" i="88"/>
  <c r="N2966" i="88" a="1"/>
  <c r="N2966" i="88" s="1"/>
  <c r="N2967" i="88" a="1"/>
  <c r="N2967" i="88" s="1"/>
  <c r="N2968" i="88" a="1"/>
  <c r="N2968" i="88" s="1"/>
  <c r="N2969" i="88" a="1"/>
  <c r="N2969" i="88" s="1"/>
  <c r="N2970" i="88" a="1"/>
  <c r="N2970" i="88" s="1"/>
  <c r="N2971" i="88" a="1"/>
  <c r="N2971" i="88" s="1"/>
  <c r="N2972" i="88" a="1"/>
  <c r="N2972" i="88"/>
  <c r="N2973" i="88" a="1"/>
  <c r="N2973" i="88" s="1"/>
  <c r="N2974" i="88" a="1"/>
  <c r="N2974" i="88" s="1"/>
  <c r="N2975" i="88" a="1"/>
  <c r="N2975" i="88" s="1"/>
  <c r="N2976" i="88" a="1"/>
  <c r="N2976" i="88" s="1"/>
  <c r="N2977" i="88" a="1"/>
  <c r="N2977" i="88"/>
  <c r="N2978" i="88" a="1"/>
  <c r="N2978" i="88" s="1"/>
  <c r="N2979" i="88" a="1"/>
  <c r="N2979" i="88"/>
  <c r="N2980" i="88" a="1"/>
  <c r="N2980" i="88" s="1"/>
  <c r="N2981" i="88" a="1"/>
  <c r="N2981" i="88"/>
  <c r="N2982" i="88" a="1"/>
  <c r="N2982" i="88" s="1"/>
  <c r="N2983" i="88" a="1"/>
  <c r="N2983" i="88" s="1"/>
  <c r="N2984" i="88" a="1"/>
  <c r="N2984" i="88" s="1"/>
  <c r="N2985" i="88" a="1"/>
  <c r="N2985" i="88" s="1"/>
  <c r="N2986" i="88" a="1"/>
  <c r="N2986" i="88"/>
  <c r="N2987" i="88" a="1"/>
  <c r="N2987" i="88" s="1"/>
  <c r="N2988" i="88" a="1"/>
  <c r="N2988" i="88" s="1"/>
  <c r="N2989" i="88" a="1"/>
  <c r="N2989" i="88"/>
  <c r="N2990" i="88" a="1"/>
  <c r="N2990" i="88"/>
  <c r="N2991" i="88" a="1"/>
  <c r="N2991" i="88" s="1"/>
  <c r="N2992" i="88" a="1"/>
  <c r="N2992" i="88" s="1"/>
  <c r="N2993" i="88" a="1"/>
  <c r="N2993" i="88" s="1"/>
  <c r="O2993" i="88" s="1"/>
  <c r="N2994" i="88" a="1"/>
  <c r="N2994" i="88" s="1"/>
  <c r="N2995" i="88" a="1"/>
  <c r="N2995" i="88" s="1"/>
  <c r="N2996" i="88" a="1"/>
  <c r="N2996" i="88"/>
  <c r="N2997" i="88" a="1"/>
  <c r="N2997" i="88" s="1"/>
  <c r="N2998" i="88" a="1"/>
  <c r="N2998" i="88" s="1"/>
  <c r="N2999" i="88" a="1"/>
  <c r="N2999" i="88"/>
  <c r="N3000" i="88" a="1"/>
  <c r="N3000" i="88" s="1"/>
  <c r="N3001" i="88" a="1"/>
  <c r="N3001" i="88" s="1"/>
  <c r="O3001" i="88" s="1"/>
  <c r="N3002" i="88" a="1"/>
  <c r="N3002" i="88"/>
  <c r="N3003" i="88" a="1"/>
  <c r="N3003" i="88"/>
  <c r="N3004" i="88" a="1"/>
  <c r="N3004" i="88"/>
  <c r="N3005" i="88" a="1"/>
  <c r="N3005" i="88" s="1"/>
  <c r="N3006" i="88" a="1"/>
  <c r="N3006" i="88" s="1"/>
  <c r="N3007" i="88" a="1"/>
  <c r="N3007" i="88" s="1"/>
  <c r="N3008" i="88" a="1"/>
  <c r="N3008" i="88" s="1"/>
  <c r="N3009" i="88" a="1"/>
  <c r="N3009" i="88"/>
  <c r="N3010" i="88" a="1"/>
  <c r="N3010" i="88" s="1"/>
  <c r="N3011" i="88" a="1"/>
  <c r="N3011" i="88" s="1"/>
  <c r="N3012" i="88" a="1"/>
  <c r="N3012" i="88" s="1"/>
  <c r="N3013" i="88" a="1"/>
  <c r="N3013" i="88" s="1"/>
  <c r="N3014" i="88" a="1"/>
  <c r="N3014" i="88" s="1"/>
  <c r="N3015" i="88" a="1"/>
  <c r="N3015" i="88"/>
  <c r="N3016" i="88" a="1"/>
  <c r="N3016" i="88" s="1"/>
  <c r="N3017" i="88" a="1"/>
  <c r="N3017" i="88"/>
  <c r="N3018" i="88" a="1"/>
  <c r="N3018" i="88" s="1"/>
  <c r="N3019" i="88" a="1"/>
  <c r="N3019" i="88"/>
  <c r="N3020" i="88" a="1"/>
  <c r="N3020" i="88"/>
  <c r="N3021" i="88" a="1"/>
  <c r="N3021" i="88" s="1"/>
  <c r="N3022" i="88" a="1"/>
  <c r="N3022" i="88"/>
  <c r="N3023" i="88" a="1"/>
  <c r="N3023" i="88" s="1"/>
  <c r="N3024" i="88" a="1"/>
  <c r="N3024" i="88" s="1"/>
  <c r="N3025" i="88" a="1"/>
  <c r="N3025" i="88"/>
  <c r="N3026" i="88" a="1"/>
  <c r="N3026" i="88" s="1"/>
  <c r="N3027" i="88" a="1"/>
  <c r="N3027" i="88" s="1"/>
  <c r="N3028" i="88" a="1"/>
  <c r="N3028" i="88" s="1"/>
  <c r="N3029" i="88" a="1"/>
  <c r="N3029" i="88" s="1"/>
  <c r="N3030" i="88" a="1"/>
  <c r="N3030" i="88" s="1"/>
  <c r="N3031" i="88" a="1"/>
  <c r="N3031" i="88" s="1"/>
  <c r="N3032" i="88" a="1"/>
  <c r="N3032" i="88" s="1"/>
  <c r="N3033" i="88" a="1"/>
  <c r="N3033" i="88"/>
  <c r="N3034" i="88" a="1"/>
  <c r="N3034" i="88" s="1"/>
  <c r="N3035" i="88" a="1"/>
  <c r="N3035" i="88"/>
  <c r="N3036" i="88" a="1"/>
  <c r="N3036" i="88" s="1"/>
  <c r="N3037" i="88" a="1"/>
  <c r="N3037" i="88" s="1"/>
  <c r="N3038" i="88" a="1"/>
  <c r="N3038" i="88"/>
  <c r="N3039" i="88" a="1"/>
  <c r="N3039" i="88" s="1"/>
  <c r="N3040" i="88" a="1"/>
  <c r="N3040" i="88" s="1"/>
  <c r="O3040" i="88" s="1"/>
  <c r="N3041" i="88" a="1"/>
  <c r="N3041" i="88"/>
  <c r="N3042" i="88" a="1"/>
  <c r="N3042" i="88" s="1"/>
  <c r="N3043" i="88" a="1"/>
  <c r="N3043" i="88" s="1"/>
  <c r="N3044" i="88" a="1"/>
  <c r="N3044" i="88" s="1"/>
  <c r="N3045" i="88" a="1"/>
  <c r="N3045" i="88" s="1"/>
  <c r="N3046" i="88" a="1"/>
  <c r="N3046" i="88" s="1"/>
  <c r="N3047" i="88" a="1"/>
  <c r="N3047" i="88" s="1"/>
  <c r="N3048" i="88" a="1"/>
  <c r="N3048" i="88" s="1"/>
  <c r="N3049" i="88" a="1"/>
  <c r="N3049" i="88" s="1"/>
  <c r="O3049" i="88" s="1"/>
  <c r="N3050" i="88" a="1"/>
  <c r="N3050" i="88"/>
  <c r="N3051" i="88" a="1"/>
  <c r="N3051" i="88"/>
  <c r="N3052" i="88" a="1"/>
  <c r="N3052" i="88"/>
  <c r="N3053" i="88" a="1"/>
  <c r="N3053" i="88" s="1"/>
  <c r="N3054" i="88" a="1"/>
  <c r="N3054" i="88" s="1"/>
  <c r="N3055" i="88" a="1"/>
  <c r="N3055" i="88" s="1"/>
  <c r="N3056" i="88" a="1"/>
  <c r="N3056" i="88" s="1"/>
  <c r="N3057" i="88" a="1"/>
  <c r="N3057" i="88" s="1"/>
  <c r="O3057" i="88" s="1"/>
  <c r="N3058" i="88" a="1"/>
  <c r="N3058" i="88"/>
  <c r="N3059" i="88" a="1"/>
  <c r="N3059" i="88"/>
  <c r="N3060" i="88" a="1"/>
  <c r="N3060" i="88" s="1"/>
  <c r="N3061" i="88" a="1"/>
  <c r="N3061" i="88" s="1"/>
  <c r="N3062" i="88" a="1"/>
  <c r="N3062" i="88" s="1"/>
  <c r="N3063" i="88" a="1"/>
  <c r="N3063" i="88" s="1"/>
  <c r="N3064" i="88" a="1"/>
  <c r="N3064" i="88" s="1"/>
  <c r="O3064" i="88" s="1"/>
  <c r="N3065" i="88" a="1"/>
  <c r="N3065" i="88" s="1"/>
  <c r="N3066" i="88" a="1"/>
  <c r="N3066" i="88" s="1"/>
  <c r="N3067" i="88" a="1"/>
  <c r="N3067" i="88" s="1"/>
  <c r="N3068" i="88" a="1"/>
  <c r="N3068" i="88"/>
  <c r="N3069" i="88" a="1"/>
  <c r="N3069" i="88" s="1"/>
  <c r="N3070" i="88" a="1"/>
  <c r="N3070" i="88" s="1"/>
  <c r="N3071" i="88" a="1"/>
  <c r="N3071" i="88"/>
  <c r="N3072" i="88" a="1"/>
  <c r="N3072" i="88" s="1"/>
  <c r="O3072" i="88" s="1"/>
  <c r="N3073" i="88" a="1"/>
  <c r="N3073" i="88" s="1"/>
  <c r="N3074" i="88" a="1"/>
  <c r="N3074" i="88"/>
  <c r="N3075" i="88" a="1"/>
  <c r="N3075" i="88" s="1"/>
  <c r="N3076" i="88" a="1"/>
  <c r="N3076" i="88"/>
  <c r="N3077" i="88" a="1"/>
  <c r="N3077" i="88" s="1"/>
  <c r="N3078" i="88" a="1"/>
  <c r="N3078" i="88" s="1"/>
  <c r="N3079" i="88" a="1"/>
  <c r="N3079" i="88" s="1"/>
  <c r="N3080" i="88" a="1"/>
  <c r="N3080" i="88" s="1"/>
  <c r="N3081" i="88" a="1"/>
  <c r="N3081" i="88" s="1"/>
  <c r="N3082" i="88" a="1"/>
  <c r="N3082" i="88" s="1"/>
  <c r="N3083" i="88" a="1"/>
  <c r="N3083" i="88"/>
  <c r="N3084" i="88" a="1"/>
  <c r="N3084" i="88" s="1"/>
  <c r="N3085" i="88" a="1"/>
  <c r="N3085" i="88" s="1"/>
  <c r="N3086" i="88" a="1"/>
  <c r="N3086" i="88"/>
  <c r="N3087" i="88" a="1"/>
  <c r="N3087" i="88" s="1"/>
  <c r="N3088" i="88" a="1"/>
  <c r="N3088" i="88" s="1"/>
  <c r="N3089" i="88" a="1"/>
  <c r="N3089" i="88" s="1"/>
  <c r="N3090" i="88" a="1"/>
  <c r="N3090" i="88" s="1"/>
  <c r="N3091" i="88" a="1"/>
  <c r="N3091" i="88" s="1"/>
  <c r="N3092" i="88" a="1"/>
  <c r="N3092" i="88" s="1"/>
  <c r="N3093" i="88" a="1"/>
  <c r="N3093" i="88" s="1"/>
  <c r="N3094" i="88" a="1"/>
  <c r="N3094" i="88" s="1"/>
  <c r="N3095" i="88" a="1"/>
  <c r="N3095" i="88" s="1"/>
  <c r="N3096" i="88" a="1"/>
  <c r="N3096" i="88" s="1"/>
  <c r="N3097" i="88" a="1"/>
  <c r="N3097" i="88" s="1"/>
  <c r="N3098" i="88" a="1"/>
  <c r="N3098" i="88" s="1"/>
  <c r="N3099" i="88" a="1"/>
  <c r="N3099" i="88"/>
  <c r="N3100" i="88" a="1"/>
  <c r="N3100" i="88"/>
  <c r="N3101" i="88" a="1"/>
  <c r="N3101" i="88" s="1"/>
  <c r="N3102" i="88" a="1"/>
  <c r="N3102" i="88" s="1"/>
  <c r="N3103" i="88" a="1"/>
  <c r="N3103" i="88" s="1"/>
  <c r="N3104" i="88" a="1"/>
  <c r="N3104" i="88"/>
  <c r="N3105" i="88" a="1"/>
  <c r="N3105" i="88" s="1"/>
  <c r="N3106" i="88" a="1"/>
  <c r="N3106" i="88" s="1"/>
  <c r="N3107" i="88" a="1"/>
  <c r="N3107" i="88"/>
  <c r="N3108" i="88" a="1"/>
  <c r="N3108" i="88" s="1"/>
  <c r="N3109" i="88" a="1"/>
  <c r="N3109" i="88" s="1"/>
  <c r="N3110" i="88" a="1"/>
  <c r="N3110" i="88" s="1"/>
  <c r="N3111" i="88" a="1"/>
  <c r="N3111" i="88" s="1"/>
  <c r="N3112" i="88" a="1"/>
  <c r="N3112" i="88" s="1"/>
  <c r="N3113" i="88" a="1"/>
  <c r="N3113" i="88" s="1"/>
  <c r="N3114" i="88" a="1"/>
  <c r="N3114" i="88" s="1"/>
  <c r="N3115" i="88" a="1"/>
  <c r="N3115" i="88" s="1"/>
  <c r="N3116" i="88" a="1"/>
  <c r="N3116" i="88"/>
  <c r="N3117" i="88" a="1"/>
  <c r="N3117" i="88" s="1"/>
  <c r="N3118" i="88" a="1"/>
  <c r="N3118" i="88" s="1"/>
  <c r="N3119" i="88" a="1"/>
  <c r="N3119" i="88" s="1"/>
  <c r="N3120" i="88" a="1"/>
  <c r="N3120" i="88" s="1"/>
  <c r="N3121" i="88" a="1"/>
  <c r="N3121" i="88" s="1"/>
  <c r="N3122" i="88" a="1"/>
  <c r="N3122" i="88"/>
  <c r="N3123" i="88" a="1"/>
  <c r="N3123" i="88" s="1"/>
  <c r="N3124" i="88" a="1"/>
  <c r="N3124" i="88" s="1"/>
  <c r="N3125" i="88" a="1"/>
  <c r="N3125" i="88"/>
  <c r="N3126" i="88" a="1"/>
  <c r="N3126" i="88" s="1"/>
  <c r="N3127" i="88" a="1"/>
  <c r="N3127" i="88" s="1"/>
  <c r="N3128" i="88" a="1"/>
  <c r="N3128" i="88" s="1"/>
  <c r="N3129" i="88" a="1"/>
  <c r="N3129" i="88" s="1"/>
  <c r="N3130" i="88" a="1"/>
  <c r="N3130" i="88"/>
  <c r="N3131" i="88" a="1"/>
  <c r="N3131" i="88" s="1"/>
  <c r="N3132" i="88" a="1"/>
  <c r="N3132" i="88" s="1"/>
  <c r="N3133" i="88" a="1"/>
  <c r="N3133" i="88" s="1"/>
  <c r="N3134" i="88" a="1"/>
  <c r="N3134" i="88" s="1"/>
  <c r="N3135" i="88" a="1"/>
  <c r="N3135" i="88"/>
  <c r="N3136" i="88" a="1"/>
  <c r="N3136" i="88" s="1"/>
  <c r="N3137" i="88" a="1"/>
  <c r="N3137" i="88"/>
  <c r="N3138" i="88" a="1"/>
  <c r="N3138" i="88" s="1"/>
  <c r="N3139" i="88" a="1"/>
  <c r="N3139" i="88" s="1"/>
  <c r="N3140" i="88" a="1"/>
  <c r="N3140" i="88" s="1"/>
  <c r="N3141" i="88" a="1"/>
  <c r="N3141" i="88" s="1"/>
  <c r="N3142" i="88" a="1"/>
  <c r="N3142" i="88"/>
  <c r="N3143" i="88" a="1"/>
  <c r="N3143" i="88" s="1"/>
  <c r="N3144" i="88" a="1"/>
  <c r="N3144" i="88" s="1"/>
  <c r="N3145" i="88" a="1"/>
  <c r="N3145" i="88" s="1"/>
  <c r="N3146" i="88" a="1"/>
  <c r="N3146" i="88" s="1"/>
  <c r="N3147" i="88" a="1"/>
  <c r="N3147" i="88" s="1"/>
  <c r="N3148" i="88" a="1"/>
  <c r="N3148" i="88" s="1"/>
  <c r="N3149" i="88" a="1"/>
  <c r="N3149" i="88" s="1"/>
  <c r="N3150" i="88" a="1"/>
  <c r="N3150" i="88" s="1"/>
  <c r="N3151" i="88" a="1"/>
  <c r="N3151" i="88" s="1"/>
  <c r="N3152" i="88" a="1"/>
  <c r="N3152" i="88" s="1"/>
  <c r="N3153" i="88" a="1"/>
  <c r="N3153" i="88" s="1"/>
  <c r="N3154" i="88" a="1"/>
  <c r="N3154" i="88" s="1"/>
  <c r="N3155" i="88" a="1"/>
  <c r="N3155" i="88"/>
  <c r="N3156" i="88" a="1"/>
  <c r="N3156" i="88" s="1"/>
  <c r="N3157" i="88" a="1"/>
  <c r="N3157" i="88"/>
  <c r="N3158" i="88" a="1"/>
  <c r="N3158" i="88" s="1"/>
  <c r="N3159" i="88" a="1"/>
  <c r="N3159" i="88" s="1"/>
  <c r="N3160" i="88" a="1"/>
  <c r="N3160" i="88" s="1"/>
  <c r="N3161" i="88" a="1"/>
  <c r="N3161" i="88" s="1"/>
  <c r="N3162" i="88" a="1"/>
  <c r="N3162" i="88" s="1"/>
  <c r="N3163" i="88" a="1"/>
  <c r="N3163" i="88" s="1"/>
  <c r="N3164" i="88" a="1"/>
  <c r="N3164" i="88"/>
  <c r="N3165" i="88" a="1"/>
  <c r="N3165" i="88" s="1"/>
  <c r="N3166" i="88" a="1"/>
  <c r="N3166" i="88" s="1"/>
  <c r="N3167" i="88" a="1"/>
  <c r="N3167" i="88" s="1"/>
  <c r="N3168" i="88" a="1"/>
  <c r="N3168" i="88" s="1"/>
  <c r="N3169" i="88" a="1"/>
  <c r="N3169" i="88" s="1"/>
  <c r="N3170" i="88" a="1"/>
  <c r="N3170" i="88" s="1"/>
  <c r="N3171" i="88" a="1"/>
  <c r="N3171" i="88" s="1"/>
  <c r="N3172" i="88" a="1"/>
  <c r="N3172" i="88" s="1"/>
  <c r="N3173" i="88" a="1"/>
  <c r="N3173" i="88"/>
  <c r="N3174" i="88" a="1"/>
  <c r="N3174" i="88" s="1"/>
  <c r="N3175" i="88" a="1"/>
  <c r="N3175" i="88" s="1"/>
  <c r="N3176" i="88" a="1"/>
  <c r="N3176" i="88" s="1"/>
  <c r="N3177" i="88" a="1"/>
  <c r="N3177" i="88"/>
  <c r="N3178" i="88" a="1"/>
  <c r="N3178" i="88" s="1"/>
  <c r="N3179" i="88" a="1"/>
  <c r="N3179" i="88" s="1"/>
  <c r="N3180" i="88" a="1"/>
  <c r="N3180" i="88" s="1"/>
  <c r="N3181" i="88" a="1"/>
  <c r="N3181" i="88"/>
  <c r="N3182" i="88" a="1"/>
  <c r="N3182" i="88"/>
  <c r="N3183" i="88" a="1"/>
  <c r="N3183" i="88"/>
  <c r="N3184" i="88" a="1"/>
  <c r="N3184" i="88" s="1"/>
  <c r="N3185" i="88" a="1"/>
  <c r="N3185" i="88"/>
  <c r="N3186" i="88" a="1"/>
  <c r="N3186" i="88" s="1"/>
  <c r="N3187" i="88" a="1"/>
  <c r="N3187" i="88" s="1"/>
  <c r="N3188" i="88" a="1"/>
  <c r="N3188" i="88" s="1"/>
  <c r="N3189" i="88" a="1"/>
  <c r="N3189" i="88"/>
  <c r="N3190" i="88" a="1"/>
  <c r="N3190" i="88"/>
  <c r="N3191" i="88" a="1"/>
  <c r="N3191" i="88" s="1"/>
  <c r="N3192" i="88" a="1"/>
  <c r="N3192" i="88" s="1"/>
  <c r="N3193" i="88" a="1"/>
  <c r="N3193" i="88" s="1"/>
  <c r="N3194" i="88" a="1"/>
  <c r="N3194" i="88" s="1"/>
  <c r="N3195" i="88" a="1"/>
  <c r="N3195" i="88" s="1"/>
  <c r="N3196" i="88" a="1"/>
  <c r="N3196" i="88"/>
  <c r="N3197" i="88" a="1"/>
  <c r="N3197" i="88" s="1"/>
  <c r="N3198" i="88" a="1"/>
  <c r="N3198" i="88" s="1"/>
  <c r="N3199" i="88" a="1"/>
  <c r="N3199" i="88"/>
  <c r="N3200" i="88" a="1"/>
  <c r="N3200" i="88" s="1"/>
  <c r="N3201" i="88" a="1"/>
  <c r="N3201" i="88"/>
  <c r="N3202" i="88" a="1"/>
  <c r="N3202" i="88" s="1"/>
  <c r="N3203" i="88" a="1"/>
  <c r="N3203" i="88" s="1"/>
  <c r="N3204" i="88" a="1"/>
  <c r="N3204" i="88" s="1"/>
  <c r="N3205" i="88" a="1"/>
  <c r="N3205" i="88" s="1"/>
  <c r="N3206" i="88" a="1"/>
  <c r="N3206" i="88" s="1"/>
  <c r="N3207" i="88" a="1"/>
  <c r="N3207" i="88" s="1"/>
  <c r="N3208" i="88" a="1"/>
  <c r="N3208" i="88"/>
  <c r="N3209" i="88" a="1"/>
  <c r="N3209" i="88" s="1"/>
  <c r="N3210" i="88" a="1"/>
  <c r="N3210" i="88" s="1"/>
  <c r="N3211" i="88" a="1"/>
  <c r="N3211" i="88" s="1"/>
  <c r="N3212" i="88" a="1"/>
  <c r="N3212" i="88" s="1"/>
  <c r="N3213" i="88" a="1"/>
  <c r="N3213" i="88" s="1"/>
  <c r="N3214" i="88" a="1"/>
  <c r="N3214" i="88"/>
  <c r="N3215" i="88" a="1"/>
  <c r="N3215" i="88"/>
  <c r="N3216" i="88" a="1"/>
  <c r="N3216" i="88" s="1"/>
  <c r="N3217" i="88" a="1"/>
  <c r="N3217" i="88" s="1"/>
  <c r="N3218" i="88" a="1"/>
  <c r="N3218" i="88" s="1"/>
  <c r="N3219" i="88" a="1"/>
  <c r="N3219" i="88" s="1"/>
  <c r="N3220" i="88" a="1"/>
  <c r="N3220" i="88"/>
  <c r="N3221" i="88" a="1"/>
  <c r="N3221" i="88" s="1"/>
  <c r="N3222" i="88" a="1"/>
  <c r="N3222" i="88" s="1"/>
  <c r="N3223" i="88" a="1"/>
  <c r="N3223" i="88" s="1"/>
  <c r="N3224" i="88" a="1"/>
  <c r="N3224" i="88" s="1"/>
  <c r="N3225" i="88" a="1"/>
  <c r="N3225" i="88" s="1"/>
  <c r="N3226" i="88" a="1"/>
  <c r="N3226" i="88" s="1"/>
  <c r="N3227" i="88" a="1"/>
  <c r="N3227" i="88" s="1"/>
  <c r="N3228" i="88" a="1"/>
  <c r="N3228" i="88" s="1"/>
  <c r="N3229" i="88" a="1"/>
  <c r="N3229" i="88" s="1"/>
  <c r="N3230" i="88" a="1"/>
  <c r="N3230" i="88" s="1"/>
  <c r="N3231" i="88" a="1"/>
  <c r="N3231" i="88"/>
  <c r="N3232" i="88" a="1"/>
  <c r="N3232" i="88" s="1"/>
  <c r="N3233" i="88" a="1"/>
  <c r="N3233" i="88" s="1"/>
  <c r="N3234" i="88" a="1"/>
  <c r="N3234" i="88" s="1"/>
  <c r="N3235" i="88" a="1"/>
  <c r="N3235" i="88" s="1"/>
  <c r="N3236" i="88" a="1"/>
  <c r="N3236" i="88" s="1"/>
  <c r="N3237" i="88" a="1"/>
  <c r="N3237" i="88" s="1"/>
  <c r="N3238" i="88" a="1"/>
  <c r="N3238" i="88" s="1"/>
  <c r="N3239" i="88" a="1"/>
  <c r="N3239" i="88" s="1"/>
  <c r="N3240" i="88" a="1"/>
  <c r="N3240" i="88" s="1"/>
  <c r="N3241" i="88" a="1"/>
  <c r="N3241" i="88" s="1"/>
  <c r="N3242" i="88" a="1"/>
  <c r="N3242" i="88" s="1"/>
  <c r="N3243" i="88" a="1"/>
  <c r="N3243" i="88" s="1"/>
  <c r="N3244" i="88" a="1"/>
  <c r="N3244" i="88"/>
  <c r="N3245" i="88" a="1"/>
  <c r="N3245" i="88" s="1"/>
  <c r="N3246" i="88" a="1"/>
  <c r="N3246" i="88" s="1"/>
  <c r="N3247" i="88" a="1"/>
  <c r="N3247" i="88"/>
  <c r="N3248" i="88" a="1"/>
  <c r="N3248" i="88" s="1"/>
  <c r="N3249" i="88" a="1"/>
  <c r="N3249" i="88" s="1"/>
  <c r="N3250" i="88" a="1"/>
  <c r="N3250" i="88" s="1"/>
  <c r="N3251" i="88" a="1"/>
  <c r="N3251" i="88" s="1"/>
  <c r="N3252" i="88" a="1"/>
  <c r="N3252" i="88" s="1"/>
  <c r="N3253" i="88" a="1"/>
  <c r="N3253" i="88" s="1"/>
  <c r="N3254" i="88" a="1"/>
  <c r="N3254" i="88"/>
  <c r="N3255" i="88" a="1"/>
  <c r="N3255" i="88" s="1"/>
  <c r="N3256" i="88" a="1"/>
  <c r="N3256" i="88" s="1"/>
  <c r="N3257" i="88" a="1"/>
  <c r="N3257" i="88" s="1"/>
  <c r="N3258" i="88" a="1"/>
  <c r="N3258" i="88" s="1"/>
  <c r="N3259" i="88" a="1"/>
  <c r="N3259" i="88" s="1"/>
  <c r="N3260" i="88" a="1"/>
  <c r="N3260" i="88" s="1"/>
  <c r="N3261" i="88" a="1"/>
  <c r="N3261" i="88"/>
  <c r="N3262" i="88" a="1"/>
  <c r="N3262" i="88" s="1"/>
  <c r="N3263" i="88" a="1"/>
  <c r="N3263" i="88" s="1"/>
  <c r="N3264" i="88" a="1"/>
  <c r="N3264" i="88" s="1"/>
  <c r="N3265" i="88" a="1"/>
  <c r="N3265" i="88" s="1"/>
  <c r="N3266" i="88" a="1"/>
  <c r="N3266" i="88"/>
  <c r="N3267" i="88" a="1"/>
  <c r="N3267" i="88" s="1"/>
  <c r="N3268" i="88" a="1"/>
  <c r="N3268" i="88"/>
  <c r="N3269" i="88" a="1"/>
  <c r="N3269" i="88" s="1"/>
  <c r="N3270" i="88" a="1"/>
  <c r="N3270" i="88" s="1"/>
  <c r="N3271" i="88" a="1"/>
  <c r="N3271" i="88" s="1"/>
  <c r="N3272" i="88" a="1"/>
  <c r="N3272" i="88" s="1"/>
  <c r="N3273" i="88" a="1"/>
  <c r="N3273" i="88" s="1"/>
  <c r="N3274" i="88" a="1"/>
  <c r="N3274" i="88"/>
  <c r="N3275" i="88" a="1"/>
  <c r="N3275" i="88" s="1"/>
  <c r="N3276" i="88" a="1"/>
  <c r="N3276" i="88" s="1"/>
  <c r="N3277" i="88" a="1"/>
  <c r="N3277" i="88"/>
  <c r="N3278" i="88" a="1"/>
  <c r="N3278" i="88" s="1"/>
  <c r="N3279" i="88" a="1"/>
  <c r="N3279" i="88" s="1"/>
  <c r="N3280" i="88" a="1"/>
  <c r="N3280" i="88" s="1"/>
  <c r="N3281" i="88" a="1"/>
  <c r="N3281" i="88" s="1"/>
  <c r="N3282" i="88" a="1"/>
  <c r="N3282" i="88" s="1"/>
  <c r="N3283" i="88" a="1"/>
  <c r="N3283" i="88" s="1"/>
  <c r="N3284" i="88" a="1"/>
  <c r="N3284" i="88" s="1"/>
  <c r="N3285" i="88" a="1"/>
  <c r="N3285" i="88" s="1"/>
  <c r="N3286" i="88" a="1"/>
  <c r="N3286" i="88"/>
  <c r="N3287" i="88" a="1"/>
  <c r="N3287" i="88" s="1"/>
  <c r="N3288" i="88" a="1"/>
  <c r="N3288" i="88" s="1"/>
  <c r="N3289" i="88" a="1"/>
  <c r="N3289" i="88" s="1"/>
  <c r="N3290" i="88" a="1"/>
  <c r="N3290" i="88" s="1"/>
  <c r="N3291" i="88" a="1"/>
  <c r="N3291" i="88"/>
  <c r="N3292" i="88" a="1"/>
  <c r="N3292" i="88" s="1"/>
  <c r="N3293" i="88" a="1"/>
  <c r="N3293" i="88"/>
  <c r="N3294" i="88" a="1"/>
  <c r="N3294" i="88" s="1"/>
  <c r="N3295" i="88" a="1"/>
  <c r="N3295" i="88"/>
  <c r="N3296" i="88" a="1"/>
  <c r="N3296" i="88" s="1"/>
  <c r="N3297" i="88" a="1"/>
  <c r="N3297" i="88" s="1"/>
  <c r="N3298" i="88" a="1"/>
  <c r="N3298" i="88" s="1"/>
  <c r="N3299" i="88" a="1"/>
  <c r="N3299" i="88"/>
  <c r="N3300" i="88" a="1"/>
  <c r="N3300" i="88" s="1"/>
  <c r="N3301" i="88" a="1"/>
  <c r="N3301" i="88"/>
  <c r="N3302" i="88" a="1"/>
  <c r="N3302" i="88" s="1"/>
  <c r="N3303" i="88" a="1"/>
  <c r="N3303" i="88" s="1"/>
  <c r="N3304" i="88" a="1"/>
  <c r="N3304" i="88" s="1"/>
  <c r="N3305" i="88" a="1"/>
  <c r="N3305" i="88"/>
  <c r="N3306" i="88" a="1"/>
  <c r="N3306" i="88" s="1"/>
  <c r="N3307" i="88" a="1"/>
  <c r="N3307" i="88"/>
  <c r="N3308" i="88" a="1"/>
  <c r="N3308" i="88" s="1"/>
  <c r="N3309" i="88" a="1"/>
  <c r="N3309" i="88" s="1"/>
  <c r="N3310" i="88" a="1"/>
  <c r="N3310" i="88" s="1"/>
  <c r="N3311" i="88" a="1"/>
  <c r="N3311" i="88" s="1"/>
  <c r="N3312" i="88" a="1"/>
  <c r="N3312" i="88" s="1"/>
  <c r="N3313" i="88" a="1"/>
  <c r="N3313" i="88" s="1"/>
  <c r="N3314" i="88" a="1"/>
  <c r="N3314" i="88" s="1"/>
  <c r="N3315" i="88" a="1"/>
  <c r="N3315" i="88"/>
  <c r="N3316" i="88" a="1"/>
  <c r="N3316" i="88" s="1"/>
  <c r="N3317" i="88" a="1"/>
  <c r="N3317" i="88" s="1"/>
  <c r="N3318" i="88" a="1"/>
  <c r="N3318" i="88" s="1"/>
  <c r="N3319" i="88" a="1"/>
  <c r="N3319" i="88"/>
  <c r="N3320" i="88" a="1"/>
  <c r="N3320" i="88"/>
  <c r="N3321" i="88" a="1"/>
  <c r="N3321" i="88"/>
  <c r="N3322" i="88" a="1"/>
  <c r="N3322" i="88" s="1"/>
  <c r="N3323" i="88" a="1"/>
  <c r="N3323" i="88" s="1"/>
  <c r="N3324" i="88" a="1"/>
  <c r="N3324" i="88" s="1"/>
  <c r="N3325" i="88" a="1"/>
  <c r="N3325" i="88"/>
  <c r="N3326" i="88" a="1"/>
  <c r="N3326" i="88" s="1"/>
  <c r="N3327" i="88" a="1"/>
  <c r="N3327" i="88" s="1"/>
  <c r="N3328" i="88" a="1"/>
  <c r="N3328" i="88" s="1"/>
  <c r="N3329" i="88" a="1"/>
  <c r="N3329" i="88"/>
  <c r="N3330" i="88" a="1"/>
  <c r="N3330" i="88" s="1"/>
  <c r="N3331" i="88" a="1"/>
  <c r="N3331" i="88" s="1"/>
  <c r="N3332" i="88" a="1"/>
  <c r="N3332" i="88" s="1"/>
  <c r="N3333" i="88" a="1"/>
  <c r="N3333" i="88" s="1"/>
  <c r="N3334" i="88" a="1"/>
  <c r="N3334" i="88" s="1"/>
  <c r="N3335" i="88" a="1"/>
  <c r="N3335" i="88" s="1"/>
  <c r="N3336" i="88" a="1"/>
  <c r="N3336" i="88" s="1"/>
  <c r="N3337" i="88" a="1"/>
  <c r="N3337" i="88" s="1"/>
  <c r="N3338" i="88" a="1"/>
  <c r="N3338" i="88"/>
  <c r="N3339" i="88" a="1"/>
  <c r="N3339" i="88"/>
  <c r="N3340" i="88" a="1"/>
  <c r="N3340" i="88" s="1"/>
  <c r="N3341" i="88" a="1"/>
  <c r="N3341" i="88"/>
  <c r="N3342" i="88" a="1"/>
  <c r="N3342" i="88" s="1"/>
  <c r="N3343" i="88" a="1"/>
  <c r="N3343" i="88"/>
  <c r="N3344" i="88" a="1"/>
  <c r="N3344" i="88" s="1"/>
  <c r="N3345" i="88" a="1"/>
  <c r="N3345" i="88" s="1"/>
  <c r="N3346" i="88" a="1"/>
  <c r="N3346" i="88" s="1"/>
  <c r="N3347" i="88" a="1"/>
  <c r="N3347" i="88" s="1"/>
  <c r="N3348" i="88" a="1"/>
  <c r="N3348" i="88" s="1"/>
  <c r="N3349" i="88" a="1"/>
  <c r="N3349" i="88"/>
  <c r="N3350" i="88" a="1"/>
  <c r="N3350" i="88" s="1"/>
  <c r="N3351" i="88" a="1"/>
  <c r="N3351" i="88"/>
  <c r="N3352" i="88" a="1"/>
  <c r="N3352" i="88" s="1"/>
  <c r="N3353" i="88" a="1"/>
  <c r="N3353" i="88"/>
  <c r="N3354" i="88" a="1"/>
  <c r="N3354" i="88" s="1"/>
  <c r="N3355" i="88" a="1"/>
  <c r="N3355" i="88" s="1"/>
  <c r="N3356" i="88" a="1"/>
  <c r="N3356" i="88" s="1"/>
  <c r="N3357" i="88" a="1"/>
  <c r="N3357" i="88" s="1"/>
  <c r="N3358" i="88" a="1"/>
  <c r="N3358" i="88" s="1"/>
  <c r="N3359" i="88" a="1"/>
  <c r="N3359" i="88" s="1"/>
  <c r="N3360" i="88" a="1"/>
  <c r="N3360" i="88" s="1"/>
  <c r="N3361" i="88" a="1"/>
  <c r="N3361" i="88" s="1"/>
  <c r="N3362" i="88" a="1"/>
  <c r="N3362" i="88"/>
  <c r="N3363" i="88" a="1"/>
  <c r="N3363" i="88" s="1"/>
  <c r="N3364" i="88" a="1"/>
  <c r="N3364" i="88" s="1"/>
  <c r="N3365" i="88" a="1"/>
  <c r="N3365" i="88" s="1"/>
  <c r="N3366" i="88" a="1"/>
  <c r="N3366" i="88" s="1"/>
  <c r="N3367" i="88" a="1"/>
  <c r="N3367" i="88" s="1"/>
  <c r="N3368" i="88" a="1"/>
  <c r="N3368" i="88" s="1"/>
  <c r="N3369" i="88" a="1"/>
  <c r="N3369" i="88" s="1"/>
  <c r="N3370" i="88" a="1"/>
  <c r="N3370" i="88" s="1"/>
  <c r="N3371" i="88" a="1"/>
  <c r="N3371" i="88" s="1"/>
  <c r="N3372" i="88" a="1"/>
  <c r="N3372" i="88" s="1"/>
  <c r="N3373" i="88" a="1"/>
  <c r="N3373" i="88" s="1"/>
  <c r="N3374" i="88" a="1"/>
  <c r="N3374" i="88" s="1"/>
  <c r="N3375" i="88" a="1"/>
  <c r="N3375" i="88" s="1"/>
  <c r="N3376" i="88" a="1"/>
  <c r="N3376" i="88" s="1"/>
  <c r="N3377" i="88" a="1"/>
  <c r="N3377" i="88"/>
  <c r="N3378" i="88" a="1"/>
  <c r="N3378" i="88" s="1"/>
  <c r="N3379" i="88" a="1"/>
  <c r="N3379" i="88" s="1"/>
  <c r="N3380" i="88" a="1"/>
  <c r="N3380" i="88" s="1"/>
  <c r="N3381" i="88" a="1"/>
  <c r="N3381" i="88" s="1"/>
  <c r="N3382" i="88" a="1"/>
  <c r="N3382" i="88" s="1"/>
  <c r="N3383" i="88" a="1"/>
  <c r="N3383" i="88" s="1"/>
  <c r="N3384" i="88" a="1"/>
  <c r="N3384" i="88" s="1"/>
  <c r="N3385" i="88" a="1"/>
  <c r="N3385" i="88" s="1"/>
  <c r="N3386" i="88" a="1"/>
  <c r="N3386" i="88"/>
  <c r="N3387" i="88" a="1"/>
  <c r="N3387" i="88" s="1"/>
  <c r="N3388" i="88" a="1"/>
  <c r="N3388" i="88" s="1"/>
  <c r="N3389" i="88" a="1"/>
  <c r="N3389" i="88" s="1"/>
  <c r="N3390" i="88" a="1"/>
  <c r="N3390" i="88" s="1"/>
  <c r="N3391" i="88" a="1"/>
  <c r="N3391" i="88" s="1"/>
  <c r="N3392" i="88" a="1"/>
  <c r="N3392" i="88" s="1"/>
  <c r="N3393" i="88" a="1"/>
  <c r="N3393" i="88" s="1"/>
  <c r="N3394" i="88" a="1"/>
  <c r="N3394" i="88" s="1"/>
  <c r="N3395" i="88" a="1"/>
  <c r="N3395" i="88" s="1"/>
  <c r="N3396" i="88" a="1"/>
  <c r="N3396" i="88" s="1"/>
  <c r="N3397" i="88" a="1"/>
  <c r="N3397" i="88"/>
  <c r="N3398" i="88" a="1"/>
  <c r="N3398" i="88"/>
  <c r="N3399" i="88" a="1"/>
  <c r="N3399" i="88" s="1"/>
  <c r="N3400" i="88" a="1"/>
  <c r="N3400" i="88" s="1"/>
  <c r="N3401" i="88" a="1"/>
  <c r="N3401" i="88" s="1"/>
  <c r="N3402" i="88" a="1"/>
  <c r="N3402" i="88" s="1"/>
  <c r="N3403" i="88" a="1"/>
  <c r="N3403" i="88" s="1"/>
  <c r="N3404" i="88" a="1"/>
  <c r="N3404" i="88" s="1"/>
  <c r="N3405" i="88" a="1"/>
  <c r="N3405" i="88"/>
  <c r="N3406" i="88" a="1"/>
  <c r="N3406" i="88"/>
  <c r="N3407" i="88" a="1"/>
  <c r="N3407" i="88" s="1"/>
  <c r="N3408" i="88" a="1"/>
  <c r="N3408" i="88" s="1"/>
  <c r="N3409" i="88" a="1"/>
  <c r="N3409" i="88" s="1"/>
  <c r="N3410" i="88" a="1"/>
  <c r="N3410" i="88"/>
  <c r="N3411" i="88" a="1"/>
  <c r="N3411" i="88" s="1"/>
  <c r="N3412" i="88" a="1"/>
  <c r="N3412" i="88" s="1"/>
  <c r="N3413" i="88" a="1"/>
  <c r="N3413" i="88" s="1"/>
  <c r="N3414" i="88" a="1"/>
  <c r="N3414" i="88" s="1"/>
  <c r="N3415" i="88" a="1"/>
  <c r="N3415" i="88" s="1"/>
  <c r="N3416" i="88" a="1"/>
  <c r="N3416" i="88" s="1"/>
  <c r="N3417" i="88" a="1"/>
  <c r="N3417" i="88" s="1"/>
  <c r="N3418" i="88" a="1"/>
  <c r="N3418" i="88" s="1"/>
  <c r="O3418" i="88" s="1"/>
  <c r="N3419" i="88" a="1"/>
  <c r="N3419" i="88" s="1"/>
  <c r="N3420" i="88" a="1"/>
  <c r="N3420" i="88" s="1"/>
  <c r="N3421" i="88" a="1"/>
  <c r="N3421" i="88" s="1"/>
  <c r="N3422" i="88" a="1"/>
  <c r="N3422" i="88" s="1"/>
  <c r="N3423" i="88" a="1"/>
  <c r="N3423" i="88"/>
  <c r="N3424" i="88" a="1"/>
  <c r="N3424" i="88" s="1"/>
  <c r="N3425" i="88" a="1"/>
  <c r="N3425" i="88" s="1"/>
  <c r="O3425" i="88" s="1"/>
  <c r="N3426" i="88" a="1"/>
  <c r="N3426" i="88" s="1"/>
  <c r="N3427" i="88" a="1"/>
  <c r="N3427" i="88" s="1"/>
  <c r="N3428" i="88" a="1"/>
  <c r="N3428" i="88" s="1"/>
  <c r="N3429" i="88" a="1"/>
  <c r="N3429" i="88" s="1"/>
  <c r="N3430" i="88" a="1"/>
  <c r="N3430" i="88" s="1"/>
  <c r="N3431" i="88" a="1"/>
  <c r="N3431" i="88" s="1"/>
  <c r="N3432" i="88" a="1"/>
  <c r="N3432" i="88" s="1"/>
  <c r="N3433" i="88" a="1"/>
  <c r="N3433" i="88" s="1"/>
  <c r="O3433" i="88" s="1"/>
  <c r="N3434" i="88" a="1"/>
  <c r="N3434" i="88"/>
  <c r="N3435" i="88" a="1"/>
  <c r="N3435" i="88" s="1"/>
  <c r="N3436" i="88" a="1"/>
  <c r="N3436" i="88"/>
  <c r="N3437" i="88" a="1"/>
  <c r="N3437" i="88" s="1"/>
  <c r="N3438" i="88" a="1"/>
  <c r="N3438" i="88" s="1"/>
  <c r="N3439" i="88" a="1"/>
  <c r="N3439" i="88" s="1"/>
  <c r="N3440" i="88" a="1"/>
  <c r="N3440" i="88" s="1"/>
  <c r="N3441" i="88" a="1"/>
  <c r="N3441" i="88" s="1"/>
  <c r="O3441" i="88" s="1"/>
  <c r="N3442" i="88" a="1"/>
  <c r="N3442" i="88" s="1"/>
  <c r="N3443" i="88" a="1"/>
  <c r="N3443" i="88" s="1"/>
  <c r="N3444" i="88" a="1"/>
  <c r="N3444" i="88" s="1"/>
  <c r="N3445" i="88" a="1"/>
  <c r="N3445" i="88" s="1"/>
  <c r="N3446" i="88" a="1"/>
  <c r="N3446" i="88"/>
  <c r="N3447" i="88" a="1"/>
  <c r="N3447" i="88"/>
  <c r="N3448" i="88" a="1"/>
  <c r="N3448" i="88" s="1"/>
  <c r="N3449" i="88" a="1"/>
  <c r="N3449" i="88"/>
  <c r="N3450" i="88" a="1"/>
  <c r="N3450" i="88" s="1"/>
  <c r="N3451" i="88" a="1"/>
  <c r="N3451" i="88"/>
  <c r="N3452" i="88" a="1"/>
  <c r="N3452" i="88" s="1"/>
  <c r="N3453" i="88" a="1"/>
  <c r="N3453" i="88" s="1"/>
  <c r="N3454" i="88" a="1"/>
  <c r="N3454" i="88" s="1"/>
  <c r="N3455" i="88" a="1"/>
  <c r="N3455" i="88" s="1"/>
  <c r="N3456" i="88" a="1"/>
  <c r="N3456" i="88" s="1"/>
  <c r="N3457" i="88" a="1"/>
  <c r="N3457" i="88" s="1"/>
  <c r="N3458" i="88" a="1"/>
  <c r="N3458" i="88" s="1"/>
  <c r="N3459" i="88" a="1"/>
  <c r="N3459" i="88" s="1"/>
  <c r="O3459" i="88" s="1"/>
  <c r="N3460" i="88" a="1"/>
  <c r="N3460" i="88"/>
  <c r="N3461" i="88" a="1"/>
  <c r="N3461" i="88" s="1"/>
  <c r="N3462" i="88" a="1"/>
  <c r="N3462" i="88" s="1"/>
  <c r="N3463" i="88" a="1"/>
  <c r="N3463" i="88"/>
  <c r="N3464" i="88" a="1"/>
  <c r="N3464" i="88" s="1"/>
  <c r="N3465" i="88" a="1"/>
  <c r="N3465" i="88" s="1"/>
  <c r="N3466" i="88" a="1"/>
  <c r="N3466" i="88" s="1"/>
  <c r="N3467" i="88" a="1"/>
  <c r="N3467" i="88" s="1"/>
  <c r="N3468" i="88" a="1"/>
  <c r="N3468" i="88" s="1"/>
  <c r="N3469" i="88" a="1"/>
  <c r="N3469" i="88"/>
  <c r="N3470" i="88" a="1"/>
  <c r="N3470" i="88" s="1"/>
  <c r="N3471" i="88" a="1"/>
  <c r="N3471" i="88" s="1"/>
  <c r="N3472" i="88" a="1"/>
  <c r="N3472" i="88" s="1"/>
  <c r="N3473" i="88" a="1"/>
  <c r="N3473" i="88" s="1"/>
  <c r="N3474" i="88" a="1"/>
  <c r="N3474" i="88" s="1"/>
  <c r="N3475" i="88" a="1"/>
  <c r="N3475" i="88" s="1"/>
  <c r="N3476" i="88" a="1"/>
  <c r="N3476" i="88" s="1"/>
  <c r="N3477" i="88" a="1"/>
  <c r="N3477" i="88"/>
  <c r="N3478" i="88" a="1"/>
  <c r="N3478" i="88" s="1"/>
  <c r="N3479" i="88" a="1"/>
  <c r="N3479" i="88" s="1"/>
  <c r="N3480" i="88" a="1"/>
  <c r="N3480" i="88" s="1"/>
  <c r="N3481" i="88" a="1"/>
  <c r="N3481" i="88"/>
  <c r="N3482" i="88" a="1"/>
  <c r="N3482" i="88" s="1"/>
  <c r="N3483" i="88" a="1"/>
  <c r="N3483" i="88" s="1"/>
  <c r="N3484" i="88" a="1"/>
  <c r="N3484" i="88"/>
  <c r="N3485" i="88" a="1"/>
  <c r="N3485" i="88" s="1"/>
  <c r="N3486" i="88" a="1"/>
  <c r="N3486" i="88" s="1"/>
  <c r="N3487" i="88" a="1"/>
  <c r="N3487" i="88" s="1"/>
  <c r="N3488" i="88" a="1"/>
  <c r="N3488" i="88" s="1"/>
  <c r="N3489" i="88" a="1"/>
  <c r="N3489" i="88" s="1"/>
  <c r="N3490" i="88" a="1"/>
  <c r="N3490" i="88" s="1"/>
  <c r="N3491" i="88" a="1"/>
  <c r="N3491" i="88" s="1"/>
  <c r="N3492" i="88" a="1"/>
  <c r="N3492" i="88" s="1"/>
  <c r="N3493" i="88" a="1"/>
  <c r="N3493" i="88"/>
  <c r="N3494" i="88" a="1"/>
  <c r="N3494" i="88" s="1"/>
  <c r="N3495" i="88" a="1"/>
  <c r="N3495" i="88" s="1"/>
  <c r="N3496" i="88" a="1"/>
  <c r="N3496" i="88" s="1"/>
  <c r="N3497" i="88" a="1"/>
  <c r="N3497" i="88"/>
  <c r="N3498" i="88" a="1"/>
  <c r="N3498" i="88" s="1"/>
  <c r="N3499" i="88" a="1"/>
  <c r="N3499" i="88"/>
  <c r="N3500" i="88" a="1"/>
  <c r="N3500" i="88" s="1"/>
  <c r="N3501" i="88" a="1"/>
  <c r="N3501" i="88"/>
  <c r="N3502" i="88" a="1"/>
  <c r="N3502" i="88" s="1"/>
  <c r="N3503" i="88" a="1"/>
  <c r="N3503" i="88" s="1"/>
  <c r="N3504" i="88" a="1"/>
  <c r="N3504" i="88" s="1"/>
  <c r="N3505" i="88" a="1"/>
  <c r="N3505" i="88" s="1"/>
  <c r="N3506" i="88" a="1"/>
  <c r="N3506" i="88"/>
  <c r="N3507" i="88" a="1"/>
  <c r="N3507" i="88" s="1"/>
  <c r="N3508" i="88" a="1"/>
  <c r="N3508" i="88" s="1"/>
  <c r="N3509" i="88" a="1"/>
  <c r="N3509" i="88" s="1"/>
  <c r="N3510" i="88" a="1"/>
  <c r="N3510" i="88" s="1"/>
  <c r="N3511" i="88" a="1"/>
  <c r="N3511" i="88" s="1"/>
  <c r="N3512" i="88" a="1"/>
  <c r="N3512" i="88" s="1"/>
  <c r="N3513" i="88" a="1"/>
  <c r="N3513" i="88" s="1"/>
  <c r="N3514" i="88" a="1"/>
  <c r="N3514" i="88"/>
  <c r="N3515" i="88" a="1"/>
  <c r="N3515" i="88" s="1"/>
  <c r="N3516" i="88" a="1"/>
  <c r="N3516" i="88" s="1"/>
  <c r="N3517" i="88" a="1"/>
  <c r="N3517" i="88"/>
  <c r="N3518" i="88" a="1"/>
  <c r="N3518" i="88" s="1"/>
  <c r="N3519" i="88" a="1"/>
  <c r="N3519" i="88" s="1"/>
  <c r="O3519" i="88" s="1"/>
  <c r="N3520" i="88" a="1"/>
  <c r="N3520" i="88" s="1"/>
  <c r="N3521" i="88" a="1"/>
  <c r="N3521" i="88"/>
  <c r="N3522" i="88" a="1"/>
  <c r="N3522" i="88" s="1"/>
  <c r="N3523" i="88" a="1"/>
  <c r="N3523" i="88"/>
  <c r="N3524" i="88" a="1"/>
  <c r="N3524" i="88"/>
  <c r="N3525" i="88" a="1"/>
  <c r="N3525" i="88" s="1"/>
  <c r="N3526" i="88" a="1"/>
  <c r="N3526" i="88" s="1"/>
  <c r="N3527" i="88" a="1"/>
  <c r="N3527" i="88" s="1"/>
  <c r="N3528" i="88" a="1"/>
  <c r="N3528" i="88" s="1"/>
  <c r="N3529" i="88" a="1"/>
  <c r="N3529" i="88"/>
  <c r="N3530" i="88" a="1"/>
  <c r="N3530" i="88" s="1"/>
  <c r="N3531" i="88" a="1"/>
  <c r="N3531" i="88" s="1"/>
  <c r="N3532" i="88" a="1"/>
  <c r="N3532" i="88" s="1"/>
  <c r="N3533" i="88" a="1"/>
  <c r="N3533" i="88"/>
  <c r="N3534" i="88" a="1"/>
  <c r="N3534" i="88" s="1"/>
  <c r="N3535" i="88" a="1"/>
  <c r="N3535" i="88" s="1"/>
  <c r="N3536" i="88" a="1"/>
  <c r="N3536" i="88" s="1"/>
  <c r="N3537" i="88" a="1"/>
  <c r="N3537" i="88"/>
  <c r="N3538" i="88" a="1"/>
  <c r="N3538" i="88" s="1"/>
  <c r="N3539" i="88" a="1"/>
  <c r="N3539" i="88" s="1"/>
  <c r="N3540" i="88" a="1"/>
  <c r="N3540" i="88" s="1"/>
  <c r="N3541" i="88" a="1"/>
  <c r="N3541" i="88" s="1"/>
  <c r="O3541" i="88" s="1"/>
  <c r="N3542" i="88" a="1"/>
  <c r="N3542" i="88" s="1"/>
  <c r="N3543" i="88" a="1"/>
  <c r="N3543" i="88" s="1"/>
  <c r="N3544" i="88" a="1"/>
  <c r="N3544" i="88" s="1"/>
  <c r="N3545" i="88" a="1"/>
  <c r="N3545" i="88" s="1"/>
  <c r="N3546" i="88" a="1"/>
  <c r="N3546" i="88" s="1"/>
  <c r="N3547" i="88" a="1"/>
  <c r="N3547" i="88" s="1"/>
  <c r="N3548" i="88" a="1"/>
  <c r="N3548" i="88" s="1"/>
  <c r="O3548" i="88" s="1"/>
  <c r="N3549" i="88" a="1"/>
  <c r="N3549" i="88" s="1"/>
  <c r="N3550" i="88" a="1"/>
  <c r="N3550" i="88" s="1"/>
  <c r="N3551" i="88" a="1"/>
  <c r="N3551" i="88"/>
  <c r="N3552" i="88" a="1"/>
  <c r="N3552" i="88" s="1"/>
  <c r="N3553" i="88" a="1"/>
  <c r="N3553" i="88" s="1"/>
  <c r="N3554" i="88" a="1"/>
  <c r="N3554" i="88"/>
  <c r="N3555" i="88" a="1"/>
  <c r="N3555" i="88" s="1"/>
  <c r="O3555" i="88" s="1"/>
  <c r="N3556" i="88" a="1"/>
  <c r="N3556" i="88" s="1"/>
  <c r="N3557" i="88" a="1"/>
  <c r="N3557" i="88"/>
  <c r="N3558" i="88" a="1"/>
  <c r="N3558" i="88" s="1"/>
  <c r="N3559" i="88" a="1"/>
  <c r="N3559" i="88"/>
  <c r="N3560" i="88" a="1"/>
  <c r="N3560" i="88"/>
  <c r="N3561" i="88" a="1"/>
  <c r="N3561" i="88" s="1"/>
  <c r="N3562" i="88" a="1"/>
  <c r="N3562" i="88" s="1"/>
  <c r="N3563" i="88" a="1"/>
  <c r="N3563" i="88" s="1"/>
  <c r="N3564" i="88" a="1"/>
  <c r="N3564" i="88" s="1"/>
  <c r="N3565" i="88" a="1"/>
  <c r="N3565" i="88"/>
  <c r="N3566" i="88" a="1"/>
  <c r="N3566" i="88" s="1"/>
  <c r="N3567" i="88" a="1"/>
  <c r="N3567" i="88" s="1"/>
  <c r="N3568" i="88" a="1"/>
  <c r="N3568" i="88" s="1"/>
  <c r="N3569" i="88" a="1"/>
  <c r="N3569" i="88" s="1"/>
  <c r="N3570" i="88" a="1"/>
  <c r="N3570" i="88" s="1"/>
  <c r="N3571" i="88" a="1"/>
  <c r="N3571" i="88" s="1"/>
  <c r="N3572" i="88" a="1"/>
  <c r="N3572" i="88"/>
  <c r="N3573" i="88" a="1"/>
  <c r="N3573" i="88" s="1"/>
  <c r="N3574" i="88" a="1"/>
  <c r="N3574" i="88" s="1"/>
  <c r="N3575" i="88" a="1"/>
  <c r="N3575" i="88" s="1"/>
  <c r="N3576" i="88" a="1"/>
  <c r="N3576" i="88" s="1"/>
  <c r="N3577" i="88" a="1"/>
  <c r="N3577" i="88" s="1"/>
  <c r="N3578" i="88" a="1"/>
  <c r="N3578" i="88" s="1"/>
  <c r="N3579" i="88" a="1"/>
  <c r="N3579" i="88" s="1"/>
  <c r="N3580" i="88" a="1"/>
  <c r="N3580" i="88" s="1"/>
  <c r="N3581" i="88" a="1"/>
  <c r="N3581" i="88" s="1"/>
  <c r="N3582" i="88" a="1"/>
  <c r="N3582" i="88" s="1"/>
  <c r="N3583" i="88" a="1"/>
  <c r="N3583" i="88" s="1"/>
  <c r="N3584" i="88" a="1"/>
  <c r="N3584" i="88" s="1"/>
  <c r="N3585" i="88" a="1"/>
  <c r="N3585" i="88" s="1"/>
  <c r="N3586" i="88" a="1"/>
  <c r="N3586" i="88"/>
  <c r="N3587" i="88" a="1"/>
  <c r="N3587" i="88" s="1"/>
  <c r="N3588" i="88" a="1"/>
  <c r="N3588" i="88" s="1"/>
  <c r="N3589" i="88" a="1"/>
  <c r="N3589" i="88"/>
  <c r="N3590" i="88" a="1"/>
  <c r="N3590" i="88" s="1"/>
  <c r="N3591" i="88" a="1"/>
  <c r="N3591" i="88" s="1"/>
  <c r="N3592" i="88" a="1"/>
  <c r="N3592" i="88" s="1"/>
  <c r="N3593" i="88" a="1"/>
  <c r="N3593" i="88"/>
  <c r="N3594" i="88" a="1"/>
  <c r="N3594" i="88" s="1"/>
  <c r="N3595" i="88" a="1"/>
  <c r="N3595" i="88"/>
  <c r="N3596" i="88" a="1"/>
  <c r="N3596" i="88"/>
  <c r="N3597" i="88" a="1"/>
  <c r="N3597" i="88" s="1"/>
  <c r="N3598" i="88" a="1"/>
  <c r="N3598" i="88" s="1"/>
  <c r="N3599" i="88" a="1"/>
  <c r="N3599" i="88" s="1"/>
  <c r="N3600" i="88" a="1"/>
  <c r="N3600" i="88" s="1"/>
  <c r="N3601" i="88" a="1"/>
  <c r="N3601" i="88"/>
  <c r="N3602" i="88" a="1"/>
  <c r="N3602" i="88" s="1"/>
  <c r="N3603" i="88" a="1"/>
  <c r="N3603" i="88" s="1"/>
  <c r="N3604" i="88" a="1"/>
  <c r="N3604" i="88" s="1"/>
  <c r="N3605" i="88" a="1"/>
  <c r="N3605" i="88"/>
  <c r="N3606" i="88" a="1"/>
  <c r="N3606" i="88" s="1"/>
  <c r="N3607" i="88" a="1"/>
  <c r="N3607" i="88" s="1"/>
  <c r="N3608" i="88" a="1"/>
  <c r="N3608" i="88"/>
  <c r="N3609" i="88" a="1"/>
  <c r="N3609" i="88"/>
  <c r="N3610" i="88" a="1"/>
  <c r="N3610" i="88" s="1"/>
  <c r="N3611" i="88" a="1"/>
  <c r="N3611" i="88" s="1"/>
  <c r="N3612" i="88" a="1"/>
  <c r="N3612" i="88" s="1"/>
  <c r="N3613" i="88" a="1"/>
  <c r="N3613" i="88" s="1"/>
  <c r="N3614" i="88" a="1"/>
  <c r="N3614" i="88" s="1"/>
  <c r="N3615" i="88" a="1"/>
  <c r="N3615" i="88" s="1"/>
  <c r="N3616" i="88" a="1"/>
  <c r="N3616" i="88" s="1"/>
  <c r="N3617" i="88" a="1"/>
  <c r="N3617" i="88" s="1"/>
  <c r="N3618" i="88" a="1"/>
  <c r="N3618" i="88" s="1"/>
  <c r="N3619" i="88" a="1"/>
  <c r="N3619" i="88" s="1"/>
  <c r="N3620" i="88" a="1"/>
  <c r="N3620" i="88" s="1"/>
  <c r="N3621" i="88" a="1"/>
  <c r="N3621" i="88" s="1"/>
  <c r="N3622" i="88" a="1"/>
  <c r="N3622" i="88"/>
  <c r="N3623" i="88" a="1"/>
  <c r="N3623" i="88" s="1"/>
  <c r="N3624" i="88" a="1"/>
  <c r="N3624" i="88" s="1"/>
  <c r="N3625" i="88" a="1"/>
  <c r="N3625" i="88"/>
  <c r="N3626" i="88" a="1"/>
  <c r="N3626" i="88" s="1"/>
  <c r="N3627" i="88" a="1"/>
  <c r="N3627" i="88" s="1"/>
  <c r="N3628" i="88" a="1"/>
  <c r="N3628" i="88" s="1"/>
  <c r="N3629" i="88" a="1"/>
  <c r="N3629" i="88"/>
  <c r="N3630" i="88" a="1"/>
  <c r="N3630" i="88" s="1"/>
  <c r="N3631" i="88" a="1"/>
  <c r="N3631" i="88"/>
  <c r="N3632" i="88" a="1"/>
  <c r="N3632" i="88"/>
  <c r="N3633" i="88" a="1"/>
  <c r="N3633" i="88" s="1"/>
  <c r="N3634" i="88" a="1"/>
  <c r="N3634" i="88" s="1"/>
  <c r="N3635" i="88" a="1"/>
  <c r="N3635" i="88" s="1"/>
  <c r="N3636" i="88" a="1"/>
  <c r="N3636" i="88" s="1"/>
  <c r="N3637" i="88" a="1"/>
  <c r="N3637" i="88" s="1"/>
  <c r="N3638" i="88" a="1"/>
  <c r="N3638" i="88" s="1"/>
  <c r="N3639" i="88" a="1"/>
  <c r="N3639" i="88"/>
  <c r="N3640" i="88" a="1"/>
  <c r="N3640" i="88" s="1"/>
  <c r="N3641" i="88" a="1"/>
  <c r="N3641" i="88" s="1"/>
  <c r="N3642" i="88" a="1"/>
  <c r="N3642" i="88" s="1"/>
  <c r="N3643" i="88" a="1"/>
  <c r="N3643" i="88"/>
  <c r="N3644" i="88" a="1"/>
  <c r="N3644" i="88" s="1"/>
  <c r="N3645" i="88" a="1"/>
  <c r="N3645" i="88"/>
  <c r="N3646" i="88" a="1"/>
  <c r="N3646" i="88" s="1"/>
  <c r="N3647" i="88" a="1"/>
  <c r="N3647" i="88" s="1"/>
  <c r="N3648" i="88" a="1"/>
  <c r="N3648" i="88" s="1"/>
  <c r="N3649" i="88" a="1"/>
  <c r="N3649" i="88" s="1"/>
  <c r="N3650" i="88" a="1"/>
  <c r="N3650" i="88" s="1"/>
  <c r="N3651" i="88" a="1"/>
  <c r="N3651" i="88" s="1"/>
  <c r="N3652" i="88" a="1"/>
  <c r="N3652" i="88" s="1"/>
  <c r="N3653" i="88" a="1"/>
  <c r="N3653" i="88" s="1"/>
  <c r="N3654" i="88" a="1"/>
  <c r="N3654" i="88" s="1"/>
  <c r="N3655" i="88" a="1"/>
  <c r="N3655" i="88" s="1"/>
  <c r="N3656" i="88" a="1"/>
  <c r="N3656" i="88" s="1"/>
  <c r="N3657" i="88" a="1"/>
  <c r="N3657" i="88" s="1"/>
  <c r="N3658" i="88" a="1"/>
  <c r="N3658" i="88" s="1"/>
  <c r="N3659" i="88" a="1"/>
  <c r="N3659" i="88"/>
  <c r="N3660" i="88" a="1"/>
  <c r="N3660" i="88" s="1"/>
  <c r="N3661" i="88" a="1"/>
  <c r="N3661" i="88" s="1"/>
  <c r="N3662" i="88" a="1"/>
  <c r="N3662" i="88" s="1"/>
  <c r="N3663" i="88" a="1"/>
  <c r="N3663" i="88"/>
  <c r="N3664" i="88" a="1"/>
  <c r="N3664" i="88" s="1"/>
  <c r="N3665" i="88" a="1"/>
  <c r="N3665" i="88" s="1"/>
  <c r="N3666" i="88" a="1"/>
  <c r="N3666" i="88" s="1"/>
  <c r="N3667" i="88" a="1"/>
  <c r="N3667" i="88" s="1"/>
  <c r="N3668" i="88" a="1"/>
  <c r="N3668" i="88" s="1"/>
  <c r="N3669" i="88" a="1"/>
  <c r="N3669" i="88" s="1"/>
  <c r="N3670" i="88" a="1"/>
  <c r="N3670" i="88" s="1"/>
  <c r="N3671" i="88" a="1"/>
  <c r="N3671" i="88"/>
  <c r="N3672" i="88" a="1"/>
  <c r="N3672" i="88" s="1"/>
  <c r="N3673" i="88" a="1"/>
  <c r="N3673" i="88" s="1"/>
  <c r="N3674" i="88" a="1"/>
  <c r="N3674" i="88" s="1"/>
  <c r="N3675" i="88" a="1"/>
  <c r="N3675" i="88" s="1"/>
  <c r="N3676" i="88" a="1"/>
  <c r="N3676" i="88" s="1"/>
  <c r="N3677" i="88" a="1"/>
  <c r="N3677" i="88" s="1"/>
  <c r="N3678" i="88" a="1"/>
  <c r="N3678" i="88" s="1"/>
  <c r="N3679" i="88" a="1"/>
  <c r="N3679" i="88" s="1"/>
  <c r="N3680" i="88" a="1"/>
  <c r="N3680" i="88" s="1"/>
  <c r="N3681" i="88" a="1"/>
  <c r="N3681" i="88" s="1"/>
  <c r="N3682" i="88" a="1"/>
  <c r="N3682" i="88" s="1"/>
  <c r="N3683" i="88" a="1"/>
  <c r="N3683" i="88" s="1"/>
  <c r="N3684" i="88" a="1"/>
  <c r="N3684" i="88" s="1"/>
  <c r="N3685" i="88" a="1"/>
  <c r="N3685" i="88" s="1"/>
  <c r="N3686" i="88" a="1"/>
  <c r="N3686" i="88" s="1"/>
  <c r="N3687" i="88" a="1"/>
  <c r="N3687" i="88" s="1"/>
  <c r="N3688" i="88" a="1"/>
  <c r="N3688" i="88" s="1"/>
  <c r="N3689" i="88" a="1"/>
  <c r="N3689" i="88" s="1"/>
  <c r="N3690" i="88" a="1"/>
  <c r="N3690" i="88" s="1"/>
  <c r="N3691" i="88" a="1"/>
  <c r="N3691" i="88" s="1"/>
  <c r="N3692" i="88" a="1"/>
  <c r="N3692" i="88" s="1"/>
  <c r="N3693" i="88" a="1"/>
  <c r="N3693" i="88" s="1"/>
  <c r="N3694" i="88" a="1"/>
  <c r="N3694" i="88"/>
  <c r="N3695" i="88" a="1"/>
  <c r="N3695" i="88" s="1"/>
  <c r="N3696" i="88" a="1"/>
  <c r="N3696" i="88" s="1"/>
  <c r="N3697" i="88" a="1"/>
  <c r="N3697" i="88"/>
  <c r="N3698" i="88" a="1"/>
  <c r="N3698" i="88"/>
  <c r="N3699" i="88" a="1"/>
  <c r="N3699" i="88"/>
  <c r="N3700" i="88" a="1"/>
  <c r="N3700" i="88" s="1"/>
  <c r="N3701" i="88" a="1"/>
  <c r="N3701" i="88"/>
  <c r="N3702" i="88" a="1"/>
  <c r="N3702" i="88" s="1"/>
  <c r="N3703" i="88" a="1"/>
  <c r="N3703" i="88" s="1"/>
  <c r="N3704" i="88" a="1"/>
  <c r="N3704" i="88" s="1"/>
  <c r="N3705" i="88" a="1"/>
  <c r="N3705" i="88"/>
  <c r="N3706" i="88" a="1"/>
  <c r="N3706" i="88"/>
  <c r="N3707" i="88" a="1"/>
  <c r="N3707" i="88" s="1"/>
  <c r="N3708" i="88" a="1"/>
  <c r="N3708" i="88" s="1"/>
  <c r="N3709" i="88" a="1"/>
  <c r="N3709" i="88" s="1"/>
  <c r="N3710" i="88" a="1"/>
  <c r="N3710" i="88" s="1"/>
  <c r="N3711" i="88" a="1"/>
  <c r="N3711" i="88" s="1"/>
  <c r="N3712" i="88" a="1"/>
  <c r="N3712" i="88"/>
  <c r="N3713" i="88" a="1"/>
  <c r="N3713" i="88"/>
  <c r="N3714" i="88" a="1"/>
  <c r="N3714" i="88" s="1"/>
  <c r="N3715" i="88" a="1"/>
  <c r="N3715" i="88"/>
  <c r="N3716" i="88" a="1"/>
  <c r="N3716" i="88" s="1"/>
  <c r="N3717" i="88" a="1"/>
  <c r="N3717" i="88" s="1"/>
  <c r="N3718" i="88" a="1"/>
  <c r="N3718" i="88" s="1"/>
  <c r="N3719" i="88" a="1"/>
  <c r="N3719" i="88" s="1"/>
  <c r="N3720" i="88" a="1"/>
  <c r="N3720" i="88" s="1"/>
  <c r="N3721" i="88" a="1"/>
  <c r="N3721" i="88"/>
  <c r="N3722" i="88" a="1"/>
  <c r="N3722" i="88" s="1"/>
  <c r="N3723" i="88" a="1"/>
  <c r="N3723" i="88" s="1"/>
  <c r="N3724" i="88" a="1"/>
  <c r="N3724" i="88" s="1"/>
  <c r="N3725" i="88" a="1"/>
  <c r="N3725" i="88"/>
  <c r="N3726" i="88" a="1"/>
  <c r="N3726" i="88" s="1"/>
  <c r="N3727" i="88" a="1"/>
  <c r="N3727" i="88"/>
  <c r="N3728" i="88" a="1"/>
  <c r="N3728" i="88" s="1"/>
  <c r="N3729" i="88" a="1"/>
  <c r="N3729" i="88" s="1"/>
  <c r="N3730" i="88" a="1"/>
  <c r="N3730" i="88" s="1"/>
  <c r="N3731" i="88" a="1"/>
  <c r="N3731" i="88" s="1"/>
  <c r="N3732" i="88" a="1"/>
  <c r="N3732" i="88" s="1"/>
  <c r="N3733" i="88" a="1"/>
  <c r="N3733" i="88" s="1"/>
  <c r="N3734" i="88" a="1"/>
  <c r="N3734" i="88"/>
  <c r="N3735" i="88" a="1"/>
  <c r="N3735" i="88" s="1"/>
  <c r="N3736" i="88" a="1"/>
  <c r="N3736" i="88" s="1"/>
  <c r="N3737" i="88" a="1"/>
  <c r="N3737" i="88" s="1"/>
  <c r="N3738" i="88" a="1"/>
  <c r="N3738" i="88" s="1"/>
  <c r="N3739" i="88" a="1"/>
  <c r="N3739" i="88" s="1"/>
  <c r="N3740" i="88" a="1"/>
  <c r="N3740" i="88" s="1"/>
  <c r="N3741" i="88" a="1"/>
  <c r="N3741" i="88" s="1"/>
  <c r="N3742" i="88" a="1"/>
  <c r="N3742" i="88" s="1"/>
  <c r="N3743" i="88" a="1"/>
  <c r="N3743" i="88" s="1"/>
  <c r="N3744" i="88" a="1"/>
  <c r="N3744" i="88" s="1"/>
  <c r="N3745" i="88" a="1"/>
  <c r="N3745" i="88" s="1"/>
  <c r="N3746" i="88" a="1"/>
  <c r="N3746" i="88" s="1"/>
  <c r="N3747" i="88" a="1"/>
  <c r="N3747" i="88" s="1"/>
  <c r="N3748" i="88" a="1"/>
  <c r="N3748" i="88" s="1"/>
  <c r="N3749" i="88" a="1"/>
  <c r="N3749" i="88" s="1"/>
  <c r="N3750" i="88" a="1"/>
  <c r="N3750" i="88" s="1"/>
  <c r="N3751" i="88" a="1"/>
  <c r="N3751" i="88" s="1"/>
  <c r="N3752" i="88" a="1"/>
  <c r="N3752" i="88"/>
  <c r="N3753" i="88" a="1"/>
  <c r="N3753" i="88" s="1"/>
  <c r="N3754" i="88" a="1"/>
  <c r="N3754" i="88" s="1"/>
  <c r="N3755" i="88" a="1"/>
  <c r="N3755" i="88" s="1"/>
  <c r="N3756" i="88" a="1"/>
  <c r="N3756" i="88" s="1"/>
  <c r="N3757" i="88" a="1"/>
  <c r="N3757" i="88" s="1"/>
  <c r="N3758" i="88" a="1"/>
  <c r="N3758" i="88" s="1"/>
  <c r="N3759" i="88" a="1"/>
  <c r="N3759" i="88"/>
  <c r="N3760" i="88" a="1"/>
  <c r="N3760" i="88" s="1"/>
  <c r="N3761" i="88" a="1"/>
  <c r="N3761" i="88" s="1"/>
  <c r="N3762" i="88" a="1"/>
  <c r="N3762" i="88" s="1"/>
  <c r="N3763" i="88" a="1"/>
  <c r="N3763" i="88" s="1"/>
  <c r="N3764" i="88" a="1"/>
  <c r="N3764" i="88" s="1"/>
  <c r="N3765" i="88" a="1"/>
  <c r="N3765" i="88" s="1"/>
  <c r="N3766" i="88" a="1"/>
  <c r="N3766" i="88" s="1"/>
  <c r="N3767" i="88" a="1"/>
  <c r="N3767" i="88" s="1"/>
  <c r="N3768" i="88" a="1"/>
  <c r="N3768" i="88" s="1"/>
  <c r="N3769" i="88" a="1"/>
  <c r="N3769" i="88" s="1"/>
  <c r="N3770" i="88" a="1"/>
  <c r="N3770" i="88" s="1"/>
  <c r="N3771" i="88" a="1"/>
  <c r="N3771" i="88" s="1"/>
  <c r="N3772" i="88" a="1"/>
  <c r="N3772" i="88" s="1"/>
  <c r="N3773" i="88" a="1"/>
  <c r="N3773" i="88" s="1"/>
  <c r="N3774" i="88" a="1"/>
  <c r="N3774" i="88" s="1"/>
  <c r="N3775" i="88" a="1"/>
  <c r="N3775" i="88" s="1"/>
  <c r="N3776" i="88" a="1"/>
  <c r="N3776" i="88" s="1"/>
  <c r="N3777" i="88" a="1"/>
  <c r="N3777" i="88" s="1"/>
  <c r="N3778" i="88" a="1"/>
  <c r="N3778" i="88" s="1"/>
  <c r="N3779" i="88" a="1"/>
  <c r="N3779" i="88" s="1"/>
  <c r="N3780" i="88" a="1"/>
  <c r="N3780" i="88" s="1"/>
  <c r="N3781" i="88" a="1"/>
  <c r="N3781" i="88" s="1"/>
  <c r="N3782" i="88" a="1"/>
  <c r="N3782" i="88" s="1"/>
  <c r="N3783" i="88" a="1"/>
  <c r="N3783" i="88" s="1"/>
  <c r="N3784" i="88" a="1"/>
  <c r="N3784" i="88" s="1"/>
  <c r="N3785" i="88" a="1"/>
  <c r="N3785" i="88" s="1"/>
  <c r="N3786" i="88" a="1"/>
  <c r="N3786" i="88" s="1"/>
  <c r="N3787" i="88" a="1"/>
  <c r="N3787" i="88"/>
  <c r="N3788" i="88" a="1"/>
  <c r="N3788" i="88"/>
  <c r="N3789" i="88" a="1"/>
  <c r="N3789" i="88" s="1"/>
  <c r="N3790" i="88" a="1"/>
  <c r="N3790" i="88"/>
  <c r="N3791" i="88" a="1"/>
  <c r="N3791" i="88" s="1"/>
  <c r="N3792" i="88" a="1"/>
  <c r="N3792" i="88" s="1"/>
  <c r="N3793" i="88" a="1"/>
  <c r="N3793" i="88"/>
  <c r="N3794" i="88" a="1"/>
  <c r="N3794" i="88" s="1"/>
  <c r="N3795" i="88" a="1"/>
  <c r="N3795" i="88"/>
  <c r="N3796" i="88" a="1"/>
  <c r="N3796" i="88" s="1"/>
  <c r="N3797" i="88" a="1"/>
  <c r="N3797" i="88" s="1"/>
  <c r="N3798" i="88" a="1"/>
  <c r="N3798" i="88" s="1"/>
  <c r="N3799" i="88" a="1"/>
  <c r="N3799" i="88"/>
  <c r="N3800" i="88" a="1"/>
  <c r="N3800" i="88" s="1"/>
  <c r="N3801" i="88" a="1"/>
  <c r="N3801" i="88" s="1"/>
  <c r="N3802" i="88" a="1"/>
  <c r="N3802" i="88"/>
  <c r="N3803" i="88" a="1"/>
  <c r="N3803" i="88" s="1"/>
  <c r="N3804" i="88" a="1"/>
  <c r="N3804" i="88" s="1"/>
  <c r="N3805" i="88" a="1"/>
  <c r="N3805" i="88" s="1"/>
  <c r="N3806" i="88" a="1"/>
  <c r="N3806" i="88" s="1"/>
  <c r="N3807" i="88" a="1"/>
  <c r="N3807" i="88" s="1"/>
  <c r="N3808" i="88" a="1"/>
  <c r="N3808" i="88" s="1"/>
  <c r="N3809" i="88" a="1"/>
  <c r="N3809" i="88" s="1"/>
  <c r="N3810" i="88" a="1"/>
  <c r="N3810" i="88" s="1"/>
  <c r="N3811" i="88" a="1"/>
  <c r="N3811" i="88"/>
  <c r="N3812" i="88" a="1"/>
  <c r="N3812" i="88" s="1"/>
  <c r="N3813" i="88" a="1"/>
  <c r="N3813" i="88" s="1"/>
  <c r="N3814" i="88" a="1"/>
  <c r="N3814" i="88" s="1"/>
  <c r="N3815" i="88" a="1"/>
  <c r="N3815" i="88" s="1"/>
  <c r="N3816" i="88" a="1"/>
  <c r="N3816" i="88" s="1"/>
  <c r="N3817" i="88" a="1"/>
  <c r="N3817" i="88" s="1"/>
  <c r="N3818" i="88" a="1"/>
  <c r="N3818" i="88" s="1"/>
  <c r="N3819" i="88" a="1"/>
  <c r="N3819" i="88"/>
  <c r="N3820" i="88" a="1"/>
  <c r="N3820" i="88" s="1"/>
  <c r="N3821" i="88" a="1"/>
  <c r="N3821" i="88" s="1"/>
  <c r="N3822" i="88" a="1"/>
  <c r="N3822" i="88" s="1"/>
  <c r="N3823" i="88" a="1"/>
  <c r="N3823" i="88" s="1"/>
  <c r="N3824" i="88" a="1"/>
  <c r="N3824" i="88"/>
  <c r="N3825" i="88" a="1"/>
  <c r="N3825" i="88" s="1"/>
  <c r="N3826" i="88" a="1"/>
  <c r="N3826" i="88" s="1"/>
  <c r="N3827" i="88" a="1"/>
  <c r="N3827" i="88" s="1"/>
  <c r="N3828" i="88" a="1"/>
  <c r="N3828" i="88" s="1"/>
  <c r="N3829" i="88" a="1"/>
  <c r="N3829" i="88"/>
  <c r="N3830" i="88" a="1"/>
  <c r="N3830" i="88" s="1"/>
  <c r="N3831" i="88" a="1"/>
  <c r="N3831" i="88" s="1"/>
  <c r="N3832" i="88" a="1"/>
  <c r="N3832" i="88" s="1"/>
  <c r="N3833" i="88" a="1"/>
  <c r="N3833" i="88" s="1"/>
  <c r="N3834" i="88" a="1"/>
  <c r="N3834" i="88" s="1"/>
  <c r="N3835" i="88" a="1"/>
  <c r="N3835" i="88" s="1"/>
  <c r="N3836" i="88" a="1"/>
  <c r="N3836" i="88" s="1"/>
  <c r="N3837" i="88" a="1"/>
  <c r="N3837" i="88" s="1"/>
  <c r="N3838" i="88" a="1"/>
  <c r="N3838" i="88"/>
  <c r="N3839" i="88" a="1"/>
  <c r="N3839" i="88" s="1"/>
  <c r="N3840" i="88" a="1"/>
  <c r="N3840" i="88" s="1"/>
  <c r="N3841" i="88" a="1"/>
  <c r="N3841" i="88" s="1"/>
  <c r="N3842" i="88" a="1"/>
  <c r="N3842" i="88" s="1"/>
  <c r="N3843" i="88" a="1"/>
  <c r="N3843" i="88" s="1"/>
  <c r="N3844" i="88" a="1"/>
  <c r="N3844" i="88" s="1"/>
  <c r="N3845" i="88" a="1"/>
  <c r="N3845" i="88" s="1"/>
  <c r="N3846" i="88" a="1"/>
  <c r="N3846" i="88" s="1"/>
  <c r="N3847" i="88" a="1"/>
  <c r="N3847" i="88"/>
  <c r="N3848" i="88" a="1"/>
  <c r="N3848" i="88" s="1"/>
  <c r="N3849" i="88" a="1"/>
  <c r="N3849" i="88" s="1"/>
  <c r="N3850" i="88" a="1"/>
  <c r="N3850" i="88" s="1"/>
  <c r="N3851" i="88" a="1"/>
  <c r="N3851" i="88" s="1"/>
  <c r="N3852" i="88" a="1"/>
  <c r="N3852" i="88" s="1"/>
  <c r="N3853" i="88" a="1"/>
  <c r="N3853" i="88" s="1"/>
  <c r="N3854" i="88" a="1"/>
  <c r="N3854" i="88" s="1"/>
  <c r="N3855" i="88" a="1"/>
  <c r="N3855" i="88" s="1"/>
  <c r="N3856" i="88" a="1"/>
  <c r="N3856" i="88" s="1"/>
  <c r="N3857" i="88" a="1"/>
  <c r="N3857" i="88" s="1"/>
  <c r="N3858" i="88" a="1"/>
  <c r="N3858" i="88" s="1"/>
  <c r="N3859" i="88" a="1"/>
  <c r="N3859" i="88"/>
  <c r="N3860" i="88" a="1"/>
  <c r="N3860" i="88" s="1"/>
  <c r="N3861" i="88" a="1"/>
  <c r="N3861" i="88" s="1"/>
  <c r="N3862" i="88" a="1"/>
  <c r="N3862" i="88" s="1"/>
  <c r="N3863" i="88" a="1"/>
  <c r="N3863" i="88" s="1"/>
  <c r="N3864" i="88" a="1"/>
  <c r="N3864" i="88" s="1"/>
  <c r="N3865" i="88" a="1"/>
  <c r="N3865" i="88"/>
  <c r="N3866" i="88" a="1"/>
  <c r="N3866" i="88" s="1"/>
  <c r="N3867" i="88" a="1"/>
  <c r="N3867" i="88"/>
  <c r="N3868" i="88" a="1"/>
  <c r="N3868" i="88" s="1"/>
  <c r="N3869" i="88" a="1"/>
  <c r="N3869" i="88" s="1"/>
  <c r="N3870" i="88" a="1"/>
  <c r="N3870" i="88" s="1"/>
  <c r="N3871" i="88" a="1"/>
  <c r="N3871" i="88" s="1"/>
  <c r="N3872" i="88" a="1"/>
  <c r="N3872" i="88" s="1"/>
  <c r="N3873" i="88" a="1"/>
  <c r="N3873" i="88" s="1"/>
  <c r="N3874" i="88" a="1"/>
  <c r="N3874" i="88"/>
  <c r="N3875" i="88" a="1"/>
  <c r="N3875" i="88" s="1"/>
  <c r="N3876" i="88" a="1"/>
  <c r="N3876" i="88" s="1"/>
  <c r="N3877" i="88" a="1"/>
  <c r="N3877" i="88" s="1"/>
  <c r="N3878" i="88" a="1"/>
  <c r="N3878" i="88" s="1"/>
  <c r="N3879" i="88" a="1"/>
  <c r="N3879" i="88" s="1"/>
  <c r="N3880" i="88" a="1"/>
  <c r="N3880" i="88" s="1"/>
  <c r="N3881" i="88" a="1"/>
  <c r="N3881" i="88" s="1"/>
  <c r="N3882" i="88" a="1"/>
  <c r="N3882" i="88" s="1"/>
  <c r="N3883" i="88" a="1"/>
  <c r="N3883" i="88"/>
  <c r="N3884" i="88" a="1"/>
  <c r="N3884" i="88" s="1"/>
  <c r="N3885" i="88" a="1"/>
  <c r="N3885" i="88" s="1"/>
  <c r="N3886" i="88" a="1"/>
  <c r="N3886" i="88" s="1"/>
  <c r="N3887" i="88" a="1"/>
  <c r="N3887" i="88" s="1"/>
  <c r="N3888" i="88" a="1"/>
  <c r="N3888" i="88" s="1"/>
  <c r="N3889" i="88" a="1"/>
  <c r="N3889" i="88" s="1"/>
  <c r="N3890" i="88" a="1"/>
  <c r="N3890" i="88" s="1"/>
  <c r="N3891" i="88" a="1"/>
  <c r="N3891" i="88"/>
  <c r="N3892" i="88" a="1"/>
  <c r="N3892" i="88" s="1"/>
  <c r="N3893" i="88" a="1"/>
  <c r="N3893" i="88" s="1"/>
  <c r="N3894" i="88" a="1"/>
  <c r="N3894" i="88" s="1"/>
  <c r="N3895" i="88" a="1"/>
  <c r="N3895" i="88" s="1"/>
  <c r="N3896" i="88" a="1"/>
  <c r="N3896" i="88" s="1"/>
  <c r="N3897" i="88" a="1"/>
  <c r="N3897" i="88" s="1"/>
  <c r="N3898" i="88" a="1"/>
  <c r="N3898" i="88" s="1"/>
  <c r="N3899" i="88" a="1"/>
  <c r="N3899" i="88" s="1"/>
  <c r="N3900" i="88" a="1"/>
  <c r="N3900" i="88" s="1"/>
  <c r="N3901" i="88" a="1"/>
  <c r="N3901" i="88"/>
  <c r="N3902" i="88" a="1"/>
  <c r="N3902" i="88" s="1"/>
  <c r="N3903" i="88" a="1"/>
  <c r="N3903" i="88" s="1"/>
  <c r="N3904" i="88" a="1"/>
  <c r="N3904" i="88" s="1"/>
  <c r="N3905" i="88" a="1"/>
  <c r="N3905" i="88" s="1"/>
  <c r="N3906" i="88" a="1"/>
  <c r="N3906" i="88" s="1"/>
  <c r="N3907" i="88" a="1"/>
  <c r="N3907" i="88" s="1"/>
  <c r="N3908" i="88" a="1"/>
  <c r="N3908" i="88" s="1"/>
  <c r="N3909" i="88" a="1"/>
  <c r="N3909" i="88" s="1"/>
  <c r="N3910" i="88" a="1"/>
  <c r="N3910" i="88"/>
  <c r="N3911" i="88" a="1"/>
  <c r="N3911" i="88" s="1"/>
  <c r="N3912" i="88" a="1"/>
  <c r="N3912" i="88" s="1"/>
  <c r="N3913" i="88" a="1"/>
  <c r="N3913" i="88"/>
  <c r="N3914" i="88" a="1"/>
  <c r="N3914" i="88" s="1"/>
  <c r="N3915" i="88" a="1"/>
  <c r="N3915" i="88" s="1"/>
  <c r="N3916" i="88" a="1"/>
  <c r="N3916" i="88" s="1"/>
  <c r="N3917" i="88" a="1"/>
  <c r="N3917" i="88" s="1"/>
  <c r="N3918" i="88" a="1"/>
  <c r="N3918" i="88" s="1"/>
  <c r="N3919" i="88" a="1"/>
  <c r="N3919" i="88"/>
  <c r="N3920" i="88" a="1"/>
  <c r="N3920" i="88" s="1"/>
  <c r="N3921" i="88" a="1"/>
  <c r="N3921" i="88" s="1"/>
  <c r="N3922" i="88" a="1"/>
  <c r="N3922" i="88" s="1"/>
  <c r="N3923" i="88" a="1"/>
  <c r="N3923" i="88" s="1"/>
  <c r="N3924" i="88" a="1"/>
  <c r="N3924" i="88" s="1"/>
  <c r="N3925" i="88" a="1"/>
  <c r="N3925" i="88" s="1"/>
  <c r="N3926" i="88" a="1"/>
  <c r="N3926" i="88" s="1"/>
  <c r="N3927" i="88" a="1"/>
  <c r="N3927" i="88" s="1"/>
  <c r="N3928" i="88" a="1"/>
  <c r="N3928" i="88" s="1"/>
  <c r="N3929" i="88" a="1"/>
  <c r="N3929" i="88" s="1"/>
  <c r="N3930" i="88" a="1"/>
  <c r="N3930" i="88" s="1"/>
  <c r="N3931" i="88" a="1"/>
  <c r="N3931" i="88"/>
  <c r="N3932" i="88" a="1"/>
  <c r="N3932" i="88"/>
  <c r="N3933" i="88" a="1"/>
  <c r="N3933" i="88" s="1"/>
  <c r="N3934" i="88" a="1"/>
  <c r="N3934" i="88" s="1"/>
  <c r="N3935" i="88" a="1"/>
  <c r="N3935" i="88" s="1"/>
  <c r="N3936" i="88" a="1"/>
  <c r="N3936" i="88" s="1"/>
  <c r="N3937" i="88" a="1"/>
  <c r="N3937" i="88" s="1"/>
  <c r="N3938" i="88" a="1"/>
  <c r="N3938" i="88" s="1"/>
  <c r="N3939" i="88" a="1"/>
  <c r="N3939" i="88" s="1"/>
  <c r="N3940" i="88" a="1"/>
  <c r="N3940" i="88"/>
  <c r="N3941" i="88" a="1"/>
  <c r="N3941" i="88" s="1"/>
  <c r="N3942" i="88" a="1"/>
  <c r="N3942" i="88" s="1"/>
  <c r="N3943" i="88" a="1"/>
  <c r="N3943" i="88" s="1"/>
  <c r="N3944" i="88" a="1"/>
  <c r="N3944" i="88" s="1"/>
  <c r="N3945" i="88" a="1"/>
  <c r="N3945" i="88" s="1"/>
  <c r="N3946" i="88" a="1"/>
  <c r="N3946" i="88" s="1"/>
  <c r="N3947" i="88" a="1"/>
  <c r="N3947" i="88" s="1"/>
  <c r="N3948" i="88" a="1"/>
  <c r="N3948" i="88" s="1"/>
  <c r="N3949" i="88" a="1"/>
  <c r="N3949" i="88"/>
  <c r="N3950" i="88" a="1"/>
  <c r="N3950" i="88"/>
  <c r="N3951" i="88" a="1"/>
  <c r="N3951" i="88" s="1"/>
  <c r="N3952" i="88" a="1"/>
  <c r="N3952" i="88" s="1"/>
  <c r="N3953" i="88" a="1"/>
  <c r="N3953" i="88" s="1"/>
  <c r="N3954" i="88" a="1"/>
  <c r="N3954" i="88" s="1"/>
  <c r="N3955" i="88" a="1"/>
  <c r="N3955" i="88" s="1"/>
  <c r="N3956" i="88" a="1"/>
  <c r="N3956" i="88" s="1"/>
  <c r="N3957" i="88" a="1"/>
  <c r="N3957" i="88"/>
  <c r="N3958" i="88" a="1"/>
  <c r="N3958" i="88" s="1"/>
  <c r="N3959" i="88" a="1"/>
  <c r="N3959" i="88" s="1"/>
  <c r="N3960" i="88" a="1"/>
  <c r="N3960" i="88" s="1"/>
  <c r="N3961" i="88" a="1"/>
  <c r="N3961" i="88"/>
  <c r="N3962" i="88" a="1"/>
  <c r="N3962" i="88" s="1"/>
  <c r="N3963" i="88" a="1"/>
  <c r="N3963" i="88" s="1"/>
  <c r="N3964" i="88" a="1"/>
  <c r="N3964" i="88"/>
  <c r="N3965" i="88" a="1"/>
  <c r="N3965" i="88" s="1"/>
  <c r="N3966" i="88" a="1"/>
  <c r="N3966" i="88" s="1"/>
  <c r="N3967" i="88" a="1"/>
  <c r="N3967" i="88"/>
  <c r="N3968" i="88" a="1"/>
  <c r="N3968" i="88" s="1"/>
  <c r="N3969" i="88" a="1"/>
  <c r="N3969" i="88" s="1"/>
  <c r="N3970" i="88" a="1"/>
  <c r="N3970" i="88" s="1"/>
  <c r="N3971" i="88" a="1"/>
  <c r="N3971" i="88" s="1"/>
  <c r="N3972" i="88" a="1"/>
  <c r="N3972" i="88" s="1"/>
  <c r="N3973" i="88" a="1"/>
  <c r="N3973" i="88" s="1"/>
  <c r="N3974" i="88" a="1"/>
  <c r="N3974" i="88" s="1"/>
  <c r="N3975" i="88" a="1"/>
  <c r="N3975" i="88"/>
  <c r="N3976" i="88" a="1"/>
  <c r="N3976" i="88" s="1"/>
  <c r="N3977" i="88" a="1"/>
  <c r="N3977" i="88" s="1"/>
  <c r="N3978" i="88" a="1"/>
  <c r="N3978" i="88" s="1"/>
  <c r="N3979" i="88" a="1"/>
  <c r="N3979" i="88" s="1"/>
  <c r="N3980" i="88" a="1"/>
  <c r="N3980" i="88" s="1"/>
  <c r="N3981" i="88" a="1"/>
  <c r="N3981" i="88" s="1"/>
  <c r="N3982" i="88" a="1"/>
  <c r="N3982" i="88" s="1"/>
  <c r="N3983" i="88" a="1"/>
  <c r="N3983" i="88" s="1"/>
  <c r="N3984" i="88" a="1"/>
  <c r="N3984" i="88" s="1"/>
  <c r="N3985" i="88" a="1"/>
  <c r="N3985" i="88"/>
  <c r="N3986" i="88" a="1"/>
  <c r="N3986" i="88"/>
  <c r="N3987" i="88" a="1"/>
  <c r="N3987" i="88" s="1"/>
  <c r="N3988" i="88" a="1"/>
  <c r="N3988" i="88" s="1"/>
  <c r="N3989" i="88" a="1"/>
  <c r="N3989" i="88" s="1"/>
  <c r="N3990" i="88" a="1"/>
  <c r="N3990" i="88" s="1"/>
  <c r="N3991" i="88" a="1"/>
  <c r="N3991" i="88" s="1"/>
  <c r="N3992" i="88" a="1"/>
  <c r="N3992" i="88" s="1"/>
  <c r="N3993" i="88" a="1"/>
  <c r="N3993" i="88"/>
  <c r="N3994" i="88" a="1"/>
  <c r="N3994" i="88" s="1"/>
  <c r="N3995" i="88" a="1"/>
  <c r="N3995" i="88" s="1"/>
  <c r="N3996" i="88" a="1"/>
  <c r="N3996" i="88" s="1"/>
  <c r="N3997" i="88" a="1"/>
  <c r="N3997" i="88" s="1"/>
  <c r="N3998" i="88" a="1"/>
  <c r="N3998" i="88" s="1"/>
  <c r="N3999" i="88" a="1"/>
  <c r="N3999" i="88" s="1"/>
  <c r="N4000" i="88" a="1"/>
  <c r="N4000" i="88" s="1"/>
  <c r="N4001" i="88" a="1"/>
  <c r="N4001" i="88" s="1"/>
  <c r="N4002" i="88" a="1"/>
  <c r="N4002" i="88" s="1"/>
  <c r="N4003" i="88" a="1"/>
  <c r="N4003" i="88" s="1"/>
  <c r="N4004" i="88" a="1"/>
  <c r="N4004" i="88" s="1"/>
  <c r="N4005" i="88" a="1"/>
  <c r="N4005" i="88" s="1"/>
  <c r="N4006" i="88" a="1"/>
  <c r="N4006" i="88" s="1"/>
  <c r="N4007" i="88" a="1"/>
  <c r="N4007" i="88" s="1"/>
  <c r="N4008" i="88" a="1"/>
  <c r="N4008" i="88" s="1"/>
  <c r="N4009" i="88" a="1"/>
  <c r="N4009" i="88"/>
  <c r="N4010" i="88" a="1"/>
  <c r="N4010" i="88" s="1"/>
  <c r="N4011" i="88" a="1"/>
  <c r="N4011" i="88"/>
  <c r="N4012" i="88" a="1"/>
  <c r="N4012" i="88" s="1"/>
  <c r="N4013" i="88" a="1"/>
  <c r="N4013" i="88" s="1"/>
  <c r="N4014" i="88" a="1"/>
  <c r="N4014" i="88" s="1"/>
  <c r="N4015" i="88" a="1"/>
  <c r="N4015" i="88" s="1"/>
  <c r="N4016" i="88" a="1"/>
  <c r="N4016" i="88" s="1"/>
  <c r="N4017" i="88" a="1"/>
  <c r="N4017" i="88" s="1"/>
  <c r="N4018" i="88" a="1"/>
  <c r="N4018" i="88" s="1"/>
  <c r="N4019" i="88" a="1"/>
  <c r="N4019" i="88" s="1"/>
  <c r="N4020" i="88" a="1"/>
  <c r="N4020" i="88" s="1"/>
  <c r="N4021" i="88" a="1"/>
  <c r="N4021" i="88" s="1"/>
  <c r="N4022" i="88" a="1"/>
  <c r="N4022" i="88" s="1"/>
  <c r="N4023" i="88" a="1"/>
  <c r="N4023" i="88" s="1"/>
  <c r="N4024" i="88" a="1"/>
  <c r="N4024" i="88" s="1"/>
  <c r="N4025" i="88" a="1"/>
  <c r="N4025" i="88" s="1"/>
  <c r="N4026" i="88" a="1"/>
  <c r="N4026" i="88" s="1"/>
  <c r="N4027" i="88" a="1"/>
  <c r="N4027" i="88"/>
  <c r="N4028" i="88" a="1"/>
  <c r="N4028" i="88"/>
  <c r="N4029" i="88" a="1"/>
  <c r="N4029" i="88" s="1"/>
  <c r="N4030" i="88" a="1"/>
  <c r="N4030" i="88" s="1"/>
  <c r="N4031" i="88" a="1"/>
  <c r="N4031" i="88" s="1"/>
  <c r="N4032" i="88" a="1"/>
  <c r="N4032" i="88" s="1"/>
  <c r="N4033" i="88" a="1"/>
  <c r="N4033" i="88"/>
  <c r="N4034" i="88" a="1"/>
  <c r="N4034" i="88" s="1"/>
  <c r="N4035" i="88" a="1"/>
  <c r="N4035" i="88" s="1"/>
  <c r="N4036" i="88" a="1"/>
  <c r="N4036" i="88"/>
  <c r="N4037" i="88" a="1"/>
  <c r="N4037" i="88" s="1"/>
  <c r="N4038" i="88" a="1"/>
  <c r="N4038" i="88" s="1"/>
  <c r="N4039" i="88" a="1"/>
  <c r="N4039" i="88" s="1"/>
  <c r="N4040" i="88" a="1"/>
  <c r="N4040" i="88" s="1"/>
  <c r="N4041" i="88" a="1"/>
  <c r="N4041" i="88" s="1"/>
  <c r="N4042" i="88" a="1"/>
  <c r="N4042" i="88" s="1"/>
  <c r="N4043" i="88" a="1"/>
  <c r="N4043" i="88" s="1"/>
  <c r="N4044" i="88" a="1"/>
  <c r="N4044" i="88" s="1"/>
  <c r="N4045" i="88" a="1"/>
  <c r="N4045" i="88" s="1"/>
  <c r="N4046" i="88" a="1"/>
  <c r="N4046" i="88" s="1"/>
  <c r="N4047" i="88" a="1"/>
  <c r="N4047" i="88" s="1"/>
  <c r="N4048" i="88" a="1"/>
  <c r="N4048" i="88" s="1"/>
  <c r="N4049" i="88" a="1"/>
  <c r="N4049" i="88" s="1"/>
  <c r="N4050" i="88" a="1"/>
  <c r="N4050" i="88" s="1"/>
  <c r="N4051" i="88" a="1"/>
  <c r="N4051" i="88"/>
  <c r="N4052" i="88" a="1"/>
  <c r="N4052" i="88" s="1"/>
  <c r="N4053" i="88" a="1"/>
  <c r="N4053" i="88" s="1"/>
  <c r="N4054" i="88" a="1"/>
  <c r="N4054" i="88" s="1"/>
  <c r="N4055" i="88" a="1"/>
  <c r="N4055" i="88" s="1"/>
  <c r="N4056" i="88" a="1"/>
  <c r="N4056" i="88" s="1"/>
  <c r="N4057" i="88" a="1"/>
  <c r="N4057" i="88" s="1"/>
  <c r="N4058" i="88" a="1"/>
  <c r="N4058" i="88"/>
  <c r="N4059" i="88" a="1"/>
  <c r="N4059" i="88" s="1"/>
  <c r="N4060" i="88" a="1"/>
  <c r="N4060" i="88" s="1"/>
  <c r="N4061" i="88" a="1"/>
  <c r="N4061" i="88" s="1"/>
  <c r="N4062" i="88" a="1"/>
  <c r="N4062" i="88" s="1"/>
  <c r="N4063" i="88" a="1"/>
  <c r="N4063" i="88" s="1"/>
  <c r="N4064" i="88" a="1"/>
  <c r="N4064" i="88"/>
  <c r="N4065" i="88" a="1"/>
  <c r="N4065" i="88" s="1"/>
  <c r="N4066" i="88" a="1"/>
  <c r="N4066" i="88" s="1"/>
  <c r="N4067" i="88" a="1"/>
  <c r="N4067" i="88" s="1"/>
  <c r="N4068" i="88" a="1"/>
  <c r="N4068" i="88" s="1"/>
  <c r="N4069" i="88" a="1"/>
  <c r="N4069" i="88"/>
  <c r="N4070" i="88" a="1"/>
  <c r="N4070" i="88" s="1"/>
  <c r="N4071" i="88" a="1"/>
  <c r="N4071" i="88" s="1"/>
  <c r="N4072" i="88" a="1"/>
  <c r="N4072" i="88" s="1"/>
  <c r="N4073" i="88" a="1"/>
  <c r="N4073" i="88" s="1"/>
  <c r="N4074" i="88" a="1"/>
  <c r="N4074" i="88" s="1"/>
  <c r="N4075" i="88" a="1"/>
  <c r="N4075" i="88" s="1"/>
  <c r="N4076" i="88" a="1"/>
  <c r="N4076" i="88"/>
  <c r="N4077" i="88" a="1"/>
  <c r="N4077" i="88"/>
  <c r="N4078" i="88" a="1"/>
  <c r="N4078" i="88" s="1"/>
  <c r="N4079" i="88" a="1"/>
  <c r="N4079" i="88" s="1"/>
  <c r="N4080" i="88" a="1"/>
  <c r="N4080" i="88" s="1"/>
  <c r="N4081" i="88" a="1"/>
  <c r="N4081" i="88" s="1"/>
  <c r="N4082" i="88" a="1"/>
  <c r="N4082" i="88" s="1"/>
  <c r="N4083" i="88" a="1"/>
  <c r="N4083" i="88" s="1"/>
  <c r="N4084" i="88" a="1"/>
  <c r="N4084" i="88"/>
  <c r="N4085" i="88" a="1"/>
  <c r="N4085" i="88" s="1"/>
  <c r="N4086" i="88" a="1"/>
  <c r="N4086" i="88" s="1"/>
  <c r="N4087" i="88" a="1"/>
  <c r="N4087" i="88" s="1"/>
  <c r="N4088" i="88" a="1"/>
  <c r="N4088" i="88" s="1"/>
  <c r="N4089" i="88" a="1"/>
  <c r="N4089" i="88" s="1"/>
  <c r="N4090" i="88" a="1"/>
  <c r="N4090" i="88"/>
  <c r="N4091" i="88" a="1"/>
  <c r="N4091" i="88" s="1"/>
  <c r="N4092" i="88" a="1"/>
  <c r="N4092" i="88" s="1"/>
  <c r="N4093" i="88" a="1"/>
  <c r="N4093" i="88"/>
  <c r="N4094" i="88" a="1"/>
  <c r="N4094" i="88" s="1"/>
  <c r="N4095" i="88" a="1"/>
  <c r="N4095" i="88" s="1"/>
  <c r="O4095" i="88" s="1"/>
  <c r="N4096" i="88" a="1"/>
  <c r="N4096" i="88" s="1"/>
  <c r="N4097" i="88" a="1"/>
  <c r="N4097" i="88" s="1"/>
  <c r="N4098" i="88" a="1"/>
  <c r="N4098" i="88" s="1"/>
  <c r="N4099" i="88" a="1"/>
  <c r="N4099" i="88" s="1"/>
  <c r="N4100" i="88" a="1"/>
  <c r="N4100" i="88" s="1"/>
  <c r="N4101" i="88" a="1"/>
  <c r="N4101" i="88" s="1"/>
  <c r="N4102" i="88" a="1"/>
  <c r="N4102" i="88" s="1"/>
  <c r="N4103" i="88" a="1"/>
  <c r="N4103" i="88" s="1"/>
  <c r="N4104" i="88" a="1"/>
  <c r="N4104" i="88" s="1"/>
  <c r="N4105" i="88" a="1"/>
  <c r="N4105" i="88"/>
  <c r="N4106" i="88" a="1"/>
  <c r="N4106" i="88" s="1"/>
  <c r="N4107" i="88" a="1"/>
  <c r="N4107" i="88"/>
  <c r="N4108" i="88" a="1"/>
  <c r="N4108" i="88"/>
  <c r="N4109" i="88" a="1"/>
  <c r="N4109" i="88" s="1"/>
  <c r="N4110" i="88" a="1"/>
  <c r="N4110" i="88" s="1"/>
  <c r="N4111" i="88" a="1"/>
  <c r="N4111" i="88" s="1"/>
  <c r="N4112" i="88" a="1"/>
  <c r="N4112" i="88" s="1"/>
  <c r="N4113" i="88" a="1"/>
  <c r="N4113" i="88" s="1"/>
  <c r="N4114" i="88" a="1"/>
  <c r="N4114" i="88" s="1"/>
  <c r="N4115" i="88" a="1"/>
  <c r="N4115" i="88" s="1"/>
  <c r="N4116" i="88" a="1"/>
  <c r="N4116" i="88" s="1"/>
  <c r="N4117" i="88" a="1"/>
  <c r="N4117" i="88" s="1"/>
  <c r="N4118" i="88" a="1"/>
  <c r="N4118" i="88" s="1"/>
  <c r="N4119" i="88" a="1"/>
  <c r="N4119" i="88" s="1"/>
  <c r="N4120" i="88" a="1"/>
  <c r="N4120" i="88" s="1"/>
  <c r="N4121" i="88" a="1"/>
  <c r="N4121" i="88" s="1"/>
  <c r="N4122" i="88" a="1"/>
  <c r="N4122" i="88" s="1"/>
  <c r="N4123" i="88" a="1"/>
  <c r="N4123" i="88"/>
  <c r="N4124" i="88" a="1"/>
  <c r="N4124" i="88" s="1"/>
  <c r="N4125" i="88" a="1"/>
  <c r="N4125" i="88" s="1"/>
  <c r="N4126" i="88" a="1"/>
  <c r="N4126" i="88" s="1"/>
  <c r="N4127" i="88" a="1"/>
  <c r="N4127" i="88" s="1"/>
  <c r="N4128" i="88" a="1"/>
  <c r="N4128" i="88" s="1"/>
  <c r="N4129" i="88" a="1"/>
  <c r="N4129" i="88"/>
  <c r="N4130" i="88" a="1"/>
  <c r="N4130" i="88" s="1"/>
  <c r="N4131" i="88" a="1"/>
  <c r="N4131" i="88" s="1"/>
  <c r="N4132" i="88" a="1"/>
  <c r="N4132" i="88" s="1"/>
  <c r="N4133" i="88" a="1"/>
  <c r="N4133" i="88" s="1"/>
  <c r="N4134" i="88" a="1"/>
  <c r="N4134" i="88" s="1"/>
  <c r="N4135" i="88" a="1"/>
  <c r="N4135" i="88" s="1"/>
  <c r="N4136" i="88" a="1"/>
  <c r="N4136" i="88" s="1"/>
  <c r="N4137" i="88" a="1"/>
  <c r="N4137" i="88" s="1"/>
  <c r="N4138" i="88" a="1"/>
  <c r="N4138" i="88" s="1"/>
  <c r="N4139" i="88" a="1"/>
  <c r="N4139" i="88" s="1"/>
  <c r="N4140" i="88" a="1"/>
  <c r="N4140" i="88" s="1"/>
  <c r="N4141" i="88" a="1"/>
  <c r="N4141" i="88" s="1"/>
  <c r="N4142" i="88" a="1"/>
  <c r="N4142" i="88" s="1"/>
  <c r="N4143" i="88" a="1"/>
  <c r="N4143" i="88" s="1"/>
  <c r="N4144" i="88" a="1"/>
  <c r="N4144" i="88" s="1"/>
  <c r="N4145" i="88" a="1"/>
  <c r="N4145" i="88" s="1"/>
  <c r="N4146" i="88" a="1"/>
  <c r="N4146" i="88" s="1"/>
  <c r="N4147" i="88" a="1"/>
  <c r="N4147" i="88" s="1"/>
  <c r="N4148" i="88" a="1"/>
  <c r="N4148" i="88" s="1"/>
  <c r="N4149" i="88" a="1"/>
  <c r="N4149" i="88" s="1"/>
  <c r="N4150" i="88" a="1"/>
  <c r="N4150" i="88" s="1"/>
  <c r="N4151" i="88" a="1"/>
  <c r="N4151" i="88" s="1"/>
  <c r="N4152" i="88" a="1"/>
  <c r="N4152" i="88" s="1"/>
  <c r="N4153" i="88" a="1"/>
  <c r="N4153" i="88" s="1"/>
  <c r="N4154" i="88" a="1"/>
  <c r="N4154" i="88" s="1"/>
  <c r="N4155" i="88" a="1"/>
  <c r="N4155" i="88" s="1"/>
  <c r="N4156" i="88" a="1"/>
  <c r="N4156" i="88"/>
  <c r="N4157" i="88" a="1"/>
  <c r="N4157" i="88" s="1"/>
  <c r="N4158" i="88" a="1"/>
  <c r="N4158" i="88" s="1"/>
  <c r="N4159" i="88" a="1"/>
  <c r="N4159" i="88" s="1"/>
  <c r="N4160" i="88" a="1"/>
  <c r="N4160" i="88" s="1"/>
  <c r="N4161" i="88" a="1"/>
  <c r="N4161" i="88" s="1"/>
  <c r="N4162" i="88" a="1"/>
  <c r="N4162" i="88" s="1"/>
  <c r="N4163" i="88" a="1"/>
  <c r="N4163" i="88" s="1"/>
  <c r="N4164" i="88" a="1"/>
  <c r="N4164" i="88" s="1"/>
  <c r="N4165" i="88" a="1"/>
  <c r="N4165" i="88" s="1"/>
  <c r="N4166" i="88" a="1"/>
  <c r="N4166" i="88"/>
  <c r="N4167" i="88" a="1"/>
  <c r="N4167" i="88" s="1"/>
  <c r="N4168" i="88" a="1"/>
  <c r="N4168" i="88" s="1"/>
  <c r="N4169" i="88" a="1"/>
  <c r="N4169" i="88" s="1"/>
  <c r="N4170" i="88" a="1"/>
  <c r="N4170" i="88" s="1"/>
  <c r="N4171" i="88" a="1"/>
  <c r="N4171" i="88" s="1"/>
  <c r="N4172" i="88" a="1"/>
  <c r="N4172" i="88" s="1"/>
  <c r="N4173" i="88" a="1"/>
  <c r="N4173" i="88"/>
  <c r="N4174" i="88" a="1"/>
  <c r="N4174" i="88" s="1"/>
  <c r="N4175" i="88" a="1"/>
  <c r="N4175" i="88" s="1"/>
  <c r="N4176" i="88" a="1"/>
  <c r="N4176" i="88" s="1"/>
  <c r="N4177" i="88" a="1"/>
  <c r="N4177" i="88" s="1"/>
  <c r="N4178" i="88" a="1"/>
  <c r="N4178" i="88" s="1"/>
  <c r="N4179" i="88" a="1"/>
  <c r="N4179" i="88" s="1"/>
  <c r="N4180" i="88" a="1"/>
  <c r="N4180" i="88" s="1"/>
  <c r="N4181" i="88" a="1"/>
  <c r="N4181" i="88" s="1"/>
  <c r="N4182" i="88" a="1"/>
  <c r="N4182" i="88" s="1"/>
  <c r="N4183" i="88" a="1"/>
  <c r="N4183" i="88" s="1"/>
  <c r="O4183" i="88" s="1"/>
  <c r="N4184" i="88" a="1"/>
  <c r="N4184" i="88" s="1"/>
  <c r="N4185" i="88" a="1"/>
  <c r="N4185" i="88" s="1"/>
  <c r="N4186" i="88" a="1"/>
  <c r="N4186" i="88" s="1"/>
  <c r="N4187" i="88" a="1"/>
  <c r="N4187" i="88" s="1"/>
  <c r="N4188" i="88" a="1"/>
  <c r="N4188" i="88" s="1"/>
  <c r="N4189" i="88" a="1"/>
  <c r="N4189" i="88" s="1"/>
  <c r="N4190" i="88" a="1"/>
  <c r="N4190" i="88" s="1"/>
  <c r="N4191" i="88" a="1"/>
  <c r="N4191" i="88" s="1"/>
  <c r="N4192" i="88" a="1"/>
  <c r="N4192" i="88"/>
  <c r="N4193" i="88" a="1"/>
  <c r="N4193" i="88" s="1"/>
  <c r="N4194" i="88" a="1"/>
  <c r="N4194" i="88" s="1"/>
  <c r="O4194" i="88" s="1"/>
  <c r="N4195" i="88" a="1"/>
  <c r="N4195" i="88"/>
  <c r="N4196" i="88" a="1"/>
  <c r="N4196" i="88" s="1"/>
  <c r="N4197" i="88" a="1"/>
  <c r="N4197" i="88" s="1"/>
  <c r="N4198" i="88" a="1"/>
  <c r="N4198" i="88" s="1"/>
  <c r="N4199" i="88" a="1"/>
  <c r="N4199" i="88" s="1"/>
  <c r="N4200" i="88" a="1"/>
  <c r="N4200" i="88" s="1"/>
  <c r="N4201" i="88" a="1"/>
  <c r="N4201" i="88" s="1"/>
  <c r="N4202" i="88" a="1"/>
  <c r="N4202" i="88" s="1"/>
  <c r="N4203" i="88" a="1"/>
  <c r="N4203" i="88" s="1"/>
  <c r="O4203" i="88" s="1"/>
  <c r="N4204" i="88" a="1"/>
  <c r="N4204" i="88" s="1"/>
  <c r="N4205" i="88" a="1"/>
  <c r="N4205" i="88" s="1"/>
  <c r="N4206" i="88" a="1"/>
  <c r="N4206" i="88" s="1"/>
  <c r="N4207" i="88" a="1"/>
  <c r="N4207" i="88"/>
  <c r="N4208" i="88" a="1"/>
  <c r="N4208" i="88" s="1"/>
  <c r="N4209" i="88" a="1"/>
  <c r="N4209" i="88"/>
  <c r="N4210" i="88" a="1"/>
  <c r="N4210" i="88" s="1"/>
  <c r="N4211" i="88" a="1"/>
  <c r="N4211" i="88" s="1"/>
  <c r="N4212" i="88" a="1"/>
  <c r="N4212" i="88" s="1"/>
  <c r="N4213" i="88" a="1"/>
  <c r="N4213" i="88" s="1"/>
  <c r="N4214" i="88" a="1"/>
  <c r="N4214" i="88" s="1"/>
  <c r="N4215" i="88" a="1"/>
  <c r="N4215" i="88"/>
  <c r="N4216" i="88" a="1"/>
  <c r="N4216" i="88"/>
  <c r="N4217" i="88" a="1"/>
  <c r="N4217" i="88" s="1"/>
  <c r="N4218" i="88" a="1"/>
  <c r="N4218" i="88" s="1"/>
  <c r="N4219" i="88" a="1"/>
  <c r="N4219" i="88" s="1"/>
  <c r="N4220" i="88" a="1"/>
  <c r="N4220" i="88" s="1"/>
  <c r="N4221" i="88" a="1"/>
  <c r="N4221" i="88" s="1"/>
  <c r="N4222" i="88" a="1"/>
  <c r="N4222" i="88" s="1"/>
  <c r="N4223" i="88" a="1"/>
  <c r="N4223" i="88" s="1"/>
  <c r="N4224" i="88" a="1"/>
  <c r="N4224" i="88" s="1"/>
  <c r="N4225" i="88" a="1"/>
  <c r="N4225" i="88" s="1"/>
  <c r="N4226" i="88" a="1"/>
  <c r="N4226" i="88" s="1"/>
  <c r="N4227" i="88" a="1"/>
  <c r="N4227" i="88" s="1"/>
  <c r="N4228" i="88" a="1"/>
  <c r="N4228" i="88" s="1"/>
  <c r="N4229" i="88" a="1"/>
  <c r="N4229" i="88" s="1"/>
  <c r="N4230" i="88" a="1"/>
  <c r="N4230" i="88" s="1"/>
  <c r="N4231" i="88" a="1"/>
  <c r="N4231" i="88"/>
  <c r="N4232" i="88" a="1"/>
  <c r="N4232" i="88" s="1"/>
  <c r="N4233" i="88" a="1"/>
  <c r="N4233" i="88" s="1"/>
  <c r="N4234" i="88" a="1"/>
  <c r="N4234" i="88" s="1"/>
  <c r="N4235" i="88" a="1"/>
  <c r="N4235" i="88" s="1"/>
  <c r="N4236" i="88" a="1"/>
  <c r="N4236" i="88" s="1"/>
  <c r="N4237" i="88" a="1"/>
  <c r="N4237" i="88"/>
  <c r="N4238" i="88" a="1"/>
  <c r="N4238" i="88" s="1"/>
  <c r="N4239" i="88" a="1"/>
  <c r="N4239" i="88" s="1"/>
  <c r="N4240" i="88" a="1"/>
  <c r="N4240" i="88" s="1"/>
  <c r="N4241" i="88" a="1"/>
  <c r="N4241" i="88" s="1"/>
  <c r="N4242" i="88" a="1"/>
  <c r="N4242" i="88" s="1"/>
  <c r="N4243" i="88" a="1"/>
  <c r="N4243" i="88" s="1"/>
  <c r="N4244" i="88" a="1"/>
  <c r="N4244" i="88" s="1"/>
  <c r="N4245" i="88" a="1"/>
  <c r="N4245" i="88" s="1"/>
  <c r="N4246" i="88" a="1"/>
  <c r="N4246" i="88" s="1"/>
  <c r="N4247" i="88" a="1"/>
  <c r="N4247" i="88" s="1"/>
  <c r="N4248" i="88" a="1"/>
  <c r="N4248" i="88" s="1"/>
  <c r="N4249" i="88" a="1"/>
  <c r="N4249" i="88" s="1"/>
  <c r="N4250" i="88" a="1"/>
  <c r="N4250" i="88" s="1"/>
  <c r="N4251" i="88" a="1"/>
  <c r="N4251" i="88" s="1"/>
  <c r="N4252" i="88" a="1"/>
  <c r="N4252" i="88" s="1"/>
  <c r="N4253" i="88" a="1"/>
  <c r="N4253" i="88" s="1"/>
  <c r="N4254" i="88" a="1"/>
  <c r="N4254" i="88" s="1"/>
  <c r="N4255" i="88" a="1"/>
  <c r="N4255" i="88" s="1"/>
  <c r="N4256" i="88" a="1"/>
  <c r="N4256" i="88" s="1"/>
  <c r="N4257" i="88" a="1"/>
  <c r="N4257" i="88" s="1"/>
  <c r="N4258" i="88" a="1"/>
  <c r="N4258" i="88" s="1"/>
  <c r="N4259" i="88" a="1"/>
  <c r="N4259" i="88" s="1"/>
  <c r="N4260" i="88" a="1"/>
  <c r="N4260" i="88" s="1"/>
  <c r="N4261" i="88" a="1"/>
  <c r="N4261" i="88" s="1"/>
  <c r="N4262" i="88" a="1"/>
  <c r="N4262" i="88" s="1"/>
  <c r="N4263" i="88" a="1"/>
  <c r="N4263" i="88" s="1"/>
  <c r="N4264" i="88" a="1"/>
  <c r="N4264" i="88"/>
  <c r="N4265" i="88" a="1"/>
  <c r="N4265" i="88" s="1"/>
  <c r="N4266" i="88" a="1"/>
  <c r="N4266" i="88" s="1"/>
  <c r="N4267" i="88" a="1"/>
  <c r="N4267" i="88" s="1"/>
  <c r="N4268" i="88" a="1"/>
  <c r="N4268" i="88" s="1"/>
  <c r="N4269" i="88" a="1"/>
  <c r="N4269" i="88" s="1"/>
  <c r="N4270" i="88" a="1"/>
  <c r="N4270" i="88" s="1"/>
  <c r="N4271" i="88" a="1"/>
  <c r="N4271" i="88" s="1"/>
  <c r="N4272" i="88" a="1"/>
  <c r="N4272" i="88" s="1"/>
  <c r="N4273" i="88" a="1"/>
  <c r="N4273" i="88" s="1"/>
  <c r="N4274" i="88" a="1"/>
  <c r="N4274" i="88"/>
  <c r="N4275" i="88" a="1"/>
  <c r="N4275" i="88" s="1"/>
  <c r="N4276" i="88" a="1"/>
  <c r="N4276" i="88" s="1"/>
  <c r="N4277" i="88" a="1"/>
  <c r="N4277" i="88" s="1"/>
  <c r="N4278" i="88" a="1"/>
  <c r="N4278" i="88" s="1"/>
  <c r="N4279" i="88" a="1"/>
  <c r="N4279" i="88" s="1"/>
  <c r="N4280" i="88" a="1"/>
  <c r="N4280" i="88" s="1"/>
  <c r="N4281" i="88" a="1"/>
  <c r="N4281" i="88"/>
  <c r="N4282" i="88" a="1"/>
  <c r="N4282" i="88" s="1"/>
  <c r="N4283" i="88" a="1"/>
  <c r="N4283" i="88" s="1"/>
  <c r="N4284" i="88" a="1"/>
  <c r="N4284" i="88" s="1"/>
  <c r="N4285" i="88" a="1"/>
  <c r="N4285" i="88" s="1"/>
  <c r="N4286" i="88" a="1"/>
  <c r="N4286" i="88" s="1"/>
  <c r="N4287" i="88" a="1"/>
  <c r="N4287" i="88" s="1"/>
  <c r="N4288" i="88" a="1"/>
  <c r="N4288" i="88" s="1"/>
  <c r="N4289" i="88" a="1"/>
  <c r="N4289" i="88" s="1"/>
  <c r="N4290" i="88" a="1"/>
  <c r="N4290" i="88" s="1"/>
  <c r="N4291" i="88" a="1"/>
  <c r="N4291" i="88" s="1"/>
  <c r="O4291" i="88" s="1"/>
  <c r="N4292" i="88" a="1"/>
  <c r="N4292" i="88" s="1"/>
  <c r="N4293" i="88" a="1"/>
  <c r="N4293" i="88" s="1"/>
  <c r="N4294" i="88" a="1"/>
  <c r="N4294" i="88" s="1"/>
  <c r="N4295" i="88" a="1"/>
  <c r="N4295" i="88" s="1"/>
  <c r="N4296" i="88" a="1"/>
  <c r="N4296" i="88" s="1"/>
  <c r="N4297" i="88" a="1"/>
  <c r="N4297" i="88" s="1"/>
  <c r="N4298" i="88" a="1"/>
  <c r="N4298" i="88" s="1"/>
  <c r="N4299" i="88" a="1"/>
  <c r="N4299" i="88" s="1"/>
  <c r="N4300" i="88" a="1"/>
  <c r="N4300" i="88"/>
  <c r="N4301" i="88" a="1"/>
  <c r="N4301" i="88" s="1"/>
  <c r="N4302" i="88" a="1"/>
  <c r="N4302" i="88" s="1"/>
  <c r="O4302" i="88" s="1"/>
  <c r="N4303" i="88" a="1"/>
  <c r="N4303" i="88"/>
  <c r="N4304" i="88" a="1"/>
  <c r="N4304" i="88" s="1"/>
  <c r="N4305" i="88" a="1"/>
  <c r="N4305" i="88" s="1"/>
  <c r="N4306" i="88" a="1"/>
  <c r="N4306" i="88" s="1"/>
  <c r="N4307" i="88" a="1"/>
  <c r="N4307" i="88" s="1"/>
  <c r="N4308" i="88" a="1"/>
  <c r="N4308" i="88" s="1"/>
  <c r="N4309" i="88" a="1"/>
  <c r="N4309" i="88" s="1"/>
  <c r="N4310" i="88" a="1"/>
  <c r="N4310" i="88" s="1"/>
  <c r="N4311" i="88" a="1"/>
  <c r="N4311" i="88" s="1"/>
  <c r="O4311" i="88" s="1"/>
  <c r="N4312" i="88" a="1"/>
  <c r="N4312" i="88" s="1"/>
  <c r="N4313" i="88" a="1"/>
  <c r="N4313" i="88" s="1"/>
  <c r="N4314" i="88" a="1"/>
  <c r="N4314" i="88" s="1"/>
  <c r="N4315" i="88" a="1"/>
  <c r="N4315" i="88"/>
  <c r="N4316" i="88" a="1"/>
  <c r="N4316" i="88" s="1"/>
  <c r="N4317" i="88" a="1"/>
  <c r="N4317" i="88"/>
  <c r="N4318" i="88" a="1"/>
  <c r="N4318" i="88" s="1"/>
  <c r="N4319" i="88" a="1"/>
  <c r="N4319" i="88" s="1"/>
  <c r="N4320" i="88" a="1"/>
  <c r="N4320" i="88" s="1"/>
  <c r="N4321" i="88" a="1"/>
  <c r="N4321" i="88" s="1"/>
  <c r="N4322" i="88" a="1"/>
  <c r="N4322" i="88" s="1"/>
  <c r="N4323" i="88" a="1"/>
  <c r="N4323" i="88"/>
  <c r="N4324" i="88" a="1"/>
  <c r="N4324" i="88"/>
  <c r="N4325" i="88" a="1"/>
  <c r="N4325" i="88" s="1"/>
  <c r="N4326" i="88" a="1"/>
  <c r="N4326" i="88" s="1"/>
  <c r="N4327" i="88" a="1"/>
  <c r="N4327" i="88" s="1"/>
  <c r="N4328" i="88" a="1"/>
  <c r="N4328" i="88" s="1"/>
  <c r="N4329" i="88" a="1"/>
  <c r="N4329" i="88" s="1"/>
  <c r="N4330" i="88" a="1"/>
  <c r="N4330" i="88" s="1"/>
  <c r="N4331" i="88" a="1"/>
  <c r="N4331" i="88" s="1"/>
  <c r="N4332" i="88" a="1"/>
  <c r="N4332" i="88" s="1"/>
  <c r="N4333" i="88" a="1"/>
  <c r="N4333" i="88" s="1"/>
  <c r="N4334" i="88" a="1"/>
  <c r="N4334" i="88" s="1"/>
  <c r="N4335" i="88" a="1"/>
  <c r="N4335" i="88" s="1"/>
  <c r="N4336" i="88" a="1"/>
  <c r="N4336" i="88" s="1"/>
  <c r="N4337" i="88" a="1"/>
  <c r="N4337" i="88" s="1"/>
  <c r="N4338" i="88" a="1"/>
  <c r="N4338" i="88" s="1"/>
  <c r="N4339" i="88" a="1"/>
  <c r="N4339" i="88"/>
  <c r="N4340" i="88" a="1"/>
  <c r="N4340" i="88" s="1"/>
  <c r="N4341" i="88" a="1"/>
  <c r="N4341" i="88" s="1"/>
  <c r="N4342" i="88" a="1"/>
  <c r="N4342" i="88" s="1"/>
  <c r="N4343" i="88" a="1"/>
  <c r="N4343" i="88" s="1"/>
  <c r="N4344" i="88" a="1"/>
  <c r="N4344" i="88" s="1"/>
  <c r="N4345" i="88" a="1"/>
  <c r="N4345" i="88"/>
  <c r="N4346" i="88" a="1"/>
  <c r="N4346" i="88" s="1"/>
  <c r="N4347" i="88" a="1"/>
  <c r="N4347" i="88" s="1"/>
  <c r="N4348" i="88" a="1"/>
  <c r="N4348" i="88" s="1"/>
  <c r="N4349" i="88" a="1"/>
  <c r="N4349" i="88" s="1"/>
  <c r="N4350" i="88" a="1"/>
  <c r="N4350" i="88" s="1"/>
  <c r="N4351" i="88" a="1"/>
  <c r="N4351" i="88" s="1"/>
  <c r="N4352" i="88" a="1"/>
  <c r="N4352" i="88" s="1"/>
  <c r="N4353" i="88" a="1"/>
  <c r="N4353" i="88" s="1"/>
  <c r="N4354" i="88" a="1"/>
  <c r="N4354" i="88" s="1"/>
  <c r="N4355" i="88" a="1"/>
  <c r="N4355" i="88" s="1"/>
  <c r="N4356" i="88" a="1"/>
  <c r="N4356" i="88" s="1"/>
  <c r="N4357" i="88" a="1"/>
  <c r="N4357" i="88" s="1"/>
  <c r="N4358" i="88" a="1"/>
  <c r="N4358" i="88" s="1"/>
  <c r="N4359" i="88" a="1"/>
  <c r="N4359" i="88" s="1"/>
  <c r="N4360" i="88" a="1"/>
  <c r="N4360" i="88" s="1"/>
  <c r="N4361" i="88" a="1"/>
  <c r="N4361" i="88" s="1"/>
  <c r="N4362" i="88" a="1"/>
  <c r="N4362" i="88" s="1"/>
  <c r="N4363" i="88" a="1"/>
  <c r="N4363" i="88" s="1"/>
  <c r="N4364" i="88" a="1"/>
  <c r="N4364" i="88" s="1"/>
  <c r="N4365" i="88" a="1"/>
  <c r="N4365" i="88" s="1"/>
  <c r="N4366" i="88" a="1"/>
  <c r="N4366" i="88" s="1"/>
  <c r="N4367" i="88" a="1"/>
  <c r="N4367" i="88" s="1"/>
  <c r="N4368" i="88" a="1"/>
  <c r="N4368" i="88" s="1"/>
  <c r="N4369" i="88" a="1"/>
  <c r="N4369" i="88" s="1"/>
  <c r="N4370" i="88" a="1"/>
  <c r="N4370" i="88" s="1"/>
  <c r="N4371" i="88" a="1"/>
  <c r="N4371" i="88" s="1"/>
  <c r="N4372" i="88" a="1"/>
  <c r="N4372" i="88"/>
  <c r="N4373" i="88" a="1"/>
  <c r="N4373" i="88" s="1"/>
  <c r="N4374" i="88" a="1"/>
  <c r="N4374" i="88" s="1"/>
  <c r="N4375" i="88" a="1"/>
  <c r="N4375" i="88" s="1"/>
  <c r="N4376" i="88" a="1"/>
  <c r="N4376" i="88" s="1"/>
  <c r="N4377" i="88" a="1"/>
  <c r="N4377" i="88" s="1"/>
  <c r="N4378" i="88" a="1"/>
  <c r="N4378" i="88" s="1"/>
  <c r="N4379" i="88" a="1"/>
  <c r="N4379" i="88" s="1"/>
  <c r="N4380" i="88" a="1"/>
  <c r="N4380" i="88" s="1"/>
  <c r="N4381" i="88" a="1"/>
  <c r="N4381" i="88" s="1"/>
  <c r="N4382" i="88" a="1"/>
  <c r="N4382" i="88"/>
  <c r="N4383" i="88" a="1"/>
  <c r="N4383" i="88" s="1"/>
  <c r="N4384" i="88" a="1"/>
  <c r="N4384" i="88" s="1"/>
  <c r="N4385" i="88" a="1"/>
  <c r="N4385" i="88" s="1"/>
  <c r="N4386" i="88" a="1"/>
  <c r="N4386" i="88" s="1"/>
  <c r="N4387" i="88" a="1"/>
  <c r="N4387" i="88" s="1"/>
  <c r="N4388" i="88" a="1"/>
  <c r="N4388" i="88" s="1"/>
  <c r="N4389" i="88" a="1"/>
  <c r="N4389" i="88"/>
  <c r="N4390" i="88" a="1"/>
  <c r="N4390" i="88" s="1"/>
  <c r="N4391" i="88" a="1"/>
  <c r="N4391" i="88" s="1"/>
  <c r="N4392" i="88" a="1"/>
  <c r="N4392" i="88" s="1"/>
  <c r="N4393" i="88" a="1"/>
  <c r="N4393" i="88"/>
  <c r="N4394" i="88" a="1"/>
  <c r="N4394" i="88" s="1"/>
  <c r="N4395" i="88" a="1"/>
  <c r="N4395" i="88" s="1"/>
  <c r="N4396" i="88" a="1"/>
  <c r="N4396" i="88" s="1"/>
  <c r="N4397" i="88" a="1"/>
  <c r="N4397" i="88" s="1"/>
  <c r="N4398" i="88" a="1"/>
  <c r="N4398" i="88" s="1"/>
  <c r="N4399" i="88" a="1"/>
  <c r="N4399" i="88" s="1"/>
  <c r="O4399" i="88" s="1"/>
  <c r="N4400" i="88" a="1"/>
  <c r="N4400" i="88" s="1"/>
  <c r="N4401" i="88" a="1"/>
  <c r="N4401" i="88" s="1"/>
  <c r="N4402" i="88" a="1"/>
  <c r="N4402" i="88" s="1"/>
  <c r="N4403" i="88" a="1"/>
  <c r="N4403" i="88" s="1"/>
  <c r="N4404" i="88" a="1"/>
  <c r="N4404" i="88" s="1"/>
  <c r="N4405" i="88" a="1"/>
  <c r="N4405" i="88" s="1"/>
  <c r="N4406" i="88" a="1"/>
  <c r="N4406" i="88" s="1"/>
  <c r="N4407" i="88" a="1"/>
  <c r="N4407" i="88" s="1"/>
  <c r="N4408" i="88" a="1"/>
  <c r="N4408" i="88" s="1"/>
  <c r="N4409" i="88" a="1"/>
  <c r="N4409" i="88" s="1"/>
  <c r="N4410" i="88" a="1"/>
  <c r="N4410" i="88" s="1"/>
  <c r="N4411" i="88" a="1"/>
  <c r="N4411" i="88"/>
  <c r="N4412" i="88" a="1"/>
  <c r="N4412" i="88" s="1"/>
  <c r="N4413" i="88" a="1"/>
  <c r="N4413" i="88" s="1"/>
  <c r="N4414" i="88" a="1"/>
  <c r="N4414" i="88" s="1"/>
  <c r="N4415" i="88" a="1"/>
  <c r="N4415" i="88" s="1"/>
  <c r="N4416" i="88" a="1"/>
  <c r="N4416" i="88" s="1"/>
  <c r="N4417" i="88" a="1"/>
  <c r="N4417" i="88" s="1"/>
  <c r="N4418" i="88" a="1"/>
  <c r="N4418" i="88" s="1"/>
  <c r="N4419" i="88" a="1"/>
  <c r="N4419" i="88" s="1"/>
  <c r="N4420" i="88" a="1"/>
  <c r="N4420" i="88" s="1"/>
  <c r="N4421" i="88" a="1"/>
  <c r="N4421" i="88" s="1"/>
  <c r="N4422" i="88" a="1"/>
  <c r="N4422" i="88" s="1"/>
  <c r="N4423" i="88" a="1"/>
  <c r="N4423" i="88"/>
  <c r="N4424" i="88" a="1"/>
  <c r="N4424" i="88" s="1"/>
  <c r="N4425" i="88" a="1"/>
  <c r="N4425" i="88" s="1"/>
  <c r="N4426" i="88" a="1"/>
  <c r="N4426" i="88" s="1"/>
  <c r="N4427" i="88" a="1"/>
  <c r="N4427" i="88" s="1"/>
  <c r="N4428" i="88" a="1"/>
  <c r="N4428" i="88" s="1"/>
  <c r="N4429" i="88" a="1"/>
  <c r="N4429" i="88" s="1"/>
  <c r="N4430" i="88" a="1"/>
  <c r="N4430" i="88"/>
  <c r="N4431" i="88" a="1"/>
  <c r="N4431" i="88"/>
  <c r="N4432" i="88" a="1"/>
  <c r="N4432" i="88" s="1"/>
  <c r="N4433" i="88" a="1"/>
  <c r="N4433" i="88" s="1"/>
  <c r="N4434" i="88" a="1"/>
  <c r="N4434" i="88" s="1"/>
  <c r="N4435" i="88" a="1"/>
  <c r="N4435" i="88" s="1"/>
  <c r="N4436" i="88" a="1"/>
  <c r="N4436" i="88"/>
  <c r="O4436" i="88" s="1"/>
  <c r="N4437" i="88" a="1"/>
  <c r="N4437" i="88" s="1"/>
  <c r="N4438" i="88" a="1"/>
  <c r="N4438" i="88"/>
  <c r="N4439" i="88" a="1"/>
  <c r="N4439" i="88" s="1"/>
  <c r="N4440" i="88" a="1"/>
  <c r="N4440" i="88" s="1"/>
  <c r="N4441" i="88" a="1"/>
  <c r="N4441" i="88" s="1"/>
  <c r="N4442" i="88" a="1"/>
  <c r="N4442" i="88" s="1"/>
  <c r="N4443" i="88" a="1"/>
  <c r="N4443" i="88" s="1"/>
  <c r="N4444" i="88" a="1"/>
  <c r="N4444" i="88"/>
  <c r="N4445" i="88" a="1"/>
  <c r="N4445" i="88" s="1"/>
  <c r="N4446" i="88" a="1"/>
  <c r="N4446" i="88" s="1"/>
  <c r="N4447" i="88" a="1"/>
  <c r="N4447" i="88"/>
  <c r="N4448" i="88" a="1"/>
  <c r="N4448" i="88" s="1"/>
  <c r="N4449" i="88" a="1"/>
  <c r="N4449" i="88" s="1"/>
  <c r="N4450" i="88" a="1"/>
  <c r="N4450" i="88" s="1"/>
  <c r="N4451" i="88" a="1"/>
  <c r="N4451" i="88" s="1"/>
  <c r="N4452" i="88" a="1"/>
  <c r="N4452" i="88" s="1"/>
  <c r="N4453" i="88" a="1"/>
  <c r="N4453" i="88" s="1"/>
  <c r="N4454" i="88" a="1"/>
  <c r="N4454" i="88" s="1"/>
  <c r="N4455" i="88" a="1"/>
  <c r="N4455" i="88" s="1"/>
  <c r="N4456" i="88" a="1"/>
  <c r="N4456" i="88" s="1"/>
  <c r="N4457" i="88" a="1"/>
  <c r="N4457" i="88" s="1"/>
  <c r="N4458" i="88" a="1"/>
  <c r="N4458" i="88" s="1"/>
  <c r="N4459" i="88" a="1"/>
  <c r="N4459" i="88" s="1"/>
  <c r="N4460" i="88" a="1"/>
  <c r="N4460" i="88" s="1"/>
  <c r="N4461" i="88" a="1"/>
  <c r="N4461" i="88" s="1"/>
  <c r="N4462" i="88" a="1"/>
  <c r="N4462" i="88" s="1"/>
  <c r="N4463" i="88" a="1"/>
  <c r="N4463" i="88" s="1"/>
  <c r="N4464" i="88" a="1"/>
  <c r="N4464" i="88" s="1"/>
  <c r="N4465" i="88" a="1"/>
  <c r="N4465" i="88"/>
  <c r="O4465" i="88" s="1"/>
  <c r="N4466" i="88" a="1"/>
  <c r="N4466" i="88" s="1"/>
  <c r="N4467" i="88" a="1"/>
  <c r="N4467" i="88" s="1"/>
  <c r="N4468" i="88" a="1"/>
  <c r="N4468" i="88" s="1"/>
  <c r="N4469" i="88" a="1"/>
  <c r="N4469" i="88" s="1"/>
  <c r="N4470" i="88" a="1"/>
  <c r="N4470" i="88" s="1"/>
  <c r="N4471" i="88" a="1"/>
  <c r="N4471" i="88" s="1"/>
  <c r="N4472" i="88" a="1"/>
  <c r="N4472" i="88" s="1"/>
  <c r="N4473" i="88" a="1"/>
  <c r="N4473" i="88" s="1"/>
  <c r="O4473" i="88" s="1"/>
  <c r="N4474" i="88" a="1"/>
  <c r="N4474" i="88" s="1"/>
  <c r="N4475" i="88" a="1"/>
  <c r="N4475" i="88" s="1"/>
  <c r="N4476" i="88" a="1"/>
  <c r="N4476" i="88" s="1"/>
  <c r="N4477" i="88" a="1"/>
  <c r="N4477" i="88" s="1"/>
  <c r="N4478" i="88" a="1"/>
  <c r="N4478" i="88" s="1"/>
  <c r="N4479" i="88" a="1"/>
  <c r="N4479" i="88" s="1"/>
  <c r="N4480" i="88" a="1"/>
  <c r="N4480" i="88"/>
  <c r="N4481" i="88" a="1"/>
  <c r="N4481" i="88" s="1"/>
  <c r="N4482" i="88" a="1"/>
  <c r="N4482" i="88" s="1"/>
  <c r="N4483" i="88" a="1"/>
  <c r="N4483" i="88"/>
  <c r="N4484" i="88" a="1"/>
  <c r="N4484" i="88" s="1"/>
  <c r="N4485" i="88" a="1"/>
  <c r="N4485" i="88" s="1"/>
  <c r="N4486" i="88" a="1"/>
  <c r="N4486" i="88" s="1"/>
  <c r="N4487" i="88" a="1"/>
  <c r="N4487" i="88" s="1"/>
  <c r="N4488" i="88" a="1"/>
  <c r="N4488" i="88" s="1"/>
  <c r="N4489" i="88" a="1"/>
  <c r="N4489" i="88"/>
  <c r="N4490" i="88" a="1"/>
  <c r="N4490" i="88"/>
  <c r="N4491" i="88" a="1"/>
  <c r="N4491" i="88" s="1"/>
  <c r="O4491" i="88" s="1"/>
  <c r="N4492" i="88" a="1"/>
  <c r="N4492" i="88" s="1"/>
  <c r="N4493" i="88" a="1"/>
  <c r="N4493" i="88" s="1"/>
  <c r="N4494" i="88" a="1"/>
  <c r="N4494" i="88" s="1"/>
  <c r="N4495" i="88" a="1"/>
  <c r="N4495" i="88" s="1"/>
  <c r="N4496" i="88" a="1"/>
  <c r="N4496" i="88" s="1"/>
  <c r="N4497" i="88" a="1"/>
  <c r="N4497" i="88" s="1"/>
  <c r="N4498" i="88" a="1"/>
  <c r="N4498" i="88" s="1"/>
  <c r="N4499" i="88" a="1"/>
  <c r="N4499" i="88" s="1"/>
  <c r="N4500" i="88" a="1"/>
  <c r="N4500" i="88" s="1"/>
  <c r="N4501" i="88" a="1"/>
  <c r="N4501" i="88"/>
  <c r="N4502" i="88" a="1"/>
  <c r="N4502" i="88" s="1"/>
  <c r="N4503" i="88" a="1"/>
  <c r="N4503" i="88" s="1"/>
  <c r="N4504" i="88" a="1"/>
  <c r="N4504" i="88" s="1"/>
  <c r="N4505" i="88" a="1"/>
  <c r="N4505" i="88" s="1"/>
  <c r="N4506" i="88" a="1"/>
  <c r="N4506" i="88" s="1"/>
  <c r="N4507" i="88" a="1"/>
  <c r="N4507" i="88" s="1"/>
  <c r="N4508" i="88" a="1"/>
  <c r="N4508" i="88" s="1"/>
  <c r="N4509" i="88" a="1"/>
  <c r="N4509" i="88" s="1"/>
  <c r="N4510" i="88" a="1"/>
  <c r="N4510" i="88" s="1"/>
  <c r="O4510" i="88" s="1"/>
  <c r="N4511" i="88" a="1"/>
  <c r="N4511" i="88" s="1"/>
  <c r="N4512" i="88" a="1"/>
  <c r="N4512" i="88" s="1"/>
  <c r="N4513" i="88" a="1"/>
  <c r="N4513" i="88" s="1"/>
  <c r="N4514" i="88" a="1"/>
  <c r="N4514" i="88" s="1"/>
  <c r="N4515" i="88" a="1"/>
  <c r="N4515" i="88" s="1"/>
  <c r="N4516" i="88" a="1"/>
  <c r="N4516" i="88" s="1"/>
  <c r="N4517" i="88" a="1"/>
  <c r="N4517" i="88" s="1"/>
  <c r="N4518" i="88" a="1"/>
  <c r="N4518" i="88" s="1"/>
  <c r="N4519" i="88" a="1"/>
  <c r="N4519" i="88" s="1"/>
  <c r="N4520" i="88" a="1"/>
  <c r="N4520" i="88" s="1"/>
  <c r="N4521" i="88" a="1"/>
  <c r="N4521" i="88" s="1"/>
  <c r="N4522" i="88" a="1"/>
  <c r="N4522" i="88" s="1"/>
  <c r="N4523" i="88" a="1"/>
  <c r="N4523" i="88" s="1"/>
  <c r="N4524" i="88" a="1"/>
  <c r="N4524" i="88" s="1"/>
  <c r="N4525" i="88" a="1"/>
  <c r="N4525" i="88" s="1"/>
  <c r="N4526" i="88" a="1"/>
  <c r="N4526" i="88" s="1"/>
  <c r="N4527" i="88" a="1"/>
  <c r="N4527" i="88" s="1"/>
  <c r="N4528" i="88" a="1"/>
  <c r="N4528" i="88" s="1"/>
  <c r="N4529" i="88" a="1"/>
  <c r="N4529" i="88" s="1"/>
  <c r="N4530" i="88" a="1"/>
  <c r="N4530" i="88" s="1"/>
  <c r="N4531" i="88" a="1"/>
  <c r="N4531" i="88"/>
  <c r="N4532" i="88" a="1"/>
  <c r="N4532" i="88" s="1"/>
  <c r="N4533" i="88" a="1"/>
  <c r="N4533" i="88"/>
  <c r="N4534" i="88" a="1"/>
  <c r="N4534" i="88" s="1"/>
  <c r="N4535" i="88" a="1"/>
  <c r="N4535" i="88" s="1"/>
  <c r="N4536" i="88" a="1"/>
  <c r="N4536" i="88" s="1"/>
  <c r="N4537" i="88" a="1"/>
  <c r="N4537" i="88" s="1"/>
  <c r="N4538" i="88" a="1"/>
  <c r="N4538" i="88" s="1"/>
  <c r="N4539" i="88" a="1"/>
  <c r="N4539" i="88" s="1"/>
  <c r="O4539" i="88" s="1"/>
  <c r="N4540" i="88" a="1"/>
  <c r="N4540" i="88" s="1"/>
  <c r="N4541" i="88" a="1"/>
  <c r="N4541" i="88" s="1"/>
  <c r="N4542" i="88" a="1"/>
  <c r="N4542" i="88" s="1"/>
  <c r="N4543" i="88" a="1"/>
  <c r="N4543" i="88" s="1"/>
  <c r="N4544" i="88" a="1"/>
  <c r="N4544" i="88" s="1"/>
  <c r="N4545" i="88" a="1"/>
  <c r="N4545" i="88" s="1"/>
  <c r="N4546" i="88" a="1"/>
  <c r="N4546" i="88" s="1"/>
  <c r="N4547" i="88" a="1"/>
  <c r="N4547" i="88" s="1"/>
  <c r="N4548" i="88" a="1"/>
  <c r="N4548" i="88" s="1"/>
  <c r="N4549" i="88" a="1"/>
  <c r="N4549" i="88" s="1"/>
  <c r="N4550" i="88" a="1"/>
  <c r="N4550" i="88" s="1"/>
  <c r="N4551" i="88" a="1"/>
  <c r="N4551" i="88" s="1"/>
  <c r="N4552" i="88" a="1"/>
  <c r="N4552" i="88" s="1"/>
  <c r="N4553" i="88" a="1"/>
  <c r="N4553" i="88" s="1"/>
  <c r="N4554" i="88" a="1"/>
  <c r="N4554" i="88" s="1"/>
  <c r="N4555" i="88" a="1"/>
  <c r="N4555" i="88"/>
  <c r="N4556" i="88" a="1"/>
  <c r="N4556" i="88" s="1"/>
  <c r="N4557" i="88" a="1"/>
  <c r="N4557" i="88" s="1"/>
  <c r="N4558" i="88" a="1"/>
  <c r="N4558" i="88" s="1"/>
  <c r="O4558" i="88" s="1"/>
  <c r="N4559" i="88" a="1"/>
  <c r="N4559" i="88" s="1"/>
  <c r="N4560" i="88" a="1"/>
  <c r="N4560" i="88" s="1"/>
  <c r="N4561" i="88" a="1"/>
  <c r="N4561" i="88"/>
  <c r="N4562" i="88" a="1"/>
  <c r="N4562" i="88"/>
  <c r="N4563" i="88" a="1"/>
  <c r="N4563" i="88" s="1"/>
  <c r="N4564" i="88" a="1"/>
  <c r="N4564" i="88" s="1"/>
  <c r="N4565" i="88" a="1"/>
  <c r="N4565" i="88" s="1"/>
  <c r="N4566" i="88" a="1"/>
  <c r="N4566" i="88" s="1"/>
  <c r="N4567" i="88" a="1"/>
  <c r="N4567" i="88" s="1"/>
  <c r="N4568" i="88" a="1"/>
  <c r="N4568" i="88" s="1"/>
  <c r="O4568" i="88" s="1"/>
  <c r="N4569" i="88" a="1"/>
  <c r="N4569" i="88" s="1"/>
  <c r="N4570" i="88" a="1"/>
  <c r="N4570" i="88" s="1"/>
  <c r="N4571" i="88" a="1"/>
  <c r="N4571" i="88" s="1"/>
  <c r="N4572" i="88" a="1"/>
  <c r="N4572" i="88" s="1"/>
  <c r="N4573" i="88" a="1"/>
  <c r="N4573" i="88" s="1"/>
  <c r="N4574" i="88" a="1"/>
  <c r="N4574" i="88"/>
  <c r="N4575" i="88" a="1"/>
  <c r="N4575" i="88"/>
  <c r="N4576" i="88" a="1"/>
  <c r="N4576" i="88"/>
  <c r="N4577" i="88" a="1"/>
  <c r="N4577" i="88" s="1"/>
  <c r="N4578" i="88" a="1"/>
  <c r="N4578" i="88" s="1"/>
  <c r="N4579" i="88" a="1"/>
  <c r="N4579" i="88" s="1"/>
  <c r="N4580" i="88" a="1"/>
  <c r="N4580" i="88" s="1"/>
  <c r="N4581" i="88" a="1"/>
  <c r="N4581" i="88"/>
  <c r="N4582" i="88" a="1"/>
  <c r="N4582" i="88"/>
  <c r="N4583" i="88" a="1"/>
  <c r="N4583" i="88" s="1"/>
  <c r="N4584" i="88" a="1"/>
  <c r="N4584" i="88" s="1"/>
  <c r="N4585" i="88" a="1"/>
  <c r="N4585" i="88" s="1"/>
  <c r="N4586" i="88" a="1"/>
  <c r="N4586" i="88" s="1"/>
  <c r="N4587" i="88" a="1"/>
  <c r="N4587" i="88" s="1"/>
  <c r="N4588" i="88" a="1"/>
  <c r="N4588" i="88" s="1"/>
  <c r="N4589" i="88" a="1"/>
  <c r="N4589" i="88" s="1"/>
  <c r="N4590" i="88" a="1"/>
  <c r="N4590" i="88" s="1"/>
  <c r="N4591" i="88" a="1"/>
  <c r="N4591" i="88" s="1"/>
  <c r="N4592" i="88" a="1"/>
  <c r="N4592" i="88" s="1"/>
  <c r="N4593" i="88" a="1"/>
  <c r="N4593" i="88" s="1"/>
  <c r="N4594" i="88" a="1"/>
  <c r="N4594" i="88" s="1"/>
  <c r="N4595" i="88" a="1"/>
  <c r="N4595" i="88" s="1"/>
  <c r="N4596" i="88" a="1"/>
  <c r="N4596" i="88" s="1"/>
  <c r="N4597" i="88" a="1"/>
  <c r="N4597" i="88" s="1"/>
  <c r="N4598" i="88" a="1"/>
  <c r="N4598" i="88" s="1"/>
  <c r="N4599" i="88" a="1"/>
  <c r="N4599" i="88" s="1"/>
  <c r="N4600" i="88" a="1"/>
  <c r="N4600" i="88" s="1"/>
  <c r="N4601" i="88" a="1"/>
  <c r="N4601" i="88" s="1"/>
  <c r="N4602" i="88" a="1"/>
  <c r="N4602" i="88" s="1"/>
  <c r="N4603" i="88" a="1"/>
  <c r="N4603" i="88" s="1"/>
  <c r="N4604" i="88" a="1"/>
  <c r="N4604" i="88" s="1"/>
  <c r="N4605" i="88" a="1"/>
  <c r="N4605" i="88" s="1"/>
  <c r="N4606" i="88" a="1"/>
  <c r="N4606" i="88" s="1"/>
  <c r="N4607" i="88" a="1"/>
  <c r="N4607" i="88" s="1"/>
  <c r="N4608" i="88" a="1"/>
  <c r="N4608" i="88" s="1"/>
  <c r="N4609" i="88" a="1"/>
  <c r="N4609" i="88" s="1"/>
  <c r="N4610" i="88" a="1"/>
  <c r="N4610" i="88"/>
  <c r="N4611" i="88" a="1"/>
  <c r="N4611" i="88"/>
  <c r="N4612" i="88" a="1"/>
  <c r="N4612" i="88"/>
  <c r="N4613" i="88" a="1"/>
  <c r="N4613" i="88" s="1"/>
  <c r="N4614" i="88" a="1"/>
  <c r="N4614" i="88" s="1"/>
  <c r="N4615" i="88" a="1"/>
  <c r="N4615" i="88" s="1"/>
  <c r="N4616" i="88" a="1"/>
  <c r="N4616" i="88" s="1"/>
  <c r="N4617" i="88" a="1"/>
  <c r="N4617" i="88"/>
  <c r="N4618" i="88" a="1"/>
  <c r="N4618" i="88"/>
  <c r="N4619" i="88" a="1"/>
  <c r="N4619" i="88" s="1"/>
  <c r="N4620" i="88" a="1"/>
  <c r="N4620" i="88" s="1"/>
  <c r="N4621" i="88" a="1"/>
  <c r="N4621" i="88" s="1"/>
  <c r="N4622" i="88" a="1"/>
  <c r="N4622" i="88" s="1"/>
  <c r="N4623" i="88" a="1"/>
  <c r="N4623" i="88" s="1"/>
  <c r="N4624" i="88" a="1"/>
  <c r="N4624" i="88" s="1"/>
  <c r="N4625" i="88" a="1"/>
  <c r="N4625" i="88" s="1"/>
  <c r="N4626" i="88" a="1"/>
  <c r="N4626" i="88" s="1"/>
  <c r="N4627" i="88" a="1"/>
  <c r="N4627" i="88" s="1"/>
  <c r="N4628" i="88" a="1"/>
  <c r="N4628" i="88" s="1"/>
  <c r="N4629" i="88" a="1"/>
  <c r="N4629" i="88"/>
  <c r="N4630" i="88" a="1"/>
  <c r="N4630" i="88" s="1"/>
  <c r="N4631" i="88" a="1"/>
  <c r="N4631" i="88" s="1"/>
  <c r="N4632" i="88" a="1"/>
  <c r="N4632" i="88" s="1"/>
  <c r="N4633" i="88" a="1"/>
  <c r="N4633" i="88"/>
  <c r="N4634" i="88" a="1"/>
  <c r="N4634" i="88" s="1"/>
  <c r="N4635" i="88" a="1"/>
  <c r="N4635" i="88" s="1"/>
  <c r="N4636" i="88" a="1"/>
  <c r="N4636" i="88" s="1"/>
  <c r="N4637" i="88" a="1"/>
  <c r="N4637" i="88" s="1"/>
  <c r="N4638" i="88" a="1"/>
  <c r="N4638" i="88" s="1"/>
  <c r="N4639" i="88" a="1"/>
  <c r="N4639" i="88" s="1"/>
  <c r="N4640" i="88" a="1"/>
  <c r="N4640" i="88" s="1"/>
  <c r="N4641" i="88" a="1"/>
  <c r="N4641" i="88" s="1"/>
  <c r="N4642" i="88" a="1"/>
  <c r="N4642" i="88" s="1"/>
  <c r="N4643" i="88" a="1"/>
  <c r="N4643" i="88" s="1"/>
  <c r="N4644" i="88" a="1"/>
  <c r="N4644" i="88" s="1"/>
  <c r="N4645" i="88" a="1"/>
  <c r="N4645" i="88" s="1"/>
  <c r="N4646" i="88" a="1"/>
  <c r="N4646" i="88" s="1"/>
  <c r="N4647" i="88" a="1"/>
  <c r="N4647" i="88" s="1"/>
  <c r="N4648" i="88" a="1"/>
  <c r="N4648" i="88" s="1"/>
  <c r="N4649" i="88" a="1"/>
  <c r="N4649" i="88" s="1"/>
  <c r="N4650" i="88" a="1"/>
  <c r="N4650" i="88" s="1"/>
  <c r="N4651" i="88" a="1"/>
  <c r="N4651" i="88"/>
  <c r="N4652" i="88" a="1"/>
  <c r="N4652" i="88" s="1"/>
  <c r="N4653" i="88" a="1"/>
  <c r="N4653" i="88" s="1"/>
  <c r="N4654" i="88" a="1"/>
  <c r="N4654" i="88" s="1"/>
  <c r="N4655" i="88" a="1"/>
  <c r="N4655" i="88" s="1"/>
  <c r="N4656" i="88" a="1"/>
  <c r="N4656" i="88" s="1"/>
  <c r="N4657" i="88" a="1"/>
  <c r="N4657" i="88" s="1"/>
  <c r="N4658" i="88" a="1"/>
  <c r="N4658" i="88" s="1"/>
  <c r="N4659" i="88" a="1"/>
  <c r="N4659" i="88" s="1"/>
  <c r="N4660" i="88" a="1"/>
  <c r="N4660" i="88" s="1"/>
  <c r="N4661" i="88" a="1"/>
  <c r="N4661" i="88" s="1"/>
  <c r="N4662" i="88" a="1"/>
  <c r="N4662" i="88" s="1"/>
  <c r="N4663" i="88" a="1"/>
  <c r="N4663" i="88" s="1"/>
  <c r="N4664" i="88" a="1"/>
  <c r="N4664" i="88" s="1"/>
  <c r="N4665" i="88" a="1"/>
  <c r="N4665" i="88"/>
  <c r="N4666" i="88" a="1"/>
  <c r="N4666" i="88"/>
  <c r="N4667" i="88" a="1"/>
  <c r="N4667" i="88" s="1"/>
  <c r="N4668" i="88" a="1"/>
  <c r="N4668" i="88" s="1"/>
  <c r="N4669" i="88" a="1"/>
  <c r="N4669" i="88" s="1"/>
  <c r="N4670" i="88" a="1"/>
  <c r="N4670" i="88"/>
  <c r="N4671" i="88" a="1"/>
  <c r="N4671" i="88" s="1"/>
  <c r="N4672" i="88" a="1"/>
  <c r="N4672" i="88"/>
  <c r="N4673" i="88" a="1"/>
  <c r="N4673" i="88" s="1"/>
  <c r="N4674" i="88" a="1"/>
  <c r="N4674" i="88" s="1"/>
  <c r="N4675" i="88" a="1"/>
  <c r="N4675" i="88" s="1"/>
  <c r="N4676" i="88" a="1"/>
  <c r="N4676" i="88" s="1"/>
  <c r="N4677" i="88" a="1"/>
  <c r="N4677" i="88"/>
  <c r="N4678" i="88" a="1"/>
  <c r="N4678" i="88" s="1"/>
  <c r="N4679" i="88" a="1"/>
  <c r="N4679" i="88" s="1"/>
  <c r="N4680" i="88" a="1"/>
  <c r="N4680" i="88" s="1"/>
  <c r="N4681" i="88" a="1"/>
  <c r="N4681" i="88" s="1"/>
  <c r="N4682" i="88" a="1"/>
  <c r="N4682" i="88" s="1"/>
  <c r="N4683" i="88" a="1"/>
  <c r="N4683" i="88"/>
  <c r="N4684" i="88" a="1"/>
  <c r="N4684" i="88"/>
  <c r="N4685" i="88" a="1"/>
  <c r="N4685" i="88" s="1"/>
  <c r="N4686" i="88" a="1"/>
  <c r="N4686" i="88" s="1"/>
  <c r="N4687" i="88" a="1"/>
  <c r="N4687" i="88" s="1"/>
  <c r="N4688" i="88" a="1"/>
  <c r="N4688" i="88" s="1"/>
  <c r="N4689" i="88" a="1"/>
  <c r="N4689" i="88" s="1"/>
  <c r="N4690" i="88" a="1"/>
  <c r="N4690" i="88" s="1"/>
  <c r="N4691" i="88" a="1"/>
  <c r="N4691" i="88" s="1"/>
  <c r="N4692" i="88" a="1"/>
  <c r="N4692" i="88" s="1"/>
  <c r="N4693" i="88" a="1"/>
  <c r="N4693" i="88" s="1"/>
  <c r="N4694" i="88" a="1"/>
  <c r="N4694" i="88" s="1"/>
  <c r="N4695" i="88" a="1"/>
  <c r="N4695" i="88"/>
  <c r="N4696" i="88" a="1"/>
  <c r="N4696" i="88"/>
  <c r="N4697" i="88" a="1"/>
  <c r="N4697" i="88" s="1"/>
  <c r="N4698" i="88" a="1"/>
  <c r="N4698" i="88" s="1"/>
  <c r="N4699" i="88" a="1"/>
  <c r="N4699" i="88" s="1"/>
  <c r="N4700" i="88" a="1"/>
  <c r="N4700" i="88" s="1"/>
  <c r="N4701" i="88" a="1"/>
  <c r="N4701" i="88" s="1"/>
  <c r="N4702" i="88" a="1"/>
  <c r="N4702" i="88" s="1"/>
  <c r="N4703" i="88" a="1"/>
  <c r="N4703" i="88" s="1"/>
  <c r="N4704" i="88" a="1"/>
  <c r="N4704" i="88" s="1"/>
  <c r="N4705" i="88" a="1"/>
  <c r="N4705" i="88"/>
  <c r="N4706" i="88" a="1"/>
  <c r="N4706" i="88" s="1"/>
  <c r="N4707" i="88" a="1"/>
  <c r="N4707" i="88" s="1"/>
  <c r="N4708" i="88" a="1"/>
  <c r="N4708" i="88"/>
  <c r="N4709" i="88" a="1"/>
  <c r="N4709" i="88" s="1"/>
  <c r="N4710" i="88" a="1"/>
  <c r="N4710" i="88" s="1"/>
  <c r="N4711" i="88" a="1"/>
  <c r="N4711" i="88"/>
  <c r="N4712" i="88" a="1"/>
  <c r="N4712" i="88" s="1"/>
  <c r="N4713" i="88" a="1"/>
  <c r="N4713" i="88"/>
  <c r="N4714" i="88" a="1"/>
  <c r="N4714" i="88" s="1"/>
  <c r="N4715" i="88" a="1"/>
  <c r="N4715" i="88" s="1"/>
  <c r="N4716" i="88" a="1"/>
  <c r="N4716" i="88" s="1"/>
  <c r="N4717" i="88" a="1"/>
  <c r="N4717" i="88" s="1"/>
  <c r="N4718" i="88" a="1"/>
  <c r="N4718" i="88" s="1"/>
  <c r="N4719" i="88" a="1"/>
  <c r="N4719" i="88" s="1"/>
  <c r="N4720" i="88" a="1"/>
  <c r="N4720" i="88"/>
  <c r="N4721" i="88" a="1"/>
  <c r="N4721" i="88" s="1"/>
  <c r="N4722" i="88" a="1"/>
  <c r="N4722" i="88" s="1"/>
  <c r="N4723" i="88" a="1"/>
  <c r="N4723" i="88" s="1"/>
  <c r="N4724" i="88" a="1"/>
  <c r="N4724" i="88" s="1"/>
  <c r="N4725" i="88" a="1"/>
  <c r="N4725" i="88" s="1"/>
  <c r="N4726" i="88" a="1"/>
  <c r="N4726" i="88" s="1"/>
  <c r="O4726" i="88" s="1"/>
  <c r="N4727" i="88" a="1"/>
  <c r="N4727" i="88" s="1"/>
  <c r="N4728" i="88" a="1"/>
  <c r="N4728" i="88" s="1"/>
  <c r="N4729" i="88" a="1"/>
  <c r="N4729" i="88" s="1"/>
  <c r="N4730" i="88" a="1"/>
  <c r="N4730" i="88" s="1"/>
  <c r="N4731" i="88" a="1"/>
  <c r="N4731" i="88" s="1"/>
  <c r="N4732" i="88" a="1"/>
  <c r="N4732" i="88" s="1"/>
  <c r="N4733" i="88" a="1"/>
  <c r="N4733" i="88" s="1"/>
  <c r="N4734" i="88" a="1"/>
  <c r="N4734" i="88" s="1"/>
  <c r="N4735" i="88" a="1"/>
  <c r="N4735" i="88" s="1"/>
  <c r="N4736" i="88" a="1"/>
  <c r="N4736" i="88" s="1"/>
  <c r="N4737" i="88" a="1"/>
  <c r="N4737" i="88"/>
  <c r="N4738" i="88" a="1"/>
  <c r="N4738" i="88" s="1"/>
  <c r="N4739" i="88" a="1"/>
  <c r="N4739" i="88" s="1"/>
  <c r="N4740" i="88" a="1"/>
  <c r="N4740" i="88" s="1"/>
  <c r="N4741" i="88" a="1"/>
  <c r="N4741" i="88"/>
  <c r="N4742" i="88" a="1"/>
  <c r="N4742" i="88" s="1"/>
  <c r="N4743" i="88" a="1"/>
  <c r="N4743" i="88" s="1"/>
  <c r="N4744" i="88" a="1"/>
  <c r="N4744" i="88" s="1"/>
  <c r="N4745" i="88" a="1"/>
  <c r="N4745" i="88" s="1"/>
  <c r="N4746" i="88" a="1"/>
  <c r="N4746" i="88" s="1"/>
  <c r="N4747" i="88" a="1"/>
  <c r="N4747" i="88" s="1"/>
  <c r="N4748" i="88" a="1"/>
  <c r="N4748" i="88" s="1"/>
  <c r="N4749" i="88" a="1"/>
  <c r="N4749" i="88" s="1"/>
  <c r="N4750" i="88" a="1"/>
  <c r="N4750" i="88" s="1"/>
  <c r="N4751" i="88" a="1"/>
  <c r="N4751" i="88" s="1"/>
  <c r="N4752" i="88" a="1"/>
  <c r="N4752" i="88" s="1"/>
  <c r="N4753" i="88" a="1"/>
  <c r="N4753" i="88" s="1"/>
  <c r="N4754" i="88" a="1"/>
  <c r="N4754" i="88"/>
  <c r="N4755" i="88" a="1"/>
  <c r="N4755" i="88" s="1"/>
  <c r="N4756" i="88" a="1"/>
  <c r="N4756" i="88" s="1"/>
  <c r="N4757" i="88" a="1"/>
  <c r="N4757" i="88"/>
  <c r="N4758" i="88" a="1"/>
  <c r="N4758" i="88" s="1"/>
  <c r="N4759" i="88" a="1"/>
  <c r="N4759" i="88" s="1"/>
  <c r="N4760" i="88" a="1"/>
  <c r="N4760" i="88" s="1"/>
  <c r="N4761" i="88" a="1"/>
  <c r="N4761" i="88" s="1"/>
  <c r="N4762" i="88" a="1"/>
  <c r="N4762" i="88"/>
  <c r="N4763" i="88" a="1"/>
  <c r="N4763" i="88"/>
  <c r="N4764" i="88" a="1"/>
  <c r="N4764" i="88" s="1"/>
  <c r="N4765" i="88" a="1"/>
  <c r="N4765" i="88" s="1"/>
  <c r="N4766" i="88" a="1"/>
  <c r="N4766" i="88" s="1"/>
  <c r="N4767" i="88" a="1"/>
  <c r="N4767" i="88" s="1"/>
  <c r="N4768" i="88" a="1"/>
  <c r="N4768" i="88" s="1"/>
  <c r="N4769" i="88" a="1"/>
  <c r="N4769" i="88"/>
  <c r="N4770" i="88" a="1"/>
  <c r="N4770" i="88"/>
  <c r="O4770" i="88" s="1"/>
  <c r="N4771" i="88" a="1"/>
  <c r="N4771" i="88"/>
  <c r="N4772" i="88" a="1"/>
  <c r="N4772" i="88"/>
  <c r="N4773" i="88" a="1"/>
  <c r="N4773" i="88" s="1"/>
  <c r="N4774" i="88" a="1"/>
  <c r="N4774" i="88"/>
  <c r="N4775" i="88" a="1"/>
  <c r="N4775" i="88" s="1"/>
  <c r="N4776" i="88" a="1"/>
  <c r="N4776" i="88" s="1"/>
  <c r="N4777" i="88" a="1"/>
  <c r="N4777" i="88" s="1"/>
  <c r="O4777" i="88" s="1"/>
  <c r="N4778" i="88" a="1"/>
  <c r="N4778" i="88" s="1"/>
  <c r="N4779" i="88" a="1"/>
  <c r="N4779" i="88" s="1"/>
  <c r="N4780" i="88" a="1"/>
  <c r="N4780" i="88"/>
  <c r="N4781" i="88" a="1"/>
  <c r="N4781" i="88" s="1"/>
  <c r="N4782" i="88" a="1"/>
  <c r="N4782" i="88" s="1"/>
  <c r="N4783" i="88" a="1"/>
  <c r="N4783" i="88"/>
  <c r="N4784" i="88" a="1"/>
  <c r="N4784" i="88" s="1"/>
  <c r="N4785" i="88" a="1"/>
  <c r="N4785" i="88" s="1"/>
  <c r="N4786" i="88" a="1"/>
  <c r="N4786" i="88"/>
  <c r="N4787" i="88" a="1"/>
  <c r="N4787" i="88"/>
  <c r="N4788" i="88" a="1"/>
  <c r="N4788" i="88" s="1"/>
  <c r="N4789" i="88" a="1"/>
  <c r="N4789" i="88"/>
  <c r="N4790" i="88" a="1"/>
  <c r="N4790" i="88" s="1"/>
  <c r="N4791" i="88" a="1"/>
  <c r="N4791" i="88" s="1"/>
  <c r="N4792" i="88" a="1"/>
  <c r="N4792" i="88"/>
  <c r="N4793" i="88" a="1"/>
  <c r="N4793" i="88"/>
  <c r="N4794" i="88" a="1"/>
  <c r="N4794" i="88" s="1"/>
  <c r="N4795" i="88" a="1"/>
  <c r="N4795" i="88"/>
  <c r="N4796" i="88" a="1"/>
  <c r="N4796" i="88" s="1"/>
  <c r="N4797" i="88" a="1"/>
  <c r="N4797" i="88" s="1"/>
  <c r="N4798" i="88" a="1"/>
  <c r="N4798" i="88" s="1"/>
  <c r="N4799" i="88" a="1"/>
  <c r="N4799" i="88" s="1"/>
  <c r="N4800" i="88" a="1"/>
  <c r="N4800" i="88" s="1"/>
  <c r="N4801" i="88" a="1"/>
  <c r="N4801" i="88" s="1"/>
  <c r="N4802" i="88" a="1"/>
  <c r="N4802" i="88" s="1"/>
  <c r="N4803" i="88" a="1"/>
  <c r="N4803" i="88" s="1"/>
  <c r="N4804" i="88" a="1"/>
  <c r="N4804" i="88"/>
  <c r="N4805" i="88" a="1"/>
  <c r="N4805" i="88" s="1"/>
  <c r="N4806" i="88" a="1"/>
  <c r="N4806" i="88" s="1"/>
  <c r="N4807" i="88" a="1"/>
  <c r="N4807" i="88" s="1"/>
  <c r="N4808" i="88" a="1"/>
  <c r="N4808" i="88" s="1"/>
  <c r="N4809" i="88" a="1"/>
  <c r="N4809" i="88" s="1"/>
  <c r="N4810" i="88" a="1"/>
  <c r="N4810" i="88" s="1"/>
  <c r="N4811" i="88" a="1"/>
  <c r="N4811" i="88" s="1"/>
  <c r="N4812" i="88" a="1"/>
  <c r="N4812" i="88" s="1"/>
  <c r="N4813" i="88" a="1"/>
  <c r="N4813" i="88" s="1"/>
  <c r="N4814" i="88" a="1"/>
  <c r="N4814" i="88" s="1"/>
  <c r="N4815" i="88" a="1"/>
  <c r="N4815" i="88" s="1"/>
  <c r="N4816" i="88" a="1"/>
  <c r="N4816" i="88" s="1"/>
  <c r="N4817" i="88" a="1"/>
  <c r="N4817" i="88"/>
  <c r="N4818" i="88" a="1"/>
  <c r="N4818" i="88" s="1"/>
  <c r="N4819" i="88" a="1"/>
  <c r="N4819" i="88" s="1"/>
  <c r="N4820" i="88" a="1"/>
  <c r="N4820" i="88"/>
  <c r="N4821" i="88" a="1"/>
  <c r="N4821" i="88" s="1"/>
  <c r="N4822" i="88" a="1"/>
  <c r="N4822" i="88"/>
  <c r="N4823" i="88" a="1"/>
  <c r="N4823" i="88"/>
  <c r="N4824" i="88" a="1"/>
  <c r="N4824" i="88" s="1"/>
  <c r="N4825" i="88" a="1"/>
  <c r="N4825" i="88" s="1"/>
  <c r="N4826" i="88" a="1"/>
  <c r="N4826" i="88" s="1"/>
  <c r="N4827" i="88" a="1"/>
  <c r="N4827" i="88" s="1"/>
  <c r="N4828" i="88" a="1"/>
  <c r="N4828" i="88"/>
  <c r="N4829" i="88" a="1"/>
  <c r="N4829" i="88" s="1"/>
  <c r="N4830" i="88" a="1"/>
  <c r="N4830" i="88" s="1"/>
  <c r="N4831" i="88" a="1"/>
  <c r="N4831" i="88"/>
  <c r="N4832" i="88" a="1"/>
  <c r="N4832" i="88" s="1"/>
  <c r="N4833" i="88" a="1"/>
  <c r="N4833" i="88" s="1"/>
  <c r="N4834" i="88" a="1"/>
  <c r="N4834" i="88" s="1"/>
  <c r="N4835" i="88" a="1"/>
  <c r="N4835" i="88"/>
  <c r="N4836" i="88" a="1"/>
  <c r="N4836" i="88"/>
  <c r="N4837" i="88" a="1"/>
  <c r="N4837" i="88" s="1"/>
  <c r="N4838" i="88" a="1"/>
  <c r="N4838" i="88" s="1"/>
  <c r="N4839" i="88" a="1"/>
  <c r="N4839" i="88" s="1"/>
  <c r="N4840" i="88" a="1"/>
  <c r="N4840" i="88" s="1"/>
  <c r="N4841" i="88" a="1"/>
  <c r="N4841" i="88" s="1"/>
  <c r="N4842" i="88" a="1"/>
  <c r="N4842" i="88" s="1"/>
  <c r="N4843" i="88" a="1"/>
  <c r="N4843" i="88" s="1"/>
  <c r="N4844" i="88" a="1"/>
  <c r="N4844" i="88" s="1"/>
  <c r="N4845" i="88" a="1"/>
  <c r="N4845" i="88" s="1"/>
  <c r="N4846" i="88" a="1"/>
  <c r="N4846" i="88" s="1"/>
  <c r="N4847" i="88" a="1"/>
  <c r="N4847" i="88" s="1"/>
  <c r="N4848" i="88" a="1"/>
  <c r="N4848" i="88" s="1"/>
  <c r="N4849" i="88" a="1"/>
  <c r="N4849" i="88" s="1"/>
  <c r="N4850" i="88" a="1"/>
  <c r="N4850" i="88" s="1"/>
  <c r="N4851" i="88" a="1"/>
  <c r="N4851" i="88" s="1"/>
  <c r="N4852" i="88" a="1"/>
  <c r="N4852" i="88" s="1"/>
  <c r="N4853" i="88" a="1"/>
  <c r="N4853" i="88" s="1"/>
  <c r="N4854" i="88" a="1"/>
  <c r="N4854" i="88"/>
  <c r="N4855" i="88" a="1"/>
  <c r="N4855" i="88"/>
  <c r="N4856" i="88" a="1"/>
  <c r="N4856" i="88" s="1"/>
  <c r="N4857" i="88" a="1"/>
  <c r="N4857" i="88" s="1"/>
  <c r="N4858" i="88" a="1"/>
  <c r="N4858" i="88" s="1"/>
  <c r="N4859" i="88" a="1"/>
  <c r="N4859" i="88"/>
  <c r="N4860" i="88" a="1"/>
  <c r="N4860" i="88" s="1"/>
  <c r="N4861" i="88" a="1"/>
  <c r="N4861" i="88" s="1"/>
  <c r="N4862" i="88" a="1"/>
  <c r="N4862" i="88" s="1"/>
  <c r="N4863" i="88" a="1"/>
  <c r="N4863" i="88" s="1"/>
  <c r="N4864" i="88" a="1"/>
  <c r="N4864" i="88"/>
  <c r="N4865" i="88" a="1"/>
  <c r="N4865" i="88"/>
  <c r="N4866" i="88" a="1"/>
  <c r="N4866" i="88" s="1"/>
  <c r="N4867" i="88" a="1"/>
  <c r="N4867" i="88"/>
  <c r="N4868" i="88" a="1"/>
  <c r="N4868" i="88" s="1"/>
  <c r="N4869" i="88" a="1"/>
  <c r="N4869" i="88" s="1"/>
  <c r="N4870" i="88" a="1"/>
  <c r="N4870" i="88" s="1"/>
  <c r="N4871" i="88" a="1"/>
  <c r="N4871" i="88"/>
  <c r="N4872" i="88" a="1"/>
  <c r="N4872" i="88"/>
  <c r="N4873" i="88" a="1"/>
  <c r="N4873" i="88" s="1"/>
  <c r="N4874" i="88" a="1"/>
  <c r="N4874" i="88" s="1"/>
  <c r="N4875" i="88" a="1"/>
  <c r="N4875" i="88" s="1"/>
  <c r="N4876" i="88" a="1"/>
  <c r="N4876" i="88" s="1"/>
  <c r="N4877" i="88" a="1"/>
  <c r="N4877" i="88"/>
  <c r="N4878" i="88" a="1"/>
  <c r="N4878" i="88" s="1"/>
  <c r="N4879" i="88" a="1"/>
  <c r="N4879" i="88"/>
  <c r="N4880" i="88" a="1"/>
  <c r="N4880" i="88"/>
  <c r="N4881" i="88" a="1"/>
  <c r="N4881" i="88" s="1"/>
  <c r="N4882" i="88" a="1"/>
  <c r="N4882" i="88" s="1"/>
  <c r="N4883" i="88" a="1"/>
  <c r="N4883" i="88" s="1"/>
  <c r="N4884" i="88" a="1"/>
  <c r="N4884" i="88" s="1"/>
  <c r="N4885" i="88" a="1"/>
  <c r="N4885" i="88"/>
  <c r="N4886" i="88" a="1"/>
  <c r="N4886" i="88" s="1"/>
  <c r="N4887" i="88" a="1"/>
  <c r="N4887" i="88" s="1"/>
  <c r="N4888" i="88" a="1"/>
  <c r="N4888" i="88" s="1"/>
  <c r="N4889" i="88" a="1"/>
  <c r="N4889" i="88" s="1"/>
  <c r="N4890" i="88" a="1"/>
  <c r="N4890" i="88" s="1"/>
  <c r="N4891" i="88" a="1"/>
  <c r="N4891" i="88" s="1"/>
  <c r="N4892" i="88" a="1"/>
  <c r="N4892" i="88" s="1"/>
  <c r="N4893" i="88" a="1"/>
  <c r="N4893" i="88" s="1"/>
  <c r="N4894" i="88" a="1"/>
  <c r="N4894" i="88" s="1"/>
  <c r="N4895" i="88" a="1"/>
  <c r="N4895" i="88" s="1"/>
  <c r="N4896" i="88" a="1"/>
  <c r="N4896" i="88" s="1"/>
  <c r="N4897" i="88" a="1"/>
  <c r="N4897" i="88" s="1"/>
  <c r="N4898" i="88" a="1"/>
  <c r="N4898" i="88" s="1"/>
  <c r="N4899" i="88" a="1"/>
  <c r="N4899" i="88" s="1"/>
  <c r="N4900" i="88" a="1"/>
  <c r="N4900" i="88" s="1"/>
  <c r="N4901" i="88" a="1"/>
  <c r="N4901" i="88" s="1"/>
  <c r="N4902" i="88" a="1"/>
  <c r="N4902" i="88"/>
  <c r="N4903" i="88" a="1"/>
  <c r="N4903" i="88"/>
  <c r="N4904" i="88" a="1"/>
  <c r="N4904" i="88" s="1"/>
  <c r="N4905" i="88" a="1"/>
  <c r="N4905" i="88" s="1"/>
  <c r="N4906" i="88" a="1"/>
  <c r="N4906" i="88" s="1"/>
  <c r="N4907" i="88" a="1"/>
  <c r="N4907" i="88"/>
  <c r="N4908" i="88" a="1"/>
  <c r="N4908" i="88" s="1"/>
  <c r="N4909" i="88" a="1"/>
  <c r="N4909" i="88" s="1"/>
  <c r="N4910" i="88" a="1"/>
  <c r="N4910" i="88" s="1"/>
  <c r="N4911" i="88" a="1"/>
  <c r="N4911" i="88" s="1"/>
  <c r="N4912" i="88" a="1"/>
  <c r="N4912" i="88" s="1"/>
  <c r="N4913" i="88" a="1"/>
  <c r="N4913" i="88" s="1"/>
  <c r="N4914" i="88" a="1"/>
  <c r="N4914" i="88" s="1"/>
  <c r="N4915" i="88" a="1"/>
  <c r="N4915" i="88" s="1"/>
  <c r="N4916" i="88" a="1"/>
  <c r="N4916" i="88" s="1"/>
  <c r="N4917" i="88" a="1"/>
  <c r="N4917" i="88" s="1"/>
  <c r="N4918" i="88" a="1"/>
  <c r="N4918" i="88" s="1"/>
  <c r="N4919" i="88" a="1"/>
  <c r="N4919" i="88" s="1"/>
  <c r="N4920" i="88" a="1"/>
  <c r="N4920" i="88" s="1"/>
  <c r="N4921" i="88" a="1"/>
  <c r="N4921" i="88" s="1"/>
  <c r="N4922" i="88" a="1"/>
  <c r="N4922" i="88" s="1"/>
  <c r="N4923" i="88" a="1"/>
  <c r="N4923" i="88" s="1"/>
  <c r="N4924" i="88" a="1"/>
  <c r="N4924" i="88" s="1"/>
  <c r="N4925" i="88" a="1"/>
  <c r="N4925" i="88"/>
  <c r="N4926" i="88" a="1"/>
  <c r="N4926" i="88" s="1"/>
  <c r="N4927" i="88" a="1"/>
  <c r="N4927" i="88" s="1"/>
  <c r="N4928" i="88" a="1"/>
  <c r="N4928" i="88" s="1"/>
  <c r="N4929" i="88" a="1"/>
  <c r="N4929" i="88" s="1"/>
  <c r="N4930" i="88" a="1"/>
  <c r="N4930" i="88" s="1"/>
  <c r="N4931" i="88" a="1"/>
  <c r="N4931" i="88" s="1"/>
  <c r="N4932" i="88" a="1"/>
  <c r="N4932" i="88" s="1"/>
  <c r="N4933" i="88" a="1"/>
  <c r="N4933" i="88" s="1"/>
  <c r="N4934" i="88" a="1"/>
  <c r="N4934" i="88" s="1"/>
  <c r="N4935" i="88" a="1"/>
  <c r="N4935" i="88" s="1"/>
  <c r="N4936" i="88" a="1"/>
  <c r="N4936" i="88" s="1"/>
  <c r="N4937" i="88" a="1"/>
  <c r="N4937" i="88" s="1"/>
  <c r="N4938" i="88" a="1"/>
  <c r="N4938" i="88" s="1"/>
  <c r="N4939" i="88" a="1"/>
  <c r="N4939" i="88" s="1"/>
  <c r="N4940" i="88" a="1"/>
  <c r="N4940" i="88" s="1"/>
  <c r="N4941" i="88" a="1"/>
  <c r="N4941" i="88" s="1"/>
  <c r="N4942" i="88" a="1"/>
  <c r="N4942" i="88" s="1"/>
  <c r="N4943" i="88" a="1"/>
  <c r="N4943" i="88"/>
  <c r="N4944" i="88" a="1"/>
  <c r="N4944" i="88"/>
  <c r="N4945" i="88" a="1"/>
  <c r="N4945" i="88" s="1"/>
  <c r="N4946" i="88" a="1"/>
  <c r="N4946" i="88" s="1"/>
  <c r="N4947" i="88" a="1"/>
  <c r="N4947" i="88" s="1"/>
  <c r="N4948" i="88" a="1"/>
  <c r="N4948" i="88" s="1"/>
  <c r="N4949" i="88" a="1"/>
  <c r="N4949" i="88" s="1"/>
  <c r="N4950" i="88" a="1"/>
  <c r="N4950" i="88" s="1"/>
  <c r="N4951" i="88" a="1"/>
  <c r="N4951" i="88" s="1"/>
  <c r="N4952" i="88" a="1"/>
  <c r="N4952" i="88"/>
  <c r="N4953" i="88" a="1"/>
  <c r="N4953" i="88" s="1"/>
  <c r="N4954" i="88" a="1"/>
  <c r="N4954" i="88" s="1"/>
  <c r="N4955" i="88" a="1"/>
  <c r="N4955" i="88"/>
  <c r="N4956" i="88" a="1"/>
  <c r="N4956" i="88"/>
  <c r="N4957" i="88" a="1"/>
  <c r="N4957" i="88" s="1"/>
  <c r="N4958" i="88" a="1"/>
  <c r="N4958" i="88" s="1"/>
  <c r="N4959" i="88" a="1"/>
  <c r="N4959" i="88" s="1"/>
  <c r="N4960" i="88" a="1"/>
  <c r="N4960" i="88" s="1"/>
  <c r="N4961" i="88" a="1"/>
  <c r="N4961" i="88"/>
  <c r="N4962" i="88" a="1"/>
  <c r="N4962" i="88" s="1"/>
  <c r="N4963" i="88" a="1"/>
  <c r="N4963" i="88" s="1"/>
  <c r="N4964" i="88" a="1"/>
  <c r="N4964" i="88"/>
  <c r="N4965" i="88" a="1"/>
  <c r="N4965" i="88" s="1"/>
  <c r="N4966" i="88" a="1"/>
  <c r="N4966" i="88"/>
  <c r="N4967" i="88" a="1"/>
  <c r="N4967" i="88"/>
  <c r="N4968" i="88" a="1"/>
  <c r="N4968" i="88" s="1"/>
  <c r="N4969" i="88" a="1"/>
  <c r="N4969" i="88" s="1"/>
  <c r="N4970" i="88" a="1"/>
  <c r="N4970" i="88"/>
  <c r="N4971" i="88" a="1"/>
  <c r="N4971" i="88" s="1"/>
  <c r="N4972" i="88" a="1"/>
  <c r="N4972" i="88" s="1"/>
  <c r="N4973" i="88" a="1"/>
  <c r="N4973" i="88"/>
  <c r="N4974" i="88" a="1"/>
  <c r="N4974" i="88" s="1"/>
  <c r="N4975" i="88" a="1"/>
  <c r="N4975" i="88" s="1"/>
  <c r="N4976" i="88" a="1"/>
  <c r="N4976" i="88" s="1"/>
  <c r="N4977" i="88" a="1"/>
  <c r="N4977" i="88" s="1"/>
  <c r="N4978" i="88" a="1"/>
  <c r="N4978" i="88" s="1"/>
  <c r="N4979" i="88" a="1"/>
  <c r="N4979" i="88" s="1"/>
  <c r="N4980" i="88" a="1"/>
  <c r="N4980" i="88" s="1"/>
  <c r="N4981" i="88" a="1"/>
  <c r="N4981" i="88" s="1"/>
  <c r="N4982" i="88" a="1"/>
  <c r="N4982" i="88"/>
  <c r="N4983" i="88" a="1"/>
  <c r="N4983" i="88" s="1"/>
  <c r="N4984" i="88" a="1"/>
  <c r="N4984" i="88" s="1"/>
  <c r="N4985" i="88" a="1"/>
  <c r="N4985" i="88" s="1"/>
  <c r="N4986" i="88" a="1"/>
  <c r="N4986" i="88" s="1"/>
  <c r="N4987" i="88" a="1"/>
  <c r="N4987" i="88" s="1"/>
  <c r="N4988" i="88" a="1"/>
  <c r="N4988" i="88"/>
  <c r="N4989" i="88" a="1"/>
  <c r="N4989" i="88" s="1"/>
  <c r="N4990" i="88" a="1"/>
  <c r="N4990" i="88"/>
  <c r="N4991" i="88" a="1"/>
  <c r="N4991" i="88"/>
  <c r="N4992" i="88" a="1"/>
  <c r="N4992" i="88"/>
  <c r="N4993" i="88" a="1"/>
  <c r="N4993" i="88" s="1"/>
  <c r="N4994" i="88" a="1"/>
  <c r="N4994" i="88" s="1"/>
  <c r="N4995" i="88" a="1"/>
  <c r="N4995" i="88" s="1"/>
  <c r="N4996" i="88" a="1"/>
  <c r="N4996" i="88" s="1"/>
  <c r="N4997" i="88" a="1"/>
  <c r="N4997" i="88" s="1"/>
  <c r="N4998" i="88" a="1"/>
  <c r="N4998" i="88"/>
  <c r="N4999" i="88" a="1"/>
  <c r="N4999" i="88" s="1"/>
  <c r="N5000" i="88" a="1"/>
  <c r="N5000" i="88" s="1"/>
  <c r="O5000" i="88" s="1"/>
  <c r="N5001" i="88" a="1"/>
  <c r="N5001" i="88" s="1"/>
  <c r="N5002" i="88" a="1"/>
  <c r="N5002" i="88" s="1"/>
  <c r="N5003" i="88" a="1"/>
  <c r="N5003" i="88"/>
  <c r="N5004" i="88" a="1"/>
  <c r="N5004" i="88" s="1"/>
  <c r="N5005" i="88" a="1"/>
  <c r="N5005" i="88" s="1"/>
  <c r="N5006" i="88" a="1"/>
  <c r="N5006" i="88"/>
  <c r="N5007" i="88" a="1"/>
  <c r="N5007" i="88" s="1"/>
  <c r="N5008" i="88" a="1"/>
  <c r="N5008" i="88" s="1"/>
  <c r="N5009" i="88" a="1"/>
  <c r="N5009" i="88" s="1"/>
  <c r="N5010" i="88" a="1"/>
  <c r="N5010" i="88" s="1"/>
  <c r="N5011" i="88" a="1"/>
  <c r="N5011" i="88" s="1"/>
  <c r="N5012" i="88" a="1"/>
  <c r="N5012" i="88" s="1"/>
  <c r="N5013" i="88" a="1"/>
  <c r="N5013" i="88" s="1"/>
  <c r="N5014" i="88" a="1"/>
  <c r="N5014" i="88" s="1"/>
  <c r="N5015" i="88" a="1"/>
  <c r="N5015" i="88"/>
  <c r="N5016" i="88" a="1"/>
  <c r="N5016" i="88"/>
  <c r="N5017" i="88" a="1"/>
  <c r="N5017" i="88" s="1"/>
  <c r="N5018" i="88" a="1"/>
  <c r="N5018" i="88"/>
  <c r="N5019" i="88" a="1"/>
  <c r="N5019" i="88" s="1"/>
  <c r="N5020" i="88" a="1"/>
  <c r="N5020" i="88" s="1"/>
  <c r="N5021" i="88" a="1"/>
  <c r="N5021" i="88"/>
  <c r="N5022" i="88" a="1"/>
  <c r="N5022" i="88" s="1"/>
  <c r="N5023" i="88" a="1"/>
  <c r="N5023" i="88" s="1"/>
  <c r="O5023" i="88" s="1"/>
  <c r="N5024" i="88" a="1"/>
  <c r="N5024" i="88"/>
  <c r="N5025" i="88" a="1"/>
  <c r="N5025" i="88" s="1"/>
  <c r="N5026" i="88" a="1"/>
  <c r="N5026" i="88"/>
  <c r="N5027" i="88" a="1"/>
  <c r="N5027" i="88"/>
  <c r="N5028" i="88" a="1"/>
  <c r="N5028" i="88" s="1"/>
  <c r="N5029" i="88" a="1"/>
  <c r="N5029" i="88" s="1"/>
  <c r="N5030" i="88" a="1"/>
  <c r="N5030" i="88" s="1"/>
  <c r="N5031" i="88" a="1"/>
  <c r="N5031" i="88" s="1"/>
  <c r="N5032" i="88" a="1"/>
  <c r="N5032" i="88" s="1"/>
  <c r="N5033" i="88" a="1"/>
  <c r="N5033" i="88"/>
  <c r="N5034" i="88" a="1"/>
  <c r="N5034" i="88" s="1"/>
  <c r="N5035" i="88" a="1"/>
  <c r="N5035" i="88" s="1"/>
  <c r="N5036" i="88" a="1"/>
  <c r="N5036" i="88" s="1"/>
  <c r="N5037" i="88" a="1"/>
  <c r="N5037" i="88" s="1"/>
  <c r="N5038" i="88" a="1"/>
  <c r="N5038" i="88" s="1"/>
  <c r="N5039" i="88" a="1"/>
  <c r="N5039" i="88" s="1"/>
  <c r="N5040" i="88" a="1"/>
  <c r="N5040" i="88" s="1"/>
  <c r="N5041" i="88" a="1"/>
  <c r="N5041" i="88" s="1"/>
  <c r="N5042" i="88" a="1"/>
  <c r="N5042" i="88" s="1"/>
  <c r="N5043" i="88" a="1"/>
  <c r="N5043" i="88" s="1"/>
  <c r="N5044" i="88" a="1"/>
  <c r="N5044" i="88" s="1"/>
  <c r="N5045" i="88" a="1"/>
  <c r="N5045" i="88" s="1"/>
  <c r="N5046" i="88" a="1"/>
  <c r="N5046" i="88" s="1"/>
  <c r="O5046" i="88" s="1"/>
  <c r="N5047" i="88" a="1"/>
  <c r="N5047" i="88"/>
  <c r="N5048" i="88" a="1"/>
  <c r="N5048" i="88" s="1"/>
  <c r="N5049" i="88" a="1"/>
  <c r="N5049" i="88" s="1"/>
  <c r="N5050" i="88" a="1"/>
  <c r="N5050" i="88" s="1"/>
  <c r="N5051" i="88" a="1"/>
  <c r="N5051" i="88"/>
  <c r="N5052" i="88" a="1"/>
  <c r="N5052" i="88" s="1"/>
  <c r="N5053" i="88" a="1"/>
  <c r="N5053" i="88" s="1"/>
  <c r="N5054" i="88" a="1"/>
  <c r="N5054" i="88" s="1"/>
  <c r="N5055" i="88" a="1"/>
  <c r="N5055" i="88" s="1"/>
  <c r="N5056" i="88" a="1"/>
  <c r="N5056" i="88"/>
  <c r="N5057" i="88" a="1"/>
  <c r="N5057" i="88" s="1"/>
  <c r="N5058" i="88" a="1"/>
  <c r="N5058" i="88" s="1"/>
  <c r="N5059" i="88" a="1"/>
  <c r="N5059" i="88" s="1"/>
  <c r="N5060" i="88" a="1"/>
  <c r="N5060" i="88" s="1"/>
  <c r="N5061" i="88" a="1"/>
  <c r="N5061" i="88" s="1"/>
  <c r="N5062" i="88" a="1"/>
  <c r="N5062" i="88" s="1"/>
  <c r="N5063" i="88" a="1"/>
  <c r="N5063" i="88" s="1"/>
  <c r="N5064" i="88" a="1"/>
  <c r="N5064" i="88" s="1"/>
  <c r="N5065" i="88" a="1"/>
  <c r="N5065" i="88" s="1"/>
  <c r="N5066" i="88" a="1"/>
  <c r="N5066" i="88" s="1"/>
  <c r="N5067" i="88" a="1"/>
  <c r="N5067" i="88" s="1"/>
  <c r="N5068" i="88" a="1"/>
  <c r="N5068" i="88" s="1"/>
  <c r="N5069" i="88" a="1"/>
  <c r="N5069" i="88" s="1"/>
  <c r="N5070" i="88" a="1"/>
  <c r="N5070" i="88" s="1"/>
  <c r="N5071" i="88" a="1"/>
  <c r="N5071" i="88" s="1"/>
  <c r="O5071" i="88" s="1"/>
  <c r="N5072" i="88" a="1"/>
  <c r="N5072" i="88" s="1"/>
  <c r="N5073" i="88" a="1"/>
  <c r="N5073" i="88" s="1"/>
  <c r="N5074" i="88" a="1"/>
  <c r="N5074" i="88" s="1"/>
  <c r="N5075" i="88" a="1"/>
  <c r="N5075" i="88" s="1"/>
  <c r="N5076" i="88" a="1"/>
  <c r="N5076" i="88" s="1"/>
  <c r="N5077" i="88" a="1"/>
  <c r="N5077" i="88" s="1"/>
  <c r="N5078" i="88" a="1"/>
  <c r="N5078" i="88" s="1"/>
  <c r="N5079" i="88" a="1"/>
  <c r="N5079" i="88" s="1"/>
  <c r="N5080" i="88" a="1"/>
  <c r="N5080" i="88"/>
  <c r="N5081" i="88" a="1"/>
  <c r="N5081" i="88" s="1"/>
  <c r="N5082" i="88" a="1"/>
  <c r="N5082" i="88" s="1"/>
  <c r="N5083" i="88" a="1"/>
  <c r="N5083" i="88"/>
  <c r="N5084" i="88" a="1"/>
  <c r="N5084" i="88" s="1"/>
  <c r="N5085" i="88" a="1"/>
  <c r="N5085" i="88" s="1"/>
  <c r="N5086" i="88" a="1"/>
  <c r="N5086" i="88" s="1"/>
  <c r="N5087" i="88" a="1"/>
  <c r="N5087" i="88" s="1"/>
  <c r="N5088" i="88" a="1"/>
  <c r="N5088" i="88" s="1"/>
  <c r="N5089" i="88" a="1"/>
  <c r="N5089" i="88" s="1"/>
  <c r="N5090" i="88" a="1"/>
  <c r="N5090" i="88" s="1"/>
  <c r="N5091" i="88" a="1"/>
  <c r="N5091" i="88" s="1"/>
  <c r="N5092" i="88" a="1"/>
  <c r="N5092" i="88" s="1"/>
  <c r="N5093" i="88" a="1"/>
  <c r="N5093" i="88" s="1"/>
  <c r="N5094" i="88" a="1"/>
  <c r="N5094" i="88" s="1"/>
  <c r="N5095" i="88" a="1"/>
  <c r="N5095" i="88" s="1"/>
  <c r="N5096" i="88" a="1"/>
  <c r="N5096" i="88" s="1"/>
  <c r="N5097" i="88" a="1"/>
  <c r="N5097" i="88" s="1"/>
  <c r="N5098" i="88" a="1"/>
  <c r="N5098" i="88" s="1"/>
  <c r="N5099" i="88" a="1"/>
  <c r="N5099" i="88" s="1"/>
  <c r="N5100" i="88" a="1"/>
  <c r="N5100" i="88"/>
  <c r="N5101" i="88" a="1"/>
  <c r="N5101" i="88"/>
  <c r="N5102" i="88" a="1"/>
  <c r="N5102" i="88" s="1"/>
  <c r="N5103" i="88" a="1"/>
  <c r="N5103" i="88" s="1"/>
  <c r="N5104" i="88" a="1"/>
  <c r="N5104" i="88" s="1"/>
  <c r="N5105" i="88" a="1"/>
  <c r="N5105" i="88"/>
  <c r="N5106" i="88" a="1"/>
  <c r="N5106" i="88"/>
  <c r="N5107" i="88" a="1"/>
  <c r="N5107" i="88" s="1"/>
  <c r="N5108" i="88" a="1"/>
  <c r="N5108" i="88" s="1"/>
  <c r="N5109" i="88" a="1"/>
  <c r="N5109" i="88" s="1"/>
  <c r="N5110" i="88" a="1"/>
  <c r="N5110" i="88"/>
  <c r="N5111" i="88" a="1"/>
  <c r="N5111" i="88"/>
  <c r="N5112" i="88" a="1"/>
  <c r="N5112" i="88" s="1"/>
  <c r="N5113" i="88" a="1"/>
  <c r="N5113" i="88"/>
  <c r="N5114" i="88" a="1"/>
  <c r="N5114" i="88"/>
  <c r="N5115" i="88" a="1"/>
  <c r="N5115" i="88" s="1"/>
  <c r="N5116" i="88" a="1"/>
  <c r="N5116" i="88"/>
  <c r="N5117" i="88" a="1"/>
  <c r="N5117" i="88"/>
  <c r="N5118" i="88" a="1"/>
  <c r="N5118" i="88" s="1"/>
  <c r="N5119" i="88" a="1"/>
  <c r="N5119" i="88" s="1"/>
  <c r="N5120" i="88" a="1"/>
  <c r="N5120" i="88" s="1"/>
  <c r="N5121" i="88" a="1"/>
  <c r="N5121" i="88" s="1"/>
  <c r="N5122" i="88" a="1"/>
  <c r="N5122" i="88" s="1"/>
  <c r="N5123" i="88" a="1"/>
  <c r="N5123" i="88" s="1"/>
  <c r="N5124" i="88" a="1"/>
  <c r="N5124" i="88" s="1"/>
  <c r="N5125" i="88" a="1"/>
  <c r="N5125" i="88" s="1"/>
  <c r="N5126" i="88" a="1"/>
  <c r="N5126" i="88" s="1"/>
  <c r="N5127" i="88" a="1"/>
  <c r="N5127" i="88" s="1"/>
  <c r="N5128" i="88" a="1"/>
  <c r="N5128" i="88" s="1"/>
  <c r="O5128" i="88" s="1"/>
  <c r="N5129" i="88" a="1"/>
  <c r="N5129" i="88" s="1"/>
  <c r="N5130" i="88" a="1"/>
  <c r="N5130" i="88" s="1"/>
  <c r="N5131" i="88" a="1"/>
  <c r="N5131" i="88" s="1"/>
  <c r="N5132" i="88" a="1"/>
  <c r="N5132" i="88"/>
  <c r="N5133" i="88" a="1"/>
  <c r="N5133" i="88" s="1"/>
  <c r="N5134" i="88" a="1"/>
  <c r="N5134" i="88"/>
  <c r="N5135" i="88" a="1"/>
  <c r="N5135" i="88"/>
  <c r="N5136" i="88" a="1"/>
  <c r="N5136" i="88"/>
  <c r="N5137" i="88" a="1"/>
  <c r="N5137" i="88" s="1"/>
  <c r="N5138" i="88" a="1"/>
  <c r="N5138" i="88" s="1"/>
  <c r="N5139" i="88" a="1"/>
  <c r="N5139" i="88" s="1"/>
  <c r="N5140" i="88" a="1"/>
  <c r="N5140" i="88" s="1"/>
  <c r="N5141" i="88" a="1"/>
  <c r="N5141" i="88" s="1"/>
  <c r="N5142" i="88" a="1"/>
  <c r="N5142" i="88"/>
  <c r="N5143" i="88" a="1"/>
  <c r="N5143" i="88"/>
  <c r="N5144" i="88" a="1"/>
  <c r="N5144" i="88" s="1"/>
  <c r="N5145" i="88" a="1"/>
  <c r="N5145" i="88" s="1"/>
  <c r="N5146" i="88" a="1"/>
  <c r="N5146" i="88"/>
  <c r="N5147" i="88" a="1"/>
  <c r="N5147" i="88" s="1"/>
  <c r="N5148" i="88" a="1"/>
  <c r="N5148" i="88" s="1"/>
  <c r="N5149" i="88" a="1"/>
  <c r="N5149" i="88" s="1"/>
  <c r="N5150" i="88" a="1"/>
  <c r="N5150" i="88" s="1"/>
  <c r="N5151" i="88" a="1"/>
  <c r="N5151" i="88" s="1"/>
  <c r="N5152" i="88" a="1"/>
  <c r="N5152" i="88" s="1"/>
  <c r="N5153" i="88" a="1"/>
  <c r="N5153" i="88" s="1"/>
  <c r="N5154" i="88" a="1"/>
  <c r="N5154" i="88" s="1"/>
  <c r="N5155" i="88" a="1"/>
  <c r="N5155" i="88" s="1"/>
  <c r="N5156" i="88" a="1"/>
  <c r="N5156" i="88" s="1"/>
  <c r="N5157" i="88" a="1"/>
  <c r="N5157" i="88" s="1"/>
  <c r="N5158" i="88" a="1"/>
  <c r="N5158" i="88" s="1"/>
  <c r="N5159" i="88" a="1"/>
  <c r="N5159" i="88" s="1"/>
  <c r="N5160" i="88" a="1"/>
  <c r="N5160" i="88" s="1"/>
  <c r="N5161" i="88" a="1"/>
  <c r="N5161" i="88" s="1"/>
  <c r="N5162" i="88" a="1"/>
  <c r="N5162" i="88" s="1"/>
  <c r="N5163" i="88" a="1"/>
  <c r="N5163" i="88" s="1"/>
  <c r="N5164" i="88" a="1"/>
  <c r="N5164" i="88" s="1"/>
  <c r="N5165" i="88" a="1"/>
  <c r="N5165" i="88" s="1"/>
  <c r="N5166" i="88" a="1"/>
  <c r="N5166" i="88" s="1"/>
  <c r="N5167" i="88" a="1"/>
  <c r="N5167" i="88" s="1"/>
  <c r="N5168" i="88" a="1"/>
  <c r="N5168" i="88"/>
  <c r="N5169" i="88" a="1"/>
  <c r="N5169" i="88" s="1"/>
  <c r="N5170" i="88" a="1"/>
  <c r="N5170" i="88" s="1"/>
  <c r="N5171" i="88" a="1"/>
  <c r="N5171" i="88" s="1"/>
  <c r="N5172" i="88" a="1"/>
  <c r="N5172" i="88" s="1"/>
  <c r="N5173" i="88" a="1"/>
  <c r="N5173" i="88"/>
  <c r="N5174" i="88" a="1"/>
  <c r="N5174" i="88" s="1"/>
  <c r="N5175" i="88" a="1"/>
  <c r="N5175" i="88" s="1"/>
  <c r="N5176" i="88" a="1"/>
  <c r="N5176" i="88" s="1"/>
  <c r="N5177" i="88" a="1"/>
  <c r="N5177" i="88"/>
  <c r="N5178" i="88" a="1"/>
  <c r="N5178" i="88"/>
  <c r="O5178" i="88" s="1"/>
  <c r="N5179" i="88" a="1"/>
  <c r="N5179" i="88" s="1"/>
  <c r="N5180" i="88" a="1"/>
  <c r="N5180" i="88" s="1"/>
  <c r="N5181" i="88" a="1"/>
  <c r="N5181" i="88" s="1"/>
  <c r="N5182" i="88" a="1"/>
  <c r="N5182" i="88"/>
  <c r="N5183" i="88" a="1"/>
  <c r="N5183" i="88" s="1"/>
  <c r="N5184" i="88" a="1"/>
  <c r="N5184" i="88" s="1"/>
  <c r="N5185" i="88" a="1"/>
  <c r="N5185" i="88" s="1"/>
  <c r="N5186" i="88" a="1"/>
  <c r="N5186" i="88" s="1"/>
  <c r="N5187" i="88" a="1"/>
  <c r="N5187" i="88" s="1"/>
  <c r="O5187" i="88" s="1"/>
  <c r="N5188" i="88" a="1"/>
  <c r="N5188" i="88" s="1"/>
  <c r="N5189" i="88" a="1"/>
  <c r="N5189" i="88" s="1"/>
  <c r="N5190" i="88" a="1"/>
  <c r="N5190" i="88" s="1"/>
  <c r="N5191" i="88" a="1"/>
  <c r="N5191" i="88" s="1"/>
  <c r="N5192" i="88" a="1"/>
  <c r="N5192" i="88" s="1"/>
  <c r="N5193" i="88" a="1"/>
  <c r="N5193" i="88" s="1"/>
  <c r="N5194" i="88" a="1"/>
  <c r="N5194" i="88" s="1"/>
  <c r="N5195" i="88" a="1"/>
  <c r="N5195" i="88" s="1"/>
  <c r="N5196" i="88" a="1"/>
  <c r="N5196" i="88" s="1"/>
  <c r="O5196" i="88" s="1"/>
  <c r="N5197" i="88" a="1"/>
  <c r="N5197" i="88" s="1"/>
  <c r="N5198" i="88" a="1"/>
  <c r="N5198" i="88" s="1"/>
  <c r="N5199" i="88" a="1"/>
  <c r="N5199" i="88" s="1"/>
  <c r="N5200" i="88" a="1"/>
  <c r="N5200" i="88"/>
  <c r="N5201" i="88" a="1"/>
  <c r="N5201" i="88" s="1"/>
  <c r="N5202" i="88" a="1"/>
  <c r="N5202" i="88" s="1"/>
  <c r="N5203" i="88" a="1"/>
  <c r="N5203" i="88" s="1"/>
  <c r="N5204" i="88" a="1"/>
  <c r="N5204" i="88" s="1"/>
  <c r="N5205" i="88" a="1"/>
  <c r="N5205" i="88" s="1"/>
  <c r="N5206" i="88" a="1"/>
  <c r="N5206" i="88" s="1"/>
  <c r="N5207" i="88" a="1"/>
  <c r="N5207" i="88" s="1"/>
  <c r="N5208" i="88" a="1"/>
  <c r="N5208" i="88"/>
  <c r="N5209" i="88" a="1"/>
  <c r="N5209" i="88" s="1"/>
  <c r="N5210" i="88" a="1"/>
  <c r="N5210" i="88" s="1"/>
  <c r="N5211" i="88" a="1"/>
  <c r="N5211" i="88" s="1"/>
  <c r="N5212" i="88" a="1"/>
  <c r="N5212" i="88" s="1"/>
  <c r="N5213" i="88" a="1"/>
  <c r="N5213" i="88" s="1"/>
  <c r="N5214" i="88" a="1"/>
  <c r="N5214" i="88"/>
  <c r="N5215" i="88" a="1"/>
  <c r="N5215" i="88" s="1"/>
  <c r="N5216" i="88" a="1"/>
  <c r="N5216" i="88" s="1"/>
  <c r="N5217" i="88" a="1"/>
  <c r="N5217" i="88" s="1"/>
  <c r="N5218" i="88" a="1"/>
  <c r="N5218" i="88" s="1"/>
  <c r="N5219" i="88" a="1"/>
  <c r="N5219" i="88"/>
  <c r="N5220" i="88" a="1"/>
  <c r="N5220" i="88" s="1"/>
  <c r="N5221" i="88" a="1"/>
  <c r="N5221" i="88" s="1"/>
  <c r="N5222" i="88" a="1"/>
  <c r="N5222" i="88" s="1"/>
  <c r="O5222" i="88" s="1"/>
  <c r="N5223" i="88" a="1"/>
  <c r="N5223" i="88" s="1"/>
  <c r="N5224" i="88" a="1"/>
  <c r="N5224" i="88"/>
  <c r="N5225" i="88" a="1"/>
  <c r="N5225" i="88" s="1"/>
  <c r="N5226" i="88" a="1"/>
  <c r="N5226" i="88" s="1"/>
  <c r="N5227" i="88" a="1"/>
  <c r="N5227" i="88" s="1"/>
  <c r="N5228" i="88" a="1"/>
  <c r="N5228" i="88" s="1"/>
  <c r="N5229" i="88" a="1"/>
  <c r="N5229" i="88" s="1"/>
  <c r="N5230" i="88" a="1"/>
  <c r="N5230" i="88" s="1"/>
  <c r="N5231" i="88" a="1"/>
  <c r="N5231" i="88" s="1"/>
  <c r="N5232" i="88" a="1"/>
  <c r="N5232" i="88"/>
  <c r="N5233" i="88" a="1"/>
  <c r="N5233" i="88" s="1"/>
  <c r="N5234" i="88" a="1"/>
  <c r="N5234" i="88" s="1"/>
  <c r="N5235" i="88" a="1"/>
  <c r="N5235" i="88" s="1"/>
  <c r="N5236" i="88" a="1"/>
  <c r="N5236" i="88" s="1"/>
  <c r="N5237" i="88" a="1"/>
  <c r="N5237" i="88" s="1"/>
  <c r="N5238" i="88" a="1"/>
  <c r="N5238" i="88" s="1"/>
  <c r="N5239" i="88" a="1"/>
  <c r="N5239" i="88" s="1"/>
  <c r="N5240" i="88" a="1"/>
  <c r="N5240" i="88"/>
  <c r="N5241" i="88" a="1"/>
  <c r="N5241" i="88" s="1"/>
  <c r="N5242" i="88" a="1"/>
  <c r="N5242" i="88" s="1"/>
  <c r="N5243" i="88" a="1"/>
  <c r="N5243" i="88" s="1"/>
  <c r="N5244" i="88" a="1"/>
  <c r="N5244" i="88"/>
  <c r="N5245" i="88" a="1"/>
  <c r="N5245" i="88"/>
  <c r="N5246" i="88" a="1"/>
  <c r="N5246" i="88" s="1"/>
  <c r="N5247" i="88" a="1"/>
  <c r="N5247" i="88" s="1"/>
  <c r="N5248" i="88" a="1"/>
  <c r="N5248" i="88" s="1"/>
  <c r="N5249" i="88" a="1"/>
  <c r="N5249" i="88"/>
  <c r="N5250" i="88" a="1"/>
  <c r="N5250" i="88"/>
  <c r="N5251" i="88" a="1"/>
  <c r="N5251" i="88" s="1"/>
  <c r="N5252" i="88" a="1"/>
  <c r="N5252" i="88"/>
  <c r="N5253" i="88" a="1"/>
  <c r="N5253" i="88" s="1"/>
  <c r="N5254" i="88" a="1"/>
  <c r="N5254" i="88" s="1"/>
  <c r="N5255" i="88" a="1"/>
  <c r="N5255" i="88" s="1"/>
  <c r="N5256" i="88" a="1"/>
  <c r="N5256" i="88" s="1"/>
  <c r="N5257" i="88" a="1"/>
  <c r="N5257" i="88" s="1"/>
  <c r="N5258" i="88" a="1"/>
  <c r="N5258" i="88" s="1"/>
  <c r="N5259" i="88" a="1"/>
  <c r="N5259" i="88" s="1"/>
  <c r="N5260" i="88" a="1"/>
  <c r="N5260" i="88" s="1"/>
  <c r="N5261" i="88" a="1"/>
  <c r="N5261" i="88" s="1"/>
  <c r="N5262" i="88" a="1"/>
  <c r="N5262" i="88" s="1"/>
  <c r="N5263" i="88" a="1"/>
  <c r="N5263" i="88" s="1"/>
  <c r="N5264" i="88" a="1"/>
  <c r="N5264" i="88" s="1"/>
  <c r="N5265" i="88" a="1"/>
  <c r="N5265" i="88" s="1"/>
  <c r="N5266" i="88" a="1"/>
  <c r="N5266" i="88" s="1"/>
  <c r="N5267" i="88" a="1"/>
  <c r="N5267" i="88" s="1"/>
  <c r="N5268" i="88" a="1"/>
  <c r="N5268" i="88" s="1"/>
  <c r="N5269" i="88" a="1"/>
  <c r="N5269" i="88" s="1"/>
  <c r="N5270" i="88" a="1"/>
  <c r="N5270" i="88" s="1"/>
  <c r="N5271" i="88" a="1"/>
  <c r="N5271" i="88" s="1"/>
  <c r="N5272" i="88" a="1"/>
  <c r="N5272" i="88" s="1"/>
  <c r="N5273" i="88" a="1"/>
  <c r="N5273" i="88" s="1"/>
  <c r="N5274" i="88" a="1"/>
  <c r="N5274" i="88" s="1"/>
  <c r="N5275" i="88" a="1"/>
  <c r="N5275" i="88" s="1"/>
  <c r="N5276" i="88" a="1"/>
  <c r="N5276" i="88"/>
  <c r="N5277" i="88" a="1"/>
  <c r="N5277" i="88" s="1"/>
  <c r="N5278" i="88" a="1"/>
  <c r="N5278" i="88" s="1"/>
  <c r="N5279" i="88" a="1"/>
  <c r="N5279" i="88" s="1"/>
  <c r="N5280" i="88" a="1"/>
  <c r="N5280" i="88" s="1"/>
  <c r="N5281" i="88" a="1"/>
  <c r="N5281" i="88" s="1"/>
  <c r="O5281" i="88" s="1"/>
  <c r="N5282" i="88" a="1"/>
  <c r="N5282" i="88" s="1"/>
  <c r="N5283" i="88" a="1"/>
  <c r="N5283" i="88" s="1"/>
  <c r="N5284" i="88" a="1"/>
  <c r="N5284" i="88" s="1"/>
  <c r="N5285" i="88" a="1"/>
  <c r="N5285" i="88" s="1"/>
  <c r="N5286" i="88" a="1"/>
  <c r="N5286" i="88" s="1"/>
  <c r="N5287" i="88" a="1"/>
  <c r="N5287" i="88" s="1"/>
  <c r="N5288" i="88" a="1"/>
  <c r="N5288" i="88" s="1"/>
  <c r="N5289" i="88" a="1"/>
  <c r="N5289" i="88" s="1"/>
  <c r="N5290" i="88" a="1"/>
  <c r="N5290" i="88" s="1"/>
  <c r="N5291" i="88" a="1"/>
  <c r="N5291" i="88" s="1"/>
  <c r="N5292" i="88" a="1"/>
  <c r="N5292" i="88" s="1"/>
  <c r="N5293" i="88" a="1"/>
  <c r="N5293" i="88" s="1"/>
  <c r="N5294" i="88" a="1"/>
  <c r="N5294" i="88" s="1"/>
  <c r="N5295" i="88" a="1"/>
  <c r="N5295" i="88" s="1"/>
  <c r="N5296" i="88" a="1"/>
  <c r="N5296" i="88" s="1"/>
  <c r="N5297" i="88" a="1"/>
  <c r="N5297" i="88" s="1"/>
  <c r="N5298" i="88" a="1"/>
  <c r="N5298" i="88" s="1"/>
  <c r="N5299" i="88" a="1"/>
  <c r="N5299" i="88"/>
  <c r="N5300" i="88" a="1"/>
  <c r="N5300" i="88"/>
  <c r="N5301" i="88" a="1"/>
  <c r="N5301" i="88" s="1"/>
  <c r="N5302" i="88" a="1"/>
  <c r="N5302" i="88" s="1"/>
  <c r="N5303" i="88" a="1"/>
  <c r="N5303" i="88" s="1"/>
  <c r="N5304" i="88" a="1"/>
  <c r="N5304" i="88" s="1"/>
  <c r="N5305" i="88" a="1"/>
  <c r="N5305" i="88" s="1"/>
  <c r="N5306" i="88" a="1"/>
  <c r="N5306" i="88" s="1"/>
  <c r="N5307" i="88" a="1"/>
  <c r="N5307" i="88" s="1"/>
  <c r="N5308" i="88" a="1"/>
  <c r="N5308" i="88"/>
  <c r="N5309" i="88" a="1"/>
  <c r="N5309" i="88" s="1"/>
  <c r="N5310" i="88" a="1"/>
  <c r="N5310" i="88" s="1"/>
  <c r="N5311" i="88" a="1"/>
  <c r="N5311" i="88"/>
  <c r="N5312" i="88" a="1"/>
  <c r="N5312" i="88" s="1"/>
  <c r="N5313" i="88" a="1"/>
  <c r="N5313" i="88" s="1"/>
  <c r="N5314" i="88" a="1"/>
  <c r="N5314" i="88" s="1"/>
  <c r="N5315" i="88" a="1"/>
  <c r="N5315" i="88" s="1"/>
  <c r="N5316" i="88" a="1"/>
  <c r="N5316" i="88" s="1"/>
  <c r="N5317" i="88" a="1"/>
  <c r="N5317" i="88" s="1"/>
  <c r="N5318" i="88" a="1"/>
  <c r="N5318" i="88" s="1"/>
  <c r="N5319" i="88" a="1"/>
  <c r="N5319" i="88" s="1"/>
  <c r="N5320" i="88" a="1"/>
  <c r="N5320" i="88"/>
  <c r="N5321" i="88" a="1"/>
  <c r="N5321" i="88" s="1"/>
  <c r="N5322" i="88" a="1"/>
  <c r="N5322" i="88" s="1"/>
  <c r="N5323" i="88" a="1"/>
  <c r="N5323" i="88" s="1"/>
  <c r="O5323" i="88" s="1"/>
  <c r="N5324" i="88" a="1"/>
  <c r="N5324" i="88" s="1"/>
  <c r="N5325" i="88" a="1"/>
  <c r="N5325" i="88" s="1"/>
  <c r="N5326" i="88" a="1"/>
  <c r="N5326" i="88" s="1"/>
  <c r="N5327" i="88" a="1"/>
  <c r="N5327" i="88" s="1"/>
  <c r="N5328" i="88" a="1"/>
  <c r="N5328" i="88" s="1"/>
  <c r="N5329" i="88" a="1"/>
  <c r="N5329" i="88" s="1"/>
  <c r="N5330" i="88" a="1"/>
  <c r="N5330" i="88" s="1"/>
  <c r="N5331" i="88" a="1"/>
  <c r="N5331" i="88" s="1"/>
  <c r="N5332" i="88" a="1"/>
  <c r="N5332" i="88" s="1"/>
  <c r="N5333" i="88" a="1"/>
  <c r="N5333" i="88" s="1"/>
  <c r="O5333" i="88" s="1"/>
  <c r="N5334" i="88" a="1"/>
  <c r="N5334" i="88"/>
  <c r="N5335" i="88" a="1"/>
  <c r="N5335" i="88" s="1"/>
  <c r="N5336" i="88" a="1"/>
  <c r="N5336" i="88" s="1"/>
  <c r="N5337" i="88" a="1"/>
  <c r="N5337" i="88" s="1"/>
  <c r="N5338" i="88" a="1"/>
  <c r="N5338" i="88" s="1"/>
  <c r="N5339" i="88" a="1"/>
  <c r="N5339" i="88" s="1"/>
  <c r="N5340" i="88" a="1"/>
  <c r="N5340" i="88"/>
  <c r="N5341" i="88" a="1"/>
  <c r="N5341" i="88" s="1"/>
  <c r="N5342" i="88" a="1"/>
  <c r="N5342" i="88" s="1"/>
  <c r="N5343" i="88" a="1"/>
  <c r="N5343" i="88" s="1"/>
  <c r="N5344" i="88" a="1"/>
  <c r="N5344" i="88" s="1"/>
  <c r="N5345" i="88" a="1"/>
  <c r="N5345" i="88" s="1"/>
  <c r="N5346" i="88" a="1"/>
  <c r="N5346" i="88" s="1"/>
  <c r="N5347" i="88" a="1"/>
  <c r="N5347" i="88"/>
  <c r="N5348" i="88" a="1"/>
  <c r="N5348" i="88" s="1"/>
  <c r="N5349" i="88" a="1"/>
  <c r="N5349" i="88" s="1"/>
  <c r="N5350" i="88" a="1"/>
  <c r="N5350" i="88"/>
  <c r="N5351" i="88" a="1"/>
  <c r="N5351" i="88" s="1"/>
  <c r="N5352" i="88" a="1"/>
  <c r="N5352" i="88" s="1"/>
  <c r="N5353" i="88" a="1"/>
  <c r="N5353" i="88" s="1"/>
  <c r="N5354" i="88" a="1"/>
  <c r="N5354" i="88" s="1"/>
  <c r="N5355" i="88" a="1"/>
  <c r="N5355" i="88" s="1"/>
  <c r="N5356" i="88" a="1"/>
  <c r="N5356" i="88" s="1"/>
  <c r="N5357" i="88" a="1"/>
  <c r="N5357" i="88" s="1"/>
  <c r="N5358" i="88" a="1"/>
  <c r="N5358" i="88"/>
  <c r="N5359" i="88" a="1"/>
  <c r="N5359" i="88" s="1"/>
  <c r="N5360" i="88" a="1"/>
  <c r="N5360" i="88" s="1"/>
  <c r="N5361" i="88" a="1"/>
  <c r="N5361" i="88" s="1"/>
  <c r="N5362" i="88" a="1"/>
  <c r="N5362" i="88" s="1"/>
  <c r="N5363" i="88" a="1"/>
  <c r="N5363" i="88"/>
  <c r="N5364" i="88" a="1"/>
  <c r="N5364" i="88" s="1"/>
  <c r="N5365" i="88" a="1"/>
  <c r="N5365" i="88" s="1"/>
  <c r="N5366" i="88" a="1"/>
  <c r="N5366" i="88" s="1"/>
  <c r="N5367" i="88" a="1"/>
  <c r="N5367" i="88" s="1"/>
  <c r="N5368" i="88" a="1"/>
  <c r="N5368" i="88"/>
  <c r="N5369" i="88" a="1"/>
  <c r="N5369" i="88" s="1"/>
  <c r="N5370" i="88" a="1"/>
  <c r="N5370" i="88" s="1"/>
  <c r="N5371" i="88" a="1"/>
  <c r="N5371" i="88"/>
  <c r="N5372" i="88" a="1"/>
  <c r="N5372" i="88"/>
  <c r="N5373" i="88" a="1"/>
  <c r="N5373" i="88" s="1"/>
  <c r="N5374" i="88" a="1"/>
  <c r="N5374" i="88" s="1"/>
  <c r="N5375" i="88" a="1"/>
  <c r="N5375" i="88" s="1"/>
  <c r="N5376" i="88" a="1"/>
  <c r="N5376" i="88"/>
  <c r="N5377" i="88" a="1"/>
  <c r="N5377" i="88" s="1"/>
  <c r="N5378" i="88" a="1"/>
  <c r="N5378" i="88" s="1"/>
  <c r="N5379" i="88" a="1"/>
  <c r="N5379" i="88" s="1"/>
  <c r="N5380" i="88" a="1"/>
  <c r="N5380" i="88" s="1"/>
  <c r="N5381" i="88" a="1"/>
  <c r="N5381" i="88" s="1"/>
  <c r="N5382" i="88" a="1"/>
  <c r="N5382" i="88" s="1"/>
  <c r="N5383" i="88" a="1"/>
  <c r="N5383" i="88" s="1"/>
  <c r="N5384" i="88" a="1"/>
  <c r="N5384" i="88"/>
  <c r="N5385" i="88" a="1"/>
  <c r="N5385" i="88" s="1"/>
  <c r="N5386" i="88" a="1"/>
  <c r="N5386" i="88" s="1"/>
  <c r="N5387" i="88" a="1"/>
  <c r="N5387" i="88" s="1"/>
  <c r="N5388" i="88" a="1"/>
  <c r="N5388" i="88" s="1"/>
  <c r="N5389" i="88" a="1"/>
  <c r="N5389" i="88"/>
  <c r="N5390" i="88" a="1"/>
  <c r="N5390" i="88" s="1"/>
  <c r="N5391" i="88" a="1"/>
  <c r="N5391" i="88" s="1"/>
  <c r="N5392" i="88" a="1"/>
  <c r="N5392" i="88" s="1"/>
  <c r="N5393" i="88" a="1"/>
  <c r="N5393" i="88" s="1"/>
  <c r="N5394" i="88" a="1"/>
  <c r="N5394" i="88"/>
  <c r="N5395" i="88" a="1"/>
  <c r="N5395" i="88" s="1"/>
  <c r="N5396" i="88" a="1"/>
  <c r="N5396" i="88" s="1"/>
  <c r="N5397" i="88" a="1"/>
  <c r="N5397" i="88" s="1"/>
  <c r="N5398" i="88" a="1"/>
  <c r="N5398" i="88" s="1"/>
  <c r="N5399" i="88" a="1"/>
  <c r="N5399" i="88" s="1"/>
  <c r="N5400" i="88" a="1"/>
  <c r="N5400" i="88" s="1"/>
  <c r="N5401" i="88" a="1"/>
  <c r="N5401" i="88" s="1"/>
  <c r="N5402" i="88" a="1"/>
  <c r="N5402" i="88" s="1"/>
  <c r="N5403" i="88" a="1"/>
  <c r="N5403" i="88" s="1"/>
  <c r="N5404" i="88" a="1"/>
  <c r="N5404" i="88"/>
  <c r="N5405" i="88" a="1"/>
  <c r="N5405" i="88" s="1"/>
  <c r="N5406" i="88" a="1"/>
  <c r="N5406" i="88"/>
  <c r="N5407" i="88" a="1"/>
  <c r="N5407" i="88" s="1"/>
  <c r="N5408" i="88" a="1"/>
  <c r="N5408" i="88" s="1"/>
  <c r="N5409" i="88" a="1"/>
  <c r="N5409" i="88" s="1"/>
  <c r="N5410" i="88" a="1"/>
  <c r="N5410" i="88" s="1"/>
  <c r="N5411" i="88" a="1"/>
  <c r="N5411" i="88" s="1"/>
  <c r="N5412" i="88" a="1"/>
  <c r="N5412" i="88" s="1"/>
  <c r="N5413" i="88" a="1"/>
  <c r="N5413" i="88" s="1"/>
  <c r="N5414" i="88" a="1"/>
  <c r="N5414" i="88"/>
  <c r="N5415" i="88" a="1"/>
  <c r="N5415" i="88" s="1"/>
  <c r="N5416" i="88" a="1"/>
  <c r="N5416" i="88" s="1"/>
  <c r="N5417" i="88" a="1"/>
  <c r="N5417" i="88" s="1"/>
  <c r="N5418" i="88" a="1"/>
  <c r="N5418" i="88" s="1"/>
  <c r="N5419" i="88" a="1"/>
  <c r="N5419" i="88" s="1"/>
  <c r="N5420" i="88" a="1"/>
  <c r="N5420" i="88" s="1"/>
  <c r="N5421" i="88" a="1"/>
  <c r="N5421" i="88" s="1"/>
  <c r="N5422" i="88" a="1"/>
  <c r="N5422" i="88" s="1"/>
  <c r="N5423" i="88" a="1"/>
  <c r="N5423" i="88" s="1"/>
  <c r="N5424" i="88" a="1"/>
  <c r="N5424" i="88"/>
  <c r="N5425" i="88" a="1"/>
  <c r="N5425" i="88" s="1"/>
  <c r="N5426" i="88" a="1"/>
  <c r="N5426" i="88" s="1"/>
  <c r="N5427" i="88" a="1"/>
  <c r="N5427" i="88" s="1"/>
  <c r="N5428" i="88" a="1"/>
  <c r="N5428" i="88" s="1"/>
  <c r="N5429" i="88" a="1"/>
  <c r="N5429" i="88" s="1"/>
  <c r="N5430" i="88" a="1"/>
  <c r="N5430" i="88" s="1"/>
  <c r="N5431" i="88" a="1"/>
  <c r="N5431" i="88" s="1"/>
  <c r="N5432" i="88" a="1"/>
  <c r="N5432" i="88" s="1"/>
  <c r="N5433" i="88" a="1"/>
  <c r="N5433" i="88" s="1"/>
  <c r="N5434" i="88" a="1"/>
  <c r="N5434" i="88" s="1"/>
  <c r="N5435" i="88" a="1"/>
  <c r="N5435" i="88" s="1"/>
  <c r="N5436" i="88" a="1"/>
  <c r="N5436" i="88" s="1"/>
  <c r="N5437" i="88" a="1"/>
  <c r="N5437" i="88"/>
  <c r="N5438" i="88" a="1"/>
  <c r="N5438" i="88" s="1"/>
  <c r="N5439" i="88" a="1"/>
  <c r="N5439" i="88" s="1"/>
  <c r="N5440" i="88" a="1"/>
  <c r="N5440" i="88" s="1"/>
  <c r="N5441" i="88" a="1"/>
  <c r="N5441" i="88" s="1"/>
  <c r="N5442" i="88" a="1"/>
  <c r="N5442" i="88" s="1"/>
  <c r="N5443" i="88" a="1"/>
  <c r="N5443" i="88" s="1"/>
  <c r="N5444" i="88" a="1"/>
  <c r="N5444" i="88"/>
  <c r="N5445" i="88" a="1"/>
  <c r="N5445" i="88" s="1"/>
  <c r="N5446" i="88" a="1"/>
  <c r="N5446" i="88" s="1"/>
  <c r="N5447" i="88" a="1"/>
  <c r="N5447" i="88" s="1"/>
  <c r="N5448" i="88" a="1"/>
  <c r="N5448" i="88" s="1"/>
  <c r="N5449" i="88" a="1"/>
  <c r="N5449" i="88" s="1"/>
  <c r="N5450" i="88" a="1"/>
  <c r="N5450" i="88" s="1"/>
  <c r="N5451" i="88" a="1"/>
  <c r="N5451" i="88" s="1"/>
  <c r="N5452" i="88" a="1"/>
  <c r="N5452" i="88" s="1"/>
  <c r="N5453" i="88" a="1"/>
  <c r="N5453" i="88"/>
  <c r="N5454" i="88" a="1"/>
  <c r="N5454" i="88" s="1"/>
  <c r="N5455" i="88" a="1"/>
  <c r="N5455" i="88" s="1"/>
  <c r="N5456" i="88" a="1"/>
  <c r="N5456" i="88"/>
  <c r="N5457" i="88" a="1"/>
  <c r="N5457" i="88" s="1"/>
  <c r="N5458" i="88" a="1"/>
  <c r="N5458" i="88"/>
  <c r="N5459" i="88" a="1"/>
  <c r="N5459" i="88" s="1"/>
  <c r="N5460" i="88" a="1"/>
  <c r="N5460" i="88" s="1"/>
  <c r="N5461" i="88" a="1"/>
  <c r="N5461" i="88" s="1"/>
  <c r="N5462" i="88" a="1"/>
  <c r="N5462" i="88" s="1"/>
  <c r="N5463" i="88" a="1"/>
  <c r="N5463" i="88" s="1"/>
  <c r="N5464" i="88" a="1"/>
  <c r="N5464" i="88" s="1"/>
  <c r="N5465" i="88" a="1"/>
  <c r="N5465" i="88"/>
  <c r="N5466" i="88" a="1"/>
  <c r="N5466" i="88" s="1"/>
  <c r="N5467" i="88" a="1"/>
  <c r="N5467" i="88" s="1"/>
  <c r="N5468" i="88" a="1"/>
  <c r="N5468" i="88" s="1"/>
  <c r="N5469" i="88" a="1"/>
  <c r="N5469" i="88" s="1"/>
  <c r="N5470" i="88" a="1"/>
  <c r="N5470" i="88" s="1"/>
  <c r="N5471" i="88" a="1"/>
  <c r="N5471" i="88" s="1"/>
  <c r="N5472" i="88" a="1"/>
  <c r="N5472" i="88" s="1"/>
  <c r="N5473" i="88" a="1"/>
  <c r="N5473" i="88"/>
  <c r="N5474" i="88" a="1"/>
  <c r="N5474" i="88"/>
  <c r="N5475" i="88" a="1"/>
  <c r="N5475" i="88" s="1"/>
  <c r="N5476" i="88" a="1"/>
  <c r="N5476" i="88"/>
  <c r="N5477" i="88" a="1"/>
  <c r="N5477" i="88" s="1"/>
  <c r="N5478" i="88" a="1"/>
  <c r="N5478" i="88" s="1"/>
  <c r="N5479" i="88" a="1"/>
  <c r="N5479" i="88" s="1"/>
  <c r="N5480" i="88" a="1"/>
  <c r="N5480" i="88" s="1"/>
  <c r="N5481" i="88" a="1"/>
  <c r="N5481" i="88" s="1"/>
  <c r="N5482" i="88" a="1"/>
  <c r="N5482" i="88" s="1"/>
  <c r="N5483" i="88" a="1"/>
  <c r="N5483" i="88" s="1"/>
  <c r="N5484" i="88" a="1"/>
  <c r="N5484" i="88" s="1"/>
  <c r="N5485" i="88" a="1"/>
  <c r="N5485" i="88" s="1"/>
  <c r="N5486" i="88" a="1"/>
  <c r="N5486" i="88" s="1"/>
  <c r="N5487" i="88" a="1"/>
  <c r="N5487" i="88" s="1"/>
  <c r="N5488" i="88" a="1"/>
  <c r="N5488" i="88"/>
  <c r="N5489" i="88" a="1"/>
  <c r="N5489" i="88" s="1"/>
  <c r="N5490" i="88" a="1"/>
  <c r="N5490" i="88" s="1"/>
  <c r="N5491" i="88" a="1"/>
  <c r="N5491" i="88" s="1"/>
  <c r="N5492" i="88" a="1"/>
  <c r="N5492" i="88" s="1"/>
  <c r="N5493" i="88" a="1"/>
  <c r="N5493" i="88" s="1"/>
  <c r="N5494" i="88" a="1"/>
  <c r="N5494" i="88" s="1"/>
  <c r="N5495" i="88" a="1"/>
  <c r="N5495" i="88" s="1"/>
  <c r="N5496" i="88" a="1"/>
  <c r="N5496" i="88" s="1"/>
  <c r="N5497" i="88" a="1"/>
  <c r="N5497" i="88" s="1"/>
  <c r="N5498" i="88" a="1"/>
  <c r="N5498" i="88" s="1"/>
  <c r="N5499" i="88" a="1"/>
  <c r="N5499" i="88" s="1"/>
  <c r="N5500" i="88" a="1"/>
  <c r="N5500" i="88" s="1"/>
  <c r="N5501" i="88" a="1"/>
  <c r="N5501" i="88" s="1"/>
  <c r="N5502" i="88" a="1"/>
  <c r="N5502" i="88" s="1"/>
  <c r="N5503" i="88" a="1"/>
  <c r="N5503" i="88" s="1"/>
  <c r="N5504" i="88" a="1"/>
  <c r="N5504" i="88" s="1"/>
  <c r="N5505" i="88" a="1"/>
  <c r="N5505" i="88" s="1"/>
  <c r="N5506" i="88" a="1"/>
  <c r="N5506" i="88" s="1"/>
  <c r="N5507" i="88" a="1"/>
  <c r="N5507" i="88" s="1"/>
  <c r="N5508" i="88" a="1"/>
  <c r="N5508" i="88" s="1"/>
  <c r="N5509" i="88" a="1"/>
  <c r="N5509" i="88" s="1"/>
  <c r="N5510" i="88" a="1"/>
  <c r="N5510" i="88" s="1"/>
  <c r="O5510" i="88" s="1"/>
  <c r="N5511" i="88" a="1"/>
  <c r="N5511" i="88" s="1"/>
  <c r="N5512" i="88" a="1"/>
  <c r="N5512" i="88" s="1"/>
  <c r="N5513" i="88" a="1"/>
  <c r="N5513" i="88" s="1"/>
  <c r="N5514" i="88" a="1"/>
  <c r="N5514" i="88" s="1"/>
  <c r="N5515" i="88" a="1"/>
  <c r="N5515" i="88" s="1"/>
  <c r="N5516" i="88" a="1"/>
  <c r="N5516" i="88"/>
  <c r="N5517" i="88" a="1"/>
  <c r="N5517" i="88" s="1"/>
  <c r="N5518" i="88" a="1"/>
  <c r="N5518" i="88" s="1"/>
  <c r="N5519" i="88" a="1"/>
  <c r="N5519" i="88" s="1"/>
  <c r="O5519" i="88" s="1"/>
  <c r="N5520" i="88" a="1"/>
  <c r="N5520" i="88" s="1"/>
  <c r="N5521" i="88" a="1"/>
  <c r="N5521" i="88" s="1"/>
  <c r="N5522" i="88" a="1"/>
  <c r="N5522" i="88" s="1"/>
  <c r="N5523" i="88" a="1"/>
  <c r="N5523" i="88" s="1"/>
  <c r="N5524" i="88" a="1"/>
  <c r="N5524" i="88" s="1"/>
  <c r="N5525" i="88" a="1"/>
  <c r="N5525" i="88" s="1"/>
  <c r="N5526" i="88" a="1"/>
  <c r="N5526" i="88" s="1"/>
  <c r="O5526" i="88" s="1"/>
  <c r="N5527" i="88" a="1"/>
  <c r="N5527" i="88" s="1"/>
  <c r="N5528" i="88" a="1"/>
  <c r="N5528" i="88" s="1"/>
  <c r="N5529" i="88" a="1"/>
  <c r="N5529" i="88" s="1"/>
  <c r="N5530" i="88" a="1"/>
  <c r="N5530" i="88" s="1"/>
  <c r="N5531" i="88" a="1"/>
  <c r="N5531" i="88" s="1"/>
  <c r="N5532" i="88" a="1"/>
  <c r="N5532" i="88" s="1"/>
  <c r="N5533" i="88" a="1"/>
  <c r="N5533" i="88"/>
  <c r="N5534" i="88" a="1"/>
  <c r="N5534" i="88" s="1"/>
  <c r="N5535" i="88" a="1"/>
  <c r="N5535" i="88" s="1"/>
  <c r="N5536" i="88" a="1"/>
  <c r="N5536" i="88" s="1"/>
  <c r="N5537" i="88" a="1"/>
  <c r="N5537" i="88" s="1"/>
  <c r="N5538" i="88" a="1"/>
  <c r="N5538" i="88"/>
  <c r="N5539" i="88" a="1"/>
  <c r="N5539" i="88" s="1"/>
  <c r="N5540" i="88" a="1"/>
  <c r="N5540" i="88" s="1"/>
  <c r="N5541" i="88" a="1"/>
  <c r="N5541" i="88" s="1"/>
  <c r="N5542" i="88" a="1"/>
  <c r="N5542" i="88" s="1"/>
  <c r="N5543" i="88" a="1"/>
  <c r="N5543" i="88" s="1"/>
  <c r="N5544" i="88" a="1"/>
  <c r="N5544" i="88" s="1"/>
  <c r="N5545" i="88" a="1"/>
  <c r="N5545" i="88" s="1"/>
  <c r="N5546" i="88" a="1"/>
  <c r="N5546" i="88" s="1"/>
  <c r="N5547" i="88" a="1"/>
  <c r="N5547" i="88" s="1"/>
  <c r="N5548" i="88" a="1"/>
  <c r="N5548" i="88" s="1"/>
  <c r="N5549" i="88" a="1"/>
  <c r="N5549" i="88" s="1"/>
  <c r="N5550" i="88" a="1"/>
  <c r="N5550" i="88" s="1"/>
  <c r="N5551" i="88" a="1"/>
  <c r="N5551" i="88"/>
  <c r="N5552" i="88" a="1"/>
  <c r="N5552" i="88" s="1"/>
  <c r="N5553" i="88" a="1"/>
  <c r="N5553" i="88" s="1"/>
  <c r="N5554" i="88" a="1"/>
  <c r="N5554" i="88" s="1"/>
  <c r="N5555" i="88" a="1"/>
  <c r="N5555" i="88" s="1"/>
  <c r="N5556" i="88" a="1"/>
  <c r="N5556" i="88"/>
  <c r="N5557" i="88" a="1"/>
  <c r="N5557" i="88" s="1"/>
  <c r="N5558" i="88" a="1"/>
  <c r="N5558" i="88" s="1"/>
  <c r="N5559" i="88" a="1"/>
  <c r="N5559" i="88" s="1"/>
  <c r="N5560" i="88" a="1"/>
  <c r="N5560" i="88" s="1"/>
  <c r="N5561" i="88" a="1"/>
  <c r="N5561" i="88"/>
  <c r="N5562" i="88" a="1"/>
  <c r="N5562" i="88"/>
  <c r="O5562" i="88" s="1"/>
  <c r="N5563" i="88" a="1"/>
  <c r="N5563" i="88" s="1"/>
  <c r="N5564" i="88" a="1"/>
  <c r="N5564" i="88" s="1"/>
  <c r="N5565" i="88" a="1"/>
  <c r="N5565" i="88" s="1"/>
  <c r="N5566" i="88" a="1"/>
  <c r="N5566" i="88" s="1"/>
  <c r="N5567" i="88" a="1"/>
  <c r="N5567" i="88" s="1"/>
  <c r="N5568" i="88" a="1"/>
  <c r="N5568" i="88" s="1"/>
  <c r="N5569" i="88" a="1"/>
  <c r="N5569" i="88" s="1"/>
  <c r="N5570" i="88" a="1"/>
  <c r="N5570" i="88" s="1"/>
  <c r="O5570" i="88" s="1"/>
  <c r="N5571" i="88" a="1"/>
  <c r="N5571" i="88" s="1"/>
  <c r="N5572" i="88" a="1"/>
  <c r="N5572" i="88" s="1"/>
  <c r="N5573" i="88" a="1"/>
  <c r="N5573" i="88" s="1"/>
  <c r="N5574" i="88" a="1"/>
  <c r="N5574" i="88"/>
  <c r="N5575" i="88" a="1"/>
  <c r="N5575" i="88" s="1"/>
  <c r="N5576" i="88" a="1"/>
  <c r="N5576" i="88" s="1"/>
  <c r="N5577" i="88" a="1"/>
  <c r="N5577" i="88" s="1"/>
  <c r="N5578" i="88" a="1"/>
  <c r="N5578" i="88" s="1"/>
  <c r="N5579" i="88" a="1"/>
  <c r="N5579" i="88" s="1"/>
  <c r="N5580" i="88" a="1"/>
  <c r="N5580" i="88" s="1"/>
  <c r="N5581" i="88" a="1"/>
  <c r="N5581" i="88" s="1"/>
  <c r="N5582" i="88" a="1"/>
  <c r="N5582" i="88" s="1"/>
  <c r="N5583" i="88" a="1"/>
  <c r="N5583" i="88" s="1"/>
  <c r="N5584" i="88" a="1"/>
  <c r="N5584" i="88" s="1"/>
  <c r="N5585" i="88" a="1"/>
  <c r="N5585" i="88" s="1"/>
  <c r="N5586" i="88" a="1"/>
  <c r="N5586" i="88" s="1"/>
  <c r="N5587" i="88" a="1"/>
  <c r="N5587" i="88"/>
  <c r="N5588" i="88" a="1"/>
  <c r="N5588" i="88"/>
  <c r="N5589" i="88" a="1"/>
  <c r="N5589" i="88" s="1"/>
  <c r="N5590" i="88" a="1"/>
  <c r="N5590" i="88" s="1"/>
  <c r="N5591" i="88" a="1"/>
  <c r="N5591" i="88" s="1"/>
  <c r="N5592" i="88" a="1"/>
  <c r="N5592" i="88" s="1"/>
  <c r="N5593" i="88" a="1"/>
  <c r="N5593" i="88" s="1"/>
  <c r="N5594" i="88" a="1"/>
  <c r="N5594" i="88" s="1"/>
  <c r="N5595" i="88" a="1"/>
  <c r="N5595" i="88" s="1"/>
  <c r="N5596" i="88" a="1"/>
  <c r="N5596" i="88"/>
  <c r="N5597" i="88" a="1"/>
  <c r="N5597" i="88" s="1"/>
  <c r="N5598" i="88" a="1"/>
  <c r="N5598" i="88" s="1"/>
  <c r="N5599" i="88" a="1"/>
  <c r="N5599" i="88" s="1"/>
  <c r="N5600" i="88" a="1"/>
  <c r="N5600" i="88" s="1"/>
  <c r="N5601" i="88" a="1"/>
  <c r="N5601" i="88" s="1"/>
  <c r="N5602" i="88" a="1"/>
  <c r="N5602" i="88" s="1"/>
  <c r="N5603" i="88" a="1"/>
  <c r="N5603" i="88" s="1"/>
  <c r="N5604" i="88" a="1"/>
  <c r="N5604" i="88" s="1"/>
  <c r="O5604" i="88" s="1"/>
  <c r="N5605" i="88" a="1"/>
  <c r="N5605" i="88"/>
  <c r="N5606" i="88" a="1"/>
  <c r="N5606" i="88" s="1"/>
  <c r="N5607" i="88" a="1"/>
  <c r="N5607" i="88" s="1"/>
  <c r="N5608" i="88" a="1"/>
  <c r="N5608" i="88" s="1"/>
  <c r="N5609" i="88" a="1"/>
  <c r="N5609" i="88"/>
  <c r="N5610" i="88" a="1"/>
  <c r="N5610" i="88" s="1"/>
  <c r="N5611" i="88" a="1"/>
  <c r="N5611" i="88" s="1"/>
  <c r="N5612" i="88" a="1"/>
  <c r="N5612" i="88" s="1"/>
  <c r="N5613" i="88" a="1"/>
  <c r="N5613" i="88" s="1"/>
  <c r="N5614" i="88" a="1"/>
  <c r="N5614" i="88" s="1"/>
  <c r="N5615" i="88" a="1"/>
  <c r="N5615" i="88" s="1"/>
  <c r="N5616" i="88" a="1"/>
  <c r="N5616" i="88" s="1"/>
  <c r="N5617" i="88" a="1"/>
  <c r="N5617" i="88" s="1"/>
  <c r="N5618" i="88" a="1"/>
  <c r="N5618" i="88"/>
  <c r="N5619" i="88" a="1"/>
  <c r="N5619" i="88" s="1"/>
  <c r="N5620" i="88" a="1"/>
  <c r="N5620" i="88"/>
  <c r="N5621" i="88" a="1"/>
  <c r="N5621" i="88"/>
  <c r="N5622" i="88" a="1"/>
  <c r="N5622" i="88"/>
  <c r="N5623" i="88" a="1"/>
  <c r="N5623" i="88" s="1"/>
  <c r="N5624" i="88" a="1"/>
  <c r="N5624" i="88" s="1"/>
  <c r="N5625" i="88" a="1"/>
  <c r="N5625" i="88" s="1"/>
  <c r="N5626" i="88" a="1"/>
  <c r="N5626" i="88" s="1"/>
  <c r="N5627" i="88" a="1"/>
  <c r="N5627" i="88" s="1"/>
  <c r="N5628" i="88" a="1"/>
  <c r="N5628" i="88"/>
  <c r="N5629" i="88" a="1"/>
  <c r="N5629" i="88" s="1"/>
  <c r="N5630" i="88" a="1"/>
  <c r="N5630" i="88" s="1"/>
  <c r="O5630" i="88" s="1"/>
  <c r="N5631" i="88" a="1"/>
  <c r="N5631" i="88" s="1"/>
  <c r="N5632" i="88" a="1"/>
  <c r="N5632" i="88" s="1"/>
  <c r="N5633" i="88" a="1"/>
  <c r="N5633" i="88" s="1"/>
  <c r="N5634" i="88" a="1"/>
  <c r="N5634" i="88" s="1"/>
  <c r="N5635" i="88" a="1"/>
  <c r="N5635" i="88"/>
  <c r="N5636" i="88" a="1"/>
  <c r="N5636" i="88" s="1"/>
  <c r="N5637" i="88" a="1"/>
  <c r="N5637" i="88" s="1"/>
  <c r="N5638" i="88" a="1"/>
  <c r="N5638" i="88"/>
  <c r="N5639" i="88" a="1"/>
  <c r="N5639" i="88" s="1"/>
  <c r="N5640" i="88" a="1"/>
  <c r="N5640" i="88" s="1"/>
  <c r="N5641" i="88" a="1"/>
  <c r="N5641" i="88" s="1"/>
  <c r="N5642" i="88" a="1"/>
  <c r="N5642" i="88" s="1"/>
  <c r="N5643" i="88" a="1"/>
  <c r="N5643" i="88" s="1"/>
  <c r="N5644" i="88" a="1"/>
  <c r="N5644" i="88" s="1"/>
  <c r="N5645" i="88" a="1"/>
  <c r="N5645" i="88" s="1"/>
  <c r="N5646" i="88" a="1"/>
  <c r="N5646" i="88" s="1"/>
  <c r="N5647" i="88" a="1"/>
  <c r="N5647" i="88" s="1"/>
  <c r="N5648" i="88" a="1"/>
  <c r="N5648" i="88" s="1"/>
  <c r="N5649" i="88" a="1"/>
  <c r="N5649" i="88" s="1"/>
  <c r="N5650" i="88" a="1"/>
  <c r="N5650" i="88" s="1"/>
  <c r="N5651" i="88" a="1"/>
  <c r="N5651" i="88" s="1"/>
  <c r="N5652" i="88" a="1"/>
  <c r="N5652" i="88" s="1"/>
  <c r="N5653" i="88" a="1"/>
  <c r="N5653" i="88" s="1"/>
  <c r="N5654" i="88" a="1"/>
  <c r="N5654" i="88" s="1"/>
  <c r="N5655" i="88" a="1"/>
  <c r="N5655" i="88" s="1"/>
  <c r="N5656" i="88" a="1"/>
  <c r="N5656" i="88" s="1"/>
  <c r="N5657" i="88" a="1"/>
  <c r="N5657" i="88" s="1"/>
  <c r="N5658" i="88" a="1"/>
  <c r="N5658" i="88" s="1"/>
  <c r="N5659" i="88" a="1"/>
  <c r="N5659" i="88" s="1"/>
  <c r="N5660" i="88" a="1"/>
  <c r="N5660" i="88" s="1"/>
  <c r="N5661" i="88" a="1"/>
  <c r="N5661" i="88" s="1"/>
  <c r="N5662" i="88" a="1"/>
  <c r="N5662" i="88" s="1"/>
  <c r="N5663" i="88" a="1"/>
  <c r="N5663" i="88" s="1"/>
  <c r="N5664" i="88" a="1"/>
  <c r="N5664" i="88" s="1"/>
  <c r="N5665" i="88" a="1"/>
  <c r="N5665" i="88" s="1"/>
  <c r="N5666" i="88" a="1"/>
  <c r="N5666" i="88" s="1"/>
  <c r="N5667" i="88" a="1"/>
  <c r="N5667" i="88" s="1"/>
  <c r="N5668" i="88" a="1"/>
  <c r="N5668" i="88" s="1"/>
  <c r="N5669" i="88" a="1"/>
  <c r="N5669" i="88"/>
  <c r="N5670" i="88" a="1"/>
  <c r="N5670" i="88" s="1"/>
  <c r="N5671" i="88" a="1"/>
  <c r="N5671" i="88"/>
  <c r="N5672" i="88" a="1"/>
  <c r="N5672" i="88"/>
  <c r="O5672" i="88" s="1"/>
  <c r="N5673" i="88" a="1"/>
  <c r="N5673" i="88" s="1"/>
  <c r="N5674" i="88" a="1"/>
  <c r="N5674" i="88" s="1"/>
  <c r="N5675" i="88" a="1"/>
  <c r="N5675" i="88" s="1"/>
  <c r="N5676" i="88" a="1"/>
  <c r="N5676" i="88" s="1"/>
  <c r="N5677" i="88" a="1"/>
  <c r="N5677" i="88" s="1"/>
  <c r="N5678" i="88" a="1"/>
  <c r="N5678" i="88" s="1"/>
  <c r="N5679" i="88" a="1"/>
  <c r="N5679" i="88" s="1"/>
  <c r="N5680" i="88" a="1"/>
  <c r="N5680" i="88" s="1"/>
  <c r="N5681" i="88" a="1"/>
  <c r="N5681" i="88" s="1"/>
  <c r="O5681" i="88" s="1"/>
  <c r="N5682" i="88" a="1"/>
  <c r="N5682" i="88"/>
  <c r="N5683" i="88" a="1"/>
  <c r="N5683" i="88" s="1"/>
  <c r="N5684" i="88" a="1"/>
  <c r="N5684" i="88" s="1"/>
  <c r="N5685" i="88" a="1"/>
  <c r="N5685" i="88" s="1"/>
  <c r="N5686" i="88" a="1"/>
  <c r="N5686" i="88"/>
  <c r="N5687" i="88" a="1"/>
  <c r="N5687" i="88" s="1"/>
  <c r="N5688" i="88" a="1"/>
  <c r="N5688" i="88" s="1"/>
  <c r="N5689" i="88" a="1"/>
  <c r="N5689" i="88"/>
  <c r="N5690" i="88" a="1"/>
  <c r="N5690" i="88"/>
  <c r="N5691" i="88" a="1"/>
  <c r="N5691" i="88" s="1"/>
  <c r="N5692" i="88" a="1"/>
  <c r="N5692" i="88" s="1"/>
  <c r="N5693" i="88" a="1"/>
  <c r="N5693" i="88" s="1"/>
  <c r="N5694" i="88" a="1"/>
  <c r="N5694" i="88" s="1"/>
  <c r="N5695" i="88" a="1"/>
  <c r="N5695" i="88" s="1"/>
  <c r="N5696" i="88" a="1"/>
  <c r="N5696" i="88" s="1"/>
  <c r="N5697" i="88" a="1"/>
  <c r="N5697" i="88" s="1"/>
  <c r="N5698" i="88" a="1"/>
  <c r="N5698" i="88" s="1"/>
  <c r="N5699" i="88" a="1"/>
  <c r="N5699" i="88"/>
  <c r="N5700" i="88" a="1"/>
  <c r="N5700" i="88" s="1"/>
  <c r="N5701" i="88" a="1"/>
  <c r="N5701" i="88"/>
  <c r="N5702" i="88" a="1"/>
  <c r="N5702" i="88" s="1"/>
  <c r="N5703" i="88" a="1"/>
  <c r="N5703" i="88" s="1"/>
  <c r="N5704" i="88" a="1"/>
  <c r="N5704" i="88" s="1"/>
  <c r="N5705" i="88" a="1"/>
  <c r="N5705" i="88" s="1"/>
  <c r="N5706" i="88" a="1"/>
  <c r="N5706" i="88" s="1"/>
  <c r="N5707" i="88" a="1"/>
  <c r="N5707" i="88"/>
  <c r="N5708" i="88" a="1"/>
  <c r="N5708" i="88" s="1"/>
  <c r="N5709" i="88" a="1"/>
  <c r="N5709" i="88"/>
  <c r="N5710" i="88" a="1"/>
  <c r="N5710" i="88" s="1"/>
  <c r="N5711" i="88" a="1"/>
  <c r="N5711" i="88" s="1"/>
  <c r="N5712" i="88" a="1"/>
  <c r="N5712" i="88" s="1"/>
  <c r="N5713" i="88" a="1"/>
  <c r="N5713" i="88" s="1"/>
  <c r="N5714" i="88" a="1"/>
  <c r="N5714" i="88" s="1"/>
  <c r="N5715" i="88" a="1"/>
  <c r="N5715" i="88" s="1"/>
  <c r="N5716" i="88" a="1"/>
  <c r="N5716" i="88" s="1"/>
  <c r="N5717" i="88" a="1"/>
  <c r="N5717" i="88" s="1"/>
  <c r="N5718" i="88" a="1"/>
  <c r="N5718" i="88" s="1"/>
  <c r="N5719" i="88" a="1"/>
  <c r="N5719" i="88"/>
  <c r="N5720" i="88" a="1"/>
  <c r="N5720" i="88" s="1"/>
  <c r="N5721" i="88" a="1"/>
  <c r="N5721" i="88"/>
  <c r="N5722" i="88" a="1"/>
  <c r="N5722" i="88" s="1"/>
  <c r="N5723" i="88" a="1"/>
  <c r="N5723" i="88" s="1"/>
  <c r="N5724" i="88" a="1"/>
  <c r="N5724" i="88" s="1"/>
  <c r="N5725" i="88" a="1"/>
  <c r="N5725" i="88" s="1"/>
  <c r="N5726" i="88" a="1"/>
  <c r="N5726" i="88" s="1"/>
  <c r="N5727" i="88" a="1"/>
  <c r="N5727" i="88"/>
  <c r="N5728" i="88" a="1"/>
  <c r="N5728" i="88" s="1"/>
  <c r="N5729" i="88" a="1"/>
  <c r="N5729" i="88" s="1"/>
  <c r="N5730" i="88" a="1"/>
  <c r="N5730" i="88" s="1"/>
  <c r="N5731" i="88" a="1"/>
  <c r="N5731" i="88" s="1"/>
  <c r="N5732" i="88" a="1"/>
  <c r="N5732" i="88" s="1"/>
  <c r="N5733" i="88" a="1"/>
  <c r="N5733" i="88" s="1"/>
  <c r="N5734" i="88" a="1"/>
  <c r="N5734" i="88" s="1"/>
  <c r="N5735" i="88" a="1"/>
  <c r="N5735" i="88"/>
  <c r="N5736" i="88" a="1"/>
  <c r="N5736" i="88" s="1"/>
  <c r="N5737" i="88" a="1"/>
  <c r="N5737" i="88"/>
  <c r="N5738" i="88" a="1"/>
  <c r="N5738" i="88" s="1"/>
  <c r="N5739" i="88" a="1"/>
  <c r="N5739" i="88" s="1"/>
  <c r="N5740" i="88" a="1"/>
  <c r="N5740" i="88" s="1"/>
  <c r="N5741" i="88" a="1"/>
  <c r="N5741" i="88" s="1"/>
  <c r="N5742" i="88" a="1"/>
  <c r="N5742" i="88" s="1"/>
  <c r="N5743" i="88" a="1"/>
  <c r="N5743" i="88" s="1"/>
  <c r="N5744" i="88" a="1"/>
  <c r="N5744" i="88" s="1"/>
  <c r="N5745" i="88" a="1"/>
  <c r="N5745" i="88" s="1"/>
  <c r="N5746" i="88" a="1"/>
  <c r="N5746" i="88" s="1"/>
  <c r="N5747" i="88" a="1"/>
  <c r="N5747" i="88" s="1"/>
  <c r="N5748" i="88" a="1"/>
  <c r="N5748" i="88"/>
  <c r="N5749" i="88" a="1"/>
  <c r="N5749" i="88" s="1"/>
  <c r="N5750" i="88" a="1"/>
  <c r="N5750" i="88" s="1"/>
  <c r="N5751" i="88" a="1"/>
  <c r="N5751" i="88" s="1"/>
  <c r="N5752" i="88" a="1"/>
  <c r="N5752" i="88" s="1"/>
  <c r="N5753" i="88" a="1"/>
  <c r="N5753" i="88" s="1"/>
  <c r="N5754" i="88" a="1"/>
  <c r="N5754" i="88" s="1"/>
  <c r="N5755" i="88" a="1"/>
  <c r="N5755" i="88"/>
  <c r="N5756" i="88" a="1"/>
  <c r="N5756" i="88" s="1"/>
  <c r="N5757" i="88" a="1"/>
  <c r="N5757" i="88" s="1"/>
  <c r="N5758" i="88" a="1"/>
  <c r="N5758" i="88" s="1"/>
  <c r="N5759" i="88" a="1"/>
  <c r="N5759" i="88" s="1"/>
  <c r="N5760" i="88" a="1"/>
  <c r="N5760" i="88" s="1"/>
  <c r="N5761" i="88" a="1"/>
  <c r="N5761" i="88"/>
  <c r="N5762" i="88" a="1"/>
  <c r="N5762" i="88" s="1"/>
  <c r="N5763" i="88" a="1"/>
  <c r="N5763" i="88" s="1"/>
  <c r="N5764" i="88" a="1"/>
  <c r="N5764" i="88" s="1"/>
  <c r="N5765" i="88" a="1"/>
  <c r="N5765" i="88" s="1"/>
  <c r="N5766" i="88" a="1"/>
  <c r="N5766" i="88" s="1"/>
  <c r="N5767" i="88" a="1"/>
  <c r="N5767" i="88" s="1"/>
  <c r="N5768" i="88" a="1"/>
  <c r="N5768" i="88" s="1"/>
  <c r="N5769" i="88" a="1"/>
  <c r="N5769" i="88" s="1"/>
  <c r="N5770" i="88" a="1"/>
  <c r="N5770" i="88" s="1"/>
  <c r="N5771" i="88" a="1"/>
  <c r="N5771" i="88" s="1"/>
  <c r="N5772" i="88" a="1"/>
  <c r="N5772" i="88" s="1"/>
  <c r="N5773" i="88" a="1"/>
  <c r="N5773" i="88"/>
  <c r="N5774" i="88" a="1"/>
  <c r="N5774" i="88" s="1"/>
  <c r="N5775" i="88" a="1"/>
  <c r="N5775" i="88" s="1"/>
  <c r="N5776" i="88" a="1"/>
  <c r="N5776" i="88" s="1"/>
  <c r="N5777" i="88" a="1"/>
  <c r="N5777" i="88" s="1"/>
  <c r="N5778" i="88" a="1"/>
  <c r="N5778" i="88" s="1"/>
  <c r="N5779" i="88" a="1"/>
  <c r="N5779" i="88"/>
  <c r="N5780" i="88" a="1"/>
  <c r="N5780" i="88" s="1"/>
  <c r="N5781" i="88" a="1"/>
  <c r="N5781" i="88"/>
  <c r="N5782" i="88" a="1"/>
  <c r="N5782" i="88" s="1"/>
  <c r="N5783" i="88" a="1"/>
  <c r="N5783" i="88" s="1"/>
  <c r="N5784" i="88" a="1"/>
  <c r="N5784" i="88" s="1"/>
  <c r="N5785" i="88" a="1"/>
  <c r="N5785" i="88"/>
  <c r="N5786" i="88" a="1"/>
  <c r="N5786" i="88" s="1"/>
  <c r="N5787" i="88" a="1"/>
  <c r="N5787" i="88" s="1"/>
  <c r="N5788" i="88" a="1"/>
  <c r="N5788" i="88" s="1"/>
  <c r="N5789" i="88" a="1"/>
  <c r="N5789" i="88" s="1"/>
  <c r="N5790" i="88" a="1"/>
  <c r="N5790" i="88" s="1"/>
  <c r="N5791" i="88" a="1"/>
  <c r="N5791" i="88"/>
  <c r="N5792" i="88" a="1"/>
  <c r="N5792" i="88" s="1"/>
  <c r="N5793" i="88" a="1"/>
  <c r="N5793" i="88"/>
  <c r="N5794" i="88" a="1"/>
  <c r="N5794" i="88"/>
  <c r="N5795" i="88" a="1"/>
  <c r="N5795" i="88" s="1"/>
  <c r="N5796" i="88" a="1"/>
  <c r="N5796" i="88" s="1"/>
  <c r="N5797" i="88" a="1"/>
  <c r="N5797" i="88" s="1"/>
  <c r="N5798" i="88" a="1"/>
  <c r="N5798" i="88" s="1"/>
  <c r="N5799" i="88" a="1"/>
  <c r="N5799" i="88" s="1"/>
  <c r="N5800" i="88" a="1"/>
  <c r="N5800" i="88" s="1"/>
  <c r="N5801" i="88" a="1"/>
  <c r="N5801" i="88" s="1"/>
  <c r="N5802" i="88" a="1"/>
  <c r="N5802" i="88"/>
  <c r="N5803" i="88" a="1"/>
  <c r="N5803" i="88" s="1"/>
  <c r="N5804" i="88" a="1"/>
  <c r="N5804" i="88" s="1"/>
  <c r="N5805" i="88" a="1"/>
  <c r="N5805" i="88" s="1"/>
  <c r="N5806" i="88" a="1"/>
  <c r="N5806" i="88" s="1"/>
  <c r="N5807" i="88" a="1"/>
  <c r="N5807" i="88" s="1"/>
  <c r="N5808" i="88" a="1"/>
  <c r="N5808" i="88" s="1"/>
  <c r="N5809" i="88" a="1"/>
  <c r="N5809" i="88" s="1"/>
  <c r="N5810" i="88" a="1"/>
  <c r="N5810" i="88" s="1"/>
  <c r="N5811" i="88" a="1"/>
  <c r="N5811" i="88" s="1"/>
  <c r="N5812" i="88" a="1"/>
  <c r="N5812" i="88" s="1"/>
  <c r="N5813" i="88" a="1"/>
  <c r="N5813" i="88" s="1"/>
  <c r="N5814" i="88" a="1"/>
  <c r="N5814" i="88" s="1"/>
  <c r="N5815" i="88" a="1"/>
  <c r="N5815" i="88"/>
  <c r="N5816" i="88" a="1"/>
  <c r="N5816" i="88" s="1"/>
  <c r="N5817" i="88" a="1"/>
  <c r="N5817" i="88" s="1"/>
  <c r="N5818" i="88" a="1"/>
  <c r="N5818" i="88"/>
  <c r="N5819" i="88" a="1"/>
  <c r="N5819" i="88"/>
  <c r="N5820" i="88" a="1"/>
  <c r="N5820" i="88"/>
  <c r="N5821" i="88" a="1"/>
  <c r="N5821" i="88" s="1"/>
  <c r="N5822" i="88" a="1"/>
  <c r="N5822" i="88" s="1"/>
  <c r="N5823" i="88" a="1"/>
  <c r="N5823" i="88" s="1"/>
  <c r="N5824" i="88" a="1"/>
  <c r="N5824" i="88" s="1"/>
  <c r="N5825" i="88" a="1"/>
  <c r="N5825" i="88"/>
  <c r="N5826" i="88" a="1"/>
  <c r="N5826" i="88" s="1"/>
  <c r="N5827" i="88" a="1"/>
  <c r="N5827" i="88" s="1"/>
  <c r="N5828" i="88" a="1"/>
  <c r="N5828" i="88" s="1"/>
  <c r="N5829" i="88" a="1"/>
  <c r="N5829" i="88" s="1"/>
  <c r="N5830" i="88" a="1"/>
  <c r="N5830" i="88"/>
  <c r="N5831" i="88" a="1"/>
  <c r="N5831" i="88"/>
  <c r="N5832" i="88" a="1"/>
  <c r="N5832" i="88" s="1"/>
  <c r="N5833" i="88" a="1"/>
  <c r="N5833" i="88" s="1"/>
  <c r="N5834" i="88" a="1"/>
  <c r="N5834" i="88" s="1"/>
  <c r="N5835" i="88" a="1"/>
  <c r="N5835" i="88"/>
  <c r="N5836" i="88" a="1"/>
  <c r="N5836" i="88" s="1"/>
  <c r="N5837" i="88" a="1"/>
  <c r="N5837" i="88"/>
  <c r="N5838" i="88" a="1"/>
  <c r="N5838" i="88"/>
  <c r="N5839" i="88" a="1"/>
  <c r="N5839" i="88" s="1"/>
  <c r="N5840" i="88" a="1"/>
  <c r="N5840" i="88" s="1"/>
  <c r="N5841" i="88" a="1"/>
  <c r="N5841" i="88" s="1"/>
  <c r="N5842" i="88" a="1"/>
  <c r="N5842" i="88" s="1"/>
  <c r="N5843" i="88" a="1"/>
  <c r="N5843" i="88"/>
  <c r="N5844" i="88" a="1"/>
  <c r="N5844" i="88" s="1"/>
  <c r="N5845" i="88" a="1"/>
  <c r="N5845" i="88"/>
  <c r="N5846" i="88" a="1"/>
  <c r="N5846" i="88" s="1"/>
  <c r="N5847" i="88" a="1"/>
  <c r="N5847" i="88" s="1"/>
  <c r="N5848" i="88" a="1"/>
  <c r="N5848" i="88" s="1"/>
  <c r="N5849" i="88" a="1"/>
  <c r="N5849" i="88" s="1"/>
  <c r="N5850" i="88" a="1"/>
  <c r="N5850" i="88" s="1"/>
  <c r="N5851" i="88" a="1"/>
  <c r="N5851" i="88"/>
  <c r="N5852" i="88" a="1"/>
  <c r="N5852" i="88" s="1"/>
  <c r="N5853" i="88" a="1"/>
  <c r="N5853" i="88"/>
  <c r="N5854" i="88" a="1"/>
  <c r="N5854" i="88" s="1"/>
  <c r="N5855" i="88" a="1"/>
  <c r="N5855" i="88" s="1"/>
  <c r="N5856" i="88" a="1"/>
  <c r="N5856" i="88" s="1"/>
  <c r="N5857" i="88" a="1"/>
  <c r="N5857" i="88" s="1"/>
  <c r="N5858" i="88" a="1"/>
  <c r="N5858" i="88" s="1"/>
  <c r="N5859" i="88" a="1"/>
  <c r="N5859" i="88" s="1"/>
  <c r="N5860" i="88" a="1"/>
  <c r="N5860" i="88" s="1"/>
  <c r="N5861" i="88" a="1"/>
  <c r="N5861" i="88" s="1"/>
  <c r="N5862" i="88" a="1"/>
  <c r="N5862" i="88" s="1"/>
  <c r="N5863" i="88" a="1"/>
  <c r="N5863" i="88"/>
  <c r="N5864" i="88" a="1"/>
  <c r="N5864" i="88" s="1"/>
  <c r="N5865" i="88" a="1"/>
  <c r="N5865" i="88" s="1"/>
  <c r="N5866" i="88" a="1"/>
  <c r="N5866" i="88" s="1"/>
  <c r="N5867" i="88" a="1"/>
  <c r="N5867" i="88" s="1"/>
  <c r="N5868" i="88" a="1"/>
  <c r="N5868" i="88" s="1"/>
  <c r="N5869" i="88" a="1"/>
  <c r="N5869" i="88"/>
  <c r="N5870" i="88" a="1"/>
  <c r="N5870" i="88" s="1"/>
  <c r="N5871" i="88" a="1"/>
  <c r="N5871" i="88" s="1"/>
  <c r="N5872" i="88" a="1"/>
  <c r="N5872" i="88" s="1"/>
  <c r="N5873" i="88" a="1"/>
  <c r="N5873" i="88" s="1"/>
  <c r="N5874" i="88" a="1"/>
  <c r="N5874" i="88" s="1"/>
  <c r="N5875" i="88" a="1"/>
  <c r="N5875" i="88"/>
  <c r="N5876" i="88" a="1"/>
  <c r="N5876" i="88" s="1"/>
  <c r="N5877" i="88" a="1"/>
  <c r="N5877" i="88"/>
  <c r="N5878" i="88" a="1"/>
  <c r="N5878" i="88" s="1"/>
  <c r="N5879" i="88" a="1"/>
  <c r="N5879" i="88" s="1"/>
  <c r="N5880" i="88" a="1"/>
  <c r="N5880" i="88" s="1"/>
  <c r="N5881" i="88" a="1"/>
  <c r="N5881" i="88" s="1"/>
  <c r="N5882" i="88" a="1"/>
  <c r="N5882" i="88" s="1"/>
  <c r="N5883" i="88" a="1"/>
  <c r="N5883" i="88"/>
  <c r="N5884" i="88" a="1"/>
  <c r="N5884" i="88"/>
  <c r="N5885" i="88" a="1"/>
  <c r="N5885" i="88" s="1"/>
  <c r="N5886" i="88" a="1"/>
  <c r="N5886" i="88" s="1"/>
  <c r="N5887" i="88" a="1"/>
  <c r="N5887" i="88" s="1"/>
  <c r="N5888" i="88" a="1"/>
  <c r="N5888" i="88" s="1"/>
  <c r="N5889" i="88" a="1"/>
  <c r="N5889" i="88" s="1"/>
  <c r="N5890" i="88" a="1"/>
  <c r="N5890" i="88"/>
  <c r="N5891" i="88" a="1"/>
  <c r="N5891" i="88" s="1"/>
  <c r="N5892" i="88" a="1"/>
  <c r="N5892" i="88" s="1"/>
  <c r="N5893" i="88" a="1"/>
  <c r="N5893" i="88" s="1"/>
  <c r="N5894" i="88" a="1"/>
  <c r="N5894" i="88" s="1"/>
  <c r="N5895" i="88" a="1"/>
  <c r="N5895" i="88" s="1"/>
  <c r="N5896" i="88" a="1"/>
  <c r="N5896" i="88" s="1"/>
  <c r="N5897" i="88" a="1"/>
  <c r="N5897" i="88"/>
  <c r="N5898" i="88" a="1"/>
  <c r="N5898" i="88" s="1"/>
  <c r="N5899" i="88" a="1"/>
  <c r="N5899" i="88" s="1"/>
  <c r="N5900" i="88" a="1"/>
  <c r="N5900" i="88" s="1"/>
  <c r="N5901" i="88" a="1"/>
  <c r="N5901" i="88" s="1"/>
  <c r="N5902" i="88" a="1"/>
  <c r="N5902" i="88"/>
  <c r="N5903" i="88" a="1"/>
  <c r="N5903" i="88" s="1"/>
  <c r="N5904" i="88" a="1"/>
  <c r="N5904" i="88" s="1"/>
  <c r="N5905" i="88" a="1"/>
  <c r="N5905" i="88" s="1"/>
  <c r="N5906" i="88" a="1"/>
  <c r="N5906" i="88" s="1"/>
  <c r="N5907" i="88" a="1"/>
  <c r="N5907" i="88" s="1"/>
  <c r="N5908" i="88" a="1"/>
  <c r="N5908" i="88" s="1"/>
  <c r="N5909" i="88" a="1"/>
  <c r="N5909" i="88"/>
  <c r="N5910" i="88" a="1"/>
  <c r="N5910" i="88" s="1"/>
  <c r="N5911" i="88" a="1"/>
  <c r="N5911" i="88" s="1"/>
  <c r="N5912" i="88" a="1"/>
  <c r="N5912" i="88" s="1"/>
  <c r="N5913" i="88" a="1"/>
  <c r="N5913" i="88" s="1"/>
  <c r="N5914" i="88" a="1"/>
  <c r="N5914" i="88" s="1"/>
  <c r="N5915" i="88" a="1"/>
  <c r="N5915" i="88" s="1"/>
  <c r="N5916" i="88" a="1"/>
  <c r="N5916" i="88" s="1"/>
  <c r="O5916" i="88" s="1"/>
  <c r="N5917" i="88" a="1"/>
  <c r="N5917" i="88" s="1"/>
  <c r="N5918" i="88" a="1"/>
  <c r="N5918" i="88" s="1"/>
  <c r="N5919" i="88" a="1"/>
  <c r="N5919" i="88" s="1"/>
  <c r="N5920" i="88" a="1"/>
  <c r="N5920" i="88" s="1"/>
  <c r="N5921" i="88" a="1"/>
  <c r="N5921" i="88" s="1"/>
  <c r="N5922" i="88" a="1"/>
  <c r="N5922" i="88" s="1"/>
  <c r="N5923" i="88" a="1"/>
  <c r="N5923" i="88" s="1"/>
  <c r="N5924" i="88" a="1"/>
  <c r="N5924" i="88" s="1"/>
  <c r="N5925" i="88" a="1"/>
  <c r="N5925" i="88" s="1"/>
  <c r="N5926" i="88" a="1"/>
  <c r="N5926" i="88" s="1"/>
  <c r="N5927" i="88" a="1"/>
  <c r="N5927" i="88" s="1"/>
  <c r="N5928" i="88" a="1"/>
  <c r="N5928" i="88" s="1"/>
  <c r="N5929" i="88" a="1"/>
  <c r="N5929" i="88" s="1"/>
  <c r="N5930" i="88" a="1"/>
  <c r="N5930" i="88" s="1"/>
  <c r="N5931" i="88" a="1"/>
  <c r="N5931" i="88" s="1"/>
  <c r="N5932" i="88" a="1"/>
  <c r="N5932" i="88" s="1"/>
  <c r="N5933" i="88" a="1"/>
  <c r="N5933" i="88" s="1"/>
  <c r="N5934" i="88" a="1"/>
  <c r="N5934" i="88" s="1"/>
  <c r="N5935" i="88" a="1"/>
  <c r="N5935" i="88" s="1"/>
  <c r="N5936" i="88" a="1"/>
  <c r="N5936" i="88" s="1"/>
  <c r="N5937" i="88" a="1"/>
  <c r="N5937" i="88"/>
  <c r="N5938" i="88" a="1"/>
  <c r="N5938" i="88" s="1"/>
  <c r="N5939" i="88" a="1"/>
  <c r="N5939" i="88" s="1"/>
  <c r="N5940" i="88" a="1"/>
  <c r="N5940" i="88" s="1"/>
  <c r="N5941" i="88" a="1"/>
  <c r="N5941" i="88" s="1"/>
  <c r="N5942" i="88" a="1"/>
  <c r="N5942" i="88" s="1"/>
  <c r="N5943" i="88" a="1"/>
  <c r="N5943" i="88" s="1"/>
  <c r="N5944" i="88" a="1"/>
  <c r="N5944" i="88" s="1"/>
  <c r="N5945" i="88" a="1"/>
  <c r="N5945" i="88" s="1"/>
  <c r="N5946" i="88" a="1"/>
  <c r="N5946" i="88" s="1"/>
  <c r="N5947" i="88" a="1"/>
  <c r="N5947" i="88"/>
  <c r="N5948" i="88" a="1"/>
  <c r="N5948" i="88" s="1"/>
  <c r="N5949" i="88" a="1"/>
  <c r="N5949" i="88" s="1"/>
  <c r="N5950" i="88" a="1"/>
  <c r="N5950" i="88" s="1"/>
  <c r="N5951" i="88" a="1"/>
  <c r="N5951" i="88" s="1"/>
  <c r="N5952" i="88" a="1"/>
  <c r="N5952" i="88" s="1"/>
  <c r="N5953" i="88" a="1"/>
  <c r="N5953" i="88"/>
  <c r="N5954" i="88" a="1"/>
  <c r="N5954" i="88" s="1"/>
  <c r="N5955" i="88" a="1"/>
  <c r="N5955" i="88"/>
  <c r="N5956" i="88" a="1"/>
  <c r="N5956" i="88" s="1"/>
  <c r="N5957" i="88" a="1"/>
  <c r="N5957" i="88" s="1"/>
  <c r="O5957" i="88" s="1"/>
  <c r="N5958" i="88" a="1"/>
  <c r="N5958" i="88" s="1"/>
  <c r="N5959" i="88" a="1"/>
  <c r="N5959" i="88"/>
  <c r="N5960" i="88" a="1"/>
  <c r="N5960" i="88" s="1"/>
  <c r="N5961" i="88" a="1"/>
  <c r="N5961" i="88" s="1"/>
  <c r="N5962" i="88" a="1"/>
  <c r="N5962" i="88" s="1"/>
  <c r="N5963" i="88" a="1"/>
  <c r="N5963" i="88" s="1"/>
  <c r="N5964" i="88" a="1"/>
  <c r="N5964" i="88"/>
  <c r="N5965" i="88" a="1"/>
  <c r="N5965" i="88" s="1"/>
  <c r="N5966" i="88" a="1"/>
  <c r="N5966" i="88" s="1"/>
  <c r="N5967" i="88" a="1"/>
  <c r="N5967" i="88" s="1"/>
  <c r="N5968" i="88" a="1"/>
  <c r="N5968" i="88" s="1"/>
  <c r="N5969" i="88" a="1"/>
  <c r="N5969" i="88" s="1"/>
  <c r="N5970" i="88" a="1"/>
  <c r="N5970" i="88" s="1"/>
  <c r="N5971" i="88" a="1"/>
  <c r="N5971" i="88" s="1"/>
  <c r="N5972" i="88" a="1"/>
  <c r="N5972" i="88" s="1"/>
  <c r="N5973" i="88" a="1"/>
  <c r="N5973" i="88" s="1"/>
  <c r="N5974" i="88" a="1"/>
  <c r="N5974" i="88"/>
  <c r="N5975" i="88" a="1"/>
  <c r="N5975" i="88"/>
  <c r="N5976" i="88" a="1"/>
  <c r="N5976" i="88" s="1"/>
  <c r="N5977" i="88" a="1"/>
  <c r="N5977" i="88" s="1"/>
  <c r="N5978" i="88" a="1"/>
  <c r="N5978" i="88" s="1"/>
  <c r="N5979" i="88" a="1"/>
  <c r="N5979" i="88" s="1"/>
  <c r="N5980" i="88" a="1"/>
  <c r="N5980" i="88" s="1"/>
  <c r="N5981" i="88" a="1"/>
  <c r="N5981" i="88" s="1"/>
  <c r="N5982" i="88" a="1"/>
  <c r="N5982" i="88" s="1"/>
  <c r="N5983" i="88" a="1"/>
  <c r="N5983" i="88"/>
  <c r="N5984" i="88" a="1"/>
  <c r="N5984" i="88" s="1"/>
  <c r="N5985" i="88" a="1"/>
  <c r="N5985" i="88" s="1"/>
  <c r="N5986" i="88" a="1"/>
  <c r="N5986" i="88" s="1"/>
  <c r="N5987" i="88" a="1"/>
  <c r="N5987" i="88" s="1"/>
  <c r="N5988" i="88" a="1"/>
  <c r="N5988" i="88"/>
  <c r="N5989" i="88" a="1"/>
  <c r="N5989" i="88" s="1"/>
  <c r="N5990" i="88" a="1"/>
  <c r="N5990" i="88" s="1"/>
  <c r="N5991" i="88" a="1"/>
  <c r="N5991" i="88" s="1"/>
  <c r="N5992" i="88" a="1"/>
  <c r="N5992" i="88" s="1"/>
  <c r="N5993" i="88" a="1"/>
  <c r="N5993" i="88" s="1"/>
  <c r="N5994" i="88" a="1"/>
  <c r="N5994" i="88" s="1"/>
  <c r="N5995" i="88" a="1"/>
  <c r="N5995" i="88"/>
  <c r="N5996" i="88" a="1"/>
  <c r="N5996" i="88" s="1"/>
  <c r="N5997" i="88" a="1"/>
  <c r="N5997" i="88" s="1"/>
  <c r="N5998" i="88" a="1"/>
  <c r="N5998" i="88" s="1"/>
  <c r="N5999" i="88" a="1"/>
  <c r="N5999" i="88" s="1"/>
  <c r="N6000" i="88" a="1"/>
  <c r="N6000" i="88"/>
  <c r="N6001" i="88" a="1"/>
  <c r="N6001" i="88"/>
  <c r="N6002" i="88" a="1"/>
  <c r="N6002" i="88" s="1"/>
  <c r="N6003" i="88" a="1"/>
  <c r="N6003" i="88" s="1"/>
  <c r="N6004" i="88" a="1"/>
  <c r="N6004" i="88" s="1"/>
  <c r="N6005" i="88" a="1"/>
  <c r="N6005" i="88"/>
  <c r="N6006" i="88" a="1"/>
  <c r="N6006" i="88" s="1"/>
  <c r="N6007" i="88" a="1"/>
  <c r="N6007" i="88" s="1"/>
  <c r="N6008" i="88" a="1"/>
  <c r="N6008" i="88" s="1"/>
  <c r="N6009" i="88" a="1"/>
  <c r="N6009" i="88" s="1"/>
  <c r="N6010" i="88" a="1"/>
  <c r="N6010" i="88" s="1"/>
  <c r="N6011" i="88" a="1"/>
  <c r="N6011" i="88" s="1"/>
  <c r="N6012" i="88" a="1"/>
  <c r="N6012" i="88" s="1"/>
  <c r="N6013" i="88" a="1"/>
  <c r="N6013" i="88"/>
  <c r="N6014" i="88" a="1"/>
  <c r="N6014" i="88" s="1"/>
  <c r="N6015" i="88" a="1"/>
  <c r="N6015" i="88" s="1"/>
  <c r="N6016" i="88" a="1"/>
  <c r="N6016" i="88" s="1"/>
  <c r="N6017" i="88" a="1"/>
  <c r="N6017" i="88" s="1"/>
  <c r="N6018" i="88" a="1"/>
  <c r="N6018" i="88" s="1"/>
  <c r="N6019" i="88" a="1"/>
  <c r="N6019" i="88" s="1"/>
  <c r="N6020" i="88" a="1"/>
  <c r="N6020" i="88" s="1"/>
  <c r="N6021" i="88" a="1"/>
  <c r="N6021" i="88" s="1"/>
  <c r="N6022" i="88" a="1"/>
  <c r="N6022" i="88"/>
  <c r="N6023" i="88" a="1"/>
  <c r="N6023" i="88" s="1"/>
  <c r="N6024" i="88" a="1"/>
  <c r="N6024" i="88" s="1"/>
  <c r="N6025" i="88" a="1"/>
  <c r="N6025" i="88"/>
  <c r="N6026" i="88" a="1"/>
  <c r="N6026" i="88" s="1"/>
  <c r="N6027" i="88" a="1"/>
  <c r="N6027" i="88" s="1"/>
  <c r="N6028" i="88" a="1"/>
  <c r="N6028" i="88" s="1"/>
  <c r="N6029" i="88" a="1"/>
  <c r="N6029" i="88" s="1"/>
  <c r="N6030" i="88" a="1"/>
  <c r="N6030" i="88" s="1"/>
  <c r="N6031" i="88" a="1"/>
  <c r="N6031" i="88"/>
  <c r="N6032" i="88" a="1"/>
  <c r="N6032" i="88" s="1"/>
  <c r="N6033" i="88" a="1"/>
  <c r="N6033" i="88" s="1"/>
  <c r="N6034" i="88" a="1"/>
  <c r="N6034" i="88"/>
  <c r="N6035" i="88" a="1"/>
  <c r="N6035" i="88"/>
  <c r="N6036" i="88" a="1"/>
  <c r="N6036" i="88"/>
  <c r="N6037" i="88" a="1"/>
  <c r="N6037" i="88" s="1"/>
  <c r="N6038" i="88" a="1"/>
  <c r="N6038" i="88" s="1"/>
  <c r="N6039" i="88" a="1"/>
  <c r="N6039" i="88" s="1"/>
  <c r="N6040" i="88" a="1"/>
  <c r="N6040" i="88" s="1"/>
  <c r="N6041" i="88" a="1"/>
  <c r="N6041" i="88"/>
  <c r="N6042" i="88" a="1"/>
  <c r="N6042" i="88" s="1"/>
  <c r="N6043" i="88" a="1"/>
  <c r="N6043" i="88" s="1"/>
  <c r="N6044" i="88" a="1"/>
  <c r="N6044" i="88" s="1"/>
  <c r="N6045" i="88" a="1"/>
  <c r="N6045" i="88" s="1"/>
  <c r="N6046" i="88" a="1"/>
  <c r="N6046" i="88"/>
  <c r="N6047" i="88" a="1"/>
  <c r="N6047" i="88"/>
  <c r="N6048" i="88" a="1"/>
  <c r="N6048" i="88" s="1"/>
  <c r="N6049" i="88" a="1"/>
  <c r="N6049" i="88"/>
  <c r="N6050" i="88" a="1"/>
  <c r="N6050" i="88" s="1"/>
  <c r="N6051" i="88" a="1"/>
  <c r="N6051" i="88" s="1"/>
  <c r="N6052" i="88" a="1"/>
  <c r="N6052" i="88" s="1"/>
  <c r="N6053" i="88" a="1"/>
  <c r="N6053" i="88" s="1"/>
  <c r="N6054" i="88" a="1"/>
  <c r="N6054" i="88"/>
  <c r="N6055" i="88" a="1"/>
  <c r="N6055" i="88" s="1"/>
  <c r="N6056" i="88" a="1"/>
  <c r="N6056" i="88" s="1"/>
  <c r="N6057" i="88" a="1"/>
  <c r="N6057" i="88" s="1"/>
  <c r="N6058" i="88" a="1"/>
  <c r="N6058" i="88" s="1"/>
  <c r="N6059" i="88" a="1"/>
  <c r="N6059" i="88" s="1"/>
  <c r="N6060" i="88" a="1"/>
  <c r="N6060" i="88" s="1"/>
  <c r="N6061" i="88" a="1"/>
  <c r="N6061" i="88" s="1"/>
  <c r="N6062" i="88" a="1"/>
  <c r="N6062" i="88" s="1"/>
  <c r="N6063" i="88" a="1"/>
  <c r="N6063" i="88" s="1"/>
  <c r="N6064" i="88" a="1"/>
  <c r="N6064" i="88" s="1"/>
  <c r="N6065" i="88" a="1"/>
  <c r="N6065" i="88" s="1"/>
  <c r="N6066" i="88" a="1"/>
  <c r="N6066" i="88" s="1"/>
  <c r="N6067" i="88" a="1"/>
  <c r="N6067" i="88"/>
  <c r="N6068" i="88" a="1"/>
  <c r="N6068" i="88" s="1"/>
  <c r="N6069" i="88" a="1"/>
  <c r="N6069" i="88"/>
  <c r="N6070" i="88" a="1"/>
  <c r="N6070" i="88" s="1"/>
  <c r="N6071" i="88" a="1"/>
  <c r="N6071" i="88" s="1"/>
  <c r="N6072" i="88" a="1"/>
  <c r="N6072" i="88" s="1"/>
  <c r="N6073" i="88" a="1"/>
  <c r="N6073" i="88"/>
  <c r="N6074" i="88" a="1"/>
  <c r="N6074" i="88" s="1"/>
  <c r="N6075" i="88" a="1"/>
  <c r="N6075" i="88" s="1"/>
  <c r="N6076" i="88" a="1"/>
  <c r="N6076" i="88" s="1"/>
  <c r="N6077" i="88" a="1"/>
  <c r="N6077" i="88"/>
  <c r="N6078" i="88" a="1"/>
  <c r="N6078" i="88" s="1"/>
  <c r="N6079" i="88" a="1"/>
  <c r="N6079" i="88"/>
  <c r="N6080" i="88" a="1"/>
  <c r="N6080" i="88" s="1"/>
  <c r="N6081" i="88" a="1"/>
  <c r="N6081" i="88" s="1"/>
  <c r="N6082" i="88" a="1"/>
  <c r="N6082" i="88"/>
  <c r="N6083" i="88" a="1"/>
  <c r="N6083" i="88" s="1"/>
  <c r="N6084" i="88" a="1"/>
  <c r="N6084" i="88" s="1"/>
  <c r="N6085" i="88" a="1"/>
  <c r="N6085" i="88" s="1"/>
  <c r="N6086" i="88" a="1"/>
  <c r="N6086" i="88" s="1"/>
  <c r="N6087" i="88" a="1"/>
  <c r="N6087" i="88" s="1"/>
  <c r="N6088" i="88" a="1"/>
  <c r="N6088" i="88" s="1"/>
  <c r="N6089" i="88" a="1"/>
  <c r="N6089" i="88" s="1"/>
  <c r="N6090" i="88" a="1"/>
  <c r="N6090" i="88"/>
  <c r="N6091" i="88" a="1"/>
  <c r="N6091" i="88"/>
  <c r="N6092" i="88" a="1"/>
  <c r="N6092" i="88" s="1"/>
  <c r="N6093" i="88" a="1"/>
  <c r="N6093" i="88"/>
  <c r="N6094" i="88" a="1"/>
  <c r="N6094" i="88"/>
  <c r="N6095" i="88" a="1"/>
  <c r="N6095" i="88" s="1"/>
  <c r="N6096" i="88" a="1"/>
  <c r="N6096" i="88" s="1"/>
  <c r="N6097" i="88" a="1"/>
  <c r="N6097" i="88" s="1"/>
  <c r="N6098" i="88" a="1"/>
  <c r="N6098" i="88" s="1"/>
  <c r="N6099" i="88" a="1"/>
  <c r="N6099" i="88"/>
  <c r="N6100" i="88" a="1"/>
  <c r="N6100" i="88"/>
  <c r="N6101" i="88" a="1"/>
  <c r="N6101" i="88" s="1"/>
  <c r="N6102" i="88" a="1"/>
  <c r="N6102" i="88" s="1"/>
  <c r="N6103" i="88" a="1"/>
  <c r="N6103" i="88" s="1"/>
  <c r="N6104" i="88" a="1"/>
  <c r="N6104" i="88" s="1"/>
  <c r="N6105" i="88" a="1"/>
  <c r="N6105" i="88" s="1"/>
  <c r="N6106" i="88" a="1"/>
  <c r="N6106" i="88"/>
  <c r="N6107" i="88" a="1"/>
  <c r="N6107" i="88" s="1"/>
  <c r="N6108" i="88" a="1"/>
  <c r="N6108" i="88"/>
  <c r="N6109" i="88" a="1"/>
  <c r="N6109" i="88"/>
  <c r="N6110" i="88" a="1"/>
  <c r="N6110" i="88" s="1"/>
  <c r="N6111" i="88" a="1"/>
  <c r="N6111" i="88" s="1"/>
  <c r="N6112" i="88" a="1"/>
  <c r="N6112" i="88"/>
  <c r="N6113" i="88" a="1"/>
  <c r="N6113" i="88" s="1"/>
  <c r="N6114" i="88" a="1"/>
  <c r="N6114" i="88" s="1"/>
  <c r="N6115" i="88" a="1"/>
  <c r="N6115" i="88" s="1"/>
  <c r="N6116" i="88" a="1"/>
  <c r="N6116" i="88" s="1"/>
  <c r="N6117" i="88" a="1"/>
  <c r="N6117" i="88" s="1"/>
  <c r="N6118" i="88" a="1"/>
  <c r="N6118" i="88"/>
  <c r="N6119" i="88" a="1"/>
  <c r="N6119" i="88" s="1"/>
  <c r="N6120" i="88" a="1"/>
  <c r="N6120" i="88" s="1"/>
  <c r="N6121" i="88" a="1"/>
  <c r="N6121" i="88" s="1"/>
  <c r="N6122" i="88" a="1"/>
  <c r="N6122" i="88" s="1"/>
  <c r="N6123" i="88" a="1"/>
  <c r="N6123" i="88"/>
  <c r="N6124" i="88" a="1"/>
  <c r="N6124" i="88" s="1"/>
  <c r="N6125" i="88" a="1"/>
  <c r="N6125" i="88" s="1"/>
  <c r="N6126" i="88" a="1"/>
  <c r="N6126" i="88" s="1"/>
  <c r="N6127" i="88" a="1"/>
  <c r="N6127" i="88" s="1"/>
  <c r="N6128" i="88" a="1"/>
  <c r="N6128" i="88" s="1"/>
  <c r="N6129" i="88" a="1"/>
  <c r="N6129" i="88" s="1"/>
  <c r="N6130" i="88" a="1"/>
  <c r="N6130" i="88" s="1"/>
  <c r="N6131" i="88" a="1"/>
  <c r="N6131" i="88"/>
  <c r="N6132" i="88" a="1"/>
  <c r="N6132" i="88" s="1"/>
  <c r="N6133" i="88" a="1"/>
  <c r="N6133" i="88" s="1"/>
  <c r="N6134" i="88" a="1"/>
  <c r="N6134" i="88" s="1"/>
  <c r="N6135" i="88" a="1"/>
  <c r="N6135" i="88" s="1"/>
  <c r="N6136" i="88" a="1"/>
  <c r="N6136" i="88"/>
  <c r="N6137" i="88" a="1"/>
  <c r="N6137" i="88" s="1"/>
  <c r="N6138" i="88" a="1"/>
  <c r="N6138" i="88" s="1"/>
  <c r="N6139" i="88" a="1"/>
  <c r="N6139" i="88"/>
  <c r="N6140" i="88" a="1"/>
  <c r="N6140" i="88" s="1"/>
  <c r="N6141" i="88" a="1"/>
  <c r="N6141" i="88" s="1"/>
  <c r="N6142" i="88" a="1"/>
  <c r="N6142" i="88" s="1"/>
  <c r="N6143" i="88" a="1"/>
  <c r="N6143" i="88" s="1"/>
  <c r="N6144" i="88" a="1"/>
  <c r="N6144" i="88"/>
  <c r="N6145" i="88" a="1"/>
  <c r="N6145" i="88" s="1"/>
  <c r="N6146" i="88" a="1"/>
  <c r="N6146" i="88" s="1"/>
  <c r="N6147" i="88" a="1"/>
  <c r="N6147" i="88" s="1"/>
  <c r="N6148" i="88" a="1"/>
  <c r="N6148" i="88" s="1"/>
  <c r="N6149" i="88" a="1"/>
  <c r="N6149" i="88"/>
  <c r="N6150" i="88" a="1"/>
  <c r="N6150" i="88" s="1"/>
  <c r="N6151" i="88" a="1"/>
  <c r="N6151" i="88" s="1"/>
  <c r="N6152" i="88" a="1"/>
  <c r="N6152" i="88" s="1"/>
  <c r="N6153" i="88" a="1"/>
  <c r="N6153" i="88" s="1"/>
  <c r="N6154" i="88" a="1"/>
  <c r="N6154" i="88" s="1"/>
  <c r="N6155" i="88" a="1"/>
  <c r="N6155" i="88" s="1"/>
  <c r="N6156" i="88" a="1"/>
  <c r="N6156" i="88" s="1"/>
  <c r="N6157" i="88" a="1"/>
  <c r="N6157" i="88"/>
  <c r="N6158" i="88" a="1"/>
  <c r="N6158" i="88" s="1"/>
  <c r="N6159" i="88" a="1"/>
  <c r="N6159" i="88"/>
  <c r="N6160" i="88" a="1"/>
  <c r="N6160" i="88" s="1"/>
  <c r="N6161" i="88" a="1"/>
  <c r="N6161" i="88" s="1"/>
  <c r="N6162" i="88" a="1"/>
  <c r="N6162" i="88" s="1"/>
  <c r="N6163" i="88" a="1"/>
  <c r="N6163" i="88"/>
  <c r="N6164" i="88" a="1"/>
  <c r="N6164" i="88" s="1"/>
  <c r="N6165" i="88" a="1"/>
  <c r="N6165" i="88" s="1"/>
  <c r="N6166" i="88" a="1"/>
  <c r="N6166" i="88" s="1"/>
  <c r="N6167" i="88" a="1"/>
  <c r="N6167" i="88"/>
  <c r="N6168" i="88" a="1"/>
  <c r="N6168" i="88" s="1"/>
  <c r="N6169" i="88" a="1"/>
  <c r="N6169" i="88"/>
  <c r="N6170" i="88" a="1"/>
  <c r="N6170" i="88" s="1"/>
  <c r="N6171" i="88" a="1"/>
  <c r="N6171" i="88" s="1"/>
  <c r="N6172" i="88" a="1"/>
  <c r="N6172" i="88" s="1"/>
  <c r="O6172" i="88" s="1"/>
  <c r="N6173" i="88" a="1"/>
  <c r="N6173" i="88" s="1"/>
  <c r="N6174" i="88" a="1"/>
  <c r="N6174" i="88" s="1"/>
  <c r="N6175" i="88" a="1"/>
  <c r="N6175" i="88" s="1"/>
  <c r="N6176" i="88" a="1"/>
  <c r="N6176" i="88" s="1"/>
  <c r="N6177" i="88" a="1"/>
  <c r="N6177" i="88" s="1"/>
  <c r="N6178" i="88" a="1"/>
  <c r="N6178" i="88" s="1"/>
  <c r="N6179" i="88" a="1"/>
  <c r="N6179" i="88" s="1"/>
  <c r="N6180" i="88" a="1"/>
  <c r="N6180" i="88" s="1"/>
  <c r="N6181" i="88" a="1"/>
  <c r="N6181" i="88" s="1"/>
  <c r="N6182" i="88" a="1"/>
  <c r="N6182" i="88" s="1"/>
  <c r="N6183" i="88" a="1"/>
  <c r="N6183" i="88" s="1"/>
  <c r="N6184" i="88" a="1"/>
  <c r="N6184" i="88" s="1"/>
  <c r="N6185" i="88" a="1"/>
  <c r="N6185" i="88" s="1"/>
  <c r="N6186" i="88" a="1"/>
  <c r="N6186" i="88" s="1"/>
  <c r="N6187" i="88" a="1"/>
  <c r="N6187" i="88" s="1"/>
  <c r="N6188" i="88" a="1"/>
  <c r="N6188" i="88" s="1"/>
  <c r="N6189" i="88" a="1"/>
  <c r="N6189" i="88" s="1"/>
  <c r="N6190" i="88" a="1"/>
  <c r="N6190" i="88" s="1"/>
  <c r="N6191" i="88" a="1"/>
  <c r="N6191" i="88"/>
  <c r="N6192" i="88" a="1"/>
  <c r="N6192" i="88"/>
  <c r="N6193" i="88" a="1"/>
  <c r="N6193" i="88" s="1"/>
  <c r="N6194" i="88" a="1"/>
  <c r="N6194" i="88" s="1"/>
  <c r="N6195" i="88" a="1"/>
  <c r="N6195" i="88" s="1"/>
  <c r="N6196" i="88" a="1"/>
  <c r="N6196" i="88" s="1"/>
  <c r="N6197" i="88" a="1"/>
  <c r="N6197" i="88" s="1"/>
  <c r="N6198" i="88" a="1"/>
  <c r="N6198" i="88" s="1"/>
  <c r="N6199" i="88" a="1"/>
  <c r="N6199" i="88" s="1"/>
  <c r="N6200" i="88" a="1"/>
  <c r="N6200" i="88" s="1"/>
  <c r="N6201" i="88" a="1"/>
  <c r="N6201" i="88" s="1"/>
  <c r="N6202" i="88" a="1"/>
  <c r="N6202" i="88" s="1"/>
  <c r="N6203" i="88" a="1"/>
  <c r="N6203" i="88" s="1"/>
  <c r="N6204" i="88" a="1"/>
  <c r="N6204" i="88" s="1"/>
  <c r="N6205" i="88" a="1"/>
  <c r="N6205" i="88" s="1"/>
  <c r="N6206" i="88" a="1"/>
  <c r="N6206" i="88" s="1"/>
  <c r="N6207" i="88" a="1"/>
  <c r="N6207" i="88" s="1"/>
  <c r="N6208" i="88" a="1"/>
  <c r="N6208" i="88" s="1"/>
  <c r="N6209" i="88" a="1"/>
  <c r="N6209" i="88" s="1"/>
  <c r="N6210" i="88" a="1"/>
  <c r="N6210" i="88"/>
  <c r="N6211" i="88" a="1"/>
  <c r="N6211" i="88" s="1"/>
  <c r="N6212" i="88" a="1"/>
  <c r="N6212" i="88" s="1"/>
  <c r="N6213" i="88" a="1"/>
  <c r="N6213" i="88" s="1"/>
  <c r="N6214" i="88" a="1"/>
  <c r="N6214" i="88" s="1"/>
  <c r="N6215" i="88" a="1"/>
  <c r="N6215" i="88" s="1"/>
  <c r="N6216" i="88" a="1"/>
  <c r="N6216" i="88" s="1"/>
  <c r="N6217" i="88" a="1"/>
  <c r="N6217" i="88" s="1"/>
  <c r="N6218" i="88" a="1"/>
  <c r="N6218" i="88" s="1"/>
  <c r="N6219" i="88" a="1"/>
  <c r="N6219" i="88" s="1"/>
  <c r="N6220" i="88" a="1"/>
  <c r="N6220" i="88" s="1"/>
  <c r="N6221" i="88" a="1"/>
  <c r="N6221" i="88" s="1"/>
  <c r="N6222" i="88" a="1"/>
  <c r="N6222" i="88" s="1"/>
  <c r="N6223" i="88" a="1"/>
  <c r="N6223" i="88" s="1"/>
  <c r="N6224" i="88" a="1"/>
  <c r="N6224" i="88" s="1"/>
  <c r="N6225" i="88" a="1"/>
  <c r="N6225" i="88"/>
  <c r="N6226" i="88" a="1"/>
  <c r="N6226" i="88"/>
  <c r="N6227" i="88" a="1"/>
  <c r="N6227" i="88" s="1"/>
  <c r="N6228" i="88" a="1"/>
  <c r="N6228" i="88" s="1"/>
  <c r="N6229" i="88" a="1"/>
  <c r="N6229" i="88" s="1"/>
  <c r="N6230" i="88" a="1"/>
  <c r="N6230" i="88" s="1"/>
  <c r="N6231" i="88" a="1"/>
  <c r="N6231" i="88" s="1"/>
  <c r="N6232" i="88" a="1"/>
  <c r="N6232" i="88" s="1"/>
  <c r="N6233" i="88" a="1"/>
  <c r="N6233" i="88" s="1"/>
  <c r="N6234" i="88" a="1"/>
  <c r="N6234" i="88"/>
  <c r="N6235" i="88" a="1"/>
  <c r="N6235" i="88" s="1"/>
  <c r="N6236" i="88" a="1"/>
  <c r="N6236" i="88" s="1"/>
  <c r="N6237" i="88" a="1"/>
  <c r="N6237" i="88" s="1"/>
  <c r="N6238" i="88" a="1"/>
  <c r="N6238" i="88" s="1"/>
  <c r="N6239" i="88" a="1"/>
  <c r="N6239" i="88"/>
  <c r="N6240" i="88" a="1"/>
  <c r="N6240" i="88" s="1"/>
  <c r="N6241" i="88" a="1"/>
  <c r="N6241" i="88" s="1"/>
  <c r="N6242" i="88" a="1"/>
  <c r="N6242" i="88" s="1"/>
  <c r="N6243" i="88" a="1"/>
  <c r="N6243" i="88" s="1"/>
  <c r="N6244" i="88" a="1"/>
  <c r="N6244" i="88" s="1"/>
  <c r="N6245" i="88" a="1"/>
  <c r="N6245" i="88" s="1"/>
  <c r="N6246" i="88" a="1"/>
  <c r="N6246" i="88" s="1"/>
  <c r="N6247" i="88" a="1"/>
  <c r="N6247" i="88" s="1"/>
  <c r="N6248" i="88" a="1"/>
  <c r="N6248" i="88" s="1"/>
  <c r="N6249" i="88" a="1"/>
  <c r="N6249" i="88" s="1"/>
  <c r="N6250" i="88" a="1"/>
  <c r="N6250" i="88" s="1"/>
  <c r="N6251" i="88" a="1"/>
  <c r="N6251" i="88" s="1"/>
  <c r="N6252" i="88" a="1"/>
  <c r="N6252" i="88" s="1"/>
  <c r="N6253" i="88" a="1"/>
  <c r="N6253" i="88"/>
  <c r="N6254" i="88" a="1"/>
  <c r="N6254" i="88" s="1"/>
  <c r="N6255" i="88" a="1"/>
  <c r="N6255" i="88" s="1"/>
  <c r="N6256" i="88" a="1"/>
  <c r="N6256" i="88" s="1"/>
  <c r="N6257" i="88" a="1"/>
  <c r="N6257" i="88" s="1"/>
  <c r="N6258" i="88" a="1"/>
  <c r="N6258" i="88" s="1"/>
  <c r="N6259" i="88" a="1"/>
  <c r="N6259" i="88" s="1"/>
  <c r="N6260" i="88" a="1"/>
  <c r="N6260" i="88" s="1"/>
  <c r="N6261" i="88" a="1"/>
  <c r="N6261" i="88" s="1"/>
  <c r="N6262" i="88" a="1"/>
  <c r="N6262" i="88" s="1"/>
  <c r="N6263" i="88" a="1"/>
  <c r="N6263" i="88" s="1"/>
  <c r="N6264" i="88" a="1"/>
  <c r="N6264" i="88" s="1"/>
  <c r="N6265" i="88" a="1"/>
  <c r="N6265" i="88"/>
  <c r="N6266" i="88" a="1"/>
  <c r="N6266" i="88" s="1"/>
  <c r="N6267" i="88" a="1"/>
  <c r="N6267" i="88" s="1"/>
  <c r="N6268" i="88" a="1"/>
  <c r="N6268" i="88" s="1"/>
  <c r="N6269" i="88" a="1"/>
  <c r="N6269" i="88" s="1"/>
  <c r="N6270" i="88" a="1"/>
  <c r="N6270" i="88" s="1"/>
  <c r="N6271" i="88" a="1"/>
  <c r="N6271" i="88" s="1"/>
  <c r="N6272" i="88" a="1"/>
  <c r="N6272" i="88" s="1"/>
  <c r="N6273" i="88" a="1"/>
  <c r="N6273" i="88" s="1"/>
  <c r="N6274" i="88" a="1"/>
  <c r="N6274" i="88" s="1"/>
  <c r="N6275" i="88" a="1"/>
  <c r="N6275" i="88" s="1"/>
  <c r="N6276" i="88" a="1"/>
  <c r="N6276" i="88" s="1"/>
  <c r="N6277" i="88" a="1"/>
  <c r="N6277" i="88" s="1"/>
  <c r="N6278" i="88" a="1"/>
  <c r="N6278" i="88" s="1"/>
  <c r="N6279" i="88" a="1"/>
  <c r="N6279" i="88" s="1"/>
  <c r="N6280" i="88" a="1"/>
  <c r="N6280" i="88" s="1"/>
  <c r="N6281" i="88" a="1"/>
  <c r="N6281" i="88" s="1"/>
  <c r="N6282" i="88" a="1"/>
  <c r="N6282" i="88" s="1"/>
  <c r="N6283" i="88" a="1"/>
  <c r="N6283" i="88" s="1"/>
  <c r="N6284" i="88" a="1"/>
  <c r="N6284" i="88" s="1"/>
  <c r="N6285" i="88" a="1"/>
  <c r="N6285" i="88" s="1"/>
  <c r="N6286" i="88" a="1"/>
  <c r="N6286" i="88" s="1"/>
  <c r="N6287" i="88" a="1"/>
  <c r="N6287" i="88" s="1"/>
  <c r="N6288" i="88" a="1"/>
  <c r="N6288" i="88"/>
  <c r="N6289" i="88" a="1"/>
  <c r="N6289" i="88" s="1"/>
  <c r="N6290" i="88" a="1"/>
  <c r="N6290" i="88" s="1"/>
  <c r="N6291" i="88" a="1"/>
  <c r="N6291" i="88" s="1"/>
  <c r="N6292" i="88" a="1"/>
  <c r="N6292" i="88" s="1"/>
  <c r="N6293" i="88" a="1"/>
  <c r="N6293" i="88"/>
  <c r="N6294" i="88" a="1"/>
  <c r="N6294" i="88" s="1"/>
  <c r="N6295" i="88" a="1"/>
  <c r="N6295" i="88"/>
  <c r="N6296" i="88" a="1"/>
  <c r="N6296" i="88" s="1"/>
  <c r="N6297" i="88" a="1"/>
  <c r="N6297" i="88" s="1"/>
  <c r="N6298" i="88" a="1"/>
  <c r="N6298" i="88" s="1"/>
  <c r="N6299" i="88" a="1"/>
  <c r="N6299" i="88" s="1"/>
  <c r="N6300" i="88" a="1"/>
  <c r="N6300" i="88" s="1"/>
  <c r="N6301" i="88" a="1"/>
  <c r="N6301" i="88" s="1"/>
  <c r="N6302" i="88" a="1"/>
  <c r="N6302" i="88" s="1"/>
  <c r="N6303" i="88" a="1"/>
  <c r="N6303" i="88" s="1"/>
  <c r="N6304" i="88" a="1"/>
  <c r="N6304" i="88" s="1"/>
  <c r="N6305" i="88" a="1"/>
  <c r="N6305" i="88" s="1"/>
  <c r="N6306" i="88" a="1"/>
  <c r="N6306" i="88" s="1"/>
  <c r="N6307" i="88" a="1"/>
  <c r="N6307" i="88"/>
  <c r="N6308" i="88" a="1"/>
  <c r="N6308" i="88" s="1"/>
  <c r="N6309" i="88" a="1"/>
  <c r="N6309" i="88" s="1"/>
  <c r="N6310" i="88" a="1"/>
  <c r="N6310" i="88" s="1"/>
  <c r="N6311" i="88" a="1"/>
  <c r="N6311" i="88"/>
  <c r="N6312" i="88" a="1"/>
  <c r="N6312" i="88" s="1"/>
  <c r="N6313" i="88" a="1"/>
  <c r="N6313" i="88" s="1"/>
  <c r="N6314" i="88" a="1"/>
  <c r="N6314" i="88" s="1"/>
  <c r="N6315" i="88" a="1"/>
  <c r="N6315" i="88" s="1"/>
  <c r="N6316" i="88" a="1"/>
  <c r="N6316" i="88" s="1"/>
  <c r="N6317" i="88" a="1"/>
  <c r="N6317" i="88" s="1"/>
  <c r="N6318" i="88" a="1"/>
  <c r="N6318" i="88" s="1"/>
  <c r="N6319" i="88" a="1"/>
  <c r="N6319" i="88"/>
  <c r="N6320" i="88" a="1"/>
  <c r="N6320" i="88" s="1"/>
  <c r="N6321" i="88" a="1"/>
  <c r="N6321" i="88" s="1"/>
  <c r="N6322" i="88" a="1"/>
  <c r="N6322" i="88"/>
  <c r="N6323" i="88" a="1"/>
  <c r="N6323" i="88" s="1"/>
  <c r="N6324" i="88" a="1"/>
  <c r="N6324" i="88" s="1"/>
  <c r="N6325" i="88" a="1"/>
  <c r="N6325" i="88" s="1"/>
  <c r="N6326" i="88" a="1"/>
  <c r="N6326" i="88" s="1"/>
  <c r="N6327" i="88" a="1"/>
  <c r="N6327" i="88" s="1"/>
  <c r="N6328" i="88" a="1"/>
  <c r="N6328" i="88" s="1"/>
  <c r="N6329" i="88" a="1"/>
  <c r="N6329" i="88" s="1"/>
  <c r="N6330" i="88" a="1"/>
  <c r="N6330" i="88" s="1"/>
  <c r="N6331" i="88" a="1"/>
  <c r="N6331" i="88" s="1"/>
  <c r="N6332" i="88" a="1"/>
  <c r="N6332" i="88" s="1"/>
  <c r="N6333" i="88" a="1"/>
  <c r="N6333" i="88" s="1"/>
  <c r="N6334" i="88" a="1"/>
  <c r="N6334" i="88" s="1"/>
  <c r="N6335" i="88" a="1"/>
  <c r="N6335" i="88" s="1"/>
  <c r="N6336" i="88" a="1"/>
  <c r="N6336" i="88" s="1"/>
  <c r="N6337" i="88" a="1"/>
  <c r="N6337" i="88"/>
  <c r="N6338" i="88" a="1"/>
  <c r="N6338" i="88" s="1"/>
  <c r="N6339" i="88" a="1"/>
  <c r="N6339" i="88"/>
  <c r="N6340" i="88" a="1"/>
  <c r="N6340" i="88" s="1"/>
  <c r="N6341" i="88" a="1"/>
  <c r="N6341" i="88" s="1"/>
  <c r="N6342" i="88" a="1"/>
  <c r="N6342" i="88" s="1"/>
  <c r="N6343" i="88" a="1"/>
  <c r="N6343" i="88"/>
  <c r="N6344" i="88" a="1"/>
  <c r="N6344" i="88" s="1"/>
  <c r="N6345" i="88" a="1"/>
  <c r="N6345" i="88" s="1"/>
  <c r="N6346" i="88" a="1"/>
  <c r="N6346" i="88" s="1"/>
  <c r="N6347" i="88" a="1"/>
  <c r="N6347" i="88" s="1"/>
  <c r="N6348" i="88" a="1"/>
  <c r="N6348" i="88" s="1"/>
  <c r="N6349" i="88" a="1"/>
  <c r="N6349" i="88" s="1"/>
  <c r="N6350" i="88" a="1"/>
  <c r="N6350" i="88" s="1"/>
  <c r="N6351" i="88" a="1"/>
  <c r="N6351" i="88" s="1"/>
  <c r="N6352" i="88" a="1"/>
  <c r="N6352" i="88"/>
  <c r="N6353" i="88" a="1"/>
  <c r="N6353" i="88" s="1"/>
  <c r="N6354" i="88" a="1"/>
  <c r="N6354" i="88" s="1"/>
  <c r="N6355" i="88" a="1"/>
  <c r="N6355" i="88"/>
  <c r="N6356" i="88" a="1"/>
  <c r="N6356" i="88" s="1"/>
  <c r="N6357" i="88" a="1"/>
  <c r="N6357" i="88" s="1"/>
  <c r="N6358" i="88" a="1"/>
  <c r="N6358" i="88" s="1"/>
  <c r="N6359" i="88" a="1"/>
  <c r="N6359" i="88" s="1"/>
  <c r="N6360" i="88" a="1"/>
  <c r="N6360" i="88"/>
  <c r="N6361" i="88" a="1"/>
  <c r="N6361" i="88"/>
  <c r="N6362" i="88" a="1"/>
  <c r="N6362" i="88" s="1"/>
  <c r="N6363" i="88" a="1"/>
  <c r="N6363" i="88" s="1"/>
  <c r="N6364" i="88" a="1"/>
  <c r="N6364" i="88" s="1"/>
  <c r="N6365" i="88" a="1"/>
  <c r="N6365" i="88" s="1"/>
  <c r="N6366" i="88" a="1"/>
  <c r="N6366" i="88" s="1"/>
  <c r="N6367" i="88" a="1"/>
  <c r="N6367" i="88" s="1"/>
  <c r="N6368" i="88" a="1"/>
  <c r="N6368" i="88" s="1"/>
  <c r="N6369" i="88" a="1"/>
  <c r="N6369" i="88" s="1"/>
  <c r="N6370" i="88" a="1"/>
  <c r="N6370" i="88" s="1"/>
  <c r="N6371" i="88" a="1"/>
  <c r="N6371" i="88" s="1"/>
  <c r="N6372" i="88" a="1"/>
  <c r="N6372" i="88" s="1"/>
  <c r="N6373" i="88" a="1"/>
  <c r="N6373" i="88" s="1"/>
  <c r="N6374" i="88" a="1"/>
  <c r="N6374" i="88" s="1"/>
  <c r="N6375" i="88" a="1"/>
  <c r="N6375" i="88" s="1"/>
  <c r="N6376" i="88" a="1"/>
  <c r="N6376" i="88" s="1"/>
  <c r="N6377" i="88" a="1"/>
  <c r="N6377" i="88" s="1"/>
  <c r="N6378" i="88" a="1"/>
  <c r="N6378" i="88"/>
  <c r="N6379" i="88" a="1"/>
  <c r="N6379" i="88"/>
  <c r="N6380" i="88" a="1"/>
  <c r="N6380" i="88" s="1"/>
  <c r="N6381" i="88" a="1"/>
  <c r="N6381" i="88" s="1"/>
  <c r="N6382" i="88" a="1"/>
  <c r="N6382" i="88" s="1"/>
  <c r="N6383" i="88" a="1"/>
  <c r="N6383" i="88"/>
  <c r="N6384" i="88" a="1"/>
  <c r="N6384" i="88" s="1"/>
  <c r="N6385" i="88" a="1"/>
  <c r="N6385" i="88"/>
  <c r="N6386" i="88" a="1"/>
  <c r="N6386" i="88" s="1"/>
  <c r="N6387" i="88" a="1"/>
  <c r="N6387" i="88" s="1"/>
  <c r="N6388" i="88" a="1"/>
  <c r="N6388" i="88"/>
  <c r="N6389" i="88" a="1"/>
  <c r="N6389" i="88" s="1"/>
  <c r="N6390" i="88" a="1"/>
  <c r="N6390" i="88" s="1"/>
  <c r="N6391" i="88" a="1"/>
  <c r="N6391" i="88"/>
  <c r="N6392" i="88" a="1"/>
  <c r="N6392" i="88" s="1"/>
  <c r="N6393" i="88" a="1"/>
  <c r="N6393" i="88"/>
  <c r="N6394" i="88" a="1"/>
  <c r="N6394" i="88" s="1"/>
  <c r="N6395" i="88" a="1"/>
  <c r="N6395" i="88" s="1"/>
  <c r="N6396" i="88" a="1"/>
  <c r="N6396" i="88" s="1"/>
  <c r="N6397" i="88" a="1"/>
  <c r="N6397" i="88" s="1"/>
  <c r="N6398" i="88" a="1"/>
  <c r="N6398" i="88" s="1"/>
  <c r="N6399" i="88" a="1"/>
  <c r="N6399" i="88" s="1"/>
  <c r="N6400" i="88" a="1"/>
  <c r="N6400" i="88"/>
  <c r="N6401" i="88" a="1"/>
  <c r="N6401" i="88"/>
  <c r="N6402" i="88" a="1"/>
  <c r="N6402" i="88" s="1"/>
  <c r="N6403" i="88" a="1"/>
  <c r="N6403" i="88" s="1"/>
  <c r="N6404" i="88" a="1"/>
  <c r="N6404" i="88" s="1"/>
  <c r="N6405" i="88" a="1"/>
  <c r="N6405" i="88" s="1"/>
  <c r="N6406" i="88" a="1"/>
  <c r="N6406" i="88"/>
  <c r="N6407" i="88" a="1"/>
  <c r="N6407" i="88" s="1"/>
  <c r="N6408" i="88" a="1"/>
  <c r="N6408" i="88" s="1"/>
  <c r="N6409" i="88" a="1"/>
  <c r="N6409" i="88" s="1"/>
  <c r="N6410" i="88" a="1"/>
  <c r="N6410" i="88" s="1"/>
  <c r="N6411" i="88" a="1"/>
  <c r="N6411" i="88" s="1"/>
  <c r="N6412" i="88" a="1"/>
  <c r="N6412" i="88" s="1"/>
  <c r="N6413" i="88" a="1"/>
  <c r="N6413" i="88" s="1"/>
  <c r="N6414" i="88" a="1"/>
  <c r="N6414" i="88" s="1"/>
  <c r="N6415" i="88" a="1"/>
  <c r="N6415" i="88" s="1"/>
  <c r="N6416" i="88" a="1"/>
  <c r="N6416" i="88" s="1"/>
  <c r="N6417" i="88" a="1"/>
  <c r="N6417" i="88" s="1"/>
  <c r="N6418" i="88" a="1"/>
  <c r="N6418" i="88" s="1"/>
  <c r="N6419" i="88" a="1"/>
  <c r="N6419" i="88" s="1"/>
  <c r="N6420" i="88" a="1"/>
  <c r="N6420" i="88" s="1"/>
  <c r="N6421" i="88" a="1"/>
  <c r="N6421" i="88" s="1"/>
  <c r="N6422" i="88" a="1"/>
  <c r="N6422" i="88" s="1"/>
  <c r="N6423" i="88" a="1"/>
  <c r="N6423" i="88" s="1"/>
  <c r="N6424" i="88" a="1"/>
  <c r="N6424" i="88" s="1"/>
  <c r="N6425" i="88" a="1"/>
  <c r="N6425" i="88" s="1"/>
  <c r="N6426" i="88" a="1"/>
  <c r="N6426" i="88" s="1"/>
  <c r="N6427" i="88" a="1"/>
  <c r="N6427" i="88" s="1"/>
  <c r="N6428" i="88" a="1"/>
  <c r="N6428" i="88" s="1"/>
  <c r="N6429" i="88" a="1"/>
  <c r="N6429" i="88"/>
  <c r="N6430" i="88" a="1"/>
  <c r="N6430" i="88" s="1"/>
  <c r="N6431" i="88" a="1"/>
  <c r="N6431" i="88"/>
  <c r="N6432" i="88" a="1"/>
  <c r="N6432" i="88" s="1"/>
  <c r="N6433" i="88" a="1"/>
  <c r="N6433" i="88" s="1"/>
  <c r="N6434" i="88" a="1"/>
  <c r="N6434" i="88" s="1"/>
  <c r="N6435" i="88" a="1"/>
  <c r="N6435" i="88" s="1"/>
  <c r="N6436" i="88" a="1"/>
  <c r="N6436" i="88" s="1"/>
  <c r="N6437" i="88" a="1"/>
  <c r="N6437" i="88"/>
  <c r="N6438" i="88" a="1"/>
  <c r="N6438" i="88" s="1"/>
  <c r="N6439" i="88" a="1"/>
  <c r="N6439" i="88"/>
  <c r="N6440" i="88" a="1"/>
  <c r="N6440" i="88" s="1"/>
  <c r="N6441" i="88" a="1"/>
  <c r="N6441" i="88" s="1"/>
  <c r="N6442" i="88" a="1"/>
  <c r="N6442" i="88" s="1"/>
  <c r="N6443" i="88" a="1"/>
  <c r="N6443" i="88" s="1"/>
  <c r="N6444" i="88" a="1"/>
  <c r="N6444" i="88" s="1"/>
  <c r="N6445" i="88" a="1"/>
  <c r="N6445" i="88"/>
  <c r="N6446" i="88" a="1"/>
  <c r="N6446" i="88" s="1"/>
  <c r="N6447" i="88" a="1"/>
  <c r="N6447" i="88" s="1"/>
  <c r="N6448" i="88" a="1"/>
  <c r="N6448" i="88" s="1"/>
  <c r="N6449" i="88" a="1"/>
  <c r="N6449" i="88" s="1"/>
  <c r="N6450" i="88" a="1"/>
  <c r="N6450" i="88" s="1"/>
  <c r="N6451" i="88" a="1"/>
  <c r="N6451" i="88" s="1"/>
  <c r="N6452" i="88" a="1"/>
  <c r="N6452" i="88" s="1"/>
  <c r="N6453" i="88" a="1"/>
  <c r="N6453" i="88" s="1"/>
  <c r="N6454" i="88" a="1"/>
  <c r="N6454" i="88" s="1"/>
  <c r="N6455" i="88" a="1"/>
  <c r="N6455" i="88" s="1"/>
  <c r="N6456" i="88" a="1"/>
  <c r="N6456" i="88" s="1"/>
  <c r="N6457" i="88" a="1"/>
  <c r="N6457" i="88" s="1"/>
  <c r="N6458" i="88" a="1"/>
  <c r="N6458" i="88" s="1"/>
  <c r="N6459" i="88" a="1"/>
  <c r="N6459" i="88" s="1"/>
  <c r="N6460" i="88" a="1"/>
  <c r="N6460" i="88" s="1"/>
  <c r="N6461" i="88" a="1"/>
  <c r="N6461" i="88"/>
  <c r="N6462" i="88" a="1"/>
  <c r="N6462" i="88" s="1"/>
  <c r="N6463" i="88" a="1"/>
  <c r="N6463" i="88" s="1"/>
  <c r="N6464" i="88" a="1"/>
  <c r="N6464" i="88" s="1"/>
  <c r="N6465" i="88" a="1"/>
  <c r="N6465" i="88"/>
  <c r="N6466" i="88" a="1"/>
  <c r="N6466" i="88" s="1"/>
  <c r="N6467" i="88" a="1"/>
  <c r="N6467" i="88" s="1"/>
  <c r="N6468" i="88" a="1"/>
  <c r="N6468" i="88" s="1"/>
  <c r="N6469" i="88" a="1"/>
  <c r="N6469" i="88" s="1"/>
  <c r="N6470" i="88" a="1"/>
  <c r="N6470" i="88" s="1"/>
  <c r="N6471" i="88" a="1"/>
  <c r="N6471" i="88" s="1"/>
  <c r="N6472" i="88" a="1"/>
  <c r="N6472" i="88" s="1"/>
  <c r="N6473" i="88" a="1"/>
  <c r="N6473" i="88" s="1"/>
  <c r="N6474" i="88" a="1"/>
  <c r="N6474" i="88"/>
  <c r="N6475" i="88" a="1"/>
  <c r="N6475" i="88" s="1"/>
  <c r="N6476" i="88" a="1"/>
  <c r="N6476" i="88" s="1"/>
  <c r="N6477" i="88" a="1"/>
  <c r="N6477" i="88" s="1"/>
  <c r="N6478" i="88" a="1"/>
  <c r="N6478" i="88"/>
  <c r="N6479" i="88" a="1"/>
  <c r="N6479" i="88" s="1"/>
  <c r="N6480" i="88" a="1"/>
  <c r="N6480" i="88" s="1"/>
  <c r="N6481" i="88" a="1"/>
  <c r="N6481" i="88"/>
  <c r="N6482" i="88" a="1"/>
  <c r="N6482" i="88" s="1"/>
  <c r="N6483" i="88" a="1"/>
  <c r="N6483" i="88"/>
  <c r="N6484" i="88" a="1"/>
  <c r="N6484" i="88" s="1"/>
  <c r="N6485" i="88" a="1"/>
  <c r="N6485" i="88" s="1"/>
  <c r="N6486" i="88" a="1"/>
  <c r="N6486" i="88" s="1"/>
  <c r="O6486" i="88" s="1"/>
  <c r="N6487" i="88" a="1"/>
  <c r="N6487" i="88" s="1"/>
  <c r="N6488" i="88" a="1"/>
  <c r="N6488" i="88" s="1"/>
  <c r="N6489" i="88" a="1"/>
  <c r="N6489" i="88" s="1"/>
  <c r="N6490" i="88" a="1"/>
  <c r="N6490" i="88"/>
  <c r="N6491" i="88" a="1"/>
  <c r="N6491" i="88"/>
  <c r="N6492" i="88" a="1"/>
  <c r="N6492" i="88" s="1"/>
  <c r="N6493" i="88" a="1"/>
  <c r="N6493" i="88"/>
  <c r="N6494" i="88" a="1"/>
  <c r="N6494" i="88" s="1"/>
  <c r="O6494" i="88" s="1"/>
  <c r="N6495" i="88" a="1"/>
  <c r="N6495" i="88" s="1"/>
  <c r="N6496" i="88" a="1"/>
  <c r="N6496" i="88" s="1"/>
  <c r="N6497" i="88" a="1"/>
  <c r="N6497" i="88" s="1"/>
  <c r="N6498" i="88" a="1"/>
  <c r="N6498" i="88"/>
  <c r="N6499" i="88" a="1"/>
  <c r="N6499" i="88"/>
  <c r="N6500" i="88" a="1"/>
  <c r="N6500" i="88" s="1"/>
  <c r="N6501" i="88" a="1"/>
  <c r="N6501" i="88"/>
  <c r="N6502" i="88" a="1"/>
  <c r="N6502" i="88" s="1"/>
  <c r="O6502" i="88" s="1"/>
  <c r="N6503" i="88" a="1"/>
  <c r="N6503" i="88" s="1"/>
  <c r="N6504" i="88" a="1"/>
  <c r="N6504" i="88" s="1"/>
  <c r="N6505" i="88" a="1"/>
  <c r="N6505" i="88" s="1"/>
  <c r="N6506" i="88" a="1"/>
  <c r="N6506" i="88" s="1"/>
  <c r="N6507" i="88" a="1"/>
  <c r="N6507" i="88" s="1"/>
  <c r="N6508" i="88" a="1"/>
  <c r="N6508" i="88" s="1"/>
  <c r="N6509" i="88" a="1"/>
  <c r="N6509" i="88" s="1"/>
  <c r="N6510" i="88" a="1"/>
  <c r="N6510" i="88" s="1"/>
  <c r="N6511" i="88" a="1"/>
  <c r="N6511" i="88" s="1"/>
  <c r="N6512" i="88" a="1"/>
  <c r="N6512" i="88" s="1"/>
  <c r="N6513" i="88" a="1"/>
  <c r="N6513" i="88" s="1"/>
  <c r="N6514" i="88" a="1"/>
  <c r="N6514" i="88"/>
  <c r="N6515" i="88" a="1"/>
  <c r="N6515" i="88" s="1"/>
  <c r="N6516" i="88" a="1"/>
  <c r="N6516" i="88"/>
  <c r="N6517" i="88" a="1"/>
  <c r="N6517" i="88"/>
  <c r="N6518" i="88" a="1"/>
  <c r="N6518" i="88" s="1"/>
  <c r="N6519" i="88" a="1"/>
  <c r="N6519" i="88" s="1"/>
  <c r="N6520" i="88" a="1"/>
  <c r="N6520" i="88" s="1"/>
  <c r="N6521" i="88" a="1"/>
  <c r="N6521" i="88" s="1"/>
  <c r="N6522" i="88" a="1"/>
  <c r="N6522" i="88"/>
  <c r="N6523" i="88" a="1"/>
  <c r="N6523" i="88" s="1"/>
  <c r="N6524" i="88" a="1"/>
  <c r="N6524" i="88" s="1"/>
  <c r="N6525" i="88" a="1"/>
  <c r="N6525" i="88" s="1"/>
  <c r="N6526" i="88" a="1"/>
  <c r="N6526" i="88" s="1"/>
  <c r="N6527" i="88" a="1"/>
  <c r="N6527" i="88" s="1"/>
  <c r="N6528" i="88" a="1"/>
  <c r="N6528" i="88" s="1"/>
  <c r="N6529" i="88" a="1"/>
  <c r="N6529" i="88" s="1"/>
  <c r="N6530" i="88" a="1"/>
  <c r="N6530" i="88" s="1"/>
  <c r="N6531" i="88" a="1"/>
  <c r="N6531" i="88"/>
  <c r="N6532" i="88" a="1"/>
  <c r="N6532" i="88"/>
  <c r="N6533" i="88" a="1"/>
  <c r="N6533" i="88" s="1"/>
  <c r="N6534" i="88" a="1"/>
  <c r="N6534" i="88"/>
  <c r="N6535" i="88" a="1"/>
  <c r="N6535" i="88" s="1"/>
  <c r="N6536" i="88" a="1"/>
  <c r="N6536" i="88" s="1"/>
  <c r="N6537" i="88" a="1"/>
  <c r="N6537" i="88" s="1"/>
  <c r="N6538" i="88" a="1"/>
  <c r="N6538" i="88"/>
  <c r="N6539" i="88" a="1"/>
  <c r="N6539" i="88" s="1"/>
  <c r="N6540" i="88" a="1"/>
  <c r="N6540" i="88" s="1"/>
  <c r="N6541" i="88" a="1"/>
  <c r="N6541" i="88" s="1"/>
  <c r="N6542" i="88" a="1"/>
  <c r="N6542" i="88" s="1"/>
  <c r="N6543" i="88" a="1"/>
  <c r="N6543" i="88" s="1"/>
  <c r="N6544" i="88" a="1"/>
  <c r="N6544" i="88"/>
  <c r="N6545" i="88" a="1"/>
  <c r="N6545" i="88" s="1"/>
  <c r="N6546" i="88" a="1"/>
  <c r="N6546" i="88" s="1"/>
  <c r="N6547" i="88" a="1"/>
  <c r="N6547" i="88" s="1"/>
  <c r="N6548" i="88" a="1"/>
  <c r="N6548" i="88" s="1"/>
  <c r="N6549" i="88" a="1"/>
  <c r="N6549" i="88" s="1"/>
  <c r="N6550" i="88" a="1"/>
  <c r="N6550" i="88" s="1"/>
  <c r="N6551" i="88" a="1"/>
  <c r="N6551" i="88" s="1"/>
  <c r="N6552" i="88" a="1"/>
  <c r="N6552" i="88" s="1"/>
  <c r="O6552" i="88" s="1"/>
  <c r="N6553" i="88" a="1"/>
  <c r="N6553" i="88"/>
  <c r="N6554" i="88" a="1"/>
  <c r="N6554" i="88" s="1"/>
  <c r="N6555" i="88" a="1"/>
  <c r="N6555" i="88" s="1"/>
  <c r="N6556" i="88" a="1"/>
  <c r="N6556" i="88" s="1"/>
  <c r="N6557" i="88" a="1"/>
  <c r="N6557" i="88"/>
  <c r="N6558" i="88" a="1"/>
  <c r="N6558" i="88" s="1"/>
  <c r="N6559" i="88" a="1"/>
  <c r="N6559" i="88" s="1"/>
  <c r="O6559" i="88" s="1"/>
  <c r="N6560" i="88" a="1"/>
  <c r="N6560" i="88" s="1"/>
  <c r="N6561" i="88" a="1"/>
  <c r="N6561" i="88" s="1"/>
  <c r="N6562" i="88" a="1"/>
  <c r="N6562" i="88" s="1"/>
  <c r="N6563" i="88" a="1"/>
  <c r="N6563" i="88" s="1"/>
  <c r="N6564" i="88" a="1"/>
  <c r="N6564" i="88" s="1"/>
  <c r="N6565" i="88" a="1"/>
  <c r="N6565" i="88"/>
  <c r="N6566" i="88" a="1"/>
  <c r="N6566" i="88" s="1"/>
  <c r="N6567" i="88" a="1"/>
  <c r="N6567" i="88" s="1"/>
  <c r="O6567" i="88" s="1"/>
  <c r="N6568" i="88" a="1"/>
  <c r="N6568" i="88" s="1"/>
  <c r="N6569" i="88" a="1"/>
  <c r="N6569" i="88" s="1"/>
  <c r="N6570" i="88" a="1"/>
  <c r="N6570" i="88" s="1"/>
  <c r="N6571" i="88" a="1"/>
  <c r="N6571" i="88" s="1"/>
  <c r="N6572" i="88" a="1"/>
  <c r="N6572" i="88" s="1"/>
  <c r="N6573" i="88" a="1"/>
  <c r="N6573" i="88" s="1"/>
  <c r="N6574" i="88" a="1"/>
  <c r="N6574" i="88" s="1"/>
  <c r="N6575" i="88" a="1"/>
  <c r="N6575" i="88"/>
  <c r="N6576" i="88" a="1"/>
  <c r="N6576" i="88" s="1"/>
  <c r="N6577" i="88" a="1"/>
  <c r="N6577" i="88" s="1"/>
  <c r="N6578" i="88" a="1"/>
  <c r="N6578" i="88" s="1"/>
  <c r="N6579" i="88" a="1"/>
  <c r="N6579" i="88" s="1"/>
  <c r="N6580" i="88" a="1"/>
  <c r="N6580" i="88" s="1"/>
  <c r="N6581" i="88" a="1"/>
  <c r="N6581" i="88" s="1"/>
  <c r="N6582" i="88" a="1"/>
  <c r="N6582" i="88"/>
  <c r="N6583" i="88" a="1"/>
  <c r="N6583" i="88"/>
  <c r="N6584" i="88" a="1"/>
  <c r="N6584" i="88" s="1"/>
  <c r="N6585" i="88" a="1"/>
  <c r="N6585" i="88"/>
  <c r="N6586" i="88" a="1"/>
  <c r="N6586" i="88" s="1"/>
  <c r="N6587" i="88" a="1"/>
  <c r="N6587" i="88" s="1"/>
  <c r="N6588" i="88" a="1"/>
  <c r="N6588" i="88" s="1"/>
  <c r="N6589" i="88" a="1"/>
  <c r="N6589" i="88" s="1"/>
  <c r="N6590" i="88" a="1"/>
  <c r="N6590" i="88" s="1"/>
  <c r="N6591" i="88" a="1"/>
  <c r="N6591" i="88" s="1"/>
  <c r="N6592" i="88" a="1"/>
  <c r="N6592" i="88"/>
  <c r="N6593" i="88" a="1"/>
  <c r="N6593" i="88" s="1"/>
  <c r="N6594" i="88" a="1"/>
  <c r="N6594" i="88" s="1"/>
  <c r="N6595" i="88" a="1"/>
  <c r="N6595" i="88"/>
  <c r="N6596" i="88" a="1"/>
  <c r="N6596" i="88" s="1"/>
  <c r="N6597" i="88" a="1"/>
  <c r="N6597" i="88" s="1"/>
  <c r="N6598" i="88" a="1"/>
  <c r="N6598" i="88" s="1"/>
  <c r="N6599" i="88" a="1"/>
  <c r="N6599" i="88" s="1"/>
  <c r="N6600" i="88" a="1"/>
  <c r="N6600" i="88" s="1"/>
  <c r="N6601" i="88" a="1"/>
  <c r="N6601" i="88" s="1"/>
  <c r="N6602" i="88" a="1"/>
  <c r="N6602" i="88" s="1"/>
  <c r="N6603" i="88" a="1"/>
  <c r="N6603" i="88" s="1"/>
  <c r="N6604" i="88" a="1"/>
  <c r="N6604" i="88" s="1"/>
  <c r="N6605" i="88" a="1"/>
  <c r="N6605" i="88" s="1"/>
  <c r="N6606" i="88" a="1"/>
  <c r="N6606" i="88" s="1"/>
  <c r="N6607" i="88" a="1"/>
  <c r="N6607" i="88"/>
  <c r="N6608" i="88" a="1"/>
  <c r="N6608" i="88" s="1"/>
  <c r="N6609" i="88" a="1"/>
  <c r="N6609" i="88"/>
  <c r="N6610" i="88" a="1"/>
  <c r="N6610" i="88" s="1"/>
  <c r="N6611" i="88" a="1"/>
  <c r="N6611" i="88" s="1"/>
  <c r="N6612" i="88" a="1"/>
  <c r="N6612" i="88" s="1"/>
  <c r="N6613" i="88" a="1"/>
  <c r="N6613" i="88" s="1"/>
  <c r="N6614" i="88" a="1"/>
  <c r="N6614" i="88" s="1"/>
  <c r="N6615" i="88" a="1"/>
  <c r="N6615" i="88" s="1"/>
  <c r="N6616" i="88" a="1"/>
  <c r="N6616" i="88"/>
  <c r="N6617" i="88" a="1"/>
  <c r="N6617" i="88" s="1"/>
  <c r="N6618" i="88" a="1"/>
  <c r="N6618" i="88" s="1"/>
  <c r="N6619" i="88" a="1"/>
  <c r="N6619" i="88" s="1"/>
  <c r="N6620" i="88" a="1"/>
  <c r="N6620" i="88" s="1"/>
  <c r="N6621" i="88" a="1"/>
  <c r="N6621" i="88" s="1"/>
  <c r="N6622" i="88" a="1"/>
  <c r="N6622" i="88" s="1"/>
  <c r="N6623" i="88" a="1"/>
  <c r="N6623" i="88" s="1"/>
  <c r="N6624" i="88" a="1"/>
  <c r="N6624" i="88"/>
  <c r="N6625" i="88" a="1"/>
  <c r="N6625" i="88" s="1"/>
  <c r="N6626" i="88" a="1"/>
  <c r="N6626" i="88" s="1"/>
  <c r="N6627" i="88" a="1"/>
  <c r="N6627" i="88"/>
  <c r="N6628" i="88" a="1"/>
  <c r="N6628" i="88" s="1"/>
  <c r="N6629" i="88" a="1"/>
  <c r="N6629" i="88"/>
  <c r="N6630" i="88" a="1"/>
  <c r="N6630" i="88" s="1"/>
  <c r="N6631" i="88" a="1"/>
  <c r="N6631" i="88" s="1"/>
  <c r="N6632" i="88" a="1"/>
  <c r="N6632" i="88" s="1"/>
  <c r="N6633" i="88" a="1"/>
  <c r="N6633" i="88" s="1"/>
  <c r="N6634" i="88" a="1"/>
  <c r="N6634" i="88" s="1"/>
  <c r="N6635" i="88" a="1"/>
  <c r="N6635" i="88" s="1"/>
  <c r="N6636" i="88" a="1"/>
  <c r="N6636" i="88" s="1"/>
  <c r="N6637" i="88" a="1"/>
  <c r="N6637" i="88" s="1"/>
  <c r="N6638" i="88" a="1"/>
  <c r="N6638" i="88" s="1"/>
  <c r="N6639" i="88" a="1"/>
  <c r="N6639" i="88"/>
  <c r="N6640" i="88" a="1"/>
  <c r="N6640" i="88" s="1"/>
  <c r="N6641" i="88" a="1"/>
  <c r="N6641" i="88" s="1"/>
  <c r="N6642" i="88" a="1"/>
  <c r="N6642" i="88" s="1"/>
  <c r="N6643" i="88" a="1"/>
  <c r="N6643" i="88" s="1"/>
  <c r="N6644" i="88" a="1"/>
  <c r="N6644" i="88" s="1"/>
  <c r="N6645" i="88" a="1"/>
  <c r="N6645" i="88" s="1"/>
  <c r="N6646" i="88" a="1"/>
  <c r="N6646" i="88" s="1"/>
  <c r="N6647" i="88" a="1"/>
  <c r="N6647" i="88" s="1"/>
  <c r="N6648" i="88" a="1"/>
  <c r="N6648" i="88" s="1"/>
  <c r="N6649" i="88" a="1"/>
  <c r="N6649" i="88" s="1"/>
  <c r="N6650" i="88" a="1"/>
  <c r="N6650" i="88" s="1"/>
  <c r="N6651" i="88" a="1"/>
  <c r="N6651" i="88" s="1"/>
  <c r="N6652" i="88" a="1"/>
  <c r="N6652" i="88" s="1"/>
  <c r="N6653" i="88" a="1"/>
  <c r="N6653" i="88" s="1"/>
  <c r="N6654" i="88" a="1"/>
  <c r="N6654" i="88" s="1"/>
  <c r="N6655" i="88" a="1"/>
  <c r="N6655" i="88" s="1"/>
  <c r="N6656" i="88" a="1"/>
  <c r="N6656" i="88" s="1"/>
  <c r="N6657" i="88" a="1"/>
  <c r="N6657" i="88" s="1"/>
  <c r="N6658" i="88" a="1"/>
  <c r="N6658" i="88" s="1"/>
  <c r="N6659" i="88" a="1"/>
  <c r="N6659" i="88" s="1"/>
  <c r="N6660" i="88" a="1"/>
  <c r="N6660" i="88" s="1"/>
  <c r="N6661" i="88" a="1"/>
  <c r="N6661" i="88" s="1"/>
  <c r="N6662" i="88" a="1"/>
  <c r="N6662" i="88" s="1"/>
  <c r="N6663" i="88" a="1"/>
  <c r="N6663" i="88" s="1"/>
  <c r="N6664" i="88" a="1"/>
  <c r="N6664" i="88"/>
  <c r="N6665" i="88" a="1"/>
  <c r="N6665" i="88" s="1"/>
  <c r="N6666" i="88" a="1"/>
  <c r="N6666" i="88" s="1"/>
  <c r="N6667" i="88" a="1"/>
  <c r="N6667" i="88" s="1"/>
  <c r="N6668" i="88" a="1"/>
  <c r="N6668" i="88" s="1"/>
  <c r="N6669" i="88" a="1"/>
  <c r="N6669" i="88" s="1"/>
  <c r="N6670" i="88" a="1"/>
  <c r="N6670" i="88" s="1"/>
  <c r="N6671" i="88" a="1"/>
  <c r="N6671" i="88" s="1"/>
  <c r="N6672" i="88" a="1"/>
  <c r="N6672" i="88" s="1"/>
  <c r="N6673" i="88" a="1"/>
  <c r="N6673" i="88" s="1"/>
  <c r="N6674" i="88" a="1"/>
  <c r="N6674" i="88" s="1"/>
  <c r="N6675" i="88" a="1"/>
  <c r="N6675" i="88" s="1"/>
  <c r="N6676" i="88" a="1"/>
  <c r="N6676" i="88" s="1"/>
  <c r="N6677" i="88" a="1"/>
  <c r="N6677" i="88"/>
  <c r="N6678" i="88" a="1"/>
  <c r="N6678" i="88" s="1"/>
  <c r="N6679" i="88" a="1"/>
  <c r="N6679" i="88"/>
  <c r="N6680" i="88" a="1"/>
  <c r="N6680" i="88" s="1"/>
  <c r="N6681" i="88" a="1"/>
  <c r="N6681" i="88" s="1"/>
  <c r="O6681" i="88" s="1"/>
  <c r="N6682" i="88" a="1"/>
  <c r="N6682" i="88" s="1"/>
  <c r="N6683" i="88" a="1"/>
  <c r="N6683" i="88" s="1"/>
  <c r="N6684" i="88" a="1"/>
  <c r="N6684" i="88" s="1"/>
  <c r="N6685" i="88" a="1"/>
  <c r="N6685" i="88" s="1"/>
  <c r="N6686" i="88" a="1"/>
  <c r="N6686" i="88" s="1"/>
  <c r="N6687" i="88" a="1"/>
  <c r="N6687" i="88" s="1"/>
  <c r="N6688" i="88" a="1"/>
  <c r="N6688" i="88"/>
  <c r="N6689" i="88" a="1"/>
  <c r="N6689" i="88" s="1"/>
  <c r="N6690" i="88" a="1"/>
  <c r="N6690" i="88" s="1"/>
  <c r="N6691" i="88" a="1"/>
  <c r="N6691" i="88" s="1"/>
  <c r="N6692" i="88" a="1"/>
  <c r="N6692" i="88" s="1"/>
  <c r="N6693" i="88" a="1"/>
  <c r="N6693" i="88" s="1"/>
  <c r="N6694" i="88" a="1"/>
  <c r="N6694" i="88" s="1"/>
  <c r="N6695" i="88" a="1"/>
  <c r="N6695" i="88" s="1"/>
  <c r="N6696" i="88" a="1"/>
  <c r="N6696" i="88" s="1"/>
  <c r="N6697" i="88" a="1"/>
  <c r="N6697" i="88" s="1"/>
  <c r="N6698" i="88" a="1"/>
  <c r="N6698" i="88" s="1"/>
  <c r="N6699" i="88" a="1"/>
  <c r="N6699" i="88" s="1"/>
  <c r="N6700" i="88" a="1"/>
  <c r="N6700" i="88" s="1"/>
  <c r="N6701" i="88" a="1"/>
  <c r="N6701" i="88" s="1"/>
  <c r="N6702" i="88" a="1"/>
  <c r="N6702" i="88" s="1"/>
  <c r="N6703" i="88" a="1"/>
  <c r="N6703" i="88" s="1"/>
  <c r="N6704" i="88" a="1"/>
  <c r="N6704" i="88" s="1"/>
  <c r="N6705" i="88" a="1"/>
  <c r="N6705" i="88" s="1"/>
  <c r="N6706" i="88" a="1"/>
  <c r="N6706" i="88"/>
  <c r="N6707" i="88" a="1"/>
  <c r="N6707" i="88" s="1"/>
  <c r="N6708" i="88" a="1"/>
  <c r="N6708" i="88" s="1"/>
  <c r="N6709" i="88" a="1"/>
  <c r="N6709" i="88" s="1"/>
  <c r="N6710" i="88" a="1"/>
  <c r="N6710" i="88" s="1"/>
  <c r="N6711" i="88" a="1"/>
  <c r="N6711" i="88"/>
  <c r="N6712" i="88" a="1"/>
  <c r="N6712" i="88" s="1"/>
  <c r="N6713" i="88" a="1"/>
  <c r="N6713" i="88" s="1"/>
  <c r="N6714" i="88" a="1"/>
  <c r="N6714" i="88" s="1"/>
  <c r="N6715" i="88" a="1"/>
  <c r="N6715" i="88" s="1"/>
  <c r="N6716" i="88" a="1"/>
  <c r="N6716" i="88" s="1"/>
  <c r="N6717" i="88" a="1"/>
  <c r="N6717" i="88" s="1"/>
  <c r="N6718" i="88" a="1"/>
  <c r="N6718" i="88" s="1"/>
  <c r="N6719" i="88" a="1"/>
  <c r="N6719" i="88" s="1"/>
  <c r="N6720" i="88" a="1"/>
  <c r="N6720" i="88" s="1"/>
  <c r="N6721" i="88" a="1"/>
  <c r="N6721" i="88" s="1"/>
  <c r="N6722" i="88" a="1"/>
  <c r="N6722" i="88" s="1"/>
  <c r="N6723" i="88" a="1"/>
  <c r="N6723" i="88" s="1"/>
  <c r="N6724" i="88" a="1"/>
  <c r="N6724" i="88" s="1"/>
  <c r="N6725" i="88" a="1"/>
  <c r="N6725" i="88" s="1"/>
  <c r="N6726" i="88" a="1"/>
  <c r="N6726" i="88"/>
  <c r="N6727" i="88" a="1"/>
  <c r="N6727" i="88" s="1"/>
  <c r="N6728" i="88" a="1"/>
  <c r="N6728" i="88" s="1"/>
  <c r="N6729" i="88" a="1"/>
  <c r="N6729" i="88" s="1"/>
  <c r="N6730" i="88" a="1"/>
  <c r="N6730" i="88" s="1"/>
  <c r="N6731" i="88" a="1"/>
  <c r="N6731" i="88" s="1"/>
  <c r="N6732" i="88" a="1"/>
  <c r="N6732" i="88"/>
  <c r="N6733" i="88" a="1"/>
  <c r="N6733" i="88" s="1"/>
  <c r="N6734" i="88" a="1"/>
  <c r="N6734" i="88" s="1"/>
  <c r="N6735" i="88" a="1"/>
  <c r="N6735" i="88" s="1"/>
  <c r="N6736" i="88" a="1"/>
  <c r="N6736" i="88" s="1"/>
  <c r="N6737" i="88" a="1"/>
  <c r="N6737" i="88" s="1"/>
  <c r="N6738" i="88" a="1"/>
  <c r="N6738" i="88" s="1"/>
  <c r="N6739" i="88" a="1"/>
  <c r="N6739" i="88" s="1"/>
  <c r="N6740" i="88" a="1"/>
  <c r="N6740" i="88" s="1"/>
  <c r="N6741" i="88" a="1"/>
  <c r="N6741" i="88"/>
  <c r="N6742" i="88" a="1"/>
  <c r="N6742" i="88" s="1"/>
  <c r="O6742" i="88" s="1"/>
  <c r="N6743" i="88" a="1"/>
  <c r="N6743" i="88" s="1"/>
  <c r="N6744" i="88" a="1"/>
  <c r="N6744" i="88" s="1"/>
  <c r="N6745" i="88" a="1"/>
  <c r="N6745" i="88" s="1"/>
  <c r="N6746" i="88" a="1"/>
  <c r="N6746" i="88" s="1"/>
  <c r="N6747" i="88" a="1"/>
  <c r="N6747" i="88"/>
  <c r="N6748" i="88" a="1"/>
  <c r="N6748" i="88" s="1"/>
  <c r="N6749" i="88" a="1"/>
  <c r="N6749" i="88" s="1"/>
  <c r="N6750" i="88" a="1"/>
  <c r="N6750" i="88" s="1"/>
  <c r="N6751" i="88" a="1"/>
  <c r="N6751" i="88"/>
  <c r="N6752" i="88" a="1"/>
  <c r="N6752" i="88" s="1"/>
  <c r="N6753" i="88" a="1"/>
  <c r="N6753" i="88" s="1"/>
  <c r="N6754" i="88" a="1"/>
  <c r="N6754" i="88" s="1"/>
  <c r="N6755" i="88" a="1"/>
  <c r="N6755" i="88" s="1"/>
  <c r="N6756" i="88" a="1"/>
  <c r="N6756" i="88"/>
  <c r="N6757" i="88" a="1"/>
  <c r="N6757" i="88" s="1"/>
  <c r="N6758" i="88" a="1"/>
  <c r="N6758" i="88" s="1"/>
  <c r="N6759" i="88" a="1"/>
  <c r="N6759" i="88" s="1"/>
  <c r="N6760" i="88" a="1"/>
  <c r="N6760" i="88" s="1"/>
  <c r="N6761" i="88" a="1"/>
  <c r="N6761" i="88" s="1"/>
  <c r="N6762" i="88" a="1"/>
  <c r="N6762" i="88" s="1"/>
  <c r="N6763" i="88" a="1"/>
  <c r="N6763" i="88" s="1"/>
  <c r="N6764" i="88" a="1"/>
  <c r="N6764" i="88" s="1"/>
  <c r="N6765" i="88" a="1"/>
  <c r="N6765" i="88" s="1"/>
  <c r="N6766" i="88" a="1"/>
  <c r="N6766" i="88"/>
  <c r="N6767" i="88" a="1"/>
  <c r="N6767" i="88"/>
  <c r="N6768" i="88" a="1"/>
  <c r="N6768" i="88" s="1"/>
  <c r="N6769" i="88" a="1"/>
  <c r="N6769" i="88" s="1"/>
  <c r="N6770" i="88" a="1"/>
  <c r="N6770" i="88" s="1"/>
  <c r="N6771" i="88" a="1"/>
  <c r="N6771" i="88"/>
  <c r="N6772" i="88" a="1"/>
  <c r="N6772" i="88" s="1"/>
  <c r="N6773" i="88" a="1"/>
  <c r="N6773" i="88" s="1"/>
  <c r="N6774" i="88" a="1"/>
  <c r="N6774" i="88" s="1"/>
  <c r="N6775" i="88" a="1"/>
  <c r="N6775" i="88" s="1"/>
  <c r="N6776" i="88" a="1"/>
  <c r="N6776" i="88" s="1"/>
  <c r="N6777" i="88" a="1"/>
  <c r="N6777" i="88" s="1"/>
  <c r="N6778" i="88" a="1"/>
  <c r="N6778" i="88" s="1"/>
  <c r="N6779" i="88" a="1"/>
  <c r="N6779" i="88" s="1"/>
  <c r="N6780" i="88" a="1"/>
  <c r="N6780" i="88" s="1"/>
  <c r="N6781" i="88" a="1"/>
  <c r="N6781" i="88" s="1"/>
  <c r="N6782" i="88" a="1"/>
  <c r="N6782" i="88" s="1"/>
  <c r="N6783" i="88" a="1"/>
  <c r="N6783" i="88" s="1"/>
  <c r="N6784" i="88" a="1"/>
  <c r="N6784" i="88" s="1"/>
  <c r="N6785" i="88" a="1"/>
  <c r="N6785" i="88" s="1"/>
  <c r="N6786" i="88" a="1"/>
  <c r="N6786" i="88" s="1"/>
  <c r="N6787" i="88" a="1"/>
  <c r="N6787" i="88" s="1"/>
  <c r="N6788" i="88" a="1"/>
  <c r="N6788" i="88" s="1"/>
  <c r="N6789" i="88" a="1"/>
  <c r="N6789" i="88" s="1"/>
  <c r="N6790" i="88" a="1"/>
  <c r="N6790" i="88" s="1"/>
  <c r="N6791" i="88" a="1"/>
  <c r="N6791" i="88" s="1"/>
  <c r="N6792" i="88" a="1"/>
  <c r="N6792" i="88" s="1"/>
  <c r="N6793" i="88" a="1"/>
  <c r="N6793" i="88" s="1"/>
  <c r="N6794" i="88" a="1"/>
  <c r="N6794" i="88" s="1"/>
  <c r="N6795" i="88" a="1"/>
  <c r="N6795" i="88" s="1"/>
  <c r="N6796" i="88" a="1"/>
  <c r="N6796" i="88" s="1"/>
  <c r="N6797" i="88" a="1"/>
  <c r="N6797" i="88"/>
  <c r="N6798" i="88" a="1"/>
  <c r="N6798" i="88" s="1"/>
  <c r="N6799" i="88" a="1"/>
  <c r="N6799" i="88" s="1"/>
  <c r="N6800" i="88" a="1"/>
  <c r="N6800" i="88" s="1"/>
  <c r="N6801" i="88" a="1"/>
  <c r="N6801" i="88" s="1"/>
  <c r="N6802" i="88" a="1"/>
  <c r="N6802" i="88" s="1"/>
  <c r="N6803" i="88" a="1"/>
  <c r="N6803" i="88" s="1"/>
  <c r="N6804" i="88" a="1"/>
  <c r="N6804" i="88"/>
  <c r="N6805" i="88" a="1"/>
  <c r="N6805" i="88" s="1"/>
  <c r="N6806" i="88" a="1"/>
  <c r="N6806" i="88" s="1"/>
  <c r="N6807" i="88" a="1"/>
  <c r="N6807" i="88" s="1"/>
  <c r="N6808" i="88" a="1"/>
  <c r="N6808" i="88" s="1"/>
  <c r="N6809" i="88" a="1"/>
  <c r="N6809" i="88"/>
  <c r="N6810" i="88" a="1"/>
  <c r="N6810" i="88" s="1"/>
  <c r="N6811" i="88" a="1"/>
  <c r="N6811" i="88" s="1"/>
  <c r="N6812" i="88" a="1"/>
  <c r="N6812" i="88" s="1"/>
  <c r="N6813" i="88" a="1"/>
  <c r="N6813" i="88" s="1"/>
  <c r="N6814" i="88" a="1"/>
  <c r="N6814" i="88" s="1"/>
  <c r="N6815" i="88" a="1"/>
  <c r="N6815" i="88" s="1"/>
  <c r="N6816" i="88" a="1"/>
  <c r="N6816" i="88" s="1"/>
  <c r="N6817" i="88" a="1"/>
  <c r="N6817" i="88" s="1"/>
  <c r="N6818" i="88" a="1"/>
  <c r="N6818" i="88" s="1"/>
  <c r="N6819" i="88" a="1"/>
  <c r="N6819" i="88" s="1"/>
  <c r="N6820" i="88" a="1"/>
  <c r="N6820" i="88" s="1"/>
  <c r="N6821" i="88" a="1"/>
  <c r="N6821" i="88" s="1"/>
  <c r="N6822" i="88" a="1"/>
  <c r="N6822" i="88" s="1"/>
  <c r="N6823" i="88" a="1"/>
  <c r="N6823" i="88"/>
  <c r="N6824" i="88" a="1"/>
  <c r="N6824" i="88" s="1"/>
  <c r="N6825" i="88" a="1"/>
  <c r="N6825" i="88" s="1"/>
  <c r="N6826" i="88" a="1"/>
  <c r="N6826" i="88" s="1"/>
  <c r="N6827" i="88" a="1"/>
  <c r="N6827" i="88"/>
  <c r="N6828" i="88" a="1"/>
  <c r="N6828" i="88" s="1"/>
  <c r="N6829" i="88" a="1"/>
  <c r="N6829" i="88" s="1"/>
  <c r="N6830" i="88" a="1"/>
  <c r="N6830" i="88" s="1"/>
  <c r="N6831" i="88" a="1"/>
  <c r="N6831" i="88" s="1"/>
  <c r="N6832" i="88" a="1"/>
  <c r="N6832" i="88" s="1"/>
  <c r="N6833" i="88" a="1"/>
  <c r="N6833" i="88" s="1"/>
  <c r="N6834" i="88" a="1"/>
  <c r="N6834" i="88"/>
  <c r="N6835" i="88" a="1"/>
  <c r="N6835" i="88" s="1"/>
  <c r="N6836" i="88" a="1"/>
  <c r="N6836" i="88" s="1"/>
  <c r="N6837" i="88" a="1"/>
  <c r="N6837" i="88" s="1"/>
  <c r="N6838" i="88" a="1"/>
  <c r="N6838" i="88" s="1"/>
  <c r="N6839" i="88" a="1"/>
  <c r="N6839" i="88" s="1"/>
  <c r="N6840" i="88" a="1"/>
  <c r="N6840" i="88" s="1"/>
  <c r="N6841" i="88" a="1"/>
  <c r="N6841" i="88" s="1"/>
  <c r="N6842" i="88" a="1"/>
  <c r="N6842" i="88" s="1"/>
  <c r="N6843" i="88" a="1"/>
  <c r="N6843" i="88"/>
  <c r="O6843" i="88" s="1"/>
  <c r="N6844" i="88" a="1"/>
  <c r="N6844" i="88" s="1"/>
  <c r="O6844" i="88" s="1"/>
  <c r="N6845" i="88" a="1"/>
  <c r="N6845" i="88" s="1"/>
  <c r="N6846" i="88" a="1"/>
  <c r="N6846" i="88" s="1"/>
  <c r="N6847" i="88" a="1"/>
  <c r="N6847" i="88" s="1"/>
  <c r="N6848" i="88" a="1"/>
  <c r="N6848" i="88" s="1"/>
  <c r="N6849" i="88" a="1"/>
  <c r="N6849" i="88" s="1"/>
  <c r="N6850" i="88" a="1"/>
  <c r="N6850" i="88"/>
  <c r="N6851" i="88" a="1"/>
  <c r="N6851" i="88"/>
  <c r="O6851" i="88" s="1"/>
  <c r="N6852" i="88" a="1"/>
  <c r="N6852" i="88" s="1"/>
  <c r="O6852" i="88" s="1"/>
  <c r="N6853" i="88" a="1"/>
  <c r="N6853" i="88" s="1"/>
  <c r="O6853" i="88" s="1"/>
  <c r="N6854" i="88" a="1"/>
  <c r="N6854" i="88" s="1"/>
  <c r="N6855" i="88" a="1"/>
  <c r="N6855" i="88" s="1"/>
  <c r="N6856" i="88" a="1"/>
  <c r="N6856" i="88" s="1"/>
  <c r="N6857" i="88" a="1"/>
  <c r="N6857" i="88" s="1"/>
  <c r="N6858" i="88" a="1"/>
  <c r="N6858" i="88" s="1"/>
  <c r="N6859" i="88" a="1"/>
  <c r="N6859" i="88"/>
  <c r="N6860" i="88" a="1"/>
  <c r="N6860" i="88" s="1"/>
  <c r="N6861" i="88" a="1"/>
  <c r="N6861" i="88" s="1"/>
  <c r="N6862" i="88" a="1"/>
  <c r="N6862" i="88" s="1"/>
  <c r="N6863" i="88" a="1"/>
  <c r="N6863" i="88" s="1"/>
  <c r="N6864" i="88" a="1"/>
  <c r="N6864" i="88" s="1"/>
  <c r="N6865" i="88" a="1"/>
  <c r="N6865" i="88"/>
  <c r="N6866" i="88" a="1"/>
  <c r="N6866" i="88" s="1"/>
  <c r="N6867" i="88" a="1"/>
  <c r="N6867" i="88" s="1"/>
  <c r="N6868" i="88" a="1"/>
  <c r="N6868" i="88" s="1"/>
  <c r="N6869" i="88" a="1"/>
  <c r="N6869" i="88" s="1"/>
  <c r="N6870" i="88" a="1"/>
  <c r="N6870" i="88"/>
  <c r="N6871" i="88" a="1"/>
  <c r="N6871" i="88" s="1"/>
  <c r="N6872" i="88" a="1"/>
  <c r="N6872" i="88" s="1"/>
  <c r="N6873" i="88" a="1"/>
  <c r="N6873" i="88" s="1"/>
  <c r="N6874" i="88" a="1"/>
  <c r="N6874" i="88" s="1"/>
  <c r="N6875" i="88" a="1"/>
  <c r="N6875" i="88" s="1"/>
  <c r="N6876" i="88" a="1"/>
  <c r="N6876" i="88"/>
  <c r="N6877" i="88" a="1"/>
  <c r="N6877" i="88" s="1"/>
  <c r="N6878" i="88" a="1"/>
  <c r="N6878" i="88" s="1"/>
  <c r="N6879" i="88" a="1"/>
  <c r="N6879" i="88" s="1"/>
  <c r="N6880" i="88" a="1"/>
  <c r="N6880" i="88" s="1"/>
  <c r="N6881" i="88" a="1"/>
  <c r="N6881" i="88" s="1"/>
  <c r="N6882" i="88" a="1"/>
  <c r="N6882" i="88"/>
  <c r="N6883" i="88" a="1"/>
  <c r="N6883" i="88" s="1"/>
  <c r="N6884" i="88" a="1"/>
  <c r="N6884" i="88" s="1"/>
  <c r="O6884" i="88" s="1"/>
  <c r="N6885" i="88" a="1"/>
  <c r="N6885" i="88" s="1"/>
  <c r="N6886" i="88" a="1"/>
  <c r="N6886" i="88" s="1"/>
  <c r="N6887" i="88" a="1"/>
  <c r="N6887" i="88" s="1"/>
  <c r="N6888" i="88" a="1"/>
  <c r="N6888" i="88" s="1"/>
  <c r="N6889" i="88" a="1"/>
  <c r="N6889" i="88" s="1"/>
  <c r="N6890" i="88" a="1"/>
  <c r="N6890" i="88" s="1"/>
  <c r="N6891" i="88" a="1"/>
  <c r="N6891" i="88" s="1"/>
  <c r="N6892" i="88" a="1"/>
  <c r="N6892" i="88" s="1"/>
  <c r="N6893" i="88" a="1"/>
  <c r="N6893" i="88" s="1"/>
  <c r="O6893" i="88" s="1"/>
  <c r="N6894" i="88" a="1"/>
  <c r="N6894" i="88" s="1"/>
  <c r="N6895" i="88" a="1"/>
  <c r="N6895" i="88"/>
  <c r="N6896" i="88" a="1"/>
  <c r="N6896" i="88" s="1"/>
  <c r="N6897" i="88" a="1"/>
  <c r="N6897" i="88" s="1"/>
  <c r="N6898" i="88" a="1"/>
  <c r="N6898" i="88"/>
  <c r="N6899" i="88" a="1"/>
  <c r="N6899" i="88" s="1"/>
  <c r="N6900" i="88" a="1"/>
  <c r="N6900" i="88" s="1"/>
  <c r="N6901" i="88" a="1"/>
  <c r="N6901" i="88" s="1"/>
  <c r="N6902" i="88" a="1"/>
  <c r="N6902" i="88" s="1"/>
  <c r="N6903" i="88" a="1"/>
  <c r="N6903" i="88" s="1"/>
  <c r="N6904" i="88" a="1"/>
  <c r="N6904" i="88" s="1"/>
  <c r="N6905" i="88" a="1"/>
  <c r="N6905" i="88" s="1"/>
  <c r="N6906" i="88" a="1"/>
  <c r="N6906" i="88" s="1"/>
  <c r="N6907" i="88" a="1"/>
  <c r="N6907" i="88" s="1"/>
  <c r="N6908" i="88" a="1"/>
  <c r="N6908" i="88" s="1"/>
  <c r="N6909" i="88" a="1"/>
  <c r="N6909" i="88" s="1"/>
  <c r="N6910" i="88" a="1"/>
  <c r="N6910" i="88"/>
  <c r="N6911" i="88" a="1"/>
  <c r="N6911" i="88"/>
  <c r="N6912" i="88" a="1"/>
  <c r="N6912" i="88" s="1"/>
  <c r="O6912" i="88" s="1"/>
  <c r="N6913" i="88" a="1"/>
  <c r="N6913" i="88" s="1"/>
  <c r="O6913" i="88" s="1"/>
  <c r="N6914" i="88" a="1"/>
  <c r="N6914" i="88" s="1"/>
  <c r="N6915" i="88" a="1"/>
  <c r="N6915" i="88" s="1"/>
  <c r="N6916" i="88" a="1"/>
  <c r="N6916" i="88" s="1"/>
  <c r="N6917" i="88" a="1"/>
  <c r="N6917" i="88" s="1"/>
  <c r="N6918" i="88" a="1"/>
  <c r="N6918" i="88" s="1"/>
  <c r="N6919" i="88" a="1"/>
  <c r="N6919" i="88"/>
  <c r="N6920" i="88" a="1"/>
  <c r="N6920" i="88" s="1"/>
  <c r="N6921" i="88" a="1"/>
  <c r="N6921" i="88" s="1"/>
  <c r="N6922" i="88" a="1"/>
  <c r="N6922" i="88" s="1"/>
  <c r="N6923" i="88" a="1"/>
  <c r="N6923" i="88" s="1"/>
  <c r="N6924" i="88" a="1"/>
  <c r="N6924" i="88" s="1"/>
  <c r="N6925" i="88" a="1"/>
  <c r="N6925" i="88" s="1"/>
  <c r="N6926" i="88" a="1"/>
  <c r="N6926" i="88" s="1"/>
  <c r="N6927" i="88" a="1"/>
  <c r="N6927" i="88" s="1"/>
  <c r="N6928" i="88" a="1"/>
  <c r="N6928" i="88"/>
  <c r="N6929" i="88" a="1"/>
  <c r="N6929" i="88"/>
  <c r="N6930" i="88" a="1"/>
  <c r="N6930" i="88" s="1"/>
  <c r="N6931" i="88" a="1"/>
  <c r="N6931" i="88" s="1"/>
  <c r="N6932" i="88" a="1"/>
  <c r="N6932" i="88" s="1"/>
  <c r="N6933" i="88" a="1"/>
  <c r="N6933" i="88" s="1"/>
  <c r="N6934" i="88" a="1"/>
  <c r="N6934" i="88" s="1"/>
  <c r="N6935" i="88" a="1"/>
  <c r="N6935" i="88" s="1"/>
  <c r="N6936" i="88" a="1"/>
  <c r="N6936" i="88"/>
  <c r="N6937" i="88" a="1"/>
  <c r="N6937" i="88"/>
  <c r="N6938" i="88" a="1"/>
  <c r="N6938" i="88" s="1"/>
  <c r="N6939" i="88" a="1"/>
  <c r="N6939" i="88" s="1"/>
  <c r="N6940" i="88" a="1"/>
  <c r="N6940" i="88" s="1"/>
  <c r="N6941" i="88" a="1"/>
  <c r="N6941" i="88" s="1"/>
  <c r="N6942" i="88" a="1"/>
  <c r="N6942" i="88" s="1"/>
  <c r="N6943" i="88" a="1"/>
  <c r="N6943" i="88" s="1"/>
  <c r="N6944" i="88" a="1"/>
  <c r="N6944" i="88" s="1"/>
  <c r="N6945" i="88" a="1"/>
  <c r="N6945" i="88"/>
  <c r="N6946" i="88" a="1"/>
  <c r="N6946" i="88" s="1"/>
  <c r="N6947" i="88" a="1"/>
  <c r="N6947" i="88" s="1"/>
  <c r="N6948" i="88" a="1"/>
  <c r="N6948" i="88" s="1"/>
  <c r="N6949" i="88" a="1"/>
  <c r="N6949" i="88" s="1"/>
  <c r="N6950" i="88" a="1"/>
  <c r="N6950" i="88" s="1"/>
  <c r="N6951" i="88" a="1"/>
  <c r="N6951" i="88" s="1"/>
  <c r="N6952" i="88" a="1"/>
  <c r="N6952" i="88"/>
  <c r="N6953" i="88" a="1"/>
  <c r="N6953" i="88"/>
  <c r="N6954" i="88" a="1"/>
  <c r="N6954" i="88" s="1"/>
  <c r="N6955" i="88" a="1"/>
  <c r="N6955" i="88" s="1"/>
  <c r="N6956" i="88" a="1"/>
  <c r="N6956" i="88" s="1"/>
  <c r="N6957" i="88" a="1"/>
  <c r="N6957" i="88" s="1"/>
  <c r="N6958" i="88" a="1"/>
  <c r="N6958" i="88" s="1"/>
  <c r="N6959" i="88" a="1"/>
  <c r="N6959" i="88" s="1"/>
  <c r="N6960" i="88" a="1"/>
  <c r="N6960" i="88" s="1"/>
  <c r="N6961" i="88" a="1"/>
  <c r="N6961" i="88" s="1"/>
  <c r="N6962" i="88" a="1"/>
  <c r="N6962" i="88" s="1"/>
  <c r="N6963" i="88" a="1"/>
  <c r="N6963" i="88"/>
  <c r="N6964" i="88" a="1"/>
  <c r="N6964" i="88" s="1"/>
  <c r="N6965" i="88" a="1"/>
  <c r="N6965" i="88" s="1"/>
  <c r="N6966" i="88" a="1"/>
  <c r="N6966" i="88" s="1"/>
  <c r="N6967" i="88" a="1"/>
  <c r="N6967" i="88" s="1"/>
  <c r="N6968" i="88" a="1"/>
  <c r="N6968" i="88" s="1"/>
  <c r="N6969" i="88" a="1"/>
  <c r="N6969" i="88" s="1"/>
  <c r="N6970" i="88" a="1"/>
  <c r="N6970" i="88" s="1"/>
  <c r="N6971" i="88" a="1"/>
  <c r="N6971" i="88" s="1"/>
  <c r="N6972" i="88" a="1"/>
  <c r="N6972" i="88" s="1"/>
  <c r="N6973" i="88" a="1"/>
  <c r="N6973" i="88" s="1"/>
  <c r="N6974" i="88" a="1"/>
  <c r="N6974" i="88" s="1"/>
  <c r="N6975" i="88" a="1"/>
  <c r="N6975" i="88" s="1"/>
  <c r="N6976" i="88" a="1"/>
  <c r="N6976" i="88" s="1"/>
  <c r="N6977" i="88" a="1"/>
  <c r="N6977" i="88"/>
  <c r="N6978" i="88" a="1"/>
  <c r="N6978" i="88" s="1"/>
  <c r="N6979" i="88" a="1"/>
  <c r="N6979" i="88" s="1"/>
  <c r="N6980" i="88" a="1"/>
  <c r="N6980" i="88" s="1"/>
  <c r="N6981" i="88" a="1"/>
  <c r="N6981" i="88" s="1"/>
  <c r="N6982" i="88" a="1"/>
  <c r="N6982" i="88" s="1"/>
  <c r="N6983" i="88" a="1"/>
  <c r="N6983" i="88" s="1"/>
  <c r="N6984" i="88" a="1"/>
  <c r="N6984" i="88" s="1"/>
  <c r="N6985" i="88" a="1"/>
  <c r="N6985" i="88" s="1"/>
  <c r="N6986" i="88" a="1"/>
  <c r="N6986" i="88" s="1"/>
  <c r="N6987" i="88" a="1"/>
  <c r="N6987" i="88"/>
  <c r="N6988" i="88" a="1"/>
  <c r="N6988" i="88" s="1"/>
  <c r="N6989" i="88" a="1"/>
  <c r="N6989" i="88" s="1"/>
  <c r="N6990" i="88" a="1"/>
  <c r="N6990" i="88" s="1"/>
  <c r="N6991" i="88" a="1"/>
  <c r="N6991" i="88" s="1"/>
  <c r="N6992" i="88" a="1"/>
  <c r="N6992" i="88" s="1"/>
  <c r="N6993" i="88" a="1"/>
  <c r="N6993" i="88" s="1"/>
  <c r="N6994" i="88" a="1"/>
  <c r="N6994" i="88" s="1"/>
  <c r="N6995" i="88" a="1"/>
  <c r="N6995" i="88" s="1"/>
  <c r="N6996" i="88" a="1"/>
  <c r="N6996" i="88" s="1"/>
  <c r="N6997" i="88" a="1"/>
  <c r="N6997" i="88"/>
  <c r="N6998" i="88" a="1"/>
  <c r="N6998" i="88" s="1"/>
  <c r="N6999" i="88" a="1"/>
  <c r="N6999" i="88" s="1"/>
  <c r="N7000" i="88" a="1"/>
  <c r="N7000" i="88" s="1"/>
  <c r="N7001" i="88" a="1"/>
  <c r="N7001" i="88" s="1"/>
  <c r="N7002" i="88" a="1"/>
  <c r="N7002" i="88"/>
  <c r="N7003" i="88" a="1"/>
  <c r="N7003" i="88" s="1"/>
  <c r="N7004" i="88" a="1"/>
  <c r="N7004" i="88" s="1"/>
  <c r="N7005" i="88" a="1"/>
  <c r="N7005" i="88"/>
  <c r="N7006" i="88" a="1"/>
  <c r="N7006" i="88" s="1"/>
  <c r="N7007" i="88" a="1"/>
  <c r="N7007" i="88" s="1"/>
  <c r="N7008" i="88" a="1"/>
  <c r="N7008" i="88" s="1"/>
  <c r="N7009" i="88" a="1"/>
  <c r="N7009" i="88" s="1"/>
  <c r="N7010" i="88" a="1"/>
  <c r="N7010" i="88" s="1"/>
  <c r="N7011" i="88" a="1"/>
  <c r="N7011" i="88"/>
  <c r="N7012" i="88" a="1"/>
  <c r="N7012" i="88" s="1"/>
  <c r="N7013" i="88" a="1"/>
  <c r="N7013" i="88" s="1"/>
  <c r="N7014" i="88" a="1"/>
  <c r="N7014" i="88" s="1"/>
  <c r="N7015" i="88" a="1"/>
  <c r="N7015" i="88" s="1"/>
  <c r="N7016" i="88" a="1"/>
  <c r="N7016" i="88" s="1"/>
  <c r="N7017" i="88" a="1"/>
  <c r="N7017" i="88" s="1"/>
  <c r="N7018" i="88" a="1"/>
  <c r="N7018" i="88" s="1"/>
  <c r="N7019" i="88" a="1"/>
  <c r="N7019" i="88" s="1"/>
  <c r="N7020" i="88" a="1"/>
  <c r="N7020" i="88" s="1"/>
  <c r="N7021" i="88" a="1"/>
  <c r="N7021" i="88"/>
  <c r="N7022" i="88" a="1"/>
  <c r="N7022" i="88" s="1"/>
  <c r="N7023" i="88" a="1"/>
  <c r="N7023" i="88" s="1"/>
  <c r="N7024" i="88" a="1"/>
  <c r="N7024" i="88" s="1"/>
  <c r="N7025" i="88" a="1"/>
  <c r="N7025" i="88" s="1"/>
  <c r="N7026" i="88" a="1"/>
  <c r="N7026" i="88" s="1"/>
  <c r="N7027" i="88" a="1"/>
  <c r="N7027" i="88" s="1"/>
  <c r="N7028" i="88" a="1"/>
  <c r="N7028" i="88" s="1"/>
  <c r="N7029" i="88" a="1"/>
  <c r="N7029" i="88" s="1"/>
  <c r="N7030" i="88" a="1"/>
  <c r="N7030" i="88" s="1"/>
  <c r="N7031" i="88" a="1"/>
  <c r="N7031" i="88" s="1"/>
  <c r="N7032" i="88" a="1"/>
  <c r="N7032" i="88" s="1"/>
  <c r="N7033" i="88" a="1"/>
  <c r="N7033" i="88" s="1"/>
  <c r="N7034" i="88" a="1"/>
  <c r="N7034" i="88" s="1"/>
  <c r="N7035" i="88" a="1"/>
  <c r="N7035" i="88" s="1"/>
  <c r="N7036" i="88" a="1"/>
  <c r="N7036" i="88" s="1"/>
  <c r="N7037" i="88" a="1"/>
  <c r="N7037" i="88" s="1"/>
  <c r="N7038" i="88" a="1"/>
  <c r="N7038" i="88"/>
  <c r="N7039" i="88" a="1"/>
  <c r="N7039" i="88" s="1"/>
  <c r="N7040" i="88" a="1"/>
  <c r="N7040" i="88" s="1"/>
  <c r="N7041" i="88" a="1"/>
  <c r="N7041" i="88" s="1"/>
  <c r="N7042" i="88" a="1"/>
  <c r="N7042" i="88" s="1"/>
  <c r="N7043" i="88" a="1"/>
  <c r="N7043" i="88"/>
  <c r="N7044" i="88" a="1"/>
  <c r="N7044" i="88" s="1"/>
  <c r="N7045" i="88" a="1"/>
  <c r="N7045" i="88" s="1"/>
  <c r="N7046" i="88" a="1"/>
  <c r="N7046" i="88" s="1"/>
  <c r="N7047" i="88" a="1"/>
  <c r="N7047" i="88" s="1"/>
  <c r="N7048" i="88" a="1"/>
  <c r="N7048" i="88"/>
  <c r="N7049" i="88" a="1"/>
  <c r="N7049" i="88" s="1"/>
  <c r="N7050" i="88" a="1"/>
  <c r="N7050" i="88" s="1"/>
  <c r="N7051" i="88" a="1"/>
  <c r="N7051" i="88" s="1"/>
  <c r="N7052" i="88" a="1"/>
  <c r="N7052" i="88" s="1"/>
  <c r="N7053" i="88" a="1"/>
  <c r="N7053" i="88" s="1"/>
  <c r="N7054" i="88" a="1"/>
  <c r="N7054" i="88"/>
  <c r="N7055" i="88" a="1"/>
  <c r="N7055" i="88" s="1"/>
  <c r="N7056" i="88" a="1"/>
  <c r="N7056" i="88" s="1"/>
  <c r="N7057" i="88" a="1"/>
  <c r="N7057" i="88" s="1"/>
  <c r="N7058" i="88" a="1"/>
  <c r="N7058" i="88" s="1"/>
  <c r="N7059" i="88" a="1"/>
  <c r="N7059" i="88" s="1"/>
  <c r="N7060" i="88" a="1"/>
  <c r="N7060" i="88" s="1"/>
  <c r="N7061" i="88" a="1"/>
  <c r="N7061" i="88" s="1"/>
  <c r="N7062" i="88" a="1"/>
  <c r="N7062" i="88"/>
  <c r="N7063" i="88" a="1"/>
  <c r="N7063" i="88" s="1"/>
  <c r="N7064" i="88" a="1"/>
  <c r="N7064" i="88" s="1"/>
  <c r="N7065" i="88" a="1"/>
  <c r="N7065" i="88" s="1"/>
  <c r="N7066" i="88" a="1"/>
  <c r="N7066" i="88" s="1"/>
  <c r="N7067" i="88" a="1"/>
  <c r="N7067" i="88" s="1"/>
  <c r="N7068" i="88" a="1"/>
  <c r="N7068" i="88" s="1"/>
  <c r="N7069" i="88" a="1"/>
  <c r="N7069" i="88" s="1"/>
  <c r="N7070" i="88" a="1"/>
  <c r="N7070" i="88" s="1"/>
  <c r="N7071" i="88" a="1"/>
  <c r="N7071" i="88" s="1"/>
  <c r="N7072" i="88" a="1"/>
  <c r="N7072" i="88" s="1"/>
  <c r="N7073" i="88" a="1"/>
  <c r="N7073" i="88"/>
  <c r="N7074" i="88" a="1"/>
  <c r="N7074" i="88"/>
  <c r="N7075" i="88" a="1"/>
  <c r="N7075" i="88" s="1"/>
  <c r="N7076" i="88" a="1"/>
  <c r="N7076" i="88" s="1"/>
  <c r="N7077" i="88" a="1"/>
  <c r="N7077" i="88" s="1"/>
  <c r="N7078" i="88" a="1"/>
  <c r="N7078" i="88" s="1"/>
  <c r="N7079" i="88" a="1"/>
  <c r="N7079" i="88"/>
  <c r="N7080" i="88" a="1"/>
  <c r="N7080" i="88" s="1"/>
  <c r="N7081" i="88" a="1"/>
  <c r="N7081" i="88" s="1"/>
  <c r="N7082" i="88" a="1"/>
  <c r="N7082" i="88" s="1"/>
  <c r="N7083" i="88" a="1"/>
  <c r="N7083" i="88" s="1"/>
  <c r="N7084" i="88" a="1"/>
  <c r="N7084" i="88" s="1"/>
  <c r="N7085" i="88" a="1"/>
  <c r="N7085" i="88" s="1"/>
  <c r="N7086" i="88" a="1"/>
  <c r="N7086" i="88" s="1"/>
  <c r="N7087" i="88" a="1"/>
  <c r="N7087" i="88" s="1"/>
  <c r="N7088" i="88" a="1"/>
  <c r="N7088" i="88" s="1"/>
  <c r="N7089" i="88" a="1"/>
  <c r="N7089" i="88" s="1"/>
  <c r="N7090" i="88" a="1"/>
  <c r="N7090" i="88" s="1"/>
  <c r="N7091" i="88" a="1"/>
  <c r="N7091" i="88" s="1"/>
  <c r="N7092" i="88" a="1"/>
  <c r="N7092" i="88" s="1"/>
  <c r="N7093" i="88" a="1"/>
  <c r="N7093" i="88" s="1"/>
  <c r="N7094" i="88" a="1"/>
  <c r="N7094" i="88" s="1"/>
  <c r="N7095" i="88" a="1"/>
  <c r="N7095" i="88" s="1"/>
  <c r="N7096" i="88" a="1"/>
  <c r="N7096" i="88" s="1"/>
  <c r="N7097" i="88" a="1"/>
  <c r="N7097" i="88" s="1"/>
  <c r="N7098" i="88" a="1"/>
  <c r="N7098" i="88" s="1"/>
  <c r="N7099" i="88" a="1"/>
  <c r="N7099" i="88" s="1"/>
  <c r="N7100" i="88" a="1"/>
  <c r="N7100" i="88" s="1"/>
  <c r="N7101" i="88" a="1"/>
  <c r="N7101" i="88" s="1"/>
  <c r="N7102" i="88" a="1"/>
  <c r="N7102" i="88"/>
  <c r="N7103" i="88" a="1"/>
  <c r="N7103" i="88" s="1"/>
  <c r="N7104" i="88" a="1"/>
  <c r="N7104" i="88" s="1"/>
  <c r="N7105" i="88" a="1"/>
  <c r="N7105" i="88" s="1"/>
  <c r="N7106" i="88" a="1"/>
  <c r="N7106" i="88" s="1"/>
  <c r="N7107" i="88" a="1"/>
  <c r="N7107" i="88" s="1"/>
  <c r="N7108" i="88" a="1"/>
  <c r="N7108" i="88" s="1"/>
  <c r="N7109" i="88" a="1"/>
  <c r="N7109" i="88" s="1"/>
  <c r="N7110" i="88" a="1"/>
  <c r="N7110" i="88"/>
  <c r="N7111" i="88" a="1"/>
  <c r="N7111" i="88" s="1"/>
  <c r="N7112" i="88" a="1"/>
  <c r="N7112" i="88" s="1"/>
  <c r="N7113" i="88" a="1"/>
  <c r="N7113" i="88" s="1"/>
  <c r="N7114" i="88" a="1"/>
  <c r="N7114" i="88"/>
  <c r="N7115" i="88" a="1"/>
  <c r="N7115" i="88" s="1"/>
  <c r="N7116" i="88" a="1"/>
  <c r="N7116" i="88" s="1"/>
  <c r="N7117" i="88" a="1"/>
  <c r="N7117" i="88" s="1"/>
  <c r="N7118" i="88" a="1"/>
  <c r="N7118" i="88" s="1"/>
  <c r="N7119" i="88" a="1"/>
  <c r="N7119" i="88" s="1"/>
  <c r="N7120" i="88" a="1"/>
  <c r="N7120" i="88"/>
  <c r="N7121" i="88" a="1"/>
  <c r="N7121" i="88" s="1"/>
  <c r="N7122" i="88" a="1"/>
  <c r="N7122" i="88"/>
  <c r="N7123" i="88" a="1"/>
  <c r="N7123" i="88" s="1"/>
  <c r="N7124" i="88" a="1"/>
  <c r="N7124" i="88" s="1"/>
  <c r="N7125" i="88" a="1"/>
  <c r="N7125" i="88" s="1"/>
  <c r="N7126" i="88" a="1"/>
  <c r="N7126" i="88" s="1"/>
  <c r="N7127" i="88" a="1"/>
  <c r="N7127" i="88" s="1"/>
  <c r="N7128" i="88" a="1"/>
  <c r="N7128" i="88" s="1"/>
  <c r="N7129" i="88" a="1"/>
  <c r="N7129" i="88" s="1"/>
  <c r="N7130" i="88" a="1"/>
  <c r="N7130" i="88" s="1"/>
  <c r="N7131" i="88" a="1"/>
  <c r="N7131" i="88"/>
  <c r="N7132" i="88" a="1"/>
  <c r="N7132" i="88" s="1"/>
  <c r="N7133" i="88" a="1"/>
  <c r="N7133" i="88"/>
  <c r="N7134" i="88" a="1"/>
  <c r="N7134" i="88"/>
  <c r="N7135" i="88" a="1"/>
  <c r="N7135" i="88" s="1"/>
  <c r="N7136" i="88" a="1"/>
  <c r="N7136" i="88" s="1"/>
  <c r="N7137" i="88" a="1"/>
  <c r="N7137" i="88" s="1"/>
  <c r="N7138" i="88" a="1"/>
  <c r="N7138" i="88" s="1"/>
  <c r="N7139" i="88" a="1"/>
  <c r="N7139" i="88" s="1"/>
  <c r="N7140" i="88" a="1"/>
  <c r="N7140" i="88" s="1"/>
  <c r="N7141" i="88" a="1"/>
  <c r="N7141" i="88"/>
  <c r="N7142" i="88" a="1"/>
  <c r="N7142" i="88" s="1"/>
  <c r="N7143" i="88" a="1"/>
  <c r="N7143" i="88" s="1"/>
  <c r="N7144" i="88" a="1"/>
  <c r="N7144" i="88"/>
  <c r="N7145" i="88" a="1"/>
  <c r="N7145" i="88" s="1"/>
  <c r="N7146" i="88" a="1"/>
  <c r="N7146" i="88"/>
  <c r="N7147" i="88" a="1"/>
  <c r="N7147" i="88" s="1"/>
  <c r="N7148" i="88" a="1"/>
  <c r="N7148" i="88" s="1"/>
  <c r="N7149" i="88" a="1"/>
  <c r="N7149" i="88"/>
  <c r="N7150" i="88" a="1"/>
  <c r="N7150" i="88" s="1"/>
  <c r="N7151" i="88" a="1"/>
  <c r="N7151" i="88" s="1"/>
  <c r="N7152" i="88" a="1"/>
  <c r="N7152" i="88" s="1"/>
  <c r="N7153" i="88" a="1"/>
  <c r="N7153" i="88" s="1"/>
  <c r="N7154" i="88" a="1"/>
  <c r="N7154" i="88" s="1"/>
  <c r="N7155" i="88" a="1"/>
  <c r="N7155" i="88"/>
  <c r="N7156" i="88" a="1"/>
  <c r="N7156" i="88" s="1"/>
  <c r="N7157" i="88" a="1"/>
  <c r="N7157" i="88" s="1"/>
  <c r="N7158" i="88" a="1"/>
  <c r="N7158" i="88" s="1"/>
  <c r="N7159" i="88" a="1"/>
  <c r="N7159" i="88" s="1"/>
  <c r="N7160" i="88" a="1"/>
  <c r="N7160" i="88" s="1"/>
  <c r="N7161" i="88" a="1"/>
  <c r="N7161" i="88" s="1"/>
  <c r="N7162" i="88" a="1"/>
  <c r="N7162" i="88" s="1"/>
  <c r="N7163" i="88" a="1"/>
  <c r="N7163" i="88" s="1"/>
  <c r="N7164" i="88" a="1"/>
  <c r="N7164" i="88" s="1"/>
  <c r="N7165" i="88" a="1"/>
  <c r="N7165" i="88" s="1"/>
  <c r="N7166" i="88" a="1"/>
  <c r="N7166" i="88" s="1"/>
  <c r="N7167" i="88" a="1"/>
  <c r="N7167" i="88"/>
  <c r="N7168" i="88" a="1"/>
  <c r="N7168" i="88" s="1"/>
  <c r="N7169" i="88" a="1"/>
  <c r="N7169" i="88" s="1"/>
  <c r="N7170" i="88" a="1"/>
  <c r="N7170" i="88" s="1"/>
  <c r="N7171" i="88" a="1"/>
  <c r="N7171" i="88" s="1"/>
  <c r="N7172" i="88" a="1"/>
  <c r="N7172" i="88" s="1"/>
  <c r="N7173" i="88" a="1"/>
  <c r="N7173" i="88" s="1"/>
  <c r="N7174" i="88" a="1"/>
  <c r="N7174" i="88"/>
  <c r="N7175" i="88" a="1"/>
  <c r="N7175" i="88" s="1"/>
  <c r="N7176" i="88" a="1"/>
  <c r="N7176" i="88" s="1"/>
  <c r="N7177" i="88" a="1"/>
  <c r="N7177" i="88" s="1"/>
  <c r="N7178" i="88" a="1"/>
  <c r="N7178" i="88" s="1"/>
  <c r="N7179" i="88" a="1"/>
  <c r="N7179" i="88" s="1"/>
  <c r="N7180" i="88" a="1"/>
  <c r="N7180" i="88" s="1"/>
  <c r="N7181" i="88" a="1"/>
  <c r="N7181" i="88" s="1"/>
  <c r="N7182" i="88" a="1"/>
  <c r="N7182" i="88"/>
  <c r="N7183" i="88" a="1"/>
  <c r="N7183" i="88" s="1"/>
  <c r="N7184" i="88" a="1"/>
  <c r="N7184" i="88" s="1"/>
  <c r="N7185" i="88" a="1"/>
  <c r="N7185" i="88" s="1"/>
  <c r="N7186" i="88" a="1"/>
  <c r="N7186" i="88" s="1"/>
  <c r="N7187" i="88" a="1"/>
  <c r="N7187" i="88" s="1"/>
  <c r="N7188" i="88" a="1"/>
  <c r="N7188" i="88" s="1"/>
  <c r="N7189" i="88" a="1"/>
  <c r="N7189" i="88" s="1"/>
  <c r="N7190" i="88" a="1"/>
  <c r="N7190" i="88" s="1"/>
  <c r="N7191" i="88" a="1"/>
  <c r="N7191" i="88" s="1"/>
  <c r="N7192" i="88" a="1"/>
  <c r="N7192" i="88" s="1"/>
  <c r="N7193" i="88" a="1"/>
  <c r="N7193" i="88" s="1"/>
  <c r="N7194" i="88" a="1"/>
  <c r="N7194" i="88" s="1"/>
  <c r="N7195" i="88" a="1"/>
  <c r="N7195" i="88" s="1"/>
  <c r="N7196" i="88" a="1"/>
  <c r="N7196" i="88" s="1"/>
  <c r="N7197" i="88" a="1"/>
  <c r="N7197" i="88"/>
  <c r="N7198" i="88" a="1"/>
  <c r="N7198" i="88" s="1"/>
  <c r="N7199" i="88" a="1"/>
  <c r="N7199" i="88" s="1"/>
  <c r="N7200" i="88" a="1"/>
  <c r="N7200" i="88" s="1"/>
  <c r="N7201" i="88" a="1"/>
  <c r="N7201" i="88" s="1"/>
  <c r="N7202" i="88" a="1"/>
  <c r="N7202" i="88" s="1"/>
  <c r="N7203" i="88" a="1"/>
  <c r="N7203" i="88" s="1"/>
  <c r="N7204" i="88" a="1"/>
  <c r="N7204" i="88" s="1"/>
  <c r="N7205" i="88" a="1"/>
  <c r="N7205" i="88"/>
  <c r="N7206" i="88" a="1"/>
  <c r="N7206" i="88" s="1"/>
  <c r="N7207" i="88" a="1"/>
  <c r="N7207" i="88" s="1"/>
  <c r="N7208" i="88" a="1"/>
  <c r="N7208" i="88" s="1"/>
  <c r="N7209" i="88" a="1"/>
  <c r="N7209" i="88" s="1"/>
  <c r="N7210" i="88" a="1"/>
  <c r="N7210" i="88" s="1"/>
  <c r="N7211" i="88" a="1"/>
  <c r="N7211" i="88" s="1"/>
  <c r="N7212" i="88" a="1"/>
  <c r="N7212" i="88"/>
  <c r="N7213" i="88" a="1"/>
  <c r="N7213" i="88" s="1"/>
  <c r="N7214" i="88" a="1"/>
  <c r="N7214" i="88" s="1"/>
  <c r="N7215" i="88" a="1"/>
  <c r="N7215" i="88" s="1"/>
  <c r="N7216" i="88" a="1"/>
  <c r="N7216" i="88" s="1"/>
  <c r="N7217" i="88" a="1"/>
  <c r="N7217" i="88" s="1"/>
  <c r="N7218" i="88" a="1"/>
  <c r="N7218" i="88" s="1"/>
  <c r="N7219" i="88" a="1"/>
  <c r="N7219" i="88" s="1"/>
  <c r="N7220" i="88" a="1"/>
  <c r="N7220" i="88" s="1"/>
  <c r="N7221" i="88" a="1"/>
  <c r="N7221" i="88" s="1"/>
  <c r="N7222" i="88" a="1"/>
  <c r="N7222" i="88" s="1"/>
  <c r="N7223" i="88" a="1"/>
  <c r="N7223" i="88" s="1"/>
  <c r="N7224" i="88" a="1"/>
  <c r="N7224" i="88" s="1"/>
  <c r="N7225" i="88" a="1"/>
  <c r="N7225" i="88" s="1"/>
  <c r="N7226" i="88" a="1"/>
  <c r="N7226" i="88" s="1"/>
  <c r="N7227" i="88" a="1"/>
  <c r="N7227" i="88" s="1"/>
  <c r="N7228" i="88" a="1"/>
  <c r="N7228" i="88"/>
  <c r="N7229" i="88" a="1"/>
  <c r="N7229" i="88" s="1"/>
  <c r="N7230" i="88" a="1"/>
  <c r="N7230" i="88" s="1"/>
  <c r="N7231" i="88" a="1"/>
  <c r="N7231" i="88" s="1"/>
  <c r="N7232" i="88" a="1"/>
  <c r="N7232" i="88" s="1"/>
  <c r="N7233" i="88" a="1"/>
  <c r="N7233" i="88" s="1"/>
  <c r="N7234" i="88" a="1"/>
  <c r="N7234" i="88" s="1"/>
  <c r="N7235" i="88" a="1"/>
  <c r="N7235" i="88" s="1"/>
  <c r="N7236" i="88" a="1"/>
  <c r="N7236" i="88" s="1"/>
  <c r="N7237" i="88" a="1"/>
  <c r="N7237" i="88" s="1"/>
  <c r="N7238" i="88" a="1"/>
  <c r="N7238" i="88" s="1"/>
  <c r="N7239" i="88" a="1"/>
  <c r="N7239" i="88" s="1"/>
  <c r="N7240" i="88" a="1"/>
  <c r="N7240" i="88" s="1"/>
  <c r="N7241" i="88" a="1"/>
  <c r="N7241" i="88" s="1"/>
  <c r="O7241" i="88" s="1"/>
  <c r="N7242" i="88" a="1"/>
  <c r="N7242" i="88" s="1"/>
  <c r="N7243" i="88" a="1"/>
  <c r="N7243" i="88" s="1"/>
  <c r="N7244" i="88" a="1"/>
  <c r="N7244" i="88" s="1"/>
  <c r="N7245" i="88" a="1"/>
  <c r="N7245" i="88" s="1"/>
  <c r="N7246" i="88" a="1"/>
  <c r="N7246" i="88" s="1"/>
  <c r="N7247" i="88" a="1"/>
  <c r="N7247" i="88" s="1"/>
  <c r="N7248" i="88" a="1"/>
  <c r="N7248" i="88" s="1"/>
  <c r="N7249" i="88" a="1"/>
  <c r="N7249" i="88" s="1"/>
  <c r="O7249" i="88" s="1"/>
  <c r="N7250" i="88" a="1"/>
  <c r="N7250" i="88" s="1"/>
  <c r="N7251" i="88" a="1"/>
  <c r="N7251" i="88" s="1"/>
  <c r="N7252" i="88" a="1"/>
  <c r="N7252" i="88" s="1"/>
  <c r="N7253" i="88" a="1"/>
  <c r="N7253" i="88"/>
  <c r="N7254" i="88" a="1"/>
  <c r="N7254" i="88" s="1"/>
  <c r="N7255" i="88" a="1"/>
  <c r="N7255" i="88"/>
  <c r="N7256" i="88" a="1"/>
  <c r="N7256" i="88" s="1"/>
  <c r="N7257" i="88" a="1"/>
  <c r="N7257" i="88" s="1"/>
  <c r="N7258" i="88" a="1"/>
  <c r="N7258" i="88"/>
  <c r="N7259" i="88" a="1"/>
  <c r="N7259" i="88" s="1"/>
  <c r="N7260" i="88" a="1"/>
  <c r="N7260" i="88" s="1"/>
  <c r="N7261" i="88" a="1"/>
  <c r="N7261" i="88" s="1"/>
  <c r="N7262" i="88" a="1"/>
  <c r="N7262" i="88" s="1"/>
  <c r="N7263" i="88" a="1"/>
  <c r="N7263" i="88" s="1"/>
  <c r="N7264" i="88" a="1"/>
  <c r="N7264" i="88" s="1"/>
  <c r="N7265" i="88" a="1"/>
  <c r="N7265" i="88" s="1"/>
  <c r="N7266" i="88" a="1"/>
  <c r="N7266" i="88"/>
  <c r="N7267" i="88" a="1"/>
  <c r="N7267" i="88" s="1"/>
  <c r="N7268" i="88" a="1"/>
  <c r="N7268" i="88" s="1"/>
  <c r="N7269" i="88" a="1"/>
  <c r="N7269" i="88"/>
  <c r="N7270" i="88" a="1"/>
  <c r="N7270" i="88" s="1"/>
  <c r="N7271" i="88" a="1"/>
  <c r="N7271" i="88" s="1"/>
  <c r="N7272" i="88" a="1"/>
  <c r="N7272" i="88" s="1"/>
  <c r="N7273" i="88" a="1"/>
  <c r="N7273" i="88" s="1"/>
  <c r="O7273" i="88" s="1"/>
  <c r="N7274" i="88" a="1"/>
  <c r="N7274" i="88" s="1"/>
  <c r="N7275" i="88" a="1"/>
  <c r="N7275" i="88" s="1"/>
  <c r="N7276" i="88" a="1"/>
  <c r="N7276" i="88" s="1"/>
  <c r="N7277" i="88" a="1"/>
  <c r="N7277" i="88" s="1"/>
  <c r="N7278" i="88" a="1"/>
  <c r="N7278" i="88" s="1"/>
  <c r="N7279" i="88" a="1"/>
  <c r="N7279" i="88"/>
  <c r="N7280" i="88" a="1"/>
  <c r="N7280" i="88" s="1"/>
  <c r="N7281" i="88" a="1"/>
  <c r="N7281" i="88" s="1"/>
  <c r="N7282" i="88" a="1"/>
  <c r="N7282" i="88" s="1"/>
  <c r="N7283" i="88" a="1"/>
  <c r="N7283" i="88" s="1"/>
  <c r="N7284" i="88" a="1"/>
  <c r="N7284" i="88" s="1"/>
  <c r="N7285" i="88" a="1"/>
  <c r="N7285" i="88" s="1"/>
  <c r="N7286" i="88" a="1"/>
  <c r="N7286" i="88" s="1"/>
  <c r="N7287" i="88" a="1"/>
  <c r="N7287" i="88" s="1"/>
  <c r="N7288" i="88" a="1"/>
  <c r="N7288" i="88" s="1"/>
  <c r="N7289" i="88" a="1"/>
  <c r="N7289" i="88"/>
  <c r="N7290" i="88" a="1"/>
  <c r="N7290" i="88"/>
  <c r="N7291" i="88" a="1"/>
  <c r="N7291" i="88" s="1"/>
  <c r="N7292" i="88" a="1"/>
  <c r="N7292" i="88" s="1"/>
  <c r="N7293" i="88" a="1"/>
  <c r="N7293" i="88" s="1"/>
  <c r="N7294" i="88" a="1"/>
  <c r="N7294" i="88" s="1"/>
  <c r="N7295" i="88" a="1"/>
  <c r="N7295" i="88"/>
  <c r="N7296" i="88" a="1"/>
  <c r="N7296" i="88" s="1"/>
  <c r="N7297" i="88" a="1"/>
  <c r="N7297" i="88" s="1"/>
  <c r="N7298" i="88" a="1"/>
  <c r="N7298" i="88" s="1"/>
  <c r="N7299" i="88" a="1"/>
  <c r="N7299" i="88"/>
  <c r="N7300" i="88" a="1"/>
  <c r="N7300" i="88" s="1"/>
  <c r="N7301" i="88" a="1"/>
  <c r="N7301" i="88" s="1"/>
  <c r="N7302" i="88" a="1"/>
  <c r="N7302" i="88" s="1"/>
  <c r="N7303" i="88" a="1"/>
  <c r="N7303" i="88" s="1"/>
  <c r="N7304" i="88" a="1"/>
  <c r="N7304" i="88" s="1"/>
  <c r="N7305" i="88" a="1"/>
  <c r="N7305" i="88" s="1"/>
  <c r="N7306" i="88" a="1"/>
  <c r="N7306" i="88" s="1"/>
  <c r="N7307" i="88" a="1"/>
  <c r="N7307" i="88" s="1"/>
  <c r="N7308" i="88" a="1"/>
  <c r="N7308" i="88"/>
  <c r="N7309" i="88" a="1"/>
  <c r="N7309" i="88" s="1"/>
  <c r="N7310" i="88" a="1"/>
  <c r="N7310" i="88" s="1"/>
  <c r="N7311" i="88" a="1"/>
  <c r="N7311" i="88" s="1"/>
  <c r="N7312" i="88" a="1"/>
  <c r="N7312" i="88" s="1"/>
  <c r="N7313" i="88" a="1"/>
  <c r="N7313" i="88" s="1"/>
  <c r="N7314" i="88" a="1"/>
  <c r="N7314" i="88" s="1"/>
  <c r="N7315" i="88" a="1"/>
  <c r="N7315" i="88"/>
  <c r="N7316" i="88" a="1"/>
  <c r="N7316" i="88" s="1"/>
  <c r="N7317" i="88" a="1"/>
  <c r="N7317" i="88" s="1"/>
  <c r="N7318" i="88" a="1"/>
  <c r="N7318" i="88" s="1"/>
  <c r="N7319" i="88" a="1"/>
  <c r="N7319" i="88" s="1"/>
  <c r="N7320" i="88" a="1"/>
  <c r="N7320" i="88" s="1"/>
  <c r="N7321" i="88" a="1"/>
  <c r="N7321" i="88" s="1"/>
  <c r="N7322" i="88" a="1"/>
  <c r="N7322" i="88" s="1"/>
  <c r="N7323" i="88" a="1"/>
  <c r="N7323" i="88" s="1"/>
  <c r="N7324" i="88" a="1"/>
  <c r="N7324" i="88"/>
  <c r="N7325" i="88" a="1"/>
  <c r="N7325" i="88" s="1"/>
  <c r="N7326" i="88" a="1"/>
  <c r="N7326" i="88" s="1"/>
  <c r="N7327" i="88" a="1"/>
  <c r="N7327" i="88" s="1"/>
  <c r="N7328" i="88" a="1"/>
  <c r="N7328" i="88" s="1"/>
  <c r="N7329" i="88" a="1"/>
  <c r="N7329" i="88" s="1"/>
  <c r="N7330" i="88" a="1"/>
  <c r="N7330" i="88" s="1"/>
  <c r="N7331" i="88" a="1"/>
  <c r="N7331" i="88"/>
  <c r="N7332" i="88" a="1"/>
  <c r="N7332" i="88" s="1"/>
  <c r="N7333" i="88" a="1"/>
  <c r="N7333" i="88" s="1"/>
  <c r="N7334" i="88" a="1"/>
  <c r="N7334" i="88" s="1"/>
  <c r="N7335" i="88" a="1"/>
  <c r="N7335" i="88"/>
  <c r="N7336" i="88" a="1"/>
  <c r="N7336" i="88" s="1"/>
  <c r="N7337" i="88" a="1"/>
  <c r="N7337" i="88" s="1"/>
  <c r="N7338" i="88" a="1"/>
  <c r="N7338" i="88" s="1"/>
  <c r="N7339" i="88" a="1"/>
  <c r="N7339" i="88" s="1"/>
  <c r="N7340" i="88" a="1"/>
  <c r="N7340" i="88" s="1"/>
  <c r="N7341" i="88" a="1"/>
  <c r="N7341" i="88"/>
  <c r="N7342" i="88" a="1"/>
  <c r="N7342" i="88" s="1"/>
  <c r="N7343" i="88" a="1"/>
  <c r="N7343" i="88" s="1"/>
  <c r="N7344" i="88" a="1"/>
  <c r="N7344" i="88" s="1"/>
  <c r="O7344" i="88" s="1"/>
  <c r="N7345" i="88" a="1"/>
  <c r="N7345" i="88" s="1"/>
  <c r="N7346" i="88" a="1"/>
  <c r="N7346" i="88" s="1"/>
  <c r="N7347" i="88" a="1"/>
  <c r="N7347" i="88" s="1"/>
  <c r="N7348" i="88" a="1"/>
  <c r="N7348" i="88" s="1"/>
  <c r="N7349" i="88" a="1"/>
  <c r="N7349" i="88" s="1"/>
  <c r="N7350" i="88" a="1"/>
  <c r="N7350" i="88"/>
  <c r="N7351" i="88" a="1"/>
  <c r="N7351" i="88" s="1"/>
  <c r="N7352" i="88" a="1"/>
  <c r="N7352" i="88" s="1"/>
  <c r="N7353" i="88" a="1"/>
  <c r="N7353" i="88" s="1"/>
  <c r="N7354" i="88" a="1"/>
  <c r="N7354" i="88"/>
  <c r="N7355" i="88" a="1"/>
  <c r="N7355" i="88" s="1"/>
  <c r="N7356" i="88" a="1"/>
  <c r="N7356" i="88" s="1"/>
  <c r="N7357" i="88" a="1"/>
  <c r="N7357" i="88" s="1"/>
  <c r="N7358" i="88" a="1"/>
  <c r="N7358" i="88" s="1"/>
  <c r="N7359" i="88" a="1"/>
  <c r="N7359" i="88" s="1"/>
  <c r="N7360" i="88" a="1"/>
  <c r="N7360" i="88" s="1"/>
  <c r="N7361" i="88" a="1"/>
  <c r="N7361" i="88"/>
  <c r="N7362" i="88" a="1"/>
  <c r="N7362" i="88" s="1"/>
  <c r="N7363" i="88" a="1"/>
  <c r="N7363" i="88"/>
  <c r="N7364" i="88" a="1"/>
  <c r="N7364" i="88" s="1"/>
  <c r="N7365" i="88" a="1"/>
  <c r="N7365" i="88" s="1"/>
  <c r="N7366" i="88" a="1"/>
  <c r="N7366" i="88" s="1"/>
  <c r="N7367" i="88" a="1"/>
  <c r="N7367" i="88" s="1"/>
  <c r="N7368" i="88" a="1"/>
  <c r="N7368" i="88" s="1"/>
  <c r="N7369" i="88" a="1"/>
  <c r="N7369" i="88" s="1"/>
  <c r="N7370" i="88" a="1"/>
  <c r="N7370" i="88" s="1"/>
  <c r="N7371" i="88" a="1"/>
  <c r="N7371" i="88" s="1"/>
  <c r="N7372" i="88" a="1"/>
  <c r="N7372" i="88" s="1"/>
  <c r="N7373" i="88" a="1"/>
  <c r="N7373" i="88" s="1"/>
  <c r="N7374" i="88" a="1"/>
  <c r="N7374" i="88" s="1"/>
  <c r="N7375" i="88" a="1"/>
  <c r="N7375" i="88"/>
  <c r="N7376" i="88" a="1"/>
  <c r="N7376" i="88" s="1"/>
  <c r="N7377" i="88" a="1"/>
  <c r="N7377" i="88"/>
  <c r="N7378" i="88" a="1"/>
  <c r="N7378" i="88" s="1"/>
  <c r="N7379" i="88" a="1"/>
  <c r="N7379" i="88" s="1"/>
  <c r="N7380" i="88" a="1"/>
  <c r="N7380" i="88" s="1"/>
  <c r="N7381" i="88" a="1"/>
  <c r="N7381" i="88" s="1"/>
  <c r="N7382" i="88" a="1"/>
  <c r="N7382" i="88" s="1"/>
  <c r="N7383" i="88" a="1"/>
  <c r="N7383" i="88"/>
  <c r="N7384" i="88" a="1"/>
  <c r="N7384" i="88" s="1"/>
  <c r="N7385" i="88" a="1"/>
  <c r="N7385" i="88" s="1"/>
  <c r="N7386" i="88" a="1"/>
  <c r="N7386" i="88" s="1"/>
  <c r="N7387" i="88" a="1"/>
  <c r="N7387" i="88" s="1"/>
  <c r="N7388" i="88" a="1"/>
  <c r="N7388" i="88" s="1"/>
  <c r="N7389" i="88" a="1"/>
  <c r="N7389" i="88" s="1"/>
  <c r="N7390" i="88" a="1"/>
  <c r="N7390" i="88" s="1"/>
  <c r="N7391" i="88" a="1"/>
  <c r="N7391" i="88"/>
  <c r="N7392" i="88" a="1"/>
  <c r="N7392" i="88" s="1"/>
  <c r="N7393" i="88" a="1"/>
  <c r="N7393" i="88"/>
  <c r="N7394" i="88" a="1"/>
  <c r="N7394" i="88" s="1"/>
  <c r="N7395" i="88" a="1"/>
  <c r="N7395" i="88" s="1"/>
  <c r="N7396" i="88" a="1"/>
  <c r="N7396" i="88" s="1"/>
  <c r="N7397" i="88" a="1"/>
  <c r="N7397" i="88" s="1"/>
  <c r="N7398" i="88" a="1"/>
  <c r="N7398" i="88" s="1"/>
  <c r="N7399" i="88" a="1"/>
  <c r="N7399" i="88" s="1"/>
  <c r="N7400" i="88" a="1"/>
  <c r="N7400" i="88" s="1"/>
  <c r="N7401" i="88" a="1"/>
  <c r="N7401" i="88" s="1"/>
  <c r="N7402" i="88" a="1"/>
  <c r="N7402" i="88" s="1"/>
  <c r="N7403" i="88" a="1"/>
  <c r="N7403" i="88" s="1"/>
  <c r="N7404" i="88" a="1"/>
  <c r="N7404" i="88" s="1"/>
  <c r="N7405" i="88" a="1"/>
  <c r="N7405" i="88" s="1"/>
  <c r="N7406" i="88" a="1"/>
  <c r="N7406" i="88" s="1"/>
  <c r="N7407" i="88" a="1"/>
  <c r="N7407" i="88"/>
  <c r="N7408" i="88" a="1"/>
  <c r="N7408" i="88" s="1"/>
  <c r="N7409" i="88" a="1"/>
  <c r="N7409" i="88"/>
  <c r="N7410" i="88" a="1"/>
  <c r="N7410" i="88" s="1"/>
  <c r="N7411" i="88" a="1"/>
  <c r="N7411" i="88" s="1"/>
  <c r="N7412" i="88" a="1"/>
  <c r="N7412" i="88" s="1"/>
  <c r="N7413" i="88" a="1"/>
  <c r="N7413" i="88"/>
  <c r="N7414" i="88" a="1"/>
  <c r="N7414" i="88" s="1"/>
  <c r="N7415" i="88" a="1"/>
  <c r="N7415" i="88" s="1"/>
  <c r="N7416" i="88" a="1"/>
  <c r="N7416" i="88" s="1"/>
  <c r="N7417" i="88" a="1"/>
  <c r="N7417" i="88" s="1"/>
  <c r="N7418" i="88" a="1"/>
  <c r="N7418" i="88" s="1"/>
  <c r="N7419" i="88" a="1"/>
  <c r="N7419" i="88" s="1"/>
  <c r="N7420" i="88" a="1"/>
  <c r="N7420" i="88"/>
  <c r="N7421" i="88" a="1"/>
  <c r="N7421" i="88" s="1"/>
  <c r="N7422" i="88" a="1"/>
  <c r="N7422" i="88" s="1"/>
  <c r="N7423" i="88" a="1"/>
  <c r="N7423" i="88" s="1"/>
  <c r="O7423" i="88" s="1"/>
  <c r="N7424" i="88" a="1"/>
  <c r="N7424" i="88" s="1"/>
  <c r="N7425" i="88" a="1"/>
  <c r="N7425" i="88" s="1"/>
  <c r="N7426" i="88" a="1"/>
  <c r="N7426" i="88" s="1"/>
  <c r="N7427" i="88" a="1"/>
  <c r="N7427" i="88" s="1"/>
  <c r="N7428" i="88" a="1"/>
  <c r="N7428" i="88" s="1"/>
  <c r="N7429" i="88" a="1"/>
  <c r="N7429" i="88" s="1"/>
  <c r="N7430" i="88" a="1"/>
  <c r="N7430" i="88" s="1"/>
  <c r="N7431" i="88" a="1"/>
  <c r="N7431" i="88" s="1"/>
  <c r="N7432" i="88" a="1"/>
  <c r="N7432" i="88" s="1"/>
  <c r="N7433" i="88" a="1"/>
  <c r="N7433" i="88"/>
  <c r="N7434" i="88" a="1"/>
  <c r="N7434" i="88" s="1"/>
  <c r="N7435" i="88" a="1"/>
  <c r="N7435" i="88" s="1"/>
  <c r="N7436" i="88" a="1"/>
  <c r="N7436" i="88" s="1"/>
  <c r="N7437" i="88" a="1"/>
  <c r="N7437" i="88" s="1"/>
  <c r="N7438" i="88" a="1"/>
  <c r="N7438" i="88" s="1"/>
  <c r="N7439" i="88" a="1"/>
  <c r="N7439" i="88" s="1"/>
  <c r="N7440" i="88" a="1"/>
  <c r="N7440" i="88" s="1"/>
  <c r="N7441" i="88" a="1"/>
  <c r="N7441" i="88" s="1"/>
  <c r="N7442" i="88" a="1"/>
  <c r="N7442" i="88" s="1"/>
  <c r="N7443" i="88" a="1"/>
  <c r="N7443" i="88" s="1"/>
  <c r="N7444" i="88" a="1"/>
  <c r="N7444" i="88" s="1"/>
  <c r="N7445" i="88" a="1"/>
  <c r="N7445" i="88" s="1"/>
  <c r="N7446" i="88" a="1"/>
  <c r="N7446" i="88" s="1"/>
  <c r="N7447" i="88" a="1"/>
  <c r="N7447" i="88" s="1"/>
  <c r="N7448" i="88" a="1"/>
  <c r="N7448" i="88" s="1"/>
  <c r="N7449" i="88" a="1"/>
  <c r="N7449" i="88" s="1"/>
  <c r="O7449" i="88" s="1"/>
  <c r="N7450" i="88" a="1"/>
  <c r="N7450" i="88"/>
  <c r="N7451" i="88" a="1"/>
  <c r="N7451" i="88" s="1"/>
  <c r="N7452" i="88" a="1"/>
  <c r="N7452" i="88" s="1"/>
  <c r="N7453" i="88" a="1"/>
  <c r="N7453" i="88" s="1"/>
  <c r="N7454" i="88" a="1"/>
  <c r="N7454" i="88" s="1"/>
  <c r="N7455" i="88" a="1"/>
  <c r="N7455" i="88"/>
  <c r="N7456" i="88" a="1"/>
  <c r="N7456" i="88" s="1"/>
  <c r="N7457" i="88" a="1"/>
  <c r="N7457" i="88" s="1"/>
  <c r="O7457" i="88" s="1"/>
  <c r="N7458" i="88" a="1"/>
  <c r="N7458" i="88" s="1"/>
  <c r="O7458" i="88" s="1"/>
  <c r="N7459" i="88" a="1"/>
  <c r="N7459" i="88" s="1"/>
  <c r="N7460" i="88" a="1"/>
  <c r="N7460" i="88" s="1"/>
  <c r="N7461" i="88" a="1"/>
  <c r="N7461" i="88" s="1"/>
  <c r="N7462" i="88" a="1"/>
  <c r="N7462" i="88" s="1"/>
  <c r="N7463" i="88" a="1"/>
  <c r="N7463" i="88"/>
  <c r="N7464" i="88" a="1"/>
  <c r="N7464" i="88" s="1"/>
  <c r="N7465" i="88" a="1"/>
  <c r="N7465" i="88" s="1"/>
  <c r="N7466" i="88" a="1"/>
  <c r="N7466" i="88" s="1"/>
  <c r="O7466" i="88" s="1"/>
  <c r="N7467" i="88" a="1"/>
  <c r="N7467" i="88" s="1"/>
  <c r="N7468" i="88" a="1"/>
  <c r="N7468" i="88" s="1"/>
  <c r="N7469" i="88" a="1"/>
  <c r="N7469" i="88"/>
  <c r="N7470" i="88" a="1"/>
  <c r="N7470" i="88" s="1"/>
  <c r="N7471" i="88" a="1"/>
  <c r="N7471" i="88" s="1"/>
  <c r="N7472" i="88" a="1"/>
  <c r="N7472" i="88" s="1"/>
  <c r="N7473" i="88" a="1"/>
  <c r="N7473" i="88" s="1"/>
  <c r="O7473" i="88" s="1"/>
  <c r="N7474" i="88" a="1"/>
  <c r="N7474" i="88" s="1"/>
  <c r="O7474" i="88" s="1"/>
  <c r="N7475" i="88" a="1"/>
  <c r="N7475" i="88" s="1"/>
  <c r="N7476" i="88" a="1"/>
  <c r="N7476" i="88" s="1"/>
  <c r="N7477" i="88" a="1"/>
  <c r="N7477" i="88" s="1"/>
  <c r="N7478" i="88" a="1"/>
  <c r="N7478" i="88" s="1"/>
  <c r="N7479" i="88" a="1"/>
  <c r="N7479" i="88" s="1"/>
  <c r="N7480" i="88" a="1"/>
  <c r="N7480" i="88" s="1"/>
  <c r="N7481" i="88" a="1"/>
  <c r="N7481" i="88" s="1"/>
  <c r="N7482" i="88" a="1"/>
  <c r="N7482" i="88" s="1"/>
  <c r="O7482" i="88" s="1"/>
  <c r="N7483" i="88" a="1"/>
  <c r="N7483" i="88" s="1"/>
  <c r="N7484" i="88" a="1"/>
  <c r="N7484" i="88" s="1"/>
  <c r="N7485" i="88" a="1"/>
  <c r="N7485" i="88"/>
  <c r="N7486" i="88" a="1"/>
  <c r="N7486" i="88" s="1"/>
  <c r="N7487" i="88" a="1"/>
  <c r="N7487" i="88" s="1"/>
  <c r="N7488" i="88" a="1"/>
  <c r="N7488" i="88" s="1"/>
  <c r="N7489" i="88" a="1"/>
  <c r="N7489" i="88" s="1"/>
  <c r="N7490" i="88" a="1"/>
  <c r="N7490" i="88" s="1"/>
  <c r="N7491" i="88" a="1"/>
  <c r="N7491" i="88" s="1"/>
  <c r="O7491" i="88" s="1"/>
  <c r="N7492" i="88" a="1"/>
  <c r="N7492" i="88" s="1"/>
  <c r="N7493" i="88" a="1"/>
  <c r="N7493" i="88" s="1"/>
  <c r="N7494" i="88" a="1"/>
  <c r="N7494" i="88" s="1"/>
  <c r="N7495" i="88" a="1"/>
  <c r="N7495" i="88" s="1"/>
  <c r="N7496" i="88" a="1"/>
  <c r="N7496" i="88" s="1"/>
  <c r="N7497" i="88" a="1"/>
  <c r="N7497" i="88" s="1"/>
  <c r="N7498" i="88" a="1"/>
  <c r="N7498" i="88" s="1"/>
  <c r="N7499" i="88" a="1"/>
  <c r="N7499" i="88" s="1"/>
  <c r="O7499" i="88" s="1"/>
  <c r="N7500" i="88" a="1"/>
  <c r="N7500" i="88" s="1"/>
  <c r="N7501" i="88" a="1"/>
  <c r="N7501" i="88" s="1"/>
  <c r="N7502" i="88" a="1"/>
  <c r="N7502" i="88" s="1"/>
  <c r="N7503" i="88" a="1"/>
  <c r="N7503" i="88" s="1"/>
  <c r="N7504" i="88" a="1"/>
  <c r="N7504" i="88" s="1"/>
  <c r="N7505" i="88" a="1"/>
  <c r="N7505" i="88" s="1"/>
  <c r="N7506" i="88" a="1"/>
  <c r="N7506" i="88" s="1"/>
  <c r="N7507" i="88" a="1"/>
  <c r="N7507" i="88"/>
  <c r="N7508" i="88" a="1"/>
  <c r="N7508" i="88" s="1"/>
  <c r="N7509" i="88" a="1"/>
  <c r="N7509" i="88" s="1"/>
  <c r="N7510" i="88" a="1"/>
  <c r="N7510" i="88" s="1"/>
  <c r="N7511" i="88" a="1"/>
  <c r="N7511" i="88"/>
  <c r="N7512" i="88" a="1"/>
  <c r="N7512" i="88" s="1"/>
  <c r="N7513" i="88" a="1"/>
  <c r="N7513" i="88" s="1"/>
  <c r="N7514" i="88" a="1"/>
  <c r="N7514" i="88" s="1"/>
  <c r="N7515" i="88" a="1"/>
  <c r="N7515" i="88" s="1"/>
  <c r="O7515" i="88" s="1"/>
  <c r="N7516" i="88" a="1"/>
  <c r="N7516" i="88" s="1"/>
  <c r="N7517" i="88" a="1"/>
  <c r="N7517" i="88" s="1"/>
  <c r="N7518" i="88" a="1"/>
  <c r="N7518" i="88" s="1"/>
  <c r="N7519" i="88" a="1"/>
  <c r="N7519" i="88" s="1"/>
  <c r="N7520" i="88" a="1"/>
  <c r="N7520" i="88" s="1"/>
  <c r="N7521" i="88" a="1"/>
  <c r="N7521" i="88"/>
  <c r="N7522" i="88" a="1"/>
  <c r="N7522" i="88"/>
  <c r="O7522" i="88" s="1"/>
  <c r="N7523" i="88" a="1"/>
  <c r="N7523" i="88" s="1"/>
  <c r="O7523" i="88" s="1"/>
  <c r="N7524" i="88" a="1"/>
  <c r="N7524" i="88"/>
  <c r="N7525" i="88" a="1"/>
  <c r="N7525" i="88" s="1"/>
  <c r="N7526" i="88" a="1"/>
  <c r="N7526" i="88" s="1"/>
  <c r="N7527" i="88" a="1"/>
  <c r="N7527" i="88" s="1"/>
  <c r="N7528" i="88" a="1"/>
  <c r="N7528" i="88" s="1"/>
  <c r="N7529" i="88" a="1"/>
  <c r="N7529" i="88" s="1"/>
  <c r="N7530" i="88" a="1"/>
  <c r="N7530" i="88" s="1"/>
  <c r="N7531" i="88" a="1"/>
  <c r="N7531" i="88" s="1"/>
  <c r="N7532" i="88" a="1"/>
  <c r="N7532" i="88" s="1"/>
  <c r="N7533" i="88" a="1"/>
  <c r="N7533" i="88" s="1"/>
  <c r="N7534" i="88" a="1"/>
  <c r="N7534" i="88" s="1"/>
  <c r="N7535" i="88" a="1"/>
  <c r="N7535" i="88"/>
  <c r="N7536" i="88" a="1"/>
  <c r="N7536" i="88" s="1"/>
  <c r="N7537" i="88" a="1"/>
  <c r="N7537" i="88"/>
  <c r="N7538" i="88" a="1"/>
  <c r="N7538" i="88" s="1"/>
  <c r="N7539" i="88" a="1"/>
  <c r="N7539" i="88" s="1"/>
  <c r="O7539" i="88" s="1"/>
  <c r="N7540" i="88" a="1"/>
  <c r="N7540" i="88"/>
  <c r="N7541" i="88" a="1"/>
  <c r="N7541" i="88" s="1"/>
  <c r="N7542" i="88" a="1"/>
  <c r="N7542" i="88" s="1"/>
  <c r="N7543" i="88" a="1"/>
  <c r="N7543" i="88" s="1"/>
  <c r="N7544" i="88" a="1"/>
  <c r="N7544" i="88" s="1"/>
  <c r="N7545" i="88" a="1"/>
  <c r="N7545" i="88" s="1"/>
  <c r="N7546" i="88" a="1"/>
  <c r="N7546" i="88" s="1"/>
  <c r="N7547" i="88" a="1"/>
  <c r="N7547" i="88" s="1"/>
  <c r="N7548" i="88" a="1"/>
  <c r="N7548" i="88"/>
  <c r="N7549" i="88" a="1"/>
  <c r="N7549" i="88" s="1"/>
  <c r="N7550" i="88" a="1"/>
  <c r="N7550" i="88" s="1"/>
  <c r="N7551" i="88" a="1"/>
  <c r="N7551" i="88" s="1"/>
  <c r="N7552" i="88" a="1"/>
  <c r="N7552" i="88" s="1"/>
  <c r="N7553" i="88" a="1"/>
  <c r="N7553" i="88" s="1"/>
  <c r="N7554" i="88" a="1"/>
  <c r="N7554" i="88" s="1"/>
  <c r="N7555" i="88" a="1"/>
  <c r="N7555" i="88" s="1"/>
  <c r="N7556" i="88" a="1"/>
  <c r="N7556" i="88" s="1"/>
  <c r="N7557" i="88" a="1"/>
  <c r="N7557" i="88" s="1"/>
  <c r="N7558" i="88" a="1"/>
  <c r="N7558" i="88" s="1"/>
  <c r="N7559" i="88" a="1"/>
  <c r="N7559" i="88"/>
  <c r="N7560" i="88" a="1"/>
  <c r="N7560" i="88" s="1"/>
  <c r="N7561" i="88" a="1"/>
  <c r="N7561" i="88" s="1"/>
  <c r="N7562" i="88" a="1"/>
  <c r="N7562" i="88" s="1"/>
  <c r="O7562" i="88" s="1"/>
  <c r="N7563" i="88" a="1"/>
  <c r="N7563" i="88" s="1"/>
  <c r="N7564" i="88" a="1"/>
  <c r="N7564" i="88"/>
  <c r="N7565" i="88" a="1"/>
  <c r="N7565" i="88" s="1"/>
  <c r="N7566" i="88" a="1"/>
  <c r="N7566" i="88" s="1"/>
  <c r="N7567" i="88" a="1"/>
  <c r="N7567" i="88" s="1"/>
  <c r="N7568" i="88" a="1"/>
  <c r="N7568" i="88" s="1"/>
  <c r="N7569" i="88" a="1"/>
  <c r="N7569" i="88" s="1"/>
  <c r="N7570" i="88" a="1"/>
  <c r="N7570" i="88" s="1"/>
  <c r="N7571" i="88" a="1"/>
  <c r="N7571" i="88"/>
  <c r="N7572" i="88" a="1"/>
  <c r="N7572" i="88" s="1"/>
  <c r="N7573" i="88" a="1"/>
  <c r="N7573" i="88" s="1"/>
  <c r="N7574" i="88" a="1"/>
  <c r="N7574" i="88" s="1"/>
  <c r="N7575" i="88" a="1"/>
  <c r="N7575" i="88" s="1"/>
  <c r="N7576" i="88" a="1"/>
  <c r="N7576" i="88" s="1"/>
  <c r="N7577" i="88" a="1"/>
  <c r="N7577" i="88" s="1"/>
  <c r="N7578" i="88" a="1"/>
  <c r="N7578" i="88" s="1"/>
  <c r="N7579" i="88" a="1"/>
  <c r="N7579" i="88" s="1"/>
  <c r="N7580" i="88" a="1"/>
  <c r="N7580" i="88" s="1"/>
  <c r="N7581" i="88" a="1"/>
  <c r="N7581" i="88" s="1"/>
  <c r="N7582" i="88" a="1"/>
  <c r="N7582" i="88" s="1"/>
  <c r="N7583" i="88" a="1"/>
  <c r="N7583" i="88" s="1"/>
  <c r="N7584" i="88" a="1"/>
  <c r="N7584" i="88" s="1"/>
  <c r="N7585" i="88" a="1"/>
  <c r="N7585" i="88" s="1"/>
  <c r="N7586" i="88" a="1"/>
  <c r="N7586" i="88" s="1"/>
  <c r="N7587" i="88" a="1"/>
  <c r="N7587" i="88" s="1"/>
  <c r="O7587" i="88" s="1"/>
  <c r="N7588" i="88" a="1"/>
  <c r="N7588" i="88" s="1"/>
  <c r="N7589" i="88" a="1"/>
  <c r="N7589" i="88" s="1"/>
  <c r="N7590" i="88" a="1"/>
  <c r="N7590" i="88" s="1"/>
  <c r="N7591" i="88" a="1"/>
  <c r="N7591" i="88" s="1"/>
  <c r="N7592" i="88" a="1"/>
  <c r="N7592" i="88" s="1"/>
  <c r="N7593" i="88" a="1"/>
  <c r="N7593" i="88" s="1"/>
  <c r="N7594" i="88" a="1"/>
  <c r="N7594" i="88" s="1"/>
  <c r="N7595" i="88" a="1"/>
  <c r="N7595" i="88" s="1"/>
  <c r="N7596" i="88" a="1"/>
  <c r="N7596" i="88" s="1"/>
  <c r="N7597" i="88" a="1"/>
  <c r="N7597" i="88" s="1"/>
  <c r="O7597" i="88" s="1"/>
  <c r="N7598" i="88" a="1"/>
  <c r="N7598" i="88" s="1"/>
  <c r="N7599" i="88" a="1"/>
  <c r="N7599" i="88" s="1"/>
  <c r="N7600" i="88" a="1"/>
  <c r="N7600" i="88" s="1"/>
  <c r="N7601" i="88" a="1"/>
  <c r="N7601" i="88" s="1"/>
  <c r="N7602" i="88" a="1"/>
  <c r="N7602" i="88" s="1"/>
  <c r="N7603" i="88" a="1"/>
  <c r="N7603" i="88" s="1"/>
  <c r="N7604" i="88" a="1"/>
  <c r="N7604" i="88" s="1"/>
  <c r="N7605" i="88" a="1"/>
  <c r="N7605" i="88" s="1"/>
  <c r="N7606" i="88" a="1"/>
  <c r="N7606" i="88" s="1"/>
  <c r="N7607" i="88" a="1"/>
  <c r="N7607" i="88" s="1"/>
  <c r="N7608" i="88" a="1"/>
  <c r="N7608" i="88" s="1"/>
  <c r="N7609" i="88" a="1"/>
  <c r="N7609" i="88" s="1"/>
  <c r="N7610" i="88" a="1"/>
  <c r="N7610" i="88" s="1"/>
  <c r="N7611" i="88" a="1"/>
  <c r="N7611" i="88"/>
  <c r="N7612" i="88" a="1"/>
  <c r="N7612" i="88" s="1"/>
  <c r="N7613" i="88" a="1"/>
  <c r="N7613" i="88" s="1"/>
  <c r="N7614" i="88" a="1"/>
  <c r="N7614" i="88" s="1"/>
  <c r="N7615" i="88" a="1"/>
  <c r="N7615" i="88" s="1"/>
  <c r="N7616" i="88" a="1"/>
  <c r="N7616" i="88" s="1"/>
  <c r="N7617" i="88" a="1"/>
  <c r="N7617" i="88"/>
  <c r="N7618" i="88" a="1"/>
  <c r="N7618" i="88" s="1"/>
  <c r="N7619" i="88" a="1"/>
  <c r="N7619" i="88" s="1"/>
  <c r="N7620" i="88" a="1"/>
  <c r="N7620" i="88" s="1"/>
  <c r="N7621" i="88" a="1"/>
  <c r="N7621" i="88" s="1"/>
  <c r="N7622" i="88" a="1"/>
  <c r="N7622" i="88" s="1"/>
  <c r="N7623" i="88" a="1"/>
  <c r="N7623" i="88" s="1"/>
  <c r="N7624" i="88" a="1"/>
  <c r="N7624" i="88" s="1"/>
  <c r="N7625" i="88" a="1"/>
  <c r="N7625" i="88" s="1"/>
  <c r="N7626" i="88" a="1"/>
  <c r="N7626" i="88" s="1"/>
  <c r="N7627" i="88" a="1"/>
  <c r="N7627" i="88" s="1"/>
  <c r="N7628" i="88" a="1"/>
  <c r="N7628" i="88" s="1"/>
  <c r="N7629" i="88" a="1"/>
  <c r="N7629" i="88" s="1"/>
  <c r="N7630" i="88" a="1"/>
  <c r="N7630" i="88"/>
  <c r="N7631" i="88" a="1"/>
  <c r="N7631" i="88"/>
  <c r="N7632" i="88" a="1"/>
  <c r="N7632" i="88"/>
  <c r="N7633" i="88" a="1"/>
  <c r="N7633" i="88" s="1"/>
  <c r="N7634" i="88" a="1"/>
  <c r="N7634" i="88" s="1"/>
  <c r="N7635" i="88" a="1"/>
  <c r="N7635" i="88" s="1"/>
  <c r="N7636" i="88" a="1"/>
  <c r="N7636" i="88"/>
  <c r="N7637" i="88" a="1"/>
  <c r="N7637" i="88" s="1"/>
  <c r="N7638" i="88" a="1"/>
  <c r="N7638" i="88" s="1"/>
  <c r="N7639" i="88" a="1"/>
  <c r="N7639" i="88"/>
  <c r="N7640" i="88" a="1"/>
  <c r="N7640" i="88" s="1"/>
  <c r="N7641" i="88" a="1"/>
  <c r="N7641" i="88"/>
  <c r="N7642" i="88" a="1"/>
  <c r="N7642" i="88" s="1"/>
  <c r="N7643" i="88" a="1"/>
  <c r="N7643" i="88"/>
  <c r="N7644" i="88" a="1"/>
  <c r="N7644" i="88" s="1"/>
  <c r="N7645" i="88" a="1"/>
  <c r="N7645" i="88" s="1"/>
  <c r="N7646" i="88" a="1"/>
  <c r="N7646" i="88" s="1"/>
  <c r="N7647" i="88" a="1"/>
  <c r="N7647" i="88" s="1"/>
  <c r="N7648" i="88" a="1"/>
  <c r="N7648" i="88" s="1"/>
  <c r="N7649" i="88" a="1"/>
  <c r="N7649" i="88" s="1"/>
  <c r="N7650" i="88" a="1"/>
  <c r="N7650" i="88" s="1"/>
  <c r="N7651" i="88" a="1"/>
  <c r="N7651" i="88" s="1"/>
  <c r="N7652" i="88" a="1"/>
  <c r="N7652" i="88" s="1"/>
  <c r="N7653" i="88" a="1"/>
  <c r="N7653" i="88" s="1"/>
  <c r="N7654" i="88" a="1"/>
  <c r="N7654" i="88" s="1"/>
  <c r="N7655" i="88" a="1"/>
  <c r="N7655" i="88"/>
  <c r="N7656" i="88" a="1"/>
  <c r="N7656" i="88" s="1"/>
  <c r="N7657" i="88" a="1"/>
  <c r="N7657" i="88"/>
  <c r="N7658" i="88" a="1"/>
  <c r="N7658" i="88" s="1"/>
  <c r="N7659" i="88" a="1"/>
  <c r="N7659" i="88" s="1"/>
  <c r="N7660" i="88" a="1"/>
  <c r="N7660" i="88" s="1"/>
  <c r="N7661" i="88" a="1"/>
  <c r="N7661" i="88" s="1"/>
  <c r="N7662" i="88" a="1"/>
  <c r="N7662" i="88" s="1"/>
  <c r="N7663" i="88" a="1"/>
  <c r="N7663" i="88" s="1"/>
  <c r="N7664" i="88" a="1"/>
  <c r="N7664" i="88" s="1"/>
  <c r="N7665" i="88" a="1"/>
  <c r="N7665" i="88" s="1"/>
  <c r="N7666" i="88" a="1"/>
  <c r="N7666" i="88" s="1"/>
  <c r="N7667" i="88" a="1"/>
  <c r="N7667" i="88" s="1"/>
  <c r="N7668" i="88" a="1"/>
  <c r="N7668" i="88" s="1"/>
  <c r="N7669" i="88" a="1"/>
  <c r="N7669" i="88" s="1"/>
  <c r="N7670" i="88" a="1"/>
  <c r="N7670" i="88" s="1"/>
  <c r="N7671" i="88" a="1"/>
  <c r="N7671" i="88" s="1"/>
  <c r="N7672" i="88" a="1"/>
  <c r="N7672" i="88" s="1"/>
  <c r="N7673" i="88" a="1"/>
  <c r="N7673" i="88"/>
  <c r="N7674" i="88" a="1"/>
  <c r="N7674" i="88" s="1"/>
  <c r="N7675" i="88" a="1"/>
  <c r="N7675" i="88"/>
  <c r="N7676" i="88" a="1"/>
  <c r="N7676" i="88" s="1"/>
  <c r="N7677" i="88" a="1"/>
  <c r="N7677" i="88" s="1"/>
  <c r="N7678" i="88" a="1"/>
  <c r="N7678" i="88"/>
  <c r="N7679" i="88" a="1"/>
  <c r="N7679" i="88" s="1"/>
  <c r="N7680" i="88" a="1"/>
  <c r="N7680" i="88" s="1"/>
  <c r="N7681" i="88" a="1"/>
  <c r="N7681" i="88" s="1"/>
  <c r="N7682" i="88" a="1"/>
  <c r="N7682" i="88" s="1"/>
  <c r="N7683" i="88" a="1"/>
  <c r="N7683" i="88" s="1"/>
  <c r="N7684" i="88" a="1"/>
  <c r="N7684" i="88" s="1"/>
  <c r="N7685" i="88" a="1"/>
  <c r="N7685" i="88"/>
  <c r="N7686" i="88" a="1"/>
  <c r="N7686" i="88" s="1"/>
  <c r="N7687" i="88" a="1"/>
  <c r="N7687" i="88" s="1"/>
  <c r="N7688" i="88" a="1"/>
  <c r="N7688" i="88" s="1"/>
  <c r="N7689" i="88" a="1"/>
  <c r="N7689" i="88"/>
  <c r="O7689" i="88" s="1"/>
  <c r="N7690" i="88" a="1"/>
  <c r="N7690" i="88" s="1"/>
  <c r="N7691" i="88" a="1"/>
  <c r="N7691" i="88"/>
  <c r="N7692" i="88" a="1"/>
  <c r="N7692" i="88" s="1"/>
  <c r="N7693" i="88" a="1"/>
  <c r="N7693" i="88" s="1"/>
  <c r="N7694" i="88" a="1"/>
  <c r="N7694" i="88" s="1"/>
  <c r="N7695" i="88" a="1"/>
  <c r="N7695" i="88" s="1"/>
  <c r="N7696" i="88" a="1"/>
  <c r="N7696" i="88" s="1"/>
  <c r="N7697" i="88" a="1"/>
  <c r="N7697" i="88" s="1"/>
  <c r="N7698" i="88" a="1"/>
  <c r="N7698" i="88" s="1"/>
  <c r="N7699" i="88" a="1"/>
  <c r="N7699" i="88"/>
  <c r="N7700" i="88" a="1"/>
  <c r="N7700" i="88" s="1"/>
  <c r="N7701" i="88" a="1"/>
  <c r="N7701" i="88" s="1"/>
  <c r="N7702" i="88" a="1"/>
  <c r="N7702" i="88" s="1"/>
  <c r="N7703" i="88" a="1"/>
  <c r="N7703" i="88" s="1"/>
  <c r="N7704" i="88" a="1"/>
  <c r="N7704" i="88" s="1"/>
  <c r="N7705" i="88" a="1"/>
  <c r="N7705" i="88" s="1"/>
  <c r="O7705" i="88" s="1"/>
  <c r="N7706" i="88" a="1"/>
  <c r="N7706" i="88" s="1"/>
  <c r="N7707" i="88" a="1"/>
  <c r="N7707" i="88" s="1"/>
  <c r="N7708" i="88" a="1"/>
  <c r="N7708" i="88" s="1"/>
  <c r="N7709" i="88" a="1"/>
  <c r="N7709" i="88" s="1"/>
  <c r="N7710" i="88" a="1"/>
  <c r="N7710" i="88" s="1"/>
  <c r="N7711" i="88" a="1"/>
  <c r="N7711" i="88" s="1"/>
  <c r="N7712" i="88" a="1"/>
  <c r="N7712" i="88" s="1"/>
  <c r="N7713" i="88" a="1"/>
  <c r="N7713" i="88" s="1"/>
  <c r="N7714" i="88" a="1"/>
  <c r="N7714" i="88" s="1"/>
  <c r="N7715" i="88" a="1"/>
  <c r="N7715" i="88" s="1"/>
  <c r="N7716" i="88" a="1"/>
  <c r="N7716" i="88" s="1"/>
  <c r="N7717" i="88" a="1"/>
  <c r="N7717" i="88" s="1"/>
  <c r="N7718" i="88" a="1"/>
  <c r="N7718" i="88" s="1"/>
  <c r="N7719" i="88" a="1"/>
  <c r="N7719" i="88"/>
  <c r="N7720" i="88" a="1"/>
  <c r="N7720" i="88" s="1"/>
  <c r="N7721" i="88" a="1"/>
  <c r="N7721" i="88"/>
  <c r="N7722" i="88" a="1"/>
  <c r="N7722" i="88" s="1"/>
  <c r="N7723" i="88" a="1"/>
  <c r="N7723" i="88" s="1"/>
  <c r="N7724" i="88" a="1"/>
  <c r="N7724" i="88" s="1"/>
  <c r="N7725" i="88" a="1"/>
  <c r="N7725" i="88"/>
  <c r="N7726" i="88" a="1"/>
  <c r="N7726" i="88" s="1"/>
  <c r="N7727" i="88" a="1"/>
  <c r="N7727" i="88" s="1"/>
  <c r="N7728" i="88" a="1"/>
  <c r="N7728" i="88" s="1"/>
  <c r="N7729" i="88" a="1"/>
  <c r="N7729" i="88" s="1"/>
  <c r="N7730" i="88" a="1"/>
  <c r="N7730" i="88" s="1"/>
  <c r="N7731" i="88" a="1"/>
  <c r="N7731" i="88" s="1"/>
  <c r="N7732" i="88" a="1"/>
  <c r="N7732" i="88" s="1"/>
  <c r="N7733" i="88" a="1"/>
  <c r="N7733" i="88" s="1"/>
  <c r="N7734" i="88" a="1"/>
  <c r="N7734" i="88" s="1"/>
  <c r="N7735" i="88" a="1"/>
  <c r="N7735" i="88" s="1"/>
  <c r="N7736" i="88" a="1"/>
  <c r="N7736" i="88" s="1"/>
  <c r="N7737" i="88" a="1"/>
  <c r="N7737" i="88" s="1"/>
  <c r="N7738" i="88" a="1"/>
  <c r="N7738" i="88" s="1"/>
  <c r="N7739" i="88" a="1"/>
  <c r="N7739" i="88"/>
  <c r="N7740" i="88" a="1"/>
  <c r="N7740" i="88"/>
  <c r="N7741" i="88" a="1"/>
  <c r="N7741" i="88"/>
  <c r="N7742" i="88" a="1"/>
  <c r="N7742" i="88" s="1"/>
  <c r="N7743" i="88" a="1"/>
  <c r="N7743" i="88" s="1"/>
  <c r="N7744" i="88" a="1"/>
  <c r="N7744" i="88" s="1"/>
  <c r="N7745" i="88" a="1"/>
  <c r="N7745" i="88" s="1"/>
  <c r="N7746" i="88" a="1"/>
  <c r="N7746" i="88" s="1"/>
  <c r="N7747" i="88" a="1"/>
  <c r="N7747" i="88" s="1"/>
  <c r="N7748" i="88" a="1"/>
  <c r="N7748" i="88" s="1"/>
  <c r="N7749" i="88" a="1"/>
  <c r="N7749" i="88" s="1"/>
  <c r="N7750" i="88" a="1"/>
  <c r="N7750" i="88"/>
  <c r="N7751" i="88" a="1"/>
  <c r="N7751" i="88" s="1"/>
  <c r="N7752" i="88" a="1"/>
  <c r="N7752" i="88" s="1"/>
  <c r="N7753" i="88" a="1"/>
  <c r="N7753" i="88" s="1"/>
  <c r="N7754" i="88" a="1"/>
  <c r="N7754" i="88" s="1"/>
  <c r="N7755" i="88" a="1"/>
  <c r="N7755" i="88" s="1"/>
  <c r="N7756" i="88" a="1"/>
  <c r="N7756" i="88" s="1"/>
  <c r="N7757" i="88" a="1"/>
  <c r="N7757" i="88" s="1"/>
  <c r="N7758" i="88" a="1"/>
  <c r="N7758" i="88" s="1"/>
  <c r="N7759" i="88" a="1"/>
  <c r="N7759" i="88" s="1"/>
  <c r="N7760" i="88" a="1"/>
  <c r="N7760" i="88" s="1"/>
  <c r="N7761" i="88" a="1"/>
  <c r="N7761" i="88" s="1"/>
  <c r="N7762" i="88" a="1"/>
  <c r="N7762" i="88" s="1"/>
  <c r="N7763" i="88" a="1"/>
  <c r="N7763" i="88" s="1"/>
  <c r="N7764" i="88" a="1"/>
  <c r="N7764" i="88" s="1"/>
  <c r="N7765" i="88" a="1"/>
  <c r="N7765" i="88" s="1"/>
  <c r="N7766" i="88" a="1"/>
  <c r="N7766" i="88" s="1"/>
  <c r="N7767" i="88" a="1"/>
  <c r="N7767" i="88" s="1"/>
  <c r="N7768" i="88" a="1"/>
  <c r="N7768" i="88" s="1"/>
  <c r="N7769" i="88" a="1"/>
  <c r="N7769" i="88" s="1"/>
  <c r="N7770" i="88" a="1"/>
  <c r="N7770" i="88" s="1"/>
  <c r="N7771" i="88" a="1"/>
  <c r="N7771" i="88" s="1"/>
  <c r="N7772" i="88" a="1"/>
  <c r="N7772" i="88" s="1"/>
  <c r="N7773" i="88" a="1"/>
  <c r="N7773" i="88"/>
  <c r="N7774" i="88" a="1"/>
  <c r="N7774" i="88"/>
  <c r="N7775" i="88" a="1"/>
  <c r="N7775" i="88" s="1"/>
  <c r="N7776" i="88" a="1"/>
  <c r="N7776" i="88" s="1"/>
  <c r="N7777" i="88" a="1"/>
  <c r="N7777" i="88" s="1"/>
  <c r="N7778" i="88" a="1"/>
  <c r="N7778" i="88" s="1"/>
  <c r="N7779" i="88" a="1"/>
  <c r="N7779" i="88" s="1"/>
  <c r="N7780" i="88" a="1"/>
  <c r="N7780" i="88" s="1"/>
  <c r="N7781" i="88" a="1"/>
  <c r="N7781" i="88" s="1"/>
  <c r="N7782" i="88" a="1"/>
  <c r="N7782" i="88" s="1"/>
  <c r="N7783" i="88" a="1"/>
  <c r="N7783" i="88" s="1"/>
  <c r="N7784" i="88" a="1"/>
  <c r="N7784" i="88" s="1"/>
  <c r="N7785" i="88" a="1"/>
  <c r="N7785" i="88" s="1"/>
  <c r="N7786" i="88" a="1"/>
  <c r="N7786" i="88" s="1"/>
  <c r="N7787" i="88" a="1"/>
  <c r="N7787" i="88" s="1"/>
  <c r="N7788" i="88" a="1"/>
  <c r="N7788" i="88" s="1"/>
  <c r="N7789" i="88" a="1"/>
  <c r="N7789" i="88" s="1"/>
  <c r="N7790" i="88" a="1"/>
  <c r="N7790" i="88" s="1"/>
  <c r="N7791" i="88" a="1"/>
  <c r="N7791" i="88" s="1"/>
  <c r="N7792" i="88" a="1"/>
  <c r="N7792" i="88" s="1"/>
  <c r="N7793" i="88" a="1"/>
  <c r="N7793" i="88" s="1"/>
  <c r="N7794" i="88" a="1"/>
  <c r="N7794" i="88" s="1"/>
  <c r="O7794" i="88" s="1"/>
  <c r="N7795" i="88" a="1"/>
  <c r="N7795" i="88" s="1"/>
  <c r="N7796" i="88" a="1"/>
  <c r="N7796" i="88" s="1"/>
  <c r="N7797" i="88" a="1"/>
  <c r="N7797" i="88" s="1"/>
  <c r="N7798" i="88" a="1"/>
  <c r="N7798" i="88" s="1"/>
  <c r="N7799" i="88" a="1"/>
  <c r="N7799" i="88" s="1"/>
  <c r="N7800" i="88" a="1"/>
  <c r="N7800" i="88"/>
  <c r="N7801" i="88" a="1"/>
  <c r="N7801" i="88"/>
  <c r="N7802" i="88" a="1"/>
  <c r="N7802" i="88" s="1"/>
  <c r="N7803" i="88" a="1"/>
  <c r="N7803" i="88" s="1"/>
  <c r="N7804" i="88" a="1"/>
  <c r="N7804" i="88" s="1"/>
  <c r="N7805" i="88" a="1"/>
  <c r="N7805" i="88" s="1"/>
  <c r="N7806" i="88" a="1"/>
  <c r="N7806" i="88"/>
  <c r="N7807" i="88" a="1"/>
  <c r="N7807" i="88" s="1"/>
  <c r="N7808" i="88" a="1"/>
  <c r="N7808" i="88" s="1"/>
  <c r="N7809" i="88" a="1"/>
  <c r="N7809" i="88" s="1"/>
  <c r="N7810" i="88" a="1"/>
  <c r="N7810" i="88" s="1"/>
  <c r="N7811" i="88" a="1"/>
  <c r="N7811" i="88" s="1"/>
  <c r="N7812" i="88" a="1"/>
  <c r="N7812" i="88" s="1"/>
  <c r="N7813" i="88" a="1"/>
  <c r="N7813" i="88" s="1"/>
  <c r="N7814" i="88" a="1"/>
  <c r="N7814" i="88" s="1"/>
  <c r="N7815" i="88" a="1"/>
  <c r="N7815" i="88" s="1"/>
  <c r="N7816" i="88" a="1"/>
  <c r="N7816" i="88"/>
  <c r="N7817" i="88" a="1"/>
  <c r="N7817" i="88" s="1"/>
  <c r="N7818" i="88" a="1"/>
  <c r="N7818" i="88" s="1"/>
  <c r="N7819" i="88" a="1"/>
  <c r="N7819" i="88" s="1"/>
  <c r="N7820" i="88" a="1"/>
  <c r="N7820" i="88" s="1"/>
  <c r="N7821" i="88" a="1"/>
  <c r="N7821" i="88" s="1"/>
  <c r="N7822" i="88" a="1"/>
  <c r="N7822" i="88" s="1"/>
  <c r="N7823" i="88" a="1"/>
  <c r="N7823" i="88" s="1"/>
  <c r="N7824" i="88" a="1"/>
  <c r="N7824" i="88" s="1"/>
  <c r="N7825" i="88" a="1"/>
  <c r="N7825" i="88" s="1"/>
  <c r="N7826" i="88" a="1"/>
  <c r="N7826" i="88" s="1"/>
  <c r="N7827" i="88" a="1"/>
  <c r="N7827" i="88" s="1"/>
  <c r="N7828" i="88" a="1"/>
  <c r="N7828" i="88" s="1"/>
  <c r="N7829" i="88" a="1"/>
  <c r="N7829" i="88" s="1"/>
  <c r="N7830" i="88" a="1"/>
  <c r="N7830" i="88" s="1"/>
  <c r="N7831" i="88" a="1"/>
  <c r="N7831" i="88" s="1"/>
  <c r="N7832" i="88" a="1"/>
  <c r="N7832" i="88" s="1"/>
  <c r="N7833" i="88" a="1"/>
  <c r="N7833" i="88" s="1"/>
  <c r="N7834" i="88" a="1"/>
  <c r="N7834" i="88"/>
  <c r="N7835" i="88" a="1"/>
  <c r="N7835" i="88" s="1"/>
  <c r="N7836" i="88" a="1"/>
  <c r="N7836" i="88" s="1"/>
  <c r="N7837" i="88" a="1"/>
  <c r="N7837" i="88" s="1"/>
  <c r="N7838" i="88" a="1"/>
  <c r="N7838" i="88" s="1"/>
  <c r="N7839" i="88" a="1"/>
  <c r="N7839" i="88" s="1"/>
  <c r="N7840" i="88" a="1"/>
  <c r="N7840" i="88" s="1"/>
  <c r="N7841" i="88" a="1"/>
  <c r="N7841" i="88"/>
  <c r="N7842" i="88" a="1"/>
  <c r="N7842" i="88" s="1"/>
  <c r="O7842" i="88" s="1"/>
  <c r="N7843" i="88" a="1"/>
  <c r="N7843" i="88"/>
  <c r="N7844" i="88" a="1"/>
  <c r="N7844" i="88" s="1"/>
  <c r="N7845" i="88" a="1"/>
  <c r="N7845" i="88" s="1"/>
  <c r="N7846" i="88" a="1"/>
  <c r="N7846" i="88" s="1"/>
  <c r="N7847" i="88" a="1"/>
  <c r="N7847" i="88" s="1"/>
  <c r="N7848" i="88" a="1"/>
  <c r="N7848" i="88" s="1"/>
  <c r="N7849" i="88" a="1"/>
  <c r="N7849" i="88" s="1"/>
  <c r="N7850" i="88" a="1"/>
  <c r="N7850" i="88" s="1"/>
  <c r="N7851" i="88" a="1"/>
  <c r="N7851" i="88" s="1"/>
  <c r="N7852" i="88" a="1"/>
  <c r="N7852" i="88" s="1"/>
  <c r="N7853" i="88" a="1"/>
  <c r="N7853" i="88" s="1"/>
  <c r="N7854" i="88" a="1"/>
  <c r="N7854" i="88" s="1"/>
  <c r="N7855" i="88" a="1"/>
  <c r="N7855" i="88" s="1"/>
  <c r="N7856" i="88" a="1"/>
  <c r="N7856" i="88" s="1"/>
  <c r="N7857" i="88" a="1"/>
  <c r="N7857" i="88" s="1"/>
  <c r="N7858" i="88" a="1"/>
  <c r="N7858" i="88" s="1"/>
  <c r="N7859" i="88" a="1"/>
  <c r="N7859" i="88" s="1"/>
  <c r="N7860" i="88" a="1"/>
  <c r="N7860" i="88" s="1"/>
  <c r="N7861" i="88" a="1"/>
  <c r="N7861" i="88"/>
  <c r="N7862" i="88" a="1"/>
  <c r="N7862" i="88" s="1"/>
  <c r="N7863" i="88" a="1"/>
  <c r="N7863" i="88" s="1"/>
  <c r="N7864" i="88" a="1"/>
  <c r="N7864" i="88" s="1"/>
  <c r="N7865" i="88" a="1"/>
  <c r="N7865" i="88" s="1"/>
  <c r="N7866" i="88" a="1"/>
  <c r="N7866" i="88" s="1"/>
  <c r="N7867" i="88" a="1"/>
  <c r="N7867" i="88" s="1"/>
  <c r="N7868" i="88" a="1"/>
  <c r="N7868" i="88" s="1"/>
  <c r="N7869" i="88" a="1"/>
  <c r="N7869" i="88"/>
  <c r="N7870" i="88" a="1"/>
  <c r="N7870" i="88" s="1"/>
  <c r="N7871" i="88" a="1"/>
  <c r="N7871" i="88" s="1"/>
  <c r="N7872" i="88" a="1"/>
  <c r="N7872" i="88"/>
  <c r="N7873" i="88" a="1"/>
  <c r="N7873" i="88" s="1"/>
  <c r="N7874" i="88" a="1"/>
  <c r="N7874" i="88" s="1"/>
  <c r="N7875" i="88" a="1"/>
  <c r="N7875" i="88"/>
  <c r="N7876" i="88" a="1"/>
  <c r="N7876" i="88" s="1"/>
  <c r="N7877" i="88" a="1"/>
  <c r="N7877" i="88" s="1"/>
  <c r="N7878" i="88" a="1"/>
  <c r="N7878" i="88" s="1"/>
  <c r="N7879" i="88" a="1"/>
  <c r="N7879" i="88" s="1"/>
  <c r="N7880" i="88" a="1"/>
  <c r="N7880" i="88" s="1"/>
  <c r="N7881" i="88" a="1"/>
  <c r="N7881" i="88" s="1"/>
  <c r="N7882" i="88" a="1"/>
  <c r="N7882" i="88" s="1"/>
  <c r="N7883" i="88" a="1"/>
  <c r="N7883" i="88"/>
  <c r="N7884" i="88" a="1"/>
  <c r="N7884" i="88" s="1"/>
  <c r="N7885" i="88" a="1"/>
  <c r="N7885" i="88" s="1"/>
  <c r="N7886" i="88" a="1"/>
  <c r="N7886" i="88" s="1"/>
  <c r="N7887" i="88" a="1"/>
  <c r="N7887" i="88" s="1"/>
  <c r="N7888" i="88" a="1"/>
  <c r="N7888" i="88" s="1"/>
  <c r="N7889" i="88" a="1"/>
  <c r="N7889" i="88" s="1"/>
  <c r="N7890" i="88" a="1"/>
  <c r="N7890" i="88" s="1"/>
  <c r="N7891" i="88" a="1"/>
  <c r="N7891" i="88"/>
  <c r="N7892" i="88" a="1"/>
  <c r="N7892" i="88" s="1"/>
  <c r="N7893" i="88" a="1"/>
  <c r="N7893" i="88"/>
  <c r="N7894" i="88" a="1"/>
  <c r="N7894" i="88" s="1"/>
  <c r="N7895" i="88" a="1"/>
  <c r="N7895" i="88" s="1"/>
  <c r="N7896" i="88" a="1"/>
  <c r="N7896" i="88"/>
  <c r="N7897" i="88" a="1"/>
  <c r="N7897" i="88" s="1"/>
  <c r="N7898" i="88" a="1"/>
  <c r="N7898" i="88" s="1"/>
  <c r="N7899" i="88" a="1"/>
  <c r="N7899" i="88" s="1"/>
  <c r="N7900" i="88" a="1"/>
  <c r="N7900" i="88" s="1"/>
  <c r="N7901" i="88" a="1"/>
  <c r="N7901" i="88" s="1"/>
  <c r="N7902" i="88" a="1"/>
  <c r="N7902" i="88" s="1"/>
  <c r="N7903" i="88" a="1"/>
  <c r="N7903" i="88" s="1"/>
  <c r="N7904" i="88" a="1"/>
  <c r="N7904" i="88" s="1"/>
  <c r="N7905" i="88" a="1"/>
  <c r="N7905" i="88"/>
  <c r="N7906" i="88" a="1"/>
  <c r="N7906" i="88" s="1"/>
  <c r="N7907" i="88" a="1"/>
  <c r="N7907" i="88" s="1"/>
  <c r="N7908" i="88" a="1"/>
  <c r="N7908" i="88" s="1"/>
  <c r="N7909" i="88" a="1"/>
  <c r="N7909" i="88" s="1"/>
  <c r="N7910" i="88" a="1"/>
  <c r="N7910" i="88" s="1"/>
  <c r="N7911" i="88" a="1"/>
  <c r="N7911" i="88" s="1"/>
  <c r="N7912" i="88" a="1"/>
  <c r="N7912" i="88" s="1"/>
  <c r="N7913" i="88" a="1"/>
  <c r="N7913" i="88" s="1"/>
  <c r="N7914" i="88" a="1"/>
  <c r="N7914" i="88" s="1"/>
  <c r="N7915" i="88" a="1"/>
  <c r="N7915" i="88" s="1"/>
  <c r="N7916" i="88" a="1"/>
  <c r="N7916" i="88" s="1"/>
  <c r="N7917" i="88" a="1"/>
  <c r="N7917" i="88" s="1"/>
  <c r="N7918" i="88" a="1"/>
  <c r="N7918" i="88"/>
  <c r="N7919" i="88" a="1"/>
  <c r="N7919" i="88" s="1"/>
  <c r="N7920" i="88" a="1"/>
  <c r="N7920" i="88" s="1"/>
  <c r="N7921" i="88" a="1"/>
  <c r="N7921" i="88" s="1"/>
  <c r="N7922" i="88" a="1"/>
  <c r="N7922" i="88" s="1"/>
  <c r="N7923" i="88" a="1"/>
  <c r="N7923" i="88" s="1"/>
  <c r="N7924" i="88" a="1"/>
  <c r="N7924" i="88" s="1"/>
  <c r="N7925" i="88" a="1"/>
  <c r="N7925" i="88"/>
  <c r="N7926" i="88" a="1"/>
  <c r="N7926" i="88" s="1"/>
  <c r="N7927" i="88" a="1"/>
  <c r="N7927" i="88" s="1"/>
  <c r="N7928" i="88" a="1"/>
  <c r="N7928" i="88" s="1"/>
  <c r="N7929" i="88" a="1"/>
  <c r="N7929" i="88"/>
  <c r="N7930" i="88" a="1"/>
  <c r="N7930" i="88" s="1"/>
  <c r="N7931" i="88" a="1"/>
  <c r="N7931" i="88" s="1"/>
  <c r="N7932" i="88" a="1"/>
  <c r="N7932" i="88" s="1"/>
  <c r="N7933" i="88" a="1"/>
  <c r="N7933" i="88"/>
  <c r="N7934" i="88" a="1"/>
  <c r="N7934" i="88" s="1"/>
  <c r="N7935" i="88" a="1"/>
  <c r="N7935" i="88" s="1"/>
  <c r="N7936" i="88" a="1"/>
  <c r="N7936" i="88" s="1"/>
  <c r="N7937" i="88" a="1"/>
  <c r="N7937" i="88" s="1"/>
  <c r="N7938" i="88" a="1"/>
  <c r="N7938" i="88" s="1"/>
  <c r="N7939" i="88" a="1"/>
  <c r="N7939" i="88" s="1"/>
  <c r="N7940" i="88" a="1"/>
  <c r="N7940" i="88" s="1"/>
  <c r="N7941" i="88" a="1"/>
  <c r="N7941" i="88" s="1"/>
  <c r="N7942" i="88" a="1"/>
  <c r="N7942" i="88" s="1"/>
  <c r="N7943" i="88" a="1"/>
  <c r="N7943" i="88" s="1"/>
  <c r="N7944" i="88" a="1"/>
  <c r="N7944" i="88" s="1"/>
  <c r="N7945" i="88" a="1"/>
  <c r="N7945" i="88" s="1"/>
  <c r="N7946" i="88" a="1"/>
  <c r="N7946" i="88" s="1"/>
  <c r="N7947" i="88" a="1"/>
  <c r="N7947" i="88"/>
  <c r="N7948" i="88" a="1"/>
  <c r="N7948" i="88" s="1"/>
  <c r="N7949" i="88" a="1"/>
  <c r="N7949" i="88" s="1"/>
  <c r="N7950" i="88" a="1"/>
  <c r="N7950" i="88" s="1"/>
  <c r="N7951" i="88" a="1"/>
  <c r="N7951" i="88" s="1"/>
  <c r="N7952" i="88" a="1"/>
  <c r="N7952" i="88" s="1"/>
  <c r="N7953" i="88" a="1"/>
  <c r="N7953" i="88" s="1"/>
  <c r="N7954" i="88" a="1"/>
  <c r="N7954" i="88"/>
  <c r="N7955" i="88" a="1"/>
  <c r="N7955" i="88" s="1"/>
  <c r="N7956" i="88" a="1"/>
  <c r="N7956" i="88" s="1"/>
  <c r="N7957" i="88" a="1"/>
  <c r="N7957" i="88"/>
  <c r="N7958" i="88" a="1"/>
  <c r="N7958" i="88" s="1"/>
  <c r="N7959" i="88" a="1"/>
  <c r="N7959" i="88" s="1"/>
  <c r="N7960" i="88" a="1"/>
  <c r="N7960" i="88" s="1"/>
  <c r="N7961" i="88" a="1"/>
  <c r="N7961" i="88" s="1"/>
  <c r="N7962" i="88" a="1"/>
  <c r="N7962" i="88" s="1"/>
  <c r="N7963" i="88" a="1"/>
  <c r="N7963" i="88" s="1"/>
  <c r="N7964" i="88" a="1"/>
  <c r="N7964" i="88" s="1"/>
  <c r="N7965" i="88" a="1"/>
  <c r="N7965" i="88" s="1"/>
  <c r="N7966" i="88" a="1"/>
  <c r="N7966" i="88" s="1"/>
  <c r="N7967" i="88" a="1"/>
  <c r="N7967" i="88" s="1"/>
  <c r="N7968" i="88" a="1"/>
  <c r="N7968" i="88" s="1"/>
  <c r="N7969" i="88" a="1"/>
  <c r="N7969" i="88" s="1"/>
  <c r="N7970" i="88" a="1"/>
  <c r="N7970" i="88" s="1"/>
  <c r="N7971" i="88" a="1"/>
  <c r="N7971" i="88" s="1"/>
  <c r="N7972" i="88" a="1"/>
  <c r="N7972" i="88" s="1"/>
  <c r="N7973" i="88" a="1"/>
  <c r="N7973" i="88" s="1"/>
  <c r="N7974" i="88" a="1"/>
  <c r="N7974" i="88"/>
  <c r="N7975" i="88" a="1"/>
  <c r="N7975" i="88" s="1"/>
  <c r="N7976" i="88" a="1"/>
  <c r="N7976" i="88" s="1"/>
  <c r="N7977" i="88" a="1"/>
  <c r="N7977" i="88"/>
  <c r="N7978" i="88" a="1"/>
  <c r="N7978" i="88" s="1"/>
  <c r="N7979" i="88" a="1"/>
  <c r="N7979" i="88" s="1"/>
  <c r="N7980" i="88" a="1"/>
  <c r="N7980" i="88" s="1"/>
  <c r="N7981" i="88" a="1"/>
  <c r="N7981" i="88"/>
  <c r="N7982" i="88" a="1"/>
  <c r="N7982" i="88" s="1"/>
  <c r="N7983" i="88" a="1"/>
  <c r="N7983" i="88"/>
  <c r="N7984" i="88" a="1"/>
  <c r="N7984" i="88" s="1"/>
  <c r="N7985" i="88" a="1"/>
  <c r="N7985" i="88"/>
  <c r="N7986" i="88" a="1"/>
  <c r="N7986" i="88" s="1"/>
  <c r="N7987" i="88" a="1"/>
  <c r="N7987" i="88" s="1"/>
  <c r="N7988" i="88" a="1"/>
  <c r="N7988" i="88" s="1"/>
  <c r="N7989" i="88" a="1"/>
  <c r="N7989" i="88" s="1"/>
  <c r="N7990" i="88" a="1"/>
  <c r="N7990" i="88"/>
  <c r="N7991" i="88" a="1"/>
  <c r="N7991" i="88" s="1"/>
  <c r="N7992" i="88" a="1"/>
  <c r="N7992" i="88" s="1"/>
  <c r="N7993" i="88" a="1"/>
  <c r="N7993" i="88" s="1"/>
  <c r="N7994" i="88" a="1"/>
  <c r="N7994" i="88" s="1"/>
  <c r="N7995" i="88" a="1"/>
  <c r="N7995" i="88" s="1"/>
  <c r="N7996" i="88" a="1"/>
  <c r="N7996" i="88" s="1"/>
  <c r="N7997" i="88" a="1"/>
  <c r="N7997" i="88" s="1"/>
  <c r="N7998" i="88" a="1"/>
  <c r="N7998" i="88"/>
  <c r="N7999" i="88" a="1"/>
  <c r="N7999" i="88" s="1"/>
  <c r="N8000" i="88" a="1"/>
  <c r="N8000" i="88" s="1"/>
  <c r="N8001" i="88" a="1"/>
  <c r="N8001" i="88" s="1"/>
  <c r="N8002" i="88" a="1"/>
  <c r="N8002" i="88" s="1"/>
  <c r="N8003" i="88" a="1"/>
  <c r="N8003" i="88" s="1"/>
  <c r="N8004" i="88" a="1"/>
  <c r="N8004" i="88" s="1"/>
  <c r="N8005" i="88" a="1"/>
  <c r="N8005" i="88" s="1"/>
  <c r="N8006" i="88" a="1"/>
  <c r="N8006" i="88" s="1"/>
  <c r="N8007" i="88" a="1"/>
  <c r="N8007" i="88" s="1"/>
  <c r="N8008" i="88" a="1"/>
  <c r="N8008" i="88" s="1"/>
  <c r="N8009" i="88" a="1"/>
  <c r="N8009" i="88" s="1"/>
  <c r="N8010" i="88" a="1"/>
  <c r="N8010" i="88" s="1"/>
  <c r="N8011" i="88" a="1"/>
  <c r="N8011" i="88" s="1"/>
  <c r="N8012" i="88" a="1"/>
  <c r="N8012" i="88" s="1"/>
  <c r="N8013" i="88" a="1"/>
  <c r="N8013" i="88" s="1"/>
  <c r="N8014" i="88" a="1"/>
  <c r="N8014" i="88" s="1"/>
  <c r="N8015" i="88" a="1"/>
  <c r="N8015" i="88" s="1"/>
  <c r="N8016" i="88" a="1"/>
  <c r="N8016" i="88" s="1"/>
  <c r="N8017" i="88" a="1"/>
  <c r="N8017" i="88" s="1"/>
  <c r="N8018" i="88" a="1"/>
  <c r="N8018" i="88" s="1"/>
  <c r="N8019" i="88" a="1"/>
  <c r="N8019" i="88" s="1"/>
  <c r="N8020" i="88" a="1"/>
  <c r="N8020" i="88" s="1"/>
  <c r="N8021" i="88" a="1"/>
  <c r="N8021" i="88" s="1"/>
  <c r="N8022" i="88" a="1"/>
  <c r="N8022" i="88"/>
  <c r="N8023" i="88" a="1"/>
  <c r="N8023" i="88" s="1"/>
  <c r="N8024" i="88" a="1"/>
  <c r="N8024" i="88" s="1"/>
  <c r="N8025" i="88" a="1"/>
  <c r="N8025" i="88" s="1"/>
  <c r="N8026" i="88" a="1"/>
  <c r="N8026" i="88" s="1"/>
  <c r="N8027" i="88" a="1"/>
  <c r="N8027" i="88" s="1"/>
  <c r="N8028" i="88" a="1"/>
  <c r="N8028" i="88"/>
  <c r="N8029" i="88" a="1"/>
  <c r="N8029" i="88" s="1"/>
  <c r="N8030" i="88" a="1"/>
  <c r="N8030" i="88" s="1"/>
  <c r="N8031" i="88" a="1"/>
  <c r="N8031" i="88" s="1"/>
  <c r="N8032" i="88" a="1"/>
  <c r="N8032" i="88" s="1"/>
  <c r="N8033" i="88" a="1"/>
  <c r="N8033" i="88" s="1"/>
  <c r="N8034" i="88" a="1"/>
  <c r="N8034" i="88" s="1"/>
  <c r="N8035" i="88" a="1"/>
  <c r="N8035" i="88" s="1"/>
  <c r="N8036" i="88" a="1"/>
  <c r="N8036" i="88" s="1"/>
  <c r="N8037" i="88" a="1"/>
  <c r="N8037" i="88" s="1"/>
  <c r="N8038" i="88" a="1"/>
  <c r="N8038" i="88"/>
  <c r="N8039" i="88" a="1"/>
  <c r="N8039" i="88" s="1"/>
  <c r="N8040" i="88" a="1"/>
  <c r="N8040" i="88" s="1"/>
  <c r="N8041" i="88" a="1"/>
  <c r="N8041" i="88" s="1"/>
  <c r="N8042" i="88" a="1"/>
  <c r="N8042" i="88" s="1"/>
  <c r="N8043" i="88" a="1"/>
  <c r="N8043" i="88" s="1"/>
  <c r="N8044" i="88" a="1"/>
  <c r="N8044" i="88" s="1"/>
  <c r="N8045" i="88" a="1"/>
  <c r="N8045" i="88" s="1"/>
  <c r="N8046" i="88" a="1"/>
  <c r="N8046" i="88" s="1"/>
  <c r="N8047" i="88" a="1"/>
  <c r="N8047" i="88" s="1"/>
  <c r="N8048" i="88" a="1"/>
  <c r="N8048" i="88" s="1"/>
  <c r="N8049" i="88" a="1"/>
  <c r="N8049" i="88" s="1"/>
  <c r="N8050" i="88" a="1"/>
  <c r="N8050" i="88" s="1"/>
  <c r="N8051" i="88" a="1"/>
  <c r="N8051" i="88" s="1"/>
  <c r="N8052" i="88" a="1"/>
  <c r="N8052" i="88" s="1"/>
  <c r="N8053" i="88" a="1"/>
  <c r="N8053" i="88"/>
  <c r="N8054" i="88" a="1"/>
  <c r="N8054" i="88" s="1"/>
  <c r="N8055" i="88" a="1"/>
  <c r="N8055" i="88"/>
  <c r="N8056" i="88" a="1"/>
  <c r="N8056" i="88"/>
  <c r="N8057" i="88" a="1"/>
  <c r="N8057" i="88" s="1"/>
  <c r="N8058" i="88" a="1"/>
  <c r="N8058" i="88"/>
  <c r="N8059" i="88" a="1"/>
  <c r="N8059" i="88" s="1"/>
  <c r="N8060" i="88" a="1"/>
  <c r="N8060" i="88" s="1"/>
  <c r="N8061" i="88" a="1"/>
  <c r="N8061" i="88"/>
  <c r="N8062" i="88" a="1"/>
  <c r="N8062" i="88" s="1"/>
  <c r="N8063" i="88" a="1"/>
  <c r="N8063" i="88" s="1"/>
  <c r="N8064" i="88" a="1"/>
  <c r="N8064" i="88" s="1"/>
  <c r="N8065" i="88" a="1"/>
  <c r="N8065" i="88"/>
  <c r="N8066" i="88" a="1"/>
  <c r="N8066" i="88" s="1"/>
  <c r="N8067" i="88" a="1"/>
  <c r="N8067" i="88" s="1"/>
  <c r="N8068" i="88" a="1"/>
  <c r="N8068" i="88" s="1"/>
  <c r="N8069" i="88" a="1"/>
  <c r="N8069" i="88" s="1"/>
  <c r="N8070" i="88" a="1"/>
  <c r="N8070" i="88" s="1"/>
  <c r="N8071" i="88" a="1"/>
  <c r="N8071" i="88" s="1"/>
  <c r="N8072" i="88" a="1"/>
  <c r="N8072" i="88" s="1"/>
  <c r="N8073" i="88" a="1"/>
  <c r="N8073" i="88"/>
  <c r="N8074" i="88" a="1"/>
  <c r="N8074" i="88"/>
  <c r="N8075" i="88" a="1"/>
  <c r="N8075" i="88" s="1"/>
  <c r="N8076" i="88" a="1"/>
  <c r="N8076" i="88"/>
  <c r="N8077" i="88" a="1"/>
  <c r="N8077" i="88" s="1"/>
  <c r="N8078" i="88" a="1"/>
  <c r="N8078" i="88" s="1"/>
  <c r="N8079" i="88" a="1"/>
  <c r="N8079" i="88" s="1"/>
  <c r="N8080" i="88" a="1"/>
  <c r="N8080" i="88" s="1"/>
  <c r="N8081" i="88" a="1"/>
  <c r="N8081" i="88" s="1"/>
  <c r="N8082" i="88" a="1"/>
  <c r="N8082" i="88" s="1"/>
  <c r="N8083" i="88" a="1"/>
  <c r="N8083" i="88"/>
  <c r="N8084" i="88" a="1"/>
  <c r="N8084" i="88" s="1"/>
  <c r="N8085" i="88" a="1"/>
  <c r="N8085" i="88" s="1"/>
  <c r="N8086" i="88" a="1"/>
  <c r="N8086" i="88" s="1"/>
  <c r="N8087" i="88" a="1"/>
  <c r="N8087" i="88" s="1"/>
  <c r="N8088" i="88" a="1"/>
  <c r="N8088" i="88"/>
  <c r="N8089" i="88" a="1"/>
  <c r="N8089" i="88" s="1"/>
  <c r="N8090" i="88" a="1"/>
  <c r="N8090" i="88" s="1"/>
  <c r="N8091" i="88" a="1"/>
  <c r="N8091" i="88" s="1"/>
  <c r="N8092" i="88" a="1"/>
  <c r="N8092" i="88"/>
  <c r="N8093" i="88" a="1"/>
  <c r="N8093" i="88" s="1"/>
  <c r="N8094" i="88" a="1"/>
  <c r="N8094" i="88"/>
  <c r="N8095" i="88" a="1"/>
  <c r="N8095" i="88" s="1"/>
  <c r="N8096" i="88" a="1"/>
  <c r="N8096" i="88" s="1"/>
  <c r="N8097" i="88" a="1"/>
  <c r="N8097" i="88" s="1"/>
  <c r="N8098" i="88" a="1"/>
  <c r="N8098" i="88" s="1"/>
  <c r="N8099" i="88" a="1"/>
  <c r="N8099" i="88" s="1"/>
  <c r="N8100" i="88" a="1"/>
  <c r="N8100" i="88" s="1"/>
  <c r="N8101" i="88" a="1"/>
  <c r="N8101" i="88" s="1"/>
  <c r="N8102" i="88" a="1"/>
  <c r="N8102" i="88" s="1"/>
  <c r="N8103" i="88" a="1"/>
  <c r="N8103" i="88" s="1"/>
  <c r="N8104" i="88" a="1"/>
  <c r="N8104" i="88" s="1"/>
  <c r="N8105" i="88" a="1"/>
  <c r="N8105" i="88" s="1"/>
  <c r="N8106" i="88" a="1"/>
  <c r="N8106" i="88" s="1"/>
  <c r="N8107" i="88" a="1"/>
  <c r="N8107" i="88" s="1"/>
  <c r="N8108" i="88" a="1"/>
  <c r="N8108" i="88" s="1"/>
  <c r="N8109" i="88" a="1"/>
  <c r="N8109" i="88"/>
  <c r="N8110" i="88" a="1"/>
  <c r="N8110" i="88" s="1"/>
  <c r="N8111" i="88" a="1"/>
  <c r="N8111" i="88" s="1"/>
  <c r="N8112" i="88" a="1"/>
  <c r="N8112" i="88" s="1"/>
  <c r="N8113" i="88" a="1"/>
  <c r="N8113" i="88" s="1"/>
  <c r="N8114" i="88" a="1"/>
  <c r="N8114" i="88" s="1"/>
  <c r="N8115" i="88" a="1"/>
  <c r="N8115" i="88" s="1"/>
  <c r="N8116" i="88" a="1"/>
  <c r="N8116" i="88" s="1"/>
  <c r="N8117" i="88" a="1"/>
  <c r="N8117" i="88"/>
  <c r="N8118" i="88" a="1"/>
  <c r="N8118" i="88" s="1"/>
  <c r="N8119" i="88" a="1"/>
  <c r="N8119" i="88" s="1"/>
  <c r="N8120" i="88" a="1"/>
  <c r="N8120" i="88" s="1"/>
  <c r="N8121" i="88" a="1"/>
  <c r="N8121" i="88" s="1"/>
  <c r="N8122" i="88" a="1"/>
  <c r="N8122" i="88" s="1"/>
  <c r="N8123" i="88" a="1"/>
  <c r="N8123" i="88" s="1"/>
  <c r="N8124" i="88" a="1"/>
  <c r="N8124" i="88"/>
  <c r="N8125" i="88" a="1"/>
  <c r="N8125" i="88" s="1"/>
  <c r="N8126" i="88" a="1"/>
  <c r="N8126" i="88" s="1"/>
  <c r="N8127" i="88" a="1"/>
  <c r="N8127" i="88"/>
  <c r="N8128" i="88" a="1"/>
  <c r="N8128" i="88"/>
  <c r="N8129" i="88" a="1"/>
  <c r="N8129" i="88" s="1"/>
  <c r="N8130" i="88" a="1"/>
  <c r="N8130" i="88" s="1"/>
  <c r="N8131" i="88" a="1"/>
  <c r="N8131" i="88" s="1"/>
  <c r="N8132" i="88" a="1"/>
  <c r="N8132" i="88" s="1"/>
  <c r="N8133" i="88" a="1"/>
  <c r="N8133" i="88"/>
  <c r="N8134" i="88" a="1"/>
  <c r="N8134" i="88" s="1"/>
  <c r="N8135" i="88" a="1"/>
  <c r="N8135" i="88" s="1"/>
  <c r="N8136" i="88" a="1"/>
  <c r="N8136" i="88" s="1"/>
  <c r="N8137" i="88" a="1"/>
  <c r="N8137" i="88" s="1"/>
  <c r="N8138" i="88" a="1"/>
  <c r="N8138" i="88" s="1"/>
  <c r="N8139" i="88" a="1"/>
  <c r="N8139" i="88" s="1"/>
  <c r="N8140" i="88" a="1"/>
  <c r="N8140" i="88" s="1"/>
  <c r="N8141" i="88" a="1"/>
  <c r="N8141" i="88"/>
  <c r="N8142" i="88" a="1"/>
  <c r="N8142" i="88" s="1"/>
  <c r="N8143" i="88" a="1"/>
  <c r="N8143" i="88" s="1"/>
  <c r="N8144" i="88" a="1"/>
  <c r="N8144" i="88" s="1"/>
  <c r="N8145" i="88" a="1"/>
  <c r="N8145" i="88" s="1"/>
  <c r="N8146" i="88" a="1"/>
  <c r="N8146" i="88" s="1"/>
  <c r="N8147" i="88" a="1"/>
  <c r="N8147" i="88"/>
  <c r="N8148" i="88" a="1"/>
  <c r="N8148" i="88" s="1"/>
  <c r="N8149" i="88" a="1"/>
  <c r="N8149" i="88"/>
  <c r="N8150" i="88" a="1"/>
  <c r="N8150" i="88" s="1"/>
  <c r="N8151" i="88" a="1"/>
  <c r="N8151" i="88" s="1"/>
  <c r="N8152" i="88" a="1"/>
  <c r="N8152" i="88" s="1"/>
  <c r="N8153" i="88" a="1"/>
  <c r="N8153" i="88"/>
  <c r="N8154" i="88" a="1"/>
  <c r="N8154" i="88" s="1"/>
  <c r="N8155" i="88" a="1"/>
  <c r="N8155" i="88" s="1"/>
  <c r="N8156" i="88" a="1"/>
  <c r="N8156" i="88" s="1"/>
  <c r="N8157" i="88" a="1"/>
  <c r="N8157" i="88" s="1"/>
  <c r="N8158" i="88" a="1"/>
  <c r="N8158" i="88"/>
  <c r="N8159" i="88" a="1"/>
  <c r="N8159" i="88" s="1"/>
  <c r="N8160" i="88" a="1"/>
  <c r="N8160" i="88" s="1"/>
  <c r="N8161" i="88" a="1"/>
  <c r="N8161" i="88" s="1"/>
  <c r="N8162" i="88" a="1"/>
  <c r="N8162" i="88" s="1"/>
  <c r="N8163" i="88" a="1"/>
  <c r="N8163" i="88" s="1"/>
  <c r="N8164" i="88" a="1"/>
  <c r="N8164" i="88" s="1"/>
  <c r="N8165" i="88" a="1"/>
  <c r="N8165" i="88" s="1"/>
  <c r="N8166" i="88" a="1"/>
  <c r="N8166" i="88" s="1"/>
  <c r="N8167" i="88" a="1"/>
  <c r="N8167" i="88"/>
  <c r="N8168" i="88" a="1"/>
  <c r="N8168" i="88" s="1"/>
  <c r="N8169" i="88" a="1"/>
  <c r="N8169" i="88" s="1"/>
  <c r="N8170" i="88" a="1"/>
  <c r="N8170" i="88"/>
  <c r="N8171" i="88" a="1"/>
  <c r="N8171" i="88" s="1"/>
  <c r="N8172" i="88" a="1"/>
  <c r="N8172" i="88"/>
  <c r="N8173" i="88" a="1"/>
  <c r="N8173" i="88" s="1"/>
  <c r="N8174" i="88" a="1"/>
  <c r="N8174" i="88" s="1"/>
  <c r="N8175" i="88" a="1"/>
  <c r="N8175" i="88"/>
  <c r="N8176" i="88" a="1"/>
  <c r="N8176" i="88" s="1"/>
  <c r="N8177" i="88" a="1"/>
  <c r="N8177" i="88" s="1"/>
  <c r="N8178" i="88" a="1"/>
  <c r="N8178" i="88" s="1"/>
  <c r="N8179" i="88" a="1"/>
  <c r="N8179" i="88"/>
  <c r="N8180" i="88" a="1"/>
  <c r="N8180" i="88" s="1"/>
  <c r="N8181" i="88" a="1"/>
  <c r="N8181" i="88"/>
  <c r="N8182" i="88" a="1"/>
  <c r="N8182" i="88" s="1"/>
  <c r="O8182" i="88" s="1"/>
  <c r="N8183" i="88" a="1"/>
  <c r="N8183" i="88" s="1"/>
  <c r="N8184" i="88" a="1"/>
  <c r="N8184" i="88" s="1"/>
  <c r="N8185" i="88" a="1"/>
  <c r="N8185" i="88" s="1"/>
  <c r="N8186" i="88" a="1"/>
  <c r="N8186" i="88" s="1"/>
  <c r="N8187" i="88" a="1"/>
  <c r="N8187" i="88" s="1"/>
  <c r="N8188" i="88" a="1"/>
  <c r="N8188" i="88"/>
  <c r="N8189" i="88" a="1"/>
  <c r="N8189" i="88" s="1"/>
  <c r="N8190" i="88" a="1"/>
  <c r="N8190" i="88"/>
  <c r="N8191" i="88" a="1"/>
  <c r="N8191" i="88" s="1"/>
  <c r="N8192" i="88" a="1"/>
  <c r="N8192" i="88" s="1"/>
  <c r="N8193" i="88" a="1"/>
  <c r="N8193" i="88" s="1"/>
  <c r="N8194" i="88" a="1"/>
  <c r="N8194" i="88" s="1"/>
  <c r="N8195" i="88" a="1"/>
  <c r="N8195" i="88" s="1"/>
  <c r="N8196" i="88" a="1"/>
  <c r="N8196" i="88" s="1"/>
  <c r="N8197" i="88" a="1"/>
  <c r="N8197" i="88" s="1"/>
  <c r="N8198" i="88" a="1"/>
  <c r="N8198" i="88" s="1"/>
  <c r="N8199" i="88" a="1"/>
  <c r="N8199" i="88"/>
  <c r="N8200" i="88" a="1"/>
  <c r="N8200" i="88" s="1"/>
  <c r="N8201" i="88" a="1"/>
  <c r="N8201" i="88"/>
  <c r="N8202" i="88" a="1"/>
  <c r="N8202" i="88" s="1"/>
  <c r="N8203" i="88" a="1"/>
  <c r="N8203" i="88" s="1"/>
  <c r="N8204" i="88" a="1"/>
  <c r="N8204" i="88" s="1"/>
  <c r="N8205" i="88" a="1"/>
  <c r="N8205" i="88"/>
  <c r="N8206" i="88" a="1"/>
  <c r="N8206" i="88" s="1"/>
  <c r="N8207" i="88" a="1"/>
  <c r="N8207" i="88" s="1"/>
  <c r="N8208" i="88" a="1"/>
  <c r="N8208" i="88"/>
  <c r="N8209" i="88" a="1"/>
  <c r="N8209" i="88" s="1"/>
  <c r="N8210" i="88" a="1"/>
  <c r="N8210" i="88" s="1"/>
  <c r="N8211" i="88" a="1"/>
  <c r="N8211" i="88" s="1"/>
  <c r="N8212" i="88" a="1"/>
  <c r="N8212" i="88"/>
  <c r="N8213" i="88" a="1"/>
  <c r="N8213" i="88" s="1"/>
  <c r="N8214" i="88" a="1"/>
  <c r="N8214" i="88" s="1"/>
  <c r="N8215" i="88" a="1"/>
  <c r="N8215" i="88" s="1"/>
  <c r="N8216" i="88" a="1"/>
  <c r="N8216" i="88" s="1"/>
  <c r="N8217" i="88" a="1"/>
  <c r="N8217" i="88" s="1"/>
  <c r="N8218" i="88" a="1"/>
  <c r="N8218" i="88" s="1"/>
  <c r="N8219" i="88" a="1"/>
  <c r="N8219" i="88"/>
  <c r="N8220" i="88" a="1"/>
  <c r="N8220" i="88" s="1"/>
  <c r="N8221" i="88" a="1"/>
  <c r="N8221" i="88" s="1"/>
  <c r="N8222" i="88" a="1"/>
  <c r="N8222" i="88" s="1"/>
  <c r="N8223" i="88" a="1"/>
  <c r="N8223" i="88" s="1"/>
  <c r="N8224" i="88" a="1"/>
  <c r="N8224" i="88" s="1"/>
  <c r="N8225" i="88" a="1"/>
  <c r="N8225" i="88"/>
  <c r="N8226" i="88" a="1"/>
  <c r="N8226" i="88" s="1"/>
  <c r="N8227" i="88" a="1"/>
  <c r="N8227" i="88" s="1"/>
  <c r="N8228" i="88" a="1"/>
  <c r="N8228" i="88" s="1"/>
  <c r="N8229" i="88" a="1"/>
  <c r="N8229" i="88"/>
  <c r="N8230" i="88" a="1"/>
  <c r="N8230" i="88" s="1"/>
  <c r="N8231" i="88" a="1"/>
  <c r="N8231" i="88" s="1"/>
  <c r="N8232" i="88" a="1"/>
  <c r="N8232" i="88" s="1"/>
  <c r="N8233" i="88" a="1"/>
  <c r="N8233" i="88" s="1"/>
  <c r="N8234" i="88" a="1"/>
  <c r="N8234" i="88" s="1"/>
  <c r="N8235" i="88" a="1"/>
  <c r="N8235" i="88" s="1"/>
  <c r="N8236" i="88" a="1"/>
  <c r="N8236" i="88" s="1"/>
  <c r="N8237" i="88" a="1"/>
  <c r="N8237" i="88" s="1"/>
  <c r="N8238" i="88" a="1"/>
  <c r="N8238" i="88" s="1"/>
  <c r="N8239" i="88" a="1"/>
  <c r="N8239" i="88" s="1"/>
  <c r="N8240" i="88" a="1"/>
  <c r="N8240" i="88" s="1"/>
  <c r="N8241" i="88" a="1"/>
  <c r="N8241" i="88" s="1"/>
  <c r="N8242" i="88" a="1"/>
  <c r="N8242" i="88"/>
  <c r="N8243" i="88" a="1"/>
  <c r="N8243" i="88" s="1"/>
  <c r="N8244" i="88" a="1"/>
  <c r="N8244" i="88"/>
  <c r="N8245" i="88" a="1"/>
  <c r="N8245" i="88" s="1"/>
  <c r="N8246" i="88" a="1"/>
  <c r="N8246" i="88" s="1"/>
  <c r="N8247" i="88" a="1"/>
  <c r="N8247" i="88" s="1"/>
  <c r="N8248" i="88" a="1"/>
  <c r="N8248" i="88" s="1"/>
  <c r="N8249" i="88" a="1"/>
  <c r="N8249" i="88"/>
  <c r="N8250" i="88" a="1"/>
  <c r="N8250" i="88" s="1"/>
  <c r="N8251" i="88" a="1"/>
  <c r="N8251" i="88"/>
  <c r="N8252" i="88" a="1"/>
  <c r="N8252" i="88" s="1"/>
  <c r="N8253" i="88" a="1"/>
  <c r="N8253" i="88" s="1"/>
  <c r="N8254" i="88" a="1"/>
  <c r="N8254" i="88" s="1"/>
  <c r="N8255" i="88" a="1"/>
  <c r="N8255" i="88" s="1"/>
  <c r="N8256" i="88" a="1"/>
  <c r="N8256" i="88" s="1"/>
  <c r="N8257" i="88" a="1"/>
  <c r="N8257" i="88"/>
  <c r="N8258" i="88" a="1"/>
  <c r="N8258" i="88" s="1"/>
  <c r="N8259" i="88" a="1"/>
  <c r="N8259" i="88" s="1"/>
  <c r="N8260" i="88" a="1"/>
  <c r="N8260" i="88"/>
  <c r="N8261" i="88" a="1"/>
  <c r="N8261" i="88" s="1"/>
  <c r="N8262" i="88" a="1"/>
  <c r="N8262" i="88"/>
  <c r="N8263" i="88" a="1"/>
  <c r="N8263" i="88" s="1"/>
  <c r="N8264" i="88" a="1"/>
  <c r="N8264" i="88" s="1"/>
  <c r="N8265" i="88" a="1"/>
  <c r="N8265" i="88" s="1"/>
  <c r="N8266" i="88" a="1"/>
  <c r="N8266" i="88" s="1"/>
  <c r="N8267" i="88" a="1"/>
  <c r="N8267" i="88" s="1"/>
  <c r="N8268" i="88" a="1"/>
  <c r="N8268" i="88" s="1"/>
  <c r="N8269" i="88" a="1"/>
  <c r="N8269" i="88"/>
  <c r="N8270" i="88" a="1"/>
  <c r="N8270" i="88" s="1"/>
  <c r="N8271" i="88" a="1"/>
  <c r="N8271" i="88"/>
  <c r="N8272" i="88" a="1"/>
  <c r="N8272" i="88"/>
  <c r="N8273" i="88" a="1"/>
  <c r="N8273" i="88" s="1"/>
  <c r="N8274" i="88" a="1"/>
  <c r="N8274" i="88" s="1"/>
  <c r="N8275" i="88" a="1"/>
  <c r="N8275" i="88" s="1"/>
  <c r="N8276" i="88" a="1"/>
  <c r="N8276" i="88" s="1"/>
  <c r="N8277" i="88" a="1"/>
  <c r="N8277" i="88"/>
  <c r="N8278" i="88" a="1"/>
  <c r="N8278" i="88" s="1"/>
  <c r="N8279" i="88" a="1"/>
  <c r="N8279" i="88" s="1"/>
  <c r="N8280" i="88" a="1"/>
  <c r="N8280" i="88"/>
  <c r="N8281" i="88" a="1"/>
  <c r="N8281" i="88" s="1"/>
  <c r="N8282" i="88" a="1"/>
  <c r="N8282" i="88" s="1"/>
  <c r="N8283" i="88" a="1"/>
  <c r="N8283" i="88" s="1"/>
  <c r="N8284" i="88" a="1"/>
  <c r="N8284" i="88"/>
  <c r="N8285" i="88" a="1"/>
  <c r="N8285" i="88" s="1"/>
  <c r="N8286" i="88" a="1"/>
  <c r="N8286" i="88" s="1"/>
  <c r="N8287" i="88" a="1"/>
  <c r="N8287" i="88" s="1"/>
  <c r="N8288" i="88" a="1"/>
  <c r="N8288" i="88" s="1"/>
  <c r="N8289" i="88" a="1"/>
  <c r="N8289" i="88" s="1"/>
  <c r="N8290" i="88" a="1"/>
  <c r="N8290" i="88" s="1"/>
  <c r="N8291" i="88" a="1"/>
  <c r="N8291" i="88" s="1"/>
  <c r="N8292" i="88" a="1"/>
  <c r="N8292" i="88"/>
  <c r="N8293" i="88" a="1"/>
  <c r="N8293" i="88" s="1"/>
  <c r="N8294" i="88" a="1"/>
  <c r="N8294" i="88" s="1"/>
  <c r="N8295" i="88" a="1"/>
  <c r="N8295" i="88" s="1"/>
  <c r="N8296" i="88" a="1"/>
  <c r="N8296" i="88" s="1"/>
  <c r="N8297" i="88" a="1"/>
  <c r="N8297" i="88"/>
  <c r="N8298" i="88" a="1"/>
  <c r="N8298" i="88" s="1"/>
  <c r="N8299" i="88" a="1"/>
  <c r="N8299" i="88"/>
  <c r="N8300" i="88" a="1"/>
  <c r="N8300" i="88" s="1"/>
  <c r="N8301" i="88" a="1"/>
  <c r="N8301" i="88"/>
  <c r="N8302" i="88" a="1"/>
  <c r="N8302" i="88" s="1"/>
  <c r="N8303" i="88" a="1"/>
  <c r="N8303" i="88"/>
  <c r="N8304" i="88" a="1"/>
  <c r="N8304" i="88" s="1"/>
  <c r="N8305" i="88" a="1"/>
  <c r="N8305" i="88" s="1"/>
  <c r="N8306" i="88" a="1"/>
  <c r="N8306" i="88" s="1"/>
  <c r="N8307" i="88" a="1"/>
  <c r="N8307" i="88" s="1"/>
  <c r="N8308" i="88" a="1"/>
  <c r="N8308" i="88"/>
  <c r="N8309" i="88" a="1"/>
  <c r="N8309" i="88" s="1"/>
  <c r="N8310" i="88" a="1"/>
  <c r="N8310" i="88"/>
  <c r="N8311" i="88" a="1"/>
  <c r="N8311" i="88" s="1"/>
  <c r="N8312" i="88" a="1"/>
  <c r="N8312" i="88" s="1"/>
  <c r="N8313" i="88" a="1"/>
  <c r="N8313" i="88" s="1"/>
  <c r="N8314" i="88" a="1"/>
  <c r="N8314" i="88" s="1"/>
  <c r="N8315" i="88" a="1"/>
  <c r="N8315" i="88" s="1"/>
  <c r="O8315" i="88" s="1"/>
  <c r="N8316" i="88" a="1"/>
  <c r="N8316" i="88"/>
  <c r="N8317" i="88" a="1"/>
  <c r="N8317" i="88" s="1"/>
  <c r="N8318" i="88" a="1"/>
  <c r="N8318" i="88" s="1"/>
  <c r="N8319" i="88" a="1"/>
  <c r="N8319" i="88" s="1"/>
  <c r="O8319" i="88" s="1"/>
  <c r="N8320" i="88" a="1"/>
  <c r="N8320" i="88" s="1"/>
  <c r="N8321" i="88" a="1"/>
  <c r="N8321" i="88" s="1"/>
  <c r="N8322" i="88" a="1"/>
  <c r="N8322" i="88" s="1"/>
  <c r="N8323" i="88" a="1"/>
  <c r="N8323" i="88" s="1"/>
  <c r="N8324" i="88" a="1"/>
  <c r="N8324" i="88" s="1"/>
  <c r="N8325" i="88" a="1"/>
  <c r="N8325" i="88" s="1"/>
  <c r="N8326" i="88" a="1"/>
  <c r="N8326" i="88" s="1"/>
  <c r="N8327" i="88" a="1"/>
  <c r="N8327" i="88" s="1"/>
  <c r="N8328" i="88" a="1"/>
  <c r="N8328" i="88" s="1"/>
  <c r="N8329" i="88" a="1"/>
  <c r="N8329" i="88" s="1"/>
  <c r="N8330" i="88" a="1"/>
  <c r="N8330" i="88" s="1"/>
  <c r="N8331" i="88" a="1"/>
  <c r="N8331" i="88" s="1"/>
  <c r="O8331" i="88" s="1"/>
  <c r="N8332" i="88" a="1"/>
  <c r="N8332" i="88" s="1"/>
  <c r="N8333" i="88" a="1"/>
  <c r="N8333" i="88" s="1"/>
  <c r="N8334" i="88" a="1"/>
  <c r="N8334" i="88" s="1"/>
  <c r="N8335" i="88" a="1"/>
  <c r="N8335" i="88" s="1"/>
  <c r="N8336" i="88" a="1"/>
  <c r="N8336" i="88" s="1"/>
  <c r="N8337" i="88" a="1"/>
  <c r="N8337" i="88" s="1"/>
  <c r="N8338" i="88" a="1"/>
  <c r="N8338" i="88"/>
  <c r="N8339" i="88" a="1"/>
  <c r="N8339" i="88" s="1"/>
  <c r="N8340" i="88" a="1"/>
  <c r="N8340" i="88"/>
  <c r="N8341" i="88" a="1"/>
  <c r="N8341" i="88" s="1"/>
  <c r="N8342" i="88" a="1"/>
  <c r="N8342" i="88" s="1"/>
  <c r="N8343" i="88" a="1"/>
  <c r="N8343" i="88" s="1"/>
  <c r="N8344" i="88" a="1"/>
  <c r="N8344" i="88"/>
  <c r="N8345" i="88" a="1"/>
  <c r="N8345" i="88" s="1"/>
  <c r="N8346" i="88" a="1"/>
  <c r="N8346" i="88" s="1"/>
  <c r="N8347" i="88" a="1"/>
  <c r="N8347" i="88" s="1"/>
  <c r="N8348" i="88" a="1"/>
  <c r="N8348" i="88" s="1"/>
  <c r="N8349" i="88" a="1"/>
  <c r="N8349" i="88" s="1"/>
  <c r="N8350" i="88" a="1"/>
  <c r="N8350" i="88" s="1"/>
  <c r="N8351" i="88" a="1"/>
  <c r="N8351" i="88" s="1"/>
  <c r="N8352" i="88" a="1"/>
  <c r="N8352" i="88" s="1"/>
  <c r="N8353" i="88" a="1"/>
  <c r="N8353" i="88"/>
  <c r="N8354" i="88" a="1"/>
  <c r="N8354" i="88" s="1"/>
  <c r="N8355" i="88" a="1"/>
  <c r="N8355" i="88" s="1"/>
  <c r="N8356" i="88" a="1"/>
  <c r="N8356" i="88" s="1"/>
  <c r="N8357" i="88" a="1"/>
  <c r="N8357" i="88" s="1"/>
  <c r="N8358" i="88" a="1"/>
  <c r="N8358" i="88" s="1"/>
  <c r="N8359" i="88" a="1"/>
  <c r="N8359" i="88" s="1"/>
  <c r="N8360" i="88" a="1"/>
  <c r="N8360" i="88" s="1"/>
  <c r="N8361" i="88" a="1"/>
  <c r="N8361" i="88" s="1"/>
  <c r="N8362" i="88" a="1"/>
  <c r="N8362" i="88"/>
  <c r="N8363" i="88" a="1"/>
  <c r="N8363" i="88" s="1"/>
  <c r="N8364" i="88" a="1"/>
  <c r="N8364" i="88" s="1"/>
  <c r="N8365" i="88" a="1"/>
  <c r="N8365" i="88" s="1"/>
  <c r="N8366" i="88" a="1"/>
  <c r="N8366" i="88" s="1"/>
  <c r="N8367" i="88" a="1"/>
  <c r="N8367" i="88"/>
  <c r="N8368" i="88" a="1"/>
  <c r="N8368" i="88" s="1"/>
  <c r="N8369" i="88" a="1"/>
  <c r="N8369" i="88" s="1"/>
  <c r="N8370" i="88" a="1"/>
  <c r="N8370" i="88" s="1"/>
  <c r="N8371" i="88" a="1"/>
  <c r="N8371" i="88" s="1"/>
  <c r="N8372" i="88" a="1"/>
  <c r="N8372" i="88" s="1"/>
  <c r="N8373" i="88" a="1"/>
  <c r="N8373" i="88" s="1"/>
  <c r="N8374" i="88" a="1"/>
  <c r="N8374" i="88" s="1"/>
  <c r="N8375" i="88" a="1"/>
  <c r="N8375" i="88"/>
  <c r="N8376" i="88" a="1"/>
  <c r="N8376" i="88" s="1"/>
  <c r="O8376" i="88" s="1"/>
  <c r="N8377" i="88" a="1"/>
  <c r="N8377" i="88" s="1"/>
  <c r="N8378" i="88" a="1"/>
  <c r="N8378" i="88" s="1"/>
  <c r="N8379" i="88" a="1"/>
  <c r="N8379" i="88" s="1"/>
  <c r="N8380" i="88" a="1"/>
  <c r="N8380" i="88" s="1"/>
  <c r="N8381" i="88" a="1"/>
  <c r="N8381" i="88" s="1"/>
  <c r="N8382" i="88" a="1"/>
  <c r="N8382" i="88"/>
  <c r="N8383" i="88" a="1"/>
  <c r="N8383" i="88"/>
  <c r="N8384" i="88" a="1"/>
  <c r="N8384" i="88" s="1"/>
  <c r="N8385" i="88" a="1"/>
  <c r="N8385" i="88" s="1"/>
  <c r="N8386" i="88" a="1"/>
  <c r="N8386" i="88"/>
  <c r="N8387" i="88" a="1"/>
  <c r="N8387" i="88" s="1"/>
  <c r="N8388" i="88" a="1"/>
  <c r="N8388" i="88" s="1"/>
  <c r="N8389" i="88" a="1"/>
  <c r="N8389" i="88"/>
  <c r="N8390" i="88" a="1"/>
  <c r="N8390" i="88" s="1"/>
  <c r="N8391" i="88" a="1"/>
  <c r="N8391" i="88" s="1"/>
  <c r="N8392" i="88" a="1"/>
  <c r="N8392" i="88" s="1"/>
  <c r="O8392" i="88" s="1"/>
  <c r="N8393" i="88" a="1"/>
  <c r="N8393" i="88" s="1"/>
  <c r="N8394" i="88" a="1"/>
  <c r="N8394" i="88" s="1"/>
  <c r="N8395" i="88" a="1"/>
  <c r="N8395" i="88"/>
  <c r="N8396" i="88" a="1"/>
  <c r="N8396" i="88" s="1"/>
  <c r="N8397" i="88" a="1"/>
  <c r="N8397" i="88" s="1"/>
  <c r="N8398" i="88" a="1"/>
  <c r="N8398" i="88" s="1"/>
  <c r="N8399" i="88" a="1"/>
  <c r="N8399" i="88"/>
  <c r="N8400" i="88" a="1"/>
  <c r="N8400" i="88" s="1"/>
  <c r="O8400" i="88" s="1"/>
  <c r="N8401" i="88" a="1"/>
  <c r="N8401" i="88"/>
  <c r="N8402" i="88" a="1"/>
  <c r="N8402" i="88" s="1"/>
  <c r="N8403" i="88" a="1"/>
  <c r="N8403" i="88"/>
  <c r="N8404" i="88" a="1"/>
  <c r="N8404" i="88" s="1"/>
  <c r="N8405" i="88" a="1"/>
  <c r="N8405" i="88"/>
  <c r="N8406" i="88" a="1"/>
  <c r="N8406" i="88" s="1"/>
  <c r="N8407" i="88" a="1"/>
  <c r="N8407" i="88" s="1"/>
  <c r="N8408" i="88" a="1"/>
  <c r="N8408" i="88" s="1"/>
  <c r="N8409" i="88" a="1"/>
  <c r="N8409" i="88" s="1"/>
  <c r="N8410" i="88" a="1"/>
  <c r="N8410" i="88" s="1"/>
  <c r="N8411" i="88" a="1"/>
  <c r="N8411" i="88" s="1"/>
  <c r="N8412" i="88" a="1"/>
  <c r="N8412" i="88"/>
  <c r="N8413" i="88" a="1"/>
  <c r="N8413" i="88"/>
  <c r="N8414" i="88" a="1"/>
  <c r="N8414" i="88" s="1"/>
  <c r="N8415" i="88" a="1"/>
  <c r="N8415" i="88"/>
  <c r="N8416" i="88" a="1"/>
  <c r="N8416" i="88" s="1"/>
  <c r="N8417" i="88" a="1"/>
  <c r="N8417" i="88" s="1"/>
  <c r="N8418" i="88" a="1"/>
  <c r="N8418" i="88" s="1"/>
  <c r="N8419" i="88" a="1"/>
  <c r="N8419" i="88" s="1"/>
  <c r="N8420" i="88" a="1"/>
  <c r="N8420" i="88" s="1"/>
  <c r="N8421" i="88" a="1"/>
  <c r="N8421" i="88"/>
  <c r="N8422" i="88" a="1"/>
  <c r="N8422" i="88" s="1"/>
  <c r="N8423" i="88" a="1"/>
  <c r="N8423" i="88" s="1"/>
  <c r="N8424" i="88" a="1"/>
  <c r="N8424" i="88"/>
  <c r="N8425" i="88" a="1"/>
  <c r="N8425" i="88"/>
  <c r="N8426" i="88" a="1"/>
  <c r="N8426" i="88" s="1"/>
  <c r="N8427" i="88" a="1"/>
  <c r="N8427" i="88" s="1"/>
  <c r="N8428" i="88" a="1"/>
  <c r="N8428" i="88"/>
  <c r="N8429" i="88" a="1"/>
  <c r="N8429" i="88" s="1"/>
  <c r="N8430" i="88" a="1"/>
  <c r="N8430" i="88"/>
  <c r="N8431" i="88" a="1"/>
  <c r="N8431" i="88" s="1"/>
  <c r="N8432" i="88" a="1"/>
  <c r="N8432" i="88" s="1"/>
  <c r="N8433" i="88" a="1"/>
  <c r="N8433" i="88"/>
  <c r="N8434" i="88" a="1"/>
  <c r="N8434" i="88" s="1"/>
  <c r="N8435" i="88" a="1"/>
  <c r="N8435" i="88" s="1"/>
  <c r="N8436" i="88" a="1"/>
  <c r="N8436" i="88" s="1"/>
  <c r="N8437" i="88" a="1"/>
  <c r="N8437" i="88" s="1"/>
  <c r="N8438" i="88" a="1"/>
  <c r="N8438" i="88" s="1"/>
  <c r="N8439" i="88" a="1"/>
  <c r="N8439" i="88" s="1"/>
  <c r="N8440" i="88" a="1"/>
  <c r="N8440" i="88" s="1"/>
  <c r="N8441" i="88" a="1"/>
  <c r="N8441" i="88"/>
  <c r="N8442" i="88" a="1"/>
  <c r="N8442" i="88" s="1"/>
  <c r="N8443" i="88" a="1"/>
  <c r="N8443" i="88" s="1"/>
  <c r="N8444" i="88" a="1"/>
  <c r="N8444" i="88" s="1"/>
  <c r="N8445" i="88" a="1"/>
  <c r="N8445" i="88" s="1"/>
  <c r="N8446" i="88" a="1"/>
  <c r="N8446" i="88"/>
  <c r="N8447" i="88" a="1"/>
  <c r="N8447" i="88" s="1"/>
  <c r="N8448" i="88" a="1"/>
  <c r="N8448" i="88" s="1"/>
  <c r="N8449" i="88" a="1"/>
  <c r="N8449" i="88" s="1"/>
  <c r="N8450" i="88" a="1"/>
  <c r="N8450" i="88" s="1"/>
  <c r="N8451" i="88" a="1"/>
  <c r="N8451" i="88" s="1"/>
  <c r="N8452" i="88" a="1"/>
  <c r="N8452" i="88" s="1"/>
  <c r="N8453" i="88" a="1"/>
  <c r="N8453" i="88" s="1"/>
  <c r="N8454" i="88" a="1"/>
  <c r="N8454" i="88" s="1"/>
  <c r="N8455" i="88" a="1"/>
  <c r="N8455" i="88" s="1"/>
  <c r="N8456" i="88" a="1"/>
  <c r="N8456" i="88" s="1"/>
  <c r="N8457" i="88" a="1"/>
  <c r="N8457" i="88" s="1"/>
  <c r="N8458" i="88" a="1"/>
  <c r="N8458" i="88" s="1"/>
  <c r="N8459" i="88" a="1"/>
  <c r="N8459" i="88" s="1"/>
  <c r="N8460" i="88" a="1"/>
  <c r="N8460" i="88"/>
  <c r="N8461" i="88" a="1"/>
  <c r="N8461" i="88" s="1"/>
  <c r="O8461" i="88" s="1"/>
  <c r="N8462" i="88" a="1"/>
  <c r="N8462" i="88" s="1"/>
  <c r="N8463" i="88" a="1"/>
  <c r="N8463" i="88" s="1"/>
  <c r="N8464" i="88" a="1"/>
  <c r="N8464" i="88" s="1"/>
  <c r="N8465" i="88" a="1"/>
  <c r="N8465" i="88" s="1"/>
  <c r="O8465" i="88" s="1"/>
  <c r="N8466" i="88" a="1"/>
  <c r="N8466" i="88" s="1"/>
  <c r="N8467" i="88" a="1"/>
  <c r="N8467" i="88" s="1"/>
  <c r="N8468" i="88" a="1"/>
  <c r="N8468" i="88" s="1"/>
  <c r="N8469" i="88" a="1"/>
  <c r="N8469" i="88" s="1"/>
  <c r="N8470" i="88" a="1"/>
  <c r="N8470" i="88" s="1"/>
  <c r="N8471" i="88" a="1"/>
  <c r="N8471" i="88" s="1"/>
  <c r="N8472" i="88" a="1"/>
  <c r="N8472" i="88" s="1"/>
  <c r="N8473" i="88" a="1"/>
  <c r="N8473" i="88" s="1"/>
  <c r="N8474" i="88" a="1"/>
  <c r="N8474" i="88" s="1"/>
  <c r="N8475" i="88" a="1"/>
  <c r="N8475" i="88" s="1"/>
  <c r="N8476" i="88" a="1"/>
  <c r="N8476" i="88"/>
  <c r="N8477" i="88" a="1"/>
  <c r="N8477" i="88" s="1"/>
  <c r="N8478" i="88" a="1"/>
  <c r="N8478" i="88" s="1"/>
  <c r="N8479" i="88" a="1"/>
  <c r="N8479" i="88" s="1"/>
  <c r="N8480" i="88" a="1"/>
  <c r="N8480" i="88" s="1"/>
  <c r="N8481" i="88" a="1"/>
  <c r="N8481" i="88"/>
  <c r="O8481" i="88" s="1"/>
  <c r="N8482" i="88" a="1"/>
  <c r="N8482" i="88" s="1"/>
  <c r="O8482" i="88" s="1"/>
  <c r="N8483" i="88" a="1"/>
  <c r="N8483" i="88"/>
  <c r="N8484" i="88" a="1"/>
  <c r="N8484" i="88" s="1"/>
  <c r="N8485" i="88" a="1"/>
  <c r="N8485" i="88" s="1"/>
  <c r="N8486" i="88" a="1"/>
  <c r="N8486" i="88" s="1"/>
  <c r="N8487" i="88" a="1"/>
  <c r="N8487" i="88" s="1"/>
  <c r="N8488" i="88" a="1"/>
  <c r="N8488" i="88"/>
  <c r="N8489" i="88" a="1"/>
  <c r="N8489" i="88" s="1"/>
  <c r="N8490" i="88" a="1"/>
  <c r="N8490" i="88" s="1"/>
  <c r="N8491" i="88" a="1"/>
  <c r="N8491" i="88" s="1"/>
  <c r="N8492" i="88" a="1"/>
  <c r="N8492" i="88" s="1"/>
  <c r="N8493" i="88" a="1"/>
  <c r="N8493" i="88"/>
  <c r="N8494" i="88" a="1"/>
  <c r="N8494" i="88" s="1"/>
  <c r="N8495" i="88" a="1"/>
  <c r="N8495" i="88" s="1"/>
  <c r="N8496" i="88" a="1"/>
  <c r="N8496" i="88"/>
  <c r="N8497" i="88" a="1"/>
  <c r="N8497" i="88" s="1"/>
  <c r="N8498" i="88" a="1"/>
  <c r="N8498" i="88" s="1"/>
  <c r="N8499" i="88" a="1"/>
  <c r="N8499" i="88" s="1"/>
  <c r="N8500" i="88" a="1"/>
  <c r="N8500" i="88"/>
  <c r="N8501" i="88" a="1"/>
  <c r="N8501" i="88" s="1"/>
  <c r="N8502" i="88" a="1"/>
  <c r="N8502" i="88"/>
  <c r="N8503" i="88" a="1"/>
  <c r="N8503" i="88" s="1"/>
  <c r="N8504" i="88" a="1"/>
  <c r="N8504" i="88" s="1"/>
  <c r="N8505" i="88" a="1"/>
  <c r="N8505" i="88" s="1"/>
  <c r="N8506" i="88" a="1"/>
  <c r="N8506" i="88" s="1"/>
  <c r="N8507" i="88" a="1"/>
  <c r="N8507" i="88"/>
  <c r="N8508" i="88" a="1"/>
  <c r="N8508" i="88"/>
  <c r="N8509" i="88" a="1"/>
  <c r="N8509" i="88" s="1"/>
  <c r="N8510" i="88" a="1"/>
  <c r="N8510" i="88" s="1"/>
  <c r="N8511" i="88" a="1"/>
  <c r="N8511" i="88" s="1"/>
  <c r="N8512" i="88" a="1"/>
  <c r="N8512" i="88" s="1"/>
  <c r="N8513" i="88" a="1"/>
  <c r="N8513" i="88" s="1"/>
  <c r="N8514" i="88" a="1"/>
  <c r="N8514" i="88" s="1"/>
  <c r="O8514" i="88" s="1"/>
  <c r="N8515" i="88" a="1"/>
  <c r="N8515" i="88"/>
  <c r="N8516" i="88" a="1"/>
  <c r="N8516" i="88" s="1"/>
  <c r="N8517" i="88" a="1"/>
  <c r="N8517" i="88"/>
  <c r="N8518" i="88" a="1"/>
  <c r="N8518" i="88" s="1"/>
  <c r="N8519" i="88" a="1"/>
  <c r="N8519" i="88"/>
  <c r="N8520" i="88" a="1"/>
  <c r="N8520" i="88" s="1"/>
  <c r="N8521" i="88" a="1"/>
  <c r="N8521" i="88"/>
  <c r="N8522" i="88" a="1"/>
  <c r="N8522" i="88" s="1"/>
  <c r="N8523" i="88" a="1"/>
  <c r="N8523" i="88" s="1"/>
  <c r="N8524" i="88" a="1"/>
  <c r="N8524" i="88" s="1"/>
  <c r="N8525" i="88" a="1"/>
  <c r="N8525" i="88" s="1"/>
  <c r="N8526" i="88" a="1"/>
  <c r="N8526" i="88"/>
  <c r="N8527" i="88" a="1"/>
  <c r="N8527" i="88" s="1"/>
  <c r="N8528" i="88" a="1"/>
  <c r="N8528" i="88" s="1"/>
  <c r="N8529" i="88" a="1"/>
  <c r="N8529" i="88" s="1"/>
  <c r="N8530" i="88" a="1"/>
  <c r="N8530" i="88" s="1"/>
  <c r="N8531" i="88" a="1"/>
  <c r="N8531" i="88" s="1"/>
  <c r="N8532" i="88" a="1"/>
  <c r="N8532" i="88" s="1"/>
  <c r="N8533" i="88" a="1"/>
  <c r="N8533" i="88" s="1"/>
  <c r="N8534" i="88" a="1"/>
  <c r="N8534" i="88" s="1"/>
  <c r="N8535" i="88" a="1"/>
  <c r="N8535" i="88" s="1"/>
  <c r="N8536" i="88" a="1"/>
  <c r="N8536" i="88" s="1"/>
  <c r="N8537" i="88" a="1"/>
  <c r="N8537" i="88" s="1"/>
  <c r="N8538" i="88" a="1"/>
  <c r="N8538" i="88" s="1"/>
  <c r="N8539" i="88" a="1"/>
  <c r="N8539" i="88"/>
  <c r="N8540" i="88" a="1"/>
  <c r="N8540" i="88" s="1"/>
  <c r="N8541" i="88" a="1"/>
  <c r="N8541" i="88" s="1"/>
  <c r="N8542" i="88" a="1"/>
  <c r="N8542" i="88" s="1"/>
  <c r="N8543" i="88" a="1"/>
  <c r="N8543" i="88" s="1"/>
  <c r="N8544" i="88" a="1"/>
  <c r="N8544" i="88"/>
  <c r="N8545" i="88" a="1"/>
  <c r="N8545" i="88" s="1"/>
  <c r="N8546" i="88" a="1"/>
  <c r="N8546" i="88" s="1"/>
  <c r="N8547" i="88" a="1"/>
  <c r="N8547" i="88" s="1"/>
  <c r="N8548" i="88" a="1"/>
  <c r="N8548" i="88" s="1"/>
  <c r="N8549" i="88" a="1"/>
  <c r="N8549" i="88" s="1"/>
  <c r="N8550" i="88" a="1"/>
  <c r="N8550" i="88" s="1"/>
  <c r="N8551" i="88" a="1"/>
  <c r="N8551" i="88" s="1"/>
  <c r="N8552" i="88" a="1"/>
  <c r="N8552" i="88" s="1"/>
  <c r="N8553" i="88" a="1"/>
  <c r="N8553" i="88" s="1"/>
  <c r="N8554" i="88" a="1"/>
  <c r="N8554" i="88" s="1"/>
  <c r="N8555" i="88" a="1"/>
  <c r="N8555" i="88"/>
  <c r="N8556" i="88" a="1"/>
  <c r="N8556" i="88"/>
  <c r="N8557" i="88" a="1"/>
  <c r="N8557" i="88" s="1"/>
  <c r="N8558" i="88" a="1"/>
  <c r="N8558" i="88" s="1"/>
  <c r="N8559" i="88" a="1"/>
  <c r="N8559" i="88" s="1"/>
  <c r="N8560" i="88" a="1"/>
  <c r="N8560" i="88"/>
  <c r="N8561" i="88" a="1"/>
  <c r="N8561" i="88" s="1"/>
  <c r="N8562" i="88" a="1"/>
  <c r="N8562" i="88"/>
  <c r="N8563" i="88" a="1"/>
  <c r="N8563" i="88" s="1"/>
  <c r="N8564" i="88" a="1"/>
  <c r="N8564" i="88" s="1"/>
  <c r="N8565" i="88" a="1"/>
  <c r="N8565" i="88" s="1"/>
  <c r="N8566" i="88" a="1"/>
  <c r="N8566" i="88" s="1"/>
  <c r="N8567" i="88" a="1"/>
  <c r="N8567" i="88" s="1"/>
  <c r="N8568" i="88" a="1"/>
  <c r="N8568" i="88" s="1"/>
  <c r="N8569" i="88" a="1"/>
  <c r="N8569" i="88" s="1"/>
  <c r="N8570" i="88" a="1"/>
  <c r="N8570" i="88" s="1"/>
  <c r="N8571" i="88" a="1"/>
  <c r="N8571" i="88" s="1"/>
  <c r="N8572" i="88" a="1"/>
  <c r="N8572" i="88" s="1"/>
  <c r="N8573" i="88" a="1"/>
  <c r="N8573" i="88"/>
  <c r="N8574" i="88" a="1"/>
  <c r="N8574" i="88"/>
  <c r="N8575" i="88" a="1"/>
  <c r="N8575" i="88" s="1"/>
  <c r="N8576" i="88" a="1"/>
  <c r="N8576" i="88" s="1"/>
  <c r="N8577" i="88" a="1"/>
  <c r="N8577" i="88"/>
  <c r="N8578" i="88" a="1"/>
  <c r="N8578" i="88"/>
  <c r="N8579" i="88" a="1"/>
  <c r="N8579" i="88" s="1"/>
  <c r="N8580" i="88" a="1"/>
  <c r="N8580" i="88" s="1"/>
  <c r="N8581" i="88" a="1"/>
  <c r="N8581" i="88" s="1"/>
  <c r="N8582" i="88" a="1"/>
  <c r="N8582" i="88" s="1"/>
  <c r="N8583" i="88" a="1"/>
  <c r="N8583" i="88" s="1"/>
  <c r="N8584" i="88" a="1"/>
  <c r="N8584" i="88" s="1"/>
  <c r="N8585" i="88" a="1"/>
  <c r="N8585" i="88" s="1"/>
  <c r="N8586" i="88" a="1"/>
  <c r="N8586" i="88" s="1"/>
  <c r="N8587" i="88" a="1"/>
  <c r="N8587" i="88"/>
  <c r="O8587" i="88" s="1"/>
  <c r="N8588" i="88" a="1"/>
  <c r="N8588" i="88" s="1"/>
  <c r="N8589" i="88" a="1"/>
  <c r="N8589" i="88"/>
  <c r="N8590" i="88" a="1"/>
  <c r="N8590" i="88"/>
  <c r="N8591" i="88" a="1"/>
  <c r="N8591" i="88" s="1"/>
  <c r="N8592" i="88" a="1"/>
  <c r="N8592" i="88" s="1"/>
  <c r="N8593" i="88" a="1"/>
  <c r="N8593" i="88"/>
  <c r="N8594" i="88" a="1"/>
  <c r="N8594" i="88" s="1"/>
  <c r="N8595" i="88" a="1"/>
  <c r="N8595" i="88" s="1"/>
  <c r="O8595" i="88" s="1"/>
  <c r="N8596" i="88" a="1"/>
  <c r="N8596" i="88" s="1"/>
  <c r="N8597" i="88" a="1"/>
  <c r="N8597" i="88" s="1"/>
  <c r="N8598" i="88" a="1"/>
  <c r="N8598" i="88" s="1"/>
  <c r="N8599" i="88" a="1"/>
  <c r="N8599" i="88" s="1"/>
  <c r="N8600" i="88" a="1"/>
  <c r="N8600" i="88" s="1"/>
  <c r="N8601" i="88" a="1"/>
  <c r="N8601" i="88" s="1"/>
  <c r="N8602" i="88" a="1"/>
  <c r="N8602" i="88" s="1"/>
  <c r="N8603" i="88" a="1"/>
  <c r="N8603" i="88" s="1"/>
  <c r="N8604" i="88" a="1"/>
  <c r="N8604" i="88"/>
  <c r="N8605" i="88" a="1"/>
  <c r="N8605" i="88"/>
  <c r="N8606" i="88" a="1"/>
  <c r="N8606" i="88" s="1"/>
  <c r="N8607" i="88" a="1"/>
  <c r="N8607" i="88"/>
  <c r="N8608" i="88" a="1"/>
  <c r="N8608" i="88" s="1"/>
  <c r="N8609" i="88" a="1"/>
  <c r="N8609" i="88" s="1"/>
  <c r="N8610" i="88" a="1"/>
  <c r="N8610" i="88" s="1"/>
  <c r="N8611" i="88" a="1"/>
  <c r="N8611" i="88" s="1"/>
  <c r="N8612" i="88" a="1"/>
  <c r="N8612" i="88" s="1"/>
  <c r="N8613" i="88" a="1"/>
  <c r="N8613" i="88" s="1"/>
  <c r="N8614" i="88" a="1"/>
  <c r="N8614" i="88"/>
  <c r="O8614" i="88" s="1"/>
  <c r="N8615" i="88" a="1"/>
  <c r="N8615" i="88" s="1"/>
  <c r="N8616" i="88" a="1"/>
  <c r="N8616" i="88" s="1"/>
  <c r="N8617" i="88" a="1"/>
  <c r="N8617" i="88" s="1"/>
  <c r="N8618" i="88" a="1"/>
  <c r="N8618" i="88" s="1"/>
  <c r="N8619" i="88" a="1"/>
  <c r="N8619" i="88" s="1"/>
  <c r="N8620" i="88" a="1"/>
  <c r="N8620" i="88" s="1"/>
  <c r="N8621" i="88" a="1"/>
  <c r="N8621" i="88"/>
  <c r="O8621" i="88" s="1"/>
  <c r="N8622" i="88" a="1"/>
  <c r="N8622" i="88" s="1"/>
  <c r="N8623" i="88" a="1"/>
  <c r="N8623" i="88" s="1"/>
  <c r="N8624" i="88" a="1"/>
  <c r="N8624" i="88" s="1"/>
  <c r="N8625" i="88" a="1"/>
  <c r="N8625" i="88" s="1"/>
  <c r="N8626" i="88" a="1"/>
  <c r="N8626" i="88" s="1"/>
  <c r="N8627" i="88" a="1"/>
  <c r="N8627" i="88" s="1"/>
  <c r="N8628" i="88" a="1"/>
  <c r="N8628" i="88"/>
  <c r="N8629" i="88" a="1"/>
  <c r="N8629" i="88"/>
  <c r="O8629" i="88" s="1"/>
  <c r="N8630" i="88" a="1"/>
  <c r="N8630" i="88" s="1"/>
  <c r="N8631" i="88" a="1"/>
  <c r="N8631" i="88"/>
  <c r="N8632" i="88" a="1"/>
  <c r="N8632" i="88" s="1"/>
  <c r="N8633" i="88" a="1"/>
  <c r="N8633" i="88" s="1"/>
  <c r="N8634" i="88" a="1"/>
  <c r="N8634" i="88"/>
  <c r="N8635" i="88" a="1"/>
  <c r="N8635" i="88"/>
  <c r="N8636" i="88" a="1"/>
  <c r="N8636" i="88" s="1"/>
  <c r="N8637" i="88" a="1"/>
  <c r="N8637" i="88" s="1"/>
  <c r="N8638" i="88" a="1"/>
  <c r="N8638" i="88"/>
  <c r="N8639" i="88" a="1"/>
  <c r="N8639" i="88"/>
  <c r="N8640" i="88" a="1"/>
  <c r="N8640" i="88" s="1"/>
  <c r="N8641" i="88" a="1"/>
  <c r="N8641" i="88" s="1"/>
  <c r="N8642" i="88" a="1"/>
  <c r="N8642" i="88" s="1"/>
  <c r="N8643" i="88" a="1"/>
  <c r="N8643" i="88" s="1"/>
  <c r="N8644" i="88" a="1"/>
  <c r="N8644" i="88" s="1"/>
  <c r="N8645" i="88" a="1"/>
  <c r="N8645" i="88" s="1"/>
  <c r="O8645" i="88" s="1"/>
  <c r="N8646" i="88" a="1"/>
  <c r="N8646" i="88" s="1"/>
  <c r="N8647" i="88" a="1"/>
  <c r="N8647" i="88" s="1"/>
  <c r="N8648" i="88" a="1"/>
  <c r="N8648" i="88" s="1"/>
  <c r="N8649" i="88" a="1"/>
  <c r="N8649" i="88" s="1"/>
  <c r="N8650" i="88" a="1"/>
  <c r="N8650" i="88" s="1"/>
  <c r="N8651" i="88" a="1"/>
  <c r="N8651" i="88" s="1"/>
  <c r="N8652" i="88" a="1"/>
  <c r="N8652" i="88" s="1"/>
  <c r="N8653" i="88" a="1"/>
  <c r="N8653" i="88"/>
  <c r="N8654" i="88" a="1"/>
  <c r="N8654" i="88" s="1"/>
  <c r="N8655" i="88" a="1"/>
  <c r="N8655" i="88"/>
  <c r="N8656" i="88" a="1"/>
  <c r="N8656" i="88" s="1"/>
  <c r="N8657" i="88" a="1"/>
  <c r="N8657" i="88" s="1"/>
  <c r="N8658" i="88" a="1"/>
  <c r="N8658" i="88"/>
  <c r="N8659" i="88" a="1"/>
  <c r="N8659" i="88" s="1"/>
  <c r="N8660" i="88" a="1"/>
  <c r="N8660" i="88" s="1"/>
  <c r="N8661" i="88" a="1"/>
  <c r="N8661" i="88" s="1"/>
  <c r="N8662" i="88" a="1"/>
  <c r="N8662" i="88" s="1"/>
  <c r="O8662" i="88" s="1"/>
  <c r="N8663" i="88" a="1"/>
  <c r="N8663" i="88" s="1"/>
  <c r="N8664" i="88" a="1"/>
  <c r="N8664" i="88" s="1"/>
  <c r="N8665" i="88" a="1"/>
  <c r="N8665" i="88"/>
  <c r="N8666" i="88" a="1"/>
  <c r="N8666" i="88" s="1"/>
  <c r="N8667" i="88" a="1"/>
  <c r="N8667" i="88" s="1"/>
  <c r="O8667" i="88" s="1"/>
  <c r="N8668" i="88" a="1"/>
  <c r="N8668" i="88" s="1"/>
  <c r="N8669" i="88" a="1"/>
  <c r="N8669" i="88" s="1"/>
  <c r="N8670" i="88" a="1"/>
  <c r="N8670" i="88"/>
  <c r="N8671" i="88" a="1"/>
  <c r="N8671" i="88" s="1"/>
  <c r="N8672" i="88" a="1"/>
  <c r="N8672" i="88" s="1"/>
  <c r="N8673" i="88" a="1"/>
  <c r="N8673" i="88" s="1"/>
  <c r="N8674" i="88" a="1"/>
  <c r="N8674" i="88"/>
  <c r="N8675" i="88" a="1"/>
  <c r="N8675" i="88" s="1"/>
  <c r="N8676" i="88" a="1"/>
  <c r="N8676" i="88" s="1"/>
  <c r="N8677" i="88" a="1"/>
  <c r="N8677" i="88" s="1"/>
  <c r="N8678" i="88" a="1"/>
  <c r="N8678" i="88" s="1"/>
  <c r="N8679" i="88" a="1"/>
  <c r="N8679" i="88" s="1"/>
  <c r="N8680" i="88" a="1"/>
  <c r="N8680" i="88" s="1"/>
  <c r="N8681" i="88" a="1"/>
  <c r="N8681" i="88" s="1"/>
  <c r="N8682" i="88" a="1"/>
  <c r="N8682" i="88" s="1"/>
  <c r="N8683" i="88" a="1"/>
  <c r="N8683" i="88"/>
  <c r="N8684" i="88" a="1"/>
  <c r="N8684" i="88" s="1"/>
  <c r="N8685" i="88" a="1"/>
  <c r="N8685" i="88" s="1"/>
  <c r="N8686" i="88" a="1"/>
  <c r="N8686" i="88" s="1"/>
  <c r="N8687" i="88" a="1"/>
  <c r="N8687" i="88" s="1"/>
  <c r="N8688" i="88" a="1"/>
  <c r="N8688" i="88" s="1"/>
  <c r="N8689" i="88" a="1"/>
  <c r="N8689" i="88"/>
  <c r="N8690" i="88" a="1"/>
  <c r="N8690" i="88" s="1"/>
  <c r="N8691" i="88" a="1"/>
  <c r="N8691" i="88" s="1"/>
  <c r="N8692" i="88" a="1"/>
  <c r="N8692" i="88"/>
  <c r="N8693" i="88" a="1"/>
  <c r="N8693" i="88" s="1"/>
  <c r="N8694" i="88" a="1"/>
  <c r="N8694" i="88" s="1"/>
  <c r="N8695" i="88" a="1"/>
  <c r="N8695" i="88" s="1"/>
  <c r="N8696" i="88" a="1"/>
  <c r="N8696" i="88" s="1"/>
  <c r="N8697" i="88" a="1"/>
  <c r="N8697" i="88" s="1"/>
  <c r="N8698" i="88" a="1"/>
  <c r="N8698" i="88" s="1"/>
  <c r="N8699" i="88" a="1"/>
  <c r="N8699" i="88" s="1"/>
  <c r="N8700" i="88" a="1"/>
  <c r="N8700" i="88" s="1"/>
  <c r="N8701" i="88" a="1"/>
  <c r="N8701" i="88" s="1"/>
  <c r="N8702" i="88" a="1"/>
  <c r="N8702" i="88" s="1"/>
  <c r="N8703" i="88" a="1"/>
  <c r="N8703" i="88" s="1"/>
  <c r="N8704" i="88" a="1"/>
  <c r="N8704" i="88"/>
  <c r="N8705" i="88" a="1"/>
  <c r="N8705" i="88" s="1"/>
  <c r="N8706" i="88" a="1"/>
  <c r="N8706" i="88" s="1"/>
  <c r="N8707" i="88" a="1"/>
  <c r="N8707" i="88" s="1"/>
  <c r="N8708" i="88" a="1"/>
  <c r="N8708" i="88" s="1"/>
  <c r="N8709" i="88" a="1"/>
  <c r="N8709" i="88" s="1"/>
  <c r="N8710" i="88" a="1"/>
  <c r="N8710" i="88" s="1"/>
  <c r="N8711" i="88" a="1"/>
  <c r="N8711" i="88" s="1"/>
  <c r="N8712" i="88" a="1"/>
  <c r="N8712" i="88" s="1"/>
  <c r="N8713" i="88" a="1"/>
  <c r="N8713" i="88" s="1"/>
  <c r="N8714" i="88" a="1"/>
  <c r="N8714" i="88" s="1"/>
  <c r="N8715" i="88" a="1"/>
  <c r="N8715" i="88" s="1"/>
  <c r="N8716" i="88" a="1"/>
  <c r="N8716" i="88" s="1"/>
  <c r="N8717" i="88" a="1"/>
  <c r="N8717" i="88" s="1"/>
  <c r="N8718" i="88" a="1"/>
  <c r="N8718" i="88" s="1"/>
  <c r="N8719" i="88" a="1"/>
  <c r="N8719" i="88"/>
  <c r="N8720" i="88" a="1"/>
  <c r="N8720" i="88" s="1"/>
  <c r="N8721" i="88" a="1"/>
  <c r="N8721" i="88"/>
  <c r="N8722" i="88" a="1"/>
  <c r="N8722" i="88" s="1"/>
  <c r="N8723" i="88" a="1"/>
  <c r="N8723" i="88"/>
  <c r="N8724" i="88" a="1"/>
  <c r="N8724" i="88" s="1"/>
  <c r="N8725" i="88" a="1"/>
  <c r="N8725" i="88" s="1"/>
  <c r="N8726" i="88" a="1"/>
  <c r="N8726" i="88" s="1"/>
  <c r="N8727" i="88" a="1"/>
  <c r="N8727" i="88" s="1"/>
  <c r="N8728" i="88" a="1"/>
  <c r="N8728" i="88" s="1"/>
  <c r="N8729" i="88" a="1"/>
  <c r="N8729" i="88" s="1"/>
  <c r="N8730" i="88" a="1"/>
  <c r="N8730" i="88" s="1"/>
  <c r="N8731" i="88" a="1"/>
  <c r="N8731" i="88" s="1"/>
  <c r="N8732" i="88" a="1"/>
  <c r="N8732" i="88" s="1"/>
  <c r="N8733" i="88" a="1"/>
  <c r="N8733" i="88"/>
  <c r="N8734" i="88" a="1"/>
  <c r="N8734" i="88" s="1"/>
  <c r="N8735" i="88" a="1"/>
  <c r="N8735" i="88" s="1"/>
  <c r="N8736" i="88" a="1"/>
  <c r="N8736" i="88"/>
  <c r="N8737" i="88" a="1"/>
  <c r="N8737" i="88" s="1"/>
  <c r="N8738" i="88" a="1"/>
  <c r="N8738" i="88" s="1"/>
  <c r="N8739" i="88" a="1"/>
  <c r="N8739" i="88" s="1"/>
  <c r="N8740" i="88" a="1"/>
  <c r="N8740" i="88" s="1"/>
  <c r="N8741" i="88" a="1"/>
  <c r="N8741" i="88" s="1"/>
  <c r="N8742" i="88" a="1"/>
  <c r="N8742" i="88" s="1"/>
  <c r="N8743" i="88" a="1"/>
  <c r="N8743" i="88" s="1"/>
  <c r="N8744" i="88" a="1"/>
  <c r="N8744" i="88" s="1"/>
  <c r="N8745" i="88" a="1"/>
  <c r="N8745" i="88" s="1"/>
  <c r="N8746" i="88" a="1"/>
  <c r="N8746" i="88"/>
  <c r="N8747" i="88" a="1"/>
  <c r="N8747" i="88" s="1"/>
  <c r="O8747" i="88" s="1"/>
  <c r="N8748" i="88" a="1"/>
  <c r="N8748" i="88" s="1"/>
  <c r="N8749" i="88" a="1"/>
  <c r="N8749" i="88" s="1"/>
  <c r="N8750" i="88" a="1"/>
  <c r="N8750" i="88" s="1"/>
  <c r="N8751" i="88" a="1"/>
  <c r="N8751" i="88" s="1"/>
  <c r="N8752" i="88" a="1"/>
  <c r="N8752" i="88" s="1"/>
  <c r="N8753" i="88" a="1"/>
  <c r="N8753" i="88" s="1"/>
  <c r="N8754" i="88" a="1"/>
  <c r="N8754" i="88" s="1"/>
  <c r="N8755" i="88" a="1"/>
  <c r="N8755" i="88" s="1"/>
  <c r="N8756" i="88" a="1"/>
  <c r="N8756" i="88" s="1"/>
  <c r="N8757" i="88" a="1"/>
  <c r="N8757" i="88" s="1"/>
  <c r="N8758" i="88" a="1"/>
  <c r="N8758" i="88" s="1"/>
  <c r="N8759" i="88" a="1"/>
  <c r="N8759" i="88" s="1"/>
  <c r="N8760" i="88" a="1"/>
  <c r="N8760" i="88" s="1"/>
  <c r="N8761" i="88" a="1"/>
  <c r="N8761" i="88"/>
  <c r="N8762" i="88" a="1"/>
  <c r="N8762" i="88" s="1"/>
  <c r="N8763" i="88" a="1"/>
  <c r="N8763" i="88" s="1"/>
  <c r="N8764" i="88" a="1"/>
  <c r="N8764" i="88"/>
  <c r="N8765" i="88" a="1"/>
  <c r="N8765" i="88" s="1"/>
  <c r="N8766" i="88" a="1"/>
  <c r="N8766" i="88" s="1"/>
  <c r="N8767" i="88" a="1"/>
  <c r="N8767" i="88" s="1"/>
  <c r="N8768" i="88" a="1"/>
  <c r="N8768" i="88" s="1"/>
  <c r="N8769" i="88" a="1"/>
  <c r="N8769" i="88" s="1"/>
  <c r="N8770" i="88" a="1"/>
  <c r="N8770" i="88" s="1"/>
  <c r="N8771" i="88" a="1"/>
  <c r="N8771" i="88" s="1"/>
  <c r="N8772" i="88" a="1"/>
  <c r="N8772" i="88" s="1"/>
  <c r="N8773" i="88" a="1"/>
  <c r="N8773" i="88" s="1"/>
  <c r="N8774" i="88" a="1"/>
  <c r="N8774" i="88" s="1"/>
  <c r="N8775" i="88" a="1"/>
  <c r="N8775" i="88" s="1"/>
  <c r="N8776" i="88" a="1"/>
  <c r="N8776" i="88" s="1"/>
  <c r="N8777" i="88" a="1"/>
  <c r="N8777" i="88"/>
  <c r="N8778" i="88" a="1"/>
  <c r="N8778" i="88"/>
  <c r="N8779" i="88" a="1"/>
  <c r="N8779" i="88" s="1"/>
  <c r="N8780" i="88" a="1"/>
  <c r="N8780" i="88" s="1"/>
  <c r="N8781" i="88" a="1"/>
  <c r="N8781" i="88"/>
  <c r="N8782" i="88" a="1"/>
  <c r="N8782" i="88" s="1"/>
  <c r="N8783" i="88" a="1"/>
  <c r="N8783" i="88" s="1"/>
  <c r="N8784" i="88" a="1"/>
  <c r="N8784" i="88" s="1"/>
  <c r="N8785" i="88" a="1"/>
  <c r="N8785" i="88"/>
  <c r="N8786" i="88" a="1"/>
  <c r="N8786" i="88" s="1"/>
  <c r="N8787" i="88" a="1"/>
  <c r="N8787" i="88" s="1"/>
  <c r="N8788" i="88" a="1"/>
  <c r="N8788" i="88" s="1"/>
  <c r="N8789" i="88" a="1"/>
  <c r="N8789" i="88" s="1"/>
  <c r="N8790" i="88" a="1"/>
  <c r="N8790" i="88" s="1"/>
  <c r="N8791" i="88" a="1"/>
  <c r="N8791" i="88" s="1"/>
  <c r="N8792" i="88" a="1"/>
  <c r="N8792" i="88" s="1"/>
  <c r="N8793" i="88" a="1"/>
  <c r="N8793" i="88" s="1"/>
  <c r="N8794" i="88" a="1"/>
  <c r="N8794" i="88"/>
  <c r="N8795" i="88" a="1"/>
  <c r="N8795" i="88" s="1"/>
  <c r="N8796" i="88" a="1"/>
  <c r="N8796" i="88" s="1"/>
  <c r="N8797" i="88" a="1"/>
  <c r="N8797" i="88" s="1"/>
  <c r="N8798" i="88" a="1"/>
  <c r="N8798" i="88" s="1"/>
  <c r="N8799" i="88" a="1"/>
  <c r="N8799" i="88" s="1"/>
  <c r="N8800" i="88" a="1"/>
  <c r="N8800" i="88" s="1"/>
  <c r="N8801" i="88" a="1"/>
  <c r="N8801" i="88" s="1"/>
  <c r="N8802" i="88" a="1"/>
  <c r="N8802" i="88" s="1"/>
  <c r="N8803" i="88" a="1"/>
  <c r="N8803" i="88" s="1"/>
  <c r="N8804" i="88" a="1"/>
  <c r="N8804" i="88" s="1"/>
  <c r="N8805" i="88" a="1"/>
  <c r="N8805" i="88"/>
  <c r="N8806" i="88" a="1"/>
  <c r="N8806" i="88" s="1"/>
  <c r="N8807" i="88" a="1"/>
  <c r="N8807" i="88" s="1"/>
  <c r="N8808" i="88" a="1"/>
  <c r="N8808" i="88" s="1"/>
  <c r="N8809" i="88" a="1"/>
  <c r="N8809" i="88" s="1"/>
  <c r="N8810" i="88" a="1"/>
  <c r="N8810" i="88" s="1"/>
  <c r="N8811" i="88" a="1"/>
  <c r="N8811" i="88" s="1"/>
  <c r="N8812" i="88" a="1"/>
  <c r="N8812" i="88"/>
  <c r="N8813" i="88" a="1"/>
  <c r="N8813" i="88" s="1"/>
  <c r="N8814" i="88" a="1"/>
  <c r="N8814" i="88" s="1"/>
  <c r="N8815" i="88" a="1"/>
  <c r="N8815" i="88" s="1"/>
  <c r="N8816" i="88" a="1"/>
  <c r="N8816" i="88" s="1"/>
  <c r="N8817" i="88" a="1"/>
  <c r="N8817" i="88" s="1"/>
  <c r="N8818" i="88" a="1"/>
  <c r="N8818" i="88" s="1"/>
  <c r="O8818" i="88" s="1"/>
  <c r="N8819" i="88" a="1"/>
  <c r="N8819" i="88" s="1"/>
  <c r="N8820" i="88" a="1"/>
  <c r="N8820" i="88" s="1"/>
  <c r="N8821" i="88" a="1"/>
  <c r="N8821" i="88" s="1"/>
  <c r="O8821" i="88" s="1"/>
  <c r="N8822" i="88" a="1"/>
  <c r="N8822" i="88" s="1"/>
  <c r="N8823" i="88" a="1"/>
  <c r="N8823" i="88" s="1"/>
  <c r="N8824" i="88" a="1"/>
  <c r="N8824" i="88"/>
  <c r="N8825" i="88" a="1"/>
  <c r="N8825" i="88" s="1"/>
  <c r="N8826" i="88" a="1"/>
  <c r="N8826" i="88" s="1"/>
  <c r="N8827" i="88" a="1"/>
  <c r="N8827" i="88" s="1"/>
  <c r="N8828" i="88" a="1"/>
  <c r="N8828" i="88" s="1"/>
  <c r="N8829" i="88" a="1"/>
  <c r="N8829" i="88" s="1"/>
  <c r="N8830" i="88" a="1"/>
  <c r="N8830" i="88" s="1"/>
  <c r="N8831" i="88" a="1"/>
  <c r="N8831" i="88" s="1"/>
  <c r="N8832" i="88" a="1"/>
  <c r="N8832" i="88"/>
  <c r="N8833" i="88" a="1"/>
  <c r="N8833" i="88"/>
  <c r="N8834" i="88" a="1"/>
  <c r="N8834" i="88" s="1"/>
  <c r="N8835" i="88" a="1"/>
  <c r="N8835" i="88"/>
  <c r="N8836" i="88" a="1"/>
  <c r="N8836" i="88" s="1"/>
  <c r="N8837" i="88" a="1"/>
  <c r="N8837" i="88" s="1"/>
  <c r="N8838" i="88" a="1"/>
  <c r="N8838" i="88" s="1"/>
  <c r="N8839" i="88" a="1"/>
  <c r="N8839" i="88" s="1"/>
  <c r="N8840" i="88" a="1"/>
  <c r="N8840" i="88" s="1"/>
  <c r="N8841" i="88" a="1"/>
  <c r="N8841" i="88" s="1"/>
  <c r="N8842" i="88" a="1"/>
  <c r="N8842" i="88" s="1"/>
  <c r="N8843" i="88" a="1"/>
  <c r="N8843" i="88" s="1"/>
  <c r="N8844" i="88" a="1"/>
  <c r="N8844" i="88"/>
  <c r="N8845" i="88" a="1"/>
  <c r="N8845" i="88"/>
  <c r="N8846" i="88" a="1"/>
  <c r="N8846" i="88" s="1"/>
  <c r="N8847" i="88" a="1"/>
  <c r="N8847" i="88" s="1"/>
  <c r="N8848" i="88" a="1"/>
  <c r="N8848" i="88"/>
  <c r="N8849" i="88" a="1"/>
  <c r="N8849" i="88" s="1"/>
  <c r="N8850" i="88" a="1"/>
  <c r="N8850" i="88" s="1"/>
  <c r="N8851" i="88" a="1"/>
  <c r="N8851" i="88" s="1"/>
  <c r="N8852" i="88" a="1"/>
  <c r="N8852" i="88" s="1"/>
  <c r="N8853" i="88" a="1"/>
  <c r="N8853" i="88"/>
  <c r="N8854" i="88" a="1"/>
  <c r="N8854" i="88" s="1"/>
  <c r="N8855" i="88" a="1"/>
  <c r="N8855" i="88" s="1"/>
  <c r="N8856" i="88" a="1"/>
  <c r="N8856" i="88"/>
  <c r="N8857" i="88" a="1"/>
  <c r="N8857" i="88" s="1"/>
  <c r="N8858" i="88" a="1"/>
  <c r="N8858" i="88" s="1"/>
  <c r="N8859" i="88" a="1"/>
  <c r="N8859" i="88" s="1"/>
  <c r="N8860" i="88" a="1"/>
  <c r="N8860" i="88" s="1"/>
  <c r="N8861" i="88" a="1"/>
  <c r="N8861" i="88" s="1"/>
  <c r="N8862" i="88" a="1"/>
  <c r="N8862" i="88" s="1"/>
  <c r="N8863" i="88" a="1"/>
  <c r="N8863" i="88" s="1"/>
  <c r="N8864" i="88" a="1"/>
  <c r="N8864" i="88" s="1"/>
  <c r="N8865" i="88" a="1"/>
  <c r="N8865" i="88" s="1"/>
  <c r="N8866" i="88" a="1"/>
  <c r="N8866" i="88" s="1"/>
  <c r="N8867" i="88" a="1"/>
  <c r="N8867" i="88" s="1"/>
  <c r="N8868" i="88" a="1"/>
  <c r="N8868" i="88" s="1"/>
  <c r="N8869" i="88" a="1"/>
  <c r="N8869" i="88" s="1"/>
  <c r="N8870" i="88" a="1"/>
  <c r="N8870" i="88" s="1"/>
  <c r="N8871" i="88" a="1"/>
  <c r="N8871" i="88" s="1"/>
  <c r="N8872" i="88" a="1"/>
  <c r="N8872" i="88" s="1"/>
  <c r="N8873" i="88" a="1"/>
  <c r="N8873" i="88"/>
  <c r="N8874" i="88" a="1"/>
  <c r="N8874" i="88" s="1"/>
  <c r="N8875" i="88" a="1"/>
  <c r="N8875" i="88" s="1"/>
  <c r="N8876" i="88" a="1"/>
  <c r="N8876" i="88" s="1"/>
  <c r="N8877" i="88" a="1"/>
  <c r="N8877" i="88" s="1"/>
  <c r="N8878" i="88" a="1"/>
  <c r="N8878" i="88" s="1"/>
  <c r="N8879" i="88" a="1"/>
  <c r="N8879" i="88"/>
  <c r="N8880" i="88" a="1"/>
  <c r="N8880" i="88" s="1"/>
  <c r="N8881" i="88" a="1"/>
  <c r="N8881" i="88" s="1"/>
  <c r="N8882" i="88" a="1"/>
  <c r="N8882" i="88" s="1"/>
  <c r="N8883" i="88" a="1"/>
  <c r="N8883" i="88"/>
  <c r="N8884" i="88" a="1"/>
  <c r="N8884" i="88" s="1"/>
  <c r="N8885" i="88" a="1"/>
  <c r="N8885" i="88" s="1"/>
  <c r="N8886" i="88" a="1"/>
  <c r="N8886" i="88" s="1"/>
  <c r="N8887" i="88" a="1"/>
  <c r="N8887" i="88"/>
  <c r="N8888" i="88" a="1"/>
  <c r="N8888" i="88" s="1"/>
  <c r="N8889" i="88" a="1"/>
  <c r="N8889" i="88" s="1"/>
  <c r="N8890" i="88" a="1"/>
  <c r="N8890" i="88" s="1"/>
  <c r="N8891" i="88" a="1"/>
  <c r="N8891" i="88" s="1"/>
  <c r="N8892" i="88" a="1"/>
  <c r="N8892" i="88"/>
  <c r="N8893" i="88" a="1"/>
  <c r="N8893" i="88" s="1"/>
  <c r="N8894" i="88" a="1"/>
  <c r="N8894" i="88" s="1"/>
  <c r="N8895" i="88" a="1"/>
  <c r="N8895" i="88" s="1"/>
  <c r="N8896" i="88" a="1"/>
  <c r="N8896" i="88" s="1"/>
  <c r="N8897" i="88" a="1"/>
  <c r="N8897" i="88" s="1"/>
  <c r="N8898" i="88" a="1"/>
  <c r="N8898" i="88" s="1"/>
  <c r="N8899" i="88" a="1"/>
  <c r="N8899" i="88"/>
  <c r="N8900" i="88" a="1"/>
  <c r="N8900" i="88" s="1"/>
  <c r="N8901" i="88" a="1"/>
  <c r="N8901" i="88"/>
  <c r="N8902" i="88" a="1"/>
  <c r="N8902" i="88" s="1"/>
  <c r="N8903" i="88" a="1"/>
  <c r="N8903" i="88" s="1"/>
  <c r="N8904" i="88" a="1"/>
  <c r="N8904" i="88" s="1"/>
  <c r="N8905" i="88" a="1"/>
  <c r="N8905" i="88" s="1"/>
  <c r="N8906" i="88" a="1"/>
  <c r="N8906" i="88" s="1"/>
  <c r="N8907" i="88" a="1"/>
  <c r="N8907" i="88" s="1"/>
  <c r="N8908" i="88" a="1"/>
  <c r="N8908" i="88" s="1"/>
  <c r="N8909" i="88" a="1"/>
  <c r="N8909" i="88"/>
  <c r="N8910" i="88" a="1"/>
  <c r="N8910" i="88" s="1"/>
  <c r="N8911" i="88" a="1"/>
  <c r="N8911" i="88" s="1"/>
  <c r="N8912" i="88" a="1"/>
  <c r="N8912" i="88" s="1"/>
  <c r="N8913" i="88" a="1"/>
  <c r="N8913" i="88" s="1"/>
  <c r="N8914" i="88" a="1"/>
  <c r="N8914" i="88" s="1"/>
  <c r="N8915" i="88" a="1"/>
  <c r="N8915" i="88"/>
  <c r="N8916" i="88" a="1"/>
  <c r="N8916" i="88"/>
  <c r="N8917" i="88" a="1"/>
  <c r="N8917" i="88" s="1"/>
  <c r="N8918" i="88" a="1"/>
  <c r="N8918" i="88" s="1"/>
  <c r="N8919" i="88" a="1"/>
  <c r="N8919" i="88" s="1"/>
  <c r="N8920" i="88" a="1"/>
  <c r="N8920" i="88"/>
  <c r="N8921" i="88" a="1"/>
  <c r="N8921" i="88" s="1"/>
  <c r="N8922" i="88" a="1"/>
  <c r="N8922" i="88" s="1"/>
  <c r="N8923" i="88" a="1"/>
  <c r="N8923" i="88"/>
  <c r="N8924" i="88" a="1"/>
  <c r="N8924" i="88" s="1"/>
  <c r="N8925" i="88" a="1"/>
  <c r="N8925" i="88" s="1"/>
  <c r="N8926" i="88" a="1"/>
  <c r="N8926" i="88" s="1"/>
  <c r="N8927" i="88" a="1"/>
  <c r="N8927" i="88" s="1"/>
  <c r="N8928" i="88" a="1"/>
  <c r="N8928" i="88" s="1"/>
  <c r="N8929" i="88" a="1"/>
  <c r="N8929" i="88" s="1"/>
  <c r="N8930" i="88" a="1"/>
  <c r="N8930" i="88" s="1"/>
  <c r="N8931" i="88" a="1"/>
  <c r="N8931" i="88" s="1"/>
  <c r="N8932" i="88" a="1"/>
  <c r="N8932" i="88" s="1"/>
  <c r="N8933" i="88" a="1"/>
  <c r="N8933" i="88" s="1"/>
  <c r="N8934" i="88" a="1"/>
  <c r="N8934" i="88" s="1"/>
  <c r="N8935" i="88" a="1"/>
  <c r="N8935" i="88" s="1"/>
  <c r="N8936" i="88" a="1"/>
  <c r="N8936" i="88" s="1"/>
  <c r="N8937" i="88" a="1"/>
  <c r="N8937" i="88"/>
  <c r="N8938" i="88" a="1"/>
  <c r="N8938" i="88" s="1"/>
  <c r="N8939" i="88" a="1"/>
  <c r="N8939" i="88" s="1"/>
  <c r="N8940" i="88" a="1"/>
  <c r="N8940" i="88"/>
  <c r="N8941" i="88" a="1"/>
  <c r="N8941" i="88"/>
  <c r="N8942" i="88" a="1"/>
  <c r="N8942" i="88" s="1"/>
  <c r="N8943" i="88" a="1"/>
  <c r="N8943" i="88"/>
  <c r="N8944" i="88" a="1"/>
  <c r="N8944" i="88" s="1"/>
  <c r="N8945" i="88" a="1"/>
  <c r="N8945" i="88" s="1"/>
  <c r="N8946" i="88" a="1"/>
  <c r="N8946" i="88" s="1"/>
  <c r="N8947" i="88" a="1"/>
  <c r="N8947" i="88" s="1"/>
  <c r="N8948" i="88" a="1"/>
  <c r="N8948" i="88" s="1"/>
  <c r="N8949" i="88" a="1"/>
  <c r="N8949" i="88" s="1"/>
  <c r="N8950" i="88" a="1"/>
  <c r="N8950" i="88" s="1"/>
  <c r="N8951" i="88" a="1"/>
  <c r="N8951" i="88"/>
  <c r="N8952" i="88" a="1"/>
  <c r="N8952" i="88" s="1"/>
  <c r="N8953" i="88" a="1"/>
  <c r="N8953" i="88" s="1"/>
  <c r="N8954" i="88" a="1"/>
  <c r="N8954" i="88" s="1"/>
  <c r="N8955" i="88" a="1"/>
  <c r="N8955" i="88" s="1"/>
  <c r="N8956" i="88" a="1"/>
  <c r="N8956" i="88" s="1"/>
  <c r="N8957" i="88" a="1"/>
  <c r="N8957" i="88" s="1"/>
  <c r="N8958" i="88" a="1"/>
  <c r="N8958" i="88" s="1"/>
  <c r="N8959" i="88" a="1"/>
  <c r="N8959" i="88"/>
  <c r="N8960" i="88" a="1"/>
  <c r="N8960" i="88" s="1"/>
  <c r="N8961" i="88" a="1"/>
  <c r="N8961" i="88"/>
  <c r="N8962" i="88" a="1"/>
  <c r="N8962" i="88" s="1"/>
  <c r="N8963" i="88" a="1"/>
  <c r="N8963" i="88" s="1"/>
  <c r="N8964" i="88" a="1"/>
  <c r="N8964" i="88" s="1"/>
  <c r="N8965" i="88" a="1"/>
  <c r="N8965" i="88" s="1"/>
  <c r="N8966" i="88" a="1"/>
  <c r="N8966" i="88" s="1"/>
  <c r="N8967" i="88" a="1"/>
  <c r="N8967" i="88" s="1"/>
  <c r="N8968" i="88" a="1"/>
  <c r="N8968" i="88" s="1"/>
  <c r="N8969" i="88" a="1"/>
  <c r="N8969" i="88" s="1"/>
  <c r="N8970" i="88" a="1"/>
  <c r="N8970" i="88" s="1"/>
  <c r="N8971" i="88" a="1"/>
  <c r="N8971" i="88" s="1"/>
  <c r="N8972" i="88" a="1"/>
  <c r="N8972" i="88" s="1"/>
  <c r="N8973" i="88" a="1"/>
  <c r="N8973" i="88" s="1"/>
  <c r="N8974" i="88" a="1"/>
  <c r="N8974" i="88"/>
  <c r="N8975" i="88" a="1"/>
  <c r="N8975" i="88" s="1"/>
  <c r="N8976" i="88" a="1"/>
  <c r="N8976" i="88" s="1"/>
  <c r="N8977" i="88" a="1"/>
  <c r="N8977" i="88" s="1"/>
  <c r="N8978" i="88" a="1"/>
  <c r="N8978" i="88" s="1"/>
  <c r="N8979" i="88" a="1"/>
  <c r="N8979" i="88" s="1"/>
  <c r="N8980" i="88" a="1"/>
  <c r="N8980" i="88" s="1"/>
  <c r="N8981" i="88" a="1"/>
  <c r="N8981" i="88" s="1"/>
  <c r="N8982" i="88" a="1"/>
  <c r="N8982" i="88"/>
  <c r="N8983" i="88" a="1"/>
  <c r="N8983" i="88" s="1"/>
  <c r="N8984" i="88" a="1"/>
  <c r="N8984" i="88" s="1"/>
  <c r="N8985" i="88" a="1"/>
  <c r="N8985" i="88" s="1"/>
  <c r="N8986" i="88" a="1"/>
  <c r="N8986" i="88" s="1"/>
  <c r="N8987" i="88" a="1"/>
  <c r="N8987" i="88" s="1"/>
  <c r="N8988" i="88" a="1"/>
  <c r="N8988" i="88" s="1"/>
  <c r="N8989" i="88" a="1"/>
  <c r="N8989" i="88" s="1"/>
  <c r="N8990" i="88" a="1"/>
  <c r="N8990" i="88" s="1"/>
  <c r="N8991" i="88" a="1"/>
  <c r="N8991" i="88"/>
  <c r="N8992" i="88" a="1"/>
  <c r="N8992" i="88"/>
  <c r="N8993" i="88" a="1"/>
  <c r="N8993" i="88" s="1"/>
  <c r="N8994" i="88" a="1"/>
  <c r="N8994" i="88" s="1"/>
  <c r="N8995" i="88" a="1"/>
  <c r="N8995" i="88" s="1"/>
  <c r="N8996" i="88" a="1"/>
  <c r="N8996" i="88" s="1"/>
  <c r="N8997" i="88" a="1"/>
  <c r="N8997" i="88" s="1"/>
  <c r="N8998" i="88" a="1"/>
  <c r="N8998" i="88" s="1"/>
  <c r="O8998" i="88" s="1"/>
  <c r="N8999" i="88" a="1"/>
  <c r="N8999" i="88" s="1"/>
  <c r="N9000" i="88" a="1"/>
  <c r="N9000" i="88"/>
  <c r="N9001" i="88" a="1"/>
  <c r="N9001" i="88" s="1"/>
  <c r="N9002" i="88" a="1"/>
  <c r="N9002" i="88" s="1"/>
  <c r="N9003" i="88" a="1"/>
  <c r="N9003" i="88" s="1"/>
  <c r="N9004" i="88" a="1"/>
  <c r="N9004" i="88" s="1"/>
  <c r="N9005" i="88" a="1"/>
  <c r="N9005" i="88" s="1"/>
  <c r="N9006" i="88" a="1"/>
  <c r="N9006" i="88" s="1"/>
  <c r="N9007" i="88" a="1"/>
  <c r="N9007" i="88" s="1"/>
  <c r="N9008" i="88" a="1"/>
  <c r="N9008" i="88" s="1"/>
  <c r="N9009" i="88" a="1"/>
  <c r="N9009" i="88" s="1"/>
  <c r="N9010" i="88" a="1"/>
  <c r="N9010" i="88" s="1"/>
  <c r="N9011" i="88" a="1"/>
  <c r="N9011" i="88" s="1"/>
  <c r="N9012" i="88" a="1"/>
  <c r="N9012" i="88" s="1"/>
  <c r="N9013" i="88" a="1"/>
  <c r="N9013" i="88" s="1"/>
  <c r="N9014" i="88" a="1"/>
  <c r="N9014" i="88" s="1"/>
  <c r="N9015" i="88" a="1"/>
  <c r="N9015" i="88" s="1"/>
  <c r="N9016" i="88" a="1"/>
  <c r="N9016" i="88" s="1"/>
  <c r="N9017" i="88" a="1"/>
  <c r="N9017" i="88" s="1"/>
  <c r="N9018" i="88" a="1"/>
  <c r="N9018" i="88"/>
  <c r="N9019" i="88" a="1"/>
  <c r="N9019" i="88" s="1"/>
  <c r="N9020" i="88" a="1"/>
  <c r="N9020" i="88" s="1"/>
  <c r="N9021" i="88" a="1"/>
  <c r="N9021" i="88"/>
  <c r="N9022" i="88" a="1"/>
  <c r="N9022" i="88" s="1"/>
  <c r="N9023" i="88" a="1"/>
  <c r="N9023" i="88"/>
  <c r="N9024" i="88" a="1"/>
  <c r="N9024" i="88" s="1"/>
  <c r="N9025" i="88" a="1"/>
  <c r="N9025" i="88" s="1"/>
  <c r="N9026" i="88" a="1"/>
  <c r="N9026" i="88" s="1"/>
  <c r="N9027" i="88" a="1"/>
  <c r="N9027" i="88" s="1"/>
  <c r="N9028" i="88" a="1"/>
  <c r="N9028" i="88"/>
  <c r="N9029" i="88" a="1"/>
  <c r="N9029" i="88" s="1"/>
  <c r="N9030" i="88" a="1"/>
  <c r="N9030" i="88" s="1"/>
  <c r="N9031" i="88" a="1"/>
  <c r="N9031" i="88" s="1"/>
  <c r="N9032" i="88" a="1"/>
  <c r="N9032" i="88" s="1"/>
  <c r="N9033" i="88" a="1"/>
  <c r="N9033" i="88" s="1"/>
  <c r="N9034" i="88" a="1"/>
  <c r="N9034" i="88" s="1"/>
  <c r="N9035" i="88" a="1"/>
  <c r="N9035" i="88" s="1"/>
  <c r="N9036" i="88" a="1"/>
  <c r="N9036" i="88"/>
  <c r="N9037" i="88" a="1"/>
  <c r="N9037" i="88" s="1"/>
  <c r="N9038" i="88" a="1"/>
  <c r="N9038" i="88" s="1"/>
  <c r="N9039" i="88" a="1"/>
  <c r="N9039" i="88" s="1"/>
  <c r="N9040" i="88" a="1"/>
  <c r="N9040" i="88" s="1"/>
  <c r="N9041" i="88" a="1"/>
  <c r="N9041" i="88" s="1"/>
  <c r="N9042" i="88" a="1"/>
  <c r="N9042" i="88" s="1"/>
  <c r="N9043" i="88" a="1"/>
  <c r="N9043" i="88"/>
  <c r="N9044" i="88" a="1"/>
  <c r="N9044" i="88" s="1"/>
  <c r="N9045" i="88" a="1"/>
  <c r="N9045" i="88"/>
  <c r="N9046" i="88" a="1"/>
  <c r="N9046" i="88" s="1"/>
  <c r="N9047" i="88" a="1"/>
  <c r="N9047" i="88" s="1"/>
  <c r="N9048" i="88" a="1"/>
  <c r="N9048" i="88" s="1"/>
  <c r="N9049" i="88" a="1"/>
  <c r="N9049" i="88"/>
  <c r="N9050" i="88" a="1"/>
  <c r="N9050" i="88" s="1"/>
  <c r="N9051" i="88" a="1"/>
  <c r="N9051" i="88"/>
  <c r="N9052" i="88" a="1"/>
  <c r="N9052" i="88" s="1"/>
  <c r="N9053" i="88" a="1"/>
  <c r="N9053" i="88" s="1"/>
  <c r="N9054" i="88" a="1"/>
  <c r="N9054" i="88" s="1"/>
  <c r="N9055" i="88" a="1"/>
  <c r="N9055" i="88" s="1"/>
  <c r="N9056" i="88" a="1"/>
  <c r="N9056" i="88" s="1"/>
  <c r="N9057" i="88" a="1"/>
  <c r="N9057" i="88" s="1"/>
  <c r="N9058" i="88" a="1"/>
  <c r="N9058" i="88"/>
  <c r="O9058" i="88" s="1"/>
  <c r="N9059" i="88" a="1"/>
  <c r="N9059" i="88" s="1"/>
  <c r="N9060" i="88" a="1"/>
  <c r="N9060" i="88" s="1"/>
  <c r="N9061" i="88" a="1"/>
  <c r="N9061" i="88" s="1"/>
  <c r="N9062" i="88" a="1"/>
  <c r="N9062" i="88" s="1"/>
  <c r="N9063" i="88" a="1"/>
  <c r="N9063" i="88" s="1"/>
  <c r="N9064" i="88" a="1"/>
  <c r="N9064" i="88" s="1"/>
  <c r="N9065" i="88" a="1"/>
  <c r="N9065" i="88" s="1"/>
  <c r="N9066" i="88" a="1"/>
  <c r="N9066" i="88" s="1"/>
  <c r="N9067" i="88" a="1"/>
  <c r="N9067" i="88" s="1"/>
  <c r="N9068" i="88" a="1"/>
  <c r="N9068" i="88" s="1"/>
  <c r="N9069" i="88" a="1"/>
  <c r="N9069" i="88" s="1"/>
  <c r="N9070" i="88" a="1"/>
  <c r="N9070" i="88" s="1"/>
  <c r="N9071" i="88" a="1"/>
  <c r="N9071" i="88" s="1"/>
  <c r="N9072" i="88" a="1"/>
  <c r="N9072" i="88" s="1"/>
  <c r="N9073" i="88" a="1"/>
  <c r="N9073" i="88" s="1"/>
  <c r="N9074" i="88" a="1"/>
  <c r="N9074" i="88" s="1"/>
  <c r="N9075" i="88" a="1"/>
  <c r="N9075" i="88" s="1"/>
  <c r="N9076" i="88" a="1"/>
  <c r="N9076" i="88" s="1"/>
  <c r="N9077" i="88" a="1"/>
  <c r="N9077" i="88" s="1"/>
  <c r="N9078" i="88" a="1"/>
  <c r="N9078" i="88" s="1"/>
  <c r="N9079" i="88" a="1"/>
  <c r="N9079" i="88" s="1"/>
  <c r="N9080" i="88" a="1"/>
  <c r="N9080" i="88" s="1"/>
  <c r="N9081" i="88" a="1"/>
  <c r="N9081" i="88" s="1"/>
  <c r="N9082" i="88" a="1"/>
  <c r="N9082" i="88" s="1"/>
  <c r="N9083" i="88" a="1"/>
  <c r="N9083" i="88" s="1"/>
  <c r="N9084" i="88" a="1"/>
  <c r="N9084" i="88" s="1"/>
  <c r="N9085" i="88" a="1"/>
  <c r="N9085" i="88" s="1"/>
  <c r="N9086" i="88" a="1"/>
  <c r="N9086" i="88" s="1"/>
  <c r="N9087" i="88" a="1"/>
  <c r="N9087" i="88" s="1"/>
  <c r="N9088" i="88" a="1"/>
  <c r="N9088" i="88" s="1"/>
  <c r="N9089" i="88" a="1"/>
  <c r="N9089" i="88" s="1"/>
  <c r="N9090" i="88" a="1"/>
  <c r="N9090" i="88" s="1"/>
  <c r="N9091" i="88" a="1"/>
  <c r="N9091" i="88" s="1"/>
  <c r="N9092" i="88" a="1"/>
  <c r="N9092" i="88" s="1"/>
  <c r="N9093" i="88" a="1"/>
  <c r="N9093" i="88"/>
  <c r="N9094" i="88" a="1"/>
  <c r="N9094" i="88" s="1"/>
  <c r="O9094" i="88" s="1"/>
  <c r="N9095" i="88" a="1"/>
  <c r="N9095" i="88" s="1"/>
  <c r="N9096" i="88" a="1"/>
  <c r="N9096" i="88" s="1"/>
  <c r="N9097" i="88" a="1"/>
  <c r="N9097" i="88" s="1"/>
  <c r="N9098" i="88" a="1"/>
  <c r="N9098" i="88" s="1"/>
  <c r="N9099" i="88" a="1"/>
  <c r="N9099" i="88" s="1"/>
  <c r="N9100" i="88" a="1"/>
  <c r="N9100" i="88"/>
  <c r="N9101" i="88" a="1"/>
  <c r="N9101" i="88" s="1"/>
  <c r="N9102" i="88" a="1"/>
  <c r="N9102" i="88" s="1"/>
  <c r="N9103" i="88" a="1"/>
  <c r="N9103" i="88" s="1"/>
  <c r="N9104" i="88" a="1"/>
  <c r="N9104" i="88" s="1"/>
  <c r="N9105" i="88" a="1"/>
  <c r="N9105" i="88" s="1"/>
  <c r="N9106" i="88" a="1"/>
  <c r="N9106" i="88"/>
  <c r="N9107" i="88" a="1"/>
  <c r="N9107" i="88" s="1"/>
  <c r="N9108" i="88" a="1"/>
  <c r="N9108" i="88"/>
  <c r="N9109" i="88" a="1"/>
  <c r="N9109" i="88" s="1"/>
  <c r="N9110" i="88" a="1"/>
  <c r="N9110" i="88" s="1"/>
  <c r="N9111" i="88" a="1"/>
  <c r="N9111" i="88" s="1"/>
  <c r="N9112" i="88" a="1"/>
  <c r="N9112" i="88" s="1"/>
  <c r="N9113" i="88" a="1"/>
  <c r="N9113" i="88"/>
  <c r="N9114" i="88" a="1"/>
  <c r="N9114" i="88" s="1"/>
  <c r="N9115" i="88" a="1"/>
  <c r="N9115" i="88" s="1"/>
  <c r="O9115" i="88" s="1"/>
  <c r="N9116" i="88" a="1"/>
  <c r="N9116" i="88" s="1"/>
  <c r="N9117" i="88" a="1"/>
  <c r="N9117" i="88" s="1"/>
  <c r="N9118" i="88" a="1"/>
  <c r="N9118" i="88" s="1"/>
  <c r="N9119" i="88" a="1"/>
  <c r="N9119" i="88" s="1"/>
  <c r="N9120" i="88" a="1"/>
  <c r="N9120" i="88"/>
  <c r="N9121" i="88" a="1"/>
  <c r="N9121" i="88" s="1"/>
  <c r="N9122" i="88" a="1"/>
  <c r="N9122" i="88" s="1"/>
  <c r="N9123" i="88" a="1"/>
  <c r="N9123" i="88"/>
  <c r="N9124" i="88" a="1"/>
  <c r="N9124" i="88" s="1"/>
  <c r="N9125" i="88" a="1"/>
  <c r="N9125" i="88" s="1"/>
  <c r="N9126" i="88" a="1"/>
  <c r="N9126" i="88" s="1"/>
  <c r="N9127" i="88" a="1"/>
  <c r="N9127" i="88" s="1"/>
  <c r="N9128" i="88" a="1"/>
  <c r="N9128" i="88" s="1"/>
  <c r="N9129" i="88" a="1"/>
  <c r="N9129" i="88" s="1"/>
  <c r="N9130" i="88" a="1"/>
  <c r="N9130" i="88" s="1"/>
  <c r="N9131" i="88" a="1"/>
  <c r="N9131" i="88" s="1"/>
  <c r="N9132" i="88" a="1"/>
  <c r="N9132" i="88" s="1"/>
  <c r="N9133" i="88" a="1"/>
  <c r="N9133" i="88" s="1"/>
  <c r="N9134" i="88" a="1"/>
  <c r="N9134" i="88" s="1"/>
  <c r="N9135" i="88" a="1"/>
  <c r="N9135" i="88" s="1"/>
  <c r="N9136" i="88" a="1"/>
  <c r="N9136" i="88"/>
  <c r="N9137" i="88" a="1"/>
  <c r="N9137" i="88" s="1"/>
  <c r="N9138" i="88" a="1"/>
  <c r="N9138" i="88" s="1"/>
  <c r="N9139" i="88" a="1"/>
  <c r="N9139" i="88" s="1"/>
  <c r="N9140" i="88" a="1"/>
  <c r="N9140" i="88" s="1"/>
  <c r="N9141" i="88" a="1"/>
  <c r="N9141" i="88"/>
  <c r="N9142" i="88" a="1"/>
  <c r="N9142" i="88" s="1"/>
  <c r="N9143" i="88" a="1"/>
  <c r="N9143" i="88" s="1"/>
  <c r="N9144" i="88" a="1"/>
  <c r="N9144" i="88" s="1"/>
  <c r="N9145" i="88" a="1"/>
  <c r="N9145" i="88" s="1"/>
  <c r="N9146" i="88" a="1"/>
  <c r="N9146" i="88" s="1"/>
  <c r="N9147" i="88" a="1"/>
  <c r="N9147" i="88" s="1"/>
  <c r="N9148" i="88" a="1"/>
  <c r="N9148" i="88" s="1"/>
  <c r="N9149" i="88" a="1"/>
  <c r="N9149" i="88"/>
  <c r="N9150" i="88" a="1"/>
  <c r="N9150" i="88" s="1"/>
  <c r="N9151" i="88" a="1"/>
  <c r="N9151" i="88" s="1"/>
  <c r="N9152" i="88" a="1"/>
  <c r="N9152" i="88" s="1"/>
  <c r="N9153" i="88" a="1"/>
  <c r="N9153" i="88" s="1"/>
  <c r="N9154" i="88" a="1"/>
  <c r="N9154" i="88"/>
  <c r="N9155" i="88" a="1"/>
  <c r="N9155" i="88" s="1"/>
  <c r="N9156" i="88" a="1"/>
  <c r="N9156" i="88" s="1"/>
  <c r="N9157" i="88" a="1"/>
  <c r="N9157" i="88" s="1"/>
  <c r="N9158" i="88" a="1"/>
  <c r="N9158" i="88" s="1"/>
  <c r="N9159" i="88" a="1"/>
  <c r="N9159" i="88" s="1"/>
  <c r="N9160" i="88" a="1"/>
  <c r="N9160" i="88" s="1"/>
  <c r="N9161" i="88" a="1"/>
  <c r="N9161" i="88" s="1"/>
  <c r="N9162" i="88" a="1"/>
  <c r="N9162" i="88"/>
  <c r="N9163" i="88" a="1"/>
  <c r="N9163" i="88" s="1"/>
  <c r="N9164" i="88" a="1"/>
  <c r="N9164" i="88" s="1"/>
  <c r="N9165" i="88" a="1"/>
  <c r="N9165" i="88" s="1"/>
  <c r="N9166" i="88" a="1"/>
  <c r="N9166" i="88"/>
  <c r="N9167" i="88" a="1"/>
  <c r="N9167" i="88"/>
  <c r="N9168" i="88" a="1"/>
  <c r="N9168" i="88" s="1"/>
  <c r="N9169" i="88" a="1"/>
  <c r="N9169" i="88" s="1"/>
  <c r="N9170" i="88" a="1"/>
  <c r="N9170" i="88" s="1"/>
  <c r="N9171" i="88" a="1"/>
  <c r="N9171" i="88"/>
  <c r="N9172" i="88" a="1"/>
  <c r="N9172" i="88" s="1"/>
  <c r="N9173" i="88" a="1"/>
  <c r="N9173" i="88" s="1"/>
  <c r="N9174" i="88" a="1"/>
  <c r="N9174" i="88" s="1"/>
  <c r="N9175" i="88" a="1"/>
  <c r="N9175" i="88"/>
  <c r="N9176" i="88" a="1"/>
  <c r="N9176" i="88" s="1"/>
  <c r="N9177" i="88" a="1"/>
  <c r="N9177" i="88" s="1"/>
  <c r="N9178" i="88" a="1"/>
  <c r="N9178" i="88" s="1"/>
  <c r="N9179" i="88" a="1"/>
  <c r="N9179" i="88"/>
  <c r="N9180" i="88" a="1"/>
  <c r="N9180" i="88"/>
  <c r="N9181" i="88" a="1"/>
  <c r="N9181" i="88" s="1"/>
  <c r="N9182" i="88" a="1"/>
  <c r="N9182" i="88" s="1"/>
  <c r="N9183" i="88" a="1"/>
  <c r="N9183" i="88" s="1"/>
  <c r="N9184" i="88" a="1"/>
  <c r="N9184" i="88" s="1"/>
  <c r="N9185" i="88" a="1"/>
  <c r="N9185" i="88" s="1"/>
  <c r="N9186" i="88" a="1"/>
  <c r="N9186" i="88" s="1"/>
  <c r="N9187" i="88" a="1"/>
  <c r="N9187" i="88" s="1"/>
  <c r="N9188" i="88" a="1"/>
  <c r="N9188" i="88" s="1"/>
  <c r="N9189" i="88" a="1"/>
  <c r="N9189" i="88" s="1"/>
  <c r="N9190" i="88" a="1"/>
  <c r="N9190" i="88" s="1"/>
  <c r="N9191" i="88" a="1"/>
  <c r="N9191" i="88" s="1"/>
  <c r="N9192" i="88" a="1"/>
  <c r="N9192" i="88" s="1"/>
  <c r="N9193" i="88" a="1"/>
  <c r="N9193" i="88" s="1"/>
  <c r="N9194" i="88" a="1"/>
  <c r="N9194" i="88" s="1"/>
  <c r="N9195" i="88" a="1"/>
  <c r="N9195" i="88"/>
  <c r="N9196" i="88" a="1"/>
  <c r="N9196" i="88" s="1"/>
  <c r="N9197" i="88" a="1"/>
  <c r="N9197" i="88" s="1"/>
  <c r="N9198" i="88" a="1"/>
  <c r="N9198" i="88" s="1"/>
  <c r="N9199" i="88" a="1"/>
  <c r="N9199" i="88" s="1"/>
  <c r="N9200" i="88" a="1"/>
  <c r="N9200" i="88" s="1"/>
  <c r="N9201" i="88" a="1"/>
  <c r="N9201" i="88" s="1"/>
  <c r="N9202" i="88" a="1"/>
  <c r="N9202" i="88" s="1"/>
  <c r="N9203" i="88" a="1"/>
  <c r="N9203" i="88" s="1"/>
  <c r="N9204" i="88" a="1"/>
  <c r="N9204" i="88" s="1"/>
  <c r="N9205" i="88" a="1"/>
  <c r="N9205" i="88" s="1"/>
  <c r="N9206" i="88" a="1"/>
  <c r="N9206" i="88" s="1"/>
  <c r="N9207" i="88" a="1"/>
  <c r="N9207" i="88" s="1"/>
  <c r="N9208" i="88" a="1"/>
  <c r="N9208" i="88" s="1"/>
  <c r="N9209" i="88" a="1"/>
  <c r="N9209" i="88" s="1"/>
  <c r="N9210" i="88" a="1"/>
  <c r="N9210" i="88" s="1"/>
  <c r="N9211" i="88" a="1"/>
  <c r="N9211" i="88" s="1"/>
  <c r="N9212" i="88" a="1"/>
  <c r="N9212" i="88" s="1"/>
  <c r="N9213" i="88" a="1"/>
  <c r="N9213" i="88" s="1"/>
  <c r="N9214" i="88" a="1"/>
  <c r="N9214" i="88" s="1"/>
  <c r="N9215" i="88" a="1"/>
  <c r="N9215" i="88" s="1"/>
  <c r="N9216" i="88" a="1"/>
  <c r="N9216" i="88" s="1"/>
  <c r="N9217" i="88" a="1"/>
  <c r="N9217" i="88" s="1"/>
  <c r="N9218" i="88" a="1"/>
  <c r="N9218" i="88" s="1"/>
  <c r="N9219" i="88" a="1"/>
  <c r="N9219" i="88" s="1"/>
  <c r="N9220" i="88" a="1"/>
  <c r="N9220" i="88" s="1"/>
  <c r="N9221" i="88" a="1"/>
  <c r="N9221" i="88"/>
  <c r="N9222" i="88" a="1"/>
  <c r="N9222" i="88" s="1"/>
  <c r="N9223" i="88" a="1"/>
  <c r="N9223" i="88" s="1"/>
  <c r="N9224" i="88" a="1"/>
  <c r="N9224" i="88" s="1"/>
  <c r="N9225" i="88" a="1"/>
  <c r="N9225" i="88" s="1"/>
  <c r="N9226" i="88" a="1"/>
  <c r="N9226" i="88"/>
  <c r="N9227" i="88" a="1"/>
  <c r="N9227" i="88" s="1"/>
  <c r="N9228" i="88" a="1"/>
  <c r="N9228" i="88" s="1"/>
  <c r="N9229" i="88" a="1"/>
  <c r="N9229" i="88" s="1"/>
  <c r="N9230" i="88" a="1"/>
  <c r="N9230" i="88" s="1"/>
  <c r="N9231" i="88" a="1"/>
  <c r="N9231" i="88" s="1"/>
  <c r="N9232" i="88" a="1"/>
  <c r="N9232" i="88" s="1"/>
  <c r="N9233" i="88" a="1"/>
  <c r="N9233" i="88" s="1"/>
  <c r="N9234" i="88" a="1"/>
  <c r="N9234" i="88" s="1"/>
  <c r="N9235" i="88" a="1"/>
  <c r="N9235" i="88" s="1"/>
  <c r="N9236" i="88" a="1"/>
  <c r="N9236" i="88" s="1"/>
  <c r="N9237" i="88" a="1"/>
  <c r="N9237" i="88"/>
  <c r="N9238" i="88" a="1"/>
  <c r="N9238" i="88" s="1"/>
  <c r="N9239" i="88" a="1"/>
  <c r="N9239" i="88" s="1"/>
  <c r="N9240" i="88" a="1"/>
  <c r="N9240" i="88" s="1"/>
  <c r="N9241" i="88" a="1"/>
  <c r="N9241" i="88" s="1"/>
  <c r="N9242" i="88" a="1"/>
  <c r="N9242" i="88" s="1"/>
  <c r="N9243" i="88" a="1"/>
  <c r="N9243" i="88" s="1"/>
  <c r="N9244" i="88" a="1"/>
  <c r="N9244" i="88"/>
  <c r="N9245" i="88" a="1"/>
  <c r="N9245" i="88" s="1"/>
  <c r="N9246" i="88" a="1"/>
  <c r="N9246" i="88" s="1"/>
  <c r="N9247" i="88" a="1"/>
  <c r="N9247" i="88" s="1"/>
  <c r="N9248" i="88" a="1"/>
  <c r="N9248" i="88" s="1"/>
  <c r="N9249" i="88" a="1"/>
  <c r="N9249" i="88" s="1"/>
  <c r="N9250" i="88" a="1"/>
  <c r="N9250" i="88" s="1"/>
  <c r="N9251" i="88" a="1"/>
  <c r="N9251" i="88"/>
  <c r="N9252" i="88" a="1"/>
  <c r="N9252" i="88" s="1"/>
  <c r="N9253" i="88" a="1"/>
  <c r="N9253" i="88" s="1"/>
  <c r="N9254" i="88" a="1"/>
  <c r="N9254" i="88" s="1"/>
  <c r="N9255" i="88" a="1"/>
  <c r="N9255" i="88"/>
  <c r="N9256" i="88" a="1"/>
  <c r="N9256" i="88" s="1"/>
  <c r="N9257" i="88" a="1"/>
  <c r="N9257" i="88" s="1"/>
  <c r="N9258" i="88" a="1"/>
  <c r="N9258" i="88" s="1"/>
  <c r="N9259" i="88" a="1"/>
  <c r="N9259" i="88" s="1"/>
  <c r="N9260" i="88" a="1"/>
  <c r="N9260" i="88" s="1"/>
  <c r="N9261" i="88" a="1"/>
  <c r="N9261" i="88" s="1"/>
  <c r="N9262" i="88" a="1"/>
  <c r="N9262" i="88" s="1"/>
  <c r="N9263" i="88" a="1"/>
  <c r="N9263" i="88"/>
  <c r="N9264" i="88" a="1"/>
  <c r="N9264" i="88" s="1"/>
  <c r="N9265" i="88" a="1"/>
  <c r="N9265" i="88" s="1"/>
  <c r="N9266" i="88" a="1"/>
  <c r="N9266" i="88" s="1"/>
  <c r="N9267" i="88" a="1"/>
  <c r="N9267" i="88" s="1"/>
  <c r="N9268" i="88" a="1"/>
  <c r="N9268" i="88" s="1"/>
  <c r="N9269" i="88" a="1"/>
  <c r="N9269" i="88" s="1"/>
  <c r="N9270" i="88" a="1"/>
  <c r="N9270" i="88"/>
  <c r="N9271" i="88" a="1"/>
  <c r="N9271" i="88" s="1"/>
  <c r="N9272" i="88" a="1"/>
  <c r="N9272" i="88" s="1"/>
  <c r="N9273" i="88" a="1"/>
  <c r="N9273" i="88" s="1"/>
  <c r="N9274" i="88" a="1"/>
  <c r="N9274" i="88" s="1"/>
  <c r="N9275" i="88" a="1"/>
  <c r="N9275" i="88" s="1"/>
  <c r="N9276" i="88" a="1"/>
  <c r="N9276" i="88" s="1"/>
  <c r="N9277" i="88" a="1"/>
  <c r="N9277" i="88" s="1"/>
  <c r="N9278" i="88" a="1"/>
  <c r="N9278" i="88" s="1"/>
  <c r="N9279" i="88" a="1"/>
  <c r="N9279" i="88" s="1"/>
  <c r="N9280" i="88" a="1"/>
  <c r="N9280" i="88"/>
  <c r="N9281" i="88" a="1"/>
  <c r="N9281" i="88"/>
  <c r="N9282" i="88" a="1"/>
  <c r="N9282" i="88" s="1"/>
  <c r="N9283" i="88" a="1"/>
  <c r="N9283" i="88"/>
  <c r="N9284" i="88" a="1"/>
  <c r="N9284" i="88" s="1"/>
  <c r="N9285" i="88" a="1"/>
  <c r="N9285" i="88" s="1"/>
  <c r="N9286" i="88" a="1"/>
  <c r="N9286" i="88" s="1"/>
  <c r="N9287" i="88" a="1"/>
  <c r="N9287" i="88" s="1"/>
  <c r="N9288" i="88" a="1"/>
  <c r="N9288" i="88"/>
  <c r="N9289" i="88" a="1"/>
  <c r="N9289" i="88" s="1"/>
  <c r="N9290" i="88" a="1"/>
  <c r="N9290" i="88" s="1"/>
  <c r="N9291" i="88" a="1"/>
  <c r="N9291" i="88" s="1"/>
  <c r="N9292" i="88" a="1"/>
  <c r="N9292" i="88" s="1"/>
  <c r="N9293" i="88" a="1"/>
  <c r="N9293" i="88" s="1"/>
  <c r="N9294" i="88" a="1"/>
  <c r="N9294" i="88" s="1"/>
  <c r="N9295" i="88" a="1"/>
  <c r="N9295" i="88" s="1"/>
  <c r="N9296" i="88" a="1"/>
  <c r="N9296" i="88" s="1"/>
  <c r="N9297" i="88" a="1"/>
  <c r="N9297" i="88"/>
  <c r="N9298" i="88" a="1"/>
  <c r="N9298" i="88"/>
  <c r="O9298" i="88" s="1"/>
  <c r="N9299" i="88" a="1"/>
  <c r="N9299" i="88" s="1"/>
  <c r="N9300" i="88" a="1"/>
  <c r="N9300" i="88" s="1"/>
  <c r="N9301" i="88" a="1"/>
  <c r="N9301" i="88" s="1"/>
  <c r="N9302" i="88" a="1"/>
  <c r="N9302" i="88" s="1"/>
  <c r="N9303" i="88" a="1"/>
  <c r="N9303" i="88" s="1"/>
  <c r="N9304" i="88" a="1"/>
  <c r="N9304" i="88" s="1"/>
  <c r="N9305" i="88" a="1"/>
  <c r="N9305" i="88" s="1"/>
  <c r="N9306" i="88" a="1"/>
  <c r="N9306" i="88"/>
  <c r="N9307" i="88" a="1"/>
  <c r="N9307" i="88" s="1"/>
  <c r="N9308" i="88" a="1"/>
  <c r="N9308" i="88" s="1"/>
  <c r="N9309" i="88" a="1"/>
  <c r="N9309" i="88" s="1"/>
  <c r="O9309" i="88" s="1"/>
  <c r="N9310" i="88" a="1"/>
  <c r="N9310" i="88" s="1"/>
  <c r="N9311" i="88" a="1"/>
  <c r="N9311" i="88"/>
  <c r="N9312" i="88" a="1"/>
  <c r="N9312" i="88" s="1"/>
  <c r="N9313" i="88" a="1"/>
  <c r="N9313" i="88" s="1"/>
  <c r="O9313" i="88" s="1"/>
  <c r="N9314" i="88" a="1"/>
  <c r="N9314" i="88" s="1"/>
  <c r="N9315" i="88" a="1"/>
  <c r="N9315" i="88" s="1"/>
  <c r="N9316" i="88" a="1"/>
  <c r="N9316" i="88" s="1"/>
  <c r="N9317" i="88" a="1"/>
  <c r="N9317" i="88" s="1"/>
  <c r="N9318" i="88" a="1"/>
  <c r="N9318" i="88" s="1"/>
  <c r="N9319" i="88" a="1"/>
  <c r="N9319" i="88" s="1"/>
  <c r="N9320" i="88" a="1"/>
  <c r="N9320" i="88" s="1"/>
  <c r="N9321" i="88" a="1"/>
  <c r="N9321" i="88" s="1"/>
  <c r="N9322" i="88" a="1"/>
  <c r="N9322" i="88" s="1"/>
  <c r="N9323" i="88" a="1"/>
  <c r="N9323" i="88" s="1"/>
  <c r="N9324" i="88" a="1"/>
  <c r="N9324" i="88"/>
  <c r="N9325" i="88" a="1"/>
  <c r="N9325" i="88" s="1"/>
  <c r="N9326" i="88" a="1"/>
  <c r="N9326" i="88" s="1"/>
  <c r="N9327" i="88" a="1"/>
  <c r="N9327" i="88" s="1"/>
  <c r="N9328" i="88" a="1"/>
  <c r="N9328" i="88"/>
  <c r="N9329" i="88" a="1"/>
  <c r="N9329" i="88"/>
  <c r="N9330" i="88" a="1"/>
  <c r="N9330" i="88" s="1"/>
  <c r="N9331" i="88" a="1"/>
  <c r="N9331" i="88" s="1"/>
  <c r="N9332" i="88" a="1"/>
  <c r="N9332" i="88" s="1"/>
  <c r="N9333" i="88" a="1"/>
  <c r="N9333" i="88" s="1"/>
  <c r="N9334" i="88" a="1"/>
  <c r="N9334" i="88" s="1"/>
  <c r="N9335" i="88" a="1"/>
  <c r="N9335" i="88"/>
  <c r="N9336" i="88" a="1"/>
  <c r="N9336" i="88"/>
  <c r="N9337" i="88" a="1"/>
  <c r="N9337" i="88" s="1"/>
  <c r="N9338" i="88" a="1"/>
  <c r="N9338" i="88" s="1"/>
  <c r="N9339" i="88" a="1"/>
  <c r="N9339" i="88"/>
  <c r="N9340" i="88" a="1"/>
  <c r="N9340" i="88" s="1"/>
  <c r="N9341" i="88" a="1"/>
  <c r="N9341" i="88" s="1"/>
  <c r="O9341" i="88" s="1"/>
  <c r="N9342" i="88" a="1"/>
  <c r="N9342" i="88" s="1"/>
  <c r="N9343" i="88" a="1"/>
  <c r="N9343" i="88" s="1"/>
  <c r="N9344" i="88" a="1"/>
  <c r="N9344" i="88" s="1"/>
  <c r="N9345" i="88" a="1"/>
  <c r="N9345" i="88" s="1"/>
  <c r="N9346" i="88" a="1"/>
  <c r="N9346" i="88" s="1"/>
  <c r="N9347" i="88" a="1"/>
  <c r="N9347" i="88" s="1"/>
  <c r="N9348" i="88" a="1"/>
  <c r="N9348" i="88"/>
  <c r="N9349" i="88" a="1"/>
  <c r="N9349" i="88" s="1"/>
  <c r="O9349" i="88" s="1"/>
  <c r="N9350" i="88" a="1"/>
  <c r="N9350" i="88" s="1"/>
  <c r="N9351" i="88" a="1"/>
  <c r="N9351" i="88" s="1"/>
  <c r="N9352" i="88" a="1"/>
  <c r="N9352" i="88"/>
  <c r="N9353" i="88" a="1"/>
  <c r="N9353" i="88" s="1"/>
  <c r="N9354" i="88" a="1"/>
  <c r="N9354" i="88" s="1"/>
  <c r="N9355" i="88" a="1"/>
  <c r="N9355" i="88" s="1"/>
  <c r="O9355" i="88" s="1"/>
  <c r="N9356" i="88" a="1"/>
  <c r="N9356" i="88" s="1"/>
  <c r="N9357" i="88" a="1"/>
  <c r="N9357" i="88"/>
  <c r="N9358" i="88" a="1"/>
  <c r="N9358" i="88" s="1"/>
  <c r="N9359" i="88" a="1"/>
  <c r="N9359" i="88"/>
  <c r="N9360" i="88" a="1"/>
  <c r="N9360" i="88" s="1"/>
  <c r="N9361" i="88" a="1"/>
  <c r="N9361" i="88" s="1"/>
  <c r="N9362" i="88" a="1"/>
  <c r="N9362" i="88" s="1"/>
  <c r="N9363" i="88" a="1"/>
  <c r="N9363" i="88" s="1"/>
  <c r="N9364" i="88" a="1"/>
  <c r="N9364" i="88" s="1"/>
  <c r="N9365" i="88" a="1"/>
  <c r="N9365" i="88" s="1"/>
  <c r="N9366" i="88" a="1"/>
  <c r="N9366" i="88" s="1"/>
  <c r="N9367" i="88" a="1"/>
  <c r="N9367" i="88" s="1"/>
  <c r="N9368" i="88" a="1"/>
  <c r="N9368" i="88" s="1"/>
  <c r="N9369" i="88" a="1"/>
  <c r="N9369" i="88" s="1"/>
  <c r="N9370" i="88" a="1"/>
  <c r="N9370" i="88"/>
  <c r="N9371" i="88" a="1"/>
  <c r="N9371" i="88" s="1"/>
  <c r="N9372" i="88" a="1"/>
  <c r="N9372" i="88" s="1"/>
  <c r="N9373" i="88" a="1"/>
  <c r="N9373" i="88" s="1"/>
  <c r="N9374" i="88" a="1"/>
  <c r="N9374" i="88" s="1"/>
  <c r="N9375" i="88" a="1"/>
  <c r="N9375" i="88"/>
  <c r="N9376" i="88" a="1"/>
  <c r="N9376" i="88" s="1"/>
  <c r="N9377" i="88" a="1"/>
  <c r="N9377" i="88" s="1"/>
  <c r="N9378" i="88" a="1"/>
  <c r="N9378" i="88"/>
  <c r="N9379" i="88" a="1"/>
  <c r="N9379" i="88" s="1"/>
  <c r="N9380" i="88" a="1"/>
  <c r="N9380" i="88" s="1"/>
  <c r="N9381" i="88" a="1"/>
  <c r="N9381" i="88" s="1"/>
  <c r="N9382" i="88" a="1"/>
  <c r="N9382" i="88" s="1"/>
  <c r="N9383" i="88" a="1"/>
  <c r="N9383" i="88"/>
  <c r="N9384" i="88" a="1"/>
  <c r="N9384" i="88" s="1"/>
  <c r="N9385" i="88" a="1"/>
  <c r="N9385" i="88" s="1"/>
  <c r="N9386" i="88" a="1"/>
  <c r="N9386" i="88" s="1"/>
  <c r="N9387" i="88" a="1"/>
  <c r="N9387" i="88" s="1"/>
  <c r="N9388" i="88" a="1"/>
  <c r="N9388" i="88" s="1"/>
  <c r="N9389" i="88" a="1"/>
  <c r="N9389" i="88" s="1"/>
  <c r="N9390" i="88" a="1"/>
  <c r="N9390" i="88" s="1"/>
  <c r="N9391" i="88" a="1"/>
  <c r="N9391" i="88" s="1"/>
  <c r="N9392" i="88" a="1"/>
  <c r="N9392" i="88" s="1"/>
  <c r="N9393" i="88" a="1"/>
  <c r="N9393" i="88"/>
  <c r="N9394" i="88" a="1"/>
  <c r="N9394" i="88" s="1"/>
  <c r="N9395" i="88" a="1"/>
  <c r="N9395" i="88" s="1"/>
  <c r="N9396" i="88" a="1"/>
  <c r="N9396" i="88" s="1"/>
  <c r="N9397" i="88" a="1"/>
  <c r="N9397" i="88" s="1"/>
  <c r="N9398" i="88" a="1"/>
  <c r="N9398" i="88" s="1"/>
  <c r="N9399" i="88" a="1"/>
  <c r="N9399" i="88" s="1"/>
  <c r="O9399" i="88" s="1"/>
  <c r="N9400" i="88" a="1"/>
  <c r="N9400" i="88" s="1"/>
  <c r="N9401" i="88" a="1"/>
  <c r="N9401" i="88" s="1"/>
  <c r="N9402" i="88" a="1"/>
  <c r="N9402" i="88" s="1"/>
  <c r="N9403" i="88" a="1"/>
  <c r="N9403" i="88" s="1"/>
  <c r="N9404" i="88" a="1"/>
  <c r="N9404" i="88" s="1"/>
  <c r="N9405" i="88" a="1"/>
  <c r="N9405" i="88" s="1"/>
  <c r="N9406" i="88" a="1"/>
  <c r="N9406" i="88" s="1"/>
  <c r="N9407" i="88" a="1"/>
  <c r="N9407" i="88" s="1"/>
  <c r="N9408" i="88" a="1"/>
  <c r="N9408" i="88" s="1"/>
  <c r="N9409" i="88" a="1"/>
  <c r="N9409" i="88" s="1"/>
  <c r="N9410" i="88" a="1"/>
  <c r="N9410" i="88" s="1"/>
  <c r="N9411" i="88" a="1"/>
  <c r="N9411" i="88"/>
  <c r="N9412" i="88" a="1"/>
  <c r="N9412" i="88"/>
  <c r="N9413" i="88" a="1"/>
  <c r="N9413" i="88" s="1"/>
  <c r="N9414" i="88" a="1"/>
  <c r="N9414" i="88" s="1"/>
  <c r="N9415" i="88" a="1"/>
  <c r="N9415" i="88" s="1"/>
  <c r="N9416" i="88" a="1"/>
  <c r="N9416" i="88" s="1"/>
  <c r="N9417" i="88" a="1"/>
  <c r="N9417" i="88" s="1"/>
  <c r="N9418" i="88" a="1"/>
  <c r="N9418" i="88" s="1"/>
  <c r="N9419" i="88" a="1"/>
  <c r="N9419" i="88" s="1"/>
  <c r="N9420" i="88" a="1"/>
  <c r="N9420" i="88" s="1"/>
  <c r="N9421" i="88" a="1"/>
  <c r="N9421" i="88" s="1"/>
  <c r="N9422" i="88" a="1"/>
  <c r="N9422" i="88" s="1"/>
  <c r="N9423" i="88" a="1"/>
  <c r="N9423" i="88" s="1"/>
  <c r="N9424" i="88" a="1"/>
  <c r="N9424" i="88" s="1"/>
  <c r="N9425" i="88" a="1"/>
  <c r="N9425" i="88"/>
  <c r="N9426" i="88" a="1"/>
  <c r="N9426" i="88" s="1"/>
  <c r="N9427" i="88" a="1"/>
  <c r="N9427" i="88" s="1"/>
  <c r="N9428" i="88" a="1"/>
  <c r="N9428" i="88" s="1"/>
  <c r="N9429" i="88" a="1"/>
  <c r="N9429" i="88" s="1"/>
  <c r="N9430" i="88" a="1"/>
  <c r="N9430" i="88" s="1"/>
  <c r="N9431" i="88" a="1"/>
  <c r="N9431" i="88" s="1"/>
  <c r="N9432" i="88" a="1"/>
  <c r="N9432" i="88" s="1"/>
  <c r="N9433" i="88" a="1"/>
  <c r="N9433" i="88" s="1"/>
  <c r="O9433" i="88" s="1"/>
  <c r="N9434" i="88" a="1"/>
  <c r="N9434" i="88" s="1"/>
  <c r="N9435" i="88" a="1"/>
  <c r="N9435" i="88" s="1"/>
  <c r="N9436" i="88" a="1"/>
  <c r="N9436" i="88" s="1"/>
  <c r="N9437" i="88" a="1"/>
  <c r="N9437" i="88" s="1"/>
  <c r="N9438" i="88" a="1"/>
  <c r="N9438" i="88" s="1"/>
  <c r="N9439" i="88" a="1"/>
  <c r="N9439" i="88" s="1"/>
  <c r="N9440" i="88" a="1"/>
  <c r="N9440" i="88" s="1"/>
  <c r="N9441" i="88" a="1"/>
  <c r="N9441" i="88" s="1"/>
  <c r="N9442" i="88" a="1"/>
  <c r="N9442" i="88"/>
  <c r="N9443" i="88" a="1"/>
  <c r="N9443" i="88" s="1"/>
  <c r="N9444" i="88" a="1"/>
  <c r="N9444" i="88"/>
  <c r="N9445" i="88" a="1"/>
  <c r="N9445" i="88" s="1"/>
  <c r="N9446" i="88" a="1"/>
  <c r="N9446" i="88" s="1"/>
  <c r="N9447" i="88" a="1"/>
  <c r="N9447" i="88"/>
  <c r="N9448" i="88" a="1"/>
  <c r="N9448" i="88" s="1"/>
  <c r="N9449" i="88" a="1"/>
  <c r="N9449" i="88" s="1"/>
  <c r="N9450" i="88" a="1"/>
  <c r="N9450" i="88" s="1"/>
  <c r="N9451" i="88" a="1"/>
  <c r="N9451" i="88" s="1"/>
  <c r="O9451" i="88" s="1"/>
  <c r="N9452" i="88" a="1"/>
  <c r="N9452" i="88" s="1"/>
  <c r="N9453" i="88" a="1"/>
  <c r="N9453" i="88"/>
  <c r="N9454" i="88" a="1"/>
  <c r="N9454" i="88" s="1"/>
  <c r="N9455" i="88" a="1"/>
  <c r="N9455" i="88" s="1"/>
  <c r="N9456" i="88" a="1"/>
  <c r="N9456" i="88" s="1"/>
  <c r="N9457" i="88" a="1"/>
  <c r="N9457" i="88" s="1"/>
  <c r="N9458" i="88" a="1"/>
  <c r="N9458" i="88" s="1"/>
  <c r="N9459" i="88" a="1"/>
  <c r="N9459" i="88" s="1"/>
  <c r="O9459" i="88" s="1"/>
  <c r="N9460" i="88" a="1"/>
  <c r="N9460" i="88" s="1"/>
  <c r="N9461" i="88" a="1"/>
  <c r="N9461" i="88" s="1"/>
  <c r="N9462" i="88" a="1"/>
  <c r="N9462" i="88"/>
  <c r="N9463" i="88" a="1"/>
  <c r="N9463" i="88"/>
  <c r="N9464" i="88" a="1"/>
  <c r="N9464" i="88" s="1"/>
  <c r="N9465" i="88" a="1"/>
  <c r="N9465" i="88" s="1"/>
  <c r="N9466" i="88" a="1"/>
  <c r="N9466" i="88" s="1"/>
  <c r="N9467" i="88" a="1"/>
  <c r="N9467" i="88"/>
  <c r="N9468" i="88" a="1"/>
  <c r="N9468" i="88" s="1"/>
  <c r="N9469" i="88" a="1"/>
  <c r="N9469" i="88" s="1"/>
  <c r="N9470" i="88" a="1"/>
  <c r="N9470" i="88" s="1"/>
  <c r="N9471" i="88" a="1"/>
  <c r="N9471" i="88" s="1"/>
  <c r="N9472" i="88" a="1"/>
  <c r="N9472" i="88" s="1"/>
  <c r="N9473" i="88" a="1"/>
  <c r="N9473" i="88" s="1"/>
  <c r="N9474" i="88" a="1"/>
  <c r="N9474" i="88" s="1"/>
  <c r="N9475" i="88" a="1"/>
  <c r="N9475" i="88" s="1"/>
  <c r="N9476" i="88" a="1"/>
  <c r="N9476" i="88" s="1"/>
  <c r="N9477" i="88" a="1"/>
  <c r="N9477" i="88" s="1"/>
  <c r="O9477" i="88" s="1"/>
  <c r="N9478" i="88" a="1"/>
  <c r="N9478" i="88"/>
  <c r="N9479" i="88" a="1"/>
  <c r="N9479" i="88" s="1"/>
  <c r="N9480" i="88" a="1"/>
  <c r="N9480" i="88" s="1"/>
  <c r="N9481" i="88" a="1"/>
  <c r="N9481" i="88"/>
  <c r="N9482" i="88" a="1"/>
  <c r="N9482" i="88" s="1"/>
  <c r="N9483" i="88" a="1"/>
  <c r="N9483" i="88"/>
  <c r="N9484" i="88" a="1"/>
  <c r="N9484" i="88" s="1"/>
  <c r="N9485" i="88" a="1"/>
  <c r="N9485" i="88" s="1"/>
  <c r="O9485" i="88" s="1"/>
  <c r="N9486" i="88" a="1"/>
  <c r="N9486" i="88" s="1"/>
  <c r="N9487" i="88" a="1"/>
  <c r="N9487" i="88" s="1"/>
  <c r="N9488" i="88" a="1"/>
  <c r="N9488" i="88" s="1"/>
  <c r="N9489" i="88" a="1"/>
  <c r="N9489" i="88" s="1"/>
  <c r="N9490" i="88" a="1"/>
  <c r="N9490" i="88"/>
  <c r="N9491" i="88" a="1"/>
  <c r="N9491" i="88" s="1"/>
  <c r="N9492" i="88" a="1"/>
  <c r="N9492" i="88"/>
  <c r="N9493" i="88" a="1"/>
  <c r="N9493" i="88" s="1"/>
  <c r="O9493" i="88" s="1"/>
  <c r="N9494" i="88" a="1"/>
  <c r="N9494" i="88" s="1"/>
  <c r="N9495" i="88" a="1"/>
  <c r="N9495" i="88" s="1"/>
  <c r="O9495" i="88" s="1"/>
  <c r="N9496" i="88" a="1"/>
  <c r="N9496" i="88"/>
  <c r="N9497" i="88" a="1"/>
  <c r="N9497" i="88" s="1"/>
  <c r="N9498" i="88" a="1"/>
  <c r="N9498" i="88" s="1"/>
  <c r="N9499" i="88" a="1"/>
  <c r="N9499" i="88" s="1"/>
  <c r="N9500" i="88" a="1"/>
  <c r="N9500" i="88" s="1"/>
  <c r="N9501" i="88" a="1"/>
  <c r="N9501" i="88" s="1"/>
  <c r="N9502" i="88" a="1"/>
  <c r="N9502" i="88" s="1"/>
  <c r="N9503" i="88" a="1"/>
  <c r="N9503" i="88" s="1"/>
  <c r="N9504" i="88" a="1"/>
  <c r="N9504" i="88" s="1"/>
  <c r="O9504" i="88" s="1"/>
  <c r="N9505" i="88" a="1"/>
  <c r="N9505" i="88" s="1"/>
  <c r="N9506" i="88" a="1"/>
  <c r="N9506" i="88" s="1"/>
  <c r="N9507" i="88" a="1"/>
  <c r="N9507" i="88" s="1"/>
  <c r="N9508" i="88" a="1"/>
  <c r="N9508" i="88"/>
  <c r="N9509" i="88" a="1"/>
  <c r="N9509" i="88"/>
  <c r="N9510" i="88" a="1"/>
  <c r="N9510" i="88" s="1"/>
  <c r="N9511" i="88" a="1"/>
  <c r="N9511" i="88"/>
  <c r="N9512" i="88" a="1"/>
  <c r="N9512" i="88" s="1"/>
  <c r="N9513" i="88" a="1"/>
  <c r="N9513" i="88" s="1"/>
  <c r="N9514" i="88" a="1"/>
  <c r="N9514" i="88" s="1"/>
  <c r="N9515" i="88" a="1"/>
  <c r="N9515" i="88" s="1"/>
  <c r="N9516" i="88" a="1"/>
  <c r="N9516" i="88" s="1"/>
  <c r="N9517" i="88" a="1"/>
  <c r="N9517" i="88" s="1"/>
  <c r="N9518" i="88" a="1"/>
  <c r="N9518" i="88" s="1"/>
  <c r="N9519" i="88" a="1"/>
  <c r="N9519" i="88" s="1"/>
  <c r="N9520" i="88" a="1"/>
  <c r="N9520" i="88" s="1"/>
  <c r="N9521" i="88" a="1"/>
  <c r="N9521" i="88" s="1"/>
  <c r="N9522" i="88" a="1"/>
  <c r="N9522" i="88" s="1"/>
  <c r="N9523" i="88" a="1"/>
  <c r="N9523" i="88" s="1"/>
  <c r="N9524" i="88" a="1"/>
  <c r="N9524" i="88" s="1"/>
  <c r="N9525" i="88" a="1"/>
  <c r="N9525" i="88"/>
  <c r="N9526" i="88" a="1"/>
  <c r="N9526" i="88" s="1"/>
  <c r="N9527" i="88" a="1"/>
  <c r="N9527" i="88" s="1"/>
  <c r="N9528" i="88" a="1"/>
  <c r="N9528" i="88" s="1"/>
  <c r="N9529" i="88" a="1"/>
  <c r="N9529" i="88" s="1"/>
  <c r="N9530" i="88" a="1"/>
  <c r="N9530" i="88" s="1"/>
  <c r="N9531" i="88" a="1"/>
  <c r="N9531" i="88" s="1"/>
  <c r="N9532" i="88" a="1"/>
  <c r="N9532" i="88"/>
  <c r="N9533" i="88" a="1"/>
  <c r="N9533" i="88" s="1"/>
  <c r="N9534" i="88" a="1"/>
  <c r="N9534" i="88" s="1"/>
  <c r="N9535" i="88" a="1"/>
  <c r="N9535" i="88" s="1"/>
  <c r="N9536" i="88" a="1"/>
  <c r="N9536" i="88" s="1"/>
  <c r="N9537" i="88" a="1"/>
  <c r="N9537" i="88" s="1"/>
  <c r="N9538" i="88" a="1"/>
  <c r="N9538" i="88"/>
  <c r="N9539" i="88" a="1"/>
  <c r="N9539" i="88" s="1"/>
  <c r="N9540" i="88" a="1"/>
  <c r="N9540" i="88"/>
  <c r="N9541" i="88" a="1"/>
  <c r="N9541" i="88" s="1"/>
  <c r="N9542" i="88" a="1"/>
  <c r="N9542" i="88" s="1"/>
  <c r="N9543" i="88" a="1"/>
  <c r="N9543" i="88" s="1"/>
  <c r="N9544" i="88" a="1"/>
  <c r="N9544" i="88" s="1"/>
  <c r="N9545" i="88" a="1"/>
  <c r="N9545" i="88"/>
  <c r="N9546" i="88" a="1"/>
  <c r="N9546" i="88" s="1"/>
  <c r="N9547" i="88" a="1"/>
  <c r="N9547" i="88" s="1"/>
  <c r="N9548" i="88" a="1"/>
  <c r="N9548" i="88" s="1"/>
  <c r="N9549" i="88" a="1"/>
  <c r="N9549" i="88"/>
  <c r="N9550" i="88" a="1"/>
  <c r="N9550" i="88" s="1"/>
  <c r="N9551" i="88" a="1"/>
  <c r="N9551" i="88" s="1"/>
  <c r="N9552" i="88" a="1"/>
  <c r="N9552" i="88" s="1"/>
  <c r="N9553" i="88" a="1"/>
  <c r="N9553" i="88"/>
  <c r="N9554" i="88" a="1"/>
  <c r="N9554" i="88" s="1"/>
  <c r="N9555" i="88" a="1"/>
  <c r="N9555" i="88" s="1"/>
  <c r="N9556" i="88" a="1"/>
  <c r="N9556" i="88" s="1"/>
  <c r="N9557" i="88" a="1"/>
  <c r="N9557" i="88" s="1"/>
  <c r="N9558" i="88" a="1"/>
  <c r="N9558" i="88" s="1"/>
  <c r="N9559" i="88" a="1"/>
  <c r="N9559" i="88" s="1"/>
  <c r="N9560" i="88" a="1"/>
  <c r="N9560" i="88" s="1"/>
  <c r="N9561" i="88" a="1"/>
  <c r="N9561" i="88" s="1"/>
  <c r="N9562" i="88" a="1"/>
  <c r="N9562" i="88"/>
  <c r="N9563" i="88" a="1"/>
  <c r="N9563" i="88"/>
  <c r="N9564" i="88" a="1"/>
  <c r="N9564" i="88" s="1"/>
  <c r="N9565" i="88" a="1"/>
  <c r="N9565" i="88" s="1"/>
  <c r="N9566" i="88" a="1"/>
  <c r="N9566" i="88" s="1"/>
  <c r="N9567" i="88" a="1"/>
  <c r="N9567" i="88" s="1"/>
  <c r="N9568" i="88" a="1"/>
  <c r="N9568" i="88" s="1"/>
  <c r="N9569" i="88" a="1"/>
  <c r="N9569" i="88" s="1"/>
  <c r="N9570" i="88" a="1"/>
  <c r="N9570" i="88" s="1"/>
  <c r="N9571" i="88" a="1"/>
  <c r="N9571" i="88"/>
  <c r="N9572" i="88" a="1"/>
  <c r="N9572" i="88" s="1"/>
  <c r="N9573" i="88" a="1"/>
  <c r="N9573" i="88" s="1"/>
  <c r="N9574" i="88" a="1"/>
  <c r="N9574" i="88" s="1"/>
  <c r="N9575" i="88" a="1"/>
  <c r="N9575" i="88" s="1"/>
  <c r="N9576" i="88" a="1"/>
  <c r="N9576" i="88" s="1"/>
  <c r="N9577" i="88" a="1"/>
  <c r="N9577" i="88" s="1"/>
  <c r="N9578" i="88" a="1"/>
  <c r="N9578" i="88" s="1"/>
  <c r="N9579" i="88" a="1"/>
  <c r="N9579" i="88" s="1"/>
  <c r="N9580" i="88" a="1"/>
  <c r="N9580" i="88" s="1"/>
  <c r="N9581" i="88" a="1"/>
  <c r="N9581" i="88" s="1"/>
  <c r="N9582" i="88" a="1"/>
  <c r="N9582" i="88" s="1"/>
  <c r="N9583" i="88" a="1"/>
  <c r="N9583" i="88" s="1"/>
  <c r="N9584" i="88" a="1"/>
  <c r="N9584" i="88" s="1"/>
  <c r="N9585" i="88" a="1"/>
  <c r="N9585" i="88" s="1"/>
  <c r="N9586" i="88" a="1"/>
  <c r="N9586" i="88" s="1"/>
  <c r="N9587" i="88" a="1"/>
  <c r="N9587" i="88"/>
  <c r="N9588" i="88" a="1"/>
  <c r="N9588" i="88" s="1"/>
  <c r="N9589" i="88" a="1"/>
  <c r="N9589" i="88" s="1"/>
  <c r="N9590" i="88" a="1"/>
  <c r="N9590" i="88"/>
  <c r="N9591" i="88" a="1"/>
  <c r="N9591" i="88" s="1"/>
  <c r="N9592" i="88" a="1"/>
  <c r="N9592" i="88"/>
  <c r="N9593" i="88" a="1"/>
  <c r="N9593" i="88"/>
  <c r="N9594" i="88" a="1"/>
  <c r="N9594" i="88" s="1"/>
  <c r="N9595" i="88" a="1"/>
  <c r="N9595" i="88" s="1"/>
  <c r="N9596" i="88" a="1"/>
  <c r="N9596" i="88" s="1"/>
  <c r="N9597" i="88" a="1"/>
  <c r="N9597" i="88" s="1"/>
  <c r="N9598" i="88" a="1"/>
  <c r="N9598" i="88" s="1"/>
  <c r="N9599" i="88" a="1"/>
  <c r="N9599" i="88"/>
  <c r="N9600" i="88" a="1"/>
  <c r="N9600" i="88" s="1"/>
  <c r="N9601" i="88" a="1"/>
  <c r="N9601" i="88" s="1"/>
  <c r="N9602" i="88" a="1"/>
  <c r="N9602" i="88" s="1"/>
  <c r="N9603" i="88" a="1"/>
  <c r="N9603" i="88" s="1"/>
  <c r="N9604" i="88" a="1"/>
  <c r="N9604" i="88" s="1"/>
  <c r="N9605" i="88" a="1"/>
  <c r="N9605" i="88"/>
  <c r="N9606" i="88" a="1"/>
  <c r="N9606" i="88" s="1"/>
  <c r="N9607" i="88" a="1"/>
  <c r="N9607" i="88" s="1"/>
  <c r="N9608" i="88" a="1"/>
  <c r="N9608" i="88" s="1"/>
  <c r="N9609" i="88" a="1"/>
  <c r="N9609" i="88" s="1"/>
  <c r="N9610" i="88" a="1"/>
  <c r="N9610" i="88"/>
  <c r="N9611" i="88" a="1"/>
  <c r="N9611" i="88"/>
  <c r="N9612" i="88" a="1"/>
  <c r="N9612" i="88" s="1"/>
  <c r="N9613" i="88" a="1"/>
  <c r="N9613" i="88"/>
  <c r="N9614" i="88" a="1"/>
  <c r="N9614" i="88"/>
  <c r="N9615" i="88" a="1"/>
  <c r="N9615" i="88" s="1"/>
  <c r="N9616" i="88" a="1"/>
  <c r="N9616" i="88" s="1"/>
  <c r="N9617" i="88" a="1"/>
  <c r="N9617" i="88" s="1"/>
  <c r="N9618" i="88" a="1"/>
  <c r="N9618" i="88"/>
  <c r="N9619" i="88" a="1"/>
  <c r="N9619" i="88" s="1"/>
  <c r="N9620" i="88" a="1"/>
  <c r="N9620" i="88" s="1"/>
  <c r="N9621" i="88" a="1"/>
  <c r="N9621" i="88" s="1"/>
  <c r="N9622" i="88" a="1"/>
  <c r="N9622" i="88"/>
  <c r="N9623" i="88" a="1"/>
  <c r="N9623" i="88" s="1"/>
  <c r="N9624" i="88" a="1"/>
  <c r="N9624" i="88" s="1"/>
  <c r="N9625" i="88" a="1"/>
  <c r="N9625" i="88" s="1"/>
  <c r="N9626" i="88" a="1"/>
  <c r="N9626" i="88" s="1"/>
  <c r="N9627" i="88" a="1"/>
  <c r="N9627" i="88" s="1"/>
  <c r="N9628" i="88" a="1"/>
  <c r="N9628" i="88" s="1"/>
  <c r="N9629" i="88" a="1"/>
  <c r="N9629" i="88" s="1"/>
  <c r="N9630" i="88" a="1"/>
  <c r="N9630" i="88" s="1"/>
  <c r="N9631" i="88" a="1"/>
  <c r="N9631" i="88"/>
  <c r="N9632" i="88" a="1"/>
  <c r="N9632" i="88" s="1"/>
  <c r="N9633" i="88" a="1"/>
  <c r="N9633" i="88" s="1"/>
  <c r="N9634" i="88" a="1"/>
  <c r="N9634" i="88" s="1"/>
  <c r="N9635" i="88" a="1"/>
  <c r="N9635" i="88" s="1"/>
  <c r="N9636" i="88" a="1"/>
  <c r="N9636" i="88" s="1"/>
  <c r="N9637" i="88" a="1"/>
  <c r="N9637" i="88" s="1"/>
  <c r="N9638" i="88" a="1"/>
  <c r="N9638" i="88" s="1"/>
  <c r="N9639" i="88" a="1"/>
  <c r="N9639" i="88" s="1"/>
  <c r="N9640" i="88" a="1"/>
  <c r="N9640" i="88" s="1"/>
  <c r="N9641" i="88" a="1"/>
  <c r="N9641" i="88" s="1"/>
  <c r="N9642" i="88" a="1"/>
  <c r="N9642" i="88" s="1"/>
  <c r="N9643" i="88" a="1"/>
  <c r="N9643" i="88" s="1"/>
  <c r="N9644" i="88" a="1"/>
  <c r="N9644" i="88"/>
  <c r="N9645" i="88" a="1"/>
  <c r="N9645" i="88" s="1"/>
  <c r="N9646" i="88" a="1"/>
  <c r="N9646" i="88" s="1"/>
  <c r="N9647" i="88" a="1"/>
  <c r="N9647" i="88" s="1"/>
  <c r="N9648" i="88" a="1"/>
  <c r="N9648" i="88"/>
  <c r="N9649" i="88" a="1"/>
  <c r="N9649" i="88" s="1"/>
  <c r="N9650" i="88" a="1"/>
  <c r="N9650" i="88" s="1"/>
  <c r="N9651" i="88" a="1"/>
  <c r="N9651" i="88" s="1"/>
  <c r="N9652" i="88" a="1"/>
  <c r="N9652" i="88" s="1"/>
  <c r="N9653" i="88" a="1"/>
  <c r="N9653" i="88" s="1"/>
  <c r="N9654" i="88" a="1"/>
  <c r="N9654" i="88" s="1"/>
  <c r="N9655" i="88" a="1"/>
  <c r="N9655" i="88" s="1"/>
  <c r="N9656" i="88" a="1"/>
  <c r="N9656" i="88" s="1"/>
  <c r="N9657" i="88" a="1"/>
  <c r="N9657" i="88" s="1"/>
  <c r="N9658" i="88" a="1"/>
  <c r="N9658" i="88" s="1"/>
  <c r="N9659" i="88" a="1"/>
  <c r="N9659" i="88" s="1"/>
  <c r="N9660" i="88" a="1"/>
  <c r="N9660" i="88" s="1"/>
  <c r="N9661" i="88" a="1"/>
  <c r="N9661" i="88"/>
  <c r="O9661" i="88" s="1"/>
  <c r="N9662" i="88" a="1"/>
  <c r="N9662" i="88"/>
  <c r="N9663" i="88" a="1"/>
  <c r="N9663" i="88" s="1"/>
  <c r="N9664" i="88" a="1"/>
  <c r="N9664" i="88" s="1"/>
  <c r="N9665" i="88" a="1"/>
  <c r="N9665" i="88" s="1"/>
  <c r="N9666" i="88" a="1"/>
  <c r="N9666" i="88" s="1"/>
  <c r="N9667" i="88" a="1"/>
  <c r="N9667" i="88" s="1"/>
  <c r="N9668" i="88" a="1"/>
  <c r="N9668" i="88" s="1"/>
  <c r="N9669" i="88" a="1"/>
  <c r="N9669" i="88" s="1"/>
  <c r="N9670" i="88" a="1"/>
  <c r="N9670" i="88" s="1"/>
  <c r="N9671" i="88" a="1"/>
  <c r="N9671" i="88" s="1"/>
  <c r="N9672" i="88" a="1"/>
  <c r="N9672" i="88" s="1"/>
  <c r="N9673" i="88" a="1"/>
  <c r="N9673" i="88" s="1"/>
  <c r="N9674" i="88" a="1"/>
  <c r="N9674" i="88"/>
  <c r="N9675" i="88" a="1"/>
  <c r="N9675" i="88" s="1"/>
  <c r="N9676" i="88" a="1"/>
  <c r="N9676" i="88" s="1"/>
  <c r="N9677" i="88" a="1"/>
  <c r="N9677" i="88" s="1"/>
  <c r="N9678" i="88" a="1"/>
  <c r="N9678" i="88" s="1"/>
  <c r="N9679" i="88" a="1"/>
  <c r="N9679" i="88"/>
  <c r="N9680" i="88" a="1"/>
  <c r="N9680" i="88"/>
  <c r="N9681" i="88" a="1"/>
  <c r="N9681" i="88" s="1"/>
  <c r="N9682" i="88" a="1"/>
  <c r="N9682" i="88"/>
  <c r="N9683" i="88" a="1"/>
  <c r="N9683" i="88" s="1"/>
  <c r="N9684" i="88" a="1"/>
  <c r="N9684" i="88" s="1"/>
  <c r="N9685" i="88" a="1"/>
  <c r="N9685" i="88" s="1"/>
  <c r="N9686" i="88" a="1"/>
  <c r="N9686" i="88" s="1"/>
  <c r="N9687" i="88" a="1"/>
  <c r="N9687" i="88" s="1"/>
  <c r="N9688" i="88" a="1"/>
  <c r="N9688" i="88" s="1"/>
  <c r="N9689" i="88" a="1"/>
  <c r="N9689" i="88" s="1"/>
  <c r="N9690" i="88" a="1"/>
  <c r="N9690" i="88" s="1"/>
  <c r="N9691" i="88" a="1"/>
  <c r="N9691" i="88" s="1"/>
  <c r="N9692" i="88" a="1"/>
  <c r="N9692" i="88" s="1"/>
  <c r="N9693" i="88" a="1"/>
  <c r="N9693" i="88" s="1"/>
  <c r="N9694" i="88" a="1"/>
  <c r="N9694" i="88"/>
  <c r="N9695" i="88" a="1"/>
  <c r="N9695" i="88"/>
  <c r="N9696" i="88" a="1"/>
  <c r="N9696" i="88" s="1"/>
  <c r="N9697" i="88" a="1"/>
  <c r="N9697" i="88" s="1"/>
  <c r="N9698" i="88" a="1"/>
  <c r="N9698" i="88" s="1"/>
  <c r="N9699" i="88" a="1"/>
  <c r="N9699" i="88" s="1"/>
  <c r="N9700" i="88" a="1"/>
  <c r="N9700" i="88" s="1"/>
  <c r="N9701" i="88" a="1"/>
  <c r="N9701" i="88" s="1"/>
  <c r="N9702" i="88" a="1"/>
  <c r="N9702" i="88" s="1"/>
  <c r="N9703" i="88" a="1"/>
  <c r="N9703" i="88"/>
  <c r="N9704" i="88" a="1"/>
  <c r="N9704" i="88" s="1"/>
  <c r="N9705" i="88" a="1"/>
  <c r="N9705" i="88" s="1"/>
  <c r="N9706" i="88" a="1"/>
  <c r="N9706" i="88"/>
  <c r="N9707" i="88" a="1"/>
  <c r="N9707" i="88" s="1"/>
  <c r="N9708" i="88" a="1"/>
  <c r="N9708" i="88" s="1"/>
  <c r="N9709" i="88" a="1"/>
  <c r="N9709" i="88" s="1"/>
  <c r="N9710" i="88" a="1"/>
  <c r="N9710" i="88" s="1"/>
  <c r="N9711" i="88" a="1"/>
  <c r="N9711" i="88" s="1"/>
  <c r="N9712" i="88" a="1"/>
  <c r="N9712" i="88" s="1"/>
  <c r="N9713" i="88" a="1"/>
  <c r="N9713" i="88" s="1"/>
  <c r="N9714" i="88" a="1"/>
  <c r="N9714" i="88" s="1"/>
  <c r="N9715" i="88" a="1"/>
  <c r="N9715" i="88" s="1"/>
  <c r="N9716" i="88" a="1"/>
  <c r="N9716" i="88"/>
  <c r="N9717" i="88" a="1"/>
  <c r="N9717" i="88" s="1"/>
  <c r="N9718" i="88" a="1"/>
  <c r="N9718" i="88" s="1"/>
  <c r="N9719" i="88" a="1"/>
  <c r="N9719" i="88"/>
  <c r="N9720" i="88" a="1"/>
  <c r="N9720" i="88"/>
  <c r="N9721" i="88" a="1"/>
  <c r="N9721" i="88"/>
  <c r="N9722" i="88" a="1"/>
  <c r="N9722" i="88" s="1"/>
  <c r="N9723" i="88" a="1"/>
  <c r="N9723" i="88" s="1"/>
  <c r="N9724" i="88" a="1"/>
  <c r="N9724" i="88" s="1"/>
  <c r="N9725" i="88" a="1"/>
  <c r="N9725" i="88"/>
  <c r="N9726" i="88" a="1"/>
  <c r="N9726" i="88" s="1"/>
  <c r="O9726" i="88" s="1"/>
  <c r="N9727" i="88" a="1"/>
  <c r="N9727" i="88" s="1"/>
  <c r="O9727" i="88" s="1"/>
  <c r="N9728" i="88" a="1"/>
  <c r="N9728" i="88" s="1"/>
  <c r="N9729" i="88" a="1"/>
  <c r="N9729" i="88" s="1"/>
  <c r="N9730" i="88" a="1"/>
  <c r="N9730" i="88" s="1"/>
  <c r="N9731" i="88" a="1"/>
  <c r="N9731" i="88"/>
  <c r="N9732" i="88" a="1"/>
  <c r="N9732" i="88" s="1"/>
  <c r="N9733" i="88" a="1"/>
  <c r="N9733" i="88" s="1"/>
  <c r="N9734" i="88" a="1"/>
  <c r="N9734" i="88" s="1"/>
  <c r="N9735" i="88" a="1"/>
  <c r="N9735" i="88" s="1"/>
  <c r="N9736" i="88" a="1"/>
  <c r="N9736" i="88" s="1"/>
  <c r="N9737" i="88" a="1"/>
  <c r="N9737" i="88" s="1"/>
  <c r="N9738" i="88" a="1"/>
  <c r="N9738" i="88"/>
  <c r="N9739" i="88" a="1"/>
  <c r="N9739" i="88" s="1"/>
  <c r="N9740" i="88" a="1"/>
  <c r="N9740" i="88" s="1"/>
  <c r="N9741" i="88" a="1"/>
  <c r="N9741" i="88" s="1"/>
  <c r="N9742" i="88" a="1"/>
  <c r="N9742" i="88" s="1"/>
  <c r="N9743" i="88" a="1"/>
  <c r="N9743" i="88" s="1"/>
  <c r="N9744" i="88" a="1"/>
  <c r="N9744" i="88" s="1"/>
  <c r="N9745" i="88" a="1"/>
  <c r="N9745" i="88" s="1"/>
  <c r="N9746" i="88" a="1"/>
  <c r="N9746" i="88" s="1"/>
  <c r="N9747" i="88" a="1"/>
  <c r="N9747" i="88" s="1"/>
  <c r="N9748" i="88" a="1"/>
  <c r="N9748" i="88" s="1"/>
  <c r="N9749" i="88" a="1"/>
  <c r="N9749" i="88" s="1"/>
  <c r="N9750" i="88" a="1"/>
  <c r="N9750" i="88" s="1"/>
  <c r="N9751" i="88" a="1"/>
  <c r="N9751" i="88" s="1"/>
  <c r="N9752" i="88" a="1"/>
  <c r="N9752" i="88" s="1"/>
  <c r="N9753" i="88" a="1"/>
  <c r="N9753" i="88" s="1"/>
  <c r="N9754" i="88" a="1"/>
  <c r="N9754" i="88"/>
  <c r="N9755" i="88" a="1"/>
  <c r="N9755" i="88" s="1"/>
  <c r="N9756" i="88" a="1"/>
  <c r="N9756" i="88" s="1"/>
  <c r="N9757" i="88" a="1"/>
  <c r="N9757" i="88" s="1"/>
  <c r="N9758" i="88" a="1"/>
  <c r="N9758" i="88" s="1"/>
  <c r="N9759" i="88" a="1"/>
  <c r="N9759" i="88" s="1"/>
  <c r="N9760" i="88" a="1"/>
  <c r="N9760" i="88" s="1"/>
  <c r="N9761" i="88" a="1"/>
  <c r="N9761" i="88" s="1"/>
  <c r="N9762" i="88" a="1"/>
  <c r="N9762" i="88" s="1"/>
  <c r="N9763" i="88" a="1"/>
  <c r="N9763" i="88" s="1"/>
  <c r="N9764" i="88" a="1"/>
  <c r="N9764" i="88"/>
  <c r="N9765" i="88" a="1"/>
  <c r="N9765" i="88" s="1"/>
  <c r="N9766" i="88" a="1"/>
  <c r="N9766" i="88"/>
  <c r="N9767" i="88" a="1"/>
  <c r="N9767" i="88"/>
  <c r="N9768" i="88" a="1"/>
  <c r="N9768" i="88" s="1"/>
  <c r="N9769" i="88" a="1"/>
  <c r="N9769" i="88" s="1"/>
  <c r="N9770" i="88" a="1"/>
  <c r="N9770" i="88" s="1"/>
  <c r="N9771" i="88" a="1"/>
  <c r="N9771" i="88" s="1"/>
  <c r="N9772" i="88" a="1"/>
  <c r="N9772" i="88" s="1"/>
  <c r="N9773" i="88" a="1"/>
  <c r="N9773" i="88" s="1"/>
  <c r="N9774" i="88" a="1"/>
  <c r="N9774" i="88" s="1"/>
  <c r="N9775" i="88" a="1"/>
  <c r="N9775" i="88"/>
  <c r="N9776" i="88" a="1"/>
  <c r="N9776" i="88" s="1"/>
  <c r="N9777" i="88" a="1"/>
  <c r="N9777" i="88" s="1"/>
  <c r="N9778" i="88" a="1"/>
  <c r="N9778" i="88" s="1"/>
  <c r="N9779" i="88" a="1"/>
  <c r="N9779" i="88" s="1"/>
  <c r="N9780" i="88" a="1"/>
  <c r="N9780" i="88"/>
  <c r="N9781" i="88" a="1"/>
  <c r="N9781" i="88" s="1"/>
  <c r="N9782" i="88" a="1"/>
  <c r="N9782" i="88" s="1"/>
  <c r="N9783" i="88" a="1"/>
  <c r="N9783" i="88" s="1"/>
  <c r="N9784" i="88" a="1"/>
  <c r="N9784" i="88"/>
  <c r="N9785" i="88" a="1"/>
  <c r="N9785" i="88" s="1"/>
  <c r="N9786" i="88" a="1"/>
  <c r="N9786" i="88" s="1"/>
  <c r="N9787" i="88" a="1"/>
  <c r="N9787" i="88" s="1"/>
  <c r="N9788" i="88" a="1"/>
  <c r="N9788" i="88" s="1"/>
  <c r="N9789" i="88" a="1"/>
  <c r="N9789" i="88" s="1"/>
  <c r="N9790" i="88" a="1"/>
  <c r="N9790" i="88"/>
  <c r="N9791" i="88" a="1"/>
  <c r="N9791" i="88" s="1"/>
  <c r="N9792" i="88" a="1"/>
  <c r="N9792" i="88" s="1"/>
  <c r="N9793" i="88" a="1"/>
  <c r="N9793" i="88" s="1"/>
  <c r="N9794" i="88" a="1"/>
  <c r="N9794" i="88" s="1"/>
  <c r="N9795" i="88" a="1"/>
  <c r="N9795" i="88" s="1"/>
  <c r="N9796" i="88" a="1"/>
  <c r="N9796" i="88" s="1"/>
  <c r="N9797" i="88" a="1"/>
  <c r="N9797" i="88"/>
  <c r="N9798" i="88" a="1"/>
  <c r="N9798" i="88"/>
  <c r="O9798" i="88" s="1"/>
  <c r="N9799" i="88" a="1"/>
  <c r="N9799" i="88" s="1"/>
  <c r="N9800" i="88" a="1"/>
  <c r="N9800" i="88" s="1"/>
  <c r="N9801" i="88" a="1"/>
  <c r="N9801" i="88" s="1"/>
  <c r="N9802" i="88" a="1"/>
  <c r="N9802" i="88" s="1"/>
  <c r="N9803" i="88" a="1"/>
  <c r="N9803" i="88" s="1"/>
  <c r="N9804" i="88" a="1"/>
  <c r="N9804" i="88"/>
  <c r="N9805" i="88" a="1"/>
  <c r="N9805" i="88" s="1"/>
  <c r="N9806" i="88" a="1"/>
  <c r="N9806" i="88" s="1"/>
  <c r="N9807" i="88" a="1"/>
  <c r="N9807" i="88" s="1"/>
  <c r="N9808" i="88" a="1"/>
  <c r="N9808" i="88" s="1"/>
  <c r="N9809" i="88" a="1"/>
  <c r="N9809" i="88" s="1"/>
  <c r="N9810" i="88" a="1"/>
  <c r="N9810" i="88" s="1"/>
  <c r="N9811" i="88" a="1"/>
  <c r="N9811" i="88" s="1"/>
  <c r="N9812" i="88" a="1"/>
  <c r="N9812" i="88" s="1"/>
  <c r="N9813" i="88" a="1"/>
  <c r="N9813" i="88" s="1"/>
  <c r="N9814" i="88" a="1"/>
  <c r="N9814" i="88" s="1"/>
  <c r="N9815" i="88" a="1"/>
  <c r="N9815" i="88" s="1"/>
  <c r="N9816" i="88" a="1"/>
  <c r="N9816" i="88" s="1"/>
  <c r="N9817" i="88" a="1"/>
  <c r="N9817" i="88"/>
  <c r="N9818" i="88" a="1"/>
  <c r="N9818" i="88" s="1"/>
  <c r="N9819" i="88" a="1"/>
  <c r="N9819" i="88" s="1"/>
  <c r="N9820" i="88" a="1"/>
  <c r="N9820" i="88" s="1"/>
  <c r="N9821" i="88" a="1"/>
  <c r="N9821" i="88" s="1"/>
  <c r="N9822" i="88" a="1"/>
  <c r="N9822" i="88" s="1"/>
  <c r="N9823" i="88" a="1"/>
  <c r="N9823" i="88"/>
  <c r="N9824" i="88" a="1"/>
  <c r="N9824" i="88" s="1"/>
  <c r="N9825" i="88" a="1"/>
  <c r="N9825" i="88" s="1"/>
  <c r="N9826" i="88" a="1"/>
  <c r="N9826" i="88" s="1"/>
  <c r="N9827" i="88" a="1"/>
  <c r="N9827" i="88" s="1"/>
  <c r="N9828" i="88" a="1"/>
  <c r="N9828" i="88" s="1"/>
  <c r="N9829" i="88" a="1"/>
  <c r="N9829" i="88"/>
  <c r="N9830" i="88" a="1"/>
  <c r="N9830" i="88"/>
  <c r="N9831" i="88" a="1"/>
  <c r="N9831" i="88" s="1"/>
  <c r="N9832" i="88" a="1"/>
  <c r="N9832" i="88" s="1"/>
  <c r="O9832" i="88" s="1"/>
  <c r="N9833" i="88" a="1"/>
  <c r="N9833" i="88" s="1"/>
  <c r="N9834" i="88" a="1"/>
  <c r="N9834" i="88"/>
  <c r="N9835" i="88" a="1"/>
  <c r="N9835" i="88" s="1"/>
  <c r="N9836" i="88" a="1"/>
  <c r="N9836" i="88" s="1"/>
  <c r="N9837" i="88" a="1"/>
  <c r="N9837" i="88" s="1"/>
  <c r="N9838" i="88" a="1"/>
  <c r="N9838" i="88" s="1"/>
  <c r="N9839" i="88" a="1"/>
  <c r="N9839" i="88" s="1"/>
  <c r="N9840" i="88" a="1"/>
  <c r="N9840" i="88" s="1"/>
  <c r="O9840" i="88" s="1"/>
  <c r="N9841" i="88" a="1"/>
  <c r="N9841" i="88" s="1"/>
  <c r="N9842" i="88" a="1"/>
  <c r="N9842" i="88"/>
  <c r="N9843" i="88" a="1"/>
  <c r="N9843" i="88" s="1"/>
  <c r="N9844" i="88" a="1"/>
  <c r="N9844" i="88" s="1"/>
  <c r="N9845" i="88" a="1"/>
  <c r="N9845" i="88" s="1"/>
  <c r="N9846" i="88" a="1"/>
  <c r="N9846" i="88" s="1"/>
  <c r="N9847" i="88" a="1"/>
  <c r="N9847" i="88"/>
  <c r="N9848" i="88" a="1"/>
  <c r="N9848" i="88" s="1"/>
  <c r="N9849" i="88" a="1"/>
  <c r="N9849" i="88" s="1"/>
  <c r="N9850" i="88" a="1"/>
  <c r="N9850" i="88" s="1"/>
  <c r="N9851" i="88" a="1"/>
  <c r="N9851" i="88" s="1"/>
  <c r="N9852" i="88" a="1"/>
  <c r="N9852" i="88" s="1"/>
  <c r="N9853" i="88" a="1"/>
  <c r="N9853" i="88" s="1"/>
  <c r="N9854" i="88" a="1"/>
  <c r="N9854" i="88" s="1"/>
  <c r="N9855" i="88" a="1"/>
  <c r="N9855" i="88" s="1"/>
  <c r="N9856" i="88" a="1"/>
  <c r="N9856" i="88" s="1"/>
  <c r="N9857" i="88" a="1"/>
  <c r="N9857" i="88" s="1"/>
  <c r="O9857" i="88" s="1"/>
  <c r="N9858" i="88" a="1"/>
  <c r="N9858" i="88" s="1"/>
  <c r="N9859" i="88" a="1"/>
  <c r="N9859" i="88" s="1"/>
  <c r="N9860" i="88" a="1"/>
  <c r="N9860" i="88" s="1"/>
  <c r="N9861" i="88" a="1"/>
  <c r="N9861" i="88" s="1"/>
  <c r="N9862" i="88" a="1"/>
  <c r="N9862" i="88" s="1"/>
  <c r="N9863" i="88" a="1"/>
  <c r="N9863" i="88" s="1"/>
  <c r="N9864" i="88" a="1"/>
  <c r="N9864" i="88" s="1"/>
  <c r="N9865" i="88" a="1"/>
  <c r="N9865" i="88" s="1"/>
  <c r="N9866" i="88" a="1"/>
  <c r="N9866" i="88" s="1"/>
  <c r="N9867" i="88" a="1"/>
  <c r="N9867" i="88" s="1"/>
  <c r="N9868" i="88" a="1"/>
  <c r="N9868" i="88" s="1"/>
  <c r="N9869" i="88" a="1"/>
  <c r="N9869" i="88" s="1"/>
  <c r="N9870" i="88" a="1"/>
  <c r="N9870" i="88"/>
  <c r="N9871" i="88" a="1"/>
  <c r="N9871" i="88" s="1"/>
  <c r="N9872" i="88" a="1"/>
  <c r="N9872" i="88" s="1"/>
  <c r="N9873" i="88" a="1"/>
  <c r="N9873" i="88" s="1"/>
  <c r="N9874" i="88" a="1"/>
  <c r="N9874" i="88" s="1"/>
  <c r="N9875" i="88" a="1"/>
  <c r="N9875" i="88" s="1"/>
  <c r="N9876" i="88" a="1"/>
  <c r="N9876" i="88" s="1"/>
  <c r="N9877" i="88" a="1"/>
  <c r="N9877" i="88" s="1"/>
  <c r="N9878" i="88" a="1"/>
  <c r="N9878" i="88" s="1"/>
  <c r="N9879" i="88" a="1"/>
  <c r="N9879" i="88" s="1"/>
  <c r="N9880" i="88" a="1"/>
  <c r="N9880" i="88"/>
  <c r="N9881" i="88" a="1"/>
  <c r="N9881" i="88" s="1"/>
  <c r="N9882" i="88" a="1"/>
  <c r="N9882" i="88" s="1"/>
  <c r="N9883" i="88" a="1"/>
  <c r="N9883" i="88" s="1"/>
  <c r="N9884" i="88" a="1"/>
  <c r="N9884" i="88" s="1"/>
  <c r="N9885" i="88" a="1"/>
  <c r="N9885" i="88" s="1"/>
  <c r="N9886" i="88" a="1"/>
  <c r="N9886" i="88" s="1"/>
  <c r="N9887" i="88" a="1"/>
  <c r="N9887" i="88" s="1"/>
  <c r="N9888" i="88" a="1"/>
  <c r="N9888" i="88"/>
  <c r="N9889" i="88" a="1"/>
  <c r="N9889" i="88"/>
  <c r="N9890" i="88" a="1"/>
  <c r="N9890" i="88"/>
  <c r="N9891" i="88" a="1"/>
  <c r="N9891" i="88" s="1"/>
  <c r="N9892" i="88" a="1"/>
  <c r="N9892" i="88" s="1"/>
  <c r="N9893" i="88" a="1"/>
  <c r="N9893" i="88" s="1"/>
  <c r="N9894" i="88" a="1"/>
  <c r="N9894" i="88" s="1"/>
  <c r="N9895" i="88" a="1"/>
  <c r="N9895" i="88" s="1"/>
  <c r="N9896" i="88" a="1"/>
  <c r="N9896" i="88" s="1"/>
  <c r="N9897" i="88" a="1"/>
  <c r="N9897" i="88" s="1"/>
  <c r="N9898" i="88" a="1"/>
  <c r="N9898" i="88" s="1"/>
  <c r="N9899" i="88" a="1"/>
  <c r="N9899" i="88" s="1"/>
  <c r="N9900" i="88" a="1"/>
  <c r="N9900" i="88" s="1"/>
  <c r="N9901" i="88" a="1"/>
  <c r="N9901" i="88"/>
  <c r="N9902" i="88" a="1"/>
  <c r="N9902" i="88" s="1"/>
  <c r="N9903" i="88" a="1"/>
  <c r="N9903" i="88" s="1"/>
  <c r="O9903" i="88" s="1"/>
  <c r="N9904" i="88" a="1"/>
  <c r="N9904" i="88" s="1"/>
  <c r="N9905" i="88" a="1"/>
  <c r="N9905" i="88" s="1"/>
  <c r="N9906" i="88" a="1"/>
  <c r="N9906" i="88"/>
  <c r="N9907" i="88" a="1"/>
  <c r="N9907" i="88" s="1"/>
  <c r="N9908" i="88" a="1"/>
  <c r="N9908" i="88" s="1"/>
  <c r="N9909" i="88" a="1"/>
  <c r="N9909" i="88" s="1"/>
  <c r="N9910" i="88" a="1"/>
  <c r="N9910" i="88" s="1"/>
  <c r="N9911" i="88" a="1"/>
  <c r="N9911" i="88" s="1"/>
  <c r="N9912" i="88" a="1"/>
  <c r="N9912" i="88" s="1"/>
  <c r="O9912" i="88" s="1"/>
  <c r="N9913" i="88" a="1"/>
  <c r="N9913" i="88" s="1"/>
  <c r="N9914" i="88" a="1"/>
  <c r="N9914" i="88" s="1"/>
  <c r="N9915" i="88" a="1"/>
  <c r="N9915" i="88" s="1"/>
  <c r="N9916" i="88" a="1"/>
  <c r="N9916" i="88" s="1"/>
  <c r="N9917" i="88" a="1"/>
  <c r="N9917" i="88" s="1"/>
  <c r="N9918" i="88" a="1"/>
  <c r="N9918" i="88" s="1"/>
  <c r="N9919" i="88" a="1"/>
  <c r="N9919" i="88"/>
  <c r="N9920" i="88" a="1"/>
  <c r="N9920" i="88" s="1"/>
  <c r="N9921" i="88" a="1"/>
  <c r="N9921" i="88" s="1"/>
  <c r="N9922" i="88" a="1"/>
  <c r="N9922" i="88" s="1"/>
  <c r="N9923" i="88" a="1"/>
  <c r="N9923" i="88" s="1"/>
  <c r="N9924" i="88" a="1"/>
  <c r="N9924" i="88" s="1"/>
  <c r="N9925" i="88" a="1"/>
  <c r="N9925" i="88" s="1"/>
  <c r="N9926" i="88" a="1"/>
  <c r="N9926" i="88" s="1"/>
  <c r="N9927" i="88" a="1"/>
  <c r="N9927" i="88" s="1"/>
  <c r="N9928" i="88" a="1"/>
  <c r="N9928" i="88" s="1"/>
  <c r="N9929" i="88" a="1"/>
  <c r="N9929" i="88" s="1"/>
  <c r="O9929" i="88" s="1"/>
  <c r="N9930" i="88" a="1"/>
  <c r="N9930" i="88" s="1"/>
  <c r="N9931" i="88" a="1"/>
  <c r="N9931" i="88" s="1"/>
  <c r="N9932" i="88" a="1"/>
  <c r="N9932" i="88"/>
  <c r="N9933" i="88" a="1"/>
  <c r="N9933" i="88" s="1"/>
  <c r="N9934" i="88" a="1"/>
  <c r="N9934" i="88" s="1"/>
  <c r="N9935" i="88" a="1"/>
  <c r="N9935" i="88"/>
  <c r="N9936" i="88" a="1"/>
  <c r="N9936" i="88" s="1"/>
  <c r="N9937" i="88" a="1"/>
  <c r="N9937" i="88" s="1"/>
  <c r="N9938" i="88" a="1"/>
  <c r="N9938" i="88" s="1"/>
  <c r="N9939" i="88" a="1"/>
  <c r="N9939" i="88" s="1"/>
  <c r="N9940" i="88" a="1"/>
  <c r="N9940" i="88" s="1"/>
  <c r="N9941" i="88" a="1"/>
  <c r="N9941" i="88" s="1"/>
  <c r="N9942" i="88" a="1"/>
  <c r="N9942" i="88" s="1"/>
  <c r="O9942" i="88" s="1"/>
  <c r="N9943" i="88" a="1"/>
  <c r="N9943" i="88" s="1"/>
  <c r="N9944" i="88" a="1"/>
  <c r="N9944" i="88" s="1"/>
  <c r="N9945" i="88" a="1"/>
  <c r="N9945" i="88" s="1"/>
  <c r="N9946" i="88" a="1"/>
  <c r="N9946" i="88" s="1"/>
  <c r="N9947" i="88" a="1"/>
  <c r="N9947" i="88" s="1"/>
  <c r="N9948" i="88" a="1"/>
  <c r="N9948" i="88"/>
  <c r="N9949" i="88" a="1"/>
  <c r="N9949" i="88"/>
  <c r="N9950" i="88" a="1"/>
  <c r="N9950" i="88"/>
  <c r="N9951" i="88" a="1"/>
  <c r="N9951" i="88" s="1"/>
  <c r="N9952" i="88" a="1"/>
  <c r="N9952" i="88"/>
  <c r="N9953" i="88" a="1"/>
  <c r="N9953" i="88" s="1"/>
  <c r="N9954" i="88" a="1"/>
  <c r="N9954" i="88" s="1"/>
  <c r="N9955" i="88" a="1"/>
  <c r="N9955" i="88"/>
  <c r="N9956" i="88" a="1"/>
  <c r="N9956" i="88" s="1"/>
  <c r="N9957" i="88" a="1"/>
  <c r="N9957" i="88" s="1"/>
  <c r="N9958" i="88" a="1"/>
  <c r="N9958" i="88" s="1"/>
  <c r="N9959" i="88" a="1"/>
  <c r="N9959" i="88" s="1"/>
  <c r="N9960" i="88" a="1"/>
  <c r="N9960" i="88" s="1"/>
  <c r="N9961" i="88" a="1"/>
  <c r="N9961" i="88" s="1"/>
  <c r="N9962" i="88" a="1"/>
  <c r="N9962" i="88" s="1"/>
  <c r="N9963" i="88" a="1"/>
  <c r="N9963" i="88" s="1"/>
  <c r="N9964" i="88" a="1"/>
  <c r="N9964" i="88" s="1"/>
  <c r="N9965" i="88" a="1"/>
  <c r="N9965" i="88"/>
  <c r="N9966" i="88" a="1"/>
  <c r="N9966" i="88" s="1"/>
  <c r="N9967" i="88" a="1"/>
  <c r="N9967" i="88" s="1"/>
  <c r="N9968" i="88" a="1"/>
  <c r="N9968" i="88"/>
  <c r="N9969" i="88" a="1"/>
  <c r="N9969" i="88" s="1"/>
  <c r="N9970" i="88" a="1"/>
  <c r="N9970" i="88" s="1"/>
  <c r="N9971" i="88" a="1"/>
  <c r="N9971" i="88" s="1"/>
  <c r="N9972" i="88" a="1"/>
  <c r="N9972" i="88" s="1"/>
  <c r="N9973" i="88" a="1"/>
  <c r="N9973" i="88"/>
  <c r="N9974" i="88" a="1"/>
  <c r="N9974" i="88"/>
  <c r="N9975" i="88" a="1"/>
  <c r="N9975" i="88" s="1"/>
  <c r="N9976" i="88" a="1"/>
  <c r="N9976" i="88" s="1"/>
  <c r="N9977" i="88" a="1"/>
  <c r="N9977" i="88" s="1"/>
  <c r="N9978" i="88" a="1"/>
  <c r="N9978" i="88" s="1"/>
  <c r="N9979" i="88" a="1"/>
  <c r="N9979" i="88" s="1"/>
  <c r="N9980" i="88" a="1"/>
  <c r="N9980" i="88"/>
  <c r="N9981" i="88" a="1"/>
  <c r="N9981" i="88" s="1"/>
  <c r="N9982" i="88" a="1"/>
  <c r="N9982" i="88" s="1"/>
  <c r="N9983" i="88" a="1"/>
  <c r="N9983" i="88"/>
  <c r="N9984" i="88" a="1"/>
  <c r="N9984" i="88" s="1"/>
  <c r="N9985" i="88" a="1"/>
  <c r="N9985" i="88" s="1"/>
  <c r="N9986" i="88" a="1"/>
  <c r="N9986" i="88" s="1"/>
  <c r="N9987" i="88" a="1"/>
  <c r="N9987" i="88" s="1"/>
  <c r="N9988" i="88" a="1"/>
  <c r="N9988" i="88" s="1"/>
  <c r="N9989" i="88" a="1"/>
  <c r="N9989" i="88" s="1"/>
  <c r="N9990" i="88" a="1"/>
  <c r="N9990" i="88" s="1"/>
  <c r="N9991" i="88" a="1"/>
  <c r="N9991" i="88" s="1"/>
  <c r="N9992" i="88" a="1"/>
  <c r="N9992" i="88" s="1"/>
  <c r="N9993" i="88" a="1"/>
  <c r="N9993" i="88" s="1"/>
  <c r="N9994" i="88" a="1"/>
  <c r="N9994" i="88"/>
  <c r="N9995" i="88" a="1"/>
  <c r="N9995" i="88" s="1"/>
  <c r="N9996" i="88" a="1"/>
  <c r="N9996" i="88" s="1"/>
  <c r="N9997" i="88" a="1"/>
  <c r="N9997" i="88" s="1"/>
  <c r="N9998" i="88" a="1"/>
  <c r="N9998" i="88" s="1"/>
  <c r="N9999" i="88" a="1"/>
  <c r="N9999" i="88" s="1"/>
  <c r="N10000" i="88" a="1"/>
  <c r="N10000" i="88"/>
  <c r="N10001" i="88" a="1"/>
  <c r="N10001" i="88" s="1"/>
  <c r="N10002" i="88" a="1"/>
  <c r="N10002" i="88" s="1"/>
  <c r="N10003" i="88" a="1"/>
  <c r="N10003" i="88" s="1"/>
  <c r="N10004" i="88" a="1"/>
  <c r="N10004" i="88" s="1"/>
  <c r="N10005" i="88" a="1"/>
  <c r="N10005" i="88" s="1"/>
  <c r="N10006" i="88" a="1"/>
  <c r="N10006" i="88"/>
  <c r="N10007" i="88" a="1"/>
  <c r="N10007" i="88"/>
  <c r="N10008" i="88" a="1"/>
  <c r="N10008" i="88"/>
  <c r="N10009" i="88" a="1"/>
  <c r="N10009" i="88" s="1"/>
  <c r="N10010" i="88" a="1"/>
  <c r="N10010" i="88" s="1"/>
  <c r="N10011" i="88" a="1"/>
  <c r="N10011" i="88" s="1"/>
  <c r="N10012" i="88" a="1"/>
  <c r="N10012" i="88" s="1"/>
  <c r="N10013" i="88" a="1"/>
  <c r="N10013" i="88" s="1"/>
  <c r="N10014" i="88" a="1"/>
  <c r="N10014" i="88" s="1"/>
  <c r="N10015" i="88" a="1"/>
  <c r="N10015" i="88" s="1"/>
  <c r="N10016" i="88" a="1"/>
  <c r="N10016" i="88" s="1"/>
  <c r="N10017" i="88" a="1"/>
  <c r="N10017" i="88" s="1"/>
  <c r="N10018" i="88" a="1"/>
  <c r="N10018" i="88" s="1"/>
  <c r="N10019" i="88" a="1"/>
  <c r="N10019" i="88" s="1"/>
  <c r="N10020" i="88" a="1"/>
  <c r="N10020" i="88" s="1"/>
  <c r="N10021" i="88" a="1"/>
  <c r="N10021" i="88" s="1"/>
  <c r="N10022" i="88" a="1"/>
  <c r="N10022" i="88" s="1"/>
  <c r="N10023" i="88" a="1"/>
  <c r="N10023" i="88" s="1"/>
  <c r="N10024" i="88" a="1"/>
  <c r="N10024" i="88"/>
  <c r="N10025" i="88" a="1"/>
  <c r="N10025" i="88" s="1"/>
  <c r="N10026" i="88" a="1"/>
  <c r="N10026" i="88" s="1"/>
  <c r="N10027" i="88" a="1"/>
  <c r="N10027" i="88"/>
  <c r="N10028" i="88" a="1"/>
  <c r="N10028" i="88" s="1"/>
  <c r="N10029" i="88" a="1"/>
  <c r="N10029" i="88" s="1"/>
  <c r="N10030" i="88" a="1"/>
  <c r="N10030" i="88" s="1"/>
  <c r="N10031" i="88" a="1"/>
  <c r="N10031" i="88" s="1"/>
  <c r="N10032" i="88" a="1"/>
  <c r="N10032" i="88" s="1"/>
  <c r="N10033" i="88" a="1"/>
  <c r="N10033" i="88" s="1"/>
  <c r="O10033" i="88" s="1"/>
  <c r="N10034" i="88" a="1"/>
  <c r="N10034" i="88" s="1"/>
  <c r="N10035" i="88" a="1"/>
  <c r="N10035" i="88" s="1"/>
  <c r="N10036" i="88" a="1"/>
  <c r="N10036" i="88" s="1"/>
  <c r="N10037" i="88" a="1"/>
  <c r="N10037" i="88" s="1"/>
  <c r="N10038" i="88" a="1"/>
  <c r="N10038" i="88" s="1"/>
  <c r="N10039" i="88" a="1"/>
  <c r="N10039" i="88" s="1"/>
  <c r="N10040" i="88" a="1"/>
  <c r="N10040" i="88" s="1"/>
  <c r="N10041" i="88" a="1"/>
  <c r="N10041" i="88" s="1"/>
  <c r="N10042" i="88" a="1"/>
  <c r="N10042" i="88"/>
  <c r="N10043" i="88" a="1"/>
  <c r="N10043" i="88" s="1"/>
  <c r="N10044" i="88" a="1"/>
  <c r="N10044" i="88" s="1"/>
  <c r="N10045" i="88" a="1"/>
  <c r="N10045" i="88" s="1"/>
  <c r="N10046" i="88" a="1"/>
  <c r="N10046" i="88" s="1"/>
  <c r="N10047" i="88" a="1"/>
  <c r="N10047" i="88" s="1"/>
  <c r="N10048" i="88" a="1"/>
  <c r="N10048" i="88" s="1"/>
  <c r="N10049" i="88" a="1"/>
  <c r="N10049" i="88" s="1"/>
  <c r="N10050" i="88" a="1"/>
  <c r="N10050" i="88" s="1"/>
  <c r="N10051" i="88" a="1"/>
  <c r="N10051" i="88" s="1"/>
  <c r="N10052" i="88" a="1"/>
  <c r="N10052" i="88" s="1"/>
  <c r="N10053" i="88" a="1"/>
  <c r="N10053" i="88" s="1"/>
  <c r="N10054" i="88" a="1"/>
  <c r="N10054" i="88" s="1"/>
  <c r="N10055" i="88" a="1"/>
  <c r="N10055" i="88" s="1"/>
  <c r="N10056" i="88" a="1"/>
  <c r="N10056" i="88" s="1"/>
  <c r="N10057" i="88" a="1"/>
  <c r="N10057" i="88" s="1"/>
  <c r="O10057" i="88" s="1"/>
  <c r="N10058" i="88" a="1"/>
  <c r="N10058" i="88" s="1"/>
  <c r="N10059" i="88" a="1"/>
  <c r="N10059" i="88" s="1"/>
  <c r="N10060" i="88" a="1"/>
  <c r="N10060" i="88" s="1"/>
  <c r="N10061" i="88" a="1"/>
  <c r="N10061" i="88" s="1"/>
  <c r="N10062" i="88" a="1"/>
  <c r="N10062" i="88" s="1"/>
  <c r="N10063" i="88" a="1"/>
  <c r="N10063" i="88" s="1"/>
  <c r="N10064" i="88" a="1"/>
  <c r="N10064" i="88" s="1"/>
  <c r="N10065" i="88" a="1"/>
  <c r="N10065" i="88" s="1"/>
  <c r="N10066" i="88" a="1"/>
  <c r="N10066" i="88"/>
  <c r="N10067" i="88" a="1"/>
  <c r="N10067" i="88" s="1"/>
  <c r="N10068" i="88" a="1"/>
  <c r="N10068" i="88" s="1"/>
  <c r="N10069" i="88" a="1"/>
  <c r="N10069" i="88" s="1"/>
  <c r="N10070" i="88" a="1"/>
  <c r="N10070" i="88" s="1"/>
  <c r="N10071" i="88" a="1"/>
  <c r="N10071" i="88" s="1"/>
  <c r="N10072" i="88" a="1"/>
  <c r="N10072" i="88" s="1"/>
  <c r="N10073" i="88" a="1"/>
  <c r="N10073" i="88"/>
  <c r="N10074" i="88" a="1"/>
  <c r="N10074" i="88" s="1"/>
  <c r="N10075" i="88" a="1"/>
  <c r="N10075" i="88" s="1"/>
  <c r="N10076" i="88" a="1"/>
  <c r="N10076" i="88"/>
  <c r="N10077" i="88" a="1"/>
  <c r="N10077" i="88" s="1"/>
  <c r="N10078" i="88" a="1"/>
  <c r="N10078" i="88"/>
  <c r="N10079" i="88" a="1"/>
  <c r="N10079" i="88" s="1"/>
  <c r="N10080" i="88" a="1"/>
  <c r="N10080" i="88" s="1"/>
  <c r="N10081" i="88" a="1"/>
  <c r="N10081" i="88" s="1"/>
  <c r="N10082" i="88" a="1"/>
  <c r="N10082" i="88" s="1"/>
  <c r="N10083" i="88" a="1"/>
  <c r="N10083" i="88" s="1"/>
  <c r="N10084" i="88" a="1"/>
  <c r="N10084" i="88" s="1"/>
  <c r="N10085" i="88" a="1"/>
  <c r="N10085" i="88" s="1"/>
  <c r="N10086" i="88" a="1"/>
  <c r="N10086" i="88" s="1"/>
  <c r="N10087" i="88" a="1"/>
  <c r="N10087" i="88" s="1"/>
  <c r="N10088" i="88" a="1"/>
  <c r="N10088" i="88" s="1"/>
  <c r="N10089" i="88" a="1"/>
  <c r="N10089" i="88" s="1"/>
  <c r="N10090" i="88" a="1"/>
  <c r="N10090" i="88" s="1"/>
  <c r="N10091" i="88" a="1"/>
  <c r="N10091" i="88"/>
  <c r="N10092" i="88" a="1"/>
  <c r="N10092" i="88"/>
  <c r="N10093" i="88" a="1"/>
  <c r="N10093" i="88" s="1"/>
  <c r="N10094" i="88" a="1"/>
  <c r="N10094" i="88" s="1"/>
  <c r="N10095" i="88" a="1"/>
  <c r="N10095" i="88" s="1"/>
  <c r="N10096" i="88" a="1"/>
  <c r="N10096" i="88" s="1"/>
  <c r="N10097" i="88" a="1"/>
  <c r="N10097" i="88" s="1"/>
  <c r="N10098" i="88" a="1"/>
  <c r="N10098" i="88"/>
  <c r="N10099" i="88" a="1"/>
  <c r="N10099" i="88"/>
  <c r="N10100" i="88" a="1"/>
  <c r="N10100" i="88" s="1"/>
  <c r="N10101" i="88" a="1"/>
  <c r="N10101" i="88" s="1"/>
  <c r="N10102" i="88" a="1"/>
  <c r="N10102" i="88" s="1"/>
  <c r="N10103" i="88" a="1"/>
  <c r="N10103" i="88" s="1"/>
  <c r="N10104" i="88" a="1"/>
  <c r="N10104" i="88" s="1"/>
  <c r="N10105" i="88" a="1"/>
  <c r="N10105" i="88"/>
  <c r="N10106" i="88" a="1"/>
  <c r="N10106" i="88" s="1"/>
  <c r="O10106" i="88" s="1"/>
  <c r="N10107" i="88" a="1"/>
  <c r="N10107" i="88" s="1"/>
  <c r="N10108" i="88" a="1"/>
  <c r="N10108" i="88" s="1"/>
  <c r="N10109" i="88" a="1"/>
  <c r="N10109" i="88" s="1"/>
  <c r="N10110" i="88" a="1"/>
  <c r="N10110" i="88" s="1"/>
  <c r="N10111" i="88" a="1"/>
  <c r="N10111" i="88" s="1"/>
  <c r="N10112" i="88" a="1"/>
  <c r="N10112" i="88" s="1"/>
  <c r="N10113" i="88" a="1"/>
  <c r="N10113" i="88" s="1"/>
  <c r="N10114" i="88" a="1"/>
  <c r="N10114" i="88" s="1"/>
  <c r="N10115" i="88" a="1"/>
  <c r="N10115" i="88" s="1"/>
  <c r="N10116" i="88" a="1"/>
  <c r="N10116" i="88" s="1"/>
  <c r="N10117" i="88" a="1"/>
  <c r="N10117" i="88" s="1"/>
  <c r="N10118" i="88" a="1"/>
  <c r="N10118" i="88"/>
  <c r="N10119" i="88" a="1"/>
  <c r="N10119" i="88" s="1"/>
  <c r="N10120" i="88" a="1"/>
  <c r="N10120" i="88" s="1"/>
  <c r="N10121" i="88" a="1"/>
  <c r="N10121" i="88" s="1"/>
  <c r="N10122" i="88" a="1"/>
  <c r="N10122" i="88"/>
  <c r="N10123" i="88" a="1"/>
  <c r="N10123" i="88" s="1"/>
  <c r="N10124" i="88" a="1"/>
  <c r="N10124" i="88" s="1"/>
  <c r="N10125" i="88" a="1"/>
  <c r="N10125" i="88" s="1"/>
  <c r="N10126" i="88" a="1"/>
  <c r="N10126" i="88" s="1"/>
  <c r="N10127" i="88" a="1"/>
  <c r="N10127" i="88"/>
  <c r="N10128" i="88" a="1"/>
  <c r="N10128" i="88" s="1"/>
  <c r="N10129" i="88" a="1"/>
  <c r="N10129" i="88" s="1"/>
  <c r="N10130" i="88" a="1"/>
  <c r="N10130" i="88" s="1"/>
  <c r="N10131" i="88" a="1"/>
  <c r="N10131" i="88" s="1"/>
  <c r="N10132" i="88" a="1"/>
  <c r="N10132" i="88"/>
  <c r="N10133" i="88" a="1"/>
  <c r="N10133" i="88" s="1"/>
  <c r="N10134" i="88" a="1"/>
  <c r="N10134" i="88" s="1"/>
  <c r="N10135" i="88" a="1"/>
  <c r="N10135" i="88" s="1"/>
  <c r="N10136" i="88" a="1"/>
  <c r="N10136" i="88" s="1"/>
  <c r="N10137" i="88" a="1"/>
  <c r="N10137" i="88" s="1"/>
  <c r="N10138" i="88" a="1"/>
  <c r="N10138" i="88" s="1"/>
  <c r="N10139" i="88" a="1"/>
  <c r="N10139" i="88"/>
  <c r="N10140" i="88" a="1"/>
  <c r="N10140" i="88"/>
  <c r="N10141" i="88" a="1"/>
  <c r="N10141" i="88" s="1"/>
  <c r="N10142" i="88" a="1"/>
  <c r="N10142" i="88" s="1"/>
  <c r="N10143" i="88" a="1"/>
  <c r="N10143" i="88" s="1"/>
  <c r="N10144" i="88" a="1"/>
  <c r="N10144" i="88"/>
  <c r="N10145" i="88" a="1"/>
  <c r="N10145" i="88"/>
  <c r="N10146" i="88" a="1"/>
  <c r="N10146" i="88" s="1"/>
  <c r="N10147" i="88" a="1"/>
  <c r="N10147" i="88" s="1"/>
  <c r="N10148" i="88" a="1"/>
  <c r="N10148" i="88" s="1"/>
  <c r="N10149" i="88" a="1"/>
  <c r="N10149" i="88" s="1"/>
  <c r="N10150" i="88" a="1"/>
  <c r="N10150" i="88"/>
  <c r="N10151" i="88" a="1"/>
  <c r="N10151" i="88" s="1"/>
  <c r="N10152" i="88" a="1"/>
  <c r="N10152" i="88" s="1"/>
  <c r="N10153" i="88" a="1"/>
  <c r="N10153" i="88" s="1"/>
  <c r="N10154" i="88" a="1"/>
  <c r="N10154" i="88" s="1"/>
  <c r="N10155" i="88" a="1"/>
  <c r="N10155" i="88" s="1"/>
  <c r="N10156" i="88" a="1"/>
  <c r="N10156" i="88" s="1"/>
  <c r="N10157" i="88" a="1"/>
  <c r="N10157" i="88"/>
  <c r="N10158" i="88" a="1"/>
  <c r="N10158" i="88" s="1"/>
  <c r="N10159" i="88" a="1"/>
  <c r="N10159" i="88" s="1"/>
  <c r="N10160" i="88" a="1"/>
  <c r="N10160" i="88" s="1"/>
  <c r="N10161" i="88" a="1"/>
  <c r="N10161" i="88" s="1"/>
  <c r="N10162" i="88" a="1"/>
  <c r="N10162" i="88" s="1"/>
  <c r="N10163" i="88" a="1"/>
  <c r="N10163" i="88" s="1"/>
  <c r="N10164" i="88" a="1"/>
  <c r="N10164" i="88" s="1"/>
  <c r="N10165" i="88" a="1"/>
  <c r="N10165" i="88" s="1"/>
  <c r="N10166" i="88" a="1"/>
  <c r="N10166" i="88" s="1"/>
  <c r="N10167" i="88" a="1"/>
  <c r="N10167" i="88" s="1"/>
  <c r="N10168" i="88" a="1"/>
  <c r="N10168" i="88" s="1"/>
  <c r="N10169" i="88" a="1"/>
  <c r="N10169" i="88" s="1"/>
  <c r="N10170" i="88" a="1"/>
  <c r="N10170" i="88" s="1"/>
  <c r="N10171" i="88" a="1"/>
  <c r="N10171" i="88" s="1"/>
  <c r="N10172" i="88" a="1"/>
  <c r="N10172" i="88" s="1"/>
  <c r="N10173" i="88" a="1"/>
  <c r="N10173" i="88" s="1"/>
  <c r="N10174" i="88" a="1"/>
  <c r="N10174" i="88" s="1"/>
  <c r="N10175" i="88" a="1"/>
  <c r="N10175" i="88" s="1"/>
  <c r="N10176" i="88" a="1"/>
  <c r="N10176" i="88"/>
  <c r="N10177" i="88" a="1"/>
  <c r="N10177" i="88" s="1"/>
  <c r="N10178" i="88" a="1"/>
  <c r="N10178" i="88" s="1"/>
  <c r="N10179" i="88" a="1"/>
  <c r="N10179" i="88" s="1"/>
  <c r="N10180" i="88" a="1"/>
  <c r="N10180" i="88" s="1"/>
  <c r="N10181" i="88" a="1"/>
  <c r="N10181" i="88" s="1"/>
  <c r="N10182" i="88" a="1"/>
  <c r="N10182" i="88" s="1"/>
  <c r="N10183" i="88" a="1"/>
  <c r="N10183" i="88"/>
  <c r="N10184" i="88" a="1"/>
  <c r="N10184" i="88" s="1"/>
  <c r="N10185" i="88" a="1"/>
  <c r="N10185" i="88" s="1"/>
  <c r="N10186" i="88" a="1"/>
  <c r="N10186" i="88" s="1"/>
  <c r="N10187" i="88" a="1"/>
  <c r="N10187" i="88" s="1"/>
  <c r="N10188" i="88" a="1"/>
  <c r="N10188" i="88" s="1"/>
  <c r="N10189" i="88" a="1"/>
  <c r="N10189" i="88" s="1"/>
  <c r="N10190" i="88" a="1"/>
  <c r="N10190" i="88"/>
  <c r="N10191" i="88" a="1"/>
  <c r="N10191" i="88" s="1"/>
  <c r="N10192" i="88" a="1"/>
  <c r="N10192" i="88" s="1"/>
  <c r="N10193" i="88" a="1"/>
  <c r="N10193" i="88" s="1"/>
  <c r="N10194" i="88" a="1"/>
  <c r="N10194" i="88" s="1"/>
  <c r="N10195" i="88" a="1"/>
  <c r="N10195" i="88" s="1"/>
  <c r="N10196" i="88" a="1"/>
  <c r="N10196" i="88" s="1"/>
  <c r="N10197" i="88" a="1"/>
  <c r="N10197" i="88" s="1"/>
  <c r="N10198" i="88" a="1"/>
  <c r="N10198" i="88" s="1"/>
  <c r="N10199" i="88" a="1"/>
  <c r="N10199" i="88" s="1"/>
  <c r="N10200" i="88" a="1"/>
  <c r="N10200" i="88" s="1"/>
  <c r="N10201" i="88" a="1"/>
  <c r="N10201" i="88" s="1"/>
  <c r="N10202" i="88" a="1"/>
  <c r="N10202" i="88" s="1"/>
  <c r="N10203" i="88" a="1"/>
  <c r="N10203" i="88" s="1"/>
  <c r="N10204" i="88" a="1"/>
  <c r="N10204" i="88" s="1"/>
  <c r="N10205" i="88" a="1"/>
  <c r="N10205" i="88" s="1"/>
  <c r="N10206" i="88" a="1"/>
  <c r="N10206" i="88" s="1"/>
  <c r="N10207" i="88" a="1"/>
  <c r="N10207" i="88" s="1"/>
  <c r="N10208" i="88" a="1"/>
  <c r="N10208" i="88" s="1"/>
  <c r="N10209" i="88" a="1"/>
  <c r="N10209" i="88" s="1"/>
  <c r="N10210" i="88" a="1"/>
  <c r="N10210" i="88" s="1"/>
  <c r="N10211" i="88" a="1"/>
  <c r="N10211" i="88" s="1"/>
  <c r="N10212" i="88" a="1"/>
  <c r="N10212" i="88" s="1"/>
  <c r="N10213" i="88" a="1"/>
  <c r="N10213" i="88" s="1"/>
  <c r="N10214" i="88" a="1"/>
  <c r="N10214" i="88" s="1"/>
  <c r="N10215" i="88" a="1"/>
  <c r="N10215" i="88" s="1"/>
  <c r="N10216" i="88" a="1"/>
  <c r="N10216" i="88" s="1"/>
  <c r="N10217" i="88" a="1"/>
  <c r="N10217" i="88" s="1"/>
  <c r="N10218" i="88" a="1"/>
  <c r="N10218" i="88" s="1"/>
  <c r="N10219" i="88" a="1"/>
  <c r="N10219" i="88" s="1"/>
  <c r="N10220" i="88" a="1"/>
  <c r="N10220" i="88"/>
  <c r="N10221" i="88" a="1"/>
  <c r="N10221" i="88" s="1"/>
  <c r="N10222" i="88" a="1"/>
  <c r="N10222" i="88"/>
  <c r="N10223" i="88" a="1"/>
  <c r="N10223" i="88" s="1"/>
  <c r="N10224" i="88" a="1"/>
  <c r="N10224" i="88" s="1"/>
  <c r="O10224" i="88" s="1"/>
  <c r="N10225" i="88" a="1"/>
  <c r="N10225" i="88"/>
  <c r="N10226" i="88" a="1"/>
  <c r="N10226" i="88" s="1"/>
  <c r="N10227" i="88" a="1"/>
  <c r="N10227" i="88" s="1"/>
  <c r="N10228" i="88" a="1"/>
  <c r="N10228" i="88" s="1"/>
  <c r="N10229" i="88" a="1"/>
  <c r="N10229" i="88" s="1"/>
  <c r="N10230" i="88" a="1"/>
  <c r="N10230" i="88"/>
  <c r="N10231" i="88" a="1"/>
  <c r="N10231" i="88" s="1"/>
  <c r="N10232" i="88" a="1"/>
  <c r="N10232" i="88" s="1"/>
  <c r="N10233" i="88" a="1"/>
  <c r="N10233" i="88" s="1"/>
  <c r="N10234" i="88" a="1"/>
  <c r="N10234" i="88" s="1"/>
  <c r="N10235" i="88" a="1"/>
  <c r="N10235" i="88" s="1"/>
  <c r="N10236" i="88" a="1"/>
  <c r="N10236" i="88" s="1"/>
  <c r="N10237" i="88" a="1"/>
  <c r="N10237" i="88" s="1"/>
  <c r="N10238" i="88" a="1"/>
  <c r="N10238" i="88"/>
  <c r="N10239" i="88" a="1"/>
  <c r="N10239" i="88" s="1"/>
  <c r="N10240" i="88" a="1"/>
  <c r="N10240" i="88" s="1"/>
  <c r="N10241" i="88" a="1"/>
  <c r="N10241" i="88" s="1"/>
  <c r="N10242" i="88" a="1"/>
  <c r="N10242" i="88" s="1"/>
  <c r="N10243" i="88" a="1"/>
  <c r="N10243" i="88" s="1"/>
  <c r="N10244" i="88" a="1"/>
  <c r="N10244" i="88" s="1"/>
  <c r="N10245" i="88" a="1"/>
  <c r="N10245" i="88" s="1"/>
  <c r="N10246" i="88" a="1"/>
  <c r="N10246" i="88" s="1"/>
  <c r="N10247" i="88" a="1"/>
  <c r="N10247" i="88" s="1"/>
  <c r="N10248" i="88" a="1"/>
  <c r="N10248" i="88" s="1"/>
  <c r="N10249" i="88" a="1"/>
  <c r="N10249" i="88" s="1"/>
  <c r="N10250" i="88" a="1"/>
  <c r="N10250" i="88" s="1"/>
  <c r="N10251" i="88" a="1"/>
  <c r="N10251" i="88" s="1"/>
  <c r="N10252" i="88" a="1"/>
  <c r="N10252" i="88" s="1"/>
  <c r="N10253" i="88" a="1"/>
  <c r="N10253" i="88" s="1"/>
  <c r="N10254" i="88" a="1"/>
  <c r="N10254" i="88" s="1"/>
  <c r="N10255" i="88" a="1"/>
  <c r="N10255" i="88" s="1"/>
  <c r="N10256" i="88" a="1"/>
  <c r="N10256" i="88" s="1"/>
  <c r="N10257" i="88" a="1"/>
  <c r="N10257" i="88" s="1"/>
  <c r="N10258" i="88" a="1"/>
  <c r="N10258" i="88"/>
  <c r="N10259" i="88" a="1"/>
  <c r="N10259" i="88" s="1"/>
  <c r="N10260" i="88" a="1"/>
  <c r="N10260" i="88" s="1"/>
  <c r="N10261" i="88" a="1"/>
  <c r="N10261" i="88"/>
  <c r="N10262" i="88" a="1"/>
  <c r="N10262" i="88" s="1"/>
  <c r="N10263" i="88" a="1"/>
  <c r="N10263" i="88" s="1"/>
  <c r="N10264" i="88" a="1"/>
  <c r="N10264" i="88" s="1"/>
  <c r="N10265" i="88" a="1"/>
  <c r="N10265" i="88" s="1"/>
  <c r="N10266" i="88" a="1"/>
  <c r="N10266" i="88" s="1"/>
  <c r="N10267" i="88" a="1"/>
  <c r="N10267" i="88" s="1"/>
  <c r="N10268" i="88" a="1"/>
  <c r="N10268" i="88"/>
  <c r="N10269" i="88" a="1"/>
  <c r="N10269" i="88" s="1"/>
  <c r="N10270" i="88" a="1"/>
  <c r="N10270" i="88"/>
  <c r="N10271" i="88" a="1"/>
  <c r="N10271" i="88"/>
  <c r="N10272" i="88" a="1"/>
  <c r="N10272" i="88" s="1"/>
  <c r="N10273" i="88" a="1"/>
  <c r="N10273" i="88" s="1"/>
  <c r="N10274" i="88" a="1"/>
  <c r="N10274" i="88" s="1"/>
  <c r="N10275" i="88" a="1"/>
  <c r="N10275" i="88" s="1"/>
  <c r="N10276" i="88" a="1"/>
  <c r="N10276" i="88" s="1"/>
  <c r="N10277" i="88" a="1"/>
  <c r="N10277" i="88" s="1"/>
  <c r="N10278" i="88" a="1"/>
  <c r="N10278" i="88" s="1"/>
  <c r="N10279" i="88" a="1"/>
  <c r="N10279" i="88" s="1"/>
  <c r="N10280" i="88" a="1"/>
  <c r="N10280" i="88" s="1"/>
  <c r="N10281" i="88" a="1"/>
  <c r="N10281" i="88" s="1"/>
  <c r="N10282" i="88" a="1"/>
  <c r="N10282" i="88"/>
  <c r="N10283" i="88" a="1"/>
  <c r="N10283" i="88" s="1"/>
  <c r="N10284" i="88" a="1"/>
  <c r="N10284" i="88" s="1"/>
  <c r="N10285" i="88" a="1"/>
  <c r="N10285" i="88" s="1"/>
  <c r="N10286" i="88" a="1"/>
  <c r="N10286" i="88" s="1"/>
  <c r="N10287" i="88" a="1"/>
  <c r="N10287" i="88" s="1"/>
  <c r="N10288" i="88" a="1"/>
  <c r="N10288" i="88" s="1"/>
  <c r="N10289" i="88" a="1"/>
  <c r="N10289" i="88" s="1"/>
  <c r="N10290" i="88" a="1"/>
  <c r="N10290" i="88" s="1"/>
  <c r="N10291" i="88" a="1"/>
  <c r="N10291" i="88" s="1"/>
  <c r="N10292" i="88" a="1"/>
  <c r="N10292" i="88" s="1"/>
  <c r="N10293" i="88" a="1"/>
  <c r="N10293" i="88" s="1"/>
  <c r="N10294" i="88" a="1"/>
  <c r="N10294" i="88"/>
  <c r="N10295" i="88" a="1"/>
  <c r="N10295" i="88"/>
  <c r="N10296" i="88" a="1"/>
  <c r="N10296" i="88" s="1"/>
  <c r="N10297" i="88" a="1"/>
  <c r="N10297" i="88" s="1"/>
  <c r="N10298" i="88" a="1"/>
  <c r="N10298" i="88" s="1"/>
  <c r="N10299" i="88" a="1"/>
  <c r="N10299" i="88" s="1"/>
  <c r="O10299" i="88" s="1"/>
  <c r="N10300" i="88" a="1"/>
  <c r="N10300" i="88" s="1"/>
  <c r="N10301" i="88" a="1"/>
  <c r="N10301" i="88" s="1"/>
  <c r="N10302" i="88" a="1"/>
  <c r="N10302" i="88" s="1"/>
  <c r="N10303" i="88" a="1"/>
  <c r="N10303" i="88" s="1"/>
  <c r="N10304" i="88" a="1"/>
  <c r="N10304" i="88" s="1"/>
  <c r="N10305" i="88" a="1"/>
  <c r="N10305" i="88" s="1"/>
  <c r="N10306" i="88" a="1"/>
  <c r="N10306" i="88" s="1"/>
  <c r="N10307" i="88" a="1"/>
  <c r="N10307" i="88" s="1"/>
  <c r="N10308" i="88" a="1"/>
  <c r="N10308" i="88" s="1"/>
  <c r="N10309" i="88" a="1"/>
  <c r="N10309" i="88" s="1"/>
  <c r="N10310" i="88" a="1"/>
  <c r="N10310" i="88"/>
  <c r="N10311" i="88" a="1"/>
  <c r="N10311" i="88" s="1"/>
  <c r="N10312" i="88" a="1"/>
  <c r="N10312" i="88"/>
  <c r="N10313" i="88" a="1"/>
  <c r="N10313" i="88" s="1"/>
  <c r="N10314" i="88" a="1"/>
  <c r="N10314" i="88"/>
  <c r="N10315" i="88" a="1"/>
  <c r="N10315" i="88" s="1"/>
  <c r="O10315" i="88" s="1"/>
  <c r="N10316" i="88" a="1"/>
  <c r="N10316" i="88" s="1"/>
  <c r="N10317" i="88" a="1"/>
  <c r="N10317" i="88" s="1"/>
  <c r="N10318" i="88" a="1"/>
  <c r="N10318" i="88" s="1"/>
  <c r="N10319" i="88" a="1"/>
  <c r="N10319" i="88" s="1"/>
  <c r="N10320" i="88" a="1"/>
  <c r="N10320" i="88" s="1"/>
  <c r="N10321" i="88" a="1"/>
  <c r="N10321" i="88"/>
  <c r="N10322" i="88" a="1"/>
  <c r="N10322" i="88"/>
  <c r="O10322" i="88" s="1"/>
  <c r="N10323" i="88" a="1"/>
  <c r="N10323" i="88" s="1"/>
  <c r="N10324" i="88" a="1"/>
  <c r="N10324" i="88" s="1"/>
  <c r="N10325" i="88" a="1"/>
  <c r="N10325" i="88" s="1"/>
  <c r="N10326" i="88" a="1"/>
  <c r="N10326" i="88" s="1"/>
  <c r="N10327" i="88" a="1"/>
  <c r="N10327" i="88"/>
  <c r="N10328" i="88" a="1"/>
  <c r="N10328" i="88" s="1"/>
  <c r="N10329" i="88" a="1"/>
  <c r="N10329" i="88" s="1"/>
  <c r="N10330" i="88" a="1"/>
  <c r="N10330" i="88" s="1"/>
  <c r="N10331" i="88" a="1"/>
  <c r="N10331" i="88" s="1"/>
  <c r="O10331" i="88" s="1"/>
  <c r="N10332" i="88" a="1"/>
  <c r="N10332" i="88" s="1"/>
  <c r="O10332" i="88" s="1"/>
  <c r="N10333" i="88" a="1"/>
  <c r="N10333" i="88"/>
  <c r="N10334" i="88" a="1"/>
  <c r="N10334" i="88"/>
  <c r="N10335" i="88" a="1"/>
  <c r="N10335" i="88" s="1"/>
  <c r="N10336" i="88" a="1"/>
  <c r="N10336" i="88" s="1"/>
  <c r="N10337" i="88" a="1"/>
  <c r="N10337" i="88" s="1"/>
  <c r="N10338" i="88" a="1"/>
  <c r="N10338" i="88"/>
  <c r="N10339" i="88" a="1"/>
  <c r="N10339" i="88" s="1"/>
  <c r="N10340" i="88" a="1"/>
  <c r="N10340" i="88"/>
  <c r="N10341" i="88" a="1"/>
  <c r="N10341" i="88" s="1"/>
  <c r="N10342" i="88" a="1"/>
  <c r="N10342" i="88" s="1"/>
  <c r="N10343" i="88" a="1"/>
  <c r="N10343" i="88"/>
  <c r="N10344" i="88" a="1"/>
  <c r="N10344" i="88" s="1"/>
  <c r="N10345" i="88" a="1"/>
  <c r="N10345" i="88"/>
  <c r="N10346" i="88" a="1"/>
  <c r="N10346" i="88"/>
  <c r="N10347" i="88" a="1"/>
  <c r="N10347" i="88" s="1"/>
  <c r="N10348" i="88" a="1"/>
  <c r="N10348" i="88"/>
  <c r="N10349" i="88" a="1"/>
  <c r="N10349" i="88" s="1"/>
  <c r="N10350" i="88" a="1"/>
  <c r="N10350" i="88" s="1"/>
  <c r="N10351" i="88" a="1"/>
  <c r="N10351" i="88"/>
  <c r="N10352" i="88" a="1"/>
  <c r="N10352" i="88" s="1"/>
  <c r="N10353" i="88" a="1"/>
  <c r="N10353" i="88" s="1"/>
  <c r="N10354" i="88" a="1"/>
  <c r="N10354" i="88" s="1"/>
  <c r="N10355" i="88" a="1"/>
  <c r="N10355" i="88"/>
  <c r="N10356" i="88" a="1"/>
  <c r="N10356" i="88" s="1"/>
  <c r="N10357" i="88" a="1"/>
  <c r="N10357" i="88" s="1"/>
  <c r="N10358" i="88" a="1"/>
  <c r="N10358" i="88" s="1"/>
  <c r="N10359" i="88" a="1"/>
  <c r="N10359" i="88" s="1"/>
  <c r="N10360" i="88" a="1"/>
  <c r="N10360" i="88" s="1"/>
  <c r="N10361" i="88" a="1"/>
  <c r="N10361" i="88" s="1"/>
  <c r="N10362" i="88" a="1"/>
  <c r="N10362" i="88" s="1"/>
  <c r="N10363" i="88" a="1"/>
  <c r="N10363" i="88" s="1"/>
  <c r="N10364" i="88" a="1"/>
  <c r="N10364" i="88"/>
  <c r="N10365" i="88" a="1"/>
  <c r="N10365" i="88" s="1"/>
  <c r="N10366" i="88" a="1"/>
  <c r="N10366" i="88"/>
  <c r="N10367" i="88" a="1"/>
  <c r="N10367" i="88"/>
  <c r="N10368" i="88" a="1"/>
  <c r="N10368" i="88"/>
  <c r="N10369" i="88" a="1"/>
  <c r="N10369" i="88" s="1"/>
  <c r="N10370" i="88" a="1"/>
  <c r="N10370" i="88" s="1"/>
  <c r="N10371" i="88" a="1"/>
  <c r="N10371" i="88" s="1"/>
  <c r="N10372" i="88" a="1"/>
  <c r="N10372" i="88" s="1"/>
  <c r="N10373" i="88" a="1"/>
  <c r="N10373" i="88" s="1"/>
  <c r="N10374" i="88" a="1"/>
  <c r="N10374" i="88" s="1"/>
  <c r="N10375" i="88" a="1"/>
  <c r="N10375" i="88" s="1"/>
  <c r="N10376" i="88" a="1"/>
  <c r="N10376" i="88" s="1"/>
  <c r="N10377" i="88" a="1"/>
  <c r="N10377" i="88" s="1"/>
  <c r="N10378" i="88" a="1"/>
  <c r="N10378" i="88" s="1"/>
  <c r="N10379" i="88" a="1"/>
  <c r="N10379" i="88"/>
  <c r="N10380" i="88" a="1"/>
  <c r="N10380" i="88"/>
  <c r="N10381" i="88" a="1"/>
  <c r="N10381" i="88" s="1"/>
  <c r="O10381" i="88" s="1"/>
  <c r="N10382" i="88" a="1"/>
  <c r="N10382" i="88"/>
  <c r="N10383" i="88" a="1"/>
  <c r="N10383" i="88" s="1"/>
  <c r="N10384" i="88" a="1"/>
  <c r="N10384" i="88" s="1"/>
  <c r="N10385" i="88" a="1"/>
  <c r="N10385" i="88" s="1"/>
  <c r="N10386" i="88" a="1"/>
  <c r="N10386" i="88" s="1"/>
  <c r="N10387" i="88" a="1"/>
  <c r="N10387" i="88" s="1"/>
  <c r="N10388" i="88" a="1"/>
  <c r="N10388" i="88" s="1"/>
  <c r="N10389" i="88" a="1"/>
  <c r="N10389" i="88" s="1"/>
  <c r="N10390" i="88" a="1"/>
  <c r="N10390" i="88" s="1"/>
  <c r="N10391" i="88" a="1"/>
  <c r="N10391" i="88" s="1"/>
  <c r="N10392" i="88" a="1"/>
  <c r="N10392" i="88"/>
  <c r="N10393" i="88" a="1"/>
  <c r="N10393" i="88"/>
  <c r="N10394" i="88" a="1"/>
  <c r="N10394" i="88" s="1"/>
  <c r="N10395" i="88" a="1"/>
  <c r="N10395" i="88" s="1"/>
  <c r="N10396" i="88" a="1"/>
  <c r="N10396" i="88" s="1"/>
  <c r="N10397" i="88" a="1"/>
  <c r="N10397" i="88"/>
  <c r="N10398" i="88" a="1"/>
  <c r="N10398" i="88" s="1"/>
  <c r="N10399" i="88" a="1"/>
  <c r="N10399" i="88"/>
  <c r="N10400" i="88" a="1"/>
  <c r="N10400" i="88" s="1"/>
  <c r="O10400" i="88" s="1"/>
  <c r="N10401" i="88" a="1"/>
  <c r="N10401" i="88" s="1"/>
  <c r="N10402" i="88" a="1"/>
  <c r="N10402" i="88" s="1"/>
  <c r="N10403" i="88" a="1"/>
  <c r="N10403" i="88" s="1"/>
  <c r="N10404" i="88" a="1"/>
  <c r="N10404" i="88" s="1"/>
  <c r="O10404" i="88" s="1"/>
  <c r="N10405" i="88" a="1"/>
  <c r="N10405" i="88" s="1"/>
  <c r="N10406" i="88" a="1"/>
  <c r="N10406" i="88"/>
  <c r="N10407" i="88" a="1"/>
  <c r="N10407" i="88" s="1"/>
  <c r="N10408" i="88" a="1"/>
  <c r="N10408" i="88" s="1"/>
  <c r="N10409" i="88" a="1"/>
  <c r="N10409" i="88" s="1"/>
  <c r="N10410" i="88" a="1"/>
  <c r="N10410" i="88"/>
  <c r="N10411" i="88" a="1"/>
  <c r="N10411" i="88" s="1"/>
  <c r="N10412" i="88" a="1"/>
  <c r="N10412" i="88"/>
  <c r="N10413" i="88" a="1"/>
  <c r="N10413" i="88" s="1"/>
  <c r="N10414" i="88" a="1"/>
  <c r="N10414" i="88" s="1"/>
  <c r="O10414" i="88" s="1"/>
  <c r="N10415" i="88" a="1"/>
  <c r="N10415" i="88"/>
  <c r="N10416" i="88" a="1"/>
  <c r="N10416" i="88" s="1"/>
  <c r="N10417" i="88" a="1"/>
  <c r="N10417" i="88" s="1"/>
  <c r="N10418" i="88" a="1"/>
  <c r="N10418" i="88"/>
  <c r="N10419" i="88" a="1"/>
  <c r="N10419" i="88" s="1"/>
  <c r="N10420" i="88" a="1"/>
  <c r="N10420" i="88"/>
  <c r="N10421" i="88" a="1"/>
  <c r="N10421" i="88" s="1"/>
  <c r="N10422" i="88" a="1"/>
  <c r="N10422" i="88" s="1"/>
  <c r="N10423" i="88" a="1"/>
  <c r="N10423" i="88" s="1"/>
  <c r="N10424" i="88" a="1"/>
  <c r="N10424" i="88" s="1"/>
  <c r="N10425" i="88" a="1"/>
  <c r="N10425" i="88" s="1"/>
  <c r="N10426" i="88" a="1"/>
  <c r="N10426" i="88" s="1"/>
  <c r="N10427" i="88" a="1"/>
  <c r="N10427" i="88" s="1"/>
  <c r="N10428" i="88" a="1"/>
  <c r="N10428" i="88" s="1"/>
  <c r="N10429" i="88" a="1"/>
  <c r="N10429" i="88" s="1"/>
  <c r="N10430" i="88" a="1"/>
  <c r="N10430" i="88" s="1"/>
  <c r="N10431" i="88" a="1"/>
  <c r="N10431" i="88" s="1"/>
  <c r="N10432" i="88" a="1"/>
  <c r="N10432" i="88" s="1"/>
  <c r="N10433" i="88" a="1"/>
  <c r="N10433" i="88" s="1"/>
  <c r="N10434" i="88" a="1"/>
  <c r="N10434" i="88" s="1"/>
  <c r="N10435" i="88" a="1"/>
  <c r="N10435" i="88" s="1"/>
  <c r="N10436" i="88" a="1"/>
  <c r="N10436" i="88" s="1"/>
  <c r="N10437" i="88" a="1"/>
  <c r="N10437" i="88" s="1"/>
  <c r="N10438" i="88" a="1"/>
  <c r="N10438" i="88"/>
  <c r="N10439" i="88" a="1"/>
  <c r="N10439" i="88" s="1"/>
  <c r="O10439" i="88" s="1"/>
  <c r="N10440" i="88" a="1"/>
  <c r="N10440" i="88" s="1"/>
  <c r="N10441" i="88" a="1"/>
  <c r="N10441" i="88" s="1"/>
  <c r="N10442" i="88" a="1"/>
  <c r="N10442" i="88" s="1"/>
  <c r="N10443" i="88" a="1"/>
  <c r="N10443" i="88" s="1"/>
  <c r="N10444" i="88" a="1"/>
  <c r="N10444" i="88" s="1"/>
  <c r="N10445" i="88" a="1"/>
  <c r="N10445" i="88" s="1"/>
  <c r="N10446" i="88" a="1"/>
  <c r="N10446" i="88"/>
  <c r="N10447" i="88" a="1"/>
  <c r="N10447" i="88" s="1"/>
  <c r="O10447" i="88" s="1"/>
  <c r="N10448" i="88" a="1"/>
  <c r="N10448" i="88" s="1"/>
  <c r="N10449" i="88" a="1"/>
  <c r="N10449" i="88" s="1"/>
  <c r="N10450" i="88" a="1"/>
  <c r="N10450" i="88"/>
  <c r="N10451" i="88" a="1"/>
  <c r="N10451" i="88" s="1"/>
  <c r="N10452" i="88" a="1"/>
  <c r="N10452" i="88" s="1"/>
  <c r="N10453" i="88" a="1"/>
  <c r="N10453" i="88" s="1"/>
  <c r="N10454" i="88" a="1"/>
  <c r="N10454" i="88" s="1"/>
  <c r="N10455" i="88" a="1"/>
  <c r="N10455" i="88" s="1"/>
  <c r="N10456" i="88" a="1"/>
  <c r="N10456" i="88" s="1"/>
  <c r="N10457" i="88" a="1"/>
  <c r="N10457" i="88" s="1"/>
  <c r="N10458" i="88" a="1"/>
  <c r="N10458" i="88" s="1"/>
  <c r="N10459" i="88" a="1"/>
  <c r="N10459" i="88" s="1"/>
  <c r="N10460" i="88" a="1"/>
  <c r="N10460" i="88" s="1"/>
  <c r="N10461" i="88" a="1"/>
  <c r="N10461" i="88" s="1"/>
  <c r="N10462" i="88" a="1"/>
  <c r="N10462" i="88" s="1"/>
  <c r="N10463" i="88" a="1"/>
  <c r="N10463" i="88"/>
  <c r="N10464" i="88" a="1"/>
  <c r="N10464" i="88"/>
  <c r="N10465" i="88" a="1"/>
  <c r="N10465" i="88" s="1"/>
  <c r="N10466" i="88" a="1"/>
  <c r="N10466" i="88"/>
  <c r="N10467" i="88" a="1"/>
  <c r="N10467" i="88" s="1"/>
  <c r="N10468" i="88" a="1"/>
  <c r="N10468" i="88" s="1"/>
  <c r="N10469" i="88" a="1"/>
  <c r="N10469" i="88"/>
  <c r="N10470" i="88" a="1"/>
  <c r="N10470" i="88" s="1"/>
  <c r="N10471" i="88" a="1"/>
  <c r="N10471" i="88" s="1"/>
  <c r="N10472" i="88" a="1"/>
  <c r="N10472" i="88" s="1"/>
  <c r="N10473" i="88" a="1"/>
  <c r="N10473" i="88" s="1"/>
  <c r="N10474" i="88" a="1"/>
  <c r="N10474" i="88" s="1"/>
  <c r="N10475" i="88" a="1"/>
  <c r="N10475" i="88" s="1"/>
  <c r="N10476" i="88" a="1"/>
  <c r="N10476" i="88" s="1"/>
  <c r="N10477" i="88" a="1"/>
  <c r="N10477" i="88"/>
  <c r="N10478" i="88" a="1"/>
  <c r="N10478" i="88" s="1"/>
  <c r="N10479" i="88" a="1"/>
  <c r="N10479" i="88" s="1"/>
  <c r="N10480" i="88" a="1"/>
  <c r="N10480" i="88" s="1"/>
  <c r="N10481" i="88" a="1"/>
  <c r="N10481" i="88" s="1"/>
  <c r="N10482" i="88" a="1"/>
  <c r="N10482" i="88"/>
  <c r="N10483" i="88" a="1"/>
  <c r="N10483" i="88" s="1"/>
  <c r="N10484" i="88" a="1"/>
  <c r="N10484" i="88" s="1"/>
  <c r="N10485" i="88" a="1"/>
  <c r="N10485" i="88" s="1"/>
  <c r="N10486" i="88" a="1"/>
  <c r="N10486" i="88" s="1"/>
  <c r="O10486" i="88" s="1"/>
  <c r="N10487" i="88" a="1"/>
  <c r="N10487" i="88" s="1"/>
  <c r="N10488" i="88" a="1"/>
  <c r="N10488" i="88" s="1"/>
  <c r="N10489" i="88" a="1"/>
  <c r="N10489" i="88" s="1"/>
  <c r="O10489" i="88" s="1"/>
  <c r="N10490" i="88" a="1"/>
  <c r="N10490" i="88"/>
  <c r="N10491" i="88" a="1"/>
  <c r="N10491" i="88" s="1"/>
  <c r="N10492" i="88" a="1"/>
  <c r="N10492" i="88"/>
  <c r="N10493" i="88" a="1"/>
  <c r="N10493" i="88" s="1"/>
  <c r="N10494" i="88" a="1"/>
  <c r="N10494" i="88" s="1"/>
  <c r="N10495" i="88" a="1"/>
  <c r="N10495" i="88"/>
  <c r="N10496" i="88" a="1"/>
  <c r="N10496" i="88" s="1"/>
  <c r="N10497" i="88" a="1"/>
  <c r="N10497" i="88" s="1"/>
  <c r="N10498" i="88" a="1"/>
  <c r="N10498" i="88" s="1"/>
  <c r="N10499" i="88" a="1"/>
  <c r="N10499" i="88" s="1"/>
  <c r="N10500" i="88" a="1"/>
  <c r="N10500" i="88" s="1"/>
  <c r="N10501" i="88" a="1"/>
  <c r="N10501" i="88" s="1"/>
  <c r="N10502" i="88" a="1"/>
  <c r="N10502" i="88" s="1"/>
  <c r="N10503" i="88" a="1"/>
  <c r="N10503" i="88" s="1"/>
  <c r="N10504" i="88" a="1"/>
  <c r="N10504" i="88" s="1"/>
  <c r="N10505" i="88" a="1"/>
  <c r="N10505" i="88" s="1"/>
  <c r="N10506" i="88" a="1"/>
  <c r="N10506" i="88" s="1"/>
  <c r="N10507" i="88" a="1"/>
  <c r="N10507" i="88" s="1"/>
  <c r="N10508" i="88" a="1"/>
  <c r="N10508" i="88"/>
  <c r="N10509" i="88" a="1"/>
  <c r="N10509" i="88" s="1"/>
  <c r="N10510" i="88" a="1"/>
  <c r="N10510" i="88"/>
  <c r="N10511" i="88" a="1"/>
  <c r="N10511" i="88" s="1"/>
  <c r="N10512" i="88" a="1"/>
  <c r="N10512" i="88" s="1"/>
  <c r="N10513" i="88" a="1"/>
  <c r="N10513" i="88" s="1"/>
  <c r="N10514" i="88" a="1"/>
  <c r="N10514" i="88" s="1"/>
  <c r="N10515" i="88" a="1"/>
  <c r="N10515" i="88" s="1"/>
  <c r="N10516" i="88" a="1"/>
  <c r="N10516" i="88" s="1"/>
  <c r="O10516" i="88" s="1"/>
  <c r="N10517" i="88" a="1"/>
  <c r="N10517" i="88" s="1"/>
  <c r="O10517" i="88" s="1"/>
  <c r="N10518" i="88" a="1"/>
  <c r="N10518" i="88" s="1"/>
  <c r="N10519" i="88" a="1"/>
  <c r="N10519" i="88" s="1"/>
  <c r="N10520" i="88" a="1"/>
  <c r="N10520" i="88" s="1"/>
  <c r="N10521" i="88" a="1"/>
  <c r="N10521" i="88" s="1"/>
  <c r="N10522" i="88" a="1"/>
  <c r="N10522" i="88" s="1"/>
  <c r="N10523" i="88" a="1"/>
  <c r="N10523" i="88" s="1"/>
  <c r="N10524" i="88" a="1"/>
  <c r="N10524" i="88" s="1"/>
  <c r="N10525" i="88" a="1"/>
  <c r="N10525" i="88" s="1"/>
  <c r="N10526" i="88" a="1"/>
  <c r="N10526" i="88"/>
  <c r="N10527" i="88" a="1"/>
  <c r="N10527" i="88" s="1"/>
  <c r="N10528" i="88" a="1"/>
  <c r="N10528" i="88"/>
  <c r="N10529" i="88" a="1"/>
  <c r="N10529" i="88" s="1"/>
  <c r="N10530" i="88" a="1"/>
  <c r="N10530" i="88" s="1"/>
  <c r="N10531" i="88" a="1"/>
  <c r="N10531" i="88" s="1"/>
  <c r="N10532" i="88" a="1"/>
  <c r="N10532" i="88" s="1"/>
  <c r="N10533" i="88" a="1"/>
  <c r="N10533" i="88" s="1"/>
  <c r="N10534" i="88" a="1"/>
  <c r="N10534" i="88" s="1"/>
  <c r="N10535" i="88" a="1"/>
  <c r="N10535" i="88" s="1"/>
  <c r="N10536" i="88" a="1"/>
  <c r="N10536" i="88"/>
  <c r="N10537" i="88" a="1"/>
  <c r="N10537" i="88" s="1"/>
  <c r="N10538" i="88" a="1"/>
  <c r="N10538" i="88" s="1"/>
  <c r="N10539" i="88" a="1"/>
  <c r="N10539" i="88" s="1"/>
  <c r="N10540" i="88" a="1"/>
  <c r="N10540" i="88" s="1"/>
  <c r="N10541" i="88" a="1"/>
  <c r="N10541" i="88" s="1"/>
  <c r="N10542" i="88" a="1"/>
  <c r="N10542" i="88" s="1"/>
  <c r="N10543" i="88" a="1"/>
  <c r="N10543" i="88" s="1"/>
  <c r="N10544" i="88" a="1"/>
  <c r="N10544" i="88" s="1"/>
  <c r="N10545" i="88" a="1"/>
  <c r="N10545" i="88" s="1"/>
  <c r="N10546" i="88" a="1"/>
  <c r="N10546" i="88"/>
  <c r="N10547" i="88" a="1"/>
  <c r="N10547" i="88" s="1"/>
  <c r="N10548" i="88" a="1"/>
  <c r="N10548" i="88" s="1"/>
  <c r="N10549" i="88" a="1"/>
  <c r="N10549" i="88"/>
  <c r="N10550" i="88" a="1"/>
  <c r="N10550" i="88" s="1"/>
  <c r="N10551" i="88" a="1"/>
  <c r="N10551" i="88" s="1"/>
  <c r="N10552" i="88" a="1"/>
  <c r="N10552" i="88" s="1"/>
  <c r="N10553" i="88" a="1"/>
  <c r="N10553" i="88" s="1"/>
  <c r="N10554" i="88" a="1"/>
  <c r="N10554" i="88" s="1"/>
  <c r="N10555" i="88" a="1"/>
  <c r="N10555" i="88" s="1"/>
  <c r="N10556" i="88" a="1"/>
  <c r="N10556" i="88" s="1"/>
  <c r="N10557" i="88" a="1"/>
  <c r="N10557" i="88" s="1"/>
  <c r="N10558" i="88" a="1"/>
  <c r="N10558" i="88" s="1"/>
  <c r="N10559" i="88" a="1"/>
  <c r="N10559" i="88"/>
  <c r="N10560" i="88" a="1"/>
  <c r="N10560" i="88" s="1"/>
  <c r="N10561" i="88" a="1"/>
  <c r="N10561" i="88"/>
  <c r="N10562" i="88" a="1"/>
  <c r="N10562" i="88"/>
  <c r="N10563" i="88" a="1"/>
  <c r="N10563" i="88" s="1"/>
  <c r="N10564" i="88" a="1"/>
  <c r="N10564" i="88"/>
  <c r="N10565" i="88" a="1"/>
  <c r="N10565" i="88" s="1"/>
  <c r="N10566" i="88" a="1"/>
  <c r="N10566" i="88" s="1"/>
  <c r="N10567" i="88" a="1"/>
  <c r="N10567" i="88"/>
  <c r="N10568" i="88" a="1"/>
  <c r="N10568" i="88" s="1"/>
  <c r="N10569" i="88" a="1"/>
  <c r="N10569" i="88" s="1"/>
  <c r="N10570" i="88" a="1"/>
  <c r="N10570" i="88" s="1"/>
  <c r="N10571" i="88" a="1"/>
  <c r="N10571" i="88" s="1"/>
  <c r="O10571" i="88" s="1"/>
  <c r="N10572" i="88" a="1"/>
  <c r="N10572" i="88"/>
  <c r="N10573" i="88" a="1"/>
  <c r="N10573" i="88" s="1"/>
  <c r="N10574" i="88" a="1"/>
  <c r="N10574" i="88" s="1"/>
  <c r="N10575" i="88" a="1"/>
  <c r="N10575" i="88" s="1"/>
  <c r="N10576" i="88" a="1"/>
  <c r="N10576" i="88" s="1"/>
  <c r="N10577" i="88" a="1"/>
  <c r="N10577" i="88"/>
  <c r="N10578" i="88" a="1"/>
  <c r="N10578" i="88" s="1"/>
  <c r="N10579" i="88" a="1"/>
  <c r="N10579" i="88" s="1"/>
  <c r="N10580" i="88" a="1"/>
  <c r="N10580" i="88"/>
  <c r="N10581" i="88" a="1"/>
  <c r="N10581" i="88" s="1"/>
  <c r="N10582" i="88" a="1"/>
  <c r="N10582" i="88"/>
  <c r="N10583" i="88" a="1"/>
  <c r="N10583" i="88" s="1"/>
  <c r="N10584" i="88" a="1"/>
  <c r="N10584" i="88" s="1"/>
  <c r="N10585" i="88" a="1"/>
  <c r="N10585" i="88" s="1"/>
  <c r="O10585" i="88" s="1"/>
  <c r="N10586" i="88" a="1"/>
  <c r="N10586" i="88" s="1"/>
  <c r="N10587" i="88" a="1"/>
  <c r="N10587" i="88" s="1"/>
  <c r="N10588" i="88" a="1"/>
  <c r="N10588" i="88" s="1"/>
  <c r="N10589" i="88" a="1"/>
  <c r="N10589" i="88" s="1"/>
  <c r="N10590" i="88" a="1"/>
  <c r="N10590" i="88" s="1"/>
  <c r="N10591" i="88" a="1"/>
  <c r="N10591" i="88" s="1"/>
  <c r="N10592" i="88" a="1"/>
  <c r="N10592" i="88" s="1"/>
  <c r="N10593" i="88" a="1"/>
  <c r="N10593" i="88" s="1"/>
  <c r="N10594" i="88" a="1"/>
  <c r="N10594" i="88" s="1"/>
  <c r="O10594" i="88" s="1"/>
  <c r="N10595" i="88" a="1"/>
  <c r="N10595" i="88" s="1"/>
  <c r="N10596" i="88" a="1"/>
  <c r="N10596" i="88"/>
  <c r="N10597" i="88" a="1"/>
  <c r="N10597" i="88" s="1"/>
  <c r="N10598" i="88" a="1"/>
  <c r="N10598" i="88"/>
  <c r="N10599" i="88" a="1"/>
  <c r="N10599" i="88" s="1"/>
  <c r="N10600" i="88" a="1"/>
  <c r="N10600" i="88"/>
  <c r="N10601" i="88" a="1"/>
  <c r="N10601" i="88" s="1"/>
  <c r="N10602" i="88" a="1"/>
  <c r="N10602" i="88" s="1"/>
  <c r="N10603" i="88" a="1"/>
  <c r="N10603" i="88" s="1"/>
  <c r="N10604" i="88" a="1"/>
  <c r="N10604" i="88" s="1"/>
  <c r="N10605" i="88" a="1"/>
  <c r="N10605" i="88" s="1"/>
  <c r="N10606" i="88" a="1"/>
  <c r="N10606" i="88" s="1"/>
  <c r="N10607" i="88" a="1"/>
  <c r="N10607" i="88" s="1"/>
  <c r="N10608" i="88" a="1"/>
  <c r="N10608" i="88" s="1"/>
  <c r="N10609" i="88" a="1"/>
  <c r="N10609" i="88"/>
  <c r="N10610" i="88" a="1"/>
  <c r="N10610" i="88" s="1"/>
  <c r="N10611" i="88" a="1"/>
  <c r="N10611" i="88" s="1"/>
  <c r="N10612" i="88" a="1"/>
  <c r="N10612" i="88" s="1"/>
  <c r="N10613" i="88" a="1"/>
  <c r="N10613" i="88"/>
  <c r="N10614" i="88" a="1"/>
  <c r="N10614" i="88" s="1"/>
  <c r="N10615" i="88" a="1"/>
  <c r="N10615" i="88" s="1"/>
  <c r="N10616" i="88" a="1"/>
  <c r="N10616" i="88" s="1"/>
  <c r="N10617" i="88" a="1"/>
  <c r="N10617" i="88" s="1"/>
  <c r="N10618" i="88" a="1"/>
  <c r="N10618" i="88" s="1"/>
  <c r="N10619" i="88" a="1"/>
  <c r="N10619" i="88" s="1"/>
  <c r="N10620" i="88" a="1"/>
  <c r="N10620" i="88" s="1"/>
  <c r="N10621" i="88" a="1"/>
  <c r="N10621" i="88"/>
  <c r="N10622" i="88" a="1"/>
  <c r="N10622" i="88" s="1"/>
  <c r="N10623" i="88" a="1"/>
  <c r="N10623" i="88" s="1"/>
  <c r="N10624" i="88" a="1"/>
  <c r="N10624" i="88" s="1"/>
  <c r="N10625" i="88" a="1"/>
  <c r="N10625" i="88" s="1"/>
  <c r="N10626" i="88" a="1"/>
  <c r="N10626" i="88"/>
  <c r="N10627" i="88" a="1"/>
  <c r="N10627" i="88" s="1"/>
  <c r="N10628" i="88" a="1"/>
  <c r="N10628" i="88" s="1"/>
  <c r="N10629" i="88" a="1"/>
  <c r="N10629" i="88" s="1"/>
  <c r="N10630" i="88" a="1"/>
  <c r="N10630" i="88" s="1"/>
  <c r="N10631" i="88" a="1"/>
  <c r="N10631" i="88"/>
  <c r="N10632" i="88" a="1"/>
  <c r="N10632" i="88" s="1"/>
  <c r="N10633" i="88" a="1"/>
  <c r="N10633" i="88" s="1"/>
  <c r="N10634" i="88" a="1"/>
  <c r="N10634" i="88"/>
  <c r="N10635" i="88" a="1"/>
  <c r="N10635" i="88" s="1"/>
  <c r="N10636" i="88" a="1"/>
  <c r="N10636" i="88" s="1"/>
  <c r="N10637" i="88" a="1"/>
  <c r="N10637" i="88" s="1"/>
  <c r="N10638" i="88" a="1"/>
  <c r="N10638" i="88" s="1"/>
  <c r="N10639" i="88" a="1"/>
  <c r="N10639" i="88"/>
  <c r="N10640" i="88" a="1"/>
  <c r="N10640" i="88" s="1"/>
  <c r="N10641" i="88" a="1"/>
  <c r="N10641" i="88" s="1"/>
  <c r="N10642" i="88" a="1"/>
  <c r="N10642" i="88" s="1"/>
  <c r="N10643" i="88" a="1"/>
  <c r="N10643" i="88" s="1"/>
  <c r="N10644" i="88" a="1"/>
  <c r="N10644" i="88" s="1"/>
  <c r="N10645" i="88" a="1"/>
  <c r="N10645" i="88" s="1"/>
  <c r="N10646" i="88" a="1"/>
  <c r="N10646" i="88" s="1"/>
  <c r="N10647" i="88" a="1"/>
  <c r="N10647" i="88" s="1"/>
  <c r="N10648" i="88" a="1"/>
  <c r="N10648" i="88" s="1"/>
  <c r="O10648" i="88" s="1"/>
  <c r="N10649" i="88" a="1"/>
  <c r="N10649" i="88"/>
  <c r="N10650" i="88" a="1"/>
  <c r="N10650" i="88" s="1"/>
  <c r="N10651" i="88" a="1"/>
  <c r="N10651" i="88" s="1"/>
  <c r="N10652" i="88" a="1"/>
  <c r="N10652" i="88"/>
  <c r="N10653" i="88" a="1"/>
  <c r="N10653" i="88" s="1"/>
  <c r="N10654" i="88" a="1"/>
  <c r="N10654" i="88"/>
  <c r="N10655" i="88" a="1"/>
  <c r="N10655" i="88" s="1"/>
  <c r="N10656" i="88" a="1"/>
  <c r="N10656" i="88" s="1"/>
  <c r="N10657" i="88" a="1"/>
  <c r="N10657" i="88" s="1"/>
  <c r="N10658" i="88" a="1"/>
  <c r="N10658" i="88" s="1"/>
  <c r="N10659" i="88" a="1"/>
  <c r="N10659" i="88" s="1"/>
  <c r="N10660" i="88" a="1"/>
  <c r="N10660" i="88" s="1"/>
  <c r="N10661" i="88" a="1"/>
  <c r="N10661" i="88" s="1"/>
  <c r="N10662" i="88" a="1"/>
  <c r="N10662" i="88" s="1"/>
  <c r="N10663" i="88" a="1"/>
  <c r="N10663" i="88" s="1"/>
  <c r="N10664" i="88" a="1"/>
  <c r="N10664" i="88" s="1"/>
  <c r="N10665" i="88" a="1"/>
  <c r="N10665" i="88" s="1"/>
  <c r="N10666" i="88" a="1"/>
  <c r="N10666" i="88"/>
  <c r="N10667" i="88" a="1"/>
  <c r="N10667" i="88"/>
  <c r="N10668" i="88" a="1"/>
  <c r="N10668" i="88" s="1"/>
  <c r="N10669" i="88" a="1"/>
  <c r="N10669" i="88" s="1"/>
  <c r="N10670" i="88" a="1"/>
  <c r="N10670" i="88" s="1"/>
  <c r="N10671" i="88" a="1"/>
  <c r="N10671" i="88" s="1"/>
  <c r="N10672" i="88" a="1"/>
  <c r="N10672" i="88" s="1"/>
  <c r="N10673" i="88" a="1"/>
  <c r="N10673" i="88" s="1"/>
  <c r="N10674" i="88" a="1"/>
  <c r="N10674" i="88" s="1"/>
  <c r="N10675" i="88" a="1"/>
  <c r="N10675" i="88" s="1"/>
  <c r="N10676" i="88" a="1"/>
  <c r="N10676" i="88" s="1"/>
  <c r="N10677" i="88" a="1"/>
  <c r="N10677" i="88" s="1"/>
  <c r="N10678" i="88" a="1"/>
  <c r="N10678" i="88" s="1"/>
  <c r="N10679" i="88" a="1"/>
  <c r="N10679" i="88"/>
  <c r="O10679" i="88" s="1"/>
  <c r="N10680" i="88" a="1"/>
  <c r="N10680" i="88" s="1"/>
  <c r="N10681" i="88" a="1"/>
  <c r="N10681" i="88" s="1"/>
  <c r="N10682" i="88" a="1"/>
  <c r="N10682" i="88" s="1"/>
  <c r="N10683" i="88" a="1"/>
  <c r="N10683" i="88" s="1"/>
  <c r="N10684" i="88" a="1"/>
  <c r="N10684" i="88" s="1"/>
  <c r="N10685" i="88" a="1"/>
  <c r="N10685" i="88"/>
  <c r="N10686" i="88" a="1"/>
  <c r="N10686" i="88" s="1"/>
  <c r="N10687" i="88" a="1"/>
  <c r="N10687" i="88" s="1"/>
  <c r="N10688" i="88" a="1"/>
  <c r="N10688" i="88" s="1"/>
  <c r="N10689" i="88" a="1"/>
  <c r="N10689" i="88" s="1"/>
  <c r="N10690" i="88" a="1"/>
  <c r="N10690" i="88" s="1"/>
  <c r="N10691" i="88" a="1"/>
  <c r="N10691" i="88" s="1"/>
  <c r="N10692" i="88" a="1"/>
  <c r="N10692" i="88"/>
  <c r="N10693" i="88" a="1"/>
  <c r="N10693" i="88" s="1"/>
  <c r="N10694" i="88" a="1"/>
  <c r="N10694" i="88" s="1"/>
  <c r="N10695" i="88" a="1"/>
  <c r="N10695" i="88" s="1"/>
  <c r="N10696" i="88" a="1"/>
  <c r="N10696" i="88" s="1"/>
  <c r="N10697" i="88" a="1"/>
  <c r="N10697" i="88" s="1"/>
  <c r="N10698" i="88" a="1"/>
  <c r="N10698" i="88"/>
  <c r="N10699" i="88" a="1"/>
  <c r="N10699" i="88" s="1"/>
  <c r="N10700" i="88" a="1"/>
  <c r="N10700" i="88" s="1"/>
  <c r="N10701" i="88" a="1"/>
  <c r="N10701" i="88" s="1"/>
  <c r="N10702" i="88" a="1"/>
  <c r="N10702" i="88" s="1"/>
  <c r="N10703" i="88" a="1"/>
  <c r="N10703" i="88" s="1"/>
  <c r="N10704" i="88" a="1"/>
  <c r="N10704" i="88" s="1"/>
  <c r="N10705" i="88" a="1"/>
  <c r="N10705" i="88" s="1"/>
  <c r="N10706" i="88" a="1"/>
  <c r="N10706" i="88"/>
  <c r="N10707" i="88" a="1"/>
  <c r="N10707" i="88" s="1"/>
  <c r="N10708" i="88" a="1"/>
  <c r="N10708" i="88"/>
  <c r="N10709" i="88" a="1"/>
  <c r="N10709" i="88" s="1"/>
  <c r="N10710" i="88" a="1"/>
  <c r="N10710" i="88"/>
  <c r="N10711" i="88" a="1"/>
  <c r="N10711" i="88" s="1"/>
  <c r="N10712" i="88" a="1"/>
  <c r="N10712" i="88" s="1"/>
  <c r="N10713" i="88" a="1"/>
  <c r="N10713" i="88" s="1"/>
  <c r="N10714" i="88" a="1"/>
  <c r="N10714" i="88" s="1"/>
  <c r="N10715" i="88" a="1"/>
  <c r="N10715" i="88" s="1"/>
  <c r="O10715" i="88" s="1"/>
  <c r="N10716" i="88" a="1"/>
  <c r="N10716" i="88" s="1"/>
  <c r="N10717" i="88" a="1"/>
  <c r="N10717" i="88" s="1"/>
  <c r="N10718" i="88" a="1"/>
  <c r="N10718" i="88" s="1"/>
  <c r="N10719" i="88" a="1"/>
  <c r="N10719" i="88" s="1"/>
  <c r="N10720" i="88" a="1"/>
  <c r="N10720" i="88" s="1"/>
  <c r="N10721" i="88" a="1"/>
  <c r="N10721" i="88" s="1"/>
  <c r="N10722" i="88" a="1"/>
  <c r="N10722" i="88" s="1"/>
  <c r="N10723" i="88" a="1"/>
  <c r="N10723" i="88" s="1"/>
  <c r="N10724" i="88" a="1"/>
  <c r="N10724" i="88"/>
  <c r="N10725" i="88" a="1"/>
  <c r="N10725" i="88" s="1"/>
  <c r="N10726" i="88" a="1"/>
  <c r="N10726" i="88"/>
  <c r="N10727" i="88" a="1"/>
  <c r="N10727" i="88" s="1"/>
  <c r="N10728" i="88" a="1"/>
  <c r="N10728" i="88"/>
  <c r="N10729" i="88" a="1"/>
  <c r="N10729" i="88" s="1"/>
  <c r="N10730" i="88" a="1"/>
  <c r="N10730" i="88" s="1"/>
  <c r="N10731" i="88" a="1"/>
  <c r="N10731" i="88" s="1"/>
  <c r="N10732" i="88" a="1"/>
  <c r="N10732" i="88" s="1"/>
  <c r="N10733" i="88" a="1"/>
  <c r="N10733" i="88" s="1"/>
  <c r="N10734" i="88" a="1"/>
  <c r="N10734" i="88" s="1"/>
  <c r="N10735" i="88" a="1"/>
  <c r="N10735" i="88" s="1"/>
  <c r="N10736" i="88" a="1"/>
  <c r="N10736" i="88" s="1"/>
  <c r="N10737" i="88" a="1"/>
  <c r="N10737" i="88" s="1"/>
  <c r="N10738" i="88" a="1"/>
  <c r="N10738" i="88" s="1"/>
  <c r="N10739" i="88" a="1"/>
  <c r="N10739" i="88" s="1"/>
  <c r="N10740" i="88" a="1"/>
  <c r="N10740" i="88" s="1"/>
  <c r="N10741" i="88" a="1"/>
  <c r="N10741" i="88"/>
  <c r="N10742" i="88" a="1"/>
  <c r="N10742" i="88" s="1"/>
  <c r="N10743" i="88" a="1"/>
  <c r="N10743" i="88" s="1"/>
  <c r="N10744" i="88" a="1"/>
  <c r="N10744" i="88" s="1"/>
  <c r="N10745" i="88" a="1"/>
  <c r="N10745" i="88" s="1"/>
  <c r="N10746" i="88" a="1"/>
  <c r="N10746" i="88" s="1"/>
  <c r="N10747" i="88" a="1"/>
  <c r="N10747" i="88" s="1"/>
  <c r="N10748" i="88" a="1"/>
  <c r="N10748" i="88" s="1"/>
  <c r="N10749" i="88" a="1"/>
  <c r="N10749" i="88" s="1"/>
  <c r="N10750" i="88" a="1"/>
  <c r="N10750" i="88"/>
  <c r="N10751" i="88" a="1"/>
  <c r="N10751" i="88" s="1"/>
  <c r="N10752" i="88" a="1"/>
  <c r="N10752" i="88" s="1"/>
  <c r="N10753" i="88" a="1"/>
  <c r="N10753" i="88" s="1"/>
  <c r="N10754" i="88" a="1"/>
  <c r="N10754" i="88" s="1"/>
  <c r="N10755" i="88" a="1"/>
  <c r="N10755" i="88" s="1"/>
  <c r="N10756" i="88" a="1"/>
  <c r="N10756" i="88" s="1"/>
  <c r="N10757" i="88" a="1"/>
  <c r="N10757" i="88" s="1"/>
  <c r="N10758" i="88" a="1"/>
  <c r="N10758" i="88"/>
  <c r="N10759" i="88" a="1"/>
  <c r="N10759" i="88" s="1"/>
  <c r="N10760" i="88" a="1"/>
  <c r="N10760" i="88" s="1"/>
  <c r="N10761" i="88" a="1"/>
  <c r="N10761" i="88" s="1"/>
  <c r="N10762" i="88" a="1"/>
  <c r="N10762" i="88" s="1"/>
  <c r="N10763" i="88" a="1"/>
  <c r="N10763" i="88" s="1"/>
  <c r="N10764" i="88" a="1"/>
  <c r="N10764" i="88"/>
  <c r="N10765" i="88" a="1"/>
  <c r="N10765" i="88"/>
  <c r="O10765" i="88" s="1"/>
  <c r="N10766" i="88" a="1"/>
  <c r="N10766" i="88" s="1"/>
  <c r="N10767" i="88" a="1"/>
  <c r="N10767" i="88" s="1"/>
  <c r="N10768" i="88" a="1"/>
  <c r="N10768" i="88" s="1"/>
  <c r="N10769" i="88" a="1"/>
  <c r="N10769" i="88" s="1"/>
  <c r="N10770" i="88" a="1"/>
  <c r="N10770" i="88" s="1"/>
  <c r="N10771" i="88" a="1"/>
  <c r="N10771" i="88" s="1"/>
  <c r="N10772" i="88" a="1"/>
  <c r="N10772" i="88" s="1"/>
  <c r="N10773" i="88" a="1"/>
  <c r="N10773" i="88" s="1"/>
  <c r="N10774" i="88" a="1"/>
  <c r="N10774" i="88"/>
  <c r="N10775" i="88" a="1"/>
  <c r="N10775" i="88" s="1"/>
  <c r="N10776" i="88" a="1"/>
  <c r="N10776" i="88" s="1"/>
  <c r="N10777" i="88" a="1"/>
  <c r="N10777" i="88" s="1"/>
  <c r="N10778" i="88" a="1"/>
  <c r="N10778" i="88" s="1"/>
  <c r="N10779" i="88" a="1"/>
  <c r="N10779" i="88" s="1"/>
  <c r="N10780" i="88" a="1"/>
  <c r="N10780" i="88"/>
  <c r="N10781" i="88" a="1"/>
  <c r="N10781" i="88" s="1"/>
  <c r="N10782" i="88" a="1"/>
  <c r="N10782" i="88"/>
  <c r="N10783" i="88" a="1"/>
  <c r="N10783" i="88" s="1"/>
  <c r="N10784" i="88" a="1"/>
  <c r="N10784" i="88" s="1"/>
  <c r="N10785" i="88" a="1"/>
  <c r="N10785" i="88" s="1"/>
  <c r="N10786" i="88" a="1"/>
  <c r="N10786" i="88"/>
  <c r="N10787" i="88" a="1"/>
  <c r="N10787" i="88" s="1"/>
  <c r="N10788" i="88" a="1"/>
  <c r="N10788" i="88" s="1"/>
  <c r="N10789" i="88" a="1"/>
  <c r="N10789" i="88"/>
  <c r="N10790" i="88" a="1"/>
  <c r="N10790" i="88" s="1"/>
  <c r="N10791" i="88" a="1"/>
  <c r="N10791" i="88" s="1"/>
  <c r="O10791" i="88" s="1"/>
  <c r="N10792" i="88" a="1"/>
  <c r="N10792" i="88" s="1"/>
  <c r="N10793" i="88" a="1"/>
  <c r="N10793" i="88" s="1"/>
  <c r="N10794" i="88" a="1"/>
  <c r="N10794" i="88" s="1"/>
  <c r="N10795" i="88" a="1"/>
  <c r="N10795" i="88" s="1"/>
  <c r="N10796" i="88" a="1"/>
  <c r="N10796" i="88" s="1"/>
  <c r="N10797" i="88" a="1"/>
  <c r="N10797" i="88" s="1"/>
  <c r="N10798" i="88" a="1"/>
  <c r="N10798" i="88" s="1"/>
  <c r="N10799" i="88" a="1"/>
  <c r="N10799" i="88" s="1"/>
  <c r="N10800" i="88" a="1"/>
  <c r="N10800" i="88" s="1"/>
  <c r="N10801" i="88" a="1"/>
  <c r="N10801" i="88"/>
  <c r="N10802" i="88" a="1"/>
  <c r="N10802" i="88" s="1"/>
  <c r="N10803" i="88" a="1"/>
  <c r="N10803" i="88" s="1"/>
  <c r="O10803" i="88" s="1"/>
  <c r="N10804" i="88" a="1"/>
  <c r="N10804" i="88" s="1"/>
  <c r="N10805" i="88" a="1"/>
  <c r="N10805" i="88" s="1"/>
  <c r="N10806" i="88" a="1"/>
  <c r="N10806" i="88"/>
  <c r="N10807" i="88" a="1"/>
  <c r="N10807" i="88" s="1"/>
  <c r="N10808" i="88" a="1"/>
  <c r="N10808" i="88" s="1"/>
  <c r="N10809" i="88" a="1"/>
  <c r="N10809" i="88" s="1"/>
  <c r="N10810" i="88" a="1"/>
  <c r="N10810" i="88"/>
  <c r="N10811" i="88" a="1"/>
  <c r="N10811" i="88" s="1"/>
  <c r="N10812" i="88" a="1"/>
  <c r="N10812" i="88" s="1"/>
  <c r="N10813" i="88" a="1"/>
  <c r="N10813" i="88" s="1"/>
  <c r="N10814" i="88" a="1"/>
  <c r="N10814" i="88" s="1"/>
  <c r="N10815" i="88" a="1"/>
  <c r="N10815" i="88"/>
  <c r="N10816" i="88" a="1"/>
  <c r="N10816" i="88"/>
  <c r="N10817" i="88" a="1"/>
  <c r="N10817" i="88" s="1"/>
  <c r="N10818" i="88" a="1"/>
  <c r="N10818" i="88"/>
  <c r="N10819" i="88" a="1"/>
  <c r="N10819" i="88" s="1"/>
  <c r="N10820" i="88" a="1"/>
  <c r="N10820" i="88" s="1"/>
  <c r="N10821" i="88" a="1"/>
  <c r="N10821" i="88" s="1"/>
  <c r="N10822" i="88" a="1"/>
  <c r="N10822" i="88" s="1"/>
  <c r="N10823" i="88" a="1"/>
  <c r="N10823" i="88" s="1"/>
  <c r="N10824" i="88" a="1"/>
  <c r="N10824" i="88" s="1"/>
  <c r="O10824" i="88" s="1"/>
  <c r="N10825" i="88" a="1"/>
  <c r="N10825" i="88"/>
  <c r="N10826" i="88" a="1"/>
  <c r="N10826" i="88" s="1"/>
  <c r="N10827" i="88" a="1"/>
  <c r="N10827" i="88" s="1"/>
  <c r="N10828" i="88" a="1"/>
  <c r="N10828" i="88" s="1"/>
  <c r="N10829" i="88" a="1"/>
  <c r="N10829" i="88" s="1"/>
  <c r="N10830" i="88" a="1"/>
  <c r="N10830" i="88" s="1"/>
  <c r="N10831" i="88" a="1"/>
  <c r="N10831" i="88" s="1"/>
  <c r="N10832" i="88" a="1"/>
  <c r="N10832" i="88" s="1"/>
  <c r="N10833" i="88" a="1"/>
  <c r="N10833" i="88"/>
  <c r="N10834" i="88" a="1"/>
  <c r="N10834" i="88" s="1"/>
  <c r="N10835" i="88" a="1"/>
  <c r="N10835" i="88" s="1"/>
  <c r="N10836" i="88" a="1"/>
  <c r="N10836" i="88" s="1"/>
  <c r="N10837" i="88" a="1"/>
  <c r="N10837" i="88"/>
  <c r="N10838" i="88" a="1"/>
  <c r="N10838" i="88" s="1"/>
  <c r="N10839" i="88" a="1"/>
  <c r="N10839" i="88" s="1"/>
  <c r="N10840" i="88" a="1"/>
  <c r="N10840" i="88"/>
  <c r="N10841" i="88" a="1"/>
  <c r="N10841" i="88" s="1"/>
  <c r="N10842" i="88" a="1"/>
  <c r="N10842" i="88"/>
  <c r="N10843" i="88" a="1"/>
  <c r="N10843" i="88" s="1"/>
  <c r="N10844" i="88" a="1"/>
  <c r="N10844" i="88" s="1"/>
  <c r="N10845" i="88" a="1"/>
  <c r="N10845" i="88" s="1"/>
  <c r="N10846" i="88" a="1"/>
  <c r="N10846" i="88"/>
  <c r="N10847" i="88" a="1"/>
  <c r="N10847" i="88" s="1"/>
  <c r="N10848" i="88" a="1"/>
  <c r="N10848" i="88" s="1"/>
  <c r="N10849" i="88" a="1"/>
  <c r="N10849" i="88"/>
  <c r="N10850" i="88" a="1"/>
  <c r="N10850" i="88" s="1"/>
  <c r="N10851" i="88" a="1"/>
  <c r="N10851" i="88"/>
  <c r="N10852" i="88" a="1"/>
  <c r="N10852" i="88"/>
  <c r="N10853" i="88" a="1"/>
  <c r="N10853" i="88" s="1"/>
  <c r="N10854" i="88" a="1"/>
  <c r="N10854" i="88"/>
  <c r="N10855" i="88" a="1"/>
  <c r="N10855" i="88" s="1"/>
  <c r="N10856" i="88" a="1"/>
  <c r="N10856" i="88" s="1"/>
  <c r="N10857" i="88" a="1"/>
  <c r="N10857" i="88"/>
  <c r="N10858" i="88" a="1"/>
  <c r="N10858" i="88"/>
  <c r="N10859" i="88" a="1"/>
  <c r="N10859" i="88" s="1"/>
  <c r="N10860" i="88" a="1"/>
  <c r="N10860" i="88" s="1"/>
  <c r="N10861" i="88" a="1"/>
  <c r="N10861" i="88" s="1"/>
  <c r="N10862" i="88" a="1"/>
  <c r="N10862" i="88" s="1"/>
  <c r="N10863" i="88" a="1"/>
  <c r="N10863" i="88" s="1"/>
  <c r="N10864" i="88" a="1"/>
  <c r="N10864" i="88" s="1"/>
  <c r="N10865" i="88" a="1"/>
  <c r="N10865" i="88"/>
  <c r="N10866" i="88" a="1"/>
  <c r="N10866" i="88" s="1"/>
  <c r="O10866" i="88" s="1"/>
  <c r="N10867" i="88" a="1"/>
  <c r="N10867" i="88" s="1"/>
  <c r="N10868" i="88" a="1"/>
  <c r="N10868" i="88" s="1"/>
  <c r="N10869" i="88" a="1"/>
  <c r="N10869" i="88" s="1"/>
  <c r="N10870" i="88" a="1"/>
  <c r="N10870" i="88" s="1"/>
  <c r="N10871" i="88" a="1"/>
  <c r="N10871" i="88" s="1"/>
  <c r="N10872" i="88" a="1"/>
  <c r="N10872" i="88" s="1"/>
  <c r="N10873" i="88" a="1"/>
  <c r="N10873" i="88" s="1"/>
  <c r="O10873" i="88" s="1"/>
  <c r="N10874" i="88" a="1"/>
  <c r="N10874" i="88" s="1"/>
  <c r="N10875" i="88" a="1"/>
  <c r="N10875" i="88" s="1"/>
  <c r="N10876" i="88" a="1"/>
  <c r="N10876" i="88"/>
  <c r="N10877" i="88" a="1"/>
  <c r="N10877" i="88"/>
  <c r="N10878" i="88" a="1"/>
  <c r="N10878" i="88" s="1"/>
  <c r="N10879" i="88" a="1"/>
  <c r="N10879" i="88" s="1"/>
  <c r="N10880" i="88" a="1"/>
  <c r="N10880" i="88" s="1"/>
  <c r="N10881" i="88" a="1"/>
  <c r="N10881" i="88" s="1"/>
  <c r="N10882" i="88" a="1"/>
  <c r="N10882" i="88" s="1"/>
  <c r="N10883" i="88" a="1"/>
  <c r="N10883" i="88"/>
  <c r="N10884" i="88" a="1"/>
  <c r="N10884" i="88" s="1"/>
  <c r="N10885" i="88" a="1"/>
  <c r="N10885" i="88" s="1"/>
  <c r="O10885" i="88" s="1"/>
  <c r="N10886" i="88" a="1"/>
  <c r="N10886" i="88" s="1"/>
  <c r="N10887" i="88" a="1"/>
  <c r="N10887" i="88" s="1"/>
  <c r="N10888" i="88" a="1"/>
  <c r="N10888" i="88" s="1"/>
  <c r="N10889" i="88" a="1"/>
  <c r="N10889" i="88" s="1"/>
  <c r="N10890" i="88" a="1"/>
  <c r="N10890" i="88" s="1"/>
  <c r="N10891" i="88" a="1"/>
  <c r="N10891" i="88"/>
  <c r="N10892" i="88" a="1"/>
  <c r="N10892" i="88" s="1"/>
  <c r="N10893" i="88" a="1"/>
  <c r="N10893" i="88" s="1"/>
  <c r="N10894" i="88" a="1"/>
  <c r="N10894" i="88"/>
  <c r="N10895" i="88" a="1"/>
  <c r="N10895" i="88" s="1"/>
  <c r="N10896" i="88" a="1"/>
  <c r="N10896" i="88" s="1"/>
  <c r="N10897" i="88" a="1"/>
  <c r="N10897" i="88" s="1"/>
  <c r="O10897" i="88" s="1"/>
  <c r="N10898" i="88" a="1"/>
  <c r="N10898" i="88" s="1"/>
  <c r="N10899" i="88" a="1"/>
  <c r="N10899" i="88" s="1"/>
  <c r="N10900" i="88" a="1"/>
  <c r="N10900" i="88" s="1"/>
  <c r="N10901" i="88" a="1"/>
  <c r="N10901" i="88" s="1"/>
  <c r="N10902" i="88" a="1"/>
  <c r="N10902" i="88" s="1"/>
  <c r="N10903" i="88" a="1"/>
  <c r="N10903" i="88" s="1"/>
  <c r="N10904" i="88" a="1"/>
  <c r="N10904" i="88" s="1"/>
  <c r="N10905" i="88" a="1"/>
  <c r="N10905" i="88"/>
  <c r="N10906" i="88" a="1"/>
  <c r="N10906" i="88"/>
  <c r="N10907" i="88" a="1"/>
  <c r="N10907" i="88" s="1"/>
  <c r="N10908" i="88" a="1"/>
  <c r="N10908" i="88" s="1"/>
  <c r="N10909" i="88" a="1"/>
  <c r="N10909" i="88" s="1"/>
  <c r="N10910" i="88" a="1"/>
  <c r="N10910" i="88" s="1"/>
  <c r="N10911" i="88" a="1"/>
  <c r="N10911" i="88" s="1"/>
  <c r="N10912" i="88" a="1"/>
  <c r="N10912" i="88"/>
  <c r="N10913" i="88" a="1"/>
  <c r="N10913" i="88" s="1"/>
  <c r="N10914" i="88" a="1"/>
  <c r="N10914" i="88"/>
  <c r="N10915" i="88" a="1"/>
  <c r="N10915" i="88" s="1"/>
  <c r="N10916" i="88" a="1"/>
  <c r="N10916" i="88" s="1"/>
  <c r="N10917" i="88" a="1"/>
  <c r="N10917" i="88" s="1"/>
  <c r="O10917" i="88" s="1"/>
  <c r="N10918" i="88" a="1"/>
  <c r="N10918" i="88"/>
  <c r="N10919" i="88" a="1"/>
  <c r="N10919" i="88" s="1"/>
  <c r="N10920" i="88" a="1"/>
  <c r="N10920" i="88" s="1"/>
  <c r="N10921" i="88" a="1"/>
  <c r="N10921" i="88" s="1"/>
  <c r="N10922" i="88" a="1"/>
  <c r="N10922" i="88" s="1"/>
  <c r="N10923" i="88" a="1"/>
  <c r="N10923" i="88"/>
  <c r="N10924" i="88" a="1"/>
  <c r="N10924" i="88"/>
  <c r="N10925" i="88" a="1"/>
  <c r="N10925" i="88" s="1"/>
  <c r="N10926" i="88" a="1"/>
  <c r="N10926" i="88" s="1"/>
  <c r="N10927" i="88" a="1"/>
  <c r="N10927" i="88" s="1"/>
  <c r="N10928" i="88" a="1"/>
  <c r="N10928" i="88" s="1"/>
  <c r="N10929" i="88" a="1"/>
  <c r="N10929" i="88"/>
  <c r="N10930" i="88" a="1"/>
  <c r="N10930" i="88"/>
  <c r="N10931" i="88" a="1"/>
  <c r="N10931" i="88" s="1"/>
  <c r="N10932" i="88" a="1"/>
  <c r="N10932" i="88" s="1"/>
  <c r="N10933" i="88" a="1"/>
  <c r="N10933" i="88" s="1"/>
  <c r="N10934" i="88" a="1"/>
  <c r="N10934" i="88" s="1"/>
  <c r="N10935" i="88" a="1"/>
  <c r="N10935" i="88" s="1"/>
  <c r="N10936" i="88" a="1"/>
  <c r="N10936" i="88" s="1"/>
  <c r="N10937" i="88" a="1"/>
  <c r="N10937" i="88" s="1"/>
  <c r="N10938" i="88" a="1"/>
  <c r="N10938" i="88"/>
  <c r="N10939" i="88" a="1"/>
  <c r="N10939" i="88" s="1"/>
  <c r="N10940" i="88" a="1"/>
  <c r="N10940" i="88" s="1"/>
  <c r="N10941" i="88" a="1"/>
  <c r="N10941" i="88" s="1"/>
  <c r="N10942" i="88" a="1"/>
  <c r="N10942" i="88"/>
  <c r="N10943" i="88" a="1"/>
  <c r="N10943" i="88" s="1"/>
  <c r="N10944" i="88" a="1"/>
  <c r="N10944" i="88" s="1"/>
  <c r="N10945" i="88" a="1"/>
  <c r="N10945" i="88" s="1"/>
  <c r="O10945" i="88" s="1"/>
  <c r="N10946" i="88" a="1"/>
  <c r="N10946" i="88" s="1"/>
  <c r="N10947" i="88" a="1"/>
  <c r="N10947" i="88" s="1"/>
  <c r="N10948" i="88" a="1"/>
  <c r="N10948" i="88" s="1"/>
  <c r="N10949" i="88" a="1"/>
  <c r="N10949" i="88"/>
  <c r="N10950" i="88" a="1"/>
  <c r="N10950" i="88" s="1"/>
  <c r="N10951" i="88" a="1"/>
  <c r="N10951" i="88"/>
  <c r="N10952" i="88" a="1"/>
  <c r="N10952" i="88" s="1"/>
  <c r="O10952" i="88" s="1"/>
  <c r="N10953" i="88" a="1"/>
  <c r="N10953" i="88"/>
  <c r="N10954" i="88" a="1"/>
  <c r="N10954" i="88"/>
  <c r="N10955" i="88" a="1"/>
  <c r="N10955" i="88" s="1"/>
  <c r="N10956" i="88" a="1"/>
  <c r="N10956" i="88" s="1"/>
  <c r="N10957" i="88" a="1"/>
  <c r="N10957" i="88" s="1"/>
  <c r="N10958" i="88" a="1"/>
  <c r="N10958" i="88" s="1"/>
  <c r="N10959" i="88" a="1"/>
  <c r="N10959" i="88" s="1"/>
  <c r="N10960" i="88" a="1"/>
  <c r="N10960" i="88"/>
  <c r="N10961" i="88" a="1"/>
  <c r="N10961" i="88" s="1"/>
  <c r="N10962" i="88" a="1"/>
  <c r="N10962" i="88"/>
  <c r="N10963" i="88" a="1"/>
  <c r="N10963" i="88" s="1"/>
  <c r="N10964" i="88" a="1"/>
  <c r="N10964" i="88" s="1"/>
  <c r="N10965" i="88" a="1"/>
  <c r="N10965" i="88" s="1"/>
  <c r="N10966" i="88" a="1"/>
  <c r="N10966" i="88" s="1"/>
  <c r="N10967" i="88" a="1"/>
  <c r="N10967" i="88" s="1"/>
  <c r="N10968" i="88" a="1"/>
  <c r="N10968" i="88"/>
  <c r="N10969" i="88" a="1"/>
  <c r="N10969" i="88" s="1"/>
  <c r="N10970" i="88" a="1"/>
  <c r="N10970" i="88" s="1"/>
  <c r="N10971" i="88" a="1"/>
  <c r="N10971" i="88" s="1"/>
  <c r="N10972" i="88" a="1"/>
  <c r="N10972" i="88" s="1"/>
  <c r="N10973" i="88" a="1"/>
  <c r="N10973" i="88" s="1"/>
  <c r="N10974" i="88" a="1"/>
  <c r="N10974" i="88" s="1"/>
  <c r="N10975" i="88" a="1"/>
  <c r="N10975" i="88"/>
  <c r="N10976" i="88" a="1"/>
  <c r="N10976" i="88" s="1"/>
  <c r="N10977" i="88" a="1"/>
  <c r="N10977" i="88"/>
  <c r="N10978" i="88" a="1"/>
  <c r="N10978" i="88"/>
  <c r="N10979" i="88" a="1"/>
  <c r="N10979" i="88" s="1"/>
  <c r="N10980" i="88" a="1"/>
  <c r="N10980" i="88" s="1"/>
  <c r="N10981" i="88" a="1"/>
  <c r="N10981" i="88" s="1"/>
  <c r="N10982" i="88" a="1"/>
  <c r="N10982" i="88" s="1"/>
  <c r="N10983" i="88" a="1"/>
  <c r="N10983" i="88" s="1"/>
  <c r="N10984" i="88" a="1"/>
  <c r="N10984" i="88"/>
  <c r="N10985" i="88" a="1"/>
  <c r="N10985" i="88" s="1"/>
  <c r="N10986" i="88" a="1"/>
  <c r="N10986" i="88" s="1"/>
  <c r="N10987" i="88" a="1"/>
  <c r="N10987" i="88" s="1"/>
  <c r="N10988" i="88" a="1"/>
  <c r="N10988" i="88" s="1"/>
  <c r="N10989" i="88" a="1"/>
  <c r="N10989" i="88" s="1"/>
  <c r="N10990" i="88" a="1"/>
  <c r="N10990" i="88" s="1"/>
  <c r="O10990" i="88" s="1"/>
  <c r="N10991" i="88" a="1"/>
  <c r="N10991" i="88" s="1"/>
  <c r="N10992" i="88" a="1"/>
  <c r="N10992" i="88"/>
  <c r="N10993" i="88" a="1"/>
  <c r="N10993" i="88" s="1"/>
  <c r="N10994" i="88" a="1"/>
  <c r="N10994" i="88" s="1"/>
  <c r="N10995" i="88" a="1"/>
  <c r="N10995" i="88" s="1"/>
  <c r="N10996" i="88" a="1"/>
  <c r="N10996" i="88" s="1"/>
  <c r="N10997" i="88" a="1"/>
  <c r="N10997" i="88" s="1"/>
  <c r="O10997" i="88" s="1"/>
  <c r="N10998" i="88" a="1"/>
  <c r="N10998" i="88" s="1"/>
  <c r="N10999" i="88" a="1"/>
  <c r="N10999" i="88"/>
  <c r="N11000" i="88" a="1"/>
  <c r="N11000" i="88" s="1"/>
  <c r="N11001" i="88" a="1"/>
  <c r="N11001" i="88"/>
  <c r="N11002" i="88" a="1"/>
  <c r="N11002" i="88" s="1"/>
  <c r="N11003" i="88" a="1"/>
  <c r="N11003" i="88" s="1"/>
  <c r="N11004" i="88" a="1"/>
  <c r="N11004" i="88" s="1"/>
  <c r="N11005" i="88" a="1"/>
  <c r="N11005" i="88" s="1"/>
  <c r="N11006" i="88" a="1"/>
  <c r="N11006" i="88" s="1"/>
  <c r="N11007" i="88" a="1"/>
  <c r="N11007" i="88" s="1"/>
  <c r="N11008" i="88" a="1"/>
  <c r="N11008" i="88"/>
  <c r="N11009" i="88" a="1"/>
  <c r="N11009" i="88" s="1"/>
  <c r="N11010" i="88" a="1"/>
  <c r="N11010" i="88" s="1"/>
  <c r="N11011" i="88" a="1"/>
  <c r="N11011" i="88" s="1"/>
  <c r="N11012" i="88" a="1"/>
  <c r="N11012" i="88" s="1"/>
  <c r="N11013" i="88" a="1"/>
  <c r="N11013" i="88" s="1"/>
  <c r="O11013" i="88" s="1"/>
  <c r="N11014" i="88" a="1"/>
  <c r="N11014" i="88" s="1"/>
  <c r="N11015" i="88" a="1"/>
  <c r="N11015" i="88" s="1"/>
  <c r="N11016" i="88" a="1"/>
  <c r="N11016" i="88" s="1"/>
  <c r="N11017" i="88" a="1"/>
  <c r="N11017" i="88" s="1"/>
  <c r="O11017" i="88" s="1"/>
  <c r="N11018" i="88" a="1"/>
  <c r="N11018" i="88" s="1"/>
  <c r="N11019" i="88" a="1"/>
  <c r="N11019" i="88"/>
  <c r="N11020" i="88" a="1"/>
  <c r="N11020" i="88" s="1"/>
  <c r="N11021" i="88" a="1"/>
  <c r="N11021" i="88"/>
  <c r="N11022" i="88" a="1"/>
  <c r="N11022" i="88"/>
  <c r="N11023" i="88" a="1"/>
  <c r="N11023" i="88" s="1"/>
  <c r="N11024" i="88" a="1"/>
  <c r="N11024" i="88" s="1"/>
  <c r="N11025" i="88" a="1"/>
  <c r="N11025" i="88" s="1"/>
  <c r="N11026" i="88" a="1"/>
  <c r="N11026" i="88" s="1"/>
  <c r="N11027" i="88" a="1"/>
  <c r="N11027" i="88" s="1"/>
  <c r="N11028" i="88" a="1"/>
  <c r="N11028" i="88" s="1"/>
  <c r="N11029" i="88" a="1"/>
  <c r="N11029" i="88"/>
  <c r="N11030" i="88" a="1"/>
  <c r="N11030" i="88" s="1"/>
  <c r="N11031" i="88" a="1"/>
  <c r="N11031" i="88" s="1"/>
  <c r="N11032" i="88" a="1"/>
  <c r="N11032" i="88" s="1"/>
  <c r="N11033" i="88" a="1"/>
  <c r="N11033" i="88" s="1"/>
  <c r="N11034" i="88" a="1"/>
  <c r="N11034" i="88" s="1"/>
  <c r="N11035" i="88" a="1"/>
  <c r="N11035" i="88" s="1"/>
  <c r="N11036" i="88" a="1"/>
  <c r="N11036" i="88" s="1"/>
  <c r="N11037" i="88" a="1"/>
  <c r="N11037" i="88"/>
  <c r="N11038" i="88" a="1"/>
  <c r="N11038" i="88" s="1"/>
  <c r="N11039" i="88" a="1"/>
  <c r="N11039" i="88" s="1"/>
  <c r="N11040" i="88" a="1"/>
  <c r="N11040" i="88" s="1"/>
  <c r="N11041" i="88" a="1"/>
  <c r="N11041" i="88" s="1"/>
  <c r="N11042" i="88" a="1"/>
  <c r="N11042" i="88" s="1"/>
  <c r="N11043" i="88" a="1"/>
  <c r="N11043" i="88" s="1"/>
  <c r="O11043" i="88" s="1"/>
  <c r="N11044" i="88" a="1"/>
  <c r="N11044" i="88" s="1"/>
  <c r="N11045" i="88" a="1"/>
  <c r="N11045" i="88"/>
  <c r="N11046" i="88" a="1"/>
  <c r="N11046" i="88" s="1"/>
  <c r="N11047" i="88" a="1"/>
  <c r="N11047" i="88" s="1"/>
  <c r="N11048" i="88" a="1"/>
  <c r="N11048" i="88" s="1"/>
  <c r="N11049" i="88" a="1"/>
  <c r="N11049" i="88" s="1"/>
  <c r="N11050" i="88" a="1"/>
  <c r="N11050" i="88" s="1"/>
  <c r="O11050" i="88" s="1"/>
  <c r="N11051" i="88" a="1"/>
  <c r="N11051" i="88" s="1"/>
  <c r="N11052" i="88" a="1"/>
  <c r="N11052" i="88" s="1"/>
  <c r="N11053" i="88" a="1"/>
  <c r="N11053" i="88" s="1"/>
  <c r="N11054" i="88" a="1"/>
  <c r="N11054" i="88" s="1"/>
  <c r="N11055" i="88" a="1"/>
  <c r="N11055" i="88" s="1"/>
  <c r="N11056" i="88" a="1"/>
  <c r="N11056" i="88" s="1"/>
  <c r="N11057" i="88" a="1"/>
  <c r="N11057" i="88" s="1"/>
  <c r="N11058" i="88" a="1"/>
  <c r="N11058" i="88"/>
  <c r="N11059" i="88" a="1"/>
  <c r="N11059" i="88" s="1"/>
  <c r="N11060" i="88" a="1"/>
  <c r="N11060" i="88" s="1"/>
  <c r="N11061" i="88" a="1"/>
  <c r="N11061" i="88" s="1"/>
  <c r="N11062" i="88" a="1"/>
  <c r="N11062" i="88"/>
  <c r="N11063" i="88" a="1"/>
  <c r="N11063" i="88" s="1"/>
  <c r="O11063" i="88" s="1"/>
  <c r="N11064" i="88" a="1"/>
  <c r="N11064" i="88"/>
  <c r="N11065" i="88" a="1"/>
  <c r="N11065" i="88" s="1"/>
  <c r="O11065" i="88" s="1"/>
  <c r="N11066" i="88" a="1"/>
  <c r="N11066" i="88" s="1"/>
  <c r="N11067" i="88" a="1"/>
  <c r="N11067" i="88"/>
  <c r="N11068" i="88" a="1"/>
  <c r="N11068" i="88"/>
  <c r="N11069" i="88" a="1"/>
  <c r="N11069" i="88" s="1"/>
  <c r="N11070" i="88" a="1"/>
  <c r="N11070" i="88" s="1"/>
  <c r="N11071" i="88" a="1"/>
  <c r="N11071" i="88" s="1"/>
  <c r="N11072" i="88" a="1"/>
  <c r="N11072" i="88" s="1"/>
  <c r="N11073" i="88" a="1"/>
  <c r="N11073" i="88" s="1"/>
  <c r="N11074" i="88" a="1"/>
  <c r="N11074" i="88" s="1"/>
  <c r="N11075" i="88" a="1"/>
  <c r="N11075" i="88" s="1"/>
  <c r="N11076" i="88" a="1"/>
  <c r="N11076" i="88" s="1"/>
  <c r="N11077" i="88" a="1"/>
  <c r="N11077" i="88" s="1"/>
  <c r="N11078" i="88" a="1"/>
  <c r="N11078" i="88" s="1"/>
  <c r="N11079" i="88" a="1"/>
  <c r="N11079" i="88" s="1"/>
  <c r="N11080" i="88" a="1"/>
  <c r="N11080" i="88"/>
  <c r="N11081" i="88" a="1"/>
  <c r="N11081" i="88" s="1"/>
  <c r="N11082" i="88" a="1"/>
  <c r="N11082" i="88" s="1"/>
  <c r="O11082" i="88" s="1"/>
  <c r="N11083" i="88" a="1"/>
  <c r="N11083" i="88" s="1"/>
  <c r="O11083" i="88" s="1"/>
  <c r="N11084" i="88" a="1"/>
  <c r="N11084" i="88" s="1"/>
  <c r="N11085" i="88" a="1"/>
  <c r="N11085" i="88" s="1"/>
  <c r="N11086" i="88" a="1"/>
  <c r="N11086" i="88" s="1"/>
  <c r="N11087" i="88" a="1"/>
  <c r="N11087" i="88" s="1"/>
  <c r="N11088" i="88" a="1"/>
  <c r="N11088" i="88" s="1"/>
  <c r="N11089" i="88" a="1"/>
  <c r="N11089" i="88" s="1"/>
  <c r="N11090" i="88" a="1"/>
  <c r="N11090" i="88" s="1"/>
  <c r="N11091" i="88" a="1"/>
  <c r="N11091" i="88"/>
  <c r="N11092" i="88" a="1"/>
  <c r="N11092" i="88"/>
  <c r="N11093" i="88" a="1"/>
  <c r="N11093" i="88" s="1"/>
  <c r="N11094" i="88" a="1"/>
  <c r="N11094" i="88" s="1"/>
  <c r="N11095" i="88" a="1"/>
  <c r="N11095" i="88" s="1"/>
  <c r="N11096" i="88" a="1"/>
  <c r="N11096" i="88" s="1"/>
  <c r="N11097" i="88" a="1"/>
  <c r="N11097" i="88" s="1"/>
  <c r="N11098" i="88" a="1"/>
  <c r="N11098" i="88"/>
  <c r="N11099" i="88" a="1"/>
  <c r="N11099" i="88"/>
  <c r="N11100" i="88" a="1"/>
  <c r="N11100" i="88" s="1"/>
  <c r="N11101" i="88" a="1"/>
  <c r="N11101" i="88"/>
  <c r="O11101" i="88" s="1"/>
  <c r="N11102" i="88" a="1"/>
  <c r="N11102" i="88" s="1"/>
  <c r="N11103" i="88" a="1"/>
  <c r="N11103" i="88" s="1"/>
  <c r="N11104" i="88" a="1"/>
  <c r="N11104" i="88" s="1"/>
  <c r="N11105" i="88" a="1"/>
  <c r="N11105" i="88" s="1"/>
  <c r="N11106" i="88" a="1"/>
  <c r="N11106" i="88"/>
  <c r="N11107" i="88" a="1"/>
  <c r="N11107" i="88"/>
  <c r="N11108" i="88" a="1"/>
  <c r="N11108" i="88" s="1"/>
  <c r="N11109" i="88" a="1"/>
  <c r="N11109" i="88"/>
  <c r="N11110" i="88" a="1"/>
  <c r="N11110" i="88" s="1"/>
  <c r="N11111" i="88" a="1"/>
  <c r="N11111" i="88" s="1"/>
  <c r="N11112" i="88" a="1"/>
  <c r="N11112" i="88" s="1"/>
  <c r="N11113" i="88" a="1"/>
  <c r="N11113" i="88" s="1"/>
  <c r="N11114" i="88" a="1"/>
  <c r="N11114" i="88" s="1"/>
  <c r="N11115" i="88" a="1"/>
  <c r="N11115" i="88"/>
  <c r="N11116" i="88" a="1"/>
  <c r="N11116" i="88" s="1"/>
  <c r="N11117" i="88" a="1"/>
  <c r="N11117" i="88" s="1"/>
  <c r="N11118" i="88" a="1"/>
  <c r="N11118" i="88" s="1"/>
  <c r="N11119" i="88" a="1"/>
  <c r="N11119" i="88" s="1"/>
  <c r="N11120" i="88" a="1"/>
  <c r="N11120" i="88" s="1"/>
  <c r="N11121" i="88" a="1"/>
  <c r="N11121" i="88"/>
  <c r="N11122" i="88" a="1"/>
  <c r="N11122" i="88"/>
  <c r="N11123" i="88" a="1"/>
  <c r="N11123" i="88" s="1"/>
  <c r="N11124" i="88" a="1"/>
  <c r="N11124" i="88" s="1"/>
  <c r="N11125" i="88" a="1"/>
  <c r="N11125" i="88" s="1"/>
  <c r="N11126" i="88" a="1"/>
  <c r="N11126" i="88" s="1"/>
  <c r="N11127" i="88" a="1"/>
  <c r="N11127" i="88" s="1"/>
  <c r="N11128" i="88" a="1"/>
  <c r="N11128" i="88"/>
  <c r="N11129" i="88" a="1"/>
  <c r="N11129" i="88" s="1"/>
  <c r="O11129" i="88" s="1"/>
  <c r="N11130" i="88" a="1"/>
  <c r="N11130" i="88"/>
  <c r="N11131" i="88" a="1"/>
  <c r="N11131" i="88" s="1"/>
  <c r="N11132" i="88" a="1"/>
  <c r="N11132" i="88" s="1"/>
  <c r="N11133" i="88" a="1"/>
  <c r="N11133" i="88" s="1"/>
  <c r="N11134" i="88" a="1"/>
  <c r="N11134" i="88"/>
  <c r="N11135" i="88" a="1"/>
  <c r="N11135" i="88" s="1"/>
  <c r="N11136" i="88" a="1"/>
  <c r="N11136" i="88" s="1"/>
  <c r="N11137" i="88" a="1"/>
  <c r="N11137" i="88" s="1"/>
  <c r="O11137" i="88" s="1"/>
  <c r="N11138" i="88" a="1"/>
  <c r="N11138" i="88" s="1"/>
  <c r="N11139" i="88" a="1"/>
  <c r="N11139" i="88" s="1"/>
  <c r="N11140" i="88" a="1"/>
  <c r="N11140" i="88" s="1"/>
  <c r="N11141" i="88" a="1"/>
  <c r="N11141" i="88" s="1"/>
  <c r="N11142" i="88" a="1"/>
  <c r="N11142" i="88" s="1"/>
  <c r="N11143" i="88" a="1"/>
  <c r="N11143" i="88" s="1"/>
  <c r="N11144" i="88" a="1"/>
  <c r="N11144" i="88" s="1"/>
  <c r="O11144" i="88" s="1"/>
  <c r="N11145" i="88" a="1"/>
  <c r="N11145" i="88" s="1"/>
  <c r="N11146" i="88" a="1"/>
  <c r="N11146" i="88"/>
  <c r="N11147" i="88" a="1"/>
  <c r="N11147" i="88"/>
  <c r="N11148" i="88" a="1"/>
  <c r="N11148" i="88" s="1"/>
  <c r="O11148" i="88" s="1"/>
  <c r="N11149" i="88" a="1"/>
  <c r="N11149" i="88"/>
  <c r="N11150" i="88" a="1"/>
  <c r="N11150" i="88" s="1"/>
  <c r="N11151" i="88" a="1"/>
  <c r="N11151" i="88" s="1"/>
  <c r="N11152" i="88" a="1"/>
  <c r="N11152" i="88"/>
  <c r="N11153" i="88" a="1"/>
  <c r="N11153" i="88"/>
  <c r="N11154" i="88" a="1"/>
  <c r="N11154" i="88" s="1"/>
  <c r="N11155" i="88" a="1"/>
  <c r="N11155" i="88" s="1"/>
  <c r="N11156" i="88" a="1"/>
  <c r="N11156" i="88" s="1"/>
  <c r="N11157" i="88" a="1"/>
  <c r="N11157" i="88" s="1"/>
  <c r="O11157" i="88" s="1"/>
  <c r="N11158" i="88" a="1"/>
  <c r="N11158" i="88"/>
  <c r="N11159" i="88" a="1"/>
  <c r="N11159" i="88" s="1"/>
  <c r="N11160" i="88" a="1"/>
  <c r="N11160" i="88" s="1"/>
  <c r="N11161" i="88" a="1"/>
  <c r="N11161" i="88" s="1"/>
  <c r="N11162" i="88" a="1"/>
  <c r="N11162" i="88" s="1"/>
  <c r="N11163" i="88" a="1"/>
  <c r="N11163" i="88" s="1"/>
  <c r="N11164" i="88" a="1"/>
  <c r="N11164" i="88" s="1"/>
  <c r="N11165" i="88" a="1"/>
  <c r="N11165" i="88"/>
  <c r="N11166" i="88" a="1"/>
  <c r="N11166" i="88" s="1"/>
  <c r="N11167" i="88" a="1"/>
  <c r="N11167" i="88" s="1"/>
  <c r="O11167" i="88" s="1"/>
  <c r="N11168" i="88" a="1"/>
  <c r="N11168" i="88" s="1"/>
  <c r="N11169" i="88" a="1"/>
  <c r="N11169" i="88"/>
  <c r="N11170" i="88" a="1"/>
  <c r="N11170" i="88" s="1"/>
  <c r="N11171" i="88" a="1"/>
  <c r="N11171" i="88" s="1"/>
  <c r="N11172" i="88" a="1"/>
  <c r="N11172" i="88" s="1"/>
  <c r="N11173" i="88" a="1"/>
  <c r="N11173" i="88" s="1"/>
  <c r="O11173" i="88" s="1"/>
  <c r="N11174" i="88" a="1"/>
  <c r="N11174" i="88" s="1"/>
  <c r="N11175" i="88" a="1"/>
  <c r="N11175" i="88" s="1"/>
  <c r="N11176" i="88" a="1"/>
  <c r="N11176" i="88" s="1"/>
  <c r="N11177" i="88" a="1"/>
  <c r="N11177" i="88" s="1"/>
  <c r="N11178" i="88" a="1"/>
  <c r="N11178" i="88" s="1"/>
  <c r="N11179" i="88" a="1"/>
  <c r="N11179" i="88" s="1"/>
  <c r="N11180" i="88" a="1"/>
  <c r="N11180" i="88" s="1"/>
  <c r="N11181" i="88" a="1"/>
  <c r="N11181" i="88" s="1"/>
  <c r="O11181" i="88" s="1"/>
  <c r="N11182" i="88" a="1"/>
  <c r="N11182" i="88" s="1"/>
  <c r="N11183" i="88" a="1"/>
  <c r="N11183" i="88" s="1"/>
  <c r="N11184" i="88" a="1"/>
  <c r="N11184" i="88" s="1"/>
  <c r="N11185" i="88" a="1"/>
  <c r="N11185" i="88" s="1"/>
  <c r="N11186" i="88" a="1"/>
  <c r="N11186" i="88" s="1"/>
  <c r="N11187" i="88" a="1"/>
  <c r="N11187" i="88"/>
  <c r="O11187" i="88" s="1"/>
  <c r="N11188" i="88" a="1"/>
  <c r="N11188" i="88" s="1"/>
  <c r="N11189" i="88" a="1"/>
  <c r="N11189" i="88" s="1"/>
  <c r="N11190" i="88" a="1"/>
  <c r="N11190" i="88" s="1"/>
  <c r="N11191" i="88" a="1"/>
  <c r="N11191" i="88"/>
  <c r="N11192" i="88" a="1"/>
  <c r="N11192" i="88" s="1"/>
  <c r="N11193" i="88" a="1"/>
  <c r="N11193" i="88" s="1"/>
  <c r="N11194" i="88" a="1"/>
  <c r="N11194" i="88" s="1"/>
  <c r="N11195" i="88" a="1"/>
  <c r="N11195" i="88" s="1"/>
  <c r="N11196" i="88" a="1"/>
  <c r="N11196" i="88" s="1"/>
  <c r="N11197" i="88" a="1"/>
  <c r="N11197" i="88" s="1"/>
  <c r="N11198" i="88" a="1"/>
  <c r="N11198" i="88" s="1"/>
  <c r="N11199" i="88" a="1"/>
  <c r="N11199" i="88"/>
  <c r="N11200" i="88" a="1"/>
  <c r="N11200" i="88"/>
  <c r="N11201" i="88" a="1"/>
  <c r="N11201" i="88" s="1"/>
  <c r="N11202" i="88" a="1"/>
  <c r="N11202" i="88"/>
  <c r="N11203" i="88" a="1"/>
  <c r="N11203" i="88" s="1"/>
  <c r="N11204" i="88" a="1"/>
  <c r="N11204" i="88" s="1"/>
  <c r="N11205" i="88" a="1"/>
  <c r="N11205" i="88" s="1"/>
  <c r="N11206" i="88" a="1"/>
  <c r="N11206" i="88" s="1"/>
  <c r="O11206" i="88" s="1"/>
  <c r="N11207" i="88" a="1"/>
  <c r="N11207" i="88" s="1"/>
  <c r="N11208" i="88" a="1"/>
  <c r="N11208" i="88" s="1"/>
  <c r="N11209" i="88" a="1"/>
  <c r="N11209" i="88" s="1"/>
  <c r="O11209" i="88" s="1"/>
  <c r="N11210" i="88" a="1"/>
  <c r="N11210" i="88" s="1"/>
  <c r="N11211" i="88" a="1"/>
  <c r="N11211" i="88"/>
  <c r="N11212" i="88" a="1"/>
  <c r="N11212" i="88" s="1"/>
  <c r="N11213" i="88" a="1"/>
  <c r="N11213" i="88" s="1"/>
  <c r="N11214" i="88" a="1"/>
  <c r="N11214" i="88" s="1"/>
  <c r="N11215" i="88" a="1"/>
  <c r="N11215" i="88" s="1"/>
  <c r="N11216" i="88" a="1"/>
  <c r="N11216" i="88" s="1"/>
  <c r="N11217" i="88" a="1"/>
  <c r="N11217" i="88"/>
  <c r="N11218" i="88" a="1"/>
  <c r="N11218" i="88" s="1"/>
  <c r="N11219" i="88" a="1"/>
  <c r="N11219" i="88" s="1"/>
  <c r="N11220" i="88" a="1"/>
  <c r="N11220" i="88" s="1"/>
  <c r="N11221" i="88" a="1"/>
  <c r="N11221" i="88"/>
  <c r="N11222" i="88" a="1"/>
  <c r="N11222" i="88" s="1"/>
  <c r="N11223" i="88" a="1"/>
  <c r="N11223" i="88" s="1"/>
  <c r="O11223" i="88" s="1"/>
  <c r="N11224" i="88" a="1"/>
  <c r="N11224" i="88"/>
  <c r="N11225" i="88" a="1"/>
  <c r="N11225" i="88"/>
  <c r="N11226" i="88" a="1"/>
  <c r="N11226" i="88" s="1"/>
  <c r="N11227" i="88" a="1"/>
  <c r="N11227" i="88" s="1"/>
  <c r="O11227" i="88" s="1"/>
  <c r="N11228" i="88" a="1"/>
  <c r="N11228" i="88" s="1"/>
  <c r="N11229" i="88" a="1"/>
  <c r="N11229" i="88" s="1"/>
  <c r="N11230" i="88" a="1"/>
  <c r="N11230" i="88"/>
  <c r="N11231" i="88" a="1"/>
  <c r="N11231" i="88" s="1"/>
  <c r="O11231" i="88" s="1"/>
  <c r="N11232" i="88" a="1"/>
  <c r="N11232" i="88" s="1"/>
  <c r="N11233" i="88" a="1"/>
  <c r="N11233" i="88"/>
  <c r="N11234" i="88" a="1"/>
  <c r="N11234" i="88" s="1"/>
  <c r="N11235" i="88" a="1"/>
  <c r="N11235" i="88" s="1"/>
  <c r="N11236" i="88" a="1"/>
  <c r="N11236" i="88" s="1"/>
  <c r="N11237" i="88" a="1"/>
  <c r="N11237" i="88" s="1"/>
  <c r="N11238" i="88" a="1"/>
  <c r="N11238" i="88"/>
  <c r="N11239" i="88" a="1"/>
  <c r="N11239" i="88" s="1"/>
  <c r="O11239" i="88" s="1"/>
  <c r="N11240" i="88" a="1"/>
  <c r="N11240" i="88" s="1"/>
  <c r="N11241" i="88" a="1"/>
  <c r="N11241" i="88"/>
  <c r="N11242" i="88" a="1"/>
  <c r="N11242" i="88"/>
  <c r="N11243" i="88" a="1"/>
  <c r="N11243" i="88" s="1"/>
  <c r="N11244" i="88" a="1"/>
  <c r="N11244" i="88" s="1"/>
  <c r="N11245" i="88" a="1"/>
  <c r="N11245" i="88" s="1"/>
  <c r="O11245" i="88" s="1"/>
  <c r="N11246" i="88" a="1"/>
  <c r="N11246" i="88" s="1"/>
  <c r="N11247" i="88" a="1"/>
  <c r="N11247" i="88" s="1"/>
  <c r="N11248" i="88" a="1"/>
  <c r="N11248" i="88" s="1"/>
  <c r="N11249" i="88" a="1"/>
  <c r="N11249" i="88" s="1"/>
  <c r="N11250" i="88" a="1"/>
  <c r="N11250" i="88" s="1"/>
  <c r="N11251" i="88" a="1"/>
  <c r="N11251" i="88"/>
  <c r="N11252" i="88" a="1"/>
  <c r="N11252" i="88" s="1"/>
  <c r="N11253" i="88" a="1"/>
  <c r="N11253" i="88" s="1"/>
  <c r="O11253" i="88" s="1"/>
  <c r="N11254" i="88" a="1"/>
  <c r="N11254" i="88" s="1"/>
  <c r="N11255" i="88" a="1"/>
  <c r="N11255" i="88" s="1"/>
  <c r="O11255" i="88" s="1"/>
  <c r="N11256" i="88" a="1"/>
  <c r="N11256" i="88" s="1"/>
  <c r="N11257" i="88" a="1"/>
  <c r="N11257" i="88" s="1"/>
  <c r="N11258" i="88" a="1"/>
  <c r="N11258" i="88" s="1"/>
  <c r="N11259" i="88" a="1"/>
  <c r="N11259" i="88"/>
  <c r="O11259" i="88" s="1"/>
  <c r="N11260" i="88" a="1"/>
  <c r="N11260" i="88" s="1"/>
  <c r="N11261" i="88" a="1"/>
  <c r="N11261" i="88" s="1"/>
  <c r="N11262" i="88" a="1"/>
  <c r="N11262" i="88" s="1"/>
  <c r="N11263" i="88" a="1"/>
  <c r="N11263" i="88"/>
  <c r="N11264" i="88" a="1"/>
  <c r="N11264" i="88" s="1"/>
  <c r="N11265" i="88" a="1"/>
  <c r="N11265" i="88" s="1"/>
  <c r="N11266" i="88" a="1"/>
  <c r="N11266" i="88"/>
  <c r="N11267" i="88" a="1"/>
  <c r="N11267" i="88"/>
  <c r="O11267" i="88" s="1"/>
  <c r="N11268" i="88" a="1"/>
  <c r="N11268" i="88" s="1"/>
  <c r="N11269" i="88" a="1"/>
  <c r="N11269" i="88"/>
  <c r="N11270" i="88" a="1"/>
  <c r="N11270" i="88" s="1"/>
  <c r="N11271" i="88" a="1"/>
  <c r="N11271" i="88"/>
  <c r="N11272" i="88" a="1"/>
  <c r="N11272" i="88" s="1"/>
  <c r="N11273" i="88" a="1"/>
  <c r="N11273" i="88" s="1"/>
  <c r="N11274" i="88" a="1"/>
  <c r="N11274" i="88" s="1"/>
  <c r="N11275" i="88" a="1"/>
  <c r="N11275" i="88" s="1"/>
  <c r="N11276" i="88" a="1"/>
  <c r="N11276" i="88" s="1"/>
  <c r="N11277" i="88" a="1"/>
  <c r="N11277" i="88" s="1"/>
  <c r="N11278" i="88" a="1"/>
  <c r="N11278" i="88" s="1"/>
  <c r="N11279" i="88" a="1"/>
  <c r="N11279" i="88" s="1"/>
  <c r="O11279" i="88" s="1"/>
  <c r="N11280" i="88" a="1"/>
  <c r="N11280" i="88" s="1"/>
  <c r="N11281" i="88" a="1"/>
  <c r="N11281" i="88"/>
  <c r="O11281" i="88" s="1"/>
  <c r="N11282" i="88" a="1"/>
  <c r="N11282" i="88" s="1"/>
  <c r="N11283" i="88" a="1"/>
  <c r="N11283" i="88"/>
  <c r="N11284" i="88" a="1"/>
  <c r="N11284" i="88" s="1"/>
  <c r="N11285" i="88" a="1"/>
  <c r="N11285" i="88" s="1"/>
  <c r="N11286" i="88" a="1"/>
  <c r="N11286" i="88" s="1"/>
  <c r="N11287" i="88" a="1"/>
  <c r="N11287" i="88"/>
  <c r="N11288" i="88" a="1"/>
  <c r="N11288" i="88" s="1"/>
  <c r="N11289" i="88" a="1"/>
  <c r="N11289" i="88"/>
  <c r="N11290" i="88" a="1"/>
  <c r="N11290" i="88" s="1"/>
  <c r="N11291" i="88" a="1"/>
  <c r="N11291" i="88" s="1"/>
  <c r="O11291" i="88" s="1"/>
  <c r="N11292" i="88" a="1"/>
  <c r="N11292" i="88" s="1"/>
  <c r="N11293" i="88" a="1"/>
  <c r="N11293" i="88"/>
  <c r="N11294" i="88" a="1"/>
  <c r="N11294" i="88" s="1"/>
  <c r="N11295" i="88" a="1"/>
  <c r="N11295" i="88" s="1"/>
  <c r="O11295" i="88" s="1"/>
  <c r="N11296" i="88" a="1"/>
  <c r="N11296" i="88" s="1"/>
  <c r="O11296" i="88" s="1"/>
  <c r="N11297" i="88" a="1"/>
  <c r="N11297" i="88" s="1"/>
  <c r="N11298" i="88" a="1"/>
  <c r="N11298" i="88" s="1"/>
  <c r="N11299" i="88" a="1"/>
  <c r="N11299" i="88" s="1"/>
  <c r="N11300" i="88" a="1"/>
  <c r="N11300" i="88" s="1"/>
  <c r="N11301" i="88" a="1"/>
  <c r="N11301" i="88" s="1"/>
  <c r="N11302" i="88" a="1"/>
  <c r="N11302" i="88"/>
  <c r="N11303" i="88" a="1"/>
  <c r="N11303" i="88" s="1"/>
  <c r="N11304" i="88" a="1"/>
  <c r="N11304" i="88" s="1"/>
  <c r="O11304" i="88" s="1"/>
  <c r="N11305" i="88" a="1"/>
  <c r="N11305" i="88" s="1"/>
  <c r="N11306" i="88" a="1"/>
  <c r="N11306" i="88" s="1"/>
  <c r="N11307" i="88" a="1"/>
  <c r="N11307" i="88" s="1"/>
  <c r="N11308" i="88" a="1"/>
  <c r="N11308" i="88" s="1"/>
  <c r="N11309" i="88" a="1"/>
  <c r="N11309" i="88"/>
  <c r="N11310" i="88" a="1"/>
  <c r="N11310" i="88" s="1"/>
  <c r="O11310" i="88" s="1"/>
  <c r="N11311" i="88" a="1"/>
  <c r="N11311" i="88" s="1"/>
  <c r="N11312" i="88" a="1"/>
  <c r="N11312" i="88" s="1"/>
  <c r="N11313" i="88" a="1"/>
  <c r="N11313" i="88"/>
  <c r="N11314" i="88" a="1"/>
  <c r="N11314" i="88" s="1"/>
  <c r="N11315" i="88" a="1"/>
  <c r="N11315" i="88"/>
  <c r="N11316" i="88" a="1"/>
  <c r="N11316" i="88" s="1"/>
  <c r="O11316" i="88" s="1"/>
  <c r="N11317" i="88" a="1"/>
  <c r="N11317" i="88" s="1"/>
  <c r="O11317" i="88" s="1"/>
  <c r="N11318" i="88" a="1"/>
  <c r="N11318" i="88" s="1"/>
  <c r="N11319" i="88" a="1"/>
  <c r="N11319" i="88" s="1"/>
  <c r="N11320" i="88" a="1"/>
  <c r="N11320" i="88" s="1"/>
  <c r="O11320" i="88" s="1"/>
  <c r="N11321" i="88" a="1"/>
  <c r="N11321" i="88" s="1"/>
  <c r="N11322" i="88" a="1"/>
  <c r="N11322" i="88" s="1"/>
  <c r="N11323" i="88" a="1"/>
  <c r="N11323" i="88" s="1"/>
  <c r="N11324" i="88" a="1"/>
  <c r="N11324" i="88" s="1"/>
  <c r="N11325" i="88" a="1"/>
  <c r="N11325" i="88" s="1"/>
  <c r="N11326" i="88" a="1"/>
  <c r="N11326" i="88"/>
  <c r="N11327" i="88" a="1"/>
  <c r="N11327" i="88"/>
  <c r="O11327" i="88" s="1"/>
  <c r="N11328" i="88" a="1"/>
  <c r="N11328" i="88" s="1"/>
  <c r="N11329" i="88" a="1"/>
  <c r="N11329" i="88" s="1"/>
  <c r="N11330" i="88" a="1"/>
  <c r="N11330" i="88" s="1"/>
  <c r="N11331" i="88" a="1"/>
  <c r="N11331" i="88"/>
  <c r="N11332" i="88" a="1"/>
  <c r="N11332" i="88"/>
  <c r="N11333" i="88" a="1"/>
  <c r="N11333" i="88" s="1"/>
  <c r="N11334" i="88" a="1"/>
  <c r="N11334" i="88" s="1"/>
  <c r="N11335" i="88" a="1"/>
  <c r="N11335" i="88" s="1"/>
  <c r="N11336" i="88" a="1"/>
  <c r="N11336" i="88" s="1"/>
  <c r="N11337" i="88" a="1"/>
  <c r="N11337" i="88" s="1"/>
  <c r="N11338" i="88" a="1"/>
  <c r="N11338" i="88" s="1"/>
  <c r="N11339" i="88" a="1"/>
  <c r="N11339" i="88" s="1"/>
  <c r="N11340" i="88" a="1"/>
  <c r="N11340" i="88" s="1"/>
  <c r="N11341" i="88" a="1"/>
  <c r="N11341" i="88" s="1"/>
  <c r="N11342" i="88" a="1"/>
  <c r="N11342" i="88" s="1"/>
  <c r="N11343" i="88" a="1"/>
  <c r="N11343" i="88" s="1"/>
  <c r="N11344" i="88" a="1"/>
  <c r="N11344" i="88" s="1"/>
  <c r="N11345" i="88" a="1"/>
  <c r="N11345" i="88" s="1"/>
  <c r="N11346" i="88" a="1"/>
  <c r="N11346" i="88" s="1"/>
  <c r="N11347" i="88" a="1"/>
  <c r="N11347" i="88" s="1"/>
  <c r="N11348" i="88" a="1"/>
  <c r="N11348" i="88" s="1"/>
  <c r="N11349" i="88" a="1"/>
  <c r="N11349" i="88" s="1"/>
  <c r="N11350" i="88" a="1"/>
  <c r="N11350" i="88" s="1"/>
  <c r="N11351" i="88" a="1"/>
  <c r="N11351" i="88" s="1"/>
  <c r="O11351" i="88" s="1"/>
  <c r="N11352" i="88" a="1"/>
  <c r="N11352" i="88"/>
  <c r="N11353" i="88" a="1"/>
  <c r="N11353" i="88" s="1"/>
  <c r="O11353" i="88" s="1"/>
  <c r="N11354" i="88" a="1"/>
  <c r="N11354" i="88" s="1"/>
  <c r="N11355" i="88" a="1"/>
  <c r="N11355" i="88"/>
  <c r="N11356" i="88" a="1"/>
  <c r="N11356" i="88"/>
  <c r="N11357" i="88" a="1"/>
  <c r="N11357" i="88" s="1"/>
  <c r="N11358" i="88" a="1"/>
  <c r="N11358" i="88" s="1"/>
  <c r="O11358" i="88" s="1"/>
  <c r="N11359" i="88" a="1"/>
  <c r="N11359" i="88" s="1"/>
  <c r="O11359" i="88" s="1"/>
  <c r="N11360" i="88" a="1"/>
  <c r="N11360" i="88" s="1"/>
  <c r="N11361" i="88" a="1"/>
  <c r="N11361" i="88" s="1"/>
  <c r="N11362" i="88" a="1"/>
  <c r="N11362" i="88" s="1"/>
  <c r="N11363" i="88" a="1"/>
  <c r="N11363" i="88" s="1"/>
  <c r="N11364" i="88" a="1"/>
  <c r="N11364" i="88"/>
  <c r="N11365" i="88" a="1"/>
  <c r="N11365" i="88" s="1"/>
  <c r="O11365" i="88" s="1"/>
  <c r="N11366" i="88" a="1"/>
  <c r="N11366" i="88" s="1"/>
  <c r="O11366" i="88" s="1"/>
  <c r="N11367" i="88" a="1"/>
  <c r="N11367" i="88" s="1"/>
  <c r="N11368" i="88" a="1"/>
  <c r="N11368" i="88"/>
  <c r="N11369" i="88" a="1"/>
  <c r="N11369" i="88" s="1"/>
  <c r="N11370" i="88" a="1"/>
  <c r="N11370" i="88" s="1"/>
  <c r="O11370" i="88" s="1"/>
  <c r="N11371" i="88" a="1"/>
  <c r="N11371" i="88" s="1"/>
  <c r="N11372" i="88" a="1"/>
  <c r="N11372" i="88" s="1"/>
  <c r="N11373" i="88" a="1"/>
  <c r="N11373" i="88"/>
  <c r="N11374" i="88" a="1"/>
  <c r="N11374" i="88"/>
  <c r="N11375" i="88" a="1"/>
  <c r="N11375" i="88" s="1"/>
  <c r="N11376" i="88" a="1"/>
  <c r="N11376" i="88" s="1"/>
  <c r="N11377" i="88" a="1"/>
  <c r="N11377" i="88" s="1"/>
  <c r="O11377" i="88" s="1"/>
  <c r="N11378" i="88" a="1"/>
  <c r="N11378" i="88" s="1"/>
  <c r="N11379" i="88" a="1"/>
  <c r="N11379" i="88" s="1"/>
  <c r="N11380" i="88" a="1"/>
  <c r="N11380" i="88"/>
  <c r="N11381" i="88" a="1"/>
  <c r="N11381" i="88" s="1"/>
  <c r="N11382" i="88" a="1"/>
  <c r="N11382" i="88" s="1"/>
  <c r="N11383" i="88" a="1"/>
  <c r="N11383" i="88" s="1"/>
  <c r="O11383" i="88" s="1"/>
  <c r="N11384" i="88" a="1"/>
  <c r="N11384" i="88" s="1"/>
  <c r="N11385" i="88" a="1"/>
  <c r="N11385" i="88" s="1"/>
  <c r="N11386" i="88" a="1"/>
  <c r="N11386" i="88" s="1"/>
  <c r="O11386" i="88" s="1"/>
  <c r="N11387" i="88" a="1"/>
  <c r="N11387" i="88" s="1"/>
  <c r="N11388" i="88" a="1"/>
  <c r="N11388" i="88"/>
  <c r="N11389" i="88" a="1"/>
  <c r="N11389" i="88"/>
  <c r="O11389" i="88" s="1"/>
  <c r="N11390" i="88" a="1"/>
  <c r="N11390" i="88" s="1"/>
  <c r="N11391" i="88" a="1"/>
  <c r="N11391" i="88" s="1"/>
  <c r="N11392" i="88" a="1"/>
  <c r="N11392" i="88" s="1"/>
  <c r="N11393" i="88" a="1"/>
  <c r="N11393" i="88" s="1"/>
  <c r="N11394" i="88" a="1"/>
  <c r="N11394" i="88" s="1"/>
  <c r="N11395" i="88" a="1"/>
  <c r="N11395" i="88" s="1"/>
  <c r="N11396" i="88" a="1"/>
  <c r="N11396" i="88" s="1"/>
  <c r="N11397" i="88" a="1"/>
  <c r="N11397" i="88"/>
  <c r="O11397" i="88" s="1"/>
  <c r="N11398" i="88" a="1"/>
  <c r="N11398" i="88"/>
  <c r="N11399" i="88" a="1"/>
  <c r="N11399" i="88" s="1"/>
  <c r="N11400" i="88" a="1"/>
  <c r="N11400" i="88" s="1"/>
  <c r="N11401" i="88" a="1"/>
  <c r="N11401" i="88" s="1"/>
  <c r="O11401" i="88" s="1"/>
  <c r="N11402" i="88" a="1"/>
  <c r="N11402" i="88" s="1"/>
  <c r="N11403" i="88" a="1"/>
  <c r="N11403" i="88" s="1"/>
  <c r="N11404" i="88" a="1"/>
  <c r="N11404" i="88"/>
  <c r="N11405" i="88" a="1"/>
  <c r="N11405" i="88" s="1"/>
  <c r="O11405" i="88" s="1"/>
  <c r="N11406" i="88" a="1"/>
  <c r="N11406" i="88" s="1"/>
  <c r="N11407" i="88" a="1"/>
  <c r="N11407" i="88" s="1"/>
  <c r="N11408" i="88" a="1"/>
  <c r="N11408" i="88" s="1"/>
  <c r="N11409" i="88" a="1"/>
  <c r="N11409" i="88" s="1"/>
  <c r="N11410" i="88" a="1"/>
  <c r="N11410" i="88" s="1"/>
  <c r="N11411" i="88" a="1"/>
  <c r="N11411" i="88" s="1"/>
  <c r="N11412" i="88" a="1"/>
  <c r="N11412" i="88" s="1"/>
  <c r="N11413" i="88" a="1"/>
  <c r="N11413" i="88"/>
  <c r="O11413" i="88" s="1"/>
  <c r="N11414" i="88" a="1"/>
  <c r="N11414" i="88" s="1"/>
  <c r="O11414" i="88" s="1"/>
  <c r="N11415" i="88" a="1"/>
  <c r="N11415" i="88" s="1"/>
  <c r="N11416" i="88" a="1"/>
  <c r="N11416" i="88" s="1"/>
  <c r="N11417" i="88" a="1"/>
  <c r="N11417" i="88" s="1"/>
  <c r="N11418" i="88" a="1"/>
  <c r="N11418" i="88" s="1"/>
  <c r="N11419" i="88" a="1"/>
  <c r="N11419" i="88" s="1"/>
  <c r="N11420" i="88" a="1"/>
  <c r="N11420" i="88" s="1"/>
  <c r="N11421" i="88" a="1"/>
  <c r="N11421" i="88"/>
  <c r="N11422" i="88" a="1"/>
  <c r="N11422" i="88"/>
  <c r="O11422" i="88" s="1"/>
  <c r="N11423" i="88" a="1"/>
  <c r="N11423" i="88" s="1"/>
  <c r="O11423" i="88" s="1"/>
  <c r="N11424" i="88" a="1"/>
  <c r="N11424" i="88"/>
  <c r="N11425" i="88" a="1"/>
  <c r="N11425" i="88" s="1"/>
  <c r="O11425" i="88" s="1"/>
  <c r="N11426" i="88" a="1"/>
  <c r="N11426" i="88" s="1"/>
  <c r="N11427" i="88" a="1"/>
  <c r="N11427" i="88" s="1"/>
  <c r="N11428" i="88" a="1"/>
  <c r="N11428" i="88" s="1"/>
  <c r="N11429" i="88" a="1"/>
  <c r="N11429" i="88" s="1"/>
  <c r="N11430" i="88" a="1"/>
  <c r="N11430" i="88" s="1"/>
  <c r="N11431" i="88" a="1"/>
  <c r="N11431" i="88" s="1"/>
  <c r="O11431" i="88" s="1"/>
  <c r="N11432" i="88" a="1"/>
  <c r="N11432" i="88" s="1"/>
  <c r="O11432" i="88" s="1"/>
  <c r="N11433" i="88" a="1"/>
  <c r="N11433" i="88"/>
  <c r="N11434" i="88" a="1"/>
  <c r="N11434" i="88" s="1"/>
  <c r="N11435" i="88" a="1"/>
  <c r="N11435" i="88" s="1"/>
  <c r="O11435" i="88" s="1"/>
  <c r="N11436" i="88" a="1"/>
  <c r="N11436" i="88" s="1"/>
  <c r="N11437" i="88" a="1"/>
  <c r="N11437" i="88"/>
  <c r="N11438" i="88" a="1"/>
  <c r="N11438" i="88" s="1"/>
  <c r="N11439" i="88" a="1"/>
  <c r="N11439" i="88" s="1"/>
  <c r="N11440" i="88" a="1"/>
  <c r="N11440" i="88" s="1"/>
  <c r="N11441" i="88" a="1"/>
  <c r="N11441" i="88" s="1"/>
  <c r="N11442" i="88" a="1"/>
  <c r="N11442" i="88"/>
  <c r="N11443" i="88" a="1"/>
  <c r="N11443" i="88" s="1"/>
  <c r="O11443" i="88" s="1"/>
  <c r="N11444" i="88" a="1"/>
  <c r="N11444" i="88" s="1"/>
  <c r="N11445" i="88" a="1"/>
  <c r="N11445" i="88"/>
  <c r="N11446" i="88" a="1"/>
  <c r="N11446" i="88"/>
  <c r="N11447" i="88" a="1"/>
  <c r="N11447" i="88" s="1"/>
  <c r="O11447" i="88" s="1"/>
  <c r="N11448" i="88" a="1"/>
  <c r="N11448" i="88"/>
  <c r="N11449" i="88" a="1"/>
  <c r="N11449" i="88" s="1"/>
  <c r="O11449" i="88" s="1"/>
  <c r="N11450" i="88" a="1"/>
  <c r="N11450" i="88" s="1"/>
  <c r="N11451" i="88" a="1"/>
  <c r="N11451" i="88" s="1"/>
  <c r="O11451" i="88" s="1"/>
  <c r="N11452" i="88" a="1"/>
  <c r="N11452" i="88"/>
  <c r="N11453" i="88" a="1"/>
  <c r="N11453" i="88" s="1"/>
  <c r="N11454" i="88" a="1"/>
  <c r="N11454" i="88" s="1"/>
  <c r="N11455" i="88" a="1"/>
  <c r="N11455" i="88"/>
  <c r="O11455" i="88" s="1"/>
  <c r="N11456" i="88" a="1"/>
  <c r="N11456" i="88" s="1"/>
  <c r="O11456" i="88" s="1"/>
  <c r="N11457" i="88" a="1"/>
  <c r="N11457" i="88"/>
  <c r="N11458" i="88" a="1"/>
  <c r="N11458" i="88" s="1"/>
  <c r="N11459" i="88" a="1"/>
  <c r="N11459" i="88" s="1"/>
  <c r="N11460" i="88" a="1"/>
  <c r="N11460" i="88" s="1"/>
  <c r="N11461" i="88" a="1"/>
  <c r="N11461" i="88"/>
  <c r="N11462" i="88" a="1"/>
  <c r="N11462" i="88" s="1"/>
  <c r="O11462" i="88" s="1"/>
  <c r="N11463" i="88" a="1"/>
  <c r="N11463" i="88" s="1"/>
  <c r="O11463" i="88" s="1"/>
  <c r="N11464" i="88" a="1"/>
  <c r="N11464" i="88" s="1"/>
  <c r="N11465" i="88" a="1"/>
  <c r="N11465" i="88" s="1"/>
  <c r="N11466" i="88" a="1"/>
  <c r="N11466" i="88" s="1"/>
  <c r="N11467" i="88" a="1"/>
  <c r="N11467" i="88" s="1"/>
  <c r="N11468" i="88" a="1"/>
  <c r="N11468" i="88" s="1"/>
  <c r="N11469" i="88" a="1"/>
  <c r="N11469" i="88"/>
  <c r="N11470" i="88" a="1"/>
  <c r="N11470" i="88"/>
  <c r="N11471" i="88" a="1"/>
  <c r="N11471" i="88" s="1"/>
  <c r="N11472" i="88" a="1"/>
  <c r="N11472" i="88"/>
  <c r="N11473" i="88" a="1"/>
  <c r="N11473" i="88"/>
  <c r="O11473" i="88" s="1"/>
  <c r="N11474" i="88" a="1"/>
  <c r="N11474" i="88" s="1"/>
  <c r="N11475" i="88" a="1"/>
  <c r="N11475" i="88" s="1"/>
  <c r="N11476" i="88" a="1"/>
  <c r="N11476" i="88" s="1"/>
  <c r="N11477" i="88" a="1"/>
  <c r="N11477" i="88" s="1"/>
  <c r="N11478" i="88" a="1"/>
  <c r="N11478" i="88" s="1"/>
  <c r="N11479" i="88" a="1"/>
  <c r="N11479" i="88" s="1"/>
  <c r="N11480" i="88" a="1"/>
  <c r="N11480" i="88" s="1"/>
  <c r="N11481" i="88" a="1"/>
  <c r="N11481" i="88" s="1"/>
  <c r="N11482" i="88" a="1"/>
  <c r="N11482" i="88"/>
  <c r="N11483" i="88" a="1"/>
  <c r="N11483" i="88" s="1"/>
  <c r="N11484" i="88" a="1"/>
  <c r="N11484" i="88" s="1"/>
  <c r="N11485" i="88" a="1"/>
  <c r="N11485" i="88" s="1"/>
  <c r="N11486" i="88" a="1"/>
  <c r="N11486" i="88" s="1"/>
  <c r="N11487" i="88" a="1"/>
  <c r="N11487" i="88"/>
  <c r="O11487" i="88" s="1"/>
  <c r="N11488" i="88" a="1"/>
  <c r="N11488" i="88" s="1"/>
  <c r="N11489" i="88" a="1"/>
  <c r="N11489" i="88" s="1"/>
  <c r="N11490" i="88" a="1"/>
  <c r="N11490" i="88" s="1"/>
  <c r="N11491" i="88" a="1"/>
  <c r="N11491" i="88" s="1"/>
  <c r="N11492" i="88" a="1"/>
  <c r="N11492" i="88" s="1"/>
  <c r="N11493" i="88" a="1"/>
  <c r="N11493" i="88" s="1"/>
  <c r="N11494" i="88" a="1"/>
  <c r="N11494" i="88" s="1"/>
  <c r="N11495" i="88" a="1"/>
  <c r="N11495" i="88" s="1"/>
  <c r="O11495" i="88" s="1"/>
  <c r="N11496" i="88" a="1"/>
  <c r="N11496" i="88" s="1"/>
  <c r="N11497" i="88" a="1"/>
  <c r="N11497" i="88" s="1"/>
  <c r="O11497" i="88" s="1"/>
  <c r="N11498" i="88" a="1"/>
  <c r="N11498" i="88" s="1"/>
  <c r="N11499" i="88" a="1"/>
  <c r="N11499" i="88" s="1"/>
  <c r="N11500" i="88" a="1"/>
  <c r="N11500" i="88"/>
  <c r="N11501" i="88" a="1"/>
  <c r="N11501" i="88"/>
  <c r="O11501" i="88" s="1"/>
  <c r="N11502" i="88" a="1"/>
  <c r="N11502" i="88" s="1"/>
  <c r="N11503" i="88" a="1"/>
  <c r="N11503" i="88" s="1"/>
  <c r="O11503" i="88" s="1"/>
  <c r="N11504" i="88" a="1"/>
  <c r="N11504" i="88" s="1"/>
  <c r="N11505" i="88" a="1"/>
  <c r="N11505" i="88"/>
  <c r="N11506" i="88" a="1"/>
  <c r="N11506" i="88" s="1"/>
  <c r="N11507" i="88" a="1"/>
  <c r="N11507" i="88" s="1"/>
  <c r="N11508" i="88" a="1"/>
  <c r="N11508" i="88" s="1"/>
  <c r="N11509" i="88" a="1"/>
  <c r="N11509" i="88" s="1"/>
  <c r="N11510" i="88" a="1"/>
  <c r="N11510" i="88" s="1"/>
  <c r="N11511" i="88" a="1"/>
  <c r="N11511" i="88" s="1"/>
  <c r="N11512" i="88" a="1"/>
  <c r="N11512" i="88"/>
  <c r="N11513" i="88" a="1"/>
  <c r="N11513" i="88" s="1"/>
  <c r="N11514" i="88" a="1"/>
  <c r="N11514" i="88"/>
  <c r="N11515" i="88" a="1"/>
  <c r="N11515" i="88" s="1"/>
  <c r="N11516" i="88" a="1"/>
  <c r="N11516" i="88" s="1"/>
  <c r="N11517" i="88" a="1"/>
  <c r="N11517" i="88" s="1"/>
  <c r="N11518" i="88" a="1"/>
  <c r="N11518" i="88" s="1"/>
  <c r="N11519" i="88" a="1"/>
  <c r="N11519" i="88" s="1"/>
  <c r="O11519" i="88" s="1"/>
  <c r="N11520" i="88" a="1"/>
  <c r="N11520" i="88" s="1"/>
  <c r="N11521" i="88" a="1"/>
  <c r="N11521" i="88"/>
  <c r="N11522" i="88" a="1"/>
  <c r="N11522" i="88" s="1"/>
  <c r="N11523" i="88" a="1"/>
  <c r="N11523" i="88" s="1"/>
  <c r="N11524" i="88" a="1"/>
  <c r="N11524" i="88" s="1"/>
  <c r="N11525" i="88" a="1"/>
  <c r="N11525" i="88" s="1"/>
  <c r="O11525" i="88" s="1"/>
  <c r="N11526" i="88" a="1"/>
  <c r="N11526" i="88" s="1"/>
  <c r="N11527" i="88" a="1"/>
  <c r="N11527" i="88"/>
  <c r="N11528" i="88" a="1"/>
  <c r="N11528" i="88" s="1"/>
  <c r="N11529" i="88" a="1"/>
  <c r="N11529" i="88" s="1"/>
  <c r="O11529" i="88" s="1"/>
  <c r="N11530" i="88" a="1"/>
  <c r="N11530" i="88"/>
  <c r="N11531" i="88" a="1"/>
  <c r="N11531" i="88"/>
  <c r="N11532" i="88" a="1"/>
  <c r="N11532" i="88"/>
  <c r="N11533" i="88" a="1"/>
  <c r="N11533" i="88" s="1"/>
  <c r="O11533" i="88" s="1"/>
  <c r="N11534" i="88" a="1"/>
  <c r="N11534" i="88" s="1"/>
  <c r="N11535" i="88" a="1"/>
  <c r="N11535" i="88" s="1"/>
  <c r="N11536" i="88" a="1"/>
  <c r="N11536" i="88"/>
  <c r="N11537" i="88" a="1"/>
  <c r="N11537" i="88" s="1"/>
  <c r="N11538" i="88" a="1"/>
  <c r="N11538" i="88" s="1"/>
  <c r="N11539" i="88" a="1"/>
  <c r="N11539" i="88" s="1"/>
  <c r="N11540" i="88" a="1"/>
  <c r="N11540" i="88" s="1"/>
  <c r="N11541" i="88" a="1"/>
  <c r="N11541" i="88" s="1"/>
  <c r="N11542" i="88" a="1"/>
  <c r="N11542" i="88" s="1"/>
  <c r="N11543" i="88" a="1"/>
  <c r="N11543" i="88"/>
  <c r="N11544" i="88" a="1"/>
  <c r="N11544" i="88"/>
  <c r="N11545" i="88" a="1"/>
  <c r="N11545" i="88" s="1"/>
  <c r="N11546" i="88" a="1"/>
  <c r="N11546" i="88" s="1"/>
  <c r="N11547" i="88" a="1"/>
  <c r="N11547" i="88" s="1"/>
  <c r="O11547" i="88" s="1"/>
  <c r="N11548" i="88" a="1"/>
  <c r="N11548" i="88" s="1"/>
  <c r="N11549" i="88" a="1"/>
  <c r="N11549" i="88" s="1"/>
  <c r="O11549" i="88" s="1"/>
  <c r="N11550" i="88" a="1"/>
  <c r="N11550" i="88" s="1"/>
  <c r="N11551" i="88" a="1"/>
  <c r="N11551" i="88" s="1"/>
  <c r="N11552" i="88" a="1"/>
  <c r="N11552" i="88" s="1"/>
  <c r="N11553" i="88" a="1"/>
  <c r="N11553" i="88"/>
  <c r="N11554" i="88" a="1"/>
  <c r="N11554" i="88" s="1"/>
  <c r="N11555" i="88" a="1"/>
  <c r="N11555" i="88" s="1"/>
  <c r="N11556" i="88" a="1"/>
  <c r="N11556" i="88" s="1"/>
  <c r="O11556" i="88" s="1"/>
  <c r="N11557" i="88" a="1"/>
  <c r="N11557" i="88"/>
  <c r="N11558" i="88" a="1"/>
  <c r="N11558" i="88" s="1"/>
  <c r="N11559" i="88" a="1"/>
  <c r="N11559" i="88"/>
  <c r="N11560" i="88" a="1"/>
  <c r="N11560" i="88"/>
  <c r="O11560" i="88" s="1"/>
  <c r="N11561" i="88" a="1"/>
  <c r="N11561" i="88" s="1"/>
  <c r="N11562" i="88" a="1"/>
  <c r="N11562" i="88"/>
  <c r="N11563" i="88" a="1"/>
  <c r="N11563" i="88" s="1"/>
  <c r="N11564" i="88" a="1"/>
  <c r="N11564" i="88" s="1"/>
  <c r="N11565" i="88" a="1"/>
  <c r="N11565" i="88" s="1"/>
  <c r="N11566" i="88" a="1"/>
  <c r="N11566" i="88" s="1"/>
  <c r="N11567" i="88" a="1"/>
  <c r="N11567" i="88"/>
  <c r="N11568" i="88" a="1"/>
  <c r="N11568" i="88"/>
  <c r="O11568" i="88" s="1"/>
  <c r="N11569" i="88" a="1"/>
  <c r="N11569" i="88" s="1"/>
  <c r="N11570" i="88" a="1"/>
  <c r="N11570" i="88" s="1"/>
  <c r="N11571" i="88" a="1"/>
  <c r="N11571" i="88"/>
  <c r="O11571" i="88" s="1"/>
  <c r="N11572" i="88" a="1"/>
  <c r="N11572" i="88"/>
  <c r="N11573" i="88" a="1"/>
  <c r="N11573" i="88"/>
  <c r="N11574" i="88" a="1"/>
  <c r="N11574" i="88" s="1"/>
  <c r="N11575" i="88" a="1"/>
  <c r="N11575" i="88"/>
  <c r="N11576" i="88" a="1"/>
  <c r="N11576" i="88" s="1"/>
  <c r="N11577" i="88" a="1"/>
  <c r="N11577" i="88"/>
  <c r="N11578" i="88" a="1"/>
  <c r="N11578" i="88"/>
  <c r="O11578" i="88" s="1"/>
  <c r="N11579" i="88" a="1"/>
  <c r="N11579" i="88" s="1"/>
  <c r="O11579" i="88" s="1"/>
  <c r="N11580" i="88" a="1"/>
  <c r="N11580" i="88" s="1"/>
  <c r="N11581" i="88" a="1"/>
  <c r="N11581" i="88"/>
  <c r="O11581" i="88" s="1"/>
  <c r="N11582" i="88" a="1"/>
  <c r="N11582" i="88" s="1"/>
  <c r="N11583" i="88" a="1"/>
  <c r="N11583" i="88" s="1"/>
  <c r="N11584" i="88" a="1"/>
  <c r="N11584" i="88" s="1"/>
  <c r="N11585" i="88" a="1"/>
  <c r="N11585" i="88" s="1"/>
  <c r="N11586" i="88" a="1"/>
  <c r="N11586" i="88" s="1"/>
  <c r="O11586" i="88" s="1"/>
  <c r="N11587" i="88" a="1"/>
  <c r="N11587" i="88" s="1"/>
  <c r="N11588" i="88" a="1"/>
  <c r="N11588" i="88" s="1"/>
  <c r="N11589" i="88" a="1"/>
  <c r="N11589" i="88"/>
  <c r="N11590" i="88" a="1"/>
  <c r="N11590" i="88" s="1"/>
  <c r="N11591" i="88" a="1"/>
  <c r="N11591" i="88" s="1"/>
  <c r="N11592" i="88" a="1"/>
  <c r="N11592" i="88"/>
  <c r="N11593" i="88" a="1"/>
  <c r="N11593" i="88" s="1"/>
  <c r="O11593" i="88" s="1"/>
  <c r="N11594" i="88" a="1"/>
  <c r="N11594" i="88" s="1"/>
  <c r="N11595" i="88" a="1"/>
  <c r="N11595" i="88"/>
  <c r="N11596" i="88" a="1"/>
  <c r="N11596" i="88"/>
  <c r="N11597" i="88" a="1"/>
  <c r="N11597" i="88" s="1"/>
  <c r="N11598" i="88" a="1"/>
  <c r="N11598" i="88" s="1"/>
  <c r="O11598" i="88" s="1"/>
  <c r="N11599" i="88" a="1"/>
  <c r="N11599" i="88" s="1"/>
  <c r="N11600" i="88" a="1"/>
  <c r="N11600" i="88" s="1"/>
  <c r="N11601" i="88" a="1"/>
  <c r="N11601" i="88" s="1"/>
  <c r="N11602" i="88" a="1"/>
  <c r="N11602" i="88" s="1"/>
  <c r="N11603" i="88" a="1"/>
  <c r="N11603" i="88" s="1"/>
  <c r="N11604" i="88" a="1"/>
  <c r="N11604" i="88"/>
  <c r="N11605" i="88" a="1"/>
  <c r="N11605" i="88"/>
  <c r="O11605" i="88" s="1"/>
  <c r="N11606" i="88" a="1"/>
  <c r="N11606" i="88" s="1"/>
  <c r="N11607" i="88" a="1"/>
  <c r="N11607" i="88" s="1"/>
  <c r="N11608" i="88" a="1"/>
  <c r="N11608" i="88" s="1"/>
  <c r="N11609" i="88" a="1"/>
  <c r="N11609" i="88" s="1"/>
  <c r="N11610" i="88" a="1"/>
  <c r="N11610" i="88"/>
  <c r="O11610" i="88" s="1"/>
  <c r="N11611" i="88" a="1"/>
  <c r="N11611" i="88"/>
  <c r="N11612" i="88" a="1"/>
  <c r="N11612" i="88" s="1"/>
  <c r="N11613" i="88" a="1"/>
  <c r="N11613" i="88"/>
  <c r="O11613" i="88" s="1"/>
  <c r="N11614" i="88" a="1"/>
  <c r="N11614" i="88" s="1"/>
  <c r="N11615" i="88" a="1"/>
  <c r="N11615" i="88" s="1"/>
  <c r="N11616" i="88" a="1"/>
  <c r="N11616" i="88" s="1"/>
  <c r="N11617" i="88" a="1"/>
  <c r="N11617" i="88" s="1"/>
  <c r="O11617" i="88" s="1"/>
  <c r="N11618" i="88" a="1"/>
  <c r="N11618" i="88" s="1"/>
  <c r="N11619" i="88" a="1"/>
  <c r="N11619" i="88" s="1"/>
  <c r="N11620" i="88" a="1"/>
  <c r="N11620" i="88" s="1"/>
  <c r="N11621" i="88" a="1"/>
  <c r="N11621" i="88" s="1"/>
  <c r="N11622" i="88" a="1"/>
  <c r="N11622" i="88" s="1"/>
  <c r="N11623" i="88" a="1"/>
  <c r="N11623" i="88" s="1"/>
  <c r="N11624" i="88" a="1"/>
  <c r="N11624" i="88" s="1"/>
  <c r="N11625" i="88" a="1"/>
  <c r="N11625" i="88" s="1"/>
  <c r="N11626" i="88" a="1"/>
  <c r="N11626" i="88" s="1"/>
  <c r="N11627" i="88" a="1"/>
  <c r="N11627" i="88" s="1"/>
  <c r="N11628" i="88" a="1"/>
  <c r="N11628" i="88" s="1"/>
  <c r="N11629" i="88" a="1"/>
  <c r="N11629" i="88" s="1"/>
  <c r="N11630" i="88" a="1"/>
  <c r="N11630" i="88" s="1"/>
  <c r="O11630" i="88" s="1"/>
  <c r="N11631" i="88" a="1"/>
  <c r="N11631" i="88" s="1"/>
  <c r="O11631" i="88" s="1"/>
  <c r="N11632" i="88" a="1"/>
  <c r="N11632" i="88"/>
  <c r="N11633" i="88" a="1"/>
  <c r="N11633" i="88" s="1"/>
  <c r="N11634" i="88" a="1"/>
  <c r="N11634" i="88" s="1"/>
  <c r="N11635" i="88" a="1"/>
  <c r="N11635" i="88" s="1"/>
  <c r="N11636" i="88" a="1"/>
  <c r="N11636" i="88" s="1"/>
  <c r="N11637" i="88" a="1"/>
  <c r="N11637" i="88"/>
  <c r="N11638" i="88" a="1"/>
  <c r="N11638" i="88" s="1"/>
  <c r="O11638" i="88" s="1"/>
  <c r="N11639" i="88" a="1"/>
  <c r="N11639" i="88" s="1"/>
  <c r="N11640" i="88" a="1"/>
  <c r="N11640" i="88" s="1"/>
  <c r="N11641" i="88" a="1"/>
  <c r="N11641" i="88" s="1"/>
  <c r="O11641" i="88" s="1"/>
  <c r="N11642" i="88" a="1"/>
  <c r="N11642" i="88" s="1"/>
  <c r="N11643" i="88" a="1"/>
  <c r="N11643" i="88"/>
  <c r="N11644" i="88" a="1"/>
  <c r="N11644" i="88"/>
  <c r="N11645" i="88" a="1"/>
  <c r="N11645" i="88" s="1"/>
  <c r="O11645" i="88" s="1"/>
  <c r="N11646" i="88" a="1"/>
  <c r="N11646" i="88" s="1"/>
  <c r="N11647" i="88" a="1"/>
  <c r="N11647" i="88" s="1"/>
  <c r="N11648" i="88" a="1"/>
  <c r="N11648" i="88" s="1"/>
  <c r="N11649" i="88" a="1"/>
  <c r="N11649" i="88" s="1"/>
  <c r="N11650" i="88" a="1"/>
  <c r="N11650" i="88" s="1"/>
  <c r="N11651" i="88" a="1"/>
  <c r="N11651" i="88" s="1"/>
  <c r="N11652" i="88" a="1"/>
  <c r="N11652" i="88" s="1"/>
  <c r="O11652" i="88" s="1"/>
  <c r="N11653" i="88" a="1"/>
  <c r="N11653" i="88" s="1"/>
  <c r="N11654" i="88" a="1"/>
  <c r="N11654" i="88" s="1"/>
  <c r="N11655" i="88" a="1"/>
  <c r="N11655" i="88" s="1"/>
  <c r="N11656" i="88" a="1"/>
  <c r="N11656" i="88" s="1"/>
  <c r="O11656" i="88" s="1"/>
  <c r="N11657" i="88" a="1"/>
  <c r="N11657" i="88" s="1"/>
  <c r="N11658" i="88" a="1"/>
  <c r="N11658" i="88" s="1"/>
  <c r="N11659" i="88" a="1"/>
  <c r="N11659" i="88" s="1"/>
  <c r="N11660" i="88" a="1"/>
  <c r="N11660" i="88" s="1"/>
  <c r="O11660" i="88" s="1"/>
  <c r="N11661" i="88" a="1"/>
  <c r="N11661" i="88"/>
  <c r="N11662" i="88" a="1"/>
  <c r="N11662" i="88"/>
  <c r="N11663" i="88" a="1"/>
  <c r="N11663" i="88" s="1"/>
  <c r="O11663" i="88" s="1"/>
  <c r="N11664" i="88" a="1"/>
  <c r="N11664" i="88"/>
  <c r="N11665" i="88" a="1"/>
  <c r="N11665" i="88"/>
  <c r="O11665" i="88" s="1"/>
  <c r="N11666" i="88" a="1"/>
  <c r="N11666" i="88" s="1"/>
  <c r="N11667" i="88" a="1"/>
  <c r="N11667" i="88" s="1"/>
  <c r="N11668" i="88" a="1"/>
  <c r="N11668" i="88" s="1"/>
  <c r="N11669" i="88" a="1"/>
  <c r="N11669" i="88" s="1"/>
  <c r="N11670" i="88" a="1"/>
  <c r="N11670" i="88" s="1"/>
  <c r="N11671" i="88" a="1"/>
  <c r="N11671" i="88" s="1"/>
  <c r="N11672" i="88" a="1"/>
  <c r="N11672" i="88" s="1"/>
  <c r="N11673" i="88" a="1"/>
  <c r="N11673" i="88" s="1"/>
  <c r="O11673" i="88" s="1"/>
  <c r="N11674" i="88" a="1"/>
  <c r="N11674" i="88" s="1"/>
  <c r="O11674" i="88" s="1"/>
  <c r="N11675" i="88" a="1"/>
  <c r="N11675" i="88"/>
  <c r="N11676" i="88" a="1"/>
  <c r="N11676" i="88"/>
  <c r="N11677" i="88" a="1"/>
  <c r="N11677" i="88" s="1"/>
  <c r="O11677" i="88" s="1"/>
  <c r="N11678" i="88" a="1"/>
  <c r="N11678" i="88" s="1"/>
  <c r="N11679" i="88" a="1"/>
  <c r="N11679" i="88" s="1"/>
  <c r="N11680" i="88" a="1"/>
  <c r="N11680" i="88" s="1"/>
  <c r="N11681" i="88" a="1"/>
  <c r="N11681" i="88" s="1"/>
  <c r="O11681" i="88" s="1"/>
  <c r="N11682" i="88" a="1"/>
  <c r="N11682" i="88" s="1"/>
  <c r="N11683" i="88" a="1"/>
  <c r="N11683" i="88" s="1"/>
  <c r="N11684" i="88" a="1"/>
  <c r="N11684" i="88" s="1"/>
  <c r="N11685" i="88" a="1"/>
  <c r="N11685" i="88" s="1"/>
  <c r="N11686" i="88" a="1"/>
  <c r="N11686" i="88"/>
  <c r="N11687" i="88" a="1"/>
  <c r="N11687" i="88" s="1"/>
  <c r="O11687" i="88" s="1"/>
  <c r="N11688" i="88" a="1"/>
  <c r="N11688" i="88"/>
  <c r="N11689" i="88" a="1"/>
  <c r="N11689" i="88"/>
  <c r="N11690" i="88" a="1"/>
  <c r="N11690" i="88" s="1"/>
  <c r="N11691" i="88" a="1"/>
  <c r="N11691" i="88" s="1"/>
  <c r="N11692" i="88" a="1"/>
  <c r="N11692" i="88" s="1"/>
  <c r="N11693" i="88" a="1"/>
  <c r="N11693" i="88"/>
  <c r="N11694" i="88" a="1"/>
  <c r="N11694" i="88" s="1"/>
  <c r="O11694" i="88" s="1"/>
  <c r="N11695" i="88" a="1"/>
  <c r="N11695" i="88" s="1"/>
  <c r="O11695" i="88" s="1"/>
  <c r="N11696" i="88" a="1"/>
  <c r="N11696" i="88" s="1"/>
  <c r="N11697" i="88" a="1"/>
  <c r="N11697" i="88"/>
  <c r="N11698" i="88" a="1"/>
  <c r="N11698" i="88"/>
  <c r="O11698" i="88" s="1"/>
  <c r="N11699" i="88" a="1"/>
  <c r="N11699" i="88" s="1"/>
  <c r="N11700" i="88" a="1"/>
  <c r="N11700" i="88" s="1"/>
  <c r="N11701" i="88" a="1"/>
  <c r="N11701" i="88" s="1"/>
  <c r="O11701" i="88" s="1"/>
  <c r="N11702" i="88" a="1"/>
  <c r="N11702" i="88" s="1"/>
  <c r="N11703" i="88" a="1"/>
  <c r="N11703" i="88"/>
  <c r="N11704" i="88" a="1"/>
  <c r="N11704" i="88" s="1"/>
  <c r="O11704" i="88" s="1"/>
  <c r="N11705" i="88" a="1"/>
  <c r="N11705" i="88" s="1"/>
  <c r="N11706" i="88" a="1"/>
  <c r="N11706" i="88" s="1"/>
  <c r="O11706" i="88" s="1"/>
  <c r="N11707" i="88" a="1"/>
  <c r="N11707" i="88" s="1"/>
  <c r="N11708" i="88" a="1"/>
  <c r="N11708" i="88" s="1"/>
  <c r="N11709" i="88" a="1"/>
  <c r="N11709" i="88" s="1"/>
  <c r="N11710" i="88" a="1"/>
  <c r="N11710" i="88" s="1"/>
  <c r="N11711" i="88" a="1"/>
  <c r="N11711" i="88"/>
  <c r="N11712" i="88" a="1"/>
  <c r="N11712" i="88"/>
  <c r="N11713" i="88" a="1"/>
  <c r="N11713" i="88" s="1"/>
  <c r="O11713" i="88" s="1"/>
  <c r="N11714" i="88" a="1"/>
  <c r="N11714" i="88" s="1"/>
  <c r="N11715" i="88" a="1"/>
  <c r="N11715" i="88" s="1"/>
  <c r="N11716" i="88" a="1"/>
  <c r="N11716" i="88" s="1"/>
  <c r="N11717" i="88" a="1"/>
  <c r="N11717" i="88" s="1"/>
  <c r="N11718" i="88" a="1"/>
  <c r="N11718" i="88" s="1"/>
  <c r="N11719" i="88" a="1"/>
  <c r="N11719" i="88"/>
  <c r="N11720" i="88" a="1"/>
  <c r="N11720" i="88" s="1"/>
  <c r="N11721" i="88" a="1"/>
  <c r="N11721" i="88"/>
  <c r="N11722" i="88" a="1"/>
  <c r="N11722" i="88"/>
  <c r="N11723" i="88" a="1"/>
  <c r="N11723" i="88" s="1"/>
  <c r="N11724" i="88" a="1"/>
  <c r="N11724" i="88"/>
  <c r="N11725" i="88" a="1"/>
  <c r="N11725" i="88"/>
  <c r="N11726" i="88" a="1"/>
  <c r="N11726" i="88" s="1"/>
  <c r="N11727" i="88" a="1"/>
  <c r="N11727" i="88" s="1"/>
  <c r="N11728" i="88" a="1"/>
  <c r="N11728" i="88"/>
  <c r="N11729" i="88" a="1"/>
  <c r="N11729" i="88" s="1"/>
  <c r="N11730" i="88" a="1"/>
  <c r="N11730" i="88" s="1"/>
  <c r="N11731" i="88" a="1"/>
  <c r="N11731" i="88" s="1"/>
  <c r="N11732" i="88" a="1"/>
  <c r="N11732" i="88" s="1"/>
  <c r="N11733" i="88" a="1"/>
  <c r="N11733" i="88" s="1"/>
  <c r="N11734" i="88" a="1"/>
  <c r="N11734" i="88"/>
  <c r="N11735" i="88" a="1"/>
  <c r="N11735" i="88" s="1"/>
  <c r="N11736" i="88" a="1"/>
  <c r="N11736" i="88" s="1"/>
  <c r="O11736" i="88" s="1"/>
  <c r="N11737" i="88" a="1"/>
  <c r="N11737" i="88" s="1"/>
  <c r="O11737" i="88" s="1"/>
  <c r="N11738" i="88" a="1"/>
  <c r="N11738" i="88" s="1"/>
  <c r="N11739" i="88" a="1"/>
  <c r="N11739" i="88"/>
  <c r="N11740" i="88" a="1"/>
  <c r="N11740" i="88" s="1"/>
  <c r="N11741" i="88" a="1"/>
  <c r="N11741" i="88" s="1"/>
  <c r="N11742" i="88" a="1"/>
  <c r="N11742" i="88" s="1"/>
  <c r="N11743" i="88" a="1"/>
  <c r="N11743" i="88"/>
  <c r="N11744" i="88" a="1"/>
  <c r="N11744" i="88" s="1"/>
  <c r="O11744" i="88" s="1"/>
  <c r="N11745" i="88" a="1"/>
  <c r="N11745" i="88" s="1"/>
  <c r="N11746" i="88" a="1"/>
  <c r="N11746" i="88"/>
  <c r="N11747" i="88" a="1"/>
  <c r="N11747" i="88"/>
  <c r="N11748" i="88" a="1"/>
  <c r="N11748" i="88" s="1"/>
  <c r="N11749" i="88" a="1"/>
  <c r="N11749" i="88"/>
  <c r="N11750" i="88" a="1"/>
  <c r="N11750" i="88" s="1"/>
  <c r="N11751" i="88" a="1"/>
  <c r="N11751" i="88" s="1"/>
  <c r="N11752" i="88" a="1"/>
  <c r="N11752" i="88" s="1"/>
  <c r="O11752" i="88" s="1"/>
  <c r="N11753" i="88" a="1"/>
  <c r="N11753" i="88" s="1"/>
  <c r="N11754" i="88" a="1"/>
  <c r="N11754" i="88" s="1"/>
  <c r="O11754" i="88" s="1"/>
  <c r="N11755" i="88" a="1"/>
  <c r="N11755" i="88" s="1"/>
  <c r="N11756" i="88" a="1"/>
  <c r="N11756" i="88" s="1"/>
  <c r="N11757" i="88" a="1"/>
  <c r="N11757" i="88"/>
  <c r="N11758" i="88" a="1"/>
  <c r="N11758" i="88" s="1"/>
  <c r="N11759" i="88" a="1"/>
  <c r="N11759" i="88" s="1"/>
  <c r="N11760" i="88" a="1"/>
  <c r="N11760" i="88"/>
  <c r="N11761" i="88" a="1"/>
  <c r="N11761" i="88"/>
  <c r="O11761" i="88" s="1"/>
  <c r="N11762" i="88" a="1"/>
  <c r="N11762" i="88" s="1"/>
  <c r="N11763" i="88" a="1"/>
  <c r="N11763" i="88" s="1"/>
  <c r="N11764" i="88" a="1"/>
  <c r="N11764" i="88" s="1"/>
  <c r="N11765" i="88" a="1"/>
  <c r="N11765" i="88"/>
  <c r="N11766" i="88" a="1"/>
  <c r="N11766" i="88" s="1"/>
  <c r="N11767" i="88" a="1"/>
  <c r="N11767" i="88"/>
  <c r="N11768" i="88" a="1"/>
  <c r="N11768" i="88" s="1"/>
  <c r="N11769" i="88" a="1"/>
  <c r="N11769" i="88" s="1"/>
  <c r="O11769" i="88" s="1"/>
  <c r="N11770" i="88" a="1"/>
  <c r="N11770" i="88" s="1"/>
  <c r="O11770" i="88" s="1"/>
  <c r="N11771" i="88" a="1"/>
  <c r="N11771" i="88"/>
  <c r="N11772" i="88" a="1"/>
  <c r="N11772" i="88" s="1"/>
  <c r="O11772" i="88" s="1"/>
  <c r="N11773" i="88" a="1"/>
  <c r="N11773" i="88"/>
  <c r="N11774" i="88" a="1"/>
  <c r="N11774" i="88" s="1"/>
  <c r="N11775" i="88" a="1"/>
  <c r="N11775" i="88" s="1"/>
  <c r="N11776" i="88" a="1"/>
  <c r="N11776" i="88" s="1"/>
  <c r="N11777" i="88" a="1"/>
  <c r="N11777" i="88" s="1"/>
  <c r="N11778" i="88" a="1"/>
  <c r="N11778" i="88" s="1"/>
  <c r="N11779" i="88" a="1"/>
  <c r="N11779" i="88" s="1"/>
  <c r="N11780" i="88" a="1"/>
  <c r="N11780" i="88" s="1"/>
  <c r="N11781" i="88" a="1"/>
  <c r="N11781" i="88" s="1"/>
  <c r="N11782" i="88" a="1"/>
  <c r="N11782" i="88" s="1"/>
  <c r="N11783" i="88" a="1"/>
  <c r="N11783" i="88" s="1"/>
  <c r="N11784" i="88" a="1"/>
  <c r="N11784" i="88"/>
  <c r="N11785" i="88" a="1"/>
  <c r="N11785" i="88"/>
  <c r="N11786" i="88" a="1"/>
  <c r="N11786" i="88" s="1"/>
  <c r="N11787" i="88" a="1"/>
  <c r="N11787" i="88" s="1"/>
  <c r="O11787" i="88" s="1"/>
  <c r="N11788" i="88" a="1"/>
  <c r="N11788" i="88"/>
  <c r="N11789" i="88" a="1"/>
  <c r="N11789" i="88" s="1"/>
  <c r="N11790" i="88" a="1"/>
  <c r="N11790" i="88" s="1"/>
  <c r="N11791" i="88" a="1"/>
  <c r="N11791" i="88" s="1"/>
  <c r="N11792" i="88" a="1"/>
  <c r="N11792" i="88" s="1"/>
  <c r="N11793" i="88" a="1"/>
  <c r="N11793" i="88"/>
  <c r="N11794" i="88" a="1"/>
  <c r="N11794" i="88" s="1"/>
  <c r="O11794" i="88" s="1"/>
  <c r="N11795" i="88" a="1"/>
  <c r="N11795" i="88" s="1"/>
  <c r="N11796" i="88" a="1"/>
  <c r="N11796" i="88" s="1"/>
  <c r="N11797" i="88" a="1"/>
  <c r="N11797" i="88"/>
  <c r="N11798" i="88" a="1"/>
  <c r="N11798" i="88" s="1"/>
  <c r="N11799" i="88" a="1"/>
  <c r="N11799" i="88" s="1"/>
  <c r="N11800" i="88" a="1"/>
  <c r="N11800" i="88" s="1"/>
  <c r="N11801" i="88" a="1"/>
  <c r="N11801" i="88"/>
  <c r="O11801" i="88" s="1"/>
  <c r="N11802" i="88" a="1"/>
  <c r="N11802" i="88"/>
  <c r="N11803" i="88" a="1"/>
  <c r="N11803" i="88" s="1"/>
  <c r="N11804" i="88" a="1"/>
  <c r="N11804" i="88" s="1"/>
  <c r="N11805" i="88" a="1"/>
  <c r="N11805" i="88" s="1"/>
  <c r="N11806" i="88" a="1"/>
  <c r="N11806" i="88"/>
  <c r="N11807" i="88" a="1"/>
  <c r="N11807" i="88"/>
  <c r="N11808" i="88" a="1"/>
  <c r="N11808" i="88" s="1"/>
  <c r="N11809" i="88" a="1"/>
  <c r="N11809" i="88"/>
  <c r="N11810" i="88" a="1"/>
  <c r="N11810" i="88" s="1"/>
  <c r="N11811" i="88" a="1"/>
  <c r="N11811" i="88" s="1"/>
  <c r="N11812" i="88" a="1"/>
  <c r="N11812" i="88" s="1"/>
  <c r="N11813" i="88" a="1"/>
  <c r="N11813" i="88" s="1"/>
  <c r="N11814" i="88" a="1"/>
  <c r="N11814" i="88"/>
  <c r="N11815" i="88" a="1"/>
  <c r="N11815" i="88"/>
  <c r="N11816" i="88" a="1"/>
  <c r="N11816" i="88" s="1"/>
  <c r="N11817" i="88" a="1"/>
  <c r="N11817" i="88"/>
  <c r="N11818" i="88" a="1"/>
  <c r="N11818" i="88"/>
  <c r="N11819" i="88" a="1"/>
  <c r="N11819" i="88"/>
  <c r="N11820" i="88" a="1"/>
  <c r="N11820" i="88"/>
  <c r="N11821" i="88" a="1"/>
  <c r="N11821" i="88" s="1"/>
  <c r="O11821" i="88" s="1"/>
  <c r="N11822" i="88" a="1"/>
  <c r="N11822" i="88" s="1"/>
  <c r="N11823" i="88" a="1"/>
  <c r="N11823" i="88" s="1"/>
  <c r="N11824" i="88" a="1"/>
  <c r="N11824" i="88" s="1"/>
  <c r="N11825" i="88" a="1"/>
  <c r="N11825" i="88" s="1"/>
  <c r="N11826" i="88" a="1"/>
  <c r="N11826" i="88" s="1"/>
  <c r="N11827" i="88" a="1"/>
  <c r="N11827" i="88" s="1"/>
  <c r="N11828" i="88" a="1"/>
  <c r="N11828" i="88" s="1"/>
  <c r="N11829" i="88" a="1"/>
  <c r="N11829" i="88" s="1"/>
  <c r="O11829" i="88" s="1"/>
  <c r="N11830" i="88" a="1"/>
  <c r="N11830" i="88"/>
  <c r="N11831" i="88" a="1"/>
  <c r="N11831" i="88"/>
  <c r="N11832" i="88" a="1"/>
  <c r="N11832" i="88" s="1"/>
  <c r="O11832" i="88" s="1"/>
  <c r="N11833" i="88" a="1"/>
  <c r="N11833" i="88" s="1"/>
  <c r="O11833" i="88" s="1"/>
  <c r="N11834" i="88" a="1"/>
  <c r="N11834" i="88" s="1"/>
  <c r="N11835" i="88" a="1"/>
  <c r="N11835" i="88" s="1"/>
  <c r="N11836" i="88" a="1"/>
  <c r="N11836" i="88" s="1"/>
  <c r="N11837" i="88" a="1"/>
  <c r="N11837" i="88" s="1"/>
  <c r="O11837" i="88" s="1"/>
  <c r="N11838" i="88" a="1"/>
  <c r="N11838" i="88" s="1"/>
  <c r="N11839" i="88" a="1"/>
  <c r="N11839" i="88" s="1"/>
  <c r="N11840" i="88" a="1"/>
  <c r="N11840" i="88" s="1"/>
  <c r="N11841" i="88" a="1"/>
  <c r="N11841" i="88" s="1"/>
  <c r="N11842" i="88" a="1"/>
  <c r="N11842" i="88" s="1"/>
  <c r="N11843" i="88" a="1"/>
  <c r="N11843" i="88" s="1"/>
  <c r="N11844" i="88" a="1"/>
  <c r="N11844" i="88" s="1"/>
  <c r="N11845" i="88" a="1"/>
  <c r="N11845" i="88"/>
  <c r="N11846" i="88" a="1"/>
  <c r="N11846" i="88" s="1"/>
  <c r="N11847" i="88" a="1"/>
  <c r="N11847" i="88" s="1"/>
  <c r="N11848" i="88" a="1"/>
  <c r="N11848" i="88" s="1"/>
  <c r="N11849" i="88" a="1"/>
  <c r="N11849" i="88" s="1"/>
  <c r="N11850" i="88" a="1"/>
  <c r="N11850" i="88" s="1"/>
  <c r="O11850" i="88" s="1"/>
  <c r="N11851" i="88" a="1"/>
  <c r="N11851" i="88" s="1"/>
  <c r="O11851" i="88" s="1"/>
  <c r="N11852" i="88" a="1"/>
  <c r="N11852" i="88" s="1"/>
  <c r="N11853" i="88" a="1"/>
  <c r="N11853" i="88" s="1"/>
  <c r="N11854" i="88" a="1"/>
  <c r="N11854" i="88" s="1"/>
  <c r="N11855" i="88" a="1"/>
  <c r="N11855" i="88" s="1"/>
  <c r="N11856" i="88" a="1"/>
  <c r="N11856" i="88" s="1"/>
  <c r="N11857" i="88" a="1"/>
  <c r="N11857" i="88" s="1"/>
  <c r="O11857" i="88" s="1"/>
  <c r="N11858" i="88" a="1"/>
  <c r="N11858" i="88" s="1"/>
  <c r="N11859" i="88" a="1"/>
  <c r="N11859" i="88" s="1"/>
  <c r="N11860" i="88" a="1"/>
  <c r="N11860" i="88" s="1"/>
  <c r="N11861" i="88" a="1"/>
  <c r="N11861" i="88" s="1"/>
  <c r="N11862" i="88" a="1"/>
  <c r="N11862" i="88" s="1"/>
  <c r="N11863" i="88" a="1"/>
  <c r="N11863" i="88"/>
  <c r="N11864" i="88" a="1"/>
  <c r="N11864" i="88" s="1"/>
  <c r="N11865" i="88" a="1"/>
  <c r="N11865" i="88"/>
  <c r="N11866" i="88" a="1"/>
  <c r="N11866" i="88" s="1"/>
  <c r="N11867" i="88" a="1"/>
  <c r="N11867" i="88" s="1"/>
  <c r="N11868" i="88" a="1"/>
  <c r="N11868" i="88" s="1"/>
  <c r="N11869" i="88" a="1"/>
  <c r="N11869" i="88" s="1"/>
  <c r="N11870" i="88" a="1"/>
  <c r="N11870" i="88" s="1"/>
  <c r="N11871" i="88" a="1"/>
  <c r="N11871" i="88" s="1"/>
  <c r="O11871" i="88" s="1"/>
  <c r="N11872" i="88" a="1"/>
  <c r="N11872" i="88" s="1"/>
  <c r="O11872" i="88" s="1"/>
  <c r="N11873" i="88" a="1"/>
  <c r="N11873" i="88" s="1"/>
  <c r="N11874" i="88" a="1"/>
  <c r="N11874" i="88" s="1"/>
  <c r="O11874" i="88" s="1"/>
  <c r="N11875" i="88" a="1"/>
  <c r="N11875" i="88" s="1"/>
  <c r="O11875" i="88" s="1"/>
  <c r="N11876" i="88" a="1"/>
  <c r="N11876" i="88" s="1"/>
  <c r="N11877" i="88" a="1"/>
  <c r="N11877" i="88" s="1"/>
  <c r="N11878" i="88" a="1"/>
  <c r="N11878" i="88"/>
  <c r="N11879" i="88" a="1"/>
  <c r="N11879" i="88"/>
  <c r="O11879" i="88" s="1"/>
  <c r="N11880" i="88" a="1"/>
  <c r="N11880" i="88"/>
  <c r="N11881" i="88" a="1"/>
  <c r="N11881" i="88" s="1"/>
  <c r="O11881" i="88" s="1"/>
  <c r="N11882" i="88" a="1"/>
  <c r="N11882" i="88" s="1"/>
  <c r="N11883" i="88" a="1"/>
  <c r="N11883" i="88" s="1"/>
  <c r="O11883" i="88" s="1"/>
  <c r="N11884" i="88" a="1"/>
  <c r="N11884" i="88" s="1"/>
  <c r="N11885" i="88" a="1"/>
  <c r="N11885" i="88"/>
  <c r="N11886" i="88" a="1"/>
  <c r="N11886" i="88" s="1"/>
  <c r="O11886" i="88" s="1"/>
  <c r="N11887" i="88" a="1"/>
  <c r="N11887" i="88" s="1"/>
  <c r="N11888" i="88" a="1"/>
  <c r="N11888" i="88" s="1"/>
  <c r="N11889" i="88" a="1"/>
  <c r="N11889" i="88"/>
  <c r="N11890" i="88" a="1"/>
  <c r="N11890" i="88" s="1"/>
  <c r="N11891" i="88" a="1"/>
  <c r="N11891" i="88"/>
  <c r="N11892" i="88" a="1"/>
  <c r="N11892" i="88" s="1"/>
  <c r="N11893" i="88" a="1"/>
  <c r="N11893" i="88" s="1"/>
  <c r="O11893" i="88" s="1"/>
  <c r="N11894" i="88" a="1"/>
  <c r="N11894" i="88" s="1"/>
  <c r="N11895" i="88" a="1"/>
  <c r="N11895" i="88" s="1"/>
  <c r="N11896" i="88" a="1"/>
  <c r="N11896" i="88" s="1"/>
  <c r="N11897" i="88" a="1"/>
  <c r="N11897" i="88" s="1"/>
  <c r="N11898" i="88" a="1"/>
  <c r="N11898" i="88" s="1"/>
  <c r="N11899" i="88" a="1"/>
  <c r="N11899" i="88"/>
  <c r="O11899" i="88" s="1"/>
  <c r="N11900" i="88" a="1"/>
  <c r="N11900" i="88" s="1"/>
  <c r="O11900" i="88" s="1"/>
  <c r="N11901" i="88" a="1"/>
  <c r="N11901" i="88" s="1"/>
  <c r="O11901" i="88" s="1"/>
  <c r="N11902" i="88" a="1"/>
  <c r="N11902" i="88" s="1"/>
  <c r="N11903" i="88" a="1"/>
  <c r="N11903" i="88" s="1"/>
  <c r="N11904" i="88" a="1"/>
  <c r="N11904" i="88" s="1"/>
  <c r="N11905" i="88" a="1"/>
  <c r="N11905" i="88" s="1"/>
  <c r="N11906" i="88" a="1"/>
  <c r="N11906" i="88" s="1"/>
  <c r="N11907" i="88" a="1"/>
  <c r="N11907" i="88" s="1"/>
  <c r="O11907" i="88" s="1"/>
  <c r="N11908" i="88" a="1"/>
  <c r="N11908" i="88" s="1"/>
  <c r="N11909" i="88" a="1"/>
  <c r="N11909" i="88" s="1"/>
  <c r="N11910" i="88" a="1"/>
  <c r="N11910" i="88" s="1"/>
  <c r="N11911" i="88" a="1"/>
  <c r="N11911" i="88" s="1"/>
  <c r="N11912" i="88" a="1"/>
  <c r="N11912" i="88" s="1"/>
  <c r="N11913" i="88" a="1"/>
  <c r="N11913" i="88"/>
  <c r="N11914" i="88" a="1"/>
  <c r="N11914" i="88" s="1"/>
  <c r="O11914" i="88" s="1"/>
  <c r="N11915" i="88" a="1"/>
  <c r="N11915" i="88"/>
  <c r="N11916" i="88" a="1"/>
  <c r="N11916" i="88"/>
  <c r="N11917" i="88" a="1"/>
  <c r="N11917" i="88" s="1"/>
  <c r="O11917" i="88" s="1"/>
  <c r="N11918" i="88" a="1"/>
  <c r="N11918" i="88" s="1"/>
  <c r="N11919" i="88" a="1"/>
  <c r="N11919" i="88" s="1"/>
  <c r="O11919" i="88" s="1"/>
  <c r="N11920" i="88" a="1"/>
  <c r="N11920" i="88" s="1"/>
  <c r="N11921" i="88" a="1"/>
  <c r="N11921" i="88" s="1"/>
  <c r="N11922" i="88" a="1"/>
  <c r="N11922" i="88" s="1"/>
  <c r="N11923" i="88" a="1"/>
  <c r="N11923" i="88" s="1"/>
  <c r="N11924" i="88" a="1"/>
  <c r="N11924" i="88" s="1"/>
  <c r="N11925" i="88" a="1"/>
  <c r="N11925" i="88"/>
  <c r="N11926" i="88" a="1"/>
  <c r="N11926" i="88" s="1"/>
  <c r="N11927" i="88" a="1"/>
  <c r="N11927" i="88"/>
  <c r="N11928" i="88" a="1"/>
  <c r="N11928" i="88"/>
  <c r="N11929" i="88" a="1"/>
  <c r="N11929" i="88" s="1"/>
  <c r="O11929" i="88" s="1"/>
  <c r="N11930" i="88" a="1"/>
  <c r="N11930" i="88" s="1"/>
  <c r="N11931" i="88" a="1"/>
  <c r="N11931" i="88" s="1"/>
  <c r="N11932" i="88" a="1"/>
  <c r="N11932" i="88" s="1"/>
  <c r="O11932" i="88" s="1"/>
  <c r="N11933" i="88" a="1"/>
  <c r="N11933" i="88" s="1"/>
  <c r="O11933" i="88" s="1"/>
  <c r="N11934" i="88" a="1"/>
  <c r="N11934" i="88" s="1"/>
  <c r="N11935" i="88" a="1"/>
  <c r="N11935" i="88" s="1"/>
  <c r="N11936" i="88" a="1"/>
  <c r="N11936" i="88" s="1"/>
  <c r="N11937" i="88" a="1"/>
  <c r="N11937" i="88" s="1"/>
  <c r="N11938" i="88" a="1"/>
  <c r="N11938" i="88" s="1"/>
  <c r="N11939" i="88" a="1"/>
  <c r="N11939" i="88" s="1"/>
  <c r="N11940" i="88" a="1"/>
  <c r="N11940" i="88" s="1"/>
  <c r="N11941" i="88" a="1"/>
  <c r="N11941" i="88"/>
  <c r="O11941" i="88" s="1"/>
  <c r="N11942" i="88" a="1"/>
  <c r="N11942" i="88" s="1"/>
  <c r="N11943" i="88" a="1"/>
  <c r="N11943" i="88" s="1"/>
  <c r="N11944" i="88" a="1"/>
  <c r="N11944" i="88" s="1"/>
  <c r="N11945" i="88" a="1"/>
  <c r="N11945" i="88" s="1"/>
  <c r="N11946" i="88" a="1"/>
  <c r="N11946" i="88" s="1"/>
  <c r="N11947" i="88" a="1"/>
  <c r="N11947" i="88" s="1"/>
  <c r="N11948" i="88" a="1"/>
  <c r="N11948" i="88" s="1"/>
  <c r="N11949" i="88" a="1"/>
  <c r="N11949" i="88"/>
  <c r="N11950" i="88" a="1"/>
  <c r="N11950" i="88"/>
  <c r="O11950" i="88" s="1"/>
  <c r="N11951" i="88" a="1"/>
  <c r="N11951" i="88" s="1"/>
  <c r="N11952" i="88" a="1"/>
  <c r="N11952" i="88" s="1"/>
  <c r="N11953" i="88" a="1"/>
  <c r="N11953" i="88" s="1"/>
  <c r="O11953" i="88" s="1"/>
  <c r="N11954" i="88" a="1"/>
  <c r="N11954" i="88" s="1"/>
  <c r="N11955" i="88" a="1"/>
  <c r="N11955" i="88" s="1"/>
  <c r="N11956" i="88" a="1"/>
  <c r="N11956" i="88" s="1"/>
  <c r="N11957" i="88" a="1"/>
  <c r="N11957" i="88"/>
  <c r="N11958" i="88" a="1"/>
  <c r="N11958" i="88"/>
  <c r="N11959" i="88" a="1"/>
  <c r="N11959" i="88" s="1"/>
  <c r="O11959" i="88" s="1"/>
  <c r="N11960" i="88" a="1"/>
  <c r="N11960" i="88" s="1"/>
  <c r="O11960" i="88" s="1"/>
  <c r="N11961" i="88" a="1"/>
  <c r="N11961" i="88" s="1"/>
  <c r="N11962" i="88" a="1"/>
  <c r="N11962" i="88"/>
  <c r="N11963" i="88" a="1"/>
  <c r="N11963" i="88"/>
  <c r="N11964" i="88" a="1"/>
  <c r="N11964" i="88" s="1"/>
  <c r="N11965" i="88" a="1"/>
  <c r="N11965" i="88" s="1"/>
  <c r="N11966" i="88" a="1"/>
  <c r="N11966" i="88" s="1"/>
  <c r="N11967" i="88" a="1"/>
  <c r="N11967" i="88" s="1"/>
  <c r="N11968" i="88" a="1"/>
  <c r="N11968" i="88" s="1"/>
  <c r="N11969" i="88" a="1"/>
  <c r="N11969" i="88" s="1"/>
  <c r="N11970" i="88" a="1"/>
  <c r="N11970" i="88" s="1"/>
  <c r="N11971" i="88" a="1"/>
  <c r="N11971" i="88" s="1"/>
  <c r="O11971" i="88" s="1"/>
  <c r="N11972" i="88" a="1"/>
  <c r="N11972" i="88" s="1"/>
  <c r="N11973" i="88" a="1"/>
  <c r="N11973" i="88"/>
  <c r="N11974" i="88" a="1"/>
  <c r="N11974" i="88"/>
  <c r="N11975" i="88" a="1"/>
  <c r="N11975" i="88" s="1"/>
  <c r="O11975" i="88" s="1"/>
  <c r="N11976" i="88" a="1"/>
  <c r="N11976" i="88"/>
  <c r="N11977" i="88" a="1"/>
  <c r="N11977" i="88" s="1"/>
  <c r="O11977" i="88" s="1"/>
  <c r="N11978" i="88" a="1"/>
  <c r="N11978" i="88" s="1"/>
  <c r="N11979" i="88" a="1"/>
  <c r="N11979" i="88" s="1"/>
  <c r="N11980" i="88" a="1"/>
  <c r="N11980" i="88" s="1"/>
  <c r="N11981" i="88" a="1"/>
  <c r="N11981" i="88"/>
  <c r="N11982" i="88" a="1"/>
  <c r="N11982" i="88" s="1"/>
  <c r="N11983" i="88" a="1"/>
  <c r="N11983" i="88"/>
  <c r="N11984" i="88" a="1"/>
  <c r="N11984" i="88" s="1"/>
  <c r="N11985" i="88" a="1"/>
  <c r="N11985" i="88" s="1"/>
  <c r="O11985" i="88" s="1"/>
  <c r="N11986" i="88" a="1"/>
  <c r="N11986" i="88" s="1"/>
  <c r="N11987" i="88" a="1"/>
  <c r="N11987" i="88"/>
  <c r="N11988" i="88" a="1"/>
  <c r="N11988" i="88"/>
  <c r="N11989" i="88" a="1"/>
  <c r="N11989" i="88"/>
  <c r="N11990" i="88" a="1"/>
  <c r="N11990" i="88" s="1"/>
  <c r="N11991" i="88" a="1"/>
  <c r="N11991" i="88"/>
  <c r="N11992" i="88" a="1"/>
  <c r="N11992" i="88" s="1"/>
  <c r="N11993" i="88" a="1"/>
  <c r="N11993" i="88" s="1"/>
  <c r="N11994" i="88" a="1"/>
  <c r="N11994" i="88" s="1"/>
  <c r="N11995" i="88" a="1"/>
  <c r="N11995" i="88" s="1"/>
  <c r="N11996" i="88" a="1"/>
  <c r="N11996" i="88" s="1"/>
  <c r="N11997" i="88" a="1"/>
  <c r="N11997" i="88" s="1"/>
  <c r="N11998" i="88" a="1"/>
  <c r="N11998" i="88"/>
  <c r="N11999" i="88" a="1"/>
  <c r="N11999" i="88" s="1"/>
  <c r="O11999" i="88" s="1"/>
  <c r="N12000" i="88" a="1"/>
  <c r="N12000" i="88"/>
  <c r="N12001" i="88" a="1"/>
  <c r="N12001" i="88"/>
  <c r="N12002" i="88" a="1"/>
  <c r="N12002" i="88" s="1"/>
  <c r="N12003" i="88" a="1"/>
  <c r="N12003" i="88" s="1"/>
  <c r="N12004" i="88" a="1"/>
  <c r="N12004" i="88" s="1"/>
  <c r="N12005" i="88" a="1"/>
  <c r="N12005" i="88" s="1"/>
  <c r="N12006" i="88" a="1"/>
  <c r="N12006" i="88" s="1"/>
  <c r="O12006" i="88" s="1"/>
  <c r="N12007" i="88" a="1"/>
  <c r="N12007" i="88" s="1"/>
  <c r="N12008" i="88" a="1"/>
  <c r="N12008" i="88" s="1"/>
  <c r="N12009" i="88" a="1"/>
  <c r="N12009" i="88" s="1"/>
  <c r="N12010" i="88" a="1"/>
  <c r="N12010" i="88" s="1"/>
  <c r="N12011" i="88" a="1"/>
  <c r="N12011" i="88" s="1"/>
  <c r="N12012" i="88" a="1"/>
  <c r="N12012" i="88"/>
  <c r="N12013" i="88" a="1"/>
  <c r="N12013" i="88"/>
  <c r="O12013" i="88" s="1"/>
  <c r="N12014" i="88" a="1"/>
  <c r="N12014" i="88" s="1"/>
  <c r="N12015" i="88" a="1"/>
  <c r="N12015" i="88" s="1"/>
  <c r="N12016" i="88" a="1"/>
  <c r="N12016" i="88" s="1"/>
  <c r="N12017" i="88" a="1"/>
  <c r="N12017" i="88" s="1"/>
  <c r="N12018" i="88" a="1"/>
  <c r="N12018" i="88" s="1"/>
  <c r="N12019" i="88" a="1"/>
  <c r="N12019" i="88" s="1"/>
  <c r="N12020" i="88" a="1"/>
  <c r="N12020" i="88" s="1"/>
  <c r="O12020" i="88" s="1"/>
  <c r="N12021" i="88" a="1"/>
  <c r="N12021" i="88" s="1"/>
  <c r="O12021" i="88" s="1"/>
  <c r="N12022" i="88" a="1"/>
  <c r="N12022" i="88"/>
  <c r="N12023" i="88" a="1"/>
  <c r="N12023" i="88" s="1"/>
  <c r="N12024" i="88" a="1"/>
  <c r="N12024" i="88" s="1"/>
  <c r="N12025" i="88" a="1"/>
  <c r="N12025" i="88" s="1"/>
  <c r="O12025" i="88" s="1"/>
  <c r="N12026" i="88" a="1"/>
  <c r="N12026" i="88" s="1"/>
  <c r="N12027" i="88" a="1"/>
  <c r="N12027" i="88" s="1"/>
  <c r="O12027" i="88" s="1"/>
  <c r="N12028" i="88" a="1"/>
  <c r="N12028" i="88" s="1"/>
  <c r="N12029" i="88" a="1"/>
  <c r="N12029" i="88" s="1"/>
  <c r="N12030" i="88" a="1"/>
  <c r="N12030" i="88" s="1"/>
  <c r="N12031" i="88" a="1"/>
  <c r="N12031" i="88" s="1"/>
  <c r="N12032" i="88" a="1"/>
  <c r="N12032" i="88" s="1"/>
  <c r="N12033" i="88" a="1"/>
  <c r="N12033" i="88" s="1"/>
  <c r="N12034" i="88" a="1"/>
  <c r="N12034" i="88" s="1"/>
  <c r="O12034" i="88" s="1"/>
  <c r="N12035" i="88" a="1"/>
  <c r="N12035" i="88"/>
  <c r="N12036" i="88" a="1"/>
  <c r="N12036" i="88"/>
  <c r="N12037" i="88" a="1"/>
  <c r="N12037" i="88" s="1"/>
  <c r="O12037" i="88" s="1"/>
  <c r="N12038" i="88" a="1"/>
  <c r="N12038" i="88" s="1"/>
  <c r="N12039" i="88" a="1"/>
  <c r="N12039" i="88" s="1"/>
  <c r="N12040" i="88" a="1"/>
  <c r="N12040" i="88"/>
  <c r="N12041" i="88" a="1"/>
  <c r="N12041" i="88" s="1"/>
  <c r="O12041" i="88" s="1"/>
  <c r="N12042" i="88" a="1"/>
  <c r="N12042" i="88" s="1"/>
  <c r="N12043" i="88" a="1"/>
  <c r="N12043" i="88" s="1"/>
  <c r="N12044" i="88" a="1"/>
  <c r="N12044" i="88" s="1"/>
  <c r="N12045" i="88" a="1"/>
  <c r="N12045" i="88" s="1"/>
  <c r="N12046" i="88" a="1"/>
  <c r="N12046" i="88" s="1"/>
  <c r="O12046" i="88" s="1"/>
  <c r="N12047" i="88" a="1"/>
  <c r="N12047" i="88"/>
  <c r="N12048" i="88" a="1"/>
  <c r="N12048" i="88"/>
  <c r="N12049" i="88" a="1"/>
  <c r="N12049" i="88" s="1"/>
  <c r="O12049" i="88" s="1"/>
  <c r="N12050" i="88" a="1"/>
  <c r="N12050" i="88" s="1"/>
  <c r="N12051" i="88" a="1"/>
  <c r="N12051" i="88" s="1"/>
  <c r="N12052" i="88" a="1"/>
  <c r="N12052" i="88" s="1"/>
  <c r="O12052" i="88" s="1"/>
  <c r="N12053" i="88" a="1"/>
  <c r="N12053" i="88" s="1"/>
  <c r="N12054" i="88" a="1"/>
  <c r="N12054" i="88" s="1"/>
  <c r="N12055" i="88" a="1"/>
  <c r="N12055" i="88" s="1"/>
  <c r="O12055" i="88" s="1"/>
  <c r="N12056" i="88" a="1"/>
  <c r="N12056" i="88" s="1"/>
  <c r="O12056" i="88" s="1"/>
  <c r="N12057" i="88" a="1"/>
  <c r="N12057" i="88" s="1"/>
  <c r="N12058" i="88" a="1"/>
  <c r="N12058" i="88"/>
  <c r="N12059" i="88" a="1"/>
  <c r="N12059" i="88"/>
  <c r="N12060" i="88" a="1"/>
  <c r="N12060" i="88" s="1"/>
  <c r="N12061" i="88" a="1"/>
  <c r="N12061" i="88"/>
  <c r="N12062" i="88" a="1"/>
  <c r="N12062" i="88" s="1"/>
  <c r="N12063" i="88" a="1"/>
  <c r="N12063" i="88" s="1"/>
  <c r="N12064" i="88" a="1"/>
  <c r="N12064" i="88" s="1"/>
  <c r="N12065" i="88" a="1"/>
  <c r="N12065" i="88" s="1"/>
  <c r="N12066" i="88" a="1"/>
  <c r="N12066" i="88"/>
  <c r="N12067" i="88" a="1"/>
  <c r="N12067" i="88" s="1"/>
  <c r="N12068" i="88" a="1"/>
  <c r="N12068" i="88" s="1"/>
  <c r="N12069" i="88" a="1"/>
  <c r="N12069" i="88"/>
  <c r="N12070" i="88" a="1"/>
  <c r="N12070" i="88" s="1"/>
  <c r="N12071" i="88" a="1"/>
  <c r="N12071" i="88" s="1"/>
  <c r="N12072" i="88" a="1"/>
  <c r="N12072" i="88"/>
  <c r="N12073" i="88" a="1"/>
  <c r="N12073" i="88"/>
  <c r="O12073" i="88" s="1"/>
  <c r="N12074" i="88" a="1"/>
  <c r="N12074" i="88" s="1"/>
  <c r="N12075" i="88" a="1"/>
  <c r="N12075" i="88" s="1"/>
  <c r="N12076" i="88" a="1"/>
  <c r="N12076" i="88"/>
  <c r="O12076" i="88" s="1"/>
  <c r="N12077" i="88" a="1"/>
  <c r="N12077" i="88"/>
  <c r="N12078" i="88" a="1"/>
  <c r="N12078" i="88" s="1"/>
  <c r="N12079" i="88" a="1"/>
  <c r="N12079" i="88"/>
  <c r="N12080" i="88" a="1"/>
  <c r="N12080" i="88" s="1"/>
  <c r="N12081" i="88" a="1"/>
  <c r="N12081" i="88"/>
  <c r="N12082" i="88" a="1"/>
  <c r="N12082" i="88" s="1"/>
  <c r="N12083" i="88" a="1"/>
  <c r="N12083" i="88" s="1"/>
  <c r="N12084" i="88" a="1"/>
  <c r="N12084" i="88" s="1"/>
  <c r="O12084" i="88" s="1"/>
  <c r="N12085" i="88" a="1"/>
  <c r="N12085" i="88"/>
  <c r="N12086" i="88" a="1"/>
  <c r="N12086" i="88" s="1"/>
  <c r="N12087" i="88" a="1"/>
  <c r="N12087" i="88" s="1"/>
  <c r="N12088" i="88" a="1"/>
  <c r="N12088" i="88" s="1"/>
  <c r="N12089" i="88" a="1"/>
  <c r="N12089" i="88" s="1"/>
  <c r="O12089" i="88" s="1"/>
  <c r="N12090" i="88" a="1"/>
  <c r="N12090" i="88"/>
  <c r="N12091" i="88" a="1"/>
  <c r="N12091" i="88" s="1"/>
  <c r="N12092" i="88" a="1"/>
  <c r="N12092" i="88" s="1"/>
  <c r="N12093" i="88" a="1"/>
  <c r="N12093" i="88"/>
  <c r="N12094" i="88" a="1"/>
  <c r="N12094" i="88"/>
  <c r="N12095" i="88" a="1"/>
  <c r="N12095" i="88" s="1"/>
  <c r="N12096" i="88" a="1"/>
  <c r="N12096" i="88" s="1"/>
  <c r="O12096" i="88" s="1"/>
  <c r="N12097" i="88" a="1"/>
  <c r="N12097" i="88" s="1"/>
  <c r="O12097" i="88" s="1"/>
  <c r="N12098" i="88" a="1"/>
  <c r="N12098" i="88" s="1"/>
  <c r="N12099" i="88" a="1"/>
  <c r="N12099" i="88" s="1"/>
  <c r="N12100" i="88" a="1"/>
  <c r="N12100" i="88" s="1"/>
  <c r="N12101" i="88" a="1"/>
  <c r="N12101" i="88" s="1"/>
  <c r="N12102" i="88" a="1"/>
  <c r="N12102" i="88" s="1"/>
  <c r="O12102" i="88" s="1"/>
  <c r="N12103" i="88" a="1"/>
  <c r="N12103" i="88" s="1"/>
  <c r="N12104" i="88" a="1"/>
  <c r="N12104" i="88" s="1"/>
  <c r="N12105" i="88" a="1"/>
  <c r="N12105" i="88" s="1"/>
  <c r="O12105" i="88" s="1"/>
  <c r="N12106" i="88" a="1"/>
  <c r="N12106" i="88" s="1"/>
  <c r="N12107" i="88" a="1"/>
  <c r="N12107" i="88"/>
  <c r="N12108" i="88" a="1"/>
  <c r="N12108" i="88" s="1"/>
  <c r="N12109" i="88" a="1"/>
  <c r="N12109" i="88" s="1"/>
  <c r="O12109" i="88" s="1"/>
  <c r="N12110" i="88" a="1"/>
  <c r="N12110" i="88" s="1"/>
  <c r="N12111" i="88" a="1"/>
  <c r="N12111" i="88" s="1"/>
  <c r="N12112" i="88" a="1"/>
  <c r="N12112" i="88" s="1"/>
  <c r="O12112" i="88" s="1"/>
  <c r="N12113" i="88" a="1"/>
  <c r="N12113" i="88" s="1"/>
  <c r="N12114" i="88" a="1"/>
  <c r="N12114" i="88"/>
  <c r="N12115" i="88" a="1"/>
  <c r="N12115" i="88"/>
  <c r="N12116" i="88" a="1"/>
  <c r="N12116" i="88" s="1"/>
  <c r="N12117" i="88" a="1"/>
  <c r="N12117" i="88" s="1"/>
  <c r="N12118" i="88" a="1"/>
  <c r="N12118" i="88" s="1"/>
  <c r="O12118" i="88" s="1"/>
  <c r="N12119" i="88" a="1"/>
  <c r="N12119" i="88" s="1"/>
  <c r="N12120" i="88" a="1"/>
  <c r="N12120" i="88" s="1"/>
  <c r="N12121" i="88" a="1"/>
  <c r="N12121" i="88" s="1"/>
  <c r="O12121" i="88" s="1"/>
  <c r="N12122" i="88" a="1"/>
  <c r="N12122" i="88" s="1"/>
  <c r="N12123" i="88" a="1"/>
  <c r="N12123" i="88" s="1"/>
  <c r="O12123" i="88" s="1"/>
  <c r="N12124" i="88" a="1"/>
  <c r="N12124" i="88" s="1"/>
  <c r="O12124" i="88" s="1"/>
  <c r="N12125" i="88" a="1"/>
  <c r="N12125" i="88"/>
  <c r="N12126" i="88" a="1"/>
  <c r="N12126" i="88" s="1"/>
  <c r="N12127" i="88" a="1"/>
  <c r="N12127" i="88" s="1"/>
  <c r="N12128" i="88" a="1"/>
  <c r="N12128" i="88" s="1"/>
  <c r="N12129" i="88" a="1"/>
  <c r="N12129" i="88"/>
  <c r="O12129" i="88" s="1"/>
  <c r="N12130" i="88" a="1"/>
  <c r="N12130" i="88" s="1"/>
  <c r="O12130" i="88" s="1"/>
  <c r="N12131" i="88" a="1"/>
  <c r="N12131" i="88"/>
  <c r="N12132" i="88" a="1"/>
  <c r="N12132" i="88" s="1"/>
  <c r="N12133" i="88" a="1"/>
  <c r="N12133" i="88"/>
  <c r="N12134" i="88" a="1"/>
  <c r="N12134" i="88" s="1"/>
  <c r="N12135" i="88" a="1"/>
  <c r="N12135" i="88" s="1"/>
  <c r="N12136" i="88" a="1"/>
  <c r="N12136" i="88" s="1"/>
  <c r="N12137" i="88" a="1"/>
  <c r="N12137" i="88" s="1"/>
  <c r="N12138" i="88" a="1"/>
  <c r="N12138" i="88"/>
  <c r="O12138" i="88" s="1"/>
  <c r="N12139" i="88" a="1"/>
  <c r="N12139" i="88" s="1"/>
  <c r="N12140" i="88" a="1"/>
  <c r="N12140" i="88" s="1"/>
  <c r="N12141" i="88" a="1"/>
  <c r="N12141" i="88" s="1"/>
  <c r="O12141" i="88" s="1"/>
  <c r="N12142" i="88" a="1"/>
  <c r="N12142" i="88" s="1"/>
  <c r="N12143" i="88" a="1"/>
  <c r="N12143" i="88" s="1"/>
  <c r="O12143" i="88" s="1"/>
  <c r="N12144" i="88" a="1"/>
  <c r="N12144" i="88" s="1"/>
  <c r="N12145" i="88" a="1"/>
  <c r="N12145" i="88" s="1"/>
  <c r="O12145" i="88" s="1"/>
  <c r="N12146" i="88" a="1"/>
  <c r="N12146" i="88" s="1"/>
  <c r="N12147" i="88" a="1"/>
  <c r="N12147" i="88" s="1"/>
  <c r="N12148" i="88" a="1"/>
  <c r="N12148" i="88"/>
  <c r="N12149" i="88" a="1"/>
  <c r="N12149" i="88"/>
  <c r="N12150" i="88" a="1"/>
  <c r="N12150" i="88" s="1"/>
  <c r="N12151" i="88" a="1"/>
  <c r="N12151" i="88"/>
  <c r="N12152" i="88" a="1"/>
  <c r="N12152" i="88" s="1"/>
  <c r="N12153" i="88" a="1"/>
  <c r="N12153" i="88" s="1"/>
  <c r="N12154" i="88" a="1"/>
  <c r="N12154" i="88" s="1"/>
  <c r="N12155" i="88" a="1"/>
  <c r="N12155" i="88" s="1"/>
  <c r="O12155" i="88" s="1"/>
  <c r="N12156" i="88" a="1"/>
  <c r="N12156" i="88" s="1"/>
  <c r="O12156" i="88" s="1"/>
  <c r="N12157" i="88" a="1"/>
  <c r="N12157" i="88" s="1"/>
  <c r="O12157" i="88" s="1"/>
  <c r="N12158" i="88" a="1"/>
  <c r="N12158" i="88" s="1"/>
  <c r="N12159" i="88" a="1"/>
  <c r="N12159" i="88" s="1"/>
  <c r="N12160" i="88" a="1"/>
  <c r="N12160" i="88"/>
  <c r="N12161" i="88" a="1"/>
  <c r="N12161" i="88"/>
  <c r="N12162" i="88" a="1"/>
  <c r="N12162" i="88" s="1"/>
  <c r="N12163" i="88" a="1"/>
  <c r="N12163" i="88" s="1"/>
  <c r="N12164" i="88" a="1"/>
  <c r="N12164" i="88" s="1"/>
  <c r="N12165" i="88" a="1"/>
  <c r="N12165" i="88"/>
  <c r="N12166" i="88" a="1"/>
  <c r="N12166" i="88"/>
  <c r="N12167" i="88" a="1"/>
  <c r="N12167" i="88" s="1"/>
  <c r="N12168" i="88" a="1"/>
  <c r="N12168" i="88"/>
  <c r="N12169" i="88" a="1"/>
  <c r="N12169" i="88"/>
  <c r="O12169" i="88" s="1"/>
  <c r="N12170" i="88" a="1"/>
  <c r="N12170" i="88" s="1"/>
  <c r="N12171" i="88" a="1"/>
  <c r="N12171" i="88" s="1"/>
  <c r="N12172" i="88" a="1"/>
  <c r="N12172" i="88" s="1"/>
  <c r="N12173" i="88" a="1"/>
  <c r="N12173" i="88" s="1"/>
  <c r="O12173" i="88" s="1"/>
  <c r="N12174" i="88" a="1"/>
  <c r="N12174" i="88" s="1"/>
  <c r="N12175" i="88" a="1"/>
  <c r="N12175" i="88"/>
  <c r="N12176" i="88" a="1"/>
  <c r="N12176" i="88" s="1"/>
  <c r="N12177" i="88" a="1"/>
  <c r="N12177" i="88" s="1"/>
  <c r="N12178" i="88" a="1"/>
  <c r="N12178" i="88" s="1"/>
  <c r="N12179" i="88" a="1"/>
  <c r="N12179" i="88"/>
  <c r="N12180" i="88" a="1"/>
  <c r="N12180" i="88"/>
  <c r="O12180" i="88" s="1"/>
  <c r="N12181" i="88" a="1"/>
  <c r="N12181" i="88"/>
  <c r="N12182" i="88" a="1"/>
  <c r="N12182" i="88" s="1"/>
  <c r="N12183" i="88" a="1"/>
  <c r="N12183" i="88"/>
  <c r="N12184" i="88" a="1"/>
  <c r="N12184" i="88" s="1"/>
  <c r="N12185" i="88" a="1"/>
  <c r="N12185" i="88" s="1"/>
  <c r="N12186" i="88" a="1"/>
  <c r="N12186" i="88" s="1"/>
  <c r="N12187" i="88" a="1"/>
  <c r="N12187" i="88" s="1"/>
  <c r="O12187" i="88" s="1"/>
  <c r="N12188" i="88" a="1"/>
  <c r="N12188" i="88" s="1"/>
  <c r="N12189" i="88" a="1"/>
  <c r="N12189" i="88" s="1"/>
  <c r="N12190" i="88" a="1"/>
  <c r="N12190" i="88"/>
  <c r="N12191" i="88" a="1"/>
  <c r="N12191" i="88" s="1"/>
  <c r="N12192" i="88" a="1"/>
  <c r="N12192" i="88"/>
  <c r="N12193" i="88" a="1"/>
  <c r="N12193" i="88" s="1"/>
  <c r="O12193" i="88" s="1"/>
  <c r="N12194" i="88" a="1"/>
  <c r="N12194" i="88" s="1"/>
  <c r="N12195" i="88" a="1"/>
  <c r="N12195" i="88"/>
  <c r="N12196" i="88" a="1"/>
  <c r="N12196" i="88" s="1"/>
  <c r="N12197" i="88" a="1"/>
  <c r="N12197" i="88" s="1"/>
  <c r="O12197" i="88" s="1"/>
  <c r="N12198" i="88" a="1"/>
  <c r="N12198" i="88" s="1"/>
  <c r="N12199" i="88" a="1"/>
  <c r="N12199" i="88"/>
  <c r="N12200" i="88" a="1"/>
  <c r="N12200" i="88" s="1"/>
  <c r="N12201" i="88" a="1"/>
  <c r="N12201" i="88" s="1"/>
  <c r="O12201" i="88" s="1"/>
  <c r="N12202" i="88" a="1"/>
  <c r="N12202" i="88" s="1"/>
  <c r="N12203" i="88" a="1"/>
  <c r="N12203" i="88" s="1"/>
  <c r="N12204" i="88" a="1"/>
  <c r="N12204" i="88" s="1"/>
  <c r="O12204" i="88" s="1"/>
  <c r="N12205" i="88" a="1"/>
  <c r="N12205" i="88" s="1"/>
  <c r="N12206" i="88" a="1"/>
  <c r="N12206" i="88" s="1"/>
  <c r="N12207" i="88" a="1"/>
  <c r="N12207" i="88" s="1"/>
  <c r="O12207" i="88" s="1"/>
  <c r="N12208" i="88" a="1"/>
  <c r="N12208" i="88" s="1"/>
  <c r="N12209" i="88" a="1"/>
  <c r="N12209" i="88" s="1"/>
  <c r="N12210" i="88" a="1"/>
  <c r="N12210" i="88"/>
  <c r="N12211" i="88" a="1"/>
  <c r="N12211" i="88" s="1"/>
  <c r="N12212" i="88" a="1"/>
  <c r="N12212" i="88" s="1"/>
  <c r="N12213" i="88" a="1"/>
  <c r="N12213" i="88" s="1"/>
  <c r="N12214" i="88" a="1"/>
  <c r="N12214" i="88"/>
  <c r="N12215" i="88" a="1"/>
  <c r="N12215" i="88" s="1"/>
  <c r="N12216" i="88" a="1"/>
  <c r="N12216" i="88"/>
  <c r="N12217" i="88" a="1"/>
  <c r="N12217" i="88"/>
  <c r="O12217" i="88" s="1"/>
  <c r="N12218" i="88" a="1"/>
  <c r="N12218" i="88" s="1"/>
  <c r="N12219" i="88" a="1"/>
  <c r="N12219" i="88" s="1"/>
  <c r="N12220" i="88" a="1"/>
  <c r="N12220" i="88" s="1"/>
  <c r="O12220" i="88" s="1"/>
  <c r="N12221" i="88" a="1"/>
  <c r="N12221" i="88" s="1"/>
  <c r="O12221" i="88" s="1"/>
  <c r="N12222" i="88" a="1"/>
  <c r="N12222" i="88"/>
  <c r="N12223" i="88" a="1"/>
  <c r="N12223" i="88" s="1"/>
  <c r="N12224" i="88" a="1"/>
  <c r="N12224" i="88" s="1"/>
  <c r="O12224" i="88" s="1"/>
  <c r="N12225" i="88" a="1"/>
  <c r="N12225" i="88" s="1"/>
  <c r="N12226" i="88" a="1"/>
  <c r="N12226" i="88" s="1"/>
  <c r="O12226" i="88" s="1"/>
  <c r="N12227" i="88" a="1"/>
  <c r="N12227" i="88" s="1"/>
  <c r="O12227" i="88" s="1"/>
  <c r="N12228" i="88" a="1"/>
  <c r="N12228" i="88" s="1"/>
  <c r="N12229" i="88" a="1"/>
  <c r="N12229" i="88"/>
  <c r="N12230" i="88" a="1"/>
  <c r="N12230" i="88" s="1"/>
  <c r="N12231" i="88" a="1"/>
  <c r="N12231" i="88" s="1"/>
  <c r="N12232" i="88" a="1"/>
  <c r="N12232" i="88" s="1"/>
  <c r="O12232" i="88" s="1"/>
  <c r="N12233" i="88" a="1"/>
  <c r="N12233" i="88"/>
  <c r="N12234" i="88" a="1"/>
  <c r="N12234" i="88" s="1"/>
  <c r="N12235" i="88" a="1"/>
  <c r="N12235" i="88" s="1"/>
  <c r="O12235" i="88" s="1"/>
  <c r="N12236" i="88" a="1"/>
  <c r="N12236" i="88" s="1"/>
  <c r="N12237" i="88" a="1"/>
  <c r="N12237" i="88" s="1"/>
  <c r="O12237" i="88" s="1"/>
  <c r="N12238" i="88" a="1"/>
  <c r="N12238" i="88" s="1"/>
  <c r="N12239" i="88" a="1"/>
  <c r="N12239" i="88" s="1"/>
  <c r="N12240" i="88" a="1"/>
  <c r="N12240" i="88"/>
  <c r="N12241" i="88" a="1"/>
  <c r="N12241" i="88" s="1"/>
  <c r="O12241" i="88" s="1"/>
  <c r="N12242" i="88" a="1"/>
  <c r="N12242" i="88" s="1"/>
  <c r="N12243" i="88" a="1"/>
  <c r="N12243" i="88" s="1"/>
  <c r="N12244" i="88" a="1"/>
  <c r="N12244" i="88" s="1"/>
  <c r="N12245" i="88" a="1"/>
  <c r="N12245" i="88" s="1"/>
  <c r="O12245" i="88" s="1"/>
  <c r="N12246" i="88" a="1"/>
  <c r="N12246" i="88" s="1"/>
  <c r="N12247" i="88" a="1"/>
  <c r="N12247" i="88" s="1"/>
  <c r="N12248" i="88" a="1"/>
  <c r="N12248" i="88" s="1"/>
  <c r="N12249" i="88" a="1"/>
  <c r="N12249" i="88" s="1"/>
  <c r="O12249" i="88" s="1"/>
  <c r="N12250" i="88" a="1"/>
  <c r="N12250" i="88" s="1"/>
  <c r="N12251" i="88" a="1"/>
  <c r="N12251" i="88"/>
  <c r="N12252" i="88" a="1"/>
  <c r="N12252" i="88" s="1"/>
  <c r="N12253" i="88" a="1"/>
  <c r="N12253" i="88" s="1"/>
  <c r="O12253" i="88" s="1"/>
  <c r="N12254" i="88" a="1"/>
  <c r="N12254" i="88" s="1"/>
  <c r="N12255" i="88" a="1"/>
  <c r="N12255" i="88" s="1"/>
  <c r="O12255" i="88" s="1"/>
  <c r="N12256" i="88" a="1"/>
  <c r="N12256" i="88"/>
  <c r="N12257" i="88" a="1"/>
  <c r="N12257" i="88" s="1"/>
  <c r="N12258" i="88" a="1"/>
  <c r="N12258" i="88" s="1"/>
  <c r="N12259" i="88" a="1"/>
  <c r="N12259" i="88" s="1"/>
  <c r="N12260" i="88" a="1"/>
  <c r="N12260" i="88" s="1"/>
  <c r="N12261" i="88" a="1"/>
  <c r="N12261" i="88"/>
  <c r="O12261" i="88" s="1"/>
  <c r="N12262" i="88" a="1"/>
  <c r="N12262" i="88" s="1"/>
  <c r="N12263" i="88" a="1"/>
  <c r="N12263" i="88" s="1"/>
  <c r="N12264" i="88" a="1"/>
  <c r="N12264" i="88"/>
  <c r="N12265" i="88" a="1"/>
  <c r="N12265" i="88" s="1"/>
  <c r="O12265" i="88" s="1"/>
  <c r="N12266" i="88" a="1"/>
  <c r="N12266" i="88" s="1"/>
  <c r="N12267" i="88" a="1"/>
  <c r="N12267" i="88"/>
  <c r="N12268" i="88" a="1"/>
  <c r="N12268" i="88"/>
  <c r="O12268" i="88" s="1"/>
  <c r="N12269" i="88" a="1"/>
  <c r="N12269" i="88" s="1"/>
  <c r="N12270" i="88" a="1"/>
  <c r="N12270" i="88" s="1"/>
  <c r="N12271" i="88" a="1"/>
  <c r="N12271" i="88" s="1"/>
  <c r="N12272" i="88" a="1"/>
  <c r="N12272" i="88" s="1"/>
  <c r="N12273" i="88" a="1"/>
  <c r="N12273" i="88" s="1"/>
  <c r="O12273" i="88" s="1"/>
  <c r="N12274" i="88" a="1"/>
  <c r="N12274" i="88"/>
  <c r="N12275" i="88" a="1"/>
  <c r="N12275" i="88" s="1"/>
  <c r="O12275" i="88" s="1"/>
  <c r="N12276" i="88" a="1"/>
  <c r="N12276" i="88" s="1"/>
  <c r="O12276" i="88" s="1"/>
  <c r="N12277" i="88" a="1"/>
  <c r="N12277" i="88" s="1"/>
  <c r="N12278" i="88" a="1"/>
  <c r="N12278" i="88" s="1"/>
  <c r="N12279" i="88" a="1"/>
  <c r="N12279" i="88" s="1"/>
  <c r="N12280" i="88" a="1"/>
  <c r="N12280" i="88" s="1"/>
  <c r="N12281" i="88" a="1"/>
  <c r="N12281" i="88" s="1"/>
  <c r="O12281" i="88" s="1"/>
  <c r="N12282" i="88" a="1"/>
  <c r="N12282" i="88" s="1"/>
  <c r="O12282" i="88" s="1"/>
  <c r="N12283" i="88" a="1"/>
  <c r="N12283" i="88" s="1"/>
  <c r="N12284" i="88" a="1"/>
  <c r="N12284" i="88" s="1"/>
  <c r="N12285" i="88" a="1"/>
  <c r="N12285" i="88" s="1"/>
  <c r="N12286" i="88" a="1"/>
  <c r="N12286" i="88" s="1"/>
  <c r="O12286" i="88" s="1"/>
  <c r="N12287" i="88" a="1"/>
  <c r="N12287" i="88" s="1"/>
  <c r="O12287" i="88" s="1"/>
  <c r="N12288" i="88" a="1"/>
  <c r="N12288" i="88"/>
  <c r="N12289" i="88" a="1"/>
  <c r="N12289" i="88" s="1"/>
  <c r="O12289" i="88" s="1"/>
  <c r="N12290" i="88" a="1"/>
  <c r="N12290" i="88" s="1"/>
  <c r="N12291" i="88" a="1"/>
  <c r="N12291" i="88"/>
  <c r="N12292" i="88" a="1"/>
  <c r="N12292" i="88"/>
  <c r="N12293" i="88" a="1"/>
  <c r="N12293" i="88" s="1"/>
  <c r="O12293" i="88" s="1"/>
  <c r="N12294" i="88" a="1"/>
  <c r="N12294" i="88"/>
  <c r="N12295" i="88" a="1"/>
  <c r="N12295" i="88"/>
  <c r="N12296" i="88" a="1"/>
  <c r="N12296" i="88" s="1"/>
  <c r="N12297" i="88" a="1"/>
  <c r="N12297" i="88"/>
  <c r="N12298" i="88" a="1"/>
  <c r="N12298" i="88" s="1"/>
  <c r="N12299" i="88" a="1"/>
  <c r="N12299" i="88" s="1"/>
  <c r="N12300" i="88" a="1"/>
  <c r="N12300" i="88" s="1"/>
  <c r="N12301" i="88" a="1"/>
  <c r="N12301" i="88" s="1"/>
  <c r="O12301" i="88" s="1"/>
  <c r="N12302" i="88" a="1"/>
  <c r="N12302" i="88" s="1"/>
  <c r="O12302" i="88" s="1"/>
  <c r="N12303" i="88" a="1"/>
  <c r="N12303" i="88" s="1"/>
  <c r="N12304" i="88" a="1"/>
  <c r="N12304" i="88"/>
  <c r="N12305" i="88" a="1"/>
  <c r="N12305" i="88" s="1"/>
  <c r="N12306" i="88" a="1"/>
  <c r="N12306" i="88" s="1"/>
  <c r="N12307" i="88" a="1"/>
  <c r="N12307" i="88" s="1"/>
  <c r="O12307" i="88" s="1"/>
  <c r="N12308" i="88" a="1"/>
  <c r="N12308" i="88" s="1"/>
  <c r="N12309" i="88" a="1"/>
  <c r="N12309" i="88" s="1"/>
  <c r="N12310" i="88" a="1"/>
  <c r="N12310" i="88" s="1"/>
  <c r="N12311" i="88" a="1"/>
  <c r="N12311" i="88" s="1"/>
  <c r="O12311" i="88" s="1"/>
  <c r="N12312" i="88" a="1"/>
  <c r="N12312" i="88"/>
  <c r="N12313" i="88" a="1"/>
  <c r="N12313" i="88" s="1"/>
  <c r="O12313" i="88" s="1"/>
  <c r="N12314" i="88" a="1"/>
  <c r="N12314" i="88" s="1"/>
  <c r="N12315" i="88" a="1"/>
  <c r="N12315" i="88" s="1"/>
  <c r="N12316" i="88" a="1"/>
  <c r="N12316" i="88" s="1"/>
  <c r="N12317" i="88" a="1"/>
  <c r="N12317" i="88" s="1"/>
  <c r="N12318" i="88" a="1"/>
  <c r="N12318" i="88" s="1"/>
  <c r="N12319" i="88" a="1"/>
  <c r="N12319" i="88"/>
  <c r="O12319" i="88" s="1"/>
  <c r="N12320" i="88" a="1"/>
  <c r="N12320" i="88" s="1"/>
  <c r="N12321" i="88" a="1"/>
  <c r="N12321" i="88" s="1"/>
  <c r="N12322" i="88" a="1"/>
  <c r="N12322" i="88" s="1"/>
  <c r="N12323" i="88" a="1"/>
  <c r="N12323" i="88" s="1"/>
  <c r="N12324" i="88" a="1"/>
  <c r="N12324" i="88" s="1"/>
  <c r="N12325" i="88" a="1"/>
  <c r="N12325" i="88" s="1"/>
  <c r="O12325" i="88" s="1"/>
  <c r="N12326" i="88" a="1"/>
  <c r="N12326" i="88" s="1"/>
  <c r="O12326" i="88" s="1"/>
  <c r="N12327" i="88" a="1"/>
  <c r="N12327" i="88" s="1"/>
  <c r="O12327" i="88" s="1"/>
  <c r="N12328" i="88" a="1"/>
  <c r="N12328" i="88" s="1"/>
  <c r="N12329" i="88" a="1"/>
  <c r="N12329" i="88" s="1"/>
  <c r="N12330" i="88" a="1"/>
  <c r="N12330" i="88" s="1"/>
  <c r="N12331" i="88" a="1"/>
  <c r="N12331" i="88" s="1"/>
  <c r="N12332" i="88" a="1"/>
  <c r="N12332" i="88" s="1"/>
  <c r="N12333" i="88" a="1"/>
  <c r="N12333" i="88"/>
  <c r="N12334" i="88" a="1"/>
  <c r="N12334" i="88" s="1"/>
  <c r="O12334" i="88" s="1"/>
  <c r="N12335" i="88" a="1"/>
  <c r="N12335" i="88" s="1"/>
  <c r="O12335" i="88" s="1"/>
  <c r="N12336" i="88" a="1"/>
  <c r="N12336" i="88"/>
  <c r="N12337" i="88" a="1"/>
  <c r="N12337" i="88" s="1"/>
  <c r="O12337" i="88" s="1"/>
  <c r="N12338" i="88" a="1"/>
  <c r="N12338" i="88" s="1"/>
  <c r="N12339" i="88" a="1"/>
  <c r="N12339" i="88" s="1"/>
  <c r="O12339" i="88" s="1"/>
  <c r="N12340" i="88" a="1"/>
  <c r="N12340" i="88" s="1"/>
  <c r="N12341" i="88" a="1"/>
  <c r="N12341" i="88" s="1"/>
  <c r="N12342" i="88" a="1"/>
  <c r="N12342" i="88" s="1"/>
  <c r="N12343" i="88" a="1"/>
  <c r="N12343" i="88" s="1"/>
  <c r="N12344" i="88" a="1"/>
  <c r="N12344" i="88" s="1"/>
  <c r="O12344" i="88" s="1"/>
  <c r="N12345" i="88" a="1"/>
  <c r="N12345" i="88" s="1"/>
  <c r="N12346" i="88" a="1"/>
  <c r="N12346" i="88" s="1"/>
  <c r="N12347" i="88" a="1"/>
  <c r="N12347" i="88" s="1"/>
  <c r="N12348" i="88" a="1"/>
  <c r="N12348" i="88" s="1"/>
  <c r="N12349" i="88" a="1"/>
  <c r="N12349" i="88" s="1"/>
  <c r="O12349" i="88" s="1"/>
  <c r="N12350" i="88" a="1"/>
  <c r="N12350" i="88" s="1"/>
  <c r="N12351" i="88" a="1"/>
  <c r="N12351" i="88" s="1"/>
  <c r="N12352" i="88" a="1"/>
  <c r="N12352" i="88" s="1"/>
  <c r="N12353" i="88" a="1"/>
  <c r="N12353" i="88" s="1"/>
  <c r="O12353" i="88" s="1"/>
  <c r="N12354" i="88" a="1"/>
  <c r="N12354" i="88" s="1"/>
  <c r="N12355" i="88" a="1"/>
  <c r="N12355" i="88" s="1"/>
  <c r="N12356" i="88" a="1"/>
  <c r="N12356" i="88" s="1"/>
  <c r="N12357" i="88" a="1"/>
  <c r="N12357" i="88"/>
  <c r="O12357" i="88" s="1"/>
  <c r="N12358" i="88" a="1"/>
  <c r="N12358" i="88" s="1"/>
  <c r="N12359" i="88" a="1"/>
  <c r="N12359" i="88" s="1"/>
  <c r="N12360" i="88" a="1"/>
  <c r="N12360" i="88" s="1"/>
  <c r="O12360" i="88" s="1"/>
  <c r="N12361" i="88" a="1"/>
  <c r="N12361" i="88" s="1"/>
  <c r="O12361" i="88" s="1"/>
  <c r="N12362" i="88" a="1"/>
  <c r="N12362" i="88" s="1"/>
  <c r="N12363" i="88" a="1"/>
  <c r="N12363" i="88"/>
  <c r="N12364" i="88" a="1"/>
  <c r="N12364" i="88" s="1"/>
  <c r="N12365" i="88" a="1"/>
  <c r="N12365" i="88" s="1"/>
  <c r="N12366" i="88" a="1"/>
  <c r="N12366" i="88" s="1"/>
  <c r="N12367" i="88" a="1"/>
  <c r="N12367" i="88" s="1"/>
  <c r="N12368" i="88" a="1"/>
  <c r="N12368" i="88" s="1"/>
  <c r="N12369" i="88" a="1"/>
  <c r="N12369" i="88"/>
  <c r="N12370" i="88" a="1"/>
  <c r="N12370" i="88" s="1"/>
  <c r="O12370" i="88" s="1"/>
  <c r="N12371" i="88" a="1"/>
  <c r="N12371" i="88" s="1"/>
  <c r="N12372" i="88" a="1"/>
  <c r="N12372" i="88" s="1"/>
  <c r="O12372" i="88" s="1"/>
  <c r="N12373" i="88" a="1"/>
  <c r="N12373" i="88"/>
  <c r="O12373" i="88" s="1"/>
  <c r="N12374" i="88" a="1"/>
  <c r="N12374" i="88" s="1"/>
  <c r="N12375" i="88" a="1"/>
  <c r="N12375" i="88" s="1"/>
  <c r="N12376" i="88" a="1"/>
  <c r="N12376" i="88"/>
  <c r="N12377" i="88" a="1"/>
  <c r="N12377" i="88"/>
  <c r="N12378" i="88" a="1"/>
  <c r="N12378" i="88" s="1"/>
  <c r="N12379" i="88" a="1"/>
  <c r="N12379" i="88"/>
  <c r="N12380" i="88" a="1"/>
  <c r="N12380" i="88" s="1"/>
  <c r="N12381" i="88" a="1"/>
  <c r="N12381" i="88" s="1"/>
  <c r="N12382" i="88" a="1"/>
  <c r="N12382" i="88" s="1"/>
  <c r="N12383" i="88" a="1"/>
  <c r="N12383" i="88" s="1"/>
  <c r="N12384" i="88" a="1"/>
  <c r="N12384" i="88" s="1"/>
  <c r="O12384" i="88" s="1"/>
  <c r="N12385" i="88" a="1"/>
  <c r="N12385" i="88"/>
  <c r="N12386" i="88" a="1"/>
  <c r="N12386" i="88" s="1"/>
  <c r="N12387" i="88" a="1"/>
  <c r="N12387" i="88"/>
  <c r="N12388" i="88" a="1"/>
  <c r="N12388" i="88" s="1"/>
  <c r="N12389" i="88" a="1"/>
  <c r="N12389" i="88" s="1"/>
  <c r="N12390" i="88" a="1"/>
  <c r="N12390" i="88" s="1"/>
  <c r="N12391" i="88" a="1"/>
  <c r="N12391" i="88" s="1"/>
  <c r="O12391" i="88" s="1"/>
  <c r="N12392" i="88" a="1"/>
  <c r="N12392" i="88" s="1"/>
  <c r="N12393" i="88" a="1"/>
  <c r="N12393" i="88"/>
  <c r="N12394" i="88" a="1"/>
  <c r="N12394" i="88" s="1"/>
  <c r="N12395" i="88" a="1"/>
  <c r="N12395" i="88" s="1"/>
  <c r="O12395" i="88" s="1"/>
  <c r="N12396" i="88" a="1"/>
  <c r="N12396" i="88"/>
  <c r="N12397" i="88" a="1"/>
  <c r="N12397" i="88" s="1"/>
  <c r="O12397" i="88" s="1"/>
  <c r="N12398" i="88" a="1"/>
  <c r="N12398" i="88" s="1"/>
  <c r="O12398" i="88" s="1"/>
  <c r="N12399" i="88" a="1"/>
  <c r="N12399" i="88"/>
  <c r="N12400" i="88" a="1"/>
  <c r="N12400" i="88" s="1"/>
  <c r="N12401" i="88" a="1"/>
  <c r="N12401" i="88" s="1"/>
  <c r="N12402" i="88" a="1"/>
  <c r="N12402" i="88" s="1"/>
  <c r="N12403" i="88" a="1"/>
  <c r="N12403" i="88"/>
  <c r="N12404" i="88" a="1"/>
  <c r="N12404" i="88" s="1"/>
  <c r="N12405" i="88" a="1"/>
  <c r="N12405" i="88"/>
  <c r="N12406" i="88" a="1"/>
  <c r="N12406" i="88"/>
  <c r="N12407" i="88" a="1"/>
  <c r="N12407" i="88" s="1"/>
  <c r="O12407" i="88" s="1"/>
  <c r="N12408" i="88" a="1"/>
  <c r="N12408" i="88" s="1"/>
  <c r="N12409" i="88" a="1"/>
  <c r="N12409" i="88" s="1"/>
  <c r="O12409" i="88" s="1"/>
  <c r="N12410" i="88" a="1"/>
  <c r="N12410" i="88" s="1"/>
  <c r="N12411" i="88" a="1"/>
  <c r="N12411" i="88"/>
  <c r="O12411" i="88" s="1"/>
  <c r="N12412" i="88" a="1"/>
  <c r="N12412" i="88" s="1"/>
  <c r="N12413" i="88" a="1"/>
  <c r="N12413" i="88"/>
  <c r="N12414" i="88" a="1"/>
  <c r="N12414" i="88" s="1"/>
  <c r="N12415" i="88" a="1"/>
  <c r="N12415" i="88" s="1"/>
  <c r="O12415" i="88" s="1"/>
  <c r="N12416" i="88" a="1"/>
  <c r="N12416" i="88" s="1"/>
  <c r="N12417" i="88" a="1"/>
  <c r="N12417" i="88" s="1"/>
  <c r="O12417" i="88" s="1"/>
  <c r="N12418" i="88" a="1"/>
  <c r="N12418" i="88" s="1"/>
  <c r="O12418" i="88" s="1"/>
  <c r="N12419" i="88" a="1"/>
  <c r="N12419" i="88" s="1"/>
  <c r="N12420" i="88" a="1"/>
  <c r="N12420" i="88"/>
  <c r="N12421" i="88" a="1"/>
  <c r="N12421" i="88" s="1"/>
  <c r="O12421" i="88" s="1"/>
  <c r="N12422" i="88" a="1"/>
  <c r="N12422" i="88" s="1"/>
  <c r="N12423" i="88" a="1"/>
  <c r="N12423" i="88" s="1"/>
  <c r="O12423" i="88" s="1"/>
  <c r="N12424" i="88" a="1"/>
  <c r="N12424" i="88" s="1"/>
  <c r="O12424" i="88" s="1"/>
  <c r="N12425" i="88" a="1"/>
  <c r="N12425" i="88"/>
  <c r="N12426" i="88" a="1"/>
  <c r="N12426" i="88" s="1"/>
  <c r="O12426" i="88" s="1"/>
  <c r="N12427" i="88" a="1"/>
  <c r="N12427" i="88" s="1"/>
  <c r="N12428" i="88" a="1"/>
  <c r="N12428" i="88" s="1"/>
  <c r="N12429" i="88" a="1"/>
  <c r="N12429" i="88" s="1"/>
  <c r="N12430" i="88" a="1"/>
  <c r="N12430" i="88" s="1"/>
  <c r="N12431" i="88" a="1"/>
  <c r="N12431" i="88" s="1"/>
  <c r="O12431" i="88" s="1"/>
  <c r="N12432" i="88" a="1"/>
  <c r="N12432" i="88" s="1"/>
  <c r="O12432" i="88" s="1"/>
  <c r="N12433" i="88" a="1"/>
  <c r="N12433" i="88"/>
  <c r="N12434" i="88" a="1"/>
  <c r="N12434" i="88" s="1"/>
  <c r="N12435" i="88" a="1"/>
  <c r="N12435" i="88" s="1"/>
  <c r="O12435" i="88" s="1"/>
  <c r="N12436" i="88" a="1"/>
  <c r="N12436" i="88" s="1"/>
  <c r="N12437" i="88" a="1"/>
  <c r="N12437" i="88"/>
  <c r="N12438" i="88" a="1"/>
  <c r="N12438" i="88"/>
  <c r="O12438" i="88" s="1"/>
  <c r="N12439" i="88" a="1"/>
  <c r="N12439" i="88" s="1"/>
  <c r="O12439" i="88" s="1"/>
  <c r="N12440" i="88" a="1"/>
  <c r="N12440" i="88" s="1"/>
  <c r="N12441" i="88" a="1"/>
  <c r="N12441" i="88" s="1"/>
  <c r="O12441" i="88" s="1"/>
  <c r="N12442" i="88" a="1"/>
  <c r="N12442" i="88" s="1"/>
  <c r="N12443" i="88" a="1"/>
  <c r="N12443" i="88" s="1"/>
  <c r="N12444" i="88" a="1"/>
  <c r="N12444" i="88" s="1"/>
  <c r="N12445" i="88" a="1"/>
  <c r="N12445" i="88" s="1"/>
  <c r="O12445" i="88" s="1"/>
  <c r="N12446" i="88" a="1"/>
  <c r="N12446" i="88" s="1"/>
  <c r="N12447" i="88" a="1"/>
  <c r="N12447" i="88" s="1"/>
  <c r="N12448" i="88" a="1"/>
  <c r="N12448" i="88" s="1"/>
  <c r="O12448" i="88" s="1"/>
  <c r="N12449" i="88" a="1"/>
  <c r="N12449" i="88" s="1"/>
  <c r="O12449" i="88" s="1"/>
  <c r="N12450" i="88" a="1"/>
  <c r="N12450" i="88" s="1"/>
  <c r="N12451" i="88" a="1"/>
  <c r="N12451" i="88" s="1"/>
  <c r="O12451" i="88" s="1"/>
  <c r="N12452" i="88" a="1"/>
  <c r="N12452" i="88" s="1"/>
  <c r="N12453" i="88" a="1"/>
  <c r="N12453" i="88" s="1"/>
  <c r="O12453" i="88" s="1"/>
  <c r="N12454" i="88" a="1"/>
  <c r="N12454" i="88"/>
  <c r="N12455" i="88" a="1"/>
  <c r="N12455" i="88" s="1"/>
  <c r="N12456" i="88" a="1"/>
  <c r="N12456" i="88" s="1"/>
  <c r="O12456" i="88" s="1"/>
  <c r="N12457" i="88" a="1"/>
  <c r="N12457" i="88"/>
  <c r="N12458" i="88" a="1"/>
  <c r="N12458" i="88" s="1"/>
  <c r="N12459" i="88" a="1"/>
  <c r="N12459" i="88" s="1"/>
  <c r="O12459" i="88" s="1"/>
  <c r="N12460" i="88" a="1"/>
  <c r="N12460" i="88" s="1"/>
  <c r="N12461" i="88" a="1"/>
  <c r="N12461" i="88" s="1"/>
  <c r="O12461" i="88" s="1"/>
  <c r="N12462" i="88" a="1"/>
  <c r="N12462" i="88"/>
  <c r="N12463" i="88" a="1"/>
  <c r="N12463" i="88" s="1"/>
  <c r="N12464" i="88" a="1"/>
  <c r="N12464" i="88" s="1"/>
  <c r="N12465" i="88" a="1"/>
  <c r="N12465" i="88" s="1"/>
  <c r="N12466" i="88" a="1"/>
  <c r="N12466" i="88" s="1"/>
  <c r="O12466" i="88" s="1"/>
  <c r="N12467" i="88" a="1"/>
  <c r="N12467" i="88" s="1"/>
  <c r="O12467" i="88" s="1"/>
  <c r="N12468" i="88" a="1"/>
  <c r="N12468" i="88" s="1"/>
  <c r="O12468" i="88" s="1"/>
  <c r="N12469" i="88" a="1"/>
  <c r="N12469" i="88" s="1"/>
  <c r="O12469" i="88" s="1"/>
  <c r="N12470" i="88" a="1"/>
  <c r="N12470" i="88" s="1"/>
  <c r="N12471" i="88" a="1"/>
  <c r="N12471" i="88" s="1"/>
  <c r="O12471" i="88" s="1"/>
  <c r="N12472" i="88" a="1"/>
  <c r="N12472" i="88"/>
  <c r="O12472" i="88" s="1"/>
  <c r="N12473" i="88" a="1"/>
  <c r="N12473" i="88" s="1"/>
  <c r="O12473" i="88" s="1"/>
  <c r="N12474" i="88" a="1"/>
  <c r="N12474" i="88" s="1"/>
  <c r="O12474" i="88" s="1"/>
  <c r="N12475" i="88" a="1"/>
  <c r="N12475" i="88" s="1"/>
  <c r="N12476" i="88" a="1"/>
  <c r="N12476" i="88" s="1"/>
  <c r="N12477" i="88" a="1"/>
  <c r="N12477" i="88" s="1"/>
  <c r="N12478" i="88" a="1"/>
  <c r="N12478" i="88" s="1"/>
  <c r="N12479" i="88" a="1"/>
  <c r="N12479" i="88" s="1"/>
  <c r="O12479" i="88" s="1"/>
  <c r="N12480" i="88" a="1"/>
  <c r="N12480" i="88" s="1"/>
  <c r="N12481" i="88" a="1"/>
  <c r="N12481" i="88" s="1"/>
  <c r="O12481" i="88" s="1"/>
  <c r="N12482" i="88" a="1"/>
  <c r="N12482" i="88" s="1"/>
  <c r="N12483" i="88" a="1"/>
  <c r="N12483" i="88" s="1"/>
  <c r="N12484" i="88" a="1"/>
  <c r="N12484" i="88" s="1"/>
  <c r="N12485" i="88" a="1"/>
  <c r="N12485" i="88"/>
  <c r="N12486" i="88" a="1"/>
  <c r="N12486" i="88" s="1"/>
  <c r="N12487" i="88" a="1"/>
  <c r="N12487" i="88" s="1"/>
  <c r="N12488" i="88" a="1"/>
  <c r="N12488" i="88" s="1"/>
  <c r="N12489" i="88" a="1"/>
  <c r="N12489" i="88" s="1"/>
  <c r="N12490" i="88" a="1"/>
  <c r="N12490" i="88" s="1"/>
  <c r="N12491" i="88" a="1"/>
  <c r="N12491" i="88" s="1"/>
  <c r="O12491" i="88" s="1"/>
  <c r="N12492" i="88" a="1"/>
  <c r="N12492" i="88" s="1"/>
  <c r="O12492" i="88" s="1"/>
  <c r="N12493" i="88" a="1"/>
  <c r="N12493" i="88" s="1"/>
  <c r="O12493" i="88" s="1"/>
  <c r="N12494" i="88" a="1"/>
  <c r="N12494" i="88" s="1"/>
  <c r="N12495" i="88" a="1"/>
  <c r="N12495" i="88" s="1"/>
  <c r="O12495" i="88" s="1"/>
  <c r="N12496" i="88" a="1"/>
  <c r="N12496" i="88"/>
  <c r="N12497" i="88" a="1"/>
  <c r="N12497" i="88" s="1"/>
  <c r="O12497" i="88" s="1"/>
  <c r="N12498" i="88" a="1"/>
  <c r="N12498" i="88"/>
  <c r="N12499" i="88" a="1"/>
  <c r="N12499" i="88" s="1"/>
  <c r="N12500" i="88" a="1"/>
  <c r="N12500" i="88" s="1"/>
  <c r="N12501" i="88" a="1"/>
  <c r="N12501" i="88" s="1"/>
  <c r="N12502" i="88" a="1"/>
  <c r="N12502" i="88" s="1"/>
  <c r="O12502" i="88" s="1"/>
  <c r="N12503" i="88" a="1"/>
  <c r="N12503" i="88" s="1"/>
  <c r="O12503" i="88" s="1"/>
  <c r="N12504" i="88" a="1"/>
  <c r="N12504" i="88" s="1"/>
  <c r="N12505" i="88" a="1"/>
  <c r="N12505" i="88" s="1"/>
  <c r="O12505" i="88" s="1"/>
  <c r="N12506" i="88" a="1"/>
  <c r="N12506" i="88" s="1"/>
  <c r="N12507" i="88" a="1"/>
  <c r="N12507" i="88" s="1"/>
  <c r="O12507" i="88" s="1"/>
  <c r="N12508" i="88" a="1"/>
  <c r="N12508" i="88" s="1"/>
  <c r="O12508" i="88" s="1"/>
  <c r="N12509" i="88" a="1"/>
  <c r="N12509" i="88" s="1"/>
  <c r="N12510" i="88" a="1"/>
  <c r="N12510" i="88" s="1"/>
  <c r="O12510" i="88" s="1"/>
  <c r="N12511" i="88" a="1"/>
  <c r="N12511" i="88" s="1"/>
  <c r="N12512" i="88" a="1"/>
  <c r="N12512" i="88" s="1"/>
  <c r="N12513" i="88" a="1"/>
  <c r="N12513" i="88" s="1"/>
  <c r="N12514" i="88" a="1"/>
  <c r="N12514" i="88" s="1"/>
  <c r="N12515" i="88" a="1"/>
  <c r="N12515" i="88" s="1"/>
  <c r="N12516" i="88" a="1"/>
  <c r="N12516" i="88"/>
  <c r="N12517" i="88" a="1"/>
  <c r="N12517" i="88" s="1"/>
  <c r="O12517" i="88" s="1"/>
  <c r="N12518" i="88" a="1"/>
  <c r="N12518" i="88" s="1"/>
  <c r="N12519" i="88" a="1"/>
  <c r="N12519" i="88" s="1"/>
  <c r="N12520" i="88" a="1"/>
  <c r="N12520" i="88" s="1"/>
  <c r="O12520" i="88" s="1"/>
  <c r="N12521" i="88" a="1"/>
  <c r="N12521" i="88" s="1"/>
  <c r="N12522" i="88" a="1"/>
  <c r="N12522" i="88"/>
  <c r="N12523" i="88" a="1"/>
  <c r="N12523" i="88" s="1"/>
  <c r="O12523" i="88" s="1"/>
  <c r="N12524" i="88" a="1"/>
  <c r="N12524" i="88" s="1"/>
  <c r="N12525" i="88" a="1"/>
  <c r="N12525" i="88" s="1"/>
  <c r="N12526" i="88" a="1"/>
  <c r="N12526" i="88" s="1"/>
  <c r="O12526" i="88" s="1"/>
  <c r="N12527" i="88" a="1"/>
  <c r="N12527" i="88" s="1"/>
  <c r="N12528" i="88" a="1"/>
  <c r="N12528" i="88"/>
  <c r="N12529" i="88" a="1"/>
  <c r="N12529" i="88" s="1"/>
  <c r="O12529" i="88" s="1"/>
  <c r="N12530" i="88" a="1"/>
  <c r="N12530" i="88" s="1"/>
  <c r="O12530" i="88" s="1"/>
  <c r="N12531" i="88" a="1"/>
  <c r="N12531" i="88" s="1"/>
  <c r="O12531" i="88" s="1"/>
  <c r="N12532" i="88" a="1"/>
  <c r="N12532" i="88" s="1"/>
  <c r="N12533" i="88" a="1"/>
  <c r="N12533" i="88"/>
  <c r="N12534" i="88" a="1"/>
  <c r="N12534" i="88"/>
  <c r="N12535" i="88" a="1"/>
  <c r="N12535" i="88" s="1"/>
  <c r="O12535" i="88" s="1"/>
  <c r="N12536" i="88" a="1"/>
  <c r="N12536" i="88" s="1"/>
  <c r="N12537" i="88" a="1"/>
  <c r="N12537" i="88" s="1"/>
  <c r="O12537" i="88" s="1"/>
  <c r="N12538" i="88" a="1"/>
  <c r="N12538" i="88" s="1"/>
  <c r="O12538" i="88" s="1"/>
  <c r="N12539" i="88" a="1"/>
  <c r="N12539" i="88" s="1"/>
  <c r="O12539" i="88" s="1"/>
  <c r="N12540" i="88" a="1"/>
  <c r="N12540" i="88"/>
  <c r="N12541" i="88" a="1"/>
  <c r="N12541" i="88" s="1"/>
  <c r="O12541" i="88" s="1"/>
  <c r="N12542" i="88" a="1"/>
  <c r="N12542" i="88" s="1"/>
  <c r="N12543" i="88" a="1"/>
  <c r="N12543" i="88" s="1"/>
  <c r="O12543" i="88" s="1"/>
  <c r="N12544" i="88" a="1"/>
  <c r="N12544" i="88" s="1"/>
  <c r="N12545" i="88" a="1"/>
  <c r="N12545" i="88" s="1"/>
  <c r="N12546" i="88" a="1"/>
  <c r="N12546" i="88" s="1"/>
  <c r="O12546" i="88" s="1"/>
  <c r="N12547" i="88" a="1"/>
  <c r="N12547" i="88" s="1"/>
  <c r="O12547" i="88" s="1"/>
  <c r="N12548" i="88" a="1"/>
  <c r="N12548" i="88" s="1"/>
  <c r="O12548" i="88" s="1"/>
  <c r="N12549" i="88" a="1"/>
  <c r="N12549" i="88" s="1"/>
  <c r="N12550" i="88" a="1"/>
  <c r="N12550" i="88" s="1"/>
  <c r="N12551" i="88" a="1"/>
  <c r="N12551" i="88" s="1"/>
  <c r="N12552" i="88" a="1"/>
  <c r="N12552" i="88"/>
  <c r="N12553" i="88" a="1"/>
  <c r="N12553" i="88" s="1"/>
  <c r="O12553" i="88" s="1"/>
  <c r="N12554" i="88" a="1"/>
  <c r="N12554" i="88" s="1"/>
  <c r="N12555" i="88" a="1"/>
  <c r="N12555" i="88" s="1"/>
  <c r="N12556" i="88" a="1"/>
  <c r="N12556" i="88"/>
  <c r="N12557" i="88" a="1"/>
  <c r="N12557" i="88" s="1"/>
  <c r="N12558" i="88" a="1"/>
  <c r="N12558" i="88" s="1"/>
  <c r="N12559" i="88" a="1"/>
  <c r="N12559" i="88" s="1"/>
  <c r="N12560" i="88" a="1"/>
  <c r="N12560" i="88" s="1"/>
  <c r="N12561" i="88" a="1"/>
  <c r="N12561" i="88" s="1"/>
  <c r="O12561" i="88" s="1"/>
  <c r="N12562" i="88" a="1"/>
  <c r="N12562" i="88" s="1"/>
  <c r="N12563" i="88" a="1"/>
  <c r="N12563" i="88" s="1"/>
  <c r="O12563" i="88" s="1"/>
  <c r="N12564" i="88" a="1"/>
  <c r="N12564" i="88" s="1"/>
  <c r="O12564" i="88" s="1"/>
  <c r="N12565" i="88" a="1"/>
  <c r="N12565" i="88" s="1"/>
  <c r="O12565" i="88" s="1"/>
  <c r="N12566" i="88" a="1"/>
  <c r="N12566" i="88" s="1"/>
  <c r="N12567" i="88" a="1"/>
  <c r="N12567" i="88" s="1"/>
  <c r="O12567" i="88" s="1"/>
  <c r="N12568" i="88" a="1"/>
  <c r="N12568" i="88" s="1"/>
  <c r="O12568" i="88" s="1"/>
  <c r="N12569" i="88" a="1"/>
  <c r="N12569" i="88" s="1"/>
  <c r="O12569" i="88" s="1"/>
  <c r="N12570" i="88" a="1"/>
  <c r="N12570" i="88" s="1"/>
  <c r="O12570" i="88" s="1"/>
  <c r="N12571" i="88" a="1"/>
  <c r="N12571" i="88" s="1"/>
  <c r="O12571" i="88" s="1"/>
  <c r="N12572" i="88" a="1"/>
  <c r="N12572" i="88" s="1"/>
  <c r="N12573" i="88" a="1"/>
  <c r="N12573" i="88" s="1"/>
  <c r="N12574" i="88" a="1"/>
  <c r="N12574" i="88" s="1"/>
  <c r="O12574" i="88" s="1"/>
  <c r="N12575" i="88" a="1"/>
  <c r="N12575" i="88"/>
  <c r="O12575" i="88" s="1"/>
  <c r="N12576" i="88" a="1"/>
  <c r="N12576" i="88"/>
  <c r="N12577" i="88" a="1"/>
  <c r="N12577" i="88" s="1"/>
  <c r="O12577" i="88" s="1"/>
  <c r="N12578" i="88" a="1"/>
  <c r="N12578" i="88" s="1"/>
  <c r="N12579" i="88" a="1"/>
  <c r="N12579" i="88" s="1"/>
  <c r="N12580" i="88" a="1"/>
  <c r="N12580" i="88" s="1"/>
  <c r="O12580" i="88" s="1"/>
  <c r="N12581" i="88" a="1"/>
  <c r="N12581" i="88"/>
  <c r="N12582" i="88" a="1"/>
  <c r="N12582" i="88" s="1"/>
  <c r="N12583" i="88" a="1"/>
  <c r="N12583" i="88"/>
  <c r="N12584" i="88" a="1"/>
  <c r="N12584" i="88" s="1"/>
  <c r="N12585" i="88" a="1"/>
  <c r="N12585" i="88" s="1"/>
  <c r="O12585" i="88" s="1"/>
  <c r="N12586" i="88" a="1"/>
  <c r="N12586" i="88" s="1"/>
  <c r="N12587" i="88" a="1"/>
  <c r="N12587" i="88" s="1"/>
  <c r="O12587" i="88" s="1"/>
  <c r="N12588" i="88" a="1"/>
  <c r="N12588" i="88" s="1"/>
  <c r="O12588" i="88" s="1"/>
  <c r="N12589" i="88" a="1"/>
  <c r="N12589" i="88"/>
  <c r="N12590" i="88" a="1"/>
  <c r="N12590" i="88" s="1"/>
  <c r="N12591" i="88" a="1"/>
  <c r="N12591" i="88" s="1"/>
  <c r="N12592" i="88" a="1"/>
  <c r="N12592" i="88" s="1"/>
  <c r="N12593" i="88" a="1"/>
  <c r="N12593" i="88" s="1"/>
  <c r="N12594" i="88" a="1"/>
  <c r="N12594" i="88" s="1"/>
  <c r="O12594" i="88" s="1"/>
  <c r="N12595" i="88" a="1"/>
  <c r="N12595" i="88" s="1"/>
  <c r="O12595" i="88" s="1"/>
  <c r="N12596" i="88" a="1"/>
  <c r="N12596" i="88" s="1"/>
  <c r="N12597" i="88" a="1"/>
  <c r="N12597" i="88" s="1"/>
  <c r="O12597" i="88" s="1"/>
  <c r="N12598" i="88" a="1"/>
  <c r="N12598" i="88"/>
  <c r="N12599" i="88" a="1"/>
  <c r="N12599" i="88" s="1"/>
  <c r="O12599" i="88" s="1"/>
  <c r="N12600" i="88" a="1"/>
  <c r="N12600" i="88"/>
  <c r="N12601" i="88" a="1"/>
  <c r="N12601" i="88" s="1"/>
  <c r="O12601" i="88" s="1"/>
  <c r="N12602" i="88" a="1"/>
  <c r="N12602" i="88" s="1"/>
  <c r="O12602" i="88" s="1"/>
  <c r="N12603" i="88" a="1"/>
  <c r="N12603" i="88" s="1"/>
  <c r="O12603" i="88" s="1"/>
  <c r="N12604" i="88" a="1"/>
  <c r="N12604" i="88" s="1"/>
  <c r="N12605" i="88" a="1"/>
  <c r="N12605" i="88" s="1"/>
  <c r="O12605" i="88" s="1"/>
  <c r="N12606" i="88" a="1"/>
  <c r="N12606" i="88" s="1"/>
  <c r="N12607" i="88" a="1"/>
  <c r="N12607" i="88" s="1"/>
  <c r="O12607" i="88" s="1"/>
  <c r="N12608" i="88" a="1"/>
  <c r="N12608" i="88" s="1"/>
  <c r="N12609" i="88" a="1"/>
  <c r="N12609" i="88" s="1"/>
  <c r="O12609" i="88" s="1"/>
  <c r="N12610" i="88" a="1"/>
  <c r="N12610" i="88"/>
  <c r="N12611" i="88" a="1"/>
  <c r="N12611" i="88" s="1"/>
  <c r="O12611" i="88" s="1"/>
  <c r="N12612" i="88" a="1"/>
  <c r="N12612" i="88" s="1"/>
  <c r="N12613" i="88" a="1"/>
  <c r="N12613" i="88" s="1"/>
  <c r="O12613" i="88" s="1"/>
  <c r="N12614" i="88" a="1"/>
  <c r="N12614" i="88" s="1"/>
  <c r="N12615" i="88" a="1"/>
  <c r="N12615" i="88" s="1"/>
  <c r="O12615" i="88" s="1"/>
  <c r="N12616" i="88" a="1"/>
  <c r="N12616" i="88" s="1"/>
  <c r="N12617" i="88" a="1"/>
  <c r="N12617" i="88" s="1"/>
  <c r="N12618" i="88" a="1"/>
  <c r="N12618" i="88" s="1"/>
  <c r="N12619" i="88" a="1"/>
  <c r="N12619" i="88" s="1"/>
  <c r="O12619" i="88" s="1"/>
  <c r="N12620" i="88" a="1"/>
  <c r="N12620" i="88" s="1"/>
  <c r="N12621" i="88" a="1"/>
  <c r="N12621" i="88" s="1"/>
  <c r="O12621" i="88" s="1"/>
  <c r="N12622" i="88" a="1"/>
  <c r="N12622" i="88" s="1"/>
  <c r="N12623" i="88" a="1"/>
  <c r="N12623" i="88" s="1"/>
  <c r="N12624" i="88" a="1"/>
  <c r="N12624" i="88" s="1"/>
  <c r="O12624" i="88" s="1"/>
  <c r="N12625" i="88" a="1"/>
  <c r="N12625" i="88"/>
  <c r="O12625" i="88" s="1"/>
  <c r="N12626" i="88" a="1"/>
  <c r="N12626" i="88" s="1"/>
  <c r="N12627" i="88" a="1"/>
  <c r="N12627" i="88" s="1"/>
  <c r="O12627" i="88" s="1"/>
  <c r="N12628" i="88" a="1"/>
  <c r="N12628" i="88" s="1"/>
  <c r="O12628" i="88" s="1"/>
  <c r="N12629" i="88" a="1"/>
  <c r="N12629" i="88" s="1"/>
  <c r="O12629" i="88" s="1"/>
  <c r="N12630" i="88" a="1"/>
  <c r="N12630" i="88" s="1"/>
  <c r="N12631" i="88" a="1"/>
  <c r="N12631" i="88" s="1"/>
  <c r="O12631" i="88" s="1"/>
  <c r="N12632" i="88" a="1"/>
  <c r="N12632" i="88" s="1"/>
  <c r="N12633" i="88" a="1"/>
  <c r="N12633" i="88" s="1"/>
  <c r="N12634" i="88" a="1"/>
  <c r="N12634" i="88" s="1"/>
  <c r="N12635" i="88" a="1"/>
  <c r="N12635" i="88" s="1"/>
  <c r="N12636" i="88" a="1"/>
  <c r="N12636" i="88" s="1"/>
  <c r="O12636" i="88" s="1"/>
  <c r="N12637" i="88" a="1"/>
  <c r="N12637" i="88" s="1"/>
  <c r="O12637" i="88" s="1"/>
  <c r="N12638" i="88" a="1"/>
  <c r="N12638" i="88" s="1"/>
  <c r="N12639" i="88" a="1"/>
  <c r="N12639" i="88" s="1"/>
  <c r="O12639" i="88" s="1"/>
  <c r="N12640" i="88" a="1"/>
  <c r="N12640" i="88" s="1"/>
  <c r="N12641" i="88" a="1"/>
  <c r="N12641" i="88" s="1"/>
  <c r="N12642" i="88" a="1"/>
  <c r="N12642" i="88" s="1"/>
  <c r="O12642" i="88" s="1"/>
  <c r="N12643" i="88" a="1"/>
  <c r="N12643" i="88" s="1"/>
  <c r="O12643" i="88" s="1"/>
  <c r="N12644" i="88" a="1"/>
  <c r="N12644" i="88" s="1"/>
  <c r="N12645" i="88" a="1"/>
  <c r="N12645" i="88"/>
  <c r="N12646" i="88" a="1"/>
  <c r="N12646" i="88"/>
  <c r="N12647" i="88" a="1"/>
  <c r="N12647" i="88" s="1"/>
  <c r="N12648" i="88" a="1"/>
  <c r="N12648" i="88"/>
  <c r="N12649" i="88" a="1"/>
  <c r="N12649" i="88" s="1"/>
  <c r="O12649" i="88" s="1"/>
  <c r="N12650" i="88" a="1"/>
  <c r="N12650" i="88" s="1"/>
  <c r="N12651" i="88" a="1"/>
  <c r="N12651" i="88" s="1"/>
  <c r="N12652" i="88" a="1"/>
  <c r="N12652" i="88" s="1"/>
  <c r="N12653" i="88" a="1"/>
  <c r="N12653" i="88" s="1"/>
  <c r="N12654" i="88" a="1"/>
  <c r="N12654" i="88" s="1"/>
  <c r="N12655" i="88" a="1"/>
  <c r="N12655" i="88" s="1"/>
  <c r="O12655" i="88" s="1"/>
  <c r="N12656" i="88" a="1"/>
  <c r="N12656" i="88" s="1"/>
  <c r="N12657" i="88" a="1"/>
  <c r="N12657" i="88" s="1"/>
  <c r="O12657" i="88" s="1"/>
  <c r="N12658" i="88" a="1"/>
  <c r="N12658" i="88"/>
  <c r="N12659" i="88" a="1"/>
  <c r="N12659" i="88" s="1"/>
  <c r="O12659" i="88" s="1"/>
  <c r="N12660" i="88" a="1"/>
  <c r="N12660" i="88" s="1"/>
  <c r="N12661" i="88" a="1"/>
  <c r="N12661" i="88" s="1"/>
  <c r="O12661" i="88" s="1"/>
  <c r="N12662" i="88" a="1"/>
  <c r="N12662" i="88" s="1"/>
  <c r="N12663" i="88" a="1"/>
  <c r="N12663" i="88" s="1"/>
  <c r="O12663" i="88" s="1"/>
  <c r="N12664" i="88" a="1"/>
  <c r="N12664" i="88" s="1"/>
  <c r="N12665" i="88" a="1"/>
  <c r="N12665" i="88" s="1"/>
  <c r="O12665" i="88" s="1"/>
  <c r="N12666" i="88" a="1"/>
  <c r="N12666" i="88"/>
  <c r="O12666" i="88" s="1"/>
  <c r="N12667" i="88" a="1"/>
  <c r="N12667" i="88" s="1"/>
  <c r="O12667" i="88" s="1"/>
  <c r="N12668" i="88" a="1"/>
  <c r="N12668" i="88" s="1"/>
  <c r="N12669" i="88" a="1"/>
  <c r="N12669" i="88"/>
  <c r="N12670" i="88" a="1"/>
  <c r="N12670" i="88" s="1"/>
  <c r="O12670" i="88" s="1"/>
  <c r="N12671" i="88" a="1"/>
  <c r="N12671" i="88" s="1"/>
  <c r="O12671" i="88" s="1"/>
  <c r="N12672" i="88" a="1"/>
  <c r="N12672" i="88" s="1"/>
  <c r="N12673" i="88" a="1"/>
  <c r="N12673" i="88" s="1"/>
  <c r="O12673" i="88" s="1"/>
  <c r="N12674" i="88" a="1"/>
  <c r="N12674" i="88" s="1"/>
  <c r="N12675" i="88" a="1"/>
  <c r="N12675" i="88" s="1"/>
  <c r="O12675" i="88" s="1"/>
  <c r="N12676" i="88" a="1"/>
  <c r="N12676" i="88" s="1"/>
  <c r="O12676" i="88" s="1"/>
  <c r="N12677" i="88" a="1"/>
  <c r="N12677" i="88"/>
  <c r="N12678" i="88" a="1"/>
  <c r="N12678" i="88" s="1"/>
  <c r="O12678" i="88" s="1"/>
  <c r="N12679" i="88" a="1"/>
  <c r="N12679" i="88" s="1"/>
  <c r="O12679" i="88" s="1"/>
  <c r="N12680" i="88" a="1"/>
  <c r="N12680" i="88" s="1"/>
  <c r="N12681" i="88" a="1"/>
  <c r="N12681" i="88" s="1"/>
  <c r="N12682" i="88" a="1"/>
  <c r="N12682" i="88" s="1"/>
  <c r="N12683" i="88" a="1"/>
  <c r="N12683" i="88"/>
  <c r="O12683" i="88" s="1"/>
  <c r="N12684" i="88" a="1"/>
  <c r="N12684" i="88" s="1"/>
  <c r="O12684" i="88" s="1"/>
  <c r="N12685" i="88" a="1"/>
  <c r="N12685" i="88" s="1"/>
  <c r="O12685" i="88" s="1"/>
  <c r="N12686" i="88" a="1"/>
  <c r="N12686" i="88" s="1"/>
  <c r="N12687" i="88" a="1"/>
  <c r="N12687" i="88" s="1"/>
  <c r="N12688" i="88" a="1"/>
  <c r="N12688" i="88" s="1"/>
  <c r="O12688" i="88" s="1"/>
  <c r="N12689" i="88" a="1"/>
  <c r="N12689" i="88" s="1"/>
  <c r="N12690" i="88" a="1"/>
  <c r="N12690" i="88"/>
  <c r="N12691" i="88" a="1"/>
  <c r="N12691" i="88" s="1"/>
  <c r="N12692" i="88" a="1"/>
  <c r="N12692" i="88" s="1"/>
  <c r="N12693" i="88" a="1"/>
  <c r="N12693" i="88" s="1"/>
  <c r="O12693" i="88" s="1"/>
  <c r="N12694" i="88" a="1"/>
  <c r="N12694" i="88" s="1"/>
  <c r="O12694" i="88" s="1"/>
  <c r="N12695" i="88" a="1"/>
  <c r="N12695" i="88" s="1"/>
  <c r="N12696" i="88" a="1"/>
  <c r="N12696" i="88"/>
  <c r="N12697" i="88" a="1"/>
  <c r="N12697" i="88" s="1"/>
  <c r="O12697" i="88" s="1"/>
  <c r="N12698" i="88" a="1"/>
  <c r="N12698" i="88" s="1"/>
  <c r="N12699" i="88" a="1"/>
  <c r="N12699" i="88"/>
  <c r="N12700" i="88" a="1"/>
  <c r="N12700" i="88"/>
  <c r="O12700" i="88" s="1"/>
  <c r="N12701" i="88" a="1"/>
  <c r="N12701" i="88" s="1"/>
  <c r="O12701" i="88" s="1"/>
  <c r="N12702" i="88" a="1"/>
  <c r="N12702" i="88" s="1"/>
  <c r="N12703" i="88" a="1"/>
  <c r="N12703" i="88" s="1"/>
  <c r="O12703" i="88" s="1"/>
  <c r="N12704" i="88" a="1"/>
  <c r="N12704" i="88" s="1"/>
  <c r="N12705" i="88" a="1"/>
  <c r="N12705" i="88" s="1"/>
  <c r="N12706" i="88" a="1"/>
  <c r="N12706" i="88"/>
  <c r="N12707" i="88" a="1"/>
  <c r="N12707" i="88"/>
  <c r="N12708" i="88" a="1"/>
  <c r="N12708" i="88" s="1"/>
  <c r="N12709" i="88" a="1"/>
  <c r="N12709" i="88"/>
  <c r="N12710" i="88" a="1"/>
  <c r="N12710" i="88" s="1"/>
  <c r="O12710" i="88" s="1"/>
  <c r="N12711" i="88" a="1"/>
  <c r="N12711" i="88" s="1"/>
  <c r="O12711" i="88" s="1"/>
  <c r="N12712" i="88" a="1"/>
  <c r="N12712" i="88" s="1"/>
  <c r="O12712" i="88" s="1"/>
  <c r="N12713" i="88" a="1"/>
  <c r="N12713" i="88" s="1"/>
  <c r="O12713" i="88" s="1"/>
  <c r="N12714" i="88" a="1"/>
  <c r="N12714" i="88" s="1"/>
  <c r="N12715" i="88" a="1"/>
  <c r="N12715" i="88" s="1"/>
  <c r="N12716" i="88" a="1"/>
  <c r="N12716" i="88" s="1"/>
  <c r="N12717" i="88" a="1"/>
  <c r="N12717" i="88"/>
  <c r="O12717" i="88" s="1"/>
  <c r="N12718" i="88" a="1"/>
  <c r="N12718" i="88" s="1"/>
  <c r="N12719" i="88" a="1"/>
  <c r="N12719" i="88" s="1"/>
  <c r="O12719" i="88" s="1"/>
  <c r="N12720" i="88" a="1"/>
  <c r="N12720" i="88" s="1"/>
  <c r="N12721" i="88" a="1"/>
  <c r="N12721" i="88" s="1"/>
  <c r="O12721" i="88" s="1"/>
  <c r="N12722" i="88" a="1"/>
  <c r="N12722" i="88" s="1"/>
  <c r="N12723" i="88" a="1"/>
  <c r="N12723" i="88"/>
  <c r="N12724" i="88" a="1"/>
  <c r="N12724" i="88" s="1"/>
  <c r="N12725" i="88" a="1"/>
  <c r="N12725" i="88" s="1"/>
  <c r="O12725" i="88" s="1"/>
  <c r="N12726" i="88" a="1"/>
  <c r="N12726" i="88" s="1"/>
  <c r="O12726" i="88" s="1"/>
  <c r="N12727" i="88" a="1"/>
  <c r="N12727" i="88" s="1"/>
  <c r="O12727" i="88" s="1"/>
  <c r="N12728" i="88" a="1"/>
  <c r="N12728" i="88" s="1"/>
  <c r="N12729" i="88" a="1"/>
  <c r="N12729" i="88"/>
  <c r="N12730" i="88" a="1"/>
  <c r="N12730" i="88" s="1"/>
  <c r="O12730" i="88" s="1"/>
  <c r="N12731" i="88" a="1"/>
  <c r="N12731" i="88" s="1"/>
  <c r="N12732" i="88" a="1"/>
  <c r="N12732" i="88"/>
  <c r="N12733" i="88" a="1"/>
  <c r="N12733" i="88" s="1"/>
  <c r="O12733" i="88" s="1"/>
  <c r="N12734" i="88" a="1"/>
  <c r="N12734" i="88" s="1"/>
  <c r="N12735" i="88" a="1"/>
  <c r="N12735" i="88" s="1"/>
  <c r="N12736" i="88" a="1"/>
  <c r="N12736" i="88" s="1"/>
  <c r="N12737" i="88" a="1"/>
  <c r="N12737" i="88" s="1"/>
  <c r="O12737" i="88" s="1"/>
  <c r="N12738" i="88" a="1"/>
  <c r="N12738" i="88" s="1"/>
  <c r="O12738" i="88" s="1"/>
  <c r="N12739" i="88" a="1"/>
  <c r="N12739" i="88" s="1"/>
  <c r="O12739" i="88" s="1"/>
  <c r="N12740" i="88" a="1"/>
  <c r="N12740" i="88" s="1"/>
  <c r="N12741" i="88" a="1"/>
  <c r="N12741" i="88"/>
  <c r="O12741" i="88" s="1"/>
  <c r="N12742" i="88" a="1"/>
  <c r="N12742" i="88" s="1"/>
  <c r="O12742" i="88" s="1"/>
  <c r="N12743" i="88" a="1"/>
  <c r="N12743" i="88" s="1"/>
  <c r="O12743" i="88" s="1"/>
  <c r="N12744" i="88" a="1"/>
  <c r="N12744" i="88" s="1"/>
  <c r="N12745" i="88" a="1"/>
  <c r="N12745" i="88" s="1"/>
  <c r="O12745" i="88" s="1"/>
  <c r="N12746" i="88" a="1"/>
  <c r="N12746" i="88" s="1"/>
  <c r="N12747" i="88" a="1"/>
  <c r="N12747" i="88" s="1"/>
  <c r="N12748" i="88" a="1"/>
  <c r="N12748" i="88" s="1"/>
  <c r="O12748" i="88" s="1"/>
  <c r="N12749" i="88" a="1"/>
  <c r="N12749" i="88" s="1"/>
  <c r="N12750" i="88" a="1"/>
  <c r="N12750" i="88"/>
  <c r="N12751" i="88" a="1"/>
  <c r="N12751" i="88" s="1"/>
  <c r="O12751" i="88" s="1"/>
  <c r="N12752" i="88" a="1"/>
  <c r="N12752" i="88" s="1"/>
  <c r="N12753" i="88" a="1"/>
  <c r="N12753" i="88" s="1"/>
  <c r="O12753" i="88" s="1"/>
  <c r="N12754" i="88" a="1"/>
  <c r="N12754" i="88" s="1"/>
  <c r="N12755" i="88" a="1"/>
  <c r="N12755" i="88"/>
  <c r="N12756" i="88" a="1"/>
  <c r="N12756" i="88" s="1"/>
  <c r="O12756" i="88" s="1"/>
  <c r="N12757" i="88" a="1"/>
  <c r="N12757" i="88"/>
  <c r="O12757" i="88" s="1"/>
  <c r="N12758" i="88" a="1"/>
  <c r="N12758" i="88" s="1"/>
  <c r="N12759" i="88" a="1"/>
  <c r="N12759" i="88" s="1"/>
  <c r="N12760" i="88" a="1"/>
  <c r="N12760" i="88" s="1"/>
  <c r="O12760" i="88" s="1"/>
  <c r="N12761" i="88" a="1"/>
  <c r="N12761" i="88" s="1"/>
  <c r="N12762" i="88" a="1"/>
  <c r="N12762" i="88" s="1"/>
  <c r="N12763" i="88" a="1"/>
  <c r="N12763" i="88" s="1"/>
  <c r="N12764" i="88" a="1"/>
  <c r="N12764" i="88" s="1"/>
  <c r="N12765" i="88" a="1"/>
  <c r="N12765" i="88" s="1"/>
  <c r="O12765" i="88" s="1"/>
  <c r="N12766" i="88" a="1"/>
  <c r="N12766" i="88" s="1"/>
  <c r="N12767" i="88" a="1"/>
  <c r="N12767" i="88" s="1"/>
  <c r="O12767" i="88" s="1"/>
  <c r="N12768" i="88" a="1"/>
  <c r="N12768" i="88" s="1"/>
  <c r="O12768" i="88" s="1"/>
  <c r="N12769" i="88" a="1"/>
  <c r="N12769" i="88" s="1"/>
  <c r="O12769" i="88" s="1"/>
  <c r="N12770" i="88" a="1"/>
  <c r="N12770" i="88" s="1"/>
  <c r="N12771" i="88" a="1"/>
  <c r="N12771" i="88" s="1"/>
  <c r="O12771" i="88" s="1"/>
  <c r="N12772" i="88" a="1"/>
  <c r="N12772" i="88" s="1"/>
  <c r="O12772" i="88" s="1"/>
  <c r="N12773" i="88" a="1"/>
  <c r="N12773" i="88" s="1"/>
  <c r="O12773" i="88" s="1"/>
  <c r="N12774" i="88" a="1"/>
  <c r="N12774" i="88" s="1"/>
  <c r="N12775" i="88" a="1"/>
  <c r="N12775" i="88" s="1"/>
  <c r="O12775" i="88" s="1"/>
  <c r="N12776" i="88" a="1"/>
  <c r="N12776" i="88" s="1"/>
  <c r="N12777" i="88" a="1"/>
  <c r="N12777" i="88" s="1"/>
  <c r="N12778" i="88" a="1"/>
  <c r="N12778" i="88"/>
  <c r="N12779" i="88" a="1"/>
  <c r="N12779" i="88" s="1"/>
  <c r="O12779" i="88" s="1"/>
  <c r="N12780" i="88" a="1"/>
  <c r="N12780" i="88"/>
  <c r="N12781" i="88" a="1"/>
  <c r="N12781" i="88" s="1"/>
  <c r="O12781" i="88" s="1"/>
  <c r="N12782" i="88" a="1"/>
  <c r="N12782" i="88" s="1"/>
  <c r="N12783" i="88" a="1"/>
  <c r="N12783" i="88" s="1"/>
  <c r="N12784" i="88" a="1"/>
  <c r="N12784" i="88" s="1"/>
  <c r="O12784" i="88" s="1"/>
  <c r="N12785" i="88" a="1"/>
  <c r="N12785" i="88" s="1"/>
  <c r="O12785" i="88" s="1"/>
  <c r="N12786" i="88" a="1"/>
  <c r="N12786" i="88" s="1"/>
  <c r="N12787" i="88" a="1"/>
  <c r="N12787" i="88" s="1"/>
  <c r="N12788" i="88" a="1"/>
  <c r="N12788" i="88" s="1"/>
  <c r="N12789" i="88" a="1"/>
  <c r="N12789" i="88"/>
  <c r="N12790" i="88" a="1"/>
  <c r="N12790" i="88" s="1"/>
  <c r="N12791" i="88" a="1"/>
  <c r="N12791" i="88"/>
  <c r="N12792" i="88" a="1"/>
  <c r="N12792" i="88"/>
  <c r="N12793" i="88" a="1"/>
  <c r="N12793" i="88" s="1"/>
  <c r="O12793" i="88" s="1"/>
  <c r="N12794" i="88" a="1"/>
  <c r="N12794" i="88" s="1"/>
  <c r="N12795" i="88" a="1"/>
  <c r="N12795" i="88" s="1"/>
  <c r="N12796" i="88" a="1"/>
  <c r="N12796" i="88" s="1"/>
  <c r="N12797" i="88" a="1"/>
  <c r="N12797" i="88" s="1"/>
  <c r="N12798" i="88" a="1"/>
  <c r="N12798" i="88"/>
  <c r="N12799" i="88" a="1"/>
  <c r="N12799" i="88" s="1"/>
  <c r="O12799" i="88" s="1"/>
  <c r="N12800" i="88" a="1"/>
  <c r="N12800" i="88" s="1"/>
  <c r="N12801" i="88" a="1"/>
  <c r="N12801" i="88" s="1"/>
  <c r="O12801" i="88" s="1"/>
  <c r="N12802" i="88" a="1"/>
  <c r="N12802" i="88" s="1"/>
  <c r="O12802" i="88" s="1"/>
  <c r="N12803" i="88" a="1"/>
  <c r="N12803" i="88" s="1"/>
  <c r="N12804" i="88" a="1"/>
  <c r="N12804" i="88" s="1"/>
  <c r="O12804" i="88" s="1"/>
  <c r="N12805" i="88" a="1"/>
  <c r="N12805" i="88" s="1"/>
  <c r="O12805" i="88" s="1"/>
  <c r="N12806" i="88" a="1"/>
  <c r="N12806" i="88" s="1"/>
  <c r="O12806" i="88" s="1"/>
  <c r="N12807" i="88" a="1"/>
  <c r="N12807" i="88" s="1"/>
  <c r="N12808" i="88" a="1"/>
  <c r="N12808" i="88" s="1"/>
  <c r="O12808" i="88" s="1"/>
  <c r="N12809" i="88" a="1"/>
  <c r="N12809" i="88" s="1"/>
  <c r="O12809" i="88" s="1"/>
  <c r="N12810" i="88" a="1"/>
  <c r="N12810" i="88" s="1"/>
  <c r="N12811" i="88" a="1"/>
  <c r="N12811" i="88" s="1"/>
  <c r="O12811" i="88" s="1"/>
  <c r="N12812" i="88" a="1"/>
  <c r="N12812" i="88" s="1"/>
  <c r="N12813" i="88" a="1"/>
  <c r="N12813" i="88" s="1"/>
  <c r="O12813" i="88" s="1"/>
  <c r="N12814" i="88" a="1"/>
  <c r="N12814" i="88" s="1"/>
  <c r="O12814" i="88" s="1"/>
  <c r="N12815" i="88" a="1"/>
  <c r="N12815" i="88" s="1"/>
  <c r="N12816" i="88" a="1"/>
  <c r="N12816" i="88" s="1"/>
  <c r="N12817" i="88" a="1"/>
  <c r="N12817" i="88" s="1"/>
  <c r="O12817" i="88" s="1"/>
  <c r="N12818" i="88" a="1"/>
  <c r="N12818" i="88" s="1"/>
  <c r="N12819" i="88" a="1"/>
  <c r="N12819" i="88" s="1"/>
  <c r="O12819" i="88" s="1"/>
  <c r="N12820" i="88" a="1"/>
  <c r="N12820" i="88" s="1"/>
  <c r="N12821" i="88" a="1"/>
  <c r="N12821" i="88" s="1"/>
  <c r="O12821" i="88" s="1"/>
  <c r="N12822" i="88" a="1"/>
  <c r="N12822" i="88" s="1"/>
  <c r="N12823" i="88" a="1"/>
  <c r="N12823" i="88" s="1"/>
  <c r="O12823" i="88" s="1"/>
  <c r="N12824" i="88" a="1"/>
  <c r="N12824" i="88" s="1"/>
  <c r="N12825" i="88" a="1"/>
  <c r="N12825" i="88"/>
  <c r="N12826" i="88" a="1"/>
  <c r="N12826" i="88" s="1"/>
  <c r="O12826" i="88" s="1"/>
  <c r="N12827" i="88" a="1"/>
  <c r="N12827" i="88" s="1"/>
  <c r="O12827" i="88" s="1"/>
  <c r="N12828" i="88" a="1"/>
  <c r="N12828" i="88" s="1"/>
  <c r="O12828" i="88" s="1"/>
  <c r="N12829" i="88" a="1"/>
  <c r="N12829" i="88"/>
  <c r="O12829" i="88" s="1"/>
  <c r="N12830" i="88" a="1"/>
  <c r="N12830" i="88" s="1"/>
  <c r="N12831" i="88" a="1"/>
  <c r="N12831" i="88" s="1"/>
  <c r="N12832" i="88" a="1"/>
  <c r="N12832" i="88"/>
  <c r="N12833" i="88" a="1"/>
  <c r="N12833" i="88" s="1"/>
  <c r="N12834" i="88" a="1"/>
  <c r="N12834" i="88" s="1"/>
  <c r="N12835" i="88" a="1"/>
  <c r="N12835" i="88" s="1"/>
  <c r="O12835" i="88" s="1"/>
  <c r="N12836" i="88" a="1"/>
  <c r="N12836" i="88" s="1"/>
  <c r="N12837" i="88" a="1"/>
  <c r="N12837" i="88" s="1"/>
  <c r="N12838" i="88" a="1"/>
  <c r="N12838" i="88" s="1"/>
  <c r="O12838" i="88" s="1"/>
  <c r="N12839" i="88" a="1"/>
  <c r="N12839" i="88" s="1"/>
  <c r="O12839" i="88" s="1"/>
  <c r="N12840" i="88" a="1"/>
  <c r="N12840" i="88" s="1"/>
  <c r="O12840" i="88" s="1"/>
  <c r="N12841" i="88" a="1"/>
  <c r="N12841" i="88" s="1"/>
  <c r="O12841" i="88" s="1"/>
  <c r="N12842" i="88" a="1"/>
  <c r="N12842" i="88" s="1"/>
  <c r="N12843" i="88" a="1"/>
  <c r="N12843" i="88" s="1"/>
  <c r="O12843" i="88" s="1"/>
  <c r="N12844" i="88" a="1"/>
  <c r="N12844" i="88" s="1"/>
  <c r="N12845" i="88" a="1"/>
  <c r="N12845" i="88" s="1"/>
  <c r="O12845" i="88" s="1"/>
  <c r="N12846" i="88" a="1"/>
  <c r="N12846" i="88" s="1"/>
  <c r="N12847" i="88" a="1"/>
  <c r="N12847" i="88" s="1"/>
  <c r="N12848" i="88" a="1"/>
  <c r="N12848" i="88" s="1"/>
  <c r="N12849" i="88" a="1"/>
  <c r="N12849" i="88"/>
  <c r="N12850" i="88" a="1"/>
  <c r="N12850" i="88" s="1"/>
  <c r="O12850" i="88" s="1"/>
  <c r="N12851" i="88" a="1"/>
  <c r="N12851" i="88" s="1"/>
  <c r="N12852" i="88" a="1"/>
  <c r="N12852" i="88"/>
  <c r="N12853" i="88" a="1"/>
  <c r="N12853" i="88" s="1"/>
  <c r="O12853" i="88" s="1"/>
  <c r="N12854" i="88" a="1"/>
  <c r="N12854" i="88" s="1"/>
  <c r="N12855" i="88" a="1"/>
  <c r="N12855" i="88" s="1"/>
  <c r="O12855" i="88" s="1"/>
  <c r="N12856" i="88" a="1"/>
  <c r="N12856" i="88" s="1"/>
  <c r="N12857" i="88" a="1"/>
  <c r="N12857" i="88" s="1"/>
  <c r="N12858" i="88" a="1"/>
  <c r="N12858" i="88" s="1"/>
  <c r="N12859" i="88" a="1"/>
  <c r="N12859" i="88" s="1"/>
  <c r="N12860" i="88" a="1"/>
  <c r="N12860" i="88" s="1"/>
  <c r="N12861" i="88" a="1"/>
  <c r="N12861" i="88" s="1"/>
  <c r="O12861" i="88" s="1"/>
  <c r="N12862" i="88" a="1"/>
  <c r="N12862" i="88" s="1"/>
  <c r="O12862" i="88" s="1"/>
  <c r="N12863" i="88" a="1"/>
  <c r="N12863" i="88" s="1"/>
  <c r="O12863" i="88" s="1"/>
  <c r="N12864" i="88" a="1"/>
  <c r="N12864" i="88" s="1"/>
  <c r="N12865" i="88" a="1"/>
  <c r="N12865" i="88" s="1"/>
  <c r="O12865" i="88" s="1"/>
  <c r="N12866" i="88" a="1"/>
  <c r="N12866" i="88" s="1"/>
  <c r="N12867" i="88" a="1"/>
  <c r="N12867" i="88"/>
  <c r="N12868" i="88" a="1"/>
  <c r="N12868" i="88" s="1"/>
  <c r="N12869" i="88" a="1"/>
  <c r="N12869" i="88"/>
  <c r="N12870" i="88" a="1"/>
  <c r="N12870" i="88"/>
  <c r="O12870" i="88" s="1"/>
  <c r="N12871" i="88" a="1"/>
  <c r="N12871" i="88" s="1"/>
  <c r="O12871" i="88" s="1"/>
  <c r="N12872" i="88" a="1"/>
  <c r="N12872" i="88" s="1"/>
  <c r="N12873" i="88" a="1"/>
  <c r="N12873" i="88" s="1"/>
  <c r="O12873" i="88" s="1"/>
  <c r="N12874" i="88" a="1"/>
  <c r="N12874" i="88" s="1"/>
  <c r="O12874" i="88" s="1"/>
  <c r="N12875" i="88" a="1"/>
  <c r="N12875" i="88" s="1"/>
  <c r="O12875" i="88" s="1"/>
  <c r="N12876" i="88" a="1"/>
  <c r="N12876" i="88" s="1"/>
  <c r="N12877" i="88" a="1"/>
  <c r="N12877" i="88" s="1"/>
  <c r="O12877" i="88" s="1"/>
  <c r="N12878" i="88" a="1"/>
  <c r="N12878" i="88" s="1"/>
  <c r="N12879" i="88" a="1"/>
  <c r="N12879" i="88" s="1"/>
  <c r="N12880" i="88" a="1"/>
  <c r="N12880" i="88" s="1"/>
  <c r="O12880" i="88" s="1"/>
  <c r="N12881" i="88" a="1"/>
  <c r="N12881" i="88" s="1"/>
  <c r="O12881" i="88" s="1"/>
  <c r="N12882" i="88" a="1"/>
  <c r="N12882" i="88" s="1"/>
  <c r="O12882" i="88" s="1"/>
  <c r="N12883" i="88" a="1"/>
  <c r="N12883" i="88" s="1"/>
  <c r="O12883" i="88" s="1"/>
  <c r="N12884" i="88" a="1"/>
  <c r="N12884" i="88" s="1"/>
  <c r="N12885" i="88" a="1"/>
  <c r="N12885" i="88" s="1"/>
  <c r="N12886" i="88" a="1"/>
  <c r="N12886" i="88" s="1"/>
  <c r="O12886" i="88" s="1"/>
  <c r="N12887" i="88" a="1"/>
  <c r="N12887" i="88" s="1"/>
  <c r="O12887" i="88" s="1"/>
  <c r="N12888" i="88" a="1"/>
  <c r="N12888" i="88" s="1"/>
  <c r="N12889" i="88" a="1"/>
  <c r="N12889" i="88"/>
  <c r="N12890" i="88" a="1"/>
  <c r="N12890" i="88" s="1"/>
  <c r="N12891" i="88" a="1"/>
  <c r="N12891" i="88" s="1"/>
  <c r="N12892" i="88" a="1"/>
  <c r="N12892" i="88" s="1"/>
  <c r="N12893" i="88" a="1"/>
  <c r="N12893" i="88" s="1"/>
  <c r="O12893" i="88" s="1"/>
  <c r="N12894" i="88" a="1"/>
  <c r="N12894" i="88" s="1"/>
  <c r="N12895" i="88" a="1"/>
  <c r="N12895" i="88" s="1"/>
  <c r="O12895" i="88" s="1"/>
  <c r="N12896" i="88" a="1"/>
  <c r="N12896" i="88" s="1"/>
  <c r="N12897" i="88" a="1"/>
  <c r="N12897" i="88" s="1"/>
  <c r="O12897" i="88" s="1"/>
  <c r="N12898" i="88" a="1"/>
  <c r="N12898" i="88" s="1"/>
  <c r="N12899" i="88" a="1"/>
  <c r="N12899" i="88"/>
  <c r="N12900" i="88" a="1"/>
  <c r="N12900" i="88" s="1"/>
  <c r="O12900" i="88" s="1"/>
  <c r="N12901" i="88" a="1"/>
  <c r="N12901" i="88" s="1"/>
  <c r="O12901" i="88" s="1"/>
  <c r="N12902" i="88" a="1"/>
  <c r="N12902" i="88" s="1"/>
  <c r="N12903" i="88" a="1"/>
  <c r="N12903" i="88" s="1"/>
  <c r="O12903" i="88" s="1"/>
  <c r="N12904" i="88" a="1"/>
  <c r="N12904" i="88" s="1"/>
  <c r="O12904" i="88" s="1"/>
  <c r="N12905" i="88" a="1"/>
  <c r="N12905" i="88" s="1"/>
  <c r="N12906" i="88" a="1"/>
  <c r="N12906" i="88" s="1"/>
  <c r="N12907" i="88" a="1"/>
  <c r="N12907" i="88"/>
  <c r="N12908" i="88" a="1"/>
  <c r="N12908" i="88" s="1"/>
  <c r="O12908" i="88" s="1"/>
  <c r="N12909" i="88" a="1"/>
  <c r="N12909" i="88" s="1"/>
  <c r="N12910" i="88" a="1"/>
  <c r="N12910" i="88"/>
  <c r="N12911" i="88" a="1"/>
  <c r="N12911" i="88" s="1"/>
  <c r="O12911" i="88" s="1"/>
  <c r="N12912" i="88" a="1"/>
  <c r="N12912" i="88" s="1"/>
  <c r="O12912" i="88" s="1"/>
  <c r="N12913" i="88" a="1"/>
  <c r="N12913" i="88" s="1"/>
  <c r="O12913" i="88" s="1"/>
  <c r="N12914" i="88" a="1"/>
  <c r="N12914" i="88" s="1"/>
  <c r="N12915" i="88" a="1"/>
  <c r="N12915" i="88" s="1"/>
  <c r="O12915" i="88" s="1"/>
  <c r="N12916" i="88" a="1"/>
  <c r="N12916" i="88" s="1"/>
  <c r="O12916" i="88" s="1"/>
  <c r="N12917" i="88" a="1"/>
  <c r="N12917" i="88" s="1"/>
  <c r="N12918" i="88" a="1"/>
  <c r="N12918" i="88" s="1"/>
  <c r="N12919" i="88" a="1"/>
  <c r="N12919" i="88" s="1"/>
  <c r="N12920" i="88" a="1"/>
  <c r="N12920" i="88" s="1"/>
  <c r="N12921" i="88" a="1"/>
  <c r="N12921" i="88"/>
  <c r="N12922" i="88" a="1"/>
  <c r="N12922" i="88" s="1"/>
  <c r="N12923" i="88" a="1"/>
  <c r="N12923" i="88"/>
  <c r="N12924" i="88" a="1"/>
  <c r="N12924" i="88" s="1"/>
  <c r="N12925" i="88" a="1"/>
  <c r="N12925" i="88" s="1"/>
  <c r="O12925" i="88" s="1"/>
  <c r="N12926" i="88" a="1"/>
  <c r="N12926" i="88" s="1"/>
  <c r="N12927" i="88" a="1"/>
  <c r="N12927" i="88" s="1"/>
  <c r="O12927" i="88" s="1"/>
  <c r="N12928" i="88" a="1"/>
  <c r="N12928" i="88" s="1"/>
  <c r="O12928" i="88" s="1"/>
  <c r="N12929" i="88" a="1"/>
  <c r="N12929" i="88" s="1"/>
  <c r="N12930" i="88" a="1"/>
  <c r="N12930" i="88" s="1"/>
  <c r="O12930" i="88" s="1"/>
  <c r="N12931" i="88" a="1"/>
  <c r="N12931" i="88" s="1"/>
  <c r="N12932" i="88" a="1"/>
  <c r="N12932" i="88" s="1"/>
  <c r="N12933" i="88" a="1"/>
  <c r="N12933" i="88" s="1"/>
  <c r="N12934" i="88" a="1"/>
  <c r="N12934" i="88" s="1"/>
  <c r="O12934" i="88" s="1"/>
  <c r="N12935" i="88" a="1"/>
  <c r="N12935" i="88" s="1"/>
  <c r="O12935" i="88" s="1"/>
  <c r="N12936" i="88" a="1"/>
  <c r="N12936" i="88" s="1"/>
  <c r="O12936" i="88" s="1"/>
  <c r="N12937" i="88" a="1"/>
  <c r="N12937" i="88" s="1"/>
  <c r="O12937" i="88" s="1"/>
  <c r="N12938" i="88" a="1"/>
  <c r="N12938" i="88" s="1"/>
  <c r="N12939" i="88" a="1"/>
  <c r="N12939" i="88" s="1"/>
  <c r="N12940" i="88" a="1"/>
  <c r="N12940" i="88" s="1"/>
  <c r="N12941" i="88" a="1"/>
  <c r="N12941" i="88" s="1"/>
  <c r="O12941" i="88" s="1"/>
  <c r="N12942" i="88" a="1"/>
  <c r="N12942" i="88" s="1"/>
  <c r="N12943" i="88" a="1"/>
  <c r="N12943" i="88"/>
  <c r="N12944" i="88" a="1"/>
  <c r="N12944" i="88" s="1"/>
  <c r="N12945" i="88" a="1"/>
  <c r="N12945" i="88"/>
  <c r="N12946" i="88" a="1"/>
  <c r="N12946" i="88" s="1"/>
  <c r="N12947" i="88" a="1"/>
  <c r="N12947" i="88" s="1"/>
  <c r="O12947" i="88" s="1"/>
  <c r="N12948" i="88" a="1"/>
  <c r="N12948" i="88" s="1"/>
  <c r="O12948" i="88" s="1"/>
  <c r="N12949" i="88" a="1"/>
  <c r="N12949" i="88" s="1"/>
  <c r="O12949" i="88" s="1"/>
  <c r="N12950" i="88" a="1"/>
  <c r="N12950" i="88" s="1"/>
  <c r="N12951" i="88" a="1"/>
  <c r="N12951" i="88" s="1"/>
  <c r="N12952" i="88" a="1"/>
  <c r="N12952" i="88"/>
  <c r="N12953" i="88" a="1"/>
  <c r="N12953" i="88" s="1"/>
  <c r="N12954" i="88" a="1"/>
  <c r="N12954" i="88"/>
  <c r="N12955" i="88" a="1"/>
  <c r="N12955" i="88"/>
  <c r="O12955" i="88" s="1"/>
  <c r="N12956" i="88" a="1"/>
  <c r="N12956" i="88" s="1"/>
  <c r="N12957" i="88" a="1"/>
  <c r="N12957" i="88"/>
  <c r="N12958" i="88" a="1"/>
  <c r="N12958" i="88" s="1"/>
  <c r="O12958" i="88" s="1"/>
  <c r="N12959" i="88" a="1"/>
  <c r="N12959" i="88" s="1"/>
  <c r="N12960" i="88" a="1"/>
  <c r="N12960" i="88" s="1"/>
  <c r="N12961" i="88" a="1"/>
  <c r="N12961" i="88" s="1"/>
  <c r="O12961" i="88" s="1"/>
  <c r="N12962" i="88" a="1"/>
  <c r="N12962" i="88" s="1"/>
  <c r="N12963" i="88" a="1"/>
  <c r="N12963" i="88" s="1"/>
  <c r="N12964" i="88" a="1"/>
  <c r="N12964" i="88" s="1"/>
  <c r="N12965" i="88" a="1"/>
  <c r="N12965" i="88" s="1"/>
  <c r="N12966" i="88" a="1"/>
  <c r="N12966" i="88" s="1"/>
  <c r="N12967" i="88" a="1"/>
  <c r="N12967" i="88" s="1"/>
  <c r="N12968" i="88" a="1"/>
  <c r="N12968" i="88" s="1"/>
  <c r="N12969" i="88" a="1"/>
  <c r="N12969" i="88" s="1"/>
  <c r="N12970" i="88" a="1"/>
  <c r="N12970" i="88" s="1"/>
  <c r="O12970" i="88" s="1"/>
  <c r="N12971" i="88" a="1"/>
  <c r="N12971" i="88" s="1"/>
  <c r="O12971" i="88" s="1"/>
  <c r="N12972" i="88" a="1"/>
  <c r="N12972" i="88"/>
  <c r="N12973" i="88" a="1"/>
  <c r="N12973" i="88" s="1"/>
  <c r="O12973" i="88" s="1"/>
  <c r="N12974" i="88" a="1"/>
  <c r="N12974" i="88" s="1"/>
  <c r="N12975" i="88" a="1"/>
  <c r="N12975" i="88" s="1"/>
  <c r="O12975" i="88" s="1"/>
  <c r="N12976" i="88" a="1"/>
  <c r="N12976" i="88" s="1"/>
  <c r="O12976" i="88" s="1"/>
  <c r="N12977" i="88" a="1"/>
  <c r="N12977" i="88" s="1"/>
  <c r="N12978" i="88" a="1"/>
  <c r="N12978" i="88"/>
  <c r="N12979" i="88" a="1"/>
  <c r="N12979" i="88" s="1"/>
  <c r="O12979" i="88" s="1"/>
  <c r="N12980" i="88" a="1"/>
  <c r="N12980" i="88" s="1"/>
  <c r="N12981" i="88" a="1"/>
  <c r="N12981" i="88" s="1"/>
  <c r="O12981" i="88" s="1"/>
  <c r="N12982" i="88" a="1"/>
  <c r="N12982" i="88" s="1"/>
  <c r="O12982" i="88" s="1"/>
  <c r="N12983" i="88" a="1"/>
  <c r="N12983" i="88" s="1"/>
  <c r="O12983" i="88" s="1"/>
  <c r="N12984" i="88" a="1"/>
  <c r="N12984" i="88" s="1"/>
  <c r="O12984" i="88" s="1"/>
  <c r="N12985" i="88" a="1"/>
  <c r="N12985" i="88" s="1"/>
  <c r="O12985" i="88" s="1"/>
  <c r="N12986" i="88" a="1"/>
  <c r="N12986" i="88" s="1"/>
  <c r="N12987" i="88" a="1"/>
  <c r="N12987" i="88" s="1"/>
  <c r="N12988" i="88" a="1"/>
  <c r="N12988" i="88" s="1"/>
  <c r="O12988" i="88" s="1"/>
  <c r="N12989" i="88" a="1"/>
  <c r="N12989" i="88" s="1"/>
  <c r="O12989" i="88" s="1"/>
  <c r="N12990" i="88" a="1"/>
  <c r="N12990" i="88" s="1"/>
  <c r="N12991" i="88" a="1"/>
  <c r="N12991" i="88" s="1"/>
  <c r="O12991" i="88" s="1"/>
  <c r="N12992" i="88" a="1"/>
  <c r="N12992" i="88" s="1"/>
  <c r="N12993" i="88" a="1"/>
  <c r="N12993" i="88" s="1"/>
  <c r="O12993" i="88" s="1"/>
  <c r="N12994" i="88" a="1"/>
  <c r="N12994" i="88" s="1"/>
  <c r="N12995" i="88" a="1"/>
  <c r="N12995" i="88"/>
  <c r="N12996" i="88" a="1"/>
  <c r="N12996" i="88" s="1"/>
  <c r="O12996" i="88" s="1"/>
  <c r="N12997" i="88" a="1"/>
  <c r="N12997" i="88" s="1"/>
  <c r="O12997" i="88" s="1"/>
  <c r="N12998" i="88" a="1"/>
  <c r="N12998" i="88" s="1"/>
  <c r="N12999" i="88" a="1"/>
  <c r="N12999" i="88" s="1"/>
  <c r="N13000" i="88" a="1"/>
  <c r="N13000" i="88" s="1"/>
  <c r="O13000" i="88" s="1"/>
  <c r="N13001" i="88" a="1"/>
  <c r="N13001" i="88" s="1"/>
  <c r="N13002" i="88" a="1"/>
  <c r="N13002" i="88" s="1"/>
  <c r="O13002" i="88" s="1"/>
  <c r="N13003" i="88" a="1"/>
  <c r="N13003" i="88" s="1"/>
  <c r="N13004" i="88" a="1"/>
  <c r="N13004" i="88" s="1"/>
  <c r="N13005" i="88" a="1"/>
  <c r="N13005" i="88" s="1"/>
  <c r="O13005" i="88" s="1"/>
  <c r="N13006" i="88" a="1"/>
  <c r="N13006" i="88" s="1"/>
  <c r="N13007" i="88" a="1"/>
  <c r="N13007" i="88" s="1"/>
  <c r="N13008" i="88" a="1"/>
  <c r="N13008" i="88" s="1"/>
  <c r="N13009" i="88" a="1"/>
  <c r="N13009" i="88" s="1"/>
  <c r="O13009" i="88" s="1"/>
  <c r="N13010" i="88" a="1"/>
  <c r="N13010" i="88" s="1"/>
  <c r="N13011" i="88" a="1"/>
  <c r="N13011" i="88" s="1"/>
  <c r="O13011" i="88" s="1"/>
  <c r="N13012" i="88" a="1"/>
  <c r="N13012" i="88" s="1"/>
  <c r="O13012" i="88" s="1"/>
  <c r="N13013" i="88" a="1"/>
  <c r="N13013" i="88" s="1"/>
  <c r="O13013" i="88" s="1"/>
  <c r="N13014" i="88" a="1"/>
  <c r="N13014" i="88" s="1"/>
  <c r="O13014" i="88" s="1"/>
  <c r="N13015" i="88" a="1"/>
  <c r="N13015" i="88" s="1"/>
  <c r="O13015" i="88" s="1"/>
  <c r="N13016" i="88" a="1"/>
  <c r="N13016" i="88" s="1"/>
  <c r="N13017" i="88" a="1"/>
  <c r="N13017" i="88" s="1"/>
  <c r="O13017" i="88" s="1"/>
  <c r="N13018" i="88" a="1"/>
  <c r="N13018" i="88" s="1"/>
  <c r="O13018" i="88" s="1"/>
  <c r="N13019" i="88" a="1"/>
  <c r="N13019" i="88" s="1"/>
  <c r="N13020" i="88" a="1"/>
  <c r="N13020" i="88" s="1"/>
  <c r="N13021" i="88" a="1"/>
  <c r="N13021" i="88" s="1"/>
  <c r="O13021" i="88" s="1"/>
  <c r="N13022" i="88" a="1"/>
  <c r="N13022" i="88" s="1"/>
  <c r="N13023" i="88" a="1"/>
  <c r="N13023" i="88" s="1"/>
  <c r="O13023" i="88" s="1"/>
  <c r="N13024" i="88" a="1"/>
  <c r="N13024" i="88" s="1"/>
  <c r="N13025" i="88" a="1"/>
  <c r="N13025" i="88"/>
  <c r="N13026" i="88" a="1"/>
  <c r="N13026" i="88" s="1"/>
  <c r="O13026" i="88" s="1"/>
  <c r="N13027" i="88" a="1"/>
  <c r="N13027" i="88" s="1"/>
  <c r="N13028" i="88" a="1"/>
  <c r="N13028" i="88" s="1"/>
  <c r="N13029" i="88" a="1"/>
  <c r="N13029" i="88" s="1"/>
  <c r="O13029" i="88" s="1"/>
  <c r="N13030" i="88" a="1"/>
  <c r="N13030" i="88"/>
  <c r="N13031" i="88" a="1"/>
  <c r="N13031" i="88" s="1"/>
  <c r="N13032" i="88" a="1"/>
  <c r="N13032" i="88"/>
  <c r="N13033" i="88" a="1"/>
  <c r="N13033" i="88"/>
  <c r="O13033" i="88" s="1"/>
  <c r="N13034" i="88" a="1"/>
  <c r="N13034" i="88" s="1"/>
  <c r="N13035" i="88" a="1"/>
  <c r="N13035" i="88" s="1"/>
  <c r="N13036" i="88" a="1"/>
  <c r="N13036" i="88" s="1"/>
  <c r="O13036" i="88" s="1"/>
  <c r="N13037" i="88" a="1"/>
  <c r="N13037" i="88" s="1"/>
  <c r="N13038" i="88" a="1"/>
  <c r="N13038" i="88"/>
  <c r="N13039" i="88" a="1"/>
  <c r="N13039" i="88" s="1"/>
  <c r="N13040" i="88" a="1"/>
  <c r="N13040" i="88" s="1"/>
  <c r="N13041" i="88" a="1"/>
  <c r="N13041" i="88" s="1"/>
  <c r="N13042" i="88" a="1"/>
  <c r="N13042" i="88"/>
  <c r="N13043" i="88" a="1"/>
  <c r="N13043" i="88" s="1"/>
  <c r="O13043" i="88" s="1"/>
  <c r="N13044" i="88" a="1"/>
  <c r="N13044" i="88" s="1"/>
  <c r="N13045" i="88" a="1"/>
  <c r="N13045" i="88" s="1"/>
  <c r="O13045" i="88" s="1"/>
  <c r="N13046" i="88" a="1"/>
  <c r="N13046" i="88" s="1"/>
  <c r="N13047" i="88" a="1"/>
  <c r="N13047" i="88" s="1"/>
  <c r="N13048" i="88" a="1"/>
  <c r="N13048" i="88" s="1"/>
  <c r="N13049" i="88" a="1"/>
  <c r="N13049" i="88" s="1"/>
  <c r="O13049" i="88" s="1"/>
  <c r="N13050" i="88" a="1"/>
  <c r="N13050" i="88" s="1"/>
  <c r="O13050" i="88" s="1"/>
  <c r="N13051" i="88" a="1"/>
  <c r="N13051" i="88" s="1"/>
  <c r="O13051" i="88" s="1"/>
  <c r="N13052" i="88" a="1"/>
  <c r="N13052" i="88" s="1"/>
  <c r="N13053" i="88" a="1"/>
  <c r="N13053" i="88" s="1"/>
  <c r="O13053" i="88" s="1"/>
  <c r="N13054" i="88" a="1"/>
  <c r="N13054" i="88" s="1"/>
  <c r="N13055" i="88" a="1"/>
  <c r="N13055" i="88"/>
  <c r="N13056" i="88" a="1"/>
  <c r="N13056" i="88" s="1"/>
  <c r="O13056" i="88" s="1"/>
  <c r="N13057" i="88" a="1"/>
  <c r="N13057" i="88" s="1"/>
  <c r="O13057" i="88" s="1"/>
  <c r="N13058" i="88" a="1"/>
  <c r="N13058" i="88" s="1"/>
  <c r="N13059" i="88" a="1"/>
  <c r="N13059" i="88" s="1"/>
  <c r="N13060" i="88" a="1"/>
  <c r="N13060" i="88" s="1"/>
  <c r="N13061" i="88" a="1"/>
  <c r="N13061" i="88" s="1"/>
  <c r="N13062" i="88" a="1"/>
  <c r="N13062" i="88" s="1"/>
  <c r="O13062" i="88" s="1"/>
  <c r="N13063" i="88" a="1"/>
  <c r="N13063" i="88" s="1"/>
  <c r="O13063" i="88" s="1"/>
  <c r="N13064" i="88" a="1"/>
  <c r="N13064" i="88" s="1"/>
  <c r="N13065" i="88" a="1"/>
  <c r="N13065" i="88" s="1"/>
  <c r="O13065" i="88" s="1"/>
  <c r="N13066" i="88" a="1"/>
  <c r="N13066" i="88" s="1"/>
  <c r="O13066" i="88" s="1"/>
  <c r="N13067" i="88" a="1"/>
  <c r="N13067" i="88" s="1"/>
  <c r="N13068" i="88" a="1"/>
  <c r="N13068" i="88" s="1"/>
  <c r="O13068" i="88" s="1"/>
  <c r="N13069" i="88" a="1"/>
  <c r="N13069" i="88" s="1"/>
  <c r="O13069" i="88" s="1"/>
  <c r="N13070" i="88" a="1"/>
  <c r="N13070" i="88" s="1"/>
  <c r="N13071" i="88" a="1"/>
  <c r="N13071" i="88" s="1"/>
  <c r="O13071" i="88" s="1"/>
  <c r="N13072" i="88" a="1"/>
  <c r="N13072" i="88" s="1"/>
  <c r="N13073" i="88" a="1"/>
  <c r="N13073" i="88" s="1"/>
  <c r="N13074" i="88" a="1"/>
  <c r="N13074" i="88" s="1"/>
  <c r="N13075" i="88" a="1"/>
  <c r="N13075" i="88" s="1"/>
  <c r="O13075" i="88" s="1"/>
  <c r="N13076" i="88" a="1"/>
  <c r="N13076" i="88" s="1"/>
  <c r="N13077" i="88" a="1"/>
  <c r="N13077" i="88" s="1"/>
  <c r="N13078" i="88" a="1"/>
  <c r="N13078" i="88"/>
  <c r="N13079" i="88" a="1"/>
  <c r="N13079" i="88" s="1"/>
  <c r="O13079" i="88" s="1"/>
  <c r="N13080" i="88" a="1"/>
  <c r="N13080" i="88" s="1"/>
  <c r="N13081" i="88" a="1"/>
  <c r="N13081" i="88" s="1"/>
  <c r="O13081" i="88" s="1"/>
  <c r="N13082" i="88" a="1"/>
  <c r="N13082" i="88" s="1"/>
  <c r="N13083" i="88" a="1"/>
  <c r="N13083" i="88" s="1"/>
  <c r="N13084" i="88" a="1"/>
  <c r="N13084" i="88"/>
  <c r="N13085" i="88" a="1"/>
  <c r="N13085" i="88" s="1"/>
  <c r="N13086" i="88" a="1"/>
  <c r="N13086" i="88" s="1"/>
  <c r="N13087" i="88" a="1"/>
  <c r="N13087" i="88" s="1"/>
  <c r="N13088" i="88" a="1"/>
  <c r="N13088" i="88" s="1"/>
  <c r="N13089" i="88" a="1"/>
  <c r="N13089" i="88" s="1"/>
  <c r="O13089" i="88" s="1"/>
  <c r="N13090" i="88" a="1"/>
  <c r="N13090" i="88" s="1"/>
  <c r="N13091" i="88" a="1"/>
  <c r="N13091" i="88" s="1"/>
  <c r="O13091" i="88" s="1"/>
  <c r="N13092" i="88" a="1"/>
  <c r="N13092" i="88"/>
  <c r="N13093" i="88" a="1"/>
  <c r="N13093" i="88" s="1"/>
  <c r="O13093" i="88" s="1"/>
  <c r="N13094" i="88" a="1"/>
  <c r="N13094" i="88" s="1"/>
  <c r="N13095" i="88" a="1"/>
  <c r="N13095" i="88" s="1"/>
  <c r="O13095" i="88" s="1"/>
  <c r="N13096" i="88" a="1"/>
  <c r="N13096" i="88" s="1"/>
  <c r="N13097" i="88" a="1"/>
  <c r="N13097" i="88" s="1"/>
  <c r="O13097" i="88" s="1"/>
  <c r="N13098" i="88" a="1"/>
  <c r="N13098" i="88" s="1"/>
  <c r="N13099" i="88" a="1"/>
  <c r="N13099" i="88" s="1"/>
  <c r="O13099" i="88" s="1"/>
  <c r="N13100" i="88" a="1"/>
  <c r="N13100" i="88" s="1"/>
  <c r="N13101" i="88" a="1"/>
  <c r="N13101" i="88"/>
  <c r="N13102" i="88" a="1"/>
  <c r="N13102" i="88" s="1"/>
  <c r="O13102" i="88" s="1"/>
  <c r="N13103" i="88" a="1"/>
  <c r="N13103" i="88" s="1"/>
  <c r="N13104" i="88" a="1"/>
  <c r="N13104" i="88" s="1"/>
  <c r="O13104" i="88" s="1"/>
  <c r="N13105" i="88" a="1"/>
  <c r="N13105" i="88" s="1"/>
  <c r="O13105" i="88" s="1"/>
  <c r="N13106" i="88" a="1"/>
  <c r="N13106" i="88" s="1"/>
  <c r="N13107" i="88" a="1"/>
  <c r="N13107" i="88" s="1"/>
  <c r="O13107" i="88" s="1"/>
  <c r="N13108" i="88" a="1"/>
  <c r="N13108" i="88" s="1"/>
  <c r="O13108" i="88" s="1"/>
  <c r="N13109" i="88" a="1"/>
  <c r="N13109" i="88"/>
  <c r="N13110" i="88" a="1"/>
  <c r="N13110" i="88"/>
  <c r="N13111" i="88" a="1"/>
  <c r="N13111" i="88" s="1"/>
  <c r="N13112" i="88" a="1"/>
  <c r="N13112" i="88" s="1"/>
  <c r="N13113" i="88" a="1"/>
  <c r="N13113" i="88" s="1"/>
  <c r="N13114" i="88" a="1"/>
  <c r="N13114" i="88" s="1"/>
  <c r="O13114" i="88" s="1"/>
  <c r="N13115" i="88" a="1"/>
  <c r="N13115" i="88"/>
  <c r="O13115" i="88" s="1"/>
  <c r="N13116" i="88" a="1"/>
  <c r="N13116" i="88" s="1"/>
  <c r="O13116" i="88" s="1"/>
  <c r="N13117" i="88" a="1"/>
  <c r="N13117" i="88"/>
  <c r="N13118" i="88" a="1"/>
  <c r="N13118" i="88" s="1"/>
  <c r="N13119" i="88" a="1"/>
  <c r="N13119" i="88" s="1"/>
  <c r="N13120" i="88" a="1"/>
  <c r="N13120" i="88" s="1"/>
  <c r="N13121" i="88" a="1"/>
  <c r="N13121" i="88"/>
  <c r="N13122" i="88" a="1"/>
  <c r="N13122" i="88" s="1"/>
  <c r="N13123" i="88" a="1"/>
  <c r="N13123" i="88" s="1"/>
  <c r="N13124" i="88" a="1"/>
  <c r="N13124" i="88" s="1"/>
  <c r="N13125" i="88" a="1"/>
  <c r="N13125" i="88" s="1"/>
  <c r="O13125" i="88" s="1"/>
  <c r="N13126" i="88" a="1"/>
  <c r="N13126" i="88" s="1"/>
  <c r="N13127" i="88" a="1"/>
  <c r="N13127" i="88" s="1"/>
  <c r="O13127" i="88" s="1"/>
  <c r="N13128" i="88" a="1"/>
  <c r="N13128" i="88" s="1"/>
  <c r="N13129" i="88" a="1"/>
  <c r="N13129" i="88" s="1"/>
  <c r="O13129" i="88" s="1"/>
  <c r="N13130" i="88" a="1"/>
  <c r="N13130" i="88" s="1"/>
  <c r="N13131" i="88" a="1"/>
  <c r="N13131" i="88" s="1"/>
  <c r="N13132" i="88" a="1"/>
  <c r="N13132" i="88" s="1"/>
  <c r="N13133" i="88" a="1"/>
  <c r="N13133" i="88" s="1"/>
  <c r="N13134" i="88" a="1"/>
  <c r="N13134" i="88"/>
  <c r="N13135" i="88" a="1"/>
  <c r="N13135" i="88" s="1"/>
  <c r="O13135" i="88" s="1"/>
  <c r="N13136" i="88" a="1"/>
  <c r="N13136" i="88" s="1"/>
  <c r="N13137" i="88" a="1"/>
  <c r="N13137" i="88" s="1"/>
  <c r="O13137" i="88" s="1"/>
  <c r="N13138" i="88" a="1"/>
  <c r="N13138" i="88" s="1"/>
  <c r="O13138" i="88" s="1"/>
  <c r="N13139" i="88" a="1"/>
  <c r="N13139" i="88" s="1"/>
  <c r="N13140" i="88" a="1"/>
  <c r="N13140" i="88" s="1"/>
  <c r="O13140" i="88" s="1"/>
  <c r="N13141" i="88" a="1"/>
  <c r="N13141" i="88" s="1"/>
  <c r="O13141" i="88" s="1"/>
  <c r="N13142" i="88" a="1"/>
  <c r="N13142" i="88" s="1"/>
  <c r="N13143" i="88" a="1"/>
  <c r="N13143" i="88" s="1"/>
  <c r="N13144" i="88" a="1"/>
  <c r="N13144" i="88" s="1"/>
  <c r="N13145" i="88" a="1"/>
  <c r="N13145" i="88" s="1"/>
  <c r="O13145" i="88" s="1"/>
  <c r="N13146" i="88" a="1"/>
  <c r="N13146" i="88" s="1"/>
  <c r="N13147" i="88" a="1"/>
  <c r="N13147" i="88"/>
  <c r="N13148" i="88" a="1"/>
  <c r="N13148" i="88" s="1"/>
  <c r="N13149" i="88" a="1"/>
  <c r="N13149" i="88" s="1"/>
  <c r="O13149" i="88" s="1"/>
  <c r="N13150" i="88" a="1"/>
  <c r="N13150" i="88" s="1"/>
  <c r="O13150" i="88" s="1"/>
  <c r="N13151" i="88" a="1"/>
  <c r="N13151" i="88" s="1"/>
  <c r="O13151" i="88" s="1"/>
  <c r="N13152" i="88" a="1"/>
  <c r="N13152" i="88" s="1"/>
  <c r="N13153" i="88" a="1"/>
  <c r="N13153" i="88" s="1"/>
  <c r="O13153" i="88" s="1"/>
  <c r="N13154" i="88" a="1"/>
  <c r="N13154" i="88" s="1"/>
  <c r="N13155" i="88" a="1"/>
  <c r="N13155" i="88"/>
  <c r="N13156" i="88" a="1"/>
  <c r="N13156" i="88" s="1"/>
  <c r="N13157" i="88" a="1"/>
  <c r="N13157" i="88" s="1"/>
  <c r="N13158" i="88" a="1"/>
  <c r="N13158" i="88" s="1"/>
  <c r="N13159" i="88" a="1"/>
  <c r="N13159" i="88" s="1"/>
  <c r="N13160" i="88" a="1"/>
  <c r="N13160" i="88" s="1"/>
  <c r="N13161" i="88" a="1"/>
  <c r="N13161" i="88" s="1"/>
  <c r="N13162" i="88" a="1"/>
  <c r="N13162" i="88" s="1"/>
  <c r="N13163" i="88" a="1"/>
  <c r="N13163" i="88" s="1"/>
  <c r="O13163" i="88" s="1"/>
  <c r="N13164" i="88" a="1"/>
  <c r="N13164" i="88" s="1"/>
  <c r="O13164" i="88" s="1"/>
  <c r="N13165" i="88" a="1"/>
  <c r="N13165" i="88" s="1"/>
  <c r="O13165" i="88" s="1"/>
  <c r="N13166" i="88" a="1"/>
  <c r="N13166" i="88" s="1"/>
  <c r="N13167" i="88" a="1"/>
  <c r="N13167" i="88"/>
  <c r="N13168" i="88" a="1"/>
  <c r="N13168" i="88" s="1"/>
  <c r="O13168" i="88" s="1"/>
  <c r="N13169" i="88" a="1"/>
  <c r="N13169" i="88" s="1"/>
  <c r="N13170" i="88" a="1"/>
  <c r="N13170" i="88" s="1"/>
  <c r="N13171" i="88" a="1"/>
  <c r="N13171" i="88" s="1"/>
  <c r="O13171" i="88" s="1"/>
  <c r="N13172" i="88" a="1"/>
  <c r="N13172" i="88" s="1"/>
  <c r="N13173" i="88" a="1"/>
  <c r="N13173" i="88" s="1"/>
  <c r="O13173" i="88" s="1"/>
  <c r="N13174" i="88" a="1"/>
  <c r="N13174" i="88" s="1"/>
  <c r="O13174" i="88" s="1"/>
  <c r="N13175" i="88" a="1"/>
  <c r="N13175" i="88" s="1"/>
  <c r="N13176" i="88" a="1"/>
  <c r="N13176" i="88" s="1"/>
  <c r="O13176" i="88" s="1"/>
  <c r="N13177" i="88" a="1"/>
  <c r="N13177" i="88" s="1"/>
  <c r="O13177" i="88" s="1"/>
  <c r="N13178" i="88" a="1"/>
  <c r="N13178" i="88" s="1"/>
  <c r="N13179" i="88" a="1"/>
  <c r="N13179" i="88" s="1"/>
  <c r="O13179" i="88" s="1"/>
  <c r="N13180" i="88" a="1"/>
  <c r="N13180" i="88"/>
  <c r="N13181" i="88" a="1"/>
  <c r="N13181" i="88" s="1"/>
  <c r="N13182" i="88" a="1"/>
  <c r="N13182" i="88" s="1"/>
  <c r="N13183" i="88" a="1"/>
  <c r="N13183" i="88" s="1"/>
  <c r="N13184" i="88" a="1"/>
  <c r="N13184" i="88" s="1"/>
  <c r="N13185" i="88" a="1"/>
  <c r="N13185" i="88" s="1"/>
  <c r="O13185" i="88" s="1"/>
  <c r="N13186" i="88" a="1"/>
  <c r="N13186" i="88" s="1"/>
  <c r="O13186" i="88" s="1"/>
  <c r="N13187" i="88" a="1"/>
  <c r="N13187" i="88" s="1"/>
  <c r="O13187" i="88" s="1"/>
  <c r="N13188" i="88" a="1"/>
  <c r="N13188" i="88" s="1"/>
  <c r="N13189" i="88" a="1"/>
  <c r="N13189" i="88"/>
  <c r="N13190" i="88" a="1"/>
  <c r="N13190" i="88" s="1"/>
  <c r="N13191" i="88" a="1"/>
  <c r="N13191" i="88" s="1"/>
  <c r="O13191" i="88" s="1"/>
  <c r="N13192" i="88" a="1"/>
  <c r="N13192" i="88" s="1"/>
  <c r="N13193" i="88" a="1"/>
  <c r="N13193" i="88"/>
  <c r="N13194" i="88" a="1"/>
  <c r="N13194" i="88" s="1"/>
  <c r="O13194" i="88" s="1"/>
  <c r="N13195" i="88" a="1"/>
  <c r="N13195" i="88" s="1"/>
  <c r="N13196" i="88" a="1"/>
  <c r="N13196" i="88" s="1"/>
  <c r="N13197" i="88" a="1"/>
  <c r="N13197" i="88" s="1"/>
  <c r="O13197" i="88" s="1"/>
  <c r="N13198" i="88" a="1"/>
  <c r="N13198" i="88" s="1"/>
  <c r="O13198" i="88" s="1"/>
  <c r="N13199" i="88" a="1"/>
  <c r="N13199" i="88" s="1"/>
  <c r="O13199" i="88" s="1"/>
  <c r="N13200" i="88" a="1"/>
  <c r="N13200" i="88"/>
  <c r="N13201" i="88" a="1"/>
  <c r="N13201" i="88" s="1"/>
  <c r="O13201" i="88" s="1"/>
  <c r="N13202" i="88" a="1"/>
  <c r="N13202" i="88" s="1"/>
  <c r="N13203" i="88" a="1"/>
  <c r="N13203" i="88" s="1"/>
  <c r="N13204" i="88" a="1"/>
  <c r="N13204" i="88" s="1"/>
  <c r="N13205" i="88" a="1"/>
  <c r="N13205" i="88" s="1"/>
  <c r="N13206" i="88" a="1"/>
  <c r="N13206" i="88"/>
  <c r="N13207" i="88" a="1"/>
  <c r="N13207" i="88" s="1"/>
  <c r="O13207" i="88" s="1"/>
  <c r="N13208" i="88" a="1"/>
  <c r="N13208" i="88" s="1"/>
  <c r="N13209" i="88" a="1"/>
  <c r="N13209" i="88" s="1"/>
  <c r="O13209" i="88" s="1"/>
  <c r="N13210" i="88" a="1"/>
  <c r="N13210" i="88" s="1"/>
  <c r="O13210" i="88" s="1"/>
  <c r="N13211" i="88" a="1"/>
  <c r="N13211" i="88" s="1"/>
  <c r="O13211" i="88" s="1"/>
  <c r="N13212" i="88" a="1"/>
  <c r="N13212" i="88" s="1"/>
  <c r="O13212" i="88" s="1"/>
  <c r="N13213" i="88" a="1"/>
  <c r="N13213" i="88"/>
  <c r="O13213" i="88" s="1"/>
  <c r="N13214" i="88" a="1"/>
  <c r="N13214" i="88" s="1"/>
  <c r="N13215" i="88" a="1"/>
  <c r="N13215" i="88" s="1"/>
  <c r="N13216" i="88" a="1"/>
  <c r="N13216" i="88" s="1"/>
  <c r="N13217" i="88" a="1"/>
  <c r="N13217" i="88" s="1"/>
  <c r="N13218" i="88" a="1"/>
  <c r="N13218" i="88" s="1"/>
  <c r="N13219" i="88" a="1"/>
  <c r="N13219" i="88" s="1"/>
  <c r="O13219" i="88" s="1"/>
  <c r="N13220" i="88" a="1"/>
  <c r="N13220" i="88" s="1"/>
  <c r="N13221" i="88" a="1"/>
  <c r="N13221" i="88" s="1"/>
  <c r="N13222" i="88" a="1"/>
  <c r="N13222" i="88" s="1"/>
  <c r="O13222" i="88" s="1"/>
  <c r="N13223" i="88" a="1"/>
  <c r="N13223" i="88" s="1"/>
  <c r="O13223" i="88" s="1"/>
  <c r="N13224" i="88" a="1"/>
  <c r="N13224" i="88" s="1"/>
  <c r="O13224" i="88" s="1"/>
  <c r="N13225" i="88" a="1"/>
  <c r="N13225" i="88"/>
  <c r="N13226" i="88" a="1"/>
  <c r="N13226" i="88" s="1"/>
  <c r="N13227" i="88" a="1"/>
  <c r="N13227" i="88" s="1"/>
  <c r="N13228" i="88" a="1"/>
  <c r="N13228" i="88" s="1"/>
  <c r="N13229" i="88" a="1"/>
  <c r="N13229" i="88" s="1"/>
  <c r="N13230" i="88" a="1"/>
  <c r="N13230" i="88" s="1"/>
  <c r="N13231" i="88" a="1"/>
  <c r="N13231" i="88" s="1"/>
  <c r="N13232" i="88" a="1"/>
  <c r="N13232" i="88" s="1"/>
  <c r="N13233" i="88" a="1"/>
  <c r="N13233" i="88" s="1"/>
  <c r="N13234" i="88" a="1"/>
  <c r="N13234" i="88" s="1"/>
  <c r="N13235" i="88" a="1"/>
  <c r="N13235" i="88" s="1"/>
  <c r="O13235" i="88" s="1"/>
  <c r="N13236" i="88" a="1"/>
  <c r="N13236" i="88" s="1"/>
  <c r="O13236" i="88" s="1"/>
  <c r="N13237" i="88" a="1"/>
  <c r="N13237" i="88" s="1"/>
  <c r="O13237" i="88" s="1"/>
  <c r="N13238" i="88" a="1"/>
  <c r="N13238" i="88" s="1"/>
  <c r="N13239" i="88" a="1"/>
  <c r="N13239" i="88" s="1"/>
  <c r="O13239" i="88" s="1"/>
  <c r="N13240" i="88" a="1"/>
  <c r="N13240" i="88" s="1"/>
  <c r="N13241" i="88" a="1"/>
  <c r="N13241" i="88" s="1"/>
  <c r="N13242" i="88" a="1"/>
  <c r="N13242" i="88" s="1"/>
  <c r="N13243" i="88" a="1"/>
  <c r="N13243" i="88" s="1"/>
  <c r="N13244" i="88" a="1"/>
  <c r="N13244" i="88" s="1"/>
  <c r="N13245" i="88" a="1"/>
  <c r="N13245" i="88" s="1"/>
  <c r="O13245" i="88" s="1"/>
  <c r="N13246" i="88" a="1"/>
  <c r="N13246" i="88" s="1"/>
  <c r="N13247" i="88" a="1"/>
  <c r="N13247" i="88" s="1"/>
  <c r="N13248" i="88" a="1"/>
  <c r="N13248" i="88" s="1"/>
  <c r="O13248" i="88" s="1"/>
  <c r="N13249" i="88" a="1"/>
  <c r="N13249" i="88"/>
  <c r="O13249" i="88" s="1"/>
  <c r="N13250" i="88" a="1"/>
  <c r="N13250" i="88" s="1"/>
  <c r="N13251" i="88" a="1"/>
  <c r="N13251" i="88" s="1"/>
  <c r="N13252" i="88" a="1"/>
  <c r="N13252" i="88" s="1"/>
  <c r="O13252" i="88" s="1"/>
  <c r="N13253" i="88" a="1"/>
  <c r="N13253" i="88" s="1"/>
  <c r="O13253" i="88" s="1"/>
  <c r="N13254" i="88" a="1"/>
  <c r="N13254" i="88" s="1"/>
  <c r="N13255" i="88" a="1"/>
  <c r="N13255" i="88" s="1"/>
  <c r="O13255" i="88" s="1"/>
  <c r="N13256" i="88" a="1"/>
  <c r="N13256" i="88" s="1"/>
  <c r="O13256" i="88" s="1"/>
  <c r="N13257" i="88" a="1"/>
  <c r="N13257" i="88" s="1"/>
  <c r="O13257" i="88" s="1"/>
  <c r="N13258" i="88" a="1"/>
  <c r="N13258" i="88" s="1"/>
  <c r="O13258" i="88" s="1"/>
  <c r="N13259" i="88" a="1"/>
  <c r="N13259" i="88" s="1"/>
  <c r="O13259" i="88" s="1"/>
  <c r="N13260" i="88" a="1"/>
  <c r="N13260" i="88" s="1"/>
  <c r="N13261" i="88" a="1"/>
  <c r="N13261" i="88" s="1"/>
  <c r="O13261" i="88" s="1"/>
  <c r="N13262" i="88" a="1"/>
  <c r="N13262" i="88" s="1"/>
  <c r="N13263" i="88" a="1"/>
  <c r="N13263" i="88" s="1"/>
  <c r="O13263" i="88" s="1"/>
  <c r="N13264" i="88" a="1"/>
  <c r="N13264" i="88" s="1"/>
  <c r="O13264" i="88" s="1"/>
  <c r="N13265" i="88" a="1"/>
  <c r="N13265" i="88" s="1"/>
  <c r="O13265" i="88" s="1"/>
  <c r="N13266" i="88" a="1"/>
  <c r="N13266" i="88" s="1"/>
  <c r="N13267" i="88" a="1"/>
  <c r="N13267" i="88" s="1"/>
  <c r="N13268" i="88" a="1"/>
  <c r="N13268" i="88" s="1"/>
  <c r="N13269" i="88" a="1"/>
  <c r="N13269" i="88" s="1"/>
  <c r="O13269" i="88" s="1"/>
  <c r="N13270" i="88" a="1"/>
  <c r="N13270" i="88" s="1"/>
  <c r="O13270" i="88" s="1"/>
  <c r="N13271" i="88" a="1"/>
  <c r="N13271" i="88" s="1"/>
  <c r="O13271" i="88" s="1"/>
  <c r="N13272" i="88" a="1"/>
  <c r="N13272" i="88" s="1"/>
  <c r="N13273" i="88" a="1"/>
  <c r="N13273" i="88" s="1"/>
  <c r="O13273" i="88" s="1"/>
  <c r="N13274" i="88" a="1"/>
  <c r="N13274" i="88" s="1"/>
  <c r="N13275" i="88" a="1"/>
  <c r="N13275" i="88" s="1"/>
  <c r="N13276" i="88" a="1"/>
  <c r="N13276" i="88" s="1"/>
  <c r="N13277" i="88" a="1"/>
  <c r="N13277" i="88" s="1"/>
  <c r="N13278" i="88" a="1"/>
  <c r="N13278" i="88" s="1"/>
  <c r="O13278" i="88" s="1"/>
  <c r="N13279" i="88" a="1"/>
  <c r="N13279" i="88" s="1"/>
  <c r="O13279" i="88" s="1"/>
  <c r="N13280" i="88" a="1"/>
  <c r="N13280" i="88" s="1"/>
  <c r="N13281" i="88" a="1"/>
  <c r="N13281" i="88"/>
  <c r="N13282" i="88" a="1"/>
  <c r="N13282" i="88" s="1"/>
  <c r="O13282" i="88" s="1"/>
  <c r="N13283" i="88" a="1"/>
  <c r="N13283" i="88" s="1"/>
  <c r="O13283" i="88" s="1"/>
  <c r="N13284" i="88" a="1"/>
  <c r="N13284" i="88" s="1"/>
  <c r="O13284" i="88" s="1"/>
  <c r="N13285" i="88" a="1"/>
  <c r="N13285" i="88" s="1"/>
  <c r="O13285" i="88" s="1"/>
  <c r="N13286" i="88" a="1"/>
  <c r="N13286" i="88" s="1"/>
  <c r="N13287" i="88" a="1"/>
  <c r="N13287" i="88" s="1"/>
  <c r="N13288" i="88" a="1"/>
  <c r="N13288" i="88" s="1"/>
  <c r="N13289" i="88" a="1"/>
  <c r="N13289" i="88" s="1"/>
  <c r="N13290" i="88" a="1"/>
  <c r="N13290" i="88" s="1"/>
  <c r="N13291" i="88" a="1"/>
  <c r="N13291" i="88" s="1"/>
  <c r="O13291" i="88" s="1"/>
  <c r="N13292" i="88" a="1"/>
  <c r="N13292" i="88" s="1"/>
  <c r="N13293" i="88" a="1"/>
  <c r="N13293" i="88" s="1"/>
  <c r="N13294" i="88" a="1"/>
  <c r="N13294" i="88" s="1"/>
  <c r="O13294" i="88" s="1"/>
  <c r="N13295" i="88" a="1"/>
  <c r="N13295" i="88"/>
  <c r="N13296" i="88" a="1"/>
  <c r="N13296" i="88" s="1"/>
  <c r="O13296" i="88" s="1"/>
  <c r="N13297" i="88" a="1"/>
  <c r="N13297" i="88"/>
  <c r="N13298" i="88" a="1"/>
  <c r="N13298" i="88" s="1"/>
  <c r="N13299" i="88" a="1"/>
  <c r="N13299" i="88"/>
  <c r="N13300" i="88" a="1"/>
  <c r="N13300" i="88" s="1"/>
  <c r="N13301" i="88" a="1"/>
  <c r="N13301" i="88" s="1"/>
  <c r="N13302" i="88" a="1"/>
  <c r="N13302" i="88" s="1"/>
  <c r="N13303" i="88" a="1"/>
  <c r="N13303" i="88" s="1"/>
  <c r="N13304" i="88" a="1"/>
  <c r="N13304" i="88" s="1"/>
  <c r="N13305" i="88" a="1"/>
  <c r="N13305" i="88" s="1"/>
  <c r="O13305" i="88" s="1"/>
  <c r="N13306" i="88" a="1"/>
  <c r="N13306" i="88" s="1"/>
  <c r="N13307" i="88" a="1"/>
  <c r="N13307" i="88" s="1"/>
  <c r="O13307" i="88" s="1"/>
  <c r="N13308" i="88" a="1"/>
  <c r="N13308" i="88"/>
  <c r="N13309" i="88" a="1"/>
  <c r="N13309" i="88"/>
  <c r="O13309" i="88" s="1"/>
  <c r="N13310" i="88" a="1"/>
  <c r="N13310" i="88" s="1"/>
  <c r="N13311" i="88" a="1"/>
  <c r="N13311" i="88"/>
  <c r="N13312" i="88" a="1"/>
  <c r="N13312" i="88" s="1"/>
  <c r="O13312" i="88" s="1"/>
  <c r="N13313" i="88" a="1"/>
  <c r="N13313" i="88" s="1"/>
  <c r="N13314" i="88" a="1"/>
  <c r="N13314" i="88" s="1"/>
  <c r="N13315" i="88" a="1"/>
  <c r="N13315" i="88" s="1"/>
  <c r="N13316" i="88" a="1"/>
  <c r="N13316" i="88" s="1"/>
  <c r="N13317" i="88" a="1"/>
  <c r="N13317" i="88" s="1"/>
  <c r="O13317" i="88" s="1"/>
  <c r="N13318" i="88" a="1"/>
  <c r="N13318" i="88" s="1"/>
  <c r="O13318" i="88" s="1"/>
  <c r="N13319" i="88" a="1"/>
  <c r="N13319" i="88" s="1"/>
  <c r="N13320" i="88" a="1"/>
  <c r="N13320" i="88" s="1"/>
  <c r="O13320" i="88" s="1"/>
  <c r="N13321" i="88" a="1"/>
  <c r="N13321" i="88" s="1"/>
  <c r="O13321" i="88" s="1"/>
  <c r="N13322" i="88" a="1"/>
  <c r="N13322" i="88" s="1"/>
  <c r="N13323" i="88" a="1"/>
  <c r="N13323" i="88" s="1"/>
  <c r="N13324" i="88" a="1"/>
  <c r="N13324" i="88"/>
  <c r="N13325" i="88" a="1"/>
  <c r="N13325" i="88" s="1"/>
  <c r="N13326" i="88" a="1"/>
  <c r="N13326" i="88" s="1"/>
  <c r="N13327" i="88" a="1"/>
  <c r="N13327" i="88" s="1"/>
  <c r="N13328" i="88" a="1"/>
  <c r="N13328" i="88" s="1"/>
  <c r="N13329" i="88" a="1"/>
  <c r="N13329" i="88" s="1"/>
  <c r="O13329" i="88" s="1"/>
  <c r="N13330" i="88" a="1"/>
  <c r="N13330" i="88" s="1"/>
  <c r="O13330" i="88" s="1"/>
  <c r="N13331" i="88" a="1"/>
  <c r="N13331" i="88" s="1"/>
  <c r="O13331" i="88" s="1"/>
  <c r="N13332" i="88" a="1"/>
  <c r="N13332" i="88" s="1"/>
  <c r="N13333" i="88" a="1"/>
  <c r="N13333" i="88" s="1"/>
  <c r="O13333" i="88" s="1"/>
  <c r="N13334" i="88" a="1"/>
  <c r="N13334" i="88" s="1"/>
  <c r="N13335" i="88" a="1"/>
  <c r="N13335" i="88" s="1"/>
  <c r="N13336" i="88" a="1"/>
  <c r="N13336" i="88" s="1"/>
  <c r="N13337" i="88" a="1"/>
  <c r="N13337" i="88" s="1"/>
  <c r="O13337" i="88" s="1"/>
  <c r="N13338" i="88" a="1"/>
  <c r="N13338" i="88" s="1"/>
  <c r="O13338" i="88" s="1"/>
  <c r="N13339" i="88" a="1"/>
  <c r="N13339" i="88" s="1"/>
  <c r="N13340" i="88" a="1"/>
  <c r="N13340" i="88" s="1"/>
  <c r="N13341" i="88" a="1"/>
  <c r="N13341" i="88"/>
  <c r="N13342" i="88" a="1"/>
  <c r="N13342" i="88"/>
  <c r="N13343" i="88" a="1"/>
  <c r="N13343" i="88" s="1"/>
  <c r="O13343" i="88" s="1"/>
  <c r="N13344" i="88" a="1"/>
  <c r="N13344" i="88" s="1"/>
  <c r="O13344" i="88" s="1"/>
  <c r="N13345" i="88" a="1"/>
  <c r="N13345" i="88" s="1"/>
  <c r="O13345" i="88" s="1"/>
  <c r="N13346" i="88" a="1"/>
  <c r="N13346" i="88" s="1"/>
  <c r="N13347" i="88" a="1"/>
  <c r="N13347" i="88" s="1"/>
  <c r="N13348" i="88" a="1"/>
  <c r="N13348" i="88" s="1"/>
  <c r="N13349" i="88" a="1"/>
  <c r="N13349" i="88" s="1"/>
  <c r="N13350" i="88" a="1"/>
  <c r="N13350" i="88" s="1"/>
  <c r="O13350" i="88" s="1"/>
  <c r="N13351" i="88" a="1"/>
  <c r="N13351" i="88" s="1"/>
  <c r="N13352" i="88" a="1"/>
  <c r="N13352" i="88" s="1"/>
  <c r="N13353" i="88" a="1"/>
  <c r="N13353" i="88"/>
  <c r="N13354" i="88" a="1"/>
  <c r="N13354" i="88" s="1"/>
  <c r="O13354" i="88" s="1"/>
  <c r="N13355" i="88" a="1"/>
  <c r="N13355" i="88"/>
  <c r="N13356" i="88" a="1"/>
  <c r="N13356" i="88" s="1"/>
  <c r="O13356" i="88" s="1"/>
  <c r="N13357" i="88" a="1"/>
  <c r="N13357" i="88" s="1"/>
  <c r="O13357" i="88" s="1"/>
  <c r="N13358" i="88" a="1"/>
  <c r="N13358" i="88" s="1"/>
  <c r="N13359" i="88" a="1"/>
  <c r="N13359" i="88" s="1"/>
  <c r="O13359" i="88" s="1"/>
  <c r="N13360" i="88" a="1"/>
  <c r="N13360" i="88" s="1"/>
  <c r="N13361" i="88" a="1"/>
  <c r="N13361" i="88" s="1"/>
  <c r="N13362" i="88" a="1"/>
  <c r="N13362" i="88" s="1"/>
  <c r="N13363" i="88" a="1"/>
  <c r="N13363" i="88" s="1"/>
  <c r="O13363" i="88" s="1"/>
  <c r="N13364" i="88" a="1"/>
  <c r="N13364" i="88" s="1"/>
  <c r="N13365" i="88" a="1"/>
  <c r="N13365" i="88" s="1"/>
  <c r="O13365" i="88" s="1"/>
  <c r="N13366" i="88" a="1"/>
  <c r="N13366" i="88"/>
  <c r="N13367" i="88" a="1"/>
  <c r="N13367" i="88"/>
  <c r="N13368" i="88" a="1"/>
  <c r="N13368" i="88" s="1"/>
  <c r="O13368" i="88" s="1"/>
  <c r="N13369" i="88" a="1"/>
  <c r="N13369" i="88" s="1"/>
  <c r="O13369" i="88" s="1"/>
  <c r="N13370" i="88" a="1"/>
  <c r="N13370" i="88" s="1"/>
  <c r="N13371" i="88" a="1"/>
  <c r="N13371" i="88"/>
  <c r="N13372" i="88" a="1"/>
  <c r="N13372" i="88" s="1"/>
  <c r="O13372" i="88" s="1"/>
  <c r="N13373" i="88" a="1"/>
  <c r="N13373" i="88" s="1"/>
  <c r="N13374" i="88" a="1"/>
  <c r="N13374" i="88" s="1"/>
  <c r="N13375" i="88" a="1"/>
  <c r="N13375" i="88" s="1"/>
  <c r="N13376" i="88" a="1"/>
  <c r="N13376" i="88" s="1"/>
  <c r="N13377" i="88" a="1"/>
  <c r="N13377" i="88" s="1"/>
  <c r="N13378" i="88" a="1"/>
  <c r="N13378" i="88" s="1"/>
  <c r="N13379" i="88" a="1"/>
  <c r="N13379" i="88" s="1"/>
  <c r="O13379" i="88" s="1"/>
  <c r="N13380" i="88" a="1"/>
  <c r="N13380" i="88" s="1"/>
  <c r="O13380" i="88" s="1"/>
  <c r="N13381" i="88" a="1"/>
  <c r="N13381" i="88" s="1"/>
  <c r="O13381" i="88" s="1"/>
  <c r="N13382" i="88" a="1"/>
  <c r="N13382" i="88" s="1"/>
  <c r="N13383" i="88" a="1"/>
  <c r="N13383" i="88" s="1"/>
  <c r="O13383" i="88" s="1"/>
  <c r="N13384" i="88" a="1"/>
  <c r="N13384" i="88" s="1"/>
  <c r="O13384" i="88" s="1"/>
  <c r="N13385" i="88" a="1"/>
  <c r="N13385" i="88" s="1"/>
  <c r="N13386" i="88" a="1"/>
  <c r="N13386" i="88" s="1"/>
  <c r="N13387" i="88" a="1"/>
  <c r="N13387" i="88" s="1"/>
  <c r="N13388" i="88" a="1"/>
  <c r="N13388" i="88" s="1"/>
  <c r="N13389" i="88" a="1"/>
  <c r="N13389" i="88" s="1"/>
  <c r="O13389" i="88" s="1"/>
  <c r="N13390" i="88" a="1"/>
  <c r="N13390" i="88" s="1"/>
  <c r="N13391" i="88" a="1"/>
  <c r="N13391" i="88" s="1"/>
  <c r="N13392" i="88" a="1"/>
  <c r="N13392" i="88"/>
  <c r="N13393" i="88" a="1"/>
  <c r="N13393" i="88"/>
  <c r="O13393" i="88" s="1"/>
  <c r="N13394" i="88" a="1"/>
  <c r="N13394" i="88" s="1"/>
  <c r="N13395" i="88" a="1"/>
  <c r="N13395" i="88" s="1"/>
  <c r="N13396" i="88" a="1"/>
  <c r="N13396" i="88" s="1"/>
  <c r="O13396" i="88" s="1"/>
  <c r="N13397" i="88" a="1"/>
  <c r="N13397" i="88" s="1"/>
  <c r="O13397" i="88" s="1"/>
  <c r="N13398" i="88" a="1"/>
  <c r="N13398" i="88" s="1"/>
  <c r="N13399" i="88" a="1"/>
  <c r="N13399" i="88" s="1"/>
  <c r="N13400" i="88" a="1"/>
  <c r="N13400" i="88" s="1"/>
  <c r="N13401" i="88" a="1"/>
  <c r="N13401" i="88"/>
  <c r="N13402" i="88" a="1"/>
  <c r="N13402" i="88"/>
  <c r="N13403" i="88" a="1"/>
  <c r="N13403" i="88" s="1"/>
  <c r="N13404" i="88" a="1"/>
  <c r="N13404" i="88" s="1"/>
  <c r="N13405" i="88" a="1"/>
  <c r="N13405" i="88" s="1"/>
  <c r="O13405" i="88" s="1"/>
  <c r="N13406" i="88" a="1"/>
  <c r="N13406" i="88" s="1"/>
  <c r="N13407" i="88" a="1"/>
  <c r="N13407" i="88" s="1"/>
  <c r="N13408" i="88" a="1"/>
  <c r="N13408" i="88" s="1"/>
  <c r="N13409" i="88" a="1"/>
  <c r="N13409" i="88" s="1"/>
  <c r="O13409" i="88" s="1"/>
  <c r="N13410" i="88" a="1"/>
  <c r="N13410" i="88" s="1"/>
  <c r="N13411" i="88" a="1"/>
  <c r="N13411" i="88" s="1"/>
  <c r="N13412" i="88" a="1"/>
  <c r="N13412" i="88" s="1"/>
  <c r="N13413" i="88" a="1"/>
  <c r="N13413" i="88" s="1"/>
  <c r="O13413" i="88" s="1"/>
  <c r="N13414" i="88" a="1"/>
  <c r="N13414" i="88" s="1"/>
  <c r="O13414" i="88" s="1"/>
  <c r="N13415" i="88" a="1"/>
  <c r="N13415" i="88" s="1"/>
  <c r="O13415" i="88" s="1"/>
  <c r="N13416" i="88" a="1"/>
  <c r="N13416" i="88" s="1"/>
  <c r="O13416" i="88" s="1"/>
  <c r="N13417" i="88" a="1"/>
  <c r="N13417" i="88" s="1"/>
  <c r="O13417" i="88" s="1"/>
  <c r="N13418" i="88" a="1"/>
  <c r="N13418" i="88" s="1"/>
  <c r="N13419" i="88" a="1"/>
  <c r="N13419" i="88" s="1"/>
  <c r="N13420" i="88" a="1"/>
  <c r="N13420" i="88" s="1"/>
  <c r="N13421" i="88" a="1"/>
  <c r="N13421" i="88" s="1"/>
  <c r="N13422" i="88" a="1"/>
  <c r="N13422" i="88"/>
  <c r="N13423" i="88" a="1"/>
  <c r="N13423" i="88" s="1"/>
  <c r="O13423" i="88" s="1"/>
  <c r="N13424" i="88" a="1"/>
  <c r="N13424" i="88" s="1"/>
  <c r="N13425" i="88" a="1"/>
  <c r="N13425" i="88" s="1"/>
  <c r="O13425" i="88" s="1"/>
  <c r="N13426" i="88" a="1"/>
  <c r="N13426" i="88"/>
  <c r="N13427" i="88" a="1"/>
  <c r="N13427" i="88"/>
  <c r="N13428" i="88" a="1"/>
  <c r="N13428" i="88" s="1"/>
  <c r="O13428" i="88" s="1"/>
  <c r="N13429" i="88" a="1"/>
  <c r="N13429" i="88" s="1"/>
  <c r="O13429" i="88" s="1"/>
  <c r="N13430" i="88" a="1"/>
  <c r="N13430" i="88" s="1"/>
  <c r="N13431" i="88" a="1"/>
  <c r="N13431" i="88" s="1"/>
  <c r="N13432" i="88" a="1"/>
  <c r="N13432" i="88" s="1"/>
  <c r="O13432" i="88" s="1"/>
  <c r="N13433" i="88" a="1"/>
  <c r="N13433" i="88" s="1"/>
  <c r="O13433" i="88" s="1"/>
  <c r="N13434" i="88" a="1"/>
  <c r="N13434" i="88" s="1"/>
  <c r="N13435" i="88" a="1"/>
  <c r="N13435" i="88"/>
  <c r="N13436" i="88" a="1"/>
  <c r="N13436" i="88" s="1"/>
  <c r="N13437" i="88" a="1"/>
  <c r="N13437" i="88" s="1"/>
  <c r="N13438" i="88" a="1"/>
  <c r="N13438" i="88" s="1"/>
  <c r="O13438" i="88" s="1"/>
  <c r="N13439" i="88" a="1"/>
  <c r="N13439" i="88" s="1"/>
  <c r="O13439" i="88" s="1"/>
  <c r="N13440" i="88" a="1"/>
  <c r="N13440" i="88" s="1"/>
  <c r="O13440" i="88" s="1"/>
  <c r="N13441" i="88" a="1"/>
  <c r="N13441" i="88" s="1"/>
  <c r="O13441" i="88" s="1"/>
  <c r="N13442" i="88" a="1"/>
  <c r="N13442" i="88" s="1"/>
  <c r="N13443" i="88" a="1"/>
  <c r="N13443" i="88" s="1"/>
  <c r="N13444" i="88" a="1"/>
  <c r="N13444" i="88" s="1"/>
  <c r="N13445" i="88" a="1"/>
  <c r="N13445" i="88" s="1"/>
  <c r="O13445" i="88" s="1"/>
  <c r="N13446" i="88" a="1"/>
  <c r="N13446" i="88" s="1"/>
  <c r="N13447" i="88" a="1"/>
  <c r="N13447" i="88" s="1"/>
  <c r="N13448" i="88" a="1"/>
  <c r="N13448" i="88" s="1"/>
  <c r="N13449" i="88" a="1"/>
  <c r="N13449" i="88" s="1"/>
  <c r="O13449" i="88" s="1"/>
  <c r="N13450" i="88" a="1"/>
  <c r="N13450" i="88" s="1"/>
  <c r="O13450" i="88" s="1"/>
  <c r="N13451" i="88" a="1"/>
  <c r="N13451" i="88" s="1"/>
  <c r="O13451" i="88" s="1"/>
  <c r="N13452" i="88" a="1"/>
  <c r="N13452" i="88"/>
  <c r="N13453" i="88" a="1"/>
  <c r="N13453" i="88"/>
  <c r="O13453" i="88" s="1"/>
  <c r="N13454" i="88" a="1"/>
  <c r="N13454" i="88" s="1"/>
  <c r="N13455" i="88" a="1"/>
  <c r="N13455" i="88"/>
  <c r="N13456" i="88" a="1"/>
  <c r="N13456" i="88" s="1"/>
  <c r="O13456" i="88" s="1"/>
  <c r="N13457" i="88" a="1"/>
  <c r="N13457" i="88" s="1"/>
  <c r="O13457" i="88" s="1"/>
  <c r="N13458" i="88" a="1"/>
  <c r="N13458" i="88" s="1"/>
  <c r="O13458" i="88" s="1"/>
  <c r="N13459" i="88" a="1"/>
  <c r="N13459" i="88" s="1"/>
  <c r="N13460" i="88" a="1"/>
  <c r="N13460" i="88" s="1"/>
  <c r="N13461" i="88" a="1"/>
  <c r="N13461" i="88" s="1"/>
  <c r="O13461" i="88" s="1"/>
  <c r="N13462" i="88" a="1"/>
  <c r="N13462" i="88" s="1"/>
  <c r="N13463" i="88" a="1"/>
  <c r="N13463" i="88" s="1"/>
  <c r="N13464" i="88" a="1"/>
  <c r="N13464" i="88"/>
  <c r="N13465" i="88" a="1"/>
  <c r="N13465" i="88" s="1"/>
  <c r="O13465" i="88" s="1"/>
  <c r="N13466" i="88" a="1"/>
  <c r="N13466" i="88" s="1"/>
  <c r="N13467" i="88" a="1"/>
  <c r="N13467" i="88" s="1"/>
  <c r="N13468" i="88" a="1"/>
  <c r="N13468" i="88" s="1"/>
  <c r="O13468" i="88" s="1"/>
  <c r="N13469" i="88" a="1"/>
  <c r="N13469" i="88" s="1"/>
  <c r="O13469" i="88" s="1"/>
  <c r="N13470" i="88" a="1"/>
  <c r="N13470" i="88" s="1"/>
  <c r="N13471" i="88" a="1"/>
  <c r="N13471" i="88" s="1"/>
  <c r="N13472" i="88" a="1"/>
  <c r="N13472" i="88" s="1"/>
  <c r="N13473" i="88" a="1"/>
  <c r="N13473" i="88" s="1"/>
  <c r="O13473" i="88" s="1"/>
  <c r="N13474" i="88" a="1"/>
  <c r="N13474" i="88" s="1"/>
  <c r="O13474" i="88" s="1"/>
  <c r="N13475" i="88" a="1"/>
  <c r="N13475" i="88" s="1"/>
  <c r="O13475" i="88" s="1"/>
  <c r="N13476" i="88" a="1"/>
  <c r="N13476" i="88" s="1"/>
  <c r="N13477" i="88" a="1"/>
  <c r="N13477" i="88" s="1"/>
  <c r="O13477" i="88" s="1"/>
  <c r="N13478" i="88" a="1"/>
  <c r="N13478" i="88" s="1"/>
  <c r="N13479" i="88" a="1"/>
  <c r="N13479" i="88" s="1"/>
  <c r="N13480" i="88" a="1"/>
  <c r="N13480" i="88" s="1"/>
  <c r="N13481" i="88" a="1"/>
  <c r="N13481" i="88" s="1"/>
  <c r="O13481" i="88" s="1"/>
  <c r="N13482" i="88" a="1"/>
  <c r="N13482" i="88" s="1"/>
  <c r="O13482" i="88" s="1"/>
  <c r="N13483" i="88" a="1"/>
  <c r="N13483" i="88" s="1"/>
  <c r="N13484" i="88" a="1"/>
  <c r="N13484" i="88" s="1"/>
  <c r="N13485" i="88" a="1"/>
  <c r="N13485" i="88" s="1"/>
  <c r="O13485" i="88" s="1"/>
  <c r="N13486" i="88" a="1"/>
  <c r="N13486" i="88" s="1"/>
  <c r="O13486" i="88" s="1"/>
  <c r="N13487" i="88" a="1"/>
  <c r="N13487" i="88" s="1"/>
  <c r="O13487" i="88" s="1"/>
  <c r="N13488" i="88" a="1"/>
  <c r="N13488" i="88"/>
  <c r="O13488" i="88" s="1"/>
  <c r="N13489" i="88" a="1"/>
  <c r="N13489" i="88" s="1"/>
  <c r="O13489" i="88" s="1"/>
  <c r="N13490" i="88" a="1"/>
  <c r="N13490" i="88" s="1"/>
  <c r="N13491" i="88" a="1"/>
  <c r="N13491" i="88" s="1"/>
  <c r="N13492" i="88" a="1"/>
  <c r="N13492" i="88" s="1"/>
  <c r="N13493" i="88" a="1"/>
  <c r="N13493" i="88" s="1"/>
  <c r="N13494" i="88" a="1"/>
  <c r="N13494" i="88"/>
  <c r="O13494" i="88" s="1"/>
  <c r="N13495" i="88" a="1"/>
  <c r="N13495" i="88" s="1"/>
  <c r="N13496" i="88" a="1"/>
  <c r="N13496" i="88" s="1"/>
  <c r="N13497" i="88" a="1"/>
  <c r="N13497" i="88" s="1"/>
  <c r="O13497" i="88" s="1"/>
  <c r="N13498" i="88" a="1"/>
  <c r="N13498" i="88" s="1"/>
  <c r="O13498" i="88" s="1"/>
  <c r="N13499" i="88" a="1"/>
  <c r="N13499" i="88" s="1"/>
  <c r="O13499" i="88" s="1"/>
  <c r="N13500" i="88" a="1"/>
  <c r="N13500" i="88" s="1"/>
  <c r="O13500" i="88" s="1"/>
  <c r="N13501" i="88" a="1"/>
  <c r="N13501" i="88" s="1"/>
  <c r="O13501" i="88" s="1"/>
  <c r="N13502" i="88" a="1"/>
  <c r="N13502" i="88" s="1"/>
  <c r="N13503" i="88" a="1"/>
  <c r="N13503" i="88" s="1"/>
  <c r="N13504" i="88" a="1"/>
  <c r="N13504" i="88" s="1"/>
  <c r="N13505" i="88" a="1"/>
  <c r="N13505" i="88" s="1"/>
  <c r="N13506" i="88" a="1"/>
  <c r="N13506" i="88" s="1"/>
  <c r="N13507" i="88" a="1"/>
  <c r="N13507" i="88" s="1"/>
  <c r="O13507" i="88" s="1"/>
  <c r="N13508" i="88" a="1"/>
  <c r="N13508" i="88" s="1"/>
  <c r="N13509" i="88" a="1"/>
  <c r="N13509" i="88" s="1"/>
  <c r="N13510" i="88" a="1"/>
  <c r="N13510" i="88" s="1"/>
  <c r="O13510" i="88" s="1"/>
  <c r="N13511" i="88" a="1"/>
  <c r="N13511" i="88"/>
  <c r="N13512" i="88" a="1"/>
  <c r="N13512" i="88"/>
  <c r="N13513" i="88" a="1"/>
  <c r="N13513" i="88" s="1"/>
  <c r="O13513" i="88" s="1"/>
  <c r="N13514" i="88" a="1"/>
  <c r="N13514" i="88" s="1"/>
  <c r="O13514" i="88" s="1"/>
  <c r="N13515" i="88" a="1"/>
  <c r="N13515" i="88" s="1"/>
  <c r="O13515" i="88" s="1"/>
  <c r="N13516" i="88" a="1"/>
  <c r="N13516" i="88"/>
  <c r="N13517" i="88" a="1"/>
  <c r="N13517" i="88" s="1"/>
  <c r="N13518" i="88" a="1"/>
  <c r="N13518" i="88" s="1"/>
  <c r="N13519" i="88" a="1"/>
  <c r="N13519" i="88" s="1"/>
  <c r="N13520" i="88" a="1"/>
  <c r="N13520" i="88" s="1"/>
  <c r="N13521" i="88" a="1"/>
  <c r="N13521" i="88" s="1"/>
  <c r="O13521" i="88" s="1"/>
  <c r="N13522" i="88" a="1"/>
  <c r="N13522" i="88" s="1"/>
  <c r="O13522" i="88" s="1"/>
  <c r="N13523" i="88" a="1"/>
  <c r="N13523" i="88" s="1"/>
  <c r="O13523" i="88" s="1"/>
  <c r="N13524" i="88" a="1"/>
  <c r="N13524" i="88" s="1"/>
  <c r="O13524" i="88" s="1"/>
  <c r="N13525" i="88" a="1"/>
  <c r="N13525" i="88" s="1"/>
  <c r="O13525" i="88" s="1"/>
  <c r="N13526" i="88" a="1"/>
  <c r="N13526" i="88" s="1"/>
  <c r="N13527" i="88" a="1"/>
  <c r="N13527" i="88" s="1"/>
  <c r="O13527" i="88" s="1"/>
  <c r="N13528" i="88" a="1"/>
  <c r="N13528" i="88" s="1"/>
  <c r="O13528" i="88" s="1"/>
  <c r="N13529" i="88" a="1"/>
  <c r="N13529" i="88"/>
  <c r="N13530" i="88" a="1"/>
  <c r="N13530" i="88" s="1"/>
  <c r="N13531" i="88" a="1"/>
  <c r="N13531" i="88" s="1"/>
  <c r="N13532" i="88" a="1"/>
  <c r="N13532" i="88" s="1"/>
  <c r="N13533" i="88" a="1"/>
  <c r="N13533" i="88" s="1"/>
  <c r="O13533" i="88" s="1"/>
  <c r="N13534" i="88" a="1"/>
  <c r="N13534" i="88" s="1"/>
  <c r="O13534" i="88" s="1"/>
  <c r="N13535" i="88" a="1"/>
  <c r="N13535" i="88" s="1"/>
  <c r="N13536" i="88" a="1"/>
  <c r="N13536" i="88"/>
  <c r="N13537" i="88" a="1"/>
  <c r="N13537" i="88" s="1"/>
  <c r="O13537" i="88" s="1"/>
  <c r="N13538" i="88" a="1"/>
  <c r="N13538" i="88" s="1"/>
  <c r="N13539" i="88" a="1"/>
  <c r="N13539" i="88" s="1"/>
  <c r="N13540" i="88" a="1"/>
  <c r="N13540" i="88" s="1"/>
  <c r="O13540" i="88" s="1"/>
  <c r="N13541" i="88" a="1"/>
  <c r="N13541" i="88" s="1"/>
  <c r="N13542" i="88" a="1"/>
  <c r="N13542" i="88" s="1"/>
  <c r="O13542" i="88" s="1"/>
  <c r="N13543" i="88" a="1"/>
  <c r="N13543" i="88" s="1"/>
  <c r="N13544" i="88" a="1"/>
  <c r="N13544" i="88" s="1"/>
  <c r="N13545" i="88" a="1"/>
  <c r="N13545" i="88" s="1"/>
  <c r="O13545" i="88" s="1"/>
  <c r="N13546" i="88" a="1"/>
  <c r="N13546" i="88"/>
  <c r="N13547" i="88" a="1"/>
  <c r="N13547" i="88" s="1"/>
  <c r="O13547" i="88" s="1"/>
  <c r="N13548" i="88" a="1"/>
  <c r="N13548" i="88" s="1"/>
  <c r="N13549" i="88" a="1"/>
  <c r="N13549" i="88" s="1"/>
  <c r="O13549" i="88" s="1"/>
  <c r="N13550" i="88" a="1"/>
  <c r="N13550" i="88" s="1"/>
  <c r="N13551" i="88" a="1"/>
  <c r="N13551" i="88" s="1"/>
  <c r="N13552" i="88" a="1"/>
  <c r="N13552" i="88" s="1"/>
  <c r="N13553" i="88" a="1"/>
  <c r="N13553" i="88" s="1"/>
  <c r="O13553" i="88" s="1"/>
  <c r="N13554" i="88" a="1"/>
  <c r="N13554" i="88"/>
  <c r="N13555" i="88" a="1"/>
  <c r="N13555" i="88" s="1"/>
  <c r="O13555" i="88" s="1"/>
  <c r="N13556" i="88" a="1"/>
  <c r="N13556" i="88" s="1"/>
  <c r="N13557" i="88" a="1"/>
  <c r="N13557" i="88" s="1"/>
  <c r="O13557" i="88" s="1"/>
  <c r="N13558" i="88" a="1"/>
  <c r="N13558" i="88"/>
  <c r="N13559" i="88" a="1"/>
  <c r="N13559" i="88"/>
  <c r="N13560" i="88" a="1"/>
  <c r="N13560" i="88" s="1"/>
  <c r="N13561" i="88" a="1"/>
  <c r="N13561" i="88" s="1"/>
  <c r="O13561" i="88" s="1"/>
  <c r="N13562" i="88" a="1"/>
  <c r="N13562" i="88" s="1"/>
  <c r="N13563" i="88" a="1"/>
  <c r="N13563" i="88" s="1"/>
  <c r="N13564" i="88" a="1"/>
  <c r="N13564" i="88" s="1"/>
  <c r="O13564" i="88" s="1"/>
  <c r="N13565" i="88" a="1"/>
  <c r="N13565" i="88" s="1"/>
  <c r="N13566" i="88" a="1"/>
  <c r="N13566" i="88" s="1"/>
  <c r="O13566" i="88" s="1"/>
  <c r="N13567" i="88" a="1"/>
  <c r="N13567" i="88"/>
  <c r="O13567" i="88" s="1"/>
  <c r="N13568" i="88" a="1"/>
  <c r="N13568" i="88" s="1"/>
  <c r="N13569" i="88" a="1"/>
  <c r="N13569" i="88" s="1"/>
  <c r="O13569" i="88" s="1"/>
  <c r="N13570" i="88" a="1"/>
  <c r="N13570" i="88"/>
  <c r="N13571" i="88" a="1"/>
  <c r="N13571" i="88" s="1"/>
  <c r="O13571" i="88" s="1"/>
  <c r="N13572" i="88" a="1"/>
  <c r="N13572" i="88"/>
  <c r="N13573" i="88" a="1"/>
  <c r="N13573" i="88" s="1"/>
  <c r="O13573" i="88" s="1"/>
  <c r="N13574" i="88" a="1"/>
  <c r="N13574" i="88" s="1"/>
  <c r="N13575" i="88" a="1"/>
  <c r="N13575" i="88" s="1"/>
  <c r="O13575" i="88" s="1"/>
  <c r="N13576" i="88" a="1"/>
  <c r="N13576" i="88" s="1"/>
  <c r="N13577" i="88" a="1"/>
  <c r="N13577" i="88" s="1"/>
  <c r="O2" i="88"/>
  <c r="O3" i="88"/>
  <c r="O4" i="88"/>
  <c r="O5" i="88"/>
  <c r="O6" i="88"/>
  <c r="O7" i="88"/>
  <c r="O10" i="88"/>
  <c r="O11" i="88"/>
  <c r="O12" i="88"/>
  <c r="O13" i="88"/>
  <c r="O14" i="88"/>
  <c r="O15" i="88"/>
  <c r="O16" i="88"/>
  <c r="O18" i="88"/>
  <c r="O19" i="88"/>
  <c r="O20" i="88"/>
  <c r="O21" i="88"/>
  <c r="O22" i="88"/>
  <c r="O23" i="88"/>
  <c r="O24" i="88"/>
  <c r="O26" i="88"/>
  <c r="O27" i="88"/>
  <c r="O28" i="88"/>
  <c r="O29" i="88"/>
  <c r="O30" i="88"/>
  <c r="O31" i="88"/>
  <c r="O32" i="88"/>
  <c r="O33" i="88"/>
  <c r="O35" i="88"/>
  <c r="O36" i="88"/>
  <c r="O37" i="88"/>
  <c r="O38" i="88"/>
  <c r="O39" i="88"/>
  <c r="O40" i="88"/>
  <c r="O41" i="88"/>
  <c r="O42" i="88"/>
  <c r="O43" i="88"/>
  <c r="O45" i="88"/>
  <c r="O46" i="88"/>
  <c r="O47" i="88"/>
  <c r="O48" i="88"/>
  <c r="O49" i="88"/>
  <c r="O50" i="88"/>
  <c r="O51" i="88"/>
  <c r="O52" i="88"/>
  <c r="O53" i="88"/>
  <c r="O54" i="88"/>
  <c r="O55" i="88"/>
  <c r="O56" i="88"/>
  <c r="O57" i="88"/>
  <c r="O58" i="88"/>
  <c r="O59" i="88"/>
  <c r="O61" i="88"/>
  <c r="O62" i="88"/>
  <c r="O63" i="88"/>
  <c r="O64" i="88"/>
  <c r="O65" i="88"/>
  <c r="O66" i="88"/>
  <c r="O67" i="88"/>
  <c r="O68" i="88"/>
  <c r="O69" i="88"/>
  <c r="O70" i="88"/>
  <c r="O71" i="88"/>
  <c r="O72" i="88"/>
  <c r="O73" i="88"/>
  <c r="O74" i="88"/>
  <c r="O75" i="88"/>
  <c r="O76" i="88"/>
  <c r="O77" i="88"/>
  <c r="O78" i="88"/>
  <c r="O79" i="88"/>
  <c r="O80" i="88"/>
  <c r="O81" i="88"/>
  <c r="O82" i="88"/>
  <c r="O83" i="88"/>
  <c r="O84" i="88"/>
  <c r="O85" i="88"/>
  <c r="O86" i="88"/>
  <c r="O87" i="88"/>
  <c r="O88" i="88"/>
  <c r="O89" i="88"/>
  <c r="O90" i="88"/>
  <c r="O91" i="88"/>
  <c r="O92" i="88"/>
  <c r="O93" i="88"/>
  <c r="O94" i="88"/>
  <c r="O95" i="88"/>
  <c r="O96" i="88"/>
  <c r="O97" i="88"/>
  <c r="O98" i="88"/>
  <c r="O99" i="88"/>
  <c r="O100" i="88"/>
  <c r="O101" i="88"/>
  <c r="O102" i="88"/>
  <c r="O103" i="88"/>
  <c r="O104" i="88"/>
  <c r="O105" i="88"/>
  <c r="O106" i="88"/>
  <c r="O107" i="88"/>
  <c r="O108" i="88"/>
  <c r="O109" i="88"/>
  <c r="O110" i="88"/>
  <c r="O111" i="88"/>
  <c r="O112" i="88"/>
  <c r="O113" i="88"/>
  <c r="O114" i="88"/>
  <c r="O115" i="88"/>
  <c r="O116" i="88"/>
  <c r="O117" i="88"/>
  <c r="O118" i="88"/>
  <c r="O120" i="88"/>
  <c r="O121" i="88"/>
  <c r="O122" i="88"/>
  <c r="O123" i="88"/>
  <c r="O124" i="88"/>
  <c r="O125" i="88"/>
  <c r="O128" i="88"/>
  <c r="O129" i="88"/>
  <c r="O130" i="88"/>
  <c r="O131" i="88"/>
  <c r="O132" i="88"/>
  <c r="O133" i="88"/>
  <c r="O134" i="88"/>
  <c r="O135" i="88"/>
  <c r="O136" i="88"/>
  <c r="O137" i="88"/>
  <c r="O138" i="88"/>
  <c r="O139" i="88"/>
  <c r="O140" i="88"/>
  <c r="O141" i="88"/>
  <c r="O142" i="88"/>
  <c r="O143" i="88"/>
  <c r="O144" i="88"/>
  <c r="O145" i="88"/>
  <c r="O146" i="88"/>
  <c r="O147" i="88"/>
  <c r="O148" i="88"/>
  <c r="O149" i="88"/>
  <c r="O150" i="88"/>
  <c r="O151" i="88"/>
  <c r="O152" i="88"/>
  <c r="O153" i="88"/>
  <c r="O154" i="88"/>
  <c r="O155" i="88"/>
  <c r="O156" i="88"/>
  <c r="O157" i="88"/>
  <c r="O158" i="88"/>
  <c r="O159" i="88"/>
  <c r="O160" i="88"/>
  <c r="O161" i="88"/>
  <c r="O162" i="88"/>
  <c r="O163" i="88"/>
  <c r="O164" i="88"/>
  <c r="O165" i="88"/>
  <c r="O166" i="88"/>
  <c r="O167" i="88"/>
  <c r="O168" i="88"/>
  <c r="O169" i="88"/>
  <c r="O170" i="88"/>
  <c r="O171" i="88"/>
  <c r="O172" i="88"/>
  <c r="O173" i="88"/>
  <c r="O174" i="88"/>
  <c r="O175" i="88"/>
  <c r="O176" i="88"/>
  <c r="O177" i="88"/>
  <c r="O180" i="88"/>
  <c r="O181" i="88"/>
  <c r="O182" i="88"/>
  <c r="O183" i="88"/>
  <c r="O184" i="88"/>
  <c r="O185" i="88"/>
  <c r="O187" i="88"/>
  <c r="O188" i="88"/>
  <c r="O189" i="88"/>
  <c r="O190" i="88"/>
  <c r="O191" i="88"/>
  <c r="O192" i="88"/>
  <c r="O193" i="88"/>
  <c r="O194" i="88"/>
  <c r="O195" i="88"/>
  <c r="O196" i="88"/>
  <c r="O197" i="88"/>
  <c r="O198" i="88"/>
  <c r="O199" i="88"/>
  <c r="O200" i="88"/>
  <c r="O201" i="88"/>
  <c r="O202" i="88"/>
  <c r="O203" i="88"/>
  <c r="O204" i="88"/>
  <c r="O205" i="88"/>
  <c r="O206" i="88"/>
  <c r="O207" i="88"/>
  <c r="O208" i="88"/>
  <c r="O209" i="88"/>
  <c r="O210" i="88"/>
  <c r="O211" i="88"/>
  <c r="O212" i="88"/>
  <c r="O213" i="88"/>
  <c r="O214" i="88"/>
  <c r="O215" i="88"/>
  <c r="O216" i="88"/>
  <c r="O217" i="88"/>
  <c r="O218" i="88"/>
  <c r="O219" i="88"/>
  <c r="O220" i="88"/>
  <c r="O221" i="88"/>
  <c r="O222" i="88"/>
  <c r="O223" i="88"/>
  <c r="O224" i="88"/>
  <c r="O225" i="88"/>
  <c r="O226" i="88"/>
  <c r="O227" i="88"/>
  <c r="O228" i="88"/>
  <c r="O229" i="88"/>
  <c r="O230" i="88"/>
  <c r="O231" i="88"/>
  <c r="O232" i="88"/>
  <c r="O233" i="88"/>
  <c r="O234" i="88"/>
  <c r="O235" i="88"/>
  <c r="O236" i="88"/>
  <c r="O237" i="88"/>
  <c r="O238" i="88"/>
  <c r="O239" i="88"/>
  <c r="O240" i="88"/>
  <c r="O241" i="88"/>
  <c r="O242" i="88"/>
  <c r="O243" i="88"/>
  <c r="O244" i="88"/>
  <c r="O245" i="88"/>
  <c r="O246" i="88"/>
  <c r="O248" i="88"/>
  <c r="O249" i="88"/>
  <c r="O250" i="88"/>
  <c r="O251" i="88"/>
  <c r="O252" i="88"/>
  <c r="O253" i="88"/>
  <c r="O254" i="88"/>
  <c r="O255" i="88"/>
  <c r="O256" i="88"/>
  <c r="O257" i="88"/>
  <c r="O258" i="88"/>
  <c r="O259" i="88"/>
  <c r="O260" i="88"/>
  <c r="O261" i="88"/>
  <c r="O262" i="88"/>
  <c r="O263" i="88"/>
  <c r="O264" i="88"/>
  <c r="O265" i="88"/>
  <c r="O266" i="88"/>
  <c r="O267" i="88"/>
  <c r="O268" i="88"/>
  <c r="O269" i="88"/>
  <c r="O270" i="88"/>
  <c r="O271" i="88"/>
  <c r="O272" i="88"/>
  <c r="O273" i="88"/>
  <c r="O274" i="88"/>
  <c r="O275" i="88"/>
  <c r="O276" i="88"/>
  <c r="O277" i="88"/>
  <c r="O278" i="88"/>
  <c r="O279" i="88"/>
  <c r="O280" i="88"/>
  <c r="O281" i="88"/>
  <c r="O282" i="88"/>
  <c r="O283" i="88"/>
  <c r="O284" i="88"/>
  <c r="O285" i="88"/>
  <c r="O286" i="88"/>
  <c r="O287" i="88"/>
  <c r="O288" i="88"/>
  <c r="O289" i="88"/>
  <c r="O290" i="88"/>
  <c r="O291" i="88"/>
  <c r="O292" i="88"/>
  <c r="O293" i="88"/>
  <c r="O294" i="88"/>
  <c r="O295" i="88"/>
  <c r="O296" i="88"/>
  <c r="O297" i="88"/>
  <c r="O298" i="88"/>
  <c r="O299" i="88"/>
  <c r="O300" i="88"/>
  <c r="O301" i="88"/>
  <c r="O302" i="88"/>
  <c r="O303" i="88"/>
  <c r="O304" i="88"/>
  <c r="O305" i="88"/>
  <c r="O306" i="88"/>
  <c r="O307" i="88"/>
  <c r="O308" i="88"/>
  <c r="O309" i="88"/>
  <c r="O310" i="88"/>
  <c r="O311" i="88"/>
  <c r="O312" i="88"/>
  <c r="O313" i="88"/>
  <c r="O314" i="88"/>
  <c r="O315" i="88"/>
  <c r="O316" i="88"/>
  <c r="O317" i="88"/>
  <c r="O318" i="88"/>
  <c r="O319" i="88"/>
  <c r="O320" i="88"/>
  <c r="O321" i="88"/>
  <c r="O322" i="88"/>
  <c r="O323" i="88"/>
  <c r="O324" i="88"/>
  <c r="O325" i="88"/>
  <c r="O326" i="88"/>
  <c r="O327" i="88"/>
  <c r="O328" i="88"/>
  <c r="O329" i="88"/>
  <c r="O330" i="88"/>
  <c r="O331" i="88"/>
  <c r="O332" i="88"/>
  <c r="O333" i="88"/>
  <c r="O334" i="88"/>
  <c r="O335" i="88"/>
  <c r="O336" i="88"/>
  <c r="O337" i="88"/>
  <c r="O338" i="88"/>
  <c r="O339" i="88"/>
  <c r="O340" i="88"/>
  <c r="O341" i="88"/>
  <c r="O342" i="88"/>
  <c r="O343" i="88"/>
  <c r="O344" i="88"/>
  <c r="O345" i="88"/>
  <c r="O346" i="88"/>
  <c r="O347" i="88"/>
  <c r="O348" i="88"/>
  <c r="O349" i="88"/>
  <c r="O350" i="88"/>
  <c r="O351" i="88"/>
  <c r="O352" i="88"/>
  <c r="O353" i="88"/>
  <c r="O354" i="88"/>
  <c r="O355" i="88"/>
  <c r="O356" i="88"/>
  <c r="O357" i="88"/>
  <c r="O358" i="88"/>
  <c r="O359" i="88"/>
  <c r="O360" i="88"/>
  <c r="O361" i="88"/>
  <c r="O362" i="88"/>
  <c r="O363" i="88"/>
  <c r="O364" i="88"/>
  <c r="O365" i="88"/>
  <c r="O366" i="88"/>
  <c r="O367" i="88"/>
  <c r="O368" i="88"/>
  <c r="O369" i="88"/>
  <c r="O370" i="88"/>
  <c r="O371" i="88"/>
  <c r="O372" i="88"/>
  <c r="O373" i="88"/>
  <c r="O374" i="88"/>
  <c r="O375" i="88"/>
  <c r="O376" i="88"/>
  <c r="O377" i="88"/>
  <c r="O378" i="88"/>
  <c r="O379" i="88"/>
  <c r="O380" i="88"/>
  <c r="O381" i="88"/>
  <c r="O382" i="88"/>
  <c r="O383" i="88"/>
  <c r="O385" i="88"/>
  <c r="O386" i="88"/>
  <c r="O387" i="88"/>
  <c r="O388" i="88"/>
  <c r="O389" i="88"/>
  <c r="O390" i="88"/>
  <c r="O391" i="88"/>
  <c r="O392" i="88"/>
  <c r="O393" i="88"/>
  <c r="O394" i="88"/>
  <c r="O395" i="88"/>
  <c r="O396" i="88"/>
  <c r="O397" i="88"/>
  <c r="O398" i="88"/>
  <c r="O399" i="88"/>
  <c r="O400" i="88"/>
  <c r="O401" i="88"/>
  <c r="O402" i="88"/>
  <c r="O403" i="88"/>
  <c r="O404" i="88"/>
  <c r="O405" i="88"/>
  <c r="O406" i="88"/>
  <c r="O407" i="88"/>
  <c r="O408" i="88"/>
  <c r="O409" i="88"/>
  <c r="O410" i="88"/>
  <c r="O411" i="88"/>
  <c r="O412" i="88"/>
  <c r="O413" i="88"/>
  <c r="O414" i="88"/>
  <c r="O415" i="88"/>
  <c r="O416" i="88"/>
  <c r="O417" i="88"/>
  <c r="O418" i="88"/>
  <c r="O419" i="88"/>
  <c r="O421" i="88"/>
  <c r="O422" i="88"/>
  <c r="O423" i="88"/>
  <c r="O424" i="88"/>
  <c r="O425" i="88"/>
  <c r="O426" i="88"/>
  <c r="O427" i="88"/>
  <c r="O428" i="88"/>
  <c r="O429" i="88"/>
  <c r="O430" i="88"/>
  <c r="O431" i="88"/>
  <c r="O432" i="88"/>
  <c r="O433" i="88"/>
  <c r="O434" i="88"/>
  <c r="O435" i="88"/>
  <c r="O436" i="88"/>
  <c r="O437" i="88"/>
  <c r="O438" i="88"/>
  <c r="O439" i="88"/>
  <c r="O440" i="88"/>
  <c r="O441" i="88"/>
  <c r="O442" i="88"/>
  <c r="O443" i="88"/>
  <c r="O444" i="88"/>
  <c r="O445" i="88"/>
  <c r="O446" i="88"/>
  <c r="O448" i="88"/>
  <c r="O449" i="88"/>
  <c r="O450" i="88"/>
  <c r="O451" i="88"/>
  <c r="O452" i="88"/>
  <c r="O453" i="88"/>
  <c r="O454" i="88"/>
  <c r="O455" i="88"/>
  <c r="O456" i="88"/>
  <c r="O457" i="88"/>
  <c r="O458" i="88"/>
  <c r="O459" i="88"/>
  <c r="O460" i="88"/>
  <c r="O461" i="88"/>
  <c r="O462" i="88"/>
  <c r="O463" i="88"/>
  <c r="O464" i="88"/>
  <c r="O466" i="88"/>
  <c r="O467" i="88"/>
  <c r="O468" i="88"/>
  <c r="O469" i="88"/>
  <c r="O470" i="88"/>
  <c r="O471" i="88"/>
  <c r="O473" i="88"/>
  <c r="O474" i="88"/>
  <c r="O475" i="88"/>
  <c r="O476" i="88"/>
  <c r="O477" i="88"/>
  <c r="O478" i="88"/>
  <c r="O479" i="88"/>
  <c r="O480" i="88"/>
  <c r="O481" i="88"/>
  <c r="O482" i="88"/>
  <c r="O483" i="88"/>
  <c r="O484" i="88"/>
  <c r="O485" i="88"/>
  <c r="O486" i="88"/>
  <c r="O487" i="88"/>
  <c r="O488" i="88"/>
  <c r="O490" i="88"/>
  <c r="O491" i="88"/>
  <c r="O492" i="88"/>
  <c r="O493" i="88"/>
  <c r="O494" i="88"/>
  <c r="O495" i="88"/>
  <c r="O496" i="88"/>
  <c r="O497" i="88"/>
  <c r="O499" i="88"/>
  <c r="O500" i="88"/>
  <c r="O501" i="88"/>
  <c r="O502" i="88"/>
  <c r="O503" i="88"/>
  <c r="O504" i="88"/>
  <c r="O507" i="88"/>
  <c r="O508" i="88"/>
  <c r="O509" i="88"/>
  <c r="O510" i="88"/>
  <c r="O511" i="88"/>
  <c r="O512" i="88"/>
  <c r="O513" i="88"/>
  <c r="O515" i="88"/>
  <c r="O516" i="88"/>
  <c r="O517" i="88"/>
  <c r="O518" i="88"/>
  <c r="O519" i="88"/>
  <c r="O520" i="88"/>
  <c r="O521" i="88"/>
  <c r="O522" i="88"/>
  <c r="O523" i="88"/>
  <c r="O524" i="88"/>
  <c r="O525" i="88"/>
  <c r="O526" i="88"/>
  <c r="O527" i="88"/>
  <c r="O528" i="88"/>
  <c r="O529" i="88"/>
  <c r="O531" i="88"/>
  <c r="O532" i="88"/>
  <c r="O533" i="88"/>
  <c r="O534" i="88"/>
  <c r="O535" i="88"/>
  <c r="O536" i="88"/>
  <c r="O537" i="88"/>
  <c r="O538" i="88"/>
  <c r="O539" i="88"/>
  <c r="O540" i="88"/>
  <c r="O541" i="88"/>
  <c r="O542" i="88"/>
  <c r="O543" i="88"/>
  <c r="O544" i="88"/>
  <c r="O545" i="88"/>
  <c r="O546" i="88"/>
  <c r="O547" i="88"/>
  <c r="O548" i="88"/>
  <c r="O549" i="88"/>
  <c r="O550" i="88"/>
  <c r="O551" i="88"/>
  <c r="O552" i="88"/>
  <c r="O553" i="88"/>
  <c r="O554" i="88"/>
  <c r="O555" i="88"/>
  <c r="O556" i="88"/>
  <c r="O557" i="88"/>
  <c r="O558" i="88"/>
  <c r="O559" i="88"/>
  <c r="O560" i="88"/>
  <c r="O561" i="88"/>
  <c r="O562" i="88"/>
  <c r="O563" i="88"/>
  <c r="O564" i="88"/>
  <c r="O565" i="88"/>
  <c r="O566" i="88"/>
  <c r="O567" i="88"/>
  <c r="O568" i="88"/>
  <c r="O569" i="88"/>
  <c r="O570" i="88"/>
  <c r="O571" i="88"/>
  <c r="O572" i="88"/>
  <c r="O573" i="88"/>
  <c r="O574" i="88"/>
  <c r="O575" i="88"/>
  <c r="O576" i="88"/>
  <c r="O577" i="88"/>
  <c r="O578" i="88"/>
  <c r="O579" i="88"/>
  <c r="O580" i="88"/>
  <c r="O581" i="88"/>
  <c r="O582" i="88"/>
  <c r="O583" i="88"/>
  <c r="O585" i="88"/>
  <c r="O586" i="88"/>
  <c r="O587" i="88"/>
  <c r="O588" i="88"/>
  <c r="O589" i="88"/>
  <c r="O590" i="88"/>
  <c r="O591" i="88"/>
  <c r="O592" i="88"/>
  <c r="O593" i="88"/>
  <c r="O594" i="88"/>
  <c r="O595" i="88"/>
  <c r="O596" i="88"/>
  <c r="O597" i="88"/>
  <c r="O598" i="88"/>
  <c r="O599" i="88"/>
  <c r="O600" i="88"/>
  <c r="O601" i="88"/>
  <c r="O602" i="88"/>
  <c r="O603" i="88"/>
  <c r="O604" i="88"/>
  <c r="O605" i="88"/>
  <c r="O606" i="88"/>
  <c r="O607" i="88"/>
  <c r="O608" i="88"/>
  <c r="O609" i="88"/>
  <c r="O610" i="88"/>
  <c r="O611" i="88"/>
  <c r="O612" i="88"/>
  <c r="O613" i="88"/>
  <c r="O614" i="88"/>
  <c r="O615" i="88"/>
  <c r="O616" i="88"/>
  <c r="O617" i="88"/>
  <c r="O618" i="88"/>
  <c r="O619" i="88"/>
  <c r="O620" i="88"/>
  <c r="O622" i="88"/>
  <c r="O623" i="88"/>
  <c r="O624" i="88"/>
  <c r="O625" i="88"/>
  <c r="O626" i="88"/>
  <c r="O627" i="88"/>
  <c r="O628" i="88"/>
  <c r="O629" i="88"/>
  <c r="O630" i="88"/>
  <c r="O631" i="88"/>
  <c r="O632" i="88"/>
  <c r="O633" i="88"/>
  <c r="O634" i="88"/>
  <c r="O635" i="88"/>
  <c r="O636" i="88"/>
  <c r="O637" i="88"/>
  <c r="O638" i="88"/>
  <c r="O640" i="88"/>
  <c r="O641" i="88"/>
  <c r="O642" i="88"/>
  <c r="O643" i="88"/>
  <c r="O644" i="88"/>
  <c r="O645" i="88"/>
  <c r="O647" i="88"/>
  <c r="O648" i="88"/>
  <c r="O649" i="88"/>
  <c r="O650" i="88"/>
  <c r="O651" i="88"/>
  <c r="O652" i="88"/>
  <c r="O653" i="88"/>
  <c r="O654" i="88"/>
  <c r="O655" i="88"/>
  <c r="O657" i="88"/>
  <c r="O658" i="88"/>
  <c r="O659" i="88"/>
  <c r="O660" i="88"/>
  <c r="O661" i="88"/>
  <c r="O662" i="88"/>
  <c r="O663" i="88"/>
  <c r="O664" i="88"/>
  <c r="O665" i="88"/>
  <c r="O666" i="88"/>
  <c r="O667" i="88"/>
  <c r="O668" i="88"/>
  <c r="O669" i="88"/>
  <c r="O670" i="88"/>
  <c r="O671" i="88"/>
  <c r="O672" i="88"/>
  <c r="O673" i="88"/>
  <c r="O674" i="88"/>
  <c r="O675" i="88"/>
  <c r="O676" i="88"/>
  <c r="O677" i="88"/>
  <c r="O678" i="88"/>
  <c r="O679" i="88"/>
  <c r="O680" i="88"/>
  <c r="O681" i="88"/>
  <c r="O682" i="88"/>
  <c r="O683" i="88"/>
  <c r="O684" i="88"/>
  <c r="O685" i="88"/>
  <c r="O686" i="88"/>
  <c r="O687" i="88"/>
  <c r="O688" i="88"/>
  <c r="O689" i="88"/>
  <c r="O690" i="88"/>
  <c r="O691" i="88"/>
  <c r="O693" i="88"/>
  <c r="O694" i="88"/>
  <c r="O695" i="88"/>
  <c r="O696" i="88"/>
  <c r="O697" i="88"/>
  <c r="O698" i="88"/>
  <c r="O699" i="88"/>
  <c r="O700" i="88"/>
  <c r="O701" i="88"/>
  <c r="O702" i="88"/>
  <c r="O703" i="88"/>
  <c r="O704" i="88"/>
  <c r="O705" i="88"/>
  <c r="O706" i="88"/>
  <c r="O707" i="88"/>
  <c r="O708" i="88"/>
  <c r="O709" i="88"/>
  <c r="O710" i="88"/>
  <c r="O712" i="88"/>
  <c r="O713" i="88"/>
  <c r="O714" i="88"/>
  <c r="O715" i="88"/>
  <c r="O716" i="88"/>
  <c r="O717" i="88"/>
  <c r="O718" i="88"/>
  <c r="O719" i="88"/>
  <c r="O720" i="88"/>
  <c r="O721" i="88"/>
  <c r="O722" i="88"/>
  <c r="O723" i="88"/>
  <c r="O724" i="88"/>
  <c r="O725" i="88"/>
  <c r="O726" i="88"/>
  <c r="O727" i="88"/>
  <c r="O728" i="88"/>
  <c r="O729" i="88"/>
  <c r="O730" i="88"/>
  <c r="O731" i="88"/>
  <c r="O732" i="88"/>
  <c r="O733" i="88"/>
  <c r="O734" i="88"/>
  <c r="O735" i="88"/>
  <c r="O736" i="88"/>
  <c r="O737" i="88"/>
  <c r="O738" i="88"/>
  <c r="O739" i="88"/>
  <c r="O740" i="88"/>
  <c r="O741" i="88"/>
  <c r="O742" i="88"/>
  <c r="O743" i="88"/>
  <c r="O744" i="88"/>
  <c r="O745" i="88"/>
  <c r="O746" i="88"/>
  <c r="O747" i="88"/>
  <c r="O748" i="88"/>
  <c r="O749" i="88"/>
  <c r="O750" i="88"/>
  <c r="O751" i="88"/>
  <c r="O752" i="88"/>
  <c r="O753" i="88"/>
  <c r="O754" i="88"/>
  <c r="O755" i="88"/>
  <c r="O756" i="88"/>
  <c r="O758" i="88"/>
  <c r="O759" i="88"/>
  <c r="O760" i="88"/>
  <c r="O761" i="88"/>
  <c r="O762" i="88"/>
  <c r="O763" i="88"/>
  <c r="O764" i="88"/>
  <c r="O765" i="88"/>
  <c r="O766" i="88"/>
  <c r="O767" i="88"/>
  <c r="O769" i="88"/>
  <c r="O770" i="88"/>
  <c r="O771" i="88"/>
  <c r="O772" i="88"/>
  <c r="O773" i="88"/>
  <c r="O774" i="88"/>
  <c r="O775" i="88"/>
  <c r="O776" i="88"/>
  <c r="O777" i="88"/>
  <c r="O778" i="88"/>
  <c r="O779" i="88"/>
  <c r="O780" i="88"/>
  <c r="O781" i="88"/>
  <c r="O782" i="88"/>
  <c r="O783" i="88"/>
  <c r="O784" i="88"/>
  <c r="O785" i="88"/>
  <c r="O787" i="88"/>
  <c r="O788" i="88"/>
  <c r="O789" i="88"/>
  <c r="O790" i="88"/>
  <c r="O791" i="88"/>
  <c r="O792" i="88"/>
  <c r="O793" i="88"/>
  <c r="O794" i="88"/>
  <c r="O795" i="88"/>
  <c r="O796" i="88"/>
  <c r="O797" i="88"/>
  <c r="O798" i="88"/>
  <c r="O799" i="88"/>
  <c r="O800" i="88"/>
  <c r="O801" i="88"/>
  <c r="O802" i="88"/>
  <c r="O803" i="88"/>
  <c r="O804" i="88"/>
  <c r="O805" i="88"/>
  <c r="O806" i="88"/>
  <c r="O807" i="88"/>
  <c r="O808" i="88"/>
  <c r="O809" i="88"/>
  <c r="O810" i="88"/>
  <c r="O811" i="88"/>
  <c r="O812" i="88"/>
  <c r="O813" i="88"/>
  <c r="O814" i="88"/>
  <c r="O815" i="88"/>
  <c r="O816" i="88"/>
  <c r="O817" i="88"/>
  <c r="O818" i="88"/>
  <c r="O819" i="88"/>
  <c r="O820" i="88"/>
  <c r="O821" i="88"/>
  <c r="O822" i="88"/>
  <c r="O823" i="88"/>
  <c r="O824" i="88"/>
  <c r="O825" i="88"/>
  <c r="O826" i="88"/>
  <c r="O827" i="88"/>
  <c r="O828" i="88"/>
  <c r="O829" i="88"/>
  <c r="O830" i="88"/>
  <c r="O831" i="88"/>
  <c r="O832" i="88"/>
  <c r="O833" i="88"/>
  <c r="O834" i="88"/>
  <c r="O835" i="88"/>
  <c r="O836" i="88"/>
  <c r="O837" i="88"/>
  <c r="O838" i="88"/>
  <c r="O839" i="88"/>
  <c r="O840" i="88"/>
  <c r="O841" i="88"/>
  <c r="O842" i="88"/>
  <c r="O843" i="88"/>
  <c r="O844" i="88"/>
  <c r="O845" i="88"/>
  <c r="O846" i="88"/>
  <c r="O847" i="88"/>
  <c r="O849" i="88"/>
  <c r="O850" i="88"/>
  <c r="O851" i="88"/>
  <c r="O852" i="88"/>
  <c r="O853" i="88"/>
  <c r="O854" i="88"/>
  <c r="O855" i="88"/>
  <c r="O856" i="88"/>
  <c r="O857" i="88"/>
  <c r="O858" i="88"/>
  <c r="O859" i="88"/>
  <c r="O860" i="88"/>
  <c r="O861" i="88"/>
  <c r="O862" i="88"/>
  <c r="O863" i="88"/>
  <c r="O864" i="88"/>
  <c r="O865" i="88"/>
  <c r="O866" i="88"/>
  <c r="O867" i="88"/>
  <c r="O868" i="88"/>
  <c r="O869" i="88"/>
  <c r="O870" i="88"/>
  <c r="O871" i="88"/>
  <c r="O872" i="88"/>
  <c r="O873" i="88"/>
  <c r="O874" i="88"/>
  <c r="O875" i="88"/>
  <c r="O876" i="88"/>
  <c r="O877" i="88"/>
  <c r="O878" i="88"/>
  <c r="O879" i="88"/>
  <c r="O881" i="88"/>
  <c r="O882" i="88"/>
  <c r="O883" i="88"/>
  <c r="O884" i="88"/>
  <c r="O885" i="88"/>
  <c r="O886" i="88"/>
  <c r="O887" i="88"/>
  <c r="O889" i="88"/>
  <c r="O890" i="88"/>
  <c r="O891" i="88"/>
  <c r="O892" i="88"/>
  <c r="O893" i="88"/>
  <c r="O894" i="88"/>
  <c r="O895" i="88"/>
  <c r="O896" i="88"/>
  <c r="O897" i="88"/>
  <c r="O898" i="88"/>
  <c r="O899" i="88"/>
  <c r="O900" i="88"/>
  <c r="O901" i="88"/>
  <c r="O902" i="88"/>
  <c r="O903" i="88"/>
  <c r="O904" i="88"/>
  <c r="O905" i="88"/>
  <c r="O906" i="88"/>
  <c r="O907" i="88"/>
  <c r="O908" i="88"/>
  <c r="O909" i="88"/>
  <c r="O910" i="88"/>
  <c r="O911" i="88"/>
  <c r="O912" i="88"/>
  <c r="O913" i="88"/>
  <c r="O914" i="88"/>
  <c r="O915" i="88"/>
  <c r="O916" i="88"/>
  <c r="O918" i="88"/>
  <c r="O919" i="88"/>
  <c r="O920" i="88"/>
  <c r="O921" i="88"/>
  <c r="O922" i="88"/>
  <c r="O923" i="88"/>
  <c r="O924" i="88"/>
  <c r="O925" i="88"/>
  <c r="O926" i="88"/>
  <c r="O927" i="88"/>
  <c r="O928" i="88"/>
  <c r="O929" i="88"/>
  <c r="O930" i="88"/>
  <c r="O931" i="88"/>
  <c r="O932" i="88"/>
  <c r="O933" i="88"/>
  <c r="O934" i="88"/>
  <c r="O935" i="88"/>
  <c r="O936" i="88"/>
  <c r="O937" i="88"/>
  <c r="O938" i="88"/>
  <c r="O939" i="88"/>
  <c r="O940" i="88"/>
  <c r="O941" i="88"/>
  <c r="O942" i="88"/>
  <c r="O943" i="88"/>
  <c r="O944" i="88"/>
  <c r="O945" i="88"/>
  <c r="O946" i="88"/>
  <c r="O947" i="88"/>
  <c r="O948" i="88"/>
  <c r="O949" i="88"/>
  <c r="O950" i="88"/>
  <c r="O951" i="88"/>
  <c r="O952" i="88"/>
  <c r="O953" i="88"/>
  <c r="O954" i="88"/>
  <c r="O955" i="88"/>
  <c r="O956" i="88"/>
  <c r="O957" i="88"/>
  <c r="O958" i="88"/>
  <c r="O959" i="88"/>
  <c r="O960" i="88"/>
  <c r="O961" i="88"/>
  <c r="O962" i="88"/>
  <c r="O963" i="88"/>
  <c r="O964" i="88"/>
  <c r="O965" i="88"/>
  <c r="O966" i="88"/>
  <c r="O967" i="88"/>
  <c r="O968" i="88"/>
  <c r="O969" i="88"/>
  <c r="O970" i="88"/>
  <c r="O971" i="88"/>
  <c r="O972" i="88"/>
  <c r="O973" i="88"/>
  <c r="O974" i="88"/>
  <c r="O975" i="88"/>
  <c r="O976" i="88"/>
  <c r="O977" i="88"/>
  <c r="O978" i="88"/>
  <c r="O979" i="88"/>
  <c r="O980" i="88"/>
  <c r="O981" i="88"/>
  <c r="O982" i="88"/>
  <c r="O983" i="88"/>
  <c r="O984" i="88"/>
  <c r="O985" i="88"/>
  <c r="O986" i="88"/>
  <c r="O987" i="88"/>
  <c r="O988" i="88"/>
  <c r="O989" i="88"/>
  <c r="O990" i="88"/>
  <c r="O991" i="88"/>
  <c r="O992" i="88"/>
  <c r="O993" i="88"/>
  <c r="O994" i="88"/>
  <c r="O995" i="88"/>
  <c r="O996" i="88"/>
  <c r="O997" i="88"/>
  <c r="O998" i="88"/>
  <c r="O999" i="88"/>
  <c r="O1000" i="88"/>
  <c r="O1001" i="88"/>
  <c r="O1002" i="88"/>
  <c r="O1003" i="88"/>
  <c r="O1004" i="88"/>
  <c r="O1005" i="88"/>
  <c r="O1006" i="88"/>
  <c r="O1007" i="88"/>
  <c r="O1008" i="88"/>
  <c r="O1009" i="88"/>
  <c r="O1010" i="88"/>
  <c r="O1011" i="88"/>
  <c r="O1012" i="88"/>
  <c r="O1013" i="88"/>
  <c r="O1014" i="88"/>
  <c r="O1015" i="88"/>
  <c r="O1016" i="88"/>
  <c r="O1017" i="88"/>
  <c r="O1018" i="88"/>
  <c r="O1019" i="88"/>
  <c r="O1020" i="88"/>
  <c r="O1021" i="88"/>
  <c r="O1022" i="88"/>
  <c r="O1023" i="88"/>
  <c r="O1024" i="88"/>
  <c r="O1025" i="88"/>
  <c r="O1026" i="88"/>
  <c r="O1027" i="88"/>
  <c r="O1028" i="88"/>
  <c r="O1029" i="88"/>
  <c r="O1030" i="88"/>
  <c r="O1031" i="88"/>
  <c r="O1032" i="88"/>
  <c r="O1033" i="88"/>
  <c r="O1034" i="88"/>
  <c r="O1035" i="88"/>
  <c r="O1036" i="88"/>
  <c r="O1037" i="88"/>
  <c r="O1038" i="88"/>
  <c r="O1039" i="88"/>
  <c r="O1040" i="88"/>
  <c r="O1041" i="88"/>
  <c r="O1042" i="88"/>
  <c r="O1043" i="88"/>
  <c r="O1044" i="88"/>
  <c r="O1045" i="88"/>
  <c r="O1046" i="88"/>
  <c r="O1047" i="88"/>
  <c r="O1048" i="88"/>
  <c r="O1050" i="88"/>
  <c r="O1051" i="88"/>
  <c r="O1052" i="88"/>
  <c r="O1053" i="88"/>
  <c r="O1054" i="88"/>
  <c r="O1055" i="88"/>
  <c r="O1056" i="88"/>
  <c r="O1057" i="88"/>
  <c r="O1058" i="88"/>
  <c r="O1059" i="88"/>
  <c r="O1060" i="88"/>
  <c r="O1061" i="88"/>
  <c r="O1062" i="88"/>
  <c r="O1063" i="88"/>
  <c r="O1064" i="88"/>
  <c r="O1065" i="88"/>
  <c r="O1066" i="88"/>
  <c r="O1067" i="88"/>
  <c r="O1068" i="88"/>
  <c r="O1069" i="88"/>
  <c r="O1070" i="88"/>
  <c r="O1071" i="88"/>
  <c r="O1072" i="88"/>
  <c r="O1073" i="88"/>
  <c r="O1074" i="88"/>
  <c r="O1075" i="88"/>
  <c r="O1076" i="88"/>
  <c r="O1077" i="88"/>
  <c r="O1078" i="88"/>
  <c r="O1079" i="88"/>
  <c r="O1080" i="88"/>
  <c r="O1081" i="88"/>
  <c r="O1082" i="88"/>
  <c r="O1083" i="88"/>
  <c r="O1084" i="88"/>
  <c r="O1085" i="88"/>
  <c r="O1086" i="88"/>
  <c r="O1087" i="88"/>
  <c r="O1088" i="88"/>
  <c r="O1089" i="88"/>
  <c r="O1090" i="88"/>
  <c r="O1091" i="88"/>
  <c r="O1092" i="88"/>
  <c r="O1093" i="88"/>
  <c r="O1094" i="88"/>
  <c r="O1095" i="88"/>
  <c r="O1096" i="88"/>
  <c r="O1097" i="88"/>
  <c r="O1098" i="88"/>
  <c r="O1099" i="88"/>
  <c r="O1100" i="88"/>
  <c r="O1101" i="88"/>
  <c r="O1102" i="88"/>
  <c r="O1103" i="88"/>
  <c r="O1104" i="88"/>
  <c r="O1105" i="88"/>
  <c r="O1106" i="88"/>
  <c r="O1107" i="88"/>
  <c r="O1108" i="88"/>
  <c r="O1109" i="88"/>
  <c r="O1110" i="88"/>
  <c r="O1111" i="88"/>
  <c r="O1112" i="88"/>
  <c r="O1113" i="88"/>
  <c r="O1114" i="88"/>
  <c r="O1115" i="88"/>
  <c r="O1116" i="88"/>
  <c r="O1117" i="88"/>
  <c r="O1118" i="88"/>
  <c r="O1119" i="88"/>
  <c r="O1120" i="88"/>
  <c r="O1121" i="88"/>
  <c r="O1122" i="88"/>
  <c r="O1123" i="88"/>
  <c r="O1124" i="88"/>
  <c r="O1125" i="88"/>
  <c r="O1126" i="88"/>
  <c r="O1127" i="88"/>
  <c r="O1128" i="88"/>
  <c r="O1129" i="88"/>
  <c r="O1130" i="88"/>
  <c r="O1131" i="88"/>
  <c r="O1132" i="88"/>
  <c r="O1133" i="88"/>
  <c r="O1134" i="88"/>
  <c r="O1135" i="88"/>
  <c r="O1136" i="88"/>
  <c r="O1137" i="88"/>
  <c r="O1138" i="88"/>
  <c r="O1139" i="88"/>
  <c r="O1140" i="88"/>
  <c r="O1141" i="88"/>
  <c r="O1142" i="88"/>
  <c r="O1143" i="88"/>
  <c r="O1144" i="88"/>
  <c r="O1145" i="88"/>
  <c r="O1146" i="88"/>
  <c r="O1147" i="88"/>
  <c r="O1148" i="88"/>
  <c r="O1149" i="88"/>
  <c r="O1150" i="88"/>
  <c r="O1151" i="88"/>
  <c r="O1152" i="88"/>
  <c r="O1153" i="88"/>
  <c r="O1154" i="88"/>
  <c r="O1155" i="88"/>
  <c r="O1156" i="88"/>
  <c r="O1157" i="88"/>
  <c r="O1158" i="88"/>
  <c r="O1159" i="88"/>
  <c r="O1160" i="88"/>
  <c r="O1161" i="88"/>
  <c r="O1162" i="88"/>
  <c r="O1163" i="88"/>
  <c r="O1164" i="88"/>
  <c r="O1165" i="88"/>
  <c r="O1166" i="88"/>
  <c r="O1167" i="88"/>
  <c r="O1168" i="88"/>
  <c r="O1169" i="88"/>
  <c r="O1170" i="88"/>
  <c r="O1172" i="88"/>
  <c r="O1173" i="88"/>
  <c r="O1174" i="88"/>
  <c r="O1175" i="88"/>
  <c r="O1176" i="88"/>
  <c r="O1177" i="88"/>
  <c r="O1178" i="88"/>
  <c r="O1180" i="88"/>
  <c r="O1181" i="88"/>
  <c r="O1182" i="88"/>
  <c r="O1183" i="88"/>
  <c r="O1184" i="88"/>
  <c r="O1185" i="88"/>
  <c r="O1186" i="88"/>
  <c r="O1187" i="88"/>
  <c r="O1188" i="88"/>
  <c r="O1189" i="88"/>
  <c r="O1190" i="88"/>
  <c r="O1191" i="88"/>
  <c r="O1192" i="88"/>
  <c r="O1193" i="88"/>
  <c r="O1194" i="88"/>
  <c r="O1195" i="88"/>
  <c r="O1196" i="88"/>
  <c r="O1197" i="88"/>
  <c r="O1198" i="88"/>
  <c r="O1199" i="88"/>
  <c r="O1200" i="88"/>
  <c r="O1201" i="88"/>
  <c r="O1202" i="88"/>
  <c r="O1203" i="88"/>
  <c r="O1204" i="88"/>
  <c r="O1205" i="88"/>
  <c r="O1206" i="88"/>
  <c r="O1207" i="88"/>
  <c r="O1208" i="88"/>
  <c r="O1209" i="88"/>
  <c r="O1210" i="88"/>
  <c r="O1211" i="88"/>
  <c r="O1212" i="88"/>
  <c r="O1213" i="88"/>
  <c r="O1214" i="88"/>
  <c r="O1215" i="88"/>
  <c r="O1216" i="88"/>
  <c r="O1217" i="88"/>
  <c r="O1218" i="88"/>
  <c r="O1219" i="88"/>
  <c r="O1220" i="88"/>
  <c r="O1221" i="88"/>
  <c r="O1222" i="88"/>
  <c r="O1223" i="88"/>
  <c r="O1224" i="88"/>
  <c r="O1225" i="88"/>
  <c r="O1226" i="88"/>
  <c r="O1227" i="88"/>
  <c r="O1228" i="88"/>
  <c r="O1229" i="88"/>
  <c r="O1230" i="88"/>
  <c r="O1231" i="88"/>
  <c r="O1232" i="88"/>
  <c r="O1233" i="88"/>
  <c r="O1234" i="88"/>
  <c r="O1235" i="88"/>
  <c r="O1237" i="88"/>
  <c r="O1238" i="88"/>
  <c r="O1239" i="88"/>
  <c r="O1240" i="88"/>
  <c r="O1241" i="88"/>
  <c r="O1242" i="88"/>
  <c r="O1244" i="88"/>
  <c r="O1245" i="88"/>
  <c r="O1246" i="88"/>
  <c r="O1247" i="88"/>
  <c r="O1248" i="88"/>
  <c r="O1249" i="88"/>
  <c r="O1251" i="88"/>
  <c r="O1252" i="88"/>
  <c r="O1253" i="88"/>
  <c r="O1254" i="88"/>
  <c r="O1255" i="88"/>
  <c r="O1256" i="88"/>
  <c r="O1257" i="88"/>
  <c r="O1258" i="88"/>
  <c r="O1260" i="88"/>
  <c r="O1261" i="88"/>
  <c r="O1262" i="88"/>
  <c r="O1263" i="88"/>
  <c r="O1264" i="88"/>
  <c r="O1265" i="88"/>
  <c r="O1266" i="88"/>
  <c r="O1267" i="88"/>
  <c r="O1268" i="88"/>
  <c r="O1269" i="88"/>
  <c r="O1270" i="88"/>
  <c r="O1271" i="88"/>
  <c r="O1272" i="88"/>
  <c r="O1273" i="88"/>
  <c r="O1274" i="88"/>
  <c r="O1275" i="88"/>
  <c r="O1276" i="88"/>
  <c r="O1277" i="88"/>
  <c r="O1278" i="88"/>
  <c r="O1279" i="88"/>
  <c r="O1280" i="88"/>
  <c r="O1281" i="88"/>
  <c r="O1282" i="88"/>
  <c r="O1283" i="88"/>
  <c r="O1284" i="88"/>
  <c r="O1285" i="88"/>
  <c r="O1286" i="88"/>
  <c r="O1287" i="88"/>
  <c r="O1288" i="88"/>
  <c r="O1289" i="88"/>
  <c r="O1290" i="88"/>
  <c r="O1291" i="88"/>
  <c r="O1292" i="88"/>
  <c r="O1293" i="88"/>
  <c r="O1294" i="88"/>
  <c r="O1295" i="88"/>
  <c r="O1296" i="88"/>
  <c r="O1297" i="88"/>
  <c r="O1298" i="88"/>
  <c r="O1299" i="88"/>
  <c r="O1300" i="88"/>
  <c r="O1301" i="88"/>
  <c r="O1302" i="88"/>
  <c r="O1303" i="88"/>
  <c r="O1304" i="88"/>
  <c r="O1305" i="88"/>
  <c r="O1306" i="88"/>
  <c r="O1307" i="88"/>
  <c r="O1308" i="88"/>
  <c r="O1309" i="88"/>
  <c r="O1310" i="88"/>
  <c r="O1311" i="88"/>
  <c r="O1312" i="88"/>
  <c r="O1313" i="88"/>
  <c r="O1314" i="88"/>
  <c r="O1315" i="88"/>
  <c r="O1316" i="88"/>
  <c r="O1317" i="88"/>
  <c r="O1318" i="88"/>
  <c r="O1319" i="88"/>
  <c r="O1320" i="88"/>
  <c r="O1321" i="88"/>
  <c r="O1322" i="88"/>
  <c r="O1323" i="88"/>
  <c r="O1324" i="88"/>
  <c r="O1325" i="88"/>
  <c r="O1326" i="88"/>
  <c r="O1327" i="88"/>
  <c r="O1328" i="88"/>
  <c r="O1329" i="88"/>
  <c r="O1330" i="88"/>
  <c r="O1331" i="88"/>
  <c r="O1332" i="88"/>
  <c r="O1333" i="88"/>
  <c r="O1334" i="88"/>
  <c r="O1335" i="88"/>
  <c r="O1336" i="88"/>
  <c r="O1337" i="88"/>
  <c r="O1338" i="88"/>
  <c r="O1339" i="88"/>
  <c r="O1340" i="88"/>
  <c r="O1341" i="88"/>
  <c r="O1342" i="88"/>
  <c r="O1343" i="88"/>
  <c r="O1344" i="88"/>
  <c r="O1345" i="88"/>
  <c r="O1346" i="88"/>
  <c r="O1347" i="88"/>
  <c r="O1348" i="88"/>
  <c r="O1349" i="88"/>
  <c r="O1350" i="88"/>
  <c r="O1351" i="88"/>
  <c r="O1352" i="88"/>
  <c r="O1353" i="88"/>
  <c r="O1354" i="88"/>
  <c r="O1355" i="88"/>
  <c r="O1356" i="88"/>
  <c r="O1357" i="88"/>
  <c r="O1358" i="88"/>
  <c r="O1359" i="88"/>
  <c r="O1360" i="88"/>
  <c r="O1361" i="88"/>
  <c r="O1362" i="88"/>
  <c r="O1363" i="88"/>
  <c r="O1364" i="88"/>
  <c r="O1365" i="88"/>
  <c r="O1366" i="88"/>
  <c r="O1367" i="88"/>
  <c r="O1368" i="88"/>
  <c r="O1369" i="88"/>
  <c r="O1370" i="88"/>
  <c r="O1371" i="88"/>
  <c r="O1372" i="88"/>
  <c r="O1373" i="88"/>
  <c r="O1374" i="88"/>
  <c r="O1375" i="88"/>
  <c r="O1376" i="88"/>
  <c r="O1377" i="88"/>
  <c r="O1378" i="88"/>
  <c r="O1379" i="88"/>
  <c r="O1380" i="88"/>
  <c r="O1381" i="88"/>
  <c r="O1382" i="88"/>
  <c r="O1383" i="88"/>
  <c r="O1384" i="88"/>
  <c r="O1385" i="88"/>
  <c r="O1386" i="88"/>
  <c r="O1387" i="88"/>
  <c r="O1388" i="88"/>
  <c r="O1389" i="88"/>
  <c r="O1390" i="88"/>
  <c r="O1391" i="88"/>
  <c r="O1393" i="88"/>
  <c r="O1394" i="88"/>
  <c r="O1395" i="88"/>
  <c r="O1396" i="88"/>
  <c r="O1397" i="88"/>
  <c r="O1398" i="88"/>
  <c r="O1400" i="88"/>
  <c r="O1401" i="88"/>
  <c r="O1402" i="88"/>
  <c r="O1403" i="88"/>
  <c r="O1404" i="88"/>
  <c r="O1405" i="88"/>
  <c r="O1406" i="88"/>
  <c r="O1407" i="88"/>
  <c r="O1408" i="88"/>
  <c r="O1409" i="88"/>
  <c r="O1410" i="88"/>
  <c r="O1411" i="88"/>
  <c r="O1412" i="88"/>
  <c r="O1413" i="88"/>
  <c r="O1414" i="88"/>
  <c r="O1415" i="88"/>
  <c r="O1416" i="88"/>
  <c r="O1417" i="88"/>
  <c r="O1418" i="88"/>
  <c r="O1419" i="88"/>
  <c r="O1420" i="88"/>
  <c r="O1421" i="88"/>
  <c r="O1422" i="88"/>
  <c r="O1423" i="88"/>
  <c r="O1424" i="88"/>
  <c r="O1425" i="88"/>
  <c r="O1426" i="88"/>
  <c r="O1427" i="88"/>
  <c r="O1428" i="88"/>
  <c r="O1429" i="88"/>
  <c r="O1430" i="88"/>
  <c r="O1431" i="88"/>
  <c r="O1432" i="88"/>
  <c r="O1433" i="88"/>
  <c r="O1434" i="88"/>
  <c r="O1435" i="88"/>
  <c r="O1436" i="88"/>
  <c r="O1437" i="88"/>
  <c r="O1438" i="88"/>
  <c r="O1439" i="88"/>
  <c r="O1440" i="88"/>
  <c r="O1441" i="88"/>
  <c r="O1442" i="88"/>
  <c r="O1443" i="88"/>
  <c r="O1444" i="88"/>
  <c r="O1445" i="88"/>
  <c r="O1446" i="88"/>
  <c r="O1447" i="88"/>
  <c r="O1448" i="88"/>
  <c r="O1449" i="88"/>
  <c r="O1450" i="88"/>
  <c r="O1451" i="88"/>
  <c r="O1452" i="88"/>
  <c r="O1453" i="88"/>
  <c r="O1454" i="88"/>
  <c r="O1455" i="88"/>
  <c r="O1456" i="88"/>
  <c r="O1457" i="88"/>
  <c r="O1458" i="88"/>
  <c r="O1459" i="88"/>
  <c r="O1460" i="88"/>
  <c r="O1461" i="88"/>
  <c r="O1462" i="88"/>
  <c r="O1463" i="88"/>
  <c r="O1464" i="88"/>
  <c r="O1465" i="88"/>
  <c r="O1466" i="88"/>
  <c r="O1467" i="88"/>
  <c r="O1468" i="88"/>
  <c r="O1469" i="88"/>
  <c r="O1470" i="88"/>
  <c r="O1471" i="88"/>
  <c r="O1472" i="88"/>
  <c r="O1473" i="88"/>
  <c r="O1474" i="88"/>
  <c r="O1475" i="88"/>
  <c r="O1476" i="88"/>
  <c r="O1477" i="88"/>
  <c r="O1478" i="88"/>
  <c r="O1479" i="88"/>
  <c r="O1480" i="88"/>
  <c r="O1481" i="88"/>
  <c r="O1482" i="88"/>
  <c r="O1483" i="88"/>
  <c r="O1484" i="88"/>
  <c r="O1485" i="88"/>
  <c r="O1486" i="88"/>
  <c r="O1487" i="88"/>
  <c r="O1488" i="88"/>
  <c r="O1489" i="88"/>
  <c r="O1490" i="88"/>
  <c r="O1491" i="88"/>
  <c r="O1492" i="88"/>
  <c r="O1493" i="88"/>
  <c r="O1494" i="88"/>
  <c r="O1495" i="88"/>
  <c r="O1496" i="88"/>
  <c r="O1497" i="88"/>
  <c r="O1498" i="88"/>
  <c r="O1500" i="88"/>
  <c r="O1501" i="88"/>
  <c r="O1502" i="88"/>
  <c r="O1503" i="88"/>
  <c r="O1504" i="88"/>
  <c r="O1505" i="88"/>
  <c r="O1506" i="88"/>
  <c r="O1507" i="88"/>
  <c r="O1509" i="88"/>
  <c r="O1510" i="88"/>
  <c r="O1511" i="88"/>
  <c r="O1512" i="88"/>
  <c r="O1513" i="88"/>
  <c r="O1514" i="88"/>
  <c r="O1515" i="88"/>
  <c r="O1516" i="88"/>
  <c r="O1517" i="88"/>
  <c r="O1518" i="88"/>
  <c r="O1519" i="88"/>
  <c r="O1520" i="88"/>
  <c r="O1521" i="88"/>
  <c r="O1522" i="88"/>
  <c r="O1523" i="88"/>
  <c r="O1524" i="88"/>
  <c r="O1525" i="88"/>
  <c r="O1526" i="88"/>
  <c r="O1527" i="88"/>
  <c r="O1528" i="88"/>
  <c r="O1529" i="88"/>
  <c r="O1530" i="88"/>
  <c r="O1531" i="88"/>
  <c r="O1532" i="88"/>
  <c r="O1533" i="88"/>
  <c r="O1534" i="88"/>
  <c r="O1535" i="88"/>
  <c r="O1536" i="88"/>
  <c r="O1537" i="88"/>
  <c r="O1538" i="88"/>
  <c r="O1539" i="88"/>
  <c r="O1540" i="88"/>
  <c r="O1541" i="88"/>
  <c r="O1542" i="88"/>
  <c r="O1543" i="88"/>
  <c r="O1544" i="88"/>
  <c r="O1545" i="88"/>
  <c r="O1546" i="88"/>
  <c r="O1547" i="88"/>
  <c r="O1548" i="88"/>
  <c r="O1549" i="88"/>
  <c r="O1550" i="88"/>
  <c r="O1551" i="88"/>
  <c r="O1552" i="88"/>
  <c r="O1553" i="88"/>
  <c r="O1554" i="88"/>
  <c r="O1555" i="88"/>
  <c r="O1556" i="88"/>
  <c r="O1557" i="88"/>
  <c r="O1558" i="88"/>
  <c r="O1559" i="88"/>
  <c r="O1560" i="88"/>
  <c r="O1561" i="88"/>
  <c r="O1562" i="88"/>
  <c r="O1563" i="88"/>
  <c r="O1564" i="88"/>
  <c r="O1565" i="88"/>
  <c r="O1566" i="88"/>
  <c r="O1567" i="88"/>
  <c r="O1568" i="88"/>
  <c r="O1569" i="88"/>
  <c r="O1570" i="88"/>
  <c r="O1571" i="88"/>
  <c r="O1572" i="88"/>
  <c r="O1573" i="88"/>
  <c r="O1574" i="88"/>
  <c r="O1575" i="88"/>
  <c r="O1576" i="88"/>
  <c r="O1577" i="88"/>
  <c r="O1578" i="88"/>
  <c r="O1579" i="88"/>
  <c r="O1580" i="88"/>
  <c r="O1581" i="88"/>
  <c r="O1582" i="88"/>
  <c r="O1583" i="88"/>
  <c r="O1584" i="88"/>
  <c r="O1585" i="88"/>
  <c r="O1586" i="88"/>
  <c r="O1588" i="88"/>
  <c r="O1589" i="88"/>
  <c r="O1590" i="88"/>
  <c r="O1591" i="88"/>
  <c r="O1592" i="88"/>
  <c r="O1593" i="88"/>
  <c r="O1594" i="88"/>
  <c r="O1595" i="88"/>
  <c r="O1596" i="88"/>
  <c r="O1597" i="88"/>
  <c r="O1598" i="88"/>
  <c r="O1599" i="88"/>
  <c r="O1600" i="88"/>
  <c r="O1601" i="88"/>
  <c r="O1602" i="88"/>
  <c r="O1603" i="88"/>
  <c r="O1604" i="88"/>
  <c r="O1605" i="88"/>
  <c r="O1606" i="88"/>
  <c r="O1607" i="88"/>
  <c r="O1608" i="88"/>
  <c r="O1609" i="88"/>
  <c r="O1610" i="88"/>
  <c r="O1611" i="88"/>
  <c r="O1612" i="88"/>
  <c r="O1613" i="88"/>
  <c r="O1614" i="88"/>
  <c r="O1615" i="88"/>
  <c r="O1616" i="88"/>
  <c r="O1617" i="88"/>
  <c r="O1618" i="88"/>
  <c r="O1619" i="88"/>
  <c r="O1621" i="88"/>
  <c r="O1622" i="88"/>
  <c r="O1623" i="88"/>
  <c r="O1624" i="88"/>
  <c r="O1625" i="88"/>
  <c r="O1626" i="88"/>
  <c r="O1627" i="88"/>
  <c r="O1628" i="88"/>
  <c r="O1629" i="88"/>
  <c r="O1630" i="88"/>
  <c r="O1631" i="88"/>
  <c r="O1632" i="88"/>
  <c r="O1633" i="88"/>
  <c r="O1634" i="88"/>
  <c r="O1635" i="88"/>
  <c r="O1636" i="88"/>
  <c r="O1638" i="88"/>
  <c r="O1639" i="88"/>
  <c r="O1640" i="88"/>
  <c r="O1641" i="88"/>
  <c r="O1642" i="88"/>
  <c r="O1643" i="88"/>
  <c r="O1644" i="88"/>
  <c r="O1645" i="88"/>
  <c r="O1646" i="88"/>
  <c r="O1647" i="88"/>
  <c r="O1648" i="88"/>
  <c r="O1649" i="88"/>
  <c r="O1650" i="88"/>
  <c r="O1651" i="88"/>
  <c r="O1652" i="88"/>
  <c r="O1653" i="88"/>
  <c r="O1654" i="88"/>
  <c r="O1655" i="88"/>
  <c r="O1656" i="88"/>
  <c r="O1657" i="88"/>
  <c r="O1658" i="88"/>
  <c r="O1659" i="88"/>
  <c r="O1660" i="88"/>
  <c r="O1661" i="88"/>
  <c r="O1662" i="88"/>
  <c r="O1663" i="88"/>
  <c r="O1664" i="88"/>
  <c r="O1665" i="88"/>
  <c r="O1666" i="88"/>
  <c r="O1667" i="88"/>
  <c r="O1668" i="88"/>
  <c r="O1669" i="88"/>
  <c r="O1670" i="88"/>
  <c r="O1671" i="88"/>
  <c r="O1672" i="88"/>
  <c r="O1673" i="88"/>
  <c r="O1674" i="88"/>
  <c r="O1675" i="88"/>
  <c r="O1676" i="88"/>
  <c r="O1677" i="88"/>
  <c r="O1678" i="88"/>
  <c r="O1679" i="88"/>
  <c r="O1680" i="88"/>
  <c r="O1681" i="88"/>
  <c r="O1682" i="88"/>
  <c r="O1683" i="88"/>
  <c r="O1684" i="88"/>
  <c r="O1685" i="88"/>
  <c r="O1686" i="88"/>
  <c r="O1687" i="88"/>
  <c r="O1688" i="88"/>
  <c r="O1689" i="88"/>
  <c r="O1690" i="88"/>
  <c r="O1691" i="88"/>
  <c r="O1692" i="88"/>
  <c r="O1693" i="88"/>
  <c r="O1694" i="88"/>
  <c r="O1695" i="88"/>
  <c r="O1696" i="88"/>
  <c r="O1697" i="88"/>
  <c r="O1698" i="88"/>
  <c r="O1699" i="88"/>
  <c r="O1700" i="88"/>
  <c r="O1701" i="88"/>
  <c r="O1702" i="88"/>
  <c r="O1703" i="88"/>
  <c r="O1704" i="88"/>
  <c r="O1705" i="88"/>
  <c r="O1706" i="88"/>
  <c r="O1707" i="88"/>
  <c r="O1708" i="88"/>
  <c r="O1709" i="88"/>
  <c r="O1710" i="88"/>
  <c r="O1711" i="88"/>
  <c r="O1712" i="88"/>
  <c r="O1713" i="88"/>
  <c r="O1714" i="88"/>
  <c r="O1715" i="88"/>
  <c r="O1716" i="88"/>
  <c r="O1717" i="88"/>
  <c r="O1718" i="88"/>
  <c r="O1719" i="88"/>
  <c r="O1720" i="88"/>
  <c r="O1721" i="88"/>
  <c r="O1722" i="88"/>
  <c r="O1723" i="88"/>
  <c r="O1724" i="88"/>
  <c r="O1725" i="88"/>
  <c r="O1726" i="88"/>
  <c r="O1727" i="88"/>
  <c r="O1728" i="88"/>
  <c r="O1729" i="88"/>
  <c r="O1730" i="88"/>
  <c r="O1731" i="88"/>
  <c r="O1732" i="88"/>
  <c r="O1733" i="88"/>
  <c r="O1734" i="88"/>
  <c r="O1735" i="88"/>
  <c r="O1736" i="88"/>
  <c r="O1737" i="88"/>
  <c r="O1738" i="88"/>
  <c r="O1739" i="88"/>
  <c r="O1740" i="88"/>
  <c r="O1741" i="88"/>
  <c r="O1742" i="88"/>
  <c r="O1743" i="88"/>
  <c r="O1744" i="88"/>
  <c r="O1745" i="88"/>
  <c r="O1746" i="88"/>
  <c r="O1747" i="88"/>
  <c r="O1748" i="88"/>
  <c r="O1749" i="88"/>
  <c r="O1750" i="88"/>
  <c r="O1751" i="88"/>
  <c r="O1752" i="88"/>
  <c r="O1753" i="88"/>
  <c r="O1754" i="88"/>
  <c r="O1755" i="88"/>
  <c r="O1756" i="88"/>
  <c r="O1757" i="88"/>
  <c r="O1758" i="88"/>
  <c r="O1759" i="88"/>
  <c r="O1760" i="88"/>
  <c r="O1761" i="88"/>
  <c r="O1762" i="88"/>
  <c r="O1763" i="88"/>
  <c r="O1764" i="88"/>
  <c r="O1765" i="88"/>
  <c r="O1766" i="88"/>
  <c r="O1767" i="88"/>
  <c r="O1768" i="88"/>
  <c r="O1769" i="88"/>
  <c r="O1770" i="88"/>
  <c r="O1771" i="88"/>
  <c r="O1772" i="88"/>
  <c r="O1773" i="88"/>
  <c r="O1774" i="88"/>
  <c r="O1775" i="88"/>
  <c r="O1776" i="88"/>
  <c r="O1777" i="88"/>
  <c r="O1778" i="88"/>
  <c r="O1779" i="88"/>
  <c r="O1780" i="88"/>
  <c r="O1781" i="88"/>
  <c r="O1782" i="88"/>
  <c r="O1783" i="88"/>
  <c r="O1784" i="88"/>
  <c r="O1785" i="88"/>
  <c r="O1786" i="88"/>
  <c r="O1787" i="88"/>
  <c r="O1788" i="88"/>
  <c r="O1789" i="88"/>
  <c r="O1790" i="88"/>
  <c r="O1791" i="88"/>
  <c r="O1792" i="88"/>
  <c r="O1793" i="88"/>
  <c r="O1794" i="88"/>
  <c r="O1795" i="88"/>
  <c r="O1796" i="88"/>
  <c r="O1797" i="88"/>
  <c r="O1798" i="88"/>
  <c r="O1799" i="88"/>
  <c r="O1800" i="88"/>
  <c r="O1801" i="88"/>
  <c r="O1802" i="88"/>
  <c r="O1803" i="88"/>
  <c r="O1804" i="88"/>
  <c r="O1805" i="88"/>
  <c r="O1806" i="88"/>
  <c r="O1807" i="88"/>
  <c r="O1808" i="88"/>
  <c r="O1809" i="88"/>
  <c r="O1810" i="88"/>
  <c r="O1811" i="88"/>
  <c r="O1812" i="88"/>
  <c r="O1813" i="88"/>
  <c r="O1814" i="88"/>
  <c r="O1815" i="88"/>
  <c r="O1816" i="88"/>
  <c r="O1817" i="88"/>
  <c r="O1818" i="88"/>
  <c r="O1819" i="88"/>
  <c r="O1820" i="88"/>
  <c r="O1821" i="88"/>
  <c r="O1822" i="88"/>
  <c r="O1823" i="88"/>
  <c r="O1824" i="88"/>
  <c r="O1825" i="88"/>
  <c r="O1826" i="88"/>
  <c r="O1827" i="88"/>
  <c r="O1828" i="88"/>
  <c r="O1829" i="88"/>
  <c r="O1830" i="88"/>
  <c r="O1831" i="88"/>
  <c r="O1832" i="88"/>
  <c r="O1833" i="88"/>
  <c r="O1834" i="88"/>
  <c r="O1835" i="88"/>
  <c r="O1836" i="88"/>
  <c r="O1837" i="88"/>
  <c r="O1838" i="88"/>
  <c r="O1839" i="88"/>
  <c r="O1840" i="88"/>
  <c r="O1841" i="88"/>
  <c r="O1842" i="88"/>
  <c r="O1843" i="88"/>
  <c r="O1844" i="88"/>
  <c r="O1845" i="88"/>
  <c r="O1846" i="88"/>
  <c r="O1847" i="88"/>
  <c r="O1848" i="88"/>
  <c r="O1849" i="88"/>
  <c r="O1850" i="88"/>
  <c r="O1851" i="88"/>
  <c r="O1852" i="88"/>
  <c r="O1853" i="88"/>
  <c r="O1854" i="88"/>
  <c r="O1855" i="88"/>
  <c r="O1856" i="88"/>
  <c r="O1857" i="88"/>
  <c r="O1858" i="88"/>
  <c r="O1859" i="88"/>
  <c r="O1860" i="88"/>
  <c r="O1861" i="88"/>
  <c r="O1862" i="88"/>
  <c r="O1863" i="88"/>
  <c r="O1864" i="88"/>
  <c r="O1865" i="88"/>
  <c r="O1866" i="88"/>
  <c r="O1867" i="88"/>
  <c r="O1868" i="88"/>
  <c r="O1869" i="88"/>
  <c r="O1870" i="88"/>
  <c r="O1871" i="88"/>
  <c r="O1872" i="88"/>
  <c r="O1873" i="88"/>
  <c r="O1874" i="88"/>
  <c r="O1875" i="88"/>
  <c r="O1876" i="88"/>
  <c r="O1877" i="88"/>
  <c r="O1878" i="88"/>
  <c r="O1879" i="88"/>
  <c r="O1880" i="88"/>
  <c r="O1881" i="88"/>
  <c r="O1882" i="88"/>
  <c r="O1883" i="88"/>
  <c r="O1884" i="88"/>
  <c r="O1885" i="88"/>
  <c r="O1886" i="88"/>
  <c r="O1887" i="88"/>
  <c r="O1888" i="88"/>
  <c r="O1889" i="88"/>
  <c r="O1890" i="88"/>
  <c r="O1891" i="88"/>
  <c r="O1892" i="88"/>
  <c r="O1893" i="88"/>
  <c r="O1894" i="88"/>
  <c r="O1895" i="88"/>
  <c r="O1896" i="88"/>
  <c r="O1897" i="88"/>
  <c r="O1898" i="88"/>
  <c r="O1899" i="88"/>
  <c r="O1900" i="88"/>
  <c r="O1901" i="88"/>
  <c r="O1902" i="88"/>
  <c r="O1903" i="88"/>
  <c r="O1904" i="88"/>
  <c r="O1905" i="88"/>
  <c r="O1906" i="88"/>
  <c r="O1907" i="88"/>
  <c r="O1908" i="88"/>
  <c r="O1909" i="88"/>
  <c r="O1910" i="88"/>
  <c r="O1911" i="88"/>
  <c r="O1912" i="88"/>
  <c r="O1913" i="88"/>
  <c r="O1914" i="88"/>
  <c r="O1915" i="88"/>
  <c r="O1916" i="88"/>
  <c r="O1917" i="88"/>
  <c r="O1918" i="88"/>
  <c r="O1919" i="88"/>
  <c r="O1920" i="88"/>
  <c r="O1921" i="88"/>
  <c r="O1922" i="88"/>
  <c r="O1923" i="88"/>
  <c r="O1924" i="88"/>
  <c r="O1925" i="88"/>
  <c r="O1926" i="88"/>
  <c r="O1927" i="88"/>
  <c r="O1928" i="88"/>
  <c r="O1929" i="88"/>
  <c r="O1930" i="88"/>
  <c r="O1931" i="88"/>
  <c r="O1932" i="88"/>
  <c r="O1933" i="88"/>
  <c r="O1934" i="88"/>
  <c r="O1935" i="88"/>
  <c r="O1936" i="88"/>
  <c r="O1937" i="88"/>
  <c r="O1938" i="88"/>
  <c r="O1939" i="88"/>
  <c r="O1940" i="88"/>
  <c r="O1941" i="88"/>
  <c r="O1942" i="88"/>
  <c r="O1943" i="88"/>
  <c r="O1944" i="88"/>
  <c r="O1945" i="88"/>
  <c r="O1946" i="88"/>
  <c r="O1947" i="88"/>
  <c r="O1948" i="88"/>
  <c r="O1949" i="88"/>
  <c r="O1950" i="88"/>
  <c r="O1951" i="88"/>
  <c r="O1952" i="88"/>
  <c r="O1953" i="88"/>
  <c r="O1954" i="88"/>
  <c r="O1955" i="88"/>
  <c r="O1956" i="88"/>
  <c r="O1957" i="88"/>
  <c r="O1958" i="88"/>
  <c r="O1959" i="88"/>
  <c r="O1960" i="88"/>
  <c r="O1961" i="88"/>
  <c r="O1962" i="88"/>
  <c r="O1963" i="88"/>
  <c r="O1964" i="88"/>
  <c r="O1965" i="88"/>
  <c r="O1966" i="88"/>
  <c r="O1967" i="88"/>
  <c r="O1968" i="88"/>
  <c r="O1969" i="88"/>
  <c r="O1970" i="88"/>
  <c r="O1971" i="88"/>
  <c r="O1972" i="88"/>
  <c r="O1973" i="88"/>
  <c r="O1974" i="88"/>
  <c r="O1975" i="88"/>
  <c r="O1976" i="88"/>
  <c r="O1977" i="88"/>
  <c r="O1978" i="88"/>
  <c r="O1979" i="88"/>
  <c r="O1980" i="88"/>
  <c r="O1981" i="88"/>
  <c r="O1982" i="88"/>
  <c r="O1983" i="88"/>
  <c r="O1984" i="88"/>
  <c r="O1985" i="88"/>
  <c r="O1986" i="88"/>
  <c r="O1987" i="88"/>
  <c r="O1988" i="88"/>
  <c r="O1989" i="88"/>
  <c r="O1990" i="88"/>
  <c r="O1991" i="88"/>
  <c r="O1992" i="88"/>
  <c r="O1993" i="88"/>
  <c r="O1994" i="88"/>
  <c r="O1995" i="88"/>
  <c r="O1996" i="88"/>
  <c r="O1997" i="88"/>
  <c r="O1998" i="88"/>
  <c r="O1999" i="88"/>
  <c r="O2000" i="88"/>
  <c r="O2001" i="88"/>
  <c r="O2002" i="88"/>
  <c r="O2003" i="88"/>
  <c r="O2004" i="88"/>
  <c r="O2005" i="88"/>
  <c r="O2006" i="88"/>
  <c r="O2007" i="88"/>
  <c r="O2008" i="88"/>
  <c r="O2009" i="88"/>
  <c r="O2010" i="88"/>
  <c r="O2011" i="88"/>
  <c r="O2012" i="88"/>
  <c r="O2013" i="88"/>
  <c r="O2014" i="88"/>
  <c r="O2015" i="88"/>
  <c r="O2016" i="88"/>
  <c r="O2017" i="88"/>
  <c r="O2018" i="88"/>
  <c r="O2019" i="88"/>
  <c r="O2020" i="88"/>
  <c r="O2021" i="88"/>
  <c r="O2022" i="88"/>
  <c r="O2023" i="88"/>
  <c r="O2024" i="88"/>
  <c r="O2025" i="88"/>
  <c r="O2026" i="88"/>
  <c r="O2027" i="88"/>
  <c r="O2028" i="88"/>
  <c r="O2029" i="88"/>
  <c r="O2030" i="88"/>
  <c r="O2031" i="88"/>
  <c r="O2032" i="88"/>
  <c r="O2033" i="88"/>
  <c r="O2034" i="88"/>
  <c r="O2035" i="88"/>
  <c r="O2036" i="88"/>
  <c r="O2037" i="88"/>
  <c r="O2038" i="88"/>
  <c r="O2039" i="88"/>
  <c r="O2040" i="88"/>
  <c r="O2041" i="88"/>
  <c r="O2042" i="88"/>
  <c r="O2043" i="88"/>
  <c r="O2044" i="88"/>
  <c r="O2045" i="88"/>
  <c r="O2046" i="88"/>
  <c r="O2047" i="88"/>
  <c r="O2048" i="88"/>
  <c r="O2049" i="88"/>
  <c r="O2050" i="88"/>
  <c r="O2051" i="88"/>
  <c r="O2052" i="88"/>
  <c r="O2053" i="88"/>
  <c r="O2054" i="88"/>
  <c r="O2055" i="88"/>
  <c r="O2056" i="88"/>
  <c r="O2057" i="88"/>
  <c r="O2058" i="88"/>
  <c r="O2059" i="88"/>
  <c r="O2060" i="88"/>
  <c r="O2061" i="88"/>
  <c r="O2062" i="88"/>
  <c r="O2063" i="88"/>
  <c r="O2064" i="88"/>
  <c r="O2065" i="88"/>
  <c r="O2066" i="88"/>
  <c r="O2067" i="88"/>
  <c r="O2068" i="88"/>
  <c r="O2069" i="88"/>
  <c r="O2070" i="88"/>
  <c r="O2071" i="88"/>
  <c r="O2072" i="88"/>
  <c r="O2073" i="88"/>
  <c r="O2074" i="88"/>
  <c r="O2075" i="88"/>
  <c r="O2076" i="88"/>
  <c r="O2077" i="88"/>
  <c r="O2078" i="88"/>
  <c r="O2079" i="88"/>
  <c r="O2080" i="88"/>
  <c r="O2081" i="88"/>
  <c r="O2082" i="88"/>
  <c r="O2083" i="88"/>
  <c r="O2084" i="88"/>
  <c r="O2085" i="88"/>
  <c r="O2086" i="88"/>
  <c r="O2087" i="88"/>
  <c r="O2088" i="88"/>
  <c r="O2089" i="88"/>
  <c r="O2090" i="88"/>
  <c r="O2091" i="88"/>
  <c r="O2092" i="88"/>
  <c r="O2093" i="88"/>
  <c r="O2094" i="88"/>
  <c r="O2095" i="88"/>
  <c r="O2096" i="88"/>
  <c r="O2097" i="88"/>
  <c r="O2098" i="88"/>
  <c r="O2099" i="88"/>
  <c r="O2100" i="88"/>
  <c r="O2101" i="88"/>
  <c r="O2102" i="88"/>
  <c r="O2103" i="88"/>
  <c r="O2105" i="88"/>
  <c r="O2106" i="88"/>
  <c r="O2107" i="88"/>
  <c r="O2108" i="88"/>
  <c r="O2109" i="88"/>
  <c r="O2110" i="88"/>
  <c r="O2112" i="88"/>
  <c r="O2113" i="88"/>
  <c r="O2114" i="88"/>
  <c r="O2115" i="88"/>
  <c r="O2116" i="88"/>
  <c r="O2117" i="88"/>
  <c r="O2118" i="88"/>
  <c r="O2119" i="88"/>
  <c r="O2121" i="88"/>
  <c r="O2122" i="88"/>
  <c r="O2123" i="88"/>
  <c r="O2124" i="88"/>
  <c r="O2125" i="88"/>
  <c r="O2126" i="88"/>
  <c r="O2127" i="88"/>
  <c r="O2129" i="88"/>
  <c r="O2130" i="88"/>
  <c r="O2131" i="88"/>
  <c r="O2132" i="88"/>
  <c r="O2133" i="88"/>
  <c r="O2134" i="88"/>
  <c r="O2135" i="88"/>
  <c r="O2136" i="88"/>
  <c r="O2138" i="88"/>
  <c r="O2139" i="88"/>
  <c r="O2140" i="88"/>
  <c r="O2141" i="88"/>
  <c r="O2142" i="88"/>
  <c r="O2143" i="88"/>
  <c r="O2145" i="88"/>
  <c r="O2146" i="88"/>
  <c r="O2147" i="88"/>
  <c r="O2148" i="88"/>
  <c r="O2149" i="88"/>
  <c r="O2150" i="88"/>
  <c r="O2152" i="88"/>
  <c r="O2153" i="88"/>
  <c r="O2154" i="88"/>
  <c r="O2155" i="88"/>
  <c r="O2156" i="88"/>
  <c r="O2157" i="88"/>
  <c r="O2158" i="88"/>
  <c r="O2159" i="88"/>
  <c r="O2160" i="88"/>
  <c r="O2162" i="88"/>
  <c r="O2163" i="88"/>
  <c r="O2164" i="88"/>
  <c r="O2165" i="88"/>
  <c r="O2166" i="88"/>
  <c r="O2167" i="88"/>
  <c r="O2168" i="88"/>
  <c r="O2169" i="88"/>
  <c r="O2170" i="88"/>
  <c r="O2172" i="88"/>
  <c r="O2173" i="88"/>
  <c r="O2174" i="88"/>
  <c r="O2175" i="88"/>
  <c r="O2176" i="88"/>
  <c r="O2177" i="88"/>
  <c r="O2178" i="88"/>
  <c r="O2182" i="88"/>
  <c r="O2183" i="88"/>
  <c r="O2184" i="88"/>
  <c r="O2185" i="88"/>
  <c r="O2186" i="88"/>
  <c r="O2187" i="88"/>
  <c r="O2188" i="88"/>
  <c r="O2189" i="88"/>
  <c r="O2190" i="88"/>
  <c r="O2191" i="88"/>
  <c r="O2192" i="88"/>
  <c r="O2193" i="88"/>
  <c r="O2194" i="88"/>
  <c r="O2195" i="88"/>
  <c r="O2196" i="88"/>
  <c r="O2197" i="88"/>
  <c r="O2198" i="88"/>
  <c r="O2199" i="88"/>
  <c r="O2200" i="88"/>
  <c r="O2201" i="88"/>
  <c r="O2202" i="88"/>
  <c r="O2203" i="88"/>
  <c r="O2204" i="88"/>
  <c r="O2205" i="88"/>
  <c r="O2206" i="88"/>
  <c r="O2207" i="88"/>
  <c r="O2208" i="88"/>
  <c r="O2209" i="88"/>
  <c r="O2210" i="88"/>
  <c r="O2211" i="88"/>
  <c r="O2212" i="88"/>
  <c r="O2213" i="88"/>
  <c r="O2214" i="88"/>
  <c r="O2215" i="88"/>
  <c r="O2216" i="88"/>
  <c r="O2217" i="88"/>
  <c r="O2218" i="88"/>
  <c r="O2219" i="88"/>
  <c r="O2220" i="88"/>
  <c r="O2221" i="88"/>
  <c r="O2222" i="88"/>
  <c r="O2223" i="88"/>
  <c r="O2224" i="88"/>
  <c r="O2225" i="88"/>
  <c r="O2226" i="88"/>
  <c r="O2227" i="88"/>
  <c r="O2228" i="88"/>
  <c r="O2229" i="88"/>
  <c r="O2230" i="88"/>
  <c r="O2231" i="88"/>
  <c r="O2232" i="88"/>
  <c r="O2233" i="88"/>
  <c r="O2234" i="88"/>
  <c r="O2235" i="88"/>
  <c r="O2236" i="88"/>
  <c r="O2237" i="88"/>
  <c r="O2238" i="88"/>
  <c r="O2239" i="88"/>
  <c r="O2240" i="88"/>
  <c r="O2241" i="88"/>
  <c r="O2242" i="88"/>
  <c r="O2244" i="88"/>
  <c r="O2245" i="88"/>
  <c r="O2246" i="88"/>
  <c r="O2247" i="88"/>
  <c r="O2248" i="88"/>
  <c r="O2249" i="88"/>
  <c r="O2250" i="88"/>
  <c r="O2252" i="88"/>
  <c r="O2253" i="88"/>
  <c r="O2254" i="88"/>
  <c r="O2255" i="88"/>
  <c r="O2256" i="88"/>
  <c r="O2257" i="88"/>
  <c r="O2259" i="88"/>
  <c r="O2260" i="88"/>
  <c r="O2261" i="88"/>
  <c r="O2262" i="88"/>
  <c r="O2263" i="88"/>
  <c r="O2264" i="88"/>
  <c r="O2265" i="88"/>
  <c r="O2266" i="88"/>
  <c r="O2267" i="88"/>
  <c r="O2268" i="88"/>
  <c r="O2269" i="88"/>
  <c r="O2270" i="88"/>
  <c r="O2271" i="88"/>
  <c r="O2272" i="88"/>
  <c r="O2273" i="88"/>
  <c r="O2274" i="88"/>
  <c r="O2275" i="88"/>
  <c r="O2276" i="88"/>
  <c r="O2277" i="88"/>
  <c r="O2278" i="88"/>
  <c r="O2279" i="88"/>
  <c r="O2280" i="88"/>
  <c r="O2281" i="88"/>
  <c r="O2282" i="88"/>
  <c r="O2283" i="88"/>
  <c r="O2284" i="88"/>
  <c r="O2285" i="88"/>
  <c r="O2286" i="88"/>
  <c r="O2287" i="88"/>
  <c r="O2288" i="88"/>
  <c r="O2289" i="88"/>
  <c r="O2290" i="88"/>
  <c r="O2291" i="88"/>
  <c r="O2292" i="88"/>
  <c r="O2293" i="88"/>
  <c r="O2294" i="88"/>
  <c r="O2295" i="88"/>
  <c r="O2296" i="88"/>
  <c r="O2297" i="88"/>
  <c r="O2298" i="88"/>
  <c r="O2299" i="88"/>
  <c r="O2300" i="88"/>
  <c r="O2301" i="88"/>
  <c r="O2302" i="88"/>
  <c r="O2303" i="88"/>
  <c r="O2304" i="88"/>
  <c r="O2305" i="88"/>
  <c r="O2306" i="88"/>
  <c r="O2307" i="88"/>
  <c r="O2308" i="88"/>
  <c r="O2309" i="88"/>
  <c r="O2310" i="88"/>
  <c r="O2311" i="88"/>
  <c r="O2312" i="88"/>
  <c r="O2313" i="88"/>
  <c r="O2314" i="88"/>
  <c r="O2315" i="88"/>
  <c r="O2316" i="88"/>
  <c r="O2317" i="88"/>
  <c r="O2318" i="88"/>
  <c r="O2319" i="88"/>
  <c r="O2320" i="88"/>
  <c r="O2321" i="88"/>
  <c r="O2322" i="88"/>
  <c r="O2323" i="88"/>
  <c r="O2324" i="88"/>
  <c r="O2325" i="88"/>
  <c r="O2326" i="88"/>
  <c r="O2327" i="88"/>
  <c r="O2328" i="88"/>
  <c r="O2329" i="88"/>
  <c r="O2330" i="88"/>
  <c r="O2331" i="88"/>
  <c r="O2332" i="88"/>
  <c r="O2333" i="88"/>
  <c r="O2334" i="88"/>
  <c r="O2335" i="88"/>
  <c r="O2336" i="88"/>
  <c r="O2337" i="88"/>
  <c r="O2338" i="88"/>
  <c r="O2339" i="88"/>
  <c r="O2340" i="88"/>
  <c r="O2341" i="88"/>
  <c r="O2342" i="88"/>
  <c r="O2343" i="88"/>
  <c r="O2344" i="88"/>
  <c r="O2345" i="88"/>
  <c r="O2346" i="88"/>
  <c r="O2347" i="88"/>
  <c r="O2348" i="88"/>
  <c r="O2349" i="88"/>
  <c r="O2350" i="88"/>
  <c r="O2351" i="88"/>
  <c r="O2352" i="88"/>
  <c r="O2353" i="88"/>
  <c r="O2354" i="88"/>
  <c r="O2355" i="88"/>
  <c r="O2356" i="88"/>
  <c r="O2357" i="88"/>
  <c r="O2358" i="88"/>
  <c r="O2359" i="88"/>
  <c r="O2360" i="88"/>
  <c r="O2361" i="88"/>
  <c r="O2362" i="88"/>
  <c r="O2363" i="88"/>
  <c r="O2364" i="88"/>
  <c r="O2365" i="88"/>
  <c r="O2366" i="88"/>
  <c r="O2367" i="88"/>
  <c r="O2368" i="88"/>
  <c r="O2369" i="88"/>
  <c r="O2370" i="88"/>
  <c r="O2371" i="88"/>
  <c r="O2372" i="88"/>
  <c r="O2373" i="88"/>
  <c r="O2374" i="88"/>
  <c r="O2375" i="88"/>
  <c r="O2376" i="88"/>
  <c r="O2377" i="88"/>
  <c r="O2378" i="88"/>
  <c r="O2379" i="88"/>
  <c r="O2380" i="88"/>
  <c r="O2381" i="88"/>
  <c r="O2382" i="88"/>
  <c r="O2383" i="88"/>
  <c r="O2384" i="88"/>
  <c r="O2385" i="88"/>
  <c r="O2386" i="88"/>
  <c r="O2387" i="88"/>
  <c r="O2388" i="88"/>
  <c r="O2389" i="88"/>
  <c r="O2390" i="88"/>
  <c r="O2391" i="88"/>
  <c r="O2392" i="88"/>
  <c r="O2393" i="88"/>
  <c r="O2394" i="88"/>
  <c r="O2395" i="88"/>
  <c r="O2396" i="88"/>
  <c r="O2397" i="88"/>
  <c r="O2398" i="88"/>
  <c r="O2399" i="88"/>
  <c r="O2400" i="88"/>
  <c r="O2401" i="88"/>
  <c r="O2402" i="88"/>
  <c r="O2403" i="88"/>
  <c r="O2404" i="88"/>
  <c r="O2405" i="88"/>
  <c r="O2406" i="88"/>
  <c r="O2407" i="88"/>
  <c r="O2408" i="88"/>
  <c r="O2409" i="88"/>
  <c r="O2410" i="88"/>
  <c r="O2411" i="88"/>
  <c r="O2412" i="88"/>
  <c r="O2413" i="88"/>
  <c r="O2414" i="88"/>
  <c r="O2415" i="88"/>
  <c r="O2416" i="88"/>
  <c r="O2417" i="88"/>
  <c r="O2418" i="88"/>
  <c r="O2419" i="88"/>
  <c r="O2420" i="88"/>
  <c r="O2421" i="88"/>
  <c r="O2422" i="88"/>
  <c r="O2423" i="88"/>
  <c r="O2424" i="88"/>
  <c r="O2425" i="88"/>
  <c r="O2426" i="88"/>
  <c r="O2427" i="88"/>
  <c r="O2428" i="88"/>
  <c r="O2429" i="88"/>
  <c r="O2430" i="88"/>
  <c r="O2431" i="88"/>
  <c r="O2432" i="88"/>
  <c r="O2433" i="88"/>
  <c r="O2434" i="88"/>
  <c r="O2435" i="88"/>
  <c r="O2436" i="88"/>
  <c r="O2437" i="88"/>
  <c r="O2438" i="88"/>
  <c r="O2439" i="88"/>
  <c r="O2440" i="88"/>
  <c r="O2441" i="88"/>
  <c r="O2442" i="88"/>
  <c r="O2443" i="88"/>
  <c r="O2444" i="88"/>
  <c r="O2445" i="88"/>
  <c r="O2446" i="88"/>
  <c r="O2447" i="88"/>
  <c r="O2448" i="88"/>
  <c r="O2449" i="88"/>
  <c r="O2450" i="88"/>
  <c r="O2451" i="88"/>
  <c r="O2452" i="88"/>
  <c r="O2453" i="88"/>
  <c r="O2454" i="88"/>
  <c r="O2455" i="88"/>
  <c r="O2456" i="88"/>
  <c r="O2457" i="88"/>
  <c r="O2458" i="88"/>
  <c r="O2459" i="88"/>
  <c r="O2460" i="88"/>
  <c r="O2461" i="88"/>
  <c r="O2462" i="88"/>
  <c r="O2463" i="88"/>
  <c r="O2464" i="88"/>
  <c r="O2465" i="88"/>
  <c r="O2466" i="88"/>
  <c r="O2467" i="88"/>
  <c r="O2468" i="88"/>
  <c r="O2469" i="88"/>
  <c r="O2470" i="88"/>
  <c r="O2471" i="88"/>
  <c r="O2472" i="88"/>
  <c r="O2473" i="88"/>
  <c r="O2474" i="88"/>
  <c r="O2475" i="88"/>
  <c r="O2476" i="88"/>
  <c r="O2477" i="88"/>
  <c r="O2478" i="88"/>
  <c r="O2479" i="88"/>
  <c r="O2480" i="88"/>
  <c r="O2481" i="88"/>
  <c r="O2482" i="88"/>
  <c r="O2483" i="88"/>
  <c r="O2484" i="88"/>
  <c r="O2485" i="88"/>
  <c r="O2486" i="88"/>
  <c r="O2487" i="88"/>
  <c r="O2488" i="88"/>
  <c r="O2489" i="88"/>
  <c r="O2490" i="88"/>
  <c r="O2491" i="88"/>
  <c r="O2492" i="88"/>
  <c r="O2493" i="88"/>
  <c r="O2494" i="88"/>
  <c r="O2495" i="88"/>
  <c r="O2496" i="88"/>
  <c r="O2497" i="88"/>
  <c r="O2498" i="88"/>
  <c r="O2499" i="88"/>
  <c r="O2500" i="88"/>
  <c r="O2501" i="88"/>
  <c r="O2502" i="88"/>
  <c r="O2503" i="88"/>
  <c r="O2504" i="88"/>
  <c r="O2505" i="88"/>
  <c r="O2506" i="88"/>
  <c r="O2507" i="88"/>
  <c r="O2508" i="88"/>
  <c r="O2509" i="88"/>
  <c r="O2510" i="88"/>
  <c r="O2511" i="88"/>
  <c r="O2512" i="88"/>
  <c r="O2513" i="88"/>
  <c r="O2514" i="88"/>
  <c r="O2515" i="88"/>
  <c r="O2516" i="88"/>
  <c r="O2517" i="88"/>
  <c r="O2518" i="88"/>
  <c r="O2519" i="88"/>
  <c r="O2520" i="88"/>
  <c r="O2521" i="88"/>
  <c r="O2522" i="88"/>
  <c r="O2523" i="88"/>
  <c r="O2524" i="88"/>
  <c r="O2525" i="88"/>
  <c r="O2526" i="88"/>
  <c r="O2527" i="88"/>
  <c r="O2528" i="88"/>
  <c r="O2529" i="88"/>
  <c r="O2530" i="88"/>
  <c r="O2531" i="88"/>
  <c r="O2532" i="88"/>
  <c r="O2533" i="88"/>
  <c r="O2534" i="88"/>
  <c r="O2535" i="88"/>
  <c r="O2536" i="88"/>
  <c r="O2537" i="88"/>
  <c r="O2538" i="88"/>
  <c r="O2539" i="88"/>
  <c r="O2540" i="88"/>
  <c r="O2541" i="88"/>
  <c r="O2542" i="88"/>
  <c r="O2543" i="88"/>
  <c r="O2544" i="88"/>
  <c r="O2545" i="88"/>
  <c r="O2546" i="88"/>
  <c r="O2547" i="88"/>
  <c r="O2548" i="88"/>
  <c r="O2549" i="88"/>
  <c r="O2550" i="88"/>
  <c r="O2551" i="88"/>
  <c r="O2552" i="88"/>
  <c r="O2553" i="88"/>
  <c r="O2554" i="88"/>
  <c r="O2555" i="88"/>
  <c r="O2556" i="88"/>
  <c r="O2557" i="88"/>
  <c r="O2558" i="88"/>
  <c r="O2559" i="88"/>
  <c r="O2560" i="88"/>
  <c r="O2561" i="88"/>
  <c r="O2562" i="88"/>
  <c r="O2563" i="88"/>
  <c r="O2564" i="88"/>
  <c r="O2565" i="88"/>
  <c r="O2566" i="88"/>
  <c r="O2567" i="88"/>
  <c r="O2568" i="88"/>
  <c r="O2569" i="88"/>
  <c r="O2570" i="88"/>
  <c r="O2571" i="88"/>
  <c r="O2572" i="88"/>
  <c r="O2573" i="88"/>
  <c r="O2574" i="88"/>
  <c r="O2575" i="88"/>
  <c r="O2576" i="88"/>
  <c r="O2577" i="88"/>
  <c r="O2578" i="88"/>
  <c r="O2579" i="88"/>
  <c r="O2580" i="88"/>
  <c r="O2581" i="88"/>
  <c r="O2582" i="88"/>
  <c r="O2583" i="88"/>
  <c r="O2584" i="88"/>
  <c r="O2585" i="88"/>
  <c r="O2586" i="88"/>
  <c r="O2587" i="88"/>
  <c r="O2588" i="88"/>
  <c r="O2589" i="88"/>
  <c r="O2590" i="88"/>
  <c r="O2591" i="88"/>
  <c r="O2592" i="88"/>
  <c r="O2593" i="88"/>
  <c r="O2594" i="88"/>
  <c r="O2595" i="88"/>
  <c r="O2596" i="88"/>
  <c r="O2597" i="88"/>
  <c r="O2598" i="88"/>
  <c r="O2599" i="88"/>
  <c r="O2600" i="88"/>
  <c r="O2601" i="88"/>
  <c r="O2602" i="88"/>
  <c r="O2603" i="88"/>
  <c r="O2604" i="88"/>
  <c r="O2605" i="88"/>
  <c r="O2606" i="88"/>
  <c r="O2607" i="88"/>
  <c r="O2608" i="88"/>
  <c r="O2609" i="88"/>
  <c r="O2610" i="88"/>
  <c r="O2611" i="88"/>
  <c r="O2612" i="88"/>
  <c r="O2613" i="88"/>
  <c r="O2614" i="88"/>
  <c r="O2615" i="88"/>
  <c r="O2616" i="88"/>
  <c r="O2617" i="88"/>
  <c r="O2618" i="88"/>
  <c r="O2619" i="88"/>
  <c r="O2620" i="88"/>
  <c r="O2621" i="88"/>
  <c r="O2622" i="88"/>
  <c r="O2623" i="88"/>
  <c r="O2624" i="88"/>
  <c r="O2625" i="88"/>
  <c r="O2626" i="88"/>
  <c r="O2627" i="88"/>
  <c r="O2628" i="88"/>
  <c r="O2629" i="88"/>
  <c r="O2630" i="88"/>
  <c r="O2631" i="88"/>
  <c r="O2632" i="88"/>
  <c r="O2633" i="88"/>
  <c r="O2634" i="88"/>
  <c r="O2635" i="88"/>
  <c r="O2636" i="88"/>
  <c r="O2637" i="88"/>
  <c r="O2638" i="88"/>
  <c r="O2639" i="88"/>
  <c r="O2640" i="88"/>
  <c r="O2641" i="88"/>
  <c r="O2642" i="88"/>
  <c r="O2643" i="88"/>
  <c r="O2644" i="88"/>
  <c r="O2645" i="88"/>
  <c r="O2646" i="88"/>
  <c r="O2647" i="88"/>
  <c r="O2650" i="88"/>
  <c r="O2651" i="88"/>
  <c r="O2652" i="88"/>
  <c r="O2653" i="88"/>
  <c r="O2654" i="88"/>
  <c r="O2655" i="88"/>
  <c r="O2656" i="88"/>
  <c r="O2658" i="88"/>
  <c r="O2659" i="88"/>
  <c r="O2660" i="88"/>
  <c r="O2661" i="88"/>
  <c r="O2662" i="88"/>
  <c r="O2663" i="88"/>
  <c r="O2664" i="88"/>
  <c r="O2666" i="88"/>
  <c r="O2667" i="88"/>
  <c r="O2668" i="88"/>
  <c r="O2669" i="88"/>
  <c r="O2670" i="88"/>
  <c r="O2671" i="88"/>
  <c r="O2672" i="88"/>
  <c r="O2673" i="88"/>
  <c r="O2674" i="88"/>
  <c r="O2675" i="88"/>
  <c r="O2676" i="88"/>
  <c r="O2677" i="88"/>
  <c r="O2678" i="88"/>
  <c r="O2679" i="88"/>
  <c r="O2680" i="88"/>
  <c r="O2681" i="88"/>
  <c r="O2682" i="88"/>
  <c r="O2683" i="88"/>
  <c r="O2684" i="88"/>
  <c r="O2685" i="88"/>
  <c r="O2686" i="88"/>
  <c r="O2687" i="88"/>
  <c r="O2688" i="88"/>
  <c r="O2689" i="88"/>
  <c r="O2691" i="88"/>
  <c r="O2692" i="88"/>
  <c r="O2693" i="88"/>
  <c r="O2694" i="88"/>
  <c r="O2695" i="88"/>
  <c r="O2696" i="88"/>
  <c r="O2697" i="88"/>
  <c r="O2698" i="88"/>
  <c r="O2699" i="88"/>
  <c r="O2700" i="88"/>
  <c r="O2701" i="88"/>
  <c r="O2702" i="88"/>
  <c r="O2703" i="88"/>
  <c r="O2704" i="88"/>
  <c r="O2705" i="88"/>
  <c r="O2706" i="88"/>
  <c r="O2707" i="88"/>
  <c r="O2708" i="88"/>
  <c r="O2709" i="88"/>
  <c r="O2710" i="88"/>
  <c r="O2711" i="88"/>
  <c r="O2712" i="88"/>
  <c r="O2713" i="88"/>
  <c r="O2714" i="88"/>
  <c r="O2715" i="88"/>
  <c r="O2716" i="88"/>
  <c r="O2717" i="88"/>
  <c r="O2718" i="88"/>
  <c r="O2719" i="88"/>
  <c r="O2720" i="88"/>
  <c r="O2721" i="88"/>
  <c r="O2722" i="88"/>
  <c r="O2723" i="88"/>
  <c r="O2724" i="88"/>
  <c r="O2725" i="88"/>
  <c r="O2726" i="88"/>
  <c r="O2727" i="88"/>
  <c r="O2728" i="88"/>
  <c r="O2729" i="88"/>
  <c r="O2730" i="88"/>
  <c r="O2731" i="88"/>
  <c r="O2732" i="88"/>
  <c r="O2733" i="88"/>
  <c r="O2734" i="88"/>
  <c r="O2735" i="88"/>
  <c r="O2736" i="88"/>
  <c r="O2737" i="88"/>
  <c r="O2738" i="88"/>
  <c r="O2739" i="88"/>
  <c r="O2740" i="88"/>
  <c r="O2741" i="88"/>
  <c r="O2742" i="88"/>
  <c r="O2743" i="88"/>
  <c r="O2744" i="88"/>
  <c r="O2745" i="88"/>
  <c r="O2746" i="88"/>
  <c r="O2747" i="88"/>
  <c r="O2748" i="88"/>
  <c r="O2749" i="88"/>
  <c r="O2750" i="88"/>
  <c r="O2751" i="88"/>
  <c r="O2752" i="88"/>
  <c r="O2753" i="88"/>
  <c r="O2754" i="88"/>
  <c r="O2755" i="88"/>
  <c r="O2756" i="88"/>
  <c r="O2757" i="88"/>
  <c r="O2758" i="88"/>
  <c r="O2759" i="88"/>
  <c r="O2760" i="88"/>
  <c r="O2761" i="88"/>
  <c r="O2762" i="88"/>
  <c r="O2763" i="88"/>
  <c r="O2764" i="88"/>
  <c r="O2765" i="88"/>
  <c r="O2766" i="88"/>
  <c r="O2767" i="88"/>
  <c r="O2768" i="88"/>
  <c r="O2769" i="88"/>
  <c r="O2770" i="88"/>
  <c r="O2771" i="88"/>
  <c r="O2772" i="88"/>
  <c r="O2773" i="88"/>
  <c r="O2774" i="88"/>
  <c r="O2775" i="88"/>
  <c r="O2776" i="88"/>
  <c r="O2777" i="88"/>
  <c r="O2778" i="88"/>
  <c r="O2779" i="88"/>
  <c r="O2780" i="88"/>
  <c r="O2781" i="88"/>
  <c r="O2782" i="88"/>
  <c r="O2783" i="88"/>
  <c r="O2784" i="88"/>
  <c r="O2785" i="88"/>
  <c r="O2786" i="88"/>
  <c r="O2787" i="88"/>
  <c r="O2788" i="88"/>
  <c r="O2789" i="88"/>
  <c r="O2790" i="88"/>
  <c r="O2791" i="88"/>
  <c r="O2792" i="88"/>
  <c r="O2793" i="88"/>
  <c r="O2794" i="88"/>
  <c r="O2795" i="88"/>
  <c r="O2796" i="88"/>
  <c r="O2797" i="88"/>
  <c r="O2798" i="88"/>
  <c r="O2799" i="88"/>
  <c r="O2800" i="88"/>
  <c r="O2801" i="88"/>
  <c r="O2802" i="88"/>
  <c r="O2803" i="88"/>
  <c r="O2804" i="88"/>
  <c r="O2805" i="88"/>
  <c r="O2806" i="88"/>
  <c r="O2807" i="88"/>
  <c r="O2808" i="88"/>
  <c r="O2809" i="88"/>
  <c r="O2810" i="88"/>
  <c r="O2811" i="88"/>
  <c r="O2812" i="88"/>
  <c r="O2813" i="88"/>
  <c r="O2814" i="88"/>
  <c r="O2815" i="88"/>
  <c r="O2816" i="88"/>
  <c r="O2817" i="88"/>
  <c r="O2818" i="88"/>
  <c r="O2819" i="88"/>
  <c r="O2820" i="88"/>
  <c r="O2821" i="88"/>
  <c r="O2822" i="88"/>
  <c r="O2823" i="88"/>
  <c r="O2824" i="88"/>
  <c r="O2825" i="88"/>
  <c r="O2826" i="88"/>
  <c r="O2827" i="88"/>
  <c r="O2828" i="88"/>
  <c r="O2829" i="88"/>
  <c r="O2830" i="88"/>
  <c r="O2831" i="88"/>
  <c r="O2832" i="88"/>
  <c r="O2833" i="88"/>
  <c r="O2834" i="88"/>
  <c r="O2835" i="88"/>
  <c r="O2836" i="88"/>
  <c r="O2837" i="88"/>
  <c r="O2838" i="88"/>
  <c r="O2839" i="88"/>
  <c r="O2840" i="88"/>
  <c r="O2841" i="88"/>
  <c r="O2842" i="88"/>
  <c r="O2843" i="88"/>
  <c r="O2844" i="88"/>
  <c r="O2845" i="88"/>
  <c r="O2846" i="88"/>
  <c r="O2847" i="88"/>
  <c r="O2848" i="88"/>
  <c r="O2849" i="88"/>
  <c r="O2850" i="88"/>
  <c r="O2851" i="88"/>
  <c r="O2852" i="88"/>
  <c r="O2853" i="88"/>
  <c r="O2854" i="88"/>
  <c r="O2855" i="88"/>
  <c r="O2856" i="88"/>
  <c r="O2857" i="88"/>
  <c r="O2858" i="88"/>
  <c r="O2859" i="88"/>
  <c r="O2860" i="88"/>
  <c r="O2861" i="88"/>
  <c r="O2862" i="88"/>
  <c r="O2863" i="88"/>
  <c r="O2864" i="88"/>
  <c r="O2865" i="88"/>
  <c r="O2867" i="88"/>
  <c r="O2868" i="88"/>
  <c r="O2869" i="88"/>
  <c r="O2870" i="88"/>
  <c r="O2871" i="88"/>
  <c r="O2872" i="88"/>
  <c r="O2874" i="88"/>
  <c r="O2875" i="88"/>
  <c r="O2876" i="88"/>
  <c r="O2877" i="88"/>
  <c r="O2878" i="88"/>
  <c r="O2879" i="88"/>
  <c r="O2880" i="88"/>
  <c r="O2881" i="88"/>
  <c r="O2883" i="88"/>
  <c r="O2884" i="88"/>
  <c r="O2885" i="88"/>
  <c r="O2886" i="88"/>
  <c r="O2887" i="88"/>
  <c r="O2888" i="88"/>
  <c r="O2889" i="88"/>
  <c r="O2890" i="88"/>
  <c r="O2891" i="88"/>
  <c r="O2892" i="88"/>
  <c r="O2893" i="88"/>
  <c r="O2894" i="88"/>
  <c r="O2895" i="88"/>
  <c r="O2896" i="88"/>
  <c r="O2897" i="88"/>
  <c r="O2898" i="88"/>
  <c r="O2899" i="88"/>
  <c r="O2900" i="88"/>
  <c r="O2901" i="88"/>
  <c r="O2902" i="88"/>
  <c r="O2903" i="88"/>
  <c r="O2904" i="88"/>
  <c r="O2905" i="88"/>
  <c r="O2906" i="88"/>
  <c r="O2907" i="88"/>
  <c r="O2908" i="88"/>
  <c r="O2909" i="88"/>
  <c r="O2910" i="88"/>
  <c r="O2911" i="88"/>
  <c r="O2912" i="88"/>
  <c r="O2913" i="88"/>
  <c r="O2914" i="88"/>
  <c r="O2915" i="88"/>
  <c r="O2916" i="88"/>
  <c r="O2917" i="88"/>
  <c r="O2918" i="88"/>
  <c r="O2919" i="88"/>
  <c r="O2920" i="88"/>
  <c r="O2921" i="88"/>
  <c r="O2922" i="88"/>
  <c r="O2923" i="88"/>
  <c r="O2924" i="88"/>
  <c r="O2925" i="88"/>
  <c r="O2926" i="88"/>
  <c r="O2927" i="88"/>
  <c r="O2928" i="88"/>
  <c r="O2930" i="88"/>
  <c r="O2931" i="88"/>
  <c r="O2932" i="88"/>
  <c r="O2933" i="88"/>
  <c r="O2934" i="88"/>
  <c r="O2935" i="88"/>
  <c r="O2936" i="88"/>
  <c r="O2937" i="88"/>
  <c r="O2938" i="88"/>
  <c r="O2939" i="88"/>
  <c r="O2940" i="88"/>
  <c r="O2941" i="88"/>
  <c r="O2942" i="88"/>
  <c r="O2943" i="88"/>
  <c r="O2944" i="88"/>
  <c r="O2945" i="88"/>
  <c r="O2946" i="88"/>
  <c r="O2947" i="88"/>
  <c r="O2948" i="88"/>
  <c r="O2949" i="88"/>
  <c r="O2950" i="88"/>
  <c r="O2951" i="88"/>
  <c r="O2952" i="88"/>
  <c r="O2953" i="88"/>
  <c r="O2954" i="88"/>
  <c r="O2955" i="88"/>
  <c r="O2956" i="88"/>
  <c r="O2957" i="88"/>
  <c r="O2958" i="88"/>
  <c r="O2959" i="88"/>
  <c r="O2960" i="88"/>
  <c r="O2961" i="88"/>
  <c r="O2962" i="88"/>
  <c r="O2963" i="88"/>
  <c r="O2964" i="88"/>
  <c r="O2965" i="88"/>
  <c r="O2966" i="88"/>
  <c r="O2967" i="88"/>
  <c r="O2968" i="88"/>
  <c r="O2969" i="88"/>
  <c r="O2970" i="88"/>
  <c r="O2971" i="88"/>
  <c r="O2972" i="88"/>
  <c r="O2973" i="88"/>
  <c r="O2974" i="88"/>
  <c r="O2975" i="88"/>
  <c r="O2976" i="88"/>
  <c r="O2977" i="88"/>
  <c r="O2978" i="88"/>
  <c r="O2979" i="88"/>
  <c r="O2980" i="88"/>
  <c r="O2981" i="88"/>
  <c r="O2982" i="88"/>
  <c r="O2983" i="88"/>
  <c r="O2984" i="88"/>
  <c r="O2985" i="88"/>
  <c r="O2986" i="88"/>
  <c r="O2987" i="88"/>
  <c r="O2988" i="88"/>
  <c r="O2989" i="88"/>
  <c r="O2990" i="88"/>
  <c r="O2991" i="88"/>
  <c r="O2992" i="88"/>
  <c r="O2994" i="88"/>
  <c r="O2995" i="88"/>
  <c r="O2996" i="88"/>
  <c r="O2997" i="88"/>
  <c r="O2998" i="88"/>
  <c r="O2999" i="88"/>
  <c r="O3000" i="88"/>
  <c r="O3002" i="88"/>
  <c r="O3003" i="88"/>
  <c r="O3004" i="88"/>
  <c r="O3005" i="88"/>
  <c r="O3006" i="88"/>
  <c r="O3007" i="88"/>
  <c r="O3008" i="88"/>
  <c r="O3009" i="88"/>
  <c r="O3010" i="88"/>
  <c r="O3011" i="88"/>
  <c r="O3012" i="88"/>
  <c r="O3013" i="88"/>
  <c r="O3014" i="88"/>
  <c r="O3015" i="88"/>
  <c r="O3016" i="88"/>
  <c r="O3017" i="88"/>
  <c r="O3018" i="88"/>
  <c r="O3019" i="88"/>
  <c r="O3020" i="88"/>
  <c r="O3021" i="88"/>
  <c r="O3022" i="88"/>
  <c r="O3023" i="88"/>
  <c r="O3024" i="88"/>
  <c r="O3025" i="88"/>
  <c r="O3026" i="88"/>
  <c r="O3027" i="88"/>
  <c r="O3028" i="88"/>
  <c r="O3029" i="88"/>
  <c r="O3030" i="88"/>
  <c r="O3031" i="88"/>
  <c r="O3032" i="88"/>
  <c r="O3033" i="88"/>
  <c r="O3034" i="88"/>
  <c r="O3035" i="88"/>
  <c r="O3036" i="88"/>
  <c r="O3037" i="88"/>
  <c r="O3038" i="88"/>
  <c r="O3039" i="88"/>
  <c r="O3041" i="88"/>
  <c r="O3042" i="88"/>
  <c r="O3043" i="88"/>
  <c r="O3044" i="88"/>
  <c r="O3045" i="88"/>
  <c r="O3046" i="88"/>
  <c r="O3047" i="88"/>
  <c r="O3048" i="88"/>
  <c r="O3050" i="88"/>
  <c r="O3051" i="88"/>
  <c r="O3052" i="88"/>
  <c r="O3053" i="88"/>
  <c r="O3054" i="88"/>
  <c r="O3055" i="88"/>
  <c r="O3056" i="88"/>
  <c r="O3058" i="88"/>
  <c r="O3059" i="88"/>
  <c r="O3060" i="88"/>
  <c r="O3061" i="88"/>
  <c r="O3062" i="88"/>
  <c r="O3063" i="88"/>
  <c r="O3065" i="88"/>
  <c r="O3066" i="88"/>
  <c r="O3067" i="88"/>
  <c r="O3068" i="88"/>
  <c r="O3069" i="88"/>
  <c r="O3070" i="88"/>
  <c r="O3071" i="88"/>
  <c r="O3073" i="88"/>
  <c r="O3074" i="88"/>
  <c r="O3075" i="88"/>
  <c r="O3076" i="88"/>
  <c r="O3077" i="88"/>
  <c r="O3078" i="88"/>
  <c r="O3079" i="88"/>
  <c r="O3080" i="88"/>
  <c r="O3081" i="88"/>
  <c r="O3082" i="88"/>
  <c r="O3083" i="88"/>
  <c r="O3084" i="88"/>
  <c r="O3085" i="88"/>
  <c r="O3086" i="88"/>
  <c r="O3087" i="88"/>
  <c r="O3088" i="88"/>
  <c r="O3089" i="88"/>
  <c r="O3090" i="88"/>
  <c r="O3091" i="88"/>
  <c r="O3092" i="88"/>
  <c r="O3093" i="88"/>
  <c r="O3094" i="88"/>
  <c r="O3095" i="88"/>
  <c r="O3096" i="88"/>
  <c r="O3097" i="88"/>
  <c r="O3098" i="88"/>
  <c r="O3099" i="88"/>
  <c r="O3100" i="88"/>
  <c r="O3101" i="88"/>
  <c r="O3102" i="88"/>
  <c r="O3103" i="88"/>
  <c r="O3104" i="88"/>
  <c r="O3105" i="88"/>
  <c r="O3106" i="88"/>
  <c r="O3107" i="88"/>
  <c r="O3108" i="88"/>
  <c r="O3109" i="88"/>
  <c r="O3110" i="88"/>
  <c r="O3111" i="88"/>
  <c r="O3112" i="88"/>
  <c r="O3113" i="88"/>
  <c r="O3114" i="88"/>
  <c r="O3115" i="88"/>
  <c r="O3116" i="88"/>
  <c r="O3117" i="88"/>
  <c r="O3118" i="88"/>
  <c r="O3119" i="88"/>
  <c r="O3120" i="88"/>
  <c r="O3121" i="88"/>
  <c r="O3122" i="88"/>
  <c r="O3123" i="88"/>
  <c r="O3124" i="88"/>
  <c r="O3125" i="88"/>
  <c r="O3126" i="88"/>
  <c r="O3127" i="88"/>
  <c r="O3128" i="88"/>
  <c r="O3129" i="88"/>
  <c r="O3130" i="88"/>
  <c r="O3131" i="88"/>
  <c r="O3132" i="88"/>
  <c r="O3133" i="88"/>
  <c r="O3134" i="88"/>
  <c r="O3135" i="88"/>
  <c r="O3136" i="88"/>
  <c r="O3137" i="88"/>
  <c r="O3138" i="88"/>
  <c r="O3139" i="88"/>
  <c r="O3140" i="88"/>
  <c r="O3141" i="88"/>
  <c r="O3142" i="88"/>
  <c r="O3143" i="88"/>
  <c r="O3144" i="88"/>
  <c r="O3145" i="88"/>
  <c r="O3146" i="88"/>
  <c r="O3147" i="88"/>
  <c r="O3148" i="88"/>
  <c r="O3149" i="88"/>
  <c r="O3150" i="88"/>
  <c r="O3151" i="88"/>
  <c r="O3152" i="88"/>
  <c r="O3153" i="88"/>
  <c r="O3154" i="88"/>
  <c r="O3155" i="88"/>
  <c r="O3156" i="88"/>
  <c r="O3157" i="88"/>
  <c r="O3158" i="88"/>
  <c r="O3159" i="88"/>
  <c r="O3160" i="88"/>
  <c r="O3161" i="88"/>
  <c r="O3162" i="88"/>
  <c r="O3163" i="88"/>
  <c r="O3164" i="88"/>
  <c r="O3165" i="88"/>
  <c r="O3166" i="88"/>
  <c r="O3167" i="88"/>
  <c r="O3168" i="88"/>
  <c r="O3169" i="88"/>
  <c r="O3170" i="88"/>
  <c r="O3171" i="88"/>
  <c r="O3172" i="88"/>
  <c r="O3173" i="88"/>
  <c r="O3174" i="88"/>
  <c r="O3175" i="88"/>
  <c r="O3176" i="88"/>
  <c r="O3177" i="88"/>
  <c r="O3178" i="88"/>
  <c r="O3179" i="88"/>
  <c r="O3180" i="88"/>
  <c r="O3181" i="88"/>
  <c r="O3182" i="88"/>
  <c r="O3183" i="88"/>
  <c r="O3184" i="88"/>
  <c r="O3185" i="88"/>
  <c r="O3186" i="88"/>
  <c r="O3187" i="88"/>
  <c r="O3188" i="88"/>
  <c r="O3189" i="88"/>
  <c r="O3190" i="88"/>
  <c r="O3191" i="88"/>
  <c r="O3192" i="88"/>
  <c r="O3193" i="88"/>
  <c r="O3194" i="88"/>
  <c r="O3195" i="88"/>
  <c r="O3196" i="88"/>
  <c r="O3197" i="88"/>
  <c r="O3198" i="88"/>
  <c r="O3199" i="88"/>
  <c r="O3200" i="88"/>
  <c r="O3201" i="88"/>
  <c r="O3202" i="88"/>
  <c r="O3203" i="88"/>
  <c r="O3204" i="88"/>
  <c r="O3205" i="88"/>
  <c r="O3206" i="88"/>
  <c r="O3207" i="88"/>
  <c r="O3208" i="88"/>
  <c r="O3209" i="88"/>
  <c r="O3210" i="88"/>
  <c r="O3211" i="88"/>
  <c r="O3212" i="88"/>
  <c r="O3213" i="88"/>
  <c r="O3214" i="88"/>
  <c r="O3215" i="88"/>
  <c r="O3216" i="88"/>
  <c r="O3217" i="88"/>
  <c r="O3218" i="88"/>
  <c r="O3219" i="88"/>
  <c r="O3220" i="88"/>
  <c r="O3221" i="88"/>
  <c r="O3222" i="88"/>
  <c r="O3223" i="88"/>
  <c r="O3224" i="88"/>
  <c r="O3225" i="88"/>
  <c r="O3226" i="88"/>
  <c r="O3227" i="88"/>
  <c r="O3228" i="88"/>
  <c r="O3229" i="88"/>
  <c r="O3230" i="88"/>
  <c r="O3231" i="88"/>
  <c r="O3232" i="88"/>
  <c r="O3233" i="88"/>
  <c r="O3234" i="88"/>
  <c r="O3235" i="88"/>
  <c r="O3236" i="88"/>
  <c r="O3237" i="88"/>
  <c r="O3238" i="88"/>
  <c r="O3239" i="88"/>
  <c r="O3240" i="88"/>
  <c r="O3241" i="88"/>
  <c r="O3242" i="88"/>
  <c r="O3243" i="88"/>
  <c r="O3244" i="88"/>
  <c r="O3245" i="88"/>
  <c r="O3246" i="88"/>
  <c r="O3247" i="88"/>
  <c r="O3248" i="88"/>
  <c r="O3249" i="88"/>
  <c r="O3250" i="88"/>
  <c r="O3251" i="88"/>
  <c r="O3252" i="88"/>
  <c r="O3253" i="88"/>
  <c r="O3254" i="88"/>
  <c r="O3255" i="88"/>
  <c r="O3256" i="88"/>
  <c r="O3257" i="88"/>
  <c r="O3258" i="88"/>
  <c r="O3259" i="88"/>
  <c r="O3260" i="88"/>
  <c r="O3261" i="88"/>
  <c r="O3262" i="88"/>
  <c r="O3263" i="88"/>
  <c r="O3264" i="88"/>
  <c r="O3265" i="88"/>
  <c r="O3266" i="88"/>
  <c r="O3267" i="88"/>
  <c r="O3268" i="88"/>
  <c r="O3269" i="88"/>
  <c r="O3270" i="88"/>
  <c r="O3271" i="88"/>
  <c r="O3272" i="88"/>
  <c r="O3273" i="88"/>
  <c r="O3274" i="88"/>
  <c r="O3275" i="88"/>
  <c r="O3276" i="88"/>
  <c r="O3277" i="88"/>
  <c r="O3278" i="88"/>
  <c r="O3279" i="88"/>
  <c r="O3280" i="88"/>
  <c r="O3281" i="88"/>
  <c r="O3282" i="88"/>
  <c r="O3283" i="88"/>
  <c r="O3284" i="88"/>
  <c r="O3285" i="88"/>
  <c r="O3286" i="88"/>
  <c r="O3287" i="88"/>
  <c r="O3288" i="88"/>
  <c r="O3289" i="88"/>
  <c r="O3290" i="88"/>
  <c r="O3291" i="88"/>
  <c r="O3292" i="88"/>
  <c r="O3293" i="88"/>
  <c r="O3294" i="88"/>
  <c r="O3295" i="88"/>
  <c r="O3296" i="88"/>
  <c r="O3297" i="88"/>
  <c r="O3298" i="88"/>
  <c r="O3299" i="88"/>
  <c r="O3300" i="88"/>
  <c r="O3301" i="88"/>
  <c r="O3302" i="88"/>
  <c r="O3303" i="88"/>
  <c r="O3304" i="88"/>
  <c r="O3305" i="88"/>
  <c r="O3306" i="88"/>
  <c r="O3307" i="88"/>
  <c r="O3308" i="88"/>
  <c r="O3309" i="88"/>
  <c r="O3310" i="88"/>
  <c r="O3311" i="88"/>
  <c r="O3312" i="88"/>
  <c r="O3313" i="88"/>
  <c r="O3314" i="88"/>
  <c r="O3315" i="88"/>
  <c r="O3316" i="88"/>
  <c r="O3317" i="88"/>
  <c r="O3318" i="88"/>
  <c r="O3319" i="88"/>
  <c r="O3320" i="88"/>
  <c r="O3321" i="88"/>
  <c r="O3322" i="88"/>
  <c r="O3323" i="88"/>
  <c r="O3324" i="88"/>
  <c r="O3325" i="88"/>
  <c r="O3326" i="88"/>
  <c r="O3327" i="88"/>
  <c r="O3328" i="88"/>
  <c r="O3329" i="88"/>
  <c r="O3330" i="88"/>
  <c r="O3331" i="88"/>
  <c r="O3332" i="88"/>
  <c r="O3333" i="88"/>
  <c r="O3334" i="88"/>
  <c r="O3335" i="88"/>
  <c r="O3336" i="88"/>
  <c r="O3337" i="88"/>
  <c r="O3338" i="88"/>
  <c r="O3339" i="88"/>
  <c r="O3340" i="88"/>
  <c r="O3341" i="88"/>
  <c r="O3342" i="88"/>
  <c r="O3343" i="88"/>
  <c r="O3344" i="88"/>
  <c r="O3345" i="88"/>
  <c r="O3346" i="88"/>
  <c r="O3347" i="88"/>
  <c r="O3348" i="88"/>
  <c r="O3349" i="88"/>
  <c r="O3350" i="88"/>
  <c r="O3351" i="88"/>
  <c r="O3352" i="88"/>
  <c r="O3353" i="88"/>
  <c r="O3354" i="88"/>
  <c r="O3355" i="88"/>
  <c r="O3356" i="88"/>
  <c r="O3357" i="88"/>
  <c r="O3358" i="88"/>
  <c r="O3359" i="88"/>
  <c r="O3360" i="88"/>
  <c r="O3361" i="88"/>
  <c r="O3362" i="88"/>
  <c r="O3363" i="88"/>
  <c r="O3364" i="88"/>
  <c r="O3365" i="88"/>
  <c r="O3366" i="88"/>
  <c r="O3367" i="88"/>
  <c r="O3368" i="88"/>
  <c r="O3369" i="88"/>
  <c r="O3370" i="88"/>
  <c r="O3371" i="88"/>
  <c r="O3372" i="88"/>
  <c r="O3373" i="88"/>
  <c r="O3374" i="88"/>
  <c r="O3375" i="88"/>
  <c r="O3376" i="88"/>
  <c r="O3377" i="88"/>
  <c r="O3378" i="88"/>
  <c r="O3379" i="88"/>
  <c r="O3380" i="88"/>
  <c r="O3381" i="88"/>
  <c r="O3382" i="88"/>
  <c r="O3383" i="88"/>
  <c r="O3384" i="88"/>
  <c r="O3385" i="88"/>
  <c r="O3386" i="88"/>
  <c r="O3387" i="88"/>
  <c r="O3388" i="88"/>
  <c r="O3389" i="88"/>
  <c r="O3390" i="88"/>
  <c r="O3391" i="88"/>
  <c r="O3392" i="88"/>
  <c r="O3393" i="88"/>
  <c r="O3394" i="88"/>
  <c r="O3395" i="88"/>
  <c r="O3396" i="88"/>
  <c r="O3397" i="88"/>
  <c r="O3398" i="88"/>
  <c r="O3399" i="88"/>
  <c r="O3400" i="88"/>
  <c r="O3401" i="88"/>
  <c r="O3402" i="88"/>
  <c r="O3403" i="88"/>
  <c r="O3404" i="88"/>
  <c r="O3405" i="88"/>
  <c r="O3406" i="88"/>
  <c r="O3407" i="88"/>
  <c r="O3408" i="88"/>
  <c r="O3409" i="88"/>
  <c r="O3410" i="88"/>
  <c r="O3411" i="88"/>
  <c r="O3412" i="88"/>
  <c r="O3413" i="88"/>
  <c r="O3414" i="88"/>
  <c r="O3415" i="88"/>
  <c r="O3416" i="88"/>
  <c r="O3417" i="88"/>
  <c r="O3419" i="88"/>
  <c r="O3420" i="88"/>
  <c r="O3421" i="88"/>
  <c r="O3422" i="88"/>
  <c r="O3423" i="88"/>
  <c r="O3424" i="88"/>
  <c r="O3426" i="88"/>
  <c r="O3427" i="88"/>
  <c r="O3428" i="88"/>
  <c r="O3429" i="88"/>
  <c r="O3430" i="88"/>
  <c r="O3431" i="88"/>
  <c r="O3432" i="88"/>
  <c r="O3434" i="88"/>
  <c r="O3435" i="88"/>
  <c r="O3436" i="88"/>
  <c r="O3437" i="88"/>
  <c r="O3438" i="88"/>
  <c r="O3439" i="88"/>
  <c r="O3440" i="88"/>
  <c r="O3442" i="88"/>
  <c r="O3443" i="88"/>
  <c r="O3444" i="88"/>
  <c r="O3445" i="88"/>
  <c r="O3446" i="88"/>
  <c r="O3447" i="88"/>
  <c r="O3448" i="88"/>
  <c r="O3449" i="88"/>
  <c r="O3450" i="88"/>
  <c r="O3451" i="88"/>
  <c r="O3452" i="88"/>
  <c r="O3453" i="88"/>
  <c r="O3454" i="88"/>
  <c r="O3455" i="88"/>
  <c r="O3456" i="88"/>
  <c r="O3457" i="88"/>
  <c r="O3458" i="88"/>
  <c r="O3460" i="88"/>
  <c r="O3461" i="88"/>
  <c r="O3462" i="88"/>
  <c r="O3463" i="88"/>
  <c r="O3464" i="88"/>
  <c r="O3465" i="88"/>
  <c r="O3466" i="88"/>
  <c r="O3467" i="88"/>
  <c r="O3468" i="88"/>
  <c r="O3469" i="88"/>
  <c r="O3470" i="88"/>
  <c r="O3471" i="88"/>
  <c r="O3472" i="88"/>
  <c r="O3473" i="88"/>
  <c r="O3474" i="88"/>
  <c r="O3475" i="88"/>
  <c r="O3476" i="88"/>
  <c r="O3477" i="88"/>
  <c r="O3478" i="88"/>
  <c r="O3479" i="88"/>
  <c r="O3480" i="88"/>
  <c r="O3481" i="88"/>
  <c r="O3482" i="88"/>
  <c r="O3483" i="88"/>
  <c r="O3484" i="88"/>
  <c r="O3485" i="88"/>
  <c r="O3486" i="88"/>
  <c r="O3487" i="88"/>
  <c r="O3488" i="88"/>
  <c r="O3489" i="88"/>
  <c r="O3490" i="88"/>
  <c r="O3491" i="88"/>
  <c r="O3492" i="88"/>
  <c r="O3493" i="88"/>
  <c r="O3494" i="88"/>
  <c r="O3495" i="88"/>
  <c r="O3496" i="88"/>
  <c r="O3497" i="88"/>
  <c r="O3498" i="88"/>
  <c r="O3499" i="88"/>
  <c r="O3500" i="88"/>
  <c r="O3501" i="88"/>
  <c r="O3502" i="88"/>
  <c r="O3503" i="88"/>
  <c r="O3504" i="88"/>
  <c r="O3505" i="88"/>
  <c r="O3506" i="88"/>
  <c r="O3507" i="88"/>
  <c r="O3508" i="88"/>
  <c r="O3509" i="88"/>
  <c r="O3510" i="88"/>
  <c r="O3511" i="88"/>
  <c r="O3512" i="88"/>
  <c r="O3513" i="88"/>
  <c r="O3514" i="88"/>
  <c r="O3515" i="88"/>
  <c r="O3516" i="88"/>
  <c r="O3517" i="88"/>
  <c r="O3518" i="88"/>
  <c r="O3520" i="88"/>
  <c r="O3521" i="88"/>
  <c r="O3522" i="88"/>
  <c r="O3523" i="88"/>
  <c r="O3524" i="88"/>
  <c r="O3525" i="88"/>
  <c r="O3526" i="88"/>
  <c r="O3527" i="88"/>
  <c r="O3528" i="88"/>
  <c r="O3529" i="88"/>
  <c r="O3530" i="88"/>
  <c r="O3531" i="88"/>
  <c r="O3532" i="88"/>
  <c r="O3533" i="88"/>
  <c r="O3534" i="88"/>
  <c r="O3535" i="88"/>
  <c r="O3536" i="88"/>
  <c r="O3537" i="88"/>
  <c r="O3538" i="88"/>
  <c r="O3539" i="88"/>
  <c r="O3540" i="88"/>
  <c r="O3542" i="88"/>
  <c r="O3543" i="88"/>
  <c r="O3544" i="88"/>
  <c r="O3545" i="88"/>
  <c r="O3546" i="88"/>
  <c r="O3547" i="88"/>
  <c r="O3549" i="88"/>
  <c r="O3550" i="88"/>
  <c r="O3551" i="88"/>
  <c r="O3552" i="88"/>
  <c r="O3553" i="88"/>
  <c r="O3554" i="88"/>
  <c r="O3556" i="88"/>
  <c r="O3557" i="88"/>
  <c r="O3558" i="88"/>
  <c r="O3559" i="88"/>
  <c r="O3560" i="88"/>
  <c r="O3561" i="88"/>
  <c r="O3562" i="88"/>
  <c r="O3563" i="88"/>
  <c r="O3564" i="88"/>
  <c r="O3565" i="88"/>
  <c r="O3566" i="88"/>
  <c r="O3567" i="88"/>
  <c r="O3568" i="88"/>
  <c r="O3569" i="88"/>
  <c r="O3570" i="88"/>
  <c r="O3571" i="88"/>
  <c r="O3572" i="88"/>
  <c r="O3573" i="88"/>
  <c r="O3574" i="88"/>
  <c r="O3575" i="88"/>
  <c r="O3576" i="88"/>
  <c r="O3577" i="88"/>
  <c r="O3578" i="88"/>
  <c r="O3579" i="88"/>
  <c r="O3580" i="88"/>
  <c r="O3581" i="88"/>
  <c r="O3582" i="88"/>
  <c r="O3583" i="88"/>
  <c r="O3584" i="88"/>
  <c r="O3585" i="88"/>
  <c r="O3586" i="88"/>
  <c r="O3587" i="88"/>
  <c r="O3588" i="88"/>
  <c r="O3589" i="88"/>
  <c r="O3590" i="88"/>
  <c r="O3591" i="88"/>
  <c r="O3592" i="88"/>
  <c r="O3593" i="88"/>
  <c r="O3594" i="88"/>
  <c r="O3595" i="88"/>
  <c r="O3596" i="88"/>
  <c r="O3597" i="88"/>
  <c r="O3598" i="88"/>
  <c r="O3599" i="88"/>
  <c r="O3600" i="88"/>
  <c r="O3601" i="88"/>
  <c r="O3602" i="88"/>
  <c r="O3603" i="88"/>
  <c r="O3604" i="88"/>
  <c r="O3605" i="88"/>
  <c r="O3606" i="88"/>
  <c r="O3607" i="88"/>
  <c r="O3608" i="88"/>
  <c r="O3609" i="88"/>
  <c r="O3610" i="88"/>
  <c r="O3611" i="88"/>
  <c r="O3612" i="88"/>
  <c r="O3613" i="88"/>
  <c r="O3614" i="88"/>
  <c r="O3615" i="88"/>
  <c r="O3616" i="88"/>
  <c r="O3617" i="88"/>
  <c r="O3618" i="88"/>
  <c r="O3619" i="88"/>
  <c r="O3620" i="88"/>
  <c r="O3621" i="88"/>
  <c r="O3622" i="88"/>
  <c r="O3623" i="88"/>
  <c r="O3624" i="88"/>
  <c r="O3625" i="88"/>
  <c r="O3626" i="88"/>
  <c r="O3627" i="88"/>
  <c r="O3628" i="88"/>
  <c r="O3629" i="88"/>
  <c r="O3630" i="88"/>
  <c r="O3631" i="88"/>
  <c r="O3632" i="88"/>
  <c r="O3633" i="88"/>
  <c r="O3634" i="88"/>
  <c r="O3635" i="88"/>
  <c r="O3636" i="88"/>
  <c r="O3637" i="88"/>
  <c r="O3638" i="88"/>
  <c r="O3639" i="88"/>
  <c r="O3640" i="88"/>
  <c r="O3641" i="88"/>
  <c r="O3642" i="88"/>
  <c r="O3643" i="88"/>
  <c r="O3644" i="88"/>
  <c r="O3645" i="88"/>
  <c r="O3646" i="88"/>
  <c r="O3647" i="88"/>
  <c r="O3648" i="88"/>
  <c r="O3649" i="88"/>
  <c r="O3650" i="88"/>
  <c r="O3651" i="88"/>
  <c r="O3652" i="88"/>
  <c r="O3653" i="88"/>
  <c r="O3654" i="88"/>
  <c r="O3655" i="88"/>
  <c r="O3656" i="88"/>
  <c r="O3657" i="88"/>
  <c r="O3658" i="88"/>
  <c r="O3659" i="88"/>
  <c r="O3660" i="88"/>
  <c r="O3661" i="88"/>
  <c r="O3662" i="88"/>
  <c r="O3663" i="88"/>
  <c r="O3664" i="88"/>
  <c r="O3665" i="88"/>
  <c r="O3666" i="88"/>
  <c r="O3667" i="88"/>
  <c r="O3668" i="88"/>
  <c r="O3669" i="88"/>
  <c r="O3670" i="88"/>
  <c r="O3671" i="88"/>
  <c r="O3672" i="88"/>
  <c r="O3673" i="88"/>
  <c r="O3674" i="88"/>
  <c r="O3675" i="88"/>
  <c r="O3676" i="88"/>
  <c r="O3677" i="88"/>
  <c r="O3678" i="88"/>
  <c r="O3679" i="88"/>
  <c r="O3680" i="88"/>
  <c r="O3681" i="88"/>
  <c r="O3682" i="88"/>
  <c r="O3683" i="88"/>
  <c r="O3684" i="88"/>
  <c r="O3685" i="88"/>
  <c r="O3686" i="88"/>
  <c r="O3687" i="88"/>
  <c r="O3688" i="88"/>
  <c r="O3689" i="88"/>
  <c r="O3690" i="88"/>
  <c r="O3691" i="88"/>
  <c r="O3692" i="88"/>
  <c r="O3693" i="88"/>
  <c r="O3694" i="88"/>
  <c r="O3695" i="88"/>
  <c r="O3696" i="88"/>
  <c r="O3697" i="88"/>
  <c r="O3698" i="88"/>
  <c r="O3699" i="88"/>
  <c r="O3700" i="88"/>
  <c r="O3701" i="88"/>
  <c r="O3702" i="88"/>
  <c r="O3703" i="88"/>
  <c r="O3704" i="88"/>
  <c r="O3705" i="88"/>
  <c r="O3706" i="88"/>
  <c r="O3707" i="88"/>
  <c r="O3708" i="88"/>
  <c r="O3709" i="88"/>
  <c r="O3710" i="88"/>
  <c r="O3711" i="88"/>
  <c r="O3712" i="88"/>
  <c r="O3713" i="88"/>
  <c r="O3714" i="88"/>
  <c r="O3715" i="88"/>
  <c r="O3716" i="88"/>
  <c r="O3717" i="88"/>
  <c r="O3718" i="88"/>
  <c r="O3719" i="88"/>
  <c r="O3720" i="88"/>
  <c r="O3721" i="88"/>
  <c r="O3722" i="88"/>
  <c r="O3723" i="88"/>
  <c r="O3724" i="88"/>
  <c r="O3725" i="88"/>
  <c r="O3726" i="88"/>
  <c r="O3727" i="88"/>
  <c r="O3728" i="88"/>
  <c r="O3729" i="88"/>
  <c r="O3730" i="88"/>
  <c r="O3731" i="88"/>
  <c r="O3732" i="88"/>
  <c r="O3733" i="88"/>
  <c r="O3734" i="88"/>
  <c r="O3735" i="88"/>
  <c r="O3736" i="88"/>
  <c r="O3737" i="88"/>
  <c r="O3738" i="88"/>
  <c r="O3739" i="88"/>
  <c r="O3740" i="88"/>
  <c r="O3741" i="88"/>
  <c r="O3742" i="88"/>
  <c r="O3743" i="88"/>
  <c r="O3744" i="88"/>
  <c r="O3745" i="88"/>
  <c r="O3746" i="88"/>
  <c r="O3747" i="88"/>
  <c r="O3748" i="88"/>
  <c r="O3749" i="88"/>
  <c r="O3750" i="88"/>
  <c r="O3751" i="88"/>
  <c r="O3752" i="88"/>
  <c r="O3753" i="88"/>
  <c r="O3754" i="88"/>
  <c r="O3755" i="88"/>
  <c r="O3756" i="88"/>
  <c r="O3757" i="88"/>
  <c r="O3758" i="88"/>
  <c r="O3759" i="88"/>
  <c r="O3760" i="88"/>
  <c r="O3761" i="88"/>
  <c r="O3762" i="88"/>
  <c r="O3763" i="88"/>
  <c r="O3764" i="88"/>
  <c r="O3765" i="88"/>
  <c r="O3766" i="88"/>
  <c r="O3767" i="88"/>
  <c r="O3768" i="88"/>
  <c r="O3769" i="88"/>
  <c r="O3770" i="88"/>
  <c r="O3771" i="88"/>
  <c r="O3772" i="88"/>
  <c r="O3773" i="88"/>
  <c r="O3774" i="88"/>
  <c r="O3775" i="88"/>
  <c r="O3776" i="88"/>
  <c r="O3777" i="88"/>
  <c r="O3778" i="88"/>
  <c r="O3779" i="88"/>
  <c r="O3780" i="88"/>
  <c r="O3781" i="88"/>
  <c r="O3782" i="88"/>
  <c r="O3783" i="88"/>
  <c r="O3784" i="88"/>
  <c r="O3785" i="88"/>
  <c r="O3786" i="88"/>
  <c r="O3787" i="88"/>
  <c r="O3788" i="88"/>
  <c r="O3789" i="88"/>
  <c r="O3790" i="88"/>
  <c r="O3791" i="88"/>
  <c r="O3792" i="88"/>
  <c r="O3793" i="88"/>
  <c r="O3794" i="88"/>
  <c r="O3795" i="88"/>
  <c r="O3796" i="88"/>
  <c r="O3797" i="88"/>
  <c r="O3798" i="88"/>
  <c r="O3799" i="88"/>
  <c r="O3800" i="88"/>
  <c r="O3801" i="88"/>
  <c r="O3802" i="88"/>
  <c r="O3803" i="88"/>
  <c r="O3804" i="88"/>
  <c r="O3805" i="88"/>
  <c r="O3806" i="88"/>
  <c r="O3807" i="88"/>
  <c r="O3808" i="88"/>
  <c r="O3809" i="88"/>
  <c r="O3810" i="88"/>
  <c r="O3811" i="88"/>
  <c r="O3812" i="88"/>
  <c r="O3813" i="88"/>
  <c r="O3814" i="88"/>
  <c r="O3815" i="88"/>
  <c r="O3816" i="88"/>
  <c r="O3817" i="88"/>
  <c r="O3818" i="88"/>
  <c r="O3819" i="88"/>
  <c r="O3820" i="88"/>
  <c r="O3821" i="88"/>
  <c r="O3822" i="88"/>
  <c r="O3823" i="88"/>
  <c r="O3824" i="88"/>
  <c r="O3825" i="88"/>
  <c r="O3826" i="88"/>
  <c r="O3827" i="88"/>
  <c r="O3828" i="88"/>
  <c r="O3829" i="88"/>
  <c r="O3830" i="88"/>
  <c r="O3831" i="88"/>
  <c r="O3832" i="88"/>
  <c r="O3833" i="88"/>
  <c r="O3834" i="88"/>
  <c r="O3835" i="88"/>
  <c r="O3836" i="88"/>
  <c r="O3837" i="88"/>
  <c r="O3838" i="88"/>
  <c r="O3839" i="88"/>
  <c r="O3840" i="88"/>
  <c r="O3841" i="88"/>
  <c r="O3842" i="88"/>
  <c r="O3843" i="88"/>
  <c r="O3844" i="88"/>
  <c r="O3845" i="88"/>
  <c r="O3846" i="88"/>
  <c r="O3847" i="88"/>
  <c r="O3848" i="88"/>
  <c r="O3849" i="88"/>
  <c r="O3850" i="88"/>
  <c r="O3851" i="88"/>
  <c r="O3852" i="88"/>
  <c r="O3853" i="88"/>
  <c r="O3854" i="88"/>
  <c r="O3855" i="88"/>
  <c r="O3856" i="88"/>
  <c r="O3857" i="88"/>
  <c r="O3858" i="88"/>
  <c r="O3859" i="88"/>
  <c r="O3860" i="88"/>
  <c r="O3861" i="88"/>
  <c r="O3862" i="88"/>
  <c r="O3863" i="88"/>
  <c r="O3864" i="88"/>
  <c r="O3865" i="88"/>
  <c r="O3866" i="88"/>
  <c r="O3867" i="88"/>
  <c r="O3868" i="88"/>
  <c r="O3869" i="88"/>
  <c r="O3870" i="88"/>
  <c r="O3871" i="88"/>
  <c r="O3872" i="88"/>
  <c r="O3873" i="88"/>
  <c r="O3874" i="88"/>
  <c r="O3875" i="88"/>
  <c r="O3876" i="88"/>
  <c r="O3877" i="88"/>
  <c r="O3878" i="88"/>
  <c r="O3879" i="88"/>
  <c r="O3880" i="88"/>
  <c r="O3881" i="88"/>
  <c r="O3882" i="88"/>
  <c r="O3883" i="88"/>
  <c r="O3884" i="88"/>
  <c r="O3885" i="88"/>
  <c r="O3886" i="88"/>
  <c r="O3887" i="88"/>
  <c r="O3888" i="88"/>
  <c r="O3889" i="88"/>
  <c r="O3890" i="88"/>
  <c r="O3891" i="88"/>
  <c r="O3892" i="88"/>
  <c r="O3893" i="88"/>
  <c r="O3894" i="88"/>
  <c r="O3895" i="88"/>
  <c r="O3896" i="88"/>
  <c r="O3897" i="88"/>
  <c r="O3898" i="88"/>
  <c r="O3899" i="88"/>
  <c r="O3900" i="88"/>
  <c r="O3901" i="88"/>
  <c r="O3902" i="88"/>
  <c r="O3903" i="88"/>
  <c r="O3904" i="88"/>
  <c r="O3905" i="88"/>
  <c r="O3906" i="88"/>
  <c r="O3907" i="88"/>
  <c r="O3908" i="88"/>
  <c r="O3909" i="88"/>
  <c r="O3910" i="88"/>
  <c r="O3911" i="88"/>
  <c r="O3912" i="88"/>
  <c r="O3913" i="88"/>
  <c r="O3914" i="88"/>
  <c r="O3915" i="88"/>
  <c r="O3916" i="88"/>
  <c r="O3917" i="88"/>
  <c r="O3918" i="88"/>
  <c r="O3919" i="88"/>
  <c r="O3920" i="88"/>
  <c r="O3921" i="88"/>
  <c r="O3922" i="88"/>
  <c r="O3923" i="88"/>
  <c r="O3924" i="88"/>
  <c r="O3925" i="88"/>
  <c r="O3926" i="88"/>
  <c r="O3927" i="88"/>
  <c r="O3928" i="88"/>
  <c r="O3929" i="88"/>
  <c r="O3930" i="88"/>
  <c r="O3931" i="88"/>
  <c r="O3932" i="88"/>
  <c r="O3933" i="88"/>
  <c r="O3934" i="88"/>
  <c r="O3935" i="88"/>
  <c r="O3936" i="88"/>
  <c r="O3937" i="88"/>
  <c r="O3938" i="88"/>
  <c r="O3939" i="88"/>
  <c r="O3940" i="88"/>
  <c r="O3941" i="88"/>
  <c r="O3942" i="88"/>
  <c r="O3943" i="88"/>
  <c r="O3944" i="88"/>
  <c r="O3945" i="88"/>
  <c r="O3946" i="88"/>
  <c r="O3947" i="88"/>
  <c r="O3948" i="88"/>
  <c r="O3949" i="88"/>
  <c r="O3950" i="88"/>
  <c r="O3951" i="88"/>
  <c r="O3952" i="88"/>
  <c r="O3953" i="88"/>
  <c r="O3954" i="88"/>
  <c r="O3955" i="88"/>
  <c r="O3956" i="88"/>
  <c r="O3957" i="88"/>
  <c r="O3958" i="88"/>
  <c r="O3959" i="88"/>
  <c r="O3960" i="88"/>
  <c r="O3961" i="88"/>
  <c r="O3962" i="88"/>
  <c r="O3963" i="88"/>
  <c r="O3964" i="88"/>
  <c r="O3965" i="88"/>
  <c r="O3966" i="88"/>
  <c r="O3967" i="88"/>
  <c r="O3968" i="88"/>
  <c r="O3969" i="88"/>
  <c r="O3970" i="88"/>
  <c r="O3971" i="88"/>
  <c r="O3972" i="88"/>
  <c r="O3973" i="88"/>
  <c r="O3974" i="88"/>
  <c r="O3975" i="88"/>
  <c r="O3976" i="88"/>
  <c r="O3977" i="88"/>
  <c r="O3978" i="88"/>
  <c r="O3979" i="88"/>
  <c r="O3980" i="88"/>
  <c r="O3981" i="88"/>
  <c r="O3982" i="88"/>
  <c r="O3983" i="88"/>
  <c r="O3984" i="88"/>
  <c r="O3985" i="88"/>
  <c r="O3986" i="88"/>
  <c r="O3987" i="88"/>
  <c r="O3988" i="88"/>
  <c r="O3989" i="88"/>
  <c r="O3990" i="88"/>
  <c r="O3991" i="88"/>
  <c r="O3992" i="88"/>
  <c r="O3993" i="88"/>
  <c r="O3994" i="88"/>
  <c r="O3995" i="88"/>
  <c r="O3996" i="88"/>
  <c r="O3997" i="88"/>
  <c r="O3998" i="88"/>
  <c r="O3999" i="88"/>
  <c r="O4000" i="88"/>
  <c r="O4001" i="88"/>
  <c r="O4002" i="88"/>
  <c r="O4003" i="88"/>
  <c r="O4004" i="88"/>
  <c r="O4005" i="88"/>
  <c r="O4006" i="88"/>
  <c r="O4007" i="88"/>
  <c r="O4008" i="88"/>
  <c r="O4009" i="88"/>
  <c r="O4010" i="88"/>
  <c r="O4011" i="88"/>
  <c r="O4012" i="88"/>
  <c r="O4013" i="88"/>
  <c r="O4014" i="88"/>
  <c r="O4015" i="88"/>
  <c r="O4016" i="88"/>
  <c r="O4017" i="88"/>
  <c r="O4018" i="88"/>
  <c r="O4019" i="88"/>
  <c r="O4020" i="88"/>
  <c r="O4021" i="88"/>
  <c r="O4022" i="88"/>
  <c r="O4023" i="88"/>
  <c r="O4024" i="88"/>
  <c r="O4025" i="88"/>
  <c r="O4026" i="88"/>
  <c r="O4027" i="88"/>
  <c r="O4028" i="88"/>
  <c r="O4029" i="88"/>
  <c r="O4030" i="88"/>
  <c r="O4031" i="88"/>
  <c r="O4032" i="88"/>
  <c r="O4033" i="88"/>
  <c r="O4034" i="88"/>
  <c r="O4035" i="88"/>
  <c r="O4036" i="88"/>
  <c r="O4037" i="88"/>
  <c r="O4038" i="88"/>
  <c r="O4039" i="88"/>
  <c r="O4040" i="88"/>
  <c r="O4041" i="88"/>
  <c r="O4042" i="88"/>
  <c r="O4043" i="88"/>
  <c r="O4044" i="88"/>
  <c r="O4045" i="88"/>
  <c r="O4046" i="88"/>
  <c r="O4047" i="88"/>
  <c r="O4048" i="88"/>
  <c r="O4049" i="88"/>
  <c r="O4050" i="88"/>
  <c r="O4051" i="88"/>
  <c r="O4052" i="88"/>
  <c r="O4053" i="88"/>
  <c r="O4054" i="88"/>
  <c r="O4055" i="88"/>
  <c r="O4056" i="88"/>
  <c r="O4057" i="88"/>
  <c r="O4058" i="88"/>
  <c r="O4059" i="88"/>
  <c r="O4060" i="88"/>
  <c r="O4061" i="88"/>
  <c r="O4062" i="88"/>
  <c r="O4063" i="88"/>
  <c r="O4064" i="88"/>
  <c r="O4065" i="88"/>
  <c r="O4066" i="88"/>
  <c r="O4067" i="88"/>
  <c r="O4068" i="88"/>
  <c r="O4069" i="88"/>
  <c r="O4070" i="88"/>
  <c r="O4071" i="88"/>
  <c r="O4072" i="88"/>
  <c r="O4073" i="88"/>
  <c r="O4074" i="88"/>
  <c r="O4075" i="88"/>
  <c r="O4076" i="88"/>
  <c r="O4077" i="88"/>
  <c r="O4078" i="88"/>
  <c r="O4079" i="88"/>
  <c r="O4080" i="88"/>
  <c r="O4081" i="88"/>
  <c r="O4082" i="88"/>
  <c r="O4083" i="88"/>
  <c r="O4084" i="88"/>
  <c r="O4085" i="88"/>
  <c r="O4086" i="88"/>
  <c r="O4087" i="88"/>
  <c r="O4088" i="88"/>
  <c r="O4089" i="88"/>
  <c r="O4090" i="88"/>
  <c r="O4091" i="88"/>
  <c r="O4092" i="88"/>
  <c r="O4093" i="88"/>
  <c r="O4094" i="88"/>
  <c r="O4096" i="88"/>
  <c r="O4097" i="88"/>
  <c r="O4098" i="88"/>
  <c r="O4099" i="88"/>
  <c r="O4100" i="88"/>
  <c r="O4101" i="88"/>
  <c r="O4102" i="88"/>
  <c r="O4103" i="88"/>
  <c r="O4104" i="88"/>
  <c r="O4105" i="88"/>
  <c r="O4106" i="88"/>
  <c r="O4107" i="88"/>
  <c r="O4108" i="88"/>
  <c r="O4109" i="88"/>
  <c r="O4110" i="88"/>
  <c r="O4111" i="88"/>
  <c r="O4112" i="88"/>
  <c r="O4113" i="88"/>
  <c r="O4114" i="88"/>
  <c r="O4115" i="88"/>
  <c r="O4116" i="88"/>
  <c r="O4117" i="88"/>
  <c r="O4118" i="88"/>
  <c r="O4119" i="88"/>
  <c r="O4120" i="88"/>
  <c r="O4121" i="88"/>
  <c r="O4122" i="88"/>
  <c r="O4123" i="88"/>
  <c r="O4124" i="88"/>
  <c r="O4125" i="88"/>
  <c r="O4126" i="88"/>
  <c r="O4127" i="88"/>
  <c r="O4128" i="88"/>
  <c r="O4129" i="88"/>
  <c r="O4130" i="88"/>
  <c r="O4131" i="88"/>
  <c r="O4132" i="88"/>
  <c r="O4133" i="88"/>
  <c r="O4134" i="88"/>
  <c r="O4135" i="88"/>
  <c r="O4136" i="88"/>
  <c r="O4137" i="88"/>
  <c r="O4138" i="88"/>
  <c r="O4139" i="88"/>
  <c r="O4140" i="88"/>
  <c r="O4141" i="88"/>
  <c r="O4142" i="88"/>
  <c r="O4143" i="88"/>
  <c r="O4144" i="88"/>
  <c r="O4145" i="88"/>
  <c r="O4146" i="88"/>
  <c r="O4147" i="88"/>
  <c r="O4148" i="88"/>
  <c r="O4149" i="88"/>
  <c r="O4150" i="88"/>
  <c r="O4151" i="88"/>
  <c r="O4152" i="88"/>
  <c r="O4153" i="88"/>
  <c r="O4154" i="88"/>
  <c r="O4155" i="88"/>
  <c r="O4156" i="88"/>
  <c r="O4157" i="88"/>
  <c r="O4158" i="88"/>
  <c r="O4159" i="88"/>
  <c r="O4160" i="88"/>
  <c r="O4161" i="88"/>
  <c r="O4162" i="88"/>
  <c r="O4163" i="88"/>
  <c r="O4164" i="88"/>
  <c r="O4165" i="88"/>
  <c r="O4166" i="88"/>
  <c r="O4167" i="88"/>
  <c r="O4168" i="88"/>
  <c r="O4169" i="88"/>
  <c r="O4170" i="88"/>
  <c r="O4171" i="88"/>
  <c r="O4172" i="88"/>
  <c r="O4173" i="88"/>
  <c r="O4174" i="88"/>
  <c r="O4175" i="88"/>
  <c r="O4176" i="88"/>
  <c r="O4177" i="88"/>
  <c r="O4178" i="88"/>
  <c r="O4179" i="88"/>
  <c r="O4180" i="88"/>
  <c r="O4181" i="88"/>
  <c r="O4182" i="88"/>
  <c r="O4184" i="88"/>
  <c r="O4185" i="88"/>
  <c r="O4186" i="88"/>
  <c r="O4187" i="88"/>
  <c r="O4188" i="88"/>
  <c r="O4189" i="88"/>
  <c r="O4190" i="88"/>
  <c r="O4191" i="88"/>
  <c r="O4192" i="88"/>
  <c r="O4193" i="88"/>
  <c r="O4195" i="88"/>
  <c r="O4196" i="88"/>
  <c r="O4197" i="88"/>
  <c r="O4198" i="88"/>
  <c r="O4199" i="88"/>
  <c r="O4200" i="88"/>
  <c r="O4201" i="88"/>
  <c r="O4202" i="88"/>
  <c r="O4204" i="88"/>
  <c r="O4205" i="88"/>
  <c r="O4206" i="88"/>
  <c r="O4207" i="88"/>
  <c r="O4208" i="88"/>
  <c r="O4209" i="88"/>
  <c r="O4210" i="88"/>
  <c r="O4211" i="88"/>
  <c r="O4212" i="88"/>
  <c r="O4213" i="88"/>
  <c r="O4214" i="88"/>
  <c r="O4215" i="88"/>
  <c r="O4216" i="88"/>
  <c r="O4217" i="88"/>
  <c r="O4218" i="88"/>
  <c r="O4219" i="88"/>
  <c r="O4220" i="88"/>
  <c r="O4221" i="88"/>
  <c r="O4222" i="88"/>
  <c r="O4223" i="88"/>
  <c r="O4224" i="88"/>
  <c r="O4225" i="88"/>
  <c r="O4226" i="88"/>
  <c r="O4227" i="88"/>
  <c r="O4228" i="88"/>
  <c r="O4229" i="88"/>
  <c r="O4230" i="88"/>
  <c r="O4231" i="88"/>
  <c r="O4232" i="88"/>
  <c r="O4233" i="88"/>
  <c r="O4234" i="88"/>
  <c r="O4235" i="88"/>
  <c r="O4236" i="88"/>
  <c r="O4237" i="88"/>
  <c r="O4238" i="88"/>
  <c r="O4239" i="88"/>
  <c r="O4240" i="88"/>
  <c r="O4241" i="88"/>
  <c r="O4242" i="88"/>
  <c r="O4243" i="88"/>
  <c r="O4244" i="88"/>
  <c r="O4245" i="88"/>
  <c r="O4246" i="88"/>
  <c r="O4247" i="88"/>
  <c r="O4248" i="88"/>
  <c r="O4249" i="88"/>
  <c r="O4250" i="88"/>
  <c r="O4251" i="88"/>
  <c r="O4252" i="88"/>
  <c r="O4253" i="88"/>
  <c r="O4254" i="88"/>
  <c r="O4255" i="88"/>
  <c r="O4256" i="88"/>
  <c r="O4257" i="88"/>
  <c r="O4258" i="88"/>
  <c r="O4259" i="88"/>
  <c r="O4260" i="88"/>
  <c r="O4261" i="88"/>
  <c r="O4262" i="88"/>
  <c r="O4263" i="88"/>
  <c r="O4264" i="88"/>
  <c r="O4265" i="88"/>
  <c r="O4266" i="88"/>
  <c r="O4267" i="88"/>
  <c r="O4268" i="88"/>
  <c r="O4269" i="88"/>
  <c r="O4270" i="88"/>
  <c r="O4271" i="88"/>
  <c r="O4272" i="88"/>
  <c r="O4273" i="88"/>
  <c r="O4274" i="88"/>
  <c r="O4275" i="88"/>
  <c r="O4276" i="88"/>
  <c r="O4277" i="88"/>
  <c r="O4278" i="88"/>
  <c r="O4279" i="88"/>
  <c r="O4280" i="88"/>
  <c r="O4281" i="88"/>
  <c r="O4282" i="88"/>
  <c r="O4283" i="88"/>
  <c r="O4284" i="88"/>
  <c r="O4285" i="88"/>
  <c r="O4286" i="88"/>
  <c r="O4287" i="88"/>
  <c r="O4288" i="88"/>
  <c r="O4289" i="88"/>
  <c r="O4290" i="88"/>
  <c r="O4292" i="88"/>
  <c r="O4293" i="88"/>
  <c r="O4294" i="88"/>
  <c r="O4295" i="88"/>
  <c r="O4296" i="88"/>
  <c r="O4297" i="88"/>
  <c r="O4298" i="88"/>
  <c r="O4299" i="88"/>
  <c r="O4300" i="88"/>
  <c r="O4301" i="88"/>
  <c r="O4303" i="88"/>
  <c r="O4304" i="88"/>
  <c r="O4305" i="88"/>
  <c r="O4306" i="88"/>
  <c r="O4307" i="88"/>
  <c r="O4308" i="88"/>
  <c r="O4309" i="88"/>
  <c r="O4310" i="88"/>
  <c r="O4312" i="88"/>
  <c r="O4313" i="88"/>
  <c r="O4314" i="88"/>
  <c r="O4315" i="88"/>
  <c r="O4316" i="88"/>
  <c r="O4317" i="88"/>
  <c r="O4318" i="88"/>
  <c r="O4319" i="88"/>
  <c r="O4320" i="88"/>
  <c r="O4321" i="88"/>
  <c r="O4322" i="88"/>
  <c r="O4323" i="88"/>
  <c r="O4324" i="88"/>
  <c r="O4325" i="88"/>
  <c r="O4326" i="88"/>
  <c r="O4327" i="88"/>
  <c r="O4328" i="88"/>
  <c r="O4329" i="88"/>
  <c r="O4330" i="88"/>
  <c r="O4331" i="88"/>
  <c r="O4332" i="88"/>
  <c r="O4333" i="88"/>
  <c r="O4334" i="88"/>
  <c r="O4335" i="88"/>
  <c r="O4336" i="88"/>
  <c r="O4337" i="88"/>
  <c r="O4338" i="88"/>
  <c r="O4339" i="88"/>
  <c r="O4340" i="88"/>
  <c r="O4341" i="88"/>
  <c r="O4342" i="88"/>
  <c r="O4343" i="88"/>
  <c r="O4344" i="88"/>
  <c r="O4345" i="88"/>
  <c r="O4346" i="88"/>
  <c r="O4347" i="88"/>
  <c r="O4348" i="88"/>
  <c r="O4349" i="88"/>
  <c r="O4350" i="88"/>
  <c r="O4351" i="88"/>
  <c r="O4352" i="88"/>
  <c r="O4353" i="88"/>
  <c r="O4354" i="88"/>
  <c r="O4355" i="88"/>
  <c r="O4356" i="88"/>
  <c r="O4357" i="88"/>
  <c r="O4358" i="88"/>
  <c r="O4359" i="88"/>
  <c r="O4360" i="88"/>
  <c r="O4361" i="88"/>
  <c r="O4362" i="88"/>
  <c r="O4363" i="88"/>
  <c r="O4364" i="88"/>
  <c r="O4365" i="88"/>
  <c r="O4366" i="88"/>
  <c r="O4367" i="88"/>
  <c r="O4368" i="88"/>
  <c r="O4369" i="88"/>
  <c r="O4370" i="88"/>
  <c r="O4371" i="88"/>
  <c r="O4372" i="88"/>
  <c r="O4373" i="88"/>
  <c r="O4374" i="88"/>
  <c r="O4375" i="88"/>
  <c r="O4376" i="88"/>
  <c r="O4377" i="88"/>
  <c r="O4378" i="88"/>
  <c r="O4379" i="88"/>
  <c r="O4380" i="88"/>
  <c r="O4381" i="88"/>
  <c r="O4382" i="88"/>
  <c r="O4383" i="88"/>
  <c r="O4384" i="88"/>
  <c r="O4385" i="88"/>
  <c r="O4386" i="88"/>
  <c r="O4387" i="88"/>
  <c r="O4388" i="88"/>
  <c r="O4389" i="88"/>
  <c r="O4390" i="88"/>
  <c r="O4391" i="88"/>
  <c r="O4392" i="88"/>
  <c r="O4393" i="88"/>
  <c r="O4394" i="88"/>
  <c r="O4395" i="88"/>
  <c r="O4396" i="88"/>
  <c r="O4397" i="88"/>
  <c r="O4398" i="88"/>
  <c r="O4400" i="88"/>
  <c r="O4401" i="88"/>
  <c r="O4402" i="88"/>
  <c r="O4403" i="88"/>
  <c r="O4404" i="88"/>
  <c r="O4405" i="88"/>
  <c r="O4406" i="88"/>
  <c r="O4407" i="88"/>
  <c r="O4408" i="88"/>
  <c r="O4409" i="88"/>
  <c r="O4410" i="88"/>
  <c r="O4411" i="88"/>
  <c r="O4412" i="88"/>
  <c r="O4413" i="88"/>
  <c r="O4414" i="88"/>
  <c r="O4415" i="88"/>
  <c r="O4416" i="88"/>
  <c r="O4417" i="88"/>
  <c r="O4418" i="88"/>
  <c r="O4419" i="88"/>
  <c r="O4420" i="88"/>
  <c r="O4421" i="88"/>
  <c r="O4422" i="88"/>
  <c r="O4423" i="88"/>
  <c r="O4424" i="88"/>
  <c r="O4425" i="88"/>
  <c r="O4426" i="88"/>
  <c r="O4427" i="88"/>
  <c r="O4428" i="88"/>
  <c r="O4429" i="88"/>
  <c r="O4430" i="88"/>
  <c r="O4431" i="88"/>
  <c r="O4432" i="88"/>
  <c r="O4433" i="88"/>
  <c r="O4434" i="88"/>
  <c r="O4435" i="88"/>
  <c r="O4437" i="88"/>
  <c r="O4438" i="88"/>
  <c r="O4439" i="88"/>
  <c r="O4440" i="88"/>
  <c r="O4441" i="88"/>
  <c r="O4442" i="88"/>
  <c r="O4443" i="88"/>
  <c r="O4444" i="88"/>
  <c r="O4445" i="88"/>
  <c r="O4446" i="88"/>
  <c r="O4447" i="88"/>
  <c r="O4448" i="88"/>
  <c r="O4449" i="88"/>
  <c r="O4450" i="88"/>
  <c r="O4451" i="88"/>
  <c r="O4452" i="88"/>
  <c r="O4453" i="88"/>
  <c r="O4454" i="88"/>
  <c r="O4455" i="88"/>
  <c r="O4456" i="88"/>
  <c r="O4457" i="88"/>
  <c r="O4458" i="88"/>
  <c r="O4459" i="88"/>
  <c r="O4460" i="88"/>
  <c r="O4461" i="88"/>
  <c r="O4462" i="88"/>
  <c r="O4463" i="88"/>
  <c r="O4464" i="88"/>
  <c r="O4466" i="88"/>
  <c r="O4467" i="88"/>
  <c r="O4468" i="88"/>
  <c r="O4469" i="88"/>
  <c r="O4470" i="88"/>
  <c r="O4471" i="88"/>
  <c r="O4472" i="88"/>
  <c r="O4474" i="88"/>
  <c r="O4475" i="88"/>
  <c r="O4476" i="88"/>
  <c r="O4477" i="88"/>
  <c r="O4478" i="88"/>
  <c r="O4479" i="88"/>
  <c r="O4480" i="88"/>
  <c r="O4481" i="88"/>
  <c r="O4482" i="88"/>
  <c r="O4483" i="88"/>
  <c r="O4484" i="88"/>
  <c r="O4485" i="88"/>
  <c r="O4486" i="88"/>
  <c r="O4487" i="88"/>
  <c r="O4488" i="88"/>
  <c r="O4489" i="88"/>
  <c r="O4490" i="88"/>
  <c r="O4492" i="88"/>
  <c r="O4493" i="88"/>
  <c r="O4494" i="88"/>
  <c r="O4495" i="88"/>
  <c r="O4496" i="88"/>
  <c r="O4497" i="88"/>
  <c r="O4498" i="88"/>
  <c r="O4499" i="88"/>
  <c r="O4500" i="88"/>
  <c r="O4501" i="88"/>
  <c r="O4502" i="88"/>
  <c r="O4503" i="88"/>
  <c r="O4504" i="88"/>
  <c r="O4505" i="88"/>
  <c r="O4506" i="88"/>
  <c r="O4507" i="88"/>
  <c r="O4508" i="88"/>
  <c r="O4509" i="88"/>
  <c r="O4511" i="88"/>
  <c r="O4512" i="88"/>
  <c r="O4513" i="88"/>
  <c r="O4514" i="88"/>
  <c r="O4515" i="88"/>
  <c r="O4516" i="88"/>
  <c r="O4517" i="88"/>
  <c r="O4518" i="88"/>
  <c r="O4519" i="88"/>
  <c r="O4520" i="88"/>
  <c r="O4521" i="88"/>
  <c r="O4522" i="88"/>
  <c r="O4523" i="88"/>
  <c r="O4524" i="88"/>
  <c r="O4525" i="88"/>
  <c r="O4526" i="88"/>
  <c r="O4527" i="88"/>
  <c r="O4528" i="88"/>
  <c r="O4529" i="88"/>
  <c r="O4530" i="88"/>
  <c r="O4531" i="88"/>
  <c r="O4532" i="88"/>
  <c r="O4533" i="88"/>
  <c r="O4534" i="88"/>
  <c r="O4535" i="88"/>
  <c r="O4536" i="88"/>
  <c r="O4537" i="88"/>
  <c r="O4538" i="88"/>
  <c r="O4540" i="88"/>
  <c r="O4541" i="88"/>
  <c r="O4542" i="88"/>
  <c r="O4543" i="88"/>
  <c r="O4544" i="88"/>
  <c r="O4545" i="88"/>
  <c r="O4546" i="88"/>
  <c r="O4547" i="88"/>
  <c r="O4548" i="88"/>
  <c r="O4549" i="88"/>
  <c r="O4550" i="88"/>
  <c r="O4551" i="88"/>
  <c r="O4552" i="88"/>
  <c r="O4553" i="88"/>
  <c r="O4554" i="88"/>
  <c r="O4555" i="88"/>
  <c r="O4556" i="88"/>
  <c r="O4557" i="88"/>
  <c r="O4559" i="88"/>
  <c r="O4560" i="88"/>
  <c r="O4561" i="88"/>
  <c r="O4562" i="88"/>
  <c r="O4563" i="88"/>
  <c r="O4564" i="88"/>
  <c r="O4565" i="88"/>
  <c r="O4566" i="88"/>
  <c r="O4567" i="88"/>
  <c r="O4569" i="88"/>
  <c r="O4570" i="88"/>
  <c r="O4571" i="88"/>
  <c r="O4572" i="88"/>
  <c r="O4573" i="88"/>
  <c r="O4574" i="88"/>
  <c r="O4575" i="88"/>
  <c r="O4576" i="88"/>
  <c r="O4577" i="88"/>
  <c r="O4578" i="88"/>
  <c r="O4579" i="88"/>
  <c r="O4580" i="88"/>
  <c r="O4581" i="88"/>
  <c r="O4582" i="88"/>
  <c r="O4583" i="88"/>
  <c r="O4584" i="88"/>
  <c r="O4585" i="88"/>
  <c r="O4586" i="88"/>
  <c r="O4587" i="88"/>
  <c r="O4588" i="88"/>
  <c r="O4589" i="88"/>
  <c r="O4590" i="88"/>
  <c r="O4591" i="88"/>
  <c r="O4592" i="88"/>
  <c r="O4593" i="88"/>
  <c r="O4594" i="88"/>
  <c r="O4595" i="88"/>
  <c r="O4596" i="88"/>
  <c r="O4597" i="88"/>
  <c r="O4598" i="88"/>
  <c r="O4599" i="88"/>
  <c r="O4600" i="88"/>
  <c r="O4601" i="88"/>
  <c r="O4602" i="88"/>
  <c r="O4603" i="88"/>
  <c r="O4604" i="88"/>
  <c r="O4605" i="88"/>
  <c r="O4606" i="88"/>
  <c r="O4607" i="88"/>
  <c r="O4608" i="88"/>
  <c r="O4609" i="88"/>
  <c r="O4610" i="88"/>
  <c r="O4611" i="88"/>
  <c r="O4612" i="88"/>
  <c r="O4613" i="88"/>
  <c r="O4614" i="88"/>
  <c r="O4615" i="88"/>
  <c r="O4616" i="88"/>
  <c r="O4617" i="88"/>
  <c r="O4618" i="88"/>
  <c r="O4619" i="88"/>
  <c r="O4620" i="88"/>
  <c r="O4621" i="88"/>
  <c r="O4622" i="88"/>
  <c r="O4623" i="88"/>
  <c r="O4624" i="88"/>
  <c r="O4625" i="88"/>
  <c r="O4626" i="88"/>
  <c r="O4627" i="88"/>
  <c r="O4628" i="88"/>
  <c r="O4629" i="88"/>
  <c r="O4630" i="88"/>
  <c r="O4631" i="88"/>
  <c r="O4632" i="88"/>
  <c r="O4633" i="88"/>
  <c r="O4634" i="88"/>
  <c r="O4635" i="88"/>
  <c r="O4636" i="88"/>
  <c r="O4637" i="88"/>
  <c r="O4638" i="88"/>
  <c r="O4639" i="88"/>
  <c r="O4640" i="88"/>
  <c r="O4641" i="88"/>
  <c r="O4642" i="88"/>
  <c r="O4643" i="88"/>
  <c r="O4644" i="88"/>
  <c r="O4645" i="88"/>
  <c r="O4646" i="88"/>
  <c r="O4647" i="88"/>
  <c r="O4648" i="88"/>
  <c r="O4649" i="88"/>
  <c r="O4650" i="88"/>
  <c r="O4651" i="88"/>
  <c r="O4652" i="88"/>
  <c r="O4653" i="88"/>
  <c r="O4654" i="88"/>
  <c r="O4655" i="88"/>
  <c r="O4656" i="88"/>
  <c r="O4657" i="88"/>
  <c r="O4658" i="88"/>
  <c r="O4659" i="88"/>
  <c r="O4660" i="88"/>
  <c r="O4661" i="88"/>
  <c r="O4662" i="88"/>
  <c r="O4663" i="88"/>
  <c r="O4664" i="88"/>
  <c r="O4665" i="88"/>
  <c r="O4666" i="88"/>
  <c r="O4667" i="88"/>
  <c r="O4668" i="88"/>
  <c r="O4669" i="88"/>
  <c r="O4670" i="88"/>
  <c r="O4671" i="88"/>
  <c r="O4672" i="88"/>
  <c r="O4673" i="88"/>
  <c r="O4674" i="88"/>
  <c r="O4675" i="88"/>
  <c r="O4676" i="88"/>
  <c r="O4677" i="88"/>
  <c r="O4678" i="88"/>
  <c r="O4679" i="88"/>
  <c r="O4680" i="88"/>
  <c r="O4681" i="88"/>
  <c r="O4682" i="88"/>
  <c r="O4683" i="88"/>
  <c r="O4684" i="88"/>
  <c r="O4685" i="88"/>
  <c r="O4686" i="88"/>
  <c r="O4687" i="88"/>
  <c r="O4688" i="88"/>
  <c r="O4689" i="88"/>
  <c r="O4690" i="88"/>
  <c r="O4691" i="88"/>
  <c r="O4692" i="88"/>
  <c r="O4693" i="88"/>
  <c r="O4694" i="88"/>
  <c r="O4695" i="88"/>
  <c r="O4696" i="88"/>
  <c r="O4697" i="88"/>
  <c r="O4698" i="88"/>
  <c r="O4699" i="88"/>
  <c r="O4700" i="88"/>
  <c r="O4701" i="88"/>
  <c r="O4702" i="88"/>
  <c r="O4703" i="88"/>
  <c r="O4704" i="88"/>
  <c r="O4705" i="88"/>
  <c r="O4706" i="88"/>
  <c r="O4707" i="88"/>
  <c r="O4708" i="88"/>
  <c r="O4709" i="88"/>
  <c r="O4710" i="88"/>
  <c r="O4711" i="88"/>
  <c r="O4712" i="88"/>
  <c r="O4713" i="88"/>
  <c r="O4714" i="88"/>
  <c r="O4715" i="88"/>
  <c r="O4716" i="88"/>
  <c r="O4717" i="88"/>
  <c r="O4718" i="88"/>
  <c r="O4719" i="88"/>
  <c r="O4720" i="88"/>
  <c r="O4721" i="88"/>
  <c r="O4722" i="88"/>
  <c r="O4723" i="88"/>
  <c r="O4724" i="88"/>
  <c r="O4725" i="88"/>
  <c r="O4727" i="88"/>
  <c r="O4728" i="88"/>
  <c r="O4729" i="88"/>
  <c r="O4730" i="88"/>
  <c r="O4731" i="88"/>
  <c r="O4732" i="88"/>
  <c r="O4733" i="88"/>
  <c r="O4734" i="88"/>
  <c r="O4735" i="88"/>
  <c r="O4736" i="88"/>
  <c r="O4737" i="88"/>
  <c r="O4738" i="88"/>
  <c r="O4739" i="88"/>
  <c r="O4740" i="88"/>
  <c r="O4741" i="88"/>
  <c r="O4742" i="88"/>
  <c r="O4743" i="88"/>
  <c r="O4744" i="88"/>
  <c r="O4745" i="88"/>
  <c r="O4746" i="88"/>
  <c r="O4747" i="88"/>
  <c r="O4748" i="88"/>
  <c r="O4749" i="88"/>
  <c r="O4750" i="88"/>
  <c r="O4751" i="88"/>
  <c r="O4752" i="88"/>
  <c r="O4753" i="88"/>
  <c r="O4754" i="88"/>
  <c r="O4755" i="88"/>
  <c r="O4756" i="88"/>
  <c r="O4757" i="88"/>
  <c r="O4758" i="88"/>
  <c r="O4759" i="88"/>
  <c r="O4760" i="88"/>
  <c r="O4761" i="88"/>
  <c r="O4762" i="88"/>
  <c r="O4763" i="88"/>
  <c r="O4764" i="88"/>
  <c r="O4765" i="88"/>
  <c r="O4766" i="88"/>
  <c r="O4767" i="88"/>
  <c r="O4768" i="88"/>
  <c r="O4769" i="88"/>
  <c r="O4771" i="88"/>
  <c r="O4772" i="88"/>
  <c r="O4773" i="88"/>
  <c r="O4774" i="88"/>
  <c r="O4775" i="88"/>
  <c r="O4776" i="88"/>
  <c r="O4778" i="88"/>
  <c r="O4779" i="88"/>
  <c r="O4780" i="88"/>
  <c r="O4781" i="88"/>
  <c r="O4782" i="88"/>
  <c r="O4783" i="88"/>
  <c r="O4784" i="88"/>
  <c r="O4785" i="88"/>
  <c r="O4786" i="88"/>
  <c r="O4787" i="88"/>
  <c r="O4788" i="88"/>
  <c r="O4789" i="88"/>
  <c r="O4790" i="88"/>
  <c r="O4791" i="88"/>
  <c r="O4792" i="88"/>
  <c r="O4793" i="88"/>
  <c r="O4794" i="88"/>
  <c r="O4795" i="88"/>
  <c r="O4796" i="88"/>
  <c r="O4797" i="88"/>
  <c r="O4798" i="88"/>
  <c r="O4799" i="88"/>
  <c r="O4800" i="88"/>
  <c r="O4801" i="88"/>
  <c r="O4802" i="88"/>
  <c r="O4803" i="88"/>
  <c r="O4804" i="88"/>
  <c r="O4805" i="88"/>
  <c r="O4806" i="88"/>
  <c r="O4807" i="88"/>
  <c r="O4808" i="88"/>
  <c r="O4809" i="88"/>
  <c r="O4810" i="88"/>
  <c r="O4811" i="88"/>
  <c r="O4812" i="88"/>
  <c r="O4813" i="88"/>
  <c r="O4814" i="88"/>
  <c r="O4815" i="88"/>
  <c r="O4816" i="88"/>
  <c r="O4817" i="88"/>
  <c r="O4818" i="88"/>
  <c r="O4819" i="88"/>
  <c r="O4820" i="88"/>
  <c r="O4821" i="88"/>
  <c r="O4822" i="88"/>
  <c r="O4823" i="88"/>
  <c r="O4824" i="88"/>
  <c r="O4825" i="88"/>
  <c r="O4826" i="88"/>
  <c r="O4827" i="88"/>
  <c r="O4828" i="88"/>
  <c r="O4829" i="88"/>
  <c r="O4830" i="88"/>
  <c r="O4831" i="88"/>
  <c r="O4832" i="88"/>
  <c r="O4833" i="88"/>
  <c r="O4834" i="88"/>
  <c r="O4835" i="88"/>
  <c r="O4836" i="88"/>
  <c r="O4837" i="88"/>
  <c r="O4838" i="88"/>
  <c r="O4839" i="88"/>
  <c r="O4840" i="88"/>
  <c r="O4841" i="88"/>
  <c r="O4842" i="88"/>
  <c r="O4843" i="88"/>
  <c r="O4844" i="88"/>
  <c r="O4845" i="88"/>
  <c r="O4846" i="88"/>
  <c r="O4847" i="88"/>
  <c r="O4848" i="88"/>
  <c r="O4849" i="88"/>
  <c r="O4850" i="88"/>
  <c r="O4851" i="88"/>
  <c r="O4852" i="88"/>
  <c r="O4853" i="88"/>
  <c r="O4854" i="88"/>
  <c r="O4855" i="88"/>
  <c r="O4856" i="88"/>
  <c r="O4857" i="88"/>
  <c r="O4858" i="88"/>
  <c r="O4859" i="88"/>
  <c r="O4860" i="88"/>
  <c r="O4861" i="88"/>
  <c r="O4862" i="88"/>
  <c r="O4863" i="88"/>
  <c r="O4864" i="88"/>
  <c r="O4865" i="88"/>
  <c r="O4866" i="88"/>
  <c r="O4867" i="88"/>
  <c r="O4868" i="88"/>
  <c r="O4869" i="88"/>
  <c r="O4870" i="88"/>
  <c r="O4871" i="88"/>
  <c r="O4872" i="88"/>
  <c r="O4873" i="88"/>
  <c r="O4874" i="88"/>
  <c r="O4875" i="88"/>
  <c r="O4876" i="88"/>
  <c r="O4877" i="88"/>
  <c r="O4878" i="88"/>
  <c r="O4879" i="88"/>
  <c r="O4880" i="88"/>
  <c r="O4881" i="88"/>
  <c r="O4882" i="88"/>
  <c r="O4883" i="88"/>
  <c r="O4884" i="88"/>
  <c r="O4885" i="88"/>
  <c r="O4886" i="88"/>
  <c r="O4887" i="88"/>
  <c r="O4888" i="88"/>
  <c r="O4889" i="88"/>
  <c r="O4890" i="88"/>
  <c r="O4891" i="88"/>
  <c r="O4892" i="88"/>
  <c r="O4893" i="88"/>
  <c r="O4894" i="88"/>
  <c r="O4895" i="88"/>
  <c r="O4896" i="88"/>
  <c r="O4897" i="88"/>
  <c r="O4898" i="88"/>
  <c r="O4899" i="88"/>
  <c r="O4900" i="88"/>
  <c r="O4901" i="88"/>
  <c r="O4902" i="88"/>
  <c r="O4903" i="88"/>
  <c r="O4904" i="88"/>
  <c r="O4905" i="88"/>
  <c r="O4906" i="88"/>
  <c r="O4907" i="88"/>
  <c r="O4908" i="88"/>
  <c r="O4909" i="88"/>
  <c r="O4910" i="88"/>
  <c r="O4911" i="88"/>
  <c r="O4912" i="88"/>
  <c r="O4913" i="88"/>
  <c r="O4914" i="88"/>
  <c r="O4915" i="88"/>
  <c r="O4916" i="88"/>
  <c r="O4917" i="88"/>
  <c r="O4918" i="88"/>
  <c r="O4919" i="88"/>
  <c r="O4920" i="88"/>
  <c r="O4921" i="88"/>
  <c r="O4922" i="88"/>
  <c r="O4923" i="88"/>
  <c r="O4924" i="88"/>
  <c r="O4925" i="88"/>
  <c r="O4926" i="88"/>
  <c r="O4927" i="88"/>
  <c r="O4928" i="88"/>
  <c r="O4929" i="88"/>
  <c r="O4930" i="88"/>
  <c r="O4931" i="88"/>
  <c r="O4932" i="88"/>
  <c r="O4933" i="88"/>
  <c r="O4934" i="88"/>
  <c r="O4935" i="88"/>
  <c r="O4936" i="88"/>
  <c r="O4937" i="88"/>
  <c r="O4938" i="88"/>
  <c r="O4939" i="88"/>
  <c r="O4940" i="88"/>
  <c r="O4941" i="88"/>
  <c r="O4942" i="88"/>
  <c r="O4943" i="88"/>
  <c r="O4944" i="88"/>
  <c r="O4945" i="88"/>
  <c r="O4946" i="88"/>
  <c r="O4947" i="88"/>
  <c r="O4948" i="88"/>
  <c r="O4949" i="88"/>
  <c r="O4950" i="88"/>
  <c r="O4951" i="88"/>
  <c r="O4952" i="88"/>
  <c r="O4953" i="88"/>
  <c r="O4954" i="88"/>
  <c r="O4955" i="88"/>
  <c r="O4956" i="88"/>
  <c r="O4957" i="88"/>
  <c r="O4958" i="88"/>
  <c r="O4959" i="88"/>
  <c r="O4960" i="88"/>
  <c r="O4961" i="88"/>
  <c r="O4962" i="88"/>
  <c r="O4963" i="88"/>
  <c r="O4964" i="88"/>
  <c r="O4965" i="88"/>
  <c r="O4966" i="88"/>
  <c r="O4967" i="88"/>
  <c r="O4968" i="88"/>
  <c r="O4969" i="88"/>
  <c r="O4970" i="88"/>
  <c r="O4971" i="88"/>
  <c r="O4972" i="88"/>
  <c r="O4973" i="88"/>
  <c r="O4974" i="88"/>
  <c r="O4975" i="88"/>
  <c r="O4976" i="88"/>
  <c r="O4977" i="88"/>
  <c r="O4978" i="88"/>
  <c r="O4979" i="88"/>
  <c r="O4980" i="88"/>
  <c r="O4981" i="88"/>
  <c r="O4982" i="88"/>
  <c r="O4983" i="88"/>
  <c r="O4984" i="88"/>
  <c r="O4985" i="88"/>
  <c r="O4986" i="88"/>
  <c r="O4987" i="88"/>
  <c r="O4988" i="88"/>
  <c r="O4989" i="88"/>
  <c r="O4990" i="88"/>
  <c r="O4991" i="88"/>
  <c r="O4992" i="88"/>
  <c r="O4993" i="88"/>
  <c r="O4994" i="88"/>
  <c r="O4995" i="88"/>
  <c r="O4996" i="88"/>
  <c r="O4997" i="88"/>
  <c r="O4998" i="88"/>
  <c r="O4999" i="88"/>
  <c r="O5001" i="88"/>
  <c r="O5002" i="88"/>
  <c r="O5003" i="88"/>
  <c r="O5004" i="88"/>
  <c r="O5005" i="88"/>
  <c r="O5006" i="88"/>
  <c r="O5007" i="88"/>
  <c r="O5008" i="88"/>
  <c r="O5009" i="88"/>
  <c r="O5010" i="88"/>
  <c r="O5011" i="88"/>
  <c r="O5012" i="88"/>
  <c r="O5013" i="88"/>
  <c r="O5014" i="88"/>
  <c r="O5015" i="88"/>
  <c r="O5016" i="88"/>
  <c r="O5017" i="88"/>
  <c r="O5018" i="88"/>
  <c r="O5019" i="88"/>
  <c r="O5020" i="88"/>
  <c r="O5021" i="88"/>
  <c r="O5022" i="88"/>
  <c r="O5024" i="88"/>
  <c r="O5025" i="88"/>
  <c r="O5026" i="88"/>
  <c r="O5027" i="88"/>
  <c r="O5028" i="88"/>
  <c r="O5029" i="88"/>
  <c r="O5030" i="88"/>
  <c r="O5031" i="88"/>
  <c r="O5032" i="88"/>
  <c r="O5033" i="88"/>
  <c r="O5034" i="88"/>
  <c r="O5035" i="88"/>
  <c r="O5036" i="88"/>
  <c r="O5037" i="88"/>
  <c r="O5038" i="88"/>
  <c r="O5039" i="88"/>
  <c r="O5040" i="88"/>
  <c r="O5041" i="88"/>
  <c r="O5042" i="88"/>
  <c r="O5043" i="88"/>
  <c r="O5044" i="88"/>
  <c r="O5045" i="88"/>
  <c r="O5047" i="88"/>
  <c r="O5048" i="88"/>
  <c r="O5049" i="88"/>
  <c r="O5050" i="88"/>
  <c r="O5051" i="88"/>
  <c r="O5052" i="88"/>
  <c r="O5053" i="88"/>
  <c r="O5054" i="88"/>
  <c r="O5055" i="88"/>
  <c r="O5056" i="88"/>
  <c r="O5057" i="88"/>
  <c r="O5058" i="88"/>
  <c r="O5059" i="88"/>
  <c r="O5060" i="88"/>
  <c r="O5061" i="88"/>
  <c r="O5062" i="88"/>
  <c r="O5063" i="88"/>
  <c r="O5064" i="88"/>
  <c r="O5065" i="88"/>
  <c r="O5066" i="88"/>
  <c r="O5067" i="88"/>
  <c r="O5068" i="88"/>
  <c r="O5069" i="88"/>
  <c r="O5070" i="88"/>
  <c r="O5072" i="88"/>
  <c r="O5073" i="88"/>
  <c r="O5074" i="88"/>
  <c r="O5075" i="88"/>
  <c r="O5076" i="88"/>
  <c r="O5077" i="88"/>
  <c r="O5078" i="88"/>
  <c r="O5079" i="88"/>
  <c r="O5080" i="88"/>
  <c r="O5081" i="88"/>
  <c r="O5082" i="88"/>
  <c r="O5083" i="88"/>
  <c r="O5084" i="88"/>
  <c r="O5085" i="88"/>
  <c r="O5086" i="88"/>
  <c r="O5087" i="88"/>
  <c r="O5088" i="88"/>
  <c r="O5089" i="88"/>
  <c r="O5090" i="88"/>
  <c r="O5091" i="88"/>
  <c r="O5092" i="88"/>
  <c r="O5093" i="88"/>
  <c r="O5094" i="88"/>
  <c r="O5095" i="88"/>
  <c r="O5096" i="88"/>
  <c r="O5097" i="88"/>
  <c r="O5098" i="88"/>
  <c r="O5099" i="88"/>
  <c r="O5100" i="88"/>
  <c r="O5101" i="88"/>
  <c r="O5102" i="88"/>
  <c r="O5103" i="88"/>
  <c r="O5104" i="88"/>
  <c r="O5105" i="88"/>
  <c r="O5106" i="88"/>
  <c r="O5107" i="88"/>
  <c r="O5108" i="88"/>
  <c r="O5109" i="88"/>
  <c r="O5110" i="88"/>
  <c r="O5111" i="88"/>
  <c r="O5112" i="88"/>
  <c r="O5113" i="88"/>
  <c r="O5114" i="88"/>
  <c r="O5115" i="88"/>
  <c r="O5116" i="88"/>
  <c r="O5117" i="88"/>
  <c r="O5118" i="88"/>
  <c r="O5119" i="88"/>
  <c r="O5120" i="88"/>
  <c r="O5121" i="88"/>
  <c r="O5122" i="88"/>
  <c r="O5123" i="88"/>
  <c r="O5124" i="88"/>
  <c r="O5125" i="88"/>
  <c r="O5126" i="88"/>
  <c r="O5127" i="88"/>
  <c r="O5129" i="88"/>
  <c r="O5130" i="88"/>
  <c r="O5131" i="88"/>
  <c r="O5132" i="88"/>
  <c r="O5133" i="88"/>
  <c r="O5134" i="88"/>
  <c r="O5135" i="88"/>
  <c r="O5136" i="88"/>
  <c r="O5137" i="88"/>
  <c r="O5138" i="88"/>
  <c r="O5139" i="88"/>
  <c r="O5140" i="88"/>
  <c r="O5141" i="88"/>
  <c r="O5142" i="88"/>
  <c r="O5143" i="88"/>
  <c r="O5144" i="88"/>
  <c r="O5145" i="88"/>
  <c r="O5146" i="88"/>
  <c r="O5147" i="88"/>
  <c r="O5148" i="88"/>
  <c r="O5149" i="88"/>
  <c r="O5150" i="88"/>
  <c r="O5151" i="88"/>
  <c r="O5152" i="88"/>
  <c r="O5153" i="88"/>
  <c r="O5154" i="88"/>
  <c r="O5155" i="88"/>
  <c r="O5156" i="88"/>
  <c r="O5157" i="88"/>
  <c r="O5158" i="88"/>
  <c r="O5159" i="88"/>
  <c r="O5160" i="88"/>
  <c r="O5161" i="88"/>
  <c r="O5162" i="88"/>
  <c r="O5163" i="88"/>
  <c r="O5164" i="88"/>
  <c r="O5165" i="88"/>
  <c r="O5166" i="88"/>
  <c r="O5167" i="88"/>
  <c r="O5168" i="88"/>
  <c r="O5169" i="88"/>
  <c r="O5170" i="88"/>
  <c r="O5171" i="88"/>
  <c r="O5172" i="88"/>
  <c r="O5173" i="88"/>
  <c r="O5174" i="88"/>
  <c r="O5175" i="88"/>
  <c r="O5176" i="88"/>
  <c r="O5177" i="88"/>
  <c r="O5179" i="88"/>
  <c r="O5180" i="88"/>
  <c r="O5181" i="88"/>
  <c r="O5182" i="88"/>
  <c r="O5183" i="88"/>
  <c r="O5184" i="88"/>
  <c r="O5185" i="88"/>
  <c r="O5186" i="88"/>
  <c r="O5188" i="88"/>
  <c r="O5189" i="88"/>
  <c r="O5190" i="88"/>
  <c r="O5191" i="88"/>
  <c r="O5192" i="88"/>
  <c r="O5193" i="88"/>
  <c r="O5194" i="88"/>
  <c r="O5195" i="88"/>
  <c r="O5197" i="88"/>
  <c r="O5198" i="88"/>
  <c r="O5199" i="88"/>
  <c r="O5200" i="88"/>
  <c r="O5201" i="88"/>
  <c r="O5202" i="88"/>
  <c r="O5203" i="88"/>
  <c r="O5204" i="88"/>
  <c r="O5205" i="88"/>
  <c r="O5206" i="88"/>
  <c r="O5207" i="88"/>
  <c r="O5208" i="88"/>
  <c r="O5209" i="88"/>
  <c r="O5210" i="88"/>
  <c r="O5211" i="88"/>
  <c r="O5212" i="88"/>
  <c r="O5213" i="88"/>
  <c r="O5214" i="88"/>
  <c r="O5215" i="88"/>
  <c r="O5216" i="88"/>
  <c r="O5217" i="88"/>
  <c r="O5218" i="88"/>
  <c r="O5219" i="88"/>
  <c r="O5220" i="88"/>
  <c r="O5221" i="88"/>
  <c r="O5223" i="88"/>
  <c r="O5224" i="88"/>
  <c r="O5225" i="88"/>
  <c r="O5226" i="88"/>
  <c r="O5227" i="88"/>
  <c r="O5228" i="88"/>
  <c r="O5229" i="88"/>
  <c r="O5230" i="88"/>
  <c r="O5231" i="88"/>
  <c r="O5232" i="88"/>
  <c r="O5233" i="88"/>
  <c r="O5234" i="88"/>
  <c r="O5235" i="88"/>
  <c r="O5236" i="88"/>
  <c r="O5237" i="88"/>
  <c r="O5238" i="88"/>
  <c r="O5239" i="88"/>
  <c r="O5240" i="88"/>
  <c r="O5241" i="88"/>
  <c r="O5242" i="88"/>
  <c r="O5243" i="88"/>
  <c r="O5244" i="88"/>
  <c r="O5245" i="88"/>
  <c r="O5246" i="88"/>
  <c r="O5247" i="88"/>
  <c r="O5248" i="88"/>
  <c r="O5249" i="88"/>
  <c r="O5250" i="88"/>
  <c r="O5251" i="88"/>
  <c r="O5252" i="88"/>
  <c r="O5253" i="88"/>
  <c r="O5254" i="88"/>
  <c r="O5255" i="88"/>
  <c r="O5256" i="88"/>
  <c r="O5257" i="88"/>
  <c r="O5258" i="88"/>
  <c r="O5259" i="88"/>
  <c r="O5260" i="88"/>
  <c r="O5261" i="88"/>
  <c r="O5262" i="88"/>
  <c r="O5263" i="88"/>
  <c r="O5264" i="88"/>
  <c r="O5265" i="88"/>
  <c r="O5266" i="88"/>
  <c r="O5267" i="88"/>
  <c r="O5268" i="88"/>
  <c r="O5269" i="88"/>
  <c r="O5270" i="88"/>
  <c r="O5271" i="88"/>
  <c r="O5272" i="88"/>
  <c r="O5273" i="88"/>
  <c r="O5274" i="88"/>
  <c r="O5275" i="88"/>
  <c r="O5276" i="88"/>
  <c r="O5277" i="88"/>
  <c r="O5278" i="88"/>
  <c r="O5279" i="88"/>
  <c r="O5280" i="88"/>
  <c r="O5282" i="88"/>
  <c r="O5283" i="88"/>
  <c r="O5284" i="88"/>
  <c r="O5285" i="88"/>
  <c r="O5286" i="88"/>
  <c r="O5287" i="88"/>
  <c r="O5288" i="88"/>
  <c r="O5289" i="88"/>
  <c r="O5290" i="88"/>
  <c r="O5291" i="88"/>
  <c r="O5292" i="88"/>
  <c r="O5293" i="88"/>
  <c r="O5294" i="88"/>
  <c r="O5295" i="88"/>
  <c r="O5296" i="88"/>
  <c r="O5297" i="88"/>
  <c r="O5298" i="88"/>
  <c r="O5299" i="88"/>
  <c r="O5300" i="88"/>
  <c r="O5301" i="88"/>
  <c r="O5302" i="88"/>
  <c r="O5303" i="88"/>
  <c r="O5304" i="88"/>
  <c r="O5305" i="88"/>
  <c r="O5306" i="88"/>
  <c r="O5307" i="88"/>
  <c r="O5308" i="88"/>
  <c r="O5309" i="88"/>
  <c r="O5310" i="88"/>
  <c r="O5311" i="88"/>
  <c r="O5312" i="88"/>
  <c r="O5313" i="88"/>
  <c r="O5314" i="88"/>
  <c r="O5315" i="88"/>
  <c r="O5316" i="88"/>
  <c r="O5317" i="88"/>
  <c r="O5318" i="88"/>
  <c r="O5319" i="88"/>
  <c r="O5320" i="88"/>
  <c r="O5321" i="88"/>
  <c r="O5322" i="88"/>
  <c r="O5324" i="88"/>
  <c r="O5325" i="88"/>
  <c r="O5326" i="88"/>
  <c r="O5327" i="88"/>
  <c r="O5328" i="88"/>
  <c r="O5329" i="88"/>
  <c r="O5330" i="88"/>
  <c r="O5331" i="88"/>
  <c r="O5332" i="88"/>
  <c r="O5334" i="88"/>
  <c r="O5335" i="88"/>
  <c r="O5336" i="88"/>
  <c r="O5337" i="88"/>
  <c r="O5338" i="88"/>
  <c r="O5339" i="88"/>
  <c r="O5340" i="88"/>
  <c r="O5341" i="88"/>
  <c r="O5342" i="88"/>
  <c r="O5343" i="88"/>
  <c r="O5344" i="88"/>
  <c r="O5345" i="88"/>
  <c r="O5346" i="88"/>
  <c r="O5347" i="88"/>
  <c r="O5348" i="88"/>
  <c r="O5349" i="88"/>
  <c r="O5350" i="88"/>
  <c r="O5351" i="88"/>
  <c r="O5352" i="88"/>
  <c r="O5353" i="88"/>
  <c r="O5354" i="88"/>
  <c r="O5355" i="88"/>
  <c r="O5356" i="88"/>
  <c r="O5357" i="88"/>
  <c r="O5358" i="88"/>
  <c r="O5359" i="88"/>
  <c r="O5360" i="88"/>
  <c r="O5361" i="88"/>
  <c r="O5362" i="88"/>
  <c r="O5363" i="88"/>
  <c r="O5364" i="88"/>
  <c r="O5365" i="88"/>
  <c r="O5366" i="88"/>
  <c r="O5367" i="88"/>
  <c r="O5368" i="88"/>
  <c r="O5369" i="88"/>
  <c r="O5370" i="88"/>
  <c r="O5371" i="88"/>
  <c r="O5372" i="88"/>
  <c r="O5373" i="88"/>
  <c r="O5374" i="88"/>
  <c r="O5375" i="88"/>
  <c r="O5376" i="88"/>
  <c r="O5377" i="88"/>
  <c r="O5378" i="88"/>
  <c r="O5379" i="88"/>
  <c r="O5380" i="88"/>
  <c r="O5381" i="88"/>
  <c r="O5382" i="88"/>
  <c r="O5383" i="88"/>
  <c r="O5384" i="88"/>
  <c r="O5385" i="88"/>
  <c r="O5386" i="88"/>
  <c r="O5387" i="88"/>
  <c r="O5388" i="88"/>
  <c r="O5389" i="88"/>
  <c r="O5390" i="88"/>
  <c r="O5391" i="88"/>
  <c r="O5392" i="88"/>
  <c r="O5393" i="88"/>
  <c r="O5394" i="88"/>
  <c r="O5395" i="88"/>
  <c r="O5396" i="88"/>
  <c r="O5397" i="88"/>
  <c r="O5398" i="88"/>
  <c r="O5399" i="88"/>
  <c r="O5400" i="88"/>
  <c r="O5401" i="88"/>
  <c r="O5402" i="88"/>
  <c r="O5403" i="88"/>
  <c r="O5404" i="88"/>
  <c r="O5405" i="88"/>
  <c r="O5406" i="88"/>
  <c r="O5407" i="88"/>
  <c r="O5408" i="88"/>
  <c r="O5409" i="88"/>
  <c r="O5410" i="88"/>
  <c r="O5411" i="88"/>
  <c r="O5412" i="88"/>
  <c r="O5413" i="88"/>
  <c r="O5414" i="88"/>
  <c r="O5415" i="88"/>
  <c r="O5416" i="88"/>
  <c r="O5417" i="88"/>
  <c r="O5418" i="88"/>
  <c r="O5419" i="88"/>
  <c r="O5420" i="88"/>
  <c r="O5421" i="88"/>
  <c r="O5422" i="88"/>
  <c r="O5423" i="88"/>
  <c r="O5424" i="88"/>
  <c r="O5425" i="88"/>
  <c r="O5426" i="88"/>
  <c r="O5427" i="88"/>
  <c r="O5428" i="88"/>
  <c r="O5429" i="88"/>
  <c r="O5430" i="88"/>
  <c r="O5431" i="88"/>
  <c r="O5432" i="88"/>
  <c r="O5433" i="88"/>
  <c r="O5434" i="88"/>
  <c r="O5435" i="88"/>
  <c r="O5436" i="88"/>
  <c r="O5437" i="88"/>
  <c r="O5438" i="88"/>
  <c r="O5439" i="88"/>
  <c r="O5440" i="88"/>
  <c r="O5441" i="88"/>
  <c r="O5442" i="88"/>
  <c r="O5443" i="88"/>
  <c r="O5444" i="88"/>
  <c r="O5445" i="88"/>
  <c r="O5446" i="88"/>
  <c r="O5447" i="88"/>
  <c r="O5448" i="88"/>
  <c r="O5449" i="88"/>
  <c r="O5450" i="88"/>
  <c r="O5451" i="88"/>
  <c r="O5452" i="88"/>
  <c r="O5453" i="88"/>
  <c r="O5454" i="88"/>
  <c r="O5455" i="88"/>
  <c r="O5456" i="88"/>
  <c r="O5457" i="88"/>
  <c r="O5458" i="88"/>
  <c r="O5459" i="88"/>
  <c r="O5460" i="88"/>
  <c r="O5461" i="88"/>
  <c r="O5462" i="88"/>
  <c r="O5463" i="88"/>
  <c r="O5464" i="88"/>
  <c r="O5465" i="88"/>
  <c r="O5466" i="88"/>
  <c r="O5467" i="88"/>
  <c r="O5468" i="88"/>
  <c r="O5469" i="88"/>
  <c r="O5470" i="88"/>
  <c r="O5471" i="88"/>
  <c r="O5472" i="88"/>
  <c r="O5473" i="88"/>
  <c r="O5474" i="88"/>
  <c r="O5475" i="88"/>
  <c r="O5476" i="88"/>
  <c r="O5477" i="88"/>
  <c r="O5478" i="88"/>
  <c r="O5479" i="88"/>
  <c r="O5480" i="88"/>
  <c r="O5481" i="88"/>
  <c r="O5482" i="88"/>
  <c r="O5483" i="88"/>
  <c r="O5484" i="88"/>
  <c r="O5485" i="88"/>
  <c r="O5486" i="88"/>
  <c r="O5487" i="88"/>
  <c r="O5488" i="88"/>
  <c r="O5489" i="88"/>
  <c r="O5490" i="88"/>
  <c r="O5491" i="88"/>
  <c r="O5492" i="88"/>
  <c r="O5493" i="88"/>
  <c r="O5494" i="88"/>
  <c r="O5495" i="88"/>
  <c r="O5496" i="88"/>
  <c r="O5497" i="88"/>
  <c r="O5498" i="88"/>
  <c r="O5499" i="88"/>
  <c r="O5500" i="88"/>
  <c r="O5501" i="88"/>
  <c r="O5502" i="88"/>
  <c r="O5503" i="88"/>
  <c r="O5504" i="88"/>
  <c r="O5505" i="88"/>
  <c r="O5506" i="88"/>
  <c r="O5507" i="88"/>
  <c r="O5508" i="88"/>
  <c r="O5509" i="88"/>
  <c r="O5511" i="88"/>
  <c r="O5512" i="88"/>
  <c r="O5513" i="88"/>
  <c r="O5514" i="88"/>
  <c r="O5515" i="88"/>
  <c r="O5516" i="88"/>
  <c r="O5517" i="88"/>
  <c r="O5518" i="88"/>
  <c r="O5520" i="88"/>
  <c r="O5521" i="88"/>
  <c r="O5522" i="88"/>
  <c r="O5523" i="88"/>
  <c r="O5524" i="88"/>
  <c r="O5525" i="88"/>
  <c r="O5527" i="88"/>
  <c r="O5528" i="88"/>
  <c r="O5529" i="88"/>
  <c r="O5530" i="88"/>
  <c r="O5531" i="88"/>
  <c r="O5532" i="88"/>
  <c r="O5533" i="88"/>
  <c r="O5534" i="88"/>
  <c r="O5535" i="88"/>
  <c r="O5536" i="88"/>
  <c r="O5537" i="88"/>
  <c r="O5538" i="88"/>
  <c r="O5539" i="88"/>
  <c r="O5540" i="88"/>
  <c r="O5541" i="88"/>
  <c r="O5542" i="88"/>
  <c r="O5543" i="88"/>
  <c r="O5544" i="88"/>
  <c r="O5545" i="88"/>
  <c r="O5546" i="88"/>
  <c r="O5547" i="88"/>
  <c r="O5548" i="88"/>
  <c r="O5549" i="88"/>
  <c r="O5550" i="88"/>
  <c r="O5551" i="88"/>
  <c r="O5552" i="88"/>
  <c r="O5553" i="88"/>
  <c r="O5554" i="88"/>
  <c r="O5555" i="88"/>
  <c r="O5556" i="88"/>
  <c r="O5557" i="88"/>
  <c r="O5558" i="88"/>
  <c r="O5559" i="88"/>
  <c r="O5560" i="88"/>
  <c r="O5561" i="88"/>
  <c r="O5563" i="88"/>
  <c r="O5564" i="88"/>
  <c r="O5565" i="88"/>
  <c r="O5566" i="88"/>
  <c r="O5567" i="88"/>
  <c r="O5568" i="88"/>
  <c r="O5569" i="88"/>
  <c r="O5571" i="88"/>
  <c r="O5572" i="88"/>
  <c r="O5573" i="88"/>
  <c r="O5574" i="88"/>
  <c r="O5575" i="88"/>
  <c r="O5576" i="88"/>
  <c r="O5577" i="88"/>
  <c r="O5578" i="88"/>
  <c r="O5579" i="88"/>
  <c r="O5580" i="88"/>
  <c r="O5581" i="88"/>
  <c r="O5582" i="88"/>
  <c r="O5583" i="88"/>
  <c r="O5584" i="88"/>
  <c r="O5585" i="88"/>
  <c r="O5586" i="88"/>
  <c r="O5587" i="88"/>
  <c r="O5588" i="88"/>
  <c r="O5589" i="88"/>
  <c r="O5590" i="88"/>
  <c r="O5591" i="88"/>
  <c r="O5592" i="88"/>
  <c r="O5593" i="88"/>
  <c r="O5594" i="88"/>
  <c r="O5595" i="88"/>
  <c r="O5596" i="88"/>
  <c r="O5597" i="88"/>
  <c r="O5598" i="88"/>
  <c r="O5599" i="88"/>
  <c r="O5600" i="88"/>
  <c r="O5601" i="88"/>
  <c r="O5602" i="88"/>
  <c r="O5603" i="88"/>
  <c r="O5605" i="88"/>
  <c r="O5606" i="88"/>
  <c r="O5607" i="88"/>
  <c r="O5608" i="88"/>
  <c r="O5609" i="88"/>
  <c r="O5610" i="88"/>
  <c r="O5611" i="88"/>
  <c r="O5612" i="88"/>
  <c r="O5613" i="88"/>
  <c r="O5614" i="88"/>
  <c r="O5615" i="88"/>
  <c r="O5616" i="88"/>
  <c r="O5617" i="88"/>
  <c r="O5618" i="88"/>
  <c r="O5619" i="88"/>
  <c r="O5620" i="88"/>
  <c r="O5621" i="88"/>
  <c r="O5622" i="88"/>
  <c r="O5623" i="88"/>
  <c r="O5624" i="88"/>
  <c r="O5625" i="88"/>
  <c r="O5626" i="88"/>
  <c r="O5627" i="88"/>
  <c r="O5628" i="88"/>
  <c r="O5629" i="88"/>
  <c r="O5631" i="88"/>
  <c r="O5632" i="88"/>
  <c r="O5633" i="88"/>
  <c r="O5634" i="88"/>
  <c r="O5635" i="88"/>
  <c r="O5636" i="88"/>
  <c r="O5637" i="88"/>
  <c r="O5638" i="88"/>
  <c r="O5639" i="88"/>
  <c r="O5640" i="88"/>
  <c r="O5641" i="88"/>
  <c r="O5642" i="88"/>
  <c r="O5643" i="88"/>
  <c r="O5644" i="88"/>
  <c r="O5645" i="88"/>
  <c r="O5646" i="88"/>
  <c r="O5647" i="88"/>
  <c r="O5648" i="88"/>
  <c r="O5649" i="88"/>
  <c r="O5650" i="88"/>
  <c r="O5651" i="88"/>
  <c r="O5652" i="88"/>
  <c r="O5653" i="88"/>
  <c r="O5654" i="88"/>
  <c r="O5655" i="88"/>
  <c r="O5656" i="88"/>
  <c r="O5657" i="88"/>
  <c r="O5658" i="88"/>
  <c r="O5659" i="88"/>
  <c r="O5660" i="88"/>
  <c r="O5661" i="88"/>
  <c r="O5662" i="88"/>
  <c r="O5663" i="88"/>
  <c r="O5664" i="88"/>
  <c r="O5665" i="88"/>
  <c r="O5666" i="88"/>
  <c r="O5667" i="88"/>
  <c r="O5668" i="88"/>
  <c r="O5669" i="88"/>
  <c r="O5670" i="88"/>
  <c r="O5671" i="88"/>
  <c r="O5673" i="88"/>
  <c r="O5674" i="88"/>
  <c r="O5675" i="88"/>
  <c r="O5676" i="88"/>
  <c r="O5677" i="88"/>
  <c r="O5678" i="88"/>
  <c r="O5679" i="88"/>
  <c r="O5680" i="88"/>
  <c r="O5682" i="88"/>
  <c r="O5683" i="88"/>
  <c r="O5684" i="88"/>
  <c r="O5685" i="88"/>
  <c r="O5686" i="88"/>
  <c r="O5687" i="88"/>
  <c r="O5688" i="88"/>
  <c r="O5689" i="88"/>
  <c r="O5690" i="88"/>
  <c r="O5691" i="88"/>
  <c r="O5692" i="88"/>
  <c r="O5693" i="88"/>
  <c r="O5694" i="88"/>
  <c r="O5695" i="88"/>
  <c r="O5696" i="88"/>
  <c r="O5697" i="88"/>
  <c r="O5698" i="88"/>
  <c r="O5699" i="88"/>
  <c r="O5700" i="88"/>
  <c r="O5701" i="88"/>
  <c r="O5702" i="88"/>
  <c r="O5703" i="88"/>
  <c r="O5704" i="88"/>
  <c r="O5705" i="88"/>
  <c r="O5706" i="88"/>
  <c r="O5707" i="88"/>
  <c r="O5708" i="88"/>
  <c r="O5709" i="88"/>
  <c r="O5710" i="88"/>
  <c r="O5711" i="88"/>
  <c r="O5712" i="88"/>
  <c r="O5713" i="88"/>
  <c r="O5714" i="88"/>
  <c r="O5715" i="88"/>
  <c r="O5716" i="88"/>
  <c r="O5717" i="88"/>
  <c r="O5718" i="88"/>
  <c r="O5719" i="88"/>
  <c r="O5720" i="88"/>
  <c r="O5721" i="88"/>
  <c r="O5722" i="88"/>
  <c r="O5723" i="88"/>
  <c r="O5724" i="88"/>
  <c r="O5725" i="88"/>
  <c r="O5726" i="88"/>
  <c r="O5727" i="88"/>
  <c r="O5728" i="88"/>
  <c r="O5729" i="88"/>
  <c r="O5730" i="88"/>
  <c r="O5731" i="88"/>
  <c r="O5732" i="88"/>
  <c r="O5733" i="88"/>
  <c r="O5734" i="88"/>
  <c r="O5735" i="88"/>
  <c r="O5736" i="88"/>
  <c r="O5737" i="88"/>
  <c r="O5738" i="88"/>
  <c r="O5739" i="88"/>
  <c r="O5740" i="88"/>
  <c r="O5741" i="88"/>
  <c r="O5742" i="88"/>
  <c r="O5743" i="88"/>
  <c r="O5744" i="88"/>
  <c r="O5745" i="88"/>
  <c r="O5746" i="88"/>
  <c r="O5747" i="88"/>
  <c r="O5748" i="88"/>
  <c r="O5749" i="88"/>
  <c r="O5750" i="88"/>
  <c r="O5751" i="88"/>
  <c r="O5752" i="88"/>
  <c r="O5753" i="88"/>
  <c r="O5754" i="88"/>
  <c r="O5755" i="88"/>
  <c r="O5756" i="88"/>
  <c r="O5757" i="88"/>
  <c r="O5758" i="88"/>
  <c r="O5759" i="88"/>
  <c r="O5760" i="88"/>
  <c r="O5761" i="88"/>
  <c r="O5762" i="88"/>
  <c r="O5763" i="88"/>
  <c r="O5764" i="88"/>
  <c r="O5765" i="88"/>
  <c r="O5766" i="88"/>
  <c r="O5767" i="88"/>
  <c r="O5768" i="88"/>
  <c r="O5769" i="88"/>
  <c r="O5770" i="88"/>
  <c r="O5771" i="88"/>
  <c r="O5772" i="88"/>
  <c r="O5773" i="88"/>
  <c r="O5774" i="88"/>
  <c r="O5775" i="88"/>
  <c r="O5776" i="88"/>
  <c r="O5777" i="88"/>
  <c r="O5778" i="88"/>
  <c r="O5779" i="88"/>
  <c r="O5780" i="88"/>
  <c r="O5781" i="88"/>
  <c r="O5782" i="88"/>
  <c r="O5783" i="88"/>
  <c r="O5784" i="88"/>
  <c r="O5785" i="88"/>
  <c r="O5786" i="88"/>
  <c r="O5787" i="88"/>
  <c r="O5788" i="88"/>
  <c r="O5789" i="88"/>
  <c r="O5790" i="88"/>
  <c r="O5791" i="88"/>
  <c r="O5792" i="88"/>
  <c r="O5793" i="88"/>
  <c r="O5794" i="88"/>
  <c r="O5795" i="88"/>
  <c r="O5796" i="88"/>
  <c r="O5797" i="88"/>
  <c r="O5798" i="88"/>
  <c r="O5799" i="88"/>
  <c r="O5800" i="88"/>
  <c r="O5801" i="88"/>
  <c r="O5802" i="88"/>
  <c r="O5803" i="88"/>
  <c r="O5804" i="88"/>
  <c r="O5805" i="88"/>
  <c r="O5806" i="88"/>
  <c r="O5807" i="88"/>
  <c r="O5808" i="88"/>
  <c r="O5809" i="88"/>
  <c r="O5810" i="88"/>
  <c r="O5811" i="88"/>
  <c r="O5812" i="88"/>
  <c r="O5813" i="88"/>
  <c r="O5814" i="88"/>
  <c r="O5815" i="88"/>
  <c r="O5816" i="88"/>
  <c r="O5817" i="88"/>
  <c r="O5818" i="88"/>
  <c r="O5819" i="88"/>
  <c r="O5820" i="88"/>
  <c r="O5821" i="88"/>
  <c r="O5822" i="88"/>
  <c r="O5823" i="88"/>
  <c r="O5824" i="88"/>
  <c r="O5825" i="88"/>
  <c r="O5826" i="88"/>
  <c r="O5827" i="88"/>
  <c r="O5828" i="88"/>
  <c r="O5829" i="88"/>
  <c r="O5830" i="88"/>
  <c r="O5831" i="88"/>
  <c r="O5832" i="88"/>
  <c r="O5833" i="88"/>
  <c r="O5834" i="88"/>
  <c r="O5835" i="88"/>
  <c r="O5836" i="88"/>
  <c r="O5837" i="88"/>
  <c r="O5838" i="88"/>
  <c r="O5839" i="88"/>
  <c r="O5840" i="88"/>
  <c r="O5841" i="88"/>
  <c r="O5842" i="88"/>
  <c r="O5843" i="88"/>
  <c r="O5844" i="88"/>
  <c r="O5845" i="88"/>
  <c r="O5846" i="88"/>
  <c r="O5847" i="88"/>
  <c r="O5848" i="88"/>
  <c r="O5849" i="88"/>
  <c r="O5850" i="88"/>
  <c r="O5851" i="88"/>
  <c r="O5852" i="88"/>
  <c r="O5853" i="88"/>
  <c r="O5854" i="88"/>
  <c r="O5855" i="88"/>
  <c r="O5856" i="88"/>
  <c r="O5857" i="88"/>
  <c r="O5858" i="88"/>
  <c r="O5859" i="88"/>
  <c r="O5860" i="88"/>
  <c r="O5861" i="88"/>
  <c r="O5862" i="88"/>
  <c r="O5863" i="88"/>
  <c r="O5864" i="88"/>
  <c r="O5865" i="88"/>
  <c r="O5866" i="88"/>
  <c r="O5867" i="88"/>
  <c r="O5868" i="88"/>
  <c r="O5869" i="88"/>
  <c r="O5870" i="88"/>
  <c r="O5871" i="88"/>
  <c r="O5872" i="88"/>
  <c r="O5873" i="88"/>
  <c r="O5874" i="88"/>
  <c r="O5875" i="88"/>
  <c r="O5876" i="88"/>
  <c r="O5877" i="88"/>
  <c r="O5878" i="88"/>
  <c r="O5879" i="88"/>
  <c r="O5880" i="88"/>
  <c r="O5881" i="88"/>
  <c r="O5882" i="88"/>
  <c r="O5883" i="88"/>
  <c r="O5884" i="88"/>
  <c r="O5885" i="88"/>
  <c r="O5886" i="88"/>
  <c r="O5887" i="88"/>
  <c r="O5888" i="88"/>
  <c r="O5889" i="88"/>
  <c r="O5890" i="88"/>
  <c r="O5891" i="88"/>
  <c r="O5892" i="88"/>
  <c r="O5893" i="88"/>
  <c r="O5894" i="88"/>
  <c r="O5895" i="88"/>
  <c r="O5896" i="88"/>
  <c r="O5897" i="88"/>
  <c r="O5898" i="88"/>
  <c r="O5899" i="88"/>
  <c r="O5900" i="88"/>
  <c r="O5901" i="88"/>
  <c r="O5902" i="88"/>
  <c r="O5903" i="88"/>
  <c r="O5904" i="88"/>
  <c r="O5905" i="88"/>
  <c r="O5906" i="88"/>
  <c r="O5907" i="88"/>
  <c r="O5908" i="88"/>
  <c r="O5909" i="88"/>
  <c r="O5910" i="88"/>
  <c r="O5911" i="88"/>
  <c r="O5912" i="88"/>
  <c r="O5913" i="88"/>
  <c r="O5914" i="88"/>
  <c r="O5915" i="88"/>
  <c r="O5917" i="88"/>
  <c r="O5918" i="88"/>
  <c r="O5919" i="88"/>
  <c r="O5920" i="88"/>
  <c r="O5921" i="88"/>
  <c r="O5922" i="88"/>
  <c r="O5923" i="88"/>
  <c r="O5924" i="88"/>
  <c r="O5925" i="88"/>
  <c r="O5926" i="88"/>
  <c r="O5927" i="88"/>
  <c r="O5928" i="88"/>
  <c r="O5929" i="88"/>
  <c r="O5930" i="88"/>
  <c r="O5931" i="88"/>
  <c r="O5932" i="88"/>
  <c r="O5933" i="88"/>
  <c r="O5934" i="88"/>
  <c r="O5935" i="88"/>
  <c r="O5936" i="88"/>
  <c r="O5937" i="88"/>
  <c r="O5938" i="88"/>
  <c r="O5939" i="88"/>
  <c r="O5940" i="88"/>
  <c r="O5941" i="88"/>
  <c r="O5942" i="88"/>
  <c r="O5943" i="88"/>
  <c r="O5944" i="88"/>
  <c r="O5945" i="88"/>
  <c r="O5946" i="88"/>
  <c r="O5947" i="88"/>
  <c r="O5948" i="88"/>
  <c r="O5949" i="88"/>
  <c r="O5950" i="88"/>
  <c r="O5951" i="88"/>
  <c r="O5952" i="88"/>
  <c r="O5953" i="88"/>
  <c r="O5954" i="88"/>
  <c r="O5955" i="88"/>
  <c r="O5956" i="88"/>
  <c r="O5958" i="88"/>
  <c r="O5959" i="88"/>
  <c r="O5960" i="88"/>
  <c r="O5961" i="88"/>
  <c r="O5962" i="88"/>
  <c r="O5963" i="88"/>
  <c r="O5964" i="88"/>
  <c r="O5965" i="88"/>
  <c r="O5966" i="88"/>
  <c r="O5967" i="88"/>
  <c r="O5968" i="88"/>
  <c r="O5969" i="88"/>
  <c r="O5970" i="88"/>
  <c r="O5971" i="88"/>
  <c r="O5972" i="88"/>
  <c r="O5973" i="88"/>
  <c r="O5974" i="88"/>
  <c r="O5975" i="88"/>
  <c r="O5976" i="88"/>
  <c r="O5977" i="88"/>
  <c r="O5978" i="88"/>
  <c r="O5979" i="88"/>
  <c r="O5980" i="88"/>
  <c r="O5981" i="88"/>
  <c r="O5982" i="88"/>
  <c r="O5983" i="88"/>
  <c r="O5984" i="88"/>
  <c r="O5985" i="88"/>
  <c r="O5986" i="88"/>
  <c r="O5987" i="88"/>
  <c r="O5988" i="88"/>
  <c r="O5989" i="88"/>
  <c r="O5990" i="88"/>
  <c r="O5991" i="88"/>
  <c r="O5992" i="88"/>
  <c r="O5993" i="88"/>
  <c r="O5994" i="88"/>
  <c r="O5995" i="88"/>
  <c r="O5996" i="88"/>
  <c r="O5997" i="88"/>
  <c r="O5998" i="88"/>
  <c r="O5999" i="88"/>
  <c r="O6000" i="88"/>
  <c r="O6001" i="88"/>
  <c r="O6002" i="88"/>
  <c r="O6003" i="88"/>
  <c r="O6004" i="88"/>
  <c r="O6005" i="88"/>
  <c r="O6006" i="88"/>
  <c r="O6007" i="88"/>
  <c r="O6008" i="88"/>
  <c r="O6009" i="88"/>
  <c r="O6010" i="88"/>
  <c r="O6011" i="88"/>
  <c r="O6012" i="88"/>
  <c r="O6013" i="88"/>
  <c r="O6014" i="88"/>
  <c r="O6015" i="88"/>
  <c r="O6016" i="88"/>
  <c r="O6017" i="88"/>
  <c r="O6018" i="88"/>
  <c r="O6019" i="88"/>
  <c r="O6020" i="88"/>
  <c r="O6021" i="88"/>
  <c r="O6022" i="88"/>
  <c r="O6023" i="88"/>
  <c r="O6024" i="88"/>
  <c r="O6025" i="88"/>
  <c r="O6026" i="88"/>
  <c r="O6027" i="88"/>
  <c r="O6028" i="88"/>
  <c r="O6029" i="88"/>
  <c r="O6030" i="88"/>
  <c r="O6031" i="88"/>
  <c r="O6032" i="88"/>
  <c r="O6033" i="88"/>
  <c r="O6034" i="88"/>
  <c r="O6035" i="88"/>
  <c r="O6036" i="88"/>
  <c r="O6037" i="88"/>
  <c r="O6038" i="88"/>
  <c r="O6039" i="88"/>
  <c r="O6040" i="88"/>
  <c r="O6041" i="88"/>
  <c r="O6042" i="88"/>
  <c r="O6043" i="88"/>
  <c r="O6044" i="88"/>
  <c r="O6045" i="88"/>
  <c r="O6046" i="88"/>
  <c r="O6047" i="88"/>
  <c r="O6048" i="88"/>
  <c r="O6049" i="88"/>
  <c r="O6050" i="88"/>
  <c r="O6051" i="88"/>
  <c r="O6052" i="88"/>
  <c r="O6053" i="88"/>
  <c r="O6054" i="88"/>
  <c r="O6055" i="88"/>
  <c r="O6056" i="88"/>
  <c r="O6057" i="88"/>
  <c r="O6058" i="88"/>
  <c r="O6059" i="88"/>
  <c r="O6060" i="88"/>
  <c r="O6061" i="88"/>
  <c r="O6062" i="88"/>
  <c r="O6063" i="88"/>
  <c r="O6064" i="88"/>
  <c r="O6065" i="88"/>
  <c r="O6066" i="88"/>
  <c r="O6067" i="88"/>
  <c r="O6068" i="88"/>
  <c r="O6069" i="88"/>
  <c r="O6070" i="88"/>
  <c r="O6071" i="88"/>
  <c r="O6072" i="88"/>
  <c r="O6073" i="88"/>
  <c r="O6074" i="88"/>
  <c r="O6075" i="88"/>
  <c r="O6076" i="88"/>
  <c r="O6077" i="88"/>
  <c r="O6078" i="88"/>
  <c r="O6079" i="88"/>
  <c r="O6080" i="88"/>
  <c r="O6081" i="88"/>
  <c r="O6082" i="88"/>
  <c r="O6083" i="88"/>
  <c r="O6084" i="88"/>
  <c r="O6085" i="88"/>
  <c r="O6086" i="88"/>
  <c r="O6087" i="88"/>
  <c r="O6088" i="88"/>
  <c r="O6089" i="88"/>
  <c r="O6090" i="88"/>
  <c r="O6091" i="88"/>
  <c r="O6092" i="88"/>
  <c r="O6093" i="88"/>
  <c r="O6094" i="88"/>
  <c r="O6095" i="88"/>
  <c r="O6096" i="88"/>
  <c r="O6097" i="88"/>
  <c r="O6098" i="88"/>
  <c r="O6099" i="88"/>
  <c r="O6100" i="88"/>
  <c r="O6101" i="88"/>
  <c r="O6102" i="88"/>
  <c r="O6103" i="88"/>
  <c r="O6104" i="88"/>
  <c r="O6105" i="88"/>
  <c r="O6106" i="88"/>
  <c r="O6107" i="88"/>
  <c r="O6108" i="88"/>
  <c r="O6109" i="88"/>
  <c r="O6110" i="88"/>
  <c r="O6111" i="88"/>
  <c r="O6112" i="88"/>
  <c r="O6113" i="88"/>
  <c r="O6114" i="88"/>
  <c r="O6115" i="88"/>
  <c r="O6116" i="88"/>
  <c r="O6117" i="88"/>
  <c r="O6118" i="88"/>
  <c r="O6119" i="88"/>
  <c r="O6120" i="88"/>
  <c r="O6121" i="88"/>
  <c r="O6122" i="88"/>
  <c r="O6123" i="88"/>
  <c r="O6124" i="88"/>
  <c r="O6125" i="88"/>
  <c r="O6126" i="88"/>
  <c r="O6127" i="88"/>
  <c r="O6128" i="88"/>
  <c r="O6129" i="88"/>
  <c r="O6130" i="88"/>
  <c r="O6131" i="88"/>
  <c r="O6132" i="88"/>
  <c r="O6133" i="88"/>
  <c r="O6134" i="88"/>
  <c r="O6135" i="88"/>
  <c r="O6136" i="88"/>
  <c r="O6137" i="88"/>
  <c r="O6138" i="88"/>
  <c r="O6139" i="88"/>
  <c r="O6140" i="88"/>
  <c r="O6141" i="88"/>
  <c r="O6142" i="88"/>
  <c r="O6143" i="88"/>
  <c r="O6144" i="88"/>
  <c r="O6145" i="88"/>
  <c r="O6146" i="88"/>
  <c r="O6147" i="88"/>
  <c r="O6148" i="88"/>
  <c r="O6149" i="88"/>
  <c r="O6150" i="88"/>
  <c r="O6151" i="88"/>
  <c r="O6152" i="88"/>
  <c r="O6153" i="88"/>
  <c r="O6154" i="88"/>
  <c r="O6155" i="88"/>
  <c r="O6156" i="88"/>
  <c r="O6157" i="88"/>
  <c r="O6158" i="88"/>
  <c r="O6159" i="88"/>
  <c r="O6160" i="88"/>
  <c r="O6161" i="88"/>
  <c r="O6162" i="88"/>
  <c r="O6163" i="88"/>
  <c r="O6164" i="88"/>
  <c r="O6165" i="88"/>
  <c r="O6166" i="88"/>
  <c r="O6167" i="88"/>
  <c r="O6168" i="88"/>
  <c r="O6169" i="88"/>
  <c r="O6170" i="88"/>
  <c r="O6171" i="88"/>
  <c r="O6173" i="88"/>
  <c r="O6174" i="88"/>
  <c r="O6175" i="88"/>
  <c r="O6176" i="88"/>
  <c r="O6177" i="88"/>
  <c r="O6178" i="88"/>
  <c r="O6179" i="88"/>
  <c r="O6180" i="88"/>
  <c r="O6181" i="88"/>
  <c r="O6182" i="88"/>
  <c r="O6183" i="88"/>
  <c r="O6184" i="88"/>
  <c r="O6185" i="88"/>
  <c r="O6186" i="88"/>
  <c r="O6187" i="88"/>
  <c r="O6188" i="88"/>
  <c r="O6189" i="88"/>
  <c r="O6190" i="88"/>
  <c r="O6191" i="88"/>
  <c r="O6192" i="88"/>
  <c r="O6193" i="88"/>
  <c r="O6194" i="88"/>
  <c r="O6195" i="88"/>
  <c r="O6196" i="88"/>
  <c r="O6197" i="88"/>
  <c r="O6198" i="88"/>
  <c r="O6199" i="88"/>
  <c r="O6200" i="88"/>
  <c r="O6201" i="88"/>
  <c r="O6202" i="88"/>
  <c r="O6203" i="88"/>
  <c r="O6204" i="88"/>
  <c r="O6205" i="88"/>
  <c r="O6206" i="88"/>
  <c r="O6207" i="88"/>
  <c r="O6208" i="88"/>
  <c r="O6209" i="88"/>
  <c r="O6210" i="88"/>
  <c r="O6211" i="88"/>
  <c r="O6212" i="88"/>
  <c r="O6213" i="88"/>
  <c r="O6214" i="88"/>
  <c r="O6215" i="88"/>
  <c r="O6216" i="88"/>
  <c r="O6217" i="88"/>
  <c r="O6218" i="88"/>
  <c r="O6219" i="88"/>
  <c r="O6220" i="88"/>
  <c r="O6221" i="88"/>
  <c r="O6222" i="88"/>
  <c r="O6223" i="88"/>
  <c r="O6224" i="88"/>
  <c r="O6225" i="88"/>
  <c r="O6226" i="88"/>
  <c r="O6227" i="88"/>
  <c r="O6228" i="88"/>
  <c r="O6229" i="88"/>
  <c r="O6230" i="88"/>
  <c r="O6231" i="88"/>
  <c r="O6232" i="88"/>
  <c r="O6233" i="88"/>
  <c r="O6234" i="88"/>
  <c r="O6235" i="88"/>
  <c r="O6236" i="88"/>
  <c r="O6237" i="88"/>
  <c r="O6238" i="88"/>
  <c r="O6239" i="88"/>
  <c r="O6240" i="88"/>
  <c r="O6241" i="88"/>
  <c r="O6242" i="88"/>
  <c r="O6243" i="88"/>
  <c r="O6244" i="88"/>
  <c r="O6245" i="88"/>
  <c r="O6246" i="88"/>
  <c r="O6247" i="88"/>
  <c r="O6248" i="88"/>
  <c r="O6249" i="88"/>
  <c r="O6250" i="88"/>
  <c r="O6251" i="88"/>
  <c r="O6252" i="88"/>
  <c r="O6253" i="88"/>
  <c r="O6254" i="88"/>
  <c r="O6255" i="88"/>
  <c r="O6256" i="88"/>
  <c r="O6257" i="88"/>
  <c r="O6258" i="88"/>
  <c r="O6259" i="88"/>
  <c r="O6260" i="88"/>
  <c r="O6261" i="88"/>
  <c r="O6262" i="88"/>
  <c r="O6263" i="88"/>
  <c r="O6264" i="88"/>
  <c r="O6265" i="88"/>
  <c r="O6266" i="88"/>
  <c r="O6267" i="88"/>
  <c r="O6268" i="88"/>
  <c r="O6269" i="88"/>
  <c r="O6270" i="88"/>
  <c r="O6271" i="88"/>
  <c r="O6272" i="88"/>
  <c r="O6273" i="88"/>
  <c r="O6274" i="88"/>
  <c r="O6275" i="88"/>
  <c r="O6276" i="88"/>
  <c r="O6277" i="88"/>
  <c r="O6278" i="88"/>
  <c r="O6279" i="88"/>
  <c r="O6280" i="88"/>
  <c r="O6281" i="88"/>
  <c r="O6282" i="88"/>
  <c r="O6283" i="88"/>
  <c r="O6284" i="88"/>
  <c r="O6285" i="88"/>
  <c r="O6286" i="88"/>
  <c r="O6287" i="88"/>
  <c r="O6288" i="88"/>
  <c r="O6289" i="88"/>
  <c r="O6290" i="88"/>
  <c r="O6291" i="88"/>
  <c r="O6292" i="88"/>
  <c r="O6293" i="88"/>
  <c r="O6294" i="88"/>
  <c r="O6295" i="88"/>
  <c r="O6296" i="88"/>
  <c r="O6297" i="88"/>
  <c r="O6298" i="88"/>
  <c r="O6299" i="88"/>
  <c r="O6300" i="88"/>
  <c r="O6301" i="88"/>
  <c r="O6302" i="88"/>
  <c r="O6303" i="88"/>
  <c r="O6304" i="88"/>
  <c r="O6305" i="88"/>
  <c r="O6306" i="88"/>
  <c r="O6307" i="88"/>
  <c r="O6308" i="88"/>
  <c r="O6309" i="88"/>
  <c r="O6310" i="88"/>
  <c r="O6311" i="88"/>
  <c r="O6312" i="88"/>
  <c r="O6313" i="88"/>
  <c r="O6314" i="88"/>
  <c r="O6315" i="88"/>
  <c r="O6316" i="88"/>
  <c r="O6317" i="88"/>
  <c r="O6318" i="88"/>
  <c r="O6319" i="88"/>
  <c r="O6320" i="88"/>
  <c r="O6321" i="88"/>
  <c r="O6322" i="88"/>
  <c r="O6323" i="88"/>
  <c r="O6324" i="88"/>
  <c r="O6325" i="88"/>
  <c r="O6326" i="88"/>
  <c r="O6327" i="88"/>
  <c r="O6328" i="88"/>
  <c r="O6329" i="88"/>
  <c r="O6330" i="88"/>
  <c r="O6331" i="88"/>
  <c r="O6332" i="88"/>
  <c r="O6333" i="88"/>
  <c r="O6334" i="88"/>
  <c r="O6335" i="88"/>
  <c r="O6336" i="88"/>
  <c r="O6337" i="88"/>
  <c r="O6338" i="88"/>
  <c r="O6339" i="88"/>
  <c r="O6340" i="88"/>
  <c r="O6341" i="88"/>
  <c r="O6342" i="88"/>
  <c r="O6343" i="88"/>
  <c r="O6344" i="88"/>
  <c r="O6345" i="88"/>
  <c r="O6346" i="88"/>
  <c r="O6347" i="88"/>
  <c r="O6348" i="88"/>
  <c r="O6349" i="88"/>
  <c r="O6350" i="88"/>
  <c r="O6351" i="88"/>
  <c r="O6352" i="88"/>
  <c r="O6353" i="88"/>
  <c r="O6354" i="88"/>
  <c r="O6355" i="88"/>
  <c r="O6356" i="88"/>
  <c r="O6357" i="88"/>
  <c r="O6358" i="88"/>
  <c r="O6359" i="88"/>
  <c r="O6360" i="88"/>
  <c r="O6361" i="88"/>
  <c r="O6362" i="88"/>
  <c r="O6363" i="88"/>
  <c r="O6364" i="88"/>
  <c r="O6365" i="88"/>
  <c r="O6366" i="88"/>
  <c r="O6367" i="88"/>
  <c r="O6368" i="88"/>
  <c r="O6369" i="88"/>
  <c r="O6370" i="88"/>
  <c r="O6371" i="88"/>
  <c r="O6372" i="88"/>
  <c r="O6373" i="88"/>
  <c r="O6374" i="88"/>
  <c r="O6375" i="88"/>
  <c r="O6376" i="88"/>
  <c r="O6377" i="88"/>
  <c r="O6378" i="88"/>
  <c r="O6379" i="88"/>
  <c r="O6380" i="88"/>
  <c r="O6381" i="88"/>
  <c r="O6382" i="88"/>
  <c r="O6383" i="88"/>
  <c r="O6384" i="88"/>
  <c r="O6385" i="88"/>
  <c r="O6386" i="88"/>
  <c r="O6387" i="88"/>
  <c r="O6388" i="88"/>
  <c r="O6389" i="88"/>
  <c r="O6390" i="88"/>
  <c r="O6391" i="88"/>
  <c r="O6392" i="88"/>
  <c r="O6393" i="88"/>
  <c r="O6394" i="88"/>
  <c r="O6395" i="88"/>
  <c r="O6396" i="88"/>
  <c r="O6397" i="88"/>
  <c r="O6398" i="88"/>
  <c r="O6399" i="88"/>
  <c r="O6400" i="88"/>
  <c r="O6401" i="88"/>
  <c r="O6402" i="88"/>
  <c r="O6403" i="88"/>
  <c r="O6404" i="88"/>
  <c r="O6405" i="88"/>
  <c r="O6406" i="88"/>
  <c r="O6407" i="88"/>
  <c r="O6408" i="88"/>
  <c r="O6409" i="88"/>
  <c r="O6410" i="88"/>
  <c r="O6411" i="88"/>
  <c r="O6412" i="88"/>
  <c r="O6413" i="88"/>
  <c r="O6414" i="88"/>
  <c r="O6415" i="88"/>
  <c r="O6416" i="88"/>
  <c r="O6417" i="88"/>
  <c r="O6418" i="88"/>
  <c r="O6419" i="88"/>
  <c r="O6420" i="88"/>
  <c r="O6421" i="88"/>
  <c r="O6422" i="88"/>
  <c r="O6423" i="88"/>
  <c r="O6424" i="88"/>
  <c r="O6425" i="88"/>
  <c r="O6426" i="88"/>
  <c r="O6427" i="88"/>
  <c r="O6428" i="88"/>
  <c r="O6429" i="88"/>
  <c r="O6430" i="88"/>
  <c r="O6431" i="88"/>
  <c r="O6432" i="88"/>
  <c r="O6433" i="88"/>
  <c r="O6434" i="88"/>
  <c r="O6435" i="88"/>
  <c r="O6436" i="88"/>
  <c r="O6437" i="88"/>
  <c r="O6438" i="88"/>
  <c r="O6439" i="88"/>
  <c r="O6440" i="88"/>
  <c r="O6441" i="88"/>
  <c r="O6442" i="88"/>
  <c r="O6443" i="88"/>
  <c r="O6444" i="88"/>
  <c r="O6445" i="88"/>
  <c r="O6446" i="88"/>
  <c r="O6447" i="88"/>
  <c r="O6448" i="88"/>
  <c r="O6449" i="88"/>
  <c r="O6450" i="88"/>
  <c r="O6451" i="88"/>
  <c r="O6452" i="88"/>
  <c r="O6453" i="88"/>
  <c r="O6454" i="88"/>
  <c r="O6455" i="88"/>
  <c r="O6456" i="88"/>
  <c r="O6457" i="88"/>
  <c r="O6458" i="88"/>
  <c r="O6459" i="88"/>
  <c r="O6460" i="88"/>
  <c r="O6461" i="88"/>
  <c r="O6462" i="88"/>
  <c r="O6463" i="88"/>
  <c r="O6464" i="88"/>
  <c r="O6465" i="88"/>
  <c r="O6466" i="88"/>
  <c r="O6467" i="88"/>
  <c r="O6468" i="88"/>
  <c r="O6469" i="88"/>
  <c r="O6470" i="88"/>
  <c r="O6471" i="88"/>
  <c r="O6472" i="88"/>
  <c r="O6473" i="88"/>
  <c r="O6474" i="88"/>
  <c r="O6475" i="88"/>
  <c r="O6476" i="88"/>
  <c r="O6477" i="88"/>
  <c r="O6478" i="88"/>
  <c r="O6479" i="88"/>
  <c r="O6480" i="88"/>
  <c r="O6481" i="88"/>
  <c r="O6482" i="88"/>
  <c r="O6483" i="88"/>
  <c r="O6484" i="88"/>
  <c r="O6485" i="88"/>
  <c r="O6487" i="88"/>
  <c r="O6488" i="88"/>
  <c r="O6489" i="88"/>
  <c r="O6490" i="88"/>
  <c r="O6491" i="88"/>
  <c r="O6492" i="88"/>
  <c r="O6493" i="88"/>
  <c r="O6495" i="88"/>
  <c r="O6496" i="88"/>
  <c r="O6497" i="88"/>
  <c r="O6498" i="88"/>
  <c r="O6499" i="88"/>
  <c r="O6500" i="88"/>
  <c r="O6501" i="88"/>
  <c r="O6503" i="88"/>
  <c r="O6504" i="88"/>
  <c r="O6505" i="88"/>
  <c r="O6506" i="88"/>
  <c r="O6507" i="88"/>
  <c r="O6508" i="88"/>
  <c r="O6509" i="88"/>
  <c r="O6510" i="88"/>
  <c r="O6511" i="88"/>
  <c r="O6512" i="88"/>
  <c r="O6513" i="88"/>
  <c r="O6514" i="88"/>
  <c r="O6515" i="88"/>
  <c r="O6516" i="88"/>
  <c r="O6517" i="88"/>
  <c r="O6518" i="88"/>
  <c r="O6519" i="88"/>
  <c r="O6520" i="88"/>
  <c r="O6521" i="88"/>
  <c r="O6522" i="88"/>
  <c r="O6523" i="88"/>
  <c r="O6524" i="88"/>
  <c r="O6525" i="88"/>
  <c r="O6526" i="88"/>
  <c r="O6527" i="88"/>
  <c r="O6528" i="88"/>
  <c r="O6529" i="88"/>
  <c r="O6530" i="88"/>
  <c r="O6531" i="88"/>
  <c r="O6532" i="88"/>
  <c r="O6533" i="88"/>
  <c r="O6534" i="88"/>
  <c r="O6535" i="88"/>
  <c r="O6536" i="88"/>
  <c r="O6537" i="88"/>
  <c r="O6538" i="88"/>
  <c r="O6539" i="88"/>
  <c r="O6540" i="88"/>
  <c r="O6541" i="88"/>
  <c r="O6542" i="88"/>
  <c r="O6543" i="88"/>
  <c r="O6544" i="88"/>
  <c r="O6545" i="88"/>
  <c r="O6546" i="88"/>
  <c r="O6547" i="88"/>
  <c r="O6548" i="88"/>
  <c r="O6549" i="88"/>
  <c r="O6550" i="88"/>
  <c r="O6551" i="88"/>
  <c r="O6553" i="88"/>
  <c r="O6554" i="88"/>
  <c r="O6555" i="88"/>
  <c r="O6556" i="88"/>
  <c r="O6557" i="88"/>
  <c r="O6558" i="88"/>
  <c r="O6560" i="88"/>
  <c r="O6561" i="88"/>
  <c r="O6562" i="88"/>
  <c r="O6563" i="88"/>
  <c r="O6564" i="88"/>
  <c r="O6565" i="88"/>
  <c r="O6566" i="88"/>
  <c r="O6568" i="88"/>
  <c r="O6569" i="88"/>
  <c r="O6570" i="88"/>
  <c r="O6571" i="88"/>
  <c r="O6572" i="88"/>
  <c r="O6573" i="88"/>
  <c r="O6574" i="88"/>
  <c r="O6575" i="88"/>
  <c r="O6576" i="88"/>
  <c r="O6577" i="88"/>
  <c r="O6578" i="88"/>
  <c r="O6579" i="88"/>
  <c r="O6580" i="88"/>
  <c r="O6581" i="88"/>
  <c r="O6582" i="88"/>
  <c r="O6583" i="88"/>
  <c r="O6584" i="88"/>
  <c r="O6585" i="88"/>
  <c r="O6586" i="88"/>
  <c r="O6587" i="88"/>
  <c r="O6588" i="88"/>
  <c r="O6589" i="88"/>
  <c r="O6590" i="88"/>
  <c r="O6591" i="88"/>
  <c r="O6592" i="88"/>
  <c r="O6593" i="88"/>
  <c r="O6594" i="88"/>
  <c r="O6595" i="88"/>
  <c r="O6596" i="88"/>
  <c r="O6597" i="88"/>
  <c r="O6598" i="88"/>
  <c r="O6599" i="88"/>
  <c r="O6600" i="88"/>
  <c r="O6601" i="88"/>
  <c r="O6602" i="88"/>
  <c r="O6603" i="88"/>
  <c r="O6604" i="88"/>
  <c r="O6605" i="88"/>
  <c r="O6606" i="88"/>
  <c r="O6607" i="88"/>
  <c r="O6608" i="88"/>
  <c r="O6609" i="88"/>
  <c r="O6610" i="88"/>
  <c r="O6611" i="88"/>
  <c r="O6612" i="88"/>
  <c r="O6613" i="88"/>
  <c r="O6614" i="88"/>
  <c r="O6615" i="88"/>
  <c r="O6616" i="88"/>
  <c r="O6617" i="88"/>
  <c r="O6618" i="88"/>
  <c r="O6619" i="88"/>
  <c r="O6620" i="88"/>
  <c r="O6621" i="88"/>
  <c r="O6622" i="88"/>
  <c r="O6623" i="88"/>
  <c r="O6624" i="88"/>
  <c r="O6625" i="88"/>
  <c r="O6626" i="88"/>
  <c r="O6627" i="88"/>
  <c r="O6628" i="88"/>
  <c r="O6629" i="88"/>
  <c r="O6630" i="88"/>
  <c r="O6631" i="88"/>
  <c r="O6632" i="88"/>
  <c r="O6633" i="88"/>
  <c r="O6634" i="88"/>
  <c r="O6635" i="88"/>
  <c r="O6636" i="88"/>
  <c r="O6637" i="88"/>
  <c r="O6638" i="88"/>
  <c r="O6639" i="88"/>
  <c r="O6640" i="88"/>
  <c r="O6641" i="88"/>
  <c r="O6642" i="88"/>
  <c r="O6643" i="88"/>
  <c r="O6644" i="88"/>
  <c r="O6645" i="88"/>
  <c r="O6646" i="88"/>
  <c r="O6647" i="88"/>
  <c r="O6648" i="88"/>
  <c r="O6649" i="88"/>
  <c r="O6650" i="88"/>
  <c r="O6651" i="88"/>
  <c r="O6652" i="88"/>
  <c r="O6653" i="88"/>
  <c r="O6654" i="88"/>
  <c r="O6655" i="88"/>
  <c r="O6656" i="88"/>
  <c r="O6657" i="88"/>
  <c r="O6658" i="88"/>
  <c r="O6659" i="88"/>
  <c r="O6660" i="88"/>
  <c r="O6661" i="88"/>
  <c r="O6662" i="88"/>
  <c r="O6663" i="88"/>
  <c r="O6664" i="88"/>
  <c r="O6665" i="88"/>
  <c r="O6666" i="88"/>
  <c r="O6667" i="88"/>
  <c r="O6668" i="88"/>
  <c r="O6669" i="88"/>
  <c r="O6670" i="88"/>
  <c r="O6671" i="88"/>
  <c r="O6672" i="88"/>
  <c r="O6673" i="88"/>
  <c r="O6674" i="88"/>
  <c r="O6675" i="88"/>
  <c r="O6676" i="88"/>
  <c r="O6677" i="88"/>
  <c r="O6678" i="88"/>
  <c r="O6679" i="88"/>
  <c r="O6680" i="88"/>
  <c r="O6682" i="88"/>
  <c r="O6683" i="88"/>
  <c r="O6684" i="88"/>
  <c r="O6685" i="88"/>
  <c r="O6686" i="88"/>
  <c r="O6687" i="88"/>
  <c r="O6688" i="88"/>
  <c r="O6689" i="88"/>
  <c r="O6690" i="88"/>
  <c r="O6691" i="88"/>
  <c r="O6692" i="88"/>
  <c r="O6693" i="88"/>
  <c r="O6694" i="88"/>
  <c r="O6695" i="88"/>
  <c r="O6696" i="88"/>
  <c r="O6697" i="88"/>
  <c r="O6698" i="88"/>
  <c r="O6699" i="88"/>
  <c r="O6700" i="88"/>
  <c r="O6701" i="88"/>
  <c r="O6702" i="88"/>
  <c r="O6703" i="88"/>
  <c r="O6704" i="88"/>
  <c r="O6705" i="88"/>
  <c r="O6706" i="88"/>
  <c r="O6707" i="88"/>
  <c r="O6708" i="88"/>
  <c r="O6709" i="88"/>
  <c r="O6710" i="88"/>
  <c r="O6711" i="88"/>
  <c r="O6712" i="88"/>
  <c r="O6713" i="88"/>
  <c r="O6714" i="88"/>
  <c r="O6715" i="88"/>
  <c r="O6716" i="88"/>
  <c r="O6717" i="88"/>
  <c r="O6718" i="88"/>
  <c r="O6719" i="88"/>
  <c r="O6720" i="88"/>
  <c r="O6721" i="88"/>
  <c r="O6722" i="88"/>
  <c r="O6723" i="88"/>
  <c r="O6724" i="88"/>
  <c r="O6725" i="88"/>
  <c r="O6726" i="88"/>
  <c r="O6727" i="88"/>
  <c r="O6728" i="88"/>
  <c r="O6729" i="88"/>
  <c r="O6730" i="88"/>
  <c r="O6731" i="88"/>
  <c r="O6732" i="88"/>
  <c r="O6733" i="88"/>
  <c r="O6734" i="88"/>
  <c r="O6735" i="88"/>
  <c r="O6736" i="88"/>
  <c r="O6737" i="88"/>
  <c r="O6738" i="88"/>
  <c r="O6739" i="88"/>
  <c r="O6740" i="88"/>
  <c r="O6741" i="88"/>
  <c r="O6743" i="88"/>
  <c r="O6744" i="88"/>
  <c r="O6745" i="88"/>
  <c r="O6746" i="88"/>
  <c r="O6747" i="88"/>
  <c r="O6748" i="88"/>
  <c r="O6749" i="88"/>
  <c r="O6750" i="88"/>
  <c r="O6751" i="88"/>
  <c r="O6752" i="88"/>
  <c r="O6753" i="88"/>
  <c r="O6754" i="88"/>
  <c r="O6755" i="88"/>
  <c r="O6756" i="88"/>
  <c r="O6757" i="88"/>
  <c r="O6758" i="88"/>
  <c r="O6759" i="88"/>
  <c r="O6760" i="88"/>
  <c r="O6761" i="88"/>
  <c r="O6762" i="88"/>
  <c r="O6763" i="88"/>
  <c r="O6764" i="88"/>
  <c r="O6765" i="88"/>
  <c r="O6766" i="88"/>
  <c r="O6767" i="88"/>
  <c r="O6768" i="88"/>
  <c r="O6769" i="88"/>
  <c r="O6770" i="88"/>
  <c r="O6771" i="88"/>
  <c r="O6772" i="88"/>
  <c r="O6773" i="88"/>
  <c r="O6774" i="88"/>
  <c r="O6775" i="88"/>
  <c r="O6776" i="88"/>
  <c r="O6777" i="88"/>
  <c r="O6778" i="88"/>
  <c r="O6779" i="88"/>
  <c r="O6780" i="88"/>
  <c r="O6781" i="88"/>
  <c r="O6782" i="88"/>
  <c r="O6783" i="88"/>
  <c r="O6784" i="88"/>
  <c r="O6785" i="88"/>
  <c r="O6786" i="88"/>
  <c r="O6787" i="88"/>
  <c r="O6788" i="88"/>
  <c r="O6789" i="88"/>
  <c r="O6790" i="88"/>
  <c r="O6791" i="88"/>
  <c r="O6792" i="88"/>
  <c r="O6793" i="88"/>
  <c r="O6794" i="88"/>
  <c r="O6795" i="88"/>
  <c r="O6796" i="88"/>
  <c r="O6797" i="88"/>
  <c r="O6798" i="88"/>
  <c r="O6799" i="88"/>
  <c r="O6800" i="88"/>
  <c r="O6801" i="88"/>
  <c r="O6802" i="88"/>
  <c r="O6803" i="88"/>
  <c r="O6804" i="88"/>
  <c r="O6805" i="88"/>
  <c r="O6806" i="88"/>
  <c r="O6807" i="88"/>
  <c r="O6808" i="88"/>
  <c r="O6809" i="88"/>
  <c r="O6810" i="88"/>
  <c r="O6811" i="88"/>
  <c r="O6812" i="88"/>
  <c r="O6813" i="88"/>
  <c r="O6814" i="88"/>
  <c r="O6815" i="88"/>
  <c r="O6816" i="88"/>
  <c r="O6817" i="88"/>
  <c r="O6818" i="88"/>
  <c r="O6819" i="88"/>
  <c r="O6820" i="88"/>
  <c r="O6821" i="88"/>
  <c r="O6822" i="88"/>
  <c r="O6823" i="88"/>
  <c r="O6824" i="88"/>
  <c r="O6825" i="88"/>
  <c r="O6826" i="88"/>
  <c r="O6827" i="88"/>
  <c r="O6828" i="88"/>
  <c r="O6829" i="88"/>
  <c r="O6830" i="88"/>
  <c r="O6831" i="88"/>
  <c r="O6832" i="88"/>
  <c r="O6833" i="88"/>
  <c r="O6834" i="88"/>
  <c r="O6835" i="88"/>
  <c r="O6836" i="88"/>
  <c r="O6837" i="88"/>
  <c r="O6838" i="88"/>
  <c r="O6839" i="88"/>
  <c r="O6840" i="88"/>
  <c r="O6841" i="88"/>
  <c r="O6842" i="88"/>
  <c r="O6845" i="88"/>
  <c r="O6846" i="88"/>
  <c r="O6847" i="88"/>
  <c r="O6848" i="88"/>
  <c r="O6849" i="88"/>
  <c r="O6850" i="88"/>
  <c r="O6854" i="88"/>
  <c r="O6855" i="88"/>
  <c r="O6856" i="88"/>
  <c r="O6857" i="88"/>
  <c r="O6858" i="88"/>
  <c r="O6859" i="88"/>
  <c r="O6860" i="88"/>
  <c r="O6861" i="88"/>
  <c r="O6862" i="88"/>
  <c r="O6863" i="88"/>
  <c r="O6864" i="88"/>
  <c r="O6865" i="88"/>
  <c r="O6866" i="88"/>
  <c r="O6867" i="88"/>
  <c r="O6868" i="88"/>
  <c r="O6869" i="88"/>
  <c r="O6870" i="88"/>
  <c r="O6871" i="88"/>
  <c r="O6872" i="88"/>
  <c r="O6873" i="88"/>
  <c r="O6874" i="88"/>
  <c r="O6875" i="88"/>
  <c r="O6876" i="88"/>
  <c r="O6877" i="88"/>
  <c r="O6878" i="88"/>
  <c r="O6879" i="88"/>
  <c r="O6880" i="88"/>
  <c r="O6881" i="88"/>
  <c r="O6882" i="88"/>
  <c r="O6883" i="88"/>
  <c r="O6885" i="88"/>
  <c r="O6886" i="88"/>
  <c r="O6887" i="88"/>
  <c r="O6888" i="88"/>
  <c r="O6889" i="88"/>
  <c r="O6890" i="88"/>
  <c r="O6891" i="88"/>
  <c r="O6892" i="88"/>
  <c r="O6894" i="88"/>
  <c r="O6895" i="88"/>
  <c r="O6896" i="88"/>
  <c r="O6897" i="88"/>
  <c r="O6898" i="88"/>
  <c r="O6899" i="88"/>
  <c r="O6900" i="88"/>
  <c r="O6901" i="88"/>
  <c r="O6902" i="88"/>
  <c r="O6903" i="88"/>
  <c r="O6904" i="88"/>
  <c r="O6905" i="88"/>
  <c r="O6906" i="88"/>
  <c r="O6907" i="88"/>
  <c r="O6908" i="88"/>
  <c r="O6909" i="88"/>
  <c r="O6910" i="88"/>
  <c r="O6911" i="88"/>
  <c r="O6914" i="88"/>
  <c r="O6915" i="88"/>
  <c r="O6916" i="88"/>
  <c r="O6917" i="88"/>
  <c r="O6918" i="88"/>
  <c r="O6919" i="88"/>
  <c r="O6920" i="88"/>
  <c r="O6921" i="88"/>
  <c r="O6922" i="88"/>
  <c r="O6923" i="88"/>
  <c r="O6924" i="88"/>
  <c r="O6925" i="88"/>
  <c r="O6926" i="88"/>
  <c r="O6927" i="88"/>
  <c r="O6928" i="88"/>
  <c r="O6929" i="88"/>
  <c r="O6930" i="88"/>
  <c r="O6931" i="88"/>
  <c r="O6932" i="88"/>
  <c r="O6933" i="88"/>
  <c r="O6934" i="88"/>
  <c r="O6935" i="88"/>
  <c r="O6936" i="88"/>
  <c r="O6937" i="88"/>
  <c r="O6938" i="88"/>
  <c r="O6939" i="88"/>
  <c r="O6940" i="88"/>
  <c r="O6941" i="88"/>
  <c r="O6942" i="88"/>
  <c r="O6943" i="88"/>
  <c r="O6944" i="88"/>
  <c r="O6945" i="88"/>
  <c r="O6946" i="88"/>
  <c r="O6947" i="88"/>
  <c r="O6948" i="88"/>
  <c r="O6949" i="88"/>
  <c r="O6950" i="88"/>
  <c r="O6951" i="88"/>
  <c r="O6952" i="88"/>
  <c r="O6953" i="88"/>
  <c r="O6954" i="88"/>
  <c r="O6955" i="88"/>
  <c r="O6956" i="88"/>
  <c r="O6957" i="88"/>
  <c r="O6958" i="88"/>
  <c r="O6959" i="88"/>
  <c r="O6960" i="88"/>
  <c r="O6961" i="88"/>
  <c r="O6962" i="88"/>
  <c r="O6963" i="88"/>
  <c r="O6964" i="88"/>
  <c r="O6965" i="88"/>
  <c r="O6966" i="88"/>
  <c r="O6967" i="88"/>
  <c r="O6968" i="88"/>
  <c r="O6969" i="88"/>
  <c r="O6970" i="88"/>
  <c r="O6971" i="88"/>
  <c r="O6972" i="88"/>
  <c r="O6973" i="88"/>
  <c r="O6974" i="88"/>
  <c r="O6975" i="88"/>
  <c r="O6976" i="88"/>
  <c r="O6977" i="88"/>
  <c r="O6978" i="88"/>
  <c r="O6979" i="88"/>
  <c r="O6980" i="88"/>
  <c r="O6981" i="88"/>
  <c r="O6982" i="88"/>
  <c r="O6983" i="88"/>
  <c r="O6984" i="88"/>
  <c r="O6985" i="88"/>
  <c r="O6986" i="88"/>
  <c r="O6987" i="88"/>
  <c r="O6988" i="88"/>
  <c r="O6989" i="88"/>
  <c r="O6990" i="88"/>
  <c r="O6991" i="88"/>
  <c r="O6992" i="88"/>
  <c r="O6993" i="88"/>
  <c r="O6994" i="88"/>
  <c r="O6995" i="88"/>
  <c r="O6996" i="88"/>
  <c r="O6997" i="88"/>
  <c r="O6998" i="88"/>
  <c r="O6999" i="88"/>
  <c r="O7000" i="88"/>
  <c r="O7001" i="88"/>
  <c r="O7002" i="88"/>
  <c r="O7003" i="88"/>
  <c r="O7004" i="88"/>
  <c r="O7005" i="88"/>
  <c r="O7006" i="88"/>
  <c r="O7007" i="88"/>
  <c r="O7008" i="88"/>
  <c r="O7009" i="88"/>
  <c r="O7010" i="88"/>
  <c r="O7011" i="88"/>
  <c r="O7012" i="88"/>
  <c r="O7013" i="88"/>
  <c r="O7014" i="88"/>
  <c r="O7015" i="88"/>
  <c r="O7016" i="88"/>
  <c r="O7017" i="88"/>
  <c r="O7018" i="88"/>
  <c r="O7019" i="88"/>
  <c r="O7020" i="88"/>
  <c r="O7021" i="88"/>
  <c r="O7022" i="88"/>
  <c r="O7023" i="88"/>
  <c r="O7024" i="88"/>
  <c r="O7025" i="88"/>
  <c r="O7026" i="88"/>
  <c r="O7027" i="88"/>
  <c r="O7028" i="88"/>
  <c r="O7029" i="88"/>
  <c r="O7030" i="88"/>
  <c r="O7031" i="88"/>
  <c r="O7032" i="88"/>
  <c r="O7033" i="88"/>
  <c r="O7034" i="88"/>
  <c r="O7035" i="88"/>
  <c r="O7036" i="88"/>
  <c r="O7037" i="88"/>
  <c r="O7038" i="88"/>
  <c r="O7039" i="88"/>
  <c r="O7040" i="88"/>
  <c r="O7041" i="88"/>
  <c r="O7042" i="88"/>
  <c r="O7043" i="88"/>
  <c r="O7044" i="88"/>
  <c r="O7045" i="88"/>
  <c r="O7046" i="88"/>
  <c r="O7047" i="88"/>
  <c r="O7048" i="88"/>
  <c r="O7049" i="88"/>
  <c r="O7050" i="88"/>
  <c r="O7051" i="88"/>
  <c r="O7052" i="88"/>
  <c r="O7053" i="88"/>
  <c r="O7054" i="88"/>
  <c r="O7055" i="88"/>
  <c r="O7056" i="88"/>
  <c r="O7057" i="88"/>
  <c r="O7058" i="88"/>
  <c r="O7059" i="88"/>
  <c r="O7060" i="88"/>
  <c r="O7061" i="88"/>
  <c r="O7062" i="88"/>
  <c r="O7063" i="88"/>
  <c r="O7064" i="88"/>
  <c r="O7065" i="88"/>
  <c r="O7066" i="88"/>
  <c r="O7067" i="88"/>
  <c r="O7068" i="88"/>
  <c r="O7069" i="88"/>
  <c r="O7070" i="88"/>
  <c r="O7071" i="88"/>
  <c r="O7072" i="88"/>
  <c r="O7073" i="88"/>
  <c r="O7074" i="88"/>
  <c r="O7075" i="88"/>
  <c r="O7076" i="88"/>
  <c r="O7077" i="88"/>
  <c r="O7078" i="88"/>
  <c r="O7079" i="88"/>
  <c r="O7080" i="88"/>
  <c r="O7081" i="88"/>
  <c r="O7082" i="88"/>
  <c r="O7083" i="88"/>
  <c r="O7084" i="88"/>
  <c r="O7085" i="88"/>
  <c r="O7086" i="88"/>
  <c r="O7087" i="88"/>
  <c r="O7088" i="88"/>
  <c r="O7089" i="88"/>
  <c r="O7090" i="88"/>
  <c r="O7091" i="88"/>
  <c r="O7092" i="88"/>
  <c r="O7093" i="88"/>
  <c r="O7094" i="88"/>
  <c r="O7095" i="88"/>
  <c r="O7096" i="88"/>
  <c r="O7097" i="88"/>
  <c r="O7098" i="88"/>
  <c r="O7099" i="88"/>
  <c r="O7100" i="88"/>
  <c r="O7101" i="88"/>
  <c r="O7102" i="88"/>
  <c r="O7103" i="88"/>
  <c r="O7104" i="88"/>
  <c r="O7105" i="88"/>
  <c r="O7106" i="88"/>
  <c r="O7107" i="88"/>
  <c r="O7108" i="88"/>
  <c r="O7109" i="88"/>
  <c r="O7110" i="88"/>
  <c r="O7111" i="88"/>
  <c r="O7112" i="88"/>
  <c r="O7113" i="88"/>
  <c r="O7114" i="88"/>
  <c r="O7115" i="88"/>
  <c r="O7116" i="88"/>
  <c r="O7117" i="88"/>
  <c r="O7118" i="88"/>
  <c r="O7119" i="88"/>
  <c r="O7120" i="88"/>
  <c r="O7121" i="88"/>
  <c r="O7122" i="88"/>
  <c r="O7123" i="88"/>
  <c r="O7124" i="88"/>
  <c r="O7125" i="88"/>
  <c r="O7126" i="88"/>
  <c r="O7127" i="88"/>
  <c r="O7128" i="88"/>
  <c r="O7129" i="88"/>
  <c r="O7130" i="88"/>
  <c r="O7131" i="88"/>
  <c r="O7132" i="88"/>
  <c r="O7133" i="88"/>
  <c r="O7134" i="88"/>
  <c r="O7135" i="88"/>
  <c r="O7136" i="88"/>
  <c r="O7137" i="88"/>
  <c r="O7138" i="88"/>
  <c r="O7139" i="88"/>
  <c r="O7140" i="88"/>
  <c r="O7141" i="88"/>
  <c r="O7142" i="88"/>
  <c r="O7143" i="88"/>
  <c r="O7144" i="88"/>
  <c r="O7145" i="88"/>
  <c r="O7146" i="88"/>
  <c r="O7147" i="88"/>
  <c r="O7148" i="88"/>
  <c r="O7149" i="88"/>
  <c r="O7150" i="88"/>
  <c r="O7151" i="88"/>
  <c r="O7152" i="88"/>
  <c r="O7153" i="88"/>
  <c r="O7154" i="88"/>
  <c r="O7155" i="88"/>
  <c r="O7156" i="88"/>
  <c r="O7157" i="88"/>
  <c r="O7158" i="88"/>
  <c r="O7159" i="88"/>
  <c r="O7160" i="88"/>
  <c r="O7161" i="88"/>
  <c r="O7162" i="88"/>
  <c r="O7163" i="88"/>
  <c r="O7164" i="88"/>
  <c r="O7165" i="88"/>
  <c r="O7166" i="88"/>
  <c r="O7167" i="88"/>
  <c r="O7168" i="88"/>
  <c r="O7169" i="88"/>
  <c r="O7170" i="88"/>
  <c r="O7171" i="88"/>
  <c r="O7172" i="88"/>
  <c r="O7173" i="88"/>
  <c r="O7174" i="88"/>
  <c r="O7175" i="88"/>
  <c r="O7176" i="88"/>
  <c r="O7177" i="88"/>
  <c r="O7178" i="88"/>
  <c r="O7179" i="88"/>
  <c r="O7180" i="88"/>
  <c r="O7181" i="88"/>
  <c r="O7182" i="88"/>
  <c r="O7183" i="88"/>
  <c r="O7184" i="88"/>
  <c r="O7185" i="88"/>
  <c r="O7186" i="88"/>
  <c r="O7187" i="88"/>
  <c r="O7188" i="88"/>
  <c r="O7189" i="88"/>
  <c r="O7190" i="88"/>
  <c r="O7191" i="88"/>
  <c r="O7192" i="88"/>
  <c r="O7193" i="88"/>
  <c r="O7194" i="88"/>
  <c r="O7195" i="88"/>
  <c r="O7196" i="88"/>
  <c r="O7197" i="88"/>
  <c r="O7198" i="88"/>
  <c r="O7199" i="88"/>
  <c r="O7200" i="88"/>
  <c r="O7201" i="88"/>
  <c r="O7202" i="88"/>
  <c r="O7203" i="88"/>
  <c r="O7204" i="88"/>
  <c r="O7205" i="88"/>
  <c r="O7206" i="88"/>
  <c r="O7207" i="88"/>
  <c r="O7208" i="88"/>
  <c r="O7209" i="88"/>
  <c r="O7210" i="88"/>
  <c r="O7211" i="88"/>
  <c r="O7212" i="88"/>
  <c r="O7213" i="88"/>
  <c r="O7214" i="88"/>
  <c r="O7215" i="88"/>
  <c r="O7216" i="88"/>
  <c r="O7217" i="88"/>
  <c r="O7218" i="88"/>
  <c r="O7219" i="88"/>
  <c r="O7220" i="88"/>
  <c r="O7221" i="88"/>
  <c r="O7222" i="88"/>
  <c r="O7223" i="88"/>
  <c r="O7224" i="88"/>
  <c r="O7225" i="88"/>
  <c r="O7226" i="88"/>
  <c r="O7227" i="88"/>
  <c r="O7228" i="88"/>
  <c r="O7229" i="88"/>
  <c r="O7230" i="88"/>
  <c r="O7231" i="88"/>
  <c r="O7232" i="88"/>
  <c r="O7233" i="88"/>
  <c r="O7234" i="88"/>
  <c r="O7235" i="88"/>
  <c r="O7236" i="88"/>
  <c r="O7237" i="88"/>
  <c r="O7238" i="88"/>
  <c r="O7239" i="88"/>
  <c r="O7240" i="88"/>
  <c r="O7242" i="88"/>
  <c r="O7243" i="88"/>
  <c r="O7244" i="88"/>
  <c r="O7245" i="88"/>
  <c r="O7246" i="88"/>
  <c r="O7247" i="88"/>
  <c r="O7248" i="88"/>
  <c r="O7250" i="88"/>
  <c r="O7251" i="88"/>
  <c r="O7252" i="88"/>
  <c r="O7253" i="88"/>
  <c r="O7254" i="88"/>
  <c r="O7255" i="88"/>
  <c r="O7256" i="88"/>
  <c r="O7257" i="88"/>
  <c r="O7258" i="88"/>
  <c r="O7259" i="88"/>
  <c r="O7260" i="88"/>
  <c r="O7261" i="88"/>
  <c r="O7262" i="88"/>
  <c r="O7263" i="88"/>
  <c r="O7264" i="88"/>
  <c r="O7265" i="88"/>
  <c r="O7266" i="88"/>
  <c r="O7267" i="88"/>
  <c r="O7268" i="88"/>
  <c r="O7269" i="88"/>
  <c r="O7270" i="88"/>
  <c r="O7271" i="88"/>
  <c r="O7272" i="88"/>
  <c r="O7274" i="88"/>
  <c r="O7275" i="88"/>
  <c r="O7276" i="88"/>
  <c r="O7277" i="88"/>
  <c r="O7278" i="88"/>
  <c r="O7279" i="88"/>
  <c r="O7280" i="88"/>
  <c r="O7281" i="88"/>
  <c r="O7282" i="88"/>
  <c r="O7283" i="88"/>
  <c r="O7284" i="88"/>
  <c r="O7285" i="88"/>
  <c r="O7286" i="88"/>
  <c r="O7287" i="88"/>
  <c r="O7288" i="88"/>
  <c r="O7289" i="88"/>
  <c r="O7290" i="88"/>
  <c r="O7291" i="88"/>
  <c r="O7292" i="88"/>
  <c r="O7293" i="88"/>
  <c r="O7294" i="88"/>
  <c r="O7295" i="88"/>
  <c r="O7296" i="88"/>
  <c r="O7297" i="88"/>
  <c r="O7298" i="88"/>
  <c r="O7299" i="88"/>
  <c r="O7300" i="88"/>
  <c r="O7301" i="88"/>
  <c r="O7302" i="88"/>
  <c r="O7303" i="88"/>
  <c r="O7304" i="88"/>
  <c r="O7305" i="88"/>
  <c r="O7306" i="88"/>
  <c r="O7307" i="88"/>
  <c r="O7308" i="88"/>
  <c r="O7309" i="88"/>
  <c r="O7310" i="88"/>
  <c r="O7311" i="88"/>
  <c r="O7312" i="88"/>
  <c r="O7313" i="88"/>
  <c r="O7314" i="88"/>
  <c r="O7315" i="88"/>
  <c r="O7316" i="88"/>
  <c r="O7317" i="88"/>
  <c r="O7318" i="88"/>
  <c r="O7319" i="88"/>
  <c r="O7320" i="88"/>
  <c r="O7321" i="88"/>
  <c r="O7322" i="88"/>
  <c r="O7323" i="88"/>
  <c r="O7324" i="88"/>
  <c r="O7325" i="88"/>
  <c r="O7326" i="88"/>
  <c r="O7327" i="88"/>
  <c r="O7328" i="88"/>
  <c r="O7329" i="88"/>
  <c r="O7330" i="88"/>
  <c r="O7331" i="88"/>
  <c r="O7332" i="88"/>
  <c r="O7333" i="88"/>
  <c r="O7334" i="88"/>
  <c r="O7335" i="88"/>
  <c r="O7336" i="88"/>
  <c r="O7337" i="88"/>
  <c r="O7338" i="88"/>
  <c r="O7339" i="88"/>
  <c r="O7340" i="88"/>
  <c r="O7341" i="88"/>
  <c r="O7342" i="88"/>
  <c r="O7343" i="88"/>
  <c r="O7345" i="88"/>
  <c r="O7346" i="88"/>
  <c r="O7347" i="88"/>
  <c r="O7348" i="88"/>
  <c r="O7349" i="88"/>
  <c r="O7350" i="88"/>
  <c r="O7351" i="88"/>
  <c r="O7352" i="88"/>
  <c r="O7353" i="88"/>
  <c r="O7354" i="88"/>
  <c r="O7355" i="88"/>
  <c r="O7356" i="88"/>
  <c r="O7357" i="88"/>
  <c r="O7358" i="88"/>
  <c r="O7359" i="88"/>
  <c r="O7360" i="88"/>
  <c r="O7361" i="88"/>
  <c r="O7362" i="88"/>
  <c r="O7363" i="88"/>
  <c r="O7364" i="88"/>
  <c r="O7365" i="88"/>
  <c r="O7366" i="88"/>
  <c r="O7367" i="88"/>
  <c r="O7368" i="88"/>
  <c r="O7369" i="88"/>
  <c r="O7370" i="88"/>
  <c r="O7371" i="88"/>
  <c r="O7372" i="88"/>
  <c r="O7373" i="88"/>
  <c r="O7374" i="88"/>
  <c r="O7375" i="88"/>
  <c r="O7376" i="88"/>
  <c r="O7377" i="88"/>
  <c r="O7378" i="88"/>
  <c r="O7379" i="88"/>
  <c r="O7380" i="88"/>
  <c r="O7381" i="88"/>
  <c r="O7382" i="88"/>
  <c r="O7383" i="88"/>
  <c r="O7384" i="88"/>
  <c r="O7385" i="88"/>
  <c r="O7386" i="88"/>
  <c r="O7387" i="88"/>
  <c r="O7388" i="88"/>
  <c r="O7389" i="88"/>
  <c r="O7390" i="88"/>
  <c r="O7391" i="88"/>
  <c r="O7392" i="88"/>
  <c r="O7393" i="88"/>
  <c r="O7394" i="88"/>
  <c r="O7395" i="88"/>
  <c r="O7396" i="88"/>
  <c r="O7397" i="88"/>
  <c r="O7398" i="88"/>
  <c r="O7399" i="88"/>
  <c r="O7400" i="88"/>
  <c r="O7401" i="88"/>
  <c r="O7402" i="88"/>
  <c r="O7403" i="88"/>
  <c r="O7404" i="88"/>
  <c r="O7405" i="88"/>
  <c r="O7406" i="88"/>
  <c r="O7407" i="88"/>
  <c r="O7408" i="88"/>
  <c r="O7409" i="88"/>
  <c r="O7410" i="88"/>
  <c r="O7411" i="88"/>
  <c r="O7412" i="88"/>
  <c r="O7413" i="88"/>
  <c r="O7414" i="88"/>
  <c r="O7415" i="88"/>
  <c r="O7416" i="88"/>
  <c r="O7417" i="88"/>
  <c r="O7418" i="88"/>
  <c r="O7419" i="88"/>
  <c r="O7420" i="88"/>
  <c r="O7421" i="88"/>
  <c r="O7422" i="88"/>
  <c r="O7424" i="88"/>
  <c r="O7425" i="88"/>
  <c r="O7426" i="88"/>
  <c r="O7427" i="88"/>
  <c r="O7428" i="88"/>
  <c r="O7429" i="88"/>
  <c r="O7430" i="88"/>
  <c r="O7431" i="88"/>
  <c r="O7432" i="88"/>
  <c r="O7433" i="88"/>
  <c r="O7434" i="88"/>
  <c r="O7435" i="88"/>
  <c r="O7436" i="88"/>
  <c r="O7437" i="88"/>
  <c r="O7438" i="88"/>
  <c r="O7439" i="88"/>
  <c r="O7440" i="88"/>
  <c r="O7441" i="88"/>
  <c r="O7442" i="88"/>
  <c r="O7443" i="88"/>
  <c r="O7444" i="88"/>
  <c r="O7445" i="88"/>
  <c r="O7446" i="88"/>
  <c r="O7447" i="88"/>
  <c r="O7448" i="88"/>
  <c r="O7450" i="88"/>
  <c r="O7451" i="88"/>
  <c r="O7452" i="88"/>
  <c r="O7453" i="88"/>
  <c r="O7454" i="88"/>
  <c r="O7455" i="88"/>
  <c r="O7456" i="88"/>
  <c r="O7459" i="88"/>
  <c r="O7460" i="88"/>
  <c r="O7461" i="88"/>
  <c r="O7462" i="88"/>
  <c r="O7463" i="88"/>
  <c r="O7464" i="88"/>
  <c r="O7465" i="88"/>
  <c r="O7467" i="88"/>
  <c r="O7468" i="88"/>
  <c r="O7469" i="88"/>
  <c r="O7470" i="88"/>
  <c r="O7471" i="88"/>
  <c r="O7472" i="88"/>
  <c r="O7475" i="88"/>
  <c r="O7476" i="88"/>
  <c r="O7477" i="88"/>
  <c r="O7478" i="88"/>
  <c r="O7479" i="88"/>
  <c r="O7480" i="88"/>
  <c r="O7481" i="88"/>
  <c r="O7483" i="88"/>
  <c r="O7484" i="88"/>
  <c r="O7485" i="88"/>
  <c r="O7486" i="88"/>
  <c r="O7487" i="88"/>
  <c r="O7488" i="88"/>
  <c r="O7489" i="88"/>
  <c r="O7490" i="88"/>
  <c r="O7492" i="88"/>
  <c r="O7493" i="88"/>
  <c r="O7494" i="88"/>
  <c r="O7495" i="88"/>
  <c r="O7496" i="88"/>
  <c r="O7497" i="88"/>
  <c r="O7498" i="88"/>
  <c r="O7500" i="88"/>
  <c r="O7501" i="88"/>
  <c r="O7502" i="88"/>
  <c r="O7503" i="88"/>
  <c r="O7504" i="88"/>
  <c r="O7505" i="88"/>
  <c r="O7506" i="88"/>
  <c r="O7507" i="88"/>
  <c r="O7508" i="88"/>
  <c r="O7509" i="88"/>
  <c r="O7510" i="88"/>
  <c r="O7511" i="88"/>
  <c r="O7512" i="88"/>
  <c r="O7513" i="88"/>
  <c r="O7514" i="88"/>
  <c r="O7516" i="88"/>
  <c r="O7517" i="88"/>
  <c r="O7518" i="88"/>
  <c r="O7519" i="88"/>
  <c r="O7520" i="88"/>
  <c r="O7521" i="88"/>
  <c r="O7524" i="88"/>
  <c r="O7525" i="88"/>
  <c r="O7526" i="88"/>
  <c r="O7527" i="88"/>
  <c r="O7528" i="88"/>
  <c r="O7529" i="88"/>
  <c r="O7530" i="88"/>
  <c r="O7531" i="88"/>
  <c r="O7532" i="88"/>
  <c r="O7533" i="88"/>
  <c r="O7534" i="88"/>
  <c r="O7535" i="88"/>
  <c r="O7536" i="88"/>
  <c r="O7537" i="88"/>
  <c r="O7538" i="88"/>
  <c r="O7540" i="88"/>
  <c r="O7541" i="88"/>
  <c r="O7542" i="88"/>
  <c r="O7543" i="88"/>
  <c r="O7544" i="88"/>
  <c r="O7545" i="88"/>
  <c r="O7546" i="88"/>
  <c r="O7547" i="88"/>
  <c r="O7548" i="88"/>
  <c r="O7549" i="88"/>
  <c r="O7550" i="88"/>
  <c r="O7551" i="88"/>
  <c r="O7552" i="88"/>
  <c r="O7553" i="88"/>
  <c r="O7554" i="88"/>
  <c r="O7555" i="88"/>
  <c r="O7556" i="88"/>
  <c r="O7557" i="88"/>
  <c r="O7558" i="88"/>
  <c r="O7559" i="88"/>
  <c r="O7560" i="88"/>
  <c r="O7561" i="88"/>
  <c r="O7563" i="88"/>
  <c r="O7564" i="88"/>
  <c r="O7565" i="88"/>
  <c r="O7566" i="88"/>
  <c r="O7567" i="88"/>
  <c r="O7568" i="88"/>
  <c r="O7569" i="88"/>
  <c r="O7570" i="88"/>
  <c r="O7571" i="88"/>
  <c r="O7572" i="88"/>
  <c r="O7573" i="88"/>
  <c r="O7574" i="88"/>
  <c r="O7575" i="88"/>
  <c r="O7576" i="88"/>
  <c r="O7577" i="88"/>
  <c r="O7578" i="88"/>
  <c r="O7579" i="88"/>
  <c r="O7580" i="88"/>
  <c r="O7581" i="88"/>
  <c r="O7582" i="88"/>
  <c r="O7583" i="88"/>
  <c r="O7584" i="88"/>
  <c r="O7585" i="88"/>
  <c r="O7586" i="88"/>
  <c r="O7588" i="88"/>
  <c r="O7589" i="88"/>
  <c r="O7590" i="88"/>
  <c r="O7591" i="88"/>
  <c r="O7592" i="88"/>
  <c r="O7593" i="88"/>
  <c r="O7594" i="88"/>
  <c r="O7595" i="88"/>
  <c r="O7596" i="88"/>
  <c r="O7598" i="88"/>
  <c r="O7599" i="88"/>
  <c r="O7600" i="88"/>
  <c r="O7601" i="88"/>
  <c r="O7602" i="88"/>
  <c r="O7603" i="88"/>
  <c r="O7604" i="88"/>
  <c r="O7605" i="88"/>
  <c r="O7606" i="88"/>
  <c r="O7607" i="88"/>
  <c r="O7608" i="88"/>
  <c r="O7609" i="88"/>
  <c r="O7610" i="88"/>
  <c r="O7611" i="88"/>
  <c r="O7612" i="88"/>
  <c r="O7613" i="88"/>
  <c r="O7614" i="88"/>
  <c r="O7615" i="88"/>
  <c r="O7616" i="88"/>
  <c r="O7617" i="88"/>
  <c r="O7618" i="88"/>
  <c r="O7619" i="88"/>
  <c r="O7620" i="88"/>
  <c r="O7621" i="88"/>
  <c r="O7622" i="88"/>
  <c r="O7623" i="88"/>
  <c r="O7624" i="88"/>
  <c r="O7625" i="88"/>
  <c r="O7626" i="88"/>
  <c r="O7627" i="88"/>
  <c r="O7628" i="88"/>
  <c r="O7629" i="88"/>
  <c r="O7630" i="88"/>
  <c r="O7631" i="88"/>
  <c r="O7632" i="88"/>
  <c r="O7633" i="88"/>
  <c r="O7634" i="88"/>
  <c r="O7635" i="88"/>
  <c r="O7636" i="88"/>
  <c r="O7637" i="88"/>
  <c r="O7638" i="88"/>
  <c r="O7639" i="88"/>
  <c r="O7640" i="88"/>
  <c r="O7641" i="88"/>
  <c r="O7642" i="88"/>
  <c r="O7643" i="88"/>
  <c r="O7644" i="88"/>
  <c r="O7645" i="88"/>
  <c r="O7646" i="88"/>
  <c r="O7647" i="88"/>
  <c r="O7648" i="88"/>
  <c r="O7649" i="88"/>
  <c r="O7650" i="88"/>
  <c r="O7651" i="88"/>
  <c r="O7652" i="88"/>
  <c r="O7653" i="88"/>
  <c r="O7654" i="88"/>
  <c r="O7655" i="88"/>
  <c r="O7656" i="88"/>
  <c r="O7657" i="88"/>
  <c r="O7658" i="88"/>
  <c r="O7659" i="88"/>
  <c r="O7660" i="88"/>
  <c r="O7661" i="88"/>
  <c r="O7662" i="88"/>
  <c r="O7663" i="88"/>
  <c r="O7664" i="88"/>
  <c r="O7665" i="88"/>
  <c r="O7666" i="88"/>
  <c r="O7667" i="88"/>
  <c r="O7668" i="88"/>
  <c r="O7669" i="88"/>
  <c r="O7670" i="88"/>
  <c r="O7671" i="88"/>
  <c r="O7672" i="88"/>
  <c r="O7673" i="88"/>
  <c r="O7674" i="88"/>
  <c r="O7675" i="88"/>
  <c r="O7676" i="88"/>
  <c r="O7677" i="88"/>
  <c r="O7678" i="88"/>
  <c r="O7679" i="88"/>
  <c r="O7680" i="88"/>
  <c r="O7681" i="88"/>
  <c r="O7682" i="88"/>
  <c r="O7683" i="88"/>
  <c r="O7684" i="88"/>
  <c r="O7685" i="88"/>
  <c r="O7686" i="88"/>
  <c r="O7687" i="88"/>
  <c r="O7688" i="88"/>
  <c r="O7690" i="88"/>
  <c r="O7691" i="88"/>
  <c r="O7692" i="88"/>
  <c r="O7693" i="88"/>
  <c r="O7694" i="88"/>
  <c r="O7695" i="88"/>
  <c r="O7696" i="88"/>
  <c r="O7697" i="88"/>
  <c r="O7698" i="88"/>
  <c r="O7699" i="88"/>
  <c r="O7700" i="88"/>
  <c r="O7701" i="88"/>
  <c r="O7702" i="88"/>
  <c r="O7703" i="88"/>
  <c r="O7704" i="88"/>
  <c r="O7706" i="88"/>
  <c r="O7707" i="88"/>
  <c r="O7708" i="88"/>
  <c r="O7709" i="88"/>
  <c r="O7710" i="88"/>
  <c r="O7711" i="88"/>
  <c r="O7712" i="88"/>
  <c r="O7713" i="88"/>
  <c r="O7714" i="88"/>
  <c r="O7715" i="88"/>
  <c r="O7716" i="88"/>
  <c r="O7717" i="88"/>
  <c r="O7718" i="88"/>
  <c r="O7719" i="88"/>
  <c r="O7720" i="88"/>
  <c r="O7721" i="88"/>
  <c r="O7722" i="88"/>
  <c r="O7723" i="88"/>
  <c r="O7724" i="88"/>
  <c r="O7725" i="88"/>
  <c r="O7726" i="88"/>
  <c r="O7727" i="88"/>
  <c r="O7728" i="88"/>
  <c r="O7729" i="88"/>
  <c r="O7730" i="88"/>
  <c r="O7731" i="88"/>
  <c r="O7732" i="88"/>
  <c r="O7733" i="88"/>
  <c r="O7734" i="88"/>
  <c r="O7735" i="88"/>
  <c r="O7736" i="88"/>
  <c r="O7737" i="88"/>
  <c r="O7738" i="88"/>
  <c r="O7739" i="88"/>
  <c r="O7740" i="88"/>
  <c r="O7741" i="88"/>
  <c r="O7742" i="88"/>
  <c r="O7743" i="88"/>
  <c r="O7744" i="88"/>
  <c r="O7745" i="88"/>
  <c r="O7746" i="88"/>
  <c r="O7747" i="88"/>
  <c r="O7748" i="88"/>
  <c r="O7749" i="88"/>
  <c r="O7750" i="88"/>
  <c r="O7751" i="88"/>
  <c r="O7752" i="88"/>
  <c r="O7753" i="88"/>
  <c r="O7754" i="88"/>
  <c r="O7755" i="88"/>
  <c r="O7756" i="88"/>
  <c r="O7757" i="88"/>
  <c r="O7758" i="88"/>
  <c r="O7759" i="88"/>
  <c r="O7760" i="88"/>
  <c r="O7761" i="88"/>
  <c r="O7762" i="88"/>
  <c r="O7763" i="88"/>
  <c r="O7764" i="88"/>
  <c r="O7765" i="88"/>
  <c r="O7766" i="88"/>
  <c r="O7767" i="88"/>
  <c r="O7768" i="88"/>
  <c r="O7769" i="88"/>
  <c r="O7770" i="88"/>
  <c r="O7771" i="88"/>
  <c r="O7772" i="88"/>
  <c r="O7773" i="88"/>
  <c r="O7774" i="88"/>
  <c r="O7775" i="88"/>
  <c r="O7776" i="88"/>
  <c r="O7777" i="88"/>
  <c r="O7778" i="88"/>
  <c r="O7779" i="88"/>
  <c r="O7780" i="88"/>
  <c r="O7781" i="88"/>
  <c r="O7782" i="88"/>
  <c r="O7783" i="88"/>
  <c r="O7784" i="88"/>
  <c r="O7785" i="88"/>
  <c r="O7786" i="88"/>
  <c r="O7787" i="88"/>
  <c r="O7788" i="88"/>
  <c r="O7789" i="88"/>
  <c r="O7790" i="88"/>
  <c r="O7791" i="88"/>
  <c r="O7792" i="88"/>
  <c r="O7793" i="88"/>
  <c r="O7795" i="88"/>
  <c r="O7796" i="88"/>
  <c r="O7797" i="88"/>
  <c r="O7798" i="88"/>
  <c r="O7799" i="88"/>
  <c r="O7800" i="88"/>
  <c r="O7801" i="88"/>
  <c r="O7802" i="88"/>
  <c r="O7803" i="88"/>
  <c r="O7804" i="88"/>
  <c r="O7805" i="88"/>
  <c r="O7806" i="88"/>
  <c r="O7807" i="88"/>
  <c r="O7808" i="88"/>
  <c r="O7809" i="88"/>
  <c r="O7810" i="88"/>
  <c r="O7811" i="88"/>
  <c r="O7812" i="88"/>
  <c r="O7813" i="88"/>
  <c r="O7814" i="88"/>
  <c r="O7815" i="88"/>
  <c r="O7816" i="88"/>
  <c r="O7817" i="88"/>
  <c r="O7818" i="88"/>
  <c r="O7819" i="88"/>
  <c r="O7820" i="88"/>
  <c r="O7821" i="88"/>
  <c r="O7822" i="88"/>
  <c r="O7823" i="88"/>
  <c r="O7824" i="88"/>
  <c r="O7825" i="88"/>
  <c r="O7826" i="88"/>
  <c r="O7827" i="88"/>
  <c r="O7828" i="88"/>
  <c r="O7829" i="88"/>
  <c r="O7830" i="88"/>
  <c r="O7831" i="88"/>
  <c r="O7832" i="88"/>
  <c r="O7833" i="88"/>
  <c r="O7834" i="88"/>
  <c r="O7835" i="88"/>
  <c r="O7836" i="88"/>
  <c r="O7837" i="88"/>
  <c r="O7838" i="88"/>
  <c r="O7839" i="88"/>
  <c r="O7840" i="88"/>
  <c r="O7841" i="88"/>
  <c r="O7843" i="88"/>
  <c r="O7844" i="88"/>
  <c r="O7845" i="88"/>
  <c r="O7846" i="88"/>
  <c r="O7847" i="88"/>
  <c r="O7848" i="88"/>
  <c r="O7849" i="88"/>
  <c r="O7850" i="88"/>
  <c r="O7851" i="88"/>
  <c r="O7852" i="88"/>
  <c r="O7853" i="88"/>
  <c r="O7854" i="88"/>
  <c r="O7855" i="88"/>
  <c r="O7856" i="88"/>
  <c r="O7857" i="88"/>
  <c r="O7858" i="88"/>
  <c r="O7859" i="88"/>
  <c r="O7860" i="88"/>
  <c r="O7861" i="88"/>
  <c r="O7862" i="88"/>
  <c r="O7863" i="88"/>
  <c r="O7864" i="88"/>
  <c r="O7865" i="88"/>
  <c r="O7866" i="88"/>
  <c r="O7867" i="88"/>
  <c r="O7868" i="88"/>
  <c r="O7869" i="88"/>
  <c r="O7870" i="88"/>
  <c r="O7871" i="88"/>
  <c r="O7872" i="88"/>
  <c r="O7873" i="88"/>
  <c r="O7874" i="88"/>
  <c r="O7875" i="88"/>
  <c r="O7876" i="88"/>
  <c r="O7877" i="88"/>
  <c r="O7878" i="88"/>
  <c r="O7879" i="88"/>
  <c r="O7880" i="88"/>
  <c r="O7881" i="88"/>
  <c r="O7882" i="88"/>
  <c r="O7883" i="88"/>
  <c r="O7884" i="88"/>
  <c r="O7885" i="88"/>
  <c r="O7886" i="88"/>
  <c r="O7887" i="88"/>
  <c r="O7888" i="88"/>
  <c r="O7889" i="88"/>
  <c r="O7890" i="88"/>
  <c r="O7891" i="88"/>
  <c r="O7892" i="88"/>
  <c r="O7893" i="88"/>
  <c r="O7894" i="88"/>
  <c r="O7895" i="88"/>
  <c r="O7896" i="88"/>
  <c r="O7897" i="88"/>
  <c r="O7898" i="88"/>
  <c r="O7899" i="88"/>
  <c r="O7900" i="88"/>
  <c r="O7901" i="88"/>
  <c r="O7902" i="88"/>
  <c r="O7903" i="88"/>
  <c r="O7904" i="88"/>
  <c r="O7905" i="88"/>
  <c r="O7906" i="88"/>
  <c r="O7907" i="88"/>
  <c r="O7908" i="88"/>
  <c r="O7909" i="88"/>
  <c r="O7910" i="88"/>
  <c r="O7911" i="88"/>
  <c r="O7912" i="88"/>
  <c r="O7913" i="88"/>
  <c r="O7914" i="88"/>
  <c r="O7915" i="88"/>
  <c r="O7916" i="88"/>
  <c r="O7917" i="88"/>
  <c r="O7918" i="88"/>
  <c r="O7919" i="88"/>
  <c r="O7920" i="88"/>
  <c r="O7921" i="88"/>
  <c r="O7922" i="88"/>
  <c r="O7923" i="88"/>
  <c r="O7924" i="88"/>
  <c r="O7925" i="88"/>
  <c r="O7926" i="88"/>
  <c r="O7927" i="88"/>
  <c r="O7928" i="88"/>
  <c r="O7929" i="88"/>
  <c r="O7930" i="88"/>
  <c r="O7931" i="88"/>
  <c r="O7932" i="88"/>
  <c r="O7933" i="88"/>
  <c r="O7934" i="88"/>
  <c r="O7935" i="88"/>
  <c r="O7936" i="88"/>
  <c r="O7937" i="88"/>
  <c r="O7938" i="88"/>
  <c r="O7939" i="88"/>
  <c r="O7940" i="88"/>
  <c r="O7941" i="88"/>
  <c r="O7942" i="88"/>
  <c r="O7943" i="88"/>
  <c r="O7944" i="88"/>
  <c r="O7945" i="88"/>
  <c r="O7946" i="88"/>
  <c r="O7947" i="88"/>
  <c r="O7948" i="88"/>
  <c r="O7949" i="88"/>
  <c r="O7950" i="88"/>
  <c r="O7951" i="88"/>
  <c r="O7952" i="88"/>
  <c r="O7953" i="88"/>
  <c r="O7954" i="88"/>
  <c r="O7955" i="88"/>
  <c r="O7956" i="88"/>
  <c r="O7957" i="88"/>
  <c r="O7958" i="88"/>
  <c r="O7959" i="88"/>
  <c r="O7960" i="88"/>
  <c r="O7961" i="88"/>
  <c r="O7962" i="88"/>
  <c r="O7963" i="88"/>
  <c r="O7964" i="88"/>
  <c r="O7965" i="88"/>
  <c r="O7966" i="88"/>
  <c r="O7967" i="88"/>
  <c r="O7968" i="88"/>
  <c r="O7969" i="88"/>
  <c r="O7970" i="88"/>
  <c r="O7971" i="88"/>
  <c r="O7972" i="88"/>
  <c r="O7973" i="88"/>
  <c r="O7974" i="88"/>
  <c r="O7975" i="88"/>
  <c r="O7976" i="88"/>
  <c r="O7977" i="88"/>
  <c r="O7978" i="88"/>
  <c r="O7979" i="88"/>
  <c r="O7980" i="88"/>
  <c r="O7981" i="88"/>
  <c r="O7982" i="88"/>
  <c r="O7983" i="88"/>
  <c r="O7984" i="88"/>
  <c r="O7985" i="88"/>
  <c r="O7986" i="88"/>
  <c r="O7987" i="88"/>
  <c r="O7988" i="88"/>
  <c r="O7989" i="88"/>
  <c r="O7990" i="88"/>
  <c r="O7991" i="88"/>
  <c r="O7992" i="88"/>
  <c r="O7993" i="88"/>
  <c r="O7994" i="88"/>
  <c r="O7995" i="88"/>
  <c r="O7996" i="88"/>
  <c r="O7997" i="88"/>
  <c r="O7998" i="88"/>
  <c r="O7999" i="88"/>
  <c r="O8000" i="88"/>
  <c r="O8001" i="88"/>
  <c r="O8002" i="88"/>
  <c r="O8003" i="88"/>
  <c r="O8004" i="88"/>
  <c r="O8005" i="88"/>
  <c r="O8006" i="88"/>
  <c r="O8007" i="88"/>
  <c r="O8008" i="88"/>
  <c r="O8009" i="88"/>
  <c r="O8010" i="88"/>
  <c r="O8011" i="88"/>
  <c r="O8012" i="88"/>
  <c r="O8013" i="88"/>
  <c r="O8014" i="88"/>
  <c r="O8015" i="88"/>
  <c r="O8016" i="88"/>
  <c r="O8017" i="88"/>
  <c r="O8018" i="88"/>
  <c r="O8019" i="88"/>
  <c r="O8020" i="88"/>
  <c r="O8021" i="88"/>
  <c r="O8022" i="88"/>
  <c r="O8023" i="88"/>
  <c r="O8024" i="88"/>
  <c r="O8025" i="88"/>
  <c r="O8026" i="88"/>
  <c r="O8027" i="88"/>
  <c r="O8028" i="88"/>
  <c r="O8029" i="88"/>
  <c r="O8030" i="88"/>
  <c r="O8031" i="88"/>
  <c r="O8032" i="88"/>
  <c r="O8033" i="88"/>
  <c r="O8034" i="88"/>
  <c r="O8035" i="88"/>
  <c r="O8036" i="88"/>
  <c r="O8037" i="88"/>
  <c r="O8038" i="88"/>
  <c r="O8039" i="88"/>
  <c r="O8040" i="88"/>
  <c r="O8041" i="88"/>
  <c r="O8042" i="88"/>
  <c r="O8043" i="88"/>
  <c r="O8044" i="88"/>
  <c r="O8045" i="88"/>
  <c r="O8046" i="88"/>
  <c r="O8047" i="88"/>
  <c r="O8048" i="88"/>
  <c r="O8049" i="88"/>
  <c r="O8050" i="88"/>
  <c r="O8051" i="88"/>
  <c r="O8052" i="88"/>
  <c r="O8053" i="88"/>
  <c r="O8054" i="88"/>
  <c r="O8055" i="88"/>
  <c r="O8056" i="88"/>
  <c r="O8057" i="88"/>
  <c r="O8058" i="88"/>
  <c r="O8059" i="88"/>
  <c r="O8060" i="88"/>
  <c r="O8061" i="88"/>
  <c r="O8062" i="88"/>
  <c r="O8063" i="88"/>
  <c r="O8064" i="88"/>
  <c r="O8065" i="88"/>
  <c r="O8066" i="88"/>
  <c r="O8067" i="88"/>
  <c r="O8068" i="88"/>
  <c r="O8069" i="88"/>
  <c r="O8070" i="88"/>
  <c r="O8071" i="88"/>
  <c r="O8072" i="88"/>
  <c r="O8073" i="88"/>
  <c r="O8074" i="88"/>
  <c r="O8075" i="88"/>
  <c r="O8076" i="88"/>
  <c r="O8077" i="88"/>
  <c r="O8078" i="88"/>
  <c r="O8079" i="88"/>
  <c r="O8080" i="88"/>
  <c r="O8081" i="88"/>
  <c r="O8082" i="88"/>
  <c r="O8083" i="88"/>
  <c r="O8084" i="88"/>
  <c r="O8085" i="88"/>
  <c r="O8086" i="88"/>
  <c r="O8087" i="88"/>
  <c r="O8088" i="88"/>
  <c r="O8089" i="88"/>
  <c r="O8090" i="88"/>
  <c r="O8091" i="88"/>
  <c r="O8092" i="88"/>
  <c r="O8093" i="88"/>
  <c r="O8094" i="88"/>
  <c r="O8095" i="88"/>
  <c r="O8096" i="88"/>
  <c r="O8097" i="88"/>
  <c r="O8098" i="88"/>
  <c r="O8099" i="88"/>
  <c r="O8100" i="88"/>
  <c r="O8101" i="88"/>
  <c r="O8102" i="88"/>
  <c r="O8103" i="88"/>
  <c r="O8104" i="88"/>
  <c r="O8105" i="88"/>
  <c r="O8106" i="88"/>
  <c r="O8107" i="88"/>
  <c r="O8108" i="88"/>
  <c r="O8109" i="88"/>
  <c r="O8110" i="88"/>
  <c r="O8111" i="88"/>
  <c r="O8112" i="88"/>
  <c r="O8113" i="88"/>
  <c r="O8114" i="88"/>
  <c r="O8115" i="88"/>
  <c r="O8116" i="88"/>
  <c r="O8117" i="88"/>
  <c r="O8118" i="88"/>
  <c r="O8119" i="88"/>
  <c r="O8120" i="88"/>
  <c r="O8121" i="88"/>
  <c r="O8122" i="88"/>
  <c r="O8123" i="88"/>
  <c r="O8124" i="88"/>
  <c r="O8125" i="88"/>
  <c r="O8126" i="88"/>
  <c r="O8127" i="88"/>
  <c r="O8128" i="88"/>
  <c r="O8129" i="88"/>
  <c r="O8130" i="88"/>
  <c r="O8131" i="88"/>
  <c r="O8132" i="88"/>
  <c r="O8133" i="88"/>
  <c r="O8134" i="88"/>
  <c r="O8135" i="88"/>
  <c r="O8136" i="88"/>
  <c r="O8137" i="88"/>
  <c r="O8138" i="88"/>
  <c r="O8139" i="88"/>
  <c r="O8140" i="88"/>
  <c r="O8141" i="88"/>
  <c r="O8142" i="88"/>
  <c r="O8143" i="88"/>
  <c r="O8144" i="88"/>
  <c r="O8145" i="88"/>
  <c r="O8146" i="88"/>
  <c r="O8147" i="88"/>
  <c r="O8148" i="88"/>
  <c r="O8149" i="88"/>
  <c r="O8150" i="88"/>
  <c r="O8151" i="88"/>
  <c r="O8152" i="88"/>
  <c r="O8153" i="88"/>
  <c r="O8154" i="88"/>
  <c r="O8155" i="88"/>
  <c r="O8156" i="88"/>
  <c r="O8157" i="88"/>
  <c r="O8158" i="88"/>
  <c r="O8159" i="88"/>
  <c r="O8160" i="88"/>
  <c r="O8161" i="88"/>
  <c r="O8162" i="88"/>
  <c r="O8163" i="88"/>
  <c r="O8164" i="88"/>
  <c r="O8165" i="88"/>
  <c r="O8166" i="88"/>
  <c r="O8167" i="88"/>
  <c r="O8168" i="88"/>
  <c r="O8169" i="88"/>
  <c r="O8170" i="88"/>
  <c r="O8171" i="88"/>
  <c r="O8172" i="88"/>
  <c r="O8173" i="88"/>
  <c r="O8174" i="88"/>
  <c r="O8175" i="88"/>
  <c r="O8176" i="88"/>
  <c r="O8177" i="88"/>
  <c r="O8178" i="88"/>
  <c r="O8179" i="88"/>
  <c r="O8180" i="88"/>
  <c r="O8181" i="88"/>
  <c r="O8183" i="88"/>
  <c r="O8184" i="88"/>
  <c r="O8185" i="88"/>
  <c r="O8186" i="88"/>
  <c r="O8187" i="88"/>
  <c r="O8188" i="88"/>
  <c r="O8189" i="88"/>
  <c r="O8190" i="88"/>
  <c r="O8191" i="88"/>
  <c r="O8192" i="88"/>
  <c r="O8193" i="88"/>
  <c r="O8194" i="88"/>
  <c r="O8195" i="88"/>
  <c r="O8196" i="88"/>
  <c r="O8197" i="88"/>
  <c r="O8198" i="88"/>
  <c r="O8199" i="88"/>
  <c r="O8200" i="88"/>
  <c r="O8201" i="88"/>
  <c r="O8202" i="88"/>
  <c r="O8203" i="88"/>
  <c r="O8204" i="88"/>
  <c r="O8205" i="88"/>
  <c r="O8206" i="88"/>
  <c r="O8207" i="88"/>
  <c r="O8208" i="88"/>
  <c r="O8209" i="88"/>
  <c r="O8210" i="88"/>
  <c r="O8211" i="88"/>
  <c r="O8212" i="88"/>
  <c r="O8213" i="88"/>
  <c r="O8214" i="88"/>
  <c r="O8215" i="88"/>
  <c r="O8216" i="88"/>
  <c r="O8217" i="88"/>
  <c r="O8218" i="88"/>
  <c r="O8219" i="88"/>
  <c r="O8220" i="88"/>
  <c r="O8221" i="88"/>
  <c r="O8222" i="88"/>
  <c r="O8223" i="88"/>
  <c r="O8224" i="88"/>
  <c r="O8225" i="88"/>
  <c r="O8226" i="88"/>
  <c r="O8227" i="88"/>
  <c r="O8228" i="88"/>
  <c r="O8229" i="88"/>
  <c r="O8230" i="88"/>
  <c r="O8231" i="88"/>
  <c r="O8232" i="88"/>
  <c r="O8233" i="88"/>
  <c r="O8234" i="88"/>
  <c r="O8235" i="88"/>
  <c r="O8236" i="88"/>
  <c r="O8237" i="88"/>
  <c r="O8238" i="88"/>
  <c r="O8239" i="88"/>
  <c r="O8240" i="88"/>
  <c r="O8241" i="88"/>
  <c r="O8242" i="88"/>
  <c r="O8243" i="88"/>
  <c r="O8244" i="88"/>
  <c r="O8245" i="88"/>
  <c r="O8246" i="88"/>
  <c r="O8247" i="88"/>
  <c r="O8248" i="88"/>
  <c r="O8249" i="88"/>
  <c r="O8250" i="88"/>
  <c r="O8251" i="88"/>
  <c r="O8252" i="88"/>
  <c r="O8253" i="88"/>
  <c r="O8254" i="88"/>
  <c r="O8255" i="88"/>
  <c r="O8256" i="88"/>
  <c r="O8257" i="88"/>
  <c r="O8258" i="88"/>
  <c r="O8259" i="88"/>
  <c r="O8260" i="88"/>
  <c r="O8261" i="88"/>
  <c r="O8262" i="88"/>
  <c r="O8263" i="88"/>
  <c r="O8264" i="88"/>
  <c r="O8265" i="88"/>
  <c r="O8266" i="88"/>
  <c r="O8267" i="88"/>
  <c r="O8268" i="88"/>
  <c r="O8269" i="88"/>
  <c r="O8270" i="88"/>
  <c r="O8271" i="88"/>
  <c r="O8272" i="88"/>
  <c r="O8273" i="88"/>
  <c r="O8274" i="88"/>
  <c r="O8275" i="88"/>
  <c r="O8276" i="88"/>
  <c r="O8277" i="88"/>
  <c r="O8278" i="88"/>
  <c r="O8279" i="88"/>
  <c r="O8280" i="88"/>
  <c r="O8281" i="88"/>
  <c r="O8282" i="88"/>
  <c r="O8283" i="88"/>
  <c r="O8284" i="88"/>
  <c r="O8285" i="88"/>
  <c r="O8286" i="88"/>
  <c r="O8287" i="88"/>
  <c r="O8288" i="88"/>
  <c r="O8289" i="88"/>
  <c r="O8290" i="88"/>
  <c r="O8291" i="88"/>
  <c r="O8292" i="88"/>
  <c r="O8293" i="88"/>
  <c r="O8294" i="88"/>
  <c r="O8295" i="88"/>
  <c r="O8296" i="88"/>
  <c r="O8297" i="88"/>
  <c r="O8298" i="88"/>
  <c r="O8299" i="88"/>
  <c r="O8300" i="88"/>
  <c r="O8301" i="88"/>
  <c r="O8302" i="88"/>
  <c r="O8303" i="88"/>
  <c r="O8304" i="88"/>
  <c r="O8305" i="88"/>
  <c r="O8306" i="88"/>
  <c r="O8307" i="88"/>
  <c r="O8308" i="88"/>
  <c r="O8309" i="88"/>
  <c r="O8310" i="88"/>
  <c r="O8311" i="88"/>
  <c r="O8312" i="88"/>
  <c r="O8313" i="88"/>
  <c r="O8314" i="88"/>
  <c r="O8316" i="88"/>
  <c r="O8317" i="88"/>
  <c r="O8318" i="88"/>
  <c r="O8320" i="88"/>
  <c r="O8321" i="88"/>
  <c r="O8322" i="88"/>
  <c r="O8323" i="88"/>
  <c r="O8324" i="88"/>
  <c r="O8325" i="88"/>
  <c r="O8326" i="88"/>
  <c r="O8327" i="88"/>
  <c r="O8328" i="88"/>
  <c r="O8329" i="88"/>
  <c r="O8330" i="88"/>
  <c r="O8332" i="88"/>
  <c r="O8333" i="88"/>
  <c r="O8334" i="88"/>
  <c r="O8335" i="88"/>
  <c r="O8336" i="88"/>
  <c r="O8337" i="88"/>
  <c r="O8338" i="88"/>
  <c r="O8339" i="88"/>
  <c r="O8340" i="88"/>
  <c r="O8341" i="88"/>
  <c r="O8342" i="88"/>
  <c r="O8343" i="88"/>
  <c r="O8344" i="88"/>
  <c r="O8345" i="88"/>
  <c r="O8346" i="88"/>
  <c r="O8347" i="88"/>
  <c r="O8348" i="88"/>
  <c r="O8349" i="88"/>
  <c r="O8350" i="88"/>
  <c r="O8351" i="88"/>
  <c r="O8352" i="88"/>
  <c r="O8353" i="88"/>
  <c r="O8354" i="88"/>
  <c r="O8355" i="88"/>
  <c r="O8356" i="88"/>
  <c r="O8357" i="88"/>
  <c r="O8358" i="88"/>
  <c r="O8359" i="88"/>
  <c r="O8360" i="88"/>
  <c r="O8361" i="88"/>
  <c r="O8362" i="88"/>
  <c r="O8363" i="88"/>
  <c r="O8364" i="88"/>
  <c r="O8365" i="88"/>
  <c r="O8366" i="88"/>
  <c r="O8367" i="88"/>
  <c r="O8368" i="88"/>
  <c r="O8369" i="88"/>
  <c r="O8370" i="88"/>
  <c r="O8371" i="88"/>
  <c r="O8372" i="88"/>
  <c r="O8373" i="88"/>
  <c r="O8374" i="88"/>
  <c r="O8375" i="88"/>
  <c r="O8377" i="88"/>
  <c r="O8378" i="88"/>
  <c r="O8379" i="88"/>
  <c r="O8380" i="88"/>
  <c r="O8381" i="88"/>
  <c r="O8382" i="88"/>
  <c r="O8383" i="88"/>
  <c r="O8384" i="88"/>
  <c r="O8385" i="88"/>
  <c r="O8386" i="88"/>
  <c r="O8387" i="88"/>
  <c r="O8388" i="88"/>
  <c r="O8389" i="88"/>
  <c r="O8390" i="88"/>
  <c r="O8391" i="88"/>
  <c r="O8393" i="88"/>
  <c r="O8394" i="88"/>
  <c r="O8395" i="88"/>
  <c r="O8396" i="88"/>
  <c r="O8397" i="88"/>
  <c r="O8398" i="88"/>
  <c r="O8399" i="88"/>
  <c r="O8401" i="88"/>
  <c r="O8402" i="88"/>
  <c r="O8403" i="88"/>
  <c r="O8404" i="88"/>
  <c r="O8405" i="88"/>
  <c r="O8406" i="88"/>
  <c r="O8407" i="88"/>
  <c r="O8408" i="88"/>
  <c r="O8409" i="88"/>
  <c r="O8410" i="88"/>
  <c r="O8411" i="88"/>
  <c r="O8412" i="88"/>
  <c r="O8413" i="88"/>
  <c r="O8414" i="88"/>
  <c r="O8415" i="88"/>
  <c r="O8416" i="88"/>
  <c r="O8417" i="88"/>
  <c r="O8418" i="88"/>
  <c r="O8419" i="88"/>
  <c r="O8420" i="88"/>
  <c r="O8421" i="88"/>
  <c r="O8422" i="88"/>
  <c r="O8423" i="88"/>
  <c r="O8424" i="88"/>
  <c r="O8425" i="88"/>
  <c r="O8426" i="88"/>
  <c r="O8427" i="88"/>
  <c r="O8428" i="88"/>
  <c r="O8429" i="88"/>
  <c r="O8430" i="88"/>
  <c r="O8431" i="88"/>
  <c r="O8432" i="88"/>
  <c r="O8433" i="88"/>
  <c r="O8434" i="88"/>
  <c r="O8435" i="88"/>
  <c r="O8436" i="88"/>
  <c r="O8437" i="88"/>
  <c r="O8438" i="88"/>
  <c r="O8439" i="88"/>
  <c r="O8440" i="88"/>
  <c r="O8441" i="88"/>
  <c r="O8442" i="88"/>
  <c r="O8443" i="88"/>
  <c r="O8444" i="88"/>
  <c r="O8445" i="88"/>
  <c r="O8446" i="88"/>
  <c r="O8447" i="88"/>
  <c r="O8448" i="88"/>
  <c r="O8449" i="88"/>
  <c r="O8450" i="88"/>
  <c r="O8451" i="88"/>
  <c r="O8452" i="88"/>
  <c r="O8453" i="88"/>
  <c r="O8454" i="88"/>
  <c r="O8455" i="88"/>
  <c r="O8456" i="88"/>
  <c r="O8457" i="88"/>
  <c r="O8458" i="88"/>
  <c r="O8459" i="88"/>
  <c r="O8460" i="88"/>
  <c r="O8462" i="88"/>
  <c r="O8463" i="88"/>
  <c r="O8464" i="88"/>
  <c r="O8466" i="88"/>
  <c r="O8467" i="88"/>
  <c r="O8468" i="88"/>
  <c r="O8469" i="88"/>
  <c r="O8470" i="88"/>
  <c r="O8471" i="88"/>
  <c r="O8472" i="88"/>
  <c r="O8473" i="88"/>
  <c r="O8474" i="88"/>
  <c r="O8475" i="88"/>
  <c r="O8476" i="88"/>
  <c r="O8477" i="88"/>
  <c r="O8478" i="88"/>
  <c r="O8479" i="88"/>
  <c r="O8480" i="88"/>
  <c r="O8483" i="88"/>
  <c r="O8484" i="88"/>
  <c r="O8485" i="88"/>
  <c r="O8486" i="88"/>
  <c r="O8487" i="88"/>
  <c r="O8488" i="88"/>
  <c r="O8489" i="88"/>
  <c r="O8490" i="88"/>
  <c r="O8491" i="88"/>
  <c r="O8492" i="88"/>
  <c r="O8493" i="88"/>
  <c r="O8494" i="88"/>
  <c r="O8495" i="88"/>
  <c r="O8496" i="88"/>
  <c r="O8497" i="88"/>
  <c r="O8498" i="88"/>
  <c r="O8499" i="88"/>
  <c r="O8500" i="88"/>
  <c r="O8501" i="88"/>
  <c r="O8502" i="88"/>
  <c r="O8503" i="88"/>
  <c r="O8504" i="88"/>
  <c r="O8505" i="88"/>
  <c r="O8506" i="88"/>
  <c r="O8507" i="88"/>
  <c r="O8508" i="88"/>
  <c r="O8509" i="88"/>
  <c r="O8510" i="88"/>
  <c r="O8511" i="88"/>
  <c r="O8512" i="88"/>
  <c r="O8513" i="88"/>
  <c r="O8515" i="88"/>
  <c r="O8516" i="88"/>
  <c r="O8517" i="88"/>
  <c r="O8518" i="88"/>
  <c r="O8519" i="88"/>
  <c r="O8520" i="88"/>
  <c r="O8521" i="88"/>
  <c r="O8522" i="88"/>
  <c r="O8523" i="88"/>
  <c r="O8524" i="88"/>
  <c r="O8525" i="88"/>
  <c r="O8526" i="88"/>
  <c r="O8527" i="88"/>
  <c r="O8528" i="88"/>
  <c r="O8529" i="88"/>
  <c r="O8530" i="88"/>
  <c r="O8531" i="88"/>
  <c r="O8532" i="88"/>
  <c r="O8533" i="88"/>
  <c r="O8534" i="88"/>
  <c r="O8535" i="88"/>
  <c r="O8536" i="88"/>
  <c r="O8537" i="88"/>
  <c r="O8538" i="88"/>
  <c r="O8539" i="88"/>
  <c r="O8540" i="88"/>
  <c r="O8541" i="88"/>
  <c r="O8542" i="88"/>
  <c r="O8543" i="88"/>
  <c r="O8544" i="88"/>
  <c r="O8545" i="88"/>
  <c r="O8546" i="88"/>
  <c r="O8547" i="88"/>
  <c r="O8548" i="88"/>
  <c r="O8549" i="88"/>
  <c r="O8550" i="88"/>
  <c r="O8551" i="88"/>
  <c r="O8552" i="88"/>
  <c r="O8553" i="88"/>
  <c r="O8554" i="88"/>
  <c r="O8555" i="88"/>
  <c r="O8556" i="88"/>
  <c r="O8557" i="88"/>
  <c r="O8558" i="88"/>
  <c r="O8559" i="88"/>
  <c r="O8560" i="88"/>
  <c r="O8561" i="88"/>
  <c r="O8562" i="88"/>
  <c r="O8563" i="88"/>
  <c r="O8564" i="88"/>
  <c r="O8565" i="88"/>
  <c r="O8566" i="88"/>
  <c r="O8567" i="88"/>
  <c r="O8568" i="88"/>
  <c r="O8569" i="88"/>
  <c r="O8570" i="88"/>
  <c r="O8571" i="88"/>
  <c r="O8572" i="88"/>
  <c r="O8573" i="88"/>
  <c r="O8574" i="88"/>
  <c r="O8575" i="88"/>
  <c r="O8576" i="88"/>
  <c r="O8577" i="88"/>
  <c r="O8578" i="88"/>
  <c r="O8579" i="88"/>
  <c r="O8580" i="88"/>
  <c r="O8581" i="88"/>
  <c r="O8582" i="88"/>
  <c r="O8583" i="88"/>
  <c r="O8584" i="88"/>
  <c r="O8585" i="88"/>
  <c r="O8586" i="88"/>
  <c r="O8588" i="88"/>
  <c r="O8589" i="88"/>
  <c r="O8590" i="88"/>
  <c r="O8591" i="88"/>
  <c r="O8592" i="88"/>
  <c r="O8593" i="88"/>
  <c r="O8594" i="88"/>
  <c r="O8596" i="88"/>
  <c r="O8597" i="88"/>
  <c r="O8598" i="88"/>
  <c r="O8599" i="88"/>
  <c r="O8600" i="88"/>
  <c r="O8601" i="88"/>
  <c r="O8602" i="88"/>
  <c r="O8603" i="88"/>
  <c r="O8604" i="88"/>
  <c r="O8605" i="88"/>
  <c r="O8606" i="88"/>
  <c r="O8607" i="88"/>
  <c r="O8608" i="88"/>
  <c r="O8609" i="88"/>
  <c r="O8610" i="88"/>
  <c r="O8611" i="88"/>
  <c r="O8612" i="88"/>
  <c r="O8613" i="88"/>
  <c r="O8615" i="88"/>
  <c r="O8616" i="88"/>
  <c r="O8617" i="88"/>
  <c r="O8618" i="88"/>
  <c r="O8619" i="88"/>
  <c r="O8620" i="88"/>
  <c r="O8622" i="88"/>
  <c r="O8623" i="88"/>
  <c r="O8624" i="88"/>
  <c r="O8625" i="88"/>
  <c r="O8626" i="88"/>
  <c r="O8627" i="88"/>
  <c r="O8628" i="88"/>
  <c r="O8630" i="88"/>
  <c r="O8631" i="88"/>
  <c r="O8632" i="88"/>
  <c r="O8633" i="88"/>
  <c r="O8634" i="88"/>
  <c r="O8635" i="88"/>
  <c r="O8636" i="88"/>
  <c r="O8637" i="88"/>
  <c r="O8638" i="88"/>
  <c r="O8639" i="88"/>
  <c r="O8640" i="88"/>
  <c r="O8641" i="88"/>
  <c r="O8642" i="88"/>
  <c r="O8643" i="88"/>
  <c r="O8644" i="88"/>
  <c r="O8646" i="88"/>
  <c r="O8647" i="88"/>
  <c r="O8648" i="88"/>
  <c r="O8649" i="88"/>
  <c r="O8650" i="88"/>
  <c r="O8651" i="88"/>
  <c r="O8652" i="88"/>
  <c r="O8653" i="88"/>
  <c r="O8654" i="88"/>
  <c r="O8655" i="88"/>
  <c r="O8656" i="88"/>
  <c r="O8657" i="88"/>
  <c r="O8658" i="88"/>
  <c r="O8659" i="88"/>
  <c r="O8660" i="88"/>
  <c r="O8661" i="88"/>
  <c r="O8663" i="88"/>
  <c r="O8664" i="88"/>
  <c r="O8665" i="88"/>
  <c r="O8666" i="88"/>
  <c r="O8668" i="88"/>
  <c r="O8669" i="88"/>
  <c r="O8670" i="88"/>
  <c r="O8671" i="88"/>
  <c r="O8672" i="88"/>
  <c r="O8673" i="88"/>
  <c r="O8674" i="88"/>
  <c r="O8675" i="88"/>
  <c r="O8676" i="88"/>
  <c r="O8677" i="88"/>
  <c r="O8678" i="88"/>
  <c r="O8679" i="88"/>
  <c r="O8680" i="88"/>
  <c r="O8681" i="88"/>
  <c r="O8682" i="88"/>
  <c r="O8683" i="88"/>
  <c r="O8684" i="88"/>
  <c r="O8685" i="88"/>
  <c r="O8686" i="88"/>
  <c r="O8687" i="88"/>
  <c r="O8688" i="88"/>
  <c r="O8689" i="88"/>
  <c r="O8690" i="88"/>
  <c r="O8691" i="88"/>
  <c r="O8692" i="88"/>
  <c r="O8693" i="88"/>
  <c r="O8694" i="88"/>
  <c r="O8695" i="88"/>
  <c r="O8696" i="88"/>
  <c r="O8697" i="88"/>
  <c r="O8698" i="88"/>
  <c r="O8699" i="88"/>
  <c r="O8700" i="88"/>
  <c r="O8701" i="88"/>
  <c r="O8702" i="88"/>
  <c r="O8703" i="88"/>
  <c r="O8704" i="88"/>
  <c r="O8705" i="88"/>
  <c r="O8706" i="88"/>
  <c r="O8707" i="88"/>
  <c r="O8708" i="88"/>
  <c r="O8709" i="88"/>
  <c r="O8710" i="88"/>
  <c r="O8711" i="88"/>
  <c r="O8712" i="88"/>
  <c r="O8713" i="88"/>
  <c r="O8714" i="88"/>
  <c r="O8715" i="88"/>
  <c r="O8716" i="88"/>
  <c r="O8717" i="88"/>
  <c r="O8718" i="88"/>
  <c r="O8719" i="88"/>
  <c r="O8720" i="88"/>
  <c r="O8721" i="88"/>
  <c r="O8722" i="88"/>
  <c r="O8723" i="88"/>
  <c r="O8724" i="88"/>
  <c r="O8725" i="88"/>
  <c r="O8726" i="88"/>
  <c r="O8727" i="88"/>
  <c r="O8728" i="88"/>
  <c r="O8729" i="88"/>
  <c r="O8730" i="88"/>
  <c r="O8731" i="88"/>
  <c r="O8732" i="88"/>
  <c r="O8733" i="88"/>
  <c r="O8734" i="88"/>
  <c r="O8735" i="88"/>
  <c r="O8736" i="88"/>
  <c r="O8737" i="88"/>
  <c r="O8738" i="88"/>
  <c r="O8739" i="88"/>
  <c r="O8740" i="88"/>
  <c r="O8741" i="88"/>
  <c r="O8742" i="88"/>
  <c r="O8743" i="88"/>
  <c r="O8744" i="88"/>
  <c r="O8745" i="88"/>
  <c r="O8746" i="88"/>
  <c r="O8748" i="88"/>
  <c r="O8749" i="88"/>
  <c r="O8750" i="88"/>
  <c r="O8751" i="88"/>
  <c r="O8752" i="88"/>
  <c r="O8753" i="88"/>
  <c r="O8754" i="88"/>
  <c r="O8755" i="88"/>
  <c r="O8756" i="88"/>
  <c r="O8757" i="88"/>
  <c r="O8758" i="88"/>
  <c r="O8759" i="88"/>
  <c r="O8760" i="88"/>
  <c r="O8761" i="88"/>
  <c r="O8762" i="88"/>
  <c r="O8763" i="88"/>
  <c r="O8764" i="88"/>
  <c r="O8765" i="88"/>
  <c r="O8766" i="88"/>
  <c r="O8767" i="88"/>
  <c r="O8768" i="88"/>
  <c r="O8769" i="88"/>
  <c r="O8770" i="88"/>
  <c r="O8771" i="88"/>
  <c r="O8772" i="88"/>
  <c r="O8773" i="88"/>
  <c r="O8774" i="88"/>
  <c r="O8775" i="88"/>
  <c r="O8776" i="88"/>
  <c r="O8777" i="88"/>
  <c r="O8778" i="88"/>
  <c r="O8779" i="88"/>
  <c r="O8780" i="88"/>
  <c r="O8781" i="88"/>
  <c r="O8782" i="88"/>
  <c r="O8783" i="88"/>
  <c r="O8784" i="88"/>
  <c r="O8785" i="88"/>
  <c r="O8786" i="88"/>
  <c r="O8787" i="88"/>
  <c r="O8788" i="88"/>
  <c r="O8789" i="88"/>
  <c r="O8790" i="88"/>
  <c r="O8791" i="88"/>
  <c r="O8792" i="88"/>
  <c r="O8793" i="88"/>
  <c r="O8794" i="88"/>
  <c r="O8795" i="88"/>
  <c r="O8796" i="88"/>
  <c r="O8797" i="88"/>
  <c r="O8798" i="88"/>
  <c r="O8799" i="88"/>
  <c r="O8800" i="88"/>
  <c r="O8801" i="88"/>
  <c r="O8802" i="88"/>
  <c r="O8803" i="88"/>
  <c r="O8804" i="88"/>
  <c r="O8805" i="88"/>
  <c r="O8806" i="88"/>
  <c r="O8807" i="88"/>
  <c r="O8808" i="88"/>
  <c r="O8809" i="88"/>
  <c r="O8810" i="88"/>
  <c r="O8811" i="88"/>
  <c r="O8812" i="88"/>
  <c r="O8813" i="88"/>
  <c r="O8814" i="88"/>
  <c r="O8815" i="88"/>
  <c r="O8816" i="88"/>
  <c r="O8817" i="88"/>
  <c r="O8819" i="88"/>
  <c r="O8820" i="88"/>
  <c r="O8822" i="88"/>
  <c r="O8823" i="88"/>
  <c r="O8824" i="88"/>
  <c r="O8825" i="88"/>
  <c r="O8826" i="88"/>
  <c r="O8827" i="88"/>
  <c r="O8828" i="88"/>
  <c r="O8829" i="88"/>
  <c r="O8830" i="88"/>
  <c r="O8831" i="88"/>
  <c r="O8832" i="88"/>
  <c r="O8833" i="88"/>
  <c r="O8834" i="88"/>
  <c r="O8835" i="88"/>
  <c r="O8836" i="88"/>
  <c r="O8837" i="88"/>
  <c r="O8838" i="88"/>
  <c r="O8839" i="88"/>
  <c r="O8840" i="88"/>
  <c r="O8841" i="88"/>
  <c r="O8842" i="88"/>
  <c r="O8843" i="88"/>
  <c r="O8844" i="88"/>
  <c r="O8845" i="88"/>
  <c r="O8846" i="88"/>
  <c r="O8847" i="88"/>
  <c r="O8848" i="88"/>
  <c r="O8849" i="88"/>
  <c r="O8850" i="88"/>
  <c r="O8851" i="88"/>
  <c r="O8852" i="88"/>
  <c r="O8853" i="88"/>
  <c r="O8854" i="88"/>
  <c r="O8855" i="88"/>
  <c r="O8856" i="88"/>
  <c r="O8857" i="88"/>
  <c r="O8858" i="88"/>
  <c r="O8859" i="88"/>
  <c r="O8860" i="88"/>
  <c r="O8861" i="88"/>
  <c r="O8862" i="88"/>
  <c r="O8863" i="88"/>
  <c r="O8864" i="88"/>
  <c r="O8865" i="88"/>
  <c r="O8866" i="88"/>
  <c r="O8867" i="88"/>
  <c r="O8868" i="88"/>
  <c r="O8869" i="88"/>
  <c r="O8870" i="88"/>
  <c r="O8871" i="88"/>
  <c r="O8872" i="88"/>
  <c r="O8873" i="88"/>
  <c r="O8874" i="88"/>
  <c r="O8875" i="88"/>
  <c r="O8876" i="88"/>
  <c r="O8877" i="88"/>
  <c r="O8878" i="88"/>
  <c r="O8879" i="88"/>
  <c r="O8880" i="88"/>
  <c r="O8881" i="88"/>
  <c r="O8882" i="88"/>
  <c r="O8883" i="88"/>
  <c r="O8884" i="88"/>
  <c r="O8885" i="88"/>
  <c r="O8886" i="88"/>
  <c r="O8887" i="88"/>
  <c r="O8888" i="88"/>
  <c r="O8889" i="88"/>
  <c r="O8890" i="88"/>
  <c r="O8891" i="88"/>
  <c r="O8892" i="88"/>
  <c r="O8893" i="88"/>
  <c r="O8894" i="88"/>
  <c r="O8895" i="88"/>
  <c r="O8896" i="88"/>
  <c r="O8897" i="88"/>
  <c r="O8898" i="88"/>
  <c r="O8899" i="88"/>
  <c r="O8900" i="88"/>
  <c r="O8901" i="88"/>
  <c r="O8902" i="88"/>
  <c r="O8903" i="88"/>
  <c r="O8904" i="88"/>
  <c r="O8905" i="88"/>
  <c r="O8906" i="88"/>
  <c r="O8907" i="88"/>
  <c r="O8908" i="88"/>
  <c r="O8909" i="88"/>
  <c r="O8910" i="88"/>
  <c r="O8911" i="88"/>
  <c r="O8912" i="88"/>
  <c r="O8913" i="88"/>
  <c r="O8914" i="88"/>
  <c r="O8915" i="88"/>
  <c r="O8916" i="88"/>
  <c r="O8917" i="88"/>
  <c r="O8918" i="88"/>
  <c r="O8919" i="88"/>
  <c r="O8920" i="88"/>
  <c r="O8921" i="88"/>
  <c r="O8922" i="88"/>
  <c r="O8923" i="88"/>
  <c r="O8924" i="88"/>
  <c r="O8925" i="88"/>
  <c r="O8926" i="88"/>
  <c r="O8927" i="88"/>
  <c r="O8928" i="88"/>
  <c r="O8929" i="88"/>
  <c r="O8930" i="88"/>
  <c r="O8931" i="88"/>
  <c r="O8932" i="88"/>
  <c r="O8933" i="88"/>
  <c r="O8934" i="88"/>
  <c r="O8935" i="88"/>
  <c r="O8936" i="88"/>
  <c r="O8937" i="88"/>
  <c r="O8938" i="88"/>
  <c r="O8939" i="88"/>
  <c r="O8940" i="88"/>
  <c r="O8941" i="88"/>
  <c r="O8942" i="88"/>
  <c r="O8943" i="88"/>
  <c r="O8944" i="88"/>
  <c r="O8945" i="88"/>
  <c r="O8946" i="88"/>
  <c r="O8947" i="88"/>
  <c r="O8948" i="88"/>
  <c r="O8949" i="88"/>
  <c r="O8950" i="88"/>
  <c r="O8951" i="88"/>
  <c r="O8952" i="88"/>
  <c r="O8953" i="88"/>
  <c r="O8954" i="88"/>
  <c r="O8955" i="88"/>
  <c r="O8956" i="88"/>
  <c r="O8957" i="88"/>
  <c r="O8958" i="88"/>
  <c r="O8959" i="88"/>
  <c r="O8960" i="88"/>
  <c r="O8961" i="88"/>
  <c r="O8962" i="88"/>
  <c r="O8963" i="88"/>
  <c r="O8964" i="88"/>
  <c r="O8965" i="88"/>
  <c r="O8966" i="88"/>
  <c r="O8967" i="88"/>
  <c r="O8968" i="88"/>
  <c r="O8969" i="88"/>
  <c r="O8970" i="88"/>
  <c r="O8971" i="88"/>
  <c r="O8972" i="88"/>
  <c r="O8973" i="88"/>
  <c r="O8974" i="88"/>
  <c r="O8975" i="88"/>
  <c r="O8976" i="88"/>
  <c r="O8977" i="88"/>
  <c r="O8978" i="88"/>
  <c r="O8979" i="88"/>
  <c r="O8980" i="88"/>
  <c r="O8981" i="88"/>
  <c r="O8982" i="88"/>
  <c r="O8983" i="88"/>
  <c r="O8984" i="88"/>
  <c r="O8985" i="88"/>
  <c r="O8986" i="88"/>
  <c r="O8987" i="88"/>
  <c r="O8988" i="88"/>
  <c r="O8989" i="88"/>
  <c r="O8990" i="88"/>
  <c r="O8991" i="88"/>
  <c r="O8992" i="88"/>
  <c r="O8993" i="88"/>
  <c r="O8994" i="88"/>
  <c r="O8995" i="88"/>
  <c r="O8996" i="88"/>
  <c r="O8997" i="88"/>
  <c r="O8999" i="88"/>
  <c r="O9000" i="88"/>
  <c r="O9001" i="88"/>
  <c r="O9002" i="88"/>
  <c r="O9003" i="88"/>
  <c r="O9004" i="88"/>
  <c r="O9005" i="88"/>
  <c r="O9006" i="88"/>
  <c r="O9007" i="88"/>
  <c r="O9008" i="88"/>
  <c r="O9009" i="88"/>
  <c r="O9010" i="88"/>
  <c r="O9011" i="88"/>
  <c r="O9012" i="88"/>
  <c r="O9013" i="88"/>
  <c r="O9014" i="88"/>
  <c r="O9015" i="88"/>
  <c r="O9016" i="88"/>
  <c r="O9017" i="88"/>
  <c r="O9018" i="88"/>
  <c r="O9019" i="88"/>
  <c r="O9020" i="88"/>
  <c r="O9021" i="88"/>
  <c r="O9022" i="88"/>
  <c r="O9023" i="88"/>
  <c r="O9024" i="88"/>
  <c r="O9025" i="88"/>
  <c r="O9026" i="88"/>
  <c r="O9027" i="88"/>
  <c r="O9028" i="88"/>
  <c r="O9029" i="88"/>
  <c r="O9030" i="88"/>
  <c r="O9031" i="88"/>
  <c r="O9032" i="88"/>
  <c r="O9033" i="88"/>
  <c r="O9034" i="88"/>
  <c r="O9035" i="88"/>
  <c r="O9036" i="88"/>
  <c r="O9037" i="88"/>
  <c r="O9038" i="88"/>
  <c r="O9039" i="88"/>
  <c r="O9040" i="88"/>
  <c r="O9041" i="88"/>
  <c r="O9042" i="88"/>
  <c r="O9043" i="88"/>
  <c r="O9044" i="88"/>
  <c r="O9045" i="88"/>
  <c r="O9046" i="88"/>
  <c r="O9047" i="88"/>
  <c r="O9048" i="88"/>
  <c r="O9049" i="88"/>
  <c r="O9050" i="88"/>
  <c r="O9051" i="88"/>
  <c r="O9052" i="88"/>
  <c r="O9053" i="88"/>
  <c r="O9054" i="88"/>
  <c r="O9055" i="88"/>
  <c r="O9056" i="88"/>
  <c r="O9057" i="88"/>
  <c r="O9059" i="88"/>
  <c r="O9060" i="88"/>
  <c r="O9061" i="88"/>
  <c r="O9062" i="88"/>
  <c r="O9063" i="88"/>
  <c r="O9064" i="88"/>
  <c r="O9065" i="88"/>
  <c r="O9066" i="88"/>
  <c r="O9067" i="88"/>
  <c r="O9068" i="88"/>
  <c r="O9069" i="88"/>
  <c r="O9070" i="88"/>
  <c r="O9071" i="88"/>
  <c r="O9072" i="88"/>
  <c r="O9073" i="88"/>
  <c r="O9074" i="88"/>
  <c r="O9075" i="88"/>
  <c r="O9076" i="88"/>
  <c r="O9077" i="88"/>
  <c r="O9078" i="88"/>
  <c r="O9079" i="88"/>
  <c r="O9080" i="88"/>
  <c r="O9081" i="88"/>
  <c r="O9082" i="88"/>
  <c r="O9083" i="88"/>
  <c r="O9084" i="88"/>
  <c r="O9085" i="88"/>
  <c r="O9086" i="88"/>
  <c r="O9087" i="88"/>
  <c r="O9088" i="88"/>
  <c r="O9089" i="88"/>
  <c r="O9090" i="88"/>
  <c r="O9091" i="88"/>
  <c r="O9092" i="88"/>
  <c r="O9093" i="88"/>
  <c r="O9095" i="88"/>
  <c r="O9096" i="88"/>
  <c r="O9097" i="88"/>
  <c r="O9098" i="88"/>
  <c r="O9099" i="88"/>
  <c r="O9100" i="88"/>
  <c r="O9101" i="88"/>
  <c r="O9102" i="88"/>
  <c r="O9103" i="88"/>
  <c r="O9104" i="88"/>
  <c r="O9105" i="88"/>
  <c r="O9106" i="88"/>
  <c r="O9107" i="88"/>
  <c r="O9108" i="88"/>
  <c r="O9109" i="88"/>
  <c r="O9110" i="88"/>
  <c r="O9111" i="88"/>
  <c r="O9112" i="88"/>
  <c r="O9113" i="88"/>
  <c r="O9114" i="88"/>
  <c r="O9116" i="88"/>
  <c r="O9117" i="88"/>
  <c r="O9118" i="88"/>
  <c r="O9119" i="88"/>
  <c r="O9120" i="88"/>
  <c r="O9121" i="88"/>
  <c r="O9122" i="88"/>
  <c r="O9123" i="88"/>
  <c r="O9124" i="88"/>
  <c r="O9125" i="88"/>
  <c r="O9126" i="88"/>
  <c r="O9127" i="88"/>
  <c r="O9128" i="88"/>
  <c r="O9129" i="88"/>
  <c r="O9130" i="88"/>
  <c r="O9131" i="88"/>
  <c r="O9132" i="88"/>
  <c r="O9133" i="88"/>
  <c r="O9134" i="88"/>
  <c r="O9135" i="88"/>
  <c r="O9136" i="88"/>
  <c r="O9137" i="88"/>
  <c r="O9138" i="88"/>
  <c r="O9139" i="88"/>
  <c r="O9140" i="88"/>
  <c r="O9141" i="88"/>
  <c r="O9142" i="88"/>
  <c r="O9143" i="88"/>
  <c r="O9144" i="88"/>
  <c r="O9145" i="88"/>
  <c r="O9146" i="88"/>
  <c r="O9147" i="88"/>
  <c r="O9148" i="88"/>
  <c r="O9149" i="88"/>
  <c r="O9150" i="88"/>
  <c r="O9151" i="88"/>
  <c r="O9152" i="88"/>
  <c r="O9153" i="88"/>
  <c r="O9154" i="88"/>
  <c r="O9155" i="88"/>
  <c r="O9156" i="88"/>
  <c r="O9157" i="88"/>
  <c r="O9158" i="88"/>
  <c r="O9159" i="88"/>
  <c r="O9160" i="88"/>
  <c r="O9161" i="88"/>
  <c r="O9162" i="88"/>
  <c r="O9163" i="88"/>
  <c r="O9164" i="88"/>
  <c r="O9165" i="88"/>
  <c r="O9166" i="88"/>
  <c r="O9167" i="88"/>
  <c r="O9168" i="88"/>
  <c r="O9169" i="88"/>
  <c r="O9170" i="88"/>
  <c r="O9171" i="88"/>
  <c r="O9172" i="88"/>
  <c r="O9173" i="88"/>
  <c r="O9174" i="88"/>
  <c r="O9175" i="88"/>
  <c r="O9176" i="88"/>
  <c r="O9177" i="88"/>
  <c r="O9178" i="88"/>
  <c r="O9179" i="88"/>
  <c r="O9180" i="88"/>
  <c r="O9181" i="88"/>
  <c r="O9182" i="88"/>
  <c r="O9183" i="88"/>
  <c r="O9184" i="88"/>
  <c r="O9185" i="88"/>
  <c r="O9186" i="88"/>
  <c r="O9187" i="88"/>
  <c r="O9188" i="88"/>
  <c r="O9189" i="88"/>
  <c r="O9190" i="88"/>
  <c r="O9191" i="88"/>
  <c r="O9192" i="88"/>
  <c r="O9193" i="88"/>
  <c r="O9194" i="88"/>
  <c r="O9195" i="88"/>
  <c r="O9196" i="88"/>
  <c r="O9197" i="88"/>
  <c r="O9198" i="88"/>
  <c r="O9199" i="88"/>
  <c r="O9200" i="88"/>
  <c r="O9201" i="88"/>
  <c r="O9202" i="88"/>
  <c r="O9203" i="88"/>
  <c r="O9204" i="88"/>
  <c r="O9205" i="88"/>
  <c r="O9206" i="88"/>
  <c r="O9207" i="88"/>
  <c r="O9208" i="88"/>
  <c r="O9209" i="88"/>
  <c r="O9210" i="88"/>
  <c r="O9211" i="88"/>
  <c r="O9212" i="88"/>
  <c r="O9213" i="88"/>
  <c r="O9214" i="88"/>
  <c r="O9215" i="88"/>
  <c r="O9216" i="88"/>
  <c r="O9217" i="88"/>
  <c r="O9218" i="88"/>
  <c r="O9219" i="88"/>
  <c r="O9220" i="88"/>
  <c r="O9221" i="88"/>
  <c r="O9222" i="88"/>
  <c r="O9223" i="88"/>
  <c r="O9224" i="88"/>
  <c r="O9225" i="88"/>
  <c r="O9226" i="88"/>
  <c r="O9227" i="88"/>
  <c r="O9228" i="88"/>
  <c r="O9229" i="88"/>
  <c r="O9230" i="88"/>
  <c r="O9231" i="88"/>
  <c r="O9232" i="88"/>
  <c r="O9233" i="88"/>
  <c r="O9234" i="88"/>
  <c r="O9235" i="88"/>
  <c r="O9236" i="88"/>
  <c r="O9237" i="88"/>
  <c r="O9238" i="88"/>
  <c r="O9239" i="88"/>
  <c r="O9240" i="88"/>
  <c r="O9241" i="88"/>
  <c r="O9242" i="88"/>
  <c r="O9243" i="88"/>
  <c r="O9244" i="88"/>
  <c r="O9245" i="88"/>
  <c r="O9246" i="88"/>
  <c r="O9247" i="88"/>
  <c r="O9248" i="88"/>
  <c r="O9249" i="88"/>
  <c r="O9250" i="88"/>
  <c r="O9251" i="88"/>
  <c r="O9252" i="88"/>
  <c r="O9253" i="88"/>
  <c r="O9254" i="88"/>
  <c r="O9255" i="88"/>
  <c r="O9256" i="88"/>
  <c r="O9257" i="88"/>
  <c r="O9258" i="88"/>
  <c r="O9259" i="88"/>
  <c r="O9260" i="88"/>
  <c r="O9261" i="88"/>
  <c r="O9262" i="88"/>
  <c r="O9263" i="88"/>
  <c r="O9264" i="88"/>
  <c r="O9265" i="88"/>
  <c r="O9266" i="88"/>
  <c r="O9267" i="88"/>
  <c r="O9268" i="88"/>
  <c r="O9269" i="88"/>
  <c r="O9270" i="88"/>
  <c r="O9271" i="88"/>
  <c r="O9272" i="88"/>
  <c r="O9273" i="88"/>
  <c r="O9274" i="88"/>
  <c r="O9275" i="88"/>
  <c r="O9276" i="88"/>
  <c r="O9277" i="88"/>
  <c r="O9278" i="88"/>
  <c r="O9279" i="88"/>
  <c r="O9280" i="88"/>
  <c r="O9281" i="88"/>
  <c r="O9282" i="88"/>
  <c r="O9283" i="88"/>
  <c r="O9284" i="88"/>
  <c r="O9285" i="88"/>
  <c r="O9286" i="88"/>
  <c r="O9287" i="88"/>
  <c r="O9288" i="88"/>
  <c r="O9289" i="88"/>
  <c r="O9290" i="88"/>
  <c r="O9291" i="88"/>
  <c r="O9292" i="88"/>
  <c r="O9293" i="88"/>
  <c r="O9294" i="88"/>
  <c r="O9295" i="88"/>
  <c r="O9296" i="88"/>
  <c r="O9297" i="88"/>
  <c r="O9299" i="88"/>
  <c r="O9300" i="88"/>
  <c r="O9301" i="88"/>
  <c r="O9302" i="88"/>
  <c r="O9303" i="88"/>
  <c r="O9304" i="88"/>
  <c r="O9305" i="88"/>
  <c r="O9306" i="88"/>
  <c r="O9307" i="88"/>
  <c r="O9308" i="88"/>
  <c r="O9310" i="88"/>
  <c r="O9311" i="88"/>
  <c r="O9312" i="88"/>
  <c r="O9314" i="88"/>
  <c r="O9315" i="88"/>
  <c r="O9316" i="88"/>
  <c r="O9317" i="88"/>
  <c r="O9318" i="88"/>
  <c r="O9319" i="88"/>
  <c r="O9320" i="88"/>
  <c r="O9321" i="88"/>
  <c r="O9322" i="88"/>
  <c r="O9323" i="88"/>
  <c r="O9324" i="88"/>
  <c r="O9325" i="88"/>
  <c r="O9326" i="88"/>
  <c r="O9327" i="88"/>
  <c r="O9328" i="88"/>
  <c r="O9329" i="88"/>
  <c r="O9330" i="88"/>
  <c r="O9331" i="88"/>
  <c r="O9332" i="88"/>
  <c r="O9333" i="88"/>
  <c r="O9334" i="88"/>
  <c r="O9335" i="88"/>
  <c r="O9336" i="88"/>
  <c r="O9337" i="88"/>
  <c r="O9338" i="88"/>
  <c r="O9339" i="88"/>
  <c r="O9340" i="88"/>
  <c r="O9342" i="88"/>
  <c r="O9343" i="88"/>
  <c r="O9344" i="88"/>
  <c r="O9345" i="88"/>
  <c r="O9346" i="88"/>
  <c r="O9347" i="88"/>
  <c r="O9348" i="88"/>
  <c r="O9350" i="88"/>
  <c r="O9351" i="88"/>
  <c r="O9352" i="88"/>
  <c r="O9353" i="88"/>
  <c r="O9354" i="88"/>
  <c r="O9356" i="88"/>
  <c r="O9357" i="88"/>
  <c r="O9358" i="88"/>
  <c r="O9359" i="88"/>
  <c r="O9360" i="88"/>
  <c r="O9361" i="88"/>
  <c r="O9362" i="88"/>
  <c r="O9363" i="88"/>
  <c r="O9364" i="88"/>
  <c r="O9365" i="88"/>
  <c r="O9366" i="88"/>
  <c r="O9367" i="88"/>
  <c r="O9368" i="88"/>
  <c r="O9369" i="88"/>
  <c r="O9370" i="88"/>
  <c r="O9371" i="88"/>
  <c r="O9372" i="88"/>
  <c r="O9373" i="88"/>
  <c r="O9374" i="88"/>
  <c r="O9375" i="88"/>
  <c r="O9376" i="88"/>
  <c r="O9377" i="88"/>
  <c r="O9378" i="88"/>
  <c r="O9379" i="88"/>
  <c r="O9380" i="88"/>
  <c r="O9381" i="88"/>
  <c r="O9382" i="88"/>
  <c r="O9383" i="88"/>
  <c r="O9384" i="88"/>
  <c r="O9385" i="88"/>
  <c r="O9386" i="88"/>
  <c r="O9387" i="88"/>
  <c r="O9388" i="88"/>
  <c r="O9389" i="88"/>
  <c r="O9390" i="88"/>
  <c r="O9391" i="88"/>
  <c r="O9392" i="88"/>
  <c r="O9393" i="88"/>
  <c r="O9394" i="88"/>
  <c r="O9395" i="88"/>
  <c r="O9396" i="88"/>
  <c r="O9397" i="88"/>
  <c r="O9398" i="88"/>
  <c r="O9400" i="88"/>
  <c r="O9401" i="88"/>
  <c r="O9402" i="88"/>
  <c r="O9403" i="88"/>
  <c r="O9404" i="88"/>
  <c r="O9405" i="88"/>
  <c r="O9406" i="88"/>
  <c r="O9407" i="88"/>
  <c r="O9408" i="88"/>
  <c r="O9409" i="88"/>
  <c r="O9410" i="88"/>
  <c r="O9411" i="88"/>
  <c r="O9412" i="88"/>
  <c r="O9413" i="88"/>
  <c r="O9414" i="88"/>
  <c r="O9415" i="88"/>
  <c r="O9416" i="88"/>
  <c r="O9417" i="88"/>
  <c r="O9418" i="88"/>
  <c r="O9419" i="88"/>
  <c r="O9420" i="88"/>
  <c r="O9421" i="88"/>
  <c r="O9422" i="88"/>
  <c r="O9423" i="88"/>
  <c r="O9424" i="88"/>
  <c r="O9425" i="88"/>
  <c r="O9426" i="88"/>
  <c r="O9427" i="88"/>
  <c r="O9428" i="88"/>
  <c r="O9429" i="88"/>
  <c r="O9430" i="88"/>
  <c r="O9431" i="88"/>
  <c r="O9432" i="88"/>
  <c r="O9434" i="88"/>
  <c r="O9435" i="88"/>
  <c r="O9436" i="88"/>
  <c r="O9437" i="88"/>
  <c r="O9438" i="88"/>
  <c r="O9439" i="88"/>
  <c r="O9440" i="88"/>
  <c r="O9441" i="88"/>
  <c r="O9442" i="88"/>
  <c r="O9443" i="88"/>
  <c r="O9444" i="88"/>
  <c r="O9445" i="88"/>
  <c r="O9446" i="88"/>
  <c r="O9447" i="88"/>
  <c r="O9448" i="88"/>
  <c r="O9449" i="88"/>
  <c r="O9450" i="88"/>
  <c r="O9452" i="88"/>
  <c r="O9453" i="88"/>
  <c r="O9454" i="88"/>
  <c r="O9455" i="88"/>
  <c r="O9456" i="88"/>
  <c r="O9457" i="88"/>
  <c r="O9458" i="88"/>
  <c r="O9460" i="88"/>
  <c r="O9461" i="88"/>
  <c r="O9462" i="88"/>
  <c r="O9463" i="88"/>
  <c r="O9464" i="88"/>
  <c r="O9465" i="88"/>
  <c r="O9466" i="88"/>
  <c r="O9467" i="88"/>
  <c r="O9468" i="88"/>
  <c r="O9469" i="88"/>
  <c r="O9470" i="88"/>
  <c r="O9471" i="88"/>
  <c r="O9472" i="88"/>
  <c r="O9473" i="88"/>
  <c r="O9474" i="88"/>
  <c r="O9475" i="88"/>
  <c r="O9476" i="88"/>
  <c r="O9478" i="88"/>
  <c r="O9479" i="88"/>
  <c r="O9480" i="88"/>
  <c r="O9481" i="88"/>
  <c r="O9482" i="88"/>
  <c r="O9483" i="88"/>
  <c r="O9484" i="88"/>
  <c r="O9486" i="88"/>
  <c r="O9487" i="88"/>
  <c r="O9488" i="88"/>
  <c r="O9489" i="88"/>
  <c r="O9490" i="88"/>
  <c r="O9491" i="88"/>
  <c r="O9492" i="88"/>
  <c r="O9494" i="88"/>
  <c r="O9496" i="88"/>
  <c r="O9497" i="88"/>
  <c r="O9498" i="88"/>
  <c r="O9499" i="88"/>
  <c r="O9500" i="88"/>
  <c r="O9501" i="88"/>
  <c r="O9502" i="88"/>
  <c r="O9503" i="88"/>
  <c r="O9505" i="88"/>
  <c r="O9506" i="88"/>
  <c r="O9507" i="88"/>
  <c r="O9508" i="88"/>
  <c r="O9509" i="88"/>
  <c r="O9510" i="88"/>
  <c r="O9511" i="88"/>
  <c r="O9512" i="88"/>
  <c r="O9513" i="88"/>
  <c r="O9514" i="88"/>
  <c r="O9515" i="88"/>
  <c r="O9516" i="88"/>
  <c r="O9517" i="88"/>
  <c r="O9518" i="88"/>
  <c r="O9519" i="88"/>
  <c r="O9520" i="88"/>
  <c r="O9521" i="88"/>
  <c r="O9522" i="88"/>
  <c r="O9523" i="88"/>
  <c r="O9524" i="88"/>
  <c r="O9525" i="88"/>
  <c r="O9526" i="88"/>
  <c r="O9527" i="88"/>
  <c r="O9528" i="88"/>
  <c r="O9529" i="88"/>
  <c r="O9530" i="88"/>
  <c r="O9531" i="88"/>
  <c r="O9532" i="88"/>
  <c r="O9533" i="88"/>
  <c r="O9534" i="88"/>
  <c r="O9535" i="88"/>
  <c r="O9536" i="88"/>
  <c r="O9537" i="88"/>
  <c r="O9538" i="88"/>
  <c r="O9539" i="88"/>
  <c r="O9540" i="88"/>
  <c r="O9541" i="88"/>
  <c r="O9542" i="88"/>
  <c r="O9543" i="88"/>
  <c r="O9544" i="88"/>
  <c r="O9545" i="88"/>
  <c r="O9546" i="88"/>
  <c r="O9547" i="88"/>
  <c r="O9548" i="88"/>
  <c r="O9549" i="88"/>
  <c r="O9550" i="88"/>
  <c r="O9551" i="88"/>
  <c r="O9552" i="88"/>
  <c r="O9553" i="88"/>
  <c r="O9554" i="88"/>
  <c r="O9555" i="88"/>
  <c r="O9556" i="88"/>
  <c r="O9557" i="88"/>
  <c r="O9558" i="88"/>
  <c r="O9559" i="88"/>
  <c r="O9560" i="88"/>
  <c r="O9561" i="88"/>
  <c r="O9562" i="88"/>
  <c r="O9563" i="88"/>
  <c r="O9564" i="88"/>
  <c r="O9565" i="88"/>
  <c r="O9566" i="88"/>
  <c r="O9567" i="88"/>
  <c r="O9568" i="88"/>
  <c r="O9569" i="88"/>
  <c r="O9570" i="88"/>
  <c r="O9571" i="88"/>
  <c r="O9572" i="88"/>
  <c r="O9573" i="88"/>
  <c r="O9574" i="88"/>
  <c r="O9575" i="88"/>
  <c r="O9576" i="88"/>
  <c r="O9577" i="88"/>
  <c r="O9578" i="88"/>
  <c r="O9579" i="88"/>
  <c r="O9580" i="88"/>
  <c r="O9581" i="88"/>
  <c r="O9582" i="88"/>
  <c r="O9583" i="88"/>
  <c r="O9584" i="88"/>
  <c r="O9585" i="88"/>
  <c r="O9586" i="88"/>
  <c r="O9587" i="88"/>
  <c r="O9588" i="88"/>
  <c r="O9589" i="88"/>
  <c r="O9590" i="88"/>
  <c r="O9591" i="88"/>
  <c r="O9592" i="88"/>
  <c r="O9593" i="88"/>
  <c r="O9594" i="88"/>
  <c r="O9595" i="88"/>
  <c r="O9596" i="88"/>
  <c r="O9597" i="88"/>
  <c r="O9598" i="88"/>
  <c r="O9599" i="88"/>
  <c r="O9600" i="88"/>
  <c r="O9601" i="88"/>
  <c r="O9602" i="88"/>
  <c r="O9603" i="88"/>
  <c r="O9604" i="88"/>
  <c r="O9605" i="88"/>
  <c r="O9606" i="88"/>
  <c r="O9607" i="88"/>
  <c r="O9608" i="88"/>
  <c r="O9609" i="88"/>
  <c r="O9610" i="88"/>
  <c r="O9611" i="88"/>
  <c r="O9612" i="88"/>
  <c r="O9613" i="88"/>
  <c r="O9614" i="88"/>
  <c r="O9615" i="88"/>
  <c r="O9616" i="88"/>
  <c r="O9617" i="88"/>
  <c r="O9618" i="88"/>
  <c r="O9619" i="88"/>
  <c r="O9620" i="88"/>
  <c r="O9621" i="88"/>
  <c r="O9622" i="88"/>
  <c r="O9623" i="88"/>
  <c r="O9624" i="88"/>
  <c r="O9625" i="88"/>
  <c r="O9626" i="88"/>
  <c r="O9627" i="88"/>
  <c r="O9628" i="88"/>
  <c r="O9629" i="88"/>
  <c r="O9630" i="88"/>
  <c r="O9631" i="88"/>
  <c r="O9632" i="88"/>
  <c r="O9633" i="88"/>
  <c r="O9634" i="88"/>
  <c r="O9635" i="88"/>
  <c r="O9636" i="88"/>
  <c r="O9637" i="88"/>
  <c r="O9638" i="88"/>
  <c r="O9639" i="88"/>
  <c r="O9640" i="88"/>
  <c r="O9641" i="88"/>
  <c r="O9642" i="88"/>
  <c r="O9643" i="88"/>
  <c r="O9644" i="88"/>
  <c r="O9645" i="88"/>
  <c r="O9646" i="88"/>
  <c r="O9647" i="88"/>
  <c r="O9648" i="88"/>
  <c r="O9649" i="88"/>
  <c r="O9650" i="88"/>
  <c r="O9651" i="88"/>
  <c r="O9652" i="88"/>
  <c r="O9653" i="88"/>
  <c r="O9654" i="88"/>
  <c r="O9655" i="88"/>
  <c r="O9656" i="88"/>
  <c r="O9657" i="88"/>
  <c r="O9658" i="88"/>
  <c r="O9659" i="88"/>
  <c r="O9660" i="88"/>
  <c r="O9662" i="88"/>
  <c r="O9663" i="88"/>
  <c r="O9664" i="88"/>
  <c r="O9665" i="88"/>
  <c r="O9666" i="88"/>
  <c r="O9667" i="88"/>
  <c r="O9668" i="88"/>
  <c r="O9669" i="88"/>
  <c r="O9670" i="88"/>
  <c r="O9671" i="88"/>
  <c r="O9672" i="88"/>
  <c r="O9673" i="88"/>
  <c r="O9674" i="88"/>
  <c r="O9675" i="88"/>
  <c r="O9676" i="88"/>
  <c r="O9677" i="88"/>
  <c r="O9678" i="88"/>
  <c r="O9679" i="88"/>
  <c r="O9680" i="88"/>
  <c r="O9681" i="88"/>
  <c r="O9682" i="88"/>
  <c r="O9683" i="88"/>
  <c r="O9684" i="88"/>
  <c r="O9685" i="88"/>
  <c r="O9686" i="88"/>
  <c r="O9687" i="88"/>
  <c r="O9688" i="88"/>
  <c r="O9689" i="88"/>
  <c r="O9690" i="88"/>
  <c r="O9691" i="88"/>
  <c r="O9692" i="88"/>
  <c r="O9693" i="88"/>
  <c r="O9694" i="88"/>
  <c r="O9695" i="88"/>
  <c r="O9696" i="88"/>
  <c r="O9697" i="88"/>
  <c r="O9698" i="88"/>
  <c r="O9699" i="88"/>
  <c r="O9700" i="88"/>
  <c r="O9701" i="88"/>
  <c r="O9702" i="88"/>
  <c r="O9703" i="88"/>
  <c r="O9704" i="88"/>
  <c r="O9705" i="88"/>
  <c r="O9706" i="88"/>
  <c r="O9707" i="88"/>
  <c r="O9708" i="88"/>
  <c r="O9709" i="88"/>
  <c r="O9710" i="88"/>
  <c r="O9711" i="88"/>
  <c r="O9712" i="88"/>
  <c r="O9713" i="88"/>
  <c r="O9714" i="88"/>
  <c r="O9715" i="88"/>
  <c r="O9716" i="88"/>
  <c r="O9717" i="88"/>
  <c r="O9718" i="88"/>
  <c r="O9719" i="88"/>
  <c r="O9720" i="88"/>
  <c r="O9721" i="88"/>
  <c r="O9722" i="88"/>
  <c r="O9723" i="88"/>
  <c r="O9724" i="88"/>
  <c r="O9725" i="88"/>
  <c r="O9728" i="88"/>
  <c r="O9729" i="88"/>
  <c r="O9730" i="88"/>
  <c r="O9731" i="88"/>
  <c r="O9732" i="88"/>
  <c r="O9733" i="88"/>
  <c r="O9734" i="88"/>
  <c r="O9735" i="88"/>
  <c r="O9736" i="88"/>
  <c r="O9737" i="88"/>
  <c r="O9738" i="88"/>
  <c r="O9739" i="88"/>
  <c r="O9740" i="88"/>
  <c r="O9741" i="88"/>
  <c r="O9742" i="88"/>
  <c r="O9743" i="88"/>
  <c r="O9744" i="88"/>
  <c r="O9745" i="88"/>
  <c r="O9746" i="88"/>
  <c r="O9747" i="88"/>
  <c r="O9748" i="88"/>
  <c r="O9749" i="88"/>
  <c r="O9750" i="88"/>
  <c r="O9751" i="88"/>
  <c r="O9752" i="88"/>
  <c r="O9753" i="88"/>
  <c r="O9754" i="88"/>
  <c r="O9755" i="88"/>
  <c r="O9756" i="88"/>
  <c r="O9757" i="88"/>
  <c r="O9758" i="88"/>
  <c r="O9759" i="88"/>
  <c r="O9760" i="88"/>
  <c r="O9761" i="88"/>
  <c r="O9762" i="88"/>
  <c r="O9763" i="88"/>
  <c r="O9764" i="88"/>
  <c r="O9765" i="88"/>
  <c r="O9766" i="88"/>
  <c r="O9767" i="88"/>
  <c r="O9768" i="88"/>
  <c r="O9769" i="88"/>
  <c r="O9770" i="88"/>
  <c r="O9771" i="88"/>
  <c r="O9772" i="88"/>
  <c r="O9773" i="88"/>
  <c r="O9774" i="88"/>
  <c r="O9775" i="88"/>
  <c r="O9776" i="88"/>
  <c r="O9777" i="88"/>
  <c r="O9778" i="88"/>
  <c r="O9779" i="88"/>
  <c r="O9780" i="88"/>
  <c r="O9781" i="88"/>
  <c r="O9782" i="88"/>
  <c r="O9783" i="88"/>
  <c r="O9784" i="88"/>
  <c r="O9785" i="88"/>
  <c r="O9786" i="88"/>
  <c r="O9787" i="88"/>
  <c r="O9788" i="88"/>
  <c r="O9789" i="88"/>
  <c r="O9790" i="88"/>
  <c r="O9791" i="88"/>
  <c r="O9792" i="88"/>
  <c r="O9793" i="88"/>
  <c r="O9794" i="88"/>
  <c r="O9795" i="88"/>
  <c r="O9796" i="88"/>
  <c r="O9797" i="88"/>
  <c r="O9799" i="88"/>
  <c r="O9800" i="88"/>
  <c r="O9801" i="88"/>
  <c r="O9802" i="88"/>
  <c r="O9803" i="88"/>
  <c r="O9804" i="88"/>
  <c r="O9805" i="88"/>
  <c r="O9806" i="88"/>
  <c r="O9807" i="88"/>
  <c r="O9808" i="88"/>
  <c r="O9809" i="88"/>
  <c r="O9810" i="88"/>
  <c r="O9811" i="88"/>
  <c r="O9812" i="88"/>
  <c r="O9813" i="88"/>
  <c r="O9814" i="88"/>
  <c r="O9815" i="88"/>
  <c r="O9816" i="88"/>
  <c r="O9817" i="88"/>
  <c r="O9818" i="88"/>
  <c r="O9819" i="88"/>
  <c r="O9820" i="88"/>
  <c r="O9821" i="88"/>
  <c r="O9822" i="88"/>
  <c r="O9823" i="88"/>
  <c r="O9824" i="88"/>
  <c r="O9825" i="88"/>
  <c r="O9826" i="88"/>
  <c r="O9827" i="88"/>
  <c r="O9828" i="88"/>
  <c r="O9829" i="88"/>
  <c r="O9830" i="88"/>
  <c r="O9831" i="88"/>
  <c r="O9833" i="88"/>
  <c r="O9834" i="88"/>
  <c r="O9835" i="88"/>
  <c r="O9836" i="88"/>
  <c r="O9837" i="88"/>
  <c r="O9838" i="88"/>
  <c r="O9839" i="88"/>
  <c r="O9841" i="88"/>
  <c r="O9842" i="88"/>
  <c r="O9843" i="88"/>
  <c r="O9844" i="88"/>
  <c r="O9845" i="88"/>
  <c r="O9846" i="88"/>
  <c r="O9847" i="88"/>
  <c r="O9848" i="88"/>
  <c r="O9849" i="88"/>
  <c r="O9850" i="88"/>
  <c r="O9851" i="88"/>
  <c r="O9852" i="88"/>
  <c r="O9853" i="88"/>
  <c r="O9854" i="88"/>
  <c r="O9855" i="88"/>
  <c r="O9856" i="88"/>
  <c r="O9858" i="88"/>
  <c r="O9859" i="88"/>
  <c r="O9860" i="88"/>
  <c r="O9861" i="88"/>
  <c r="O9862" i="88"/>
  <c r="O9863" i="88"/>
  <c r="O9864" i="88"/>
  <c r="O9865" i="88"/>
  <c r="O9866" i="88"/>
  <c r="O9867" i="88"/>
  <c r="O9868" i="88"/>
  <c r="O9869" i="88"/>
  <c r="O9870" i="88"/>
  <c r="O9871" i="88"/>
  <c r="O9872" i="88"/>
  <c r="O9873" i="88"/>
  <c r="O9874" i="88"/>
  <c r="O9875" i="88"/>
  <c r="O9876" i="88"/>
  <c r="O9877" i="88"/>
  <c r="O9878" i="88"/>
  <c r="O9879" i="88"/>
  <c r="O9880" i="88"/>
  <c r="O9881" i="88"/>
  <c r="O9882" i="88"/>
  <c r="O9883" i="88"/>
  <c r="O9884" i="88"/>
  <c r="O9885" i="88"/>
  <c r="O9886" i="88"/>
  <c r="O9887" i="88"/>
  <c r="O9888" i="88"/>
  <c r="O9889" i="88"/>
  <c r="O9890" i="88"/>
  <c r="O9891" i="88"/>
  <c r="O9892" i="88"/>
  <c r="O9893" i="88"/>
  <c r="O9894" i="88"/>
  <c r="O9895" i="88"/>
  <c r="O9896" i="88"/>
  <c r="O9897" i="88"/>
  <c r="O9898" i="88"/>
  <c r="O9899" i="88"/>
  <c r="O9900" i="88"/>
  <c r="O9901" i="88"/>
  <c r="O9902" i="88"/>
  <c r="O9904" i="88"/>
  <c r="O9905" i="88"/>
  <c r="O9906" i="88"/>
  <c r="O9907" i="88"/>
  <c r="O9908" i="88"/>
  <c r="O9909" i="88"/>
  <c r="O9910" i="88"/>
  <c r="O9911" i="88"/>
  <c r="O9913" i="88"/>
  <c r="O9914" i="88"/>
  <c r="O9915" i="88"/>
  <c r="O9916" i="88"/>
  <c r="O9917" i="88"/>
  <c r="O9918" i="88"/>
  <c r="O9919" i="88"/>
  <c r="O9920" i="88"/>
  <c r="O9921" i="88"/>
  <c r="O9922" i="88"/>
  <c r="O9923" i="88"/>
  <c r="O9924" i="88"/>
  <c r="O9925" i="88"/>
  <c r="O9926" i="88"/>
  <c r="O9927" i="88"/>
  <c r="O9928" i="88"/>
  <c r="O9930" i="88"/>
  <c r="O9931" i="88"/>
  <c r="O9932" i="88"/>
  <c r="O9933" i="88"/>
  <c r="O9934" i="88"/>
  <c r="O9935" i="88"/>
  <c r="O9936" i="88"/>
  <c r="O9937" i="88"/>
  <c r="O9938" i="88"/>
  <c r="O9939" i="88"/>
  <c r="O9940" i="88"/>
  <c r="O9941" i="88"/>
  <c r="O9943" i="88"/>
  <c r="O9944" i="88"/>
  <c r="O9945" i="88"/>
  <c r="O9946" i="88"/>
  <c r="O9947" i="88"/>
  <c r="O9948" i="88"/>
  <c r="O9949" i="88"/>
  <c r="O9950" i="88"/>
  <c r="O9951" i="88"/>
  <c r="O9952" i="88"/>
  <c r="O9953" i="88"/>
  <c r="O9954" i="88"/>
  <c r="O9955" i="88"/>
  <c r="O9956" i="88"/>
  <c r="O9957" i="88"/>
  <c r="O9958" i="88"/>
  <c r="O9959" i="88"/>
  <c r="O9960" i="88"/>
  <c r="O9961" i="88"/>
  <c r="O9962" i="88"/>
  <c r="O9963" i="88"/>
  <c r="O9964" i="88"/>
  <c r="O9965" i="88"/>
  <c r="O9966" i="88"/>
  <c r="O9967" i="88"/>
  <c r="O9968" i="88"/>
  <c r="O9969" i="88"/>
  <c r="O9970" i="88"/>
  <c r="O9971" i="88"/>
  <c r="O9972" i="88"/>
  <c r="O9973" i="88"/>
  <c r="O9974" i="88"/>
  <c r="O9975" i="88"/>
  <c r="O9976" i="88"/>
  <c r="O9977" i="88"/>
  <c r="O9978" i="88"/>
  <c r="O9979" i="88"/>
  <c r="O9980" i="88"/>
  <c r="O9981" i="88"/>
  <c r="O9982" i="88"/>
  <c r="O9983" i="88"/>
  <c r="O9984" i="88"/>
  <c r="O9985" i="88"/>
  <c r="O9986" i="88"/>
  <c r="O9987" i="88"/>
  <c r="O9988" i="88"/>
  <c r="O9989" i="88"/>
  <c r="O9990" i="88"/>
  <c r="O9991" i="88"/>
  <c r="O9992" i="88"/>
  <c r="O9993" i="88"/>
  <c r="O9994" i="88"/>
  <c r="O9995" i="88"/>
  <c r="O9996" i="88"/>
  <c r="O9997" i="88"/>
  <c r="O9998" i="88"/>
  <c r="O9999" i="88"/>
  <c r="O10000" i="88"/>
  <c r="O10001" i="88"/>
  <c r="O10002" i="88"/>
  <c r="O10003" i="88"/>
  <c r="O10004" i="88"/>
  <c r="O10005" i="88"/>
  <c r="O10006" i="88"/>
  <c r="O10007" i="88"/>
  <c r="O10008" i="88"/>
  <c r="O10009" i="88"/>
  <c r="O10010" i="88"/>
  <c r="O10011" i="88"/>
  <c r="O10012" i="88"/>
  <c r="O10013" i="88"/>
  <c r="O10014" i="88"/>
  <c r="O10015" i="88"/>
  <c r="O10016" i="88"/>
  <c r="O10017" i="88"/>
  <c r="O10018" i="88"/>
  <c r="O10019" i="88"/>
  <c r="O10020" i="88"/>
  <c r="O10021" i="88"/>
  <c r="O10022" i="88"/>
  <c r="O10023" i="88"/>
  <c r="O10024" i="88"/>
  <c r="O10025" i="88"/>
  <c r="O10026" i="88"/>
  <c r="O10027" i="88"/>
  <c r="O10028" i="88"/>
  <c r="O10029" i="88"/>
  <c r="O10030" i="88"/>
  <c r="O10031" i="88"/>
  <c r="O10032" i="88"/>
  <c r="O10034" i="88"/>
  <c r="O10035" i="88"/>
  <c r="O10036" i="88"/>
  <c r="O10037" i="88"/>
  <c r="O10038" i="88"/>
  <c r="O10039" i="88"/>
  <c r="O10040" i="88"/>
  <c r="O10041" i="88"/>
  <c r="O10042" i="88"/>
  <c r="O10043" i="88"/>
  <c r="O10044" i="88"/>
  <c r="O10045" i="88"/>
  <c r="O10046" i="88"/>
  <c r="O10047" i="88"/>
  <c r="O10048" i="88"/>
  <c r="O10049" i="88"/>
  <c r="O10050" i="88"/>
  <c r="O10051" i="88"/>
  <c r="O10052" i="88"/>
  <c r="O10053" i="88"/>
  <c r="O10054" i="88"/>
  <c r="O10055" i="88"/>
  <c r="O10056" i="88"/>
  <c r="O10058" i="88"/>
  <c r="O10059" i="88"/>
  <c r="O10060" i="88"/>
  <c r="O10061" i="88"/>
  <c r="O10062" i="88"/>
  <c r="O10063" i="88"/>
  <c r="O10064" i="88"/>
  <c r="O10065" i="88"/>
  <c r="O10066" i="88"/>
  <c r="O10067" i="88"/>
  <c r="O10068" i="88"/>
  <c r="O10069" i="88"/>
  <c r="O10070" i="88"/>
  <c r="O10071" i="88"/>
  <c r="O10072" i="88"/>
  <c r="O10073" i="88"/>
  <c r="O10074" i="88"/>
  <c r="O10075" i="88"/>
  <c r="O10076" i="88"/>
  <c r="O10077" i="88"/>
  <c r="O10078" i="88"/>
  <c r="O10079" i="88"/>
  <c r="O10080" i="88"/>
  <c r="O10081" i="88"/>
  <c r="O10082" i="88"/>
  <c r="O10083" i="88"/>
  <c r="O10084" i="88"/>
  <c r="O10085" i="88"/>
  <c r="O10086" i="88"/>
  <c r="O10087" i="88"/>
  <c r="O10088" i="88"/>
  <c r="O10089" i="88"/>
  <c r="O10090" i="88"/>
  <c r="O10091" i="88"/>
  <c r="O10092" i="88"/>
  <c r="O10093" i="88"/>
  <c r="O10094" i="88"/>
  <c r="O10095" i="88"/>
  <c r="O10096" i="88"/>
  <c r="O10097" i="88"/>
  <c r="O10098" i="88"/>
  <c r="O10099" i="88"/>
  <c r="O10100" i="88"/>
  <c r="O10101" i="88"/>
  <c r="O10102" i="88"/>
  <c r="O10103" i="88"/>
  <c r="O10104" i="88"/>
  <c r="O10105" i="88"/>
  <c r="O10107" i="88"/>
  <c r="O10108" i="88"/>
  <c r="O10109" i="88"/>
  <c r="O10110" i="88"/>
  <c r="O10111" i="88"/>
  <c r="O10112" i="88"/>
  <c r="O10113" i="88"/>
  <c r="O10114" i="88"/>
  <c r="O10115" i="88"/>
  <c r="O10116" i="88"/>
  <c r="O10117" i="88"/>
  <c r="O10118" i="88"/>
  <c r="O10119" i="88"/>
  <c r="O10120" i="88"/>
  <c r="O10121" i="88"/>
  <c r="O10122" i="88"/>
  <c r="O10123" i="88"/>
  <c r="O10124" i="88"/>
  <c r="O10125" i="88"/>
  <c r="O10126" i="88"/>
  <c r="O10127" i="88"/>
  <c r="O10128" i="88"/>
  <c r="O10129" i="88"/>
  <c r="O10130" i="88"/>
  <c r="O10131" i="88"/>
  <c r="O10132" i="88"/>
  <c r="O10133" i="88"/>
  <c r="O10134" i="88"/>
  <c r="O10135" i="88"/>
  <c r="O10136" i="88"/>
  <c r="O10137" i="88"/>
  <c r="O10138" i="88"/>
  <c r="O10139" i="88"/>
  <c r="O10140" i="88"/>
  <c r="O10141" i="88"/>
  <c r="O10142" i="88"/>
  <c r="O10143" i="88"/>
  <c r="O10144" i="88"/>
  <c r="O10145" i="88"/>
  <c r="O10146" i="88"/>
  <c r="O10147" i="88"/>
  <c r="O10148" i="88"/>
  <c r="O10149" i="88"/>
  <c r="O10150" i="88"/>
  <c r="O10151" i="88"/>
  <c r="O10152" i="88"/>
  <c r="O10153" i="88"/>
  <c r="O10154" i="88"/>
  <c r="O10155" i="88"/>
  <c r="O10156" i="88"/>
  <c r="O10157" i="88"/>
  <c r="O10158" i="88"/>
  <c r="O10159" i="88"/>
  <c r="O10160" i="88"/>
  <c r="O10161" i="88"/>
  <c r="O10162" i="88"/>
  <c r="O10163" i="88"/>
  <c r="O10164" i="88"/>
  <c r="O10165" i="88"/>
  <c r="O10166" i="88"/>
  <c r="O10167" i="88"/>
  <c r="O10168" i="88"/>
  <c r="O10169" i="88"/>
  <c r="O10170" i="88"/>
  <c r="O10171" i="88"/>
  <c r="O10172" i="88"/>
  <c r="O10173" i="88"/>
  <c r="O10174" i="88"/>
  <c r="O10175" i="88"/>
  <c r="O10176" i="88"/>
  <c r="O10177" i="88"/>
  <c r="O10178" i="88"/>
  <c r="O10179" i="88"/>
  <c r="O10180" i="88"/>
  <c r="O10181" i="88"/>
  <c r="O10182" i="88"/>
  <c r="O10183" i="88"/>
  <c r="O10184" i="88"/>
  <c r="O10185" i="88"/>
  <c r="O10186" i="88"/>
  <c r="O10187" i="88"/>
  <c r="O10188" i="88"/>
  <c r="O10189" i="88"/>
  <c r="O10190" i="88"/>
  <c r="O10191" i="88"/>
  <c r="O10192" i="88"/>
  <c r="O10193" i="88"/>
  <c r="O10194" i="88"/>
  <c r="O10195" i="88"/>
  <c r="O10196" i="88"/>
  <c r="O10197" i="88"/>
  <c r="O10198" i="88"/>
  <c r="O10199" i="88"/>
  <c r="O10200" i="88"/>
  <c r="O10201" i="88"/>
  <c r="O10202" i="88"/>
  <c r="O10203" i="88"/>
  <c r="O10204" i="88"/>
  <c r="O10205" i="88"/>
  <c r="O10206" i="88"/>
  <c r="O10207" i="88"/>
  <c r="O10208" i="88"/>
  <c r="O10209" i="88"/>
  <c r="O10210" i="88"/>
  <c r="O10211" i="88"/>
  <c r="O10212" i="88"/>
  <c r="O10213" i="88"/>
  <c r="O10214" i="88"/>
  <c r="O10215" i="88"/>
  <c r="O10216" i="88"/>
  <c r="O10217" i="88"/>
  <c r="O10218" i="88"/>
  <c r="O10219" i="88"/>
  <c r="O10220" i="88"/>
  <c r="O10221" i="88"/>
  <c r="O10222" i="88"/>
  <c r="O10223" i="88"/>
  <c r="O10225" i="88"/>
  <c r="O10226" i="88"/>
  <c r="O10227" i="88"/>
  <c r="O10228" i="88"/>
  <c r="O10229" i="88"/>
  <c r="O10230" i="88"/>
  <c r="O10231" i="88"/>
  <c r="O10232" i="88"/>
  <c r="O10233" i="88"/>
  <c r="O10234" i="88"/>
  <c r="O10235" i="88"/>
  <c r="O10236" i="88"/>
  <c r="O10237" i="88"/>
  <c r="O10238" i="88"/>
  <c r="O10239" i="88"/>
  <c r="O10240" i="88"/>
  <c r="O10241" i="88"/>
  <c r="O10242" i="88"/>
  <c r="O10243" i="88"/>
  <c r="O10244" i="88"/>
  <c r="O10245" i="88"/>
  <c r="O10246" i="88"/>
  <c r="O10247" i="88"/>
  <c r="O10248" i="88"/>
  <c r="O10249" i="88"/>
  <c r="O10250" i="88"/>
  <c r="O10251" i="88"/>
  <c r="O10252" i="88"/>
  <c r="O10253" i="88"/>
  <c r="O10254" i="88"/>
  <c r="O10255" i="88"/>
  <c r="O10256" i="88"/>
  <c r="O10257" i="88"/>
  <c r="O10258" i="88"/>
  <c r="O10259" i="88"/>
  <c r="O10260" i="88"/>
  <c r="O10261" i="88"/>
  <c r="O10262" i="88"/>
  <c r="O10263" i="88"/>
  <c r="O10264" i="88"/>
  <c r="O10265" i="88"/>
  <c r="O10266" i="88"/>
  <c r="O10267" i="88"/>
  <c r="O10268" i="88"/>
  <c r="O10269" i="88"/>
  <c r="O10270" i="88"/>
  <c r="O10271" i="88"/>
  <c r="O10272" i="88"/>
  <c r="O10273" i="88"/>
  <c r="O10274" i="88"/>
  <c r="O10275" i="88"/>
  <c r="O10276" i="88"/>
  <c r="O10277" i="88"/>
  <c r="O10278" i="88"/>
  <c r="O10279" i="88"/>
  <c r="O10280" i="88"/>
  <c r="O10281" i="88"/>
  <c r="O10282" i="88"/>
  <c r="O10283" i="88"/>
  <c r="O10284" i="88"/>
  <c r="O10285" i="88"/>
  <c r="O10286" i="88"/>
  <c r="O10287" i="88"/>
  <c r="O10288" i="88"/>
  <c r="O10289" i="88"/>
  <c r="O10290" i="88"/>
  <c r="O10291" i="88"/>
  <c r="O10292" i="88"/>
  <c r="O10293" i="88"/>
  <c r="O10294" i="88"/>
  <c r="O10295" i="88"/>
  <c r="O10296" i="88"/>
  <c r="O10297" i="88"/>
  <c r="O10298" i="88"/>
  <c r="O10300" i="88"/>
  <c r="O10301" i="88"/>
  <c r="O10302" i="88"/>
  <c r="O10303" i="88"/>
  <c r="O10304" i="88"/>
  <c r="O10305" i="88"/>
  <c r="O10306" i="88"/>
  <c r="O10307" i="88"/>
  <c r="O10308" i="88"/>
  <c r="O10309" i="88"/>
  <c r="O10310" i="88"/>
  <c r="O10311" i="88"/>
  <c r="O10312" i="88"/>
  <c r="O10313" i="88"/>
  <c r="O10314" i="88"/>
  <c r="O10316" i="88"/>
  <c r="O10317" i="88"/>
  <c r="O10318" i="88"/>
  <c r="O10319" i="88"/>
  <c r="O10320" i="88"/>
  <c r="O10321" i="88"/>
  <c r="O10323" i="88"/>
  <c r="O10324" i="88"/>
  <c r="O10325" i="88"/>
  <c r="O10326" i="88"/>
  <c r="O10327" i="88"/>
  <c r="O10328" i="88"/>
  <c r="O10329" i="88"/>
  <c r="O10330" i="88"/>
  <c r="O10333" i="88"/>
  <c r="O10334" i="88"/>
  <c r="O10335" i="88"/>
  <c r="O10336" i="88"/>
  <c r="O10337" i="88"/>
  <c r="O10338" i="88"/>
  <c r="O10339" i="88"/>
  <c r="O10340" i="88"/>
  <c r="O10341" i="88"/>
  <c r="O10342" i="88"/>
  <c r="O10343" i="88"/>
  <c r="O10344" i="88"/>
  <c r="O10345" i="88"/>
  <c r="O10346" i="88"/>
  <c r="O10347" i="88"/>
  <c r="O10348" i="88"/>
  <c r="O10349" i="88"/>
  <c r="O10350" i="88"/>
  <c r="O10351" i="88"/>
  <c r="O10352" i="88"/>
  <c r="O10353" i="88"/>
  <c r="O10354" i="88"/>
  <c r="O10355" i="88"/>
  <c r="O10356" i="88"/>
  <c r="O10357" i="88"/>
  <c r="O10358" i="88"/>
  <c r="O10359" i="88"/>
  <c r="O10360" i="88"/>
  <c r="O10361" i="88"/>
  <c r="O10362" i="88"/>
  <c r="O10363" i="88"/>
  <c r="O10364" i="88"/>
  <c r="O10365" i="88"/>
  <c r="O10366" i="88"/>
  <c r="O10367" i="88"/>
  <c r="O10368" i="88"/>
  <c r="O10369" i="88"/>
  <c r="O10370" i="88"/>
  <c r="O10371" i="88"/>
  <c r="O10372" i="88"/>
  <c r="O10373" i="88"/>
  <c r="O10374" i="88"/>
  <c r="O10375" i="88"/>
  <c r="O10376" i="88"/>
  <c r="O10377" i="88"/>
  <c r="O10378" i="88"/>
  <c r="O10379" i="88"/>
  <c r="O10380" i="88"/>
  <c r="O10382" i="88"/>
  <c r="O10383" i="88"/>
  <c r="O10384" i="88"/>
  <c r="O10385" i="88"/>
  <c r="O10386" i="88"/>
  <c r="O10387" i="88"/>
  <c r="O10388" i="88"/>
  <c r="O10389" i="88"/>
  <c r="O10390" i="88"/>
  <c r="O10391" i="88"/>
  <c r="O10392" i="88"/>
  <c r="O10393" i="88"/>
  <c r="O10394" i="88"/>
  <c r="O10395" i="88"/>
  <c r="O10396" i="88"/>
  <c r="O10397" i="88"/>
  <c r="O10398" i="88"/>
  <c r="O10399" i="88"/>
  <c r="O10401" i="88"/>
  <c r="O10402" i="88"/>
  <c r="O10403" i="88"/>
  <c r="O10405" i="88"/>
  <c r="O10406" i="88"/>
  <c r="O10407" i="88"/>
  <c r="O10408" i="88"/>
  <c r="O10409" i="88"/>
  <c r="O10410" i="88"/>
  <c r="O10411" i="88"/>
  <c r="O10412" i="88"/>
  <c r="O10413" i="88"/>
  <c r="O10415" i="88"/>
  <c r="O10416" i="88"/>
  <c r="O10417" i="88"/>
  <c r="O10418" i="88"/>
  <c r="O10419" i="88"/>
  <c r="O10420" i="88"/>
  <c r="O10421" i="88"/>
  <c r="O10422" i="88"/>
  <c r="O10423" i="88"/>
  <c r="O10424" i="88"/>
  <c r="O10425" i="88"/>
  <c r="O10426" i="88"/>
  <c r="O10427" i="88"/>
  <c r="O10428" i="88"/>
  <c r="O10429" i="88"/>
  <c r="O10430" i="88"/>
  <c r="O10431" i="88"/>
  <c r="O10432" i="88"/>
  <c r="O10433" i="88"/>
  <c r="O10434" i="88"/>
  <c r="O10435" i="88"/>
  <c r="O10436" i="88"/>
  <c r="O10437" i="88"/>
  <c r="O10438" i="88"/>
  <c r="O10440" i="88"/>
  <c r="O10441" i="88"/>
  <c r="O10442" i="88"/>
  <c r="O10443" i="88"/>
  <c r="O10444" i="88"/>
  <c r="O10445" i="88"/>
  <c r="O10446" i="88"/>
  <c r="O10448" i="88"/>
  <c r="O10449" i="88"/>
  <c r="O10450" i="88"/>
  <c r="O10451" i="88"/>
  <c r="O10452" i="88"/>
  <c r="O10453" i="88"/>
  <c r="O10454" i="88"/>
  <c r="O10455" i="88"/>
  <c r="O10456" i="88"/>
  <c r="O10457" i="88"/>
  <c r="O10458" i="88"/>
  <c r="O10459" i="88"/>
  <c r="O10460" i="88"/>
  <c r="O10461" i="88"/>
  <c r="O10462" i="88"/>
  <c r="O10463" i="88"/>
  <c r="O10464" i="88"/>
  <c r="O10465" i="88"/>
  <c r="O10466" i="88"/>
  <c r="O10467" i="88"/>
  <c r="O10468" i="88"/>
  <c r="O10469" i="88"/>
  <c r="O10470" i="88"/>
  <c r="O10471" i="88"/>
  <c r="O10472" i="88"/>
  <c r="O10473" i="88"/>
  <c r="O10474" i="88"/>
  <c r="O10475" i="88"/>
  <c r="O10476" i="88"/>
  <c r="O10477" i="88"/>
  <c r="O10478" i="88"/>
  <c r="O10479" i="88"/>
  <c r="O10480" i="88"/>
  <c r="O10481" i="88"/>
  <c r="O10482" i="88"/>
  <c r="O10483" i="88"/>
  <c r="O10484" i="88"/>
  <c r="O10485" i="88"/>
  <c r="O10487" i="88"/>
  <c r="O10488" i="88"/>
  <c r="O10490" i="88"/>
  <c r="O10491" i="88"/>
  <c r="O10492" i="88"/>
  <c r="O10493" i="88"/>
  <c r="O10494" i="88"/>
  <c r="O10495" i="88"/>
  <c r="O10496" i="88"/>
  <c r="O10497" i="88"/>
  <c r="O10498" i="88"/>
  <c r="O10499" i="88"/>
  <c r="O10500" i="88"/>
  <c r="O10501" i="88"/>
  <c r="O10502" i="88"/>
  <c r="O10503" i="88"/>
  <c r="O10504" i="88"/>
  <c r="O10505" i="88"/>
  <c r="O10506" i="88"/>
  <c r="O10507" i="88"/>
  <c r="O10508" i="88"/>
  <c r="O10509" i="88"/>
  <c r="O10510" i="88"/>
  <c r="O10511" i="88"/>
  <c r="O10512" i="88"/>
  <c r="O10513" i="88"/>
  <c r="O10514" i="88"/>
  <c r="O10515" i="88"/>
  <c r="O10518" i="88"/>
  <c r="O10519" i="88"/>
  <c r="O10520" i="88"/>
  <c r="O10521" i="88"/>
  <c r="O10522" i="88"/>
  <c r="O10523" i="88"/>
  <c r="O10524" i="88"/>
  <c r="O10525" i="88"/>
  <c r="O10526" i="88"/>
  <c r="O10527" i="88"/>
  <c r="O10528" i="88"/>
  <c r="O10529" i="88"/>
  <c r="O10530" i="88"/>
  <c r="O10531" i="88"/>
  <c r="O10532" i="88"/>
  <c r="O10533" i="88"/>
  <c r="O10534" i="88"/>
  <c r="O10535" i="88"/>
  <c r="O10536" i="88"/>
  <c r="O10537" i="88"/>
  <c r="O10538" i="88"/>
  <c r="O10539" i="88"/>
  <c r="O10540" i="88"/>
  <c r="O10541" i="88"/>
  <c r="O10542" i="88"/>
  <c r="O10543" i="88"/>
  <c r="O10544" i="88"/>
  <c r="O10545" i="88"/>
  <c r="O10546" i="88"/>
  <c r="O10547" i="88"/>
  <c r="O10548" i="88"/>
  <c r="O10549" i="88"/>
  <c r="O10550" i="88"/>
  <c r="O10551" i="88"/>
  <c r="O10552" i="88"/>
  <c r="O10553" i="88"/>
  <c r="O10554" i="88"/>
  <c r="O10555" i="88"/>
  <c r="O10556" i="88"/>
  <c r="O10557" i="88"/>
  <c r="O10558" i="88"/>
  <c r="O10559" i="88"/>
  <c r="O10560" i="88"/>
  <c r="O10561" i="88"/>
  <c r="O10562" i="88"/>
  <c r="O10563" i="88"/>
  <c r="O10564" i="88"/>
  <c r="O10565" i="88"/>
  <c r="O10566" i="88"/>
  <c r="O10567" i="88"/>
  <c r="O10568" i="88"/>
  <c r="O10569" i="88"/>
  <c r="O10570" i="88"/>
  <c r="O10572" i="88"/>
  <c r="O10573" i="88"/>
  <c r="O10574" i="88"/>
  <c r="O10575" i="88"/>
  <c r="O10576" i="88"/>
  <c r="O10577" i="88"/>
  <c r="O10578" i="88"/>
  <c r="O10579" i="88"/>
  <c r="O10580" i="88"/>
  <c r="O10581" i="88"/>
  <c r="O10582" i="88"/>
  <c r="O10583" i="88"/>
  <c r="O10584" i="88"/>
  <c r="O10586" i="88"/>
  <c r="O10587" i="88"/>
  <c r="O10588" i="88"/>
  <c r="O10589" i="88"/>
  <c r="O10590" i="88"/>
  <c r="O10591" i="88"/>
  <c r="O10592" i="88"/>
  <c r="O10593" i="88"/>
  <c r="O10595" i="88"/>
  <c r="O10596" i="88"/>
  <c r="O10597" i="88"/>
  <c r="O10598" i="88"/>
  <c r="O10599" i="88"/>
  <c r="O10600" i="88"/>
  <c r="O10601" i="88"/>
  <c r="O10602" i="88"/>
  <c r="O10603" i="88"/>
  <c r="O10604" i="88"/>
  <c r="O10605" i="88"/>
  <c r="O10606" i="88"/>
  <c r="O10607" i="88"/>
  <c r="O10608" i="88"/>
  <c r="O10609" i="88"/>
  <c r="O10610" i="88"/>
  <c r="O10611" i="88"/>
  <c r="O10612" i="88"/>
  <c r="O10613" i="88"/>
  <c r="O10614" i="88"/>
  <c r="O10615" i="88"/>
  <c r="O10616" i="88"/>
  <c r="O10617" i="88"/>
  <c r="O10618" i="88"/>
  <c r="O10619" i="88"/>
  <c r="O10620" i="88"/>
  <c r="O10621" i="88"/>
  <c r="O10622" i="88"/>
  <c r="O10623" i="88"/>
  <c r="O10624" i="88"/>
  <c r="O10625" i="88"/>
  <c r="O10626" i="88"/>
  <c r="O10627" i="88"/>
  <c r="O10628" i="88"/>
  <c r="O10629" i="88"/>
  <c r="O10630" i="88"/>
  <c r="O10631" i="88"/>
  <c r="O10632" i="88"/>
  <c r="O10633" i="88"/>
  <c r="O10634" i="88"/>
  <c r="O10635" i="88"/>
  <c r="O10636" i="88"/>
  <c r="O10637" i="88"/>
  <c r="O10638" i="88"/>
  <c r="O10639" i="88"/>
  <c r="O10640" i="88"/>
  <c r="O10641" i="88"/>
  <c r="O10642" i="88"/>
  <c r="O10643" i="88"/>
  <c r="O10644" i="88"/>
  <c r="O10645" i="88"/>
  <c r="O10646" i="88"/>
  <c r="O10647" i="88"/>
  <c r="O10649" i="88"/>
  <c r="O10650" i="88"/>
  <c r="O10651" i="88"/>
  <c r="O10652" i="88"/>
  <c r="O10653" i="88"/>
  <c r="O10654" i="88"/>
  <c r="O10655" i="88"/>
  <c r="O10656" i="88"/>
  <c r="O10657" i="88"/>
  <c r="O10658" i="88"/>
  <c r="O10659" i="88"/>
  <c r="O10660" i="88"/>
  <c r="O10661" i="88"/>
  <c r="O10662" i="88"/>
  <c r="O10663" i="88"/>
  <c r="O10664" i="88"/>
  <c r="O10665" i="88"/>
  <c r="O10666" i="88"/>
  <c r="O10667" i="88"/>
  <c r="O10668" i="88"/>
  <c r="O10669" i="88"/>
  <c r="O10670" i="88"/>
  <c r="O10671" i="88"/>
  <c r="O10672" i="88"/>
  <c r="O10673" i="88"/>
  <c r="O10674" i="88"/>
  <c r="O10675" i="88"/>
  <c r="O10676" i="88"/>
  <c r="O10677" i="88"/>
  <c r="O10678" i="88"/>
  <c r="O10680" i="88"/>
  <c r="O10681" i="88"/>
  <c r="O10682" i="88"/>
  <c r="O10683" i="88"/>
  <c r="O10684" i="88"/>
  <c r="O10685" i="88"/>
  <c r="O10686" i="88"/>
  <c r="O10687" i="88"/>
  <c r="O10688" i="88"/>
  <c r="O10689" i="88"/>
  <c r="O10690" i="88"/>
  <c r="O10691" i="88"/>
  <c r="O10692" i="88"/>
  <c r="O10693" i="88"/>
  <c r="O10694" i="88"/>
  <c r="O10695" i="88"/>
  <c r="O10696" i="88"/>
  <c r="O10697" i="88"/>
  <c r="O10698" i="88"/>
  <c r="O10699" i="88"/>
  <c r="O10700" i="88"/>
  <c r="O10701" i="88"/>
  <c r="O10702" i="88"/>
  <c r="O10703" i="88"/>
  <c r="O10704" i="88"/>
  <c r="O10705" i="88"/>
  <c r="O10706" i="88"/>
  <c r="O10707" i="88"/>
  <c r="O10708" i="88"/>
  <c r="O10709" i="88"/>
  <c r="O10710" i="88"/>
  <c r="O10711" i="88"/>
  <c r="O10712" i="88"/>
  <c r="O10713" i="88"/>
  <c r="O10714" i="88"/>
  <c r="O10716" i="88"/>
  <c r="O10717" i="88"/>
  <c r="O10718" i="88"/>
  <c r="O10719" i="88"/>
  <c r="O10720" i="88"/>
  <c r="O10721" i="88"/>
  <c r="O10722" i="88"/>
  <c r="O10723" i="88"/>
  <c r="O10724" i="88"/>
  <c r="O10725" i="88"/>
  <c r="O10726" i="88"/>
  <c r="O10727" i="88"/>
  <c r="O10728" i="88"/>
  <c r="O10729" i="88"/>
  <c r="O10730" i="88"/>
  <c r="O10731" i="88"/>
  <c r="O10732" i="88"/>
  <c r="O10733" i="88"/>
  <c r="O10734" i="88"/>
  <c r="O10735" i="88"/>
  <c r="O10736" i="88"/>
  <c r="O10737" i="88"/>
  <c r="O10738" i="88"/>
  <c r="O10739" i="88"/>
  <c r="O10740" i="88"/>
  <c r="O10741" i="88"/>
  <c r="O10742" i="88"/>
  <c r="O10743" i="88"/>
  <c r="O10744" i="88"/>
  <c r="O10745" i="88"/>
  <c r="O10746" i="88"/>
  <c r="O10747" i="88"/>
  <c r="O10748" i="88"/>
  <c r="O10749" i="88"/>
  <c r="O10750" i="88"/>
  <c r="O10751" i="88"/>
  <c r="O10752" i="88"/>
  <c r="O10753" i="88"/>
  <c r="O10754" i="88"/>
  <c r="O10755" i="88"/>
  <c r="O10756" i="88"/>
  <c r="O10757" i="88"/>
  <c r="O10758" i="88"/>
  <c r="O10759" i="88"/>
  <c r="O10760" i="88"/>
  <c r="O10761" i="88"/>
  <c r="O10762" i="88"/>
  <c r="O10763" i="88"/>
  <c r="O10764" i="88"/>
  <c r="O10766" i="88"/>
  <c r="O10767" i="88"/>
  <c r="O10768" i="88"/>
  <c r="O10769" i="88"/>
  <c r="O10770" i="88"/>
  <c r="O10771" i="88"/>
  <c r="O10772" i="88"/>
  <c r="O10773" i="88"/>
  <c r="O10774" i="88"/>
  <c r="O10775" i="88"/>
  <c r="O10776" i="88"/>
  <c r="O10777" i="88"/>
  <c r="O10778" i="88"/>
  <c r="O10779" i="88"/>
  <c r="O10780" i="88"/>
  <c r="O10781" i="88"/>
  <c r="O10782" i="88"/>
  <c r="O10783" i="88"/>
  <c r="O10784" i="88"/>
  <c r="O10785" i="88"/>
  <c r="O10786" i="88"/>
  <c r="O10787" i="88"/>
  <c r="O10788" i="88"/>
  <c r="O10789" i="88"/>
  <c r="O10790" i="88"/>
  <c r="O10792" i="88"/>
  <c r="O10793" i="88"/>
  <c r="O10794" i="88"/>
  <c r="O10795" i="88"/>
  <c r="O10796" i="88"/>
  <c r="O10797" i="88"/>
  <c r="O10798" i="88"/>
  <c r="O10799" i="88"/>
  <c r="O10800" i="88"/>
  <c r="O10801" i="88"/>
  <c r="O10802" i="88"/>
  <c r="O10804" i="88"/>
  <c r="O10805" i="88"/>
  <c r="O10806" i="88"/>
  <c r="O10807" i="88"/>
  <c r="O10808" i="88"/>
  <c r="O10809" i="88"/>
  <c r="O10810" i="88"/>
  <c r="O10811" i="88"/>
  <c r="O10812" i="88"/>
  <c r="O10813" i="88"/>
  <c r="O10814" i="88"/>
  <c r="O10815" i="88"/>
  <c r="O10816" i="88"/>
  <c r="O10817" i="88"/>
  <c r="O10818" i="88"/>
  <c r="O10819" i="88"/>
  <c r="O10820" i="88"/>
  <c r="O10821" i="88"/>
  <c r="O10822" i="88"/>
  <c r="O10823" i="88"/>
  <c r="O10825" i="88"/>
  <c r="O10826" i="88"/>
  <c r="O10827" i="88"/>
  <c r="O10828" i="88"/>
  <c r="O10829" i="88"/>
  <c r="O10830" i="88"/>
  <c r="O10831" i="88"/>
  <c r="O10832" i="88"/>
  <c r="O10833" i="88"/>
  <c r="O10834" i="88"/>
  <c r="O10835" i="88"/>
  <c r="O10836" i="88"/>
  <c r="O10837" i="88"/>
  <c r="O10838" i="88"/>
  <c r="O10839" i="88"/>
  <c r="O10840" i="88"/>
  <c r="O10841" i="88"/>
  <c r="O10842" i="88"/>
  <c r="O10843" i="88"/>
  <c r="O10844" i="88"/>
  <c r="O10845" i="88"/>
  <c r="O10846" i="88"/>
  <c r="O10847" i="88"/>
  <c r="O10848" i="88"/>
  <c r="O10849" i="88"/>
  <c r="O10850" i="88"/>
  <c r="O10851" i="88"/>
  <c r="O10852" i="88"/>
  <c r="O10853" i="88"/>
  <c r="O10854" i="88"/>
  <c r="O10855" i="88"/>
  <c r="O10856" i="88"/>
  <c r="O10857" i="88"/>
  <c r="O10858" i="88"/>
  <c r="O10859" i="88"/>
  <c r="O10860" i="88"/>
  <c r="O10861" i="88"/>
  <c r="O10862" i="88"/>
  <c r="O10863" i="88"/>
  <c r="O10864" i="88"/>
  <c r="O10865" i="88"/>
  <c r="O10867" i="88"/>
  <c r="O10868" i="88"/>
  <c r="O10869" i="88"/>
  <c r="O10870" i="88"/>
  <c r="O10871" i="88"/>
  <c r="O10872" i="88"/>
  <c r="O10874" i="88"/>
  <c r="O10875" i="88"/>
  <c r="O10876" i="88"/>
  <c r="O10877" i="88"/>
  <c r="O10878" i="88"/>
  <c r="O10879" i="88"/>
  <c r="O10880" i="88"/>
  <c r="O10881" i="88"/>
  <c r="O10882" i="88"/>
  <c r="O10883" i="88"/>
  <c r="O10884" i="88"/>
  <c r="O10886" i="88"/>
  <c r="O10887" i="88"/>
  <c r="O10888" i="88"/>
  <c r="O10889" i="88"/>
  <c r="O10890" i="88"/>
  <c r="O10891" i="88"/>
  <c r="O10892" i="88"/>
  <c r="O10893" i="88"/>
  <c r="O10894" i="88"/>
  <c r="O10895" i="88"/>
  <c r="O10896" i="88"/>
  <c r="O10898" i="88"/>
  <c r="O10899" i="88"/>
  <c r="O10900" i="88"/>
  <c r="O10901" i="88"/>
  <c r="O10902" i="88"/>
  <c r="O10903" i="88"/>
  <c r="O10904" i="88"/>
  <c r="O10905" i="88"/>
  <c r="O10906" i="88"/>
  <c r="O10907" i="88"/>
  <c r="O10908" i="88"/>
  <c r="O10909" i="88"/>
  <c r="O10910" i="88"/>
  <c r="O10911" i="88"/>
  <c r="O10912" i="88"/>
  <c r="O10913" i="88"/>
  <c r="O10914" i="88"/>
  <c r="O10915" i="88"/>
  <c r="O10916" i="88"/>
  <c r="O10918" i="88"/>
  <c r="O10919" i="88"/>
  <c r="O10920" i="88"/>
  <c r="O10921" i="88"/>
  <c r="O10922" i="88"/>
  <c r="O10923" i="88"/>
  <c r="O10924" i="88"/>
  <c r="O10925" i="88"/>
  <c r="O10926" i="88"/>
  <c r="O10927" i="88"/>
  <c r="O10928" i="88"/>
  <c r="O10929" i="88"/>
  <c r="O10930" i="88"/>
  <c r="O10931" i="88"/>
  <c r="O10932" i="88"/>
  <c r="O10933" i="88"/>
  <c r="O10934" i="88"/>
  <c r="O10935" i="88"/>
  <c r="O10936" i="88"/>
  <c r="O10937" i="88"/>
  <c r="O10938" i="88"/>
  <c r="O10939" i="88"/>
  <c r="O10940" i="88"/>
  <c r="O10941" i="88"/>
  <c r="O10942" i="88"/>
  <c r="O10943" i="88"/>
  <c r="O10944" i="88"/>
  <c r="O10946" i="88"/>
  <c r="O10947" i="88"/>
  <c r="O10948" i="88"/>
  <c r="O10949" i="88"/>
  <c r="O10950" i="88"/>
  <c r="O10951" i="88"/>
  <c r="O10953" i="88"/>
  <c r="O10954" i="88"/>
  <c r="O10955" i="88"/>
  <c r="O10956" i="88"/>
  <c r="O10957" i="88"/>
  <c r="O10958" i="88"/>
  <c r="O10959" i="88"/>
  <c r="O10960" i="88"/>
  <c r="O10961" i="88"/>
  <c r="O10962" i="88"/>
  <c r="O10963" i="88"/>
  <c r="O10964" i="88"/>
  <c r="O10965" i="88"/>
  <c r="O10966" i="88"/>
  <c r="O10967" i="88"/>
  <c r="O10968" i="88"/>
  <c r="O10969" i="88"/>
  <c r="O10970" i="88"/>
  <c r="O10971" i="88"/>
  <c r="O10972" i="88"/>
  <c r="O10973" i="88"/>
  <c r="O10974" i="88"/>
  <c r="O10975" i="88"/>
  <c r="O10976" i="88"/>
  <c r="O10977" i="88"/>
  <c r="O10978" i="88"/>
  <c r="O10979" i="88"/>
  <c r="O10980" i="88"/>
  <c r="O10981" i="88"/>
  <c r="O10982" i="88"/>
  <c r="O10983" i="88"/>
  <c r="O10984" i="88"/>
  <c r="O10985" i="88"/>
  <c r="O10986" i="88"/>
  <c r="O10987" i="88"/>
  <c r="O10988" i="88"/>
  <c r="O10989" i="88"/>
  <c r="O10991" i="88"/>
  <c r="O10992" i="88"/>
  <c r="O10993" i="88"/>
  <c r="O10994" i="88"/>
  <c r="O10995" i="88"/>
  <c r="O10996" i="88"/>
  <c r="O10998" i="88"/>
  <c r="O10999" i="88"/>
  <c r="O11000" i="88"/>
  <c r="O11001" i="88"/>
  <c r="O11002" i="88"/>
  <c r="O11003" i="88"/>
  <c r="O11004" i="88"/>
  <c r="O11005" i="88"/>
  <c r="O11006" i="88"/>
  <c r="O11007" i="88"/>
  <c r="O11008" i="88"/>
  <c r="O11009" i="88"/>
  <c r="O11010" i="88"/>
  <c r="O11011" i="88"/>
  <c r="O11012" i="88"/>
  <c r="O11014" i="88"/>
  <c r="O11015" i="88"/>
  <c r="O11016" i="88"/>
  <c r="O11018" i="88"/>
  <c r="O11019" i="88"/>
  <c r="O11020" i="88"/>
  <c r="O11021" i="88"/>
  <c r="O11022" i="88"/>
  <c r="O11023" i="88"/>
  <c r="O11024" i="88"/>
  <c r="O11025" i="88"/>
  <c r="O11026" i="88"/>
  <c r="O11027" i="88"/>
  <c r="O11028" i="88"/>
  <c r="O11029" i="88"/>
  <c r="O11030" i="88"/>
  <c r="O11031" i="88"/>
  <c r="O11032" i="88"/>
  <c r="O11033" i="88"/>
  <c r="O11034" i="88"/>
  <c r="O11035" i="88"/>
  <c r="O11036" i="88"/>
  <c r="O11037" i="88"/>
  <c r="O11038" i="88"/>
  <c r="O11039" i="88"/>
  <c r="O11040" i="88"/>
  <c r="O11041" i="88"/>
  <c r="O11042" i="88"/>
  <c r="O11044" i="88"/>
  <c r="O11045" i="88"/>
  <c r="O11046" i="88"/>
  <c r="O11047" i="88"/>
  <c r="O11048" i="88"/>
  <c r="O11049" i="88"/>
  <c r="O11051" i="88"/>
  <c r="O11052" i="88"/>
  <c r="O11053" i="88"/>
  <c r="O11054" i="88"/>
  <c r="O11055" i="88"/>
  <c r="O11056" i="88"/>
  <c r="O11057" i="88"/>
  <c r="O11058" i="88"/>
  <c r="O11059" i="88"/>
  <c r="O11060" i="88"/>
  <c r="O11061" i="88"/>
  <c r="O11062" i="88"/>
  <c r="O11064" i="88"/>
  <c r="O11066" i="88"/>
  <c r="O11067" i="88"/>
  <c r="O11068" i="88"/>
  <c r="O11069" i="88"/>
  <c r="O11070" i="88"/>
  <c r="O11071" i="88"/>
  <c r="O11072" i="88"/>
  <c r="O11073" i="88"/>
  <c r="O11074" i="88"/>
  <c r="O11075" i="88"/>
  <c r="O11076" i="88"/>
  <c r="O11077" i="88"/>
  <c r="O11078" i="88"/>
  <c r="O11079" i="88"/>
  <c r="O11080" i="88"/>
  <c r="O11081" i="88"/>
  <c r="O11084" i="88"/>
  <c r="O11085" i="88"/>
  <c r="O11086" i="88"/>
  <c r="O11087" i="88"/>
  <c r="O11088" i="88"/>
  <c r="O11089" i="88"/>
  <c r="O11090" i="88"/>
  <c r="O11091" i="88"/>
  <c r="O11092" i="88"/>
  <c r="O11093" i="88"/>
  <c r="O11094" i="88"/>
  <c r="O11095" i="88"/>
  <c r="O11096" i="88"/>
  <c r="O11097" i="88"/>
  <c r="O11098" i="88"/>
  <c r="O11099" i="88"/>
  <c r="O11100" i="88"/>
  <c r="O11102" i="88"/>
  <c r="O11103" i="88"/>
  <c r="O11104" i="88"/>
  <c r="O11105" i="88"/>
  <c r="O11106" i="88"/>
  <c r="O11107" i="88"/>
  <c r="O11108" i="88"/>
  <c r="O11109" i="88"/>
  <c r="O11110" i="88"/>
  <c r="O11111" i="88"/>
  <c r="O11112" i="88"/>
  <c r="O11113" i="88"/>
  <c r="O11114" i="88"/>
  <c r="O11115" i="88"/>
  <c r="O11116" i="88"/>
  <c r="O11117" i="88"/>
  <c r="O11118" i="88"/>
  <c r="O11119" i="88"/>
  <c r="O11120" i="88"/>
  <c r="O11121" i="88"/>
  <c r="O11122" i="88"/>
  <c r="O11123" i="88"/>
  <c r="O11124" i="88"/>
  <c r="O11125" i="88"/>
  <c r="O11126" i="88"/>
  <c r="O11127" i="88"/>
  <c r="O11128" i="88"/>
  <c r="O11130" i="88"/>
  <c r="O11131" i="88"/>
  <c r="O11132" i="88"/>
  <c r="O11133" i="88"/>
  <c r="O11134" i="88"/>
  <c r="O11135" i="88"/>
  <c r="O11136" i="88"/>
  <c r="O11138" i="88"/>
  <c r="O11139" i="88"/>
  <c r="O11140" i="88"/>
  <c r="O11141" i="88"/>
  <c r="O11142" i="88"/>
  <c r="O11143" i="88"/>
  <c r="O11145" i="88"/>
  <c r="O11146" i="88"/>
  <c r="O11147" i="88"/>
  <c r="O11149" i="88"/>
  <c r="O11150" i="88"/>
  <c r="O11151" i="88"/>
  <c r="O11152" i="88"/>
  <c r="O11153" i="88"/>
  <c r="O11154" i="88"/>
  <c r="O11155" i="88"/>
  <c r="O11156" i="88"/>
  <c r="O11158" i="88"/>
  <c r="O11159" i="88"/>
  <c r="O11160" i="88"/>
  <c r="O11161" i="88"/>
  <c r="O11162" i="88"/>
  <c r="O11163" i="88"/>
  <c r="O11164" i="88"/>
  <c r="O11165" i="88"/>
  <c r="O11166" i="88"/>
  <c r="O11168" i="88"/>
  <c r="O11169" i="88"/>
  <c r="O11170" i="88"/>
  <c r="O11171" i="88"/>
  <c r="O11172" i="88"/>
  <c r="O11174" i="88"/>
  <c r="O11175" i="88"/>
  <c r="O11176" i="88"/>
  <c r="O11177" i="88"/>
  <c r="O11178" i="88"/>
  <c r="O11179" i="88"/>
  <c r="O11180" i="88"/>
  <c r="O11182" i="88"/>
  <c r="O11183" i="88"/>
  <c r="O11184" i="88"/>
  <c r="O11185" i="88"/>
  <c r="O11186" i="88"/>
  <c r="O11188" i="88"/>
  <c r="O11189" i="88"/>
  <c r="O11190" i="88"/>
  <c r="O11191" i="88"/>
  <c r="O11192" i="88"/>
  <c r="O11193" i="88"/>
  <c r="O11194" i="88"/>
  <c r="O11195" i="88"/>
  <c r="O11196" i="88"/>
  <c r="O11197" i="88"/>
  <c r="O11198" i="88"/>
  <c r="O11199" i="88"/>
  <c r="O11200" i="88"/>
  <c r="O11201" i="88"/>
  <c r="O11202" i="88"/>
  <c r="O11203" i="88"/>
  <c r="O11204" i="88"/>
  <c r="O11205" i="88"/>
  <c r="O11207" i="88"/>
  <c r="O11208" i="88"/>
  <c r="O11210" i="88"/>
  <c r="O11211" i="88"/>
  <c r="O11212" i="88"/>
  <c r="O11213" i="88"/>
  <c r="O11214" i="88"/>
  <c r="O11215" i="88"/>
  <c r="O11216" i="88"/>
  <c r="O11217" i="88"/>
  <c r="O11218" i="88"/>
  <c r="O11219" i="88"/>
  <c r="O11220" i="88"/>
  <c r="O11221" i="88"/>
  <c r="O11222" i="88"/>
  <c r="O11224" i="88"/>
  <c r="O11225" i="88"/>
  <c r="O11226" i="88"/>
  <c r="O11228" i="88"/>
  <c r="O11229" i="88"/>
  <c r="O11230" i="88"/>
  <c r="O11232" i="88"/>
  <c r="O11233" i="88"/>
  <c r="O11234" i="88"/>
  <c r="O11235" i="88"/>
  <c r="O11236" i="88"/>
  <c r="O11237" i="88"/>
  <c r="O11238" i="88"/>
  <c r="O11240" i="88"/>
  <c r="O11241" i="88"/>
  <c r="O11242" i="88"/>
  <c r="O11243" i="88"/>
  <c r="O11244" i="88"/>
  <c r="O11246" i="88"/>
  <c r="O11247" i="88"/>
  <c r="O11248" i="88"/>
  <c r="O11249" i="88"/>
  <c r="O11250" i="88"/>
  <c r="O11251" i="88"/>
  <c r="O11252" i="88"/>
  <c r="O11254" i="88"/>
  <c r="O11256" i="88"/>
  <c r="O11257" i="88"/>
  <c r="O11258" i="88"/>
  <c r="O11260" i="88"/>
  <c r="O11261" i="88"/>
  <c r="O11262" i="88"/>
  <c r="O11263" i="88"/>
  <c r="O11264" i="88"/>
  <c r="O11265" i="88"/>
  <c r="O11266" i="88"/>
  <c r="O11268" i="88"/>
  <c r="O11269" i="88"/>
  <c r="O11270" i="88"/>
  <c r="O11271" i="88"/>
  <c r="O11272" i="88"/>
  <c r="O11273" i="88"/>
  <c r="O11274" i="88"/>
  <c r="O11275" i="88"/>
  <c r="O11276" i="88"/>
  <c r="O11277" i="88"/>
  <c r="O11278" i="88"/>
  <c r="O11280" i="88"/>
  <c r="O11282" i="88"/>
  <c r="O11283" i="88"/>
  <c r="O11284" i="88"/>
  <c r="O11285" i="88"/>
  <c r="O11286" i="88"/>
  <c r="O11287" i="88"/>
  <c r="O11288" i="88"/>
  <c r="O11289" i="88"/>
  <c r="O11290" i="88"/>
  <c r="O11292" i="88"/>
  <c r="O11293" i="88"/>
  <c r="O11294" i="88"/>
  <c r="O11297" i="88"/>
  <c r="O11298" i="88"/>
  <c r="O11299" i="88"/>
  <c r="O11300" i="88"/>
  <c r="O11301" i="88"/>
  <c r="O11302" i="88"/>
  <c r="O11303" i="88"/>
  <c r="O11305" i="88"/>
  <c r="O11306" i="88"/>
  <c r="O11307" i="88"/>
  <c r="O11308" i="88"/>
  <c r="O11309" i="88"/>
  <c r="O11311" i="88"/>
  <c r="O11312" i="88"/>
  <c r="O11313" i="88"/>
  <c r="O11314" i="88"/>
  <c r="O11315" i="88"/>
  <c r="O11318" i="88"/>
  <c r="O11319" i="88"/>
  <c r="O11321" i="88"/>
  <c r="O11322" i="88"/>
  <c r="O11323" i="88"/>
  <c r="O11324" i="88"/>
  <c r="O11325" i="88"/>
  <c r="O11326" i="88"/>
  <c r="O11328" i="88"/>
  <c r="O11329" i="88"/>
  <c r="O11330" i="88"/>
  <c r="O11331" i="88"/>
  <c r="O11332" i="88"/>
  <c r="O11333" i="88"/>
  <c r="O11334" i="88"/>
  <c r="O11335" i="88"/>
  <c r="O11336" i="88"/>
  <c r="O11337" i="88"/>
  <c r="O11338" i="88"/>
  <c r="O11339" i="88"/>
  <c r="O11340" i="88"/>
  <c r="O11341" i="88"/>
  <c r="O11342" i="88"/>
  <c r="O11343" i="88"/>
  <c r="O11344" i="88"/>
  <c r="O11345" i="88"/>
  <c r="O11346" i="88"/>
  <c r="O11347" i="88"/>
  <c r="O11348" i="88"/>
  <c r="O11349" i="88"/>
  <c r="O11350" i="88"/>
  <c r="O11352" i="88"/>
  <c r="O11354" i="88"/>
  <c r="O11355" i="88"/>
  <c r="O11356" i="88"/>
  <c r="O11357" i="88"/>
  <c r="O11360" i="88"/>
  <c r="O11361" i="88"/>
  <c r="O11362" i="88"/>
  <c r="O11363" i="88"/>
  <c r="O11364" i="88"/>
  <c r="O11367" i="88"/>
  <c r="O11368" i="88"/>
  <c r="O11369" i="88"/>
  <c r="O11371" i="88"/>
  <c r="O11372" i="88"/>
  <c r="O11373" i="88"/>
  <c r="O11374" i="88"/>
  <c r="O11375" i="88"/>
  <c r="O11376" i="88"/>
  <c r="O11378" i="88"/>
  <c r="O11379" i="88"/>
  <c r="O11380" i="88"/>
  <c r="O11381" i="88"/>
  <c r="O11382" i="88"/>
  <c r="O11384" i="88"/>
  <c r="O11385" i="88"/>
  <c r="O11387" i="88"/>
  <c r="O11388" i="88"/>
  <c r="O11390" i="88"/>
  <c r="O11391" i="88"/>
  <c r="O11392" i="88"/>
  <c r="O11393" i="88"/>
  <c r="O11394" i="88"/>
  <c r="O11395" i="88"/>
  <c r="O11396" i="88"/>
  <c r="O11398" i="88"/>
  <c r="O11399" i="88"/>
  <c r="O11400" i="88"/>
  <c r="O11402" i="88"/>
  <c r="O11403" i="88"/>
  <c r="O11404" i="88"/>
  <c r="O11406" i="88"/>
  <c r="O11407" i="88"/>
  <c r="O11408" i="88"/>
  <c r="O11409" i="88"/>
  <c r="O11410" i="88"/>
  <c r="O11411" i="88"/>
  <c r="O11412" i="88"/>
  <c r="O11415" i="88"/>
  <c r="O11416" i="88"/>
  <c r="O11417" i="88"/>
  <c r="O11418" i="88"/>
  <c r="O11419" i="88"/>
  <c r="O11420" i="88"/>
  <c r="O11421" i="88"/>
  <c r="O11424" i="88"/>
  <c r="O11426" i="88"/>
  <c r="O11427" i="88"/>
  <c r="O11428" i="88"/>
  <c r="O11429" i="88"/>
  <c r="O11430" i="88"/>
  <c r="O11433" i="88"/>
  <c r="O11434" i="88"/>
  <c r="O11436" i="88"/>
  <c r="O11437" i="88"/>
  <c r="O11438" i="88"/>
  <c r="O11439" i="88"/>
  <c r="O11440" i="88"/>
  <c r="O11441" i="88"/>
  <c r="O11442" i="88"/>
  <c r="O11444" i="88"/>
  <c r="O11445" i="88"/>
  <c r="O11446" i="88"/>
  <c r="O11448" i="88"/>
  <c r="O11450" i="88"/>
  <c r="O11452" i="88"/>
  <c r="O11453" i="88"/>
  <c r="O11454" i="88"/>
  <c r="O11457" i="88"/>
  <c r="O11458" i="88"/>
  <c r="O11459" i="88"/>
  <c r="O11460" i="88"/>
  <c r="O11461" i="88"/>
  <c r="O11464" i="88"/>
  <c r="O11465" i="88"/>
  <c r="O11466" i="88"/>
  <c r="O11467" i="88"/>
  <c r="O11468" i="88"/>
  <c r="O11469" i="88"/>
  <c r="O11470" i="88"/>
  <c r="O11471" i="88"/>
  <c r="O11472" i="88"/>
  <c r="O11474" i="88"/>
  <c r="O11475" i="88"/>
  <c r="O11476" i="88"/>
  <c r="O11477" i="88"/>
  <c r="O11478" i="88"/>
  <c r="O11479" i="88"/>
  <c r="O11480" i="88"/>
  <c r="O11481" i="88"/>
  <c r="O11482" i="88"/>
  <c r="O11483" i="88"/>
  <c r="O11484" i="88"/>
  <c r="O11485" i="88"/>
  <c r="O11486" i="88"/>
  <c r="O11488" i="88"/>
  <c r="O11489" i="88"/>
  <c r="O11490" i="88"/>
  <c r="O11491" i="88"/>
  <c r="O11492" i="88"/>
  <c r="O11493" i="88"/>
  <c r="O11494" i="88"/>
  <c r="O11496" i="88"/>
  <c r="O11498" i="88"/>
  <c r="O11499" i="88"/>
  <c r="O11500" i="88"/>
  <c r="O11502" i="88"/>
  <c r="O11504" i="88"/>
  <c r="O11505" i="88"/>
  <c r="O11506" i="88"/>
  <c r="O11507" i="88"/>
  <c r="O11508" i="88"/>
  <c r="O11509" i="88"/>
  <c r="O11510" i="88"/>
  <c r="O11511" i="88"/>
  <c r="O11512" i="88"/>
  <c r="O11513" i="88"/>
  <c r="O11514" i="88"/>
  <c r="O11515" i="88"/>
  <c r="O11516" i="88"/>
  <c r="O11517" i="88"/>
  <c r="O11518" i="88"/>
  <c r="O11520" i="88"/>
  <c r="O11521" i="88"/>
  <c r="O11522" i="88"/>
  <c r="O11523" i="88"/>
  <c r="O11524" i="88"/>
  <c r="O11526" i="88"/>
  <c r="O11527" i="88"/>
  <c r="O11528" i="88"/>
  <c r="O11530" i="88"/>
  <c r="O11531" i="88"/>
  <c r="O11532" i="88"/>
  <c r="O11534" i="88"/>
  <c r="O11535" i="88"/>
  <c r="O11536" i="88"/>
  <c r="O11537" i="88"/>
  <c r="O11538" i="88"/>
  <c r="O11539" i="88"/>
  <c r="O11540" i="88"/>
  <c r="O11541" i="88"/>
  <c r="O11542" i="88"/>
  <c r="O11543" i="88"/>
  <c r="O11544" i="88"/>
  <c r="O11545" i="88"/>
  <c r="O11546" i="88"/>
  <c r="O11548" i="88"/>
  <c r="O11550" i="88"/>
  <c r="O11551" i="88"/>
  <c r="O11552" i="88"/>
  <c r="O11553" i="88"/>
  <c r="O11554" i="88"/>
  <c r="O11555" i="88"/>
  <c r="O11557" i="88"/>
  <c r="O11558" i="88"/>
  <c r="O11559" i="88"/>
  <c r="O11561" i="88"/>
  <c r="O11562" i="88"/>
  <c r="O11563" i="88"/>
  <c r="O11564" i="88"/>
  <c r="O11565" i="88"/>
  <c r="O11566" i="88"/>
  <c r="O11567" i="88"/>
  <c r="O11569" i="88"/>
  <c r="O11570" i="88"/>
  <c r="O11572" i="88"/>
  <c r="O11573" i="88"/>
  <c r="O11574" i="88"/>
  <c r="O11575" i="88"/>
  <c r="O11576" i="88"/>
  <c r="O11577" i="88"/>
  <c r="O11580" i="88"/>
  <c r="O11582" i="88"/>
  <c r="O11583" i="88"/>
  <c r="O11584" i="88"/>
  <c r="O11585" i="88"/>
  <c r="O11587" i="88"/>
  <c r="O11588" i="88"/>
  <c r="O11589" i="88"/>
  <c r="O11590" i="88"/>
  <c r="O11591" i="88"/>
  <c r="O11592" i="88"/>
  <c r="O11594" i="88"/>
  <c r="O11595" i="88"/>
  <c r="O11596" i="88"/>
  <c r="O11597" i="88"/>
  <c r="O11599" i="88"/>
  <c r="O11600" i="88"/>
  <c r="O11601" i="88"/>
  <c r="O11602" i="88"/>
  <c r="O11603" i="88"/>
  <c r="O11604" i="88"/>
  <c r="O11606" i="88"/>
  <c r="O11607" i="88"/>
  <c r="O11608" i="88"/>
  <c r="O11609" i="88"/>
  <c r="O11611" i="88"/>
  <c r="O11612" i="88"/>
  <c r="O11614" i="88"/>
  <c r="O11615" i="88"/>
  <c r="O11616" i="88"/>
  <c r="O11618" i="88"/>
  <c r="O11619" i="88"/>
  <c r="O11620" i="88"/>
  <c r="O11621" i="88"/>
  <c r="O11622" i="88"/>
  <c r="O11623" i="88"/>
  <c r="O11624" i="88"/>
  <c r="O11625" i="88"/>
  <c r="O11626" i="88"/>
  <c r="O11627" i="88"/>
  <c r="O11628" i="88"/>
  <c r="O11629" i="88"/>
  <c r="O11632" i="88"/>
  <c r="O11633" i="88"/>
  <c r="O11634" i="88"/>
  <c r="O11635" i="88"/>
  <c r="O11636" i="88"/>
  <c r="O11637" i="88"/>
  <c r="O11639" i="88"/>
  <c r="O11640" i="88"/>
  <c r="O11642" i="88"/>
  <c r="O11643" i="88"/>
  <c r="O11644" i="88"/>
  <c r="O11646" i="88"/>
  <c r="O11647" i="88"/>
  <c r="O11648" i="88"/>
  <c r="O11649" i="88"/>
  <c r="O11650" i="88"/>
  <c r="O11651" i="88"/>
  <c r="O11653" i="88"/>
  <c r="O11654" i="88"/>
  <c r="O11655" i="88"/>
  <c r="O11657" i="88"/>
  <c r="O11658" i="88"/>
  <c r="O11659" i="88"/>
  <c r="O11661" i="88"/>
  <c r="O11662" i="88"/>
  <c r="O11664" i="88"/>
  <c r="O11666" i="88"/>
  <c r="O11667" i="88"/>
  <c r="O11668" i="88"/>
  <c r="O11669" i="88"/>
  <c r="O11670" i="88"/>
  <c r="O11671" i="88"/>
  <c r="O11672" i="88"/>
  <c r="O11675" i="88"/>
  <c r="O11676" i="88"/>
  <c r="O11678" i="88"/>
  <c r="O11679" i="88"/>
  <c r="O11680" i="88"/>
  <c r="O11682" i="88"/>
  <c r="O11683" i="88"/>
  <c r="O11684" i="88"/>
  <c r="O11685" i="88"/>
  <c r="O11686" i="88"/>
  <c r="O11688" i="88"/>
  <c r="O11689" i="88"/>
  <c r="O11690" i="88"/>
  <c r="O11691" i="88"/>
  <c r="O11692" i="88"/>
  <c r="O11693" i="88"/>
  <c r="O11696" i="88"/>
  <c r="O11697" i="88"/>
  <c r="O11699" i="88"/>
  <c r="O11700" i="88"/>
  <c r="O11702" i="88"/>
  <c r="O11703" i="88"/>
  <c r="O11705" i="88"/>
  <c r="O11707" i="88"/>
  <c r="O11708" i="88"/>
  <c r="O11709" i="88"/>
  <c r="O11710" i="88"/>
  <c r="O11711" i="88"/>
  <c r="O11712" i="88"/>
  <c r="O11714" i="88"/>
  <c r="O11715" i="88"/>
  <c r="O11716" i="88"/>
  <c r="O11717" i="88"/>
  <c r="O11718" i="88"/>
  <c r="O11719" i="88"/>
  <c r="O11720" i="88"/>
  <c r="O11721" i="88"/>
  <c r="O11722" i="88"/>
  <c r="O11723" i="88"/>
  <c r="O11724" i="88"/>
  <c r="O11725" i="88"/>
  <c r="O11726" i="88"/>
  <c r="O11727" i="88"/>
  <c r="O11728" i="88"/>
  <c r="O11729" i="88"/>
  <c r="O11730" i="88"/>
  <c r="O11731" i="88"/>
  <c r="O11732" i="88"/>
  <c r="O11733" i="88"/>
  <c r="O11734" i="88"/>
  <c r="O11735" i="88"/>
  <c r="O11738" i="88"/>
  <c r="O11739" i="88"/>
  <c r="O11740" i="88"/>
  <c r="O11741" i="88"/>
  <c r="O11742" i="88"/>
  <c r="O11743" i="88"/>
  <c r="O11745" i="88"/>
  <c r="O11746" i="88"/>
  <c r="O11747" i="88"/>
  <c r="O11748" i="88"/>
  <c r="O11749" i="88"/>
  <c r="O11750" i="88"/>
  <c r="O11751" i="88"/>
  <c r="O11753" i="88"/>
  <c r="O11755" i="88"/>
  <c r="O11756" i="88"/>
  <c r="O11757" i="88"/>
  <c r="O11758" i="88"/>
  <c r="O11759" i="88"/>
  <c r="O11760" i="88"/>
  <c r="O11762" i="88"/>
  <c r="O11763" i="88"/>
  <c r="O11764" i="88"/>
  <c r="O11765" i="88"/>
  <c r="O11766" i="88"/>
  <c r="O11767" i="88"/>
  <c r="O11768" i="88"/>
  <c r="O11771" i="88"/>
  <c r="O11773" i="88"/>
  <c r="O11774" i="88"/>
  <c r="O11775" i="88"/>
  <c r="O11776" i="88"/>
  <c r="O11777" i="88"/>
  <c r="O11778" i="88"/>
  <c r="O11779" i="88"/>
  <c r="O11780" i="88"/>
  <c r="O11781" i="88"/>
  <c r="O11782" i="88"/>
  <c r="O11783" i="88"/>
  <c r="O11784" i="88"/>
  <c r="O11785" i="88"/>
  <c r="O11786" i="88"/>
  <c r="O11788" i="88"/>
  <c r="O11789" i="88"/>
  <c r="O11790" i="88"/>
  <c r="O11791" i="88"/>
  <c r="O11792" i="88"/>
  <c r="O11793" i="88"/>
  <c r="O11795" i="88"/>
  <c r="O11796" i="88"/>
  <c r="O11797" i="88"/>
  <c r="O11798" i="88"/>
  <c r="O11799" i="88"/>
  <c r="O11800" i="88"/>
  <c r="O11802" i="88"/>
  <c r="O11803" i="88"/>
  <c r="O11804" i="88"/>
  <c r="O11805" i="88"/>
  <c r="O11806" i="88"/>
  <c r="O11807" i="88"/>
  <c r="O11808" i="88"/>
  <c r="O11809" i="88"/>
  <c r="O11810" i="88"/>
  <c r="O11811" i="88"/>
  <c r="O11812" i="88"/>
  <c r="O11813" i="88"/>
  <c r="O11814" i="88"/>
  <c r="O11815" i="88"/>
  <c r="O11816" i="88"/>
  <c r="O11817" i="88"/>
  <c r="O11818" i="88"/>
  <c r="O11819" i="88"/>
  <c r="O11820" i="88"/>
  <c r="O11822" i="88"/>
  <c r="O11823" i="88"/>
  <c r="O11824" i="88"/>
  <c r="O11825" i="88"/>
  <c r="O11826" i="88"/>
  <c r="O11827" i="88"/>
  <c r="O11828" i="88"/>
  <c r="O11830" i="88"/>
  <c r="O11831" i="88"/>
  <c r="O11834" i="88"/>
  <c r="O11835" i="88"/>
  <c r="O11836" i="88"/>
  <c r="O11838" i="88"/>
  <c r="O11839" i="88"/>
  <c r="O11840" i="88"/>
  <c r="O11841" i="88"/>
  <c r="O11842" i="88"/>
  <c r="O11843" i="88"/>
  <c r="O11844" i="88"/>
  <c r="O11845" i="88"/>
  <c r="O11846" i="88"/>
  <c r="O11847" i="88"/>
  <c r="O11848" i="88"/>
  <c r="O11849" i="88"/>
  <c r="O11852" i="88"/>
  <c r="O11853" i="88"/>
  <c r="O11854" i="88"/>
  <c r="O11855" i="88"/>
  <c r="O11856" i="88"/>
  <c r="O11858" i="88"/>
  <c r="O11859" i="88"/>
  <c r="O11860" i="88"/>
  <c r="O11861" i="88"/>
  <c r="O11862" i="88"/>
  <c r="O11863" i="88"/>
  <c r="O11864" i="88"/>
  <c r="O11865" i="88"/>
  <c r="O11866" i="88"/>
  <c r="O11867" i="88"/>
  <c r="O11868" i="88"/>
  <c r="O11869" i="88"/>
  <c r="O11870" i="88"/>
  <c r="O11873" i="88"/>
  <c r="O11876" i="88"/>
  <c r="O11877" i="88"/>
  <c r="O11878" i="88"/>
  <c r="O11880" i="88"/>
  <c r="O11882" i="88"/>
  <c r="O11884" i="88"/>
  <c r="O11885" i="88"/>
  <c r="O11887" i="88"/>
  <c r="O11888" i="88"/>
  <c r="O11889" i="88"/>
  <c r="O11890" i="88"/>
  <c r="O11891" i="88"/>
  <c r="O11892" i="88"/>
  <c r="O11894" i="88"/>
  <c r="O11895" i="88"/>
  <c r="O11896" i="88"/>
  <c r="O11897" i="88"/>
  <c r="O11898" i="88"/>
  <c r="O11902" i="88"/>
  <c r="O11903" i="88"/>
  <c r="O11904" i="88"/>
  <c r="O11905" i="88"/>
  <c r="O11906" i="88"/>
  <c r="O11908" i="88"/>
  <c r="O11909" i="88"/>
  <c r="O11910" i="88"/>
  <c r="O11911" i="88"/>
  <c r="O11912" i="88"/>
  <c r="O11913" i="88"/>
  <c r="O11915" i="88"/>
  <c r="O11916" i="88"/>
  <c r="O11918" i="88"/>
  <c r="O11920" i="88"/>
  <c r="O11921" i="88"/>
  <c r="O11922" i="88"/>
  <c r="O11923" i="88"/>
  <c r="O11924" i="88"/>
  <c r="O11925" i="88"/>
  <c r="O11926" i="88"/>
  <c r="O11927" i="88"/>
  <c r="O11928" i="88"/>
  <c r="O11930" i="88"/>
  <c r="O11931" i="88"/>
  <c r="O11934" i="88"/>
  <c r="O11935" i="88"/>
  <c r="O11936" i="88"/>
  <c r="O11937" i="88"/>
  <c r="O11938" i="88"/>
  <c r="O11939" i="88"/>
  <c r="O11940" i="88"/>
  <c r="O11942" i="88"/>
  <c r="O11943" i="88"/>
  <c r="O11944" i="88"/>
  <c r="O11945" i="88"/>
  <c r="O11946" i="88"/>
  <c r="O11947" i="88"/>
  <c r="O11948" i="88"/>
  <c r="O11949" i="88"/>
  <c r="O11951" i="88"/>
  <c r="O11952" i="88"/>
  <c r="O11954" i="88"/>
  <c r="O11955" i="88"/>
  <c r="O11956" i="88"/>
  <c r="O11957" i="88"/>
  <c r="O11958" i="88"/>
  <c r="O11961" i="88"/>
  <c r="O11962" i="88"/>
  <c r="O11963" i="88"/>
  <c r="O11964" i="88"/>
  <c r="O11965" i="88"/>
  <c r="O11966" i="88"/>
  <c r="O11967" i="88"/>
  <c r="O11968" i="88"/>
  <c r="O11969" i="88"/>
  <c r="O11970" i="88"/>
  <c r="O11972" i="88"/>
  <c r="O11973" i="88"/>
  <c r="O11974" i="88"/>
  <c r="O11976" i="88"/>
  <c r="O11978" i="88"/>
  <c r="O11979" i="88"/>
  <c r="O11980" i="88"/>
  <c r="O11981" i="88"/>
  <c r="O11982" i="88"/>
  <c r="O11983" i="88"/>
  <c r="O11984" i="88"/>
  <c r="O11986" i="88"/>
  <c r="O11987" i="88"/>
  <c r="O11988" i="88"/>
  <c r="O11989" i="88"/>
  <c r="O11990" i="88"/>
  <c r="O11991" i="88"/>
  <c r="O11992" i="88"/>
  <c r="O11993" i="88"/>
  <c r="O11994" i="88"/>
  <c r="O11995" i="88"/>
  <c r="O11996" i="88"/>
  <c r="O11997" i="88"/>
  <c r="O11998" i="88"/>
  <c r="O12000" i="88"/>
  <c r="O12001" i="88"/>
  <c r="O12002" i="88"/>
  <c r="O12003" i="88"/>
  <c r="O12004" i="88"/>
  <c r="O12005" i="88"/>
  <c r="O12007" i="88"/>
  <c r="O12008" i="88"/>
  <c r="O12009" i="88"/>
  <c r="O12010" i="88"/>
  <c r="O12011" i="88"/>
  <c r="O12012" i="88"/>
  <c r="O12014" i="88"/>
  <c r="O12015" i="88"/>
  <c r="O12016" i="88"/>
  <c r="O12017" i="88"/>
  <c r="O12018" i="88"/>
  <c r="O12019" i="88"/>
  <c r="O12022" i="88"/>
  <c r="O12023" i="88"/>
  <c r="O12024" i="88"/>
  <c r="O12026" i="88"/>
  <c r="O12028" i="88"/>
  <c r="O12029" i="88"/>
  <c r="O12030" i="88"/>
  <c r="O12031" i="88"/>
  <c r="O12032" i="88"/>
  <c r="O12033" i="88"/>
  <c r="O12035" i="88"/>
  <c r="O12036" i="88"/>
  <c r="O12038" i="88"/>
  <c r="O12039" i="88"/>
  <c r="O12040" i="88"/>
  <c r="O12042" i="88"/>
  <c r="O12043" i="88"/>
  <c r="O12044" i="88"/>
  <c r="O12045" i="88"/>
  <c r="O12047" i="88"/>
  <c r="O12048" i="88"/>
  <c r="O12050" i="88"/>
  <c r="O12051" i="88"/>
  <c r="O12053" i="88"/>
  <c r="O12054" i="88"/>
  <c r="O12057" i="88"/>
  <c r="O12058" i="88"/>
  <c r="O12059" i="88"/>
  <c r="O12060" i="88"/>
  <c r="O12061" i="88"/>
  <c r="O12062" i="88"/>
  <c r="O12063" i="88"/>
  <c r="O12064" i="88"/>
  <c r="O12065" i="88"/>
  <c r="O12066" i="88"/>
  <c r="O12067" i="88"/>
  <c r="O12068" i="88"/>
  <c r="O12069" i="88"/>
  <c r="O12070" i="88"/>
  <c r="O12071" i="88"/>
  <c r="O12072" i="88"/>
  <c r="O12074" i="88"/>
  <c r="O12075" i="88"/>
  <c r="O12077" i="88"/>
  <c r="O12078" i="88"/>
  <c r="O12079" i="88"/>
  <c r="O12080" i="88"/>
  <c r="O12081" i="88"/>
  <c r="O12082" i="88"/>
  <c r="O12083" i="88"/>
  <c r="O12085" i="88"/>
  <c r="O12086" i="88"/>
  <c r="O12087" i="88"/>
  <c r="O12088" i="88"/>
  <c r="O12090" i="88"/>
  <c r="O12091" i="88"/>
  <c r="O12092" i="88"/>
  <c r="O12093" i="88"/>
  <c r="O12094" i="88"/>
  <c r="O12095" i="88"/>
  <c r="O12098" i="88"/>
  <c r="O12099" i="88"/>
  <c r="O12100" i="88"/>
  <c r="O12101" i="88"/>
  <c r="O12103" i="88"/>
  <c r="O12104" i="88"/>
  <c r="O12106" i="88"/>
  <c r="O12107" i="88"/>
  <c r="O12108" i="88"/>
  <c r="O12110" i="88"/>
  <c r="O12111" i="88"/>
  <c r="O12113" i="88"/>
  <c r="O12114" i="88"/>
  <c r="O12115" i="88"/>
  <c r="O12116" i="88"/>
  <c r="O12117" i="88"/>
  <c r="O12119" i="88"/>
  <c r="O12120" i="88"/>
  <c r="O12122" i="88"/>
  <c r="O12125" i="88"/>
  <c r="O12126" i="88"/>
  <c r="O12127" i="88"/>
  <c r="O12128" i="88"/>
  <c r="O12131" i="88"/>
  <c r="O12132" i="88"/>
  <c r="O12133" i="88"/>
  <c r="O12134" i="88"/>
  <c r="O12135" i="88"/>
  <c r="O12136" i="88"/>
  <c r="O12137" i="88"/>
  <c r="O12139" i="88"/>
  <c r="O12140" i="88"/>
  <c r="O12142" i="88"/>
  <c r="O12144" i="88"/>
  <c r="O12146" i="88"/>
  <c r="O12147" i="88"/>
  <c r="O12148" i="88"/>
  <c r="O12149" i="88"/>
  <c r="O12150" i="88"/>
  <c r="O12151" i="88"/>
  <c r="O12152" i="88"/>
  <c r="O12153" i="88"/>
  <c r="O12154" i="88"/>
  <c r="O12158" i="88"/>
  <c r="O12159" i="88"/>
  <c r="O12160" i="88"/>
  <c r="O12161" i="88"/>
  <c r="O12162" i="88"/>
  <c r="O12163" i="88"/>
  <c r="O12164" i="88"/>
  <c r="O12165" i="88"/>
  <c r="O12166" i="88"/>
  <c r="O12167" i="88"/>
  <c r="O12168" i="88"/>
  <c r="O12170" i="88"/>
  <c r="O12171" i="88"/>
  <c r="O12172" i="88"/>
  <c r="O12174" i="88"/>
  <c r="O12175" i="88"/>
  <c r="O12176" i="88"/>
  <c r="O12177" i="88"/>
  <c r="O12178" i="88"/>
  <c r="O12179" i="88"/>
  <c r="O12181" i="88"/>
  <c r="O12182" i="88"/>
  <c r="O12183" i="88"/>
  <c r="O12184" i="88"/>
  <c r="O12185" i="88"/>
  <c r="O12186" i="88"/>
  <c r="O12188" i="88"/>
  <c r="O12189" i="88"/>
  <c r="O12190" i="88"/>
  <c r="O12191" i="88"/>
  <c r="O12192" i="88"/>
  <c r="O12194" i="88"/>
  <c r="O12195" i="88"/>
  <c r="O12196" i="88"/>
  <c r="O12198" i="88"/>
  <c r="O12199" i="88"/>
  <c r="O12200" i="88"/>
  <c r="O12202" i="88"/>
  <c r="O12203" i="88"/>
  <c r="O12205" i="88"/>
  <c r="O12206" i="88"/>
  <c r="O12208" i="88"/>
  <c r="O12209" i="88"/>
  <c r="O12210" i="88"/>
  <c r="O12211" i="88"/>
  <c r="O12212" i="88"/>
  <c r="O12213" i="88"/>
  <c r="O12214" i="88"/>
  <c r="O12215" i="88"/>
  <c r="O12216" i="88"/>
  <c r="O12218" i="88"/>
  <c r="O12219" i="88"/>
  <c r="O12222" i="88"/>
  <c r="O12223" i="88"/>
  <c r="O12225" i="88"/>
  <c r="O12228" i="88"/>
  <c r="O12229" i="88"/>
  <c r="O12230" i="88"/>
  <c r="O12231" i="88"/>
  <c r="O12233" i="88"/>
  <c r="O12234" i="88"/>
  <c r="O12236" i="88"/>
  <c r="O12238" i="88"/>
  <c r="O12239" i="88"/>
  <c r="O12240" i="88"/>
  <c r="O12242" i="88"/>
  <c r="O12243" i="88"/>
  <c r="O12244" i="88"/>
  <c r="O12246" i="88"/>
  <c r="O12247" i="88"/>
  <c r="O12248" i="88"/>
  <c r="O12250" i="88"/>
  <c r="O12251" i="88"/>
  <c r="O12252" i="88"/>
  <c r="O12254" i="88"/>
  <c r="O12256" i="88"/>
  <c r="O12257" i="88"/>
  <c r="O12258" i="88"/>
  <c r="O12259" i="88"/>
  <c r="O12260" i="88"/>
  <c r="O12262" i="88"/>
  <c r="O12263" i="88"/>
  <c r="O12264" i="88"/>
  <c r="O12266" i="88"/>
  <c r="O12267" i="88"/>
  <c r="O12269" i="88"/>
  <c r="O12270" i="88"/>
  <c r="O12271" i="88"/>
  <c r="O12272" i="88"/>
  <c r="O12274" i="88"/>
  <c r="O12277" i="88"/>
  <c r="O12278" i="88"/>
  <c r="O12279" i="88"/>
  <c r="O12280" i="88"/>
  <c r="O12283" i="88"/>
  <c r="O12284" i="88"/>
  <c r="O12285" i="88"/>
  <c r="O12288" i="88"/>
  <c r="O12290" i="88"/>
  <c r="O12291" i="88"/>
  <c r="O12292" i="88"/>
  <c r="O12294" i="88"/>
  <c r="O12295" i="88"/>
  <c r="O12296" i="88"/>
  <c r="O12297" i="88"/>
  <c r="O12298" i="88"/>
  <c r="O12299" i="88"/>
  <c r="O12300" i="88"/>
  <c r="O12303" i="88"/>
  <c r="O12304" i="88"/>
  <c r="O12305" i="88"/>
  <c r="O12306" i="88"/>
  <c r="O12308" i="88"/>
  <c r="O12309" i="88"/>
  <c r="O12310" i="88"/>
  <c r="O12312" i="88"/>
  <c r="O12314" i="88"/>
  <c r="O12315" i="88"/>
  <c r="O12316" i="88"/>
  <c r="O12317" i="88"/>
  <c r="O12318" i="88"/>
  <c r="O12320" i="88"/>
  <c r="O12321" i="88"/>
  <c r="O12322" i="88"/>
  <c r="O12323" i="88"/>
  <c r="O12324" i="88"/>
  <c r="O12328" i="88"/>
  <c r="O12329" i="88"/>
  <c r="O12330" i="88"/>
  <c r="O12331" i="88"/>
  <c r="O12332" i="88"/>
  <c r="O12333" i="88"/>
  <c r="O12336" i="88"/>
  <c r="O12338" i="88"/>
  <c r="O12340" i="88"/>
  <c r="O12341" i="88"/>
  <c r="O12342" i="88"/>
  <c r="O12343" i="88"/>
  <c r="O12345" i="88"/>
  <c r="O12346" i="88"/>
  <c r="O12347" i="88"/>
  <c r="O12348" i="88"/>
  <c r="O12350" i="88"/>
  <c r="O12351" i="88"/>
  <c r="O12352" i="88"/>
  <c r="O12354" i="88"/>
  <c r="O12355" i="88"/>
  <c r="O12356" i="88"/>
  <c r="O12358" i="88"/>
  <c r="O12359" i="88"/>
  <c r="O12362" i="88"/>
  <c r="O12363" i="88"/>
  <c r="O12364" i="88"/>
  <c r="O12365" i="88"/>
  <c r="O12366" i="88"/>
  <c r="O12367" i="88"/>
  <c r="O12368" i="88"/>
  <c r="O12369" i="88"/>
  <c r="O12371" i="88"/>
  <c r="O12374" i="88"/>
  <c r="O12375" i="88"/>
  <c r="O12376" i="88"/>
  <c r="O12377" i="88"/>
  <c r="O12378" i="88"/>
  <c r="O12379" i="88"/>
  <c r="O12380" i="88"/>
  <c r="O12381" i="88"/>
  <c r="O12382" i="88"/>
  <c r="O12383" i="88"/>
  <c r="O12385" i="88"/>
  <c r="O12386" i="88"/>
  <c r="O12387" i="88"/>
  <c r="O12388" i="88"/>
  <c r="O12389" i="88"/>
  <c r="O12390" i="88"/>
  <c r="O12392" i="88"/>
  <c r="O12393" i="88"/>
  <c r="O12394" i="88"/>
  <c r="O12396" i="88"/>
  <c r="O12399" i="88"/>
  <c r="O12400" i="88"/>
  <c r="O12401" i="88"/>
  <c r="O12402" i="88"/>
  <c r="O12403" i="88"/>
  <c r="O12404" i="88"/>
  <c r="O12405" i="88"/>
  <c r="O12406" i="88"/>
  <c r="O12408" i="88"/>
  <c r="O12410" i="88"/>
  <c r="O12412" i="88"/>
  <c r="O12413" i="88"/>
  <c r="O12414" i="88"/>
  <c r="O12416" i="88"/>
  <c r="O12419" i="88"/>
  <c r="O12420" i="88"/>
  <c r="O12422" i="88"/>
  <c r="O12425" i="88"/>
  <c r="O12427" i="88"/>
  <c r="O12428" i="88"/>
  <c r="O12429" i="88"/>
  <c r="O12430" i="88"/>
  <c r="O12433" i="88"/>
  <c r="O12434" i="88"/>
  <c r="O12436" i="88"/>
  <c r="O12437" i="88"/>
  <c r="O12440" i="88"/>
  <c r="O12442" i="88"/>
  <c r="O12443" i="88"/>
  <c r="O12444" i="88"/>
  <c r="O12446" i="88"/>
  <c r="O12447" i="88"/>
  <c r="O12450" i="88"/>
  <c r="O12452" i="88"/>
  <c r="O12454" i="88"/>
  <c r="O12455" i="88"/>
  <c r="O12457" i="88"/>
  <c r="O12458" i="88"/>
  <c r="O12460" i="88"/>
  <c r="O12462" i="88"/>
  <c r="O12463" i="88"/>
  <c r="O12464" i="88"/>
  <c r="O12465" i="88"/>
  <c r="O12470" i="88"/>
  <c r="O12475" i="88"/>
  <c r="O12476" i="88"/>
  <c r="O12477" i="88"/>
  <c r="O12478" i="88"/>
  <c r="O12480" i="88"/>
  <c r="O12482" i="88"/>
  <c r="O12483" i="88"/>
  <c r="O12484" i="88"/>
  <c r="O12485" i="88"/>
  <c r="O12486" i="88"/>
  <c r="O12487" i="88"/>
  <c r="O12488" i="88"/>
  <c r="O12489" i="88"/>
  <c r="O12490" i="88"/>
  <c r="O12494" i="88"/>
  <c r="O12496" i="88"/>
  <c r="O12498" i="88"/>
  <c r="O12499" i="88"/>
  <c r="O12500" i="88"/>
  <c r="O12501" i="88"/>
  <c r="O12504" i="88"/>
  <c r="O12506" i="88"/>
  <c r="O12509" i="88"/>
  <c r="O12511" i="88"/>
  <c r="O12512" i="88"/>
  <c r="O12513" i="88"/>
  <c r="O12514" i="88"/>
  <c r="O12515" i="88"/>
  <c r="O12516" i="88"/>
  <c r="O12518" i="88"/>
  <c r="O12519" i="88"/>
  <c r="O12521" i="88"/>
  <c r="O12522" i="88"/>
  <c r="O12524" i="88"/>
  <c r="O12525" i="88"/>
  <c r="O12527" i="88"/>
  <c r="O12528" i="88"/>
  <c r="O12532" i="88"/>
  <c r="O12533" i="88"/>
  <c r="O12534" i="88"/>
  <c r="O12536" i="88"/>
  <c r="O12540" i="88"/>
  <c r="O12542" i="88"/>
  <c r="O12544" i="88"/>
  <c r="O12545" i="88"/>
  <c r="O12549" i="88"/>
  <c r="O12550" i="88"/>
  <c r="O12551" i="88"/>
  <c r="O12552" i="88"/>
  <c r="O12554" i="88"/>
  <c r="O12555" i="88"/>
  <c r="O12556" i="88"/>
  <c r="O12557" i="88"/>
  <c r="O12558" i="88"/>
  <c r="O12559" i="88"/>
  <c r="O12560" i="88"/>
  <c r="O12562" i="88"/>
  <c r="O12566" i="88"/>
  <c r="O12572" i="88"/>
  <c r="O12573" i="88"/>
  <c r="O12576" i="88"/>
  <c r="O12578" i="88"/>
  <c r="O12579" i="88"/>
  <c r="O12581" i="88"/>
  <c r="O12582" i="88"/>
  <c r="O12583" i="88"/>
  <c r="O12584" i="88"/>
  <c r="O12586" i="88"/>
  <c r="O12589" i="88"/>
  <c r="O12590" i="88"/>
  <c r="O12591" i="88"/>
  <c r="O12592" i="88"/>
  <c r="O12593" i="88"/>
  <c r="O12596" i="88"/>
  <c r="O12598" i="88"/>
  <c r="O12600" i="88"/>
  <c r="O12604" i="88"/>
  <c r="O12606" i="88"/>
  <c r="O12608" i="88"/>
  <c r="O12610" i="88"/>
  <c r="O12612" i="88"/>
  <c r="O12614" i="88"/>
  <c r="O12616" i="88"/>
  <c r="O12617" i="88"/>
  <c r="O12618" i="88"/>
  <c r="O12620" i="88"/>
  <c r="O12622" i="88"/>
  <c r="O12623" i="88"/>
  <c r="O12626" i="88"/>
  <c r="O12630" i="88"/>
  <c r="O12632" i="88"/>
  <c r="O12633" i="88"/>
  <c r="O12634" i="88"/>
  <c r="O12635" i="88"/>
  <c r="O12638" i="88"/>
  <c r="O12640" i="88"/>
  <c r="O12641" i="88"/>
  <c r="O12644" i="88"/>
  <c r="O12645" i="88"/>
  <c r="O12646" i="88"/>
  <c r="O12647" i="88"/>
  <c r="O12648" i="88"/>
  <c r="O12650" i="88"/>
  <c r="O12651" i="88"/>
  <c r="O12652" i="88"/>
  <c r="O12653" i="88"/>
  <c r="O12654" i="88"/>
  <c r="O12656" i="88"/>
  <c r="O12658" i="88"/>
  <c r="O12660" i="88"/>
  <c r="O12662" i="88"/>
  <c r="O12664" i="88"/>
  <c r="O12668" i="88"/>
  <c r="O12669" i="88"/>
  <c r="O12672" i="88"/>
  <c r="O12674" i="88"/>
  <c r="O12677" i="88"/>
  <c r="O12680" i="88"/>
  <c r="O12681" i="88"/>
  <c r="O12682" i="88"/>
  <c r="O12686" i="88"/>
  <c r="O12687" i="88"/>
  <c r="O12689" i="88"/>
  <c r="O12690" i="88"/>
  <c r="O12691" i="88"/>
  <c r="O12692" i="88"/>
  <c r="O12695" i="88"/>
  <c r="O12696" i="88"/>
  <c r="O12698" i="88"/>
  <c r="O12699" i="88"/>
  <c r="O12702" i="88"/>
  <c r="O12704" i="88"/>
  <c r="O12705" i="88"/>
  <c r="O12706" i="88"/>
  <c r="O12707" i="88"/>
  <c r="O12708" i="88"/>
  <c r="O12709" i="88"/>
  <c r="O12714" i="88"/>
  <c r="O12715" i="88"/>
  <c r="O12716" i="88"/>
  <c r="O12718" i="88"/>
  <c r="O12720" i="88"/>
  <c r="O12722" i="88"/>
  <c r="O12723" i="88"/>
  <c r="O12724" i="88"/>
  <c r="O12728" i="88"/>
  <c r="O12729" i="88"/>
  <c r="O12731" i="88"/>
  <c r="O12732" i="88"/>
  <c r="O12734" i="88"/>
  <c r="O12735" i="88"/>
  <c r="O12736" i="88"/>
  <c r="O12740" i="88"/>
  <c r="O12744" i="88"/>
  <c r="O12746" i="88"/>
  <c r="O12747" i="88"/>
  <c r="O12749" i="88"/>
  <c r="O12750" i="88"/>
  <c r="O12752" i="88"/>
  <c r="O12754" i="88"/>
  <c r="O12755" i="88"/>
  <c r="O12758" i="88"/>
  <c r="O12759" i="88"/>
  <c r="O12761" i="88"/>
  <c r="O12762" i="88"/>
  <c r="O12763" i="88"/>
  <c r="O12764" i="88"/>
  <c r="O12766" i="88"/>
  <c r="O12770" i="88"/>
  <c r="O12774" i="88"/>
  <c r="O12776" i="88"/>
  <c r="O12777" i="88"/>
  <c r="O12778" i="88"/>
  <c r="O12780" i="88"/>
  <c r="O12782" i="88"/>
  <c r="O12783" i="88"/>
  <c r="O12786" i="88"/>
  <c r="O12787" i="88"/>
  <c r="O12788" i="88"/>
  <c r="O12789" i="88"/>
  <c r="O12790" i="88"/>
  <c r="O12791" i="88"/>
  <c r="O12792" i="88"/>
  <c r="O12794" i="88"/>
  <c r="O12795" i="88"/>
  <c r="O12796" i="88"/>
  <c r="O12797" i="88"/>
  <c r="O12798" i="88"/>
  <c r="O12800" i="88"/>
  <c r="O12803" i="88"/>
  <c r="O12807" i="88"/>
  <c r="O12810" i="88"/>
  <c r="O12812" i="88"/>
  <c r="O12815" i="88"/>
  <c r="O12816" i="88"/>
  <c r="O12818" i="88"/>
  <c r="O12820" i="88"/>
  <c r="O12822" i="88"/>
  <c r="O12824" i="88"/>
  <c r="O12825" i="88"/>
  <c r="O12830" i="88"/>
  <c r="O12831" i="88"/>
  <c r="O12832" i="88"/>
  <c r="O12833" i="88"/>
  <c r="O12834" i="88"/>
  <c r="O12836" i="88"/>
  <c r="O12837" i="88"/>
  <c r="O12842" i="88"/>
  <c r="O12844" i="88"/>
  <c r="O12846" i="88"/>
  <c r="O12847" i="88"/>
  <c r="O12848" i="88"/>
  <c r="O12849" i="88"/>
  <c r="O12851" i="88"/>
  <c r="O12852" i="88"/>
  <c r="O12854" i="88"/>
  <c r="O12856" i="88"/>
  <c r="O12857" i="88"/>
  <c r="O12858" i="88"/>
  <c r="O12859" i="88"/>
  <c r="O12860" i="88"/>
  <c r="O12864" i="88"/>
  <c r="O12866" i="88"/>
  <c r="O12867" i="88"/>
  <c r="O12868" i="88"/>
  <c r="O12869" i="88"/>
  <c r="O12872" i="88"/>
  <c r="O12876" i="88"/>
  <c r="O12878" i="88"/>
  <c r="O12879" i="88"/>
  <c r="O12884" i="88"/>
  <c r="O12885" i="88"/>
  <c r="O12888" i="88"/>
  <c r="O12889" i="88"/>
  <c r="O12890" i="88"/>
  <c r="O12891" i="88"/>
  <c r="O12892" i="88"/>
  <c r="O12894" i="88"/>
  <c r="O12896" i="88"/>
  <c r="O12898" i="88"/>
  <c r="O12899" i="88"/>
  <c r="O12902" i="88"/>
  <c r="O12905" i="88"/>
  <c r="O12906" i="88"/>
  <c r="O12907" i="88"/>
  <c r="O12909" i="88"/>
  <c r="O12910" i="88"/>
  <c r="O12914" i="88"/>
  <c r="O12917" i="88"/>
  <c r="O12918" i="88"/>
  <c r="O12919" i="88"/>
  <c r="O12920" i="88"/>
  <c r="O12921" i="88"/>
  <c r="O12922" i="88"/>
  <c r="O12923" i="88"/>
  <c r="O12924" i="88"/>
  <c r="O12926" i="88"/>
  <c r="O12929" i="88"/>
  <c r="O12931" i="88"/>
  <c r="O12932" i="88"/>
  <c r="O12933" i="88"/>
  <c r="O12938" i="88"/>
  <c r="O12939" i="88"/>
  <c r="O12940" i="88"/>
  <c r="O12942" i="88"/>
  <c r="O12943" i="88"/>
  <c r="O12944" i="88"/>
  <c r="O12945" i="88"/>
  <c r="O12946" i="88"/>
  <c r="O12950" i="88"/>
  <c r="O12951" i="88"/>
  <c r="O12952" i="88"/>
  <c r="O12953" i="88"/>
  <c r="O12954" i="88"/>
  <c r="O12956" i="88"/>
  <c r="O12957" i="88"/>
  <c r="O12959" i="88"/>
  <c r="O12960" i="88"/>
  <c r="O12962" i="88"/>
  <c r="O12963" i="88"/>
  <c r="O12964" i="88"/>
  <c r="O12965" i="88"/>
  <c r="O12966" i="88"/>
  <c r="O12967" i="88"/>
  <c r="O12968" i="88"/>
  <c r="O12969" i="88"/>
  <c r="O12972" i="88"/>
  <c r="O12974" i="88"/>
  <c r="O12977" i="88"/>
  <c r="O12978" i="88"/>
  <c r="O12980" i="88"/>
  <c r="O12986" i="88"/>
  <c r="O12987" i="88"/>
  <c r="O12990" i="88"/>
  <c r="O12992" i="88"/>
  <c r="O12994" i="88"/>
  <c r="O12995" i="88"/>
  <c r="O12998" i="88"/>
  <c r="O12999" i="88"/>
  <c r="O13001" i="88"/>
  <c r="O13003" i="88"/>
  <c r="O13004" i="88"/>
  <c r="O13006" i="88"/>
  <c r="O13007" i="88"/>
  <c r="O13008" i="88"/>
  <c r="O13010" i="88"/>
  <c r="O13016" i="88"/>
  <c r="O13019" i="88"/>
  <c r="O13020" i="88"/>
  <c r="O13022" i="88"/>
  <c r="O13024" i="88"/>
  <c r="O13025" i="88"/>
  <c r="O13027" i="88"/>
  <c r="O13028" i="88"/>
  <c r="O13030" i="88"/>
  <c r="O13031" i="88"/>
  <c r="O13032" i="88"/>
  <c r="O13034" i="88"/>
  <c r="O13035" i="88"/>
  <c r="O13037" i="88"/>
  <c r="O13038" i="88"/>
  <c r="O13039" i="88"/>
  <c r="O13040" i="88"/>
  <c r="O13041" i="88"/>
  <c r="O13042" i="88"/>
  <c r="O13044" i="88"/>
  <c r="O13046" i="88"/>
  <c r="O13047" i="88"/>
  <c r="O13048" i="88"/>
  <c r="O13052" i="88"/>
  <c r="O13054" i="88"/>
  <c r="O13055" i="88"/>
  <c r="O13058" i="88"/>
  <c r="O13059" i="88"/>
  <c r="O13060" i="88"/>
  <c r="O13061" i="88"/>
  <c r="O13064" i="88"/>
  <c r="O13067" i="88"/>
  <c r="O13070" i="88"/>
  <c r="O13072" i="88"/>
  <c r="O13073" i="88"/>
  <c r="O13074" i="88"/>
  <c r="O13076" i="88"/>
  <c r="O13077" i="88"/>
  <c r="O13078" i="88"/>
  <c r="O13080" i="88"/>
  <c r="O13082" i="88"/>
  <c r="O13083" i="88"/>
  <c r="O13084" i="88"/>
  <c r="O13085" i="88"/>
  <c r="O13086" i="88"/>
  <c r="O13087" i="88"/>
  <c r="O13088" i="88"/>
  <c r="O13090" i="88"/>
  <c r="O13092" i="88"/>
  <c r="O13094" i="88"/>
  <c r="O13096" i="88"/>
  <c r="O13098" i="88"/>
  <c r="O13100" i="88"/>
  <c r="O13101" i="88"/>
  <c r="O13103" i="88"/>
  <c r="O13106" i="88"/>
  <c r="O13109" i="88"/>
  <c r="O13110" i="88"/>
  <c r="O13111" i="88"/>
  <c r="O13112" i="88"/>
  <c r="O13113" i="88"/>
  <c r="O13117" i="88"/>
  <c r="O13118" i="88"/>
  <c r="O13119" i="88"/>
  <c r="O13120" i="88"/>
  <c r="O13121" i="88"/>
  <c r="O13122" i="88"/>
  <c r="O13123" i="88"/>
  <c r="O13124" i="88"/>
  <c r="O13126" i="88"/>
  <c r="O13128" i="88"/>
  <c r="O13130" i="88"/>
  <c r="O13131" i="88"/>
  <c r="O13132" i="88"/>
  <c r="O13133" i="88"/>
  <c r="O13134" i="88"/>
  <c r="O13136" i="88"/>
  <c r="O13139" i="88"/>
  <c r="O13142" i="88"/>
  <c r="O13143" i="88"/>
  <c r="O13144" i="88"/>
  <c r="O13146" i="88"/>
  <c r="O13147" i="88"/>
  <c r="O13148" i="88"/>
  <c r="O13152" i="88"/>
  <c r="O13154" i="88"/>
  <c r="O13155" i="88"/>
  <c r="O13156" i="88"/>
  <c r="O13157" i="88"/>
  <c r="O13158" i="88"/>
  <c r="O13159" i="88"/>
  <c r="O13160" i="88"/>
  <c r="O13161" i="88"/>
  <c r="O13162" i="88"/>
  <c r="O13166" i="88"/>
  <c r="O13167" i="88"/>
  <c r="O13169" i="88"/>
  <c r="O13170" i="88"/>
  <c r="O13172" i="88"/>
  <c r="O13175" i="88"/>
  <c r="O13178" i="88"/>
  <c r="O13180" i="88"/>
  <c r="O13181" i="88"/>
  <c r="O13182" i="88"/>
  <c r="O13183" i="88"/>
  <c r="O13184" i="88"/>
  <c r="O13188" i="88"/>
  <c r="O13189" i="88"/>
  <c r="O13190" i="88"/>
  <c r="O13192" i="88"/>
  <c r="O13193" i="88"/>
  <c r="O13195" i="88"/>
  <c r="O13196" i="88"/>
  <c r="O13200" i="88"/>
  <c r="O13202" i="88"/>
  <c r="O13203" i="88"/>
  <c r="O13204" i="88"/>
  <c r="O13205" i="88"/>
  <c r="O13206" i="88"/>
  <c r="O13208" i="88"/>
  <c r="O13214" i="88"/>
  <c r="O13215" i="88"/>
  <c r="O13216" i="88"/>
  <c r="O13217" i="88"/>
  <c r="O13218" i="88"/>
  <c r="O13220" i="88"/>
  <c r="O13221" i="88"/>
  <c r="O13225" i="88"/>
  <c r="O13226" i="88"/>
  <c r="O13227" i="88"/>
  <c r="O13228" i="88"/>
  <c r="O13229" i="88"/>
  <c r="O13230" i="88"/>
  <c r="O13231" i="88"/>
  <c r="O13232" i="88"/>
  <c r="O13233" i="88"/>
  <c r="O13234" i="88"/>
  <c r="O13238" i="88"/>
  <c r="O13240" i="88"/>
  <c r="O13241" i="88"/>
  <c r="O13242" i="88"/>
  <c r="O13243" i="88"/>
  <c r="O13244" i="88"/>
  <c r="O13246" i="88"/>
  <c r="O13247" i="88"/>
  <c r="O13250" i="88"/>
  <c r="O13251" i="88"/>
  <c r="O13254" i="88"/>
  <c r="O13260" i="88"/>
  <c r="O13262" i="88"/>
  <c r="O13266" i="88"/>
  <c r="O13267" i="88"/>
  <c r="O13268" i="88"/>
  <c r="O13272" i="88"/>
  <c r="O13274" i="88"/>
  <c r="O13275" i="88"/>
  <c r="O13276" i="88"/>
  <c r="O13277" i="88"/>
  <c r="O13280" i="88"/>
  <c r="O13281" i="88"/>
  <c r="O13286" i="88"/>
  <c r="O13287" i="88"/>
  <c r="O13288" i="88"/>
  <c r="O13289" i="88"/>
  <c r="O13290" i="88"/>
  <c r="O13292" i="88"/>
  <c r="O13293" i="88"/>
  <c r="O13295" i="88"/>
  <c r="O13297" i="88"/>
  <c r="O13298" i="88"/>
  <c r="O13299" i="88"/>
  <c r="O13300" i="88"/>
  <c r="O13301" i="88"/>
  <c r="O13302" i="88"/>
  <c r="O13303" i="88"/>
  <c r="O13304" i="88"/>
  <c r="O13306" i="88"/>
  <c r="O13308" i="88"/>
  <c r="O13310" i="88"/>
  <c r="O13311" i="88"/>
  <c r="O13313" i="88"/>
  <c r="O13314" i="88"/>
  <c r="O13315" i="88"/>
  <c r="O13316" i="88"/>
  <c r="O13319" i="88"/>
  <c r="O13322" i="88"/>
  <c r="O13323" i="88"/>
  <c r="O13324" i="88"/>
  <c r="O13325" i="88"/>
  <c r="O13326" i="88"/>
  <c r="O13327" i="88"/>
  <c r="O13328" i="88"/>
  <c r="O13332" i="88"/>
  <c r="O13334" i="88"/>
  <c r="O13335" i="88"/>
  <c r="O13336" i="88"/>
  <c r="O13339" i="88"/>
  <c r="O13340" i="88"/>
  <c r="O13341" i="88"/>
  <c r="O13342" i="88"/>
  <c r="O13346" i="88"/>
  <c r="O13347" i="88"/>
  <c r="O13348" i="88"/>
  <c r="O13349" i="88"/>
  <c r="O13351" i="88"/>
  <c r="O13352" i="88"/>
  <c r="O13353" i="88"/>
  <c r="O13355" i="88"/>
  <c r="O13358" i="88"/>
  <c r="O13360" i="88"/>
  <c r="O13361" i="88"/>
  <c r="O13362" i="88"/>
  <c r="O13364" i="88"/>
  <c r="O13366" i="88"/>
  <c r="O13367" i="88"/>
  <c r="O13370" i="88"/>
  <c r="O13371" i="88"/>
  <c r="O13373" i="88"/>
  <c r="O13374" i="88"/>
  <c r="O13375" i="88"/>
  <c r="O13376" i="88"/>
  <c r="O13377" i="88"/>
  <c r="O13378" i="88"/>
  <c r="O13382" i="88"/>
  <c r="O13385" i="88"/>
  <c r="O13386" i="88"/>
  <c r="O13387" i="88"/>
  <c r="O13388" i="88"/>
  <c r="O13390" i="88"/>
  <c r="O13391" i="88"/>
  <c r="O13392" i="88"/>
  <c r="O13394" i="88"/>
  <c r="O13395" i="88"/>
  <c r="O13398" i="88"/>
  <c r="O13399" i="88"/>
  <c r="O13400" i="88"/>
  <c r="O13401" i="88"/>
  <c r="O13402" i="88"/>
  <c r="O13403" i="88"/>
  <c r="O13404" i="88"/>
  <c r="O13406" i="88"/>
  <c r="O13407" i="88"/>
  <c r="O13408" i="88"/>
  <c r="O13410" i="88"/>
  <c r="O13411" i="88"/>
  <c r="O13412" i="88"/>
  <c r="O13418" i="88"/>
  <c r="O13419" i="88"/>
  <c r="O13420" i="88"/>
  <c r="O13421" i="88"/>
  <c r="O13422" i="88"/>
  <c r="O13424" i="88"/>
  <c r="O13426" i="88"/>
  <c r="O13427" i="88"/>
  <c r="O13430" i="88"/>
  <c r="O13431" i="88"/>
  <c r="O13434" i="88"/>
  <c r="O13435" i="88"/>
  <c r="O13436" i="88"/>
  <c r="O13437" i="88"/>
  <c r="O13442" i="88"/>
  <c r="O13443" i="88"/>
  <c r="O13444" i="88"/>
  <c r="O13446" i="88"/>
  <c r="O13447" i="88"/>
  <c r="O13448" i="88"/>
  <c r="O13452" i="88"/>
  <c r="O13454" i="88"/>
  <c r="O13455" i="88"/>
  <c r="O13459" i="88"/>
  <c r="O13460" i="88"/>
  <c r="O13462" i="88"/>
  <c r="O13463" i="88"/>
  <c r="O13464" i="88"/>
  <c r="O13466" i="88"/>
  <c r="O13467" i="88"/>
  <c r="O13470" i="88"/>
  <c r="O13471" i="88"/>
  <c r="O13472" i="88"/>
  <c r="O13476" i="88"/>
  <c r="O13478" i="88"/>
  <c r="O13479" i="88"/>
  <c r="O13480" i="88"/>
  <c r="O13483" i="88"/>
  <c r="O13484" i="88"/>
  <c r="O13490" i="88"/>
  <c r="O13491" i="88"/>
  <c r="O13492" i="88"/>
  <c r="O13493" i="88"/>
  <c r="O13495" i="88"/>
  <c r="O13496" i="88"/>
  <c r="O13502" i="88"/>
  <c r="O13503" i="88"/>
  <c r="O13504" i="88"/>
  <c r="O13505" i="88"/>
  <c r="O13506" i="88"/>
  <c r="O13508" i="88"/>
  <c r="O13509" i="88"/>
  <c r="O13511" i="88"/>
  <c r="O13512" i="88"/>
  <c r="O13516" i="88"/>
  <c r="O13517" i="88"/>
  <c r="O13518" i="88"/>
  <c r="O13519" i="88"/>
  <c r="O13520" i="88"/>
  <c r="O13526" i="88"/>
  <c r="O13529" i="88"/>
  <c r="O13530" i="88"/>
  <c r="O13531" i="88"/>
  <c r="O13532" i="88"/>
  <c r="O13535" i="88"/>
  <c r="O13536" i="88"/>
  <c r="O13538" i="88"/>
  <c r="O13539" i="88"/>
  <c r="O13541" i="88"/>
  <c r="O13543" i="88"/>
  <c r="O13544" i="88"/>
  <c r="O13546" i="88"/>
  <c r="O13548" i="88"/>
  <c r="O13550" i="88"/>
  <c r="O13551" i="88"/>
  <c r="O13552" i="88"/>
  <c r="O13554" i="88"/>
  <c r="O13556" i="88"/>
  <c r="O13558" i="88"/>
  <c r="O13559" i="88"/>
  <c r="O13560" i="88"/>
  <c r="O13562" i="88"/>
  <c r="O13563" i="88"/>
  <c r="O13565" i="88"/>
  <c r="O13568" i="88"/>
  <c r="O13570" i="88"/>
  <c r="O13572" i="88"/>
  <c r="O13574" i="88"/>
  <c r="O13576" i="88"/>
  <c r="O13577" i="88"/>
  <c r="P2" i="88" a="1"/>
  <c r="P2" i="88"/>
  <c r="P3" i="88" a="1"/>
  <c r="P3" i="88" s="1"/>
  <c r="P4" i="88" a="1"/>
  <c r="P4" i="88" s="1"/>
  <c r="P5" i="88" a="1"/>
  <c r="P5" i="88" s="1"/>
  <c r="P6" i="88" a="1"/>
  <c r="P6" i="88" s="1"/>
  <c r="P7" i="88" a="1"/>
  <c r="P7" i="88" s="1"/>
  <c r="P8" i="88" a="1"/>
  <c r="P8" i="88" s="1"/>
  <c r="P9" i="88" a="1"/>
  <c r="P9" i="88" s="1"/>
  <c r="P10" i="88" a="1"/>
  <c r="P10" i="88" s="1"/>
  <c r="P11" i="88" a="1"/>
  <c r="P11" i="88" s="1"/>
  <c r="P12" i="88" a="1"/>
  <c r="P12" i="88" s="1"/>
  <c r="P13" i="88" a="1"/>
  <c r="P13" i="88" s="1"/>
  <c r="P14" i="88" a="1"/>
  <c r="P14" i="88" s="1"/>
  <c r="P15" i="88" a="1"/>
  <c r="P15" i="88" s="1"/>
  <c r="P16" i="88" a="1"/>
  <c r="P16" i="88" s="1"/>
  <c r="P17" i="88" a="1"/>
  <c r="P17" i="88" s="1"/>
  <c r="P18" i="88" a="1"/>
  <c r="P18" i="88" s="1"/>
  <c r="P19" i="88" a="1"/>
  <c r="P19" i="88"/>
  <c r="P20" i="88" a="1"/>
  <c r="P20" i="88" s="1"/>
  <c r="P21" i="88" a="1"/>
  <c r="P21" i="88" s="1"/>
  <c r="P22" i="88" a="1"/>
  <c r="P22" i="88"/>
  <c r="P23" i="88" a="1"/>
  <c r="P23" i="88" s="1"/>
  <c r="P24" i="88" a="1"/>
  <c r="P24" i="88" s="1"/>
  <c r="P25" i="88" a="1"/>
  <c r="P25" i="88" s="1"/>
  <c r="P26" i="88" a="1"/>
  <c r="P26" i="88" s="1"/>
  <c r="P27" i="88" a="1"/>
  <c r="P27" i="88" s="1"/>
  <c r="P28" i="88" a="1"/>
  <c r="P28" i="88" s="1"/>
  <c r="P29" i="88" a="1"/>
  <c r="P29" i="88" s="1"/>
  <c r="P30" i="88" a="1"/>
  <c r="P30" i="88" s="1"/>
  <c r="P31" i="88" a="1"/>
  <c r="P31" i="88" s="1"/>
  <c r="P32" i="88" a="1"/>
  <c r="P32" i="88" s="1"/>
  <c r="P33" i="88" a="1"/>
  <c r="P33" i="88" s="1"/>
  <c r="P34" i="88" a="1"/>
  <c r="P34" i="88" s="1"/>
  <c r="P35" i="88" a="1"/>
  <c r="P35" i="88" s="1"/>
  <c r="P36" i="88" a="1"/>
  <c r="P36" i="88"/>
  <c r="P37" i="88" a="1"/>
  <c r="P37" i="88" s="1"/>
  <c r="P38" i="88" a="1"/>
  <c r="P38" i="88" s="1"/>
  <c r="P39" i="88" a="1"/>
  <c r="P39" i="88" s="1"/>
  <c r="P40" i="88" a="1"/>
  <c r="P40" i="88" s="1"/>
  <c r="P41" i="88" a="1"/>
  <c r="P41" i="88" s="1"/>
  <c r="P42" i="88" a="1"/>
  <c r="P42" i="88" s="1"/>
  <c r="P43" i="88" a="1"/>
  <c r="P43" i="88" s="1"/>
  <c r="P44" i="88" a="1"/>
  <c r="P44" i="88" s="1"/>
  <c r="P45" i="88" a="1"/>
  <c r="P45" i="88"/>
  <c r="P46" i="88" a="1"/>
  <c r="P46" i="88" s="1"/>
  <c r="P47" i="88" a="1"/>
  <c r="P47" i="88" s="1"/>
  <c r="P48" i="88" a="1"/>
  <c r="P48" i="88" s="1"/>
  <c r="P49" i="88" a="1"/>
  <c r="P49" i="88" s="1"/>
  <c r="P50" i="88" a="1"/>
  <c r="P50" i="88" s="1"/>
  <c r="P51" i="88" a="1"/>
  <c r="P51" i="88" s="1"/>
  <c r="P52" i="88" a="1"/>
  <c r="P52" i="88"/>
  <c r="P53" i="88" a="1"/>
  <c r="P53" i="88" s="1"/>
  <c r="P54" i="88" a="1"/>
  <c r="P54" i="88"/>
  <c r="P55" i="88" a="1"/>
  <c r="P55" i="88"/>
  <c r="P56" i="88" a="1"/>
  <c r="P56" i="88" s="1"/>
  <c r="P57" i="88" a="1"/>
  <c r="P57" i="88" s="1"/>
  <c r="P58" i="88" a="1"/>
  <c r="P58" i="88"/>
  <c r="P59" i="88" a="1"/>
  <c r="P59" i="88" s="1"/>
  <c r="P60" i="88" a="1"/>
  <c r="P60" i="88"/>
  <c r="P61" i="88" a="1"/>
  <c r="P61" i="88" s="1"/>
  <c r="P62" i="88" a="1"/>
  <c r="P62" i="88" s="1"/>
  <c r="P63" i="88" a="1"/>
  <c r="P63" i="88" s="1"/>
  <c r="P64" i="88" a="1"/>
  <c r="P64" i="88" s="1"/>
  <c r="P65" i="88" a="1"/>
  <c r="P65" i="88" s="1"/>
  <c r="P66" i="88" a="1"/>
  <c r="P66" i="88" s="1"/>
  <c r="P67" i="88" a="1"/>
  <c r="P67" i="88" s="1"/>
  <c r="P68" i="88" a="1"/>
  <c r="P68" i="88" s="1"/>
  <c r="P69" i="88" a="1"/>
  <c r="P69" i="88" s="1"/>
  <c r="P70" i="88" a="1"/>
  <c r="P70" i="88"/>
  <c r="P71" i="88" a="1"/>
  <c r="P71" i="88" s="1"/>
  <c r="P72" i="88" a="1"/>
  <c r="P72" i="88" s="1"/>
  <c r="P73" i="88" a="1"/>
  <c r="P73" i="88" s="1"/>
  <c r="P74" i="88" a="1"/>
  <c r="P74" i="88" s="1"/>
  <c r="P75" i="88" a="1"/>
  <c r="P75" i="88"/>
  <c r="P76" i="88" a="1"/>
  <c r="P76" i="88" s="1"/>
  <c r="P77" i="88" a="1"/>
  <c r="P77" i="88" s="1"/>
  <c r="P78" i="88" a="1"/>
  <c r="P78" i="88" s="1"/>
  <c r="P79" i="88" a="1"/>
  <c r="P79" i="88"/>
  <c r="P80" i="88" a="1"/>
  <c r="P80" i="88" s="1"/>
  <c r="P81" i="88" a="1"/>
  <c r="P81" i="88" s="1"/>
  <c r="P82" i="88" a="1"/>
  <c r="P82" i="88" s="1"/>
  <c r="P83" i="88" a="1"/>
  <c r="P83" i="88" s="1"/>
  <c r="P84" i="88" a="1"/>
  <c r="P84" i="88" s="1"/>
  <c r="P85" i="88" a="1"/>
  <c r="P85" i="88" s="1"/>
  <c r="P86" i="88" a="1"/>
  <c r="P86" i="88" s="1"/>
  <c r="P87" i="88" a="1"/>
  <c r="P87" i="88" s="1"/>
  <c r="P88" i="88" a="1"/>
  <c r="P88" i="88" s="1"/>
  <c r="P89" i="88" a="1"/>
  <c r="P89" i="88" s="1"/>
  <c r="P90" i="88" a="1"/>
  <c r="P90" i="88" s="1"/>
  <c r="P91" i="88" a="1"/>
  <c r="P91" i="88" s="1"/>
  <c r="P92" i="88" a="1"/>
  <c r="P92" i="88" s="1"/>
  <c r="P93" i="88" a="1"/>
  <c r="P93" i="88"/>
  <c r="P94" i="88" a="1"/>
  <c r="P94" i="88" s="1"/>
  <c r="P95" i="88" a="1"/>
  <c r="P95" i="88" s="1"/>
  <c r="P96" i="88" a="1"/>
  <c r="P96" i="88" s="1"/>
  <c r="P97" i="88" a="1"/>
  <c r="P97" i="88" s="1"/>
  <c r="P98" i="88" a="1"/>
  <c r="P98" i="88" s="1"/>
  <c r="P99" i="88" a="1"/>
  <c r="P99" i="88" s="1"/>
  <c r="P100" i="88" a="1"/>
  <c r="P100" i="88"/>
  <c r="P101" i="88" a="1"/>
  <c r="P101" i="88" s="1"/>
  <c r="P102" i="88" a="1"/>
  <c r="P102" i="88" s="1"/>
  <c r="P103" i="88" a="1"/>
  <c r="P103" i="88" s="1"/>
  <c r="P104" i="88" a="1"/>
  <c r="P104" i="88" s="1"/>
  <c r="P105" i="88" a="1"/>
  <c r="P105" i="88" s="1"/>
  <c r="P106" i="88" a="1"/>
  <c r="P106" i="88" s="1"/>
  <c r="P107" i="88" a="1"/>
  <c r="P107" i="88" s="1"/>
  <c r="P108" i="88" a="1"/>
  <c r="P108" i="88" s="1"/>
  <c r="P109" i="88" a="1"/>
  <c r="P109" i="88"/>
  <c r="P110" i="88" a="1"/>
  <c r="P110" i="88" s="1"/>
  <c r="P111" i="88" a="1"/>
  <c r="P111" i="88" s="1"/>
  <c r="P112" i="88" a="1"/>
  <c r="P112" i="88" s="1"/>
  <c r="P113" i="88" a="1"/>
  <c r="P113" i="88" s="1"/>
  <c r="P114" i="88" a="1"/>
  <c r="P114" i="88"/>
  <c r="P115" i="88" a="1"/>
  <c r="P115" i="88"/>
  <c r="P116" i="88" a="1"/>
  <c r="P116" i="88" s="1"/>
  <c r="P117" i="88" a="1"/>
  <c r="P117" i="88" s="1"/>
  <c r="P118" i="88" a="1"/>
  <c r="P118" i="88" s="1"/>
  <c r="P119" i="88" a="1"/>
  <c r="P119" i="88" s="1"/>
  <c r="P120" i="88" a="1"/>
  <c r="P120" i="88" s="1"/>
  <c r="P121" i="88" a="1"/>
  <c r="P121" i="88"/>
  <c r="P122" i="88" a="1"/>
  <c r="P122" i="88" s="1"/>
  <c r="P123" i="88" a="1"/>
  <c r="P123" i="88" s="1"/>
  <c r="P124" i="88" a="1"/>
  <c r="P124" i="88" s="1"/>
  <c r="P125" i="88" a="1"/>
  <c r="P125" i="88" s="1"/>
  <c r="P126" i="88" a="1"/>
  <c r="P126" i="88" s="1"/>
  <c r="P127" i="88" a="1"/>
  <c r="P127" i="88" s="1"/>
  <c r="P128" i="88" a="1"/>
  <c r="P128" i="88" s="1"/>
  <c r="P129" i="88" a="1"/>
  <c r="P129" i="88" s="1"/>
  <c r="P130" i="88" a="1"/>
  <c r="P130" i="88" s="1"/>
  <c r="P131" i="88" a="1"/>
  <c r="P131" i="88" s="1"/>
  <c r="P132" i="88" a="1"/>
  <c r="P132" i="88" s="1"/>
  <c r="P133" i="88" a="1"/>
  <c r="P133" i="88" s="1"/>
  <c r="P134" i="88" a="1"/>
  <c r="P134" i="88" s="1"/>
  <c r="P135" i="88" a="1"/>
  <c r="P135" i="88" s="1"/>
  <c r="P136" i="88" a="1"/>
  <c r="P136" i="88" s="1"/>
  <c r="P137" i="88" a="1"/>
  <c r="P137" i="88" s="1"/>
  <c r="P138" i="88" a="1"/>
  <c r="P138" i="88" s="1"/>
  <c r="P139" i="88" a="1"/>
  <c r="P139" i="88" s="1"/>
  <c r="P140" i="88" a="1"/>
  <c r="P140" i="88" s="1"/>
  <c r="P141" i="88" a="1"/>
  <c r="P141" i="88"/>
  <c r="P142" i="88" a="1"/>
  <c r="P142" i="88" s="1"/>
  <c r="P143" i="88" a="1"/>
  <c r="P143" i="88" s="1"/>
  <c r="P144" i="88" a="1"/>
  <c r="P144" i="88" s="1"/>
  <c r="P145" i="88" a="1"/>
  <c r="P145" i="88"/>
  <c r="P146" i="88" a="1"/>
  <c r="P146" i="88" s="1"/>
  <c r="P147" i="88" a="1"/>
  <c r="P147" i="88" s="1"/>
  <c r="P148" i="88" a="1"/>
  <c r="P148" i="88" s="1"/>
  <c r="P149" i="88" a="1"/>
  <c r="P149" i="88" s="1"/>
  <c r="P150" i="88" a="1"/>
  <c r="P150" i="88" s="1"/>
  <c r="P151" i="88" a="1"/>
  <c r="P151" i="88" s="1"/>
  <c r="P152" i="88" a="1"/>
  <c r="P152" i="88" s="1"/>
  <c r="P153" i="88" a="1"/>
  <c r="P153" i="88" s="1"/>
  <c r="P154" i="88" a="1"/>
  <c r="P154" i="88" s="1"/>
  <c r="P155" i="88" a="1"/>
  <c r="P155" i="88" s="1"/>
  <c r="P156" i="88" a="1"/>
  <c r="P156" i="88" s="1"/>
  <c r="P157" i="88" a="1"/>
  <c r="P157" i="88" s="1"/>
  <c r="P158" i="88" a="1"/>
  <c r="P158" i="88" s="1"/>
  <c r="P159" i="88" a="1"/>
  <c r="P159" i="88" s="1"/>
  <c r="P160" i="88" a="1"/>
  <c r="P160" i="88" s="1"/>
  <c r="P161" i="88" a="1"/>
  <c r="P161" i="88" s="1"/>
  <c r="P162" i="88" a="1"/>
  <c r="P162" i="88" s="1"/>
  <c r="P163" i="88" a="1"/>
  <c r="P163" i="88"/>
  <c r="P164" i="88" a="1"/>
  <c r="P164" i="88" s="1"/>
  <c r="P165" i="88" a="1"/>
  <c r="P165" i="88" s="1"/>
  <c r="P166" i="88" a="1"/>
  <c r="P166" i="88" s="1"/>
  <c r="P167" i="88" a="1"/>
  <c r="P167" i="88" s="1"/>
  <c r="P168" i="88" a="1"/>
  <c r="P168" i="88"/>
  <c r="P169" i="88" a="1"/>
  <c r="P169" i="88" s="1"/>
  <c r="P170" i="88" a="1"/>
  <c r="P170" i="88" s="1"/>
  <c r="P171" i="88" a="1"/>
  <c r="P171" i="88" s="1"/>
  <c r="P172" i="88" a="1"/>
  <c r="P172" i="88"/>
  <c r="P173" i="88" a="1"/>
  <c r="P173" i="88" s="1"/>
  <c r="P174" i="88" a="1"/>
  <c r="P174" i="88" s="1"/>
  <c r="P175" i="88" a="1"/>
  <c r="P175" i="88"/>
  <c r="P176" i="88" a="1"/>
  <c r="P176" i="88" s="1"/>
  <c r="P177" i="88" a="1"/>
  <c r="P177" i="88" s="1"/>
  <c r="P178" i="88" a="1"/>
  <c r="P178" i="88" s="1"/>
  <c r="P179" i="88" a="1"/>
  <c r="P179" i="88" s="1"/>
  <c r="P180" i="88" a="1"/>
  <c r="P180" i="88" s="1"/>
  <c r="P181" i="88" a="1"/>
  <c r="P181" i="88" s="1"/>
  <c r="P182" i="88" a="1"/>
  <c r="P182" i="88" s="1"/>
  <c r="P183" i="88" a="1"/>
  <c r="P183" i="88"/>
  <c r="P184" i="88" a="1"/>
  <c r="P184" i="88" s="1"/>
  <c r="P185" i="88" a="1"/>
  <c r="P185" i="88" s="1"/>
  <c r="P186" i="88" a="1"/>
  <c r="P186" i="88"/>
  <c r="P187" i="88" a="1"/>
  <c r="P187" i="88" s="1"/>
  <c r="P188" i="88" a="1"/>
  <c r="P188" i="88"/>
  <c r="P189" i="88" a="1"/>
  <c r="P189" i="88" s="1"/>
  <c r="P190" i="88" a="1"/>
  <c r="P190" i="88" s="1"/>
  <c r="P191" i="88" a="1"/>
  <c r="P191" i="88" s="1"/>
  <c r="P192" i="88" a="1"/>
  <c r="P192" i="88" s="1"/>
  <c r="P193" i="88" a="1"/>
  <c r="P193" i="88" s="1"/>
  <c r="P194" i="88" a="1"/>
  <c r="P194" i="88" s="1"/>
  <c r="P195" i="88" a="1"/>
  <c r="P195" i="88" s="1"/>
  <c r="P196" i="88" a="1"/>
  <c r="P196" i="88" s="1"/>
  <c r="P197" i="88" a="1"/>
  <c r="P197" i="88" s="1"/>
  <c r="P198" i="88" a="1"/>
  <c r="P198" i="88"/>
  <c r="P199" i="88" a="1"/>
  <c r="P199" i="88" s="1"/>
  <c r="P200" i="88" a="1"/>
  <c r="P200" i="88" s="1"/>
  <c r="P201" i="88" a="1"/>
  <c r="P201" i="88" s="1"/>
  <c r="P202" i="88" a="1"/>
  <c r="P202" i="88" s="1"/>
  <c r="P203" i="88" a="1"/>
  <c r="P203" i="88" s="1"/>
  <c r="P204" i="88" a="1"/>
  <c r="P204" i="88" s="1"/>
  <c r="P205" i="88" a="1"/>
  <c r="P205" i="88" s="1"/>
  <c r="P206" i="88" a="1"/>
  <c r="P206" i="88"/>
  <c r="P207" i="88" a="1"/>
  <c r="P207" i="88" s="1"/>
  <c r="P208" i="88" a="1"/>
  <c r="P208" i="88" s="1"/>
  <c r="P209" i="88" a="1"/>
  <c r="P209" i="88" s="1"/>
  <c r="P210" i="88" a="1"/>
  <c r="P210" i="88" s="1"/>
  <c r="P211" i="88" a="1"/>
  <c r="P211" i="88" s="1"/>
  <c r="P212" i="88" a="1"/>
  <c r="P212" i="88" s="1"/>
  <c r="P213" i="88" a="1"/>
  <c r="P213" i="88"/>
  <c r="P214" i="88" a="1"/>
  <c r="P214" i="88" s="1"/>
  <c r="P215" i="88" a="1"/>
  <c r="P215" i="88" s="1"/>
  <c r="P216" i="88" a="1"/>
  <c r="P216" i="88" s="1"/>
  <c r="P217" i="88" a="1"/>
  <c r="P217" i="88" s="1"/>
  <c r="P218" i="88" a="1"/>
  <c r="P218" i="88" s="1"/>
  <c r="P219" i="88" a="1"/>
  <c r="P219" i="88" s="1"/>
  <c r="P220" i="88" a="1"/>
  <c r="P220" i="88" s="1"/>
  <c r="P221" i="88" a="1"/>
  <c r="P221" i="88" s="1"/>
  <c r="P222" i="88" a="1"/>
  <c r="P222" i="88" s="1"/>
  <c r="P223" i="88" a="1"/>
  <c r="P223" i="88"/>
  <c r="P224" i="88" a="1"/>
  <c r="P224" i="88" s="1"/>
  <c r="P225" i="88" a="1"/>
  <c r="P225" i="88" s="1"/>
  <c r="P226" i="88" a="1"/>
  <c r="P226" i="88" s="1"/>
  <c r="P227" i="88" a="1"/>
  <c r="P227" i="88" s="1"/>
  <c r="P228" i="88" a="1"/>
  <c r="P228" i="88" s="1"/>
  <c r="P229" i="88" a="1"/>
  <c r="P229" i="88" s="1"/>
  <c r="P230" i="88" a="1"/>
  <c r="P230" i="88" s="1"/>
  <c r="P231" i="88" a="1"/>
  <c r="P231" i="88" s="1"/>
  <c r="P232" i="88" a="1"/>
  <c r="P232" i="88" s="1"/>
  <c r="P233" i="88" a="1"/>
  <c r="P233" i="88" s="1"/>
  <c r="P234" i="88" a="1"/>
  <c r="P234" i="88" s="1"/>
  <c r="P235" i="88" a="1"/>
  <c r="P235" i="88" s="1"/>
  <c r="P236" i="88" a="1"/>
  <c r="P236" i="88"/>
  <c r="P237" i="88" a="1"/>
  <c r="P237" i="88" s="1"/>
  <c r="P238" i="88" a="1"/>
  <c r="P238" i="88"/>
  <c r="P239" i="88" a="1"/>
  <c r="P239" i="88" s="1"/>
  <c r="P240" i="88" a="1"/>
  <c r="P240" i="88"/>
  <c r="P241" i="88" a="1"/>
  <c r="P241" i="88" s="1"/>
  <c r="P242" i="88" a="1"/>
  <c r="P242" i="88" s="1"/>
  <c r="P243" i="88" a="1"/>
  <c r="P243" i="88" s="1"/>
  <c r="P244" i="88" a="1"/>
  <c r="P244" i="88"/>
  <c r="P245" i="88" a="1"/>
  <c r="P245" i="88" s="1"/>
  <c r="P246" i="88" a="1"/>
  <c r="P246" i="88" s="1"/>
  <c r="P247" i="88" a="1"/>
  <c r="P247" i="88" s="1"/>
  <c r="P248" i="88" a="1"/>
  <c r="P248" i="88"/>
  <c r="P249" i="88" a="1"/>
  <c r="P249" i="88"/>
  <c r="P250" i="88" a="1"/>
  <c r="P250" i="88" s="1"/>
  <c r="P251" i="88" a="1"/>
  <c r="P251" i="88" s="1"/>
  <c r="P252" i="88" a="1"/>
  <c r="P252" i="88" s="1"/>
  <c r="P253" i="88" a="1"/>
  <c r="P253" i="88" s="1"/>
  <c r="P254" i="88" a="1"/>
  <c r="P254" i="88" s="1"/>
  <c r="P255" i="88" a="1"/>
  <c r="P255" i="88" s="1"/>
  <c r="P256" i="88" a="1"/>
  <c r="P256" i="88" s="1"/>
  <c r="P257" i="88" a="1"/>
  <c r="P257" i="88" s="1"/>
  <c r="P258" i="88" a="1"/>
  <c r="P258" i="88" s="1"/>
  <c r="P259" i="88" a="1"/>
  <c r="P259" i="88" s="1"/>
  <c r="P260" i="88" a="1"/>
  <c r="P260" i="88" s="1"/>
  <c r="P261" i="88" a="1"/>
  <c r="P261" i="88" s="1"/>
  <c r="P262" i="88" a="1"/>
  <c r="P262" i="88" s="1"/>
  <c r="P263" i="88" a="1"/>
  <c r="P263" i="88" s="1"/>
  <c r="P264" i="88" a="1"/>
  <c r="P264" i="88" s="1"/>
  <c r="P265" i="88" a="1"/>
  <c r="P265" i="88" s="1"/>
  <c r="P266" i="88" a="1"/>
  <c r="P266" i="88" s="1"/>
  <c r="P267" i="88" a="1"/>
  <c r="P267" i="88" s="1"/>
  <c r="P268" i="88" a="1"/>
  <c r="P268" i="88" s="1"/>
  <c r="P269" i="88" a="1"/>
  <c r="P269" i="88" s="1"/>
  <c r="P270" i="88" a="1"/>
  <c r="P270" i="88"/>
  <c r="P271" i="88" a="1"/>
  <c r="P271" i="88" s="1"/>
  <c r="P272" i="88" a="1"/>
  <c r="P272" i="88" s="1"/>
  <c r="P273" i="88" a="1"/>
  <c r="P273" i="88" s="1"/>
  <c r="P274" i="88" a="1"/>
  <c r="P274" i="88" s="1"/>
  <c r="P275" i="88" a="1"/>
  <c r="P275" i="88" s="1"/>
  <c r="P276" i="88" a="1"/>
  <c r="P276" i="88" s="1"/>
  <c r="P277" i="88" a="1"/>
  <c r="P277" i="88" s="1"/>
  <c r="P278" i="88" a="1"/>
  <c r="P278" i="88" s="1"/>
  <c r="P279" i="88" a="1"/>
  <c r="P279" i="88" s="1"/>
  <c r="P280" i="88" a="1"/>
  <c r="P280" i="88" s="1"/>
  <c r="P281" i="88" a="1"/>
  <c r="P281" i="88" s="1"/>
  <c r="P282" i="88" a="1"/>
  <c r="P282" i="88" s="1"/>
  <c r="P283" i="88" a="1"/>
  <c r="P283" i="88" s="1"/>
  <c r="P284" i="88" a="1"/>
  <c r="P284" i="88" s="1"/>
  <c r="P285" i="88" a="1"/>
  <c r="P285" i="88" s="1"/>
  <c r="P286" i="88" a="1"/>
  <c r="P286" i="88" s="1"/>
  <c r="P287" i="88" a="1"/>
  <c r="P287" i="88" s="1"/>
  <c r="P288" i="88" a="1"/>
  <c r="P288" i="88" s="1"/>
  <c r="P289" i="88" a="1"/>
  <c r="P289" i="88" s="1"/>
  <c r="P290" i="88" a="1"/>
  <c r="P290" i="88" s="1"/>
  <c r="P291" i="88" a="1"/>
  <c r="P291" i="88" s="1"/>
  <c r="P292" i="88" a="1"/>
  <c r="P292" i="88" s="1"/>
  <c r="P293" i="88" a="1"/>
  <c r="P293" i="88" s="1"/>
  <c r="P294" i="88" a="1"/>
  <c r="P294" i="88" s="1"/>
  <c r="P295" i="88" a="1"/>
  <c r="P295" i="88" s="1"/>
  <c r="P296" i="88" a="1"/>
  <c r="P296" i="88" s="1"/>
  <c r="P297" i="88" a="1"/>
  <c r="P297" i="88" s="1"/>
  <c r="P298" i="88" a="1"/>
  <c r="P298" i="88" s="1"/>
  <c r="P299" i="88" a="1"/>
  <c r="P299" i="88" s="1"/>
  <c r="P300" i="88" a="1"/>
  <c r="P300" i="88" s="1"/>
  <c r="P301" i="88" a="1"/>
  <c r="P301" i="88" s="1"/>
  <c r="P302" i="88" a="1"/>
  <c r="P302" i="88" s="1"/>
  <c r="P303" i="88" a="1"/>
  <c r="P303" i="88" s="1"/>
  <c r="P304" i="88" a="1"/>
  <c r="P304" i="88" s="1"/>
  <c r="P305" i="88" a="1"/>
  <c r="P305" i="88" s="1"/>
  <c r="P306" i="88" a="1"/>
  <c r="P306" i="88" s="1"/>
  <c r="P307" i="88" a="1"/>
  <c r="P307" i="88" s="1"/>
  <c r="P308" i="88" a="1"/>
  <c r="P308" i="88" s="1"/>
  <c r="P309" i="88" a="1"/>
  <c r="P309" i="88" s="1"/>
  <c r="P310" i="88" a="1"/>
  <c r="P310" i="88" s="1"/>
  <c r="P311" i="88" a="1"/>
  <c r="P311" i="88" s="1"/>
  <c r="P312" i="88" a="1"/>
  <c r="P312" i="88" s="1"/>
  <c r="P313" i="88" a="1"/>
  <c r="P313" i="88" s="1"/>
  <c r="P314" i="88" a="1"/>
  <c r="P314" i="88" s="1"/>
  <c r="P315" i="88" a="1"/>
  <c r="P315" i="88" s="1"/>
  <c r="P316" i="88" a="1"/>
  <c r="P316" i="88" s="1"/>
  <c r="P317" i="88" a="1"/>
  <c r="P317" i="88" s="1"/>
  <c r="P318" i="88" a="1"/>
  <c r="P318" i="88" s="1"/>
  <c r="P319" i="88" a="1"/>
  <c r="P319" i="88" s="1"/>
  <c r="P320" i="88" a="1"/>
  <c r="P320" i="88" s="1"/>
  <c r="P321" i="88" a="1"/>
  <c r="P321" i="88" s="1"/>
  <c r="P322" i="88" a="1"/>
  <c r="P322" i="88" s="1"/>
  <c r="P323" i="88" a="1"/>
  <c r="P323" i="88" s="1"/>
  <c r="P324" i="88" a="1"/>
  <c r="P324" i="88" s="1"/>
  <c r="P325" i="88" a="1"/>
  <c r="P325" i="88" s="1"/>
  <c r="P326" i="88" a="1"/>
  <c r="P326" i="88" s="1"/>
  <c r="P327" i="88" a="1"/>
  <c r="P327" i="88" s="1"/>
  <c r="P328" i="88" a="1"/>
  <c r="P328" i="88" s="1"/>
  <c r="P329" i="88" a="1"/>
  <c r="P329" i="88" s="1"/>
  <c r="P330" i="88" a="1"/>
  <c r="P330" i="88" s="1"/>
  <c r="P331" i="88" a="1"/>
  <c r="P331" i="88"/>
  <c r="P332" i="88" a="1"/>
  <c r="P332" i="88" s="1"/>
  <c r="P333" i="88" a="1"/>
  <c r="P333" i="88"/>
  <c r="P334" i="88" a="1"/>
  <c r="P334" i="88" s="1"/>
  <c r="P335" i="88" a="1"/>
  <c r="P335" i="88" s="1"/>
  <c r="P336" i="88" a="1"/>
  <c r="P336" i="88" s="1"/>
  <c r="P337" i="88" a="1"/>
  <c r="P337" i="88" s="1"/>
  <c r="P338" i="88" a="1"/>
  <c r="P338" i="88" s="1"/>
  <c r="P339" i="88" a="1"/>
  <c r="P339" i="88" s="1"/>
  <c r="P340" i="88" a="1"/>
  <c r="P340" i="88" s="1"/>
  <c r="P341" i="88" a="1"/>
  <c r="P341" i="88" s="1"/>
  <c r="P342" i="88" a="1"/>
  <c r="P342" i="88" s="1"/>
  <c r="P343" i="88" a="1"/>
  <c r="P343" i="88" s="1"/>
  <c r="P344" i="88" a="1"/>
  <c r="P344" i="88" s="1"/>
  <c r="P345" i="88" a="1"/>
  <c r="P345" i="88"/>
  <c r="P346" i="88" a="1"/>
  <c r="P346" i="88" s="1"/>
  <c r="P347" i="88" a="1"/>
  <c r="P347" i="88" s="1"/>
  <c r="P348" i="88" a="1"/>
  <c r="P348" i="88" s="1"/>
  <c r="P349" i="88" a="1"/>
  <c r="P349" i="88" s="1"/>
  <c r="P350" i="88" a="1"/>
  <c r="P350" i="88" s="1"/>
  <c r="P351" i="88" a="1"/>
  <c r="P351" i="88" s="1"/>
  <c r="P352" i="88" a="1"/>
  <c r="P352" i="88" s="1"/>
  <c r="P353" i="88" a="1"/>
  <c r="P353" i="88" s="1"/>
  <c r="P354" i="88" a="1"/>
  <c r="P354" i="88" s="1"/>
  <c r="P355" i="88" a="1"/>
  <c r="P355" i="88" s="1"/>
  <c r="P356" i="88" a="1"/>
  <c r="P356" i="88"/>
  <c r="P357" i="88" a="1"/>
  <c r="P357" i="88" s="1"/>
  <c r="P358" i="88" a="1"/>
  <c r="P358" i="88" s="1"/>
  <c r="P359" i="88" a="1"/>
  <c r="P359" i="88" s="1"/>
  <c r="P360" i="88" a="1"/>
  <c r="P360" i="88" s="1"/>
  <c r="P361" i="88" a="1"/>
  <c r="P361" i="88" s="1"/>
  <c r="P362" i="88" a="1"/>
  <c r="P362" i="88" s="1"/>
  <c r="P363" i="88" a="1"/>
  <c r="P363" i="88" s="1"/>
  <c r="P364" i="88" a="1"/>
  <c r="P364" i="88" s="1"/>
  <c r="P365" i="88" a="1"/>
  <c r="P365" i="88" s="1"/>
  <c r="P366" i="88" a="1"/>
  <c r="P366" i="88" s="1"/>
  <c r="P367" i="88" a="1"/>
  <c r="P367" i="88" s="1"/>
  <c r="P368" i="88" a="1"/>
  <c r="P368" i="88" s="1"/>
  <c r="P369" i="88" a="1"/>
  <c r="P369" i="88" s="1"/>
  <c r="P370" i="88" a="1"/>
  <c r="P370" i="88" s="1"/>
  <c r="P371" i="88" a="1"/>
  <c r="P371" i="88" s="1"/>
  <c r="P372" i="88" a="1"/>
  <c r="P372" i="88" s="1"/>
  <c r="P373" i="88" a="1"/>
  <c r="P373" i="88" s="1"/>
  <c r="P374" i="88" a="1"/>
  <c r="P374" i="88" s="1"/>
  <c r="P375" i="88" a="1"/>
  <c r="P375" i="88" s="1"/>
  <c r="P376" i="88" a="1"/>
  <c r="P376" i="88" s="1"/>
  <c r="P377" i="88" a="1"/>
  <c r="P377" i="88" s="1"/>
  <c r="P378" i="88" a="1"/>
  <c r="P378" i="88" s="1"/>
  <c r="P379" i="88" a="1"/>
  <c r="P379" i="88" s="1"/>
  <c r="P380" i="88" a="1"/>
  <c r="P380" i="88" s="1"/>
  <c r="P381" i="88" a="1"/>
  <c r="P381" i="88"/>
  <c r="P382" i="88" a="1"/>
  <c r="P382" i="88" s="1"/>
  <c r="P383" i="88" a="1"/>
  <c r="P383" i="88" s="1"/>
  <c r="P384" i="88" a="1"/>
  <c r="P384" i="88" s="1"/>
  <c r="P385" i="88" a="1"/>
  <c r="P385" i="88" s="1"/>
  <c r="P386" i="88" a="1"/>
  <c r="P386" i="88" s="1"/>
  <c r="P387" i="88" a="1"/>
  <c r="P387" i="88" s="1"/>
  <c r="P388" i="88" a="1"/>
  <c r="P388" i="88"/>
  <c r="P389" i="88" a="1"/>
  <c r="P389" i="88" s="1"/>
  <c r="P390" i="88" a="1"/>
  <c r="P390" i="88" s="1"/>
  <c r="P391" i="88" a="1"/>
  <c r="P391" i="88" s="1"/>
  <c r="P392" i="88" a="1"/>
  <c r="P392" i="88" s="1"/>
  <c r="P393" i="88" a="1"/>
  <c r="P393" i="88" s="1"/>
  <c r="P394" i="88" a="1"/>
  <c r="P394" i="88" s="1"/>
  <c r="P395" i="88" a="1"/>
  <c r="P395" i="88" s="1"/>
  <c r="P396" i="88" a="1"/>
  <c r="P396" i="88" s="1"/>
  <c r="P397" i="88" a="1"/>
  <c r="P397" i="88" s="1"/>
  <c r="P398" i="88" a="1"/>
  <c r="P398" i="88" s="1"/>
  <c r="P399" i="88" a="1"/>
  <c r="P399" i="88"/>
  <c r="P400" i="88" a="1"/>
  <c r="P400" i="88" s="1"/>
  <c r="P401" i="88" a="1"/>
  <c r="P401" i="88" s="1"/>
  <c r="P402" i="88" a="1"/>
  <c r="P402" i="88" s="1"/>
  <c r="P403" i="88" a="1"/>
  <c r="P403" i="88" s="1"/>
  <c r="P404" i="88" a="1"/>
  <c r="P404" i="88" s="1"/>
  <c r="P405" i="88" a="1"/>
  <c r="P405" i="88" s="1"/>
  <c r="P406" i="88" a="1"/>
  <c r="P406" i="88"/>
  <c r="P407" i="88" a="1"/>
  <c r="P407" i="88" s="1"/>
  <c r="P408" i="88" a="1"/>
  <c r="P408" i="88" s="1"/>
  <c r="P409" i="88" a="1"/>
  <c r="P409" i="88" s="1"/>
  <c r="P410" i="88" a="1"/>
  <c r="P410" i="88"/>
  <c r="P411" i="88" a="1"/>
  <c r="P411" i="88" s="1"/>
  <c r="P412" i="88" a="1"/>
  <c r="P412" i="88" s="1"/>
  <c r="P413" i="88" a="1"/>
  <c r="P413" i="88" s="1"/>
  <c r="P414" i="88" a="1"/>
  <c r="P414" i="88" s="1"/>
  <c r="P415" i="88" a="1"/>
  <c r="P415" i="88" s="1"/>
  <c r="P416" i="88" a="1"/>
  <c r="P416" i="88" s="1"/>
  <c r="P417" i="88" a="1"/>
  <c r="P417" i="88"/>
  <c r="P418" i="88" a="1"/>
  <c r="P418" i="88" s="1"/>
  <c r="P419" i="88" a="1"/>
  <c r="P419" i="88" s="1"/>
  <c r="P420" i="88" a="1"/>
  <c r="P420" i="88" s="1"/>
  <c r="P421" i="88" a="1"/>
  <c r="P421" i="88"/>
  <c r="P422" i="88" a="1"/>
  <c r="P422" i="88" s="1"/>
  <c r="P423" i="88" a="1"/>
  <c r="P423" i="88" s="1"/>
  <c r="P424" i="88" a="1"/>
  <c r="P424" i="88" s="1"/>
  <c r="P425" i="88" a="1"/>
  <c r="P425" i="88" s="1"/>
  <c r="P426" i="88" a="1"/>
  <c r="P426" i="88" s="1"/>
  <c r="P427" i="88" a="1"/>
  <c r="P427" i="88"/>
  <c r="P428" i="88" a="1"/>
  <c r="P428" i="88" s="1"/>
  <c r="P429" i="88" a="1"/>
  <c r="P429" i="88"/>
  <c r="P430" i="88" a="1"/>
  <c r="P430" i="88" s="1"/>
  <c r="P431" i="88" a="1"/>
  <c r="P431" i="88" s="1"/>
  <c r="P432" i="88" a="1"/>
  <c r="P432" i="88" s="1"/>
  <c r="P433" i="88" a="1"/>
  <c r="P433" i="88"/>
  <c r="P434" i="88" a="1"/>
  <c r="P434" i="88" s="1"/>
  <c r="P435" i="88" a="1"/>
  <c r="P435" i="88" s="1"/>
  <c r="P436" i="88" a="1"/>
  <c r="P436" i="88" s="1"/>
  <c r="P437" i="88" a="1"/>
  <c r="P437" i="88" s="1"/>
  <c r="P438" i="88" a="1"/>
  <c r="P438" i="88"/>
  <c r="P439" i="88" a="1"/>
  <c r="P439" i="88" s="1"/>
  <c r="P440" i="88" a="1"/>
  <c r="P440" i="88"/>
  <c r="P441" i="88" a="1"/>
  <c r="P441" i="88"/>
  <c r="P442" i="88" a="1"/>
  <c r="P442" i="88" s="1"/>
  <c r="P443" i="88" a="1"/>
  <c r="P443" i="88" s="1"/>
  <c r="P444" i="88" a="1"/>
  <c r="P444" i="88" s="1"/>
  <c r="P445" i="88" a="1"/>
  <c r="P445" i="88" s="1"/>
  <c r="P446" i="88" a="1"/>
  <c r="P446" i="88" s="1"/>
  <c r="P447" i="88" a="1"/>
  <c r="P447" i="88" s="1"/>
  <c r="P448" i="88" a="1"/>
  <c r="P448" i="88" s="1"/>
  <c r="P449" i="88" a="1"/>
  <c r="P449" i="88" s="1"/>
  <c r="P450" i="88" a="1"/>
  <c r="P450" i="88" s="1"/>
  <c r="P451" i="88" a="1"/>
  <c r="P451" i="88"/>
  <c r="P452" i="88" a="1"/>
  <c r="P452" i="88" s="1"/>
  <c r="P453" i="88" a="1"/>
  <c r="P453" i="88" s="1"/>
  <c r="P454" i="88" a="1"/>
  <c r="P454" i="88" s="1"/>
  <c r="P455" i="88" a="1"/>
  <c r="P455" i="88" s="1"/>
  <c r="P456" i="88" a="1"/>
  <c r="P456" i="88" s="1"/>
  <c r="P457" i="88" a="1"/>
  <c r="P457" i="88" s="1"/>
  <c r="P458" i="88" a="1"/>
  <c r="P458" i="88"/>
  <c r="P459" i="88" a="1"/>
  <c r="P459" i="88" s="1"/>
  <c r="P460" i="88" a="1"/>
  <c r="P460" i="88"/>
  <c r="P461" i="88" a="1"/>
  <c r="P461" i="88" s="1"/>
  <c r="P462" i="88" a="1"/>
  <c r="P462" i="88" s="1"/>
  <c r="P463" i="88" a="1"/>
  <c r="P463" i="88" s="1"/>
  <c r="P464" i="88" a="1"/>
  <c r="P464" i="88"/>
  <c r="P465" i="88" a="1"/>
  <c r="P465" i="88" s="1"/>
  <c r="P466" i="88" a="1"/>
  <c r="P466" i="88" s="1"/>
  <c r="P467" i="88" a="1"/>
  <c r="P467" i="88" s="1"/>
  <c r="P468" i="88" a="1"/>
  <c r="P468" i="88" s="1"/>
  <c r="P469" i="88" a="1"/>
  <c r="P469" i="88" s="1"/>
  <c r="P470" i="88" a="1"/>
  <c r="P470" i="88" s="1"/>
  <c r="P471" i="88" a="1"/>
  <c r="P471" i="88" s="1"/>
  <c r="P472" i="88" a="1"/>
  <c r="P472" i="88" s="1"/>
  <c r="P473" i="88" a="1"/>
  <c r="P473" i="88" s="1"/>
  <c r="P474" i="88" a="1"/>
  <c r="P474" i="88" s="1"/>
  <c r="P475" i="88" a="1"/>
  <c r="P475" i="88" s="1"/>
  <c r="P476" i="88" a="1"/>
  <c r="P476" i="88" s="1"/>
  <c r="P477" i="88" a="1"/>
  <c r="P477" i="88"/>
  <c r="P478" i="88" a="1"/>
  <c r="P478" i="88"/>
  <c r="P479" i="88" a="1"/>
  <c r="P479" i="88" s="1"/>
  <c r="P480" i="88" a="1"/>
  <c r="P480" i="88" s="1"/>
  <c r="P481" i="88" a="1"/>
  <c r="P481" i="88"/>
  <c r="P482" i="88" a="1"/>
  <c r="P482" i="88" s="1"/>
  <c r="P483" i="88" a="1"/>
  <c r="P483" i="88" s="1"/>
  <c r="P484" i="88" a="1"/>
  <c r="P484" i="88" s="1"/>
  <c r="P485" i="88" a="1"/>
  <c r="P485" i="88" s="1"/>
  <c r="P486" i="88" a="1"/>
  <c r="P486" i="88" s="1"/>
  <c r="P487" i="88" a="1"/>
  <c r="P487" i="88" s="1"/>
  <c r="P488" i="88" a="1"/>
  <c r="P488" i="88" s="1"/>
  <c r="P489" i="88" a="1"/>
  <c r="P489" i="88" s="1"/>
  <c r="P490" i="88" a="1"/>
  <c r="P490" i="88"/>
  <c r="P491" i="88" a="1"/>
  <c r="P491" i="88" s="1"/>
  <c r="P492" i="88" a="1"/>
  <c r="P492" i="88"/>
  <c r="P493" i="88" a="1"/>
  <c r="P493" i="88" s="1"/>
  <c r="P494" i="88" a="1"/>
  <c r="P494" i="88"/>
  <c r="P495" i="88" a="1"/>
  <c r="P495" i="88"/>
  <c r="P496" i="88" a="1"/>
  <c r="P496" i="88" s="1"/>
  <c r="P497" i="88" a="1"/>
  <c r="P497" i="88" s="1"/>
  <c r="P498" i="88" a="1"/>
  <c r="P498" i="88" s="1"/>
  <c r="P499" i="88" a="1"/>
  <c r="P499" i="88" s="1"/>
  <c r="P500" i="88" a="1"/>
  <c r="P500" i="88" s="1"/>
  <c r="P501" i="88" a="1"/>
  <c r="P501" i="88" s="1"/>
  <c r="P502" i="88" a="1"/>
  <c r="P502" i="88" s="1"/>
  <c r="P503" i="88" a="1"/>
  <c r="P503" i="88" s="1"/>
  <c r="P504" i="88" a="1"/>
  <c r="P504" i="88" s="1"/>
  <c r="P505" i="88" a="1"/>
  <c r="P505" i="88" s="1"/>
  <c r="P506" i="88" a="1"/>
  <c r="P506" i="88" s="1"/>
  <c r="P507" i="88" a="1"/>
  <c r="P507" i="88" s="1"/>
  <c r="P508" i="88" a="1"/>
  <c r="P508" i="88" s="1"/>
  <c r="P509" i="88" a="1"/>
  <c r="P509" i="88" s="1"/>
  <c r="P510" i="88" a="1"/>
  <c r="P510" i="88"/>
  <c r="P511" i="88" a="1"/>
  <c r="P511" i="88" s="1"/>
  <c r="P512" i="88" a="1"/>
  <c r="P512" i="88"/>
  <c r="P513" i="88" a="1"/>
  <c r="P513" i="88" s="1"/>
  <c r="P514" i="88" a="1"/>
  <c r="P514" i="88" s="1"/>
  <c r="P515" i="88" a="1"/>
  <c r="P515" i="88" s="1"/>
  <c r="P516" i="88" a="1"/>
  <c r="P516" i="88" s="1"/>
  <c r="P517" i="88" a="1"/>
  <c r="P517" i="88" s="1"/>
  <c r="P518" i="88" a="1"/>
  <c r="P518" i="88" s="1"/>
  <c r="P519" i="88" a="1"/>
  <c r="P519" i="88"/>
  <c r="P520" i="88" a="1"/>
  <c r="P520" i="88" s="1"/>
  <c r="P521" i="88" a="1"/>
  <c r="P521" i="88" s="1"/>
  <c r="P522" i="88" a="1"/>
  <c r="P522" i="88" s="1"/>
  <c r="P523" i="88" a="1"/>
  <c r="P523" i="88" s="1"/>
  <c r="P524" i="88" a="1"/>
  <c r="P524" i="88" s="1"/>
  <c r="P525" i="88" a="1"/>
  <c r="P525" i="88" s="1"/>
  <c r="P526" i="88" a="1"/>
  <c r="P526" i="88" s="1"/>
  <c r="P527" i="88" a="1"/>
  <c r="P527" i="88" s="1"/>
  <c r="P528" i="88" a="1"/>
  <c r="P528" i="88"/>
  <c r="P529" i="88" a="1"/>
  <c r="P529" i="88" s="1"/>
  <c r="P530" i="88" a="1"/>
  <c r="P530" i="88" s="1"/>
  <c r="P531" i="88" a="1"/>
  <c r="P531" i="88" s="1"/>
  <c r="P532" i="88" a="1"/>
  <c r="P532" i="88" s="1"/>
  <c r="P533" i="88" a="1"/>
  <c r="P533" i="88" s="1"/>
  <c r="P534" i="88" a="1"/>
  <c r="P534" i="88" s="1"/>
  <c r="P535" i="88" a="1"/>
  <c r="P535" i="88" s="1"/>
  <c r="P536" i="88" a="1"/>
  <c r="P536" i="88" s="1"/>
  <c r="P537" i="88" a="1"/>
  <c r="P537" i="88" s="1"/>
  <c r="P538" i="88" a="1"/>
  <c r="P538" i="88" s="1"/>
  <c r="P539" i="88" a="1"/>
  <c r="P539" i="88" s="1"/>
  <c r="P540" i="88" a="1"/>
  <c r="P540" i="88" s="1"/>
  <c r="P541" i="88" a="1"/>
  <c r="P541" i="88" s="1"/>
  <c r="P542" i="88" a="1"/>
  <c r="P542" i="88" s="1"/>
  <c r="P543" i="88" a="1"/>
  <c r="P543" i="88" s="1"/>
  <c r="P544" i="88" a="1"/>
  <c r="P544" i="88" s="1"/>
  <c r="P545" i="88" a="1"/>
  <c r="P545" i="88" s="1"/>
  <c r="P546" i="88" a="1"/>
  <c r="P546" i="88" s="1"/>
  <c r="P547" i="88" a="1"/>
  <c r="P547" i="88" s="1"/>
  <c r="P548" i="88" a="1"/>
  <c r="P548" i="88" s="1"/>
  <c r="P549" i="88" a="1"/>
  <c r="P549" i="88"/>
  <c r="P550" i="88" a="1"/>
  <c r="P550" i="88" s="1"/>
  <c r="P551" i="88" a="1"/>
  <c r="P551" i="88" s="1"/>
  <c r="P552" i="88" a="1"/>
  <c r="P552" i="88" s="1"/>
  <c r="P553" i="88" a="1"/>
  <c r="P553" i="88" s="1"/>
  <c r="P554" i="88" a="1"/>
  <c r="P554" i="88" s="1"/>
  <c r="P555" i="88" a="1"/>
  <c r="P555" i="88" s="1"/>
  <c r="P556" i="88" a="1"/>
  <c r="P556" i="88"/>
  <c r="P557" i="88" a="1"/>
  <c r="P557" i="88" s="1"/>
  <c r="P558" i="88" a="1"/>
  <c r="P558" i="88" s="1"/>
  <c r="P559" i="88" a="1"/>
  <c r="P559" i="88" s="1"/>
  <c r="P560" i="88" a="1"/>
  <c r="P560" i="88" s="1"/>
  <c r="P561" i="88" a="1"/>
  <c r="P561" i="88" s="1"/>
  <c r="P562" i="88" a="1"/>
  <c r="P562" i="88" s="1"/>
  <c r="P563" i="88" a="1"/>
  <c r="P563" i="88" s="1"/>
  <c r="P564" i="88" a="1"/>
  <c r="P564" i="88" s="1"/>
  <c r="P565" i="88" a="1"/>
  <c r="P565" i="88"/>
  <c r="P566" i="88" a="1"/>
  <c r="P566" i="88" s="1"/>
  <c r="P567" i="88" a="1"/>
  <c r="P567" i="88" s="1"/>
  <c r="P568" i="88" a="1"/>
  <c r="P568" i="88" s="1"/>
  <c r="P569" i="88" a="1"/>
  <c r="P569" i="88" s="1"/>
  <c r="P570" i="88" a="1"/>
  <c r="P570" i="88"/>
  <c r="P571" i="88" a="1"/>
  <c r="P571" i="88" s="1"/>
  <c r="P572" i="88" a="1"/>
  <c r="P572" i="88"/>
  <c r="P573" i="88" a="1"/>
  <c r="P573" i="88" s="1"/>
  <c r="P574" i="88" a="1"/>
  <c r="P574" i="88" s="1"/>
  <c r="P575" i="88" a="1"/>
  <c r="P575" i="88" s="1"/>
  <c r="P576" i="88" a="1"/>
  <c r="P576" i="88"/>
  <c r="P577" i="88" a="1"/>
  <c r="P577" i="88" s="1"/>
  <c r="P578" i="88" a="1"/>
  <c r="P578" i="88" s="1"/>
  <c r="P579" i="88" a="1"/>
  <c r="P579" i="88" s="1"/>
  <c r="P580" i="88" a="1"/>
  <c r="P580" i="88" s="1"/>
  <c r="P581" i="88" a="1"/>
  <c r="P581" i="88" s="1"/>
  <c r="P582" i="88" a="1"/>
  <c r="P582" i="88"/>
  <c r="P583" i="88" a="1"/>
  <c r="P583" i="88" s="1"/>
  <c r="P584" i="88" a="1"/>
  <c r="P584" i="88" s="1"/>
  <c r="P585" i="88" a="1"/>
  <c r="P585" i="88" s="1"/>
  <c r="P586" i="88" a="1"/>
  <c r="P586" i="88" s="1"/>
  <c r="P587" i="88" a="1"/>
  <c r="P587" i="88" s="1"/>
  <c r="P588" i="88" a="1"/>
  <c r="P588" i="88" s="1"/>
  <c r="P589" i="88" a="1"/>
  <c r="P589" i="88" s="1"/>
  <c r="P590" i="88" a="1"/>
  <c r="P590" i="88"/>
  <c r="P591" i="88" a="1"/>
  <c r="P591" i="88" s="1"/>
  <c r="P592" i="88" a="1"/>
  <c r="P592" i="88" s="1"/>
  <c r="P593" i="88" a="1"/>
  <c r="P593" i="88" s="1"/>
  <c r="P594" i="88" a="1"/>
  <c r="P594" i="88"/>
  <c r="P595" i="88" a="1"/>
  <c r="P595" i="88" s="1"/>
  <c r="P596" i="88" a="1"/>
  <c r="P596" i="88" s="1"/>
  <c r="P597" i="88" a="1"/>
  <c r="P597" i="88" s="1"/>
  <c r="P598" i="88" a="1"/>
  <c r="P598" i="88" s="1"/>
  <c r="P599" i="88" a="1"/>
  <c r="P599" i="88" s="1"/>
  <c r="P600" i="88" a="1"/>
  <c r="P600" i="88" s="1"/>
  <c r="P601" i="88" a="1"/>
  <c r="P601" i="88" s="1"/>
  <c r="P602" i="88" a="1"/>
  <c r="P602" i="88" s="1"/>
  <c r="P603" i="88" a="1"/>
  <c r="P603" i="88"/>
  <c r="P604" i="88" a="1"/>
  <c r="P604" i="88" s="1"/>
  <c r="P605" i="88" a="1"/>
  <c r="P605" i="88" s="1"/>
  <c r="P606" i="88" a="1"/>
  <c r="P606" i="88"/>
  <c r="P607" i="88" a="1"/>
  <c r="P607" i="88" s="1"/>
  <c r="P608" i="88" a="1"/>
  <c r="P608" i="88"/>
  <c r="P609" i="88" a="1"/>
  <c r="P609" i="88" s="1"/>
  <c r="P610" i="88" a="1"/>
  <c r="P610" i="88" s="1"/>
  <c r="P611" i="88" a="1"/>
  <c r="P611" i="88" s="1"/>
  <c r="P612" i="88" a="1"/>
  <c r="P612" i="88" s="1"/>
  <c r="P613" i="88" a="1"/>
  <c r="P613" i="88" s="1"/>
  <c r="P614" i="88" a="1"/>
  <c r="P614" i="88" s="1"/>
  <c r="P615" i="88" a="1"/>
  <c r="P615" i="88" s="1"/>
  <c r="P616" i="88" a="1"/>
  <c r="P616" i="88" s="1"/>
  <c r="P617" i="88" a="1"/>
  <c r="P617" i="88" s="1"/>
  <c r="P618" i="88" a="1"/>
  <c r="P618" i="88"/>
  <c r="P619" i="88" a="1"/>
  <c r="P619" i="88" s="1"/>
  <c r="P620" i="88" a="1"/>
  <c r="P620" i="88" s="1"/>
  <c r="P621" i="88" a="1"/>
  <c r="P621" i="88"/>
  <c r="P622" i="88" a="1"/>
  <c r="P622" i="88" s="1"/>
  <c r="P623" i="88" a="1"/>
  <c r="P623" i="88" s="1"/>
  <c r="P624" i="88" a="1"/>
  <c r="P624" i="88" s="1"/>
  <c r="P625" i="88" a="1"/>
  <c r="P625" i="88"/>
  <c r="P626" i="88" a="1"/>
  <c r="P626" i="88"/>
  <c r="P627" i="88" a="1"/>
  <c r="P627" i="88" s="1"/>
  <c r="P628" i="88" a="1"/>
  <c r="P628" i="88" s="1"/>
  <c r="P629" i="88" a="1"/>
  <c r="P629" i="88" s="1"/>
  <c r="P630" i="88" a="1"/>
  <c r="P630" i="88" s="1"/>
  <c r="P631" i="88" a="1"/>
  <c r="P631" i="88"/>
  <c r="P632" i="88" a="1"/>
  <c r="P632" i="88" s="1"/>
  <c r="P633" i="88" a="1"/>
  <c r="P633" i="88"/>
  <c r="P634" i="88" a="1"/>
  <c r="P634" i="88"/>
  <c r="P635" i="88" a="1"/>
  <c r="P635" i="88" s="1"/>
  <c r="P636" i="88" a="1"/>
  <c r="P636" i="88" s="1"/>
  <c r="P637" i="88" a="1"/>
  <c r="P637" i="88"/>
  <c r="P638" i="88" a="1"/>
  <c r="P638" i="88" s="1"/>
  <c r="P639" i="88" a="1"/>
  <c r="P639" i="88" s="1"/>
  <c r="P640" i="88" a="1"/>
  <c r="P640" i="88" s="1"/>
  <c r="P641" i="88" a="1"/>
  <c r="P641" i="88" s="1"/>
  <c r="P642" i="88" a="1"/>
  <c r="P642" i="88" s="1"/>
  <c r="P643" i="88" a="1"/>
  <c r="P643" i="88" s="1"/>
  <c r="P644" i="88" a="1"/>
  <c r="P644" i="88" s="1"/>
  <c r="P645" i="88" a="1"/>
  <c r="P645" i="88" s="1"/>
  <c r="P646" i="88" a="1"/>
  <c r="P646" i="88" s="1"/>
  <c r="P647" i="88" a="1"/>
  <c r="P647" i="88" s="1"/>
  <c r="P648" i="88" a="1"/>
  <c r="P648" i="88" s="1"/>
  <c r="P649" i="88" a="1"/>
  <c r="P649" i="88" s="1"/>
  <c r="P650" i="88" a="1"/>
  <c r="P650" i="88" s="1"/>
  <c r="P651" i="88" a="1"/>
  <c r="P651" i="88"/>
  <c r="P652" i="88" a="1"/>
  <c r="P652" i="88" s="1"/>
  <c r="P653" i="88" a="1"/>
  <c r="P653" i="88" s="1"/>
  <c r="P654" i="88" a="1"/>
  <c r="P654" i="88" s="1"/>
  <c r="P655" i="88" a="1"/>
  <c r="P655" i="88"/>
  <c r="P656" i="88" a="1"/>
  <c r="P656" i="88" s="1"/>
  <c r="P657" i="88" a="1"/>
  <c r="P657" i="88"/>
  <c r="P658" i="88" a="1"/>
  <c r="P658" i="88"/>
  <c r="P659" i="88" a="1"/>
  <c r="P659" i="88" s="1"/>
  <c r="P660" i="88" a="1"/>
  <c r="P660" i="88" s="1"/>
  <c r="P661" i="88" a="1"/>
  <c r="P661" i="88" s="1"/>
  <c r="P662" i="88" a="1"/>
  <c r="P662" i="88" s="1"/>
  <c r="P663" i="88" a="1"/>
  <c r="P663" i="88" s="1"/>
  <c r="P664" i="88" a="1"/>
  <c r="P664" i="88" s="1"/>
  <c r="P665" i="88" a="1"/>
  <c r="P665" i="88" s="1"/>
  <c r="P666" i="88" a="1"/>
  <c r="P666" i="88" s="1"/>
  <c r="P667" i="88" a="1"/>
  <c r="P667" i="88"/>
  <c r="P668" i="88" a="1"/>
  <c r="P668" i="88" s="1"/>
  <c r="P669" i="88" a="1"/>
  <c r="P669" i="88" s="1"/>
  <c r="P670" i="88" a="1"/>
  <c r="P670" i="88" s="1"/>
  <c r="P671" i="88" a="1"/>
  <c r="P671" i="88" s="1"/>
  <c r="P672" i="88" a="1"/>
  <c r="P672" i="88" s="1"/>
  <c r="P673" i="88" a="1"/>
  <c r="P673" i="88" s="1"/>
  <c r="P674" i="88" a="1"/>
  <c r="P674" i="88" s="1"/>
  <c r="P675" i="88" a="1"/>
  <c r="P675" i="88" s="1"/>
  <c r="P676" i="88" a="1"/>
  <c r="P676" i="88" s="1"/>
  <c r="P677" i="88" a="1"/>
  <c r="P677" i="88" s="1"/>
  <c r="P678" i="88" a="1"/>
  <c r="P678" i="88" s="1"/>
  <c r="P679" i="88" a="1"/>
  <c r="P679" i="88" s="1"/>
  <c r="P680" i="88" a="1"/>
  <c r="P680" i="88" s="1"/>
  <c r="P681" i="88" a="1"/>
  <c r="P681" i="88" s="1"/>
  <c r="P682" i="88" a="1"/>
  <c r="P682" i="88" s="1"/>
  <c r="P683" i="88" a="1"/>
  <c r="P683" i="88" s="1"/>
  <c r="P684" i="88" a="1"/>
  <c r="P684" i="88" s="1"/>
  <c r="P685" i="88" a="1"/>
  <c r="P685" i="88"/>
  <c r="P686" i="88" a="1"/>
  <c r="P686" i="88" s="1"/>
  <c r="P687" i="88" a="1"/>
  <c r="P687" i="88" s="1"/>
  <c r="P688" i="88" a="1"/>
  <c r="P688" i="88" s="1"/>
  <c r="P689" i="88" a="1"/>
  <c r="P689" i="88" s="1"/>
  <c r="P690" i="88" a="1"/>
  <c r="P690" i="88" s="1"/>
  <c r="P691" i="88" a="1"/>
  <c r="P691" i="88" s="1"/>
  <c r="P692" i="88" a="1"/>
  <c r="P692" i="88" s="1"/>
  <c r="P693" i="88" a="1"/>
  <c r="P693" i="88"/>
  <c r="P694" i="88" a="1"/>
  <c r="P694" i="88"/>
  <c r="P695" i="88" a="1"/>
  <c r="P695" i="88" s="1"/>
  <c r="P696" i="88" a="1"/>
  <c r="P696" i="88"/>
  <c r="P697" i="88" a="1"/>
  <c r="P697" i="88" s="1"/>
  <c r="P698" i="88" a="1"/>
  <c r="P698" i="88" s="1"/>
  <c r="P699" i="88" a="1"/>
  <c r="P699" i="88" s="1"/>
  <c r="P700" i="88" a="1"/>
  <c r="P700" i="88" s="1"/>
  <c r="P701" i="88" a="1"/>
  <c r="P701" i="88" s="1"/>
  <c r="P702" i="88" a="1"/>
  <c r="P702" i="88" s="1"/>
  <c r="P703" i="88" a="1"/>
  <c r="P703" i="88"/>
  <c r="P704" i="88" a="1"/>
  <c r="P704" i="88" s="1"/>
  <c r="P705" i="88" a="1"/>
  <c r="P705" i="88"/>
  <c r="P706" i="88" a="1"/>
  <c r="P706" i="88" s="1"/>
  <c r="P707" i="88" a="1"/>
  <c r="P707" i="88" s="1"/>
  <c r="P708" i="88" a="1"/>
  <c r="P708" i="88"/>
  <c r="P709" i="88" a="1"/>
  <c r="P709" i="88" s="1"/>
  <c r="P710" i="88" a="1"/>
  <c r="P710" i="88" s="1"/>
  <c r="P711" i="88" a="1"/>
  <c r="P711" i="88" s="1"/>
  <c r="P712" i="88" a="1"/>
  <c r="P712" i="88" s="1"/>
  <c r="P713" i="88" a="1"/>
  <c r="P713" i="88" s="1"/>
  <c r="P714" i="88" a="1"/>
  <c r="P714" i="88"/>
  <c r="P715" i="88" a="1"/>
  <c r="P715" i="88" s="1"/>
  <c r="P716" i="88" a="1"/>
  <c r="P716" i="88" s="1"/>
  <c r="P717" i="88" a="1"/>
  <c r="P717" i="88" s="1"/>
  <c r="P718" i="88" a="1"/>
  <c r="P718" i="88" s="1"/>
  <c r="P719" i="88" a="1"/>
  <c r="P719" i="88" s="1"/>
  <c r="P720" i="88" a="1"/>
  <c r="P720" i="88" s="1"/>
  <c r="P721" i="88" a="1"/>
  <c r="P721" i="88" s="1"/>
  <c r="P722" i="88" a="1"/>
  <c r="P722" i="88" s="1"/>
  <c r="P723" i="88" a="1"/>
  <c r="P723" i="88" s="1"/>
  <c r="P724" i="88" a="1"/>
  <c r="P724" i="88" s="1"/>
  <c r="P725" i="88" a="1"/>
  <c r="P725" i="88" s="1"/>
  <c r="P726" i="88" a="1"/>
  <c r="P726" i="88" s="1"/>
  <c r="P727" i="88" a="1"/>
  <c r="P727" i="88"/>
  <c r="P728" i="88" a="1"/>
  <c r="P728" i="88"/>
  <c r="P729" i="88" a="1"/>
  <c r="P729" i="88" s="1"/>
  <c r="P730" i="88" a="1"/>
  <c r="P730" i="88" s="1"/>
  <c r="P731" i="88" a="1"/>
  <c r="P731" i="88" s="1"/>
  <c r="P732" i="88" a="1"/>
  <c r="P732" i="88" s="1"/>
  <c r="P733" i="88" a="1"/>
  <c r="P733" i="88" s="1"/>
  <c r="P734" i="88" a="1"/>
  <c r="P734" i="88" s="1"/>
  <c r="P735" i="88" a="1"/>
  <c r="P735" i="88" s="1"/>
  <c r="P736" i="88" a="1"/>
  <c r="P736" i="88" s="1"/>
  <c r="P737" i="88" a="1"/>
  <c r="P737" i="88" s="1"/>
  <c r="P738" i="88" a="1"/>
  <c r="P738" i="88" s="1"/>
  <c r="P739" i="88" a="1"/>
  <c r="P739" i="88"/>
  <c r="P740" i="88" a="1"/>
  <c r="P740" i="88"/>
  <c r="P741" i="88" a="1"/>
  <c r="P741" i="88" s="1"/>
  <c r="P742" i="88" a="1"/>
  <c r="P742" i="88" s="1"/>
  <c r="P743" i="88" a="1"/>
  <c r="P743" i="88" s="1"/>
  <c r="P744" i="88" a="1"/>
  <c r="P744" i="88" s="1"/>
  <c r="P745" i="88" a="1"/>
  <c r="P745" i="88" s="1"/>
  <c r="P746" i="88" a="1"/>
  <c r="P746" i="88"/>
  <c r="P747" i="88" a="1"/>
  <c r="P747" i="88" s="1"/>
  <c r="P748" i="88" a="1"/>
  <c r="P748" i="88"/>
  <c r="P749" i="88" a="1"/>
  <c r="P749" i="88" s="1"/>
  <c r="P750" i="88" a="1"/>
  <c r="P750" i="88" s="1"/>
  <c r="P751" i="88" a="1"/>
  <c r="P751" i="88" s="1"/>
  <c r="P752" i="88" a="1"/>
  <c r="P752" i="88"/>
  <c r="P753" i="88" a="1"/>
  <c r="P753" i="88" s="1"/>
  <c r="P754" i="88" a="1"/>
  <c r="P754" i="88" s="1"/>
  <c r="P755" i="88" a="1"/>
  <c r="P755" i="88" s="1"/>
  <c r="P756" i="88" a="1"/>
  <c r="P756" i="88" s="1"/>
  <c r="P757" i="88" a="1"/>
  <c r="P757" i="88" s="1"/>
  <c r="P758" i="88" a="1"/>
  <c r="P758" i="88" s="1"/>
  <c r="P759" i="88" a="1"/>
  <c r="P759" i="88"/>
  <c r="P760" i="88" a="1"/>
  <c r="P760" i="88" s="1"/>
  <c r="P761" i="88" a="1"/>
  <c r="P761" i="88" s="1"/>
  <c r="P762" i="88" a="1"/>
  <c r="P762" i="88" s="1"/>
  <c r="P763" i="88" a="1"/>
  <c r="P763" i="88"/>
  <c r="P764" i="88" a="1"/>
  <c r="P764" i="88" s="1"/>
  <c r="P765" i="88" a="1"/>
  <c r="P765" i="88" s="1"/>
  <c r="P766" i="88" a="1"/>
  <c r="P766" i="88"/>
  <c r="P767" i="88" a="1"/>
  <c r="P767" i="88" s="1"/>
  <c r="P768" i="88" a="1"/>
  <c r="P768" i="88" s="1"/>
  <c r="P769" i="88" a="1"/>
  <c r="P769" i="88" s="1"/>
  <c r="P770" i="88" a="1"/>
  <c r="P770" i="88" s="1"/>
  <c r="P771" i="88" a="1"/>
  <c r="P771" i="88" s="1"/>
  <c r="P772" i="88" a="1"/>
  <c r="P772" i="88" s="1"/>
  <c r="P773" i="88" a="1"/>
  <c r="P773" i="88" s="1"/>
  <c r="P774" i="88" a="1"/>
  <c r="P774" i="88" s="1"/>
  <c r="P775" i="88" a="1"/>
  <c r="P775" i="88" s="1"/>
  <c r="P776" i="88" a="1"/>
  <c r="P776" i="88" s="1"/>
  <c r="P777" i="88" a="1"/>
  <c r="P777" i="88" s="1"/>
  <c r="P778" i="88" a="1"/>
  <c r="P778" i="88" s="1"/>
  <c r="P779" i="88" a="1"/>
  <c r="P779" i="88" s="1"/>
  <c r="P780" i="88" a="1"/>
  <c r="P780" i="88"/>
  <c r="P781" i="88" a="1"/>
  <c r="P781" i="88"/>
  <c r="P782" i="88" a="1"/>
  <c r="P782" i="88" s="1"/>
  <c r="P783" i="88" a="1"/>
  <c r="P783" i="88" s="1"/>
  <c r="P784" i="88" a="1"/>
  <c r="P784" i="88" s="1"/>
  <c r="P785" i="88" a="1"/>
  <c r="P785" i="88" s="1"/>
  <c r="P786" i="88" a="1"/>
  <c r="P786" i="88" s="1"/>
  <c r="P787" i="88" a="1"/>
  <c r="P787" i="88" s="1"/>
  <c r="P788" i="88" a="1"/>
  <c r="P788" i="88" s="1"/>
  <c r="P789" i="88" a="1"/>
  <c r="P789" i="88"/>
  <c r="P790" i="88" a="1"/>
  <c r="P790" i="88" s="1"/>
  <c r="P791" i="88" a="1"/>
  <c r="P791" i="88" s="1"/>
  <c r="P792" i="88" a="1"/>
  <c r="P792" i="88" s="1"/>
  <c r="P793" i="88" a="1"/>
  <c r="P793" i="88"/>
  <c r="P794" i="88" a="1"/>
  <c r="P794" i="88"/>
  <c r="P795" i="88" a="1"/>
  <c r="P795" i="88" s="1"/>
  <c r="P796" i="88" a="1"/>
  <c r="P796" i="88" s="1"/>
  <c r="P797" i="88" a="1"/>
  <c r="P797" i="88" s="1"/>
  <c r="P798" i="88" a="1"/>
  <c r="P798" i="88"/>
  <c r="P799" i="88" a="1"/>
  <c r="P799" i="88"/>
  <c r="P800" i="88" a="1"/>
  <c r="P800" i="88" s="1"/>
  <c r="P801" i="88" a="1"/>
  <c r="P801" i="88" s="1"/>
  <c r="P802" i="88" a="1"/>
  <c r="P802" i="88" s="1"/>
  <c r="P803" i="88" a="1"/>
  <c r="P803" i="88" s="1"/>
  <c r="P804" i="88" a="1"/>
  <c r="P804" i="88" s="1"/>
  <c r="P805" i="88" a="1"/>
  <c r="P805" i="88" s="1"/>
  <c r="P806" i="88" a="1"/>
  <c r="P806" i="88" s="1"/>
  <c r="P807" i="88" a="1"/>
  <c r="P807" i="88" s="1"/>
  <c r="P808" i="88" a="1"/>
  <c r="P808" i="88" s="1"/>
  <c r="P809" i="88" a="1"/>
  <c r="P809" i="88" s="1"/>
  <c r="P810" i="88" a="1"/>
  <c r="P810" i="88" s="1"/>
  <c r="P811" i="88" a="1"/>
  <c r="P811" i="88" s="1"/>
  <c r="P812" i="88" a="1"/>
  <c r="P812" i="88" s="1"/>
  <c r="P813" i="88" a="1"/>
  <c r="P813" i="88" s="1"/>
  <c r="P814" i="88" a="1"/>
  <c r="P814" i="88" s="1"/>
  <c r="P815" i="88" a="1"/>
  <c r="P815" i="88" s="1"/>
  <c r="P816" i="88" a="1"/>
  <c r="P816" i="88" s="1"/>
  <c r="P817" i="88" a="1"/>
  <c r="P817" i="88" s="1"/>
  <c r="P818" i="88" a="1"/>
  <c r="P818" i="88" s="1"/>
  <c r="P819" i="88" a="1"/>
  <c r="P819" i="88"/>
  <c r="P820" i="88" a="1"/>
  <c r="P820" i="88"/>
  <c r="P821" i="88" a="1"/>
  <c r="P821" i="88" s="1"/>
  <c r="P822" i="88" a="1"/>
  <c r="P822" i="88" s="1"/>
  <c r="P823" i="88" a="1"/>
  <c r="P823" i="88" s="1"/>
  <c r="P824" i="88" a="1"/>
  <c r="P824" i="88" s="1"/>
  <c r="P825" i="88" a="1"/>
  <c r="P825" i="88" s="1"/>
  <c r="P826" i="88" a="1"/>
  <c r="P826" i="88" s="1"/>
  <c r="P827" i="88" a="1"/>
  <c r="P827" i="88" s="1"/>
  <c r="P828" i="88" a="1"/>
  <c r="P828" i="88" s="1"/>
  <c r="P829" i="88" a="1"/>
  <c r="P829" i="88" s="1"/>
  <c r="P830" i="88" a="1"/>
  <c r="P830" i="88" s="1"/>
  <c r="P831" i="88" a="1"/>
  <c r="P831" i="88" s="1"/>
  <c r="P832" i="88" a="1"/>
  <c r="P832" i="88" s="1"/>
  <c r="P833" i="88" a="1"/>
  <c r="P833" i="88" s="1"/>
  <c r="P834" i="88" a="1"/>
  <c r="P834" i="88" s="1"/>
  <c r="P835" i="88" a="1"/>
  <c r="P835" i="88" s="1"/>
  <c r="P836" i="88" a="1"/>
  <c r="P836" i="88" s="1"/>
  <c r="P837" i="88" a="1"/>
  <c r="P837" i="88" s="1"/>
  <c r="P838" i="88" a="1"/>
  <c r="P838" i="88" s="1"/>
  <c r="P839" i="88" a="1"/>
  <c r="P839" i="88" s="1"/>
  <c r="P840" i="88" a="1"/>
  <c r="P840" i="88" s="1"/>
  <c r="P841" i="88" a="1"/>
  <c r="P841" i="88" s="1"/>
  <c r="P842" i="88" a="1"/>
  <c r="P842" i="88" s="1"/>
  <c r="P843" i="88" a="1"/>
  <c r="P843" i="88" s="1"/>
  <c r="P844" i="88" a="1"/>
  <c r="P844" i="88" s="1"/>
  <c r="P845" i="88" a="1"/>
  <c r="P845" i="88" s="1"/>
  <c r="P846" i="88" a="1"/>
  <c r="P846" i="88" s="1"/>
  <c r="P847" i="88" a="1"/>
  <c r="P847" i="88" s="1"/>
  <c r="P848" i="88" a="1"/>
  <c r="P848" i="88" s="1"/>
  <c r="P849" i="88" a="1"/>
  <c r="P849" i="88" s="1"/>
  <c r="P850" i="88" a="1"/>
  <c r="P850" i="88"/>
  <c r="P851" i="88" a="1"/>
  <c r="P851" i="88" s="1"/>
  <c r="P852" i="88" a="1"/>
  <c r="P852" i="88" s="1"/>
  <c r="P853" i="88" a="1"/>
  <c r="P853" i="88" s="1"/>
  <c r="P854" i="88" a="1"/>
  <c r="P854" i="88" s="1"/>
  <c r="P855" i="88" a="1"/>
  <c r="P855" i="88" s="1"/>
  <c r="P856" i="88" a="1"/>
  <c r="P856" i="88" s="1"/>
  <c r="P857" i="88" a="1"/>
  <c r="P857" i="88" s="1"/>
  <c r="P858" i="88" a="1"/>
  <c r="P858" i="88" s="1"/>
  <c r="P859" i="88" a="1"/>
  <c r="P859" i="88" s="1"/>
  <c r="P860" i="88" a="1"/>
  <c r="P860" i="88" s="1"/>
  <c r="P861" i="88" a="1"/>
  <c r="P861" i="88"/>
  <c r="P862" i="88" a="1"/>
  <c r="P862" i="88" s="1"/>
  <c r="P863" i="88" a="1"/>
  <c r="P863" i="88" s="1"/>
  <c r="P864" i="88" a="1"/>
  <c r="P864" i="88"/>
  <c r="P865" i="88" a="1"/>
  <c r="P865" i="88" s="1"/>
  <c r="P866" i="88" a="1"/>
  <c r="P866" i="88"/>
  <c r="P867" i="88" a="1"/>
  <c r="P867" i="88" s="1"/>
  <c r="P868" i="88" a="1"/>
  <c r="P868" i="88" s="1"/>
  <c r="P869" i="88" a="1"/>
  <c r="P869" i="88" s="1"/>
  <c r="P870" i="88" a="1"/>
  <c r="P870" i="88" s="1"/>
  <c r="P871" i="88" a="1"/>
  <c r="P871" i="88" s="1"/>
  <c r="P872" i="88" a="1"/>
  <c r="P872" i="88" s="1"/>
  <c r="P873" i="88" a="1"/>
  <c r="P873" i="88" s="1"/>
  <c r="P874" i="88" a="1"/>
  <c r="P874" i="88"/>
  <c r="P875" i="88" a="1"/>
  <c r="P875" i="88" s="1"/>
  <c r="P876" i="88" a="1"/>
  <c r="P876" i="88" s="1"/>
  <c r="P877" i="88" a="1"/>
  <c r="P877" i="88"/>
  <c r="P878" i="88" a="1"/>
  <c r="P878" i="88" s="1"/>
  <c r="P879" i="88" a="1"/>
  <c r="P879" i="88"/>
  <c r="P880" i="88" a="1"/>
  <c r="P880" i="88" s="1"/>
  <c r="P881" i="88" a="1"/>
  <c r="P881" i="88" s="1"/>
  <c r="P882" i="88" a="1"/>
  <c r="P882" i="88" s="1"/>
  <c r="P883" i="88" a="1"/>
  <c r="P883" i="88"/>
  <c r="P884" i="88" a="1"/>
  <c r="P884" i="88" s="1"/>
  <c r="P885" i="88" a="1"/>
  <c r="P885" i="88" s="1"/>
  <c r="P886" i="88" a="1"/>
  <c r="P886" i="88" s="1"/>
  <c r="P887" i="88" a="1"/>
  <c r="P887" i="88" s="1"/>
  <c r="P888" i="88" a="1"/>
  <c r="P888" i="88" s="1"/>
  <c r="P889" i="88" a="1"/>
  <c r="P889" i="88" s="1"/>
  <c r="P890" i="88" a="1"/>
  <c r="P890" i="88" s="1"/>
  <c r="P891" i="88" a="1"/>
  <c r="P891" i="88" s="1"/>
  <c r="P892" i="88" a="1"/>
  <c r="P892" i="88"/>
  <c r="P893" i="88" a="1"/>
  <c r="P893" i="88" s="1"/>
  <c r="P894" i="88" a="1"/>
  <c r="P894" i="88" s="1"/>
  <c r="P895" i="88" a="1"/>
  <c r="P895" i="88" s="1"/>
  <c r="P896" i="88" a="1"/>
  <c r="P896" i="88" s="1"/>
  <c r="P897" i="88" a="1"/>
  <c r="P897" i="88" s="1"/>
  <c r="P898" i="88" a="1"/>
  <c r="P898" i="88" s="1"/>
  <c r="P899" i="88" a="1"/>
  <c r="P899" i="88" s="1"/>
  <c r="P900" i="88" a="1"/>
  <c r="P900" i="88" s="1"/>
  <c r="P901" i="88" a="1"/>
  <c r="P901" i="88" s="1"/>
  <c r="P902" i="88" a="1"/>
  <c r="P902" i="88" s="1"/>
  <c r="P903" i="88" a="1"/>
  <c r="P903" i="88" s="1"/>
  <c r="P904" i="88" a="1"/>
  <c r="P904" i="88" s="1"/>
  <c r="P905" i="88" a="1"/>
  <c r="P905" i="88" s="1"/>
  <c r="P906" i="88" a="1"/>
  <c r="P906" i="88" s="1"/>
  <c r="P907" i="88" a="1"/>
  <c r="P907" i="88"/>
  <c r="P908" i="88" a="1"/>
  <c r="P908" i="88" s="1"/>
  <c r="P909" i="88" a="1"/>
  <c r="P909" i="88"/>
  <c r="P910" i="88" a="1"/>
  <c r="P910" i="88"/>
  <c r="P911" i="88" a="1"/>
  <c r="P911" i="88" s="1"/>
  <c r="P912" i="88" a="1"/>
  <c r="P912" i="88" s="1"/>
  <c r="P913" i="88" a="1"/>
  <c r="P913" i="88" s="1"/>
  <c r="P914" i="88" a="1"/>
  <c r="P914" i="88" s="1"/>
  <c r="P915" i="88" a="1"/>
  <c r="P915" i="88" s="1"/>
  <c r="P916" i="88" a="1"/>
  <c r="P916" i="88" s="1"/>
  <c r="P917" i="88" a="1"/>
  <c r="P917" i="88" s="1"/>
  <c r="P918" i="88" a="1"/>
  <c r="P918" i="88" s="1"/>
  <c r="P919" i="88" a="1"/>
  <c r="P919" i="88" s="1"/>
  <c r="P920" i="88" a="1"/>
  <c r="P920" i="88"/>
  <c r="P921" i="88" a="1"/>
  <c r="P921" i="88" s="1"/>
  <c r="P922" i="88" a="1"/>
  <c r="P922" i="88"/>
  <c r="P923" i="88" a="1"/>
  <c r="P923" i="88" s="1"/>
  <c r="P924" i="88" a="1"/>
  <c r="P924" i="88"/>
  <c r="P925" i="88" a="1"/>
  <c r="P925" i="88" s="1"/>
  <c r="P926" i="88" a="1"/>
  <c r="P926" i="88" s="1"/>
  <c r="P927" i="88" a="1"/>
  <c r="P927" i="88" s="1"/>
  <c r="P928" i="88" a="1"/>
  <c r="P928" i="88" s="1"/>
  <c r="P929" i="88" a="1"/>
  <c r="P929" i="88" s="1"/>
  <c r="P930" i="88" a="1"/>
  <c r="P930" i="88" s="1"/>
  <c r="P931" i="88" a="1"/>
  <c r="P931" i="88" s="1"/>
  <c r="P932" i="88" a="1"/>
  <c r="P932" i="88" s="1"/>
  <c r="P933" i="88" a="1"/>
  <c r="P933" i="88" s="1"/>
  <c r="P934" i="88" a="1"/>
  <c r="P934" i="88" s="1"/>
  <c r="P935" i="88" a="1"/>
  <c r="P935" i="88" s="1"/>
  <c r="P936" i="88" a="1"/>
  <c r="P936" i="88" s="1"/>
  <c r="P937" i="88" a="1"/>
  <c r="P937" i="88" s="1"/>
  <c r="P938" i="88" a="1"/>
  <c r="P938" i="88" s="1"/>
  <c r="P939" i="88" a="1"/>
  <c r="P939" i="88" s="1"/>
  <c r="P940" i="88" a="1"/>
  <c r="P940" i="88" s="1"/>
  <c r="P941" i="88" a="1"/>
  <c r="P941" i="88" s="1"/>
  <c r="P942" i="88" a="1"/>
  <c r="P942" i="88" s="1"/>
  <c r="P943" i="88" a="1"/>
  <c r="P943" i="88"/>
  <c r="P944" i="88" a="1"/>
  <c r="P944" i="88" s="1"/>
  <c r="P945" i="88" a="1"/>
  <c r="P945" i="88" s="1"/>
  <c r="P946" i="88" a="1"/>
  <c r="P946" i="88"/>
  <c r="P947" i="88" a="1"/>
  <c r="P947" i="88" s="1"/>
  <c r="P948" i="88" a="1"/>
  <c r="P948" i="88" s="1"/>
  <c r="P949" i="88" a="1"/>
  <c r="P949" i="88"/>
  <c r="P950" i="88" a="1"/>
  <c r="P950" i="88" s="1"/>
  <c r="P951" i="88" a="1"/>
  <c r="P951" i="88"/>
  <c r="P952" i="88" a="1"/>
  <c r="P952" i="88" s="1"/>
  <c r="P953" i="88" a="1"/>
  <c r="P953" i="88" s="1"/>
  <c r="P954" i="88" a="1"/>
  <c r="P954" i="88" s="1"/>
  <c r="P955" i="88" a="1"/>
  <c r="P955" i="88"/>
  <c r="P956" i="88" a="1"/>
  <c r="P956" i="88" s="1"/>
  <c r="P957" i="88" a="1"/>
  <c r="P957" i="88" s="1"/>
  <c r="P958" i="88" a="1"/>
  <c r="P958" i="88" s="1"/>
  <c r="P959" i="88" a="1"/>
  <c r="P959" i="88" s="1"/>
  <c r="P960" i="88" a="1"/>
  <c r="P960" i="88" s="1"/>
  <c r="P961" i="88" a="1"/>
  <c r="P961" i="88" s="1"/>
  <c r="P962" i="88" a="1"/>
  <c r="P962" i="88"/>
  <c r="P963" i="88" a="1"/>
  <c r="P963" i="88" s="1"/>
  <c r="P964" i="88" a="1"/>
  <c r="P964" i="88"/>
  <c r="P965" i="88" a="1"/>
  <c r="P965" i="88" s="1"/>
  <c r="P966" i="88" a="1"/>
  <c r="P966" i="88" s="1"/>
  <c r="P967" i="88" a="1"/>
  <c r="P967" i="88" s="1"/>
  <c r="P968" i="88" a="1"/>
  <c r="P968" i="88" s="1"/>
  <c r="P969" i="88" a="1"/>
  <c r="P969" i="88"/>
  <c r="P970" i="88" a="1"/>
  <c r="P970" i="88" s="1"/>
  <c r="P971" i="88" a="1"/>
  <c r="P971" i="88" s="1"/>
  <c r="P972" i="88" a="1"/>
  <c r="P972" i="88" s="1"/>
  <c r="P973" i="88" a="1"/>
  <c r="P973" i="88" s="1"/>
  <c r="P974" i="88" a="1"/>
  <c r="P974" i="88" s="1"/>
  <c r="P975" i="88" a="1"/>
  <c r="P975" i="88" s="1"/>
  <c r="P976" i="88" a="1"/>
  <c r="P976" i="88" s="1"/>
  <c r="P977" i="88" a="1"/>
  <c r="P977" i="88" s="1"/>
  <c r="P978" i="88" a="1"/>
  <c r="P978" i="88" s="1"/>
  <c r="P979" i="88" a="1"/>
  <c r="P979" i="88" s="1"/>
  <c r="P980" i="88" a="1"/>
  <c r="P980" i="88" s="1"/>
  <c r="P981" i="88" a="1"/>
  <c r="P981" i="88"/>
  <c r="P982" i="88" a="1"/>
  <c r="P982" i="88" s="1"/>
  <c r="P983" i="88" a="1"/>
  <c r="P983" i="88" s="1"/>
  <c r="P984" i="88" a="1"/>
  <c r="P984" i="88" s="1"/>
  <c r="P985" i="88" a="1"/>
  <c r="P985" i="88" s="1"/>
  <c r="P986" i="88" a="1"/>
  <c r="P986" i="88" s="1"/>
  <c r="P987" i="88" a="1"/>
  <c r="P987" i="88" s="1"/>
  <c r="P988" i="88" a="1"/>
  <c r="P988" i="88"/>
  <c r="P989" i="88" a="1"/>
  <c r="P989" i="88" s="1"/>
  <c r="P990" i="88" a="1"/>
  <c r="P990" i="88" s="1"/>
  <c r="P991" i="88" a="1"/>
  <c r="P991" i="88" s="1"/>
  <c r="P992" i="88" a="1"/>
  <c r="P992" i="88"/>
  <c r="P993" i="88" a="1"/>
  <c r="P993" i="88" s="1"/>
  <c r="P994" i="88" a="1"/>
  <c r="P994" i="88"/>
  <c r="P995" i="88" a="1"/>
  <c r="P995" i="88" s="1"/>
  <c r="P996" i="88" a="1"/>
  <c r="P996" i="88"/>
  <c r="P997" i="88" a="1"/>
  <c r="P997" i="88" s="1"/>
  <c r="P998" i="88" a="1"/>
  <c r="P998" i="88" s="1"/>
  <c r="P999" i="88" a="1"/>
  <c r="P999" i="88" s="1"/>
  <c r="P1000" i="88" a="1"/>
  <c r="P1000" i="88" s="1"/>
  <c r="P1001" i="88" a="1"/>
  <c r="P1001" i="88" s="1"/>
  <c r="P1002" i="88" a="1"/>
  <c r="P1002" i="88" s="1"/>
  <c r="P1003" i="88" a="1"/>
  <c r="P1003" i="88" s="1"/>
  <c r="P1004" i="88" a="1"/>
  <c r="P1004" i="88" s="1"/>
  <c r="P1005" i="88" a="1"/>
  <c r="P1005" i="88" s="1"/>
  <c r="P1006" i="88" a="1"/>
  <c r="P1006" i="88" s="1"/>
  <c r="P1007" i="88" a="1"/>
  <c r="P1007" i="88" s="1"/>
  <c r="P1008" i="88" a="1"/>
  <c r="P1008" i="88" s="1"/>
  <c r="P1009" i="88" a="1"/>
  <c r="P1009" i="88" s="1"/>
  <c r="P1010" i="88" a="1"/>
  <c r="P1010" i="88"/>
  <c r="P1011" i="88" a="1"/>
  <c r="P1011" i="88" s="1"/>
  <c r="P1012" i="88" a="1"/>
  <c r="P1012" i="88" s="1"/>
  <c r="P1013" i="88" a="1"/>
  <c r="P1013" i="88" s="1"/>
  <c r="P1014" i="88" a="1"/>
  <c r="P1014" i="88"/>
  <c r="P1015" i="88" a="1"/>
  <c r="P1015" i="88"/>
  <c r="P1016" i="88" a="1"/>
  <c r="P1016" i="88" s="1"/>
  <c r="P1017" i="88" a="1"/>
  <c r="P1017" i="88" s="1"/>
  <c r="P1018" i="88" a="1"/>
  <c r="P1018" i="88"/>
  <c r="P1019" i="88" a="1"/>
  <c r="P1019" i="88" s="1"/>
  <c r="P1020" i="88" a="1"/>
  <c r="P1020" i="88" s="1"/>
  <c r="P1021" i="88" a="1"/>
  <c r="P1021" i="88"/>
  <c r="P1022" i="88" a="1"/>
  <c r="P1022" i="88"/>
  <c r="P1023" i="88" a="1"/>
  <c r="P1023" i="88"/>
  <c r="P1024" i="88" a="1"/>
  <c r="P1024" i="88" s="1"/>
  <c r="P1025" i="88" a="1"/>
  <c r="P1025" i="88" s="1"/>
  <c r="P1026" i="88" a="1"/>
  <c r="P1026" i="88" s="1"/>
  <c r="P1027" i="88" a="1"/>
  <c r="P1027" i="88"/>
  <c r="P1028" i="88" a="1"/>
  <c r="P1028" i="88"/>
  <c r="P1029" i="88" a="1"/>
  <c r="P1029" i="88" s="1"/>
  <c r="P1030" i="88" a="1"/>
  <c r="P1030" i="88" s="1"/>
  <c r="P1031" i="88" a="1"/>
  <c r="P1031" i="88" s="1"/>
  <c r="P1032" i="88" a="1"/>
  <c r="P1032" i="88" s="1"/>
  <c r="P1033" i="88" a="1"/>
  <c r="P1033" i="88" s="1"/>
  <c r="P1034" i="88" a="1"/>
  <c r="P1034" i="88"/>
  <c r="P1035" i="88" a="1"/>
  <c r="P1035" i="88" s="1"/>
  <c r="P1036" i="88" a="1"/>
  <c r="P1036" i="88"/>
  <c r="P1037" i="88" a="1"/>
  <c r="P1037" i="88" s="1"/>
  <c r="P1038" i="88" a="1"/>
  <c r="P1038" i="88"/>
  <c r="P1039" i="88" a="1"/>
  <c r="P1039" i="88" s="1"/>
  <c r="P1040" i="88" a="1"/>
  <c r="P1040" i="88"/>
  <c r="P1041" i="88" a="1"/>
  <c r="P1041" i="88" s="1"/>
  <c r="P1042" i="88" a="1"/>
  <c r="P1042" i="88" s="1"/>
  <c r="P1043" i="88" a="1"/>
  <c r="P1043" i="88" s="1"/>
  <c r="P1044" i="88" a="1"/>
  <c r="P1044" i="88" s="1"/>
  <c r="P1045" i="88" a="1"/>
  <c r="P1045" i="88" s="1"/>
  <c r="P1046" i="88" a="1"/>
  <c r="P1046" i="88" s="1"/>
  <c r="P1047" i="88" a="1"/>
  <c r="P1047" i="88"/>
  <c r="P1048" i="88" a="1"/>
  <c r="P1048" i="88" s="1"/>
  <c r="P1049" i="88" a="1"/>
  <c r="P1049" i="88" s="1"/>
  <c r="P1050" i="88" a="1"/>
  <c r="P1050" i="88" s="1"/>
  <c r="P1051" i="88" a="1"/>
  <c r="P1051" i="88"/>
  <c r="P1052" i="88" a="1"/>
  <c r="P1052" i="88" s="1"/>
  <c r="P1053" i="88" a="1"/>
  <c r="P1053" i="88" s="1"/>
  <c r="P1054" i="88" a="1"/>
  <c r="P1054" i="88"/>
  <c r="P1055" i="88" a="1"/>
  <c r="P1055" i="88" s="1"/>
  <c r="P1056" i="88" a="1"/>
  <c r="P1056" i="88"/>
  <c r="P1057" i="88" a="1"/>
  <c r="P1057" i="88" s="1"/>
  <c r="P1058" i="88" a="1"/>
  <c r="P1058" i="88" s="1"/>
  <c r="P1059" i="88" a="1"/>
  <c r="P1059" i="88" s="1"/>
  <c r="P1060" i="88" a="1"/>
  <c r="P1060" i="88"/>
  <c r="P1061" i="88" a="1"/>
  <c r="P1061" i="88" s="1"/>
  <c r="P1062" i="88" a="1"/>
  <c r="P1062" i="88" s="1"/>
  <c r="P1063" i="88" a="1"/>
  <c r="P1063" i="88" s="1"/>
  <c r="P1064" i="88" a="1"/>
  <c r="P1064" i="88" s="1"/>
  <c r="P1065" i="88" a="1"/>
  <c r="P1065" i="88" s="1"/>
  <c r="P1066" i="88" a="1"/>
  <c r="P1066" i="88" s="1"/>
  <c r="P1067" i="88" a="1"/>
  <c r="P1067" i="88" s="1"/>
  <c r="P1068" i="88" a="1"/>
  <c r="P1068" i="88" s="1"/>
  <c r="P1069" i="88" a="1"/>
  <c r="P1069" i="88"/>
  <c r="P1070" i="88" a="1"/>
  <c r="P1070" i="88" s="1"/>
  <c r="P1071" i="88" a="1"/>
  <c r="P1071" i="88" s="1"/>
  <c r="P1072" i="88" a="1"/>
  <c r="P1072" i="88" s="1"/>
  <c r="P1073" i="88" a="1"/>
  <c r="P1073" i="88" s="1"/>
  <c r="P1074" i="88" a="1"/>
  <c r="P1074" i="88" s="1"/>
  <c r="P1075" i="88" a="1"/>
  <c r="P1075" i="88" s="1"/>
  <c r="P1076" i="88" a="1"/>
  <c r="P1076" i="88" s="1"/>
  <c r="P1077" i="88" a="1"/>
  <c r="P1077" i="88"/>
  <c r="P1078" i="88" a="1"/>
  <c r="P1078" i="88" s="1"/>
  <c r="P1079" i="88" a="1"/>
  <c r="P1079" i="88" s="1"/>
  <c r="P1080" i="88" a="1"/>
  <c r="P1080" i="88"/>
  <c r="P1081" i="88" a="1"/>
  <c r="P1081" i="88" s="1"/>
  <c r="P1082" i="88" a="1"/>
  <c r="P1082" i="88" s="1"/>
  <c r="P1083" i="88" a="1"/>
  <c r="P1083" i="88" s="1"/>
  <c r="P1084" i="88" a="1"/>
  <c r="P1084" i="88" s="1"/>
  <c r="P1085" i="88" a="1"/>
  <c r="P1085" i="88" s="1"/>
  <c r="P1086" i="88" a="1"/>
  <c r="P1086" i="88"/>
  <c r="P1087" i="88" a="1"/>
  <c r="P1087" i="88" s="1"/>
  <c r="P1088" i="88" a="1"/>
  <c r="P1088" i="88" s="1"/>
  <c r="P1089" i="88" a="1"/>
  <c r="P1089" i="88" s="1"/>
  <c r="P1090" i="88" a="1"/>
  <c r="P1090" i="88"/>
  <c r="P1091" i="88" a="1"/>
  <c r="P1091" i="88" s="1"/>
  <c r="P1092" i="88" a="1"/>
  <c r="P1092" i="88" s="1"/>
  <c r="P1093" i="88" a="1"/>
  <c r="P1093" i="88" s="1"/>
  <c r="P1094" i="88" a="1"/>
  <c r="P1094" i="88" s="1"/>
  <c r="P1095" i="88" a="1"/>
  <c r="P1095" i="88"/>
  <c r="P1096" i="88" a="1"/>
  <c r="P1096" i="88" s="1"/>
  <c r="P1097" i="88" a="1"/>
  <c r="P1097" i="88" s="1"/>
  <c r="P1098" i="88" a="1"/>
  <c r="P1098" i="88" s="1"/>
  <c r="P1099" i="88" a="1"/>
  <c r="P1099" i="88"/>
  <c r="P1100" i="88" a="1"/>
  <c r="P1100" i="88"/>
  <c r="P1101" i="88" a="1"/>
  <c r="P1101" i="88" s="1"/>
  <c r="P1102" i="88" a="1"/>
  <c r="P1102" i="88" s="1"/>
  <c r="P1103" i="88" a="1"/>
  <c r="P1103" i="88" s="1"/>
  <c r="P1104" i="88" a="1"/>
  <c r="P1104" i="88" s="1"/>
  <c r="P1105" i="88" a="1"/>
  <c r="P1105" i="88" s="1"/>
  <c r="P1106" i="88" a="1"/>
  <c r="P1106" i="88" s="1"/>
  <c r="P1107" i="88" a="1"/>
  <c r="P1107" i="88" s="1"/>
  <c r="P1108" i="88" a="1"/>
  <c r="P1108" i="88"/>
  <c r="P1109" i="88" a="1"/>
  <c r="P1109" i="88" s="1"/>
  <c r="P1110" i="88" a="1"/>
  <c r="P1110" i="88"/>
  <c r="P1111" i="88" a="1"/>
  <c r="P1111" i="88" s="1"/>
  <c r="P1112" i="88" a="1"/>
  <c r="P1112" i="88" s="1"/>
  <c r="P1113" i="88" a="1"/>
  <c r="P1113" i="88"/>
  <c r="P1114" i="88" a="1"/>
  <c r="P1114" i="88" s="1"/>
  <c r="P1115" i="88" a="1"/>
  <c r="P1115" i="88" s="1"/>
  <c r="P1116" i="88" a="1"/>
  <c r="P1116" i="88" s="1"/>
  <c r="P1117" i="88" a="1"/>
  <c r="P1117" i="88" s="1"/>
  <c r="P1118" i="88" a="1"/>
  <c r="P1118" i="88" s="1"/>
  <c r="P1119" i="88" a="1"/>
  <c r="P1119" i="88"/>
  <c r="P1120" i="88" a="1"/>
  <c r="P1120" i="88" s="1"/>
  <c r="P1121" i="88" a="1"/>
  <c r="P1121" i="88" s="1"/>
  <c r="P1122" i="88" a="1"/>
  <c r="P1122" i="88" s="1"/>
  <c r="P1123" i="88" a="1"/>
  <c r="P1123" i="88"/>
  <c r="P1124" i="88" a="1"/>
  <c r="P1124" i="88" s="1"/>
  <c r="P1125" i="88" a="1"/>
  <c r="P1125" i="88"/>
  <c r="P1126" i="88" a="1"/>
  <c r="P1126" i="88" s="1"/>
  <c r="P1127" i="88" a="1"/>
  <c r="P1127" i="88" s="1"/>
  <c r="P1128" i="88" a="1"/>
  <c r="P1128" i="88"/>
  <c r="P1129" i="88" a="1"/>
  <c r="P1129" i="88" s="1"/>
  <c r="P1130" i="88" a="1"/>
  <c r="P1130" i="88" s="1"/>
  <c r="P1131" i="88" a="1"/>
  <c r="P1131" i="88" s="1"/>
  <c r="P1132" i="88" a="1"/>
  <c r="P1132" i="88"/>
  <c r="P1133" i="88" a="1"/>
  <c r="P1133" i="88" s="1"/>
  <c r="P1134" i="88" a="1"/>
  <c r="P1134" i="88" s="1"/>
  <c r="P1135" i="88" a="1"/>
  <c r="P1135" i="88" s="1"/>
  <c r="P1136" i="88" a="1"/>
  <c r="P1136" i="88" s="1"/>
  <c r="P1137" i="88" a="1"/>
  <c r="P1137" i="88" s="1"/>
  <c r="P1138" i="88" a="1"/>
  <c r="P1138" i="88" s="1"/>
  <c r="P1139" i="88" a="1"/>
  <c r="P1139" i="88" s="1"/>
  <c r="P1140" i="88" a="1"/>
  <c r="P1140" i="88" s="1"/>
  <c r="P1141" i="88" a="1"/>
  <c r="P1141" i="88"/>
  <c r="P1142" i="88" a="1"/>
  <c r="P1142" i="88" s="1"/>
  <c r="P1143" i="88" a="1"/>
  <c r="P1143" i="88" s="1"/>
  <c r="P1144" i="88" a="1"/>
  <c r="P1144" i="88" s="1"/>
  <c r="P1145" i="88" a="1"/>
  <c r="P1145" i="88" s="1"/>
  <c r="P1146" i="88" a="1"/>
  <c r="P1146" i="88" s="1"/>
  <c r="P1147" i="88" a="1"/>
  <c r="P1147" i="88" s="1"/>
  <c r="P1148" i="88" a="1"/>
  <c r="P1148" i="88" s="1"/>
  <c r="P1149" i="88" a="1"/>
  <c r="P1149" i="88" s="1"/>
  <c r="P1150" i="88" a="1"/>
  <c r="P1150" i="88" s="1"/>
  <c r="P1151" i="88" a="1"/>
  <c r="P1151" i="88" s="1"/>
  <c r="P1152" i="88" a="1"/>
  <c r="P1152" i="88"/>
  <c r="P1153" i="88" a="1"/>
  <c r="P1153" i="88"/>
  <c r="P1154" i="88" a="1"/>
  <c r="P1154" i="88"/>
  <c r="P1155" i="88" a="1"/>
  <c r="P1155" i="88" s="1"/>
  <c r="P1156" i="88" a="1"/>
  <c r="P1156" i="88" s="1"/>
  <c r="P1157" i="88" a="1"/>
  <c r="P1157" i="88" s="1"/>
  <c r="P1158" i="88" a="1"/>
  <c r="P1158" i="88" s="1"/>
  <c r="P1159" i="88" a="1"/>
  <c r="P1159" i="88"/>
  <c r="P1160" i="88" a="1"/>
  <c r="P1160" i="88" s="1"/>
  <c r="P1161" i="88" a="1"/>
  <c r="P1161" i="88" s="1"/>
  <c r="P1162" i="88" a="1"/>
  <c r="P1162" i="88" s="1"/>
  <c r="P1163" i="88" a="1"/>
  <c r="P1163" i="88" s="1"/>
  <c r="P1164" i="88" a="1"/>
  <c r="P1164" i="88" s="1"/>
  <c r="P1165" i="88" a="1"/>
  <c r="P1165" i="88"/>
  <c r="P1166" i="88" a="1"/>
  <c r="P1166" i="88" s="1"/>
  <c r="P1167" i="88" a="1"/>
  <c r="P1167" i="88" s="1"/>
  <c r="P1168" i="88" a="1"/>
  <c r="P1168" i="88" s="1"/>
  <c r="P1169" i="88" a="1"/>
  <c r="P1169" i="88" s="1"/>
  <c r="P1170" i="88" a="1"/>
  <c r="P1170" i="88" s="1"/>
  <c r="P1171" i="88" a="1"/>
  <c r="P1171" i="88"/>
  <c r="P1172" i="88" a="1"/>
  <c r="P1172" i="88" s="1"/>
  <c r="P1173" i="88" a="1"/>
  <c r="P1173" i="88" s="1"/>
  <c r="P1174" i="88" a="1"/>
  <c r="P1174" i="88" s="1"/>
  <c r="P1175" i="88" a="1"/>
  <c r="P1175" i="88" s="1"/>
  <c r="P1176" i="88" a="1"/>
  <c r="P1176" i="88" s="1"/>
  <c r="P1177" i="88" a="1"/>
  <c r="P1177" i="88" s="1"/>
  <c r="P1178" i="88" a="1"/>
  <c r="P1178" i="88"/>
  <c r="P1179" i="88" a="1"/>
  <c r="P1179" i="88" s="1"/>
  <c r="P1180" i="88" a="1"/>
  <c r="P1180" i="88"/>
  <c r="P1181" i="88" a="1"/>
  <c r="P1181" i="88" s="1"/>
  <c r="P1182" i="88" a="1"/>
  <c r="P1182" i="88"/>
  <c r="P1183" i="88" a="1"/>
  <c r="P1183" i="88" s="1"/>
  <c r="P1184" i="88" a="1"/>
  <c r="P1184" i="88" s="1"/>
  <c r="P1185" i="88" a="1"/>
  <c r="P1185" i="88" s="1"/>
  <c r="P1186" i="88" a="1"/>
  <c r="P1186" i="88" s="1"/>
  <c r="P1187" i="88" a="1"/>
  <c r="P1187" i="88" s="1"/>
  <c r="P1188" i="88" a="1"/>
  <c r="P1188" i="88" s="1"/>
  <c r="P1189" i="88" a="1"/>
  <c r="P1189" i="88" s="1"/>
  <c r="P1190" i="88" a="1"/>
  <c r="P1190" i="88" s="1"/>
  <c r="P1191" i="88" a="1"/>
  <c r="P1191" i="88" s="1"/>
  <c r="P1192" i="88" a="1"/>
  <c r="P1192" i="88" s="1"/>
  <c r="P1193" i="88" a="1"/>
  <c r="P1193" i="88" s="1"/>
  <c r="P1194" i="88" a="1"/>
  <c r="P1194" i="88" s="1"/>
  <c r="P1195" i="88" a="1"/>
  <c r="P1195" i="88" s="1"/>
  <c r="P1196" i="88" a="1"/>
  <c r="P1196" i="88" s="1"/>
  <c r="P1197" i="88" a="1"/>
  <c r="P1197" i="88"/>
  <c r="P1198" i="88" a="1"/>
  <c r="P1198" i="88"/>
  <c r="P1199" i="88" a="1"/>
  <c r="P1199" i="88" s="1"/>
  <c r="P1200" i="88" a="1"/>
  <c r="P1200" i="88"/>
  <c r="P1201" i="88" a="1"/>
  <c r="P1201" i="88" s="1"/>
  <c r="P1202" i="88" a="1"/>
  <c r="P1202" i="88" s="1"/>
  <c r="P1203" i="88" a="1"/>
  <c r="P1203" i="88" s="1"/>
  <c r="P1204" i="88" a="1"/>
  <c r="P1204" i="88" s="1"/>
  <c r="P1205" i="88" a="1"/>
  <c r="P1205" i="88" s="1"/>
  <c r="P1206" i="88" a="1"/>
  <c r="P1206" i="88" s="1"/>
  <c r="P1207" i="88" a="1"/>
  <c r="P1207" i="88" s="1"/>
  <c r="P1208" i="88" a="1"/>
  <c r="P1208" i="88"/>
  <c r="P1209" i="88" a="1"/>
  <c r="P1209" i="88" s="1"/>
  <c r="P1210" i="88" a="1"/>
  <c r="P1210" i="88"/>
  <c r="P1211" i="88" a="1"/>
  <c r="P1211" i="88" s="1"/>
  <c r="P1212" i="88" a="1"/>
  <c r="P1212" i="88" s="1"/>
  <c r="P1213" i="88" a="1"/>
  <c r="P1213" i="88" s="1"/>
  <c r="P1214" i="88" a="1"/>
  <c r="P1214" i="88" s="1"/>
  <c r="P1215" i="88" a="1"/>
  <c r="P1215" i="88" s="1"/>
  <c r="P1216" i="88" a="1"/>
  <c r="P1216" i="88" s="1"/>
  <c r="P1217" i="88" a="1"/>
  <c r="P1217" i="88" s="1"/>
  <c r="P1218" i="88" a="1"/>
  <c r="P1218" i="88" s="1"/>
  <c r="P1219" i="88" a="1"/>
  <c r="P1219" i="88" s="1"/>
  <c r="P1220" i="88" a="1"/>
  <c r="P1220" i="88" s="1"/>
  <c r="P1221" i="88" a="1"/>
  <c r="P1221" i="88"/>
  <c r="P1222" i="88" a="1"/>
  <c r="P1222" i="88" s="1"/>
  <c r="P1223" i="88" a="1"/>
  <c r="P1223" i="88" s="1"/>
  <c r="P1224" i="88" a="1"/>
  <c r="P1224" i="88"/>
  <c r="P1225" i="88" a="1"/>
  <c r="P1225" i="88"/>
  <c r="P1226" i="88" a="1"/>
  <c r="P1226" i="88" s="1"/>
  <c r="P1227" i="88" a="1"/>
  <c r="P1227" i="88" s="1"/>
  <c r="P1228" i="88" a="1"/>
  <c r="P1228" i="88" s="1"/>
  <c r="P1229" i="88" a="1"/>
  <c r="P1229" i="88" s="1"/>
  <c r="P1230" i="88" a="1"/>
  <c r="P1230" i="88"/>
  <c r="P1231" i="88" a="1"/>
  <c r="P1231" i="88" s="1"/>
  <c r="P1232" i="88" a="1"/>
  <c r="P1232" i="88" s="1"/>
  <c r="P1233" i="88" a="1"/>
  <c r="P1233" i="88" s="1"/>
  <c r="P1234" i="88" a="1"/>
  <c r="P1234" i="88" s="1"/>
  <c r="P1235" i="88" a="1"/>
  <c r="P1235" i="88" s="1"/>
  <c r="P1236" i="88" a="1"/>
  <c r="P1236" i="88" s="1"/>
  <c r="P1237" i="88" a="1"/>
  <c r="P1237" i="88"/>
  <c r="P1238" i="88" a="1"/>
  <c r="P1238" i="88" s="1"/>
  <c r="P1239" i="88" a="1"/>
  <c r="P1239" i="88" s="1"/>
  <c r="P1240" i="88" a="1"/>
  <c r="P1240" i="88" s="1"/>
  <c r="P1241" i="88" a="1"/>
  <c r="P1241" i="88" s="1"/>
  <c r="P1242" i="88" a="1"/>
  <c r="P1242" i="88" s="1"/>
  <c r="P1243" i="88" a="1"/>
  <c r="P1243" i="88" s="1"/>
  <c r="P1244" i="88" a="1"/>
  <c r="P1244" i="88"/>
  <c r="P1245" i="88" a="1"/>
  <c r="P1245" i="88" s="1"/>
  <c r="P1246" i="88" a="1"/>
  <c r="P1246" i="88" s="1"/>
  <c r="P1247" i="88" a="1"/>
  <c r="P1247" i="88" s="1"/>
  <c r="P1248" i="88" a="1"/>
  <c r="P1248" i="88" s="1"/>
  <c r="P1249" i="88" a="1"/>
  <c r="P1249" i="88" s="1"/>
  <c r="P1250" i="88" a="1"/>
  <c r="P1250" i="88" s="1"/>
  <c r="P1251" i="88" a="1"/>
  <c r="P1251" i="88"/>
  <c r="P1252" i="88" a="1"/>
  <c r="P1252" i="88" s="1"/>
  <c r="P1253" i="88" a="1"/>
  <c r="P1253" i="88" s="1"/>
  <c r="P1254" i="88" a="1"/>
  <c r="P1254" i="88"/>
  <c r="P1255" i="88" a="1"/>
  <c r="P1255" i="88" s="1"/>
  <c r="P1256" i="88" a="1"/>
  <c r="P1256" i="88"/>
  <c r="P1257" i="88" a="1"/>
  <c r="P1257" i="88" s="1"/>
  <c r="P1258" i="88" a="1"/>
  <c r="P1258" i="88" s="1"/>
  <c r="P1259" i="88" a="1"/>
  <c r="P1259" i="88" s="1"/>
  <c r="P1260" i="88" a="1"/>
  <c r="P1260" i="88" s="1"/>
  <c r="P1261" i="88" a="1"/>
  <c r="P1261" i="88"/>
  <c r="P1262" i="88" a="1"/>
  <c r="P1262" i="88" s="1"/>
  <c r="P1263" i="88" a="1"/>
  <c r="P1263" i="88"/>
  <c r="P1264" i="88" a="1"/>
  <c r="P1264" i="88"/>
  <c r="P1265" i="88" a="1"/>
  <c r="P1265" i="88" s="1"/>
  <c r="P1266" i="88" a="1"/>
  <c r="P1266" i="88" s="1"/>
  <c r="P1267" i="88" a="1"/>
  <c r="P1267" i="88"/>
  <c r="P1268" i="88" a="1"/>
  <c r="P1268" i="88" s="1"/>
  <c r="P1269" i="88" a="1"/>
  <c r="P1269" i="88"/>
  <c r="P1270" i="88" a="1"/>
  <c r="P1270" i="88"/>
  <c r="P1271" i="88" a="1"/>
  <c r="P1271" i="88" s="1"/>
  <c r="P1272" i="88" a="1"/>
  <c r="P1272" i="88"/>
  <c r="P1273" i="88" a="1"/>
  <c r="P1273" i="88" s="1"/>
  <c r="P1274" i="88" a="1"/>
  <c r="P1274" i="88" s="1"/>
  <c r="P1275" i="88" a="1"/>
  <c r="P1275" i="88" s="1"/>
  <c r="P1276" i="88" a="1"/>
  <c r="P1276" i="88" s="1"/>
  <c r="P1277" i="88" a="1"/>
  <c r="P1277" i="88" s="1"/>
  <c r="P1278" i="88" a="1"/>
  <c r="P1278" i="88" s="1"/>
  <c r="P1279" i="88" a="1"/>
  <c r="P1279" i="88" s="1"/>
  <c r="P1280" i="88" a="1"/>
  <c r="P1280" i="88"/>
  <c r="P1281" i="88" a="1"/>
  <c r="P1281" i="88" s="1"/>
  <c r="P1282" i="88" a="1"/>
  <c r="P1282" i="88"/>
  <c r="P1283" i="88" a="1"/>
  <c r="P1283" i="88" s="1"/>
  <c r="P1284" i="88" a="1"/>
  <c r="P1284" i="88" s="1"/>
  <c r="P1285" i="88" a="1"/>
  <c r="P1285" i="88" s="1"/>
  <c r="P1286" i="88" a="1"/>
  <c r="P1286" i="88" s="1"/>
  <c r="P1287" i="88" a="1"/>
  <c r="P1287" i="88" s="1"/>
  <c r="P1288" i="88" a="1"/>
  <c r="P1288" i="88" s="1"/>
  <c r="P1289" i="88" a="1"/>
  <c r="P1289" i="88" s="1"/>
  <c r="P1290" i="88" a="1"/>
  <c r="P1290" i="88"/>
  <c r="P1291" i="88" a="1"/>
  <c r="P1291" i="88" s="1"/>
  <c r="P1292" i="88" a="1"/>
  <c r="P1292" i="88" s="1"/>
  <c r="P1293" i="88" a="1"/>
  <c r="P1293" i="88"/>
  <c r="P1294" i="88" a="1"/>
  <c r="P1294" i="88" s="1"/>
  <c r="P1295" i="88" a="1"/>
  <c r="P1295" i="88" s="1"/>
  <c r="P1296" i="88" a="1"/>
  <c r="P1296" i="88"/>
  <c r="P1297" i="88" a="1"/>
  <c r="P1297" i="88"/>
  <c r="P1298" i="88" a="1"/>
  <c r="P1298" i="88"/>
  <c r="P1299" i="88" a="1"/>
  <c r="P1299" i="88" s="1"/>
  <c r="P1300" i="88" a="1"/>
  <c r="P1300" i="88" s="1"/>
  <c r="P1301" i="88" a="1"/>
  <c r="P1301" i="88" s="1"/>
  <c r="P1302" i="88" a="1"/>
  <c r="P1302" i="88" s="1"/>
  <c r="P1303" i="88" a="1"/>
  <c r="P1303" i="88" s="1"/>
  <c r="P1304" i="88" a="1"/>
  <c r="P1304" i="88" s="1"/>
  <c r="P1305" i="88" a="1"/>
  <c r="P1305" i="88" s="1"/>
  <c r="P1306" i="88" a="1"/>
  <c r="P1306" i="88"/>
  <c r="P1307" i="88" a="1"/>
  <c r="P1307" i="88" s="1"/>
  <c r="P1308" i="88" a="1"/>
  <c r="P1308" i="88" s="1"/>
  <c r="P1309" i="88" a="1"/>
  <c r="P1309" i="88" s="1"/>
  <c r="P1310" i="88" a="1"/>
  <c r="P1310" i="88" s="1"/>
  <c r="P1311" i="88" a="1"/>
  <c r="P1311" i="88" s="1"/>
  <c r="P1312" i="88" a="1"/>
  <c r="P1312" i="88" s="1"/>
  <c r="P1313" i="88" a="1"/>
  <c r="P1313" i="88" s="1"/>
  <c r="P1314" i="88" a="1"/>
  <c r="P1314" i="88" s="1"/>
  <c r="P1315" i="88" a="1"/>
  <c r="P1315" i="88"/>
  <c r="P1316" i="88" a="1"/>
  <c r="P1316" i="88" s="1"/>
  <c r="P1317" i="88" a="1"/>
  <c r="P1317" i="88" s="1"/>
  <c r="P1318" i="88" a="1"/>
  <c r="P1318" i="88" s="1"/>
  <c r="P1319" i="88" a="1"/>
  <c r="P1319" i="88" s="1"/>
  <c r="P1320" i="88" a="1"/>
  <c r="P1320" i="88" s="1"/>
  <c r="P1321" i="88" a="1"/>
  <c r="P1321" i="88" s="1"/>
  <c r="P1322" i="88" a="1"/>
  <c r="P1322" i="88" s="1"/>
  <c r="P1323" i="88" a="1"/>
  <c r="P1323" i="88" s="1"/>
  <c r="P1324" i="88" a="1"/>
  <c r="P1324" i="88"/>
  <c r="P1325" i="88" a="1"/>
  <c r="P1325" i="88" s="1"/>
  <c r="P1326" i="88" a="1"/>
  <c r="P1326" i="88"/>
  <c r="P1327" i="88" a="1"/>
  <c r="P1327" i="88" s="1"/>
  <c r="P1328" i="88" a="1"/>
  <c r="P1328" i="88" s="1"/>
  <c r="P1329" i="88" a="1"/>
  <c r="P1329" i="88"/>
  <c r="P1330" i="88" a="1"/>
  <c r="P1330" i="88" s="1"/>
  <c r="P1331" i="88" a="1"/>
  <c r="P1331" i="88" s="1"/>
  <c r="P1332" i="88" a="1"/>
  <c r="P1332" i="88" s="1"/>
  <c r="P1333" i="88" a="1"/>
  <c r="P1333" i="88"/>
  <c r="P1334" i="88" a="1"/>
  <c r="P1334" i="88" s="1"/>
  <c r="P1335" i="88" a="1"/>
  <c r="P1335" i="88"/>
  <c r="P1336" i="88" a="1"/>
  <c r="P1336" i="88" s="1"/>
  <c r="P1337" i="88" a="1"/>
  <c r="P1337" i="88" s="1"/>
  <c r="P1338" i="88" a="1"/>
  <c r="P1338" i="88" s="1"/>
  <c r="P1339" i="88" a="1"/>
  <c r="P1339" i="88" s="1"/>
  <c r="P1340" i="88" a="1"/>
  <c r="P1340" i="88" s="1"/>
  <c r="P1341" i="88" a="1"/>
  <c r="P1341" i="88" s="1"/>
  <c r="P1342" i="88" a="1"/>
  <c r="P1342" i="88" s="1"/>
  <c r="P1343" i="88" a="1"/>
  <c r="P1343" i="88" s="1"/>
  <c r="P1344" i="88" a="1"/>
  <c r="P1344" i="88"/>
  <c r="P1345" i="88" a="1"/>
  <c r="P1345" i="88" s="1"/>
  <c r="P1346" i="88" a="1"/>
  <c r="P1346" i="88"/>
  <c r="P1347" i="88" a="1"/>
  <c r="P1347" i="88" s="1"/>
  <c r="P1348" i="88" a="1"/>
  <c r="P1348" i="88"/>
  <c r="P1349" i="88" a="1"/>
  <c r="P1349" i="88" s="1"/>
  <c r="P1350" i="88" a="1"/>
  <c r="P1350" i="88" s="1"/>
  <c r="P1351" i="88" a="1"/>
  <c r="P1351" i="88" s="1"/>
  <c r="P1352" i="88" a="1"/>
  <c r="P1352" i="88" s="1"/>
  <c r="P1353" i="88" a="1"/>
  <c r="P1353" i="88" s="1"/>
  <c r="P1354" i="88" a="1"/>
  <c r="P1354" i="88" s="1"/>
  <c r="P1355" i="88" a="1"/>
  <c r="P1355" i="88" s="1"/>
  <c r="P1356" i="88" a="1"/>
  <c r="P1356" i="88" s="1"/>
  <c r="P1357" i="88" a="1"/>
  <c r="P1357" i="88"/>
  <c r="P1358" i="88" a="1"/>
  <c r="P1358" i="88" s="1"/>
  <c r="P1359" i="88" a="1"/>
  <c r="P1359" i="88" s="1"/>
  <c r="P1360" i="88" a="1"/>
  <c r="P1360" i="88" s="1"/>
  <c r="P1361" i="88" a="1"/>
  <c r="P1361" i="88" s="1"/>
  <c r="P1362" i="88" a="1"/>
  <c r="P1362" i="88" s="1"/>
  <c r="P1363" i="88" a="1"/>
  <c r="P1363" i="88" s="1"/>
  <c r="P1364" i="88" a="1"/>
  <c r="P1364" i="88" s="1"/>
  <c r="P1365" i="88" a="1"/>
  <c r="P1365" i="88"/>
  <c r="P1366" i="88" a="1"/>
  <c r="P1366" i="88" s="1"/>
  <c r="P1367" i="88" a="1"/>
  <c r="P1367" i="88" s="1"/>
  <c r="P1368" i="88" a="1"/>
  <c r="P1368" i="88" s="1"/>
  <c r="P1369" i="88" a="1"/>
  <c r="P1369" i="88" s="1"/>
  <c r="P1370" i="88" a="1"/>
  <c r="P1370" i="88"/>
  <c r="P1371" i="88" a="1"/>
  <c r="P1371" i="88" s="1"/>
  <c r="P1372" i="88" a="1"/>
  <c r="P1372" i="88" s="1"/>
  <c r="P1373" i="88" a="1"/>
  <c r="P1373" i="88" s="1"/>
  <c r="P1374" i="88" a="1"/>
  <c r="P1374" i="88"/>
  <c r="P1375" i="88" a="1"/>
  <c r="P1375" i="88"/>
  <c r="P1376" i="88" a="1"/>
  <c r="P1376" i="88" s="1"/>
  <c r="P1377" i="88" a="1"/>
  <c r="P1377" i="88" s="1"/>
  <c r="P1378" i="88" a="1"/>
  <c r="P1378" i="88"/>
  <c r="P1379" i="88" a="1"/>
  <c r="P1379" i="88" s="1"/>
  <c r="P1380" i="88" a="1"/>
  <c r="P1380" i="88" s="1"/>
  <c r="P1381" i="88" a="1"/>
  <c r="P1381" i="88"/>
  <c r="P1382" i="88" a="1"/>
  <c r="P1382" i="88"/>
  <c r="P1383" i="88" a="1"/>
  <c r="P1383" i="88"/>
  <c r="P1384" i="88" a="1"/>
  <c r="P1384" i="88" s="1"/>
  <c r="P1385" i="88" a="1"/>
  <c r="P1385" i="88" s="1"/>
  <c r="P1386" i="88" a="1"/>
  <c r="P1386" i="88" s="1"/>
  <c r="P1387" i="88" a="1"/>
  <c r="P1387" i="88"/>
  <c r="P1388" i="88" a="1"/>
  <c r="P1388" i="88" s="1"/>
  <c r="P1389" i="88" a="1"/>
  <c r="P1389" i="88" s="1"/>
  <c r="P1390" i="88" a="1"/>
  <c r="P1390" i="88" s="1"/>
  <c r="P1391" i="88" a="1"/>
  <c r="P1391" i="88" s="1"/>
  <c r="P1392" i="88" a="1"/>
  <c r="P1392" i="88" s="1"/>
  <c r="P1393" i="88" a="1"/>
  <c r="P1393" i="88" s="1"/>
  <c r="P1394" i="88" a="1"/>
  <c r="P1394" i="88" s="1"/>
  <c r="P1395" i="88" a="1"/>
  <c r="P1395" i="88"/>
  <c r="P1396" i="88" a="1"/>
  <c r="P1396" i="88" s="1"/>
  <c r="P1397" i="88" a="1"/>
  <c r="P1397" i="88" s="1"/>
  <c r="P1398" i="88" a="1"/>
  <c r="P1398" i="88" s="1"/>
  <c r="P1399" i="88" a="1"/>
  <c r="P1399" i="88" s="1"/>
  <c r="P1400" i="88" a="1"/>
  <c r="P1400" i="88" s="1"/>
  <c r="P1401" i="88" a="1"/>
  <c r="P1401" i="88"/>
  <c r="P1402" i="88" a="1"/>
  <c r="P1402" i="88" s="1"/>
  <c r="P1403" i="88" a="1"/>
  <c r="P1403" i="88" s="1"/>
  <c r="P1404" i="88" a="1"/>
  <c r="P1404" i="88" s="1"/>
  <c r="P1405" i="88" a="1"/>
  <c r="P1405" i="88" s="1"/>
  <c r="P1406" i="88" a="1"/>
  <c r="P1406" i="88" s="1"/>
  <c r="P1407" i="88" a="1"/>
  <c r="P1407" i="88" s="1"/>
  <c r="P1408" i="88" a="1"/>
  <c r="P1408" i="88" s="1"/>
  <c r="P1409" i="88" a="1"/>
  <c r="P1409" i="88" s="1"/>
  <c r="P1410" i="88" a="1"/>
  <c r="P1410" i="88"/>
  <c r="P1411" i="88" a="1"/>
  <c r="P1411" i="88" s="1"/>
  <c r="P1412" i="88" a="1"/>
  <c r="P1412" i="88"/>
  <c r="P1413" i="88" a="1"/>
  <c r="P1413" i="88" s="1"/>
  <c r="P1414" i="88" a="1"/>
  <c r="P1414" i="88" s="1"/>
  <c r="P1415" i="88" a="1"/>
  <c r="P1415" i="88" s="1"/>
  <c r="P1416" i="88" a="1"/>
  <c r="P1416" i="88"/>
  <c r="P1417" i="88" a="1"/>
  <c r="P1417" i="88" s="1"/>
  <c r="P1418" i="88" a="1"/>
  <c r="P1418" i="88"/>
  <c r="P1419" i="88" a="1"/>
  <c r="P1419" i="88" s="1"/>
  <c r="P1420" i="88" a="1"/>
  <c r="P1420" i="88" s="1"/>
  <c r="P1421" i="88" a="1"/>
  <c r="P1421" i="88" s="1"/>
  <c r="P1422" i="88" a="1"/>
  <c r="P1422" i="88" s="1"/>
  <c r="P1423" i="88" a="1"/>
  <c r="P1423" i="88"/>
  <c r="P1424" i="88" a="1"/>
  <c r="P1424" i="88"/>
  <c r="P1425" i="88" a="1"/>
  <c r="P1425" i="88" s="1"/>
  <c r="P1426" i="88" a="1"/>
  <c r="P1426" i="88"/>
  <c r="P1427" i="88" a="1"/>
  <c r="P1427" i="88" s="1"/>
  <c r="P1428" i="88" a="1"/>
  <c r="P1428" i="88" s="1"/>
  <c r="P1429" i="88" a="1"/>
  <c r="P1429" i="88"/>
  <c r="P1430" i="88" a="1"/>
  <c r="P1430" i="88" s="1"/>
  <c r="P1431" i="88" a="1"/>
  <c r="P1431" i="88"/>
  <c r="P1432" i="88" a="1"/>
  <c r="P1432" i="88" s="1"/>
  <c r="P1433" i="88" a="1"/>
  <c r="P1433" i="88" s="1"/>
  <c r="P1434" i="88" a="1"/>
  <c r="P1434" i="88"/>
  <c r="P1435" i="88" a="1"/>
  <c r="P1435" i="88" s="1"/>
  <c r="P1436" i="88" a="1"/>
  <c r="P1436" i="88" s="1"/>
  <c r="P1437" i="88" a="1"/>
  <c r="P1437" i="88"/>
  <c r="P1438" i="88" a="1"/>
  <c r="P1438" i="88" s="1"/>
  <c r="P1439" i="88" a="1"/>
  <c r="P1439" i="88" s="1"/>
  <c r="P1440" i="88" a="1"/>
  <c r="P1440" i="88" s="1"/>
  <c r="P1441" i="88" a="1"/>
  <c r="P1441" i="88" s="1"/>
  <c r="P1442" i="88" a="1"/>
  <c r="P1442" i="88" s="1"/>
  <c r="P1443" i="88" a="1"/>
  <c r="P1443" i="88" s="1"/>
  <c r="P1444" i="88" a="1"/>
  <c r="P1444" i="88" s="1"/>
  <c r="P1445" i="88" a="1"/>
  <c r="P1445" i="88" s="1"/>
  <c r="P1446" i="88" a="1"/>
  <c r="P1446" i="88" s="1"/>
  <c r="P1447" i="88" a="1"/>
  <c r="P1447" i="88" s="1"/>
  <c r="P1448" i="88" a="1"/>
  <c r="P1448" i="88" s="1"/>
  <c r="P1449" i="88" a="1"/>
  <c r="P1449" i="88" s="1"/>
  <c r="P1450" i="88" a="1"/>
  <c r="P1450" i="88"/>
  <c r="P1451" i="88" a="1"/>
  <c r="P1451" i="88" s="1"/>
  <c r="P1452" i="88" a="1"/>
  <c r="P1452" i="88" s="1"/>
  <c r="P1453" i="88" a="1"/>
  <c r="P1453" i="88" s="1"/>
  <c r="P1454" i="88" a="1"/>
  <c r="P1454" i="88" s="1"/>
  <c r="P1455" i="88" a="1"/>
  <c r="P1455" i="88" s="1"/>
  <c r="P1456" i="88" a="1"/>
  <c r="P1456" i="88" s="1"/>
  <c r="P1457" i="88" a="1"/>
  <c r="P1457" i="88" s="1"/>
  <c r="P1458" i="88" a="1"/>
  <c r="P1458" i="88" s="1"/>
  <c r="P1459" i="88" a="1"/>
  <c r="P1459" i="88"/>
  <c r="P1460" i="88" a="1"/>
  <c r="P1460" i="88" s="1"/>
  <c r="P1461" i="88" a="1"/>
  <c r="P1461" i="88" s="1"/>
  <c r="P1462" i="88" a="1"/>
  <c r="P1462" i="88"/>
  <c r="P1463" i="88" a="1"/>
  <c r="P1463" i="88" s="1"/>
  <c r="P1464" i="88" a="1"/>
  <c r="P1464" i="88"/>
  <c r="P1465" i="88" a="1"/>
  <c r="P1465" i="88" s="1"/>
  <c r="P1466" i="88" a="1"/>
  <c r="P1466" i="88" s="1"/>
  <c r="P1467" i="88" a="1"/>
  <c r="P1467" i="88" s="1"/>
  <c r="P1468" i="88" a="1"/>
  <c r="P1468" i="88" s="1"/>
  <c r="P1469" i="88" a="1"/>
  <c r="P1469" i="88" s="1"/>
  <c r="P1470" i="88" a="1"/>
  <c r="P1470" i="88"/>
  <c r="P1471" i="88" a="1"/>
  <c r="P1471" i="88" s="1"/>
  <c r="P1472" i="88" a="1"/>
  <c r="P1472" i="88"/>
  <c r="P1473" i="88" a="1"/>
  <c r="P1473" i="88"/>
  <c r="P1474" i="88" a="1"/>
  <c r="P1474" i="88" s="1"/>
  <c r="P1475" i="88" a="1"/>
  <c r="P1475" i="88" s="1"/>
  <c r="P1476" i="88" a="1"/>
  <c r="P1476" i="88" s="1"/>
  <c r="P1477" i="88" a="1"/>
  <c r="P1477" i="88"/>
  <c r="P1478" i="88" a="1"/>
  <c r="P1478" i="88"/>
  <c r="P1479" i="88" a="1"/>
  <c r="P1479" i="88" s="1"/>
  <c r="P1480" i="88" a="1"/>
  <c r="P1480" i="88"/>
  <c r="P1481" i="88" a="1"/>
  <c r="P1481" i="88" s="1"/>
  <c r="P1482" i="88" a="1"/>
  <c r="P1482" i="88" s="1"/>
  <c r="P1483" i="88" a="1"/>
  <c r="P1483" i="88"/>
  <c r="P1484" i="88" a="1"/>
  <c r="P1484" i="88" s="1"/>
  <c r="P1485" i="88" a="1"/>
  <c r="P1485" i="88" s="1"/>
  <c r="P1486" i="88" a="1"/>
  <c r="P1486" i="88"/>
  <c r="P1487" i="88" a="1"/>
  <c r="P1487" i="88" s="1"/>
  <c r="P1488" i="88" a="1"/>
  <c r="P1488" i="88"/>
  <c r="P1489" i="88" a="1"/>
  <c r="P1489" i="88" s="1"/>
  <c r="P1490" i="88" a="1"/>
  <c r="P1490" i="88" s="1"/>
  <c r="P1491" i="88" a="1"/>
  <c r="P1491" i="88" s="1"/>
  <c r="P1492" i="88" a="1"/>
  <c r="P1492" i="88" s="1"/>
  <c r="P1493" i="88" a="1"/>
  <c r="P1493" i="88" s="1"/>
  <c r="P1494" i="88" a="1"/>
  <c r="P1494" i="88" s="1"/>
  <c r="P1495" i="88" a="1"/>
  <c r="P1495" i="88"/>
  <c r="P1496" i="88" a="1"/>
  <c r="P1496" i="88" s="1"/>
  <c r="P1497" i="88" a="1"/>
  <c r="P1497" i="88" s="1"/>
  <c r="P1498" i="88" a="1"/>
  <c r="P1498" i="88" s="1"/>
  <c r="P1499" i="88" a="1"/>
  <c r="P1499" i="88" s="1"/>
  <c r="P1500" i="88" a="1"/>
  <c r="P1500" i="88" s="1"/>
  <c r="P1501" i="88" a="1"/>
  <c r="P1501" i="88"/>
  <c r="P1502" i="88" a="1"/>
  <c r="P1502" i="88" s="1"/>
  <c r="P1503" i="88" a="1"/>
  <c r="P1503" i="88" s="1"/>
  <c r="P1504" i="88" a="1"/>
  <c r="P1504" i="88"/>
  <c r="P1505" i="88" a="1"/>
  <c r="P1505" i="88" s="1"/>
  <c r="P1506" i="88" a="1"/>
  <c r="P1506" i="88" s="1"/>
  <c r="P1507" i="88" a="1"/>
  <c r="P1507" i="88" s="1"/>
  <c r="P1508" i="88" a="1"/>
  <c r="P1508" i="88" s="1"/>
  <c r="P1509" i="88" a="1"/>
  <c r="P1509" i="88"/>
  <c r="P1510" i="88" a="1"/>
  <c r="P1510" i="88" s="1"/>
  <c r="P1511" i="88" a="1"/>
  <c r="P1511" i="88" s="1"/>
  <c r="P1512" i="88" a="1"/>
  <c r="P1512" i="88"/>
  <c r="P1513" i="88" a="1"/>
  <c r="P1513" i="88"/>
  <c r="P1514" i="88" a="1"/>
  <c r="P1514" i="88"/>
  <c r="P1515" i="88" a="1"/>
  <c r="P1515" i="88" s="1"/>
  <c r="P1516" i="88" a="1"/>
  <c r="P1516" i="88"/>
  <c r="P1517" i="88" a="1"/>
  <c r="P1517" i="88" s="1"/>
  <c r="P1518" i="88" a="1"/>
  <c r="P1518" i="88" s="1"/>
  <c r="P1519" i="88" a="1"/>
  <c r="P1519" i="88"/>
  <c r="P1520" i="88" a="1"/>
  <c r="P1520" i="88" s="1"/>
  <c r="P1521" i="88" a="1"/>
  <c r="P1521" i="88" s="1"/>
  <c r="P1522" i="88" a="1"/>
  <c r="P1522" i="88" s="1"/>
  <c r="P1523" i="88" a="1"/>
  <c r="P1523" i="88" s="1"/>
  <c r="P1524" i="88" a="1"/>
  <c r="P1524" i="88" s="1"/>
  <c r="P1525" i="88" a="1"/>
  <c r="P1525" i="88" s="1"/>
  <c r="P1526" i="88" a="1"/>
  <c r="P1526" i="88"/>
  <c r="P1527" i="88" a="1"/>
  <c r="P1527" i="88" s="1"/>
  <c r="P1528" i="88" a="1"/>
  <c r="P1528" i="88" s="1"/>
  <c r="P1529" i="88" a="1"/>
  <c r="P1529" i="88" s="1"/>
  <c r="P1530" i="88" a="1"/>
  <c r="P1530" i="88"/>
  <c r="P1531" i="88" a="1"/>
  <c r="P1531" i="88" s="1"/>
  <c r="P1532" i="88" a="1"/>
  <c r="P1532" i="88" s="1"/>
  <c r="P1533" i="88" a="1"/>
  <c r="P1533" i="88" s="1"/>
  <c r="P1534" i="88" a="1"/>
  <c r="P1534" i="88" s="1"/>
  <c r="P1535" i="88" a="1"/>
  <c r="P1535" i="88" s="1"/>
  <c r="P1536" i="88" a="1"/>
  <c r="P1536" i="88" s="1"/>
  <c r="P1537" i="88" a="1"/>
  <c r="P1537" i="88"/>
  <c r="P1538" i="88" a="1"/>
  <c r="P1538" i="88" s="1"/>
  <c r="P1539" i="88" a="1"/>
  <c r="P1539" i="88" s="1"/>
  <c r="P1540" i="88" a="1"/>
  <c r="P1540" i="88" s="1"/>
  <c r="P1541" i="88" a="1"/>
  <c r="P1541" i="88" s="1"/>
  <c r="P1542" i="88" a="1"/>
  <c r="P1542" i="88"/>
  <c r="P1543" i="88" a="1"/>
  <c r="P1543" i="88"/>
  <c r="P1544" i="88" a="1"/>
  <c r="P1544" i="88"/>
  <c r="P1545" i="88" a="1"/>
  <c r="P1545" i="88" s="1"/>
  <c r="P1546" i="88" a="1"/>
  <c r="P1546" i="88" s="1"/>
  <c r="P1547" i="88" a="1"/>
  <c r="P1547" i="88" s="1"/>
  <c r="P1548" i="88" a="1"/>
  <c r="P1548" i="88" s="1"/>
  <c r="P1549" i="88" a="1"/>
  <c r="P1549" i="88" s="1"/>
  <c r="P1550" i="88" a="1"/>
  <c r="P1550" i="88" s="1"/>
  <c r="P1551" i="88" a="1"/>
  <c r="P1551" i="88" s="1"/>
  <c r="P1552" i="88" a="1"/>
  <c r="P1552" i="88" s="1"/>
  <c r="P1553" i="88" a="1"/>
  <c r="P1553" i="88" s="1"/>
  <c r="P1554" i="88" a="1"/>
  <c r="P1554" i="88" s="1"/>
  <c r="P1555" i="88" a="1"/>
  <c r="P1555" i="88" s="1"/>
  <c r="P1556" i="88" a="1"/>
  <c r="P1556" i="88" s="1"/>
  <c r="P1557" i="88" a="1"/>
  <c r="P1557" i="88" s="1"/>
  <c r="P1558" i="88" a="1"/>
  <c r="P1558" i="88"/>
  <c r="P1559" i="88" a="1"/>
  <c r="P1559" i="88" s="1"/>
  <c r="P1560" i="88" a="1"/>
  <c r="P1560" i="88"/>
  <c r="P1561" i="88" a="1"/>
  <c r="P1561" i="88" s="1"/>
  <c r="P1562" i="88" a="1"/>
  <c r="P1562" i="88" s="1"/>
  <c r="P1563" i="88" a="1"/>
  <c r="P1563" i="88" s="1"/>
  <c r="P1564" i="88" a="1"/>
  <c r="P1564" i="88"/>
  <c r="P1565" i="88" a="1"/>
  <c r="P1565" i="88" s="1"/>
  <c r="P1566" i="88" a="1"/>
  <c r="P1566" i="88" s="1"/>
  <c r="P1567" i="88" a="1"/>
  <c r="P1567" i="88" s="1"/>
  <c r="P1568" i="88" a="1"/>
  <c r="P1568" i="88"/>
  <c r="P1569" i="88" a="1"/>
  <c r="P1569" i="88" s="1"/>
  <c r="P1570" i="88" a="1"/>
  <c r="P1570" i="88" s="1"/>
  <c r="P1571" i="88" a="1"/>
  <c r="P1571" i="88" s="1"/>
  <c r="P1572" i="88" a="1"/>
  <c r="P1572" i="88"/>
  <c r="P1573" i="88" a="1"/>
  <c r="P1573" i="88"/>
  <c r="P1574" i="88" a="1"/>
  <c r="P1574" i="88" s="1"/>
  <c r="P1575" i="88" a="1"/>
  <c r="P1575" i="88" s="1"/>
  <c r="P1576" i="88" a="1"/>
  <c r="P1576" i="88" s="1"/>
  <c r="P1577" i="88" a="1"/>
  <c r="P1577" i="88" s="1"/>
  <c r="P1578" i="88" a="1"/>
  <c r="P1578" i="88" s="1"/>
  <c r="P1579" i="88" a="1"/>
  <c r="P1579" i="88" s="1"/>
  <c r="P1580" i="88" a="1"/>
  <c r="P1580" i="88" s="1"/>
  <c r="P1581" i="88" a="1"/>
  <c r="P1581" i="88"/>
  <c r="P1582" i="88" a="1"/>
  <c r="P1582" i="88"/>
  <c r="P1583" i="88" a="1"/>
  <c r="P1583" i="88" s="1"/>
  <c r="P1584" i="88" a="1"/>
  <c r="P1584" i="88" s="1"/>
  <c r="P1585" i="88" a="1"/>
  <c r="P1585" i="88" s="1"/>
  <c r="P1586" i="88" a="1"/>
  <c r="P1586" i="88"/>
  <c r="P1587" i="88" a="1"/>
  <c r="P1587" i="88" s="1"/>
  <c r="P1588" i="88" a="1"/>
  <c r="P1588" i="88"/>
  <c r="P1589" i="88" a="1"/>
  <c r="P1589" i="88" s="1"/>
  <c r="P1590" i="88" a="1"/>
  <c r="P1590" i="88"/>
  <c r="P1591" i="88" a="1"/>
  <c r="P1591" i="88" s="1"/>
  <c r="P1592" i="88" a="1"/>
  <c r="P1592" i="88" s="1"/>
  <c r="P1593" i="88" a="1"/>
  <c r="P1593" i="88" s="1"/>
  <c r="P1594" i="88" a="1"/>
  <c r="P1594" i="88" s="1"/>
  <c r="P1595" i="88" a="1"/>
  <c r="P1595" i="88" s="1"/>
  <c r="P1596" i="88" a="1"/>
  <c r="P1596" i="88" s="1"/>
  <c r="P1597" i="88" a="1"/>
  <c r="P1597" i="88"/>
  <c r="P1598" i="88" a="1"/>
  <c r="P1598" i="88"/>
  <c r="P1599" i="88" a="1"/>
  <c r="P1599" i="88" s="1"/>
  <c r="P1600" i="88" a="1"/>
  <c r="P1600" i="88" s="1"/>
  <c r="P1601" i="88" a="1"/>
  <c r="P1601" i="88" s="1"/>
  <c r="P1602" i="88" a="1"/>
  <c r="P1602" i="88" s="1"/>
  <c r="P1603" i="88" a="1"/>
  <c r="P1603" i="88" s="1"/>
  <c r="P1604" i="88" a="1"/>
  <c r="P1604" i="88" s="1"/>
  <c r="P1605" i="88" a="1"/>
  <c r="P1605" i="88" s="1"/>
  <c r="P1606" i="88" a="1"/>
  <c r="P1606" i="88" s="1"/>
  <c r="P1607" i="88" a="1"/>
  <c r="P1607" i="88" s="1"/>
  <c r="P1608" i="88" a="1"/>
  <c r="P1608" i="88" s="1"/>
  <c r="P1609" i="88" a="1"/>
  <c r="P1609" i="88" s="1"/>
  <c r="P1610" i="88" a="1"/>
  <c r="P1610" i="88" s="1"/>
  <c r="P1611" i="88" a="1"/>
  <c r="P1611" i="88" s="1"/>
  <c r="P1612" i="88" a="1"/>
  <c r="P1612" i="88"/>
  <c r="P1613" i="88" a="1"/>
  <c r="P1613" i="88" s="1"/>
  <c r="P1614" i="88" a="1"/>
  <c r="P1614" i="88"/>
  <c r="P1615" i="88" a="1"/>
  <c r="P1615" i="88"/>
  <c r="P1616" i="88" a="1"/>
  <c r="P1616" i="88" s="1"/>
  <c r="P1617" i="88" a="1"/>
  <c r="P1617" i="88" s="1"/>
  <c r="P1618" i="88" a="1"/>
  <c r="P1618" i="88" s="1"/>
  <c r="P1619" i="88" a="1"/>
  <c r="P1619" i="88" s="1"/>
  <c r="P1620" i="88" a="1"/>
  <c r="P1620" i="88" s="1"/>
  <c r="P1621" i="88" a="1"/>
  <c r="P1621" i="88" s="1"/>
  <c r="P1622" i="88" a="1"/>
  <c r="P1622" i="88" s="1"/>
  <c r="P1623" i="88" a="1"/>
  <c r="P1623" i="88" s="1"/>
  <c r="P1624" i="88" a="1"/>
  <c r="P1624" i="88" s="1"/>
  <c r="P1625" i="88" a="1"/>
  <c r="P1625" i="88" s="1"/>
  <c r="P1626" i="88" a="1"/>
  <c r="P1626" i="88" s="1"/>
  <c r="P1627" i="88" a="1"/>
  <c r="P1627" i="88" s="1"/>
  <c r="P1628" i="88" a="1"/>
  <c r="P1628" i="88"/>
  <c r="P1629" i="88" a="1"/>
  <c r="P1629" i="88"/>
  <c r="P1630" i="88" a="1"/>
  <c r="P1630" i="88" s="1"/>
  <c r="P1631" i="88" a="1"/>
  <c r="P1631" i="88" s="1"/>
  <c r="P1632" i="88" a="1"/>
  <c r="P1632" i="88" s="1"/>
  <c r="P1633" i="88" a="1"/>
  <c r="P1633" i="88" s="1"/>
  <c r="P1634" i="88" a="1"/>
  <c r="P1634" i="88" s="1"/>
  <c r="P1635" i="88" a="1"/>
  <c r="P1635" i="88" s="1"/>
  <c r="P1636" i="88" a="1"/>
  <c r="P1636" i="88"/>
  <c r="P1637" i="88" a="1"/>
  <c r="P1637" i="88" s="1"/>
  <c r="P1638" i="88" a="1"/>
  <c r="P1638" i="88" s="1"/>
  <c r="P1639" i="88" a="1"/>
  <c r="P1639" i="88" s="1"/>
  <c r="P1640" i="88" a="1"/>
  <c r="P1640" i="88" s="1"/>
  <c r="P1641" i="88" a="1"/>
  <c r="P1641" i="88" s="1"/>
  <c r="P1642" i="88" a="1"/>
  <c r="P1642" i="88" s="1"/>
  <c r="P1643" i="88" a="1"/>
  <c r="P1643" i="88" s="1"/>
  <c r="P1644" i="88" a="1"/>
  <c r="P1644" i="88"/>
  <c r="P1645" i="88" a="1"/>
  <c r="P1645" i="88"/>
  <c r="P1646" i="88" a="1"/>
  <c r="P1646" i="88" s="1"/>
  <c r="P1647" i="88" a="1"/>
  <c r="P1647" i="88" s="1"/>
  <c r="P1648" i="88" a="1"/>
  <c r="P1648" i="88" s="1"/>
  <c r="P1649" i="88" a="1"/>
  <c r="P1649" i="88" s="1"/>
  <c r="P1650" i="88" a="1"/>
  <c r="P1650" i="88"/>
  <c r="P1651" i="88" a="1"/>
  <c r="P1651" i="88" s="1"/>
  <c r="P1652" i="88" a="1"/>
  <c r="P1652" i="88" s="1"/>
  <c r="P1653" i="88" a="1"/>
  <c r="P1653" i="88"/>
  <c r="P1654" i="88" a="1"/>
  <c r="P1654" i="88" s="1"/>
  <c r="P1655" i="88" a="1"/>
  <c r="P1655" i="88" s="1"/>
  <c r="P1656" i="88" a="1"/>
  <c r="P1656" i="88" s="1"/>
  <c r="P1657" i="88" a="1"/>
  <c r="P1657" i="88"/>
  <c r="P1658" i="88" a="1"/>
  <c r="P1658" i="88"/>
  <c r="P1659" i="88" a="1"/>
  <c r="P1659" i="88" s="1"/>
  <c r="P1660" i="88" a="1"/>
  <c r="P1660" i="88" s="1"/>
  <c r="P1661" i="88" a="1"/>
  <c r="P1661" i="88" s="1"/>
  <c r="P1662" i="88" a="1"/>
  <c r="P1662" i="88" s="1"/>
  <c r="P1663" i="88" a="1"/>
  <c r="P1663" i="88" s="1"/>
  <c r="P1664" i="88" a="1"/>
  <c r="P1664" i="88" s="1"/>
  <c r="P1665" i="88" a="1"/>
  <c r="P1665" i="88"/>
  <c r="P1666" i="88" a="1"/>
  <c r="P1666" i="88"/>
  <c r="P1667" i="88" a="1"/>
  <c r="P1667" i="88" s="1"/>
  <c r="P1668" i="88" a="1"/>
  <c r="P1668" i="88" s="1"/>
  <c r="P1669" i="88" a="1"/>
  <c r="P1669" i="88"/>
  <c r="P1670" i="88" a="1"/>
  <c r="P1670" i="88" s="1"/>
  <c r="P1671" i="88" a="1"/>
  <c r="P1671" i="88"/>
  <c r="P1672" i="88" a="1"/>
  <c r="P1672" i="88" s="1"/>
  <c r="P1673" i="88" a="1"/>
  <c r="P1673" i="88" s="1"/>
  <c r="P1674" i="88" a="1"/>
  <c r="P1674" i="88" s="1"/>
  <c r="P1675" i="88" a="1"/>
  <c r="P1675" i="88"/>
  <c r="P1676" i="88" a="1"/>
  <c r="P1676" i="88" s="1"/>
  <c r="P1677" i="88" a="1"/>
  <c r="P1677" i="88" s="1"/>
  <c r="P1678" i="88" a="1"/>
  <c r="P1678" i="88" s="1"/>
  <c r="P1679" i="88" a="1"/>
  <c r="P1679" i="88" s="1"/>
  <c r="P1680" i="88" a="1"/>
  <c r="P1680" i="88" s="1"/>
  <c r="P1681" i="88" a="1"/>
  <c r="P1681" i="88" s="1"/>
  <c r="P1682" i="88" a="1"/>
  <c r="P1682" i="88" s="1"/>
  <c r="P1683" i="88" a="1"/>
  <c r="P1683" i="88"/>
  <c r="P1684" i="88" a="1"/>
  <c r="P1684" i="88" s="1"/>
  <c r="P1685" i="88" a="1"/>
  <c r="P1685" i="88" s="1"/>
  <c r="P1686" i="88" a="1"/>
  <c r="P1686" i="88" s="1"/>
  <c r="P1687" i="88" a="1"/>
  <c r="P1687" i="88" s="1"/>
  <c r="P1688" i="88" a="1"/>
  <c r="P1688" i="88" s="1"/>
  <c r="P1689" i="88" a="1"/>
  <c r="P1689" i="88" s="1"/>
  <c r="P1690" i="88" a="1"/>
  <c r="P1690" i="88" s="1"/>
  <c r="P1691" i="88" a="1"/>
  <c r="P1691" i="88" s="1"/>
  <c r="P1692" i="88" a="1"/>
  <c r="P1692" i="88" s="1"/>
  <c r="P1693" i="88" a="1"/>
  <c r="P1693" i="88" s="1"/>
  <c r="P1694" i="88" a="1"/>
  <c r="P1694" i="88" s="1"/>
  <c r="P1695" i="88" a="1"/>
  <c r="P1695" i="88" s="1"/>
  <c r="P1696" i="88" a="1"/>
  <c r="P1696" i="88"/>
  <c r="P1697" i="88" a="1"/>
  <c r="P1697" i="88" s="1"/>
  <c r="P1698" i="88" a="1"/>
  <c r="P1698" i="88" s="1"/>
  <c r="P1699" i="88" a="1"/>
  <c r="P1699" i="88" s="1"/>
  <c r="P1700" i="88" a="1"/>
  <c r="P1700" i="88"/>
  <c r="P1701" i="88" a="1"/>
  <c r="P1701" i="88" s="1"/>
  <c r="P1702" i="88" a="1"/>
  <c r="P1702" i="88"/>
  <c r="P1703" i="88" a="1"/>
  <c r="P1703" i="88" s="1"/>
  <c r="P1704" i="88" a="1"/>
  <c r="P1704" i="88"/>
  <c r="P1705" i="88" a="1"/>
  <c r="P1705" i="88" s="1"/>
  <c r="P1706" i="88" a="1"/>
  <c r="P1706" i="88"/>
  <c r="P1707" i="88" a="1"/>
  <c r="P1707" i="88"/>
  <c r="P1708" i="88" a="1"/>
  <c r="P1708" i="88" s="1"/>
  <c r="P1709" i="88" a="1"/>
  <c r="P1709" i="88" s="1"/>
  <c r="P1710" i="88" a="1"/>
  <c r="P1710" i="88" s="1"/>
  <c r="P1711" i="88" a="1"/>
  <c r="P1711" i="88" s="1"/>
  <c r="P1712" i="88" a="1"/>
  <c r="P1712" i="88" s="1"/>
  <c r="P1713" i="88" a="1"/>
  <c r="P1713" i="88"/>
  <c r="P1714" i="88" a="1"/>
  <c r="P1714" i="88"/>
  <c r="P1715" i="88" a="1"/>
  <c r="P1715" i="88" s="1"/>
  <c r="P1716" i="88" a="1"/>
  <c r="P1716" i="88" s="1"/>
  <c r="P1717" i="88" a="1"/>
  <c r="P1717" i="88" s="1"/>
  <c r="P1718" i="88" a="1"/>
  <c r="P1718" i="88" s="1"/>
  <c r="P1719" i="88" a="1"/>
  <c r="P1719" i="88" s="1"/>
  <c r="P1720" i="88" a="1"/>
  <c r="P1720" i="88" s="1"/>
  <c r="P1721" i="88" a="1"/>
  <c r="P1721" i="88" s="1"/>
  <c r="P1722" i="88" a="1"/>
  <c r="P1722" i="88" s="1"/>
  <c r="P1723" i="88" a="1"/>
  <c r="P1723" i="88" s="1"/>
  <c r="P1724" i="88" a="1"/>
  <c r="P1724" i="88"/>
  <c r="P1725" i="88" a="1"/>
  <c r="P1725" i="88" s="1"/>
  <c r="P1726" i="88" a="1"/>
  <c r="P1726" i="88" s="1"/>
  <c r="P1727" i="88" a="1"/>
  <c r="P1727" i="88" s="1"/>
  <c r="P1728" i="88" a="1"/>
  <c r="P1728" i="88" s="1"/>
  <c r="P1729" i="88" a="1"/>
  <c r="P1729" i="88" s="1"/>
  <c r="P1730" i="88" a="1"/>
  <c r="P1730" i="88" s="1"/>
  <c r="P1731" i="88" a="1"/>
  <c r="P1731" i="88" s="1"/>
  <c r="P1732" i="88" a="1"/>
  <c r="P1732" i="88" s="1"/>
  <c r="P1733" i="88" a="1"/>
  <c r="P1733" i="88" s="1"/>
  <c r="P1734" i="88" a="1"/>
  <c r="P1734" i="88" s="1"/>
  <c r="P1735" i="88" a="1"/>
  <c r="P1735" i="88" s="1"/>
  <c r="P1736" i="88" a="1"/>
  <c r="P1736" i="88" s="1"/>
  <c r="P1737" i="88" a="1"/>
  <c r="P1737" i="88" s="1"/>
  <c r="P1738" i="88" a="1"/>
  <c r="P1738" i="88"/>
  <c r="P1739" i="88" a="1"/>
  <c r="P1739" i="88" s="1"/>
  <c r="P1740" i="88" a="1"/>
  <c r="P1740" i="88" s="1"/>
  <c r="P1741" i="88" a="1"/>
  <c r="P1741" i="88" s="1"/>
  <c r="P1742" i="88" a="1"/>
  <c r="P1742" i="88" s="1"/>
  <c r="P1743" i="88" a="1"/>
  <c r="P1743" i="88"/>
  <c r="P1744" i="88" a="1"/>
  <c r="P1744" i="88" s="1"/>
  <c r="P1745" i="88" a="1"/>
  <c r="P1745" i="88" s="1"/>
  <c r="P1746" i="88" a="1"/>
  <c r="P1746" i="88"/>
  <c r="P1747" i="88" a="1"/>
  <c r="P1747" i="88"/>
  <c r="P1748" i="88" a="1"/>
  <c r="P1748" i="88" s="1"/>
  <c r="P1749" i="88" a="1"/>
  <c r="P1749" i="88" s="1"/>
  <c r="P1750" i="88" a="1"/>
  <c r="P1750" i="88" s="1"/>
  <c r="P1751" i="88" a="1"/>
  <c r="P1751" i="88" s="1"/>
  <c r="P1752" i="88" a="1"/>
  <c r="P1752" i="88" s="1"/>
  <c r="P1753" i="88" a="1"/>
  <c r="P1753" i="88" s="1"/>
  <c r="P1754" i="88" a="1"/>
  <c r="P1754" i="88"/>
  <c r="P1755" i="88" a="1"/>
  <c r="P1755" i="88" s="1"/>
  <c r="P1756" i="88" a="1"/>
  <c r="P1756" i="88" s="1"/>
  <c r="P1757" i="88" a="1"/>
  <c r="P1757" i="88" s="1"/>
  <c r="P1758" i="88" a="1"/>
  <c r="P1758" i="88" s="1"/>
  <c r="P1759" i="88" a="1"/>
  <c r="P1759" i="88"/>
  <c r="P1760" i="88" a="1"/>
  <c r="P1760" i="88" s="1"/>
  <c r="P1761" i="88" a="1"/>
  <c r="P1761" i="88" s="1"/>
  <c r="P1762" i="88" a="1"/>
  <c r="P1762" i="88" s="1"/>
  <c r="P1763" i="88" a="1"/>
  <c r="P1763" i="88" s="1"/>
  <c r="P1764" i="88" a="1"/>
  <c r="P1764" i="88" s="1"/>
  <c r="P1765" i="88" a="1"/>
  <c r="P1765" i="88" s="1"/>
  <c r="P1766" i="88" a="1"/>
  <c r="P1766" i="88" s="1"/>
  <c r="P1767" i="88" a="1"/>
  <c r="P1767" i="88"/>
  <c r="P1768" i="88" a="1"/>
  <c r="P1768" i="88" s="1"/>
  <c r="P1769" i="88" a="1"/>
  <c r="P1769" i="88" s="1"/>
  <c r="P1770" i="88" a="1"/>
  <c r="P1770" i="88" s="1"/>
  <c r="P1771" i="88" a="1"/>
  <c r="P1771" i="88"/>
  <c r="P1772" i="88" a="1"/>
  <c r="P1772" i="88" s="1"/>
  <c r="P1773" i="88" a="1"/>
  <c r="P1773" i="88" s="1"/>
  <c r="P1774" i="88" a="1"/>
  <c r="P1774" i="88" s="1"/>
  <c r="P1775" i="88" a="1"/>
  <c r="P1775" i="88" s="1"/>
  <c r="P1776" i="88" a="1"/>
  <c r="P1776" i="88" s="1"/>
  <c r="P1777" i="88" a="1"/>
  <c r="P1777" i="88" s="1"/>
  <c r="P1778" i="88" a="1"/>
  <c r="P1778" i="88" s="1"/>
  <c r="P1779" i="88" a="1"/>
  <c r="P1779" i="88"/>
  <c r="P1780" i="88" a="1"/>
  <c r="P1780" i="88"/>
  <c r="P1781" i="88" a="1"/>
  <c r="P1781" i="88" s="1"/>
  <c r="P1782" i="88" a="1"/>
  <c r="P1782" i="88" s="1"/>
  <c r="P1783" i="88" a="1"/>
  <c r="P1783" i="88" s="1"/>
  <c r="P1784" i="88" a="1"/>
  <c r="P1784" i="88" s="1"/>
  <c r="P1785" i="88" a="1"/>
  <c r="P1785" i="88"/>
  <c r="P1786" i="88" a="1"/>
  <c r="P1786" i="88" s="1"/>
  <c r="P1787" i="88" a="1"/>
  <c r="P1787" i="88" s="1"/>
  <c r="P1788" i="88" a="1"/>
  <c r="P1788" i="88" s="1"/>
  <c r="P1789" i="88" a="1"/>
  <c r="P1789" i="88" s="1"/>
  <c r="P1790" i="88" a="1"/>
  <c r="P1790" i="88" s="1"/>
  <c r="P1791" i="88" a="1"/>
  <c r="P1791" i="88" s="1"/>
  <c r="P1792" i="88" a="1"/>
  <c r="P1792" i="88"/>
  <c r="P1793" i="88" a="1"/>
  <c r="P1793" i="88" s="1"/>
  <c r="P1794" i="88" a="1"/>
  <c r="P1794" i="88" s="1"/>
  <c r="P1795" i="88" a="1"/>
  <c r="P1795" i="88" s="1"/>
  <c r="P1796" i="88" a="1"/>
  <c r="P1796" i="88" s="1"/>
  <c r="P1797" i="88" a="1"/>
  <c r="P1797" i="88"/>
  <c r="P1798" i="88" a="1"/>
  <c r="P1798" i="88"/>
  <c r="P1799" i="88" a="1"/>
  <c r="P1799" i="88" s="1"/>
  <c r="P1800" i="88" a="1"/>
  <c r="P1800" i="88" s="1"/>
  <c r="P1801" i="88" a="1"/>
  <c r="P1801" i="88" s="1"/>
  <c r="P1802" i="88" a="1"/>
  <c r="P1802" i="88" s="1"/>
  <c r="P1803" i="88" a="1"/>
  <c r="P1803" i="88" s="1"/>
  <c r="P1804" i="88" a="1"/>
  <c r="P1804" i="88" s="1"/>
  <c r="P1805" i="88" a="1"/>
  <c r="P1805" i="88" s="1"/>
  <c r="P1806" i="88" a="1"/>
  <c r="P1806" i="88" s="1"/>
  <c r="P1807" i="88" a="1"/>
  <c r="P1807" i="88"/>
  <c r="P1808" i="88" a="1"/>
  <c r="P1808" i="88" s="1"/>
  <c r="P1809" i="88" a="1"/>
  <c r="P1809" i="88"/>
  <c r="P1810" i="88" a="1"/>
  <c r="P1810" i="88" s="1"/>
  <c r="P1811" i="88" a="1"/>
  <c r="P1811" i="88" s="1"/>
  <c r="P1812" i="88" a="1"/>
  <c r="P1812" i="88" s="1"/>
  <c r="P1813" i="88" a="1"/>
  <c r="P1813" i="88"/>
  <c r="P1814" i="88" a="1"/>
  <c r="P1814" i="88" s="1"/>
  <c r="P1815" i="88" a="1"/>
  <c r="P1815" i="88"/>
  <c r="P1816" i="88" a="1"/>
  <c r="P1816" i="88" s="1"/>
  <c r="P1817" i="88" a="1"/>
  <c r="P1817" i="88" s="1"/>
  <c r="P1818" i="88" a="1"/>
  <c r="P1818" i="88"/>
  <c r="P1819" i="88" a="1"/>
  <c r="P1819" i="88" s="1"/>
  <c r="P1820" i="88" a="1"/>
  <c r="P1820" i="88"/>
  <c r="P1821" i="88" a="1"/>
  <c r="P1821" i="88" s="1"/>
  <c r="P1822" i="88" a="1"/>
  <c r="P1822" i="88" s="1"/>
  <c r="P1823" i="88" a="1"/>
  <c r="P1823" i="88" s="1"/>
  <c r="P1824" i="88" a="1"/>
  <c r="P1824" i="88"/>
  <c r="P1825" i="88" a="1"/>
  <c r="P1825" i="88" s="1"/>
  <c r="P1826" i="88" a="1"/>
  <c r="P1826" i="88" s="1"/>
  <c r="P1827" i="88" a="1"/>
  <c r="P1827" i="88" s="1"/>
  <c r="P1828" i="88" a="1"/>
  <c r="P1828" i="88"/>
  <c r="P1829" i="88" a="1"/>
  <c r="P1829" i="88" s="1"/>
  <c r="P1830" i="88" a="1"/>
  <c r="P1830" i="88" s="1"/>
  <c r="P1831" i="88" a="1"/>
  <c r="P1831" i="88" s="1"/>
  <c r="P1832" i="88" a="1"/>
  <c r="P1832" i="88" s="1"/>
  <c r="P1833" i="88" a="1"/>
  <c r="P1833" i="88" s="1"/>
  <c r="P1834" i="88" a="1"/>
  <c r="P1834" i="88" s="1"/>
  <c r="P1835" i="88" a="1"/>
  <c r="P1835" i="88" s="1"/>
  <c r="P1836" i="88" a="1"/>
  <c r="P1836" i="88" s="1"/>
  <c r="P1837" i="88" a="1"/>
  <c r="P1837" i="88" s="1"/>
  <c r="P1838" i="88" a="1"/>
  <c r="P1838" i="88"/>
  <c r="P1839" i="88" a="1"/>
  <c r="P1839" i="88" s="1"/>
  <c r="P1840" i="88" a="1"/>
  <c r="P1840" i="88" s="1"/>
  <c r="P1841" i="88" a="1"/>
  <c r="P1841" i="88" s="1"/>
  <c r="P1842" i="88" a="1"/>
  <c r="P1842" i="88" s="1"/>
  <c r="P1843" i="88" a="1"/>
  <c r="P1843" i="88"/>
  <c r="P1844" i="88" a="1"/>
  <c r="P1844" i="88"/>
  <c r="P1845" i="88" a="1"/>
  <c r="P1845" i="88" s="1"/>
  <c r="P1846" i="88" a="1"/>
  <c r="P1846" i="88" s="1"/>
  <c r="P1847" i="88" a="1"/>
  <c r="P1847" i="88" s="1"/>
  <c r="P1848" i="88" a="1"/>
  <c r="P1848" i="88"/>
  <c r="P1849" i="88" a="1"/>
  <c r="P1849" i="88" s="1"/>
  <c r="P1850" i="88" a="1"/>
  <c r="P1850" i="88" s="1"/>
  <c r="P1851" i="88" a="1"/>
  <c r="P1851" i="88"/>
  <c r="P1852" i="88" a="1"/>
  <c r="P1852" i="88" s="1"/>
  <c r="P1853" i="88" a="1"/>
  <c r="P1853" i="88" s="1"/>
  <c r="P1854" i="88" a="1"/>
  <c r="P1854" i="88" s="1"/>
  <c r="P1855" i="88" a="1"/>
  <c r="P1855" i="88"/>
  <c r="P1856" i="88" a="1"/>
  <c r="P1856" i="88"/>
  <c r="P1857" i="88" a="1"/>
  <c r="P1857" i="88" s="1"/>
  <c r="P1858" i="88" a="1"/>
  <c r="P1858" i="88" s="1"/>
  <c r="P1859" i="88" a="1"/>
  <c r="P1859" i="88" s="1"/>
  <c r="P1860" i="88" a="1"/>
  <c r="P1860" i="88" s="1"/>
  <c r="P1861" i="88" a="1"/>
  <c r="P1861" i="88"/>
  <c r="P1862" i="88" a="1"/>
  <c r="P1862" i="88" s="1"/>
  <c r="P1863" i="88" a="1"/>
  <c r="P1863" i="88" s="1"/>
  <c r="P1864" i="88" a="1"/>
  <c r="P1864" i="88" s="1"/>
  <c r="P1865" i="88" a="1"/>
  <c r="P1865" i="88" s="1"/>
  <c r="P1866" i="88" a="1"/>
  <c r="P1866" i="88" s="1"/>
  <c r="P1867" i="88" a="1"/>
  <c r="P1867" i="88" s="1"/>
  <c r="P1868" i="88" a="1"/>
  <c r="P1868" i="88" s="1"/>
  <c r="P1869" i="88" a="1"/>
  <c r="P1869" i="88"/>
  <c r="P1870" i="88" a="1"/>
  <c r="P1870" i="88"/>
  <c r="P1871" i="88" a="1"/>
  <c r="P1871" i="88" s="1"/>
  <c r="P1872" i="88" a="1"/>
  <c r="P1872" i="88" s="1"/>
  <c r="P1873" i="88" a="1"/>
  <c r="P1873" i="88"/>
  <c r="P1874" i="88" a="1"/>
  <c r="P1874" i="88" s="1"/>
  <c r="P1875" i="88" a="1"/>
  <c r="P1875" i="88" s="1"/>
  <c r="P1876" i="88" a="1"/>
  <c r="P1876" i="88" s="1"/>
  <c r="P1877" i="88" a="1"/>
  <c r="P1877" i="88" s="1"/>
  <c r="P1878" i="88" a="1"/>
  <c r="P1878" i="88" s="1"/>
  <c r="P1879" i="88" a="1"/>
  <c r="P1879" i="88" s="1"/>
  <c r="P1880" i="88" a="1"/>
  <c r="P1880" i="88" s="1"/>
  <c r="P1881" i="88" a="1"/>
  <c r="P1881" i="88" s="1"/>
  <c r="P1882" i="88" a="1"/>
  <c r="P1882" i="88" s="1"/>
  <c r="P1883" i="88" a="1"/>
  <c r="P1883" i="88" s="1"/>
  <c r="P1884" i="88" a="1"/>
  <c r="P1884" i="88"/>
  <c r="P1885" i="88" a="1"/>
  <c r="P1885" i="88" s="1"/>
  <c r="P1886" i="88" a="1"/>
  <c r="P1886" i="88" s="1"/>
  <c r="P1887" i="88" a="1"/>
  <c r="P1887" i="88" s="1"/>
  <c r="P1888" i="88" a="1"/>
  <c r="P1888" i="88" s="1"/>
  <c r="P1889" i="88" a="1"/>
  <c r="P1889" i="88" s="1"/>
  <c r="P1890" i="88" a="1"/>
  <c r="P1890" i="88" s="1"/>
  <c r="P1891" i="88" a="1"/>
  <c r="P1891" i="88" s="1"/>
  <c r="P1892" i="88" a="1"/>
  <c r="P1892" i="88"/>
  <c r="P1893" i="88" a="1"/>
  <c r="P1893" i="88" s="1"/>
  <c r="P1894" i="88" a="1"/>
  <c r="P1894" i="88"/>
  <c r="P1895" i="88" a="1"/>
  <c r="P1895" i="88" s="1"/>
  <c r="P1896" i="88" a="1"/>
  <c r="P1896" i="88"/>
  <c r="P1897" i="88" a="1"/>
  <c r="P1897" i="88" s="1"/>
  <c r="P1898" i="88" a="1"/>
  <c r="P1898" i="88"/>
  <c r="P1899" i="88" a="1"/>
  <c r="P1899" i="88" s="1"/>
  <c r="P1900" i="88" a="1"/>
  <c r="P1900" i="88"/>
  <c r="P1901" i="88" a="1"/>
  <c r="P1901" i="88" s="1"/>
  <c r="P1902" i="88" a="1"/>
  <c r="P1902" i="88"/>
  <c r="P1903" i="88" a="1"/>
  <c r="P1903" i="88" s="1"/>
  <c r="P1904" i="88" a="1"/>
  <c r="P1904" i="88"/>
  <c r="P1905" i="88" a="1"/>
  <c r="P1905" i="88"/>
  <c r="P1906" i="88" a="1"/>
  <c r="P1906" i="88" s="1"/>
  <c r="P1907" i="88" a="1"/>
  <c r="P1907" i="88" s="1"/>
  <c r="P1908" i="88" a="1"/>
  <c r="P1908" i="88" s="1"/>
  <c r="P1909" i="88" a="1"/>
  <c r="P1909" i="88"/>
  <c r="P1910" i="88" a="1"/>
  <c r="P1910" i="88"/>
  <c r="P1911" i="88" a="1"/>
  <c r="P1911" i="88" s="1"/>
  <c r="P1912" i="88" a="1"/>
  <c r="P1912" i="88"/>
  <c r="P1913" i="88" a="1"/>
  <c r="P1913" i="88" s="1"/>
  <c r="P1914" i="88" a="1"/>
  <c r="P1914" i="88"/>
  <c r="P1915" i="88" a="1"/>
  <c r="P1915" i="88" s="1"/>
  <c r="P1916" i="88" a="1"/>
  <c r="P1916" i="88" s="1"/>
  <c r="P1917" i="88" a="1"/>
  <c r="P1917" i="88" s="1"/>
  <c r="P1918" i="88" a="1"/>
  <c r="P1918" i="88"/>
  <c r="P1919" i="88" a="1"/>
  <c r="P1919" i="88" s="1"/>
  <c r="P1920" i="88" a="1"/>
  <c r="P1920" i="88"/>
  <c r="P1921" i="88" a="1"/>
  <c r="P1921" i="88" s="1"/>
  <c r="P1922" i="88" a="1"/>
  <c r="P1922" i="88"/>
  <c r="P1923" i="88" a="1"/>
  <c r="P1923" i="88" s="1"/>
  <c r="P1924" i="88" a="1"/>
  <c r="P1924" i="88" s="1"/>
  <c r="P1925" i="88" a="1"/>
  <c r="P1925" i="88" s="1"/>
  <c r="P1926" i="88" a="1"/>
  <c r="P1926" i="88" s="1"/>
  <c r="P1927" i="88" a="1"/>
  <c r="P1927" i="88"/>
  <c r="P1928" i="88" a="1"/>
  <c r="P1928" i="88" s="1"/>
  <c r="P1929" i="88" a="1"/>
  <c r="P1929" i="88" s="1"/>
  <c r="P1930" i="88" a="1"/>
  <c r="P1930" i="88" s="1"/>
  <c r="P1931" i="88" a="1"/>
  <c r="P1931" i="88" s="1"/>
  <c r="P1932" i="88" a="1"/>
  <c r="P1932" i="88" s="1"/>
  <c r="P1933" i="88" a="1"/>
  <c r="P1933" i="88"/>
  <c r="P1934" i="88" a="1"/>
  <c r="P1934" i="88" s="1"/>
  <c r="P1935" i="88" a="1"/>
  <c r="P1935" i="88"/>
  <c r="P1936" i="88" a="1"/>
  <c r="P1936" i="88" s="1"/>
  <c r="P1937" i="88" a="1"/>
  <c r="P1937" i="88" s="1"/>
  <c r="P1938" i="88" a="1"/>
  <c r="P1938" i="88"/>
  <c r="P1939" i="88" a="1"/>
  <c r="P1939" i="88" s="1"/>
  <c r="P1940" i="88" a="1"/>
  <c r="P1940" i="88" s="1"/>
  <c r="P1941" i="88" a="1"/>
  <c r="P1941" i="88"/>
  <c r="P1942" i="88" a="1"/>
  <c r="P1942" i="88"/>
  <c r="P1943" i="88" a="1"/>
  <c r="P1943" i="88" s="1"/>
  <c r="P1944" i="88" a="1"/>
  <c r="P1944" i="88"/>
  <c r="P1945" i="88" a="1"/>
  <c r="P1945" i="88"/>
  <c r="P1946" i="88" a="1"/>
  <c r="P1946" i="88" s="1"/>
  <c r="P1947" i="88" a="1"/>
  <c r="P1947" i="88" s="1"/>
  <c r="P1948" i="88" a="1"/>
  <c r="P1948" i="88"/>
  <c r="P1949" i="88" a="1"/>
  <c r="P1949" i="88" s="1"/>
  <c r="P1950" i="88" a="1"/>
  <c r="P1950" i="88" s="1"/>
  <c r="P1951" i="88" a="1"/>
  <c r="P1951" i="88" s="1"/>
  <c r="P1952" i="88" a="1"/>
  <c r="P1952" i="88" s="1"/>
  <c r="P1953" i="88" a="1"/>
  <c r="P1953" i="88" s="1"/>
  <c r="P1954" i="88" a="1"/>
  <c r="P1954" i="88"/>
  <c r="P1955" i="88" a="1"/>
  <c r="P1955" i="88" s="1"/>
  <c r="P1956" i="88" a="1"/>
  <c r="P1956" i="88" s="1"/>
  <c r="P1957" i="88" a="1"/>
  <c r="P1957" i="88" s="1"/>
  <c r="P1958" i="88" a="1"/>
  <c r="P1958" i="88" s="1"/>
  <c r="P1959" i="88" a="1"/>
  <c r="P1959" i="88"/>
  <c r="P1960" i="88" a="1"/>
  <c r="P1960" i="88" s="1"/>
  <c r="P1961" i="88" a="1"/>
  <c r="P1961" i="88" s="1"/>
  <c r="P1962" i="88" a="1"/>
  <c r="P1962" i="88"/>
  <c r="P1963" i="88" a="1"/>
  <c r="P1963" i="88" s="1"/>
  <c r="P1964" i="88" a="1"/>
  <c r="P1964" i="88" s="1"/>
  <c r="P1965" i="88" a="1"/>
  <c r="P1965" i="88" s="1"/>
  <c r="P1966" i="88" a="1"/>
  <c r="P1966" i="88" s="1"/>
  <c r="P1967" i="88" a="1"/>
  <c r="P1967" i="88" s="1"/>
  <c r="P1968" i="88" a="1"/>
  <c r="P1968" i="88" s="1"/>
  <c r="P1969" i="88" a="1"/>
  <c r="P1969" i="88" s="1"/>
  <c r="P1970" i="88" a="1"/>
  <c r="P1970" i="88" s="1"/>
  <c r="P1971" i="88" a="1"/>
  <c r="P1971" i="88" s="1"/>
  <c r="P1972" i="88" a="1"/>
  <c r="P1972" i="88" s="1"/>
  <c r="P1973" i="88" a="1"/>
  <c r="P1973" i="88" s="1"/>
  <c r="P1974" i="88" a="1"/>
  <c r="P1974" i="88"/>
  <c r="P1975" i="88" a="1"/>
  <c r="P1975" i="88"/>
  <c r="P1976" i="88" a="1"/>
  <c r="P1976" i="88" s="1"/>
  <c r="P1977" i="88" a="1"/>
  <c r="P1977" i="88" s="1"/>
  <c r="P1978" i="88" a="1"/>
  <c r="P1978" i="88" s="1"/>
  <c r="P1979" i="88" a="1"/>
  <c r="P1979" i="88" s="1"/>
  <c r="P1980" i="88" a="1"/>
  <c r="P1980" i="88" s="1"/>
  <c r="P1981" i="88" a="1"/>
  <c r="P1981" i="88"/>
  <c r="P1982" i="88" a="1"/>
  <c r="P1982" i="88" s="1"/>
  <c r="P1983" i="88" a="1"/>
  <c r="P1983" i="88"/>
  <c r="P1984" i="88" a="1"/>
  <c r="P1984" i="88" s="1"/>
  <c r="P1985" i="88" a="1"/>
  <c r="P1985" i="88" s="1"/>
  <c r="P1986" i="88" a="1"/>
  <c r="P1986" i="88" s="1"/>
  <c r="P1987" i="88" a="1"/>
  <c r="P1987" i="88"/>
  <c r="P1988" i="88" a="1"/>
  <c r="P1988" i="88" s="1"/>
  <c r="P1989" i="88" a="1"/>
  <c r="P1989" i="88"/>
  <c r="P1990" i="88" a="1"/>
  <c r="P1990" i="88" s="1"/>
  <c r="P1991" i="88" a="1"/>
  <c r="P1991" i="88" s="1"/>
  <c r="P1992" i="88" a="1"/>
  <c r="P1992" i="88" s="1"/>
  <c r="P1993" i="88" a="1"/>
  <c r="P1993" i="88" s="1"/>
  <c r="P1994" i="88" a="1"/>
  <c r="P1994" i="88" s="1"/>
  <c r="P1995" i="88" a="1"/>
  <c r="P1995" i="88" s="1"/>
  <c r="P1996" i="88" a="1"/>
  <c r="P1996" i="88" s="1"/>
  <c r="P1997" i="88" a="1"/>
  <c r="P1997" i="88" s="1"/>
  <c r="P1998" i="88" a="1"/>
  <c r="P1998" i="88" s="1"/>
  <c r="P1999" i="88" a="1"/>
  <c r="P1999" i="88" s="1"/>
  <c r="P2000" i="88" a="1"/>
  <c r="P2000" i="88"/>
  <c r="P2001" i="88" a="1"/>
  <c r="P2001" i="88" s="1"/>
  <c r="P2002" i="88" a="1"/>
  <c r="P2002" i="88" s="1"/>
  <c r="P2003" i="88" a="1"/>
  <c r="P2003" i="88" s="1"/>
  <c r="P2004" i="88" a="1"/>
  <c r="P2004" i="88"/>
  <c r="P2005" i="88" a="1"/>
  <c r="P2005" i="88" s="1"/>
  <c r="P2006" i="88" a="1"/>
  <c r="P2006" i="88" s="1"/>
  <c r="P2007" i="88" a="1"/>
  <c r="P2007" i="88" s="1"/>
  <c r="P2008" i="88" a="1"/>
  <c r="P2008" i="88" s="1"/>
  <c r="P2009" i="88" a="1"/>
  <c r="P2009" i="88" s="1"/>
  <c r="P2010" i="88" a="1"/>
  <c r="P2010" i="88" s="1"/>
  <c r="P2011" i="88" a="1"/>
  <c r="P2011" i="88" s="1"/>
  <c r="P2012" i="88" a="1"/>
  <c r="P2012" i="88"/>
  <c r="P2013" i="88" a="1"/>
  <c r="P2013" i="88" s="1"/>
  <c r="P2014" i="88" a="1"/>
  <c r="P2014" i="88"/>
  <c r="P2015" i="88" a="1"/>
  <c r="P2015" i="88" s="1"/>
  <c r="P2016" i="88" a="1"/>
  <c r="P2016" i="88"/>
  <c r="P2017" i="88" a="1"/>
  <c r="P2017" i="88" s="1"/>
  <c r="P2018" i="88" a="1"/>
  <c r="P2018" i="88"/>
  <c r="P2019" i="88" a="1"/>
  <c r="P2019" i="88" s="1"/>
  <c r="P2020" i="88" a="1"/>
  <c r="P2020" i="88"/>
  <c r="P2021" i="88" a="1"/>
  <c r="P2021" i="88" s="1"/>
  <c r="P2022" i="88" a="1"/>
  <c r="P2022" i="88"/>
  <c r="P2023" i="88" a="1"/>
  <c r="P2023" i="88" s="1"/>
  <c r="P2024" i="88" a="1"/>
  <c r="P2024" i="88" s="1"/>
  <c r="P2025" i="88" a="1"/>
  <c r="P2025" i="88" s="1"/>
  <c r="P2026" i="88" a="1"/>
  <c r="P2026" i="88" s="1"/>
  <c r="P2027" i="88" a="1"/>
  <c r="P2027" i="88" s="1"/>
  <c r="P2028" i="88" a="1"/>
  <c r="P2028" i="88" s="1"/>
  <c r="P2029" i="88" a="1"/>
  <c r="P2029" i="88" s="1"/>
  <c r="P2030" i="88" a="1"/>
  <c r="P2030" i="88"/>
  <c r="P2031" i="88" a="1"/>
  <c r="P2031" i="88"/>
  <c r="P2032" i="88" a="1"/>
  <c r="P2032" i="88" s="1"/>
  <c r="P2033" i="88" a="1"/>
  <c r="P2033" i="88" s="1"/>
  <c r="P2034" i="88" a="1"/>
  <c r="P2034" i="88" s="1"/>
  <c r="P2035" i="88" a="1"/>
  <c r="P2035" i="88" s="1"/>
  <c r="P2036" i="88" a="1"/>
  <c r="P2036" i="88" s="1"/>
  <c r="P2037" i="88" a="1"/>
  <c r="P2037" i="88" s="1"/>
  <c r="P2038" i="88" a="1"/>
  <c r="P2038" i="88" s="1"/>
  <c r="P2039" i="88" a="1"/>
  <c r="P2039" i="88" s="1"/>
  <c r="P2040" i="88" a="1"/>
  <c r="P2040" i="88"/>
  <c r="P2041" i="88" a="1"/>
  <c r="P2041" i="88" s="1"/>
  <c r="P2042" i="88" a="1"/>
  <c r="P2042" i="88" s="1"/>
  <c r="P2043" i="88" a="1"/>
  <c r="P2043" i="88"/>
  <c r="P2044" i="88" a="1"/>
  <c r="P2044" i="88" s="1"/>
  <c r="P2045" i="88" a="1"/>
  <c r="P2045" i="88" s="1"/>
  <c r="P2046" i="88" a="1"/>
  <c r="P2046" i="88"/>
  <c r="P2047" i="88" a="1"/>
  <c r="P2047" i="88"/>
  <c r="P2048" i="88" a="1"/>
  <c r="P2048" i="88" s="1"/>
  <c r="P2049" i="88" a="1"/>
  <c r="P2049" i="88" s="1"/>
  <c r="P2050" i="88" a="1"/>
  <c r="P2050" i="88" s="1"/>
  <c r="P2051" i="88" a="1"/>
  <c r="P2051" i="88" s="1"/>
  <c r="P2052" i="88" a="1"/>
  <c r="P2052" i="88" s="1"/>
  <c r="P2053" i="88" a="1"/>
  <c r="P2053" i="88" s="1"/>
  <c r="P2054" i="88" a="1"/>
  <c r="P2054" i="88"/>
  <c r="P2055" i="88" a="1"/>
  <c r="P2055" i="88"/>
  <c r="P2056" i="88" a="1"/>
  <c r="P2056" i="88" s="1"/>
  <c r="P2057" i="88" a="1"/>
  <c r="P2057" i="88" s="1"/>
  <c r="P2058" i="88" a="1"/>
  <c r="P2058" i="88" s="1"/>
  <c r="P2059" i="88" a="1"/>
  <c r="P2059" i="88"/>
  <c r="P2060" i="88" a="1"/>
  <c r="P2060" i="88" s="1"/>
  <c r="P2061" i="88" a="1"/>
  <c r="P2061" i="88"/>
  <c r="P2062" i="88" a="1"/>
  <c r="P2062" i="88" s="1"/>
  <c r="P2063" i="88" a="1"/>
  <c r="P2063" i="88" s="1"/>
  <c r="P2064" i="88" a="1"/>
  <c r="P2064" i="88" s="1"/>
  <c r="P2065" i="88" a="1"/>
  <c r="P2065" i="88" s="1"/>
  <c r="P2066" i="88" a="1"/>
  <c r="P2066" i="88" s="1"/>
  <c r="P2067" i="88" a="1"/>
  <c r="P2067" i="88"/>
  <c r="P2068" i="88" a="1"/>
  <c r="P2068" i="88" s="1"/>
  <c r="P2069" i="88" a="1"/>
  <c r="P2069" i="88" s="1"/>
  <c r="P2070" i="88" a="1"/>
  <c r="P2070" i="88" s="1"/>
  <c r="P2071" i="88" a="1"/>
  <c r="P2071" i="88"/>
  <c r="P2072" i="88" a="1"/>
  <c r="P2072" i="88" s="1"/>
  <c r="P2073" i="88" a="1"/>
  <c r="P2073" i="88" s="1"/>
  <c r="P2074" i="88" a="1"/>
  <c r="P2074" i="88"/>
  <c r="P2075" i="88" a="1"/>
  <c r="P2075" i="88" s="1"/>
  <c r="P2076" i="88" a="1"/>
  <c r="P2076" i="88" s="1"/>
  <c r="P2077" i="88" a="1"/>
  <c r="P2077" i="88"/>
  <c r="P2078" i="88" a="1"/>
  <c r="P2078" i="88" s="1"/>
  <c r="P2079" i="88" a="1"/>
  <c r="P2079" i="88" s="1"/>
  <c r="P2080" i="88" a="1"/>
  <c r="P2080" i="88" s="1"/>
  <c r="P2081" i="88" a="1"/>
  <c r="P2081" i="88" s="1"/>
  <c r="P2082" i="88" a="1"/>
  <c r="P2082" i="88"/>
  <c r="P2083" i="88" a="1"/>
  <c r="P2083" i="88" s="1"/>
  <c r="P2084" i="88" a="1"/>
  <c r="P2084" i="88" s="1"/>
  <c r="P2085" i="88" a="1"/>
  <c r="P2085" i="88" s="1"/>
  <c r="P2086" i="88" a="1"/>
  <c r="P2086" i="88" s="1"/>
  <c r="P2087" i="88" a="1"/>
  <c r="P2087" i="88" s="1"/>
  <c r="P2088" i="88" a="1"/>
  <c r="P2088" i="88" s="1"/>
  <c r="P2089" i="88" a="1"/>
  <c r="P2089" i="88"/>
  <c r="P2090" i="88" a="1"/>
  <c r="P2090" i="88" s="1"/>
  <c r="P2091" i="88" a="1"/>
  <c r="P2091" i="88" s="1"/>
  <c r="P2092" i="88" a="1"/>
  <c r="P2092" i="88"/>
  <c r="P2093" i="88" a="1"/>
  <c r="P2093" i="88" s="1"/>
  <c r="P2094" i="88" a="1"/>
  <c r="P2094" i="88" s="1"/>
  <c r="P2095" i="88" a="1"/>
  <c r="P2095" i="88" s="1"/>
  <c r="P2096" i="88" a="1"/>
  <c r="P2096" i="88" s="1"/>
  <c r="P2097" i="88" a="1"/>
  <c r="P2097" i="88"/>
  <c r="P2098" i="88" a="1"/>
  <c r="P2098" i="88" s="1"/>
  <c r="P2099" i="88" a="1"/>
  <c r="P2099" i="88" s="1"/>
  <c r="P2100" i="88" a="1"/>
  <c r="P2100" i="88"/>
  <c r="P2101" i="88" a="1"/>
  <c r="P2101" i="88" s="1"/>
  <c r="P2102" i="88" a="1"/>
  <c r="P2102" i="88" s="1"/>
  <c r="P2103" i="88" a="1"/>
  <c r="P2103" i="88"/>
  <c r="P2104" i="88" a="1"/>
  <c r="P2104" i="88" s="1"/>
  <c r="P2105" i="88" a="1"/>
  <c r="P2105" i="88" s="1"/>
  <c r="P2106" i="88" a="1"/>
  <c r="P2106" i="88" s="1"/>
  <c r="P2107" i="88" a="1"/>
  <c r="P2107" i="88"/>
  <c r="P2108" i="88" a="1"/>
  <c r="P2108" i="88"/>
  <c r="P2109" i="88" a="1"/>
  <c r="P2109" i="88" s="1"/>
  <c r="P2110" i="88" a="1"/>
  <c r="P2110" i="88" s="1"/>
  <c r="P2111" i="88" a="1"/>
  <c r="P2111" i="88" s="1"/>
  <c r="P2112" i="88" a="1"/>
  <c r="P2112" i="88" s="1"/>
  <c r="P2113" i="88" a="1"/>
  <c r="P2113" i="88" s="1"/>
  <c r="P2114" i="88" a="1"/>
  <c r="P2114" i="88"/>
  <c r="P2115" i="88" a="1"/>
  <c r="P2115" i="88"/>
  <c r="P2116" i="88" a="1"/>
  <c r="P2116" i="88"/>
  <c r="P2117" i="88" a="1"/>
  <c r="P2117" i="88" s="1"/>
  <c r="P2118" i="88" a="1"/>
  <c r="P2118" i="88" s="1"/>
  <c r="P2119" i="88" a="1"/>
  <c r="P2119" i="88" s="1"/>
  <c r="P2120" i="88" a="1"/>
  <c r="P2120" i="88" s="1"/>
  <c r="P2121" i="88" a="1"/>
  <c r="P2121" i="88" s="1"/>
  <c r="P2122" i="88" a="1"/>
  <c r="P2122" i="88" s="1"/>
  <c r="P2123" i="88" a="1"/>
  <c r="P2123" i="88" s="1"/>
  <c r="P2124" i="88" a="1"/>
  <c r="P2124" i="88" s="1"/>
  <c r="P2125" i="88" a="1"/>
  <c r="P2125" i="88"/>
  <c r="P2126" i="88" a="1"/>
  <c r="P2126" i="88" s="1"/>
  <c r="P2127" i="88" a="1"/>
  <c r="P2127" i="88" s="1"/>
  <c r="P2128" i="88" a="1"/>
  <c r="P2128" i="88"/>
  <c r="P2129" i="88" a="1"/>
  <c r="P2129" i="88" s="1"/>
  <c r="P2130" i="88" a="1"/>
  <c r="P2130" i="88" s="1"/>
  <c r="P2131" i="88" a="1"/>
  <c r="P2131" i="88" s="1"/>
  <c r="P2132" i="88" a="1"/>
  <c r="P2132" i="88" s="1"/>
  <c r="P2133" i="88" a="1"/>
  <c r="P2133" i="88"/>
  <c r="P2134" i="88" a="1"/>
  <c r="P2134" i="88" s="1"/>
  <c r="P2135" i="88" a="1"/>
  <c r="P2135" i="88" s="1"/>
  <c r="P2136" i="88" a="1"/>
  <c r="P2136" i="88" s="1"/>
  <c r="P2137" i="88" a="1"/>
  <c r="P2137" i="88" s="1"/>
  <c r="P2138" i="88" a="1"/>
  <c r="P2138" i="88" s="1"/>
  <c r="P2139" i="88" a="1"/>
  <c r="P2139" i="88" s="1"/>
  <c r="P2140" i="88" a="1"/>
  <c r="P2140" i="88"/>
  <c r="P2141" i="88" a="1"/>
  <c r="P2141" i="88" s="1"/>
  <c r="P2142" i="88" a="1"/>
  <c r="P2142" i="88" s="1"/>
  <c r="P2143" i="88" a="1"/>
  <c r="P2143" i="88" s="1"/>
  <c r="P2144" i="88" a="1"/>
  <c r="P2144" i="88" s="1"/>
  <c r="P2145" i="88" a="1"/>
  <c r="P2145" i="88"/>
  <c r="P2146" i="88" a="1"/>
  <c r="P2146" i="88"/>
  <c r="P2147" i="88" a="1"/>
  <c r="P2147" i="88" s="1"/>
  <c r="P2148" i="88" a="1"/>
  <c r="P2148" i="88" s="1"/>
  <c r="P2149" i="88" a="1"/>
  <c r="P2149" i="88" s="1"/>
  <c r="P2150" i="88" a="1"/>
  <c r="P2150" i="88" s="1"/>
  <c r="P2151" i="88" a="1"/>
  <c r="P2151" i="88" s="1"/>
  <c r="P2152" i="88" a="1"/>
  <c r="P2152" i="88" s="1"/>
  <c r="P2153" i="88" a="1"/>
  <c r="P2153" i="88" s="1"/>
  <c r="P2154" i="88" a="1"/>
  <c r="P2154" i="88" s="1"/>
  <c r="P2155" i="88" a="1"/>
  <c r="P2155" i="88" s="1"/>
  <c r="P2156" i="88" a="1"/>
  <c r="P2156" i="88"/>
  <c r="P2157" i="88" a="1"/>
  <c r="P2157" i="88" s="1"/>
  <c r="P2158" i="88" a="1"/>
  <c r="P2158" i="88" s="1"/>
  <c r="P2159" i="88" a="1"/>
  <c r="P2159" i="88" s="1"/>
  <c r="P2160" i="88" a="1"/>
  <c r="P2160" i="88" s="1"/>
  <c r="P2161" i="88" a="1"/>
  <c r="P2161" i="88" s="1"/>
  <c r="P2162" i="88" a="1"/>
  <c r="P2162" i="88" s="1"/>
  <c r="P2163" i="88" a="1"/>
  <c r="P2163" i="88" s="1"/>
  <c r="P2164" i="88" a="1"/>
  <c r="P2164" i="88" s="1"/>
  <c r="P2165" i="88" a="1"/>
  <c r="P2165" i="88" s="1"/>
  <c r="P2166" i="88" a="1"/>
  <c r="P2166" i="88" s="1"/>
  <c r="P2167" i="88" a="1"/>
  <c r="P2167" i="88" s="1"/>
  <c r="P2168" i="88" a="1"/>
  <c r="P2168" i="88" s="1"/>
  <c r="P2169" i="88" a="1"/>
  <c r="P2169" i="88" s="1"/>
  <c r="P2170" i="88" a="1"/>
  <c r="P2170" i="88"/>
  <c r="P2171" i="88" a="1"/>
  <c r="P2171" i="88" s="1"/>
  <c r="P2172" i="88" a="1"/>
  <c r="P2172" i="88"/>
  <c r="P2173" i="88" a="1"/>
  <c r="P2173" i="88" s="1"/>
  <c r="P2174" i="88" a="1"/>
  <c r="P2174" i="88"/>
  <c r="P2175" i="88" a="1"/>
  <c r="P2175" i="88" s="1"/>
  <c r="P2176" i="88" a="1"/>
  <c r="P2176" i="88" s="1"/>
  <c r="P2177" i="88" a="1"/>
  <c r="P2177" i="88" s="1"/>
  <c r="P2178" i="88" a="1"/>
  <c r="P2178" i="88"/>
  <c r="P2179" i="88" a="1"/>
  <c r="P2179" i="88" s="1"/>
  <c r="P2180" i="88" a="1"/>
  <c r="P2180" i="88" s="1"/>
  <c r="P2181" i="88" a="1"/>
  <c r="P2181" i="88" s="1"/>
  <c r="P2182" i="88" a="1"/>
  <c r="P2182" i="88"/>
  <c r="P2183" i="88" a="1"/>
  <c r="P2183" i="88" s="1"/>
  <c r="P2184" i="88" a="1"/>
  <c r="P2184" i="88" s="1"/>
  <c r="P2185" i="88" a="1"/>
  <c r="P2185" i="88"/>
  <c r="P2186" i="88" a="1"/>
  <c r="P2186" i="88"/>
  <c r="P2187" i="88" a="1"/>
  <c r="P2187" i="88" s="1"/>
  <c r="P2188" i="88" a="1"/>
  <c r="P2188" i="88"/>
  <c r="P2189" i="88" a="1"/>
  <c r="P2189" i="88" s="1"/>
  <c r="P2190" i="88" a="1"/>
  <c r="P2190" i="88"/>
  <c r="P2191" i="88" a="1"/>
  <c r="P2191" i="88" s="1"/>
  <c r="P2192" i="88" a="1"/>
  <c r="P2192" i="88" s="1"/>
  <c r="P2193" i="88" a="1"/>
  <c r="P2193" i="88" s="1"/>
  <c r="P2194" i="88" a="1"/>
  <c r="P2194" i="88" s="1"/>
  <c r="P2195" i="88" a="1"/>
  <c r="P2195" i="88" s="1"/>
  <c r="P2196" i="88" a="1"/>
  <c r="P2196" i="88" s="1"/>
  <c r="P2197" i="88" a="1"/>
  <c r="P2197" i="88" s="1"/>
  <c r="P2198" i="88" a="1"/>
  <c r="P2198" i="88" s="1"/>
  <c r="P2199" i="88" a="1"/>
  <c r="P2199" i="88"/>
  <c r="P2200" i="88" a="1"/>
  <c r="P2200" i="88" s="1"/>
  <c r="P2201" i="88" a="1"/>
  <c r="P2201" i="88" s="1"/>
  <c r="P2202" i="88" a="1"/>
  <c r="P2202" i="88"/>
  <c r="P2203" i="88" a="1"/>
  <c r="P2203" i="88"/>
  <c r="P2204" i="88" a="1"/>
  <c r="P2204" i="88" s="1"/>
  <c r="P2205" i="88" a="1"/>
  <c r="P2205" i="88"/>
  <c r="P2206" i="88" a="1"/>
  <c r="P2206" i="88" s="1"/>
  <c r="P2207" i="88" a="1"/>
  <c r="P2207" i="88" s="1"/>
  <c r="P2208" i="88" a="1"/>
  <c r="P2208" i="88" s="1"/>
  <c r="P2209" i="88" a="1"/>
  <c r="P2209" i="88" s="1"/>
  <c r="P2210" i="88" a="1"/>
  <c r="P2210" i="88"/>
  <c r="P2211" i="88" a="1"/>
  <c r="P2211" i="88" s="1"/>
  <c r="P2212" i="88" a="1"/>
  <c r="P2212" i="88"/>
  <c r="P2213" i="88" a="1"/>
  <c r="P2213" i="88" s="1"/>
  <c r="P2214" i="88" a="1"/>
  <c r="P2214" i="88" s="1"/>
  <c r="P2215" i="88" a="1"/>
  <c r="P2215" i="88" s="1"/>
  <c r="P2216" i="88" a="1"/>
  <c r="P2216" i="88"/>
  <c r="P2217" i="88" a="1"/>
  <c r="P2217" i="88" s="1"/>
  <c r="P2218" i="88" a="1"/>
  <c r="P2218" i="88" s="1"/>
  <c r="P2219" i="88" a="1"/>
  <c r="P2219" i="88" s="1"/>
  <c r="P2220" i="88" a="1"/>
  <c r="P2220" i="88" s="1"/>
  <c r="P2221" i="88" a="1"/>
  <c r="P2221" i="88" s="1"/>
  <c r="P2222" i="88" a="1"/>
  <c r="P2222" i="88" s="1"/>
  <c r="P2223" i="88" a="1"/>
  <c r="P2223" i="88"/>
  <c r="P2224" i="88" a="1"/>
  <c r="P2224" i="88" s="1"/>
  <c r="P2225" i="88" a="1"/>
  <c r="P2225" i="88" s="1"/>
  <c r="P2226" i="88" a="1"/>
  <c r="P2226" i="88" s="1"/>
  <c r="P2227" i="88" a="1"/>
  <c r="P2227" i="88" s="1"/>
  <c r="P2228" i="88" a="1"/>
  <c r="P2228" i="88"/>
  <c r="P2229" i="88" a="1"/>
  <c r="P2229" i="88"/>
  <c r="P2230" i="88" a="1"/>
  <c r="P2230" i="88"/>
  <c r="P2231" i="88" a="1"/>
  <c r="P2231" i="88" s="1"/>
  <c r="P2232" i="88" a="1"/>
  <c r="P2232" i="88" s="1"/>
  <c r="P2233" i="88" a="1"/>
  <c r="P2233" i="88"/>
  <c r="P2234" i="88" a="1"/>
  <c r="P2234" i="88" s="1"/>
  <c r="P2235" i="88" a="1"/>
  <c r="P2235" i="88" s="1"/>
  <c r="P2236" i="88" a="1"/>
  <c r="P2236" i="88" s="1"/>
  <c r="P2237" i="88" a="1"/>
  <c r="P2237" i="88" s="1"/>
  <c r="P2238" i="88" a="1"/>
  <c r="P2238" i="88" s="1"/>
  <c r="P2239" i="88" a="1"/>
  <c r="P2239" i="88"/>
  <c r="P2240" i="88" a="1"/>
  <c r="P2240" i="88" s="1"/>
  <c r="P2241" i="88" a="1"/>
  <c r="P2241" i="88" s="1"/>
  <c r="P2242" i="88" a="1"/>
  <c r="P2242" i="88" s="1"/>
  <c r="P2243" i="88" a="1"/>
  <c r="P2243" i="88"/>
  <c r="P2244" i="88" a="1"/>
  <c r="P2244" i="88" s="1"/>
  <c r="P2245" i="88" a="1"/>
  <c r="P2245" i="88" s="1"/>
  <c r="P2246" i="88" a="1"/>
  <c r="P2246" i="88"/>
  <c r="P2247" i="88" a="1"/>
  <c r="P2247" i="88" s="1"/>
  <c r="P2248" i="88" a="1"/>
  <c r="P2248" i="88" s="1"/>
  <c r="P2249" i="88" a="1"/>
  <c r="P2249" i="88"/>
  <c r="P2250" i="88" a="1"/>
  <c r="P2250" i="88" s="1"/>
  <c r="P2251" i="88" a="1"/>
  <c r="P2251" i="88" s="1"/>
  <c r="P2252" i="88" a="1"/>
  <c r="P2252" i="88" s="1"/>
  <c r="P2253" i="88" a="1"/>
  <c r="P2253" i="88" s="1"/>
  <c r="P2254" i="88" a="1"/>
  <c r="P2254" i="88" s="1"/>
  <c r="P2255" i="88" a="1"/>
  <c r="P2255" i="88"/>
  <c r="P2256" i="88" a="1"/>
  <c r="P2256" i="88" s="1"/>
  <c r="P2257" i="88" a="1"/>
  <c r="P2257" i="88"/>
  <c r="P2258" i="88" a="1"/>
  <c r="P2258" i="88" s="1"/>
  <c r="P2259" i="88" a="1"/>
  <c r="P2259" i="88"/>
  <c r="P2260" i="88" a="1"/>
  <c r="P2260" i="88"/>
  <c r="P2261" i="88" a="1"/>
  <c r="P2261" i="88" s="1"/>
  <c r="P2262" i="88" a="1"/>
  <c r="P2262" i="88" s="1"/>
  <c r="P2263" i="88" a="1"/>
  <c r="P2263" i="88" s="1"/>
  <c r="P2264" i="88" a="1"/>
  <c r="P2264" i="88"/>
  <c r="P2265" i="88" a="1"/>
  <c r="P2265" i="88" s="1"/>
  <c r="P2266" i="88" a="1"/>
  <c r="P2266" i="88" s="1"/>
  <c r="P2267" i="88" a="1"/>
  <c r="P2267" i="88" s="1"/>
  <c r="P2268" i="88" a="1"/>
  <c r="P2268" i="88" s="1"/>
  <c r="P2269" i="88" a="1"/>
  <c r="P2269" i="88" s="1"/>
  <c r="P2270" i="88" a="1"/>
  <c r="P2270" i="88"/>
  <c r="P2271" i="88" a="1"/>
  <c r="P2271" i="88" s="1"/>
  <c r="P2272" i="88" a="1"/>
  <c r="P2272" i="88"/>
  <c r="P2273" i="88" a="1"/>
  <c r="P2273" i="88" s="1"/>
  <c r="P2274" i="88" a="1"/>
  <c r="P2274" i="88" s="1"/>
  <c r="P2275" i="88" a="1"/>
  <c r="P2275" i="88" s="1"/>
  <c r="P2276" i="88" a="1"/>
  <c r="P2276" i="88" s="1"/>
  <c r="P2277" i="88" a="1"/>
  <c r="P2277" i="88" s="1"/>
  <c r="P2278" i="88" a="1"/>
  <c r="P2278" i="88" s="1"/>
  <c r="P2279" i="88" a="1"/>
  <c r="P2279" i="88" s="1"/>
  <c r="P2280" i="88" a="1"/>
  <c r="P2280" i="88" s="1"/>
  <c r="P2281" i="88" a="1"/>
  <c r="P2281" i="88" s="1"/>
  <c r="P2282" i="88" a="1"/>
  <c r="P2282" i="88"/>
  <c r="P2283" i="88" a="1"/>
  <c r="P2283" i="88" s="1"/>
  <c r="P2284" i="88" a="1"/>
  <c r="P2284" i="88" s="1"/>
  <c r="P2285" i="88" a="1"/>
  <c r="P2285" i="88" s="1"/>
  <c r="P2286" i="88" a="1"/>
  <c r="P2286" i="88" s="1"/>
  <c r="P2287" i="88" a="1"/>
  <c r="P2287" i="88" s="1"/>
  <c r="P2288" i="88" a="1"/>
  <c r="P2288" i="88" s="1"/>
  <c r="P2289" i="88" a="1"/>
  <c r="P2289" i="88"/>
  <c r="P2290" i="88" a="1"/>
  <c r="P2290" i="88"/>
  <c r="P2291" i="88" a="1"/>
  <c r="P2291" i="88" s="1"/>
  <c r="P2292" i="88" a="1"/>
  <c r="P2292" i="88" s="1"/>
  <c r="P2293" i="88" a="1"/>
  <c r="P2293" i="88"/>
  <c r="P2294" i="88" a="1"/>
  <c r="P2294" i="88" s="1"/>
  <c r="P2295" i="88" a="1"/>
  <c r="P2295" i="88"/>
  <c r="P2296" i="88" a="1"/>
  <c r="P2296" i="88" s="1"/>
  <c r="P2297" i="88" a="1"/>
  <c r="P2297" i="88" s="1"/>
  <c r="P2298" i="88" a="1"/>
  <c r="P2298" i="88" s="1"/>
  <c r="P2299" i="88" a="1"/>
  <c r="P2299" i="88" s="1"/>
  <c r="P2300" i="88" a="1"/>
  <c r="P2300" i="88" s="1"/>
  <c r="P2301" i="88" a="1"/>
  <c r="P2301" i="88"/>
  <c r="P2302" i="88" a="1"/>
  <c r="P2302" i="88" s="1"/>
  <c r="P2303" i="88" a="1"/>
  <c r="P2303" i="88" s="1"/>
  <c r="P2304" i="88" a="1"/>
  <c r="P2304" i="88" s="1"/>
  <c r="P2305" i="88" a="1"/>
  <c r="P2305" i="88"/>
  <c r="P2306" i="88" a="1"/>
  <c r="P2306" i="88" s="1"/>
  <c r="P2307" i="88" a="1"/>
  <c r="P2307" i="88" s="1"/>
  <c r="P2308" i="88" a="1"/>
  <c r="P2308" i="88"/>
  <c r="P2309" i="88" a="1"/>
  <c r="P2309" i="88" s="1"/>
  <c r="P2310" i="88" a="1"/>
  <c r="P2310" i="88" s="1"/>
  <c r="P2311" i="88" a="1"/>
  <c r="P2311" i="88"/>
  <c r="P2312" i="88" a="1"/>
  <c r="P2312" i="88"/>
  <c r="P2313" i="88" a="1"/>
  <c r="P2313" i="88" s="1"/>
  <c r="P2314" i="88" a="1"/>
  <c r="P2314" i="88"/>
  <c r="P2315" i="88" a="1"/>
  <c r="P2315" i="88"/>
  <c r="P2316" i="88" a="1"/>
  <c r="P2316" i="88" s="1"/>
  <c r="P2317" i="88" a="1"/>
  <c r="P2317" i="88" s="1"/>
  <c r="P2318" i="88" a="1"/>
  <c r="P2318" i="88"/>
  <c r="P2319" i="88" a="1"/>
  <c r="P2319" i="88" s="1"/>
  <c r="P2320" i="88" a="1"/>
  <c r="P2320" i="88" s="1"/>
  <c r="P2321" i="88" a="1"/>
  <c r="P2321" i="88" s="1"/>
  <c r="P2322" i="88" a="1"/>
  <c r="P2322" i="88" s="1"/>
  <c r="P2323" i="88" a="1"/>
  <c r="P2323" i="88" s="1"/>
  <c r="P2324" i="88" a="1"/>
  <c r="P2324" i="88"/>
  <c r="P2325" i="88" a="1"/>
  <c r="P2325" i="88" s="1"/>
  <c r="P2326" i="88" a="1"/>
  <c r="P2326" i="88" s="1"/>
  <c r="P2327" i="88" a="1"/>
  <c r="P2327" i="88"/>
  <c r="P2328" i="88" a="1"/>
  <c r="P2328" i="88" s="1"/>
  <c r="P2329" i="88" a="1"/>
  <c r="P2329" i="88" s="1"/>
  <c r="P2330" i="88" a="1"/>
  <c r="P2330" i="88" s="1"/>
  <c r="P2331" i="88" a="1"/>
  <c r="P2331" i="88" s="1"/>
  <c r="P2332" i="88" a="1"/>
  <c r="P2332" i="88"/>
  <c r="P2333" i="88" a="1"/>
  <c r="P2333" i="88" s="1"/>
  <c r="P2334" i="88" a="1"/>
  <c r="P2334" i="88" s="1"/>
  <c r="P2335" i="88" a="1"/>
  <c r="P2335" i="88"/>
  <c r="P2336" i="88" a="1"/>
  <c r="P2336" i="88"/>
  <c r="P2337" i="88" a="1"/>
  <c r="P2337" i="88" s="1"/>
  <c r="P2338" i="88" a="1"/>
  <c r="P2338" i="88" s="1"/>
  <c r="P2339" i="88" a="1"/>
  <c r="P2339" i="88" s="1"/>
  <c r="P2340" i="88" a="1"/>
  <c r="P2340" i="88" s="1"/>
  <c r="P2341" i="88" a="1"/>
  <c r="P2341" i="88" s="1"/>
  <c r="P2342" i="88" a="1"/>
  <c r="P2342" i="88"/>
  <c r="P2343" i="88" a="1"/>
  <c r="P2343" i="88" s="1"/>
  <c r="P2344" i="88" a="1"/>
  <c r="P2344" i="88"/>
  <c r="P2345" i="88" a="1"/>
  <c r="P2345" i="88" s="1"/>
  <c r="P2346" i="88" a="1"/>
  <c r="P2346" i="88" s="1"/>
  <c r="P2347" i="88" a="1"/>
  <c r="P2347" i="88"/>
  <c r="P2348" i="88" a="1"/>
  <c r="P2348" i="88" s="1"/>
  <c r="P2349" i="88" a="1"/>
  <c r="P2349" i="88"/>
  <c r="P2350" i="88" a="1"/>
  <c r="P2350" i="88" s="1"/>
  <c r="P2351" i="88" a="1"/>
  <c r="P2351" i="88" s="1"/>
  <c r="P2352" i="88" a="1"/>
  <c r="P2352" i="88" s="1"/>
  <c r="P2353" i="88" a="1"/>
  <c r="P2353" i="88" s="1"/>
  <c r="P2354" i="88" a="1"/>
  <c r="P2354" i="88" s="1"/>
  <c r="P2355" i="88" a="1"/>
  <c r="P2355" i="88"/>
  <c r="P2356" i="88" a="1"/>
  <c r="P2356" i="88" s="1"/>
  <c r="P2357" i="88" a="1"/>
  <c r="P2357" i="88"/>
  <c r="P2358" i="88" a="1"/>
  <c r="P2358" i="88" s="1"/>
  <c r="P2359" i="88" a="1"/>
  <c r="P2359" i="88" s="1"/>
  <c r="P2360" i="88" a="1"/>
  <c r="P2360" i="88"/>
  <c r="P2361" i="88" a="1"/>
  <c r="P2361" i="88"/>
  <c r="P2362" i="88" a="1"/>
  <c r="P2362" i="88"/>
  <c r="P2363" i="88" a="1"/>
  <c r="P2363" i="88" s="1"/>
  <c r="P2364" i="88" a="1"/>
  <c r="P2364" i="88" s="1"/>
  <c r="P2365" i="88" a="1"/>
  <c r="P2365" i="88"/>
  <c r="P2366" i="88" a="1"/>
  <c r="P2366" i="88"/>
  <c r="P2367" i="88" a="1"/>
  <c r="P2367" i="88" s="1"/>
  <c r="P2368" i="88" a="1"/>
  <c r="P2368" i="88" s="1"/>
  <c r="P2369" i="88" a="1"/>
  <c r="P2369" i="88" s="1"/>
  <c r="P2370" i="88" a="1"/>
  <c r="P2370" i="88" s="1"/>
  <c r="P2371" i="88" a="1"/>
  <c r="P2371" i="88" s="1"/>
  <c r="P2372" i="88" a="1"/>
  <c r="P2372" i="88"/>
  <c r="P2373" i="88" a="1"/>
  <c r="P2373" i="88" s="1"/>
  <c r="P2374" i="88" a="1"/>
  <c r="P2374" i="88"/>
  <c r="P2375" i="88" a="1"/>
  <c r="P2375" i="88" s="1"/>
  <c r="P2376" i="88" a="1"/>
  <c r="P2376" i="88" s="1"/>
  <c r="P2377" i="88" a="1"/>
  <c r="P2377" i="88"/>
  <c r="P2378" i="88" a="1"/>
  <c r="P2378" i="88" s="1"/>
  <c r="P2379" i="88" a="1"/>
  <c r="P2379" i="88" s="1"/>
  <c r="P2380" i="88" a="1"/>
  <c r="P2380" i="88"/>
  <c r="P2381" i="88" a="1"/>
  <c r="P2381" i="88" s="1"/>
  <c r="P2382" i="88" a="1"/>
  <c r="P2382" i="88" s="1"/>
  <c r="P2383" i="88" a="1"/>
  <c r="P2383" i="88" s="1"/>
  <c r="P2384" i="88" a="1"/>
  <c r="P2384" i="88" s="1"/>
  <c r="P2385" i="88" a="1"/>
  <c r="P2385" i="88" s="1"/>
  <c r="P2386" i="88" a="1"/>
  <c r="P2386" i="88" s="1"/>
  <c r="P2387" i="88" a="1"/>
  <c r="P2387" i="88"/>
  <c r="P2388" i="88" a="1"/>
  <c r="P2388" i="88" s="1"/>
  <c r="P2389" i="88" a="1"/>
  <c r="P2389" i="88" s="1"/>
  <c r="P2390" i="88" a="1"/>
  <c r="P2390" i="88"/>
  <c r="P2391" i="88" a="1"/>
  <c r="P2391" i="88"/>
  <c r="P2392" i="88" a="1"/>
  <c r="P2392" i="88" s="1"/>
  <c r="P2393" i="88" a="1"/>
  <c r="P2393" i="88"/>
  <c r="P2394" i="88" a="1"/>
  <c r="P2394" i="88" s="1"/>
  <c r="P2395" i="88" a="1"/>
  <c r="P2395" i="88" s="1"/>
  <c r="P2396" i="88" a="1"/>
  <c r="P2396" i="88"/>
  <c r="P2397" i="88" a="1"/>
  <c r="P2397" i="88" s="1"/>
  <c r="P2398" i="88" a="1"/>
  <c r="P2398" i="88" s="1"/>
  <c r="P2399" i="88" a="1"/>
  <c r="P2399" i="88" s="1"/>
  <c r="P2400" i="88" a="1"/>
  <c r="P2400" i="88" s="1"/>
  <c r="P2401" i="88" a="1"/>
  <c r="P2401" i="88"/>
  <c r="P2402" i="88" a="1"/>
  <c r="P2402" i="88" s="1"/>
  <c r="P2403" i="88" a="1"/>
  <c r="P2403" i="88"/>
  <c r="P2404" i="88" a="1"/>
  <c r="P2404" i="88" s="1"/>
  <c r="P2405" i="88" a="1"/>
  <c r="P2405" i="88" s="1"/>
  <c r="P2406" i="88" a="1"/>
  <c r="P2406" i="88" s="1"/>
  <c r="P2407" i="88" a="1"/>
  <c r="P2407" i="88"/>
  <c r="P2408" i="88" a="1"/>
  <c r="P2408" i="88"/>
  <c r="P2409" i="88" a="1"/>
  <c r="P2409" i="88" s="1"/>
  <c r="P2410" i="88" a="1"/>
  <c r="P2410" i="88" s="1"/>
  <c r="P2411" i="88" a="1"/>
  <c r="P2411" i="88" s="1"/>
  <c r="P2412" i="88" a="1"/>
  <c r="P2412" i="88" s="1"/>
  <c r="P2413" i="88" a="1"/>
  <c r="P2413" i="88"/>
  <c r="P2414" i="88" a="1"/>
  <c r="P2414" i="88" s="1"/>
  <c r="P2415" i="88" a="1"/>
  <c r="P2415" i="88" s="1"/>
  <c r="P2416" i="88" a="1"/>
  <c r="P2416" i="88"/>
  <c r="P2417" i="88" a="1"/>
  <c r="P2417" i="88" s="1"/>
  <c r="P2418" i="88" a="1"/>
  <c r="P2418" i="88" s="1"/>
  <c r="P2419" i="88" a="1"/>
  <c r="P2419" i="88"/>
  <c r="P2420" i="88" a="1"/>
  <c r="P2420" i="88"/>
  <c r="P2421" i="88" a="1"/>
  <c r="P2421" i="88" s="1"/>
  <c r="P2422" i="88" a="1"/>
  <c r="P2422" i="88" s="1"/>
  <c r="P2423" i="88" a="1"/>
  <c r="P2423" i="88" s="1"/>
  <c r="P2424" i="88" a="1"/>
  <c r="P2424" i="88" s="1"/>
  <c r="P2425" i="88" a="1"/>
  <c r="P2425" i="88" s="1"/>
  <c r="P2426" i="88" a="1"/>
  <c r="P2426" i="88"/>
  <c r="P2427" i="88" a="1"/>
  <c r="P2427" i="88" s="1"/>
  <c r="P2428" i="88" a="1"/>
  <c r="P2428" i="88" s="1"/>
  <c r="P2429" i="88" a="1"/>
  <c r="P2429" i="88"/>
  <c r="P2430" i="88" a="1"/>
  <c r="P2430" i="88" s="1"/>
  <c r="P2431" i="88" a="1"/>
  <c r="P2431" i="88" s="1"/>
  <c r="P2432" i="88" a="1"/>
  <c r="P2432" i="88"/>
  <c r="P2433" i="88" a="1"/>
  <c r="P2433" i="88" s="1"/>
  <c r="P2434" i="88" a="1"/>
  <c r="P2434" i="88" s="1"/>
  <c r="P2435" i="88" a="1"/>
  <c r="P2435" i="88"/>
  <c r="P2436" i="88" a="1"/>
  <c r="P2436" i="88" s="1"/>
  <c r="P2437" i="88" a="1"/>
  <c r="P2437" i="88"/>
  <c r="P2438" i="88" a="1"/>
  <c r="P2438" i="88"/>
  <c r="P2439" i="88" a="1"/>
  <c r="P2439" i="88"/>
  <c r="P2440" i="88" a="1"/>
  <c r="P2440" i="88" s="1"/>
  <c r="P2441" i="88" a="1"/>
  <c r="P2441" i="88" s="1"/>
  <c r="P2442" i="88" a="1"/>
  <c r="P2442" i="88" s="1"/>
  <c r="P2443" i="88" a="1"/>
  <c r="P2443" i="88" s="1"/>
  <c r="P2444" i="88" a="1"/>
  <c r="P2444" i="88"/>
  <c r="P2445" i="88" a="1"/>
  <c r="P2445" i="88" s="1"/>
  <c r="P2446" i="88" a="1"/>
  <c r="P2446" i="88" s="1"/>
  <c r="P2447" i="88" a="1"/>
  <c r="P2447" i="88" s="1"/>
  <c r="P2448" i="88" a="1"/>
  <c r="P2448" i="88" s="1"/>
  <c r="P2449" i="88" a="1"/>
  <c r="P2449" i="88" s="1"/>
  <c r="P2450" i="88" a="1"/>
  <c r="P2450" i="88"/>
  <c r="P2451" i="88" a="1"/>
  <c r="P2451" i="88" s="1"/>
  <c r="P2452" i="88" a="1"/>
  <c r="P2452" i="88"/>
  <c r="P2453" i="88" a="1"/>
  <c r="P2453" i="88"/>
  <c r="P2454" i="88" a="1"/>
  <c r="P2454" i="88" s="1"/>
  <c r="P2455" i="88" a="1"/>
  <c r="P2455" i="88"/>
  <c r="P2456" i="88" a="1"/>
  <c r="P2456" i="88" s="1"/>
  <c r="P2457" i="88" a="1"/>
  <c r="P2457" i="88" s="1"/>
  <c r="P2458" i="88" a="1"/>
  <c r="P2458" i="88" s="1"/>
  <c r="P2459" i="88" a="1"/>
  <c r="P2459" i="88"/>
  <c r="P2460" i="88" a="1"/>
  <c r="P2460" i="88" s="1"/>
  <c r="P2461" i="88" a="1"/>
  <c r="P2461" i="88" s="1"/>
  <c r="P2462" i="88" a="1"/>
  <c r="P2462" i="88"/>
  <c r="P2463" i="88" a="1"/>
  <c r="P2463" i="88" s="1"/>
  <c r="P2464" i="88" a="1"/>
  <c r="P2464" i="88" s="1"/>
  <c r="P2465" i="88" a="1"/>
  <c r="P2465" i="88"/>
  <c r="P2466" i="88" a="1"/>
  <c r="P2466" i="88" s="1"/>
  <c r="P2467" i="88" a="1"/>
  <c r="P2467" i="88" s="1"/>
  <c r="P2468" i="88" a="1"/>
  <c r="P2468" i="88" s="1"/>
  <c r="P2469" i="88" a="1"/>
  <c r="P2469" i="88" s="1"/>
  <c r="P2470" i="88" a="1"/>
  <c r="P2470" i="88" s="1"/>
  <c r="P2471" i="88" a="1"/>
  <c r="P2471" i="88"/>
  <c r="P2472" i="88" a="1"/>
  <c r="P2472" i="88" s="1"/>
  <c r="P2473" i="88" a="1"/>
  <c r="P2473" i="88"/>
  <c r="P2474" i="88" a="1"/>
  <c r="P2474" i="88" s="1"/>
  <c r="P2475" i="88" a="1"/>
  <c r="P2475" i="88"/>
  <c r="P2476" i="88" a="1"/>
  <c r="P2476" i="88"/>
  <c r="P2477" i="88" a="1"/>
  <c r="P2477" i="88" s="1"/>
  <c r="P2478" i="88" a="1"/>
  <c r="P2478" i="88" s="1"/>
  <c r="P2479" i="88" a="1"/>
  <c r="P2479" i="88" s="1"/>
  <c r="P2480" i="88" a="1"/>
  <c r="P2480" i="88"/>
  <c r="P2481" i="88" a="1"/>
  <c r="P2481" i="88" s="1"/>
  <c r="P2482" i="88" a="1"/>
  <c r="P2482" i="88" s="1"/>
  <c r="P2483" i="88" a="1"/>
  <c r="P2483" i="88" s="1"/>
  <c r="P2484" i="88" a="1"/>
  <c r="P2484" i="88" s="1"/>
  <c r="P2485" i="88" a="1"/>
  <c r="P2485" i="88" s="1"/>
  <c r="P2486" i="88" a="1"/>
  <c r="P2486" i="88"/>
  <c r="P2487" i="88" a="1"/>
  <c r="P2487" i="88" s="1"/>
  <c r="P2488" i="88" a="1"/>
  <c r="P2488" i="88"/>
  <c r="P2489" i="88" a="1"/>
  <c r="P2489" i="88" s="1"/>
  <c r="P2490" i="88" a="1"/>
  <c r="P2490" i="88" s="1"/>
  <c r="P2491" i="88" a="1"/>
  <c r="P2491" i="88" s="1"/>
  <c r="P2492" i="88" a="1"/>
  <c r="P2492" i="88" s="1"/>
  <c r="P2493" i="88" a="1"/>
  <c r="P2493" i="88" s="1"/>
  <c r="P2494" i="88" a="1"/>
  <c r="P2494" i="88" s="1"/>
  <c r="P2495" i="88" a="1"/>
  <c r="P2495" i="88" s="1"/>
  <c r="P2496" i="88" a="1"/>
  <c r="P2496" i="88" s="1"/>
  <c r="P2497" i="88" a="1"/>
  <c r="P2497" i="88" s="1"/>
  <c r="P2498" i="88" a="1"/>
  <c r="P2498" i="88"/>
  <c r="P2499" i="88" a="1"/>
  <c r="P2499" i="88" s="1"/>
  <c r="P2500" i="88" a="1"/>
  <c r="P2500" i="88" s="1"/>
  <c r="P2501" i="88" a="1"/>
  <c r="P2501" i="88" s="1"/>
  <c r="P2502" i="88" a="1"/>
  <c r="P2502" i="88" s="1"/>
  <c r="P2503" i="88" a="1"/>
  <c r="P2503" i="88" s="1"/>
  <c r="P2504" i="88" a="1"/>
  <c r="P2504" i="88" s="1"/>
  <c r="P2505" i="88" a="1"/>
  <c r="P2505" i="88"/>
  <c r="P2506" i="88" a="1"/>
  <c r="P2506" i="88" s="1"/>
  <c r="P2507" i="88" a="1"/>
  <c r="P2507" i="88"/>
  <c r="P2508" i="88" a="1"/>
  <c r="P2508" i="88" s="1"/>
  <c r="P2509" i="88" a="1"/>
  <c r="P2509" i="88" s="1"/>
  <c r="P2510" i="88" a="1"/>
  <c r="P2510" i="88"/>
  <c r="P2511" i="88" a="1"/>
  <c r="P2511" i="88" s="1"/>
  <c r="P2512" i="88" a="1"/>
  <c r="P2512" i="88"/>
  <c r="P2513" i="88" a="1"/>
  <c r="P2513" i="88" s="1"/>
  <c r="P2514" i="88" a="1"/>
  <c r="P2514" i="88" s="1"/>
  <c r="P2515" i="88" a="1"/>
  <c r="P2515" i="88" s="1"/>
  <c r="P2516" i="88" a="1"/>
  <c r="P2516" i="88"/>
  <c r="P2517" i="88" a="1"/>
  <c r="P2517" i="88"/>
  <c r="P2518" i="88" a="1"/>
  <c r="P2518" i="88" s="1"/>
  <c r="P2519" i="88" a="1"/>
  <c r="P2519" i="88" s="1"/>
  <c r="P2520" i="88" a="1"/>
  <c r="P2520" i="88" s="1"/>
  <c r="P2521" i="88" a="1"/>
  <c r="P2521" i="88" s="1"/>
  <c r="P2522" i="88" a="1"/>
  <c r="P2522" i="88"/>
  <c r="P2523" i="88" a="1"/>
  <c r="P2523" i="88" s="1"/>
  <c r="P2524" i="88" a="1"/>
  <c r="P2524" i="88" s="1"/>
  <c r="P2525" i="88" a="1"/>
  <c r="P2525" i="88"/>
  <c r="P2526" i="88" a="1"/>
  <c r="P2526" i="88" s="1"/>
  <c r="P2527" i="88" a="1"/>
  <c r="P2527" i="88"/>
  <c r="P2528" i="88" a="1"/>
  <c r="P2528" i="88" s="1"/>
  <c r="P2529" i="88" a="1"/>
  <c r="P2529" i="88" s="1"/>
  <c r="P2530" i="88" a="1"/>
  <c r="P2530" i="88" s="1"/>
  <c r="P2531" i="88" a="1"/>
  <c r="P2531" i="88" s="1"/>
  <c r="P2532" i="88" a="1"/>
  <c r="P2532" i="88" s="1"/>
  <c r="P2533" i="88" a="1"/>
  <c r="P2533" i="88" s="1"/>
  <c r="P2534" i="88" a="1"/>
  <c r="P2534" i="88" s="1"/>
  <c r="P2535" i="88" a="1"/>
  <c r="P2535" i="88"/>
  <c r="P2536" i="88" a="1"/>
  <c r="P2536" i="88" s="1"/>
  <c r="P2537" i="88" a="1"/>
  <c r="P2537" i="88"/>
  <c r="P2538" i="88" a="1"/>
  <c r="P2538" i="88" s="1"/>
  <c r="P2539" i="88" a="1"/>
  <c r="P2539" i="88" s="1"/>
  <c r="P2540" i="88" a="1"/>
  <c r="P2540" i="88"/>
  <c r="P2541" i="88" a="1"/>
  <c r="P2541" i="88" s="1"/>
  <c r="P2542" i="88" a="1"/>
  <c r="P2542" i="88" s="1"/>
  <c r="P2543" i="88" a="1"/>
  <c r="P2543" i="88"/>
  <c r="P2544" i="88" a="1"/>
  <c r="P2544" i="88" s="1"/>
  <c r="P2545" i="88" a="1"/>
  <c r="P2545" i="88"/>
  <c r="P2546" i="88" a="1"/>
  <c r="P2546" i="88" s="1"/>
  <c r="P2547" i="88" a="1"/>
  <c r="P2547" i="88" s="1"/>
  <c r="P2548" i="88" a="1"/>
  <c r="P2548" i="88"/>
  <c r="P2549" i="88" a="1"/>
  <c r="P2549" i="88" s="1"/>
  <c r="P2550" i="88" a="1"/>
  <c r="P2550" i="88" s="1"/>
  <c r="P2551" i="88" a="1"/>
  <c r="P2551" i="88"/>
  <c r="P2552" i="88" a="1"/>
  <c r="P2552" i="88"/>
  <c r="P2553" i="88" a="1"/>
  <c r="P2553" i="88" s="1"/>
  <c r="P2554" i="88" a="1"/>
  <c r="P2554" i="88" s="1"/>
  <c r="P2555" i="88" a="1"/>
  <c r="P2555" i="88" s="1"/>
  <c r="P2556" i="88" a="1"/>
  <c r="P2556" i="88" s="1"/>
  <c r="P2557" i="88" a="1"/>
  <c r="P2557" i="88" s="1"/>
  <c r="P2558" i="88" a="1"/>
  <c r="P2558" i="88"/>
  <c r="P2559" i="88" a="1"/>
  <c r="P2559" i="88" s="1"/>
  <c r="P2560" i="88" a="1"/>
  <c r="P2560" i="88"/>
  <c r="P2561" i="88" a="1"/>
  <c r="P2561" i="88" s="1"/>
  <c r="P2562" i="88" a="1"/>
  <c r="P2562" i="88" s="1"/>
  <c r="P2563" i="88" a="1"/>
  <c r="P2563" i="88"/>
  <c r="P2564" i="88" a="1"/>
  <c r="P2564" i="88" s="1"/>
  <c r="P2565" i="88" a="1"/>
  <c r="P2565" i="88"/>
  <c r="P2566" i="88" a="1"/>
  <c r="P2566" i="88" s="1"/>
  <c r="P2567" i="88" a="1"/>
  <c r="P2567" i="88" s="1"/>
  <c r="P2568" i="88" a="1"/>
  <c r="P2568" i="88" s="1"/>
  <c r="P2569" i="88" a="1"/>
  <c r="P2569" i="88" s="1"/>
  <c r="P2570" i="88" a="1"/>
  <c r="P2570" i="88" s="1"/>
  <c r="P2571" i="88" a="1"/>
  <c r="P2571" i="88"/>
  <c r="P2572" i="88" a="1"/>
  <c r="P2572" i="88" s="1"/>
  <c r="P2573" i="88" a="1"/>
  <c r="P2573" i="88"/>
  <c r="P2574" i="88" a="1"/>
  <c r="P2574" i="88" s="1"/>
  <c r="P2575" i="88" a="1"/>
  <c r="P2575" i="88" s="1"/>
  <c r="P2576" i="88" a="1"/>
  <c r="P2576" i="88"/>
  <c r="P2577" i="88" a="1"/>
  <c r="P2577" i="88"/>
  <c r="P2578" i="88" a="1"/>
  <c r="P2578" i="88"/>
  <c r="P2579" i="88" a="1"/>
  <c r="P2579" i="88" s="1"/>
  <c r="P2580" i="88" a="1"/>
  <c r="P2580" i="88" s="1"/>
  <c r="P2581" i="88" a="1"/>
  <c r="P2581" i="88"/>
  <c r="P2582" i="88" a="1"/>
  <c r="P2582" i="88"/>
  <c r="P2583" i="88" a="1"/>
  <c r="P2583" i="88" s="1"/>
  <c r="P2584" i="88" a="1"/>
  <c r="P2584" i="88" s="1"/>
  <c r="P2585" i="88" a="1"/>
  <c r="P2585" i="88" s="1"/>
  <c r="P2586" i="88" a="1"/>
  <c r="P2586" i="88" s="1"/>
  <c r="P2587" i="88" a="1"/>
  <c r="P2587" i="88" s="1"/>
  <c r="P2588" i="88" a="1"/>
  <c r="P2588" i="88"/>
  <c r="P2589" i="88" a="1"/>
  <c r="P2589" i="88" s="1"/>
  <c r="P2590" i="88" a="1"/>
  <c r="P2590" i="88"/>
  <c r="P2591" i="88" a="1"/>
  <c r="P2591" i="88" s="1"/>
  <c r="P2592" i="88" a="1"/>
  <c r="P2592" i="88" s="1"/>
  <c r="P2593" i="88" a="1"/>
  <c r="P2593" i="88"/>
  <c r="P2594" i="88" a="1"/>
  <c r="P2594" i="88" s="1"/>
  <c r="P2595" i="88" a="1"/>
  <c r="P2595" i="88" s="1"/>
  <c r="P2596" i="88" a="1"/>
  <c r="P2596" i="88"/>
  <c r="P2597" i="88" a="1"/>
  <c r="P2597" i="88" s="1"/>
  <c r="P2598" i="88" a="1"/>
  <c r="P2598" i="88" s="1"/>
  <c r="P2599" i="88" a="1"/>
  <c r="P2599" i="88" s="1"/>
  <c r="P2600" i="88" a="1"/>
  <c r="P2600" i="88" s="1"/>
  <c r="P2601" i="88" a="1"/>
  <c r="P2601" i="88" s="1"/>
  <c r="P2602" i="88" a="1"/>
  <c r="P2602" i="88" s="1"/>
  <c r="P2603" i="88" a="1"/>
  <c r="P2603" i="88"/>
  <c r="P2604" i="88" a="1"/>
  <c r="P2604" i="88" s="1"/>
  <c r="P2605" i="88" a="1"/>
  <c r="P2605" i="88" s="1"/>
  <c r="P2606" i="88" a="1"/>
  <c r="P2606" i="88"/>
  <c r="P2607" i="88" a="1"/>
  <c r="P2607" i="88"/>
  <c r="P2608" i="88" a="1"/>
  <c r="P2608" i="88" s="1"/>
  <c r="P2609" i="88" a="1"/>
  <c r="P2609" i="88"/>
  <c r="P2610" i="88" a="1"/>
  <c r="P2610" i="88" s="1"/>
  <c r="P2611" i="88" a="1"/>
  <c r="P2611" i="88" s="1"/>
  <c r="P2612" i="88" a="1"/>
  <c r="P2612" i="88"/>
  <c r="P2613" i="88" a="1"/>
  <c r="P2613" i="88" s="1"/>
  <c r="P2614" i="88" a="1"/>
  <c r="P2614" i="88" s="1"/>
  <c r="P2615" i="88" a="1"/>
  <c r="P2615" i="88" s="1"/>
  <c r="P2616" i="88" a="1"/>
  <c r="P2616" i="88" s="1"/>
  <c r="P2617" i="88" a="1"/>
  <c r="P2617" i="88"/>
  <c r="P2618" i="88" a="1"/>
  <c r="P2618" i="88" s="1"/>
  <c r="P2619" i="88" a="1"/>
  <c r="P2619" i="88"/>
  <c r="P2620" i="88" a="1"/>
  <c r="P2620" i="88" s="1"/>
  <c r="P2621" i="88" a="1"/>
  <c r="P2621" i="88" s="1"/>
  <c r="P2622" i="88" a="1"/>
  <c r="P2622" i="88" s="1"/>
  <c r="P2623" i="88" a="1"/>
  <c r="P2623" i="88"/>
  <c r="P2624" i="88" a="1"/>
  <c r="P2624" i="88"/>
  <c r="P2625" i="88" a="1"/>
  <c r="P2625" i="88" s="1"/>
  <c r="P2626" i="88" a="1"/>
  <c r="P2626" i="88" s="1"/>
  <c r="P2627" i="88" a="1"/>
  <c r="P2627" i="88" s="1"/>
  <c r="P2628" i="88" a="1"/>
  <c r="P2628" i="88" s="1"/>
  <c r="P2629" i="88" a="1"/>
  <c r="P2629" i="88"/>
  <c r="P2630" i="88" a="1"/>
  <c r="P2630" i="88" s="1"/>
  <c r="P2631" i="88" a="1"/>
  <c r="P2631" i="88" s="1"/>
  <c r="P2632" i="88" a="1"/>
  <c r="P2632" i="88"/>
  <c r="P2633" i="88" a="1"/>
  <c r="P2633" i="88" s="1"/>
  <c r="P2634" i="88" a="1"/>
  <c r="P2634" i="88" s="1"/>
  <c r="P2635" i="88" a="1"/>
  <c r="P2635" i="88"/>
  <c r="P2636" i="88" a="1"/>
  <c r="P2636" i="88"/>
  <c r="P2637" i="88" a="1"/>
  <c r="P2637" i="88" s="1"/>
  <c r="P2638" i="88" a="1"/>
  <c r="P2638" i="88" s="1"/>
  <c r="P2639" i="88" a="1"/>
  <c r="P2639" i="88" s="1"/>
  <c r="P2640" i="88" a="1"/>
  <c r="P2640" i="88" s="1"/>
  <c r="P2641" i="88" a="1"/>
  <c r="P2641" i="88" s="1"/>
  <c r="P2642" i="88" a="1"/>
  <c r="P2642" i="88"/>
  <c r="P2643" i="88" a="1"/>
  <c r="P2643" i="88" s="1"/>
  <c r="P2644" i="88" a="1"/>
  <c r="P2644" i="88" s="1"/>
  <c r="P2645" i="88" a="1"/>
  <c r="P2645" i="88"/>
  <c r="P2646" i="88" a="1"/>
  <c r="P2646" i="88" s="1"/>
  <c r="P2647" i="88" a="1"/>
  <c r="P2647" i="88" s="1"/>
  <c r="P2648" i="88" a="1"/>
  <c r="P2648" i="88"/>
  <c r="P2649" i="88" a="1"/>
  <c r="P2649" i="88" s="1"/>
  <c r="P2650" i="88" a="1"/>
  <c r="P2650" i="88" s="1"/>
  <c r="P2651" i="88" a="1"/>
  <c r="P2651" i="88"/>
  <c r="P2652" i="88" a="1"/>
  <c r="P2652" i="88" s="1"/>
  <c r="P2653" i="88" a="1"/>
  <c r="P2653" i="88"/>
  <c r="P2654" i="88" a="1"/>
  <c r="P2654" i="88"/>
  <c r="P2655" i="88" a="1"/>
  <c r="P2655" i="88"/>
  <c r="P2656" i="88" a="1"/>
  <c r="P2656" i="88" s="1"/>
  <c r="P2657" i="88" a="1"/>
  <c r="P2657" i="88" s="1"/>
  <c r="P2658" i="88" a="1"/>
  <c r="P2658" i="88" s="1"/>
  <c r="P2659" i="88" a="1"/>
  <c r="P2659" i="88" s="1"/>
  <c r="P2660" i="88" a="1"/>
  <c r="P2660" i="88"/>
  <c r="P2661" i="88" a="1"/>
  <c r="P2661" i="88" s="1"/>
  <c r="P2662" i="88" a="1"/>
  <c r="P2662" i="88" s="1"/>
  <c r="P2663" i="88" a="1"/>
  <c r="P2663" i="88" s="1"/>
  <c r="P2664" i="88" a="1"/>
  <c r="P2664" i="88" s="1"/>
  <c r="P2665" i="88" a="1"/>
  <c r="P2665" i="88" s="1"/>
  <c r="P2666" i="88" a="1"/>
  <c r="P2666" i="88"/>
  <c r="P2667" i="88" a="1"/>
  <c r="P2667" i="88" s="1"/>
  <c r="P2668" i="88" a="1"/>
  <c r="P2668" i="88"/>
  <c r="P2669" i="88" a="1"/>
  <c r="P2669" i="88"/>
  <c r="P2670" i="88" a="1"/>
  <c r="P2670" i="88" s="1"/>
  <c r="P2671" i="88" a="1"/>
  <c r="P2671" i="88"/>
  <c r="P2672" i="88" a="1"/>
  <c r="P2672" i="88" s="1"/>
  <c r="P2673" i="88" a="1"/>
  <c r="P2673" i="88" s="1"/>
  <c r="P2674" i="88" a="1"/>
  <c r="P2674" i="88" s="1"/>
  <c r="P2675" i="88" a="1"/>
  <c r="P2675" i="88"/>
  <c r="P2676" i="88" a="1"/>
  <c r="P2676" i="88" s="1"/>
  <c r="P2677" i="88" a="1"/>
  <c r="P2677" i="88" s="1"/>
  <c r="P2678" i="88" a="1"/>
  <c r="P2678" i="88"/>
  <c r="P2679" i="88" a="1"/>
  <c r="P2679" i="88" s="1"/>
  <c r="P2680" i="88" a="1"/>
  <c r="P2680" i="88" s="1"/>
  <c r="P2681" i="88" a="1"/>
  <c r="P2681" i="88"/>
  <c r="P2682" i="88" a="1"/>
  <c r="P2682" i="88" s="1"/>
  <c r="P2683" i="88" a="1"/>
  <c r="P2683" i="88"/>
  <c r="P2684" i="88" a="1"/>
  <c r="P2684" i="88"/>
  <c r="P2685" i="88" a="1"/>
  <c r="P2685" i="88" s="1"/>
  <c r="P2686" i="88" a="1"/>
  <c r="P2686" i="88" s="1"/>
  <c r="P2687" i="88" a="1"/>
  <c r="P2687" i="88" s="1"/>
  <c r="P2688" i="88" a="1"/>
  <c r="P2688" i="88" s="1"/>
  <c r="P2689" i="88" a="1"/>
  <c r="P2689" i="88"/>
  <c r="P2690" i="88" a="1"/>
  <c r="P2690" i="88"/>
  <c r="P2691" i="88" a="1"/>
  <c r="P2691" i="88" s="1"/>
  <c r="P2692" i="88" a="1"/>
  <c r="P2692" i="88" s="1"/>
  <c r="P2693" i="88" a="1"/>
  <c r="P2693" i="88" s="1"/>
  <c r="P2694" i="88" a="1"/>
  <c r="P2694" i="88" s="1"/>
  <c r="P2695" i="88" a="1"/>
  <c r="P2695" i="88" s="1"/>
  <c r="P2696" i="88" a="1"/>
  <c r="P2696" i="88"/>
  <c r="P2697" i="88" a="1"/>
  <c r="P2697" i="88"/>
  <c r="P2698" i="88" a="1"/>
  <c r="P2698" i="88" s="1"/>
  <c r="P2699" i="88" a="1"/>
  <c r="P2699" i="88" s="1"/>
  <c r="P2700" i="88" a="1"/>
  <c r="P2700" i="88" s="1"/>
  <c r="P2701" i="88" a="1"/>
  <c r="P2701" i="88"/>
  <c r="P2702" i="88" a="1"/>
  <c r="P2702" i="88" s="1"/>
  <c r="P2703" i="88" a="1"/>
  <c r="P2703" i="88" s="1"/>
  <c r="P2704" i="88" a="1"/>
  <c r="P2704" i="88"/>
  <c r="P2705" i="88" a="1"/>
  <c r="P2705" i="88"/>
  <c r="P2706" i="88" a="1"/>
  <c r="P2706" i="88" s="1"/>
  <c r="P2707" i="88" a="1"/>
  <c r="P2707" i="88"/>
  <c r="P2708" i="88" a="1"/>
  <c r="P2708" i="88"/>
  <c r="P2709" i="88" a="1"/>
  <c r="P2709" i="88" s="1"/>
  <c r="P2710" i="88" a="1"/>
  <c r="P2710" i="88" s="1"/>
  <c r="P2711" i="88" a="1"/>
  <c r="P2711" i="88" s="1"/>
  <c r="P2712" i="88" a="1"/>
  <c r="P2712" i="88" s="1"/>
  <c r="P2713" i="88" a="1"/>
  <c r="P2713" i="88" s="1"/>
  <c r="P2714" i="88" a="1"/>
  <c r="P2714" i="88"/>
  <c r="P2715" i="88" a="1"/>
  <c r="P2715" i="88"/>
  <c r="P2716" i="88" a="1"/>
  <c r="P2716" i="88" s="1"/>
  <c r="P2717" i="88" a="1"/>
  <c r="P2717" i="88"/>
  <c r="P2718" i="88" a="1"/>
  <c r="P2718" i="88" s="1"/>
  <c r="P2719" i="88" a="1"/>
  <c r="P2719" i="88" s="1"/>
  <c r="P2720" i="88" a="1"/>
  <c r="P2720" i="88"/>
  <c r="P2721" i="88" a="1"/>
  <c r="P2721" i="88"/>
  <c r="P2722" i="88" a="1"/>
  <c r="P2722" i="88" s="1"/>
  <c r="P2723" i="88" a="1"/>
  <c r="P2723" i="88"/>
  <c r="P2724" i="88" a="1"/>
  <c r="P2724" i="88" s="1"/>
  <c r="P2725" i="88" a="1"/>
  <c r="P2725" i="88"/>
  <c r="P2726" i="88" a="1"/>
  <c r="P2726" i="88" s="1"/>
  <c r="P2727" i="88" a="1"/>
  <c r="P2727" i="88"/>
  <c r="P2728" i="88" a="1"/>
  <c r="P2728" i="88"/>
  <c r="P2729" i="88" a="1"/>
  <c r="P2729" i="88" s="1"/>
  <c r="P2730" i="88" a="1"/>
  <c r="P2730" i="88" s="1"/>
  <c r="P2731" i="88" a="1"/>
  <c r="P2731" i="88" s="1"/>
  <c r="P2732" i="88" a="1"/>
  <c r="P2732" i="88"/>
  <c r="P2733" i="88" a="1"/>
  <c r="P2733" i="88" s="1"/>
  <c r="P2734" i="88" a="1"/>
  <c r="P2734" i="88"/>
  <c r="P2735" i="88" a="1"/>
  <c r="P2735" i="88" s="1"/>
  <c r="P2736" i="88" a="1"/>
  <c r="P2736" i="88" s="1"/>
  <c r="P2737" i="88" a="1"/>
  <c r="P2737" i="88" s="1"/>
  <c r="P2738" i="88" a="1"/>
  <c r="P2738" i="88" s="1"/>
  <c r="P2739" i="88" a="1"/>
  <c r="P2739" i="88" s="1"/>
  <c r="P2740" i="88" a="1"/>
  <c r="P2740" i="88" s="1"/>
  <c r="P2741" i="88" a="1"/>
  <c r="P2741" i="88"/>
  <c r="P2742" i="88" a="1"/>
  <c r="P2742" i="88" s="1"/>
  <c r="P2743" i="88" a="1"/>
  <c r="P2743" i="88"/>
  <c r="P2744" i="88" a="1"/>
  <c r="P2744" i="88" s="1"/>
  <c r="P2745" i="88" a="1"/>
  <c r="P2745" i="88" s="1"/>
  <c r="P2746" i="88" a="1"/>
  <c r="P2746" i="88"/>
  <c r="P2747" i="88" a="1"/>
  <c r="P2747" i="88" s="1"/>
  <c r="P2748" i="88" a="1"/>
  <c r="P2748" i="88" s="1"/>
  <c r="P2749" i="88" a="1"/>
  <c r="P2749" i="88" s="1"/>
  <c r="P2750" i="88" a="1"/>
  <c r="P2750" i="88" s="1"/>
  <c r="P2751" i="88" a="1"/>
  <c r="P2751" i="88"/>
  <c r="P2752" i="88" a="1"/>
  <c r="P2752" i="88" s="1"/>
  <c r="P2753" i="88" a="1"/>
  <c r="P2753" i="88" s="1"/>
  <c r="P2754" i="88" a="1"/>
  <c r="P2754" i="88" s="1"/>
  <c r="P2755" i="88" a="1"/>
  <c r="P2755" i="88" s="1"/>
  <c r="P2756" i="88" a="1"/>
  <c r="P2756" i="88" s="1"/>
  <c r="P2757" i="88" a="1"/>
  <c r="P2757" i="88" s="1"/>
  <c r="P2758" i="88" a="1"/>
  <c r="P2758" i="88" s="1"/>
  <c r="P2759" i="88" a="1"/>
  <c r="P2759" i="88"/>
  <c r="P2760" i="88" a="1"/>
  <c r="P2760" i="88" s="1"/>
  <c r="P2761" i="88" a="1"/>
  <c r="P2761" i="88"/>
  <c r="P2762" i="88" a="1"/>
  <c r="P2762" i="88"/>
  <c r="P2763" i="88" a="1"/>
  <c r="P2763" i="88" s="1"/>
  <c r="P2764" i="88" a="1"/>
  <c r="P2764" i="88"/>
  <c r="P2765" i="88" a="1"/>
  <c r="P2765" i="88" s="1"/>
  <c r="P2766" i="88" a="1"/>
  <c r="P2766" i="88" s="1"/>
  <c r="P2767" i="88" a="1"/>
  <c r="P2767" i="88"/>
  <c r="P2768" i="88" a="1"/>
  <c r="P2768" i="88"/>
  <c r="P2769" i="88" a="1"/>
  <c r="P2769" i="88"/>
  <c r="P2770" i="88" a="1"/>
  <c r="P2770" i="88" s="1"/>
  <c r="P2771" i="88" a="1"/>
  <c r="P2771" i="88" s="1"/>
  <c r="P2772" i="88" a="1"/>
  <c r="P2772" i="88" s="1"/>
  <c r="P2773" i="88" a="1"/>
  <c r="P2773" i="88"/>
  <c r="P2774" i="88" a="1"/>
  <c r="P2774" i="88"/>
  <c r="P2775" i="88" a="1"/>
  <c r="P2775" i="88" s="1"/>
  <c r="P2776" i="88" a="1"/>
  <c r="P2776" i="88"/>
  <c r="P2777" i="88" a="1"/>
  <c r="P2777" i="88" s="1"/>
  <c r="P2778" i="88" a="1"/>
  <c r="P2778" i="88" s="1"/>
  <c r="P2779" i="88" a="1"/>
  <c r="P2779" i="88" s="1"/>
  <c r="P2780" i="88" a="1"/>
  <c r="P2780" i="88"/>
  <c r="P2781" i="88" a="1"/>
  <c r="P2781" i="88"/>
  <c r="P2782" i="88" a="1"/>
  <c r="P2782" i="88" s="1"/>
  <c r="P2783" i="88" a="1"/>
  <c r="P2783" i="88" s="1"/>
  <c r="P2784" i="88" a="1"/>
  <c r="P2784" i="88" s="1"/>
  <c r="P2785" i="88" a="1"/>
  <c r="P2785" i="88" s="1"/>
  <c r="P2786" i="88" a="1"/>
  <c r="P2786" i="88" s="1"/>
  <c r="P2787" i="88" a="1"/>
  <c r="P2787" i="88"/>
  <c r="P2788" i="88" a="1"/>
  <c r="P2788" i="88" s="1"/>
  <c r="P2789" i="88" a="1"/>
  <c r="P2789" i="88"/>
  <c r="P2790" i="88" a="1"/>
  <c r="P2790" i="88" s="1"/>
  <c r="P2791" i="88" a="1"/>
  <c r="P2791" i="88" s="1"/>
  <c r="P2792" i="88" a="1"/>
  <c r="P2792" i="88" s="1"/>
  <c r="P2793" i="88" a="1"/>
  <c r="P2793" i="88"/>
  <c r="P2794" i="88" a="1"/>
  <c r="P2794" i="88" s="1"/>
  <c r="P2795" i="88" a="1"/>
  <c r="P2795" i="88"/>
  <c r="P2796" i="88" a="1"/>
  <c r="P2796" i="88" s="1"/>
  <c r="P2797" i="88" a="1"/>
  <c r="P2797" i="88"/>
  <c r="P2798" i="88" a="1"/>
  <c r="P2798" i="88"/>
  <c r="P2799" i="88" a="1"/>
  <c r="P2799" i="88"/>
  <c r="P2800" i="88" a="1"/>
  <c r="P2800" i="88" s="1"/>
  <c r="P2801" i="88" a="1"/>
  <c r="P2801" i="88" s="1"/>
  <c r="P2802" i="88" a="1"/>
  <c r="P2802" i="88" s="1"/>
  <c r="P2803" i="88" a="1"/>
  <c r="P2803" i="88" s="1"/>
  <c r="P2804" i="88" a="1"/>
  <c r="P2804" i="88"/>
  <c r="P2805" i="88" a="1"/>
  <c r="P2805" i="88" s="1"/>
  <c r="P2806" i="88" a="1"/>
  <c r="P2806" i="88" s="1"/>
  <c r="P2807" i="88" a="1"/>
  <c r="P2807" i="88" s="1"/>
  <c r="P2808" i="88" a="1"/>
  <c r="P2808" i="88" s="1"/>
  <c r="P2809" i="88" a="1"/>
  <c r="P2809" i="88" s="1"/>
  <c r="P2810" i="88" a="1"/>
  <c r="P2810" i="88"/>
  <c r="P2811" i="88" a="1"/>
  <c r="P2811" i="88" s="1"/>
  <c r="P2812" i="88" a="1"/>
  <c r="P2812" i="88"/>
  <c r="P2813" i="88" a="1"/>
  <c r="P2813" i="88"/>
  <c r="P2814" i="88" a="1"/>
  <c r="P2814" i="88" s="1"/>
  <c r="P2815" i="88" a="1"/>
  <c r="P2815" i="88"/>
  <c r="P2816" i="88" a="1"/>
  <c r="P2816" i="88" s="1"/>
  <c r="P2817" i="88" a="1"/>
  <c r="P2817" i="88" s="1"/>
  <c r="P2818" i="88" a="1"/>
  <c r="P2818" i="88" s="1"/>
  <c r="P2819" i="88" a="1"/>
  <c r="P2819" i="88"/>
  <c r="P2820" i="88" a="1"/>
  <c r="P2820" i="88" s="1"/>
  <c r="P2821" i="88" a="1"/>
  <c r="P2821" i="88" s="1"/>
  <c r="P2822" i="88" a="1"/>
  <c r="P2822" i="88"/>
  <c r="P2823" i="88" a="1"/>
  <c r="P2823" i="88" s="1"/>
  <c r="P2824" i="88" a="1"/>
  <c r="P2824" i="88" s="1"/>
  <c r="P2825" i="88" a="1"/>
  <c r="P2825" i="88"/>
  <c r="P2826" i="88" a="1"/>
  <c r="P2826" i="88" s="1"/>
  <c r="P2827" i="88" a="1"/>
  <c r="P2827" i="88" s="1"/>
  <c r="P2828" i="88" a="1"/>
  <c r="P2828" i="88" s="1"/>
  <c r="P2829" i="88" a="1"/>
  <c r="P2829" i="88" s="1"/>
  <c r="P2830" i="88" a="1"/>
  <c r="P2830" i="88" s="1"/>
  <c r="P2831" i="88" a="1"/>
  <c r="P2831" i="88"/>
  <c r="P2832" i="88" a="1"/>
  <c r="P2832" i="88" s="1"/>
  <c r="P2833" i="88" a="1"/>
  <c r="P2833" i="88"/>
  <c r="P2834" i="88" a="1"/>
  <c r="P2834" i="88" s="1"/>
  <c r="P2835" i="88" a="1"/>
  <c r="P2835" i="88"/>
  <c r="P2836" i="88" a="1"/>
  <c r="P2836" i="88"/>
  <c r="P2837" i="88" a="1"/>
  <c r="P2837" i="88" s="1"/>
  <c r="P2838" i="88" a="1"/>
  <c r="P2838" i="88" s="1"/>
  <c r="P2839" i="88" a="1"/>
  <c r="P2839" i="88" s="1"/>
  <c r="P2840" i="88" a="1"/>
  <c r="P2840" i="88"/>
  <c r="P2841" i="88" a="1"/>
  <c r="P2841" i="88" s="1"/>
  <c r="P2842" i="88" a="1"/>
  <c r="P2842" i="88" s="1"/>
  <c r="P2843" i="88" a="1"/>
  <c r="P2843" i="88" s="1"/>
  <c r="P2844" i="88" a="1"/>
  <c r="P2844" i="88" s="1"/>
  <c r="P2845" i="88" a="1"/>
  <c r="P2845" i="88" s="1"/>
  <c r="P2846" i="88" a="1"/>
  <c r="P2846" i="88"/>
  <c r="P2847" i="88" a="1"/>
  <c r="P2847" i="88" s="1"/>
  <c r="P2848" i="88" a="1"/>
  <c r="P2848" i="88"/>
  <c r="P2849" i="88" a="1"/>
  <c r="P2849" i="88" s="1"/>
  <c r="P2850" i="88" a="1"/>
  <c r="P2850" i="88" s="1"/>
  <c r="P2851" i="88" a="1"/>
  <c r="P2851" i="88" s="1"/>
  <c r="P2852" i="88" a="1"/>
  <c r="P2852" i="88" s="1"/>
  <c r="P2853" i="88" a="1"/>
  <c r="P2853" i="88"/>
  <c r="P2854" i="88" a="1"/>
  <c r="P2854" i="88" s="1"/>
  <c r="P2855" i="88" a="1"/>
  <c r="P2855" i="88" s="1"/>
  <c r="P2856" i="88" a="1"/>
  <c r="P2856" i="88" s="1"/>
  <c r="P2857" i="88" a="1"/>
  <c r="P2857" i="88" s="1"/>
  <c r="P2858" i="88" a="1"/>
  <c r="P2858" i="88"/>
  <c r="P2859" i="88" a="1"/>
  <c r="P2859" i="88" s="1"/>
  <c r="P2860" i="88" a="1"/>
  <c r="P2860" i="88" s="1"/>
  <c r="P2861" i="88" a="1"/>
  <c r="P2861" i="88"/>
  <c r="P2862" i="88" a="1"/>
  <c r="P2862" i="88" s="1"/>
  <c r="P2863" i="88" a="1"/>
  <c r="P2863" i="88" s="1"/>
  <c r="P2864" i="88" a="1"/>
  <c r="P2864" i="88"/>
  <c r="P2865" i="88" a="1"/>
  <c r="P2865" i="88" s="1"/>
  <c r="P2866" i="88" a="1"/>
  <c r="P2866" i="88" s="1"/>
  <c r="P2867" i="88" a="1"/>
  <c r="P2867" i="88" s="1"/>
  <c r="P2868" i="88" a="1"/>
  <c r="P2868" i="88" s="1"/>
  <c r="P2869" i="88" a="1"/>
  <c r="P2869" i="88"/>
  <c r="P2870" i="88" a="1"/>
  <c r="P2870" i="88" s="1"/>
  <c r="P2871" i="88" a="1"/>
  <c r="P2871" i="88"/>
  <c r="P2872" i="88" a="1"/>
  <c r="P2872" i="88" s="1"/>
  <c r="P2873" i="88" a="1"/>
  <c r="P2873" i="88" s="1"/>
  <c r="P2874" i="88" a="1"/>
  <c r="P2874" i="88" s="1"/>
  <c r="P2875" i="88" a="1"/>
  <c r="P2875" i="88" s="1"/>
  <c r="P2876" i="88" a="1"/>
  <c r="P2876" i="88" s="1"/>
  <c r="P2877" i="88" a="1"/>
  <c r="P2877" i="88"/>
  <c r="P2878" i="88" a="1"/>
  <c r="P2878" i="88" s="1"/>
  <c r="P2879" i="88" a="1"/>
  <c r="P2879" i="88" s="1"/>
  <c r="P2880" i="88" a="1"/>
  <c r="P2880" i="88" s="1"/>
  <c r="P2881" i="88" a="1"/>
  <c r="P2881" i="88"/>
  <c r="P2882" i="88" a="1"/>
  <c r="P2882" i="88" s="1"/>
  <c r="P2883" i="88" a="1"/>
  <c r="P2883" i="88" s="1"/>
  <c r="P2884" i="88" a="1"/>
  <c r="P2884" i="88"/>
  <c r="P2885" i="88" a="1"/>
  <c r="P2885" i="88" s="1"/>
  <c r="P2886" i="88" a="1"/>
  <c r="P2886" i="88" s="1"/>
  <c r="P2887" i="88" a="1"/>
  <c r="P2887" i="88"/>
  <c r="P2888" i="88" a="1"/>
  <c r="P2888" i="88" s="1"/>
  <c r="P2889" i="88" a="1"/>
  <c r="P2889" i="88" s="1"/>
  <c r="P2890" i="88" a="1"/>
  <c r="P2890" i="88" s="1"/>
  <c r="P2891" i="88" a="1"/>
  <c r="P2891" i="88" s="1"/>
  <c r="P2892" i="88" a="1"/>
  <c r="P2892" i="88" s="1"/>
  <c r="P2893" i="88" a="1"/>
  <c r="P2893" i="88" s="1"/>
  <c r="P2894" i="88" a="1"/>
  <c r="P2894" i="88" s="1"/>
  <c r="P2895" i="88" a="1"/>
  <c r="P2895" i="88"/>
  <c r="P2896" i="88" a="1"/>
  <c r="P2896" i="88" s="1"/>
  <c r="P2897" i="88" a="1"/>
  <c r="P2897" i="88"/>
  <c r="P2898" i="88" a="1"/>
  <c r="P2898" i="88" s="1"/>
  <c r="P2899" i="88" a="1"/>
  <c r="P2899" i="88" s="1"/>
  <c r="P2900" i="88" a="1"/>
  <c r="P2900" i="88"/>
  <c r="P2901" i="88" a="1"/>
  <c r="P2901" i="88" s="1"/>
  <c r="P2902" i="88" a="1"/>
  <c r="P2902" i="88" s="1"/>
  <c r="P2903" i="88" a="1"/>
  <c r="P2903" i="88"/>
  <c r="P2904" i="88" a="1"/>
  <c r="P2904" i="88" s="1"/>
  <c r="P2905" i="88" a="1"/>
  <c r="P2905" i="88"/>
  <c r="P2906" i="88" a="1"/>
  <c r="P2906" i="88"/>
  <c r="P2907" i="88" a="1"/>
  <c r="P2907" i="88"/>
  <c r="P2908" i="88" a="1"/>
  <c r="P2908" i="88" s="1"/>
  <c r="P2909" i="88" a="1"/>
  <c r="P2909" i="88" s="1"/>
  <c r="P2910" i="88" a="1"/>
  <c r="P2910" i="88" s="1"/>
  <c r="P2911" i="88" a="1"/>
  <c r="P2911" i="88" s="1"/>
  <c r="P2912" i="88" a="1"/>
  <c r="P2912" i="88"/>
  <c r="P2913" i="88" a="1"/>
  <c r="P2913" i="88"/>
  <c r="P2914" i="88" a="1"/>
  <c r="P2914" i="88" s="1"/>
  <c r="P2915" i="88" a="1"/>
  <c r="P2915" i="88" s="1"/>
  <c r="P2916" i="88" a="1"/>
  <c r="P2916" i="88" s="1"/>
  <c r="P2917" i="88" a="1"/>
  <c r="P2917" i="88" s="1"/>
  <c r="P2918" i="88" a="1"/>
  <c r="P2918" i="88"/>
  <c r="P2919" i="88" a="1"/>
  <c r="P2919" i="88" s="1"/>
  <c r="P2920" i="88" a="1"/>
  <c r="P2920" i="88"/>
  <c r="P2921" i="88" a="1"/>
  <c r="P2921" i="88"/>
  <c r="P2922" i="88" a="1"/>
  <c r="P2922" i="88" s="1"/>
  <c r="P2923" i="88" a="1"/>
  <c r="P2923" i="88"/>
  <c r="P2924" i="88" a="1"/>
  <c r="P2924" i="88" s="1"/>
  <c r="P2925" i="88" a="1"/>
  <c r="P2925" i="88" s="1"/>
  <c r="P2926" i="88" a="1"/>
  <c r="P2926" i="88" s="1"/>
  <c r="P2927" i="88" a="1"/>
  <c r="P2927" i="88" s="1"/>
  <c r="P2928" i="88" a="1"/>
  <c r="P2928" i="88" s="1"/>
  <c r="P2929" i="88" a="1"/>
  <c r="P2929" i="88" s="1"/>
  <c r="P2930" i="88" a="1"/>
  <c r="P2930" i="88" s="1"/>
  <c r="P2931" i="88" a="1"/>
  <c r="P2931" i="88" s="1"/>
  <c r="P2932" i="88" a="1"/>
  <c r="P2932" i="88" s="1"/>
  <c r="P2933" i="88" a="1"/>
  <c r="P2933" i="88" s="1"/>
  <c r="P2934" i="88" a="1"/>
  <c r="P2934" i="88" s="1"/>
  <c r="P2935" i="88" a="1"/>
  <c r="P2935" i="88" s="1"/>
  <c r="P2936" i="88" a="1"/>
  <c r="P2936" i="88"/>
  <c r="P2937" i="88" a="1"/>
  <c r="P2937" i="88" s="1"/>
  <c r="P2938" i="88" a="1"/>
  <c r="P2938" i="88" s="1"/>
  <c r="P2939" i="88" a="1"/>
  <c r="P2939" i="88"/>
  <c r="P2940" i="88" a="1"/>
  <c r="P2940" i="88" s="1"/>
  <c r="P2941" i="88" a="1"/>
  <c r="P2941" i="88"/>
  <c r="P2942" i="88" a="1"/>
  <c r="P2942" i="88" s="1"/>
  <c r="P2943" i="88" a="1"/>
  <c r="P2943" i="88"/>
  <c r="P2944" i="88" a="1"/>
  <c r="P2944" i="88" s="1"/>
  <c r="P2945" i="88" a="1"/>
  <c r="P2945" i="88" s="1"/>
  <c r="P2946" i="88" a="1"/>
  <c r="P2946" i="88" s="1"/>
  <c r="P2947" i="88" a="1"/>
  <c r="P2947" i="88" s="1"/>
  <c r="P2948" i="88" a="1"/>
  <c r="P2948" i="88" s="1"/>
  <c r="P2949" i="88" a="1"/>
  <c r="P2949" i="88" s="1"/>
  <c r="P2950" i="88" a="1"/>
  <c r="P2950" i="88"/>
  <c r="P2951" i="88" a="1"/>
  <c r="P2951" i="88"/>
  <c r="P2952" i="88" a="1"/>
  <c r="P2952" i="88" s="1"/>
  <c r="P2953" i="88" a="1"/>
  <c r="P2953" i="88"/>
  <c r="P2954" i="88" a="1"/>
  <c r="P2954" i="88"/>
  <c r="P2955" i="88" a="1"/>
  <c r="P2955" i="88" s="1"/>
  <c r="P2956" i="88" a="1"/>
  <c r="P2956" i="88" s="1"/>
  <c r="P2957" i="88" a="1"/>
  <c r="P2957" i="88" s="1"/>
  <c r="P2958" i="88" a="1"/>
  <c r="P2958" i="88" s="1"/>
  <c r="P2959" i="88" a="1"/>
  <c r="P2959" i="88"/>
  <c r="P2960" i="88" a="1"/>
  <c r="P2960" i="88" s="1"/>
  <c r="P2961" i="88" a="1"/>
  <c r="P2961" i="88" s="1"/>
  <c r="P2962" i="88" a="1"/>
  <c r="P2962" i="88" s="1"/>
  <c r="P2963" i="88" a="1"/>
  <c r="P2963" i="88"/>
  <c r="P2964" i="88" a="1"/>
  <c r="P2964" i="88" s="1"/>
  <c r="P2965" i="88" a="1"/>
  <c r="P2965" i="88" s="1"/>
  <c r="P2966" i="88" a="1"/>
  <c r="P2966" i="88"/>
  <c r="P2967" i="88" a="1"/>
  <c r="P2967" i="88"/>
  <c r="P2968" i="88" a="1"/>
  <c r="P2968" i="88" s="1"/>
  <c r="P2969" i="88" a="1"/>
  <c r="P2969" i="88"/>
  <c r="P2970" i="88" a="1"/>
  <c r="P2970" i="88" s="1"/>
  <c r="P2971" i="88" a="1"/>
  <c r="P2971" i="88"/>
  <c r="P2972" i="88" a="1"/>
  <c r="P2972" i="88" s="1"/>
  <c r="P2973" i="88" a="1"/>
  <c r="P2973" i="88" s="1"/>
  <c r="P2974" i="88" a="1"/>
  <c r="P2974" i="88" s="1"/>
  <c r="P2975" i="88" a="1"/>
  <c r="P2975" i="88"/>
  <c r="P2976" i="88" a="1"/>
  <c r="P2976" i="88" s="1"/>
  <c r="P2977" i="88" a="1"/>
  <c r="P2977" i="88" s="1"/>
  <c r="P2978" i="88" a="1"/>
  <c r="P2978" i="88" s="1"/>
  <c r="P2979" i="88" a="1"/>
  <c r="P2979" i="88"/>
  <c r="P2980" i="88" a="1"/>
  <c r="P2980" i="88" s="1"/>
  <c r="P2981" i="88" a="1"/>
  <c r="P2981" i="88" s="1"/>
  <c r="P2982" i="88" a="1"/>
  <c r="P2982" i="88" s="1"/>
  <c r="P2983" i="88" a="1"/>
  <c r="P2983" i="88" s="1"/>
  <c r="P2984" i="88" a="1"/>
  <c r="P2984" i="88"/>
  <c r="P2985" i="88" a="1"/>
  <c r="P2985" i="88"/>
  <c r="P2986" i="88" a="1"/>
  <c r="P2986" i="88" s="1"/>
  <c r="P2987" i="88" a="1"/>
  <c r="P2987" i="88" s="1"/>
  <c r="P2988" i="88" a="1"/>
  <c r="P2988" i="88" s="1"/>
  <c r="P2989" i="88" a="1"/>
  <c r="P2989" i="88" s="1"/>
  <c r="P2990" i="88" a="1"/>
  <c r="P2990" i="88"/>
  <c r="P2991" i="88" a="1"/>
  <c r="P2991" i="88" s="1"/>
  <c r="P2992" i="88" a="1"/>
  <c r="P2992" i="88"/>
  <c r="P2993" i="88" a="1"/>
  <c r="P2993" i="88"/>
  <c r="P2994" i="88" a="1"/>
  <c r="P2994" i="88" s="1"/>
  <c r="P2995" i="88" a="1"/>
  <c r="P2995" i="88"/>
  <c r="P2996" i="88" a="1"/>
  <c r="P2996" i="88" s="1"/>
  <c r="P2997" i="88" a="1"/>
  <c r="P2997" i="88"/>
  <c r="P2998" i="88" a="1"/>
  <c r="P2998" i="88"/>
  <c r="P2999" i="88" a="1"/>
  <c r="P2999" i="88" s="1"/>
  <c r="P3000" i="88" a="1"/>
  <c r="P3000" i="88" s="1"/>
  <c r="P3001" i="88" a="1"/>
  <c r="P3001" i="88" s="1"/>
  <c r="P3002" i="88" a="1"/>
  <c r="P3002" i="88"/>
  <c r="P3003" i="88" a="1"/>
  <c r="P3003" i="88" s="1"/>
  <c r="P3004" i="88" a="1"/>
  <c r="P3004" i="88" s="1"/>
  <c r="P3005" i="88" a="1"/>
  <c r="P3005" i="88"/>
  <c r="P3006" i="88" a="1"/>
  <c r="P3006" i="88" s="1"/>
  <c r="P3007" i="88" a="1"/>
  <c r="P3007" i="88" s="1"/>
  <c r="P3008" i="88" a="1"/>
  <c r="P3008" i="88"/>
  <c r="P3009" i="88" a="1"/>
  <c r="P3009" i="88"/>
  <c r="P3010" i="88" a="1"/>
  <c r="P3010" i="88"/>
  <c r="P3011" i="88" a="1"/>
  <c r="P3011" i="88" s="1"/>
  <c r="P3012" i="88" a="1"/>
  <c r="P3012" i="88" s="1"/>
  <c r="P3013" i="88" a="1"/>
  <c r="P3013" i="88"/>
  <c r="P3014" i="88" a="1"/>
  <c r="P3014" i="88" s="1"/>
  <c r="P3015" i="88" a="1"/>
  <c r="P3015" i="88"/>
  <c r="P3016" i="88" a="1"/>
  <c r="P3016" i="88" s="1"/>
  <c r="P3017" i="88" a="1"/>
  <c r="P3017" i="88" s="1"/>
  <c r="P3018" i="88" a="1"/>
  <c r="P3018" i="88" s="1"/>
  <c r="P3019" i="88" a="1"/>
  <c r="P3019" i="88" s="1"/>
  <c r="P3020" i="88" a="1"/>
  <c r="P3020" i="88" s="1"/>
  <c r="P3021" i="88" a="1"/>
  <c r="P3021" i="88" s="1"/>
  <c r="P3022" i="88" a="1"/>
  <c r="P3022" i="88"/>
  <c r="P3023" i="88" a="1"/>
  <c r="P3023" i="88" s="1"/>
  <c r="P3024" i="88" a="1"/>
  <c r="P3024" i="88" s="1"/>
  <c r="P3025" i="88" a="1"/>
  <c r="P3025" i="88" s="1"/>
  <c r="P3026" i="88" a="1"/>
  <c r="P3026" i="88" s="1"/>
  <c r="P3027" i="88" a="1"/>
  <c r="P3027" i="88" s="1"/>
  <c r="P3028" i="88" a="1"/>
  <c r="P3028" i="88" s="1"/>
  <c r="P3029" i="88" a="1"/>
  <c r="P3029" i="88"/>
  <c r="P3030" i="88" a="1"/>
  <c r="P3030" i="88" s="1"/>
  <c r="P3031" i="88" a="1"/>
  <c r="P3031" i="88"/>
  <c r="P3032" i="88" a="1"/>
  <c r="P3032" i="88" s="1"/>
  <c r="P3033" i="88" a="1"/>
  <c r="P3033" i="88" s="1"/>
  <c r="P3034" i="88" a="1"/>
  <c r="P3034" i="88" s="1"/>
  <c r="P3035" i="88" a="1"/>
  <c r="P3035" i="88"/>
  <c r="P3036" i="88" a="1"/>
  <c r="P3036" i="88" s="1"/>
  <c r="P3037" i="88" a="1"/>
  <c r="P3037" i="88" s="1"/>
  <c r="P3038" i="88" a="1"/>
  <c r="P3038" i="88"/>
  <c r="P3039" i="88" a="1"/>
  <c r="P3039" i="88"/>
  <c r="P3040" i="88" a="1"/>
  <c r="P3040" i="88" s="1"/>
  <c r="P3041" i="88" a="1"/>
  <c r="P3041" i="88"/>
  <c r="P3042" i="88" a="1"/>
  <c r="P3042" i="88" s="1"/>
  <c r="P3043" i="88" a="1"/>
  <c r="P3043" i="88"/>
  <c r="P3044" i="88" a="1"/>
  <c r="P3044" i="88" s="1"/>
  <c r="P3045" i="88" a="1"/>
  <c r="P3045" i="88" s="1"/>
  <c r="P3046" i="88" a="1"/>
  <c r="P3046" i="88" s="1"/>
  <c r="P3047" i="88" a="1"/>
  <c r="P3047" i="88"/>
  <c r="P3048" i="88" a="1"/>
  <c r="P3048" i="88" s="1"/>
  <c r="P3049" i="88" a="1"/>
  <c r="P3049" i="88" s="1"/>
  <c r="P3050" i="88" a="1"/>
  <c r="P3050" i="88" s="1"/>
  <c r="P3051" i="88" a="1"/>
  <c r="P3051" i="88"/>
  <c r="P3052" i="88" a="1"/>
  <c r="P3052" i="88" s="1"/>
  <c r="P3053" i="88" a="1"/>
  <c r="P3053" i="88" s="1"/>
  <c r="P3054" i="88" a="1"/>
  <c r="P3054" i="88" s="1"/>
  <c r="P3055" i="88" a="1"/>
  <c r="P3055" i="88" s="1"/>
  <c r="P3056" i="88" a="1"/>
  <c r="P3056" i="88"/>
  <c r="P3057" i="88" a="1"/>
  <c r="P3057" i="88"/>
  <c r="P3058" i="88" a="1"/>
  <c r="P3058" i="88" s="1"/>
  <c r="P3059" i="88" a="1"/>
  <c r="P3059" i="88" s="1"/>
  <c r="P3060" i="88" a="1"/>
  <c r="P3060" i="88" s="1"/>
  <c r="P3061" i="88" a="1"/>
  <c r="P3061" i="88" s="1"/>
  <c r="P3062" i="88" a="1"/>
  <c r="P3062" i="88"/>
  <c r="P3063" i="88" a="1"/>
  <c r="P3063" i="88" s="1"/>
  <c r="P3064" i="88" a="1"/>
  <c r="P3064" i="88"/>
  <c r="P3065" i="88" a="1"/>
  <c r="P3065" i="88"/>
  <c r="P3066" i="88" a="1"/>
  <c r="P3066" i="88" s="1"/>
  <c r="P3067" i="88" a="1"/>
  <c r="P3067" i="88"/>
  <c r="P3068" i="88" a="1"/>
  <c r="P3068" i="88" s="1"/>
  <c r="P3069" i="88" a="1"/>
  <c r="P3069" i="88"/>
  <c r="P3070" i="88" a="1"/>
  <c r="P3070" i="88"/>
  <c r="P3071" i="88" a="1"/>
  <c r="P3071" i="88" s="1"/>
  <c r="P3072" i="88" a="1"/>
  <c r="P3072" i="88" s="1"/>
  <c r="P3073" i="88" a="1"/>
  <c r="P3073" i="88" s="1"/>
  <c r="P3074" i="88" a="1"/>
  <c r="P3074" i="88"/>
  <c r="P3075" i="88" a="1"/>
  <c r="P3075" i="88" s="1"/>
  <c r="P3076" i="88" a="1"/>
  <c r="P3076" i="88" s="1"/>
  <c r="P3077" i="88" a="1"/>
  <c r="P3077" i="88"/>
  <c r="P3078" i="88" a="1"/>
  <c r="P3078" i="88" s="1"/>
  <c r="P3079" i="88" a="1"/>
  <c r="P3079" i="88" s="1"/>
  <c r="P3080" i="88" a="1"/>
  <c r="P3080" i="88" s="1"/>
  <c r="P3081" i="88" a="1"/>
  <c r="P3081" i="88" s="1"/>
  <c r="P3082" i="88" a="1"/>
  <c r="P3082" i="88"/>
  <c r="P3083" i="88" a="1"/>
  <c r="P3083" i="88" s="1"/>
  <c r="P3084" i="88" a="1"/>
  <c r="P3084" i="88" s="1"/>
  <c r="P3085" i="88" a="1"/>
  <c r="P3085" i="88" s="1"/>
  <c r="P3086" i="88" a="1"/>
  <c r="P3086" i="88" s="1"/>
  <c r="P3087" i="88" a="1"/>
  <c r="P3087" i="88" s="1"/>
  <c r="P3088" i="88" a="1"/>
  <c r="P3088" i="88" s="1"/>
  <c r="P3089" i="88" a="1"/>
  <c r="P3089" i="88" s="1"/>
  <c r="P3090" i="88" a="1"/>
  <c r="P3090" i="88" s="1"/>
  <c r="P3091" i="88" a="1"/>
  <c r="P3091" i="88" s="1"/>
  <c r="P3092" i="88" a="1"/>
  <c r="P3092" i="88" s="1"/>
  <c r="P3093" i="88" a="1"/>
  <c r="P3093" i="88"/>
  <c r="P3094" i="88" a="1"/>
  <c r="P3094" i="88" s="1"/>
  <c r="P3095" i="88" a="1"/>
  <c r="P3095" i="88" s="1"/>
  <c r="P3096" i="88" a="1"/>
  <c r="P3096" i="88" s="1"/>
  <c r="P3097" i="88" a="1"/>
  <c r="P3097" i="88"/>
  <c r="P3098" i="88" a="1"/>
  <c r="P3098" i="88"/>
  <c r="P3099" i="88" a="1"/>
  <c r="P3099" i="88" s="1"/>
  <c r="P3100" i="88" a="1"/>
  <c r="P3100" i="88" s="1"/>
  <c r="P3101" i="88" a="1"/>
  <c r="P3101" i="88" s="1"/>
  <c r="P3102" i="88" a="1"/>
  <c r="P3102" i="88" s="1"/>
  <c r="P3103" i="88" a="1"/>
  <c r="P3103" i="88"/>
  <c r="P3104" i="88" a="1"/>
  <c r="P3104" i="88" s="1"/>
  <c r="P3105" i="88" a="1"/>
  <c r="P3105" i="88" s="1"/>
  <c r="P3106" i="88" a="1"/>
  <c r="P3106" i="88" s="1"/>
  <c r="P3107" i="88" a="1"/>
  <c r="P3107" i="88"/>
  <c r="P3108" i="88" a="1"/>
  <c r="P3108" i="88" s="1"/>
  <c r="P3109" i="88" a="1"/>
  <c r="P3109" i="88" s="1"/>
  <c r="P3110" i="88" a="1"/>
  <c r="P3110" i="88"/>
  <c r="P3111" i="88" a="1"/>
  <c r="P3111" i="88"/>
  <c r="P3112" i="88" a="1"/>
  <c r="P3112" i="88" s="1"/>
  <c r="P3113" i="88" a="1"/>
  <c r="P3113" i="88"/>
  <c r="P3114" i="88" a="1"/>
  <c r="P3114" i="88" s="1"/>
  <c r="P3115" i="88" a="1"/>
  <c r="P3115" i="88"/>
  <c r="P3116" i="88" a="1"/>
  <c r="P3116" i="88" s="1"/>
  <c r="P3117" i="88" a="1"/>
  <c r="P3117" i="88" s="1"/>
  <c r="P3118" i="88" a="1"/>
  <c r="P3118" i="88" s="1"/>
  <c r="P3119" i="88" a="1"/>
  <c r="P3119" i="88"/>
  <c r="P3120" i="88" a="1"/>
  <c r="P3120" i="88" s="1"/>
  <c r="P3121" i="88" a="1"/>
  <c r="P3121" i="88"/>
  <c r="P3122" i="88" a="1"/>
  <c r="P3122" i="88" s="1"/>
  <c r="P3123" i="88" a="1"/>
  <c r="P3123" i="88"/>
  <c r="P3124" i="88" a="1"/>
  <c r="P3124" i="88" s="1"/>
  <c r="P3125" i="88" a="1"/>
  <c r="P3125" i="88" s="1"/>
  <c r="P3126" i="88" a="1"/>
  <c r="P3126" i="88" s="1"/>
  <c r="P3127" i="88" a="1"/>
  <c r="P3127" i="88"/>
  <c r="P3128" i="88" a="1"/>
  <c r="P3128" i="88" s="1"/>
  <c r="P3129" i="88" a="1"/>
  <c r="P3129" i="88" s="1"/>
  <c r="P3130" i="88" a="1"/>
  <c r="P3130" i="88" s="1"/>
  <c r="P3131" i="88" a="1"/>
  <c r="P3131" i="88" s="1"/>
  <c r="P3132" i="88" a="1"/>
  <c r="P3132" i="88" s="1"/>
  <c r="P3133" i="88" a="1"/>
  <c r="P3133" i="88"/>
  <c r="P3134" i="88" a="1"/>
  <c r="P3134" i="88" s="1"/>
  <c r="P3135" i="88" a="1"/>
  <c r="P3135" i="88" s="1"/>
  <c r="P3136" i="88" a="1"/>
  <c r="P3136" i="88"/>
  <c r="P3137" i="88" a="1"/>
  <c r="P3137" i="88"/>
  <c r="P3138" i="88" a="1"/>
  <c r="P3138" i="88" s="1"/>
  <c r="P3139" i="88" a="1"/>
  <c r="P3139" i="88"/>
  <c r="P3140" i="88" a="1"/>
  <c r="P3140" i="88" s="1"/>
  <c r="P3141" i="88" a="1"/>
  <c r="P3141" i="88" s="1"/>
  <c r="P3142" i="88" a="1"/>
  <c r="P3142" i="88" s="1"/>
  <c r="P3143" i="88" a="1"/>
  <c r="P3143" i="88" s="1"/>
  <c r="P3144" i="88" a="1"/>
  <c r="P3144" i="88" s="1"/>
  <c r="P3145" i="88" a="1"/>
  <c r="P3145" i="88" s="1"/>
  <c r="P3146" i="88" a="1"/>
  <c r="P3146" i="88" s="1"/>
  <c r="P3147" i="88" a="1"/>
  <c r="P3147" i="88"/>
  <c r="P3148" i="88" a="1"/>
  <c r="P3148" i="88" s="1"/>
  <c r="P3149" i="88" a="1"/>
  <c r="P3149" i="88"/>
  <c r="P3150" i="88" a="1"/>
  <c r="P3150" i="88" s="1"/>
  <c r="P3151" i="88" a="1"/>
  <c r="P3151" i="88" s="1"/>
  <c r="P3152" i="88" a="1"/>
  <c r="P3152" i="88"/>
  <c r="P3153" i="88" a="1"/>
  <c r="P3153" i="88"/>
  <c r="P3154" i="88" a="1"/>
  <c r="P3154" i="88"/>
  <c r="P3155" i="88" a="1"/>
  <c r="P3155" i="88" s="1"/>
  <c r="P3156" i="88" a="1"/>
  <c r="P3156" i="88" s="1"/>
  <c r="P3157" i="88" a="1"/>
  <c r="P3157" i="88"/>
  <c r="P3158" i="88" a="1"/>
  <c r="P3158" i="88" s="1"/>
  <c r="P3159" i="88" a="1"/>
  <c r="P3159" i="88"/>
  <c r="P3160" i="88" a="1"/>
  <c r="P3160" i="88"/>
  <c r="P3161" i="88" a="1"/>
  <c r="P3161" i="88" s="1"/>
  <c r="P3162" i="88" a="1"/>
  <c r="P3162" i="88" s="1"/>
  <c r="P3163" i="88" a="1"/>
  <c r="P3163" i="88" s="1"/>
  <c r="P3164" i="88" a="1"/>
  <c r="P3164" i="88" s="1"/>
  <c r="P3165" i="88" a="1"/>
  <c r="P3165" i="88"/>
  <c r="P3166" i="88" a="1"/>
  <c r="P3166" i="88" s="1"/>
  <c r="P3167" i="88" a="1"/>
  <c r="P3167" i="88"/>
  <c r="P3168" i="88" a="1"/>
  <c r="P3168" i="88" s="1"/>
  <c r="P3169" i="88" a="1"/>
  <c r="P3169" i="88"/>
  <c r="P3170" i="88" a="1"/>
  <c r="P3170" i="88"/>
  <c r="P3171" i="88" a="1"/>
  <c r="P3171" i="88" s="1"/>
  <c r="P3172" i="88" a="1"/>
  <c r="P3172" i="88"/>
  <c r="P3173" i="88" a="1"/>
  <c r="P3173" i="88" s="1"/>
  <c r="P3174" i="88" a="1"/>
  <c r="P3174" i="88" s="1"/>
  <c r="P3175" i="88" a="1"/>
  <c r="P3175" i="88"/>
  <c r="P3176" i="88" a="1"/>
  <c r="P3176" i="88" s="1"/>
  <c r="P3177" i="88" a="1"/>
  <c r="P3177" i="88" s="1"/>
  <c r="P3178" i="88" a="1"/>
  <c r="P3178" i="88"/>
  <c r="P3179" i="88" a="1"/>
  <c r="P3179" i="88" s="1"/>
  <c r="P3180" i="88" a="1"/>
  <c r="P3180" i="88" s="1"/>
  <c r="P3181" i="88" a="1"/>
  <c r="P3181" i="88" s="1"/>
  <c r="P3182" i="88" a="1"/>
  <c r="P3182" i="88" s="1"/>
  <c r="P3183" i="88" a="1"/>
  <c r="P3183" i="88"/>
  <c r="P3184" i="88" a="1"/>
  <c r="P3184" i="88" s="1"/>
  <c r="P3185" i="88" a="1"/>
  <c r="P3185" i="88" s="1"/>
  <c r="P3186" i="88" a="1"/>
  <c r="P3186" i="88" s="1"/>
  <c r="P3187" i="88" a="1"/>
  <c r="P3187" i="88" s="1"/>
  <c r="P3188" i="88" a="1"/>
  <c r="P3188" i="88"/>
  <c r="P3189" i="88" a="1"/>
  <c r="P3189" i="88" s="1"/>
  <c r="P3190" i="88" a="1"/>
  <c r="P3190" i="88" s="1"/>
  <c r="P3191" i="88" a="1"/>
  <c r="P3191" i="88"/>
  <c r="P3192" i="88" a="1"/>
  <c r="P3192" i="88" s="1"/>
  <c r="P3193" i="88" a="1"/>
  <c r="P3193" i="88" s="1"/>
  <c r="P3194" i="88" a="1"/>
  <c r="P3194" i="88" s="1"/>
  <c r="P3195" i="88" a="1"/>
  <c r="P3195" i="88" s="1"/>
  <c r="P3196" i="88" a="1"/>
  <c r="P3196" i="88"/>
  <c r="P3197" i="88" a="1"/>
  <c r="P3197" i="88" s="1"/>
  <c r="P3198" i="88" a="1"/>
  <c r="P3198" i="88" s="1"/>
  <c r="P3199" i="88" a="1"/>
  <c r="P3199" i="88"/>
  <c r="P3200" i="88" a="1"/>
  <c r="P3200" i="88"/>
  <c r="P3201" i="88" a="1"/>
  <c r="P3201" i="88"/>
  <c r="P3202" i="88" a="1"/>
  <c r="P3202" i="88" s="1"/>
  <c r="P3203" i="88" a="1"/>
  <c r="P3203" i="88" s="1"/>
  <c r="P3204" i="88" a="1"/>
  <c r="P3204" i="88" s="1"/>
  <c r="P3205" i="88" a="1"/>
  <c r="P3205" i="88"/>
  <c r="P3206" i="88" a="1"/>
  <c r="P3206" i="88" s="1"/>
  <c r="P3207" i="88" a="1"/>
  <c r="P3207" i="88" s="1"/>
  <c r="P3208" i="88" a="1"/>
  <c r="P3208" i="88"/>
  <c r="P3209" i="88" a="1"/>
  <c r="P3209" i="88" s="1"/>
  <c r="P3210" i="88" a="1"/>
  <c r="P3210" i="88" s="1"/>
  <c r="P3211" i="88" a="1"/>
  <c r="P3211" i="88" s="1"/>
  <c r="P3212" i="88" a="1"/>
  <c r="P3212" i="88"/>
  <c r="P3213" i="88" a="1"/>
  <c r="P3213" i="88" s="1"/>
  <c r="P3214" i="88" a="1"/>
  <c r="P3214" i="88"/>
  <c r="P3215" i="88" a="1"/>
  <c r="P3215" i="88" s="1"/>
  <c r="P3216" i="88" a="1"/>
  <c r="P3216" i="88" s="1"/>
  <c r="P3217" i="88" a="1"/>
  <c r="P3217" i="88" s="1"/>
  <c r="P3218" i="88" a="1"/>
  <c r="P3218" i="88"/>
  <c r="P3219" i="88" a="1"/>
  <c r="P3219" i="88" s="1"/>
  <c r="P3220" i="88" a="1"/>
  <c r="P3220" i="88" s="1"/>
  <c r="P3221" i="88" a="1"/>
  <c r="P3221" i="88"/>
  <c r="P3222" i="88" a="1"/>
  <c r="P3222" i="88" s="1"/>
  <c r="P3223" i="88" a="1"/>
  <c r="P3223" i="88" s="1"/>
  <c r="P3224" i="88" a="1"/>
  <c r="P3224" i="88"/>
  <c r="P3225" i="88" a="1"/>
  <c r="P3225" i="88"/>
  <c r="P3226" i="88" a="1"/>
  <c r="P3226" i="88" s="1"/>
  <c r="P3227" i="88" a="1"/>
  <c r="P3227" i="88"/>
  <c r="P3228" i="88" a="1"/>
  <c r="P3228" i="88" s="1"/>
  <c r="P3229" i="88" a="1"/>
  <c r="P3229" i="88"/>
  <c r="P3230" i="88" a="1"/>
  <c r="P3230" i="88" s="1"/>
  <c r="P3231" i="88" a="1"/>
  <c r="P3231" i="88"/>
  <c r="P3232" i="88" a="1"/>
  <c r="P3232" i="88" s="1"/>
  <c r="P3233" i="88" a="1"/>
  <c r="P3233" i="88" s="1"/>
  <c r="P3234" i="88" a="1"/>
  <c r="P3234" i="88" s="1"/>
  <c r="P3235" i="88" a="1"/>
  <c r="P3235" i="88" s="1"/>
  <c r="P3236" i="88" a="1"/>
  <c r="P3236" i="88" s="1"/>
  <c r="P3237" i="88" a="1"/>
  <c r="P3237" i="88" s="1"/>
  <c r="P3238" i="88" a="1"/>
  <c r="P3238" i="88"/>
  <c r="P3239" i="88" a="1"/>
  <c r="P3239" i="88" s="1"/>
  <c r="P3240" i="88" a="1"/>
  <c r="P3240" i="88" s="1"/>
  <c r="P3241" i="88" a="1"/>
  <c r="P3241" i="88"/>
  <c r="P3242" i="88" a="1"/>
  <c r="P3242" i="88"/>
  <c r="P3243" i="88" a="1"/>
  <c r="P3243" i="88" s="1"/>
  <c r="P3244" i="88" a="1"/>
  <c r="P3244" i="88"/>
  <c r="P3245" i="88" a="1"/>
  <c r="P3245" i="88" s="1"/>
  <c r="P3246" i="88" a="1"/>
  <c r="P3246" i="88" s="1"/>
  <c r="P3247" i="88" a="1"/>
  <c r="P3247" i="88" s="1"/>
  <c r="P3248" i="88" a="1"/>
  <c r="P3248" i="88" s="1"/>
  <c r="P3249" i="88" a="1"/>
  <c r="P3249" i="88" s="1"/>
  <c r="P3250" i="88" a="1"/>
  <c r="P3250" i="88"/>
  <c r="P3251" i="88" a="1"/>
  <c r="P3251" i="88"/>
  <c r="P3252" i="88" a="1"/>
  <c r="P3252" i="88" s="1"/>
  <c r="P3253" i="88" a="1"/>
  <c r="P3253" i="88" s="1"/>
  <c r="P3254" i="88" a="1"/>
  <c r="P3254" i="88"/>
  <c r="P3255" i="88" a="1"/>
  <c r="P3255" i="88" s="1"/>
  <c r="P3256" i="88" a="1"/>
  <c r="P3256" i="88" s="1"/>
  <c r="P3257" i="88" a="1"/>
  <c r="P3257" i="88"/>
  <c r="P3258" i="88" a="1"/>
  <c r="P3258" i="88" s="1"/>
  <c r="P3259" i="88" a="1"/>
  <c r="P3259" i="88"/>
  <c r="P3260" i="88" a="1"/>
  <c r="P3260" i="88" s="1"/>
  <c r="P3261" i="88" a="1"/>
  <c r="P3261" i="88" s="1"/>
  <c r="P3262" i="88" a="1"/>
  <c r="P3262" i="88" s="1"/>
  <c r="P3263" i="88" a="1"/>
  <c r="P3263" i="88" s="1"/>
  <c r="P3264" i="88" a="1"/>
  <c r="P3264" i="88" s="1"/>
  <c r="P3265" i="88" a="1"/>
  <c r="P3265" i="88" s="1"/>
  <c r="P3266" i="88" a="1"/>
  <c r="P3266" i="88" s="1"/>
  <c r="P3267" i="88" a="1"/>
  <c r="P3267" i="88"/>
  <c r="P3268" i="88" a="1"/>
  <c r="P3268" i="88"/>
  <c r="P3269" i="88" a="1"/>
  <c r="P3269" i="88" s="1"/>
  <c r="P3270" i="88" a="1"/>
  <c r="P3270" i="88" s="1"/>
  <c r="P3271" i="88" a="1"/>
  <c r="P3271" i="88"/>
  <c r="P3272" i="88" a="1"/>
  <c r="P3272" i="88"/>
  <c r="P3273" i="88" a="1"/>
  <c r="P3273" i="88"/>
  <c r="P3274" i="88" a="1"/>
  <c r="P3274" i="88" s="1"/>
  <c r="P3275" i="88" a="1"/>
  <c r="P3275" i="88" s="1"/>
  <c r="P3276" i="88" a="1"/>
  <c r="P3276" i="88" s="1"/>
  <c r="P3277" i="88" a="1"/>
  <c r="P3277" i="88" s="1"/>
  <c r="P3278" i="88" a="1"/>
  <c r="P3278" i="88"/>
  <c r="P3279" i="88" a="1"/>
  <c r="P3279" i="88" s="1"/>
  <c r="P3280" i="88" a="1"/>
  <c r="P3280" i="88"/>
  <c r="P3281" i="88" a="1"/>
  <c r="P3281" i="88"/>
  <c r="P3282" i="88" a="1"/>
  <c r="P3282" i="88" s="1"/>
  <c r="P3283" i="88" a="1"/>
  <c r="P3283" i="88"/>
  <c r="P3284" i="88" a="1"/>
  <c r="P3284" i="88" s="1"/>
  <c r="P3285" i="88" a="1"/>
  <c r="P3285" i="88"/>
  <c r="P3286" i="88" a="1"/>
  <c r="P3286" i="88" s="1"/>
  <c r="P3287" i="88" a="1"/>
  <c r="P3287" i="88" s="1"/>
  <c r="P3288" i="88" a="1"/>
  <c r="P3288" i="88" s="1"/>
  <c r="P3289" i="88" a="1"/>
  <c r="P3289" i="88" s="1"/>
  <c r="P3290" i="88" a="1"/>
  <c r="P3290" i="88" s="1"/>
  <c r="P3291" i="88" a="1"/>
  <c r="P3291" i="88"/>
  <c r="P3292" i="88" a="1"/>
  <c r="P3292" i="88" s="1"/>
  <c r="P3293" i="88" a="1"/>
  <c r="P3293" i="88"/>
  <c r="P3294" i="88" a="1"/>
  <c r="P3294" i="88" s="1"/>
  <c r="P3295" i="88" a="1"/>
  <c r="P3295" i="88" s="1"/>
  <c r="P3296" i="88" a="1"/>
  <c r="P3296" i="88"/>
  <c r="P3297" i="88" a="1"/>
  <c r="P3297" i="88"/>
  <c r="P3298" i="88" a="1"/>
  <c r="P3298" i="88" s="1"/>
  <c r="P3299" i="88" a="1"/>
  <c r="P3299" i="88"/>
  <c r="P3300" i="88" a="1"/>
  <c r="P3300" i="88" s="1"/>
  <c r="P3301" i="88" a="1"/>
  <c r="P3301" i="88"/>
  <c r="P3302" i="88" a="1"/>
  <c r="P3302" i="88" s="1"/>
  <c r="P3303" i="88" a="1"/>
  <c r="P3303" i="88"/>
  <c r="P3304" i="88" a="1"/>
  <c r="P3304" i="88" s="1"/>
  <c r="P3305" i="88" a="1"/>
  <c r="P3305" i="88" s="1"/>
  <c r="P3306" i="88" a="1"/>
  <c r="P3306" i="88" s="1"/>
  <c r="P3307" i="88" a="1"/>
  <c r="P3307" i="88" s="1"/>
  <c r="P3308" i="88" a="1"/>
  <c r="P3308" i="88" s="1"/>
  <c r="P3309" i="88" a="1"/>
  <c r="P3309" i="88" s="1"/>
  <c r="P3310" i="88" a="1"/>
  <c r="P3310" i="88"/>
  <c r="P3311" i="88" a="1"/>
  <c r="P3311" i="88" s="1"/>
  <c r="P3312" i="88" a="1"/>
  <c r="P3312" i="88" s="1"/>
  <c r="P3313" i="88" a="1"/>
  <c r="P3313" i="88"/>
  <c r="P3314" i="88" a="1"/>
  <c r="P3314" i="88"/>
  <c r="P3315" i="88" a="1"/>
  <c r="P3315" i="88" s="1"/>
  <c r="P3316" i="88" a="1"/>
  <c r="P3316" i="88"/>
  <c r="P3317" i="88" a="1"/>
  <c r="P3317" i="88" s="1"/>
  <c r="P3318" i="88" a="1"/>
  <c r="P3318" i="88" s="1"/>
  <c r="P3319" i="88" a="1"/>
  <c r="P3319" i="88"/>
  <c r="P3320" i="88" a="1"/>
  <c r="P3320" i="88" s="1"/>
  <c r="P3321" i="88" a="1"/>
  <c r="P3321" i="88" s="1"/>
  <c r="P3322" i="88" a="1"/>
  <c r="P3322" i="88"/>
  <c r="P3323" i="88" a="1"/>
  <c r="P3323" i="88" s="1"/>
  <c r="P3324" i="88" a="1"/>
  <c r="P3324" i="88" s="1"/>
  <c r="P3325" i="88" a="1"/>
  <c r="P3325" i="88" s="1"/>
  <c r="P3326" i="88" a="1"/>
  <c r="P3326" i="88" s="1"/>
  <c r="P3327" i="88" a="1"/>
  <c r="P3327" i="88"/>
  <c r="P3328" i="88" a="1"/>
  <c r="P3328" i="88" s="1"/>
  <c r="P3329" i="88" a="1"/>
  <c r="P3329" i="88"/>
  <c r="P3330" i="88" a="1"/>
  <c r="P3330" i="88" s="1"/>
  <c r="P3331" i="88" a="1"/>
  <c r="P3331" i="88" s="1"/>
  <c r="P3332" i="88" a="1"/>
  <c r="P3332" i="88"/>
  <c r="P3333" i="88" a="1"/>
  <c r="P3333" i="88" s="1"/>
  <c r="P3334" i="88" a="1"/>
  <c r="P3334" i="88" s="1"/>
  <c r="P3335" i="88" a="1"/>
  <c r="P3335" i="88"/>
  <c r="P3336" i="88" a="1"/>
  <c r="P3336" i="88" s="1"/>
  <c r="P3337" i="88" a="1"/>
  <c r="P3337" i="88" s="1"/>
  <c r="P3338" i="88" a="1"/>
  <c r="P3338" i="88" s="1"/>
  <c r="P3339" i="88" a="1"/>
  <c r="P3339" i="88"/>
  <c r="P3340" i="88" a="1"/>
  <c r="P3340" i="88"/>
  <c r="P3341" i="88" a="1"/>
  <c r="P3341" i="88" s="1"/>
  <c r="P3342" i="88" a="1"/>
  <c r="P3342" i="88" s="1"/>
  <c r="P3343" i="88" a="1"/>
  <c r="P3343" i="88"/>
  <c r="P3344" i="88" a="1"/>
  <c r="P3344" i="88" s="1"/>
  <c r="P3345" i="88" a="1"/>
  <c r="P3345" i="88"/>
  <c r="P3346" i="88" a="1"/>
  <c r="P3346" i="88" s="1"/>
  <c r="P3347" i="88" a="1"/>
  <c r="P3347" i="88" s="1"/>
  <c r="P3348" i="88" a="1"/>
  <c r="P3348" i="88" s="1"/>
  <c r="P3349" i="88" a="1"/>
  <c r="P3349" i="88"/>
  <c r="P3350" i="88" a="1"/>
  <c r="P3350" i="88" s="1"/>
  <c r="P3351" i="88" a="1"/>
  <c r="P3351" i="88" s="1"/>
  <c r="P3352" i="88" a="1"/>
  <c r="P3352" i="88"/>
  <c r="P3353" i="88" a="1"/>
  <c r="P3353" i="88"/>
  <c r="P3354" i="88" a="1"/>
  <c r="P3354" i="88" s="1"/>
  <c r="P3355" i="88" a="1"/>
  <c r="P3355" i="88"/>
  <c r="P3356" i="88" a="1"/>
  <c r="P3356" i="88"/>
  <c r="P3357" i="88" a="1"/>
  <c r="P3357" i="88" s="1"/>
  <c r="P3358" i="88" a="1"/>
  <c r="P3358" i="88" s="1"/>
  <c r="P3359" i="88" a="1"/>
  <c r="P3359" i="88" s="1"/>
  <c r="P3360" i="88" a="1"/>
  <c r="P3360" i="88" s="1"/>
  <c r="P3361" i="88" a="1"/>
  <c r="P3361" i="88" s="1"/>
  <c r="P3362" i="88" a="1"/>
  <c r="P3362" i="88"/>
  <c r="P3363" i="88" a="1"/>
  <c r="P3363" i="88"/>
  <c r="P3364" i="88" a="1"/>
  <c r="P3364" i="88" s="1"/>
  <c r="P3365" i="88" a="1"/>
  <c r="P3365" i="88"/>
  <c r="P3366" i="88" a="1"/>
  <c r="P3366" i="88" s="1"/>
  <c r="P3367" i="88" a="1"/>
  <c r="P3367" i="88" s="1"/>
  <c r="P3368" i="88" a="1"/>
  <c r="P3368" i="88"/>
  <c r="P3369" i="88" a="1"/>
  <c r="P3369" i="88"/>
  <c r="P3370" i="88" a="1"/>
  <c r="P3370" i="88" s="1"/>
  <c r="P3371" i="88" a="1"/>
  <c r="P3371" i="88"/>
  <c r="P3372" i="88" a="1"/>
  <c r="P3372" i="88" s="1"/>
  <c r="P3373" i="88" a="1"/>
  <c r="P3373" i="88"/>
  <c r="P3374" i="88" a="1"/>
  <c r="P3374" i="88" s="1"/>
  <c r="P3375" i="88" a="1"/>
  <c r="P3375" i="88"/>
  <c r="P3376" i="88" a="1"/>
  <c r="P3376" i="88" s="1"/>
  <c r="P3377" i="88" a="1"/>
  <c r="P3377" i="88" s="1"/>
  <c r="P3378" i="88" a="1"/>
  <c r="P3378" i="88" s="1"/>
  <c r="P3379" i="88" a="1"/>
  <c r="P3379" i="88" s="1"/>
  <c r="P3380" i="88" a="1"/>
  <c r="P3380" i="88" s="1"/>
  <c r="P3381" i="88" a="1"/>
  <c r="P3381" i="88"/>
  <c r="P3382" i="88" a="1"/>
  <c r="P3382" i="88"/>
  <c r="P3383" i="88" a="1"/>
  <c r="P3383" i="88" s="1"/>
  <c r="P3384" i="88" a="1"/>
  <c r="P3384" i="88" s="1"/>
  <c r="P3385" i="88" a="1"/>
  <c r="P3385" i="88"/>
  <c r="P3386" i="88" a="1"/>
  <c r="P3386" i="88"/>
  <c r="P3387" i="88" a="1"/>
  <c r="P3387" i="88" s="1"/>
  <c r="P3388" i="88" a="1"/>
  <c r="P3388" i="88"/>
  <c r="P3389" i="88" a="1"/>
  <c r="P3389" i="88" s="1"/>
  <c r="P3390" i="88" a="1"/>
  <c r="P3390" i="88" s="1"/>
  <c r="P3391" i="88" a="1"/>
  <c r="P3391" i="88" s="1"/>
  <c r="P3392" i="88" a="1"/>
  <c r="P3392" i="88" s="1"/>
  <c r="P3393" i="88" a="1"/>
  <c r="P3393" i="88" s="1"/>
  <c r="P3394" i="88" a="1"/>
  <c r="P3394" i="88" s="1"/>
  <c r="P3395" i="88" a="1"/>
  <c r="P3395" i="88"/>
  <c r="P3396" i="88" a="1"/>
  <c r="P3396" i="88" s="1"/>
  <c r="P3397" i="88" a="1"/>
  <c r="P3397" i="88" s="1"/>
  <c r="P3398" i="88" a="1"/>
  <c r="P3398" i="88"/>
  <c r="P3399" i="88" a="1"/>
  <c r="P3399" i="88" s="1"/>
  <c r="P3400" i="88" a="1"/>
  <c r="P3400" i="88" s="1"/>
  <c r="P3401" i="88" a="1"/>
  <c r="P3401" i="88"/>
  <c r="P3402" i="88" a="1"/>
  <c r="P3402" i="88" s="1"/>
  <c r="P3403" i="88" a="1"/>
  <c r="P3403" i="88"/>
  <c r="P3404" i="88" a="1"/>
  <c r="P3404" i="88"/>
  <c r="P3405" i="88" a="1"/>
  <c r="P3405" i="88" s="1"/>
  <c r="P3406" i="88" a="1"/>
  <c r="P3406" i="88" s="1"/>
  <c r="P3407" i="88" a="1"/>
  <c r="P3407" i="88" s="1"/>
  <c r="P3408" i="88" a="1"/>
  <c r="P3408" i="88" s="1"/>
  <c r="P3409" i="88" a="1"/>
  <c r="P3409" i="88"/>
  <c r="P3410" i="88" a="1"/>
  <c r="P3410" i="88" s="1"/>
  <c r="P3411" i="88" a="1"/>
  <c r="P3411" i="88"/>
  <c r="P3412" i="88" a="1"/>
  <c r="P3412" i="88"/>
  <c r="P3413" i="88" a="1"/>
  <c r="P3413" i="88" s="1"/>
  <c r="P3414" i="88" a="1"/>
  <c r="P3414" i="88" s="1"/>
  <c r="P3415" i="88" a="1"/>
  <c r="P3415" i="88" s="1"/>
  <c r="P3416" i="88" a="1"/>
  <c r="P3416" i="88"/>
  <c r="P3417" i="88" a="1"/>
  <c r="P3417" i="88" s="1"/>
  <c r="P3418" i="88" a="1"/>
  <c r="P3418" i="88" s="1"/>
  <c r="P3419" i="88" a="1"/>
  <c r="P3419" i="88" s="1"/>
  <c r="P3420" i="88" a="1"/>
  <c r="P3420" i="88" s="1"/>
  <c r="P3421" i="88" a="1"/>
  <c r="P3421" i="88"/>
  <c r="P3422" i="88" a="1"/>
  <c r="P3422" i="88" s="1"/>
  <c r="P3423" i="88" a="1"/>
  <c r="P3423" i="88" s="1"/>
  <c r="P3424" i="88" a="1"/>
  <c r="P3424" i="88" s="1"/>
  <c r="P3425" i="88" a="1"/>
  <c r="P3425" i="88"/>
  <c r="P3426" i="88" a="1"/>
  <c r="P3426" i="88" s="1"/>
  <c r="P3427" i="88" a="1"/>
  <c r="P3427" i="88"/>
  <c r="P3428" i="88" a="1"/>
  <c r="P3428" i="88"/>
  <c r="P3429" i="88" a="1"/>
  <c r="P3429" i="88" s="1"/>
  <c r="P3430" i="88" a="1"/>
  <c r="P3430" i="88"/>
  <c r="P3431" i="88" a="1"/>
  <c r="P3431" i="88" s="1"/>
  <c r="P3432" i="88" a="1"/>
  <c r="P3432" i="88" s="1"/>
  <c r="P3433" i="88" a="1"/>
  <c r="P3433" i="88" s="1"/>
  <c r="P3434" i="88" a="1"/>
  <c r="P3434" i="88" s="1"/>
  <c r="P3435" i="88" a="1"/>
  <c r="P3435" i="88" s="1"/>
  <c r="P3436" i="88" a="1"/>
  <c r="P3436" i="88" s="1"/>
  <c r="P3437" i="88" a="1"/>
  <c r="P3437" i="88"/>
  <c r="P3438" i="88" a="1"/>
  <c r="P3438" i="88" s="1"/>
  <c r="P3439" i="88" a="1"/>
  <c r="P3439" i="88" s="1"/>
  <c r="P3440" i="88" a="1"/>
  <c r="P3440" i="88" s="1"/>
  <c r="P3441" i="88" a="1"/>
  <c r="P3441" i="88"/>
  <c r="P3442" i="88" a="1"/>
  <c r="P3442" i="88" s="1"/>
  <c r="P3443" i="88" a="1"/>
  <c r="P3443" i="88"/>
  <c r="P3444" i="88" a="1"/>
  <c r="P3444" i="88" s="1"/>
  <c r="P3445" i="88" a="1"/>
  <c r="P3445" i="88"/>
  <c r="P3446" i="88" a="1"/>
  <c r="P3446" i="88" s="1"/>
  <c r="P3447" i="88" a="1"/>
  <c r="P3447" i="88" s="1"/>
  <c r="P3448" i="88" a="1"/>
  <c r="P3448" i="88" s="1"/>
  <c r="P3449" i="88" a="1"/>
  <c r="P3449" i="88" s="1"/>
  <c r="P3450" i="88" a="1"/>
  <c r="P3450" i="88" s="1"/>
  <c r="P3451" i="88" a="1"/>
  <c r="P3451" i="88" s="1"/>
  <c r="P3452" i="88" a="1"/>
  <c r="P3452" i="88" s="1"/>
  <c r="P3453" i="88" a="1"/>
  <c r="P3453" i="88"/>
  <c r="P3454" i="88" a="1"/>
  <c r="P3454" i="88"/>
  <c r="P3455" i="88" a="1"/>
  <c r="P3455" i="88" s="1"/>
  <c r="P3456" i="88" a="1"/>
  <c r="P3456" i="88" s="1"/>
  <c r="P3457" i="88" a="1"/>
  <c r="P3457" i="88" s="1"/>
  <c r="P3458" i="88" a="1"/>
  <c r="P3458" i="88"/>
  <c r="P3459" i="88" a="1"/>
  <c r="P3459" i="88" s="1"/>
  <c r="P3460" i="88" a="1"/>
  <c r="P3460" i="88"/>
  <c r="P3461" i="88" a="1"/>
  <c r="P3461" i="88" s="1"/>
  <c r="P3462" i="88" a="1"/>
  <c r="P3462" i="88" s="1"/>
  <c r="P3463" i="88" a="1"/>
  <c r="P3463" i="88"/>
  <c r="P3464" i="88" a="1"/>
  <c r="P3464" i="88" s="1"/>
  <c r="P3465" i="88" a="1"/>
  <c r="P3465" i="88" s="1"/>
  <c r="P3466" i="88" a="1"/>
  <c r="P3466" i="88" s="1"/>
  <c r="P3467" i="88" a="1"/>
  <c r="P3467" i="88"/>
  <c r="P3468" i="88" a="1"/>
  <c r="P3468" i="88" s="1"/>
  <c r="P3469" i="88" a="1"/>
  <c r="P3469" i="88" s="1"/>
  <c r="P3470" i="88" a="1"/>
  <c r="P3470" i="88"/>
  <c r="P3471" i="88" a="1"/>
  <c r="P3471" i="88"/>
  <c r="P3472" i="88" a="1"/>
  <c r="P3472" i="88" s="1"/>
  <c r="P3473" i="88" a="1"/>
  <c r="P3473" i="88" s="1"/>
  <c r="P3474" i="88" a="1"/>
  <c r="P3474" i="88" s="1"/>
  <c r="P3475" i="88" a="1"/>
  <c r="P3475" i="88"/>
  <c r="P3476" i="88" a="1"/>
  <c r="P3476" i="88"/>
  <c r="P3477" i="88" a="1"/>
  <c r="P3477" i="88" s="1"/>
  <c r="P3478" i="88" a="1"/>
  <c r="P3478" i="88" s="1"/>
  <c r="P3479" i="88" a="1"/>
  <c r="P3479" i="88"/>
  <c r="P3480" i="88" a="1"/>
  <c r="P3480" i="88" s="1"/>
  <c r="P3481" i="88" a="1"/>
  <c r="P3481" i="88" s="1"/>
  <c r="P3482" i="88" a="1"/>
  <c r="P3482" i="88" s="1"/>
  <c r="P3483" i="88" a="1"/>
  <c r="P3483" i="88"/>
  <c r="P3484" i="88" a="1"/>
  <c r="P3484" i="88" s="1"/>
  <c r="P3485" i="88" a="1"/>
  <c r="P3485" i="88" s="1"/>
  <c r="P3486" i="88" a="1"/>
  <c r="P3486" i="88" s="1"/>
  <c r="P3487" i="88" a="1"/>
  <c r="P3487" i="88"/>
  <c r="P3488" i="88" a="1"/>
  <c r="P3488" i="88"/>
  <c r="P3489" i="88" a="1"/>
  <c r="P3489" i="88" s="1"/>
  <c r="P3490" i="88" a="1"/>
  <c r="P3490" i="88" s="1"/>
  <c r="P3491" i="88" a="1"/>
  <c r="P3491" i="88" s="1"/>
  <c r="P3492" i="88" a="1"/>
  <c r="P3492" i="88" s="1"/>
  <c r="P3493" i="88" a="1"/>
  <c r="P3493" i="88"/>
  <c r="P3494" i="88" a="1"/>
  <c r="P3494" i="88"/>
  <c r="P3495" i="88" a="1"/>
  <c r="P3495" i="88" s="1"/>
  <c r="P3496" i="88" a="1"/>
  <c r="P3496" i="88"/>
  <c r="P3497" i="88" a="1"/>
  <c r="P3497" i="88" s="1"/>
  <c r="P3498" i="88" a="1"/>
  <c r="P3498" i="88" s="1"/>
  <c r="P3499" i="88" a="1"/>
  <c r="P3499" i="88"/>
  <c r="P3500" i="88" a="1"/>
  <c r="P3500" i="88"/>
  <c r="P3501" i="88" a="1"/>
  <c r="P3501" i="88"/>
  <c r="P3502" i="88" a="1"/>
  <c r="P3502" i="88"/>
  <c r="P3503" i="88" a="1"/>
  <c r="P3503" i="88" s="1"/>
  <c r="P3504" i="88" a="1"/>
  <c r="P3504" i="88" s="1"/>
  <c r="P3505" i="88" a="1"/>
  <c r="P3505" i="88" s="1"/>
  <c r="P3506" i="88" a="1"/>
  <c r="P3506" i="88"/>
  <c r="P3507" i="88" a="1"/>
  <c r="P3507" i="88" s="1"/>
  <c r="P3508" i="88" a="1"/>
  <c r="P3508" i="88" s="1"/>
  <c r="P3509" i="88" a="1"/>
  <c r="P3509" i="88"/>
  <c r="P3510" i="88" a="1"/>
  <c r="P3510" i="88" s="1"/>
  <c r="P3511" i="88" a="1"/>
  <c r="P3511" i="88" s="1"/>
  <c r="P3512" i="88" a="1"/>
  <c r="P3512" i="88"/>
  <c r="P3513" i="88" a="1"/>
  <c r="P3513" i="88" s="1"/>
  <c r="P3514" i="88" a="1"/>
  <c r="P3514" i="88" s="1"/>
  <c r="P3515" i="88" a="1"/>
  <c r="P3515" i="88" s="1"/>
  <c r="P3516" i="88" a="1"/>
  <c r="P3516" i="88" s="1"/>
  <c r="P3517" i="88" a="1"/>
  <c r="P3517" i="88"/>
  <c r="P3518" i="88" a="1"/>
  <c r="P3518" i="88" s="1"/>
  <c r="P3519" i="88" a="1"/>
  <c r="P3519" i="88"/>
  <c r="P3520" i="88" a="1"/>
  <c r="P3520" i="88" s="1"/>
  <c r="P3521" i="88" a="1"/>
  <c r="P3521" i="88" s="1"/>
  <c r="P3522" i="88" a="1"/>
  <c r="P3522" i="88" s="1"/>
  <c r="P3523" i="88" a="1"/>
  <c r="P3523" i="88" s="1"/>
  <c r="P3524" i="88" a="1"/>
  <c r="P3524" i="88" s="1"/>
  <c r="P3525" i="88" a="1"/>
  <c r="P3525" i="88"/>
  <c r="P3526" i="88" a="1"/>
  <c r="P3526" i="88"/>
  <c r="P3527" i="88" a="1"/>
  <c r="P3527" i="88" s="1"/>
  <c r="P3528" i="88" a="1"/>
  <c r="P3528" i="88" s="1"/>
  <c r="P3529" i="88" a="1"/>
  <c r="P3529" i="88"/>
  <c r="P3530" i="88" a="1"/>
  <c r="P3530" i="88" s="1"/>
  <c r="P3531" i="88" a="1"/>
  <c r="P3531" i="88" s="1"/>
  <c r="P3532" i="88" a="1"/>
  <c r="P3532" i="88" s="1"/>
  <c r="P3533" i="88" a="1"/>
  <c r="P3533" i="88" s="1"/>
  <c r="P3534" i="88" a="1"/>
  <c r="P3534" i="88" s="1"/>
  <c r="P3535" i="88" a="1"/>
  <c r="P3535" i="88"/>
  <c r="P3536" i="88" a="1"/>
  <c r="P3536" i="88" s="1"/>
  <c r="P3537" i="88" a="1"/>
  <c r="P3537" i="88" s="1"/>
  <c r="P3538" i="88" a="1"/>
  <c r="P3538" i="88" s="1"/>
  <c r="P3539" i="88" a="1"/>
  <c r="P3539" i="88"/>
  <c r="P3540" i="88" a="1"/>
  <c r="P3540" i="88" s="1"/>
  <c r="P3541" i="88" a="1"/>
  <c r="P3541" i="88" s="1"/>
  <c r="P3542" i="88" a="1"/>
  <c r="P3542" i="88"/>
  <c r="P3543" i="88" a="1"/>
  <c r="P3543" i="88"/>
  <c r="P3544" i="88" a="1"/>
  <c r="P3544" i="88" s="1"/>
  <c r="P3545" i="88" a="1"/>
  <c r="P3545" i="88" s="1"/>
  <c r="P3546" i="88" a="1"/>
  <c r="P3546" i="88" s="1"/>
  <c r="P3547" i="88" a="1"/>
  <c r="P3547" i="88"/>
  <c r="P3548" i="88" a="1"/>
  <c r="P3548" i="88" s="1"/>
  <c r="P3549" i="88" a="1"/>
  <c r="P3549" i="88" s="1"/>
  <c r="P3550" i="88" a="1"/>
  <c r="P3550" i="88" s="1"/>
  <c r="P3551" i="88" a="1"/>
  <c r="P3551" i="88"/>
  <c r="P3552" i="88" a="1"/>
  <c r="P3552" i="88" s="1"/>
  <c r="P3553" i="88" a="1"/>
  <c r="P3553" i="88" s="1"/>
  <c r="P3554" i="88" a="1"/>
  <c r="P3554" i="88" s="1"/>
  <c r="P3555" i="88" a="1"/>
  <c r="P3555" i="88" s="1"/>
  <c r="P3556" i="88" a="1"/>
  <c r="P3556" i="88"/>
  <c r="P3557" i="88" a="1"/>
  <c r="P3557" i="88" s="1"/>
  <c r="P3558" i="88" a="1"/>
  <c r="P3558" i="88" s="1"/>
  <c r="P3559" i="88" a="1"/>
  <c r="P3559" i="88"/>
  <c r="P3560" i="88" a="1"/>
  <c r="P3560" i="88"/>
  <c r="P3561" i="88" a="1"/>
  <c r="P3561" i="88" s="1"/>
  <c r="P3562" i="88" a="1"/>
  <c r="P3562" i="88" s="1"/>
  <c r="P3563" i="88" a="1"/>
  <c r="P3563" i="88" s="1"/>
  <c r="P3564" i="88" a="1"/>
  <c r="P3564" i="88" s="1"/>
  <c r="P3565" i="88" a="1"/>
  <c r="P3565" i="88" s="1"/>
  <c r="P3566" i="88" a="1"/>
  <c r="P3566" i="88" s="1"/>
  <c r="P3567" i="88" a="1"/>
  <c r="P3567" i="88" s="1"/>
  <c r="P3568" i="88" a="1"/>
  <c r="P3568" i="88"/>
  <c r="P3569" i="88" a="1"/>
  <c r="P3569" i="88"/>
  <c r="P3570" i="88" a="1"/>
  <c r="P3570" i="88" s="1"/>
  <c r="P3571" i="88" a="1"/>
  <c r="P3571" i="88" s="1"/>
  <c r="P3572" i="88" a="1"/>
  <c r="P3572" i="88"/>
  <c r="P3573" i="88" a="1"/>
  <c r="P3573" i="88" s="1"/>
  <c r="P3574" i="88" a="1"/>
  <c r="P3574" i="88"/>
  <c r="P3575" i="88" a="1"/>
  <c r="P3575" i="88" s="1"/>
  <c r="P3576" i="88" a="1"/>
  <c r="P3576" i="88" s="1"/>
  <c r="P3577" i="88" a="1"/>
  <c r="P3577" i="88" s="1"/>
  <c r="P3578" i="88" a="1"/>
  <c r="P3578" i="88" s="1"/>
  <c r="P3579" i="88" a="1"/>
  <c r="P3579" i="88" s="1"/>
  <c r="P3580" i="88" a="1"/>
  <c r="P3580" i="88" s="1"/>
  <c r="P3581" i="88" a="1"/>
  <c r="P3581" i="88"/>
  <c r="P3582" i="88" a="1"/>
  <c r="P3582" i="88" s="1"/>
  <c r="P3583" i="88" a="1"/>
  <c r="P3583" i="88" s="1"/>
  <c r="P3584" i="88" a="1"/>
  <c r="P3584" i="88"/>
  <c r="P3585" i="88" a="1"/>
  <c r="P3585" i="88"/>
  <c r="P3586" i="88" a="1"/>
  <c r="P3586" i="88" s="1"/>
  <c r="P3587" i="88" a="1"/>
  <c r="P3587" i="88" s="1"/>
  <c r="P3588" i="88" a="1"/>
  <c r="P3588" i="88" s="1"/>
  <c r="P3589" i="88" a="1"/>
  <c r="P3589" i="88" s="1"/>
  <c r="P3590" i="88" a="1"/>
  <c r="P3590" i="88" s="1"/>
  <c r="P3591" i="88" a="1"/>
  <c r="P3591" i="88"/>
  <c r="P3592" i="88" a="1"/>
  <c r="P3592" i="88" s="1"/>
  <c r="P3593" i="88" a="1"/>
  <c r="P3593" i="88" s="1"/>
  <c r="P3594" i="88" a="1"/>
  <c r="P3594" i="88" s="1"/>
  <c r="P3595" i="88" a="1"/>
  <c r="P3595" i="88" s="1"/>
  <c r="P3596" i="88" a="1"/>
  <c r="P3596" i="88" s="1"/>
  <c r="P3597" i="88" a="1"/>
  <c r="P3597" i="88"/>
  <c r="P3598" i="88" a="1"/>
  <c r="P3598" i="88" s="1"/>
  <c r="P3599" i="88" a="1"/>
  <c r="P3599" i="88" s="1"/>
  <c r="P3600" i="88" a="1"/>
  <c r="P3600" i="88" s="1"/>
  <c r="P3601" i="88" a="1"/>
  <c r="P3601" i="88"/>
  <c r="P3602" i="88" a="1"/>
  <c r="P3602" i="88"/>
  <c r="P3603" i="88" a="1"/>
  <c r="P3603" i="88" s="1"/>
  <c r="P3604" i="88" a="1"/>
  <c r="P3604" i="88" s="1"/>
  <c r="P3605" i="88" a="1"/>
  <c r="P3605" i="88" s="1"/>
  <c r="P3606" i="88" a="1"/>
  <c r="P3606" i="88" s="1"/>
  <c r="P3607" i="88" a="1"/>
  <c r="P3607" i="88"/>
  <c r="P3608" i="88" a="1"/>
  <c r="P3608" i="88" s="1"/>
  <c r="P3609" i="88" a="1"/>
  <c r="P3609" i="88" s="1"/>
  <c r="P3610" i="88" a="1"/>
  <c r="P3610" i="88"/>
  <c r="P3611" i="88" a="1"/>
  <c r="P3611" i="88" s="1"/>
  <c r="P3612" i="88" a="1"/>
  <c r="P3612" i="88" s="1"/>
  <c r="P3613" i="88" a="1"/>
  <c r="P3613" i="88" s="1"/>
  <c r="P3614" i="88" a="1"/>
  <c r="P3614" i="88"/>
  <c r="P3615" i="88" a="1"/>
  <c r="P3615" i="88"/>
  <c r="P3616" i="88" a="1"/>
  <c r="P3616" i="88" s="1"/>
  <c r="P3617" i="88" a="1"/>
  <c r="P3617" i="88"/>
  <c r="P3618" i="88" a="1"/>
  <c r="P3618" i="88" s="1"/>
  <c r="P3619" i="88" a="1"/>
  <c r="P3619" i="88" s="1"/>
  <c r="P3620" i="88" a="1"/>
  <c r="P3620" i="88" s="1"/>
  <c r="P3621" i="88" a="1"/>
  <c r="P3621" i="88" s="1"/>
  <c r="P3622" i="88" a="1"/>
  <c r="P3622" i="88" s="1"/>
  <c r="P3623" i="88" a="1"/>
  <c r="P3623" i="88"/>
  <c r="P3624" i="88" a="1"/>
  <c r="P3624" i="88" s="1"/>
  <c r="P3625" i="88" a="1"/>
  <c r="P3625" i="88" s="1"/>
  <c r="P3626" i="88" a="1"/>
  <c r="P3626" i="88" s="1"/>
  <c r="P3627" i="88" a="1"/>
  <c r="P3627" i="88"/>
  <c r="P3628" i="88" a="1"/>
  <c r="P3628" i="88" s="1"/>
  <c r="P3629" i="88" a="1"/>
  <c r="P3629" i="88" s="1"/>
  <c r="P3630" i="88" a="1"/>
  <c r="P3630" i="88" s="1"/>
  <c r="P3631" i="88" a="1"/>
  <c r="P3631" i="88" s="1"/>
  <c r="P3632" i="88" a="1"/>
  <c r="P3632" i="88"/>
  <c r="P3633" i="88" a="1"/>
  <c r="P3633" i="88"/>
  <c r="P3634" i="88" a="1"/>
  <c r="P3634" i="88" s="1"/>
  <c r="P3635" i="88" a="1"/>
  <c r="P3635" i="88" s="1"/>
  <c r="P3636" i="88" a="1"/>
  <c r="P3636" i="88" s="1"/>
  <c r="P3637" i="88" a="1"/>
  <c r="P3637" i="88" s="1"/>
  <c r="P3638" i="88" a="1"/>
  <c r="P3638" i="88" s="1"/>
  <c r="P3639" i="88" a="1"/>
  <c r="P3639" i="88" s="1"/>
  <c r="P3640" i="88" a="1"/>
  <c r="P3640" i="88"/>
  <c r="P3641" i="88" a="1"/>
  <c r="P3641" i="88"/>
  <c r="P3642" i="88" a="1"/>
  <c r="P3642" i="88" s="1"/>
  <c r="P3643" i="88" a="1"/>
  <c r="P3643" i="88"/>
  <c r="P3644" i="88" a="1"/>
  <c r="P3644" i="88" s="1"/>
  <c r="P3645" i="88" a="1"/>
  <c r="P3645" i="88" s="1"/>
  <c r="P3646" i="88" a="1"/>
  <c r="P3646" i="88"/>
  <c r="P3647" i="88" a="1"/>
  <c r="P3647" i="88" s="1"/>
  <c r="P3648" i="88" a="1"/>
  <c r="P3648" i="88" s="1"/>
  <c r="P3649" i="88" a="1"/>
  <c r="P3649" i="88" s="1"/>
  <c r="P3650" i="88" a="1"/>
  <c r="P3650" i="88"/>
  <c r="P3651" i="88" a="1"/>
  <c r="P3651" i="88" s="1"/>
  <c r="P3652" i="88" a="1"/>
  <c r="P3652" i="88" s="1"/>
  <c r="P3653" i="88" a="1"/>
  <c r="P3653" i="88" s="1"/>
  <c r="P3654" i="88" a="1"/>
  <c r="P3654" i="88" s="1"/>
  <c r="P3655" i="88" a="1"/>
  <c r="P3655" i="88" s="1"/>
  <c r="P3656" i="88" a="1"/>
  <c r="P3656" i="88" s="1"/>
  <c r="P3657" i="88" a="1"/>
  <c r="P3657" i="88"/>
  <c r="P3658" i="88" a="1"/>
  <c r="P3658" i="88" s="1"/>
  <c r="P3659" i="88" a="1"/>
  <c r="P3659" i="88"/>
  <c r="P3660" i="88" a="1"/>
  <c r="P3660" i="88" s="1"/>
  <c r="P3661" i="88" a="1"/>
  <c r="P3661" i="88" s="1"/>
  <c r="P3662" i="88" a="1"/>
  <c r="P3662" i="88" s="1"/>
  <c r="P3663" i="88" a="1"/>
  <c r="P3663" i="88"/>
  <c r="P3664" i="88" a="1"/>
  <c r="P3664" i="88" s="1"/>
  <c r="P3665" i="88" a="1"/>
  <c r="P3665" i="88" s="1"/>
  <c r="P3666" i="88" a="1"/>
  <c r="P3666" i="88" s="1"/>
  <c r="P3667" i="88" a="1"/>
  <c r="P3667" i="88" s="1"/>
  <c r="P3668" i="88" a="1"/>
  <c r="P3668" i="88" s="1"/>
  <c r="P3669" i="88" a="1"/>
  <c r="P3669" i="88"/>
  <c r="P3670" i="88" a="1"/>
  <c r="P3670" i="88" s="1"/>
  <c r="P3671" i="88" a="1"/>
  <c r="P3671" i="88"/>
  <c r="P3672" i="88" a="1"/>
  <c r="P3672" i="88" s="1"/>
  <c r="P3673" i="88" a="1"/>
  <c r="P3673" i="88"/>
  <c r="P3674" i="88" a="1"/>
  <c r="P3674" i="88"/>
  <c r="P3675" i="88" a="1"/>
  <c r="P3675" i="88" s="1"/>
  <c r="P3676" i="88" a="1"/>
  <c r="P3676" i="88"/>
  <c r="P3677" i="88" a="1"/>
  <c r="P3677" i="88" s="1"/>
  <c r="P3678" i="88" a="1"/>
  <c r="P3678" i="88" s="1"/>
  <c r="P3679" i="88" a="1"/>
  <c r="P3679" i="88"/>
  <c r="P3680" i="88" a="1"/>
  <c r="P3680" i="88" s="1"/>
  <c r="P3681" i="88" a="1"/>
  <c r="P3681" i="88" s="1"/>
  <c r="P3682" i="88" a="1"/>
  <c r="P3682" i="88"/>
  <c r="P3683" i="88" a="1"/>
  <c r="P3683" i="88"/>
  <c r="P3684" i="88" a="1"/>
  <c r="P3684" i="88" s="1"/>
  <c r="P3685" i="88" a="1"/>
  <c r="P3685" i="88" s="1"/>
  <c r="P3686" i="88" a="1"/>
  <c r="P3686" i="88" s="1"/>
  <c r="P3687" i="88" a="1"/>
  <c r="P3687" i="88"/>
  <c r="P3688" i="88" a="1"/>
  <c r="P3688" i="88" s="1"/>
  <c r="P3689" i="88" a="1"/>
  <c r="P3689" i="88"/>
  <c r="P3690" i="88" a="1"/>
  <c r="P3690" i="88" s="1"/>
  <c r="P3691" i="88" a="1"/>
  <c r="P3691" i="88"/>
  <c r="P3692" i="88" a="1"/>
  <c r="P3692" i="88"/>
  <c r="P3693" i="88" a="1"/>
  <c r="P3693" i="88" s="1"/>
  <c r="P3694" i="88" a="1"/>
  <c r="P3694" i="88" s="1"/>
  <c r="P3695" i="88" a="1"/>
  <c r="P3695" i="88"/>
  <c r="P3696" i="88" a="1"/>
  <c r="P3696" i="88" s="1"/>
  <c r="P3697" i="88" a="1"/>
  <c r="P3697" i="88" s="1"/>
  <c r="P3698" i="88" a="1"/>
  <c r="P3698" i="88" s="1"/>
  <c r="P3699" i="88" a="1"/>
  <c r="P3699" i="88"/>
  <c r="P3700" i="88" a="1"/>
  <c r="P3700" i="88"/>
  <c r="P3701" i="88" a="1"/>
  <c r="P3701" i="88" s="1"/>
  <c r="P3702" i="88" a="1"/>
  <c r="P3702" i="88" s="1"/>
  <c r="P3703" i="88" a="1"/>
  <c r="P3703" i="88" s="1"/>
  <c r="P3704" i="88" a="1"/>
  <c r="P3704" i="88"/>
  <c r="P3705" i="88" a="1"/>
  <c r="P3705" i="88"/>
  <c r="P3706" i="88" a="1"/>
  <c r="P3706" i="88" s="1"/>
  <c r="P3707" i="88" a="1"/>
  <c r="P3707" i="88" s="1"/>
  <c r="P3708" i="88" a="1"/>
  <c r="P3708" i="88" s="1"/>
  <c r="P3709" i="88" a="1"/>
  <c r="P3709" i="88"/>
  <c r="P3710" i="88" a="1"/>
  <c r="P3710" i="88" s="1"/>
  <c r="P3711" i="88" a="1"/>
  <c r="P3711" i="88" s="1"/>
  <c r="P3712" i="88" a="1"/>
  <c r="P3712" i="88"/>
  <c r="P3713" i="88" a="1"/>
  <c r="P3713" i="88"/>
  <c r="P3714" i="88" a="1"/>
  <c r="P3714" i="88" s="1"/>
  <c r="P3715" i="88" a="1"/>
  <c r="P3715" i="88"/>
  <c r="P3716" i="88" a="1"/>
  <c r="P3716" i="88"/>
  <c r="P3717" i="88" a="1"/>
  <c r="P3717" i="88" s="1"/>
  <c r="P3718" i="88" a="1"/>
  <c r="P3718" i="88"/>
  <c r="P3719" i="88" a="1"/>
  <c r="P3719" i="88" s="1"/>
  <c r="P3720" i="88" a="1"/>
  <c r="P3720" i="88" s="1"/>
  <c r="P3721" i="88" a="1"/>
  <c r="P3721" i="88" s="1"/>
  <c r="P3722" i="88" a="1"/>
  <c r="P3722" i="88"/>
  <c r="P3723" i="88" a="1"/>
  <c r="P3723" i="88"/>
  <c r="P3724" i="88" a="1"/>
  <c r="P3724" i="88" s="1"/>
  <c r="P3725" i="88" a="1"/>
  <c r="P3725" i="88" s="1"/>
  <c r="P3726" i="88" a="1"/>
  <c r="P3726" i="88" s="1"/>
  <c r="P3727" i="88" a="1"/>
  <c r="P3727" i="88" s="1"/>
  <c r="P3728" i="88" a="1"/>
  <c r="P3728" i="88" s="1"/>
  <c r="P3729" i="88" a="1"/>
  <c r="P3729" i="88"/>
  <c r="P3730" i="88" a="1"/>
  <c r="P3730" i="88" s="1"/>
  <c r="P3731" i="88" a="1"/>
  <c r="P3731" i="88"/>
  <c r="P3732" i="88" a="1"/>
  <c r="P3732" i="88" s="1"/>
  <c r="P3733" i="88" a="1"/>
  <c r="P3733" i="88" s="1"/>
  <c r="P3734" i="88" a="1"/>
  <c r="P3734" i="88" s="1"/>
  <c r="P3735" i="88" a="1"/>
  <c r="P3735" i="88"/>
  <c r="P3736" i="88" a="1"/>
  <c r="P3736" i="88" s="1"/>
  <c r="P3737" i="88" a="1"/>
  <c r="P3737" i="88" s="1"/>
  <c r="P3738" i="88" a="1"/>
  <c r="P3738" i="88" s="1"/>
  <c r="P3739" i="88" a="1"/>
  <c r="P3739" i="88" s="1"/>
  <c r="P3740" i="88" a="1"/>
  <c r="P3740" i="88" s="1"/>
  <c r="P3741" i="88" a="1"/>
  <c r="P3741" i="88"/>
  <c r="P3742" i="88" a="1"/>
  <c r="P3742" i="88" s="1"/>
  <c r="P3743" i="88" a="1"/>
  <c r="P3743" i="88" s="1"/>
  <c r="P3744" i="88" a="1"/>
  <c r="P3744" i="88" s="1"/>
  <c r="P3745" i="88" a="1"/>
  <c r="P3745" i="88" s="1"/>
  <c r="P3746" i="88" a="1"/>
  <c r="P3746" i="88"/>
  <c r="P3747" i="88" a="1"/>
  <c r="P3747" i="88" s="1"/>
  <c r="P3748" i="88" a="1"/>
  <c r="P3748" i="88"/>
  <c r="P3749" i="88" a="1"/>
  <c r="P3749" i="88" s="1"/>
  <c r="P3750" i="88" a="1"/>
  <c r="P3750" i="88" s="1"/>
  <c r="P3751" i="88" a="1"/>
  <c r="P3751" i="88" s="1"/>
  <c r="P3752" i="88" a="1"/>
  <c r="P3752" i="88" s="1"/>
  <c r="P3753" i="88" a="1"/>
  <c r="P3753" i="88" s="1"/>
  <c r="P3754" i="88" a="1"/>
  <c r="P3754" i="88"/>
  <c r="P3755" i="88" a="1"/>
  <c r="P3755" i="88"/>
  <c r="P3756" i="88" a="1"/>
  <c r="P3756" i="88" s="1"/>
  <c r="P3757" i="88" a="1"/>
  <c r="P3757" i="88" s="1"/>
  <c r="P3758" i="88" a="1"/>
  <c r="P3758" i="88"/>
  <c r="P3759" i="88" a="1"/>
  <c r="P3759" i="88" s="1"/>
  <c r="P3760" i="88" a="1"/>
  <c r="P3760" i="88" s="1"/>
  <c r="P3761" i="88" a="1"/>
  <c r="P3761" i="88" s="1"/>
  <c r="P3762" i="88" a="1"/>
  <c r="P3762" i="88" s="1"/>
  <c r="P3763" i="88" a="1"/>
  <c r="P3763" i="88"/>
  <c r="P3764" i="88" a="1"/>
  <c r="P3764" i="88"/>
  <c r="P3765" i="88" a="1"/>
  <c r="P3765" i="88" s="1"/>
  <c r="P3766" i="88" a="1"/>
  <c r="P3766" i="88" s="1"/>
  <c r="P3767" i="88" a="1"/>
  <c r="P3767" i="88" s="1"/>
  <c r="P3768" i="88" a="1"/>
  <c r="P3768" i="88" s="1"/>
  <c r="P3769" i="88" a="1"/>
  <c r="P3769" i="88" s="1"/>
  <c r="P3770" i="88" a="1"/>
  <c r="P3770" i="88" s="1"/>
  <c r="P3771" i="88" a="1"/>
  <c r="P3771" i="88"/>
  <c r="P3772" i="88" a="1"/>
  <c r="P3772" i="88"/>
  <c r="P3773" i="88" a="1"/>
  <c r="P3773" i="88" s="1"/>
  <c r="P3774" i="88" a="1"/>
  <c r="P3774" i="88" s="1"/>
  <c r="P3775" i="88" a="1"/>
  <c r="P3775" i="88" s="1"/>
  <c r="P3776" i="88" a="1"/>
  <c r="P3776" i="88"/>
  <c r="P3777" i="88" a="1"/>
  <c r="P3777" i="88" s="1"/>
  <c r="P3778" i="88" a="1"/>
  <c r="P3778" i="88" s="1"/>
  <c r="P3779" i="88" a="1"/>
  <c r="P3779" i="88" s="1"/>
  <c r="P3780" i="88" a="1"/>
  <c r="P3780" i="88" s="1"/>
  <c r="P3781" i="88" a="1"/>
  <c r="P3781" i="88"/>
  <c r="P3782" i="88" a="1"/>
  <c r="P3782" i="88" s="1"/>
  <c r="P3783" i="88" a="1"/>
  <c r="P3783" i="88" s="1"/>
  <c r="P3784" i="88" a="1"/>
  <c r="P3784" i="88" s="1"/>
  <c r="P3785" i="88" a="1"/>
  <c r="P3785" i="88"/>
  <c r="P3786" i="88" a="1"/>
  <c r="P3786" i="88" s="1"/>
  <c r="P3787" i="88" a="1"/>
  <c r="P3787" i="88"/>
  <c r="P3788" i="88" a="1"/>
  <c r="P3788" i="88"/>
  <c r="P3789" i="88" a="1"/>
  <c r="P3789" i="88" s="1"/>
  <c r="P3790" i="88" a="1"/>
  <c r="P3790" i="88"/>
  <c r="P3791" i="88" a="1"/>
  <c r="P3791" i="88" s="1"/>
  <c r="P3792" i="88" a="1"/>
  <c r="P3792" i="88" s="1"/>
  <c r="P3793" i="88" a="1"/>
  <c r="P3793" i="88" s="1"/>
  <c r="P3794" i="88" a="1"/>
  <c r="P3794" i="88" s="1"/>
  <c r="P3795" i="88" a="1"/>
  <c r="P3795" i="88" s="1"/>
  <c r="P3796" i="88" a="1"/>
  <c r="P3796" i="88" s="1"/>
  <c r="P3797" i="88" a="1"/>
  <c r="P3797" i="88"/>
  <c r="P3798" i="88" a="1"/>
  <c r="P3798" i="88" s="1"/>
  <c r="P3799" i="88" a="1"/>
  <c r="P3799" i="88" s="1"/>
  <c r="P3800" i="88" a="1"/>
  <c r="P3800" i="88" s="1"/>
  <c r="P3801" i="88" a="1"/>
  <c r="P3801" i="88"/>
  <c r="P3802" i="88" a="1"/>
  <c r="P3802" i="88" s="1"/>
  <c r="P3803" i="88" a="1"/>
  <c r="P3803" i="88"/>
  <c r="P3804" i="88" a="1"/>
  <c r="P3804" i="88" s="1"/>
  <c r="P3805" i="88" a="1"/>
  <c r="P3805" i="88"/>
  <c r="P3806" i="88" a="1"/>
  <c r="P3806" i="88" s="1"/>
  <c r="P3807" i="88" a="1"/>
  <c r="P3807" i="88" s="1"/>
  <c r="P3808" i="88" a="1"/>
  <c r="P3808" i="88" s="1"/>
  <c r="P3809" i="88" a="1"/>
  <c r="P3809" i="88" s="1"/>
  <c r="P3810" i="88" a="1"/>
  <c r="P3810" i="88" s="1"/>
  <c r="P3811" i="88" a="1"/>
  <c r="P3811" i="88" s="1"/>
  <c r="P3812" i="88" a="1"/>
  <c r="P3812" i="88" s="1"/>
  <c r="P3813" i="88" a="1"/>
  <c r="P3813" i="88"/>
  <c r="P3814" i="88" a="1"/>
  <c r="P3814" i="88"/>
  <c r="P3815" i="88" a="1"/>
  <c r="P3815" i="88" s="1"/>
  <c r="P3816" i="88" a="1"/>
  <c r="P3816" i="88" s="1"/>
  <c r="P3817" i="88" a="1"/>
  <c r="P3817" i="88" s="1"/>
  <c r="P3818" i="88" a="1"/>
  <c r="P3818" i="88"/>
  <c r="P3819" i="88" a="1"/>
  <c r="P3819" i="88" s="1"/>
  <c r="P3820" i="88" a="1"/>
  <c r="P3820" i="88"/>
  <c r="P3821" i="88" a="1"/>
  <c r="P3821" i="88" s="1"/>
  <c r="P3822" i="88" a="1"/>
  <c r="P3822" i="88" s="1"/>
  <c r="P3823" i="88" a="1"/>
  <c r="P3823" i="88"/>
  <c r="P3824" i="88" a="1"/>
  <c r="P3824" i="88" s="1"/>
  <c r="P3825" i="88" a="1"/>
  <c r="P3825" i="88" s="1"/>
  <c r="P3826" i="88" a="1"/>
  <c r="P3826" i="88"/>
  <c r="P3827" i="88" a="1"/>
  <c r="P3827" i="88" s="1"/>
  <c r="P3828" i="88" a="1"/>
  <c r="P3828" i="88" s="1"/>
  <c r="P3829" i="88" a="1"/>
  <c r="P3829" i="88" s="1"/>
  <c r="P3830" i="88" a="1"/>
  <c r="P3830" i="88"/>
  <c r="P3831" i="88" a="1"/>
  <c r="P3831" i="88"/>
  <c r="P3832" i="88" a="1"/>
  <c r="P3832" i="88" s="1"/>
  <c r="P3833" i="88" a="1"/>
  <c r="P3833" i="88" s="1"/>
  <c r="P3834" i="88" a="1"/>
  <c r="P3834" i="88" s="1"/>
  <c r="P3835" i="88" a="1"/>
  <c r="P3835" i="88" s="1"/>
  <c r="P3836" i="88" a="1"/>
  <c r="P3836" i="88"/>
  <c r="P3837" i="88" a="1"/>
  <c r="P3837" i="88" s="1"/>
  <c r="P3838" i="88" a="1"/>
  <c r="P3838" i="88" s="1"/>
  <c r="P3839" i="88" a="1"/>
  <c r="P3839" i="88"/>
  <c r="P3840" i="88" a="1"/>
  <c r="P3840" i="88" s="1"/>
  <c r="P3841" i="88" a="1"/>
  <c r="P3841" i="88" s="1"/>
  <c r="P3842" i="88" a="1"/>
  <c r="P3842" i="88" s="1"/>
  <c r="P3843" i="88" a="1"/>
  <c r="P3843" i="88" s="1"/>
  <c r="P3844" i="88" a="1"/>
  <c r="P3844" i="88"/>
  <c r="P3845" i="88" a="1"/>
  <c r="P3845" i="88" s="1"/>
  <c r="P3846" i="88" a="1"/>
  <c r="P3846" i="88" s="1"/>
  <c r="P3847" i="88" a="1"/>
  <c r="P3847" i="88" s="1"/>
  <c r="P3848" i="88" a="1"/>
  <c r="P3848" i="88" s="1"/>
  <c r="P3849" i="88" a="1"/>
  <c r="P3849" i="88"/>
  <c r="P3850" i="88" a="1"/>
  <c r="P3850" i="88" s="1"/>
  <c r="P3851" i="88" a="1"/>
  <c r="P3851" i="88" s="1"/>
  <c r="P3852" i="88" a="1"/>
  <c r="P3852" i="88" s="1"/>
  <c r="P3853" i="88" a="1"/>
  <c r="P3853" i="88"/>
  <c r="P3854" i="88" a="1"/>
  <c r="P3854" i="88" s="1"/>
  <c r="P3855" i="88" a="1"/>
  <c r="P3855" i="88" s="1"/>
  <c r="P3856" i="88" a="1"/>
  <c r="P3856" i="88" s="1"/>
  <c r="P3857" i="88" a="1"/>
  <c r="P3857" i="88" s="1"/>
  <c r="P3858" i="88" a="1"/>
  <c r="P3858" i="88" s="1"/>
  <c r="P3859" i="88" a="1"/>
  <c r="P3859" i="88" s="1"/>
  <c r="P3860" i="88" a="1"/>
  <c r="P3860" i="88"/>
  <c r="P3861" i="88" a="1"/>
  <c r="P3861" i="88" s="1"/>
  <c r="P3862" i="88" a="1"/>
  <c r="P3862" i="88"/>
  <c r="P3863" i="88" a="1"/>
  <c r="P3863" i="88" s="1"/>
  <c r="P3864" i="88" a="1"/>
  <c r="P3864" i="88" s="1"/>
  <c r="P3865" i="88" a="1"/>
  <c r="P3865" i="88" s="1"/>
  <c r="P3866" i="88" a="1"/>
  <c r="P3866" i="88"/>
  <c r="P3867" i="88" a="1"/>
  <c r="P3867" i="88" s="1"/>
  <c r="P3868" i="88" a="1"/>
  <c r="P3868" i="88" s="1"/>
  <c r="P3869" i="88" a="1"/>
  <c r="P3869" i="88"/>
  <c r="P3870" i="88" a="1"/>
  <c r="P3870" i="88" s="1"/>
  <c r="P3871" i="88" a="1"/>
  <c r="P3871" i="88" s="1"/>
  <c r="P3872" i="88" a="1"/>
  <c r="P3872" i="88"/>
  <c r="P3873" i="88" a="1"/>
  <c r="P3873" i="88" s="1"/>
  <c r="P3874" i="88" a="1"/>
  <c r="P3874" i="88" s="1"/>
  <c r="P3875" i="88" a="1"/>
  <c r="P3875" i="88" s="1"/>
  <c r="P3876" i="88" a="1"/>
  <c r="P3876" i="88" s="1"/>
  <c r="P3877" i="88" a="1"/>
  <c r="P3877" i="88"/>
  <c r="P3878" i="88" a="1"/>
  <c r="P3878" i="88" s="1"/>
  <c r="P3879" i="88" a="1"/>
  <c r="P3879" i="88" s="1"/>
  <c r="P3880" i="88" a="1"/>
  <c r="P3880" i="88" s="1"/>
  <c r="P3881" i="88" a="1"/>
  <c r="P3881" i="88" s="1"/>
  <c r="P3882" i="88" a="1"/>
  <c r="P3882" i="88" s="1"/>
  <c r="P3883" i="88" a="1"/>
  <c r="P3883" i="88" s="1"/>
  <c r="P3884" i="88" a="1"/>
  <c r="P3884" i="88" s="1"/>
  <c r="P3885" i="88" a="1"/>
  <c r="P3885" i="88"/>
  <c r="P3886" i="88" a="1"/>
  <c r="P3886" i="88"/>
  <c r="P3887" i="88" a="1"/>
  <c r="P3887" i="88"/>
  <c r="P3888" i="88" a="1"/>
  <c r="P3888" i="88" s="1"/>
  <c r="P3889" i="88" a="1"/>
  <c r="P3889" i="88"/>
  <c r="P3890" i="88" a="1"/>
  <c r="P3890" i="88"/>
  <c r="P3891" i="88" a="1"/>
  <c r="P3891" i="88" s="1"/>
  <c r="P3892" i="88" a="1"/>
  <c r="P3892" i="88"/>
  <c r="P3893" i="88" a="1"/>
  <c r="P3893" i="88" s="1"/>
  <c r="P3894" i="88" a="1"/>
  <c r="P3894" i="88" s="1"/>
  <c r="P3895" i="88" a="1"/>
  <c r="P3895" i="88"/>
  <c r="P3896" i="88" a="1"/>
  <c r="P3896" i="88" s="1"/>
  <c r="P3897" i="88" a="1"/>
  <c r="P3897" i="88" s="1"/>
  <c r="P3898" i="88" a="1"/>
  <c r="P3898" i="88" s="1"/>
  <c r="P3899" i="88" a="1"/>
  <c r="P3899" i="88"/>
  <c r="P3900" i="88" a="1"/>
  <c r="P3900" i="88" s="1"/>
  <c r="P3901" i="88" a="1"/>
  <c r="P3901" i="88" s="1"/>
  <c r="P3902" i="88" a="1"/>
  <c r="P3902" i="88"/>
  <c r="P3903" i="88" a="1"/>
  <c r="P3903" i="88"/>
  <c r="P3904" i="88" a="1"/>
  <c r="P3904" i="88" s="1"/>
  <c r="P3905" i="88" a="1"/>
  <c r="P3905" i="88" s="1"/>
  <c r="P3906" i="88" a="1"/>
  <c r="P3906" i="88" s="1"/>
  <c r="P3907" i="88" a="1"/>
  <c r="P3907" i="88"/>
  <c r="P3908" i="88" a="1"/>
  <c r="P3908" i="88"/>
  <c r="P3909" i="88" a="1"/>
  <c r="P3909" i="88" s="1"/>
  <c r="P3910" i="88" a="1"/>
  <c r="P3910" i="88" s="1"/>
  <c r="P3911" i="88" a="1"/>
  <c r="P3911" i="88"/>
  <c r="P3912" i="88" a="1"/>
  <c r="P3912" i="88" s="1"/>
  <c r="P3913" i="88" a="1"/>
  <c r="P3913" i="88" s="1"/>
  <c r="P3914" i="88" a="1"/>
  <c r="P3914" i="88" s="1"/>
  <c r="P3915" i="88" a="1"/>
  <c r="P3915" i="88"/>
  <c r="P3916" i="88" a="1"/>
  <c r="P3916" i="88" s="1"/>
  <c r="P3917" i="88" a="1"/>
  <c r="P3917" i="88" s="1"/>
  <c r="P3918" i="88" a="1"/>
  <c r="P3918" i="88" s="1"/>
  <c r="P3919" i="88" a="1"/>
  <c r="P3919" i="88"/>
  <c r="P3920" i="88" a="1"/>
  <c r="P3920" i="88"/>
  <c r="P3921" i="88" a="1"/>
  <c r="P3921" i="88" s="1"/>
  <c r="P3922" i="88" a="1"/>
  <c r="P3922" i="88" s="1"/>
  <c r="P3923" i="88" a="1"/>
  <c r="P3923" i="88" s="1"/>
  <c r="P3924" i="88" a="1"/>
  <c r="P3924" i="88" s="1"/>
  <c r="P3925" i="88" a="1"/>
  <c r="P3925" i="88"/>
  <c r="P3926" i="88" a="1"/>
  <c r="P3926" i="88"/>
  <c r="P3927" i="88" a="1"/>
  <c r="P3927" i="88" s="1"/>
  <c r="P3928" i="88" a="1"/>
  <c r="P3928" i="88"/>
  <c r="P3929" i="88" a="1"/>
  <c r="P3929" i="88" s="1"/>
  <c r="P3930" i="88" a="1"/>
  <c r="P3930" i="88" s="1"/>
  <c r="P3931" i="88" a="1"/>
  <c r="P3931" i="88"/>
  <c r="P3932" i="88" a="1"/>
  <c r="P3932" i="88"/>
  <c r="P3933" i="88" a="1"/>
  <c r="P3933" i="88"/>
  <c r="P3934" i="88" a="1"/>
  <c r="P3934" i="88" s="1"/>
  <c r="P3935" i="88" a="1"/>
  <c r="P3935" i="88" s="1"/>
  <c r="P3936" i="88" a="1"/>
  <c r="P3936" i="88" s="1"/>
  <c r="P3937" i="88" a="1"/>
  <c r="P3937" i="88" s="1"/>
  <c r="P3938" i="88" a="1"/>
  <c r="P3938" i="88"/>
  <c r="P3939" i="88" a="1"/>
  <c r="P3939" i="88" s="1"/>
  <c r="P3940" i="88" a="1"/>
  <c r="P3940" i="88" s="1"/>
  <c r="P3941" i="88" a="1"/>
  <c r="P3941" i="88"/>
  <c r="P3942" i="88" a="1"/>
  <c r="P3942" i="88" s="1"/>
  <c r="P3943" i="88" a="1"/>
  <c r="P3943" i="88" s="1"/>
  <c r="P3944" i="88" a="1"/>
  <c r="P3944" i="88"/>
  <c r="P3945" i="88" a="1"/>
  <c r="P3945" i="88" s="1"/>
  <c r="P3946" i="88" a="1"/>
  <c r="P3946" i="88" s="1"/>
  <c r="P3947" i="88" a="1"/>
  <c r="P3947" i="88" s="1"/>
  <c r="P3948" i="88" a="1"/>
  <c r="P3948" i="88" s="1"/>
  <c r="P3949" i="88" a="1"/>
  <c r="P3949" i="88"/>
  <c r="P3950" i="88" a="1"/>
  <c r="P3950" i="88" s="1"/>
  <c r="P3951" i="88" a="1"/>
  <c r="P3951" i="88" s="1"/>
  <c r="P3952" i="88" a="1"/>
  <c r="P3952" i="88" s="1"/>
  <c r="P3953" i="88" a="1"/>
  <c r="P3953" i="88" s="1"/>
  <c r="P3954" i="88" a="1"/>
  <c r="P3954" i="88" s="1"/>
  <c r="P3955" i="88" a="1"/>
  <c r="P3955" i="88" s="1"/>
  <c r="P3956" i="88" a="1"/>
  <c r="P3956" i="88" s="1"/>
  <c r="P3957" i="88" a="1"/>
  <c r="P3957" i="88"/>
  <c r="P3958" i="88" a="1"/>
  <c r="P3958" i="88" s="1"/>
  <c r="P3959" i="88" a="1"/>
  <c r="P3959" i="88" s="1"/>
  <c r="P3960" i="88" a="1"/>
  <c r="P3960" i="88" s="1"/>
  <c r="P3961" i="88" a="1"/>
  <c r="P3961" i="88" s="1"/>
  <c r="P3962" i="88" a="1"/>
  <c r="P3962" i="88" s="1"/>
  <c r="P3963" i="88" a="1"/>
  <c r="P3963" i="88" s="1"/>
  <c r="P3964" i="88" a="1"/>
  <c r="P3964" i="88" s="1"/>
  <c r="P3965" i="88" a="1"/>
  <c r="P3965" i="88" s="1"/>
  <c r="P3966" i="88" a="1"/>
  <c r="P3966" i="88" s="1"/>
  <c r="P3967" i="88" a="1"/>
  <c r="P3967" i="88"/>
  <c r="P3968" i="88" a="1"/>
  <c r="P3968" i="88" s="1"/>
  <c r="P3969" i="88" a="1"/>
  <c r="P3969" i="88" s="1"/>
  <c r="P3970" i="88" a="1"/>
  <c r="P3970" i="88" s="1"/>
  <c r="P3971" i="88" a="1"/>
  <c r="P3971" i="88"/>
  <c r="P3972" i="88" a="1"/>
  <c r="P3972" i="88" s="1"/>
  <c r="P3973" i="88" a="1"/>
  <c r="P3973" i="88" s="1"/>
  <c r="P3974" i="88" a="1"/>
  <c r="P3974" i="88"/>
  <c r="P3975" i="88" a="1"/>
  <c r="P3975" i="88"/>
  <c r="P3976" i="88" a="1"/>
  <c r="P3976" i="88" s="1"/>
  <c r="P3977" i="88" a="1"/>
  <c r="P3977" i="88"/>
  <c r="P3978" i="88" a="1"/>
  <c r="P3978" i="88" s="1"/>
  <c r="P3979" i="88" a="1"/>
  <c r="P3979" i="88"/>
  <c r="P3980" i="88" a="1"/>
  <c r="P3980" i="88" s="1"/>
  <c r="P3981" i="88" a="1"/>
  <c r="P3981" i="88" s="1"/>
  <c r="P3982" i="88" a="1"/>
  <c r="P3982" i="88" s="1"/>
  <c r="P3983" i="88" a="1"/>
  <c r="P3983" i="88"/>
  <c r="P3984" i="88" a="1"/>
  <c r="P3984" i="88" s="1"/>
  <c r="P3985" i="88" a="1"/>
  <c r="P3985" i="88" s="1"/>
  <c r="P3986" i="88" a="1"/>
  <c r="P3986" i="88" s="1"/>
  <c r="P3987" i="88" a="1"/>
  <c r="P3987" i="88" s="1"/>
  <c r="P3988" i="88" a="1"/>
  <c r="P3988" i="88"/>
  <c r="P3989" i="88" a="1"/>
  <c r="P3989" i="88" s="1"/>
  <c r="P3990" i="88" a="1"/>
  <c r="P3990" i="88" s="1"/>
  <c r="P3991" i="88" a="1"/>
  <c r="P3991" i="88" s="1"/>
  <c r="P3992" i="88" a="1"/>
  <c r="P3992" i="88" s="1"/>
  <c r="P3993" i="88" a="1"/>
  <c r="P3993" i="88"/>
  <c r="P3994" i="88" a="1"/>
  <c r="P3994" i="88" s="1"/>
  <c r="P3995" i="88" a="1"/>
  <c r="P3995" i="88" s="1"/>
  <c r="P3996" i="88" a="1"/>
  <c r="P3996" i="88" s="1"/>
  <c r="P3997" i="88" a="1"/>
  <c r="P3997" i="88" s="1"/>
  <c r="P3998" i="88" a="1"/>
  <c r="P3998" i="88" s="1"/>
  <c r="P3999" i="88" a="1"/>
  <c r="P3999" i="88" s="1"/>
  <c r="P4000" i="88" a="1"/>
  <c r="P4000" i="88"/>
  <c r="P4001" i="88" a="1"/>
  <c r="P4001" i="88" s="1"/>
  <c r="P4002" i="88" a="1"/>
  <c r="P4002" i="88" s="1"/>
  <c r="P4003" i="88" a="1"/>
  <c r="P4003" i="88" s="1"/>
  <c r="P4004" i="88" a="1"/>
  <c r="P4004" i="88"/>
  <c r="P4005" i="88" a="1"/>
  <c r="P4005" i="88" s="1"/>
  <c r="P4006" i="88" a="1"/>
  <c r="P4006" i="88"/>
  <c r="P4007" i="88" a="1"/>
  <c r="P4007" i="88" s="1"/>
  <c r="P4008" i="88" a="1"/>
  <c r="P4008" i="88" s="1"/>
  <c r="P4009" i="88" a="1"/>
  <c r="P4009" i="88" s="1"/>
  <c r="P4010" i="88" a="1"/>
  <c r="P4010" i="88" s="1"/>
  <c r="P4011" i="88" a="1"/>
  <c r="P4011" i="88" s="1"/>
  <c r="P4012" i="88" a="1"/>
  <c r="P4012" i="88" s="1"/>
  <c r="P4013" i="88" a="1"/>
  <c r="P4013" i="88" s="1"/>
  <c r="P4014" i="88" a="1"/>
  <c r="P4014" i="88" s="1"/>
  <c r="P4015" i="88" a="1"/>
  <c r="P4015" i="88" s="1"/>
  <c r="P4016" i="88" a="1"/>
  <c r="P4016" i="88"/>
  <c r="P4017" i="88" a="1"/>
  <c r="P4017" i="88" s="1"/>
  <c r="P4018" i="88" a="1"/>
  <c r="P4018" i="88" s="1"/>
  <c r="P4019" i="88" a="1"/>
  <c r="P4019" i="88" s="1"/>
  <c r="P4020" i="88" a="1"/>
  <c r="P4020" i="88" s="1"/>
  <c r="P4021" i="88" a="1"/>
  <c r="P4021" i="88" s="1"/>
  <c r="P4022" i="88" a="1"/>
  <c r="P4022" i="88" s="1"/>
  <c r="P4023" i="88" a="1"/>
  <c r="P4023" i="88" s="1"/>
  <c r="P4024" i="88" a="1"/>
  <c r="P4024" i="88" s="1"/>
  <c r="P4025" i="88" a="1"/>
  <c r="P4025" i="88" s="1"/>
  <c r="P4026" i="88" a="1"/>
  <c r="P4026" i="88" s="1"/>
  <c r="P4027" i="88" a="1"/>
  <c r="P4027" i="88" s="1"/>
  <c r="P4028" i="88" a="1"/>
  <c r="P4028" i="88" s="1"/>
  <c r="P4029" i="88" a="1"/>
  <c r="P4029" i="88"/>
  <c r="P4030" i="88" a="1"/>
  <c r="P4030" i="88" s="1"/>
  <c r="P4031" i="88" a="1"/>
  <c r="P4031" i="88" s="1"/>
  <c r="P4032" i="88" a="1"/>
  <c r="P4032" i="88" s="1"/>
  <c r="P4033" i="88" a="1"/>
  <c r="P4033" i="88"/>
  <c r="P4034" i="88" a="1"/>
  <c r="P4034" i="88"/>
  <c r="P4035" i="88" a="1"/>
  <c r="P4035" i="88" s="1"/>
  <c r="P4036" i="88" a="1"/>
  <c r="P4036" i="88" s="1"/>
  <c r="P4037" i="88" a="1"/>
  <c r="P4037" i="88" s="1"/>
  <c r="P4038" i="88" a="1"/>
  <c r="P4038" i="88" s="1"/>
  <c r="P4039" i="88" a="1"/>
  <c r="P4039" i="88"/>
  <c r="P4040" i="88" a="1"/>
  <c r="P4040" i="88" s="1"/>
  <c r="P4041" i="88" a="1"/>
  <c r="P4041" i="88" s="1"/>
  <c r="P4042" i="88" a="1"/>
  <c r="P4042" i="88"/>
  <c r="P4043" i="88" a="1"/>
  <c r="P4043" i="88"/>
  <c r="P4044" i="88" a="1"/>
  <c r="P4044" i="88" s="1"/>
  <c r="P4045" i="88" a="1"/>
  <c r="P4045" i="88" s="1"/>
  <c r="P4046" i="88" a="1"/>
  <c r="P4046" i="88"/>
  <c r="P4047" i="88" a="1"/>
  <c r="P4047" i="88"/>
  <c r="P4048" i="88" a="1"/>
  <c r="P4048" i="88" s="1"/>
  <c r="P4049" i="88" a="1"/>
  <c r="P4049" i="88"/>
  <c r="P4050" i="88" a="1"/>
  <c r="P4050" i="88" s="1"/>
  <c r="P4051" i="88" a="1"/>
  <c r="P4051" i="88"/>
  <c r="P4052" i="88" a="1"/>
  <c r="P4052" i="88" s="1"/>
  <c r="P4053" i="88" a="1"/>
  <c r="P4053" i="88" s="1"/>
  <c r="P4054" i="88" a="1"/>
  <c r="P4054" i="88" s="1"/>
  <c r="P4055" i="88" a="1"/>
  <c r="P4055" i="88"/>
  <c r="P4056" i="88" a="1"/>
  <c r="P4056" i="88" s="1"/>
  <c r="P4057" i="88" a="1"/>
  <c r="P4057" i="88" s="1"/>
  <c r="P4058" i="88" a="1"/>
  <c r="P4058" i="88" s="1"/>
  <c r="P4059" i="88" a="1"/>
  <c r="P4059" i="88" s="1"/>
  <c r="P4060" i="88" a="1"/>
  <c r="P4060" i="88" s="1"/>
  <c r="P4061" i="88" a="1"/>
  <c r="P4061" i="88" s="1"/>
  <c r="P4062" i="88" a="1"/>
  <c r="P4062" i="88" s="1"/>
  <c r="P4063" i="88" a="1"/>
  <c r="P4063" i="88"/>
  <c r="P4064" i="88" a="1"/>
  <c r="P4064" i="88"/>
  <c r="P4065" i="88" a="1"/>
  <c r="P4065" i="88" s="1"/>
  <c r="P4066" i="88" a="1"/>
  <c r="P4066" i="88" s="1"/>
  <c r="P4067" i="88" a="1"/>
  <c r="P4067" i="88" s="1"/>
  <c r="P4068" i="88" a="1"/>
  <c r="P4068" i="88" s="1"/>
  <c r="P4069" i="88" a="1"/>
  <c r="P4069" i="88"/>
  <c r="P4070" i="88" a="1"/>
  <c r="P4070" i="88" s="1"/>
  <c r="P4071" i="88" a="1"/>
  <c r="P4071" i="88" s="1"/>
  <c r="P4072" i="88" a="1"/>
  <c r="P4072" i="88"/>
  <c r="P4073" i="88" a="1"/>
  <c r="P4073" i="88" s="1"/>
  <c r="P4074" i="88" a="1"/>
  <c r="P4074" i="88" s="1"/>
  <c r="P4075" i="88" a="1"/>
  <c r="P4075" i="88"/>
  <c r="P4076" i="88" a="1"/>
  <c r="P4076" i="88" s="1"/>
  <c r="P4077" i="88" a="1"/>
  <c r="P4077" i="88" s="1"/>
  <c r="P4078" i="88" a="1"/>
  <c r="P4078" i="88" s="1"/>
  <c r="P4079" i="88" a="1"/>
  <c r="P4079" i="88" s="1"/>
  <c r="P4080" i="88" a="1"/>
  <c r="P4080" i="88" s="1"/>
  <c r="P4081" i="88" a="1"/>
  <c r="P4081" i="88" s="1"/>
  <c r="P4082" i="88" a="1"/>
  <c r="P4082" i="88"/>
  <c r="P4083" i="88" a="1"/>
  <c r="P4083" i="88" s="1"/>
  <c r="P4084" i="88" a="1"/>
  <c r="P4084" i="88" s="1"/>
  <c r="P4085" i="88" a="1"/>
  <c r="P4085" i="88"/>
  <c r="P4086" i="88" a="1"/>
  <c r="P4086" i="88" s="1"/>
  <c r="P4087" i="88" a="1"/>
  <c r="P4087" i="88" s="1"/>
  <c r="P4088" i="88" a="1"/>
  <c r="P4088" i="88"/>
  <c r="P4089" i="88" a="1"/>
  <c r="P4089" i="88"/>
  <c r="P4090" i="88" a="1"/>
  <c r="P4090" i="88" s="1"/>
  <c r="P4091" i="88" a="1"/>
  <c r="P4091" i="88" s="1"/>
  <c r="P4092" i="88" a="1"/>
  <c r="P4092" i="88" s="1"/>
  <c r="P4093" i="88" a="1"/>
  <c r="P4093" i="88"/>
  <c r="P4094" i="88" a="1"/>
  <c r="P4094" i="88" s="1"/>
  <c r="P4095" i="88" a="1"/>
  <c r="P4095" i="88"/>
  <c r="P4096" i="88" a="1"/>
  <c r="P4096" i="88" s="1"/>
  <c r="P4097" i="88" a="1"/>
  <c r="P4097" i="88" s="1"/>
  <c r="P4098" i="88" a="1"/>
  <c r="P4098" i="88" s="1"/>
  <c r="P4099" i="88" a="1"/>
  <c r="P4099" i="88" s="1"/>
  <c r="P4100" i="88" a="1"/>
  <c r="P4100" i="88" s="1"/>
  <c r="P4101" i="88" a="1"/>
  <c r="P4101" i="88"/>
  <c r="P4102" i="88" a="1"/>
  <c r="P4102" i="88"/>
  <c r="P4103" i="88" a="1"/>
  <c r="P4103" i="88" s="1"/>
  <c r="P4104" i="88" a="1"/>
  <c r="P4104" i="88" s="1"/>
  <c r="P4105" i="88" a="1"/>
  <c r="P4105" i="88"/>
  <c r="P4106" i="88" a="1"/>
  <c r="P4106" i="88"/>
  <c r="P4107" i="88" a="1"/>
  <c r="P4107" i="88" s="1"/>
  <c r="P4108" i="88" a="1"/>
  <c r="P4108" i="88" s="1"/>
  <c r="P4109" i="88" a="1"/>
  <c r="P4109" i="88" s="1"/>
  <c r="P4110" i="88" a="1"/>
  <c r="P4110" i="88" s="1"/>
  <c r="P4111" i="88" a="1"/>
  <c r="P4111" i="88"/>
  <c r="P4112" i="88" a="1"/>
  <c r="P4112" i="88" s="1"/>
  <c r="P4113" i="88" a="1"/>
  <c r="P4113" i="88" s="1"/>
  <c r="P4114" i="88" a="1"/>
  <c r="P4114" i="88" s="1"/>
  <c r="P4115" i="88" a="1"/>
  <c r="P4115" i="88"/>
  <c r="P4116" i="88" a="1"/>
  <c r="P4116" i="88" s="1"/>
  <c r="P4117" i="88" a="1"/>
  <c r="P4117" i="88" s="1"/>
  <c r="P4118" i="88" a="1"/>
  <c r="P4118" i="88" s="1"/>
  <c r="P4119" i="88" a="1"/>
  <c r="P4119" i="88"/>
  <c r="P4120" i="88" a="1"/>
  <c r="P4120" i="88" s="1"/>
  <c r="P4121" i="88" a="1"/>
  <c r="P4121" i="88"/>
  <c r="P4122" i="88" a="1"/>
  <c r="P4122" i="88" s="1"/>
  <c r="P4123" i="88" a="1"/>
  <c r="P4123" i="88"/>
  <c r="P4124" i="88" a="1"/>
  <c r="P4124" i="88" s="1"/>
  <c r="P4125" i="88" a="1"/>
  <c r="P4125" i="88" s="1"/>
  <c r="P4126" i="88" a="1"/>
  <c r="P4126" i="88" s="1"/>
  <c r="P4127" i="88" a="1"/>
  <c r="P4127" i="88"/>
  <c r="P4128" i="88" a="1"/>
  <c r="P4128" i="88" s="1"/>
  <c r="P4129" i="88" a="1"/>
  <c r="P4129" i="88" s="1"/>
  <c r="P4130" i="88" a="1"/>
  <c r="P4130" i="88" s="1"/>
  <c r="P4131" i="88" a="1"/>
  <c r="P4131" i="88" s="1"/>
  <c r="P4132" i="88" a="1"/>
  <c r="P4132" i="88"/>
  <c r="P4133" i="88" a="1"/>
  <c r="P4133" i="88" s="1"/>
  <c r="P4134" i="88" a="1"/>
  <c r="P4134" i="88" s="1"/>
  <c r="P4135" i="88" a="1"/>
  <c r="P4135" i="88"/>
  <c r="P4136" i="88" a="1"/>
  <c r="P4136" i="88" s="1"/>
  <c r="P4137" i="88" a="1"/>
  <c r="P4137" i="88"/>
  <c r="P4138" i="88" a="1"/>
  <c r="P4138" i="88" s="1"/>
  <c r="P4139" i="88" a="1"/>
  <c r="P4139" i="88" s="1"/>
  <c r="P4140" i="88" a="1"/>
  <c r="P4140" i="88" s="1"/>
  <c r="P4141" i="88" a="1"/>
  <c r="P4141" i="88"/>
  <c r="P4142" i="88" a="1"/>
  <c r="P4142" i="88" s="1"/>
  <c r="P4143" i="88" a="1"/>
  <c r="P4143" i="88" s="1"/>
  <c r="P4144" i="88" a="1"/>
  <c r="P4144" i="88" s="1"/>
  <c r="P4145" i="88" a="1"/>
  <c r="P4145" i="88"/>
  <c r="P4146" i="88" a="1"/>
  <c r="P4146" i="88" s="1"/>
  <c r="P4147" i="88" a="1"/>
  <c r="P4147" i="88" s="1"/>
  <c r="P4148" i="88" a="1"/>
  <c r="P4148" i="88" s="1"/>
  <c r="P4149" i="88" a="1"/>
  <c r="P4149" i="88" s="1"/>
  <c r="P4150" i="88" a="1"/>
  <c r="P4150" i="88"/>
  <c r="P4151" i="88" a="1"/>
  <c r="P4151" i="88" s="1"/>
  <c r="P4152" i="88" a="1"/>
  <c r="P4152" i="88" s="1"/>
  <c r="P4153" i="88" a="1"/>
  <c r="P4153" i="88" s="1"/>
  <c r="P4154" i="88" a="1"/>
  <c r="P4154" i="88"/>
  <c r="P4155" i="88" a="1"/>
  <c r="P4155" i="88" s="1"/>
  <c r="P4156" i="88" a="1"/>
  <c r="P4156" i="88" s="1"/>
  <c r="P4157" i="88" a="1"/>
  <c r="P4157" i="88" s="1"/>
  <c r="P4158" i="88" a="1"/>
  <c r="P4158" i="88" s="1"/>
  <c r="P4159" i="88" a="1"/>
  <c r="P4159" i="88" s="1"/>
  <c r="P4160" i="88" a="1"/>
  <c r="P4160" i="88"/>
  <c r="P4161" i="88" a="1"/>
  <c r="P4161" i="88"/>
  <c r="P4162" i="88" a="1"/>
  <c r="P4162" i="88" s="1"/>
  <c r="P4163" i="88" a="1"/>
  <c r="P4163" i="88" s="1"/>
  <c r="P4164" i="88" a="1"/>
  <c r="P4164" i="88" s="1"/>
  <c r="P4165" i="88" a="1"/>
  <c r="P4165" i="88" s="1"/>
  <c r="P4166" i="88" a="1"/>
  <c r="P4166" i="88" s="1"/>
  <c r="P4167" i="88" a="1"/>
  <c r="P4167" i="88" s="1"/>
  <c r="P4168" i="88" a="1"/>
  <c r="P4168" i="88" s="1"/>
  <c r="P4169" i="88" a="1"/>
  <c r="P4169" i="88" s="1"/>
  <c r="P4170" i="88" a="1"/>
  <c r="P4170" i="88" s="1"/>
  <c r="P4171" i="88" a="1"/>
  <c r="P4171" i="88" s="1"/>
  <c r="P4172" i="88" a="1"/>
  <c r="P4172" i="88" s="1"/>
  <c r="P4173" i="88" a="1"/>
  <c r="P4173" i="88"/>
  <c r="P4174" i="88" a="1"/>
  <c r="P4174" i="88" s="1"/>
  <c r="P4175" i="88" a="1"/>
  <c r="P4175" i="88" s="1"/>
  <c r="P4176" i="88" a="1"/>
  <c r="P4176" i="88" s="1"/>
  <c r="P4177" i="88" a="1"/>
  <c r="P4177" i="88"/>
  <c r="P4178" i="88" a="1"/>
  <c r="P4178" i="88" s="1"/>
  <c r="P4179" i="88" a="1"/>
  <c r="P4179" i="88" s="1"/>
  <c r="P4180" i="88" a="1"/>
  <c r="P4180" i="88"/>
  <c r="P4181" i="88" a="1"/>
  <c r="P4181" i="88" s="1"/>
  <c r="P4182" i="88" a="1"/>
  <c r="P4182" i="88" s="1"/>
  <c r="P4183" i="88" a="1"/>
  <c r="P4183" i="88"/>
  <c r="P4184" i="88" a="1"/>
  <c r="P4184" i="88" s="1"/>
  <c r="P4185" i="88" a="1"/>
  <c r="P4185" i="88" s="1"/>
  <c r="P4186" i="88" a="1"/>
  <c r="P4186" i="88"/>
  <c r="P4187" i="88" a="1"/>
  <c r="P4187" i="88" s="1"/>
  <c r="P4188" i="88" a="1"/>
  <c r="P4188" i="88" s="1"/>
  <c r="P4189" i="88" a="1"/>
  <c r="P4189" i="88" s="1"/>
  <c r="P4190" i="88" a="1"/>
  <c r="P4190" i="88"/>
  <c r="P4191" i="88" a="1"/>
  <c r="P4191" i="88"/>
  <c r="P4192" i="88" a="1"/>
  <c r="P4192" i="88" s="1"/>
  <c r="P4193" i="88" a="1"/>
  <c r="P4193" i="88"/>
  <c r="P4194" i="88" a="1"/>
  <c r="P4194" i="88" s="1"/>
  <c r="P4195" i="88" a="1"/>
  <c r="P4195" i="88" s="1"/>
  <c r="P4196" i="88" a="1"/>
  <c r="P4196" i="88"/>
  <c r="P4197" i="88" a="1"/>
  <c r="P4197" i="88" s="1"/>
  <c r="P4198" i="88" a="1"/>
  <c r="P4198" i="88" s="1"/>
  <c r="P4199" i="88" a="1"/>
  <c r="P4199" i="88"/>
  <c r="P4200" i="88" a="1"/>
  <c r="P4200" i="88" s="1"/>
  <c r="P4201" i="88" a="1"/>
  <c r="P4201" i="88" s="1"/>
  <c r="P4202" i="88" a="1"/>
  <c r="P4202" i="88" s="1"/>
  <c r="P4203" i="88" a="1"/>
  <c r="P4203" i="88" s="1"/>
  <c r="P4204" i="88" a="1"/>
  <c r="P4204" i="88"/>
  <c r="P4205" i="88" a="1"/>
  <c r="P4205" i="88" s="1"/>
  <c r="P4206" i="88" a="1"/>
  <c r="P4206" i="88" s="1"/>
  <c r="P4207" i="88" a="1"/>
  <c r="P4207" i="88" s="1"/>
  <c r="P4208" i="88" a="1"/>
  <c r="P4208" i="88" s="1"/>
  <c r="P4209" i="88" a="1"/>
  <c r="P4209" i="88"/>
  <c r="P4210" i="88" a="1"/>
  <c r="P4210" i="88" s="1"/>
  <c r="P4211" i="88" a="1"/>
  <c r="P4211" i="88" s="1"/>
  <c r="P4212" i="88" a="1"/>
  <c r="P4212" i="88" s="1"/>
  <c r="P4213" i="88" a="1"/>
  <c r="P4213" i="88"/>
  <c r="P4214" i="88" a="1"/>
  <c r="P4214" i="88" s="1"/>
  <c r="P4215" i="88" a="1"/>
  <c r="P4215" i="88" s="1"/>
  <c r="P4216" i="88" a="1"/>
  <c r="P4216" i="88"/>
  <c r="P4217" i="88" a="1"/>
  <c r="P4217" i="88" s="1"/>
  <c r="P4218" i="88" a="1"/>
  <c r="P4218" i="88" s="1"/>
  <c r="P4219" i="88" a="1"/>
  <c r="P4219" i="88"/>
  <c r="P4220" i="88" a="1"/>
  <c r="P4220" i="88" s="1"/>
  <c r="P4221" i="88" a="1"/>
  <c r="P4221" i="88" s="1"/>
  <c r="P4222" i="88" a="1"/>
  <c r="P4222" i="88"/>
  <c r="P4223" i="88" a="1"/>
  <c r="P4223" i="88" s="1"/>
  <c r="P4224" i="88" a="1"/>
  <c r="P4224" i="88" s="1"/>
  <c r="P4225" i="88" a="1"/>
  <c r="P4225" i="88" s="1"/>
  <c r="P4226" i="88" a="1"/>
  <c r="P4226" i="88"/>
  <c r="P4227" i="88" a="1"/>
  <c r="P4227" i="88"/>
  <c r="P4228" i="88" a="1"/>
  <c r="P4228" i="88" s="1"/>
  <c r="P4229" i="88" a="1"/>
  <c r="P4229" i="88" s="1"/>
  <c r="P4230" i="88" a="1"/>
  <c r="P4230" i="88" s="1"/>
  <c r="P4231" i="88" a="1"/>
  <c r="P4231" i="88" s="1"/>
  <c r="P4232" i="88" a="1"/>
  <c r="P4232" i="88"/>
  <c r="P4233" i="88" a="1"/>
  <c r="P4233" i="88" s="1"/>
  <c r="P4234" i="88" a="1"/>
  <c r="P4234" i="88" s="1"/>
  <c r="P4235" i="88" a="1"/>
  <c r="P4235" i="88"/>
  <c r="P4236" i="88" a="1"/>
  <c r="P4236" i="88" s="1"/>
  <c r="P4237" i="88" a="1"/>
  <c r="P4237" i="88" s="1"/>
  <c r="P4238" i="88" a="1"/>
  <c r="P4238" i="88" s="1"/>
  <c r="P4239" i="88" a="1"/>
  <c r="P4239" i="88" s="1"/>
  <c r="P4240" i="88" a="1"/>
  <c r="P4240" i="88" s="1"/>
  <c r="P4241" i="88" a="1"/>
  <c r="P4241" i="88" s="1"/>
  <c r="P4242" i="88" a="1"/>
  <c r="P4242" i="88" s="1"/>
  <c r="P4243" i="88" a="1"/>
  <c r="P4243" i="88" s="1"/>
  <c r="P4244" i="88" a="1"/>
  <c r="P4244" i="88" s="1"/>
  <c r="P4245" i="88" a="1"/>
  <c r="P4245" i="88"/>
  <c r="P4246" i="88" a="1"/>
  <c r="P4246" i="88" s="1"/>
  <c r="P4247" i="88" a="1"/>
  <c r="P4247" i="88" s="1"/>
  <c r="P4248" i="88" a="1"/>
  <c r="P4248" i="88" s="1"/>
  <c r="P4249" i="88" a="1"/>
  <c r="P4249" i="88" s="1"/>
  <c r="P4250" i="88" a="1"/>
  <c r="P4250" i="88" s="1"/>
  <c r="P4251" i="88" a="1"/>
  <c r="P4251" i="88" s="1"/>
  <c r="P4252" i="88" a="1"/>
  <c r="P4252" i="88" s="1"/>
  <c r="P4253" i="88" a="1"/>
  <c r="P4253" i="88" s="1"/>
  <c r="P4254" i="88" a="1"/>
  <c r="P4254" i="88" s="1"/>
  <c r="P4255" i="88" a="1"/>
  <c r="P4255" i="88" s="1"/>
  <c r="P4256" i="88" a="1"/>
  <c r="P4256" i="88" s="1"/>
  <c r="P4257" i="88" a="1"/>
  <c r="P4257" i="88" s="1"/>
  <c r="P4258" i="88" a="1"/>
  <c r="P4258" i="88"/>
  <c r="P4259" i="88" a="1"/>
  <c r="P4259" i="88" s="1"/>
  <c r="P4260" i="88" a="1"/>
  <c r="P4260" i="88" s="1"/>
  <c r="P4261" i="88" a="1"/>
  <c r="P4261" i="88" s="1"/>
  <c r="P4262" i="88" a="1"/>
  <c r="P4262" i="88"/>
  <c r="P4263" i="88" a="1"/>
  <c r="P4263" i="88" s="1"/>
  <c r="P4264" i="88" a="1"/>
  <c r="P4264" i="88" s="1"/>
  <c r="P4265" i="88" a="1"/>
  <c r="P4265" i="88" s="1"/>
  <c r="P4266" i="88" a="1"/>
  <c r="P4266" i="88" s="1"/>
  <c r="P4267" i="88" a="1"/>
  <c r="P4267" i="88" s="1"/>
  <c r="P4268" i="88" a="1"/>
  <c r="P4268" i="88" s="1"/>
  <c r="P4269" i="88" a="1"/>
  <c r="P4269" i="88" s="1"/>
  <c r="P4270" i="88" a="1"/>
  <c r="P4270" i="88" s="1"/>
  <c r="P4271" i="88" a="1"/>
  <c r="P4271" i="88" s="1"/>
  <c r="P4272" i="88" a="1"/>
  <c r="P4272" i="88" s="1"/>
  <c r="P4273" i="88" a="1"/>
  <c r="P4273" i="88" s="1"/>
  <c r="P4274" i="88" a="1"/>
  <c r="P4274" i="88" s="1"/>
  <c r="P4275" i="88" a="1"/>
  <c r="P4275" i="88" s="1"/>
  <c r="P4276" i="88" a="1"/>
  <c r="P4276" i="88"/>
  <c r="P4277" i="88" a="1"/>
  <c r="P4277" i="88" s="1"/>
  <c r="P4278" i="88" a="1"/>
  <c r="P4278" i="88" s="1"/>
  <c r="P4279" i="88" a="1"/>
  <c r="P4279" i="88" s="1"/>
  <c r="P4280" i="88" a="1"/>
  <c r="P4280" i="88"/>
  <c r="P4281" i="88" a="1"/>
  <c r="P4281" i="88" s="1"/>
  <c r="P4282" i="88" a="1"/>
  <c r="P4282" i="88" s="1"/>
  <c r="P4283" i="88" a="1"/>
  <c r="P4283" i="88" s="1"/>
  <c r="P4284" i="88" a="1"/>
  <c r="P4284" i="88" s="1"/>
  <c r="P4285" i="88" a="1"/>
  <c r="P4285" i="88" s="1"/>
  <c r="P4286" i="88" a="1"/>
  <c r="P4286" i="88" s="1"/>
  <c r="P4287" i="88" a="1"/>
  <c r="P4287" i="88" s="1"/>
  <c r="P4288" i="88" a="1"/>
  <c r="P4288" i="88" s="1"/>
  <c r="P4289" i="88" a="1"/>
  <c r="P4289" i="88"/>
  <c r="P4290" i="88" a="1"/>
  <c r="P4290" i="88" s="1"/>
  <c r="P4291" i="88" a="1"/>
  <c r="P4291" i="88" s="1"/>
  <c r="P4292" i="88" a="1"/>
  <c r="P4292" i="88"/>
  <c r="P4293" i="88" a="1"/>
  <c r="P4293" i="88" s="1"/>
  <c r="P4294" i="88" a="1"/>
  <c r="P4294" i="88"/>
  <c r="P4295" i="88" a="1"/>
  <c r="P4295" i="88" s="1"/>
  <c r="P4296" i="88" a="1"/>
  <c r="P4296" i="88" s="1"/>
  <c r="P4297" i="88" a="1"/>
  <c r="P4297" i="88" s="1"/>
  <c r="P4298" i="88" a="1"/>
  <c r="P4298" i="88" s="1"/>
  <c r="P4299" i="88" a="1"/>
  <c r="P4299" i="88" s="1"/>
  <c r="P4300" i="88" a="1"/>
  <c r="P4300" i="88" s="1"/>
  <c r="P4301" i="88" a="1"/>
  <c r="P4301" i="88" s="1"/>
  <c r="P4302" i="88" a="1"/>
  <c r="P4302" i="88" s="1"/>
  <c r="P4303" i="88" a="1"/>
  <c r="P4303" i="88" s="1"/>
  <c r="P4304" i="88" a="1"/>
  <c r="P4304" i="88" s="1"/>
  <c r="P4305" i="88" a="1"/>
  <c r="P4305" i="88"/>
  <c r="P4306" i="88" a="1"/>
  <c r="P4306" i="88" s="1"/>
  <c r="P4307" i="88" a="1"/>
  <c r="P4307" i="88" s="1"/>
  <c r="P4308" i="88" a="1"/>
  <c r="P4308" i="88" s="1"/>
  <c r="P4309" i="88" a="1"/>
  <c r="P4309" i="88" s="1"/>
  <c r="P4310" i="88" a="1"/>
  <c r="P4310" i="88" s="1"/>
  <c r="P4311" i="88" a="1"/>
  <c r="P4311" i="88" s="1"/>
  <c r="P4312" i="88" a="1"/>
  <c r="P4312" i="88" s="1"/>
  <c r="P4313" i="88" a="1"/>
  <c r="P4313" i="88" s="1"/>
  <c r="P4314" i="88" a="1"/>
  <c r="P4314" i="88" s="1"/>
  <c r="P4315" i="88" a="1"/>
  <c r="P4315" i="88" s="1"/>
  <c r="P4316" i="88" a="1"/>
  <c r="P4316" i="88" s="1"/>
  <c r="P4317" i="88" a="1"/>
  <c r="P4317" i="88" s="1"/>
  <c r="P4318" i="88" a="1"/>
  <c r="P4318" i="88" s="1"/>
  <c r="P4319" i="88" a="1"/>
  <c r="P4319" i="88"/>
  <c r="P4320" i="88" a="1"/>
  <c r="P4320" i="88" s="1"/>
  <c r="P4321" i="88" a="1"/>
  <c r="P4321" i="88"/>
  <c r="P4322" i="88" a="1"/>
  <c r="P4322" i="88" s="1"/>
  <c r="P4323" i="88" a="1"/>
  <c r="P4323" i="88" s="1"/>
  <c r="P4324" i="88" a="1"/>
  <c r="P4324" i="88" s="1"/>
  <c r="P4325" i="88" a="1"/>
  <c r="P4325" i="88" s="1"/>
  <c r="P4326" i="88" a="1"/>
  <c r="P4326" i="88" s="1"/>
  <c r="P4327" i="88" a="1"/>
  <c r="P4327" i="88"/>
  <c r="P4328" i="88" a="1"/>
  <c r="P4328" i="88" s="1"/>
  <c r="P4329" i="88" a="1"/>
  <c r="P4329" i="88" s="1"/>
  <c r="P4330" i="88" a="1"/>
  <c r="P4330" i="88"/>
  <c r="P4331" i="88" a="1"/>
  <c r="P4331" i="88"/>
  <c r="P4332" i="88" a="1"/>
  <c r="P4332" i="88" s="1"/>
  <c r="P4333" i="88" a="1"/>
  <c r="P4333" i="88" s="1"/>
  <c r="P4334" i="88" a="1"/>
  <c r="P4334" i="88" s="1"/>
  <c r="P4335" i="88" a="1"/>
  <c r="P4335" i="88"/>
  <c r="P4336" i="88" a="1"/>
  <c r="P4336" i="88" s="1"/>
  <c r="P4337" i="88" a="1"/>
  <c r="P4337" i="88"/>
  <c r="P4338" i="88" a="1"/>
  <c r="P4338" i="88" s="1"/>
  <c r="P4339" i="88" a="1"/>
  <c r="P4339" i="88"/>
  <c r="P4340" i="88" a="1"/>
  <c r="P4340" i="88" s="1"/>
  <c r="P4341" i="88" a="1"/>
  <c r="P4341" i="88" s="1"/>
  <c r="P4342" i="88" a="1"/>
  <c r="P4342" i="88" s="1"/>
  <c r="P4343" i="88" a="1"/>
  <c r="P4343" i="88"/>
  <c r="P4344" i="88" a="1"/>
  <c r="P4344" i="88" s="1"/>
  <c r="P4345" i="88" a="1"/>
  <c r="P4345" i="88" s="1"/>
  <c r="P4346" i="88" a="1"/>
  <c r="P4346" i="88" s="1"/>
  <c r="P4347" i="88" a="1"/>
  <c r="P4347" i="88" s="1"/>
  <c r="P4348" i="88" a="1"/>
  <c r="P4348" i="88" s="1"/>
  <c r="P4349" i="88" a="1"/>
  <c r="P4349" i="88" s="1"/>
  <c r="P4350" i="88" a="1"/>
  <c r="P4350" i="88" s="1"/>
  <c r="P4351" i="88" a="1"/>
  <c r="P4351" i="88"/>
  <c r="P4352" i="88" a="1"/>
  <c r="P4352" i="88" s="1"/>
  <c r="P4353" i="88" a="1"/>
  <c r="P4353" i="88"/>
  <c r="P4354" i="88" a="1"/>
  <c r="P4354" i="88" s="1"/>
  <c r="P4355" i="88" a="1"/>
  <c r="P4355" i="88" s="1"/>
  <c r="P4356" i="88" a="1"/>
  <c r="P4356" i="88" s="1"/>
  <c r="P4357" i="88" a="1"/>
  <c r="P4357" i="88" s="1"/>
  <c r="P4358" i="88" a="1"/>
  <c r="P4358" i="88" s="1"/>
  <c r="P4359" i="88" a="1"/>
  <c r="P4359" i="88" s="1"/>
  <c r="P4360" i="88" a="1"/>
  <c r="P4360" i="88" s="1"/>
  <c r="P4361" i="88" a="1"/>
  <c r="P4361" i="88"/>
  <c r="P4362" i="88" a="1"/>
  <c r="P4362" i="88" s="1"/>
  <c r="P4363" i="88" a="1"/>
  <c r="P4363" i="88"/>
  <c r="P4364" i="88" a="1"/>
  <c r="P4364" i="88" s="1"/>
  <c r="P4365" i="88" a="1"/>
  <c r="P4365" i="88" s="1"/>
  <c r="P4366" i="88" a="1"/>
  <c r="P4366" i="88"/>
  <c r="P4367" i="88" a="1"/>
  <c r="P4367" i="88" s="1"/>
  <c r="P4368" i="88" a="1"/>
  <c r="P4368" i="88" s="1"/>
  <c r="P4369" i="88" a="1"/>
  <c r="P4369" i="88" s="1"/>
  <c r="P4370" i="88" a="1"/>
  <c r="P4370" i="88" s="1"/>
  <c r="P4371" i="88" a="1"/>
  <c r="P4371" i="88" s="1"/>
  <c r="P4372" i="88" a="1"/>
  <c r="P4372" i="88" s="1"/>
  <c r="P4373" i="88" a="1"/>
  <c r="P4373" i="88" s="1"/>
  <c r="P4374" i="88" a="1"/>
  <c r="P4374" i="88" s="1"/>
  <c r="P4375" i="88" a="1"/>
  <c r="P4375" i="88" s="1"/>
  <c r="P4376" i="88" a="1"/>
  <c r="P4376" i="88" s="1"/>
  <c r="P4377" i="88" a="1"/>
  <c r="P4377" i="88"/>
  <c r="P4378" i="88" a="1"/>
  <c r="P4378" i="88" s="1"/>
  <c r="P4379" i="88" a="1"/>
  <c r="P4379" i="88" s="1"/>
  <c r="P4380" i="88" a="1"/>
  <c r="P4380" i="88" s="1"/>
  <c r="P4381" i="88" a="1"/>
  <c r="P4381" i="88" s="1"/>
  <c r="P4382" i="88" a="1"/>
  <c r="P4382" i="88" s="1"/>
  <c r="P4383" i="88" a="1"/>
  <c r="P4383" i="88" s="1"/>
  <c r="P4384" i="88" a="1"/>
  <c r="P4384" i="88" s="1"/>
  <c r="P4385" i="88" a="1"/>
  <c r="P4385" i="88" s="1"/>
  <c r="P4386" i="88" a="1"/>
  <c r="P4386" i="88" s="1"/>
  <c r="P4387" i="88" a="1"/>
  <c r="P4387" i="88" s="1"/>
  <c r="P4388" i="88" a="1"/>
  <c r="P4388" i="88" s="1"/>
  <c r="P4389" i="88" a="1"/>
  <c r="P4389" i="88" s="1"/>
  <c r="P4390" i="88" a="1"/>
  <c r="P4390" i="88" s="1"/>
  <c r="P4391" i="88" a="1"/>
  <c r="P4391" i="88" s="1"/>
  <c r="P4392" i="88" a="1"/>
  <c r="P4392" i="88" s="1"/>
  <c r="P4393" i="88" a="1"/>
  <c r="P4393" i="88" s="1"/>
  <c r="P4394" i="88" a="1"/>
  <c r="P4394" i="88"/>
  <c r="P4395" i="88" a="1"/>
  <c r="P4395" i="88" s="1"/>
  <c r="P4396" i="88" a="1"/>
  <c r="P4396" i="88" s="1"/>
  <c r="P4397" i="88" a="1"/>
  <c r="P4397" i="88" s="1"/>
  <c r="P4398" i="88" a="1"/>
  <c r="P4398" i="88" s="1"/>
  <c r="P4399" i="88" a="1"/>
  <c r="P4399" i="88"/>
  <c r="P4400" i="88" a="1"/>
  <c r="P4400" i="88" s="1"/>
  <c r="P4401" i="88" a="1"/>
  <c r="P4401" i="88" s="1"/>
  <c r="P4402" i="88" a="1"/>
  <c r="P4402" i="88"/>
  <c r="P4403" i="88" a="1"/>
  <c r="P4403" i="88" s="1"/>
  <c r="P4404" i="88" a="1"/>
  <c r="P4404" i="88" s="1"/>
  <c r="P4405" i="88" a="1"/>
  <c r="P4405" i="88" s="1"/>
  <c r="P4406" i="88" a="1"/>
  <c r="P4406" i="88"/>
  <c r="P4407" i="88" a="1"/>
  <c r="P4407" i="88"/>
  <c r="P4408" i="88" a="1"/>
  <c r="P4408" i="88" s="1"/>
  <c r="P4409" i="88" a="1"/>
  <c r="P4409" i="88" s="1"/>
  <c r="P4410" i="88" a="1"/>
  <c r="P4410" i="88" s="1"/>
  <c r="P4411" i="88" a="1"/>
  <c r="P4411" i="88" s="1"/>
  <c r="P4412" i="88" a="1"/>
  <c r="P4412" i="88" s="1"/>
  <c r="P4413" i="88" a="1"/>
  <c r="P4413" i="88" s="1"/>
  <c r="P4414" i="88" a="1"/>
  <c r="P4414" i="88" s="1"/>
  <c r="P4415" i="88" a="1"/>
  <c r="P4415" i="88"/>
  <c r="P4416" i="88" a="1"/>
  <c r="P4416" i="88" s="1"/>
  <c r="P4417" i="88" a="1"/>
  <c r="P4417" i="88" s="1"/>
  <c r="P4418" i="88" a="1"/>
  <c r="P4418" i="88" s="1"/>
  <c r="P4419" i="88" a="1"/>
  <c r="P4419" i="88"/>
  <c r="P4420" i="88" a="1"/>
  <c r="P4420" i="88"/>
  <c r="P4421" i="88" a="1"/>
  <c r="P4421" i="88" s="1"/>
  <c r="P4422" i="88" a="1"/>
  <c r="P4422" i="88" s="1"/>
  <c r="P4423" i="88" a="1"/>
  <c r="P4423" i="88" s="1"/>
  <c r="P4424" i="88" a="1"/>
  <c r="P4424" i="88"/>
  <c r="P4425" i="88" a="1"/>
  <c r="P4425" i="88" s="1"/>
  <c r="P4426" i="88" a="1"/>
  <c r="P4426" i="88" s="1"/>
  <c r="P4427" i="88" a="1"/>
  <c r="P4427" i="88" s="1"/>
  <c r="P4428" i="88" a="1"/>
  <c r="P4428" i="88" s="1"/>
  <c r="P4429" i="88" a="1"/>
  <c r="P4429" i="88" s="1"/>
  <c r="P4430" i="88" a="1"/>
  <c r="P4430" i="88" s="1"/>
  <c r="P4431" i="88" a="1"/>
  <c r="P4431" i="88" s="1"/>
  <c r="P4432" i="88" a="1"/>
  <c r="P4432" i="88"/>
  <c r="P4433" i="88" a="1"/>
  <c r="P4433" i="88" s="1"/>
  <c r="P4434" i="88" a="1"/>
  <c r="P4434" i="88" s="1"/>
  <c r="P4435" i="88" a="1"/>
  <c r="P4435" i="88"/>
  <c r="P4436" i="88" a="1"/>
  <c r="P4436" i="88"/>
  <c r="P4437" i="88" a="1"/>
  <c r="P4437" i="88" s="1"/>
  <c r="P4438" i="88" a="1"/>
  <c r="P4438" i="88"/>
  <c r="P4439" i="88" a="1"/>
  <c r="P4439" i="88" s="1"/>
  <c r="P4440" i="88" a="1"/>
  <c r="P4440" i="88" s="1"/>
  <c r="P4441" i="88" a="1"/>
  <c r="P4441" i="88" s="1"/>
  <c r="P4442" i="88" a="1"/>
  <c r="P4442" i="88" s="1"/>
  <c r="P4443" i="88" a="1"/>
  <c r="P4443" i="88" s="1"/>
  <c r="P4444" i="88" a="1"/>
  <c r="P4444" i="88" s="1"/>
  <c r="P4445" i="88" a="1"/>
  <c r="P4445" i="88"/>
  <c r="P4446" i="88" a="1"/>
  <c r="P4446" i="88" s="1"/>
  <c r="P4447" i="88" a="1"/>
  <c r="P4447" i="88" s="1"/>
  <c r="P4448" i="88" a="1"/>
  <c r="P4448" i="88" s="1"/>
  <c r="P4449" i="88" a="1"/>
  <c r="P4449" i="88"/>
  <c r="P4450" i="88" a="1"/>
  <c r="P4450" i="88" s="1"/>
  <c r="P4451" i="88" a="1"/>
  <c r="P4451" i="88"/>
  <c r="P4452" i="88" a="1"/>
  <c r="P4452" i="88" s="1"/>
  <c r="P4453" i="88" a="1"/>
  <c r="P4453" i="88" s="1"/>
  <c r="P4454" i="88" a="1"/>
  <c r="P4454" i="88" s="1"/>
  <c r="P4455" i="88" a="1"/>
  <c r="P4455" i="88" s="1"/>
  <c r="P4456" i="88" a="1"/>
  <c r="P4456" i="88" s="1"/>
  <c r="P4457" i="88" a="1"/>
  <c r="P4457" i="88" s="1"/>
  <c r="P4458" i="88" a="1"/>
  <c r="P4458" i="88" s="1"/>
  <c r="P4459" i="88" a="1"/>
  <c r="P4459" i="88" s="1"/>
  <c r="P4460" i="88" a="1"/>
  <c r="P4460" i="88" s="1"/>
  <c r="P4461" i="88" a="1"/>
  <c r="P4461" i="88" s="1"/>
  <c r="P4462" i="88" a="1"/>
  <c r="P4462" i="88" s="1"/>
  <c r="P4463" i="88" a="1"/>
  <c r="P4463" i="88" s="1"/>
  <c r="P4464" i="88" a="1"/>
  <c r="P4464" i="88" s="1"/>
  <c r="P4465" i="88" a="1"/>
  <c r="P4465" i="88"/>
  <c r="P4466" i="88" a="1"/>
  <c r="P4466" i="88" s="1"/>
  <c r="P4467" i="88" a="1"/>
  <c r="P4467" i="88" s="1"/>
  <c r="P4468" i="88" a="1"/>
  <c r="P4468" i="88"/>
  <c r="P4469" i="88" a="1"/>
  <c r="P4469" i="88" s="1"/>
  <c r="P4470" i="88" a="1"/>
  <c r="P4470" i="88" s="1"/>
  <c r="P4471" i="88" a="1"/>
  <c r="P4471" i="88"/>
  <c r="P4472" i="88" a="1"/>
  <c r="P4472" i="88" s="1"/>
  <c r="P4473" i="88" a="1"/>
  <c r="P4473" i="88" s="1"/>
  <c r="P4474" i="88" a="1"/>
  <c r="P4474" i="88"/>
  <c r="P4475" i="88" a="1"/>
  <c r="P4475" i="88" s="1"/>
  <c r="P4476" i="88" a="1"/>
  <c r="P4476" i="88" s="1"/>
  <c r="P4477" i="88" a="1"/>
  <c r="P4477" i="88" s="1"/>
  <c r="P4478" i="88" a="1"/>
  <c r="P4478" i="88"/>
  <c r="P4479" i="88" a="1"/>
  <c r="P4479" i="88"/>
  <c r="P4480" i="88" a="1"/>
  <c r="P4480" i="88" s="1"/>
  <c r="P4481" i="88" a="1"/>
  <c r="P4481" i="88"/>
  <c r="P4482" i="88" a="1"/>
  <c r="P4482" i="88" s="1"/>
  <c r="P4483" i="88" a="1"/>
  <c r="P4483" i="88" s="1"/>
  <c r="P4484" i="88" a="1"/>
  <c r="P4484" i="88"/>
  <c r="P4485" i="88" a="1"/>
  <c r="P4485" i="88" s="1"/>
  <c r="P4486" i="88" a="1"/>
  <c r="P4486" i="88" s="1"/>
  <c r="P4487" i="88" a="1"/>
  <c r="P4487" i="88" s="1"/>
  <c r="P4488" i="88" a="1"/>
  <c r="P4488" i="88" s="1"/>
  <c r="P4489" i="88" a="1"/>
  <c r="P4489" i="88" s="1"/>
  <c r="P4490" i="88" a="1"/>
  <c r="P4490" i="88" s="1"/>
  <c r="P4491" i="88" a="1"/>
  <c r="P4491" i="88" s="1"/>
  <c r="P4492" i="88" a="1"/>
  <c r="P4492" i="88"/>
  <c r="P4493" i="88" a="1"/>
  <c r="P4493" i="88" s="1"/>
  <c r="P4494" i="88" a="1"/>
  <c r="P4494" i="88" s="1"/>
  <c r="P4495" i="88" a="1"/>
  <c r="P4495" i="88" s="1"/>
  <c r="P4496" i="88" a="1"/>
  <c r="P4496" i="88"/>
  <c r="P4497" i="88" a="1"/>
  <c r="P4497" i="88"/>
  <c r="P4498" i="88" a="1"/>
  <c r="P4498" i="88" s="1"/>
  <c r="P4499" i="88" a="1"/>
  <c r="P4499" i="88" s="1"/>
  <c r="P4500" i="88" a="1"/>
  <c r="P4500" i="88" s="1"/>
  <c r="P4501" i="88" a="1"/>
  <c r="P4501" i="88"/>
  <c r="P4502" i="88" a="1"/>
  <c r="P4502" i="88" s="1"/>
  <c r="P4503" i="88" a="1"/>
  <c r="P4503" i="88" s="1"/>
  <c r="P4504" i="88" a="1"/>
  <c r="P4504" i="88" s="1"/>
  <c r="P4505" i="88" a="1"/>
  <c r="P4505" i="88" s="1"/>
  <c r="P4506" i="88" a="1"/>
  <c r="P4506" i="88" s="1"/>
  <c r="P4507" i="88" a="1"/>
  <c r="P4507" i="88" s="1"/>
  <c r="P4508" i="88" a="1"/>
  <c r="P4508" i="88"/>
  <c r="P4509" i="88" a="1"/>
  <c r="P4509" i="88" s="1"/>
  <c r="P4510" i="88" a="1"/>
  <c r="P4510" i="88"/>
  <c r="P4511" i="88" a="1"/>
  <c r="P4511" i="88" s="1"/>
  <c r="P4512" i="88" a="1"/>
  <c r="P4512" i="88" s="1"/>
  <c r="P4513" i="88" a="1"/>
  <c r="P4513" i="88" s="1"/>
  <c r="P4514" i="88" a="1"/>
  <c r="P4514" i="88"/>
  <c r="P4515" i="88" a="1"/>
  <c r="P4515" i="88" s="1"/>
  <c r="P4516" i="88" a="1"/>
  <c r="P4516" i="88" s="1"/>
  <c r="P4517" i="88" a="1"/>
  <c r="P4517" i="88"/>
  <c r="P4518" i="88" a="1"/>
  <c r="P4518" i="88" s="1"/>
  <c r="P4519" i="88" a="1"/>
  <c r="P4519" i="88" s="1"/>
  <c r="P4520" i="88" a="1"/>
  <c r="P4520" i="88" s="1"/>
  <c r="P4521" i="88" a="1"/>
  <c r="P4521" i="88" s="1"/>
  <c r="P4522" i="88" a="1"/>
  <c r="P4522" i="88" s="1"/>
  <c r="P4523" i="88" a="1"/>
  <c r="P4523" i="88" s="1"/>
  <c r="P4524" i="88" a="1"/>
  <c r="P4524" i="88" s="1"/>
  <c r="P4525" i="88" a="1"/>
  <c r="P4525" i="88"/>
  <c r="P4526" i="88" a="1"/>
  <c r="P4526" i="88" s="1"/>
  <c r="P4527" i="88" a="1"/>
  <c r="P4527" i="88" s="1"/>
  <c r="P4528" i="88" a="1"/>
  <c r="P4528" i="88" s="1"/>
  <c r="P4529" i="88" a="1"/>
  <c r="P4529" i="88" s="1"/>
  <c r="P4530" i="88" a="1"/>
  <c r="P4530" i="88" s="1"/>
  <c r="P4531" i="88" a="1"/>
  <c r="P4531" i="88" s="1"/>
  <c r="P4532" i="88" a="1"/>
  <c r="P4532" i="88" s="1"/>
  <c r="P4533" i="88" a="1"/>
  <c r="P4533" i="88" s="1"/>
  <c r="P4534" i="88" a="1"/>
  <c r="P4534" i="88"/>
  <c r="P4535" i="88" a="1"/>
  <c r="P4535" i="88" s="1"/>
  <c r="P4536" i="88" a="1"/>
  <c r="P4536" i="88" s="1"/>
  <c r="P4537" i="88" a="1"/>
  <c r="P4537" i="88" s="1"/>
  <c r="P4538" i="88" a="1"/>
  <c r="P4538" i="88" s="1"/>
  <c r="P4539" i="88" a="1"/>
  <c r="P4539" i="88" s="1"/>
  <c r="P4540" i="88" a="1"/>
  <c r="P4540" i="88" s="1"/>
  <c r="P4541" i="88" a="1"/>
  <c r="P4541" i="88" s="1"/>
  <c r="P4542" i="88" a="1"/>
  <c r="P4542" i="88" s="1"/>
  <c r="P4543" i="88" a="1"/>
  <c r="P4543" i="88" s="1"/>
  <c r="P4544" i="88" a="1"/>
  <c r="P4544" i="88" s="1"/>
  <c r="P4545" i="88" a="1"/>
  <c r="P4545" i="88" s="1"/>
  <c r="P4546" i="88" a="1"/>
  <c r="P4546" i="88"/>
  <c r="P4547" i="88" a="1"/>
  <c r="P4547" i="88"/>
  <c r="P4548" i="88" a="1"/>
  <c r="P4548" i="88" s="1"/>
  <c r="P4549" i="88" a="1"/>
  <c r="P4549" i="88" s="1"/>
  <c r="P4550" i="88" a="1"/>
  <c r="P4550" i="88"/>
  <c r="P4551" i="88" a="1"/>
  <c r="P4551" i="88" s="1"/>
  <c r="P4552" i="88" a="1"/>
  <c r="P4552" i="88" s="1"/>
  <c r="P4553" i="88" a="1"/>
  <c r="P4553" i="88" s="1"/>
  <c r="P4554" i="88" a="1"/>
  <c r="P4554" i="88" s="1"/>
  <c r="P4555" i="88" a="1"/>
  <c r="P4555" i="88"/>
  <c r="P4556" i="88" a="1"/>
  <c r="P4556" i="88" s="1"/>
  <c r="P4557" i="88" a="1"/>
  <c r="P4557" i="88" s="1"/>
  <c r="P4558" i="88" a="1"/>
  <c r="P4558" i="88" s="1"/>
  <c r="P4559" i="88" a="1"/>
  <c r="P4559" i="88" s="1"/>
  <c r="P4560" i="88" a="1"/>
  <c r="P4560" i="88" s="1"/>
  <c r="P4561" i="88" a="1"/>
  <c r="P4561" i="88" s="1"/>
  <c r="P4562" i="88" a="1"/>
  <c r="P4562" i="88" s="1"/>
  <c r="P4563" i="88" a="1"/>
  <c r="P4563" i="88" s="1"/>
  <c r="P4564" i="88" a="1"/>
  <c r="P4564" i="88"/>
  <c r="P4565" i="88" a="1"/>
  <c r="P4565" i="88" s="1"/>
  <c r="P4566" i="88" a="1"/>
  <c r="P4566" i="88" s="1"/>
  <c r="P4567" i="88" a="1"/>
  <c r="P4567" i="88"/>
  <c r="P4568" i="88" a="1"/>
  <c r="P4568" i="88"/>
  <c r="P4569" i="88" a="1"/>
  <c r="P4569" i="88" s="1"/>
  <c r="P4570" i="88" a="1"/>
  <c r="P4570" i="88" s="1"/>
  <c r="P4571" i="88" a="1"/>
  <c r="P4571" i="88" s="1"/>
  <c r="P4572" i="88" a="1"/>
  <c r="P4572" i="88" s="1"/>
  <c r="P4573" i="88" a="1"/>
  <c r="P4573" i="88" s="1"/>
  <c r="P4574" i="88" a="1"/>
  <c r="P4574" i="88"/>
  <c r="P4575" i="88" a="1"/>
  <c r="P4575" i="88" s="1"/>
  <c r="P4576" i="88" a="1"/>
  <c r="P4576" i="88"/>
  <c r="P4577" i="88" a="1"/>
  <c r="P4577" i="88" s="1"/>
  <c r="P4578" i="88" a="1"/>
  <c r="P4578" i="88" s="1"/>
  <c r="P4579" i="88" a="1"/>
  <c r="P4579" i="88"/>
  <c r="P4580" i="88" a="1"/>
  <c r="P4580" i="88" s="1"/>
  <c r="P4581" i="88" a="1"/>
  <c r="P4581" i="88"/>
  <c r="P4582" i="88" a="1"/>
  <c r="P4582" i="88" s="1"/>
  <c r="P4583" i="88" a="1"/>
  <c r="P4583" i="88" s="1"/>
  <c r="P4584" i="88" a="1"/>
  <c r="P4584" i="88" s="1"/>
  <c r="P4585" i="88" a="1"/>
  <c r="P4585" i="88" s="1"/>
  <c r="P4586" i="88" a="1"/>
  <c r="P4586" i="88" s="1"/>
  <c r="P4587" i="88" a="1"/>
  <c r="P4587" i="88"/>
  <c r="P4588" i="88" a="1"/>
  <c r="P4588" i="88" s="1"/>
  <c r="P4589" i="88" a="1"/>
  <c r="P4589" i="88"/>
  <c r="P4590" i="88" a="1"/>
  <c r="P4590" i="88" s="1"/>
  <c r="P4591" i="88" a="1"/>
  <c r="P4591" i="88" s="1"/>
  <c r="P4592" i="88" a="1"/>
  <c r="P4592" i="88" s="1"/>
  <c r="P4593" i="88" a="1"/>
  <c r="P4593" i="88"/>
  <c r="P4594" i="88" a="1"/>
  <c r="P4594" i="88" s="1"/>
  <c r="P4595" i="88" a="1"/>
  <c r="P4595" i="88"/>
  <c r="P4596" i="88" a="1"/>
  <c r="P4596" i="88" s="1"/>
  <c r="P4597" i="88" a="1"/>
  <c r="P4597" i="88"/>
  <c r="P4598" i="88" a="1"/>
  <c r="P4598" i="88" s="1"/>
  <c r="P4599" i="88" a="1"/>
  <c r="P4599" i="88"/>
  <c r="P4600" i="88" a="1"/>
  <c r="P4600" i="88" s="1"/>
  <c r="P4601" i="88" a="1"/>
  <c r="P4601" i="88" s="1"/>
  <c r="P4602" i="88" a="1"/>
  <c r="P4602" i="88" s="1"/>
  <c r="P4603" i="88" a="1"/>
  <c r="P4603" i="88" s="1"/>
  <c r="P4604" i="88" a="1"/>
  <c r="P4604" i="88" s="1"/>
  <c r="P4605" i="88" a="1"/>
  <c r="P4605" i="88" s="1"/>
  <c r="P4606" i="88" a="1"/>
  <c r="P4606" i="88"/>
  <c r="P4607" i="88" a="1"/>
  <c r="P4607" i="88" s="1"/>
  <c r="P4608" i="88" a="1"/>
  <c r="P4608" i="88" s="1"/>
  <c r="P4609" i="88" a="1"/>
  <c r="P4609" i="88" s="1"/>
  <c r="P4610" i="88" a="1"/>
  <c r="P4610" i="88"/>
  <c r="P4611" i="88" a="1"/>
  <c r="P4611" i="88" s="1"/>
  <c r="P4612" i="88" a="1"/>
  <c r="P4612" i="88"/>
  <c r="P4613" i="88" a="1"/>
  <c r="P4613" i="88" s="1"/>
  <c r="P4614" i="88" a="1"/>
  <c r="P4614" i="88" s="1"/>
  <c r="P4615" i="88" a="1"/>
  <c r="P4615" i="88"/>
  <c r="P4616" i="88" a="1"/>
  <c r="P4616" i="88" s="1"/>
  <c r="P4617" i="88" a="1"/>
  <c r="P4617" i="88" s="1"/>
  <c r="P4618" i="88" a="1"/>
  <c r="P4618" i="88" s="1"/>
  <c r="P4619" i="88" a="1"/>
  <c r="P4619" i="88" s="1"/>
  <c r="P4620" i="88" a="1"/>
  <c r="P4620" i="88" s="1"/>
  <c r="P4621" i="88" a="1"/>
  <c r="P4621" i="88" s="1"/>
  <c r="P4622" i="88" a="1"/>
  <c r="P4622" i="88" s="1"/>
  <c r="P4623" i="88" a="1"/>
  <c r="P4623" i="88"/>
  <c r="P4624" i="88" a="1"/>
  <c r="P4624" i="88" s="1"/>
  <c r="P4625" i="88" a="1"/>
  <c r="P4625" i="88" s="1"/>
  <c r="P4626" i="88" a="1"/>
  <c r="P4626" i="88" s="1"/>
  <c r="P4627" i="88" a="1"/>
  <c r="P4627" i="88" s="1"/>
  <c r="P4628" i="88" a="1"/>
  <c r="P4628" i="88"/>
  <c r="P4629" i="88" a="1"/>
  <c r="P4629" i="88" s="1"/>
  <c r="P4630" i="88" a="1"/>
  <c r="P4630" i="88" s="1"/>
  <c r="P4631" i="88" a="1"/>
  <c r="P4631" i="88"/>
  <c r="P4632" i="88" a="1"/>
  <c r="P4632" i="88" s="1"/>
  <c r="P4633" i="88" a="1"/>
  <c r="P4633" i="88" s="1"/>
  <c r="P4634" i="88" a="1"/>
  <c r="P4634" i="88" s="1"/>
  <c r="P4635" i="88" a="1"/>
  <c r="P4635" i="88"/>
  <c r="P4636" i="88" a="1"/>
  <c r="P4636" i="88"/>
  <c r="P4637" i="88" a="1"/>
  <c r="P4637" i="88" s="1"/>
  <c r="P4638" i="88" a="1"/>
  <c r="P4638" i="88" s="1"/>
  <c r="P4639" i="88" a="1"/>
  <c r="P4639" i="88"/>
  <c r="P4640" i="88" a="1"/>
  <c r="P4640" i="88" s="1"/>
  <c r="P4641" i="88" a="1"/>
  <c r="P4641" i="88" s="1"/>
  <c r="P4642" i="88" a="1"/>
  <c r="P4642" i="88" s="1"/>
  <c r="P4643" i="88" a="1"/>
  <c r="P4643" i="88" s="1"/>
  <c r="P4644" i="88" a="1"/>
  <c r="P4644" i="88" s="1"/>
  <c r="P4645" i="88" a="1"/>
  <c r="P4645" i="88"/>
  <c r="P4646" i="88" a="1"/>
  <c r="P4646" i="88" s="1"/>
  <c r="P4647" i="88" a="1"/>
  <c r="P4647" i="88" s="1"/>
  <c r="P4648" i="88" a="1"/>
  <c r="P4648" i="88"/>
  <c r="P4649" i="88" a="1"/>
  <c r="P4649" i="88"/>
  <c r="P4650" i="88" a="1"/>
  <c r="P4650" i="88" s="1"/>
  <c r="P4651" i="88" a="1"/>
  <c r="P4651" i="88"/>
  <c r="P4652" i="88" a="1"/>
  <c r="P4652" i="88"/>
  <c r="P4653" i="88" a="1"/>
  <c r="P4653" i="88" s="1"/>
  <c r="P4654" i="88" a="1"/>
  <c r="P4654" i="88" s="1"/>
  <c r="P4655" i="88" a="1"/>
  <c r="P4655" i="88" s="1"/>
  <c r="P4656" i="88" a="1"/>
  <c r="P4656" i="88" s="1"/>
  <c r="P4657" i="88" a="1"/>
  <c r="P4657" i="88" s="1"/>
  <c r="P4658" i="88" a="1"/>
  <c r="P4658" i="88" s="1"/>
  <c r="P4659" i="88" a="1"/>
  <c r="P4659" i="88" s="1"/>
  <c r="P4660" i="88" a="1"/>
  <c r="P4660" i="88" s="1"/>
  <c r="P4661" i="88" a="1"/>
  <c r="P4661" i="88"/>
  <c r="P4662" i="88" a="1"/>
  <c r="P4662" i="88" s="1"/>
  <c r="P4663" i="88" a="1"/>
  <c r="P4663" i="88" s="1"/>
  <c r="P4664" i="88" a="1"/>
  <c r="P4664" i="88"/>
  <c r="P4665" i="88" a="1"/>
  <c r="P4665" i="88" s="1"/>
  <c r="P4666" i="88" a="1"/>
  <c r="P4666" i="88" s="1"/>
  <c r="P4667" i="88" a="1"/>
  <c r="P4667" i="88" s="1"/>
  <c r="P4668" i="88" a="1"/>
  <c r="P4668" i="88" s="1"/>
  <c r="P4669" i="88" a="1"/>
  <c r="P4669" i="88"/>
  <c r="P4670" i="88" a="1"/>
  <c r="P4670" i="88" s="1"/>
  <c r="P4671" i="88" a="1"/>
  <c r="P4671" i="88" s="1"/>
  <c r="P4672" i="88" a="1"/>
  <c r="P4672" i="88" s="1"/>
  <c r="P4673" i="88" a="1"/>
  <c r="P4673" i="88" s="1"/>
  <c r="P4674" i="88" a="1"/>
  <c r="P4674" i="88" s="1"/>
  <c r="P4675" i="88" a="1"/>
  <c r="P4675" i="88" s="1"/>
  <c r="P4676" i="88" a="1"/>
  <c r="P4676" i="88" s="1"/>
  <c r="P4677" i="88" a="1"/>
  <c r="P4677" i="88"/>
  <c r="P4678" i="88" a="1"/>
  <c r="P4678" i="88"/>
  <c r="P4679" i="88" a="1"/>
  <c r="P4679" i="88" s="1"/>
  <c r="P4680" i="88" a="1"/>
  <c r="P4680" i="88" s="1"/>
  <c r="P4681" i="88" a="1"/>
  <c r="P4681" i="88"/>
  <c r="P4682" i="88" a="1"/>
  <c r="P4682" i="88" s="1"/>
  <c r="P4683" i="88" a="1"/>
  <c r="P4683" i="88" s="1"/>
  <c r="P4684" i="88" a="1"/>
  <c r="P4684" i="88" s="1"/>
  <c r="P4685" i="88" a="1"/>
  <c r="P4685" i="88" s="1"/>
  <c r="P4686" i="88" a="1"/>
  <c r="P4686" i="88" s="1"/>
  <c r="P4687" i="88" a="1"/>
  <c r="P4687" i="88"/>
  <c r="P4688" i="88" a="1"/>
  <c r="P4688" i="88" s="1"/>
  <c r="P4689" i="88" a="1"/>
  <c r="P4689" i="88" s="1"/>
  <c r="P4690" i="88" a="1"/>
  <c r="P4690" i="88"/>
  <c r="P4691" i="88" a="1"/>
  <c r="P4691" i="88"/>
  <c r="P4692" i="88" a="1"/>
  <c r="P4692" i="88" s="1"/>
  <c r="P4693" i="88" a="1"/>
  <c r="P4693" i="88" s="1"/>
  <c r="P4694" i="88" a="1"/>
  <c r="P4694" i="88" s="1"/>
  <c r="P4695" i="88" a="1"/>
  <c r="P4695" i="88"/>
  <c r="P4696" i="88" a="1"/>
  <c r="P4696" i="88" s="1"/>
  <c r="P4697" i="88" a="1"/>
  <c r="P4697" i="88"/>
  <c r="P4698" i="88" a="1"/>
  <c r="P4698" i="88" s="1"/>
  <c r="P4699" i="88" a="1"/>
  <c r="P4699" i="88"/>
  <c r="P4700" i="88" a="1"/>
  <c r="P4700" i="88" s="1"/>
  <c r="P4701" i="88" a="1"/>
  <c r="P4701" i="88" s="1"/>
  <c r="P4702" i="88" a="1"/>
  <c r="P4702" i="88" s="1"/>
  <c r="P4703" i="88" a="1"/>
  <c r="P4703" i="88"/>
  <c r="P4704" i="88" a="1"/>
  <c r="P4704" i="88" s="1"/>
  <c r="P4705" i="88" a="1"/>
  <c r="P4705" i="88" s="1"/>
  <c r="P4706" i="88" a="1"/>
  <c r="P4706" i="88" s="1"/>
  <c r="P4707" i="88" a="1"/>
  <c r="P4707" i="88" s="1"/>
  <c r="P4708" i="88" a="1"/>
  <c r="P4708" i="88" s="1"/>
  <c r="P4709" i="88" a="1"/>
  <c r="P4709" i="88" s="1"/>
  <c r="P4710" i="88" a="1"/>
  <c r="P4710" i="88" s="1"/>
  <c r="P4711" i="88" a="1"/>
  <c r="P4711" i="88"/>
  <c r="P4712" i="88" a="1"/>
  <c r="P4712" i="88" s="1"/>
  <c r="P4713" i="88" a="1"/>
  <c r="P4713" i="88"/>
  <c r="P4714" i="88" a="1"/>
  <c r="P4714" i="88" s="1"/>
  <c r="P4715" i="88" a="1"/>
  <c r="P4715" i="88" s="1"/>
  <c r="P4716" i="88" a="1"/>
  <c r="P4716" i="88" s="1"/>
  <c r="P4717" i="88" a="1"/>
  <c r="P4717" i="88" s="1"/>
  <c r="P4718" i="88" a="1"/>
  <c r="P4718" i="88" s="1"/>
  <c r="P4719" i="88" a="1"/>
  <c r="P4719" i="88" s="1"/>
  <c r="P4720" i="88" a="1"/>
  <c r="P4720" i="88"/>
  <c r="P4721" i="88" a="1"/>
  <c r="P4721" i="88" s="1"/>
  <c r="P4722" i="88" a="1"/>
  <c r="P4722" i="88" s="1"/>
  <c r="P4723" i="88" a="1"/>
  <c r="P4723" i="88" s="1"/>
  <c r="P4724" i="88" a="1"/>
  <c r="P4724" i="88" s="1"/>
  <c r="P4725" i="88" a="1"/>
  <c r="P4725" i="88" s="1"/>
  <c r="P4726" i="88" a="1"/>
  <c r="P4726" i="88" s="1"/>
  <c r="P4727" i="88" a="1"/>
  <c r="P4727" i="88" s="1"/>
  <c r="P4728" i="88" a="1"/>
  <c r="P4728" i="88" s="1"/>
  <c r="P4729" i="88" a="1"/>
  <c r="P4729" i="88" s="1"/>
  <c r="P4730" i="88" a="1"/>
  <c r="P4730" i="88"/>
  <c r="P4731" i="88" a="1"/>
  <c r="P4731" i="88" s="1"/>
  <c r="P4732" i="88" a="1"/>
  <c r="P4732" i="88" s="1"/>
  <c r="P4733" i="88" a="1"/>
  <c r="P4733" i="88" s="1"/>
  <c r="P4734" i="88" a="1"/>
  <c r="P4734" i="88" s="1"/>
  <c r="P4735" i="88" a="1"/>
  <c r="P4735" i="88" s="1"/>
  <c r="P4736" i="88" a="1"/>
  <c r="P4736" i="88"/>
  <c r="P4737" i="88" a="1"/>
  <c r="P4737" i="88" s="1"/>
  <c r="P4738" i="88" a="1"/>
  <c r="P4738" i="88" s="1"/>
  <c r="P4739" i="88" a="1"/>
  <c r="P4739" i="88" s="1"/>
  <c r="P4740" i="88" a="1"/>
  <c r="P4740" i="88" s="1"/>
  <c r="P4741" i="88" a="1"/>
  <c r="P4741" i="88" s="1"/>
  <c r="P4742" i="88" a="1"/>
  <c r="P4742" i="88" s="1"/>
  <c r="P4743" i="88" a="1"/>
  <c r="P4743" i="88"/>
  <c r="P4744" i="88" a="1"/>
  <c r="P4744" i="88" s="1"/>
  <c r="P4745" i="88" a="1"/>
  <c r="P4745" i="88" s="1"/>
  <c r="P4746" i="88" a="1"/>
  <c r="P4746" i="88" s="1"/>
  <c r="P4747" i="88" a="1"/>
  <c r="P4747" i="88" s="1"/>
  <c r="P4748" i="88" a="1"/>
  <c r="P4748" i="88" s="1"/>
  <c r="P4749" i="88" a="1"/>
  <c r="P4749" i="88"/>
  <c r="P4750" i="88" a="1"/>
  <c r="P4750" i="88" s="1"/>
  <c r="P4751" i="88" a="1"/>
  <c r="P4751" i="88" s="1"/>
  <c r="P4752" i="88" a="1"/>
  <c r="P4752" i="88" s="1"/>
  <c r="P4753" i="88" a="1"/>
  <c r="P4753" i="88"/>
  <c r="P4754" i="88" a="1"/>
  <c r="P4754" i="88" s="1"/>
  <c r="P4755" i="88" a="1"/>
  <c r="P4755" i="88" s="1"/>
  <c r="P4756" i="88" a="1"/>
  <c r="P4756" i="88" s="1"/>
  <c r="P4757" i="88" a="1"/>
  <c r="P4757" i="88" s="1"/>
  <c r="P4758" i="88" a="1"/>
  <c r="P4758" i="88" s="1"/>
  <c r="P4759" i="88" a="1"/>
  <c r="P4759" i="88"/>
  <c r="P4760" i="88" a="1"/>
  <c r="P4760" i="88" s="1"/>
  <c r="P4761" i="88" a="1"/>
  <c r="P4761" i="88" s="1"/>
  <c r="P4762" i="88" a="1"/>
  <c r="P4762" i="88" s="1"/>
  <c r="P4763" i="88" a="1"/>
  <c r="P4763" i="88"/>
  <c r="P4764" i="88" a="1"/>
  <c r="P4764" i="88" s="1"/>
  <c r="P4765" i="88" a="1"/>
  <c r="P4765" i="88" s="1"/>
  <c r="P4766" i="88" a="1"/>
  <c r="P4766" i="88" s="1"/>
  <c r="P4767" i="88" a="1"/>
  <c r="P4767" i="88"/>
  <c r="P4768" i="88" a="1"/>
  <c r="P4768" i="88" s="1"/>
  <c r="P4769" i="88" a="1"/>
  <c r="P4769" i="88"/>
  <c r="P4770" i="88" a="1"/>
  <c r="P4770" i="88" s="1"/>
  <c r="P4771" i="88" a="1"/>
  <c r="P4771" i="88"/>
  <c r="P4772" i="88" a="1"/>
  <c r="P4772" i="88" s="1"/>
  <c r="P4773" i="88" a="1"/>
  <c r="P4773" i="88" s="1"/>
  <c r="P4774" i="88" a="1"/>
  <c r="P4774" i="88" s="1"/>
  <c r="P4775" i="88" a="1"/>
  <c r="P4775" i="88"/>
  <c r="P4776" i="88" a="1"/>
  <c r="P4776" i="88" s="1"/>
  <c r="P4777" i="88" a="1"/>
  <c r="P4777" i="88" s="1"/>
  <c r="P4778" i="88" a="1"/>
  <c r="P4778" i="88" s="1"/>
  <c r="P4779" i="88" a="1"/>
  <c r="P4779" i="88" s="1"/>
  <c r="P4780" i="88" a="1"/>
  <c r="P4780" i="88"/>
  <c r="P4781" i="88" a="1"/>
  <c r="P4781" i="88" s="1"/>
  <c r="P4782" i="88" a="1"/>
  <c r="P4782" i="88" s="1"/>
  <c r="P4783" i="88" a="1"/>
  <c r="P4783" i="88" s="1"/>
  <c r="P4784" i="88" a="1"/>
  <c r="P4784" i="88" s="1"/>
  <c r="P4785" i="88" a="1"/>
  <c r="P4785" i="88"/>
  <c r="P4786" i="88" a="1"/>
  <c r="P4786" i="88" s="1"/>
  <c r="P4787" i="88" a="1"/>
  <c r="P4787" i="88" s="1"/>
  <c r="P4788" i="88" a="1"/>
  <c r="P4788" i="88" s="1"/>
  <c r="P4789" i="88" a="1"/>
  <c r="P4789" i="88" s="1"/>
  <c r="P4790" i="88" a="1"/>
  <c r="P4790" i="88" s="1"/>
  <c r="P4791" i="88" a="1"/>
  <c r="P4791" i="88" s="1"/>
  <c r="P4792" i="88" a="1"/>
  <c r="P4792" i="88" s="1"/>
  <c r="P4793" i="88" a="1"/>
  <c r="P4793" i="88"/>
  <c r="P4794" i="88" a="1"/>
  <c r="P4794" i="88" s="1"/>
  <c r="P4795" i="88" a="1"/>
  <c r="P4795" i="88"/>
  <c r="P4796" i="88" a="1"/>
  <c r="P4796" i="88"/>
  <c r="P4797" i="88" a="1"/>
  <c r="P4797" i="88" s="1"/>
  <c r="P4798" i="88" a="1"/>
  <c r="P4798" i="88"/>
  <c r="P4799" i="88" a="1"/>
  <c r="P4799" i="88" s="1"/>
  <c r="P4800" i="88" a="1"/>
  <c r="P4800" i="88" s="1"/>
  <c r="P4801" i="88" a="1"/>
  <c r="P4801" i="88" s="1"/>
  <c r="P4802" i="88" a="1"/>
  <c r="P4802" i="88" s="1"/>
  <c r="P4803" i="88" a="1"/>
  <c r="P4803" i="88"/>
  <c r="P4804" i="88" a="1"/>
  <c r="P4804" i="88" s="1"/>
  <c r="P4805" i="88" a="1"/>
  <c r="P4805" i="88" s="1"/>
  <c r="P4806" i="88" a="1"/>
  <c r="P4806" i="88" s="1"/>
  <c r="P4807" i="88" a="1"/>
  <c r="P4807" i="88" s="1"/>
  <c r="P4808" i="88" a="1"/>
  <c r="P4808" i="88"/>
  <c r="P4809" i="88" a="1"/>
  <c r="P4809" i="88" s="1"/>
  <c r="P4810" i="88" a="1"/>
  <c r="P4810" i="88" s="1"/>
  <c r="P4811" i="88" a="1"/>
  <c r="P4811" i="88"/>
  <c r="P4812" i="88" a="1"/>
  <c r="P4812" i="88" s="1"/>
  <c r="P4813" i="88" a="1"/>
  <c r="P4813" i="88" s="1"/>
  <c r="P4814" i="88" a="1"/>
  <c r="P4814" i="88" s="1"/>
  <c r="P4815" i="88" a="1"/>
  <c r="P4815" i="88" s="1"/>
  <c r="P4816" i="88" a="1"/>
  <c r="P4816" i="88" s="1"/>
  <c r="P4817" i="88" a="1"/>
  <c r="P4817" i="88" s="1"/>
  <c r="P4818" i="88" a="1"/>
  <c r="P4818" i="88" s="1"/>
  <c r="P4819" i="88" a="1"/>
  <c r="P4819" i="88" s="1"/>
  <c r="P4820" i="88" a="1"/>
  <c r="P4820" i="88" s="1"/>
  <c r="P4821" i="88" a="1"/>
  <c r="P4821" i="88"/>
  <c r="P4822" i="88" a="1"/>
  <c r="P4822" i="88" s="1"/>
  <c r="P4823" i="88" a="1"/>
  <c r="P4823" i="88" s="1"/>
  <c r="P4824" i="88" a="1"/>
  <c r="P4824" i="88" s="1"/>
  <c r="P4825" i="88" a="1"/>
  <c r="P4825" i="88"/>
  <c r="P4826" i="88" a="1"/>
  <c r="P4826" i="88" s="1"/>
  <c r="P4827" i="88" a="1"/>
  <c r="P4827" i="88" s="1"/>
  <c r="P4828" i="88" a="1"/>
  <c r="P4828" i="88"/>
  <c r="P4829" i="88" a="1"/>
  <c r="P4829" i="88" s="1"/>
  <c r="P4830" i="88" a="1"/>
  <c r="P4830" i="88" s="1"/>
  <c r="P4831" i="88" a="1"/>
  <c r="P4831" i="88"/>
  <c r="P4832" i="88" a="1"/>
  <c r="P4832" i="88" s="1"/>
  <c r="P4833" i="88" a="1"/>
  <c r="P4833" i="88" s="1"/>
  <c r="P4834" i="88" a="1"/>
  <c r="P4834" i="88"/>
  <c r="P4835" i="88" a="1"/>
  <c r="P4835" i="88" s="1"/>
  <c r="P4836" i="88" a="1"/>
  <c r="P4836" i="88" s="1"/>
  <c r="P4837" i="88" a="1"/>
  <c r="P4837" i="88" s="1"/>
  <c r="P4838" i="88" a="1"/>
  <c r="P4838" i="88" s="1"/>
  <c r="P4839" i="88" a="1"/>
  <c r="P4839" i="88" s="1"/>
  <c r="P4840" i="88" a="1"/>
  <c r="P4840" i="88" s="1"/>
  <c r="P4841" i="88" a="1"/>
  <c r="P4841" i="88"/>
  <c r="P4842" i="88" a="1"/>
  <c r="P4842" i="88" s="1"/>
  <c r="P4843" i="88" a="1"/>
  <c r="P4843" i="88" s="1"/>
  <c r="P4844" i="88" a="1"/>
  <c r="P4844" i="88"/>
  <c r="P4845" i="88" a="1"/>
  <c r="P4845" i="88" s="1"/>
  <c r="P4846" i="88" a="1"/>
  <c r="P4846" i="88" s="1"/>
  <c r="P4847" i="88" a="1"/>
  <c r="P4847" i="88" s="1"/>
  <c r="P4848" i="88" a="1"/>
  <c r="P4848" i="88" s="1"/>
  <c r="P4849" i="88" a="1"/>
  <c r="P4849" i="88" s="1"/>
  <c r="P4850" i="88" a="1"/>
  <c r="P4850" i="88" s="1"/>
  <c r="P4851" i="88" a="1"/>
  <c r="P4851" i="88" s="1"/>
  <c r="P4852" i="88" a="1"/>
  <c r="P4852" i="88"/>
  <c r="P4853" i="88" a="1"/>
  <c r="P4853" i="88" s="1"/>
  <c r="P4854" i="88" a="1"/>
  <c r="P4854" i="88" s="1"/>
  <c r="P4855" i="88" a="1"/>
  <c r="P4855" i="88" s="1"/>
  <c r="P4856" i="88" a="1"/>
  <c r="P4856" i="88"/>
  <c r="P4857" i="88" a="1"/>
  <c r="P4857" i="88"/>
  <c r="P4858" i="88" a="1"/>
  <c r="P4858" i="88" s="1"/>
  <c r="P4859" i="88" a="1"/>
  <c r="P4859" i="88" s="1"/>
  <c r="P4860" i="88" a="1"/>
  <c r="P4860" i="88" s="1"/>
  <c r="P4861" i="88" a="1"/>
  <c r="P4861" i="88" s="1"/>
  <c r="P4862" i="88" a="1"/>
  <c r="P4862" i="88" s="1"/>
  <c r="P4863" i="88" a="1"/>
  <c r="P4863" i="88" s="1"/>
  <c r="P4864" i="88" a="1"/>
  <c r="P4864" i="88" s="1"/>
  <c r="P4865" i="88" a="1"/>
  <c r="P4865" i="88" s="1"/>
  <c r="P4866" i="88" a="1"/>
  <c r="P4866" i="88" s="1"/>
  <c r="P4867" i="88" a="1"/>
  <c r="P4867" i="88" s="1"/>
  <c r="P4868" i="88" a="1"/>
  <c r="P4868" i="88"/>
  <c r="P4869" i="88" a="1"/>
  <c r="P4869" i="88" s="1"/>
  <c r="P4870" i="88" a="1"/>
  <c r="P4870" i="88"/>
  <c r="P4871" i="88" a="1"/>
  <c r="P4871" i="88" s="1"/>
  <c r="P4872" i="88" a="1"/>
  <c r="P4872" i="88" s="1"/>
  <c r="P4873" i="88" a="1"/>
  <c r="P4873" i="88" s="1"/>
  <c r="P4874" i="88" a="1"/>
  <c r="P4874" i="88"/>
  <c r="P4875" i="88" a="1"/>
  <c r="P4875" i="88" s="1"/>
  <c r="P4876" i="88" a="1"/>
  <c r="P4876" i="88" s="1"/>
  <c r="P4877" i="88" a="1"/>
  <c r="P4877" i="88"/>
  <c r="P4878" i="88" a="1"/>
  <c r="P4878" i="88" s="1"/>
  <c r="P4879" i="88" a="1"/>
  <c r="P4879" i="88" s="1"/>
  <c r="P4880" i="88" a="1"/>
  <c r="P4880" i="88" s="1"/>
  <c r="P4881" i="88" a="1"/>
  <c r="P4881" i="88"/>
  <c r="P4882" i="88" a="1"/>
  <c r="P4882" i="88"/>
  <c r="P4883" i="88" a="1"/>
  <c r="P4883" i="88" s="1"/>
  <c r="P4884" i="88" a="1"/>
  <c r="P4884" i="88" s="1"/>
  <c r="P4885" i="88" a="1"/>
  <c r="P4885" i="88" s="1"/>
  <c r="P4886" i="88" a="1"/>
  <c r="P4886" i="88" s="1"/>
  <c r="P4887" i="88" a="1"/>
  <c r="P4887" i="88" s="1"/>
  <c r="P4888" i="88" a="1"/>
  <c r="P4888" i="88" s="1"/>
  <c r="P4889" i="88" a="1"/>
  <c r="P4889" i="88" s="1"/>
  <c r="P4890" i="88" a="1"/>
  <c r="P4890" i="88" s="1"/>
  <c r="P4891" i="88" a="1"/>
  <c r="P4891" i="88" s="1"/>
  <c r="P4892" i="88" a="1"/>
  <c r="P4892" i="88" s="1"/>
  <c r="P4893" i="88" a="1"/>
  <c r="P4893" i="88" s="1"/>
  <c r="P4894" i="88" a="1"/>
  <c r="P4894" i="88"/>
  <c r="P4895" i="88" a="1"/>
  <c r="P4895" i="88" s="1"/>
  <c r="P4896" i="88" a="1"/>
  <c r="P4896" i="88" s="1"/>
  <c r="P4897" i="88" a="1"/>
  <c r="P4897" i="88" s="1"/>
  <c r="P4898" i="88" a="1"/>
  <c r="P4898" i="88" s="1"/>
  <c r="P4899" i="88" a="1"/>
  <c r="P4899" i="88" s="1"/>
  <c r="P4900" i="88" a="1"/>
  <c r="P4900" i="88" s="1"/>
  <c r="P4901" i="88" a="1"/>
  <c r="P4901" i="88" s="1"/>
  <c r="P4902" i="88" a="1"/>
  <c r="P4902" i="88" s="1"/>
  <c r="P4903" i="88" a="1"/>
  <c r="P4903" i="88" s="1"/>
  <c r="P4904" i="88" a="1"/>
  <c r="P4904" i="88" s="1"/>
  <c r="P4905" i="88" a="1"/>
  <c r="P4905" i="88" s="1"/>
  <c r="P4906" i="88" a="1"/>
  <c r="P4906" i="88"/>
  <c r="P4907" i="88" a="1"/>
  <c r="P4907" i="88"/>
  <c r="P4908" i="88" a="1"/>
  <c r="P4908" i="88" s="1"/>
  <c r="P4909" i="88" a="1"/>
  <c r="P4909" i="88" s="1"/>
  <c r="P4910" i="88" a="1"/>
  <c r="P4910" i="88"/>
  <c r="P4911" i="88" a="1"/>
  <c r="P4911" i="88" s="1"/>
  <c r="P4912" i="88" a="1"/>
  <c r="P4912" i="88" s="1"/>
  <c r="P4913" i="88" a="1"/>
  <c r="P4913" i="88"/>
  <c r="P4914" i="88" a="1"/>
  <c r="P4914" i="88" s="1"/>
  <c r="P4915" i="88" a="1"/>
  <c r="P4915" i="88"/>
  <c r="P4916" i="88" a="1"/>
  <c r="P4916" i="88" s="1"/>
  <c r="P4917" i="88" a="1"/>
  <c r="P4917" i="88" s="1"/>
  <c r="P4918" i="88" a="1"/>
  <c r="P4918" i="88" s="1"/>
  <c r="P4919" i="88" a="1"/>
  <c r="P4919" i="88"/>
  <c r="P4920" i="88" a="1"/>
  <c r="P4920" i="88" s="1"/>
  <c r="P4921" i="88" a="1"/>
  <c r="P4921" i="88" s="1"/>
  <c r="P4922" i="88" a="1"/>
  <c r="P4922" i="88" s="1"/>
  <c r="P4923" i="88" a="1"/>
  <c r="P4923" i="88" s="1"/>
  <c r="P4924" i="88" a="1"/>
  <c r="P4924" i="88"/>
  <c r="P4925" i="88" a="1"/>
  <c r="P4925" i="88" s="1"/>
  <c r="P4926" i="88" a="1"/>
  <c r="P4926" i="88" s="1"/>
  <c r="P4927" i="88" a="1"/>
  <c r="P4927" i="88" s="1"/>
  <c r="P4928" i="88" a="1"/>
  <c r="P4928" i="88"/>
  <c r="P4929" i="88" a="1"/>
  <c r="P4929" i="88"/>
  <c r="P4930" i="88" a="1"/>
  <c r="P4930" i="88" s="1"/>
  <c r="P4931" i="88" a="1"/>
  <c r="P4931" i="88" s="1"/>
  <c r="P4932" i="88" a="1"/>
  <c r="P4932" i="88" s="1"/>
  <c r="P4933" i="88" a="1"/>
  <c r="P4933" i="88" s="1"/>
  <c r="P4934" i="88" a="1"/>
  <c r="P4934" i="88" s="1"/>
  <c r="P4935" i="88" a="1"/>
  <c r="P4935" i="88" s="1"/>
  <c r="P4936" i="88" a="1"/>
  <c r="P4936" i="88" s="1"/>
  <c r="P4937" i="88" a="1"/>
  <c r="P4937" i="88"/>
  <c r="P4938" i="88" a="1"/>
  <c r="P4938" i="88" s="1"/>
  <c r="P4939" i="88" a="1"/>
  <c r="P4939" i="88" s="1"/>
  <c r="P4940" i="88" a="1"/>
  <c r="P4940" i="88"/>
  <c r="P4941" i="88" a="1"/>
  <c r="P4941" i="88" s="1"/>
  <c r="P4942" i="88" a="1"/>
  <c r="P4942" i="88"/>
  <c r="P4943" i="88" a="1"/>
  <c r="P4943" i="88" s="1"/>
  <c r="P4944" i="88" a="1"/>
  <c r="P4944" i="88" s="1"/>
  <c r="P4945" i="88" a="1"/>
  <c r="P4945" i="88" s="1"/>
  <c r="P4946" i="88" a="1"/>
  <c r="P4946" i="88"/>
  <c r="P4947" i="88" a="1"/>
  <c r="P4947" i="88" s="1"/>
  <c r="P4948" i="88" a="1"/>
  <c r="P4948" i="88" s="1"/>
  <c r="P4949" i="88" a="1"/>
  <c r="P4949" i="88" s="1"/>
  <c r="P4950" i="88" a="1"/>
  <c r="P4950" i="88" s="1"/>
  <c r="P4951" i="88" a="1"/>
  <c r="P4951" i="88" s="1"/>
  <c r="P4952" i="88" a="1"/>
  <c r="P4952" i="88"/>
  <c r="P4953" i="88" a="1"/>
  <c r="P4953" i="88" s="1"/>
  <c r="P4954" i="88" a="1"/>
  <c r="P4954" i="88" s="1"/>
  <c r="P4955" i="88" a="1"/>
  <c r="P4955" i="88" s="1"/>
  <c r="P4956" i="88" a="1"/>
  <c r="P4956" i="88" s="1"/>
  <c r="P4957" i="88" a="1"/>
  <c r="P4957" i="88" s="1"/>
  <c r="P4958" i="88" a="1"/>
  <c r="P4958" i="88" s="1"/>
  <c r="P4959" i="88" a="1"/>
  <c r="P4959" i="88"/>
  <c r="P4960" i="88" a="1"/>
  <c r="P4960" i="88" s="1"/>
  <c r="P4961" i="88" a="1"/>
  <c r="P4961" i="88" s="1"/>
  <c r="P4962" i="88" a="1"/>
  <c r="P4962" i="88" s="1"/>
  <c r="P4963" i="88" a="1"/>
  <c r="P4963" i="88" s="1"/>
  <c r="P4964" i="88" a="1"/>
  <c r="P4964" i="88" s="1"/>
  <c r="P4965" i="88" a="1"/>
  <c r="P4965" i="88"/>
  <c r="P4966" i="88" a="1"/>
  <c r="P4966" i="88" s="1"/>
  <c r="P4967" i="88" a="1"/>
  <c r="P4967" i="88" s="1"/>
  <c r="P4968" i="88" a="1"/>
  <c r="P4968" i="88" s="1"/>
  <c r="P4969" i="88" a="1"/>
  <c r="P4969" i="88"/>
  <c r="P4970" i="88" a="1"/>
  <c r="P4970" i="88" s="1"/>
  <c r="P4971" i="88" a="1"/>
  <c r="P4971" i="88" s="1"/>
  <c r="P4972" i="88" a="1"/>
  <c r="P4972" i="88" s="1"/>
  <c r="P4973" i="88" a="1"/>
  <c r="P4973" i="88" s="1"/>
  <c r="P4974" i="88" a="1"/>
  <c r="P4974" i="88" s="1"/>
  <c r="P4975" i="88" a="1"/>
  <c r="P4975" i="88" s="1"/>
  <c r="P4976" i="88" a="1"/>
  <c r="P4976" i="88" s="1"/>
  <c r="P4977" i="88" a="1"/>
  <c r="P4977" i="88" s="1"/>
  <c r="P4978" i="88" a="1"/>
  <c r="P4978" i="88" s="1"/>
  <c r="P4979" i="88" a="1"/>
  <c r="P4979" i="88"/>
  <c r="P4980" i="88" a="1"/>
  <c r="P4980" i="88" s="1"/>
  <c r="P4981" i="88" a="1"/>
  <c r="P4981" i="88" s="1"/>
  <c r="P4982" i="88" a="1"/>
  <c r="P4982" i="88"/>
  <c r="P4983" i="88" a="1"/>
  <c r="P4983" i="88" s="1"/>
  <c r="P4984" i="88" a="1"/>
  <c r="P4984" i="88" s="1"/>
  <c r="P4985" i="88" a="1"/>
  <c r="P4985" i="88" s="1"/>
  <c r="P4986" i="88" a="1"/>
  <c r="P4986" i="88" s="1"/>
  <c r="P4987" i="88" a="1"/>
  <c r="P4987" i="88"/>
  <c r="P4988" i="88" a="1"/>
  <c r="P4988" i="88" s="1"/>
  <c r="P4989" i="88" a="1"/>
  <c r="P4989" i="88" s="1"/>
  <c r="P4990" i="88" a="1"/>
  <c r="P4990" i="88" s="1"/>
  <c r="P4991" i="88" a="1"/>
  <c r="P4991" i="88" s="1"/>
  <c r="P4992" i="88" a="1"/>
  <c r="P4992" i="88" s="1"/>
  <c r="P4993" i="88" a="1"/>
  <c r="P4993" i="88" s="1"/>
  <c r="P4994" i="88" a="1"/>
  <c r="P4994" i="88" s="1"/>
  <c r="P4995" i="88" a="1"/>
  <c r="P4995" i="88" s="1"/>
  <c r="P4996" i="88" a="1"/>
  <c r="P4996" i="88" s="1"/>
  <c r="P4997" i="88" a="1"/>
  <c r="P4997" i="88" s="1"/>
  <c r="P4998" i="88" a="1"/>
  <c r="P4998" i="88" s="1"/>
  <c r="P4999" i="88" a="1"/>
  <c r="P4999" i="88" s="1"/>
  <c r="P5000" i="88" a="1"/>
  <c r="P5000" i="88"/>
  <c r="P5001" i="88" a="1"/>
  <c r="P5001" i="88" s="1"/>
  <c r="P5002" i="88" a="1"/>
  <c r="P5002" i="88" s="1"/>
  <c r="P5003" i="88" a="1"/>
  <c r="P5003" i="88" s="1"/>
  <c r="P5004" i="88" a="1"/>
  <c r="P5004" i="88" s="1"/>
  <c r="P5005" i="88" a="1"/>
  <c r="P5005" i="88" s="1"/>
  <c r="P5006" i="88" a="1"/>
  <c r="P5006" i="88"/>
  <c r="P5007" i="88" a="1"/>
  <c r="P5007" i="88" s="1"/>
  <c r="P5008" i="88" a="1"/>
  <c r="P5008" i="88"/>
  <c r="P5009" i="88" a="1"/>
  <c r="P5009" i="88" s="1"/>
  <c r="P5010" i="88" a="1"/>
  <c r="P5010" i="88" s="1"/>
  <c r="P5011" i="88" a="1"/>
  <c r="P5011" i="88"/>
  <c r="P5012" i="88" a="1"/>
  <c r="P5012" i="88" s="1"/>
  <c r="P5013" i="88" a="1"/>
  <c r="P5013" i="88"/>
  <c r="P5014" i="88" a="1"/>
  <c r="P5014" i="88" s="1"/>
  <c r="P5015" i="88" a="1"/>
  <c r="P5015" i="88" s="1"/>
  <c r="P5016" i="88" a="1"/>
  <c r="P5016" i="88" s="1"/>
  <c r="P5017" i="88" a="1"/>
  <c r="P5017" i="88" s="1"/>
  <c r="P5018" i="88" a="1"/>
  <c r="P5018" i="88" s="1"/>
  <c r="P5019" i="88" a="1"/>
  <c r="P5019" i="88"/>
  <c r="P5020" i="88" a="1"/>
  <c r="P5020" i="88" s="1"/>
  <c r="P5021" i="88" a="1"/>
  <c r="P5021" i="88"/>
  <c r="P5022" i="88" a="1"/>
  <c r="P5022" i="88" s="1"/>
  <c r="P5023" i="88" a="1"/>
  <c r="P5023" i="88" s="1"/>
  <c r="P5024" i="88" a="1"/>
  <c r="P5024" i="88" s="1"/>
  <c r="P5025" i="88" a="1"/>
  <c r="P5025" i="88" s="1"/>
  <c r="P5026" i="88" a="1"/>
  <c r="P5026" i="88" s="1"/>
  <c r="P5027" i="88" a="1"/>
  <c r="P5027" i="88"/>
  <c r="P5028" i="88" a="1"/>
  <c r="P5028" i="88" s="1"/>
  <c r="P5029" i="88" a="1"/>
  <c r="P5029" i="88"/>
  <c r="P5030" i="88" a="1"/>
  <c r="P5030" i="88" s="1"/>
  <c r="P5031" i="88" a="1"/>
  <c r="P5031" i="88"/>
  <c r="P5032" i="88" a="1"/>
  <c r="P5032" i="88" s="1"/>
  <c r="P5033" i="88" a="1"/>
  <c r="P5033" i="88" s="1"/>
  <c r="P5034" i="88" a="1"/>
  <c r="P5034" i="88" s="1"/>
  <c r="P5035" i="88" a="1"/>
  <c r="P5035" i="88" s="1"/>
  <c r="P5036" i="88" a="1"/>
  <c r="P5036" i="88" s="1"/>
  <c r="P5037" i="88" a="1"/>
  <c r="P5037" i="88" s="1"/>
  <c r="P5038" i="88" a="1"/>
  <c r="P5038" i="88"/>
  <c r="P5039" i="88" a="1"/>
  <c r="P5039" i="88" s="1"/>
  <c r="P5040" i="88" a="1"/>
  <c r="P5040" i="88" s="1"/>
  <c r="P5041" i="88" a="1"/>
  <c r="P5041" i="88"/>
  <c r="P5042" i="88" a="1"/>
  <c r="P5042" i="88"/>
  <c r="P5043" i="88" a="1"/>
  <c r="P5043" i="88" s="1"/>
  <c r="P5044" i="88" a="1"/>
  <c r="P5044" i="88" s="1"/>
  <c r="P5045" i="88" a="1"/>
  <c r="P5045" i="88" s="1"/>
  <c r="P5046" i="88" a="1"/>
  <c r="P5046" i="88" s="1"/>
  <c r="P5047" i="88" a="1"/>
  <c r="P5047" i="88" s="1"/>
  <c r="P5048" i="88" a="1"/>
  <c r="P5048" i="88" s="1"/>
  <c r="P5049" i="88" a="1"/>
  <c r="P5049" i="88" s="1"/>
  <c r="P5050" i="88" a="1"/>
  <c r="P5050" i="88"/>
  <c r="P5051" i="88" a="1"/>
  <c r="P5051" i="88"/>
  <c r="P5052" i="88" a="1"/>
  <c r="P5052" i="88" s="1"/>
  <c r="P5053" i="88" a="1"/>
  <c r="P5053" i="88" s="1"/>
  <c r="P5054" i="88" a="1"/>
  <c r="P5054" i="88"/>
  <c r="P5055" i="88" a="1"/>
  <c r="P5055" i="88" s="1"/>
  <c r="P5056" i="88" a="1"/>
  <c r="P5056" i="88" s="1"/>
  <c r="P5057" i="88" a="1"/>
  <c r="P5057" i="88" s="1"/>
  <c r="P5058" i="88" a="1"/>
  <c r="P5058" i="88" s="1"/>
  <c r="P5059" i="88" a="1"/>
  <c r="P5059" i="88" s="1"/>
  <c r="P5060" i="88" a="1"/>
  <c r="P5060" i="88"/>
  <c r="P5061" i="88" a="1"/>
  <c r="P5061" i="88" s="1"/>
  <c r="P5062" i="88" a="1"/>
  <c r="P5062" i="88" s="1"/>
  <c r="P5063" i="88" a="1"/>
  <c r="P5063" i="88" s="1"/>
  <c r="P5064" i="88" a="1"/>
  <c r="P5064" i="88" s="1"/>
  <c r="P5065" i="88" a="1"/>
  <c r="P5065" i="88" s="1"/>
  <c r="P5066" i="88" a="1"/>
  <c r="P5066" i="88" s="1"/>
  <c r="P5067" i="88" a="1"/>
  <c r="P5067" i="88"/>
  <c r="P5068" i="88" a="1"/>
  <c r="P5068" i="88" s="1"/>
  <c r="P5069" i="88" a="1"/>
  <c r="P5069" i="88" s="1"/>
  <c r="P5070" i="88" a="1"/>
  <c r="P5070" i="88" s="1"/>
  <c r="P5071" i="88" a="1"/>
  <c r="P5071" i="88"/>
  <c r="P5072" i="88" a="1"/>
  <c r="P5072" i="88" s="1"/>
  <c r="P5073" i="88" a="1"/>
  <c r="P5073" i="88" s="1"/>
  <c r="P5074" i="88" a="1"/>
  <c r="P5074" i="88" s="1"/>
  <c r="P5075" i="88" a="1"/>
  <c r="P5075" i="88" s="1"/>
  <c r="P5076" i="88" a="1"/>
  <c r="P5076" i="88" s="1"/>
  <c r="P5077" i="88" a="1"/>
  <c r="P5077" i="88" s="1"/>
  <c r="P5078" i="88" a="1"/>
  <c r="P5078" i="88" s="1"/>
  <c r="P5079" i="88" a="1"/>
  <c r="P5079" i="88" s="1"/>
  <c r="P5080" i="88" a="1"/>
  <c r="P5080" i="88" s="1"/>
  <c r="P5081" i="88" a="1"/>
  <c r="P5081" i="88"/>
  <c r="P5082" i="88" a="1"/>
  <c r="P5082" i="88" s="1"/>
  <c r="P5083" i="88" a="1"/>
  <c r="P5083" i="88"/>
  <c r="P5084" i="88" a="1"/>
  <c r="P5084" i="88"/>
  <c r="P5085" i="88" a="1"/>
  <c r="P5085" i="88" s="1"/>
  <c r="P5086" i="88" a="1"/>
  <c r="P5086" i="88"/>
  <c r="P5087" i="88" a="1"/>
  <c r="P5087" i="88" s="1"/>
  <c r="P5088" i="88" a="1"/>
  <c r="P5088" i="88" s="1"/>
  <c r="P5089" i="88" a="1"/>
  <c r="P5089" i="88" s="1"/>
  <c r="P5090" i="88" a="1"/>
  <c r="P5090" i="88"/>
  <c r="P5091" i="88" a="1"/>
  <c r="P5091" i="88" s="1"/>
  <c r="P5092" i="88" a="1"/>
  <c r="P5092" i="88" s="1"/>
  <c r="P5093" i="88" a="1"/>
  <c r="P5093" i="88"/>
  <c r="P5094" i="88" a="1"/>
  <c r="P5094" i="88" s="1"/>
  <c r="P5095" i="88" a="1"/>
  <c r="P5095" i="88" s="1"/>
  <c r="P5096" i="88" a="1"/>
  <c r="P5096" i="88"/>
  <c r="P5097" i="88" a="1"/>
  <c r="P5097" i="88" s="1"/>
  <c r="P5098" i="88" a="1"/>
  <c r="P5098" i="88"/>
  <c r="P5099" i="88" a="1"/>
  <c r="P5099" i="88" s="1"/>
  <c r="P5100" i="88" a="1"/>
  <c r="P5100" i="88" s="1"/>
  <c r="P5101" i="88" a="1"/>
  <c r="P5101" i="88"/>
  <c r="P5102" i="88" a="1"/>
  <c r="P5102" i="88" s="1"/>
  <c r="P5103" i="88" a="1"/>
  <c r="P5103" i="88"/>
  <c r="P5104" i="88" a="1"/>
  <c r="P5104" i="88" s="1"/>
  <c r="P5105" i="88" a="1"/>
  <c r="P5105" i="88" s="1"/>
  <c r="P5106" i="88" a="1"/>
  <c r="P5106" i="88" s="1"/>
  <c r="P5107" i="88" a="1"/>
  <c r="P5107" i="88" s="1"/>
  <c r="P5108" i="88" a="1"/>
  <c r="P5108" i="88" s="1"/>
  <c r="P5109" i="88" a="1"/>
  <c r="P5109" i="88"/>
  <c r="P5110" i="88" a="1"/>
  <c r="P5110" i="88"/>
  <c r="P5111" i="88" a="1"/>
  <c r="P5111" i="88" s="1"/>
  <c r="P5112" i="88" a="1"/>
  <c r="P5112" i="88" s="1"/>
  <c r="P5113" i="88" a="1"/>
  <c r="P5113" i="88" s="1"/>
  <c r="P5114" i="88" a="1"/>
  <c r="P5114" i="88"/>
  <c r="P5115" i="88" a="1"/>
  <c r="P5115" i="88" s="1"/>
  <c r="P5116" i="88" a="1"/>
  <c r="P5116" i="88"/>
  <c r="P5117" i="88" a="1"/>
  <c r="P5117" i="88" s="1"/>
  <c r="P5118" i="88" a="1"/>
  <c r="P5118" i="88" s="1"/>
  <c r="P5119" i="88" a="1"/>
  <c r="P5119" i="88" s="1"/>
  <c r="P5120" i="88" a="1"/>
  <c r="P5120" i="88" s="1"/>
  <c r="P5121" i="88" a="1"/>
  <c r="P5121" i="88" s="1"/>
  <c r="P5122" i="88" a="1"/>
  <c r="P5122" i="88" s="1"/>
  <c r="P5123" i="88" a="1"/>
  <c r="P5123" i="88" s="1"/>
  <c r="P5124" i="88" a="1"/>
  <c r="P5124" i="88" s="1"/>
  <c r="P5125" i="88" a="1"/>
  <c r="P5125" i="88" s="1"/>
  <c r="P5126" i="88" a="1"/>
  <c r="P5126" i="88"/>
  <c r="P5127" i="88" a="1"/>
  <c r="P5127" i="88" s="1"/>
  <c r="P5128" i="88" a="1"/>
  <c r="P5128" i="88" s="1"/>
  <c r="P5129" i="88" a="1"/>
  <c r="P5129" i="88" s="1"/>
  <c r="P5130" i="88" a="1"/>
  <c r="P5130" i="88" s="1"/>
  <c r="P5131" i="88" a="1"/>
  <c r="P5131" i="88" s="1"/>
  <c r="P5132" i="88" a="1"/>
  <c r="P5132" i="88" s="1"/>
  <c r="P5133" i="88" a="1"/>
  <c r="P5133" i="88" s="1"/>
  <c r="P5134" i="88" a="1"/>
  <c r="P5134" i="88" s="1"/>
  <c r="P5135" i="88" a="1"/>
  <c r="P5135" i="88" s="1"/>
  <c r="P5136" i="88" a="1"/>
  <c r="P5136" i="88" s="1"/>
  <c r="P5137" i="88" a="1"/>
  <c r="P5137" i="88" s="1"/>
  <c r="P5138" i="88" a="1"/>
  <c r="P5138" i="88" s="1"/>
  <c r="P5139" i="88" a="1"/>
  <c r="P5139" i="88"/>
  <c r="P5140" i="88" a="1"/>
  <c r="P5140" i="88" s="1"/>
  <c r="P5141" i="88" a="1"/>
  <c r="P5141" i="88" s="1"/>
  <c r="P5142" i="88" a="1"/>
  <c r="P5142" i="88" s="1"/>
  <c r="P5143" i="88" a="1"/>
  <c r="P5143" i="88" s="1"/>
  <c r="P5144" i="88" a="1"/>
  <c r="P5144" i="88"/>
  <c r="P5145" i="88" a="1"/>
  <c r="P5145" i="88" s="1"/>
  <c r="P5146" i="88" a="1"/>
  <c r="P5146" i="88" s="1"/>
  <c r="P5147" i="88" a="1"/>
  <c r="P5147" i="88" s="1"/>
  <c r="P5148" i="88" a="1"/>
  <c r="P5148" i="88" s="1"/>
  <c r="P5149" i="88" a="1"/>
  <c r="P5149" i="88" s="1"/>
  <c r="P5150" i="88" a="1"/>
  <c r="P5150" i="88" s="1"/>
  <c r="P5151" i="88" a="1"/>
  <c r="P5151" i="88" s="1"/>
  <c r="P5152" i="88" a="1"/>
  <c r="P5152" i="88" s="1"/>
  <c r="P5153" i="88" a="1"/>
  <c r="P5153" i="88"/>
  <c r="P5154" i="88" a="1"/>
  <c r="P5154" i="88" s="1"/>
  <c r="P5155" i="88" a="1"/>
  <c r="P5155" i="88"/>
  <c r="P5156" i="88" a="1"/>
  <c r="P5156" i="88"/>
  <c r="P5157" i="88" a="1"/>
  <c r="P5157" i="88" s="1"/>
  <c r="P5158" i="88" a="1"/>
  <c r="P5158" i="88"/>
  <c r="P5159" i="88" a="1"/>
  <c r="P5159" i="88" s="1"/>
  <c r="P5160" i="88" a="1"/>
  <c r="P5160" i="88" s="1"/>
  <c r="P5161" i="88" a="1"/>
  <c r="P5161" i="88" s="1"/>
  <c r="P5162" i="88" a="1"/>
  <c r="P5162" i="88" s="1"/>
  <c r="P5163" i="88" a="1"/>
  <c r="P5163" i="88"/>
  <c r="P5164" i="88" a="1"/>
  <c r="P5164" i="88" s="1"/>
  <c r="P5165" i="88" a="1"/>
  <c r="P5165" i="88"/>
  <c r="P5166" i="88" a="1"/>
  <c r="P5166" i="88" s="1"/>
  <c r="P5167" i="88" a="1"/>
  <c r="P5167" i="88" s="1"/>
  <c r="P5168" i="88" a="1"/>
  <c r="P5168" i="88" s="1"/>
  <c r="P5169" i="88" a="1"/>
  <c r="P5169" i="88"/>
  <c r="P5170" i="88" a="1"/>
  <c r="P5170" i="88" s="1"/>
  <c r="P5171" i="88" a="1"/>
  <c r="P5171" i="88"/>
  <c r="P5172" i="88" a="1"/>
  <c r="P5172" i="88" s="1"/>
  <c r="P5173" i="88" a="1"/>
  <c r="P5173" i="88" s="1"/>
  <c r="P5174" i="88" a="1"/>
  <c r="P5174" i="88" s="1"/>
  <c r="P5175" i="88" a="1"/>
  <c r="P5175" i="88" s="1"/>
  <c r="P5176" i="88" a="1"/>
  <c r="P5176" i="88" s="1"/>
  <c r="P5177" i="88" a="1"/>
  <c r="P5177" i="88" s="1"/>
  <c r="P5178" i="88" a="1"/>
  <c r="P5178" i="88" s="1"/>
  <c r="P5179" i="88" a="1"/>
  <c r="P5179" i="88" s="1"/>
  <c r="P5180" i="88" a="1"/>
  <c r="P5180" i="88" s="1"/>
  <c r="P5181" i="88" a="1"/>
  <c r="P5181" i="88" s="1"/>
  <c r="P5182" i="88" a="1"/>
  <c r="P5182" i="88" s="1"/>
  <c r="P5183" i="88" a="1"/>
  <c r="P5183" i="88" s="1"/>
  <c r="P5184" i="88" a="1"/>
  <c r="P5184" i="88" s="1"/>
  <c r="P5185" i="88" a="1"/>
  <c r="P5185" i="88" s="1"/>
  <c r="P5186" i="88" a="1"/>
  <c r="P5186" i="88"/>
  <c r="P5187" i="88" a="1"/>
  <c r="P5187" i="88" s="1"/>
  <c r="P5188" i="88" a="1"/>
  <c r="P5188" i="88"/>
  <c r="P5189" i="88" a="1"/>
  <c r="P5189" i="88" s="1"/>
  <c r="P5190" i="88" a="1"/>
  <c r="P5190" i="88" s="1"/>
  <c r="P5191" i="88" a="1"/>
  <c r="P5191" i="88" s="1"/>
  <c r="P5192" i="88" a="1"/>
  <c r="P5192" i="88" s="1"/>
  <c r="P5193" i="88" a="1"/>
  <c r="P5193" i="88" s="1"/>
  <c r="P5194" i="88" a="1"/>
  <c r="P5194" i="88"/>
  <c r="P5195" i="88" a="1"/>
  <c r="P5195" i="88" s="1"/>
  <c r="P5196" i="88" a="1"/>
  <c r="P5196" i="88" s="1"/>
  <c r="P5197" i="88" a="1"/>
  <c r="P5197" i="88" s="1"/>
  <c r="P5198" i="88" a="1"/>
  <c r="P5198" i="88"/>
  <c r="P5199" i="88" a="1"/>
  <c r="P5199" i="88"/>
  <c r="P5200" i="88" a="1"/>
  <c r="P5200" i="88" s="1"/>
  <c r="P5201" i="88" a="1"/>
  <c r="P5201" i="88" s="1"/>
  <c r="P5202" i="88" a="1"/>
  <c r="P5202" i="88" s="1"/>
  <c r="P5203" i="88" a="1"/>
  <c r="P5203" i="88" s="1"/>
  <c r="P5204" i="88" a="1"/>
  <c r="P5204" i="88"/>
  <c r="P5205" i="88" a="1"/>
  <c r="P5205" i="88" s="1"/>
  <c r="P5206" i="88" a="1"/>
  <c r="P5206" i="88" s="1"/>
  <c r="P5207" i="88" a="1"/>
  <c r="P5207" i="88"/>
  <c r="P5208" i="88" a="1"/>
  <c r="P5208" i="88" s="1"/>
  <c r="P5209" i="88" a="1"/>
  <c r="P5209" i="88" s="1"/>
  <c r="P5210" i="88" a="1"/>
  <c r="P5210" i="88" s="1"/>
  <c r="P5211" i="88" a="1"/>
  <c r="P5211" i="88"/>
  <c r="P5212" i="88" a="1"/>
  <c r="P5212" i="88" s="1"/>
  <c r="P5213" i="88" a="1"/>
  <c r="P5213" i="88" s="1"/>
  <c r="P5214" i="88" a="1"/>
  <c r="P5214" i="88" s="1"/>
  <c r="P5215" i="88" a="1"/>
  <c r="P5215" i="88" s="1"/>
  <c r="P5216" i="88" a="1"/>
  <c r="P5216" i="88"/>
  <c r="P5217" i="88" a="1"/>
  <c r="P5217" i="88" s="1"/>
  <c r="P5218" i="88" a="1"/>
  <c r="P5218" i="88" s="1"/>
  <c r="P5219" i="88" a="1"/>
  <c r="P5219" i="88" s="1"/>
  <c r="P5220" i="88" a="1"/>
  <c r="P5220" i="88" s="1"/>
  <c r="P5221" i="88" a="1"/>
  <c r="P5221" i="88"/>
  <c r="P5222" i="88" a="1"/>
  <c r="P5222" i="88" s="1"/>
  <c r="P5223" i="88" a="1"/>
  <c r="P5223" i="88" s="1"/>
  <c r="P5224" i="88" a="1"/>
  <c r="P5224" i="88"/>
  <c r="P5225" i="88" a="1"/>
  <c r="P5225" i="88" s="1"/>
  <c r="P5226" i="88" a="1"/>
  <c r="P5226" i="88" s="1"/>
  <c r="P5227" i="88" a="1"/>
  <c r="P5227" i="88" s="1"/>
  <c r="P5228" i="88" a="1"/>
  <c r="P5228" i="88" s="1"/>
  <c r="P5229" i="88" a="1"/>
  <c r="P5229" i="88" s="1"/>
  <c r="P5230" i="88" a="1"/>
  <c r="P5230" i="88" s="1"/>
  <c r="P5231" i="88" a="1"/>
  <c r="P5231" i="88" s="1"/>
  <c r="P5232" i="88" a="1"/>
  <c r="P5232" i="88" s="1"/>
  <c r="P5233" i="88" a="1"/>
  <c r="P5233" i="88" s="1"/>
  <c r="P5234" i="88" a="1"/>
  <c r="P5234" i="88" s="1"/>
  <c r="P5235" i="88" a="1"/>
  <c r="P5235" i="88"/>
  <c r="P5236" i="88" a="1"/>
  <c r="P5236" i="88" s="1"/>
  <c r="P5237" i="88" a="1"/>
  <c r="P5237" i="88"/>
  <c r="P5238" i="88" a="1"/>
  <c r="P5238" i="88" s="1"/>
  <c r="P5239" i="88" a="1"/>
  <c r="P5239" i="88" s="1"/>
  <c r="P5240" i="88" a="1"/>
  <c r="P5240" i="88"/>
  <c r="P5241" i="88" a="1"/>
  <c r="P5241" i="88" s="1"/>
  <c r="P5242" i="88" a="1"/>
  <c r="P5242" i="88" s="1"/>
  <c r="P5243" i="88" a="1"/>
  <c r="P5243" i="88"/>
  <c r="P5244" i="88" a="1"/>
  <c r="P5244" i="88" s="1"/>
  <c r="P5245" i="88" a="1"/>
  <c r="P5245" i="88" s="1"/>
  <c r="P5246" i="88" a="1"/>
  <c r="P5246" i="88" s="1"/>
  <c r="P5247" i="88" a="1"/>
  <c r="P5247" i="88"/>
  <c r="P5248" i="88" a="1"/>
  <c r="P5248" i="88" s="1"/>
  <c r="P5249" i="88" a="1"/>
  <c r="P5249" i="88" s="1"/>
  <c r="P5250" i="88" a="1"/>
  <c r="P5250" i="88" s="1"/>
  <c r="P5251" i="88" a="1"/>
  <c r="P5251" i="88" s="1"/>
  <c r="P5252" i="88" a="1"/>
  <c r="P5252" i="88" s="1"/>
  <c r="P5253" i="88" a="1"/>
  <c r="P5253" i="88"/>
  <c r="P5254" i="88" a="1"/>
  <c r="P5254" i="88" s="1"/>
  <c r="P5255" i="88" a="1"/>
  <c r="P5255" i="88" s="1"/>
  <c r="P5256" i="88" a="1"/>
  <c r="P5256" i="88" s="1"/>
  <c r="P5257" i="88" a="1"/>
  <c r="P5257" i="88"/>
  <c r="P5258" i="88" a="1"/>
  <c r="P5258" i="88" s="1"/>
  <c r="P5259" i="88" a="1"/>
  <c r="P5259" i="88" s="1"/>
  <c r="P5260" i="88" a="1"/>
  <c r="P5260" i="88" s="1"/>
  <c r="P5261" i="88" a="1"/>
  <c r="P5261" i="88" s="1"/>
  <c r="P5262" i="88" a="1"/>
  <c r="P5262" i="88" s="1"/>
  <c r="P5263" i="88" a="1"/>
  <c r="P5263" i="88" s="1"/>
  <c r="P5264" i="88" a="1"/>
  <c r="P5264" i="88" s="1"/>
  <c r="P5265" i="88" a="1"/>
  <c r="P5265" i="88" s="1"/>
  <c r="P5266" i="88" a="1"/>
  <c r="P5266" i="88" s="1"/>
  <c r="P5267" i="88" a="1"/>
  <c r="P5267" i="88"/>
  <c r="P5268" i="88" a="1"/>
  <c r="P5268" i="88" s="1"/>
  <c r="P5269" i="88" a="1"/>
  <c r="P5269" i="88" s="1"/>
  <c r="P5270" i="88" a="1"/>
  <c r="P5270" i="88"/>
  <c r="P5271" i="88" a="1"/>
  <c r="P5271" i="88" s="1"/>
  <c r="P5272" i="88" a="1"/>
  <c r="P5272" i="88" s="1"/>
  <c r="P5273" i="88" a="1"/>
  <c r="P5273" i="88" s="1"/>
  <c r="P5274" i="88" a="1"/>
  <c r="P5274" i="88" s="1"/>
  <c r="P5275" i="88" a="1"/>
  <c r="P5275" i="88"/>
  <c r="P5276" i="88" a="1"/>
  <c r="P5276" i="88" s="1"/>
  <c r="P5277" i="88" a="1"/>
  <c r="P5277" i="88" s="1"/>
  <c r="P5278" i="88" a="1"/>
  <c r="P5278" i="88" s="1"/>
  <c r="P5279" i="88" a="1"/>
  <c r="P5279" i="88" s="1"/>
  <c r="P5280" i="88" a="1"/>
  <c r="P5280" i="88" s="1"/>
  <c r="P5281" i="88" a="1"/>
  <c r="P5281" i="88" s="1"/>
  <c r="P5282" i="88" a="1"/>
  <c r="P5282" i="88" s="1"/>
  <c r="P5283" i="88" a="1"/>
  <c r="P5283" i="88" s="1"/>
  <c r="P5284" i="88" a="1"/>
  <c r="P5284" i="88" s="1"/>
  <c r="P5285" i="88" a="1"/>
  <c r="P5285" i="88" s="1"/>
  <c r="P5286" i="88" a="1"/>
  <c r="P5286" i="88" s="1"/>
  <c r="P5287" i="88" a="1"/>
  <c r="P5287" i="88" s="1"/>
  <c r="P5288" i="88" a="1"/>
  <c r="P5288" i="88"/>
  <c r="P5289" i="88" a="1"/>
  <c r="P5289" i="88" s="1"/>
  <c r="P5290" i="88" a="1"/>
  <c r="P5290" i="88" s="1"/>
  <c r="P5291" i="88" a="1"/>
  <c r="P5291" i="88" s="1"/>
  <c r="P5292" i="88" a="1"/>
  <c r="P5292" i="88" s="1"/>
  <c r="P5293" i="88" a="1"/>
  <c r="P5293" i="88" s="1"/>
  <c r="P5294" i="88" a="1"/>
  <c r="P5294" i="88" s="1"/>
  <c r="P5295" i="88" a="1"/>
  <c r="P5295" i="88" s="1"/>
  <c r="P5296" i="88" a="1"/>
  <c r="P5296" i="88" s="1"/>
  <c r="P5297" i="88" a="1"/>
  <c r="P5297" i="88"/>
  <c r="P5298" i="88" a="1"/>
  <c r="P5298" i="88" s="1"/>
  <c r="P5299" i="88" a="1"/>
  <c r="P5299" i="88" s="1"/>
  <c r="P5300" i="88" a="1"/>
  <c r="P5300" i="88" s="1"/>
  <c r="P5301" i="88" a="1"/>
  <c r="P5301" i="88" s="1"/>
  <c r="P5302" i="88" a="1"/>
  <c r="P5302" i="88"/>
  <c r="P5303" i="88" a="1"/>
  <c r="P5303" i="88" s="1"/>
  <c r="P5304" i="88" a="1"/>
  <c r="P5304" i="88" s="1"/>
  <c r="P5305" i="88" a="1"/>
  <c r="P5305" i="88" s="1"/>
  <c r="P5306" i="88" a="1"/>
  <c r="P5306" i="88"/>
  <c r="P5307" i="88" a="1"/>
  <c r="P5307" i="88" s="1"/>
  <c r="P5308" i="88" a="1"/>
  <c r="P5308" i="88" s="1"/>
  <c r="P5309" i="88" a="1"/>
  <c r="P5309" i="88"/>
  <c r="P5310" i="88" a="1"/>
  <c r="P5310" i="88" s="1"/>
  <c r="P5311" i="88" a="1"/>
  <c r="P5311" i="88" s="1"/>
  <c r="P5312" i="88" a="1"/>
  <c r="P5312" i="88"/>
  <c r="P5313" i="88" a="1"/>
  <c r="P5313" i="88" s="1"/>
  <c r="P5314" i="88" a="1"/>
  <c r="P5314" i="88"/>
  <c r="P5315" i="88" a="1"/>
  <c r="P5315" i="88" s="1"/>
  <c r="P5316" i="88" a="1"/>
  <c r="P5316" i="88" s="1"/>
  <c r="P5317" i="88" a="1"/>
  <c r="P5317" i="88"/>
  <c r="P5318" i="88" a="1"/>
  <c r="P5318" i="88" s="1"/>
  <c r="P5319" i="88" a="1"/>
  <c r="P5319" i="88"/>
  <c r="P5320" i="88" a="1"/>
  <c r="P5320" i="88" s="1"/>
  <c r="P5321" i="88" a="1"/>
  <c r="P5321" i="88" s="1"/>
  <c r="P5322" i="88" a="1"/>
  <c r="P5322" i="88" s="1"/>
  <c r="P5323" i="88" a="1"/>
  <c r="P5323" i="88" s="1"/>
  <c r="P5324" i="88" a="1"/>
  <c r="P5324" i="88" s="1"/>
  <c r="P5325" i="88" a="1"/>
  <c r="P5325" i="88" s="1"/>
  <c r="P5326" i="88" a="1"/>
  <c r="P5326" i="88" s="1"/>
  <c r="P5327" i="88" a="1"/>
  <c r="P5327" i="88" s="1"/>
  <c r="P5328" i="88" a="1"/>
  <c r="P5328" i="88" s="1"/>
  <c r="P5329" i="88" a="1"/>
  <c r="P5329" i="88"/>
  <c r="P5330" i="88" a="1"/>
  <c r="P5330" i="88" s="1"/>
  <c r="P5331" i="88" a="1"/>
  <c r="P5331" i="88" s="1"/>
  <c r="P5332" i="88" a="1"/>
  <c r="P5332" i="88" s="1"/>
  <c r="P5333" i="88" a="1"/>
  <c r="P5333" i="88" s="1"/>
  <c r="P5334" i="88" a="1"/>
  <c r="P5334" i="88" s="1"/>
  <c r="P5335" i="88" a="1"/>
  <c r="P5335" i="88" s="1"/>
  <c r="P5336" i="88" a="1"/>
  <c r="P5336" i="88" s="1"/>
  <c r="P5337" i="88" a="1"/>
  <c r="P5337" i="88" s="1"/>
  <c r="P5338" i="88" a="1"/>
  <c r="P5338" i="88"/>
  <c r="P5339" i="88" a="1"/>
  <c r="P5339" i="88" s="1"/>
  <c r="P5340" i="88" a="1"/>
  <c r="P5340" i="88"/>
  <c r="P5341" i="88" a="1"/>
  <c r="P5341" i="88"/>
  <c r="P5342" i="88" a="1"/>
  <c r="P5342" i="88" s="1"/>
  <c r="P5343" i="88" a="1"/>
  <c r="P5343" i="88" s="1"/>
  <c r="P5344" i="88" a="1"/>
  <c r="P5344" i="88" s="1"/>
  <c r="P5345" i="88" a="1"/>
  <c r="P5345" i="88"/>
  <c r="P5346" i="88" a="1"/>
  <c r="P5346" i="88" s="1"/>
  <c r="P5347" i="88" a="1"/>
  <c r="P5347" i="88" s="1"/>
  <c r="P5348" i="88" a="1"/>
  <c r="P5348" i="88" s="1"/>
  <c r="P5349" i="88" a="1"/>
  <c r="P5349" i="88" s="1"/>
  <c r="P5350" i="88" a="1"/>
  <c r="P5350" i="88"/>
  <c r="P5351" i="88" a="1"/>
  <c r="P5351" i="88" s="1"/>
  <c r="P5352" i="88" a="1"/>
  <c r="P5352" i="88"/>
  <c r="P5353" i="88" a="1"/>
  <c r="P5353" i="88" s="1"/>
  <c r="P5354" i="88" a="1"/>
  <c r="P5354" i="88" s="1"/>
  <c r="P5355" i="88" a="1"/>
  <c r="P5355" i="88" s="1"/>
  <c r="P5356" i="88" a="1"/>
  <c r="P5356" i="88" s="1"/>
  <c r="P5357" i="88" a="1"/>
  <c r="P5357" i="88"/>
  <c r="P5358" i="88" a="1"/>
  <c r="P5358" i="88" s="1"/>
  <c r="P5359" i="88" a="1"/>
  <c r="P5359" i="88"/>
  <c r="P5360" i="88" a="1"/>
  <c r="P5360" i="88" s="1"/>
  <c r="P5361" i="88" a="1"/>
  <c r="P5361" i="88" s="1"/>
  <c r="P5362" i="88" a="1"/>
  <c r="P5362" i="88"/>
  <c r="P5363" i="88" a="1"/>
  <c r="P5363" i="88"/>
  <c r="P5364" i="88" a="1"/>
  <c r="P5364" i="88"/>
  <c r="P5365" i="88" a="1"/>
  <c r="P5365" i="88" s="1"/>
  <c r="P5366" i="88" a="1"/>
  <c r="P5366" i="88" s="1"/>
  <c r="P5367" i="88" a="1"/>
  <c r="P5367" i="88" s="1"/>
  <c r="P5368" i="88" a="1"/>
  <c r="P5368" i="88" s="1"/>
  <c r="P5369" i="88" a="1"/>
  <c r="P5369" i="88" s="1"/>
  <c r="P5370" i="88" a="1"/>
  <c r="P5370" i="88"/>
  <c r="P5371" i="88" a="1"/>
  <c r="P5371" i="88"/>
  <c r="P5372" i="88" a="1"/>
  <c r="P5372" i="88" s="1"/>
  <c r="P5373" i="88" a="1"/>
  <c r="P5373" i="88" s="1"/>
  <c r="P5374" i="88" a="1"/>
  <c r="P5374" i="88"/>
  <c r="P5375" i="88" a="1"/>
  <c r="P5375" i="88" s="1"/>
  <c r="P5376" i="88" a="1"/>
  <c r="P5376" i="88" s="1"/>
  <c r="P5377" i="88" a="1"/>
  <c r="P5377" i="88"/>
  <c r="P5378" i="88" a="1"/>
  <c r="P5378" i="88" s="1"/>
  <c r="P5379" i="88" a="1"/>
  <c r="P5379" i="88" s="1"/>
  <c r="P5380" i="88" a="1"/>
  <c r="P5380" i="88" s="1"/>
  <c r="P5381" i="88" a="1"/>
  <c r="P5381" i="88"/>
  <c r="P5382" i="88" a="1"/>
  <c r="P5382" i="88" s="1"/>
  <c r="P5383" i="88" a="1"/>
  <c r="P5383" i="88"/>
  <c r="P5384" i="88" a="1"/>
  <c r="P5384" i="88" s="1"/>
  <c r="P5385" i="88" a="1"/>
  <c r="P5385" i="88" s="1"/>
  <c r="P5386" i="88" a="1"/>
  <c r="P5386" i="88"/>
  <c r="P5387" i="88" a="1"/>
  <c r="P5387" i="88" s="1"/>
  <c r="P5388" i="88" a="1"/>
  <c r="P5388" i="88"/>
  <c r="P5389" i="88" a="1"/>
  <c r="P5389" i="88" s="1"/>
  <c r="P5390" i="88" a="1"/>
  <c r="P5390" i="88" s="1"/>
  <c r="P5391" i="88" a="1"/>
  <c r="P5391" i="88" s="1"/>
  <c r="P5392" i="88" a="1"/>
  <c r="P5392" i="88"/>
  <c r="P5393" i="88" a="1"/>
  <c r="P5393" i="88" s="1"/>
  <c r="P5394" i="88" a="1"/>
  <c r="P5394" i="88" s="1"/>
  <c r="P5395" i="88" a="1"/>
  <c r="P5395" i="88"/>
  <c r="P5396" i="88" a="1"/>
  <c r="P5396" i="88" s="1"/>
  <c r="P5397" i="88" a="1"/>
  <c r="P5397" i="88" s="1"/>
  <c r="P5398" i="88" a="1"/>
  <c r="P5398" i="88"/>
  <c r="P5399" i="88" a="1"/>
  <c r="P5399" i="88" s="1"/>
  <c r="P5400" i="88" a="1"/>
  <c r="P5400" i="88"/>
  <c r="P5401" i="88" a="1"/>
  <c r="P5401" i="88" s="1"/>
  <c r="P5402" i="88" a="1"/>
  <c r="P5402" i="88" s="1"/>
  <c r="P5403" i="88" a="1"/>
  <c r="P5403" i="88" s="1"/>
  <c r="P5404" i="88" a="1"/>
  <c r="P5404" i="88" s="1"/>
  <c r="P5405" i="88" a="1"/>
  <c r="P5405" i="88"/>
  <c r="P5406" i="88" a="1"/>
  <c r="P5406" i="88"/>
  <c r="P5407" i="88" a="1"/>
  <c r="P5407" i="88" s="1"/>
  <c r="P5408" i="88" a="1"/>
  <c r="P5408" i="88" s="1"/>
  <c r="P5409" i="88" a="1"/>
  <c r="P5409" i="88" s="1"/>
  <c r="P5410" i="88" a="1"/>
  <c r="P5410" i="88"/>
  <c r="P5411" i="88" a="1"/>
  <c r="P5411" i="88" s="1"/>
  <c r="P5412" i="88" a="1"/>
  <c r="P5412" i="88" s="1"/>
  <c r="P5413" i="88" a="1"/>
  <c r="P5413" i="88" s="1"/>
  <c r="P5414" i="88" a="1"/>
  <c r="P5414" i="88" s="1"/>
  <c r="P5415" i="88" a="1"/>
  <c r="P5415" i="88" s="1"/>
  <c r="P5416" i="88" a="1"/>
  <c r="P5416" i="88" s="1"/>
  <c r="P5417" i="88" a="1"/>
  <c r="P5417" i="88"/>
  <c r="P5418" i="88" a="1"/>
  <c r="P5418" i="88" s="1"/>
  <c r="P5419" i="88" a="1"/>
  <c r="P5419" i="88"/>
  <c r="P5420" i="88" a="1"/>
  <c r="P5420" i="88" s="1"/>
  <c r="P5421" i="88" a="1"/>
  <c r="P5421" i="88" s="1"/>
  <c r="P5422" i="88" a="1"/>
  <c r="P5422" i="88" s="1"/>
  <c r="P5423" i="88" a="1"/>
  <c r="P5423" i="88" s="1"/>
  <c r="P5424" i="88" a="1"/>
  <c r="P5424" i="88"/>
  <c r="P5425" i="88" a="1"/>
  <c r="P5425" i="88" s="1"/>
  <c r="P5426" i="88" a="1"/>
  <c r="P5426" i="88" s="1"/>
  <c r="P5427" i="88" a="1"/>
  <c r="P5427" i="88" s="1"/>
  <c r="P5428" i="88" a="1"/>
  <c r="P5428" i="88"/>
  <c r="P5429" i="88" a="1"/>
  <c r="P5429" i="88" s="1"/>
  <c r="P5430" i="88" a="1"/>
  <c r="P5430" i="88" s="1"/>
  <c r="P5431" i="88" a="1"/>
  <c r="P5431" i="88"/>
  <c r="P5432" i="88" a="1"/>
  <c r="P5432" i="88" s="1"/>
  <c r="P5433" i="88" a="1"/>
  <c r="P5433" i="88" s="1"/>
  <c r="P5434" i="88" a="1"/>
  <c r="P5434" i="88"/>
  <c r="P5435" i="88" a="1"/>
  <c r="P5435" i="88" s="1"/>
  <c r="P5436" i="88" a="1"/>
  <c r="P5436" i="88"/>
  <c r="P5437" i="88" a="1"/>
  <c r="P5437" i="88" s="1"/>
  <c r="P5438" i="88" a="1"/>
  <c r="P5438" i="88" s="1"/>
  <c r="P5439" i="88" a="1"/>
  <c r="P5439" i="88" s="1"/>
  <c r="P5440" i="88" a="1"/>
  <c r="P5440" i="88" s="1"/>
  <c r="P5441" i="88" a="1"/>
  <c r="P5441" i="88" s="1"/>
  <c r="P5442" i="88" a="1"/>
  <c r="P5442" i="88"/>
  <c r="P5443" i="88" a="1"/>
  <c r="P5443" i="88" s="1"/>
  <c r="P5444" i="88" a="1"/>
  <c r="P5444" i="88" s="1"/>
  <c r="P5445" i="88" a="1"/>
  <c r="P5445" i="88" s="1"/>
  <c r="P5446" i="88" a="1"/>
  <c r="P5446" i="88"/>
  <c r="P5447" i="88" a="1"/>
  <c r="P5447" i="88" s="1"/>
  <c r="P5448" i="88" a="1"/>
  <c r="P5448" i="88"/>
  <c r="P5449" i="88" a="1"/>
  <c r="P5449" i="88"/>
  <c r="P5450" i="88" a="1"/>
  <c r="P5450" i="88" s="1"/>
  <c r="P5451" i="88" a="1"/>
  <c r="P5451" i="88" s="1"/>
  <c r="P5452" i="88" a="1"/>
  <c r="P5452" i="88" s="1"/>
  <c r="P5453" i="88" a="1"/>
  <c r="P5453" i="88"/>
  <c r="P5454" i="88" a="1"/>
  <c r="P5454" i="88" s="1"/>
  <c r="P5455" i="88" a="1"/>
  <c r="P5455" i="88" s="1"/>
  <c r="P5456" i="88" a="1"/>
  <c r="P5456" i="88" s="1"/>
  <c r="P5457" i="88" a="1"/>
  <c r="P5457" i="88" s="1"/>
  <c r="P5458" i="88" a="1"/>
  <c r="P5458" i="88"/>
  <c r="P5459" i="88" a="1"/>
  <c r="P5459" i="88" s="1"/>
  <c r="P5460" i="88" a="1"/>
  <c r="P5460" i="88"/>
  <c r="P5461" i="88" a="1"/>
  <c r="P5461" i="88" s="1"/>
  <c r="P5462" i="88" a="1"/>
  <c r="P5462" i="88" s="1"/>
  <c r="P5463" i="88" a="1"/>
  <c r="P5463" i="88" s="1"/>
  <c r="P5464" i="88" a="1"/>
  <c r="P5464" i="88" s="1"/>
  <c r="P5465" i="88" a="1"/>
  <c r="P5465" i="88"/>
  <c r="P5466" i="88" a="1"/>
  <c r="P5466" i="88" s="1"/>
  <c r="P5467" i="88" a="1"/>
  <c r="P5467" i="88"/>
  <c r="P5468" i="88" a="1"/>
  <c r="P5468" i="88" s="1"/>
  <c r="P5469" i="88" a="1"/>
  <c r="P5469" i="88" s="1"/>
  <c r="P5470" i="88" a="1"/>
  <c r="P5470" i="88"/>
  <c r="P5471" i="88" a="1"/>
  <c r="P5471" i="88"/>
  <c r="P5472" i="88" a="1"/>
  <c r="P5472" i="88"/>
  <c r="P5473" i="88" a="1"/>
  <c r="P5473" i="88" s="1"/>
  <c r="P5474" i="88" a="1"/>
  <c r="P5474" i="88" s="1"/>
  <c r="P5475" i="88" a="1"/>
  <c r="P5475" i="88" s="1"/>
  <c r="P5476" i="88" a="1"/>
  <c r="P5476" i="88" s="1"/>
  <c r="P5477" i="88" a="1"/>
  <c r="P5477" i="88" s="1"/>
  <c r="P5478" i="88" a="1"/>
  <c r="P5478" i="88"/>
  <c r="P5479" i="88" a="1"/>
  <c r="P5479" i="88"/>
  <c r="P5480" i="88" a="1"/>
  <c r="P5480" i="88" s="1"/>
  <c r="P5481" i="88" a="1"/>
  <c r="P5481" i="88" s="1"/>
  <c r="P5482" i="88" a="1"/>
  <c r="P5482" i="88"/>
  <c r="P5483" i="88" a="1"/>
  <c r="P5483" i="88" s="1"/>
  <c r="P5484" i="88" a="1"/>
  <c r="P5484" i="88" s="1"/>
  <c r="P5485" i="88" a="1"/>
  <c r="P5485" i="88"/>
  <c r="P5486" i="88" a="1"/>
  <c r="P5486" i="88" s="1"/>
  <c r="P5487" i="88" a="1"/>
  <c r="P5487" i="88" s="1"/>
  <c r="P5488" i="88" a="1"/>
  <c r="P5488" i="88" s="1"/>
  <c r="P5489" i="88" a="1"/>
  <c r="P5489" i="88"/>
  <c r="P5490" i="88" a="1"/>
  <c r="P5490" i="88" s="1"/>
  <c r="P5491" i="88" a="1"/>
  <c r="P5491" i="88"/>
  <c r="P5492" i="88" a="1"/>
  <c r="P5492" i="88" s="1"/>
  <c r="P5493" i="88" a="1"/>
  <c r="P5493" i="88" s="1"/>
  <c r="P5494" i="88" a="1"/>
  <c r="P5494" i="88" s="1"/>
  <c r="P5495" i="88" a="1"/>
  <c r="P5495" i="88" s="1"/>
  <c r="P5496" i="88" a="1"/>
  <c r="P5496" i="88" s="1"/>
  <c r="P5497" i="88" a="1"/>
  <c r="P5497" i="88"/>
  <c r="P5498" i="88" a="1"/>
  <c r="P5498" i="88" s="1"/>
  <c r="P5499" i="88" a="1"/>
  <c r="P5499" i="88" s="1"/>
  <c r="P5500" i="88" a="1"/>
  <c r="P5500" i="88" s="1"/>
  <c r="P5501" i="88" a="1"/>
  <c r="P5501" i="88"/>
  <c r="P5502" i="88" a="1"/>
  <c r="P5502" i="88" s="1"/>
  <c r="P5503" i="88" a="1"/>
  <c r="P5503" i="88"/>
  <c r="P5504" i="88" a="1"/>
  <c r="P5504" i="88" s="1"/>
  <c r="P5505" i="88" a="1"/>
  <c r="P5505" i="88" s="1"/>
  <c r="P5506" i="88" a="1"/>
  <c r="P5506" i="88" s="1"/>
  <c r="P5507" i="88" a="1"/>
  <c r="P5507" i="88" s="1"/>
  <c r="P5508" i="88" a="1"/>
  <c r="P5508" i="88" s="1"/>
  <c r="P5509" i="88" a="1"/>
  <c r="P5509" i="88"/>
  <c r="P5510" i="88" a="1"/>
  <c r="P5510" i="88" s="1"/>
  <c r="P5511" i="88" a="1"/>
  <c r="P5511" i="88" s="1"/>
  <c r="P5512" i="88" a="1"/>
  <c r="P5512" i="88" s="1"/>
  <c r="P5513" i="88" a="1"/>
  <c r="P5513" i="88" s="1"/>
  <c r="P5514" i="88" a="1"/>
  <c r="P5514" i="88"/>
  <c r="P5515" i="88" a="1"/>
  <c r="P5515" i="88"/>
  <c r="P5516" i="88" a="1"/>
  <c r="P5516" i="88" s="1"/>
  <c r="P5517" i="88" a="1"/>
  <c r="P5517" i="88" s="1"/>
  <c r="P5518" i="88" a="1"/>
  <c r="P5518" i="88" s="1"/>
  <c r="P5519" i="88" a="1"/>
  <c r="P5519" i="88" s="1"/>
  <c r="P5520" i="88" a="1"/>
  <c r="P5520" i="88"/>
  <c r="P5521" i="88" a="1"/>
  <c r="P5521" i="88" s="1"/>
  <c r="P5522" i="88" a="1"/>
  <c r="P5522" i="88" s="1"/>
  <c r="P5523" i="88" a="1"/>
  <c r="P5523" i="88" s="1"/>
  <c r="P5524" i="88" a="1"/>
  <c r="P5524" i="88" s="1"/>
  <c r="P5525" i="88" a="1"/>
  <c r="P5525" i="88"/>
  <c r="P5526" i="88" a="1"/>
  <c r="P5526" i="88" s="1"/>
  <c r="P5527" i="88" a="1"/>
  <c r="P5527" i="88" s="1"/>
  <c r="P5528" i="88" a="1"/>
  <c r="P5528" i="88" s="1"/>
  <c r="P5529" i="88" a="1"/>
  <c r="P5529" i="88" s="1"/>
  <c r="P5530" i="88" a="1"/>
  <c r="P5530" i="88" s="1"/>
  <c r="P5531" i="88" a="1"/>
  <c r="P5531" i="88" s="1"/>
  <c r="P5532" i="88" a="1"/>
  <c r="P5532" i="88" s="1"/>
  <c r="P5533" i="88" a="1"/>
  <c r="P5533" i="88"/>
  <c r="P5534" i="88" a="1"/>
  <c r="P5534" i="88" s="1"/>
  <c r="P5535" i="88" a="1"/>
  <c r="P5535" i="88" s="1"/>
  <c r="P5536" i="88" a="1"/>
  <c r="P5536" i="88" s="1"/>
  <c r="P5537" i="88" a="1"/>
  <c r="P5537" i="88" s="1"/>
  <c r="P5538" i="88" a="1"/>
  <c r="P5538" i="88"/>
  <c r="P5539" i="88" a="1"/>
  <c r="P5539" i="88" s="1"/>
  <c r="P5540" i="88" a="1"/>
  <c r="P5540" i="88" s="1"/>
  <c r="P5541" i="88" a="1"/>
  <c r="P5541" i="88" s="1"/>
  <c r="P5542" i="88" a="1"/>
  <c r="P5542" i="88" s="1"/>
  <c r="P5543" i="88" a="1"/>
  <c r="P5543" i="88" s="1"/>
  <c r="P5544" i="88" a="1"/>
  <c r="P5544" i="88" s="1"/>
  <c r="P5545" i="88" a="1"/>
  <c r="P5545" i="88"/>
  <c r="P5546" i="88" a="1"/>
  <c r="P5546" i="88" s="1"/>
  <c r="P5547" i="88" a="1"/>
  <c r="P5547" i="88"/>
  <c r="P5548" i="88" a="1"/>
  <c r="P5548" i="88" s="1"/>
  <c r="P5549" i="88" a="1"/>
  <c r="P5549" i="88" s="1"/>
  <c r="P5550" i="88" a="1"/>
  <c r="P5550" i="88" s="1"/>
  <c r="P5551" i="88" a="1"/>
  <c r="P5551" i="88"/>
  <c r="P5552" i="88" a="1"/>
  <c r="P5552" i="88" s="1"/>
  <c r="P5553" i="88" a="1"/>
  <c r="P5553" i="88" s="1"/>
  <c r="P5554" i="88" a="1"/>
  <c r="P5554" i="88" s="1"/>
  <c r="P5555" i="88" a="1"/>
  <c r="P5555" i="88" s="1"/>
  <c r="P5556" i="88" a="1"/>
  <c r="P5556" i="88" s="1"/>
  <c r="P5557" i="88" a="1"/>
  <c r="P5557" i="88"/>
  <c r="P5558" i="88" a="1"/>
  <c r="P5558" i="88" s="1"/>
  <c r="P5559" i="88" a="1"/>
  <c r="P5559" i="88" s="1"/>
  <c r="P5560" i="88" a="1"/>
  <c r="P5560" i="88" s="1"/>
  <c r="P5561" i="88" a="1"/>
  <c r="P5561" i="88" s="1"/>
  <c r="P5562" i="88" a="1"/>
  <c r="P5562" i="88" s="1"/>
  <c r="P5563" i="88" a="1"/>
  <c r="P5563" i="88" s="1"/>
  <c r="P5564" i="88" a="1"/>
  <c r="P5564" i="88" s="1"/>
  <c r="P5565" i="88" a="1"/>
  <c r="P5565" i="88"/>
  <c r="P5566" i="88" a="1"/>
  <c r="P5566" i="88" s="1"/>
  <c r="P5567" i="88" a="1"/>
  <c r="P5567" i="88" s="1"/>
  <c r="P5568" i="88" a="1"/>
  <c r="P5568" i="88" s="1"/>
  <c r="P5569" i="88" a="1"/>
  <c r="P5569" i="88" s="1"/>
  <c r="P5570" i="88" a="1"/>
  <c r="P5570" i="88" s="1"/>
  <c r="P5571" i="88" a="1"/>
  <c r="P5571" i="88" s="1"/>
  <c r="P5572" i="88" a="1"/>
  <c r="P5572" i="88" s="1"/>
  <c r="P5573" i="88" a="1"/>
  <c r="P5573" i="88" s="1"/>
  <c r="P5574" i="88" a="1"/>
  <c r="P5574" i="88" s="1"/>
  <c r="P5575" i="88" a="1"/>
  <c r="P5575" i="88" s="1"/>
  <c r="P5576" i="88" a="1"/>
  <c r="P5576" i="88" s="1"/>
  <c r="P5577" i="88" a="1"/>
  <c r="P5577" i="88" s="1"/>
  <c r="P5578" i="88" a="1"/>
  <c r="P5578" i="88" s="1"/>
  <c r="P5579" i="88" a="1"/>
  <c r="P5579" i="88" s="1"/>
  <c r="P5580" i="88" a="1"/>
  <c r="P5580" i="88" s="1"/>
  <c r="P5581" i="88" a="1"/>
  <c r="P5581" i="88" s="1"/>
  <c r="P5582" i="88" a="1"/>
  <c r="P5582" i="88" s="1"/>
  <c r="P5583" i="88" a="1"/>
  <c r="P5583" i="88" s="1"/>
  <c r="P5584" i="88" a="1"/>
  <c r="P5584" i="88" s="1"/>
  <c r="P5585" i="88" a="1"/>
  <c r="P5585" i="88" s="1"/>
  <c r="P5586" i="88" a="1"/>
  <c r="P5586" i="88" s="1"/>
  <c r="P5587" i="88" a="1"/>
  <c r="P5587" i="88" s="1"/>
  <c r="P5588" i="88" a="1"/>
  <c r="P5588" i="88" s="1"/>
  <c r="P5589" i="88" a="1"/>
  <c r="P5589" i="88" s="1"/>
  <c r="P5590" i="88" a="1"/>
  <c r="P5590" i="88" s="1"/>
  <c r="P5591" i="88" a="1"/>
  <c r="P5591" i="88" s="1"/>
  <c r="P5592" i="88" a="1"/>
  <c r="P5592" i="88" s="1"/>
  <c r="P5593" i="88" a="1"/>
  <c r="P5593" i="88"/>
  <c r="P5594" i="88" a="1"/>
  <c r="P5594" i="88" s="1"/>
  <c r="P5595" i="88" a="1"/>
  <c r="P5595" i="88" s="1"/>
  <c r="P5596" i="88" a="1"/>
  <c r="P5596" i="88" s="1"/>
  <c r="P5597" i="88" a="1"/>
  <c r="P5597" i="88" s="1"/>
  <c r="P5598" i="88" a="1"/>
  <c r="P5598" i="88" s="1"/>
  <c r="P5599" i="88" a="1"/>
  <c r="P5599" i="88" s="1"/>
  <c r="P5600" i="88" a="1"/>
  <c r="P5600" i="88" s="1"/>
  <c r="P5601" i="88" a="1"/>
  <c r="P5601" i="88" s="1"/>
  <c r="P5602" i="88" a="1"/>
  <c r="P5602" i="88" s="1"/>
  <c r="P5603" i="88" a="1"/>
  <c r="P5603" i="88" s="1"/>
  <c r="P5604" i="88" a="1"/>
  <c r="P5604" i="88" s="1"/>
  <c r="P5605" i="88" a="1"/>
  <c r="P5605" i="88" s="1"/>
  <c r="P5606" i="88" a="1"/>
  <c r="P5606" i="88" s="1"/>
  <c r="P5607" i="88" a="1"/>
  <c r="P5607" i="88" s="1"/>
  <c r="P5608" i="88" a="1"/>
  <c r="P5608" i="88" s="1"/>
  <c r="P5609" i="88" a="1"/>
  <c r="P5609" i="88" s="1"/>
  <c r="P5610" i="88" a="1"/>
  <c r="P5610" i="88" s="1"/>
  <c r="P5611" i="88" a="1"/>
  <c r="P5611" i="88" s="1"/>
  <c r="P5612" i="88" a="1"/>
  <c r="P5612" i="88" s="1"/>
  <c r="P5613" i="88" a="1"/>
  <c r="P5613" i="88"/>
  <c r="P5614" i="88" a="1"/>
  <c r="P5614" i="88" s="1"/>
  <c r="P5615" i="88" a="1"/>
  <c r="P5615" i="88" s="1"/>
  <c r="P5616" i="88" a="1"/>
  <c r="P5616" i="88" s="1"/>
  <c r="P5617" i="88" a="1"/>
  <c r="P5617" i="88" s="1"/>
  <c r="P5618" i="88" a="1"/>
  <c r="P5618" i="88" s="1"/>
  <c r="P5619" i="88" a="1"/>
  <c r="P5619" i="88"/>
  <c r="P5620" i="88" a="1"/>
  <c r="P5620" i="88" s="1"/>
  <c r="P5621" i="88" a="1"/>
  <c r="P5621" i="88" s="1"/>
  <c r="P5622" i="88" a="1"/>
  <c r="P5622" i="88" s="1"/>
  <c r="P5623" i="88" a="1"/>
  <c r="P5623" i="88" s="1"/>
  <c r="P5624" i="88" a="1"/>
  <c r="P5624" i="88" s="1"/>
  <c r="P5625" i="88" a="1"/>
  <c r="P5625" i="88" s="1"/>
  <c r="P5626" i="88" a="1"/>
  <c r="P5626" i="88" s="1"/>
  <c r="P5627" i="88" a="1"/>
  <c r="P5627" i="88" s="1"/>
  <c r="P5628" i="88" a="1"/>
  <c r="P5628" i="88" s="1"/>
  <c r="P5629" i="88" a="1"/>
  <c r="P5629" i="88" s="1"/>
  <c r="P5630" i="88" a="1"/>
  <c r="P5630" i="88" s="1"/>
  <c r="P5631" i="88" a="1"/>
  <c r="P5631" i="88" s="1"/>
  <c r="P5632" i="88" a="1"/>
  <c r="P5632" i="88" s="1"/>
  <c r="P5633" i="88" a="1"/>
  <c r="P5633" i="88"/>
  <c r="P5634" i="88" a="1"/>
  <c r="P5634" i="88" s="1"/>
  <c r="P5635" i="88" a="1"/>
  <c r="P5635" i="88"/>
  <c r="P5636" i="88" a="1"/>
  <c r="P5636" i="88" s="1"/>
  <c r="P5637" i="88" a="1"/>
  <c r="P5637" i="88"/>
  <c r="P5638" i="88" a="1"/>
  <c r="P5638" i="88" s="1"/>
  <c r="P5639" i="88" a="1"/>
  <c r="P5639" i="88" s="1"/>
  <c r="P5640" i="88" a="1"/>
  <c r="P5640" i="88" s="1"/>
  <c r="P5641" i="88" a="1"/>
  <c r="P5641" i="88"/>
  <c r="P5642" i="88" a="1"/>
  <c r="P5642" i="88" s="1"/>
  <c r="P5643" i="88" a="1"/>
  <c r="P5643" i="88"/>
  <c r="P5644" i="88" a="1"/>
  <c r="P5644" i="88" s="1"/>
  <c r="P5645" i="88" a="1"/>
  <c r="P5645" i="88"/>
  <c r="P5646" i="88" a="1"/>
  <c r="P5646" i="88" s="1"/>
  <c r="P5647" i="88" a="1"/>
  <c r="P5647" i="88" s="1"/>
  <c r="P5648" i="88" a="1"/>
  <c r="P5648" i="88" s="1"/>
  <c r="P5649" i="88" a="1"/>
  <c r="P5649" i="88" s="1"/>
  <c r="P5650" i="88" a="1"/>
  <c r="P5650" i="88" s="1"/>
  <c r="P5651" i="88" a="1"/>
  <c r="P5651" i="88" s="1"/>
  <c r="P5652" i="88" a="1"/>
  <c r="P5652" i="88" s="1"/>
  <c r="P5653" i="88" a="1"/>
  <c r="P5653" i="88"/>
  <c r="P5654" i="88" a="1"/>
  <c r="P5654" i="88" s="1"/>
  <c r="P5655" i="88" a="1"/>
  <c r="P5655" i="88"/>
  <c r="P5656" i="88" a="1"/>
  <c r="P5656" i="88"/>
  <c r="P5657" i="88" a="1"/>
  <c r="P5657" i="88" s="1"/>
  <c r="P5658" i="88" a="1"/>
  <c r="P5658" i="88"/>
  <c r="P5659" i="88" a="1"/>
  <c r="P5659" i="88"/>
  <c r="P5660" i="88" a="1"/>
  <c r="P5660" i="88" s="1"/>
  <c r="P5661" i="88" a="1"/>
  <c r="P5661" i="88" s="1"/>
  <c r="P5662" i="88" a="1"/>
  <c r="P5662" i="88" s="1"/>
  <c r="P5663" i="88" a="1"/>
  <c r="P5663" i="88" s="1"/>
  <c r="P5664" i="88" a="1"/>
  <c r="P5664" i="88" s="1"/>
  <c r="P5665" i="88" a="1"/>
  <c r="P5665" i="88"/>
  <c r="P5666" i="88" a="1"/>
  <c r="P5666" i="88" s="1"/>
  <c r="P5667" i="88" a="1"/>
  <c r="P5667" i="88"/>
  <c r="P5668" i="88" a="1"/>
  <c r="P5668" i="88"/>
  <c r="P5669" i="88" a="1"/>
  <c r="P5669" i="88"/>
  <c r="P5670" i="88" a="1"/>
  <c r="P5670" i="88" s="1"/>
  <c r="P5671" i="88" a="1"/>
  <c r="P5671" i="88" s="1"/>
  <c r="P5672" i="88" a="1"/>
  <c r="P5672" i="88" s="1"/>
  <c r="P5673" i="88" a="1"/>
  <c r="P5673" i="88" s="1"/>
  <c r="P5674" i="88" a="1"/>
  <c r="P5674" i="88" s="1"/>
  <c r="P5675" i="88" a="1"/>
  <c r="P5675" i="88" s="1"/>
  <c r="P5676" i="88" a="1"/>
  <c r="P5676" i="88" s="1"/>
  <c r="P5677" i="88" a="1"/>
  <c r="P5677" i="88"/>
  <c r="P5678" i="88" a="1"/>
  <c r="P5678" i="88" s="1"/>
  <c r="P5679" i="88" a="1"/>
  <c r="P5679" i="88" s="1"/>
  <c r="P5680" i="88" a="1"/>
  <c r="P5680" i="88"/>
  <c r="P5681" i="88" a="1"/>
  <c r="P5681" i="88"/>
  <c r="P5682" i="88" a="1"/>
  <c r="P5682" i="88"/>
  <c r="P5683" i="88" a="1"/>
  <c r="P5683" i="88"/>
  <c r="P5684" i="88" a="1"/>
  <c r="P5684" i="88" s="1"/>
  <c r="P5685" i="88" a="1"/>
  <c r="P5685" i="88" s="1"/>
  <c r="P5686" i="88" a="1"/>
  <c r="P5686" i="88" s="1"/>
  <c r="P5687" i="88" a="1"/>
  <c r="P5687" i="88" s="1"/>
  <c r="P5688" i="88" a="1"/>
  <c r="P5688" i="88" s="1"/>
  <c r="P5689" i="88" a="1"/>
  <c r="P5689" i="88" s="1"/>
  <c r="P5690" i="88" a="1"/>
  <c r="P5690" i="88" s="1"/>
  <c r="P5691" i="88" a="1"/>
  <c r="P5691" i="88"/>
  <c r="P5692" i="88" a="1"/>
  <c r="P5692" i="88"/>
  <c r="P5693" i="88" a="1"/>
  <c r="P5693" i="88" s="1"/>
  <c r="P5694" i="88" a="1"/>
  <c r="P5694" i="88" s="1"/>
  <c r="P5695" i="88" a="1"/>
  <c r="P5695" i="88"/>
  <c r="P5696" i="88" a="1"/>
  <c r="P5696" i="88" s="1"/>
  <c r="P5697" i="88" a="1"/>
  <c r="P5697" i="88" s="1"/>
  <c r="P5698" i="88" a="1"/>
  <c r="P5698" i="88" s="1"/>
  <c r="P5699" i="88" a="1"/>
  <c r="P5699" i="88" s="1"/>
  <c r="P5700" i="88" a="1"/>
  <c r="P5700" i="88" s="1"/>
  <c r="P5701" i="88" a="1"/>
  <c r="P5701" i="88"/>
  <c r="P5702" i="88" a="1"/>
  <c r="P5702" i="88" s="1"/>
  <c r="P5703" i="88" a="1"/>
  <c r="P5703" i="88" s="1"/>
  <c r="P5704" i="88" a="1"/>
  <c r="P5704" i="88" s="1"/>
  <c r="P5705" i="88" a="1"/>
  <c r="P5705" i="88"/>
  <c r="P5706" i="88" a="1"/>
  <c r="P5706" i="88" s="1"/>
  <c r="P5707" i="88" a="1"/>
  <c r="P5707" i="88"/>
  <c r="P5708" i="88" a="1"/>
  <c r="P5708" i="88" s="1"/>
  <c r="P5709" i="88" a="1"/>
  <c r="P5709" i="88" s="1"/>
  <c r="P5710" i="88" a="1"/>
  <c r="P5710" i="88" s="1"/>
  <c r="P5711" i="88" a="1"/>
  <c r="P5711" i="88" s="1"/>
  <c r="P5712" i="88" a="1"/>
  <c r="P5712" i="88" s="1"/>
  <c r="P5713" i="88" a="1"/>
  <c r="P5713" i="88"/>
  <c r="P5714" i="88" a="1"/>
  <c r="P5714" i="88" s="1"/>
  <c r="P5715" i="88" a="1"/>
  <c r="P5715" i="88" s="1"/>
  <c r="P5716" i="88" a="1"/>
  <c r="P5716" i="88" s="1"/>
  <c r="P5717" i="88" a="1"/>
  <c r="P5717" i="88"/>
  <c r="P5718" i="88" a="1"/>
  <c r="P5718" i="88" s="1"/>
  <c r="P5719" i="88" a="1"/>
  <c r="P5719" i="88"/>
  <c r="P5720" i="88" a="1"/>
  <c r="P5720" i="88" s="1"/>
  <c r="P5721" i="88" a="1"/>
  <c r="P5721" i="88" s="1"/>
  <c r="P5722" i="88" a="1"/>
  <c r="P5722" i="88"/>
  <c r="P5723" i="88" a="1"/>
  <c r="P5723" i="88" s="1"/>
  <c r="P5724" i="88" a="1"/>
  <c r="P5724" i="88" s="1"/>
  <c r="P5725" i="88" a="1"/>
  <c r="P5725" i="88"/>
  <c r="P5726" i="88" a="1"/>
  <c r="P5726" i="88" s="1"/>
  <c r="P5727" i="88" a="1"/>
  <c r="P5727" i="88"/>
  <c r="P5728" i="88" a="1"/>
  <c r="P5728" i="88" s="1"/>
  <c r="P5729" i="88" a="1"/>
  <c r="P5729" i="88"/>
  <c r="P5730" i="88" a="1"/>
  <c r="P5730" i="88" s="1"/>
  <c r="P5731" i="88" a="1"/>
  <c r="P5731" i="88"/>
  <c r="P5732" i="88" a="1"/>
  <c r="P5732" i="88" s="1"/>
  <c r="P5733" i="88" a="1"/>
  <c r="P5733" i="88" s="1"/>
  <c r="P5734" i="88" a="1"/>
  <c r="P5734" i="88" s="1"/>
  <c r="P5735" i="88" a="1"/>
  <c r="P5735" i="88" s="1"/>
  <c r="P5736" i="88" a="1"/>
  <c r="P5736" i="88" s="1"/>
  <c r="P5737" i="88" a="1"/>
  <c r="P5737" i="88" s="1"/>
  <c r="P5738" i="88" a="1"/>
  <c r="P5738" i="88" s="1"/>
  <c r="P5739" i="88" a="1"/>
  <c r="P5739" i="88"/>
  <c r="P5740" i="88" a="1"/>
  <c r="P5740" i="88" s="1"/>
  <c r="P5741" i="88" a="1"/>
  <c r="P5741" i="88" s="1"/>
  <c r="P5742" i="88" a="1"/>
  <c r="P5742" i="88" s="1"/>
  <c r="P5743" i="88" a="1"/>
  <c r="P5743" i="88"/>
  <c r="P5744" i="88" a="1"/>
  <c r="P5744" i="88" s="1"/>
  <c r="P5745" i="88" a="1"/>
  <c r="P5745" i="88" s="1"/>
  <c r="P5746" i="88" a="1"/>
  <c r="P5746" i="88" s="1"/>
  <c r="P5747" i="88" a="1"/>
  <c r="P5747" i="88" s="1"/>
  <c r="P5748" i="88" a="1"/>
  <c r="P5748" i="88" s="1"/>
  <c r="P5749" i="88" a="1"/>
  <c r="P5749" i="88"/>
  <c r="P5750" i="88" a="1"/>
  <c r="P5750" i="88" s="1"/>
  <c r="P5751" i="88" a="1"/>
  <c r="P5751" i="88" s="1"/>
  <c r="P5752" i="88" a="1"/>
  <c r="P5752" i="88"/>
  <c r="P5753" i="88" a="1"/>
  <c r="P5753" i="88"/>
  <c r="P5754" i="88" a="1"/>
  <c r="P5754" i="88"/>
  <c r="P5755" i="88" a="1"/>
  <c r="P5755" i="88" s="1"/>
  <c r="P5756" i="88" a="1"/>
  <c r="P5756" i="88" s="1"/>
  <c r="P5757" i="88" a="1"/>
  <c r="P5757" i="88" s="1"/>
  <c r="P5758" i="88" a="1"/>
  <c r="P5758" i="88" s="1"/>
  <c r="P5759" i="88" a="1"/>
  <c r="P5759" i="88" s="1"/>
  <c r="P5760" i="88" a="1"/>
  <c r="P5760" i="88" s="1"/>
  <c r="P5761" i="88" a="1"/>
  <c r="P5761" i="88" s="1"/>
  <c r="P5762" i="88" a="1"/>
  <c r="P5762" i="88" s="1"/>
  <c r="P5763" i="88" a="1"/>
  <c r="P5763" i="88"/>
  <c r="P5764" i="88" a="1"/>
  <c r="P5764" i="88" s="1"/>
  <c r="P5765" i="88" a="1"/>
  <c r="P5765" i="88"/>
  <c r="P5766" i="88" a="1"/>
  <c r="P5766" i="88" s="1"/>
  <c r="P5767" i="88" a="1"/>
  <c r="P5767" i="88"/>
  <c r="P5768" i="88" a="1"/>
  <c r="P5768" i="88" s="1"/>
  <c r="P5769" i="88" a="1"/>
  <c r="P5769" i="88" s="1"/>
  <c r="P5770" i="88" a="1"/>
  <c r="P5770" i="88" s="1"/>
  <c r="P5771" i="88" a="1"/>
  <c r="P5771" i="88" s="1"/>
  <c r="P5772" i="88" a="1"/>
  <c r="P5772" i="88" s="1"/>
  <c r="P5773" i="88" a="1"/>
  <c r="P5773" i="88"/>
  <c r="P5774" i="88" a="1"/>
  <c r="P5774" i="88" s="1"/>
  <c r="P5775" i="88" a="1"/>
  <c r="P5775" i="88" s="1"/>
  <c r="P5776" i="88" a="1"/>
  <c r="P5776" i="88" s="1"/>
  <c r="P5777" i="88" a="1"/>
  <c r="P5777" i="88"/>
  <c r="P5778" i="88" a="1"/>
  <c r="P5778" i="88" s="1"/>
  <c r="P5779" i="88" a="1"/>
  <c r="P5779" i="88" s="1"/>
  <c r="P5780" i="88" a="1"/>
  <c r="P5780" i="88" s="1"/>
  <c r="P5781" i="88" a="1"/>
  <c r="P5781" i="88" s="1"/>
  <c r="P5782" i="88" a="1"/>
  <c r="P5782" i="88" s="1"/>
  <c r="P5783" i="88" a="1"/>
  <c r="P5783" i="88" s="1"/>
  <c r="P5784" i="88" a="1"/>
  <c r="P5784" i="88" s="1"/>
  <c r="P5785" i="88" a="1"/>
  <c r="P5785" i="88"/>
  <c r="P5786" i="88" a="1"/>
  <c r="P5786" i="88" s="1"/>
  <c r="P5787" i="88" a="1"/>
  <c r="P5787" i="88"/>
  <c r="P5788" i="88" a="1"/>
  <c r="P5788" i="88" s="1"/>
  <c r="P5789" i="88" a="1"/>
  <c r="P5789" i="88"/>
  <c r="P5790" i="88" a="1"/>
  <c r="P5790" i="88"/>
  <c r="P5791" i="88" a="1"/>
  <c r="P5791" i="88" s="1"/>
  <c r="P5792" i="88" a="1"/>
  <c r="P5792" i="88" s="1"/>
  <c r="P5793" i="88" a="1"/>
  <c r="P5793" i="88" s="1"/>
  <c r="P5794" i="88" a="1"/>
  <c r="P5794" i="88" s="1"/>
  <c r="P5795" i="88" a="1"/>
  <c r="P5795" i="88" s="1"/>
  <c r="P5796" i="88" a="1"/>
  <c r="P5796" i="88" s="1"/>
  <c r="P5797" i="88" a="1"/>
  <c r="P5797" i="88" s="1"/>
  <c r="P5798" i="88" a="1"/>
  <c r="P5798" i="88" s="1"/>
  <c r="P5799" i="88" a="1"/>
  <c r="P5799" i="88" s="1"/>
  <c r="P5800" i="88" a="1"/>
  <c r="P5800" i="88" s="1"/>
  <c r="P5801" i="88" a="1"/>
  <c r="P5801" i="88" s="1"/>
  <c r="P5802" i="88" a="1"/>
  <c r="P5802" i="88" s="1"/>
  <c r="P5803" i="88" a="1"/>
  <c r="P5803" i="88"/>
  <c r="P5804" i="88" a="1"/>
  <c r="P5804" i="88" s="1"/>
  <c r="P5805" i="88" a="1"/>
  <c r="P5805" i="88" s="1"/>
  <c r="P5806" i="88" a="1"/>
  <c r="P5806" i="88" s="1"/>
  <c r="P5807" i="88" a="1"/>
  <c r="P5807" i="88"/>
  <c r="P5808" i="88" a="1"/>
  <c r="P5808" i="88" s="1"/>
  <c r="P5809" i="88" a="1"/>
  <c r="P5809" i="88"/>
  <c r="P5810" i="88" a="1"/>
  <c r="P5810" i="88" s="1"/>
  <c r="P5811" i="88" a="1"/>
  <c r="P5811" i="88"/>
  <c r="P5812" i="88" a="1"/>
  <c r="P5812" i="88" s="1"/>
  <c r="P5813" i="88" a="1"/>
  <c r="P5813" i="88" s="1"/>
  <c r="P5814" i="88" a="1"/>
  <c r="P5814" i="88"/>
  <c r="P5815" i="88" a="1"/>
  <c r="P5815" i="88"/>
  <c r="P5816" i="88" a="1"/>
  <c r="P5816" i="88" s="1"/>
  <c r="P5817" i="88" a="1"/>
  <c r="P5817" i="88" s="1"/>
  <c r="P5818" i="88" a="1"/>
  <c r="P5818" i="88" s="1"/>
  <c r="P5819" i="88" a="1"/>
  <c r="P5819" i="88" s="1"/>
  <c r="P5820" i="88" a="1"/>
  <c r="P5820" i="88" s="1"/>
  <c r="P5821" i="88" a="1"/>
  <c r="P5821" i="88" s="1"/>
  <c r="P5822" i="88" a="1"/>
  <c r="P5822" i="88" s="1"/>
  <c r="P5823" i="88" a="1"/>
  <c r="P5823" i="88" s="1"/>
  <c r="P5824" i="88" a="1"/>
  <c r="P5824" i="88"/>
  <c r="P5825" i="88" a="1"/>
  <c r="P5825" i="88" s="1"/>
  <c r="P5826" i="88" a="1"/>
  <c r="P5826" i="88" s="1"/>
  <c r="P5827" i="88" a="1"/>
  <c r="P5827" i="88"/>
  <c r="P5828" i="88" a="1"/>
  <c r="P5828" i="88" s="1"/>
  <c r="P5829" i="88" a="1"/>
  <c r="P5829" i="88" s="1"/>
  <c r="P5830" i="88" a="1"/>
  <c r="P5830" i="88" s="1"/>
  <c r="P5831" i="88" a="1"/>
  <c r="P5831" i="88" s="1"/>
  <c r="P5832" i="88" a="1"/>
  <c r="P5832" i="88" s="1"/>
  <c r="P5833" i="88" a="1"/>
  <c r="P5833" i="88"/>
  <c r="P5834" i="88" a="1"/>
  <c r="P5834" i="88" s="1"/>
  <c r="P5835" i="88" a="1"/>
  <c r="P5835" i="88" s="1"/>
  <c r="P5836" i="88" a="1"/>
  <c r="P5836" i="88"/>
  <c r="P5837" i="88" a="1"/>
  <c r="P5837" i="88"/>
  <c r="P5838" i="88" a="1"/>
  <c r="P5838" i="88" s="1"/>
  <c r="P5839" i="88" a="1"/>
  <c r="P5839" i="88"/>
  <c r="P5840" i="88" a="1"/>
  <c r="P5840" i="88" s="1"/>
  <c r="P5841" i="88" a="1"/>
  <c r="P5841" i="88" s="1"/>
  <c r="P5842" i="88" a="1"/>
  <c r="P5842" i="88" s="1"/>
  <c r="P5843" i="88" a="1"/>
  <c r="P5843" i="88" s="1"/>
  <c r="P5844" i="88" a="1"/>
  <c r="P5844" i="88" s="1"/>
  <c r="P5845" i="88" a="1"/>
  <c r="P5845" i="88"/>
  <c r="P5846" i="88" a="1"/>
  <c r="P5846" i="88" s="1"/>
  <c r="P5847" i="88" a="1"/>
  <c r="P5847" i="88" s="1"/>
  <c r="P5848" i="88" a="1"/>
  <c r="P5848" i="88"/>
  <c r="P5849" i="88" a="1"/>
  <c r="P5849" i="88" s="1"/>
  <c r="P5850" i="88" a="1"/>
  <c r="P5850" i="88"/>
  <c r="P5851" i="88" a="1"/>
  <c r="P5851" i="88" s="1"/>
  <c r="P5852" i="88" a="1"/>
  <c r="P5852" i="88" s="1"/>
  <c r="P5853" i="88" a="1"/>
  <c r="P5853" i="88" s="1"/>
  <c r="P5854" i="88" a="1"/>
  <c r="P5854" i="88" s="1"/>
  <c r="P5855" i="88" a="1"/>
  <c r="P5855" i="88" s="1"/>
  <c r="P5856" i="88" a="1"/>
  <c r="P5856" i="88" s="1"/>
  <c r="P5857" i="88" a="1"/>
  <c r="P5857" i="88" s="1"/>
  <c r="P5858" i="88" a="1"/>
  <c r="P5858" i="88" s="1"/>
  <c r="P5859" i="88" a="1"/>
  <c r="P5859" i="88" s="1"/>
  <c r="P5860" i="88" a="1"/>
  <c r="P5860" i="88" s="1"/>
  <c r="P5861" i="88" a="1"/>
  <c r="P5861" i="88"/>
  <c r="P5862" i="88" a="1"/>
  <c r="P5862" i="88"/>
  <c r="P5863" i="88" a="1"/>
  <c r="P5863" i="88"/>
  <c r="P5864" i="88" a="1"/>
  <c r="P5864" i="88" s="1"/>
  <c r="P5865" i="88" a="1"/>
  <c r="P5865" i="88" s="1"/>
  <c r="P5866" i="88" a="1"/>
  <c r="P5866" i="88"/>
  <c r="P5867" i="88" a="1"/>
  <c r="P5867" i="88" s="1"/>
  <c r="P5868" i="88" a="1"/>
  <c r="P5868" i="88" s="1"/>
  <c r="P5869" i="88" a="1"/>
  <c r="P5869" i="88"/>
  <c r="P5870" i="88" a="1"/>
  <c r="P5870" i="88" s="1"/>
  <c r="P5871" i="88" a="1"/>
  <c r="P5871" i="88" s="1"/>
  <c r="P5872" i="88" a="1"/>
  <c r="P5872" i="88"/>
  <c r="P5873" i="88" a="1"/>
  <c r="P5873" i="88" s="1"/>
  <c r="P5874" i="88" a="1"/>
  <c r="P5874" i="88"/>
  <c r="P5875" i="88" a="1"/>
  <c r="P5875" i="88" s="1"/>
  <c r="P5876" i="88" a="1"/>
  <c r="P5876" i="88" s="1"/>
  <c r="P5877" i="88" a="1"/>
  <c r="P5877" i="88" s="1"/>
  <c r="P5878" i="88" a="1"/>
  <c r="P5878" i="88" s="1"/>
  <c r="P5879" i="88" a="1"/>
  <c r="P5879" i="88" s="1"/>
  <c r="P5880" i="88" a="1"/>
  <c r="P5880" i="88" s="1"/>
  <c r="P5881" i="88" a="1"/>
  <c r="P5881" i="88"/>
  <c r="P5882" i="88" a="1"/>
  <c r="P5882" i="88" s="1"/>
  <c r="P5883" i="88" a="1"/>
  <c r="P5883" i="88"/>
  <c r="P5884" i="88" a="1"/>
  <c r="P5884" i="88" s="1"/>
  <c r="P5885" i="88" a="1"/>
  <c r="P5885" i="88"/>
  <c r="P5886" i="88" a="1"/>
  <c r="P5886" i="88" s="1"/>
  <c r="P5887" i="88" a="1"/>
  <c r="P5887" i="88"/>
  <c r="P5888" i="88" a="1"/>
  <c r="P5888" i="88" s="1"/>
  <c r="P5889" i="88" a="1"/>
  <c r="P5889" i="88" s="1"/>
  <c r="P5890" i="88" a="1"/>
  <c r="P5890" i="88" s="1"/>
  <c r="P5891" i="88" a="1"/>
  <c r="P5891" i="88" s="1"/>
  <c r="P5892" i="88" a="1"/>
  <c r="P5892" i="88"/>
  <c r="P5893" i="88" a="1"/>
  <c r="P5893" i="88" s="1"/>
  <c r="P5894" i="88" a="1"/>
  <c r="P5894" i="88" s="1"/>
  <c r="P5895" i="88" a="1"/>
  <c r="P5895" i="88" s="1"/>
  <c r="P5896" i="88" a="1"/>
  <c r="P5896" i="88"/>
  <c r="P5897" i="88" a="1"/>
  <c r="P5897" i="88" s="1"/>
  <c r="P5898" i="88" a="1"/>
  <c r="P5898" i="88"/>
  <c r="P5899" i="88" a="1"/>
  <c r="P5899" i="88"/>
  <c r="P5900" i="88" a="1"/>
  <c r="P5900" i="88" s="1"/>
  <c r="P5901" i="88" a="1"/>
  <c r="P5901" i="88" s="1"/>
  <c r="P5902" i="88" a="1"/>
  <c r="P5902" i="88" s="1"/>
  <c r="P5903" i="88" a="1"/>
  <c r="P5903" i="88" s="1"/>
  <c r="P5904" i="88" a="1"/>
  <c r="P5904" i="88" s="1"/>
  <c r="P5905" i="88" a="1"/>
  <c r="P5905" i="88"/>
  <c r="P5906" i="88" a="1"/>
  <c r="P5906" i="88" s="1"/>
  <c r="P5907" i="88" a="1"/>
  <c r="P5907" i="88"/>
  <c r="P5908" i="88" a="1"/>
  <c r="P5908" i="88"/>
  <c r="P5909" i="88" a="1"/>
  <c r="P5909" i="88" s="1"/>
  <c r="P5910" i="88" a="1"/>
  <c r="P5910" i="88" s="1"/>
  <c r="P5911" i="88" a="1"/>
  <c r="P5911" i="88"/>
  <c r="P5912" i="88" a="1"/>
  <c r="P5912" i="88" s="1"/>
  <c r="P5913" i="88" a="1"/>
  <c r="P5913" i="88" s="1"/>
  <c r="P5914" i="88" a="1"/>
  <c r="P5914" i="88" s="1"/>
  <c r="P5915" i="88" a="1"/>
  <c r="P5915" i="88" s="1"/>
  <c r="P5916" i="88" a="1"/>
  <c r="P5916" i="88" s="1"/>
  <c r="P5917" i="88" a="1"/>
  <c r="P5917" i="88"/>
  <c r="P5918" i="88" a="1"/>
  <c r="P5918" i="88" s="1"/>
  <c r="P5919" i="88" a="1"/>
  <c r="P5919" i="88" s="1"/>
  <c r="P5920" i="88" a="1"/>
  <c r="P5920" i="88"/>
  <c r="P5921" i="88" a="1"/>
  <c r="P5921" i="88" s="1"/>
  <c r="P5922" i="88" a="1"/>
  <c r="P5922" i="88"/>
  <c r="P5923" i="88" a="1"/>
  <c r="P5923" i="88"/>
  <c r="P5924" i="88" a="1"/>
  <c r="P5924" i="88" s="1"/>
  <c r="P5925" i="88" a="1"/>
  <c r="P5925" i="88" s="1"/>
  <c r="P5926" i="88" a="1"/>
  <c r="P5926" i="88" s="1"/>
  <c r="P5927" i="88" a="1"/>
  <c r="P5927" i="88" s="1"/>
  <c r="P5928" i="88" a="1"/>
  <c r="P5928" i="88" s="1"/>
  <c r="P5929" i="88" a="1"/>
  <c r="P5929" i="88"/>
  <c r="P5930" i="88" a="1"/>
  <c r="P5930" i="88" s="1"/>
  <c r="P5931" i="88" a="1"/>
  <c r="P5931" i="88"/>
  <c r="P5932" i="88" a="1"/>
  <c r="P5932" i="88" s="1"/>
  <c r="P5933" i="88" a="1"/>
  <c r="P5933" i="88"/>
  <c r="P5934" i="88" a="1"/>
  <c r="P5934" i="88"/>
  <c r="P5935" i="88" a="1"/>
  <c r="P5935" i="88"/>
  <c r="P5936" i="88" a="1"/>
  <c r="P5936" i="88" s="1"/>
  <c r="P5937" i="88" a="1"/>
  <c r="P5937" i="88" s="1"/>
  <c r="P5938" i="88" a="1"/>
  <c r="P5938" i="88"/>
  <c r="P5939" i="88" a="1"/>
  <c r="P5939" i="88" s="1"/>
  <c r="P5940" i="88" a="1"/>
  <c r="P5940" i="88" s="1"/>
  <c r="P5941" i="88" a="1"/>
  <c r="P5941" i="88"/>
  <c r="P5942" i="88" a="1"/>
  <c r="P5942" i="88" s="1"/>
  <c r="P5943" i="88" a="1"/>
  <c r="P5943" i="88" s="1"/>
  <c r="P5944" i="88" a="1"/>
  <c r="P5944" i="88" s="1"/>
  <c r="P5945" i="88" a="1"/>
  <c r="P5945" i="88" s="1"/>
  <c r="P5946" i="88" a="1"/>
  <c r="P5946" i="88"/>
  <c r="P5947" i="88" a="1"/>
  <c r="P5947" i="88"/>
  <c r="P5948" i="88" a="1"/>
  <c r="P5948" i="88" s="1"/>
  <c r="P5949" i="88" a="1"/>
  <c r="P5949" i="88" s="1"/>
  <c r="P5950" i="88" a="1"/>
  <c r="P5950" i="88" s="1"/>
  <c r="P5951" i="88" a="1"/>
  <c r="P5951" i="88"/>
  <c r="P5952" i="88" a="1"/>
  <c r="P5952" i="88" s="1"/>
  <c r="P5953" i="88" a="1"/>
  <c r="P5953" i="88" s="1"/>
  <c r="P5954" i="88" a="1"/>
  <c r="P5954" i="88" s="1"/>
  <c r="P5955" i="88" a="1"/>
  <c r="P5955" i="88"/>
  <c r="P5956" i="88" a="1"/>
  <c r="P5956" i="88"/>
  <c r="P5957" i="88" a="1"/>
  <c r="P5957" i="88"/>
  <c r="P5958" i="88" a="1"/>
  <c r="P5958" i="88"/>
  <c r="P5959" i="88" a="1"/>
  <c r="P5959" i="88"/>
  <c r="P5960" i="88" a="1"/>
  <c r="P5960" i="88" s="1"/>
  <c r="P5961" i="88" a="1"/>
  <c r="P5961" i="88" s="1"/>
  <c r="P5962" i="88" a="1"/>
  <c r="P5962" i="88" s="1"/>
  <c r="P5963" i="88" a="1"/>
  <c r="P5963" i="88" s="1"/>
  <c r="P5964" i="88" a="1"/>
  <c r="P5964" i="88" s="1"/>
  <c r="P5965" i="88" a="1"/>
  <c r="P5965" i="88" s="1"/>
  <c r="P5966" i="88" a="1"/>
  <c r="P5966" i="88" s="1"/>
  <c r="P5967" i="88" a="1"/>
  <c r="P5967" i="88" s="1"/>
  <c r="P5968" i="88" a="1"/>
  <c r="P5968" i="88"/>
  <c r="P5969" i="88" a="1"/>
  <c r="P5969" i="88" s="1"/>
  <c r="P5970" i="88" a="1"/>
  <c r="P5970" i="88"/>
  <c r="P5971" i="88" a="1"/>
  <c r="P5971" i="88"/>
  <c r="P5972" i="88" a="1"/>
  <c r="P5972" i="88" s="1"/>
  <c r="P5973" i="88" a="1"/>
  <c r="P5973" i="88" s="1"/>
  <c r="P5974" i="88" a="1"/>
  <c r="P5974" i="88" s="1"/>
  <c r="P5975" i="88" a="1"/>
  <c r="P5975" i="88" s="1"/>
  <c r="P5976" i="88" a="1"/>
  <c r="P5976" i="88" s="1"/>
  <c r="P5977" i="88" a="1"/>
  <c r="P5977" i="88" s="1"/>
  <c r="P5978" i="88" a="1"/>
  <c r="P5978" i="88" s="1"/>
  <c r="P5979" i="88" a="1"/>
  <c r="P5979" i="88"/>
  <c r="P5980" i="88" a="1"/>
  <c r="P5980" i="88"/>
  <c r="P5981" i="88" a="1"/>
  <c r="P5981" i="88"/>
  <c r="P5982" i="88" a="1"/>
  <c r="P5982" i="88" s="1"/>
  <c r="P5983" i="88" a="1"/>
  <c r="P5983" i="88"/>
  <c r="P5984" i="88" a="1"/>
  <c r="P5984" i="88" s="1"/>
  <c r="P5985" i="88" a="1"/>
  <c r="P5985" i="88" s="1"/>
  <c r="P5986" i="88" a="1"/>
  <c r="P5986" i="88" s="1"/>
  <c r="P5987" i="88" a="1"/>
  <c r="P5987" i="88" s="1"/>
  <c r="P5988" i="88" a="1"/>
  <c r="P5988" i="88" s="1"/>
  <c r="P5989" i="88" a="1"/>
  <c r="P5989" i="88" s="1"/>
  <c r="P5990" i="88" a="1"/>
  <c r="P5990" i="88" s="1"/>
  <c r="P5991" i="88" a="1"/>
  <c r="P5991" i="88" s="1"/>
  <c r="P5992" i="88" a="1"/>
  <c r="P5992" i="88"/>
  <c r="P5993" i="88" a="1"/>
  <c r="P5993" i="88" s="1"/>
  <c r="P5994" i="88" a="1"/>
  <c r="P5994" i="88"/>
  <c r="P5995" i="88" a="1"/>
  <c r="P5995" i="88" s="1"/>
  <c r="P5996" i="88" a="1"/>
  <c r="P5996" i="88" s="1"/>
  <c r="P5997" i="88" a="1"/>
  <c r="P5997" i="88"/>
  <c r="P5998" i="88" a="1"/>
  <c r="P5998" i="88" s="1"/>
  <c r="P5999" i="88" a="1"/>
  <c r="P5999" i="88" s="1"/>
  <c r="P6000" i="88" a="1"/>
  <c r="P6000" i="88" s="1"/>
  <c r="P6001" i="88" a="1"/>
  <c r="P6001" i="88" s="1"/>
  <c r="P6002" i="88" a="1"/>
  <c r="P6002" i="88" s="1"/>
  <c r="P6003" i="88" a="1"/>
  <c r="P6003" i="88"/>
  <c r="P6004" i="88" a="1"/>
  <c r="P6004" i="88" s="1"/>
  <c r="P6005" i="88" a="1"/>
  <c r="P6005" i="88" s="1"/>
  <c r="P6006" i="88" a="1"/>
  <c r="P6006" i="88"/>
  <c r="P6007" i="88" a="1"/>
  <c r="P6007" i="88"/>
  <c r="P6008" i="88" a="1"/>
  <c r="P6008" i="88" s="1"/>
  <c r="P6009" i="88" a="1"/>
  <c r="P6009" i="88" s="1"/>
  <c r="P6010" i="88" a="1"/>
  <c r="P6010" i="88" s="1"/>
  <c r="P6011" i="88" a="1"/>
  <c r="P6011" i="88" s="1"/>
  <c r="P6012" i="88" a="1"/>
  <c r="P6012" i="88" s="1"/>
  <c r="P6013" i="88" a="1"/>
  <c r="P6013" i="88"/>
  <c r="P6014" i="88" a="1"/>
  <c r="P6014" i="88" s="1"/>
  <c r="P6015" i="88" a="1"/>
  <c r="P6015" i="88"/>
  <c r="P6016" i="88" a="1"/>
  <c r="P6016" i="88"/>
  <c r="P6017" i="88" a="1"/>
  <c r="P6017" i="88" s="1"/>
  <c r="P6018" i="88" a="1"/>
  <c r="P6018" i="88"/>
  <c r="P6019" i="88" a="1"/>
  <c r="P6019" i="88" s="1"/>
  <c r="P6020" i="88" a="1"/>
  <c r="P6020" i="88" s="1"/>
  <c r="P6021" i="88" a="1"/>
  <c r="P6021" i="88" s="1"/>
  <c r="P6022" i="88" a="1"/>
  <c r="P6022" i="88" s="1"/>
  <c r="P6023" i="88" a="1"/>
  <c r="P6023" i="88" s="1"/>
  <c r="P6024" i="88" a="1"/>
  <c r="P6024" i="88" s="1"/>
  <c r="P6025" i="88" a="1"/>
  <c r="P6025" i="88" s="1"/>
  <c r="P6026" i="88" a="1"/>
  <c r="P6026" i="88" s="1"/>
  <c r="P6027" i="88" a="1"/>
  <c r="P6027" i="88"/>
  <c r="P6028" i="88" a="1"/>
  <c r="P6028" i="88"/>
  <c r="P6029" i="88" a="1"/>
  <c r="P6029" i="88"/>
  <c r="P6030" i="88" a="1"/>
  <c r="P6030" i="88" s="1"/>
  <c r="P6031" i="88" a="1"/>
  <c r="P6031" i="88"/>
  <c r="P6032" i="88" a="1"/>
  <c r="P6032" i="88" s="1"/>
  <c r="P6033" i="88" a="1"/>
  <c r="P6033" i="88" s="1"/>
  <c r="P6034" i="88" a="1"/>
  <c r="P6034" i="88" s="1"/>
  <c r="P6035" i="88" a="1"/>
  <c r="P6035" i="88" s="1"/>
  <c r="P6036" i="88" a="1"/>
  <c r="P6036" i="88"/>
  <c r="P6037" i="88" a="1"/>
  <c r="P6037" i="88"/>
  <c r="P6038" i="88" a="1"/>
  <c r="P6038" i="88" s="1"/>
  <c r="P6039" i="88" a="1"/>
  <c r="P6039" i="88"/>
  <c r="P6040" i="88" a="1"/>
  <c r="P6040" i="88" s="1"/>
  <c r="P6041" i="88" a="1"/>
  <c r="P6041" i="88"/>
  <c r="P6042" i="88" a="1"/>
  <c r="P6042" i="88" s="1"/>
  <c r="P6043" i="88" a="1"/>
  <c r="P6043" i="88" s="1"/>
  <c r="P6044" i="88" a="1"/>
  <c r="P6044" i="88" s="1"/>
  <c r="P6045" i="88" a="1"/>
  <c r="P6045" i="88" s="1"/>
  <c r="P6046" i="88" a="1"/>
  <c r="P6046" i="88" s="1"/>
  <c r="P6047" i="88" a="1"/>
  <c r="P6047" i="88" s="1"/>
  <c r="P6048" i="88" a="1"/>
  <c r="P6048" i="88" s="1"/>
  <c r="P6049" i="88" a="1"/>
  <c r="P6049" i="88" s="1"/>
  <c r="P6050" i="88" a="1"/>
  <c r="P6050" i="88" s="1"/>
  <c r="P6051" i="88" a="1"/>
  <c r="P6051" i="88" s="1"/>
  <c r="P6052" i="88" a="1"/>
  <c r="P6052" i="88" s="1"/>
  <c r="P6053" i="88" a="1"/>
  <c r="P6053" i="88"/>
  <c r="P6054" i="88" a="1"/>
  <c r="P6054" i="88"/>
  <c r="P6055" i="88" a="1"/>
  <c r="P6055" i="88" s="1"/>
  <c r="P6056" i="88" a="1"/>
  <c r="P6056" i="88" s="1"/>
  <c r="P6057" i="88" a="1"/>
  <c r="P6057" i="88" s="1"/>
  <c r="P6058" i="88" a="1"/>
  <c r="P6058" i="88" s="1"/>
  <c r="P6059" i="88" a="1"/>
  <c r="P6059" i="88" s="1"/>
  <c r="P6060" i="88" a="1"/>
  <c r="P6060" i="88" s="1"/>
  <c r="P6061" i="88" a="1"/>
  <c r="P6061" i="88"/>
  <c r="P6062" i="88" a="1"/>
  <c r="P6062" i="88" s="1"/>
  <c r="P6063" i="88" a="1"/>
  <c r="P6063" i="88" s="1"/>
  <c r="P6064" i="88" a="1"/>
  <c r="P6064" i="88"/>
  <c r="P6065" i="88" a="1"/>
  <c r="P6065" i="88" s="1"/>
  <c r="P6066" i="88" a="1"/>
  <c r="P6066" i="88"/>
  <c r="P6067" i="88" a="1"/>
  <c r="P6067" i="88"/>
  <c r="P6068" i="88" a="1"/>
  <c r="P6068" i="88" s="1"/>
  <c r="P6069" i="88" a="1"/>
  <c r="P6069" i="88"/>
  <c r="P6070" i="88" a="1"/>
  <c r="P6070" i="88" s="1"/>
  <c r="P6071" i="88" a="1"/>
  <c r="P6071" i="88" s="1"/>
  <c r="P6072" i="88" a="1"/>
  <c r="P6072" i="88" s="1"/>
  <c r="P6073" i="88" a="1"/>
  <c r="P6073" i="88" s="1"/>
  <c r="P6074" i="88" a="1"/>
  <c r="P6074" i="88" s="1"/>
  <c r="P6075" i="88" a="1"/>
  <c r="P6075" i="88" s="1"/>
  <c r="P6076" i="88" a="1"/>
  <c r="P6076" i="88" s="1"/>
  <c r="P6077" i="88" a="1"/>
  <c r="P6077" i="88"/>
  <c r="P6078" i="88" a="1"/>
  <c r="P6078" i="88" s="1"/>
  <c r="P6079" i="88" a="1"/>
  <c r="P6079" i="88"/>
  <c r="P6080" i="88" a="1"/>
  <c r="P6080" i="88" s="1"/>
  <c r="P6081" i="88" a="1"/>
  <c r="P6081" i="88" s="1"/>
  <c r="P6082" i="88" a="1"/>
  <c r="P6082" i="88"/>
  <c r="P6083" i="88" a="1"/>
  <c r="P6083" i="88" s="1"/>
  <c r="P6084" i="88" a="1"/>
  <c r="P6084" i="88" s="1"/>
  <c r="P6085" i="88" a="1"/>
  <c r="P6085" i="88"/>
  <c r="P6086" i="88" a="1"/>
  <c r="P6086" i="88" s="1"/>
  <c r="P6087" i="88" a="1"/>
  <c r="P6087" i="88"/>
  <c r="P6088" i="88" a="1"/>
  <c r="P6088" i="88" s="1"/>
  <c r="P6089" i="88" a="1"/>
  <c r="P6089" i="88"/>
  <c r="P6090" i="88" a="1"/>
  <c r="P6090" i="88" s="1"/>
  <c r="P6091" i="88" a="1"/>
  <c r="P6091" i="88" s="1"/>
  <c r="P6092" i="88" a="1"/>
  <c r="P6092" i="88" s="1"/>
  <c r="P6093" i="88" a="1"/>
  <c r="P6093" i="88" s="1"/>
  <c r="P6094" i="88" a="1"/>
  <c r="P6094" i="88" s="1"/>
  <c r="P6095" i="88" a="1"/>
  <c r="P6095" i="88" s="1"/>
  <c r="P6096" i="88" a="1"/>
  <c r="P6096" i="88" s="1"/>
  <c r="P6097" i="88" a="1"/>
  <c r="P6097" i="88" s="1"/>
  <c r="P6098" i="88" a="1"/>
  <c r="P6098" i="88" s="1"/>
  <c r="P6099" i="88" a="1"/>
  <c r="P6099" i="88" s="1"/>
  <c r="P6100" i="88" a="1"/>
  <c r="P6100" i="88" s="1"/>
  <c r="P6101" i="88" a="1"/>
  <c r="P6101" i="88"/>
  <c r="P6102" i="88" a="1"/>
  <c r="P6102" i="88" s="1"/>
  <c r="P6103" i="88" a="1"/>
  <c r="P6103" i="88"/>
  <c r="P6104" i="88" a="1"/>
  <c r="P6104" i="88" s="1"/>
  <c r="P6105" i="88" a="1"/>
  <c r="P6105" i="88" s="1"/>
  <c r="P6106" i="88" a="1"/>
  <c r="P6106" i="88" s="1"/>
  <c r="P6107" i="88" a="1"/>
  <c r="P6107" i="88" s="1"/>
  <c r="P6108" i="88" a="1"/>
  <c r="P6108" i="88"/>
  <c r="P6109" i="88" a="1"/>
  <c r="P6109" i="88"/>
  <c r="P6110" i="88" a="1"/>
  <c r="P6110" i="88" s="1"/>
  <c r="P6111" i="88" a="1"/>
  <c r="P6111" i="88"/>
  <c r="P6112" i="88" a="1"/>
  <c r="P6112" i="88" s="1"/>
  <c r="P6113" i="88" a="1"/>
  <c r="P6113" i="88"/>
  <c r="P6114" i="88" a="1"/>
  <c r="P6114" i="88" s="1"/>
  <c r="P6115" i="88" a="1"/>
  <c r="P6115" i="88" s="1"/>
  <c r="P6116" i="88" a="1"/>
  <c r="P6116" i="88" s="1"/>
  <c r="P6117" i="88" a="1"/>
  <c r="P6117" i="88" s="1"/>
  <c r="P6118" i="88" a="1"/>
  <c r="P6118" i="88" s="1"/>
  <c r="P6119" i="88" a="1"/>
  <c r="P6119" i="88" s="1"/>
  <c r="P6120" i="88" a="1"/>
  <c r="P6120" i="88" s="1"/>
  <c r="P6121" i="88" a="1"/>
  <c r="P6121" i="88" s="1"/>
  <c r="P6122" i="88" a="1"/>
  <c r="P6122" i="88" s="1"/>
  <c r="P6123" i="88" a="1"/>
  <c r="P6123" i="88" s="1"/>
  <c r="P6124" i="88" a="1"/>
  <c r="P6124" i="88" s="1"/>
  <c r="P6125" i="88" a="1"/>
  <c r="P6125" i="88"/>
  <c r="P6126" i="88" a="1"/>
  <c r="P6126" i="88"/>
  <c r="P6127" i="88" a="1"/>
  <c r="P6127" i="88" s="1"/>
  <c r="P6128" i="88" a="1"/>
  <c r="P6128" i="88" s="1"/>
  <c r="P6129" i="88" a="1"/>
  <c r="P6129" i="88" s="1"/>
  <c r="P6130" i="88" a="1"/>
  <c r="P6130" i="88" s="1"/>
  <c r="P6131" i="88" a="1"/>
  <c r="P6131" i="88" s="1"/>
  <c r="P6132" i="88" a="1"/>
  <c r="P6132" i="88" s="1"/>
  <c r="P6133" i="88" a="1"/>
  <c r="P6133" i="88"/>
  <c r="P6134" i="88" a="1"/>
  <c r="P6134" i="88" s="1"/>
  <c r="P6135" i="88" a="1"/>
  <c r="P6135" i="88"/>
  <c r="P6136" i="88" a="1"/>
  <c r="P6136" i="88" s="1"/>
  <c r="P6137" i="88" a="1"/>
  <c r="P6137" i="88"/>
  <c r="P6138" i="88" a="1"/>
  <c r="P6138" i="88" s="1"/>
  <c r="P6139" i="88" a="1"/>
  <c r="P6139" i="88" s="1"/>
  <c r="P6140" i="88" a="1"/>
  <c r="P6140" i="88" s="1"/>
  <c r="P6141" i="88" a="1"/>
  <c r="P6141" i="88" s="1"/>
  <c r="P6142" i="88" a="1"/>
  <c r="P6142" i="88" s="1"/>
  <c r="P6143" i="88" a="1"/>
  <c r="P6143" i="88" s="1"/>
  <c r="P6144" i="88" a="1"/>
  <c r="P6144" i="88" s="1"/>
  <c r="P6145" i="88" a="1"/>
  <c r="P6145" i="88" s="1"/>
  <c r="P6146" i="88" a="1"/>
  <c r="P6146" i="88" s="1"/>
  <c r="P6147" i="88" a="1"/>
  <c r="P6147" i="88" s="1"/>
  <c r="P6148" i="88" a="1"/>
  <c r="P6148" i="88" s="1"/>
  <c r="P6149" i="88" a="1"/>
  <c r="P6149" i="88"/>
  <c r="P6150" i="88" a="1"/>
  <c r="P6150" i="88" s="1"/>
  <c r="P6151" i="88" a="1"/>
  <c r="P6151" i="88"/>
  <c r="P6152" i="88" a="1"/>
  <c r="P6152" i="88" s="1"/>
  <c r="P6153" i="88" a="1"/>
  <c r="P6153" i="88" s="1"/>
  <c r="P6154" i="88" a="1"/>
  <c r="P6154" i="88"/>
  <c r="P6155" i="88" a="1"/>
  <c r="P6155" i="88" s="1"/>
  <c r="P6156" i="88" a="1"/>
  <c r="P6156" i="88" s="1"/>
  <c r="P6157" i="88" a="1"/>
  <c r="P6157" i="88"/>
  <c r="P6158" i="88" a="1"/>
  <c r="P6158" i="88" s="1"/>
  <c r="P6159" i="88" a="1"/>
  <c r="P6159" i="88"/>
  <c r="P6160" i="88" a="1"/>
  <c r="P6160" i="88" s="1"/>
  <c r="P6161" i="88" a="1"/>
  <c r="P6161" i="88"/>
  <c r="P6162" i="88" a="1"/>
  <c r="P6162" i="88" s="1"/>
  <c r="P6163" i="88" a="1"/>
  <c r="P6163" i="88" s="1"/>
  <c r="P6164" i="88" a="1"/>
  <c r="P6164" i="88" s="1"/>
  <c r="P6165" i="88" a="1"/>
  <c r="P6165" i="88" s="1"/>
  <c r="P6166" i="88" a="1"/>
  <c r="P6166" i="88" s="1"/>
  <c r="P6167" i="88" a="1"/>
  <c r="P6167" i="88"/>
  <c r="P6168" i="88" a="1"/>
  <c r="P6168" i="88" s="1"/>
  <c r="P6169" i="88" a="1"/>
  <c r="P6169" i="88"/>
  <c r="P6170" i="88" a="1"/>
  <c r="P6170" i="88" s="1"/>
  <c r="P6171" i="88" a="1"/>
  <c r="P6171" i="88"/>
  <c r="P6172" i="88" a="1"/>
  <c r="P6172" i="88"/>
  <c r="P6173" i="88" a="1"/>
  <c r="P6173" i="88" s="1"/>
  <c r="P6174" i="88" a="1"/>
  <c r="P6174" i="88"/>
  <c r="P6175" i="88" a="1"/>
  <c r="P6175" i="88" s="1"/>
  <c r="P6176" i="88" a="1"/>
  <c r="P6176" i="88" s="1"/>
  <c r="P6177" i="88" a="1"/>
  <c r="P6177" i="88" s="1"/>
  <c r="P6178" i="88" a="1"/>
  <c r="P6178" i="88" s="1"/>
  <c r="P6179" i="88" a="1"/>
  <c r="P6179" i="88" s="1"/>
  <c r="P6180" i="88" a="1"/>
  <c r="P6180" i="88" s="1"/>
  <c r="P6181" i="88" a="1"/>
  <c r="P6181" i="88"/>
  <c r="P6182" i="88" a="1"/>
  <c r="P6182" i="88" s="1"/>
  <c r="P6183" i="88" a="1"/>
  <c r="P6183" i="88"/>
  <c r="P6184" i="88" a="1"/>
  <c r="P6184" i="88" s="1"/>
  <c r="P6185" i="88" a="1"/>
  <c r="P6185" i="88"/>
  <c r="P6186" i="88" a="1"/>
  <c r="P6186" i="88"/>
  <c r="P6187" i="88" a="1"/>
  <c r="P6187" i="88"/>
  <c r="P6188" i="88" a="1"/>
  <c r="P6188" i="88" s="1"/>
  <c r="P6189" i="88" a="1"/>
  <c r="P6189" i="88" s="1"/>
  <c r="P6190" i="88" a="1"/>
  <c r="P6190" i="88" s="1"/>
  <c r="P6191" i="88" a="1"/>
  <c r="P6191" i="88" s="1"/>
  <c r="P6192" i="88" a="1"/>
  <c r="P6192" i="88" s="1"/>
  <c r="P6193" i="88" a="1"/>
  <c r="P6193" i="88"/>
  <c r="P6194" i="88" a="1"/>
  <c r="P6194" i="88" s="1"/>
  <c r="P6195" i="88" a="1"/>
  <c r="P6195" i="88"/>
  <c r="P6196" i="88" a="1"/>
  <c r="P6196" i="88"/>
  <c r="P6197" i="88" a="1"/>
  <c r="P6197" i="88" s="1"/>
  <c r="P6198" i="88" a="1"/>
  <c r="P6198" i="88"/>
  <c r="P6199" i="88" a="1"/>
  <c r="P6199" i="88" s="1"/>
  <c r="P6200" i="88" a="1"/>
  <c r="P6200" i="88" s="1"/>
  <c r="P6201" i="88" a="1"/>
  <c r="P6201" i="88" s="1"/>
  <c r="P6202" i="88" a="1"/>
  <c r="P6202" i="88" s="1"/>
  <c r="P6203" i="88" a="1"/>
  <c r="P6203" i="88" s="1"/>
  <c r="P6204" i="88" a="1"/>
  <c r="P6204" i="88" s="1"/>
  <c r="P6205" i="88" a="1"/>
  <c r="P6205" i="88"/>
  <c r="P6206" i="88" a="1"/>
  <c r="P6206" i="88" s="1"/>
  <c r="P6207" i="88" a="1"/>
  <c r="P6207" i="88"/>
  <c r="P6208" i="88" a="1"/>
  <c r="P6208" i="88" s="1"/>
  <c r="P6209" i="88" a="1"/>
  <c r="P6209" i="88"/>
  <c r="P6210" i="88" a="1"/>
  <c r="P6210" i="88"/>
  <c r="P6211" i="88" a="1"/>
  <c r="P6211" i="88"/>
  <c r="P6212" i="88" a="1"/>
  <c r="P6212" i="88" s="1"/>
  <c r="P6213" i="88" a="1"/>
  <c r="P6213" i="88"/>
  <c r="P6214" i="88" a="1"/>
  <c r="P6214" i="88" s="1"/>
  <c r="P6215" i="88" a="1"/>
  <c r="P6215" i="88" s="1"/>
  <c r="P6216" i="88" a="1"/>
  <c r="P6216" i="88" s="1"/>
  <c r="P6217" i="88" a="1"/>
  <c r="P6217" i="88"/>
  <c r="P6218" i="88" a="1"/>
  <c r="P6218" i="88" s="1"/>
  <c r="P6219" i="88" a="1"/>
  <c r="P6219" i="88" s="1"/>
  <c r="P6220" i="88" a="1"/>
  <c r="P6220" i="88" s="1"/>
  <c r="P6221" i="88" a="1"/>
  <c r="P6221" i="88" s="1"/>
  <c r="P6222" i="88" a="1"/>
  <c r="P6222" i="88"/>
  <c r="P6223" i="88" a="1"/>
  <c r="P6223" i="88" s="1"/>
  <c r="P6224" i="88" a="1"/>
  <c r="P6224" i="88" s="1"/>
  <c r="P6225" i="88" a="1"/>
  <c r="P6225" i="88" s="1"/>
  <c r="P6226" i="88" a="1"/>
  <c r="P6226" i="88" s="1"/>
  <c r="P6227" i="88" a="1"/>
  <c r="P6227" i="88" s="1"/>
  <c r="P6228" i="88" a="1"/>
  <c r="P6228" i="88" s="1"/>
  <c r="P6229" i="88" a="1"/>
  <c r="P6229" i="88"/>
  <c r="P6230" i="88" a="1"/>
  <c r="P6230" i="88" s="1"/>
  <c r="P6231" i="88" a="1"/>
  <c r="P6231" i="88"/>
  <c r="P6232" i="88" a="1"/>
  <c r="P6232" i="88" s="1"/>
  <c r="P6233" i="88" a="1"/>
  <c r="P6233" i="88"/>
  <c r="P6234" i="88" a="1"/>
  <c r="P6234" i="88"/>
  <c r="P6235" i="88" a="1"/>
  <c r="P6235" i="88"/>
  <c r="P6236" i="88" a="1"/>
  <c r="P6236" i="88" s="1"/>
  <c r="P6237" i="88" a="1"/>
  <c r="P6237" i="88" s="1"/>
  <c r="P6238" i="88" a="1"/>
  <c r="P6238" i="88" s="1"/>
  <c r="P6239" i="88" a="1"/>
  <c r="P6239" i="88" s="1"/>
  <c r="P6240" i="88" a="1"/>
  <c r="P6240" i="88" s="1"/>
  <c r="P6241" i="88" a="1"/>
  <c r="P6241" i="88"/>
  <c r="P6242" i="88" a="1"/>
  <c r="P6242" i="88" s="1"/>
  <c r="P6243" i="88" a="1"/>
  <c r="P6243" i="88" s="1"/>
  <c r="P6244" i="88" a="1"/>
  <c r="P6244" i="88"/>
  <c r="P6245" i="88" a="1"/>
  <c r="P6245" i="88"/>
  <c r="P6246" i="88" a="1"/>
  <c r="P6246" i="88" s="1"/>
  <c r="P6247" i="88" a="1"/>
  <c r="P6247" i="88"/>
  <c r="P6248" i="88" a="1"/>
  <c r="P6248" i="88" s="1"/>
  <c r="P6249" i="88" a="1"/>
  <c r="P6249" i="88" s="1"/>
  <c r="P6250" i="88" a="1"/>
  <c r="P6250" i="88" s="1"/>
  <c r="P6251" i="88" a="1"/>
  <c r="P6251" i="88" s="1"/>
  <c r="P6252" i="88" a="1"/>
  <c r="P6252" i="88" s="1"/>
  <c r="P6253" i="88" a="1"/>
  <c r="P6253" i="88" s="1"/>
  <c r="P6254" i="88" a="1"/>
  <c r="P6254" i="88" s="1"/>
  <c r="P6255" i="88" a="1"/>
  <c r="P6255" i="88" s="1"/>
  <c r="P6256" i="88" a="1"/>
  <c r="P6256" i="88"/>
  <c r="P6257" i="88" a="1"/>
  <c r="P6257" i="88" s="1"/>
  <c r="P6258" i="88" a="1"/>
  <c r="P6258" i="88" s="1"/>
  <c r="P6259" i="88" a="1"/>
  <c r="P6259" i="88"/>
  <c r="P6260" i="88" a="1"/>
  <c r="P6260" i="88" s="1"/>
  <c r="P6261" i="88" a="1"/>
  <c r="P6261" i="88" s="1"/>
  <c r="P6262" i="88" a="1"/>
  <c r="P6262" i="88" s="1"/>
  <c r="P6263" i="88" a="1"/>
  <c r="P6263" i="88" s="1"/>
  <c r="P6264" i="88" a="1"/>
  <c r="P6264" i="88" s="1"/>
  <c r="P6265" i="88" a="1"/>
  <c r="P6265" i="88"/>
  <c r="P6266" i="88" a="1"/>
  <c r="P6266" i="88" s="1"/>
  <c r="P6267" i="88" a="1"/>
  <c r="P6267" i="88" s="1"/>
  <c r="P6268" i="88" a="1"/>
  <c r="P6268" i="88"/>
  <c r="P6269" i="88" a="1"/>
  <c r="P6269" i="88"/>
  <c r="P6270" i="88" a="1"/>
  <c r="P6270" i="88" s="1"/>
  <c r="P6271" i="88" a="1"/>
  <c r="P6271" i="88"/>
  <c r="P6272" i="88" a="1"/>
  <c r="P6272" i="88" s="1"/>
  <c r="P6273" i="88" a="1"/>
  <c r="P6273" i="88" s="1"/>
  <c r="P6274" i="88" a="1"/>
  <c r="P6274" i="88" s="1"/>
  <c r="P6275" i="88" a="1"/>
  <c r="P6275" i="88" s="1"/>
  <c r="P6276" i="88" a="1"/>
  <c r="P6276" i="88" s="1"/>
  <c r="P6277" i="88" a="1"/>
  <c r="P6277" i="88" s="1"/>
  <c r="P6278" i="88" a="1"/>
  <c r="P6278" i="88" s="1"/>
  <c r="P6279" i="88" a="1"/>
  <c r="P6279" i="88" s="1"/>
  <c r="P6280" i="88" a="1"/>
  <c r="P6280" i="88" s="1"/>
  <c r="P6281" i="88" a="1"/>
  <c r="P6281" i="88"/>
  <c r="P6282" i="88" a="1"/>
  <c r="P6282" i="88"/>
  <c r="P6283" i="88" a="1"/>
  <c r="P6283" i="88"/>
  <c r="P6284" i="88" a="1"/>
  <c r="P6284" i="88" s="1"/>
  <c r="P6285" i="88" a="1"/>
  <c r="P6285" i="88"/>
  <c r="P6286" i="88" a="1"/>
  <c r="P6286" i="88" s="1"/>
  <c r="P6287" i="88" a="1"/>
  <c r="P6287" i="88" s="1"/>
  <c r="P6288" i="88" a="1"/>
  <c r="P6288" i="88" s="1"/>
  <c r="P6289" i="88" a="1"/>
  <c r="P6289" i="88"/>
  <c r="P6290" i="88" a="1"/>
  <c r="P6290" i="88" s="1"/>
  <c r="P6291" i="88" a="1"/>
  <c r="P6291" i="88" s="1"/>
  <c r="P6292" i="88" a="1"/>
  <c r="P6292" i="88" s="1"/>
  <c r="P6293" i="88" a="1"/>
  <c r="P6293" i="88" s="1"/>
  <c r="P6294" i="88" a="1"/>
  <c r="P6294" i="88"/>
  <c r="P6295" i="88" a="1"/>
  <c r="P6295" i="88" s="1"/>
  <c r="P6296" i="88" a="1"/>
  <c r="P6296" i="88" s="1"/>
  <c r="P6297" i="88" a="1"/>
  <c r="P6297" i="88" s="1"/>
  <c r="P6298" i="88" a="1"/>
  <c r="P6298" i="88"/>
  <c r="P6299" i="88" a="1"/>
  <c r="P6299" i="88" s="1"/>
  <c r="P6300" i="88" a="1"/>
  <c r="P6300" i="88" s="1"/>
  <c r="P6301" i="88" a="1"/>
  <c r="P6301" i="88" s="1"/>
  <c r="P6302" i="88" a="1"/>
  <c r="P6302" i="88" s="1"/>
  <c r="P6303" i="88" a="1"/>
  <c r="P6303" i="88" s="1"/>
  <c r="P6304" i="88" a="1"/>
  <c r="P6304" i="88"/>
  <c r="P6305" i="88" a="1"/>
  <c r="P6305" i="88" s="1"/>
  <c r="P6306" i="88" a="1"/>
  <c r="P6306" i="88" s="1"/>
  <c r="P6307" i="88" a="1"/>
  <c r="P6307" i="88"/>
  <c r="P6308" i="88" a="1"/>
  <c r="P6308" i="88" s="1"/>
  <c r="P6309" i="88" a="1"/>
  <c r="P6309" i="88" s="1"/>
  <c r="P6310" i="88" a="1"/>
  <c r="P6310" i="88" s="1"/>
  <c r="P6311" i="88" a="1"/>
  <c r="P6311" i="88" s="1"/>
  <c r="P6312" i="88" a="1"/>
  <c r="P6312" i="88" s="1"/>
  <c r="P6313" i="88" a="1"/>
  <c r="P6313" i="88"/>
  <c r="P6314" i="88" a="1"/>
  <c r="P6314" i="88" s="1"/>
  <c r="P6315" i="88" a="1"/>
  <c r="P6315" i="88" s="1"/>
  <c r="P6316" i="88" a="1"/>
  <c r="P6316" i="88"/>
  <c r="P6317" i="88" a="1"/>
  <c r="P6317" i="88"/>
  <c r="P6318" i="88" a="1"/>
  <c r="P6318" i="88" s="1"/>
  <c r="P6319" i="88" a="1"/>
  <c r="P6319" i="88" s="1"/>
  <c r="P6320" i="88" a="1"/>
  <c r="P6320" i="88" s="1"/>
  <c r="P6321" i="88" a="1"/>
  <c r="P6321" i="88" s="1"/>
  <c r="P6322" i="88" a="1"/>
  <c r="P6322" i="88" s="1"/>
  <c r="P6323" i="88" a="1"/>
  <c r="P6323" i="88" s="1"/>
  <c r="P6324" i="88" a="1"/>
  <c r="P6324" i="88"/>
  <c r="P6325" i="88" a="1"/>
  <c r="P6325" i="88" s="1"/>
  <c r="P6326" i="88" a="1"/>
  <c r="P6326" i="88" s="1"/>
  <c r="P6327" i="88" a="1"/>
  <c r="P6327" i="88" s="1"/>
  <c r="P6328" i="88" a="1"/>
  <c r="P6328" i="88"/>
  <c r="P6329" i="88" a="1"/>
  <c r="P6329" i="88" s="1"/>
  <c r="P6330" i="88" a="1"/>
  <c r="P6330" i="88" s="1"/>
  <c r="P6331" i="88" a="1"/>
  <c r="P6331" i="88"/>
  <c r="P6332" i="88" a="1"/>
  <c r="P6332" i="88" s="1"/>
  <c r="P6333" i="88" a="1"/>
  <c r="P6333" i="88" s="1"/>
  <c r="P6334" i="88" a="1"/>
  <c r="P6334" i="88" s="1"/>
  <c r="P6335" i="88" a="1"/>
  <c r="P6335" i="88" s="1"/>
  <c r="P6336" i="88" a="1"/>
  <c r="P6336" i="88" s="1"/>
  <c r="P6337" i="88" a="1"/>
  <c r="P6337" i="88"/>
  <c r="P6338" i="88" a="1"/>
  <c r="P6338" i="88" s="1"/>
  <c r="P6339" i="88" a="1"/>
  <c r="P6339" i="88" s="1"/>
  <c r="P6340" i="88" a="1"/>
  <c r="P6340" i="88"/>
  <c r="P6341" i="88" a="1"/>
  <c r="P6341" i="88"/>
  <c r="P6342" i="88" a="1"/>
  <c r="P6342" i="88" s="1"/>
  <c r="P6343" i="88" a="1"/>
  <c r="P6343" i="88"/>
  <c r="P6344" i="88" a="1"/>
  <c r="P6344" i="88" s="1"/>
  <c r="P6345" i="88" a="1"/>
  <c r="P6345" i="88" s="1"/>
  <c r="P6346" i="88" a="1"/>
  <c r="P6346" i="88" s="1"/>
  <c r="P6347" i="88" a="1"/>
  <c r="P6347" i="88" s="1"/>
  <c r="P6348" i="88" a="1"/>
  <c r="P6348" i="88" s="1"/>
  <c r="P6349" i="88" a="1"/>
  <c r="P6349" i="88" s="1"/>
  <c r="P6350" i="88" a="1"/>
  <c r="P6350" i="88" s="1"/>
  <c r="P6351" i="88" a="1"/>
  <c r="P6351" i="88" s="1"/>
  <c r="P6352" i="88" a="1"/>
  <c r="P6352" i="88"/>
  <c r="P6353" i="88" a="1"/>
  <c r="P6353" i="88" s="1"/>
  <c r="P6354" i="88" a="1"/>
  <c r="P6354" i="88" s="1"/>
  <c r="P6355" i="88" a="1"/>
  <c r="P6355" i="88"/>
  <c r="P6356" i="88" a="1"/>
  <c r="P6356" i="88" s="1"/>
  <c r="P6357" i="88" a="1"/>
  <c r="P6357" i="88" s="1"/>
  <c r="P6358" i="88" a="1"/>
  <c r="P6358" i="88" s="1"/>
  <c r="P6359" i="88" a="1"/>
  <c r="P6359" i="88" s="1"/>
  <c r="P6360" i="88" a="1"/>
  <c r="P6360" i="88" s="1"/>
  <c r="P6361" i="88" a="1"/>
  <c r="P6361" i="88"/>
  <c r="P6362" i="88" a="1"/>
  <c r="P6362" i="88" s="1"/>
  <c r="P6363" i="88" a="1"/>
  <c r="P6363" i="88" s="1"/>
  <c r="P6364" i="88" a="1"/>
  <c r="P6364" i="88" s="1"/>
  <c r="P6365" i="88" a="1"/>
  <c r="P6365" i="88" s="1"/>
  <c r="P6366" i="88" a="1"/>
  <c r="P6366" i="88"/>
  <c r="P6367" i="88" a="1"/>
  <c r="P6367" i="88" s="1"/>
  <c r="P6368" i="88" a="1"/>
  <c r="P6368" i="88" s="1"/>
  <c r="P6369" i="88" a="1"/>
  <c r="P6369" i="88" s="1"/>
  <c r="P6370" i="88" a="1"/>
  <c r="P6370" i="88"/>
  <c r="P6371" i="88" a="1"/>
  <c r="P6371" i="88" s="1"/>
  <c r="P6372" i="88" a="1"/>
  <c r="P6372" i="88" s="1"/>
  <c r="P6373" i="88" a="1"/>
  <c r="P6373" i="88" s="1"/>
  <c r="P6374" i="88" a="1"/>
  <c r="P6374" i="88" s="1"/>
  <c r="P6375" i="88" a="1"/>
  <c r="P6375" i="88" s="1"/>
  <c r="P6376" i="88" a="1"/>
  <c r="P6376" i="88"/>
  <c r="P6377" i="88" a="1"/>
  <c r="P6377" i="88" s="1"/>
  <c r="P6378" i="88" a="1"/>
  <c r="P6378" i="88" s="1"/>
  <c r="P6379" i="88" a="1"/>
  <c r="P6379" i="88"/>
  <c r="P6380" i="88" a="1"/>
  <c r="P6380" i="88" s="1"/>
  <c r="P6381" i="88" a="1"/>
  <c r="P6381" i="88" s="1"/>
  <c r="P6382" i="88" a="1"/>
  <c r="P6382" i="88" s="1"/>
  <c r="P6383" i="88" a="1"/>
  <c r="P6383" i="88" s="1"/>
  <c r="P6384" i="88" a="1"/>
  <c r="P6384" i="88" s="1"/>
  <c r="P6385" i="88" a="1"/>
  <c r="P6385" i="88" s="1"/>
  <c r="P6386" i="88" a="1"/>
  <c r="P6386" i="88" s="1"/>
  <c r="P6387" i="88" a="1"/>
  <c r="P6387" i="88" s="1"/>
  <c r="P6388" i="88" a="1"/>
  <c r="P6388" i="88" s="1"/>
  <c r="P6389" i="88" a="1"/>
  <c r="P6389" i="88" s="1"/>
  <c r="P6390" i="88" a="1"/>
  <c r="P6390" i="88" s="1"/>
  <c r="P6391" i="88" a="1"/>
  <c r="P6391" i="88"/>
  <c r="P6392" i="88" a="1"/>
  <c r="P6392" i="88" s="1"/>
  <c r="P6393" i="88" a="1"/>
  <c r="P6393" i="88" s="1"/>
  <c r="P6394" i="88" a="1"/>
  <c r="P6394" i="88"/>
  <c r="P6395" i="88" a="1"/>
  <c r="P6395" i="88" s="1"/>
  <c r="P6396" i="88" a="1"/>
  <c r="P6396" i="88" s="1"/>
  <c r="P6397" i="88" a="1"/>
  <c r="P6397" i="88" s="1"/>
  <c r="P6398" i="88" a="1"/>
  <c r="P6398" i="88" s="1"/>
  <c r="P6399" i="88" a="1"/>
  <c r="P6399" i="88"/>
  <c r="P6400" i="88" a="1"/>
  <c r="P6400" i="88" s="1"/>
  <c r="P6401" i="88" a="1"/>
  <c r="P6401" i="88" s="1"/>
  <c r="P6402" i="88" a="1"/>
  <c r="P6402" i="88"/>
  <c r="P6403" i="88" a="1"/>
  <c r="P6403" i="88" s="1"/>
  <c r="P6404" i="88" a="1"/>
  <c r="P6404" i="88" s="1"/>
  <c r="P6405" i="88" a="1"/>
  <c r="P6405" i="88"/>
  <c r="P6406" i="88" a="1"/>
  <c r="P6406" i="88" s="1"/>
  <c r="P6407" i="88" a="1"/>
  <c r="P6407" i="88" s="1"/>
  <c r="P6408" i="88" a="1"/>
  <c r="P6408" i="88" s="1"/>
  <c r="P6409" i="88" a="1"/>
  <c r="P6409" i="88" s="1"/>
  <c r="P6410" i="88" a="1"/>
  <c r="P6410" i="88" s="1"/>
  <c r="P6411" i="88" a="1"/>
  <c r="P6411" i="88" s="1"/>
  <c r="P6412" i="88" a="1"/>
  <c r="P6412" i="88" s="1"/>
  <c r="P6413" i="88" a="1"/>
  <c r="P6413" i="88"/>
  <c r="P6414" i="88" a="1"/>
  <c r="P6414" i="88" s="1"/>
  <c r="P6415" i="88" a="1"/>
  <c r="P6415" i="88" s="1"/>
  <c r="P6416" i="88" a="1"/>
  <c r="P6416" i="88" s="1"/>
  <c r="P6417" i="88" a="1"/>
  <c r="P6417" i="88" s="1"/>
  <c r="P6418" i="88" a="1"/>
  <c r="P6418" i="88"/>
  <c r="P6419" i="88" a="1"/>
  <c r="P6419" i="88" s="1"/>
  <c r="P6420" i="88" a="1"/>
  <c r="P6420" i="88"/>
  <c r="P6421" i="88" a="1"/>
  <c r="P6421" i="88" s="1"/>
  <c r="P6422" i="88" a="1"/>
  <c r="P6422" i="88" s="1"/>
  <c r="P6423" i="88" a="1"/>
  <c r="P6423" i="88" s="1"/>
  <c r="P6424" i="88" a="1"/>
  <c r="P6424" i="88"/>
  <c r="P6425" i="88" a="1"/>
  <c r="P6425" i="88" s="1"/>
  <c r="P6426" i="88" a="1"/>
  <c r="P6426" i="88" s="1"/>
  <c r="P6427" i="88" a="1"/>
  <c r="P6427" i="88" s="1"/>
  <c r="P6428" i="88" a="1"/>
  <c r="P6428" i="88" s="1"/>
  <c r="P6429" i="88" a="1"/>
  <c r="P6429" i="88" s="1"/>
  <c r="P6430" i="88" a="1"/>
  <c r="P6430" i="88"/>
  <c r="P6431" i="88" a="1"/>
  <c r="P6431" i="88" s="1"/>
  <c r="P6432" i="88" a="1"/>
  <c r="P6432" i="88"/>
  <c r="P6433" i="88" a="1"/>
  <c r="P6433" i="88" s="1"/>
  <c r="P6434" i="88" a="1"/>
  <c r="P6434" i="88" s="1"/>
  <c r="P6435" i="88" a="1"/>
  <c r="P6435" i="88"/>
  <c r="P6436" i="88" a="1"/>
  <c r="P6436" i="88" s="1"/>
  <c r="P6437" i="88" a="1"/>
  <c r="P6437" i="88" s="1"/>
  <c r="P6438" i="88" a="1"/>
  <c r="P6438" i="88"/>
  <c r="P6439" i="88" a="1"/>
  <c r="P6439" i="88" s="1"/>
  <c r="P6440" i="88" a="1"/>
  <c r="P6440" i="88" s="1"/>
  <c r="P6441" i="88" a="1"/>
  <c r="P6441" i="88" s="1"/>
  <c r="P6442" i="88" a="1"/>
  <c r="P6442" i="88"/>
  <c r="P6443" i="88" a="1"/>
  <c r="P6443" i="88" s="1"/>
  <c r="P6444" i="88" a="1"/>
  <c r="P6444" i="88"/>
  <c r="P6445" i="88" a="1"/>
  <c r="P6445" i="88" s="1"/>
  <c r="P6446" i="88" a="1"/>
  <c r="P6446" i="88" s="1"/>
  <c r="P6447" i="88" a="1"/>
  <c r="P6447" i="88" s="1"/>
  <c r="P6448" i="88" a="1"/>
  <c r="P6448" i="88" s="1"/>
  <c r="P6449" i="88" a="1"/>
  <c r="P6449" i="88" s="1"/>
  <c r="P6450" i="88" a="1"/>
  <c r="P6450" i="88" s="1"/>
  <c r="P6451" i="88" a="1"/>
  <c r="P6451" i="88" s="1"/>
  <c r="P6452" i="88" a="1"/>
  <c r="P6452" i="88" s="1"/>
  <c r="P6453" i="88" a="1"/>
  <c r="P6453" i="88"/>
  <c r="P6454" i="88" a="1"/>
  <c r="P6454" i="88"/>
  <c r="P6455" i="88" a="1"/>
  <c r="P6455" i="88" s="1"/>
  <c r="P6456" i="88" a="1"/>
  <c r="P6456" i="88"/>
  <c r="P6457" i="88" a="1"/>
  <c r="P6457" i="88" s="1"/>
  <c r="P6458" i="88" a="1"/>
  <c r="P6458" i="88" s="1"/>
  <c r="P6459" i="88" a="1"/>
  <c r="P6459" i="88"/>
  <c r="P6460" i="88" a="1"/>
  <c r="P6460" i="88"/>
  <c r="P6461" i="88" a="1"/>
  <c r="P6461" i="88"/>
  <c r="P6462" i="88" a="1"/>
  <c r="P6462" i="88" s="1"/>
  <c r="P6463" i="88" a="1"/>
  <c r="P6463" i="88" s="1"/>
  <c r="P6464" i="88" a="1"/>
  <c r="P6464" i="88" s="1"/>
  <c r="P6465" i="88" a="1"/>
  <c r="P6465" i="88" s="1"/>
  <c r="P6466" i="88" a="1"/>
  <c r="P6466" i="88"/>
  <c r="P6467" i="88" a="1"/>
  <c r="P6467" i="88" s="1"/>
  <c r="P6468" i="88" a="1"/>
  <c r="P6468" i="88" s="1"/>
  <c r="P6469" i="88" a="1"/>
  <c r="P6469" i="88" s="1"/>
  <c r="P6470" i="88" a="1"/>
  <c r="P6470" i="88" s="1"/>
  <c r="P6471" i="88" a="1"/>
  <c r="P6471" i="88"/>
  <c r="P6472" i="88" a="1"/>
  <c r="P6472" i="88" s="1"/>
  <c r="P6473" i="88" a="1"/>
  <c r="P6473" i="88" s="1"/>
  <c r="P6474" i="88" a="1"/>
  <c r="P6474" i="88"/>
  <c r="P6475" i="88" a="1"/>
  <c r="P6475" i="88" s="1"/>
  <c r="P6476" i="88" a="1"/>
  <c r="P6476" i="88" s="1"/>
  <c r="P6477" i="88" a="1"/>
  <c r="P6477" i="88"/>
  <c r="P6478" i="88" a="1"/>
  <c r="P6478" i="88" s="1"/>
  <c r="P6479" i="88" a="1"/>
  <c r="P6479" i="88" s="1"/>
  <c r="P6480" i="88" a="1"/>
  <c r="P6480" i="88" s="1"/>
  <c r="P6481" i="88" a="1"/>
  <c r="P6481" i="88" s="1"/>
  <c r="P6482" i="88" a="1"/>
  <c r="P6482" i="88" s="1"/>
  <c r="P6483" i="88" a="1"/>
  <c r="P6483" i="88" s="1"/>
  <c r="P6484" i="88" a="1"/>
  <c r="P6484" i="88" s="1"/>
  <c r="P6485" i="88" a="1"/>
  <c r="P6485" i="88"/>
  <c r="P6486" i="88" a="1"/>
  <c r="P6486" i="88" s="1"/>
  <c r="P6487" i="88" a="1"/>
  <c r="P6487" i="88" s="1"/>
  <c r="P6488" i="88" a="1"/>
  <c r="P6488" i="88" s="1"/>
  <c r="P6489" i="88" a="1"/>
  <c r="P6489" i="88" s="1"/>
  <c r="P6490" i="88" a="1"/>
  <c r="P6490" i="88"/>
  <c r="P6491" i="88" a="1"/>
  <c r="P6491" i="88" s="1"/>
  <c r="P6492" i="88" a="1"/>
  <c r="P6492" i="88" s="1"/>
  <c r="P6493" i="88" a="1"/>
  <c r="P6493" i="88" s="1"/>
  <c r="P6494" i="88" a="1"/>
  <c r="P6494" i="88" s="1"/>
  <c r="P6495" i="88" a="1"/>
  <c r="P6495" i="88"/>
  <c r="P6496" i="88" a="1"/>
  <c r="P6496" i="88" s="1"/>
  <c r="P6497" i="88" a="1"/>
  <c r="P6497" i="88"/>
  <c r="P6498" i="88" a="1"/>
  <c r="P6498" i="88" s="1"/>
  <c r="P6499" i="88" a="1"/>
  <c r="P6499" i="88" s="1"/>
  <c r="P6500" i="88" a="1"/>
  <c r="P6500" i="88" s="1"/>
  <c r="P6501" i="88" a="1"/>
  <c r="P6501" i="88" s="1"/>
  <c r="P6502" i="88" a="1"/>
  <c r="P6502" i="88" s="1"/>
  <c r="P6503" i="88" a="1"/>
  <c r="P6503" i="88"/>
  <c r="P6504" i="88" a="1"/>
  <c r="P6504" i="88" s="1"/>
  <c r="P6505" i="88" a="1"/>
  <c r="P6505" i="88" s="1"/>
  <c r="P6506" i="88" a="1"/>
  <c r="P6506" i="88" s="1"/>
  <c r="P6507" i="88" a="1"/>
  <c r="P6507" i="88"/>
  <c r="P6508" i="88" a="1"/>
  <c r="P6508" i="88" s="1"/>
  <c r="P6509" i="88" a="1"/>
  <c r="P6509" i="88"/>
  <c r="P6510" i="88" a="1"/>
  <c r="P6510" i="88"/>
  <c r="P6511" i="88" a="1"/>
  <c r="P6511" i="88" s="1"/>
  <c r="P6512" i="88" a="1"/>
  <c r="P6512" i="88" s="1"/>
  <c r="P6513" i="88" a="1"/>
  <c r="P6513" i="88"/>
  <c r="P6514" i="88" a="1"/>
  <c r="P6514" i="88" s="1"/>
  <c r="P6515" i="88" a="1"/>
  <c r="P6515" i="88" s="1"/>
  <c r="P6516" i="88" a="1"/>
  <c r="P6516" i="88"/>
  <c r="P6517" i="88" a="1"/>
  <c r="P6517" i="88" s="1"/>
  <c r="P6518" i="88" a="1"/>
  <c r="P6518" i="88" s="1"/>
  <c r="P6519" i="88" a="1"/>
  <c r="P6519" i="88"/>
  <c r="P6520" i="88" a="1"/>
  <c r="P6520" i="88" s="1"/>
  <c r="P6521" i="88" a="1"/>
  <c r="P6521" i="88"/>
  <c r="P6522" i="88" a="1"/>
  <c r="P6522" i="88" s="1"/>
  <c r="P6523" i="88" a="1"/>
  <c r="P6523" i="88" s="1"/>
  <c r="P6524" i="88" a="1"/>
  <c r="P6524" i="88" s="1"/>
  <c r="P6525" i="88" a="1"/>
  <c r="P6525" i="88"/>
  <c r="P6526" i="88" a="1"/>
  <c r="P6526" i="88" s="1"/>
  <c r="P6527" i="88" a="1"/>
  <c r="P6527" i="88" s="1"/>
  <c r="P6528" i="88" a="1"/>
  <c r="P6528" i="88" s="1"/>
  <c r="P6529" i="88" a="1"/>
  <c r="P6529" i="88" s="1"/>
  <c r="P6530" i="88" a="1"/>
  <c r="P6530" i="88" s="1"/>
  <c r="P6531" i="88" a="1"/>
  <c r="P6531" i="88" s="1"/>
  <c r="P6532" i="88" a="1"/>
  <c r="P6532" i="88" s="1"/>
  <c r="P6533" i="88" a="1"/>
  <c r="P6533" i="88"/>
  <c r="P6534" i="88" a="1"/>
  <c r="P6534" i="88" s="1"/>
  <c r="P6535" i="88" a="1"/>
  <c r="P6535" i="88" s="1"/>
  <c r="P6536" i="88" a="1"/>
  <c r="P6536" i="88" s="1"/>
  <c r="P6537" i="88" a="1"/>
  <c r="P6537" i="88" s="1"/>
  <c r="P6538" i="88" a="1"/>
  <c r="P6538" i="88"/>
  <c r="P6539" i="88" a="1"/>
  <c r="P6539" i="88" s="1"/>
  <c r="P6540" i="88" a="1"/>
  <c r="P6540" i="88" s="1"/>
  <c r="P6541" i="88" a="1"/>
  <c r="P6541" i="88" s="1"/>
  <c r="P6542" i="88" a="1"/>
  <c r="P6542" i="88" s="1"/>
  <c r="P6543" i="88" a="1"/>
  <c r="P6543" i="88"/>
  <c r="P6544" i="88" a="1"/>
  <c r="P6544" i="88" s="1"/>
  <c r="P6545" i="88" a="1"/>
  <c r="P6545" i="88" s="1"/>
  <c r="P6546" i="88" a="1"/>
  <c r="P6546" i="88"/>
  <c r="P6547" i="88" a="1"/>
  <c r="P6547" i="88" s="1"/>
  <c r="P6548" i="88" a="1"/>
  <c r="P6548" i="88" s="1"/>
  <c r="P6549" i="88" a="1"/>
  <c r="P6549" i="88"/>
  <c r="P6550" i="88" a="1"/>
  <c r="P6550" i="88" s="1"/>
  <c r="P6551" i="88" a="1"/>
  <c r="P6551" i="88" s="1"/>
  <c r="P6552" i="88" a="1"/>
  <c r="P6552" i="88" s="1"/>
  <c r="P6553" i="88" a="1"/>
  <c r="P6553" i="88" s="1"/>
  <c r="P6554" i="88" a="1"/>
  <c r="P6554" i="88" s="1"/>
  <c r="P6555" i="88" a="1"/>
  <c r="P6555" i="88" s="1"/>
  <c r="P6556" i="88" a="1"/>
  <c r="P6556" i="88" s="1"/>
  <c r="P6557" i="88" a="1"/>
  <c r="P6557" i="88"/>
  <c r="P6558" i="88" a="1"/>
  <c r="P6558" i="88" s="1"/>
  <c r="P6559" i="88" a="1"/>
  <c r="P6559" i="88" s="1"/>
  <c r="P6560" i="88" a="1"/>
  <c r="P6560" i="88" s="1"/>
  <c r="P6561" i="88" a="1"/>
  <c r="P6561" i="88" s="1"/>
  <c r="P6562" i="88" a="1"/>
  <c r="P6562" i="88"/>
  <c r="P6563" i="88" a="1"/>
  <c r="P6563" i="88" s="1"/>
  <c r="P6564" i="88" a="1"/>
  <c r="P6564" i="88" s="1"/>
  <c r="P6565" i="88" a="1"/>
  <c r="P6565" i="88" s="1"/>
  <c r="P6566" i="88" a="1"/>
  <c r="P6566" i="88" s="1"/>
  <c r="P6567" i="88" a="1"/>
  <c r="P6567" i="88"/>
  <c r="P6568" i="88" a="1"/>
  <c r="P6568" i="88" s="1"/>
  <c r="P6569" i="88" a="1"/>
  <c r="P6569" i="88"/>
  <c r="P6570" i="88" a="1"/>
  <c r="P6570" i="88" s="1"/>
  <c r="P6571" i="88" a="1"/>
  <c r="P6571" i="88" s="1"/>
  <c r="P6572" i="88" a="1"/>
  <c r="P6572" i="88" s="1"/>
  <c r="P6573" i="88" a="1"/>
  <c r="P6573" i="88" s="1"/>
  <c r="P6574" i="88" a="1"/>
  <c r="P6574" i="88"/>
  <c r="P6575" i="88" a="1"/>
  <c r="P6575" i="88"/>
  <c r="P6576" i="88" a="1"/>
  <c r="P6576" i="88" s="1"/>
  <c r="P6577" i="88" a="1"/>
  <c r="P6577" i="88" s="1"/>
  <c r="P6578" i="88" a="1"/>
  <c r="P6578" i="88" s="1"/>
  <c r="P6579" i="88" a="1"/>
  <c r="P6579" i="88" s="1"/>
  <c r="P6580" i="88" a="1"/>
  <c r="P6580" i="88" s="1"/>
  <c r="P6581" i="88" a="1"/>
  <c r="P6581" i="88"/>
  <c r="P6582" i="88" a="1"/>
  <c r="P6582" i="88" s="1"/>
  <c r="P6583" i="88" a="1"/>
  <c r="P6583" i="88" s="1"/>
  <c r="P6584" i="88" a="1"/>
  <c r="P6584" i="88" s="1"/>
  <c r="P6585" i="88" a="1"/>
  <c r="P6585" i="88" s="1"/>
  <c r="P6586" i="88" a="1"/>
  <c r="P6586" i="88"/>
  <c r="P6587" i="88" a="1"/>
  <c r="P6587" i="88" s="1"/>
  <c r="P6588" i="88" a="1"/>
  <c r="P6588" i="88" s="1"/>
  <c r="P6589" i="88" a="1"/>
  <c r="P6589" i="88" s="1"/>
  <c r="P6590" i="88" a="1"/>
  <c r="P6590" i="88" s="1"/>
  <c r="P6591" i="88" a="1"/>
  <c r="P6591" i="88"/>
  <c r="P6592" i="88" a="1"/>
  <c r="P6592" i="88" s="1"/>
  <c r="P6593" i="88" a="1"/>
  <c r="P6593" i="88" s="1"/>
  <c r="P6594" i="88" a="1"/>
  <c r="P6594" i="88" s="1"/>
  <c r="P6595" i="88" a="1"/>
  <c r="P6595" i="88" s="1"/>
  <c r="P6596" i="88" a="1"/>
  <c r="P6596" i="88" s="1"/>
  <c r="P6597" i="88" a="1"/>
  <c r="P6597" i="88" s="1"/>
  <c r="P6598" i="88" a="1"/>
  <c r="P6598" i="88"/>
  <c r="P6599" i="88" a="1"/>
  <c r="P6599" i="88"/>
  <c r="P6600" i="88" a="1"/>
  <c r="P6600" i="88" s="1"/>
  <c r="P6601" i="88" a="1"/>
  <c r="P6601" i="88" s="1"/>
  <c r="P6602" i="88" a="1"/>
  <c r="P6602" i="88" s="1"/>
  <c r="P6603" i="88" a="1"/>
  <c r="P6603" i="88" s="1"/>
  <c r="P6604" i="88" a="1"/>
  <c r="P6604" i="88" s="1"/>
  <c r="P6605" i="88" a="1"/>
  <c r="P6605" i="88"/>
  <c r="P6606" i="88" a="1"/>
  <c r="P6606" i="88"/>
  <c r="P6607" i="88" a="1"/>
  <c r="P6607" i="88" s="1"/>
  <c r="P6608" i="88" a="1"/>
  <c r="P6608" i="88" s="1"/>
  <c r="P6609" i="88" a="1"/>
  <c r="P6609" i="88" s="1"/>
  <c r="P6610" i="88" a="1"/>
  <c r="P6610" i="88"/>
  <c r="P6611" i="88" a="1"/>
  <c r="P6611" i="88"/>
  <c r="P6612" i="88" a="1"/>
  <c r="P6612" i="88"/>
  <c r="P6613" i="88" a="1"/>
  <c r="P6613" i="88" s="1"/>
  <c r="P6614" i="88" a="1"/>
  <c r="P6614" i="88" s="1"/>
  <c r="P6615" i="88" a="1"/>
  <c r="P6615" i="88"/>
  <c r="P6616" i="88" a="1"/>
  <c r="P6616" i="88" s="1"/>
  <c r="P6617" i="88" a="1"/>
  <c r="P6617" i="88"/>
  <c r="P6618" i="88" a="1"/>
  <c r="P6618" i="88" s="1"/>
  <c r="P6619" i="88" a="1"/>
  <c r="P6619" i="88" s="1"/>
  <c r="P6620" i="88" a="1"/>
  <c r="P6620" i="88" s="1"/>
  <c r="P6621" i="88" a="1"/>
  <c r="P6621" i="88"/>
  <c r="P6622" i="88" a="1"/>
  <c r="P6622" i="88"/>
  <c r="P6623" i="88" a="1"/>
  <c r="P6623" i="88" s="1"/>
  <c r="P6624" i="88" a="1"/>
  <c r="P6624" i="88" s="1"/>
  <c r="P6625" i="88" a="1"/>
  <c r="P6625" i="88" s="1"/>
  <c r="P6626" i="88" a="1"/>
  <c r="P6626" i="88" s="1"/>
  <c r="P6627" i="88" a="1"/>
  <c r="P6627" i="88"/>
  <c r="P6628" i="88" a="1"/>
  <c r="P6628" i="88" s="1"/>
  <c r="P6629" i="88" a="1"/>
  <c r="P6629" i="88"/>
  <c r="P6630" i="88" a="1"/>
  <c r="P6630" i="88" s="1"/>
  <c r="P6631" i="88" a="1"/>
  <c r="P6631" i="88" s="1"/>
  <c r="P6632" i="88" a="1"/>
  <c r="P6632" i="88" s="1"/>
  <c r="P6633" i="88" a="1"/>
  <c r="P6633" i="88" s="1"/>
  <c r="P6634" i="88" a="1"/>
  <c r="P6634" i="88"/>
  <c r="P6635" i="88" a="1"/>
  <c r="P6635" i="88" s="1"/>
  <c r="P6636" i="88" a="1"/>
  <c r="P6636" i="88" s="1"/>
  <c r="P6637" i="88" a="1"/>
  <c r="P6637" i="88" s="1"/>
  <c r="P6638" i="88" a="1"/>
  <c r="P6638" i="88" s="1"/>
  <c r="P6639" i="88" a="1"/>
  <c r="P6639" i="88"/>
  <c r="P6640" i="88" a="1"/>
  <c r="P6640" i="88" s="1"/>
  <c r="P6641" i="88" a="1"/>
  <c r="P6641" i="88"/>
  <c r="P6642" i="88" a="1"/>
  <c r="P6642" i="88" s="1"/>
  <c r="P6643" i="88" a="1"/>
  <c r="P6643" i="88" s="1"/>
  <c r="P6644" i="88" a="1"/>
  <c r="P6644" i="88" s="1"/>
  <c r="P6645" i="88" a="1"/>
  <c r="P6645" i="88" s="1"/>
  <c r="P6646" i="88" a="1"/>
  <c r="P6646" i="88"/>
  <c r="P6647" i="88" a="1"/>
  <c r="P6647" i="88"/>
  <c r="P6648" i="88" a="1"/>
  <c r="P6648" i="88" s="1"/>
  <c r="P6649" i="88" a="1"/>
  <c r="P6649" i="88" s="1"/>
  <c r="P6650" i="88" a="1"/>
  <c r="P6650" i="88" s="1"/>
  <c r="P6651" i="88" a="1"/>
  <c r="P6651" i="88" s="1"/>
  <c r="P6652" i="88" a="1"/>
  <c r="P6652" i="88" s="1"/>
  <c r="P6653" i="88" a="1"/>
  <c r="P6653" i="88"/>
  <c r="P6654" i="88" a="1"/>
  <c r="P6654" i="88" s="1"/>
  <c r="P6655" i="88" a="1"/>
  <c r="P6655" i="88" s="1"/>
  <c r="P6656" i="88" a="1"/>
  <c r="P6656" i="88" s="1"/>
  <c r="P6657" i="88" a="1"/>
  <c r="P6657" i="88" s="1"/>
  <c r="P6658" i="88" a="1"/>
  <c r="P6658" i="88"/>
  <c r="P6659" i="88" a="1"/>
  <c r="P6659" i="88" s="1"/>
  <c r="P6660" i="88" a="1"/>
  <c r="P6660" i="88" s="1"/>
  <c r="P6661" i="88" a="1"/>
  <c r="P6661" i="88" s="1"/>
  <c r="P6662" i="88" a="1"/>
  <c r="P6662" i="88" s="1"/>
  <c r="P6663" i="88" a="1"/>
  <c r="P6663" i="88"/>
  <c r="P6664" i="88" a="1"/>
  <c r="P6664" i="88" s="1"/>
  <c r="P6665" i="88" a="1"/>
  <c r="P6665" i="88" s="1"/>
  <c r="P6666" i="88" a="1"/>
  <c r="P6666" i="88" s="1"/>
  <c r="P6667" i="88" a="1"/>
  <c r="P6667" i="88" s="1"/>
  <c r="P6668" i="88" a="1"/>
  <c r="P6668" i="88" s="1"/>
  <c r="P6669" i="88" a="1"/>
  <c r="P6669" i="88" s="1"/>
  <c r="P6670" i="88" a="1"/>
  <c r="P6670" i="88"/>
  <c r="P6671" i="88" a="1"/>
  <c r="P6671" i="88" s="1"/>
  <c r="P6672" i="88" a="1"/>
  <c r="P6672" i="88"/>
  <c r="P6673" i="88" a="1"/>
  <c r="P6673" i="88" s="1"/>
  <c r="P6674" i="88" a="1"/>
  <c r="P6674" i="88" s="1"/>
  <c r="P6675" i="88" a="1"/>
  <c r="P6675" i="88"/>
  <c r="P6676" i="88" a="1"/>
  <c r="P6676" i="88"/>
  <c r="P6677" i="88" a="1"/>
  <c r="P6677" i="88"/>
  <c r="P6678" i="88" a="1"/>
  <c r="P6678" i="88" s="1"/>
  <c r="P6679" i="88" a="1"/>
  <c r="P6679" i="88" s="1"/>
  <c r="P6680" i="88" a="1"/>
  <c r="P6680" i="88" s="1"/>
  <c r="P6681" i="88" a="1"/>
  <c r="P6681" i="88" s="1"/>
  <c r="P6682" i="88" a="1"/>
  <c r="P6682" i="88" s="1"/>
  <c r="P6683" i="88" a="1"/>
  <c r="P6683" i="88"/>
  <c r="P6684" i="88" a="1"/>
  <c r="P6684" i="88"/>
  <c r="P6685" i="88" a="1"/>
  <c r="P6685" i="88" s="1"/>
  <c r="P6686" i="88" a="1"/>
  <c r="P6686" i="88" s="1"/>
  <c r="P6687" i="88" a="1"/>
  <c r="P6687" i="88" s="1"/>
  <c r="P6688" i="88" a="1"/>
  <c r="P6688" i="88" s="1"/>
  <c r="P6689" i="88" a="1"/>
  <c r="P6689" i="88" s="1"/>
  <c r="P6690" i="88" a="1"/>
  <c r="P6690" i="88"/>
  <c r="P6691" i="88" a="1"/>
  <c r="P6691" i="88" s="1"/>
  <c r="P6692" i="88" a="1"/>
  <c r="P6692" i="88" s="1"/>
  <c r="P6693" i="88" a="1"/>
  <c r="P6693" i="88" s="1"/>
  <c r="P6694" i="88" a="1"/>
  <c r="P6694" i="88"/>
  <c r="P6695" i="88" a="1"/>
  <c r="P6695" i="88" s="1"/>
  <c r="P6696" i="88" a="1"/>
  <c r="P6696" i="88"/>
  <c r="P6697" i="88" a="1"/>
  <c r="P6697" i="88" s="1"/>
  <c r="P6698" i="88" a="1"/>
  <c r="P6698" i="88" s="1"/>
  <c r="P6699" i="88" a="1"/>
  <c r="P6699" i="88"/>
  <c r="P6700" i="88" a="1"/>
  <c r="P6700" i="88" s="1"/>
  <c r="P6701" i="88" a="1"/>
  <c r="P6701" i="88" s="1"/>
  <c r="P6702" i="88" a="1"/>
  <c r="P6702" i="88" s="1"/>
  <c r="P6703" i="88" a="1"/>
  <c r="P6703" i="88" s="1"/>
  <c r="P6704" i="88" a="1"/>
  <c r="P6704" i="88" s="1"/>
  <c r="P6705" i="88" a="1"/>
  <c r="P6705" i="88"/>
  <c r="P6706" i="88" a="1"/>
  <c r="P6706" i="88" s="1"/>
  <c r="P6707" i="88" a="1"/>
  <c r="P6707" i="88"/>
  <c r="P6708" i="88" a="1"/>
  <c r="P6708" i="88"/>
  <c r="P6709" i="88" a="1"/>
  <c r="P6709" i="88" s="1"/>
  <c r="P6710" i="88" a="1"/>
  <c r="P6710" i="88" s="1"/>
  <c r="P6711" i="88" a="1"/>
  <c r="P6711" i="88" s="1"/>
  <c r="P6712" i="88" a="1"/>
  <c r="P6712" i="88"/>
  <c r="P6713" i="88" a="1"/>
  <c r="P6713" i="88" s="1"/>
  <c r="P6714" i="88" a="1"/>
  <c r="P6714" i="88"/>
  <c r="P6715" i="88" a="1"/>
  <c r="P6715" i="88" s="1"/>
  <c r="P6716" i="88" a="1"/>
  <c r="P6716" i="88" s="1"/>
  <c r="P6717" i="88" a="1"/>
  <c r="P6717" i="88" s="1"/>
  <c r="P6718" i="88" a="1"/>
  <c r="P6718" i="88"/>
  <c r="P6719" i="88" a="1"/>
  <c r="P6719" i="88"/>
  <c r="P6720" i="88" a="1"/>
  <c r="P6720" i="88" s="1"/>
  <c r="P6721" i="88" a="1"/>
  <c r="P6721" i="88" s="1"/>
  <c r="P6722" i="88" a="1"/>
  <c r="P6722" i="88" s="1"/>
  <c r="P6723" i="88" a="1"/>
  <c r="P6723" i="88" s="1"/>
  <c r="P6724" i="88" a="1"/>
  <c r="P6724" i="88" s="1"/>
  <c r="P6725" i="88" a="1"/>
  <c r="P6725" i="88"/>
  <c r="P6726" i="88" a="1"/>
  <c r="P6726" i="88" s="1"/>
  <c r="P6727" i="88" a="1"/>
  <c r="P6727" i="88" s="1"/>
  <c r="P6728" i="88" a="1"/>
  <c r="P6728" i="88" s="1"/>
  <c r="P6729" i="88" a="1"/>
  <c r="P6729" i="88" s="1"/>
  <c r="P6730" i="88" a="1"/>
  <c r="P6730" i="88"/>
  <c r="P6731" i="88" a="1"/>
  <c r="P6731" i="88" s="1"/>
  <c r="P6732" i="88" a="1"/>
  <c r="P6732" i="88" s="1"/>
  <c r="P6733" i="88" a="1"/>
  <c r="P6733" i="88" s="1"/>
  <c r="P6734" i="88" a="1"/>
  <c r="P6734" i="88" s="1"/>
  <c r="P6735" i="88" a="1"/>
  <c r="P6735" i="88"/>
  <c r="P6736" i="88" a="1"/>
  <c r="P6736" i="88" s="1"/>
  <c r="P6737" i="88" a="1"/>
  <c r="P6737" i="88" s="1"/>
  <c r="P6738" i="88" a="1"/>
  <c r="P6738" i="88" s="1"/>
  <c r="P6739" i="88" a="1"/>
  <c r="P6739" i="88" s="1"/>
  <c r="P6740" i="88" a="1"/>
  <c r="P6740" i="88" s="1"/>
  <c r="P6741" i="88" a="1"/>
  <c r="P6741" i="88" s="1"/>
  <c r="P6742" i="88" a="1"/>
  <c r="P6742" i="88"/>
  <c r="P6743" i="88" a="1"/>
  <c r="P6743" i="88" s="1"/>
  <c r="P6744" i="88" a="1"/>
  <c r="P6744" i="88"/>
  <c r="P6745" i="88" a="1"/>
  <c r="P6745" i="88" s="1"/>
  <c r="P6746" i="88" a="1"/>
  <c r="P6746" i="88" s="1"/>
  <c r="P6747" i="88" a="1"/>
  <c r="P6747" i="88"/>
  <c r="P6748" i="88" a="1"/>
  <c r="P6748" i="88"/>
  <c r="P6749" i="88" a="1"/>
  <c r="P6749" i="88"/>
  <c r="P6750" i="88" a="1"/>
  <c r="P6750" i="88" s="1"/>
  <c r="P6751" i="88" a="1"/>
  <c r="P6751" i="88" s="1"/>
  <c r="P6752" i="88" a="1"/>
  <c r="P6752" i="88" s="1"/>
  <c r="P6753" i="88" a="1"/>
  <c r="P6753" i="88" s="1"/>
  <c r="P6754" i="88" a="1"/>
  <c r="P6754" i="88" s="1"/>
  <c r="P6755" i="88" a="1"/>
  <c r="P6755" i="88"/>
  <c r="P6756" i="88" a="1"/>
  <c r="P6756" i="88"/>
  <c r="P6757" i="88" a="1"/>
  <c r="P6757" i="88" s="1"/>
  <c r="P6758" i="88" a="1"/>
  <c r="P6758" i="88" s="1"/>
  <c r="P6759" i="88" a="1"/>
  <c r="P6759" i="88" s="1"/>
  <c r="P6760" i="88" a="1"/>
  <c r="P6760" i="88" s="1"/>
  <c r="P6761" i="88" a="1"/>
  <c r="P6761" i="88" s="1"/>
  <c r="P6762" i="88" a="1"/>
  <c r="P6762" i="88"/>
  <c r="P6763" i="88" a="1"/>
  <c r="P6763" i="88" s="1"/>
  <c r="P6764" i="88" a="1"/>
  <c r="P6764" i="88" s="1"/>
  <c r="P6765" i="88" a="1"/>
  <c r="P6765" i="88" s="1"/>
  <c r="P6766" i="88" a="1"/>
  <c r="P6766" i="88"/>
  <c r="P6767" i="88" a="1"/>
  <c r="P6767" i="88" s="1"/>
  <c r="P6768" i="88" a="1"/>
  <c r="P6768" i="88"/>
  <c r="P6769" i="88" a="1"/>
  <c r="P6769" i="88" s="1"/>
  <c r="P6770" i="88" a="1"/>
  <c r="P6770" i="88" s="1"/>
  <c r="P6771" i="88" a="1"/>
  <c r="P6771" i="88"/>
  <c r="P6772" i="88" a="1"/>
  <c r="P6772" i="88" s="1"/>
  <c r="P6773" i="88" a="1"/>
  <c r="P6773" i="88" s="1"/>
  <c r="P6774" i="88" a="1"/>
  <c r="P6774" i="88" s="1"/>
  <c r="P6775" i="88" a="1"/>
  <c r="P6775" i="88" s="1"/>
  <c r="P6776" i="88" a="1"/>
  <c r="P6776" i="88" s="1"/>
  <c r="P6777" i="88" a="1"/>
  <c r="P6777" i="88"/>
  <c r="P6778" i="88" a="1"/>
  <c r="P6778" i="88" s="1"/>
  <c r="P6779" i="88" a="1"/>
  <c r="P6779" i="88" s="1"/>
  <c r="P6780" i="88" a="1"/>
  <c r="P6780" i="88" s="1"/>
  <c r="P6781" i="88" a="1"/>
  <c r="P6781" i="88" s="1"/>
  <c r="P6782" i="88" a="1"/>
  <c r="P6782" i="88" s="1"/>
  <c r="P6783" i="88" a="1"/>
  <c r="P6783" i="88"/>
  <c r="P6784" i="88" a="1"/>
  <c r="P6784" i="88" s="1"/>
  <c r="P6785" i="88" a="1"/>
  <c r="P6785" i="88"/>
  <c r="P6786" i="88" a="1"/>
  <c r="P6786" i="88" s="1"/>
  <c r="P6787" i="88" a="1"/>
  <c r="P6787" i="88" s="1"/>
  <c r="P6788" i="88" a="1"/>
  <c r="P6788" i="88" s="1"/>
  <c r="P6789" i="88" a="1"/>
  <c r="P6789" i="88" s="1"/>
  <c r="P6790" i="88" a="1"/>
  <c r="P6790" i="88" s="1"/>
  <c r="P6791" i="88" a="1"/>
  <c r="P6791" i="88" s="1"/>
  <c r="P6792" i="88" a="1"/>
  <c r="P6792" i="88" s="1"/>
  <c r="P6793" i="88" a="1"/>
  <c r="P6793" i="88" s="1"/>
  <c r="P6794" i="88" a="1"/>
  <c r="P6794" i="88" s="1"/>
  <c r="P6795" i="88" a="1"/>
  <c r="P6795" i="88" s="1"/>
  <c r="P6796" i="88" a="1"/>
  <c r="P6796" i="88" s="1"/>
  <c r="P6797" i="88" a="1"/>
  <c r="P6797" i="88" s="1"/>
  <c r="P6798" i="88" a="1"/>
  <c r="P6798" i="88" s="1"/>
  <c r="P6799" i="88" a="1"/>
  <c r="P6799" i="88" s="1"/>
  <c r="P6800" i="88" a="1"/>
  <c r="P6800" i="88" s="1"/>
  <c r="P6801" i="88" a="1"/>
  <c r="P6801" i="88" s="1"/>
  <c r="P6802" i="88" a="1"/>
  <c r="P6802" i="88"/>
  <c r="P6803" i="88" a="1"/>
  <c r="P6803" i="88" s="1"/>
  <c r="P6804" i="88" a="1"/>
  <c r="P6804" i="88" s="1"/>
  <c r="P6805" i="88" a="1"/>
  <c r="P6805" i="88" s="1"/>
  <c r="P6806" i="88" a="1"/>
  <c r="P6806" i="88" s="1"/>
  <c r="P6807" i="88" a="1"/>
  <c r="P6807" i="88"/>
  <c r="P6808" i="88" a="1"/>
  <c r="P6808" i="88"/>
  <c r="P6809" i="88" a="1"/>
  <c r="P6809" i="88" s="1"/>
  <c r="P6810" i="88" a="1"/>
  <c r="P6810" i="88" s="1"/>
  <c r="P6811" i="88" a="1"/>
  <c r="P6811" i="88" s="1"/>
  <c r="P6812" i="88" a="1"/>
  <c r="P6812" i="88" s="1"/>
  <c r="P6813" i="88" a="1"/>
  <c r="P6813" i="88" s="1"/>
  <c r="P6814" i="88" a="1"/>
  <c r="P6814" i="88"/>
  <c r="P6815" i="88" a="1"/>
  <c r="P6815" i="88" s="1"/>
  <c r="P6816" i="88" a="1"/>
  <c r="P6816" i="88" s="1"/>
  <c r="P6817" i="88" a="1"/>
  <c r="P6817" i="88" s="1"/>
  <c r="P6818" i="88" a="1"/>
  <c r="P6818" i="88" s="1"/>
  <c r="P6819" i="88" a="1"/>
  <c r="P6819" i="88"/>
  <c r="P6820" i="88" a="1"/>
  <c r="P6820" i="88" s="1"/>
  <c r="P6821" i="88" a="1"/>
  <c r="P6821" i="88" s="1"/>
  <c r="P6822" i="88" a="1"/>
  <c r="P6822" i="88"/>
  <c r="P6823" i="88" a="1"/>
  <c r="P6823" i="88" s="1"/>
  <c r="P6824" i="88" a="1"/>
  <c r="P6824" i="88" s="1"/>
  <c r="P6825" i="88" a="1"/>
  <c r="P6825" i="88" s="1"/>
  <c r="P6826" i="88" a="1"/>
  <c r="P6826" i="88"/>
  <c r="P6827" i="88" a="1"/>
  <c r="P6827" i="88" s="1"/>
  <c r="P6828" i="88" a="1"/>
  <c r="P6828" i="88"/>
  <c r="P6829" i="88" a="1"/>
  <c r="P6829" i="88" s="1"/>
  <c r="P6830" i="88" a="1"/>
  <c r="P6830" i="88" s="1"/>
  <c r="P6831" i="88" a="1"/>
  <c r="P6831" i="88"/>
  <c r="P6832" i="88" a="1"/>
  <c r="P6832" i="88" s="1"/>
  <c r="P6833" i="88" a="1"/>
  <c r="P6833" i="88" s="1"/>
  <c r="P6834" i="88" a="1"/>
  <c r="P6834" i="88" s="1"/>
  <c r="P6835" i="88" a="1"/>
  <c r="P6835" i="88" s="1"/>
  <c r="P6836" i="88" a="1"/>
  <c r="P6836" i="88" s="1"/>
  <c r="P6837" i="88" a="1"/>
  <c r="P6837" i="88"/>
  <c r="P6838" i="88" a="1"/>
  <c r="P6838" i="88" s="1"/>
  <c r="P6839" i="88" a="1"/>
  <c r="P6839" i="88" s="1"/>
  <c r="P6840" i="88" a="1"/>
  <c r="P6840" i="88" s="1"/>
  <c r="P6841" i="88" a="1"/>
  <c r="P6841" i="88" s="1"/>
  <c r="P6842" i="88" a="1"/>
  <c r="P6842" i="88" s="1"/>
  <c r="P6843" i="88" a="1"/>
  <c r="P6843" i="88"/>
  <c r="P6844" i="88" a="1"/>
  <c r="P6844" i="88"/>
  <c r="P6845" i="88" a="1"/>
  <c r="P6845" i="88" s="1"/>
  <c r="P6846" i="88" a="1"/>
  <c r="P6846" i="88" s="1"/>
  <c r="P6847" i="88" a="1"/>
  <c r="P6847" i="88" s="1"/>
  <c r="P6848" i="88" a="1"/>
  <c r="P6848" i="88" s="1"/>
  <c r="P6849" i="88" a="1"/>
  <c r="P6849" i="88" s="1"/>
  <c r="P6850" i="88" a="1"/>
  <c r="P6850" i="88" s="1"/>
  <c r="P6851" i="88" a="1"/>
  <c r="P6851" i="88"/>
  <c r="P6852" i="88" a="1"/>
  <c r="P6852" i="88"/>
  <c r="P6853" i="88" a="1"/>
  <c r="P6853" i="88" s="1"/>
  <c r="P6854" i="88" a="1"/>
  <c r="P6854" i="88" s="1"/>
  <c r="P6855" i="88" a="1"/>
  <c r="P6855" i="88"/>
  <c r="P6856" i="88" a="1"/>
  <c r="P6856" i="88" s="1"/>
  <c r="P6857" i="88" a="1"/>
  <c r="P6857" i="88"/>
  <c r="P6858" i="88" a="1"/>
  <c r="P6858" i="88" s="1"/>
  <c r="P6859" i="88" a="1"/>
  <c r="P6859" i="88" s="1"/>
  <c r="P6860" i="88" a="1"/>
  <c r="P6860" i="88" s="1"/>
  <c r="P6861" i="88" a="1"/>
  <c r="P6861" i="88" s="1"/>
  <c r="P6862" i="88" a="1"/>
  <c r="P6862" i="88"/>
  <c r="P6863" i="88" a="1"/>
  <c r="P6863" i="88" s="1"/>
  <c r="P6864" i="88" a="1"/>
  <c r="P6864" i="88"/>
  <c r="P6865" i="88" a="1"/>
  <c r="P6865" i="88" s="1"/>
  <c r="P6866" i="88" a="1"/>
  <c r="P6866" i="88" s="1"/>
  <c r="P6867" i="88" a="1"/>
  <c r="P6867" i="88" s="1"/>
  <c r="P6868" i="88" a="1"/>
  <c r="P6868" i="88" s="1"/>
  <c r="P6869" i="88" a="1"/>
  <c r="P6869" i="88" s="1"/>
  <c r="P6870" i="88" a="1"/>
  <c r="P6870" i="88" s="1"/>
  <c r="P6871" i="88" a="1"/>
  <c r="P6871" i="88" s="1"/>
  <c r="P6872" i="88" a="1"/>
  <c r="P6872" i="88" s="1"/>
  <c r="P6873" i="88" a="1"/>
  <c r="P6873" i="88"/>
  <c r="P6874" i="88" a="1"/>
  <c r="P6874" i="88" s="1"/>
  <c r="P6875" i="88" a="1"/>
  <c r="P6875" i="88" s="1"/>
  <c r="P6876" i="88" a="1"/>
  <c r="P6876" i="88"/>
  <c r="P6877" i="88" a="1"/>
  <c r="P6877" i="88" s="1"/>
  <c r="P6878" i="88" a="1"/>
  <c r="P6878" i="88" s="1"/>
  <c r="P6879" i="88" a="1"/>
  <c r="P6879" i="88"/>
  <c r="P6880" i="88" a="1"/>
  <c r="P6880" i="88" s="1"/>
  <c r="P6881" i="88" a="1"/>
  <c r="P6881" i="88"/>
  <c r="P6882" i="88" a="1"/>
  <c r="P6882" i="88" s="1"/>
  <c r="P6883" i="88" a="1"/>
  <c r="P6883" i="88" s="1"/>
  <c r="P6884" i="88" a="1"/>
  <c r="P6884" i="88" s="1"/>
  <c r="P6885" i="88" a="1"/>
  <c r="P6885" i="88" s="1"/>
  <c r="P6886" i="88" a="1"/>
  <c r="P6886" i="88" s="1"/>
  <c r="P6887" i="88" a="1"/>
  <c r="P6887" i="88"/>
  <c r="P6888" i="88" a="1"/>
  <c r="P6888" i="88" s="1"/>
  <c r="P6889" i="88" a="1"/>
  <c r="P6889" i="88" s="1"/>
  <c r="P6890" i="88" a="1"/>
  <c r="P6890" i="88" s="1"/>
  <c r="P6891" i="88" a="1"/>
  <c r="P6891" i="88"/>
  <c r="P6892" i="88" a="1"/>
  <c r="P6892" i="88" s="1"/>
  <c r="P6893" i="88" a="1"/>
  <c r="P6893" i="88"/>
  <c r="P6894" i="88" a="1"/>
  <c r="P6894" i="88" s="1"/>
  <c r="P6895" i="88" a="1"/>
  <c r="P6895" i="88" s="1"/>
  <c r="P6896" i="88" a="1"/>
  <c r="P6896" i="88" s="1"/>
  <c r="P6897" i="88" a="1"/>
  <c r="P6897" i="88" s="1"/>
  <c r="P6898" i="88" a="1"/>
  <c r="P6898" i="88"/>
  <c r="P6899" i="88" a="1"/>
  <c r="P6899" i="88" s="1"/>
  <c r="P6900" i="88" a="1"/>
  <c r="P6900" i="88"/>
  <c r="P6901" i="88" a="1"/>
  <c r="P6901" i="88" s="1"/>
  <c r="P6902" i="88" a="1"/>
  <c r="P6902" i="88" s="1"/>
  <c r="P6903" i="88" a="1"/>
  <c r="P6903" i="88" s="1"/>
  <c r="P6904" i="88" a="1"/>
  <c r="P6904" i="88" s="1"/>
  <c r="P6905" i="88" a="1"/>
  <c r="P6905" i="88" s="1"/>
  <c r="P6906" i="88" a="1"/>
  <c r="P6906" i="88" s="1"/>
  <c r="P6907" i="88" a="1"/>
  <c r="P6907" i="88" s="1"/>
  <c r="P6908" i="88" a="1"/>
  <c r="P6908" i="88" s="1"/>
  <c r="P6909" i="88" a="1"/>
  <c r="P6909" i="88" s="1"/>
  <c r="P6910" i="88" a="1"/>
  <c r="P6910" i="88" s="1"/>
  <c r="P6911" i="88" a="1"/>
  <c r="P6911" i="88" s="1"/>
  <c r="P6912" i="88" a="1"/>
  <c r="P6912" i="88" s="1"/>
  <c r="P6913" i="88" a="1"/>
  <c r="P6913" i="88" s="1"/>
  <c r="P6914" i="88" a="1"/>
  <c r="P6914" i="88" s="1"/>
  <c r="P6915" i="88" a="1"/>
  <c r="P6915" i="88" s="1"/>
  <c r="P6916" i="88" a="1"/>
  <c r="P6916" i="88"/>
  <c r="P6917" i="88" a="1"/>
  <c r="P6917" i="88"/>
  <c r="P6918" i="88" a="1"/>
  <c r="P6918" i="88" s="1"/>
  <c r="P6919" i="88" a="1"/>
  <c r="P6919" i="88" s="1"/>
  <c r="P6920" i="88" a="1"/>
  <c r="P6920" i="88" s="1"/>
  <c r="P6921" i="88" a="1"/>
  <c r="P6921" i="88" s="1"/>
  <c r="P6922" i="88" a="1"/>
  <c r="P6922" i="88"/>
  <c r="P6923" i="88" a="1"/>
  <c r="P6923" i="88" s="1"/>
  <c r="P6924" i="88" a="1"/>
  <c r="P6924" i="88"/>
  <c r="P6925" i="88" a="1"/>
  <c r="P6925" i="88" s="1"/>
  <c r="P6926" i="88" a="1"/>
  <c r="P6926" i="88" s="1"/>
  <c r="P6927" i="88" a="1"/>
  <c r="P6927" i="88" s="1"/>
  <c r="P6928" i="88" a="1"/>
  <c r="P6928" i="88" s="1"/>
  <c r="P6929" i="88" a="1"/>
  <c r="P6929" i="88" s="1"/>
  <c r="P6930" i="88" a="1"/>
  <c r="P6930" i="88"/>
  <c r="P6931" i="88" a="1"/>
  <c r="P6931" i="88" s="1"/>
  <c r="P6932" i="88" a="1"/>
  <c r="P6932" i="88" s="1"/>
  <c r="P6933" i="88" a="1"/>
  <c r="P6933" i="88" s="1"/>
  <c r="P6934" i="88" a="1"/>
  <c r="P6934" i="88" s="1"/>
  <c r="P6935" i="88" a="1"/>
  <c r="P6935" i="88" s="1"/>
  <c r="P6936" i="88" a="1"/>
  <c r="P6936" i="88"/>
  <c r="P6937" i="88" a="1"/>
  <c r="P6937" i="88" s="1"/>
  <c r="P6938" i="88" a="1"/>
  <c r="P6938" i="88" s="1"/>
  <c r="P6939" i="88" a="1"/>
  <c r="P6939" i="88"/>
  <c r="P6940" i="88" a="1"/>
  <c r="P6940" i="88" s="1"/>
  <c r="P6941" i="88" a="1"/>
  <c r="P6941" i="88"/>
  <c r="P6942" i="88" a="1"/>
  <c r="P6942" i="88" s="1"/>
  <c r="P6943" i="88" a="1"/>
  <c r="P6943" i="88" s="1"/>
  <c r="P6944" i="88" a="1"/>
  <c r="P6944" i="88" s="1"/>
  <c r="P6945" i="88" a="1"/>
  <c r="P6945" i="88" s="1"/>
  <c r="P6946" i="88" a="1"/>
  <c r="P6946" i="88"/>
  <c r="P6947" i="88" a="1"/>
  <c r="P6947" i="88" s="1"/>
  <c r="P6948" i="88" a="1"/>
  <c r="P6948" i="88"/>
  <c r="P6949" i="88" a="1"/>
  <c r="P6949" i="88" s="1"/>
  <c r="P6950" i="88" a="1"/>
  <c r="P6950" i="88" s="1"/>
  <c r="P6951" i="88" a="1"/>
  <c r="P6951" i="88"/>
  <c r="P6952" i="88" a="1"/>
  <c r="P6952" i="88"/>
  <c r="P6953" i="88" a="1"/>
  <c r="P6953" i="88"/>
  <c r="P6954" i="88" a="1"/>
  <c r="P6954" i="88" s="1"/>
  <c r="P6955" i="88" a="1"/>
  <c r="P6955" i="88" s="1"/>
  <c r="P6956" i="88" a="1"/>
  <c r="P6956" i="88" s="1"/>
  <c r="P6957" i="88" a="1"/>
  <c r="P6957" i="88" s="1"/>
  <c r="P6958" i="88" a="1"/>
  <c r="P6958" i="88" s="1"/>
  <c r="P6959" i="88" a="1"/>
  <c r="P6959" i="88"/>
  <c r="P6960" i="88" a="1"/>
  <c r="P6960" i="88"/>
  <c r="P6961" i="88" a="1"/>
  <c r="P6961" i="88" s="1"/>
  <c r="P6962" i="88" a="1"/>
  <c r="P6962" i="88" s="1"/>
  <c r="P6963" i="88" a="1"/>
  <c r="P6963" i="88" s="1"/>
  <c r="P6964" i="88" a="1"/>
  <c r="P6964" i="88" s="1"/>
  <c r="P6965" i="88" a="1"/>
  <c r="P6965" i="88" s="1"/>
  <c r="P6966" i="88" a="1"/>
  <c r="P6966" i="88" s="1"/>
  <c r="P6967" i="88" a="1"/>
  <c r="P6967" i="88" s="1"/>
  <c r="P6968" i="88" a="1"/>
  <c r="P6968" i="88" s="1"/>
  <c r="P6969" i="88" a="1"/>
  <c r="P6969" i="88" s="1"/>
  <c r="P6970" i="88" a="1"/>
  <c r="P6970" i="88" s="1"/>
  <c r="P6971" i="88" a="1"/>
  <c r="P6971" i="88" s="1"/>
  <c r="P6972" i="88" a="1"/>
  <c r="P6972" i="88" s="1"/>
  <c r="P6973" i="88" a="1"/>
  <c r="P6973" i="88" s="1"/>
  <c r="P6974" i="88" a="1"/>
  <c r="P6974" i="88" s="1"/>
  <c r="P6975" i="88" a="1"/>
  <c r="P6975" i="88" s="1"/>
  <c r="P6976" i="88" a="1"/>
  <c r="P6976" i="88" s="1"/>
  <c r="P6977" i="88" a="1"/>
  <c r="P6977" i="88" s="1"/>
  <c r="P6978" i="88" a="1"/>
  <c r="P6978" i="88" s="1"/>
  <c r="P6979" i="88" a="1"/>
  <c r="P6979" i="88" s="1"/>
  <c r="P6980" i="88" a="1"/>
  <c r="P6980" i="88" s="1"/>
  <c r="P6981" i="88" a="1"/>
  <c r="P6981" i="88" s="1"/>
  <c r="P6982" i="88" a="1"/>
  <c r="P6982" i="88"/>
  <c r="P6983" i="88" a="1"/>
  <c r="P6983" i="88" s="1"/>
  <c r="P6984" i="88" a="1"/>
  <c r="P6984" i="88"/>
  <c r="P6985" i="88" a="1"/>
  <c r="P6985" i="88" s="1"/>
  <c r="P6986" i="88" a="1"/>
  <c r="P6986" i="88" s="1"/>
  <c r="P6987" i="88" a="1"/>
  <c r="P6987" i="88" s="1"/>
  <c r="P6988" i="88" a="1"/>
  <c r="P6988" i="88"/>
  <c r="P6989" i="88" a="1"/>
  <c r="P6989" i="88"/>
  <c r="P6990" i="88" a="1"/>
  <c r="P6990" i="88" s="1"/>
  <c r="P6991" i="88" a="1"/>
  <c r="P6991" i="88" s="1"/>
  <c r="P6992" i="88" a="1"/>
  <c r="P6992" i="88" s="1"/>
  <c r="P6993" i="88" a="1"/>
  <c r="P6993" i="88" s="1"/>
  <c r="P6994" i="88" a="1"/>
  <c r="P6994" i="88" s="1"/>
  <c r="P6995" i="88" a="1"/>
  <c r="P6995" i="88" s="1"/>
  <c r="P6996" i="88" a="1"/>
  <c r="P6996" i="88"/>
  <c r="P6997" i="88" a="1"/>
  <c r="P6997" i="88" s="1"/>
  <c r="P6998" i="88" a="1"/>
  <c r="P6998" i="88" s="1"/>
  <c r="P6999" i="88" a="1"/>
  <c r="P6999" i="88"/>
  <c r="P7000" i="88" a="1"/>
  <c r="P7000" i="88" s="1"/>
  <c r="P7001" i="88" a="1"/>
  <c r="P7001" i="88"/>
  <c r="P7002" i="88" a="1"/>
  <c r="P7002" i="88" s="1"/>
  <c r="P7003" i="88" a="1"/>
  <c r="P7003" i="88" s="1"/>
  <c r="P7004" i="88" a="1"/>
  <c r="P7004" i="88" s="1"/>
  <c r="P7005" i="88" a="1"/>
  <c r="P7005" i="88" s="1"/>
  <c r="P7006" i="88" a="1"/>
  <c r="P7006" i="88" s="1"/>
  <c r="P7007" i="88" a="1"/>
  <c r="P7007" i="88" s="1"/>
  <c r="P7008" i="88" a="1"/>
  <c r="P7008" i="88" s="1"/>
  <c r="P7009" i="88" a="1"/>
  <c r="P7009" i="88" s="1"/>
  <c r="P7010" i="88" a="1"/>
  <c r="P7010" i="88" s="1"/>
  <c r="P7011" i="88" a="1"/>
  <c r="P7011" i="88" s="1"/>
  <c r="P7012" i="88" a="1"/>
  <c r="P7012" i="88" s="1"/>
  <c r="P7013" i="88" a="1"/>
  <c r="P7013" i="88"/>
  <c r="P7014" i="88" a="1"/>
  <c r="P7014" i="88" s="1"/>
  <c r="P7015" i="88" a="1"/>
  <c r="P7015" i="88" s="1"/>
  <c r="P7016" i="88" a="1"/>
  <c r="P7016" i="88" s="1"/>
  <c r="P7017" i="88" a="1"/>
  <c r="P7017" i="88" s="1"/>
  <c r="P7018" i="88" a="1"/>
  <c r="P7018" i="88" s="1"/>
  <c r="P7019" i="88" a="1"/>
  <c r="P7019" i="88" s="1"/>
  <c r="P7020" i="88" a="1"/>
  <c r="P7020" i="88" s="1"/>
  <c r="P7021" i="88" a="1"/>
  <c r="P7021" i="88" s="1"/>
  <c r="P7022" i="88" a="1"/>
  <c r="P7022" i="88" s="1"/>
  <c r="P7023" i="88" a="1"/>
  <c r="P7023" i="88"/>
  <c r="P7024" i="88" a="1"/>
  <c r="P7024" i="88"/>
  <c r="P7025" i="88" a="1"/>
  <c r="P7025" i="88" s="1"/>
  <c r="P7026" i="88" a="1"/>
  <c r="P7026" i="88" s="1"/>
  <c r="P7027" i="88" a="1"/>
  <c r="P7027" i="88" s="1"/>
  <c r="P7028" i="88" a="1"/>
  <c r="P7028" i="88" s="1"/>
  <c r="P7029" i="88" a="1"/>
  <c r="P7029" i="88" s="1"/>
  <c r="P7030" i="88" a="1"/>
  <c r="P7030" i="88" s="1"/>
  <c r="P7031" i="88" a="1"/>
  <c r="P7031" i="88" s="1"/>
  <c r="P7032" i="88" a="1"/>
  <c r="P7032" i="88" s="1"/>
  <c r="P7033" i="88" a="1"/>
  <c r="P7033" i="88" s="1"/>
  <c r="P7034" i="88" a="1"/>
  <c r="P7034" i="88" s="1"/>
  <c r="P7035" i="88" a="1"/>
  <c r="P7035" i="88" s="1"/>
  <c r="P7036" i="88" a="1"/>
  <c r="P7036" i="88" s="1"/>
  <c r="P7037" i="88" a="1"/>
  <c r="P7037" i="88" s="1"/>
  <c r="P7038" i="88" a="1"/>
  <c r="P7038" i="88" s="1"/>
  <c r="P7039" i="88" a="1"/>
  <c r="P7039" i="88" s="1"/>
  <c r="P7040" i="88" a="1"/>
  <c r="P7040" i="88" s="1"/>
  <c r="P7041" i="88" a="1"/>
  <c r="P7041" i="88" s="1"/>
  <c r="P7042" i="88" a="1"/>
  <c r="P7042" i="88"/>
  <c r="P7043" i="88" a="1"/>
  <c r="P7043" i="88" s="1"/>
  <c r="P7044" i="88" a="1"/>
  <c r="P7044" i="88"/>
  <c r="P7045" i="88" a="1"/>
  <c r="P7045" i="88" s="1"/>
  <c r="P7046" i="88" a="1"/>
  <c r="P7046" i="88" s="1"/>
  <c r="P7047" i="88" a="1"/>
  <c r="P7047" i="88" s="1"/>
  <c r="P7048" i="88" a="1"/>
  <c r="P7048" i="88" s="1"/>
  <c r="P7049" i="88" a="1"/>
  <c r="P7049" i="88" s="1"/>
  <c r="P7050" i="88" a="1"/>
  <c r="P7050" i="88" s="1"/>
  <c r="P7051" i="88" a="1"/>
  <c r="P7051" i="88" s="1"/>
  <c r="P7052" i="88" a="1"/>
  <c r="P7052" i="88" s="1"/>
  <c r="P7053" i="88" a="1"/>
  <c r="P7053" i="88"/>
  <c r="P7054" i="88" a="1"/>
  <c r="P7054" i="88" s="1"/>
  <c r="P7055" i="88" a="1"/>
  <c r="P7055" i="88" s="1"/>
  <c r="P7056" i="88" a="1"/>
  <c r="P7056" i="88"/>
  <c r="P7057" i="88" a="1"/>
  <c r="P7057" i="88" s="1"/>
  <c r="P7058" i="88" a="1"/>
  <c r="P7058" i="88" s="1"/>
  <c r="P7059" i="88" a="1"/>
  <c r="P7059" i="88"/>
  <c r="P7060" i="88" a="1"/>
  <c r="P7060" i="88" s="1"/>
  <c r="P7061" i="88" a="1"/>
  <c r="P7061" i="88"/>
  <c r="P7062" i="88" a="1"/>
  <c r="P7062" i="88" s="1"/>
  <c r="P7063" i="88" a="1"/>
  <c r="P7063" i="88" s="1"/>
  <c r="P7064" i="88" a="1"/>
  <c r="P7064" i="88" s="1"/>
  <c r="P7065" i="88" a="1"/>
  <c r="P7065" i="88" s="1"/>
  <c r="P7066" i="88" a="1"/>
  <c r="P7066" i="88" s="1"/>
  <c r="P7067" i="88" a="1"/>
  <c r="P7067" i="88"/>
  <c r="P7068" i="88" a="1"/>
  <c r="P7068" i="88" s="1"/>
  <c r="P7069" i="88" a="1"/>
  <c r="P7069" i="88" s="1"/>
  <c r="P7070" i="88" a="1"/>
  <c r="P7070" i="88" s="1"/>
  <c r="P7071" i="88" a="1"/>
  <c r="P7071" i="88"/>
  <c r="P7072" i="88" a="1"/>
  <c r="P7072" i="88" s="1"/>
  <c r="P7073" i="88" a="1"/>
  <c r="P7073" i="88" s="1"/>
  <c r="P7074" i="88" a="1"/>
  <c r="P7074" i="88" s="1"/>
  <c r="P7075" i="88" a="1"/>
  <c r="P7075" i="88" s="1"/>
  <c r="P7076" i="88" a="1"/>
  <c r="P7076" i="88" s="1"/>
  <c r="P7077" i="88" a="1"/>
  <c r="P7077" i="88" s="1"/>
  <c r="P7078" i="88" a="1"/>
  <c r="P7078" i="88"/>
  <c r="P7079" i="88" a="1"/>
  <c r="P7079" i="88" s="1"/>
  <c r="P7080" i="88" a="1"/>
  <c r="P7080" i="88"/>
  <c r="P7081" i="88" a="1"/>
  <c r="P7081" i="88" s="1"/>
  <c r="P7082" i="88" a="1"/>
  <c r="P7082" i="88" s="1"/>
  <c r="P7083" i="88" a="1"/>
  <c r="P7083" i="88" s="1"/>
  <c r="P7084" i="88" a="1"/>
  <c r="P7084" i="88" s="1"/>
  <c r="P7085" i="88" a="1"/>
  <c r="P7085" i="88" s="1"/>
  <c r="P7086" i="88" a="1"/>
  <c r="P7086" i="88" s="1"/>
  <c r="P7087" i="88" a="1"/>
  <c r="P7087" i="88" s="1"/>
  <c r="P7088" i="88" a="1"/>
  <c r="P7088" i="88" s="1"/>
  <c r="P7089" i="88" a="1"/>
  <c r="P7089" i="88"/>
  <c r="P7090" i="88" a="1"/>
  <c r="P7090" i="88"/>
  <c r="P7091" i="88" a="1"/>
  <c r="P7091" i="88" s="1"/>
  <c r="P7092" i="88" a="1"/>
  <c r="P7092" i="88"/>
  <c r="P7093" i="88" a="1"/>
  <c r="P7093" i="88" s="1"/>
  <c r="P7094" i="88" a="1"/>
  <c r="P7094" i="88" s="1"/>
  <c r="P7095" i="88" a="1"/>
  <c r="P7095" i="88"/>
  <c r="P7096" i="88" a="1"/>
  <c r="P7096" i="88" s="1"/>
  <c r="P7097" i="88" a="1"/>
  <c r="P7097" i="88" s="1"/>
  <c r="P7098" i="88" a="1"/>
  <c r="P7098" i="88" s="1"/>
  <c r="P7099" i="88" a="1"/>
  <c r="P7099" i="88" s="1"/>
  <c r="P7100" i="88" a="1"/>
  <c r="P7100" i="88" s="1"/>
  <c r="P7101" i="88" a="1"/>
  <c r="P7101" i="88" s="1"/>
  <c r="P7102" i="88" a="1"/>
  <c r="P7102" i="88" s="1"/>
  <c r="P7103" i="88" a="1"/>
  <c r="P7103" i="88"/>
  <c r="P7104" i="88" a="1"/>
  <c r="P7104" i="88" s="1"/>
  <c r="P7105" i="88" a="1"/>
  <c r="P7105" i="88" s="1"/>
  <c r="P7106" i="88" a="1"/>
  <c r="P7106" i="88" s="1"/>
  <c r="P7107" i="88" a="1"/>
  <c r="P7107" i="88"/>
  <c r="P7108" i="88" a="1"/>
  <c r="P7108" i="88" s="1"/>
  <c r="P7109" i="88" a="1"/>
  <c r="P7109" i="88"/>
  <c r="P7110" i="88" a="1"/>
  <c r="P7110" i="88" s="1"/>
  <c r="P7111" i="88" a="1"/>
  <c r="P7111" i="88" s="1"/>
  <c r="P7112" i="88" a="1"/>
  <c r="P7112" i="88" s="1"/>
  <c r="P7113" i="88" a="1"/>
  <c r="P7113" i="88" s="1"/>
  <c r="P7114" i="88" a="1"/>
  <c r="P7114" i="88"/>
  <c r="P7115" i="88" a="1"/>
  <c r="P7115" i="88" s="1"/>
  <c r="P7116" i="88" a="1"/>
  <c r="P7116" i="88"/>
  <c r="P7117" i="88" a="1"/>
  <c r="P7117" i="88" s="1"/>
  <c r="P7118" i="88" a="1"/>
  <c r="P7118" i="88" s="1"/>
  <c r="P7119" i="88" a="1"/>
  <c r="P7119" i="88" s="1"/>
  <c r="P7120" i="88" a="1"/>
  <c r="P7120" i="88" s="1"/>
  <c r="P7121" i="88" a="1"/>
  <c r="P7121" i="88" s="1"/>
  <c r="P7122" i="88" a="1"/>
  <c r="P7122" i="88" s="1"/>
  <c r="P7123" i="88" a="1"/>
  <c r="P7123" i="88" s="1"/>
  <c r="P7124" i="88" a="1"/>
  <c r="P7124" i="88" s="1"/>
  <c r="P7125" i="88" a="1"/>
  <c r="P7125" i="88" s="1"/>
  <c r="P7126" i="88" a="1"/>
  <c r="P7126" i="88" s="1"/>
  <c r="P7127" i="88" a="1"/>
  <c r="P7127" i="88" s="1"/>
  <c r="P7128" i="88" a="1"/>
  <c r="P7128" i="88" s="1"/>
  <c r="P7129" i="88" a="1"/>
  <c r="P7129" i="88" s="1"/>
  <c r="P7130" i="88" a="1"/>
  <c r="P7130" i="88" s="1"/>
  <c r="P7131" i="88" a="1"/>
  <c r="P7131" i="88" s="1"/>
  <c r="P7132" i="88" a="1"/>
  <c r="P7132" i="88" s="1"/>
  <c r="P7133" i="88" a="1"/>
  <c r="P7133" i="88" s="1"/>
  <c r="P7134" i="88" a="1"/>
  <c r="P7134" i="88" s="1"/>
  <c r="P7135" i="88" a="1"/>
  <c r="P7135" i="88" s="1"/>
  <c r="P7136" i="88" a="1"/>
  <c r="P7136" i="88" s="1"/>
  <c r="P7137" i="88" a="1"/>
  <c r="P7137" i="88" s="1"/>
  <c r="P7138" i="88" a="1"/>
  <c r="P7138" i="88"/>
  <c r="P7139" i="88" a="1"/>
  <c r="P7139" i="88" s="1"/>
  <c r="P7140" i="88" a="1"/>
  <c r="P7140" i="88"/>
  <c r="P7141" i="88" a="1"/>
  <c r="P7141" i="88" s="1"/>
  <c r="P7142" i="88" a="1"/>
  <c r="P7142" i="88" s="1"/>
  <c r="P7143" i="88" a="1"/>
  <c r="P7143" i="88" s="1"/>
  <c r="P7144" i="88" a="1"/>
  <c r="P7144" i="88" s="1"/>
  <c r="P7145" i="88" a="1"/>
  <c r="P7145" i="88" s="1"/>
  <c r="P7146" i="88" a="1"/>
  <c r="P7146" i="88"/>
  <c r="P7147" i="88" a="1"/>
  <c r="P7147" i="88" s="1"/>
  <c r="P7148" i="88" a="1"/>
  <c r="P7148" i="88" s="1"/>
  <c r="P7149" i="88" a="1"/>
  <c r="P7149" i="88" s="1"/>
  <c r="P7150" i="88" a="1"/>
  <c r="P7150" i="88"/>
  <c r="P7151" i="88" a="1"/>
  <c r="P7151" i="88" s="1"/>
  <c r="P7152" i="88" a="1"/>
  <c r="P7152" i="88"/>
  <c r="P7153" i="88" a="1"/>
  <c r="P7153" i="88" s="1"/>
  <c r="P7154" i="88" a="1"/>
  <c r="P7154" i="88" s="1"/>
  <c r="P7155" i="88" a="1"/>
  <c r="P7155" i="88"/>
  <c r="P7156" i="88" a="1"/>
  <c r="P7156" i="88" s="1"/>
  <c r="P7157" i="88" a="1"/>
  <c r="P7157" i="88"/>
  <c r="P7158" i="88" a="1"/>
  <c r="P7158" i="88" s="1"/>
  <c r="P7159" i="88" a="1"/>
  <c r="P7159" i="88" s="1"/>
  <c r="P7160" i="88" a="1"/>
  <c r="P7160" i="88" s="1"/>
  <c r="P7161" i="88" a="1"/>
  <c r="P7161" i="88" s="1"/>
  <c r="P7162" i="88" a="1"/>
  <c r="P7162" i="88"/>
  <c r="P7163" i="88" a="1"/>
  <c r="P7163" i="88" s="1"/>
  <c r="P7164" i="88" a="1"/>
  <c r="P7164" i="88"/>
  <c r="P7165" i="88" a="1"/>
  <c r="P7165" i="88" s="1"/>
  <c r="P7166" i="88" a="1"/>
  <c r="P7166" i="88" s="1"/>
  <c r="P7167" i="88" a="1"/>
  <c r="P7167" i="88" s="1"/>
  <c r="P7168" i="88" a="1"/>
  <c r="P7168" i="88" s="1"/>
  <c r="P7169" i="88" a="1"/>
  <c r="P7169" i="88"/>
  <c r="P7170" i="88" a="1"/>
  <c r="P7170" i="88" s="1"/>
  <c r="P7171" i="88" a="1"/>
  <c r="P7171" i="88" s="1"/>
  <c r="P7172" i="88" a="1"/>
  <c r="P7172" i="88" s="1"/>
  <c r="P7173" i="88" a="1"/>
  <c r="P7173" i="88" s="1"/>
  <c r="P7174" i="88" a="1"/>
  <c r="P7174" i="88" s="1"/>
  <c r="P7175" i="88" a="1"/>
  <c r="P7175" i="88" s="1"/>
  <c r="P7176" i="88" a="1"/>
  <c r="P7176" i="88"/>
  <c r="P7177" i="88" a="1"/>
  <c r="P7177" i="88" s="1"/>
  <c r="P7178" i="88" a="1"/>
  <c r="P7178" i="88" s="1"/>
  <c r="P7179" i="88" a="1"/>
  <c r="P7179" i="88" s="1"/>
  <c r="P7180" i="88" a="1"/>
  <c r="P7180" i="88" s="1"/>
  <c r="P7181" i="88" a="1"/>
  <c r="P7181" i="88" s="1"/>
  <c r="P7182" i="88" a="1"/>
  <c r="P7182" i="88" s="1"/>
  <c r="P7183" i="88" a="1"/>
  <c r="P7183" i="88" s="1"/>
  <c r="P7184" i="88" a="1"/>
  <c r="P7184" i="88" s="1"/>
  <c r="P7185" i="88" a="1"/>
  <c r="P7185" i="88" s="1"/>
  <c r="P7186" i="88" a="1"/>
  <c r="P7186" i="88" s="1"/>
  <c r="P7187" i="88" a="1"/>
  <c r="P7187" i="88" s="1"/>
  <c r="P7188" i="88" a="1"/>
  <c r="P7188" i="88"/>
  <c r="P7189" i="88" a="1"/>
  <c r="P7189" i="88" s="1"/>
  <c r="P7190" i="88" a="1"/>
  <c r="P7190" i="88" s="1"/>
  <c r="P7191" i="88" a="1"/>
  <c r="P7191" i="88" s="1"/>
  <c r="P7192" i="88" a="1"/>
  <c r="P7192" i="88" s="1"/>
  <c r="P7193" i="88" a="1"/>
  <c r="P7193" i="88"/>
  <c r="P7194" i="88" a="1"/>
  <c r="P7194" i="88" s="1"/>
  <c r="P7195" i="88" a="1"/>
  <c r="P7195" i="88" s="1"/>
  <c r="P7196" i="88" a="1"/>
  <c r="P7196" i="88" s="1"/>
  <c r="P7197" i="88" a="1"/>
  <c r="P7197" i="88" s="1"/>
  <c r="P7198" i="88" a="1"/>
  <c r="P7198" i="88"/>
  <c r="P7199" i="88" a="1"/>
  <c r="P7199" i="88" s="1"/>
  <c r="P7200" i="88" a="1"/>
  <c r="P7200" i="88"/>
  <c r="P7201" i="88" a="1"/>
  <c r="P7201" i="88" s="1"/>
  <c r="P7202" i="88" a="1"/>
  <c r="P7202" i="88" s="1"/>
  <c r="P7203" i="88" a="1"/>
  <c r="P7203" i="88" s="1"/>
  <c r="P7204" i="88" a="1"/>
  <c r="P7204" i="88"/>
  <c r="P7205" i="88" a="1"/>
  <c r="P7205" i="88" s="1"/>
  <c r="P7206" i="88" a="1"/>
  <c r="P7206" i="88" s="1"/>
  <c r="P7207" i="88" a="1"/>
  <c r="P7207" i="88" s="1"/>
  <c r="P7208" i="88" a="1"/>
  <c r="P7208" i="88" s="1"/>
  <c r="P7209" i="88" a="1"/>
  <c r="P7209" i="88" s="1"/>
  <c r="P7210" i="88" a="1"/>
  <c r="P7210" i="88"/>
  <c r="P7211" i="88" a="1"/>
  <c r="P7211" i="88" s="1"/>
  <c r="P7212" i="88" a="1"/>
  <c r="P7212" i="88"/>
  <c r="P7213" i="88" a="1"/>
  <c r="P7213" i="88" s="1"/>
  <c r="P7214" i="88" a="1"/>
  <c r="P7214" i="88" s="1"/>
  <c r="P7215" i="88" a="1"/>
  <c r="P7215" i="88"/>
  <c r="P7216" i="88" a="1"/>
  <c r="P7216" i="88" s="1"/>
  <c r="P7217" i="88" a="1"/>
  <c r="P7217" i="88"/>
  <c r="P7218" i="88" a="1"/>
  <c r="P7218" i="88"/>
  <c r="P7219" i="88" a="1"/>
  <c r="P7219" i="88" s="1"/>
  <c r="P7220" i="88" a="1"/>
  <c r="P7220" i="88" s="1"/>
  <c r="P7221" i="88" a="1"/>
  <c r="P7221" i="88" s="1"/>
  <c r="P7222" i="88" a="1"/>
  <c r="P7222" i="88"/>
  <c r="P7223" i="88" a="1"/>
  <c r="P7223" i="88" s="1"/>
  <c r="P7224" i="88" a="1"/>
  <c r="P7224" i="88"/>
  <c r="P7225" i="88" a="1"/>
  <c r="P7225" i="88" s="1"/>
  <c r="P7226" i="88" a="1"/>
  <c r="P7226" i="88" s="1"/>
  <c r="P7227" i="88" a="1"/>
  <c r="P7227" i="88"/>
  <c r="P7228" i="88" a="1"/>
  <c r="P7228" i="88" s="1"/>
  <c r="P7229" i="88" a="1"/>
  <c r="P7229" i="88"/>
  <c r="P7230" i="88" a="1"/>
  <c r="P7230" i="88" s="1"/>
  <c r="P7231" i="88" a="1"/>
  <c r="P7231" i="88" s="1"/>
  <c r="P7232" i="88" a="1"/>
  <c r="P7232" i="88" s="1"/>
  <c r="P7233" i="88" a="1"/>
  <c r="P7233" i="88" s="1"/>
  <c r="P7234" i="88" a="1"/>
  <c r="P7234" i="88" s="1"/>
  <c r="P7235" i="88" a="1"/>
  <c r="P7235" i="88" s="1"/>
  <c r="P7236" i="88" a="1"/>
  <c r="P7236" i="88"/>
  <c r="P7237" i="88" a="1"/>
  <c r="P7237" i="88" s="1"/>
  <c r="P7238" i="88" a="1"/>
  <c r="P7238" i="88" s="1"/>
  <c r="P7239" i="88" a="1"/>
  <c r="P7239" i="88" s="1"/>
  <c r="P7240" i="88" a="1"/>
  <c r="P7240" i="88" s="1"/>
  <c r="P7241" i="88" a="1"/>
  <c r="P7241" i="88"/>
  <c r="P7242" i="88" a="1"/>
  <c r="P7242" i="88" s="1"/>
  <c r="P7243" i="88" a="1"/>
  <c r="P7243" i="88" s="1"/>
  <c r="P7244" i="88" a="1"/>
  <c r="P7244" i="88" s="1"/>
  <c r="P7245" i="88" a="1"/>
  <c r="P7245" i="88" s="1"/>
  <c r="P7246" i="88" a="1"/>
  <c r="P7246" i="88" s="1"/>
  <c r="P7247" i="88" a="1"/>
  <c r="P7247" i="88" s="1"/>
  <c r="P7248" i="88" a="1"/>
  <c r="P7248" i="88"/>
  <c r="P7249" i="88" a="1"/>
  <c r="P7249" i="88" s="1"/>
  <c r="P7250" i="88" a="1"/>
  <c r="P7250" i="88" s="1"/>
  <c r="P7251" i="88" a="1"/>
  <c r="P7251" i="88" s="1"/>
  <c r="P7252" i="88" a="1"/>
  <c r="P7252" i="88" s="1"/>
  <c r="P7253" i="88" a="1"/>
  <c r="P7253" i="88"/>
  <c r="P7254" i="88" a="1"/>
  <c r="P7254" i="88" s="1"/>
  <c r="P7255" i="88" a="1"/>
  <c r="P7255" i="88" s="1"/>
  <c r="P7256" i="88" a="1"/>
  <c r="P7256" i="88" s="1"/>
  <c r="P7257" i="88" a="1"/>
  <c r="P7257" i="88" s="1"/>
  <c r="P7258" i="88" a="1"/>
  <c r="P7258" i="88"/>
  <c r="P7259" i="88" a="1"/>
  <c r="P7259" i="88" s="1"/>
  <c r="P7260" i="88" a="1"/>
  <c r="P7260" i="88"/>
  <c r="P7261" i="88" a="1"/>
  <c r="P7261" i="88" s="1"/>
  <c r="P7262" i="88" a="1"/>
  <c r="P7262" i="88" s="1"/>
  <c r="P7263" i="88" a="1"/>
  <c r="P7263" i="88" s="1"/>
  <c r="P7264" i="88" a="1"/>
  <c r="P7264" i="88" s="1"/>
  <c r="P7265" i="88" a="1"/>
  <c r="P7265" i="88"/>
  <c r="P7266" i="88" a="1"/>
  <c r="P7266" i="88" s="1"/>
  <c r="P7267" i="88" a="1"/>
  <c r="P7267" i="88" s="1"/>
  <c r="P7268" i="88" a="1"/>
  <c r="P7268" i="88" s="1"/>
  <c r="P7269" i="88" a="1"/>
  <c r="P7269" i="88" s="1"/>
  <c r="P7270" i="88" a="1"/>
  <c r="P7270" i="88" s="1"/>
  <c r="P7271" i="88" a="1"/>
  <c r="P7271" i="88" s="1"/>
  <c r="P7272" i="88" a="1"/>
  <c r="P7272" i="88" s="1"/>
  <c r="P7273" i="88" a="1"/>
  <c r="P7273" i="88" s="1"/>
  <c r="P7274" i="88" a="1"/>
  <c r="P7274" i="88" s="1"/>
  <c r="P7275" i="88" a="1"/>
  <c r="P7275" i="88" s="1"/>
  <c r="P7276" i="88" a="1"/>
  <c r="P7276" i="88"/>
  <c r="P7277" i="88" a="1"/>
  <c r="P7277" i="88"/>
  <c r="P7278" i="88" a="1"/>
  <c r="P7278" i="88" s="1"/>
  <c r="P7279" i="88" a="1"/>
  <c r="P7279" i="88" s="1"/>
  <c r="P7280" i="88" a="1"/>
  <c r="P7280" i="88" s="1"/>
  <c r="P7281" i="88" a="1"/>
  <c r="P7281" i="88" s="1"/>
  <c r="P7282" i="88" a="1"/>
  <c r="P7282" i="88" s="1"/>
  <c r="P7283" i="88" a="1"/>
  <c r="P7283" i="88" s="1"/>
  <c r="P7284" i="88" a="1"/>
  <c r="P7284" i="88"/>
  <c r="P7285" i="88" a="1"/>
  <c r="P7285" i="88" s="1"/>
  <c r="P7286" i="88" a="1"/>
  <c r="P7286" i="88" s="1"/>
  <c r="P7287" i="88" a="1"/>
  <c r="P7287" i="88"/>
  <c r="P7288" i="88" a="1"/>
  <c r="P7288" i="88" s="1"/>
  <c r="P7289" i="88" a="1"/>
  <c r="P7289" i="88"/>
  <c r="P7290" i="88" a="1"/>
  <c r="P7290" i="88" s="1"/>
  <c r="P7291" i="88" a="1"/>
  <c r="P7291" i="88" s="1"/>
  <c r="P7292" i="88" a="1"/>
  <c r="P7292" i="88" s="1"/>
  <c r="P7293" i="88" a="1"/>
  <c r="P7293" i="88" s="1"/>
  <c r="P7294" i="88" a="1"/>
  <c r="P7294" i="88" s="1"/>
  <c r="P7295" i="88" a="1"/>
  <c r="P7295" i="88" s="1"/>
  <c r="P7296" i="88" a="1"/>
  <c r="P7296" i="88"/>
  <c r="P7297" i="88" a="1"/>
  <c r="P7297" i="88" s="1"/>
  <c r="P7298" i="88" a="1"/>
  <c r="P7298" i="88" s="1"/>
  <c r="P7299" i="88" a="1"/>
  <c r="P7299" i="88"/>
  <c r="P7300" i="88" a="1"/>
  <c r="P7300" i="88" s="1"/>
  <c r="P7301" i="88" a="1"/>
  <c r="P7301" i="88"/>
  <c r="P7302" i="88" a="1"/>
  <c r="P7302" i="88" s="1"/>
  <c r="P7303" i="88" a="1"/>
  <c r="P7303" i="88" s="1"/>
  <c r="P7304" i="88" a="1"/>
  <c r="P7304" i="88" s="1"/>
  <c r="P7305" i="88" a="1"/>
  <c r="P7305" i="88"/>
  <c r="P7306" i="88" a="1"/>
  <c r="P7306" i="88" s="1"/>
  <c r="P7307" i="88" a="1"/>
  <c r="P7307" i="88" s="1"/>
  <c r="P7308" i="88" a="1"/>
  <c r="P7308" i="88"/>
  <c r="P7309" i="88" a="1"/>
  <c r="P7309" i="88" s="1"/>
  <c r="P7310" i="88" a="1"/>
  <c r="P7310" i="88" s="1"/>
  <c r="P7311" i="88" a="1"/>
  <c r="P7311" i="88" s="1"/>
  <c r="P7312" i="88" a="1"/>
  <c r="P7312" i="88" s="1"/>
  <c r="P7313" i="88" a="1"/>
  <c r="P7313" i="88" s="1"/>
  <c r="P7314" i="88" a="1"/>
  <c r="P7314" i="88" s="1"/>
  <c r="P7315" i="88" a="1"/>
  <c r="P7315" i="88" s="1"/>
  <c r="P7316" i="88" a="1"/>
  <c r="P7316" i="88" s="1"/>
  <c r="P7317" i="88" a="1"/>
  <c r="P7317" i="88" s="1"/>
  <c r="P7318" i="88" a="1"/>
  <c r="P7318" i="88"/>
  <c r="P7319" i="88" a="1"/>
  <c r="P7319" i="88" s="1"/>
  <c r="P7320" i="88" a="1"/>
  <c r="P7320" i="88"/>
  <c r="P7321" i="88" a="1"/>
  <c r="P7321" i="88" s="1"/>
  <c r="P7322" i="88" a="1"/>
  <c r="P7322" i="88" s="1"/>
  <c r="P7323" i="88" a="1"/>
  <c r="P7323" i="88"/>
  <c r="P7324" i="88" a="1"/>
  <c r="P7324" i="88" s="1"/>
  <c r="P7325" i="88" a="1"/>
  <c r="P7325" i="88"/>
  <c r="P7326" i="88" a="1"/>
  <c r="P7326" i="88"/>
  <c r="P7327" i="88" a="1"/>
  <c r="P7327" i="88" s="1"/>
  <c r="P7328" i="88" a="1"/>
  <c r="P7328" i="88" s="1"/>
  <c r="P7329" i="88" a="1"/>
  <c r="P7329" i="88" s="1"/>
  <c r="P7330" i="88" a="1"/>
  <c r="P7330" i="88"/>
  <c r="P7331" i="88" a="1"/>
  <c r="P7331" i="88" s="1"/>
  <c r="P7332" i="88" a="1"/>
  <c r="P7332" i="88"/>
  <c r="P7333" i="88" a="1"/>
  <c r="P7333" i="88" s="1"/>
  <c r="P7334" i="88" a="1"/>
  <c r="P7334" i="88" s="1"/>
  <c r="P7335" i="88" a="1"/>
  <c r="P7335" i="88"/>
  <c r="P7336" i="88" a="1"/>
  <c r="P7336" i="88" s="1"/>
  <c r="P7337" i="88" a="1"/>
  <c r="P7337" i="88"/>
  <c r="P7338" i="88" a="1"/>
  <c r="P7338" i="88" s="1"/>
  <c r="P7339" i="88" a="1"/>
  <c r="P7339" i="88" s="1"/>
  <c r="P7340" i="88" a="1"/>
  <c r="P7340" i="88" s="1"/>
  <c r="P7341" i="88" a="1"/>
  <c r="P7341" i="88" s="1"/>
  <c r="P7342" i="88" a="1"/>
  <c r="P7342" i="88" s="1"/>
  <c r="P7343" i="88" a="1"/>
  <c r="P7343" i="88" s="1"/>
  <c r="P7344" i="88" a="1"/>
  <c r="P7344" i="88"/>
  <c r="P7345" i="88" a="1"/>
  <c r="P7345" i="88" s="1"/>
  <c r="P7346" i="88" a="1"/>
  <c r="P7346" i="88" s="1"/>
  <c r="P7347" i="88" a="1"/>
  <c r="P7347" i="88"/>
  <c r="P7348" i="88" a="1"/>
  <c r="P7348" i="88" s="1"/>
  <c r="P7349" i="88" a="1"/>
  <c r="P7349" i="88"/>
  <c r="P7350" i="88" a="1"/>
  <c r="P7350" i="88" s="1"/>
  <c r="P7351" i="88" a="1"/>
  <c r="P7351" i="88" s="1"/>
  <c r="P7352" i="88" a="1"/>
  <c r="P7352" i="88" s="1"/>
  <c r="P7353" i="88" a="1"/>
  <c r="P7353" i="88" s="1"/>
  <c r="P7354" i="88" a="1"/>
  <c r="P7354" i="88" s="1"/>
  <c r="P7355" i="88" a="1"/>
  <c r="P7355" i="88" s="1"/>
  <c r="P7356" i="88" a="1"/>
  <c r="P7356" i="88"/>
  <c r="P7357" i="88" a="1"/>
  <c r="P7357" i="88" s="1"/>
  <c r="P7358" i="88" a="1"/>
  <c r="P7358" i="88" s="1"/>
  <c r="P7359" i="88" a="1"/>
  <c r="P7359" i="88"/>
  <c r="P7360" i="88" a="1"/>
  <c r="P7360" i="88" s="1"/>
  <c r="P7361" i="88" a="1"/>
  <c r="P7361" i="88"/>
  <c r="P7362" i="88" a="1"/>
  <c r="P7362" i="88" s="1"/>
  <c r="P7363" i="88" a="1"/>
  <c r="P7363" i="88" s="1"/>
  <c r="P7364" i="88" a="1"/>
  <c r="P7364" i="88" s="1"/>
  <c r="P7365" i="88" a="1"/>
  <c r="P7365" i="88" s="1"/>
  <c r="P7366" i="88" a="1"/>
  <c r="P7366" i="88"/>
  <c r="P7367" i="88" a="1"/>
  <c r="P7367" i="88" s="1"/>
  <c r="P7368" i="88" a="1"/>
  <c r="P7368" i="88"/>
  <c r="P7369" i="88" a="1"/>
  <c r="P7369" i="88" s="1"/>
  <c r="P7370" i="88" a="1"/>
  <c r="P7370" i="88" s="1"/>
  <c r="P7371" i="88" a="1"/>
  <c r="P7371" i="88" s="1"/>
  <c r="P7372" i="88" a="1"/>
  <c r="P7372" i="88" s="1"/>
  <c r="P7373" i="88" a="1"/>
  <c r="P7373" i="88"/>
  <c r="P7374" i="88" a="1"/>
  <c r="P7374" i="88" s="1"/>
  <c r="P7375" i="88" a="1"/>
  <c r="P7375" i="88" s="1"/>
  <c r="P7376" i="88" a="1"/>
  <c r="P7376" i="88" s="1"/>
  <c r="P7377" i="88" a="1"/>
  <c r="P7377" i="88" s="1"/>
  <c r="P7378" i="88" a="1"/>
  <c r="P7378" i="88" s="1"/>
  <c r="P7379" i="88" a="1"/>
  <c r="P7379" i="88" s="1"/>
  <c r="P7380" i="88" a="1"/>
  <c r="P7380" i="88" s="1"/>
  <c r="P7381" i="88" a="1"/>
  <c r="P7381" i="88" s="1"/>
  <c r="P7382" i="88" a="1"/>
  <c r="P7382" i="88" s="1"/>
  <c r="P7383" i="88" a="1"/>
  <c r="P7383" i="88" s="1"/>
  <c r="P7384" i="88" a="1"/>
  <c r="P7384" i="88" s="1"/>
  <c r="P7385" i="88" a="1"/>
  <c r="P7385" i="88"/>
  <c r="P7386" i="88" a="1"/>
  <c r="P7386" i="88" s="1"/>
  <c r="P7387" i="88" a="1"/>
  <c r="P7387" i="88" s="1"/>
  <c r="P7388" i="88" a="1"/>
  <c r="P7388" i="88" s="1"/>
  <c r="P7389" i="88" a="1"/>
  <c r="P7389" i="88" s="1"/>
  <c r="P7390" i="88" a="1"/>
  <c r="P7390" i="88"/>
  <c r="P7391" i="88" a="1"/>
  <c r="P7391" i="88" s="1"/>
  <c r="P7392" i="88" a="1"/>
  <c r="P7392" i="88" s="1"/>
  <c r="P7393" i="88" a="1"/>
  <c r="P7393" i="88" s="1"/>
  <c r="P7394" i="88" a="1"/>
  <c r="P7394" i="88" s="1"/>
  <c r="P7395" i="88" a="1"/>
  <c r="P7395" i="88"/>
  <c r="P7396" i="88" a="1"/>
  <c r="P7396" i="88" s="1"/>
  <c r="P7397" i="88" a="1"/>
  <c r="P7397" i="88"/>
  <c r="P7398" i="88" a="1"/>
  <c r="P7398" i="88" s="1"/>
  <c r="P7399" i="88" a="1"/>
  <c r="P7399" i="88" s="1"/>
  <c r="P7400" i="88" a="1"/>
  <c r="P7400" i="88" s="1"/>
  <c r="P7401" i="88" a="1"/>
  <c r="P7401" i="88" s="1"/>
  <c r="P7402" i="88" a="1"/>
  <c r="P7402" i="88"/>
  <c r="P7403" i="88" a="1"/>
  <c r="P7403" i="88" s="1"/>
  <c r="P7404" i="88" a="1"/>
  <c r="P7404" i="88"/>
  <c r="P7405" i="88" a="1"/>
  <c r="P7405" i="88" s="1"/>
  <c r="P7406" i="88" a="1"/>
  <c r="P7406" i="88" s="1"/>
  <c r="P7407" i="88" a="1"/>
  <c r="P7407" i="88"/>
  <c r="P7408" i="88" a="1"/>
  <c r="P7408" i="88" s="1"/>
  <c r="P7409" i="88" a="1"/>
  <c r="P7409" i="88"/>
  <c r="P7410" i="88" a="1"/>
  <c r="P7410" i="88" s="1"/>
  <c r="P7411" i="88" a="1"/>
  <c r="P7411" i="88" s="1"/>
  <c r="P7412" i="88" a="1"/>
  <c r="P7412" i="88" s="1"/>
  <c r="P7413" i="88" a="1"/>
  <c r="P7413" i="88"/>
  <c r="P7414" i="88" a="1"/>
  <c r="P7414" i="88" s="1"/>
  <c r="P7415" i="88" a="1"/>
  <c r="P7415" i="88" s="1"/>
  <c r="P7416" i="88" a="1"/>
  <c r="P7416" i="88"/>
  <c r="P7417" i="88" a="1"/>
  <c r="P7417" i="88" s="1"/>
  <c r="P7418" i="88" a="1"/>
  <c r="P7418" i="88" s="1"/>
  <c r="P7419" i="88" a="1"/>
  <c r="P7419" i="88" s="1"/>
  <c r="P7420" i="88" a="1"/>
  <c r="P7420" i="88" s="1"/>
  <c r="P7421" i="88" a="1"/>
  <c r="P7421" i="88" s="1"/>
  <c r="P7422" i="88" a="1"/>
  <c r="P7422" i="88" s="1"/>
  <c r="P7423" i="88" a="1"/>
  <c r="P7423" i="88" s="1"/>
  <c r="P7424" i="88" a="1"/>
  <c r="P7424" i="88" s="1"/>
  <c r="P7425" i="88" a="1"/>
  <c r="P7425" i="88" s="1"/>
  <c r="P7426" i="88" a="1"/>
  <c r="P7426" i="88"/>
  <c r="P7427" i="88" a="1"/>
  <c r="P7427" i="88" s="1"/>
  <c r="P7428" i="88" a="1"/>
  <c r="P7428" i="88" s="1"/>
  <c r="P7429" i="88" a="1"/>
  <c r="P7429" i="88" s="1"/>
  <c r="P7430" i="88" a="1"/>
  <c r="P7430" i="88" s="1"/>
  <c r="P7431" i="88" a="1"/>
  <c r="P7431" i="88" s="1"/>
  <c r="P7432" i="88" a="1"/>
  <c r="P7432" i="88" s="1"/>
  <c r="P7433" i="88" a="1"/>
  <c r="P7433" i="88" s="1"/>
  <c r="P7434" i="88" a="1"/>
  <c r="P7434" i="88" s="1"/>
  <c r="P7435" i="88" a="1"/>
  <c r="P7435" i="88" s="1"/>
  <c r="P7436" i="88" a="1"/>
  <c r="P7436" i="88" s="1"/>
  <c r="P7437" i="88" a="1"/>
  <c r="P7437" i="88" s="1"/>
  <c r="P7438" i="88" a="1"/>
  <c r="P7438" i="88" s="1"/>
  <c r="P7439" i="88" a="1"/>
  <c r="P7439" i="88" s="1"/>
  <c r="P7440" i="88" a="1"/>
  <c r="P7440" i="88" s="1"/>
  <c r="P7441" i="88" a="1"/>
  <c r="P7441" i="88" s="1"/>
  <c r="P7442" i="88" a="1"/>
  <c r="P7442" i="88" s="1"/>
  <c r="P7443" i="88" a="1"/>
  <c r="P7443" i="88"/>
  <c r="P7444" i="88" a="1"/>
  <c r="P7444" i="88" s="1"/>
  <c r="P7445" i="88" a="1"/>
  <c r="P7445" i="88"/>
  <c r="P7446" i="88" a="1"/>
  <c r="P7446" i="88" s="1"/>
  <c r="P7447" i="88" a="1"/>
  <c r="P7447" i="88" s="1"/>
  <c r="P7448" i="88" a="1"/>
  <c r="P7448" i="88" s="1"/>
  <c r="P7449" i="88" a="1"/>
  <c r="P7449" i="88" s="1"/>
  <c r="P7450" i="88" a="1"/>
  <c r="P7450" i="88"/>
  <c r="P7451" i="88" a="1"/>
  <c r="P7451" i="88" s="1"/>
  <c r="P7452" i="88" a="1"/>
  <c r="P7452" i="88"/>
  <c r="P7453" i="88" a="1"/>
  <c r="P7453" i="88" s="1"/>
  <c r="P7454" i="88" a="1"/>
  <c r="P7454" i="88" s="1"/>
  <c r="P7455" i="88" a="1"/>
  <c r="P7455" i="88"/>
  <c r="P7456" i="88" a="1"/>
  <c r="P7456" i="88"/>
  <c r="P7457" i="88" a="1"/>
  <c r="P7457" i="88" s="1"/>
  <c r="P7458" i="88" a="1"/>
  <c r="P7458" i="88" s="1"/>
  <c r="P7459" i="88" a="1"/>
  <c r="P7459" i="88" s="1"/>
  <c r="P7460" i="88" a="1"/>
  <c r="P7460" i="88" s="1"/>
  <c r="P7461" i="88" a="1"/>
  <c r="P7461" i="88" s="1"/>
  <c r="P7462" i="88" a="1"/>
  <c r="P7462" i="88" s="1"/>
  <c r="P7463" i="88" a="1"/>
  <c r="P7463" i="88" s="1"/>
  <c r="P7464" i="88" a="1"/>
  <c r="P7464" i="88" s="1"/>
  <c r="P7465" i="88" a="1"/>
  <c r="P7465" i="88" s="1"/>
  <c r="P7466" i="88" a="1"/>
  <c r="P7466" i="88" s="1"/>
  <c r="P7467" i="88" a="1"/>
  <c r="P7467" i="88"/>
  <c r="P7468" i="88" a="1"/>
  <c r="P7468" i="88" s="1"/>
  <c r="P7469" i="88" a="1"/>
  <c r="P7469" i="88" s="1"/>
  <c r="P7470" i="88" a="1"/>
  <c r="P7470" i="88"/>
  <c r="P7471" i="88" a="1"/>
  <c r="P7471" i="88" s="1"/>
  <c r="P7472" i="88" a="1"/>
  <c r="P7472" i="88" s="1"/>
  <c r="P7473" i="88" a="1"/>
  <c r="P7473" i="88" s="1"/>
  <c r="P7474" i="88" a="1"/>
  <c r="P7474" i="88" s="1"/>
  <c r="P7475" i="88" a="1"/>
  <c r="P7475" i="88" s="1"/>
  <c r="P7476" i="88" a="1"/>
  <c r="P7476" i="88"/>
  <c r="P7477" i="88" a="1"/>
  <c r="P7477" i="88" s="1"/>
  <c r="P7478" i="88" a="1"/>
  <c r="P7478" i="88" s="1"/>
  <c r="P7479" i="88" a="1"/>
  <c r="P7479" i="88"/>
  <c r="P7480" i="88" a="1"/>
  <c r="P7480" i="88" s="1"/>
  <c r="P7481" i="88" a="1"/>
  <c r="P7481" i="88" s="1"/>
  <c r="P7482" i="88" a="1"/>
  <c r="P7482" i="88" s="1"/>
  <c r="P7483" i="88" a="1"/>
  <c r="P7483" i="88" s="1"/>
  <c r="P7484" i="88" a="1"/>
  <c r="P7484" i="88" s="1"/>
  <c r="P7485" i="88" a="1"/>
  <c r="P7485" i="88" s="1"/>
  <c r="P7486" i="88" a="1"/>
  <c r="P7486" i="88"/>
  <c r="P7487" i="88" a="1"/>
  <c r="P7487" i="88" s="1"/>
  <c r="P7488" i="88" a="1"/>
  <c r="P7488" i="88"/>
  <c r="P7489" i="88" a="1"/>
  <c r="P7489" i="88" s="1"/>
  <c r="P7490" i="88" a="1"/>
  <c r="P7490" i="88" s="1"/>
  <c r="P7491" i="88" a="1"/>
  <c r="P7491" i="88"/>
  <c r="P7492" i="88" a="1"/>
  <c r="P7492" i="88"/>
  <c r="P7493" i="88" a="1"/>
  <c r="P7493" i="88"/>
  <c r="P7494" i="88" a="1"/>
  <c r="P7494" i="88" s="1"/>
  <c r="P7495" i="88" a="1"/>
  <c r="P7495" i="88" s="1"/>
  <c r="P7496" i="88" a="1"/>
  <c r="P7496" i="88" s="1"/>
  <c r="P7497" i="88" a="1"/>
  <c r="P7497" i="88" s="1"/>
  <c r="P7498" i="88" a="1"/>
  <c r="P7498" i="88" s="1"/>
  <c r="P7499" i="88" a="1"/>
  <c r="P7499" i="88"/>
  <c r="P7500" i="88" a="1"/>
  <c r="P7500" i="88"/>
  <c r="P7501" i="88" a="1"/>
  <c r="P7501" i="88" s="1"/>
  <c r="P7502" i="88" a="1"/>
  <c r="P7502" i="88" s="1"/>
  <c r="P7503" i="88" a="1"/>
  <c r="P7503" i="88"/>
  <c r="P7504" i="88" a="1"/>
  <c r="P7504" i="88" s="1"/>
  <c r="P7505" i="88" a="1"/>
  <c r="P7505" i="88"/>
  <c r="P7506" i="88" a="1"/>
  <c r="P7506" i="88" s="1"/>
  <c r="P7507" i="88" a="1"/>
  <c r="P7507" i="88" s="1"/>
  <c r="P7508" i="88" a="1"/>
  <c r="P7508" i="88" s="1"/>
  <c r="P7509" i="88" a="1"/>
  <c r="P7509" i="88" s="1"/>
  <c r="P7510" i="88" a="1"/>
  <c r="P7510" i="88"/>
  <c r="P7511" i="88" a="1"/>
  <c r="P7511" i="88" s="1"/>
  <c r="P7512" i="88" a="1"/>
  <c r="P7512" i="88"/>
  <c r="P7513" i="88" a="1"/>
  <c r="P7513" i="88" s="1"/>
  <c r="P7514" i="88" a="1"/>
  <c r="P7514" i="88" s="1"/>
  <c r="P7515" i="88" a="1"/>
  <c r="P7515" i="88" s="1"/>
  <c r="P7516" i="88" a="1"/>
  <c r="P7516" i="88" s="1"/>
  <c r="P7517" i="88" a="1"/>
  <c r="P7517" i="88" s="1"/>
  <c r="P7518" i="88" a="1"/>
  <c r="P7518" i="88" s="1"/>
  <c r="P7519" i="88" a="1"/>
  <c r="P7519" i="88" s="1"/>
  <c r="P7520" i="88" a="1"/>
  <c r="P7520" i="88" s="1"/>
  <c r="P7521" i="88" a="1"/>
  <c r="P7521" i="88" s="1"/>
  <c r="P7522" i="88" a="1"/>
  <c r="P7522" i="88"/>
  <c r="P7523" i="88" a="1"/>
  <c r="P7523" i="88" s="1"/>
  <c r="P7524" i="88" a="1"/>
  <c r="P7524" i="88"/>
  <c r="P7525" i="88" a="1"/>
  <c r="P7525" i="88" s="1"/>
  <c r="P7526" i="88" a="1"/>
  <c r="P7526" i="88" s="1"/>
  <c r="P7527" i="88" a="1"/>
  <c r="P7527" i="88"/>
  <c r="P7528" i="88" a="1"/>
  <c r="P7528" i="88"/>
  <c r="P7529" i="88" a="1"/>
  <c r="P7529" i="88"/>
  <c r="P7530" i="88" a="1"/>
  <c r="P7530" i="88" s="1"/>
  <c r="P7531" i="88" a="1"/>
  <c r="P7531" i="88" s="1"/>
  <c r="P7532" i="88" a="1"/>
  <c r="P7532" i="88" s="1"/>
  <c r="P7533" i="88" a="1"/>
  <c r="P7533" i="88" s="1"/>
  <c r="P7534" i="88" a="1"/>
  <c r="P7534" i="88" s="1"/>
  <c r="P7535" i="88" a="1"/>
  <c r="P7535" i="88"/>
  <c r="P7536" i="88" a="1"/>
  <c r="P7536" i="88" s="1"/>
  <c r="P7537" i="88" a="1"/>
  <c r="P7537" i="88" s="1"/>
  <c r="P7538" i="88" a="1"/>
  <c r="P7538" i="88" s="1"/>
  <c r="P7539" i="88" a="1"/>
  <c r="P7539" i="88"/>
  <c r="P7540" i="88" a="1"/>
  <c r="P7540" i="88" s="1"/>
  <c r="P7541" i="88" a="1"/>
  <c r="P7541" i="88"/>
  <c r="P7542" i="88" a="1"/>
  <c r="P7542" i="88" s="1"/>
  <c r="P7543" i="88" a="1"/>
  <c r="P7543" i="88" s="1"/>
  <c r="P7544" i="88" a="1"/>
  <c r="P7544" i="88" s="1"/>
  <c r="P7545" i="88" a="1"/>
  <c r="P7545" i="88" s="1"/>
  <c r="P7546" i="88" a="1"/>
  <c r="P7546" i="88"/>
  <c r="P7547" i="88" a="1"/>
  <c r="P7547" i="88" s="1"/>
  <c r="P7548" i="88" a="1"/>
  <c r="P7548" i="88"/>
  <c r="P7549" i="88" a="1"/>
  <c r="P7549" i="88" s="1"/>
  <c r="P7550" i="88" a="1"/>
  <c r="P7550" i="88" s="1"/>
  <c r="P7551" i="88" a="1"/>
  <c r="P7551" i="88" s="1"/>
  <c r="P7552" i="88" a="1"/>
  <c r="P7552" i="88" s="1"/>
  <c r="P7553" i="88" a="1"/>
  <c r="P7553" i="88"/>
  <c r="P7554" i="88" a="1"/>
  <c r="P7554" i="88" s="1"/>
  <c r="P7555" i="88" a="1"/>
  <c r="P7555" i="88" s="1"/>
  <c r="P7556" i="88" a="1"/>
  <c r="P7556" i="88" s="1"/>
  <c r="P7557" i="88" a="1"/>
  <c r="P7557" i="88" s="1"/>
  <c r="P7558" i="88" a="1"/>
  <c r="P7558" i="88" s="1"/>
  <c r="P7559" i="88" a="1"/>
  <c r="P7559" i="88" s="1"/>
  <c r="P7560" i="88" a="1"/>
  <c r="P7560" i="88" s="1"/>
  <c r="P7561" i="88" a="1"/>
  <c r="P7561" i="88" s="1"/>
  <c r="P7562" i="88" a="1"/>
  <c r="P7562" i="88" s="1"/>
  <c r="P7563" i="88" a="1"/>
  <c r="P7563" i="88"/>
  <c r="P7564" i="88" a="1"/>
  <c r="P7564" i="88"/>
  <c r="P7565" i="88" a="1"/>
  <c r="P7565" i="88"/>
  <c r="P7566" i="88" a="1"/>
  <c r="P7566" i="88" s="1"/>
  <c r="P7567" i="88" a="1"/>
  <c r="P7567" i="88" s="1"/>
  <c r="P7568" i="88" a="1"/>
  <c r="P7568" i="88" s="1"/>
  <c r="P7569" i="88" a="1"/>
  <c r="P7569" i="88" s="1"/>
  <c r="P7570" i="88" a="1"/>
  <c r="P7570" i="88"/>
  <c r="P7571" i="88" a="1"/>
  <c r="P7571" i="88" s="1"/>
  <c r="P7572" i="88" a="1"/>
  <c r="P7572" i="88"/>
  <c r="P7573" i="88" a="1"/>
  <c r="P7573" i="88" s="1"/>
  <c r="P7574" i="88" a="1"/>
  <c r="P7574" i="88" s="1"/>
  <c r="P7575" i="88" a="1"/>
  <c r="P7575" i="88" s="1"/>
  <c r="P7576" i="88" a="1"/>
  <c r="P7576" i="88" s="1"/>
  <c r="P7577" i="88" a="1"/>
  <c r="P7577" i="88" s="1"/>
  <c r="P7578" i="88" a="1"/>
  <c r="P7578" i="88" s="1"/>
  <c r="P7579" i="88" a="1"/>
  <c r="P7579" i="88" s="1"/>
  <c r="P7580" i="88" a="1"/>
  <c r="P7580" i="88" s="1"/>
  <c r="P7581" i="88" a="1"/>
  <c r="P7581" i="88" s="1"/>
  <c r="P7582" i="88" a="1"/>
  <c r="P7582" i="88"/>
  <c r="P7583" i="88" a="1"/>
  <c r="P7583" i="88" s="1"/>
  <c r="P7584" i="88" a="1"/>
  <c r="P7584" i="88"/>
  <c r="P7585" i="88" a="1"/>
  <c r="P7585" i="88" s="1"/>
  <c r="P7586" i="88" a="1"/>
  <c r="P7586" i="88" s="1"/>
  <c r="P7587" i="88" a="1"/>
  <c r="P7587" i="88" s="1"/>
  <c r="P7588" i="88" a="1"/>
  <c r="P7588" i="88" s="1"/>
  <c r="P7589" i="88" a="1"/>
  <c r="P7589" i="88" s="1"/>
  <c r="P7590" i="88" a="1"/>
  <c r="P7590" i="88" s="1"/>
  <c r="P7591" i="88" a="1"/>
  <c r="P7591" i="88" s="1"/>
  <c r="P7592" i="88" a="1"/>
  <c r="P7592" i="88" s="1"/>
  <c r="P7593" i="88" a="1"/>
  <c r="P7593" i="88" s="1"/>
  <c r="P7594" i="88" a="1"/>
  <c r="P7594" i="88" s="1"/>
  <c r="P7595" i="88" a="1"/>
  <c r="P7595" i="88" s="1"/>
  <c r="P7596" i="88" a="1"/>
  <c r="P7596" i="88" s="1"/>
  <c r="P7597" i="88" a="1"/>
  <c r="P7597" i="88" s="1"/>
  <c r="P7598" i="88" a="1"/>
  <c r="P7598" i="88" s="1"/>
  <c r="P7599" i="88" a="1"/>
  <c r="P7599" i="88"/>
  <c r="P7600" i="88" a="1"/>
  <c r="P7600" i="88"/>
  <c r="P7601" i="88" a="1"/>
  <c r="P7601" i="88"/>
  <c r="P7602" i="88" a="1"/>
  <c r="P7602" i="88" s="1"/>
  <c r="P7603" i="88" a="1"/>
  <c r="P7603" i="88" s="1"/>
  <c r="P7604" i="88" a="1"/>
  <c r="P7604" i="88" s="1"/>
  <c r="P7605" i="88" a="1"/>
  <c r="P7605" i="88" s="1"/>
  <c r="P7606" i="88" a="1"/>
  <c r="P7606" i="88"/>
  <c r="P7607" i="88" a="1"/>
  <c r="P7607" i="88"/>
  <c r="P7608" i="88" a="1"/>
  <c r="P7608" i="88"/>
  <c r="P7609" i="88" a="1"/>
  <c r="P7609" i="88" s="1"/>
  <c r="P7610" i="88" a="1"/>
  <c r="P7610" i="88" s="1"/>
  <c r="P7611" i="88" a="1"/>
  <c r="P7611" i="88" s="1"/>
  <c r="P7612" i="88" a="1"/>
  <c r="P7612" i="88" s="1"/>
  <c r="P7613" i="88" a="1"/>
  <c r="P7613" i="88" s="1"/>
  <c r="P7614" i="88" a="1"/>
  <c r="P7614" i="88" s="1"/>
  <c r="P7615" i="88" a="1"/>
  <c r="P7615" i="88" s="1"/>
  <c r="P7616" i="88" a="1"/>
  <c r="P7616" i="88" s="1"/>
  <c r="P7617" i="88" a="1"/>
  <c r="P7617" i="88" s="1"/>
  <c r="P7618" i="88" a="1"/>
  <c r="P7618" i="88" s="1"/>
  <c r="P7619" i="88" a="1"/>
  <c r="P7619" i="88" s="1"/>
  <c r="P7620" i="88" a="1"/>
  <c r="P7620" i="88" s="1"/>
  <c r="P7621" i="88" a="1"/>
  <c r="P7621" i="88" s="1"/>
  <c r="P7622" i="88" a="1"/>
  <c r="P7622" i="88" s="1"/>
  <c r="P7623" i="88" a="1"/>
  <c r="P7623" i="88"/>
  <c r="P7624" i="88" a="1"/>
  <c r="P7624" i="88" s="1"/>
  <c r="P7625" i="88" a="1"/>
  <c r="P7625" i="88"/>
  <c r="P7626" i="88" a="1"/>
  <c r="P7626" i="88" s="1"/>
  <c r="P7627" i="88" a="1"/>
  <c r="P7627" i="88" s="1"/>
  <c r="P7628" i="88" a="1"/>
  <c r="P7628" i="88" s="1"/>
  <c r="P7629" i="88" a="1"/>
  <c r="P7629" i="88" s="1"/>
  <c r="P7630" i="88" a="1"/>
  <c r="P7630" i="88"/>
  <c r="P7631" i="88" a="1"/>
  <c r="P7631" i="88" s="1"/>
  <c r="P7632" i="88" a="1"/>
  <c r="P7632" i="88"/>
  <c r="P7633" i="88" a="1"/>
  <c r="P7633" i="88" s="1"/>
  <c r="P7634" i="88" a="1"/>
  <c r="P7634" i="88" s="1"/>
  <c r="P7635" i="88" a="1"/>
  <c r="P7635" i="88" s="1"/>
  <c r="P7636" i="88" a="1"/>
  <c r="P7636" i="88"/>
  <c r="P7637" i="88" a="1"/>
  <c r="P7637" i="88"/>
  <c r="P7638" i="88" a="1"/>
  <c r="P7638" i="88" s="1"/>
  <c r="P7639" i="88" a="1"/>
  <c r="P7639" i="88" s="1"/>
  <c r="P7640" i="88" a="1"/>
  <c r="P7640" i="88" s="1"/>
  <c r="P7641" i="88" a="1"/>
  <c r="P7641" i="88" s="1"/>
  <c r="P7642" i="88" a="1"/>
  <c r="P7642" i="88" s="1"/>
  <c r="P7643" i="88" a="1"/>
  <c r="P7643" i="88" s="1"/>
  <c r="P7644" i="88" a="1"/>
  <c r="P7644" i="88"/>
  <c r="P7645" i="88" a="1"/>
  <c r="P7645" i="88" s="1"/>
  <c r="P7646" i="88" a="1"/>
  <c r="P7646" i="88" s="1"/>
  <c r="P7647" i="88" a="1"/>
  <c r="P7647" i="88" s="1"/>
  <c r="P7648" i="88" a="1"/>
  <c r="P7648" i="88" s="1"/>
  <c r="P7649" i="88" a="1"/>
  <c r="P7649" i="88"/>
  <c r="P7650" i="88" a="1"/>
  <c r="P7650" i="88" s="1"/>
  <c r="P7651" i="88" a="1"/>
  <c r="P7651" i="88" s="1"/>
  <c r="P7652" i="88" a="1"/>
  <c r="P7652" i="88" s="1"/>
  <c r="P7653" i="88" a="1"/>
  <c r="P7653" i="88" s="1"/>
  <c r="P7654" i="88" a="1"/>
  <c r="P7654" i="88" s="1"/>
  <c r="P7655" i="88" a="1"/>
  <c r="P7655" i="88" s="1"/>
  <c r="P7656" i="88" a="1"/>
  <c r="P7656" i="88" s="1"/>
  <c r="P7657" i="88" a="1"/>
  <c r="P7657" i="88" s="1"/>
  <c r="P7658" i="88" a="1"/>
  <c r="P7658" i="88" s="1"/>
  <c r="P7659" i="88" a="1"/>
  <c r="P7659" i="88"/>
  <c r="P7660" i="88" a="1"/>
  <c r="P7660" i="88" s="1"/>
  <c r="P7661" i="88" a="1"/>
  <c r="P7661" i="88"/>
  <c r="P7662" i="88" a="1"/>
  <c r="P7662" i="88" s="1"/>
  <c r="P7663" i="88" a="1"/>
  <c r="P7663" i="88" s="1"/>
  <c r="P7664" i="88" a="1"/>
  <c r="P7664" i="88" s="1"/>
  <c r="P7665" i="88" a="1"/>
  <c r="P7665" i="88" s="1"/>
  <c r="P7666" i="88" a="1"/>
  <c r="P7666" i="88"/>
  <c r="P7667" i="88" a="1"/>
  <c r="P7667" i="88" s="1"/>
  <c r="P7668" i="88" a="1"/>
  <c r="P7668" i="88"/>
  <c r="P7669" i="88" a="1"/>
  <c r="P7669" i="88" s="1"/>
  <c r="P7670" i="88" a="1"/>
  <c r="P7670" i="88" s="1"/>
  <c r="P7671" i="88" a="1"/>
  <c r="P7671" i="88" s="1"/>
  <c r="P7672" i="88" a="1"/>
  <c r="P7672" i="88"/>
  <c r="P7673" i="88" a="1"/>
  <c r="P7673" i="88" s="1"/>
  <c r="P7674" i="88" a="1"/>
  <c r="P7674" i="88" s="1"/>
  <c r="P7675" i="88" a="1"/>
  <c r="P7675" i="88" s="1"/>
  <c r="P7676" i="88" a="1"/>
  <c r="P7676" i="88" s="1"/>
  <c r="P7677" i="88" a="1"/>
  <c r="P7677" i="88" s="1"/>
  <c r="P7678" i="88" a="1"/>
  <c r="P7678" i="88" s="1"/>
  <c r="P7679" i="88" a="1"/>
  <c r="P7679" i="88" s="1"/>
  <c r="P7680" i="88" a="1"/>
  <c r="P7680" i="88" s="1"/>
  <c r="P7681" i="88" a="1"/>
  <c r="P7681" i="88" s="1"/>
  <c r="P7682" i="88" a="1"/>
  <c r="P7682" i="88" s="1"/>
  <c r="P7683" i="88" a="1"/>
  <c r="P7683" i="88"/>
  <c r="P7684" i="88" a="1"/>
  <c r="P7684" i="88" s="1"/>
  <c r="P7685" i="88" a="1"/>
  <c r="P7685" i="88" s="1"/>
  <c r="P7686" i="88" a="1"/>
  <c r="P7686" i="88" s="1"/>
  <c r="P7687" i="88" a="1"/>
  <c r="P7687" i="88" s="1"/>
  <c r="P7688" i="88" a="1"/>
  <c r="P7688" i="88" s="1"/>
  <c r="P7689" i="88" a="1"/>
  <c r="P7689" i="88" s="1"/>
  <c r="P7690" i="88" a="1"/>
  <c r="P7690" i="88" s="1"/>
  <c r="P7691" i="88" a="1"/>
  <c r="P7691" i="88" s="1"/>
  <c r="P7692" i="88" a="1"/>
  <c r="P7692" i="88"/>
  <c r="P7693" i="88" a="1"/>
  <c r="P7693" i="88" s="1"/>
  <c r="P7694" i="88" a="1"/>
  <c r="P7694" i="88" s="1"/>
  <c r="P7695" i="88" a="1"/>
  <c r="P7695" i="88" s="1"/>
  <c r="P7696" i="88" a="1"/>
  <c r="P7696" i="88" s="1"/>
  <c r="P7697" i="88" a="1"/>
  <c r="P7697" i="88" s="1"/>
  <c r="P7698" i="88" a="1"/>
  <c r="P7698" i="88" s="1"/>
  <c r="P7699" i="88" a="1"/>
  <c r="P7699" i="88" s="1"/>
  <c r="P7700" i="88" a="1"/>
  <c r="P7700" i="88" s="1"/>
  <c r="P7701" i="88" a="1"/>
  <c r="P7701" i="88" s="1"/>
  <c r="P7702" i="88" a="1"/>
  <c r="P7702" i="88"/>
  <c r="P7703" i="88" a="1"/>
  <c r="P7703" i="88" s="1"/>
  <c r="P7704" i="88" a="1"/>
  <c r="P7704" i="88" s="1"/>
  <c r="P7705" i="88" a="1"/>
  <c r="P7705" i="88" s="1"/>
  <c r="P7706" i="88" a="1"/>
  <c r="P7706" i="88" s="1"/>
  <c r="P7707" i="88" a="1"/>
  <c r="P7707" i="88"/>
  <c r="P7708" i="88" a="1"/>
  <c r="P7708" i="88"/>
  <c r="P7709" i="88" a="1"/>
  <c r="P7709" i="88" s="1"/>
  <c r="P7710" i="88" a="1"/>
  <c r="P7710" i="88" s="1"/>
  <c r="P7711" i="88" a="1"/>
  <c r="P7711" i="88" s="1"/>
  <c r="P7712" i="88" a="1"/>
  <c r="P7712" i="88" s="1"/>
  <c r="P7713" i="88" a="1"/>
  <c r="P7713" i="88" s="1"/>
  <c r="P7714" i="88" a="1"/>
  <c r="P7714" i="88" s="1"/>
  <c r="P7715" i="88" a="1"/>
  <c r="P7715" i="88"/>
  <c r="P7716" i="88" a="1"/>
  <c r="P7716" i="88"/>
  <c r="P7717" i="88" a="1"/>
  <c r="P7717" i="88" s="1"/>
  <c r="P7718" i="88" a="1"/>
  <c r="P7718" i="88" s="1"/>
  <c r="P7719" i="88" a="1"/>
  <c r="P7719" i="88"/>
  <c r="P7720" i="88" a="1"/>
  <c r="P7720" i="88" s="1"/>
  <c r="P7721" i="88" a="1"/>
  <c r="P7721" i="88"/>
  <c r="P7722" i="88" a="1"/>
  <c r="P7722" i="88" s="1"/>
  <c r="P7723" i="88" a="1"/>
  <c r="P7723" i="88" s="1"/>
  <c r="P7724" i="88" a="1"/>
  <c r="P7724" i="88" s="1"/>
  <c r="P7725" i="88" a="1"/>
  <c r="P7725" i="88"/>
  <c r="P7726" i="88" a="1"/>
  <c r="P7726" i="88" s="1"/>
  <c r="P7727" i="88" a="1"/>
  <c r="P7727" i="88"/>
  <c r="P7728" i="88" a="1"/>
  <c r="P7728" i="88" s="1"/>
  <c r="P7729" i="88" a="1"/>
  <c r="P7729" i="88"/>
  <c r="P7730" i="88" a="1"/>
  <c r="P7730" i="88" s="1"/>
  <c r="P7731" i="88" a="1"/>
  <c r="P7731" i="88" s="1"/>
  <c r="P7732" i="88" a="1"/>
  <c r="P7732" i="88" s="1"/>
  <c r="P7733" i="88" a="1"/>
  <c r="P7733" i="88"/>
  <c r="P7734" i="88" a="1"/>
  <c r="P7734" i="88"/>
  <c r="P7735" i="88" a="1"/>
  <c r="P7735" i="88" s="1"/>
  <c r="P7736" i="88" a="1"/>
  <c r="P7736" i="88" s="1"/>
  <c r="P7737" i="88" a="1"/>
  <c r="P7737" i="88" s="1"/>
  <c r="P7738" i="88" a="1"/>
  <c r="P7738" i="88" s="1"/>
  <c r="P7739" i="88" a="1"/>
  <c r="P7739" i="88" s="1"/>
  <c r="P7740" i="88" a="1"/>
  <c r="P7740" i="88" s="1"/>
  <c r="P7741" i="88" a="1"/>
  <c r="P7741" i="88" s="1"/>
  <c r="P7742" i="88" a="1"/>
  <c r="P7742" i="88" s="1"/>
  <c r="P7743" i="88" a="1"/>
  <c r="P7743" i="88" s="1"/>
  <c r="P7744" i="88" a="1"/>
  <c r="P7744" i="88" s="1"/>
  <c r="P7745" i="88" a="1"/>
  <c r="P7745" i="88"/>
  <c r="P7746" i="88" a="1"/>
  <c r="P7746" i="88" s="1"/>
  <c r="P7747" i="88" a="1"/>
  <c r="P7747" i="88" s="1"/>
  <c r="P7748" i="88" a="1"/>
  <c r="P7748" i="88" s="1"/>
  <c r="P7749" i="88" a="1"/>
  <c r="P7749" i="88" s="1"/>
  <c r="P7750" i="88" a="1"/>
  <c r="P7750" i="88" s="1"/>
  <c r="P7751" i="88" a="1"/>
  <c r="P7751" i="88" s="1"/>
  <c r="P7752" i="88" a="1"/>
  <c r="P7752" i="88" s="1"/>
  <c r="P7753" i="88" a="1"/>
  <c r="P7753" i="88"/>
  <c r="P7754" i="88" a="1"/>
  <c r="P7754" i="88" s="1"/>
  <c r="P7755" i="88" a="1"/>
  <c r="P7755" i="88" s="1"/>
  <c r="P7756" i="88" a="1"/>
  <c r="P7756" i="88"/>
  <c r="P7757" i="88" a="1"/>
  <c r="P7757" i="88" s="1"/>
  <c r="P7758" i="88" a="1"/>
  <c r="P7758" i="88"/>
  <c r="P7759" i="88" a="1"/>
  <c r="P7759" i="88" s="1"/>
  <c r="P7760" i="88" a="1"/>
  <c r="P7760" i="88" s="1"/>
  <c r="P7761" i="88" a="1"/>
  <c r="P7761" i="88"/>
  <c r="P7762" i="88" a="1"/>
  <c r="P7762" i="88"/>
  <c r="P7763" i="88" a="1"/>
  <c r="P7763" i="88" s="1"/>
  <c r="P7764" i="88" a="1"/>
  <c r="P7764" i="88" s="1"/>
  <c r="P7765" i="88" a="1"/>
  <c r="P7765" i="88" s="1"/>
  <c r="P7766" i="88" a="1"/>
  <c r="P7766" i="88" s="1"/>
  <c r="P7767" i="88" a="1"/>
  <c r="P7767" i="88" s="1"/>
  <c r="P7768" i="88" a="1"/>
  <c r="P7768" i="88" s="1"/>
  <c r="P7769" i="88" a="1"/>
  <c r="P7769" i="88"/>
  <c r="P7770" i="88" a="1"/>
  <c r="P7770" i="88" s="1"/>
  <c r="P7771" i="88" a="1"/>
  <c r="P7771" i="88"/>
  <c r="P7772" i="88" a="1"/>
  <c r="P7772" i="88" s="1"/>
  <c r="P7773" i="88" a="1"/>
  <c r="P7773" i="88" s="1"/>
  <c r="P7774" i="88" a="1"/>
  <c r="P7774" i="88" s="1"/>
  <c r="P7775" i="88" a="1"/>
  <c r="P7775" i="88"/>
  <c r="P7776" i="88" a="1"/>
  <c r="P7776" i="88" s="1"/>
  <c r="P7777" i="88" a="1"/>
  <c r="P7777" i="88"/>
  <c r="P7778" i="88" a="1"/>
  <c r="P7778" i="88" s="1"/>
  <c r="P7779" i="88" a="1"/>
  <c r="P7779" i="88"/>
  <c r="P7780" i="88" a="1"/>
  <c r="P7780" i="88"/>
  <c r="P7781" i="88" a="1"/>
  <c r="P7781" i="88" s="1"/>
  <c r="P7782" i="88" a="1"/>
  <c r="P7782" i="88"/>
  <c r="P7783" i="88" a="1"/>
  <c r="P7783" i="88" s="1"/>
  <c r="P7784" i="88" a="1"/>
  <c r="P7784" i="88" s="1"/>
  <c r="P7785" i="88" a="1"/>
  <c r="P7785" i="88" s="1"/>
  <c r="P7786" i="88" a="1"/>
  <c r="P7786" i="88"/>
  <c r="P7787" i="88" a="1"/>
  <c r="P7787" i="88" s="1"/>
  <c r="P7788" i="88" a="1"/>
  <c r="P7788" i="88" s="1"/>
  <c r="P7789" i="88" a="1"/>
  <c r="P7789" i="88" s="1"/>
  <c r="P7790" i="88" a="1"/>
  <c r="P7790" i="88" s="1"/>
  <c r="P7791" i="88" a="1"/>
  <c r="P7791" i="88"/>
  <c r="P7792" i="88" a="1"/>
  <c r="P7792" i="88" s="1"/>
  <c r="P7793" i="88" a="1"/>
  <c r="P7793" i="88"/>
  <c r="P7794" i="88" a="1"/>
  <c r="P7794" i="88" s="1"/>
  <c r="P7795" i="88" a="1"/>
  <c r="P7795" i="88"/>
  <c r="P7796" i="88" a="1"/>
  <c r="P7796" i="88" s="1"/>
  <c r="P7797" i="88" a="1"/>
  <c r="P7797" i="88" s="1"/>
  <c r="P7798" i="88" a="1"/>
  <c r="P7798" i="88" s="1"/>
  <c r="P7799" i="88" a="1"/>
  <c r="P7799" i="88" s="1"/>
  <c r="P7800" i="88" a="1"/>
  <c r="P7800" i="88" s="1"/>
  <c r="P7801" i="88" a="1"/>
  <c r="P7801" i="88" s="1"/>
  <c r="P7802" i="88" a="1"/>
  <c r="P7802" i="88" s="1"/>
  <c r="P7803" i="88" a="1"/>
  <c r="P7803" i="88" s="1"/>
  <c r="P7804" i="88" a="1"/>
  <c r="P7804" i="88"/>
  <c r="P7805" i="88" a="1"/>
  <c r="P7805" i="88" s="1"/>
  <c r="P7806" i="88" a="1"/>
  <c r="P7806" i="88" s="1"/>
  <c r="P7807" i="88" a="1"/>
  <c r="P7807" i="88" s="1"/>
  <c r="P7808" i="88" a="1"/>
  <c r="P7808" i="88" s="1"/>
  <c r="P7809" i="88" a="1"/>
  <c r="P7809" i="88" s="1"/>
  <c r="P7810" i="88" a="1"/>
  <c r="P7810" i="88" s="1"/>
  <c r="P7811" i="88" a="1"/>
  <c r="P7811" i="88" s="1"/>
  <c r="P7812" i="88" a="1"/>
  <c r="P7812" i="88" s="1"/>
  <c r="P7813" i="88" a="1"/>
  <c r="P7813" i="88" s="1"/>
  <c r="P7814" i="88" a="1"/>
  <c r="P7814" i="88" s="1"/>
  <c r="P7815" i="88" a="1"/>
  <c r="P7815" i="88"/>
  <c r="P7816" i="88" a="1"/>
  <c r="P7816" i="88" s="1"/>
  <c r="P7817" i="88" a="1"/>
  <c r="P7817" i="88" s="1"/>
  <c r="P7818" i="88" a="1"/>
  <c r="P7818" i="88" s="1"/>
  <c r="P7819" i="88" a="1"/>
  <c r="P7819" i="88"/>
  <c r="P7820" i="88" a="1"/>
  <c r="P7820" i="88" s="1"/>
  <c r="P7821" i="88" a="1"/>
  <c r="P7821" i="88"/>
  <c r="P7822" i="88" a="1"/>
  <c r="P7822" i="88" s="1"/>
  <c r="P7823" i="88" a="1"/>
  <c r="P7823" i="88"/>
  <c r="P7824" i="88" a="1"/>
  <c r="P7824" i="88" s="1"/>
  <c r="P7825" i="88" a="1"/>
  <c r="P7825" i="88" s="1"/>
  <c r="P7826" i="88" a="1"/>
  <c r="P7826" i="88" s="1"/>
  <c r="P7827" i="88" a="1"/>
  <c r="P7827" i="88" s="1"/>
  <c r="P7828" i="88" a="1"/>
  <c r="P7828" i="88"/>
  <c r="P7829" i="88" a="1"/>
  <c r="P7829" i="88" s="1"/>
  <c r="P7830" i="88" a="1"/>
  <c r="P7830" i="88"/>
  <c r="P7831" i="88" a="1"/>
  <c r="P7831" i="88" s="1"/>
  <c r="P7832" i="88" a="1"/>
  <c r="P7832" i="88" s="1"/>
  <c r="P7833" i="88" a="1"/>
  <c r="P7833" i="88" s="1"/>
  <c r="P7834" i="88" a="1"/>
  <c r="P7834" i="88" s="1"/>
  <c r="P7835" i="88" a="1"/>
  <c r="P7835" i="88" s="1"/>
  <c r="P7836" i="88" a="1"/>
  <c r="P7836" i="88"/>
  <c r="P7837" i="88" a="1"/>
  <c r="P7837" i="88" s="1"/>
  <c r="P7838" i="88" a="1"/>
  <c r="P7838" i="88" s="1"/>
  <c r="P7839" i="88" a="1"/>
  <c r="P7839" i="88" s="1"/>
  <c r="P7840" i="88" a="1"/>
  <c r="P7840" i="88" s="1"/>
  <c r="P7841" i="88" a="1"/>
  <c r="P7841" i="88"/>
  <c r="P7842" i="88" a="1"/>
  <c r="P7842" i="88" s="1"/>
  <c r="P7843" i="88" a="1"/>
  <c r="P7843" i="88" s="1"/>
  <c r="P7844" i="88" a="1"/>
  <c r="P7844" i="88" s="1"/>
  <c r="P7845" i="88" a="1"/>
  <c r="P7845" i="88"/>
  <c r="P7846" i="88" a="1"/>
  <c r="P7846" i="88"/>
  <c r="P7847" i="88" a="1"/>
  <c r="P7847" i="88"/>
  <c r="P7848" i="88" a="1"/>
  <c r="P7848" i="88" s="1"/>
  <c r="P7849" i="88" a="1"/>
  <c r="P7849" i="88" s="1"/>
  <c r="P7850" i="88" a="1"/>
  <c r="P7850" i="88" s="1"/>
  <c r="P7851" i="88" a="1"/>
  <c r="P7851" i="88" s="1"/>
  <c r="P7852" i="88" a="1"/>
  <c r="P7852" i="88"/>
  <c r="P7853" i="88" a="1"/>
  <c r="P7853" i="88" s="1"/>
  <c r="P7854" i="88" a="1"/>
  <c r="P7854" i="88"/>
  <c r="P7855" i="88" a="1"/>
  <c r="P7855" i="88" s="1"/>
  <c r="P7856" i="88" a="1"/>
  <c r="P7856" i="88" s="1"/>
  <c r="P7857" i="88" a="1"/>
  <c r="P7857" i="88" s="1"/>
  <c r="P7858" i="88" a="1"/>
  <c r="P7858" i="88" s="1"/>
  <c r="P7859" i="88" a="1"/>
  <c r="P7859" i="88" s="1"/>
  <c r="P7860" i="88" a="1"/>
  <c r="P7860" i="88"/>
  <c r="P7861" i="88" a="1"/>
  <c r="P7861" i="88" s="1"/>
  <c r="P7862" i="88" a="1"/>
  <c r="P7862" i="88" s="1"/>
  <c r="P7863" i="88" a="1"/>
  <c r="P7863" i="88"/>
  <c r="P7864" i="88" a="1"/>
  <c r="P7864" i="88"/>
  <c r="P7865" i="88" a="1"/>
  <c r="P7865" i="88"/>
  <c r="P7866" i="88" a="1"/>
  <c r="P7866" i="88" s="1"/>
  <c r="P7867" i="88" a="1"/>
  <c r="P7867" i="88" s="1"/>
  <c r="P7868" i="88" a="1"/>
  <c r="P7868" i="88" s="1"/>
  <c r="P7869" i="88" a="1"/>
  <c r="P7869" i="88" s="1"/>
  <c r="P7870" i="88" a="1"/>
  <c r="P7870" i="88" s="1"/>
  <c r="P7871" i="88" a="1"/>
  <c r="P7871" i="88" s="1"/>
  <c r="P7872" i="88" a="1"/>
  <c r="P7872" i="88" s="1"/>
  <c r="P7873" i="88" a="1"/>
  <c r="P7873" i="88"/>
  <c r="P7874" i="88" a="1"/>
  <c r="P7874" i="88" s="1"/>
  <c r="P7875" i="88" a="1"/>
  <c r="P7875" i="88" s="1"/>
  <c r="P7876" i="88" a="1"/>
  <c r="P7876" i="88"/>
  <c r="P7877" i="88" a="1"/>
  <c r="P7877" i="88" s="1"/>
  <c r="P7878" i="88" a="1"/>
  <c r="P7878" i="88"/>
  <c r="P7879" i="88" a="1"/>
  <c r="P7879" i="88" s="1"/>
  <c r="P7880" i="88" a="1"/>
  <c r="P7880" i="88" s="1"/>
  <c r="P7881" i="88" a="1"/>
  <c r="P7881" i="88" s="1"/>
  <c r="P7882" i="88" a="1"/>
  <c r="P7882" i="88"/>
  <c r="P7883" i="88" a="1"/>
  <c r="P7883" i="88" s="1"/>
  <c r="P7884" i="88" a="1"/>
  <c r="P7884" i="88" s="1"/>
  <c r="P7885" i="88" a="1"/>
  <c r="P7885" i="88" s="1"/>
  <c r="P7886" i="88" a="1"/>
  <c r="P7886" i="88" s="1"/>
  <c r="P7887" i="88" a="1"/>
  <c r="P7887" i="88"/>
  <c r="P7888" i="88" a="1"/>
  <c r="P7888" i="88" s="1"/>
  <c r="P7889" i="88" a="1"/>
  <c r="P7889" i="88" s="1"/>
  <c r="P7890" i="88" a="1"/>
  <c r="P7890" i="88"/>
  <c r="P7891" i="88" a="1"/>
  <c r="P7891" i="88" s="1"/>
  <c r="P7892" i="88" a="1"/>
  <c r="P7892" i="88" s="1"/>
  <c r="P7893" i="88" a="1"/>
  <c r="P7893" i="88"/>
  <c r="P7894" i="88" a="1"/>
  <c r="P7894" i="88" s="1"/>
  <c r="P7895" i="88" a="1"/>
  <c r="P7895" i="88"/>
  <c r="P7896" i="88" a="1"/>
  <c r="P7896" i="88" s="1"/>
  <c r="P7897" i="88" a="1"/>
  <c r="P7897" i="88" s="1"/>
  <c r="P7898" i="88" a="1"/>
  <c r="P7898" i="88" s="1"/>
  <c r="P7899" i="88" a="1"/>
  <c r="P7899" i="88" s="1"/>
  <c r="P7900" i="88" a="1"/>
  <c r="P7900" i="88"/>
  <c r="P7901" i="88" a="1"/>
  <c r="P7901" i="88" s="1"/>
  <c r="P7902" i="88" a="1"/>
  <c r="P7902" i="88"/>
  <c r="P7903" i="88" a="1"/>
  <c r="P7903" i="88" s="1"/>
  <c r="P7904" i="88" a="1"/>
  <c r="P7904" i="88" s="1"/>
  <c r="P7905" i="88" a="1"/>
  <c r="P7905" i="88" s="1"/>
  <c r="P7906" i="88" a="1"/>
  <c r="P7906" i="88"/>
  <c r="P7907" i="88" a="1"/>
  <c r="P7907" i="88" s="1"/>
  <c r="P7908" i="88" a="1"/>
  <c r="P7908" i="88"/>
  <c r="P7909" i="88" a="1"/>
  <c r="P7909" i="88" s="1"/>
  <c r="P7910" i="88" a="1"/>
  <c r="P7910" i="88" s="1"/>
  <c r="P7911" i="88" a="1"/>
  <c r="P7911" i="88" s="1"/>
  <c r="P7912" i="88" a="1"/>
  <c r="P7912" i="88" s="1"/>
  <c r="P7913" i="88" a="1"/>
  <c r="P7913" i="88"/>
  <c r="P7914" i="88" a="1"/>
  <c r="P7914" i="88" s="1"/>
  <c r="P7915" i="88" a="1"/>
  <c r="P7915" i="88"/>
  <c r="P7916" i="88" a="1"/>
  <c r="P7916" i="88" s="1"/>
  <c r="P7917" i="88" a="1"/>
  <c r="P7917" i="88"/>
  <c r="P7918" i="88" a="1"/>
  <c r="P7918" i="88" s="1"/>
  <c r="P7919" i="88" a="1"/>
  <c r="P7919" i="88"/>
  <c r="P7920" i="88" a="1"/>
  <c r="P7920" i="88" s="1"/>
  <c r="P7921" i="88" a="1"/>
  <c r="P7921" i="88" s="1"/>
  <c r="P7922" i="88" a="1"/>
  <c r="P7922" i="88" s="1"/>
  <c r="P7923" i="88" a="1"/>
  <c r="P7923" i="88"/>
  <c r="P7924" i="88" a="1"/>
  <c r="P7924" i="88"/>
  <c r="P7925" i="88" a="1"/>
  <c r="P7925" i="88" s="1"/>
  <c r="P7926" i="88" a="1"/>
  <c r="P7926" i="88"/>
  <c r="P7927" i="88" a="1"/>
  <c r="P7927" i="88" s="1"/>
  <c r="P7928" i="88" a="1"/>
  <c r="P7928" i="88" s="1"/>
  <c r="P7929" i="88" a="1"/>
  <c r="P7929" i="88" s="1"/>
  <c r="P7930" i="88" a="1"/>
  <c r="P7930" i="88" s="1"/>
  <c r="P7931" i="88" a="1"/>
  <c r="P7931" i="88" s="1"/>
  <c r="P7932" i="88" a="1"/>
  <c r="P7932" i="88" s="1"/>
  <c r="P7933" i="88" a="1"/>
  <c r="P7933" i="88" s="1"/>
  <c r="P7934" i="88" a="1"/>
  <c r="P7934" i="88" s="1"/>
  <c r="P7935" i="88" a="1"/>
  <c r="P7935" i="88"/>
  <c r="P7936" i="88" a="1"/>
  <c r="P7936" i="88" s="1"/>
  <c r="P7937" i="88" a="1"/>
  <c r="P7937" i="88"/>
  <c r="P7938" i="88" a="1"/>
  <c r="P7938" i="88" s="1"/>
  <c r="P7939" i="88" a="1"/>
  <c r="P7939" i="88"/>
  <c r="P7940" i="88" a="1"/>
  <c r="P7940" i="88" s="1"/>
  <c r="P7941" i="88" a="1"/>
  <c r="P7941" i="88"/>
  <c r="P7942" i="88" a="1"/>
  <c r="P7942" i="88" s="1"/>
  <c r="P7943" i="88" a="1"/>
  <c r="P7943" i="88" s="1"/>
  <c r="P7944" i="88" a="1"/>
  <c r="P7944" i="88" s="1"/>
  <c r="P7945" i="88" a="1"/>
  <c r="P7945" i="88"/>
  <c r="P7946" i="88" a="1"/>
  <c r="P7946" i="88" s="1"/>
  <c r="P7947" i="88" a="1"/>
  <c r="P7947" i="88" s="1"/>
  <c r="P7948" i="88" a="1"/>
  <c r="P7948" i="88"/>
  <c r="P7949" i="88" a="1"/>
  <c r="P7949" i="88"/>
  <c r="P7950" i="88" a="1"/>
  <c r="P7950" i="88"/>
  <c r="P7951" i="88" a="1"/>
  <c r="P7951" i="88" s="1"/>
  <c r="P7952" i="88" a="1"/>
  <c r="P7952" i="88" s="1"/>
  <c r="P7953" i="88" a="1"/>
  <c r="P7953" i="88" s="1"/>
  <c r="P7954" i="88" a="1"/>
  <c r="P7954" i="88" s="1"/>
  <c r="P7955" i="88" a="1"/>
  <c r="P7955" i="88" s="1"/>
  <c r="P7956" i="88" a="1"/>
  <c r="P7956" i="88" s="1"/>
  <c r="P7957" i="88" a="1"/>
  <c r="P7957" i="88" s="1"/>
  <c r="P7958" i="88" a="1"/>
  <c r="P7958" i="88" s="1"/>
  <c r="P7959" i="88" a="1"/>
  <c r="P7959" i="88" s="1"/>
  <c r="P7960" i="88" a="1"/>
  <c r="P7960" i="88" s="1"/>
  <c r="P7961" i="88" a="1"/>
  <c r="P7961" i="88" s="1"/>
  <c r="P7962" i="88" a="1"/>
  <c r="P7962" i="88"/>
  <c r="P7963" i="88" a="1"/>
  <c r="P7963" i="88" s="1"/>
  <c r="P7964" i="88" a="1"/>
  <c r="P7964" i="88" s="1"/>
  <c r="P7965" i="88" a="1"/>
  <c r="P7965" i="88" s="1"/>
  <c r="P7966" i="88" a="1"/>
  <c r="P7966" i="88" s="1"/>
  <c r="P7967" i="88" a="1"/>
  <c r="P7967" i="88" s="1"/>
  <c r="P7968" i="88" a="1"/>
  <c r="P7968" i="88" s="1"/>
  <c r="P7969" i="88" a="1"/>
  <c r="P7969" i="88" s="1"/>
  <c r="P7970" i="88" a="1"/>
  <c r="P7970" i="88" s="1"/>
  <c r="P7971" i="88" a="1"/>
  <c r="P7971" i="88" s="1"/>
  <c r="P7972" i="88" a="1"/>
  <c r="P7972" i="88"/>
  <c r="P7973" i="88" a="1"/>
  <c r="P7973" i="88" s="1"/>
  <c r="P7974" i="88" a="1"/>
  <c r="P7974" i="88" s="1"/>
  <c r="P7975" i="88" a="1"/>
  <c r="P7975" i="88"/>
  <c r="P7976" i="88" a="1"/>
  <c r="P7976" i="88" s="1"/>
  <c r="P7977" i="88" a="1"/>
  <c r="P7977" i="88" s="1"/>
  <c r="P7978" i="88" a="1"/>
  <c r="P7978" i="88" s="1"/>
  <c r="P7979" i="88" a="1"/>
  <c r="P7979" i="88" s="1"/>
  <c r="P7980" i="88" a="1"/>
  <c r="P7980" i="88" s="1"/>
  <c r="P7981" i="88" a="1"/>
  <c r="P7981" i="88" s="1"/>
  <c r="P7982" i="88" a="1"/>
  <c r="P7982" i="88" s="1"/>
  <c r="P7983" i="88" a="1"/>
  <c r="P7983" i="88" s="1"/>
  <c r="P7984" i="88" a="1"/>
  <c r="P7984" i="88" s="1"/>
  <c r="P7985" i="88" a="1"/>
  <c r="P7985" i="88" s="1"/>
  <c r="P7986" i="88" a="1"/>
  <c r="P7986" i="88" s="1"/>
  <c r="P7987" i="88" a="1"/>
  <c r="P7987" i="88" s="1"/>
  <c r="P7988" i="88" a="1"/>
  <c r="P7988" i="88" s="1"/>
  <c r="P7989" i="88" a="1"/>
  <c r="P7989" i="88"/>
  <c r="P7990" i="88" a="1"/>
  <c r="P7990" i="88" s="1"/>
  <c r="P7991" i="88" a="1"/>
  <c r="P7991" i="88"/>
  <c r="P7992" i="88" a="1"/>
  <c r="P7992" i="88" s="1"/>
  <c r="P7993" i="88" a="1"/>
  <c r="P7993" i="88" s="1"/>
  <c r="P7994" i="88" a="1"/>
  <c r="P7994" i="88" s="1"/>
  <c r="P7995" i="88" a="1"/>
  <c r="P7995" i="88" s="1"/>
  <c r="P7996" i="88" a="1"/>
  <c r="P7996" i="88"/>
  <c r="P7997" i="88" a="1"/>
  <c r="P7997" i="88" s="1"/>
  <c r="P7998" i="88" a="1"/>
  <c r="P7998" i="88"/>
  <c r="P7999" i="88" a="1"/>
  <c r="P7999" i="88" s="1"/>
  <c r="P8000" i="88" a="1"/>
  <c r="P8000" i="88" s="1"/>
  <c r="P8001" i="88" a="1"/>
  <c r="P8001" i="88" s="1"/>
  <c r="P8002" i="88" a="1"/>
  <c r="P8002" i="88"/>
  <c r="P8003" i="88" a="1"/>
  <c r="P8003" i="88" s="1"/>
  <c r="P8004" i="88" a="1"/>
  <c r="P8004" i="88"/>
  <c r="P8005" i="88" a="1"/>
  <c r="P8005" i="88" s="1"/>
  <c r="P8006" i="88" a="1"/>
  <c r="P8006" i="88" s="1"/>
  <c r="P8007" i="88" a="1"/>
  <c r="P8007" i="88"/>
  <c r="P8008" i="88" a="1"/>
  <c r="P8008" i="88" s="1"/>
  <c r="P8009" i="88" a="1"/>
  <c r="P8009" i="88"/>
  <c r="P8010" i="88" a="1"/>
  <c r="P8010" i="88" s="1"/>
  <c r="P8011" i="88" a="1"/>
  <c r="P8011" i="88"/>
  <c r="P8012" i="88" a="1"/>
  <c r="P8012" i="88" s="1"/>
  <c r="P8013" i="88" a="1"/>
  <c r="P8013" i="88" s="1"/>
  <c r="P8014" i="88" a="1"/>
  <c r="P8014" i="88" s="1"/>
  <c r="P8015" i="88" a="1"/>
  <c r="P8015" i="88" s="1"/>
  <c r="P8016" i="88" a="1"/>
  <c r="P8016" i="88" s="1"/>
  <c r="P8017" i="88" a="1"/>
  <c r="P8017" i="88" s="1"/>
  <c r="P8018" i="88" a="1"/>
  <c r="P8018" i="88" s="1"/>
  <c r="P8019" i="88" a="1"/>
  <c r="P8019" i="88" s="1"/>
  <c r="P8020" i="88" a="1"/>
  <c r="P8020" i="88"/>
  <c r="P8021" i="88" a="1"/>
  <c r="P8021" i="88"/>
  <c r="P8022" i="88" a="1"/>
  <c r="P8022" i="88" s="1"/>
  <c r="P8023" i="88" a="1"/>
  <c r="P8023" i="88" s="1"/>
  <c r="P8024" i="88" a="1"/>
  <c r="P8024" i="88" s="1"/>
  <c r="P8025" i="88" a="1"/>
  <c r="P8025" i="88" s="1"/>
  <c r="P8026" i="88" a="1"/>
  <c r="P8026" i="88" s="1"/>
  <c r="P8027" i="88" a="1"/>
  <c r="P8027" i="88" s="1"/>
  <c r="P8028" i="88" a="1"/>
  <c r="P8028" i="88" s="1"/>
  <c r="P8029" i="88" a="1"/>
  <c r="P8029" i="88" s="1"/>
  <c r="P8030" i="88" a="1"/>
  <c r="P8030" i="88" s="1"/>
  <c r="P8031" i="88" a="1"/>
  <c r="P8031" i="88" s="1"/>
  <c r="P8032" i="88" a="1"/>
  <c r="P8032" i="88" s="1"/>
  <c r="P8033" i="88" a="1"/>
  <c r="P8033" i="88" s="1"/>
  <c r="P8034" i="88" a="1"/>
  <c r="P8034" i="88" s="1"/>
  <c r="P8035" i="88" a="1"/>
  <c r="P8035" i="88"/>
  <c r="P8036" i="88" a="1"/>
  <c r="P8036" i="88" s="1"/>
  <c r="P8037" i="88" a="1"/>
  <c r="P8037" i="88"/>
  <c r="P8038" i="88" a="1"/>
  <c r="P8038" i="88" s="1"/>
  <c r="P8039" i="88" a="1"/>
  <c r="P8039" i="88" s="1"/>
  <c r="P8040" i="88" a="1"/>
  <c r="P8040" i="88" s="1"/>
  <c r="P8041" i="88" a="1"/>
  <c r="P8041" i="88" s="1"/>
  <c r="P8042" i="88" a="1"/>
  <c r="P8042" i="88" s="1"/>
  <c r="P8043" i="88" a="1"/>
  <c r="P8043" i="88" s="1"/>
  <c r="P8044" i="88" a="1"/>
  <c r="P8044" i="88"/>
  <c r="P8045" i="88" a="1"/>
  <c r="P8045" i="88" s="1"/>
  <c r="P8046" i="88" a="1"/>
  <c r="P8046" i="88" s="1"/>
  <c r="P8047" i="88" a="1"/>
  <c r="P8047" i="88" s="1"/>
  <c r="P8048" i="88" a="1"/>
  <c r="P8048" i="88" s="1"/>
  <c r="P8049" i="88" a="1"/>
  <c r="P8049" i="88" s="1"/>
  <c r="P8050" i="88" a="1"/>
  <c r="P8050" i="88" s="1"/>
  <c r="P8051" i="88" a="1"/>
  <c r="P8051" i="88" s="1"/>
  <c r="P8052" i="88" a="1"/>
  <c r="P8052" i="88"/>
  <c r="P8053" i="88" a="1"/>
  <c r="P8053" i="88" s="1"/>
  <c r="P8054" i="88" a="1"/>
  <c r="P8054" i="88" s="1"/>
  <c r="P8055" i="88" a="1"/>
  <c r="P8055" i="88" s="1"/>
  <c r="P8056" i="88" a="1"/>
  <c r="P8056" i="88" s="1"/>
  <c r="P8057" i="88" a="1"/>
  <c r="P8057" i="88" s="1"/>
  <c r="P8058" i="88" a="1"/>
  <c r="P8058" i="88" s="1"/>
  <c r="P8059" i="88" a="1"/>
  <c r="P8059" i="88" s="1"/>
  <c r="P8060" i="88" a="1"/>
  <c r="P8060" i="88" s="1"/>
  <c r="P8061" i="88" a="1"/>
  <c r="P8061" i="88"/>
  <c r="P8062" i="88" a="1"/>
  <c r="P8062" i="88" s="1"/>
  <c r="P8063" i="88" a="1"/>
  <c r="P8063" i="88" s="1"/>
  <c r="P8064" i="88" a="1"/>
  <c r="P8064" i="88" s="1"/>
  <c r="P8065" i="88" a="1"/>
  <c r="P8065" i="88" s="1"/>
  <c r="P8066" i="88" a="1"/>
  <c r="P8066" i="88" s="1"/>
  <c r="P8067" i="88" a="1"/>
  <c r="P8067" i="88" s="1"/>
  <c r="P8068" i="88" a="1"/>
  <c r="P8068" i="88"/>
  <c r="P8069" i="88" a="1"/>
  <c r="P8069" i="88" s="1"/>
  <c r="P8070" i="88" a="1"/>
  <c r="P8070" i="88"/>
  <c r="P8071" i="88" a="1"/>
  <c r="P8071" i="88" s="1"/>
  <c r="P8072" i="88" a="1"/>
  <c r="P8072" i="88" s="1"/>
  <c r="P8073" i="88" a="1"/>
  <c r="P8073" i="88" s="1"/>
  <c r="P8074" i="88" a="1"/>
  <c r="P8074" i="88"/>
  <c r="P8075" i="88" a="1"/>
  <c r="P8075" i="88" s="1"/>
  <c r="P8076" i="88" a="1"/>
  <c r="P8076" i="88"/>
  <c r="P8077" i="88" a="1"/>
  <c r="P8077" i="88" s="1"/>
  <c r="P8078" i="88" a="1"/>
  <c r="P8078" i="88" s="1"/>
  <c r="P8079" i="88" a="1"/>
  <c r="P8079" i="88"/>
  <c r="P8080" i="88" a="1"/>
  <c r="P8080" i="88"/>
  <c r="P8081" i="88" a="1"/>
  <c r="P8081" i="88" s="1"/>
  <c r="P8082" i="88" a="1"/>
  <c r="P8082" i="88" s="1"/>
  <c r="P8083" i="88" a="1"/>
  <c r="P8083" i="88" s="1"/>
  <c r="P8084" i="88" a="1"/>
  <c r="P8084" i="88" s="1"/>
  <c r="P8085" i="88" a="1"/>
  <c r="P8085" i="88"/>
  <c r="P8086" i="88" a="1"/>
  <c r="P8086" i="88" s="1"/>
  <c r="P8087" i="88" a="1"/>
  <c r="P8087" i="88" s="1"/>
  <c r="P8088" i="88" a="1"/>
  <c r="P8088" i="88" s="1"/>
  <c r="P8089" i="88" a="1"/>
  <c r="P8089" i="88" s="1"/>
  <c r="P8090" i="88" a="1"/>
  <c r="P8090" i="88" s="1"/>
  <c r="P8091" i="88" a="1"/>
  <c r="P8091" i="88" s="1"/>
  <c r="P8092" i="88" a="1"/>
  <c r="P8092" i="88" s="1"/>
  <c r="P8093" i="88" a="1"/>
  <c r="P8093" i="88"/>
  <c r="P8094" i="88" a="1"/>
  <c r="P8094" i="88" s="1"/>
  <c r="P8095" i="88" a="1"/>
  <c r="P8095" i="88" s="1"/>
  <c r="P8096" i="88" a="1"/>
  <c r="P8096" i="88" s="1"/>
  <c r="P8097" i="88" a="1"/>
  <c r="P8097" i="88" s="1"/>
  <c r="P8098" i="88" a="1"/>
  <c r="P8098" i="88" s="1"/>
  <c r="P8099" i="88" a="1"/>
  <c r="P8099" i="88" s="1"/>
  <c r="P8100" i="88" a="1"/>
  <c r="P8100" i="88" s="1"/>
  <c r="P8101" i="88" a="1"/>
  <c r="P8101" i="88" s="1"/>
  <c r="P8102" i="88" a="1"/>
  <c r="P8102" i="88" s="1"/>
  <c r="P8103" i="88" a="1"/>
  <c r="P8103" i="88"/>
  <c r="P8104" i="88" a="1"/>
  <c r="P8104" i="88" s="1"/>
  <c r="P8105" i="88" a="1"/>
  <c r="P8105" i="88"/>
  <c r="P8106" i="88" a="1"/>
  <c r="P8106" i="88"/>
  <c r="P8107" i="88" a="1"/>
  <c r="P8107" i="88" s="1"/>
  <c r="P8108" i="88" a="1"/>
  <c r="P8108" i="88" s="1"/>
  <c r="P8109" i="88" a="1"/>
  <c r="P8109" i="88"/>
  <c r="P8110" i="88" a="1"/>
  <c r="P8110" i="88" s="1"/>
  <c r="P8111" i="88" a="1"/>
  <c r="P8111" i="88"/>
  <c r="P8112" i="88" a="1"/>
  <c r="P8112" i="88" s="1"/>
  <c r="P8113" i="88" a="1"/>
  <c r="P8113" i="88" s="1"/>
  <c r="P8114" i="88" a="1"/>
  <c r="P8114" i="88" s="1"/>
  <c r="P8115" i="88" a="1"/>
  <c r="P8115" i="88" s="1"/>
  <c r="P8116" i="88" a="1"/>
  <c r="P8116" i="88" s="1"/>
  <c r="P8117" i="88" a="1"/>
  <c r="P8117" i="88" s="1"/>
  <c r="P8118" i="88" a="1"/>
  <c r="P8118" i="88"/>
  <c r="P8119" i="88" a="1"/>
  <c r="P8119" i="88"/>
  <c r="P8120" i="88" a="1"/>
  <c r="P8120" i="88" s="1"/>
  <c r="P8121" i="88" a="1"/>
  <c r="P8121" i="88" s="1"/>
  <c r="P8122" i="88" a="1"/>
  <c r="P8122" i="88"/>
  <c r="P8123" i="88" a="1"/>
  <c r="P8123" i="88" s="1"/>
  <c r="P8124" i="88" a="1"/>
  <c r="P8124" i="88" s="1"/>
  <c r="P8125" i="88" a="1"/>
  <c r="P8125" i="88" s="1"/>
  <c r="P8126" i="88" a="1"/>
  <c r="P8126" i="88" s="1"/>
  <c r="P8127" i="88" a="1"/>
  <c r="P8127" i="88" s="1"/>
  <c r="P8128" i="88" a="1"/>
  <c r="P8128" i="88" s="1"/>
  <c r="P8129" i="88" a="1"/>
  <c r="P8129" i="88"/>
  <c r="P8130" i="88" a="1"/>
  <c r="P8130" i="88" s="1"/>
  <c r="P8131" i="88" a="1"/>
  <c r="P8131" i="88"/>
  <c r="P8132" i="88" a="1"/>
  <c r="P8132" i="88" s="1"/>
  <c r="P8133" i="88" a="1"/>
  <c r="P8133" i="88" s="1"/>
  <c r="P8134" i="88" a="1"/>
  <c r="P8134" i="88"/>
  <c r="P8135" i="88" a="1"/>
  <c r="P8135" i="88" s="1"/>
  <c r="P8136" i="88" a="1"/>
  <c r="P8136" i="88" s="1"/>
  <c r="P8137" i="88" a="1"/>
  <c r="P8137" i="88"/>
  <c r="P8138" i="88" a="1"/>
  <c r="P8138" i="88" s="1"/>
  <c r="P8139" i="88" a="1"/>
  <c r="P8139" i="88"/>
  <c r="P8140" i="88" a="1"/>
  <c r="P8140" i="88" s="1"/>
  <c r="P8141" i="88" a="1"/>
  <c r="P8141" i="88" s="1"/>
  <c r="P8142" i="88" a="1"/>
  <c r="P8142" i="88"/>
  <c r="P8143" i="88" a="1"/>
  <c r="P8143" i="88" s="1"/>
  <c r="P8144" i="88" a="1"/>
  <c r="P8144" i="88" s="1"/>
  <c r="P8145" i="88" a="1"/>
  <c r="P8145" i="88" s="1"/>
  <c r="P8146" i="88" a="1"/>
  <c r="P8146" i="88" s="1"/>
  <c r="P8147" i="88" a="1"/>
  <c r="P8147" i="88" s="1"/>
  <c r="P8148" i="88" a="1"/>
  <c r="P8148" i="88"/>
  <c r="P8149" i="88" a="1"/>
  <c r="P8149" i="88" s="1"/>
  <c r="P8150" i="88" a="1"/>
  <c r="P8150" i="88" s="1"/>
  <c r="P8151" i="88" a="1"/>
  <c r="P8151" i="88"/>
  <c r="P8152" i="88" a="1"/>
  <c r="P8152" i="88"/>
  <c r="P8153" i="88" a="1"/>
  <c r="P8153" i="88"/>
  <c r="P8154" i="88" a="1"/>
  <c r="P8154" i="88" s="1"/>
  <c r="P8155" i="88" a="1"/>
  <c r="P8155" i="88"/>
  <c r="P8156" i="88" a="1"/>
  <c r="P8156" i="88" s="1"/>
  <c r="P8157" i="88" a="1"/>
  <c r="P8157" i="88" s="1"/>
  <c r="P8158" i="88" a="1"/>
  <c r="P8158" i="88" s="1"/>
  <c r="P8159" i="88" a="1"/>
  <c r="P8159" i="88" s="1"/>
  <c r="P8160" i="88" a="1"/>
  <c r="P8160" i="88" s="1"/>
  <c r="P8161" i="88" a="1"/>
  <c r="P8161" i="88"/>
  <c r="P8162" i="88" a="1"/>
  <c r="P8162" i="88" s="1"/>
  <c r="P8163" i="88" a="1"/>
  <c r="P8163" i="88" s="1"/>
  <c r="P8164" i="88" a="1"/>
  <c r="P8164" i="88"/>
  <c r="P8165" i="88" a="1"/>
  <c r="P8165" i="88" s="1"/>
  <c r="P8166" i="88" a="1"/>
  <c r="P8166" i="88"/>
  <c r="P8167" i="88" a="1"/>
  <c r="P8167" i="88" s="1"/>
  <c r="P8168" i="88" a="1"/>
  <c r="P8168" i="88" s="1"/>
  <c r="P8169" i="88" a="1"/>
  <c r="P8169" i="88" s="1"/>
  <c r="P8170" i="88" a="1"/>
  <c r="P8170" i="88" s="1"/>
  <c r="P8171" i="88" a="1"/>
  <c r="P8171" i="88" s="1"/>
  <c r="P8172" i="88" a="1"/>
  <c r="P8172" i="88" s="1"/>
  <c r="P8173" i="88" a="1"/>
  <c r="P8173" i="88" s="1"/>
  <c r="P8174" i="88" a="1"/>
  <c r="P8174" i="88" s="1"/>
  <c r="P8175" i="88" a="1"/>
  <c r="P8175" i="88"/>
  <c r="P8176" i="88" a="1"/>
  <c r="P8176" i="88" s="1"/>
  <c r="P8177" i="88" a="1"/>
  <c r="P8177" i="88"/>
  <c r="P8178" i="88" a="1"/>
  <c r="P8178" i="88"/>
  <c r="P8179" i="88" a="1"/>
  <c r="P8179" i="88"/>
  <c r="P8180" i="88" a="1"/>
  <c r="P8180" i="88" s="1"/>
  <c r="P8181" i="88" a="1"/>
  <c r="P8181" i="88" s="1"/>
  <c r="P8182" i="88" a="1"/>
  <c r="P8182" i="88" s="1"/>
  <c r="P8183" i="88" a="1"/>
  <c r="P8183" i="88"/>
  <c r="P8184" i="88" a="1"/>
  <c r="P8184" i="88" s="1"/>
  <c r="P8185" i="88" a="1"/>
  <c r="P8185" i="88" s="1"/>
  <c r="P8186" i="88" a="1"/>
  <c r="P8186" i="88" s="1"/>
  <c r="P8187" i="88" a="1"/>
  <c r="P8187" i="88" s="1"/>
  <c r="P8188" i="88" a="1"/>
  <c r="P8188" i="88"/>
  <c r="P8189" i="88" a="1"/>
  <c r="P8189" i="88" s="1"/>
  <c r="P8190" i="88" a="1"/>
  <c r="P8190" i="88" s="1"/>
  <c r="P8191" i="88" a="1"/>
  <c r="P8191" i="88"/>
  <c r="P8192" i="88" a="1"/>
  <c r="P8192" i="88" s="1"/>
  <c r="P8193" i="88" a="1"/>
  <c r="P8193" i="88" s="1"/>
  <c r="P8194" i="88" a="1"/>
  <c r="P8194" i="88"/>
  <c r="P8195" i="88" a="1"/>
  <c r="P8195" i="88" s="1"/>
  <c r="P8196" i="88" a="1"/>
  <c r="P8196" i="88"/>
  <c r="P8197" i="88" a="1"/>
  <c r="P8197" i="88" s="1"/>
  <c r="P8198" i="88" a="1"/>
  <c r="P8198" i="88" s="1"/>
  <c r="P8199" i="88" a="1"/>
  <c r="P8199" i="88" s="1"/>
  <c r="P8200" i="88" a="1"/>
  <c r="P8200" i="88" s="1"/>
  <c r="P8201" i="88" a="1"/>
  <c r="P8201" i="88"/>
  <c r="P8202" i="88" a="1"/>
  <c r="P8202" i="88" s="1"/>
  <c r="P8203" i="88" a="1"/>
  <c r="P8203" i="88"/>
  <c r="P8204" i="88" a="1"/>
  <c r="P8204" i="88" s="1"/>
  <c r="P8205" i="88" a="1"/>
  <c r="P8205" i="88"/>
  <c r="P8206" i="88" a="1"/>
  <c r="P8206" i="88" s="1"/>
  <c r="P8207" i="88" a="1"/>
  <c r="P8207" i="88" s="1"/>
  <c r="P8208" i="88" a="1"/>
  <c r="P8208" i="88" s="1"/>
  <c r="P8209" i="88" a="1"/>
  <c r="P8209" i="88"/>
  <c r="P8210" i="88" a="1"/>
  <c r="P8210" i="88" s="1"/>
  <c r="P8211" i="88" a="1"/>
  <c r="P8211" i="88"/>
  <c r="P8212" i="88" a="1"/>
  <c r="P8212" i="88" s="1"/>
  <c r="P8213" i="88" a="1"/>
  <c r="P8213" i="88" s="1"/>
  <c r="P8214" i="88" a="1"/>
  <c r="P8214" i="88"/>
  <c r="P8215" i="88" a="1"/>
  <c r="P8215" i="88" s="1"/>
  <c r="P8216" i="88" a="1"/>
  <c r="P8216" i="88" s="1"/>
  <c r="P8217" i="88" a="1"/>
  <c r="P8217" i="88" s="1"/>
  <c r="P8218" i="88" a="1"/>
  <c r="P8218" i="88" s="1"/>
  <c r="P8219" i="88" a="1"/>
  <c r="P8219" i="88" s="1"/>
  <c r="P8220" i="88" a="1"/>
  <c r="P8220" i="88"/>
  <c r="P8221" i="88" a="1"/>
  <c r="P8221" i="88" s="1"/>
  <c r="P8222" i="88" a="1"/>
  <c r="P8222" i="88" s="1"/>
  <c r="P8223" i="88" a="1"/>
  <c r="P8223" i="88"/>
  <c r="P8224" i="88" a="1"/>
  <c r="P8224" i="88" s="1"/>
  <c r="P8225" i="88" a="1"/>
  <c r="P8225" i="88"/>
  <c r="P8226" i="88" a="1"/>
  <c r="P8226" i="88" s="1"/>
  <c r="P8227" i="88" a="1"/>
  <c r="P8227" i="88" s="1"/>
  <c r="P8228" i="88" a="1"/>
  <c r="P8228" i="88" s="1"/>
  <c r="P8229" i="88" a="1"/>
  <c r="P8229" i="88"/>
  <c r="P8230" i="88" a="1"/>
  <c r="P8230" i="88" s="1"/>
  <c r="P8231" i="88" a="1"/>
  <c r="P8231" i="88" s="1"/>
  <c r="P8232" i="88" a="1"/>
  <c r="P8232" i="88" s="1"/>
  <c r="P8233" i="88" a="1"/>
  <c r="P8233" i="88"/>
  <c r="P8234" i="88" a="1"/>
  <c r="P8234" i="88" s="1"/>
  <c r="P8235" i="88" a="1"/>
  <c r="P8235" i="88" s="1"/>
  <c r="P8236" i="88" a="1"/>
  <c r="P8236" i="88" s="1"/>
  <c r="P8237" i="88" a="1"/>
  <c r="P8237" i="88" s="1"/>
  <c r="P8238" i="88" a="1"/>
  <c r="P8238" i="88" s="1"/>
  <c r="P8239" i="88" a="1"/>
  <c r="P8239" i="88" s="1"/>
  <c r="P8240" i="88" a="1"/>
  <c r="P8240" i="88" s="1"/>
  <c r="P8241" i="88" a="1"/>
  <c r="P8241" i="88" s="1"/>
  <c r="P8242" i="88" a="1"/>
  <c r="P8242" i="88"/>
  <c r="P8243" i="88" a="1"/>
  <c r="P8243" i="88" s="1"/>
  <c r="P8244" i="88" a="1"/>
  <c r="P8244" i="88"/>
  <c r="P8245" i="88" a="1"/>
  <c r="P8245" i="88" s="1"/>
  <c r="P8246" i="88" a="1"/>
  <c r="P8246" i="88" s="1"/>
  <c r="P8247" i="88" a="1"/>
  <c r="P8247" i="88"/>
  <c r="P8248" i="88" a="1"/>
  <c r="P8248" i="88" s="1"/>
  <c r="P8249" i="88" a="1"/>
  <c r="P8249" i="88" s="1"/>
  <c r="P8250" i="88" a="1"/>
  <c r="P8250" i="88"/>
  <c r="P8251" i="88" a="1"/>
  <c r="P8251" i="88" s="1"/>
  <c r="P8252" i="88" a="1"/>
  <c r="P8252" i="88" s="1"/>
  <c r="P8253" i="88" a="1"/>
  <c r="P8253" i="88"/>
  <c r="P8254" i="88" a="1"/>
  <c r="P8254" i="88" s="1"/>
  <c r="P8255" i="88" a="1"/>
  <c r="P8255" i="88"/>
  <c r="P8256" i="88" a="1"/>
  <c r="P8256" i="88" s="1"/>
  <c r="P8257" i="88" a="1"/>
  <c r="P8257" i="88" s="1"/>
  <c r="P8258" i="88" a="1"/>
  <c r="P8258" i="88" s="1"/>
  <c r="P8259" i="88" a="1"/>
  <c r="P8259" i="88" s="1"/>
  <c r="P8260" i="88" a="1"/>
  <c r="P8260" i="88" s="1"/>
  <c r="P8261" i="88" a="1"/>
  <c r="P8261" i="88" s="1"/>
  <c r="P8262" i="88" a="1"/>
  <c r="P8262" i="88"/>
  <c r="P8263" i="88" a="1"/>
  <c r="P8263" i="88"/>
  <c r="P8264" i="88" a="1"/>
  <c r="P8264" i="88" s="1"/>
  <c r="P8265" i="88" a="1"/>
  <c r="P8265" i="88" s="1"/>
  <c r="P8266" i="88" a="1"/>
  <c r="P8266" i="88" s="1"/>
  <c r="P8267" i="88" a="1"/>
  <c r="P8267" i="88" s="1"/>
  <c r="P8268" i="88" a="1"/>
  <c r="P8268" i="88" s="1"/>
  <c r="P8269" i="88" a="1"/>
  <c r="P8269" i="88" s="1"/>
  <c r="P8270" i="88" a="1"/>
  <c r="P8270" i="88" s="1"/>
  <c r="P8271" i="88" a="1"/>
  <c r="P8271" i="88" s="1"/>
  <c r="P8272" i="88" a="1"/>
  <c r="P8272" i="88" s="1"/>
  <c r="P8273" i="88" a="1"/>
  <c r="P8273" i="88"/>
  <c r="P8274" i="88" a="1"/>
  <c r="P8274" i="88" s="1"/>
  <c r="P8275" i="88" a="1"/>
  <c r="P8275" i="88" s="1"/>
  <c r="P8276" i="88" a="1"/>
  <c r="P8276" i="88" s="1"/>
  <c r="P8277" i="88" a="1"/>
  <c r="P8277" i="88" s="1"/>
  <c r="P8278" i="88" a="1"/>
  <c r="P8278" i="88" s="1"/>
  <c r="P8279" i="88" a="1"/>
  <c r="P8279" i="88"/>
  <c r="P8280" i="88" a="1"/>
  <c r="P8280" i="88" s="1"/>
  <c r="P8281" i="88" a="1"/>
  <c r="P8281" i="88"/>
  <c r="P8282" i="88" a="1"/>
  <c r="P8282" i="88" s="1"/>
  <c r="P8283" i="88" a="1"/>
  <c r="P8283" i="88" s="1"/>
  <c r="P8284" i="88" a="1"/>
  <c r="P8284" i="88"/>
  <c r="P8285" i="88" a="1"/>
  <c r="P8285" i="88" s="1"/>
  <c r="P8286" i="88" a="1"/>
  <c r="P8286" i="88" s="1"/>
  <c r="P8287" i="88" a="1"/>
  <c r="P8287" i="88" s="1"/>
  <c r="P8288" i="88" a="1"/>
  <c r="P8288" i="88" s="1"/>
  <c r="P8289" i="88" a="1"/>
  <c r="P8289" i="88" s="1"/>
  <c r="P8290" i="88" a="1"/>
  <c r="P8290" i="88"/>
  <c r="P8291" i="88" a="1"/>
  <c r="P8291" i="88" s="1"/>
  <c r="P8292" i="88" a="1"/>
  <c r="P8292" i="88"/>
  <c r="P8293" i="88" a="1"/>
  <c r="P8293" i="88" s="1"/>
  <c r="P8294" i="88" a="1"/>
  <c r="P8294" i="88" s="1"/>
  <c r="P8295" i="88" a="1"/>
  <c r="P8295" i="88" s="1"/>
  <c r="P8296" i="88" a="1"/>
  <c r="P8296" i="88" s="1"/>
  <c r="P8297" i="88" a="1"/>
  <c r="P8297" i="88"/>
  <c r="P8298" i="88" a="1"/>
  <c r="P8298" i="88" s="1"/>
  <c r="P8299" i="88" a="1"/>
  <c r="P8299" i="88" s="1"/>
  <c r="P8300" i="88" a="1"/>
  <c r="P8300" i="88" s="1"/>
  <c r="P8301" i="88" a="1"/>
  <c r="P8301" i="88" s="1"/>
  <c r="P8302" i="88" a="1"/>
  <c r="P8302" i="88" s="1"/>
  <c r="P8303" i="88" a="1"/>
  <c r="P8303" i="88" s="1"/>
  <c r="P8304" i="88" a="1"/>
  <c r="P8304" i="88" s="1"/>
  <c r="P8305" i="88" a="1"/>
  <c r="P8305" i="88"/>
  <c r="P8306" i="88" a="1"/>
  <c r="P8306" i="88" s="1"/>
  <c r="P8307" i="88" a="1"/>
  <c r="P8307" i="88" s="1"/>
  <c r="P8308" i="88" a="1"/>
  <c r="P8308" i="88" s="1"/>
  <c r="P8309" i="88" a="1"/>
  <c r="P8309" i="88"/>
  <c r="P8310" i="88" a="1"/>
  <c r="P8310" i="88"/>
  <c r="P8311" i="88" a="1"/>
  <c r="P8311" i="88" s="1"/>
  <c r="P8312" i="88" a="1"/>
  <c r="P8312" i="88" s="1"/>
  <c r="P8313" i="88" a="1"/>
  <c r="P8313" i="88" s="1"/>
  <c r="P8314" i="88" a="1"/>
  <c r="P8314" i="88"/>
  <c r="P8315" i="88" a="1"/>
  <c r="P8315" i="88" s="1"/>
  <c r="P8316" i="88" a="1"/>
  <c r="P8316" i="88" s="1"/>
  <c r="P8317" i="88" a="1"/>
  <c r="P8317" i="88" s="1"/>
  <c r="P8318" i="88" a="1"/>
  <c r="P8318" i="88" s="1"/>
  <c r="P8319" i="88" a="1"/>
  <c r="P8319" i="88" s="1"/>
  <c r="P8320" i="88" a="1"/>
  <c r="P8320" i="88" s="1"/>
  <c r="P8321" i="88" a="1"/>
  <c r="P8321" i="88"/>
  <c r="P8322" i="88" a="1"/>
  <c r="P8322" i="88" s="1"/>
  <c r="P8323" i="88" a="1"/>
  <c r="P8323" i="88" s="1"/>
  <c r="P8324" i="88" a="1"/>
  <c r="P8324" i="88" s="1"/>
  <c r="P8325" i="88" a="1"/>
  <c r="P8325" i="88" s="1"/>
  <c r="P8326" i="88" a="1"/>
  <c r="P8326" i="88" s="1"/>
  <c r="P8327" i="88" a="1"/>
  <c r="P8327" i="88" s="1"/>
  <c r="P8328" i="88" a="1"/>
  <c r="P8328" i="88" s="1"/>
  <c r="P8329" i="88" a="1"/>
  <c r="P8329" i="88" s="1"/>
  <c r="P8330" i="88" a="1"/>
  <c r="P8330" i="88" s="1"/>
  <c r="P8331" i="88" a="1"/>
  <c r="P8331" i="88" s="1"/>
  <c r="P8332" i="88" a="1"/>
  <c r="P8332" i="88"/>
  <c r="P8333" i="88" a="1"/>
  <c r="P8333" i="88" s="1"/>
  <c r="P8334" i="88" a="1"/>
  <c r="P8334" i="88" s="1"/>
  <c r="P8335" i="88" a="1"/>
  <c r="P8335" i="88"/>
  <c r="P8336" i="88" a="1"/>
  <c r="P8336" i="88" s="1"/>
  <c r="P8337" i="88" a="1"/>
  <c r="P8337" i="88" s="1"/>
  <c r="P8338" i="88" a="1"/>
  <c r="P8338" i="88"/>
  <c r="P8339" i="88" a="1"/>
  <c r="P8339" i="88" s="1"/>
  <c r="P8340" i="88" a="1"/>
  <c r="P8340" i="88"/>
  <c r="P8341" i="88" a="1"/>
  <c r="P8341" i="88" s="1"/>
  <c r="P8342" i="88" a="1"/>
  <c r="P8342" i="88" s="1"/>
  <c r="P8343" i="88" a="1"/>
  <c r="P8343" i="88" s="1"/>
  <c r="P8344" i="88" a="1"/>
  <c r="P8344" i="88" s="1"/>
  <c r="P8345" i="88" a="1"/>
  <c r="P8345" i="88" s="1"/>
  <c r="P8346" i="88" a="1"/>
  <c r="P8346" i="88" s="1"/>
  <c r="P8347" i="88" a="1"/>
  <c r="P8347" i="88"/>
  <c r="P8348" i="88" a="1"/>
  <c r="P8348" i="88" s="1"/>
  <c r="P8349" i="88" a="1"/>
  <c r="P8349" i="88"/>
  <c r="P8350" i="88" a="1"/>
  <c r="P8350" i="88" s="1"/>
  <c r="P8351" i="88" a="1"/>
  <c r="P8351" i="88"/>
  <c r="P8352" i="88" a="1"/>
  <c r="P8352" i="88" s="1"/>
  <c r="P8353" i="88" a="1"/>
  <c r="P8353" i="88"/>
  <c r="P8354" i="88" a="1"/>
  <c r="P8354" i="88" s="1"/>
  <c r="P8355" i="88" a="1"/>
  <c r="P8355" i="88"/>
  <c r="P8356" i="88" a="1"/>
  <c r="P8356" i="88"/>
  <c r="P8357" i="88" a="1"/>
  <c r="P8357" i="88" s="1"/>
  <c r="P8358" i="88" a="1"/>
  <c r="P8358" i="88" s="1"/>
  <c r="P8359" i="88" a="1"/>
  <c r="P8359" i="88" s="1"/>
  <c r="P8360" i="88" a="1"/>
  <c r="P8360" i="88" s="1"/>
  <c r="P8361" i="88" a="1"/>
  <c r="P8361" i="88" s="1"/>
  <c r="P8362" i="88" a="1"/>
  <c r="P8362" i="88" s="1"/>
  <c r="P8363" i="88" a="1"/>
  <c r="P8363" i="88" s="1"/>
  <c r="P8364" i="88" a="1"/>
  <c r="P8364" i="88"/>
  <c r="P8365" i="88" a="1"/>
  <c r="P8365" i="88" s="1"/>
  <c r="P8366" i="88" a="1"/>
  <c r="P8366" i="88" s="1"/>
  <c r="P8367" i="88" a="1"/>
  <c r="P8367" i="88" s="1"/>
  <c r="P8368" i="88" a="1"/>
  <c r="P8368" i="88"/>
  <c r="P8369" i="88" a="1"/>
  <c r="P8369" i="88"/>
  <c r="P8370" i="88" a="1"/>
  <c r="P8370" i="88" s="1"/>
  <c r="P8371" i="88" a="1"/>
  <c r="P8371" i="88" s="1"/>
  <c r="P8372" i="88" a="1"/>
  <c r="P8372" i="88" s="1"/>
  <c r="P8373" i="88" a="1"/>
  <c r="P8373" i="88"/>
  <c r="P8374" i="88" a="1"/>
  <c r="P8374" i="88" s="1"/>
  <c r="P8375" i="88" a="1"/>
  <c r="P8375" i="88"/>
  <c r="P8376" i="88" a="1"/>
  <c r="P8376" i="88" s="1"/>
  <c r="P8377" i="88" a="1"/>
  <c r="P8377" i="88"/>
  <c r="P8378" i="88" a="1"/>
  <c r="P8378" i="88" s="1"/>
  <c r="P8379" i="88" a="1"/>
  <c r="P8379" i="88" s="1"/>
  <c r="P8380" i="88" a="1"/>
  <c r="P8380" i="88"/>
  <c r="P8381" i="88" a="1"/>
  <c r="P8381" i="88"/>
  <c r="P8382" i="88" a="1"/>
  <c r="P8382" i="88" s="1"/>
  <c r="P8383" i="88" a="1"/>
  <c r="P8383" i="88" s="1"/>
  <c r="P8384" i="88" a="1"/>
  <c r="P8384" i="88" s="1"/>
  <c r="P8385" i="88" a="1"/>
  <c r="P8385" i="88" s="1"/>
  <c r="P8386" i="88" a="1"/>
  <c r="P8386" i="88"/>
  <c r="P8387" i="88" a="1"/>
  <c r="P8387" i="88" s="1"/>
  <c r="P8388" i="88" a="1"/>
  <c r="P8388" i="88" s="1"/>
  <c r="P8389" i="88" a="1"/>
  <c r="P8389" i="88" s="1"/>
  <c r="P8390" i="88" a="1"/>
  <c r="P8390" i="88" s="1"/>
  <c r="P8391" i="88" a="1"/>
  <c r="P8391" i="88" s="1"/>
  <c r="P8392" i="88" a="1"/>
  <c r="P8392" i="88" s="1"/>
  <c r="P8393" i="88" a="1"/>
  <c r="P8393" i="88"/>
  <c r="P8394" i="88" a="1"/>
  <c r="P8394" i="88"/>
  <c r="P8395" i="88" a="1"/>
  <c r="P8395" i="88"/>
  <c r="P8396" i="88" a="1"/>
  <c r="P8396" i="88" s="1"/>
  <c r="P8397" i="88" a="1"/>
  <c r="P8397" i="88"/>
  <c r="P8398" i="88" a="1"/>
  <c r="P8398" i="88" s="1"/>
  <c r="P8399" i="88" a="1"/>
  <c r="P8399" i="88" s="1"/>
  <c r="P8400" i="88" a="1"/>
  <c r="P8400" i="88" s="1"/>
  <c r="P8401" i="88" a="1"/>
  <c r="P8401" i="88" s="1"/>
  <c r="P8402" i="88" a="1"/>
  <c r="P8402" i="88" s="1"/>
  <c r="P8403" i="88" a="1"/>
  <c r="P8403" i="88" s="1"/>
  <c r="P8404" i="88" a="1"/>
  <c r="P8404" i="88"/>
  <c r="P8405" i="88" a="1"/>
  <c r="P8405" i="88" s="1"/>
  <c r="P8406" i="88" a="1"/>
  <c r="P8406" i="88"/>
  <c r="P8407" i="88" a="1"/>
  <c r="P8407" i="88" s="1"/>
  <c r="P8408" i="88" a="1"/>
  <c r="P8408" i="88" s="1"/>
  <c r="P8409" i="88" a="1"/>
  <c r="P8409" i="88" s="1"/>
  <c r="P8410" i="88" a="1"/>
  <c r="P8410" i="88" s="1"/>
  <c r="P8411" i="88" a="1"/>
  <c r="P8411" i="88" s="1"/>
  <c r="P8412" i="88" a="1"/>
  <c r="P8412" i="88"/>
  <c r="P8413" i="88" a="1"/>
  <c r="P8413" i="88" s="1"/>
  <c r="P8414" i="88" a="1"/>
  <c r="P8414" i="88" s="1"/>
  <c r="P8415" i="88" a="1"/>
  <c r="P8415" i="88" s="1"/>
  <c r="P8416" i="88" a="1"/>
  <c r="P8416" i="88" s="1"/>
  <c r="P8417" i="88" a="1"/>
  <c r="P8417" i="88" s="1"/>
  <c r="P8418" i="88" a="1"/>
  <c r="P8418" i="88" s="1"/>
  <c r="P8419" i="88" a="1"/>
  <c r="P8419" i="88" s="1"/>
  <c r="P8420" i="88" a="1"/>
  <c r="P8420" i="88" s="1"/>
  <c r="P8421" i="88" a="1"/>
  <c r="P8421" i="88"/>
  <c r="P8422" i="88" a="1"/>
  <c r="P8422" i="88" s="1"/>
  <c r="P8423" i="88" a="1"/>
  <c r="P8423" i="88"/>
  <c r="P8424" i="88" a="1"/>
  <c r="P8424" i="88" s="1"/>
  <c r="P8425" i="88" a="1"/>
  <c r="P8425" i="88" s="1"/>
  <c r="P8426" i="88" a="1"/>
  <c r="P8426" i="88" s="1"/>
  <c r="P8427" i="88" a="1"/>
  <c r="P8427" i="88" s="1"/>
  <c r="P8428" i="88" a="1"/>
  <c r="P8428" i="88"/>
  <c r="P8429" i="88" a="1"/>
  <c r="P8429" i="88" s="1"/>
  <c r="P8430" i="88" a="1"/>
  <c r="P8430" i="88" s="1"/>
  <c r="P8431" i="88" a="1"/>
  <c r="P8431" i="88" s="1"/>
  <c r="P8432" i="88" a="1"/>
  <c r="P8432" i="88" s="1"/>
  <c r="P8433" i="88" a="1"/>
  <c r="P8433" i="88" s="1"/>
  <c r="P8434" i="88" a="1"/>
  <c r="P8434" i="88"/>
  <c r="P8435" i="88" a="1"/>
  <c r="P8435" i="88" s="1"/>
  <c r="P8436" i="88" a="1"/>
  <c r="P8436" i="88" s="1"/>
  <c r="P8437" i="88" a="1"/>
  <c r="P8437" i="88" s="1"/>
  <c r="P8438" i="88" a="1"/>
  <c r="P8438" i="88" s="1"/>
  <c r="P8439" i="88" a="1"/>
  <c r="P8439" i="88"/>
  <c r="P8440" i="88" a="1"/>
  <c r="P8440" i="88" s="1"/>
  <c r="P8441" i="88" a="1"/>
  <c r="P8441" i="88"/>
  <c r="P8442" i="88" a="1"/>
  <c r="P8442" i="88" s="1"/>
  <c r="P8443" i="88" a="1"/>
  <c r="P8443" i="88"/>
  <c r="P8444" i="88" a="1"/>
  <c r="P8444" i="88" s="1"/>
  <c r="P8445" i="88" a="1"/>
  <c r="P8445" i="88"/>
  <c r="P8446" i="88" a="1"/>
  <c r="P8446" i="88" s="1"/>
  <c r="P8447" i="88" a="1"/>
  <c r="P8447" i="88" s="1"/>
  <c r="P8448" i="88" a="1"/>
  <c r="P8448" i="88" s="1"/>
  <c r="P8449" i="88" a="1"/>
  <c r="P8449" i="88" s="1"/>
  <c r="P8450" i="88" a="1"/>
  <c r="P8450" i="88" s="1"/>
  <c r="P8451" i="88" a="1"/>
  <c r="P8451" i="88" s="1"/>
  <c r="P8452" i="88" a="1"/>
  <c r="P8452" i="88"/>
  <c r="P8453" i="88" a="1"/>
  <c r="P8453" i="88"/>
  <c r="P8454" i="88" a="1"/>
  <c r="P8454" i="88" s="1"/>
  <c r="P8455" i="88" a="1"/>
  <c r="P8455" i="88" s="1"/>
  <c r="P8456" i="88" a="1"/>
  <c r="P8456" i="88" s="1"/>
  <c r="P8457" i="88" a="1"/>
  <c r="P8457" i="88" s="1"/>
  <c r="P8458" i="88" a="1"/>
  <c r="P8458" i="88" s="1"/>
  <c r="P8459" i="88" a="1"/>
  <c r="P8459" i="88" s="1"/>
  <c r="P8460" i="88" a="1"/>
  <c r="P8460" i="88" s="1"/>
  <c r="P8461" i="88" a="1"/>
  <c r="P8461" i="88" s="1"/>
  <c r="P8462" i="88" a="1"/>
  <c r="P8462" i="88" s="1"/>
  <c r="P8463" i="88" a="1"/>
  <c r="P8463" i="88"/>
  <c r="P8464" i="88" a="1"/>
  <c r="P8464" i="88" s="1"/>
  <c r="P8465" i="88" a="1"/>
  <c r="P8465" i="88"/>
  <c r="P8466" i="88" a="1"/>
  <c r="P8466" i="88" s="1"/>
  <c r="P8467" i="88" a="1"/>
  <c r="P8467" i="88"/>
  <c r="P8468" i="88" a="1"/>
  <c r="P8468" i="88" s="1"/>
  <c r="P8469" i="88" a="1"/>
  <c r="P8469" i="88" s="1"/>
  <c r="P8470" i="88" a="1"/>
  <c r="P8470" i="88" s="1"/>
  <c r="P8471" i="88" a="1"/>
  <c r="P8471" i="88" s="1"/>
  <c r="P8472" i="88" a="1"/>
  <c r="P8472" i="88" s="1"/>
  <c r="P8473" i="88" a="1"/>
  <c r="P8473" i="88" s="1"/>
  <c r="P8474" i="88" a="1"/>
  <c r="P8474" i="88" s="1"/>
  <c r="P8475" i="88" a="1"/>
  <c r="P8475" i="88" s="1"/>
  <c r="P8476" i="88" a="1"/>
  <c r="P8476" i="88"/>
  <c r="P8477" i="88" a="1"/>
  <c r="P8477" i="88" s="1"/>
  <c r="P8478" i="88" a="1"/>
  <c r="P8478" i="88" s="1"/>
  <c r="P8479" i="88" a="1"/>
  <c r="P8479" i="88"/>
  <c r="P8480" i="88" a="1"/>
  <c r="P8480" i="88" s="1"/>
  <c r="P8481" i="88" a="1"/>
  <c r="P8481" i="88" s="1"/>
  <c r="P8482" i="88" a="1"/>
  <c r="P8482" i="88" s="1"/>
  <c r="P8483" i="88" a="1"/>
  <c r="P8483" i="88" s="1"/>
  <c r="P8484" i="88" a="1"/>
  <c r="P8484" i="88"/>
  <c r="P8485" i="88" a="1"/>
  <c r="P8485" i="88" s="1"/>
  <c r="P8486" i="88" a="1"/>
  <c r="P8486" i="88" s="1"/>
  <c r="P8487" i="88" a="1"/>
  <c r="P8487" i="88" s="1"/>
  <c r="P8488" i="88" a="1"/>
  <c r="P8488" i="88" s="1"/>
  <c r="P8489" i="88" a="1"/>
  <c r="P8489" i="88" s="1"/>
  <c r="P8490" i="88" a="1"/>
  <c r="P8490" i="88" s="1"/>
  <c r="P8491" i="88" a="1"/>
  <c r="P8491" i="88" s="1"/>
  <c r="P8492" i="88" a="1"/>
  <c r="P8492" i="88" s="1"/>
  <c r="P8493" i="88" a="1"/>
  <c r="P8493" i="88"/>
  <c r="P8494" i="88" a="1"/>
  <c r="P8494" i="88" s="1"/>
  <c r="P8495" i="88" a="1"/>
  <c r="P8495" i="88" s="1"/>
  <c r="P8496" i="88" a="1"/>
  <c r="P8496" i="88" s="1"/>
  <c r="P8497" i="88" a="1"/>
  <c r="P8497" i="88" s="1"/>
  <c r="P8498" i="88" a="1"/>
  <c r="P8498" i="88" s="1"/>
  <c r="P8499" i="88" a="1"/>
  <c r="P8499" i="88" s="1"/>
  <c r="P8500" i="88" a="1"/>
  <c r="P8500" i="88"/>
  <c r="P8501" i="88" a="1"/>
  <c r="P8501" i="88" s="1"/>
  <c r="P8502" i="88" a="1"/>
  <c r="P8502" i="88"/>
  <c r="P8503" i="88" a="1"/>
  <c r="P8503" i="88" s="1"/>
  <c r="P8504" i="88" a="1"/>
  <c r="P8504" i="88" s="1"/>
  <c r="P8505" i="88" a="1"/>
  <c r="P8505" i="88" s="1"/>
  <c r="P8506" i="88" a="1"/>
  <c r="P8506" i="88"/>
  <c r="P8507" i="88" a="1"/>
  <c r="P8507" i="88" s="1"/>
  <c r="P8508" i="88" a="1"/>
  <c r="P8508" i="88" s="1"/>
  <c r="P8509" i="88" a="1"/>
  <c r="P8509" i="88" s="1"/>
  <c r="P8510" i="88" a="1"/>
  <c r="P8510" i="88" s="1"/>
  <c r="P8511" i="88" a="1"/>
  <c r="P8511" i="88"/>
  <c r="P8512" i="88" a="1"/>
  <c r="P8512" i="88"/>
  <c r="P8513" i="88" a="1"/>
  <c r="P8513" i="88" s="1"/>
  <c r="P8514" i="88" a="1"/>
  <c r="P8514" i="88" s="1"/>
  <c r="P8515" i="88" a="1"/>
  <c r="P8515" i="88" s="1"/>
  <c r="P8516" i="88" a="1"/>
  <c r="P8516" i="88" s="1"/>
  <c r="P8517" i="88" a="1"/>
  <c r="P8517" i="88"/>
  <c r="P8518" i="88" a="1"/>
  <c r="P8518" i="88" s="1"/>
  <c r="P8519" i="88" a="1"/>
  <c r="P8519" i="88" s="1"/>
  <c r="P8520" i="88" a="1"/>
  <c r="P8520" i="88" s="1"/>
  <c r="P8521" i="88" a="1"/>
  <c r="P8521" i="88"/>
  <c r="P8522" i="88" a="1"/>
  <c r="P8522" i="88" s="1"/>
  <c r="P8523" i="88" a="1"/>
  <c r="P8523" i="88" s="1"/>
  <c r="P8524" i="88" a="1"/>
  <c r="P8524" i="88" s="1"/>
  <c r="P8525" i="88" a="1"/>
  <c r="P8525" i="88"/>
  <c r="P8526" i="88" a="1"/>
  <c r="P8526" i="88" s="1"/>
  <c r="P8527" i="88" a="1"/>
  <c r="P8527" i="88" s="1"/>
  <c r="P8528" i="88" a="1"/>
  <c r="P8528" i="88" s="1"/>
  <c r="P8529" i="88" a="1"/>
  <c r="P8529" i="88" s="1"/>
  <c r="P8530" i="88" a="1"/>
  <c r="P8530" i="88" s="1"/>
  <c r="P8531" i="88" a="1"/>
  <c r="P8531" i="88" s="1"/>
  <c r="P8532" i="88" a="1"/>
  <c r="P8532" i="88" s="1"/>
  <c r="P8533" i="88" a="1"/>
  <c r="P8533" i="88" s="1"/>
  <c r="P8534" i="88" a="1"/>
  <c r="P8534" i="88" s="1"/>
  <c r="P8535" i="88" a="1"/>
  <c r="P8535" i="88"/>
  <c r="P8536" i="88" a="1"/>
  <c r="P8536" i="88" s="1"/>
  <c r="P8537" i="88" a="1"/>
  <c r="P8537" i="88" s="1"/>
  <c r="P8538" i="88" a="1"/>
  <c r="P8538" i="88"/>
  <c r="P8539" i="88" a="1"/>
  <c r="P8539" i="88" s="1"/>
  <c r="P8540" i="88" a="1"/>
  <c r="P8540" i="88" s="1"/>
  <c r="P8541" i="88" a="1"/>
  <c r="P8541" i="88" s="1"/>
  <c r="P8542" i="88" a="1"/>
  <c r="P8542" i="88" s="1"/>
  <c r="P8543" i="88" a="1"/>
  <c r="P8543" i="88"/>
  <c r="P8544" i="88" a="1"/>
  <c r="P8544" i="88" s="1"/>
  <c r="P8545" i="88" a="1"/>
  <c r="P8545" i="88" s="1"/>
  <c r="P8546" i="88" a="1"/>
  <c r="P8546" i="88" s="1"/>
  <c r="P8547" i="88" a="1"/>
  <c r="P8547" i="88" s="1"/>
  <c r="P8548" i="88" a="1"/>
  <c r="P8548" i="88" s="1"/>
  <c r="P8549" i="88" a="1"/>
  <c r="P8549" i="88" s="1"/>
  <c r="P8550" i="88" a="1"/>
  <c r="P8550" i="88" s="1"/>
  <c r="P8551" i="88" a="1"/>
  <c r="P8551" i="88"/>
  <c r="P8552" i="88" a="1"/>
  <c r="P8552" i="88" s="1"/>
  <c r="P8553" i="88" a="1"/>
  <c r="P8553" i="88" s="1"/>
  <c r="P8554" i="88" a="1"/>
  <c r="P8554" i="88" s="1"/>
  <c r="P8555" i="88" a="1"/>
  <c r="P8555" i="88" s="1"/>
  <c r="P8556" i="88" a="1"/>
  <c r="P8556" i="88" s="1"/>
  <c r="P8557" i="88" a="1"/>
  <c r="P8557" i="88" s="1"/>
  <c r="P8558" i="88" a="1"/>
  <c r="P8558" i="88" s="1"/>
  <c r="P8559" i="88" a="1"/>
  <c r="P8559" i="88" s="1"/>
  <c r="P8560" i="88" a="1"/>
  <c r="P8560" i="88" s="1"/>
  <c r="P8561" i="88" a="1"/>
  <c r="P8561" i="88"/>
  <c r="P8562" i="88" a="1"/>
  <c r="P8562" i="88" s="1"/>
  <c r="P8563" i="88" a="1"/>
  <c r="P8563" i="88" s="1"/>
  <c r="P8564" i="88" a="1"/>
  <c r="P8564" i="88" s="1"/>
  <c r="P8565" i="88" a="1"/>
  <c r="P8565" i="88" s="1"/>
  <c r="P8566" i="88" a="1"/>
  <c r="P8566" i="88" s="1"/>
  <c r="P8567" i="88" a="1"/>
  <c r="P8567" i="88" s="1"/>
  <c r="P8568" i="88" a="1"/>
  <c r="P8568" i="88" s="1"/>
  <c r="P8569" i="88" a="1"/>
  <c r="P8569" i="88"/>
  <c r="P8570" i="88" a="1"/>
  <c r="P8570" i="88" s="1"/>
  <c r="P8571" i="88" a="1"/>
  <c r="P8571" i="88" s="1"/>
  <c r="P8572" i="88" a="1"/>
  <c r="P8572" i="88"/>
  <c r="P8573" i="88" a="1"/>
  <c r="P8573" i="88" s="1"/>
  <c r="P8574" i="88" a="1"/>
  <c r="P8574" i="88"/>
  <c r="P8575" i="88" a="1"/>
  <c r="P8575" i="88" s="1"/>
  <c r="P8576" i="88" a="1"/>
  <c r="P8576" i="88" s="1"/>
  <c r="P8577" i="88" a="1"/>
  <c r="P8577" i="88" s="1"/>
  <c r="P8578" i="88" a="1"/>
  <c r="P8578" i="88" s="1"/>
  <c r="P8579" i="88" a="1"/>
  <c r="P8579" i="88" s="1"/>
  <c r="P8580" i="88" a="1"/>
  <c r="P8580" i="88"/>
  <c r="P8581" i="88" a="1"/>
  <c r="P8581" i="88" s="1"/>
  <c r="P8582" i="88" a="1"/>
  <c r="P8582" i="88" s="1"/>
  <c r="P8583" i="88" a="1"/>
  <c r="P8583" i="88"/>
  <c r="P8584" i="88" a="1"/>
  <c r="P8584" i="88" s="1"/>
  <c r="P8585" i="88" a="1"/>
  <c r="P8585" i="88"/>
  <c r="P8586" i="88" a="1"/>
  <c r="P8586" i="88" s="1"/>
  <c r="P8587" i="88" a="1"/>
  <c r="P8587" i="88" s="1"/>
  <c r="P8588" i="88" a="1"/>
  <c r="P8588" i="88" s="1"/>
  <c r="P8589" i="88" a="1"/>
  <c r="P8589" i="88" s="1"/>
  <c r="P8590" i="88" a="1"/>
  <c r="P8590" i="88" s="1"/>
  <c r="P8591" i="88" a="1"/>
  <c r="P8591" i="88" s="1"/>
  <c r="P8592" i="88" a="1"/>
  <c r="P8592" i="88" s="1"/>
  <c r="P8593" i="88" a="1"/>
  <c r="P8593" i="88"/>
  <c r="P8594" i="88" a="1"/>
  <c r="P8594" i="88" s="1"/>
  <c r="P8595" i="88" a="1"/>
  <c r="P8595" i="88" s="1"/>
  <c r="P8596" i="88" a="1"/>
  <c r="P8596" i="88"/>
  <c r="P8597" i="88" a="1"/>
  <c r="P8597" i="88" s="1"/>
  <c r="P8598" i="88" a="1"/>
  <c r="P8598" i="88"/>
  <c r="P8599" i="88" a="1"/>
  <c r="P8599" i="88" s="1"/>
  <c r="P8600" i="88" a="1"/>
  <c r="P8600" i="88" s="1"/>
  <c r="P8601" i="88" a="1"/>
  <c r="P8601" i="88" s="1"/>
  <c r="P8602" i="88" a="1"/>
  <c r="P8602" i="88" s="1"/>
  <c r="P8603" i="88" a="1"/>
  <c r="P8603" i="88" s="1"/>
  <c r="P8604" i="88" a="1"/>
  <c r="P8604" i="88"/>
  <c r="P8605" i="88" a="1"/>
  <c r="P8605" i="88" s="1"/>
  <c r="P8606" i="88" a="1"/>
  <c r="P8606" i="88" s="1"/>
  <c r="P8607" i="88" a="1"/>
  <c r="P8607" i="88"/>
  <c r="P8608" i="88" a="1"/>
  <c r="P8608" i="88" s="1"/>
  <c r="P8609" i="88" a="1"/>
  <c r="P8609" i="88"/>
  <c r="P8610" i="88" a="1"/>
  <c r="P8610" i="88" s="1"/>
  <c r="P8611" i="88" a="1"/>
  <c r="P8611" i="88" s="1"/>
  <c r="P8612" i="88" a="1"/>
  <c r="P8612" i="88" s="1"/>
  <c r="P8613" i="88" a="1"/>
  <c r="P8613" i="88"/>
  <c r="P8614" i="88" a="1"/>
  <c r="P8614" i="88" s="1"/>
  <c r="P8615" i="88" a="1"/>
  <c r="P8615" i="88"/>
  <c r="P8616" i="88" a="1"/>
  <c r="P8616" i="88" s="1"/>
  <c r="P8617" i="88" a="1"/>
  <c r="P8617" i="88" s="1"/>
  <c r="P8618" i="88" a="1"/>
  <c r="P8618" i="88" s="1"/>
  <c r="P8619" i="88" a="1"/>
  <c r="P8619" i="88" s="1"/>
  <c r="P8620" i="88" a="1"/>
  <c r="P8620" i="88"/>
  <c r="P8621" i="88" a="1"/>
  <c r="P8621" i="88" s="1"/>
  <c r="P8622" i="88" a="1"/>
  <c r="P8622" i="88"/>
  <c r="P8623" i="88" a="1"/>
  <c r="P8623" i="88"/>
  <c r="P8624" i="88" a="1"/>
  <c r="P8624" i="88" s="1"/>
  <c r="P8625" i="88" a="1"/>
  <c r="P8625" i="88" s="1"/>
  <c r="P8626" i="88" a="1"/>
  <c r="P8626" i="88"/>
  <c r="P8627" i="88" a="1"/>
  <c r="P8627" i="88" s="1"/>
  <c r="P8628" i="88" a="1"/>
  <c r="P8628" i="88"/>
  <c r="P8629" i="88" a="1"/>
  <c r="P8629" i="88" s="1"/>
  <c r="P8630" i="88" a="1"/>
  <c r="P8630" i="88" s="1"/>
  <c r="P8631" i="88" a="1"/>
  <c r="P8631" i="88" s="1"/>
  <c r="P8632" i="88" a="1"/>
  <c r="P8632" i="88" s="1"/>
  <c r="P8633" i="88" a="1"/>
  <c r="P8633" i="88"/>
  <c r="P8634" i="88" a="1"/>
  <c r="P8634" i="88" s="1"/>
  <c r="P8635" i="88" a="1"/>
  <c r="P8635" i="88"/>
  <c r="P8636" i="88" a="1"/>
  <c r="P8636" i="88" s="1"/>
  <c r="P8637" i="88" a="1"/>
  <c r="P8637" i="88"/>
  <c r="P8638" i="88" a="1"/>
  <c r="P8638" i="88" s="1"/>
  <c r="P8639" i="88" a="1"/>
  <c r="P8639" i="88"/>
  <c r="P8640" i="88" a="1"/>
  <c r="P8640" i="88" s="1"/>
  <c r="P8641" i="88" a="1"/>
  <c r="P8641" i="88"/>
  <c r="P8642" i="88" a="1"/>
  <c r="P8642" i="88" s="1"/>
  <c r="P8643" i="88" a="1"/>
  <c r="P8643" i="88"/>
  <c r="P8644" i="88" a="1"/>
  <c r="P8644" i="88" s="1"/>
  <c r="P8645" i="88" a="1"/>
  <c r="P8645" i="88" s="1"/>
  <c r="P8646" i="88" a="1"/>
  <c r="P8646" i="88" s="1"/>
  <c r="P8647" i="88" a="1"/>
  <c r="P8647" i="88" s="1"/>
  <c r="P8648" i="88" a="1"/>
  <c r="P8648" i="88" s="1"/>
  <c r="P8649" i="88" a="1"/>
  <c r="P8649" i="88" s="1"/>
  <c r="P8650" i="88" a="1"/>
  <c r="P8650" i="88"/>
  <c r="P8651" i="88" a="1"/>
  <c r="P8651" i="88" s="1"/>
  <c r="P8652" i="88" a="1"/>
  <c r="P8652" i="88"/>
  <c r="P8653" i="88" a="1"/>
  <c r="P8653" i="88" s="1"/>
  <c r="P8654" i="88" a="1"/>
  <c r="P8654" i="88" s="1"/>
  <c r="P8655" i="88" a="1"/>
  <c r="P8655" i="88" s="1"/>
  <c r="P8656" i="88" a="1"/>
  <c r="P8656" i="88"/>
  <c r="P8657" i="88" a="1"/>
  <c r="P8657" i="88"/>
  <c r="P8658" i="88" a="1"/>
  <c r="P8658" i="88" s="1"/>
  <c r="P8659" i="88" a="1"/>
  <c r="P8659" i="88" s="1"/>
  <c r="P8660" i="88" a="1"/>
  <c r="P8660" i="88" s="1"/>
  <c r="P8661" i="88" a="1"/>
  <c r="P8661" i="88"/>
  <c r="P8662" i="88" a="1"/>
  <c r="P8662" i="88" s="1"/>
  <c r="P8663" i="88" a="1"/>
  <c r="P8663" i="88" s="1"/>
  <c r="P8664" i="88" a="1"/>
  <c r="P8664" i="88" s="1"/>
  <c r="P8665" i="88" a="1"/>
  <c r="P8665" i="88"/>
  <c r="P8666" i="88" a="1"/>
  <c r="P8666" i="88" s="1"/>
  <c r="P8667" i="88" a="1"/>
  <c r="P8667" i="88" s="1"/>
  <c r="P8668" i="88" a="1"/>
  <c r="P8668" i="88" s="1"/>
  <c r="P8669" i="88" a="1"/>
  <c r="P8669" i="88" s="1"/>
  <c r="P8670" i="88" a="1"/>
  <c r="P8670" i="88" s="1"/>
  <c r="P8671" i="88" a="1"/>
  <c r="P8671" i="88" s="1"/>
  <c r="P8672" i="88" a="1"/>
  <c r="P8672" i="88" s="1"/>
  <c r="P8673" i="88" a="1"/>
  <c r="P8673" i="88" s="1"/>
  <c r="P8674" i="88" a="1"/>
  <c r="P8674" i="88"/>
  <c r="P8675" i="88" a="1"/>
  <c r="P8675" i="88" s="1"/>
  <c r="P8676" i="88" a="1"/>
  <c r="P8676" i="88" s="1"/>
  <c r="P8677" i="88" a="1"/>
  <c r="P8677" i="88" s="1"/>
  <c r="P8678" i="88" a="1"/>
  <c r="P8678" i="88" s="1"/>
  <c r="P8679" i="88" a="1"/>
  <c r="P8679" i="88" s="1"/>
  <c r="P8680" i="88" a="1"/>
  <c r="P8680" i="88" s="1"/>
  <c r="P8681" i="88" a="1"/>
  <c r="P8681" i="88"/>
  <c r="P8682" i="88" a="1"/>
  <c r="P8682" i="88"/>
  <c r="P8683" i="88" a="1"/>
  <c r="P8683" i="88" s="1"/>
  <c r="P8684" i="88" a="1"/>
  <c r="P8684" i="88" s="1"/>
  <c r="P8685" i="88" a="1"/>
  <c r="P8685" i="88"/>
  <c r="P8686" i="88" a="1"/>
  <c r="P8686" i="88" s="1"/>
  <c r="P8687" i="88" a="1"/>
  <c r="P8687" i="88"/>
  <c r="P8688" i="88" a="1"/>
  <c r="P8688" i="88" s="1"/>
  <c r="P8689" i="88" a="1"/>
  <c r="P8689" i="88"/>
  <c r="P8690" i="88" a="1"/>
  <c r="P8690" i="88" s="1"/>
  <c r="P8691" i="88" a="1"/>
  <c r="P8691" i="88" s="1"/>
  <c r="P8692" i="88" a="1"/>
  <c r="P8692" i="88" s="1"/>
  <c r="P8693" i="88" a="1"/>
  <c r="P8693" i="88" s="1"/>
  <c r="P8694" i="88" a="1"/>
  <c r="P8694" i="88" s="1"/>
  <c r="P8695" i="88" a="1"/>
  <c r="P8695" i="88" s="1"/>
  <c r="P8696" i="88" a="1"/>
  <c r="P8696" i="88" s="1"/>
  <c r="P8697" i="88" a="1"/>
  <c r="P8697" i="88" s="1"/>
  <c r="P8698" i="88" a="1"/>
  <c r="P8698" i="88"/>
  <c r="P8699" i="88" a="1"/>
  <c r="P8699" i="88" s="1"/>
  <c r="P8700" i="88" a="1"/>
  <c r="P8700" i="88" s="1"/>
  <c r="P8701" i="88" a="1"/>
  <c r="P8701" i="88" s="1"/>
  <c r="P8702" i="88" a="1"/>
  <c r="P8702" i="88" s="1"/>
  <c r="P8703" i="88" a="1"/>
  <c r="P8703" i="88" s="1"/>
  <c r="P8704" i="88" a="1"/>
  <c r="P8704" i="88" s="1"/>
  <c r="P8705" i="88" a="1"/>
  <c r="P8705" i="88"/>
  <c r="P8706" i="88" a="1"/>
  <c r="P8706" i="88" s="1"/>
  <c r="P8707" i="88" a="1"/>
  <c r="P8707" i="88" s="1"/>
  <c r="P8708" i="88" a="1"/>
  <c r="P8708" i="88" s="1"/>
  <c r="P8709" i="88" a="1"/>
  <c r="P8709" i="88" s="1"/>
  <c r="P8710" i="88" a="1"/>
  <c r="P8710" i="88"/>
  <c r="P8711" i="88" a="1"/>
  <c r="P8711" i="88" s="1"/>
  <c r="P8712" i="88" a="1"/>
  <c r="P8712" i="88" s="1"/>
  <c r="P8713" i="88" a="1"/>
  <c r="P8713" i="88"/>
  <c r="P8714" i="88" a="1"/>
  <c r="P8714" i="88" s="1"/>
  <c r="P8715" i="88" a="1"/>
  <c r="P8715" i="88" s="1"/>
  <c r="P8716" i="88" a="1"/>
  <c r="P8716" i="88" s="1"/>
  <c r="P8717" i="88" a="1"/>
  <c r="P8717" i="88" s="1"/>
  <c r="P8718" i="88" a="1"/>
  <c r="P8718" i="88" s="1"/>
  <c r="P8719" i="88" a="1"/>
  <c r="P8719" i="88" s="1"/>
  <c r="P8720" i="88" a="1"/>
  <c r="P8720" i="88" s="1"/>
  <c r="P8721" i="88" a="1"/>
  <c r="P8721" i="88" s="1"/>
  <c r="P8722" i="88" a="1"/>
  <c r="P8722" i="88" s="1"/>
  <c r="P8723" i="88" a="1"/>
  <c r="P8723" i="88" s="1"/>
  <c r="P8724" i="88" a="1"/>
  <c r="P8724" i="88" s="1"/>
  <c r="P8725" i="88" a="1"/>
  <c r="P8725" i="88" s="1"/>
  <c r="P8726" i="88" a="1"/>
  <c r="P8726" i="88" s="1"/>
  <c r="P8727" i="88" a="1"/>
  <c r="P8727" i="88"/>
  <c r="P8728" i="88" a="1"/>
  <c r="P8728" i="88" s="1"/>
  <c r="P8729" i="88" a="1"/>
  <c r="P8729" i="88"/>
  <c r="P8730" i="88" a="1"/>
  <c r="P8730" i="88" s="1"/>
  <c r="P8731" i="88" a="1"/>
  <c r="P8731" i="88" s="1"/>
  <c r="P8732" i="88" a="1"/>
  <c r="P8732" i="88" s="1"/>
  <c r="P8733" i="88" a="1"/>
  <c r="P8733" i="88" s="1"/>
  <c r="P8734" i="88" a="1"/>
  <c r="P8734" i="88" s="1"/>
  <c r="P8735" i="88" a="1"/>
  <c r="P8735" i="88" s="1"/>
  <c r="P8736" i="88" a="1"/>
  <c r="P8736" i="88" s="1"/>
  <c r="P8737" i="88" a="1"/>
  <c r="P8737" i="88"/>
  <c r="P8738" i="88" a="1"/>
  <c r="P8738" i="88" s="1"/>
  <c r="P8739" i="88" a="1"/>
  <c r="P8739" i="88" s="1"/>
  <c r="P8740" i="88" a="1"/>
  <c r="P8740" i="88"/>
  <c r="P8741" i="88" a="1"/>
  <c r="P8741" i="88"/>
  <c r="P8742" i="88" a="1"/>
  <c r="P8742" i="88" s="1"/>
  <c r="P8743" i="88" a="1"/>
  <c r="P8743" i="88" s="1"/>
  <c r="P8744" i="88" a="1"/>
  <c r="P8744" i="88" s="1"/>
  <c r="P8745" i="88" a="1"/>
  <c r="P8745" i="88" s="1"/>
  <c r="P8746" i="88" a="1"/>
  <c r="P8746" i="88"/>
  <c r="P8747" i="88" a="1"/>
  <c r="P8747" i="88" s="1"/>
  <c r="P8748" i="88" a="1"/>
  <c r="P8748" i="88"/>
  <c r="P8749" i="88" a="1"/>
  <c r="P8749" i="88" s="1"/>
  <c r="P8750" i="88" a="1"/>
  <c r="P8750" i="88" s="1"/>
  <c r="P8751" i="88" a="1"/>
  <c r="P8751" i="88" s="1"/>
  <c r="P8752" i="88" a="1"/>
  <c r="P8752" i="88" s="1"/>
  <c r="P8753" i="88" a="1"/>
  <c r="P8753" i="88" s="1"/>
  <c r="P8754" i="88" a="1"/>
  <c r="P8754" i="88" s="1"/>
  <c r="P8755" i="88" a="1"/>
  <c r="P8755" i="88" s="1"/>
  <c r="P8756" i="88" a="1"/>
  <c r="P8756" i="88" s="1"/>
  <c r="P8757" i="88" a="1"/>
  <c r="P8757" i="88"/>
  <c r="P8758" i="88" a="1"/>
  <c r="P8758" i="88" s="1"/>
  <c r="P8759" i="88" a="1"/>
  <c r="P8759" i="88" s="1"/>
  <c r="P8760" i="88" a="1"/>
  <c r="P8760" i="88"/>
  <c r="P8761" i="88" a="1"/>
  <c r="P8761" i="88" s="1"/>
  <c r="P8762" i="88" a="1"/>
  <c r="P8762" i="88" s="1"/>
  <c r="P8763" i="88" a="1"/>
  <c r="P8763" i="88" s="1"/>
  <c r="P8764" i="88" a="1"/>
  <c r="P8764" i="88" s="1"/>
  <c r="P8765" i="88" a="1"/>
  <c r="P8765" i="88" s="1"/>
  <c r="P8766" i="88" a="1"/>
  <c r="P8766" i="88"/>
  <c r="P8767" i="88" a="1"/>
  <c r="P8767" i="88"/>
  <c r="P8768" i="88" a="1"/>
  <c r="P8768" i="88" s="1"/>
  <c r="P8769" i="88" a="1"/>
  <c r="P8769" i="88" s="1"/>
  <c r="P8770" i="88" a="1"/>
  <c r="P8770" i="88" s="1"/>
  <c r="P8771" i="88" a="1"/>
  <c r="P8771" i="88" s="1"/>
  <c r="P8772" i="88" a="1"/>
  <c r="P8772" i="88" s="1"/>
  <c r="P8773" i="88" a="1"/>
  <c r="P8773" i="88" s="1"/>
  <c r="P8774" i="88" a="1"/>
  <c r="P8774" i="88" s="1"/>
  <c r="P8775" i="88" a="1"/>
  <c r="P8775" i="88" s="1"/>
  <c r="P8776" i="88" a="1"/>
  <c r="P8776" i="88" s="1"/>
  <c r="P8777" i="88" a="1"/>
  <c r="P8777" i="88"/>
  <c r="P8778" i="88" a="1"/>
  <c r="P8778" i="88" s="1"/>
  <c r="P8779" i="88" a="1"/>
  <c r="P8779" i="88"/>
  <c r="P8780" i="88" a="1"/>
  <c r="P8780" i="88" s="1"/>
  <c r="P8781" i="88" a="1"/>
  <c r="P8781" i="88" s="1"/>
  <c r="P8782" i="88" a="1"/>
  <c r="P8782" i="88" s="1"/>
  <c r="P8783" i="88" a="1"/>
  <c r="P8783" i="88" s="1"/>
  <c r="P8784" i="88" a="1"/>
  <c r="P8784" i="88"/>
  <c r="P8785" i="88" a="1"/>
  <c r="P8785" i="88"/>
  <c r="P8786" i="88" a="1"/>
  <c r="P8786" i="88" s="1"/>
  <c r="P8787" i="88" a="1"/>
  <c r="P8787" i="88" s="1"/>
  <c r="P8788" i="88" a="1"/>
  <c r="P8788" i="88"/>
  <c r="P8789" i="88" a="1"/>
  <c r="P8789" i="88" s="1"/>
  <c r="P8790" i="88" a="1"/>
  <c r="P8790" i="88" s="1"/>
  <c r="P8791" i="88" a="1"/>
  <c r="P8791" i="88" s="1"/>
  <c r="P8792" i="88" a="1"/>
  <c r="P8792" i="88" s="1"/>
  <c r="P8793" i="88" a="1"/>
  <c r="P8793" i="88" s="1"/>
  <c r="P8794" i="88" a="1"/>
  <c r="P8794" i="88" s="1"/>
  <c r="P8795" i="88" a="1"/>
  <c r="P8795" i="88" s="1"/>
  <c r="P8796" i="88" a="1"/>
  <c r="P8796" i="88"/>
  <c r="P8797" i="88" a="1"/>
  <c r="P8797" i="88" s="1"/>
  <c r="P8798" i="88" a="1"/>
  <c r="P8798" i="88" s="1"/>
  <c r="P8799" i="88" a="1"/>
  <c r="P8799" i="88" s="1"/>
  <c r="P8800" i="88" a="1"/>
  <c r="P8800" i="88"/>
  <c r="P8801" i="88" a="1"/>
  <c r="P8801" i="88" s="1"/>
  <c r="P8802" i="88" a="1"/>
  <c r="P8802" i="88" s="1"/>
  <c r="P8803" i="88" a="1"/>
  <c r="P8803" i="88" s="1"/>
  <c r="P8804" i="88" a="1"/>
  <c r="P8804" i="88" s="1"/>
  <c r="P8805" i="88" a="1"/>
  <c r="P8805" i="88"/>
  <c r="P8806" i="88" a="1"/>
  <c r="P8806" i="88" s="1"/>
  <c r="P8807" i="88" a="1"/>
  <c r="P8807" i="88"/>
  <c r="P8808" i="88" a="1"/>
  <c r="P8808" i="88" s="1"/>
  <c r="P8809" i="88" a="1"/>
  <c r="P8809" i="88"/>
  <c r="P8810" i="88" a="1"/>
  <c r="P8810" i="88" s="1"/>
  <c r="P8811" i="88" a="1"/>
  <c r="P8811" i="88" s="1"/>
  <c r="P8812" i="88" a="1"/>
  <c r="P8812" i="88"/>
  <c r="P8813" i="88" a="1"/>
  <c r="P8813" i="88" s="1"/>
  <c r="P8814" i="88" a="1"/>
  <c r="P8814" i="88" s="1"/>
  <c r="P8815" i="88" a="1"/>
  <c r="P8815" i="88" s="1"/>
  <c r="P8816" i="88" a="1"/>
  <c r="P8816" i="88" s="1"/>
  <c r="P8817" i="88" a="1"/>
  <c r="P8817" i="88" s="1"/>
  <c r="P8818" i="88" a="1"/>
  <c r="P8818" i="88"/>
  <c r="P8819" i="88" a="1"/>
  <c r="P8819" i="88"/>
  <c r="P8820" i="88" a="1"/>
  <c r="P8820" i="88" s="1"/>
  <c r="P8821" i="88" a="1"/>
  <c r="P8821" i="88"/>
  <c r="P8822" i="88" a="1"/>
  <c r="P8822" i="88" s="1"/>
  <c r="P8823" i="88" a="1"/>
  <c r="P8823" i="88" s="1"/>
  <c r="P8824" i="88" a="1"/>
  <c r="P8824" i="88" s="1"/>
  <c r="P8825" i="88" a="1"/>
  <c r="P8825" i="88" s="1"/>
  <c r="P8826" i="88" a="1"/>
  <c r="P8826" i="88"/>
  <c r="P8827" i="88" a="1"/>
  <c r="P8827" i="88" s="1"/>
  <c r="P8828" i="88" a="1"/>
  <c r="P8828" i="88" s="1"/>
  <c r="P8829" i="88" a="1"/>
  <c r="P8829" i="88"/>
  <c r="P8830" i="88" a="1"/>
  <c r="P8830" i="88" s="1"/>
  <c r="P8831" i="88" a="1"/>
  <c r="P8831" i="88"/>
  <c r="P8832" i="88" a="1"/>
  <c r="P8832" i="88" s="1"/>
  <c r="P8833" i="88" a="1"/>
  <c r="P8833" i="88" s="1"/>
  <c r="P8834" i="88" a="1"/>
  <c r="P8834" i="88" s="1"/>
  <c r="P8835" i="88" a="1"/>
  <c r="P8835" i="88" s="1"/>
  <c r="P8836" i="88" a="1"/>
  <c r="P8836" i="88" s="1"/>
  <c r="P8837" i="88" a="1"/>
  <c r="P8837" i="88" s="1"/>
  <c r="P8838" i="88" a="1"/>
  <c r="P8838" i="88"/>
  <c r="P8839" i="88" a="1"/>
  <c r="P8839" i="88" s="1"/>
  <c r="P8840" i="88" a="1"/>
  <c r="P8840" i="88" s="1"/>
  <c r="P8841" i="88" a="1"/>
  <c r="P8841" i="88"/>
  <c r="P8842" i="88" a="1"/>
  <c r="P8842" i="88" s="1"/>
  <c r="P8843" i="88" a="1"/>
  <c r="P8843" i="88" s="1"/>
  <c r="P8844" i="88" a="1"/>
  <c r="P8844" i="88" s="1"/>
  <c r="P8845" i="88" a="1"/>
  <c r="P8845" i="88"/>
  <c r="P8846" i="88" a="1"/>
  <c r="P8846" i="88" s="1"/>
  <c r="P8847" i="88" a="1"/>
  <c r="P8847" i="88" s="1"/>
  <c r="P8848" i="88" a="1"/>
  <c r="P8848" i="88" s="1"/>
  <c r="P8849" i="88" a="1"/>
  <c r="P8849" i="88" s="1"/>
  <c r="P8850" i="88" a="1"/>
  <c r="P8850" i="88" s="1"/>
  <c r="P8851" i="88" a="1"/>
  <c r="P8851" i="88" s="1"/>
  <c r="P8852" i="88" a="1"/>
  <c r="P8852" i="88" s="1"/>
  <c r="P8853" i="88" a="1"/>
  <c r="P8853" i="88" s="1"/>
  <c r="P8854" i="88" a="1"/>
  <c r="P8854" i="88" s="1"/>
  <c r="P8855" i="88" a="1"/>
  <c r="P8855" i="88" s="1"/>
  <c r="P8856" i="88" a="1"/>
  <c r="P8856" i="88" s="1"/>
  <c r="P8857" i="88" a="1"/>
  <c r="P8857" i="88" s="1"/>
  <c r="P8858" i="88" a="1"/>
  <c r="P8858" i="88" s="1"/>
  <c r="P8859" i="88" a="1"/>
  <c r="P8859" i="88" s="1"/>
  <c r="P8860" i="88" a="1"/>
  <c r="P8860" i="88" s="1"/>
  <c r="P8861" i="88" a="1"/>
  <c r="P8861" i="88" s="1"/>
  <c r="P8862" i="88" a="1"/>
  <c r="P8862" i="88" s="1"/>
  <c r="P8863" i="88" a="1"/>
  <c r="P8863" i="88" s="1"/>
  <c r="P8864" i="88" a="1"/>
  <c r="P8864" i="88" s="1"/>
  <c r="P8865" i="88" a="1"/>
  <c r="P8865" i="88" s="1"/>
  <c r="P8866" i="88" a="1"/>
  <c r="P8866" i="88" s="1"/>
  <c r="P8867" i="88" a="1"/>
  <c r="P8867" i="88" s="1"/>
  <c r="P8868" i="88" a="1"/>
  <c r="P8868" i="88"/>
  <c r="P8869" i="88" a="1"/>
  <c r="P8869" i="88" s="1"/>
  <c r="P8870" i="88" a="1"/>
  <c r="P8870" i="88" s="1"/>
  <c r="P8871" i="88" a="1"/>
  <c r="P8871" i="88" s="1"/>
  <c r="P8872" i="88" a="1"/>
  <c r="P8872" i="88" s="1"/>
  <c r="P8873" i="88" a="1"/>
  <c r="P8873" i="88"/>
  <c r="P8874" i="88" a="1"/>
  <c r="P8874" i="88" s="1"/>
  <c r="P8875" i="88" a="1"/>
  <c r="P8875" i="88" s="1"/>
  <c r="P8876" i="88" a="1"/>
  <c r="P8876" i="88" s="1"/>
  <c r="P8877" i="88" a="1"/>
  <c r="P8877" i="88" s="1"/>
  <c r="P8878" i="88" a="1"/>
  <c r="P8878" i="88"/>
  <c r="P8879" i="88" a="1"/>
  <c r="P8879" i="88" s="1"/>
  <c r="P8880" i="88" a="1"/>
  <c r="P8880" i="88"/>
  <c r="P8881" i="88" a="1"/>
  <c r="P8881" i="88" s="1"/>
  <c r="P8882" i="88" a="1"/>
  <c r="P8882" i="88" s="1"/>
  <c r="P8883" i="88" a="1"/>
  <c r="P8883" i="88" s="1"/>
  <c r="P8884" i="88" a="1"/>
  <c r="P8884" i="88" s="1"/>
  <c r="P8885" i="88" a="1"/>
  <c r="P8885" i="88" s="1"/>
  <c r="P8886" i="88" a="1"/>
  <c r="P8886" i="88" s="1"/>
  <c r="P8887" i="88" a="1"/>
  <c r="P8887" i="88" s="1"/>
  <c r="P8888" i="88" a="1"/>
  <c r="P8888" i="88" s="1"/>
  <c r="P8889" i="88" a="1"/>
  <c r="P8889" i="88" s="1"/>
  <c r="P8890" i="88" a="1"/>
  <c r="P8890" i="88" s="1"/>
  <c r="P8891" i="88" a="1"/>
  <c r="P8891" i="88" s="1"/>
  <c r="P8892" i="88" a="1"/>
  <c r="P8892" i="88" s="1"/>
  <c r="P8893" i="88" a="1"/>
  <c r="P8893" i="88" s="1"/>
  <c r="P8894" i="88" a="1"/>
  <c r="P8894" i="88" s="1"/>
  <c r="P8895" i="88" a="1"/>
  <c r="P8895" i="88" s="1"/>
  <c r="P8896" i="88" a="1"/>
  <c r="P8896" i="88" s="1"/>
  <c r="P8897" i="88" a="1"/>
  <c r="P8897" i="88" s="1"/>
  <c r="P8898" i="88" a="1"/>
  <c r="P8898" i="88" s="1"/>
  <c r="P8899" i="88" a="1"/>
  <c r="P8899" i="88"/>
  <c r="P8900" i="88" a="1"/>
  <c r="P8900" i="88" s="1"/>
  <c r="P8901" i="88" a="1"/>
  <c r="P8901" i="88"/>
  <c r="P8902" i="88" a="1"/>
  <c r="P8902" i="88" s="1"/>
  <c r="P8903" i="88" a="1"/>
  <c r="P8903" i="88" s="1"/>
  <c r="P8904" i="88" a="1"/>
  <c r="P8904" i="88" s="1"/>
  <c r="P8905" i="88" a="1"/>
  <c r="P8905" i="88" s="1"/>
  <c r="P8906" i="88" a="1"/>
  <c r="P8906" i="88" s="1"/>
  <c r="P8907" i="88" a="1"/>
  <c r="P8907" i="88" s="1"/>
  <c r="P8908" i="88" a="1"/>
  <c r="P8908" i="88" s="1"/>
  <c r="P8909" i="88" a="1"/>
  <c r="P8909" i="88" s="1"/>
  <c r="P8910" i="88" a="1"/>
  <c r="P8910" i="88"/>
  <c r="P8911" i="88" a="1"/>
  <c r="P8911" i="88" s="1"/>
  <c r="P8912" i="88" a="1"/>
  <c r="P8912" i="88" s="1"/>
  <c r="P8913" i="88" a="1"/>
  <c r="P8913" i="88" s="1"/>
  <c r="P8914" i="88" a="1"/>
  <c r="P8914" i="88" s="1"/>
  <c r="P8915" i="88" a="1"/>
  <c r="P8915" i="88" s="1"/>
  <c r="P8916" i="88" a="1"/>
  <c r="P8916" i="88" s="1"/>
  <c r="P8917" i="88" a="1"/>
  <c r="P8917" i="88" s="1"/>
  <c r="P8918" i="88" a="1"/>
  <c r="P8918" i="88" s="1"/>
  <c r="P8919" i="88" a="1"/>
  <c r="P8919" i="88" s="1"/>
  <c r="P8920" i="88" a="1"/>
  <c r="P8920" i="88" s="1"/>
  <c r="P8921" i="88" a="1"/>
  <c r="P8921" i="88" s="1"/>
  <c r="P8922" i="88" a="1"/>
  <c r="P8922" i="88" s="1"/>
  <c r="P8923" i="88" a="1"/>
  <c r="P8923" i="88" s="1"/>
  <c r="P8924" i="88" a="1"/>
  <c r="P8924" i="88" s="1"/>
  <c r="P8925" i="88" a="1"/>
  <c r="P8925" i="88" s="1"/>
  <c r="P8926" i="88" a="1"/>
  <c r="P8926" i="88" s="1"/>
  <c r="P8927" i="88" a="1"/>
  <c r="P8927" i="88" s="1"/>
  <c r="P8928" i="88" a="1"/>
  <c r="P8928" i="88" s="1"/>
  <c r="P8929" i="88" a="1"/>
  <c r="P8929" i="88" s="1"/>
  <c r="P8930" i="88" a="1"/>
  <c r="P8930" i="88" s="1"/>
  <c r="P8931" i="88" a="1"/>
  <c r="P8931" i="88" s="1"/>
  <c r="P8932" i="88" a="1"/>
  <c r="P8932" i="88" s="1"/>
  <c r="P8933" i="88" a="1"/>
  <c r="P8933" i="88" s="1"/>
  <c r="P8934" i="88" a="1"/>
  <c r="P8934" i="88" s="1"/>
  <c r="P8935" i="88" a="1"/>
  <c r="P8935" i="88" s="1"/>
  <c r="P8936" i="88" a="1"/>
  <c r="P8936" i="88" s="1"/>
  <c r="P8937" i="88" a="1"/>
  <c r="P8937" i="88" s="1"/>
  <c r="P8938" i="88" a="1"/>
  <c r="P8938" i="88"/>
  <c r="P8939" i="88" a="1"/>
  <c r="P8939" i="88" s="1"/>
  <c r="P8940" i="88" a="1"/>
  <c r="P8940" i="88"/>
  <c r="P8941" i="88" a="1"/>
  <c r="P8941" i="88" s="1"/>
  <c r="P8942" i="88" a="1"/>
  <c r="P8942" i="88" s="1"/>
  <c r="P8943" i="88" a="1"/>
  <c r="P8943" i="88" s="1"/>
  <c r="P8944" i="88" a="1"/>
  <c r="P8944" i="88" s="1"/>
  <c r="P8945" i="88" a="1"/>
  <c r="P8945" i="88" s="1"/>
  <c r="P8946" i="88" a="1"/>
  <c r="P8946" i="88" s="1"/>
  <c r="P8947" i="88" a="1"/>
  <c r="P8947" i="88"/>
  <c r="P8948" i="88" a="1"/>
  <c r="P8948" i="88" s="1"/>
  <c r="P8949" i="88" a="1"/>
  <c r="P8949" i="88"/>
  <c r="P8950" i="88" a="1"/>
  <c r="P8950" i="88" s="1"/>
  <c r="P8951" i="88" a="1"/>
  <c r="P8951" i="88"/>
  <c r="P8952" i="88" a="1"/>
  <c r="P8952" i="88" s="1"/>
  <c r="P8953" i="88" a="1"/>
  <c r="P8953" i="88" s="1"/>
  <c r="P8954" i="88" a="1"/>
  <c r="P8954" i="88" s="1"/>
  <c r="P8955" i="88" a="1"/>
  <c r="P8955" i="88" s="1"/>
  <c r="P8956" i="88" a="1"/>
  <c r="P8956" i="88" s="1"/>
  <c r="P8957" i="88" a="1"/>
  <c r="P8957" i="88" s="1"/>
  <c r="P8958" i="88" a="1"/>
  <c r="P8958" i="88" s="1"/>
  <c r="P8959" i="88" a="1"/>
  <c r="P8959" i="88" s="1"/>
  <c r="P8960" i="88" a="1"/>
  <c r="P8960" i="88" s="1"/>
  <c r="P8961" i="88" a="1"/>
  <c r="P8961" i="88"/>
  <c r="P8962" i="88" a="1"/>
  <c r="P8962" i="88"/>
  <c r="P8963" i="88" a="1"/>
  <c r="P8963" i="88" s="1"/>
  <c r="P8964" i="88" a="1"/>
  <c r="P8964" i="88" s="1"/>
  <c r="P8965" i="88" a="1"/>
  <c r="P8965" i="88"/>
  <c r="P8966" i="88" a="1"/>
  <c r="P8966" i="88" s="1"/>
  <c r="P8967" i="88" a="1"/>
  <c r="P8967" i="88" s="1"/>
  <c r="P8968" i="88" a="1"/>
  <c r="P8968" i="88" s="1"/>
  <c r="P8969" i="88" a="1"/>
  <c r="P8969" i="88" s="1"/>
  <c r="P8970" i="88" a="1"/>
  <c r="P8970" i="88" s="1"/>
  <c r="P8971" i="88" a="1"/>
  <c r="P8971" i="88" s="1"/>
  <c r="P8972" i="88" a="1"/>
  <c r="P8972" i="88" s="1"/>
  <c r="P8973" i="88" a="1"/>
  <c r="P8973" i="88" s="1"/>
  <c r="P8974" i="88" a="1"/>
  <c r="P8974" i="88" s="1"/>
  <c r="P8975" i="88" a="1"/>
  <c r="P8975" i="88" s="1"/>
  <c r="P8976" i="88" a="1"/>
  <c r="P8976" i="88" s="1"/>
  <c r="P8977" i="88" a="1"/>
  <c r="P8977" i="88" s="1"/>
  <c r="P8978" i="88" a="1"/>
  <c r="P8978" i="88" s="1"/>
  <c r="P8979" i="88" a="1"/>
  <c r="P8979" i="88" s="1"/>
  <c r="P8980" i="88" a="1"/>
  <c r="P8980" i="88" s="1"/>
  <c r="P8981" i="88" a="1"/>
  <c r="P8981" i="88" s="1"/>
  <c r="P8982" i="88" a="1"/>
  <c r="P8982" i="88" s="1"/>
  <c r="P8983" i="88" a="1"/>
  <c r="P8983" i="88" s="1"/>
  <c r="P8984" i="88" a="1"/>
  <c r="P8984" i="88" s="1"/>
  <c r="P8985" i="88" a="1"/>
  <c r="P8985" i="88" s="1"/>
  <c r="P8986" i="88" a="1"/>
  <c r="P8986" i="88"/>
  <c r="P8987" i="88" a="1"/>
  <c r="P8987" i="88" s="1"/>
  <c r="P8988" i="88" a="1"/>
  <c r="P8988" i="88"/>
  <c r="P8989" i="88" a="1"/>
  <c r="P8989" i="88"/>
  <c r="P8990" i="88" a="1"/>
  <c r="P8990" i="88" s="1"/>
  <c r="P8991" i="88" a="1"/>
  <c r="P8991" i="88" s="1"/>
  <c r="P8992" i="88" a="1"/>
  <c r="P8992" i="88" s="1"/>
  <c r="P8993" i="88" a="1"/>
  <c r="P8993" i="88" s="1"/>
  <c r="P8994" i="88" a="1"/>
  <c r="P8994" i="88" s="1"/>
  <c r="P8995" i="88" a="1"/>
  <c r="P8995" i="88" s="1"/>
  <c r="P8996" i="88" a="1"/>
  <c r="P8996" i="88" s="1"/>
  <c r="P8997" i="88" a="1"/>
  <c r="P8997" i="88"/>
  <c r="P8998" i="88" a="1"/>
  <c r="P8998" i="88" s="1"/>
  <c r="P8999" i="88" a="1"/>
  <c r="P8999" i="88"/>
  <c r="P9000" i="88" a="1"/>
  <c r="P9000" i="88" s="1"/>
  <c r="P9001" i="88" a="1"/>
  <c r="P9001" i="88"/>
  <c r="P9002" i="88" a="1"/>
  <c r="P9002" i="88" s="1"/>
  <c r="P9003" i="88" a="1"/>
  <c r="P9003" i="88"/>
  <c r="P9004" i="88" a="1"/>
  <c r="P9004" i="88" s="1"/>
  <c r="P9005" i="88" a="1"/>
  <c r="P9005" i="88" s="1"/>
  <c r="P9006" i="88" a="1"/>
  <c r="P9006" i="88" s="1"/>
  <c r="P9007" i="88" a="1"/>
  <c r="P9007" i="88" s="1"/>
  <c r="P9008" i="88" a="1"/>
  <c r="P9008" i="88" s="1"/>
  <c r="P9009" i="88" a="1"/>
  <c r="P9009" i="88" s="1"/>
  <c r="P9010" i="88" a="1"/>
  <c r="P9010" i="88" s="1"/>
  <c r="P9011" i="88" a="1"/>
  <c r="P9011" i="88"/>
  <c r="P9012" i="88" a="1"/>
  <c r="P9012" i="88" s="1"/>
  <c r="P9013" i="88" a="1"/>
  <c r="P9013" i="88" s="1"/>
  <c r="P9014" i="88" a="1"/>
  <c r="P9014" i="88" s="1"/>
  <c r="P9015" i="88" a="1"/>
  <c r="P9015" i="88"/>
  <c r="P9016" i="88" a="1"/>
  <c r="P9016" i="88"/>
  <c r="P9017" i="88" a="1"/>
  <c r="P9017" i="88" s="1"/>
  <c r="P9018" i="88" a="1"/>
  <c r="P9018" i="88" s="1"/>
  <c r="P9019" i="88" a="1"/>
  <c r="P9019" i="88" s="1"/>
  <c r="P9020" i="88" a="1"/>
  <c r="P9020" i="88" s="1"/>
  <c r="P9021" i="88" a="1"/>
  <c r="P9021" i="88"/>
  <c r="P9022" i="88" a="1"/>
  <c r="P9022" i="88" s="1"/>
  <c r="P9023" i="88" a="1"/>
  <c r="P9023" i="88" s="1"/>
  <c r="P9024" i="88" a="1"/>
  <c r="P9024" i="88"/>
  <c r="P9025" i="88" a="1"/>
  <c r="P9025" i="88" s="1"/>
  <c r="P9026" i="88" a="1"/>
  <c r="P9026" i="88" s="1"/>
  <c r="P9027" i="88" a="1"/>
  <c r="P9027" i="88" s="1"/>
  <c r="P9028" i="88" a="1"/>
  <c r="P9028" i="88" s="1"/>
  <c r="P9029" i="88" a="1"/>
  <c r="P9029" i="88"/>
  <c r="P9030" i="88" a="1"/>
  <c r="P9030" i="88" s="1"/>
  <c r="P9031" i="88" a="1"/>
  <c r="P9031" i="88" s="1"/>
  <c r="P9032" i="88" a="1"/>
  <c r="P9032" i="88" s="1"/>
  <c r="P9033" i="88" a="1"/>
  <c r="P9033" i="88" s="1"/>
  <c r="P9034" i="88" a="1"/>
  <c r="P9034" i="88"/>
  <c r="P9035" i="88" a="1"/>
  <c r="P9035" i="88" s="1"/>
  <c r="P9036" i="88" a="1"/>
  <c r="P9036" i="88"/>
  <c r="P9037" i="88" a="1"/>
  <c r="P9037" i="88" s="1"/>
  <c r="P9038" i="88" a="1"/>
  <c r="P9038" i="88" s="1"/>
  <c r="P9039" i="88" a="1"/>
  <c r="P9039" i="88"/>
  <c r="P9040" i="88" a="1"/>
  <c r="P9040" i="88" s="1"/>
  <c r="P9041" i="88" a="1"/>
  <c r="P9041" i="88" s="1"/>
  <c r="P9042" i="88" a="1"/>
  <c r="P9042" i="88" s="1"/>
  <c r="P9043" i="88" a="1"/>
  <c r="P9043" i="88" s="1"/>
  <c r="P9044" i="88" a="1"/>
  <c r="P9044" i="88" s="1"/>
  <c r="P9045" i="88" a="1"/>
  <c r="P9045" i="88"/>
  <c r="P9046" i="88" a="1"/>
  <c r="P9046" i="88"/>
  <c r="P9047" i="88" a="1"/>
  <c r="P9047" i="88" s="1"/>
  <c r="P9048" i="88" a="1"/>
  <c r="P9048" i="88" s="1"/>
  <c r="P9049" i="88" a="1"/>
  <c r="P9049" i="88" s="1"/>
  <c r="P9050" i="88" a="1"/>
  <c r="P9050" i="88" s="1"/>
  <c r="P9051" i="88" a="1"/>
  <c r="P9051" i="88" s="1"/>
  <c r="P9052" i="88" a="1"/>
  <c r="P9052" i="88" s="1"/>
  <c r="P9053" i="88" a="1"/>
  <c r="P9053" i="88" s="1"/>
  <c r="P9054" i="88" a="1"/>
  <c r="P9054" i="88" s="1"/>
  <c r="P9055" i="88" a="1"/>
  <c r="P9055" i="88" s="1"/>
  <c r="P9056" i="88" a="1"/>
  <c r="P9056" i="88" s="1"/>
  <c r="P9057" i="88" a="1"/>
  <c r="P9057" i="88" s="1"/>
  <c r="P9058" i="88" a="1"/>
  <c r="P9058" i="88"/>
  <c r="P9059" i="88" a="1"/>
  <c r="P9059" i="88" s="1"/>
  <c r="P9060" i="88" a="1"/>
  <c r="P9060" i="88"/>
  <c r="P9061" i="88" a="1"/>
  <c r="P9061" i="88" s="1"/>
  <c r="P9062" i="88" a="1"/>
  <c r="P9062" i="88" s="1"/>
  <c r="P9063" i="88" a="1"/>
  <c r="P9063" i="88" s="1"/>
  <c r="P9064" i="88" a="1"/>
  <c r="P9064" i="88" s="1"/>
  <c r="P9065" i="88" a="1"/>
  <c r="P9065" i="88" s="1"/>
  <c r="P9066" i="88" a="1"/>
  <c r="P9066" i="88" s="1"/>
  <c r="P9067" i="88" a="1"/>
  <c r="P9067" i="88" s="1"/>
  <c r="P9068" i="88" a="1"/>
  <c r="P9068" i="88" s="1"/>
  <c r="P9069" i="88" a="1"/>
  <c r="P9069" i="88" s="1"/>
  <c r="P9070" i="88" a="1"/>
  <c r="P9070" i="88" s="1"/>
  <c r="P9071" i="88" a="1"/>
  <c r="P9071" i="88" s="1"/>
  <c r="P9072" i="88" a="1"/>
  <c r="P9072" i="88" s="1"/>
  <c r="P9073" i="88" a="1"/>
  <c r="P9073" i="88"/>
  <c r="P9074" i="88" a="1"/>
  <c r="P9074" i="88" s="1"/>
  <c r="P9075" i="88" a="1"/>
  <c r="P9075" i="88" s="1"/>
  <c r="P9076" i="88" a="1"/>
  <c r="P9076" i="88" s="1"/>
  <c r="P9077" i="88" a="1"/>
  <c r="P9077" i="88" s="1"/>
  <c r="P9078" i="88" a="1"/>
  <c r="P9078" i="88" s="1"/>
  <c r="P9079" i="88" a="1"/>
  <c r="P9079" i="88" s="1"/>
  <c r="P9080" i="88" a="1"/>
  <c r="P9080" i="88" s="1"/>
  <c r="P9081" i="88" a="1"/>
  <c r="P9081" i="88" s="1"/>
  <c r="P9082" i="88" a="1"/>
  <c r="P9082" i="88"/>
  <c r="P9083" i="88" a="1"/>
  <c r="P9083" i="88" s="1"/>
  <c r="P9084" i="88" a="1"/>
  <c r="P9084" i="88"/>
  <c r="P9085" i="88" a="1"/>
  <c r="P9085" i="88" s="1"/>
  <c r="P9086" i="88" a="1"/>
  <c r="P9086" i="88" s="1"/>
  <c r="P9087" i="88" a="1"/>
  <c r="P9087" i="88" s="1"/>
  <c r="P9088" i="88" a="1"/>
  <c r="P9088" i="88"/>
  <c r="P9089" i="88" a="1"/>
  <c r="P9089" i="88" s="1"/>
  <c r="P9090" i="88" a="1"/>
  <c r="P9090" i="88" s="1"/>
  <c r="P9091" i="88" a="1"/>
  <c r="P9091" i="88" s="1"/>
  <c r="P9092" i="88" a="1"/>
  <c r="P9092" i="88" s="1"/>
  <c r="P9093" i="88" a="1"/>
  <c r="P9093" i="88"/>
  <c r="P9094" i="88" a="1"/>
  <c r="P9094" i="88" s="1"/>
  <c r="P9095" i="88" a="1"/>
  <c r="P9095" i="88"/>
  <c r="P9096" i="88" a="1"/>
  <c r="P9096" i="88" s="1"/>
  <c r="P9097" i="88" a="1"/>
  <c r="P9097" i="88"/>
  <c r="P9098" i="88" a="1"/>
  <c r="P9098" i="88" s="1"/>
  <c r="P9099" i="88" a="1"/>
  <c r="P9099" i="88" s="1"/>
  <c r="P9100" i="88" a="1"/>
  <c r="P9100" i="88"/>
  <c r="P9101" i="88" a="1"/>
  <c r="P9101" i="88" s="1"/>
  <c r="P9102" i="88" a="1"/>
  <c r="P9102" i="88"/>
  <c r="P9103" i="88" a="1"/>
  <c r="P9103" i="88" s="1"/>
  <c r="P9104" i="88" a="1"/>
  <c r="P9104" i="88" s="1"/>
  <c r="P9105" i="88" a="1"/>
  <c r="P9105" i="88"/>
  <c r="P9106" i="88" a="1"/>
  <c r="P9106" i="88" s="1"/>
  <c r="P9107" i="88" a="1"/>
  <c r="P9107" i="88"/>
  <c r="P9108" i="88" a="1"/>
  <c r="P9108" i="88" s="1"/>
  <c r="P9109" i="88" a="1"/>
  <c r="P9109" i="88"/>
  <c r="P9110" i="88" a="1"/>
  <c r="P9110" i="88" s="1"/>
  <c r="P9111" i="88" a="1"/>
  <c r="P9111" i="88" s="1"/>
  <c r="P9112" i="88" a="1"/>
  <c r="P9112" i="88" s="1"/>
  <c r="P9113" i="88" a="1"/>
  <c r="P9113" i="88" s="1"/>
  <c r="P9114" i="88" a="1"/>
  <c r="P9114" i="88"/>
  <c r="P9115" i="88" a="1"/>
  <c r="P9115" i="88" s="1"/>
  <c r="P9116" i="88" a="1"/>
  <c r="P9116" i="88" s="1"/>
  <c r="P9117" i="88" a="1"/>
  <c r="P9117" i="88" s="1"/>
  <c r="P9118" i="88" a="1"/>
  <c r="P9118" i="88" s="1"/>
  <c r="P9119" i="88" a="1"/>
  <c r="P9119" i="88"/>
  <c r="P9120" i="88" a="1"/>
  <c r="P9120" i="88" s="1"/>
  <c r="P9121" i="88" a="1"/>
  <c r="P9121" i="88" s="1"/>
  <c r="P9122" i="88" a="1"/>
  <c r="P9122" i="88" s="1"/>
  <c r="P9123" i="88" a="1"/>
  <c r="P9123" i="88" s="1"/>
  <c r="P9124" i="88" a="1"/>
  <c r="P9124" i="88" s="1"/>
  <c r="P9125" i="88" a="1"/>
  <c r="P9125" i="88" s="1"/>
  <c r="P9126" i="88" a="1"/>
  <c r="P9126" i="88" s="1"/>
  <c r="P9127" i="88" a="1"/>
  <c r="P9127" i="88" s="1"/>
  <c r="P9128" i="88" a="1"/>
  <c r="P9128" i="88" s="1"/>
  <c r="P9129" i="88" a="1"/>
  <c r="P9129" i="88" s="1"/>
  <c r="P9130" i="88" a="1"/>
  <c r="P9130" i="88"/>
  <c r="P9131" i="88" a="1"/>
  <c r="P9131" i="88"/>
  <c r="P9132" i="88" a="1"/>
  <c r="P9132" i="88" s="1"/>
  <c r="P9133" i="88" a="1"/>
  <c r="P9133" i="88" s="1"/>
  <c r="P9134" i="88" a="1"/>
  <c r="P9134" i="88" s="1"/>
  <c r="P9135" i="88" a="1"/>
  <c r="P9135" i="88" s="1"/>
  <c r="P9136" i="88" a="1"/>
  <c r="P9136" i="88" s="1"/>
  <c r="P9137" i="88" a="1"/>
  <c r="P9137" i="88" s="1"/>
  <c r="P9138" i="88" a="1"/>
  <c r="P9138" i="88" s="1"/>
  <c r="P9139" i="88" a="1"/>
  <c r="P9139" i="88" s="1"/>
  <c r="P9140" i="88" a="1"/>
  <c r="P9140" i="88" s="1"/>
  <c r="P9141" i="88" a="1"/>
  <c r="P9141" i="88" s="1"/>
  <c r="P9142" i="88" a="1"/>
  <c r="P9142" i="88" s="1"/>
  <c r="P9143" i="88" a="1"/>
  <c r="P9143" i="88" s="1"/>
  <c r="P9144" i="88" a="1"/>
  <c r="P9144" i="88" s="1"/>
  <c r="P9145" i="88" a="1"/>
  <c r="P9145" i="88" s="1"/>
  <c r="P9146" i="88" a="1"/>
  <c r="P9146" i="88" s="1"/>
  <c r="P9147" i="88" a="1"/>
  <c r="P9147" i="88" s="1"/>
  <c r="P9148" i="88" a="1"/>
  <c r="P9148" i="88" s="1"/>
  <c r="P9149" i="88" a="1"/>
  <c r="P9149" i="88"/>
  <c r="P9150" i="88" a="1"/>
  <c r="P9150" i="88" s="1"/>
  <c r="P9151" i="88" a="1"/>
  <c r="P9151" i="88" s="1"/>
  <c r="P9152" i="88" a="1"/>
  <c r="P9152" i="88" s="1"/>
  <c r="P9153" i="88" a="1"/>
  <c r="P9153" i="88" s="1"/>
  <c r="P9154" i="88" a="1"/>
  <c r="P9154" i="88" s="1"/>
  <c r="P9155" i="88" a="1"/>
  <c r="P9155" i="88" s="1"/>
  <c r="P9156" i="88" a="1"/>
  <c r="P9156" i="88" s="1"/>
  <c r="P9157" i="88" a="1"/>
  <c r="P9157" i="88" s="1"/>
  <c r="P9158" i="88" a="1"/>
  <c r="P9158" i="88" s="1"/>
  <c r="P9159" i="88" a="1"/>
  <c r="P9159" i="88"/>
  <c r="P9160" i="88" a="1"/>
  <c r="P9160" i="88" s="1"/>
  <c r="P9161" i="88" a="1"/>
  <c r="P9161" i="88" s="1"/>
  <c r="P9162" i="88" a="1"/>
  <c r="P9162" i="88" s="1"/>
  <c r="P9163" i="88" a="1"/>
  <c r="P9163" i="88" s="1"/>
  <c r="P9164" i="88" a="1"/>
  <c r="P9164" i="88" s="1"/>
  <c r="P9165" i="88" a="1"/>
  <c r="P9165" i="88"/>
  <c r="P9166" i="88" a="1"/>
  <c r="P9166" i="88" s="1"/>
  <c r="P9167" i="88" a="1"/>
  <c r="P9167" i="88" s="1"/>
  <c r="P9168" i="88" a="1"/>
  <c r="P9168" i="88" s="1"/>
  <c r="P9169" i="88" a="1"/>
  <c r="P9169" i="88" s="1"/>
  <c r="P9170" i="88" a="1"/>
  <c r="P9170" i="88" s="1"/>
  <c r="P9171" i="88" a="1"/>
  <c r="P9171" i="88" s="1"/>
  <c r="P9172" i="88" a="1"/>
  <c r="P9172" i="88" s="1"/>
  <c r="P9173" i="88" a="1"/>
  <c r="P9173" i="88" s="1"/>
  <c r="P9174" i="88" a="1"/>
  <c r="P9174" i="88" s="1"/>
  <c r="P9175" i="88" a="1"/>
  <c r="P9175" i="88" s="1"/>
  <c r="P9176" i="88" a="1"/>
  <c r="P9176" i="88" s="1"/>
  <c r="P9177" i="88" a="1"/>
  <c r="P9177" i="88" s="1"/>
  <c r="P9178" i="88" a="1"/>
  <c r="P9178" i="88" s="1"/>
  <c r="P9179" i="88" a="1"/>
  <c r="P9179" i="88"/>
  <c r="P9180" i="88" a="1"/>
  <c r="P9180" i="88" s="1"/>
  <c r="P9181" i="88" a="1"/>
  <c r="P9181" i="88" s="1"/>
  <c r="P9182" i="88" a="1"/>
  <c r="P9182" i="88" s="1"/>
  <c r="P9183" i="88" a="1"/>
  <c r="P9183" i="88" s="1"/>
  <c r="P9184" i="88" a="1"/>
  <c r="P9184" i="88" s="1"/>
  <c r="P9185" i="88" a="1"/>
  <c r="P9185" i="88" s="1"/>
  <c r="P9186" i="88" a="1"/>
  <c r="P9186" i="88"/>
  <c r="P9187" i="88" a="1"/>
  <c r="P9187" i="88" s="1"/>
  <c r="P9188" i="88" a="1"/>
  <c r="P9188" i="88" s="1"/>
  <c r="P9189" i="88" a="1"/>
  <c r="P9189" i="88" s="1"/>
  <c r="P9190" i="88" a="1"/>
  <c r="P9190" i="88" s="1"/>
  <c r="P9191" i="88" a="1"/>
  <c r="P9191" i="88"/>
  <c r="P9192" i="88" a="1"/>
  <c r="P9192" i="88"/>
  <c r="P9193" i="88" a="1"/>
  <c r="P9193" i="88" s="1"/>
  <c r="P9194" i="88" a="1"/>
  <c r="P9194" i="88" s="1"/>
  <c r="P9195" i="88" a="1"/>
  <c r="P9195" i="88" s="1"/>
  <c r="P9196" i="88" a="1"/>
  <c r="P9196" i="88" s="1"/>
  <c r="P9197" i="88" a="1"/>
  <c r="P9197" i="88" s="1"/>
  <c r="P9198" i="88" a="1"/>
  <c r="P9198" i="88" s="1"/>
  <c r="P9199" i="88" a="1"/>
  <c r="P9199" i="88" s="1"/>
  <c r="P9200" i="88" a="1"/>
  <c r="P9200" i="88" s="1"/>
  <c r="P9201" i="88" a="1"/>
  <c r="P9201" i="88" s="1"/>
  <c r="P9202" i="88" a="1"/>
  <c r="P9202" i="88" s="1"/>
  <c r="P9203" i="88" a="1"/>
  <c r="P9203" i="88" s="1"/>
  <c r="P9204" i="88" a="1"/>
  <c r="P9204" i="88"/>
  <c r="P9205" i="88" a="1"/>
  <c r="P9205" i="88" s="1"/>
  <c r="P9206" i="88" a="1"/>
  <c r="P9206" i="88" s="1"/>
  <c r="P9207" i="88" a="1"/>
  <c r="P9207" i="88" s="1"/>
  <c r="P9208" i="88" a="1"/>
  <c r="P9208" i="88" s="1"/>
  <c r="P9209" i="88" a="1"/>
  <c r="P9209" i="88" s="1"/>
  <c r="P9210" i="88" a="1"/>
  <c r="P9210" i="88" s="1"/>
  <c r="P9211" i="88" a="1"/>
  <c r="P9211" i="88" s="1"/>
  <c r="P9212" i="88" a="1"/>
  <c r="P9212" i="88" s="1"/>
  <c r="P9213" i="88" a="1"/>
  <c r="P9213" i="88" s="1"/>
  <c r="P9214" i="88" a="1"/>
  <c r="P9214" i="88" s="1"/>
  <c r="P9215" i="88" a="1"/>
  <c r="P9215" i="88" s="1"/>
  <c r="P9216" i="88" a="1"/>
  <c r="P9216" i="88" s="1"/>
  <c r="P9217" i="88" a="1"/>
  <c r="P9217" i="88" s="1"/>
  <c r="P9218" i="88" a="1"/>
  <c r="P9218" i="88" s="1"/>
  <c r="P9219" i="88" a="1"/>
  <c r="P9219" i="88" s="1"/>
  <c r="P9220" i="88" a="1"/>
  <c r="P9220" i="88" s="1"/>
  <c r="P9221" i="88" a="1"/>
  <c r="P9221" i="88" s="1"/>
  <c r="P9222" i="88" a="1"/>
  <c r="P9222" i="88" s="1"/>
  <c r="P9223" i="88" a="1"/>
  <c r="P9223" i="88" s="1"/>
  <c r="P9224" i="88" a="1"/>
  <c r="P9224" i="88" s="1"/>
  <c r="P9225" i="88" a="1"/>
  <c r="P9225" i="88" s="1"/>
  <c r="P9226" i="88" a="1"/>
  <c r="P9226" i="88" s="1"/>
  <c r="P9227" i="88" a="1"/>
  <c r="P9227" i="88" s="1"/>
  <c r="P9228" i="88" a="1"/>
  <c r="P9228" i="88" s="1"/>
  <c r="P9229" i="88" a="1"/>
  <c r="P9229" i="88" s="1"/>
  <c r="P9230" i="88" a="1"/>
  <c r="P9230" i="88" s="1"/>
  <c r="P9231" i="88" a="1"/>
  <c r="P9231" i="88"/>
  <c r="P9232" i="88" a="1"/>
  <c r="P9232" i="88" s="1"/>
  <c r="P9233" i="88" a="1"/>
  <c r="P9233" i="88"/>
  <c r="P9234" i="88" a="1"/>
  <c r="P9234" i="88" s="1"/>
  <c r="P9235" i="88" a="1"/>
  <c r="P9235" i="88"/>
  <c r="P9236" i="88" a="1"/>
  <c r="P9236" i="88" s="1"/>
  <c r="P9237" i="88" a="1"/>
  <c r="P9237" i="88"/>
  <c r="P9238" i="88" a="1"/>
  <c r="P9238" i="88" s="1"/>
  <c r="P9239" i="88" a="1"/>
  <c r="P9239" i="88" s="1"/>
  <c r="P9240" i="88" a="1"/>
  <c r="P9240" i="88"/>
  <c r="P9241" i="88" a="1"/>
  <c r="P9241" i="88" s="1"/>
  <c r="P9242" i="88" a="1"/>
  <c r="P9242" i="88" s="1"/>
  <c r="P9243" i="88" a="1"/>
  <c r="P9243" i="88" s="1"/>
  <c r="P9244" i="88" a="1"/>
  <c r="P9244" i="88" s="1"/>
  <c r="P9245" i="88" a="1"/>
  <c r="P9245" i="88" s="1"/>
  <c r="P9246" i="88" a="1"/>
  <c r="P9246" i="88" s="1"/>
  <c r="P9247" i="88" a="1"/>
  <c r="P9247" i="88"/>
  <c r="P9248" i="88" a="1"/>
  <c r="P9248" i="88" s="1"/>
  <c r="P9249" i="88" a="1"/>
  <c r="P9249" i="88" s="1"/>
  <c r="P9250" i="88" a="1"/>
  <c r="P9250" i="88"/>
  <c r="P9251" i="88" a="1"/>
  <c r="P9251" i="88" s="1"/>
  <c r="P9252" i="88" a="1"/>
  <c r="P9252" i="88" s="1"/>
  <c r="P9253" i="88" a="1"/>
  <c r="P9253" i="88" s="1"/>
  <c r="P9254" i="88" a="1"/>
  <c r="P9254" i="88" s="1"/>
  <c r="P9255" i="88" a="1"/>
  <c r="P9255" i="88" s="1"/>
  <c r="P9256" i="88" a="1"/>
  <c r="P9256" i="88" s="1"/>
  <c r="P9257" i="88" a="1"/>
  <c r="P9257" i="88" s="1"/>
  <c r="P9258" i="88" a="1"/>
  <c r="P9258" i="88"/>
  <c r="P9259" i="88" a="1"/>
  <c r="P9259" i="88" s="1"/>
  <c r="P9260" i="88" a="1"/>
  <c r="P9260" i="88" s="1"/>
  <c r="P9261" i="88" a="1"/>
  <c r="P9261" i="88"/>
  <c r="P9262" i="88" a="1"/>
  <c r="P9262" i="88" s="1"/>
  <c r="P9263" i="88" a="1"/>
  <c r="P9263" i="88"/>
  <c r="P9264" i="88" a="1"/>
  <c r="P9264" i="88" s="1"/>
  <c r="P9265" i="88" a="1"/>
  <c r="P9265" i="88" s="1"/>
  <c r="P9266" i="88" a="1"/>
  <c r="P9266" i="88" s="1"/>
  <c r="P9267" i="88" a="1"/>
  <c r="P9267" i="88"/>
  <c r="P9268" i="88" a="1"/>
  <c r="P9268" i="88" s="1"/>
  <c r="P9269" i="88" a="1"/>
  <c r="P9269" i="88" s="1"/>
  <c r="P9270" i="88" a="1"/>
  <c r="P9270" i="88" s="1"/>
  <c r="P9271" i="88" a="1"/>
  <c r="P9271" i="88" s="1"/>
  <c r="P9272" i="88" a="1"/>
  <c r="P9272" i="88" s="1"/>
  <c r="P9273" i="88" a="1"/>
  <c r="P9273" i="88" s="1"/>
  <c r="P9274" i="88" a="1"/>
  <c r="P9274" i="88"/>
  <c r="P9275" i="88" a="1"/>
  <c r="P9275" i="88" s="1"/>
  <c r="P9276" i="88" a="1"/>
  <c r="P9276" i="88" s="1"/>
  <c r="P9277" i="88" a="1"/>
  <c r="P9277" i="88" s="1"/>
  <c r="P9278" i="88" a="1"/>
  <c r="P9278" i="88" s="1"/>
  <c r="P9279" i="88" a="1"/>
  <c r="P9279" i="88" s="1"/>
  <c r="P9280" i="88" a="1"/>
  <c r="P9280" i="88" s="1"/>
  <c r="P9281" i="88" a="1"/>
  <c r="P9281" i="88" s="1"/>
  <c r="P9282" i="88" a="1"/>
  <c r="P9282" i="88" s="1"/>
  <c r="P9283" i="88" a="1"/>
  <c r="P9283" i="88"/>
  <c r="P9284" i="88" a="1"/>
  <c r="P9284" i="88" s="1"/>
  <c r="P9285" i="88" a="1"/>
  <c r="P9285" i="88" s="1"/>
  <c r="P9286" i="88" a="1"/>
  <c r="P9286" i="88" s="1"/>
  <c r="P9287" i="88" a="1"/>
  <c r="P9287" i="88" s="1"/>
  <c r="P9288" i="88" a="1"/>
  <c r="P9288" i="88" s="1"/>
  <c r="P9289" i="88" a="1"/>
  <c r="P9289" i="88"/>
  <c r="P9290" i="88" a="1"/>
  <c r="P9290" i="88" s="1"/>
  <c r="P9291" i="88" a="1"/>
  <c r="P9291" i="88" s="1"/>
  <c r="P9292" i="88" a="1"/>
  <c r="P9292" i="88" s="1"/>
  <c r="P9293" i="88" a="1"/>
  <c r="P9293" i="88"/>
  <c r="P9294" i="88" a="1"/>
  <c r="P9294" i="88"/>
  <c r="P9295" i="88" a="1"/>
  <c r="P9295" i="88" s="1"/>
  <c r="P9296" i="88" a="1"/>
  <c r="P9296" i="88" s="1"/>
  <c r="P9297" i="88" a="1"/>
  <c r="P9297" i="88"/>
  <c r="P9298" i="88" a="1"/>
  <c r="P9298" i="88" s="1"/>
  <c r="P9299" i="88" a="1"/>
  <c r="P9299" i="88"/>
  <c r="P9300" i="88" a="1"/>
  <c r="P9300" i="88" s="1"/>
  <c r="P9301" i="88" a="1"/>
  <c r="P9301" i="88"/>
  <c r="P9302" i="88" a="1"/>
  <c r="P9302" i="88" s="1"/>
  <c r="P9303" i="88" a="1"/>
  <c r="P9303" i="88" s="1"/>
  <c r="P9304" i="88" a="1"/>
  <c r="P9304" i="88" s="1"/>
  <c r="P9305" i="88" a="1"/>
  <c r="P9305" i="88" s="1"/>
  <c r="P9306" i="88" a="1"/>
  <c r="P9306" i="88" s="1"/>
  <c r="P9307" i="88" a="1"/>
  <c r="P9307" i="88" s="1"/>
  <c r="P9308" i="88" a="1"/>
  <c r="P9308" i="88" s="1"/>
  <c r="P9309" i="88" a="1"/>
  <c r="P9309" i="88"/>
  <c r="P9310" i="88" a="1"/>
  <c r="P9310" i="88" s="1"/>
  <c r="P9311" i="88" a="1"/>
  <c r="P9311" i="88" s="1"/>
  <c r="P9312" i="88" a="1"/>
  <c r="P9312" i="88"/>
  <c r="P9313" i="88" a="1"/>
  <c r="P9313" i="88" s="1"/>
  <c r="P9314" i="88" a="1"/>
  <c r="P9314" i="88" s="1"/>
  <c r="P9315" i="88" a="1"/>
  <c r="P9315" i="88" s="1"/>
  <c r="P9316" i="88" a="1"/>
  <c r="P9316" i="88" s="1"/>
  <c r="P9317" i="88" a="1"/>
  <c r="P9317" i="88" s="1"/>
  <c r="P9318" i="88" a="1"/>
  <c r="P9318" i="88" s="1"/>
  <c r="P9319" i="88" a="1"/>
  <c r="P9319" i="88" s="1"/>
  <c r="P9320" i="88" a="1"/>
  <c r="P9320" i="88" s="1"/>
  <c r="P9321" i="88" a="1"/>
  <c r="P9321" i="88" s="1"/>
  <c r="P9322" i="88" a="1"/>
  <c r="P9322" i="88"/>
  <c r="P9323" i="88" a="1"/>
  <c r="P9323" i="88" s="1"/>
  <c r="P9324" i="88" a="1"/>
  <c r="P9324" i="88" s="1"/>
  <c r="P9325" i="88" a="1"/>
  <c r="P9325" i="88" s="1"/>
  <c r="P9326" i="88" a="1"/>
  <c r="P9326" i="88" s="1"/>
  <c r="P9327" i="88" a="1"/>
  <c r="P9327" i="88"/>
  <c r="P9328" i="88" a="1"/>
  <c r="P9328" i="88" s="1"/>
  <c r="P9329" i="88" a="1"/>
  <c r="P9329" i="88"/>
  <c r="P9330" i="88" a="1"/>
  <c r="P9330" i="88" s="1"/>
  <c r="P9331" i="88" a="1"/>
  <c r="P9331" i="88" s="1"/>
  <c r="P9332" i="88" a="1"/>
  <c r="P9332" i="88" s="1"/>
  <c r="P9333" i="88" a="1"/>
  <c r="P9333" i="88" s="1"/>
  <c r="P9334" i="88" a="1"/>
  <c r="P9334" i="88" s="1"/>
  <c r="P9335" i="88" a="1"/>
  <c r="P9335" i="88" s="1"/>
  <c r="P9336" i="88" a="1"/>
  <c r="P9336" i="88" s="1"/>
  <c r="P9337" i="88" a="1"/>
  <c r="P9337" i="88" s="1"/>
  <c r="P9338" i="88" a="1"/>
  <c r="P9338" i="88" s="1"/>
  <c r="P9339" i="88" a="1"/>
  <c r="P9339" i="88" s="1"/>
  <c r="P9340" i="88" a="1"/>
  <c r="P9340" i="88" s="1"/>
  <c r="P9341" i="88" a="1"/>
  <c r="P9341" i="88" s="1"/>
  <c r="P9342" i="88" a="1"/>
  <c r="P9342" i="88" s="1"/>
  <c r="P9343" i="88" a="1"/>
  <c r="P9343" i="88" s="1"/>
  <c r="P9344" i="88" a="1"/>
  <c r="P9344" i="88" s="1"/>
  <c r="P9345" i="88" a="1"/>
  <c r="P9345" i="88" s="1"/>
  <c r="P9346" i="88" a="1"/>
  <c r="P9346" i="88" s="1"/>
  <c r="P9347" i="88" a="1"/>
  <c r="P9347" i="88" s="1"/>
  <c r="P9348" i="88" a="1"/>
  <c r="P9348" i="88" s="1"/>
  <c r="P9349" i="88" a="1"/>
  <c r="P9349" i="88"/>
  <c r="P9350" i="88" a="1"/>
  <c r="P9350" i="88" s="1"/>
  <c r="P9351" i="88" a="1"/>
  <c r="P9351" i="88"/>
  <c r="P9352" i="88" a="1"/>
  <c r="P9352" i="88" s="1"/>
  <c r="P9353" i="88" a="1"/>
  <c r="P9353" i="88"/>
  <c r="P9354" i="88" a="1"/>
  <c r="P9354" i="88" s="1"/>
  <c r="P9355" i="88" a="1"/>
  <c r="P9355" i="88" s="1"/>
  <c r="P9356" i="88" a="1"/>
  <c r="P9356" i="88" s="1"/>
  <c r="P9357" i="88" a="1"/>
  <c r="P9357" i="88" s="1"/>
  <c r="P9358" i="88" a="1"/>
  <c r="P9358" i="88"/>
  <c r="P9359" i="88" a="1"/>
  <c r="P9359" i="88" s="1"/>
  <c r="P9360" i="88" a="1"/>
  <c r="P9360" i="88"/>
  <c r="P9361" i="88" a="1"/>
  <c r="P9361" i="88" s="1"/>
  <c r="P9362" i="88" a="1"/>
  <c r="P9362" i="88" s="1"/>
  <c r="P9363" i="88" a="1"/>
  <c r="P9363" i="88" s="1"/>
  <c r="P9364" i="88" a="1"/>
  <c r="P9364" i="88" s="1"/>
  <c r="P9365" i="88" a="1"/>
  <c r="P9365" i="88" s="1"/>
  <c r="P9366" i="88" a="1"/>
  <c r="P9366" i="88" s="1"/>
  <c r="P9367" i="88" a="1"/>
  <c r="P9367" i="88" s="1"/>
  <c r="P9368" i="88" a="1"/>
  <c r="P9368" i="88" s="1"/>
  <c r="P9369" i="88" a="1"/>
  <c r="P9369" i="88" s="1"/>
  <c r="P9370" i="88" a="1"/>
  <c r="P9370" i="88" s="1"/>
  <c r="P9371" i="88" a="1"/>
  <c r="P9371" i="88" s="1"/>
  <c r="P9372" i="88" a="1"/>
  <c r="P9372" i="88" s="1"/>
  <c r="P9373" i="88" a="1"/>
  <c r="P9373" i="88" s="1"/>
  <c r="P9374" i="88" a="1"/>
  <c r="P9374" i="88" s="1"/>
  <c r="P9375" i="88" a="1"/>
  <c r="P9375" i="88" s="1"/>
  <c r="P9376" i="88" a="1"/>
  <c r="P9376" i="88"/>
  <c r="P9377" i="88" a="1"/>
  <c r="P9377" i="88" s="1"/>
  <c r="P9378" i="88" a="1"/>
  <c r="P9378" i="88"/>
  <c r="P9379" i="88" a="1"/>
  <c r="P9379" i="88" s="1"/>
  <c r="P9380" i="88" a="1"/>
  <c r="P9380" i="88" s="1"/>
  <c r="P9381" i="88" a="1"/>
  <c r="P9381" i="88"/>
  <c r="P9382" i="88" a="1"/>
  <c r="P9382" i="88" s="1"/>
  <c r="P9383" i="88" a="1"/>
  <c r="P9383" i="88" s="1"/>
  <c r="P9384" i="88" a="1"/>
  <c r="P9384" i="88" s="1"/>
  <c r="P9385" i="88" a="1"/>
  <c r="P9385" i="88" s="1"/>
  <c r="P9386" i="88" a="1"/>
  <c r="P9386" i="88" s="1"/>
  <c r="P9387" i="88" a="1"/>
  <c r="P9387" i="88" s="1"/>
  <c r="P9388" i="88" a="1"/>
  <c r="P9388" i="88"/>
  <c r="P9389" i="88" a="1"/>
  <c r="P9389" i="88" s="1"/>
  <c r="P9390" i="88" a="1"/>
  <c r="P9390" i="88"/>
  <c r="P9391" i="88" a="1"/>
  <c r="P9391" i="88" s="1"/>
  <c r="P9392" i="88" a="1"/>
  <c r="P9392" i="88" s="1"/>
  <c r="P9393" i="88" a="1"/>
  <c r="P9393" i="88" s="1"/>
  <c r="P9394" i="88" a="1"/>
  <c r="P9394" i="88"/>
  <c r="P9395" i="88" a="1"/>
  <c r="P9395" i="88" s="1"/>
  <c r="P9396" i="88" a="1"/>
  <c r="P9396" i="88"/>
  <c r="P9397" i="88" a="1"/>
  <c r="P9397" i="88" s="1"/>
  <c r="P9398" i="88" a="1"/>
  <c r="P9398" i="88" s="1"/>
  <c r="P9399" i="88" a="1"/>
  <c r="P9399" i="88" s="1"/>
  <c r="P9400" i="88" a="1"/>
  <c r="P9400" i="88" s="1"/>
  <c r="P9401" i="88" a="1"/>
  <c r="P9401" i="88"/>
  <c r="P9402" i="88" a="1"/>
  <c r="P9402" i="88" s="1"/>
  <c r="P9403" i="88" a="1"/>
  <c r="P9403" i="88" s="1"/>
  <c r="P9404" i="88" a="1"/>
  <c r="P9404" i="88" s="1"/>
  <c r="P9405" i="88" a="1"/>
  <c r="P9405" i="88" s="1"/>
  <c r="P9406" i="88" a="1"/>
  <c r="P9406" i="88" s="1"/>
  <c r="P9407" i="88" a="1"/>
  <c r="P9407" i="88" s="1"/>
  <c r="P9408" i="88" a="1"/>
  <c r="P9408" i="88" s="1"/>
  <c r="P9409" i="88" a="1"/>
  <c r="P9409" i="88" s="1"/>
  <c r="P9410" i="88" a="1"/>
  <c r="P9410" i="88" s="1"/>
  <c r="P9411" i="88" a="1"/>
  <c r="P9411" i="88" s="1"/>
  <c r="P9412" i="88" a="1"/>
  <c r="P9412" i="88" s="1"/>
  <c r="P9413" i="88" a="1"/>
  <c r="P9413" i="88" s="1"/>
  <c r="P9414" i="88" a="1"/>
  <c r="P9414" i="88" s="1"/>
  <c r="P9415" i="88" a="1"/>
  <c r="P9415" i="88" s="1"/>
  <c r="P9416" i="88" a="1"/>
  <c r="P9416" i="88" s="1"/>
  <c r="P9417" i="88" a="1"/>
  <c r="P9417" i="88"/>
  <c r="P9418" i="88" a="1"/>
  <c r="P9418" i="88" s="1"/>
  <c r="P9419" i="88" a="1"/>
  <c r="P9419" i="88"/>
  <c r="P9420" i="88" a="1"/>
  <c r="P9420" i="88"/>
  <c r="P9421" i="88" a="1"/>
  <c r="P9421" i="88" s="1"/>
  <c r="P9422" i="88" a="1"/>
  <c r="P9422" i="88" s="1"/>
  <c r="P9423" i="88" a="1"/>
  <c r="P9423" i="88" s="1"/>
  <c r="P9424" i="88" a="1"/>
  <c r="P9424" i="88" s="1"/>
  <c r="P9425" i="88" a="1"/>
  <c r="P9425" i="88" s="1"/>
  <c r="P9426" i="88" a="1"/>
  <c r="P9426" i="88" s="1"/>
  <c r="P9427" i="88" a="1"/>
  <c r="P9427" i="88" s="1"/>
  <c r="P9428" i="88" a="1"/>
  <c r="P9428" i="88" s="1"/>
  <c r="P9429" i="88" a="1"/>
  <c r="P9429" i="88" s="1"/>
  <c r="P9430" i="88" a="1"/>
  <c r="P9430" i="88" s="1"/>
  <c r="P9431" i="88" a="1"/>
  <c r="P9431" i="88" s="1"/>
  <c r="P9432" i="88" a="1"/>
  <c r="P9432" i="88" s="1"/>
  <c r="P9433" i="88" a="1"/>
  <c r="P9433" i="88"/>
  <c r="P9434" i="88" a="1"/>
  <c r="P9434" i="88" s="1"/>
  <c r="P9435" i="88" a="1"/>
  <c r="P9435" i="88"/>
  <c r="P9436" i="88" a="1"/>
  <c r="P9436" i="88"/>
  <c r="P9437" i="88" a="1"/>
  <c r="P9437" i="88"/>
  <c r="P9438" i="88" a="1"/>
  <c r="P9438" i="88" s="1"/>
  <c r="P9439" i="88" a="1"/>
  <c r="P9439" i="88" s="1"/>
  <c r="P9440" i="88" a="1"/>
  <c r="P9440" i="88" s="1"/>
  <c r="P9441" i="88" a="1"/>
  <c r="P9441" i="88" s="1"/>
  <c r="P9442" i="88" a="1"/>
  <c r="P9442" i="88" s="1"/>
  <c r="P9443" i="88" a="1"/>
  <c r="P9443" i="88" s="1"/>
  <c r="P9444" i="88" a="1"/>
  <c r="P9444" i="88" s="1"/>
  <c r="P9445" i="88" a="1"/>
  <c r="P9445" i="88" s="1"/>
  <c r="P9446" i="88" a="1"/>
  <c r="P9446" i="88" s="1"/>
  <c r="P9447" i="88" a="1"/>
  <c r="P9447" i="88" s="1"/>
  <c r="P9448" i="88" a="1"/>
  <c r="P9448" i="88" s="1"/>
  <c r="P9449" i="88" a="1"/>
  <c r="P9449" i="88" s="1"/>
  <c r="P9450" i="88" a="1"/>
  <c r="P9450" i="88" s="1"/>
  <c r="P9451" i="88" a="1"/>
  <c r="P9451" i="88" s="1"/>
  <c r="P9452" i="88" a="1"/>
  <c r="P9452" i="88" s="1"/>
  <c r="P9453" i="88" a="1"/>
  <c r="P9453" i="88"/>
  <c r="P9454" i="88" a="1"/>
  <c r="P9454" i="88" s="1"/>
  <c r="P9455" i="88" a="1"/>
  <c r="P9455" i="88"/>
  <c r="P9456" i="88" a="1"/>
  <c r="P9456" i="88" s="1"/>
  <c r="P9457" i="88" a="1"/>
  <c r="P9457" i="88"/>
  <c r="P9458" i="88" a="1"/>
  <c r="P9458" i="88" s="1"/>
  <c r="P9459" i="88" a="1"/>
  <c r="P9459" i="88" s="1"/>
  <c r="P9460" i="88" a="1"/>
  <c r="P9460" i="88" s="1"/>
  <c r="P9461" i="88" a="1"/>
  <c r="P9461" i="88" s="1"/>
  <c r="P9462" i="88" a="1"/>
  <c r="P9462" i="88"/>
  <c r="P9463" i="88" a="1"/>
  <c r="P9463" i="88" s="1"/>
  <c r="P9464" i="88" a="1"/>
  <c r="P9464" i="88" s="1"/>
  <c r="P9465" i="88" a="1"/>
  <c r="P9465" i="88"/>
  <c r="P9466" i="88" a="1"/>
  <c r="P9466" i="88" s="1"/>
  <c r="P9467" i="88" a="1"/>
  <c r="P9467" i="88" s="1"/>
  <c r="P9468" i="88" a="1"/>
  <c r="P9468" i="88" s="1"/>
  <c r="P9469" i="88" a="1"/>
  <c r="P9469" i="88" s="1"/>
  <c r="P9470" i="88" a="1"/>
  <c r="P9470" i="88" s="1"/>
  <c r="P9471" i="88" a="1"/>
  <c r="P9471" i="88" s="1"/>
  <c r="P9472" i="88" a="1"/>
  <c r="P9472" i="88" s="1"/>
  <c r="P9473" i="88" a="1"/>
  <c r="P9473" i="88" s="1"/>
  <c r="P9474" i="88" a="1"/>
  <c r="P9474" i="88" s="1"/>
  <c r="P9475" i="88" a="1"/>
  <c r="P9475" i="88" s="1"/>
  <c r="P9476" i="88" a="1"/>
  <c r="P9476" i="88" s="1"/>
  <c r="P9477" i="88" a="1"/>
  <c r="P9477" i="88" s="1"/>
  <c r="P9478" i="88" a="1"/>
  <c r="P9478" i="88"/>
  <c r="P9479" i="88" a="1"/>
  <c r="P9479" i="88" s="1"/>
  <c r="P9480" i="88" a="1"/>
  <c r="P9480" i="88" s="1"/>
  <c r="P9481" i="88" a="1"/>
  <c r="P9481" i="88" s="1"/>
  <c r="P9482" i="88" a="1"/>
  <c r="P9482" i="88" s="1"/>
  <c r="P9483" i="88" a="1"/>
  <c r="P9483" i="88" s="1"/>
  <c r="P9484" i="88" a="1"/>
  <c r="P9484" i="88" s="1"/>
  <c r="P9485" i="88" a="1"/>
  <c r="P9485" i="88" s="1"/>
  <c r="P9486" i="88" a="1"/>
  <c r="P9486" i="88" s="1"/>
  <c r="P9487" i="88" a="1"/>
  <c r="P9487" i="88"/>
  <c r="P9488" i="88" a="1"/>
  <c r="P9488" i="88" s="1"/>
  <c r="P9489" i="88" a="1"/>
  <c r="P9489" i="88" s="1"/>
  <c r="P9490" i="88" a="1"/>
  <c r="P9490" i="88" s="1"/>
  <c r="P9491" i="88" a="1"/>
  <c r="P9491" i="88" s="1"/>
  <c r="P9492" i="88" a="1"/>
  <c r="P9492" i="88"/>
  <c r="P9493" i="88" a="1"/>
  <c r="P9493" i="88" s="1"/>
  <c r="P9494" i="88" a="1"/>
  <c r="P9494" i="88" s="1"/>
  <c r="P9495" i="88" a="1"/>
  <c r="P9495" i="88" s="1"/>
  <c r="P9496" i="88" a="1"/>
  <c r="P9496" i="88" s="1"/>
  <c r="P9497" i="88" a="1"/>
  <c r="P9497" i="88" s="1"/>
  <c r="P9498" i="88" a="1"/>
  <c r="P9498" i="88" s="1"/>
  <c r="P9499" i="88" a="1"/>
  <c r="P9499" i="88"/>
  <c r="P9500" i="88" a="1"/>
  <c r="P9500" i="88" s="1"/>
  <c r="P9501" i="88" a="1"/>
  <c r="P9501" i="88"/>
  <c r="P9502" i="88" a="1"/>
  <c r="P9502" i="88" s="1"/>
  <c r="P9503" i="88" a="1"/>
  <c r="P9503" i="88"/>
  <c r="P9504" i="88" a="1"/>
  <c r="P9504" i="88" s="1"/>
  <c r="P9505" i="88" a="1"/>
  <c r="P9505" i="88"/>
  <c r="P9506" i="88" a="1"/>
  <c r="P9506" i="88" s="1"/>
  <c r="P9507" i="88" a="1"/>
  <c r="P9507" i="88" s="1"/>
  <c r="P9508" i="88" a="1"/>
  <c r="P9508" i="88" s="1"/>
  <c r="P9509" i="88" a="1"/>
  <c r="P9509" i="88" s="1"/>
  <c r="P9510" i="88" a="1"/>
  <c r="P9510" i="88" s="1"/>
  <c r="P9511" i="88" a="1"/>
  <c r="P9511" i="88" s="1"/>
  <c r="P9512" i="88" a="1"/>
  <c r="P9512" i="88" s="1"/>
  <c r="P9513" i="88" a="1"/>
  <c r="P9513" i="88" s="1"/>
  <c r="P9514" i="88" a="1"/>
  <c r="P9514" i="88" s="1"/>
  <c r="P9515" i="88" a="1"/>
  <c r="P9515" i="88" s="1"/>
  <c r="P9516" i="88" a="1"/>
  <c r="P9516" i="88" s="1"/>
  <c r="P9517" i="88" a="1"/>
  <c r="P9517" i="88"/>
  <c r="P9518" i="88" a="1"/>
  <c r="P9518" i="88" s="1"/>
  <c r="P9519" i="88" a="1"/>
  <c r="P9519" i="88"/>
  <c r="P9520" i="88" a="1"/>
  <c r="P9520" i="88" s="1"/>
  <c r="P9521" i="88" a="1"/>
  <c r="P9521" i="88" s="1"/>
  <c r="P9522" i="88" a="1"/>
  <c r="P9522" i="88" s="1"/>
  <c r="P9523" i="88" a="1"/>
  <c r="P9523" i="88"/>
  <c r="P9524" i="88" a="1"/>
  <c r="P9524" i="88" s="1"/>
  <c r="P9525" i="88" a="1"/>
  <c r="P9525" i="88"/>
  <c r="P9526" i="88" a="1"/>
  <c r="P9526" i="88" s="1"/>
  <c r="P9527" i="88" a="1"/>
  <c r="P9527" i="88" s="1"/>
  <c r="P9528" i="88" a="1"/>
  <c r="P9528" i="88" s="1"/>
  <c r="P9529" i="88" a="1"/>
  <c r="P9529" i="88" s="1"/>
  <c r="P9530" i="88" a="1"/>
  <c r="P9530" i="88" s="1"/>
  <c r="P9531" i="88" a="1"/>
  <c r="P9531" i="88" s="1"/>
  <c r="P9532" i="88" a="1"/>
  <c r="P9532" i="88" s="1"/>
  <c r="P9533" i="88" a="1"/>
  <c r="P9533" i="88"/>
  <c r="P9534" i="88" a="1"/>
  <c r="P9534" i="88" s="1"/>
  <c r="P9535" i="88" a="1"/>
  <c r="P9535" i="88" s="1"/>
  <c r="P9536" i="88" a="1"/>
  <c r="P9536" i="88" s="1"/>
  <c r="P9537" i="88" a="1"/>
  <c r="P9537" i="88" s="1"/>
  <c r="P9538" i="88" a="1"/>
  <c r="P9538" i="88" s="1"/>
  <c r="P9539" i="88" a="1"/>
  <c r="P9539" i="88" s="1"/>
  <c r="P9540" i="88" a="1"/>
  <c r="P9540" i="88" s="1"/>
  <c r="P9541" i="88" a="1"/>
  <c r="P9541" i="88"/>
  <c r="P9542" i="88" a="1"/>
  <c r="P9542" i="88" s="1"/>
  <c r="P9543" i="88" a="1"/>
  <c r="P9543" i="88" s="1"/>
  <c r="P9544" i="88" a="1"/>
  <c r="P9544" i="88" s="1"/>
  <c r="P9545" i="88" a="1"/>
  <c r="P9545" i="88" s="1"/>
  <c r="P9546" i="88" a="1"/>
  <c r="P9546" i="88"/>
  <c r="P9547" i="88" a="1"/>
  <c r="P9547" i="88" s="1"/>
  <c r="P9548" i="88" a="1"/>
  <c r="P9548" i="88" s="1"/>
  <c r="P9549" i="88" a="1"/>
  <c r="P9549" i="88" s="1"/>
  <c r="P9550" i="88" a="1"/>
  <c r="P9550" i="88" s="1"/>
  <c r="P9551" i="88" a="1"/>
  <c r="P9551" i="88"/>
  <c r="P9552" i="88" a="1"/>
  <c r="P9552" i="88" s="1"/>
  <c r="P9553" i="88" a="1"/>
  <c r="P9553" i="88" s="1"/>
  <c r="P9554" i="88" a="1"/>
  <c r="P9554" i="88" s="1"/>
  <c r="P9555" i="88" a="1"/>
  <c r="P9555" i="88" s="1"/>
  <c r="P9556" i="88" a="1"/>
  <c r="P9556" i="88" s="1"/>
  <c r="P9557" i="88" a="1"/>
  <c r="P9557" i="88" s="1"/>
  <c r="P9558" i="88" a="1"/>
  <c r="P9558" i="88" s="1"/>
  <c r="P9559" i="88" a="1"/>
  <c r="P9559" i="88" s="1"/>
  <c r="P9560" i="88" a="1"/>
  <c r="P9560" i="88" s="1"/>
  <c r="P9561" i="88" a="1"/>
  <c r="P9561" i="88" s="1"/>
  <c r="P9562" i="88" a="1"/>
  <c r="P9562" i="88" s="1"/>
  <c r="P9563" i="88" a="1"/>
  <c r="P9563" i="88"/>
  <c r="P9564" i="88" a="1"/>
  <c r="P9564" i="88"/>
  <c r="P9565" i="88" a="1"/>
  <c r="P9565" i="88"/>
  <c r="P9566" i="88" a="1"/>
  <c r="P9566" i="88" s="1"/>
  <c r="P9567" i="88" a="1"/>
  <c r="P9567" i="88" s="1"/>
  <c r="P9568" i="88" a="1"/>
  <c r="P9568" i="88" s="1"/>
  <c r="P9569" i="88" a="1"/>
  <c r="P9569" i="88" s="1"/>
  <c r="P9570" i="88" a="1"/>
  <c r="P9570" i="88" s="1"/>
  <c r="P9571" i="88" a="1"/>
  <c r="P9571" i="88" s="1"/>
  <c r="P9572" i="88" a="1"/>
  <c r="P9572" i="88" s="1"/>
  <c r="P9573" i="88" a="1"/>
  <c r="P9573" i="88" s="1"/>
  <c r="P9574" i="88" a="1"/>
  <c r="P9574" i="88"/>
  <c r="P9575" i="88" a="1"/>
  <c r="P9575" i="88" s="1"/>
  <c r="P9576" i="88" a="1"/>
  <c r="P9576" i="88" s="1"/>
  <c r="P9577" i="88" a="1"/>
  <c r="P9577" i="88"/>
  <c r="P9578" i="88" a="1"/>
  <c r="P9578" i="88" s="1"/>
  <c r="P9579" i="88" a="1"/>
  <c r="P9579" i="88" s="1"/>
  <c r="P9580" i="88" a="1"/>
  <c r="P9580" i="88" s="1"/>
  <c r="P9581" i="88" a="1"/>
  <c r="P9581" i="88"/>
  <c r="P9582" i="88" a="1"/>
  <c r="P9582" i="88"/>
  <c r="P9583" i="88" a="1"/>
  <c r="P9583" i="88" s="1"/>
  <c r="P9584" i="88" a="1"/>
  <c r="P9584" i="88" s="1"/>
  <c r="P9585" i="88" a="1"/>
  <c r="P9585" i="88"/>
  <c r="P9586" i="88" a="1"/>
  <c r="P9586" i="88" s="1"/>
  <c r="P9587" i="88" a="1"/>
  <c r="P9587" i="88"/>
  <c r="P9588" i="88" a="1"/>
  <c r="P9588" i="88" s="1"/>
  <c r="P9589" i="88" a="1"/>
  <c r="P9589" i="88" s="1"/>
  <c r="P9590" i="88" a="1"/>
  <c r="P9590" i="88" s="1"/>
  <c r="P9591" i="88" a="1"/>
  <c r="P9591" i="88" s="1"/>
  <c r="P9592" i="88" a="1"/>
  <c r="P9592" i="88" s="1"/>
  <c r="P9593" i="88" a="1"/>
  <c r="P9593" i="88" s="1"/>
  <c r="P9594" i="88" a="1"/>
  <c r="P9594" i="88" s="1"/>
  <c r="P9595" i="88" a="1"/>
  <c r="P9595" i="88" s="1"/>
  <c r="P9596" i="88" a="1"/>
  <c r="P9596" i="88" s="1"/>
  <c r="P9597" i="88" a="1"/>
  <c r="P9597" i="88" s="1"/>
  <c r="P9598" i="88" a="1"/>
  <c r="P9598" i="88" s="1"/>
  <c r="P9599" i="88" a="1"/>
  <c r="P9599" i="88" s="1"/>
  <c r="P9600" i="88" a="1"/>
  <c r="P9600" i="88"/>
  <c r="P9601" i="88" a="1"/>
  <c r="P9601" i="88" s="1"/>
  <c r="P9602" i="88" a="1"/>
  <c r="P9602" i="88" s="1"/>
  <c r="P9603" i="88" a="1"/>
  <c r="P9603" i="88" s="1"/>
  <c r="P9604" i="88" a="1"/>
  <c r="P9604" i="88"/>
  <c r="P9605" i="88" a="1"/>
  <c r="P9605" i="88" s="1"/>
  <c r="P9606" i="88" a="1"/>
  <c r="P9606" i="88" s="1"/>
  <c r="P9607" i="88" a="1"/>
  <c r="P9607" i="88"/>
  <c r="P9608" i="88" a="1"/>
  <c r="P9608" i="88" s="1"/>
  <c r="P9609" i="88" a="1"/>
  <c r="P9609" i="88" s="1"/>
  <c r="P9610" i="88" a="1"/>
  <c r="P9610" i="88"/>
  <c r="P9611" i="88" a="1"/>
  <c r="P9611" i="88" s="1"/>
  <c r="P9612" i="88" a="1"/>
  <c r="P9612" i="88" s="1"/>
  <c r="P9613" i="88" a="1"/>
  <c r="P9613" i="88" s="1"/>
  <c r="P9614" i="88" a="1"/>
  <c r="P9614" i="88" s="1"/>
  <c r="P9615" i="88" a="1"/>
  <c r="P9615" i="88"/>
  <c r="P9616" i="88" a="1"/>
  <c r="P9616" i="88" s="1"/>
  <c r="P9617" i="88" a="1"/>
  <c r="P9617" i="88" s="1"/>
  <c r="P9618" i="88" a="1"/>
  <c r="P9618" i="88" s="1"/>
  <c r="P9619" i="88" a="1"/>
  <c r="P9619" i="88" s="1"/>
  <c r="P9620" i="88" a="1"/>
  <c r="P9620" i="88" s="1"/>
  <c r="P9621" i="88" a="1"/>
  <c r="P9621" i="88" s="1"/>
  <c r="P9622" i="88" a="1"/>
  <c r="P9622" i="88" s="1"/>
  <c r="P9623" i="88" a="1"/>
  <c r="P9623" i="88"/>
  <c r="P9624" i="88" a="1"/>
  <c r="P9624" i="88"/>
  <c r="P9625" i="88" a="1"/>
  <c r="P9625" i="88"/>
  <c r="P9626" i="88" a="1"/>
  <c r="P9626" i="88" s="1"/>
  <c r="P9627" i="88" a="1"/>
  <c r="P9627" i="88" s="1"/>
  <c r="P9628" i="88" a="1"/>
  <c r="P9628" i="88" s="1"/>
  <c r="P9629" i="88" a="1"/>
  <c r="P9629" i="88" s="1"/>
  <c r="P9630" i="88" a="1"/>
  <c r="P9630" i="88" s="1"/>
  <c r="P9631" i="88" a="1"/>
  <c r="P9631" i="88"/>
  <c r="P9632" i="88" a="1"/>
  <c r="P9632" i="88" s="1"/>
  <c r="P9633" i="88" a="1"/>
  <c r="P9633" i="88" s="1"/>
  <c r="P9634" i="88" a="1"/>
  <c r="P9634" i="88" s="1"/>
  <c r="P9635" i="88" a="1"/>
  <c r="P9635" i="88" s="1"/>
  <c r="P9636" i="88" a="1"/>
  <c r="P9636" i="88"/>
  <c r="P9637" i="88" a="1"/>
  <c r="P9637" i="88" s="1"/>
  <c r="P9638" i="88" a="1"/>
  <c r="P9638" i="88" s="1"/>
  <c r="P9639" i="88" a="1"/>
  <c r="P9639" i="88" s="1"/>
  <c r="P9640" i="88" a="1"/>
  <c r="P9640" i="88" s="1"/>
  <c r="P9641" i="88" a="1"/>
  <c r="P9641" i="88"/>
  <c r="P9642" i="88" a="1"/>
  <c r="P9642" i="88" s="1"/>
  <c r="P9643" i="88" a="1"/>
  <c r="P9643" i="88" s="1"/>
  <c r="P9644" i="88" a="1"/>
  <c r="P9644" i="88" s="1"/>
  <c r="P9645" i="88" a="1"/>
  <c r="P9645" i="88"/>
  <c r="P9646" i="88" a="1"/>
  <c r="P9646" i="88"/>
  <c r="P9647" i="88" a="1"/>
  <c r="P9647" i="88" s="1"/>
  <c r="P9648" i="88" a="1"/>
  <c r="P9648" i="88"/>
  <c r="P9649" i="88" a="1"/>
  <c r="P9649" i="88"/>
  <c r="P9650" i="88" a="1"/>
  <c r="P9650" i="88" s="1"/>
  <c r="P9651" i="88" a="1"/>
  <c r="P9651" i="88" s="1"/>
  <c r="P9652" i="88" a="1"/>
  <c r="P9652" i="88" s="1"/>
  <c r="P9653" i="88" a="1"/>
  <c r="P9653" i="88" s="1"/>
  <c r="P9654" i="88" a="1"/>
  <c r="P9654" i="88" s="1"/>
  <c r="P9655" i="88" a="1"/>
  <c r="P9655" i="88" s="1"/>
  <c r="P9656" i="88" a="1"/>
  <c r="P9656" i="88" s="1"/>
  <c r="P9657" i="88" a="1"/>
  <c r="P9657" i="88" s="1"/>
  <c r="P9658" i="88" a="1"/>
  <c r="P9658" i="88" s="1"/>
  <c r="P9659" i="88" a="1"/>
  <c r="P9659" i="88" s="1"/>
  <c r="P9660" i="88" a="1"/>
  <c r="P9660" i="88"/>
  <c r="P9661" i="88" a="1"/>
  <c r="P9661" i="88" s="1"/>
  <c r="P9662" i="88" a="1"/>
  <c r="P9662" i="88" s="1"/>
  <c r="P9663" i="88" a="1"/>
  <c r="P9663" i="88" s="1"/>
  <c r="P9664" i="88" a="1"/>
  <c r="P9664" i="88"/>
  <c r="P9665" i="88" a="1"/>
  <c r="P9665" i="88"/>
  <c r="P9666" i="88" a="1"/>
  <c r="P9666" i="88" s="1"/>
  <c r="P9667" i="88" a="1"/>
  <c r="P9667" i="88" s="1"/>
  <c r="P9668" i="88" a="1"/>
  <c r="P9668" i="88" s="1"/>
  <c r="P9669" i="88" a="1"/>
  <c r="P9669" i="88" s="1"/>
  <c r="P9670" i="88" a="1"/>
  <c r="P9670" i="88" s="1"/>
  <c r="P9671" i="88" a="1"/>
  <c r="P9671" i="88" s="1"/>
  <c r="P9672" i="88" a="1"/>
  <c r="P9672" i="88" s="1"/>
  <c r="P9673" i="88" a="1"/>
  <c r="P9673" i="88" s="1"/>
  <c r="P9674" i="88" a="1"/>
  <c r="P9674" i="88" s="1"/>
  <c r="P9675" i="88" a="1"/>
  <c r="P9675" i="88" s="1"/>
  <c r="P9676" i="88" a="1"/>
  <c r="P9676" i="88" s="1"/>
  <c r="P9677" i="88" a="1"/>
  <c r="P9677" i="88" s="1"/>
  <c r="P9678" i="88" a="1"/>
  <c r="P9678" i="88" s="1"/>
  <c r="P9679" i="88" a="1"/>
  <c r="P9679" i="88" s="1"/>
  <c r="P9680" i="88" a="1"/>
  <c r="P9680" i="88" s="1"/>
  <c r="P9681" i="88" a="1"/>
  <c r="P9681" i="88" s="1"/>
  <c r="P9682" i="88" a="1"/>
  <c r="P9682" i="88"/>
  <c r="P9683" i="88" a="1"/>
  <c r="P9683" i="88"/>
  <c r="P9684" i="88" a="1"/>
  <c r="P9684" i="88" s="1"/>
  <c r="P9685" i="88" a="1"/>
  <c r="P9685" i="88" s="1"/>
  <c r="P9686" i="88" a="1"/>
  <c r="P9686" i="88" s="1"/>
  <c r="P9687" i="88" a="1"/>
  <c r="P9687" i="88" s="1"/>
  <c r="P9688" i="88" a="1"/>
  <c r="P9688" i="88" s="1"/>
  <c r="P9689" i="88" a="1"/>
  <c r="P9689" i="88"/>
  <c r="P9690" i="88" a="1"/>
  <c r="P9690" i="88" s="1"/>
  <c r="P9691" i="88" a="1"/>
  <c r="P9691" i="88" s="1"/>
  <c r="P9692" i="88" a="1"/>
  <c r="P9692" i="88" s="1"/>
  <c r="P9693" i="88" a="1"/>
  <c r="P9693" i="88" s="1"/>
  <c r="P9694" i="88" a="1"/>
  <c r="P9694" i="88" s="1"/>
  <c r="P9695" i="88" a="1"/>
  <c r="P9695" i="88"/>
  <c r="P9696" i="88" a="1"/>
  <c r="P9696" i="88" s="1"/>
  <c r="P9697" i="88" a="1"/>
  <c r="P9697" i="88" s="1"/>
  <c r="P9698" i="88" a="1"/>
  <c r="P9698" i="88" s="1"/>
  <c r="P9699" i="88" a="1"/>
  <c r="P9699" i="88" s="1"/>
  <c r="P9700" i="88" a="1"/>
  <c r="P9700" i="88" s="1"/>
  <c r="P9701" i="88" a="1"/>
  <c r="P9701" i="88" s="1"/>
  <c r="P9702" i="88" a="1"/>
  <c r="P9702" i="88" s="1"/>
  <c r="P9703" i="88" a="1"/>
  <c r="P9703" i="88"/>
  <c r="P9704" i="88" a="1"/>
  <c r="P9704" i="88" s="1"/>
  <c r="P9705" i="88" a="1"/>
  <c r="P9705" i="88" s="1"/>
  <c r="P9706" i="88" a="1"/>
  <c r="P9706" i="88"/>
  <c r="P9707" i="88" a="1"/>
  <c r="P9707" i="88"/>
  <c r="P9708" i="88" a="1"/>
  <c r="P9708" i="88" s="1"/>
  <c r="P9709" i="88" a="1"/>
  <c r="P9709" i="88" s="1"/>
  <c r="P9710" i="88" a="1"/>
  <c r="P9710" i="88" s="1"/>
  <c r="P9711" i="88" a="1"/>
  <c r="P9711" i="88" s="1"/>
  <c r="P9712" i="88" a="1"/>
  <c r="P9712" i="88" s="1"/>
  <c r="P9713" i="88" a="1"/>
  <c r="P9713" i="88" s="1"/>
  <c r="P9714" i="88" a="1"/>
  <c r="P9714" i="88" s="1"/>
  <c r="P9715" i="88" a="1"/>
  <c r="P9715" i="88" s="1"/>
  <c r="P9716" i="88" a="1"/>
  <c r="P9716" i="88" s="1"/>
  <c r="P9717" i="88" a="1"/>
  <c r="P9717" i="88" s="1"/>
  <c r="P9718" i="88" a="1"/>
  <c r="P9718" i="88" s="1"/>
  <c r="P9719" i="88" a="1"/>
  <c r="P9719" i="88" s="1"/>
  <c r="P9720" i="88" a="1"/>
  <c r="P9720" i="88" s="1"/>
  <c r="P9721" i="88" a="1"/>
  <c r="P9721" i="88" s="1"/>
  <c r="P9722" i="88" a="1"/>
  <c r="P9722" i="88" s="1"/>
  <c r="P9723" i="88" a="1"/>
  <c r="P9723" i="88"/>
  <c r="P9724" i="88" a="1"/>
  <c r="P9724" i="88" s="1"/>
  <c r="P9725" i="88" a="1"/>
  <c r="P9725" i="88" s="1"/>
  <c r="P9726" i="88" a="1"/>
  <c r="P9726" i="88"/>
  <c r="P9727" i="88" a="1"/>
  <c r="P9727" i="88" s="1"/>
  <c r="P9728" i="88" a="1"/>
  <c r="P9728" i="88" s="1"/>
  <c r="P9729" i="88" a="1"/>
  <c r="P9729" i="88" s="1"/>
  <c r="P9730" i="88" a="1"/>
  <c r="P9730" i="88" s="1"/>
  <c r="P9731" i="88" a="1"/>
  <c r="P9731" i="88" s="1"/>
  <c r="P9732" i="88" a="1"/>
  <c r="P9732" i="88" s="1"/>
  <c r="P9733" i="88" a="1"/>
  <c r="P9733" i="88" s="1"/>
  <c r="P9734" i="88" a="1"/>
  <c r="P9734" i="88" s="1"/>
  <c r="P9735" i="88" a="1"/>
  <c r="P9735" i="88" s="1"/>
  <c r="P9736" i="88" a="1"/>
  <c r="P9736" i="88" s="1"/>
  <c r="P9737" i="88" a="1"/>
  <c r="P9737" i="88"/>
  <c r="P9738" i="88" a="1"/>
  <c r="P9738" i="88" s="1"/>
  <c r="P9739" i="88" a="1"/>
  <c r="P9739" i="88" s="1"/>
  <c r="P9740" i="88" a="1"/>
  <c r="P9740" i="88" s="1"/>
  <c r="P9741" i="88" a="1"/>
  <c r="P9741" i="88" s="1"/>
  <c r="P9742" i="88" a="1"/>
  <c r="P9742" i="88" s="1"/>
  <c r="P9743" i="88" a="1"/>
  <c r="P9743" i="88"/>
  <c r="P9744" i="88" a="1"/>
  <c r="P9744" i="88"/>
  <c r="P9745" i="88" a="1"/>
  <c r="P9745" i="88" s="1"/>
  <c r="P9746" i="88" a="1"/>
  <c r="P9746" i="88" s="1"/>
  <c r="P9747" i="88" a="1"/>
  <c r="P9747" i="88" s="1"/>
  <c r="P9748" i="88" a="1"/>
  <c r="P9748" i="88" s="1"/>
  <c r="P9749" i="88" a="1"/>
  <c r="P9749" i="88" s="1"/>
  <c r="P9750" i="88" a="1"/>
  <c r="P9750" i="88"/>
  <c r="P9751" i="88" a="1"/>
  <c r="P9751" i="88"/>
  <c r="P9752" i="88" a="1"/>
  <c r="P9752" i="88" s="1"/>
  <c r="P9753" i="88" a="1"/>
  <c r="P9753" i="88" s="1"/>
  <c r="P9754" i="88" a="1"/>
  <c r="P9754" i="88"/>
  <c r="P9755" i="88" a="1"/>
  <c r="P9755" i="88" s="1"/>
  <c r="P9756" i="88" a="1"/>
  <c r="P9756" i="88" s="1"/>
  <c r="P9757" i="88" a="1"/>
  <c r="P9757" i="88" s="1"/>
  <c r="P9758" i="88" a="1"/>
  <c r="P9758" i="88" s="1"/>
  <c r="P9759" i="88" a="1"/>
  <c r="P9759" i="88"/>
  <c r="P9760" i="88" a="1"/>
  <c r="P9760" i="88" s="1"/>
  <c r="P9761" i="88" a="1"/>
  <c r="P9761" i="88" s="1"/>
  <c r="P9762" i="88" a="1"/>
  <c r="P9762" i="88" s="1"/>
  <c r="P9763" i="88" a="1"/>
  <c r="P9763" i="88" s="1"/>
  <c r="P9764" i="88" a="1"/>
  <c r="P9764" i="88" s="1"/>
  <c r="P9765" i="88" a="1"/>
  <c r="P9765" i="88" s="1"/>
  <c r="P9766" i="88" a="1"/>
  <c r="P9766" i="88"/>
  <c r="P9767" i="88" a="1"/>
  <c r="P9767" i="88" s="1"/>
  <c r="P9768" i="88" a="1"/>
  <c r="P9768" i="88" s="1"/>
  <c r="P9769" i="88" a="1"/>
  <c r="P9769" i="88" s="1"/>
  <c r="P9770" i="88" a="1"/>
  <c r="P9770" i="88" s="1"/>
  <c r="P9771" i="88" a="1"/>
  <c r="P9771" i="88" s="1"/>
  <c r="P9772" i="88" a="1"/>
  <c r="P9772" i="88" s="1"/>
  <c r="P9773" i="88" a="1"/>
  <c r="P9773" i="88" s="1"/>
  <c r="P9774" i="88" a="1"/>
  <c r="P9774" i="88"/>
  <c r="P9775" i="88" a="1"/>
  <c r="P9775" i="88" s="1"/>
  <c r="P9776" i="88" a="1"/>
  <c r="P9776" i="88" s="1"/>
  <c r="P9777" i="88" a="1"/>
  <c r="P9777" i="88" s="1"/>
  <c r="P9778" i="88" a="1"/>
  <c r="P9778" i="88"/>
  <c r="P9779" i="88" a="1"/>
  <c r="P9779" i="88" s="1"/>
  <c r="P9780" i="88" a="1"/>
  <c r="P9780" i="88"/>
  <c r="P9781" i="88" a="1"/>
  <c r="P9781" i="88" s="1"/>
  <c r="P9782" i="88" a="1"/>
  <c r="P9782" i="88" s="1"/>
  <c r="P9783" i="88" a="1"/>
  <c r="P9783" i="88" s="1"/>
  <c r="P9784" i="88" a="1"/>
  <c r="P9784" i="88"/>
  <c r="P9785" i="88" a="1"/>
  <c r="P9785" i="88" s="1"/>
  <c r="P9786" i="88" a="1"/>
  <c r="P9786" i="88" s="1"/>
  <c r="P9787" i="88" a="1"/>
  <c r="P9787" i="88" s="1"/>
  <c r="P9788" i="88" a="1"/>
  <c r="P9788" i="88" s="1"/>
  <c r="P9789" i="88" a="1"/>
  <c r="P9789" i="88"/>
  <c r="P9790" i="88" a="1"/>
  <c r="P9790" i="88" s="1"/>
  <c r="P9791" i="88" a="1"/>
  <c r="P9791" i="88"/>
  <c r="P9792" i="88" a="1"/>
  <c r="P9792" i="88" s="1"/>
  <c r="P9793" i="88" a="1"/>
  <c r="P9793" i="88"/>
  <c r="P9794" i="88" a="1"/>
  <c r="P9794" i="88" s="1"/>
  <c r="P9795" i="88" a="1"/>
  <c r="P9795" i="88" s="1"/>
  <c r="P9796" i="88" a="1"/>
  <c r="P9796" i="88" s="1"/>
  <c r="P9797" i="88" a="1"/>
  <c r="P9797" i="88" s="1"/>
  <c r="P9798" i="88" a="1"/>
  <c r="P9798" i="88"/>
  <c r="P9799" i="88" a="1"/>
  <c r="P9799" i="88" s="1"/>
  <c r="P9800" i="88" a="1"/>
  <c r="P9800" i="88" s="1"/>
  <c r="P9801" i="88" a="1"/>
  <c r="P9801" i="88" s="1"/>
  <c r="P9802" i="88" a="1"/>
  <c r="P9802" i="88" s="1"/>
  <c r="P9803" i="88" a="1"/>
  <c r="P9803" i="88" s="1"/>
  <c r="P9804" i="88" a="1"/>
  <c r="P9804" i="88" s="1"/>
  <c r="P9805" i="88" a="1"/>
  <c r="P9805" i="88" s="1"/>
  <c r="P9806" i="88" a="1"/>
  <c r="P9806" i="88" s="1"/>
  <c r="P9807" i="88" a="1"/>
  <c r="P9807" i="88" s="1"/>
  <c r="P9808" i="88" a="1"/>
  <c r="P9808" i="88"/>
  <c r="P9809" i="88" a="1"/>
  <c r="P9809" i="88" s="1"/>
  <c r="P9810" i="88" a="1"/>
  <c r="P9810" i="88" s="1"/>
  <c r="P9811" i="88" a="1"/>
  <c r="P9811" i="88" s="1"/>
  <c r="P9812" i="88" a="1"/>
  <c r="P9812" i="88" s="1"/>
  <c r="P9813" i="88" a="1"/>
  <c r="P9813" i="88"/>
  <c r="P9814" i="88" a="1"/>
  <c r="P9814" i="88" s="1"/>
  <c r="P9815" i="88" a="1"/>
  <c r="P9815" i="88" s="1"/>
  <c r="P9816" i="88" a="1"/>
  <c r="P9816" i="88" s="1"/>
  <c r="P9817" i="88" a="1"/>
  <c r="P9817" i="88" s="1"/>
  <c r="P9818" i="88" a="1"/>
  <c r="P9818" i="88" s="1"/>
  <c r="P9819" i="88" a="1"/>
  <c r="P9819" i="88" s="1"/>
  <c r="P9820" i="88" a="1"/>
  <c r="P9820" i="88" s="1"/>
  <c r="P9821" i="88" a="1"/>
  <c r="P9821" i="88" s="1"/>
  <c r="P9822" i="88" a="1"/>
  <c r="P9822" i="88" s="1"/>
  <c r="P9823" i="88" a="1"/>
  <c r="P9823" i="88" s="1"/>
  <c r="P9824" i="88" a="1"/>
  <c r="P9824" i="88" s="1"/>
  <c r="P9825" i="88" a="1"/>
  <c r="P9825" i="88"/>
  <c r="P9826" i="88" a="1"/>
  <c r="P9826" i="88" s="1"/>
  <c r="P9827" i="88" a="1"/>
  <c r="P9827" i="88" s="1"/>
  <c r="P9828" i="88" a="1"/>
  <c r="P9828" i="88"/>
  <c r="P9829" i="88" a="1"/>
  <c r="P9829" i="88" s="1"/>
  <c r="P9830" i="88" a="1"/>
  <c r="P9830" i="88" s="1"/>
  <c r="P9831" i="88" a="1"/>
  <c r="P9831" i="88" s="1"/>
  <c r="P9832" i="88" a="1"/>
  <c r="P9832" i="88" s="1"/>
  <c r="P9833" i="88" a="1"/>
  <c r="P9833" i="88" s="1"/>
  <c r="P9834" i="88" a="1"/>
  <c r="P9834" i="88" s="1"/>
  <c r="P9835" i="88" a="1"/>
  <c r="P9835" i="88" s="1"/>
  <c r="P9836" i="88" a="1"/>
  <c r="P9836" i="88" s="1"/>
  <c r="P9837" i="88" a="1"/>
  <c r="P9837" i="88" s="1"/>
  <c r="P9838" i="88" a="1"/>
  <c r="P9838" i="88" s="1"/>
  <c r="P9839" i="88" a="1"/>
  <c r="P9839" i="88"/>
  <c r="P9840" i="88" a="1"/>
  <c r="P9840" i="88" s="1"/>
  <c r="P9841" i="88" a="1"/>
  <c r="P9841" i="88" s="1"/>
  <c r="P9842" i="88" a="1"/>
  <c r="P9842" i="88" s="1"/>
  <c r="P9843" i="88" a="1"/>
  <c r="P9843" i="88" s="1"/>
  <c r="P9844" i="88" a="1"/>
  <c r="P9844" i="88" s="1"/>
  <c r="P9845" i="88" a="1"/>
  <c r="P9845" i="88" s="1"/>
  <c r="P9846" i="88" a="1"/>
  <c r="P9846" i="88" s="1"/>
  <c r="P9847" i="88" a="1"/>
  <c r="P9847" i="88" s="1"/>
  <c r="P9848" i="88" a="1"/>
  <c r="P9848" i="88" s="1"/>
  <c r="P9849" i="88" a="1"/>
  <c r="P9849" i="88" s="1"/>
  <c r="P9850" i="88" a="1"/>
  <c r="P9850" i="88"/>
  <c r="P9851" i="88" a="1"/>
  <c r="P9851" i="88" s="1"/>
  <c r="P9852" i="88" a="1"/>
  <c r="P9852" i="88" s="1"/>
  <c r="P9853" i="88" a="1"/>
  <c r="P9853" i="88" s="1"/>
  <c r="P9854" i="88" a="1"/>
  <c r="P9854" i="88" s="1"/>
  <c r="P9855" i="88" a="1"/>
  <c r="P9855" i="88" s="1"/>
  <c r="P9856" i="88" a="1"/>
  <c r="P9856" i="88" s="1"/>
  <c r="P9857" i="88" a="1"/>
  <c r="P9857" i="88" s="1"/>
  <c r="P9858" i="88" a="1"/>
  <c r="P9858" i="88" s="1"/>
  <c r="P9859" i="88" a="1"/>
  <c r="P9859" i="88"/>
  <c r="P9860" i="88" a="1"/>
  <c r="P9860" i="88" s="1"/>
  <c r="P9861" i="88" a="1"/>
  <c r="P9861" i="88" s="1"/>
  <c r="P9862" i="88" a="1"/>
  <c r="P9862" i="88" s="1"/>
  <c r="P9863" i="88" a="1"/>
  <c r="P9863" i="88" s="1"/>
  <c r="P9864" i="88" a="1"/>
  <c r="P9864" i="88" s="1"/>
  <c r="P9865" i="88" a="1"/>
  <c r="P9865" i="88"/>
  <c r="P9866" i="88" a="1"/>
  <c r="P9866" i="88" s="1"/>
  <c r="P9867" i="88" a="1"/>
  <c r="P9867" i="88" s="1"/>
  <c r="P9868" i="88" a="1"/>
  <c r="P9868" i="88" s="1"/>
  <c r="P9869" i="88" a="1"/>
  <c r="P9869" i="88" s="1"/>
  <c r="P9870" i="88" a="1"/>
  <c r="P9870" i="88" s="1"/>
  <c r="P9871" i="88" a="1"/>
  <c r="P9871" i="88" s="1"/>
  <c r="P9872" i="88" a="1"/>
  <c r="P9872" i="88" s="1"/>
  <c r="P9873" i="88" a="1"/>
  <c r="P9873" i="88" s="1"/>
  <c r="P9874" i="88" a="1"/>
  <c r="P9874" i="88" s="1"/>
  <c r="P9875" i="88" a="1"/>
  <c r="P9875" i="88" s="1"/>
  <c r="P9876" i="88" a="1"/>
  <c r="P9876" i="88"/>
  <c r="P9877" i="88" a="1"/>
  <c r="P9877" i="88" s="1"/>
  <c r="P9878" i="88" a="1"/>
  <c r="P9878" i="88" s="1"/>
  <c r="P9879" i="88" a="1"/>
  <c r="P9879" i="88" s="1"/>
  <c r="P9880" i="88" a="1"/>
  <c r="P9880" i="88"/>
  <c r="P9881" i="88" a="1"/>
  <c r="P9881" i="88" s="1"/>
  <c r="P9882" i="88" a="1"/>
  <c r="P9882" i="88" s="1"/>
  <c r="P9883" i="88" a="1"/>
  <c r="P9883" i="88" s="1"/>
  <c r="P9884" i="88" a="1"/>
  <c r="P9884" i="88" s="1"/>
  <c r="P9885" i="88" a="1"/>
  <c r="P9885" i="88"/>
  <c r="P9886" i="88" a="1"/>
  <c r="P9886" i="88" s="1"/>
  <c r="P9887" i="88" a="1"/>
  <c r="P9887" i="88" s="1"/>
  <c r="P9888" i="88" a="1"/>
  <c r="P9888" i="88" s="1"/>
  <c r="P9889" i="88" a="1"/>
  <c r="P9889" i="88" s="1"/>
  <c r="P9890" i="88" a="1"/>
  <c r="P9890" i="88" s="1"/>
  <c r="P9891" i="88" a="1"/>
  <c r="P9891" i="88" s="1"/>
  <c r="P9892" i="88" a="1"/>
  <c r="P9892" i="88" s="1"/>
  <c r="P9893" i="88" a="1"/>
  <c r="P9893" i="88" s="1"/>
  <c r="P9894" i="88" a="1"/>
  <c r="P9894" i="88" s="1"/>
  <c r="P9895" i="88" a="1"/>
  <c r="P9895" i="88" s="1"/>
  <c r="P9896" i="88" a="1"/>
  <c r="P9896" i="88" s="1"/>
  <c r="P9897" i="88" a="1"/>
  <c r="P9897" i="88" s="1"/>
  <c r="P9898" i="88" a="1"/>
  <c r="P9898" i="88" s="1"/>
  <c r="P9899" i="88" a="1"/>
  <c r="P9899" i="88" s="1"/>
  <c r="P9900" i="88" a="1"/>
  <c r="P9900" i="88" s="1"/>
  <c r="P9901" i="88" a="1"/>
  <c r="P9901" i="88" s="1"/>
  <c r="P9902" i="88" a="1"/>
  <c r="P9902" i="88" s="1"/>
  <c r="P9903" i="88" a="1"/>
  <c r="P9903" i="88" s="1"/>
  <c r="P9904" i="88" a="1"/>
  <c r="P9904" i="88" s="1"/>
  <c r="P9905" i="88" a="1"/>
  <c r="P9905" i="88"/>
  <c r="P9906" i="88" a="1"/>
  <c r="P9906" i="88" s="1"/>
  <c r="P9907" i="88" a="1"/>
  <c r="P9907" i="88" s="1"/>
  <c r="P9908" i="88" a="1"/>
  <c r="P9908" i="88" s="1"/>
  <c r="P9909" i="88" a="1"/>
  <c r="P9909" i="88" s="1"/>
  <c r="P9910" i="88" a="1"/>
  <c r="P9910" i="88"/>
  <c r="P9911" i="88" a="1"/>
  <c r="P9911" i="88" s="1"/>
  <c r="P9912" i="88" a="1"/>
  <c r="P9912" i="88" s="1"/>
  <c r="P9913" i="88" a="1"/>
  <c r="P9913" i="88"/>
  <c r="P9914" i="88" a="1"/>
  <c r="P9914" i="88" s="1"/>
  <c r="P9915" i="88" a="1"/>
  <c r="P9915" i="88"/>
  <c r="P9916" i="88" a="1"/>
  <c r="P9916" i="88" s="1"/>
  <c r="P9917" i="88" a="1"/>
  <c r="P9917" i="88" s="1"/>
  <c r="P9918" i="88" a="1"/>
  <c r="P9918" i="88" s="1"/>
  <c r="P9919" i="88" a="1"/>
  <c r="P9919" i="88" s="1"/>
  <c r="P9920" i="88" a="1"/>
  <c r="P9920" i="88" s="1"/>
  <c r="P9921" i="88" a="1"/>
  <c r="P9921" i="88" s="1"/>
  <c r="P9922" i="88" a="1"/>
  <c r="P9922" i="88" s="1"/>
  <c r="P9923" i="88" a="1"/>
  <c r="P9923" i="88" s="1"/>
  <c r="P9924" i="88" a="1"/>
  <c r="P9924" i="88" s="1"/>
  <c r="P9925" i="88" a="1"/>
  <c r="P9925" i="88" s="1"/>
  <c r="P9926" i="88" a="1"/>
  <c r="P9926" i="88" s="1"/>
  <c r="P9927" i="88" a="1"/>
  <c r="P9927" i="88"/>
  <c r="P9928" i="88" a="1"/>
  <c r="P9928" i="88" s="1"/>
  <c r="P9929" i="88" a="1"/>
  <c r="P9929" i="88" s="1"/>
  <c r="P9930" i="88" a="1"/>
  <c r="P9930" i="88"/>
  <c r="P9931" i="88" a="1"/>
  <c r="P9931" i="88"/>
  <c r="P9932" i="88" a="1"/>
  <c r="P9932" i="88" s="1"/>
  <c r="P9933" i="88" a="1"/>
  <c r="P9933" i="88" s="1"/>
  <c r="P9934" i="88" a="1"/>
  <c r="P9934" i="88" s="1"/>
  <c r="P9935" i="88" a="1"/>
  <c r="P9935" i="88" s="1"/>
  <c r="P9936" i="88" a="1"/>
  <c r="P9936" i="88" s="1"/>
  <c r="P9937" i="88" a="1"/>
  <c r="P9937" i="88" s="1"/>
  <c r="P9938" i="88" a="1"/>
  <c r="P9938" i="88" s="1"/>
  <c r="P9939" i="88" a="1"/>
  <c r="P9939" i="88" s="1"/>
  <c r="P9940" i="88" a="1"/>
  <c r="P9940" i="88"/>
  <c r="P9941" i="88" a="1"/>
  <c r="P9941" i="88"/>
  <c r="P9942" i="88" a="1"/>
  <c r="P9942" i="88" s="1"/>
  <c r="P9943" i="88" a="1"/>
  <c r="P9943" i="88" s="1"/>
  <c r="P9944" i="88" a="1"/>
  <c r="P9944" i="88" s="1"/>
  <c r="P9945" i="88" a="1"/>
  <c r="P9945" i="88" s="1"/>
  <c r="P9946" i="88" a="1"/>
  <c r="P9946" i="88" s="1"/>
  <c r="P9947" i="88" a="1"/>
  <c r="P9947" i="88" s="1"/>
  <c r="P9948" i="88" a="1"/>
  <c r="P9948" i="88"/>
  <c r="P9949" i="88" a="1"/>
  <c r="P9949" i="88" s="1"/>
  <c r="P9950" i="88" a="1"/>
  <c r="P9950" i="88" s="1"/>
  <c r="P9951" i="88" a="1"/>
  <c r="P9951" i="88" s="1"/>
  <c r="P9952" i="88" a="1"/>
  <c r="P9952" i="88" s="1"/>
  <c r="P9953" i="88" a="1"/>
  <c r="P9953" i="88" s="1"/>
  <c r="P9954" i="88" a="1"/>
  <c r="P9954" i="88"/>
  <c r="P9955" i="88" a="1"/>
  <c r="P9955" i="88" s="1"/>
  <c r="P9956" i="88" a="1"/>
  <c r="P9956" i="88" s="1"/>
  <c r="P9957" i="88" a="1"/>
  <c r="P9957" i="88" s="1"/>
  <c r="P9958" i="88" a="1"/>
  <c r="P9958" i="88" s="1"/>
  <c r="P9959" i="88" a="1"/>
  <c r="P9959" i="88" s="1"/>
  <c r="P9960" i="88" a="1"/>
  <c r="P9960" i="88" s="1"/>
  <c r="P9961" i="88" a="1"/>
  <c r="P9961" i="88"/>
  <c r="P9962" i="88" a="1"/>
  <c r="P9962" i="88" s="1"/>
  <c r="P9963" i="88" a="1"/>
  <c r="P9963" i="88" s="1"/>
  <c r="P9964" i="88" a="1"/>
  <c r="P9964" i="88" s="1"/>
  <c r="P9965" i="88" a="1"/>
  <c r="P9965" i="88" s="1"/>
  <c r="P9966" i="88" a="1"/>
  <c r="P9966" i="88"/>
  <c r="P9967" i="88" a="1"/>
  <c r="P9967" i="88" s="1"/>
  <c r="P9968" i="88" a="1"/>
  <c r="P9968" i="88" s="1"/>
  <c r="P9969" i="88" a="1"/>
  <c r="P9969" i="88" s="1"/>
  <c r="P9970" i="88" a="1"/>
  <c r="P9970" i="88" s="1"/>
  <c r="P9971" i="88" a="1"/>
  <c r="P9971" i="88" s="1"/>
  <c r="P9972" i="88" a="1"/>
  <c r="P9972" i="88" s="1"/>
  <c r="P9973" i="88" a="1"/>
  <c r="P9973" i="88"/>
  <c r="P9974" i="88" a="1"/>
  <c r="P9974" i="88" s="1"/>
  <c r="P9975" i="88" a="1"/>
  <c r="P9975" i="88" s="1"/>
  <c r="P9976" i="88" a="1"/>
  <c r="P9976" i="88"/>
  <c r="P9977" i="88" a="1"/>
  <c r="P9977" i="88" s="1"/>
  <c r="P9978" i="88" a="1"/>
  <c r="P9978" i="88" s="1"/>
  <c r="P9979" i="88" a="1"/>
  <c r="P9979" i="88"/>
  <c r="P9980" i="88" a="1"/>
  <c r="P9980" i="88" s="1"/>
  <c r="P9981" i="88" a="1"/>
  <c r="P9981" i="88" s="1"/>
  <c r="P9982" i="88" a="1"/>
  <c r="P9982" i="88"/>
  <c r="P9983" i="88" a="1"/>
  <c r="P9983" i="88" s="1"/>
  <c r="P9984" i="88" a="1"/>
  <c r="P9984" i="88" s="1"/>
  <c r="P9985" i="88" a="1"/>
  <c r="P9985" i="88" s="1"/>
  <c r="P9986" i="88" a="1"/>
  <c r="P9986" i="88" s="1"/>
  <c r="P9987" i="88" a="1"/>
  <c r="P9987" i="88" s="1"/>
  <c r="P9988" i="88" a="1"/>
  <c r="P9988" i="88" s="1"/>
  <c r="P9989" i="88" a="1"/>
  <c r="P9989" i="88" s="1"/>
  <c r="P9990" i="88" a="1"/>
  <c r="P9990" i="88" s="1"/>
  <c r="P9991" i="88" a="1"/>
  <c r="P9991" i="88" s="1"/>
  <c r="P9992" i="88" a="1"/>
  <c r="P9992" i="88" s="1"/>
  <c r="P9993" i="88" a="1"/>
  <c r="P9993" i="88" s="1"/>
  <c r="P9994" i="88" a="1"/>
  <c r="P9994" i="88"/>
  <c r="P9995" i="88" a="1"/>
  <c r="P9995" i="88" s="1"/>
  <c r="P9996" i="88" a="1"/>
  <c r="P9996" i="88" s="1"/>
  <c r="P9997" i="88" a="1"/>
  <c r="P9997" i="88" s="1"/>
  <c r="P9998" i="88" a="1"/>
  <c r="P9998" i="88" s="1"/>
  <c r="P9999" i="88" a="1"/>
  <c r="P9999" i="88" s="1"/>
  <c r="P10000" i="88" a="1"/>
  <c r="P10000" i="88" s="1"/>
  <c r="P10001" i="88" a="1"/>
  <c r="P10001" i="88"/>
  <c r="P10002" i="88" a="1"/>
  <c r="P10002" i="88" s="1"/>
  <c r="P10003" i="88" a="1"/>
  <c r="P10003" i="88" s="1"/>
  <c r="P10004" i="88" a="1"/>
  <c r="P10004" i="88" s="1"/>
  <c r="P10005" i="88" a="1"/>
  <c r="P10005" i="88" s="1"/>
  <c r="P10006" i="88" a="1"/>
  <c r="P10006" i="88" s="1"/>
  <c r="P10007" i="88" a="1"/>
  <c r="P10007" i="88" s="1"/>
  <c r="P10008" i="88" a="1"/>
  <c r="P10008" i="88" s="1"/>
  <c r="P10009" i="88" a="1"/>
  <c r="P10009" i="88" s="1"/>
  <c r="P10010" i="88" a="1"/>
  <c r="P10010" i="88" s="1"/>
  <c r="P10011" i="88" a="1"/>
  <c r="P10011" i="88" s="1"/>
  <c r="P10012" i="88" a="1"/>
  <c r="P10012" i="88" s="1"/>
  <c r="P10013" i="88" a="1"/>
  <c r="P10013" i="88" s="1"/>
  <c r="P10014" i="88" a="1"/>
  <c r="P10014" i="88" s="1"/>
  <c r="P10015" i="88" a="1"/>
  <c r="P10015" i="88" s="1"/>
  <c r="P10016" i="88" a="1"/>
  <c r="P10016" i="88" s="1"/>
  <c r="P10017" i="88" a="1"/>
  <c r="P10017" i="88" s="1"/>
  <c r="P10018" i="88" a="1"/>
  <c r="P10018" i="88" s="1"/>
  <c r="P10019" i="88" a="1"/>
  <c r="P10019" i="88"/>
  <c r="P10020" i="88" a="1"/>
  <c r="P10020" i="88" s="1"/>
  <c r="P10021" i="88" a="1"/>
  <c r="P10021" i="88" s="1"/>
  <c r="P10022" i="88" a="1"/>
  <c r="P10022" i="88" s="1"/>
  <c r="P10023" i="88" a="1"/>
  <c r="P10023" i="88"/>
  <c r="P10024" i="88" a="1"/>
  <c r="P10024" i="88" s="1"/>
  <c r="P10025" i="88" a="1"/>
  <c r="P10025" i="88"/>
  <c r="P10026" i="88" a="1"/>
  <c r="P10026" i="88" s="1"/>
  <c r="P10027" i="88" a="1"/>
  <c r="P10027" i="88"/>
  <c r="P10028" i="88" a="1"/>
  <c r="P10028" i="88" s="1"/>
  <c r="P10029" i="88" a="1"/>
  <c r="P10029" i="88" s="1"/>
  <c r="P10030" i="88" a="1"/>
  <c r="P10030" i="88" s="1"/>
  <c r="P10031" i="88" a="1"/>
  <c r="P10031" i="88" s="1"/>
  <c r="P10032" i="88" a="1"/>
  <c r="P10032" i="88"/>
  <c r="P10033" i="88" a="1"/>
  <c r="P10033" i="88" s="1"/>
  <c r="P10034" i="88" a="1"/>
  <c r="P10034" i="88" s="1"/>
  <c r="P10035" i="88" a="1"/>
  <c r="P10035" i="88"/>
  <c r="P10036" i="88" a="1"/>
  <c r="P10036" i="88" s="1"/>
  <c r="P10037" i="88" a="1"/>
  <c r="P10037" i="88" s="1"/>
  <c r="P10038" i="88" a="1"/>
  <c r="P10038" i="88" s="1"/>
  <c r="P10039" i="88" a="1"/>
  <c r="P10039" i="88"/>
  <c r="P10040" i="88" a="1"/>
  <c r="P10040" i="88" s="1"/>
  <c r="P10041" i="88" a="1"/>
  <c r="P10041" i="88" s="1"/>
  <c r="P10042" i="88" a="1"/>
  <c r="P10042" i="88" s="1"/>
  <c r="P10043" i="88" a="1"/>
  <c r="P10043" i="88"/>
  <c r="P10044" i="88" a="1"/>
  <c r="P10044" i="88" s="1"/>
  <c r="P10045" i="88" a="1"/>
  <c r="P10045" i="88" s="1"/>
  <c r="P10046" i="88" a="1"/>
  <c r="P10046" i="88" s="1"/>
  <c r="P10047" i="88" a="1"/>
  <c r="P10047" i="88" s="1"/>
  <c r="P10048" i="88" a="1"/>
  <c r="P10048" i="88" s="1"/>
  <c r="P10049" i="88" a="1"/>
  <c r="P10049" i="88" s="1"/>
  <c r="P10050" i="88" a="1"/>
  <c r="P10050" i="88"/>
  <c r="P10051" i="88" a="1"/>
  <c r="P10051" i="88"/>
  <c r="P10052" i="88" a="1"/>
  <c r="P10052" i="88" s="1"/>
  <c r="P10053" i="88" a="1"/>
  <c r="P10053" i="88" s="1"/>
  <c r="P10054" i="88" a="1"/>
  <c r="P10054" i="88" s="1"/>
  <c r="P10055" i="88" a="1"/>
  <c r="P10055" i="88" s="1"/>
  <c r="P10056" i="88" a="1"/>
  <c r="P10056" i="88"/>
  <c r="P10057" i="88" a="1"/>
  <c r="P10057" i="88" s="1"/>
  <c r="P10058" i="88" a="1"/>
  <c r="P10058" i="88" s="1"/>
  <c r="P10059" i="88" a="1"/>
  <c r="P10059" i="88" s="1"/>
  <c r="P10060" i="88" a="1"/>
  <c r="P10060" i="88" s="1"/>
  <c r="P10061" i="88" a="1"/>
  <c r="P10061" i="88"/>
  <c r="P10062" i="88" a="1"/>
  <c r="P10062" i="88" s="1"/>
  <c r="P10063" i="88" a="1"/>
  <c r="P10063" i="88" s="1"/>
  <c r="P10064" i="88" a="1"/>
  <c r="P10064" i="88" s="1"/>
  <c r="P10065" i="88" a="1"/>
  <c r="P10065" i="88" s="1"/>
  <c r="P10066" i="88" a="1"/>
  <c r="P10066" i="88" s="1"/>
  <c r="P10067" i="88" a="1"/>
  <c r="P10067" i="88" s="1"/>
  <c r="P10068" i="88" a="1"/>
  <c r="P10068" i="88" s="1"/>
  <c r="P10069" i="88" a="1"/>
  <c r="P10069" i="88" s="1"/>
  <c r="P10070" i="88" a="1"/>
  <c r="P10070" i="88" s="1"/>
  <c r="P10071" i="88" a="1"/>
  <c r="P10071" i="88"/>
  <c r="P10072" i="88" a="1"/>
  <c r="P10072" i="88" s="1"/>
  <c r="P10073" i="88" a="1"/>
  <c r="P10073" i="88" s="1"/>
  <c r="P10074" i="88" a="1"/>
  <c r="P10074" i="88" s="1"/>
  <c r="P10075" i="88" a="1"/>
  <c r="P10075" i="88" s="1"/>
  <c r="P10076" i="88" a="1"/>
  <c r="P10076" i="88" s="1"/>
  <c r="P10077" i="88" a="1"/>
  <c r="P10077" i="88" s="1"/>
  <c r="P10078" i="88" a="1"/>
  <c r="P10078" i="88" s="1"/>
  <c r="P10079" i="88" a="1"/>
  <c r="P10079" i="88"/>
  <c r="P10080" i="88" a="1"/>
  <c r="P10080" i="88" s="1"/>
  <c r="P10081" i="88" a="1"/>
  <c r="P10081" i="88" s="1"/>
  <c r="P10082" i="88" a="1"/>
  <c r="P10082" i="88" s="1"/>
  <c r="P10083" i="88" a="1"/>
  <c r="P10083" i="88" s="1"/>
  <c r="P10084" i="88" a="1"/>
  <c r="P10084" i="88"/>
  <c r="P10085" i="88" a="1"/>
  <c r="P10085" i="88" s="1"/>
  <c r="P10086" i="88" a="1"/>
  <c r="P10086" i="88"/>
  <c r="P10087" i="88" a="1"/>
  <c r="P10087" i="88" s="1"/>
  <c r="P10088" i="88" a="1"/>
  <c r="P10088" i="88" s="1"/>
  <c r="P10089" i="88" a="1"/>
  <c r="P10089" i="88" s="1"/>
  <c r="P10090" i="88" a="1"/>
  <c r="P10090" i="88" s="1"/>
  <c r="P10091" i="88" a="1"/>
  <c r="P10091" i="88" s="1"/>
  <c r="P10092" i="88" a="1"/>
  <c r="P10092" i="88" s="1"/>
  <c r="P10093" i="88" a="1"/>
  <c r="P10093" i="88"/>
  <c r="P10094" i="88" a="1"/>
  <c r="P10094" i="88" s="1"/>
  <c r="P10095" i="88" a="1"/>
  <c r="P10095" i="88"/>
  <c r="P10096" i="88" a="1"/>
  <c r="P10096" i="88" s="1"/>
  <c r="P10097" i="88" a="1"/>
  <c r="P10097" i="88" s="1"/>
  <c r="P10098" i="88" a="1"/>
  <c r="P10098" i="88"/>
  <c r="P10099" i="88" a="1"/>
  <c r="P10099" i="88" s="1"/>
  <c r="P10100" i="88" a="1"/>
  <c r="P10100" i="88" s="1"/>
  <c r="P10101" i="88" a="1"/>
  <c r="P10101" i="88" s="1"/>
  <c r="P10102" i="88" a="1"/>
  <c r="P10102" i="88" s="1"/>
  <c r="P10103" i="88" a="1"/>
  <c r="P10103" i="88" s="1"/>
  <c r="P10104" i="88" a="1"/>
  <c r="P10104" i="88" s="1"/>
  <c r="P10105" i="88" a="1"/>
  <c r="P10105" i="88" s="1"/>
  <c r="P10106" i="88" a="1"/>
  <c r="P10106" i="88" s="1"/>
  <c r="P10107" i="88" a="1"/>
  <c r="P10107" i="88" s="1"/>
  <c r="P10108" i="88" a="1"/>
  <c r="P10108" i="88" s="1"/>
  <c r="P10109" i="88" a="1"/>
  <c r="P10109" i="88" s="1"/>
  <c r="P10110" i="88" a="1"/>
  <c r="P10110" i="88" s="1"/>
  <c r="P10111" i="88" a="1"/>
  <c r="P10111" i="88" s="1"/>
  <c r="P10112" i="88" a="1"/>
  <c r="P10112" i="88" s="1"/>
  <c r="P10113" i="88" a="1"/>
  <c r="P10113" i="88" s="1"/>
  <c r="P10114" i="88" a="1"/>
  <c r="P10114" i="88" s="1"/>
  <c r="P10115" i="88" a="1"/>
  <c r="P10115" i="88" s="1"/>
  <c r="P10116" i="88" a="1"/>
  <c r="P10116" i="88" s="1"/>
  <c r="P10117" i="88" a="1"/>
  <c r="P10117" i="88"/>
  <c r="P10118" i="88" a="1"/>
  <c r="P10118" i="88" s="1"/>
  <c r="P10119" i="88" a="1"/>
  <c r="P10119" i="88" s="1"/>
  <c r="P10120" i="88" a="1"/>
  <c r="P10120" i="88" s="1"/>
  <c r="P10121" i="88" a="1"/>
  <c r="P10121" i="88"/>
  <c r="P10122" i="88" a="1"/>
  <c r="P10122" i="88" s="1"/>
  <c r="P10123" i="88" a="1"/>
  <c r="P10123" i="88"/>
  <c r="P10124" i="88" a="1"/>
  <c r="P10124" i="88" s="1"/>
  <c r="P10125" i="88" a="1"/>
  <c r="P10125" i="88" s="1"/>
  <c r="P10126" i="88" a="1"/>
  <c r="P10126" i="88" s="1"/>
  <c r="P10127" i="88" a="1"/>
  <c r="P10127" i="88" s="1"/>
  <c r="P10128" i="88" a="1"/>
  <c r="P10128" i="88" s="1"/>
  <c r="P10129" i="88" a="1"/>
  <c r="P10129" i="88" s="1"/>
  <c r="P10130" i="88" a="1"/>
  <c r="P10130" i="88" s="1"/>
  <c r="P10131" i="88" a="1"/>
  <c r="P10131" i="88" s="1"/>
  <c r="P10132" i="88" a="1"/>
  <c r="P10132" i="88"/>
  <c r="P10133" i="88" a="1"/>
  <c r="P10133" i="88" s="1"/>
  <c r="P10134" i="88" a="1"/>
  <c r="P10134" i="88"/>
  <c r="P10135" i="88" a="1"/>
  <c r="P10135" i="88" s="1"/>
  <c r="P10136" i="88" a="1"/>
  <c r="P10136" i="88" s="1"/>
  <c r="P10137" i="88" a="1"/>
  <c r="P10137" i="88" s="1"/>
  <c r="P10138" i="88" a="1"/>
  <c r="P10138" i="88" s="1"/>
  <c r="P10139" i="88" a="1"/>
  <c r="P10139" i="88" s="1"/>
  <c r="P10140" i="88" a="1"/>
  <c r="P10140" i="88" s="1"/>
  <c r="P10141" i="88" a="1"/>
  <c r="P10141" i="88" s="1"/>
  <c r="P10142" i="88" a="1"/>
  <c r="P10142" i="88" s="1"/>
  <c r="P10143" i="88" a="1"/>
  <c r="P10143" i="88" s="1"/>
  <c r="P10144" i="88" a="1"/>
  <c r="P10144" i="88" s="1"/>
  <c r="P10145" i="88" a="1"/>
  <c r="P10145" i="88" s="1"/>
  <c r="P10146" i="88" a="1"/>
  <c r="P10146" i="88" s="1"/>
  <c r="P10147" i="88" a="1"/>
  <c r="P10147" i="88" s="1"/>
  <c r="P10148" i="88" a="1"/>
  <c r="P10148" i="88" s="1"/>
  <c r="P10149" i="88" a="1"/>
  <c r="P10149" i="88" s="1"/>
  <c r="P10150" i="88" a="1"/>
  <c r="P10150" i="88"/>
  <c r="P10151" i="88" a="1"/>
  <c r="P10151" i="88" s="1"/>
  <c r="P10152" i="88" a="1"/>
  <c r="P10152" i="88"/>
  <c r="P10153" i="88" a="1"/>
  <c r="P10153" i="88" s="1"/>
  <c r="P10154" i="88" a="1"/>
  <c r="P10154" i="88" s="1"/>
  <c r="P10155" i="88" a="1"/>
  <c r="P10155" i="88" s="1"/>
  <c r="P10156" i="88" a="1"/>
  <c r="P10156" i="88" s="1"/>
  <c r="P10157" i="88" a="1"/>
  <c r="P10157" i="88" s="1"/>
  <c r="P10158" i="88" a="1"/>
  <c r="P10158" i="88" s="1"/>
  <c r="P10159" i="88" a="1"/>
  <c r="P10159" i="88" s="1"/>
  <c r="P10160" i="88" a="1"/>
  <c r="P10160" i="88" s="1"/>
  <c r="P10161" i="88" a="1"/>
  <c r="P10161" i="88" s="1"/>
  <c r="P10162" i="88" a="1"/>
  <c r="P10162" i="88" s="1"/>
  <c r="P10163" i="88" a="1"/>
  <c r="P10163" i="88" s="1"/>
  <c r="P10164" i="88" a="1"/>
  <c r="P10164" i="88"/>
  <c r="P10165" i="88" a="1"/>
  <c r="P10165" i="88" s="1"/>
  <c r="P10166" i="88" a="1"/>
  <c r="P10166" i="88" s="1"/>
  <c r="P10167" i="88" a="1"/>
  <c r="P10167" i="88" s="1"/>
  <c r="P10168" i="88" a="1"/>
  <c r="P10168" i="88" s="1"/>
  <c r="P10169" i="88" a="1"/>
  <c r="P10169" i="88" s="1"/>
  <c r="P10170" i="88" a="1"/>
  <c r="P10170" i="88" s="1"/>
  <c r="P10171" i="88" a="1"/>
  <c r="P10171" i="88" s="1"/>
  <c r="P10172" i="88" a="1"/>
  <c r="P10172" i="88" s="1"/>
  <c r="P10173" i="88" a="1"/>
  <c r="P10173" i="88" s="1"/>
  <c r="P10174" i="88" a="1"/>
  <c r="P10174" i="88"/>
  <c r="P10175" i="88" a="1"/>
  <c r="P10175" i="88" s="1"/>
  <c r="P10176" i="88" a="1"/>
  <c r="P10176" i="88"/>
  <c r="P10177" i="88" a="1"/>
  <c r="P10177" i="88" s="1"/>
  <c r="P10178" i="88" a="1"/>
  <c r="P10178" i="88" s="1"/>
  <c r="P10179" i="88" a="1"/>
  <c r="P10179" i="88" s="1"/>
  <c r="P10180" i="88" a="1"/>
  <c r="P10180" i="88"/>
  <c r="P10181" i="88" a="1"/>
  <c r="P10181" i="88"/>
  <c r="P10182" i="88" a="1"/>
  <c r="P10182" i="88"/>
  <c r="P10183" i="88" a="1"/>
  <c r="P10183" i="88" s="1"/>
  <c r="P10184" i="88" a="1"/>
  <c r="P10184" i="88" s="1"/>
  <c r="P10185" i="88" a="1"/>
  <c r="P10185" i="88" s="1"/>
  <c r="P10186" i="88" a="1"/>
  <c r="P10186" i="88" s="1"/>
  <c r="P10187" i="88" a="1"/>
  <c r="P10187" i="88" s="1"/>
  <c r="P10188" i="88" a="1"/>
  <c r="P10188" i="88" s="1"/>
  <c r="P10189" i="88" a="1"/>
  <c r="P10189" i="88" s="1"/>
  <c r="P10190" i="88" a="1"/>
  <c r="P10190" i="88" s="1"/>
  <c r="P10191" i="88" a="1"/>
  <c r="P10191" i="88"/>
  <c r="P10192" i="88" a="1"/>
  <c r="P10192" i="88" s="1"/>
  <c r="P10193" i="88" a="1"/>
  <c r="P10193" i="88" s="1"/>
  <c r="P10194" i="88" a="1"/>
  <c r="P10194" i="88" s="1"/>
  <c r="P10195" i="88" a="1"/>
  <c r="P10195" i="88" s="1"/>
  <c r="P10196" i="88" a="1"/>
  <c r="P10196" i="88" s="1"/>
  <c r="P10197" i="88" a="1"/>
  <c r="P10197" i="88"/>
  <c r="P10198" i="88" a="1"/>
  <c r="P10198" i="88" s="1"/>
  <c r="P10199" i="88" a="1"/>
  <c r="P10199" i="88" s="1"/>
  <c r="P10200" i="88" a="1"/>
  <c r="P10200" i="88" s="1"/>
  <c r="P10201" i="88" a="1"/>
  <c r="P10201" i="88" s="1"/>
  <c r="P10202" i="88" a="1"/>
  <c r="P10202" i="88" s="1"/>
  <c r="P10203" i="88" a="1"/>
  <c r="P10203" i="88" s="1"/>
  <c r="P10204" i="88" a="1"/>
  <c r="P10204" i="88" s="1"/>
  <c r="P10205" i="88" a="1"/>
  <c r="P10205" i="88"/>
  <c r="P10206" i="88" a="1"/>
  <c r="P10206" i="88"/>
  <c r="P10207" i="88" a="1"/>
  <c r="P10207" i="88" s="1"/>
  <c r="P10208" i="88" a="1"/>
  <c r="P10208" i="88" s="1"/>
  <c r="P10209" i="88" a="1"/>
  <c r="P10209" i="88" s="1"/>
  <c r="P10210" i="88" a="1"/>
  <c r="P10210" i="88" s="1"/>
  <c r="P10211" i="88" a="1"/>
  <c r="P10211" i="88" s="1"/>
  <c r="P10212" i="88" a="1"/>
  <c r="P10212" i="88" s="1"/>
  <c r="P10213" i="88" a="1"/>
  <c r="P10213" i="88"/>
  <c r="P10214" i="88" a="1"/>
  <c r="P10214" i="88" s="1"/>
  <c r="P10215" i="88" a="1"/>
  <c r="P10215" i="88" s="1"/>
  <c r="P10216" i="88" a="1"/>
  <c r="P10216" i="88" s="1"/>
  <c r="P10217" i="88" a="1"/>
  <c r="P10217" i="88"/>
  <c r="P10218" i="88" a="1"/>
  <c r="P10218" i="88" s="1"/>
  <c r="P10219" i="88" a="1"/>
  <c r="P10219" i="88"/>
  <c r="P10220" i="88" a="1"/>
  <c r="P10220" i="88" s="1"/>
  <c r="P10221" i="88" a="1"/>
  <c r="P10221" i="88" s="1"/>
  <c r="P10222" i="88" a="1"/>
  <c r="P10222" i="88" s="1"/>
  <c r="P10223" i="88" a="1"/>
  <c r="P10223" i="88" s="1"/>
  <c r="P10224" i="88" a="1"/>
  <c r="P10224" i="88" s="1"/>
  <c r="P10225" i="88" a="1"/>
  <c r="P10225" i="88" s="1"/>
  <c r="P10226" i="88" a="1"/>
  <c r="P10226" i="88" s="1"/>
  <c r="P10227" i="88" a="1"/>
  <c r="P10227" i="88" s="1"/>
  <c r="P10228" i="88" a="1"/>
  <c r="P10228" i="88"/>
  <c r="P10229" i="88" a="1"/>
  <c r="P10229" i="88" s="1"/>
  <c r="P10230" i="88" a="1"/>
  <c r="P10230" i="88"/>
  <c r="P10231" i="88" a="1"/>
  <c r="P10231" i="88" s="1"/>
  <c r="P10232" i="88" a="1"/>
  <c r="P10232" i="88" s="1"/>
  <c r="P10233" i="88" a="1"/>
  <c r="P10233" i="88" s="1"/>
  <c r="P10234" i="88" a="1"/>
  <c r="P10234" i="88" s="1"/>
  <c r="P10235" i="88" a="1"/>
  <c r="P10235" i="88" s="1"/>
  <c r="P10236" i="88" a="1"/>
  <c r="P10236" i="88" s="1"/>
  <c r="P10237" i="88" a="1"/>
  <c r="P10237" i="88" s="1"/>
  <c r="P10238" i="88" a="1"/>
  <c r="P10238" i="88" s="1"/>
  <c r="P10239" i="88" a="1"/>
  <c r="P10239" i="88"/>
  <c r="P10240" i="88" a="1"/>
  <c r="P10240" i="88"/>
  <c r="P10241" i="88" a="1"/>
  <c r="P10241" i="88" s="1"/>
  <c r="P10242" i="88" a="1"/>
  <c r="P10242" i="88" s="1"/>
  <c r="P10243" i="88" a="1"/>
  <c r="P10243" i="88" s="1"/>
  <c r="P10244" i="88" a="1"/>
  <c r="P10244" i="88" s="1"/>
  <c r="P10245" i="88" a="1"/>
  <c r="P10245" i="88" s="1"/>
  <c r="P10246" i="88" a="1"/>
  <c r="P10246" i="88" s="1"/>
  <c r="P10247" i="88" a="1"/>
  <c r="P10247" i="88" s="1"/>
  <c r="P10248" i="88" a="1"/>
  <c r="P10248" i="88" s="1"/>
  <c r="P10249" i="88" a="1"/>
  <c r="P10249" i="88" s="1"/>
  <c r="P10250" i="88" a="1"/>
  <c r="P10250" i="88" s="1"/>
  <c r="P10251" i="88" a="1"/>
  <c r="P10251" i="88" s="1"/>
  <c r="P10252" i="88" a="1"/>
  <c r="P10252" i="88"/>
  <c r="P10253" i="88" a="1"/>
  <c r="P10253" i="88" s="1"/>
  <c r="P10254" i="88" a="1"/>
  <c r="P10254" i="88"/>
  <c r="P10255" i="88" a="1"/>
  <c r="P10255" i="88"/>
  <c r="P10256" i="88" a="1"/>
  <c r="P10256" i="88" s="1"/>
  <c r="P10257" i="88" a="1"/>
  <c r="P10257" i="88" s="1"/>
  <c r="P10258" i="88" a="1"/>
  <c r="P10258" i="88" s="1"/>
  <c r="P10259" i="88" a="1"/>
  <c r="P10259" i="88" s="1"/>
  <c r="P10260" i="88" a="1"/>
  <c r="P10260" i="88" s="1"/>
  <c r="P10261" i="88" a="1"/>
  <c r="P10261" i="88" s="1"/>
  <c r="P10262" i="88" a="1"/>
  <c r="P10262" i="88" s="1"/>
  <c r="P10263" i="88" a="1"/>
  <c r="P10263" i="88" s="1"/>
  <c r="P10264" i="88" a="1"/>
  <c r="P10264" i="88" s="1"/>
  <c r="P10265" i="88" a="1"/>
  <c r="P10265" i="88"/>
  <c r="P10266" i="88" a="1"/>
  <c r="P10266" i="88"/>
  <c r="P10267" i="88" a="1"/>
  <c r="P10267" i="88" s="1"/>
  <c r="P10268" i="88" a="1"/>
  <c r="P10268" i="88" s="1"/>
  <c r="P10269" i="88" a="1"/>
  <c r="P10269" i="88" s="1"/>
  <c r="P10270" i="88" a="1"/>
  <c r="P10270" i="88"/>
  <c r="P10271" i="88" a="1"/>
  <c r="P10271" i="88" s="1"/>
  <c r="P10272" i="88" a="1"/>
  <c r="P10272" i="88" s="1"/>
  <c r="P10273" i="88" a="1"/>
  <c r="P10273" i="88" s="1"/>
  <c r="P10274" i="88" a="1"/>
  <c r="P10274" i="88" s="1"/>
  <c r="P10275" i="88" a="1"/>
  <c r="P10275" i="88" s="1"/>
  <c r="P10276" i="88" a="1"/>
  <c r="P10276" i="88" s="1"/>
  <c r="P10277" i="88" a="1"/>
  <c r="P10277" i="88"/>
  <c r="P10278" i="88" a="1"/>
  <c r="P10278" i="88" s="1"/>
  <c r="P10279" i="88" a="1"/>
  <c r="P10279" i="88" s="1"/>
  <c r="P10280" i="88" a="1"/>
  <c r="P10280" i="88" s="1"/>
  <c r="P10281" i="88" a="1"/>
  <c r="P10281" i="88"/>
  <c r="P10282" i="88" a="1"/>
  <c r="P10282" i="88" s="1"/>
  <c r="P10283" i="88" a="1"/>
  <c r="P10283" i="88" s="1"/>
  <c r="P10284" i="88" a="1"/>
  <c r="P10284" i="88" s="1"/>
  <c r="P10285" i="88" a="1"/>
  <c r="P10285" i="88" s="1"/>
  <c r="P10286" i="88" a="1"/>
  <c r="P10286" i="88" s="1"/>
  <c r="P10287" i="88" a="1"/>
  <c r="P10287" i="88" s="1"/>
  <c r="P10288" i="88" a="1"/>
  <c r="P10288" i="88" s="1"/>
  <c r="P10289" i="88" a="1"/>
  <c r="P10289" i="88"/>
  <c r="P10290" i="88" a="1"/>
  <c r="P10290" i="88" s="1"/>
  <c r="P10291" i="88" a="1"/>
  <c r="P10291" i="88" s="1"/>
  <c r="P10292" i="88" a="1"/>
  <c r="P10292" i="88" s="1"/>
  <c r="P10293" i="88" a="1"/>
  <c r="P10293" i="88" s="1"/>
  <c r="P10294" i="88" a="1"/>
  <c r="P10294" i="88"/>
  <c r="P10295" i="88" a="1"/>
  <c r="P10295" i="88" s="1"/>
  <c r="P10296" i="88" a="1"/>
  <c r="P10296" i="88" s="1"/>
  <c r="P10297" i="88" a="1"/>
  <c r="P10297" i="88" s="1"/>
  <c r="P10298" i="88" a="1"/>
  <c r="P10298" i="88" s="1"/>
  <c r="P10299" i="88" a="1"/>
  <c r="P10299" i="88" s="1"/>
  <c r="P10300" i="88" a="1"/>
  <c r="P10300" i="88" s="1"/>
  <c r="P10301" i="88" a="1"/>
  <c r="P10301" i="88"/>
  <c r="P10302" i="88" a="1"/>
  <c r="P10302" i="88" s="1"/>
  <c r="P10303" i="88" a="1"/>
  <c r="P10303" i="88" s="1"/>
  <c r="P10304" i="88" a="1"/>
  <c r="P10304" i="88" s="1"/>
  <c r="P10305" i="88" a="1"/>
  <c r="P10305" i="88"/>
  <c r="P10306" i="88" a="1"/>
  <c r="P10306" i="88" s="1"/>
  <c r="P10307" i="88" a="1"/>
  <c r="P10307" i="88" s="1"/>
  <c r="P10308" i="88" a="1"/>
  <c r="P10308" i="88" s="1"/>
  <c r="P10309" i="88" a="1"/>
  <c r="P10309" i="88"/>
  <c r="P10310" i="88" a="1"/>
  <c r="P10310" i="88" s="1"/>
  <c r="P10311" i="88" a="1"/>
  <c r="P10311" i="88"/>
  <c r="P10312" i="88" a="1"/>
  <c r="P10312" i="88" s="1"/>
  <c r="P10313" i="88" a="1"/>
  <c r="P10313" i="88"/>
  <c r="P10314" i="88" a="1"/>
  <c r="P10314" i="88" s="1"/>
  <c r="P10315" i="88" a="1"/>
  <c r="P10315" i="88"/>
  <c r="P10316" i="88" a="1"/>
  <c r="P10316" i="88" s="1"/>
  <c r="P10317" i="88" a="1"/>
  <c r="P10317" i="88" s="1"/>
  <c r="P10318" i="88" a="1"/>
  <c r="P10318" i="88" s="1"/>
  <c r="P10319" i="88" a="1"/>
  <c r="P10319" i="88" s="1"/>
  <c r="P10320" i="88" a="1"/>
  <c r="P10320" i="88" s="1"/>
  <c r="P10321" i="88" a="1"/>
  <c r="P10321" i="88" s="1"/>
  <c r="P10322" i="88" a="1"/>
  <c r="P10322" i="88" s="1"/>
  <c r="P10323" i="88" a="1"/>
  <c r="P10323" i="88" s="1"/>
  <c r="P10324" i="88" a="1"/>
  <c r="P10324" i="88" s="1"/>
  <c r="P10325" i="88" a="1"/>
  <c r="P10325" i="88"/>
  <c r="P10326" i="88" a="1"/>
  <c r="P10326" i="88" s="1"/>
  <c r="P10327" i="88" a="1"/>
  <c r="P10327" i="88" s="1"/>
  <c r="P10328" i="88" a="1"/>
  <c r="P10328" i="88" s="1"/>
  <c r="P10329" i="88" a="1"/>
  <c r="P10329" i="88" s="1"/>
  <c r="P10330" i="88" a="1"/>
  <c r="P10330" i="88" s="1"/>
  <c r="P10331" i="88" a="1"/>
  <c r="P10331" i="88" s="1"/>
  <c r="P10332" i="88" a="1"/>
  <c r="P10332" i="88" s="1"/>
  <c r="P10333" i="88" a="1"/>
  <c r="P10333" i="88" s="1"/>
  <c r="P10334" i="88" a="1"/>
  <c r="P10334" i="88" s="1"/>
  <c r="P10335" i="88" a="1"/>
  <c r="P10335" i="88" s="1"/>
  <c r="P10336" i="88" a="1"/>
  <c r="P10336" i="88" s="1"/>
  <c r="P10337" i="88" a="1"/>
  <c r="P10337" i="88"/>
  <c r="P10338" i="88" a="1"/>
  <c r="P10338" i="88" s="1"/>
  <c r="P10339" i="88" a="1"/>
  <c r="P10339" i="88" s="1"/>
  <c r="P10340" i="88" a="1"/>
  <c r="P10340" i="88" s="1"/>
  <c r="P10341" i="88" a="1"/>
  <c r="P10341" i="88"/>
  <c r="P10342" i="88" a="1"/>
  <c r="P10342" i="88" s="1"/>
  <c r="P10343" i="88" a="1"/>
  <c r="P10343" i="88" s="1"/>
  <c r="P10344" i="88" a="1"/>
  <c r="P10344" i="88" s="1"/>
  <c r="P10345" i="88" a="1"/>
  <c r="P10345" i="88" s="1"/>
  <c r="P10346" i="88" a="1"/>
  <c r="P10346" i="88" s="1"/>
  <c r="P10347" i="88" a="1"/>
  <c r="P10347" i="88" s="1"/>
  <c r="P10348" i="88" a="1"/>
  <c r="P10348" i="88" s="1"/>
  <c r="P10349" i="88" a="1"/>
  <c r="P10349" i="88" s="1"/>
  <c r="P10350" i="88" a="1"/>
  <c r="P10350" i="88"/>
  <c r="P10351" i="88" a="1"/>
  <c r="P10351" i="88" s="1"/>
  <c r="P10352" i="88" a="1"/>
  <c r="P10352" i="88" s="1"/>
  <c r="P10353" i="88" a="1"/>
  <c r="P10353" i="88" s="1"/>
  <c r="P10354" i="88" a="1"/>
  <c r="P10354" i="88" s="1"/>
  <c r="P10355" i="88" a="1"/>
  <c r="P10355" i="88" s="1"/>
  <c r="P10356" i="88" a="1"/>
  <c r="P10356" i="88" s="1"/>
  <c r="P10357" i="88" a="1"/>
  <c r="P10357" i="88" s="1"/>
  <c r="P10358" i="88" a="1"/>
  <c r="P10358" i="88" s="1"/>
  <c r="P10359" i="88" a="1"/>
  <c r="P10359" i="88" s="1"/>
  <c r="P10360" i="88" a="1"/>
  <c r="P10360" i="88" s="1"/>
  <c r="P10361" i="88" a="1"/>
  <c r="P10361" i="88" s="1"/>
  <c r="P10362" i="88" a="1"/>
  <c r="P10362" i="88" s="1"/>
  <c r="P10363" i="88" a="1"/>
  <c r="P10363" i="88" s="1"/>
  <c r="P10364" i="88" a="1"/>
  <c r="P10364" i="88" s="1"/>
  <c r="P10365" i="88" a="1"/>
  <c r="P10365" i="88" s="1"/>
  <c r="P10366" i="88" a="1"/>
  <c r="P10366" i="88" s="1"/>
  <c r="P10367" i="88" a="1"/>
  <c r="P10367" i="88" s="1"/>
  <c r="P10368" i="88" a="1"/>
  <c r="P10368" i="88"/>
  <c r="P10369" i="88" a="1"/>
  <c r="P10369" i="88" s="1"/>
  <c r="P10370" i="88" a="1"/>
  <c r="P10370" i="88" s="1"/>
  <c r="P10371" i="88" a="1"/>
  <c r="P10371" i="88" s="1"/>
  <c r="P10372" i="88" a="1"/>
  <c r="P10372" i="88"/>
  <c r="P10373" i="88" a="1"/>
  <c r="P10373" i="88"/>
  <c r="P10374" i="88" a="1"/>
  <c r="P10374" i="88" s="1"/>
  <c r="P10375" i="88" a="1"/>
  <c r="P10375" i="88" s="1"/>
  <c r="P10376" i="88" a="1"/>
  <c r="P10376" i="88" s="1"/>
  <c r="P10377" i="88" a="1"/>
  <c r="P10377" i="88" s="1"/>
  <c r="P10378" i="88" a="1"/>
  <c r="P10378" i="88"/>
  <c r="P10379" i="88" a="1"/>
  <c r="P10379" i="88" s="1"/>
  <c r="P10380" i="88" a="1"/>
  <c r="P10380" i="88"/>
  <c r="P10381" i="88" a="1"/>
  <c r="P10381" i="88" s="1"/>
  <c r="P10382" i="88" a="1"/>
  <c r="P10382" i="88" s="1"/>
  <c r="P10383" i="88" a="1"/>
  <c r="P10383" i="88"/>
  <c r="P10384" i="88" a="1"/>
  <c r="P10384" i="88"/>
  <c r="P10385" i="88" a="1"/>
  <c r="P10385" i="88" s="1"/>
  <c r="P10386" i="88" a="1"/>
  <c r="P10386" i="88"/>
  <c r="P10387" i="88" a="1"/>
  <c r="P10387" i="88" s="1"/>
  <c r="P10388" i="88" a="1"/>
  <c r="P10388" i="88" s="1"/>
  <c r="P10389" i="88" a="1"/>
  <c r="P10389" i="88" s="1"/>
  <c r="P10390" i="88" a="1"/>
  <c r="P10390" i="88" s="1"/>
  <c r="P10391" i="88" a="1"/>
  <c r="P10391" i="88" s="1"/>
  <c r="P10392" i="88" a="1"/>
  <c r="P10392" i="88" s="1"/>
  <c r="P10393" i="88" a="1"/>
  <c r="P10393" i="88" s="1"/>
  <c r="P10394" i="88" a="1"/>
  <c r="P10394" i="88" s="1"/>
  <c r="P10395" i="88" a="1"/>
  <c r="P10395" i="88" s="1"/>
  <c r="P10396" i="88" a="1"/>
  <c r="P10396" i="88" s="1"/>
  <c r="P10397" i="88" a="1"/>
  <c r="P10397" i="88" s="1"/>
  <c r="P10398" i="88" a="1"/>
  <c r="P10398" i="88" s="1"/>
  <c r="P10399" i="88" a="1"/>
  <c r="P10399" i="88" s="1"/>
  <c r="P10400" i="88" a="1"/>
  <c r="P10400" i="88" s="1"/>
  <c r="P10401" i="88" a="1"/>
  <c r="P10401" i="88" s="1"/>
  <c r="P10402" i="88" a="1"/>
  <c r="P10402" i="88" s="1"/>
  <c r="P10403" i="88" a="1"/>
  <c r="P10403" i="88" s="1"/>
  <c r="P10404" i="88" a="1"/>
  <c r="P10404" i="88" s="1"/>
  <c r="P10405" i="88" a="1"/>
  <c r="P10405" i="88"/>
  <c r="P10406" i="88" a="1"/>
  <c r="P10406" i="88" s="1"/>
  <c r="P10407" i="88" a="1"/>
  <c r="P10407" i="88" s="1"/>
  <c r="P10408" i="88" a="1"/>
  <c r="P10408" i="88" s="1"/>
  <c r="P10409" i="88" a="1"/>
  <c r="P10409" i="88"/>
  <c r="P10410" i="88" a="1"/>
  <c r="P10410" i="88" s="1"/>
  <c r="P10411" i="88" a="1"/>
  <c r="P10411" i="88" s="1"/>
  <c r="P10412" i="88" a="1"/>
  <c r="P10412" i="88" s="1"/>
  <c r="P10413" i="88" a="1"/>
  <c r="P10413" i="88" s="1"/>
  <c r="P10414" i="88" a="1"/>
  <c r="P10414" i="88"/>
  <c r="P10415" i="88" a="1"/>
  <c r="P10415" i="88" s="1"/>
  <c r="P10416" i="88" a="1"/>
  <c r="P10416" i="88"/>
  <c r="P10417" i="88" a="1"/>
  <c r="P10417" i="88" s="1"/>
  <c r="P10418" i="88" a="1"/>
  <c r="P10418" i="88" s="1"/>
  <c r="P10419" i="88" a="1"/>
  <c r="P10419" i="88"/>
  <c r="P10420" i="88" a="1"/>
  <c r="P10420" i="88" s="1"/>
  <c r="P10421" i="88" a="1"/>
  <c r="P10421" i="88" s="1"/>
  <c r="P10422" i="88" a="1"/>
  <c r="P10422" i="88"/>
  <c r="P10423" i="88" a="1"/>
  <c r="P10423" i="88" s="1"/>
  <c r="P10424" i="88" a="1"/>
  <c r="P10424" i="88" s="1"/>
  <c r="P10425" i="88" a="1"/>
  <c r="P10425" i="88" s="1"/>
  <c r="P10426" i="88" a="1"/>
  <c r="P10426" i="88" s="1"/>
  <c r="P10427" i="88" a="1"/>
  <c r="P10427" i="88" s="1"/>
  <c r="P10428" i="88" a="1"/>
  <c r="P10428" i="88" s="1"/>
  <c r="P10429" i="88" a="1"/>
  <c r="P10429" i="88" s="1"/>
  <c r="P10430" i="88" a="1"/>
  <c r="P10430" i="88" s="1"/>
  <c r="P10431" i="88" a="1"/>
  <c r="P10431" i="88" s="1"/>
  <c r="P10432" i="88" a="1"/>
  <c r="P10432" i="88" s="1"/>
  <c r="P10433" i="88" a="1"/>
  <c r="P10433" i="88" s="1"/>
  <c r="P10434" i="88" a="1"/>
  <c r="P10434" i="88" s="1"/>
  <c r="P10435" i="88" a="1"/>
  <c r="P10435" i="88"/>
  <c r="P10436" i="88" a="1"/>
  <c r="P10436" i="88" s="1"/>
  <c r="P10437" i="88" a="1"/>
  <c r="P10437" i="88" s="1"/>
  <c r="P10438" i="88" a="1"/>
  <c r="P10438" i="88" s="1"/>
  <c r="P10439" i="88" a="1"/>
  <c r="P10439" i="88"/>
  <c r="P10440" i="88" a="1"/>
  <c r="P10440" i="88" s="1"/>
  <c r="P10441" i="88" a="1"/>
  <c r="P10441" i="88" s="1"/>
  <c r="P10442" i="88" a="1"/>
  <c r="P10442" i="88" s="1"/>
  <c r="P10443" i="88" a="1"/>
  <c r="P10443" i="88" s="1"/>
  <c r="P10444" i="88" a="1"/>
  <c r="P10444" i="88" s="1"/>
  <c r="P10445" i="88" a="1"/>
  <c r="P10445" i="88" s="1"/>
  <c r="P10446" i="88" a="1"/>
  <c r="P10446" i="88" s="1"/>
  <c r="P10447" i="88" a="1"/>
  <c r="P10447" i="88" s="1"/>
  <c r="P10448" i="88" a="1"/>
  <c r="P10448" i="88" s="1"/>
  <c r="P10449" i="88" a="1"/>
  <c r="P10449" i="88" s="1"/>
  <c r="P10450" i="88" a="1"/>
  <c r="P10450" i="88" s="1"/>
  <c r="P10451" i="88" a="1"/>
  <c r="P10451" i="88" s="1"/>
  <c r="P10452" i="88" a="1"/>
  <c r="P10452" i="88" s="1"/>
  <c r="P10453" i="88" a="1"/>
  <c r="P10453" i="88" s="1"/>
  <c r="P10454" i="88" a="1"/>
  <c r="P10454" i="88" s="1"/>
  <c r="P10455" i="88" a="1"/>
  <c r="P10455" i="88"/>
  <c r="P10456" i="88" a="1"/>
  <c r="P10456" i="88" s="1"/>
  <c r="P10457" i="88" a="1"/>
  <c r="P10457" i="88" s="1"/>
  <c r="P10458" i="88" a="1"/>
  <c r="P10458" i="88" s="1"/>
  <c r="P10459" i="88" a="1"/>
  <c r="P10459" i="88" s="1"/>
  <c r="P10460" i="88" a="1"/>
  <c r="P10460" i="88" s="1"/>
  <c r="P10461" i="88" a="1"/>
  <c r="P10461" i="88" s="1"/>
  <c r="P10462" i="88" a="1"/>
  <c r="P10462" i="88" s="1"/>
  <c r="P10463" i="88" a="1"/>
  <c r="P10463" i="88" s="1"/>
  <c r="P10464" i="88" a="1"/>
  <c r="P10464" i="88" s="1"/>
  <c r="P10465" i="88" a="1"/>
  <c r="P10465" i="88" s="1"/>
  <c r="P10466" i="88" a="1"/>
  <c r="P10466" i="88" s="1"/>
  <c r="P10467" i="88" a="1"/>
  <c r="P10467" i="88"/>
  <c r="P10468" i="88" a="1"/>
  <c r="P10468" i="88" s="1"/>
  <c r="P10469" i="88" a="1"/>
  <c r="P10469" i="88" s="1"/>
  <c r="P10470" i="88" a="1"/>
  <c r="P10470" i="88"/>
  <c r="P10471" i="88" a="1"/>
  <c r="P10471" i="88" s="1"/>
  <c r="P10472" i="88" a="1"/>
  <c r="P10472" i="88" s="1"/>
  <c r="P10473" i="88" a="1"/>
  <c r="P10473" i="88"/>
  <c r="P10474" i="88" a="1"/>
  <c r="P10474" i="88" s="1"/>
  <c r="P10475" i="88" a="1"/>
  <c r="P10475" i="88" s="1"/>
  <c r="P10476" i="88" a="1"/>
  <c r="P10476" i="88" s="1"/>
  <c r="P10477" i="88" a="1"/>
  <c r="P10477" i="88" s="1"/>
  <c r="P10478" i="88" a="1"/>
  <c r="P10478" i="88" s="1"/>
  <c r="P10479" i="88" a="1"/>
  <c r="P10479" i="88" s="1"/>
  <c r="P10480" i="88" a="1"/>
  <c r="P10480" i="88" s="1"/>
  <c r="P10481" i="88" a="1"/>
  <c r="P10481" i="88" s="1"/>
  <c r="P10482" i="88" a="1"/>
  <c r="P10482" i="88" s="1"/>
  <c r="P10483" i="88" a="1"/>
  <c r="P10483" i="88" s="1"/>
  <c r="P10484" i="88" a="1"/>
  <c r="P10484" i="88" s="1"/>
  <c r="P10485" i="88" a="1"/>
  <c r="P10485" i="88" s="1"/>
  <c r="P10486" i="88" a="1"/>
  <c r="P10486" i="88"/>
  <c r="P10487" i="88" a="1"/>
  <c r="P10487" i="88" s="1"/>
  <c r="P10488" i="88" a="1"/>
  <c r="P10488" i="88" s="1"/>
  <c r="P10489" i="88" a="1"/>
  <c r="P10489" i="88"/>
  <c r="P10490" i="88" a="1"/>
  <c r="P10490" i="88" s="1"/>
  <c r="P10491" i="88" a="1"/>
  <c r="P10491" i="88" s="1"/>
  <c r="P10492" i="88" a="1"/>
  <c r="P10492" i="88" s="1"/>
  <c r="P10493" i="88" a="1"/>
  <c r="P10493" i="88" s="1"/>
  <c r="P10494" i="88" a="1"/>
  <c r="P10494" i="88"/>
  <c r="P10495" i="88" a="1"/>
  <c r="P10495" i="88" s="1"/>
  <c r="P10496" i="88" a="1"/>
  <c r="P10496" i="88" s="1"/>
  <c r="P10497" i="88" a="1"/>
  <c r="P10497" i="88" s="1"/>
  <c r="P10498" i="88" a="1"/>
  <c r="P10498" i="88" s="1"/>
  <c r="P10499" i="88" a="1"/>
  <c r="P10499" i="88" s="1"/>
  <c r="P10500" i="88" a="1"/>
  <c r="P10500" i="88" s="1"/>
  <c r="P10501" i="88" a="1"/>
  <c r="P10501" i="88" s="1"/>
  <c r="P10502" i="88" a="1"/>
  <c r="P10502" i="88" s="1"/>
  <c r="P10503" i="88" a="1"/>
  <c r="P10503" i="88" s="1"/>
  <c r="P10504" i="88" a="1"/>
  <c r="P10504" i="88" s="1"/>
  <c r="P10505" i="88" a="1"/>
  <c r="P10505" i="88" s="1"/>
  <c r="P10506" i="88" a="1"/>
  <c r="P10506" i="88" s="1"/>
  <c r="P10507" i="88" a="1"/>
  <c r="P10507" i="88" s="1"/>
  <c r="P10508" i="88" a="1"/>
  <c r="P10508" i="88" s="1"/>
  <c r="P10509" i="88" a="1"/>
  <c r="P10509" i="88" s="1"/>
  <c r="P10510" i="88" a="1"/>
  <c r="P10510" i="88" s="1"/>
  <c r="P10511" i="88" a="1"/>
  <c r="P10511" i="88" s="1"/>
  <c r="P10512" i="88" a="1"/>
  <c r="P10512" i="88" s="1"/>
  <c r="P10513" i="88" a="1"/>
  <c r="P10513" i="88" s="1"/>
  <c r="P10514" i="88" a="1"/>
  <c r="P10514" i="88" s="1"/>
  <c r="P10515" i="88" a="1"/>
  <c r="P10515" i="88" s="1"/>
  <c r="P10516" i="88" a="1"/>
  <c r="P10516" i="88" s="1"/>
  <c r="P10517" i="88" a="1"/>
  <c r="P10517" i="88" s="1"/>
  <c r="P10518" i="88" a="1"/>
  <c r="P10518" i="88" s="1"/>
  <c r="P10519" i="88" a="1"/>
  <c r="P10519" i="88" s="1"/>
  <c r="P10520" i="88" a="1"/>
  <c r="P10520" i="88" s="1"/>
  <c r="P10521" i="88" a="1"/>
  <c r="P10521" i="88"/>
  <c r="P10522" i="88" a="1"/>
  <c r="P10522" i="88" s="1"/>
  <c r="P10523" i="88" a="1"/>
  <c r="P10523" i="88"/>
  <c r="P10524" i="88" a="1"/>
  <c r="P10524" i="88" s="1"/>
  <c r="P10525" i="88" a="1"/>
  <c r="P10525" i="88" s="1"/>
  <c r="P10526" i="88" a="1"/>
  <c r="P10526" i="88" s="1"/>
  <c r="P10527" i="88" a="1"/>
  <c r="P10527" i="88" s="1"/>
  <c r="P10528" i="88" a="1"/>
  <c r="P10528" i="88" s="1"/>
  <c r="P10529" i="88" a="1"/>
  <c r="P10529" i="88" s="1"/>
  <c r="P10530" i="88" a="1"/>
  <c r="P10530" i="88" s="1"/>
  <c r="P10531" i="88" a="1"/>
  <c r="P10531" i="88" s="1"/>
  <c r="P10532" i="88" a="1"/>
  <c r="P10532" i="88" s="1"/>
  <c r="P10533" i="88" a="1"/>
  <c r="P10533" i="88" s="1"/>
  <c r="P10534" i="88" a="1"/>
  <c r="P10534" i="88"/>
  <c r="P10535" i="88" a="1"/>
  <c r="P10535" i="88" s="1"/>
  <c r="P10536" i="88" a="1"/>
  <c r="P10536" i="88" s="1"/>
  <c r="P10537" i="88" a="1"/>
  <c r="P10537" i="88" s="1"/>
  <c r="P10538" i="88" a="1"/>
  <c r="P10538" i="88" s="1"/>
  <c r="P10539" i="88" a="1"/>
  <c r="P10539" i="88" s="1"/>
  <c r="P10540" i="88" a="1"/>
  <c r="P10540" i="88"/>
  <c r="P10541" i="88" a="1"/>
  <c r="P10541" i="88" s="1"/>
  <c r="P10542" i="88" a="1"/>
  <c r="P10542" i="88" s="1"/>
  <c r="P10543" i="88" a="1"/>
  <c r="P10543" i="88"/>
  <c r="P10544" i="88" a="1"/>
  <c r="P10544" i="88" s="1"/>
  <c r="P10545" i="88" a="1"/>
  <c r="P10545" i="88" s="1"/>
  <c r="P10546" i="88" a="1"/>
  <c r="P10546" i="88" s="1"/>
  <c r="P10547" i="88" a="1"/>
  <c r="P10547" i="88" s="1"/>
  <c r="P10548" i="88" a="1"/>
  <c r="P10548" i="88"/>
  <c r="P10549" i="88" a="1"/>
  <c r="P10549" i="88" s="1"/>
  <c r="P10550" i="88" a="1"/>
  <c r="P10550" i="88" s="1"/>
  <c r="P10551" i="88" a="1"/>
  <c r="P10551" i="88" s="1"/>
  <c r="P10552" i="88" a="1"/>
  <c r="P10552" i="88"/>
  <c r="P10553" i="88" a="1"/>
  <c r="P10553" i="88"/>
  <c r="P10554" i="88" a="1"/>
  <c r="P10554" i="88"/>
  <c r="P10555" i="88" a="1"/>
  <c r="P10555" i="88" s="1"/>
  <c r="P10556" i="88" a="1"/>
  <c r="P10556" i="88" s="1"/>
  <c r="P10557" i="88" a="1"/>
  <c r="P10557" i="88" s="1"/>
  <c r="P10558" i="88" a="1"/>
  <c r="P10558" i="88" s="1"/>
  <c r="P10559" i="88" a="1"/>
  <c r="P10559" i="88" s="1"/>
  <c r="P10560" i="88" a="1"/>
  <c r="P10560" i="88" s="1"/>
  <c r="P10561" i="88" a="1"/>
  <c r="P10561" i="88" s="1"/>
  <c r="P10562" i="88" a="1"/>
  <c r="P10562" i="88" s="1"/>
  <c r="P10563" i="88" a="1"/>
  <c r="P10563" i="88" s="1"/>
  <c r="P10564" i="88" a="1"/>
  <c r="P10564" i="88" s="1"/>
  <c r="P10565" i="88" a="1"/>
  <c r="P10565" i="88" s="1"/>
  <c r="P10566" i="88" a="1"/>
  <c r="P10566" i="88" s="1"/>
  <c r="P10567" i="88" a="1"/>
  <c r="P10567" i="88" s="1"/>
  <c r="P10568" i="88" a="1"/>
  <c r="P10568" i="88" s="1"/>
  <c r="P10569" i="88" a="1"/>
  <c r="P10569" i="88" s="1"/>
  <c r="P10570" i="88" a="1"/>
  <c r="P10570" i="88" s="1"/>
  <c r="P10571" i="88" a="1"/>
  <c r="P10571" i="88" s="1"/>
  <c r="P10572" i="88" a="1"/>
  <c r="P10572" i="88" s="1"/>
  <c r="P10573" i="88" a="1"/>
  <c r="P10573" i="88" s="1"/>
  <c r="P10574" i="88" a="1"/>
  <c r="P10574" i="88" s="1"/>
  <c r="P10575" i="88" a="1"/>
  <c r="P10575" i="88" s="1"/>
  <c r="P10576" i="88" a="1"/>
  <c r="P10576" i="88" s="1"/>
  <c r="P10577" i="88" a="1"/>
  <c r="P10577" i="88" s="1"/>
  <c r="P10578" i="88" a="1"/>
  <c r="P10578" i="88" s="1"/>
  <c r="P10579" i="88" a="1"/>
  <c r="P10579" i="88" s="1"/>
  <c r="P10580" i="88" a="1"/>
  <c r="P10580" i="88" s="1"/>
  <c r="P10581" i="88" a="1"/>
  <c r="P10581" i="88" s="1"/>
  <c r="P10582" i="88" a="1"/>
  <c r="P10582" i="88" s="1"/>
  <c r="P10583" i="88" a="1"/>
  <c r="P10583" i="88" s="1"/>
  <c r="P10584" i="88" a="1"/>
  <c r="P10584" i="88" s="1"/>
  <c r="P10585" i="88" a="1"/>
  <c r="P10585" i="88" s="1"/>
  <c r="P10586" i="88" a="1"/>
  <c r="P10586" i="88" s="1"/>
  <c r="P10587" i="88" a="1"/>
  <c r="P10587" i="88" s="1"/>
  <c r="P10588" i="88" a="1"/>
  <c r="P10588" i="88" s="1"/>
  <c r="P10589" i="88" a="1"/>
  <c r="P10589" i="88"/>
  <c r="P10590" i="88" a="1"/>
  <c r="P10590" i="88" s="1"/>
  <c r="P10591" i="88" a="1"/>
  <c r="P10591" i="88" s="1"/>
  <c r="P10592" i="88" a="1"/>
  <c r="P10592" i="88" s="1"/>
  <c r="P10593" i="88" a="1"/>
  <c r="P10593" i="88" s="1"/>
  <c r="P10594" i="88" a="1"/>
  <c r="P10594" i="88" s="1"/>
  <c r="P10595" i="88" a="1"/>
  <c r="P10595" i="88" s="1"/>
  <c r="P10596" i="88" a="1"/>
  <c r="P10596" i="88" s="1"/>
  <c r="P10597" i="88" a="1"/>
  <c r="P10597" i="88" s="1"/>
  <c r="P10598" i="88" a="1"/>
  <c r="P10598" i="88" s="1"/>
  <c r="P10599" i="88" a="1"/>
  <c r="P10599" i="88" s="1"/>
  <c r="P10600" i="88" a="1"/>
  <c r="P10600" i="88" s="1"/>
  <c r="P10601" i="88" a="1"/>
  <c r="P10601" i="88" s="1"/>
  <c r="P10602" i="88" a="1"/>
  <c r="P10602" i="88"/>
  <c r="P10603" i="88" a="1"/>
  <c r="P10603" i="88" s="1"/>
  <c r="P10604" i="88" a="1"/>
  <c r="P10604" i="88" s="1"/>
  <c r="P10605" i="88" a="1"/>
  <c r="P10605" i="88" s="1"/>
  <c r="P10606" i="88" a="1"/>
  <c r="P10606" i="88" s="1"/>
  <c r="P10607" i="88" a="1"/>
  <c r="P10607" i="88" s="1"/>
  <c r="P10608" i="88" a="1"/>
  <c r="P10608" i="88" s="1"/>
  <c r="P10609" i="88" a="1"/>
  <c r="P10609" i="88" s="1"/>
  <c r="P10610" i="88" a="1"/>
  <c r="P10610" i="88" s="1"/>
  <c r="P10611" i="88" a="1"/>
  <c r="P10611" i="88" s="1"/>
  <c r="P10612" i="88" a="1"/>
  <c r="P10612" i="88"/>
  <c r="P10613" i="88" a="1"/>
  <c r="P10613" i="88" s="1"/>
  <c r="P10614" i="88" a="1"/>
  <c r="P10614" i="88" s="1"/>
  <c r="P10615" i="88" a="1"/>
  <c r="P10615" i="88"/>
  <c r="P10616" i="88" a="1"/>
  <c r="P10616" i="88" s="1"/>
  <c r="P10617" i="88" a="1"/>
  <c r="P10617" i="88" s="1"/>
  <c r="P10618" i="88" a="1"/>
  <c r="P10618" i="88" s="1"/>
  <c r="P10619" i="88" a="1"/>
  <c r="P10619" i="88" s="1"/>
  <c r="P10620" i="88" a="1"/>
  <c r="P10620" i="88" s="1"/>
  <c r="P10621" i="88" a="1"/>
  <c r="P10621" i="88" s="1"/>
  <c r="P10622" i="88" a="1"/>
  <c r="P10622" i="88" s="1"/>
  <c r="P10623" i="88" a="1"/>
  <c r="P10623" i="88"/>
  <c r="P10624" i="88" a="1"/>
  <c r="P10624" i="88" s="1"/>
  <c r="P10625" i="88" a="1"/>
  <c r="P10625" i="88" s="1"/>
  <c r="P10626" i="88" a="1"/>
  <c r="P10626" i="88" s="1"/>
  <c r="P10627" i="88" a="1"/>
  <c r="P10627" i="88" s="1"/>
  <c r="P10628" i="88" a="1"/>
  <c r="P10628" i="88" s="1"/>
  <c r="P10629" i="88" a="1"/>
  <c r="P10629" i="88" s="1"/>
  <c r="P10630" i="88" a="1"/>
  <c r="P10630" i="88" s="1"/>
  <c r="P10631" i="88" a="1"/>
  <c r="P10631" i="88" s="1"/>
  <c r="P10632" i="88" a="1"/>
  <c r="P10632" i="88"/>
  <c r="P10633" i="88" a="1"/>
  <c r="P10633" i="88" s="1"/>
  <c r="P10634" i="88" a="1"/>
  <c r="P10634" i="88" s="1"/>
  <c r="P10635" i="88" a="1"/>
  <c r="P10635" i="88" s="1"/>
  <c r="P10636" i="88" a="1"/>
  <c r="P10636" i="88" s="1"/>
  <c r="P10637" i="88" a="1"/>
  <c r="P10637" i="88" s="1"/>
  <c r="P10638" i="88" a="1"/>
  <c r="P10638" i="88"/>
  <c r="P10639" i="88" a="1"/>
  <c r="P10639" i="88" s="1"/>
  <c r="P10640" i="88" a="1"/>
  <c r="P10640" i="88" s="1"/>
  <c r="P10641" i="88" a="1"/>
  <c r="P10641" i="88" s="1"/>
  <c r="P10642" i="88" a="1"/>
  <c r="P10642" i="88" s="1"/>
  <c r="P10643" i="88" a="1"/>
  <c r="P10643" i="88" s="1"/>
  <c r="P10644" i="88" a="1"/>
  <c r="P10644" i="88" s="1"/>
  <c r="P10645" i="88" a="1"/>
  <c r="P10645" i="88" s="1"/>
  <c r="P10646" i="88" a="1"/>
  <c r="P10646" i="88" s="1"/>
  <c r="P10647" i="88" a="1"/>
  <c r="P10647" i="88" s="1"/>
  <c r="P10648" i="88" a="1"/>
  <c r="P10648" i="88" s="1"/>
  <c r="P10649" i="88" a="1"/>
  <c r="P10649" i="88" s="1"/>
  <c r="P10650" i="88" a="1"/>
  <c r="P10650" i="88" s="1"/>
  <c r="P10651" i="88" a="1"/>
  <c r="P10651" i="88" s="1"/>
  <c r="P10652" i="88" a="1"/>
  <c r="P10652" i="88" s="1"/>
  <c r="P10653" i="88" a="1"/>
  <c r="P10653" i="88" s="1"/>
  <c r="P10654" i="88" a="1"/>
  <c r="P10654" i="88" s="1"/>
  <c r="P10655" i="88" a="1"/>
  <c r="P10655" i="88" s="1"/>
  <c r="P10656" i="88" a="1"/>
  <c r="P10656" i="88" s="1"/>
  <c r="P10657" i="88" a="1"/>
  <c r="P10657" i="88" s="1"/>
  <c r="P10658" i="88" a="1"/>
  <c r="P10658" i="88" s="1"/>
  <c r="P10659" i="88" a="1"/>
  <c r="P10659" i="88" s="1"/>
  <c r="P10660" i="88" a="1"/>
  <c r="P10660" i="88" s="1"/>
  <c r="P10661" i="88" a="1"/>
  <c r="P10661" i="88"/>
  <c r="P10662" i="88" a="1"/>
  <c r="P10662" i="88" s="1"/>
  <c r="P10663" i="88" a="1"/>
  <c r="P10663" i="88" s="1"/>
  <c r="P10664" i="88" a="1"/>
  <c r="P10664" i="88" s="1"/>
  <c r="P10665" i="88" a="1"/>
  <c r="P10665" i="88" s="1"/>
  <c r="P10666" i="88" a="1"/>
  <c r="P10666" i="88"/>
  <c r="P10667" i="88" a="1"/>
  <c r="P10667" i="88" s="1"/>
  <c r="P10668" i="88" a="1"/>
  <c r="P10668" i="88" s="1"/>
  <c r="P10669" i="88" a="1"/>
  <c r="P10669" i="88" s="1"/>
  <c r="P10670" i="88" a="1"/>
  <c r="P10670" i="88" s="1"/>
  <c r="P10671" i="88" a="1"/>
  <c r="P10671" i="88"/>
  <c r="P10672" i="88" a="1"/>
  <c r="P10672" i="88" s="1"/>
  <c r="P10673" i="88" a="1"/>
  <c r="P10673" i="88" s="1"/>
  <c r="P10674" i="88" a="1"/>
  <c r="P10674" i="88" s="1"/>
  <c r="P10675" i="88" a="1"/>
  <c r="P10675" i="88" s="1"/>
  <c r="P10676" i="88" a="1"/>
  <c r="P10676" i="88" s="1"/>
  <c r="P10677" i="88" a="1"/>
  <c r="P10677" i="88" s="1"/>
  <c r="P10678" i="88" a="1"/>
  <c r="P10678" i="88" s="1"/>
  <c r="P10679" i="88" a="1"/>
  <c r="P10679" i="88" s="1"/>
  <c r="P10680" i="88" a="1"/>
  <c r="P10680" i="88" s="1"/>
  <c r="P10681" i="88" a="1"/>
  <c r="P10681" i="88"/>
  <c r="P10682" i="88" a="1"/>
  <c r="P10682" i="88" s="1"/>
  <c r="P10683" i="88" a="1"/>
  <c r="P10683" i="88" s="1"/>
  <c r="P10684" i="88" a="1"/>
  <c r="P10684" i="88" s="1"/>
  <c r="P10685" i="88" a="1"/>
  <c r="P10685" i="88" s="1"/>
  <c r="P10686" i="88" a="1"/>
  <c r="P10686" i="88" s="1"/>
  <c r="P10687" i="88" a="1"/>
  <c r="P10687" i="88" s="1"/>
  <c r="P10688" i="88" a="1"/>
  <c r="P10688" i="88" s="1"/>
  <c r="P10689" i="88" a="1"/>
  <c r="P10689" i="88" s="1"/>
  <c r="P10690" i="88" a="1"/>
  <c r="P10690" i="88" s="1"/>
  <c r="P10691" i="88" a="1"/>
  <c r="P10691" i="88"/>
  <c r="P10692" i="88" a="1"/>
  <c r="P10692" i="88" s="1"/>
  <c r="P10693" i="88" a="1"/>
  <c r="P10693" i="88"/>
  <c r="P10694" i="88" a="1"/>
  <c r="P10694" i="88" s="1"/>
  <c r="P10695" i="88" a="1"/>
  <c r="P10695" i="88"/>
  <c r="P10696" i="88" a="1"/>
  <c r="P10696" i="88" s="1"/>
  <c r="P10697" i="88" a="1"/>
  <c r="P10697" i="88" s="1"/>
  <c r="P10698" i="88" a="1"/>
  <c r="P10698" i="88" s="1"/>
  <c r="P10699" i="88" a="1"/>
  <c r="P10699" i="88" s="1"/>
  <c r="P10700" i="88" a="1"/>
  <c r="P10700" i="88" s="1"/>
  <c r="P10701" i="88" a="1"/>
  <c r="P10701" i="88" s="1"/>
  <c r="P10702" i="88" a="1"/>
  <c r="P10702" i="88" s="1"/>
  <c r="P10703" i="88" a="1"/>
  <c r="P10703" i="88" s="1"/>
  <c r="P10704" i="88" a="1"/>
  <c r="P10704" i="88"/>
  <c r="P10705" i="88" a="1"/>
  <c r="P10705" i="88"/>
  <c r="P10706" i="88" a="1"/>
  <c r="P10706" i="88" s="1"/>
  <c r="P10707" i="88" a="1"/>
  <c r="P10707" i="88" s="1"/>
  <c r="P10708" i="88" a="1"/>
  <c r="P10708" i="88" s="1"/>
  <c r="P10709" i="88" a="1"/>
  <c r="P10709" i="88" s="1"/>
  <c r="P10710" i="88" a="1"/>
  <c r="P10710" i="88"/>
  <c r="P10711" i="88" a="1"/>
  <c r="P10711" i="88" s="1"/>
  <c r="P10712" i="88" a="1"/>
  <c r="P10712" i="88" s="1"/>
  <c r="P10713" i="88" a="1"/>
  <c r="P10713" i="88" s="1"/>
  <c r="P10714" i="88" a="1"/>
  <c r="P10714" i="88" s="1"/>
  <c r="P10715" i="88" a="1"/>
  <c r="P10715" i="88"/>
  <c r="P10716" i="88" a="1"/>
  <c r="P10716" i="88" s="1"/>
  <c r="P10717" i="88" a="1"/>
  <c r="P10717" i="88" s="1"/>
  <c r="P10718" i="88" a="1"/>
  <c r="P10718" i="88" s="1"/>
  <c r="P10719" i="88" a="1"/>
  <c r="P10719" i="88"/>
  <c r="P10720" i="88" a="1"/>
  <c r="P10720" i="88" s="1"/>
  <c r="P10721" i="88" a="1"/>
  <c r="P10721" i="88" s="1"/>
  <c r="P10722" i="88" a="1"/>
  <c r="P10722" i="88" s="1"/>
  <c r="P10723" i="88" a="1"/>
  <c r="P10723" i="88" s="1"/>
  <c r="P10724" i="88" a="1"/>
  <c r="P10724" i="88" s="1"/>
  <c r="P10725" i="88" a="1"/>
  <c r="P10725" i="88"/>
  <c r="P10726" i="88" a="1"/>
  <c r="P10726" i="88" s="1"/>
  <c r="P10727" i="88" a="1"/>
  <c r="P10727" i="88"/>
  <c r="P10728" i="88" a="1"/>
  <c r="P10728" i="88" s="1"/>
  <c r="P10729" i="88" a="1"/>
  <c r="P10729" i="88" s="1"/>
  <c r="P10730" i="88" a="1"/>
  <c r="P10730" i="88" s="1"/>
  <c r="P10731" i="88" a="1"/>
  <c r="P10731" i="88" s="1"/>
  <c r="P10732" i="88" a="1"/>
  <c r="P10732" i="88" s="1"/>
  <c r="P10733" i="88" a="1"/>
  <c r="P10733" i="88" s="1"/>
  <c r="P10734" i="88" a="1"/>
  <c r="P10734" i="88"/>
  <c r="P10735" i="88" a="1"/>
  <c r="P10735" i="88" s="1"/>
  <c r="P10736" i="88" a="1"/>
  <c r="P10736" i="88" s="1"/>
  <c r="P10737" i="88" a="1"/>
  <c r="P10737" i="88" s="1"/>
  <c r="P10738" i="88" a="1"/>
  <c r="P10738" i="88" s="1"/>
  <c r="P10739" i="88" a="1"/>
  <c r="P10739" i="88" s="1"/>
  <c r="P10740" i="88" a="1"/>
  <c r="P10740" i="88" s="1"/>
  <c r="P10741" i="88" a="1"/>
  <c r="P10741" i="88" s="1"/>
  <c r="P10742" i="88" a="1"/>
  <c r="P10742" i="88" s="1"/>
  <c r="P10743" i="88" a="1"/>
  <c r="P10743" i="88"/>
  <c r="P10744" i="88" a="1"/>
  <c r="P10744" i="88" s="1"/>
  <c r="P10745" i="88" a="1"/>
  <c r="P10745" i="88"/>
  <c r="P10746" i="88" a="1"/>
  <c r="P10746" i="88" s="1"/>
  <c r="P10747" i="88" a="1"/>
  <c r="P10747" i="88"/>
  <c r="P10748" i="88" a="1"/>
  <c r="P10748" i="88" s="1"/>
  <c r="P10749" i="88" a="1"/>
  <c r="P10749" i="88" s="1"/>
  <c r="P10750" i="88" a="1"/>
  <c r="P10750" i="88" s="1"/>
  <c r="P10751" i="88" a="1"/>
  <c r="P10751" i="88" s="1"/>
  <c r="P10752" i="88" a="1"/>
  <c r="P10752" i="88"/>
  <c r="P10753" i="88" a="1"/>
  <c r="P10753" i="88" s="1"/>
  <c r="P10754" i="88" a="1"/>
  <c r="P10754" i="88" s="1"/>
  <c r="P10755" i="88" a="1"/>
  <c r="P10755" i="88" s="1"/>
  <c r="P10756" i="88" a="1"/>
  <c r="P10756" i="88" s="1"/>
  <c r="P10757" i="88" a="1"/>
  <c r="P10757" i="88" s="1"/>
  <c r="P10758" i="88" a="1"/>
  <c r="P10758" i="88"/>
  <c r="P10759" i="88" a="1"/>
  <c r="P10759" i="88"/>
  <c r="P10760" i="88" a="1"/>
  <c r="P10760" i="88" s="1"/>
  <c r="P10761" i="88" a="1"/>
  <c r="P10761" i="88" s="1"/>
  <c r="P10762" i="88" a="1"/>
  <c r="P10762" i="88" s="1"/>
  <c r="P10763" i="88" a="1"/>
  <c r="P10763" i="88" s="1"/>
  <c r="P10764" i="88" a="1"/>
  <c r="P10764" i="88" s="1"/>
  <c r="P10765" i="88" a="1"/>
  <c r="P10765" i="88" s="1"/>
  <c r="P10766" i="88" a="1"/>
  <c r="P10766" i="88" s="1"/>
  <c r="P10767" i="88" a="1"/>
  <c r="P10767" i="88" s="1"/>
  <c r="P10768" i="88" a="1"/>
  <c r="P10768" i="88" s="1"/>
  <c r="P10769" i="88" a="1"/>
  <c r="P10769" i="88" s="1"/>
  <c r="P10770" i="88" a="1"/>
  <c r="P10770" i="88" s="1"/>
  <c r="P10771" i="88" a="1"/>
  <c r="P10771" i="88" s="1"/>
  <c r="P10772" i="88" a="1"/>
  <c r="P10772" i="88" s="1"/>
  <c r="P10773" i="88" a="1"/>
  <c r="P10773" i="88" s="1"/>
  <c r="P10774" i="88" a="1"/>
  <c r="P10774" i="88" s="1"/>
  <c r="P10775" i="88" a="1"/>
  <c r="P10775" i="88" s="1"/>
  <c r="P10776" i="88" a="1"/>
  <c r="P10776" i="88" s="1"/>
  <c r="P10777" i="88" a="1"/>
  <c r="P10777" i="88" s="1"/>
  <c r="P10778" i="88" a="1"/>
  <c r="P10778" i="88" s="1"/>
  <c r="P10779" i="88" a="1"/>
  <c r="P10779" i="88" s="1"/>
  <c r="P10780" i="88" a="1"/>
  <c r="P10780" i="88" s="1"/>
  <c r="P10781" i="88" a="1"/>
  <c r="P10781" i="88" s="1"/>
  <c r="P10782" i="88" a="1"/>
  <c r="P10782" i="88"/>
  <c r="P10783" i="88" a="1"/>
  <c r="P10783" i="88"/>
  <c r="P10784" i="88" a="1"/>
  <c r="P10784" i="88" s="1"/>
  <c r="P10785" i="88" a="1"/>
  <c r="P10785" i="88" s="1"/>
  <c r="P10786" i="88" a="1"/>
  <c r="P10786" i="88"/>
  <c r="P10787" i="88" a="1"/>
  <c r="P10787" i="88" s="1"/>
  <c r="P10788" i="88" a="1"/>
  <c r="P10788" i="88" s="1"/>
  <c r="P10789" i="88" a="1"/>
  <c r="P10789" i="88" s="1"/>
  <c r="P10790" i="88" a="1"/>
  <c r="P10790" i="88" s="1"/>
  <c r="P10791" i="88" a="1"/>
  <c r="P10791" i="88" s="1"/>
  <c r="P10792" i="88" a="1"/>
  <c r="P10792" i="88" s="1"/>
  <c r="P10793" i="88" a="1"/>
  <c r="P10793" i="88"/>
  <c r="P10794" i="88" a="1"/>
  <c r="P10794" i="88" s="1"/>
  <c r="P10795" i="88" a="1"/>
  <c r="P10795" i="88" s="1"/>
  <c r="P10796" i="88" a="1"/>
  <c r="P10796" i="88" s="1"/>
  <c r="P10797" i="88" a="1"/>
  <c r="P10797" i="88" s="1"/>
  <c r="P10798" i="88" a="1"/>
  <c r="P10798" i="88" s="1"/>
  <c r="P10799" i="88" a="1"/>
  <c r="P10799" i="88" s="1"/>
  <c r="P10800" i="88" a="1"/>
  <c r="P10800" i="88" s="1"/>
  <c r="P10801" i="88" a="1"/>
  <c r="P10801" i="88" s="1"/>
  <c r="P10802" i="88" a="1"/>
  <c r="P10802" i="88" s="1"/>
  <c r="P10803" i="88" a="1"/>
  <c r="P10803" i="88" s="1"/>
  <c r="P10804" i="88" a="1"/>
  <c r="P10804" i="88" s="1"/>
  <c r="P10805" i="88" a="1"/>
  <c r="P10805" i="88" s="1"/>
  <c r="P10806" i="88" a="1"/>
  <c r="P10806" i="88" s="1"/>
  <c r="P10807" i="88" a="1"/>
  <c r="P10807" i="88" s="1"/>
  <c r="P10808" i="88" a="1"/>
  <c r="P10808" i="88" s="1"/>
  <c r="P10809" i="88" a="1"/>
  <c r="P10809" i="88" s="1"/>
  <c r="P10810" i="88" a="1"/>
  <c r="P10810" i="88" s="1"/>
  <c r="P10811" i="88" a="1"/>
  <c r="P10811" i="88" s="1"/>
  <c r="P10812" i="88" a="1"/>
  <c r="P10812" i="88" s="1"/>
  <c r="P10813" i="88" a="1"/>
  <c r="P10813" i="88" s="1"/>
  <c r="P10814" i="88" a="1"/>
  <c r="P10814" i="88" s="1"/>
  <c r="P10815" i="88" a="1"/>
  <c r="P10815" i="88" s="1"/>
  <c r="P10816" i="88" a="1"/>
  <c r="P10816" i="88" s="1"/>
  <c r="P10817" i="88" a="1"/>
  <c r="P10817" i="88" s="1"/>
  <c r="P10818" i="88" a="1"/>
  <c r="P10818" i="88" s="1"/>
  <c r="P10819" i="88" a="1"/>
  <c r="P10819" i="88"/>
  <c r="P10820" i="88" a="1"/>
  <c r="P10820" i="88" s="1"/>
  <c r="P10821" i="88" a="1"/>
  <c r="P10821" i="88" s="1"/>
  <c r="P10822" i="88" a="1"/>
  <c r="P10822" i="88" s="1"/>
  <c r="P10823" i="88" a="1"/>
  <c r="P10823" i="88" s="1"/>
  <c r="P10824" i="88" a="1"/>
  <c r="P10824" i="88" s="1"/>
  <c r="P10825" i="88" a="1"/>
  <c r="P10825" i="88" s="1"/>
  <c r="P10826" i="88" a="1"/>
  <c r="P10826" i="88" s="1"/>
  <c r="P10827" i="88" a="1"/>
  <c r="P10827" i="88" s="1"/>
  <c r="P10828" i="88" a="1"/>
  <c r="P10828" i="88" s="1"/>
  <c r="P10829" i="88" a="1"/>
  <c r="P10829" i="88" s="1"/>
  <c r="P10830" i="88" a="1"/>
  <c r="P10830" i="88"/>
  <c r="P10831" i="88" a="1"/>
  <c r="P10831" i="88" s="1"/>
  <c r="P10832" i="88" a="1"/>
  <c r="P10832" i="88" s="1"/>
  <c r="P10833" i="88" a="1"/>
  <c r="P10833" i="88" s="1"/>
  <c r="P10834" i="88" a="1"/>
  <c r="P10834" i="88" s="1"/>
  <c r="P10835" i="88" a="1"/>
  <c r="P10835" i="88" s="1"/>
  <c r="P10836" i="88" a="1"/>
  <c r="P10836" i="88" s="1"/>
  <c r="P10837" i="88" a="1"/>
  <c r="P10837" i="88" s="1"/>
  <c r="P10838" i="88" a="1"/>
  <c r="P10838" i="88" s="1"/>
  <c r="P10839" i="88" a="1"/>
  <c r="P10839" i="88" s="1"/>
  <c r="P10840" i="88" a="1"/>
  <c r="P10840" i="88" s="1"/>
  <c r="P10841" i="88" a="1"/>
  <c r="P10841" i="88" s="1"/>
  <c r="P10842" i="88" a="1"/>
  <c r="P10842" i="88" s="1"/>
  <c r="P10843" i="88" a="1"/>
  <c r="P10843" i="88" s="1"/>
  <c r="P10844" i="88" a="1"/>
  <c r="P10844" i="88" s="1"/>
  <c r="P10845" i="88" a="1"/>
  <c r="P10845" i="88" s="1"/>
  <c r="P10846" i="88" a="1"/>
  <c r="P10846" i="88" s="1"/>
  <c r="P10847" i="88" a="1"/>
  <c r="P10847" i="88" s="1"/>
  <c r="P10848" i="88" a="1"/>
  <c r="P10848" i="88" s="1"/>
  <c r="P10849" i="88" a="1"/>
  <c r="P10849" i="88"/>
  <c r="P10850" i="88" a="1"/>
  <c r="P10850" i="88" s="1"/>
  <c r="P10851" i="88" a="1"/>
  <c r="P10851" i="88" s="1"/>
  <c r="P10852" i="88" a="1"/>
  <c r="P10852" i="88" s="1"/>
  <c r="P10853" i="88" a="1"/>
  <c r="P10853" i="88" s="1"/>
  <c r="P10854" i="88" a="1"/>
  <c r="P10854" i="88" s="1"/>
  <c r="P10855" i="88" a="1"/>
  <c r="P10855" i="88" s="1"/>
  <c r="P10856" i="88" a="1"/>
  <c r="P10856" i="88" s="1"/>
  <c r="P10857" i="88" a="1"/>
  <c r="P10857" i="88" s="1"/>
  <c r="P10858" i="88" a="1"/>
  <c r="P10858" i="88"/>
  <c r="P10859" i="88" a="1"/>
  <c r="P10859" i="88" s="1"/>
  <c r="P10860" i="88" a="1"/>
  <c r="P10860" i="88" s="1"/>
  <c r="P10861" i="88" a="1"/>
  <c r="P10861" i="88"/>
  <c r="P10862" i="88" a="1"/>
  <c r="P10862" i="88" s="1"/>
  <c r="P10863" i="88" a="1"/>
  <c r="P10863" i="88" s="1"/>
  <c r="P10864" i="88" a="1"/>
  <c r="P10864" i="88" s="1"/>
  <c r="P10865" i="88" a="1"/>
  <c r="P10865" i="88" s="1"/>
  <c r="P10866" i="88" a="1"/>
  <c r="P10866" i="88" s="1"/>
  <c r="P10867" i="88" a="1"/>
  <c r="P10867" i="88" s="1"/>
  <c r="P10868" i="88" a="1"/>
  <c r="P10868" i="88" s="1"/>
  <c r="P10869" i="88" a="1"/>
  <c r="P10869" i="88" s="1"/>
  <c r="P10870" i="88" a="1"/>
  <c r="P10870" i="88" s="1"/>
  <c r="P10871" i="88" a="1"/>
  <c r="P10871" i="88" s="1"/>
  <c r="P10872" i="88" a="1"/>
  <c r="P10872" i="88" s="1"/>
  <c r="P10873" i="88" a="1"/>
  <c r="P10873" i="88" s="1"/>
  <c r="P10874" i="88" a="1"/>
  <c r="P10874" i="88" s="1"/>
  <c r="P10875" i="88" a="1"/>
  <c r="P10875" i="88"/>
  <c r="P10876" i="88" a="1"/>
  <c r="P10876" i="88" s="1"/>
  <c r="P10877" i="88" a="1"/>
  <c r="P10877" i="88" s="1"/>
  <c r="P10878" i="88" a="1"/>
  <c r="P10878" i="88" s="1"/>
  <c r="P10879" i="88" a="1"/>
  <c r="P10879" i="88" s="1"/>
  <c r="P10880" i="88" a="1"/>
  <c r="P10880" i="88" s="1"/>
  <c r="P10881" i="88" a="1"/>
  <c r="P10881" i="88"/>
  <c r="P10882" i="88" a="1"/>
  <c r="P10882" i="88" s="1"/>
  <c r="P10883" i="88" a="1"/>
  <c r="P10883" i="88" s="1"/>
  <c r="P10884" i="88" a="1"/>
  <c r="P10884" i="88" s="1"/>
  <c r="P10885" i="88" a="1"/>
  <c r="P10885" i="88"/>
  <c r="P10886" i="88" a="1"/>
  <c r="P10886" i="88" s="1"/>
  <c r="P10887" i="88" a="1"/>
  <c r="P10887" i="88" s="1"/>
  <c r="P10888" i="88" a="1"/>
  <c r="P10888" i="88"/>
  <c r="P10889" i="88" a="1"/>
  <c r="P10889" i="88" s="1"/>
  <c r="P10890" i="88" a="1"/>
  <c r="P10890" i="88"/>
  <c r="P10891" i="88" a="1"/>
  <c r="P10891" i="88"/>
  <c r="P10892" i="88" a="1"/>
  <c r="P10892" i="88" s="1"/>
  <c r="P10893" i="88" a="1"/>
  <c r="P10893" i="88" s="1"/>
  <c r="P10894" i="88" a="1"/>
  <c r="P10894" i="88" s="1"/>
  <c r="P10895" i="88" a="1"/>
  <c r="P10895" i="88" s="1"/>
  <c r="P10896" i="88" a="1"/>
  <c r="P10896" i="88" s="1"/>
  <c r="P10897" i="88" a="1"/>
  <c r="P10897" i="88" s="1"/>
  <c r="P10898" i="88" a="1"/>
  <c r="P10898" i="88" s="1"/>
  <c r="P10899" i="88" a="1"/>
  <c r="P10899" i="88"/>
  <c r="P10900" i="88" a="1"/>
  <c r="P10900" i="88"/>
  <c r="P10901" i="88" a="1"/>
  <c r="P10901" i="88"/>
  <c r="P10902" i="88" a="1"/>
  <c r="P10902" i="88"/>
  <c r="P10903" i="88" a="1"/>
  <c r="P10903" i="88" s="1"/>
  <c r="P10904" i="88" a="1"/>
  <c r="P10904" i="88" s="1"/>
  <c r="P10905" i="88" a="1"/>
  <c r="P10905" i="88" s="1"/>
  <c r="P10906" i="88" a="1"/>
  <c r="P10906" i="88" s="1"/>
  <c r="P10907" i="88" a="1"/>
  <c r="P10907" i="88" s="1"/>
  <c r="P10908" i="88" a="1"/>
  <c r="P10908" i="88"/>
  <c r="P10909" i="88" a="1"/>
  <c r="P10909" i="88"/>
  <c r="P10910" i="88" a="1"/>
  <c r="P10910" i="88" s="1"/>
  <c r="P10911" i="88" a="1"/>
  <c r="P10911" i="88" s="1"/>
  <c r="P10912" i="88" a="1"/>
  <c r="P10912" i="88" s="1"/>
  <c r="P10913" i="88" a="1"/>
  <c r="P10913" i="88"/>
  <c r="P10914" i="88" a="1"/>
  <c r="P10914" i="88" s="1"/>
  <c r="P10915" i="88" a="1"/>
  <c r="P10915" i="88"/>
  <c r="P10916" i="88" a="1"/>
  <c r="P10916" i="88" s="1"/>
  <c r="P10917" i="88" a="1"/>
  <c r="P10917" i="88" s="1"/>
  <c r="P10918" i="88" a="1"/>
  <c r="P10918" i="88" s="1"/>
  <c r="P10919" i="88" a="1"/>
  <c r="P10919" i="88" s="1"/>
  <c r="P10920" i="88" a="1"/>
  <c r="P10920" i="88" s="1"/>
  <c r="P10921" i="88" a="1"/>
  <c r="P10921" i="88" s="1"/>
  <c r="P10922" i="88" a="1"/>
  <c r="P10922" i="88" s="1"/>
  <c r="P10923" i="88" a="1"/>
  <c r="P10923" i="88" s="1"/>
  <c r="P10924" i="88" a="1"/>
  <c r="P10924" i="88"/>
  <c r="P10925" i="88" a="1"/>
  <c r="P10925" i="88" s="1"/>
  <c r="P10926" i="88" a="1"/>
  <c r="P10926" i="88" s="1"/>
  <c r="P10927" i="88" a="1"/>
  <c r="P10927" i="88" s="1"/>
  <c r="P10928" i="88" a="1"/>
  <c r="P10928" i="88" s="1"/>
  <c r="P10929" i="88" a="1"/>
  <c r="P10929" i="88" s="1"/>
  <c r="P10930" i="88" a="1"/>
  <c r="P10930" i="88" s="1"/>
  <c r="P10931" i="88" a="1"/>
  <c r="P10931" i="88" s="1"/>
  <c r="P10932" i="88" a="1"/>
  <c r="P10932" i="88" s="1"/>
  <c r="P10933" i="88" a="1"/>
  <c r="P10933" i="88" s="1"/>
  <c r="P10934" i="88" a="1"/>
  <c r="P10934" i="88" s="1"/>
  <c r="P10935" i="88" a="1"/>
  <c r="P10935" i="88" s="1"/>
  <c r="P10936" i="88" a="1"/>
  <c r="P10936" i="88" s="1"/>
  <c r="P10937" i="88" a="1"/>
  <c r="P10937" i="88" s="1"/>
  <c r="P10938" i="88" a="1"/>
  <c r="P10938" i="88" s="1"/>
  <c r="P10939" i="88" a="1"/>
  <c r="P10939" i="88"/>
  <c r="P10940" i="88" a="1"/>
  <c r="P10940" i="88" s="1"/>
  <c r="P10941" i="88" a="1"/>
  <c r="P10941" i="88" s="1"/>
  <c r="P10942" i="88" a="1"/>
  <c r="P10942" i="88" s="1"/>
  <c r="P10943" i="88" a="1"/>
  <c r="P10943" i="88" s="1"/>
  <c r="P10944" i="88" a="1"/>
  <c r="P10944" i="88" s="1"/>
  <c r="P10945" i="88" a="1"/>
  <c r="P10945" i="88" s="1"/>
  <c r="P10946" i="88" a="1"/>
  <c r="P10946" i="88" s="1"/>
  <c r="P10947" i="88" a="1"/>
  <c r="P10947" i="88"/>
  <c r="P10948" i="88" a="1"/>
  <c r="P10948" i="88" s="1"/>
  <c r="P10949" i="88" a="1"/>
  <c r="P10949" i="88"/>
  <c r="P10950" i="88" a="1"/>
  <c r="P10950" i="88"/>
  <c r="P10951" i="88" a="1"/>
  <c r="P10951" i="88"/>
  <c r="P10952" i="88" a="1"/>
  <c r="P10952" i="88" s="1"/>
  <c r="P10953" i="88" a="1"/>
  <c r="P10953" i="88" s="1"/>
  <c r="P10954" i="88" a="1"/>
  <c r="P10954" i="88" s="1"/>
  <c r="P10955" i="88" a="1"/>
  <c r="P10955" i="88" s="1"/>
  <c r="P10956" i="88" a="1"/>
  <c r="P10956" i="88" s="1"/>
  <c r="P10957" i="88" a="1"/>
  <c r="P10957" i="88" s="1"/>
  <c r="P10958" i="88" a="1"/>
  <c r="P10958" i="88" s="1"/>
  <c r="P10959" i="88" a="1"/>
  <c r="P10959" i="88"/>
  <c r="P10960" i="88" a="1"/>
  <c r="P10960" i="88"/>
  <c r="P10961" i="88" a="1"/>
  <c r="P10961" i="88" s="1"/>
  <c r="P10962" i="88" a="1"/>
  <c r="P10962" i="88" s="1"/>
  <c r="P10963" i="88" a="1"/>
  <c r="P10963" i="88" s="1"/>
  <c r="P10964" i="88" a="1"/>
  <c r="P10964" i="88" s="1"/>
  <c r="P10965" i="88" a="1"/>
  <c r="P10965" i="88" s="1"/>
  <c r="P10966" i="88" a="1"/>
  <c r="P10966" i="88" s="1"/>
  <c r="P10967" i="88" a="1"/>
  <c r="P10967" i="88" s="1"/>
  <c r="P10968" i="88" a="1"/>
  <c r="P10968" i="88" s="1"/>
  <c r="P10969" i="88" a="1"/>
  <c r="P10969" i="88"/>
  <c r="P10970" i="88" a="1"/>
  <c r="P10970" i="88" s="1"/>
  <c r="P10971" i="88" a="1"/>
  <c r="P10971" i="88" s="1"/>
  <c r="P10972" i="88" a="1"/>
  <c r="P10972" i="88" s="1"/>
  <c r="P10973" i="88" a="1"/>
  <c r="P10973" i="88" s="1"/>
  <c r="P10974" i="88" a="1"/>
  <c r="P10974" i="88" s="1"/>
  <c r="P10975" i="88" a="1"/>
  <c r="P10975" i="88" s="1"/>
  <c r="P10976" i="88" a="1"/>
  <c r="P10976" i="88" s="1"/>
  <c r="P10977" i="88" a="1"/>
  <c r="P10977" i="88" s="1"/>
  <c r="P10978" i="88" a="1"/>
  <c r="P10978" i="88" s="1"/>
  <c r="P10979" i="88" a="1"/>
  <c r="P10979" i="88" s="1"/>
  <c r="P10980" i="88" a="1"/>
  <c r="P10980" i="88" s="1"/>
  <c r="P10981" i="88" a="1"/>
  <c r="P10981" i="88" s="1"/>
  <c r="P10982" i="88" a="1"/>
  <c r="P10982" i="88" s="1"/>
  <c r="P10983" i="88" a="1"/>
  <c r="P10983" i="88" s="1"/>
  <c r="P10984" i="88" a="1"/>
  <c r="P10984" i="88" s="1"/>
  <c r="P10985" i="88" a="1"/>
  <c r="P10985" i="88" s="1"/>
  <c r="P10986" i="88" a="1"/>
  <c r="P10986" i="88" s="1"/>
  <c r="P10987" i="88" a="1"/>
  <c r="P10987" i="88"/>
  <c r="P10988" i="88" a="1"/>
  <c r="P10988" i="88" s="1"/>
  <c r="P10989" i="88" a="1"/>
  <c r="P10989" i="88" s="1"/>
  <c r="P10990" i="88" a="1"/>
  <c r="P10990" i="88"/>
  <c r="P10991" i="88" a="1"/>
  <c r="P10991" i="88" s="1"/>
  <c r="P10992" i="88" a="1"/>
  <c r="P10992" i="88"/>
  <c r="P10993" i="88" a="1"/>
  <c r="P10993" i="88" s="1"/>
  <c r="P10994" i="88" a="1"/>
  <c r="P10994" i="88" s="1"/>
  <c r="P10995" i="88" a="1"/>
  <c r="P10995" i="88" s="1"/>
  <c r="P10996" i="88" a="1"/>
  <c r="P10996" i="88" s="1"/>
  <c r="P10997" i="88" a="1"/>
  <c r="P10997" i="88" s="1"/>
  <c r="P10998" i="88" a="1"/>
  <c r="P10998" i="88" s="1"/>
  <c r="P10999" i="88" a="1"/>
  <c r="P10999" i="88" s="1"/>
  <c r="P11000" i="88" a="1"/>
  <c r="P11000" i="88" s="1"/>
  <c r="P11001" i="88" a="1"/>
  <c r="P11001" i="88"/>
  <c r="P11002" i="88" a="1"/>
  <c r="P11002" i="88" s="1"/>
  <c r="P11003" i="88" a="1"/>
  <c r="P11003" i="88"/>
  <c r="P11004" i="88" a="1"/>
  <c r="P11004" i="88" s="1"/>
  <c r="P11005" i="88" a="1"/>
  <c r="P11005" i="88" s="1"/>
  <c r="P11006" i="88" a="1"/>
  <c r="P11006" i="88" s="1"/>
  <c r="P11007" i="88" a="1"/>
  <c r="P11007" i="88" s="1"/>
  <c r="P11008" i="88" a="1"/>
  <c r="P11008" i="88"/>
  <c r="P11009" i="88" a="1"/>
  <c r="P11009" i="88" s="1"/>
  <c r="P11010" i="88" a="1"/>
  <c r="P11010" i="88"/>
  <c r="P11011" i="88" a="1"/>
  <c r="P11011" i="88" s="1"/>
  <c r="P11012" i="88" a="1"/>
  <c r="P11012" i="88" s="1"/>
  <c r="P11013" i="88" a="1"/>
  <c r="P11013" i="88" s="1"/>
  <c r="P11014" i="88" a="1"/>
  <c r="P11014" i="88" s="1"/>
  <c r="P11015" i="88" a="1"/>
  <c r="P11015" i="88" s="1"/>
  <c r="P11016" i="88" a="1"/>
  <c r="P11016" i="88" s="1"/>
  <c r="P11017" i="88" a="1"/>
  <c r="P11017" i="88" s="1"/>
  <c r="P11018" i="88" a="1"/>
  <c r="P11018" i="88" s="1"/>
  <c r="P11019" i="88" a="1"/>
  <c r="P11019" i="88" s="1"/>
  <c r="P11020" i="88" a="1"/>
  <c r="P11020" i="88" s="1"/>
  <c r="P11021" i="88" a="1"/>
  <c r="P11021" i="88" s="1"/>
  <c r="P11022" i="88" a="1"/>
  <c r="P11022" i="88" s="1"/>
  <c r="P11023" i="88" a="1"/>
  <c r="P11023" i="88" s="1"/>
  <c r="P11024" i="88" a="1"/>
  <c r="P11024" i="88" s="1"/>
  <c r="P11025" i="88" a="1"/>
  <c r="P11025" i="88" s="1"/>
  <c r="P11026" i="88" a="1"/>
  <c r="P11026" i="88"/>
  <c r="P11027" i="88" a="1"/>
  <c r="P11027" i="88" s="1"/>
  <c r="P11028" i="88" a="1"/>
  <c r="P11028" i="88" s="1"/>
  <c r="P11029" i="88" a="1"/>
  <c r="P11029" i="88" s="1"/>
  <c r="P11030" i="88" a="1"/>
  <c r="P11030" i="88" s="1"/>
  <c r="P11031" i="88" a="1"/>
  <c r="P11031" i="88" s="1"/>
  <c r="P11032" i="88" a="1"/>
  <c r="P11032" i="88" s="1"/>
  <c r="P11033" i="88" a="1"/>
  <c r="P11033" i="88" s="1"/>
  <c r="P11034" i="88" a="1"/>
  <c r="P11034" i="88" s="1"/>
  <c r="P11035" i="88" a="1"/>
  <c r="P11035" i="88"/>
  <c r="P11036" i="88" a="1"/>
  <c r="P11036" i="88" s="1"/>
  <c r="P11037" i="88" a="1"/>
  <c r="P11037" i="88" s="1"/>
  <c r="P11038" i="88" a="1"/>
  <c r="P11038" i="88" s="1"/>
  <c r="P11039" i="88" a="1"/>
  <c r="P11039" i="88" s="1"/>
  <c r="P11040" i="88" a="1"/>
  <c r="P11040" i="88" s="1"/>
  <c r="P11041" i="88" a="1"/>
  <c r="P11041" i="88" s="1"/>
  <c r="P11042" i="88" a="1"/>
  <c r="P11042" i="88" s="1"/>
  <c r="P11043" i="88" a="1"/>
  <c r="P11043" i="88" s="1"/>
  <c r="P11044" i="88" a="1"/>
  <c r="P11044" i="88" s="1"/>
  <c r="P11045" i="88" a="1"/>
  <c r="P11045" i="88" s="1"/>
  <c r="P11046" i="88" a="1"/>
  <c r="P11046" i="88"/>
  <c r="P11047" i="88" a="1"/>
  <c r="P11047" i="88" s="1"/>
  <c r="P11048" i="88" a="1"/>
  <c r="P11048" i="88" s="1"/>
  <c r="P11049" i="88" a="1"/>
  <c r="P11049" i="88" s="1"/>
  <c r="P11050" i="88" a="1"/>
  <c r="P11050" i="88" s="1"/>
  <c r="P11051" i="88" a="1"/>
  <c r="P11051" i="88" s="1"/>
  <c r="P11052" i="88" a="1"/>
  <c r="P11052" i="88" s="1"/>
  <c r="P11053" i="88" a="1"/>
  <c r="P11053" i="88" s="1"/>
  <c r="P11054" i="88" a="1"/>
  <c r="P11054" i="88" s="1"/>
  <c r="P11055" i="88" a="1"/>
  <c r="P11055" i="88" s="1"/>
  <c r="P11056" i="88" a="1"/>
  <c r="P11056" i="88" s="1"/>
  <c r="P11057" i="88" a="1"/>
  <c r="P11057" i="88" s="1"/>
  <c r="P11058" i="88" a="1"/>
  <c r="P11058" i="88"/>
  <c r="P11059" i="88" a="1"/>
  <c r="P11059" i="88" s="1"/>
  <c r="P11060" i="88" a="1"/>
  <c r="P11060" i="88" s="1"/>
  <c r="P11061" i="88" a="1"/>
  <c r="P11061" i="88" s="1"/>
  <c r="P11062" i="88" a="1"/>
  <c r="P11062" i="88" s="1"/>
  <c r="P11063" i="88" a="1"/>
  <c r="P11063" i="88" s="1"/>
  <c r="P11064" i="88" a="1"/>
  <c r="P11064" i="88" s="1"/>
  <c r="P11065" i="88" a="1"/>
  <c r="P11065" i="88"/>
  <c r="P11066" i="88" a="1"/>
  <c r="P11066" i="88" s="1"/>
  <c r="P11067" i="88" a="1"/>
  <c r="P11067" i="88"/>
  <c r="P11068" i="88" a="1"/>
  <c r="P11068" i="88" s="1"/>
  <c r="P11069" i="88" a="1"/>
  <c r="P11069" i="88" s="1"/>
  <c r="P11070" i="88" a="1"/>
  <c r="P11070" i="88" s="1"/>
  <c r="P11071" i="88" a="1"/>
  <c r="P11071" i="88" s="1"/>
  <c r="P11072" i="88" a="1"/>
  <c r="P11072" i="88" s="1"/>
  <c r="P11073" i="88" a="1"/>
  <c r="P11073" i="88" s="1"/>
  <c r="P11074" i="88" a="1"/>
  <c r="P11074" i="88" s="1"/>
  <c r="P11075" i="88" a="1"/>
  <c r="P11075" i="88" s="1"/>
  <c r="P11076" i="88" a="1"/>
  <c r="P11076" i="88" s="1"/>
  <c r="P11077" i="88" a="1"/>
  <c r="P11077" i="88" s="1"/>
  <c r="P11078" i="88" a="1"/>
  <c r="P11078" i="88" s="1"/>
  <c r="P11079" i="88" a="1"/>
  <c r="P11079" i="88"/>
  <c r="P11080" i="88" a="1"/>
  <c r="P11080" i="88" s="1"/>
  <c r="P11081" i="88" a="1"/>
  <c r="P11081" i="88" s="1"/>
  <c r="P11082" i="88" a="1"/>
  <c r="P11082" i="88" s="1"/>
  <c r="P11083" i="88" a="1"/>
  <c r="P11083" i="88"/>
  <c r="P11084" i="88" a="1"/>
  <c r="P11084" i="88" s="1"/>
  <c r="P11085" i="88" a="1"/>
  <c r="P11085" i="88"/>
  <c r="P11086" i="88" a="1"/>
  <c r="P11086" i="88"/>
  <c r="P11087" i="88" a="1"/>
  <c r="P11087" i="88"/>
  <c r="P11088" i="88" a="1"/>
  <c r="P11088" i="88" s="1"/>
  <c r="P11089" i="88" a="1"/>
  <c r="P11089" i="88" s="1"/>
  <c r="P11090" i="88" a="1"/>
  <c r="P11090" i="88" s="1"/>
  <c r="P11091" i="88" a="1"/>
  <c r="P11091" i="88" s="1"/>
  <c r="P11092" i="88" a="1"/>
  <c r="P11092" i="88" s="1"/>
  <c r="P11093" i="88" a="1"/>
  <c r="P11093" i="88" s="1"/>
  <c r="P11094" i="88" a="1"/>
  <c r="P11094" i="88" s="1"/>
  <c r="P11095" i="88" a="1"/>
  <c r="P11095" i="88" s="1"/>
  <c r="P11096" i="88" a="1"/>
  <c r="P11096" i="88" s="1"/>
  <c r="P11097" i="88" a="1"/>
  <c r="P11097" i="88" s="1"/>
  <c r="P11098" i="88" a="1"/>
  <c r="P11098" i="88" s="1"/>
  <c r="P11099" i="88" a="1"/>
  <c r="P11099" i="88" s="1"/>
  <c r="P11100" i="88" a="1"/>
  <c r="P11100" i="88" s="1"/>
  <c r="P11101" i="88" a="1"/>
  <c r="P11101" i="88" s="1"/>
  <c r="P11102" i="88" a="1"/>
  <c r="P11102" i="88" s="1"/>
  <c r="P11103" i="88" a="1"/>
  <c r="P11103" i="88" s="1"/>
  <c r="P11104" i="88" a="1"/>
  <c r="P11104" i="88" s="1"/>
  <c r="P11105" i="88" a="1"/>
  <c r="P11105" i="88"/>
  <c r="P11106" i="88" a="1"/>
  <c r="P11106" i="88"/>
  <c r="P11107" i="88" a="1"/>
  <c r="P11107" i="88" s="1"/>
  <c r="P11108" i="88" a="1"/>
  <c r="P11108" i="88" s="1"/>
  <c r="P11109" i="88" a="1"/>
  <c r="P11109" i="88" s="1"/>
  <c r="P11110" i="88" a="1"/>
  <c r="P11110" i="88"/>
  <c r="P11111" i="88" a="1"/>
  <c r="P11111" i="88" s="1"/>
  <c r="P11112" i="88" a="1"/>
  <c r="P11112" i="88" s="1"/>
  <c r="P11113" i="88" a="1"/>
  <c r="P11113" i="88" s="1"/>
  <c r="P11114" i="88" a="1"/>
  <c r="P11114" i="88" s="1"/>
  <c r="P11115" i="88" a="1"/>
  <c r="P11115" i="88" s="1"/>
  <c r="P11116" i="88" a="1"/>
  <c r="P11116" i="88" s="1"/>
  <c r="P11117" i="88" a="1"/>
  <c r="P11117" i="88" s="1"/>
  <c r="P11118" i="88" a="1"/>
  <c r="P11118" i="88" s="1"/>
  <c r="P11119" i="88" a="1"/>
  <c r="P11119" i="88" s="1"/>
  <c r="P11120" i="88" a="1"/>
  <c r="P11120" i="88" s="1"/>
  <c r="P11121" i="88" a="1"/>
  <c r="P11121" i="88" s="1"/>
  <c r="P11122" i="88" a="1"/>
  <c r="P11122" i="88" s="1"/>
  <c r="P11123" i="88" a="1"/>
  <c r="P11123" i="88" s="1"/>
  <c r="P11124" i="88" a="1"/>
  <c r="P11124" i="88" s="1"/>
  <c r="P11125" i="88" a="1"/>
  <c r="P11125" i="88"/>
  <c r="P11126" i="88" a="1"/>
  <c r="P11126" i="88" s="1"/>
  <c r="P11127" i="88" a="1"/>
  <c r="P11127" i="88"/>
  <c r="P11128" i="88" a="1"/>
  <c r="P11128" i="88" s="1"/>
  <c r="P11129" i="88" a="1"/>
  <c r="P11129" i="88" s="1"/>
  <c r="P11130" i="88" a="1"/>
  <c r="P11130" i="88" s="1"/>
  <c r="P11131" i="88" a="1"/>
  <c r="P11131" i="88"/>
  <c r="P11132" i="88" a="1"/>
  <c r="P11132" i="88" s="1"/>
  <c r="P11133" i="88" a="1"/>
  <c r="P11133" i="88" s="1"/>
  <c r="P11134" i="88" a="1"/>
  <c r="P11134" i="88" s="1"/>
  <c r="P11135" i="88" a="1"/>
  <c r="P11135" i="88" s="1"/>
  <c r="P11136" i="88" a="1"/>
  <c r="P11136" i="88" s="1"/>
  <c r="P11137" i="88" a="1"/>
  <c r="P11137" i="88" s="1"/>
  <c r="P11138" i="88" a="1"/>
  <c r="P11138" i="88" s="1"/>
  <c r="P11139" i="88" a="1"/>
  <c r="P11139" i="88" s="1"/>
  <c r="P11140" i="88" a="1"/>
  <c r="P11140" i="88" s="1"/>
  <c r="P11141" i="88" a="1"/>
  <c r="P11141" i="88" s="1"/>
  <c r="P11142" i="88" a="1"/>
  <c r="P11142" i="88" s="1"/>
  <c r="P11143" i="88" a="1"/>
  <c r="P11143" i="88" s="1"/>
  <c r="P11144" i="88" a="1"/>
  <c r="P11144" i="88" s="1"/>
  <c r="P11145" i="88" a="1"/>
  <c r="P11145" i="88"/>
  <c r="P11146" i="88" a="1"/>
  <c r="P11146" i="88" s="1"/>
  <c r="P11147" i="88" a="1"/>
  <c r="P11147" i="88" s="1"/>
  <c r="P11148" i="88" a="1"/>
  <c r="P11148" i="88" s="1"/>
  <c r="P11149" i="88" a="1"/>
  <c r="P11149" i="88" s="1"/>
  <c r="P11150" i="88" a="1"/>
  <c r="P11150" i="88" s="1"/>
  <c r="P11151" i="88" a="1"/>
  <c r="P11151" i="88" s="1"/>
  <c r="P11152" i="88" a="1"/>
  <c r="P11152" i="88" s="1"/>
  <c r="P11153" i="88" a="1"/>
  <c r="P11153" i="88"/>
  <c r="P11154" i="88" a="1"/>
  <c r="P11154" i="88" s="1"/>
  <c r="P11155" i="88" a="1"/>
  <c r="P11155" i="88" s="1"/>
  <c r="P11156" i="88" a="1"/>
  <c r="P11156" i="88" s="1"/>
  <c r="P11157" i="88" a="1"/>
  <c r="P11157" i="88" s="1"/>
  <c r="P11158" i="88" a="1"/>
  <c r="P11158" i="88" s="1"/>
  <c r="P11159" i="88" a="1"/>
  <c r="P11159" i="88" s="1"/>
  <c r="P11160" i="88" a="1"/>
  <c r="P11160" i="88" s="1"/>
  <c r="P11161" i="88" a="1"/>
  <c r="P11161" i="88" s="1"/>
  <c r="P11162" i="88" a="1"/>
  <c r="P11162" i="88" s="1"/>
  <c r="P11163" i="88" a="1"/>
  <c r="P11163" i="88" s="1"/>
  <c r="P11164" i="88" a="1"/>
  <c r="P11164" i="88"/>
  <c r="P11165" i="88" a="1"/>
  <c r="P11165" i="88" s="1"/>
  <c r="P11166" i="88" a="1"/>
  <c r="P11166" i="88" s="1"/>
  <c r="P11167" i="88" a="1"/>
  <c r="P11167" i="88" s="1"/>
  <c r="P11168" i="88" a="1"/>
  <c r="P11168" i="88" s="1"/>
  <c r="P11169" i="88" a="1"/>
  <c r="P11169" i="88"/>
  <c r="P11170" i="88" a="1"/>
  <c r="P11170" i="88" s="1"/>
  <c r="P11171" i="88" a="1"/>
  <c r="P11171" i="88"/>
  <c r="P11172" i="88" a="1"/>
  <c r="P11172" i="88" s="1"/>
  <c r="P11173" i="88" a="1"/>
  <c r="P11173" i="88" s="1"/>
  <c r="P11174" i="88" a="1"/>
  <c r="P11174" i="88" s="1"/>
  <c r="P11175" i="88" a="1"/>
  <c r="P11175" i="88" s="1"/>
  <c r="P11176" i="88" a="1"/>
  <c r="P11176" i="88" s="1"/>
  <c r="P11177" i="88" a="1"/>
  <c r="P11177" i="88" s="1"/>
  <c r="P11178" i="88" a="1"/>
  <c r="P11178" i="88" s="1"/>
  <c r="P11179" i="88" a="1"/>
  <c r="P11179" i="88" s="1"/>
  <c r="P11180" i="88" a="1"/>
  <c r="P11180" i="88" s="1"/>
  <c r="P11181" i="88" a="1"/>
  <c r="P11181" i="88" s="1"/>
  <c r="P11182" i="88" a="1"/>
  <c r="P11182" i="88" s="1"/>
  <c r="P11183" i="88" a="1"/>
  <c r="P11183" i="88" s="1"/>
  <c r="P11184" i="88" a="1"/>
  <c r="P11184" i="88"/>
  <c r="P11185" i="88" a="1"/>
  <c r="P11185" i="88" s="1"/>
  <c r="P11186" i="88" a="1"/>
  <c r="P11186" i="88" s="1"/>
  <c r="P11187" i="88" a="1"/>
  <c r="P11187" i="88" s="1"/>
  <c r="P11188" i="88" a="1"/>
  <c r="P11188" i="88" s="1"/>
  <c r="P11189" i="88" a="1"/>
  <c r="P11189" i="88" s="1"/>
  <c r="P11190" i="88" a="1"/>
  <c r="P11190" i="88"/>
  <c r="P11191" i="88" a="1"/>
  <c r="P11191" i="88" s="1"/>
  <c r="P11192" i="88" a="1"/>
  <c r="P11192" i="88" s="1"/>
  <c r="P11193" i="88" a="1"/>
  <c r="P11193" i="88" s="1"/>
  <c r="P11194" i="88" a="1"/>
  <c r="P11194" i="88" s="1"/>
  <c r="P11195" i="88" a="1"/>
  <c r="P11195" i="88" s="1"/>
  <c r="P11196" i="88" a="1"/>
  <c r="P11196" i="88" s="1"/>
  <c r="P11197" i="88" a="1"/>
  <c r="P11197" i="88" s="1"/>
  <c r="P11198" i="88" a="1"/>
  <c r="P11198" i="88" s="1"/>
  <c r="P11199" i="88" a="1"/>
  <c r="P11199" i="88"/>
  <c r="P11200" i="88" a="1"/>
  <c r="P11200" i="88" s="1"/>
  <c r="P11201" i="88" a="1"/>
  <c r="P11201" i="88" s="1"/>
  <c r="P11202" i="88" a="1"/>
  <c r="P11202" i="88" s="1"/>
  <c r="P11203" i="88" a="1"/>
  <c r="P11203" i="88" s="1"/>
  <c r="P11204" i="88" a="1"/>
  <c r="P11204" i="88" s="1"/>
  <c r="P11205" i="88" a="1"/>
  <c r="P11205" i="88" s="1"/>
  <c r="P11206" i="88" a="1"/>
  <c r="P11206" i="88" s="1"/>
  <c r="P11207" i="88" a="1"/>
  <c r="P11207" i="88" s="1"/>
  <c r="P11208" i="88" a="1"/>
  <c r="P11208" i="88" s="1"/>
  <c r="P11209" i="88" a="1"/>
  <c r="P11209" i="88" s="1"/>
  <c r="P11210" i="88" a="1"/>
  <c r="P11210" i="88" s="1"/>
  <c r="P11211" i="88" a="1"/>
  <c r="P11211" i="88" s="1"/>
  <c r="P11212" i="88" a="1"/>
  <c r="P11212" i="88" s="1"/>
  <c r="P11213" i="88" a="1"/>
  <c r="P11213" i="88" s="1"/>
  <c r="P11214" i="88" a="1"/>
  <c r="P11214" i="88" s="1"/>
  <c r="P11215" i="88" a="1"/>
  <c r="P11215" i="88" s="1"/>
  <c r="P11216" i="88" a="1"/>
  <c r="P11216" i="88" s="1"/>
  <c r="P11217" i="88" a="1"/>
  <c r="P11217" i="88"/>
  <c r="P11218" i="88" a="1"/>
  <c r="P11218" i="88" s="1"/>
  <c r="P11219" i="88" a="1"/>
  <c r="P11219" i="88" s="1"/>
  <c r="P11220" i="88" a="1"/>
  <c r="P11220" i="88"/>
  <c r="P11221" i="88" a="1"/>
  <c r="P11221" i="88" s="1"/>
  <c r="P11222" i="88" a="1"/>
  <c r="P11222" i="88" s="1"/>
  <c r="P11223" i="88" a="1"/>
  <c r="P11223" i="88" s="1"/>
  <c r="P11224" i="88" a="1"/>
  <c r="P11224" i="88" s="1"/>
  <c r="P11225" i="88" a="1"/>
  <c r="P11225" i="88"/>
  <c r="P11226" i="88" a="1"/>
  <c r="P11226" i="88" s="1"/>
  <c r="P11227" i="88" a="1"/>
  <c r="P11227" i="88" s="1"/>
  <c r="P11228" i="88" a="1"/>
  <c r="P11228" i="88" s="1"/>
  <c r="P11229" i="88" a="1"/>
  <c r="P11229" i="88" s="1"/>
  <c r="P11230" i="88" a="1"/>
  <c r="P11230" i="88"/>
  <c r="P11231" i="88" a="1"/>
  <c r="P11231" i="88" s="1"/>
  <c r="P11232" i="88" a="1"/>
  <c r="P11232" i="88" s="1"/>
  <c r="P11233" i="88" a="1"/>
  <c r="P11233" i="88" s="1"/>
  <c r="P11234" i="88" a="1"/>
  <c r="P11234" i="88" s="1"/>
  <c r="P11235" i="88" a="1"/>
  <c r="P11235" i="88" s="1"/>
  <c r="P11236" i="88" a="1"/>
  <c r="P11236" i="88" s="1"/>
  <c r="P11237" i="88" a="1"/>
  <c r="P11237" i="88" s="1"/>
  <c r="P11238" i="88" a="1"/>
  <c r="P11238" i="88"/>
  <c r="P11239" i="88" a="1"/>
  <c r="P11239" i="88" s="1"/>
  <c r="P11240" i="88" a="1"/>
  <c r="P11240" i="88" s="1"/>
  <c r="P11241" i="88" a="1"/>
  <c r="P11241" i="88" s="1"/>
  <c r="P11242" i="88" a="1"/>
  <c r="P11242" i="88" s="1"/>
  <c r="P11243" i="88" a="1"/>
  <c r="P11243" i="88"/>
  <c r="P11244" i="88" a="1"/>
  <c r="P11244" i="88" s="1"/>
  <c r="P11245" i="88" a="1"/>
  <c r="P11245" i="88" s="1"/>
  <c r="P11246" i="88" a="1"/>
  <c r="P11246" i="88" s="1"/>
  <c r="P11247" i="88" a="1"/>
  <c r="P11247" i="88"/>
  <c r="P11248" i="88" a="1"/>
  <c r="P11248" i="88" s="1"/>
  <c r="P11249" i="88" a="1"/>
  <c r="P11249" i="88"/>
  <c r="P11250" i="88" a="1"/>
  <c r="P11250" i="88" s="1"/>
  <c r="P11251" i="88" a="1"/>
  <c r="P11251" i="88" s="1"/>
  <c r="P11252" i="88" a="1"/>
  <c r="P11252" i="88" s="1"/>
  <c r="P11253" i="88" a="1"/>
  <c r="P11253" i="88"/>
  <c r="P11254" i="88" a="1"/>
  <c r="P11254" i="88" s="1"/>
  <c r="P11255" i="88" a="1"/>
  <c r="P11255" i="88" s="1"/>
  <c r="P11256" i="88" a="1"/>
  <c r="P11256" i="88"/>
  <c r="P11257" i="88" a="1"/>
  <c r="P11257" i="88" s="1"/>
  <c r="P11258" i="88" a="1"/>
  <c r="P11258" i="88" s="1"/>
  <c r="P11259" i="88" a="1"/>
  <c r="P11259" i="88" s="1"/>
  <c r="P11260" i="88" a="1"/>
  <c r="P11260" i="88" s="1"/>
  <c r="P11261" i="88" a="1"/>
  <c r="P11261" i="88" s="1"/>
  <c r="P11262" i="88" a="1"/>
  <c r="P11262" i="88"/>
  <c r="P11263" i="88" a="1"/>
  <c r="P11263" i="88" s="1"/>
  <c r="P11264" i="88" a="1"/>
  <c r="P11264" i="88" s="1"/>
  <c r="P11265" i="88" a="1"/>
  <c r="P11265" i="88" s="1"/>
  <c r="P11266" i="88" a="1"/>
  <c r="P11266" i="88" s="1"/>
  <c r="P11267" i="88" a="1"/>
  <c r="P11267" i="88" s="1"/>
  <c r="P11268" i="88" a="1"/>
  <c r="P11268" i="88" s="1"/>
  <c r="P11269" i="88" a="1"/>
  <c r="P11269" i="88"/>
  <c r="P11270" i="88" a="1"/>
  <c r="P11270" i="88" s="1"/>
  <c r="P11271" i="88" a="1"/>
  <c r="P11271" i="88" s="1"/>
  <c r="P11272" i="88" a="1"/>
  <c r="P11272" i="88" s="1"/>
  <c r="P11273" i="88" a="1"/>
  <c r="P11273" i="88" s="1"/>
  <c r="P11274" i="88" a="1"/>
  <c r="P11274" i="88" s="1"/>
  <c r="P11275" i="88" a="1"/>
  <c r="P11275" i="88" s="1"/>
  <c r="P11276" i="88" a="1"/>
  <c r="P11276" i="88" s="1"/>
  <c r="P11277" i="88" a="1"/>
  <c r="P11277" i="88" s="1"/>
  <c r="P11278" i="88" a="1"/>
  <c r="P11278" i="88" s="1"/>
  <c r="P11279" i="88" a="1"/>
  <c r="P11279" i="88"/>
  <c r="P11280" i="88" a="1"/>
  <c r="P11280" i="88" s="1"/>
  <c r="P11281" i="88" a="1"/>
  <c r="P11281" i="88" s="1"/>
  <c r="P11282" i="88" a="1"/>
  <c r="P11282" i="88" s="1"/>
  <c r="P11283" i="88" a="1"/>
  <c r="P11283" i="88"/>
  <c r="P11284" i="88" a="1"/>
  <c r="P11284" i="88"/>
  <c r="P11285" i="88" a="1"/>
  <c r="P11285" i="88" s="1"/>
  <c r="P11286" i="88" a="1"/>
  <c r="P11286" i="88" s="1"/>
  <c r="P11287" i="88" a="1"/>
  <c r="P11287" i="88" s="1"/>
  <c r="P11288" i="88" a="1"/>
  <c r="P11288" i="88" s="1"/>
  <c r="P11289" i="88" a="1"/>
  <c r="P11289" i="88" s="1"/>
  <c r="P11290" i="88" a="1"/>
  <c r="P11290" i="88" s="1"/>
  <c r="P11291" i="88" a="1"/>
  <c r="P11291" i="88" s="1"/>
  <c r="P11292" i="88" a="1"/>
  <c r="P11292" i="88" s="1"/>
  <c r="P11293" i="88" a="1"/>
  <c r="P11293" i="88" s="1"/>
  <c r="P11294" i="88" a="1"/>
  <c r="P11294" i="88" s="1"/>
  <c r="P11295" i="88" a="1"/>
  <c r="P11295" i="88"/>
  <c r="P11296" i="88" a="1"/>
  <c r="P11296" i="88" s="1"/>
  <c r="P11297" i="88" a="1"/>
  <c r="P11297" i="88" s="1"/>
  <c r="P11298" i="88" a="1"/>
  <c r="P11298" i="88" s="1"/>
  <c r="P11299" i="88" a="1"/>
  <c r="P11299" i="88" s="1"/>
  <c r="P11300" i="88" a="1"/>
  <c r="P11300" i="88" s="1"/>
  <c r="P11301" i="88" a="1"/>
  <c r="P11301" i="88" s="1"/>
  <c r="P11302" i="88" a="1"/>
  <c r="P11302" i="88" s="1"/>
  <c r="P11303" i="88" a="1"/>
  <c r="P11303" i="88" s="1"/>
  <c r="P11304" i="88" a="1"/>
  <c r="P11304" i="88" s="1"/>
  <c r="P11305" i="88" a="1"/>
  <c r="P11305" i="88" s="1"/>
  <c r="P11306" i="88" a="1"/>
  <c r="P11306" i="88" s="1"/>
  <c r="P11307" i="88" a="1"/>
  <c r="P11307" i="88" s="1"/>
  <c r="P11308" i="88" a="1"/>
  <c r="P11308" i="88"/>
  <c r="P11309" i="88" a="1"/>
  <c r="P11309" i="88" s="1"/>
  <c r="P11310" i="88" a="1"/>
  <c r="P11310" i="88" s="1"/>
  <c r="P11311" i="88" a="1"/>
  <c r="P11311" i="88" s="1"/>
  <c r="P11312" i="88" a="1"/>
  <c r="P11312" i="88" s="1"/>
  <c r="P11313" i="88" a="1"/>
  <c r="P11313" i="88" s="1"/>
  <c r="P11314" i="88" a="1"/>
  <c r="P11314" i="88" s="1"/>
  <c r="P11315" i="88" a="1"/>
  <c r="P11315" i="88" s="1"/>
  <c r="P11316" i="88" a="1"/>
  <c r="P11316" i="88" s="1"/>
  <c r="P11317" i="88" a="1"/>
  <c r="P11317" i="88" s="1"/>
  <c r="P11318" i="88" a="1"/>
  <c r="P11318" i="88" s="1"/>
  <c r="P11319" i="88" a="1"/>
  <c r="P11319" i="88"/>
  <c r="P11320" i="88" a="1"/>
  <c r="P11320" i="88" s="1"/>
  <c r="P11321" i="88" a="1"/>
  <c r="P11321" i="88" s="1"/>
  <c r="P11322" i="88" a="1"/>
  <c r="P11322" i="88" s="1"/>
  <c r="P11323" i="88" a="1"/>
  <c r="P11323" i="88" s="1"/>
  <c r="P11324" i="88" a="1"/>
  <c r="P11324" i="88" s="1"/>
  <c r="P11325" i="88" a="1"/>
  <c r="P11325" i="88" s="1"/>
  <c r="P11326" i="88" a="1"/>
  <c r="P11326" i="88" s="1"/>
  <c r="P11327" i="88" a="1"/>
  <c r="P11327" i="88" s="1"/>
  <c r="P11328" i="88" a="1"/>
  <c r="P11328" i="88" s="1"/>
  <c r="P11329" i="88" a="1"/>
  <c r="P11329" i="88" s="1"/>
  <c r="P11330" i="88" a="1"/>
  <c r="P11330" i="88" s="1"/>
  <c r="P11331" i="88" a="1"/>
  <c r="P11331" i="88" s="1"/>
  <c r="P11332" i="88" a="1"/>
  <c r="P11332" i="88" s="1"/>
  <c r="P11333" i="88" a="1"/>
  <c r="P11333" i="88" s="1"/>
  <c r="P11334" i="88" a="1"/>
  <c r="P11334" i="88" s="1"/>
  <c r="P11335" i="88" a="1"/>
  <c r="P11335" i="88"/>
  <c r="P11336" i="88" a="1"/>
  <c r="P11336" i="88" s="1"/>
  <c r="P11337" i="88" a="1"/>
  <c r="P11337" i="88" s="1"/>
  <c r="P11338" i="88" a="1"/>
  <c r="P11338" i="88" s="1"/>
  <c r="P11339" i="88" a="1"/>
  <c r="P11339" i="88" s="1"/>
  <c r="P11340" i="88" a="1"/>
  <c r="P11340" i="88" s="1"/>
  <c r="P11341" i="88" a="1"/>
  <c r="P11341" i="88"/>
  <c r="P11342" i="88" a="1"/>
  <c r="P11342" i="88" s="1"/>
  <c r="P11343" i="88" a="1"/>
  <c r="P11343" i="88" s="1"/>
  <c r="P11344" i="88" a="1"/>
  <c r="P11344" i="88" s="1"/>
  <c r="P11345" i="88" a="1"/>
  <c r="P11345" i="88" s="1"/>
  <c r="P11346" i="88" a="1"/>
  <c r="P11346" i="88" s="1"/>
  <c r="P11347" i="88" a="1"/>
  <c r="P11347" i="88" s="1"/>
  <c r="P11348" i="88" a="1"/>
  <c r="P11348" i="88" s="1"/>
  <c r="P11349" i="88" a="1"/>
  <c r="P11349" i="88" s="1"/>
  <c r="P11350" i="88" a="1"/>
  <c r="P11350" i="88"/>
  <c r="P11351" i="88" a="1"/>
  <c r="P11351" i="88"/>
  <c r="P11352" i="88" a="1"/>
  <c r="P11352" i="88"/>
  <c r="P11353" i="88" a="1"/>
  <c r="P11353" i="88" s="1"/>
  <c r="P11354" i="88" a="1"/>
  <c r="P11354" i="88" s="1"/>
  <c r="P11355" i="88" a="1"/>
  <c r="P11355" i="88" s="1"/>
  <c r="P11356" i="88" a="1"/>
  <c r="P11356" i="88" s="1"/>
  <c r="P11357" i="88" a="1"/>
  <c r="P11357" i="88" s="1"/>
  <c r="P11358" i="88" a="1"/>
  <c r="P11358" i="88" s="1"/>
  <c r="P11359" i="88" a="1"/>
  <c r="P11359" i="88" s="1"/>
  <c r="P11360" i="88" a="1"/>
  <c r="P11360" i="88" s="1"/>
  <c r="P11361" i="88" a="1"/>
  <c r="P11361" i="88"/>
  <c r="P11362" i="88" a="1"/>
  <c r="P11362" i="88"/>
  <c r="P11363" i="88" a="1"/>
  <c r="P11363" i="88" s="1"/>
  <c r="P11364" i="88" a="1"/>
  <c r="P11364" i="88"/>
  <c r="P11365" i="88" a="1"/>
  <c r="P11365" i="88" s="1"/>
  <c r="P11366" i="88" a="1"/>
  <c r="P11366" i="88" s="1"/>
  <c r="P11367" i="88" a="1"/>
  <c r="P11367" i="88" s="1"/>
  <c r="P11368" i="88" a="1"/>
  <c r="P11368" i="88" s="1"/>
  <c r="P11369" i="88" a="1"/>
  <c r="P11369" i="88"/>
  <c r="P11370" i="88" a="1"/>
  <c r="P11370" i="88"/>
  <c r="P11371" i="88" a="1"/>
  <c r="P11371" i="88" s="1"/>
  <c r="P11372" i="88" a="1"/>
  <c r="P11372" i="88" s="1"/>
  <c r="P11373" i="88" a="1"/>
  <c r="P11373" i="88" s="1"/>
  <c r="P11374" i="88" a="1"/>
  <c r="P11374" i="88" s="1"/>
  <c r="P11375" i="88" a="1"/>
  <c r="P11375" i="88" s="1"/>
  <c r="P11376" i="88" a="1"/>
  <c r="P11376" i="88"/>
  <c r="P11377" i="88" a="1"/>
  <c r="P11377" i="88"/>
  <c r="P11378" i="88" a="1"/>
  <c r="P11378" i="88" s="1"/>
  <c r="P11379" i="88" a="1"/>
  <c r="P11379" i="88" s="1"/>
  <c r="P11380" i="88" a="1"/>
  <c r="P11380" i="88" s="1"/>
  <c r="P11381" i="88" a="1"/>
  <c r="P11381" i="88" s="1"/>
  <c r="P11382" i="88" a="1"/>
  <c r="P11382" i="88" s="1"/>
  <c r="P11383" i="88" a="1"/>
  <c r="P11383" i="88"/>
  <c r="P11384" i="88" a="1"/>
  <c r="P11384" i="88" s="1"/>
  <c r="P11385" i="88" a="1"/>
  <c r="P11385" i="88" s="1"/>
  <c r="P11386" i="88" a="1"/>
  <c r="P11386" i="88" s="1"/>
  <c r="P11387" i="88" a="1"/>
  <c r="P11387" i="88" s="1"/>
  <c r="P11388" i="88" a="1"/>
  <c r="P11388" i="88" s="1"/>
  <c r="P11389" i="88" a="1"/>
  <c r="P11389" i="88" s="1"/>
  <c r="P11390" i="88" a="1"/>
  <c r="P11390" i="88" s="1"/>
  <c r="P11391" i="88" a="1"/>
  <c r="P11391" i="88" s="1"/>
  <c r="P11392" i="88" a="1"/>
  <c r="P11392" i="88" s="1"/>
  <c r="P11393" i="88" a="1"/>
  <c r="P11393" i="88"/>
  <c r="P11394" i="88" a="1"/>
  <c r="P11394" i="88" s="1"/>
  <c r="P11395" i="88" a="1"/>
  <c r="P11395" i="88" s="1"/>
  <c r="P11396" i="88" a="1"/>
  <c r="P11396" i="88" s="1"/>
  <c r="P11397" i="88" a="1"/>
  <c r="P11397" i="88" s="1"/>
  <c r="P11398" i="88" a="1"/>
  <c r="P11398" i="88" s="1"/>
  <c r="P11399" i="88" a="1"/>
  <c r="P11399" i="88" s="1"/>
  <c r="P11400" i="88" a="1"/>
  <c r="P11400" i="88" s="1"/>
  <c r="P11401" i="88" a="1"/>
  <c r="P11401" i="88" s="1"/>
  <c r="P11402" i="88" a="1"/>
  <c r="P11402" i="88" s="1"/>
  <c r="P11403" i="88" a="1"/>
  <c r="P11403" i="88"/>
  <c r="P11404" i="88" a="1"/>
  <c r="P11404" i="88"/>
  <c r="P11405" i="88" a="1"/>
  <c r="P11405" i="88" s="1"/>
  <c r="P11406" i="88" a="1"/>
  <c r="P11406" i="88" s="1"/>
  <c r="P11407" i="88" a="1"/>
  <c r="P11407" i="88" s="1"/>
  <c r="P11408" i="88" a="1"/>
  <c r="P11408" i="88" s="1"/>
  <c r="P11409" i="88" a="1"/>
  <c r="P11409" i="88"/>
  <c r="P11410" i="88" a="1"/>
  <c r="P11410" i="88" s="1"/>
  <c r="P11411" i="88" a="1"/>
  <c r="P11411" i="88" s="1"/>
  <c r="P11412" i="88" a="1"/>
  <c r="P11412" i="88" s="1"/>
  <c r="P11413" i="88" a="1"/>
  <c r="P11413" i="88"/>
  <c r="P11414" i="88" a="1"/>
  <c r="P11414" i="88" s="1"/>
  <c r="P11415" i="88" a="1"/>
  <c r="P11415" i="88" s="1"/>
  <c r="P11416" i="88" a="1"/>
  <c r="P11416" i="88"/>
  <c r="P11417" i="88" a="1"/>
  <c r="P11417" i="88" s="1"/>
  <c r="P11418" i="88" a="1"/>
  <c r="P11418" i="88" s="1"/>
  <c r="P11419" i="88" a="1"/>
  <c r="P11419" i="88"/>
  <c r="P11420" i="88" a="1"/>
  <c r="P11420" i="88" s="1"/>
  <c r="P11421" i="88" a="1"/>
  <c r="P11421" i="88" s="1"/>
  <c r="P11422" i="88" a="1"/>
  <c r="P11422" i="88" s="1"/>
  <c r="P11423" i="88" a="1"/>
  <c r="P11423" i="88"/>
  <c r="P11424" i="88" a="1"/>
  <c r="P11424" i="88" s="1"/>
  <c r="P11425" i="88" a="1"/>
  <c r="P11425" i="88" s="1"/>
  <c r="P11426" i="88" a="1"/>
  <c r="P11426" i="88" s="1"/>
  <c r="P11427" i="88" a="1"/>
  <c r="P11427" i="88" s="1"/>
  <c r="P11428" i="88" a="1"/>
  <c r="P11428" i="88"/>
  <c r="P11429" i="88" a="1"/>
  <c r="P11429" i="88"/>
  <c r="P11430" i="88" a="1"/>
  <c r="P11430" i="88" s="1"/>
  <c r="P11431" i="88" a="1"/>
  <c r="P11431" i="88" s="1"/>
  <c r="P11432" i="88" a="1"/>
  <c r="P11432" i="88" s="1"/>
  <c r="P11433" i="88" a="1"/>
  <c r="P11433" i="88"/>
  <c r="P11434" i="88" a="1"/>
  <c r="P11434" i="88" s="1"/>
  <c r="P11435" i="88" a="1"/>
  <c r="P11435" i="88" s="1"/>
  <c r="P11436" i="88" a="1"/>
  <c r="P11436" i="88" s="1"/>
  <c r="P11437" i="88" a="1"/>
  <c r="P11437" i="88"/>
  <c r="P11438" i="88" a="1"/>
  <c r="P11438" i="88" s="1"/>
  <c r="P11439" i="88" a="1"/>
  <c r="P11439" i="88"/>
  <c r="P11440" i="88" a="1"/>
  <c r="P11440" i="88" s="1"/>
  <c r="P11441" i="88" a="1"/>
  <c r="P11441" i="88" s="1"/>
  <c r="P11442" i="88" a="1"/>
  <c r="P11442" i="88" s="1"/>
  <c r="P11443" i="88" a="1"/>
  <c r="P11443" i="88" s="1"/>
  <c r="P11444" i="88" a="1"/>
  <c r="P11444" i="88" s="1"/>
  <c r="P11445" i="88" a="1"/>
  <c r="P11445" i="88" s="1"/>
  <c r="P11446" i="88" a="1"/>
  <c r="P11446" i="88" s="1"/>
  <c r="P11447" i="88" a="1"/>
  <c r="P11447" i="88" s="1"/>
  <c r="P11448" i="88" a="1"/>
  <c r="P11448" i="88"/>
  <c r="P11449" i="88" a="1"/>
  <c r="P11449" i="88" s="1"/>
  <c r="P11450" i="88" a="1"/>
  <c r="P11450" i="88" s="1"/>
  <c r="P11451" i="88" a="1"/>
  <c r="P11451" i="88" s="1"/>
  <c r="P11452" i="88" a="1"/>
  <c r="P11452" i="88" s="1"/>
  <c r="P11453" i="88" a="1"/>
  <c r="P11453" i="88" s="1"/>
  <c r="P11454" i="88" a="1"/>
  <c r="P11454" i="88"/>
  <c r="P11455" i="88" a="1"/>
  <c r="P11455" i="88" s="1"/>
  <c r="P11456" i="88" a="1"/>
  <c r="P11456" i="88" s="1"/>
  <c r="P11457" i="88" a="1"/>
  <c r="P11457" i="88" s="1"/>
  <c r="P11458" i="88" a="1"/>
  <c r="P11458" i="88" s="1"/>
  <c r="P11459" i="88" a="1"/>
  <c r="P11459" i="88" s="1"/>
  <c r="P11460" i="88" a="1"/>
  <c r="P11460" i="88" s="1"/>
  <c r="P11461" i="88" a="1"/>
  <c r="P11461" i="88" s="1"/>
  <c r="P11462" i="88" a="1"/>
  <c r="P11462" i="88" s="1"/>
  <c r="P11463" i="88" a="1"/>
  <c r="P11463" i="88"/>
  <c r="P11464" i="88" a="1"/>
  <c r="P11464" i="88" s="1"/>
  <c r="P11465" i="88" a="1"/>
  <c r="P11465" i="88"/>
  <c r="P11466" i="88" a="1"/>
  <c r="P11466" i="88" s="1"/>
  <c r="P11467" i="88" a="1"/>
  <c r="P11467" i="88" s="1"/>
  <c r="P11468" i="88" a="1"/>
  <c r="P11468" i="88" s="1"/>
  <c r="P11469" i="88" a="1"/>
  <c r="P11469" i="88" s="1"/>
  <c r="P11470" i="88" a="1"/>
  <c r="P11470" i="88" s="1"/>
  <c r="P11471" i="88" a="1"/>
  <c r="P11471" i="88" s="1"/>
  <c r="P11472" i="88" a="1"/>
  <c r="P11472" i="88" s="1"/>
  <c r="P11473" i="88" a="1"/>
  <c r="P11473" i="88" s="1"/>
  <c r="P11474" i="88" a="1"/>
  <c r="P11474" i="88" s="1"/>
  <c r="P11475" i="88" a="1"/>
  <c r="P11475" i="88"/>
  <c r="P11476" i="88" a="1"/>
  <c r="P11476" i="88" s="1"/>
  <c r="P11477" i="88" a="1"/>
  <c r="P11477" i="88" s="1"/>
  <c r="P11478" i="88" a="1"/>
  <c r="P11478" i="88" s="1"/>
  <c r="P11479" i="88" a="1"/>
  <c r="P11479" i="88" s="1"/>
  <c r="P11480" i="88" a="1"/>
  <c r="P11480" i="88" s="1"/>
  <c r="P11481" i="88" a="1"/>
  <c r="P11481" i="88" s="1"/>
  <c r="P11482" i="88" a="1"/>
  <c r="P11482" i="88" s="1"/>
  <c r="P11483" i="88" a="1"/>
  <c r="P11483" i="88" s="1"/>
  <c r="P11484" i="88" a="1"/>
  <c r="P11484" i="88" s="1"/>
  <c r="P11485" i="88" a="1"/>
  <c r="P11485" i="88" s="1"/>
  <c r="P11486" i="88" a="1"/>
  <c r="P11486" i="88" s="1"/>
  <c r="P11487" i="88" a="1"/>
  <c r="P11487" i="88" s="1"/>
  <c r="P11488" i="88" a="1"/>
  <c r="P11488" i="88" s="1"/>
  <c r="P11489" i="88" a="1"/>
  <c r="P11489" i="88" s="1"/>
  <c r="P11490" i="88" a="1"/>
  <c r="P11490" i="88" s="1"/>
  <c r="P11491" i="88" a="1"/>
  <c r="P11491" i="88" s="1"/>
  <c r="P11492" i="88" a="1"/>
  <c r="P11492" i="88" s="1"/>
  <c r="P11493" i="88" a="1"/>
  <c r="P11493" i="88" s="1"/>
  <c r="P11494" i="88" a="1"/>
  <c r="P11494" i="88" s="1"/>
  <c r="P11495" i="88" a="1"/>
  <c r="P11495" i="88" s="1"/>
  <c r="P11496" i="88" a="1"/>
  <c r="P11496" i="88" s="1"/>
  <c r="P11497" i="88" a="1"/>
  <c r="P11497" i="88" s="1"/>
  <c r="P11498" i="88" a="1"/>
  <c r="P11498" i="88" s="1"/>
  <c r="P11499" i="88" a="1"/>
  <c r="P11499" i="88"/>
  <c r="P11500" i="88" a="1"/>
  <c r="P11500" i="88" s="1"/>
  <c r="P11501" i="88" a="1"/>
  <c r="P11501" i="88" s="1"/>
  <c r="P11502" i="88" a="1"/>
  <c r="P11502" i="88" s="1"/>
  <c r="P11503" i="88" a="1"/>
  <c r="P11503" i="88" s="1"/>
  <c r="P11504" i="88" a="1"/>
  <c r="P11504" i="88" s="1"/>
  <c r="P11505" i="88" a="1"/>
  <c r="P11505" i="88" s="1"/>
  <c r="P11506" i="88" a="1"/>
  <c r="P11506" i="88" s="1"/>
  <c r="P11507" i="88" a="1"/>
  <c r="P11507" i="88"/>
  <c r="P11508" i="88" a="1"/>
  <c r="P11508" i="88"/>
  <c r="P11509" i="88" a="1"/>
  <c r="P11509" i="88"/>
  <c r="P11510" i="88" a="1"/>
  <c r="P11510" i="88" s="1"/>
  <c r="P11511" i="88" a="1"/>
  <c r="P11511" i="88" s="1"/>
  <c r="P11512" i="88" a="1"/>
  <c r="P11512" i="88" s="1"/>
  <c r="P11513" i="88" a="1"/>
  <c r="P11513" i="88" s="1"/>
  <c r="P11514" i="88" a="1"/>
  <c r="P11514" i="88" s="1"/>
  <c r="P11515" i="88" a="1"/>
  <c r="P11515" i="88" s="1"/>
  <c r="P11516" i="88" a="1"/>
  <c r="P11516" i="88" s="1"/>
  <c r="P11517" i="88" a="1"/>
  <c r="P11517" i="88" s="1"/>
  <c r="P11518" i="88" a="1"/>
  <c r="P11518" i="88"/>
  <c r="P11519" i="88" a="1"/>
  <c r="P11519" i="88" s="1"/>
  <c r="P11520" i="88" a="1"/>
  <c r="P11520" i="88" s="1"/>
  <c r="P11521" i="88" a="1"/>
  <c r="P11521" i="88" s="1"/>
  <c r="P11522" i="88" a="1"/>
  <c r="P11522" i="88" s="1"/>
  <c r="P11523" i="88" a="1"/>
  <c r="P11523" i="88" s="1"/>
  <c r="P11524" i="88" a="1"/>
  <c r="P11524" i="88"/>
  <c r="P11525" i="88" a="1"/>
  <c r="P11525" i="88" s="1"/>
  <c r="P11526" i="88" a="1"/>
  <c r="P11526" i="88" s="1"/>
  <c r="P11527" i="88" a="1"/>
  <c r="P11527" i="88" s="1"/>
  <c r="P11528" i="88" a="1"/>
  <c r="P11528" i="88" s="1"/>
  <c r="P11529" i="88" a="1"/>
  <c r="P11529" i="88"/>
  <c r="P11530" i="88" a="1"/>
  <c r="P11530" i="88" s="1"/>
  <c r="P11531" i="88" a="1"/>
  <c r="P11531" i="88" s="1"/>
  <c r="P11532" i="88" a="1"/>
  <c r="P11532" i="88" s="1"/>
  <c r="P11533" i="88" a="1"/>
  <c r="P11533" i="88" s="1"/>
  <c r="P11534" i="88" a="1"/>
  <c r="P11534" i="88" s="1"/>
  <c r="P11535" i="88" a="1"/>
  <c r="P11535" i="88"/>
  <c r="P11536" i="88" a="1"/>
  <c r="P11536" i="88" s="1"/>
  <c r="P11537" i="88" a="1"/>
  <c r="P11537" i="88" s="1"/>
  <c r="P11538" i="88" a="1"/>
  <c r="P11538" i="88" s="1"/>
  <c r="P11539" i="88" a="1"/>
  <c r="P11539" i="88"/>
  <c r="P11540" i="88" a="1"/>
  <c r="P11540" i="88" s="1"/>
  <c r="P11541" i="88" a="1"/>
  <c r="P11541" i="88"/>
  <c r="P11542" i="88" a="1"/>
  <c r="P11542" i="88" s="1"/>
  <c r="P11543" i="88" a="1"/>
  <c r="P11543" i="88" s="1"/>
  <c r="P11544" i="88" a="1"/>
  <c r="P11544" i="88" s="1"/>
  <c r="P11545" i="88" a="1"/>
  <c r="P11545" i="88" s="1"/>
  <c r="P11546" i="88" a="1"/>
  <c r="P11546" i="88" s="1"/>
  <c r="P11547" i="88" a="1"/>
  <c r="P11547" i="88" s="1"/>
  <c r="P11548" i="88" a="1"/>
  <c r="P11548" i="88"/>
  <c r="P11549" i="88" a="1"/>
  <c r="P11549" i="88" s="1"/>
  <c r="P11550" i="88" a="1"/>
  <c r="P11550" i="88"/>
  <c r="P11551" i="88" a="1"/>
  <c r="P11551" i="88" s="1"/>
  <c r="P11552" i="88" a="1"/>
  <c r="P11552" i="88" s="1"/>
  <c r="P11553" i="88" a="1"/>
  <c r="P11553" i="88" s="1"/>
  <c r="P11554" i="88" a="1"/>
  <c r="P11554" i="88" s="1"/>
  <c r="P11555" i="88" a="1"/>
  <c r="P11555" i="88"/>
  <c r="P11556" i="88" a="1"/>
  <c r="P11556" i="88" s="1"/>
  <c r="P11557" i="88" a="1"/>
  <c r="P11557" i="88" s="1"/>
  <c r="P11558" i="88" a="1"/>
  <c r="P11558" i="88" s="1"/>
  <c r="P11559" i="88" a="1"/>
  <c r="P11559" i="88"/>
  <c r="P11560" i="88" a="1"/>
  <c r="P11560" i="88" s="1"/>
  <c r="P11561" i="88" a="1"/>
  <c r="P11561" i="88" s="1"/>
  <c r="P11562" i="88" a="1"/>
  <c r="P11562" i="88" s="1"/>
  <c r="P11563" i="88" a="1"/>
  <c r="P11563" i="88" s="1"/>
  <c r="P11564" i="88" a="1"/>
  <c r="P11564" i="88" s="1"/>
  <c r="P11565" i="88" a="1"/>
  <c r="P11565" i="88"/>
  <c r="P11566" i="88" a="1"/>
  <c r="P11566" i="88" s="1"/>
  <c r="P11567" i="88" a="1"/>
  <c r="P11567" i="88" s="1"/>
  <c r="P11568" i="88" a="1"/>
  <c r="P11568" i="88" s="1"/>
  <c r="P11569" i="88" a="1"/>
  <c r="P11569" i="88" s="1"/>
  <c r="P11570" i="88" a="1"/>
  <c r="P11570" i="88" s="1"/>
  <c r="P11571" i="88" a="1"/>
  <c r="P11571" i="88" s="1"/>
  <c r="P11572" i="88" a="1"/>
  <c r="P11572" i="88" s="1"/>
  <c r="P11573" i="88" a="1"/>
  <c r="P11573" i="88" s="1"/>
  <c r="P11574" i="88" a="1"/>
  <c r="P11574" i="88"/>
  <c r="P11575" i="88" a="1"/>
  <c r="P11575" i="88" s="1"/>
  <c r="P11576" i="88" a="1"/>
  <c r="P11576" i="88" s="1"/>
  <c r="P11577" i="88" a="1"/>
  <c r="P11577" i="88" s="1"/>
  <c r="P11578" i="88" a="1"/>
  <c r="P11578" i="88" s="1"/>
  <c r="P11579" i="88" a="1"/>
  <c r="P11579" i="88"/>
  <c r="P11580" i="88" a="1"/>
  <c r="P11580" i="88"/>
  <c r="P11581" i="88" a="1"/>
  <c r="P11581" i="88" s="1"/>
  <c r="P11582" i="88" a="1"/>
  <c r="P11582" i="88" s="1"/>
  <c r="P11583" i="88" a="1"/>
  <c r="P11583" i="88" s="1"/>
  <c r="P11584" i="88" a="1"/>
  <c r="P11584" i="88" s="1"/>
  <c r="P11585" i="88" a="1"/>
  <c r="P11585" i="88" s="1"/>
  <c r="P11586" i="88" a="1"/>
  <c r="P11586" i="88" s="1"/>
  <c r="P11587" i="88" a="1"/>
  <c r="P11587" i="88" s="1"/>
  <c r="P11588" i="88" a="1"/>
  <c r="P11588" i="88" s="1"/>
  <c r="P11589" i="88" a="1"/>
  <c r="P11589" i="88" s="1"/>
  <c r="P11590" i="88" a="1"/>
  <c r="P11590" i="88" s="1"/>
  <c r="P11591" i="88" a="1"/>
  <c r="P11591" i="88" s="1"/>
  <c r="P11592" i="88" a="1"/>
  <c r="P11592" i="88" s="1"/>
  <c r="P11593" i="88" a="1"/>
  <c r="P11593" i="88" s="1"/>
  <c r="P11594" i="88" a="1"/>
  <c r="P11594" i="88" s="1"/>
  <c r="P11595" i="88" a="1"/>
  <c r="P11595" i="88" s="1"/>
  <c r="P11596" i="88" a="1"/>
  <c r="P11596" i="88"/>
  <c r="P11597" i="88" a="1"/>
  <c r="P11597" i="88" s="1"/>
  <c r="P11598" i="88" a="1"/>
  <c r="P11598" i="88" s="1"/>
  <c r="P11599" i="88" a="1"/>
  <c r="P11599" i="88" s="1"/>
  <c r="P11600" i="88" a="1"/>
  <c r="P11600" i="88" s="1"/>
  <c r="P11601" i="88" a="1"/>
  <c r="P11601" i="88" s="1"/>
  <c r="P11602" i="88" a="1"/>
  <c r="P11602" i="88" s="1"/>
  <c r="P11603" i="88" a="1"/>
  <c r="P11603" i="88" s="1"/>
  <c r="P11604" i="88" a="1"/>
  <c r="P11604" i="88" s="1"/>
  <c r="P11605" i="88" a="1"/>
  <c r="P11605" i="88" s="1"/>
  <c r="P11606" i="88" a="1"/>
  <c r="P11606" i="88" s="1"/>
  <c r="P11607" i="88" a="1"/>
  <c r="P11607" i="88"/>
  <c r="P11608" i="88" a="1"/>
  <c r="P11608" i="88" s="1"/>
  <c r="P11609" i="88" a="1"/>
  <c r="P11609" i="88" s="1"/>
  <c r="P11610" i="88" a="1"/>
  <c r="P11610" i="88"/>
  <c r="P11611" i="88" a="1"/>
  <c r="P11611" i="88" s="1"/>
  <c r="P11612" i="88" a="1"/>
  <c r="P11612" i="88" s="1"/>
  <c r="P11613" i="88" a="1"/>
  <c r="P11613" i="88" s="1"/>
  <c r="P11614" i="88" a="1"/>
  <c r="P11614" i="88" s="1"/>
  <c r="P11615" i="88" a="1"/>
  <c r="P11615" i="88" s="1"/>
  <c r="P11616" i="88" a="1"/>
  <c r="P11616" i="88" s="1"/>
  <c r="P11617" i="88" a="1"/>
  <c r="P11617" i="88" s="1"/>
  <c r="P11618" i="88" a="1"/>
  <c r="P11618" i="88" s="1"/>
  <c r="P11619" i="88" a="1"/>
  <c r="P11619" i="88"/>
  <c r="P11620" i="88" a="1"/>
  <c r="P11620" i="88"/>
  <c r="P11621" i="88" a="1"/>
  <c r="P11621" i="88" s="1"/>
  <c r="P11622" i="88" a="1"/>
  <c r="P11622" i="88" s="1"/>
  <c r="P11623" i="88" a="1"/>
  <c r="P11623" i="88" s="1"/>
  <c r="P11624" i="88" a="1"/>
  <c r="P11624" i="88" s="1"/>
  <c r="P11625" i="88" a="1"/>
  <c r="P11625" i="88" s="1"/>
  <c r="P11626" i="88" a="1"/>
  <c r="P11626" i="88" s="1"/>
  <c r="P11627" i="88" a="1"/>
  <c r="P11627" i="88" s="1"/>
  <c r="P11628" i="88" a="1"/>
  <c r="P11628" i="88" s="1"/>
  <c r="P11629" i="88" a="1"/>
  <c r="P11629" i="88" s="1"/>
  <c r="P11630" i="88" a="1"/>
  <c r="P11630" i="88" s="1"/>
  <c r="P11631" i="88" a="1"/>
  <c r="P11631" i="88" s="1"/>
  <c r="P11632" i="88" a="1"/>
  <c r="P11632" i="88" s="1"/>
  <c r="P11633" i="88" a="1"/>
  <c r="P11633" i="88"/>
  <c r="P11634" i="88" a="1"/>
  <c r="P11634" i="88" s="1"/>
  <c r="P11635" i="88" a="1"/>
  <c r="P11635" i="88"/>
  <c r="P11636" i="88" a="1"/>
  <c r="P11636" i="88" s="1"/>
  <c r="P11637" i="88" a="1"/>
  <c r="P11637" i="88"/>
  <c r="P11638" i="88" a="1"/>
  <c r="P11638" i="88"/>
  <c r="P11639" i="88" a="1"/>
  <c r="P11639" i="88" s="1"/>
  <c r="P11640" i="88" a="1"/>
  <c r="P11640" i="88" s="1"/>
  <c r="P11641" i="88" a="1"/>
  <c r="P11641" i="88" s="1"/>
  <c r="P11642" i="88" a="1"/>
  <c r="P11642" i="88" s="1"/>
  <c r="P11643" i="88" a="1"/>
  <c r="P11643" i="88"/>
  <c r="P11644" i="88" a="1"/>
  <c r="P11644" i="88" s="1"/>
  <c r="P11645" i="88" a="1"/>
  <c r="P11645" i="88" s="1"/>
  <c r="P11646" i="88" a="1"/>
  <c r="P11646" i="88" s="1"/>
  <c r="P11647" i="88" a="1"/>
  <c r="P11647" i="88" s="1"/>
  <c r="P11648" i="88" a="1"/>
  <c r="P11648" i="88" s="1"/>
  <c r="P11649" i="88" a="1"/>
  <c r="P11649" i="88"/>
  <c r="P11650" i="88" a="1"/>
  <c r="P11650" i="88" s="1"/>
  <c r="P11651" i="88" a="1"/>
  <c r="P11651" i="88"/>
  <c r="P11652" i="88" a="1"/>
  <c r="P11652" i="88"/>
  <c r="P11653" i="88" a="1"/>
  <c r="P11653" i="88" s="1"/>
  <c r="P11654" i="88" a="1"/>
  <c r="P11654" i="88" s="1"/>
  <c r="P11655" i="88" a="1"/>
  <c r="P11655" i="88"/>
  <c r="P11656" i="88" a="1"/>
  <c r="P11656" i="88" s="1"/>
  <c r="P11657" i="88" a="1"/>
  <c r="P11657" i="88" s="1"/>
  <c r="P11658" i="88" a="1"/>
  <c r="P11658" i="88" s="1"/>
  <c r="P11659" i="88" a="1"/>
  <c r="P11659" i="88"/>
  <c r="P11660" i="88" a="1"/>
  <c r="P11660" i="88" s="1"/>
  <c r="P11661" i="88" a="1"/>
  <c r="P11661" i="88" s="1"/>
  <c r="P11662" i="88" a="1"/>
  <c r="P11662" i="88" s="1"/>
  <c r="P11663" i="88" a="1"/>
  <c r="P11663" i="88" s="1"/>
  <c r="P11664" i="88" a="1"/>
  <c r="P11664" i="88" s="1"/>
  <c r="P11665" i="88" a="1"/>
  <c r="P11665" i="88" s="1"/>
  <c r="P11666" i="88" a="1"/>
  <c r="P11666" i="88" s="1"/>
  <c r="P11667" i="88" a="1"/>
  <c r="P11667" i="88" s="1"/>
  <c r="P11668" i="88" a="1"/>
  <c r="P11668" i="88" s="1"/>
  <c r="P11669" i="88" a="1"/>
  <c r="P11669" i="88" s="1"/>
  <c r="P11670" i="88" a="1"/>
  <c r="P11670" i="88" s="1"/>
  <c r="P11671" i="88" a="1"/>
  <c r="P11671" i="88" s="1"/>
  <c r="P11672" i="88" a="1"/>
  <c r="P11672" i="88" s="1"/>
  <c r="P11673" i="88" a="1"/>
  <c r="P11673" i="88" s="1"/>
  <c r="P11674" i="88" a="1"/>
  <c r="P11674" i="88" s="1"/>
  <c r="P11675" i="88" a="1"/>
  <c r="P11675" i="88" s="1"/>
  <c r="P11676" i="88" a="1"/>
  <c r="P11676" i="88" s="1"/>
  <c r="P11677" i="88" a="1"/>
  <c r="P11677" i="88" s="1"/>
  <c r="P11678" i="88" a="1"/>
  <c r="P11678" i="88" s="1"/>
  <c r="P11679" i="88" a="1"/>
  <c r="P11679" i="88" s="1"/>
  <c r="P11680" i="88" a="1"/>
  <c r="P11680" i="88" s="1"/>
  <c r="P11681" i="88" a="1"/>
  <c r="P11681" i="88" s="1"/>
  <c r="P11682" i="88" a="1"/>
  <c r="P11682" i="88" s="1"/>
  <c r="P11683" i="88" a="1"/>
  <c r="P11683" i="88" s="1"/>
  <c r="P11684" i="88" a="1"/>
  <c r="P11684" i="88" s="1"/>
  <c r="P11685" i="88" a="1"/>
  <c r="P11685" i="88"/>
  <c r="P11686" i="88" a="1"/>
  <c r="P11686" i="88"/>
  <c r="P11687" i="88" a="1"/>
  <c r="P11687" i="88" s="1"/>
  <c r="P11688" i="88" a="1"/>
  <c r="P11688" i="88"/>
  <c r="P11689" i="88" a="1"/>
  <c r="P11689" i="88" s="1"/>
  <c r="P11690" i="88" a="1"/>
  <c r="P11690" i="88" s="1"/>
  <c r="P11691" i="88" a="1"/>
  <c r="P11691" i="88" s="1"/>
  <c r="P11692" i="88" a="1"/>
  <c r="P11692" i="88"/>
  <c r="P11693" i="88" a="1"/>
  <c r="P11693" i="88" s="1"/>
  <c r="P11694" i="88" a="1"/>
  <c r="P11694" i="88"/>
  <c r="P11695" i="88" a="1"/>
  <c r="P11695" i="88" s="1"/>
  <c r="P11696" i="88" a="1"/>
  <c r="P11696" i="88" s="1"/>
  <c r="P11697" i="88" a="1"/>
  <c r="P11697" i="88" s="1"/>
  <c r="P11698" i="88" a="1"/>
  <c r="P11698" i="88" s="1"/>
  <c r="P11699" i="88" a="1"/>
  <c r="P11699" i="88"/>
  <c r="P11700" i="88" a="1"/>
  <c r="P11700" i="88" s="1"/>
  <c r="P11701" i="88" a="1"/>
  <c r="P11701" i="88" s="1"/>
  <c r="P11702" i="88" a="1"/>
  <c r="P11702" i="88" s="1"/>
  <c r="P11703" i="88" a="1"/>
  <c r="P11703" i="88" s="1"/>
  <c r="P11704" i="88" a="1"/>
  <c r="P11704" i="88"/>
  <c r="P11705" i="88" a="1"/>
  <c r="P11705" i="88" s="1"/>
  <c r="P11706" i="88" a="1"/>
  <c r="P11706" i="88" s="1"/>
  <c r="P11707" i="88" a="1"/>
  <c r="P11707" i="88"/>
  <c r="P11708" i="88" a="1"/>
  <c r="P11708" i="88" s="1"/>
  <c r="P11709" i="88" a="1"/>
  <c r="P11709" i="88" s="1"/>
  <c r="P11710" i="88" a="1"/>
  <c r="P11710" i="88" s="1"/>
  <c r="P11711" i="88" a="1"/>
  <c r="P11711" i="88" s="1"/>
  <c r="P11712" i="88" a="1"/>
  <c r="P11712" i="88"/>
  <c r="P11713" i="88" a="1"/>
  <c r="P11713" i="88" s="1"/>
  <c r="P11714" i="88" a="1"/>
  <c r="P11714" i="88" s="1"/>
  <c r="P11715" i="88" a="1"/>
  <c r="P11715" i="88"/>
  <c r="P11716" i="88" a="1"/>
  <c r="P11716" i="88"/>
  <c r="P11717" i="88" a="1"/>
  <c r="P11717" i="88" s="1"/>
  <c r="P11718" i="88" a="1"/>
  <c r="P11718" i="88" s="1"/>
  <c r="P11719" i="88" a="1"/>
  <c r="P11719" i="88" s="1"/>
  <c r="P11720" i="88" a="1"/>
  <c r="P11720" i="88" s="1"/>
  <c r="P11721" i="88" a="1"/>
  <c r="P11721" i="88" s="1"/>
  <c r="P11722" i="88" a="1"/>
  <c r="P11722" i="88" s="1"/>
  <c r="P11723" i="88" a="1"/>
  <c r="P11723" i="88" s="1"/>
  <c r="P11724" i="88" a="1"/>
  <c r="P11724" i="88" s="1"/>
  <c r="P11725" i="88" a="1"/>
  <c r="P11725" i="88"/>
  <c r="P11726" i="88" a="1"/>
  <c r="P11726" i="88" s="1"/>
  <c r="P11727" i="88" a="1"/>
  <c r="P11727" i="88"/>
  <c r="P11728" i="88" a="1"/>
  <c r="P11728" i="88" s="1"/>
  <c r="P11729" i="88" a="1"/>
  <c r="P11729" i="88" s="1"/>
  <c r="P11730" i="88" a="1"/>
  <c r="P11730" i="88" s="1"/>
  <c r="P11731" i="88" a="1"/>
  <c r="P11731" i="88"/>
  <c r="P11732" i="88" a="1"/>
  <c r="P11732" i="88" s="1"/>
  <c r="P11733" i="88" a="1"/>
  <c r="P11733" i="88" s="1"/>
  <c r="P11734" i="88" a="1"/>
  <c r="P11734" i="88" s="1"/>
  <c r="P11735" i="88" a="1"/>
  <c r="P11735" i="88" s="1"/>
  <c r="P11736" i="88" a="1"/>
  <c r="P11736" i="88" s="1"/>
  <c r="P11737" i="88" a="1"/>
  <c r="P11737" i="88"/>
  <c r="P11738" i="88" a="1"/>
  <c r="P11738" i="88" s="1"/>
  <c r="P11739" i="88" a="1"/>
  <c r="P11739" i="88" s="1"/>
  <c r="P11740" i="88" a="1"/>
  <c r="P11740" i="88"/>
  <c r="P11741" i="88" a="1"/>
  <c r="P11741" i="88" s="1"/>
  <c r="P11742" i="88" a="1"/>
  <c r="P11742" i="88" s="1"/>
  <c r="P11743" i="88" a="1"/>
  <c r="P11743" i="88" s="1"/>
  <c r="P11744" i="88" a="1"/>
  <c r="P11744" i="88" s="1"/>
  <c r="P11745" i="88" a="1"/>
  <c r="P11745" i="88" s="1"/>
  <c r="P11746" i="88" a="1"/>
  <c r="P11746" i="88" s="1"/>
  <c r="P11747" i="88" a="1"/>
  <c r="P11747" i="88" s="1"/>
  <c r="P11748" i="88" a="1"/>
  <c r="P11748" i="88" s="1"/>
  <c r="P11749" i="88" a="1"/>
  <c r="P11749" i="88" s="1"/>
  <c r="P11750" i="88" a="1"/>
  <c r="P11750" i="88" s="1"/>
  <c r="P11751" i="88" a="1"/>
  <c r="P11751" i="88"/>
  <c r="P11752" i="88" a="1"/>
  <c r="P11752" i="88" s="1"/>
  <c r="P11753" i="88" a="1"/>
  <c r="P11753" i="88" s="1"/>
  <c r="P11754" i="88" a="1"/>
  <c r="P11754" i="88" s="1"/>
  <c r="P11755" i="88" a="1"/>
  <c r="P11755" i="88" s="1"/>
  <c r="P11756" i="88" a="1"/>
  <c r="P11756" i="88" s="1"/>
  <c r="P11757" i="88" a="1"/>
  <c r="P11757" i="88" s="1"/>
  <c r="P11758" i="88" a="1"/>
  <c r="P11758" i="88"/>
  <c r="P11759" i="88" a="1"/>
  <c r="P11759" i="88" s="1"/>
  <c r="P11760" i="88" a="1"/>
  <c r="P11760" i="88" s="1"/>
  <c r="P11761" i="88" a="1"/>
  <c r="P11761" i="88" s="1"/>
  <c r="P11762" i="88" a="1"/>
  <c r="P11762" i="88" s="1"/>
  <c r="P11763" i="88" a="1"/>
  <c r="P11763" i="88"/>
  <c r="P11764" i="88" a="1"/>
  <c r="P11764" i="88" s="1"/>
  <c r="P11765" i="88" a="1"/>
  <c r="P11765" i="88" s="1"/>
  <c r="P11766" i="88" a="1"/>
  <c r="P11766" i="88" s="1"/>
  <c r="P11767" i="88" a="1"/>
  <c r="P11767" i="88" s="1"/>
  <c r="P11768" i="88" a="1"/>
  <c r="P11768" i="88" s="1"/>
  <c r="P11769" i="88" a="1"/>
  <c r="P11769" i="88" s="1"/>
  <c r="P11770" i="88" a="1"/>
  <c r="P11770" i="88" s="1"/>
  <c r="P11771" i="88" a="1"/>
  <c r="P11771" i="88"/>
  <c r="P11772" i="88" a="1"/>
  <c r="P11772" i="88" s="1"/>
  <c r="P11773" i="88" a="1"/>
  <c r="P11773" i="88" s="1"/>
  <c r="P11774" i="88" a="1"/>
  <c r="P11774" i="88" s="1"/>
  <c r="P11775" i="88" a="1"/>
  <c r="P11775" i="88" s="1"/>
  <c r="P11776" i="88" a="1"/>
  <c r="P11776" i="88"/>
  <c r="P11777" i="88" a="1"/>
  <c r="P11777" i="88" s="1"/>
  <c r="P11778" i="88" a="1"/>
  <c r="P11778" i="88" s="1"/>
  <c r="P11779" i="88" a="1"/>
  <c r="P11779" i="88" s="1"/>
  <c r="P11780" i="88" a="1"/>
  <c r="P11780" i="88" s="1"/>
  <c r="P11781" i="88" a="1"/>
  <c r="P11781" i="88" s="1"/>
  <c r="P11782" i="88" a="1"/>
  <c r="P11782" i="88"/>
  <c r="P11783" i="88" a="1"/>
  <c r="P11783" i="88"/>
  <c r="P11784" i="88" a="1"/>
  <c r="P11784" i="88" s="1"/>
  <c r="P11785" i="88" a="1"/>
  <c r="P11785" i="88" s="1"/>
  <c r="P11786" i="88" a="1"/>
  <c r="P11786" i="88" s="1"/>
  <c r="P11787" i="88" a="1"/>
  <c r="P11787" i="88" s="1"/>
  <c r="P11788" i="88" a="1"/>
  <c r="P11788" i="88" s="1"/>
  <c r="P11789" i="88" a="1"/>
  <c r="P11789" i="88" s="1"/>
  <c r="P11790" i="88" a="1"/>
  <c r="P11790" i="88" s="1"/>
  <c r="P11791" i="88" a="1"/>
  <c r="P11791" i="88" s="1"/>
  <c r="P11792" i="88" a="1"/>
  <c r="P11792" i="88" s="1"/>
  <c r="P11793" i="88" a="1"/>
  <c r="P11793" i="88" s="1"/>
  <c r="P11794" i="88" a="1"/>
  <c r="P11794" i="88"/>
  <c r="P11795" i="88" a="1"/>
  <c r="P11795" i="88" s="1"/>
  <c r="P11796" i="88" a="1"/>
  <c r="P11796" i="88" s="1"/>
  <c r="P11797" i="88" a="1"/>
  <c r="P11797" i="88"/>
  <c r="P11798" i="88" a="1"/>
  <c r="P11798" i="88" s="1"/>
  <c r="P11799" i="88" a="1"/>
  <c r="P11799" i="88" s="1"/>
  <c r="P11800" i="88" a="1"/>
  <c r="P11800" i="88" s="1"/>
  <c r="P11801" i="88" a="1"/>
  <c r="P11801" i="88"/>
  <c r="P11802" i="88" a="1"/>
  <c r="P11802" i="88" s="1"/>
  <c r="P11803" i="88" a="1"/>
  <c r="P11803" i="88" s="1"/>
  <c r="P11804" i="88" a="1"/>
  <c r="P11804" i="88" s="1"/>
  <c r="P11805" i="88" a="1"/>
  <c r="P11805" i="88" s="1"/>
  <c r="P11806" i="88" a="1"/>
  <c r="P11806" i="88" s="1"/>
  <c r="P11807" i="88" a="1"/>
  <c r="P11807" i="88" s="1"/>
  <c r="P11808" i="88" a="1"/>
  <c r="P11808" i="88"/>
  <c r="P11809" i="88" a="1"/>
  <c r="P11809" i="88" s="1"/>
  <c r="P11810" i="88" a="1"/>
  <c r="P11810" i="88" s="1"/>
  <c r="P11811" i="88" a="1"/>
  <c r="P11811" i="88" s="1"/>
  <c r="P11812" i="88" a="1"/>
  <c r="P11812" i="88" s="1"/>
  <c r="P11813" i="88" a="1"/>
  <c r="P11813" i="88" s="1"/>
  <c r="P11814" i="88" a="1"/>
  <c r="P11814" i="88" s="1"/>
  <c r="P11815" i="88" a="1"/>
  <c r="P11815" i="88"/>
  <c r="P11816" i="88" a="1"/>
  <c r="P11816" i="88" s="1"/>
  <c r="P11817" i="88" a="1"/>
  <c r="P11817" i="88"/>
  <c r="P11818" i="88" a="1"/>
  <c r="P11818" i="88" s="1"/>
  <c r="P11819" i="88" a="1"/>
  <c r="P11819" i="88" s="1"/>
  <c r="P11820" i="88" a="1"/>
  <c r="P11820" i="88" s="1"/>
  <c r="P11821" i="88" a="1"/>
  <c r="P11821" i="88" s="1"/>
  <c r="P11822" i="88" a="1"/>
  <c r="P11822" i="88" s="1"/>
  <c r="P11823" i="88" a="1"/>
  <c r="P11823" i="88" s="1"/>
  <c r="P11824" i="88" a="1"/>
  <c r="P11824" i="88" s="1"/>
  <c r="P11825" i="88" a="1"/>
  <c r="P11825" i="88" s="1"/>
  <c r="P11826" i="88" a="1"/>
  <c r="P11826" i="88" s="1"/>
  <c r="P11827" i="88" a="1"/>
  <c r="P11827" i="88" s="1"/>
  <c r="P11828" i="88" a="1"/>
  <c r="P11828" i="88" s="1"/>
  <c r="P11829" i="88" a="1"/>
  <c r="P11829" i="88" s="1"/>
  <c r="P11830" i="88" a="1"/>
  <c r="P11830" i="88" s="1"/>
  <c r="P11831" i="88" a="1"/>
  <c r="P11831" i="88" s="1"/>
  <c r="P11832" i="88" a="1"/>
  <c r="P11832" i="88" s="1"/>
  <c r="P11833" i="88" a="1"/>
  <c r="P11833" i="88" s="1"/>
  <c r="P11834" i="88" a="1"/>
  <c r="P11834" i="88" s="1"/>
  <c r="P11835" i="88" a="1"/>
  <c r="P11835" i="88"/>
  <c r="P11836" i="88" a="1"/>
  <c r="P11836" i="88"/>
  <c r="P11837" i="88" a="1"/>
  <c r="P11837" i="88" s="1"/>
  <c r="P11838" i="88" a="1"/>
  <c r="P11838" i="88" s="1"/>
  <c r="P11839" i="88" a="1"/>
  <c r="P11839" i="88" s="1"/>
  <c r="P11840" i="88" a="1"/>
  <c r="P11840" i="88" s="1"/>
  <c r="P11841" i="88" a="1"/>
  <c r="P11841" i="88"/>
  <c r="P11842" i="88" a="1"/>
  <c r="P11842" i="88"/>
  <c r="P11843" i="88" a="1"/>
  <c r="P11843" i="88"/>
  <c r="P11844" i="88" a="1"/>
  <c r="P11844" i="88" s="1"/>
  <c r="P11845" i="88" a="1"/>
  <c r="P11845" i="88" s="1"/>
  <c r="P11846" i="88" a="1"/>
  <c r="P11846" i="88" s="1"/>
  <c r="P11847" i="88" a="1"/>
  <c r="P11847" i="88"/>
  <c r="P11848" i="88" a="1"/>
  <c r="P11848" i="88" s="1"/>
  <c r="P11849" i="88" a="1"/>
  <c r="P11849" i="88" s="1"/>
  <c r="P11850" i="88" a="1"/>
  <c r="P11850" i="88" s="1"/>
  <c r="P11851" i="88" a="1"/>
  <c r="P11851" i="88" s="1"/>
  <c r="P11852" i="88" a="1"/>
  <c r="P11852" i="88" s="1"/>
  <c r="P11853" i="88" a="1"/>
  <c r="P11853" i="88"/>
  <c r="P11854" i="88" a="1"/>
  <c r="P11854" i="88"/>
  <c r="P11855" i="88" a="1"/>
  <c r="P11855" i="88" s="1"/>
  <c r="P11856" i="88" a="1"/>
  <c r="P11856" i="88"/>
  <c r="P11857" i="88" a="1"/>
  <c r="P11857" i="88" s="1"/>
  <c r="P11858" i="88" a="1"/>
  <c r="P11858" i="88" s="1"/>
  <c r="P11859" i="88" a="1"/>
  <c r="P11859" i="88" s="1"/>
  <c r="P11860" i="88" a="1"/>
  <c r="P11860" i="88"/>
  <c r="P11861" i="88" a="1"/>
  <c r="P11861" i="88" s="1"/>
  <c r="P11862" i="88" a="1"/>
  <c r="P11862" i="88"/>
  <c r="P11863" i="88" a="1"/>
  <c r="P11863" i="88" s="1"/>
  <c r="P11864" i="88" a="1"/>
  <c r="P11864" i="88" s="1"/>
  <c r="P11865" i="88" a="1"/>
  <c r="P11865" i="88"/>
  <c r="P11866" i="88" a="1"/>
  <c r="P11866" i="88" s="1"/>
  <c r="P11867" i="88" a="1"/>
  <c r="P11867" i="88"/>
  <c r="P11868" i="88" a="1"/>
  <c r="P11868" i="88"/>
  <c r="P11869" i="88" a="1"/>
  <c r="P11869" i="88"/>
  <c r="P11870" i="88" a="1"/>
  <c r="P11870" i="88" s="1"/>
  <c r="P11871" i="88" a="1"/>
  <c r="P11871" i="88"/>
  <c r="P11872" i="88" a="1"/>
  <c r="P11872" i="88"/>
  <c r="P11873" i="88" a="1"/>
  <c r="P11873" i="88"/>
  <c r="P11874" i="88" a="1"/>
  <c r="P11874" i="88" s="1"/>
  <c r="P11875" i="88" a="1"/>
  <c r="P11875" i="88" s="1"/>
  <c r="P11876" i="88" a="1"/>
  <c r="P11876" i="88" s="1"/>
  <c r="P11877" i="88" a="1"/>
  <c r="P11877" i="88" s="1"/>
  <c r="P11878" i="88" a="1"/>
  <c r="P11878" i="88" s="1"/>
  <c r="P11879" i="88" a="1"/>
  <c r="P11879" i="88" s="1"/>
  <c r="P11880" i="88" a="1"/>
  <c r="P11880" i="88" s="1"/>
  <c r="P11881" i="88" a="1"/>
  <c r="P11881" i="88" s="1"/>
  <c r="P11882" i="88" a="1"/>
  <c r="P11882" i="88" s="1"/>
  <c r="P11883" i="88" a="1"/>
  <c r="P11883" i="88" s="1"/>
  <c r="P11884" i="88" a="1"/>
  <c r="P11884" i="88"/>
  <c r="P11885" i="88" a="1"/>
  <c r="P11885" i="88" s="1"/>
  <c r="P11886" i="88" a="1"/>
  <c r="P11886" i="88" s="1"/>
  <c r="P11887" i="88" a="1"/>
  <c r="P11887" i="88" s="1"/>
  <c r="P11888" i="88" a="1"/>
  <c r="P11888" i="88" s="1"/>
  <c r="P11889" i="88" a="1"/>
  <c r="P11889" i="88"/>
  <c r="P11890" i="88" a="1"/>
  <c r="P11890" i="88" s="1"/>
  <c r="P11891" i="88" a="1"/>
  <c r="P11891" i="88" s="1"/>
  <c r="P11892" i="88" a="1"/>
  <c r="P11892" i="88" s="1"/>
  <c r="P11893" i="88" a="1"/>
  <c r="P11893" i="88" s="1"/>
  <c r="P11894" i="88" a="1"/>
  <c r="P11894" i="88" s="1"/>
  <c r="P11895" i="88" a="1"/>
  <c r="P11895" i="88" s="1"/>
  <c r="P11896" i="88" a="1"/>
  <c r="P11896" i="88" s="1"/>
  <c r="P11897" i="88" a="1"/>
  <c r="P11897" i="88" s="1"/>
  <c r="P11898" i="88" a="1"/>
  <c r="P11898" i="88" s="1"/>
  <c r="P11899" i="88" a="1"/>
  <c r="P11899" i="88" s="1"/>
  <c r="P11900" i="88" a="1"/>
  <c r="P11900" i="88" s="1"/>
  <c r="P11901" i="88" a="1"/>
  <c r="P11901" i="88" s="1"/>
  <c r="P11902" i="88" a="1"/>
  <c r="P11902" i="88" s="1"/>
  <c r="P11903" i="88" a="1"/>
  <c r="P11903" i="88" s="1"/>
  <c r="P11904" i="88" a="1"/>
  <c r="P11904" i="88" s="1"/>
  <c r="P11905" i="88" a="1"/>
  <c r="P11905" i="88" s="1"/>
  <c r="P11906" i="88" a="1"/>
  <c r="P11906" i="88" s="1"/>
  <c r="P11907" i="88" a="1"/>
  <c r="P11907" i="88" s="1"/>
  <c r="P11908" i="88" a="1"/>
  <c r="P11908" i="88" s="1"/>
  <c r="P11909" i="88" a="1"/>
  <c r="P11909" i="88" s="1"/>
  <c r="P11910" i="88" a="1"/>
  <c r="P11910" i="88"/>
  <c r="P11911" i="88" a="1"/>
  <c r="P11911" i="88" s="1"/>
  <c r="P11912" i="88" a="1"/>
  <c r="P11912" i="88" s="1"/>
  <c r="P11913" i="88" a="1"/>
  <c r="P11913" i="88"/>
  <c r="P11914" i="88" a="1"/>
  <c r="P11914" i="88"/>
  <c r="P11915" i="88" a="1"/>
  <c r="P11915" i="88" s="1"/>
  <c r="P11916" i="88" a="1"/>
  <c r="P11916" i="88" s="1"/>
  <c r="P11917" i="88" a="1"/>
  <c r="P11917" i="88" s="1"/>
  <c r="P11918" i="88" a="1"/>
  <c r="P11918" i="88" s="1"/>
  <c r="P11919" i="88" a="1"/>
  <c r="P11919" i="88"/>
  <c r="P11920" i="88" a="1"/>
  <c r="P11920" i="88"/>
  <c r="P11921" i="88" a="1"/>
  <c r="P11921" i="88" s="1"/>
  <c r="P11922" i="88" a="1"/>
  <c r="P11922" i="88" s="1"/>
  <c r="P11923" i="88" a="1"/>
  <c r="P11923" i="88"/>
  <c r="P11924" i="88" a="1"/>
  <c r="P11924" i="88" s="1"/>
  <c r="P11925" i="88" a="1"/>
  <c r="P11925" i="88" s="1"/>
  <c r="P11926" i="88" a="1"/>
  <c r="P11926" i="88"/>
  <c r="P11927" i="88" a="1"/>
  <c r="P11927" i="88"/>
  <c r="P11928" i="88" a="1"/>
  <c r="P11928" i="88" s="1"/>
  <c r="P11929" i="88" a="1"/>
  <c r="P11929" i="88" s="1"/>
  <c r="P11930" i="88" a="1"/>
  <c r="P11930" i="88" s="1"/>
  <c r="P11931" i="88" a="1"/>
  <c r="P11931" i="88" s="1"/>
  <c r="P11932" i="88" a="1"/>
  <c r="P11932" i="88"/>
  <c r="P11933" i="88" a="1"/>
  <c r="P11933" i="88"/>
  <c r="P11934" i="88" a="1"/>
  <c r="P11934" i="88"/>
  <c r="P11935" i="88" a="1"/>
  <c r="P11935" i="88" s="1"/>
  <c r="P11936" i="88" a="1"/>
  <c r="P11936" i="88" s="1"/>
  <c r="P11937" i="88" a="1"/>
  <c r="P11937" i="88" s="1"/>
  <c r="P11938" i="88" a="1"/>
  <c r="P11938" i="88"/>
  <c r="P11939" i="88" a="1"/>
  <c r="P11939" i="88"/>
  <c r="P11940" i="88" a="1"/>
  <c r="P11940" i="88" s="1"/>
  <c r="P11941" i="88" a="1"/>
  <c r="P11941" i="88"/>
  <c r="P11942" i="88" a="1"/>
  <c r="P11942" i="88" s="1"/>
  <c r="P11943" i="88" a="1"/>
  <c r="P11943" i="88" s="1"/>
  <c r="P11944" i="88" a="1"/>
  <c r="P11944" i="88"/>
  <c r="P11945" i="88" a="1"/>
  <c r="P11945" i="88" s="1"/>
  <c r="P11946" i="88" a="1"/>
  <c r="P11946" i="88" s="1"/>
  <c r="P11947" i="88" a="1"/>
  <c r="P11947" i="88" s="1"/>
  <c r="P11948" i="88" a="1"/>
  <c r="P11948" i="88" s="1"/>
  <c r="P11949" i="88" a="1"/>
  <c r="P11949" i="88"/>
  <c r="P11950" i="88" a="1"/>
  <c r="P11950" i="88" s="1"/>
  <c r="P11951" i="88" a="1"/>
  <c r="P11951" i="88"/>
  <c r="P11952" i="88" a="1"/>
  <c r="P11952" i="88" s="1"/>
  <c r="P11953" i="88" a="1"/>
  <c r="P11953" i="88" s="1"/>
  <c r="P11954" i="88" a="1"/>
  <c r="P11954" i="88" s="1"/>
  <c r="P11955" i="88" a="1"/>
  <c r="P11955" i="88" s="1"/>
  <c r="P11956" i="88" a="1"/>
  <c r="P11956" i="88" s="1"/>
  <c r="P11957" i="88" a="1"/>
  <c r="P11957" i="88"/>
  <c r="P11958" i="88" a="1"/>
  <c r="P11958" i="88" s="1"/>
  <c r="P11959" i="88" a="1"/>
  <c r="P11959" i="88" s="1"/>
  <c r="P11960" i="88" a="1"/>
  <c r="P11960" i="88" s="1"/>
  <c r="P11961" i="88" a="1"/>
  <c r="P11961" i="88" s="1"/>
  <c r="P11962" i="88" a="1"/>
  <c r="P11962" i="88"/>
  <c r="P11963" i="88" a="1"/>
  <c r="P11963" i="88" s="1"/>
  <c r="P11964" i="88" a="1"/>
  <c r="P11964" i="88" s="1"/>
  <c r="P11965" i="88" a="1"/>
  <c r="P11965" i="88"/>
  <c r="P11966" i="88" a="1"/>
  <c r="P11966" i="88" s="1"/>
  <c r="P11967" i="88" a="1"/>
  <c r="P11967" i="88" s="1"/>
  <c r="P11968" i="88" a="1"/>
  <c r="P11968" i="88" s="1"/>
  <c r="P11969" i="88" a="1"/>
  <c r="P11969" i="88" s="1"/>
  <c r="P11970" i="88" a="1"/>
  <c r="P11970" i="88" s="1"/>
  <c r="P11971" i="88" a="1"/>
  <c r="P11971" i="88" s="1"/>
  <c r="P11972" i="88" a="1"/>
  <c r="P11972" i="88" s="1"/>
  <c r="P11973" i="88" a="1"/>
  <c r="P11973" i="88"/>
  <c r="P11974" i="88" a="1"/>
  <c r="P11974" i="88"/>
  <c r="P11975" i="88" a="1"/>
  <c r="P11975" i="88" s="1"/>
  <c r="P11976" i="88" a="1"/>
  <c r="P11976" i="88" s="1"/>
  <c r="P11977" i="88" a="1"/>
  <c r="P11977" i="88" s="1"/>
  <c r="P11978" i="88" a="1"/>
  <c r="P11978" i="88" s="1"/>
  <c r="P11979" i="88" a="1"/>
  <c r="P11979" i="88" s="1"/>
  <c r="P11980" i="88" a="1"/>
  <c r="P11980" i="88" s="1"/>
  <c r="P11981" i="88" a="1"/>
  <c r="P11981" i="88" s="1"/>
  <c r="P11982" i="88" a="1"/>
  <c r="P11982" i="88"/>
  <c r="P11983" i="88" a="1"/>
  <c r="P11983" i="88" s="1"/>
  <c r="P11984" i="88" a="1"/>
  <c r="P11984" i="88" s="1"/>
  <c r="P11985" i="88" a="1"/>
  <c r="P11985" i="88" s="1"/>
  <c r="P11986" i="88" a="1"/>
  <c r="P11986" i="88"/>
  <c r="P11987" i="88" a="1"/>
  <c r="P11987" i="88" s="1"/>
  <c r="P11988" i="88" a="1"/>
  <c r="P11988" i="88"/>
  <c r="P11989" i="88" a="1"/>
  <c r="P11989" i="88" s="1"/>
  <c r="P11990" i="88" a="1"/>
  <c r="P11990" i="88" s="1"/>
  <c r="P11991" i="88" a="1"/>
  <c r="P11991" i="88"/>
  <c r="P11992" i="88" a="1"/>
  <c r="P11992" i="88" s="1"/>
  <c r="P11993" i="88" a="1"/>
  <c r="P11993" i="88" s="1"/>
  <c r="P11994" i="88" a="1"/>
  <c r="P11994" i="88" s="1"/>
  <c r="P11995" i="88" a="1"/>
  <c r="P11995" i="88" s="1"/>
  <c r="P11996" i="88" a="1"/>
  <c r="P11996" i="88" s="1"/>
  <c r="P11997" i="88" a="1"/>
  <c r="P11997" i="88"/>
  <c r="P11998" i="88" a="1"/>
  <c r="P11998" i="88" s="1"/>
  <c r="P11999" i="88" a="1"/>
  <c r="P11999" i="88"/>
  <c r="P12000" i="88" a="1"/>
  <c r="P12000" i="88" s="1"/>
  <c r="P12001" i="88" a="1"/>
  <c r="P12001" i="88"/>
  <c r="P12002" i="88" a="1"/>
  <c r="P12002" i="88" s="1"/>
  <c r="P12003" i="88" a="1"/>
  <c r="P12003" i="88" s="1"/>
  <c r="P12004" i="88" a="1"/>
  <c r="P12004" i="88" s="1"/>
  <c r="P12005" i="88" a="1"/>
  <c r="P12005" i="88" s="1"/>
  <c r="P12006" i="88" a="1"/>
  <c r="P12006" i="88" s="1"/>
  <c r="P12007" i="88" a="1"/>
  <c r="P12007" i="88" s="1"/>
  <c r="P12008" i="88" a="1"/>
  <c r="P12008" i="88" s="1"/>
  <c r="P12009" i="88" a="1"/>
  <c r="P12009" i="88" s="1"/>
  <c r="P12010" i="88" a="1"/>
  <c r="P12010" i="88"/>
  <c r="P12011" i="88" a="1"/>
  <c r="P12011" i="88"/>
  <c r="P12012" i="88" a="1"/>
  <c r="P12012" i="88" s="1"/>
  <c r="P12013" i="88" a="1"/>
  <c r="P12013" i="88"/>
  <c r="P12014" i="88" a="1"/>
  <c r="P12014" i="88" s="1"/>
  <c r="P12015" i="88" a="1"/>
  <c r="P12015" i="88"/>
  <c r="P12016" i="88" a="1"/>
  <c r="P12016" i="88" s="1"/>
  <c r="P12017" i="88" a="1"/>
  <c r="P12017" i="88" s="1"/>
  <c r="P12018" i="88" a="1"/>
  <c r="P12018" i="88" s="1"/>
  <c r="P12019" i="88" a="1"/>
  <c r="P12019" i="88" s="1"/>
  <c r="P12020" i="88" a="1"/>
  <c r="P12020" i="88" s="1"/>
  <c r="P12021" i="88" a="1"/>
  <c r="P12021" i="88" s="1"/>
  <c r="P12022" i="88" a="1"/>
  <c r="P12022" i="88" s="1"/>
  <c r="P12023" i="88" a="1"/>
  <c r="P12023" i="88"/>
  <c r="P12024" i="88" a="1"/>
  <c r="P12024" i="88"/>
  <c r="P12025" i="88" a="1"/>
  <c r="P12025" i="88"/>
  <c r="P12026" i="88" a="1"/>
  <c r="P12026" i="88" s="1"/>
  <c r="P12027" i="88" a="1"/>
  <c r="P12027" i="88"/>
  <c r="P12028" i="88" a="1"/>
  <c r="P12028" i="88" s="1"/>
  <c r="P12029" i="88" a="1"/>
  <c r="P12029" i="88" s="1"/>
  <c r="P12030" i="88" a="1"/>
  <c r="P12030" i="88" s="1"/>
  <c r="P12031" i="88" a="1"/>
  <c r="P12031" i="88" s="1"/>
  <c r="P12032" i="88" a="1"/>
  <c r="P12032" i="88" s="1"/>
  <c r="P12033" i="88" a="1"/>
  <c r="P12033" i="88"/>
  <c r="P12034" i="88" a="1"/>
  <c r="P12034" i="88"/>
  <c r="P12035" i="88" a="1"/>
  <c r="P12035" i="88" s="1"/>
  <c r="P12036" i="88" a="1"/>
  <c r="P12036" i="88" s="1"/>
  <c r="P12037" i="88" a="1"/>
  <c r="P12037" i="88" s="1"/>
  <c r="P12038" i="88" a="1"/>
  <c r="P12038" i="88" s="1"/>
  <c r="P12039" i="88" a="1"/>
  <c r="P12039" i="88"/>
  <c r="P12040" i="88" a="1"/>
  <c r="P12040" i="88" s="1"/>
  <c r="P12041" i="88" a="1"/>
  <c r="P12041" i="88"/>
  <c r="P12042" i="88" a="1"/>
  <c r="P12042" i="88"/>
  <c r="P12043" i="88" a="1"/>
  <c r="P12043" i="88" s="1"/>
  <c r="P12044" i="88" a="1"/>
  <c r="P12044" i="88" s="1"/>
  <c r="P12045" i="88" a="1"/>
  <c r="P12045" i="88" s="1"/>
  <c r="P12046" i="88" a="1"/>
  <c r="P12046" i="88" s="1"/>
  <c r="P12047" i="88" a="1"/>
  <c r="P12047" i="88" s="1"/>
  <c r="P12048" i="88" a="1"/>
  <c r="P12048" i="88" s="1"/>
  <c r="P12049" i="88" a="1"/>
  <c r="P12049" i="88"/>
  <c r="P12050" i="88" a="1"/>
  <c r="P12050" i="88" s="1"/>
  <c r="P12051" i="88" a="1"/>
  <c r="P12051" i="88" s="1"/>
  <c r="P12052" i="88" a="1"/>
  <c r="P12052" i="88" s="1"/>
  <c r="P12053" i="88" a="1"/>
  <c r="P12053" i="88" s="1"/>
  <c r="P12054" i="88" a="1"/>
  <c r="P12054" i="88"/>
  <c r="P12055" i="88" a="1"/>
  <c r="P12055" i="88" s="1"/>
  <c r="P12056" i="88" a="1"/>
  <c r="P12056" i="88" s="1"/>
  <c r="P12057" i="88" a="1"/>
  <c r="P12057" i="88"/>
  <c r="P12058" i="88" a="1"/>
  <c r="P12058" i="88"/>
  <c r="P12059" i="88" a="1"/>
  <c r="P12059" i="88" s="1"/>
  <c r="P12060" i="88" a="1"/>
  <c r="P12060" i="88" s="1"/>
  <c r="P12061" i="88" a="1"/>
  <c r="P12061" i="88" s="1"/>
  <c r="P12062" i="88" a="1"/>
  <c r="P12062" i="88" s="1"/>
  <c r="P12063" i="88" a="1"/>
  <c r="P12063" i="88" s="1"/>
  <c r="P12064" i="88" a="1"/>
  <c r="P12064" i="88" s="1"/>
  <c r="P12065" i="88" a="1"/>
  <c r="P12065" i="88" s="1"/>
  <c r="P12066" i="88" a="1"/>
  <c r="P12066" i="88" s="1"/>
  <c r="P12067" i="88" a="1"/>
  <c r="P12067" i="88"/>
  <c r="P12068" i="88" a="1"/>
  <c r="P12068" i="88" s="1"/>
  <c r="P12069" i="88" a="1"/>
  <c r="P12069" i="88" s="1"/>
  <c r="P12070" i="88" a="1"/>
  <c r="P12070" i="88" s="1"/>
  <c r="P12071" i="88" a="1"/>
  <c r="P12071" i="88" s="1"/>
  <c r="P12072" i="88" a="1"/>
  <c r="P12072" i="88"/>
  <c r="P12073" i="88" a="1"/>
  <c r="P12073" i="88"/>
  <c r="P12074" i="88" a="1"/>
  <c r="P12074" i="88" s="1"/>
  <c r="P12075" i="88" a="1"/>
  <c r="P12075" i="88"/>
  <c r="P12076" i="88" a="1"/>
  <c r="P12076" i="88" s="1"/>
  <c r="P12077" i="88" a="1"/>
  <c r="P12077" i="88" s="1"/>
  <c r="P12078" i="88" a="1"/>
  <c r="P12078" i="88" s="1"/>
  <c r="P12079" i="88" a="1"/>
  <c r="P12079" i="88" s="1"/>
  <c r="P12080" i="88" a="1"/>
  <c r="P12080" i="88" s="1"/>
  <c r="P12081" i="88" a="1"/>
  <c r="P12081" i="88"/>
  <c r="P12082" i="88" a="1"/>
  <c r="P12082" i="88"/>
  <c r="P12083" i="88" a="1"/>
  <c r="P12083" i="88"/>
  <c r="P12084" i="88" a="1"/>
  <c r="P12084" i="88" s="1"/>
  <c r="P12085" i="88" a="1"/>
  <c r="P12085" i="88" s="1"/>
  <c r="P12086" i="88" a="1"/>
  <c r="P12086" i="88" s="1"/>
  <c r="P12087" i="88" a="1"/>
  <c r="P12087" i="88"/>
  <c r="P12088" i="88" a="1"/>
  <c r="P12088" i="88" s="1"/>
  <c r="P12089" i="88" a="1"/>
  <c r="P12089" i="88" s="1"/>
  <c r="P12090" i="88" a="1"/>
  <c r="P12090" i="88" s="1"/>
  <c r="P12091" i="88" a="1"/>
  <c r="P12091" i="88" s="1"/>
  <c r="P12092" i="88" a="1"/>
  <c r="P12092" i="88" s="1"/>
  <c r="P12093" i="88" a="1"/>
  <c r="P12093" i="88" s="1"/>
  <c r="P12094" i="88" a="1"/>
  <c r="P12094" i="88" s="1"/>
  <c r="P12095" i="88" a="1"/>
  <c r="P12095" i="88" s="1"/>
  <c r="P12096" i="88" a="1"/>
  <c r="P12096" i="88"/>
  <c r="P12097" i="88" a="1"/>
  <c r="P12097" i="88" s="1"/>
  <c r="P12098" i="88" a="1"/>
  <c r="P12098" i="88" s="1"/>
  <c r="P12099" i="88" a="1"/>
  <c r="P12099" i="88"/>
  <c r="P12100" i="88" a="1"/>
  <c r="P12100" i="88" s="1"/>
  <c r="P12101" i="88" a="1"/>
  <c r="P12101" i="88" s="1"/>
  <c r="P12102" i="88" a="1"/>
  <c r="P12102" i="88" s="1"/>
  <c r="P12103" i="88" a="1"/>
  <c r="P12103" i="88" s="1"/>
  <c r="P12104" i="88" a="1"/>
  <c r="P12104" i="88" s="1"/>
  <c r="P12105" i="88" a="1"/>
  <c r="P12105" i="88"/>
  <c r="P12106" i="88" a="1"/>
  <c r="P12106" i="88"/>
  <c r="P12107" i="88" a="1"/>
  <c r="P12107" i="88" s="1"/>
  <c r="P12108" i="88" a="1"/>
  <c r="P12108" i="88"/>
  <c r="P12109" i="88" a="1"/>
  <c r="P12109" i="88"/>
  <c r="P12110" i="88" a="1"/>
  <c r="P12110" i="88" s="1"/>
  <c r="P12111" i="88" a="1"/>
  <c r="P12111" i="88" s="1"/>
  <c r="P12112" i="88" a="1"/>
  <c r="P12112" i="88" s="1"/>
  <c r="P12113" i="88" a="1"/>
  <c r="P12113" i="88"/>
  <c r="P12114" i="88" a="1"/>
  <c r="P12114" i="88" s="1"/>
  <c r="P12115" i="88" a="1"/>
  <c r="P12115" i="88" s="1"/>
  <c r="P12116" i="88" a="1"/>
  <c r="P12116" i="88" s="1"/>
  <c r="P12117" i="88" a="1"/>
  <c r="P12117" i="88"/>
  <c r="P12118" i="88" a="1"/>
  <c r="P12118" i="88" s="1"/>
  <c r="P12119" i="88" a="1"/>
  <c r="P12119" i="88" s="1"/>
  <c r="P12120" i="88" a="1"/>
  <c r="P12120" i="88" s="1"/>
  <c r="P12121" i="88" a="1"/>
  <c r="P12121" i="88" s="1"/>
  <c r="P12122" i="88" a="1"/>
  <c r="P12122" i="88" s="1"/>
  <c r="P12123" i="88" a="1"/>
  <c r="P12123" i="88"/>
  <c r="P12124" i="88" a="1"/>
  <c r="P12124" i="88" s="1"/>
  <c r="P12125" i="88" a="1"/>
  <c r="P12125" i="88" s="1"/>
  <c r="P12126" i="88" a="1"/>
  <c r="P12126" i="88" s="1"/>
  <c r="P12127" i="88" a="1"/>
  <c r="P12127" i="88" s="1"/>
  <c r="P12128" i="88" a="1"/>
  <c r="P12128" i="88" s="1"/>
  <c r="P12129" i="88" a="1"/>
  <c r="P12129" i="88"/>
  <c r="P12130" i="88" a="1"/>
  <c r="P12130" i="88"/>
  <c r="P12131" i="88" a="1"/>
  <c r="P12131" i="88" s="1"/>
  <c r="P12132" i="88" a="1"/>
  <c r="P12132" i="88"/>
  <c r="P12133" i="88" a="1"/>
  <c r="P12133" i="88" s="1"/>
  <c r="P12134" i="88" a="1"/>
  <c r="P12134" i="88" s="1"/>
  <c r="P12135" i="88" a="1"/>
  <c r="P12135" i="88" s="1"/>
  <c r="P12136" i="88" a="1"/>
  <c r="P12136" i="88" s="1"/>
  <c r="P12137" i="88" a="1"/>
  <c r="P12137" i="88" s="1"/>
  <c r="P12138" i="88" a="1"/>
  <c r="P12138" i="88" s="1"/>
  <c r="P12139" i="88" a="1"/>
  <c r="P12139" i="88"/>
  <c r="P12140" i="88" a="1"/>
  <c r="P12140" i="88" s="1"/>
  <c r="P12141" i="88" a="1"/>
  <c r="P12141" i="88"/>
  <c r="P12142" i="88" a="1"/>
  <c r="P12142" i="88"/>
  <c r="P12143" i="88" a="1"/>
  <c r="P12143" i="88" s="1"/>
  <c r="P12144" i="88" a="1"/>
  <c r="P12144" i="88" s="1"/>
  <c r="P12145" i="88" a="1"/>
  <c r="P12145" i="88"/>
  <c r="P12146" i="88" a="1"/>
  <c r="P12146" i="88" s="1"/>
  <c r="P12147" i="88" a="1"/>
  <c r="P12147" i="88" s="1"/>
  <c r="P12148" i="88" a="1"/>
  <c r="P12148" i="88" s="1"/>
  <c r="P12149" i="88" a="1"/>
  <c r="P12149" i="88" s="1"/>
  <c r="P12150" i="88" a="1"/>
  <c r="P12150" i="88" s="1"/>
  <c r="P12151" i="88" a="1"/>
  <c r="P12151" i="88" s="1"/>
  <c r="P12152" i="88" a="1"/>
  <c r="P12152" i="88" s="1"/>
  <c r="P12153" i="88" a="1"/>
  <c r="P12153" i="88" s="1"/>
  <c r="P12154" i="88" a="1"/>
  <c r="P12154" i="88"/>
  <c r="P12155" i="88" a="1"/>
  <c r="P12155" i="88"/>
  <c r="P12156" i="88" a="1"/>
  <c r="P12156" i="88" s="1"/>
  <c r="P12157" i="88" a="1"/>
  <c r="P12157" i="88"/>
  <c r="P12158" i="88" a="1"/>
  <c r="P12158" i="88" s="1"/>
  <c r="P12159" i="88" a="1"/>
  <c r="P12159" i="88"/>
  <c r="P12160" i="88" a="1"/>
  <c r="P12160" i="88" s="1"/>
  <c r="P12161" i="88" a="1"/>
  <c r="P12161" i="88" s="1"/>
  <c r="P12162" i="88" a="1"/>
  <c r="P12162" i="88" s="1"/>
  <c r="P12163" i="88" a="1"/>
  <c r="P12163" i="88" s="1"/>
  <c r="P12164" i="88" a="1"/>
  <c r="P12164" i="88" s="1"/>
  <c r="P12165" i="88" a="1"/>
  <c r="P12165" i="88" s="1"/>
  <c r="P12166" i="88" a="1"/>
  <c r="P12166" i="88" s="1"/>
  <c r="P12167" i="88" a="1"/>
  <c r="P12167" i="88"/>
  <c r="P12168" i="88" a="1"/>
  <c r="P12168" i="88"/>
  <c r="P12169" i="88" a="1"/>
  <c r="P12169" i="88" s="1"/>
  <c r="P12170" i="88" a="1"/>
  <c r="P12170" i="88" s="1"/>
  <c r="P12171" i="88" a="1"/>
  <c r="P12171" i="88"/>
  <c r="P12172" i="88" a="1"/>
  <c r="P12172" i="88" s="1"/>
  <c r="P12173" i="88" a="1"/>
  <c r="P12173" i="88" s="1"/>
  <c r="P12174" i="88" a="1"/>
  <c r="P12174" i="88" s="1"/>
  <c r="P12175" i="88" a="1"/>
  <c r="P12175" i="88" s="1"/>
  <c r="P12176" i="88" a="1"/>
  <c r="P12176" i="88" s="1"/>
  <c r="P12177" i="88" a="1"/>
  <c r="P12177" i="88" s="1"/>
  <c r="P12178" i="88" a="1"/>
  <c r="P12178" i="88"/>
  <c r="P12179" i="88" a="1"/>
  <c r="P12179" i="88" s="1"/>
  <c r="P12180" i="88" a="1"/>
  <c r="P12180" i="88" s="1"/>
  <c r="P12181" i="88" a="1"/>
  <c r="P12181" i="88"/>
  <c r="P12182" i="88" a="1"/>
  <c r="P12182" i="88" s="1"/>
  <c r="P12183" i="88" a="1"/>
  <c r="P12183" i="88" s="1"/>
  <c r="P12184" i="88" a="1"/>
  <c r="P12184" i="88" s="1"/>
  <c r="P12185" i="88" a="1"/>
  <c r="P12185" i="88" s="1"/>
  <c r="P12186" i="88" a="1"/>
  <c r="P12186" i="88" s="1"/>
  <c r="P12187" i="88" a="1"/>
  <c r="P12187" i="88" s="1"/>
  <c r="P12188" i="88" a="1"/>
  <c r="P12188" i="88" s="1"/>
  <c r="P12189" i="88" a="1"/>
  <c r="P12189" i="88" s="1"/>
  <c r="P12190" i="88" a="1"/>
  <c r="P12190" i="88"/>
  <c r="P12191" i="88" a="1"/>
  <c r="P12191" i="88" s="1"/>
  <c r="P12192" i="88" a="1"/>
  <c r="P12192" i="88" s="1"/>
  <c r="P12193" i="88" a="1"/>
  <c r="P12193" i="88"/>
  <c r="P12194" i="88" a="1"/>
  <c r="P12194" i="88" s="1"/>
  <c r="P12195" i="88" a="1"/>
  <c r="P12195" i="88" s="1"/>
  <c r="P12196" i="88" a="1"/>
  <c r="P12196" i="88" s="1"/>
  <c r="P12197" i="88" a="1"/>
  <c r="P12197" i="88" s="1"/>
  <c r="P12198" i="88" a="1"/>
  <c r="P12198" i="88" s="1"/>
  <c r="P12199" i="88" a="1"/>
  <c r="P12199" i="88" s="1"/>
  <c r="P12200" i="88" a="1"/>
  <c r="P12200" i="88" s="1"/>
  <c r="P12201" i="88" a="1"/>
  <c r="P12201" i="88" s="1"/>
  <c r="P12202" i="88" a="1"/>
  <c r="P12202" i="88" s="1"/>
  <c r="P12203" i="88" a="1"/>
  <c r="P12203" i="88" s="1"/>
  <c r="P12204" i="88" a="1"/>
  <c r="P12204" i="88"/>
  <c r="P12205" i="88" a="1"/>
  <c r="P12205" i="88" s="1"/>
  <c r="P12206" i="88" a="1"/>
  <c r="P12206" i="88" s="1"/>
  <c r="P12207" i="88" a="1"/>
  <c r="P12207" i="88"/>
  <c r="P12208" i="88" a="1"/>
  <c r="P12208" i="88" s="1"/>
  <c r="P12209" i="88" a="1"/>
  <c r="P12209" i="88" s="1"/>
  <c r="P12210" i="88" a="1"/>
  <c r="P12210" i="88" s="1"/>
  <c r="P12211" i="88" a="1"/>
  <c r="P12211" i="88"/>
  <c r="P12212" i="88" a="1"/>
  <c r="P12212" i="88" s="1"/>
  <c r="P12213" i="88" a="1"/>
  <c r="P12213" i="88"/>
  <c r="P12214" i="88" a="1"/>
  <c r="P12214" i="88" s="1"/>
  <c r="P12215" i="88" a="1"/>
  <c r="P12215" i="88"/>
  <c r="P12216" i="88" a="1"/>
  <c r="P12216" i="88" s="1"/>
  <c r="P12217" i="88" a="1"/>
  <c r="P12217" i="88" s="1"/>
  <c r="P12218" i="88" a="1"/>
  <c r="P12218" i="88" s="1"/>
  <c r="P12219" i="88" a="1"/>
  <c r="P12219" i="88"/>
  <c r="P12220" i="88" a="1"/>
  <c r="P12220" i="88" s="1"/>
  <c r="P12221" i="88" a="1"/>
  <c r="P12221" i="88" s="1"/>
  <c r="P12222" i="88" a="1"/>
  <c r="P12222" i="88" s="1"/>
  <c r="P12223" i="88" a="1"/>
  <c r="P12223" i="88" s="1"/>
  <c r="P12224" i="88" a="1"/>
  <c r="P12224" i="88" s="1"/>
  <c r="P12225" i="88" a="1"/>
  <c r="P12225" i="88" s="1"/>
  <c r="P12226" i="88" a="1"/>
  <c r="P12226" i="88" s="1"/>
  <c r="P12227" i="88" a="1"/>
  <c r="P12227" i="88" s="1"/>
  <c r="P12228" i="88" a="1"/>
  <c r="P12228" i="88"/>
  <c r="P12229" i="88" a="1"/>
  <c r="P12229" i="88" s="1"/>
  <c r="P12230" i="88" a="1"/>
  <c r="P12230" i="88" s="1"/>
  <c r="P12231" i="88" a="1"/>
  <c r="P12231" i="88"/>
  <c r="P12232" i="88" a="1"/>
  <c r="P12232" i="88" s="1"/>
  <c r="P12233" i="88" a="1"/>
  <c r="P12233" i="88" s="1"/>
  <c r="P12234" i="88" a="1"/>
  <c r="P12234" i="88" s="1"/>
  <c r="P12235" i="88" a="1"/>
  <c r="P12235" i="88" s="1"/>
  <c r="P12236" i="88" a="1"/>
  <c r="P12236" i="88" s="1"/>
  <c r="P12237" i="88" a="1"/>
  <c r="P12237" i="88"/>
  <c r="P12238" i="88" a="1"/>
  <c r="P12238" i="88" s="1"/>
  <c r="P12239" i="88" a="1"/>
  <c r="P12239" i="88" s="1"/>
  <c r="P12240" i="88" a="1"/>
  <c r="P12240" i="88"/>
  <c r="P12241" i="88" a="1"/>
  <c r="P12241" i="88" s="1"/>
  <c r="P12242" i="88" a="1"/>
  <c r="P12242" i="88" s="1"/>
  <c r="P12243" i="88" a="1"/>
  <c r="P12243" i="88"/>
  <c r="P12244" i="88" a="1"/>
  <c r="P12244" i="88"/>
  <c r="P12245" i="88" a="1"/>
  <c r="P12245" i="88" s="1"/>
  <c r="P12246" i="88" a="1"/>
  <c r="P12246" i="88" s="1"/>
  <c r="P12247" i="88" a="1"/>
  <c r="P12247" i="88" s="1"/>
  <c r="P12248" i="88" a="1"/>
  <c r="P12248" i="88" s="1"/>
  <c r="P12249" i="88" a="1"/>
  <c r="P12249" i="88"/>
  <c r="P12250" i="88" a="1"/>
  <c r="P12250" i="88"/>
  <c r="P12251" i="88" a="1"/>
  <c r="P12251" i="88" s="1"/>
  <c r="P12252" i="88" a="1"/>
  <c r="P12252" i="88" s="1"/>
  <c r="P12253" i="88" a="1"/>
  <c r="P12253" i="88"/>
  <c r="P12254" i="88" a="1"/>
  <c r="P12254" i="88" s="1"/>
  <c r="P12255" i="88" a="1"/>
  <c r="P12255" i="88"/>
  <c r="P12256" i="88" a="1"/>
  <c r="P12256" i="88" s="1"/>
  <c r="P12257" i="88" a="1"/>
  <c r="P12257" i="88" s="1"/>
  <c r="P12258" i="88" a="1"/>
  <c r="P12258" i="88" s="1"/>
  <c r="P12259" i="88" a="1"/>
  <c r="P12259" i="88" s="1"/>
  <c r="P12260" i="88" a="1"/>
  <c r="P12260" i="88" s="1"/>
  <c r="P12261" i="88" a="1"/>
  <c r="P12261" i="88"/>
  <c r="P12262" i="88" a="1"/>
  <c r="P12262" i="88" s="1"/>
  <c r="P12263" i="88" a="1"/>
  <c r="P12263" i="88"/>
  <c r="P12264" i="88" a="1"/>
  <c r="P12264" i="88" s="1"/>
  <c r="P12265" i="88" a="1"/>
  <c r="P12265" i="88" s="1"/>
  <c r="P12266" i="88" a="1"/>
  <c r="P12266" i="88" s="1"/>
  <c r="P12267" i="88" a="1"/>
  <c r="P12267" i="88" s="1"/>
  <c r="P12268" i="88" a="1"/>
  <c r="P12268" i="88" s="1"/>
  <c r="P12269" i="88" a="1"/>
  <c r="P12269" i="88" s="1"/>
  <c r="P12270" i="88" a="1"/>
  <c r="P12270" i="88" s="1"/>
  <c r="P12271" i="88" a="1"/>
  <c r="P12271" i="88" s="1"/>
  <c r="P12272" i="88" a="1"/>
  <c r="P12272" i="88" s="1"/>
  <c r="P12273" i="88" a="1"/>
  <c r="P12273" i="88"/>
  <c r="P12274" i="88" a="1"/>
  <c r="P12274" i="88"/>
  <c r="P12275" i="88" a="1"/>
  <c r="P12275" i="88" s="1"/>
  <c r="P12276" i="88" a="1"/>
  <c r="P12276" i="88" s="1"/>
  <c r="P12277" i="88" a="1"/>
  <c r="P12277" i="88" s="1"/>
  <c r="P12278" i="88" a="1"/>
  <c r="P12278" i="88" s="1"/>
  <c r="P12279" i="88" a="1"/>
  <c r="P12279" i="88"/>
  <c r="P12280" i="88" a="1"/>
  <c r="P12280" i="88" s="1"/>
  <c r="P12281" i="88" a="1"/>
  <c r="P12281" i="88" s="1"/>
  <c r="P12282" i="88" a="1"/>
  <c r="P12282" i="88" s="1"/>
  <c r="P12283" i="88" a="1"/>
  <c r="P12283" i="88" s="1"/>
  <c r="P12284" i="88" a="1"/>
  <c r="P12284" i="88" s="1"/>
  <c r="P12285" i="88" a="1"/>
  <c r="P12285" i="88" s="1"/>
  <c r="P12286" i="88" a="1"/>
  <c r="P12286" i="88" s="1"/>
  <c r="P12287" i="88" a="1"/>
  <c r="P12287" i="88"/>
  <c r="P12288" i="88" a="1"/>
  <c r="P12288" i="88"/>
  <c r="P12289" i="88" a="1"/>
  <c r="P12289" i="88"/>
  <c r="P12290" i="88" a="1"/>
  <c r="P12290" i="88" s="1"/>
  <c r="P12291" i="88" a="1"/>
  <c r="P12291" i="88"/>
  <c r="P12292" i="88" a="1"/>
  <c r="P12292" i="88" s="1"/>
  <c r="P12293" i="88" a="1"/>
  <c r="P12293" i="88" s="1"/>
  <c r="P12294" i="88" a="1"/>
  <c r="P12294" i="88" s="1"/>
  <c r="P12295" i="88" a="1"/>
  <c r="P12295" i="88" s="1"/>
  <c r="P12296" i="88" a="1"/>
  <c r="P12296" i="88" s="1"/>
  <c r="P12297" i="88" a="1"/>
  <c r="P12297" i="88"/>
  <c r="P12298" i="88" a="1"/>
  <c r="P12298" i="88"/>
  <c r="P12299" i="88" a="1"/>
  <c r="P12299" i="88" s="1"/>
  <c r="P12300" i="88" a="1"/>
  <c r="P12300" i="88" s="1"/>
  <c r="P12301" i="88" a="1"/>
  <c r="P12301" i="88" s="1"/>
  <c r="P12302" i="88" a="1"/>
  <c r="P12302" i="88" s="1"/>
  <c r="P12303" i="88" a="1"/>
  <c r="P12303" i="88"/>
  <c r="P12304" i="88" a="1"/>
  <c r="P12304" i="88" s="1"/>
  <c r="P12305" i="88" a="1"/>
  <c r="P12305" i="88" s="1"/>
  <c r="P12306" i="88" a="1"/>
  <c r="P12306" i="88" s="1"/>
  <c r="P12307" i="88" a="1"/>
  <c r="P12307" i="88" s="1"/>
  <c r="P12308" i="88" a="1"/>
  <c r="P12308" i="88" s="1"/>
  <c r="P12309" i="88" a="1"/>
  <c r="P12309" i="88" s="1"/>
  <c r="P12310" i="88" a="1"/>
  <c r="P12310" i="88" s="1"/>
  <c r="P12311" i="88" a="1"/>
  <c r="P12311" i="88" s="1"/>
  <c r="P12312" i="88" a="1"/>
  <c r="P12312" i="88"/>
  <c r="P12313" i="88" a="1"/>
  <c r="P12313" i="88"/>
  <c r="P12314" i="88" a="1"/>
  <c r="P12314" i="88" s="1"/>
  <c r="P12315" i="88" a="1"/>
  <c r="P12315" i="88" s="1"/>
  <c r="P12316" i="88" a="1"/>
  <c r="P12316" i="88"/>
  <c r="P12317" i="88" a="1"/>
  <c r="P12317" i="88" s="1"/>
  <c r="P12318" i="88" a="1"/>
  <c r="P12318" i="88" s="1"/>
  <c r="P12319" i="88" a="1"/>
  <c r="P12319" i="88" s="1"/>
  <c r="P12320" i="88" a="1"/>
  <c r="P12320" i="88" s="1"/>
  <c r="P12321" i="88" a="1"/>
  <c r="P12321" i="88"/>
  <c r="P12322" i="88" a="1"/>
  <c r="P12322" i="88" s="1"/>
  <c r="P12323" i="88" a="1"/>
  <c r="P12323" i="88" s="1"/>
  <c r="P12324" i="88" a="1"/>
  <c r="P12324" i="88" s="1"/>
  <c r="P12325" i="88" a="1"/>
  <c r="P12325" i="88" s="1"/>
  <c r="P12326" i="88" a="1"/>
  <c r="P12326" i="88" s="1"/>
  <c r="P12327" i="88" a="1"/>
  <c r="P12327" i="88"/>
  <c r="P12328" i="88" a="1"/>
  <c r="P12328" i="88" s="1"/>
  <c r="P12329" i="88" a="1"/>
  <c r="P12329" i="88"/>
  <c r="P12330" i="88" a="1"/>
  <c r="P12330" i="88" s="1"/>
  <c r="P12331" i="88" a="1"/>
  <c r="P12331" i="88" s="1"/>
  <c r="P12332" i="88" a="1"/>
  <c r="P12332" i="88" s="1"/>
  <c r="P12333" i="88" a="1"/>
  <c r="P12333" i="88" s="1"/>
  <c r="P12334" i="88" a="1"/>
  <c r="P12334" i="88"/>
  <c r="P12335" i="88" a="1"/>
  <c r="P12335" i="88"/>
  <c r="P12336" i="88" a="1"/>
  <c r="P12336" i="88" s="1"/>
  <c r="P12337" i="88" a="1"/>
  <c r="P12337" i="88"/>
  <c r="P12338" i="88" a="1"/>
  <c r="P12338" i="88" s="1"/>
  <c r="P12339" i="88" a="1"/>
  <c r="P12339" i="88" s="1"/>
  <c r="P12340" i="88" a="1"/>
  <c r="P12340" i="88" s="1"/>
  <c r="P12341" i="88" a="1"/>
  <c r="P12341" i="88" s="1"/>
  <c r="P12342" i="88" a="1"/>
  <c r="P12342" i="88"/>
  <c r="P12343" i="88" a="1"/>
  <c r="P12343" i="88" s="1"/>
  <c r="P12344" i="88" a="1"/>
  <c r="P12344" i="88" s="1"/>
  <c r="P12345" i="88" a="1"/>
  <c r="P12345" i="88"/>
  <c r="P12346" i="88" a="1"/>
  <c r="P12346" i="88" s="1"/>
  <c r="P12347" i="88" a="1"/>
  <c r="P12347" i="88" s="1"/>
  <c r="P12348" i="88" a="1"/>
  <c r="P12348" i="88" s="1"/>
  <c r="P12349" i="88" a="1"/>
  <c r="P12349" i="88" s="1"/>
  <c r="P12350" i="88" a="1"/>
  <c r="P12350" i="88" s="1"/>
  <c r="P12351" i="88" a="1"/>
  <c r="P12351" i="88"/>
  <c r="P12352" i="88" a="1"/>
  <c r="P12352" i="88" s="1"/>
  <c r="P12353" i="88" a="1"/>
  <c r="P12353" i="88" s="1"/>
  <c r="P12354" i="88" a="1"/>
  <c r="P12354" i="88" s="1"/>
  <c r="P12355" i="88" a="1"/>
  <c r="P12355" i="88"/>
  <c r="P12356" i="88" a="1"/>
  <c r="P12356" i="88" s="1"/>
  <c r="P12357" i="88" a="1"/>
  <c r="P12357" i="88" s="1"/>
  <c r="P12358" i="88" a="1"/>
  <c r="P12358" i="88"/>
  <c r="P12359" i="88" a="1"/>
  <c r="P12359" i="88"/>
  <c r="P12360" i="88" a="1"/>
  <c r="P12360" i="88"/>
  <c r="P12361" i="88" a="1"/>
  <c r="P12361" i="88" s="1"/>
  <c r="P12362" i="88" a="1"/>
  <c r="P12362" i="88" s="1"/>
  <c r="P12363" i="88" a="1"/>
  <c r="P12363" i="88" s="1"/>
  <c r="P12364" i="88" a="1"/>
  <c r="P12364" i="88" s="1"/>
  <c r="P12365" i="88" a="1"/>
  <c r="P12365" i="88" s="1"/>
  <c r="P12366" i="88" a="1"/>
  <c r="P12366" i="88" s="1"/>
  <c r="P12367" i="88" a="1"/>
  <c r="P12367" i="88" s="1"/>
  <c r="P12368" i="88" a="1"/>
  <c r="P12368" i="88" s="1"/>
  <c r="P12369" i="88" a="1"/>
  <c r="P12369" i="88"/>
  <c r="P12370" i="88" a="1"/>
  <c r="P12370" i="88" s="1"/>
  <c r="P12371" i="88" a="1"/>
  <c r="P12371" i="88" s="1"/>
  <c r="P12372" i="88" a="1"/>
  <c r="P12372" i="88" s="1"/>
  <c r="P12373" i="88" a="1"/>
  <c r="P12373" i="88"/>
  <c r="P12374" i="88" a="1"/>
  <c r="P12374" i="88" s="1"/>
  <c r="P12375" i="88" a="1"/>
  <c r="P12375" i="88"/>
  <c r="P12376" i="88" a="1"/>
  <c r="P12376" i="88" s="1"/>
  <c r="P12377" i="88" a="1"/>
  <c r="P12377" i="88" s="1"/>
  <c r="P12378" i="88" a="1"/>
  <c r="P12378" i="88" s="1"/>
  <c r="P12379" i="88" a="1"/>
  <c r="P12379" i="88" s="1"/>
  <c r="P12380" i="88" a="1"/>
  <c r="P12380" i="88" s="1"/>
  <c r="P12381" i="88" a="1"/>
  <c r="P12381" i="88" s="1"/>
  <c r="P12382" i="88" a="1"/>
  <c r="P12382" i="88" s="1"/>
  <c r="P12383" i="88" a="1"/>
  <c r="P12383" i="88" s="1"/>
  <c r="P12384" i="88" a="1"/>
  <c r="P12384" i="88" s="1"/>
  <c r="P12385" i="88" a="1"/>
  <c r="P12385" i="88"/>
  <c r="P12386" i="88" a="1"/>
  <c r="P12386" i="88" s="1"/>
  <c r="P12387" i="88" a="1"/>
  <c r="P12387" i="88"/>
  <c r="P12388" i="88" a="1"/>
  <c r="P12388" i="88" s="1"/>
  <c r="P12389" i="88" a="1"/>
  <c r="P12389" i="88" s="1"/>
  <c r="P12390" i="88" a="1"/>
  <c r="P12390" i="88" s="1"/>
  <c r="P12391" i="88" a="1"/>
  <c r="P12391" i="88" s="1"/>
  <c r="P12392" i="88" a="1"/>
  <c r="P12392" i="88" s="1"/>
  <c r="P12393" i="88" a="1"/>
  <c r="P12393" i="88"/>
  <c r="P12394" i="88" a="1"/>
  <c r="P12394" i="88"/>
  <c r="P12395" i="88" a="1"/>
  <c r="P12395" i="88" s="1"/>
  <c r="P12396" i="88" a="1"/>
  <c r="P12396" i="88" s="1"/>
  <c r="P12397" i="88" a="1"/>
  <c r="P12397" i="88" s="1"/>
  <c r="P12398" i="88" a="1"/>
  <c r="P12398" i="88" s="1"/>
  <c r="P12399" i="88" a="1"/>
  <c r="P12399" i="88" s="1"/>
  <c r="P12400" i="88" a="1"/>
  <c r="P12400" i="88" s="1"/>
  <c r="P12401" i="88" a="1"/>
  <c r="P12401" i="88"/>
  <c r="P12402" i="88" a="1"/>
  <c r="P12402" i="88" s="1"/>
  <c r="P12403" i="88" a="1"/>
  <c r="P12403" i="88" s="1"/>
  <c r="P12404" i="88" a="1"/>
  <c r="P12404" i="88" s="1"/>
  <c r="P12405" i="88" a="1"/>
  <c r="P12405" i="88" s="1"/>
  <c r="P12406" i="88" a="1"/>
  <c r="P12406" i="88"/>
  <c r="P12407" i="88" a="1"/>
  <c r="P12407" i="88" s="1"/>
  <c r="P12408" i="88" a="1"/>
  <c r="P12408" i="88" s="1"/>
  <c r="P12409" i="88" a="1"/>
  <c r="P12409" i="88"/>
  <c r="P12410" i="88" a="1"/>
  <c r="P12410" i="88" s="1"/>
  <c r="P12411" i="88" a="1"/>
  <c r="P12411" i="88"/>
  <c r="P12412" i="88" a="1"/>
  <c r="P12412" i="88" s="1"/>
  <c r="P12413" i="88" a="1"/>
  <c r="P12413" i="88" s="1"/>
  <c r="P12414" i="88" a="1"/>
  <c r="P12414" i="88"/>
  <c r="P12415" i="88" a="1"/>
  <c r="P12415" i="88" s="1"/>
  <c r="P12416" i="88" a="1"/>
  <c r="P12416" i="88" s="1"/>
  <c r="P12417" i="88" a="1"/>
  <c r="P12417" i="88"/>
  <c r="P12418" i="88" a="1"/>
  <c r="P12418" i="88" s="1"/>
  <c r="P12419" i="88" a="1"/>
  <c r="P12419" i="88" s="1"/>
  <c r="P12420" i="88" a="1"/>
  <c r="P12420" i="88" s="1"/>
  <c r="P12421" i="88" a="1"/>
  <c r="P12421" i="88" s="1"/>
  <c r="P12422" i="88" a="1"/>
  <c r="P12422" i="88" s="1"/>
  <c r="P12423" i="88" a="1"/>
  <c r="P12423" i="88" s="1"/>
  <c r="P12424" i="88" a="1"/>
  <c r="P12424" i="88" s="1"/>
  <c r="P12425" i="88" a="1"/>
  <c r="P12425" i="88" s="1"/>
  <c r="P12426" i="88" a="1"/>
  <c r="P12426" i="88" s="1"/>
  <c r="P12427" i="88" a="1"/>
  <c r="P12427" i="88"/>
  <c r="P12428" i="88" a="1"/>
  <c r="P12428" i="88" s="1"/>
  <c r="P12429" i="88" a="1"/>
  <c r="P12429" i="88" s="1"/>
  <c r="P12430" i="88" a="1"/>
  <c r="P12430" i="88"/>
  <c r="P12431" i="88" a="1"/>
  <c r="P12431" i="88" s="1"/>
  <c r="P12432" i="88" a="1"/>
  <c r="P12432" i="88"/>
  <c r="P12433" i="88" a="1"/>
  <c r="P12433" i="88" s="1"/>
  <c r="P12434" i="88" a="1"/>
  <c r="P12434" i="88" s="1"/>
  <c r="P12435" i="88" a="1"/>
  <c r="P12435" i="88" s="1"/>
  <c r="P12436" i="88" a="1"/>
  <c r="P12436" i="88" s="1"/>
  <c r="P12437" i="88" a="1"/>
  <c r="P12437" i="88" s="1"/>
  <c r="P12438" i="88" a="1"/>
  <c r="P12438" i="88" s="1"/>
  <c r="P12439" i="88" a="1"/>
  <c r="P12439" i="88" s="1"/>
  <c r="P12440" i="88" a="1"/>
  <c r="P12440" i="88" s="1"/>
  <c r="P12441" i="88" a="1"/>
  <c r="P12441" i="88"/>
  <c r="P12442" i="88" a="1"/>
  <c r="P12442" i="88" s="1"/>
  <c r="P12443" i="88" a="1"/>
  <c r="P12443" i="88" s="1"/>
  <c r="P12444" i="88" a="1"/>
  <c r="P12444" i="88" s="1"/>
  <c r="P12445" i="88" a="1"/>
  <c r="P12445" i="88"/>
  <c r="P12446" i="88" a="1"/>
  <c r="P12446" i="88" s="1"/>
  <c r="P12447" i="88" a="1"/>
  <c r="P12447" i="88"/>
  <c r="P12448" i="88" a="1"/>
  <c r="P12448" i="88"/>
  <c r="P12449" i="88" a="1"/>
  <c r="P12449" i="88" s="1"/>
  <c r="P12450" i="88" a="1"/>
  <c r="P12450" i="88" s="1"/>
  <c r="P12451" i="88" a="1"/>
  <c r="P12451" i="88" s="1"/>
  <c r="P12452" i="88" a="1"/>
  <c r="P12452" i="88" s="1"/>
  <c r="P12453" i="88" a="1"/>
  <c r="P12453" i="88"/>
  <c r="P12454" i="88" a="1"/>
  <c r="P12454" i="88" s="1"/>
  <c r="P12455" i="88" a="1"/>
  <c r="P12455" i="88" s="1"/>
  <c r="P12456" i="88" a="1"/>
  <c r="P12456" i="88"/>
  <c r="P12457" i="88" a="1"/>
  <c r="P12457" i="88" s="1"/>
  <c r="P12458" i="88" a="1"/>
  <c r="P12458" i="88" s="1"/>
  <c r="P12459" i="88" a="1"/>
  <c r="P12459" i="88" s="1"/>
  <c r="P12460" i="88" a="1"/>
  <c r="P12460" i="88" s="1"/>
  <c r="P12461" i="88" a="1"/>
  <c r="P12461" i="88" s="1"/>
  <c r="P12462" i="88" a="1"/>
  <c r="P12462" i="88" s="1"/>
  <c r="P12463" i="88" a="1"/>
  <c r="P12463" i="88" s="1"/>
  <c r="P12464" i="88" a="1"/>
  <c r="P12464" i="88" s="1"/>
  <c r="P12465" i="88" a="1"/>
  <c r="P12465" i="88"/>
  <c r="P12466" i="88" a="1"/>
  <c r="P12466" i="88"/>
  <c r="P12467" i="88" a="1"/>
  <c r="P12467" i="88" s="1"/>
  <c r="P12468" i="88" a="1"/>
  <c r="P12468" i="88" s="1"/>
  <c r="P12469" i="88" a="1"/>
  <c r="P12469" i="88"/>
  <c r="P12470" i="88" a="1"/>
  <c r="P12470" i="88" s="1"/>
  <c r="P12471" i="88" a="1"/>
  <c r="P12471" i="88"/>
  <c r="P12472" i="88" a="1"/>
  <c r="P12472" i="88" s="1"/>
  <c r="P12473" i="88" a="1"/>
  <c r="P12473" i="88" s="1"/>
  <c r="P12474" i="88" a="1"/>
  <c r="P12474" i="88" s="1"/>
  <c r="P12475" i="88" a="1"/>
  <c r="P12475" i="88" s="1"/>
  <c r="P12476" i="88" a="1"/>
  <c r="P12476" i="88" s="1"/>
  <c r="P12477" i="88" a="1"/>
  <c r="P12477" i="88"/>
  <c r="P12478" i="88" a="1"/>
  <c r="P12478" i="88" s="1"/>
  <c r="P12479" i="88" a="1"/>
  <c r="P12479" i="88"/>
  <c r="P12480" i="88" a="1"/>
  <c r="P12480" i="88" s="1"/>
  <c r="P12481" i="88" a="1"/>
  <c r="P12481" i="88"/>
  <c r="P12482" i="88" a="1"/>
  <c r="P12482" i="88" s="1"/>
  <c r="P12483" i="88" a="1"/>
  <c r="P12483" i="88" s="1"/>
  <c r="P12484" i="88" a="1"/>
  <c r="P12484" i="88" s="1"/>
  <c r="P12485" i="88" a="1"/>
  <c r="P12485" i="88" s="1"/>
  <c r="P12486" i="88" a="1"/>
  <c r="P12486" i="88" s="1"/>
  <c r="P12487" i="88" a="1"/>
  <c r="P12487" i="88"/>
  <c r="P12488" i="88" a="1"/>
  <c r="P12488" i="88" s="1"/>
  <c r="P12489" i="88" a="1"/>
  <c r="P12489" i="88"/>
  <c r="P12490" i="88" a="1"/>
  <c r="P12490" i="88" s="1"/>
  <c r="P12491" i="88" a="1"/>
  <c r="P12491" i="88"/>
  <c r="P12492" i="88" a="1"/>
  <c r="P12492" i="88" s="1"/>
  <c r="P12493" i="88" a="1"/>
  <c r="P12493" i="88" s="1"/>
  <c r="P12494" i="88" a="1"/>
  <c r="P12494" i="88" s="1"/>
  <c r="P12495" i="88" a="1"/>
  <c r="P12495" i="88"/>
  <c r="P12496" i="88" a="1"/>
  <c r="P12496" i="88" s="1"/>
  <c r="P12497" i="88" a="1"/>
  <c r="P12497" i="88" s="1"/>
  <c r="P12498" i="88" a="1"/>
  <c r="P12498" i="88" s="1"/>
  <c r="P12499" i="88" a="1"/>
  <c r="P12499" i="88" s="1"/>
  <c r="P12500" i="88" a="1"/>
  <c r="P12500" i="88" s="1"/>
  <c r="P12501" i="88" a="1"/>
  <c r="P12501" i="88" s="1"/>
  <c r="P12502" i="88" a="1"/>
  <c r="P12502" i="88"/>
  <c r="P12503" i="88" a="1"/>
  <c r="P12503" i="88"/>
  <c r="P12504" i="88" a="1"/>
  <c r="P12504" i="88"/>
  <c r="P12505" i="88" a="1"/>
  <c r="P12505" i="88" s="1"/>
  <c r="P12506" i="88" a="1"/>
  <c r="P12506" i="88" s="1"/>
  <c r="P12507" i="88" a="1"/>
  <c r="P12507" i="88"/>
  <c r="P12508" i="88" a="1"/>
  <c r="P12508" i="88" s="1"/>
  <c r="P12509" i="88" a="1"/>
  <c r="P12509" i="88" s="1"/>
  <c r="P12510" i="88" a="1"/>
  <c r="P12510" i="88" s="1"/>
  <c r="P12511" i="88" a="1"/>
  <c r="P12511" i="88" s="1"/>
  <c r="P12512" i="88" a="1"/>
  <c r="P12512" i="88" s="1"/>
  <c r="P12513" i="88" a="1"/>
  <c r="P12513" i="88"/>
  <c r="P12514" i="88" a="1"/>
  <c r="P12514" i="88" s="1"/>
  <c r="P12515" i="88" a="1"/>
  <c r="P12515" i="88" s="1"/>
  <c r="P12516" i="88" a="1"/>
  <c r="P12516" i="88" s="1"/>
  <c r="P12517" i="88" a="1"/>
  <c r="P12517" i="88"/>
  <c r="P12518" i="88" a="1"/>
  <c r="P12518" i="88" s="1"/>
  <c r="P12519" i="88" a="1"/>
  <c r="P12519" i="88" s="1"/>
  <c r="P12520" i="88" a="1"/>
  <c r="P12520" i="88" s="1"/>
  <c r="P12521" i="88" a="1"/>
  <c r="P12521" i="88" s="1"/>
  <c r="P12522" i="88" a="1"/>
  <c r="P12522" i="88" s="1"/>
  <c r="P12523" i="88" a="1"/>
  <c r="P12523" i="88" s="1"/>
  <c r="P12524" i="88" a="1"/>
  <c r="P12524" i="88" s="1"/>
  <c r="P12525" i="88" a="1"/>
  <c r="P12525" i="88" s="1"/>
  <c r="P12526" i="88" a="1"/>
  <c r="P12526" i="88" s="1"/>
  <c r="P12527" i="88" a="1"/>
  <c r="P12527" i="88"/>
  <c r="P12528" i="88" a="1"/>
  <c r="P12528" i="88" s="1"/>
  <c r="P12529" i="88" a="1"/>
  <c r="P12529" i="88" s="1"/>
  <c r="P12530" i="88" a="1"/>
  <c r="P12530" i="88" s="1"/>
  <c r="P12531" i="88" a="1"/>
  <c r="P12531" i="88" s="1"/>
  <c r="P12532" i="88" a="1"/>
  <c r="P12532" i="88" s="1"/>
  <c r="P12533" i="88" a="1"/>
  <c r="P12533" i="88"/>
  <c r="P12534" i="88" a="1"/>
  <c r="P12534" i="88" s="1"/>
  <c r="P12535" i="88" a="1"/>
  <c r="P12535" i="88" s="1"/>
  <c r="P12536" i="88" a="1"/>
  <c r="P12536" i="88" s="1"/>
  <c r="P12537" i="88" a="1"/>
  <c r="P12537" i="88" s="1"/>
  <c r="P12538" i="88" a="1"/>
  <c r="P12538" i="88"/>
  <c r="P12539" i="88" a="1"/>
  <c r="P12539" i="88" s="1"/>
  <c r="P12540" i="88" a="1"/>
  <c r="P12540" i="88" s="1"/>
  <c r="P12541" i="88" a="1"/>
  <c r="P12541" i="88" s="1"/>
  <c r="P12542" i="88" a="1"/>
  <c r="P12542" i="88" s="1"/>
  <c r="P12543" i="88" a="1"/>
  <c r="P12543" i="88"/>
  <c r="P12544" i="88" a="1"/>
  <c r="P12544" i="88" s="1"/>
  <c r="P12545" i="88" a="1"/>
  <c r="P12545" i="88" s="1"/>
  <c r="P12546" i="88" a="1"/>
  <c r="P12546" i="88"/>
  <c r="P12547" i="88" a="1"/>
  <c r="P12547" i="88" s="1"/>
  <c r="P12548" i="88" a="1"/>
  <c r="P12548" i="88" s="1"/>
  <c r="P12549" i="88" a="1"/>
  <c r="P12549" i="88" s="1"/>
  <c r="P12550" i="88" a="1"/>
  <c r="P12550" i="88"/>
  <c r="P12551" i="88" a="1"/>
  <c r="P12551" i="88" s="1"/>
  <c r="P12552" i="88" a="1"/>
  <c r="P12552" i="88" s="1"/>
  <c r="P12553" i="88" a="1"/>
  <c r="P12553" i="88" s="1"/>
  <c r="P12554" i="88" a="1"/>
  <c r="P12554" i="88" s="1"/>
  <c r="P12555" i="88" a="1"/>
  <c r="P12555" i="88"/>
  <c r="P12556" i="88" a="1"/>
  <c r="P12556" i="88" s="1"/>
  <c r="P12557" i="88" a="1"/>
  <c r="P12557" i="88" s="1"/>
  <c r="P12558" i="88" a="1"/>
  <c r="P12558" i="88"/>
  <c r="P12559" i="88" a="1"/>
  <c r="P12559" i="88" s="1"/>
  <c r="P12560" i="88" a="1"/>
  <c r="P12560" i="88" s="1"/>
  <c r="P12561" i="88" a="1"/>
  <c r="P12561" i="88" s="1"/>
  <c r="P12562" i="88" a="1"/>
  <c r="P12562" i="88" s="1"/>
  <c r="P12563" i="88" a="1"/>
  <c r="P12563" i="88" s="1"/>
  <c r="P12564" i="88" a="1"/>
  <c r="P12564" i="88"/>
  <c r="P12565" i="88" a="1"/>
  <c r="P12565" i="88" s="1"/>
  <c r="P12566" i="88" a="1"/>
  <c r="P12566" i="88" s="1"/>
  <c r="P12567" i="88" a="1"/>
  <c r="P12567" i="88"/>
  <c r="P12568" i="88" a="1"/>
  <c r="P12568" i="88" s="1"/>
  <c r="P12569" i="88" a="1"/>
  <c r="P12569" i="88" s="1"/>
  <c r="P12570" i="88" a="1"/>
  <c r="P12570" i="88" s="1"/>
  <c r="P12571" i="88" a="1"/>
  <c r="P12571" i="88"/>
  <c r="P12572" i="88" a="1"/>
  <c r="P12572" i="88" s="1"/>
  <c r="P12573" i="88" a="1"/>
  <c r="P12573" i="88"/>
  <c r="P12574" i="88" a="1"/>
  <c r="P12574" i="88"/>
  <c r="P12575" i="88" a="1"/>
  <c r="P12575" i="88"/>
  <c r="P12576" i="88" a="1"/>
  <c r="P12576" i="88" s="1"/>
  <c r="P12577" i="88" a="1"/>
  <c r="P12577" i="88" s="1"/>
  <c r="P12578" i="88" a="1"/>
  <c r="P12578" i="88" s="1"/>
  <c r="P12579" i="88" a="1"/>
  <c r="P12579" i="88"/>
  <c r="P12580" i="88" a="1"/>
  <c r="P12580" i="88" s="1"/>
  <c r="P12581" i="88" a="1"/>
  <c r="P12581" i="88" s="1"/>
  <c r="P12582" i="88" a="1"/>
  <c r="P12582" i="88" s="1"/>
  <c r="P12583" i="88" a="1"/>
  <c r="P12583" i="88" s="1"/>
  <c r="P12584" i="88" a="1"/>
  <c r="P12584" i="88" s="1"/>
  <c r="P12585" i="88" a="1"/>
  <c r="P12585" i="88" s="1"/>
  <c r="P12586" i="88" a="1"/>
  <c r="P12586" i="88" s="1"/>
  <c r="P12587" i="88" a="1"/>
  <c r="P12587" i="88" s="1"/>
  <c r="P12588" i="88" a="1"/>
  <c r="P12588" i="88" s="1"/>
  <c r="P12589" i="88" a="1"/>
  <c r="P12589" i="88"/>
  <c r="P12590" i="88" a="1"/>
  <c r="P12590" i="88" s="1"/>
  <c r="P12591" i="88" a="1"/>
  <c r="P12591" i="88"/>
  <c r="P12592" i="88" a="1"/>
  <c r="P12592" i="88" s="1"/>
  <c r="P12593" i="88" a="1"/>
  <c r="P12593" i="88" s="1"/>
  <c r="P12594" i="88" a="1"/>
  <c r="P12594" i="88" s="1"/>
  <c r="P12595" i="88" a="1"/>
  <c r="P12595" i="88" s="1"/>
  <c r="P12596" i="88" a="1"/>
  <c r="P12596" i="88" s="1"/>
  <c r="P12597" i="88" a="1"/>
  <c r="P12597" i="88" s="1"/>
  <c r="P12598" i="88" a="1"/>
  <c r="P12598" i="88" s="1"/>
  <c r="P12599" i="88" a="1"/>
  <c r="P12599" i="88"/>
  <c r="P12600" i="88" a="1"/>
  <c r="P12600" i="88"/>
  <c r="P12601" i="88" a="1"/>
  <c r="P12601" i="88" s="1"/>
  <c r="P12602" i="88" a="1"/>
  <c r="P12602" i="88" s="1"/>
  <c r="P12603" i="88" a="1"/>
  <c r="P12603" i="88"/>
  <c r="P12604" i="88" a="1"/>
  <c r="P12604" i="88" s="1"/>
  <c r="P12605" i="88" a="1"/>
  <c r="P12605" i="88" s="1"/>
  <c r="P12606" i="88" a="1"/>
  <c r="P12606" i="88" s="1"/>
  <c r="P12607" i="88" a="1"/>
  <c r="P12607" i="88" s="1"/>
  <c r="P12608" i="88" a="1"/>
  <c r="P12608" i="88" s="1"/>
  <c r="P12609" i="88" a="1"/>
  <c r="P12609" i="88" s="1"/>
  <c r="P12610" i="88" a="1"/>
  <c r="P12610" i="88"/>
  <c r="P12611" i="88" a="1"/>
  <c r="P12611" i="88" s="1"/>
  <c r="P12612" i="88" a="1"/>
  <c r="P12612" i="88" s="1"/>
  <c r="P12613" i="88" a="1"/>
  <c r="P12613" i="88"/>
  <c r="P12614" i="88" a="1"/>
  <c r="P12614" i="88" s="1"/>
  <c r="P12615" i="88" a="1"/>
  <c r="P12615" i="88" s="1"/>
  <c r="P12616" i="88" a="1"/>
  <c r="P12616" i="88" s="1"/>
  <c r="P12617" i="88" a="1"/>
  <c r="P12617" i="88" s="1"/>
  <c r="P12618" i="88" a="1"/>
  <c r="P12618" i="88" s="1"/>
  <c r="P12619" i="88" a="1"/>
  <c r="P12619" i="88" s="1"/>
  <c r="P12620" i="88" a="1"/>
  <c r="P12620" i="88" s="1"/>
  <c r="P12621" i="88" a="1"/>
  <c r="P12621" i="88" s="1"/>
  <c r="P12622" i="88" a="1"/>
  <c r="P12622" i="88"/>
  <c r="P12623" i="88" a="1"/>
  <c r="P12623" i="88" s="1"/>
  <c r="P12624" i="88" a="1"/>
  <c r="P12624" i="88" s="1"/>
  <c r="P12625" i="88" a="1"/>
  <c r="P12625" i="88" s="1"/>
  <c r="P12626" i="88" a="1"/>
  <c r="P12626" i="88" s="1"/>
  <c r="P12627" i="88" a="1"/>
  <c r="P12627" i="88"/>
  <c r="P12628" i="88" a="1"/>
  <c r="P12628" i="88" s="1"/>
  <c r="P12629" i="88" a="1"/>
  <c r="P12629" i="88" s="1"/>
  <c r="P12630" i="88" a="1"/>
  <c r="P12630" i="88"/>
  <c r="P12631" i="88" a="1"/>
  <c r="P12631" i="88" s="1"/>
  <c r="P12632" i="88" a="1"/>
  <c r="P12632" i="88" s="1"/>
  <c r="P12633" i="88" a="1"/>
  <c r="P12633" i="88" s="1"/>
  <c r="P12634" i="88" a="1"/>
  <c r="P12634" i="88"/>
  <c r="P12635" i="88" a="1"/>
  <c r="P12635" i="88"/>
  <c r="P12636" i="88" a="1"/>
  <c r="P12636" i="88" s="1"/>
  <c r="P12637" i="88" a="1"/>
  <c r="P12637" i="88" s="1"/>
  <c r="P12638" i="88" a="1"/>
  <c r="P12638" i="88" s="1"/>
  <c r="P12639" i="88" a="1"/>
  <c r="P12639" i="88" s="1"/>
  <c r="P12640" i="88" a="1"/>
  <c r="P12640" i="88" s="1"/>
  <c r="P12641" i="88" a="1"/>
  <c r="P12641" i="88" s="1"/>
  <c r="P12642" i="88" a="1"/>
  <c r="P12642" i="88" s="1"/>
  <c r="P12643" i="88" a="1"/>
  <c r="P12643" i="88" s="1"/>
  <c r="P12644" i="88" a="1"/>
  <c r="P12644" i="88" s="1"/>
  <c r="P12645" i="88" a="1"/>
  <c r="P12645" i="88" s="1"/>
  <c r="P12646" i="88" a="1"/>
  <c r="P12646" i="88"/>
  <c r="P12647" i="88" a="1"/>
  <c r="P12647" i="88" s="1"/>
  <c r="P12648" i="88" a="1"/>
  <c r="P12648" i="88" s="1"/>
  <c r="P12649" i="88" a="1"/>
  <c r="P12649" i="88"/>
  <c r="P12650" i="88" a="1"/>
  <c r="P12650" i="88" s="1"/>
  <c r="P12651" i="88" a="1"/>
  <c r="P12651" i="88" s="1"/>
  <c r="P12652" i="88" a="1"/>
  <c r="P12652" i="88" s="1"/>
  <c r="P12653" i="88" a="1"/>
  <c r="P12653" i="88" s="1"/>
  <c r="P12654" i="88" a="1"/>
  <c r="P12654" i="88" s="1"/>
  <c r="P12655" i="88" a="1"/>
  <c r="P12655" i="88" s="1"/>
  <c r="P12656" i="88" a="1"/>
  <c r="P12656" i="88" s="1"/>
  <c r="P12657" i="88" a="1"/>
  <c r="P12657" i="88" s="1"/>
  <c r="P12658" i="88" a="1"/>
  <c r="P12658" i="88"/>
  <c r="P12659" i="88" a="1"/>
  <c r="P12659" i="88" s="1"/>
  <c r="P12660" i="88" a="1"/>
  <c r="P12660" i="88" s="1"/>
  <c r="P12661" i="88" a="1"/>
  <c r="P12661" i="88"/>
  <c r="P12662" i="88" a="1"/>
  <c r="P12662" i="88" s="1"/>
  <c r="P12663" i="88" a="1"/>
  <c r="P12663" i="88" s="1"/>
  <c r="P12664" i="88" a="1"/>
  <c r="P12664" i="88" s="1"/>
  <c r="P12665" i="88" a="1"/>
  <c r="P12665" i="88" s="1"/>
  <c r="P12666" i="88" a="1"/>
  <c r="P12666" i="88" s="1"/>
  <c r="P12667" i="88" a="1"/>
  <c r="P12667" i="88" s="1"/>
  <c r="P12668" i="88" a="1"/>
  <c r="P12668" i="88" s="1"/>
  <c r="P12669" i="88" a="1"/>
  <c r="P12669" i="88" s="1"/>
  <c r="P12670" i="88" a="1"/>
  <c r="P12670" i="88" s="1"/>
  <c r="P12671" i="88" a="1"/>
  <c r="P12671" i="88"/>
  <c r="P12672" i="88" a="1"/>
  <c r="P12672" i="88" s="1"/>
  <c r="P12673" i="88" a="1"/>
  <c r="P12673" i="88"/>
  <c r="P12674" i="88" a="1"/>
  <c r="P12674" i="88" s="1"/>
  <c r="P12675" i="88" a="1"/>
  <c r="P12675" i="88" s="1"/>
  <c r="P12676" i="88" a="1"/>
  <c r="P12676" i="88"/>
  <c r="P12677" i="88" a="1"/>
  <c r="P12677" i="88" s="1"/>
  <c r="P12678" i="88" a="1"/>
  <c r="P12678" i="88" s="1"/>
  <c r="P12679" i="88" a="1"/>
  <c r="P12679" i="88" s="1"/>
  <c r="P12680" i="88" a="1"/>
  <c r="P12680" i="88" s="1"/>
  <c r="P12681" i="88" a="1"/>
  <c r="P12681" i="88" s="1"/>
  <c r="P12682" i="88" a="1"/>
  <c r="P12682" i="88" s="1"/>
  <c r="P12683" i="88" a="1"/>
  <c r="P12683" i="88" s="1"/>
  <c r="P12684" i="88" a="1"/>
  <c r="P12684" i="88" s="1"/>
  <c r="P12685" i="88" a="1"/>
  <c r="P12685" i="88" s="1"/>
  <c r="P12686" i="88" a="1"/>
  <c r="P12686" i="88" s="1"/>
  <c r="P12687" i="88" a="1"/>
  <c r="P12687" i="88"/>
  <c r="P12688" i="88" a="1"/>
  <c r="P12688" i="88" s="1"/>
  <c r="P12689" i="88" a="1"/>
  <c r="P12689" i="88" s="1"/>
  <c r="P12690" i="88" a="1"/>
  <c r="P12690" i="88" s="1"/>
  <c r="P12691" i="88" a="1"/>
  <c r="P12691" i="88" s="1"/>
  <c r="P12692" i="88" a="1"/>
  <c r="P12692" i="88" s="1"/>
  <c r="P12693" i="88" a="1"/>
  <c r="P12693" i="88" s="1"/>
  <c r="P12694" i="88" a="1"/>
  <c r="P12694" i="88" s="1"/>
  <c r="P12695" i="88" a="1"/>
  <c r="P12695" i="88"/>
  <c r="P12696" i="88" a="1"/>
  <c r="P12696" i="88" s="1"/>
  <c r="P12697" i="88" a="1"/>
  <c r="P12697" i="88" s="1"/>
  <c r="P12698" i="88" a="1"/>
  <c r="P12698" i="88" s="1"/>
  <c r="P12699" i="88" a="1"/>
  <c r="P12699" i="88" s="1"/>
  <c r="P12700" i="88" a="1"/>
  <c r="P12700" i="88" s="1"/>
  <c r="P12701" i="88" a="1"/>
  <c r="P12701" i="88" s="1"/>
  <c r="P12702" i="88" a="1"/>
  <c r="P12702" i="88" s="1"/>
  <c r="P12703" i="88" a="1"/>
  <c r="P12703" i="88" s="1"/>
  <c r="P12704" i="88" a="1"/>
  <c r="P12704" i="88" s="1"/>
  <c r="P12705" i="88" a="1"/>
  <c r="P12705" i="88"/>
  <c r="P12706" i="88" a="1"/>
  <c r="P12706" i="88"/>
  <c r="P12707" i="88" a="1"/>
  <c r="P12707" i="88" s="1"/>
  <c r="P12708" i="88" a="1"/>
  <c r="P12708" i="88" s="1"/>
  <c r="P12709" i="88" a="1"/>
  <c r="P12709" i="88" s="1"/>
  <c r="P12710" i="88" a="1"/>
  <c r="P12710" i="88" s="1"/>
  <c r="P12711" i="88" a="1"/>
  <c r="P12711" i="88"/>
  <c r="P12712" i="88" a="1"/>
  <c r="P12712" i="88" s="1"/>
  <c r="P12713" i="88" a="1"/>
  <c r="P12713" i="88" s="1"/>
  <c r="P12714" i="88" a="1"/>
  <c r="P12714" i="88" s="1"/>
  <c r="P12715" i="88" a="1"/>
  <c r="P12715" i="88" s="1"/>
  <c r="P12716" i="88" a="1"/>
  <c r="P12716" i="88" s="1"/>
  <c r="P12717" i="88" a="1"/>
  <c r="P12717" i="88" s="1"/>
  <c r="P12718" i="88" a="1"/>
  <c r="P12718" i="88" s="1"/>
  <c r="P12719" i="88" a="1"/>
  <c r="P12719" i="88"/>
  <c r="P12720" i="88" a="1"/>
  <c r="P12720" i="88"/>
  <c r="P12721" i="88" a="1"/>
  <c r="P12721" i="88"/>
  <c r="P12722" i="88" a="1"/>
  <c r="P12722" i="88" s="1"/>
  <c r="P12723" i="88" a="1"/>
  <c r="P12723" i="88"/>
  <c r="P12724" i="88" a="1"/>
  <c r="P12724" i="88" s="1"/>
  <c r="P12725" i="88" a="1"/>
  <c r="P12725" i="88" s="1"/>
  <c r="P12726" i="88" a="1"/>
  <c r="P12726" i="88" s="1"/>
  <c r="P12727" i="88" a="1"/>
  <c r="P12727" i="88" s="1"/>
  <c r="P12728" i="88" a="1"/>
  <c r="P12728" i="88" s="1"/>
  <c r="P12729" i="88" a="1"/>
  <c r="P12729" i="88"/>
  <c r="P12730" i="88" a="1"/>
  <c r="P12730" i="88"/>
  <c r="P12731" i="88" a="1"/>
  <c r="P12731" i="88" s="1"/>
  <c r="P12732" i="88" a="1"/>
  <c r="P12732" i="88" s="1"/>
  <c r="P12733" i="88" a="1"/>
  <c r="P12733" i="88" s="1"/>
  <c r="P12734" i="88" a="1"/>
  <c r="P12734" i="88" s="1"/>
  <c r="P12735" i="88" a="1"/>
  <c r="P12735" i="88"/>
  <c r="P12736" i="88" a="1"/>
  <c r="P12736" i="88" s="1"/>
  <c r="P12737" i="88" a="1"/>
  <c r="P12737" i="88" s="1"/>
  <c r="P12738" i="88" a="1"/>
  <c r="P12738" i="88" s="1"/>
  <c r="P12739" i="88" a="1"/>
  <c r="P12739" i="88" s="1"/>
  <c r="P12740" i="88" a="1"/>
  <c r="P12740" i="88" s="1"/>
  <c r="P12741" i="88" a="1"/>
  <c r="P12741" i="88" s="1"/>
  <c r="P12742" i="88" a="1"/>
  <c r="P12742" i="88" s="1"/>
  <c r="P12743" i="88" a="1"/>
  <c r="P12743" i="88"/>
  <c r="P12744" i="88" a="1"/>
  <c r="P12744" i="88" s="1"/>
  <c r="P12745" i="88" a="1"/>
  <c r="P12745" i="88"/>
  <c r="P12746" i="88" a="1"/>
  <c r="P12746" i="88" s="1"/>
  <c r="P12747" i="88" a="1"/>
  <c r="P12747" i="88" s="1"/>
  <c r="P12748" i="88" a="1"/>
  <c r="P12748" i="88"/>
  <c r="P12749" i="88" a="1"/>
  <c r="P12749" i="88" s="1"/>
  <c r="P12750" i="88" a="1"/>
  <c r="P12750" i="88" s="1"/>
  <c r="P12751" i="88" a="1"/>
  <c r="P12751" i="88" s="1"/>
  <c r="P12752" i="88" a="1"/>
  <c r="P12752" i="88" s="1"/>
  <c r="P12753" i="88" a="1"/>
  <c r="P12753" i="88"/>
  <c r="P12754" i="88" a="1"/>
  <c r="P12754" i="88" s="1"/>
  <c r="P12755" i="88" a="1"/>
  <c r="P12755" i="88" s="1"/>
  <c r="P12756" i="88" a="1"/>
  <c r="P12756" i="88" s="1"/>
  <c r="P12757" i="88" a="1"/>
  <c r="P12757" i="88" s="1"/>
  <c r="P12758" i="88" a="1"/>
  <c r="P12758" i="88" s="1"/>
  <c r="P12759" i="88" a="1"/>
  <c r="P12759" i="88" s="1"/>
  <c r="P12760" i="88" a="1"/>
  <c r="P12760" i="88" s="1"/>
  <c r="P12761" i="88" a="1"/>
  <c r="P12761" i="88"/>
  <c r="P12762" i="88" a="1"/>
  <c r="P12762" i="88" s="1"/>
  <c r="P12763" i="88" a="1"/>
  <c r="P12763" i="88" s="1"/>
  <c r="P12764" i="88" a="1"/>
  <c r="P12764" i="88" s="1"/>
  <c r="P12765" i="88" a="1"/>
  <c r="P12765" i="88" s="1"/>
  <c r="P12766" i="88" a="1"/>
  <c r="P12766" i="88" s="1"/>
  <c r="P12767" i="88" a="1"/>
  <c r="P12767" i="88"/>
  <c r="P12768" i="88" a="1"/>
  <c r="P12768" i="88" s="1"/>
  <c r="P12769" i="88" a="1"/>
  <c r="P12769" i="88"/>
  <c r="P12770" i="88" a="1"/>
  <c r="P12770" i="88" s="1"/>
  <c r="P12771" i="88" a="1"/>
  <c r="P12771" i="88" s="1"/>
  <c r="P12772" i="88" a="1"/>
  <c r="P12772" i="88" s="1"/>
  <c r="P12773" i="88" a="1"/>
  <c r="P12773" i="88" s="1"/>
  <c r="P12774" i="88" a="1"/>
  <c r="P12774" i="88" s="1"/>
  <c r="P12775" i="88" a="1"/>
  <c r="P12775" i="88" s="1"/>
  <c r="P12776" i="88" a="1"/>
  <c r="P12776" i="88" s="1"/>
  <c r="P12777" i="88" a="1"/>
  <c r="P12777" i="88"/>
  <c r="P12778" i="88" a="1"/>
  <c r="P12778" i="88" s="1"/>
  <c r="P12779" i="88" a="1"/>
  <c r="P12779" i="88" s="1"/>
  <c r="P12780" i="88" a="1"/>
  <c r="P12780" i="88" s="1"/>
  <c r="P12781" i="88" a="1"/>
  <c r="P12781" i="88" s="1"/>
  <c r="P12782" i="88" a="1"/>
  <c r="P12782" i="88" s="1"/>
  <c r="P12783" i="88" a="1"/>
  <c r="P12783" i="88" s="1"/>
  <c r="P12784" i="88" a="1"/>
  <c r="P12784" i="88" s="1"/>
  <c r="P12785" i="88" a="1"/>
  <c r="P12785" i="88" s="1"/>
  <c r="P12786" i="88" a="1"/>
  <c r="P12786" i="88" s="1"/>
  <c r="P12787" i="88" a="1"/>
  <c r="P12787" i="88"/>
  <c r="P12788" i="88" a="1"/>
  <c r="P12788" i="88" s="1"/>
  <c r="P12789" i="88" a="1"/>
  <c r="P12789" i="88" s="1"/>
  <c r="P12790" i="88" a="1"/>
  <c r="P12790" i="88" s="1"/>
  <c r="P12791" i="88" a="1"/>
  <c r="P12791" i="88" s="1"/>
  <c r="P12792" i="88" a="1"/>
  <c r="P12792" i="88" s="1"/>
  <c r="P12793" i="88" a="1"/>
  <c r="P12793" i="88"/>
  <c r="P12794" i="88" a="1"/>
  <c r="P12794" i="88" s="1"/>
  <c r="P12795" i="88" a="1"/>
  <c r="P12795" i="88" s="1"/>
  <c r="P12796" i="88" a="1"/>
  <c r="P12796" i="88" s="1"/>
  <c r="P12797" i="88" a="1"/>
  <c r="P12797" i="88" s="1"/>
  <c r="P12798" i="88" a="1"/>
  <c r="P12798" i="88" s="1"/>
  <c r="P12799" i="88" a="1"/>
  <c r="P12799" i="88" s="1"/>
  <c r="P12800" i="88" a="1"/>
  <c r="P12800" i="88" s="1"/>
  <c r="P12801" i="88" a="1"/>
  <c r="P12801" i="88" s="1"/>
  <c r="P12802" i="88" a="1"/>
  <c r="P12802" i="88" s="1"/>
  <c r="P12803" i="88" a="1"/>
  <c r="P12803" i="88" s="1"/>
  <c r="P12804" i="88" a="1"/>
  <c r="P12804" i="88"/>
  <c r="P12805" i="88" a="1"/>
  <c r="P12805" i="88"/>
  <c r="P12806" i="88" a="1"/>
  <c r="P12806" i="88" s="1"/>
  <c r="P12807" i="88" a="1"/>
  <c r="P12807" i="88" s="1"/>
  <c r="P12808" i="88" a="1"/>
  <c r="P12808" i="88" s="1"/>
  <c r="P12809" i="88" a="1"/>
  <c r="P12809" i="88"/>
  <c r="P12810" i="88" a="1"/>
  <c r="P12810" i="88" s="1"/>
  <c r="P12811" i="88" a="1"/>
  <c r="P12811" i="88" s="1"/>
  <c r="P12812" i="88" a="1"/>
  <c r="P12812" i="88" s="1"/>
  <c r="P12813" i="88" a="1"/>
  <c r="P12813" i="88"/>
  <c r="P12814" i="88" a="1"/>
  <c r="P12814" i="88" s="1"/>
  <c r="P12815" i="88" a="1"/>
  <c r="P12815" i="88"/>
  <c r="P12816" i="88" a="1"/>
  <c r="P12816" i="88" s="1"/>
  <c r="P12817" i="88" a="1"/>
  <c r="P12817" i="88" s="1"/>
  <c r="P12818" i="88" a="1"/>
  <c r="P12818" i="88" s="1"/>
  <c r="P12819" i="88" a="1"/>
  <c r="P12819" i="88" s="1"/>
  <c r="P12820" i="88" a="1"/>
  <c r="P12820" i="88"/>
  <c r="P12821" i="88" a="1"/>
  <c r="P12821" i="88" s="1"/>
  <c r="P12822" i="88" a="1"/>
  <c r="P12822" i="88" s="1"/>
  <c r="P12823" i="88" a="1"/>
  <c r="P12823" i="88" s="1"/>
  <c r="P12824" i="88" a="1"/>
  <c r="P12824" i="88" s="1"/>
  <c r="P12825" i="88" a="1"/>
  <c r="P12825" i="88" s="1"/>
  <c r="P12826" i="88" a="1"/>
  <c r="P12826" i="88" s="1"/>
  <c r="P12827" i="88" a="1"/>
  <c r="P12827" i="88" s="1"/>
  <c r="P12828" i="88" a="1"/>
  <c r="P12828" i="88"/>
  <c r="P12829" i="88" a="1"/>
  <c r="P12829" i="88" s="1"/>
  <c r="P12830" i="88" a="1"/>
  <c r="P12830" i="88" s="1"/>
  <c r="P12831" i="88" a="1"/>
  <c r="P12831" i="88"/>
  <c r="P12832" i="88" a="1"/>
  <c r="P12832" i="88" s="1"/>
  <c r="P12833" i="88" a="1"/>
  <c r="P12833" i="88" s="1"/>
  <c r="P12834" i="88" a="1"/>
  <c r="P12834" i="88" s="1"/>
  <c r="P12835" i="88" a="1"/>
  <c r="P12835" i="88" s="1"/>
  <c r="P12836" i="88" a="1"/>
  <c r="P12836" i="88" s="1"/>
  <c r="P12837" i="88" a="1"/>
  <c r="P12837" i="88" s="1"/>
  <c r="P12838" i="88" a="1"/>
  <c r="P12838" i="88" s="1"/>
  <c r="P12839" i="88" a="1"/>
  <c r="P12839" i="88" s="1"/>
  <c r="P12840" i="88" a="1"/>
  <c r="P12840" i="88" s="1"/>
  <c r="P12841" i="88" a="1"/>
  <c r="P12841" i="88"/>
  <c r="P12842" i="88" a="1"/>
  <c r="P12842" i="88" s="1"/>
  <c r="P12843" i="88" a="1"/>
  <c r="P12843" i="88"/>
  <c r="P12844" i="88" a="1"/>
  <c r="P12844" i="88" s="1"/>
  <c r="P12845" i="88" a="1"/>
  <c r="P12845" i="88" s="1"/>
  <c r="P12846" i="88" a="1"/>
  <c r="P12846" i="88" s="1"/>
  <c r="P12847" i="88" a="1"/>
  <c r="P12847" i="88" s="1"/>
  <c r="P12848" i="88" a="1"/>
  <c r="P12848" i="88" s="1"/>
  <c r="P12849" i="88" a="1"/>
  <c r="P12849" i="88"/>
  <c r="P12850" i="88" a="1"/>
  <c r="P12850" i="88" s="1"/>
  <c r="P12851" i="88" a="1"/>
  <c r="P12851" i="88" s="1"/>
  <c r="P12852" i="88" a="1"/>
  <c r="P12852" i="88"/>
  <c r="P12853" i="88" a="1"/>
  <c r="P12853" i="88" s="1"/>
  <c r="P12854" i="88" a="1"/>
  <c r="P12854" i="88" s="1"/>
  <c r="P12855" i="88" a="1"/>
  <c r="P12855" i="88" s="1"/>
  <c r="P12856" i="88" a="1"/>
  <c r="P12856" i="88"/>
  <c r="P12857" i="88" a="1"/>
  <c r="P12857" i="88" s="1"/>
  <c r="P12858" i="88" a="1"/>
  <c r="P12858" i="88" s="1"/>
  <c r="P12859" i="88" a="1"/>
  <c r="P12859" i="88" s="1"/>
  <c r="P12860" i="88" a="1"/>
  <c r="P12860" i="88" s="1"/>
  <c r="P12861" i="88" a="1"/>
  <c r="P12861" i="88" s="1"/>
  <c r="P12862" i="88" a="1"/>
  <c r="P12862" i="88" s="1"/>
  <c r="P12863" i="88" a="1"/>
  <c r="P12863" i="88" s="1"/>
  <c r="P12864" i="88" a="1"/>
  <c r="P12864" i="88" s="1"/>
  <c r="P12865" i="88" a="1"/>
  <c r="P12865" i="88"/>
  <c r="P12866" i="88" a="1"/>
  <c r="P12866" i="88" s="1"/>
  <c r="P12867" i="88" a="1"/>
  <c r="P12867" i="88" s="1"/>
  <c r="P12868" i="88" a="1"/>
  <c r="P12868" i="88"/>
  <c r="P12869" i="88" a="1"/>
  <c r="P12869" i="88" s="1"/>
  <c r="P12870" i="88" a="1"/>
  <c r="P12870" i="88"/>
  <c r="P12871" i="88" a="1"/>
  <c r="P12871" i="88" s="1"/>
  <c r="P12872" i="88" a="1"/>
  <c r="P12872" i="88" s="1"/>
  <c r="P12873" i="88" a="1"/>
  <c r="P12873" i="88" s="1"/>
  <c r="P12874" i="88" a="1"/>
  <c r="P12874" i="88"/>
  <c r="P12875" i="88" a="1"/>
  <c r="P12875" i="88" s="1"/>
  <c r="P12876" i="88" a="1"/>
  <c r="P12876" i="88" s="1"/>
  <c r="P12877" i="88" a="1"/>
  <c r="P12877" i="88" s="1"/>
  <c r="P12878" i="88" a="1"/>
  <c r="P12878" i="88" s="1"/>
  <c r="P12879" i="88" a="1"/>
  <c r="P12879" i="88" s="1"/>
  <c r="P12880" i="88" a="1"/>
  <c r="P12880" i="88" s="1"/>
  <c r="P12881" i="88" a="1"/>
  <c r="P12881" i="88" s="1"/>
  <c r="P12882" i="88" a="1"/>
  <c r="P12882" i="88" s="1"/>
  <c r="P12883" i="88" a="1"/>
  <c r="P12883" i="88" s="1"/>
  <c r="P12884" i="88" a="1"/>
  <c r="P12884" i="88" s="1"/>
  <c r="P12885" i="88" a="1"/>
  <c r="P12885" i="88"/>
  <c r="P12886" i="88" a="1"/>
  <c r="P12886" i="88" s="1"/>
  <c r="P12887" i="88" a="1"/>
  <c r="P12887" i="88"/>
  <c r="P12888" i="88" a="1"/>
  <c r="P12888" i="88" s="1"/>
  <c r="P12889" i="88" a="1"/>
  <c r="P12889" i="88" s="1"/>
  <c r="P12890" i="88" a="1"/>
  <c r="P12890" i="88" s="1"/>
  <c r="P12891" i="88" a="1"/>
  <c r="P12891" i="88" s="1"/>
  <c r="P12892" i="88" a="1"/>
  <c r="P12892" i="88" s="1"/>
  <c r="P12893" i="88" a="1"/>
  <c r="P12893" i="88" s="1"/>
  <c r="P12894" i="88" a="1"/>
  <c r="P12894" i="88" s="1"/>
  <c r="P12895" i="88" a="1"/>
  <c r="P12895" i="88" s="1"/>
  <c r="P12896" i="88" a="1"/>
  <c r="P12896" i="88" s="1"/>
  <c r="P12897" i="88" a="1"/>
  <c r="P12897" i="88" s="1"/>
  <c r="P12898" i="88" a="1"/>
  <c r="P12898" i="88"/>
  <c r="P12899" i="88" a="1"/>
  <c r="P12899" i="88" s="1"/>
  <c r="P12900" i="88" a="1"/>
  <c r="P12900" i="88" s="1"/>
  <c r="P12901" i="88" a="1"/>
  <c r="P12901" i="88" s="1"/>
  <c r="P12902" i="88" a="1"/>
  <c r="P12902" i="88" s="1"/>
  <c r="P12903" i="88" a="1"/>
  <c r="P12903" i="88" s="1"/>
  <c r="P12904" i="88" a="1"/>
  <c r="P12904" i="88" s="1"/>
  <c r="P12905" i="88" a="1"/>
  <c r="P12905" i="88"/>
  <c r="P12906" i="88" a="1"/>
  <c r="P12906" i="88" s="1"/>
  <c r="P12907" i="88" a="1"/>
  <c r="P12907" i="88" s="1"/>
  <c r="P12908" i="88" a="1"/>
  <c r="P12908" i="88" s="1"/>
  <c r="P12909" i="88" a="1"/>
  <c r="P12909" i="88" s="1"/>
  <c r="P12910" i="88" a="1"/>
  <c r="P12910" i="88" s="1"/>
  <c r="P12911" i="88" a="1"/>
  <c r="P12911" i="88"/>
  <c r="P12912" i="88" a="1"/>
  <c r="P12912" i="88" s="1"/>
  <c r="P12913" i="88" a="1"/>
  <c r="P12913" i="88"/>
  <c r="P12914" i="88" a="1"/>
  <c r="P12914" i="88" s="1"/>
  <c r="P12915" i="88" a="1"/>
  <c r="P12915" i="88" s="1"/>
  <c r="P12916" i="88" a="1"/>
  <c r="P12916" i="88" s="1"/>
  <c r="P12917" i="88" a="1"/>
  <c r="P12917" i="88" s="1"/>
  <c r="P12918" i="88" a="1"/>
  <c r="P12918" i="88" s="1"/>
  <c r="P12919" i="88" a="1"/>
  <c r="P12919" i="88" s="1"/>
  <c r="P12920" i="88" a="1"/>
  <c r="P12920" i="88" s="1"/>
  <c r="P12921" i="88" a="1"/>
  <c r="P12921" i="88" s="1"/>
  <c r="P12922" i="88" a="1"/>
  <c r="P12922" i="88" s="1"/>
  <c r="P12923" i="88" a="1"/>
  <c r="P12923" i="88" s="1"/>
  <c r="P12924" i="88" a="1"/>
  <c r="P12924" i="88" s="1"/>
  <c r="P12925" i="88" a="1"/>
  <c r="P12925" i="88" s="1"/>
  <c r="P12926" i="88" a="1"/>
  <c r="P12926" i="88" s="1"/>
  <c r="P12927" i="88" a="1"/>
  <c r="P12927" i="88" s="1"/>
  <c r="P12928" i="88" a="1"/>
  <c r="P12928" i="88" s="1"/>
  <c r="P12929" i="88" a="1"/>
  <c r="P12929" i="88" s="1"/>
  <c r="P12930" i="88" a="1"/>
  <c r="P12930" i="88" s="1"/>
  <c r="P12931" i="88" a="1"/>
  <c r="P12931" i="88" s="1"/>
  <c r="P12932" i="88" a="1"/>
  <c r="P12932" i="88" s="1"/>
  <c r="P12933" i="88" a="1"/>
  <c r="P12933" i="88" s="1"/>
  <c r="P12934" i="88" a="1"/>
  <c r="P12934" i="88" s="1"/>
  <c r="P12935" i="88" a="1"/>
  <c r="P12935" i="88" s="1"/>
  <c r="P12936" i="88" a="1"/>
  <c r="P12936" i="88" s="1"/>
  <c r="P12937" i="88" a="1"/>
  <c r="P12937" i="88"/>
  <c r="P12938" i="88" a="1"/>
  <c r="P12938" i="88" s="1"/>
  <c r="P12939" i="88" a="1"/>
  <c r="P12939" i="88" s="1"/>
  <c r="P12940" i="88" a="1"/>
  <c r="P12940" i="88" s="1"/>
  <c r="P12941" i="88" a="1"/>
  <c r="P12941" i="88" s="1"/>
  <c r="P12942" i="88" a="1"/>
  <c r="P12942" i="88" s="1"/>
  <c r="P12943" i="88" a="1"/>
  <c r="P12943" i="88" s="1"/>
  <c r="P12944" i="88" a="1"/>
  <c r="P12944" i="88" s="1"/>
  <c r="P12945" i="88" a="1"/>
  <c r="P12945" i="88" s="1"/>
  <c r="P12946" i="88" a="1"/>
  <c r="P12946" i="88"/>
  <c r="P12947" i="88" a="1"/>
  <c r="P12947" i="88" s="1"/>
  <c r="P12948" i="88" a="1"/>
  <c r="P12948" i="88"/>
  <c r="P12949" i="88" a="1"/>
  <c r="P12949" i="88"/>
  <c r="P12950" i="88" a="1"/>
  <c r="P12950" i="88" s="1"/>
  <c r="P12951" i="88" a="1"/>
  <c r="P12951" i="88" s="1"/>
  <c r="P12952" i="88" a="1"/>
  <c r="P12952" i="88" s="1"/>
  <c r="P12953" i="88" a="1"/>
  <c r="P12953" i="88" s="1"/>
  <c r="P12954" i="88" a="1"/>
  <c r="P12954" i="88" s="1"/>
  <c r="P12955" i="88" a="1"/>
  <c r="P12955" i="88"/>
  <c r="P12956" i="88" a="1"/>
  <c r="P12956" i="88" s="1"/>
  <c r="P12957" i="88" a="1"/>
  <c r="P12957" i="88"/>
  <c r="P12958" i="88" a="1"/>
  <c r="P12958" i="88" s="1"/>
  <c r="P12959" i="88" a="1"/>
  <c r="P12959" i="88" s="1"/>
  <c r="P12960" i="88" a="1"/>
  <c r="P12960" i="88" s="1"/>
  <c r="P12961" i="88" a="1"/>
  <c r="P12961" i="88" s="1"/>
  <c r="P12962" i="88" a="1"/>
  <c r="P12962" i="88" s="1"/>
  <c r="P12963" i="88" a="1"/>
  <c r="P12963" i="88" s="1"/>
  <c r="P12964" i="88" a="1"/>
  <c r="P12964" i="88"/>
  <c r="P12965" i="88" a="1"/>
  <c r="P12965" i="88" s="1"/>
  <c r="P12966" i="88" a="1"/>
  <c r="P12966" i="88" s="1"/>
  <c r="P12967" i="88" a="1"/>
  <c r="P12967" i="88"/>
  <c r="P12968" i="88" a="1"/>
  <c r="P12968" i="88" s="1"/>
  <c r="P12969" i="88" a="1"/>
  <c r="P12969" i="88" s="1"/>
  <c r="P12970" i="88" a="1"/>
  <c r="P12970" i="88" s="1"/>
  <c r="P12971" i="88" a="1"/>
  <c r="P12971" i="88" s="1"/>
  <c r="P12972" i="88" a="1"/>
  <c r="P12972" i="88" s="1"/>
  <c r="P12973" i="88" a="1"/>
  <c r="P12973" i="88" s="1"/>
  <c r="P12974" i="88" a="1"/>
  <c r="P12974" i="88" s="1"/>
  <c r="P12975" i="88" a="1"/>
  <c r="P12975" i="88" s="1"/>
  <c r="P12976" i="88" a="1"/>
  <c r="P12976" i="88" s="1"/>
  <c r="P12977" i="88" a="1"/>
  <c r="P12977" i="88" s="1"/>
  <c r="P12978" i="88" a="1"/>
  <c r="P12978" i="88" s="1"/>
  <c r="P12979" i="88" a="1"/>
  <c r="P12979" i="88"/>
  <c r="P12980" i="88" a="1"/>
  <c r="P12980" i="88" s="1"/>
  <c r="P12981" i="88" a="1"/>
  <c r="P12981" i="88" s="1"/>
  <c r="P12982" i="88" a="1"/>
  <c r="P12982" i="88" s="1"/>
  <c r="P12983" i="88" a="1"/>
  <c r="P12983" i="88" s="1"/>
  <c r="P12984" i="88" a="1"/>
  <c r="P12984" i="88" s="1"/>
  <c r="P12985" i="88" a="1"/>
  <c r="P12985" i="88"/>
  <c r="P12986" i="88" a="1"/>
  <c r="P12986" i="88" s="1"/>
  <c r="P12987" i="88" a="1"/>
  <c r="P12987" i="88" s="1"/>
  <c r="P12988" i="88" a="1"/>
  <c r="P12988" i="88" s="1"/>
  <c r="P12989" i="88" a="1"/>
  <c r="P12989" i="88" s="1"/>
  <c r="P12990" i="88" a="1"/>
  <c r="P12990" i="88" s="1"/>
  <c r="P12991" i="88" a="1"/>
  <c r="P12991" i="88" s="1"/>
  <c r="P12992" i="88" a="1"/>
  <c r="P12992" i="88" s="1"/>
  <c r="P12993" i="88" a="1"/>
  <c r="P12993" i="88" s="1"/>
  <c r="P12994" i="88" a="1"/>
  <c r="P12994" i="88"/>
  <c r="P12995" i="88" a="1"/>
  <c r="P12995" i="88"/>
  <c r="P12996" i="88" a="1"/>
  <c r="P12996" i="88"/>
  <c r="P12997" i="88" a="1"/>
  <c r="P12997" i="88" s="1"/>
  <c r="P12998" i="88" a="1"/>
  <c r="P12998" i="88" s="1"/>
  <c r="P12999" i="88" a="1"/>
  <c r="P12999" i="88" s="1"/>
  <c r="P13000" i="88" a="1"/>
  <c r="P13000" i="88"/>
  <c r="P13001" i="88" a="1"/>
  <c r="P13001" i="88"/>
  <c r="P13002" i="88" a="1"/>
  <c r="P13002" i="88" s="1"/>
  <c r="P13003" i="88" a="1"/>
  <c r="P13003" i="88" s="1"/>
  <c r="P13004" i="88" a="1"/>
  <c r="P13004" i="88" s="1"/>
  <c r="P13005" i="88" a="1"/>
  <c r="P13005" i="88"/>
  <c r="P13006" i="88" a="1"/>
  <c r="P13006" i="88" s="1"/>
  <c r="P13007" i="88" a="1"/>
  <c r="P13007" i="88"/>
  <c r="P13008" i="88" a="1"/>
  <c r="P13008" i="88"/>
  <c r="P13009" i="88" a="1"/>
  <c r="P13009" i="88"/>
  <c r="P13010" i="88" a="1"/>
  <c r="P13010" i="88" s="1"/>
  <c r="P13011" i="88" a="1"/>
  <c r="P13011" i="88" s="1"/>
  <c r="P13012" i="88" a="1"/>
  <c r="P13012" i="88" s="1"/>
  <c r="P13013" i="88" a="1"/>
  <c r="P13013" i="88" s="1"/>
  <c r="P13014" i="88" a="1"/>
  <c r="P13014" i="88" s="1"/>
  <c r="P13015" i="88" a="1"/>
  <c r="P13015" i="88" s="1"/>
  <c r="P13016" i="88" a="1"/>
  <c r="P13016" i="88" s="1"/>
  <c r="P13017" i="88" a="1"/>
  <c r="P13017" i="88" s="1"/>
  <c r="P13018" i="88" a="1"/>
  <c r="P13018" i="88" s="1"/>
  <c r="P13019" i="88" a="1"/>
  <c r="P13019" i="88"/>
  <c r="P13020" i="88" a="1"/>
  <c r="P13020" i="88"/>
  <c r="P13021" i="88" a="1"/>
  <c r="P13021" i="88" s="1"/>
  <c r="P13022" i="88" a="1"/>
  <c r="P13022" i="88" s="1"/>
  <c r="P13023" i="88" a="1"/>
  <c r="P13023" i="88" s="1"/>
  <c r="P13024" i="88" a="1"/>
  <c r="P13024" i="88" s="1"/>
  <c r="P13025" i="88" a="1"/>
  <c r="P13025" i="88" s="1"/>
  <c r="P13026" i="88" a="1"/>
  <c r="P13026" i="88" s="1"/>
  <c r="P13027" i="88" a="1"/>
  <c r="P13027" i="88"/>
  <c r="P13028" i="88" a="1"/>
  <c r="P13028" i="88" s="1"/>
  <c r="P13029" i="88" a="1"/>
  <c r="P13029" i="88" s="1"/>
  <c r="P13030" i="88" a="1"/>
  <c r="P13030" i="88" s="1"/>
  <c r="P13031" i="88" a="1"/>
  <c r="P13031" i="88" s="1"/>
  <c r="P13032" i="88" a="1"/>
  <c r="P13032" i="88" s="1"/>
  <c r="P13033" i="88" a="1"/>
  <c r="P13033" i="88"/>
  <c r="P13034" i="88" a="1"/>
  <c r="P13034" i="88" s="1"/>
  <c r="P13035" i="88" a="1"/>
  <c r="P13035" i="88" s="1"/>
  <c r="P13036" i="88" a="1"/>
  <c r="P13036" i="88" s="1"/>
  <c r="P13037" i="88" a="1"/>
  <c r="P13037" i="88" s="1"/>
  <c r="P13038" i="88" a="1"/>
  <c r="P13038" i="88" s="1"/>
  <c r="P13039" i="88" a="1"/>
  <c r="P13039" i="88" s="1"/>
  <c r="P13040" i="88" a="1"/>
  <c r="P13040" i="88" s="1"/>
  <c r="P13041" i="88" a="1"/>
  <c r="P13041" i="88" s="1"/>
  <c r="P13042" i="88" a="1"/>
  <c r="P13042" i="88" s="1"/>
  <c r="P13043" i="88" a="1"/>
  <c r="P13043" i="88" s="1"/>
  <c r="P13044" i="88" a="1"/>
  <c r="P13044" i="88"/>
  <c r="P13045" i="88" a="1"/>
  <c r="P13045" i="88" s="1"/>
  <c r="P13046" i="88" a="1"/>
  <c r="P13046" i="88" s="1"/>
  <c r="P13047" i="88" a="1"/>
  <c r="P13047" i="88" s="1"/>
  <c r="P13048" i="88" a="1"/>
  <c r="P13048" i="88" s="1"/>
  <c r="P13049" i="88" a="1"/>
  <c r="P13049" i="88" s="1"/>
  <c r="P13050" i="88" a="1"/>
  <c r="P13050" i="88" s="1"/>
  <c r="P13051" i="88" a="1"/>
  <c r="P13051" i="88" s="1"/>
  <c r="P13052" i="88" a="1"/>
  <c r="P13052" i="88" s="1"/>
  <c r="P13053" i="88" a="1"/>
  <c r="P13053" i="88" s="1"/>
  <c r="P13054" i="88" a="1"/>
  <c r="P13054" i="88"/>
  <c r="P13055" i="88" a="1"/>
  <c r="P13055" i="88"/>
  <c r="P13056" i="88" a="1"/>
  <c r="P13056" i="88" s="1"/>
  <c r="P13057" i="88" a="1"/>
  <c r="P13057" i="88" s="1"/>
  <c r="P13058" i="88" a="1"/>
  <c r="P13058" i="88" s="1"/>
  <c r="P13059" i="88" a="1"/>
  <c r="P13059" i="88" s="1"/>
  <c r="P13060" i="88" a="1"/>
  <c r="P13060" i="88" s="1"/>
  <c r="P13061" i="88" a="1"/>
  <c r="P13061" i="88" s="1"/>
  <c r="P13062" i="88" a="1"/>
  <c r="P13062" i="88" s="1"/>
  <c r="P13063" i="88" a="1"/>
  <c r="P13063" i="88" s="1"/>
  <c r="P13064" i="88" a="1"/>
  <c r="P13064" i="88" s="1"/>
  <c r="P13065" i="88" a="1"/>
  <c r="P13065" i="88"/>
  <c r="P13066" i="88" a="1"/>
  <c r="P13066" i="88" s="1"/>
  <c r="P13067" i="88" a="1"/>
  <c r="P13067" i="88" s="1"/>
  <c r="P13068" i="88" a="1"/>
  <c r="P13068" i="88" s="1"/>
  <c r="P13069" i="88" a="1"/>
  <c r="P13069" i="88" s="1"/>
  <c r="P13070" i="88" a="1"/>
  <c r="P13070" i="88" s="1"/>
  <c r="P13071" i="88" a="1"/>
  <c r="P13071" i="88"/>
  <c r="P13072" i="88" a="1"/>
  <c r="P13072" i="88"/>
  <c r="P13073" i="88" a="1"/>
  <c r="P13073" i="88" s="1"/>
  <c r="P13074" i="88" a="1"/>
  <c r="P13074" i="88" s="1"/>
  <c r="P13075" i="88" a="1"/>
  <c r="P13075" i="88" s="1"/>
  <c r="P13076" i="88" a="1"/>
  <c r="P13076" i="88" s="1"/>
  <c r="P13077" i="88" a="1"/>
  <c r="P13077" i="88"/>
  <c r="P13078" i="88" a="1"/>
  <c r="P13078" i="88"/>
  <c r="P13079" i="88" a="1"/>
  <c r="P13079" i="88" s="1"/>
  <c r="P13080" i="88" a="1"/>
  <c r="P13080" i="88" s="1"/>
  <c r="P13081" i="88" a="1"/>
  <c r="P13081" i="88"/>
  <c r="P13082" i="88" a="1"/>
  <c r="P13082" i="88" s="1"/>
  <c r="P13083" i="88" a="1"/>
  <c r="P13083" i="88" s="1"/>
  <c r="P13084" i="88" a="1"/>
  <c r="P13084" i="88" s="1"/>
  <c r="P13085" i="88" a="1"/>
  <c r="P13085" i="88"/>
  <c r="P13086" i="88" a="1"/>
  <c r="P13086" i="88"/>
  <c r="P13087" i="88" a="1"/>
  <c r="P13087" i="88" s="1"/>
  <c r="P13088" i="88" a="1"/>
  <c r="P13088" i="88" s="1"/>
  <c r="P13089" i="88" a="1"/>
  <c r="P13089" i="88" s="1"/>
  <c r="P13090" i="88" a="1"/>
  <c r="P13090" i="88"/>
  <c r="P13091" i="88" a="1"/>
  <c r="P13091" i="88" s="1"/>
  <c r="P13092" i="88" a="1"/>
  <c r="P13092" i="88" s="1"/>
  <c r="P13093" i="88" a="1"/>
  <c r="P13093" i="88" s="1"/>
  <c r="P13094" i="88" a="1"/>
  <c r="P13094" i="88" s="1"/>
  <c r="P13095" i="88" a="1"/>
  <c r="P13095" i="88" s="1"/>
  <c r="P13096" i="88" a="1"/>
  <c r="P13096" i="88" s="1"/>
  <c r="P13097" i="88" a="1"/>
  <c r="P13097" i="88"/>
  <c r="P13098" i="88" a="1"/>
  <c r="P13098" i="88"/>
  <c r="P13099" i="88" a="1"/>
  <c r="P13099" i="88" s="1"/>
  <c r="P13100" i="88" a="1"/>
  <c r="P13100" i="88" s="1"/>
  <c r="P13101" i="88" a="1"/>
  <c r="P13101" i="88"/>
  <c r="P13102" i="88" a="1"/>
  <c r="P13102" i="88" s="1"/>
  <c r="P13103" i="88" a="1"/>
  <c r="P13103" i="88"/>
  <c r="P13104" i="88" a="1"/>
  <c r="P13104" i="88"/>
  <c r="P13105" i="88" a="1"/>
  <c r="P13105" i="88"/>
  <c r="P13106" i="88" a="1"/>
  <c r="P13106" i="88" s="1"/>
  <c r="P13107" i="88" a="1"/>
  <c r="P13107" i="88" s="1"/>
  <c r="P13108" i="88" a="1"/>
  <c r="P13108" i="88" s="1"/>
  <c r="P13109" i="88" a="1"/>
  <c r="P13109" i="88" s="1"/>
  <c r="P13110" i="88" a="1"/>
  <c r="P13110" i="88" s="1"/>
  <c r="P13111" i="88" a="1"/>
  <c r="P13111" i="88" s="1"/>
  <c r="P13112" i="88" a="1"/>
  <c r="P13112" i="88" s="1"/>
  <c r="P13113" i="88" a="1"/>
  <c r="P13113" i="88" s="1"/>
  <c r="P13114" i="88" a="1"/>
  <c r="P13114" i="88" s="1"/>
  <c r="P13115" i="88" a="1"/>
  <c r="P13115" i="88" s="1"/>
  <c r="P13116" i="88" a="1"/>
  <c r="P13116" i="88" s="1"/>
  <c r="P13117" i="88" a="1"/>
  <c r="P13117" i="88" s="1"/>
  <c r="P13118" i="88" a="1"/>
  <c r="P13118" i="88" s="1"/>
  <c r="P13119" i="88" a="1"/>
  <c r="P13119" i="88"/>
  <c r="P13120" i="88" a="1"/>
  <c r="P13120" i="88" s="1"/>
  <c r="P13121" i="88" a="1"/>
  <c r="P13121" i="88" s="1"/>
  <c r="P13122" i="88" a="1"/>
  <c r="P13122" i="88" s="1"/>
  <c r="P13123" i="88" a="1"/>
  <c r="P13123" i="88" s="1"/>
  <c r="P13124" i="88" a="1"/>
  <c r="P13124" i="88" s="1"/>
  <c r="P13125" i="88" a="1"/>
  <c r="P13125" i="88" s="1"/>
  <c r="P13126" i="88" a="1"/>
  <c r="P13126" i="88" s="1"/>
  <c r="P13127" i="88" a="1"/>
  <c r="P13127" i="88"/>
  <c r="P13128" i="88" a="1"/>
  <c r="P13128" i="88" s="1"/>
  <c r="P13129" i="88" a="1"/>
  <c r="P13129" i="88"/>
  <c r="P13130" i="88" a="1"/>
  <c r="P13130" i="88" s="1"/>
  <c r="P13131" i="88" a="1"/>
  <c r="P13131" i="88" s="1"/>
  <c r="P13132" i="88" a="1"/>
  <c r="P13132" i="88"/>
  <c r="P13133" i="88" a="1"/>
  <c r="P13133" i="88"/>
  <c r="P13134" i="88" a="1"/>
  <c r="P13134" i="88" s="1"/>
  <c r="P13135" i="88" a="1"/>
  <c r="P13135" i="88"/>
  <c r="P13136" i="88" a="1"/>
  <c r="P13136" i="88"/>
  <c r="P13137" i="88" a="1"/>
  <c r="P13137" i="88"/>
  <c r="P13138" i="88" a="1"/>
  <c r="P13138" i="88" s="1"/>
  <c r="P13139" i="88" a="1"/>
  <c r="P13139" i="88"/>
  <c r="P13140" i="88" a="1"/>
  <c r="P13140" i="88" s="1"/>
  <c r="P13141" i="88" a="1"/>
  <c r="P13141" i="88" s="1"/>
  <c r="P13142" i="88" a="1"/>
  <c r="P13142" i="88"/>
  <c r="P13143" i="88" a="1"/>
  <c r="P13143" i="88" s="1"/>
  <c r="P13144" i="88" a="1"/>
  <c r="P13144" i="88" s="1"/>
  <c r="P13145" i="88" a="1"/>
  <c r="P13145" i="88"/>
  <c r="P13146" i="88" a="1"/>
  <c r="P13146" i="88" s="1"/>
  <c r="P13147" i="88" a="1"/>
  <c r="P13147" i="88"/>
  <c r="P13148" i="88" a="1"/>
  <c r="P13148" i="88" s="1"/>
  <c r="P13149" i="88" a="1"/>
  <c r="P13149" i="88" s="1"/>
  <c r="P13150" i="88" a="1"/>
  <c r="P13150" i="88"/>
  <c r="P13151" i="88" a="1"/>
  <c r="P13151" i="88"/>
  <c r="P13152" i="88" a="1"/>
  <c r="P13152" i="88" s="1"/>
  <c r="P13153" i="88" a="1"/>
  <c r="P13153" i="88"/>
  <c r="P13154" i="88" a="1"/>
  <c r="P13154" i="88" s="1"/>
  <c r="P13155" i="88" a="1"/>
  <c r="P13155" i="88"/>
  <c r="P13156" i="88" a="1"/>
  <c r="P13156" i="88" s="1"/>
  <c r="P13157" i="88" a="1"/>
  <c r="P13157" i="88"/>
  <c r="P13158" i="88" a="1"/>
  <c r="P13158" i="88" s="1"/>
  <c r="P13159" i="88" a="1"/>
  <c r="P13159" i="88"/>
  <c r="P13160" i="88" a="1"/>
  <c r="P13160" i="88" s="1"/>
  <c r="P13161" i="88" a="1"/>
  <c r="P13161" i="88" s="1"/>
  <c r="P13162" i="88" a="1"/>
  <c r="P13162" i="88" s="1"/>
  <c r="P13163" i="88" a="1"/>
  <c r="P13163" i="88"/>
  <c r="P13164" i="88" a="1"/>
  <c r="P13164" i="88" s="1"/>
  <c r="P13165" i="88" a="1"/>
  <c r="P13165" i="88"/>
  <c r="P13166" i="88" a="1"/>
  <c r="P13166" i="88"/>
  <c r="P13167" i="88" a="1"/>
  <c r="P13167" i="88"/>
  <c r="P13168" i="88" a="1"/>
  <c r="P13168" i="88" s="1"/>
  <c r="P13169" i="88" a="1"/>
  <c r="P13169" i="88" s="1"/>
  <c r="P13170" i="88" a="1"/>
  <c r="P13170" i="88" s="1"/>
  <c r="P13171" i="88" a="1"/>
  <c r="P13171" i="88" s="1"/>
  <c r="P13172" i="88" a="1"/>
  <c r="P13172" i="88" s="1"/>
  <c r="P13173" i="88" a="1"/>
  <c r="P13173" i="88" s="1"/>
  <c r="P13174" i="88" a="1"/>
  <c r="P13174" i="88" s="1"/>
  <c r="P13175" i="88" a="1"/>
  <c r="P13175" i="88"/>
  <c r="P13176" i="88" a="1"/>
  <c r="P13176" i="88" s="1"/>
  <c r="P13177" i="88" a="1"/>
  <c r="P13177" i="88" s="1"/>
  <c r="P13178" i="88" a="1"/>
  <c r="P13178" i="88"/>
  <c r="P13179" i="88" a="1"/>
  <c r="P13179" i="88" s="1"/>
  <c r="P13180" i="88" a="1"/>
  <c r="P13180" i="88" s="1"/>
  <c r="P13181" i="88" a="1"/>
  <c r="P13181" i="88"/>
  <c r="P13182" i="88" a="1"/>
  <c r="P13182" i="88" s="1"/>
  <c r="P13183" i="88" a="1"/>
  <c r="P13183" i="88" s="1"/>
  <c r="P13184" i="88" a="1"/>
  <c r="P13184" i="88" s="1"/>
  <c r="P13185" i="88" a="1"/>
  <c r="P13185" i="88" s="1"/>
  <c r="P13186" i="88" a="1"/>
  <c r="P13186" i="88" s="1"/>
  <c r="P13187" i="88" a="1"/>
  <c r="P13187" i="88" s="1"/>
  <c r="P13188" i="88" a="1"/>
  <c r="P13188" i="88" s="1"/>
  <c r="P13189" i="88" a="1"/>
  <c r="P13189" i="88"/>
  <c r="P13190" i="88" a="1"/>
  <c r="P13190" i="88" s="1"/>
  <c r="P13191" i="88" a="1"/>
  <c r="P13191" i="88"/>
  <c r="P13192" i="88" a="1"/>
  <c r="P13192" i="88" s="1"/>
  <c r="P13193" i="88" a="1"/>
  <c r="P13193" i="88"/>
  <c r="P13194" i="88" a="1"/>
  <c r="P13194" i="88" s="1"/>
  <c r="P13195" i="88" a="1"/>
  <c r="P13195" i="88"/>
  <c r="P13196" i="88" a="1"/>
  <c r="P13196" i="88" s="1"/>
  <c r="P13197" i="88" a="1"/>
  <c r="P13197" i="88" s="1"/>
  <c r="P13198" i="88" a="1"/>
  <c r="P13198" i="88" s="1"/>
  <c r="P13199" i="88" a="1"/>
  <c r="P13199" i="88" s="1"/>
  <c r="P13200" i="88" a="1"/>
  <c r="P13200" i="88" s="1"/>
  <c r="P13201" i="88" a="1"/>
  <c r="P13201" i="88"/>
  <c r="P13202" i="88" a="1"/>
  <c r="P13202" i="88" s="1"/>
  <c r="P13203" i="88" a="1"/>
  <c r="P13203" i="88" s="1"/>
  <c r="P13204" i="88" a="1"/>
  <c r="P13204" i="88" s="1"/>
  <c r="P13205" i="88" a="1"/>
  <c r="P13205" i="88"/>
  <c r="P13206" i="88" a="1"/>
  <c r="P13206" i="88" s="1"/>
  <c r="P13207" i="88" a="1"/>
  <c r="P13207" i="88" s="1"/>
  <c r="P13208" i="88" a="1"/>
  <c r="P13208" i="88" s="1"/>
  <c r="P13209" i="88" a="1"/>
  <c r="P13209" i="88" s="1"/>
  <c r="P13210" i="88" a="1"/>
  <c r="P13210" i="88" s="1"/>
  <c r="P13211" i="88" a="1"/>
  <c r="P13211" i="88" s="1"/>
  <c r="P13212" i="88" a="1"/>
  <c r="P13212" i="88" s="1"/>
  <c r="P13213" i="88" a="1"/>
  <c r="P13213" i="88"/>
  <c r="P13214" i="88" a="1"/>
  <c r="P13214" i="88" s="1"/>
  <c r="P13215" i="88" a="1"/>
  <c r="P13215" i="88" s="1"/>
  <c r="P13216" i="88" a="1"/>
  <c r="P13216" i="88" s="1"/>
  <c r="P13217" i="88" a="1"/>
  <c r="P13217" i="88" s="1"/>
  <c r="P13218" i="88" a="1"/>
  <c r="P13218" i="88" s="1"/>
  <c r="P13219" i="88" a="1"/>
  <c r="P13219" i="88" s="1"/>
  <c r="P13220" i="88" a="1"/>
  <c r="P13220" i="88" s="1"/>
  <c r="P13221" i="88" a="1"/>
  <c r="P13221" i="88"/>
  <c r="P13222" i="88" a="1"/>
  <c r="P13222" i="88" s="1"/>
  <c r="P13223" i="88" a="1"/>
  <c r="P13223" i="88" s="1"/>
  <c r="P13224" i="88" a="1"/>
  <c r="P13224" i="88" s="1"/>
  <c r="P13225" i="88" a="1"/>
  <c r="P13225" i="88"/>
  <c r="P13226" i="88" a="1"/>
  <c r="P13226" i="88" s="1"/>
  <c r="P13227" i="88" a="1"/>
  <c r="P13227" i="88"/>
  <c r="P13228" i="88" a="1"/>
  <c r="P13228" i="88" s="1"/>
  <c r="P13229" i="88" a="1"/>
  <c r="P13229" i="88" s="1"/>
  <c r="P13230" i="88" a="1"/>
  <c r="P13230" i="88" s="1"/>
  <c r="P13231" i="88" a="1"/>
  <c r="P13231" i="88"/>
  <c r="P13232" i="88" a="1"/>
  <c r="P13232" i="88" s="1"/>
  <c r="P13233" i="88" a="1"/>
  <c r="P13233" i="88" s="1"/>
  <c r="P13234" i="88" a="1"/>
  <c r="P13234" i="88" s="1"/>
  <c r="P13235" i="88" a="1"/>
  <c r="P13235" i="88"/>
  <c r="P13236" i="88" a="1"/>
  <c r="P13236" i="88" s="1"/>
  <c r="P13237" i="88" a="1"/>
  <c r="P13237" i="88" s="1"/>
  <c r="P13238" i="88" a="1"/>
  <c r="P13238" i="88" s="1"/>
  <c r="P13239" i="88" a="1"/>
  <c r="P13239" i="88" s="1"/>
  <c r="P13240" i="88" a="1"/>
  <c r="P13240" i="88"/>
  <c r="P13241" i="88" a="1"/>
  <c r="P13241" i="88"/>
  <c r="P13242" i="88" a="1"/>
  <c r="P13242" i="88" s="1"/>
  <c r="P13243" i="88" a="1"/>
  <c r="P13243" i="88" s="1"/>
  <c r="P13244" i="88" a="1"/>
  <c r="P13244" i="88" s="1"/>
  <c r="P13245" i="88" a="1"/>
  <c r="P13245" i="88" s="1"/>
  <c r="P13246" i="88" a="1"/>
  <c r="P13246" i="88" s="1"/>
  <c r="P13247" i="88" a="1"/>
  <c r="P13247" i="88"/>
  <c r="P13248" i="88" a="1"/>
  <c r="P13248" i="88" s="1"/>
  <c r="P13249" i="88" a="1"/>
  <c r="P13249" i="88" s="1"/>
  <c r="P13250" i="88" a="1"/>
  <c r="P13250" i="88" s="1"/>
  <c r="P13251" i="88" a="1"/>
  <c r="P13251" i="88"/>
  <c r="P13252" i="88" a="1"/>
  <c r="P13252" i="88"/>
  <c r="P13253" i="88" a="1"/>
  <c r="P13253" i="88"/>
  <c r="P13254" i="88" a="1"/>
  <c r="P13254" i="88" s="1"/>
  <c r="P13255" i="88" a="1"/>
  <c r="P13255" i="88" s="1"/>
  <c r="P13256" i="88" a="1"/>
  <c r="P13256" i="88" s="1"/>
  <c r="P13257" i="88" a="1"/>
  <c r="P13257" i="88" s="1"/>
  <c r="P13258" i="88" a="1"/>
  <c r="P13258" i="88" s="1"/>
  <c r="P13259" i="88" a="1"/>
  <c r="P13259" i="88"/>
  <c r="P13260" i="88" a="1"/>
  <c r="P13260" i="88" s="1"/>
  <c r="P13261" i="88" a="1"/>
  <c r="P13261" i="88" s="1"/>
  <c r="P13262" i="88" a="1"/>
  <c r="P13262" i="88" s="1"/>
  <c r="P13263" i="88" a="1"/>
  <c r="P13263" i="88" s="1"/>
  <c r="P13264" i="88" a="1"/>
  <c r="P13264" i="88" s="1"/>
  <c r="P13265" i="88" a="1"/>
  <c r="P13265" i="88"/>
  <c r="P13266" i="88" a="1"/>
  <c r="P13266" i="88" s="1"/>
  <c r="P13267" i="88" a="1"/>
  <c r="P13267" i="88" s="1"/>
  <c r="P13268" i="88" a="1"/>
  <c r="P13268" i="88"/>
  <c r="P13269" i="88" a="1"/>
  <c r="P13269" i="88" s="1"/>
  <c r="P13270" i="88" a="1"/>
  <c r="P13270" i="88" s="1"/>
  <c r="P13271" i="88" a="1"/>
  <c r="P13271" i="88"/>
  <c r="P13272" i="88" a="1"/>
  <c r="P13272" i="88" s="1"/>
  <c r="P13273" i="88" a="1"/>
  <c r="P13273" i="88"/>
  <c r="P13274" i="88" a="1"/>
  <c r="P13274" i="88" s="1"/>
  <c r="P13275" i="88" a="1"/>
  <c r="P13275" i="88" s="1"/>
  <c r="P13276" i="88" a="1"/>
  <c r="P13276" i="88"/>
  <c r="P13277" i="88" a="1"/>
  <c r="P13277" i="88" s="1"/>
  <c r="P13278" i="88" a="1"/>
  <c r="P13278" i="88" s="1"/>
  <c r="P13279" i="88" a="1"/>
  <c r="P13279" i="88" s="1"/>
  <c r="P13280" i="88" a="1"/>
  <c r="P13280" i="88" s="1"/>
  <c r="P13281" i="88" a="1"/>
  <c r="P13281" i="88"/>
  <c r="P13282" i="88" a="1"/>
  <c r="P13282" i="88" s="1"/>
  <c r="P13283" i="88" a="1"/>
  <c r="P13283" i="88" s="1"/>
  <c r="P13284" i="88" a="1"/>
  <c r="P13284" i="88" s="1"/>
  <c r="P13285" i="88" a="1"/>
  <c r="P13285" i="88" s="1"/>
  <c r="P13286" i="88" a="1"/>
  <c r="P13286" i="88"/>
  <c r="P13287" i="88" a="1"/>
  <c r="P13287" i="88" s="1"/>
  <c r="P13288" i="88" a="1"/>
  <c r="P13288" i="88" s="1"/>
  <c r="P13289" i="88" a="1"/>
  <c r="P13289" i="88"/>
  <c r="P13290" i="88" a="1"/>
  <c r="P13290" i="88" s="1"/>
  <c r="P13291" i="88" a="1"/>
  <c r="P13291" i="88" s="1"/>
  <c r="P13292" i="88" a="1"/>
  <c r="P13292" i="88" s="1"/>
  <c r="P13293" i="88" a="1"/>
  <c r="P13293" i="88"/>
  <c r="P13294" i="88" a="1"/>
  <c r="P13294" i="88" s="1"/>
  <c r="P13295" i="88" a="1"/>
  <c r="P13295" i="88" s="1"/>
  <c r="P13296" i="88" a="1"/>
  <c r="P13296" i="88" s="1"/>
  <c r="P13297" i="88" a="1"/>
  <c r="P13297" i="88"/>
  <c r="P13298" i="88" a="1"/>
  <c r="P13298" i="88" s="1"/>
  <c r="P13299" i="88" a="1"/>
  <c r="P13299" i="88" s="1"/>
  <c r="P13300" i="88" a="1"/>
  <c r="P13300" i="88" s="1"/>
  <c r="P13301" i="88" a="1"/>
  <c r="P13301" i="88" s="1"/>
  <c r="P13302" i="88" a="1"/>
  <c r="P13302" i="88" s="1"/>
  <c r="P13303" i="88" a="1"/>
  <c r="P13303" i="88" s="1"/>
  <c r="P13304" i="88" a="1"/>
  <c r="P13304" i="88" s="1"/>
  <c r="P13305" i="88" a="1"/>
  <c r="P13305" i="88" s="1"/>
  <c r="P13306" i="88" a="1"/>
  <c r="P13306" i="88"/>
  <c r="P13307" i="88" a="1"/>
  <c r="P13307" i="88"/>
  <c r="P13308" i="88" a="1"/>
  <c r="P13308" i="88" s="1"/>
  <c r="P13309" i="88" a="1"/>
  <c r="P13309" i="88"/>
  <c r="P13310" i="88" a="1"/>
  <c r="P13310" i="88"/>
  <c r="P13311" i="88" a="1"/>
  <c r="P13311" i="88" s="1"/>
  <c r="P13312" i="88" a="1"/>
  <c r="P13312" i="88" s="1"/>
  <c r="P13313" i="88" a="1"/>
  <c r="P13313" i="88" s="1"/>
  <c r="P13314" i="88" a="1"/>
  <c r="P13314" i="88" s="1"/>
  <c r="P13315" i="88" a="1"/>
  <c r="P13315" i="88" s="1"/>
  <c r="P13316" i="88" a="1"/>
  <c r="P13316" i="88" s="1"/>
  <c r="P13317" i="88" a="1"/>
  <c r="P13317" i="88" s="1"/>
  <c r="P13318" i="88" a="1"/>
  <c r="P13318" i="88" s="1"/>
  <c r="P13319" i="88" a="1"/>
  <c r="P13319" i="88" s="1"/>
  <c r="P13320" i="88" a="1"/>
  <c r="P13320" i="88" s="1"/>
  <c r="P13321" i="88" a="1"/>
  <c r="P13321" i="88" s="1"/>
  <c r="P13322" i="88" a="1"/>
  <c r="P13322" i="88" s="1"/>
  <c r="P13323" i="88" a="1"/>
  <c r="P13323" i="88"/>
  <c r="P13324" i="88" a="1"/>
  <c r="P13324" i="88" s="1"/>
  <c r="P13325" i="88" a="1"/>
  <c r="P13325" i="88" s="1"/>
  <c r="P13326" i="88" a="1"/>
  <c r="P13326" i="88" s="1"/>
  <c r="P13327" i="88" a="1"/>
  <c r="P13327" i="88" s="1"/>
  <c r="P13328" i="88" a="1"/>
  <c r="P13328" i="88" s="1"/>
  <c r="P13329" i="88" a="1"/>
  <c r="P13329" i="88" s="1"/>
  <c r="P13330" i="88" a="1"/>
  <c r="P13330" i="88" s="1"/>
  <c r="P13331" i="88" a="1"/>
  <c r="P13331" i="88" s="1"/>
  <c r="P13332" i="88" a="1"/>
  <c r="P13332" i="88" s="1"/>
  <c r="P13333" i="88" a="1"/>
  <c r="P13333" i="88" s="1"/>
  <c r="P13334" i="88" a="1"/>
  <c r="P13334" i="88" s="1"/>
  <c r="P13335" i="88" a="1"/>
  <c r="P13335" i="88" s="1"/>
  <c r="P13336" i="88" a="1"/>
  <c r="P13336" i="88"/>
  <c r="P13337" i="88" a="1"/>
  <c r="P13337" i="88" s="1"/>
  <c r="P13338" i="88" a="1"/>
  <c r="P13338" i="88" s="1"/>
  <c r="P13339" i="88" a="1"/>
  <c r="P13339" i="88"/>
  <c r="P13340" i="88" a="1"/>
  <c r="P13340" i="88"/>
  <c r="P13341" i="88" a="1"/>
  <c r="P13341" i="88" s="1"/>
  <c r="P13342" i="88" a="1"/>
  <c r="P13342" i="88" s="1"/>
  <c r="P13343" i="88" a="1"/>
  <c r="P13343" i="88" s="1"/>
  <c r="P13344" i="88" a="1"/>
  <c r="P13344" i="88" s="1"/>
  <c r="P13345" i="88" a="1"/>
  <c r="P13345" i="88"/>
  <c r="P13346" i="88" a="1"/>
  <c r="P13346" i="88" s="1"/>
  <c r="P13347" i="88" a="1"/>
  <c r="P13347" i="88" s="1"/>
  <c r="P13348" i="88" a="1"/>
  <c r="P13348" i="88"/>
  <c r="P13349" i="88" a="1"/>
  <c r="P13349" i="88"/>
  <c r="P13350" i="88" a="1"/>
  <c r="P13350" i="88" s="1"/>
  <c r="P13351" i="88" a="1"/>
  <c r="P13351" i="88" s="1"/>
  <c r="P13352" i="88" a="1"/>
  <c r="P13352" i="88" s="1"/>
  <c r="P13353" i="88" a="1"/>
  <c r="P13353" i="88"/>
  <c r="P13354" i="88" a="1"/>
  <c r="P13354" i="88" s="1"/>
  <c r="P13355" i="88" a="1"/>
  <c r="P13355" i="88" s="1"/>
  <c r="P13356" i="88" a="1"/>
  <c r="P13356" i="88" s="1"/>
  <c r="P13357" i="88" a="1"/>
  <c r="P13357" i="88" s="1"/>
  <c r="P13358" i="88" a="1"/>
  <c r="P13358" i="88"/>
  <c r="P13359" i="88" a="1"/>
  <c r="P13359" i="88" s="1"/>
  <c r="P13360" i="88" a="1"/>
  <c r="P13360" i="88" s="1"/>
  <c r="P13361" i="88" a="1"/>
  <c r="P13361" i="88"/>
  <c r="P13362" i="88" a="1"/>
  <c r="P13362" i="88" s="1"/>
  <c r="P13363" i="88" a="1"/>
  <c r="P13363" i="88" s="1"/>
  <c r="P13364" i="88" a="1"/>
  <c r="P13364" i="88" s="1"/>
  <c r="P13365" i="88" a="1"/>
  <c r="P13365" i="88" s="1"/>
  <c r="P13366" i="88" a="1"/>
  <c r="P13366" i="88" s="1"/>
  <c r="P13367" i="88" a="1"/>
  <c r="P13367" i="88"/>
  <c r="P13368" i="88" a="1"/>
  <c r="P13368" i="88"/>
  <c r="P13369" i="88" a="1"/>
  <c r="P13369" i="88" s="1"/>
  <c r="P13370" i="88" a="1"/>
  <c r="P13370" i="88" s="1"/>
  <c r="P13371" i="88" a="1"/>
  <c r="P13371" i="88" s="1"/>
  <c r="P13372" i="88" a="1"/>
  <c r="P13372" i="88" s="1"/>
  <c r="P13373" i="88" a="1"/>
  <c r="P13373" i="88"/>
  <c r="P13374" i="88" a="1"/>
  <c r="P13374" i="88" s="1"/>
  <c r="P13375" i="88" a="1"/>
  <c r="P13375" i="88" s="1"/>
  <c r="P13376" i="88" a="1"/>
  <c r="P13376" i="88" s="1"/>
  <c r="P13377" i="88" a="1"/>
  <c r="P13377" i="88" s="1"/>
  <c r="P13378" i="88" a="1"/>
  <c r="P13378" i="88" s="1"/>
  <c r="P13379" i="88" a="1"/>
  <c r="P13379" i="88"/>
  <c r="P13380" i="88" a="1"/>
  <c r="P13380" i="88"/>
  <c r="P13381" i="88" a="1"/>
  <c r="P13381" i="88" s="1"/>
  <c r="P13382" i="88" a="1"/>
  <c r="P13382" i="88" s="1"/>
  <c r="P13383" i="88" a="1"/>
  <c r="P13383" i="88" s="1"/>
  <c r="P13384" i="88" a="1"/>
  <c r="P13384" i="88" s="1"/>
  <c r="P13385" i="88" a="1"/>
  <c r="P13385" i="88" s="1"/>
  <c r="P13386" i="88" a="1"/>
  <c r="P13386" i="88"/>
  <c r="P13387" i="88" a="1"/>
  <c r="P13387" i="88" s="1"/>
  <c r="P13388" i="88" a="1"/>
  <c r="P13388" i="88" s="1"/>
  <c r="P13389" i="88" a="1"/>
  <c r="P13389" i="88" s="1"/>
  <c r="P13390" i="88" a="1"/>
  <c r="P13390" i="88" s="1"/>
  <c r="P13391" i="88" a="1"/>
  <c r="P13391" i="88"/>
  <c r="P13392" i="88" a="1"/>
  <c r="P13392" i="88" s="1"/>
  <c r="P13393" i="88" a="1"/>
  <c r="P13393" i="88" s="1"/>
  <c r="P13394" i="88" a="1"/>
  <c r="P13394" i="88" s="1"/>
  <c r="P13395" i="88" a="1"/>
  <c r="P13395" i="88" s="1"/>
  <c r="P13396" i="88" a="1"/>
  <c r="P13396" i="88" s="1"/>
  <c r="P13397" i="88" a="1"/>
  <c r="P13397" i="88"/>
  <c r="P13398" i="88" a="1"/>
  <c r="P13398" i="88"/>
  <c r="P13399" i="88" a="1"/>
  <c r="P13399" i="88" s="1"/>
  <c r="P13400" i="88" a="1"/>
  <c r="P13400" i="88" s="1"/>
  <c r="P13401" i="88" a="1"/>
  <c r="P13401" i="88" s="1"/>
  <c r="P13402" i="88" a="1"/>
  <c r="P13402" i="88" s="1"/>
  <c r="P13403" i="88" a="1"/>
  <c r="P13403" i="88" s="1"/>
  <c r="P13404" i="88" a="1"/>
  <c r="P13404" i="88"/>
  <c r="P13405" i="88" a="1"/>
  <c r="P13405" i="88" s="1"/>
  <c r="P13406" i="88" a="1"/>
  <c r="P13406" i="88" s="1"/>
  <c r="P13407" i="88" a="1"/>
  <c r="P13407" i="88" s="1"/>
  <c r="P13408" i="88" a="1"/>
  <c r="P13408" i="88" s="1"/>
  <c r="P13409" i="88" a="1"/>
  <c r="P13409" i="88"/>
  <c r="P13410" i="88" a="1"/>
  <c r="P13410" i="88" s="1"/>
  <c r="P13411" i="88" a="1"/>
  <c r="P13411" i="88" s="1"/>
  <c r="P13412" i="88" a="1"/>
  <c r="P13412" i="88" s="1"/>
  <c r="P13413" i="88" a="1"/>
  <c r="P13413" i="88" s="1"/>
  <c r="P13414" i="88" a="1"/>
  <c r="P13414" i="88" s="1"/>
  <c r="P13415" i="88" a="1"/>
  <c r="P13415" i="88"/>
  <c r="P13416" i="88" a="1"/>
  <c r="P13416" i="88"/>
  <c r="P13417" i="88" a="1"/>
  <c r="P13417" i="88" s="1"/>
  <c r="P13418" i="88" a="1"/>
  <c r="P13418" i="88" s="1"/>
  <c r="P13419" i="88" a="1"/>
  <c r="P13419" i="88" s="1"/>
  <c r="P13420" i="88" a="1"/>
  <c r="P13420" i="88" s="1"/>
  <c r="P13421" i="88" a="1"/>
  <c r="P13421" i="88" s="1"/>
  <c r="P13422" i="88" a="1"/>
  <c r="P13422" i="88"/>
  <c r="P13423" i="88" a="1"/>
  <c r="P13423" i="88" s="1"/>
  <c r="P13424" i="88" a="1"/>
  <c r="P13424" i="88" s="1"/>
  <c r="P13425" i="88" a="1"/>
  <c r="P13425" i="88" s="1"/>
  <c r="P13426" i="88" a="1"/>
  <c r="P13426" i="88" s="1"/>
  <c r="P13427" i="88" a="1"/>
  <c r="P13427" i="88" s="1"/>
  <c r="P13428" i="88" a="1"/>
  <c r="P13428" i="88" s="1"/>
  <c r="P13429" i="88" a="1"/>
  <c r="P13429" i="88" s="1"/>
  <c r="P13430" i="88" a="1"/>
  <c r="P13430" i="88" s="1"/>
  <c r="P13431" i="88" a="1"/>
  <c r="P13431" i="88" s="1"/>
  <c r="P13432" i="88" a="1"/>
  <c r="P13432" i="88" s="1"/>
  <c r="P13433" i="88" a="1"/>
  <c r="P13433" i="88"/>
  <c r="P13434" i="88" a="1"/>
  <c r="P13434" i="88" s="1"/>
  <c r="P13435" i="88" a="1"/>
  <c r="P13435" i="88" s="1"/>
  <c r="P13436" i="88" a="1"/>
  <c r="P13436" i="88" s="1"/>
  <c r="P13437" i="88" a="1"/>
  <c r="P13437" i="88" s="1"/>
  <c r="P13438" i="88" a="1"/>
  <c r="P13438" i="88" s="1"/>
  <c r="P13439" i="88" a="1"/>
  <c r="P13439" i="88" s="1"/>
  <c r="P13440" i="88" a="1"/>
  <c r="P13440" i="88"/>
  <c r="P13441" i="88" a="1"/>
  <c r="P13441" i="88" s="1"/>
  <c r="P13442" i="88" a="1"/>
  <c r="P13442" i="88" s="1"/>
  <c r="P13443" i="88" a="1"/>
  <c r="P13443" i="88" s="1"/>
  <c r="P13444" i="88" a="1"/>
  <c r="P13444" i="88" s="1"/>
  <c r="P13445" i="88" a="1"/>
  <c r="P13445" i="88" s="1"/>
  <c r="P13446" i="88" a="1"/>
  <c r="P13446" i="88" s="1"/>
  <c r="P13447" i="88" a="1"/>
  <c r="P13447" i="88" s="1"/>
  <c r="P13448" i="88" a="1"/>
  <c r="P13448" i="88" s="1"/>
  <c r="P13449" i="88" a="1"/>
  <c r="P13449" i="88" s="1"/>
  <c r="P13450" i="88" a="1"/>
  <c r="P13450" i="88" s="1"/>
  <c r="P13451" i="88" a="1"/>
  <c r="P13451" i="88"/>
  <c r="P13452" i="88" a="1"/>
  <c r="P13452" i="88" s="1"/>
  <c r="P13453" i="88" a="1"/>
  <c r="P13453" i="88" s="1"/>
  <c r="P13454" i="88" a="1"/>
  <c r="P13454" i="88" s="1"/>
  <c r="P13455" i="88" a="1"/>
  <c r="P13455" i="88" s="1"/>
  <c r="P13456" i="88" a="1"/>
  <c r="P13456" i="88" s="1"/>
  <c r="P13457" i="88" a="1"/>
  <c r="P13457" i="88" s="1"/>
  <c r="P13458" i="88" a="1"/>
  <c r="P13458" i="88"/>
  <c r="P13459" i="88" a="1"/>
  <c r="P13459" i="88" s="1"/>
  <c r="P13460" i="88" a="1"/>
  <c r="P13460" i="88" s="1"/>
  <c r="P13461" i="88" a="1"/>
  <c r="P13461" i="88" s="1"/>
  <c r="P13462" i="88" a="1"/>
  <c r="P13462" i="88" s="1"/>
  <c r="P13463" i="88" a="1"/>
  <c r="P13463" i="88" s="1"/>
  <c r="P13464" i="88" a="1"/>
  <c r="P13464" i="88" s="1"/>
  <c r="P13465" i="88" a="1"/>
  <c r="P13465" i="88" s="1"/>
  <c r="P13466" i="88" a="1"/>
  <c r="P13466" i="88" s="1"/>
  <c r="P13467" i="88" a="1"/>
  <c r="P13467" i="88" s="1"/>
  <c r="P13468" i="88" a="1"/>
  <c r="P13468" i="88" s="1"/>
  <c r="P13469" i="88" a="1"/>
  <c r="P13469" i="88"/>
  <c r="P13470" i="88" a="1"/>
  <c r="P13470" i="88" s="1"/>
  <c r="P13471" i="88" a="1"/>
  <c r="P13471" i="88" s="1"/>
  <c r="P13472" i="88" a="1"/>
  <c r="P13472" i="88" s="1"/>
  <c r="P13473" i="88" a="1"/>
  <c r="P13473" i="88" s="1"/>
  <c r="P13474" i="88" a="1"/>
  <c r="P13474" i="88" s="1"/>
  <c r="P13475" i="88" a="1"/>
  <c r="P13475" i="88" s="1"/>
  <c r="P13476" i="88" a="1"/>
  <c r="P13476" i="88"/>
  <c r="P13477" i="88" a="1"/>
  <c r="P13477" i="88" s="1"/>
  <c r="P13478" i="88" a="1"/>
  <c r="P13478" i="88" s="1"/>
  <c r="P13479" i="88" a="1"/>
  <c r="P13479" i="88" s="1"/>
  <c r="P13480" i="88" a="1"/>
  <c r="P13480" i="88" s="1"/>
  <c r="P13481" i="88" a="1"/>
  <c r="P13481" i="88" s="1"/>
  <c r="P13482" i="88" a="1"/>
  <c r="P13482" i="88" s="1"/>
  <c r="P13483" i="88" a="1"/>
  <c r="P13483" i="88" s="1"/>
  <c r="P13484" i="88" a="1"/>
  <c r="P13484" i="88" s="1"/>
  <c r="P13485" i="88" a="1"/>
  <c r="P13485" i="88" s="1"/>
  <c r="P13486" i="88" a="1"/>
  <c r="P13486" i="88" s="1"/>
  <c r="P13487" i="88" a="1"/>
  <c r="P13487" i="88"/>
  <c r="P13488" i="88" a="1"/>
  <c r="P13488" i="88" s="1"/>
  <c r="P13489" i="88" a="1"/>
  <c r="P13489" i="88" s="1"/>
  <c r="P13490" i="88" a="1"/>
  <c r="P13490" i="88" s="1"/>
  <c r="P13491" i="88" a="1"/>
  <c r="P13491" i="88" s="1"/>
  <c r="P13492" i="88" a="1"/>
  <c r="P13492" i="88" s="1"/>
  <c r="P13493" i="88" a="1"/>
  <c r="P13493" i="88" s="1"/>
  <c r="P13494" i="88" a="1"/>
  <c r="P13494" i="88"/>
  <c r="P13495" i="88" a="1"/>
  <c r="P13495" i="88" s="1"/>
  <c r="P13496" i="88" a="1"/>
  <c r="P13496" i="88" s="1"/>
  <c r="P13497" i="88" a="1"/>
  <c r="P13497" i="88" s="1"/>
  <c r="P13498" i="88" a="1"/>
  <c r="P13498" i="88" s="1"/>
  <c r="P13499" i="88" a="1"/>
  <c r="P13499" i="88" s="1"/>
  <c r="P13500" i="88" a="1"/>
  <c r="P13500" i="88"/>
  <c r="P13501" i="88" a="1"/>
  <c r="P13501" i="88" s="1"/>
  <c r="P13502" i="88" a="1"/>
  <c r="P13502" i="88" s="1"/>
  <c r="P13503" i="88" a="1"/>
  <c r="P13503" i="88" s="1"/>
  <c r="P13504" i="88" a="1"/>
  <c r="P13504" i="88" s="1"/>
  <c r="P13505" i="88" a="1"/>
  <c r="P13505" i="88" s="1"/>
  <c r="P13506" i="88" a="1"/>
  <c r="P13506" i="88" s="1"/>
  <c r="P13507" i="88" a="1"/>
  <c r="P13507" i="88" s="1"/>
  <c r="P13508" i="88" a="1"/>
  <c r="P13508" i="88" s="1"/>
  <c r="P13509" i="88" a="1"/>
  <c r="P13509" i="88" s="1"/>
  <c r="P13510" i="88" a="1"/>
  <c r="P13510" i="88" s="1"/>
  <c r="P13511" i="88" a="1"/>
  <c r="P13511" i="88" s="1"/>
  <c r="P13512" i="88" a="1"/>
  <c r="P13512" i="88" s="1"/>
  <c r="P13513" i="88" a="1"/>
  <c r="P13513" i="88" s="1"/>
  <c r="P13514" i="88" a="1"/>
  <c r="P13514" i="88" s="1"/>
  <c r="P13515" i="88" a="1"/>
  <c r="P13515" i="88" s="1"/>
  <c r="P13516" i="88" a="1"/>
  <c r="P13516" i="88" s="1"/>
  <c r="P13517" i="88" a="1"/>
  <c r="P13517" i="88" s="1"/>
  <c r="P13518" i="88" a="1"/>
  <c r="P13518" i="88"/>
  <c r="P13519" i="88" a="1"/>
  <c r="P13519" i="88" s="1"/>
  <c r="P13520" i="88" a="1"/>
  <c r="P13520" i="88" s="1"/>
  <c r="P13521" i="88" a="1"/>
  <c r="P13521" i="88" s="1"/>
  <c r="P13522" i="88" a="1"/>
  <c r="P13522" i="88" s="1"/>
  <c r="P13523" i="88" a="1"/>
  <c r="P13523" i="88" s="1"/>
  <c r="P13524" i="88" a="1"/>
  <c r="P13524" i="88"/>
  <c r="P13525" i="88" a="1"/>
  <c r="P13525" i="88" s="1"/>
  <c r="P13526" i="88" a="1"/>
  <c r="P13526" i="88" s="1"/>
  <c r="P13527" i="88" a="1"/>
  <c r="P13527" i="88" s="1"/>
  <c r="P13528" i="88" a="1"/>
  <c r="P13528" i="88" s="1"/>
  <c r="P13529" i="88" a="1"/>
  <c r="P13529" i="88" s="1"/>
  <c r="P13530" i="88" a="1"/>
  <c r="P13530" i="88"/>
  <c r="P13531" i="88" a="1"/>
  <c r="P13531" i="88" s="1"/>
  <c r="P13532" i="88" a="1"/>
  <c r="P13532" i="88" s="1"/>
  <c r="P13533" i="88" a="1"/>
  <c r="P13533" i="88" s="1"/>
  <c r="P13534" i="88" a="1"/>
  <c r="P13534" i="88" s="1"/>
  <c r="P13535" i="88" a="1"/>
  <c r="P13535" i="88" s="1"/>
  <c r="P13536" i="88" a="1"/>
  <c r="P13536" i="88" s="1"/>
  <c r="P13537" i="88" a="1"/>
  <c r="P13537" i="88" s="1"/>
  <c r="P13538" i="88" a="1"/>
  <c r="P13538" i="88" s="1"/>
  <c r="P13539" i="88" a="1"/>
  <c r="P13539" i="88" s="1"/>
  <c r="P13540" i="88" a="1"/>
  <c r="P13540" i="88" s="1"/>
  <c r="P13541" i="88" a="1"/>
  <c r="P13541" i="88" s="1"/>
  <c r="P13542" i="88" a="1"/>
  <c r="P13542" i="88"/>
  <c r="P13543" i="88" a="1"/>
  <c r="P13543" i="88" s="1"/>
  <c r="P13544" i="88" a="1"/>
  <c r="P13544" i="88" s="1"/>
  <c r="P13545" i="88" a="1"/>
  <c r="P13545" i="88" s="1"/>
  <c r="P13546" i="88" a="1"/>
  <c r="P13546" i="88" s="1"/>
  <c r="P13547" i="88" a="1"/>
  <c r="P13547" i="88" s="1"/>
  <c r="P13548" i="88" a="1"/>
  <c r="P13548" i="88" s="1"/>
  <c r="P13549" i="88" a="1"/>
  <c r="P13549" i="88" s="1"/>
  <c r="P13550" i="88" a="1"/>
  <c r="P13550" i="88" s="1"/>
  <c r="P13551" i="88" a="1"/>
  <c r="P13551" i="88" s="1"/>
  <c r="P13552" i="88" a="1"/>
  <c r="P13552" i="88" s="1"/>
  <c r="P13553" i="88" a="1"/>
  <c r="P13553" i="88" s="1"/>
  <c r="P13554" i="88" a="1"/>
  <c r="P13554" i="88"/>
  <c r="P13555" i="88" a="1"/>
  <c r="P13555" i="88" s="1"/>
  <c r="P13556" i="88" a="1"/>
  <c r="P13556" i="88" s="1"/>
  <c r="P13557" i="88" a="1"/>
  <c r="P13557" i="88" s="1"/>
  <c r="P13558" i="88" a="1"/>
  <c r="P13558" i="88" s="1"/>
  <c r="P13559" i="88" a="1"/>
  <c r="P13559" i="88" s="1"/>
  <c r="P13560" i="88" a="1"/>
  <c r="P13560" i="88" s="1"/>
  <c r="P13561" i="88" a="1"/>
  <c r="P13561" i="88" s="1"/>
  <c r="P13562" i="88" a="1"/>
  <c r="P13562" i="88" s="1"/>
  <c r="P13563" i="88" a="1"/>
  <c r="P13563" i="88" s="1"/>
  <c r="P13564" i="88" a="1"/>
  <c r="P13564" i="88" s="1"/>
  <c r="P13565" i="88" a="1"/>
  <c r="P13565" i="88" s="1"/>
  <c r="P13566" i="88" a="1"/>
  <c r="P13566" i="88" s="1"/>
  <c r="P13567" i="88" a="1"/>
  <c r="P13567" i="88" s="1"/>
  <c r="P13568" i="88" a="1"/>
  <c r="P13568" i="88" s="1"/>
  <c r="P13569" i="88" a="1"/>
  <c r="P13569" i="88" s="1"/>
  <c r="P13570" i="88" a="1"/>
  <c r="P13570" i="88" s="1"/>
  <c r="P13571" i="88" a="1"/>
  <c r="P13571" i="88" s="1"/>
  <c r="P13572" i="88" a="1"/>
  <c r="P13572" i="88" s="1"/>
  <c r="P13573" i="88" a="1"/>
  <c r="P13573" i="88" s="1"/>
  <c r="P13574" i="88" a="1"/>
  <c r="P13574" i="88" s="1"/>
  <c r="P13575" i="88" a="1"/>
  <c r="P13575" i="88" s="1"/>
  <c r="P13576" i="88" a="1"/>
  <c r="P13576" i="88" s="1"/>
  <c r="P13577" i="88" a="1"/>
  <c r="P13577" i="88" s="1"/>
  <c r="K75" i="34"/>
  <c r="J75" i="34"/>
  <c r="I75" i="34"/>
  <c r="H75" i="34"/>
  <c r="G75" i="34"/>
  <c r="F75" i="34"/>
  <c r="E75" i="34"/>
  <c r="D75" i="34"/>
  <c r="C75" i="34"/>
  <c r="K18" i="34" l="1"/>
  <c r="J18" i="34"/>
  <c r="I18" i="34"/>
  <c r="H18" i="34"/>
  <c r="G18" i="34"/>
  <c r="F18" i="34"/>
  <c r="E18" i="34"/>
  <c r="D18" i="34"/>
  <c r="C18" i="34"/>
  <c r="K17" i="34"/>
  <c r="J17" i="34"/>
  <c r="I17" i="34"/>
  <c r="H17" i="34"/>
  <c r="G17" i="34"/>
  <c r="F17" i="34"/>
  <c r="K16" i="34"/>
  <c r="J16" i="34"/>
  <c r="I16" i="34"/>
  <c r="H16" i="34"/>
  <c r="G16" i="34"/>
  <c r="F16" i="34"/>
  <c r="K15" i="34"/>
  <c r="J15" i="34"/>
  <c r="I15" i="34"/>
  <c r="H15" i="34"/>
  <c r="G15" i="34"/>
  <c r="F15" i="34"/>
  <c r="K14" i="34"/>
  <c r="J14" i="34"/>
  <c r="I14" i="34"/>
  <c r="H14" i="34"/>
  <c r="G14" i="34"/>
  <c r="F14" i="34"/>
  <c r="K13" i="34"/>
  <c r="J13" i="34"/>
  <c r="I13" i="34"/>
  <c r="H13" i="34"/>
  <c r="G13" i="34"/>
  <c r="F13" i="34"/>
  <c r="K12" i="34"/>
  <c r="J12" i="34"/>
  <c r="I12" i="34"/>
  <c r="H12" i="34"/>
  <c r="G12" i="34"/>
  <c r="F12" i="34"/>
  <c r="K11" i="34"/>
  <c r="J11" i="34"/>
  <c r="I11" i="34"/>
  <c r="H11" i="34"/>
  <c r="G11" i="34"/>
  <c r="F11" i="34"/>
  <c r="K10" i="34"/>
  <c r="J10" i="34"/>
  <c r="I10" i="34"/>
  <c r="H10" i="34"/>
  <c r="G10" i="34"/>
  <c r="F10" i="34"/>
  <c r="K9" i="34"/>
  <c r="J9" i="34"/>
  <c r="I9" i="34"/>
  <c r="H9" i="34"/>
  <c r="G9" i="34"/>
  <c r="F9" i="34"/>
  <c r="K8" i="34"/>
  <c r="J8" i="34"/>
  <c r="I8" i="34"/>
  <c r="H8" i="34"/>
  <c r="G8" i="34"/>
  <c r="F8" i="34"/>
  <c r="K7" i="34"/>
  <c r="J7" i="34"/>
  <c r="I7" i="34"/>
  <c r="H7" i="34"/>
  <c r="G7" i="34"/>
  <c r="F7" i="34"/>
  <c r="B75" i="34" l="1"/>
  <c r="B74" i="34"/>
  <c r="B73" i="34"/>
  <c r="B72" i="34"/>
  <c r="B71" i="34"/>
  <c r="B70" i="34"/>
  <c r="B69" i="34"/>
  <c r="B68" i="34"/>
  <c r="B67" i="34"/>
  <c r="B66" i="34"/>
  <c r="B65" i="34"/>
  <c r="B64" i="34"/>
  <c r="B63" i="34"/>
  <c r="B62" i="34"/>
  <c r="B61" i="34"/>
  <c r="B60" i="34"/>
  <c r="B59" i="34"/>
  <c r="B58" i="34"/>
  <c r="B57" i="34"/>
  <c r="B56" i="34"/>
  <c r="B55" i="34"/>
  <c r="B54" i="34"/>
  <c r="B53" i="34"/>
  <c r="B52" i="34"/>
  <c r="B51" i="34"/>
  <c r="B50" i="34"/>
  <c r="B49" i="34"/>
  <c r="B48" i="34"/>
  <c r="B47" i="34"/>
  <c r="B46" i="34"/>
  <c r="B45" i="34"/>
  <c r="B44" i="34"/>
  <c r="B43" i="34"/>
  <c r="B42" i="34"/>
  <c r="B41" i="34"/>
  <c r="B40" i="34"/>
  <c r="B39" i="34"/>
  <c r="B38" i="34"/>
  <c r="B37" i="34"/>
  <c r="B36" i="34"/>
  <c r="B35" i="34"/>
  <c r="B34" i="34"/>
  <c r="B33" i="34"/>
  <c r="B32" i="34"/>
  <c r="B31" i="34"/>
  <c r="B30" i="34"/>
  <c r="B29" i="34"/>
  <c r="B28" i="34"/>
  <c r="B27" i="34"/>
  <c r="B26" i="34"/>
  <c r="B25" i="34"/>
  <c r="B24" i="34"/>
  <c r="H26" i="34" l="1"/>
  <c r="G26" i="34"/>
  <c r="F26" i="34"/>
  <c r="K26" i="34"/>
  <c r="J26" i="34"/>
  <c r="I26" i="34"/>
  <c r="H62" i="34"/>
  <c r="G62" i="34"/>
  <c r="F62" i="34"/>
  <c r="K62" i="34"/>
  <c r="J62" i="34"/>
  <c r="I62" i="34"/>
  <c r="K39" i="34"/>
  <c r="J39" i="34"/>
  <c r="I39" i="34"/>
  <c r="H39" i="34"/>
  <c r="G39" i="34"/>
  <c r="F39" i="34"/>
  <c r="K28" i="34"/>
  <c r="H28" i="34"/>
  <c r="J28" i="34"/>
  <c r="I28" i="34"/>
  <c r="F28" i="34"/>
  <c r="G28" i="34"/>
  <c r="K52" i="34"/>
  <c r="H52" i="34"/>
  <c r="J52" i="34"/>
  <c r="I52" i="34"/>
  <c r="F52" i="34"/>
  <c r="G52" i="34"/>
  <c r="K64" i="34"/>
  <c r="H64" i="34"/>
  <c r="J64" i="34"/>
  <c r="I64" i="34"/>
  <c r="F64" i="34"/>
  <c r="G64" i="34"/>
  <c r="K65" i="34"/>
  <c r="J65" i="34"/>
  <c r="I65" i="34"/>
  <c r="G65" i="34"/>
  <c r="H65" i="34"/>
  <c r="F65" i="34"/>
  <c r="H66" i="34"/>
  <c r="G66" i="34"/>
  <c r="F66" i="34"/>
  <c r="K66" i="34"/>
  <c r="J66" i="34"/>
  <c r="I66" i="34"/>
  <c r="H50" i="34"/>
  <c r="G50" i="34"/>
  <c r="F50" i="34"/>
  <c r="K50" i="34"/>
  <c r="J50" i="34"/>
  <c r="I50" i="34"/>
  <c r="K27" i="34"/>
  <c r="J27" i="34"/>
  <c r="I27" i="34"/>
  <c r="H27" i="34"/>
  <c r="G27" i="34"/>
  <c r="F27" i="34"/>
  <c r="K51" i="34"/>
  <c r="J51" i="34"/>
  <c r="I51" i="34"/>
  <c r="H51" i="34"/>
  <c r="G51" i="34"/>
  <c r="F51" i="34"/>
  <c r="K63" i="34"/>
  <c r="J63" i="34"/>
  <c r="I63" i="34"/>
  <c r="H63" i="34"/>
  <c r="G63" i="34"/>
  <c r="F63" i="34"/>
  <c r="K40" i="34"/>
  <c r="H40" i="34"/>
  <c r="J40" i="34"/>
  <c r="I40" i="34"/>
  <c r="F40" i="34"/>
  <c r="G40" i="34"/>
  <c r="K29" i="34"/>
  <c r="I29" i="34"/>
  <c r="J29" i="34"/>
  <c r="H29" i="34"/>
  <c r="G29" i="34"/>
  <c r="F29" i="34"/>
  <c r="K41" i="34"/>
  <c r="I41" i="34"/>
  <c r="J41" i="34"/>
  <c r="H41" i="34"/>
  <c r="G41" i="34"/>
  <c r="F41" i="34"/>
  <c r="K53" i="34"/>
  <c r="I53" i="34"/>
  <c r="J53" i="34"/>
  <c r="H53" i="34"/>
  <c r="G53" i="34"/>
  <c r="F53" i="34"/>
  <c r="H30" i="34"/>
  <c r="G30" i="34"/>
  <c r="F30" i="34"/>
  <c r="K30" i="34"/>
  <c r="J30" i="34"/>
  <c r="I30" i="34"/>
  <c r="H42" i="34"/>
  <c r="G42" i="34"/>
  <c r="F42" i="34"/>
  <c r="K42" i="34"/>
  <c r="J42" i="34"/>
  <c r="I42" i="34"/>
  <c r="H54" i="34"/>
  <c r="G54" i="34"/>
  <c r="F54" i="34"/>
  <c r="K54" i="34"/>
  <c r="J54" i="34"/>
  <c r="I54" i="34"/>
  <c r="K31" i="34"/>
  <c r="J31" i="34"/>
  <c r="I31" i="34"/>
  <c r="H31" i="34"/>
  <c r="G31" i="34"/>
  <c r="F31" i="34"/>
  <c r="K43" i="34"/>
  <c r="J43" i="34"/>
  <c r="I43" i="34"/>
  <c r="H43" i="34"/>
  <c r="G43" i="34"/>
  <c r="F43" i="34"/>
  <c r="K55" i="34"/>
  <c r="J55" i="34"/>
  <c r="I55" i="34"/>
  <c r="H55" i="34"/>
  <c r="G55" i="34"/>
  <c r="F55" i="34"/>
  <c r="K67" i="34"/>
  <c r="J67" i="34"/>
  <c r="I67" i="34"/>
  <c r="H67" i="34"/>
  <c r="G67" i="34"/>
  <c r="F67" i="34"/>
  <c r="K68" i="34"/>
  <c r="H68" i="34"/>
  <c r="G68" i="34"/>
  <c r="J68" i="34"/>
  <c r="I68" i="34"/>
  <c r="F68" i="34"/>
  <c r="E68" i="34"/>
  <c r="D68" i="34"/>
  <c r="C68" i="34"/>
  <c r="E69" i="34"/>
  <c r="D69" i="34"/>
  <c r="C69" i="34"/>
  <c r="K69" i="34"/>
  <c r="J69" i="34"/>
  <c r="I69" i="34"/>
  <c r="H69" i="34"/>
  <c r="G69" i="34"/>
  <c r="F69" i="34"/>
  <c r="H70" i="34"/>
  <c r="G70" i="34"/>
  <c r="F70" i="34"/>
  <c r="E70" i="34"/>
  <c r="D70" i="34"/>
  <c r="C70" i="34"/>
  <c r="K70" i="34"/>
  <c r="J70" i="34"/>
  <c r="I70" i="34"/>
  <c r="K71" i="34"/>
  <c r="J71" i="34"/>
  <c r="I71" i="34"/>
  <c r="H71" i="34"/>
  <c r="E71" i="34"/>
  <c r="D71" i="34"/>
  <c r="G71" i="34"/>
  <c r="F71" i="34"/>
  <c r="C71" i="34"/>
  <c r="K72" i="34"/>
  <c r="H72" i="34"/>
  <c r="G72" i="34"/>
  <c r="J72" i="34"/>
  <c r="I72" i="34"/>
  <c r="F72" i="34"/>
  <c r="E72" i="34"/>
  <c r="D72" i="34"/>
  <c r="C72" i="34"/>
  <c r="H38" i="34"/>
  <c r="G38" i="34"/>
  <c r="F38" i="34"/>
  <c r="K38" i="34"/>
  <c r="J38" i="34"/>
  <c r="I38" i="34"/>
  <c r="K32" i="34"/>
  <c r="H32" i="34"/>
  <c r="J32" i="34"/>
  <c r="I32" i="34"/>
  <c r="F32" i="34"/>
  <c r="G32" i="34"/>
  <c r="K44" i="34"/>
  <c r="H44" i="34"/>
  <c r="J44" i="34"/>
  <c r="I44" i="34"/>
  <c r="F44" i="34"/>
  <c r="G44" i="34"/>
  <c r="K56" i="34"/>
  <c r="H56" i="34"/>
  <c r="J56" i="34"/>
  <c r="I56" i="34"/>
  <c r="F56" i="34"/>
  <c r="G56" i="34"/>
  <c r="K33" i="34"/>
  <c r="I33" i="34"/>
  <c r="J33" i="34"/>
  <c r="H33" i="34"/>
  <c r="G33" i="34"/>
  <c r="F33" i="34"/>
  <c r="K45" i="34"/>
  <c r="I45" i="34"/>
  <c r="J45" i="34"/>
  <c r="H45" i="34"/>
  <c r="G45" i="34"/>
  <c r="F45" i="34"/>
  <c r="K57" i="34"/>
  <c r="I57" i="34"/>
  <c r="J57" i="34"/>
  <c r="H57" i="34"/>
  <c r="G57" i="34"/>
  <c r="F57" i="34"/>
  <c r="H34" i="34"/>
  <c r="G34" i="34"/>
  <c r="F34" i="34"/>
  <c r="K34" i="34"/>
  <c r="J34" i="34"/>
  <c r="I34" i="34"/>
  <c r="H46" i="34"/>
  <c r="G46" i="34"/>
  <c r="F46" i="34"/>
  <c r="K46" i="34"/>
  <c r="J46" i="34"/>
  <c r="I46" i="34"/>
  <c r="H58" i="34"/>
  <c r="G58" i="34"/>
  <c r="F58" i="34"/>
  <c r="K58" i="34"/>
  <c r="J58" i="34"/>
  <c r="I58" i="34"/>
  <c r="K35" i="34"/>
  <c r="J35" i="34"/>
  <c r="I35" i="34"/>
  <c r="H35" i="34"/>
  <c r="G35" i="34"/>
  <c r="F35" i="34"/>
  <c r="K47" i="34"/>
  <c r="J47" i="34"/>
  <c r="I47" i="34"/>
  <c r="H47" i="34"/>
  <c r="G47" i="34"/>
  <c r="F47" i="34"/>
  <c r="K59" i="34"/>
  <c r="J59" i="34"/>
  <c r="I59" i="34"/>
  <c r="H59" i="34"/>
  <c r="G59" i="34"/>
  <c r="F59" i="34"/>
  <c r="K24" i="34"/>
  <c r="H24" i="34"/>
  <c r="J24" i="34"/>
  <c r="I24" i="34"/>
  <c r="F24" i="34"/>
  <c r="G24" i="34"/>
  <c r="K36" i="34"/>
  <c r="H36" i="34"/>
  <c r="J36" i="34"/>
  <c r="I36" i="34"/>
  <c r="F36" i="34"/>
  <c r="G36" i="34"/>
  <c r="K48" i="34"/>
  <c r="H48" i="34"/>
  <c r="J48" i="34"/>
  <c r="I48" i="34"/>
  <c r="F48" i="34"/>
  <c r="G48" i="34"/>
  <c r="K60" i="34"/>
  <c r="H60" i="34"/>
  <c r="J60" i="34"/>
  <c r="I60" i="34"/>
  <c r="F60" i="34"/>
  <c r="G60" i="34"/>
  <c r="K25" i="34"/>
  <c r="I25" i="34"/>
  <c r="J25" i="34"/>
  <c r="H25" i="34"/>
  <c r="G25" i="34"/>
  <c r="F25" i="34"/>
  <c r="K37" i="34"/>
  <c r="I37" i="34"/>
  <c r="J37" i="34"/>
  <c r="H37" i="34"/>
  <c r="G37" i="34"/>
  <c r="F37" i="34"/>
  <c r="K49" i="34"/>
  <c r="I49" i="34"/>
  <c r="J49" i="34"/>
  <c r="H49" i="34"/>
  <c r="G49" i="34"/>
  <c r="F49" i="34"/>
  <c r="K61" i="34"/>
  <c r="I61" i="34"/>
  <c r="J61" i="34"/>
  <c r="H61" i="34"/>
  <c r="G61" i="34"/>
  <c r="F61" i="34"/>
  <c r="E73" i="34"/>
  <c r="D73" i="34"/>
  <c r="C73" i="34"/>
  <c r="K73" i="34"/>
  <c r="J73" i="34"/>
  <c r="I73" i="34"/>
  <c r="H73" i="34"/>
  <c r="G73" i="34"/>
  <c r="F73" i="34"/>
  <c r="H74" i="34"/>
  <c r="G74" i="34"/>
  <c r="F74" i="34"/>
  <c r="E74" i="34"/>
  <c r="D74" i="34"/>
  <c r="C74" i="34"/>
  <c r="J74" i="34"/>
  <c r="I74" i="34"/>
  <c r="K74" i="34"/>
  <c r="B23" i="34"/>
  <c r="K23" i="34" l="1"/>
  <c r="J23" i="34"/>
  <c r="I23" i="34"/>
  <c r="H23" i="34"/>
  <c r="G23" i="34"/>
  <c r="F23" i="34"/>
  <c r="K21" i="33"/>
  <c r="K33" i="33"/>
  <c r="A2" i="59" l="1"/>
  <c r="B10" i="52"/>
  <c r="B35" i="52"/>
  <c r="E17" i="52"/>
  <c r="E18" i="52" s="1"/>
  <c r="D17" i="52"/>
  <c r="C17" i="52"/>
  <c r="C18" i="52" s="1"/>
  <c r="B17" i="52"/>
  <c r="D14" i="52"/>
  <c r="D23" i="52" s="1"/>
  <c r="E13" i="52"/>
  <c r="E14" i="52" s="1"/>
  <c r="D13" i="52"/>
  <c r="C13" i="52"/>
  <c r="E10" i="52"/>
  <c r="D10" i="52"/>
  <c r="C10" i="52"/>
  <c r="E64" i="34" l="1"/>
  <c r="E47" i="34"/>
  <c r="E45" i="34"/>
  <c r="C14" i="52"/>
  <c r="D22" i="52"/>
  <c r="D18" i="52"/>
  <c r="E22" i="52"/>
  <c r="E23" i="52"/>
  <c r="E63" i="34" l="1"/>
  <c r="E54" i="34"/>
  <c r="E60" i="34"/>
  <c r="E61" i="34"/>
  <c r="D63" i="34"/>
  <c r="C63" i="34"/>
  <c r="C16" i="34"/>
  <c r="D66" i="34"/>
  <c r="C66" i="34"/>
  <c r="D60" i="34"/>
  <c r="C60" i="34"/>
  <c r="E67" i="34"/>
  <c r="D67" i="34"/>
  <c r="C67" i="34"/>
  <c r="D61" i="34"/>
  <c r="C61" i="34"/>
  <c r="D62" i="34"/>
  <c r="C62" i="34"/>
  <c r="C17" i="34"/>
  <c r="E59" i="34"/>
  <c r="E16" i="34"/>
  <c r="E65" i="34"/>
  <c r="E66" i="34"/>
  <c r="D65" i="34"/>
  <c r="C65" i="34"/>
  <c r="D64" i="34"/>
  <c r="C64" i="34"/>
  <c r="E17" i="34"/>
  <c r="D59" i="34"/>
  <c r="C59" i="34"/>
  <c r="E62" i="34"/>
  <c r="D48" i="34"/>
  <c r="C48" i="34"/>
  <c r="D52" i="34"/>
  <c r="C52" i="34"/>
  <c r="E57" i="34"/>
  <c r="E12" i="34"/>
  <c r="E49" i="34"/>
  <c r="C13" i="34"/>
  <c r="D57" i="34"/>
  <c r="C57" i="34"/>
  <c r="D45" i="34"/>
  <c r="C45" i="34"/>
  <c r="D51" i="34"/>
  <c r="C51" i="34"/>
  <c r="D55" i="34"/>
  <c r="C55" i="34"/>
  <c r="E56" i="34"/>
  <c r="D49" i="34"/>
  <c r="C49" i="34"/>
  <c r="E48" i="34"/>
  <c r="E52" i="34"/>
  <c r="E55" i="34"/>
  <c r="E53" i="34"/>
  <c r="C12" i="34"/>
  <c r="C53" i="34"/>
  <c r="D46" i="34"/>
  <c r="C46" i="34"/>
  <c r="E15" i="34"/>
  <c r="E58" i="34"/>
  <c r="E51" i="34"/>
  <c r="E13" i="34"/>
  <c r="E50" i="34"/>
  <c r="C15" i="34"/>
  <c r="C58" i="34"/>
  <c r="D50" i="34"/>
  <c r="C50" i="34"/>
  <c r="E14" i="34"/>
  <c r="C14" i="34"/>
  <c r="D56" i="34"/>
  <c r="C56" i="34"/>
  <c r="E46" i="34"/>
  <c r="D54" i="34"/>
  <c r="C54" i="34"/>
  <c r="D47" i="34"/>
  <c r="C47" i="34"/>
  <c r="E33" i="34"/>
  <c r="E10" i="34"/>
  <c r="D30" i="34"/>
  <c r="C30" i="34"/>
  <c r="D33" i="34"/>
  <c r="C33" i="34"/>
  <c r="D26" i="34"/>
  <c r="C26" i="34"/>
  <c r="D41" i="34"/>
  <c r="C41" i="34"/>
  <c r="E41" i="34"/>
  <c r="D39" i="34"/>
  <c r="C39" i="34"/>
  <c r="C9" i="34"/>
  <c r="E11" i="34"/>
  <c r="E8" i="34"/>
  <c r="D38" i="34"/>
  <c r="C38" i="34"/>
  <c r="E27" i="34"/>
  <c r="E37" i="34"/>
  <c r="E32" i="34"/>
  <c r="D43" i="34"/>
  <c r="C43" i="34"/>
  <c r="D25" i="34"/>
  <c r="C25" i="34"/>
  <c r="D44" i="34"/>
  <c r="C44" i="34"/>
  <c r="C27" i="34"/>
  <c r="D29" i="34"/>
  <c r="C29" i="34"/>
  <c r="E31" i="34"/>
  <c r="E40" i="34"/>
  <c r="E26" i="34"/>
  <c r="E42" i="34"/>
  <c r="E7" i="34"/>
  <c r="E23" i="34"/>
  <c r="C8" i="34"/>
  <c r="E34" i="34"/>
  <c r="E39" i="34"/>
  <c r="E29" i="34"/>
  <c r="D42" i="34"/>
  <c r="C42" i="34"/>
  <c r="C10" i="34"/>
  <c r="C7" i="34"/>
  <c r="C23" i="34"/>
  <c r="D34" i="34"/>
  <c r="C34" i="34"/>
  <c r="E43" i="34"/>
  <c r="D35" i="34"/>
  <c r="C35" i="34"/>
  <c r="E30" i="34"/>
  <c r="E24" i="34"/>
  <c r="D36" i="34"/>
  <c r="C36" i="34"/>
  <c r="D32" i="34"/>
  <c r="C32" i="34"/>
  <c r="C40" i="34"/>
  <c r="E35" i="34"/>
  <c r="E25" i="34"/>
  <c r="D31" i="34"/>
  <c r="C31" i="34"/>
  <c r="E9" i="34"/>
  <c r="E28" i="34"/>
  <c r="D37" i="34"/>
  <c r="C37" i="34"/>
  <c r="E38" i="34"/>
  <c r="E36" i="34"/>
  <c r="D28" i="34"/>
  <c r="C28" i="34"/>
  <c r="D11" i="34"/>
  <c r="C11" i="34"/>
  <c r="E44" i="34"/>
  <c r="D24" i="34"/>
  <c r="C24" i="34"/>
  <c r="J19" i="34"/>
  <c r="I19" i="34"/>
  <c r="H19" i="34"/>
  <c r="F19" i="34"/>
  <c r="G19" i="34"/>
  <c r="K19" i="34"/>
  <c r="D17" i="34" l="1"/>
  <c r="D16" i="34"/>
  <c r="D15" i="34"/>
  <c r="D58" i="34"/>
  <c r="D13" i="34"/>
  <c r="D14" i="34"/>
  <c r="D53" i="34"/>
  <c r="D12" i="34"/>
  <c r="D40" i="34"/>
  <c r="D7" i="34"/>
  <c r="D23" i="34"/>
  <c r="D10" i="34"/>
  <c r="D27" i="34"/>
  <c r="D8" i="34"/>
  <c r="D9" i="34"/>
  <c r="E19" i="34"/>
  <c r="C19" i="34"/>
  <c r="D27" i="52"/>
  <c r="E26" i="52"/>
  <c r="C22" i="52"/>
  <c r="D26" i="52"/>
  <c r="C23" i="52"/>
  <c r="C26" i="52"/>
  <c r="C27" i="52"/>
  <c r="E27" i="52"/>
  <c r="B18" i="52"/>
  <c r="D19" i="34" l="1"/>
  <c r="J76" i="34" l="1"/>
  <c r="H76" i="34"/>
  <c r="F76" i="34"/>
  <c r="E76" i="34"/>
  <c r="D76" i="34"/>
  <c r="I76" i="34"/>
  <c r="K76" i="34"/>
  <c r="G76" i="34"/>
  <c r="C76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tc={D918CBF9-DC35-4184-BC98-49868F38F5A8}</author>
  </authors>
  <commentList>
    <comment ref="K20" authorId="0" shapeId="0" xr:uid="{D918CBF9-DC35-4184-BC98-49868F38F5A8}">
      <text>
        <t>[Opmerkingenthread]
U kunt deze opmerkingenthread lezen in uw versie van Excel. Eventuele wijzigingen aan de thread gaan echter verloren als het bestand wordt geopend in een nieuwere versie van Excel. Meer informatie: https://go.microsoft.com/fwlink/?linkid=870924
Opmerking:
    Bij het wijzigen van de stookgrens dient minimaal 1 draaitabel te worden vernieuwd. Hiermee worden alle tabellen berekend met de nieuwe stookgrens.
Vernieuwen draaittabel: 
Ga in de tabel staan met graaddagen. Druk op de rechtermuisknop en kies Vernieuwen /Refresh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88F8926-9B2E-452D-93C6-8EE142B72113}" keepAlive="1" name="Query - 34 KNMI Stations" description="Verbinding maken met de query 34 KNMI Stations in de werkmap." type="5" refreshedVersion="8" saveData="1">
    <dbPr connection="Provider=Microsoft.Mashup.OleDb.1;Data Source=$Workbook$;Location=&quot;34 KNMI Stations&quot;;Extended Properties=&quot;&quot;" command="SELECT * FROM [34 KNMI Stations]"/>
    <extLst>
      <ext xmlns:x15="http://schemas.microsoft.com/office/spreadsheetml/2010/11/main" uri="{DE250136-89BD-433C-8126-D09CA5730AF9}">
        <x15:connection id="" excludeFromRefreshAll="1"/>
      </ext>
    </extLst>
  </connection>
  <connection id="2" xr16:uid="{95AE347A-1436-40BE-8D68-BDBAA73BBC64}" keepAlive="1" name="Query - KNMI_Stations(1)" description="Verbinding maken met de query KNMI_Stations in de werkmap." type="5" refreshedVersion="0" background="1">
    <dbPr connection="Provider=Microsoft.Mashup.OleDb.1;Data Source=$Workbook$;Location=KNMI_Stations;Extended Properties=&quot;&quot;" command="SELECT * FROM [KNMI_Stations]"/>
  </connection>
  <connection id="3" xr16:uid="{F06AAD1A-26DD-43A9-B9D2-7659EBAC50A6}" keepAlive="1" name="Query - Query1" description="Verbinding maken met de query Query1 in de werkmap." type="5" refreshedVersion="0" background="1">
    <dbPr connection="Provider=Microsoft.Mashup.OleDb.1;Data Source=$Workbook$;Location=Query1;Extended Properties=&quot;&quot;" command="SELECT * FROM [Query1]"/>
  </connection>
  <connection id="4" xr16:uid="{A5342B9E-295E-48D4-95F2-1052BAA1EB4D}" keepAlive="1" name="Query - Query2" description="Verbinding maken met de query Query2 in de werkmap." type="5" refreshedVersion="0" background="1">
    <dbPr connection="Provider=Microsoft.Mashup.OleDb.1;Data Source=$Workbook$;Location=Query2;Extended Properties=&quot;&quot;" command="SELECT * FROM [Query2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<sst xmlns="http://schemas.openxmlformats.org/spreadsheetml/2006/main" count="28426" uniqueCount="610">
  <si>
    <t>Voorschoten</t>
  </si>
  <si>
    <t>De Kooy</t>
  </si>
  <si>
    <t>Schiphol</t>
  </si>
  <si>
    <t>Vlieland</t>
  </si>
  <si>
    <t>Berkhout</t>
  </si>
  <si>
    <t>Hoorn (Terschelling)</t>
  </si>
  <si>
    <t>Wijk aan Zee</t>
  </si>
  <si>
    <t>De Bilt</t>
  </si>
  <si>
    <t>Stavoren</t>
  </si>
  <si>
    <t>Lelystad</t>
  </si>
  <si>
    <t>Leeuwarden</t>
  </si>
  <si>
    <t>Marknesse</t>
  </si>
  <si>
    <t>Deelen</t>
  </si>
  <si>
    <t>Lauwersoog</t>
  </si>
  <si>
    <t>Heino</t>
  </si>
  <si>
    <t>Hoogeveen</t>
  </si>
  <si>
    <t>Eelde</t>
  </si>
  <si>
    <t>Hupsel</t>
  </si>
  <si>
    <t>Nieuw Beerta</t>
  </si>
  <si>
    <t>Twenthe</t>
  </si>
  <si>
    <t>Vlissingen</t>
  </si>
  <si>
    <t>Westdorpe</t>
  </si>
  <si>
    <t>Wilhelminadorp</t>
  </si>
  <si>
    <t>Hoek van Holland</t>
  </si>
  <si>
    <t>Woensdrecht</t>
  </si>
  <si>
    <t>Rotterdam</t>
  </si>
  <si>
    <t>Cabauw</t>
  </si>
  <si>
    <t>Gilze-Rijen</t>
  </si>
  <si>
    <t>Herwijnen</t>
  </si>
  <si>
    <t>Eindhoven</t>
  </si>
  <si>
    <t>Volkel</t>
  </si>
  <si>
    <t>Ell</t>
  </si>
  <si>
    <t>Maastricht</t>
  </si>
  <si>
    <t>Arcen</t>
  </si>
  <si>
    <t>Graaddagen</t>
  </si>
  <si>
    <t xml:space="preserve">KWA Bedrijfsadviseurs B.V. kan niet aansprakelijk worden gesteld voor fouten </t>
  </si>
  <si>
    <t>in de software of schade als gevolg van het gebruik van deze software en/of data.</t>
  </si>
  <si>
    <t>Publicatie van de graaddagen is toegestaan mits gebruik wordt gemaakt van de volgende</t>
  </si>
  <si>
    <t>bronvermelding: KWA Bedrijfsadviseurs, www.kwa.nl</t>
  </si>
  <si>
    <t>maand</t>
  </si>
  <si>
    <t>Ongewogen graaddagen</t>
  </si>
  <si>
    <t>Gewogen graaddagen</t>
  </si>
  <si>
    <t>Koeldagen</t>
  </si>
  <si>
    <t>Gem. etm. temperatuur</t>
  </si>
  <si>
    <t>Gem. relatieve vochtigheid</t>
  </si>
  <si>
    <t>Beschikbare locaties</t>
  </si>
  <si>
    <t>K.d</t>
  </si>
  <si>
    <t>°C</t>
  </si>
  <si>
    <t>%</t>
  </si>
  <si>
    <t>Totaal</t>
  </si>
  <si>
    <t>week</t>
  </si>
  <si>
    <t>m/s</t>
  </si>
  <si>
    <t>mm/mnd</t>
  </si>
  <si>
    <t>J/cm2</t>
  </si>
  <si>
    <t>Gem. windsnelheid</t>
  </si>
  <si>
    <t>Totale neerslag</t>
  </si>
  <si>
    <t>Gem. luchtdruk</t>
  </si>
  <si>
    <t>hPa</t>
  </si>
  <si>
    <t>Gem. globale straling</t>
  </si>
  <si>
    <t>25-01</t>
  </si>
  <si>
    <t>Selecteer weerstation   ---&gt;</t>
  </si>
  <si>
    <t>Toelichting</t>
  </si>
  <si>
    <t>- De gemiddelde etmaaltemperaturen zijn gemeten en zijn afkomstig van de KONINKLIJK NEDERLANDS METEOROLOGISCH INSTITUUT (KNMI) te BILT</t>
  </si>
  <si>
    <t xml:space="preserve">- Graaddagen = stookgrens - gemiddelde etmaaltemperatuur, als de gemiddelde etmaaltemperatuur groter is dan de stookgrens dan is het aantal graaddagen nul </t>
  </si>
  <si>
    <t xml:space="preserve">- Koeldagen = gemiddelde etmaaltemperatuur - koelgrens, als de gemiddelde etmaaltemperatuur kleiner is dan de koelgrens dan is het aantal koeldagen nul </t>
  </si>
  <si>
    <t>- Weken lopen van Maandag tot Zondag</t>
  </si>
  <si>
    <t>- Weeknummers lopen niet exact gelijk met het betreffende jaar waardoor een klein verschil ontstaat tussen de graaddagen per week en per maand/jaar</t>
  </si>
  <si>
    <t>- Bij gewogen graaddagen tellen de wintermaanden zwaarder en de zomermaanden lichter. November t/m februari worden de</t>
  </si>
  <si>
    <t xml:space="preserve">  graaddagen vermenigvuldigd met 1,1 , maart en oktober met factor 1,0 , april tot en met september met factor 0,8</t>
  </si>
  <si>
    <t>Publicatie van de graaddagen is toegestaan mits gebruikt wordt gemaakt van de volgende bronvermelding:</t>
  </si>
  <si>
    <t>KWA Bedrijfsadviseurs, www.kwa.nl</t>
  </si>
  <si>
    <t>Berekening correctie gasverbruik</t>
  </si>
  <si>
    <t>Gasinkoop</t>
  </si>
  <si>
    <t>Gasverbruik warmtapwater, etc (niet buitentemp. afhankelijk)*</t>
  </si>
  <si>
    <t>Gasverbruik buitentemp afhankelijk</t>
  </si>
  <si>
    <t>Correctiefaktor tov vorig jaar</t>
  </si>
  <si>
    <t>Corrigeerd gasverbruik tov vorig jaar</t>
  </si>
  <si>
    <t>Basisjaar</t>
  </si>
  <si>
    <t>Voorbeeld tov huidige gasgebruik</t>
  </si>
  <si>
    <t>Mutatie huidige jaar tov jaar ervoor %</t>
  </si>
  <si>
    <t>Mutatie huidige jaar tov jaar ervoor in nm3</t>
  </si>
  <si>
    <t>* Berekening gasverbruik tbv warmtapwater</t>
  </si>
  <si>
    <t>temperatuur water in</t>
  </si>
  <si>
    <t>warmtapwatertemperatuur</t>
  </si>
  <si>
    <t>verbruik warmtapwater per jaar</t>
  </si>
  <si>
    <t>m3/j</t>
  </si>
  <si>
    <t>rendement ketels/boilers</t>
  </si>
  <si>
    <t>gasverbruik warmtapwater</t>
  </si>
  <si>
    <t>per maand</t>
  </si>
  <si>
    <t>per week</t>
  </si>
  <si>
    <t>Bron weerdata: KNMI, de Bilt.</t>
  </si>
  <si>
    <t xml:space="preserve">Stookgrens: </t>
  </si>
  <si>
    <r>
      <t>- De stook- en koelgrens is 18°C voor graaddagen en koeldagen. De stookgrens voor graaddagen kan gewijzigd worden door in het hoofdmenu de stookgrens aan te passen</t>
    </r>
    <r>
      <rPr>
        <sz val="10"/>
        <rFont val="Arial"/>
        <family val="2"/>
      </rPr>
      <t xml:space="preserve"> en daarna</t>
    </r>
  </si>
  <si>
    <t xml:space="preserve">  de draaitabelen de gegevens te laten vernieuwen. De koeldagen maakt van dezelfde stookgrens als graaddagen.</t>
  </si>
  <si>
    <t>Bijgewerkt tot</t>
  </si>
  <si>
    <t>Corrigeerd gasverbruik tov basisjaar 2021</t>
  </si>
  <si>
    <t>Mutatie huidige jaar tov basisjaar 2021 %</t>
  </si>
  <si>
    <t>Mutatie huidige jaar tov basisjaar 2021 in nm3</t>
  </si>
  <si>
    <t>Voorbeeld tov basisjaar 2021</t>
  </si>
  <si>
    <t>Kolom1</t>
  </si>
  <si>
    <t># STN</t>
  </si>
  <si>
    <t>Windsnelheid m/s</t>
  </si>
  <si>
    <t>Etmaal temperatuur °C</t>
  </si>
  <si>
    <t>Globale straling J/cm2</t>
  </si>
  <si>
    <t>Neerslag mm</t>
  </si>
  <si>
    <t>Luchtdruk hPa</t>
  </si>
  <si>
    <t>Relatieve vochtigheid %</t>
  </si>
  <si>
    <t>weeknr</t>
  </si>
  <si>
    <t>graaddagen</t>
  </si>
  <si>
    <t>gew. Graaddagen</t>
  </si>
  <si>
    <t>koeldagen</t>
  </si>
  <si>
    <t>25-02</t>
  </si>
  <si>
    <t>25-03</t>
  </si>
  <si>
    <t>25-04</t>
  </si>
  <si>
    <t>25-05</t>
  </si>
  <si>
    <t>25-06</t>
  </si>
  <si>
    <t>25-07</t>
  </si>
  <si>
    <t>25-08</t>
  </si>
  <si>
    <t>25-09</t>
  </si>
  <si>
    <t>25-10</t>
  </si>
  <si>
    <t>25-11</t>
  </si>
  <si>
    <t>25-12</t>
  </si>
  <si>
    <t>25-13</t>
  </si>
  <si>
    <t>25-14</t>
  </si>
  <si>
    <t>25-15</t>
  </si>
  <si>
    <t>25-16</t>
  </si>
  <si>
    <t>25-17</t>
  </si>
  <si>
    <t>25-18</t>
  </si>
  <si>
    <t>Gemiddelde van Etmaal temperatuur °C</t>
  </si>
  <si>
    <t>Rijlabels</t>
  </si>
  <si>
    <t>Eindtotaal</t>
  </si>
  <si>
    <t>Kolomlabels</t>
  </si>
  <si>
    <t>25-19</t>
  </si>
  <si>
    <t>25-20</t>
  </si>
  <si>
    <t>Gemiddelde van Relatieve vochtigheid %</t>
  </si>
  <si>
    <t>Som van graaddagen</t>
  </si>
  <si>
    <t>Som van koeldagen</t>
  </si>
  <si>
    <t>som koeldagen</t>
  </si>
  <si>
    <t>som gew. grddgn</t>
  </si>
  <si>
    <t>som graaddagen</t>
  </si>
  <si>
    <t>Waarden</t>
  </si>
  <si>
    <t>Interactieve selectie</t>
  </si>
  <si>
    <t>Som van Neerslag mm</t>
  </si>
  <si>
    <t>Gem. Etmaal temperatuur °C</t>
  </si>
  <si>
    <t>Gem. Luchtdruk hPa</t>
  </si>
  <si>
    <t>Gemid. Windsnelheid m/s</t>
  </si>
  <si>
    <t>Gem. vochtigheid %</t>
  </si>
  <si>
    <t>Gem. Globale straling J/cm2</t>
  </si>
  <si>
    <t>Gemiddelde etmaaltemperatuur</t>
  </si>
  <si>
    <t>Gemiddelde relatieve vochtigheid</t>
  </si>
  <si>
    <t>22-52</t>
  </si>
  <si>
    <t>23-01</t>
  </si>
  <si>
    <t>23-02</t>
  </si>
  <si>
    <t>23-03</t>
  </si>
  <si>
    <t>23-04</t>
  </si>
  <si>
    <t>23-05</t>
  </si>
  <si>
    <t>23-06</t>
  </si>
  <si>
    <t>23-07</t>
  </si>
  <si>
    <t>23-08</t>
  </si>
  <si>
    <t>23-09</t>
  </si>
  <si>
    <t>23-10</t>
  </si>
  <si>
    <t>23-11</t>
  </si>
  <si>
    <t>23-12</t>
  </si>
  <si>
    <t>23-13</t>
  </si>
  <si>
    <t>23-14</t>
  </si>
  <si>
    <t>23-15</t>
  </si>
  <si>
    <t>23-16</t>
  </si>
  <si>
    <t>23-17</t>
  </si>
  <si>
    <t>23-18</t>
  </si>
  <si>
    <t>23-19</t>
  </si>
  <si>
    <t>23-20</t>
  </si>
  <si>
    <t>23-21</t>
  </si>
  <si>
    <t>23-22</t>
  </si>
  <si>
    <t>23-23</t>
  </si>
  <si>
    <t>23-24</t>
  </si>
  <si>
    <t>23-25</t>
  </si>
  <si>
    <t>23-26</t>
  </si>
  <si>
    <t>23-27</t>
  </si>
  <si>
    <t>23-28</t>
  </si>
  <si>
    <t>23-29</t>
  </si>
  <si>
    <t>23-30</t>
  </si>
  <si>
    <t>23-31</t>
  </si>
  <si>
    <t>23-32</t>
  </si>
  <si>
    <t>23-33</t>
  </si>
  <si>
    <t>23-34</t>
  </si>
  <si>
    <t>23-35</t>
  </si>
  <si>
    <t>23-36</t>
  </si>
  <si>
    <t>23-37</t>
  </si>
  <si>
    <t>23-38</t>
  </si>
  <si>
    <t>23-39</t>
  </si>
  <si>
    <t>23-40</t>
  </si>
  <si>
    <t>23-41</t>
  </si>
  <si>
    <t>23-42</t>
  </si>
  <si>
    <t>23-43</t>
  </si>
  <si>
    <t>23-44</t>
  </si>
  <si>
    <t>23-45</t>
  </si>
  <si>
    <t>23-46</t>
  </si>
  <si>
    <t>23-47</t>
  </si>
  <si>
    <t>23-48</t>
  </si>
  <si>
    <t>23-49</t>
  </si>
  <si>
    <t>23-50</t>
  </si>
  <si>
    <t>23-51</t>
  </si>
  <si>
    <t>23-52</t>
  </si>
  <si>
    <t>24-02</t>
  </si>
  <si>
    <t>24-03</t>
  </si>
  <si>
    <t>24-04</t>
  </si>
  <si>
    <t>24-05</t>
  </si>
  <si>
    <t>24-06</t>
  </si>
  <si>
    <t>24-07</t>
  </si>
  <si>
    <t>24-08</t>
  </si>
  <si>
    <t>24-09</t>
  </si>
  <si>
    <t>24-10</t>
  </si>
  <si>
    <t>24-11</t>
  </si>
  <si>
    <t>24-12</t>
  </si>
  <si>
    <t>24-13</t>
  </si>
  <si>
    <t>24-14</t>
  </si>
  <si>
    <t>24-15</t>
  </si>
  <si>
    <t>24-16</t>
  </si>
  <si>
    <t>24-17</t>
  </si>
  <si>
    <t>24-18</t>
  </si>
  <si>
    <t>24-19</t>
  </si>
  <si>
    <t>24-20</t>
  </si>
  <si>
    <t>24-21</t>
  </si>
  <si>
    <t>24-22</t>
  </si>
  <si>
    <t>24-23</t>
  </si>
  <si>
    <t>24-24</t>
  </si>
  <si>
    <t>24-25</t>
  </si>
  <si>
    <t>24-26</t>
  </si>
  <si>
    <t>24-27</t>
  </si>
  <si>
    <t>24-28</t>
  </si>
  <si>
    <t>24-29</t>
  </si>
  <si>
    <t>24-30</t>
  </si>
  <si>
    <t>24-31</t>
  </si>
  <si>
    <t>24-32</t>
  </si>
  <si>
    <t>24-33</t>
  </si>
  <si>
    <t>24-34</t>
  </si>
  <si>
    <t>24-35</t>
  </si>
  <si>
    <t>24-36</t>
  </si>
  <si>
    <t>24-37</t>
  </si>
  <si>
    <t>24-38</t>
  </si>
  <si>
    <t>24-39</t>
  </si>
  <si>
    <t>24-40</t>
  </si>
  <si>
    <t>24-41</t>
  </si>
  <si>
    <t>24-42</t>
  </si>
  <si>
    <t>24-43</t>
  </si>
  <si>
    <t>24-44</t>
  </si>
  <si>
    <t>24-45</t>
  </si>
  <si>
    <t>24-46</t>
  </si>
  <si>
    <t>24-47</t>
  </si>
  <si>
    <t>24-48</t>
  </si>
  <si>
    <t>24-49</t>
  </si>
  <si>
    <t>24-50</t>
  </si>
  <si>
    <t>24-51</t>
  </si>
  <si>
    <t>24-52</t>
  </si>
  <si>
    <t>22-01</t>
  </si>
  <si>
    <t>22-02</t>
  </si>
  <si>
    <t>22-03</t>
  </si>
  <si>
    <t>22-04</t>
  </si>
  <si>
    <t>22-05</t>
  </si>
  <si>
    <t>22-06</t>
  </si>
  <si>
    <t>22-07</t>
  </si>
  <si>
    <t>22-08</t>
  </si>
  <si>
    <t>22-09</t>
  </si>
  <si>
    <t>22-10</t>
  </si>
  <si>
    <t>22-11</t>
  </si>
  <si>
    <t>22-12</t>
  </si>
  <si>
    <t>22-13</t>
  </si>
  <si>
    <t>22-14</t>
  </si>
  <si>
    <t>22-15</t>
  </si>
  <si>
    <t>22-16</t>
  </si>
  <si>
    <t>22-17</t>
  </si>
  <si>
    <t>22-18</t>
  </si>
  <si>
    <t>22-19</t>
  </si>
  <si>
    <t>22-20</t>
  </si>
  <si>
    <t>22-21</t>
  </si>
  <si>
    <t>22-22</t>
  </si>
  <si>
    <t>22-23</t>
  </si>
  <si>
    <t>22-24</t>
  </si>
  <si>
    <t>22-25</t>
  </si>
  <si>
    <t>22-26</t>
  </si>
  <si>
    <t>22-27</t>
  </si>
  <si>
    <t>22-28</t>
  </si>
  <si>
    <t>22-29</t>
  </si>
  <si>
    <t>22-30</t>
  </si>
  <si>
    <t>22-31</t>
  </si>
  <si>
    <t>22-32</t>
  </si>
  <si>
    <t>22-33</t>
  </si>
  <si>
    <t>22-34</t>
  </si>
  <si>
    <t>22-35</t>
  </si>
  <si>
    <t>22-36</t>
  </si>
  <si>
    <t>22-37</t>
  </si>
  <si>
    <t>22-38</t>
  </si>
  <si>
    <t>22-39</t>
  </si>
  <si>
    <t>22-40</t>
  </si>
  <si>
    <t>22-41</t>
  </si>
  <si>
    <t>22-42</t>
  </si>
  <si>
    <t>22-43</t>
  </si>
  <si>
    <t>22-44</t>
  </si>
  <si>
    <t>22-45</t>
  </si>
  <si>
    <t>22-46</t>
  </si>
  <si>
    <t>22-47</t>
  </si>
  <si>
    <t>22-48</t>
  </si>
  <si>
    <t>22-49</t>
  </si>
  <si>
    <t>22-50</t>
  </si>
  <si>
    <t>22-51</t>
  </si>
  <si>
    <t>jaar</t>
  </si>
  <si>
    <t>26-01</t>
  </si>
  <si>
    <t>26-53</t>
  </si>
  <si>
    <t>27-52</t>
  </si>
  <si>
    <t>27-02</t>
  </si>
  <si>
    <t>27-03</t>
  </si>
  <si>
    <t>27-04</t>
  </si>
  <si>
    <t>27-05</t>
  </si>
  <si>
    <t>27-06</t>
  </si>
  <si>
    <t>27-07</t>
  </si>
  <si>
    <t>27-08</t>
  </si>
  <si>
    <t>27-09</t>
  </si>
  <si>
    <t>27-10</t>
  </si>
  <si>
    <t>27-11</t>
  </si>
  <si>
    <t>27-12</t>
  </si>
  <si>
    <t>27-13</t>
  </si>
  <si>
    <t>27-14</t>
  </si>
  <si>
    <t>27-15</t>
  </si>
  <si>
    <t>27-16</t>
  </si>
  <si>
    <t>27-17</t>
  </si>
  <si>
    <t>27-18</t>
  </si>
  <si>
    <t>27-19</t>
  </si>
  <si>
    <t>27-20</t>
  </si>
  <si>
    <t>27-21</t>
  </si>
  <si>
    <t>27-22</t>
  </si>
  <si>
    <t>27-23</t>
  </si>
  <si>
    <t>27-24</t>
  </si>
  <si>
    <t>27-25</t>
  </si>
  <si>
    <t>27-26</t>
  </si>
  <si>
    <t>27-27</t>
  </si>
  <si>
    <t>27-28</t>
  </si>
  <si>
    <t>27-29</t>
  </si>
  <si>
    <t>27-30</t>
  </si>
  <si>
    <t>27-31</t>
  </si>
  <si>
    <t>27-32</t>
  </si>
  <si>
    <t>27-33</t>
  </si>
  <si>
    <t>27-34</t>
  </si>
  <si>
    <t>29-01</t>
  </si>
  <si>
    <t>30-01</t>
  </si>
  <si>
    <t>26-02</t>
  </si>
  <si>
    <t>27-01</t>
  </si>
  <si>
    <t>28-01</t>
  </si>
  <si>
    <t>29-02</t>
  </si>
  <si>
    <t>30-02</t>
  </si>
  <si>
    <t>25-21</t>
  </si>
  <si>
    <t>25-22</t>
  </si>
  <si>
    <t>25-23</t>
  </si>
  <si>
    <t>25-24</t>
  </si>
  <si>
    <t>25-25</t>
  </si>
  <si>
    <t>25-26</t>
  </si>
  <si>
    <t>25-27</t>
  </si>
  <si>
    <t>25-28</t>
  </si>
  <si>
    <t>25-29</t>
  </si>
  <si>
    <t>25-30</t>
  </si>
  <si>
    <t>25-31</t>
  </si>
  <si>
    <t>25-32</t>
  </si>
  <si>
    <t>25-33</t>
  </si>
  <si>
    <t>25-34</t>
  </si>
  <si>
    <t>25-35</t>
  </si>
  <si>
    <t>25-36</t>
  </si>
  <si>
    <t>25-37</t>
  </si>
  <si>
    <t>25-38</t>
  </si>
  <si>
    <t>25-39</t>
  </si>
  <si>
    <t>25-40</t>
  </si>
  <si>
    <t>25-41</t>
  </si>
  <si>
    <t>25-42</t>
  </si>
  <si>
    <t>25-43</t>
  </si>
  <si>
    <t>25-44</t>
  </si>
  <si>
    <t>25-45</t>
  </si>
  <si>
    <t>25-46</t>
  </si>
  <si>
    <t>25-47</t>
  </si>
  <si>
    <t>25-48</t>
  </si>
  <si>
    <t>25-49</t>
  </si>
  <si>
    <t>25-50</t>
  </si>
  <si>
    <t>25-51</t>
  </si>
  <si>
    <t>25-52</t>
  </si>
  <si>
    <t>26-03</t>
  </si>
  <si>
    <t>26-04</t>
  </si>
  <si>
    <t>26-05</t>
  </si>
  <si>
    <t>26-06</t>
  </si>
  <si>
    <t>26-07</t>
  </si>
  <si>
    <t>26-08</t>
  </si>
  <si>
    <t>26-09</t>
  </si>
  <si>
    <t>26-10</t>
  </si>
  <si>
    <t>26-11</t>
  </si>
  <si>
    <t>26-12</t>
  </si>
  <si>
    <t>26-13</t>
  </si>
  <si>
    <t>26-14</t>
  </si>
  <si>
    <t>26-15</t>
  </si>
  <si>
    <t>26-16</t>
  </si>
  <si>
    <t>26-17</t>
  </si>
  <si>
    <t>26-18</t>
  </si>
  <si>
    <t>26-19</t>
  </si>
  <si>
    <t>26-20</t>
  </si>
  <si>
    <t>26-21</t>
  </si>
  <si>
    <t>26-22</t>
  </si>
  <si>
    <t>26-23</t>
  </si>
  <si>
    <t>26-24</t>
  </si>
  <si>
    <t>26-25</t>
  </si>
  <si>
    <t>26-26</t>
  </si>
  <si>
    <t>26-27</t>
  </si>
  <si>
    <t>26-28</t>
  </si>
  <si>
    <t>26-29</t>
  </si>
  <si>
    <t>26-30</t>
  </si>
  <si>
    <t>26-31</t>
  </si>
  <si>
    <t>26-32</t>
  </si>
  <si>
    <t>26-33</t>
  </si>
  <si>
    <t>26-34</t>
  </si>
  <si>
    <t>26-35</t>
  </si>
  <si>
    <t>26-36</t>
  </si>
  <si>
    <t>26-37</t>
  </si>
  <si>
    <t>26-38</t>
  </si>
  <si>
    <t>26-39</t>
  </si>
  <si>
    <t>26-40</t>
  </si>
  <si>
    <t>26-41</t>
  </si>
  <si>
    <t>26-42</t>
  </si>
  <si>
    <t>26-43</t>
  </si>
  <si>
    <t>26-44</t>
  </si>
  <si>
    <t>26-45</t>
  </si>
  <si>
    <t>26-46</t>
  </si>
  <si>
    <t>26-47</t>
  </si>
  <si>
    <t>26-48</t>
  </si>
  <si>
    <t>26-49</t>
  </si>
  <si>
    <t>26-50</t>
  </si>
  <si>
    <t>26-51</t>
  </si>
  <si>
    <t>26-52</t>
  </si>
  <si>
    <t>27-35</t>
  </si>
  <si>
    <t>27-36</t>
  </si>
  <si>
    <t>27-37</t>
  </si>
  <si>
    <t>27-38</t>
  </si>
  <si>
    <t>27-39</t>
  </si>
  <si>
    <t>27-40</t>
  </si>
  <si>
    <t>27-41</t>
  </si>
  <si>
    <t>27-42</t>
  </si>
  <si>
    <t>27-43</t>
  </si>
  <si>
    <t>27-44</t>
  </si>
  <si>
    <t>27-45</t>
  </si>
  <si>
    <t>27-46</t>
  </si>
  <si>
    <t>27-47</t>
  </si>
  <si>
    <t>27-48</t>
  </si>
  <si>
    <t>27-49</t>
  </si>
  <si>
    <t>27-50</t>
  </si>
  <si>
    <t>27-51</t>
  </si>
  <si>
    <t>28-02</t>
  </si>
  <si>
    <t>28-03</t>
  </si>
  <si>
    <t>28-04</t>
  </si>
  <si>
    <t>28-05</t>
  </si>
  <si>
    <t>28-06</t>
  </si>
  <si>
    <t>28-07</t>
  </si>
  <si>
    <t>28-08</t>
  </si>
  <si>
    <t>28-09</t>
  </si>
  <si>
    <t>28-10</t>
  </si>
  <si>
    <t>28-11</t>
  </si>
  <si>
    <t>28-12</t>
  </si>
  <si>
    <t>28-13</t>
  </si>
  <si>
    <t>28-14</t>
  </si>
  <si>
    <t>28-15</t>
  </si>
  <si>
    <t>28-16</t>
  </si>
  <si>
    <t>28-17</t>
  </si>
  <si>
    <t>28-18</t>
  </si>
  <si>
    <t>28-19</t>
  </si>
  <si>
    <t>28-20</t>
  </si>
  <si>
    <t>28-21</t>
  </si>
  <si>
    <t>28-22</t>
  </si>
  <si>
    <t>28-23</t>
  </si>
  <si>
    <t>28-24</t>
  </si>
  <si>
    <t>28-25</t>
  </si>
  <si>
    <t>28-26</t>
  </si>
  <si>
    <t>28-27</t>
  </si>
  <si>
    <t>28-28</t>
  </si>
  <si>
    <t>28-29</t>
  </si>
  <si>
    <t>28-30</t>
  </si>
  <si>
    <t>28-31</t>
  </si>
  <si>
    <t>28-32</t>
  </si>
  <si>
    <t>28-33</t>
  </si>
  <si>
    <t>28-34</t>
  </si>
  <si>
    <t>28-35</t>
  </si>
  <si>
    <t>28-36</t>
  </si>
  <si>
    <t>28-37</t>
  </si>
  <si>
    <t>28-38</t>
  </si>
  <si>
    <t>28-39</t>
  </si>
  <si>
    <t>28-40</t>
  </si>
  <si>
    <t>28-41</t>
  </si>
  <si>
    <t>28-42</t>
  </si>
  <si>
    <t>28-43</t>
  </si>
  <si>
    <t>28-44</t>
  </si>
  <si>
    <t>28-45</t>
  </si>
  <si>
    <t>28-46</t>
  </si>
  <si>
    <t>28-47</t>
  </si>
  <si>
    <t>28-48</t>
  </si>
  <si>
    <t>28-49</t>
  </si>
  <si>
    <t>28-50</t>
  </si>
  <si>
    <t>28-51</t>
  </si>
  <si>
    <t>28-52</t>
  </si>
  <si>
    <t>29-03</t>
  </si>
  <si>
    <t>29-04</t>
  </si>
  <si>
    <t>29-05</t>
  </si>
  <si>
    <t>29-06</t>
  </si>
  <si>
    <t>29-07</t>
  </si>
  <si>
    <t>29-08</t>
  </si>
  <si>
    <t>29-09</t>
  </si>
  <si>
    <t>29-10</t>
  </si>
  <si>
    <t>29-11</t>
  </si>
  <si>
    <t>29-12</t>
  </si>
  <si>
    <t>29-13</t>
  </si>
  <si>
    <t>29-14</t>
  </si>
  <si>
    <t>29-15</t>
  </si>
  <si>
    <t>29-16</t>
  </si>
  <si>
    <t>29-17</t>
  </si>
  <si>
    <t>29-18</t>
  </si>
  <si>
    <t>29-19</t>
  </si>
  <si>
    <t>29-20</t>
  </si>
  <si>
    <t>29-21</t>
  </si>
  <si>
    <t>29-22</t>
  </si>
  <si>
    <t>29-23</t>
  </si>
  <si>
    <t>29-24</t>
  </si>
  <si>
    <t>29-25</t>
  </si>
  <si>
    <t>29-26</t>
  </si>
  <si>
    <t>29-27</t>
  </si>
  <si>
    <t>29-28</t>
  </si>
  <si>
    <t>29-29</t>
  </si>
  <si>
    <t>29-30</t>
  </si>
  <si>
    <t>29-31</t>
  </si>
  <si>
    <t>29-32</t>
  </si>
  <si>
    <t>29-33</t>
  </si>
  <si>
    <t>29-34</t>
  </si>
  <si>
    <t>29-35</t>
  </si>
  <si>
    <t>29-36</t>
  </si>
  <si>
    <t>29-37</t>
  </si>
  <si>
    <t>29-38</t>
  </si>
  <si>
    <t>29-39</t>
  </si>
  <si>
    <t>29-40</t>
  </si>
  <si>
    <t>29-41</t>
  </si>
  <si>
    <t>29-42</t>
  </si>
  <si>
    <t>29-43</t>
  </si>
  <si>
    <t>29-44</t>
  </si>
  <si>
    <t>29-45</t>
  </si>
  <si>
    <t>29-46</t>
  </si>
  <si>
    <t>29-47</t>
  </si>
  <si>
    <t>29-48</t>
  </si>
  <si>
    <t>29-49</t>
  </si>
  <si>
    <t>29-50</t>
  </si>
  <si>
    <t>29-51</t>
  </si>
  <si>
    <t>29-52</t>
  </si>
  <si>
    <t>30-03</t>
  </si>
  <si>
    <t>30-04</t>
  </si>
  <si>
    <t>30-05</t>
  </si>
  <si>
    <t>30-06</t>
  </si>
  <si>
    <t>30-07</t>
  </si>
  <si>
    <t>30-08</t>
  </si>
  <si>
    <t>30-09</t>
  </si>
  <si>
    <t>30-10</t>
  </si>
  <si>
    <t>30-11</t>
  </si>
  <si>
    <t>30-12</t>
  </si>
  <si>
    <t>30-13</t>
  </si>
  <si>
    <t>30-14</t>
  </si>
  <si>
    <t>30-15</t>
  </si>
  <si>
    <t>30-16</t>
  </si>
  <si>
    <t>30-17</t>
  </si>
  <si>
    <t>30-18</t>
  </si>
  <si>
    <t>30-19</t>
  </si>
  <si>
    <t>30-20</t>
  </si>
  <si>
    <t>30-21</t>
  </si>
  <si>
    <t>30-22</t>
  </si>
  <si>
    <t>30-23</t>
  </si>
  <si>
    <t>30-24</t>
  </si>
  <si>
    <t>30-25</t>
  </si>
  <si>
    <t>30-26</t>
  </si>
  <si>
    <t>30-27</t>
  </si>
  <si>
    <t>30-28</t>
  </si>
  <si>
    <t>30-29</t>
  </si>
  <si>
    <t>30-30</t>
  </si>
  <si>
    <t>30-31</t>
  </si>
  <si>
    <t>30-32</t>
  </si>
  <si>
    <t>30-33</t>
  </si>
  <si>
    <t>30-34</t>
  </si>
  <si>
    <t>30-35</t>
  </si>
  <si>
    <t>30-36</t>
  </si>
  <si>
    <t>30-37</t>
  </si>
  <si>
    <t>30-38</t>
  </si>
  <si>
    <t>30-39</t>
  </si>
  <si>
    <t>30-40</t>
  </si>
  <si>
    <t>30-41</t>
  </si>
  <si>
    <t>30-42</t>
  </si>
  <si>
    <t>30-43</t>
  </si>
  <si>
    <t>30-44</t>
  </si>
  <si>
    <t>30-45</t>
  </si>
  <si>
    <t>30-46</t>
  </si>
  <si>
    <t>30-47</t>
  </si>
  <si>
    <t>30-48</t>
  </si>
  <si>
    <t>30-49</t>
  </si>
  <si>
    <t>30-50</t>
  </si>
  <si>
    <t>30-51</t>
  </si>
  <si>
    <t>30-52</t>
  </si>
  <si>
    <t>31-01</t>
  </si>
  <si>
    <t>Jaar</t>
  </si>
  <si>
    <t>24-01</t>
  </si>
  <si>
    <t>21-52</t>
  </si>
  <si>
    <t>Datum</t>
  </si>
  <si>
    <t>Weerstation</t>
  </si>
  <si>
    <t>Gewogen factor</t>
  </si>
  <si>
    <t>Maand</t>
  </si>
  <si>
    <t>Wknr</t>
  </si>
  <si>
    <t>Som van gew. Graaddagen</t>
  </si>
  <si>
    <t>Horst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</si>
</sst>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"/>
    <numFmt numFmtId="165" formatCode="0.0%"/>
    <numFmt numFmtId="166" formatCode="_-* #,##0.00_-;_-* #,##0.00\-;_-* &quot;-&quot;??_-;_-@_-"/>
    <numFmt numFmtId="167" formatCode="_-* #,##0_-;_-* #,##0\-;_-* &quot;-&quot;??_-;_-@_-"/>
    <numFmt numFmtId="168" formatCode="#,##0.000"/>
    <numFmt numFmtId="169" formatCode="dd/mm/yy;@"/>
    <numFmt numFmtId="170" formatCode="#,##0.0"/>
    <numFmt numFmtId="171" formatCode="m/d/yyyy"/>
  </numFmts>
  <fonts count="14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b/>
      <sz val="2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118">
    <xf numFmtId="0" fontId="0" fillId="0" borderId="0" xfId="0"/>
    <xf numFmtId="0" fontId="2" fillId="0" borderId="0" xfId="1"/>
    <xf numFmtId="0" fontId="2" fillId="0" borderId="0" xfId="1" applyProtection="1">
      <protection locked="0"/>
    </xf>
    <xf numFmtId="0" fontId="3" fillId="0" borderId="0" xfId="1" applyFont="1"/>
    <xf numFmtId="0" fontId="2" fillId="2" borderId="0" xfId="1" applyFill="1"/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left"/>
    </xf>
    <xf numFmtId="0" fontId="5" fillId="2" borderId="0" xfId="1" applyFont="1" applyFill="1"/>
    <xf numFmtId="0" fontId="3" fillId="2" borderId="0" xfId="1" applyFont="1" applyFill="1"/>
    <xf numFmtId="0" fontId="3" fillId="2" borderId="0" xfId="1" applyFont="1" applyFill="1" applyAlignment="1">
      <alignment horizontal="center"/>
    </xf>
    <xf numFmtId="0" fontId="3" fillId="2" borderId="0" xfId="1" applyFont="1" applyFill="1" applyAlignment="1">
      <alignment horizontal="left"/>
    </xf>
    <xf numFmtId="0" fontId="6" fillId="2" borderId="0" xfId="1" applyFont="1" applyFill="1"/>
    <xf numFmtId="0" fontId="2" fillId="0" borderId="12" xfId="1" applyBorder="1" applyAlignment="1">
      <alignment horizontal="center"/>
    </xf>
    <xf numFmtId="0" fontId="2" fillId="0" borderId="13" xfId="1" applyBorder="1" applyAlignment="1">
      <alignment horizontal="center"/>
    </xf>
    <xf numFmtId="0" fontId="2" fillId="0" borderId="15" xfId="1" applyBorder="1"/>
    <xf numFmtId="0" fontId="2" fillId="0" borderId="7" xfId="1" applyBorder="1" applyAlignment="1">
      <alignment horizontal="center"/>
    </xf>
    <xf numFmtId="0" fontId="2" fillId="0" borderId="16" xfId="1" applyBorder="1"/>
    <xf numFmtId="0" fontId="2" fillId="0" borderId="18" xfId="1" applyBorder="1"/>
    <xf numFmtId="0" fontId="2" fillId="0" borderId="19" xfId="1" applyBorder="1"/>
    <xf numFmtId="0" fontId="2" fillId="0" borderId="20" xfId="1" applyBorder="1"/>
    <xf numFmtId="164" fontId="2" fillId="0" borderId="3" xfId="1" applyNumberFormat="1" applyBorder="1" applyAlignment="1" applyProtection="1">
      <alignment horizontal="center"/>
      <protection hidden="1"/>
    </xf>
    <xf numFmtId="164" fontId="2" fillId="0" borderId="4" xfId="1" applyNumberFormat="1" applyBorder="1" applyAlignment="1" applyProtection="1">
      <alignment horizontal="center"/>
      <protection hidden="1"/>
    </xf>
    <xf numFmtId="164" fontId="2" fillId="0" borderId="23" xfId="1" applyNumberFormat="1" applyBorder="1" applyAlignment="1" applyProtection="1">
      <alignment horizontal="center"/>
      <protection hidden="1"/>
    </xf>
    <xf numFmtId="164" fontId="2" fillId="0" borderId="1" xfId="1" applyNumberFormat="1" applyBorder="1" applyAlignment="1" applyProtection="1">
      <alignment horizontal="center"/>
      <protection hidden="1"/>
    </xf>
    <xf numFmtId="164" fontId="2" fillId="0" borderId="8" xfId="1" applyNumberFormat="1" applyBorder="1" applyAlignment="1" applyProtection="1">
      <alignment horizontal="center"/>
      <protection hidden="1"/>
    </xf>
    <xf numFmtId="164" fontId="2" fillId="0" borderId="9" xfId="1" applyNumberFormat="1" applyBorder="1" applyAlignment="1" applyProtection="1">
      <alignment horizontal="center"/>
      <protection hidden="1"/>
    </xf>
    <xf numFmtId="164" fontId="2" fillId="0" borderId="21" xfId="1" applyNumberFormat="1" applyBorder="1" applyAlignment="1" applyProtection="1">
      <alignment horizontal="center"/>
      <protection hidden="1"/>
    </xf>
    <xf numFmtId="164" fontId="2" fillId="0" borderId="17" xfId="1" applyNumberFormat="1" applyBorder="1" applyAlignment="1" applyProtection="1">
      <alignment horizontal="center"/>
      <protection hidden="1"/>
    </xf>
    <xf numFmtId="3" fontId="2" fillId="0" borderId="22" xfId="1" applyNumberFormat="1" applyBorder="1" applyAlignment="1" applyProtection="1">
      <alignment horizontal="center"/>
      <protection hidden="1"/>
    </xf>
    <xf numFmtId="3" fontId="2" fillId="0" borderId="17" xfId="1" applyNumberFormat="1" applyBorder="1" applyAlignment="1" applyProtection="1">
      <alignment horizontal="center"/>
      <protection hidden="1"/>
    </xf>
    <xf numFmtId="0" fontId="3" fillId="0" borderId="1" xfId="1" applyFont="1" applyBorder="1"/>
    <xf numFmtId="0" fontId="8" fillId="0" borderId="0" xfId="2" applyFont="1"/>
    <xf numFmtId="0" fontId="3" fillId="0" borderId="0" xfId="2"/>
    <xf numFmtId="0" fontId="3" fillId="0" borderId="0" xfId="2" quotePrefix="1"/>
    <xf numFmtId="0" fontId="9" fillId="0" borderId="0" xfId="2" applyFont="1"/>
    <xf numFmtId="0" fontId="3" fillId="0" borderId="1" xfId="2" applyBorder="1" applyProtection="1">
      <protection locked="0"/>
    </xf>
    <xf numFmtId="0" fontId="3" fillId="0" borderId="24" xfId="2" applyBorder="1"/>
    <xf numFmtId="3" fontId="3" fillId="0" borderId="1" xfId="2" applyNumberFormat="1" applyBorder="1" applyProtection="1">
      <protection locked="0"/>
    </xf>
    <xf numFmtId="3" fontId="3" fillId="0" borderId="0" xfId="2" applyNumberFormat="1"/>
    <xf numFmtId="0" fontId="3" fillId="0" borderId="0" xfId="2" applyProtection="1">
      <protection locked="0"/>
    </xf>
    <xf numFmtId="3" fontId="3" fillId="0" borderId="0" xfId="2" applyNumberFormat="1" applyProtection="1">
      <protection locked="0"/>
    </xf>
    <xf numFmtId="165" fontId="3" fillId="0" borderId="1" xfId="3" applyNumberFormat="1" applyBorder="1" applyProtection="1">
      <protection locked="0"/>
    </xf>
    <xf numFmtId="0" fontId="7" fillId="0" borderId="1" xfId="2" applyFont="1" applyBorder="1"/>
    <xf numFmtId="3" fontId="7" fillId="0" borderId="1" xfId="2" applyNumberFormat="1" applyFont="1" applyBorder="1"/>
    <xf numFmtId="167" fontId="7" fillId="0" borderId="1" xfId="4" applyNumberFormat="1" applyFont="1" applyBorder="1"/>
    <xf numFmtId="168" fontId="3" fillId="0" borderId="0" xfId="2" applyNumberFormat="1"/>
    <xf numFmtId="0" fontId="3" fillId="0" borderId="1" xfId="2" applyBorder="1"/>
    <xf numFmtId="9" fontId="3" fillId="0" borderId="1" xfId="2" applyNumberFormat="1" applyBorder="1"/>
    <xf numFmtId="0" fontId="7" fillId="0" borderId="25" xfId="2" applyFont="1" applyBorder="1"/>
    <xf numFmtId="3" fontId="3" fillId="0" borderId="25" xfId="2" applyNumberFormat="1" applyBorder="1"/>
    <xf numFmtId="0" fontId="3" fillId="0" borderId="14" xfId="2" applyBorder="1"/>
    <xf numFmtId="165" fontId="0" fillId="0" borderId="14" xfId="3" applyNumberFormat="1" applyFont="1" applyBorder="1"/>
    <xf numFmtId="167" fontId="0" fillId="0" borderId="1" xfId="4" applyNumberFormat="1" applyFont="1" applyBorder="1"/>
    <xf numFmtId="3" fontId="3" fillId="0" borderId="14" xfId="2" applyNumberFormat="1" applyBorder="1"/>
    <xf numFmtId="3" fontId="3" fillId="0" borderId="1" xfId="2" applyNumberFormat="1" applyBorder="1"/>
    <xf numFmtId="165" fontId="0" fillId="0" borderId="0" xfId="3" applyNumberFormat="1" applyFont="1"/>
    <xf numFmtId="0" fontId="7" fillId="0" borderId="0" xfId="2" applyFont="1"/>
    <xf numFmtId="165" fontId="3" fillId="0" borderId="0" xfId="2" applyNumberFormat="1"/>
    <xf numFmtId="9" fontId="3" fillId="0" borderId="1" xfId="2" applyNumberFormat="1" applyBorder="1" applyProtection="1">
      <protection locked="0"/>
    </xf>
    <xf numFmtId="1" fontId="3" fillId="0" borderId="1" xfId="2" applyNumberFormat="1" applyBorder="1" applyProtection="1">
      <protection locked="0"/>
    </xf>
    <xf numFmtId="0" fontId="2" fillId="4" borderId="26" xfId="1" applyFill="1" applyBorder="1"/>
    <xf numFmtId="0" fontId="2" fillId="4" borderId="27" xfId="1" applyFill="1" applyBorder="1"/>
    <xf numFmtId="0" fontId="2" fillId="4" borderId="28" xfId="1" applyFill="1" applyBorder="1"/>
    <xf numFmtId="0" fontId="2" fillId="4" borderId="29" xfId="1" applyFill="1" applyBorder="1"/>
    <xf numFmtId="0" fontId="2" fillId="4" borderId="0" xfId="1" applyFill="1"/>
    <xf numFmtId="0" fontId="2" fillId="4" borderId="30" xfId="1" applyFill="1" applyBorder="1"/>
    <xf numFmtId="0" fontId="2" fillId="4" borderId="31" xfId="1" applyFill="1" applyBorder="1"/>
    <xf numFmtId="0" fontId="2" fillId="4" borderId="25" xfId="1" applyFill="1" applyBorder="1"/>
    <xf numFmtId="0" fontId="2" fillId="4" borderId="32" xfId="1" applyFill="1" applyBorder="1"/>
    <xf numFmtId="0" fontId="7" fillId="5" borderId="2" xfId="1" applyFont="1" applyFill="1" applyBorder="1"/>
    <xf numFmtId="0" fontId="7" fillId="5" borderId="3" xfId="1" applyFont="1" applyFill="1" applyBorder="1"/>
    <xf numFmtId="0" fontId="7" fillId="5" borderId="4" xfId="1" applyFont="1" applyFill="1" applyBorder="1"/>
    <xf numFmtId="0" fontId="7" fillId="5" borderId="4" xfId="1" applyFont="1" applyFill="1" applyBorder="1" applyAlignment="1">
      <alignment horizontal="center"/>
    </xf>
    <xf numFmtId="0" fontId="7" fillId="5" borderId="5" xfId="1" applyFont="1" applyFill="1" applyBorder="1"/>
    <xf numFmtId="0" fontId="7" fillId="5" borderId="7" xfId="1" applyFont="1" applyFill="1" applyBorder="1"/>
    <xf numFmtId="0" fontId="7" fillId="5" borderId="8" xfId="1" applyFont="1" applyFill="1" applyBorder="1" applyAlignment="1">
      <alignment horizontal="center"/>
    </xf>
    <xf numFmtId="0" fontId="7" fillId="5" borderId="9" xfId="1" applyFont="1" applyFill="1" applyBorder="1" applyAlignment="1">
      <alignment horizontal="center"/>
    </xf>
    <xf numFmtId="0" fontId="3" fillId="5" borderId="10" xfId="1" applyFont="1" applyFill="1" applyBorder="1" applyAlignment="1">
      <alignment horizontal="center"/>
    </xf>
    <xf numFmtId="0" fontId="2" fillId="5" borderId="6" xfId="1" applyFill="1" applyBorder="1"/>
    <xf numFmtId="0" fontId="2" fillId="5" borderId="11" xfId="1" applyFill="1" applyBorder="1"/>
    <xf numFmtId="0" fontId="2" fillId="0" borderId="0" xfId="2" quotePrefix="1" applyFont="1"/>
    <xf numFmtId="0" fontId="2" fillId="0" borderId="0" xfId="2" applyFont="1"/>
    <xf numFmtId="169" fontId="2" fillId="2" borderId="0" xfId="1" applyNumberFormat="1" applyFill="1"/>
    <xf numFmtId="0" fontId="2" fillId="0" borderId="14" xfId="2" applyFont="1" applyBorder="1"/>
    <xf numFmtId="0" fontId="2" fillId="0" borderId="1" xfId="2" applyFont="1" applyBorder="1"/>
    <xf numFmtId="0" fontId="7" fillId="0" borderId="0" xfId="0" applyFont="1"/>
    <xf numFmtId="0" fontId="0" fillId="0" borderId="0" xfId="0" pivotButton="1"/>
    <xf numFmtId="1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70" fontId="0" fillId="0" borderId="0" xfId="0" applyNumberFormat="1"/>
    <xf numFmtId="9" fontId="0" fillId="0" borderId="0" xfId="0" applyNumberFormat="1"/>
    <xf numFmtId="165" fontId="2" fillId="0" borderId="4" xfId="1" applyNumberFormat="1" applyBorder="1" applyAlignment="1" applyProtection="1">
      <alignment horizontal="center"/>
      <protection hidden="1"/>
    </xf>
    <xf numFmtId="165" fontId="2" fillId="0" borderId="17" xfId="1" applyNumberFormat="1" applyBorder="1" applyAlignment="1" applyProtection="1">
      <alignment horizontal="center"/>
      <protection hidden="1"/>
    </xf>
    <xf numFmtId="165" fontId="2" fillId="0" borderId="1" xfId="1" applyNumberFormat="1" applyBorder="1" applyAlignment="1" applyProtection="1">
      <alignment horizontal="center"/>
      <protection hidden="1"/>
    </xf>
    <xf numFmtId="165" fontId="2" fillId="0" borderId="9" xfId="1" applyNumberFormat="1" applyBorder="1" applyAlignment="1" applyProtection="1">
      <alignment horizontal="center"/>
      <protection hidden="1"/>
    </xf>
    <xf numFmtId="0" fontId="2" fillId="0" borderId="12" xfId="1" quotePrefix="1" applyBorder="1"/>
    <xf numFmtId="3" fontId="0" fillId="0" borderId="0" xfId="0" applyNumberFormat="1"/>
    <xf numFmtId="0" fontId="10" fillId="0" borderId="0" xfId="0" applyFont="1"/>
    <xf numFmtId="0" fontId="11" fillId="2" borderId="0" xfId="5" applyFill="1"/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4" fontId="0" fillId="0" borderId="0" xfId="0" quotePrefix="1" applyNumberFormat="1" applyAlignment="1">
      <alignment horizontal="center"/>
    </xf>
    <xf numFmtId="16" fontId="0" fillId="0" borderId="0" xfId="0" quotePrefix="1" applyNumberFormat="1" applyAlignment="1">
      <alignment horizontal="center"/>
    </xf>
    <xf numFmtId="0" fontId="2" fillId="0" borderId="1" xfId="1" applyBorder="1"/>
    <xf numFmtId="0" fontId="2" fillId="3" borderId="1" xfId="1" applyFill="1" applyBorder="1" applyAlignment="1" applyProtection="1">
      <alignment horizontal="center"/>
      <protection locked="0"/>
    </xf>
    <xf numFmtId="170" fontId="2" fillId="0" borderId="3" xfId="1" applyNumberFormat="1" applyBorder="1" applyAlignment="1" applyProtection="1">
      <alignment horizontal="center"/>
      <protection hidden="1"/>
    </xf>
    <xf numFmtId="170" fontId="2" fillId="0" borderId="4" xfId="1" applyNumberFormat="1" applyBorder="1" applyAlignment="1" applyProtection="1">
      <alignment horizontal="center"/>
      <protection hidden="1"/>
    </xf>
    <xf numFmtId="170" fontId="2" fillId="0" borderId="23" xfId="1" applyNumberFormat="1" applyBorder="1" applyAlignment="1" applyProtection="1">
      <alignment horizontal="center"/>
      <protection hidden="1"/>
    </xf>
    <xf numFmtId="170" fontId="2" fillId="0" borderId="1" xfId="1" applyNumberFormat="1" applyBorder="1" applyAlignment="1" applyProtection="1">
      <alignment horizontal="center"/>
      <protection hidden="1"/>
    </xf>
    <xf numFmtId="14" fontId="0" fillId="0" borderId="0" xfId="0" applyNumberFormat="1"/>
    <xf numFmtId="171" fontId="0" fillId="0" borderId="0" xfId="0" applyNumberFormat="1"/>
    <xf numFmtId="4" fontId="3" fillId="2" borderId="0" xfId="1" applyNumberFormat="1" applyFont="1" applyFill="1"/>
    <xf numFmtId="4" fontId="12" fillId="2" borderId="0" xfId="1" applyNumberFormat="1" applyFont="1" applyFill="1"/>
    <xf numFmtId="0" fontId="13" fillId="2" borderId="0" xfId="1" applyFont="1" applyFill="1"/>
    <xf numFmtId="0" fontId="13" fillId="2" borderId="0" xfId="1" applyFont="1" applyFill="1" applyAlignment="1">
      <alignment horizontal="left"/>
    </xf>
    <xf numFmtId="14" fontId="13" fillId="2" borderId="0" xfId="1" applyNumberFormat="1" applyFont="1" applyFill="1" applyAlignment="1">
      <alignment horizontal="left"/>
    </xf>
    <xf numFmtId="0" fontId="7" fillId="4" borderId="24" xfId="1" applyFont="1" applyFill="1" applyBorder="1" applyAlignment="1">
      <alignment horizontal="center"/>
    </xf>
    <xf numFmtId="0" fontId="7" fillId="4" borderId="33" xfId="1" applyFont="1" applyFill="1" applyBorder="1" applyAlignment="1">
      <alignment horizontal="center"/>
    </xf>
  </cellXfs>
  <cellStyles count="6">
    <cellStyle name="Hyperlink" xfId="5" builtinId="8"/>
    <cellStyle name="Komma 2" xfId="4" xr:uid="{CF60528F-8A5C-45E1-9A0A-5BCB900F1F6E}"/>
    <cellStyle name="Procent 2" xfId="3" xr:uid="{26837E2A-DA68-4E32-8473-7EB34BD59D98}"/>
    <cellStyle name="Standaard" xfId="0" builtinId="0"/>
    <cellStyle name="Standaard 2" xfId="1" xr:uid="{88D7FCD5-C054-4502-AE66-075E2FA0C7F2}"/>
    <cellStyle name="Standaard 3" xfId="2" xr:uid="{6E45EADF-6D0B-4B55-86BF-870166E349A8}"/>
  </cellStyles>
  <dxfs count="12">
    <dxf>
      <font>
        <color theme="0"/>
      </font>
    </dxf>
    <dxf>
      <numFmt numFmtId="170" formatCode="#,##0.0"/>
    </dxf>
    <dxf>
      <numFmt numFmtId="170" formatCode="#,##0.0"/>
    </dxf>
    <dxf>
      <numFmt numFmtId="170" formatCode="#,##0.0"/>
    </dxf>
    <dxf>
      <numFmt numFmtId="0" formatCode="General"/>
    </dxf>
    <dxf>
      <numFmt numFmtId="0" formatCode="General"/>
    </dxf>
    <dxf>
      <numFmt numFmtId="170" formatCode="#,##0.0"/>
    </dxf>
    <dxf>
      <numFmt numFmtId="170" formatCode="#,##0.0"/>
    </dxf>
    <dxf>
      <numFmt numFmtId="3" formatCode="#,##0"/>
    </dxf>
    <dxf>
      <numFmt numFmtId="170" formatCode="#,##0.0"/>
    </dxf>
    <dxf>
      <numFmt numFmtId="170" formatCode="#,##0.0"/>
    </dxf>
    <dxf>
      <numFmt numFmtId="171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1/relationships/timelineCache" Target="timelineCaches/timelineCache1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onnections" Target="connections.xml"/><Relationship Id="rId30" Type="http://schemas.openxmlformats.org/officeDocument/2006/relationships/sheetMetadata" Target="metadata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temp_per_maand!B2"/><Relationship Id="rId13" Type="http://schemas.openxmlformats.org/officeDocument/2006/relationships/hyperlink" Target="#toelichting!A2"/><Relationship Id="rId3" Type="http://schemas.openxmlformats.org/officeDocument/2006/relationships/hyperlink" Target="#overzicht_per_locatie!D3"/><Relationship Id="rId7" Type="http://schemas.openxmlformats.org/officeDocument/2006/relationships/hyperlink" Target="#gew_graadd_per_week!B2"/><Relationship Id="rId12" Type="http://schemas.openxmlformats.org/officeDocument/2006/relationships/hyperlink" Target="#koeldagen_per_week!B2"/><Relationship Id="rId2" Type="http://schemas.openxmlformats.org/officeDocument/2006/relationships/image" Target="../media/image2.png"/><Relationship Id="rId16" Type="http://schemas.openxmlformats.org/officeDocument/2006/relationships/hyperlink" Target="#koeldagen_per_maand!B2"/><Relationship Id="rId1" Type="http://schemas.openxmlformats.org/officeDocument/2006/relationships/image" Target="../media/image1.jpeg"/><Relationship Id="rId6" Type="http://schemas.openxmlformats.org/officeDocument/2006/relationships/hyperlink" Target="#gew_graadd_per_maand!B2"/><Relationship Id="rId11" Type="http://schemas.openxmlformats.org/officeDocument/2006/relationships/hyperlink" Target="#RV_per_week!B2"/><Relationship Id="rId5" Type="http://schemas.openxmlformats.org/officeDocument/2006/relationships/hyperlink" Target="#ongew_graadd_per_week!B2"/><Relationship Id="rId15" Type="http://schemas.openxmlformats.org/officeDocument/2006/relationships/hyperlink" Target="#interactief!B4"/><Relationship Id="rId10" Type="http://schemas.openxmlformats.org/officeDocument/2006/relationships/hyperlink" Target="#RV_per_maand!B2"/><Relationship Id="rId4" Type="http://schemas.openxmlformats.org/officeDocument/2006/relationships/hyperlink" Target="#ongew_graadd_per_maand!B2"/><Relationship Id="rId9" Type="http://schemas.openxmlformats.org/officeDocument/2006/relationships/hyperlink" Target="#temp_per_week!B2"/><Relationship Id="rId14" Type="http://schemas.openxmlformats.org/officeDocument/2006/relationships/hyperlink" Target="#voorbeeld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ofdmenu!E3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ofdmenu!E3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ofdmenu!E3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ofdmenu!E3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ofdmenu!E3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ofdmenu!E3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ofdmenu!E3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ofdmenu!E3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ofdmenu!E3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ofdmenu!E3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Hoofdmenu!E3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ofdmenu!E3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ofdmenu!E3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ofdmenu!E3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ofdmenu!E3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ofdmenu!E3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ofdmenu!E3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ofdmenu!E3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ofdmenu!E3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11</xdr:col>
      <xdr:colOff>69273</xdr:colOff>
      <xdr:row>0</xdr:row>
      <xdr:rowOff>647700</xdr:rowOff>
    </xdr:to>
    <xdr:pic>
      <xdr:nvPicPr>
        <xdr:cNvPr id="23" name="Afbeelding 38">
          <a:extLst>
            <a:ext uri="{FF2B5EF4-FFF2-40B4-BE49-F238E27FC236}">
              <a16:creationId xmlns:a16="http://schemas.microsoft.com/office/drawing/2014/main" id="{D22DC238-87B5-4EC8-986E-BC5440AF1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5" r="-2"/>
        <a:stretch>
          <a:fillRect/>
        </a:stretch>
      </xdr:blipFill>
      <xdr:spPr bwMode="auto">
        <a:xfrm>
          <a:off x="0" y="85725"/>
          <a:ext cx="70675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240725</xdr:colOff>
      <xdr:row>1</xdr:row>
      <xdr:rowOff>138546</xdr:rowOff>
    </xdr:from>
    <xdr:to>
      <xdr:col>11</xdr:col>
      <xdr:colOff>51957</xdr:colOff>
      <xdr:row>15</xdr:row>
      <xdr:rowOff>109971</xdr:rowOff>
    </xdr:to>
    <xdr:pic>
      <xdr:nvPicPr>
        <xdr:cNvPr id="26" name="Afbeelding 39">
          <a:extLst>
            <a:ext uri="{FF2B5EF4-FFF2-40B4-BE49-F238E27FC236}">
              <a16:creationId xmlns:a16="http://schemas.microsoft.com/office/drawing/2014/main" id="{88F06B38-5AAE-4610-8D8D-E7295ECC7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7793" y="796637"/>
          <a:ext cx="1136073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485775</xdr:colOff>
      <xdr:row>1</xdr:row>
      <xdr:rowOff>157422</xdr:rowOff>
    </xdr:from>
    <xdr:to>
      <xdr:col>6</xdr:col>
      <xdr:colOff>291773</xdr:colOff>
      <xdr:row>4</xdr:row>
      <xdr:rowOff>8718</xdr:rowOff>
    </xdr:to>
    <xdr:sp macro="" textlink="">
      <xdr:nvSpPr>
        <xdr:cNvPr id="27" name="Rectangl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2568EB-4E87-44E0-A610-0E12B6752FB3}"/>
            </a:ext>
          </a:extLst>
        </xdr:cNvPr>
        <xdr:cNvSpPr>
          <a:spLocks noChangeArrowheads="1"/>
        </xdr:cNvSpPr>
      </xdr:nvSpPr>
      <xdr:spPr bwMode="auto">
        <a:xfrm>
          <a:off x="2667866" y="1144558"/>
          <a:ext cx="1762952" cy="344865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0" upright="1"/>
        <a:lstStyle/>
        <a:p>
          <a:pPr algn="ctr" rtl="1">
            <a:lnSpc>
              <a:spcPts val="1000"/>
            </a:lnSpc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Alle</a:t>
          </a:r>
          <a:r>
            <a:rPr lang="nl-NL" sz="1000" b="0" i="0" strike="noStrike" baseline="0">
              <a:solidFill>
                <a:srgbClr val="000000"/>
              </a:solidFill>
              <a:latin typeface="Arial"/>
              <a:cs typeface="Arial"/>
            </a:rPr>
            <a:t> gegevens van één locatie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213808</xdr:colOff>
      <xdr:row>10</xdr:row>
      <xdr:rowOff>108811</xdr:rowOff>
    </xdr:from>
    <xdr:to>
      <xdr:col>4</xdr:col>
      <xdr:colOff>582018</xdr:colOff>
      <xdr:row>12</xdr:row>
      <xdr:rowOff>142141</xdr:rowOff>
    </xdr:to>
    <xdr:sp macro="" textlink="">
      <xdr:nvSpPr>
        <xdr:cNvPr id="32" name="Rectangle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32882E6-D5CE-4685-AAB2-E19799E2B0AB}"/>
            </a:ext>
          </a:extLst>
        </xdr:cNvPr>
        <xdr:cNvSpPr>
          <a:spLocks noChangeArrowheads="1"/>
        </xdr:cNvSpPr>
      </xdr:nvSpPr>
      <xdr:spPr bwMode="auto">
        <a:xfrm>
          <a:off x="2395899" y="1754038"/>
          <a:ext cx="974346" cy="362376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0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Ongewogen</a:t>
          </a:r>
          <a:r>
            <a:rPr lang="nl-NL" sz="1000" b="0" i="0" strike="noStrike" baseline="0">
              <a:solidFill>
                <a:srgbClr val="000000"/>
              </a:solidFill>
              <a:latin typeface="Arial"/>
              <a:cs typeface="Arial"/>
            </a:rPr>
            <a:t> graaddagen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149035</xdr:colOff>
      <xdr:row>10</xdr:row>
      <xdr:rowOff>108809</xdr:rowOff>
    </xdr:from>
    <xdr:to>
      <xdr:col>6</xdr:col>
      <xdr:colOff>514652</xdr:colOff>
      <xdr:row>12</xdr:row>
      <xdr:rowOff>142139</xdr:rowOff>
    </xdr:to>
    <xdr:sp macro="" textlink="">
      <xdr:nvSpPr>
        <xdr:cNvPr id="33" name="Rectangle 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E132F8D-E87D-4F7A-AC5E-A6D947CD50A6}"/>
            </a:ext>
          </a:extLst>
        </xdr:cNvPr>
        <xdr:cNvSpPr>
          <a:spLocks noChangeArrowheads="1"/>
        </xdr:cNvSpPr>
      </xdr:nvSpPr>
      <xdr:spPr bwMode="auto">
        <a:xfrm>
          <a:off x="3543399" y="1754036"/>
          <a:ext cx="971753" cy="362376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0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Ongewogen graaddagen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220073</xdr:colOff>
      <xdr:row>14</xdr:row>
      <xdr:rowOff>73303</xdr:rowOff>
    </xdr:from>
    <xdr:to>
      <xdr:col>4</xdr:col>
      <xdr:colOff>595403</xdr:colOff>
      <xdr:row>17</xdr:row>
      <xdr:rowOff>6053</xdr:rowOff>
    </xdr:to>
    <xdr:sp macro="" textlink="">
      <xdr:nvSpPr>
        <xdr:cNvPr id="34" name="Rectangle 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0BC4471-8157-4E36-B1B5-7CA001DF7D61}"/>
            </a:ext>
          </a:extLst>
        </xdr:cNvPr>
        <xdr:cNvSpPr>
          <a:spLocks noChangeArrowheads="1"/>
        </xdr:cNvSpPr>
      </xdr:nvSpPr>
      <xdr:spPr bwMode="auto">
        <a:xfrm>
          <a:off x="2012505" y="2541144"/>
          <a:ext cx="981466" cy="357045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0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Gewogen</a:t>
          </a:r>
          <a:r>
            <a:rPr lang="nl-NL" sz="1000" b="0" i="0" strike="noStrike" baseline="0">
              <a:solidFill>
                <a:srgbClr val="000000"/>
              </a:solidFill>
              <a:latin typeface="Arial"/>
              <a:cs typeface="Arial"/>
            </a:rPr>
            <a:t> graaddagen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159801</xdr:colOff>
      <xdr:row>14</xdr:row>
      <xdr:rowOff>81966</xdr:rowOff>
    </xdr:from>
    <xdr:to>
      <xdr:col>6</xdr:col>
      <xdr:colOff>535043</xdr:colOff>
      <xdr:row>17</xdr:row>
      <xdr:rowOff>14716</xdr:rowOff>
    </xdr:to>
    <xdr:sp macro="" textlink="">
      <xdr:nvSpPr>
        <xdr:cNvPr id="35" name="Rectangle 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764184C-6F4A-4DD6-8569-7B86ECE0233A}"/>
            </a:ext>
          </a:extLst>
        </xdr:cNvPr>
        <xdr:cNvSpPr>
          <a:spLocks noChangeArrowheads="1"/>
        </xdr:cNvSpPr>
      </xdr:nvSpPr>
      <xdr:spPr bwMode="auto">
        <a:xfrm>
          <a:off x="3303051" y="2549807"/>
          <a:ext cx="981378" cy="357045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0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Gewogen</a:t>
          </a:r>
          <a:r>
            <a:rPr lang="nl-NL" sz="1000" b="0" i="0" strike="noStrike" baseline="0">
              <a:solidFill>
                <a:srgbClr val="000000"/>
              </a:solidFill>
              <a:latin typeface="Arial"/>
              <a:cs typeface="Arial"/>
            </a:rPr>
            <a:t> graaddagen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223475</xdr:colOff>
      <xdr:row>18</xdr:row>
      <xdr:rowOff>73745</xdr:rowOff>
    </xdr:from>
    <xdr:to>
      <xdr:col>4</xdr:col>
      <xdr:colOff>590501</xdr:colOff>
      <xdr:row>20</xdr:row>
      <xdr:rowOff>160586</xdr:rowOff>
    </xdr:to>
    <xdr:sp macro="" textlink="">
      <xdr:nvSpPr>
        <xdr:cNvPr id="36" name="Rectangle 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AD05AB1-523C-4B7C-9A88-91639234CB76}"/>
            </a:ext>
          </a:extLst>
        </xdr:cNvPr>
        <xdr:cNvSpPr>
          <a:spLocks noChangeArrowheads="1"/>
        </xdr:cNvSpPr>
      </xdr:nvSpPr>
      <xdr:spPr bwMode="auto">
        <a:xfrm>
          <a:off x="2015907" y="3061131"/>
          <a:ext cx="973162" cy="346614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0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Gemiddelde temperatuur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156800</xdr:colOff>
      <xdr:row>18</xdr:row>
      <xdr:rowOff>73745</xdr:rowOff>
    </xdr:from>
    <xdr:to>
      <xdr:col>6</xdr:col>
      <xdr:colOff>520989</xdr:colOff>
      <xdr:row>20</xdr:row>
      <xdr:rowOff>160586</xdr:rowOff>
    </xdr:to>
    <xdr:sp macro="" textlink="">
      <xdr:nvSpPr>
        <xdr:cNvPr id="37" name="Rectangle 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A69ABDD-CDD1-4E53-97BB-9072129D9C0A}"/>
            </a:ext>
          </a:extLst>
        </xdr:cNvPr>
        <xdr:cNvSpPr>
          <a:spLocks noChangeArrowheads="1"/>
        </xdr:cNvSpPr>
      </xdr:nvSpPr>
      <xdr:spPr bwMode="auto">
        <a:xfrm>
          <a:off x="3300050" y="3061131"/>
          <a:ext cx="970325" cy="346614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0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Gemiddelde temperatuur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224544</xdr:colOff>
      <xdr:row>22</xdr:row>
      <xdr:rowOff>73746</xdr:rowOff>
    </xdr:from>
    <xdr:to>
      <xdr:col>4</xdr:col>
      <xdr:colOff>586656</xdr:colOff>
      <xdr:row>25</xdr:row>
      <xdr:rowOff>5804</xdr:rowOff>
    </xdr:to>
    <xdr:sp macro="" textlink="">
      <xdr:nvSpPr>
        <xdr:cNvPr id="38" name="Rectangle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20E8172-30E3-40B5-80BA-59B73B4F9B08}"/>
            </a:ext>
          </a:extLst>
        </xdr:cNvPr>
        <xdr:cNvSpPr>
          <a:spLocks noChangeArrowheads="1"/>
        </xdr:cNvSpPr>
      </xdr:nvSpPr>
      <xdr:spPr bwMode="auto">
        <a:xfrm>
          <a:off x="2016976" y="3580678"/>
          <a:ext cx="968248" cy="356353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0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Relatieve vochtigheid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154059</xdr:colOff>
      <xdr:row>22</xdr:row>
      <xdr:rowOff>73746</xdr:rowOff>
    </xdr:from>
    <xdr:to>
      <xdr:col>6</xdr:col>
      <xdr:colOff>519476</xdr:colOff>
      <xdr:row>25</xdr:row>
      <xdr:rowOff>5804</xdr:rowOff>
    </xdr:to>
    <xdr:sp macro="" textlink="">
      <xdr:nvSpPr>
        <xdr:cNvPr id="39" name="Rectangle 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AAECDEF-CDCE-4F98-8538-0760B42E74B6}"/>
            </a:ext>
          </a:extLst>
        </xdr:cNvPr>
        <xdr:cNvSpPr>
          <a:spLocks noChangeArrowheads="1"/>
        </xdr:cNvSpPr>
      </xdr:nvSpPr>
      <xdr:spPr bwMode="auto">
        <a:xfrm>
          <a:off x="3297309" y="3580678"/>
          <a:ext cx="971553" cy="356353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0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Relatieve</a:t>
          </a:r>
          <a:r>
            <a:rPr lang="nl-NL" sz="1000" b="0" i="0" strike="noStrike" baseline="0">
              <a:solidFill>
                <a:srgbClr val="000000"/>
              </a:solidFill>
              <a:latin typeface="Arial"/>
              <a:cs typeface="Arial"/>
            </a:rPr>
            <a:t> vochtigheid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153521</xdr:colOff>
      <xdr:row>26</xdr:row>
      <xdr:rowOff>69232</xdr:rowOff>
    </xdr:from>
    <xdr:to>
      <xdr:col>6</xdr:col>
      <xdr:colOff>523357</xdr:colOff>
      <xdr:row>29</xdr:row>
      <xdr:rowOff>33135</xdr:rowOff>
    </xdr:to>
    <xdr:sp macro="" textlink="">
      <xdr:nvSpPr>
        <xdr:cNvPr id="41" name="Rectangle 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A2272E19-7D04-41E0-A74C-EE9FCC89DE92}"/>
            </a:ext>
          </a:extLst>
        </xdr:cNvPr>
        <xdr:cNvSpPr>
          <a:spLocks noChangeArrowheads="1"/>
        </xdr:cNvSpPr>
      </xdr:nvSpPr>
      <xdr:spPr bwMode="auto">
        <a:xfrm>
          <a:off x="3296771" y="4095709"/>
          <a:ext cx="975972" cy="388199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0" upright="1"/>
        <a:lstStyle/>
        <a:p>
          <a:pPr algn="ctr" rtl="1">
            <a:defRPr sz="1000"/>
          </a:pP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Koeldagen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225075</xdr:colOff>
      <xdr:row>30</xdr:row>
      <xdr:rowOff>67846</xdr:rowOff>
    </xdr:from>
    <xdr:to>
      <xdr:col>4</xdr:col>
      <xdr:colOff>591788</xdr:colOff>
      <xdr:row>32</xdr:row>
      <xdr:rowOff>148193</xdr:rowOff>
    </xdr:to>
    <xdr:sp macro="" textlink="">
      <xdr:nvSpPr>
        <xdr:cNvPr id="42" name="Rectangle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AFE7593-0D50-493C-BD9F-F718422965CB}"/>
            </a:ext>
          </a:extLst>
        </xdr:cNvPr>
        <xdr:cNvSpPr>
          <a:spLocks noChangeArrowheads="1"/>
        </xdr:cNvSpPr>
      </xdr:nvSpPr>
      <xdr:spPr bwMode="auto">
        <a:xfrm>
          <a:off x="2017507" y="4613869"/>
          <a:ext cx="972849" cy="340119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0" upright="1"/>
        <a:lstStyle/>
        <a:p>
          <a:pPr algn="ctr" rtl="1">
            <a:defRPr sz="1000"/>
          </a:pP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Toelichting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150780</xdr:colOff>
      <xdr:row>30</xdr:row>
      <xdr:rowOff>67846</xdr:rowOff>
    </xdr:from>
    <xdr:to>
      <xdr:col>6</xdr:col>
      <xdr:colOff>524019</xdr:colOff>
      <xdr:row>32</xdr:row>
      <xdr:rowOff>148193</xdr:rowOff>
    </xdr:to>
    <xdr:sp macro="" textlink="">
      <xdr:nvSpPr>
        <xdr:cNvPr id="43" name="Rectangle 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42EBEDD2-6BC0-4DA3-9DE9-A0854028BFE9}"/>
            </a:ext>
          </a:extLst>
        </xdr:cNvPr>
        <xdr:cNvSpPr>
          <a:spLocks noChangeArrowheads="1"/>
        </xdr:cNvSpPr>
      </xdr:nvSpPr>
      <xdr:spPr bwMode="auto">
        <a:xfrm>
          <a:off x="3294030" y="4613869"/>
          <a:ext cx="979375" cy="340119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0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Voorbeeld berekening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499630</xdr:colOff>
      <xdr:row>5</xdr:row>
      <xdr:rowOff>136640</xdr:rowOff>
    </xdr:from>
    <xdr:to>
      <xdr:col>6</xdr:col>
      <xdr:colOff>305628</xdr:colOff>
      <xdr:row>7</xdr:row>
      <xdr:rowOff>152459</xdr:rowOff>
    </xdr:to>
    <xdr:sp macro="" textlink="">
      <xdr:nvSpPr>
        <xdr:cNvPr id="28" name="Rectangle 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B4E49308-BDF0-482C-BA60-5B91A48F4AA7}"/>
            </a:ext>
          </a:extLst>
        </xdr:cNvPr>
        <xdr:cNvSpPr>
          <a:spLocks noChangeArrowheads="1"/>
        </xdr:cNvSpPr>
      </xdr:nvSpPr>
      <xdr:spPr bwMode="auto">
        <a:xfrm>
          <a:off x="2681721" y="1781867"/>
          <a:ext cx="1762952" cy="344865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0" upright="1"/>
        <a:lstStyle/>
        <a:p>
          <a:pPr algn="ctr" rtl="1">
            <a:lnSpc>
              <a:spcPts val="1000"/>
            </a:lnSpc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Interactieve</a:t>
          </a:r>
          <a:r>
            <a:rPr lang="nl-NL" sz="1000" b="0" i="0" strike="noStrike" baseline="0">
              <a:solidFill>
                <a:srgbClr val="000000"/>
              </a:solidFill>
              <a:latin typeface="Arial"/>
              <a:cs typeface="Arial"/>
            </a:rPr>
            <a:t> selectie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236648</xdr:colOff>
      <xdr:row>26</xdr:row>
      <xdr:rowOff>65770</xdr:rowOff>
    </xdr:from>
    <xdr:to>
      <xdr:col>4</xdr:col>
      <xdr:colOff>606484</xdr:colOff>
      <xdr:row>29</xdr:row>
      <xdr:rowOff>29673</xdr:rowOff>
    </xdr:to>
    <xdr:sp macro="" textlink="">
      <xdr:nvSpPr>
        <xdr:cNvPr id="29" name="Rectangle 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EB13BFCF-69C1-4885-9B92-AAF681330178}"/>
            </a:ext>
          </a:extLst>
        </xdr:cNvPr>
        <xdr:cNvSpPr>
          <a:spLocks noChangeArrowheads="1"/>
        </xdr:cNvSpPr>
      </xdr:nvSpPr>
      <xdr:spPr bwMode="auto">
        <a:xfrm>
          <a:off x="2029080" y="4092247"/>
          <a:ext cx="975972" cy="388199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0" upright="1"/>
        <a:lstStyle/>
        <a:p>
          <a:pPr algn="ctr" rtl="1">
            <a:defRPr sz="1000"/>
          </a:pP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Koeldagen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9525</xdr:rowOff>
    </xdr:from>
    <xdr:to>
      <xdr:col>5</xdr:col>
      <xdr:colOff>219075</xdr:colOff>
      <xdr:row>1</xdr:row>
      <xdr:rowOff>123825</xdr:rowOff>
    </xdr:to>
    <xdr:sp macro="" textlink="">
      <xdr:nvSpPr>
        <xdr:cNvPr id="2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C4DD5F-A692-4A1B-858C-641A756E4269}"/>
            </a:ext>
          </a:extLst>
        </xdr:cNvPr>
        <xdr:cNvSpPr>
          <a:spLocks noChangeArrowheads="1"/>
        </xdr:cNvSpPr>
      </xdr:nvSpPr>
      <xdr:spPr bwMode="auto">
        <a:xfrm>
          <a:off x="2857500" y="9525"/>
          <a:ext cx="1304925" cy="304800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1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Hoofdmenu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9525</xdr:rowOff>
    </xdr:from>
    <xdr:to>
      <xdr:col>5</xdr:col>
      <xdr:colOff>219075</xdr:colOff>
      <xdr:row>1</xdr:row>
      <xdr:rowOff>123825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9D59DC-6EE6-4EA9-B389-CD272B525742}"/>
            </a:ext>
          </a:extLst>
        </xdr:cNvPr>
        <xdr:cNvSpPr>
          <a:spLocks noChangeArrowheads="1"/>
        </xdr:cNvSpPr>
      </xdr:nvSpPr>
      <xdr:spPr bwMode="auto">
        <a:xfrm>
          <a:off x="2857500" y="9525"/>
          <a:ext cx="1228725" cy="304800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1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Hoofdmenu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9525</xdr:rowOff>
    </xdr:from>
    <xdr:to>
      <xdr:col>5</xdr:col>
      <xdr:colOff>219075</xdr:colOff>
      <xdr:row>1</xdr:row>
      <xdr:rowOff>123825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55C219-B6D8-4A1B-A5FA-B78353D2D2FF}"/>
            </a:ext>
          </a:extLst>
        </xdr:cNvPr>
        <xdr:cNvSpPr>
          <a:spLocks noChangeArrowheads="1"/>
        </xdr:cNvSpPr>
      </xdr:nvSpPr>
      <xdr:spPr bwMode="auto">
        <a:xfrm>
          <a:off x="2857500" y="9525"/>
          <a:ext cx="1228725" cy="304800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1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Hoofdmenu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9525</xdr:rowOff>
    </xdr:from>
    <xdr:to>
      <xdr:col>5</xdr:col>
      <xdr:colOff>219075</xdr:colOff>
      <xdr:row>1</xdr:row>
      <xdr:rowOff>123825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F9E603-5F5F-46C5-B723-DA71B52D92BF}"/>
            </a:ext>
          </a:extLst>
        </xdr:cNvPr>
        <xdr:cNvSpPr>
          <a:spLocks noChangeArrowheads="1"/>
        </xdr:cNvSpPr>
      </xdr:nvSpPr>
      <xdr:spPr bwMode="auto">
        <a:xfrm>
          <a:off x="2933700" y="9525"/>
          <a:ext cx="1228725" cy="304800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1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Hoofdmenu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9525</xdr:rowOff>
    </xdr:from>
    <xdr:to>
      <xdr:col>5</xdr:col>
      <xdr:colOff>219075</xdr:colOff>
      <xdr:row>1</xdr:row>
      <xdr:rowOff>123825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CACC1-A8BE-4C73-A67B-3FB35FBF2F3A}"/>
            </a:ext>
          </a:extLst>
        </xdr:cNvPr>
        <xdr:cNvSpPr>
          <a:spLocks noChangeArrowheads="1"/>
        </xdr:cNvSpPr>
      </xdr:nvSpPr>
      <xdr:spPr bwMode="auto">
        <a:xfrm>
          <a:off x="2933700" y="9525"/>
          <a:ext cx="1228725" cy="304800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1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Hoofdmenu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9525</xdr:rowOff>
    </xdr:from>
    <xdr:to>
      <xdr:col>5</xdr:col>
      <xdr:colOff>219075</xdr:colOff>
      <xdr:row>1</xdr:row>
      <xdr:rowOff>123825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861210-F9BA-4A84-9188-9844F8EF6F1D}"/>
            </a:ext>
          </a:extLst>
        </xdr:cNvPr>
        <xdr:cNvSpPr>
          <a:spLocks noChangeArrowheads="1"/>
        </xdr:cNvSpPr>
      </xdr:nvSpPr>
      <xdr:spPr bwMode="auto">
        <a:xfrm>
          <a:off x="2933700" y="9525"/>
          <a:ext cx="1228725" cy="304800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1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Hoofdmenu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9525</xdr:rowOff>
    </xdr:from>
    <xdr:to>
      <xdr:col>5</xdr:col>
      <xdr:colOff>238125</xdr:colOff>
      <xdr:row>1</xdr:row>
      <xdr:rowOff>123825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50AB5A-086B-4614-B0B9-0C91DFC2AD0D}"/>
            </a:ext>
          </a:extLst>
        </xdr:cNvPr>
        <xdr:cNvSpPr>
          <a:spLocks noChangeArrowheads="1"/>
        </xdr:cNvSpPr>
      </xdr:nvSpPr>
      <xdr:spPr bwMode="auto">
        <a:xfrm>
          <a:off x="2790825" y="9525"/>
          <a:ext cx="1228725" cy="304800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1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Hoofdmenu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9525</xdr:rowOff>
    </xdr:from>
    <xdr:to>
      <xdr:col>5</xdr:col>
      <xdr:colOff>238125</xdr:colOff>
      <xdr:row>1</xdr:row>
      <xdr:rowOff>123825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244536-D1A1-410F-9134-D228E3A84000}"/>
            </a:ext>
          </a:extLst>
        </xdr:cNvPr>
        <xdr:cNvSpPr>
          <a:spLocks noChangeArrowheads="1"/>
        </xdr:cNvSpPr>
      </xdr:nvSpPr>
      <xdr:spPr bwMode="auto">
        <a:xfrm>
          <a:off x="2790825" y="9525"/>
          <a:ext cx="1228725" cy="304800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1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Hoofdmenu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9525</xdr:rowOff>
    </xdr:from>
    <xdr:to>
      <xdr:col>5</xdr:col>
      <xdr:colOff>238125</xdr:colOff>
      <xdr:row>1</xdr:row>
      <xdr:rowOff>123825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DB35A4-47AC-4AE7-A921-42A405AC4972}"/>
            </a:ext>
          </a:extLst>
        </xdr:cNvPr>
        <xdr:cNvSpPr>
          <a:spLocks noChangeArrowheads="1"/>
        </xdr:cNvSpPr>
      </xdr:nvSpPr>
      <xdr:spPr bwMode="auto">
        <a:xfrm>
          <a:off x="2790825" y="9525"/>
          <a:ext cx="1228725" cy="304800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1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Hoofdmenu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6</xdr:col>
      <xdr:colOff>9525</xdr:colOff>
      <xdr:row>0</xdr:row>
      <xdr:rowOff>304800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4E560A-53EA-4439-8EDB-54FE11523B2A}"/>
            </a:ext>
          </a:extLst>
        </xdr:cNvPr>
        <xdr:cNvSpPr>
          <a:spLocks noChangeArrowheads="1"/>
        </xdr:cNvSpPr>
      </xdr:nvSpPr>
      <xdr:spPr bwMode="auto">
        <a:xfrm>
          <a:off x="2438400" y="0"/>
          <a:ext cx="1228725" cy="304800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1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Hoofdmenu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685800</xdr:colOff>
      <xdr:row>0</xdr:row>
      <xdr:rowOff>9525</xdr:rowOff>
    </xdr:from>
    <xdr:to>
      <xdr:col>5</xdr:col>
      <xdr:colOff>1009650</xdr:colOff>
      <xdr:row>1</xdr:row>
      <xdr:rowOff>152400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BDDF1F-6239-4C45-90FE-E85BCDA39E03}"/>
            </a:ext>
          </a:extLst>
        </xdr:cNvPr>
        <xdr:cNvSpPr>
          <a:spLocks noChangeArrowheads="1"/>
        </xdr:cNvSpPr>
      </xdr:nvSpPr>
      <xdr:spPr bwMode="auto">
        <a:xfrm>
          <a:off x="4419600" y="9525"/>
          <a:ext cx="1228725" cy="304800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1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Hoofdmenu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4</xdr:col>
      <xdr:colOff>619125</xdr:colOff>
      <xdr:row>1</xdr:row>
      <xdr:rowOff>142875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0DC98B-65A7-42E0-BFA0-AFE65D38F79D}"/>
            </a:ext>
          </a:extLst>
        </xdr:cNvPr>
        <xdr:cNvSpPr>
          <a:spLocks noChangeArrowheads="1"/>
        </xdr:cNvSpPr>
      </xdr:nvSpPr>
      <xdr:spPr bwMode="auto">
        <a:xfrm>
          <a:off x="5124450" y="0"/>
          <a:ext cx="1228725" cy="304800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1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Hoofdmenu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809625</xdr:colOff>
      <xdr:row>0</xdr:row>
      <xdr:rowOff>0</xdr:rowOff>
    </xdr:from>
    <xdr:to>
      <xdr:col>5</xdr:col>
      <xdr:colOff>962025</xdr:colOff>
      <xdr:row>1</xdr:row>
      <xdr:rowOff>114300</xdr:rowOff>
    </xdr:to>
    <xdr:sp macro="" textlink="">
      <xdr:nvSpPr>
        <xdr:cNvPr id="8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ECBBD4-CAAE-47CD-9B44-4C4AB4BBD475}"/>
            </a:ext>
          </a:extLst>
        </xdr:cNvPr>
        <xdr:cNvSpPr>
          <a:spLocks noChangeArrowheads="1"/>
        </xdr:cNvSpPr>
      </xdr:nvSpPr>
      <xdr:spPr bwMode="auto">
        <a:xfrm>
          <a:off x="4000500" y="0"/>
          <a:ext cx="1228725" cy="304800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1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Hoofdmenu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276224</xdr:colOff>
      <xdr:row>3</xdr:row>
      <xdr:rowOff>28575</xdr:rowOff>
    </xdr:from>
    <xdr:to>
      <xdr:col>7</xdr:col>
      <xdr:colOff>647700</xdr:colOff>
      <xdr:row>9</xdr:row>
      <xdr:rowOff>123825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Datum">
              <a:extLst>
                <a:ext uri="{FF2B5EF4-FFF2-40B4-BE49-F238E27FC236}">
                  <a16:creationId xmlns:a16="http://schemas.microsoft.com/office/drawing/2014/main" id="{D7FB00BE-87BD-096F-316D-87E4F9C25F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um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6224" y="885825"/>
              <a:ext cx="9334501" cy="1238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l-NL" sz="1100"/>
                <a:t>Tijdlijn: werkt in Excel 2013 of hoger. Wijzig de positie of grootte van de tijdlijn niet.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1314449</xdr:colOff>
      <xdr:row>3</xdr:row>
      <xdr:rowOff>28576</xdr:rowOff>
    </xdr:from>
    <xdr:to>
      <xdr:col>9</xdr:col>
      <xdr:colOff>1028699</xdr:colOff>
      <xdr:row>9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Weerstation">
              <a:extLst>
                <a:ext uri="{FF2B5EF4-FFF2-40B4-BE49-F238E27FC236}">
                  <a16:creationId xmlns:a16="http://schemas.microsoft.com/office/drawing/2014/main" id="{7B07DC12-2BA7-FE66-D6EC-4EAE8150DA1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Weersta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277474" y="885826"/>
              <a:ext cx="2371725" cy="12477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l-NL" sz="1100"/>
                <a:t>Deze shape vertegenwoordigt een slicer. Slicers worden in Excel 2010 of hoger ondersteund.
De slicer kan niet worden gebruikt als de shape in een eerdere Excel-versie is gewijzigd of als de werkmap is opgeslagen in Excel 2003 of eerder.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19050</xdr:rowOff>
    </xdr:from>
    <xdr:to>
      <xdr:col>5</xdr:col>
      <xdr:colOff>238125</xdr:colOff>
      <xdr:row>1</xdr:row>
      <xdr:rowOff>133350</xdr:rowOff>
    </xdr:to>
    <xdr:sp macro="" textlink="">
      <xdr:nvSpPr>
        <xdr:cNvPr id="4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328603-7AC1-4ABC-B19A-358118F565A7}"/>
            </a:ext>
          </a:extLst>
        </xdr:cNvPr>
        <xdr:cNvSpPr>
          <a:spLocks noChangeArrowheads="1"/>
        </xdr:cNvSpPr>
      </xdr:nvSpPr>
      <xdr:spPr bwMode="auto">
        <a:xfrm>
          <a:off x="4029075" y="19050"/>
          <a:ext cx="1228725" cy="304800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1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Hoofdmenu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19050</xdr:rowOff>
    </xdr:from>
    <xdr:to>
      <xdr:col>5</xdr:col>
      <xdr:colOff>238125</xdr:colOff>
      <xdr:row>1</xdr:row>
      <xdr:rowOff>133350</xdr:rowOff>
    </xdr:to>
    <xdr:sp macro="" textlink="">
      <xdr:nvSpPr>
        <xdr:cNvPr id="4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55BCD5-A6D0-4A4D-AB4A-C03C3FF5D475}"/>
            </a:ext>
          </a:extLst>
        </xdr:cNvPr>
        <xdr:cNvSpPr>
          <a:spLocks noChangeArrowheads="1"/>
        </xdr:cNvSpPr>
      </xdr:nvSpPr>
      <xdr:spPr bwMode="auto">
        <a:xfrm>
          <a:off x="4029075" y="19050"/>
          <a:ext cx="1228725" cy="304800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1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Hoofdmenu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5</xdr:col>
      <xdr:colOff>238125</xdr:colOff>
      <xdr:row>1</xdr:row>
      <xdr:rowOff>114300</xdr:rowOff>
    </xdr:to>
    <xdr:sp macro="" textlink="">
      <xdr:nvSpPr>
        <xdr:cNvPr id="4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278D7E-F650-4F25-8D1D-CD2A151A80E6}"/>
            </a:ext>
          </a:extLst>
        </xdr:cNvPr>
        <xdr:cNvSpPr>
          <a:spLocks noChangeArrowheads="1"/>
        </xdr:cNvSpPr>
      </xdr:nvSpPr>
      <xdr:spPr bwMode="auto">
        <a:xfrm>
          <a:off x="4029075" y="0"/>
          <a:ext cx="1228725" cy="304800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1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Hoofdmenu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5</xdr:col>
      <xdr:colOff>238125</xdr:colOff>
      <xdr:row>1</xdr:row>
      <xdr:rowOff>114300</xdr:rowOff>
    </xdr:to>
    <xdr:sp macro="" textlink="">
      <xdr:nvSpPr>
        <xdr:cNvPr id="2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CB33F1-DC30-454D-A316-D41C7617EF60}"/>
            </a:ext>
          </a:extLst>
        </xdr:cNvPr>
        <xdr:cNvSpPr>
          <a:spLocks noChangeArrowheads="1"/>
        </xdr:cNvSpPr>
      </xdr:nvSpPr>
      <xdr:spPr bwMode="auto">
        <a:xfrm>
          <a:off x="4124325" y="0"/>
          <a:ext cx="1228725" cy="304800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1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Hoofdmenu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5</xdr:col>
      <xdr:colOff>238125</xdr:colOff>
      <xdr:row>1</xdr:row>
      <xdr:rowOff>114300</xdr:rowOff>
    </xdr:to>
    <xdr:sp macro="" textlink="">
      <xdr:nvSpPr>
        <xdr:cNvPr id="2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F67F13-0290-4E69-80BE-9279DE8B145C}"/>
            </a:ext>
          </a:extLst>
        </xdr:cNvPr>
        <xdr:cNvSpPr>
          <a:spLocks noChangeArrowheads="1"/>
        </xdr:cNvSpPr>
      </xdr:nvSpPr>
      <xdr:spPr bwMode="auto">
        <a:xfrm>
          <a:off x="4124325" y="0"/>
          <a:ext cx="1228725" cy="304800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1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Hoofdmenu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19050</xdr:rowOff>
    </xdr:from>
    <xdr:to>
      <xdr:col>5</xdr:col>
      <xdr:colOff>238125</xdr:colOff>
      <xdr:row>1</xdr:row>
      <xdr:rowOff>133350</xdr:rowOff>
    </xdr:to>
    <xdr:sp macro="" textlink="">
      <xdr:nvSpPr>
        <xdr:cNvPr id="4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AE8EB9-3D10-4163-9C83-1ABC1C9D16C8}"/>
            </a:ext>
          </a:extLst>
        </xdr:cNvPr>
        <xdr:cNvSpPr>
          <a:spLocks noChangeArrowheads="1"/>
        </xdr:cNvSpPr>
      </xdr:nvSpPr>
      <xdr:spPr bwMode="auto">
        <a:xfrm>
          <a:off x="4124325" y="19050"/>
          <a:ext cx="1228725" cy="304800"/>
        </a:xfrm>
        <a:prstGeom prst="rect">
          <a:avLst/>
        </a:prstGeom>
        <a:solidFill>
          <a:srgbClr val="EAEAEA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27432" tIns="18288" rIns="27432" bIns="0" anchor="ctr" anchorCtr="1" upright="1"/>
        <a:lstStyle/>
        <a:p>
          <a:pPr algn="ctr" rtl="1">
            <a:defRPr sz="1000"/>
          </a:pPr>
          <a:r>
            <a:rPr lang="nl-NL" sz="1000" b="0" i="0" strike="noStrike">
              <a:solidFill>
                <a:srgbClr val="000000"/>
              </a:solidFill>
              <a:latin typeface="Arial"/>
              <a:cs typeface="Arial"/>
            </a:rPr>
            <a:t>Hoofdmenu</a:t>
          </a:r>
          <a:endParaRPr lang="nl-NL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Fons Heuven" id="{58C87F39-F2CF-4C86-841A-D942DD51F22A}" userId="S::ajh@kwa.nl::8efbc48f-5b57-4b8f-807c-45a86124b0f9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jh" refreshedDate="46055.359904050929" createdVersion="8" refreshedVersion="8" minRefreshableVersion="3" recordCount="13576" xr:uid="{E82082E7-24D7-4393-AB77-DF88C22E2577}">
  <cacheSource type="worksheet">
    <worksheetSource name="_34_KNMI_Stations"/>
  </cacheSource>
  <cacheFields count="19">
    <cacheField name="# STN" numFmtId="0">
      <sharedItems containsSemiMixedTypes="0" containsString="0" containsNumber="1" containsInteger="1" minValue="215" maxValue="392"/>
    </cacheField>
    <cacheField name="Datum" numFmtId="171">
      <sharedItems containsSemiMixedTypes="0" containsNonDate="0" containsDate="1" containsString="0" minDate="2024-01-01T00:00:00" maxDate="2026-02-01T00:00:00" count="762">
        <d v="2025-01-01T00:00:00"/>
        <d v="2025-01-02T00:00:00"/>
        <d v="2025-01-03T00:00:00"/>
        <d v="2025-01-04T00:00:00"/>
        <d v="2025-01-05T00:00:00"/>
        <d v="2025-01-06T00:00:00"/>
        <d v="2025-01-07T00:00:00"/>
        <d v="2025-01-08T00:00:00"/>
        <d v="2025-01-09T00:00:00"/>
        <d v="2025-01-10T00:00:00"/>
        <d v="2025-01-11T00:00:00"/>
        <d v="2025-01-12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1T00:00:00"/>
        <d v="2025-02-02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6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2T00:00:00"/>
        <d v="2025-03-03T00:00:00"/>
        <d v="2025-03-04T00:00:00"/>
        <d v="2025-03-05T00:00:00"/>
        <d v="2025-03-06T00:00:00"/>
        <d v="2025-03-07T00:00:00"/>
        <d v="2025-03-08T00:00:00"/>
        <d v="2025-03-09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0T00:00:00"/>
        <d v="2025-03-31T00:00:00"/>
        <d v="2025-04-01T00:00:00"/>
        <d v="2025-04-02T00:00:00"/>
        <d v="2025-04-03T00:00:00"/>
        <d v="2025-04-04T00:00:00"/>
        <d v="2025-04-05T00:00:00"/>
        <d v="2025-04-06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0T00:00:00"/>
        <d v="2025-04-21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2T00:00:00"/>
        <d v="2025-05-03T00:00:00"/>
        <d v="2025-05-04T00:00:00"/>
        <d v="2025-05-05T00:00:00"/>
        <d v="2025-05-06T00:00:00"/>
        <d v="2025-05-07T00:00:00"/>
        <d v="2025-05-08T00:00:00"/>
        <d v="2025-05-09T00:00:00"/>
        <d v="2025-05-10T00:00:00"/>
        <d v="2025-05-11T00:00:00"/>
        <d v="2025-05-12T00:00:00"/>
        <d v="2025-05-13T00:00:00"/>
        <d v="2025-05-14T00:00:00"/>
        <d v="2025-05-15T00:00:00"/>
        <d v="2025-05-16T00:00:00"/>
        <d v="2025-05-17T00:00:00"/>
        <d v="2025-05-18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3T00:00:00"/>
        <d v="2025-06-14T00:00:00"/>
        <d v="2025-06-15T00:00:00"/>
        <d v="2025-06-16T00:00:00"/>
        <d v="2025-06-17T00:00:00"/>
        <d v="2025-06-18T00:00:00"/>
        <d v="2025-06-19T00:00:00"/>
        <d v="2025-06-20T00:00:00"/>
        <d v="2025-06-21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d v="2025-07-01T00:00:00"/>
        <d v="2025-07-02T00:00:00"/>
        <d v="2025-07-03T00:00:00"/>
        <d v="2025-07-04T00:00:00"/>
        <d v="2025-07-05T00:00:00"/>
        <d v="2025-07-06T00:00:00"/>
        <d v="2025-07-07T00:00:00"/>
        <d v="2025-07-08T00:00:00"/>
        <d v="2025-07-09T00:00:00"/>
        <d v="2025-07-10T00:00:00"/>
        <d v="2025-07-11T00:00:00"/>
        <d v="2025-07-12T00:00:00"/>
        <d v="2025-07-13T00:00:00"/>
        <d v="2025-07-14T00:00:00"/>
        <d v="2025-07-15T00:00:00"/>
        <d v="2025-07-16T00:00:00"/>
        <d v="2025-07-17T00:00:00"/>
        <d v="2025-07-18T00:00:00"/>
        <d v="2025-07-19T00:00:00"/>
        <d v="2025-07-20T00:00:00"/>
        <d v="2025-07-21T00:00:00"/>
        <d v="2025-07-22T00:00:00"/>
        <d v="2025-07-23T00:00:00"/>
        <d v="2025-07-24T00:00:00"/>
        <d v="2025-07-25T00:00:00"/>
        <d v="2025-07-26T00:00:00"/>
        <d v="2025-07-27T00:00:00"/>
        <d v="2025-07-28T00:00:00"/>
        <d v="2025-07-29T00:00:00"/>
        <d v="2025-07-30T00:00:00"/>
        <d v="2025-07-31T00:00:00"/>
        <d v="2025-08-01T00:00:00"/>
        <d v="2025-08-02T00:00:00"/>
        <d v="2025-08-03T00:00:00"/>
        <d v="2025-08-04T00:00:00"/>
        <d v="2025-08-05T00:00:00"/>
        <d v="2025-08-06T00:00:00"/>
        <d v="2025-08-07T00:00:00"/>
        <d v="2025-08-08T00:00:00"/>
        <d v="2025-08-09T00:00:00"/>
        <d v="2025-08-10T00:00:00"/>
        <d v="2025-08-11T00:00:00"/>
        <d v="2025-08-12T00:00:00"/>
        <d v="2025-08-13T00:00:00"/>
        <d v="2025-08-14T00:00:00"/>
        <d v="2025-08-15T00:00:00"/>
        <d v="2025-08-16T00:00:00"/>
        <d v="2025-08-17T00:00:00"/>
        <d v="2025-08-18T00:00:00"/>
        <d v="2025-08-19T00:00:00"/>
        <d v="2025-08-20T00:00:00"/>
        <d v="2025-08-21T00:00:00"/>
        <d v="2025-08-22T00:00:00"/>
        <d v="2025-08-23T00:00:00"/>
        <d v="2025-08-24T00:00:00"/>
        <d v="2025-08-25T00:00:00"/>
        <d v="2025-08-26T00:00:00"/>
        <d v="2025-08-27T00:00:00"/>
        <d v="2025-08-28T00:00:00"/>
        <d v="2025-08-29T00:00:00"/>
        <d v="2025-08-30T00:00:00"/>
        <d v="2025-08-31T00:00:00"/>
        <d v="2025-09-01T00:00:00"/>
        <d v="2025-09-02T00:00:00"/>
        <d v="2025-09-03T00:00:00"/>
        <d v="2025-09-04T00:00:00"/>
        <d v="2025-09-05T00:00:00"/>
        <d v="2025-09-06T00:00:00"/>
        <d v="2025-09-07T00:00:00"/>
        <d v="2025-09-08T00:00:00"/>
        <d v="2025-09-09T00:00:00"/>
        <d v="2025-09-10T00:00:00"/>
        <d v="2025-09-11T00:00:00"/>
        <d v="2025-09-12T00:00:00"/>
        <d v="2025-09-13T00:00:00"/>
        <d v="2025-09-14T00:00:00"/>
        <d v="2025-09-15T00:00:00"/>
        <d v="2025-09-16T00:00:00"/>
        <d v="2025-09-17T00:00:00"/>
        <d v="2025-09-18T00:00:00"/>
        <d v="2025-09-19T00:00:00"/>
        <d v="2025-09-20T00:00:00"/>
        <d v="2025-09-21T00:00:00"/>
        <d v="2025-09-22T00:00:00"/>
        <d v="2025-09-23T00:00:00"/>
        <d v="2025-09-24T00:00:00"/>
        <d v="2025-09-25T00:00:00"/>
        <d v="2025-09-26T00:00:00"/>
        <d v="2025-09-27T00:00:00"/>
        <d v="2025-09-28T00:00:00"/>
        <d v="2025-09-29T00:00:00"/>
        <d v="2025-09-30T00:00:00"/>
        <d v="2025-10-01T00:00:00"/>
        <d v="2025-10-02T00:00:00"/>
        <d v="2025-10-03T00:00:00"/>
        <d v="2025-10-04T00:00:00"/>
        <d v="2025-10-05T00:00:00"/>
        <d v="2025-10-06T00:00:00"/>
        <d v="2025-10-07T00:00:00"/>
        <d v="2025-10-08T00:00:00"/>
        <d v="2025-10-09T00:00:00"/>
        <d v="2025-10-10T00:00:00"/>
        <d v="2025-10-11T00:00:00"/>
        <d v="2025-10-12T00:00:00"/>
        <d v="2025-10-13T00:00:00"/>
        <d v="2025-10-14T00:00:00"/>
        <d v="2025-10-15T00:00:00"/>
        <d v="2025-10-16T00:00:00"/>
        <d v="2025-10-17T00:00:00"/>
        <d v="2025-10-18T00:00:00"/>
        <d v="2025-10-19T00:00:00"/>
        <d v="2025-10-20T00:00:00"/>
        <d v="2025-10-21T00:00:00"/>
        <d v="2025-10-22T00:00:00"/>
        <d v="2025-10-23T00:00:00"/>
        <d v="2025-10-24T00:00:00"/>
        <d v="2025-10-25T00:00:00"/>
        <d v="2025-10-26T00:00:00"/>
        <d v="2025-10-27T00:00:00"/>
        <d v="2025-10-28T00:00:00"/>
        <d v="2025-10-29T00:00:00"/>
        <d v="2025-10-30T00:00:00"/>
        <d v="2025-10-31T00:00:00"/>
        <d v="2025-11-01T00:00:00"/>
        <d v="2025-11-02T00:00:00"/>
        <d v="2025-11-03T00:00:00"/>
        <d v="2025-11-04T00:00:00"/>
        <d v="2025-11-05T00:00:00"/>
        <d v="2025-11-06T00:00:00"/>
        <d v="2025-11-07T00:00:00"/>
        <d v="2025-11-08T00:00:00"/>
        <d v="2025-11-09T00:00:00"/>
        <d v="2025-11-10T00:00:00"/>
        <d v="2025-11-11T00:00:00"/>
        <d v="2025-11-12T00:00:00"/>
        <d v="2025-11-13T00:00:00"/>
        <d v="2025-11-14T00:00:00"/>
        <d v="2025-11-15T00:00:00"/>
        <d v="2025-11-16T00:00:00"/>
        <d v="2025-11-17T00:00:00"/>
        <d v="2025-11-18T00:00:00"/>
        <d v="2025-11-19T00:00:00"/>
        <d v="2025-11-20T00:00:00"/>
        <d v="2025-11-21T00:00:00"/>
        <d v="2025-11-22T00:00:00"/>
        <d v="2025-11-23T00:00:00"/>
        <d v="2025-11-24T00:00:00"/>
        <d v="2025-11-25T00:00:00"/>
        <d v="2025-11-26T00:00:00"/>
        <d v="2025-11-27T00:00:00"/>
        <d v="2025-11-28T00:00:00"/>
        <d v="2025-11-29T00:00:00"/>
        <d v="2025-11-30T00:00:00"/>
        <d v="2025-12-01T00:00:00"/>
        <d v="2025-12-02T00:00:00"/>
        <d v="2025-12-03T00:00:00"/>
        <d v="2025-12-04T00:00:00"/>
        <d v="2025-12-05T00:00:00"/>
        <d v="2025-12-06T00:00:00"/>
        <d v="2025-12-07T00:00:00"/>
        <d v="2025-12-08T00:00:00"/>
        <d v="2025-12-09T00:00:00"/>
        <d v="2025-12-10T00:00:00"/>
        <d v="2025-12-11T00:00:00"/>
        <d v="2025-12-12T00:00:00"/>
        <d v="2025-12-13T00:00:00"/>
        <d v="2025-12-14T00:00:00"/>
        <d v="2025-12-15T00:00:00"/>
        <d v="2025-12-16T00:00:00"/>
        <d v="2025-12-17T00:00:00"/>
        <d v="2025-12-18T00:00:00"/>
        <d v="2025-12-19T00:00:00"/>
        <d v="2025-12-20T00:00:00"/>
        <d v="2025-12-21T00:00:00"/>
        <d v="2025-12-22T00:00:00"/>
        <d v="2025-12-23T00:00:00"/>
        <d v="2025-12-24T00:00:00"/>
        <d v="2025-12-25T00:00:00"/>
        <d v="2025-12-26T00:00:00"/>
        <d v="2025-12-27T00:00:00"/>
        <d v="2025-12-28T00:00:00"/>
        <d v="2025-12-29T00:00:00"/>
        <d v="2025-12-30T00:00:00"/>
        <d v="2025-12-31T00:00:00"/>
        <d v="2026-01-01T00:00:00"/>
        <d v="2026-01-02T00:00:00"/>
        <d v="2026-01-03T00:00:00"/>
        <d v="2026-01-04T00:00:00"/>
        <d v="2026-01-05T00:00:00"/>
        <d v="2026-01-06T00:00:00"/>
        <d v="2026-01-07T00:00:00"/>
        <d v="2026-01-08T00:00:00"/>
        <d v="2026-01-09T00:00:00"/>
        <d v="2026-01-10T00:00:00"/>
        <d v="2026-01-11T00:00:00"/>
        <d v="2026-01-12T00:00:00"/>
        <d v="2026-01-13T00:00:00"/>
        <d v="2026-01-14T00:00:00"/>
        <d v="2026-01-15T00:00:00"/>
        <d v="2026-01-16T00:00:00"/>
        <d v="2026-01-17T00:00:00"/>
        <d v="2026-01-18T00:00:00"/>
        <d v="2026-01-19T00:00:00"/>
        <d v="2026-01-20T00:00:00"/>
        <d v="2026-01-21T00:00:00"/>
        <d v="2026-01-22T00:00:00"/>
        <d v="2026-01-23T00:00:00"/>
        <d v="2026-01-24T00:00:00"/>
        <d v="2026-01-25T00:00:00"/>
        <d v="2026-01-26T00:00:00"/>
        <d v="2026-01-27T00:00:00"/>
        <d v="2026-01-28T00:00:00"/>
        <d v="2026-01-29T00:00:00"/>
        <d v="2026-01-30T00:00:00"/>
        <d v="2026-01-31T00:00:00"/>
        <d v="2024-01-01T00:00:00" u="1"/>
        <d v="2024-01-02T00:00:00" u="1"/>
        <d v="2024-01-03T00:00:00" u="1"/>
        <d v="2024-01-04T00:00:00" u="1"/>
        <d v="2024-01-05T00:00:00" u="1"/>
        <d v="2024-01-06T00:00:00" u="1"/>
        <d v="2024-01-07T00:00:00" u="1"/>
        <d v="2024-01-08T00:00:00" u="1"/>
        <d v="2024-01-09T00:00:00" u="1"/>
        <d v="2024-01-10T00:00:00" u="1"/>
        <d v="2024-01-11T00:00:00" u="1"/>
        <d v="2024-01-12T00:00:00" u="1"/>
        <d v="2024-01-13T00:00:00" u="1"/>
        <d v="2024-01-14T00:00:00" u="1"/>
        <d v="2024-01-15T00:00:00" u="1"/>
        <d v="2024-01-16T00:00:00" u="1"/>
        <d v="2024-01-17T00:00:00" u="1"/>
        <d v="2024-01-18T00:00:00" u="1"/>
        <d v="2024-01-19T00:00:00" u="1"/>
        <d v="2024-01-20T00:00:00" u="1"/>
        <d v="2024-01-21T00:00:00" u="1"/>
        <d v="2024-01-22T00:00:00" u="1"/>
        <d v="2024-01-23T00:00:00" u="1"/>
        <d v="2024-01-24T00:00:00" u="1"/>
        <d v="2024-01-25T00:00:00" u="1"/>
        <d v="2024-01-26T00:00:00" u="1"/>
        <d v="2024-01-27T00:00:00" u="1"/>
        <d v="2024-01-28T00:00:00" u="1"/>
        <d v="2024-01-29T00:00:00" u="1"/>
        <d v="2024-01-30T00:00:00" u="1"/>
        <d v="2024-01-31T00:00:00" u="1"/>
        <d v="2024-02-01T00:00:00" u="1"/>
        <d v="2024-02-02T00:00:00" u="1"/>
        <d v="2024-02-03T00:00:00" u="1"/>
        <d v="2024-02-04T00:00:00" u="1"/>
        <d v="2024-02-05T00:00:00" u="1"/>
        <d v="2024-02-06T00:00:00" u="1"/>
        <d v="2024-02-07T00:00:00" u="1"/>
        <d v="2024-02-08T00:00:00" u="1"/>
        <d v="2024-02-09T00:00:00" u="1"/>
        <d v="2024-02-10T00:00:00" u="1"/>
        <d v="2024-02-11T00:00:00" u="1"/>
        <d v="2024-02-12T00:00:00" u="1"/>
        <d v="2024-02-13T00:00:00" u="1"/>
        <d v="2024-02-14T00:00:00" u="1"/>
        <d v="2024-02-15T00:00:00" u="1"/>
        <d v="2024-02-16T00:00:00" u="1"/>
        <d v="2024-02-17T00:00:00" u="1"/>
        <d v="2024-02-18T00:00:00" u="1"/>
        <d v="2024-02-19T00:00:00" u="1"/>
        <d v="2024-02-20T00:00:00" u="1"/>
        <d v="2024-02-21T00:00:00" u="1"/>
        <d v="2024-02-22T00:00:00" u="1"/>
        <d v="2024-02-23T00:00:00" u="1"/>
        <d v="2024-02-24T00:00:00" u="1"/>
        <d v="2024-02-25T00:00:00" u="1"/>
        <d v="2024-02-26T00:00:00" u="1"/>
        <d v="2024-02-27T00:00:00" u="1"/>
        <d v="2024-02-28T00:00:00" u="1"/>
        <d v="2024-02-29T00:00:00" u="1"/>
        <d v="2024-03-01T00:00:00" u="1"/>
        <d v="2024-03-02T00:00:00" u="1"/>
        <d v="2024-03-03T00:00:00" u="1"/>
        <d v="2024-03-04T00:00:00" u="1"/>
        <d v="2024-03-05T00:00:00" u="1"/>
        <d v="2024-03-06T00:00:00" u="1"/>
        <d v="2024-03-07T00:00:00" u="1"/>
        <d v="2024-03-08T00:00:00" u="1"/>
        <d v="2024-03-09T00:00:00" u="1"/>
        <d v="2024-03-10T00:00:00" u="1"/>
        <d v="2024-03-11T00:00:00" u="1"/>
        <d v="2024-03-12T00:00:00" u="1"/>
        <d v="2024-03-13T00:00:00" u="1"/>
        <d v="2024-03-14T00:00:00" u="1"/>
        <d v="2024-03-15T00:00:00" u="1"/>
        <d v="2024-03-16T00:00:00" u="1"/>
        <d v="2024-03-17T00:00:00" u="1"/>
        <d v="2024-03-18T00:00:00" u="1"/>
        <d v="2024-03-19T00:00:00" u="1"/>
        <d v="2024-03-20T00:00:00" u="1"/>
        <d v="2024-03-21T00:00:00" u="1"/>
        <d v="2024-03-22T00:00:00" u="1"/>
        <d v="2024-03-23T00:00:00" u="1"/>
        <d v="2024-03-24T00:00:00" u="1"/>
        <d v="2024-03-25T00:00:00" u="1"/>
        <d v="2024-03-26T00:00:00" u="1"/>
        <d v="2024-03-27T00:00:00" u="1"/>
        <d v="2024-03-28T00:00:00" u="1"/>
        <d v="2024-03-29T00:00:00" u="1"/>
        <d v="2024-03-30T00:00:00" u="1"/>
        <d v="2024-03-31T00:00:00" u="1"/>
        <d v="2024-04-01T00:00:00" u="1"/>
        <d v="2024-04-02T00:00:00" u="1"/>
        <d v="2024-04-03T00:00:00" u="1"/>
        <d v="2024-04-04T00:00:00" u="1"/>
        <d v="2024-04-05T00:00:00" u="1"/>
        <d v="2024-04-06T00:00:00" u="1"/>
        <d v="2024-04-07T00:00:00" u="1"/>
        <d v="2024-04-08T00:00:00" u="1"/>
        <d v="2024-04-09T00:00:00" u="1"/>
        <d v="2024-04-10T00:00:00" u="1"/>
        <d v="2024-04-11T00:00:00" u="1"/>
        <d v="2024-04-12T00:00:00" u="1"/>
        <d v="2024-04-13T00:00:00" u="1"/>
        <d v="2024-04-14T00:00:00" u="1"/>
        <d v="2024-04-15T00:00:00" u="1"/>
        <d v="2024-04-16T00:00:00" u="1"/>
        <d v="2024-04-17T00:00:00" u="1"/>
        <d v="2024-04-18T00:00:00" u="1"/>
        <d v="2024-04-19T00:00:00" u="1"/>
        <d v="2024-04-20T00:00:00" u="1"/>
        <d v="2024-04-21T00:00:00" u="1"/>
        <d v="2024-04-22T00:00:00" u="1"/>
        <d v="2024-04-23T00:00:00" u="1"/>
        <d v="2024-04-24T00:00:00" u="1"/>
        <d v="2024-04-25T00:00:00" u="1"/>
        <d v="2024-04-26T00:00:00" u="1"/>
        <d v="2024-04-27T00:00:00" u="1"/>
        <d v="2024-04-28T00:00:00" u="1"/>
        <d v="2024-04-29T00:00:00" u="1"/>
        <d v="2024-04-30T00:00:00" u="1"/>
        <d v="2024-05-01T00:00:00" u="1"/>
        <d v="2024-05-02T00:00:00" u="1"/>
        <d v="2024-05-03T00:00:00" u="1"/>
        <d v="2024-05-04T00:00:00" u="1"/>
        <d v="2024-05-05T00:00:00" u="1"/>
        <d v="2024-05-06T00:00:00" u="1"/>
        <d v="2024-05-07T00:00:00" u="1"/>
        <d v="2024-05-08T00:00:00" u="1"/>
        <d v="2024-05-09T00:00:00" u="1"/>
        <d v="2024-05-10T00:00:00" u="1"/>
        <d v="2024-05-11T00:00:00" u="1"/>
        <d v="2024-05-12T00:00:00" u="1"/>
        <d v="2024-05-13T00:00:00" u="1"/>
        <d v="2024-05-14T00:00:00" u="1"/>
        <d v="2024-05-15T00:00:00" u="1"/>
        <d v="2024-05-16T00:00:00" u="1"/>
        <d v="2024-05-17T00:00:00" u="1"/>
        <d v="2024-05-18T00:00:00" u="1"/>
        <d v="2024-05-19T00:00:00" u="1"/>
        <d v="2024-05-20T00:00:00" u="1"/>
        <d v="2024-05-21T00:00:00" u="1"/>
        <d v="2024-05-22T00:00:00" u="1"/>
        <d v="2024-05-23T00:00:00" u="1"/>
        <d v="2024-05-24T00:00:00" u="1"/>
        <d v="2024-05-25T00:00:00" u="1"/>
        <d v="2024-05-26T00:00:00" u="1"/>
        <d v="2024-05-27T00:00:00" u="1"/>
        <d v="2024-05-28T00:00:00" u="1"/>
        <d v="2024-05-29T00:00:00" u="1"/>
        <d v="2024-05-30T00:00:00" u="1"/>
        <d v="2024-05-31T00:00:00" u="1"/>
        <d v="2024-06-01T00:00:00" u="1"/>
        <d v="2024-06-02T00:00:00" u="1"/>
        <d v="2024-06-03T00:00:00" u="1"/>
        <d v="2024-06-04T00:00:00" u="1"/>
        <d v="2024-06-05T00:00:00" u="1"/>
        <d v="2024-06-06T00:00:00" u="1"/>
        <d v="2024-06-07T00:00:00" u="1"/>
        <d v="2024-06-08T00:00:00" u="1"/>
        <d v="2024-06-09T00:00:00" u="1"/>
        <d v="2024-06-10T00:00:00" u="1"/>
        <d v="2024-06-11T00:00:00" u="1"/>
        <d v="2024-06-12T00:00:00" u="1"/>
        <d v="2024-06-13T00:00:00" u="1"/>
        <d v="2024-06-14T00:00:00" u="1"/>
        <d v="2024-06-15T00:00:00" u="1"/>
        <d v="2024-06-16T00:00:00" u="1"/>
        <d v="2024-06-17T00:00:00" u="1"/>
        <d v="2024-06-18T00:00:00" u="1"/>
        <d v="2024-06-19T00:00:00" u="1"/>
        <d v="2024-06-20T00:00:00" u="1"/>
        <d v="2024-06-21T00:00:00" u="1"/>
        <d v="2024-06-22T00:00:00" u="1"/>
        <d v="2024-06-23T00:00:00" u="1"/>
        <d v="2024-06-24T00:00:00" u="1"/>
        <d v="2024-06-25T00:00:00" u="1"/>
        <d v="2024-06-26T00:00:00" u="1"/>
        <d v="2024-06-27T00:00:00" u="1"/>
        <d v="2024-06-28T00:00:00" u="1"/>
        <d v="2024-06-29T00:00:00" u="1"/>
        <d v="2024-06-30T00:00:00" u="1"/>
        <d v="2024-07-01T00:00:00" u="1"/>
        <d v="2024-07-02T00:00:00" u="1"/>
        <d v="2024-07-03T00:00:00" u="1"/>
        <d v="2024-07-04T00:00:00" u="1"/>
        <d v="2024-07-05T00:00:00" u="1"/>
        <d v="2024-07-06T00:00:00" u="1"/>
        <d v="2024-07-07T00:00:00" u="1"/>
        <d v="2024-07-08T00:00:00" u="1"/>
        <d v="2024-07-09T00:00:00" u="1"/>
        <d v="2024-07-10T00:00:00" u="1"/>
        <d v="2024-07-11T00:00:00" u="1"/>
        <d v="2024-07-12T00:00:00" u="1"/>
        <d v="2024-07-13T00:00:00" u="1"/>
        <d v="2024-07-14T00:00:00" u="1"/>
        <d v="2024-07-15T00:00:00" u="1"/>
        <d v="2024-07-16T00:00:00" u="1"/>
        <d v="2024-07-17T00:00:00" u="1"/>
        <d v="2024-07-18T00:00:00" u="1"/>
        <d v="2024-07-19T00:00:00" u="1"/>
        <d v="2024-07-20T00:00:00" u="1"/>
        <d v="2024-07-21T00:00:00" u="1"/>
        <d v="2024-07-22T00:00:00" u="1"/>
        <d v="2024-07-23T00:00:00" u="1"/>
        <d v="2024-07-24T00:00:00" u="1"/>
        <d v="2024-07-25T00:00:00" u="1"/>
        <d v="2024-07-26T00:00:00" u="1"/>
        <d v="2024-07-27T00:00:00" u="1"/>
        <d v="2024-07-28T00:00:00" u="1"/>
        <d v="2024-07-29T00:00:00" u="1"/>
        <d v="2024-07-30T00:00:00" u="1"/>
        <d v="2024-07-31T00:00:00" u="1"/>
        <d v="2024-08-01T00:00:00" u="1"/>
        <d v="2024-08-02T00:00:00" u="1"/>
        <d v="2024-08-03T00:00:00" u="1"/>
        <d v="2024-08-04T00:00:00" u="1"/>
        <d v="2024-08-05T00:00:00" u="1"/>
        <d v="2024-08-06T00:00:00" u="1"/>
        <d v="2024-08-07T00:00:00" u="1"/>
        <d v="2024-08-08T00:00:00" u="1"/>
        <d v="2024-08-09T00:00:00" u="1"/>
        <d v="2024-08-10T00:00:00" u="1"/>
        <d v="2024-08-11T00:00:00" u="1"/>
        <d v="2024-08-12T00:00:00" u="1"/>
        <d v="2024-08-13T00:00:00" u="1"/>
        <d v="2024-08-14T00:00:00" u="1"/>
        <d v="2024-08-15T00:00:00" u="1"/>
        <d v="2024-08-16T00:00:00" u="1"/>
        <d v="2024-08-17T00:00:00" u="1"/>
        <d v="2024-08-18T00:00:00" u="1"/>
        <d v="2024-08-19T00:00:00" u="1"/>
        <d v="2024-08-20T00:00:00" u="1"/>
        <d v="2024-08-21T00:00:00" u="1"/>
        <d v="2024-08-22T00:00:00" u="1"/>
        <d v="2024-08-23T00:00:00" u="1"/>
        <d v="2024-08-24T00:00:00" u="1"/>
        <d v="2024-08-25T00:00:00" u="1"/>
        <d v="2024-08-26T00:00:00" u="1"/>
        <d v="2024-08-27T00:00:00" u="1"/>
        <d v="2024-08-28T00:00:00" u="1"/>
        <d v="2024-08-29T00:00:00" u="1"/>
        <d v="2024-08-30T00:00:00" u="1"/>
        <d v="2024-08-31T00:00:00" u="1"/>
        <d v="2024-09-01T00:00:00" u="1"/>
        <d v="2024-09-02T00:00:00" u="1"/>
        <d v="2024-09-03T00:00:00" u="1"/>
        <d v="2024-09-04T00:00:00" u="1"/>
        <d v="2024-09-05T00:00:00" u="1"/>
        <d v="2024-09-06T00:00:00" u="1"/>
        <d v="2024-09-07T00:00:00" u="1"/>
        <d v="2024-09-08T00:00:00" u="1"/>
        <d v="2024-09-09T00:00:00" u="1"/>
        <d v="2024-09-10T00:00:00" u="1"/>
        <d v="2024-09-11T00:00:00" u="1"/>
        <d v="2024-09-12T00:00:00" u="1"/>
        <d v="2024-09-13T00:00:00" u="1"/>
        <d v="2024-09-14T00:00:00" u="1"/>
        <d v="2024-09-15T00:00:00" u="1"/>
        <d v="2024-09-16T00:00:00" u="1"/>
        <d v="2024-09-17T00:00:00" u="1"/>
        <d v="2024-09-18T00:00:00" u="1"/>
        <d v="2024-09-19T00:00:00" u="1"/>
        <d v="2024-09-20T00:00:00" u="1"/>
        <d v="2024-09-21T00:00:00" u="1"/>
        <d v="2024-09-22T00:00:00" u="1"/>
        <d v="2024-09-23T00:00:00" u="1"/>
        <d v="2024-09-24T00:00:00" u="1"/>
        <d v="2024-09-25T00:00:00" u="1"/>
        <d v="2024-09-26T00:00:00" u="1"/>
        <d v="2024-09-27T00:00:00" u="1"/>
        <d v="2024-09-28T00:00:00" u="1"/>
        <d v="2024-09-29T00:00:00" u="1"/>
        <d v="2024-09-30T00:00:00" u="1"/>
        <d v="2024-10-01T00:00:00" u="1"/>
        <d v="2024-10-02T00:00:00" u="1"/>
        <d v="2024-10-03T00:00:00" u="1"/>
        <d v="2024-10-04T00:00:00" u="1"/>
        <d v="2024-10-05T00:00:00" u="1"/>
        <d v="2024-10-06T00:00:00" u="1"/>
        <d v="2024-10-07T00:00:00" u="1"/>
        <d v="2024-10-08T00:00:00" u="1"/>
        <d v="2024-10-09T00:00:00" u="1"/>
        <d v="2024-10-10T00:00:00" u="1"/>
        <d v="2024-10-11T00:00:00" u="1"/>
        <d v="2024-10-12T00:00:00" u="1"/>
        <d v="2024-10-13T00:00:00" u="1"/>
        <d v="2024-10-14T00:00:00" u="1"/>
        <d v="2024-10-15T00:00:00" u="1"/>
        <d v="2024-10-16T00:00:00" u="1"/>
        <d v="2024-10-17T00:00:00" u="1"/>
        <d v="2024-10-18T00:00:00" u="1"/>
        <d v="2024-10-19T00:00:00" u="1"/>
        <d v="2024-10-20T00:00:00" u="1"/>
        <d v="2024-10-21T00:00:00" u="1"/>
        <d v="2024-10-22T00:00:00" u="1"/>
        <d v="2024-10-23T00:00:00" u="1"/>
        <d v="2024-10-24T00:00:00" u="1"/>
        <d v="2024-10-25T00:00:00" u="1"/>
        <d v="2024-10-26T00:00:00" u="1"/>
        <d v="2024-10-27T00:00:00" u="1"/>
        <d v="2024-10-28T00:00:00" u="1"/>
        <d v="2024-10-29T00:00:00" u="1"/>
        <d v="2024-10-30T00:00:00" u="1"/>
        <d v="2024-10-31T00:00:00" u="1"/>
        <d v="2024-11-01T00:00:00" u="1"/>
        <d v="2024-11-02T00:00:00" u="1"/>
        <d v="2024-11-03T00:00:00" u="1"/>
        <d v="2024-11-04T00:00:00" u="1"/>
        <d v="2024-11-05T00:00:00" u="1"/>
        <d v="2024-11-06T00:00:00" u="1"/>
        <d v="2024-11-07T00:00:00" u="1"/>
        <d v="2024-11-08T00:00:00" u="1"/>
        <d v="2024-11-09T00:00:00" u="1"/>
        <d v="2024-11-10T00:00:00" u="1"/>
        <d v="2024-11-11T00:00:00" u="1"/>
        <d v="2024-11-12T00:00:00" u="1"/>
        <d v="2024-11-13T00:00:00" u="1"/>
        <d v="2024-11-14T00:00:00" u="1"/>
        <d v="2024-11-15T00:00:00" u="1"/>
        <d v="2024-11-16T00:00:00" u="1"/>
        <d v="2024-11-17T00:00:00" u="1"/>
        <d v="2024-11-18T00:00:00" u="1"/>
        <d v="2024-11-19T00:00:00" u="1"/>
        <d v="2024-11-20T00:00:00" u="1"/>
        <d v="2024-11-21T00:00:00" u="1"/>
        <d v="2024-11-22T00:00:00" u="1"/>
        <d v="2024-11-23T00:00:00" u="1"/>
        <d v="2024-11-24T00:00:00" u="1"/>
        <d v="2024-11-25T00:00:00" u="1"/>
        <d v="2024-11-26T00:00:00" u="1"/>
        <d v="2024-11-27T00:00:00" u="1"/>
        <d v="2024-11-28T00:00:00" u="1"/>
        <d v="2024-11-29T00:00:00" u="1"/>
        <d v="2024-11-30T00:00:00" u="1"/>
        <d v="2024-12-01T00:00:00" u="1"/>
        <d v="2024-12-02T00:00:00" u="1"/>
        <d v="2024-12-03T00:00:00" u="1"/>
        <d v="2024-12-04T00:00:00" u="1"/>
        <d v="2024-12-05T00:00:00" u="1"/>
        <d v="2024-12-06T00:00:00" u="1"/>
        <d v="2024-12-07T00:00:00" u="1"/>
        <d v="2024-12-08T00:00:00" u="1"/>
        <d v="2024-12-09T00:00:00" u="1"/>
        <d v="2024-12-10T00:00:00" u="1"/>
        <d v="2024-12-11T00:00:00" u="1"/>
        <d v="2024-12-12T00:00:00" u="1"/>
        <d v="2024-12-13T00:00:00" u="1"/>
        <d v="2024-12-14T00:00:00" u="1"/>
        <d v="2024-12-15T00:00:00" u="1"/>
        <d v="2024-12-16T00:00:00" u="1"/>
        <d v="2024-12-17T00:00:00" u="1"/>
        <d v="2024-12-18T00:00:00" u="1"/>
        <d v="2024-12-19T00:00:00" u="1"/>
        <d v="2024-12-20T00:00:00" u="1"/>
        <d v="2024-12-21T00:00:00" u="1"/>
        <d v="2024-12-22T00:00:00" u="1"/>
        <d v="2024-12-23T00:00:00" u="1"/>
        <d v="2024-12-24T00:00:00" u="1"/>
        <d v="2024-12-25T00:00:00" u="1"/>
        <d v="2024-12-26T00:00:00" u="1"/>
        <d v="2024-12-27T00:00:00" u="1"/>
        <d v="2024-12-28T00:00:00" u="1"/>
        <d v="2024-12-29T00:00:00" u="1"/>
        <d v="2024-12-30T00:00:00" u="1"/>
        <d v="2024-12-31T00:00:00" u="1"/>
      </sharedItems>
      <fieldGroup par="18"/>
    </cacheField>
    <cacheField name="Windsnelheid m/s" numFmtId="170">
      <sharedItems containsString="0" containsBlank="1" containsNumber="1" minValue="0.4" maxValue="17.899999999999999"/>
    </cacheField>
    <cacheField name="Etmaal temperatuur °C" numFmtId="170">
      <sharedItems containsString="0" containsBlank="1" containsNumber="1" minValue="-5.4" maxValue="29.4"/>
    </cacheField>
    <cacheField name="Globale straling J/cm2" numFmtId="3">
      <sharedItems containsString="0" containsBlank="1" containsNumber="1" containsInteger="1" minValue="23" maxValue="3109"/>
    </cacheField>
    <cacheField name="Neerslag mm" numFmtId="170">
      <sharedItems containsString="0" containsBlank="1" containsNumber="1" minValue="-0.1" maxValue="49.7"/>
    </cacheField>
    <cacheField name="Luchtdruk hPa" numFmtId="170">
      <sharedItems containsString="0" containsBlank="1" containsNumber="1" minValue="978.6" maxValue="1043"/>
    </cacheField>
    <cacheField name="Relatieve vochtigheid %" numFmtId="0">
      <sharedItems containsString="0" containsBlank="1" containsNumber="1" minValue="0.38" maxValue="1"/>
    </cacheField>
    <cacheField name="Weerstation" numFmtId="0">
      <sharedItems containsBlank="1" count="36">
        <s v="Voorschoten"/>
        <s v="De Kooy"/>
        <s v="Schiphol"/>
        <s v="Vlieland"/>
        <s v="Berkhout"/>
        <s v="Hoorn (Terschelling)"/>
        <s v="Wijk aan Zee"/>
        <s v="De Bilt"/>
        <s v="Stavoren"/>
        <s v="Lelystad"/>
        <s v="Leeuwarden"/>
        <s v="Marknesse"/>
        <s v="Deelen"/>
        <s v="Lauwersoog"/>
        <s v="Heino"/>
        <s v="Hoogeveen"/>
        <s v="Eelde"/>
        <s v="Hupsel"/>
        <s v="Nieuw Beerta"/>
        <s v="Twenthe"/>
        <s v="Vlissingen"/>
        <s v="Westdorpe"/>
        <s v="Wilhelminadorp"/>
        <s v="Hoek van Holland"/>
        <s v="Woensdrecht"/>
        <s v="Rotterdam"/>
        <s v="Cabauw"/>
        <s v="Gilze-Rijen"/>
        <s v="Herwijnen"/>
        <s v="Eindhoven"/>
        <s v="Volkel"/>
        <s v="Ell"/>
        <s v="Maastricht"/>
        <s v="Arcen"/>
        <s v="Horst"/>
        <m u="1"/>
      </sharedItems>
    </cacheField>
    <cacheField name="Gewogen factor" numFmtId="0">
      <sharedItems containsSemiMixedTypes="0" containsString="0" containsNumber="1" minValue="0.8" maxValue="1.1000000000000001"/>
    </cacheField>
    <cacheField name="Maand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Jaar" numFmtId="0">
      <sharedItems containsSemiMixedTypes="0" containsString="0" containsNumber="1" containsInteger="1" minValue="2024" maxValue="2026" count="3">
        <n v="2025"/>
        <n v="2026"/>
        <n v="2024" u="1"/>
      </sharedItems>
    </cacheField>
    <cacheField name="Wknr" numFmtId="0">
      <sharedItems count="110">
        <s v="25-01"/>
        <s v="25-02"/>
        <s v="25-03"/>
        <s v="25-04"/>
        <s v="25-05"/>
        <s v="25-06"/>
        <s v="25-07"/>
        <s v="25-08"/>
        <s v="25-09"/>
        <s v="25-10"/>
        <s v="25-11"/>
        <s v="25-12"/>
        <s v="25-13"/>
        <s v="25-14"/>
        <s v="25-15"/>
        <s v="25-16"/>
        <s v="25-17"/>
        <s v="25-18"/>
        <s v="25-19"/>
        <s v="25-20"/>
        <s v="25-21"/>
        <s v="25-22"/>
        <s v="25-23"/>
        <s v="25-24"/>
        <s v="25-25"/>
        <s v="25-26"/>
        <s v="25-27"/>
        <s v="25-28"/>
        <s v="25-29"/>
        <s v="25-30"/>
        <s v="25-31"/>
        <s v="25-32"/>
        <s v="25-33"/>
        <s v="25-34"/>
        <s v="25-35"/>
        <s v="25-36"/>
        <s v="25-37"/>
        <s v="25-38"/>
        <s v="25-39"/>
        <s v="25-40"/>
        <s v="25-41"/>
        <s v="25-42"/>
        <s v="25-43"/>
        <s v="25-44"/>
        <s v="25-45"/>
        <s v="25-46"/>
        <s v="25-47"/>
        <s v="25-48"/>
        <s v="25-49"/>
        <s v="25-50"/>
        <s v="25-51"/>
        <s v="25-52"/>
        <s v="26-01"/>
        <s v="26-02"/>
        <s v="26-03"/>
        <s v="26-04"/>
        <s v="26-05"/>
        <s v="24-01" u="1"/>
        <s v="24-02" u="1"/>
        <s v="24-03" u="1"/>
        <s v="24-04" u="1"/>
        <s v="24-05" u="1"/>
        <s v="24-06" u="1"/>
        <s v="24-07" u="1"/>
        <s v="24-08" u="1"/>
        <s v="24-09" u="1"/>
        <s v="24-10" u="1"/>
        <s v="24-11" u="1"/>
        <s v="24-12" u="1"/>
        <s v="24-13" u="1"/>
        <s v="24-14" u="1"/>
        <s v="24-15" u="1"/>
        <s v="24-16" u="1"/>
        <s v="24-17" u="1"/>
        <s v="24-18" u="1"/>
        <s v="24-19" u="1"/>
        <s v="24-20" u="1"/>
        <s v="24-21" u="1"/>
        <s v="24-22" u="1"/>
        <s v="24-23" u="1"/>
        <s v="24-24" u="1"/>
        <s v="24-25" u="1"/>
        <s v="24-26" u="1"/>
        <s v="24-27" u="1"/>
        <s v="24-28" u="1"/>
        <s v="24-29" u="1"/>
        <s v="24-30" u="1"/>
        <s v="24-31" u="1"/>
        <s v="24-32" u="1"/>
        <s v="24-33" u="1"/>
        <s v="24-34" u="1"/>
        <s v="24-35" u="1"/>
        <s v="24-36" u="1"/>
        <s v="24-37" u="1"/>
        <s v="24-38" u="1"/>
        <s v="24-39" u="1"/>
        <s v="24-40" u="1"/>
        <s v="24-41" u="1"/>
        <s v="24-42" u="1"/>
        <s v="24-43" u="1"/>
        <s v="24-44" u="1"/>
        <s v="24-45" u="1"/>
        <s v="24-46" u="1"/>
        <s v="24-47" u="1"/>
        <s v="24-48" u="1"/>
        <s v="24-49" u="1"/>
        <s v="24-50" u="1"/>
        <s v="24-51" u="1"/>
        <s v="24-52" u="1"/>
        <s v="24-53" u="1"/>
      </sharedItems>
    </cacheField>
    <cacheField name="graaddagen" numFmtId="170">
      <sharedItems containsMixedTypes="1" containsNumber="1" minValue="0" maxValue="23.4"/>
    </cacheField>
    <cacheField name="gew. Graaddagen" numFmtId="170">
      <sharedItems containsMixedTypes="1" containsNumber="1" minValue="0" maxValue="25.740000000000002"/>
    </cacheField>
    <cacheField name="koeldagen" numFmtId="170">
      <sharedItems containsMixedTypes="1" containsNumber="1" minValue="0" maxValue="11.399999999999999"/>
    </cacheField>
    <cacheField name="Maanden (Datum)" numFmtId="0" databaseField="0">
      <fieldGroup base="1">
        <rangePr groupBy="months" startDate="2025-01-01T00:00:00" endDate="2026-02-01T00:00:00"/>
        <groupItems count="14">
          <s v="&lt;1-1-2025"/>
          <s v="jan"/>
          <s v="feb"/>
          <s v="mrt"/>
          <s v="apr"/>
          <s v="mei"/>
          <s v="jun"/>
          <s v="jul"/>
          <s v="aug"/>
          <s v="sep"/>
          <s v="okt"/>
          <s v="nov"/>
          <s v="dec"/>
          <s v="&gt;1-2-2026"/>
        </groupItems>
      </fieldGroup>
    </cacheField>
    <cacheField name="Kwartalen (Datum)" numFmtId="0" databaseField="0">
      <fieldGroup base="1">
        <rangePr groupBy="quarters" startDate="2025-01-01T00:00:00" endDate="2026-02-01T00:00:00"/>
        <groupItems count="6">
          <s v="&lt;1-1-2025"/>
          <s v="Kwrt1"/>
          <s v="Kwrt2"/>
          <s v="Kwrt3"/>
          <s v="Kwrt4"/>
          <s v="&gt;1-2-2026"/>
        </groupItems>
      </fieldGroup>
    </cacheField>
    <cacheField name="Jaren (Datum)" numFmtId="0" databaseField="0">
      <fieldGroup base="1">
        <rangePr groupBy="years" startDate="2025-01-01T00:00:00" endDate="2026-02-01T00:00:00"/>
        <groupItems count="4">
          <s v="&lt;1-1-2025"/>
          <s v="2025"/>
          <s v="2026"/>
          <s v="&gt;1-2-2026"/>
        </groupItems>
      </fieldGroup>
    </cacheField>
  </cacheFields>
  <extLst>
    <ext xmlns:x14="http://schemas.microsoft.com/office/spreadsheetml/2009/9/main" uri="{725AE2AE-9491-48be-B2B4-4EB974FC3084}">
      <x14:pivotCacheDefinition pivotCacheId="48873065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76">
  <r>
    <n v="215"/>
    <x v="0"/>
    <n v="10.199999999999999"/>
    <n v="7.9"/>
    <n v="30"/>
    <n v="19.899999999999999"/>
    <n v="1008.3"/>
    <n v="0.83"/>
    <x v="0"/>
    <n v="1.1000000000000001"/>
    <x v="0"/>
    <x v="0"/>
    <x v="0"/>
    <n v="10.1"/>
    <n v="11.110000000000001"/>
    <n v="0"/>
  </r>
  <r>
    <n v="215"/>
    <x v="1"/>
    <n v="3.5"/>
    <n v="3.8"/>
    <n v="248"/>
    <n v="2.2000000000000002"/>
    <n v="1014.3"/>
    <n v="0.83"/>
    <x v="0"/>
    <n v="1.1000000000000001"/>
    <x v="0"/>
    <x v="0"/>
    <x v="0"/>
    <n v="14.2"/>
    <n v="15.620000000000001"/>
    <n v="0"/>
  </r>
  <r>
    <n v="215"/>
    <x v="2"/>
    <n v="5.8"/>
    <n v="3.4"/>
    <n v="175"/>
    <n v="3.2"/>
    <n v="1018.9"/>
    <n v="0.8"/>
    <x v="0"/>
    <n v="1.1000000000000001"/>
    <x v="0"/>
    <x v="0"/>
    <x v="0"/>
    <n v="14.6"/>
    <n v="16.060000000000002"/>
    <n v="0"/>
  </r>
  <r>
    <n v="215"/>
    <x v="3"/>
    <n v="2.8"/>
    <n v="2.5"/>
    <n v="105"/>
    <n v="3.8"/>
    <n v="1016.4"/>
    <n v="0.9"/>
    <x v="0"/>
    <n v="1.1000000000000001"/>
    <x v="0"/>
    <x v="0"/>
    <x v="0"/>
    <n v="15.5"/>
    <n v="17.05"/>
    <n v="0"/>
  </r>
  <r>
    <n v="215"/>
    <x v="4"/>
    <n v="7.3"/>
    <n v="5.7"/>
    <n v="40"/>
    <n v="22.2"/>
    <n v="992.9"/>
    <n v="0.92"/>
    <x v="0"/>
    <n v="1.1000000000000001"/>
    <x v="0"/>
    <x v="0"/>
    <x v="0"/>
    <n v="12.3"/>
    <n v="13.530000000000001"/>
    <n v="0"/>
  </r>
  <r>
    <n v="215"/>
    <x v="5"/>
    <n v="10.1"/>
    <n v="8.6"/>
    <n v="119"/>
    <n v="3.2"/>
    <n v="983.8"/>
    <n v="0.8"/>
    <x v="0"/>
    <n v="1.1000000000000001"/>
    <x v="0"/>
    <x v="0"/>
    <x v="1"/>
    <n v="9.4"/>
    <n v="10.340000000000002"/>
    <n v="0"/>
  </r>
  <r>
    <n v="215"/>
    <x v="6"/>
    <n v="6.2"/>
    <n v="4.5999999999999996"/>
    <n v="286"/>
    <n v="2.2000000000000002"/>
    <n v="996.9"/>
    <n v="0.78"/>
    <x v="0"/>
    <n v="1.1000000000000001"/>
    <x v="0"/>
    <x v="0"/>
    <x v="1"/>
    <n v="13.4"/>
    <n v="14.740000000000002"/>
    <n v="0"/>
  </r>
  <r>
    <n v="215"/>
    <x v="7"/>
    <n v="4.2"/>
    <n v="3.9"/>
    <n v="244"/>
    <n v="0.1"/>
    <n v="1001.2"/>
    <n v="0.8"/>
    <x v="0"/>
    <n v="1.1000000000000001"/>
    <x v="0"/>
    <x v="0"/>
    <x v="1"/>
    <n v="14.1"/>
    <n v="15.510000000000002"/>
    <n v="0"/>
  </r>
  <r>
    <n v="215"/>
    <x v="8"/>
    <n v="4.2"/>
    <n v="2.5"/>
    <n v="331"/>
    <n v="3.2"/>
    <n v="1004.6"/>
    <n v="0.82"/>
    <x v="0"/>
    <n v="1.1000000000000001"/>
    <x v="0"/>
    <x v="0"/>
    <x v="1"/>
    <n v="15.5"/>
    <n v="17.05"/>
    <n v="0"/>
  </r>
  <r>
    <n v="215"/>
    <x v="9"/>
    <n v="4.4000000000000004"/>
    <n v="2.8"/>
    <n v="433"/>
    <n v="1.6"/>
    <n v="1018"/>
    <n v="0.81"/>
    <x v="0"/>
    <n v="1.1000000000000001"/>
    <x v="0"/>
    <x v="0"/>
    <x v="1"/>
    <n v="15.2"/>
    <n v="16.72"/>
    <n v="0"/>
  </r>
  <r>
    <n v="215"/>
    <x v="10"/>
    <n v="1.9"/>
    <n v="1.2"/>
    <n v="478"/>
    <n v="0.5"/>
    <n v="1028.0999999999999"/>
    <n v="0.87"/>
    <x v="0"/>
    <n v="1.1000000000000001"/>
    <x v="0"/>
    <x v="0"/>
    <x v="1"/>
    <n v="16.8"/>
    <n v="18.480000000000004"/>
    <n v="0"/>
  </r>
  <r>
    <n v="215"/>
    <x v="11"/>
    <n v="1.3"/>
    <n v="2.2000000000000002"/>
    <n v="355"/>
    <n v="-0.1"/>
    <n v="1039.4000000000001"/>
    <n v="0.86"/>
    <x v="0"/>
    <n v="1.1000000000000001"/>
    <x v="0"/>
    <x v="0"/>
    <x v="1"/>
    <n v="15.8"/>
    <n v="17.380000000000003"/>
    <n v="0"/>
  </r>
  <r>
    <n v="215"/>
    <x v="12"/>
    <n v="2.4"/>
    <n v="0.1"/>
    <n v="494"/>
    <n v="0"/>
    <n v="1040.4000000000001"/>
    <n v="0.86"/>
    <x v="0"/>
    <n v="1.1000000000000001"/>
    <x v="0"/>
    <x v="0"/>
    <x v="2"/>
    <n v="17.899999999999999"/>
    <n v="19.690000000000001"/>
    <n v="0"/>
  </r>
  <r>
    <n v="215"/>
    <x v="13"/>
    <n v="4.0999999999999996"/>
    <n v="4.5999999999999996"/>
    <n v="263"/>
    <n v="0.3"/>
    <n v="1033.8"/>
    <n v="0.9"/>
    <x v="0"/>
    <n v="1.1000000000000001"/>
    <x v="0"/>
    <x v="0"/>
    <x v="2"/>
    <n v="13.4"/>
    <n v="14.740000000000002"/>
    <n v="0"/>
  </r>
  <r>
    <n v="215"/>
    <x v="14"/>
    <n v="1.2"/>
    <n v="7.1"/>
    <n v="163"/>
    <n v="0"/>
    <n v="1034"/>
    <n v="0.97"/>
    <x v="0"/>
    <n v="1.1000000000000001"/>
    <x v="0"/>
    <x v="0"/>
    <x v="2"/>
    <n v="10.9"/>
    <n v="11.990000000000002"/>
    <n v="0"/>
  </r>
  <r>
    <n v="215"/>
    <x v="15"/>
    <n v="2.6"/>
    <n v="4.3"/>
    <n v="142"/>
    <n v="0"/>
    <n v="1036.3"/>
    <n v="0.96"/>
    <x v="0"/>
    <n v="1.1000000000000001"/>
    <x v="0"/>
    <x v="0"/>
    <x v="2"/>
    <n v="13.7"/>
    <n v="15.07"/>
    <n v="0"/>
  </r>
  <r>
    <n v="215"/>
    <x v="16"/>
    <n v="2.1"/>
    <n v="0.9"/>
    <n v="110"/>
    <n v="0"/>
    <n v="1037.0999999999999"/>
    <n v="0.97"/>
    <x v="0"/>
    <n v="1.1000000000000001"/>
    <x v="0"/>
    <x v="0"/>
    <x v="2"/>
    <n v="17.100000000000001"/>
    <n v="18.810000000000002"/>
    <n v="0"/>
  </r>
  <r>
    <n v="215"/>
    <x v="17"/>
    <n v="2.9"/>
    <n v="-0.9"/>
    <n v="163"/>
    <n v="0"/>
    <n v="1031.0999999999999"/>
    <n v="0.96"/>
    <x v="0"/>
    <n v="1.1000000000000001"/>
    <x v="0"/>
    <x v="0"/>
    <x v="2"/>
    <n v="18.899999999999999"/>
    <n v="20.79"/>
    <n v="0"/>
  </r>
  <r>
    <n v="215"/>
    <x v="18"/>
    <n v="1.6"/>
    <n v="-0.3"/>
    <n v="86"/>
    <n v="0"/>
    <n v="1023.1"/>
    <n v="0.92"/>
    <x v="0"/>
    <n v="1.1000000000000001"/>
    <x v="0"/>
    <x v="0"/>
    <x v="2"/>
    <n v="18.3"/>
    <n v="20.130000000000003"/>
    <n v="0"/>
  </r>
  <r>
    <n v="215"/>
    <x v="19"/>
    <n v="3.4"/>
    <n v="0.9"/>
    <n v="80"/>
    <n v="-0.1"/>
    <n v="1019.1"/>
    <n v="0.91"/>
    <x v="0"/>
    <n v="1.1000000000000001"/>
    <x v="0"/>
    <x v="0"/>
    <x v="3"/>
    <n v="17.100000000000001"/>
    <n v="18.810000000000002"/>
    <n v="0"/>
  </r>
  <r>
    <n v="215"/>
    <x v="20"/>
    <n v="3.8"/>
    <n v="0.1"/>
    <n v="145"/>
    <n v="0"/>
    <n v="1015.4"/>
    <n v="0.96"/>
    <x v="0"/>
    <n v="1.1000000000000001"/>
    <x v="0"/>
    <x v="0"/>
    <x v="3"/>
    <n v="17.899999999999999"/>
    <n v="19.690000000000001"/>
    <n v="0"/>
  </r>
  <r>
    <n v="215"/>
    <x v="21"/>
    <n v="2.1"/>
    <n v="2.2000000000000002"/>
    <n v="111"/>
    <n v="3.7"/>
    <n v="1003.6"/>
    <n v="0.95"/>
    <x v="0"/>
    <n v="1.1000000000000001"/>
    <x v="0"/>
    <x v="0"/>
    <x v="3"/>
    <n v="15.8"/>
    <n v="17.380000000000003"/>
    <n v="0"/>
  </r>
  <r>
    <n v="215"/>
    <x v="22"/>
    <n v="6.4"/>
    <n v="6"/>
    <n v="259"/>
    <n v="4.2"/>
    <n v="1002.8"/>
    <n v="0.85"/>
    <x v="0"/>
    <n v="1.1000000000000001"/>
    <x v="0"/>
    <x v="0"/>
    <x v="3"/>
    <n v="12"/>
    <n v="13.200000000000001"/>
    <n v="0"/>
  </r>
  <r>
    <n v="215"/>
    <x v="23"/>
    <n v="7.5"/>
    <n v="7.8"/>
    <n v="108"/>
    <n v="4.4000000000000004"/>
    <n v="1000"/>
    <n v="0.86"/>
    <x v="0"/>
    <n v="1.1000000000000001"/>
    <x v="0"/>
    <x v="0"/>
    <x v="3"/>
    <n v="10.199999999999999"/>
    <n v="11.22"/>
    <n v="0"/>
  </r>
  <r>
    <n v="215"/>
    <x v="24"/>
    <n v="2.2999999999999998"/>
    <n v="4.8"/>
    <n v="325"/>
    <n v="1.8"/>
    <n v="1004.5"/>
    <n v="0.9"/>
    <x v="0"/>
    <n v="1.1000000000000001"/>
    <x v="0"/>
    <x v="0"/>
    <x v="3"/>
    <n v="13.2"/>
    <n v="14.52"/>
    <n v="0"/>
  </r>
  <r>
    <n v="215"/>
    <x v="25"/>
    <n v="5.0999999999999996"/>
    <n v="3.8"/>
    <n v="484"/>
    <n v="3"/>
    <n v="1001.9"/>
    <n v="0.87"/>
    <x v="0"/>
    <n v="1.1000000000000001"/>
    <x v="0"/>
    <x v="0"/>
    <x v="3"/>
    <n v="14.2"/>
    <n v="15.620000000000001"/>
    <n v="0"/>
  </r>
  <r>
    <n v="215"/>
    <x v="26"/>
    <n v="8.5"/>
    <n v="8.8000000000000007"/>
    <n v="530"/>
    <n v="8.4"/>
    <n v="987.3"/>
    <n v="0.77"/>
    <x v="0"/>
    <n v="1.1000000000000001"/>
    <x v="0"/>
    <x v="0"/>
    <x v="4"/>
    <n v="9.1999999999999993"/>
    <n v="10.119999999999999"/>
    <n v="0"/>
  </r>
  <r>
    <n v="215"/>
    <x v="27"/>
    <n v="7.4"/>
    <n v="7.9"/>
    <n v="149"/>
    <n v="8"/>
    <n v="988.5"/>
    <n v="0.83"/>
    <x v="0"/>
    <n v="1.1000000000000001"/>
    <x v="0"/>
    <x v="0"/>
    <x v="4"/>
    <n v="10.1"/>
    <n v="11.110000000000001"/>
    <n v="0"/>
  </r>
  <r>
    <n v="215"/>
    <x v="28"/>
    <n v="5.5"/>
    <n v="7.2"/>
    <n v="276"/>
    <n v="1.6"/>
    <n v="1002.2"/>
    <n v="0.86"/>
    <x v="0"/>
    <n v="1.1000000000000001"/>
    <x v="0"/>
    <x v="0"/>
    <x v="4"/>
    <n v="10.8"/>
    <n v="11.880000000000003"/>
    <n v="0"/>
  </r>
  <r>
    <n v="215"/>
    <x v="29"/>
    <n v="3"/>
    <n v="5.6"/>
    <n v="349"/>
    <n v="0.1"/>
    <n v="1017"/>
    <n v="0.86"/>
    <x v="0"/>
    <n v="1.1000000000000001"/>
    <x v="0"/>
    <x v="0"/>
    <x v="4"/>
    <n v="12.4"/>
    <n v="13.640000000000002"/>
    <n v="0"/>
  </r>
  <r>
    <n v="215"/>
    <x v="30"/>
    <n v="2.2999999999999998"/>
    <n v="2.2000000000000002"/>
    <n v="352"/>
    <n v="0"/>
    <n v="1027.5"/>
    <n v="0.91"/>
    <x v="0"/>
    <n v="1.1000000000000001"/>
    <x v="0"/>
    <x v="0"/>
    <x v="4"/>
    <n v="15.8"/>
    <n v="17.380000000000003"/>
    <n v="0"/>
  </r>
  <r>
    <n v="215"/>
    <x v="31"/>
    <n v="2"/>
    <n v="0.7"/>
    <n v="688"/>
    <n v="0"/>
    <n v="1031.2"/>
    <n v="0.87"/>
    <x v="0"/>
    <n v="1.1000000000000001"/>
    <x v="1"/>
    <x v="0"/>
    <x v="4"/>
    <n v="17.3"/>
    <n v="19.03"/>
    <n v="0"/>
  </r>
  <r>
    <n v="215"/>
    <x v="32"/>
    <m/>
    <n v="0.3"/>
    <n v="788"/>
    <n v="0"/>
    <n v="1025.4000000000001"/>
    <n v="0.88"/>
    <x v="0"/>
    <n v="1.1000000000000001"/>
    <x v="1"/>
    <x v="0"/>
    <x v="4"/>
    <n v="17.7"/>
    <n v="19.470000000000002"/>
    <n v="0"/>
  </r>
  <r>
    <n v="215"/>
    <x v="33"/>
    <m/>
    <n v="2"/>
    <n v="668"/>
    <n v="0"/>
    <m/>
    <n v="0.9"/>
    <x v="0"/>
    <n v="1.1000000000000001"/>
    <x v="1"/>
    <x v="0"/>
    <x v="5"/>
    <n v="16"/>
    <n v="17.600000000000001"/>
    <n v="0"/>
  </r>
  <r>
    <n v="215"/>
    <x v="34"/>
    <n v="5.4"/>
    <n v="3.4"/>
    <n v="258"/>
    <n v="0"/>
    <n v="1026.2"/>
    <n v="0.87"/>
    <x v="0"/>
    <n v="1.1000000000000001"/>
    <x v="1"/>
    <x v="0"/>
    <x v="5"/>
    <n v="14.6"/>
    <n v="16.060000000000002"/>
    <n v="0"/>
  </r>
  <r>
    <n v="215"/>
    <x v="35"/>
    <n v="2.8"/>
    <n v="4.2"/>
    <n v="661"/>
    <n v="0"/>
    <n v="1037.0999999999999"/>
    <n v="0.92"/>
    <x v="0"/>
    <n v="1.1000000000000001"/>
    <x v="1"/>
    <x v="0"/>
    <x v="5"/>
    <n v="13.8"/>
    <n v="15.180000000000001"/>
    <n v="0"/>
  </r>
  <r>
    <n v="215"/>
    <x v="36"/>
    <n v="3.5"/>
    <n v="3.4"/>
    <n v="520"/>
    <n v="0"/>
    <n v="1041.5999999999999"/>
    <n v="0.88"/>
    <x v="0"/>
    <n v="1.1000000000000001"/>
    <x v="1"/>
    <x v="0"/>
    <x v="5"/>
    <n v="14.6"/>
    <n v="16.060000000000002"/>
    <n v="0"/>
  </r>
  <r>
    <n v="215"/>
    <x v="37"/>
    <n v="7.8"/>
    <n v="3.3"/>
    <n v="322"/>
    <n v="0"/>
    <n v="1028"/>
    <n v="0.75"/>
    <x v="0"/>
    <n v="1.1000000000000001"/>
    <x v="1"/>
    <x v="0"/>
    <x v="5"/>
    <n v="14.7"/>
    <n v="16.170000000000002"/>
    <n v="0"/>
  </r>
  <r>
    <n v="215"/>
    <x v="38"/>
    <n v="3.8"/>
    <n v="4.0999999999999996"/>
    <n v="359"/>
    <n v="-0.1"/>
    <n v="1021.6"/>
    <n v="0.78"/>
    <x v="0"/>
    <n v="1.1000000000000001"/>
    <x v="1"/>
    <x v="0"/>
    <x v="5"/>
    <n v="13.9"/>
    <n v="15.290000000000001"/>
    <n v="0"/>
  </r>
  <r>
    <n v="215"/>
    <x v="39"/>
    <n v="3.5"/>
    <n v="3.8"/>
    <n v="300"/>
    <n v="0"/>
    <n v="1028.5"/>
    <n v="0.8"/>
    <x v="0"/>
    <n v="1.1000000000000001"/>
    <x v="1"/>
    <x v="0"/>
    <x v="5"/>
    <n v="14.2"/>
    <n v="15.620000000000001"/>
    <n v="0"/>
  </r>
  <r>
    <n v="215"/>
    <x v="40"/>
    <n v="6.5"/>
    <n v="1.9"/>
    <n v="274"/>
    <n v="3.3"/>
    <n v="1024.0999999999999"/>
    <n v="0.83"/>
    <x v="0"/>
    <n v="1.1000000000000001"/>
    <x v="1"/>
    <x v="0"/>
    <x v="6"/>
    <n v="16.100000000000001"/>
    <n v="17.710000000000004"/>
    <n v="0"/>
  </r>
  <r>
    <n v="215"/>
    <x v="41"/>
    <n v="3.7"/>
    <n v="2.4"/>
    <n v="85"/>
    <n v="7.6"/>
    <n v="1017"/>
    <n v="0.94"/>
    <x v="0"/>
    <n v="1.1000000000000001"/>
    <x v="1"/>
    <x v="0"/>
    <x v="6"/>
    <n v="15.6"/>
    <n v="17.16"/>
    <n v="0"/>
  </r>
  <r>
    <n v="215"/>
    <x v="42"/>
    <n v="1.9"/>
    <n v="4"/>
    <n v="237"/>
    <n v="0.1"/>
    <n v="1017.9"/>
    <n v="0.93"/>
    <x v="0"/>
    <n v="1.1000000000000001"/>
    <x v="1"/>
    <x v="0"/>
    <x v="6"/>
    <n v="14"/>
    <n v="15.400000000000002"/>
    <n v="0"/>
  </r>
  <r>
    <n v="215"/>
    <x v="43"/>
    <n v="3.8"/>
    <n v="1.3"/>
    <n v="427"/>
    <n v="0"/>
    <n v="1022.6"/>
    <n v="0.81"/>
    <x v="0"/>
    <n v="1.1000000000000001"/>
    <x v="1"/>
    <x v="0"/>
    <x v="6"/>
    <n v="16.7"/>
    <n v="18.37"/>
    <n v="0"/>
  </r>
  <r>
    <n v="215"/>
    <x v="44"/>
    <n v="1.7"/>
    <n v="-0.2"/>
    <n v="704"/>
    <n v="0"/>
    <n v="1027.9000000000001"/>
    <n v="0.85"/>
    <x v="0"/>
    <n v="1.1000000000000001"/>
    <x v="1"/>
    <x v="0"/>
    <x v="6"/>
    <n v="18.2"/>
    <n v="20.02"/>
    <n v="0"/>
  </r>
  <r>
    <n v="215"/>
    <x v="45"/>
    <n v="2.2000000000000002"/>
    <n v="1.3"/>
    <n v="369"/>
    <n v="0"/>
    <n v="1023.9"/>
    <n v="0.79"/>
    <x v="0"/>
    <n v="1.1000000000000001"/>
    <x v="1"/>
    <x v="0"/>
    <x v="6"/>
    <n v="16.7"/>
    <n v="18.37"/>
    <n v="0"/>
  </r>
  <r>
    <n v="215"/>
    <x v="46"/>
    <n v="5"/>
    <n v="0.9"/>
    <n v="915"/>
    <n v="0"/>
    <n v="1023.2"/>
    <n v="0.74"/>
    <x v="0"/>
    <n v="1.1000000000000001"/>
    <x v="1"/>
    <x v="0"/>
    <x v="6"/>
    <n v="17.100000000000001"/>
    <n v="18.810000000000002"/>
    <n v="0"/>
  </r>
  <r>
    <n v="215"/>
    <x v="47"/>
    <n v="3.3"/>
    <n v="-0.7"/>
    <n v="954"/>
    <n v="0"/>
    <n v="1025"/>
    <n v="0.75"/>
    <x v="0"/>
    <n v="1.1000000000000001"/>
    <x v="1"/>
    <x v="0"/>
    <x v="7"/>
    <n v="18.7"/>
    <n v="20.57"/>
    <n v="0"/>
  </r>
  <r>
    <n v="215"/>
    <x v="48"/>
    <n v="5.2"/>
    <n v="-0.7"/>
    <n v="934"/>
    <n v="0"/>
    <n v="1025"/>
    <n v="0.67"/>
    <x v="0"/>
    <n v="1.1000000000000001"/>
    <x v="1"/>
    <x v="0"/>
    <x v="7"/>
    <n v="18.7"/>
    <n v="20.57"/>
    <n v="0"/>
  </r>
  <r>
    <n v="215"/>
    <x v="49"/>
    <n v="5"/>
    <n v="1"/>
    <n v="683"/>
    <n v="0"/>
    <n v="1021"/>
    <n v="0.62"/>
    <x v="0"/>
    <n v="1.1000000000000001"/>
    <x v="1"/>
    <x v="0"/>
    <x v="7"/>
    <n v="17"/>
    <n v="18.700000000000003"/>
    <n v="0"/>
  </r>
  <r>
    <n v="215"/>
    <x v="50"/>
    <n v="4.4000000000000004"/>
    <n v="7.1"/>
    <n v="347"/>
    <n v="1"/>
    <n v="1018.9"/>
    <n v="0.87"/>
    <x v="0"/>
    <n v="1.1000000000000001"/>
    <x v="1"/>
    <x v="0"/>
    <x v="7"/>
    <n v="10.9"/>
    <n v="11.990000000000002"/>
    <n v="0"/>
  </r>
  <r>
    <n v="215"/>
    <x v="51"/>
    <n v="4.7"/>
    <n v="13.4"/>
    <n v="722"/>
    <n v="0"/>
    <n v="1015.3"/>
    <n v="0.74"/>
    <x v="0"/>
    <n v="1.1000000000000001"/>
    <x v="1"/>
    <x v="0"/>
    <x v="7"/>
    <n v="4.5999999999999996"/>
    <n v="5.0599999999999996"/>
    <n v="0"/>
  </r>
  <r>
    <n v="215"/>
    <x v="52"/>
    <n v="4.3"/>
    <n v="9.9"/>
    <n v="142"/>
    <n v="4.4000000000000004"/>
    <n v="1014.6"/>
    <n v="0.89"/>
    <x v="0"/>
    <n v="1.1000000000000001"/>
    <x v="1"/>
    <x v="0"/>
    <x v="7"/>
    <n v="8.1"/>
    <n v="8.91"/>
    <n v="0"/>
  </r>
  <r>
    <n v="215"/>
    <x v="53"/>
    <n v="5.9"/>
    <n v="10.199999999999999"/>
    <n v="867"/>
    <n v="0"/>
    <n v="1024"/>
    <n v="0.8"/>
    <x v="0"/>
    <n v="1.1000000000000001"/>
    <x v="1"/>
    <x v="0"/>
    <x v="7"/>
    <n v="7.8000000000000007"/>
    <n v="8.5800000000000018"/>
    <n v="0"/>
  </r>
  <r>
    <n v="215"/>
    <x v="54"/>
    <n v="7.4"/>
    <n v="10.1"/>
    <n v="214"/>
    <n v="8.6"/>
    <n v="1014.5"/>
    <n v="0.84"/>
    <x v="0"/>
    <n v="1.1000000000000001"/>
    <x v="1"/>
    <x v="0"/>
    <x v="8"/>
    <n v="7.9"/>
    <n v="8.6900000000000013"/>
    <n v="0"/>
  </r>
  <r>
    <n v="215"/>
    <x v="55"/>
    <n v="3.5"/>
    <n v="8"/>
    <n v="591"/>
    <n v="0"/>
    <n v="1013.5"/>
    <n v="0.9"/>
    <x v="0"/>
    <n v="1.1000000000000001"/>
    <x v="1"/>
    <x v="0"/>
    <x v="8"/>
    <n v="10"/>
    <n v="11"/>
    <n v="0"/>
  </r>
  <r>
    <n v="215"/>
    <x v="56"/>
    <n v="4.5999999999999996"/>
    <n v="6.8"/>
    <n v="958"/>
    <n v="4.3"/>
    <n v="1014.1"/>
    <n v="0.82"/>
    <x v="0"/>
    <n v="1.1000000000000001"/>
    <x v="1"/>
    <x v="0"/>
    <x v="8"/>
    <n v="11.2"/>
    <n v="12.32"/>
    <n v="0"/>
  </r>
  <r>
    <n v="215"/>
    <x v="57"/>
    <n v="4.9000000000000004"/>
    <n v="6"/>
    <n v="510"/>
    <n v="2"/>
    <n v="1015.3"/>
    <n v="0.87"/>
    <x v="0"/>
    <n v="1.1000000000000001"/>
    <x v="1"/>
    <x v="0"/>
    <x v="8"/>
    <n v="12"/>
    <n v="13.200000000000001"/>
    <n v="0"/>
  </r>
  <r>
    <n v="215"/>
    <x v="58"/>
    <n v="4.9000000000000004"/>
    <n v="5.4"/>
    <n v="908"/>
    <n v="0.1"/>
    <n v="1027.0999999999999"/>
    <n v="0.86"/>
    <x v="0"/>
    <n v="1.1000000000000001"/>
    <x v="1"/>
    <x v="0"/>
    <x v="8"/>
    <n v="12.6"/>
    <n v="13.860000000000001"/>
    <n v="0"/>
  </r>
  <r>
    <n v="215"/>
    <x v="59"/>
    <n v="2.1"/>
    <n v="3.8"/>
    <n v="857"/>
    <n v="0"/>
    <n v="1034.0999999999999"/>
    <n v="0.85"/>
    <x v="0"/>
    <n v="1"/>
    <x v="2"/>
    <x v="0"/>
    <x v="8"/>
    <n v="14.2"/>
    <n v="14.2"/>
    <n v="0"/>
  </r>
  <r>
    <n v="215"/>
    <x v="60"/>
    <n v="1.2"/>
    <n v="1.8"/>
    <n v="1255"/>
    <n v="0"/>
    <n v="1034.5999999999999"/>
    <n v="0.89"/>
    <x v="0"/>
    <n v="1"/>
    <x v="2"/>
    <x v="0"/>
    <x v="8"/>
    <n v="16.2"/>
    <n v="16.2"/>
    <n v="0"/>
  </r>
  <r>
    <n v="215"/>
    <x v="61"/>
    <n v="1.1000000000000001"/>
    <n v="1.5"/>
    <n v="1272"/>
    <n v="0"/>
    <n v="1029.8"/>
    <n v="0.89"/>
    <x v="0"/>
    <n v="1"/>
    <x v="2"/>
    <x v="0"/>
    <x v="9"/>
    <n v="16.5"/>
    <n v="16.5"/>
    <n v="0"/>
  </r>
  <r>
    <n v="215"/>
    <x v="62"/>
    <n v="1.1000000000000001"/>
    <n v="2.9"/>
    <n v="1275"/>
    <n v="0"/>
    <n v="1026.5"/>
    <n v="0.85"/>
    <x v="0"/>
    <n v="1"/>
    <x v="2"/>
    <x v="0"/>
    <x v="9"/>
    <n v="15.1"/>
    <n v="15.1"/>
    <n v="0"/>
  </r>
  <r>
    <n v="215"/>
    <x v="63"/>
    <n v="2.7"/>
    <n v="5.5"/>
    <n v="1327"/>
    <n v="0"/>
    <n v="1022.6"/>
    <n v="0.77"/>
    <x v="0"/>
    <n v="1"/>
    <x v="2"/>
    <x v="0"/>
    <x v="9"/>
    <n v="12.5"/>
    <n v="12.5"/>
    <n v="0"/>
  </r>
  <r>
    <n v="215"/>
    <x v="64"/>
    <n v="2.5"/>
    <n v="7.5"/>
    <n v="1246"/>
    <n v="0"/>
    <n v="1016.9"/>
    <n v="0.74"/>
    <x v="0"/>
    <n v="1"/>
    <x v="2"/>
    <x v="0"/>
    <x v="9"/>
    <n v="10.5"/>
    <n v="10.5"/>
    <n v="0"/>
  </r>
  <r>
    <n v="215"/>
    <x v="65"/>
    <n v="2.5"/>
    <n v="9.8000000000000007"/>
    <n v="1257"/>
    <n v="0"/>
    <n v="1015.6"/>
    <n v="0.72"/>
    <x v="0"/>
    <n v="1"/>
    <x v="2"/>
    <x v="0"/>
    <x v="9"/>
    <n v="8.1999999999999993"/>
    <n v="8.1999999999999993"/>
    <n v="0"/>
  </r>
  <r>
    <n v="215"/>
    <x v="66"/>
    <n v="3"/>
    <n v="10.8"/>
    <n v="1330"/>
    <n v="0"/>
    <n v="1012"/>
    <n v="0.59"/>
    <x v="0"/>
    <n v="1"/>
    <x v="2"/>
    <x v="0"/>
    <x v="9"/>
    <n v="7.1999999999999993"/>
    <n v="7.1999999999999993"/>
    <n v="0"/>
  </r>
  <r>
    <n v="215"/>
    <x v="67"/>
    <n v="2.2999999999999998"/>
    <n v="9.6"/>
    <n v="1244"/>
    <n v="0"/>
    <n v="1005.4"/>
    <n v="0.67"/>
    <x v="0"/>
    <n v="1"/>
    <x v="2"/>
    <x v="0"/>
    <x v="9"/>
    <n v="8.4"/>
    <n v="8.4"/>
    <n v="0"/>
  </r>
  <r>
    <n v="215"/>
    <x v="68"/>
    <n v="2.6"/>
    <n v="7.8"/>
    <n v="1343"/>
    <n v="0"/>
    <n v="1002.9"/>
    <n v="0.78"/>
    <x v="0"/>
    <n v="1"/>
    <x v="2"/>
    <x v="0"/>
    <x v="10"/>
    <n v="10.199999999999999"/>
    <n v="10.199999999999999"/>
    <n v="0"/>
  </r>
  <r>
    <n v="215"/>
    <x v="69"/>
    <n v="5.0999999999999996"/>
    <n v="5.8"/>
    <n v="927"/>
    <n v="0.1"/>
    <n v="1004.2"/>
    <n v="0.81"/>
    <x v="0"/>
    <n v="1"/>
    <x v="2"/>
    <x v="0"/>
    <x v="10"/>
    <n v="12.2"/>
    <n v="12.2"/>
    <n v="0"/>
  </r>
  <r>
    <n v="215"/>
    <x v="70"/>
    <n v="3"/>
    <n v="4.0999999999999996"/>
    <n v="1179"/>
    <n v="1.2"/>
    <n v="1000.8"/>
    <n v="0.84"/>
    <x v="0"/>
    <n v="1"/>
    <x v="2"/>
    <x v="0"/>
    <x v="10"/>
    <n v="13.9"/>
    <n v="13.9"/>
    <n v="0"/>
  </r>
  <r>
    <n v="215"/>
    <x v="71"/>
    <n v="3.2"/>
    <n v="3.4"/>
    <n v="967"/>
    <n v="1.5"/>
    <n v="1001.4"/>
    <n v="0.83"/>
    <x v="0"/>
    <n v="1"/>
    <x v="2"/>
    <x v="0"/>
    <x v="10"/>
    <n v="14.6"/>
    <n v="14.6"/>
    <n v="0"/>
  </r>
  <r>
    <n v="215"/>
    <x v="72"/>
    <n v="3.6"/>
    <n v="2.6"/>
    <n v="1165"/>
    <n v="-0.1"/>
    <n v="1010.9"/>
    <n v="0.75"/>
    <x v="0"/>
    <n v="1"/>
    <x v="2"/>
    <x v="0"/>
    <x v="10"/>
    <n v="15.4"/>
    <n v="15.4"/>
    <n v="0"/>
  </r>
  <r>
    <n v="215"/>
    <x v="73"/>
    <n v="4.8"/>
    <n v="3.7"/>
    <n v="1483"/>
    <n v="0"/>
    <n v="1020.8"/>
    <n v="0.66"/>
    <x v="0"/>
    <n v="1"/>
    <x v="2"/>
    <x v="0"/>
    <x v="10"/>
    <n v="14.3"/>
    <n v="14.3"/>
    <n v="0"/>
  </r>
  <r>
    <n v="215"/>
    <x v="74"/>
    <n v="4.0999999999999996"/>
    <n v="4.5999999999999996"/>
    <n v="1620"/>
    <n v="0"/>
    <n v="1024.0999999999999"/>
    <n v="0.77"/>
    <x v="0"/>
    <n v="1"/>
    <x v="2"/>
    <x v="0"/>
    <x v="10"/>
    <n v="13.4"/>
    <n v="13.4"/>
    <n v="0"/>
  </r>
  <r>
    <n v="215"/>
    <x v="75"/>
    <n v="4.5"/>
    <n v="6.4"/>
    <n v="1491"/>
    <n v="0"/>
    <n v="1029"/>
    <n v="0.59"/>
    <x v="0"/>
    <n v="1"/>
    <x v="2"/>
    <x v="0"/>
    <x v="11"/>
    <n v="11.6"/>
    <n v="11.6"/>
    <n v="0"/>
  </r>
  <r>
    <n v="215"/>
    <x v="76"/>
    <n v="4.8"/>
    <n v="5.2"/>
    <n v="1712"/>
    <n v="0"/>
    <n v="1027.4000000000001"/>
    <n v="0.46"/>
    <x v="0"/>
    <n v="1"/>
    <x v="2"/>
    <x v="0"/>
    <x v="11"/>
    <n v="12.8"/>
    <n v="12.8"/>
    <n v="0"/>
  </r>
  <r>
    <n v="215"/>
    <x v="77"/>
    <n v="2.4"/>
    <n v="7.5"/>
    <n v="1654"/>
    <n v="0"/>
    <n v="1023.4"/>
    <n v="0.61"/>
    <x v="0"/>
    <n v="1"/>
    <x v="2"/>
    <x v="0"/>
    <x v="11"/>
    <n v="10.5"/>
    <n v="10.5"/>
    <n v="0"/>
  </r>
  <r>
    <n v="215"/>
    <x v="78"/>
    <n v="2"/>
    <n v="9.6999999999999993"/>
    <n v="1587"/>
    <n v="0"/>
    <n v="1021.1"/>
    <n v="0.7"/>
    <x v="0"/>
    <n v="1"/>
    <x v="2"/>
    <x v="0"/>
    <x v="11"/>
    <n v="8.3000000000000007"/>
    <n v="8.3000000000000007"/>
    <n v="0"/>
  </r>
  <r>
    <n v="215"/>
    <x v="79"/>
    <n v="5.2"/>
    <n v="14.1"/>
    <n v="1519"/>
    <n v="0"/>
    <n v="1011.7"/>
    <n v="0.56999999999999995"/>
    <x v="0"/>
    <n v="1"/>
    <x v="2"/>
    <x v="0"/>
    <x v="11"/>
    <n v="3.9000000000000004"/>
    <n v="3.9000000000000004"/>
    <n v="0"/>
  </r>
  <r>
    <n v="215"/>
    <x v="80"/>
    <n v="4"/>
    <n v="13.5"/>
    <n v="926"/>
    <n v="1.8"/>
    <n v="1003.2"/>
    <n v="0.67"/>
    <x v="0"/>
    <n v="1"/>
    <x v="2"/>
    <x v="0"/>
    <x v="11"/>
    <n v="4.5"/>
    <n v="4.5"/>
    <n v="0"/>
  </r>
  <r>
    <n v="215"/>
    <x v="81"/>
    <n v="3.1"/>
    <n v="12.5"/>
    <n v="1524"/>
    <n v="-0.1"/>
    <n v="1004.4"/>
    <n v="0.74"/>
    <x v="0"/>
    <n v="1"/>
    <x v="2"/>
    <x v="0"/>
    <x v="11"/>
    <n v="5.5"/>
    <n v="5.5"/>
    <n v="0"/>
  </r>
  <r>
    <n v="215"/>
    <x v="82"/>
    <n v="3.5"/>
    <n v="7.4"/>
    <n v="757"/>
    <n v="0"/>
    <n v="1016.1"/>
    <n v="0.89"/>
    <x v="0"/>
    <n v="1"/>
    <x v="2"/>
    <x v="0"/>
    <x v="12"/>
    <n v="10.6"/>
    <n v="10.6"/>
    <n v="0"/>
  </r>
  <r>
    <n v="215"/>
    <x v="83"/>
    <n v="3.5"/>
    <n v="7.8"/>
    <n v="1079"/>
    <n v="0.4"/>
    <n v="1021"/>
    <n v="0.87"/>
    <x v="0"/>
    <n v="1"/>
    <x v="2"/>
    <x v="0"/>
    <x v="12"/>
    <n v="10.199999999999999"/>
    <n v="10.199999999999999"/>
    <n v="0"/>
  </r>
  <r>
    <n v="215"/>
    <x v="84"/>
    <n v="2.8"/>
    <n v="7.6"/>
    <n v="1077"/>
    <n v="0"/>
    <n v="1024.8"/>
    <n v="0.87"/>
    <x v="0"/>
    <n v="1"/>
    <x v="2"/>
    <x v="0"/>
    <x v="12"/>
    <n v="10.4"/>
    <n v="10.4"/>
    <n v="0"/>
  </r>
  <r>
    <n v="215"/>
    <x v="85"/>
    <n v="2"/>
    <n v="7"/>
    <n v="1744"/>
    <n v="0"/>
    <n v="1020.5"/>
    <n v="0.82"/>
    <x v="0"/>
    <n v="1"/>
    <x v="2"/>
    <x v="0"/>
    <x v="12"/>
    <n v="11"/>
    <n v="11"/>
    <n v="0"/>
  </r>
  <r>
    <n v="215"/>
    <x v="86"/>
    <n v="3.5"/>
    <n v="7.1"/>
    <n v="553"/>
    <n v="0.3"/>
    <n v="1012.6"/>
    <n v="0.9"/>
    <x v="0"/>
    <n v="1"/>
    <x v="2"/>
    <x v="0"/>
    <x v="12"/>
    <n v="10.9"/>
    <n v="10.9"/>
    <n v="0"/>
  </r>
  <r>
    <n v="215"/>
    <x v="87"/>
    <n v="4.3"/>
    <n v="7.3"/>
    <n v="1660"/>
    <n v="0"/>
    <n v="1019.3"/>
    <n v="0.79"/>
    <x v="0"/>
    <n v="1"/>
    <x v="2"/>
    <x v="0"/>
    <x v="12"/>
    <n v="10.7"/>
    <n v="10.7"/>
    <n v="0"/>
  </r>
  <r>
    <n v="215"/>
    <x v="88"/>
    <n v="8"/>
    <n v="9.8000000000000007"/>
    <n v="1744"/>
    <n v="0.5"/>
    <n v="1017.9"/>
    <n v="0.77"/>
    <x v="0"/>
    <n v="1"/>
    <x v="2"/>
    <x v="0"/>
    <x v="12"/>
    <n v="8.1999999999999993"/>
    <n v="8.1999999999999993"/>
    <n v="0"/>
  </r>
  <r>
    <n v="215"/>
    <x v="89"/>
    <n v="5"/>
    <n v="7.8"/>
    <n v="1849"/>
    <n v="0"/>
    <n v="1028.0999999999999"/>
    <n v="0.78"/>
    <x v="0"/>
    <n v="1"/>
    <x v="2"/>
    <x v="0"/>
    <x v="13"/>
    <n v="10.199999999999999"/>
    <n v="10.199999999999999"/>
    <n v="0"/>
  </r>
  <r>
    <n v="215"/>
    <x v="90"/>
    <n v="4.9000000000000004"/>
    <n v="9.3000000000000007"/>
    <n v="1909"/>
    <n v="0"/>
    <n v="1027.8"/>
    <n v="0.65"/>
    <x v="0"/>
    <n v="0.8"/>
    <x v="3"/>
    <x v="0"/>
    <x v="13"/>
    <n v="8.6999999999999993"/>
    <n v="6.96"/>
    <n v="0"/>
  </r>
  <r>
    <n v="215"/>
    <x v="91"/>
    <n v="6.3"/>
    <n v="12.1"/>
    <n v="1928"/>
    <n v="0"/>
    <n v="1023.8"/>
    <n v="0.56000000000000005"/>
    <x v="0"/>
    <n v="0.8"/>
    <x v="3"/>
    <x v="0"/>
    <x v="13"/>
    <n v="5.9"/>
    <n v="4.7200000000000006"/>
    <n v="0"/>
  </r>
  <r>
    <n v="215"/>
    <x v="92"/>
    <n v="5.2"/>
    <n v="13.9"/>
    <n v="1907"/>
    <n v="0"/>
    <n v="1022.5"/>
    <n v="0.55000000000000004"/>
    <x v="0"/>
    <n v="0.8"/>
    <x v="3"/>
    <x v="0"/>
    <x v="13"/>
    <n v="4.0999999999999996"/>
    <n v="3.28"/>
    <n v="0"/>
  </r>
  <r>
    <n v="215"/>
    <x v="93"/>
    <n v="4.0999999999999996"/>
    <n v="13.8"/>
    <n v="1986"/>
    <n v="0"/>
    <n v="1020.2"/>
    <n v="0.56999999999999995"/>
    <x v="0"/>
    <n v="0.8"/>
    <x v="3"/>
    <x v="0"/>
    <x v="13"/>
    <n v="4.1999999999999993"/>
    <n v="3.3599999999999994"/>
    <n v="0"/>
  </r>
  <r>
    <n v="215"/>
    <x v="94"/>
    <n v="5.8"/>
    <n v="10.4"/>
    <n v="2059"/>
    <n v="0"/>
    <n v="1020.4"/>
    <n v="0.61"/>
    <x v="0"/>
    <n v="0.8"/>
    <x v="3"/>
    <x v="0"/>
    <x v="13"/>
    <n v="7.6"/>
    <n v="6.08"/>
    <n v="0"/>
  </r>
  <r>
    <n v="215"/>
    <x v="95"/>
    <n v="5.8"/>
    <n v="8.3000000000000007"/>
    <n v="2104"/>
    <n v="0"/>
    <n v="1025.2"/>
    <n v="0.47"/>
    <x v="0"/>
    <n v="0.8"/>
    <x v="3"/>
    <x v="0"/>
    <x v="13"/>
    <n v="9.6999999999999993"/>
    <n v="7.76"/>
    <n v="0"/>
  </r>
  <r>
    <n v="215"/>
    <x v="96"/>
    <n v="4"/>
    <n v="8.4"/>
    <n v="2087"/>
    <n v="0"/>
    <n v="1026.8"/>
    <n v="0.56999999999999995"/>
    <x v="0"/>
    <n v="0.8"/>
    <x v="3"/>
    <x v="0"/>
    <x v="14"/>
    <n v="9.6"/>
    <n v="7.68"/>
    <n v="0"/>
  </r>
  <r>
    <n v="215"/>
    <x v="97"/>
    <n v="4"/>
    <n v="8.5"/>
    <n v="2058"/>
    <n v="0"/>
    <n v="1027.4000000000001"/>
    <n v="0.67"/>
    <x v="0"/>
    <n v="0.8"/>
    <x v="3"/>
    <x v="0"/>
    <x v="14"/>
    <n v="9.5"/>
    <n v="7.6000000000000005"/>
    <n v="0"/>
  </r>
  <r>
    <n v="215"/>
    <x v="98"/>
    <n v="5.0999999999999996"/>
    <n v="7.6"/>
    <n v="2005"/>
    <n v="0"/>
    <n v="1027.8"/>
    <n v="0.77"/>
    <x v="0"/>
    <n v="0.8"/>
    <x v="3"/>
    <x v="0"/>
    <x v="14"/>
    <n v="10.4"/>
    <n v="8.32"/>
    <n v="0"/>
  </r>
  <r>
    <n v="215"/>
    <x v="99"/>
    <n v="4.4000000000000004"/>
    <n v="7.6"/>
    <n v="1574"/>
    <n v="0"/>
    <n v="1028.7"/>
    <n v="0.82"/>
    <x v="0"/>
    <n v="0.8"/>
    <x v="3"/>
    <x v="0"/>
    <x v="14"/>
    <n v="10.4"/>
    <n v="8.32"/>
    <n v="0"/>
  </r>
  <r>
    <n v="215"/>
    <x v="100"/>
    <n v="2.8"/>
    <n v="8.5"/>
    <n v="2107"/>
    <n v="0"/>
    <n v="1021.6"/>
    <n v="0.86"/>
    <x v="0"/>
    <n v="0.8"/>
    <x v="3"/>
    <x v="0"/>
    <x v="14"/>
    <n v="9.5"/>
    <n v="7.6000000000000005"/>
    <n v="0"/>
  </r>
  <r>
    <n v="215"/>
    <x v="101"/>
    <n v="4.3"/>
    <n v="14.8"/>
    <n v="2121"/>
    <n v="0"/>
    <n v="1008.4"/>
    <n v="0.62"/>
    <x v="0"/>
    <n v="0.8"/>
    <x v="3"/>
    <x v="0"/>
    <x v="14"/>
    <n v="3.1999999999999993"/>
    <n v="2.5599999999999996"/>
    <n v="0"/>
  </r>
  <r>
    <n v="215"/>
    <x v="102"/>
    <n v="5.4"/>
    <n v="13"/>
    <n v="1806"/>
    <n v="3"/>
    <n v="1003.8"/>
    <n v="0.76"/>
    <x v="0"/>
    <n v="0.8"/>
    <x v="3"/>
    <x v="0"/>
    <x v="14"/>
    <n v="5"/>
    <n v="4"/>
    <n v="0"/>
  </r>
  <r>
    <n v="215"/>
    <x v="103"/>
    <n v="3.7"/>
    <n v="12.7"/>
    <n v="1940"/>
    <n v="-0.1"/>
    <n v="1006.9"/>
    <n v="0.68"/>
    <x v="0"/>
    <n v="0.8"/>
    <x v="3"/>
    <x v="0"/>
    <x v="15"/>
    <n v="5.3000000000000007"/>
    <n v="4.2400000000000011"/>
    <n v="0"/>
  </r>
  <r>
    <n v="215"/>
    <x v="104"/>
    <n v="3.7"/>
    <n v="13.2"/>
    <n v="1230"/>
    <n v="1.8"/>
    <n v="998.6"/>
    <n v="0.79"/>
    <x v="0"/>
    <n v="0.8"/>
    <x v="3"/>
    <x v="0"/>
    <x v="15"/>
    <n v="4.8000000000000007"/>
    <n v="3.8400000000000007"/>
    <n v="0"/>
  </r>
  <r>
    <n v="215"/>
    <x v="105"/>
    <n v="2.8"/>
    <n v="10.4"/>
    <n v="761"/>
    <n v="0"/>
    <n v="1008.5"/>
    <n v="0.76"/>
    <x v="0"/>
    <n v="0.8"/>
    <x v="3"/>
    <x v="0"/>
    <x v="15"/>
    <n v="7.6"/>
    <n v="6.08"/>
    <n v="0"/>
  </r>
  <r>
    <n v="215"/>
    <x v="106"/>
    <n v="2"/>
    <n v="9.3000000000000007"/>
    <n v="916"/>
    <n v="0"/>
    <n v="1013.3"/>
    <n v="0.82"/>
    <x v="0"/>
    <n v="0.8"/>
    <x v="3"/>
    <x v="0"/>
    <x v="15"/>
    <n v="8.6999999999999993"/>
    <n v="6.96"/>
    <n v="0"/>
  </r>
  <r>
    <n v="215"/>
    <x v="107"/>
    <n v="2.5"/>
    <n v="10.5"/>
    <n v="1966"/>
    <n v="0"/>
    <n v="1014.3"/>
    <n v="0.72"/>
    <x v="0"/>
    <n v="0.8"/>
    <x v="3"/>
    <x v="0"/>
    <x v="15"/>
    <n v="7.5"/>
    <n v="6"/>
    <n v="0"/>
  </r>
  <r>
    <n v="215"/>
    <x v="108"/>
    <n v="4.2"/>
    <n v="10"/>
    <n v="1987"/>
    <n v="0"/>
    <n v="1010.1"/>
    <n v="0.7"/>
    <x v="0"/>
    <n v="0.8"/>
    <x v="3"/>
    <x v="0"/>
    <x v="15"/>
    <n v="8"/>
    <n v="6.4"/>
    <n v="0"/>
  </r>
  <r>
    <n v="215"/>
    <x v="109"/>
    <n v="3.1"/>
    <n v="10"/>
    <n v="1995"/>
    <n v="1.2"/>
    <n v="1007.6"/>
    <n v="0.79"/>
    <x v="0"/>
    <n v="0.8"/>
    <x v="3"/>
    <x v="0"/>
    <x v="15"/>
    <n v="8"/>
    <n v="6.4"/>
    <n v="0"/>
  </r>
  <r>
    <n v="215"/>
    <x v="110"/>
    <n v="1.8"/>
    <n v="11.5"/>
    <n v="586"/>
    <n v="2.7"/>
    <n v="1010.3"/>
    <n v="0.89"/>
    <x v="0"/>
    <n v="0.8"/>
    <x v="3"/>
    <x v="0"/>
    <x v="16"/>
    <n v="6.5"/>
    <n v="5.2"/>
    <n v="0"/>
  </r>
  <r>
    <n v="215"/>
    <x v="111"/>
    <n v="2.9"/>
    <n v="10.7"/>
    <n v="1790"/>
    <n v="0"/>
    <n v="1016.9"/>
    <n v="0.88"/>
    <x v="0"/>
    <n v="0.8"/>
    <x v="3"/>
    <x v="0"/>
    <x v="16"/>
    <n v="7.3000000000000007"/>
    <n v="5.8400000000000007"/>
    <n v="0"/>
  </r>
  <r>
    <n v="215"/>
    <x v="112"/>
    <n v="2.5"/>
    <n v="11"/>
    <n v="827"/>
    <n v="0.4"/>
    <n v="1014.8"/>
    <n v="0.87"/>
    <x v="0"/>
    <n v="0.8"/>
    <x v="3"/>
    <x v="0"/>
    <x v="16"/>
    <n v="7"/>
    <n v="5.6000000000000005"/>
    <n v="0"/>
  </r>
  <r>
    <n v="215"/>
    <x v="113"/>
    <n v="4.7"/>
    <n v="11"/>
    <n v="656"/>
    <n v="3.5"/>
    <n v="1018.9"/>
    <n v="0.9"/>
    <x v="0"/>
    <n v="0.8"/>
    <x v="3"/>
    <x v="0"/>
    <x v="16"/>
    <n v="7"/>
    <n v="5.6000000000000005"/>
    <n v="0"/>
  </r>
  <r>
    <n v="215"/>
    <x v="114"/>
    <n v="3.3"/>
    <n v="10.1"/>
    <n v="2240"/>
    <n v="0"/>
    <n v="1022.9"/>
    <n v="0.83"/>
    <x v="0"/>
    <n v="0.8"/>
    <x v="3"/>
    <x v="0"/>
    <x v="16"/>
    <n v="7.9"/>
    <n v="6.32"/>
    <n v="0"/>
  </r>
  <r>
    <n v="215"/>
    <x v="115"/>
    <n v="3"/>
    <n v="11.7"/>
    <n v="2265"/>
    <n v="0"/>
    <n v="1023.1"/>
    <n v="0.79"/>
    <x v="0"/>
    <n v="0.8"/>
    <x v="3"/>
    <x v="0"/>
    <x v="16"/>
    <n v="6.3000000000000007"/>
    <n v="5.0400000000000009"/>
    <n v="0"/>
  </r>
  <r>
    <n v="215"/>
    <x v="116"/>
    <n v="2.2999999999999998"/>
    <n v="12.1"/>
    <n v="2462"/>
    <n v="0"/>
    <n v="1025.5"/>
    <n v="0.77"/>
    <x v="0"/>
    <n v="0.8"/>
    <x v="3"/>
    <x v="0"/>
    <x v="16"/>
    <n v="5.9"/>
    <n v="4.7200000000000006"/>
    <n v="0"/>
  </r>
  <r>
    <n v="215"/>
    <x v="117"/>
    <n v="1.9"/>
    <n v="12.3"/>
    <n v="2472"/>
    <n v="0"/>
    <n v="1027.4000000000001"/>
    <n v="0.72"/>
    <x v="0"/>
    <n v="0.8"/>
    <x v="3"/>
    <x v="0"/>
    <x v="17"/>
    <n v="5.6999999999999993"/>
    <n v="4.5599999999999996"/>
    <n v="0"/>
  </r>
  <r>
    <n v="215"/>
    <x v="118"/>
    <n v="2.6"/>
    <n v="14.8"/>
    <n v="2452"/>
    <n v="0"/>
    <n v="1026.5999999999999"/>
    <n v="0.74"/>
    <x v="0"/>
    <n v="0.8"/>
    <x v="3"/>
    <x v="0"/>
    <x v="17"/>
    <n v="3.1999999999999993"/>
    <n v="2.5599999999999996"/>
    <n v="0"/>
  </r>
  <r>
    <n v="215"/>
    <x v="119"/>
    <n v="2.2999999999999998"/>
    <n v="16.5"/>
    <n v="2442"/>
    <n v="0"/>
    <n v="1023"/>
    <n v="0.75"/>
    <x v="0"/>
    <n v="0.8"/>
    <x v="3"/>
    <x v="0"/>
    <x v="17"/>
    <n v="1.5"/>
    <n v="1.2000000000000002"/>
    <n v="0"/>
  </r>
  <r>
    <n v="215"/>
    <x v="120"/>
    <n v="1.8"/>
    <n v="17.399999999999999"/>
    <n v="2360"/>
    <n v="0"/>
    <n v="1017.7"/>
    <n v="0.73"/>
    <x v="0"/>
    <n v="0.8"/>
    <x v="4"/>
    <x v="0"/>
    <x v="17"/>
    <n v="0.60000000000000142"/>
    <n v="0.48000000000000115"/>
    <n v="0"/>
  </r>
  <r>
    <n v="215"/>
    <x v="121"/>
    <n v="2.9"/>
    <n v="15.1"/>
    <n v="1885"/>
    <n v="-0.1"/>
    <n v="1014.7"/>
    <n v="0.8"/>
    <x v="0"/>
    <n v="0.8"/>
    <x v="4"/>
    <x v="0"/>
    <x v="17"/>
    <n v="2.9000000000000004"/>
    <n v="2.3200000000000003"/>
    <n v="0"/>
  </r>
  <r>
    <n v="215"/>
    <x v="122"/>
    <n v="4.3"/>
    <n v="12.1"/>
    <n v="2485"/>
    <n v="0"/>
    <n v="1012.7"/>
    <n v="0.69"/>
    <x v="0"/>
    <n v="0.8"/>
    <x v="4"/>
    <x v="0"/>
    <x v="17"/>
    <n v="5.9"/>
    <n v="4.7200000000000006"/>
    <n v="0"/>
  </r>
  <r>
    <n v="215"/>
    <x v="123"/>
    <n v="5.7"/>
    <n v="9.8000000000000007"/>
    <n v="2124"/>
    <n v="-0.1"/>
    <n v="1015.6"/>
    <n v="0.7"/>
    <x v="0"/>
    <n v="0.8"/>
    <x v="4"/>
    <x v="0"/>
    <x v="17"/>
    <n v="8.1999999999999993"/>
    <n v="6.56"/>
    <n v="0"/>
  </r>
  <r>
    <n v="215"/>
    <x v="124"/>
    <n v="4.3"/>
    <n v="9.3000000000000007"/>
    <n v="2105"/>
    <n v="0.6"/>
    <n v="1019.6"/>
    <n v="0.66"/>
    <x v="0"/>
    <n v="0.8"/>
    <x v="4"/>
    <x v="0"/>
    <x v="18"/>
    <n v="8.6999999999999993"/>
    <n v="6.96"/>
    <n v="0"/>
  </r>
  <r>
    <n v="215"/>
    <x v="125"/>
    <n v="4.8"/>
    <n v="9.3000000000000007"/>
    <n v="1220"/>
    <n v="0"/>
    <n v="1022.9"/>
    <n v="0.76"/>
    <x v="0"/>
    <n v="0.8"/>
    <x v="4"/>
    <x v="0"/>
    <x v="18"/>
    <n v="8.6999999999999993"/>
    <n v="6.96"/>
    <n v="0"/>
  </r>
  <r>
    <n v="215"/>
    <x v="126"/>
    <n v="4.8"/>
    <n v="10.3"/>
    <n v="1618"/>
    <n v="0"/>
    <n v="1021.7"/>
    <n v="0.76"/>
    <x v="0"/>
    <n v="0.8"/>
    <x v="4"/>
    <x v="0"/>
    <x v="18"/>
    <n v="7.6999999999999993"/>
    <n v="6.16"/>
    <n v="0"/>
  </r>
  <r>
    <n v="215"/>
    <x v="127"/>
    <n v="4"/>
    <n v="12.3"/>
    <n v="2202"/>
    <n v="0"/>
    <n v="1019.3"/>
    <n v="0.71"/>
    <x v="0"/>
    <n v="0.8"/>
    <x v="4"/>
    <x v="0"/>
    <x v="18"/>
    <n v="5.6999999999999993"/>
    <n v="4.5599999999999996"/>
    <n v="0"/>
  </r>
  <r>
    <n v="215"/>
    <x v="128"/>
    <n v="4.2"/>
    <n v="14.3"/>
    <n v="2653"/>
    <n v="0"/>
    <n v="1021.2"/>
    <n v="0.53"/>
    <x v="0"/>
    <n v="0.8"/>
    <x v="4"/>
    <x v="0"/>
    <x v="18"/>
    <n v="3.6999999999999993"/>
    <n v="2.9599999999999995"/>
    <n v="0"/>
  </r>
  <r>
    <n v="215"/>
    <x v="129"/>
    <n v="3.9"/>
    <n v="16.3"/>
    <n v="2752"/>
    <n v="0"/>
    <n v="1019.5"/>
    <n v="0.51"/>
    <x v="0"/>
    <n v="0.8"/>
    <x v="4"/>
    <x v="0"/>
    <x v="18"/>
    <n v="1.6999999999999993"/>
    <n v="1.3599999999999994"/>
    <n v="0"/>
  </r>
  <r>
    <n v="215"/>
    <x v="130"/>
    <n v="4.0999999999999996"/>
    <n v="18.3"/>
    <n v="2777"/>
    <n v="0"/>
    <n v="1013.5"/>
    <n v="0.49"/>
    <x v="0"/>
    <n v="0.8"/>
    <x v="4"/>
    <x v="0"/>
    <x v="18"/>
    <n v="0"/>
    <n v="0"/>
    <n v="0.30000000000000071"/>
  </r>
  <r>
    <n v="215"/>
    <x v="131"/>
    <n v="4.7"/>
    <n v="18.899999999999999"/>
    <n v="2752"/>
    <n v="0"/>
    <n v="1013.3"/>
    <n v="0.48"/>
    <x v="0"/>
    <n v="0.8"/>
    <x v="4"/>
    <x v="0"/>
    <x v="19"/>
    <n v="0"/>
    <n v="0"/>
    <n v="0.89999999999999858"/>
  </r>
  <r>
    <n v="215"/>
    <x v="132"/>
    <n v="4.9000000000000004"/>
    <n v="17.100000000000001"/>
    <n v="2856"/>
    <n v="0"/>
    <n v="1018.2"/>
    <n v="0.47"/>
    <x v="0"/>
    <n v="0.8"/>
    <x v="4"/>
    <x v="0"/>
    <x v="19"/>
    <n v="0.89999999999999858"/>
    <n v="0.71999999999999886"/>
    <n v="0"/>
  </r>
  <r>
    <n v="215"/>
    <x v="133"/>
    <n v="4.9000000000000004"/>
    <n v="13.5"/>
    <n v="2449"/>
    <n v="0"/>
    <n v="1020"/>
    <n v="0.71"/>
    <x v="0"/>
    <n v="0.8"/>
    <x v="4"/>
    <x v="0"/>
    <x v="19"/>
    <n v="4.5"/>
    <n v="3.6"/>
    <n v="0"/>
  </r>
  <r>
    <n v="215"/>
    <x v="134"/>
    <n v="5.8"/>
    <n v="13"/>
    <n v="2486"/>
    <n v="0"/>
    <n v="1021.7"/>
    <n v="0.66"/>
    <x v="0"/>
    <n v="0.8"/>
    <x v="4"/>
    <x v="0"/>
    <x v="19"/>
    <n v="5"/>
    <n v="4"/>
    <n v="0"/>
  </r>
  <r>
    <n v="215"/>
    <x v="135"/>
    <n v="4.5"/>
    <n v="10.6"/>
    <n v="1580"/>
    <n v="0"/>
    <n v="1022.5"/>
    <n v="0.79"/>
    <x v="0"/>
    <n v="0.8"/>
    <x v="4"/>
    <x v="0"/>
    <x v="19"/>
    <n v="7.4"/>
    <n v="5.9200000000000008"/>
    <n v="0"/>
  </r>
  <r>
    <n v="215"/>
    <x v="136"/>
    <n v="5.3"/>
    <n v="12.1"/>
    <n v="2594"/>
    <n v="0"/>
    <n v="1020"/>
    <n v="0.81"/>
    <x v="0"/>
    <n v="0.8"/>
    <x v="4"/>
    <x v="0"/>
    <x v="19"/>
    <n v="5.9"/>
    <n v="4.7200000000000006"/>
    <n v="0"/>
  </r>
  <r>
    <n v="215"/>
    <x v="137"/>
    <n v="4.3"/>
    <n v="12.6"/>
    <n v="2018"/>
    <n v="-0.1"/>
    <n v="1018.6"/>
    <n v="0.81"/>
    <x v="0"/>
    <n v="0.8"/>
    <x v="4"/>
    <x v="0"/>
    <x v="19"/>
    <n v="5.4"/>
    <n v="4.32"/>
    <n v="0"/>
  </r>
  <r>
    <n v="215"/>
    <x v="138"/>
    <n v="3.7"/>
    <n v="14"/>
    <n v="2829"/>
    <n v="0"/>
    <n v="1020.2"/>
    <n v="0.73"/>
    <x v="0"/>
    <n v="0.8"/>
    <x v="4"/>
    <x v="0"/>
    <x v="20"/>
    <n v="4"/>
    <n v="3.2"/>
    <n v="0"/>
  </r>
  <r>
    <n v="215"/>
    <x v="139"/>
    <n v="3.8"/>
    <n v="12.9"/>
    <n v="2973"/>
    <n v="0"/>
    <n v="1019.2"/>
    <n v="0.79"/>
    <x v="0"/>
    <n v="0.8"/>
    <x v="4"/>
    <x v="0"/>
    <x v="20"/>
    <n v="5.0999999999999996"/>
    <n v="4.08"/>
    <n v="0"/>
  </r>
  <r>
    <n v="215"/>
    <x v="140"/>
    <n v="4.3"/>
    <n v="11.7"/>
    <n v="1961"/>
    <n v="0"/>
    <n v="1015.4"/>
    <n v="0.77"/>
    <x v="0"/>
    <n v="0.8"/>
    <x v="4"/>
    <x v="0"/>
    <x v="20"/>
    <n v="6.3000000000000007"/>
    <n v="5.0400000000000009"/>
    <n v="0"/>
  </r>
  <r>
    <n v="215"/>
    <x v="141"/>
    <n v="5.9"/>
    <n v="11.4"/>
    <n v="2545"/>
    <n v="0.1"/>
    <n v="1016.9"/>
    <n v="0.61"/>
    <x v="0"/>
    <n v="0.8"/>
    <x v="4"/>
    <x v="0"/>
    <x v="20"/>
    <n v="6.6"/>
    <n v="5.28"/>
    <n v="0"/>
  </r>
  <r>
    <n v="215"/>
    <x v="142"/>
    <n v="5.3"/>
    <n v="10.3"/>
    <n v="2432"/>
    <n v="0.8"/>
    <n v="1017.9"/>
    <n v="0.68"/>
    <x v="0"/>
    <n v="0.8"/>
    <x v="4"/>
    <x v="0"/>
    <x v="20"/>
    <n v="7.6999999999999993"/>
    <n v="6.16"/>
    <n v="0"/>
  </r>
  <r>
    <n v="215"/>
    <x v="143"/>
    <n v="5"/>
    <n v="13.3"/>
    <n v="599"/>
    <n v="7.3"/>
    <n v="1011.8"/>
    <n v="0.85"/>
    <x v="0"/>
    <n v="0.8"/>
    <x v="4"/>
    <x v="0"/>
    <x v="20"/>
    <n v="4.6999999999999993"/>
    <n v="3.76"/>
    <n v="0"/>
  </r>
  <r>
    <n v="215"/>
    <x v="144"/>
    <n v="6.1"/>
    <n v="15.2"/>
    <n v="1806"/>
    <n v="2.5"/>
    <n v="1009.3"/>
    <n v="0.81"/>
    <x v="0"/>
    <n v="0.8"/>
    <x v="4"/>
    <x v="0"/>
    <x v="20"/>
    <n v="2.8000000000000007"/>
    <n v="2.2400000000000007"/>
    <n v="0"/>
  </r>
  <r>
    <n v="215"/>
    <x v="145"/>
    <n v="7"/>
    <n v="14.8"/>
    <n v="2613"/>
    <n v="0.2"/>
    <n v="1015.5"/>
    <n v="0.66"/>
    <x v="0"/>
    <n v="0.8"/>
    <x v="4"/>
    <x v="0"/>
    <x v="21"/>
    <n v="3.1999999999999993"/>
    <n v="2.5599999999999996"/>
    <n v="0"/>
  </r>
  <r>
    <n v="215"/>
    <x v="146"/>
    <n v="7.6"/>
    <n v="14.4"/>
    <n v="1061"/>
    <n v="18"/>
    <n v="1012.2"/>
    <n v="0.85"/>
    <x v="0"/>
    <n v="0.8"/>
    <x v="4"/>
    <x v="0"/>
    <x v="21"/>
    <n v="3.5999999999999996"/>
    <n v="2.88"/>
    <n v="0"/>
  </r>
  <r>
    <n v="215"/>
    <x v="147"/>
    <n v="5.5"/>
    <n v="14"/>
    <n v="1646"/>
    <n v="-0.1"/>
    <n v="1015.4"/>
    <n v="0.85"/>
    <x v="0"/>
    <n v="0.8"/>
    <x v="4"/>
    <x v="0"/>
    <x v="21"/>
    <n v="4"/>
    <n v="3.2"/>
    <n v="0"/>
  </r>
  <r>
    <n v="215"/>
    <x v="148"/>
    <n v="5.4"/>
    <n v="15"/>
    <n v="1211"/>
    <n v="0.6"/>
    <n v="1019.5"/>
    <n v="0.87"/>
    <x v="0"/>
    <n v="0.8"/>
    <x v="4"/>
    <x v="0"/>
    <x v="21"/>
    <n v="3"/>
    <n v="2.4000000000000004"/>
    <n v="0"/>
  </r>
  <r>
    <n v="215"/>
    <x v="149"/>
    <n v="4.2"/>
    <n v="15.6"/>
    <n v="2251"/>
    <n v="0"/>
    <n v="1019.4"/>
    <n v="0.87"/>
    <x v="0"/>
    <n v="0.8"/>
    <x v="4"/>
    <x v="0"/>
    <x v="21"/>
    <n v="2.4000000000000004"/>
    <n v="1.9200000000000004"/>
    <n v="0"/>
  </r>
  <r>
    <n v="215"/>
    <x v="150"/>
    <n v="2"/>
    <n v="17.8"/>
    <n v="2335"/>
    <n v="0"/>
    <n v="1016.6"/>
    <n v="0.8"/>
    <x v="0"/>
    <n v="0.8"/>
    <x v="4"/>
    <x v="0"/>
    <x v="21"/>
    <n v="0.19999999999999929"/>
    <n v="0.15999999999999945"/>
    <n v="0"/>
  </r>
  <r>
    <n v="215"/>
    <x v="151"/>
    <n v="5.2"/>
    <n v="15.7"/>
    <n v="2064"/>
    <n v="0"/>
    <n v="1013.6"/>
    <n v="0.78"/>
    <x v="0"/>
    <n v="0.8"/>
    <x v="5"/>
    <x v="0"/>
    <x v="21"/>
    <n v="2.3000000000000007"/>
    <n v="1.8400000000000007"/>
    <n v="0"/>
  </r>
  <r>
    <n v="215"/>
    <x v="152"/>
    <n v="3.4"/>
    <n v="14"/>
    <n v="2592"/>
    <n v="0.3"/>
    <n v="1015.9"/>
    <n v="0.8"/>
    <x v="0"/>
    <n v="0.8"/>
    <x v="5"/>
    <x v="0"/>
    <x v="22"/>
    <n v="4"/>
    <n v="3.2"/>
    <n v="0"/>
  </r>
  <r>
    <n v="215"/>
    <x v="153"/>
    <n v="5.6"/>
    <n v="15.9"/>
    <n v="2086"/>
    <n v="0.4"/>
    <n v="1009.4"/>
    <n v="0.68"/>
    <x v="0"/>
    <n v="0.8"/>
    <x v="5"/>
    <x v="0"/>
    <x v="22"/>
    <n v="2.0999999999999996"/>
    <n v="1.6799999999999997"/>
    <n v="0"/>
  </r>
  <r>
    <n v="215"/>
    <x v="154"/>
    <n v="4.8"/>
    <n v="15"/>
    <n v="2333"/>
    <n v="3.3"/>
    <n v="1007"/>
    <n v="0.73"/>
    <x v="0"/>
    <n v="0.8"/>
    <x v="5"/>
    <x v="0"/>
    <x v="22"/>
    <n v="3"/>
    <n v="2.4000000000000004"/>
    <n v="0"/>
  </r>
  <r>
    <n v="215"/>
    <x v="155"/>
    <n v="5.3"/>
    <n v="15.2"/>
    <n v="1435"/>
    <n v="13.5"/>
    <n v="1005.5"/>
    <n v="0.8"/>
    <x v="0"/>
    <n v="0.8"/>
    <x v="5"/>
    <x v="0"/>
    <x v="22"/>
    <n v="2.8000000000000007"/>
    <n v="2.2400000000000007"/>
    <n v="0"/>
  </r>
  <r>
    <n v="215"/>
    <x v="156"/>
    <n v="6.7"/>
    <n v="15.2"/>
    <n v="1904"/>
    <n v="0.2"/>
    <n v="1007.1"/>
    <n v="0.74"/>
    <x v="0"/>
    <n v="0.8"/>
    <x v="5"/>
    <x v="0"/>
    <x v="22"/>
    <n v="2.8000000000000007"/>
    <n v="2.2400000000000007"/>
    <n v="0"/>
  </r>
  <r>
    <n v="215"/>
    <x v="157"/>
    <n v="4.7"/>
    <n v="14.1"/>
    <n v="1591"/>
    <n v="17.2"/>
    <n v="1006.4"/>
    <n v="0.84"/>
    <x v="0"/>
    <n v="0.8"/>
    <x v="5"/>
    <x v="0"/>
    <x v="22"/>
    <n v="3.9000000000000004"/>
    <n v="3.1200000000000006"/>
    <n v="0"/>
  </r>
  <r>
    <n v="215"/>
    <x v="158"/>
    <n v="6.4"/>
    <n v="12.7"/>
    <n v="1735"/>
    <n v="10.1"/>
    <n v="1014.1"/>
    <n v="0.8"/>
    <x v="0"/>
    <n v="0.8"/>
    <x v="5"/>
    <x v="0"/>
    <x v="22"/>
    <n v="5.3000000000000007"/>
    <n v="4.2400000000000011"/>
    <n v="0"/>
  </r>
  <r>
    <n v="215"/>
    <x v="159"/>
    <n v="3.8"/>
    <n v="14.5"/>
    <n v="2485"/>
    <n v="0"/>
    <n v="1021"/>
    <n v="0.77"/>
    <x v="0"/>
    <n v="0.8"/>
    <x v="5"/>
    <x v="0"/>
    <x v="23"/>
    <n v="3.5"/>
    <n v="2.8000000000000003"/>
    <n v="0"/>
  </r>
  <r>
    <n v="215"/>
    <x v="160"/>
    <n v="5.8"/>
    <n v="14"/>
    <n v="1574"/>
    <n v="2.1"/>
    <n v="1016.6"/>
    <n v="0.83"/>
    <x v="0"/>
    <n v="0.8"/>
    <x v="5"/>
    <x v="0"/>
    <x v="23"/>
    <n v="4"/>
    <n v="3.2"/>
    <n v="0"/>
  </r>
  <r>
    <n v="215"/>
    <x v="161"/>
    <n v="2.5"/>
    <n v="14.9"/>
    <n v="2584"/>
    <n v="0"/>
    <n v="1021.9"/>
    <n v="0.73"/>
    <x v="0"/>
    <n v="0.8"/>
    <x v="5"/>
    <x v="0"/>
    <x v="23"/>
    <n v="3.0999999999999996"/>
    <n v="2.48"/>
    <n v="0"/>
  </r>
  <r>
    <n v="215"/>
    <x v="162"/>
    <n v="5.5"/>
    <n v="20.2"/>
    <n v="2874"/>
    <n v="0"/>
    <n v="1016.6"/>
    <n v="0.6"/>
    <x v="0"/>
    <n v="0.8"/>
    <x v="5"/>
    <x v="0"/>
    <x v="23"/>
    <n v="0"/>
    <n v="0"/>
    <n v="2.1999999999999993"/>
  </r>
  <r>
    <n v="215"/>
    <x v="163"/>
    <n v="2.7"/>
    <n v="23.3"/>
    <n v="2658"/>
    <n v="0"/>
    <n v="1018"/>
    <n v="0.68"/>
    <x v="0"/>
    <n v="0.8"/>
    <x v="5"/>
    <x v="0"/>
    <x v="23"/>
    <n v="0"/>
    <n v="0"/>
    <n v="5.3000000000000007"/>
  </r>
  <r>
    <n v="215"/>
    <x v="164"/>
    <n v="4.0999999999999996"/>
    <n v="20.9"/>
    <n v="1827"/>
    <n v="0.1"/>
    <n v="1017.1"/>
    <n v="0.71"/>
    <x v="0"/>
    <n v="0.8"/>
    <x v="5"/>
    <x v="0"/>
    <x v="23"/>
    <n v="0"/>
    <n v="0"/>
    <n v="2.8999999999999986"/>
  </r>
  <r>
    <n v="215"/>
    <x v="165"/>
    <n v="4.0999999999999996"/>
    <n v="16.600000000000001"/>
    <n v="2826"/>
    <n v="0"/>
    <n v="1022"/>
    <n v="0.8"/>
    <x v="0"/>
    <n v="0.8"/>
    <x v="5"/>
    <x v="0"/>
    <x v="23"/>
    <n v="1.3999999999999986"/>
    <n v="1.119999999999999"/>
    <n v="0"/>
  </r>
  <r>
    <n v="215"/>
    <x v="166"/>
    <n v="2.2999999999999998"/>
    <n v="16.3"/>
    <n v="2976"/>
    <n v="0"/>
    <n v="1027.2"/>
    <n v="0.82"/>
    <x v="0"/>
    <n v="0.8"/>
    <x v="5"/>
    <x v="0"/>
    <x v="24"/>
    <n v="1.6999999999999993"/>
    <n v="1.3599999999999994"/>
    <n v="0"/>
  </r>
  <r>
    <n v="215"/>
    <x v="167"/>
    <n v="2.8"/>
    <n v="17.600000000000001"/>
    <n v="2771"/>
    <n v="0"/>
    <n v="1025.4000000000001"/>
    <n v="0.74"/>
    <x v="0"/>
    <n v="0.8"/>
    <x v="5"/>
    <x v="0"/>
    <x v="24"/>
    <n v="0.39999999999999858"/>
    <n v="0.3199999999999989"/>
    <n v="0"/>
  </r>
  <r>
    <n v="215"/>
    <x v="168"/>
    <n v="3"/>
    <n v="17.2"/>
    <n v="2932"/>
    <n v="0"/>
    <n v="1024.3"/>
    <n v="0.84"/>
    <x v="0"/>
    <n v="0.8"/>
    <x v="5"/>
    <x v="0"/>
    <x v="24"/>
    <n v="0.80000000000000071"/>
    <n v="0.64000000000000057"/>
    <n v="0"/>
  </r>
  <r>
    <n v="215"/>
    <x v="169"/>
    <n v="2.4"/>
    <n v="18.7"/>
    <n v="2120"/>
    <n v="0"/>
    <n v="1026.7"/>
    <n v="0.7"/>
    <x v="0"/>
    <n v="0.8"/>
    <x v="5"/>
    <x v="0"/>
    <x v="24"/>
    <n v="0"/>
    <n v="0"/>
    <n v="0.69999999999999929"/>
  </r>
  <r>
    <n v="215"/>
    <x v="170"/>
    <n v="3.6"/>
    <n v="19.899999999999999"/>
    <n v="2925"/>
    <n v="0"/>
    <n v="1025.5999999999999"/>
    <n v="0.56999999999999995"/>
    <x v="0"/>
    <n v="0.8"/>
    <x v="5"/>
    <x v="0"/>
    <x v="24"/>
    <n v="0"/>
    <n v="0"/>
    <n v="1.8999999999999986"/>
  </r>
  <r>
    <n v="215"/>
    <x v="171"/>
    <n v="2.8"/>
    <n v="22"/>
    <n v="2989"/>
    <n v="0"/>
    <n v="1019.8"/>
    <n v="0.57999999999999996"/>
    <x v="0"/>
    <n v="0.8"/>
    <x v="5"/>
    <x v="0"/>
    <x v="24"/>
    <n v="0"/>
    <n v="0"/>
    <n v="4"/>
  </r>
  <r>
    <n v="215"/>
    <x v="172"/>
    <n v="5.2"/>
    <n v="20.6"/>
    <n v="1929"/>
    <n v="0.1"/>
    <n v="1013.2"/>
    <n v="0.69"/>
    <x v="0"/>
    <n v="0.8"/>
    <x v="5"/>
    <x v="0"/>
    <x v="24"/>
    <n v="0"/>
    <n v="0"/>
    <n v="2.6000000000000014"/>
  </r>
  <r>
    <n v="215"/>
    <x v="173"/>
    <n v="7.6"/>
    <n v="17.899999999999999"/>
    <n v="2608"/>
    <n v="0.1"/>
    <n v="1011.8"/>
    <n v="0.66"/>
    <x v="0"/>
    <n v="0.8"/>
    <x v="5"/>
    <x v="0"/>
    <x v="25"/>
    <n v="0.10000000000000142"/>
    <n v="8.000000000000114E-2"/>
    <n v="0"/>
  </r>
  <r>
    <n v="215"/>
    <x v="174"/>
    <n v="6.6"/>
    <n v="17.600000000000001"/>
    <n v="1398"/>
    <n v="0.1"/>
    <n v="1011.8"/>
    <n v="0.79"/>
    <x v="0"/>
    <n v="0.8"/>
    <x v="5"/>
    <x v="0"/>
    <x v="25"/>
    <n v="0.39999999999999858"/>
    <n v="0.3199999999999989"/>
    <n v="0"/>
  </r>
  <r>
    <n v="215"/>
    <x v="175"/>
    <n v="4"/>
    <n v="18.8"/>
    <n v="1989"/>
    <n v="0"/>
    <n v="1012.3"/>
    <n v="0.83"/>
    <x v="0"/>
    <n v="0.8"/>
    <x v="5"/>
    <x v="0"/>
    <x v="25"/>
    <n v="0"/>
    <n v="0"/>
    <n v="0.80000000000000071"/>
  </r>
  <r>
    <n v="215"/>
    <x v="176"/>
    <n v="5.7"/>
    <n v="19.3"/>
    <n v="1647"/>
    <n v="3"/>
    <n v="1012.2"/>
    <n v="0.84"/>
    <x v="0"/>
    <n v="0.8"/>
    <x v="5"/>
    <x v="0"/>
    <x v="25"/>
    <n v="0"/>
    <n v="0"/>
    <n v="1.3000000000000007"/>
  </r>
  <r>
    <n v="215"/>
    <x v="177"/>
    <n v="4.8"/>
    <n v="18.2"/>
    <n v="2412"/>
    <n v="2.4"/>
    <n v="1021"/>
    <n v="0.77"/>
    <x v="0"/>
    <n v="0.8"/>
    <x v="5"/>
    <x v="0"/>
    <x v="25"/>
    <n v="0"/>
    <n v="0"/>
    <n v="0.19999999999999929"/>
  </r>
  <r>
    <n v="215"/>
    <x v="178"/>
    <n v="6"/>
    <n v="21.5"/>
    <n v="2525"/>
    <n v="0"/>
    <n v="1023.3"/>
    <n v="0.78"/>
    <x v="0"/>
    <n v="0.8"/>
    <x v="5"/>
    <x v="0"/>
    <x v="25"/>
    <n v="0"/>
    <n v="0"/>
    <n v="3.5"/>
  </r>
  <r>
    <n v="215"/>
    <x v="179"/>
    <n v="3.8"/>
    <n v="20.2"/>
    <n v="2989"/>
    <n v="0"/>
    <n v="1024.5"/>
    <n v="0.77"/>
    <x v="0"/>
    <n v="0.8"/>
    <x v="5"/>
    <x v="0"/>
    <x v="25"/>
    <n v="0"/>
    <n v="0"/>
    <n v="2.1999999999999993"/>
  </r>
  <r>
    <n v="215"/>
    <x v="180"/>
    <n v="2.8"/>
    <n v="23.3"/>
    <n v="2975"/>
    <n v="0"/>
    <n v="1019.6"/>
    <n v="0.63"/>
    <x v="0"/>
    <n v="0.8"/>
    <x v="5"/>
    <x v="0"/>
    <x v="26"/>
    <n v="0"/>
    <n v="0"/>
    <n v="5.3000000000000007"/>
  </r>
  <r>
    <n v="215"/>
    <x v="181"/>
    <n v="2.6"/>
    <n v="26.6"/>
    <n v="2737"/>
    <n v="0"/>
    <n v="1014.5"/>
    <n v="0.57999999999999996"/>
    <x v="0"/>
    <n v="0.8"/>
    <x v="6"/>
    <x v="0"/>
    <x v="26"/>
    <n v="0"/>
    <n v="0"/>
    <n v="8.6000000000000014"/>
  </r>
  <r>
    <n v="215"/>
    <x v="182"/>
    <n v="3.8"/>
    <n v="20.2"/>
    <n v="2064"/>
    <n v="2.2000000000000002"/>
    <n v="1015.9"/>
    <n v="0.83"/>
    <x v="0"/>
    <n v="0.8"/>
    <x v="6"/>
    <x v="0"/>
    <x v="26"/>
    <n v="0"/>
    <n v="0"/>
    <n v="2.1999999999999993"/>
  </r>
  <r>
    <n v="215"/>
    <x v="183"/>
    <n v="4.4000000000000004"/>
    <n v="15.9"/>
    <n v="2721"/>
    <n v="0"/>
    <n v="1026.9000000000001"/>
    <n v="0.75"/>
    <x v="0"/>
    <n v="0.8"/>
    <x v="6"/>
    <x v="0"/>
    <x v="26"/>
    <n v="2.0999999999999996"/>
    <n v="1.6799999999999997"/>
    <n v="0"/>
  </r>
  <r>
    <n v="215"/>
    <x v="184"/>
    <n v="4.0999999999999996"/>
    <n v="18.3"/>
    <n v="2823"/>
    <n v="0"/>
    <n v="1025.3"/>
    <n v="0.63"/>
    <x v="0"/>
    <n v="0.8"/>
    <x v="6"/>
    <x v="0"/>
    <x v="26"/>
    <n v="0"/>
    <n v="0"/>
    <n v="0.30000000000000071"/>
  </r>
  <r>
    <n v="215"/>
    <x v="185"/>
    <n v="6"/>
    <n v="18.5"/>
    <n v="1233"/>
    <n v="2.7"/>
    <n v="1014.4"/>
    <n v="0.78"/>
    <x v="0"/>
    <n v="0.8"/>
    <x v="6"/>
    <x v="0"/>
    <x v="26"/>
    <n v="0"/>
    <n v="0"/>
    <n v="0.5"/>
  </r>
  <r>
    <n v="215"/>
    <x v="186"/>
    <n v="3.1"/>
    <n v="17.5"/>
    <n v="707"/>
    <n v="17.3"/>
    <n v="1005.8"/>
    <n v="0.92"/>
    <x v="0"/>
    <n v="0.8"/>
    <x v="6"/>
    <x v="0"/>
    <x v="26"/>
    <n v="0.5"/>
    <n v="0.4"/>
    <n v="0"/>
  </r>
  <r>
    <n v="215"/>
    <x v="187"/>
    <n v="6.2"/>
    <n v="16.2"/>
    <n v="2267"/>
    <n v="0.8"/>
    <n v="1007.6"/>
    <n v="0.75"/>
    <x v="0"/>
    <n v="0.8"/>
    <x v="6"/>
    <x v="0"/>
    <x v="27"/>
    <n v="1.8000000000000007"/>
    <n v="1.4400000000000006"/>
    <n v="0"/>
  </r>
  <r>
    <n v="215"/>
    <x v="188"/>
    <n v="4.8"/>
    <n v="15.3"/>
    <n v="1824"/>
    <n v="14.3"/>
    <n v="1015.2"/>
    <n v="0.8"/>
    <x v="0"/>
    <n v="0.8"/>
    <x v="6"/>
    <x v="0"/>
    <x v="27"/>
    <n v="2.6999999999999993"/>
    <n v="2.1599999999999997"/>
    <n v="0"/>
  </r>
  <r>
    <n v="215"/>
    <x v="189"/>
    <n v="2.4"/>
    <n v="17.600000000000001"/>
    <n v="2831"/>
    <n v="-0.1"/>
    <n v="1021.4"/>
    <n v="0.72"/>
    <x v="0"/>
    <n v="0.8"/>
    <x v="6"/>
    <x v="0"/>
    <x v="27"/>
    <n v="0.39999999999999858"/>
    <n v="0.3199999999999989"/>
    <n v="0"/>
  </r>
  <r>
    <n v="215"/>
    <x v="190"/>
    <n v="2.5"/>
    <n v="18.100000000000001"/>
    <n v="2737"/>
    <n v="0"/>
    <n v="1022.6"/>
    <n v="0.83"/>
    <x v="0"/>
    <n v="0.8"/>
    <x v="6"/>
    <x v="0"/>
    <x v="27"/>
    <n v="0"/>
    <n v="0"/>
    <n v="0.10000000000000142"/>
  </r>
  <r>
    <n v="215"/>
    <x v="191"/>
    <n v="3.4"/>
    <n v="19"/>
    <n v="2561"/>
    <n v="0"/>
    <n v="1020.6"/>
    <n v="0.83"/>
    <x v="0"/>
    <n v="0.8"/>
    <x v="6"/>
    <x v="0"/>
    <x v="27"/>
    <n v="0"/>
    <n v="0"/>
    <n v="1"/>
  </r>
  <r>
    <n v="215"/>
    <x v="192"/>
    <n v="4.3"/>
    <n v="18.7"/>
    <n v="2643"/>
    <n v="0"/>
    <n v="1015.7"/>
    <n v="0.83"/>
    <x v="0"/>
    <n v="0.8"/>
    <x v="6"/>
    <x v="0"/>
    <x v="27"/>
    <n v="0"/>
    <n v="0"/>
    <n v="0.69999999999999929"/>
  </r>
  <r>
    <n v="215"/>
    <x v="193"/>
    <n v="2.5"/>
    <n v="19.3"/>
    <n v="1514"/>
    <n v="-0.1"/>
    <n v="1011.7"/>
    <n v="0.86"/>
    <x v="0"/>
    <n v="0.8"/>
    <x v="6"/>
    <x v="0"/>
    <x v="27"/>
    <n v="0"/>
    <n v="0"/>
    <n v="1.3000000000000007"/>
  </r>
  <r>
    <n v="215"/>
    <x v="194"/>
    <n v="4.3"/>
    <n v="19.7"/>
    <n v="2026"/>
    <n v="-0.1"/>
    <n v="1014.1"/>
    <n v="0.79"/>
    <x v="0"/>
    <n v="0.8"/>
    <x v="6"/>
    <x v="0"/>
    <x v="28"/>
    <n v="0"/>
    <n v="0"/>
    <n v="1.6999999999999993"/>
  </r>
  <r>
    <n v="215"/>
    <x v="195"/>
    <n v="6.5"/>
    <n v="18.7"/>
    <n v="2206"/>
    <n v="0.5"/>
    <n v="1016.3"/>
    <n v="0.68"/>
    <x v="0"/>
    <n v="0.8"/>
    <x v="6"/>
    <x v="0"/>
    <x v="28"/>
    <n v="0"/>
    <n v="0"/>
    <n v="0.69999999999999929"/>
  </r>
  <r>
    <n v="215"/>
    <x v="196"/>
    <n v="4.8"/>
    <n v="16.8"/>
    <n v="1880"/>
    <n v="12.5"/>
    <n v="1014.2"/>
    <n v="0.87"/>
    <x v="0"/>
    <n v="0.8"/>
    <x v="6"/>
    <x v="0"/>
    <x v="28"/>
    <n v="1.1999999999999993"/>
    <n v="0.95999999999999952"/>
    <n v="0"/>
  </r>
  <r>
    <n v="215"/>
    <x v="197"/>
    <n v="2.1"/>
    <n v="17.2"/>
    <n v="2830"/>
    <n v="0"/>
    <n v="1017.7"/>
    <n v="0.81"/>
    <x v="0"/>
    <n v="0.8"/>
    <x v="6"/>
    <x v="0"/>
    <x v="28"/>
    <n v="0.80000000000000071"/>
    <n v="0.64000000000000057"/>
    <n v="0"/>
  </r>
  <r>
    <n v="215"/>
    <x v="198"/>
    <n v="1.9"/>
    <n v="20.3"/>
    <n v="2075"/>
    <n v="0"/>
    <n v="1014.1"/>
    <n v="0.77"/>
    <x v="0"/>
    <n v="0.8"/>
    <x v="6"/>
    <x v="0"/>
    <x v="28"/>
    <n v="0"/>
    <n v="0"/>
    <n v="2.3000000000000007"/>
  </r>
  <r>
    <n v="215"/>
    <x v="199"/>
    <n v="4.0999999999999996"/>
    <n v="22.6"/>
    <n v="1795"/>
    <n v="0.2"/>
    <n v="1006.7"/>
    <n v="0.74"/>
    <x v="0"/>
    <n v="0.8"/>
    <x v="6"/>
    <x v="0"/>
    <x v="28"/>
    <n v="0"/>
    <n v="0"/>
    <n v="4.6000000000000014"/>
  </r>
  <r>
    <n v="215"/>
    <x v="200"/>
    <n v="2.6"/>
    <n v="19.899999999999999"/>
    <n v="1345"/>
    <n v="-0.1"/>
    <n v="1003.5"/>
    <n v="0.86"/>
    <x v="0"/>
    <n v="0.8"/>
    <x v="6"/>
    <x v="0"/>
    <x v="28"/>
    <n v="0"/>
    <n v="0"/>
    <n v="1.8999999999999986"/>
  </r>
  <r>
    <n v="215"/>
    <x v="201"/>
    <n v="3.4"/>
    <n v="18.899999999999999"/>
    <n v="1832"/>
    <n v="3.1"/>
    <n v="1002.4"/>
    <n v="0.82"/>
    <x v="0"/>
    <n v="0.8"/>
    <x v="6"/>
    <x v="0"/>
    <x v="29"/>
    <n v="0"/>
    <n v="0"/>
    <n v="0.89999999999999858"/>
  </r>
  <r>
    <n v="215"/>
    <x v="202"/>
    <n v="5.4"/>
    <n v="19"/>
    <n v="2287"/>
    <n v="0"/>
    <n v="1008.7"/>
    <n v="0.86"/>
    <x v="0"/>
    <n v="0.8"/>
    <x v="6"/>
    <x v="0"/>
    <x v="29"/>
    <n v="0"/>
    <n v="0"/>
    <n v="1"/>
  </r>
  <r>
    <n v="215"/>
    <x v="203"/>
    <n v="3.8"/>
    <n v="19"/>
    <n v="1880"/>
    <n v="-0.1"/>
    <n v="1012.1"/>
    <n v="0.86"/>
    <x v="0"/>
    <n v="0.8"/>
    <x v="6"/>
    <x v="0"/>
    <x v="29"/>
    <n v="0"/>
    <n v="0"/>
    <n v="1"/>
  </r>
  <r>
    <n v="215"/>
    <x v="204"/>
    <n v="2.9"/>
    <n v="18.8"/>
    <n v="2351"/>
    <n v="-0.1"/>
    <n v="1014.8"/>
    <n v="0.85"/>
    <x v="0"/>
    <n v="0.8"/>
    <x v="6"/>
    <x v="0"/>
    <x v="29"/>
    <n v="0"/>
    <n v="0"/>
    <n v="0.80000000000000071"/>
  </r>
  <r>
    <n v="215"/>
    <x v="205"/>
    <n v="3"/>
    <n v="18.399999999999999"/>
    <n v="1521"/>
    <n v="1.7"/>
    <n v="1017.9"/>
    <n v="0.89"/>
    <x v="0"/>
    <n v="0.8"/>
    <x v="6"/>
    <x v="0"/>
    <x v="29"/>
    <n v="0"/>
    <n v="0"/>
    <n v="0.39999999999999858"/>
  </r>
  <r>
    <n v="215"/>
    <x v="206"/>
    <n v="4.0999999999999996"/>
    <n v="19.3"/>
    <n v="1994"/>
    <n v="1.9"/>
    <n v="1015.8"/>
    <n v="0.85"/>
    <x v="0"/>
    <n v="0.8"/>
    <x v="6"/>
    <x v="0"/>
    <x v="29"/>
    <n v="0"/>
    <n v="0"/>
    <n v="1.3000000000000007"/>
  </r>
  <r>
    <n v="215"/>
    <x v="207"/>
    <n v="3.6"/>
    <n v="17.7"/>
    <n v="1674"/>
    <n v="-0.1"/>
    <n v="1015.2"/>
    <n v="0.81"/>
    <x v="0"/>
    <n v="0.8"/>
    <x v="6"/>
    <x v="0"/>
    <x v="29"/>
    <n v="0.30000000000000071"/>
    <n v="0.24000000000000057"/>
    <n v="0"/>
  </r>
  <r>
    <n v="215"/>
    <x v="208"/>
    <n v="4.5999999999999996"/>
    <n v="17.399999999999999"/>
    <n v="1882"/>
    <n v="1.7"/>
    <n v="1018"/>
    <n v="0.8"/>
    <x v="0"/>
    <n v="0.8"/>
    <x v="6"/>
    <x v="0"/>
    <x v="30"/>
    <n v="0.60000000000000142"/>
    <n v="0.48000000000000115"/>
    <n v="0"/>
  </r>
  <r>
    <n v="215"/>
    <x v="209"/>
    <n v="2.5"/>
    <n v="17.399999999999999"/>
    <n v="2197"/>
    <n v="0"/>
    <n v="1017.4"/>
    <n v="0.76"/>
    <x v="0"/>
    <n v="0.8"/>
    <x v="6"/>
    <x v="0"/>
    <x v="30"/>
    <n v="0.60000000000000142"/>
    <n v="0.48000000000000115"/>
    <n v="0"/>
  </r>
  <r>
    <n v="215"/>
    <x v="210"/>
    <n v="4.5"/>
    <n v="17.8"/>
    <n v="2164"/>
    <n v="-0.1"/>
    <n v="1016.7"/>
    <n v="0.73"/>
    <x v="0"/>
    <n v="0.8"/>
    <x v="6"/>
    <x v="0"/>
    <x v="30"/>
    <n v="0.19999999999999929"/>
    <n v="0.15999999999999945"/>
    <n v="0"/>
  </r>
  <r>
    <n v="215"/>
    <x v="211"/>
    <n v="4.2"/>
    <n v="18.2"/>
    <n v="1332"/>
    <n v="1.8"/>
    <n v="1014.1"/>
    <n v="0.84"/>
    <x v="0"/>
    <n v="0.8"/>
    <x v="6"/>
    <x v="0"/>
    <x v="30"/>
    <n v="0"/>
    <n v="0"/>
    <n v="0.19999999999999929"/>
  </r>
  <r>
    <n v="215"/>
    <x v="212"/>
    <n v="5.4"/>
    <n v="17.3"/>
    <n v="1653"/>
    <n v="6.3"/>
    <n v="1012.3"/>
    <n v="0.84"/>
    <x v="0"/>
    <n v="0.8"/>
    <x v="7"/>
    <x v="0"/>
    <x v="30"/>
    <n v="0.69999999999999929"/>
    <n v="0.5599999999999995"/>
    <n v="0"/>
  </r>
  <r>
    <n v="215"/>
    <x v="213"/>
    <n v="6"/>
    <n v="16.899999999999999"/>
    <n v="1345"/>
    <n v="9.1999999999999993"/>
    <n v="1014.8"/>
    <n v="0.8"/>
    <x v="0"/>
    <n v="0.8"/>
    <x v="7"/>
    <x v="0"/>
    <x v="30"/>
    <n v="1.1000000000000014"/>
    <n v="0.88000000000000123"/>
    <n v="0"/>
  </r>
  <r>
    <n v="215"/>
    <x v="214"/>
    <n v="5.9"/>
    <n v="18.7"/>
    <n v="1945"/>
    <n v="5.2"/>
    <n v="1016.7"/>
    <n v="0.8"/>
    <x v="0"/>
    <n v="0.8"/>
    <x v="7"/>
    <x v="0"/>
    <x v="30"/>
    <n v="0"/>
    <n v="0"/>
    <n v="0.69999999999999929"/>
  </r>
  <r>
    <n v="215"/>
    <x v="215"/>
    <n v="5.4"/>
    <n v="19.100000000000001"/>
    <n v="1402"/>
    <n v="2.7"/>
    <n v="1015"/>
    <n v="0.85"/>
    <x v="0"/>
    <n v="0.8"/>
    <x v="7"/>
    <x v="0"/>
    <x v="31"/>
    <n v="0"/>
    <n v="0"/>
    <n v="1.1000000000000014"/>
  </r>
  <r>
    <n v="215"/>
    <x v="216"/>
    <n v="5.8"/>
    <n v="17.3"/>
    <n v="2131"/>
    <n v="4.3"/>
    <n v="1019.5"/>
    <n v="0.68"/>
    <x v="0"/>
    <n v="0.8"/>
    <x v="7"/>
    <x v="0"/>
    <x v="31"/>
    <n v="0.69999999999999929"/>
    <n v="0.5599999999999995"/>
    <n v="0"/>
  </r>
  <r>
    <n v="215"/>
    <x v="217"/>
    <n v="3.5"/>
    <n v="16.899999999999999"/>
    <n v="2261"/>
    <n v="0"/>
    <n v="1023.1"/>
    <n v="0.74"/>
    <x v="0"/>
    <n v="0.8"/>
    <x v="7"/>
    <x v="0"/>
    <x v="31"/>
    <n v="1.1000000000000014"/>
    <n v="0.88000000000000123"/>
    <n v="0"/>
  </r>
  <r>
    <n v="215"/>
    <x v="218"/>
    <n v="3.8"/>
    <n v="18.600000000000001"/>
    <n v="1531"/>
    <n v="0.1"/>
    <n v="1016"/>
    <n v="0.73"/>
    <x v="0"/>
    <n v="0.8"/>
    <x v="7"/>
    <x v="0"/>
    <x v="31"/>
    <n v="0"/>
    <n v="0"/>
    <n v="0.60000000000000142"/>
  </r>
  <r>
    <n v="215"/>
    <x v="219"/>
    <n v="3.4"/>
    <n v="18.399999999999999"/>
    <n v="1934"/>
    <n v="-0.1"/>
    <n v="1018.2"/>
    <n v="0.85"/>
    <x v="0"/>
    <n v="0.8"/>
    <x v="7"/>
    <x v="0"/>
    <x v="31"/>
    <n v="0"/>
    <n v="0"/>
    <n v="0.39999999999999858"/>
  </r>
  <r>
    <n v="215"/>
    <x v="220"/>
    <n v="3"/>
    <n v="16.399999999999999"/>
    <n v="2346"/>
    <n v="0"/>
    <n v="1021"/>
    <n v="0.84"/>
    <x v="0"/>
    <n v="0.8"/>
    <x v="7"/>
    <x v="0"/>
    <x v="31"/>
    <n v="1.6000000000000014"/>
    <n v="1.2800000000000011"/>
    <n v="0"/>
  </r>
  <r>
    <n v="215"/>
    <x v="221"/>
    <n v="2.2999999999999998"/>
    <n v="17.7"/>
    <n v="2447"/>
    <n v="0"/>
    <n v="1027.4000000000001"/>
    <n v="0.77"/>
    <x v="0"/>
    <n v="0.8"/>
    <x v="7"/>
    <x v="0"/>
    <x v="31"/>
    <n v="0.30000000000000071"/>
    <n v="0.24000000000000057"/>
    <n v="0"/>
  </r>
  <r>
    <n v="215"/>
    <x v="222"/>
    <n v="2.4"/>
    <n v="20.9"/>
    <n v="2395"/>
    <n v="0"/>
    <n v="1023.3"/>
    <n v="0.68"/>
    <x v="0"/>
    <n v="0.8"/>
    <x v="7"/>
    <x v="0"/>
    <x v="32"/>
    <n v="0"/>
    <n v="0"/>
    <n v="2.8999999999999986"/>
  </r>
  <r>
    <n v="215"/>
    <x v="223"/>
    <n v="3"/>
    <n v="23.2"/>
    <n v="2152"/>
    <n v="0"/>
    <n v="1015.5"/>
    <n v="0.65"/>
    <x v="0"/>
    <n v="0.8"/>
    <x v="7"/>
    <x v="0"/>
    <x v="32"/>
    <n v="0"/>
    <n v="0"/>
    <n v="5.1999999999999993"/>
  </r>
  <r>
    <n v="215"/>
    <x v="224"/>
    <n v="1.8"/>
    <n v="21"/>
    <n v="1914"/>
    <n v="-0.1"/>
    <n v="1015.3"/>
    <n v="0.87"/>
    <x v="0"/>
    <n v="0.8"/>
    <x v="7"/>
    <x v="0"/>
    <x v="32"/>
    <n v="0"/>
    <n v="0"/>
    <n v="3"/>
  </r>
  <r>
    <n v="215"/>
    <x v="225"/>
    <n v="3.3"/>
    <n v="21"/>
    <n v="2123"/>
    <n v="0.5"/>
    <n v="1018.8"/>
    <n v="0.86"/>
    <x v="0"/>
    <n v="0.8"/>
    <x v="7"/>
    <x v="0"/>
    <x v="32"/>
    <n v="0"/>
    <n v="0"/>
    <n v="3"/>
  </r>
  <r>
    <n v="215"/>
    <x v="226"/>
    <n v="3.3"/>
    <n v="19.899999999999999"/>
    <n v="2171"/>
    <n v="0"/>
    <n v="1024"/>
    <n v="0.86"/>
    <x v="0"/>
    <n v="0.8"/>
    <x v="7"/>
    <x v="0"/>
    <x v="32"/>
    <n v="0"/>
    <n v="0"/>
    <n v="1.8999999999999986"/>
  </r>
  <r>
    <n v="215"/>
    <x v="227"/>
    <n v="4.9000000000000004"/>
    <n v="17.899999999999999"/>
    <n v="1333"/>
    <n v="0"/>
    <n v="1026"/>
    <n v="0.76"/>
    <x v="0"/>
    <n v="0.8"/>
    <x v="7"/>
    <x v="0"/>
    <x v="32"/>
    <n v="0.10000000000000142"/>
    <n v="8.000000000000114E-2"/>
    <n v="0"/>
  </r>
  <r>
    <n v="215"/>
    <x v="228"/>
    <n v="2.8"/>
    <n v="16.399999999999999"/>
    <n v="888"/>
    <n v="0.1"/>
    <n v="1023.5"/>
    <n v="0.85"/>
    <x v="0"/>
    <n v="0.8"/>
    <x v="7"/>
    <x v="0"/>
    <x v="32"/>
    <n v="1.6000000000000014"/>
    <n v="1.2800000000000011"/>
    <n v="0"/>
  </r>
  <r>
    <n v="215"/>
    <x v="229"/>
    <n v="3.2"/>
    <n v="18.7"/>
    <n v="1476"/>
    <n v="-0.1"/>
    <n v="1020.5"/>
    <n v="0.81"/>
    <x v="0"/>
    <n v="0.8"/>
    <x v="7"/>
    <x v="0"/>
    <x v="33"/>
    <n v="0"/>
    <n v="0"/>
    <n v="0.69999999999999929"/>
  </r>
  <r>
    <n v="215"/>
    <x v="230"/>
    <n v="5"/>
    <n v="19.5"/>
    <n v="2263"/>
    <n v="0"/>
    <n v="1015.5"/>
    <n v="0.75"/>
    <x v="0"/>
    <n v="0.8"/>
    <x v="7"/>
    <x v="0"/>
    <x v="33"/>
    <n v="0"/>
    <n v="0"/>
    <n v="1.5"/>
  </r>
  <r>
    <n v="215"/>
    <x v="231"/>
    <n v="4.7"/>
    <n v="18.2"/>
    <n v="1931"/>
    <n v="0"/>
    <n v="1013.8"/>
    <n v="0.71"/>
    <x v="0"/>
    <n v="0.8"/>
    <x v="7"/>
    <x v="0"/>
    <x v="33"/>
    <n v="0"/>
    <n v="0"/>
    <n v="0.19999999999999929"/>
  </r>
  <r>
    <n v="215"/>
    <x v="232"/>
    <n v="5.5"/>
    <n v="16.899999999999999"/>
    <n v="1931"/>
    <n v="-0.1"/>
    <n v="1015.6"/>
    <n v="0.67"/>
    <x v="0"/>
    <n v="0.8"/>
    <x v="7"/>
    <x v="0"/>
    <x v="33"/>
    <n v="1.1000000000000014"/>
    <n v="0.88000000000000123"/>
    <n v="0"/>
  </r>
  <r>
    <n v="215"/>
    <x v="233"/>
    <n v="3.1"/>
    <n v="15.3"/>
    <n v="1059"/>
    <n v="1.3"/>
    <n v="1019.5"/>
    <n v="0.72"/>
    <x v="0"/>
    <n v="0.8"/>
    <x v="7"/>
    <x v="0"/>
    <x v="33"/>
    <n v="2.6999999999999993"/>
    <n v="2.1599999999999997"/>
    <n v="0"/>
  </r>
  <r>
    <n v="215"/>
    <x v="234"/>
    <n v="3.2"/>
    <n v="14.8"/>
    <n v="1810"/>
    <n v="1.9"/>
    <m/>
    <n v="0.7"/>
    <x v="0"/>
    <n v="0.8"/>
    <x v="7"/>
    <x v="0"/>
    <x v="33"/>
    <n v="3.1999999999999993"/>
    <n v="2.5599999999999996"/>
    <n v="0"/>
  </r>
  <r>
    <n v="215"/>
    <x v="235"/>
    <n v="2.1"/>
    <n v="14"/>
    <n v="2051"/>
    <n v="0"/>
    <n v="1021.5"/>
    <n v="0.74"/>
    <x v="0"/>
    <n v="0.8"/>
    <x v="7"/>
    <x v="0"/>
    <x v="33"/>
    <n v="4"/>
    <n v="3.2"/>
    <n v="0"/>
  </r>
  <r>
    <n v="215"/>
    <x v="236"/>
    <n v="1.6"/>
    <n v="16.100000000000001"/>
    <n v="2067"/>
    <n v="0"/>
    <n v="1018"/>
    <n v="0.7"/>
    <x v="0"/>
    <n v="0.8"/>
    <x v="7"/>
    <x v="0"/>
    <x v="34"/>
    <n v="1.8999999999999986"/>
    <n v="1.5199999999999989"/>
    <n v="0"/>
  </r>
  <r>
    <n v="215"/>
    <x v="237"/>
    <n v="4.2"/>
    <n v="19.2"/>
    <n v="1553"/>
    <n v="0"/>
    <n v="1009.2"/>
    <n v="0.63"/>
    <x v="0"/>
    <n v="0.8"/>
    <x v="7"/>
    <x v="0"/>
    <x v="34"/>
    <n v="0"/>
    <n v="0"/>
    <n v="1.1999999999999993"/>
  </r>
  <r>
    <n v="215"/>
    <x v="238"/>
    <n v="2.7"/>
    <n v="18.2"/>
    <n v="1365"/>
    <n v="0"/>
    <n v="1007.2"/>
    <n v="0.78"/>
    <x v="0"/>
    <n v="0.8"/>
    <x v="7"/>
    <x v="0"/>
    <x v="34"/>
    <n v="0"/>
    <n v="0"/>
    <n v="0.19999999999999929"/>
  </r>
  <r>
    <n v="215"/>
    <x v="239"/>
    <n v="2.5"/>
    <n v="16.3"/>
    <n v="1158"/>
    <n v="3.7"/>
    <n v="1003.3"/>
    <n v="0.81"/>
    <x v="0"/>
    <n v="0.8"/>
    <x v="7"/>
    <x v="0"/>
    <x v="34"/>
    <n v="1.6999999999999993"/>
    <n v="1.3599999999999994"/>
    <n v="0"/>
  </r>
  <r>
    <n v="215"/>
    <x v="240"/>
    <n v="4.5999999999999996"/>
    <n v="17"/>
    <n v="1352"/>
    <n v="1.7"/>
    <n v="999.5"/>
    <n v="0.74"/>
    <x v="0"/>
    <n v="0.8"/>
    <x v="7"/>
    <x v="0"/>
    <x v="34"/>
    <n v="1"/>
    <n v="0.8"/>
    <n v="0"/>
  </r>
  <r>
    <n v="215"/>
    <x v="241"/>
    <n v="4.5"/>
    <n v="18.399999999999999"/>
    <n v="1232"/>
    <n v="8"/>
    <n v="1005.2"/>
    <n v="0.73"/>
    <x v="0"/>
    <n v="0.8"/>
    <x v="7"/>
    <x v="0"/>
    <x v="34"/>
    <n v="0"/>
    <n v="0"/>
    <n v="0.39999999999999858"/>
  </r>
  <r>
    <n v="215"/>
    <x v="242"/>
    <n v="3.4"/>
    <n v="18.2"/>
    <n v="915"/>
    <n v="2.2999999999999998"/>
    <n v="1006.4"/>
    <n v="0.8"/>
    <x v="0"/>
    <n v="0.8"/>
    <x v="7"/>
    <x v="0"/>
    <x v="34"/>
    <n v="0"/>
    <n v="0"/>
    <n v="0.19999999999999929"/>
  </r>
  <r>
    <n v="215"/>
    <x v="243"/>
    <n v="3.8"/>
    <n v="17.8"/>
    <n v="1270"/>
    <n v="1"/>
    <n v="1006.1"/>
    <n v="0.74"/>
    <x v="0"/>
    <n v="0.8"/>
    <x v="8"/>
    <x v="0"/>
    <x v="35"/>
    <n v="0.19999999999999929"/>
    <n v="0.15999999999999945"/>
    <n v="0"/>
  </r>
  <r>
    <n v="215"/>
    <x v="244"/>
    <n v="5.4"/>
    <n v="17.5"/>
    <n v="1405"/>
    <n v="0.2"/>
    <n v="1006.4"/>
    <n v="0.71"/>
    <x v="0"/>
    <n v="0.8"/>
    <x v="8"/>
    <x v="0"/>
    <x v="35"/>
    <n v="0.5"/>
    <n v="0.4"/>
    <n v="0"/>
  </r>
  <r>
    <n v="215"/>
    <x v="245"/>
    <n v="7.3"/>
    <n v="18.8"/>
    <n v="754"/>
    <n v="5.6"/>
    <n v="1002.4"/>
    <n v="0.79"/>
    <x v="0"/>
    <n v="0.8"/>
    <x v="8"/>
    <x v="0"/>
    <x v="35"/>
    <n v="0"/>
    <n v="0"/>
    <n v="0.80000000000000071"/>
  </r>
  <r>
    <n v="215"/>
    <x v="246"/>
    <n v="5.6"/>
    <n v="17.7"/>
    <n v="1287"/>
    <n v="1.2"/>
    <n v="1009.2"/>
    <n v="0.74"/>
    <x v="0"/>
    <n v="0.8"/>
    <x v="8"/>
    <x v="0"/>
    <x v="35"/>
    <n v="0.30000000000000071"/>
    <n v="0.24000000000000057"/>
    <n v="0"/>
  </r>
  <r>
    <n v="215"/>
    <x v="247"/>
    <n v="3.3"/>
    <n v="15.4"/>
    <n v="1612"/>
    <n v="0"/>
    <n v="1019.8"/>
    <n v="0.77"/>
    <x v="0"/>
    <n v="0.8"/>
    <x v="8"/>
    <x v="0"/>
    <x v="35"/>
    <n v="2.5999999999999996"/>
    <n v="2.0799999999999996"/>
    <n v="0"/>
  </r>
  <r>
    <n v="215"/>
    <x v="248"/>
    <n v="3.3"/>
    <n v="16.399999999999999"/>
    <n v="1526"/>
    <n v="0"/>
    <n v="1021.7"/>
    <n v="0.71"/>
    <x v="0"/>
    <n v="0.8"/>
    <x v="8"/>
    <x v="0"/>
    <x v="35"/>
    <n v="1.6000000000000014"/>
    <n v="1.2800000000000011"/>
    <n v="0"/>
  </r>
  <r>
    <n v="215"/>
    <x v="249"/>
    <n v="5"/>
    <n v="19.7"/>
    <n v="1812"/>
    <n v="0"/>
    <n v="1013.5"/>
    <n v="0.63"/>
    <x v="0"/>
    <n v="0.8"/>
    <x v="8"/>
    <x v="0"/>
    <x v="35"/>
    <n v="0"/>
    <n v="0"/>
    <n v="1.6999999999999993"/>
  </r>
  <r>
    <n v="215"/>
    <x v="250"/>
    <n v="3.5"/>
    <n v="17.600000000000001"/>
    <n v="1626"/>
    <n v="0.1"/>
    <n v="1016.5"/>
    <n v="0.79"/>
    <x v="0"/>
    <n v="0.8"/>
    <x v="8"/>
    <x v="0"/>
    <x v="36"/>
    <n v="0.39999999999999858"/>
    <n v="0.3199999999999989"/>
    <n v="0"/>
  </r>
  <r>
    <n v="215"/>
    <x v="251"/>
    <n v="1.8"/>
    <n v="13.3"/>
    <n v="795"/>
    <n v="0"/>
    <n v="1016.2"/>
    <n v="0.83"/>
    <x v="0"/>
    <n v="0.8"/>
    <x v="8"/>
    <x v="0"/>
    <x v="36"/>
    <n v="4.6999999999999993"/>
    <n v="3.76"/>
    <n v="0"/>
  </r>
  <r>
    <n v="215"/>
    <x v="252"/>
    <n v="4"/>
    <n v="15.2"/>
    <n v="1030"/>
    <n v="-0.1"/>
    <n v="1006.6"/>
    <n v="0.76"/>
    <x v="0"/>
    <n v="0.8"/>
    <x v="8"/>
    <x v="0"/>
    <x v="36"/>
    <n v="2.8000000000000007"/>
    <n v="2.2400000000000007"/>
    <n v="0"/>
  </r>
  <r>
    <n v="215"/>
    <x v="253"/>
    <n v="5.9"/>
    <n v="15.7"/>
    <n v="1064"/>
    <n v="8.3000000000000007"/>
    <n v="1003.9"/>
    <n v="0.76"/>
    <x v="0"/>
    <n v="0.8"/>
    <x v="8"/>
    <x v="0"/>
    <x v="36"/>
    <n v="2.3000000000000007"/>
    <n v="1.8400000000000007"/>
    <n v="0"/>
  </r>
  <r>
    <n v="215"/>
    <x v="254"/>
    <n v="6.6"/>
    <n v="14.7"/>
    <n v="1360"/>
    <n v="4.3"/>
    <n v="1011.5"/>
    <n v="0.73"/>
    <x v="0"/>
    <n v="0.8"/>
    <x v="8"/>
    <x v="0"/>
    <x v="36"/>
    <n v="3.3000000000000007"/>
    <n v="2.6400000000000006"/>
    <n v="0"/>
  </r>
  <r>
    <n v="215"/>
    <x v="255"/>
    <n v="5.2"/>
    <n v="13.9"/>
    <n v="1022"/>
    <n v="3.8"/>
    <n v="1010.8"/>
    <n v="0.8"/>
    <x v="0"/>
    <n v="0.8"/>
    <x v="8"/>
    <x v="0"/>
    <x v="36"/>
    <n v="4.0999999999999996"/>
    <n v="3.28"/>
    <n v="0"/>
  </r>
  <r>
    <n v="215"/>
    <x v="256"/>
    <n v="4.5"/>
    <n v="15.2"/>
    <n v="1100"/>
    <n v="7"/>
    <n v="1010.3"/>
    <n v="0.77"/>
    <x v="0"/>
    <n v="0.8"/>
    <x v="8"/>
    <x v="0"/>
    <x v="36"/>
    <n v="2.8000000000000007"/>
    <n v="2.2400000000000007"/>
    <n v="0"/>
  </r>
  <r>
    <n v="215"/>
    <x v="257"/>
    <n v="11"/>
    <n v="17.100000000000001"/>
    <n v="1099"/>
    <n v="8.1999999999999993"/>
    <n v="1004.9"/>
    <n v="0.69"/>
    <x v="0"/>
    <n v="0.8"/>
    <x v="8"/>
    <x v="0"/>
    <x v="37"/>
    <n v="0.89999999999999858"/>
    <n v="0.71999999999999886"/>
    <n v="0"/>
  </r>
  <r>
    <n v="215"/>
    <x v="258"/>
    <n v="9"/>
    <n v="16"/>
    <n v="1082"/>
    <n v="1.7"/>
    <n v="1014.2"/>
    <n v="0.67"/>
    <x v="0"/>
    <n v="0.8"/>
    <x v="8"/>
    <x v="0"/>
    <x v="37"/>
    <n v="2"/>
    <n v="1.6"/>
    <n v="0"/>
  </r>
  <r>
    <n v="215"/>
    <x v="259"/>
    <n v="5.7"/>
    <n v="15.7"/>
    <n v="343"/>
    <n v="4.7"/>
    <n v="1017.9"/>
    <n v="0.81"/>
    <x v="0"/>
    <n v="0.8"/>
    <x v="8"/>
    <x v="0"/>
    <x v="37"/>
    <n v="2.3000000000000007"/>
    <n v="1.8400000000000007"/>
    <n v="0"/>
  </r>
  <r>
    <n v="215"/>
    <x v="260"/>
    <n v="6.9"/>
    <n v="18.600000000000001"/>
    <n v="657"/>
    <n v="0.5"/>
    <n v="1020"/>
    <n v="0.82"/>
    <x v="0"/>
    <n v="0.8"/>
    <x v="8"/>
    <x v="0"/>
    <x v="37"/>
    <n v="0"/>
    <n v="0"/>
    <n v="0.60000000000000142"/>
  </r>
  <r>
    <n v="215"/>
    <x v="261"/>
    <n v="3.5"/>
    <n v="18.8"/>
    <n v="1606"/>
    <n v="0"/>
    <n v="1019.3"/>
    <n v="0.77"/>
    <x v="0"/>
    <n v="0.8"/>
    <x v="8"/>
    <x v="0"/>
    <x v="37"/>
    <n v="0"/>
    <n v="0"/>
    <n v="0.80000000000000071"/>
  </r>
  <r>
    <n v="215"/>
    <x v="262"/>
    <n v="4.4000000000000004"/>
    <n v="19.2"/>
    <n v="652"/>
    <n v="2.7"/>
    <n v="1011.2"/>
    <n v="0.78"/>
    <x v="0"/>
    <n v="0.8"/>
    <x v="8"/>
    <x v="0"/>
    <x v="37"/>
    <n v="0"/>
    <n v="0"/>
    <n v="1.1999999999999993"/>
  </r>
  <r>
    <n v="215"/>
    <x v="263"/>
    <n v="5.9"/>
    <n v="14"/>
    <n v="1127"/>
    <n v="1.5"/>
    <n v="1015.2"/>
    <n v="0.71"/>
    <x v="0"/>
    <n v="0.8"/>
    <x v="8"/>
    <x v="0"/>
    <x v="37"/>
    <n v="4"/>
    <n v="3.2"/>
    <n v="0"/>
  </r>
  <r>
    <n v="215"/>
    <x v="264"/>
    <n v="4.3"/>
    <n v="12.1"/>
    <n v="1499"/>
    <n v="0.2"/>
    <n v="1024"/>
    <n v="0.68"/>
    <x v="0"/>
    <n v="0.8"/>
    <x v="8"/>
    <x v="0"/>
    <x v="38"/>
    <n v="5.9"/>
    <n v="4.7200000000000006"/>
    <n v="0"/>
  </r>
  <r>
    <n v="215"/>
    <x v="265"/>
    <n v="3.1"/>
    <n v="11.8"/>
    <n v="1104"/>
    <n v="0.1"/>
    <n v="1026.0999999999999"/>
    <n v="0.76"/>
    <x v="0"/>
    <n v="0.8"/>
    <x v="8"/>
    <x v="0"/>
    <x v="38"/>
    <n v="6.1999999999999993"/>
    <n v="4.96"/>
    <n v="0"/>
  </r>
  <r>
    <n v="215"/>
    <x v="266"/>
    <n v="4.8"/>
    <n v="12.3"/>
    <n v="1425"/>
    <n v="0"/>
    <n v="1026.0999999999999"/>
    <n v="0.65"/>
    <x v="0"/>
    <n v="0.8"/>
    <x v="8"/>
    <x v="0"/>
    <x v="38"/>
    <n v="5.6999999999999993"/>
    <n v="4.5599999999999996"/>
    <n v="0"/>
  </r>
  <r>
    <n v="215"/>
    <x v="267"/>
    <n v="6.2"/>
    <n v="12.9"/>
    <n v="1263"/>
    <n v="0"/>
    <n v="1023.8"/>
    <n v="0.56999999999999995"/>
    <x v="0"/>
    <n v="0.8"/>
    <x v="8"/>
    <x v="0"/>
    <x v="38"/>
    <n v="5.0999999999999996"/>
    <n v="4.08"/>
    <n v="0"/>
  </r>
  <r>
    <n v="215"/>
    <x v="268"/>
    <n v="3.1"/>
    <n v="10.7"/>
    <n v="589"/>
    <n v="0"/>
    <n v="1022.7"/>
    <n v="0.75"/>
    <x v="0"/>
    <n v="0.8"/>
    <x v="8"/>
    <x v="0"/>
    <x v="38"/>
    <n v="7.3000000000000007"/>
    <n v="5.8400000000000007"/>
    <n v="0"/>
  </r>
  <r>
    <n v="215"/>
    <x v="269"/>
    <n v="1.8"/>
    <n v="11.4"/>
    <n v="628"/>
    <n v="1.2"/>
    <n v="1021.6"/>
    <n v="0.87"/>
    <x v="0"/>
    <n v="0.8"/>
    <x v="8"/>
    <x v="0"/>
    <x v="38"/>
    <n v="6.6"/>
    <n v="5.28"/>
    <n v="0"/>
  </r>
  <r>
    <n v="215"/>
    <x v="270"/>
    <n v="1.6"/>
    <n v="11.3"/>
    <n v="1311"/>
    <n v="0"/>
    <n v="1022.5"/>
    <n v="0.84"/>
    <x v="0"/>
    <n v="0.8"/>
    <x v="8"/>
    <x v="0"/>
    <x v="38"/>
    <n v="6.6999999999999993"/>
    <n v="5.3599999999999994"/>
    <n v="0"/>
  </r>
  <r>
    <n v="215"/>
    <x v="271"/>
    <n v="1.9"/>
    <n v="12.1"/>
    <n v="1204"/>
    <n v="0"/>
    <n v="1023.5"/>
    <n v="0.83"/>
    <x v="0"/>
    <n v="0.8"/>
    <x v="8"/>
    <x v="0"/>
    <x v="39"/>
    <n v="5.9"/>
    <n v="4.7200000000000006"/>
    <n v="0"/>
  </r>
  <r>
    <n v="215"/>
    <x v="272"/>
    <n v="1.8"/>
    <n v="12.5"/>
    <n v="1248"/>
    <n v="0"/>
    <n v="1025.5999999999999"/>
    <n v="0.84"/>
    <x v="0"/>
    <n v="0.8"/>
    <x v="8"/>
    <x v="0"/>
    <x v="39"/>
    <n v="5.5"/>
    <n v="4.4000000000000004"/>
    <n v="0"/>
  </r>
  <r>
    <n v="215"/>
    <x v="273"/>
    <n v="2"/>
    <n v="10.9"/>
    <n v="1208"/>
    <n v="0"/>
    <n v="1028.7"/>
    <n v="0.76"/>
    <x v="0"/>
    <n v="1"/>
    <x v="9"/>
    <x v="0"/>
    <x v="39"/>
    <n v="7.1"/>
    <n v="7.1"/>
    <n v="0"/>
  </r>
  <r>
    <n v="215"/>
    <x v="274"/>
    <n v="3.1"/>
    <n v="12.3"/>
    <n v="792"/>
    <n v="0"/>
    <n v="1025.3"/>
    <n v="0.72"/>
    <x v="0"/>
    <n v="1"/>
    <x v="9"/>
    <x v="0"/>
    <x v="39"/>
    <n v="5.6999999999999993"/>
    <n v="5.6999999999999993"/>
    <n v="0"/>
  </r>
  <r>
    <n v="215"/>
    <x v="275"/>
    <n v="6.2"/>
    <n v="12.4"/>
    <n v="290"/>
    <n v="7.5"/>
    <n v="1012.8"/>
    <n v="0.75"/>
    <x v="0"/>
    <n v="1"/>
    <x v="9"/>
    <x v="0"/>
    <x v="39"/>
    <n v="5.6"/>
    <n v="5.6"/>
    <n v="0"/>
  </r>
  <r>
    <n v="215"/>
    <x v="276"/>
    <n v="11"/>
    <n v="14.2"/>
    <n v="711"/>
    <n v="23.1"/>
    <n v="997.7"/>
    <n v="0.69"/>
    <x v="0"/>
    <n v="1"/>
    <x v="9"/>
    <x v="0"/>
    <x v="39"/>
    <n v="3.8000000000000007"/>
    <n v="3.8000000000000007"/>
    <n v="0"/>
  </r>
  <r>
    <n v="215"/>
    <x v="277"/>
    <n v="8.6999999999999993"/>
    <n v="13.2"/>
    <n v="498"/>
    <n v="3.9"/>
    <n v="1011.3"/>
    <n v="0.66"/>
    <x v="0"/>
    <n v="1"/>
    <x v="9"/>
    <x v="0"/>
    <x v="39"/>
    <n v="4.8000000000000007"/>
    <n v="4.8000000000000007"/>
    <n v="0"/>
  </r>
  <r>
    <n v="215"/>
    <x v="278"/>
    <n v="4.8"/>
    <n v="14.7"/>
    <n v="361"/>
    <n v="-0.1"/>
    <n v="1022.2"/>
    <n v="0.8"/>
    <x v="0"/>
    <n v="1"/>
    <x v="9"/>
    <x v="0"/>
    <x v="40"/>
    <n v="3.3000000000000007"/>
    <n v="3.3000000000000007"/>
    <n v="0"/>
  </r>
  <r>
    <n v="215"/>
    <x v="279"/>
    <n v="3.5"/>
    <n v="14.8"/>
    <n v="571"/>
    <n v="1.4"/>
    <n v="1023.9"/>
    <n v="0.88"/>
    <x v="0"/>
    <n v="1"/>
    <x v="9"/>
    <x v="0"/>
    <x v="40"/>
    <n v="3.1999999999999993"/>
    <n v="3.1999999999999993"/>
    <n v="0"/>
  </r>
  <r>
    <n v="215"/>
    <x v="280"/>
    <n v="3.1"/>
    <n v="14.2"/>
    <n v="559"/>
    <n v="0.5"/>
    <n v="1022.5"/>
    <n v="0.85"/>
    <x v="0"/>
    <n v="1"/>
    <x v="9"/>
    <x v="0"/>
    <x v="40"/>
    <n v="3.8000000000000007"/>
    <n v="3.8000000000000007"/>
    <n v="0"/>
  </r>
  <r>
    <n v="215"/>
    <x v="281"/>
    <n v="2.5"/>
    <n v="13.1"/>
    <n v="812"/>
    <n v="-0.1"/>
    <n v="1026.4000000000001"/>
    <n v="0.8"/>
    <x v="0"/>
    <n v="1"/>
    <x v="9"/>
    <x v="0"/>
    <x v="40"/>
    <n v="4.9000000000000004"/>
    <n v="4.9000000000000004"/>
    <n v="0"/>
  </r>
  <r>
    <n v="215"/>
    <x v="282"/>
    <n v="2.7"/>
    <n v="14.7"/>
    <n v="647"/>
    <n v="0"/>
    <n v="1032.5"/>
    <n v="0.81"/>
    <x v="0"/>
    <n v="1"/>
    <x v="9"/>
    <x v="0"/>
    <x v="40"/>
    <n v="3.3000000000000007"/>
    <n v="3.3000000000000007"/>
    <n v="0"/>
  </r>
  <r>
    <n v="215"/>
    <x v="283"/>
    <n v="1.5"/>
    <n v="14.3"/>
    <n v="312"/>
    <n v="-0.1"/>
    <n v="1033.7"/>
    <n v="0.82"/>
    <x v="0"/>
    <n v="1"/>
    <x v="9"/>
    <x v="0"/>
    <x v="40"/>
    <n v="3.6999999999999993"/>
    <n v="3.6999999999999993"/>
    <n v="0"/>
  </r>
  <r>
    <n v="215"/>
    <x v="284"/>
    <n v="2.7"/>
    <n v="14.3"/>
    <n v="463"/>
    <n v="0.4"/>
    <n v="1031"/>
    <n v="0.85"/>
    <x v="0"/>
    <n v="1"/>
    <x v="9"/>
    <x v="0"/>
    <x v="40"/>
    <n v="3.6999999999999993"/>
    <n v="3.6999999999999993"/>
    <n v="0"/>
  </r>
  <r>
    <n v="215"/>
    <x v="285"/>
    <n v="2.2999999999999998"/>
    <n v="12.9"/>
    <n v="389"/>
    <n v="0"/>
    <n v="1028.8"/>
    <n v="0.86"/>
    <x v="0"/>
    <n v="1"/>
    <x v="9"/>
    <x v="0"/>
    <x v="41"/>
    <n v="5.0999999999999996"/>
    <n v="5.0999999999999996"/>
    <n v="0"/>
  </r>
  <r>
    <n v="215"/>
    <x v="286"/>
    <n v="2.2999999999999998"/>
    <n v="13.1"/>
    <n v="716"/>
    <n v="1.3"/>
    <n v="1027.8"/>
    <n v="0.87"/>
    <x v="0"/>
    <n v="1"/>
    <x v="9"/>
    <x v="0"/>
    <x v="41"/>
    <n v="4.9000000000000004"/>
    <n v="4.9000000000000004"/>
    <n v="0"/>
  </r>
  <r>
    <n v="215"/>
    <x v="287"/>
    <n v="2.4"/>
    <n v="12.3"/>
    <n v="357"/>
    <n v="-0.1"/>
    <n v="1027.5999999999999"/>
    <n v="0.88"/>
    <x v="0"/>
    <n v="1"/>
    <x v="9"/>
    <x v="0"/>
    <x v="41"/>
    <n v="5.6999999999999993"/>
    <n v="5.6999999999999993"/>
    <n v="0"/>
  </r>
  <r>
    <n v="215"/>
    <x v="288"/>
    <n v="2.4"/>
    <n v="12.7"/>
    <n v="565"/>
    <n v="3.7"/>
    <n v="1026.0999999999999"/>
    <n v="0.84"/>
    <x v="0"/>
    <n v="1"/>
    <x v="9"/>
    <x v="0"/>
    <x v="41"/>
    <n v="5.3000000000000007"/>
    <n v="5.3000000000000007"/>
    <n v="0"/>
  </r>
  <r>
    <n v="215"/>
    <x v="289"/>
    <n v="1.9"/>
    <n v="12.3"/>
    <n v="395"/>
    <n v="0.9"/>
    <n v="1025.4000000000001"/>
    <n v="0.83"/>
    <x v="0"/>
    <n v="1"/>
    <x v="9"/>
    <x v="0"/>
    <x v="41"/>
    <n v="5.6999999999999993"/>
    <n v="5.6999999999999993"/>
    <n v="0"/>
  </r>
  <r>
    <n v="215"/>
    <x v="290"/>
    <n v="3.1"/>
    <n v="10.3"/>
    <n v="760"/>
    <n v="0"/>
    <n v="1025.0999999999999"/>
    <n v="0.75"/>
    <x v="0"/>
    <n v="1"/>
    <x v="9"/>
    <x v="0"/>
    <x v="41"/>
    <n v="7.6999999999999993"/>
    <n v="7.6999999999999993"/>
    <n v="0"/>
  </r>
  <r>
    <n v="215"/>
    <x v="291"/>
    <n v="4.5"/>
    <n v="11"/>
    <n v="655"/>
    <n v="0.8"/>
    <n v="1009.6"/>
    <n v="0.78"/>
    <x v="0"/>
    <n v="1"/>
    <x v="9"/>
    <x v="0"/>
    <x v="41"/>
    <n v="7"/>
    <n v="7"/>
    <n v="0"/>
  </r>
  <r>
    <n v="215"/>
    <x v="292"/>
    <n v="5.0999999999999996"/>
    <n v="14.3"/>
    <n v="342"/>
    <n v="5.4"/>
    <n v="994.1"/>
    <n v="0.84"/>
    <x v="0"/>
    <n v="1"/>
    <x v="9"/>
    <x v="0"/>
    <x v="42"/>
    <n v="3.6999999999999993"/>
    <n v="3.6999999999999993"/>
    <n v="0"/>
  </r>
  <r>
    <n v="215"/>
    <x v="293"/>
    <n v="6.3"/>
    <n v="13.9"/>
    <n v="481"/>
    <n v="7.1"/>
    <n v="991.8"/>
    <n v="0.83"/>
    <x v="0"/>
    <n v="1"/>
    <x v="9"/>
    <x v="0"/>
    <x v="42"/>
    <n v="4.0999999999999996"/>
    <n v="4.0999999999999996"/>
    <n v="0"/>
  </r>
  <r>
    <n v="215"/>
    <x v="294"/>
    <n v="2.9"/>
    <n v="12.4"/>
    <n v="327"/>
    <n v="6.2"/>
    <n v="995.9"/>
    <n v="0.84"/>
    <x v="0"/>
    <n v="1"/>
    <x v="9"/>
    <x v="0"/>
    <x v="42"/>
    <n v="5.6"/>
    <n v="5.6"/>
    <n v="0"/>
  </r>
  <r>
    <n v="215"/>
    <x v="295"/>
    <n v="8.6"/>
    <n v="11.8"/>
    <n v="319"/>
    <n v="27.2"/>
    <n v="980.8"/>
    <n v="0.84"/>
    <x v="0"/>
    <n v="1"/>
    <x v="9"/>
    <x v="0"/>
    <x v="42"/>
    <n v="6.1999999999999993"/>
    <n v="6.1999999999999993"/>
    <n v="0"/>
  </r>
  <r>
    <n v="215"/>
    <x v="296"/>
    <n v="9.8000000000000007"/>
    <n v="10.6"/>
    <n v="581"/>
    <n v="3.1"/>
    <n v="996.4"/>
    <n v="0.73"/>
    <x v="0"/>
    <n v="1"/>
    <x v="9"/>
    <x v="0"/>
    <x v="42"/>
    <n v="7.4"/>
    <n v="7.4"/>
    <n v="0"/>
  </r>
  <r>
    <n v="215"/>
    <x v="297"/>
    <n v="7.5"/>
    <n v="9.8000000000000007"/>
    <n v="371"/>
    <n v="18"/>
    <n v="997.5"/>
    <n v="0.81"/>
    <x v="0"/>
    <n v="1"/>
    <x v="9"/>
    <x v="0"/>
    <x v="42"/>
    <n v="8.1999999999999993"/>
    <n v="8.1999999999999993"/>
    <n v="0"/>
  </r>
  <r>
    <n v="215"/>
    <x v="298"/>
    <n v="9.4"/>
    <n v="9.5"/>
    <n v="475"/>
    <n v="11.7"/>
    <n v="1002.3"/>
    <n v="0.76"/>
    <x v="0"/>
    <n v="1"/>
    <x v="9"/>
    <x v="0"/>
    <x v="42"/>
    <n v="8.5"/>
    <n v="8.5"/>
    <n v="0"/>
  </r>
  <r>
    <n v="215"/>
    <x v="299"/>
    <n v="9"/>
    <n v="11.1"/>
    <n v="406"/>
    <n v="7.3"/>
    <n v="1001"/>
    <n v="0.73"/>
    <x v="0"/>
    <n v="1"/>
    <x v="9"/>
    <x v="0"/>
    <x v="43"/>
    <n v="6.9"/>
    <n v="6.9"/>
    <n v="0"/>
  </r>
  <r>
    <n v="215"/>
    <x v="300"/>
    <n v="7.3"/>
    <n v="12.6"/>
    <n v="360"/>
    <n v="5.7"/>
    <n v="1004.9"/>
    <n v="0.77"/>
    <x v="0"/>
    <n v="1"/>
    <x v="9"/>
    <x v="0"/>
    <x v="43"/>
    <n v="5.4"/>
    <n v="5.4"/>
    <n v="0"/>
  </r>
  <r>
    <n v="215"/>
    <x v="301"/>
    <n v="4.4000000000000004"/>
    <n v="11.5"/>
    <n v="331"/>
    <n v="9.5"/>
    <n v="1001.1"/>
    <n v="0.9"/>
    <x v="0"/>
    <n v="1"/>
    <x v="9"/>
    <x v="0"/>
    <x v="43"/>
    <n v="6.5"/>
    <n v="6.5"/>
    <n v="0"/>
  </r>
  <r>
    <n v="215"/>
    <x v="302"/>
    <n v="5"/>
    <n v="10.3"/>
    <n v="440"/>
    <n v="0.1"/>
    <n v="1007.7"/>
    <n v="0.79"/>
    <x v="0"/>
    <n v="1"/>
    <x v="9"/>
    <x v="0"/>
    <x v="43"/>
    <n v="7.6999999999999993"/>
    <n v="7.6999999999999993"/>
    <n v="0"/>
  </r>
  <r>
    <n v="215"/>
    <x v="303"/>
    <n v="4.5"/>
    <n v="11.3"/>
    <n v="416"/>
    <n v="-0.1"/>
    <n v="1008.3"/>
    <n v="0.83"/>
    <x v="0"/>
    <n v="1"/>
    <x v="9"/>
    <x v="0"/>
    <x v="43"/>
    <n v="6.6999999999999993"/>
    <n v="6.6999999999999993"/>
    <n v="0"/>
  </r>
  <r>
    <n v="215"/>
    <x v="304"/>
    <n v="5.3"/>
    <n v="12.4"/>
    <n v="218"/>
    <n v="8.1999999999999993"/>
    <n v="1005.4"/>
    <n v="0.88"/>
    <x v="0"/>
    <n v="1.1000000000000001"/>
    <x v="10"/>
    <x v="0"/>
    <x v="43"/>
    <n v="5.6"/>
    <n v="6.16"/>
    <n v="0"/>
  </r>
  <r>
    <n v="215"/>
    <x v="305"/>
    <n v="4.5"/>
    <n v="10.4"/>
    <n v="461"/>
    <n v="4.0999999999999996"/>
    <n v="1009.1"/>
    <n v="0.84"/>
    <x v="0"/>
    <n v="1.1000000000000001"/>
    <x v="10"/>
    <x v="0"/>
    <x v="43"/>
    <n v="7.6"/>
    <n v="8.36"/>
    <n v="0"/>
  </r>
  <r>
    <n v="215"/>
    <x v="306"/>
    <n v="6.5"/>
    <n v="10.8"/>
    <n v="257"/>
    <n v="-0.1"/>
    <n v="1015.1"/>
    <n v="0.89"/>
    <x v="0"/>
    <n v="1.1000000000000001"/>
    <x v="10"/>
    <x v="0"/>
    <x v="44"/>
    <n v="7.1999999999999993"/>
    <n v="7.92"/>
    <n v="0"/>
  </r>
  <r>
    <n v="215"/>
    <x v="307"/>
    <n v="5.8"/>
    <n v="14"/>
    <n v="462"/>
    <n v="0"/>
    <n v="1015.4"/>
    <n v="0.77"/>
    <x v="0"/>
    <n v="1.1000000000000001"/>
    <x v="10"/>
    <x v="0"/>
    <x v="44"/>
    <n v="4"/>
    <n v="4.4000000000000004"/>
    <n v="0"/>
  </r>
  <r>
    <n v="215"/>
    <x v="308"/>
    <n v="4.5"/>
    <n v="13.5"/>
    <n v="437"/>
    <n v="0"/>
    <n v="1012.6"/>
    <n v="0.74"/>
    <x v="0"/>
    <n v="1.1000000000000001"/>
    <x v="10"/>
    <x v="0"/>
    <x v="44"/>
    <n v="4.5"/>
    <n v="4.95"/>
    <n v="0"/>
  </r>
  <r>
    <n v="215"/>
    <x v="309"/>
    <n v="2.6"/>
    <n v="9.9"/>
    <n v="523"/>
    <n v="0"/>
    <n v="1008.3"/>
    <n v="0.84"/>
    <x v="0"/>
    <n v="1.1000000000000001"/>
    <x v="10"/>
    <x v="0"/>
    <x v="44"/>
    <n v="8.1"/>
    <n v="8.91"/>
    <n v="0"/>
  </r>
  <r>
    <n v="215"/>
    <x v="310"/>
    <n v="1.8"/>
    <n v="9.6"/>
    <n v="624"/>
    <n v="0"/>
    <n v="1009.3"/>
    <n v="0.94"/>
    <x v="0"/>
    <n v="1.1000000000000001"/>
    <x v="10"/>
    <x v="0"/>
    <x v="44"/>
    <n v="8.4"/>
    <n v="9.240000000000002"/>
    <n v="0"/>
  </r>
  <r>
    <n v="215"/>
    <x v="311"/>
    <n v="1.4"/>
    <n v="10.199999999999999"/>
    <n v="511"/>
    <n v="0"/>
    <n v="1013.5"/>
    <n v="0.95"/>
    <x v="0"/>
    <n v="1.1000000000000001"/>
    <x v="10"/>
    <x v="0"/>
    <x v="44"/>
    <n v="7.8000000000000007"/>
    <n v="8.5800000000000018"/>
    <n v="0"/>
  </r>
  <r>
    <n v="215"/>
    <x v="312"/>
    <n v="2.8"/>
    <n v="11.1"/>
    <n v="602"/>
    <n v="0"/>
    <n v="1016.5"/>
    <n v="0.91"/>
    <x v="0"/>
    <n v="1.1000000000000001"/>
    <x v="10"/>
    <x v="0"/>
    <x v="44"/>
    <n v="6.9"/>
    <n v="7.5900000000000007"/>
    <n v="0"/>
  </r>
  <r>
    <n v="215"/>
    <x v="313"/>
    <n v="4.8"/>
    <n v="9.6999999999999993"/>
    <n v="328"/>
    <n v="2"/>
    <n v="1010.4"/>
    <n v="0.89"/>
    <x v="0"/>
    <n v="1.1000000000000001"/>
    <x v="10"/>
    <x v="0"/>
    <x v="45"/>
    <n v="8.3000000000000007"/>
    <n v="9.1300000000000008"/>
    <n v="0"/>
  </r>
  <r>
    <n v="215"/>
    <x v="314"/>
    <n v="5"/>
    <n v="10.4"/>
    <n v="313"/>
    <n v="0.3"/>
    <n v="1010.3"/>
    <n v="0.9"/>
    <x v="0"/>
    <n v="1.1000000000000001"/>
    <x v="10"/>
    <x v="0"/>
    <x v="45"/>
    <n v="7.6"/>
    <n v="8.36"/>
    <n v="0"/>
  </r>
  <r>
    <n v="215"/>
    <x v="315"/>
    <n v="5.2"/>
    <n v="12.4"/>
    <n v="500"/>
    <n v="0"/>
    <n v="1007.5"/>
    <n v="0.77"/>
    <x v="0"/>
    <n v="1.1000000000000001"/>
    <x v="10"/>
    <x v="0"/>
    <x v="45"/>
    <n v="5.6"/>
    <n v="6.16"/>
    <n v="0"/>
  </r>
  <r>
    <n v="215"/>
    <x v="316"/>
    <n v="4"/>
    <n v="13.2"/>
    <n v="293"/>
    <n v="2.7"/>
    <n v="1008.3"/>
    <n v="0.87"/>
    <x v="0"/>
    <n v="1.1000000000000001"/>
    <x v="10"/>
    <x v="0"/>
    <x v="45"/>
    <n v="4.8000000000000007"/>
    <n v="5.2800000000000011"/>
    <n v="0"/>
  </r>
  <r>
    <n v="215"/>
    <x v="317"/>
    <n v="4.4000000000000004"/>
    <n v="11.3"/>
    <n v="87"/>
    <n v="5.3"/>
    <n v="1005.9"/>
    <n v="0.97"/>
    <x v="0"/>
    <n v="1.1000000000000001"/>
    <x v="10"/>
    <x v="0"/>
    <x v="45"/>
    <n v="6.6999999999999993"/>
    <n v="7.37"/>
    <n v="0"/>
  </r>
  <r>
    <n v="215"/>
    <x v="318"/>
    <n v="4.5"/>
    <n v="8.1999999999999993"/>
    <n v="102"/>
    <n v="13.3"/>
    <n v="1008.8"/>
    <n v="0.97"/>
    <x v="0"/>
    <n v="1.1000000000000001"/>
    <x v="10"/>
    <x v="0"/>
    <x v="45"/>
    <n v="9.8000000000000007"/>
    <n v="10.780000000000001"/>
    <n v="0"/>
  </r>
  <r>
    <n v="215"/>
    <x v="319"/>
    <n v="3.1"/>
    <n v="6.2"/>
    <n v="124"/>
    <n v="-0.1"/>
    <n v="1009.9"/>
    <n v="0.9"/>
    <x v="0"/>
    <n v="1.1000000000000001"/>
    <x v="10"/>
    <x v="0"/>
    <x v="45"/>
    <n v="11.8"/>
    <n v="12.980000000000002"/>
    <n v="0"/>
  </r>
  <r>
    <n v="215"/>
    <x v="320"/>
    <n v="5.4"/>
    <n v="5.6"/>
    <n v="436"/>
    <n v="2.9"/>
    <n v="1016.5"/>
    <n v="0.8"/>
    <x v="0"/>
    <n v="1.1000000000000001"/>
    <x v="10"/>
    <x v="0"/>
    <x v="46"/>
    <n v="12.4"/>
    <n v="13.640000000000002"/>
    <n v="0"/>
  </r>
  <r>
    <n v="215"/>
    <x v="321"/>
    <n v="4.7"/>
    <n v="5.8"/>
    <n v="254"/>
    <n v="7.5"/>
    <n v="1014.6"/>
    <n v="0.79"/>
    <x v="0"/>
    <n v="1.1000000000000001"/>
    <x v="10"/>
    <x v="0"/>
    <x v="46"/>
    <n v="12.2"/>
    <n v="13.42"/>
    <n v="0"/>
  </r>
  <r>
    <n v="215"/>
    <x v="322"/>
    <n v="4.8"/>
    <n v="4.8"/>
    <n v="70"/>
    <n v="19.399999999999999"/>
    <n v="1002.7"/>
    <n v="0.92"/>
    <x v="0"/>
    <n v="1.1000000000000001"/>
    <x v="10"/>
    <x v="0"/>
    <x v="46"/>
    <n v="13.2"/>
    <n v="14.52"/>
    <n v="0"/>
  </r>
  <r>
    <n v="215"/>
    <x v="323"/>
    <n v="2.4"/>
    <n v="2.2999999999999998"/>
    <n v="211"/>
    <n v="8"/>
    <n v="1009.7"/>
    <n v="0.93"/>
    <x v="0"/>
    <n v="1.1000000000000001"/>
    <x v="10"/>
    <x v="0"/>
    <x v="46"/>
    <n v="15.7"/>
    <n v="17.27"/>
    <n v="0"/>
  </r>
  <r>
    <n v="215"/>
    <x v="324"/>
    <n v="2.2000000000000002"/>
    <n v="2.6"/>
    <n v="527"/>
    <n v="7.2"/>
    <n v="1023.9"/>
    <n v="0.88"/>
    <x v="0"/>
    <n v="1.1000000000000001"/>
    <x v="10"/>
    <x v="0"/>
    <x v="46"/>
    <n v="15.4"/>
    <n v="16.940000000000001"/>
    <n v="0"/>
  </r>
  <r>
    <n v="215"/>
    <x v="325"/>
    <n v="5.8"/>
    <n v="2.5"/>
    <n v="338"/>
    <n v="-0.1"/>
    <n v="1021.5"/>
    <n v="0.76"/>
    <x v="0"/>
    <n v="1.1000000000000001"/>
    <x v="10"/>
    <x v="0"/>
    <x v="46"/>
    <n v="15.5"/>
    <n v="17.05"/>
    <n v="0"/>
  </r>
  <r>
    <n v="215"/>
    <x v="326"/>
    <n v="7.2"/>
    <n v="2.9"/>
    <n v="82"/>
    <n v="3.8"/>
    <n v="1002.3"/>
    <n v="0.92"/>
    <x v="0"/>
    <n v="1.1000000000000001"/>
    <x v="10"/>
    <x v="0"/>
    <x v="46"/>
    <n v="15.1"/>
    <n v="16.61"/>
    <n v="0"/>
  </r>
  <r>
    <n v="215"/>
    <x v="327"/>
    <n v="2.5"/>
    <n v="4.5999999999999996"/>
    <n v="294"/>
    <n v="6.9"/>
    <n v="993.8"/>
    <n v="0.94"/>
    <x v="0"/>
    <n v="1.1000000000000001"/>
    <x v="10"/>
    <x v="0"/>
    <x v="47"/>
    <n v="13.4"/>
    <n v="14.740000000000002"/>
    <n v="0"/>
  </r>
  <r>
    <n v="215"/>
    <x v="328"/>
    <n v="3.6"/>
    <n v="4.0999999999999996"/>
    <n v="320"/>
    <n v="2.8"/>
    <n v="1007.2"/>
    <n v="0.89"/>
    <x v="0"/>
    <n v="1.1000000000000001"/>
    <x v="10"/>
    <x v="0"/>
    <x v="47"/>
    <n v="13.9"/>
    <n v="15.290000000000001"/>
    <n v="0"/>
  </r>
  <r>
    <n v="215"/>
    <x v="329"/>
    <n v="2.2999999999999998"/>
    <n v="3.7"/>
    <n v="363"/>
    <n v="0"/>
    <n v="1020.3"/>
    <n v="0.95"/>
    <x v="0"/>
    <n v="1.1000000000000001"/>
    <x v="10"/>
    <x v="0"/>
    <x v="47"/>
    <n v="14.3"/>
    <n v="15.730000000000002"/>
    <n v="0"/>
  </r>
  <r>
    <n v="215"/>
    <x v="330"/>
    <n v="6.9"/>
    <n v="7"/>
    <n v="75"/>
    <n v="0.7"/>
    <n v="1015.7"/>
    <n v="0.95"/>
    <x v="0"/>
    <n v="1.1000000000000001"/>
    <x v="10"/>
    <x v="0"/>
    <x v="47"/>
    <n v="11"/>
    <n v="12.100000000000001"/>
    <n v="0"/>
  </r>
  <r>
    <n v="215"/>
    <x v="331"/>
    <n v="6"/>
    <n v="9.9"/>
    <n v="182"/>
    <n v="1.8"/>
    <n v="1012"/>
    <n v="0.95"/>
    <x v="0"/>
    <n v="1.1000000000000001"/>
    <x v="10"/>
    <x v="0"/>
    <x v="47"/>
    <n v="8.1"/>
    <n v="8.91"/>
    <n v="0"/>
  </r>
  <r>
    <n v="215"/>
    <x v="332"/>
    <n v="5.3"/>
    <n v="9.1"/>
    <n v="160"/>
    <n v="2.2999999999999998"/>
    <n v="1005.7"/>
    <n v="0.91"/>
    <x v="0"/>
    <n v="1.1000000000000001"/>
    <x v="10"/>
    <x v="0"/>
    <x v="47"/>
    <n v="8.9"/>
    <n v="9.7900000000000009"/>
    <n v="0"/>
  </r>
  <r>
    <n v="215"/>
    <x v="333"/>
    <n v="5.2"/>
    <n v="7"/>
    <n v="256"/>
    <n v="0.1"/>
    <n v="1010.5"/>
    <n v="0.78"/>
    <x v="0"/>
    <n v="1.1000000000000001"/>
    <x v="10"/>
    <x v="0"/>
    <x v="47"/>
    <n v="11"/>
    <n v="12.100000000000001"/>
    <n v="0"/>
  </r>
  <r>
    <n v="215"/>
    <x v="334"/>
    <n v="7.5"/>
    <n v="6.2"/>
    <n v="137"/>
    <n v="1.7"/>
    <n v="1009.4"/>
    <n v="0.83"/>
    <x v="0"/>
    <n v="1.1000000000000001"/>
    <x v="11"/>
    <x v="0"/>
    <x v="48"/>
    <n v="11.8"/>
    <n v="12.980000000000002"/>
    <n v="0"/>
  </r>
  <r>
    <n v="215"/>
    <x v="335"/>
    <n v="5.2"/>
    <n v="7.7"/>
    <n v="161"/>
    <n v="-0.1"/>
    <n v="1006.7"/>
    <n v="0.78"/>
    <x v="0"/>
    <n v="1.1000000000000001"/>
    <x v="11"/>
    <x v="0"/>
    <x v="48"/>
    <n v="10.3"/>
    <n v="11.330000000000002"/>
    <n v="0"/>
  </r>
  <r>
    <n v="215"/>
    <x v="336"/>
    <n v="2.5"/>
    <n v="6.5"/>
    <n v="244"/>
    <n v="0"/>
    <n v="1010.4"/>
    <n v="0.91"/>
    <x v="0"/>
    <n v="1.1000000000000001"/>
    <x v="11"/>
    <x v="0"/>
    <x v="48"/>
    <n v="11.5"/>
    <n v="12.65"/>
    <n v="0"/>
  </r>
  <r>
    <n v="215"/>
    <x v="337"/>
    <n v="4.4000000000000004"/>
    <n v="6.8"/>
    <n v="312"/>
    <n v="-0.1"/>
    <n v="1004.5"/>
    <n v="0.88"/>
    <x v="0"/>
    <n v="1.1000000000000001"/>
    <x v="11"/>
    <x v="0"/>
    <x v="48"/>
    <n v="11.2"/>
    <n v="12.32"/>
    <n v="0"/>
  </r>
  <r>
    <n v="215"/>
    <x v="338"/>
    <n v="4.2"/>
    <n v="4.3"/>
    <n v="149"/>
    <n v="-0.1"/>
    <n v="1007.9"/>
    <n v="0.95"/>
    <x v="0"/>
    <n v="1.1000000000000001"/>
    <x v="11"/>
    <x v="0"/>
    <x v="48"/>
    <n v="13.7"/>
    <n v="15.07"/>
    <n v="0"/>
  </r>
  <r>
    <n v="215"/>
    <x v="339"/>
    <n v="7"/>
    <n v="8.9"/>
    <n v="112"/>
    <n v="5.0999999999999996"/>
    <n v="999.8"/>
    <n v="0.92"/>
    <x v="0"/>
    <n v="1.1000000000000001"/>
    <x v="11"/>
    <x v="0"/>
    <x v="48"/>
    <n v="9.1"/>
    <n v="10.01"/>
    <n v="0"/>
  </r>
  <r>
    <n v="215"/>
    <x v="340"/>
    <n v="6.1"/>
    <n v="10.8"/>
    <n v="99"/>
    <n v="10.8"/>
    <n v="1003.5"/>
    <n v="0.92"/>
    <x v="0"/>
    <n v="1.1000000000000001"/>
    <x v="11"/>
    <x v="0"/>
    <x v="48"/>
    <n v="7.1999999999999993"/>
    <n v="7.92"/>
    <n v="0"/>
  </r>
  <r>
    <n v="215"/>
    <x v="341"/>
    <n v="6.2"/>
    <n v="12.3"/>
    <n v="101"/>
    <n v="-0.1"/>
    <n v="1010.1"/>
    <n v="0.89"/>
    <x v="0"/>
    <n v="1.1000000000000001"/>
    <x v="11"/>
    <x v="0"/>
    <x v="49"/>
    <n v="5.6999999999999993"/>
    <n v="6.27"/>
    <n v="0"/>
  </r>
  <r>
    <n v="215"/>
    <x v="342"/>
    <n v="5.6"/>
    <n v="12.8"/>
    <n v="123"/>
    <n v="1.5"/>
    <n v="1009.4"/>
    <n v="0.84"/>
    <x v="0"/>
    <n v="1.1000000000000001"/>
    <x v="11"/>
    <x v="0"/>
    <x v="49"/>
    <n v="5.1999999999999993"/>
    <n v="5.72"/>
    <n v="0"/>
  </r>
  <r>
    <n v="215"/>
    <x v="343"/>
    <n v="6"/>
    <n v="11.5"/>
    <n v="213"/>
    <n v="0"/>
    <n v="1016.5"/>
    <n v="0.87"/>
    <x v="0"/>
    <n v="1.1000000000000001"/>
    <x v="11"/>
    <x v="0"/>
    <x v="49"/>
    <n v="6.5"/>
    <n v="7.15"/>
    <n v="0"/>
  </r>
  <r>
    <n v="215"/>
    <x v="344"/>
    <n v="4.3"/>
    <n v="8.1999999999999993"/>
    <n v="221"/>
    <n v="0"/>
    <n v="1021.4"/>
    <n v="0.93"/>
    <x v="0"/>
    <n v="1.1000000000000001"/>
    <x v="11"/>
    <x v="0"/>
    <x v="49"/>
    <n v="9.8000000000000007"/>
    <n v="10.780000000000001"/>
    <n v="0"/>
  </r>
  <r>
    <n v="215"/>
    <x v="345"/>
    <n v="3.5"/>
    <n v="8.8000000000000007"/>
    <n v="58"/>
    <n v="0"/>
    <n v="1020.2"/>
    <n v="0.92"/>
    <x v="0"/>
    <n v="1.1000000000000001"/>
    <x v="11"/>
    <x v="0"/>
    <x v="49"/>
    <n v="9.1999999999999993"/>
    <n v="10.119999999999999"/>
    <n v="0"/>
  </r>
  <r>
    <n v="215"/>
    <x v="346"/>
    <n v="2.7"/>
    <n v="6.6"/>
    <n v="349"/>
    <n v="0"/>
    <n v="1026.7"/>
    <n v="0.94"/>
    <x v="0"/>
    <n v="1.1000000000000001"/>
    <x v="11"/>
    <x v="0"/>
    <x v="49"/>
    <n v="11.4"/>
    <n v="12.540000000000001"/>
    <n v="0"/>
  </r>
  <r>
    <n v="215"/>
    <x v="347"/>
    <n v="5.3"/>
    <n v="6.9"/>
    <n v="151"/>
    <n v="0"/>
    <n v="1021.3"/>
    <n v="0.94"/>
    <x v="0"/>
    <n v="1.1000000000000001"/>
    <x v="11"/>
    <x v="0"/>
    <x v="49"/>
    <n v="11.1"/>
    <n v="12.21"/>
    <n v="0"/>
  </r>
  <r>
    <n v="215"/>
    <x v="348"/>
    <n v="5.3"/>
    <n v="7.1"/>
    <n v="86"/>
    <n v="0"/>
    <n v="1011.8"/>
    <n v="0.89"/>
    <x v="0"/>
    <n v="1.1000000000000001"/>
    <x v="11"/>
    <x v="0"/>
    <x v="50"/>
    <n v="10.9"/>
    <n v="11.990000000000002"/>
    <n v="0"/>
  </r>
  <r>
    <n v="215"/>
    <x v="349"/>
    <n v="2.2999999999999998"/>
    <n v="7.8"/>
    <n v="161"/>
    <n v="-0.1"/>
    <n v="1011.4"/>
    <n v="0.93"/>
    <x v="0"/>
    <n v="1.1000000000000001"/>
    <x v="11"/>
    <x v="0"/>
    <x v="50"/>
    <n v="10.199999999999999"/>
    <n v="11.22"/>
    <n v="0"/>
  </r>
  <r>
    <n v="215"/>
    <x v="350"/>
    <n v="3.5"/>
    <n v="8.4"/>
    <n v="142"/>
    <n v="-0.1"/>
    <n v="1015.9"/>
    <n v="0.91"/>
    <x v="0"/>
    <n v="1.1000000000000001"/>
    <x v="11"/>
    <x v="0"/>
    <x v="50"/>
    <n v="9.6"/>
    <n v="10.56"/>
    <n v="0"/>
  </r>
  <r>
    <n v="215"/>
    <x v="351"/>
    <n v="7.6"/>
    <n v="10.4"/>
    <n v="92"/>
    <n v="0.3"/>
    <n v="1010.9"/>
    <n v="0.81"/>
    <x v="0"/>
    <n v="1.1000000000000001"/>
    <x v="11"/>
    <x v="0"/>
    <x v="50"/>
    <n v="7.6"/>
    <n v="8.36"/>
    <n v="0"/>
  </r>
  <r>
    <n v="215"/>
    <x v="352"/>
    <n v="4.3"/>
    <n v="8.6999999999999993"/>
    <n v="243"/>
    <n v="2.7"/>
    <n v="1015.7"/>
    <n v="0.89"/>
    <x v="0"/>
    <n v="1.1000000000000001"/>
    <x v="11"/>
    <x v="0"/>
    <x v="50"/>
    <n v="9.3000000000000007"/>
    <n v="10.230000000000002"/>
    <n v="0"/>
  </r>
  <r>
    <n v="215"/>
    <x v="353"/>
    <n v="2.8"/>
    <n v="5"/>
    <n v="200"/>
    <n v="0"/>
    <n v="1015.6"/>
    <n v="0.98"/>
    <x v="0"/>
    <n v="1.1000000000000001"/>
    <x v="11"/>
    <x v="0"/>
    <x v="50"/>
    <n v="13"/>
    <n v="14.3"/>
    <n v="0"/>
  </r>
  <r>
    <n v="215"/>
    <x v="354"/>
    <n v="4"/>
    <n v="8.1999999999999993"/>
    <n v="243"/>
    <n v="0"/>
    <n v="1010.6"/>
    <n v="0.93"/>
    <x v="0"/>
    <n v="1.1000000000000001"/>
    <x v="11"/>
    <x v="0"/>
    <x v="50"/>
    <n v="9.8000000000000007"/>
    <n v="10.780000000000001"/>
    <n v="0"/>
  </r>
  <r>
    <n v="215"/>
    <x v="355"/>
    <n v="4.0999999999999996"/>
    <n v="5.0999999999999996"/>
    <n v="225"/>
    <n v="0"/>
    <n v="1011.4"/>
    <n v="0.88"/>
    <x v="0"/>
    <n v="1.1000000000000001"/>
    <x v="11"/>
    <x v="0"/>
    <x v="51"/>
    <n v="12.9"/>
    <n v="14.190000000000001"/>
    <n v="0"/>
  </r>
  <r>
    <n v="215"/>
    <x v="356"/>
    <n v="6.5"/>
    <n v="4.5"/>
    <n v="65"/>
    <n v="0"/>
    <n v="1020.1"/>
    <n v="0.8"/>
    <x v="0"/>
    <n v="1.1000000000000001"/>
    <x v="11"/>
    <x v="0"/>
    <x v="51"/>
    <n v="13.5"/>
    <n v="14.850000000000001"/>
    <n v="0"/>
  </r>
  <r>
    <n v="215"/>
    <x v="357"/>
    <n v="7.6"/>
    <n v="1.3"/>
    <n v="393"/>
    <n v="0"/>
    <n v="1032.5999999999999"/>
    <n v="0.74"/>
    <x v="0"/>
    <n v="1.1000000000000001"/>
    <x v="11"/>
    <x v="0"/>
    <x v="51"/>
    <n v="16.7"/>
    <n v="18.37"/>
    <n v="0"/>
  </r>
  <r>
    <n v="215"/>
    <x v="358"/>
    <n v="6.8"/>
    <n v="-1.9"/>
    <n v="398"/>
    <n v="0"/>
    <n v="1031.0999999999999"/>
    <n v="0.64"/>
    <x v="0"/>
    <n v="1.1000000000000001"/>
    <x v="11"/>
    <x v="0"/>
    <x v="51"/>
    <n v="19.899999999999999"/>
    <n v="21.89"/>
    <n v="0"/>
  </r>
  <r>
    <n v="215"/>
    <x v="359"/>
    <n v="4.5999999999999996"/>
    <n v="-1.2"/>
    <n v="380"/>
    <n v="0"/>
    <n v="1031.5999999999999"/>
    <n v="0.73"/>
    <x v="0"/>
    <n v="1.1000000000000001"/>
    <x v="11"/>
    <x v="0"/>
    <x v="51"/>
    <n v="19.2"/>
    <n v="21.12"/>
    <n v="0"/>
  </r>
  <r>
    <n v="215"/>
    <x v="360"/>
    <n v="3.5"/>
    <n v="3.5"/>
    <n v="138"/>
    <n v="0"/>
    <n v="1034.4000000000001"/>
    <n v="0.81"/>
    <x v="0"/>
    <n v="1.1000000000000001"/>
    <x v="11"/>
    <x v="0"/>
    <x v="51"/>
    <n v="14.5"/>
    <n v="15.950000000000001"/>
    <n v="0"/>
  </r>
  <r>
    <n v="215"/>
    <x v="361"/>
    <n v="2"/>
    <n v="2.4"/>
    <n v="363"/>
    <n v="0"/>
    <n v="1032"/>
    <n v="0.86"/>
    <x v="0"/>
    <n v="1.1000000000000001"/>
    <x v="11"/>
    <x v="0"/>
    <x v="51"/>
    <n v="15.6"/>
    <n v="17.16"/>
    <n v="0"/>
  </r>
  <r>
    <n v="215"/>
    <x v="362"/>
    <n v="2.2999999999999998"/>
    <n v="3.9"/>
    <n v="105"/>
    <n v="0.2"/>
    <n v="1027.2"/>
    <n v="0.91"/>
    <x v="0"/>
    <n v="1.1000000000000001"/>
    <x v="11"/>
    <x v="0"/>
    <x v="52"/>
    <n v="14.1"/>
    <n v="15.510000000000002"/>
    <n v="0"/>
  </r>
  <r>
    <n v="215"/>
    <x v="363"/>
    <n v="2.8"/>
    <n v="2.2000000000000002"/>
    <n v="343"/>
    <n v="0.8"/>
    <n v="1030.5999999999999"/>
    <n v="0.86"/>
    <x v="0"/>
    <n v="1.1000000000000001"/>
    <x v="11"/>
    <x v="0"/>
    <x v="52"/>
    <n v="15.8"/>
    <n v="17.380000000000003"/>
    <n v="0"/>
  </r>
  <r>
    <n v="215"/>
    <x v="364"/>
    <n v="4.4000000000000004"/>
    <n v="3.8"/>
    <n v="189"/>
    <n v="0.2"/>
    <n v="1023.6"/>
    <n v="0.84"/>
    <x v="0"/>
    <n v="1.1000000000000001"/>
    <x v="11"/>
    <x v="0"/>
    <x v="52"/>
    <n v="14.2"/>
    <n v="15.620000000000001"/>
    <n v="0"/>
  </r>
  <r>
    <n v="215"/>
    <x v="365"/>
    <n v="9.5"/>
    <n v="5"/>
    <n v="141"/>
    <n v="3.3"/>
    <n v="1003.6"/>
    <n v="0.78"/>
    <x v="0"/>
    <n v="1.1000000000000001"/>
    <x v="0"/>
    <x v="1"/>
    <x v="52"/>
    <n v="13"/>
    <n v="14.3"/>
    <n v="0"/>
  </r>
  <r>
    <n v="215"/>
    <x v="366"/>
    <n v="8"/>
    <n v="3.5"/>
    <n v="172"/>
    <n v="3.7"/>
    <n v="999.7"/>
    <n v="0.8"/>
    <x v="0"/>
    <n v="1.1000000000000001"/>
    <x v="0"/>
    <x v="1"/>
    <x v="52"/>
    <n v="14.5"/>
    <n v="15.950000000000001"/>
    <n v="0"/>
  </r>
  <r>
    <n v="215"/>
    <x v="367"/>
    <n v="6.1"/>
    <n v="2.2999999999999998"/>
    <n v="170"/>
    <n v="10.4"/>
    <n v="1002.9"/>
    <n v="0.84"/>
    <x v="0"/>
    <n v="1.1000000000000001"/>
    <x v="0"/>
    <x v="1"/>
    <x v="52"/>
    <n v="15.7"/>
    <n v="17.27"/>
    <n v="0"/>
  </r>
  <r>
    <n v="215"/>
    <x v="368"/>
    <n v="6.3"/>
    <n v="1.7"/>
    <n v="131"/>
    <n v="7.2"/>
    <n v="1008.2"/>
    <n v="0.83"/>
    <x v="0"/>
    <n v="1.1000000000000001"/>
    <x v="0"/>
    <x v="1"/>
    <x v="52"/>
    <n v="16.3"/>
    <n v="17.930000000000003"/>
    <n v="0"/>
  </r>
  <r>
    <n v="215"/>
    <x v="369"/>
    <n v="3.5"/>
    <n v="0.9"/>
    <n v="312"/>
    <n v="5.0999999999999996"/>
    <n v="1009.4"/>
    <n v="0.88"/>
    <x v="0"/>
    <n v="1.1000000000000001"/>
    <x v="0"/>
    <x v="1"/>
    <x v="53"/>
    <n v="17.100000000000001"/>
    <n v="18.810000000000002"/>
    <n v="0"/>
  </r>
  <r>
    <n v="215"/>
    <x v="370"/>
    <n v="3.4"/>
    <n v="0.4"/>
    <n v="353"/>
    <n v="1.7"/>
    <n v="1014"/>
    <n v="0.89"/>
    <x v="0"/>
    <n v="1.1000000000000001"/>
    <x v="0"/>
    <x v="1"/>
    <x v="53"/>
    <n v="17.600000000000001"/>
    <n v="19.360000000000003"/>
    <n v="0"/>
  </r>
  <r>
    <n v="215"/>
    <x v="371"/>
    <n v="7.4"/>
    <n v="1.5"/>
    <n v="118"/>
    <n v="8.8000000000000007"/>
    <n v="1003.6"/>
    <n v="0.93"/>
    <x v="0"/>
    <n v="1.1000000000000001"/>
    <x v="0"/>
    <x v="1"/>
    <x v="53"/>
    <n v="16.5"/>
    <n v="18.150000000000002"/>
    <n v="0"/>
  </r>
  <r>
    <n v="215"/>
    <x v="372"/>
    <n v="4.4000000000000004"/>
    <n v="2.6"/>
    <n v="215"/>
    <n v="6.1"/>
    <n v="1000.8"/>
    <n v="0.92"/>
    <x v="0"/>
    <n v="1.1000000000000001"/>
    <x v="0"/>
    <x v="1"/>
    <x v="53"/>
    <n v="15.4"/>
    <n v="16.940000000000001"/>
    <n v="0"/>
  </r>
  <r>
    <n v="215"/>
    <x v="373"/>
    <n v="5.6"/>
    <n v="1.8"/>
    <n v="121"/>
    <n v="9.8000000000000007"/>
    <n v="986.2"/>
    <n v="0.95"/>
    <x v="0"/>
    <n v="1.1000000000000001"/>
    <x v="0"/>
    <x v="1"/>
    <x v="53"/>
    <n v="16.2"/>
    <n v="17.82"/>
    <n v="0"/>
  </r>
  <r>
    <n v="215"/>
    <x v="374"/>
    <n v="4.7"/>
    <n v="-1.8"/>
    <n v="125"/>
    <n v="-0.1"/>
    <n v="1012.5"/>
    <n v="0.76"/>
    <x v="0"/>
    <n v="1.1000000000000001"/>
    <x v="0"/>
    <x v="1"/>
    <x v="53"/>
    <n v="19.8"/>
    <n v="21.78"/>
    <n v="0"/>
  </r>
  <r>
    <n v="215"/>
    <x v="375"/>
    <n v="5.4"/>
    <n v="-1.6"/>
    <n v="164"/>
    <n v="1.8"/>
    <n v="1020.1"/>
    <n v="0.84"/>
    <x v="0"/>
    <n v="1.1000000000000001"/>
    <x v="0"/>
    <x v="1"/>
    <x v="53"/>
    <n v="19.600000000000001"/>
    <n v="21.560000000000002"/>
    <n v="0"/>
  </r>
  <r>
    <n v="215"/>
    <x v="376"/>
    <n v="5.5"/>
    <n v="5.9"/>
    <n v="85"/>
    <n v="1"/>
    <n v="1006.2"/>
    <n v="0.96"/>
    <x v="0"/>
    <n v="1.1000000000000001"/>
    <x v="0"/>
    <x v="1"/>
    <x v="54"/>
    <n v="12.1"/>
    <n v="13.31"/>
    <n v="0"/>
  </r>
  <r>
    <n v="215"/>
    <x v="377"/>
    <n v="4.2"/>
    <n v="8.6"/>
    <n v="97"/>
    <n v="6.1"/>
    <n v="1006.9"/>
    <n v="0.96"/>
    <x v="0"/>
    <n v="1.1000000000000001"/>
    <x v="0"/>
    <x v="1"/>
    <x v="54"/>
    <n v="9.4"/>
    <n v="10.340000000000002"/>
    <n v="0"/>
  </r>
  <r>
    <n v="215"/>
    <x v="378"/>
    <n v="2.2999999999999998"/>
    <n v="5.6"/>
    <n v="446"/>
    <n v="1.3"/>
    <n v="1011.9"/>
    <n v="0.94"/>
    <x v="0"/>
    <n v="1.1000000000000001"/>
    <x v="0"/>
    <x v="1"/>
    <x v="54"/>
    <n v="12.4"/>
    <n v="13.640000000000002"/>
    <n v="0"/>
  </r>
  <r>
    <n v="215"/>
    <x v="379"/>
    <n v="4.9000000000000004"/>
    <n v="8.9"/>
    <n v="102"/>
    <n v="3.5"/>
    <n v="1006"/>
    <n v="0.9"/>
    <x v="0"/>
    <n v="1.1000000000000001"/>
    <x v="0"/>
    <x v="1"/>
    <x v="54"/>
    <n v="9.1"/>
    <n v="10.01"/>
    <n v="0"/>
  </r>
  <r>
    <n v="215"/>
    <x v="380"/>
    <n v="3.9"/>
    <n v="7.7"/>
    <n v="339"/>
    <n v="1"/>
    <n v="1010.6"/>
    <n v="0.9"/>
    <x v="0"/>
    <n v="1.1000000000000001"/>
    <x v="0"/>
    <x v="1"/>
    <x v="54"/>
    <n v="10.3"/>
    <n v="11.330000000000002"/>
    <n v="0"/>
  </r>
  <r>
    <n v="215"/>
    <x v="381"/>
    <n v="2.5"/>
    <n v="6.9"/>
    <n v="436"/>
    <n v="1.7"/>
    <n v="1017.9"/>
    <n v="0.95"/>
    <x v="0"/>
    <n v="1.1000000000000001"/>
    <x v="0"/>
    <x v="1"/>
    <x v="54"/>
    <n v="11.1"/>
    <n v="12.21"/>
    <n v="0"/>
  </r>
  <r>
    <n v="215"/>
    <x v="382"/>
    <n v="2.5"/>
    <n v="3.4"/>
    <n v="458"/>
    <n v="0"/>
    <n v="1019.9"/>
    <n v="0.94"/>
    <x v="0"/>
    <n v="1.1000000000000001"/>
    <x v="0"/>
    <x v="1"/>
    <x v="54"/>
    <n v="14.6"/>
    <n v="16.060000000000002"/>
    <n v="0"/>
  </r>
  <r>
    <n v="215"/>
    <x v="383"/>
    <n v="2.9"/>
    <n v="2.7"/>
    <n v="259"/>
    <n v="0"/>
    <n v="1018.1"/>
    <n v="0.94"/>
    <x v="0"/>
    <n v="1.1000000000000001"/>
    <x v="0"/>
    <x v="1"/>
    <x v="55"/>
    <n v="15.3"/>
    <n v="16.830000000000002"/>
    <n v="0"/>
  </r>
  <r>
    <n v="215"/>
    <x v="384"/>
    <n v="3.2"/>
    <n v="1.7"/>
    <n v="450"/>
    <n v="0"/>
    <n v="1014.8"/>
    <n v="0.95"/>
    <x v="0"/>
    <n v="1.1000000000000001"/>
    <x v="0"/>
    <x v="1"/>
    <x v="55"/>
    <n v="16.3"/>
    <n v="17.930000000000003"/>
    <n v="0"/>
  </r>
  <r>
    <n v="215"/>
    <x v="385"/>
    <n v="5.4"/>
    <n v="4.5999999999999996"/>
    <n v="279"/>
    <n v="2.8"/>
    <n v="1000.7"/>
    <n v="0.85"/>
    <x v="0"/>
    <n v="1.1000000000000001"/>
    <x v="0"/>
    <x v="1"/>
    <x v="55"/>
    <n v="13.4"/>
    <n v="14.740000000000002"/>
    <n v="0"/>
  </r>
  <r>
    <n v="215"/>
    <x v="386"/>
    <n v="5.7"/>
    <n v="2.9"/>
    <n v="409"/>
    <n v="0"/>
    <n v="994.8"/>
    <n v="0.76"/>
    <x v="0"/>
    <n v="1.1000000000000001"/>
    <x v="0"/>
    <x v="1"/>
    <x v="55"/>
    <n v="15.1"/>
    <n v="16.61"/>
    <n v="0"/>
  </r>
  <r>
    <n v="215"/>
    <x v="387"/>
    <n v="4.9000000000000004"/>
    <n v="5"/>
    <n v="297"/>
    <n v="-0.1"/>
    <n v="993.9"/>
    <n v="0.87"/>
    <x v="0"/>
    <n v="1.1000000000000001"/>
    <x v="0"/>
    <x v="1"/>
    <x v="55"/>
    <n v="13"/>
    <n v="14.3"/>
    <n v="0"/>
  </r>
  <r>
    <n v="215"/>
    <x v="388"/>
    <n v="3.9"/>
    <n v="3.1"/>
    <n v="531"/>
    <n v="0"/>
    <n v="1000.2"/>
    <n v="0.88"/>
    <x v="0"/>
    <n v="1.1000000000000001"/>
    <x v="0"/>
    <x v="1"/>
    <x v="55"/>
    <n v="14.9"/>
    <n v="16.39"/>
    <n v="0"/>
  </r>
  <r>
    <n v="215"/>
    <x v="389"/>
    <n v="4.2"/>
    <n v="-0.5"/>
    <n v="490"/>
    <n v="0"/>
    <n v="998.7"/>
    <n v="0.87"/>
    <x v="0"/>
    <n v="1.1000000000000001"/>
    <x v="0"/>
    <x v="1"/>
    <x v="55"/>
    <n v="18.5"/>
    <n v="20.350000000000001"/>
    <n v="0"/>
  </r>
  <r>
    <n v="215"/>
    <x v="390"/>
    <n v="2.2999999999999998"/>
    <n v="0.9"/>
    <n v="178"/>
    <n v="0"/>
    <n v="1002.6"/>
    <n v="0.9"/>
    <x v="0"/>
    <n v="1.1000000000000001"/>
    <x v="0"/>
    <x v="1"/>
    <x v="56"/>
    <n v="17.100000000000001"/>
    <n v="18.810000000000002"/>
    <n v="0"/>
  </r>
  <r>
    <n v="215"/>
    <x v="391"/>
    <n v="5.5"/>
    <n v="2"/>
    <n v="159"/>
    <n v="7.1"/>
    <n v="994.8"/>
    <n v="0.94"/>
    <x v="0"/>
    <n v="1.1000000000000001"/>
    <x v="0"/>
    <x v="1"/>
    <x v="56"/>
    <n v="16"/>
    <n v="17.600000000000001"/>
    <n v="0"/>
  </r>
  <r>
    <n v="215"/>
    <x v="392"/>
    <n v="2.8"/>
    <n v="3.4"/>
    <n v="131"/>
    <n v="0"/>
    <n v="996.1"/>
    <n v="0.96"/>
    <x v="0"/>
    <n v="1.1000000000000001"/>
    <x v="0"/>
    <x v="1"/>
    <x v="56"/>
    <n v="14.6"/>
    <n v="16.060000000000002"/>
    <n v="0"/>
  </r>
  <r>
    <n v="215"/>
    <x v="393"/>
    <n v="3"/>
    <n v="0.3"/>
    <n v="206"/>
    <n v="0.7"/>
    <n v="999.7"/>
    <n v="0.9"/>
    <x v="0"/>
    <n v="1.1000000000000001"/>
    <x v="0"/>
    <x v="1"/>
    <x v="56"/>
    <n v="17.7"/>
    <n v="19.470000000000002"/>
    <n v="0"/>
  </r>
  <r>
    <n v="215"/>
    <x v="394"/>
    <n v="5.3"/>
    <n v="2.4"/>
    <n v="274"/>
    <n v="0.1"/>
    <n v="996"/>
    <n v="0.92"/>
    <x v="0"/>
    <n v="1.1000000000000001"/>
    <x v="0"/>
    <x v="1"/>
    <x v="56"/>
    <n v="15.6"/>
    <n v="17.16"/>
    <n v="0"/>
  </r>
  <r>
    <n v="215"/>
    <x v="395"/>
    <n v="3.3"/>
    <n v="5.7"/>
    <n v="286"/>
    <n v="1.1000000000000001"/>
    <n v="1000.9"/>
    <n v="0.97"/>
    <x v="0"/>
    <n v="1.1000000000000001"/>
    <x v="0"/>
    <x v="1"/>
    <x v="56"/>
    <n v="12.3"/>
    <n v="13.530000000000001"/>
    <n v="0"/>
  </r>
  <r>
    <n v="235"/>
    <x v="0"/>
    <n v="12.8"/>
    <n v="8"/>
    <n v="29"/>
    <n v="17.7"/>
    <n v="1004.8"/>
    <n v="0.87"/>
    <x v="1"/>
    <n v="1.1000000000000001"/>
    <x v="0"/>
    <x v="0"/>
    <x v="0"/>
    <n v="10"/>
    <n v="11"/>
    <n v="0"/>
  </r>
  <r>
    <n v="235"/>
    <x v="1"/>
    <n v="4.0999999999999996"/>
    <n v="4.8"/>
    <n v="273"/>
    <n v="0.8"/>
    <n v="1012.9"/>
    <n v="0.73"/>
    <x v="1"/>
    <n v="1.1000000000000001"/>
    <x v="0"/>
    <x v="0"/>
    <x v="0"/>
    <n v="13.2"/>
    <n v="14.52"/>
    <n v="0"/>
  </r>
  <r>
    <n v="235"/>
    <x v="2"/>
    <n v="6.5"/>
    <n v="3.9"/>
    <n v="209"/>
    <n v="1.1000000000000001"/>
    <n v="1016.9"/>
    <n v="0.73"/>
    <x v="1"/>
    <n v="1.1000000000000001"/>
    <x v="0"/>
    <x v="0"/>
    <x v="0"/>
    <n v="14.1"/>
    <n v="15.510000000000002"/>
    <n v="0"/>
  </r>
  <r>
    <n v="235"/>
    <x v="3"/>
    <n v="3.8"/>
    <n v="3.2"/>
    <n v="136"/>
    <n v="0.6"/>
    <n v="1015.3"/>
    <n v="0.85"/>
    <x v="1"/>
    <n v="1.1000000000000001"/>
    <x v="0"/>
    <x v="0"/>
    <x v="0"/>
    <n v="14.8"/>
    <n v="16.28"/>
    <n v="0"/>
  </r>
  <r>
    <n v="235"/>
    <x v="4"/>
    <n v="8"/>
    <n v="5.0999999999999996"/>
    <n v="46"/>
    <n v="7.2"/>
    <n v="992.2"/>
    <n v="0.92"/>
    <x v="1"/>
    <n v="1.1000000000000001"/>
    <x v="0"/>
    <x v="0"/>
    <x v="0"/>
    <n v="12.9"/>
    <n v="14.190000000000001"/>
    <n v="0"/>
  </r>
  <r>
    <n v="235"/>
    <x v="5"/>
    <n v="13.9"/>
    <n v="9.1999999999999993"/>
    <n v="114"/>
    <n v="1.2"/>
    <n v="980.7"/>
    <n v="0.78"/>
    <x v="1"/>
    <n v="1.1000000000000001"/>
    <x v="0"/>
    <x v="0"/>
    <x v="1"/>
    <n v="8.8000000000000007"/>
    <n v="9.6800000000000015"/>
    <n v="0"/>
  </r>
  <r>
    <n v="235"/>
    <x v="6"/>
    <n v="9.1"/>
    <n v="5.2"/>
    <n v="246"/>
    <n v="-0.1"/>
    <n v="994.7"/>
    <n v="0.71"/>
    <x v="1"/>
    <n v="1.1000000000000001"/>
    <x v="0"/>
    <x v="0"/>
    <x v="1"/>
    <n v="12.8"/>
    <n v="14.080000000000002"/>
    <n v="0"/>
  </r>
  <r>
    <n v="235"/>
    <x v="7"/>
    <n v="5.8"/>
    <n v="3.8"/>
    <n v="331"/>
    <n v="0.1"/>
    <n v="1000"/>
    <n v="0.73"/>
    <x v="1"/>
    <n v="1.1000000000000001"/>
    <x v="0"/>
    <x v="0"/>
    <x v="1"/>
    <n v="14.2"/>
    <n v="15.620000000000001"/>
    <n v="0"/>
  </r>
  <r>
    <n v="235"/>
    <x v="8"/>
    <n v="4"/>
    <n v="3.2"/>
    <n v="337"/>
    <n v="2.2000000000000002"/>
    <n v="1003.3"/>
    <n v="0.8"/>
    <x v="1"/>
    <n v="1.1000000000000001"/>
    <x v="0"/>
    <x v="0"/>
    <x v="1"/>
    <n v="14.8"/>
    <n v="16.28"/>
    <n v="0"/>
  </r>
  <r>
    <n v="235"/>
    <x v="9"/>
    <n v="4.5"/>
    <n v="3.8"/>
    <n v="226"/>
    <n v="0.7"/>
    <n v="1016.6"/>
    <n v="0.78"/>
    <x v="1"/>
    <n v="1.1000000000000001"/>
    <x v="0"/>
    <x v="0"/>
    <x v="1"/>
    <n v="14.2"/>
    <n v="15.620000000000001"/>
    <n v="0"/>
  </r>
  <r>
    <n v="235"/>
    <x v="10"/>
    <n v="2.5"/>
    <n v="2.8"/>
    <n v="410"/>
    <n v="0.4"/>
    <n v="1027.5"/>
    <n v="0.78"/>
    <x v="1"/>
    <n v="1.1000000000000001"/>
    <x v="0"/>
    <x v="0"/>
    <x v="1"/>
    <n v="15.2"/>
    <n v="16.72"/>
    <n v="0"/>
  </r>
  <r>
    <n v="235"/>
    <x v="11"/>
    <n v="1.9"/>
    <n v="3.7"/>
    <n v="283"/>
    <n v="0.2"/>
    <n v="1038.9000000000001"/>
    <n v="0.79"/>
    <x v="1"/>
    <n v="1.1000000000000001"/>
    <x v="0"/>
    <x v="0"/>
    <x v="1"/>
    <n v="14.3"/>
    <n v="15.730000000000002"/>
    <n v="0"/>
  </r>
  <r>
    <n v="235"/>
    <x v="12"/>
    <n v="4.8"/>
    <n v="2.8"/>
    <n v="374"/>
    <n v="0"/>
    <n v="1039.2"/>
    <n v="0.81"/>
    <x v="1"/>
    <n v="1.1000000000000001"/>
    <x v="0"/>
    <x v="0"/>
    <x v="2"/>
    <n v="15.2"/>
    <n v="16.72"/>
    <n v="0"/>
  </r>
  <r>
    <n v="235"/>
    <x v="13"/>
    <n v="5.2"/>
    <n v="6.9"/>
    <n v="151"/>
    <n v="0.3"/>
    <n v="1032.2"/>
    <n v="0.91"/>
    <x v="1"/>
    <n v="1.1000000000000001"/>
    <x v="0"/>
    <x v="0"/>
    <x v="2"/>
    <n v="11.1"/>
    <n v="12.21"/>
    <n v="0"/>
  </r>
  <r>
    <n v="235"/>
    <x v="14"/>
    <n v="2.4"/>
    <n v="6"/>
    <n v="200"/>
    <n v="0"/>
    <n v="1033.4000000000001"/>
    <n v="0.98"/>
    <x v="1"/>
    <n v="1.1000000000000001"/>
    <x v="0"/>
    <x v="0"/>
    <x v="2"/>
    <n v="12"/>
    <n v="13.200000000000001"/>
    <n v="0"/>
  </r>
  <r>
    <n v="235"/>
    <x v="15"/>
    <n v="3.5"/>
    <n v="5.6"/>
    <n v="261"/>
    <n v="0"/>
    <n v="1035.7"/>
    <n v="0.93"/>
    <x v="1"/>
    <n v="1.1000000000000001"/>
    <x v="0"/>
    <x v="0"/>
    <x v="2"/>
    <n v="12.4"/>
    <n v="13.640000000000002"/>
    <n v="0"/>
  </r>
  <r>
    <n v="235"/>
    <x v="16"/>
    <n v="3.7"/>
    <n v="2.2999999999999998"/>
    <n v="100"/>
    <n v="0"/>
    <n v="1036.5"/>
    <n v="0.97"/>
    <x v="1"/>
    <n v="1.1000000000000001"/>
    <x v="0"/>
    <x v="0"/>
    <x v="2"/>
    <n v="15.7"/>
    <n v="17.27"/>
    <n v="0"/>
  </r>
  <r>
    <n v="235"/>
    <x v="17"/>
    <n v="2.8"/>
    <n v="-0.6"/>
    <n v="171"/>
    <n v="0"/>
    <n v="1031.2"/>
    <n v="0.97"/>
    <x v="1"/>
    <n v="1.1000000000000001"/>
    <x v="0"/>
    <x v="0"/>
    <x v="2"/>
    <n v="18.600000000000001"/>
    <n v="20.460000000000004"/>
    <n v="0"/>
  </r>
  <r>
    <n v="235"/>
    <x v="18"/>
    <n v="2.2999999999999998"/>
    <n v="-0.2"/>
    <n v="91"/>
    <n v="0"/>
    <n v="1022.9"/>
    <n v="0.95"/>
    <x v="1"/>
    <n v="1.1000000000000001"/>
    <x v="0"/>
    <x v="0"/>
    <x v="2"/>
    <n v="18.2"/>
    <n v="20.02"/>
    <n v="0"/>
  </r>
  <r>
    <n v="235"/>
    <x v="19"/>
    <n v="4.4000000000000004"/>
    <n v="1.5"/>
    <n v="42"/>
    <n v="0"/>
    <n v="1018.1"/>
    <n v="0.93"/>
    <x v="1"/>
    <n v="1.1000000000000001"/>
    <x v="0"/>
    <x v="0"/>
    <x v="3"/>
    <n v="16.5"/>
    <n v="18.150000000000002"/>
    <n v="0"/>
  </r>
  <r>
    <n v="235"/>
    <x v="20"/>
    <n v="5.2"/>
    <n v="1.7"/>
    <n v="129"/>
    <n v="0"/>
    <n v="1014.5"/>
    <n v="0.96"/>
    <x v="1"/>
    <n v="1.1000000000000001"/>
    <x v="0"/>
    <x v="0"/>
    <x v="3"/>
    <n v="16.3"/>
    <n v="17.930000000000003"/>
    <n v="0"/>
  </r>
  <r>
    <n v="235"/>
    <x v="21"/>
    <n v="2.7"/>
    <n v="2.2000000000000002"/>
    <n v="161"/>
    <n v="3.3"/>
    <n v="1003.5"/>
    <n v="0.94"/>
    <x v="1"/>
    <n v="1.1000000000000001"/>
    <x v="0"/>
    <x v="0"/>
    <x v="3"/>
    <n v="15.8"/>
    <n v="17.380000000000003"/>
    <n v="0"/>
  </r>
  <r>
    <n v="235"/>
    <x v="22"/>
    <n v="7.4"/>
    <n v="6.2"/>
    <n v="259"/>
    <n v="1.4"/>
    <n v="1000.8"/>
    <n v="0.84"/>
    <x v="1"/>
    <n v="1.1000000000000001"/>
    <x v="0"/>
    <x v="0"/>
    <x v="3"/>
    <n v="11.8"/>
    <n v="12.980000000000002"/>
    <n v="0"/>
  </r>
  <r>
    <n v="235"/>
    <x v="23"/>
    <n v="9.4"/>
    <n v="7.4"/>
    <n v="80"/>
    <n v="3.6"/>
    <n v="997.9"/>
    <n v="0.86"/>
    <x v="1"/>
    <n v="1.1000000000000001"/>
    <x v="0"/>
    <x v="0"/>
    <x v="3"/>
    <n v="10.6"/>
    <n v="11.66"/>
    <n v="0"/>
  </r>
  <r>
    <n v="235"/>
    <x v="24"/>
    <n v="3.7"/>
    <n v="4.9000000000000004"/>
    <n v="363"/>
    <n v="1"/>
    <n v="1003.7"/>
    <n v="0.87"/>
    <x v="1"/>
    <n v="1.1000000000000001"/>
    <x v="0"/>
    <x v="0"/>
    <x v="3"/>
    <n v="13.1"/>
    <n v="14.41"/>
    <n v="0"/>
  </r>
  <r>
    <n v="235"/>
    <x v="25"/>
    <n v="5.5"/>
    <n v="3.3"/>
    <n v="483"/>
    <n v="4"/>
    <n v="1001.5"/>
    <n v="0.87"/>
    <x v="1"/>
    <n v="1.1000000000000001"/>
    <x v="0"/>
    <x v="0"/>
    <x v="3"/>
    <n v="14.7"/>
    <n v="16.170000000000002"/>
    <n v="0"/>
  </r>
  <r>
    <n v="235"/>
    <x v="26"/>
    <n v="9.6999999999999993"/>
    <n v="8"/>
    <n v="550"/>
    <n v="6.3"/>
    <n v="985.9"/>
    <n v="0.8"/>
    <x v="1"/>
    <n v="1.1000000000000001"/>
    <x v="0"/>
    <x v="0"/>
    <x v="4"/>
    <n v="10"/>
    <n v="11"/>
    <n v="0"/>
  </r>
  <r>
    <n v="235"/>
    <x v="27"/>
    <n v="7.2"/>
    <n v="7.4"/>
    <n v="228"/>
    <n v="3.1"/>
    <n v="987.8"/>
    <n v="0.85"/>
    <x v="1"/>
    <n v="1.1000000000000001"/>
    <x v="0"/>
    <x v="0"/>
    <x v="4"/>
    <n v="10.6"/>
    <n v="11.66"/>
    <n v="0"/>
  </r>
  <r>
    <n v="235"/>
    <x v="28"/>
    <n v="6.4"/>
    <n v="6.9"/>
    <n v="271"/>
    <n v="0.6"/>
    <n v="1000.3"/>
    <n v="0.86"/>
    <x v="1"/>
    <n v="1.1000000000000001"/>
    <x v="0"/>
    <x v="0"/>
    <x v="4"/>
    <n v="11.1"/>
    <n v="12.21"/>
    <n v="0"/>
  </r>
  <r>
    <n v="235"/>
    <x v="29"/>
    <n v="3.4"/>
    <n v="6"/>
    <n v="381"/>
    <n v="0.1"/>
    <n v="1016.2"/>
    <n v="0.8"/>
    <x v="1"/>
    <n v="1.1000000000000001"/>
    <x v="0"/>
    <x v="0"/>
    <x v="4"/>
    <n v="12"/>
    <n v="13.200000000000001"/>
    <n v="0"/>
  </r>
  <r>
    <n v="235"/>
    <x v="30"/>
    <n v="3.2"/>
    <n v="4.5"/>
    <n v="566"/>
    <n v="0"/>
    <n v="1026.8"/>
    <n v="0.84"/>
    <x v="1"/>
    <n v="1.1000000000000001"/>
    <x v="0"/>
    <x v="0"/>
    <x v="4"/>
    <n v="13.5"/>
    <n v="14.850000000000001"/>
    <n v="0"/>
  </r>
  <r>
    <n v="235"/>
    <x v="31"/>
    <n v="2.2000000000000002"/>
    <n v="1.7"/>
    <n v="616"/>
    <n v="0"/>
    <n v="1031.0999999999999"/>
    <n v="0.89"/>
    <x v="1"/>
    <n v="1.1000000000000001"/>
    <x v="1"/>
    <x v="0"/>
    <x v="4"/>
    <n v="16.3"/>
    <n v="17.930000000000003"/>
    <n v="0"/>
  </r>
  <r>
    <n v="235"/>
    <x v="32"/>
    <n v="2.2999999999999998"/>
    <n v="0.1"/>
    <n v="680"/>
    <n v="0"/>
    <n v="1025.4000000000001"/>
    <n v="0.85"/>
    <x v="1"/>
    <n v="1.1000000000000001"/>
    <x v="1"/>
    <x v="0"/>
    <x v="4"/>
    <n v="17.899999999999999"/>
    <n v="19.690000000000001"/>
    <n v="0"/>
  </r>
  <r>
    <n v="235"/>
    <x v="33"/>
    <n v="3.8"/>
    <n v="2.2000000000000002"/>
    <n v="482"/>
    <n v="0"/>
    <n v="1025.5"/>
    <n v="0.9"/>
    <x v="1"/>
    <n v="1.1000000000000001"/>
    <x v="1"/>
    <x v="0"/>
    <x v="5"/>
    <n v="15.8"/>
    <n v="17.380000000000003"/>
    <n v="0"/>
  </r>
  <r>
    <n v="235"/>
    <x v="34"/>
    <n v="6.8"/>
    <n v="4.5"/>
    <n v="203"/>
    <n v="-0.1"/>
    <n v="1024.7"/>
    <n v="0.86"/>
    <x v="1"/>
    <n v="1.1000000000000001"/>
    <x v="1"/>
    <x v="0"/>
    <x v="5"/>
    <n v="13.5"/>
    <n v="14.850000000000001"/>
    <n v="0"/>
  </r>
  <r>
    <n v="235"/>
    <x v="35"/>
    <n v="3.4"/>
    <n v="5.8"/>
    <n v="675"/>
    <n v="0"/>
    <n v="1036.0999999999999"/>
    <n v="0.91"/>
    <x v="1"/>
    <n v="1.1000000000000001"/>
    <x v="1"/>
    <x v="0"/>
    <x v="5"/>
    <n v="12.2"/>
    <n v="13.42"/>
    <n v="0"/>
  </r>
  <r>
    <n v="235"/>
    <x v="36"/>
    <n v="4.4000000000000004"/>
    <n v="4.5"/>
    <n v="664"/>
    <n v="0"/>
    <n v="1042.5"/>
    <n v="0.93"/>
    <x v="1"/>
    <n v="1.1000000000000001"/>
    <x v="1"/>
    <x v="0"/>
    <x v="5"/>
    <n v="13.5"/>
    <n v="14.850000000000001"/>
    <n v="0"/>
  </r>
  <r>
    <n v="235"/>
    <x v="37"/>
    <n v="10"/>
    <n v="2.8"/>
    <n v="400"/>
    <n v="0"/>
    <n v="1030.7"/>
    <n v="0.77"/>
    <x v="1"/>
    <n v="1.1000000000000001"/>
    <x v="1"/>
    <x v="0"/>
    <x v="5"/>
    <n v="15.2"/>
    <n v="16.72"/>
    <n v="0"/>
  </r>
  <r>
    <n v="235"/>
    <x v="38"/>
    <n v="5.2"/>
    <n v="3.4"/>
    <n v="335"/>
    <n v="0"/>
    <n v="1022.6"/>
    <n v="0.81"/>
    <x v="1"/>
    <n v="1.1000000000000001"/>
    <x v="1"/>
    <x v="0"/>
    <x v="5"/>
    <n v="14.6"/>
    <n v="16.060000000000002"/>
    <n v="0"/>
  </r>
  <r>
    <n v="235"/>
    <x v="39"/>
    <n v="6.8"/>
    <n v="3.8"/>
    <n v="369"/>
    <n v="0"/>
    <n v="1029.8"/>
    <n v="0.84"/>
    <x v="1"/>
    <n v="1.1000000000000001"/>
    <x v="1"/>
    <x v="0"/>
    <x v="5"/>
    <n v="14.2"/>
    <n v="15.620000000000001"/>
    <n v="0"/>
  </r>
  <r>
    <n v="235"/>
    <x v="40"/>
    <n v="9.5"/>
    <n v="3"/>
    <n v="219"/>
    <n v="0.6"/>
    <n v="1026.0999999999999"/>
    <n v="0.8"/>
    <x v="1"/>
    <n v="1.1000000000000001"/>
    <x v="1"/>
    <x v="0"/>
    <x v="6"/>
    <n v="15"/>
    <n v="16.5"/>
    <n v="0"/>
  </r>
  <r>
    <n v="235"/>
    <x v="41"/>
    <n v="7.2"/>
    <n v="1.9"/>
    <n v="80"/>
    <n v="7.6"/>
    <n v="1018.3"/>
    <n v="0.92"/>
    <x v="1"/>
    <n v="1.1000000000000001"/>
    <x v="1"/>
    <x v="0"/>
    <x v="6"/>
    <n v="16.100000000000001"/>
    <n v="17.710000000000004"/>
    <n v="0"/>
  </r>
  <r>
    <n v="235"/>
    <x v="42"/>
    <n v="3.6"/>
    <n v="1.5"/>
    <n v="192"/>
    <n v="2.6"/>
    <n v="1018.5"/>
    <n v="0.93"/>
    <x v="1"/>
    <n v="1.1000000000000001"/>
    <x v="1"/>
    <x v="0"/>
    <x v="6"/>
    <n v="16.5"/>
    <n v="18.150000000000002"/>
    <n v="0"/>
  </r>
  <r>
    <n v="235"/>
    <x v="43"/>
    <n v="4.3"/>
    <n v="1.3"/>
    <n v="173"/>
    <n v="0"/>
    <n v="1023"/>
    <n v="0.79"/>
    <x v="1"/>
    <n v="1.1000000000000001"/>
    <x v="1"/>
    <x v="0"/>
    <x v="6"/>
    <n v="16.7"/>
    <n v="18.37"/>
    <n v="0"/>
  </r>
  <r>
    <n v="235"/>
    <x v="44"/>
    <n v="2"/>
    <n v="0.4"/>
    <n v="160"/>
    <n v="0"/>
    <n v="1027.9000000000001"/>
    <n v="0.85"/>
    <x v="1"/>
    <n v="1.1000000000000001"/>
    <x v="1"/>
    <x v="0"/>
    <x v="6"/>
    <n v="17.600000000000001"/>
    <n v="19.360000000000003"/>
    <n v="0"/>
  </r>
  <r>
    <n v="235"/>
    <x v="45"/>
    <n v="2.5"/>
    <n v="1.8"/>
    <n v="273"/>
    <n v="0"/>
    <n v="1024.0999999999999"/>
    <n v="0.74"/>
    <x v="1"/>
    <n v="1.1000000000000001"/>
    <x v="1"/>
    <x v="0"/>
    <x v="6"/>
    <n v="16.2"/>
    <n v="17.82"/>
    <n v="0"/>
  </r>
  <r>
    <n v="235"/>
    <x v="46"/>
    <n v="5.4"/>
    <n v="0.9"/>
    <n v="798"/>
    <n v="0"/>
    <n v="1024.4000000000001"/>
    <n v="0.77"/>
    <x v="1"/>
    <n v="1.1000000000000001"/>
    <x v="1"/>
    <x v="0"/>
    <x v="6"/>
    <n v="17.100000000000001"/>
    <n v="18.810000000000002"/>
    <n v="0"/>
  </r>
  <r>
    <n v="235"/>
    <x v="47"/>
    <n v="4.5"/>
    <n v="-0.6"/>
    <n v="926"/>
    <n v="0"/>
    <n v="1025.9000000000001"/>
    <n v="0.76"/>
    <x v="1"/>
    <n v="1.1000000000000001"/>
    <x v="1"/>
    <x v="0"/>
    <x v="7"/>
    <n v="18.600000000000001"/>
    <n v="20.460000000000004"/>
    <n v="0"/>
  </r>
  <r>
    <n v="235"/>
    <x v="48"/>
    <n v="5.3"/>
    <n v="-0.5"/>
    <n v="909"/>
    <n v="0"/>
    <n v="1026.2"/>
    <n v="0.67"/>
    <x v="1"/>
    <n v="1.1000000000000001"/>
    <x v="1"/>
    <x v="0"/>
    <x v="7"/>
    <n v="18.5"/>
    <n v="20.350000000000001"/>
    <n v="0"/>
  </r>
  <r>
    <n v="235"/>
    <x v="49"/>
    <n v="5.5"/>
    <n v="1.1000000000000001"/>
    <n v="682"/>
    <n v="0"/>
    <n v="1021.7"/>
    <n v="0.57999999999999996"/>
    <x v="1"/>
    <n v="1.1000000000000001"/>
    <x v="1"/>
    <x v="0"/>
    <x v="7"/>
    <n v="16.899999999999999"/>
    <n v="18.59"/>
    <n v="0"/>
  </r>
  <r>
    <n v="235"/>
    <x v="50"/>
    <n v="6"/>
    <n v="6.4"/>
    <n v="281"/>
    <n v="0.5"/>
    <n v="1017.9"/>
    <n v="0.87"/>
    <x v="1"/>
    <n v="1.1000000000000001"/>
    <x v="1"/>
    <x v="0"/>
    <x v="7"/>
    <n v="11.6"/>
    <n v="12.76"/>
    <n v="0"/>
  </r>
  <r>
    <n v="235"/>
    <x v="51"/>
    <n v="6.3"/>
    <n v="12.9"/>
    <n v="745"/>
    <n v="-0.1"/>
    <n v="1014.5"/>
    <n v="0.78"/>
    <x v="1"/>
    <n v="1.1000000000000001"/>
    <x v="1"/>
    <x v="0"/>
    <x v="7"/>
    <n v="5.0999999999999996"/>
    <n v="5.61"/>
    <n v="0"/>
  </r>
  <r>
    <n v="235"/>
    <x v="52"/>
    <n v="4.9000000000000004"/>
    <n v="9"/>
    <n v="147"/>
    <n v="3.8"/>
    <n v="1013.7"/>
    <n v="0.92"/>
    <x v="1"/>
    <n v="1.1000000000000001"/>
    <x v="1"/>
    <x v="0"/>
    <x v="7"/>
    <n v="9"/>
    <n v="9.9"/>
    <n v="0"/>
  </r>
  <r>
    <n v="235"/>
    <x v="53"/>
    <n v="7.5"/>
    <n v="9.1"/>
    <n v="650"/>
    <n v="-0.1"/>
    <n v="1022.8"/>
    <n v="0.82"/>
    <x v="1"/>
    <n v="1.1000000000000001"/>
    <x v="1"/>
    <x v="0"/>
    <x v="7"/>
    <n v="8.9"/>
    <n v="9.7900000000000009"/>
    <n v="0"/>
  </r>
  <r>
    <n v="235"/>
    <x v="54"/>
    <n v="9.4"/>
    <n v="9.1"/>
    <n v="181"/>
    <n v="5.9"/>
    <n v="1012.9"/>
    <n v="0.89"/>
    <x v="1"/>
    <n v="1.1000000000000001"/>
    <x v="1"/>
    <x v="0"/>
    <x v="8"/>
    <n v="8.9"/>
    <n v="9.7900000000000009"/>
    <n v="0"/>
  </r>
  <r>
    <n v="235"/>
    <x v="55"/>
    <n v="3.8"/>
    <n v="7.1"/>
    <n v="453"/>
    <n v="0"/>
    <n v="1013"/>
    <n v="0.94"/>
    <x v="1"/>
    <n v="1.1000000000000001"/>
    <x v="1"/>
    <x v="0"/>
    <x v="8"/>
    <n v="10.9"/>
    <n v="11.990000000000002"/>
    <n v="0"/>
  </r>
  <r>
    <n v="235"/>
    <x v="56"/>
    <n v="4.5"/>
    <n v="6.5"/>
    <n v="1027"/>
    <n v="3.9"/>
    <n v="1013.3"/>
    <n v="0.84"/>
    <x v="1"/>
    <n v="1.1000000000000001"/>
    <x v="1"/>
    <x v="0"/>
    <x v="8"/>
    <n v="11.5"/>
    <n v="12.65"/>
    <n v="0"/>
  </r>
  <r>
    <n v="235"/>
    <x v="57"/>
    <n v="3.6"/>
    <n v="5.7"/>
    <n v="649"/>
    <n v="0.9"/>
    <n v="1014.4"/>
    <n v="0.86"/>
    <x v="1"/>
    <n v="1.1000000000000001"/>
    <x v="1"/>
    <x v="0"/>
    <x v="8"/>
    <n v="12.3"/>
    <n v="13.530000000000001"/>
    <n v="0"/>
  </r>
  <r>
    <n v="235"/>
    <x v="58"/>
    <n v="3.5"/>
    <n v="5.6"/>
    <n v="876"/>
    <n v="0.2"/>
    <n v="1027"/>
    <n v="0.84"/>
    <x v="1"/>
    <n v="1.1000000000000001"/>
    <x v="1"/>
    <x v="0"/>
    <x v="8"/>
    <n v="12.4"/>
    <n v="13.640000000000002"/>
    <n v="0"/>
  </r>
  <r>
    <n v="235"/>
    <x v="59"/>
    <n v="1.8"/>
    <n v="3.9"/>
    <n v="1162"/>
    <n v="0"/>
    <n v="1034.0999999999999"/>
    <n v="0.87"/>
    <x v="1"/>
    <n v="1"/>
    <x v="2"/>
    <x v="0"/>
    <x v="8"/>
    <n v="14.1"/>
    <n v="14.1"/>
    <n v="0"/>
  </r>
  <r>
    <n v="235"/>
    <x v="60"/>
    <n v="2.2999999999999998"/>
    <n v="2.2999999999999998"/>
    <n v="1250"/>
    <n v="0"/>
    <n v="1034.2"/>
    <n v="0.91"/>
    <x v="1"/>
    <n v="1"/>
    <x v="2"/>
    <x v="0"/>
    <x v="8"/>
    <n v="15.7"/>
    <n v="15.7"/>
    <n v="0"/>
  </r>
  <r>
    <n v="235"/>
    <x v="61"/>
    <n v="2.7"/>
    <n v="2.2000000000000002"/>
    <n v="1304"/>
    <n v="0"/>
    <n v="1029.2"/>
    <n v="0.9"/>
    <x v="1"/>
    <n v="1"/>
    <x v="2"/>
    <x v="0"/>
    <x v="9"/>
    <n v="15.8"/>
    <n v="15.8"/>
    <n v="0"/>
  </r>
  <r>
    <n v="235"/>
    <x v="62"/>
    <n v="3.6"/>
    <n v="4.2"/>
    <n v="1204"/>
    <n v="0"/>
    <n v="1025.5999999999999"/>
    <n v="0.87"/>
    <x v="1"/>
    <n v="1"/>
    <x v="2"/>
    <x v="0"/>
    <x v="9"/>
    <n v="13.8"/>
    <n v="13.8"/>
    <n v="0"/>
  </r>
  <r>
    <n v="235"/>
    <x v="63"/>
    <n v="5"/>
    <n v="6.1"/>
    <n v="1235"/>
    <n v="0"/>
    <n v="1021.7"/>
    <n v="0.79"/>
    <x v="1"/>
    <n v="1"/>
    <x v="2"/>
    <x v="0"/>
    <x v="9"/>
    <n v="11.9"/>
    <n v="11.9"/>
    <n v="0"/>
  </r>
  <r>
    <n v="235"/>
    <x v="64"/>
    <n v="3.2"/>
    <n v="7.5"/>
    <n v="1186"/>
    <n v="0"/>
    <n v="1016.4"/>
    <n v="0.71"/>
    <x v="1"/>
    <n v="1"/>
    <x v="2"/>
    <x v="0"/>
    <x v="9"/>
    <n v="10.5"/>
    <n v="10.5"/>
    <n v="0"/>
  </r>
  <r>
    <n v="235"/>
    <x v="65"/>
    <n v="2.5"/>
    <n v="9.5"/>
    <n v="1229"/>
    <n v="0"/>
    <n v="1015.5"/>
    <n v="0.7"/>
    <x v="1"/>
    <n v="1"/>
    <x v="2"/>
    <x v="0"/>
    <x v="9"/>
    <n v="8.5"/>
    <n v="8.5"/>
    <n v="0"/>
  </r>
  <r>
    <n v="235"/>
    <x v="66"/>
    <n v="3.3"/>
    <n v="10.199999999999999"/>
    <n v="1296"/>
    <n v="0"/>
    <n v="1012.8"/>
    <n v="0.7"/>
    <x v="1"/>
    <n v="1"/>
    <x v="2"/>
    <x v="0"/>
    <x v="9"/>
    <n v="7.8000000000000007"/>
    <n v="7.8000000000000007"/>
    <n v="0"/>
  </r>
  <r>
    <n v="235"/>
    <x v="67"/>
    <n v="3.4"/>
    <n v="8.3000000000000007"/>
    <n v="1266"/>
    <n v="0"/>
    <n v="1006.2"/>
    <n v="0.8"/>
    <x v="1"/>
    <n v="1"/>
    <x v="2"/>
    <x v="0"/>
    <x v="9"/>
    <n v="9.6999999999999993"/>
    <n v="9.6999999999999993"/>
    <n v="0"/>
  </r>
  <r>
    <n v="235"/>
    <x v="68"/>
    <n v="3.4"/>
    <n v="7.1"/>
    <n v="1330"/>
    <n v="0"/>
    <n v="1003.6"/>
    <n v="0.86"/>
    <x v="1"/>
    <n v="1"/>
    <x v="2"/>
    <x v="0"/>
    <x v="10"/>
    <n v="10.9"/>
    <n v="10.9"/>
    <n v="0"/>
  </r>
  <r>
    <n v="235"/>
    <x v="69"/>
    <n v="4.5999999999999996"/>
    <n v="6"/>
    <n v="946"/>
    <n v="0.1"/>
    <n v="1003.5"/>
    <n v="0.77"/>
    <x v="1"/>
    <n v="1"/>
    <x v="2"/>
    <x v="0"/>
    <x v="10"/>
    <n v="12"/>
    <n v="12"/>
    <n v="0"/>
  </r>
  <r>
    <n v="235"/>
    <x v="70"/>
    <n v="3.6"/>
    <n v="4.7"/>
    <n v="1389"/>
    <n v="1.1000000000000001"/>
    <n v="999.8"/>
    <n v="0.79"/>
    <x v="1"/>
    <n v="1"/>
    <x v="2"/>
    <x v="0"/>
    <x v="10"/>
    <n v="13.3"/>
    <n v="13.3"/>
    <n v="0"/>
  </r>
  <r>
    <n v="235"/>
    <x v="71"/>
    <n v="3.1"/>
    <n v="3.8"/>
    <n v="1094"/>
    <n v="0.5"/>
    <n v="1001.3"/>
    <n v="0.78"/>
    <x v="1"/>
    <n v="1"/>
    <x v="2"/>
    <x v="0"/>
    <x v="10"/>
    <n v="14.2"/>
    <n v="14.2"/>
    <n v="0"/>
  </r>
  <r>
    <n v="235"/>
    <x v="72"/>
    <n v="4.7"/>
    <n v="3.9"/>
    <n v="1209"/>
    <n v="1"/>
    <n v="1011.2"/>
    <n v="0.68"/>
    <x v="1"/>
    <n v="1"/>
    <x v="2"/>
    <x v="0"/>
    <x v="10"/>
    <n v="14.1"/>
    <n v="14.1"/>
    <n v="0"/>
  </r>
  <r>
    <n v="235"/>
    <x v="73"/>
    <n v="6.5"/>
    <n v="3.9"/>
    <n v="1591"/>
    <n v="0"/>
    <n v="1021.9"/>
    <n v="0.65"/>
    <x v="1"/>
    <n v="1"/>
    <x v="2"/>
    <x v="0"/>
    <x v="10"/>
    <n v="14.1"/>
    <n v="14.1"/>
    <n v="0"/>
  </r>
  <r>
    <n v="235"/>
    <x v="74"/>
    <n v="3.2"/>
    <n v="5.2"/>
    <n v="951"/>
    <n v="-0.1"/>
    <n v="1024.3"/>
    <n v="0.76"/>
    <x v="1"/>
    <n v="1"/>
    <x v="2"/>
    <x v="0"/>
    <x v="10"/>
    <n v="12.8"/>
    <n v="12.8"/>
    <n v="0"/>
  </r>
  <r>
    <n v="235"/>
    <x v="75"/>
    <n v="6.3"/>
    <n v="5.3"/>
    <n v="1601"/>
    <n v="0"/>
    <n v="1030.2"/>
    <n v="0.65"/>
    <x v="1"/>
    <n v="1"/>
    <x v="2"/>
    <x v="0"/>
    <x v="11"/>
    <n v="12.7"/>
    <n v="12.7"/>
    <n v="0"/>
  </r>
  <r>
    <n v="235"/>
    <x v="76"/>
    <n v="4.3"/>
    <n v="5.5"/>
    <n v="1671"/>
    <n v="0"/>
    <n v="1028.5999999999999"/>
    <n v="0.55000000000000004"/>
    <x v="1"/>
    <n v="1"/>
    <x v="2"/>
    <x v="0"/>
    <x v="11"/>
    <n v="12.5"/>
    <n v="12.5"/>
    <n v="0"/>
  </r>
  <r>
    <n v="235"/>
    <x v="77"/>
    <n v="2.7"/>
    <n v="7.8"/>
    <n v="1645"/>
    <n v="0"/>
    <n v="1023.6"/>
    <n v="0.59"/>
    <x v="1"/>
    <n v="1"/>
    <x v="2"/>
    <x v="0"/>
    <x v="11"/>
    <n v="10.199999999999999"/>
    <n v="10.199999999999999"/>
    <n v="0"/>
  </r>
  <r>
    <n v="235"/>
    <x v="78"/>
    <n v="2.2999999999999998"/>
    <n v="9"/>
    <n v="1475"/>
    <n v="0"/>
    <n v="1021.1"/>
    <n v="0.73"/>
    <x v="1"/>
    <n v="1"/>
    <x v="2"/>
    <x v="0"/>
    <x v="11"/>
    <n v="9"/>
    <n v="9"/>
    <n v="0"/>
  </r>
  <r>
    <n v="235"/>
    <x v="79"/>
    <n v="5.4"/>
    <n v="12.4"/>
    <n v="1543"/>
    <n v="0"/>
    <n v="1013.1"/>
    <n v="0.66"/>
    <x v="1"/>
    <n v="1"/>
    <x v="2"/>
    <x v="0"/>
    <x v="11"/>
    <n v="5.6"/>
    <n v="5.6"/>
    <n v="0"/>
  </r>
  <r>
    <n v="235"/>
    <x v="80"/>
    <n v="5.8"/>
    <n v="13.2"/>
    <n v="1427"/>
    <n v="-0.1"/>
    <n v="1004.3"/>
    <n v="0.59"/>
    <x v="1"/>
    <n v="1"/>
    <x v="2"/>
    <x v="0"/>
    <x v="11"/>
    <n v="4.8000000000000007"/>
    <n v="4.8000000000000007"/>
    <n v="0"/>
  </r>
  <r>
    <n v="235"/>
    <x v="81"/>
    <n v="3.4"/>
    <n v="11.2"/>
    <n v="1093"/>
    <n v="4.9000000000000004"/>
    <n v="1004.8"/>
    <n v="0.77"/>
    <x v="1"/>
    <n v="1"/>
    <x v="2"/>
    <x v="0"/>
    <x v="11"/>
    <n v="6.8000000000000007"/>
    <n v="6.8000000000000007"/>
    <n v="0"/>
  </r>
  <r>
    <n v="235"/>
    <x v="82"/>
    <n v="3.4"/>
    <n v="7.4"/>
    <n v="1051"/>
    <n v="-0.1"/>
    <n v="1015.6"/>
    <n v="0.88"/>
    <x v="1"/>
    <n v="1"/>
    <x v="2"/>
    <x v="0"/>
    <x v="12"/>
    <n v="10.6"/>
    <n v="10.6"/>
    <n v="0"/>
  </r>
  <r>
    <n v="235"/>
    <x v="83"/>
    <n v="4.2"/>
    <n v="7.8"/>
    <n v="989"/>
    <n v="-0.1"/>
    <n v="1020.1"/>
    <n v="0.89"/>
    <x v="1"/>
    <n v="1"/>
    <x v="2"/>
    <x v="0"/>
    <x v="12"/>
    <n v="10.199999999999999"/>
    <n v="10.199999999999999"/>
    <n v="0"/>
  </r>
  <r>
    <n v="235"/>
    <x v="84"/>
    <n v="2.4"/>
    <n v="7.6"/>
    <n v="1558"/>
    <n v="0"/>
    <n v="1024.5"/>
    <n v="0.87"/>
    <x v="1"/>
    <n v="1"/>
    <x v="2"/>
    <x v="0"/>
    <x v="12"/>
    <n v="10.4"/>
    <n v="10.4"/>
    <n v="0"/>
  </r>
  <r>
    <n v="235"/>
    <x v="85"/>
    <n v="4.3"/>
    <n v="6.9"/>
    <n v="1790"/>
    <n v="0"/>
    <n v="1019.7"/>
    <n v="0.82"/>
    <x v="1"/>
    <n v="1"/>
    <x v="2"/>
    <x v="0"/>
    <x v="12"/>
    <n v="11.1"/>
    <n v="11.1"/>
    <n v="0"/>
  </r>
  <r>
    <n v="235"/>
    <x v="86"/>
    <n v="4.8"/>
    <n v="7.3"/>
    <n v="636"/>
    <n v="0.3"/>
    <n v="1011.7"/>
    <n v="0.9"/>
    <x v="1"/>
    <n v="1"/>
    <x v="2"/>
    <x v="0"/>
    <x v="12"/>
    <n v="10.7"/>
    <n v="10.7"/>
    <n v="0"/>
  </r>
  <r>
    <n v="235"/>
    <x v="87"/>
    <n v="5"/>
    <n v="7.6"/>
    <n v="1636"/>
    <n v="0"/>
    <n v="1018"/>
    <n v="0.82"/>
    <x v="1"/>
    <n v="1"/>
    <x v="2"/>
    <x v="0"/>
    <x v="12"/>
    <n v="10.4"/>
    <n v="10.4"/>
    <n v="0"/>
  </r>
  <r>
    <n v="235"/>
    <x v="88"/>
    <n v="8.5"/>
    <n v="9.1999999999999993"/>
    <n v="1629"/>
    <n v="0.2"/>
    <n v="1016"/>
    <n v="0.78"/>
    <x v="1"/>
    <n v="1"/>
    <x v="2"/>
    <x v="0"/>
    <x v="12"/>
    <n v="8.8000000000000007"/>
    <n v="8.8000000000000007"/>
    <n v="0"/>
  </r>
  <r>
    <n v="235"/>
    <x v="89"/>
    <n v="4"/>
    <n v="7.8"/>
    <n v="1619"/>
    <n v="0"/>
    <n v="1028"/>
    <n v="0.77"/>
    <x v="1"/>
    <n v="1"/>
    <x v="2"/>
    <x v="0"/>
    <x v="13"/>
    <n v="10.199999999999999"/>
    <n v="10.199999999999999"/>
    <n v="0"/>
  </r>
  <r>
    <n v="235"/>
    <x v="90"/>
    <n v="5.3"/>
    <n v="9.3000000000000007"/>
    <n v="1945"/>
    <n v="0"/>
    <n v="1028.9000000000001"/>
    <n v="0.77"/>
    <x v="1"/>
    <n v="0.8"/>
    <x v="3"/>
    <x v="0"/>
    <x v="13"/>
    <n v="8.6999999999999993"/>
    <n v="6.96"/>
    <n v="0"/>
  </r>
  <r>
    <n v="235"/>
    <x v="91"/>
    <n v="6.5"/>
    <n v="10.6"/>
    <n v="1921"/>
    <n v="0"/>
    <n v="1025.8"/>
    <n v="0.74"/>
    <x v="1"/>
    <n v="0.8"/>
    <x v="3"/>
    <x v="0"/>
    <x v="13"/>
    <n v="7.4"/>
    <n v="5.9200000000000008"/>
    <n v="0"/>
  </r>
  <r>
    <n v="235"/>
    <x v="92"/>
    <n v="5.3"/>
    <n v="12.6"/>
    <n v="1973"/>
    <n v="0"/>
    <n v="1023.8"/>
    <n v="0.66"/>
    <x v="1"/>
    <n v="0.8"/>
    <x v="3"/>
    <x v="0"/>
    <x v="13"/>
    <n v="5.4"/>
    <n v="4.32"/>
    <n v="0"/>
  </r>
  <r>
    <n v="235"/>
    <x v="93"/>
    <n v="5.2"/>
    <n v="10.8"/>
    <n v="2009"/>
    <n v="0"/>
    <n v="1021.6"/>
    <n v="0.79"/>
    <x v="1"/>
    <n v="0.8"/>
    <x v="3"/>
    <x v="0"/>
    <x v="13"/>
    <n v="7.1999999999999993"/>
    <n v="5.76"/>
    <n v="0"/>
  </r>
  <r>
    <n v="235"/>
    <x v="94"/>
    <n v="8.3000000000000007"/>
    <n v="9.1"/>
    <n v="2080"/>
    <n v="0"/>
    <n v="1022.1"/>
    <n v="0.69"/>
    <x v="1"/>
    <n v="0.8"/>
    <x v="3"/>
    <x v="0"/>
    <x v="13"/>
    <n v="8.9"/>
    <n v="7.120000000000001"/>
    <n v="0"/>
  </r>
  <r>
    <n v="235"/>
    <x v="95"/>
    <n v="6.8"/>
    <n v="7.6"/>
    <n v="2114"/>
    <n v="0"/>
    <n v="1026.8"/>
    <n v="0.57999999999999996"/>
    <x v="1"/>
    <n v="0.8"/>
    <x v="3"/>
    <x v="0"/>
    <x v="13"/>
    <n v="10.4"/>
    <n v="8.32"/>
    <n v="0"/>
  </r>
  <r>
    <n v="235"/>
    <x v="96"/>
    <n v="4.7"/>
    <n v="8"/>
    <n v="2099"/>
    <n v="0"/>
    <n v="1027.7"/>
    <n v="0.67"/>
    <x v="1"/>
    <n v="0.8"/>
    <x v="3"/>
    <x v="0"/>
    <x v="14"/>
    <n v="10"/>
    <n v="8"/>
    <n v="0"/>
  </r>
  <r>
    <n v="235"/>
    <x v="97"/>
    <n v="3.7"/>
    <n v="7.5"/>
    <n v="2111"/>
    <n v="0"/>
    <n v="1028.2"/>
    <n v="0.74"/>
    <x v="1"/>
    <n v="0.8"/>
    <x v="3"/>
    <x v="0"/>
    <x v="14"/>
    <n v="10.5"/>
    <n v="8.4"/>
    <n v="0"/>
  </r>
  <r>
    <n v="235"/>
    <x v="98"/>
    <n v="4.0999999999999996"/>
    <n v="7.7"/>
    <n v="889"/>
    <n v="0"/>
    <n v="1027.9000000000001"/>
    <n v="0.75"/>
    <x v="1"/>
    <n v="0.8"/>
    <x v="3"/>
    <x v="0"/>
    <x v="14"/>
    <n v="10.3"/>
    <n v="8.24"/>
    <n v="0"/>
  </r>
  <r>
    <n v="235"/>
    <x v="99"/>
    <n v="4.3"/>
    <n v="8.5"/>
    <n v="1831"/>
    <n v="0"/>
    <n v="1028"/>
    <n v="0.8"/>
    <x v="1"/>
    <n v="0.8"/>
    <x v="3"/>
    <x v="0"/>
    <x v="14"/>
    <n v="9.5"/>
    <n v="7.6000000000000005"/>
    <n v="0"/>
  </r>
  <r>
    <n v="235"/>
    <x v="100"/>
    <n v="3.6"/>
    <n v="9.3000000000000007"/>
    <n v="2049"/>
    <n v="0"/>
    <n v="1020.9"/>
    <n v="0.87"/>
    <x v="1"/>
    <n v="0.8"/>
    <x v="3"/>
    <x v="0"/>
    <x v="14"/>
    <n v="8.6999999999999993"/>
    <n v="6.96"/>
    <n v="0"/>
  </r>
  <r>
    <n v="235"/>
    <x v="101"/>
    <n v="4"/>
    <n v="14.6"/>
    <n v="2143"/>
    <n v="0"/>
    <n v="1008.9"/>
    <n v="0.69"/>
    <x v="1"/>
    <n v="0.8"/>
    <x v="3"/>
    <x v="0"/>
    <x v="14"/>
    <n v="3.4000000000000004"/>
    <n v="2.7200000000000006"/>
    <n v="0"/>
  </r>
  <r>
    <n v="235"/>
    <x v="102"/>
    <n v="6.1"/>
    <n v="12"/>
    <n v="1736"/>
    <n v="1.4"/>
    <n v="1002.6"/>
    <n v="0.81"/>
    <x v="1"/>
    <n v="0.8"/>
    <x v="3"/>
    <x v="0"/>
    <x v="14"/>
    <n v="6"/>
    <n v="4.8000000000000007"/>
    <n v="0"/>
  </r>
  <r>
    <n v="235"/>
    <x v="103"/>
    <n v="3.6"/>
    <n v="11.5"/>
    <n v="2063"/>
    <n v="0"/>
    <n v="1007"/>
    <n v="0.78"/>
    <x v="1"/>
    <n v="0.8"/>
    <x v="3"/>
    <x v="0"/>
    <x v="15"/>
    <n v="6.5"/>
    <n v="5.2"/>
    <n v="0"/>
  </r>
  <r>
    <n v="235"/>
    <x v="104"/>
    <n v="4.3"/>
    <n v="13.3"/>
    <n v="1502"/>
    <n v="2.5"/>
    <n v="998.8"/>
    <n v="0.79"/>
    <x v="1"/>
    <n v="0.8"/>
    <x v="3"/>
    <x v="0"/>
    <x v="15"/>
    <n v="4.6999999999999993"/>
    <n v="3.76"/>
    <n v="0"/>
  </r>
  <r>
    <n v="235"/>
    <x v="105"/>
    <n v="4.4000000000000004"/>
    <n v="10.1"/>
    <n v="806"/>
    <n v="-0.1"/>
    <n v="1008"/>
    <n v="0.77"/>
    <x v="1"/>
    <n v="0.8"/>
    <x v="3"/>
    <x v="0"/>
    <x v="15"/>
    <n v="7.9"/>
    <n v="6.32"/>
    <n v="0"/>
  </r>
  <r>
    <n v="235"/>
    <x v="106"/>
    <n v="2.5"/>
    <n v="9.4"/>
    <n v="745"/>
    <n v="0"/>
    <n v="1013.1"/>
    <n v="0.79"/>
    <x v="1"/>
    <n v="0.8"/>
    <x v="3"/>
    <x v="0"/>
    <x v="15"/>
    <n v="8.6"/>
    <n v="6.88"/>
    <n v="0"/>
  </r>
  <r>
    <n v="235"/>
    <x v="107"/>
    <n v="3.3"/>
    <n v="9.8000000000000007"/>
    <n v="2024"/>
    <n v="0"/>
    <n v="1014.7"/>
    <n v="0.75"/>
    <x v="1"/>
    <n v="0.8"/>
    <x v="3"/>
    <x v="0"/>
    <x v="15"/>
    <n v="8.1999999999999993"/>
    <n v="6.56"/>
    <n v="0"/>
  </r>
  <r>
    <n v="235"/>
    <x v="108"/>
    <n v="4.3"/>
    <n v="8.9"/>
    <n v="2315"/>
    <n v="0"/>
    <n v="1011"/>
    <n v="0.75"/>
    <x v="1"/>
    <n v="0.8"/>
    <x v="3"/>
    <x v="0"/>
    <x v="15"/>
    <n v="9.1"/>
    <n v="7.28"/>
    <n v="0"/>
  </r>
  <r>
    <n v="235"/>
    <x v="109"/>
    <n v="2.7"/>
    <n v="9"/>
    <n v="1277"/>
    <n v="0"/>
    <n v="1008"/>
    <n v="0.8"/>
    <x v="1"/>
    <n v="0.8"/>
    <x v="3"/>
    <x v="0"/>
    <x v="15"/>
    <n v="9"/>
    <n v="7.2"/>
    <n v="0"/>
  </r>
  <r>
    <n v="235"/>
    <x v="110"/>
    <n v="1.2"/>
    <n v="9.6999999999999993"/>
    <n v="429"/>
    <n v="-0.1"/>
    <n v="1010.2"/>
    <n v="0.85"/>
    <x v="1"/>
    <n v="0.8"/>
    <x v="3"/>
    <x v="0"/>
    <x v="16"/>
    <n v="8.3000000000000007"/>
    <n v="6.6400000000000006"/>
    <n v="0"/>
  </r>
  <r>
    <n v="235"/>
    <x v="111"/>
    <n v="2.1"/>
    <n v="9.4"/>
    <n v="878"/>
    <n v="-0.1"/>
    <n v="1016.5"/>
    <n v="0.91"/>
    <x v="1"/>
    <n v="0.8"/>
    <x v="3"/>
    <x v="0"/>
    <x v="16"/>
    <n v="8.6"/>
    <n v="6.88"/>
    <n v="0"/>
  </r>
  <r>
    <n v="235"/>
    <x v="112"/>
    <n v="4.2"/>
    <n v="11.1"/>
    <n v="1585"/>
    <n v="0"/>
    <n v="1015.4"/>
    <n v="0.88"/>
    <x v="1"/>
    <n v="0.8"/>
    <x v="3"/>
    <x v="0"/>
    <x v="16"/>
    <n v="6.9"/>
    <n v="5.5200000000000005"/>
    <n v="0"/>
  </r>
  <r>
    <n v="235"/>
    <x v="113"/>
    <n v="5.9"/>
    <n v="10.5"/>
    <n v="685"/>
    <n v="0.2"/>
    <n v="1019.7"/>
    <n v="0.87"/>
    <x v="1"/>
    <n v="0.8"/>
    <x v="3"/>
    <x v="0"/>
    <x v="16"/>
    <n v="7.5"/>
    <n v="6"/>
    <n v="0"/>
  </r>
  <r>
    <n v="235"/>
    <x v="114"/>
    <n v="3.9"/>
    <n v="9.6999999999999993"/>
    <n v="2152"/>
    <n v="0"/>
    <n v="1023.5"/>
    <n v="0.76"/>
    <x v="1"/>
    <n v="0.8"/>
    <x v="3"/>
    <x v="0"/>
    <x v="16"/>
    <n v="8.3000000000000007"/>
    <n v="6.6400000000000006"/>
    <n v="0"/>
  </r>
  <r>
    <n v="235"/>
    <x v="115"/>
    <n v="3.8"/>
    <n v="11.7"/>
    <n v="2486"/>
    <n v="0"/>
    <n v="1023.9"/>
    <n v="0.8"/>
    <x v="1"/>
    <n v="0.8"/>
    <x v="3"/>
    <x v="0"/>
    <x v="16"/>
    <n v="6.3000000000000007"/>
    <n v="5.0400000000000009"/>
    <n v="0"/>
  </r>
  <r>
    <n v="235"/>
    <x v="116"/>
    <n v="2.2999999999999998"/>
    <n v="13.2"/>
    <n v="2510"/>
    <n v="0"/>
    <n v="1025.7"/>
    <n v="0.72"/>
    <x v="1"/>
    <n v="0.8"/>
    <x v="3"/>
    <x v="0"/>
    <x v="16"/>
    <n v="4.8000000000000007"/>
    <n v="3.8400000000000007"/>
    <n v="0"/>
  </r>
  <r>
    <n v="235"/>
    <x v="117"/>
    <n v="1.9"/>
    <n v="12.8"/>
    <n v="2433"/>
    <n v="0"/>
    <n v="1027.4000000000001"/>
    <n v="0.73"/>
    <x v="1"/>
    <n v="0.8"/>
    <x v="3"/>
    <x v="0"/>
    <x v="17"/>
    <n v="5.1999999999999993"/>
    <n v="4.1599999999999993"/>
    <n v="0"/>
  </r>
  <r>
    <n v="235"/>
    <x v="118"/>
    <n v="3.3"/>
    <n v="13.4"/>
    <n v="2488"/>
    <n v="0"/>
    <n v="1027.2"/>
    <n v="0.81"/>
    <x v="1"/>
    <n v="0.8"/>
    <x v="3"/>
    <x v="0"/>
    <x v="17"/>
    <n v="4.5999999999999996"/>
    <n v="3.6799999999999997"/>
    <n v="0"/>
  </r>
  <r>
    <n v="235"/>
    <x v="119"/>
    <n v="3.2"/>
    <n v="15.6"/>
    <n v="2533"/>
    <n v="0"/>
    <n v="1023.5"/>
    <n v="0.81"/>
    <x v="1"/>
    <n v="0.8"/>
    <x v="3"/>
    <x v="0"/>
    <x v="17"/>
    <n v="2.4000000000000004"/>
    <n v="1.9200000000000004"/>
    <n v="0"/>
  </r>
  <r>
    <n v="235"/>
    <x v="120"/>
    <n v="1.9"/>
    <n v="18"/>
    <n v="2405"/>
    <n v="0"/>
    <n v="1017.6"/>
    <n v="0.69"/>
    <x v="1"/>
    <n v="0.8"/>
    <x v="4"/>
    <x v="0"/>
    <x v="17"/>
    <n v="0"/>
    <n v="0"/>
    <n v="0"/>
  </r>
  <r>
    <n v="235"/>
    <x v="121"/>
    <n v="3.6"/>
    <n v="13.9"/>
    <n v="1689"/>
    <n v="0"/>
    <n v="1014.9"/>
    <n v="0.77"/>
    <x v="1"/>
    <n v="0.8"/>
    <x v="4"/>
    <x v="0"/>
    <x v="17"/>
    <n v="4.0999999999999996"/>
    <n v="3.28"/>
    <n v="0"/>
  </r>
  <r>
    <n v="235"/>
    <x v="122"/>
    <n v="4"/>
    <n v="11.3"/>
    <n v="1967"/>
    <n v="0"/>
    <n v="1012.4"/>
    <n v="0.74"/>
    <x v="1"/>
    <n v="0.8"/>
    <x v="4"/>
    <x v="0"/>
    <x v="17"/>
    <n v="6.6999999999999993"/>
    <n v="5.3599999999999994"/>
    <n v="0"/>
  </r>
  <r>
    <n v="235"/>
    <x v="123"/>
    <n v="4.7"/>
    <n v="9.5"/>
    <n v="1741"/>
    <n v="0.4"/>
    <n v="1015.1"/>
    <n v="0.67"/>
    <x v="1"/>
    <n v="0.8"/>
    <x v="4"/>
    <x v="0"/>
    <x v="17"/>
    <n v="8.5"/>
    <n v="6.8000000000000007"/>
    <n v="0"/>
  </r>
  <r>
    <n v="235"/>
    <x v="124"/>
    <n v="6.2"/>
    <n v="10.3"/>
    <n v="2570"/>
    <n v="0"/>
    <n v="1020.5"/>
    <n v="0.61"/>
    <x v="1"/>
    <n v="0.8"/>
    <x v="4"/>
    <x v="0"/>
    <x v="18"/>
    <n v="7.6999999999999993"/>
    <n v="6.16"/>
    <n v="0"/>
  </r>
  <r>
    <n v="235"/>
    <x v="125"/>
    <n v="4.0999999999999996"/>
    <n v="9.6999999999999993"/>
    <n v="891"/>
    <n v="0.3"/>
    <n v="1022.9"/>
    <n v="0.74"/>
    <x v="1"/>
    <n v="0.8"/>
    <x v="4"/>
    <x v="0"/>
    <x v="18"/>
    <n v="8.3000000000000007"/>
    <n v="6.6400000000000006"/>
    <n v="0"/>
  </r>
  <r>
    <n v="235"/>
    <x v="126"/>
    <n v="4.8"/>
    <n v="10.4"/>
    <n v="2093"/>
    <n v="0"/>
    <n v="1022.3"/>
    <n v="0.72"/>
    <x v="1"/>
    <n v="0.8"/>
    <x v="4"/>
    <x v="0"/>
    <x v="18"/>
    <n v="7.6"/>
    <n v="6.08"/>
    <n v="0"/>
  </r>
  <r>
    <n v="235"/>
    <x v="127"/>
    <n v="5.0999999999999996"/>
    <n v="12.7"/>
    <n v="2347"/>
    <n v="0"/>
    <n v="1020"/>
    <n v="0.74"/>
    <x v="1"/>
    <n v="0.8"/>
    <x v="4"/>
    <x v="0"/>
    <x v="18"/>
    <n v="5.3000000000000007"/>
    <n v="4.2400000000000011"/>
    <n v="0"/>
  </r>
  <r>
    <n v="235"/>
    <x v="128"/>
    <n v="4.5999999999999996"/>
    <n v="13.6"/>
    <n v="2736"/>
    <n v="0"/>
    <n v="1022.3"/>
    <n v="0.63"/>
    <x v="1"/>
    <n v="0.8"/>
    <x v="4"/>
    <x v="0"/>
    <x v="18"/>
    <n v="4.4000000000000004"/>
    <n v="3.5200000000000005"/>
    <n v="0"/>
  </r>
  <r>
    <n v="235"/>
    <x v="129"/>
    <n v="5.3"/>
    <n v="14.5"/>
    <n v="2715"/>
    <n v="0"/>
    <n v="1020.7"/>
    <n v="0.66"/>
    <x v="1"/>
    <n v="0.8"/>
    <x v="4"/>
    <x v="0"/>
    <x v="18"/>
    <n v="3.5"/>
    <n v="2.8000000000000003"/>
    <n v="0"/>
  </r>
  <r>
    <n v="235"/>
    <x v="130"/>
    <n v="4.8"/>
    <n v="17.3"/>
    <n v="2740"/>
    <n v="0"/>
    <n v="1014.5"/>
    <n v="0.65"/>
    <x v="1"/>
    <n v="0.8"/>
    <x v="4"/>
    <x v="0"/>
    <x v="18"/>
    <n v="0.69999999999999929"/>
    <n v="0.5599999999999995"/>
    <n v="0"/>
  </r>
  <r>
    <n v="235"/>
    <x v="131"/>
    <n v="6"/>
    <n v="17.899999999999999"/>
    <n v="2763"/>
    <n v="0"/>
    <n v="1014.7"/>
    <n v="0.57999999999999996"/>
    <x v="1"/>
    <n v="0.8"/>
    <x v="4"/>
    <x v="0"/>
    <x v="19"/>
    <n v="0.10000000000000142"/>
    <n v="8.000000000000114E-2"/>
    <n v="0"/>
  </r>
  <r>
    <n v="235"/>
    <x v="132"/>
    <n v="5.5"/>
    <n v="15.4"/>
    <n v="2837"/>
    <n v="0"/>
    <n v="1019.6"/>
    <n v="0.64"/>
    <x v="1"/>
    <n v="0.8"/>
    <x v="4"/>
    <x v="0"/>
    <x v="19"/>
    <n v="2.5999999999999996"/>
    <n v="2.0799999999999996"/>
    <n v="0"/>
  </r>
  <r>
    <n v="235"/>
    <x v="133"/>
    <n v="4.5999999999999996"/>
    <n v="13"/>
    <n v="2719"/>
    <n v="0"/>
    <n v="1020.2"/>
    <n v="0.73"/>
    <x v="1"/>
    <n v="0.8"/>
    <x v="4"/>
    <x v="0"/>
    <x v="19"/>
    <n v="5"/>
    <n v="4"/>
    <n v="0"/>
  </r>
  <r>
    <n v="235"/>
    <x v="134"/>
    <n v="5.5"/>
    <n v="12.4"/>
    <n v="2778"/>
    <n v="0"/>
    <n v="1022.3"/>
    <n v="0.68"/>
    <x v="1"/>
    <n v="0.8"/>
    <x v="4"/>
    <x v="0"/>
    <x v="19"/>
    <n v="5.6"/>
    <n v="4.4799999999999995"/>
    <n v="0"/>
  </r>
  <r>
    <n v="235"/>
    <x v="135"/>
    <n v="4"/>
    <n v="11.4"/>
    <n v="1243"/>
    <n v="0"/>
    <n v="1022.1"/>
    <n v="0.77"/>
    <x v="1"/>
    <n v="0.8"/>
    <x v="4"/>
    <x v="0"/>
    <x v="19"/>
    <n v="6.6"/>
    <n v="5.28"/>
    <n v="0"/>
  </r>
  <r>
    <n v="235"/>
    <x v="136"/>
    <n v="4.5"/>
    <n v="12"/>
    <n v="2249"/>
    <n v="0"/>
    <n v="1019.6"/>
    <n v="0.8"/>
    <x v="1"/>
    <n v="0.8"/>
    <x v="4"/>
    <x v="0"/>
    <x v="19"/>
    <n v="6"/>
    <n v="4.8000000000000007"/>
    <n v="0"/>
  </r>
  <r>
    <n v="235"/>
    <x v="137"/>
    <n v="3.3"/>
    <n v="13.5"/>
    <n v="2642"/>
    <n v="0"/>
    <n v="1018.3"/>
    <n v="0.76"/>
    <x v="1"/>
    <n v="0.8"/>
    <x v="4"/>
    <x v="0"/>
    <x v="19"/>
    <n v="4.5"/>
    <n v="3.6"/>
    <n v="0"/>
  </r>
  <r>
    <n v="235"/>
    <x v="138"/>
    <n v="3.7"/>
    <n v="14.2"/>
    <n v="2900"/>
    <n v="0"/>
    <n v="1020.8"/>
    <n v="0.72"/>
    <x v="1"/>
    <n v="0.8"/>
    <x v="4"/>
    <x v="0"/>
    <x v="20"/>
    <n v="3.8000000000000007"/>
    <n v="3.0400000000000009"/>
    <n v="0"/>
  </r>
  <r>
    <n v="235"/>
    <x v="139"/>
    <n v="3.6"/>
    <n v="12.7"/>
    <n v="2926"/>
    <n v="0"/>
    <n v="1019"/>
    <n v="0.82"/>
    <x v="1"/>
    <n v="0.8"/>
    <x v="4"/>
    <x v="0"/>
    <x v="20"/>
    <n v="5.3000000000000007"/>
    <n v="4.2400000000000011"/>
    <n v="0"/>
  </r>
  <r>
    <n v="235"/>
    <x v="140"/>
    <n v="4.7"/>
    <n v="11.9"/>
    <n v="2021"/>
    <n v="0"/>
    <n v="1014.8"/>
    <n v="0.73"/>
    <x v="1"/>
    <n v="0.8"/>
    <x v="4"/>
    <x v="0"/>
    <x v="20"/>
    <n v="6.1"/>
    <n v="4.88"/>
    <n v="0"/>
  </r>
  <r>
    <n v="235"/>
    <x v="141"/>
    <n v="6.1"/>
    <n v="11.2"/>
    <n v="2750"/>
    <n v="0.2"/>
    <n v="1015.9"/>
    <n v="0.59"/>
    <x v="1"/>
    <n v="0.8"/>
    <x v="4"/>
    <x v="0"/>
    <x v="20"/>
    <n v="6.8000000000000007"/>
    <n v="5.4400000000000013"/>
    <n v="0"/>
  </r>
  <r>
    <n v="235"/>
    <x v="142"/>
    <n v="5.7"/>
    <n v="10.5"/>
    <n v="2265"/>
    <n v="0.5"/>
    <n v="1016.4"/>
    <n v="0.67"/>
    <x v="1"/>
    <n v="0.8"/>
    <x v="4"/>
    <x v="0"/>
    <x v="20"/>
    <n v="7.5"/>
    <n v="6"/>
    <n v="0"/>
  </r>
  <r>
    <n v="235"/>
    <x v="143"/>
    <n v="6"/>
    <n v="12.8"/>
    <n v="765"/>
    <n v="2"/>
    <n v="1010.3"/>
    <n v="0.89"/>
    <x v="1"/>
    <n v="0.8"/>
    <x v="4"/>
    <x v="0"/>
    <x v="20"/>
    <n v="5.1999999999999993"/>
    <n v="4.1599999999999993"/>
    <n v="0"/>
  </r>
  <r>
    <n v="235"/>
    <x v="144"/>
    <n v="6.5"/>
    <n v="14.2"/>
    <n v="1587"/>
    <n v="3.5"/>
    <n v="1007.8"/>
    <n v="0.87"/>
    <x v="1"/>
    <n v="0.8"/>
    <x v="4"/>
    <x v="0"/>
    <x v="20"/>
    <n v="3.8000000000000007"/>
    <n v="3.0400000000000009"/>
    <n v="0"/>
  </r>
  <r>
    <n v="235"/>
    <x v="145"/>
    <n v="6.8"/>
    <n v="14"/>
    <n v="2494"/>
    <n v="0.5"/>
    <n v="1014"/>
    <n v="0.78"/>
    <x v="1"/>
    <n v="0.8"/>
    <x v="4"/>
    <x v="0"/>
    <x v="21"/>
    <n v="4"/>
    <n v="3.2"/>
    <n v="0"/>
  </r>
  <r>
    <n v="235"/>
    <x v="146"/>
    <n v="9"/>
    <n v="14.2"/>
    <n v="1521"/>
    <n v="11.1"/>
    <n v="1010.2"/>
    <n v="0.88"/>
    <x v="1"/>
    <n v="0.8"/>
    <x v="4"/>
    <x v="0"/>
    <x v="21"/>
    <n v="3.8000000000000007"/>
    <n v="3.0400000000000009"/>
    <n v="0"/>
  </r>
  <r>
    <n v="235"/>
    <x v="147"/>
    <n v="4.9000000000000004"/>
    <n v="13.6"/>
    <n v="2249"/>
    <n v="0.8"/>
    <n v="1014.3"/>
    <n v="0.84"/>
    <x v="1"/>
    <n v="0.8"/>
    <x v="4"/>
    <x v="0"/>
    <x v="21"/>
    <n v="4.4000000000000004"/>
    <n v="3.5200000000000005"/>
    <n v="0"/>
  </r>
  <r>
    <n v="235"/>
    <x v="148"/>
    <n v="6.1"/>
    <n v="13.3"/>
    <n v="664"/>
    <n v="4.0999999999999996"/>
    <n v="1018.1"/>
    <n v="0.93"/>
    <x v="1"/>
    <n v="0.8"/>
    <x v="4"/>
    <x v="0"/>
    <x v="21"/>
    <n v="4.6999999999999993"/>
    <n v="3.76"/>
    <n v="0"/>
  </r>
  <r>
    <n v="235"/>
    <x v="149"/>
    <n v="5.5"/>
    <n v="14.7"/>
    <n v="1894"/>
    <n v="0"/>
    <n v="1018.3"/>
    <n v="0.91"/>
    <x v="1"/>
    <n v="0.8"/>
    <x v="4"/>
    <x v="0"/>
    <x v="21"/>
    <n v="3.3000000000000007"/>
    <n v="2.6400000000000006"/>
    <n v="0"/>
  </r>
  <r>
    <n v="235"/>
    <x v="150"/>
    <n v="2.9"/>
    <n v="16.8"/>
    <n v="2571"/>
    <n v="0"/>
    <n v="1016.2"/>
    <n v="0.83"/>
    <x v="1"/>
    <n v="0.8"/>
    <x v="4"/>
    <x v="0"/>
    <x v="21"/>
    <n v="1.1999999999999993"/>
    <n v="0.95999999999999952"/>
    <n v="0"/>
  </r>
  <r>
    <n v="235"/>
    <x v="151"/>
    <n v="5.2"/>
    <n v="15.1"/>
    <n v="2236"/>
    <n v="0"/>
    <n v="1012.4"/>
    <n v="0.82"/>
    <x v="1"/>
    <n v="0.8"/>
    <x v="5"/>
    <x v="0"/>
    <x v="21"/>
    <n v="2.9000000000000004"/>
    <n v="2.3200000000000003"/>
    <n v="0"/>
  </r>
  <r>
    <n v="235"/>
    <x v="152"/>
    <n v="4.5999999999999996"/>
    <n v="13.9"/>
    <n v="2466"/>
    <n v="0"/>
    <n v="1015"/>
    <n v="0.8"/>
    <x v="1"/>
    <n v="0.8"/>
    <x v="5"/>
    <x v="0"/>
    <x v="22"/>
    <n v="4.0999999999999996"/>
    <n v="3.28"/>
    <n v="0"/>
  </r>
  <r>
    <n v="235"/>
    <x v="153"/>
    <n v="8"/>
    <n v="15.3"/>
    <n v="2060"/>
    <n v="-0.1"/>
    <n v="1008.4"/>
    <n v="0.71"/>
    <x v="1"/>
    <n v="0.8"/>
    <x v="5"/>
    <x v="0"/>
    <x v="22"/>
    <n v="2.6999999999999993"/>
    <n v="2.1599999999999997"/>
    <n v="0"/>
  </r>
  <r>
    <n v="235"/>
    <x v="154"/>
    <n v="6.4"/>
    <n v="14.8"/>
    <n v="2426"/>
    <n v="0.2"/>
    <n v="1005.9"/>
    <n v="0.78"/>
    <x v="1"/>
    <n v="0.8"/>
    <x v="5"/>
    <x v="0"/>
    <x v="22"/>
    <n v="3.1999999999999993"/>
    <n v="2.5599999999999996"/>
    <n v="0"/>
  </r>
  <r>
    <n v="235"/>
    <x v="155"/>
    <n v="6.8"/>
    <n v="14.9"/>
    <n v="1457"/>
    <n v="10.7"/>
    <n v="1004.6"/>
    <n v="0.82"/>
    <x v="1"/>
    <n v="0.8"/>
    <x v="5"/>
    <x v="0"/>
    <x v="22"/>
    <n v="3.0999999999999996"/>
    <n v="2.48"/>
    <n v="0"/>
  </r>
  <r>
    <n v="235"/>
    <x v="156"/>
    <n v="7.3"/>
    <n v="13.9"/>
    <n v="1907"/>
    <n v="2.5"/>
    <n v="1005.6"/>
    <n v="0.84"/>
    <x v="1"/>
    <n v="0.8"/>
    <x v="5"/>
    <x v="0"/>
    <x v="22"/>
    <n v="4.0999999999999996"/>
    <n v="3.28"/>
    <n v="0"/>
  </r>
  <r>
    <n v="235"/>
    <x v="157"/>
    <n v="4.2"/>
    <n v="13.7"/>
    <n v="1501"/>
    <n v="4.8"/>
    <n v="1005.7"/>
    <n v="0.83"/>
    <x v="1"/>
    <n v="0.8"/>
    <x v="5"/>
    <x v="0"/>
    <x v="22"/>
    <n v="4.3000000000000007"/>
    <n v="3.4400000000000008"/>
    <n v="0"/>
  </r>
  <r>
    <n v="235"/>
    <x v="158"/>
    <n v="6.1"/>
    <n v="12.8"/>
    <n v="1719"/>
    <n v="19.899999999999999"/>
    <n v="1012.2"/>
    <n v="0.8"/>
    <x v="1"/>
    <n v="0.8"/>
    <x v="5"/>
    <x v="0"/>
    <x v="22"/>
    <n v="5.1999999999999993"/>
    <n v="4.1599999999999993"/>
    <n v="0"/>
  </r>
  <r>
    <n v="235"/>
    <x v="159"/>
    <n v="5"/>
    <n v="14.4"/>
    <n v="2304"/>
    <n v="0.2"/>
    <n v="1019.9"/>
    <n v="0.8"/>
    <x v="1"/>
    <n v="0.8"/>
    <x v="5"/>
    <x v="0"/>
    <x v="23"/>
    <n v="3.5999999999999996"/>
    <n v="2.88"/>
    <n v="0"/>
  </r>
  <r>
    <n v="235"/>
    <x v="160"/>
    <n v="7.3"/>
    <n v="14.3"/>
    <n v="1469"/>
    <n v="5"/>
    <n v="1015"/>
    <n v="0.82"/>
    <x v="1"/>
    <n v="0.8"/>
    <x v="5"/>
    <x v="0"/>
    <x v="23"/>
    <n v="3.6999999999999993"/>
    <n v="2.9599999999999995"/>
    <n v="0"/>
  </r>
  <r>
    <n v="235"/>
    <x v="161"/>
    <n v="4.3"/>
    <n v="15.2"/>
    <n v="2962"/>
    <n v="0"/>
    <n v="1022.3"/>
    <n v="0.7"/>
    <x v="1"/>
    <n v="0.8"/>
    <x v="5"/>
    <x v="0"/>
    <x v="23"/>
    <n v="2.8000000000000007"/>
    <n v="2.2400000000000007"/>
    <n v="0"/>
  </r>
  <r>
    <n v="235"/>
    <x v="162"/>
    <n v="6.1"/>
    <n v="19.2"/>
    <n v="2952"/>
    <n v="0"/>
    <n v="1017.9"/>
    <n v="0.64"/>
    <x v="1"/>
    <n v="0.8"/>
    <x v="5"/>
    <x v="0"/>
    <x v="23"/>
    <n v="0"/>
    <n v="0"/>
    <n v="1.1999999999999993"/>
  </r>
  <r>
    <n v="235"/>
    <x v="163"/>
    <n v="3.3"/>
    <n v="22.2"/>
    <n v="2807"/>
    <n v="0"/>
    <n v="1018.7"/>
    <n v="0.69"/>
    <x v="1"/>
    <n v="0.8"/>
    <x v="5"/>
    <x v="0"/>
    <x v="23"/>
    <n v="0"/>
    <n v="0"/>
    <n v="4.1999999999999993"/>
  </r>
  <r>
    <n v="235"/>
    <x v="164"/>
    <n v="5.4"/>
    <n v="20.6"/>
    <n v="2227"/>
    <n v="1.7"/>
    <n v="1016.5"/>
    <n v="0.75"/>
    <x v="1"/>
    <n v="0.8"/>
    <x v="5"/>
    <x v="0"/>
    <x v="23"/>
    <n v="0"/>
    <n v="0"/>
    <n v="2.6000000000000014"/>
  </r>
  <r>
    <n v="235"/>
    <x v="165"/>
    <n v="4.8"/>
    <n v="16.3"/>
    <n v="2925"/>
    <n v="0"/>
    <n v="1021"/>
    <n v="0.82"/>
    <x v="1"/>
    <n v="0.8"/>
    <x v="5"/>
    <x v="0"/>
    <x v="23"/>
    <n v="1.6999999999999993"/>
    <n v="1.3599999999999994"/>
    <n v="0"/>
  </r>
  <r>
    <n v="235"/>
    <x v="166"/>
    <n v="3.1"/>
    <n v="15.9"/>
    <n v="2760"/>
    <n v="0"/>
    <n v="1026.5999999999999"/>
    <n v="0.82"/>
    <x v="1"/>
    <n v="0.8"/>
    <x v="5"/>
    <x v="0"/>
    <x v="24"/>
    <n v="2.0999999999999996"/>
    <n v="1.6799999999999997"/>
    <n v="0"/>
  </r>
  <r>
    <n v="235"/>
    <x v="167"/>
    <n v="4.2"/>
    <n v="16.899999999999999"/>
    <n v="2666"/>
    <n v="0"/>
    <n v="1024.8"/>
    <n v="0.8"/>
    <x v="1"/>
    <n v="0.8"/>
    <x v="5"/>
    <x v="0"/>
    <x v="24"/>
    <n v="1.1000000000000014"/>
    <n v="0.88000000000000123"/>
    <n v="0"/>
  </r>
  <r>
    <n v="235"/>
    <x v="168"/>
    <n v="2.8"/>
    <n v="17.3"/>
    <n v="2794"/>
    <n v="0"/>
    <n v="1024"/>
    <n v="0.78"/>
    <x v="1"/>
    <n v="0.8"/>
    <x v="5"/>
    <x v="0"/>
    <x v="24"/>
    <n v="0.69999999999999929"/>
    <n v="0.5599999999999995"/>
    <n v="0"/>
  </r>
  <r>
    <n v="235"/>
    <x v="169"/>
    <n v="3.6"/>
    <n v="17.399999999999999"/>
    <n v="2834"/>
    <n v="0"/>
    <n v="1027.3"/>
    <n v="0.7"/>
    <x v="1"/>
    <n v="0.8"/>
    <x v="5"/>
    <x v="0"/>
    <x v="24"/>
    <n v="0.60000000000000142"/>
    <n v="0.48000000000000115"/>
    <n v="0"/>
  </r>
  <r>
    <n v="235"/>
    <x v="170"/>
    <n v="3.7"/>
    <n v="18.899999999999999"/>
    <n v="2814"/>
    <n v="0"/>
    <n v="1026.2"/>
    <n v="0.65"/>
    <x v="1"/>
    <n v="0.8"/>
    <x v="5"/>
    <x v="0"/>
    <x v="24"/>
    <n v="0"/>
    <n v="0"/>
    <n v="0.89999999999999858"/>
  </r>
  <r>
    <n v="235"/>
    <x v="171"/>
    <n v="3.3"/>
    <n v="23"/>
    <n v="2972"/>
    <n v="0"/>
    <n v="1020.1"/>
    <n v="0.59"/>
    <x v="1"/>
    <n v="0.8"/>
    <x v="5"/>
    <x v="0"/>
    <x v="24"/>
    <n v="0"/>
    <n v="0"/>
    <n v="5"/>
  </r>
  <r>
    <n v="235"/>
    <x v="172"/>
    <n v="6"/>
    <n v="20"/>
    <n v="1726"/>
    <n v="0.6"/>
    <n v="1012.1"/>
    <n v="0.73"/>
    <x v="1"/>
    <n v="0.8"/>
    <x v="5"/>
    <x v="0"/>
    <x v="24"/>
    <n v="0"/>
    <n v="0"/>
    <n v="2"/>
  </r>
  <r>
    <n v="235"/>
    <x v="173"/>
    <n v="8.1"/>
    <n v="16.8"/>
    <n v="2333"/>
    <n v="0.7"/>
    <n v="1010"/>
    <n v="0.71"/>
    <x v="1"/>
    <n v="0.8"/>
    <x v="5"/>
    <x v="0"/>
    <x v="25"/>
    <n v="1.1999999999999993"/>
    <n v="0.95999999999999952"/>
    <n v="0"/>
  </r>
  <r>
    <n v="235"/>
    <x v="174"/>
    <n v="7.6"/>
    <n v="17.2"/>
    <n v="1364"/>
    <n v="0.1"/>
    <n v="1010"/>
    <n v="0.8"/>
    <x v="1"/>
    <n v="0.8"/>
    <x v="5"/>
    <x v="0"/>
    <x v="25"/>
    <n v="0.80000000000000071"/>
    <n v="0.64000000000000057"/>
    <n v="0"/>
  </r>
  <r>
    <n v="235"/>
    <x v="175"/>
    <n v="4"/>
    <n v="18.3"/>
    <n v="1666"/>
    <n v="-0.1"/>
    <n v="1011.6"/>
    <n v="0.85"/>
    <x v="1"/>
    <n v="0.8"/>
    <x v="5"/>
    <x v="0"/>
    <x v="25"/>
    <n v="0"/>
    <n v="0"/>
    <n v="0.30000000000000071"/>
  </r>
  <r>
    <n v="235"/>
    <x v="176"/>
    <n v="5.7"/>
    <n v="18.100000000000001"/>
    <n v="1158"/>
    <n v="6.3"/>
    <n v="1011"/>
    <n v="0.89"/>
    <x v="1"/>
    <n v="0.8"/>
    <x v="5"/>
    <x v="0"/>
    <x v="25"/>
    <n v="0"/>
    <n v="0"/>
    <n v="0.10000000000000142"/>
  </r>
  <r>
    <n v="235"/>
    <x v="177"/>
    <n v="5.3"/>
    <n v="17.100000000000001"/>
    <n v="1756"/>
    <n v="2"/>
    <n v="1020"/>
    <n v="0.78"/>
    <x v="1"/>
    <n v="0.8"/>
    <x v="5"/>
    <x v="0"/>
    <x v="25"/>
    <n v="0.89999999999999858"/>
    <n v="0.71999999999999886"/>
    <n v="0"/>
  </r>
  <r>
    <n v="235"/>
    <x v="178"/>
    <n v="6.8"/>
    <n v="19.399999999999999"/>
    <n v="2043"/>
    <n v="0"/>
    <n v="1021.9"/>
    <n v="0.86"/>
    <x v="1"/>
    <n v="0.8"/>
    <x v="5"/>
    <x v="0"/>
    <x v="25"/>
    <n v="0"/>
    <n v="0"/>
    <n v="1.3999999999999986"/>
  </r>
  <r>
    <n v="235"/>
    <x v="179"/>
    <n v="3.3"/>
    <n v="19.3"/>
    <n v="2768"/>
    <n v="0"/>
    <n v="1024.3"/>
    <n v="0.75"/>
    <x v="1"/>
    <n v="0.8"/>
    <x v="5"/>
    <x v="0"/>
    <x v="25"/>
    <n v="0"/>
    <n v="0"/>
    <n v="1.3000000000000007"/>
  </r>
  <r>
    <n v="235"/>
    <x v="180"/>
    <n v="3.8"/>
    <n v="21.4"/>
    <n v="3042"/>
    <n v="0"/>
    <n v="1020.3"/>
    <n v="0.61"/>
    <x v="1"/>
    <n v="0.8"/>
    <x v="5"/>
    <x v="0"/>
    <x v="26"/>
    <n v="0"/>
    <n v="0"/>
    <n v="3.3999999999999986"/>
  </r>
  <r>
    <n v="235"/>
    <x v="181"/>
    <n v="3.1"/>
    <n v="26.4"/>
    <n v="2812"/>
    <n v="0"/>
    <n v="1014.4"/>
    <n v="0.56000000000000005"/>
    <x v="1"/>
    <n v="0.8"/>
    <x v="6"/>
    <x v="0"/>
    <x v="26"/>
    <n v="0"/>
    <n v="0"/>
    <n v="8.3999999999999986"/>
  </r>
  <r>
    <n v="235"/>
    <x v="182"/>
    <n v="4.4000000000000004"/>
    <n v="19.3"/>
    <n v="1676"/>
    <n v="1.8"/>
    <n v="1015.1"/>
    <n v="0.87"/>
    <x v="1"/>
    <n v="0.8"/>
    <x v="6"/>
    <x v="0"/>
    <x v="26"/>
    <n v="0"/>
    <n v="0"/>
    <n v="1.3000000000000007"/>
  </r>
  <r>
    <n v="235"/>
    <x v="183"/>
    <n v="3.9"/>
    <n v="16.399999999999999"/>
    <n v="2679"/>
    <n v="0"/>
    <n v="1026.0999999999999"/>
    <n v="0.71"/>
    <x v="1"/>
    <n v="0.8"/>
    <x v="6"/>
    <x v="0"/>
    <x v="26"/>
    <n v="1.6000000000000014"/>
    <n v="1.2800000000000011"/>
    <n v="0"/>
  </r>
  <r>
    <n v="235"/>
    <x v="184"/>
    <n v="5.5"/>
    <n v="18.3"/>
    <n v="2754"/>
    <n v="0"/>
    <n v="1024.2"/>
    <n v="0.64"/>
    <x v="1"/>
    <n v="0.8"/>
    <x v="6"/>
    <x v="0"/>
    <x v="26"/>
    <n v="0"/>
    <n v="0"/>
    <n v="0.30000000000000071"/>
  </r>
  <r>
    <n v="235"/>
    <x v="185"/>
    <n v="8.1999999999999993"/>
    <n v="18.600000000000001"/>
    <n v="1860"/>
    <n v="0.6"/>
    <n v="1012.7"/>
    <n v="0.79"/>
    <x v="1"/>
    <n v="0.8"/>
    <x v="6"/>
    <x v="0"/>
    <x v="26"/>
    <n v="0"/>
    <n v="0"/>
    <n v="0.60000000000000142"/>
  </r>
  <r>
    <n v="235"/>
    <x v="186"/>
    <n v="3.9"/>
    <n v="18.100000000000001"/>
    <n v="1526"/>
    <n v="6"/>
    <n v="1005"/>
    <n v="0.82"/>
    <x v="1"/>
    <n v="0.8"/>
    <x v="6"/>
    <x v="0"/>
    <x v="26"/>
    <n v="0"/>
    <n v="0"/>
    <n v="0.10000000000000142"/>
  </r>
  <r>
    <n v="235"/>
    <x v="187"/>
    <n v="5.2"/>
    <n v="15.8"/>
    <n v="1805"/>
    <n v="0.4"/>
    <n v="1006.8"/>
    <n v="0.74"/>
    <x v="1"/>
    <n v="0.8"/>
    <x v="6"/>
    <x v="0"/>
    <x v="27"/>
    <n v="2.1999999999999993"/>
    <n v="1.7599999999999996"/>
    <n v="0"/>
  </r>
  <r>
    <n v="235"/>
    <x v="188"/>
    <n v="4.8"/>
    <n v="15.6"/>
    <n v="1360"/>
    <n v="6"/>
    <n v="1013.9"/>
    <n v="0.79"/>
    <x v="1"/>
    <n v="0.8"/>
    <x v="6"/>
    <x v="0"/>
    <x v="27"/>
    <n v="2.4000000000000004"/>
    <n v="1.9200000000000004"/>
    <n v="0"/>
  </r>
  <r>
    <n v="235"/>
    <x v="189"/>
    <n v="3.2"/>
    <n v="17.2"/>
    <n v="2749"/>
    <n v="0"/>
    <n v="1020.9"/>
    <n v="0.72"/>
    <x v="1"/>
    <n v="0.8"/>
    <x v="6"/>
    <x v="0"/>
    <x v="27"/>
    <n v="0.80000000000000071"/>
    <n v="0.64000000000000057"/>
    <n v="0"/>
  </r>
  <r>
    <n v="235"/>
    <x v="190"/>
    <n v="2.2999999999999998"/>
    <n v="18"/>
    <n v="2692"/>
    <n v="0"/>
    <n v="1022.6"/>
    <n v="0.8"/>
    <x v="1"/>
    <n v="0.8"/>
    <x v="6"/>
    <x v="0"/>
    <x v="27"/>
    <n v="0"/>
    <n v="0"/>
    <n v="0"/>
  </r>
  <r>
    <n v="235"/>
    <x v="191"/>
    <n v="2.9"/>
    <n v="18.8"/>
    <n v="2133"/>
    <n v="0"/>
    <n v="1020.6"/>
    <n v="0.81"/>
    <x v="1"/>
    <n v="0.8"/>
    <x v="6"/>
    <x v="0"/>
    <x v="27"/>
    <n v="0"/>
    <n v="0"/>
    <n v="0.80000000000000071"/>
  </r>
  <r>
    <n v="235"/>
    <x v="192"/>
    <n v="4.0999999999999996"/>
    <n v="19.399999999999999"/>
    <n v="2849"/>
    <n v="0"/>
    <n v="1015.4"/>
    <n v="0.79"/>
    <x v="1"/>
    <n v="0.8"/>
    <x v="6"/>
    <x v="0"/>
    <x v="27"/>
    <n v="0"/>
    <n v="0"/>
    <n v="1.3999999999999986"/>
  </r>
  <r>
    <n v="235"/>
    <x v="193"/>
    <n v="3.9"/>
    <n v="20"/>
    <n v="2685"/>
    <n v="0"/>
    <n v="1011.8"/>
    <n v="0.78"/>
    <x v="1"/>
    <n v="0.8"/>
    <x v="6"/>
    <x v="0"/>
    <x v="27"/>
    <n v="0"/>
    <n v="0"/>
    <n v="2"/>
  </r>
  <r>
    <n v="235"/>
    <x v="194"/>
    <n v="4"/>
    <n v="19.5"/>
    <n v="1682"/>
    <n v="-0.1"/>
    <n v="1013.4"/>
    <n v="0.77"/>
    <x v="1"/>
    <n v="0.8"/>
    <x v="6"/>
    <x v="0"/>
    <x v="28"/>
    <n v="0"/>
    <n v="0"/>
    <n v="1.5"/>
  </r>
  <r>
    <n v="235"/>
    <x v="195"/>
    <n v="6.4"/>
    <n v="19"/>
    <n v="2704"/>
    <n v="0.3"/>
    <n v="1015.1"/>
    <n v="0.69"/>
    <x v="1"/>
    <n v="0.8"/>
    <x v="6"/>
    <x v="0"/>
    <x v="28"/>
    <n v="0"/>
    <n v="0"/>
    <n v="1"/>
  </r>
  <r>
    <n v="235"/>
    <x v="196"/>
    <n v="4.0999999999999996"/>
    <n v="17.399999999999999"/>
    <n v="2144"/>
    <n v="12.7"/>
    <n v="1013.2"/>
    <n v="0.82"/>
    <x v="1"/>
    <n v="0.8"/>
    <x v="6"/>
    <x v="0"/>
    <x v="28"/>
    <n v="0.60000000000000142"/>
    <n v="0.48000000000000115"/>
    <n v="0"/>
  </r>
  <r>
    <n v="235"/>
    <x v="197"/>
    <n v="3.3"/>
    <n v="17.899999999999999"/>
    <n v="2155"/>
    <n v="0"/>
    <n v="1017.3"/>
    <n v="0.81"/>
    <x v="1"/>
    <n v="0.8"/>
    <x v="6"/>
    <x v="0"/>
    <x v="28"/>
    <n v="0.10000000000000142"/>
    <n v="8.000000000000114E-2"/>
    <n v="0"/>
  </r>
  <r>
    <n v="235"/>
    <x v="198"/>
    <n v="2.8"/>
    <n v="20"/>
    <n v="2363"/>
    <n v="0"/>
    <n v="1014.2"/>
    <n v="0.74"/>
    <x v="1"/>
    <n v="0.8"/>
    <x v="6"/>
    <x v="0"/>
    <x v="28"/>
    <n v="0"/>
    <n v="0"/>
    <n v="2"/>
  </r>
  <r>
    <n v="235"/>
    <x v="199"/>
    <n v="4.4000000000000004"/>
    <n v="22.5"/>
    <n v="2011"/>
    <n v="-0.1"/>
    <n v="1007.3"/>
    <n v="0.78"/>
    <x v="1"/>
    <n v="0.8"/>
    <x v="6"/>
    <x v="0"/>
    <x v="28"/>
    <n v="0"/>
    <n v="0"/>
    <n v="4.5"/>
  </r>
  <r>
    <n v="235"/>
    <x v="200"/>
    <n v="3.2"/>
    <n v="19.899999999999999"/>
    <n v="1223"/>
    <n v="6.4"/>
    <n v="1003.4"/>
    <n v="0.86"/>
    <x v="1"/>
    <n v="0.8"/>
    <x v="6"/>
    <x v="0"/>
    <x v="28"/>
    <n v="0"/>
    <n v="0"/>
    <n v="1.8999999999999986"/>
  </r>
  <r>
    <n v="235"/>
    <x v="201"/>
    <n v="3.5"/>
    <n v="19"/>
    <n v="1507"/>
    <n v="2.6"/>
    <n v="1002.3"/>
    <n v="0.83"/>
    <x v="1"/>
    <n v="0.8"/>
    <x v="6"/>
    <x v="0"/>
    <x v="29"/>
    <n v="0"/>
    <n v="0"/>
    <n v="1"/>
  </r>
  <r>
    <n v="235"/>
    <x v="202"/>
    <n v="4.8"/>
    <n v="18.7"/>
    <n v="2089"/>
    <n v="0.8"/>
    <n v="1007.6"/>
    <n v="0.84"/>
    <x v="1"/>
    <n v="0.8"/>
    <x v="6"/>
    <x v="0"/>
    <x v="29"/>
    <n v="0"/>
    <n v="0"/>
    <n v="0.69999999999999929"/>
  </r>
  <r>
    <n v="235"/>
    <x v="203"/>
    <n v="3.6"/>
    <n v="19.100000000000001"/>
    <n v="2232"/>
    <n v="0"/>
    <n v="1011.4"/>
    <n v="0.82"/>
    <x v="1"/>
    <n v="0.8"/>
    <x v="6"/>
    <x v="0"/>
    <x v="29"/>
    <n v="0"/>
    <n v="0"/>
    <n v="1.1000000000000014"/>
  </r>
  <r>
    <n v="235"/>
    <x v="204"/>
    <n v="3.5"/>
    <n v="19.399999999999999"/>
    <n v="2047"/>
    <n v="-0.1"/>
    <n v="1014.3"/>
    <n v="0.83"/>
    <x v="1"/>
    <n v="0.8"/>
    <x v="6"/>
    <x v="0"/>
    <x v="29"/>
    <n v="0"/>
    <n v="0"/>
    <n v="1.3999999999999986"/>
  </r>
  <r>
    <n v="235"/>
    <x v="205"/>
    <n v="3"/>
    <n v="18.5"/>
    <n v="1676"/>
    <n v="0.1"/>
    <n v="1017.5"/>
    <n v="0.83"/>
    <x v="1"/>
    <n v="0.8"/>
    <x v="6"/>
    <x v="0"/>
    <x v="29"/>
    <n v="0"/>
    <n v="0"/>
    <n v="0.5"/>
  </r>
  <r>
    <n v="235"/>
    <x v="206"/>
    <n v="3.4"/>
    <n v="18.899999999999999"/>
    <n v="1272"/>
    <n v="0.1"/>
    <n v="1015.2"/>
    <n v="0.84"/>
    <x v="1"/>
    <n v="0.8"/>
    <x v="6"/>
    <x v="0"/>
    <x v="29"/>
    <n v="0"/>
    <n v="0"/>
    <n v="0.89999999999999858"/>
  </r>
  <r>
    <n v="235"/>
    <x v="207"/>
    <n v="4"/>
    <n v="18.5"/>
    <n v="2275"/>
    <n v="4.7"/>
    <n v="1014.6"/>
    <n v="0.72"/>
    <x v="1"/>
    <n v="0.8"/>
    <x v="6"/>
    <x v="0"/>
    <x v="29"/>
    <n v="0"/>
    <n v="0"/>
    <n v="0.5"/>
  </r>
  <r>
    <n v="235"/>
    <x v="208"/>
    <n v="5"/>
    <n v="18.2"/>
    <n v="2234"/>
    <n v="1.4"/>
    <n v="1016.9"/>
    <n v="0.74"/>
    <x v="1"/>
    <n v="0.8"/>
    <x v="6"/>
    <x v="0"/>
    <x v="30"/>
    <n v="0"/>
    <n v="0"/>
    <n v="0.19999999999999929"/>
  </r>
  <r>
    <n v="235"/>
    <x v="209"/>
    <n v="4.2"/>
    <n v="18"/>
    <n v="2338"/>
    <n v="-0.1"/>
    <n v="1016.8"/>
    <n v="0.66"/>
    <x v="1"/>
    <n v="0.8"/>
    <x v="6"/>
    <x v="0"/>
    <x v="30"/>
    <n v="0"/>
    <n v="0"/>
    <n v="0"/>
  </r>
  <r>
    <n v="235"/>
    <x v="210"/>
    <n v="5.7"/>
    <n v="17.899999999999999"/>
    <n v="1959"/>
    <n v="0.1"/>
    <n v="1015.4"/>
    <n v="0.69"/>
    <x v="1"/>
    <n v="0.8"/>
    <x v="6"/>
    <x v="0"/>
    <x v="30"/>
    <n v="0.10000000000000142"/>
    <n v="8.000000000000114E-2"/>
    <n v="0"/>
  </r>
  <r>
    <n v="235"/>
    <x v="211"/>
    <n v="4.8"/>
    <n v="18.399999999999999"/>
    <n v="1685"/>
    <n v="-0.1"/>
    <n v="1013"/>
    <n v="0.77"/>
    <x v="1"/>
    <n v="0.8"/>
    <x v="6"/>
    <x v="0"/>
    <x v="30"/>
    <n v="0"/>
    <n v="0"/>
    <n v="0.39999999999999858"/>
  </r>
  <r>
    <n v="235"/>
    <x v="212"/>
    <n v="5.3"/>
    <n v="17.399999999999999"/>
    <n v="1569"/>
    <n v="12.6"/>
    <n v="1010.8"/>
    <n v="0.82"/>
    <x v="1"/>
    <n v="0.8"/>
    <x v="7"/>
    <x v="0"/>
    <x v="30"/>
    <n v="0.60000000000000142"/>
    <n v="0.48000000000000115"/>
    <n v="0"/>
  </r>
  <r>
    <n v="235"/>
    <x v="213"/>
    <n v="5.2"/>
    <n v="16.899999999999999"/>
    <n v="1186"/>
    <n v="12.3"/>
    <n v="1013.6"/>
    <n v="0.78"/>
    <x v="1"/>
    <n v="0.8"/>
    <x v="7"/>
    <x v="0"/>
    <x v="30"/>
    <n v="1.1000000000000014"/>
    <n v="0.88000000000000123"/>
    <n v="0"/>
  </r>
  <r>
    <n v="235"/>
    <x v="214"/>
    <n v="6"/>
    <n v="18.100000000000001"/>
    <n v="1826"/>
    <n v="2.8"/>
    <n v="1015.4"/>
    <n v="0.78"/>
    <x v="1"/>
    <n v="0.8"/>
    <x v="7"/>
    <x v="0"/>
    <x v="30"/>
    <n v="0"/>
    <n v="0"/>
    <n v="0.10000000000000142"/>
  </r>
  <r>
    <n v="235"/>
    <x v="215"/>
    <n v="6.1"/>
    <n v="18.600000000000001"/>
    <n v="1221"/>
    <n v="6.2"/>
    <n v="1013.4"/>
    <n v="0.83"/>
    <x v="1"/>
    <n v="0.8"/>
    <x v="7"/>
    <x v="0"/>
    <x v="31"/>
    <n v="0"/>
    <n v="0"/>
    <n v="0.60000000000000142"/>
  </r>
  <r>
    <n v="235"/>
    <x v="216"/>
    <n v="7.8"/>
    <n v="17.100000000000001"/>
    <n v="1976"/>
    <n v="2.5"/>
    <n v="1017.8"/>
    <n v="0.68"/>
    <x v="1"/>
    <n v="0.8"/>
    <x v="7"/>
    <x v="0"/>
    <x v="31"/>
    <n v="0.89999999999999858"/>
    <n v="0.71999999999999886"/>
    <n v="0"/>
  </r>
  <r>
    <n v="235"/>
    <x v="217"/>
    <n v="4.8"/>
    <n v="16.899999999999999"/>
    <n v="2156"/>
    <n v="-0.1"/>
    <n v="1022.1"/>
    <n v="0.69"/>
    <x v="1"/>
    <n v="0.8"/>
    <x v="7"/>
    <x v="0"/>
    <x v="31"/>
    <n v="1.1000000000000014"/>
    <n v="0.88000000000000123"/>
    <n v="0"/>
  </r>
  <r>
    <n v="235"/>
    <x v="218"/>
    <n v="5.5"/>
    <n v="18.2"/>
    <n v="1793"/>
    <n v="0"/>
    <n v="1015.2"/>
    <n v="0.71"/>
    <x v="1"/>
    <n v="0.8"/>
    <x v="7"/>
    <x v="0"/>
    <x v="31"/>
    <n v="0"/>
    <n v="0"/>
    <n v="0.19999999999999929"/>
  </r>
  <r>
    <n v="235"/>
    <x v="219"/>
    <n v="3.4"/>
    <n v="18.7"/>
    <n v="2330"/>
    <n v="0"/>
    <n v="1017.6"/>
    <n v="0.76"/>
    <x v="1"/>
    <n v="0.8"/>
    <x v="7"/>
    <x v="0"/>
    <x v="31"/>
    <n v="0"/>
    <n v="0"/>
    <n v="0.69999999999999929"/>
  </r>
  <r>
    <n v="235"/>
    <x v="220"/>
    <n v="4.0999999999999996"/>
    <n v="17.899999999999999"/>
    <n v="2186"/>
    <n v="0"/>
    <n v="1020.4"/>
    <n v="0.8"/>
    <x v="1"/>
    <n v="0.8"/>
    <x v="7"/>
    <x v="0"/>
    <x v="31"/>
    <n v="0.10000000000000142"/>
    <n v="8.000000000000114E-2"/>
    <n v="0"/>
  </r>
  <r>
    <n v="235"/>
    <x v="221"/>
    <n v="2.6"/>
    <n v="18.5"/>
    <n v="2540"/>
    <n v="0"/>
    <n v="1027.2"/>
    <n v="0.67"/>
    <x v="1"/>
    <n v="0.8"/>
    <x v="7"/>
    <x v="0"/>
    <x v="31"/>
    <n v="0"/>
    <n v="0"/>
    <n v="0.5"/>
  </r>
  <r>
    <n v="235"/>
    <x v="222"/>
    <n v="2.6"/>
    <n v="19.600000000000001"/>
    <n v="2394"/>
    <n v="0"/>
    <n v="1023.9"/>
    <n v="0.7"/>
    <x v="1"/>
    <n v="0.8"/>
    <x v="7"/>
    <x v="0"/>
    <x v="32"/>
    <n v="0"/>
    <n v="0"/>
    <n v="1.6000000000000014"/>
  </r>
  <r>
    <n v="235"/>
    <x v="223"/>
    <n v="3.5"/>
    <n v="21.2"/>
    <n v="1819"/>
    <n v="0"/>
    <n v="1016.4"/>
    <n v="0.79"/>
    <x v="1"/>
    <n v="0.8"/>
    <x v="7"/>
    <x v="0"/>
    <x v="32"/>
    <n v="0"/>
    <n v="0"/>
    <n v="3.1999999999999993"/>
  </r>
  <r>
    <n v="235"/>
    <x v="224"/>
    <n v="2.4"/>
    <n v="21.7"/>
    <n v="2029"/>
    <n v="0"/>
    <n v="1015"/>
    <n v="0.83"/>
    <x v="1"/>
    <n v="0.8"/>
    <x v="7"/>
    <x v="0"/>
    <x v="32"/>
    <n v="0"/>
    <n v="0"/>
    <n v="3.6999999999999993"/>
  </r>
  <r>
    <n v="235"/>
    <x v="225"/>
    <n v="3.2"/>
    <n v="21.6"/>
    <n v="2056"/>
    <n v="-0.1"/>
    <n v="1018.4"/>
    <n v="0.82"/>
    <x v="1"/>
    <n v="0.8"/>
    <x v="7"/>
    <x v="0"/>
    <x v="32"/>
    <n v="0"/>
    <n v="0"/>
    <n v="3.6000000000000014"/>
  </r>
  <r>
    <n v="235"/>
    <x v="226"/>
    <n v="3.5"/>
    <n v="20.100000000000001"/>
    <n v="2023"/>
    <n v="0"/>
    <n v="1023.7"/>
    <n v="0.84"/>
    <x v="1"/>
    <n v="0.8"/>
    <x v="7"/>
    <x v="0"/>
    <x v="32"/>
    <n v="0"/>
    <n v="0"/>
    <n v="2.1000000000000014"/>
  </r>
  <r>
    <n v="235"/>
    <x v="227"/>
    <n v="3.9"/>
    <n v="17.600000000000001"/>
    <n v="1422"/>
    <n v="0"/>
    <n v="1026.2"/>
    <n v="0.71"/>
    <x v="1"/>
    <n v="0.8"/>
    <x v="7"/>
    <x v="0"/>
    <x v="32"/>
    <n v="0.39999999999999858"/>
    <n v="0.3199999999999989"/>
    <n v="0"/>
  </r>
  <r>
    <n v="235"/>
    <x v="228"/>
    <n v="3"/>
    <n v="17"/>
    <n v="893"/>
    <n v="0.1"/>
    <n v="1023.4"/>
    <n v="0.82"/>
    <x v="1"/>
    <n v="0.8"/>
    <x v="7"/>
    <x v="0"/>
    <x v="32"/>
    <n v="1"/>
    <n v="0.8"/>
    <n v="0"/>
  </r>
  <r>
    <n v="235"/>
    <x v="229"/>
    <n v="3.7"/>
    <n v="19"/>
    <n v="1929"/>
    <n v="0"/>
    <n v="1021.2"/>
    <n v="0.73"/>
    <x v="1"/>
    <n v="0.8"/>
    <x v="7"/>
    <x v="0"/>
    <x v="33"/>
    <n v="0"/>
    <n v="0"/>
    <n v="1"/>
  </r>
  <r>
    <n v="235"/>
    <x v="230"/>
    <n v="5.2"/>
    <n v="18.8"/>
    <n v="2246"/>
    <n v="0"/>
    <n v="1016.5"/>
    <n v="0.76"/>
    <x v="1"/>
    <n v="0.8"/>
    <x v="7"/>
    <x v="0"/>
    <x v="33"/>
    <n v="0"/>
    <n v="0"/>
    <n v="0.80000000000000071"/>
  </r>
  <r>
    <n v="235"/>
    <x v="231"/>
    <n v="4.9000000000000004"/>
    <n v="18.3"/>
    <n v="2084"/>
    <n v="0"/>
    <n v="1014.3"/>
    <n v="0.66"/>
    <x v="1"/>
    <n v="0.8"/>
    <x v="7"/>
    <x v="0"/>
    <x v="33"/>
    <n v="0"/>
    <n v="0"/>
    <n v="0.30000000000000071"/>
  </r>
  <r>
    <n v="235"/>
    <x v="232"/>
    <n v="4.2"/>
    <n v="16.7"/>
    <n v="1658"/>
    <n v="1.1000000000000001"/>
    <n v="1015.9"/>
    <n v="0.65"/>
    <x v="1"/>
    <n v="0.8"/>
    <x v="7"/>
    <x v="0"/>
    <x v="33"/>
    <n v="1.3000000000000007"/>
    <n v="1.0400000000000007"/>
    <n v="0"/>
  </r>
  <r>
    <n v="235"/>
    <x v="233"/>
    <n v="2.9"/>
    <n v="15.4"/>
    <n v="875"/>
    <n v="4.5999999999999996"/>
    <n v="1018.9"/>
    <n v="0.72"/>
    <x v="1"/>
    <n v="0.8"/>
    <x v="7"/>
    <x v="0"/>
    <x v="33"/>
    <n v="2.5999999999999996"/>
    <n v="2.0799999999999996"/>
    <n v="0"/>
  </r>
  <r>
    <n v="235"/>
    <x v="234"/>
    <n v="3"/>
    <n v="15"/>
    <n v="1579"/>
    <n v="-0.1"/>
    <n v="1020"/>
    <n v="0.66"/>
    <x v="1"/>
    <n v="0.8"/>
    <x v="7"/>
    <x v="0"/>
    <x v="33"/>
    <n v="3"/>
    <n v="2.4000000000000004"/>
    <n v="0"/>
  </r>
  <r>
    <n v="235"/>
    <x v="235"/>
    <n v="2.9"/>
    <n v="15.5"/>
    <n v="2017"/>
    <n v="0"/>
    <n v="1021.1"/>
    <n v="0.72"/>
    <x v="1"/>
    <n v="0.8"/>
    <x v="7"/>
    <x v="0"/>
    <x v="33"/>
    <n v="2.5"/>
    <n v="2"/>
    <n v="0"/>
  </r>
  <r>
    <n v="235"/>
    <x v="236"/>
    <n v="3.2"/>
    <n v="17.399999999999999"/>
    <n v="1889"/>
    <n v="0"/>
    <n v="1017.8"/>
    <n v="0.74"/>
    <x v="1"/>
    <n v="0.8"/>
    <x v="7"/>
    <x v="0"/>
    <x v="34"/>
    <n v="0.60000000000000142"/>
    <n v="0.48000000000000115"/>
    <n v="0"/>
  </r>
  <r>
    <n v="235"/>
    <x v="237"/>
    <n v="4.4000000000000004"/>
    <n v="20"/>
    <n v="1546"/>
    <n v="0"/>
    <n v="1008.7"/>
    <n v="0.67"/>
    <x v="1"/>
    <n v="0.8"/>
    <x v="7"/>
    <x v="0"/>
    <x v="34"/>
    <n v="0"/>
    <n v="0"/>
    <n v="2"/>
  </r>
  <r>
    <n v="235"/>
    <x v="238"/>
    <n v="4.5"/>
    <n v="19.2"/>
    <n v="1570"/>
    <n v="0"/>
    <n v="1006.6"/>
    <n v="0.75"/>
    <x v="1"/>
    <n v="0.8"/>
    <x v="7"/>
    <x v="0"/>
    <x v="34"/>
    <n v="0"/>
    <n v="0"/>
    <n v="1.1999999999999993"/>
  </r>
  <r>
    <n v="235"/>
    <x v="239"/>
    <n v="3.1"/>
    <n v="17.600000000000001"/>
    <n v="947"/>
    <n v="4.4000000000000004"/>
    <n v="1002.6"/>
    <n v="0.82"/>
    <x v="1"/>
    <n v="0.8"/>
    <x v="7"/>
    <x v="0"/>
    <x v="34"/>
    <n v="0.39999999999999858"/>
    <n v="0.3199999999999989"/>
    <n v="0"/>
  </r>
  <r>
    <n v="235"/>
    <x v="240"/>
    <n v="5.5"/>
    <n v="17.399999999999999"/>
    <n v="1465"/>
    <n v="0.3"/>
    <n v="999"/>
    <n v="0.75"/>
    <x v="1"/>
    <n v="0.8"/>
    <x v="7"/>
    <x v="0"/>
    <x v="34"/>
    <n v="0.60000000000000142"/>
    <n v="0.48000000000000115"/>
    <n v="0"/>
  </r>
  <r>
    <n v="235"/>
    <x v="241"/>
    <n v="5.5"/>
    <n v="18.3"/>
    <n v="1954"/>
    <n v="3.1"/>
    <n v="1004.3"/>
    <n v="0.75"/>
    <x v="1"/>
    <n v="0.8"/>
    <x v="7"/>
    <x v="0"/>
    <x v="34"/>
    <n v="0"/>
    <n v="0"/>
    <n v="0.30000000000000071"/>
  </r>
  <r>
    <n v="235"/>
    <x v="242"/>
    <n v="4.7"/>
    <n v="18.2"/>
    <n v="1279"/>
    <n v="0.5"/>
    <n v="1005.9"/>
    <n v="0.8"/>
    <x v="1"/>
    <n v="0.8"/>
    <x v="7"/>
    <x v="0"/>
    <x v="34"/>
    <n v="0"/>
    <n v="0"/>
    <n v="0.19999999999999929"/>
  </r>
  <r>
    <n v="235"/>
    <x v="243"/>
    <n v="4.7"/>
    <n v="17.899999999999999"/>
    <n v="1585"/>
    <n v="0.2"/>
    <n v="1005.6"/>
    <n v="0.77"/>
    <x v="1"/>
    <n v="0.8"/>
    <x v="8"/>
    <x v="0"/>
    <x v="35"/>
    <n v="0.10000000000000142"/>
    <n v="8.000000000000114E-2"/>
    <n v="0"/>
  </r>
  <r>
    <n v="235"/>
    <x v="244"/>
    <n v="5"/>
    <n v="16.8"/>
    <n v="1425"/>
    <n v="9.6999999999999993"/>
    <n v="1005.9"/>
    <n v="0.79"/>
    <x v="1"/>
    <n v="0.8"/>
    <x v="8"/>
    <x v="0"/>
    <x v="35"/>
    <n v="1.1999999999999993"/>
    <n v="0.95999999999999952"/>
    <n v="0"/>
  </r>
  <r>
    <n v="235"/>
    <x v="245"/>
    <n v="8.9"/>
    <n v="18.5"/>
    <n v="673"/>
    <n v="10.6"/>
    <n v="1001"/>
    <n v="0.82"/>
    <x v="1"/>
    <n v="0.8"/>
    <x v="8"/>
    <x v="0"/>
    <x v="35"/>
    <n v="0"/>
    <n v="0"/>
    <n v="0.5"/>
  </r>
  <r>
    <n v="235"/>
    <x v="246"/>
    <n v="6.4"/>
    <n v="18.399999999999999"/>
    <n v="1294"/>
    <n v="4.5999999999999996"/>
    <n v="1008.1"/>
    <n v="0.75"/>
    <x v="1"/>
    <n v="0.8"/>
    <x v="8"/>
    <x v="0"/>
    <x v="35"/>
    <n v="0"/>
    <n v="0"/>
    <n v="0.39999999999999858"/>
  </r>
  <r>
    <n v="235"/>
    <x v="247"/>
    <n v="4.2"/>
    <n v="16.600000000000001"/>
    <n v="1796"/>
    <n v="-0.1"/>
    <n v="1018.9"/>
    <n v="0.76"/>
    <x v="1"/>
    <n v="0.8"/>
    <x v="8"/>
    <x v="0"/>
    <x v="35"/>
    <n v="1.3999999999999986"/>
    <n v="1.119999999999999"/>
    <n v="0"/>
  </r>
  <r>
    <n v="235"/>
    <x v="248"/>
    <n v="3.4"/>
    <n v="17.399999999999999"/>
    <n v="1723"/>
    <n v="0"/>
    <n v="1022.2"/>
    <n v="0.72"/>
    <x v="1"/>
    <n v="0.8"/>
    <x v="8"/>
    <x v="0"/>
    <x v="35"/>
    <n v="0.60000000000000142"/>
    <n v="0.48000000000000115"/>
    <n v="0"/>
  </r>
  <r>
    <n v="235"/>
    <x v="249"/>
    <n v="5.5"/>
    <n v="20.6"/>
    <n v="1945"/>
    <n v="0"/>
    <n v="1014.1"/>
    <n v="0.6"/>
    <x v="1"/>
    <n v="0.8"/>
    <x v="8"/>
    <x v="0"/>
    <x v="35"/>
    <n v="0"/>
    <n v="0"/>
    <n v="2.6000000000000014"/>
  </r>
  <r>
    <n v="235"/>
    <x v="250"/>
    <n v="3"/>
    <n v="17.5"/>
    <n v="1431"/>
    <n v="0.5"/>
    <n v="1016"/>
    <n v="0.83"/>
    <x v="1"/>
    <n v="0.8"/>
    <x v="8"/>
    <x v="0"/>
    <x v="36"/>
    <n v="0.5"/>
    <n v="0.4"/>
    <n v="0"/>
  </r>
  <r>
    <n v="235"/>
    <x v="251"/>
    <n v="2"/>
    <n v="13.4"/>
    <n v="268"/>
    <n v="5.2"/>
    <n v="1016.1"/>
    <n v="0.86"/>
    <x v="1"/>
    <n v="0.8"/>
    <x v="8"/>
    <x v="0"/>
    <x v="36"/>
    <n v="4.5999999999999996"/>
    <n v="3.6799999999999997"/>
    <n v="0"/>
  </r>
  <r>
    <n v="235"/>
    <x v="252"/>
    <n v="4"/>
    <n v="15.1"/>
    <n v="1324"/>
    <n v="-0.1"/>
    <n v="1006.6"/>
    <n v="0.77"/>
    <x v="1"/>
    <n v="0.8"/>
    <x v="8"/>
    <x v="0"/>
    <x v="36"/>
    <n v="2.9000000000000004"/>
    <n v="2.3200000000000003"/>
    <n v="0"/>
  </r>
  <r>
    <n v="235"/>
    <x v="253"/>
    <n v="7.9"/>
    <n v="16.7"/>
    <n v="1446"/>
    <n v="3.4"/>
    <n v="1002.2"/>
    <n v="0.7"/>
    <x v="1"/>
    <n v="0.8"/>
    <x v="8"/>
    <x v="0"/>
    <x v="36"/>
    <n v="1.3000000000000007"/>
    <n v="1.0400000000000007"/>
    <n v="0"/>
  </r>
  <r>
    <n v="235"/>
    <x v="254"/>
    <n v="8"/>
    <n v="15"/>
    <n v="1345"/>
    <n v="13.4"/>
    <n v="1009.9"/>
    <n v="0.72"/>
    <x v="1"/>
    <n v="0.8"/>
    <x v="8"/>
    <x v="0"/>
    <x v="36"/>
    <n v="3"/>
    <n v="2.4000000000000004"/>
    <n v="0"/>
  </r>
  <r>
    <n v="235"/>
    <x v="255"/>
    <n v="6.1"/>
    <n v="14"/>
    <n v="919"/>
    <n v="26"/>
    <n v="1009.7"/>
    <n v="0.83"/>
    <x v="1"/>
    <n v="0.8"/>
    <x v="8"/>
    <x v="0"/>
    <x v="36"/>
    <n v="4"/>
    <n v="3.2"/>
    <n v="0"/>
  </r>
  <r>
    <n v="235"/>
    <x v="256"/>
    <n v="5.2"/>
    <n v="15.3"/>
    <n v="1525"/>
    <n v="7.7"/>
    <n v="1009.4"/>
    <n v="0.75"/>
    <x v="1"/>
    <n v="0.8"/>
    <x v="8"/>
    <x v="0"/>
    <x v="36"/>
    <n v="2.6999999999999993"/>
    <n v="2.1599999999999997"/>
    <n v="0"/>
  </r>
  <r>
    <n v="235"/>
    <x v="257"/>
    <n v="13.5"/>
    <n v="17.3"/>
    <n v="1215"/>
    <n v="1.9"/>
    <n v="1001.6"/>
    <n v="0.7"/>
    <x v="1"/>
    <n v="0.8"/>
    <x v="8"/>
    <x v="0"/>
    <x v="37"/>
    <n v="0.69999999999999929"/>
    <n v="0.5599999999999995"/>
    <n v="0"/>
  </r>
  <r>
    <n v="235"/>
    <x v="258"/>
    <n v="10"/>
    <n v="15.6"/>
    <n v="912"/>
    <n v="5.4"/>
    <n v="1011.5"/>
    <n v="0.75"/>
    <x v="1"/>
    <n v="0.8"/>
    <x v="8"/>
    <x v="0"/>
    <x v="37"/>
    <n v="2.4000000000000004"/>
    <n v="1.9200000000000004"/>
    <n v="0"/>
  </r>
  <r>
    <n v="235"/>
    <x v="259"/>
    <n v="7.6"/>
    <n v="16.2"/>
    <n v="427"/>
    <n v="8.1"/>
    <n v="1016.1"/>
    <n v="0.82"/>
    <x v="1"/>
    <n v="0.8"/>
    <x v="8"/>
    <x v="0"/>
    <x v="37"/>
    <n v="1.8000000000000007"/>
    <n v="1.4400000000000006"/>
    <n v="0"/>
  </r>
  <r>
    <n v="235"/>
    <x v="260"/>
    <n v="7.8"/>
    <n v="18.399999999999999"/>
    <n v="661"/>
    <n v="0.2"/>
    <n v="1018"/>
    <n v="0.89"/>
    <x v="1"/>
    <n v="0.8"/>
    <x v="8"/>
    <x v="0"/>
    <x v="37"/>
    <n v="0"/>
    <n v="0"/>
    <n v="0.39999999999999858"/>
  </r>
  <r>
    <n v="235"/>
    <x v="261"/>
    <n v="5.0999999999999996"/>
    <n v="19.7"/>
    <n v="1605"/>
    <n v="0"/>
    <n v="1018.6"/>
    <n v="0.78"/>
    <x v="1"/>
    <n v="0.8"/>
    <x v="8"/>
    <x v="0"/>
    <x v="37"/>
    <n v="0"/>
    <n v="0"/>
    <n v="1.6999999999999993"/>
  </r>
  <r>
    <n v="235"/>
    <x v="262"/>
    <n v="5.9"/>
    <n v="19"/>
    <n v="625"/>
    <n v="3.2"/>
    <n v="1010"/>
    <n v="0.81"/>
    <x v="1"/>
    <n v="0.8"/>
    <x v="8"/>
    <x v="0"/>
    <x v="37"/>
    <n v="0"/>
    <n v="0"/>
    <n v="1"/>
  </r>
  <r>
    <n v="235"/>
    <x v="263"/>
    <n v="7.3"/>
    <n v="14.5"/>
    <n v="1008"/>
    <n v="0.1"/>
    <n v="1013.6"/>
    <n v="0.7"/>
    <x v="1"/>
    <n v="0.8"/>
    <x v="8"/>
    <x v="0"/>
    <x v="37"/>
    <n v="3.5"/>
    <n v="2.8000000000000003"/>
    <n v="0"/>
  </r>
  <r>
    <n v="235"/>
    <x v="264"/>
    <n v="4"/>
    <n v="13.2"/>
    <n v="1316"/>
    <n v="0.3"/>
    <n v="1024.0999999999999"/>
    <n v="0.63"/>
    <x v="1"/>
    <n v="0.8"/>
    <x v="8"/>
    <x v="0"/>
    <x v="38"/>
    <n v="4.8000000000000007"/>
    <n v="3.8400000000000007"/>
    <n v="0"/>
  </r>
  <r>
    <n v="235"/>
    <x v="265"/>
    <n v="4.4000000000000004"/>
    <n v="14.1"/>
    <n v="1395"/>
    <n v="0.3"/>
    <n v="1026.5"/>
    <n v="0.73"/>
    <x v="1"/>
    <n v="0.8"/>
    <x v="8"/>
    <x v="0"/>
    <x v="38"/>
    <n v="3.9000000000000004"/>
    <n v="3.1200000000000006"/>
    <n v="0"/>
  </r>
  <r>
    <n v="235"/>
    <x v="266"/>
    <n v="7.7"/>
    <n v="13.7"/>
    <n v="1557"/>
    <n v="0"/>
    <n v="1027.5"/>
    <n v="0.66"/>
    <x v="1"/>
    <n v="0.8"/>
    <x v="8"/>
    <x v="0"/>
    <x v="38"/>
    <n v="4.3000000000000007"/>
    <n v="3.4400000000000008"/>
    <n v="0"/>
  </r>
  <r>
    <n v="235"/>
    <x v="267"/>
    <n v="8.3000000000000007"/>
    <n v="13.4"/>
    <n v="1275"/>
    <n v="0"/>
    <n v="1025.5999999999999"/>
    <n v="0.64"/>
    <x v="1"/>
    <n v="0.8"/>
    <x v="8"/>
    <x v="0"/>
    <x v="38"/>
    <n v="4.5999999999999996"/>
    <n v="3.6799999999999997"/>
    <n v="0"/>
  </r>
  <r>
    <n v="235"/>
    <x v="268"/>
    <n v="4.9000000000000004"/>
    <n v="12.6"/>
    <n v="976"/>
    <n v="0"/>
    <n v="1023.4"/>
    <n v="0.73"/>
    <x v="1"/>
    <n v="0.8"/>
    <x v="8"/>
    <x v="0"/>
    <x v="38"/>
    <n v="5.4"/>
    <n v="4.32"/>
    <n v="0"/>
  </r>
  <r>
    <n v="235"/>
    <x v="269"/>
    <n v="2.9"/>
    <n v="12.8"/>
    <n v="742"/>
    <n v="0"/>
    <n v="1021.9"/>
    <n v="0.86"/>
    <x v="1"/>
    <n v="0.8"/>
    <x v="8"/>
    <x v="0"/>
    <x v="38"/>
    <n v="5.1999999999999993"/>
    <n v="4.1599999999999993"/>
    <n v="0"/>
  </r>
  <r>
    <n v="235"/>
    <x v="270"/>
    <n v="1.9"/>
    <n v="13.2"/>
    <n v="1279"/>
    <n v="0"/>
    <n v="1022.4"/>
    <n v="0.86"/>
    <x v="1"/>
    <n v="0.8"/>
    <x v="8"/>
    <x v="0"/>
    <x v="38"/>
    <n v="4.8000000000000007"/>
    <n v="3.8400000000000007"/>
    <n v="0"/>
  </r>
  <r>
    <n v="235"/>
    <x v="271"/>
    <n v="1.9"/>
    <n v="12.9"/>
    <n v="1153"/>
    <n v="0"/>
    <n v="1023.1"/>
    <n v="0.86"/>
    <x v="1"/>
    <n v="0.8"/>
    <x v="8"/>
    <x v="0"/>
    <x v="39"/>
    <n v="5.0999999999999996"/>
    <n v="4.08"/>
    <n v="0"/>
  </r>
  <r>
    <n v="235"/>
    <x v="272"/>
    <n v="2.1"/>
    <n v="13.8"/>
    <n v="1368"/>
    <n v="0"/>
    <n v="1025.5999999999999"/>
    <n v="0.83"/>
    <x v="1"/>
    <n v="0.8"/>
    <x v="8"/>
    <x v="0"/>
    <x v="39"/>
    <n v="4.1999999999999993"/>
    <n v="3.3599999999999994"/>
    <n v="0"/>
  </r>
  <r>
    <n v="235"/>
    <x v="273"/>
    <n v="3"/>
    <n v="12.7"/>
    <n v="1318"/>
    <n v="0"/>
    <n v="1028.9000000000001"/>
    <n v="0.71"/>
    <x v="1"/>
    <n v="1"/>
    <x v="9"/>
    <x v="0"/>
    <x v="39"/>
    <n v="5.3000000000000007"/>
    <n v="5.3000000000000007"/>
    <n v="0"/>
  </r>
  <r>
    <n v="235"/>
    <x v="274"/>
    <n v="4.0999999999999996"/>
    <n v="12.8"/>
    <n v="741"/>
    <n v="0.1"/>
    <n v="1025.0999999999999"/>
    <n v="0.72"/>
    <x v="1"/>
    <n v="1"/>
    <x v="9"/>
    <x v="0"/>
    <x v="39"/>
    <n v="5.1999999999999993"/>
    <n v="5.1999999999999993"/>
    <n v="0"/>
  </r>
  <r>
    <n v="235"/>
    <x v="275"/>
    <n v="8"/>
    <n v="11.7"/>
    <n v="404"/>
    <n v="12.1"/>
    <n v="1011.6"/>
    <n v="0.81"/>
    <x v="1"/>
    <n v="1"/>
    <x v="9"/>
    <x v="0"/>
    <x v="39"/>
    <n v="6.3000000000000007"/>
    <n v="6.3000000000000007"/>
    <n v="0"/>
  </r>
  <r>
    <n v="235"/>
    <x v="276"/>
    <n v="12.6"/>
    <n v="13.8"/>
    <n v="772"/>
    <n v="18.600000000000001"/>
    <n v="994.5"/>
    <n v="0.75"/>
    <x v="1"/>
    <n v="1"/>
    <x v="9"/>
    <x v="0"/>
    <x v="39"/>
    <n v="4.1999999999999993"/>
    <n v="4.1999999999999993"/>
    <n v="0"/>
  </r>
  <r>
    <n v="235"/>
    <x v="277"/>
    <n v="8.6999999999999993"/>
    <n v="13.2"/>
    <n v="432"/>
    <n v="3.3"/>
    <n v="1008.8"/>
    <n v="0.68"/>
    <x v="1"/>
    <n v="1"/>
    <x v="9"/>
    <x v="0"/>
    <x v="39"/>
    <n v="4.8000000000000007"/>
    <n v="4.8000000000000007"/>
    <n v="0"/>
  </r>
  <r>
    <n v="235"/>
    <x v="278"/>
    <n v="4.5999999999999996"/>
    <n v="14.5"/>
    <n v="295"/>
    <n v="1.6"/>
    <n v="1020.9"/>
    <n v="0.86"/>
    <x v="1"/>
    <n v="1"/>
    <x v="9"/>
    <x v="0"/>
    <x v="40"/>
    <n v="3.5"/>
    <n v="3.5"/>
    <n v="0"/>
  </r>
  <r>
    <n v="235"/>
    <x v="279"/>
    <n v="4.5999999999999996"/>
    <n v="15.1"/>
    <n v="600"/>
    <n v="0"/>
    <n v="1022.7"/>
    <n v="0.87"/>
    <x v="1"/>
    <n v="1"/>
    <x v="9"/>
    <x v="0"/>
    <x v="40"/>
    <n v="2.9000000000000004"/>
    <n v="2.9000000000000004"/>
    <n v="0"/>
  </r>
  <r>
    <n v="235"/>
    <x v="280"/>
    <n v="2.6"/>
    <n v="14.3"/>
    <n v="392"/>
    <n v="2.4"/>
    <n v="1021.8"/>
    <n v="0.85"/>
    <x v="1"/>
    <n v="1"/>
    <x v="9"/>
    <x v="0"/>
    <x v="40"/>
    <n v="3.6999999999999993"/>
    <n v="3.6999999999999993"/>
    <n v="0"/>
  </r>
  <r>
    <n v="235"/>
    <x v="281"/>
    <n v="3.8"/>
    <n v="13.9"/>
    <n v="666"/>
    <n v="0"/>
    <n v="1025.4000000000001"/>
    <n v="0.79"/>
    <x v="1"/>
    <n v="1"/>
    <x v="9"/>
    <x v="0"/>
    <x v="40"/>
    <n v="4.0999999999999996"/>
    <n v="4.0999999999999996"/>
    <n v="0"/>
  </r>
  <r>
    <n v="235"/>
    <x v="282"/>
    <n v="3.5"/>
    <n v="14.9"/>
    <n v="833"/>
    <n v="0"/>
    <n v="1031.7"/>
    <n v="0.84"/>
    <x v="1"/>
    <n v="1"/>
    <x v="9"/>
    <x v="0"/>
    <x v="40"/>
    <n v="3.0999999999999996"/>
    <n v="3.0999999999999996"/>
    <n v="0"/>
  </r>
  <r>
    <n v="235"/>
    <x v="283"/>
    <n v="1.8"/>
    <n v="14.5"/>
    <n v="328"/>
    <n v="0"/>
    <n v="1033.2"/>
    <n v="0.8"/>
    <x v="1"/>
    <n v="1"/>
    <x v="9"/>
    <x v="0"/>
    <x v="40"/>
    <n v="3.5"/>
    <n v="3.5"/>
    <n v="0"/>
  </r>
  <r>
    <n v="235"/>
    <x v="284"/>
    <n v="2.7"/>
    <n v="14.5"/>
    <n v="460"/>
    <n v="-0.1"/>
    <n v="1030.7"/>
    <n v="0.87"/>
    <x v="1"/>
    <n v="1"/>
    <x v="9"/>
    <x v="0"/>
    <x v="40"/>
    <n v="3.5"/>
    <n v="3.5"/>
    <n v="0"/>
  </r>
  <r>
    <n v="235"/>
    <x v="285"/>
    <n v="2.2999999999999998"/>
    <n v="13.5"/>
    <n v="556"/>
    <n v="0.2"/>
    <n v="1028.9000000000001"/>
    <n v="0.88"/>
    <x v="1"/>
    <n v="1"/>
    <x v="9"/>
    <x v="0"/>
    <x v="41"/>
    <n v="4.5"/>
    <n v="4.5"/>
    <n v="0"/>
  </r>
  <r>
    <n v="235"/>
    <x v="286"/>
    <n v="2.5"/>
    <n v="13.5"/>
    <n v="749"/>
    <n v="1"/>
    <n v="1027.4000000000001"/>
    <n v="0.89"/>
    <x v="1"/>
    <n v="1"/>
    <x v="9"/>
    <x v="0"/>
    <x v="41"/>
    <n v="4.5"/>
    <n v="4.5"/>
    <n v="0"/>
  </r>
  <r>
    <n v="235"/>
    <x v="287"/>
    <n v="2.5"/>
    <n v="12.7"/>
    <n v="531"/>
    <n v="1.3"/>
    <n v="1027.4000000000001"/>
    <n v="0.89"/>
    <x v="1"/>
    <n v="1"/>
    <x v="9"/>
    <x v="0"/>
    <x v="41"/>
    <n v="5.3000000000000007"/>
    <n v="5.3000000000000007"/>
    <n v="0"/>
  </r>
  <r>
    <n v="235"/>
    <x v="288"/>
    <n v="3.2"/>
    <n v="13.5"/>
    <n v="468"/>
    <n v="0.2"/>
    <n v="1025.7"/>
    <n v="0.81"/>
    <x v="1"/>
    <n v="1"/>
    <x v="9"/>
    <x v="0"/>
    <x v="41"/>
    <n v="4.5"/>
    <n v="4.5"/>
    <n v="0"/>
  </r>
  <r>
    <n v="235"/>
    <x v="289"/>
    <n v="3"/>
    <n v="12.6"/>
    <n v="525"/>
    <n v="0.8"/>
    <n v="1025"/>
    <n v="0.79"/>
    <x v="1"/>
    <n v="1"/>
    <x v="9"/>
    <x v="0"/>
    <x v="41"/>
    <n v="5.4"/>
    <n v="5.4"/>
    <n v="0"/>
  </r>
  <r>
    <n v="235"/>
    <x v="290"/>
    <n v="3.3"/>
    <n v="10.5"/>
    <n v="611"/>
    <n v="0"/>
    <n v="1025.5"/>
    <n v="0.71"/>
    <x v="1"/>
    <n v="1"/>
    <x v="9"/>
    <x v="0"/>
    <x v="41"/>
    <n v="7.5"/>
    <n v="7.5"/>
    <n v="0"/>
  </r>
  <r>
    <n v="235"/>
    <x v="291"/>
    <n v="5"/>
    <n v="10.4"/>
    <n v="627"/>
    <n v="-0.1"/>
    <n v="1009.9"/>
    <n v="0.79"/>
    <x v="1"/>
    <n v="1"/>
    <x v="9"/>
    <x v="0"/>
    <x v="41"/>
    <n v="7.6"/>
    <n v="7.6"/>
    <n v="0"/>
  </r>
  <r>
    <n v="235"/>
    <x v="292"/>
    <n v="6"/>
    <n v="14.1"/>
    <n v="540"/>
    <n v="6"/>
    <n v="993.9"/>
    <n v="0.87"/>
    <x v="1"/>
    <n v="1"/>
    <x v="9"/>
    <x v="0"/>
    <x v="42"/>
    <n v="3.9000000000000004"/>
    <n v="3.9000000000000004"/>
    <n v="0"/>
  </r>
  <r>
    <n v="235"/>
    <x v="293"/>
    <n v="7.1"/>
    <n v="14.1"/>
    <n v="467"/>
    <n v="15.9"/>
    <n v="990.1"/>
    <n v="0.86"/>
    <x v="1"/>
    <n v="1"/>
    <x v="9"/>
    <x v="0"/>
    <x v="42"/>
    <n v="3.9000000000000004"/>
    <n v="3.9000000000000004"/>
    <n v="0"/>
  </r>
  <r>
    <n v="235"/>
    <x v="294"/>
    <n v="4.9000000000000004"/>
    <n v="13"/>
    <n v="745"/>
    <n v="0.1"/>
    <n v="995.3"/>
    <n v="0.8"/>
    <x v="1"/>
    <n v="1"/>
    <x v="9"/>
    <x v="0"/>
    <x v="42"/>
    <n v="5"/>
    <n v="5"/>
    <n v="0"/>
  </r>
  <r>
    <n v="235"/>
    <x v="295"/>
    <n v="9.3000000000000007"/>
    <n v="12.2"/>
    <n v="410"/>
    <n v="20.5"/>
    <n v="978.9"/>
    <n v="0.84"/>
    <x v="1"/>
    <n v="1"/>
    <x v="9"/>
    <x v="0"/>
    <x v="42"/>
    <n v="5.8000000000000007"/>
    <n v="5.8000000000000007"/>
    <n v="0"/>
  </r>
  <r>
    <n v="235"/>
    <x v="296"/>
    <n v="12.8"/>
    <n v="11.4"/>
    <n v="491"/>
    <n v="1.4"/>
    <n v="992.9"/>
    <n v="0.7"/>
    <x v="1"/>
    <n v="1"/>
    <x v="9"/>
    <x v="0"/>
    <x v="42"/>
    <n v="6.6"/>
    <n v="6.6"/>
    <n v="0"/>
  </r>
  <r>
    <n v="235"/>
    <x v="297"/>
    <n v="9.4"/>
    <n v="10.5"/>
    <n v="450"/>
    <n v="6.9"/>
    <n v="994.9"/>
    <n v="0.77"/>
    <x v="1"/>
    <n v="1"/>
    <x v="9"/>
    <x v="0"/>
    <x v="42"/>
    <n v="7.5"/>
    <n v="7.5"/>
    <n v="0"/>
  </r>
  <r>
    <n v="235"/>
    <x v="298"/>
    <n v="11.3"/>
    <n v="10.199999999999999"/>
    <n v="569"/>
    <n v="12.7"/>
    <n v="998.8"/>
    <n v="0.75"/>
    <x v="1"/>
    <n v="1"/>
    <x v="9"/>
    <x v="0"/>
    <x v="42"/>
    <n v="7.8000000000000007"/>
    <n v="7.8000000000000007"/>
    <n v="0"/>
  </r>
  <r>
    <n v="235"/>
    <x v="299"/>
    <n v="8.5"/>
    <n v="10.6"/>
    <n v="476"/>
    <n v="6.7"/>
    <n v="998.6"/>
    <n v="0.74"/>
    <x v="1"/>
    <n v="1"/>
    <x v="9"/>
    <x v="0"/>
    <x v="43"/>
    <n v="7.4"/>
    <n v="7.4"/>
    <n v="0"/>
  </r>
  <r>
    <n v="235"/>
    <x v="300"/>
    <n v="9.6999999999999993"/>
    <n v="12.5"/>
    <n v="560"/>
    <n v="3.4"/>
    <n v="1002.5"/>
    <n v="0.74"/>
    <x v="1"/>
    <n v="1"/>
    <x v="9"/>
    <x v="0"/>
    <x v="43"/>
    <n v="5.5"/>
    <n v="5.5"/>
    <n v="0"/>
  </r>
  <r>
    <n v="235"/>
    <x v="301"/>
    <n v="6.4"/>
    <n v="11.8"/>
    <n v="233"/>
    <n v="14.4"/>
    <n v="999.8"/>
    <n v="0.87"/>
    <x v="1"/>
    <n v="1"/>
    <x v="9"/>
    <x v="0"/>
    <x v="43"/>
    <n v="6.1999999999999993"/>
    <n v="6.1999999999999993"/>
    <n v="0"/>
  </r>
  <r>
    <n v="235"/>
    <x v="302"/>
    <n v="5.5"/>
    <n v="10.4"/>
    <n v="542"/>
    <n v="0.3"/>
    <n v="1006.3"/>
    <n v="0.77"/>
    <x v="1"/>
    <n v="1"/>
    <x v="9"/>
    <x v="0"/>
    <x v="43"/>
    <n v="7.6"/>
    <n v="7.6"/>
    <n v="0"/>
  </r>
  <r>
    <n v="235"/>
    <x v="303"/>
    <n v="5.7"/>
    <n v="10.6"/>
    <n v="419"/>
    <n v="-0.1"/>
    <n v="1007.7"/>
    <n v="0.84"/>
    <x v="1"/>
    <n v="1"/>
    <x v="9"/>
    <x v="0"/>
    <x v="43"/>
    <n v="7.4"/>
    <n v="7.4"/>
    <n v="0"/>
  </r>
  <r>
    <n v="235"/>
    <x v="304"/>
    <n v="6.6"/>
    <n v="12.2"/>
    <n v="182"/>
    <n v="11.8"/>
    <n v="1004.3"/>
    <n v="0.89"/>
    <x v="1"/>
    <n v="1.1000000000000001"/>
    <x v="10"/>
    <x v="0"/>
    <x v="43"/>
    <n v="5.8000000000000007"/>
    <n v="6.3800000000000017"/>
    <n v="0"/>
  </r>
  <r>
    <n v="235"/>
    <x v="305"/>
    <n v="5.6"/>
    <n v="11"/>
    <n v="480"/>
    <n v="5.4"/>
    <n v="1007.8"/>
    <n v="0.82"/>
    <x v="1"/>
    <n v="1.1000000000000001"/>
    <x v="10"/>
    <x v="0"/>
    <x v="43"/>
    <n v="7"/>
    <n v="7.7000000000000011"/>
    <n v="0"/>
  </r>
  <r>
    <n v="235"/>
    <x v="306"/>
    <n v="9.3000000000000007"/>
    <n v="12.2"/>
    <n v="168"/>
    <n v="0.2"/>
    <n v="1013"/>
    <n v="0.83"/>
    <x v="1"/>
    <n v="1.1000000000000001"/>
    <x v="10"/>
    <x v="0"/>
    <x v="44"/>
    <n v="5.8000000000000007"/>
    <n v="6.3800000000000017"/>
    <n v="0"/>
  </r>
  <r>
    <n v="235"/>
    <x v="307"/>
    <n v="8.1"/>
    <n v="13.8"/>
    <n v="481"/>
    <n v="0"/>
    <n v="1014.2"/>
    <n v="0.78"/>
    <x v="1"/>
    <n v="1.1000000000000001"/>
    <x v="10"/>
    <x v="0"/>
    <x v="44"/>
    <n v="4.1999999999999993"/>
    <n v="4.6199999999999992"/>
    <n v="0"/>
  </r>
  <r>
    <n v="235"/>
    <x v="308"/>
    <n v="5.3"/>
    <n v="13.5"/>
    <n v="483"/>
    <n v="0"/>
    <n v="1012.1"/>
    <n v="0.73"/>
    <x v="1"/>
    <n v="1.1000000000000001"/>
    <x v="10"/>
    <x v="0"/>
    <x v="44"/>
    <n v="4.5"/>
    <n v="4.95"/>
    <n v="0"/>
  </r>
  <r>
    <n v="235"/>
    <x v="309"/>
    <n v="3"/>
    <n v="10.6"/>
    <n v="415"/>
    <n v="0"/>
    <n v="1008.3"/>
    <n v="0.79"/>
    <x v="1"/>
    <n v="1.1000000000000001"/>
    <x v="10"/>
    <x v="0"/>
    <x v="44"/>
    <n v="7.4"/>
    <n v="8.14"/>
    <n v="0"/>
  </r>
  <r>
    <n v="235"/>
    <x v="310"/>
    <n v="2.4"/>
    <n v="10"/>
    <n v="346"/>
    <n v="0"/>
    <n v="1009.1"/>
    <n v="0.98"/>
    <x v="1"/>
    <n v="1.1000000000000001"/>
    <x v="10"/>
    <x v="0"/>
    <x v="44"/>
    <n v="8"/>
    <n v="8.8000000000000007"/>
    <n v="0"/>
  </r>
  <r>
    <n v="235"/>
    <x v="311"/>
    <n v="1.6"/>
    <n v="9.9"/>
    <n v="342"/>
    <n v="-0.1"/>
    <n v="1013.2"/>
    <n v="0.95"/>
    <x v="1"/>
    <n v="1.1000000000000001"/>
    <x v="10"/>
    <x v="0"/>
    <x v="44"/>
    <n v="8.1"/>
    <n v="8.91"/>
    <n v="0"/>
  </r>
  <r>
    <n v="235"/>
    <x v="312"/>
    <n v="3.2"/>
    <n v="11"/>
    <n v="605"/>
    <n v="-0.1"/>
    <n v="1015.7"/>
    <n v="0.88"/>
    <x v="1"/>
    <n v="1.1000000000000001"/>
    <x v="10"/>
    <x v="0"/>
    <x v="44"/>
    <n v="7"/>
    <n v="7.7000000000000011"/>
    <n v="0"/>
  </r>
  <r>
    <n v="235"/>
    <x v="313"/>
    <n v="6"/>
    <n v="9.6"/>
    <n v="313"/>
    <n v="1.9"/>
    <n v="1009.9"/>
    <n v="0.89"/>
    <x v="1"/>
    <n v="1.1000000000000001"/>
    <x v="10"/>
    <x v="0"/>
    <x v="45"/>
    <n v="8.4"/>
    <n v="9.240000000000002"/>
    <n v="0"/>
  </r>
  <r>
    <n v="235"/>
    <x v="314"/>
    <n v="6.5"/>
    <n v="11.3"/>
    <n v="362"/>
    <n v="-0.1"/>
    <n v="1009.1"/>
    <n v="0.85"/>
    <x v="1"/>
    <n v="1.1000000000000001"/>
    <x v="10"/>
    <x v="0"/>
    <x v="45"/>
    <n v="6.6999999999999993"/>
    <n v="7.37"/>
    <n v="0"/>
  </r>
  <r>
    <n v="235"/>
    <x v="315"/>
    <n v="6"/>
    <n v="11.9"/>
    <n v="272"/>
    <n v="0"/>
    <n v="1006.5"/>
    <n v="0.79"/>
    <x v="1"/>
    <n v="1.1000000000000001"/>
    <x v="10"/>
    <x v="0"/>
    <x v="45"/>
    <n v="6.1"/>
    <n v="6.71"/>
    <n v="0"/>
  </r>
  <r>
    <n v="235"/>
    <x v="316"/>
    <n v="4.9000000000000004"/>
    <n v="12.3"/>
    <n v="433"/>
    <n v="3.1"/>
    <n v="1007.4"/>
    <n v="0.91"/>
    <x v="1"/>
    <n v="1.1000000000000001"/>
    <x v="10"/>
    <x v="0"/>
    <x v="45"/>
    <n v="5.6999999999999993"/>
    <n v="6.27"/>
    <n v="0"/>
  </r>
  <r>
    <n v="235"/>
    <x v="317"/>
    <n v="9.6"/>
    <n v="9.1"/>
    <n v="33"/>
    <n v="39.5"/>
    <n v="1007.9"/>
    <n v="0.94"/>
    <x v="1"/>
    <n v="1.1000000000000001"/>
    <x v="10"/>
    <x v="0"/>
    <x v="45"/>
    <n v="8.9"/>
    <n v="9.7900000000000009"/>
    <n v="0"/>
  </r>
  <r>
    <n v="235"/>
    <x v="318"/>
    <n v="8.1"/>
    <n v="7.3"/>
    <n v="137"/>
    <n v="2.2000000000000002"/>
    <n v="1010.2"/>
    <n v="0.9"/>
    <x v="1"/>
    <n v="1.1000000000000001"/>
    <x v="10"/>
    <x v="0"/>
    <x v="45"/>
    <n v="10.7"/>
    <n v="11.77"/>
    <n v="0"/>
  </r>
  <r>
    <n v="235"/>
    <x v="319"/>
    <n v="4.5"/>
    <n v="7.9"/>
    <n v="400"/>
    <n v="0.7"/>
    <n v="1009.9"/>
    <n v="0.78"/>
    <x v="1"/>
    <n v="1.1000000000000001"/>
    <x v="10"/>
    <x v="0"/>
    <x v="45"/>
    <n v="10.1"/>
    <n v="11.110000000000001"/>
    <n v="0"/>
  </r>
  <r>
    <n v="235"/>
    <x v="320"/>
    <n v="4.9000000000000004"/>
    <n v="7.2"/>
    <n v="419"/>
    <n v="3.2"/>
    <n v="1015.6"/>
    <n v="0.7"/>
    <x v="1"/>
    <n v="1.1000000000000001"/>
    <x v="10"/>
    <x v="0"/>
    <x v="46"/>
    <n v="10.8"/>
    <n v="11.880000000000003"/>
    <n v="0"/>
  </r>
  <r>
    <n v="235"/>
    <x v="321"/>
    <n v="5.8"/>
    <n v="6.1"/>
    <n v="249"/>
    <n v="6.8"/>
    <n v="1013"/>
    <n v="0.77"/>
    <x v="1"/>
    <n v="1.1000000000000001"/>
    <x v="10"/>
    <x v="0"/>
    <x v="46"/>
    <n v="11.9"/>
    <n v="13.090000000000002"/>
    <n v="0"/>
  </r>
  <r>
    <n v="235"/>
    <x v="322"/>
    <n v="4"/>
    <n v="5.4"/>
    <n v="100"/>
    <n v="8.4"/>
    <n v="1002.5"/>
    <n v="0.84"/>
    <x v="1"/>
    <n v="1.1000000000000001"/>
    <x v="10"/>
    <x v="0"/>
    <x v="46"/>
    <n v="12.6"/>
    <n v="13.860000000000001"/>
    <n v="0"/>
  </r>
  <r>
    <n v="235"/>
    <x v="323"/>
    <n v="3.1"/>
    <n v="2.7"/>
    <n v="250"/>
    <n v="9"/>
    <n v="1009.5"/>
    <n v="0.89"/>
    <x v="1"/>
    <n v="1.1000000000000001"/>
    <x v="10"/>
    <x v="0"/>
    <x v="46"/>
    <n v="15.3"/>
    <n v="16.830000000000002"/>
    <n v="0"/>
  </r>
  <r>
    <n v="235"/>
    <x v="324"/>
    <n v="2.8"/>
    <n v="2.8"/>
    <n v="426"/>
    <n v="5.6"/>
    <n v="1023.4"/>
    <n v="0.89"/>
    <x v="1"/>
    <n v="1.1000000000000001"/>
    <x v="10"/>
    <x v="0"/>
    <x v="46"/>
    <n v="15.2"/>
    <n v="16.72"/>
    <n v="0"/>
  </r>
  <r>
    <n v="235"/>
    <x v="325"/>
    <n v="7.5"/>
    <n v="4.5"/>
    <n v="289"/>
    <n v="-0.1"/>
    <n v="1019.8"/>
    <n v="0.69"/>
    <x v="1"/>
    <n v="1.1000000000000001"/>
    <x v="10"/>
    <x v="0"/>
    <x v="46"/>
    <n v="13.5"/>
    <n v="14.850000000000001"/>
    <n v="0"/>
  </r>
  <r>
    <n v="235"/>
    <x v="326"/>
    <n v="8.5"/>
    <n v="3.1"/>
    <n v="76"/>
    <n v="6"/>
    <n v="1000.8"/>
    <n v="0.89"/>
    <x v="1"/>
    <n v="1.1000000000000001"/>
    <x v="10"/>
    <x v="0"/>
    <x v="46"/>
    <n v="14.9"/>
    <n v="16.39"/>
    <n v="0"/>
  </r>
  <r>
    <n v="235"/>
    <x v="327"/>
    <n v="4.5"/>
    <n v="5.3"/>
    <n v="384"/>
    <n v="0"/>
    <n v="993"/>
    <n v="0.87"/>
    <x v="1"/>
    <n v="1.1000000000000001"/>
    <x v="10"/>
    <x v="0"/>
    <x v="47"/>
    <n v="12.7"/>
    <n v="13.97"/>
    <n v="0"/>
  </r>
  <r>
    <n v="235"/>
    <x v="328"/>
    <n v="4"/>
    <n v="5.7"/>
    <n v="272"/>
    <n v="3.6"/>
    <n v="1007.2"/>
    <n v="0.85"/>
    <x v="1"/>
    <n v="1.1000000000000001"/>
    <x v="10"/>
    <x v="0"/>
    <x v="47"/>
    <n v="12.3"/>
    <n v="13.530000000000001"/>
    <n v="0"/>
  </r>
  <r>
    <n v="235"/>
    <x v="329"/>
    <n v="2.8"/>
    <n v="3.9"/>
    <n v="315"/>
    <n v="0.1"/>
    <n v="1019.6"/>
    <n v="0.94"/>
    <x v="1"/>
    <n v="1.1000000000000001"/>
    <x v="10"/>
    <x v="0"/>
    <x v="47"/>
    <n v="14.1"/>
    <n v="15.510000000000002"/>
    <n v="0"/>
  </r>
  <r>
    <n v="235"/>
    <x v="330"/>
    <n v="9.5"/>
    <n v="8.1999999999999993"/>
    <n v="65"/>
    <n v="0.2"/>
    <n v="1013.3"/>
    <n v="0.94"/>
    <x v="1"/>
    <n v="1.1000000000000001"/>
    <x v="10"/>
    <x v="0"/>
    <x v="47"/>
    <n v="9.8000000000000007"/>
    <n v="10.780000000000001"/>
    <n v="0"/>
  </r>
  <r>
    <n v="235"/>
    <x v="331"/>
    <n v="8.1"/>
    <n v="10.3"/>
    <n v="258"/>
    <n v="0.1"/>
    <n v="1010.2"/>
    <n v="0.91"/>
    <x v="1"/>
    <n v="1.1000000000000001"/>
    <x v="10"/>
    <x v="0"/>
    <x v="47"/>
    <n v="7.6999999999999993"/>
    <n v="8.4700000000000006"/>
    <n v="0"/>
  </r>
  <r>
    <n v="235"/>
    <x v="332"/>
    <n v="7.1"/>
    <n v="9.3000000000000007"/>
    <n v="172"/>
    <n v="0.2"/>
    <n v="1004.5"/>
    <n v="0.88"/>
    <x v="1"/>
    <n v="1.1000000000000001"/>
    <x v="10"/>
    <x v="0"/>
    <x v="47"/>
    <n v="8.6999999999999993"/>
    <n v="9.57"/>
    <n v="0"/>
  </r>
  <r>
    <n v="235"/>
    <x v="333"/>
    <n v="7.5"/>
    <n v="7.6"/>
    <n v="207"/>
    <n v="1.2"/>
    <n v="1008.4"/>
    <n v="0.77"/>
    <x v="1"/>
    <n v="1.1000000000000001"/>
    <x v="10"/>
    <x v="0"/>
    <x v="47"/>
    <n v="10.4"/>
    <n v="11.440000000000001"/>
    <n v="0"/>
  </r>
  <r>
    <n v="235"/>
    <x v="334"/>
    <n v="8.8000000000000007"/>
    <n v="6.3"/>
    <n v="136"/>
    <n v="2.9"/>
    <n v="1007.8"/>
    <n v="0.84"/>
    <x v="1"/>
    <n v="1.1000000000000001"/>
    <x v="11"/>
    <x v="0"/>
    <x v="48"/>
    <n v="11.7"/>
    <n v="12.870000000000001"/>
    <n v="0"/>
  </r>
  <r>
    <n v="235"/>
    <x v="335"/>
    <n v="5.8"/>
    <n v="7.1"/>
    <n v="105"/>
    <n v="0.9"/>
    <n v="1006.1"/>
    <n v="0.82"/>
    <x v="1"/>
    <n v="1.1000000000000001"/>
    <x v="11"/>
    <x v="0"/>
    <x v="48"/>
    <n v="10.9"/>
    <n v="11.990000000000002"/>
    <n v="0"/>
  </r>
  <r>
    <n v="235"/>
    <x v="336"/>
    <n v="3.5"/>
    <n v="6.2"/>
    <n v="255"/>
    <n v="0"/>
    <n v="1010"/>
    <n v="0.91"/>
    <x v="1"/>
    <n v="1.1000000000000001"/>
    <x v="11"/>
    <x v="0"/>
    <x v="48"/>
    <n v="11.8"/>
    <n v="12.980000000000002"/>
    <n v="0"/>
  </r>
  <r>
    <n v="235"/>
    <x v="337"/>
    <n v="4.5999999999999996"/>
    <n v="6"/>
    <n v="324"/>
    <n v="0.2"/>
    <n v="1004.7"/>
    <n v="0.88"/>
    <x v="1"/>
    <n v="1.1000000000000001"/>
    <x v="11"/>
    <x v="0"/>
    <x v="48"/>
    <n v="12"/>
    <n v="13.200000000000001"/>
    <n v="0"/>
  </r>
  <r>
    <n v="235"/>
    <x v="338"/>
    <n v="4.5999999999999996"/>
    <n v="4.3"/>
    <n v="126"/>
    <n v="0"/>
    <n v="1007.5"/>
    <n v="0.94"/>
    <x v="1"/>
    <n v="1.1000000000000001"/>
    <x v="11"/>
    <x v="0"/>
    <x v="48"/>
    <n v="13.7"/>
    <n v="15.07"/>
    <n v="0"/>
  </r>
  <r>
    <n v="235"/>
    <x v="339"/>
    <n v="7.9"/>
    <n v="8"/>
    <n v="105"/>
    <n v="8.8000000000000007"/>
    <n v="998.6"/>
    <n v="0.92"/>
    <x v="1"/>
    <n v="1.1000000000000001"/>
    <x v="11"/>
    <x v="0"/>
    <x v="48"/>
    <n v="10"/>
    <n v="11"/>
    <n v="0"/>
  </r>
  <r>
    <n v="235"/>
    <x v="340"/>
    <n v="7"/>
    <n v="10.4"/>
    <n v="158"/>
    <n v="9.1999999999999993"/>
    <n v="1002"/>
    <n v="0.91"/>
    <x v="1"/>
    <n v="1.1000000000000001"/>
    <x v="11"/>
    <x v="0"/>
    <x v="48"/>
    <n v="7.6"/>
    <n v="8.36"/>
    <n v="0"/>
  </r>
  <r>
    <n v="235"/>
    <x v="341"/>
    <n v="7.5"/>
    <n v="11.1"/>
    <n v="150"/>
    <n v="7.6"/>
    <n v="1008.4"/>
    <n v="0.9"/>
    <x v="1"/>
    <n v="1.1000000000000001"/>
    <x v="11"/>
    <x v="0"/>
    <x v="49"/>
    <n v="6.9"/>
    <n v="7.5900000000000007"/>
    <n v="0"/>
  </r>
  <r>
    <n v="235"/>
    <x v="342"/>
    <n v="7.6"/>
    <n v="12.2"/>
    <n v="98"/>
    <n v="3.6"/>
    <n v="1008"/>
    <n v="0.87"/>
    <x v="1"/>
    <n v="1.1000000000000001"/>
    <x v="11"/>
    <x v="0"/>
    <x v="49"/>
    <n v="5.8000000000000007"/>
    <n v="6.3800000000000017"/>
    <n v="0"/>
  </r>
  <r>
    <n v="235"/>
    <x v="343"/>
    <n v="7.8"/>
    <n v="11"/>
    <n v="265"/>
    <n v="0"/>
    <n v="1014.6"/>
    <n v="0.88"/>
    <x v="1"/>
    <n v="1.1000000000000001"/>
    <x v="11"/>
    <x v="0"/>
    <x v="49"/>
    <n v="7"/>
    <n v="7.7000000000000011"/>
    <n v="0"/>
  </r>
  <r>
    <n v="235"/>
    <x v="344"/>
    <n v="6"/>
    <n v="8.8000000000000007"/>
    <n v="190"/>
    <n v="0"/>
    <n v="1020.3"/>
    <n v="0.89"/>
    <x v="1"/>
    <n v="1.1000000000000001"/>
    <x v="11"/>
    <x v="0"/>
    <x v="49"/>
    <n v="9.1999999999999993"/>
    <n v="10.119999999999999"/>
    <n v="0"/>
  </r>
  <r>
    <n v="235"/>
    <x v="345"/>
    <n v="4.4000000000000004"/>
    <n v="8.8000000000000007"/>
    <n v="84"/>
    <n v="0"/>
    <n v="1019.7"/>
    <n v="0.89"/>
    <x v="1"/>
    <n v="1.1000000000000001"/>
    <x v="11"/>
    <x v="0"/>
    <x v="49"/>
    <n v="9.1999999999999993"/>
    <n v="10.119999999999999"/>
    <n v="0"/>
  </r>
  <r>
    <n v="235"/>
    <x v="346"/>
    <n v="3.9"/>
    <n v="8.1"/>
    <n v="331"/>
    <n v="-0.1"/>
    <n v="1025.5"/>
    <n v="0.92"/>
    <x v="1"/>
    <n v="1.1000000000000001"/>
    <x v="11"/>
    <x v="0"/>
    <x v="49"/>
    <n v="9.9"/>
    <n v="10.89"/>
    <n v="0"/>
  </r>
  <r>
    <n v="235"/>
    <x v="347"/>
    <n v="7.7"/>
    <n v="7.6"/>
    <n v="159"/>
    <n v="0"/>
    <n v="1019.7"/>
    <n v="0.91"/>
    <x v="1"/>
    <n v="1.1000000000000001"/>
    <x v="11"/>
    <x v="0"/>
    <x v="49"/>
    <n v="10.4"/>
    <n v="11.440000000000001"/>
    <n v="0"/>
  </r>
  <r>
    <n v="235"/>
    <x v="348"/>
    <n v="6.3"/>
    <n v="7.2"/>
    <n v="41"/>
    <n v="0"/>
    <n v="1011.1"/>
    <n v="0.88"/>
    <x v="1"/>
    <n v="1.1000000000000001"/>
    <x v="11"/>
    <x v="0"/>
    <x v="50"/>
    <n v="10.8"/>
    <n v="11.880000000000003"/>
    <n v="0"/>
  </r>
  <r>
    <n v="235"/>
    <x v="349"/>
    <n v="3.6"/>
    <n v="8.1"/>
    <n v="145"/>
    <n v="-0.1"/>
    <n v="1011"/>
    <n v="0.9"/>
    <x v="1"/>
    <n v="1.1000000000000001"/>
    <x v="11"/>
    <x v="0"/>
    <x v="50"/>
    <n v="9.9"/>
    <n v="10.89"/>
    <n v="0"/>
  </r>
  <r>
    <n v="235"/>
    <x v="350"/>
    <n v="4"/>
    <n v="8.4"/>
    <n v="137"/>
    <n v="-0.1"/>
    <n v="1014.9"/>
    <n v="0.9"/>
    <x v="1"/>
    <n v="1.1000000000000001"/>
    <x v="11"/>
    <x v="0"/>
    <x v="50"/>
    <n v="9.6"/>
    <n v="10.56"/>
    <n v="0"/>
  </r>
  <r>
    <n v="235"/>
    <x v="351"/>
    <n v="9.1999999999999993"/>
    <n v="9.5"/>
    <n v="61"/>
    <n v="2.1"/>
    <n v="1009.6"/>
    <n v="0.85"/>
    <x v="1"/>
    <n v="1.1000000000000001"/>
    <x v="11"/>
    <x v="0"/>
    <x v="50"/>
    <n v="8.5"/>
    <n v="9.3500000000000014"/>
    <n v="0"/>
  </r>
  <r>
    <n v="235"/>
    <x v="352"/>
    <n v="5.9"/>
    <n v="9.4"/>
    <n v="189"/>
    <n v="1.4"/>
    <n v="1014.3"/>
    <n v="0.87"/>
    <x v="1"/>
    <n v="1.1000000000000001"/>
    <x v="11"/>
    <x v="0"/>
    <x v="50"/>
    <n v="8.6"/>
    <n v="9.4600000000000009"/>
    <n v="0"/>
  </r>
  <r>
    <n v="235"/>
    <x v="353"/>
    <n v="3.6"/>
    <n v="5.7"/>
    <n v="152"/>
    <n v="0"/>
    <n v="1015.9"/>
    <n v="0.97"/>
    <x v="1"/>
    <n v="1.1000000000000001"/>
    <x v="11"/>
    <x v="0"/>
    <x v="50"/>
    <n v="12.3"/>
    <n v="13.530000000000001"/>
    <n v="0"/>
  </r>
  <r>
    <n v="235"/>
    <x v="354"/>
    <n v="5"/>
    <n v="7.4"/>
    <n v="220"/>
    <n v="0"/>
    <n v="1011.9"/>
    <n v="0.94"/>
    <x v="1"/>
    <n v="1.1000000000000001"/>
    <x v="11"/>
    <x v="0"/>
    <x v="50"/>
    <n v="10.6"/>
    <n v="11.66"/>
    <n v="0"/>
  </r>
  <r>
    <n v="235"/>
    <x v="355"/>
    <n v="6.2"/>
    <n v="6.2"/>
    <n v="156"/>
    <n v="0"/>
    <n v="1012.7"/>
    <n v="0.86"/>
    <x v="1"/>
    <n v="1.1000000000000001"/>
    <x v="11"/>
    <x v="0"/>
    <x v="51"/>
    <n v="11.8"/>
    <n v="12.980000000000002"/>
    <n v="0"/>
  </r>
  <r>
    <n v="235"/>
    <x v="356"/>
    <n v="9.4"/>
    <n v="4"/>
    <n v="61"/>
    <n v="0"/>
    <n v="1022.1"/>
    <n v="0.81"/>
    <x v="1"/>
    <n v="1.1000000000000001"/>
    <x v="11"/>
    <x v="0"/>
    <x v="51"/>
    <n v="14"/>
    <n v="15.400000000000002"/>
    <n v="0"/>
  </r>
  <r>
    <n v="235"/>
    <x v="357"/>
    <n v="10.3"/>
    <n v="2.2000000000000002"/>
    <n v="348"/>
    <n v="0"/>
    <n v="1035"/>
    <n v="0.75"/>
    <x v="1"/>
    <n v="1.1000000000000001"/>
    <x v="11"/>
    <x v="0"/>
    <x v="51"/>
    <n v="15.8"/>
    <n v="17.380000000000003"/>
    <n v="0"/>
  </r>
  <r>
    <n v="235"/>
    <x v="358"/>
    <n v="9.5"/>
    <n v="-0.4"/>
    <n v="383"/>
    <n v="0"/>
    <n v="1033.5"/>
    <n v="0.63"/>
    <x v="1"/>
    <n v="1.1000000000000001"/>
    <x v="11"/>
    <x v="0"/>
    <x v="51"/>
    <n v="18.399999999999999"/>
    <n v="20.239999999999998"/>
    <n v="0"/>
  </r>
  <r>
    <n v="235"/>
    <x v="359"/>
    <n v="6.3"/>
    <n v="0"/>
    <n v="366"/>
    <n v="0"/>
    <n v="1033.4000000000001"/>
    <n v="0.73"/>
    <x v="1"/>
    <n v="1.1000000000000001"/>
    <x v="11"/>
    <x v="0"/>
    <x v="51"/>
    <n v="18"/>
    <n v="19.8"/>
    <n v="0"/>
  </r>
  <r>
    <n v="235"/>
    <x v="360"/>
    <n v="4"/>
    <n v="5.4"/>
    <n v="127"/>
    <n v="0"/>
    <n v="1034.8"/>
    <n v="0.84"/>
    <x v="1"/>
    <n v="1.1000000000000001"/>
    <x v="11"/>
    <x v="0"/>
    <x v="51"/>
    <n v="12.6"/>
    <n v="13.860000000000001"/>
    <n v="0"/>
  </r>
  <r>
    <n v="235"/>
    <x v="361"/>
    <n v="1.6"/>
    <n v="4.3"/>
    <n v="344"/>
    <n v="0"/>
    <n v="1032.0999999999999"/>
    <n v="0.87"/>
    <x v="1"/>
    <n v="1.1000000000000001"/>
    <x v="11"/>
    <x v="0"/>
    <x v="51"/>
    <n v="13.7"/>
    <n v="15.07"/>
    <n v="0"/>
  </r>
  <r>
    <n v="235"/>
    <x v="362"/>
    <n v="3.4"/>
    <n v="6.5"/>
    <n v="176"/>
    <n v="-0.1"/>
    <n v="1026.7"/>
    <n v="0.77"/>
    <x v="1"/>
    <n v="1.1000000000000001"/>
    <x v="11"/>
    <x v="0"/>
    <x v="52"/>
    <n v="11.5"/>
    <n v="12.65"/>
    <n v="0"/>
  </r>
  <r>
    <n v="235"/>
    <x v="363"/>
    <n v="3"/>
    <n v="4.5999999999999996"/>
    <n v="298"/>
    <n v="0.2"/>
    <n v="1030.2"/>
    <n v="0.74"/>
    <x v="1"/>
    <n v="1.1000000000000001"/>
    <x v="11"/>
    <x v="0"/>
    <x v="52"/>
    <n v="13.4"/>
    <n v="14.740000000000002"/>
    <n v="0"/>
  </r>
  <r>
    <n v="235"/>
    <x v="364"/>
    <n v="5.9"/>
    <n v="5.5"/>
    <n v="234"/>
    <n v="0.6"/>
    <n v="1021.8"/>
    <n v="0.8"/>
    <x v="1"/>
    <n v="1.1000000000000001"/>
    <x v="11"/>
    <x v="0"/>
    <x v="52"/>
    <n v="12.5"/>
    <n v="13.750000000000002"/>
    <n v="0"/>
  </r>
  <r>
    <n v="235"/>
    <x v="365"/>
    <n v="10"/>
    <n v="4.9000000000000004"/>
    <n v="134"/>
    <n v="5.4"/>
    <n v="1000.2"/>
    <n v="0.8"/>
    <x v="1"/>
    <n v="1.1000000000000001"/>
    <x v="0"/>
    <x v="1"/>
    <x v="52"/>
    <n v="13.1"/>
    <n v="14.41"/>
    <n v="0"/>
  </r>
  <r>
    <n v="235"/>
    <x v="366"/>
    <n v="8.1999999999999993"/>
    <n v="3.9"/>
    <n v="139"/>
    <n v="3.5"/>
    <n v="996.8"/>
    <n v="0.75"/>
    <x v="1"/>
    <n v="1.1000000000000001"/>
    <x v="0"/>
    <x v="1"/>
    <x v="52"/>
    <n v="14.1"/>
    <n v="15.510000000000002"/>
    <n v="0"/>
  </r>
  <r>
    <n v="235"/>
    <x v="367"/>
    <n v="5.3"/>
    <n v="2.5"/>
    <n v="210"/>
    <n v="6.2"/>
    <n v="1000.9"/>
    <n v="0.8"/>
    <x v="1"/>
    <n v="1.1000000000000001"/>
    <x v="0"/>
    <x v="1"/>
    <x v="52"/>
    <n v="15.5"/>
    <n v="17.05"/>
    <n v="0"/>
  </r>
  <r>
    <n v="235"/>
    <x v="368"/>
    <n v="6"/>
    <n v="2"/>
    <n v="203"/>
    <n v="5.8"/>
    <n v="1005.8"/>
    <n v="0.82"/>
    <x v="1"/>
    <n v="1.1000000000000001"/>
    <x v="0"/>
    <x v="1"/>
    <x v="52"/>
    <n v="16"/>
    <n v="17.600000000000001"/>
    <n v="0"/>
  </r>
  <r>
    <n v="235"/>
    <x v="369"/>
    <n v="3.8"/>
    <n v="1.5"/>
    <n v="286"/>
    <n v="5.6"/>
    <n v="1008.2"/>
    <n v="0.85"/>
    <x v="1"/>
    <n v="1.1000000000000001"/>
    <x v="0"/>
    <x v="1"/>
    <x v="53"/>
    <n v="16.5"/>
    <n v="18.150000000000002"/>
    <n v="0"/>
  </r>
  <r>
    <n v="235"/>
    <x v="370"/>
    <n v="4"/>
    <n v="1.8"/>
    <n v="384"/>
    <n v="0.5"/>
    <n v="1012.4"/>
    <n v="0.8"/>
    <x v="1"/>
    <n v="1.1000000000000001"/>
    <x v="0"/>
    <x v="1"/>
    <x v="53"/>
    <n v="16.2"/>
    <n v="17.82"/>
    <n v="0"/>
  </r>
  <r>
    <n v="235"/>
    <x v="371"/>
    <n v="8.4"/>
    <n v="2.1"/>
    <n v="99"/>
    <n v="3.3"/>
    <n v="1001.3"/>
    <n v="0.91"/>
    <x v="1"/>
    <n v="1.1000000000000001"/>
    <x v="0"/>
    <x v="1"/>
    <x v="53"/>
    <n v="15.9"/>
    <n v="17.490000000000002"/>
    <n v="0"/>
  </r>
  <r>
    <n v="235"/>
    <x v="372"/>
    <n v="5.3"/>
    <n v="3.9"/>
    <n v="226"/>
    <n v="3"/>
    <n v="1000.4"/>
    <n v="0.9"/>
    <x v="1"/>
    <n v="1.1000000000000001"/>
    <x v="0"/>
    <x v="1"/>
    <x v="53"/>
    <n v="14.1"/>
    <n v="15.510000000000002"/>
    <n v="0"/>
  </r>
  <r>
    <n v="235"/>
    <x v="373"/>
    <n v="10.5"/>
    <n v="-0.1"/>
    <n v="74"/>
    <n v="6.3"/>
    <n v="988.6"/>
    <n v="0.92"/>
    <x v="1"/>
    <n v="1.1000000000000001"/>
    <x v="0"/>
    <x v="1"/>
    <x v="53"/>
    <n v="18.100000000000001"/>
    <n v="19.910000000000004"/>
    <n v="0"/>
  </r>
  <r>
    <n v="235"/>
    <x v="374"/>
    <n v="8.5"/>
    <n v="-1.1000000000000001"/>
    <n v="243"/>
    <n v="-0.1"/>
    <n v="1013.6"/>
    <n v="0.7"/>
    <x v="1"/>
    <n v="1.1000000000000001"/>
    <x v="0"/>
    <x v="1"/>
    <x v="53"/>
    <n v="19.100000000000001"/>
    <n v="21.01"/>
    <n v="0"/>
  </r>
  <r>
    <n v="235"/>
    <x v="375"/>
    <n v="5.7"/>
    <n v="-2"/>
    <n v="193"/>
    <n v="0.9"/>
    <n v="1019.6"/>
    <n v="0.85"/>
    <x v="1"/>
    <n v="1.1000000000000001"/>
    <x v="0"/>
    <x v="1"/>
    <x v="53"/>
    <n v="20"/>
    <n v="22"/>
    <n v="0"/>
  </r>
  <r>
    <n v="235"/>
    <x v="376"/>
    <n v="7.3"/>
    <n v="4.9000000000000004"/>
    <n v="83"/>
    <n v="0.8"/>
    <n v="1005"/>
    <n v="0.95"/>
    <x v="1"/>
    <n v="1.1000000000000001"/>
    <x v="0"/>
    <x v="1"/>
    <x v="54"/>
    <n v="13.1"/>
    <n v="14.41"/>
    <n v="0"/>
  </r>
  <r>
    <n v="235"/>
    <x v="377"/>
    <n v="6.3"/>
    <n v="8.1"/>
    <n v="130"/>
    <n v="4.5999999999999996"/>
    <n v="1005.8"/>
    <n v="0.95"/>
    <x v="1"/>
    <n v="1.1000000000000001"/>
    <x v="0"/>
    <x v="1"/>
    <x v="54"/>
    <n v="9.9"/>
    <n v="10.89"/>
    <n v="0"/>
  </r>
  <r>
    <n v="235"/>
    <x v="378"/>
    <n v="3.2"/>
    <n v="4.8"/>
    <n v="447"/>
    <n v="2.2999999999999998"/>
    <n v="1011.3"/>
    <n v="0.9"/>
    <x v="1"/>
    <n v="1.1000000000000001"/>
    <x v="0"/>
    <x v="1"/>
    <x v="54"/>
    <n v="13.2"/>
    <n v="14.52"/>
    <n v="0"/>
  </r>
  <r>
    <n v="235"/>
    <x v="379"/>
    <n v="6.4"/>
    <n v="8.1"/>
    <n v="117"/>
    <n v="3.5"/>
    <n v="1005.4"/>
    <n v="0.91"/>
    <x v="1"/>
    <n v="1.1000000000000001"/>
    <x v="0"/>
    <x v="1"/>
    <x v="54"/>
    <n v="9.9"/>
    <n v="10.89"/>
    <n v="0"/>
  </r>
  <r>
    <n v="235"/>
    <x v="380"/>
    <n v="5"/>
    <n v="7.5"/>
    <n v="330"/>
    <n v="0.5"/>
    <n v="1010.2"/>
    <n v="0.88"/>
    <x v="1"/>
    <n v="1.1000000000000001"/>
    <x v="0"/>
    <x v="1"/>
    <x v="54"/>
    <n v="10.5"/>
    <n v="11.55"/>
    <n v="0"/>
  </r>
  <r>
    <n v="235"/>
    <x v="381"/>
    <n v="2.7"/>
    <n v="5.5"/>
    <n v="305"/>
    <n v="0.9"/>
    <n v="1018.5"/>
    <n v="0.95"/>
    <x v="1"/>
    <n v="1.1000000000000001"/>
    <x v="0"/>
    <x v="1"/>
    <x v="54"/>
    <n v="12.5"/>
    <n v="13.750000000000002"/>
    <n v="0"/>
  </r>
  <r>
    <n v="235"/>
    <x v="382"/>
    <n v="3.8"/>
    <n v="1.3"/>
    <n v="243"/>
    <n v="0"/>
    <n v="1020.6"/>
    <n v="0.97"/>
    <x v="1"/>
    <n v="1.1000000000000001"/>
    <x v="0"/>
    <x v="1"/>
    <x v="54"/>
    <n v="16.7"/>
    <n v="18.37"/>
    <n v="0"/>
  </r>
  <r>
    <n v="235"/>
    <x v="383"/>
    <n v="3.4"/>
    <n v="2.2000000000000002"/>
    <n v="224"/>
    <n v="0"/>
    <n v="1018.1"/>
    <n v="0.94"/>
    <x v="1"/>
    <n v="1.1000000000000001"/>
    <x v="0"/>
    <x v="1"/>
    <x v="55"/>
    <n v="15.8"/>
    <n v="17.380000000000003"/>
    <n v="0"/>
  </r>
  <r>
    <n v="235"/>
    <x v="384"/>
    <n v="3.2"/>
    <n v="2.4"/>
    <n v="440"/>
    <n v="0"/>
    <n v="1014.9"/>
    <n v="0.88"/>
    <x v="1"/>
    <n v="1.1000000000000001"/>
    <x v="0"/>
    <x v="1"/>
    <x v="55"/>
    <n v="15.6"/>
    <n v="17.16"/>
    <n v="0"/>
  </r>
  <r>
    <n v="235"/>
    <x v="385"/>
    <n v="4.9000000000000004"/>
    <n v="4"/>
    <n v="200"/>
    <n v="3.7"/>
    <n v="1001.5"/>
    <n v="0.84"/>
    <x v="1"/>
    <n v="1.1000000000000001"/>
    <x v="0"/>
    <x v="1"/>
    <x v="55"/>
    <n v="14"/>
    <n v="15.400000000000002"/>
    <n v="0"/>
  </r>
  <r>
    <n v="235"/>
    <x v="386"/>
    <n v="6.4"/>
    <n v="0.7"/>
    <n v="465"/>
    <n v="-0.1"/>
    <n v="996.3"/>
    <n v="0.79"/>
    <x v="1"/>
    <n v="1.1000000000000001"/>
    <x v="0"/>
    <x v="1"/>
    <x v="55"/>
    <n v="17.3"/>
    <n v="19.03"/>
    <n v="0"/>
  </r>
  <r>
    <n v="235"/>
    <x v="387"/>
    <n v="6.5"/>
    <n v="1.3"/>
    <n v="244"/>
    <n v="0.1"/>
    <n v="995.3"/>
    <n v="0.85"/>
    <x v="1"/>
    <n v="1.1000000000000001"/>
    <x v="0"/>
    <x v="1"/>
    <x v="55"/>
    <n v="16.7"/>
    <n v="18.37"/>
    <n v="0"/>
  </r>
  <r>
    <n v="235"/>
    <x v="388"/>
    <n v="5.7"/>
    <n v="0.4"/>
    <n v="459"/>
    <n v="0"/>
    <n v="1001.3"/>
    <n v="0.86"/>
    <x v="1"/>
    <n v="1.1000000000000001"/>
    <x v="0"/>
    <x v="1"/>
    <x v="55"/>
    <n v="17.600000000000001"/>
    <n v="19.360000000000003"/>
    <n v="0"/>
  </r>
  <r>
    <n v="235"/>
    <x v="389"/>
    <n v="5.9"/>
    <n v="-0.7"/>
    <n v="279"/>
    <n v="0"/>
    <n v="999.8"/>
    <n v="0.87"/>
    <x v="1"/>
    <n v="1.1000000000000001"/>
    <x v="0"/>
    <x v="1"/>
    <x v="55"/>
    <n v="18.7"/>
    <n v="20.57"/>
    <n v="0"/>
  </r>
  <r>
    <n v="235"/>
    <x v="390"/>
    <n v="3.5"/>
    <n v="1.2"/>
    <n v="196"/>
    <n v="-0.1"/>
    <n v="1002.7"/>
    <n v="0.89"/>
    <x v="1"/>
    <n v="1.1000000000000001"/>
    <x v="0"/>
    <x v="1"/>
    <x v="56"/>
    <n v="16.8"/>
    <n v="18.480000000000004"/>
    <n v="0"/>
  </r>
  <r>
    <n v="235"/>
    <x v="391"/>
    <n v="6.2"/>
    <n v="0.5"/>
    <n v="206"/>
    <n v="5"/>
    <n v="996.1"/>
    <n v="0.91"/>
    <x v="1"/>
    <n v="1.1000000000000001"/>
    <x v="0"/>
    <x v="1"/>
    <x v="56"/>
    <n v="17.5"/>
    <n v="19.25"/>
    <n v="0"/>
  </r>
  <r>
    <n v="235"/>
    <x v="392"/>
    <n v="5"/>
    <n v="0.9"/>
    <n v="136"/>
    <n v="0"/>
    <n v="997"/>
    <n v="0.93"/>
    <x v="1"/>
    <n v="1.1000000000000001"/>
    <x v="0"/>
    <x v="1"/>
    <x v="56"/>
    <n v="17.100000000000001"/>
    <n v="18.810000000000002"/>
    <n v="0"/>
  </r>
  <r>
    <n v="235"/>
    <x v="393"/>
    <n v="5.2"/>
    <n v="0.3"/>
    <n v="160"/>
    <n v="0.4"/>
    <n v="1000.4"/>
    <n v="0.89"/>
    <x v="1"/>
    <n v="1.1000000000000001"/>
    <x v="0"/>
    <x v="1"/>
    <x v="56"/>
    <n v="17.7"/>
    <n v="19.470000000000002"/>
    <n v="0"/>
  </r>
  <r>
    <n v="235"/>
    <x v="394"/>
    <n v="5.9"/>
    <n v="0.6"/>
    <n v="296"/>
    <n v="0"/>
    <n v="997.2"/>
    <n v="0.91"/>
    <x v="1"/>
    <n v="1.1000000000000001"/>
    <x v="0"/>
    <x v="1"/>
    <x v="56"/>
    <n v="17.399999999999999"/>
    <n v="19.14"/>
    <n v="0"/>
  </r>
  <r>
    <n v="235"/>
    <x v="395"/>
    <n v="4.8"/>
    <n v="2.5"/>
    <n v="124"/>
    <n v="1.9"/>
    <n v="1001.5"/>
    <n v="0.96"/>
    <x v="1"/>
    <n v="1.1000000000000001"/>
    <x v="0"/>
    <x v="1"/>
    <x v="56"/>
    <n v="15.5"/>
    <n v="17.05"/>
    <n v="0"/>
  </r>
  <r>
    <n v="240"/>
    <x v="0"/>
    <n v="11.6"/>
    <n v="7.8"/>
    <n v="29"/>
    <n v="20.9"/>
    <n v="1007.7"/>
    <n v="0.85"/>
    <x v="2"/>
    <n v="1.1000000000000001"/>
    <x v="0"/>
    <x v="0"/>
    <x v="0"/>
    <n v="10.199999999999999"/>
    <n v="11.22"/>
    <n v="0"/>
  </r>
  <r>
    <n v="240"/>
    <x v="1"/>
    <n v="3"/>
    <n v="3.2"/>
    <n v="264"/>
    <n v="2.8"/>
    <n v="1013.8"/>
    <n v="0.85"/>
    <x v="2"/>
    <n v="1.1000000000000001"/>
    <x v="0"/>
    <x v="0"/>
    <x v="0"/>
    <n v="14.8"/>
    <n v="16.28"/>
    <n v="0"/>
  </r>
  <r>
    <n v="240"/>
    <x v="2"/>
    <n v="4.9000000000000004"/>
    <n v="2.7"/>
    <n v="135"/>
    <n v="2.1"/>
    <n v="1018.2"/>
    <n v="0.82"/>
    <x v="2"/>
    <n v="1.1000000000000001"/>
    <x v="0"/>
    <x v="0"/>
    <x v="0"/>
    <n v="15.3"/>
    <n v="16.830000000000002"/>
    <n v="0"/>
  </r>
  <r>
    <n v="240"/>
    <x v="3"/>
    <n v="3.7"/>
    <n v="2.2999999999999998"/>
    <n v="109"/>
    <n v="1.4"/>
    <n v="1016.3"/>
    <n v="0.92"/>
    <x v="2"/>
    <n v="1.1000000000000001"/>
    <x v="0"/>
    <x v="0"/>
    <x v="0"/>
    <n v="15.7"/>
    <n v="17.27"/>
    <n v="0"/>
  </r>
  <r>
    <n v="240"/>
    <x v="4"/>
    <n v="7.3"/>
    <n v="5.4"/>
    <n v="41"/>
    <n v="22"/>
    <n v="993"/>
    <n v="0.94"/>
    <x v="2"/>
    <n v="1.1000000000000001"/>
    <x v="0"/>
    <x v="0"/>
    <x v="0"/>
    <n v="12.6"/>
    <n v="13.860000000000001"/>
    <n v="0"/>
  </r>
  <r>
    <n v="240"/>
    <x v="5"/>
    <n v="10.7"/>
    <n v="8.6"/>
    <n v="89"/>
    <n v="1.9"/>
    <n v="983.5"/>
    <n v="0.82"/>
    <x v="2"/>
    <n v="1.1000000000000001"/>
    <x v="0"/>
    <x v="0"/>
    <x v="1"/>
    <n v="9.4"/>
    <n v="10.340000000000002"/>
    <n v="0"/>
  </r>
  <r>
    <n v="240"/>
    <x v="6"/>
    <n v="7.1"/>
    <n v="4.0999999999999996"/>
    <n v="280"/>
    <n v="1.9"/>
    <n v="996.4"/>
    <n v="0.84"/>
    <x v="2"/>
    <n v="1.1000000000000001"/>
    <x v="0"/>
    <x v="0"/>
    <x v="1"/>
    <n v="13.9"/>
    <n v="15.290000000000001"/>
    <n v="0"/>
  </r>
  <r>
    <n v="240"/>
    <x v="7"/>
    <n v="4.3"/>
    <n v="3.4"/>
    <n v="294"/>
    <n v="0.5"/>
    <n v="1001"/>
    <n v="0.82"/>
    <x v="2"/>
    <n v="1.1000000000000001"/>
    <x v="0"/>
    <x v="0"/>
    <x v="1"/>
    <n v="14.6"/>
    <n v="16.060000000000002"/>
    <n v="0"/>
  </r>
  <r>
    <n v="240"/>
    <x v="8"/>
    <n v="4.2"/>
    <n v="2.2999999999999998"/>
    <n v="318"/>
    <n v="1.7"/>
    <n v="1004.1"/>
    <n v="0.86"/>
    <x v="2"/>
    <n v="1.1000000000000001"/>
    <x v="0"/>
    <x v="0"/>
    <x v="1"/>
    <n v="15.7"/>
    <n v="17.27"/>
    <n v="0"/>
  </r>
  <r>
    <n v="240"/>
    <x v="9"/>
    <n v="3.8"/>
    <n v="2.5"/>
    <n v="323"/>
    <n v="2.9"/>
    <n v="1017.5"/>
    <n v="0.84"/>
    <x v="2"/>
    <n v="1.1000000000000001"/>
    <x v="0"/>
    <x v="0"/>
    <x v="1"/>
    <n v="15.5"/>
    <n v="17.05"/>
    <n v="0"/>
  </r>
  <r>
    <n v="240"/>
    <x v="10"/>
    <n v="2"/>
    <n v="0.8"/>
    <n v="458"/>
    <n v="0.2"/>
    <n v="1027.8"/>
    <n v="0.89"/>
    <x v="2"/>
    <n v="1.1000000000000001"/>
    <x v="0"/>
    <x v="0"/>
    <x v="1"/>
    <n v="17.2"/>
    <n v="18.920000000000002"/>
    <n v="0"/>
  </r>
  <r>
    <n v="240"/>
    <x v="11"/>
    <n v="1.7"/>
    <n v="2.9"/>
    <n v="258"/>
    <n v="-0.1"/>
    <n v="1039.2"/>
    <n v="0.86"/>
    <x v="2"/>
    <n v="1.1000000000000001"/>
    <x v="0"/>
    <x v="0"/>
    <x v="1"/>
    <n v="15.1"/>
    <n v="16.61"/>
    <n v="0"/>
  </r>
  <r>
    <n v="240"/>
    <x v="12"/>
    <n v="3.1"/>
    <n v="0.7"/>
    <n v="489"/>
    <n v="0"/>
    <n v="1040.3"/>
    <n v="0.86"/>
    <x v="2"/>
    <n v="1.1000000000000001"/>
    <x v="0"/>
    <x v="0"/>
    <x v="2"/>
    <n v="17.3"/>
    <n v="19.03"/>
    <n v="0"/>
  </r>
  <r>
    <n v="240"/>
    <x v="13"/>
    <n v="4.5"/>
    <n v="4.4000000000000004"/>
    <n v="171"/>
    <n v="0.5"/>
    <n v="1033.5"/>
    <n v="0.92"/>
    <x v="2"/>
    <n v="1.1000000000000001"/>
    <x v="0"/>
    <x v="0"/>
    <x v="2"/>
    <n v="13.6"/>
    <n v="14.96"/>
    <n v="0"/>
  </r>
  <r>
    <n v="240"/>
    <x v="14"/>
    <n v="1.5"/>
    <n v="6.9"/>
    <n v="167"/>
    <n v="0"/>
    <n v="1033.8"/>
    <n v="0.98"/>
    <x v="2"/>
    <n v="1.1000000000000001"/>
    <x v="0"/>
    <x v="0"/>
    <x v="2"/>
    <n v="11.1"/>
    <n v="12.21"/>
    <n v="0"/>
  </r>
  <r>
    <n v="240"/>
    <x v="15"/>
    <n v="3.1"/>
    <n v="4"/>
    <n v="114"/>
    <n v="-0.1"/>
    <n v="1036.5"/>
    <n v="0.99"/>
    <x v="2"/>
    <n v="1.1000000000000001"/>
    <x v="0"/>
    <x v="0"/>
    <x v="2"/>
    <n v="14"/>
    <n v="15.400000000000002"/>
    <n v="0"/>
  </r>
  <r>
    <n v="240"/>
    <x v="16"/>
    <n v="2.2999999999999998"/>
    <n v="0.6"/>
    <n v="120"/>
    <n v="-0.1"/>
    <n v="1037.0999999999999"/>
    <n v="0.99"/>
    <x v="2"/>
    <n v="1.1000000000000001"/>
    <x v="0"/>
    <x v="0"/>
    <x v="2"/>
    <n v="17.399999999999999"/>
    <n v="19.14"/>
    <n v="0"/>
  </r>
  <r>
    <n v="240"/>
    <x v="17"/>
    <n v="2.6"/>
    <n v="-1"/>
    <n v="176"/>
    <n v="-0.1"/>
    <n v="1031.2"/>
    <n v="0.98"/>
    <x v="2"/>
    <n v="1.1000000000000001"/>
    <x v="0"/>
    <x v="0"/>
    <x v="2"/>
    <n v="19"/>
    <n v="20.900000000000002"/>
    <n v="0"/>
  </r>
  <r>
    <n v="240"/>
    <x v="18"/>
    <n v="1.6"/>
    <n v="-0.7"/>
    <n v="79"/>
    <n v="0"/>
    <n v="1023.1"/>
    <n v="0.96"/>
    <x v="2"/>
    <n v="1.1000000000000001"/>
    <x v="0"/>
    <x v="0"/>
    <x v="2"/>
    <n v="18.7"/>
    <n v="20.57"/>
    <n v="0"/>
  </r>
  <r>
    <n v="240"/>
    <x v="19"/>
    <n v="3.6"/>
    <n v="0.4"/>
    <n v="80"/>
    <n v="-0.1"/>
    <n v="1019.2"/>
    <n v="0.95"/>
    <x v="2"/>
    <n v="1.1000000000000001"/>
    <x v="0"/>
    <x v="0"/>
    <x v="3"/>
    <n v="17.600000000000001"/>
    <n v="19.360000000000003"/>
    <n v="0"/>
  </r>
  <r>
    <n v="240"/>
    <x v="20"/>
    <n v="3.9"/>
    <n v="0.1"/>
    <n v="129"/>
    <n v="-0.1"/>
    <n v="1015.5"/>
    <n v="0.98"/>
    <x v="2"/>
    <n v="1.1000000000000001"/>
    <x v="0"/>
    <x v="0"/>
    <x v="3"/>
    <n v="17.899999999999999"/>
    <n v="19.690000000000001"/>
    <n v="0"/>
  </r>
  <r>
    <n v="240"/>
    <x v="21"/>
    <n v="2.7"/>
    <n v="2.1"/>
    <n v="130"/>
    <n v="4.3"/>
    <n v="1003.7"/>
    <n v="0.96"/>
    <x v="2"/>
    <n v="1.1000000000000001"/>
    <x v="0"/>
    <x v="0"/>
    <x v="3"/>
    <n v="15.9"/>
    <n v="17.490000000000002"/>
    <n v="0"/>
  </r>
  <r>
    <n v="240"/>
    <x v="22"/>
    <n v="6.5"/>
    <n v="5.6"/>
    <n v="220"/>
    <n v="3"/>
    <n v="1002.5"/>
    <n v="0.88"/>
    <x v="2"/>
    <n v="1.1000000000000001"/>
    <x v="0"/>
    <x v="0"/>
    <x v="3"/>
    <n v="12.4"/>
    <n v="13.640000000000002"/>
    <n v="0"/>
  </r>
  <r>
    <n v="240"/>
    <x v="23"/>
    <n v="7.8"/>
    <n v="7.4"/>
    <n v="100"/>
    <n v="4.5"/>
    <n v="1000"/>
    <n v="0.89"/>
    <x v="2"/>
    <n v="1.1000000000000001"/>
    <x v="0"/>
    <x v="0"/>
    <x v="3"/>
    <n v="10.6"/>
    <n v="11.66"/>
    <n v="0"/>
  </r>
  <r>
    <n v="240"/>
    <x v="24"/>
    <n v="3"/>
    <n v="5"/>
    <n v="286"/>
    <n v="1.2"/>
    <n v="1004.3"/>
    <n v="0.9"/>
    <x v="2"/>
    <n v="1.1000000000000001"/>
    <x v="0"/>
    <x v="0"/>
    <x v="3"/>
    <n v="13"/>
    <n v="14.3"/>
    <n v="0"/>
  </r>
  <r>
    <n v="240"/>
    <x v="25"/>
    <n v="5.8"/>
    <n v="3.7"/>
    <n v="494"/>
    <n v="3.5"/>
    <n v="1002.2"/>
    <n v="0.87"/>
    <x v="2"/>
    <n v="1.1000000000000001"/>
    <x v="0"/>
    <x v="0"/>
    <x v="3"/>
    <n v="14.3"/>
    <n v="15.730000000000002"/>
    <n v="0"/>
  </r>
  <r>
    <n v="240"/>
    <x v="26"/>
    <n v="8.5"/>
    <n v="8.5"/>
    <n v="479"/>
    <n v="5.5"/>
    <n v="987.4"/>
    <n v="0.79"/>
    <x v="2"/>
    <n v="1.1000000000000001"/>
    <x v="0"/>
    <x v="0"/>
    <x v="4"/>
    <n v="9.5"/>
    <n v="10.450000000000001"/>
    <n v="0"/>
  </r>
  <r>
    <n v="240"/>
    <x v="27"/>
    <n v="7.8"/>
    <n v="7.5"/>
    <n v="192"/>
    <n v="4.9000000000000004"/>
    <n v="988.8"/>
    <n v="0.85"/>
    <x v="2"/>
    <n v="1.1000000000000001"/>
    <x v="0"/>
    <x v="0"/>
    <x v="4"/>
    <n v="10.5"/>
    <n v="11.55"/>
    <n v="0"/>
  </r>
  <r>
    <n v="240"/>
    <x v="28"/>
    <n v="6.5"/>
    <n v="7.1"/>
    <n v="256"/>
    <n v="1.2"/>
    <n v="1001.7"/>
    <n v="0.88"/>
    <x v="2"/>
    <n v="1.1000000000000001"/>
    <x v="0"/>
    <x v="0"/>
    <x v="4"/>
    <n v="10.9"/>
    <n v="11.990000000000002"/>
    <n v="0"/>
  </r>
  <r>
    <n v="240"/>
    <x v="29"/>
    <n v="3"/>
    <n v="5"/>
    <n v="310"/>
    <n v="-0.1"/>
    <n v="1016.7"/>
    <n v="0.87"/>
    <x v="2"/>
    <n v="1.1000000000000001"/>
    <x v="0"/>
    <x v="0"/>
    <x v="4"/>
    <n v="13"/>
    <n v="14.3"/>
    <n v="0"/>
  </r>
  <r>
    <n v="240"/>
    <x v="30"/>
    <n v="2.5"/>
    <n v="1.9"/>
    <n v="439"/>
    <n v="0"/>
    <n v="1027.5"/>
    <n v="0.92"/>
    <x v="2"/>
    <n v="1.1000000000000001"/>
    <x v="0"/>
    <x v="0"/>
    <x v="4"/>
    <n v="16.100000000000001"/>
    <n v="17.710000000000004"/>
    <n v="0"/>
  </r>
  <r>
    <n v="240"/>
    <x v="31"/>
    <n v="2.1"/>
    <n v="1"/>
    <n v="692"/>
    <n v="0"/>
    <n v="1031.3"/>
    <n v="0.86"/>
    <x v="2"/>
    <n v="1.1000000000000001"/>
    <x v="1"/>
    <x v="0"/>
    <x v="4"/>
    <n v="17"/>
    <n v="18.700000000000003"/>
    <n v="0"/>
  </r>
  <r>
    <n v="240"/>
    <x v="32"/>
    <n v="2.2000000000000002"/>
    <n v="-0.1"/>
    <n v="838"/>
    <n v="0"/>
    <n v="1025.5999999999999"/>
    <n v="0.85"/>
    <x v="2"/>
    <n v="1.1000000000000001"/>
    <x v="1"/>
    <x v="0"/>
    <x v="4"/>
    <n v="18.100000000000001"/>
    <n v="19.910000000000004"/>
    <n v="0"/>
  </r>
  <r>
    <n v="240"/>
    <x v="33"/>
    <n v="2.7"/>
    <n v="1.1000000000000001"/>
    <n v="640"/>
    <n v="0"/>
    <n v="1026.4000000000001"/>
    <n v="0.89"/>
    <x v="2"/>
    <n v="1.1000000000000001"/>
    <x v="1"/>
    <x v="0"/>
    <x v="5"/>
    <n v="16.899999999999999"/>
    <n v="18.59"/>
    <n v="0"/>
  </r>
  <r>
    <n v="240"/>
    <x v="34"/>
    <n v="5.7"/>
    <n v="3.1"/>
    <n v="213"/>
    <n v="0"/>
    <n v="1026.2"/>
    <n v="0.89"/>
    <x v="2"/>
    <n v="1.1000000000000001"/>
    <x v="1"/>
    <x v="0"/>
    <x v="5"/>
    <n v="14.9"/>
    <n v="16.39"/>
    <n v="0"/>
  </r>
  <r>
    <n v="240"/>
    <x v="35"/>
    <n v="3.4"/>
    <n v="4.5999999999999996"/>
    <n v="687"/>
    <n v="0"/>
    <n v="1036.9000000000001"/>
    <n v="0.92"/>
    <x v="2"/>
    <n v="1.1000000000000001"/>
    <x v="1"/>
    <x v="0"/>
    <x v="5"/>
    <n v="13.4"/>
    <n v="14.740000000000002"/>
    <n v="0"/>
  </r>
  <r>
    <n v="240"/>
    <x v="36"/>
    <n v="3.8"/>
    <n v="4"/>
    <n v="579"/>
    <n v="-0.1"/>
    <n v="1041.8"/>
    <n v="0.9"/>
    <x v="2"/>
    <n v="1.1000000000000001"/>
    <x v="1"/>
    <x v="0"/>
    <x v="5"/>
    <n v="14"/>
    <n v="15.400000000000002"/>
    <n v="0"/>
  </r>
  <r>
    <n v="240"/>
    <x v="37"/>
    <n v="7.9"/>
    <n v="3.1"/>
    <n v="217"/>
    <n v="0"/>
    <n v="1028.7"/>
    <n v="0.76"/>
    <x v="2"/>
    <n v="1.1000000000000001"/>
    <x v="1"/>
    <x v="0"/>
    <x v="5"/>
    <n v="14.9"/>
    <n v="16.39"/>
    <n v="0"/>
  </r>
  <r>
    <n v="240"/>
    <x v="38"/>
    <n v="4"/>
    <n v="3.9"/>
    <n v="325"/>
    <n v="-0.1"/>
    <n v="1021.9"/>
    <n v="0.77"/>
    <x v="2"/>
    <n v="1.1000000000000001"/>
    <x v="1"/>
    <x v="0"/>
    <x v="5"/>
    <n v="14.1"/>
    <n v="15.510000000000002"/>
    <n v="0"/>
  </r>
  <r>
    <n v="240"/>
    <x v="39"/>
    <n v="4"/>
    <n v="3.9"/>
    <n v="218"/>
    <n v="0"/>
    <n v="1028.7"/>
    <n v="0.8"/>
    <x v="2"/>
    <n v="1.1000000000000001"/>
    <x v="1"/>
    <x v="0"/>
    <x v="5"/>
    <n v="14.1"/>
    <n v="15.510000000000002"/>
    <n v="0"/>
  </r>
  <r>
    <n v="240"/>
    <x v="40"/>
    <n v="7.5"/>
    <n v="2.1"/>
    <n v="255"/>
    <n v="2.9"/>
    <n v="1024.5999999999999"/>
    <n v="0.83"/>
    <x v="2"/>
    <n v="1.1000000000000001"/>
    <x v="1"/>
    <x v="0"/>
    <x v="6"/>
    <n v="15.9"/>
    <n v="17.490000000000002"/>
    <n v="0"/>
  </r>
  <r>
    <n v="240"/>
    <x v="41"/>
    <n v="4.8"/>
    <n v="2.7"/>
    <n v="94"/>
    <n v="8.4"/>
    <n v="1017.4"/>
    <n v="0.94"/>
    <x v="2"/>
    <n v="1.1000000000000001"/>
    <x v="1"/>
    <x v="0"/>
    <x v="6"/>
    <n v="15.3"/>
    <n v="16.830000000000002"/>
    <n v="0"/>
  </r>
  <r>
    <n v="240"/>
    <x v="42"/>
    <n v="2.2999999999999998"/>
    <n v="3.5"/>
    <n v="188"/>
    <n v="1.9"/>
    <n v="1018"/>
    <n v="0.95"/>
    <x v="2"/>
    <n v="1.1000000000000001"/>
    <x v="1"/>
    <x v="0"/>
    <x v="6"/>
    <n v="14.5"/>
    <n v="15.950000000000001"/>
    <n v="0"/>
  </r>
  <r>
    <n v="240"/>
    <x v="43"/>
    <n v="4"/>
    <n v="0.9"/>
    <n v="429"/>
    <n v="-0.1"/>
    <n v="1022.6"/>
    <n v="0.83"/>
    <x v="2"/>
    <n v="1.1000000000000001"/>
    <x v="1"/>
    <x v="0"/>
    <x v="6"/>
    <n v="17.100000000000001"/>
    <n v="18.810000000000002"/>
    <n v="0"/>
  </r>
  <r>
    <n v="240"/>
    <x v="44"/>
    <n v="2"/>
    <n v="0.3"/>
    <n v="625"/>
    <n v="0"/>
    <n v="1028"/>
    <n v="0.8"/>
    <x v="2"/>
    <n v="1.1000000000000001"/>
    <x v="1"/>
    <x v="0"/>
    <x v="6"/>
    <n v="17.7"/>
    <n v="19.470000000000002"/>
    <n v="0"/>
  </r>
  <r>
    <n v="240"/>
    <x v="45"/>
    <n v="2.5"/>
    <n v="1.7"/>
    <n v="392"/>
    <n v="0"/>
    <n v="1024"/>
    <n v="0.74"/>
    <x v="2"/>
    <n v="1.1000000000000001"/>
    <x v="1"/>
    <x v="0"/>
    <x v="6"/>
    <n v="16.3"/>
    <n v="17.930000000000003"/>
    <n v="0"/>
  </r>
  <r>
    <n v="240"/>
    <x v="46"/>
    <n v="5"/>
    <n v="0.2"/>
    <n v="929"/>
    <n v="0"/>
    <n v="1023.5"/>
    <n v="0.75"/>
    <x v="2"/>
    <n v="1.1000000000000001"/>
    <x v="1"/>
    <x v="0"/>
    <x v="6"/>
    <n v="17.8"/>
    <n v="19.580000000000002"/>
    <n v="0"/>
  </r>
  <r>
    <n v="240"/>
    <x v="47"/>
    <n v="3.5"/>
    <n v="-1.5"/>
    <n v="986"/>
    <n v="0"/>
    <n v="1025.2"/>
    <n v="0.75"/>
    <x v="2"/>
    <n v="1.1000000000000001"/>
    <x v="1"/>
    <x v="0"/>
    <x v="7"/>
    <n v="19.5"/>
    <n v="21.450000000000003"/>
    <n v="0"/>
  </r>
  <r>
    <n v="240"/>
    <x v="48"/>
    <n v="5"/>
    <n v="-0.8"/>
    <n v="918"/>
    <n v="0"/>
    <n v="1025.5"/>
    <n v="0.63"/>
    <x v="2"/>
    <n v="1.1000000000000001"/>
    <x v="1"/>
    <x v="0"/>
    <x v="7"/>
    <n v="18.8"/>
    <n v="20.680000000000003"/>
    <n v="0"/>
  </r>
  <r>
    <n v="240"/>
    <x v="49"/>
    <n v="5.3"/>
    <n v="1.2"/>
    <n v="687"/>
    <n v="0"/>
    <n v="1021.4"/>
    <n v="0.56999999999999995"/>
    <x v="2"/>
    <n v="1.1000000000000001"/>
    <x v="1"/>
    <x v="0"/>
    <x v="7"/>
    <n v="16.8"/>
    <n v="18.480000000000004"/>
    <n v="0"/>
  </r>
  <r>
    <n v="240"/>
    <x v="50"/>
    <n v="5"/>
    <n v="6.8"/>
    <n v="323"/>
    <n v="0.7"/>
    <n v="1019"/>
    <n v="0.87"/>
    <x v="2"/>
    <n v="1.1000000000000001"/>
    <x v="1"/>
    <x v="0"/>
    <x v="7"/>
    <n v="11.2"/>
    <n v="12.32"/>
    <n v="0"/>
  </r>
  <r>
    <n v="240"/>
    <x v="51"/>
    <n v="6"/>
    <n v="13.1"/>
    <n v="750"/>
    <n v="-0.1"/>
    <n v="1015.5"/>
    <n v="0.76"/>
    <x v="2"/>
    <n v="1.1000000000000001"/>
    <x v="1"/>
    <x v="0"/>
    <x v="7"/>
    <n v="4.9000000000000004"/>
    <n v="5.3900000000000006"/>
    <n v="0"/>
  </r>
  <r>
    <n v="240"/>
    <x v="52"/>
    <n v="5.2"/>
    <n v="9.6"/>
    <n v="178"/>
    <n v="3"/>
    <n v="1014.6"/>
    <n v="0.92"/>
    <x v="2"/>
    <n v="1.1000000000000001"/>
    <x v="1"/>
    <x v="0"/>
    <x v="7"/>
    <n v="8.4"/>
    <n v="9.240000000000002"/>
    <n v="0"/>
  </r>
  <r>
    <n v="240"/>
    <x v="53"/>
    <n v="6"/>
    <n v="9.9"/>
    <n v="839"/>
    <n v="0"/>
    <n v="1024.0999999999999"/>
    <n v="0.81"/>
    <x v="2"/>
    <n v="1.1000000000000001"/>
    <x v="1"/>
    <x v="0"/>
    <x v="7"/>
    <n v="8.1"/>
    <n v="8.91"/>
    <n v="0"/>
  </r>
  <r>
    <n v="240"/>
    <x v="54"/>
    <n v="7.5"/>
    <n v="10.199999999999999"/>
    <n v="200"/>
    <n v="5.2"/>
    <n v="1014.4"/>
    <n v="0.85"/>
    <x v="2"/>
    <n v="1.1000000000000001"/>
    <x v="1"/>
    <x v="0"/>
    <x v="8"/>
    <n v="7.8000000000000007"/>
    <n v="8.5800000000000018"/>
    <n v="0"/>
  </r>
  <r>
    <n v="240"/>
    <x v="55"/>
    <n v="3.5"/>
    <n v="8"/>
    <n v="489"/>
    <n v="0"/>
    <n v="1013.4"/>
    <n v="0.91"/>
    <x v="2"/>
    <n v="1.1000000000000001"/>
    <x v="1"/>
    <x v="0"/>
    <x v="8"/>
    <n v="10"/>
    <n v="11"/>
    <n v="0"/>
  </r>
  <r>
    <n v="240"/>
    <x v="56"/>
    <n v="4.5999999999999996"/>
    <n v="6.8"/>
    <n v="1034"/>
    <n v="3.2"/>
    <n v="1014"/>
    <n v="0.81"/>
    <x v="2"/>
    <n v="1.1000000000000001"/>
    <x v="1"/>
    <x v="0"/>
    <x v="8"/>
    <n v="11.2"/>
    <n v="12.32"/>
    <n v="0"/>
  </r>
  <r>
    <n v="240"/>
    <x v="57"/>
    <n v="4.4000000000000004"/>
    <n v="5.9"/>
    <n v="562"/>
    <n v="1.8"/>
    <n v="1014.9"/>
    <n v="0.89"/>
    <x v="2"/>
    <n v="1.1000000000000001"/>
    <x v="1"/>
    <x v="0"/>
    <x v="8"/>
    <n v="12.1"/>
    <n v="13.31"/>
    <n v="0"/>
  </r>
  <r>
    <n v="240"/>
    <x v="58"/>
    <n v="3.8"/>
    <n v="5.2"/>
    <n v="630"/>
    <n v="-0.1"/>
    <n v="1026.9000000000001"/>
    <n v="0.83"/>
    <x v="2"/>
    <n v="1.1000000000000001"/>
    <x v="1"/>
    <x v="0"/>
    <x v="8"/>
    <n v="12.8"/>
    <n v="14.080000000000002"/>
    <n v="0"/>
  </r>
  <r>
    <n v="240"/>
    <x v="59"/>
    <n v="2.4"/>
    <n v="3.9"/>
    <n v="904"/>
    <n v="0"/>
    <n v="1034.0999999999999"/>
    <n v="0.82"/>
    <x v="2"/>
    <n v="1"/>
    <x v="2"/>
    <x v="0"/>
    <x v="8"/>
    <n v="14.1"/>
    <n v="14.1"/>
    <n v="0"/>
  </r>
  <r>
    <n v="240"/>
    <x v="60"/>
    <n v="1.2"/>
    <n v="2.9"/>
    <n v="1222"/>
    <n v="0"/>
    <n v="1034.5"/>
    <n v="0.84"/>
    <x v="2"/>
    <n v="1"/>
    <x v="2"/>
    <x v="0"/>
    <x v="8"/>
    <n v="15.1"/>
    <n v="15.1"/>
    <n v="0"/>
  </r>
  <r>
    <n v="240"/>
    <x v="61"/>
    <n v="1.4"/>
    <n v="2.8"/>
    <n v="1266"/>
    <n v="0"/>
    <n v="1029.5999999999999"/>
    <n v="0.84"/>
    <x v="2"/>
    <n v="1"/>
    <x v="2"/>
    <x v="0"/>
    <x v="9"/>
    <n v="15.2"/>
    <n v="15.2"/>
    <n v="0"/>
  </r>
  <r>
    <n v="240"/>
    <x v="62"/>
    <n v="1.9"/>
    <n v="3.8"/>
    <n v="1200"/>
    <n v="0"/>
    <n v="1026.3"/>
    <n v="0.79"/>
    <x v="2"/>
    <n v="1"/>
    <x v="2"/>
    <x v="0"/>
    <x v="9"/>
    <n v="14.2"/>
    <n v="14.2"/>
    <n v="0"/>
  </r>
  <r>
    <n v="240"/>
    <x v="63"/>
    <n v="3.4"/>
    <n v="6.2"/>
    <n v="1265"/>
    <n v="0"/>
    <n v="1022.5"/>
    <n v="0.72"/>
    <x v="2"/>
    <n v="1"/>
    <x v="2"/>
    <x v="0"/>
    <x v="9"/>
    <n v="11.8"/>
    <n v="11.8"/>
    <n v="0"/>
  </r>
  <r>
    <n v="240"/>
    <x v="64"/>
    <n v="3"/>
    <n v="8.5"/>
    <n v="1217"/>
    <n v="0"/>
    <n v="1017"/>
    <n v="0.68"/>
    <x v="2"/>
    <n v="1"/>
    <x v="2"/>
    <x v="0"/>
    <x v="9"/>
    <n v="9.5"/>
    <n v="9.5"/>
    <n v="0"/>
  </r>
  <r>
    <n v="240"/>
    <x v="65"/>
    <n v="3.1"/>
    <n v="10.3"/>
    <n v="1247"/>
    <n v="0"/>
    <n v="1015.8"/>
    <n v="0.67"/>
    <x v="2"/>
    <n v="1"/>
    <x v="2"/>
    <x v="0"/>
    <x v="9"/>
    <n v="7.6999999999999993"/>
    <n v="7.6999999999999993"/>
    <n v="0"/>
  </r>
  <r>
    <n v="240"/>
    <x v="66"/>
    <n v="3.9"/>
    <n v="12.3"/>
    <n v="1301"/>
    <n v="0"/>
    <n v="1012.3"/>
    <n v="0.51"/>
    <x v="2"/>
    <n v="1"/>
    <x v="2"/>
    <x v="0"/>
    <x v="9"/>
    <n v="5.6999999999999993"/>
    <n v="5.6999999999999993"/>
    <n v="0"/>
  </r>
  <r>
    <n v="240"/>
    <x v="67"/>
    <n v="2.8"/>
    <n v="10.6"/>
    <n v="1284"/>
    <n v="0"/>
    <n v="1005.5"/>
    <n v="0.61"/>
    <x v="2"/>
    <n v="1"/>
    <x v="2"/>
    <x v="0"/>
    <x v="9"/>
    <n v="7.4"/>
    <n v="7.4"/>
    <n v="0"/>
  </r>
  <r>
    <n v="240"/>
    <x v="68"/>
    <n v="3"/>
    <n v="9"/>
    <n v="1287"/>
    <n v="0"/>
    <n v="1002.9"/>
    <n v="0.7"/>
    <x v="2"/>
    <n v="1"/>
    <x v="2"/>
    <x v="0"/>
    <x v="10"/>
    <n v="9"/>
    <n v="9"/>
    <n v="0"/>
  </r>
  <r>
    <n v="240"/>
    <x v="69"/>
    <n v="4.3"/>
    <n v="5.4"/>
    <n v="768"/>
    <n v="-0.1"/>
    <n v="1003.9"/>
    <n v="0.8"/>
    <x v="2"/>
    <n v="1"/>
    <x v="2"/>
    <x v="0"/>
    <x v="10"/>
    <n v="12.6"/>
    <n v="12.6"/>
    <n v="0"/>
  </r>
  <r>
    <n v="240"/>
    <x v="70"/>
    <n v="3.3"/>
    <n v="4.3"/>
    <n v="1164"/>
    <n v="1.2"/>
    <n v="1000.4"/>
    <n v="0.83"/>
    <x v="2"/>
    <n v="1"/>
    <x v="2"/>
    <x v="0"/>
    <x v="10"/>
    <n v="13.7"/>
    <n v="13.7"/>
    <n v="0"/>
  </r>
  <r>
    <n v="240"/>
    <x v="71"/>
    <n v="2.7"/>
    <n v="3.3"/>
    <n v="686"/>
    <n v="0.5"/>
    <n v="1001.2"/>
    <n v="0.82"/>
    <x v="2"/>
    <n v="1"/>
    <x v="2"/>
    <x v="0"/>
    <x v="10"/>
    <n v="14.7"/>
    <n v="14.7"/>
    <n v="0"/>
  </r>
  <r>
    <n v="240"/>
    <x v="72"/>
    <n v="3.8"/>
    <n v="3.3"/>
    <n v="1138"/>
    <n v="-0.1"/>
    <n v="1010.9"/>
    <n v="0.7"/>
    <x v="2"/>
    <n v="1"/>
    <x v="2"/>
    <x v="0"/>
    <x v="10"/>
    <n v="14.7"/>
    <n v="14.7"/>
    <n v="0"/>
  </r>
  <r>
    <n v="240"/>
    <x v="73"/>
    <n v="5.5"/>
    <n v="3.9"/>
    <n v="1445"/>
    <n v="0.1"/>
    <n v="1020.9"/>
    <n v="0.68"/>
    <x v="2"/>
    <n v="1"/>
    <x v="2"/>
    <x v="0"/>
    <x v="10"/>
    <n v="14.1"/>
    <n v="14.1"/>
    <n v="0"/>
  </r>
  <r>
    <n v="240"/>
    <x v="74"/>
    <n v="3.8"/>
    <n v="4.9000000000000004"/>
    <n v="1284"/>
    <n v="0"/>
    <n v="1024"/>
    <n v="0.76"/>
    <x v="2"/>
    <n v="1"/>
    <x v="2"/>
    <x v="0"/>
    <x v="10"/>
    <n v="13.1"/>
    <n v="13.1"/>
    <n v="0"/>
  </r>
  <r>
    <n v="240"/>
    <x v="75"/>
    <n v="4.9000000000000004"/>
    <n v="6"/>
    <n v="1496"/>
    <n v="0"/>
    <n v="1029.3"/>
    <n v="0.57999999999999996"/>
    <x v="2"/>
    <n v="1"/>
    <x v="2"/>
    <x v="0"/>
    <x v="11"/>
    <n v="12"/>
    <n v="12"/>
    <n v="0"/>
  </r>
  <r>
    <n v="240"/>
    <x v="76"/>
    <n v="5.0999999999999996"/>
    <n v="5.7"/>
    <n v="1625"/>
    <n v="0"/>
    <n v="1027.9000000000001"/>
    <n v="0.41"/>
    <x v="2"/>
    <n v="1"/>
    <x v="2"/>
    <x v="0"/>
    <x v="11"/>
    <n v="12.3"/>
    <n v="12.3"/>
    <n v="0"/>
  </r>
  <r>
    <n v="240"/>
    <x v="77"/>
    <n v="2.8"/>
    <n v="8.1999999999999993"/>
    <n v="1590"/>
    <n v="0"/>
    <n v="1023.6"/>
    <n v="0.54"/>
    <x v="2"/>
    <n v="1"/>
    <x v="2"/>
    <x v="0"/>
    <x v="11"/>
    <n v="9.8000000000000007"/>
    <n v="9.8000000000000007"/>
    <n v="0"/>
  </r>
  <r>
    <n v="240"/>
    <x v="78"/>
    <n v="2.1"/>
    <n v="10.199999999999999"/>
    <n v="1507"/>
    <n v="0"/>
    <n v="1021.1"/>
    <n v="0.65"/>
    <x v="2"/>
    <n v="1"/>
    <x v="2"/>
    <x v="0"/>
    <x v="11"/>
    <n v="7.8000000000000007"/>
    <n v="7.8000000000000007"/>
    <n v="0"/>
  </r>
  <r>
    <n v="240"/>
    <x v="79"/>
    <n v="5.6"/>
    <n v="14.7"/>
    <n v="1481"/>
    <n v="0"/>
    <n v="1012.3"/>
    <n v="0.54"/>
    <x v="2"/>
    <n v="1"/>
    <x v="2"/>
    <x v="0"/>
    <x v="11"/>
    <n v="3.3000000000000007"/>
    <n v="3.3000000000000007"/>
    <n v="0"/>
  </r>
  <r>
    <n v="240"/>
    <x v="80"/>
    <n v="5.0999999999999996"/>
    <n v="15"/>
    <n v="1107"/>
    <n v="-0.1"/>
    <n v="1003.5"/>
    <n v="0.53"/>
    <x v="2"/>
    <n v="1"/>
    <x v="2"/>
    <x v="0"/>
    <x v="11"/>
    <n v="3"/>
    <n v="3"/>
    <n v="0"/>
  </r>
  <r>
    <n v="240"/>
    <x v="81"/>
    <n v="3.5"/>
    <n v="13.3"/>
    <n v="1105"/>
    <n v="-0.1"/>
    <n v="1004.4"/>
    <n v="0.69"/>
    <x v="2"/>
    <n v="1"/>
    <x v="2"/>
    <x v="0"/>
    <x v="11"/>
    <n v="4.6999999999999993"/>
    <n v="4.6999999999999993"/>
    <n v="0"/>
  </r>
  <r>
    <n v="240"/>
    <x v="82"/>
    <n v="3.8"/>
    <n v="8.5"/>
    <n v="1105"/>
    <n v="-0.1"/>
    <n v="1015.8"/>
    <n v="0.85"/>
    <x v="2"/>
    <n v="1"/>
    <x v="2"/>
    <x v="0"/>
    <x v="12"/>
    <n v="9.5"/>
    <n v="9.5"/>
    <n v="0"/>
  </r>
  <r>
    <n v="240"/>
    <x v="83"/>
    <n v="4.2"/>
    <n v="8"/>
    <n v="893"/>
    <n v="-0.1"/>
    <n v="1020.7"/>
    <n v="0.84"/>
    <x v="2"/>
    <n v="1"/>
    <x v="2"/>
    <x v="0"/>
    <x v="12"/>
    <n v="10"/>
    <n v="10"/>
    <n v="0"/>
  </r>
  <r>
    <n v="240"/>
    <x v="84"/>
    <n v="2.8"/>
    <n v="8.1999999999999993"/>
    <n v="758"/>
    <n v="0"/>
    <n v="1024.5999999999999"/>
    <n v="0.82"/>
    <x v="2"/>
    <n v="1"/>
    <x v="2"/>
    <x v="0"/>
    <x v="12"/>
    <n v="9.8000000000000007"/>
    <n v="9.8000000000000007"/>
    <n v="0"/>
  </r>
  <r>
    <n v="240"/>
    <x v="85"/>
    <n v="2"/>
    <n v="8"/>
    <n v="1778"/>
    <n v="0"/>
    <n v="1020.4"/>
    <n v="0.78"/>
    <x v="2"/>
    <n v="1"/>
    <x v="2"/>
    <x v="0"/>
    <x v="12"/>
    <n v="10"/>
    <n v="10"/>
    <n v="0"/>
  </r>
  <r>
    <n v="240"/>
    <x v="86"/>
    <n v="4"/>
    <n v="7.5"/>
    <n v="583"/>
    <n v="0.4"/>
    <n v="1012.4"/>
    <n v="0.88"/>
    <x v="2"/>
    <n v="1"/>
    <x v="2"/>
    <x v="0"/>
    <x v="12"/>
    <n v="10.5"/>
    <n v="10.5"/>
    <n v="0"/>
  </r>
  <r>
    <n v="240"/>
    <x v="87"/>
    <n v="4"/>
    <n v="7"/>
    <n v="1701"/>
    <n v="0"/>
    <n v="1018.9"/>
    <n v="0.8"/>
    <x v="2"/>
    <n v="1"/>
    <x v="2"/>
    <x v="0"/>
    <x v="12"/>
    <n v="11"/>
    <n v="11"/>
    <n v="0"/>
  </r>
  <r>
    <n v="240"/>
    <x v="88"/>
    <n v="9.4"/>
    <n v="9.9"/>
    <n v="1679"/>
    <n v="0.2"/>
    <n v="1017.2"/>
    <n v="0.75"/>
    <x v="2"/>
    <n v="1"/>
    <x v="2"/>
    <x v="0"/>
    <x v="12"/>
    <n v="8.1"/>
    <n v="8.1"/>
    <n v="0"/>
  </r>
  <r>
    <n v="240"/>
    <x v="89"/>
    <n v="4.4000000000000004"/>
    <n v="8.1999999999999993"/>
    <n v="1713"/>
    <n v="0"/>
    <n v="1027.8"/>
    <n v="0.73"/>
    <x v="2"/>
    <n v="1"/>
    <x v="2"/>
    <x v="0"/>
    <x v="13"/>
    <n v="9.8000000000000007"/>
    <n v="9.8000000000000007"/>
    <n v="0"/>
  </r>
  <r>
    <n v="240"/>
    <x v="90"/>
    <n v="4.9000000000000004"/>
    <n v="9.1"/>
    <n v="1951"/>
    <n v="0"/>
    <n v="1028.0999999999999"/>
    <n v="0.68"/>
    <x v="2"/>
    <n v="0.8"/>
    <x v="3"/>
    <x v="0"/>
    <x v="13"/>
    <n v="8.9"/>
    <n v="7.120000000000001"/>
    <n v="0"/>
  </r>
  <r>
    <n v="240"/>
    <x v="91"/>
    <n v="6.4"/>
    <n v="12"/>
    <n v="1908"/>
    <n v="0"/>
    <n v="1024.3"/>
    <n v="0.56999999999999995"/>
    <x v="2"/>
    <n v="0.8"/>
    <x v="3"/>
    <x v="0"/>
    <x v="13"/>
    <n v="6"/>
    <n v="4.8000000000000007"/>
    <n v="0"/>
  </r>
  <r>
    <n v="240"/>
    <x v="92"/>
    <n v="5.5"/>
    <n v="14.5"/>
    <n v="1933"/>
    <n v="0"/>
    <n v="1022.8"/>
    <n v="0.51"/>
    <x v="2"/>
    <n v="0.8"/>
    <x v="3"/>
    <x v="0"/>
    <x v="13"/>
    <n v="3.5"/>
    <n v="2.8000000000000003"/>
    <n v="0"/>
  </r>
  <r>
    <n v="240"/>
    <x v="93"/>
    <n v="4.5"/>
    <n v="13.8"/>
    <n v="1992"/>
    <n v="0"/>
    <n v="1020.5"/>
    <n v="0.56999999999999995"/>
    <x v="2"/>
    <n v="0.8"/>
    <x v="3"/>
    <x v="0"/>
    <x v="13"/>
    <n v="4.1999999999999993"/>
    <n v="3.3599999999999994"/>
    <n v="0"/>
  </r>
  <r>
    <n v="240"/>
    <x v="94"/>
    <n v="6.5"/>
    <n v="10.199999999999999"/>
    <n v="2060"/>
    <n v="0"/>
    <n v="1020.8"/>
    <n v="0.63"/>
    <x v="2"/>
    <n v="0.8"/>
    <x v="3"/>
    <x v="0"/>
    <x v="13"/>
    <n v="7.8000000000000007"/>
    <n v="6.2400000000000011"/>
    <n v="0"/>
  </r>
  <r>
    <n v="240"/>
    <x v="95"/>
    <n v="5.9"/>
    <n v="8"/>
    <n v="2107"/>
    <n v="0"/>
    <n v="1025.5999999999999"/>
    <n v="0.48"/>
    <x v="2"/>
    <n v="0.8"/>
    <x v="3"/>
    <x v="0"/>
    <x v="13"/>
    <n v="10"/>
    <n v="8"/>
    <n v="0"/>
  </r>
  <r>
    <n v="240"/>
    <x v="96"/>
    <n v="3.7"/>
    <n v="8.1999999999999993"/>
    <n v="2069"/>
    <n v="0"/>
    <n v="1027"/>
    <n v="0.57999999999999996"/>
    <x v="2"/>
    <n v="0.8"/>
    <x v="3"/>
    <x v="0"/>
    <x v="14"/>
    <n v="9.8000000000000007"/>
    <n v="7.8400000000000007"/>
    <n v="0"/>
  </r>
  <r>
    <n v="240"/>
    <x v="97"/>
    <n v="3.7"/>
    <n v="8.4"/>
    <n v="1956"/>
    <n v="0"/>
    <n v="1027.5999999999999"/>
    <n v="0.65"/>
    <x v="2"/>
    <n v="0.8"/>
    <x v="3"/>
    <x v="0"/>
    <x v="14"/>
    <n v="9.6"/>
    <n v="7.68"/>
    <n v="0"/>
  </r>
  <r>
    <n v="240"/>
    <x v="98"/>
    <n v="4.5"/>
    <n v="8.1999999999999993"/>
    <n v="1790"/>
    <n v="0"/>
    <n v="1027.7"/>
    <n v="0.73"/>
    <x v="2"/>
    <n v="0.8"/>
    <x v="3"/>
    <x v="0"/>
    <x v="14"/>
    <n v="9.8000000000000007"/>
    <n v="7.8400000000000007"/>
    <n v="0"/>
  </r>
  <r>
    <n v="240"/>
    <x v="99"/>
    <n v="4.5"/>
    <n v="8.6999999999999993"/>
    <n v="1694"/>
    <n v="0"/>
    <n v="1028.3"/>
    <n v="0.77"/>
    <x v="2"/>
    <n v="0.8"/>
    <x v="3"/>
    <x v="0"/>
    <x v="14"/>
    <n v="9.3000000000000007"/>
    <n v="7.4400000000000013"/>
    <n v="0"/>
  </r>
  <r>
    <n v="240"/>
    <x v="100"/>
    <n v="3.1"/>
    <n v="10.1"/>
    <n v="2071"/>
    <n v="0"/>
    <n v="1021.3"/>
    <n v="0.8"/>
    <x v="2"/>
    <n v="0.8"/>
    <x v="3"/>
    <x v="0"/>
    <x v="14"/>
    <n v="7.9"/>
    <n v="6.32"/>
    <n v="0"/>
  </r>
  <r>
    <n v="240"/>
    <x v="101"/>
    <n v="4.4000000000000004"/>
    <n v="15.7"/>
    <n v="2134"/>
    <n v="0"/>
    <n v="1008.7"/>
    <n v="0.59"/>
    <x v="2"/>
    <n v="0.8"/>
    <x v="3"/>
    <x v="0"/>
    <x v="14"/>
    <n v="2.3000000000000007"/>
    <n v="1.8400000000000007"/>
    <n v="0"/>
  </r>
  <r>
    <n v="240"/>
    <x v="102"/>
    <n v="6.2"/>
    <n v="13.4"/>
    <n v="1742"/>
    <n v="3.7"/>
    <n v="1003.6"/>
    <n v="0.74"/>
    <x v="2"/>
    <n v="0.8"/>
    <x v="3"/>
    <x v="0"/>
    <x v="14"/>
    <n v="4.5999999999999996"/>
    <n v="3.6799999999999997"/>
    <n v="0"/>
  </r>
  <r>
    <n v="240"/>
    <x v="103"/>
    <n v="4.0999999999999996"/>
    <n v="12.8"/>
    <n v="1731"/>
    <n v="-0.1"/>
    <n v="1007"/>
    <n v="0.68"/>
    <x v="2"/>
    <n v="0.8"/>
    <x v="3"/>
    <x v="0"/>
    <x v="15"/>
    <n v="5.1999999999999993"/>
    <n v="4.1599999999999993"/>
    <n v="0"/>
  </r>
  <r>
    <n v="240"/>
    <x v="104"/>
    <n v="4.5"/>
    <n v="14.2"/>
    <n v="1564"/>
    <n v="1.5"/>
    <n v="998.7"/>
    <n v="0.76"/>
    <x v="2"/>
    <n v="0.8"/>
    <x v="3"/>
    <x v="0"/>
    <x v="15"/>
    <n v="3.8000000000000007"/>
    <n v="3.0400000000000009"/>
    <n v="0"/>
  </r>
  <r>
    <n v="240"/>
    <x v="105"/>
    <n v="3.2"/>
    <n v="10.7"/>
    <n v="651"/>
    <n v="-0.1"/>
    <n v="1008.5"/>
    <n v="0.74"/>
    <x v="2"/>
    <n v="0.8"/>
    <x v="3"/>
    <x v="0"/>
    <x v="15"/>
    <n v="7.3000000000000007"/>
    <n v="5.8400000000000007"/>
    <n v="0"/>
  </r>
  <r>
    <n v="240"/>
    <x v="106"/>
    <n v="2.5"/>
    <n v="10.3"/>
    <n v="728"/>
    <n v="0"/>
    <n v="1013.1"/>
    <n v="0.72"/>
    <x v="2"/>
    <n v="0.8"/>
    <x v="3"/>
    <x v="0"/>
    <x v="15"/>
    <n v="7.6999999999999993"/>
    <n v="6.16"/>
    <n v="0"/>
  </r>
  <r>
    <n v="240"/>
    <x v="107"/>
    <n v="2.8"/>
    <n v="10.3"/>
    <n v="2019"/>
    <n v="0"/>
    <n v="1014.4"/>
    <n v="0.73"/>
    <x v="2"/>
    <n v="0.8"/>
    <x v="3"/>
    <x v="0"/>
    <x v="15"/>
    <n v="7.6999999999999993"/>
    <n v="6.16"/>
    <n v="0"/>
  </r>
  <r>
    <n v="240"/>
    <x v="108"/>
    <n v="3.9"/>
    <n v="9.4"/>
    <n v="2067"/>
    <n v="0"/>
    <n v="1010.3"/>
    <n v="0.73"/>
    <x v="2"/>
    <n v="0.8"/>
    <x v="3"/>
    <x v="0"/>
    <x v="15"/>
    <n v="8.6"/>
    <n v="6.88"/>
    <n v="0"/>
  </r>
  <r>
    <n v="240"/>
    <x v="109"/>
    <n v="3"/>
    <n v="10.1"/>
    <n v="2166"/>
    <n v="0"/>
    <n v="1007.6"/>
    <n v="0.76"/>
    <x v="2"/>
    <n v="0.8"/>
    <x v="3"/>
    <x v="0"/>
    <x v="15"/>
    <n v="7.9"/>
    <n v="6.32"/>
    <n v="0"/>
  </r>
  <r>
    <n v="240"/>
    <x v="110"/>
    <n v="2.2000000000000002"/>
    <n v="11.4"/>
    <n v="609"/>
    <n v="3.1"/>
    <n v="1010.2"/>
    <n v="0.91"/>
    <x v="2"/>
    <n v="0.8"/>
    <x v="3"/>
    <x v="0"/>
    <x v="16"/>
    <n v="6.6"/>
    <n v="5.28"/>
    <n v="0"/>
  </r>
  <r>
    <n v="240"/>
    <x v="111"/>
    <n v="3.4"/>
    <n v="11.1"/>
    <n v="1604"/>
    <n v="0"/>
    <n v="1016.7"/>
    <n v="0.85"/>
    <x v="2"/>
    <n v="0.8"/>
    <x v="3"/>
    <x v="0"/>
    <x v="16"/>
    <n v="6.9"/>
    <n v="5.5200000000000005"/>
    <n v="0"/>
  </r>
  <r>
    <n v="240"/>
    <x v="112"/>
    <n v="2.8"/>
    <n v="12.1"/>
    <n v="907"/>
    <n v="-0.1"/>
    <n v="1014.8"/>
    <n v="0.82"/>
    <x v="2"/>
    <n v="0.8"/>
    <x v="3"/>
    <x v="0"/>
    <x v="16"/>
    <n v="5.9"/>
    <n v="4.7200000000000006"/>
    <n v="0"/>
  </r>
  <r>
    <n v="240"/>
    <x v="113"/>
    <n v="4.3"/>
    <n v="10.9"/>
    <n v="514"/>
    <n v="8"/>
    <n v="1018.8"/>
    <n v="0.9"/>
    <x v="2"/>
    <n v="0.8"/>
    <x v="3"/>
    <x v="0"/>
    <x v="16"/>
    <n v="7.1"/>
    <n v="5.68"/>
    <n v="0"/>
  </r>
  <r>
    <n v="240"/>
    <x v="114"/>
    <n v="3.5"/>
    <n v="10.199999999999999"/>
    <n v="2140"/>
    <n v="0"/>
    <n v="1023"/>
    <n v="0.79"/>
    <x v="2"/>
    <n v="0.8"/>
    <x v="3"/>
    <x v="0"/>
    <x v="16"/>
    <n v="7.8000000000000007"/>
    <n v="6.2400000000000011"/>
    <n v="0"/>
  </r>
  <r>
    <n v="240"/>
    <x v="115"/>
    <n v="3.2"/>
    <n v="12.1"/>
    <n v="2428"/>
    <n v="0"/>
    <n v="1023.2"/>
    <n v="0.77"/>
    <x v="2"/>
    <n v="0.8"/>
    <x v="3"/>
    <x v="0"/>
    <x v="16"/>
    <n v="5.9"/>
    <n v="4.7200000000000006"/>
    <n v="0"/>
  </r>
  <r>
    <n v="240"/>
    <x v="116"/>
    <n v="1.9"/>
    <n v="14"/>
    <n v="2449"/>
    <n v="0"/>
    <n v="1025.4000000000001"/>
    <n v="0.65"/>
    <x v="2"/>
    <n v="0.8"/>
    <x v="3"/>
    <x v="0"/>
    <x v="16"/>
    <n v="4"/>
    <n v="3.2"/>
    <n v="0"/>
  </r>
  <r>
    <n v="240"/>
    <x v="117"/>
    <n v="2"/>
    <n v="14.5"/>
    <n v="2428"/>
    <n v="0"/>
    <n v="1027.3"/>
    <n v="0.63"/>
    <x v="2"/>
    <n v="0.8"/>
    <x v="3"/>
    <x v="0"/>
    <x v="17"/>
    <n v="3.5"/>
    <n v="2.8000000000000003"/>
    <n v="0"/>
  </r>
  <r>
    <n v="240"/>
    <x v="118"/>
    <n v="2.8"/>
    <n v="15.4"/>
    <n v="2487"/>
    <n v="0"/>
    <n v="1026.7"/>
    <n v="0.7"/>
    <x v="2"/>
    <n v="0.8"/>
    <x v="3"/>
    <x v="0"/>
    <x v="17"/>
    <n v="2.5999999999999996"/>
    <n v="2.0799999999999996"/>
    <n v="0"/>
  </r>
  <r>
    <n v="240"/>
    <x v="119"/>
    <n v="2.2999999999999998"/>
    <n v="17.600000000000001"/>
    <n v="2435"/>
    <n v="0"/>
    <n v="1023"/>
    <n v="0.68"/>
    <x v="2"/>
    <n v="0.8"/>
    <x v="3"/>
    <x v="0"/>
    <x v="17"/>
    <n v="0.39999999999999858"/>
    <n v="0.3199999999999989"/>
    <n v="0"/>
  </r>
  <r>
    <n v="240"/>
    <x v="120"/>
    <n v="2"/>
    <n v="19.600000000000001"/>
    <n v="2390"/>
    <n v="0"/>
    <n v="1017.6"/>
    <n v="0.61"/>
    <x v="2"/>
    <n v="0.8"/>
    <x v="4"/>
    <x v="0"/>
    <x v="17"/>
    <n v="0"/>
    <n v="0"/>
    <n v="1.6000000000000014"/>
  </r>
  <r>
    <n v="240"/>
    <x v="121"/>
    <n v="2.9"/>
    <n v="17.600000000000001"/>
    <n v="1985"/>
    <n v="0"/>
    <n v="1014.4"/>
    <n v="0.66"/>
    <x v="2"/>
    <n v="0.8"/>
    <x v="4"/>
    <x v="0"/>
    <x v="17"/>
    <n v="0.39999999999999858"/>
    <n v="0.3199999999999989"/>
    <n v="0"/>
  </r>
  <r>
    <n v="240"/>
    <x v="122"/>
    <n v="4.2"/>
    <n v="12.4"/>
    <n v="2353"/>
    <n v="-0.1"/>
    <n v="1012.4"/>
    <n v="0.65"/>
    <x v="2"/>
    <n v="0.8"/>
    <x v="4"/>
    <x v="0"/>
    <x v="17"/>
    <n v="5.6"/>
    <n v="4.4799999999999995"/>
    <n v="0"/>
  </r>
  <r>
    <n v="240"/>
    <x v="123"/>
    <n v="5.2"/>
    <n v="9.8000000000000007"/>
    <n v="1746"/>
    <n v="-0.1"/>
    <n v="1015.2"/>
    <n v="0.67"/>
    <x v="2"/>
    <n v="0.8"/>
    <x v="4"/>
    <x v="0"/>
    <x v="17"/>
    <n v="8.1999999999999993"/>
    <n v="6.56"/>
    <n v="0"/>
  </r>
  <r>
    <n v="240"/>
    <x v="124"/>
    <n v="4.7"/>
    <n v="9.4"/>
    <n v="2300"/>
    <n v="-0.1"/>
    <n v="1019.6"/>
    <n v="0.63"/>
    <x v="2"/>
    <n v="0.8"/>
    <x v="4"/>
    <x v="0"/>
    <x v="18"/>
    <n v="8.6"/>
    <n v="6.88"/>
    <n v="0"/>
  </r>
  <r>
    <n v="240"/>
    <x v="125"/>
    <n v="4"/>
    <n v="9.6999999999999993"/>
    <n v="1089"/>
    <n v="-0.1"/>
    <n v="1022.7"/>
    <n v="0.71"/>
    <x v="2"/>
    <n v="0.8"/>
    <x v="4"/>
    <x v="0"/>
    <x v="18"/>
    <n v="8.3000000000000007"/>
    <n v="6.6400000000000006"/>
    <n v="0"/>
  </r>
  <r>
    <n v="240"/>
    <x v="126"/>
    <n v="4.2"/>
    <n v="10.9"/>
    <n v="1781"/>
    <n v="0"/>
    <n v="1021.5"/>
    <n v="0.71"/>
    <x v="2"/>
    <n v="0.8"/>
    <x v="4"/>
    <x v="0"/>
    <x v="18"/>
    <n v="7.1"/>
    <n v="5.68"/>
    <n v="0"/>
  </r>
  <r>
    <n v="240"/>
    <x v="127"/>
    <n v="3.6"/>
    <n v="13.1"/>
    <n v="2424"/>
    <n v="0"/>
    <n v="1019.3"/>
    <n v="0.6"/>
    <x v="2"/>
    <n v="0.8"/>
    <x v="4"/>
    <x v="0"/>
    <x v="18"/>
    <n v="4.9000000000000004"/>
    <n v="3.9200000000000004"/>
    <n v="0"/>
  </r>
  <r>
    <n v="240"/>
    <x v="128"/>
    <n v="4.5"/>
    <n v="14.4"/>
    <n v="2691"/>
    <n v="0"/>
    <n v="1021.4"/>
    <n v="0.54"/>
    <x v="2"/>
    <n v="0.8"/>
    <x v="4"/>
    <x v="0"/>
    <x v="18"/>
    <n v="3.5999999999999996"/>
    <n v="2.88"/>
    <n v="0"/>
  </r>
  <r>
    <n v="240"/>
    <x v="129"/>
    <n v="4.2"/>
    <n v="16"/>
    <n v="2700"/>
    <n v="0"/>
    <n v="1019.8"/>
    <n v="0.52"/>
    <x v="2"/>
    <n v="0.8"/>
    <x v="4"/>
    <x v="0"/>
    <x v="18"/>
    <n v="2"/>
    <n v="1.6"/>
    <n v="0"/>
  </r>
  <r>
    <n v="240"/>
    <x v="130"/>
    <n v="4.4000000000000004"/>
    <n v="18.399999999999999"/>
    <n v="2727"/>
    <n v="0"/>
    <n v="1013.8"/>
    <n v="0.48"/>
    <x v="2"/>
    <n v="0.8"/>
    <x v="4"/>
    <x v="0"/>
    <x v="18"/>
    <n v="0"/>
    <n v="0"/>
    <n v="0.39999999999999858"/>
  </r>
  <r>
    <n v="240"/>
    <x v="131"/>
    <n v="5.0999999999999996"/>
    <n v="18.7"/>
    <n v="2719"/>
    <n v="0"/>
    <n v="1013.7"/>
    <n v="0.46"/>
    <x v="2"/>
    <n v="0.8"/>
    <x v="4"/>
    <x v="0"/>
    <x v="19"/>
    <n v="0"/>
    <n v="0"/>
    <n v="0.69999999999999929"/>
  </r>
  <r>
    <n v="240"/>
    <x v="132"/>
    <n v="5.5"/>
    <n v="17.100000000000001"/>
    <n v="2810"/>
    <n v="0"/>
    <n v="1018.5"/>
    <n v="0.48"/>
    <x v="2"/>
    <n v="0.8"/>
    <x v="4"/>
    <x v="0"/>
    <x v="19"/>
    <n v="0.89999999999999858"/>
    <n v="0.71999999999999886"/>
    <n v="0"/>
  </r>
  <r>
    <n v="240"/>
    <x v="133"/>
    <n v="4.5"/>
    <n v="13.9"/>
    <n v="2525"/>
    <n v="0"/>
    <n v="1019.9"/>
    <n v="0.68"/>
    <x v="2"/>
    <n v="0.8"/>
    <x v="4"/>
    <x v="0"/>
    <x v="19"/>
    <n v="4.0999999999999996"/>
    <n v="3.28"/>
    <n v="0"/>
  </r>
  <r>
    <n v="240"/>
    <x v="134"/>
    <n v="5.8"/>
    <n v="12.2"/>
    <n v="2686"/>
    <n v="0"/>
    <n v="1021.7"/>
    <n v="0.66"/>
    <x v="2"/>
    <n v="0.8"/>
    <x v="4"/>
    <x v="0"/>
    <x v="19"/>
    <n v="5.8000000000000007"/>
    <n v="4.6400000000000006"/>
    <n v="0"/>
  </r>
  <r>
    <n v="240"/>
    <x v="135"/>
    <n v="4.3"/>
    <n v="11"/>
    <n v="1784"/>
    <n v="0"/>
    <n v="1022.1"/>
    <n v="0.76"/>
    <x v="2"/>
    <n v="0.8"/>
    <x v="4"/>
    <x v="0"/>
    <x v="19"/>
    <n v="7"/>
    <n v="5.6000000000000005"/>
    <n v="0"/>
  </r>
  <r>
    <n v="240"/>
    <x v="136"/>
    <n v="4.8"/>
    <n v="12.8"/>
    <n v="2584"/>
    <n v="0"/>
    <n v="1019.6"/>
    <n v="0.76"/>
    <x v="2"/>
    <n v="0.8"/>
    <x v="4"/>
    <x v="0"/>
    <x v="19"/>
    <n v="5.1999999999999993"/>
    <n v="4.1599999999999993"/>
    <n v="0"/>
  </r>
  <r>
    <n v="240"/>
    <x v="137"/>
    <n v="4"/>
    <n v="13.8"/>
    <n v="1974"/>
    <n v="0"/>
    <n v="1018.1"/>
    <n v="0.73"/>
    <x v="2"/>
    <n v="0.8"/>
    <x v="4"/>
    <x v="0"/>
    <x v="19"/>
    <n v="4.1999999999999993"/>
    <n v="3.3599999999999994"/>
    <n v="0"/>
  </r>
  <r>
    <n v="240"/>
    <x v="138"/>
    <n v="3.7"/>
    <n v="15.3"/>
    <n v="2848"/>
    <n v="0"/>
    <n v="1020.2"/>
    <n v="0.64"/>
    <x v="2"/>
    <n v="0.8"/>
    <x v="4"/>
    <x v="0"/>
    <x v="20"/>
    <n v="2.6999999999999993"/>
    <n v="2.1599999999999997"/>
    <n v="0"/>
  </r>
  <r>
    <n v="240"/>
    <x v="139"/>
    <n v="3.8"/>
    <n v="14.5"/>
    <n v="2875"/>
    <n v="0"/>
    <n v="1018.8"/>
    <n v="0.68"/>
    <x v="2"/>
    <n v="0.8"/>
    <x v="4"/>
    <x v="0"/>
    <x v="20"/>
    <n v="3.5"/>
    <n v="2.8000000000000003"/>
    <n v="0"/>
  </r>
  <r>
    <n v="240"/>
    <x v="140"/>
    <n v="4.5999999999999996"/>
    <n v="12.4"/>
    <n v="2075"/>
    <n v="0"/>
    <n v="1015.1"/>
    <n v="0.73"/>
    <x v="2"/>
    <n v="0.8"/>
    <x v="4"/>
    <x v="0"/>
    <x v="20"/>
    <n v="5.6"/>
    <n v="4.4799999999999995"/>
    <n v="0"/>
  </r>
  <r>
    <n v="240"/>
    <x v="141"/>
    <n v="5.8"/>
    <n v="11.2"/>
    <n v="2103"/>
    <n v="0.7"/>
    <n v="1016.4"/>
    <n v="0.62"/>
    <x v="2"/>
    <n v="0.8"/>
    <x v="4"/>
    <x v="0"/>
    <x v="20"/>
    <n v="6.8000000000000007"/>
    <n v="5.4400000000000013"/>
    <n v="0"/>
  </r>
  <r>
    <n v="240"/>
    <x v="142"/>
    <n v="5.6"/>
    <n v="10.3"/>
    <n v="1578"/>
    <n v="2.6"/>
    <n v="1017.4"/>
    <n v="0.7"/>
    <x v="2"/>
    <n v="0.8"/>
    <x v="4"/>
    <x v="0"/>
    <x v="20"/>
    <n v="7.6999999999999993"/>
    <n v="6.16"/>
    <n v="0"/>
  </r>
  <r>
    <n v="240"/>
    <x v="143"/>
    <n v="5.5"/>
    <n v="13.1"/>
    <n v="571"/>
    <n v="5.8"/>
    <n v="1011.7"/>
    <n v="0.86"/>
    <x v="2"/>
    <n v="0.8"/>
    <x v="4"/>
    <x v="0"/>
    <x v="20"/>
    <n v="4.9000000000000004"/>
    <n v="3.9200000000000004"/>
    <n v="0"/>
  </r>
  <r>
    <n v="240"/>
    <x v="144"/>
    <n v="6.8"/>
    <n v="15.3"/>
    <n v="1436"/>
    <n v="2"/>
    <n v="1009"/>
    <n v="0.81"/>
    <x v="2"/>
    <n v="0.8"/>
    <x v="4"/>
    <x v="0"/>
    <x v="20"/>
    <n v="2.6999999999999993"/>
    <n v="2.1599999999999997"/>
    <n v="0"/>
  </r>
  <r>
    <n v="240"/>
    <x v="145"/>
    <n v="7.7"/>
    <n v="15.3"/>
    <n v="2206"/>
    <n v="-0.1"/>
    <n v="1015.1"/>
    <n v="0.63"/>
    <x v="2"/>
    <n v="0.8"/>
    <x v="4"/>
    <x v="0"/>
    <x v="21"/>
    <n v="2.6999999999999993"/>
    <n v="2.1599999999999997"/>
    <n v="0"/>
  </r>
  <r>
    <n v="240"/>
    <x v="146"/>
    <n v="9.1"/>
    <n v="14.6"/>
    <n v="1005"/>
    <n v="15.4"/>
    <n v="1011.9"/>
    <n v="0.84"/>
    <x v="2"/>
    <n v="0.8"/>
    <x v="4"/>
    <x v="0"/>
    <x v="21"/>
    <n v="3.4000000000000004"/>
    <n v="2.7200000000000006"/>
    <n v="0"/>
  </r>
  <r>
    <n v="240"/>
    <x v="147"/>
    <n v="6.4"/>
    <n v="14.4"/>
    <n v="1611"/>
    <n v="0.9"/>
    <n v="1014.9"/>
    <n v="0.84"/>
    <x v="2"/>
    <n v="0.8"/>
    <x v="4"/>
    <x v="0"/>
    <x v="21"/>
    <n v="3.5999999999999996"/>
    <n v="2.88"/>
    <n v="0"/>
  </r>
  <r>
    <n v="240"/>
    <x v="148"/>
    <n v="5.5"/>
    <n v="14.9"/>
    <n v="781"/>
    <n v="1.3"/>
    <n v="1019.3"/>
    <n v="0.87"/>
    <x v="2"/>
    <n v="0.8"/>
    <x v="4"/>
    <x v="0"/>
    <x v="21"/>
    <n v="3.0999999999999996"/>
    <n v="2.48"/>
    <n v="0"/>
  </r>
  <r>
    <n v="240"/>
    <x v="149"/>
    <n v="5.2"/>
    <n v="16.899999999999999"/>
    <n v="2332"/>
    <n v="0"/>
    <n v="1019.1"/>
    <n v="0.82"/>
    <x v="2"/>
    <n v="0.8"/>
    <x v="4"/>
    <x v="0"/>
    <x v="21"/>
    <n v="1.1000000000000014"/>
    <n v="0.88000000000000123"/>
    <n v="0"/>
  </r>
  <r>
    <n v="240"/>
    <x v="150"/>
    <n v="2.2000000000000002"/>
    <n v="19.7"/>
    <n v="2250"/>
    <n v="0"/>
    <n v="1016.4"/>
    <n v="0.7"/>
    <x v="2"/>
    <n v="0.8"/>
    <x v="4"/>
    <x v="0"/>
    <x v="21"/>
    <n v="0"/>
    <n v="0"/>
    <n v="1.6999999999999993"/>
  </r>
  <r>
    <n v="240"/>
    <x v="151"/>
    <n v="5.9"/>
    <n v="16.899999999999999"/>
    <n v="1995"/>
    <n v="0"/>
    <n v="1013.3"/>
    <n v="0.7"/>
    <x v="2"/>
    <n v="0.8"/>
    <x v="5"/>
    <x v="0"/>
    <x v="21"/>
    <n v="1.1000000000000014"/>
    <n v="0.88000000000000123"/>
    <n v="0"/>
  </r>
  <r>
    <n v="240"/>
    <x v="152"/>
    <n v="4.4000000000000004"/>
    <n v="15.2"/>
    <n v="2608"/>
    <n v="-0.1"/>
    <n v="1015.6"/>
    <n v="0.7"/>
    <x v="2"/>
    <n v="0.8"/>
    <x v="5"/>
    <x v="0"/>
    <x v="22"/>
    <n v="2.8000000000000007"/>
    <n v="2.2400000000000007"/>
    <n v="0"/>
  </r>
  <r>
    <n v="240"/>
    <x v="153"/>
    <n v="6.8"/>
    <n v="16.7"/>
    <n v="2109"/>
    <n v="0.7"/>
    <n v="1009.4"/>
    <n v="0.63"/>
    <x v="2"/>
    <n v="0.8"/>
    <x v="5"/>
    <x v="0"/>
    <x v="22"/>
    <n v="1.3000000000000007"/>
    <n v="1.0400000000000007"/>
    <n v="0"/>
  </r>
  <r>
    <n v="240"/>
    <x v="154"/>
    <n v="6"/>
    <n v="15.7"/>
    <n v="2184"/>
    <n v="3.4"/>
    <n v="1006.8"/>
    <n v="0.7"/>
    <x v="2"/>
    <n v="0.8"/>
    <x v="5"/>
    <x v="0"/>
    <x v="22"/>
    <n v="2.3000000000000007"/>
    <n v="1.8400000000000007"/>
    <n v="0"/>
  </r>
  <r>
    <n v="240"/>
    <x v="155"/>
    <n v="6.3"/>
    <n v="15.2"/>
    <n v="1396"/>
    <n v="10.4"/>
    <n v="1005.5"/>
    <n v="0.79"/>
    <x v="2"/>
    <n v="0.8"/>
    <x v="5"/>
    <x v="0"/>
    <x v="22"/>
    <n v="2.8000000000000007"/>
    <n v="2.2400000000000007"/>
    <n v="0"/>
  </r>
  <r>
    <n v="240"/>
    <x v="156"/>
    <n v="8"/>
    <n v="15.6"/>
    <n v="1934"/>
    <n v="0.1"/>
    <n v="1006.8"/>
    <n v="0.74"/>
    <x v="2"/>
    <n v="0.8"/>
    <x v="5"/>
    <x v="0"/>
    <x v="22"/>
    <n v="2.4000000000000004"/>
    <n v="1.9200000000000004"/>
    <n v="0"/>
  </r>
  <r>
    <n v="240"/>
    <x v="157"/>
    <n v="5.4"/>
    <n v="14.1"/>
    <n v="1325"/>
    <n v="27.7"/>
    <n v="1006.3"/>
    <n v="0.83"/>
    <x v="2"/>
    <n v="0.8"/>
    <x v="5"/>
    <x v="0"/>
    <x v="22"/>
    <n v="3.9000000000000004"/>
    <n v="3.1200000000000006"/>
    <n v="0"/>
  </r>
  <r>
    <n v="240"/>
    <x v="158"/>
    <n v="7.2"/>
    <n v="12.7"/>
    <n v="1394"/>
    <n v="6"/>
    <n v="1013.4"/>
    <n v="0.81"/>
    <x v="2"/>
    <n v="0.8"/>
    <x v="5"/>
    <x v="0"/>
    <x v="22"/>
    <n v="5.3000000000000007"/>
    <n v="4.2400000000000011"/>
    <n v="0"/>
  </r>
  <r>
    <n v="240"/>
    <x v="159"/>
    <n v="4.9000000000000004"/>
    <n v="15"/>
    <n v="2301"/>
    <n v="0.1"/>
    <n v="1020.7"/>
    <n v="0.75"/>
    <x v="2"/>
    <n v="0.8"/>
    <x v="5"/>
    <x v="0"/>
    <x v="23"/>
    <n v="3"/>
    <n v="2.4000000000000004"/>
    <n v="0"/>
  </r>
  <r>
    <n v="240"/>
    <x v="160"/>
    <n v="6.8"/>
    <n v="14.4"/>
    <n v="1310"/>
    <n v="1.6"/>
    <n v="1016.2"/>
    <n v="0.8"/>
    <x v="2"/>
    <n v="0.8"/>
    <x v="5"/>
    <x v="0"/>
    <x v="23"/>
    <n v="3.5999999999999996"/>
    <n v="2.88"/>
    <n v="0"/>
  </r>
  <r>
    <n v="240"/>
    <x v="161"/>
    <n v="2.6"/>
    <n v="15"/>
    <n v="2481"/>
    <n v="0"/>
    <n v="1022"/>
    <n v="0.72"/>
    <x v="2"/>
    <n v="0.8"/>
    <x v="5"/>
    <x v="0"/>
    <x v="23"/>
    <n v="3"/>
    <n v="2.4000000000000004"/>
    <n v="0"/>
  </r>
  <r>
    <n v="240"/>
    <x v="162"/>
    <n v="5.9"/>
    <n v="21"/>
    <n v="2890"/>
    <n v="0"/>
    <n v="1017"/>
    <n v="0.56000000000000005"/>
    <x v="2"/>
    <n v="0.8"/>
    <x v="5"/>
    <x v="0"/>
    <x v="23"/>
    <n v="0"/>
    <n v="0"/>
    <n v="3"/>
  </r>
  <r>
    <n v="240"/>
    <x v="163"/>
    <n v="2.8"/>
    <n v="25.7"/>
    <n v="2523"/>
    <n v="0"/>
    <n v="1018.1"/>
    <n v="0.55000000000000004"/>
    <x v="2"/>
    <n v="0.8"/>
    <x v="5"/>
    <x v="0"/>
    <x v="23"/>
    <n v="0"/>
    <n v="0"/>
    <n v="7.6999999999999993"/>
  </r>
  <r>
    <n v="240"/>
    <x v="164"/>
    <n v="4.9000000000000004"/>
    <n v="21.8"/>
    <n v="1693"/>
    <n v="4.2"/>
    <n v="1017.1"/>
    <n v="0.67"/>
    <x v="2"/>
    <n v="0.8"/>
    <x v="5"/>
    <x v="0"/>
    <x v="23"/>
    <n v="0"/>
    <n v="0"/>
    <n v="3.8000000000000007"/>
  </r>
  <r>
    <n v="240"/>
    <x v="165"/>
    <n v="4.7"/>
    <n v="18.2"/>
    <n v="2792"/>
    <n v="0"/>
    <n v="1021.6"/>
    <n v="0.69"/>
    <x v="2"/>
    <n v="0.8"/>
    <x v="5"/>
    <x v="0"/>
    <x v="23"/>
    <n v="0"/>
    <n v="0"/>
    <n v="0.19999999999999929"/>
  </r>
  <r>
    <n v="240"/>
    <x v="166"/>
    <n v="3"/>
    <n v="18"/>
    <n v="2685"/>
    <n v="0"/>
    <n v="1027"/>
    <n v="0.71"/>
    <x v="2"/>
    <n v="0.8"/>
    <x v="5"/>
    <x v="0"/>
    <x v="24"/>
    <n v="0"/>
    <n v="0"/>
    <n v="0"/>
  </r>
  <r>
    <n v="240"/>
    <x v="167"/>
    <n v="3.5"/>
    <n v="19.399999999999999"/>
    <n v="2572"/>
    <n v="0"/>
    <n v="1025.3"/>
    <n v="0.64"/>
    <x v="2"/>
    <n v="0.8"/>
    <x v="5"/>
    <x v="0"/>
    <x v="24"/>
    <n v="0"/>
    <n v="0"/>
    <n v="1.3999999999999986"/>
  </r>
  <r>
    <n v="240"/>
    <x v="168"/>
    <n v="3.3"/>
    <n v="19.7"/>
    <n v="2783"/>
    <n v="0"/>
    <n v="1024"/>
    <n v="0.68"/>
    <x v="2"/>
    <n v="0.8"/>
    <x v="5"/>
    <x v="0"/>
    <x v="24"/>
    <n v="0"/>
    <n v="0"/>
    <n v="1.6999999999999993"/>
  </r>
  <r>
    <n v="240"/>
    <x v="169"/>
    <n v="2.5"/>
    <n v="19"/>
    <n v="2036"/>
    <n v="0"/>
    <n v="1026.9000000000001"/>
    <n v="0.64"/>
    <x v="2"/>
    <n v="0.8"/>
    <x v="5"/>
    <x v="0"/>
    <x v="24"/>
    <n v="0"/>
    <n v="0"/>
    <n v="1"/>
  </r>
  <r>
    <n v="240"/>
    <x v="170"/>
    <n v="3.5"/>
    <n v="20"/>
    <n v="2737"/>
    <n v="0"/>
    <n v="1025.8"/>
    <n v="0.54"/>
    <x v="2"/>
    <n v="0.8"/>
    <x v="5"/>
    <x v="0"/>
    <x v="24"/>
    <n v="0"/>
    <n v="0"/>
    <n v="2"/>
  </r>
  <r>
    <n v="240"/>
    <x v="171"/>
    <n v="3"/>
    <n v="24.1"/>
    <n v="2858"/>
    <n v="0"/>
    <n v="1019.9"/>
    <n v="0.45"/>
    <x v="2"/>
    <n v="0.8"/>
    <x v="5"/>
    <x v="0"/>
    <x v="24"/>
    <n v="0"/>
    <n v="0"/>
    <n v="6.1000000000000014"/>
  </r>
  <r>
    <n v="240"/>
    <x v="172"/>
    <n v="6.5"/>
    <n v="22.2"/>
    <n v="1799"/>
    <n v="-0.1"/>
    <n v="1013"/>
    <n v="0.57999999999999996"/>
    <x v="2"/>
    <n v="0.8"/>
    <x v="5"/>
    <x v="0"/>
    <x v="24"/>
    <n v="0"/>
    <n v="0"/>
    <n v="4.1999999999999993"/>
  </r>
  <r>
    <n v="240"/>
    <x v="173"/>
    <n v="8.9"/>
    <n v="18.600000000000001"/>
    <n v="2292"/>
    <n v="0.2"/>
    <n v="1011.3"/>
    <n v="0.63"/>
    <x v="2"/>
    <n v="0.8"/>
    <x v="5"/>
    <x v="0"/>
    <x v="25"/>
    <n v="0"/>
    <n v="0"/>
    <n v="0.60000000000000142"/>
  </r>
  <r>
    <n v="240"/>
    <x v="174"/>
    <n v="7.5"/>
    <n v="18.399999999999999"/>
    <n v="1263"/>
    <n v="0"/>
    <n v="1011.3"/>
    <n v="0.74"/>
    <x v="2"/>
    <n v="0.8"/>
    <x v="5"/>
    <x v="0"/>
    <x v="25"/>
    <n v="0"/>
    <n v="0"/>
    <n v="0.39999999999999858"/>
  </r>
  <r>
    <n v="240"/>
    <x v="175"/>
    <n v="4"/>
    <n v="20.2"/>
    <n v="1840"/>
    <n v="0"/>
    <n v="1012.1"/>
    <n v="0.75"/>
    <x v="2"/>
    <n v="0.8"/>
    <x v="5"/>
    <x v="0"/>
    <x v="25"/>
    <n v="0"/>
    <n v="0"/>
    <n v="2.1999999999999993"/>
  </r>
  <r>
    <n v="240"/>
    <x v="176"/>
    <n v="6.3"/>
    <n v="19.8"/>
    <n v="1314"/>
    <n v="1.4"/>
    <n v="1011.9"/>
    <n v="0.8"/>
    <x v="2"/>
    <n v="0.8"/>
    <x v="5"/>
    <x v="0"/>
    <x v="25"/>
    <n v="0"/>
    <n v="0"/>
    <n v="1.8000000000000007"/>
  </r>
  <r>
    <n v="240"/>
    <x v="177"/>
    <n v="5"/>
    <n v="18.600000000000001"/>
    <n v="2138"/>
    <n v="2.6"/>
    <n v="1020.8"/>
    <n v="0.7"/>
    <x v="2"/>
    <n v="0.8"/>
    <x v="5"/>
    <x v="0"/>
    <x v="25"/>
    <n v="0"/>
    <n v="0"/>
    <n v="0.60000000000000142"/>
  </r>
  <r>
    <n v="240"/>
    <x v="178"/>
    <n v="6.3"/>
    <n v="21.9"/>
    <n v="2218"/>
    <n v="0"/>
    <n v="1023"/>
    <n v="0.73"/>
    <x v="2"/>
    <n v="0.8"/>
    <x v="5"/>
    <x v="0"/>
    <x v="25"/>
    <n v="0"/>
    <n v="0"/>
    <n v="3.8999999999999986"/>
  </r>
  <r>
    <n v="240"/>
    <x v="179"/>
    <n v="3.8"/>
    <n v="21.9"/>
    <n v="2859"/>
    <n v="0"/>
    <n v="1024.2"/>
    <n v="0.67"/>
    <x v="2"/>
    <n v="0.8"/>
    <x v="5"/>
    <x v="0"/>
    <x v="25"/>
    <n v="0"/>
    <n v="0"/>
    <n v="3.8999999999999986"/>
  </r>
  <r>
    <n v="240"/>
    <x v="180"/>
    <n v="3.1"/>
    <n v="23.8"/>
    <n v="2942"/>
    <n v="0"/>
    <n v="1019.8"/>
    <n v="0.55000000000000004"/>
    <x v="2"/>
    <n v="0.8"/>
    <x v="5"/>
    <x v="0"/>
    <x v="26"/>
    <n v="0"/>
    <n v="0"/>
    <n v="5.8000000000000007"/>
  </r>
  <r>
    <n v="240"/>
    <x v="181"/>
    <n v="3.3"/>
    <n v="28.4"/>
    <n v="2821"/>
    <n v="0"/>
    <n v="1014.5"/>
    <n v="0.46"/>
    <x v="2"/>
    <n v="0.8"/>
    <x v="6"/>
    <x v="0"/>
    <x v="26"/>
    <n v="0"/>
    <n v="0"/>
    <n v="10.399999999999999"/>
  </r>
  <r>
    <n v="240"/>
    <x v="182"/>
    <n v="4.2"/>
    <n v="22.2"/>
    <n v="2217"/>
    <n v="3.4"/>
    <n v="1015.6"/>
    <n v="0.72"/>
    <x v="2"/>
    <n v="0.8"/>
    <x v="6"/>
    <x v="0"/>
    <x v="26"/>
    <n v="0"/>
    <n v="0"/>
    <n v="4.1999999999999993"/>
  </r>
  <r>
    <n v="240"/>
    <x v="183"/>
    <n v="4.4000000000000004"/>
    <n v="17.2"/>
    <n v="2497"/>
    <n v="0"/>
    <n v="1026.4000000000001"/>
    <n v="0.66"/>
    <x v="2"/>
    <n v="0.8"/>
    <x v="6"/>
    <x v="0"/>
    <x v="26"/>
    <n v="0.80000000000000071"/>
    <n v="0.64000000000000057"/>
    <n v="0"/>
  </r>
  <r>
    <n v="240"/>
    <x v="184"/>
    <n v="4.9000000000000004"/>
    <n v="19.7"/>
    <n v="2776"/>
    <n v="0"/>
    <n v="1025"/>
    <n v="0.51"/>
    <x v="2"/>
    <n v="0.8"/>
    <x v="6"/>
    <x v="0"/>
    <x v="26"/>
    <n v="0"/>
    <n v="0"/>
    <n v="1.6999999999999993"/>
  </r>
  <r>
    <n v="240"/>
    <x v="185"/>
    <n v="6.8"/>
    <n v="19.100000000000001"/>
    <n v="1135"/>
    <n v="2.1"/>
    <n v="1014.1"/>
    <n v="0.73"/>
    <x v="2"/>
    <n v="0.8"/>
    <x v="6"/>
    <x v="0"/>
    <x v="26"/>
    <n v="0"/>
    <n v="0"/>
    <n v="1.1000000000000014"/>
  </r>
  <r>
    <n v="240"/>
    <x v="186"/>
    <n v="4.3"/>
    <n v="17.7"/>
    <n v="770"/>
    <n v="15.8"/>
    <n v="1005.6"/>
    <n v="0.89"/>
    <x v="2"/>
    <n v="0.8"/>
    <x v="6"/>
    <x v="0"/>
    <x v="26"/>
    <n v="0.30000000000000071"/>
    <n v="0.24000000000000057"/>
    <n v="0"/>
  </r>
  <r>
    <n v="240"/>
    <x v="187"/>
    <n v="5.5"/>
    <n v="16"/>
    <n v="1978"/>
    <n v="1.3"/>
    <n v="1007.1"/>
    <n v="0.76"/>
    <x v="2"/>
    <n v="0.8"/>
    <x v="6"/>
    <x v="0"/>
    <x v="27"/>
    <n v="2"/>
    <n v="1.6"/>
    <n v="0"/>
  </r>
  <r>
    <n v="240"/>
    <x v="188"/>
    <n v="4.9000000000000004"/>
    <n v="15.3"/>
    <n v="1711"/>
    <n v="6.4"/>
    <n v="1014.7"/>
    <n v="0.79"/>
    <x v="2"/>
    <n v="0.8"/>
    <x v="6"/>
    <x v="0"/>
    <x v="27"/>
    <n v="2.6999999999999993"/>
    <n v="2.1599999999999997"/>
    <n v="0"/>
  </r>
  <r>
    <n v="240"/>
    <x v="189"/>
    <n v="2.8"/>
    <n v="18.600000000000001"/>
    <n v="2800"/>
    <n v="-0.1"/>
    <n v="1021.1"/>
    <n v="0.63"/>
    <x v="2"/>
    <n v="0.8"/>
    <x v="6"/>
    <x v="0"/>
    <x v="27"/>
    <n v="0"/>
    <n v="0"/>
    <n v="0.60000000000000142"/>
  </r>
  <r>
    <n v="240"/>
    <x v="190"/>
    <n v="2.2999999999999998"/>
    <n v="19.5"/>
    <n v="2244"/>
    <n v="0"/>
    <n v="1022.5"/>
    <n v="0.71"/>
    <x v="2"/>
    <n v="0.8"/>
    <x v="6"/>
    <x v="0"/>
    <x v="27"/>
    <n v="0"/>
    <n v="0"/>
    <n v="1.5"/>
  </r>
  <r>
    <n v="240"/>
    <x v="191"/>
    <n v="3.1"/>
    <n v="20"/>
    <n v="2142"/>
    <n v="0"/>
    <n v="1020.3"/>
    <n v="0.74"/>
    <x v="2"/>
    <n v="0.8"/>
    <x v="6"/>
    <x v="0"/>
    <x v="27"/>
    <n v="0"/>
    <n v="0"/>
    <n v="2"/>
  </r>
  <r>
    <n v="240"/>
    <x v="192"/>
    <n v="4.3"/>
    <n v="20.399999999999999"/>
    <n v="2743"/>
    <n v="0"/>
    <n v="1015.3"/>
    <n v="0.71"/>
    <x v="2"/>
    <n v="0.8"/>
    <x v="6"/>
    <x v="0"/>
    <x v="27"/>
    <n v="0"/>
    <n v="0"/>
    <n v="2.3999999999999986"/>
  </r>
  <r>
    <n v="240"/>
    <x v="193"/>
    <n v="2.5"/>
    <n v="20.3"/>
    <n v="1290"/>
    <n v="5.9"/>
    <n v="1011.5"/>
    <n v="0.77"/>
    <x v="2"/>
    <n v="0.8"/>
    <x v="6"/>
    <x v="0"/>
    <x v="27"/>
    <n v="0"/>
    <n v="0"/>
    <n v="2.3000000000000007"/>
  </r>
  <r>
    <n v="240"/>
    <x v="194"/>
    <n v="4.8"/>
    <n v="20.6"/>
    <n v="1699"/>
    <n v="-0.1"/>
    <n v="1013.9"/>
    <n v="0.72"/>
    <x v="2"/>
    <n v="0.8"/>
    <x v="6"/>
    <x v="0"/>
    <x v="28"/>
    <n v="0"/>
    <n v="0"/>
    <n v="2.6000000000000014"/>
  </r>
  <r>
    <n v="240"/>
    <x v="195"/>
    <n v="6.9"/>
    <n v="19.7"/>
    <n v="2283"/>
    <n v="0.5"/>
    <n v="1016"/>
    <n v="0.59"/>
    <x v="2"/>
    <n v="0.8"/>
    <x v="6"/>
    <x v="0"/>
    <x v="28"/>
    <n v="0"/>
    <n v="0"/>
    <n v="1.6999999999999993"/>
  </r>
  <r>
    <n v="240"/>
    <x v="196"/>
    <n v="5.0999999999999996"/>
    <n v="17.100000000000001"/>
    <n v="1791"/>
    <n v="17.100000000000001"/>
    <n v="1013.7"/>
    <n v="0.85"/>
    <x v="2"/>
    <n v="0.8"/>
    <x v="6"/>
    <x v="0"/>
    <x v="28"/>
    <n v="0.89999999999999858"/>
    <n v="0.71999999999999886"/>
    <n v="0"/>
  </r>
  <r>
    <n v="240"/>
    <x v="197"/>
    <n v="2.7"/>
    <n v="18.399999999999999"/>
    <n v="2810"/>
    <n v="0"/>
    <n v="1017.5"/>
    <n v="0.71"/>
    <x v="2"/>
    <n v="0.8"/>
    <x v="6"/>
    <x v="0"/>
    <x v="28"/>
    <n v="0"/>
    <n v="0"/>
    <n v="0.39999999999999858"/>
  </r>
  <r>
    <n v="240"/>
    <x v="198"/>
    <n v="2.1"/>
    <n v="20.8"/>
    <n v="1715"/>
    <n v="0"/>
    <n v="1014.2"/>
    <n v="0.72"/>
    <x v="2"/>
    <n v="0.8"/>
    <x v="6"/>
    <x v="0"/>
    <x v="28"/>
    <n v="0"/>
    <n v="0"/>
    <n v="2.8000000000000007"/>
  </r>
  <r>
    <n v="240"/>
    <x v="199"/>
    <n v="4.2"/>
    <n v="23.1"/>
    <n v="1867"/>
    <n v="0.7"/>
    <n v="1006.9"/>
    <n v="0.71"/>
    <x v="2"/>
    <n v="0.8"/>
    <x v="6"/>
    <x v="0"/>
    <x v="28"/>
    <n v="0"/>
    <n v="0"/>
    <n v="5.1000000000000014"/>
  </r>
  <r>
    <n v="240"/>
    <x v="200"/>
    <n v="3.1"/>
    <n v="20.399999999999999"/>
    <n v="1175"/>
    <n v="3.5"/>
    <n v="1003.5"/>
    <n v="0.84"/>
    <x v="2"/>
    <n v="0.8"/>
    <x v="6"/>
    <x v="0"/>
    <x v="28"/>
    <n v="0"/>
    <n v="0"/>
    <n v="2.3999999999999986"/>
  </r>
  <r>
    <n v="240"/>
    <x v="201"/>
    <n v="3.7"/>
    <n v="18.5"/>
    <n v="1459"/>
    <n v="12.4"/>
    <n v="1002.6"/>
    <n v="0.82"/>
    <x v="2"/>
    <n v="0.8"/>
    <x v="6"/>
    <x v="0"/>
    <x v="29"/>
    <n v="0"/>
    <n v="0"/>
    <n v="0.5"/>
  </r>
  <r>
    <n v="240"/>
    <x v="202"/>
    <n v="5.8"/>
    <n v="19.399999999999999"/>
    <n v="2159"/>
    <n v="0"/>
    <n v="1008.3"/>
    <n v="0.82"/>
    <x v="2"/>
    <n v="0.8"/>
    <x v="6"/>
    <x v="0"/>
    <x v="29"/>
    <n v="0"/>
    <n v="0"/>
    <n v="1.3999999999999986"/>
  </r>
  <r>
    <n v="240"/>
    <x v="203"/>
    <n v="3.7"/>
    <n v="19.5"/>
    <n v="1631"/>
    <n v="0.2"/>
    <n v="1011.7"/>
    <n v="0.8"/>
    <x v="2"/>
    <n v="0.8"/>
    <x v="6"/>
    <x v="0"/>
    <x v="29"/>
    <n v="0"/>
    <n v="0"/>
    <n v="1.5"/>
  </r>
  <r>
    <n v="240"/>
    <x v="204"/>
    <n v="3.1"/>
    <n v="20"/>
    <n v="2199"/>
    <n v="0"/>
    <n v="1014.4"/>
    <n v="0.77"/>
    <x v="2"/>
    <n v="0.8"/>
    <x v="6"/>
    <x v="0"/>
    <x v="29"/>
    <n v="0"/>
    <n v="0"/>
    <n v="2"/>
  </r>
  <r>
    <n v="240"/>
    <x v="205"/>
    <n v="3.1"/>
    <n v="19.600000000000001"/>
    <n v="1504"/>
    <n v="0.1"/>
    <n v="1017.6"/>
    <n v="0.78"/>
    <x v="2"/>
    <n v="0.8"/>
    <x v="6"/>
    <x v="0"/>
    <x v="29"/>
    <n v="0"/>
    <n v="0"/>
    <n v="1.6000000000000014"/>
  </r>
  <r>
    <n v="240"/>
    <x v="206"/>
    <n v="4.4000000000000004"/>
    <n v="20.100000000000001"/>
    <n v="1582"/>
    <n v="4.5"/>
    <n v="1015.5"/>
    <n v="0.78"/>
    <x v="2"/>
    <n v="0.8"/>
    <x v="6"/>
    <x v="0"/>
    <x v="29"/>
    <n v="0"/>
    <n v="0"/>
    <n v="2.1000000000000014"/>
  </r>
  <r>
    <n v="240"/>
    <x v="207"/>
    <n v="3.5"/>
    <n v="18.100000000000001"/>
    <n v="1733"/>
    <n v="-0.1"/>
    <n v="1014.8"/>
    <n v="0.75"/>
    <x v="2"/>
    <n v="0.8"/>
    <x v="6"/>
    <x v="0"/>
    <x v="29"/>
    <n v="0"/>
    <n v="0"/>
    <n v="0.10000000000000142"/>
  </r>
  <r>
    <n v="240"/>
    <x v="208"/>
    <n v="5"/>
    <n v="18.100000000000001"/>
    <n v="1915"/>
    <n v="0.4"/>
    <n v="1017.5"/>
    <n v="0.74"/>
    <x v="2"/>
    <n v="0.8"/>
    <x v="6"/>
    <x v="0"/>
    <x v="30"/>
    <n v="0"/>
    <n v="0"/>
    <n v="0.10000000000000142"/>
  </r>
  <r>
    <n v="240"/>
    <x v="209"/>
    <n v="3.3"/>
    <n v="18.600000000000001"/>
    <n v="2291"/>
    <n v="0"/>
    <n v="1017.1"/>
    <n v="0.63"/>
    <x v="2"/>
    <n v="0.8"/>
    <x v="6"/>
    <x v="0"/>
    <x v="30"/>
    <n v="0"/>
    <n v="0"/>
    <n v="0.60000000000000142"/>
  </r>
  <r>
    <n v="240"/>
    <x v="210"/>
    <n v="5.2"/>
    <n v="18.600000000000001"/>
    <n v="2255"/>
    <n v="0"/>
    <n v="1016.2"/>
    <n v="0.66"/>
    <x v="2"/>
    <n v="0.8"/>
    <x v="6"/>
    <x v="0"/>
    <x v="30"/>
    <n v="0"/>
    <n v="0"/>
    <n v="0.60000000000000142"/>
  </r>
  <r>
    <n v="240"/>
    <x v="211"/>
    <n v="4.8"/>
    <n v="18.899999999999999"/>
    <n v="1390"/>
    <n v="0.1"/>
    <n v="1013.6"/>
    <n v="0.75"/>
    <x v="2"/>
    <n v="0.8"/>
    <x v="6"/>
    <x v="0"/>
    <x v="30"/>
    <n v="0"/>
    <n v="0"/>
    <n v="0.89999999999999858"/>
  </r>
  <r>
    <n v="240"/>
    <x v="212"/>
    <n v="5.4"/>
    <n v="17.399999999999999"/>
    <n v="1746"/>
    <n v="7.6"/>
    <n v="1011.7"/>
    <n v="0.83"/>
    <x v="2"/>
    <n v="0.8"/>
    <x v="7"/>
    <x v="0"/>
    <x v="30"/>
    <n v="0.60000000000000142"/>
    <n v="0.48000000000000115"/>
    <n v="0"/>
  </r>
  <r>
    <n v="240"/>
    <x v="213"/>
    <n v="4.9000000000000004"/>
    <n v="16.600000000000001"/>
    <n v="1209"/>
    <n v="13.9"/>
    <n v="1014.2"/>
    <n v="0.82"/>
    <x v="2"/>
    <n v="0.8"/>
    <x v="7"/>
    <x v="0"/>
    <x v="30"/>
    <n v="1.3999999999999986"/>
    <n v="1.119999999999999"/>
    <n v="0"/>
  </r>
  <r>
    <n v="240"/>
    <x v="214"/>
    <n v="6.6"/>
    <n v="18.8"/>
    <n v="1896"/>
    <n v="2.4"/>
    <n v="1016.3"/>
    <n v="0.76"/>
    <x v="2"/>
    <n v="0.8"/>
    <x v="7"/>
    <x v="0"/>
    <x v="30"/>
    <n v="0"/>
    <n v="0"/>
    <n v="0.80000000000000071"/>
  </r>
  <r>
    <n v="240"/>
    <x v="215"/>
    <n v="6"/>
    <n v="19.5"/>
    <n v="1066"/>
    <n v="5.0999999999999996"/>
    <n v="1014.6"/>
    <n v="0.82"/>
    <x v="2"/>
    <n v="0.8"/>
    <x v="7"/>
    <x v="0"/>
    <x v="31"/>
    <n v="0"/>
    <n v="0"/>
    <n v="1.5"/>
  </r>
  <r>
    <n v="240"/>
    <x v="216"/>
    <n v="6.2"/>
    <n v="16.899999999999999"/>
    <n v="1692"/>
    <n v="7.6"/>
    <n v="1019"/>
    <n v="0.71"/>
    <x v="2"/>
    <n v="0.8"/>
    <x v="7"/>
    <x v="0"/>
    <x v="31"/>
    <n v="1.1000000000000014"/>
    <n v="0.88000000000000123"/>
    <n v="0"/>
  </r>
  <r>
    <n v="240"/>
    <x v="217"/>
    <n v="3.9"/>
    <n v="17.100000000000001"/>
    <n v="2105"/>
    <n v="-0.1"/>
    <n v="1022.8"/>
    <n v="0.7"/>
    <x v="2"/>
    <n v="0.8"/>
    <x v="7"/>
    <x v="0"/>
    <x v="31"/>
    <n v="0.89999999999999858"/>
    <n v="0.71999999999999886"/>
    <n v="0"/>
  </r>
  <r>
    <n v="240"/>
    <x v="218"/>
    <n v="4.7"/>
    <n v="19"/>
    <n v="1563"/>
    <n v="-0.1"/>
    <n v="1015.9"/>
    <n v="0.69"/>
    <x v="2"/>
    <n v="0.8"/>
    <x v="7"/>
    <x v="0"/>
    <x v="31"/>
    <n v="0"/>
    <n v="0"/>
    <n v="1"/>
  </r>
  <r>
    <n v="240"/>
    <x v="219"/>
    <n v="3.6"/>
    <n v="19.899999999999999"/>
    <n v="1860"/>
    <n v="0"/>
    <n v="1017.9"/>
    <n v="0.74"/>
    <x v="2"/>
    <n v="0.8"/>
    <x v="7"/>
    <x v="0"/>
    <x v="31"/>
    <n v="0"/>
    <n v="0"/>
    <n v="1.8999999999999986"/>
  </r>
  <r>
    <n v="240"/>
    <x v="220"/>
    <n v="3.7"/>
    <n v="18.3"/>
    <n v="2302"/>
    <n v="0"/>
    <n v="1020.8"/>
    <n v="0.74"/>
    <x v="2"/>
    <n v="0.8"/>
    <x v="7"/>
    <x v="0"/>
    <x v="31"/>
    <n v="0"/>
    <n v="0"/>
    <n v="0.30000000000000071"/>
  </r>
  <r>
    <n v="240"/>
    <x v="221"/>
    <n v="2.5"/>
    <n v="19.100000000000001"/>
    <n v="2324"/>
    <n v="0"/>
    <n v="1027.2"/>
    <n v="0.67"/>
    <x v="2"/>
    <n v="0.8"/>
    <x v="7"/>
    <x v="0"/>
    <x v="31"/>
    <n v="0"/>
    <n v="0"/>
    <n v="1.1000000000000014"/>
  </r>
  <r>
    <n v="240"/>
    <x v="222"/>
    <n v="2.5"/>
    <n v="21.5"/>
    <n v="2259"/>
    <n v="0"/>
    <n v="1023.4"/>
    <n v="0.62"/>
    <x v="2"/>
    <n v="0.8"/>
    <x v="7"/>
    <x v="0"/>
    <x v="32"/>
    <n v="0"/>
    <n v="0"/>
    <n v="3.5"/>
  </r>
  <r>
    <n v="240"/>
    <x v="223"/>
    <n v="3.2"/>
    <n v="23.9"/>
    <n v="1967"/>
    <n v="0"/>
    <n v="1015.7"/>
    <n v="0.59"/>
    <x v="2"/>
    <n v="0.8"/>
    <x v="7"/>
    <x v="0"/>
    <x v="32"/>
    <n v="0"/>
    <n v="0"/>
    <n v="5.8999999999999986"/>
  </r>
  <r>
    <n v="240"/>
    <x v="224"/>
    <n v="2"/>
    <n v="23.8"/>
    <n v="1919"/>
    <n v="-0.1"/>
    <n v="1015.1"/>
    <n v="0.72"/>
    <x v="2"/>
    <n v="0.8"/>
    <x v="7"/>
    <x v="0"/>
    <x v="32"/>
    <n v="0"/>
    <n v="0"/>
    <n v="5.8000000000000007"/>
  </r>
  <r>
    <n v="240"/>
    <x v="225"/>
    <n v="3.5"/>
    <n v="23.1"/>
    <n v="2082"/>
    <n v="0.4"/>
    <n v="1018.6"/>
    <n v="0.75"/>
    <x v="2"/>
    <n v="0.8"/>
    <x v="7"/>
    <x v="0"/>
    <x v="32"/>
    <n v="0"/>
    <n v="0"/>
    <n v="5.1000000000000014"/>
  </r>
  <r>
    <n v="240"/>
    <x v="226"/>
    <n v="3.5"/>
    <n v="21.6"/>
    <n v="2133"/>
    <n v="0"/>
    <n v="1023.8"/>
    <n v="0.75"/>
    <x v="2"/>
    <n v="0.8"/>
    <x v="7"/>
    <x v="0"/>
    <x v="32"/>
    <n v="0"/>
    <n v="0"/>
    <n v="3.6000000000000014"/>
  </r>
  <r>
    <n v="240"/>
    <x v="227"/>
    <n v="4"/>
    <n v="18.5"/>
    <n v="1174"/>
    <n v="0"/>
    <n v="1025.8"/>
    <n v="0.7"/>
    <x v="2"/>
    <n v="0.8"/>
    <x v="7"/>
    <x v="0"/>
    <x v="32"/>
    <n v="0"/>
    <n v="0"/>
    <n v="0.5"/>
  </r>
  <r>
    <n v="240"/>
    <x v="228"/>
    <n v="3.1"/>
    <n v="17"/>
    <n v="797"/>
    <n v="-0.1"/>
    <n v="1023.3"/>
    <n v="0.79"/>
    <x v="2"/>
    <n v="0.8"/>
    <x v="7"/>
    <x v="0"/>
    <x v="32"/>
    <n v="1"/>
    <n v="0.8"/>
    <n v="0"/>
  </r>
  <r>
    <n v="240"/>
    <x v="229"/>
    <n v="3.1"/>
    <n v="19.5"/>
    <n v="1705"/>
    <n v="-0.1"/>
    <n v="1020.6"/>
    <n v="0.74"/>
    <x v="2"/>
    <n v="0.8"/>
    <x v="7"/>
    <x v="0"/>
    <x v="33"/>
    <n v="0"/>
    <n v="0"/>
    <n v="1.5"/>
  </r>
  <r>
    <n v="240"/>
    <x v="230"/>
    <n v="4.5"/>
    <n v="20"/>
    <n v="2267"/>
    <n v="0"/>
    <n v="1015.6"/>
    <n v="0.68"/>
    <x v="2"/>
    <n v="0.8"/>
    <x v="7"/>
    <x v="0"/>
    <x v="33"/>
    <n v="0"/>
    <n v="0"/>
    <n v="2"/>
  </r>
  <r>
    <n v="240"/>
    <x v="231"/>
    <n v="4.2"/>
    <n v="19.2"/>
    <n v="1654"/>
    <n v="0"/>
    <n v="1013.6"/>
    <n v="0.62"/>
    <x v="2"/>
    <n v="0.8"/>
    <x v="7"/>
    <x v="0"/>
    <x v="33"/>
    <n v="0"/>
    <n v="0"/>
    <n v="1.1999999999999993"/>
  </r>
  <r>
    <n v="240"/>
    <x v="232"/>
    <n v="4.5999999999999996"/>
    <n v="17.100000000000001"/>
    <n v="1530"/>
    <n v="0"/>
    <n v="1015.5"/>
    <n v="0.64"/>
    <x v="2"/>
    <n v="0.8"/>
    <x v="7"/>
    <x v="0"/>
    <x v="33"/>
    <n v="0.89999999999999858"/>
    <n v="0.71999999999999886"/>
    <n v="0"/>
  </r>
  <r>
    <n v="240"/>
    <x v="233"/>
    <n v="3.7"/>
    <n v="16.100000000000001"/>
    <n v="1052"/>
    <n v="7.2"/>
    <n v="1019.3"/>
    <n v="0.69"/>
    <x v="2"/>
    <n v="0.8"/>
    <x v="7"/>
    <x v="0"/>
    <x v="33"/>
    <n v="1.8999999999999986"/>
    <n v="1.5199999999999989"/>
    <n v="0"/>
  </r>
  <r>
    <n v="240"/>
    <x v="234"/>
    <n v="2.9"/>
    <n v="15.3"/>
    <n v="1282"/>
    <n v="0.1"/>
    <n v="1020.2"/>
    <n v="0.71"/>
    <x v="2"/>
    <n v="0.8"/>
    <x v="7"/>
    <x v="0"/>
    <x v="33"/>
    <n v="2.6999999999999993"/>
    <n v="2.1599999999999997"/>
    <n v="0"/>
  </r>
  <r>
    <n v="240"/>
    <x v="235"/>
    <n v="2.1"/>
    <n v="15.7"/>
    <n v="1579"/>
    <n v="0"/>
    <n v="1021.3"/>
    <n v="0.7"/>
    <x v="2"/>
    <n v="0.8"/>
    <x v="7"/>
    <x v="0"/>
    <x v="33"/>
    <n v="2.3000000000000007"/>
    <n v="1.8400000000000007"/>
    <n v="0"/>
  </r>
  <r>
    <n v="240"/>
    <x v="236"/>
    <n v="2.2999999999999998"/>
    <n v="17.600000000000001"/>
    <n v="1699"/>
    <n v="0"/>
    <n v="1018"/>
    <n v="0.66"/>
    <x v="2"/>
    <n v="0.8"/>
    <x v="7"/>
    <x v="0"/>
    <x v="34"/>
    <n v="0.39999999999999858"/>
    <n v="0.3199999999999989"/>
    <n v="0"/>
  </r>
  <r>
    <n v="240"/>
    <x v="237"/>
    <n v="4.8"/>
    <n v="20.100000000000001"/>
    <n v="1454"/>
    <n v="0"/>
    <n v="1009.2"/>
    <n v="0.62"/>
    <x v="2"/>
    <n v="0.8"/>
    <x v="7"/>
    <x v="0"/>
    <x v="34"/>
    <n v="0"/>
    <n v="0"/>
    <n v="2.1000000000000014"/>
  </r>
  <r>
    <n v="240"/>
    <x v="238"/>
    <n v="3.5"/>
    <n v="19.600000000000001"/>
    <n v="1466"/>
    <n v="0"/>
    <n v="1007.1"/>
    <n v="0.74"/>
    <x v="2"/>
    <n v="0.8"/>
    <x v="7"/>
    <x v="0"/>
    <x v="34"/>
    <n v="0"/>
    <n v="0"/>
    <n v="1.6000000000000014"/>
  </r>
  <r>
    <n v="240"/>
    <x v="239"/>
    <n v="3.5"/>
    <n v="17.600000000000001"/>
    <n v="1089"/>
    <n v="0.9"/>
    <n v="1003.2"/>
    <n v="0.77"/>
    <x v="2"/>
    <n v="0.8"/>
    <x v="7"/>
    <x v="0"/>
    <x v="34"/>
    <n v="0.39999999999999858"/>
    <n v="0.3199999999999989"/>
    <n v="0"/>
  </r>
  <r>
    <n v="240"/>
    <x v="240"/>
    <n v="5.5"/>
    <n v="17.100000000000001"/>
    <n v="1377"/>
    <n v="2.1"/>
    <n v="999.6"/>
    <n v="0.75"/>
    <x v="2"/>
    <n v="0.8"/>
    <x v="7"/>
    <x v="0"/>
    <x v="34"/>
    <n v="0.89999999999999858"/>
    <n v="0.71999999999999886"/>
    <n v="0"/>
  </r>
  <r>
    <n v="240"/>
    <x v="241"/>
    <n v="5.0999999999999996"/>
    <n v="18.3"/>
    <n v="1058"/>
    <n v="9.8000000000000007"/>
    <n v="1005.1"/>
    <n v="0.77"/>
    <x v="2"/>
    <n v="0.8"/>
    <x v="7"/>
    <x v="0"/>
    <x v="34"/>
    <n v="0"/>
    <n v="0"/>
    <n v="0.30000000000000071"/>
  </r>
  <r>
    <n v="240"/>
    <x v="242"/>
    <n v="4.5"/>
    <n v="18.7"/>
    <n v="996"/>
    <n v="0.4"/>
    <n v="1006.4"/>
    <n v="0.82"/>
    <x v="2"/>
    <n v="0.8"/>
    <x v="7"/>
    <x v="0"/>
    <x v="34"/>
    <n v="0"/>
    <n v="0"/>
    <n v="0.69999999999999929"/>
  </r>
  <r>
    <n v="240"/>
    <x v="243"/>
    <n v="4.5"/>
    <n v="18.600000000000001"/>
    <n v="1451"/>
    <n v="1.3"/>
    <n v="1006"/>
    <n v="0.73"/>
    <x v="2"/>
    <n v="0.8"/>
    <x v="8"/>
    <x v="0"/>
    <x v="35"/>
    <n v="0"/>
    <n v="0"/>
    <n v="0.60000000000000142"/>
  </r>
  <r>
    <n v="240"/>
    <x v="244"/>
    <n v="5.7"/>
    <n v="17.600000000000001"/>
    <n v="1446"/>
    <n v="0.2"/>
    <n v="1006.5"/>
    <n v="0.72"/>
    <x v="2"/>
    <n v="0.8"/>
    <x v="8"/>
    <x v="0"/>
    <x v="35"/>
    <n v="0.39999999999999858"/>
    <n v="0.3199999999999989"/>
    <n v="0"/>
  </r>
  <r>
    <n v="240"/>
    <x v="245"/>
    <n v="8.3000000000000007"/>
    <n v="18.899999999999999"/>
    <n v="710"/>
    <n v="1.8"/>
    <n v="1002.5"/>
    <n v="0.82"/>
    <x v="2"/>
    <n v="0.8"/>
    <x v="8"/>
    <x v="0"/>
    <x v="35"/>
    <n v="0"/>
    <n v="0"/>
    <n v="0.89999999999999858"/>
  </r>
  <r>
    <n v="240"/>
    <x v="246"/>
    <n v="6.8"/>
    <n v="18.3"/>
    <n v="1436"/>
    <n v="-0.1"/>
    <n v="1009.1"/>
    <n v="0.74"/>
    <x v="2"/>
    <n v="0.8"/>
    <x v="8"/>
    <x v="0"/>
    <x v="35"/>
    <n v="0"/>
    <n v="0"/>
    <n v="0.30000000000000071"/>
  </r>
  <r>
    <n v="240"/>
    <x v="247"/>
    <n v="3.7"/>
    <n v="16.600000000000001"/>
    <n v="1451"/>
    <n v="0.1"/>
    <n v="1019.5"/>
    <n v="0.75"/>
    <x v="2"/>
    <n v="0.8"/>
    <x v="8"/>
    <x v="0"/>
    <x v="35"/>
    <n v="1.3999999999999986"/>
    <n v="1.119999999999999"/>
    <n v="0"/>
  </r>
  <r>
    <n v="240"/>
    <x v="248"/>
    <n v="3.3"/>
    <n v="17.5"/>
    <n v="1660"/>
    <n v="0"/>
    <n v="1022"/>
    <n v="0.69"/>
    <x v="2"/>
    <n v="0.8"/>
    <x v="8"/>
    <x v="0"/>
    <x v="35"/>
    <n v="0.5"/>
    <n v="0.4"/>
    <n v="0"/>
  </r>
  <r>
    <n v="240"/>
    <x v="249"/>
    <n v="6"/>
    <n v="21.1"/>
    <n v="1919"/>
    <n v="0"/>
    <n v="1013.9"/>
    <n v="0.56000000000000005"/>
    <x v="2"/>
    <n v="0.8"/>
    <x v="8"/>
    <x v="0"/>
    <x v="35"/>
    <n v="0"/>
    <n v="0"/>
    <n v="3.1000000000000014"/>
  </r>
  <r>
    <n v="240"/>
    <x v="250"/>
    <n v="3.5"/>
    <n v="18.8"/>
    <n v="1495"/>
    <n v="2.2000000000000002"/>
    <n v="1016.3"/>
    <n v="0.76"/>
    <x v="2"/>
    <n v="0.8"/>
    <x v="8"/>
    <x v="0"/>
    <x v="36"/>
    <n v="0"/>
    <n v="0"/>
    <n v="0.80000000000000071"/>
  </r>
  <r>
    <n v="240"/>
    <x v="251"/>
    <n v="1.7"/>
    <n v="13.8"/>
    <n v="620"/>
    <n v="3.7"/>
    <n v="1016.2"/>
    <n v="0.87"/>
    <x v="2"/>
    <n v="0.8"/>
    <x v="8"/>
    <x v="0"/>
    <x v="36"/>
    <n v="4.1999999999999993"/>
    <n v="3.3599999999999994"/>
    <n v="0"/>
  </r>
  <r>
    <n v="240"/>
    <x v="252"/>
    <n v="4.0999999999999996"/>
    <n v="15.5"/>
    <n v="1188"/>
    <n v="-0.1"/>
    <n v="1006.9"/>
    <n v="0.76"/>
    <x v="2"/>
    <n v="0.8"/>
    <x v="8"/>
    <x v="0"/>
    <x v="36"/>
    <n v="2.5"/>
    <n v="2"/>
    <n v="0"/>
  </r>
  <r>
    <n v="240"/>
    <x v="253"/>
    <n v="7"/>
    <n v="15.9"/>
    <n v="1111"/>
    <n v="3.1"/>
    <n v="1003.7"/>
    <n v="0.78"/>
    <x v="2"/>
    <n v="0.8"/>
    <x v="8"/>
    <x v="0"/>
    <x v="36"/>
    <n v="2.0999999999999996"/>
    <n v="1.6799999999999997"/>
    <n v="0"/>
  </r>
  <r>
    <n v="240"/>
    <x v="254"/>
    <n v="8.1"/>
    <n v="15"/>
    <n v="1482"/>
    <n v="2.5"/>
    <n v="1011.3"/>
    <n v="0.74"/>
    <x v="2"/>
    <n v="0.8"/>
    <x v="8"/>
    <x v="0"/>
    <x v="36"/>
    <n v="3"/>
    <n v="2.4000000000000004"/>
    <n v="0"/>
  </r>
  <r>
    <n v="240"/>
    <x v="255"/>
    <n v="6.2"/>
    <n v="13.9"/>
    <n v="1068"/>
    <n v="2"/>
    <n v="1010.8"/>
    <n v="0.83"/>
    <x v="2"/>
    <n v="0.8"/>
    <x v="8"/>
    <x v="0"/>
    <x v="36"/>
    <n v="4.0999999999999996"/>
    <n v="3.28"/>
    <n v="0"/>
  </r>
  <r>
    <n v="240"/>
    <x v="256"/>
    <n v="5.7"/>
    <n v="15.5"/>
    <n v="1377"/>
    <n v="10.199999999999999"/>
    <n v="1010.2"/>
    <n v="0.79"/>
    <x v="2"/>
    <n v="0.8"/>
    <x v="8"/>
    <x v="0"/>
    <x v="36"/>
    <n v="2.5"/>
    <n v="2"/>
    <n v="0"/>
  </r>
  <r>
    <n v="240"/>
    <x v="257"/>
    <n v="12.6"/>
    <n v="17.2"/>
    <n v="1317"/>
    <n v="10.4"/>
    <n v="1004.2"/>
    <n v="0.72"/>
    <x v="2"/>
    <n v="0.8"/>
    <x v="8"/>
    <x v="0"/>
    <x v="37"/>
    <n v="0.80000000000000071"/>
    <n v="0.64000000000000057"/>
    <n v="0"/>
  </r>
  <r>
    <n v="240"/>
    <x v="258"/>
    <n v="9.6"/>
    <n v="15.9"/>
    <n v="851"/>
    <n v="6.4"/>
    <n v="1013.4"/>
    <n v="0.72"/>
    <x v="2"/>
    <n v="0.8"/>
    <x v="8"/>
    <x v="0"/>
    <x v="37"/>
    <n v="2.0999999999999996"/>
    <n v="1.6799999999999997"/>
    <n v="0"/>
  </r>
  <r>
    <n v="240"/>
    <x v="259"/>
    <n v="6.2"/>
    <n v="15"/>
    <n v="309"/>
    <n v="9.5"/>
    <n v="1017.7"/>
    <n v="0.89"/>
    <x v="2"/>
    <n v="0.8"/>
    <x v="8"/>
    <x v="0"/>
    <x v="37"/>
    <n v="3"/>
    <n v="2.4000000000000004"/>
    <n v="0"/>
  </r>
  <r>
    <n v="240"/>
    <x v="260"/>
    <n v="7.9"/>
    <n v="18.600000000000001"/>
    <n v="554"/>
    <n v="1.8"/>
    <n v="1019.6"/>
    <n v="0.87"/>
    <x v="2"/>
    <n v="0.8"/>
    <x v="8"/>
    <x v="0"/>
    <x v="37"/>
    <n v="0"/>
    <n v="0"/>
    <n v="0.60000000000000142"/>
  </r>
  <r>
    <n v="240"/>
    <x v="261"/>
    <n v="4.5999999999999996"/>
    <n v="19.5"/>
    <n v="1608"/>
    <n v="0"/>
    <n v="1019.4"/>
    <n v="0.76"/>
    <x v="2"/>
    <n v="0.8"/>
    <x v="8"/>
    <x v="0"/>
    <x v="37"/>
    <n v="0"/>
    <n v="0"/>
    <n v="1.5"/>
  </r>
  <r>
    <n v="240"/>
    <x v="262"/>
    <n v="5.0999999999999996"/>
    <n v="19.2"/>
    <n v="595"/>
    <n v="3.1"/>
    <n v="1011.1"/>
    <n v="0.82"/>
    <x v="2"/>
    <n v="0.8"/>
    <x v="8"/>
    <x v="0"/>
    <x v="37"/>
    <n v="0"/>
    <n v="0"/>
    <n v="1.1999999999999993"/>
  </r>
  <r>
    <n v="240"/>
    <x v="263"/>
    <n v="6"/>
    <n v="13.8"/>
    <n v="1011"/>
    <n v="0.2"/>
    <n v="1014.7"/>
    <n v="0.76"/>
    <x v="2"/>
    <n v="0.8"/>
    <x v="8"/>
    <x v="0"/>
    <x v="37"/>
    <n v="4.1999999999999993"/>
    <n v="3.3599999999999994"/>
    <n v="0"/>
  </r>
  <r>
    <n v="240"/>
    <x v="264"/>
    <n v="3.6"/>
    <n v="12.1"/>
    <n v="1233"/>
    <n v="-0.1"/>
    <n v="1023.9"/>
    <n v="0.71"/>
    <x v="2"/>
    <n v="0.8"/>
    <x v="8"/>
    <x v="0"/>
    <x v="38"/>
    <n v="5.9"/>
    <n v="4.7200000000000006"/>
    <n v="0"/>
  </r>
  <r>
    <n v="240"/>
    <x v="265"/>
    <n v="3.6"/>
    <n v="12.8"/>
    <n v="976"/>
    <n v="-0.1"/>
    <n v="1026.0999999999999"/>
    <n v="0.76"/>
    <x v="2"/>
    <n v="0.8"/>
    <x v="8"/>
    <x v="0"/>
    <x v="38"/>
    <n v="5.1999999999999993"/>
    <n v="4.1599999999999993"/>
    <n v="0"/>
  </r>
  <r>
    <n v="240"/>
    <x v="266"/>
    <n v="5.9"/>
    <n v="13.2"/>
    <n v="1422"/>
    <n v="0"/>
    <n v="1026.3"/>
    <n v="0.65"/>
    <x v="2"/>
    <n v="0.8"/>
    <x v="8"/>
    <x v="0"/>
    <x v="38"/>
    <n v="4.8000000000000007"/>
    <n v="3.8400000000000007"/>
    <n v="0"/>
  </r>
  <r>
    <n v="240"/>
    <x v="267"/>
    <n v="7"/>
    <n v="13.1"/>
    <n v="1228"/>
    <n v="0"/>
    <n v="1024"/>
    <n v="0.59"/>
    <x v="2"/>
    <n v="0.8"/>
    <x v="8"/>
    <x v="0"/>
    <x v="38"/>
    <n v="4.9000000000000004"/>
    <n v="3.9200000000000004"/>
    <n v="0"/>
  </r>
  <r>
    <n v="240"/>
    <x v="268"/>
    <n v="3.4"/>
    <n v="12.1"/>
    <n v="686"/>
    <n v="0"/>
    <n v="1022.8"/>
    <n v="0.72"/>
    <x v="2"/>
    <n v="0.8"/>
    <x v="8"/>
    <x v="0"/>
    <x v="38"/>
    <n v="5.9"/>
    <n v="4.7200000000000006"/>
    <n v="0"/>
  </r>
  <r>
    <n v="240"/>
    <x v="269"/>
    <n v="2"/>
    <n v="12.7"/>
    <n v="565"/>
    <n v="0.2"/>
    <n v="1021.7"/>
    <n v="0.85"/>
    <x v="2"/>
    <n v="0.8"/>
    <x v="8"/>
    <x v="0"/>
    <x v="38"/>
    <n v="5.3000000000000007"/>
    <n v="4.2400000000000011"/>
    <n v="0"/>
  </r>
  <r>
    <n v="240"/>
    <x v="270"/>
    <n v="1.9"/>
    <n v="13.4"/>
    <n v="1252"/>
    <n v="0"/>
    <n v="1022.4"/>
    <n v="0.8"/>
    <x v="2"/>
    <n v="0.8"/>
    <x v="8"/>
    <x v="0"/>
    <x v="38"/>
    <n v="4.5999999999999996"/>
    <n v="3.6799999999999997"/>
    <n v="0"/>
  </r>
  <r>
    <n v="240"/>
    <x v="271"/>
    <n v="2.4"/>
    <n v="13"/>
    <n v="1216"/>
    <n v="0"/>
    <n v="1023.2"/>
    <n v="0.82"/>
    <x v="2"/>
    <n v="0.8"/>
    <x v="8"/>
    <x v="0"/>
    <x v="39"/>
    <n v="5"/>
    <n v="4"/>
    <n v="0"/>
  </r>
  <r>
    <n v="240"/>
    <x v="272"/>
    <n v="1.8"/>
    <n v="13.1"/>
    <n v="913"/>
    <n v="0.5"/>
    <n v="1025.5"/>
    <n v="0.84"/>
    <x v="2"/>
    <n v="0.8"/>
    <x v="8"/>
    <x v="0"/>
    <x v="39"/>
    <n v="4.9000000000000004"/>
    <n v="3.9200000000000004"/>
    <n v="0"/>
  </r>
  <r>
    <n v="240"/>
    <x v="273"/>
    <n v="2.5"/>
    <n v="12"/>
    <n v="1196"/>
    <n v="0"/>
    <n v="1028.8"/>
    <n v="0.71"/>
    <x v="2"/>
    <n v="1"/>
    <x v="9"/>
    <x v="0"/>
    <x v="39"/>
    <n v="6"/>
    <n v="6"/>
    <n v="0"/>
  </r>
  <r>
    <n v="240"/>
    <x v="274"/>
    <n v="4"/>
    <n v="12.6"/>
    <n v="982"/>
    <n v="0"/>
    <n v="1025.5"/>
    <n v="0.69"/>
    <x v="2"/>
    <n v="1"/>
    <x v="9"/>
    <x v="0"/>
    <x v="39"/>
    <n v="5.4"/>
    <n v="5.4"/>
    <n v="0"/>
  </r>
  <r>
    <n v="240"/>
    <x v="275"/>
    <n v="7.6"/>
    <n v="11.7"/>
    <n v="320"/>
    <n v="10.7"/>
    <n v="1013.1"/>
    <n v="0.78"/>
    <x v="2"/>
    <n v="1"/>
    <x v="9"/>
    <x v="0"/>
    <x v="39"/>
    <n v="6.3000000000000007"/>
    <n v="6.3000000000000007"/>
    <n v="0"/>
  </r>
  <r>
    <n v="240"/>
    <x v="276"/>
    <n v="11.8"/>
    <n v="13.9"/>
    <n v="714"/>
    <n v="20.3"/>
    <n v="996.8"/>
    <n v="0.74"/>
    <x v="2"/>
    <n v="1"/>
    <x v="9"/>
    <x v="0"/>
    <x v="39"/>
    <n v="4.0999999999999996"/>
    <n v="4.0999999999999996"/>
    <n v="0"/>
  </r>
  <r>
    <n v="240"/>
    <x v="277"/>
    <n v="8.3000000000000007"/>
    <n v="12.8"/>
    <n v="533"/>
    <n v="14.8"/>
    <n v="1010.4"/>
    <n v="0.7"/>
    <x v="2"/>
    <n v="1"/>
    <x v="9"/>
    <x v="0"/>
    <x v="39"/>
    <n v="5.1999999999999993"/>
    <n v="5.1999999999999993"/>
    <n v="0"/>
  </r>
  <r>
    <n v="240"/>
    <x v="278"/>
    <n v="4.5999999999999996"/>
    <n v="14.3"/>
    <n v="256"/>
    <n v="1.1000000000000001"/>
    <n v="1021.8"/>
    <n v="0.86"/>
    <x v="2"/>
    <n v="1"/>
    <x v="9"/>
    <x v="0"/>
    <x v="40"/>
    <n v="3.6999999999999993"/>
    <n v="3.6999999999999993"/>
    <n v="0"/>
  </r>
  <r>
    <n v="240"/>
    <x v="279"/>
    <n v="4.5999999999999996"/>
    <n v="15"/>
    <n v="544"/>
    <n v="0.2"/>
    <n v="1023.6"/>
    <n v="0.89"/>
    <x v="2"/>
    <n v="1"/>
    <x v="9"/>
    <x v="0"/>
    <x v="40"/>
    <n v="3"/>
    <n v="3"/>
    <n v="0"/>
  </r>
  <r>
    <n v="240"/>
    <x v="280"/>
    <n v="3.5"/>
    <n v="14.3"/>
    <n v="427"/>
    <n v="0.3"/>
    <n v="1022.2"/>
    <n v="0.87"/>
    <x v="2"/>
    <n v="1"/>
    <x v="9"/>
    <x v="0"/>
    <x v="40"/>
    <n v="3.6999999999999993"/>
    <n v="3.6999999999999993"/>
    <n v="0"/>
  </r>
  <r>
    <n v="240"/>
    <x v="281"/>
    <n v="3"/>
    <n v="13.4"/>
    <n v="721"/>
    <n v="0"/>
    <n v="1026.0999999999999"/>
    <n v="0.8"/>
    <x v="2"/>
    <n v="1"/>
    <x v="9"/>
    <x v="0"/>
    <x v="40"/>
    <n v="4.5999999999999996"/>
    <n v="4.5999999999999996"/>
    <n v="0"/>
  </r>
  <r>
    <n v="240"/>
    <x v="282"/>
    <n v="3.6"/>
    <n v="14.8"/>
    <n v="534"/>
    <n v="0"/>
    <n v="1032.2"/>
    <n v="0.83"/>
    <x v="2"/>
    <n v="1"/>
    <x v="9"/>
    <x v="0"/>
    <x v="40"/>
    <n v="3.1999999999999993"/>
    <n v="3.1999999999999993"/>
    <n v="0"/>
  </r>
  <r>
    <n v="240"/>
    <x v="283"/>
    <n v="2.2999999999999998"/>
    <n v="14.5"/>
    <n v="274"/>
    <n v="-0.1"/>
    <n v="1033.5"/>
    <n v="0.8"/>
    <x v="2"/>
    <n v="1"/>
    <x v="9"/>
    <x v="0"/>
    <x v="40"/>
    <n v="3.5"/>
    <n v="3.5"/>
    <n v="0"/>
  </r>
  <r>
    <n v="240"/>
    <x v="284"/>
    <n v="2.5"/>
    <n v="14.5"/>
    <n v="389"/>
    <n v="0.5"/>
    <n v="1030.8"/>
    <n v="0.86"/>
    <x v="2"/>
    <n v="1"/>
    <x v="9"/>
    <x v="0"/>
    <x v="40"/>
    <n v="3.5"/>
    <n v="3.5"/>
    <n v="0"/>
  </r>
  <r>
    <n v="240"/>
    <x v="285"/>
    <n v="2.2999999999999998"/>
    <n v="13.2"/>
    <n v="415"/>
    <n v="0.2"/>
    <n v="1028.8"/>
    <n v="0.88"/>
    <x v="2"/>
    <n v="1"/>
    <x v="9"/>
    <x v="0"/>
    <x v="41"/>
    <n v="4.8000000000000007"/>
    <n v="4.8000000000000007"/>
    <n v="0"/>
  </r>
  <r>
    <n v="240"/>
    <x v="286"/>
    <n v="2.8"/>
    <n v="13.5"/>
    <n v="542"/>
    <n v="0"/>
    <n v="1027.5"/>
    <n v="0.86"/>
    <x v="2"/>
    <n v="1"/>
    <x v="9"/>
    <x v="0"/>
    <x v="41"/>
    <n v="4.5"/>
    <n v="4.5"/>
    <n v="0"/>
  </r>
  <r>
    <n v="240"/>
    <x v="287"/>
    <n v="2.4"/>
    <n v="12.5"/>
    <n v="324"/>
    <n v="0.3"/>
    <n v="1027.4000000000001"/>
    <n v="0.9"/>
    <x v="2"/>
    <n v="1"/>
    <x v="9"/>
    <x v="0"/>
    <x v="41"/>
    <n v="5.5"/>
    <n v="5.5"/>
    <n v="0"/>
  </r>
  <r>
    <n v="240"/>
    <x v="288"/>
    <n v="2.8"/>
    <n v="12.9"/>
    <n v="596"/>
    <n v="0.7"/>
    <n v="1025.8"/>
    <n v="0.84"/>
    <x v="2"/>
    <n v="1"/>
    <x v="9"/>
    <x v="0"/>
    <x v="41"/>
    <n v="5.0999999999999996"/>
    <n v="5.0999999999999996"/>
    <n v="0"/>
  </r>
  <r>
    <n v="240"/>
    <x v="289"/>
    <n v="2.4"/>
    <n v="12.3"/>
    <n v="400"/>
    <n v="0.3"/>
    <n v="1025.2"/>
    <n v="0.82"/>
    <x v="2"/>
    <n v="1"/>
    <x v="9"/>
    <x v="0"/>
    <x v="41"/>
    <n v="5.6999999999999993"/>
    <n v="5.6999999999999993"/>
    <n v="0"/>
  </r>
  <r>
    <n v="240"/>
    <x v="290"/>
    <n v="3.4"/>
    <n v="10.6"/>
    <n v="775"/>
    <n v="0"/>
    <n v="1025.3"/>
    <n v="0.71"/>
    <x v="2"/>
    <n v="1"/>
    <x v="9"/>
    <x v="0"/>
    <x v="41"/>
    <n v="7.4"/>
    <n v="7.4"/>
    <n v="0"/>
  </r>
  <r>
    <n v="240"/>
    <x v="291"/>
    <n v="5.5"/>
    <n v="10.8"/>
    <n v="617"/>
    <n v="0.1"/>
    <n v="1010"/>
    <n v="0.77"/>
    <x v="2"/>
    <n v="1"/>
    <x v="9"/>
    <x v="0"/>
    <x v="41"/>
    <n v="7.1999999999999993"/>
    <n v="7.1999999999999993"/>
    <n v="0"/>
  </r>
  <r>
    <n v="240"/>
    <x v="292"/>
    <n v="6.2"/>
    <n v="14.2"/>
    <n v="397"/>
    <n v="7.5"/>
    <n v="994.5"/>
    <n v="0.87"/>
    <x v="2"/>
    <n v="1"/>
    <x v="9"/>
    <x v="0"/>
    <x v="42"/>
    <n v="3.8000000000000007"/>
    <n v="3.8000000000000007"/>
    <n v="0"/>
  </r>
  <r>
    <n v="240"/>
    <x v="293"/>
    <n v="7.1"/>
    <n v="13.8"/>
    <n v="463"/>
    <n v="7"/>
    <n v="991.5"/>
    <n v="0.85"/>
    <x v="2"/>
    <n v="1"/>
    <x v="9"/>
    <x v="0"/>
    <x v="42"/>
    <n v="4.1999999999999993"/>
    <n v="4.1999999999999993"/>
    <n v="0"/>
  </r>
  <r>
    <n v="240"/>
    <x v="294"/>
    <n v="3.8"/>
    <n v="12.3"/>
    <n v="442"/>
    <n v="2.4"/>
    <n v="995.8"/>
    <n v="0.87"/>
    <x v="2"/>
    <n v="1"/>
    <x v="9"/>
    <x v="0"/>
    <x v="42"/>
    <n v="5.6999999999999993"/>
    <n v="5.6999999999999993"/>
    <n v="0"/>
  </r>
  <r>
    <n v="240"/>
    <x v="295"/>
    <n v="9.5"/>
    <n v="12"/>
    <n v="351"/>
    <n v="23.3"/>
    <n v="980.3"/>
    <n v="0.84"/>
    <x v="2"/>
    <n v="1"/>
    <x v="9"/>
    <x v="0"/>
    <x v="42"/>
    <n v="6"/>
    <n v="6"/>
    <n v="0"/>
  </r>
  <r>
    <n v="240"/>
    <x v="296"/>
    <n v="10.9"/>
    <n v="10.4"/>
    <n v="583"/>
    <n v="6.2"/>
    <n v="995.6"/>
    <n v="0.74"/>
    <x v="2"/>
    <n v="1"/>
    <x v="9"/>
    <x v="0"/>
    <x v="42"/>
    <n v="7.6"/>
    <n v="7.6"/>
    <n v="0"/>
  </r>
  <r>
    <n v="240"/>
    <x v="297"/>
    <n v="8.3000000000000007"/>
    <n v="9.6"/>
    <n v="391"/>
    <n v="20"/>
    <n v="996.7"/>
    <n v="0.81"/>
    <x v="2"/>
    <n v="1"/>
    <x v="9"/>
    <x v="0"/>
    <x v="42"/>
    <n v="8.4"/>
    <n v="8.4"/>
    <n v="0"/>
  </r>
  <r>
    <n v="240"/>
    <x v="298"/>
    <n v="9.6999999999999993"/>
    <n v="9.4"/>
    <n v="414"/>
    <n v="18.899999999999999"/>
    <n v="1001.1"/>
    <n v="0.76"/>
    <x v="2"/>
    <n v="1"/>
    <x v="9"/>
    <x v="0"/>
    <x v="42"/>
    <n v="8.6"/>
    <n v="8.6"/>
    <n v="0"/>
  </r>
  <r>
    <n v="240"/>
    <x v="299"/>
    <n v="8.1999999999999993"/>
    <n v="10"/>
    <n v="420"/>
    <n v="9.6"/>
    <n v="1000.2"/>
    <n v="0.76"/>
    <x v="2"/>
    <n v="1"/>
    <x v="9"/>
    <x v="0"/>
    <x v="43"/>
    <n v="8"/>
    <n v="8"/>
    <n v="0"/>
  </r>
  <r>
    <n v="240"/>
    <x v="300"/>
    <n v="7.5"/>
    <n v="11.9"/>
    <n v="431"/>
    <n v="6.8"/>
    <n v="1004.3"/>
    <n v="0.76"/>
    <x v="2"/>
    <n v="1"/>
    <x v="9"/>
    <x v="0"/>
    <x v="43"/>
    <n v="6.1"/>
    <n v="6.1"/>
    <n v="0"/>
  </r>
  <r>
    <n v="240"/>
    <x v="301"/>
    <n v="5.2"/>
    <n v="11.5"/>
    <n v="336"/>
    <n v="5.6"/>
    <n v="1000.9"/>
    <n v="0.87"/>
    <x v="2"/>
    <n v="1"/>
    <x v="9"/>
    <x v="0"/>
    <x v="43"/>
    <n v="6.5"/>
    <n v="6.5"/>
    <n v="0"/>
  </r>
  <r>
    <n v="240"/>
    <x v="302"/>
    <n v="5.3"/>
    <n v="10"/>
    <n v="454"/>
    <n v="0.6"/>
    <n v="1007.4"/>
    <n v="0.77"/>
    <x v="2"/>
    <n v="1"/>
    <x v="9"/>
    <x v="0"/>
    <x v="43"/>
    <n v="8"/>
    <n v="8"/>
    <n v="0"/>
  </r>
  <r>
    <n v="240"/>
    <x v="303"/>
    <n v="5.7"/>
    <n v="10.4"/>
    <n v="413"/>
    <n v="-0.1"/>
    <n v="1008.6"/>
    <n v="0.82"/>
    <x v="2"/>
    <n v="1"/>
    <x v="9"/>
    <x v="0"/>
    <x v="43"/>
    <n v="7.6"/>
    <n v="7.6"/>
    <n v="0"/>
  </r>
  <r>
    <n v="240"/>
    <x v="304"/>
    <n v="6.1"/>
    <n v="12"/>
    <n v="202"/>
    <n v="7.8"/>
    <n v="1005.5"/>
    <n v="0.87"/>
    <x v="2"/>
    <n v="1.1000000000000001"/>
    <x v="10"/>
    <x v="0"/>
    <x v="43"/>
    <n v="6"/>
    <n v="6.6000000000000005"/>
    <n v="0"/>
  </r>
  <r>
    <n v="240"/>
    <x v="305"/>
    <n v="5.0999999999999996"/>
    <n v="10"/>
    <n v="530"/>
    <n v="3.7"/>
    <n v="1008.9"/>
    <n v="0.85"/>
    <x v="2"/>
    <n v="1.1000000000000001"/>
    <x v="10"/>
    <x v="0"/>
    <x v="43"/>
    <n v="8"/>
    <n v="8.8000000000000007"/>
    <n v="0"/>
  </r>
  <r>
    <n v="240"/>
    <x v="306"/>
    <n v="7"/>
    <n v="10.5"/>
    <n v="258"/>
    <n v="0.3"/>
    <n v="1015"/>
    <n v="0.87"/>
    <x v="2"/>
    <n v="1.1000000000000001"/>
    <x v="10"/>
    <x v="0"/>
    <x v="44"/>
    <n v="7.5"/>
    <n v="8.25"/>
    <n v="0"/>
  </r>
  <r>
    <n v="240"/>
    <x v="307"/>
    <n v="6.3"/>
    <n v="13.6"/>
    <n v="463"/>
    <n v="-0.1"/>
    <n v="1015.5"/>
    <n v="0.78"/>
    <x v="2"/>
    <n v="1.1000000000000001"/>
    <x v="10"/>
    <x v="0"/>
    <x v="44"/>
    <n v="4.4000000000000004"/>
    <n v="4.8400000000000007"/>
    <n v="0"/>
  </r>
  <r>
    <n v="240"/>
    <x v="308"/>
    <n v="5.0999999999999996"/>
    <n v="13.1"/>
    <n v="469"/>
    <n v="0"/>
    <n v="1012.9"/>
    <n v="0.71"/>
    <x v="2"/>
    <n v="1.1000000000000001"/>
    <x v="10"/>
    <x v="0"/>
    <x v="44"/>
    <n v="4.9000000000000004"/>
    <n v="5.3900000000000006"/>
    <n v="0"/>
  </r>
  <r>
    <n v="240"/>
    <x v="309"/>
    <n v="3.4"/>
    <n v="10.5"/>
    <n v="503"/>
    <n v="0"/>
    <n v="1008.4"/>
    <n v="0.77"/>
    <x v="2"/>
    <n v="1.1000000000000001"/>
    <x v="10"/>
    <x v="0"/>
    <x v="44"/>
    <n v="7.5"/>
    <n v="8.25"/>
    <n v="0"/>
  </r>
  <r>
    <n v="240"/>
    <x v="310"/>
    <n v="2.7"/>
    <n v="10.6"/>
    <n v="616"/>
    <n v="0"/>
    <n v="1009.4"/>
    <n v="0.91"/>
    <x v="2"/>
    <n v="1.1000000000000001"/>
    <x v="10"/>
    <x v="0"/>
    <x v="44"/>
    <n v="7.4"/>
    <n v="8.14"/>
    <n v="0"/>
  </r>
  <r>
    <n v="240"/>
    <x v="311"/>
    <n v="1.9"/>
    <n v="10.5"/>
    <n v="495"/>
    <n v="0"/>
    <n v="1013.4"/>
    <n v="0.91"/>
    <x v="2"/>
    <n v="1.1000000000000001"/>
    <x v="10"/>
    <x v="0"/>
    <x v="44"/>
    <n v="7.5"/>
    <n v="8.25"/>
    <n v="0"/>
  </r>
  <r>
    <n v="240"/>
    <x v="312"/>
    <n v="3.4"/>
    <n v="11"/>
    <n v="568"/>
    <n v="0"/>
    <n v="1016.3"/>
    <n v="0.87"/>
    <x v="2"/>
    <n v="1.1000000000000001"/>
    <x v="10"/>
    <x v="0"/>
    <x v="44"/>
    <n v="7"/>
    <n v="7.7000000000000011"/>
    <n v="0"/>
  </r>
  <r>
    <n v="240"/>
    <x v="313"/>
    <n v="5.6"/>
    <n v="9.3000000000000007"/>
    <n v="343"/>
    <n v="2.8"/>
    <n v="1010.7"/>
    <n v="0.87"/>
    <x v="2"/>
    <n v="1.1000000000000001"/>
    <x v="10"/>
    <x v="0"/>
    <x v="45"/>
    <n v="8.6999999999999993"/>
    <n v="9.57"/>
    <n v="0"/>
  </r>
  <r>
    <n v="240"/>
    <x v="314"/>
    <n v="6.1"/>
    <n v="10.1"/>
    <n v="351"/>
    <n v="0.1"/>
    <n v="1010.3"/>
    <n v="0.88"/>
    <x v="2"/>
    <n v="1.1000000000000001"/>
    <x v="10"/>
    <x v="0"/>
    <x v="45"/>
    <n v="7.9"/>
    <n v="8.6900000000000013"/>
    <n v="0"/>
  </r>
  <r>
    <n v="240"/>
    <x v="315"/>
    <n v="6.1"/>
    <n v="11.8"/>
    <n v="464"/>
    <n v="0"/>
    <n v="1007.7"/>
    <n v="0.77"/>
    <x v="2"/>
    <n v="1.1000000000000001"/>
    <x v="10"/>
    <x v="0"/>
    <x v="45"/>
    <n v="6.1999999999999993"/>
    <n v="6.8199999999999994"/>
    <n v="0"/>
  </r>
  <r>
    <n v="240"/>
    <x v="316"/>
    <n v="4.3"/>
    <n v="12.7"/>
    <n v="265"/>
    <n v="4.2"/>
    <n v="1008.2"/>
    <n v="0.86"/>
    <x v="2"/>
    <n v="1.1000000000000001"/>
    <x v="10"/>
    <x v="0"/>
    <x v="45"/>
    <n v="5.3000000000000007"/>
    <n v="5.830000000000001"/>
    <n v="0"/>
  </r>
  <r>
    <n v="240"/>
    <x v="317"/>
    <n v="5.6"/>
    <n v="10.7"/>
    <n v="70"/>
    <n v="5.5"/>
    <n v="1006.4"/>
    <n v="0.95"/>
    <x v="2"/>
    <n v="1.1000000000000001"/>
    <x v="10"/>
    <x v="0"/>
    <x v="45"/>
    <n v="7.3000000000000007"/>
    <n v="8.0300000000000011"/>
    <n v="0"/>
  </r>
  <r>
    <n v="240"/>
    <x v="318"/>
    <n v="5.0999999999999996"/>
    <n v="7.9"/>
    <n v="125"/>
    <n v="3.7"/>
    <n v="1009.1"/>
    <n v="0.92"/>
    <x v="2"/>
    <n v="1.1000000000000001"/>
    <x v="10"/>
    <x v="0"/>
    <x v="45"/>
    <n v="10.1"/>
    <n v="11.110000000000001"/>
    <n v="0"/>
  </r>
  <r>
    <n v="240"/>
    <x v="319"/>
    <n v="3.5"/>
    <n v="6.3"/>
    <n v="141"/>
    <n v="-0.1"/>
    <n v="1009.7"/>
    <n v="0.83"/>
    <x v="2"/>
    <n v="1.1000000000000001"/>
    <x v="10"/>
    <x v="0"/>
    <x v="45"/>
    <n v="11.7"/>
    <n v="12.870000000000001"/>
    <n v="0"/>
  </r>
  <r>
    <n v="240"/>
    <x v="320"/>
    <n v="4.0999999999999996"/>
    <n v="5.5"/>
    <n v="483"/>
    <n v="4.3"/>
    <n v="1016.1"/>
    <n v="0.79"/>
    <x v="2"/>
    <n v="1.1000000000000001"/>
    <x v="10"/>
    <x v="0"/>
    <x v="46"/>
    <n v="12.5"/>
    <n v="13.750000000000002"/>
    <n v="0"/>
  </r>
  <r>
    <n v="240"/>
    <x v="321"/>
    <n v="5.0999999999999996"/>
    <n v="5.2"/>
    <n v="236"/>
    <n v="7.7"/>
    <n v="1014.4"/>
    <n v="0.8"/>
    <x v="2"/>
    <n v="1.1000000000000001"/>
    <x v="10"/>
    <x v="0"/>
    <x v="46"/>
    <n v="12.8"/>
    <n v="14.080000000000002"/>
    <n v="0"/>
  </r>
  <r>
    <n v="240"/>
    <x v="322"/>
    <n v="5.0999999999999996"/>
    <n v="4.8"/>
    <n v="68"/>
    <n v="26.7"/>
    <n v="1002.5"/>
    <n v="0.87"/>
    <x v="2"/>
    <n v="1.1000000000000001"/>
    <x v="10"/>
    <x v="0"/>
    <x v="46"/>
    <n v="13.2"/>
    <n v="14.52"/>
    <n v="0"/>
  </r>
  <r>
    <n v="240"/>
    <x v="323"/>
    <n v="3"/>
    <n v="2.5"/>
    <n v="302"/>
    <n v="5"/>
    <n v="1009.6"/>
    <n v="0.88"/>
    <x v="2"/>
    <n v="1.1000000000000001"/>
    <x v="10"/>
    <x v="0"/>
    <x v="46"/>
    <n v="15.5"/>
    <n v="17.05"/>
    <n v="0"/>
  </r>
  <r>
    <n v="240"/>
    <x v="324"/>
    <n v="2.6"/>
    <n v="2.9"/>
    <n v="554"/>
    <n v="2.4"/>
    <n v="1023.8"/>
    <n v="0.82"/>
    <x v="2"/>
    <n v="1.1000000000000001"/>
    <x v="10"/>
    <x v="0"/>
    <x v="46"/>
    <n v="15.1"/>
    <n v="16.61"/>
    <n v="0"/>
  </r>
  <r>
    <n v="240"/>
    <x v="325"/>
    <n v="6.1"/>
    <n v="2.2000000000000002"/>
    <n v="333"/>
    <n v="0.3"/>
    <n v="1021.5"/>
    <n v="0.74"/>
    <x v="2"/>
    <n v="1.1000000000000001"/>
    <x v="10"/>
    <x v="0"/>
    <x v="46"/>
    <n v="15.8"/>
    <n v="17.380000000000003"/>
    <n v="0"/>
  </r>
  <r>
    <n v="240"/>
    <x v="326"/>
    <n v="7.5"/>
    <n v="2.5"/>
    <n v="81"/>
    <n v="5.4"/>
    <n v="1002.4"/>
    <n v="0.87"/>
    <x v="2"/>
    <n v="1.1000000000000001"/>
    <x v="10"/>
    <x v="0"/>
    <x v="46"/>
    <n v="15.5"/>
    <n v="17.05"/>
    <n v="0"/>
  </r>
  <r>
    <n v="240"/>
    <x v="327"/>
    <n v="3.5"/>
    <n v="4.5"/>
    <n v="264"/>
    <n v="3.9"/>
    <n v="993.9"/>
    <n v="0.91"/>
    <x v="2"/>
    <n v="1.1000000000000001"/>
    <x v="10"/>
    <x v="0"/>
    <x v="47"/>
    <n v="13.5"/>
    <n v="14.850000000000001"/>
    <n v="0"/>
  </r>
  <r>
    <n v="240"/>
    <x v="328"/>
    <n v="3.1"/>
    <n v="3.9"/>
    <n v="296"/>
    <n v="0.5"/>
    <n v="1007"/>
    <n v="0.87"/>
    <x v="2"/>
    <n v="1.1000000000000001"/>
    <x v="10"/>
    <x v="0"/>
    <x v="47"/>
    <n v="14.1"/>
    <n v="15.510000000000002"/>
    <n v="0"/>
  </r>
  <r>
    <n v="240"/>
    <x v="329"/>
    <n v="2.8"/>
    <n v="3.3"/>
    <n v="328"/>
    <n v="0"/>
    <n v="1020.3"/>
    <n v="0.91"/>
    <x v="2"/>
    <n v="1.1000000000000001"/>
    <x v="10"/>
    <x v="0"/>
    <x v="47"/>
    <n v="14.7"/>
    <n v="16.170000000000002"/>
    <n v="0"/>
  </r>
  <r>
    <n v="240"/>
    <x v="330"/>
    <n v="7.3"/>
    <n v="6.4"/>
    <n v="72"/>
    <n v="0.8"/>
    <n v="1015.6"/>
    <n v="0.93"/>
    <x v="2"/>
    <n v="1.1000000000000001"/>
    <x v="10"/>
    <x v="0"/>
    <x v="47"/>
    <n v="11.6"/>
    <n v="12.76"/>
    <n v="0"/>
  </r>
  <r>
    <n v="240"/>
    <x v="331"/>
    <n v="6.8"/>
    <n v="9.6"/>
    <n v="208"/>
    <n v="1"/>
    <n v="1011.9"/>
    <n v="0.92"/>
    <x v="2"/>
    <n v="1.1000000000000001"/>
    <x v="10"/>
    <x v="0"/>
    <x v="47"/>
    <n v="8.4"/>
    <n v="9.240000000000002"/>
    <n v="0"/>
  </r>
  <r>
    <n v="240"/>
    <x v="332"/>
    <n v="6.3"/>
    <n v="9"/>
    <n v="139"/>
    <n v="0.9"/>
    <n v="1005.8"/>
    <n v="0.89"/>
    <x v="2"/>
    <n v="1.1000000000000001"/>
    <x v="10"/>
    <x v="0"/>
    <x v="47"/>
    <n v="9"/>
    <n v="9.9"/>
    <n v="0"/>
  </r>
  <r>
    <n v="240"/>
    <x v="333"/>
    <n v="5.8"/>
    <n v="6.7"/>
    <n v="288"/>
    <n v="0.6"/>
    <n v="1010"/>
    <n v="0.77"/>
    <x v="2"/>
    <n v="1.1000000000000001"/>
    <x v="10"/>
    <x v="0"/>
    <x v="47"/>
    <n v="11.3"/>
    <n v="12.430000000000001"/>
    <n v="0"/>
  </r>
  <r>
    <n v="240"/>
    <x v="334"/>
    <n v="8.1"/>
    <n v="5.5"/>
    <n v="155"/>
    <n v="2.4"/>
    <n v="1009.6"/>
    <n v="0.82"/>
    <x v="2"/>
    <n v="1.1000000000000001"/>
    <x v="11"/>
    <x v="0"/>
    <x v="48"/>
    <n v="12.5"/>
    <n v="13.750000000000002"/>
    <n v="0"/>
  </r>
  <r>
    <n v="240"/>
    <x v="335"/>
    <n v="5.7"/>
    <n v="7.5"/>
    <n v="110"/>
    <n v="0.1"/>
    <n v="1006.9"/>
    <n v="0.75"/>
    <x v="2"/>
    <n v="1.1000000000000001"/>
    <x v="11"/>
    <x v="0"/>
    <x v="48"/>
    <n v="10.5"/>
    <n v="11.55"/>
    <n v="0"/>
  </r>
  <r>
    <n v="240"/>
    <x v="336"/>
    <n v="3.3"/>
    <n v="6.9"/>
    <n v="204"/>
    <n v="0"/>
    <n v="1010.5"/>
    <n v="0.87"/>
    <x v="2"/>
    <n v="1.1000000000000001"/>
    <x v="11"/>
    <x v="0"/>
    <x v="48"/>
    <n v="11.1"/>
    <n v="12.21"/>
    <n v="0"/>
  </r>
  <r>
    <n v="240"/>
    <x v="337"/>
    <n v="5.2"/>
    <n v="6.5"/>
    <n v="330"/>
    <n v="-0.1"/>
    <n v="1004.9"/>
    <n v="0.84"/>
    <x v="2"/>
    <n v="1.1000000000000001"/>
    <x v="11"/>
    <x v="0"/>
    <x v="48"/>
    <n v="11.5"/>
    <n v="12.65"/>
    <n v="0"/>
  </r>
  <r>
    <n v="240"/>
    <x v="338"/>
    <n v="4.8"/>
    <n v="4.3"/>
    <n v="124"/>
    <n v="0"/>
    <n v="1008.1"/>
    <n v="0.92"/>
    <x v="2"/>
    <n v="1.1000000000000001"/>
    <x v="11"/>
    <x v="0"/>
    <x v="48"/>
    <n v="13.7"/>
    <n v="15.07"/>
    <n v="0"/>
  </r>
  <r>
    <n v="240"/>
    <x v="339"/>
    <n v="7.5"/>
    <n v="8.1999999999999993"/>
    <n v="93"/>
    <n v="6"/>
    <n v="999.9"/>
    <n v="0.9"/>
    <x v="2"/>
    <n v="1.1000000000000001"/>
    <x v="11"/>
    <x v="0"/>
    <x v="48"/>
    <n v="9.8000000000000007"/>
    <n v="10.780000000000001"/>
    <n v="0"/>
  </r>
  <r>
    <n v="240"/>
    <x v="340"/>
    <n v="7"/>
    <n v="10.6"/>
    <n v="98"/>
    <n v="11.1"/>
    <n v="1003.4"/>
    <n v="0.89"/>
    <x v="2"/>
    <n v="1.1000000000000001"/>
    <x v="11"/>
    <x v="0"/>
    <x v="48"/>
    <n v="7.4"/>
    <n v="8.14"/>
    <n v="0"/>
  </r>
  <r>
    <n v="240"/>
    <x v="341"/>
    <n v="6.6"/>
    <n v="11.9"/>
    <n v="98"/>
    <n v="-0.1"/>
    <n v="1010"/>
    <n v="0.86"/>
    <x v="2"/>
    <n v="1.1000000000000001"/>
    <x v="11"/>
    <x v="0"/>
    <x v="49"/>
    <n v="6.1"/>
    <n v="6.71"/>
    <n v="0"/>
  </r>
  <r>
    <n v="240"/>
    <x v="342"/>
    <n v="6.1"/>
    <n v="12.4"/>
    <n v="138"/>
    <n v="1"/>
    <n v="1009.4"/>
    <n v="0.84"/>
    <x v="2"/>
    <n v="1.1000000000000001"/>
    <x v="11"/>
    <x v="0"/>
    <x v="49"/>
    <n v="5.6"/>
    <n v="6.16"/>
    <n v="0"/>
  </r>
  <r>
    <n v="240"/>
    <x v="343"/>
    <n v="6.4"/>
    <n v="11.2"/>
    <n v="210"/>
    <n v="0"/>
    <n v="1016.2"/>
    <n v="0.85"/>
    <x v="2"/>
    <n v="1.1000000000000001"/>
    <x v="11"/>
    <x v="0"/>
    <x v="49"/>
    <n v="6.8000000000000007"/>
    <n v="7.4800000000000013"/>
    <n v="0"/>
  </r>
  <r>
    <n v="240"/>
    <x v="344"/>
    <n v="4.9000000000000004"/>
    <n v="7.7"/>
    <n v="180"/>
    <n v="0"/>
    <n v="1021.4"/>
    <n v="0.91"/>
    <x v="2"/>
    <n v="1.1000000000000001"/>
    <x v="11"/>
    <x v="0"/>
    <x v="49"/>
    <n v="10.3"/>
    <n v="11.330000000000002"/>
    <n v="0"/>
  </r>
  <r>
    <n v="240"/>
    <x v="345"/>
    <n v="4.0999999999999996"/>
    <n v="8.6"/>
    <n v="72"/>
    <n v="0"/>
    <n v="1020.3"/>
    <n v="0.89"/>
    <x v="2"/>
    <n v="1.1000000000000001"/>
    <x v="11"/>
    <x v="0"/>
    <x v="49"/>
    <n v="9.4"/>
    <n v="10.340000000000002"/>
    <n v="0"/>
  </r>
  <r>
    <n v="240"/>
    <x v="346"/>
    <n v="3.6"/>
    <n v="7.5"/>
    <n v="353"/>
    <n v="0.1"/>
    <n v="1026.5"/>
    <n v="0.89"/>
    <x v="2"/>
    <n v="1.1000000000000001"/>
    <x v="11"/>
    <x v="0"/>
    <x v="49"/>
    <n v="10.5"/>
    <n v="11.55"/>
    <n v="0"/>
  </r>
  <r>
    <n v="240"/>
    <x v="347"/>
    <n v="5.6"/>
    <n v="6.8"/>
    <n v="119"/>
    <n v="0"/>
    <n v="1021.3"/>
    <n v="0.91"/>
    <x v="2"/>
    <n v="1.1000000000000001"/>
    <x v="11"/>
    <x v="0"/>
    <x v="49"/>
    <n v="11.2"/>
    <n v="12.32"/>
    <n v="0"/>
  </r>
  <r>
    <n v="240"/>
    <x v="348"/>
    <n v="5.8"/>
    <n v="6.8"/>
    <n v="87"/>
    <n v="0"/>
    <n v="1012"/>
    <n v="0.86"/>
    <x v="2"/>
    <n v="1.1000000000000001"/>
    <x v="11"/>
    <x v="0"/>
    <x v="50"/>
    <n v="11.2"/>
    <n v="12.32"/>
    <n v="0"/>
  </r>
  <r>
    <n v="240"/>
    <x v="349"/>
    <n v="3.5"/>
    <n v="8.1"/>
    <n v="157"/>
    <n v="0.1"/>
    <n v="1011.6"/>
    <n v="0.85"/>
    <x v="2"/>
    <n v="1.1000000000000001"/>
    <x v="11"/>
    <x v="0"/>
    <x v="50"/>
    <n v="9.9"/>
    <n v="10.89"/>
    <n v="0"/>
  </r>
  <r>
    <n v="240"/>
    <x v="350"/>
    <n v="4.0999999999999996"/>
    <n v="8.1999999999999993"/>
    <n v="155"/>
    <n v="-0.1"/>
    <n v="1015.9"/>
    <n v="0.89"/>
    <x v="2"/>
    <n v="1.1000000000000001"/>
    <x v="11"/>
    <x v="0"/>
    <x v="50"/>
    <n v="9.8000000000000007"/>
    <n v="10.780000000000001"/>
    <n v="0"/>
  </r>
  <r>
    <n v="240"/>
    <x v="351"/>
    <n v="7.8"/>
    <n v="9.9"/>
    <n v="81"/>
    <n v="0.1"/>
    <n v="1011.1"/>
    <n v="0.79"/>
    <x v="2"/>
    <n v="1.1000000000000001"/>
    <x v="11"/>
    <x v="0"/>
    <x v="50"/>
    <n v="8.1"/>
    <n v="8.91"/>
    <n v="0"/>
  </r>
  <r>
    <n v="240"/>
    <x v="352"/>
    <n v="5.2"/>
    <n v="8.8000000000000007"/>
    <n v="209"/>
    <n v="2.6"/>
    <n v="1015.5"/>
    <n v="0.86"/>
    <x v="2"/>
    <n v="1.1000000000000001"/>
    <x v="11"/>
    <x v="0"/>
    <x v="50"/>
    <n v="9.1999999999999993"/>
    <n v="10.119999999999999"/>
    <n v="0"/>
  </r>
  <r>
    <n v="240"/>
    <x v="353"/>
    <n v="3"/>
    <n v="5"/>
    <n v="179"/>
    <n v="-0.1"/>
    <n v="1015.9"/>
    <n v="0.95"/>
    <x v="2"/>
    <n v="1.1000000000000001"/>
    <x v="11"/>
    <x v="0"/>
    <x v="50"/>
    <n v="13"/>
    <n v="14.3"/>
    <n v="0"/>
  </r>
  <r>
    <n v="240"/>
    <x v="354"/>
    <n v="4.3"/>
    <n v="8.3000000000000007"/>
    <n v="219"/>
    <n v="0"/>
    <n v="1011"/>
    <n v="0.88"/>
    <x v="2"/>
    <n v="1.1000000000000001"/>
    <x v="11"/>
    <x v="0"/>
    <x v="50"/>
    <n v="9.6999999999999993"/>
    <n v="10.67"/>
    <n v="0"/>
  </r>
  <r>
    <n v="240"/>
    <x v="355"/>
    <n v="4.8"/>
    <n v="5.8"/>
    <n v="198"/>
    <n v="0"/>
    <n v="1011.8"/>
    <n v="0.81"/>
    <x v="2"/>
    <n v="1.1000000000000001"/>
    <x v="11"/>
    <x v="0"/>
    <x v="51"/>
    <n v="12.2"/>
    <n v="13.42"/>
    <n v="0"/>
  </r>
  <r>
    <n v="240"/>
    <x v="356"/>
    <n v="7.2"/>
    <n v="4.4000000000000004"/>
    <n v="54"/>
    <n v="0"/>
    <n v="1020.6"/>
    <n v="0.76"/>
    <x v="2"/>
    <n v="1.1000000000000001"/>
    <x v="11"/>
    <x v="0"/>
    <x v="51"/>
    <n v="13.6"/>
    <n v="14.96"/>
    <n v="0"/>
  </r>
  <r>
    <n v="240"/>
    <x v="357"/>
    <n v="8.4"/>
    <n v="1.5"/>
    <n v="381"/>
    <n v="0"/>
    <n v="1033.0999999999999"/>
    <n v="0.71"/>
    <x v="2"/>
    <n v="1.1000000000000001"/>
    <x v="11"/>
    <x v="0"/>
    <x v="51"/>
    <n v="16.5"/>
    <n v="18.150000000000002"/>
    <n v="0"/>
  </r>
  <r>
    <n v="240"/>
    <x v="358"/>
    <n v="8.5"/>
    <n v="-1.8"/>
    <n v="393"/>
    <n v="0"/>
    <n v="1031.5999999999999"/>
    <n v="0.62"/>
    <x v="2"/>
    <n v="1.1000000000000001"/>
    <x v="11"/>
    <x v="0"/>
    <x v="51"/>
    <n v="19.8"/>
    <n v="21.78"/>
    <n v="0"/>
  </r>
  <r>
    <n v="240"/>
    <x v="359"/>
    <n v="5.2"/>
    <n v="-1.1000000000000001"/>
    <n v="373"/>
    <n v="0"/>
    <n v="1032.0999999999999"/>
    <n v="0.69"/>
    <x v="2"/>
    <n v="1.1000000000000001"/>
    <x v="11"/>
    <x v="0"/>
    <x v="51"/>
    <n v="19.100000000000001"/>
    <n v="21.01"/>
    <n v="0"/>
  </r>
  <r>
    <n v="240"/>
    <x v="360"/>
    <n v="3.5"/>
    <n v="3.8"/>
    <n v="130"/>
    <n v="0"/>
    <n v="1034.4000000000001"/>
    <n v="0.8"/>
    <x v="2"/>
    <n v="1.1000000000000001"/>
    <x v="11"/>
    <x v="0"/>
    <x v="51"/>
    <n v="14.2"/>
    <n v="15.620000000000001"/>
    <n v="0"/>
  </r>
  <r>
    <n v="240"/>
    <x v="361"/>
    <n v="2"/>
    <n v="3"/>
    <n v="338"/>
    <n v="0"/>
    <n v="1032"/>
    <n v="0.84"/>
    <x v="2"/>
    <n v="1.1000000000000001"/>
    <x v="11"/>
    <x v="0"/>
    <x v="51"/>
    <n v="15"/>
    <n v="16.5"/>
    <n v="0"/>
  </r>
  <r>
    <n v="240"/>
    <x v="362"/>
    <n v="2.6"/>
    <n v="4.7"/>
    <n v="122"/>
    <n v="0.3"/>
    <n v="1026.9000000000001"/>
    <n v="0.84"/>
    <x v="2"/>
    <n v="1.1000000000000001"/>
    <x v="11"/>
    <x v="0"/>
    <x v="52"/>
    <n v="13.3"/>
    <n v="14.630000000000003"/>
    <n v="0"/>
  </r>
  <r>
    <n v="240"/>
    <x v="363"/>
    <n v="3"/>
    <n v="2.5"/>
    <n v="337"/>
    <n v="0.1"/>
    <n v="1030.4000000000001"/>
    <n v="0.79"/>
    <x v="2"/>
    <n v="1.1000000000000001"/>
    <x v="11"/>
    <x v="0"/>
    <x v="52"/>
    <n v="15.5"/>
    <n v="17.05"/>
    <n v="0"/>
  </r>
  <r>
    <n v="240"/>
    <x v="364"/>
    <n v="5"/>
    <n v="3.5"/>
    <n v="263"/>
    <n v="0.4"/>
    <n v="1023"/>
    <n v="0.83"/>
    <x v="2"/>
    <n v="1.1000000000000001"/>
    <x v="11"/>
    <x v="0"/>
    <x v="52"/>
    <n v="14.5"/>
    <n v="15.950000000000001"/>
    <n v="0"/>
  </r>
  <r>
    <n v="240"/>
    <x v="365"/>
    <n v="9.3000000000000007"/>
    <n v="4.0999999999999996"/>
    <n v="68"/>
    <n v="13.1"/>
    <n v="1002.6"/>
    <n v="0.81"/>
    <x v="2"/>
    <n v="1.1000000000000001"/>
    <x v="0"/>
    <x v="1"/>
    <x v="52"/>
    <n v="13.9"/>
    <n v="15.290000000000001"/>
    <n v="0"/>
  </r>
  <r>
    <n v="240"/>
    <x v="366"/>
    <n v="7.8"/>
    <n v="2.8"/>
    <n v="142"/>
    <n v="10.5"/>
    <n v="998.7"/>
    <n v="0.79"/>
    <x v="2"/>
    <n v="1.1000000000000001"/>
    <x v="0"/>
    <x v="1"/>
    <x v="52"/>
    <n v="15.2"/>
    <n v="16.72"/>
    <n v="0"/>
  </r>
  <r>
    <n v="240"/>
    <x v="367"/>
    <n v="5.9"/>
    <n v="1.7"/>
    <n v="161"/>
    <n v="10.5"/>
    <n v="1002.2"/>
    <n v="0.84"/>
    <x v="2"/>
    <n v="1.1000000000000001"/>
    <x v="0"/>
    <x v="1"/>
    <x v="52"/>
    <n v="16.3"/>
    <n v="17.930000000000003"/>
    <n v="0"/>
  </r>
  <r>
    <n v="240"/>
    <x v="368"/>
    <n v="5.3"/>
    <n v="1.2"/>
    <n v="227"/>
    <n v="8.4"/>
    <n v="1007.4"/>
    <n v="0.84"/>
    <x v="2"/>
    <n v="1.1000000000000001"/>
    <x v="0"/>
    <x v="1"/>
    <x v="52"/>
    <n v="16.8"/>
    <n v="18.480000000000004"/>
    <n v="0"/>
  </r>
  <r>
    <n v="240"/>
    <x v="369"/>
    <n v="4.3"/>
    <n v="-0.3"/>
    <n v="304"/>
    <n v="7.1"/>
    <n v="1009.1"/>
    <n v="0.89"/>
    <x v="2"/>
    <n v="1.1000000000000001"/>
    <x v="0"/>
    <x v="1"/>
    <x v="53"/>
    <n v="18.3"/>
    <n v="20.130000000000003"/>
    <n v="0"/>
  </r>
  <r>
    <n v="240"/>
    <x v="370"/>
    <n v="4.4000000000000004"/>
    <n v="-0.9"/>
    <n v="302"/>
    <n v="1.5"/>
    <n v="1013.7"/>
    <n v="0.88"/>
    <x v="2"/>
    <n v="1.1000000000000001"/>
    <x v="0"/>
    <x v="1"/>
    <x v="53"/>
    <n v="18.899999999999999"/>
    <n v="20.79"/>
    <n v="0"/>
  </r>
  <r>
    <n v="240"/>
    <x v="371"/>
    <n v="8.1"/>
    <n v="0.7"/>
    <n v="122"/>
    <n v="4.8"/>
    <n v="1003.5"/>
    <n v="0.9"/>
    <x v="2"/>
    <n v="1.1000000000000001"/>
    <x v="0"/>
    <x v="1"/>
    <x v="53"/>
    <n v="17.3"/>
    <n v="19.03"/>
    <n v="0"/>
  </r>
  <r>
    <n v="240"/>
    <x v="372"/>
    <n v="5.3"/>
    <n v="1.6"/>
    <n v="154"/>
    <n v="7.3"/>
    <n v="1001"/>
    <n v="0.89"/>
    <x v="2"/>
    <n v="1.1000000000000001"/>
    <x v="0"/>
    <x v="1"/>
    <x v="53"/>
    <n v="16.399999999999999"/>
    <n v="18.04"/>
    <n v="0"/>
  </r>
  <r>
    <n v="240"/>
    <x v="373"/>
    <n v="6.7"/>
    <n v="1"/>
    <n v="96"/>
    <n v="11.5"/>
    <n v="986.5"/>
    <n v="0.91"/>
    <x v="2"/>
    <n v="1.1000000000000001"/>
    <x v="0"/>
    <x v="1"/>
    <x v="53"/>
    <n v="17"/>
    <n v="18.700000000000003"/>
    <n v="0"/>
  </r>
  <r>
    <n v="240"/>
    <x v="374"/>
    <n v="6"/>
    <n v="-2.2000000000000002"/>
    <n v="173"/>
    <n v="-0.1"/>
    <n v="1012.5"/>
    <n v="0.72"/>
    <x v="2"/>
    <n v="1.1000000000000001"/>
    <x v="0"/>
    <x v="1"/>
    <x v="53"/>
    <n v="20.2"/>
    <n v="22.220000000000002"/>
    <n v="0"/>
  </r>
  <r>
    <n v="240"/>
    <x v="375"/>
    <n v="5.8"/>
    <n v="-2.6"/>
    <n v="171"/>
    <n v="1.8"/>
    <n v="1020.4"/>
    <n v="0.82"/>
    <x v="2"/>
    <n v="1.1000000000000001"/>
    <x v="0"/>
    <x v="1"/>
    <x v="53"/>
    <n v="20.6"/>
    <n v="22.660000000000004"/>
    <n v="0"/>
  </r>
  <r>
    <n v="240"/>
    <x v="376"/>
    <n v="5.8"/>
    <n v="4.0999999999999996"/>
    <n v="84"/>
    <n v="2.1"/>
    <n v="1006.4"/>
    <n v="0.94"/>
    <x v="2"/>
    <n v="1.1000000000000001"/>
    <x v="0"/>
    <x v="1"/>
    <x v="54"/>
    <n v="13.9"/>
    <n v="15.290000000000001"/>
    <n v="0"/>
  </r>
  <r>
    <n v="240"/>
    <x v="377"/>
    <n v="4.8"/>
    <n v="7.9"/>
    <n v="103"/>
    <n v="5.7"/>
    <n v="1007"/>
    <n v="0.94"/>
    <x v="2"/>
    <n v="1.1000000000000001"/>
    <x v="0"/>
    <x v="1"/>
    <x v="54"/>
    <n v="10.1"/>
    <n v="11.110000000000001"/>
    <n v="0"/>
  </r>
  <r>
    <n v="240"/>
    <x v="378"/>
    <n v="3.3"/>
    <n v="5.6"/>
    <n v="483"/>
    <n v="2.2999999999999998"/>
    <n v="1011.8"/>
    <n v="0.87"/>
    <x v="2"/>
    <n v="1.1000000000000001"/>
    <x v="0"/>
    <x v="1"/>
    <x v="54"/>
    <n v="12.4"/>
    <n v="13.640000000000002"/>
    <n v="0"/>
  </r>
  <r>
    <n v="240"/>
    <x v="379"/>
    <n v="6.2"/>
    <n v="8.5"/>
    <n v="98"/>
    <n v="5"/>
    <n v="1006.3"/>
    <n v="0.88"/>
    <x v="2"/>
    <n v="1.1000000000000001"/>
    <x v="0"/>
    <x v="1"/>
    <x v="54"/>
    <n v="9.5"/>
    <n v="10.450000000000001"/>
    <n v="0"/>
  </r>
  <r>
    <n v="240"/>
    <x v="380"/>
    <n v="5"/>
    <n v="8.1999999999999993"/>
    <n v="345"/>
    <n v="0.9"/>
    <n v="1010.7"/>
    <n v="0.86"/>
    <x v="2"/>
    <n v="1.1000000000000001"/>
    <x v="0"/>
    <x v="1"/>
    <x v="54"/>
    <n v="9.8000000000000007"/>
    <n v="10.780000000000001"/>
    <n v="0"/>
  </r>
  <r>
    <n v="240"/>
    <x v="381"/>
    <n v="2.8"/>
    <n v="7.3"/>
    <n v="438"/>
    <n v="0.9"/>
    <n v="1018.2"/>
    <n v="0.9"/>
    <x v="2"/>
    <n v="1.1000000000000001"/>
    <x v="0"/>
    <x v="1"/>
    <x v="54"/>
    <n v="10.7"/>
    <n v="11.77"/>
    <n v="0"/>
  </r>
  <r>
    <n v="240"/>
    <x v="382"/>
    <n v="2.6"/>
    <n v="3.2"/>
    <n v="441"/>
    <n v="0"/>
    <n v="1020.2"/>
    <n v="0.9"/>
    <x v="2"/>
    <n v="1.1000000000000001"/>
    <x v="0"/>
    <x v="1"/>
    <x v="54"/>
    <n v="14.8"/>
    <n v="16.28"/>
    <n v="0"/>
  </r>
  <r>
    <n v="240"/>
    <x v="383"/>
    <n v="3.2"/>
    <n v="2.4"/>
    <n v="246"/>
    <n v="-0.1"/>
    <n v="1018.3"/>
    <n v="0.89"/>
    <x v="2"/>
    <n v="1.1000000000000001"/>
    <x v="0"/>
    <x v="1"/>
    <x v="55"/>
    <n v="15.6"/>
    <n v="17.16"/>
    <n v="0"/>
  </r>
  <r>
    <n v="240"/>
    <x v="384"/>
    <n v="3.5"/>
    <n v="2.1"/>
    <n v="450"/>
    <n v="0"/>
    <n v="1015.1"/>
    <n v="0.87"/>
    <x v="2"/>
    <n v="1.1000000000000001"/>
    <x v="0"/>
    <x v="1"/>
    <x v="55"/>
    <n v="15.9"/>
    <n v="17.490000000000002"/>
    <n v="0"/>
  </r>
  <r>
    <n v="240"/>
    <x v="385"/>
    <n v="6"/>
    <n v="4.8"/>
    <n v="257"/>
    <n v="1.2"/>
    <n v="1001.3"/>
    <n v="0.78"/>
    <x v="2"/>
    <n v="1.1000000000000001"/>
    <x v="0"/>
    <x v="1"/>
    <x v="55"/>
    <n v="13.2"/>
    <n v="14.52"/>
    <n v="0"/>
  </r>
  <r>
    <n v="240"/>
    <x v="386"/>
    <n v="5.3"/>
    <n v="2.7"/>
    <n v="421"/>
    <n v="0"/>
    <n v="995.3"/>
    <n v="0.68"/>
    <x v="2"/>
    <n v="1.1000000000000001"/>
    <x v="0"/>
    <x v="1"/>
    <x v="55"/>
    <n v="15.3"/>
    <n v="16.830000000000002"/>
    <n v="0"/>
  </r>
  <r>
    <n v="240"/>
    <x v="387"/>
    <n v="5.3"/>
    <n v="4.3"/>
    <n v="272"/>
    <n v="-0.1"/>
    <n v="994.4"/>
    <n v="0.82"/>
    <x v="2"/>
    <n v="1.1000000000000001"/>
    <x v="0"/>
    <x v="1"/>
    <x v="55"/>
    <n v="13.7"/>
    <n v="15.07"/>
    <n v="0"/>
  </r>
  <r>
    <n v="240"/>
    <x v="388"/>
    <n v="4"/>
    <n v="2.7"/>
    <n v="533"/>
    <n v="0"/>
    <n v="1000.6"/>
    <n v="0.8"/>
    <x v="2"/>
    <n v="1.1000000000000001"/>
    <x v="0"/>
    <x v="1"/>
    <x v="55"/>
    <n v="15.3"/>
    <n v="16.830000000000002"/>
    <n v="0"/>
  </r>
  <r>
    <n v="240"/>
    <x v="389"/>
    <n v="4.3"/>
    <n v="-0.8"/>
    <n v="513"/>
    <n v="0"/>
    <n v="999"/>
    <n v="0.82"/>
    <x v="2"/>
    <n v="1.1000000000000001"/>
    <x v="0"/>
    <x v="1"/>
    <x v="55"/>
    <n v="18.8"/>
    <n v="20.680000000000003"/>
    <n v="0"/>
  </r>
  <r>
    <n v="240"/>
    <x v="390"/>
    <n v="2.7"/>
    <n v="1.1000000000000001"/>
    <n v="153"/>
    <n v="0"/>
    <n v="1002.6"/>
    <n v="0.83"/>
    <x v="2"/>
    <n v="1.1000000000000001"/>
    <x v="0"/>
    <x v="1"/>
    <x v="56"/>
    <n v="16.899999999999999"/>
    <n v="18.59"/>
    <n v="0"/>
  </r>
  <r>
    <n v="240"/>
    <x v="391"/>
    <n v="5.3"/>
    <n v="1.3"/>
    <n v="176"/>
    <n v="6.5"/>
    <n v="995.4"/>
    <n v="0.87"/>
    <x v="2"/>
    <n v="1.1000000000000001"/>
    <x v="0"/>
    <x v="1"/>
    <x v="56"/>
    <n v="16.7"/>
    <n v="18.37"/>
    <n v="0"/>
  </r>
  <r>
    <n v="240"/>
    <x v="392"/>
    <n v="3"/>
    <n v="2.5"/>
    <n v="144"/>
    <n v="0"/>
    <n v="996.3"/>
    <n v="0.91"/>
    <x v="2"/>
    <n v="1.1000000000000001"/>
    <x v="0"/>
    <x v="1"/>
    <x v="56"/>
    <n v="15.5"/>
    <n v="17.05"/>
    <n v="0"/>
  </r>
  <r>
    <n v="240"/>
    <x v="393"/>
    <n v="3.2"/>
    <n v="0.1"/>
    <n v="184"/>
    <n v="1.7"/>
    <n v="999.9"/>
    <n v="0.89"/>
    <x v="2"/>
    <n v="1.1000000000000001"/>
    <x v="0"/>
    <x v="1"/>
    <x v="56"/>
    <n v="17.899999999999999"/>
    <n v="19.690000000000001"/>
    <n v="0"/>
  </r>
  <r>
    <n v="240"/>
    <x v="394"/>
    <n v="5.2"/>
    <n v="1.8"/>
    <n v="281"/>
    <n v="0"/>
    <n v="996.6"/>
    <n v="0.88"/>
    <x v="2"/>
    <n v="1.1000000000000001"/>
    <x v="0"/>
    <x v="1"/>
    <x v="56"/>
    <n v="16.2"/>
    <n v="17.82"/>
    <n v="0"/>
  </r>
  <r>
    <n v="240"/>
    <x v="395"/>
    <n v="4.2"/>
    <n v="5.3"/>
    <n v="193"/>
    <n v="2.6"/>
    <n v="1001.3"/>
    <n v="0.93"/>
    <x v="2"/>
    <n v="1.1000000000000001"/>
    <x v="0"/>
    <x v="1"/>
    <x v="56"/>
    <n v="12.7"/>
    <n v="13.97"/>
    <n v="0"/>
  </r>
  <r>
    <n v="242"/>
    <x v="0"/>
    <n v="17.399999999999999"/>
    <n v="8.1"/>
    <m/>
    <m/>
    <n v="1003.2"/>
    <n v="0.87"/>
    <x v="3"/>
    <n v="1.1000000000000001"/>
    <x v="0"/>
    <x v="0"/>
    <x v="0"/>
    <n v="9.9"/>
    <n v="10.89"/>
    <n v="0"/>
  </r>
  <r>
    <n v="242"/>
    <x v="1"/>
    <n v="9.1"/>
    <n v="5.3"/>
    <m/>
    <m/>
    <n v="1012.5"/>
    <n v="0.72"/>
    <x v="3"/>
    <n v="1.1000000000000001"/>
    <x v="0"/>
    <x v="0"/>
    <x v="0"/>
    <n v="12.7"/>
    <n v="13.97"/>
    <n v="0"/>
  </r>
  <r>
    <n v="242"/>
    <x v="2"/>
    <n v="11.3"/>
    <n v="4.0999999999999996"/>
    <m/>
    <m/>
    <n v="1016.2"/>
    <n v="0.74"/>
    <x v="3"/>
    <n v="1.1000000000000001"/>
    <x v="0"/>
    <x v="0"/>
    <x v="0"/>
    <n v="13.9"/>
    <n v="15.290000000000001"/>
    <n v="0"/>
  </r>
  <r>
    <n v="242"/>
    <x v="3"/>
    <n v="5.8"/>
    <n v="4"/>
    <m/>
    <m/>
    <n v="1015"/>
    <n v="0.83"/>
    <x v="3"/>
    <n v="1.1000000000000001"/>
    <x v="0"/>
    <x v="0"/>
    <x v="0"/>
    <n v="14"/>
    <n v="15.400000000000002"/>
    <n v="0"/>
  </r>
  <r>
    <n v="242"/>
    <x v="4"/>
    <n v="10.8"/>
    <n v="4.5999999999999996"/>
    <m/>
    <m/>
    <n v="992.2"/>
    <n v="0.92"/>
    <x v="3"/>
    <n v="1.1000000000000001"/>
    <x v="0"/>
    <x v="0"/>
    <x v="0"/>
    <n v="13.4"/>
    <n v="14.740000000000002"/>
    <n v="0"/>
  </r>
  <r>
    <n v="242"/>
    <x v="5"/>
    <n v="16.3"/>
    <n v="8.6999999999999993"/>
    <m/>
    <m/>
    <n v="979.6"/>
    <n v="0.8"/>
    <x v="3"/>
    <n v="1.1000000000000001"/>
    <x v="0"/>
    <x v="0"/>
    <x v="1"/>
    <n v="9.3000000000000007"/>
    <n v="10.230000000000002"/>
    <n v="0"/>
  </r>
  <r>
    <n v="242"/>
    <x v="6"/>
    <n v="13.2"/>
    <n v="5.4"/>
    <m/>
    <m/>
    <n v="993.8"/>
    <n v="0.71"/>
    <x v="3"/>
    <n v="1.1000000000000001"/>
    <x v="0"/>
    <x v="0"/>
    <x v="1"/>
    <n v="12.6"/>
    <n v="13.860000000000001"/>
    <n v="0"/>
  </r>
  <r>
    <n v="242"/>
    <x v="7"/>
    <n v="9.1"/>
    <n v="4.8"/>
    <m/>
    <m/>
    <n v="999.5"/>
    <n v="0.73"/>
    <x v="3"/>
    <n v="1.1000000000000001"/>
    <x v="0"/>
    <x v="0"/>
    <x v="1"/>
    <n v="13.2"/>
    <n v="14.52"/>
    <n v="0"/>
  </r>
  <r>
    <n v="242"/>
    <x v="8"/>
    <n v="7.9"/>
    <n v="4.5"/>
    <m/>
    <m/>
    <n v="1002.9"/>
    <n v="0.75"/>
    <x v="3"/>
    <n v="1.1000000000000001"/>
    <x v="0"/>
    <x v="0"/>
    <x v="1"/>
    <n v="13.5"/>
    <n v="14.850000000000001"/>
    <n v="0"/>
  </r>
  <r>
    <n v="242"/>
    <x v="9"/>
    <n v="8.3000000000000007"/>
    <n v="4.8"/>
    <m/>
    <m/>
    <n v="1016.2"/>
    <n v="0.76"/>
    <x v="3"/>
    <n v="1.1000000000000001"/>
    <x v="0"/>
    <x v="0"/>
    <x v="1"/>
    <n v="13.2"/>
    <n v="14.52"/>
    <n v="0"/>
  </r>
  <r>
    <n v="242"/>
    <x v="10"/>
    <n v="6.3"/>
    <n v="5.0999999999999996"/>
    <m/>
    <m/>
    <n v="1027.3"/>
    <n v="0.69"/>
    <x v="3"/>
    <n v="1.1000000000000001"/>
    <x v="0"/>
    <x v="0"/>
    <x v="1"/>
    <n v="12.9"/>
    <n v="14.190000000000001"/>
    <n v="0"/>
  </r>
  <r>
    <n v="242"/>
    <x v="11"/>
    <n v="4.0999999999999996"/>
    <n v="4.9000000000000004"/>
    <m/>
    <m/>
    <n v="1038.7"/>
    <n v="0.76"/>
    <x v="3"/>
    <n v="1.1000000000000001"/>
    <x v="0"/>
    <x v="0"/>
    <x v="1"/>
    <n v="13.1"/>
    <n v="14.41"/>
    <n v="0"/>
  </r>
  <r>
    <n v="242"/>
    <x v="12"/>
    <n v="7.6"/>
    <n v="3.9"/>
    <m/>
    <m/>
    <n v="1038.7"/>
    <n v="0.82"/>
    <x v="3"/>
    <n v="1.1000000000000001"/>
    <x v="0"/>
    <x v="0"/>
    <x v="2"/>
    <n v="14.1"/>
    <n v="15.510000000000002"/>
    <n v="0"/>
  </r>
  <r>
    <n v="242"/>
    <x v="13"/>
    <n v="8.3000000000000007"/>
    <n v="6.9"/>
    <m/>
    <m/>
    <n v="1031.5999999999999"/>
    <n v="0.92"/>
    <x v="3"/>
    <n v="1.1000000000000001"/>
    <x v="0"/>
    <x v="0"/>
    <x v="2"/>
    <n v="11.1"/>
    <n v="12.21"/>
    <n v="0"/>
  </r>
  <r>
    <n v="242"/>
    <x v="14"/>
    <n v="3.9"/>
    <n v="6.4"/>
    <m/>
    <m/>
    <n v="1033.3"/>
    <n v="0.98"/>
    <x v="3"/>
    <n v="1.1000000000000001"/>
    <x v="0"/>
    <x v="0"/>
    <x v="2"/>
    <n v="11.6"/>
    <n v="12.76"/>
    <n v="0"/>
  </r>
  <r>
    <n v="242"/>
    <x v="15"/>
    <n v="5.0999999999999996"/>
    <n v="5.7"/>
    <m/>
    <m/>
    <n v="1035.5"/>
    <n v="0.94"/>
    <x v="3"/>
    <n v="1.1000000000000001"/>
    <x v="0"/>
    <x v="0"/>
    <x v="2"/>
    <n v="12.3"/>
    <n v="13.530000000000001"/>
    <n v="0"/>
  </r>
  <r>
    <n v="242"/>
    <x v="16"/>
    <n v="5"/>
    <n v="3.3"/>
    <m/>
    <m/>
    <n v="1036.3"/>
    <n v="0.95"/>
    <x v="3"/>
    <n v="1.1000000000000001"/>
    <x v="0"/>
    <x v="0"/>
    <x v="2"/>
    <n v="14.7"/>
    <n v="16.170000000000002"/>
    <n v="0"/>
  </r>
  <r>
    <n v="242"/>
    <x v="17"/>
    <n v="3.5"/>
    <n v="-0.2"/>
    <m/>
    <m/>
    <n v="1031.3"/>
    <n v="0.98"/>
    <x v="3"/>
    <n v="1.1000000000000001"/>
    <x v="0"/>
    <x v="0"/>
    <x v="2"/>
    <n v="18.2"/>
    <n v="20.02"/>
    <n v="0"/>
  </r>
  <r>
    <n v="242"/>
    <x v="18"/>
    <n v="3"/>
    <n v="0.8"/>
    <m/>
    <m/>
    <n v="1022.8"/>
    <n v="0.92"/>
    <x v="3"/>
    <n v="1.1000000000000001"/>
    <x v="0"/>
    <x v="0"/>
    <x v="2"/>
    <n v="17.2"/>
    <n v="18.920000000000002"/>
    <n v="0"/>
  </r>
  <r>
    <n v="242"/>
    <x v="19"/>
    <n v="5.7"/>
    <n v="2.5"/>
    <m/>
    <m/>
    <n v="1017.8"/>
    <n v="0.92"/>
    <x v="3"/>
    <n v="1.1000000000000001"/>
    <x v="0"/>
    <x v="0"/>
    <x v="3"/>
    <n v="15.5"/>
    <n v="17.05"/>
    <n v="0"/>
  </r>
  <r>
    <n v="242"/>
    <x v="20"/>
    <n v="7.5"/>
    <n v="2.8"/>
    <m/>
    <m/>
    <n v="1014.1"/>
    <n v="0.95"/>
    <x v="3"/>
    <n v="1.1000000000000001"/>
    <x v="0"/>
    <x v="0"/>
    <x v="3"/>
    <n v="15.2"/>
    <n v="16.72"/>
    <n v="0"/>
  </r>
  <r>
    <n v="242"/>
    <x v="21"/>
    <n v="4.2"/>
    <n v="2.2999999999999998"/>
    <m/>
    <m/>
    <n v="1003.6"/>
    <n v="0.95"/>
    <x v="3"/>
    <n v="1.1000000000000001"/>
    <x v="0"/>
    <x v="0"/>
    <x v="3"/>
    <n v="15.7"/>
    <n v="17.27"/>
    <n v="0"/>
  </r>
  <r>
    <n v="242"/>
    <x v="22"/>
    <n v="9.8000000000000007"/>
    <n v="6"/>
    <m/>
    <m/>
    <n v="1000.3"/>
    <n v="0.86"/>
    <x v="3"/>
    <n v="1.1000000000000001"/>
    <x v="0"/>
    <x v="0"/>
    <x v="3"/>
    <n v="12"/>
    <n v="13.200000000000001"/>
    <n v="0"/>
  </r>
  <r>
    <n v="242"/>
    <x v="23"/>
    <n v="11.7"/>
    <n v="7"/>
    <m/>
    <m/>
    <n v="997.1"/>
    <n v="0.86"/>
    <x v="3"/>
    <n v="1.1000000000000001"/>
    <x v="0"/>
    <x v="0"/>
    <x v="3"/>
    <n v="11"/>
    <n v="12.100000000000001"/>
    <n v="0"/>
  </r>
  <r>
    <n v="242"/>
    <x v="24"/>
    <n v="5.9"/>
    <n v="5.5"/>
    <m/>
    <m/>
    <n v="1003.4"/>
    <n v="0.85"/>
    <x v="3"/>
    <n v="1.1000000000000001"/>
    <x v="0"/>
    <x v="0"/>
    <x v="3"/>
    <n v="12.5"/>
    <n v="13.750000000000002"/>
    <n v="0"/>
  </r>
  <r>
    <n v="242"/>
    <x v="25"/>
    <n v="8"/>
    <n v="3.5"/>
    <m/>
    <m/>
    <n v="1001.4"/>
    <n v="0.88"/>
    <x v="3"/>
    <n v="1.1000000000000001"/>
    <x v="0"/>
    <x v="0"/>
    <x v="3"/>
    <n v="14.5"/>
    <n v="15.950000000000001"/>
    <n v="0"/>
  </r>
  <r>
    <n v="242"/>
    <x v="26"/>
    <n v="11.7"/>
    <n v="7.5"/>
    <m/>
    <m/>
    <n v="985.4"/>
    <n v="0.83"/>
    <x v="3"/>
    <n v="1.1000000000000001"/>
    <x v="0"/>
    <x v="0"/>
    <x v="4"/>
    <n v="10.5"/>
    <n v="11.55"/>
    <n v="0"/>
  </r>
  <r>
    <n v="242"/>
    <x v="27"/>
    <n v="8.6999999999999993"/>
    <n v="6.7"/>
    <m/>
    <m/>
    <n v="987.8"/>
    <n v="0.87"/>
    <x v="3"/>
    <n v="1.1000000000000001"/>
    <x v="0"/>
    <x v="0"/>
    <x v="4"/>
    <n v="11.3"/>
    <n v="12.430000000000001"/>
    <n v="0"/>
  </r>
  <r>
    <n v="242"/>
    <x v="28"/>
    <n v="9.3000000000000007"/>
    <n v="6.8"/>
    <m/>
    <m/>
    <n v="999.7"/>
    <n v="0.88"/>
    <x v="3"/>
    <n v="1.1000000000000001"/>
    <x v="0"/>
    <x v="0"/>
    <x v="4"/>
    <n v="11.2"/>
    <n v="12.32"/>
    <n v="0"/>
  </r>
  <r>
    <n v="242"/>
    <x v="29"/>
    <n v="7.2"/>
    <n v="6.3"/>
    <m/>
    <m/>
    <n v="1015.9"/>
    <n v="0.79"/>
    <x v="3"/>
    <n v="1.1000000000000001"/>
    <x v="0"/>
    <x v="0"/>
    <x v="4"/>
    <n v="11.7"/>
    <n v="12.870000000000001"/>
    <n v="0"/>
  </r>
  <r>
    <n v="242"/>
    <x v="30"/>
    <n v="4.7"/>
    <n v="5.5"/>
    <m/>
    <m/>
    <n v="1026.7"/>
    <n v="0.84"/>
    <x v="3"/>
    <n v="1.1000000000000001"/>
    <x v="0"/>
    <x v="0"/>
    <x v="4"/>
    <n v="12.5"/>
    <n v="13.750000000000002"/>
    <n v="0"/>
  </r>
  <r>
    <n v="242"/>
    <x v="31"/>
    <n v="3.6"/>
    <n v="3.4"/>
    <m/>
    <m/>
    <n v="1031.0999999999999"/>
    <n v="0.92"/>
    <x v="3"/>
    <n v="1.1000000000000001"/>
    <x v="1"/>
    <x v="0"/>
    <x v="4"/>
    <n v="14.6"/>
    <n v="16.060000000000002"/>
    <n v="0"/>
  </r>
  <r>
    <n v="242"/>
    <x v="32"/>
    <n v="4.4000000000000004"/>
    <n v="1.9"/>
    <m/>
    <m/>
    <n v="1025.4000000000001"/>
    <n v="0.86"/>
    <x v="3"/>
    <n v="1.1000000000000001"/>
    <x v="1"/>
    <x v="0"/>
    <x v="4"/>
    <n v="16.100000000000001"/>
    <n v="17.710000000000004"/>
    <n v="0"/>
  </r>
  <r>
    <n v="242"/>
    <x v="33"/>
    <n v="5.5"/>
    <n v="3.6"/>
    <m/>
    <m/>
    <n v="1025.2"/>
    <n v="0.91"/>
    <x v="3"/>
    <n v="1.1000000000000001"/>
    <x v="1"/>
    <x v="0"/>
    <x v="5"/>
    <n v="14.4"/>
    <n v="15.840000000000002"/>
    <n v="0"/>
  </r>
  <r>
    <n v="242"/>
    <x v="34"/>
    <n v="8.6"/>
    <n v="4.8"/>
    <m/>
    <m/>
    <n v="1024.2"/>
    <n v="0.88"/>
    <x v="3"/>
    <n v="1.1000000000000001"/>
    <x v="1"/>
    <x v="0"/>
    <x v="5"/>
    <n v="13.2"/>
    <n v="14.52"/>
    <n v="0"/>
  </r>
  <r>
    <n v="242"/>
    <x v="35"/>
    <n v="5.6"/>
    <n v="6.7"/>
    <m/>
    <m/>
    <n v="1035.8"/>
    <n v="0.89"/>
    <x v="3"/>
    <n v="1.1000000000000001"/>
    <x v="1"/>
    <x v="0"/>
    <x v="5"/>
    <n v="11.3"/>
    <n v="12.430000000000001"/>
    <n v="0"/>
  </r>
  <r>
    <n v="242"/>
    <x v="36"/>
    <n v="6"/>
    <n v="5.3"/>
    <m/>
    <m/>
    <n v="1042.8"/>
    <n v="0.89"/>
    <x v="3"/>
    <n v="1.1000000000000001"/>
    <x v="1"/>
    <x v="0"/>
    <x v="5"/>
    <n v="12.7"/>
    <n v="13.97"/>
    <n v="0"/>
  </r>
  <r>
    <n v="242"/>
    <x v="37"/>
    <n v="12.3"/>
    <n v="2.7"/>
    <m/>
    <m/>
    <n v="1031.4000000000001"/>
    <n v="0.77"/>
    <x v="3"/>
    <n v="1.1000000000000001"/>
    <x v="1"/>
    <x v="0"/>
    <x v="5"/>
    <n v="15.3"/>
    <n v="16.830000000000002"/>
    <n v="0"/>
  </r>
  <r>
    <n v="242"/>
    <x v="38"/>
    <n v="7.8"/>
    <n v="2.9"/>
    <m/>
    <m/>
    <n v="1023.1"/>
    <n v="0.84"/>
    <x v="3"/>
    <n v="1.1000000000000001"/>
    <x v="1"/>
    <x v="0"/>
    <x v="5"/>
    <n v="15.1"/>
    <n v="16.61"/>
    <n v="0"/>
  </r>
  <r>
    <n v="242"/>
    <x v="39"/>
    <n v="8.1999999999999993"/>
    <n v="3.7"/>
    <m/>
    <m/>
    <n v="1030.3"/>
    <n v="0.84"/>
    <x v="3"/>
    <n v="1.1000000000000001"/>
    <x v="1"/>
    <x v="0"/>
    <x v="5"/>
    <n v="14.3"/>
    <n v="15.730000000000002"/>
    <n v="0"/>
  </r>
  <r>
    <n v="242"/>
    <x v="40"/>
    <n v="12"/>
    <n v="3.1"/>
    <m/>
    <m/>
    <n v="1026.7"/>
    <n v="0.79"/>
    <x v="3"/>
    <n v="1.1000000000000001"/>
    <x v="1"/>
    <x v="0"/>
    <x v="6"/>
    <n v="14.9"/>
    <n v="16.39"/>
    <n v="0"/>
  </r>
  <r>
    <n v="242"/>
    <x v="41"/>
    <n v="10.9"/>
    <n v="1.2"/>
    <m/>
    <m/>
    <n v="1019.1"/>
    <n v="0.93"/>
    <x v="3"/>
    <n v="1.1000000000000001"/>
    <x v="1"/>
    <x v="0"/>
    <x v="6"/>
    <n v="16.8"/>
    <n v="18.480000000000004"/>
    <n v="0"/>
  </r>
  <r>
    <n v="242"/>
    <x v="42"/>
    <n v="5.3"/>
    <n v="0.6"/>
    <m/>
    <m/>
    <n v="1018.9"/>
    <n v="0.93"/>
    <x v="3"/>
    <n v="1.1000000000000001"/>
    <x v="1"/>
    <x v="0"/>
    <x v="6"/>
    <n v="17.399999999999999"/>
    <n v="19.14"/>
    <n v="0"/>
  </r>
  <r>
    <n v="242"/>
    <x v="43"/>
    <n v="5"/>
    <n v="1.6"/>
    <m/>
    <m/>
    <n v="1023.1"/>
    <n v="0.76"/>
    <x v="3"/>
    <n v="1.1000000000000001"/>
    <x v="1"/>
    <x v="0"/>
    <x v="6"/>
    <n v="16.399999999999999"/>
    <n v="18.04"/>
    <n v="0"/>
  </r>
  <r>
    <n v="242"/>
    <x v="44"/>
    <n v="2.8"/>
    <n v="1.7"/>
    <m/>
    <m/>
    <n v="1027.9000000000001"/>
    <n v="0.82"/>
    <x v="3"/>
    <n v="1.1000000000000001"/>
    <x v="1"/>
    <x v="0"/>
    <x v="6"/>
    <n v="16.3"/>
    <n v="17.930000000000003"/>
    <n v="0"/>
  </r>
  <r>
    <n v="242"/>
    <x v="45"/>
    <n v="3.3"/>
    <n v="2"/>
    <m/>
    <m/>
    <n v="1024.2"/>
    <n v="0.76"/>
    <x v="3"/>
    <n v="1.1000000000000001"/>
    <x v="1"/>
    <x v="0"/>
    <x v="6"/>
    <n v="16"/>
    <n v="17.600000000000001"/>
    <n v="0"/>
  </r>
  <r>
    <n v="242"/>
    <x v="46"/>
    <n v="6.6"/>
    <n v="0.6"/>
    <m/>
    <m/>
    <n v="1024.8"/>
    <n v="0.8"/>
    <x v="3"/>
    <n v="1.1000000000000001"/>
    <x v="1"/>
    <x v="0"/>
    <x v="6"/>
    <n v="17.399999999999999"/>
    <n v="19.14"/>
    <n v="0"/>
  </r>
  <r>
    <n v="242"/>
    <x v="47"/>
    <n v="5.7"/>
    <n v="-1"/>
    <m/>
    <m/>
    <n v="1026.3"/>
    <n v="0.79"/>
    <x v="3"/>
    <n v="1.1000000000000001"/>
    <x v="1"/>
    <x v="0"/>
    <x v="7"/>
    <n v="19"/>
    <n v="20.900000000000002"/>
    <n v="0"/>
  </r>
  <r>
    <n v="242"/>
    <x v="48"/>
    <n v="8.4"/>
    <n v="-0.8"/>
    <m/>
    <m/>
    <n v="1026.5999999999999"/>
    <n v="0.67"/>
    <x v="3"/>
    <n v="1.1000000000000001"/>
    <x v="1"/>
    <x v="0"/>
    <x v="7"/>
    <n v="18.8"/>
    <n v="20.680000000000003"/>
    <n v="0"/>
  </r>
  <r>
    <n v="242"/>
    <x v="49"/>
    <n v="8.9"/>
    <n v="0.3"/>
    <m/>
    <m/>
    <n v="1021.9"/>
    <n v="0.68"/>
    <x v="3"/>
    <n v="1.1000000000000001"/>
    <x v="1"/>
    <x v="0"/>
    <x v="7"/>
    <n v="17.7"/>
    <n v="19.470000000000002"/>
    <n v="0"/>
  </r>
  <r>
    <n v="242"/>
    <x v="50"/>
    <n v="7.5"/>
    <n v="4.4000000000000004"/>
    <m/>
    <m/>
    <n v="1017.6"/>
    <n v="0.91"/>
    <x v="3"/>
    <n v="1.1000000000000001"/>
    <x v="1"/>
    <x v="0"/>
    <x v="7"/>
    <n v="13.6"/>
    <n v="14.96"/>
    <n v="0"/>
  </r>
  <r>
    <n v="242"/>
    <x v="51"/>
    <n v="7.2"/>
    <n v="7.9"/>
    <m/>
    <m/>
    <n v="1014.5"/>
    <n v="0.89"/>
    <x v="3"/>
    <n v="1.1000000000000001"/>
    <x v="1"/>
    <x v="0"/>
    <x v="7"/>
    <n v="10.1"/>
    <n v="11.110000000000001"/>
    <n v="0"/>
  </r>
  <r>
    <n v="242"/>
    <x v="52"/>
    <n v="6.2"/>
    <n v="7.2"/>
    <m/>
    <m/>
    <n v="1013.5"/>
    <n v="0.95"/>
    <x v="3"/>
    <n v="1.1000000000000001"/>
    <x v="1"/>
    <x v="0"/>
    <x v="7"/>
    <n v="10.8"/>
    <n v="11.880000000000003"/>
    <n v="0"/>
  </r>
  <r>
    <n v="242"/>
    <x v="53"/>
    <n v="7.8"/>
    <n v="7.3"/>
    <m/>
    <m/>
    <n v="1022.4"/>
    <n v="0.89"/>
    <x v="3"/>
    <n v="1.1000000000000001"/>
    <x v="1"/>
    <x v="0"/>
    <x v="7"/>
    <n v="10.7"/>
    <n v="11.77"/>
    <n v="0"/>
  </r>
  <r>
    <n v="242"/>
    <x v="54"/>
    <n v="11.2"/>
    <n v="8.4"/>
    <m/>
    <m/>
    <n v="1012.4"/>
    <n v="0.92"/>
    <x v="3"/>
    <n v="1.1000000000000001"/>
    <x v="1"/>
    <x v="0"/>
    <x v="8"/>
    <n v="9.6"/>
    <n v="10.56"/>
    <n v="0"/>
  </r>
  <r>
    <n v="242"/>
    <x v="55"/>
    <n v="4.8"/>
    <n v="6.4"/>
    <m/>
    <m/>
    <n v="1012.9"/>
    <n v="0.97"/>
    <x v="3"/>
    <n v="1.1000000000000001"/>
    <x v="1"/>
    <x v="0"/>
    <x v="8"/>
    <n v="11.6"/>
    <n v="12.76"/>
    <n v="0"/>
  </r>
  <r>
    <n v="242"/>
    <x v="56"/>
    <n v="5.8"/>
    <n v="6.3"/>
    <m/>
    <m/>
    <n v="1013.2"/>
    <n v="0.87"/>
    <x v="3"/>
    <n v="1.1000000000000001"/>
    <x v="1"/>
    <x v="0"/>
    <x v="8"/>
    <n v="11.7"/>
    <n v="12.870000000000001"/>
    <n v="0"/>
  </r>
  <r>
    <n v="242"/>
    <x v="57"/>
    <n v="5.5"/>
    <n v="5.5"/>
    <m/>
    <m/>
    <n v="1014.2"/>
    <n v="0.89"/>
    <x v="3"/>
    <n v="1.1000000000000001"/>
    <x v="1"/>
    <x v="0"/>
    <x v="8"/>
    <n v="12.5"/>
    <n v="13.750000000000002"/>
    <n v="0"/>
  </r>
  <r>
    <n v="242"/>
    <x v="58"/>
    <n v="5.5"/>
    <n v="5.7"/>
    <m/>
    <m/>
    <n v="1027.0999999999999"/>
    <n v="0.86"/>
    <x v="3"/>
    <n v="1.1000000000000001"/>
    <x v="1"/>
    <x v="0"/>
    <x v="8"/>
    <n v="12.3"/>
    <n v="13.530000000000001"/>
    <n v="0"/>
  </r>
  <r>
    <n v="242"/>
    <x v="59"/>
    <n v="2.9"/>
    <n v="4.8"/>
    <m/>
    <m/>
    <n v="1034.0999999999999"/>
    <n v="0.89"/>
    <x v="3"/>
    <n v="1"/>
    <x v="2"/>
    <x v="0"/>
    <x v="8"/>
    <n v="13.2"/>
    <n v="13.2"/>
    <n v="0"/>
  </r>
  <r>
    <n v="242"/>
    <x v="60"/>
    <n v="5"/>
    <n v="5"/>
    <m/>
    <m/>
    <n v="1034"/>
    <n v="0.89"/>
    <x v="3"/>
    <n v="1"/>
    <x v="2"/>
    <x v="0"/>
    <x v="8"/>
    <n v="13"/>
    <n v="13"/>
    <n v="0"/>
  </r>
  <r>
    <n v="242"/>
    <x v="61"/>
    <n v="5.8"/>
    <n v="5.4"/>
    <m/>
    <m/>
    <n v="1028.8"/>
    <n v="0.89"/>
    <x v="3"/>
    <n v="1"/>
    <x v="2"/>
    <x v="0"/>
    <x v="9"/>
    <n v="12.6"/>
    <n v="12.6"/>
    <n v="0"/>
  </r>
  <r>
    <n v="242"/>
    <x v="62"/>
    <n v="6"/>
    <n v="6.2"/>
    <m/>
    <m/>
    <n v="1025.2"/>
    <n v="0.87"/>
    <x v="3"/>
    <n v="1"/>
    <x v="2"/>
    <x v="0"/>
    <x v="9"/>
    <n v="11.8"/>
    <n v="11.8"/>
    <n v="0"/>
  </r>
  <r>
    <n v="242"/>
    <x v="63"/>
    <n v="8.3000000000000007"/>
    <n v="6.9"/>
    <m/>
    <m/>
    <n v="1021"/>
    <n v="0.81"/>
    <x v="3"/>
    <n v="1"/>
    <x v="2"/>
    <x v="0"/>
    <x v="9"/>
    <n v="11.1"/>
    <n v="11.1"/>
    <n v="0"/>
  </r>
  <r>
    <n v="242"/>
    <x v="64"/>
    <n v="4.5"/>
    <n v="7.5"/>
    <m/>
    <m/>
    <n v="1016.3"/>
    <n v="0.8"/>
    <x v="3"/>
    <n v="1"/>
    <x v="2"/>
    <x v="0"/>
    <x v="9"/>
    <n v="10.5"/>
    <n v="10.5"/>
    <n v="0"/>
  </r>
  <r>
    <n v="242"/>
    <x v="65"/>
    <n v="4.2"/>
    <n v="8"/>
    <m/>
    <m/>
    <n v="1015.5"/>
    <n v="0.79"/>
    <x v="3"/>
    <n v="1"/>
    <x v="2"/>
    <x v="0"/>
    <x v="9"/>
    <n v="10"/>
    <n v="10"/>
    <n v="0"/>
  </r>
  <r>
    <n v="242"/>
    <x v="66"/>
    <n v="4.8"/>
    <n v="9.6"/>
    <m/>
    <m/>
    <n v="1013.2"/>
    <n v="0.77"/>
    <x v="3"/>
    <n v="1"/>
    <x v="2"/>
    <x v="0"/>
    <x v="9"/>
    <n v="8.4"/>
    <n v="8.4"/>
    <n v="0"/>
  </r>
  <r>
    <n v="242"/>
    <x v="67"/>
    <n v="5.6"/>
    <n v="8.8000000000000007"/>
    <m/>
    <m/>
    <n v="1006.6"/>
    <n v="0.78"/>
    <x v="3"/>
    <n v="1"/>
    <x v="2"/>
    <x v="0"/>
    <x v="9"/>
    <n v="9.1999999999999993"/>
    <n v="9.1999999999999993"/>
    <n v="0"/>
  </r>
  <r>
    <n v="242"/>
    <x v="68"/>
    <n v="4.5"/>
    <n v="6.5"/>
    <m/>
    <m/>
    <n v="1003.8"/>
    <n v="0.88"/>
    <x v="3"/>
    <n v="1"/>
    <x v="2"/>
    <x v="0"/>
    <x v="10"/>
    <n v="11.5"/>
    <n v="11.5"/>
    <n v="0"/>
  </r>
  <r>
    <n v="242"/>
    <x v="69"/>
    <n v="8.1"/>
    <n v="6.1"/>
    <m/>
    <m/>
    <n v="1003.3"/>
    <n v="0.79"/>
    <x v="3"/>
    <n v="1"/>
    <x v="2"/>
    <x v="0"/>
    <x v="10"/>
    <n v="11.9"/>
    <n v="11.9"/>
    <n v="0"/>
  </r>
  <r>
    <n v="242"/>
    <x v="70"/>
    <n v="6.2"/>
    <n v="5"/>
    <m/>
    <m/>
    <n v="999.6"/>
    <n v="0.79"/>
    <x v="3"/>
    <n v="1"/>
    <x v="2"/>
    <x v="0"/>
    <x v="10"/>
    <n v="13"/>
    <n v="13"/>
    <n v="0"/>
  </r>
  <r>
    <n v="242"/>
    <x v="71"/>
    <n v="7.1"/>
    <n v="4.4000000000000004"/>
    <m/>
    <m/>
    <n v="1001.3"/>
    <n v="0.75"/>
    <x v="3"/>
    <n v="1"/>
    <x v="2"/>
    <x v="0"/>
    <x v="10"/>
    <n v="13.6"/>
    <n v="13.6"/>
    <n v="0"/>
  </r>
  <r>
    <n v="242"/>
    <x v="72"/>
    <n v="6.3"/>
    <n v="4.2"/>
    <m/>
    <m/>
    <n v="1011.3"/>
    <n v="0.63"/>
    <x v="3"/>
    <n v="1"/>
    <x v="2"/>
    <x v="0"/>
    <x v="10"/>
    <n v="13.8"/>
    <n v="13.8"/>
    <n v="0"/>
  </r>
  <r>
    <n v="242"/>
    <x v="73"/>
    <n v="6.1"/>
    <n v="3.5"/>
    <m/>
    <m/>
    <n v="1022.1"/>
    <n v="0.66"/>
    <x v="3"/>
    <n v="1"/>
    <x v="2"/>
    <x v="0"/>
    <x v="10"/>
    <n v="14.5"/>
    <n v="14.5"/>
    <n v="0"/>
  </r>
  <r>
    <n v="242"/>
    <x v="74"/>
    <n v="4.5999999999999996"/>
    <n v="4.8"/>
    <m/>
    <m/>
    <n v="1024.4000000000001"/>
    <n v="0.81"/>
    <x v="3"/>
    <n v="1"/>
    <x v="2"/>
    <x v="0"/>
    <x v="10"/>
    <n v="13.2"/>
    <n v="13.2"/>
    <n v="0"/>
  </r>
  <r>
    <n v="242"/>
    <x v="75"/>
    <n v="8.3000000000000007"/>
    <n v="4.8"/>
    <m/>
    <m/>
    <n v="1030.7"/>
    <n v="0.64"/>
    <x v="3"/>
    <n v="1"/>
    <x v="2"/>
    <x v="0"/>
    <x v="11"/>
    <n v="13.2"/>
    <n v="13.2"/>
    <n v="0"/>
  </r>
  <r>
    <n v="242"/>
    <x v="76"/>
    <n v="6.1"/>
    <n v="4.7"/>
    <m/>
    <m/>
    <n v="1029"/>
    <n v="0.64"/>
    <x v="3"/>
    <n v="1"/>
    <x v="2"/>
    <x v="0"/>
    <x v="11"/>
    <n v="13.3"/>
    <n v="13.3"/>
    <n v="0"/>
  </r>
  <r>
    <n v="242"/>
    <x v="77"/>
    <n v="4.5"/>
    <n v="5.8"/>
    <m/>
    <m/>
    <n v="1023.9"/>
    <n v="0.69"/>
    <x v="3"/>
    <n v="1"/>
    <x v="2"/>
    <x v="0"/>
    <x v="11"/>
    <n v="12.2"/>
    <n v="12.2"/>
    <n v="0"/>
  </r>
  <r>
    <n v="242"/>
    <x v="78"/>
    <n v="3.2"/>
    <n v="8.3000000000000007"/>
    <m/>
    <m/>
    <n v="1021.2"/>
    <n v="0.8"/>
    <x v="3"/>
    <n v="1"/>
    <x v="2"/>
    <x v="0"/>
    <x v="11"/>
    <n v="9.6999999999999993"/>
    <n v="9.6999999999999993"/>
    <n v="0"/>
  </r>
  <r>
    <n v="242"/>
    <x v="79"/>
    <n v="7.3"/>
    <n v="10.5"/>
    <m/>
    <m/>
    <n v="1013.7"/>
    <n v="0.73"/>
    <x v="3"/>
    <n v="1"/>
    <x v="2"/>
    <x v="0"/>
    <x v="11"/>
    <n v="7.5"/>
    <n v="7.5"/>
    <n v="0"/>
  </r>
  <r>
    <n v="242"/>
    <x v="80"/>
    <n v="7.9"/>
    <n v="12.5"/>
    <m/>
    <m/>
    <n v="1004.8"/>
    <n v="0.6"/>
    <x v="3"/>
    <n v="1"/>
    <x v="2"/>
    <x v="0"/>
    <x v="11"/>
    <n v="5.5"/>
    <n v="5.5"/>
    <n v="0"/>
  </r>
  <r>
    <n v="242"/>
    <x v="81"/>
    <n v="5.2"/>
    <n v="9.8000000000000007"/>
    <m/>
    <m/>
    <n v="1005.1"/>
    <n v="0.81"/>
    <x v="3"/>
    <n v="1"/>
    <x v="2"/>
    <x v="0"/>
    <x v="11"/>
    <n v="8.1999999999999993"/>
    <n v="8.1999999999999993"/>
    <n v="0"/>
  </r>
  <r>
    <n v="242"/>
    <x v="82"/>
    <n v="5.5"/>
    <n v="7.1"/>
    <m/>
    <m/>
    <n v="1015.5"/>
    <n v="0.89"/>
    <x v="3"/>
    <n v="1"/>
    <x v="2"/>
    <x v="0"/>
    <x v="12"/>
    <n v="10.9"/>
    <n v="10.9"/>
    <n v="0"/>
  </r>
  <r>
    <n v="242"/>
    <x v="83"/>
    <n v="6.2"/>
    <n v="7.7"/>
    <m/>
    <m/>
    <n v="1019.8"/>
    <n v="0.9"/>
    <x v="3"/>
    <n v="1"/>
    <x v="2"/>
    <x v="0"/>
    <x v="12"/>
    <n v="10.3"/>
    <n v="10.3"/>
    <n v="0"/>
  </r>
  <r>
    <n v="242"/>
    <x v="84"/>
    <n v="4"/>
    <n v="7.7"/>
    <m/>
    <m/>
    <n v="1024.5"/>
    <n v="0.88"/>
    <x v="3"/>
    <n v="1"/>
    <x v="2"/>
    <x v="0"/>
    <x v="12"/>
    <n v="10.3"/>
    <n v="10.3"/>
    <n v="0"/>
  </r>
  <r>
    <n v="242"/>
    <x v="85"/>
    <n v="6.4"/>
    <n v="8.4"/>
    <m/>
    <m/>
    <n v="1019.5"/>
    <n v="0.81"/>
    <x v="3"/>
    <n v="1"/>
    <x v="2"/>
    <x v="0"/>
    <x v="12"/>
    <n v="9.6"/>
    <n v="9.6"/>
    <n v="0"/>
  </r>
  <r>
    <n v="242"/>
    <x v="86"/>
    <n v="7.5"/>
    <n v="8.1"/>
    <m/>
    <m/>
    <n v="1011.3"/>
    <n v="0.9"/>
    <x v="3"/>
    <n v="1"/>
    <x v="2"/>
    <x v="0"/>
    <x v="12"/>
    <n v="9.9"/>
    <n v="9.9"/>
    <n v="0"/>
  </r>
  <r>
    <n v="242"/>
    <x v="87"/>
    <n v="7.2"/>
    <n v="8.1"/>
    <m/>
    <m/>
    <n v="1017.6"/>
    <n v="0.82"/>
    <x v="3"/>
    <n v="1"/>
    <x v="2"/>
    <x v="0"/>
    <x v="12"/>
    <n v="9.9"/>
    <n v="9.9"/>
    <n v="0"/>
  </r>
  <r>
    <n v="242"/>
    <x v="88"/>
    <n v="13.2"/>
    <n v="8.9"/>
    <m/>
    <m/>
    <n v="1015.2"/>
    <n v="0.81"/>
    <x v="3"/>
    <n v="1"/>
    <x v="2"/>
    <x v="0"/>
    <x v="12"/>
    <n v="9.1"/>
    <n v="9.1"/>
    <n v="0"/>
  </r>
  <r>
    <n v="242"/>
    <x v="89"/>
    <n v="6.2"/>
    <n v="7.5"/>
    <m/>
    <m/>
    <n v="1028.0999999999999"/>
    <n v="0.82"/>
    <x v="3"/>
    <n v="1"/>
    <x v="2"/>
    <x v="0"/>
    <x v="13"/>
    <n v="10.5"/>
    <n v="10.5"/>
    <n v="0"/>
  </r>
  <r>
    <n v="242"/>
    <x v="90"/>
    <n v="6.9"/>
    <n v="8.3000000000000007"/>
    <m/>
    <m/>
    <n v="1029.3"/>
    <n v="0.79"/>
    <x v="3"/>
    <n v="0.8"/>
    <x v="3"/>
    <x v="0"/>
    <x v="13"/>
    <n v="9.6999999999999993"/>
    <n v="7.76"/>
    <n v="0"/>
  </r>
  <r>
    <n v="242"/>
    <x v="91"/>
    <n v="8.6999999999999993"/>
    <n v="10.1"/>
    <m/>
    <m/>
    <n v="1026.4000000000001"/>
    <n v="0.72"/>
    <x v="3"/>
    <n v="0.8"/>
    <x v="3"/>
    <x v="0"/>
    <x v="13"/>
    <n v="7.9"/>
    <n v="6.32"/>
    <n v="0"/>
  </r>
  <r>
    <n v="242"/>
    <x v="92"/>
    <n v="8.1"/>
    <n v="10.9"/>
    <m/>
    <m/>
    <n v="1024.4000000000001"/>
    <n v="0.75"/>
    <x v="3"/>
    <n v="0.8"/>
    <x v="3"/>
    <x v="0"/>
    <x v="13"/>
    <n v="7.1"/>
    <n v="5.68"/>
    <n v="0"/>
  </r>
  <r>
    <n v="242"/>
    <x v="93"/>
    <n v="7.1"/>
    <n v="10.4"/>
    <m/>
    <m/>
    <n v="1022"/>
    <n v="0.79"/>
    <x v="3"/>
    <n v="0.8"/>
    <x v="3"/>
    <x v="0"/>
    <x v="13"/>
    <n v="7.6"/>
    <n v="6.08"/>
    <n v="0"/>
  </r>
  <r>
    <n v="242"/>
    <x v="94"/>
    <n v="8.6999999999999993"/>
    <n v="8.4"/>
    <m/>
    <m/>
    <n v="1022.7"/>
    <n v="0.68"/>
    <x v="3"/>
    <n v="0.8"/>
    <x v="3"/>
    <x v="0"/>
    <x v="13"/>
    <n v="9.6"/>
    <n v="7.68"/>
    <n v="0"/>
  </r>
  <r>
    <n v="242"/>
    <x v="95"/>
    <n v="7"/>
    <n v="7"/>
    <m/>
    <m/>
    <n v="1027.3"/>
    <n v="0.61"/>
    <x v="3"/>
    <n v="0.8"/>
    <x v="3"/>
    <x v="0"/>
    <x v="13"/>
    <n v="11"/>
    <n v="8.8000000000000007"/>
    <n v="0"/>
  </r>
  <r>
    <n v="242"/>
    <x v="96"/>
    <n v="5.3"/>
    <n v="7.1"/>
    <m/>
    <m/>
    <n v="1028"/>
    <n v="0.7"/>
    <x v="3"/>
    <n v="0.8"/>
    <x v="3"/>
    <x v="0"/>
    <x v="14"/>
    <n v="10.9"/>
    <n v="8.7200000000000006"/>
    <n v="0"/>
  </r>
  <r>
    <n v="242"/>
    <x v="97"/>
    <n v="4"/>
    <n v="6.8"/>
    <m/>
    <m/>
    <n v="1028.5"/>
    <n v="0.74"/>
    <x v="3"/>
    <n v="0.8"/>
    <x v="3"/>
    <x v="0"/>
    <x v="14"/>
    <n v="11.2"/>
    <n v="8.9599999999999991"/>
    <n v="0"/>
  </r>
  <r>
    <n v="242"/>
    <x v="98"/>
    <n v="7.1"/>
    <n v="7.6"/>
    <m/>
    <m/>
    <n v="1028"/>
    <n v="0.77"/>
    <x v="3"/>
    <n v="0.8"/>
    <x v="3"/>
    <x v="0"/>
    <x v="14"/>
    <n v="10.4"/>
    <n v="8.32"/>
    <n v="0"/>
  </r>
  <r>
    <n v="242"/>
    <x v="99"/>
    <n v="7.8"/>
    <n v="8.3000000000000007"/>
    <m/>
    <m/>
    <n v="1027.8"/>
    <n v="0.83"/>
    <x v="3"/>
    <n v="0.8"/>
    <x v="3"/>
    <x v="0"/>
    <x v="14"/>
    <n v="9.6999999999999993"/>
    <n v="7.76"/>
    <n v="0"/>
  </r>
  <r>
    <n v="242"/>
    <x v="100"/>
    <n v="4.5"/>
    <n v="9.1999999999999993"/>
    <m/>
    <m/>
    <n v="1020.7"/>
    <n v="0.88"/>
    <x v="3"/>
    <n v="0.8"/>
    <x v="3"/>
    <x v="0"/>
    <x v="14"/>
    <n v="8.8000000000000007"/>
    <n v="7.0400000000000009"/>
    <n v="0"/>
  </r>
  <r>
    <n v="242"/>
    <x v="101"/>
    <n v="5.2"/>
    <n v="13.2"/>
    <m/>
    <m/>
    <n v="1009.2"/>
    <n v="0.75"/>
    <x v="3"/>
    <n v="0.8"/>
    <x v="3"/>
    <x v="0"/>
    <x v="14"/>
    <n v="4.8000000000000007"/>
    <n v="3.8400000000000007"/>
    <n v="0"/>
  </r>
  <r>
    <n v="242"/>
    <x v="102"/>
    <n v="7.6"/>
    <n v="11.6"/>
    <m/>
    <m/>
    <n v="1002.2"/>
    <n v="0.84"/>
    <x v="3"/>
    <n v="0.8"/>
    <x v="3"/>
    <x v="0"/>
    <x v="14"/>
    <n v="6.4"/>
    <n v="5.120000000000001"/>
    <n v="0"/>
  </r>
  <r>
    <n v="242"/>
    <x v="103"/>
    <n v="4.5"/>
    <n v="11.2"/>
    <m/>
    <m/>
    <n v="1007.2"/>
    <n v="0.79"/>
    <x v="3"/>
    <n v="0.8"/>
    <x v="3"/>
    <x v="0"/>
    <x v="15"/>
    <n v="6.8000000000000007"/>
    <n v="5.4400000000000013"/>
    <n v="0"/>
  </r>
  <r>
    <n v="242"/>
    <x v="104"/>
    <n v="5.9"/>
    <n v="13.2"/>
    <m/>
    <m/>
    <n v="998.9"/>
    <n v="0.8"/>
    <x v="3"/>
    <n v="0.8"/>
    <x v="3"/>
    <x v="0"/>
    <x v="15"/>
    <n v="4.8000000000000007"/>
    <n v="3.8400000000000007"/>
    <n v="0"/>
  </r>
  <r>
    <n v="242"/>
    <x v="105"/>
    <n v="6.5"/>
    <n v="10.6"/>
    <m/>
    <m/>
    <n v="1007.9"/>
    <n v="0.76"/>
    <x v="3"/>
    <n v="0.8"/>
    <x v="3"/>
    <x v="0"/>
    <x v="15"/>
    <n v="7.4"/>
    <n v="5.9200000000000008"/>
    <n v="0"/>
  </r>
  <r>
    <n v="242"/>
    <x v="106"/>
    <n v="4.5"/>
    <n v="9.5"/>
    <m/>
    <m/>
    <n v="1013"/>
    <n v="0.82"/>
    <x v="3"/>
    <n v="0.8"/>
    <x v="3"/>
    <x v="0"/>
    <x v="15"/>
    <n v="8.5"/>
    <n v="6.8000000000000007"/>
    <n v="0"/>
  </r>
  <r>
    <n v="242"/>
    <x v="107"/>
    <n v="4"/>
    <n v="8.9"/>
    <m/>
    <m/>
    <n v="1014.9"/>
    <n v="0.79"/>
    <x v="3"/>
    <n v="0.8"/>
    <x v="3"/>
    <x v="0"/>
    <x v="15"/>
    <n v="9.1"/>
    <n v="7.28"/>
    <n v="0"/>
  </r>
  <r>
    <n v="242"/>
    <x v="108"/>
    <n v="5"/>
    <n v="8.1"/>
    <m/>
    <m/>
    <n v="1011.3"/>
    <n v="0.78"/>
    <x v="3"/>
    <n v="0.8"/>
    <x v="3"/>
    <x v="0"/>
    <x v="15"/>
    <n v="9.9"/>
    <n v="7.9200000000000008"/>
    <n v="0"/>
  </r>
  <r>
    <n v="242"/>
    <x v="109"/>
    <n v="3.7"/>
    <n v="9.4"/>
    <m/>
    <m/>
    <n v="1008.1"/>
    <n v="0.82"/>
    <x v="3"/>
    <n v="0.8"/>
    <x v="3"/>
    <x v="0"/>
    <x v="15"/>
    <n v="8.6"/>
    <n v="6.88"/>
    <n v="0"/>
  </r>
  <r>
    <n v="242"/>
    <x v="110"/>
    <n v="1.9"/>
    <n v="9.1"/>
    <m/>
    <m/>
    <n v="1010.3"/>
    <n v="0.83"/>
    <x v="3"/>
    <n v="0.8"/>
    <x v="3"/>
    <x v="0"/>
    <x v="16"/>
    <n v="8.9"/>
    <n v="7.120000000000001"/>
    <n v="0"/>
  </r>
  <r>
    <n v="242"/>
    <x v="111"/>
    <n v="3"/>
    <n v="9.8000000000000007"/>
    <m/>
    <m/>
    <n v="1016.5"/>
    <n v="0.88"/>
    <x v="3"/>
    <n v="0.8"/>
    <x v="3"/>
    <x v="0"/>
    <x v="16"/>
    <n v="8.1999999999999993"/>
    <n v="6.56"/>
    <n v="0"/>
  </r>
  <r>
    <n v="242"/>
    <x v="112"/>
    <n v="6.3"/>
    <n v="10.9"/>
    <m/>
    <m/>
    <n v="1015.8"/>
    <n v="0.85"/>
    <x v="3"/>
    <n v="0.8"/>
    <x v="3"/>
    <x v="0"/>
    <x v="16"/>
    <n v="7.1"/>
    <n v="5.68"/>
    <n v="0"/>
  </r>
  <r>
    <n v="242"/>
    <x v="113"/>
    <n v="9.1999999999999993"/>
    <n v="9.8000000000000007"/>
    <m/>
    <m/>
    <n v="1020"/>
    <n v="0.87"/>
    <x v="3"/>
    <n v="0.8"/>
    <x v="3"/>
    <x v="0"/>
    <x v="16"/>
    <n v="8.1999999999999993"/>
    <n v="6.56"/>
    <n v="0"/>
  </r>
  <r>
    <n v="242"/>
    <x v="114"/>
    <n v="4.5"/>
    <n v="9.3000000000000007"/>
    <m/>
    <m/>
    <n v="1023.7"/>
    <n v="0.76"/>
    <x v="3"/>
    <n v="0.8"/>
    <x v="3"/>
    <x v="0"/>
    <x v="16"/>
    <n v="8.6999999999999993"/>
    <n v="6.96"/>
    <n v="0"/>
  </r>
  <r>
    <n v="242"/>
    <x v="115"/>
    <n v="5"/>
    <n v="10.6"/>
    <m/>
    <m/>
    <n v="1024.2"/>
    <n v="0.83"/>
    <x v="3"/>
    <n v="0.8"/>
    <x v="3"/>
    <x v="0"/>
    <x v="16"/>
    <n v="7.4"/>
    <n v="5.9200000000000008"/>
    <n v="0"/>
  </r>
  <r>
    <n v="242"/>
    <x v="116"/>
    <n v="3.4"/>
    <n v="11.7"/>
    <m/>
    <m/>
    <n v="1025.9000000000001"/>
    <n v="0.75"/>
    <x v="3"/>
    <n v="0.8"/>
    <x v="3"/>
    <x v="0"/>
    <x v="16"/>
    <n v="6.3000000000000007"/>
    <n v="5.0400000000000009"/>
    <n v="0"/>
  </r>
  <r>
    <n v="242"/>
    <x v="117"/>
    <n v="3.1"/>
    <n v="12"/>
    <m/>
    <m/>
    <n v="1027.5"/>
    <n v="0.78"/>
    <x v="3"/>
    <n v="0.8"/>
    <x v="3"/>
    <x v="0"/>
    <x v="17"/>
    <n v="6"/>
    <n v="4.8000000000000007"/>
    <n v="0"/>
  </r>
  <r>
    <n v="242"/>
    <x v="118"/>
    <n v="3.8"/>
    <n v="12.5"/>
    <m/>
    <m/>
    <n v="1027.5"/>
    <n v="0.82"/>
    <x v="3"/>
    <n v="0.8"/>
    <x v="3"/>
    <x v="0"/>
    <x v="17"/>
    <n v="5.5"/>
    <n v="4.4000000000000004"/>
    <n v="0"/>
  </r>
  <r>
    <n v="242"/>
    <x v="119"/>
    <n v="4.0999999999999996"/>
    <n v="15.2"/>
    <m/>
    <m/>
    <n v="1023.8"/>
    <n v="0.78"/>
    <x v="3"/>
    <n v="0.8"/>
    <x v="3"/>
    <x v="0"/>
    <x v="17"/>
    <n v="2.8000000000000007"/>
    <n v="2.2400000000000007"/>
    <n v="0"/>
  </r>
  <r>
    <n v="242"/>
    <x v="120"/>
    <n v="2.9"/>
    <n v="16.399999999999999"/>
    <m/>
    <m/>
    <n v="1017.8"/>
    <n v="0.75"/>
    <x v="3"/>
    <n v="0.8"/>
    <x v="4"/>
    <x v="0"/>
    <x v="17"/>
    <n v="1.6000000000000014"/>
    <n v="1.2800000000000011"/>
    <n v="0"/>
  </r>
  <r>
    <n v="242"/>
    <x v="121"/>
    <n v="5.7"/>
    <n v="12.8"/>
    <m/>
    <m/>
    <n v="1015.1"/>
    <n v="0.81"/>
    <x v="3"/>
    <n v="0.8"/>
    <x v="4"/>
    <x v="0"/>
    <x v="17"/>
    <n v="5.1999999999999993"/>
    <n v="4.1599999999999993"/>
    <n v="0"/>
  </r>
  <r>
    <n v="242"/>
    <x v="122"/>
    <n v="6.3"/>
    <n v="10.5"/>
    <m/>
    <m/>
    <n v="1012.3"/>
    <n v="0.79"/>
    <x v="3"/>
    <n v="0.8"/>
    <x v="4"/>
    <x v="0"/>
    <x v="17"/>
    <n v="7.5"/>
    <n v="6"/>
    <n v="0"/>
  </r>
  <r>
    <n v="242"/>
    <x v="123"/>
    <n v="8.9"/>
    <n v="9.4"/>
    <m/>
    <m/>
    <n v="1014.9"/>
    <n v="0.7"/>
    <x v="3"/>
    <n v="0.8"/>
    <x v="4"/>
    <x v="0"/>
    <x v="17"/>
    <n v="8.6"/>
    <n v="6.88"/>
    <n v="0"/>
  </r>
  <r>
    <n v="242"/>
    <x v="124"/>
    <n v="8.4"/>
    <n v="10"/>
    <m/>
    <m/>
    <n v="1020.8"/>
    <n v="0.64"/>
    <x v="3"/>
    <n v="0.8"/>
    <x v="4"/>
    <x v="0"/>
    <x v="18"/>
    <n v="8"/>
    <n v="6.4"/>
    <n v="0"/>
  </r>
  <r>
    <n v="242"/>
    <x v="125"/>
    <n v="7.5"/>
    <n v="9.6999999999999993"/>
    <m/>
    <m/>
    <n v="1023"/>
    <n v="0.76"/>
    <x v="3"/>
    <n v="0.8"/>
    <x v="4"/>
    <x v="0"/>
    <x v="18"/>
    <n v="8.3000000000000007"/>
    <n v="6.6400000000000006"/>
    <n v="0"/>
  </r>
  <r>
    <n v="242"/>
    <x v="126"/>
    <n v="7.4"/>
    <n v="10.1"/>
    <m/>
    <m/>
    <n v="1022.5"/>
    <n v="0.73"/>
    <x v="3"/>
    <n v="0.8"/>
    <x v="4"/>
    <x v="0"/>
    <x v="18"/>
    <n v="7.9"/>
    <n v="6.32"/>
    <n v="0"/>
  </r>
  <r>
    <n v="242"/>
    <x v="127"/>
    <n v="7.7"/>
    <n v="12.2"/>
    <m/>
    <m/>
    <n v="1020.4"/>
    <n v="0.75"/>
    <x v="3"/>
    <n v="0.8"/>
    <x v="4"/>
    <x v="0"/>
    <x v="18"/>
    <n v="5.8000000000000007"/>
    <n v="4.6400000000000006"/>
    <n v="0"/>
  </r>
  <r>
    <n v="242"/>
    <x v="128"/>
    <n v="5.0999999999999996"/>
    <n v="12.8"/>
    <m/>
    <m/>
    <n v="1022.6"/>
    <n v="0.7"/>
    <x v="3"/>
    <n v="0.8"/>
    <x v="4"/>
    <x v="0"/>
    <x v="18"/>
    <n v="5.1999999999999993"/>
    <n v="4.1599999999999993"/>
    <n v="0"/>
  </r>
  <r>
    <n v="242"/>
    <x v="129"/>
    <n v="6.5"/>
    <n v="13.6"/>
    <m/>
    <m/>
    <n v="1021.1"/>
    <n v="0.67"/>
    <x v="3"/>
    <n v="0.8"/>
    <x v="4"/>
    <x v="0"/>
    <x v="18"/>
    <n v="4.4000000000000004"/>
    <n v="3.5200000000000005"/>
    <n v="0"/>
  </r>
  <r>
    <n v="242"/>
    <x v="130"/>
    <n v="6.9"/>
    <n v="16.2"/>
    <m/>
    <m/>
    <n v="1015.1"/>
    <n v="0.71"/>
    <x v="3"/>
    <n v="0.8"/>
    <x v="4"/>
    <x v="0"/>
    <x v="18"/>
    <n v="1.8000000000000007"/>
    <n v="1.4400000000000006"/>
    <n v="0"/>
  </r>
  <r>
    <n v="242"/>
    <x v="131"/>
    <n v="8.6"/>
    <n v="16.399999999999999"/>
    <m/>
    <m/>
    <n v="1015.2"/>
    <n v="0.64"/>
    <x v="3"/>
    <n v="0.8"/>
    <x v="4"/>
    <x v="0"/>
    <x v="19"/>
    <n v="1.6000000000000014"/>
    <n v="1.2800000000000011"/>
    <n v="0"/>
  </r>
  <r>
    <n v="242"/>
    <x v="132"/>
    <n v="7"/>
    <n v="13.6"/>
    <m/>
    <m/>
    <n v="1020.1"/>
    <n v="0.71"/>
    <x v="3"/>
    <n v="0.8"/>
    <x v="4"/>
    <x v="0"/>
    <x v="19"/>
    <n v="4.4000000000000004"/>
    <n v="3.5200000000000005"/>
    <n v="0"/>
  </r>
  <r>
    <n v="242"/>
    <x v="133"/>
    <n v="7.5"/>
    <n v="11.9"/>
    <m/>
    <m/>
    <n v="1020.4"/>
    <n v="0.79"/>
    <x v="3"/>
    <n v="0.8"/>
    <x v="4"/>
    <x v="0"/>
    <x v="19"/>
    <n v="6.1"/>
    <n v="4.88"/>
    <n v="0"/>
  </r>
  <r>
    <n v="242"/>
    <x v="134"/>
    <n v="8.9"/>
    <n v="12.3"/>
    <m/>
    <m/>
    <n v="1022.5"/>
    <n v="0.7"/>
    <x v="3"/>
    <n v="0.8"/>
    <x v="4"/>
    <x v="0"/>
    <x v="19"/>
    <n v="5.6999999999999993"/>
    <n v="4.5599999999999996"/>
    <n v="0"/>
  </r>
  <r>
    <n v="242"/>
    <x v="135"/>
    <n v="7.9"/>
    <n v="11.6"/>
    <m/>
    <m/>
    <n v="1022"/>
    <n v="0.79"/>
    <x v="3"/>
    <n v="0.8"/>
    <x v="4"/>
    <x v="0"/>
    <x v="19"/>
    <n v="6.4"/>
    <n v="5.120000000000001"/>
    <n v="0"/>
  </r>
  <r>
    <n v="242"/>
    <x v="136"/>
    <n v="7.6"/>
    <n v="11.8"/>
    <m/>
    <m/>
    <n v="1019.5"/>
    <n v="0.82"/>
    <x v="3"/>
    <n v="0.8"/>
    <x v="4"/>
    <x v="0"/>
    <x v="19"/>
    <n v="6.1999999999999993"/>
    <n v="4.96"/>
    <n v="0"/>
  </r>
  <r>
    <n v="242"/>
    <x v="137"/>
    <n v="5.3"/>
    <n v="13"/>
    <m/>
    <m/>
    <n v="1018.5"/>
    <n v="0.82"/>
    <x v="3"/>
    <n v="0.8"/>
    <x v="4"/>
    <x v="0"/>
    <x v="19"/>
    <n v="5"/>
    <n v="4"/>
    <n v="0"/>
  </r>
  <r>
    <n v="242"/>
    <x v="138"/>
    <n v="5"/>
    <n v="13.4"/>
    <m/>
    <m/>
    <n v="1021.1"/>
    <n v="0.81"/>
    <x v="3"/>
    <n v="0.8"/>
    <x v="4"/>
    <x v="0"/>
    <x v="20"/>
    <n v="4.5999999999999996"/>
    <n v="3.6799999999999997"/>
    <n v="0"/>
  </r>
  <r>
    <n v="242"/>
    <x v="139"/>
    <n v="5.5"/>
    <n v="12.4"/>
    <m/>
    <m/>
    <n v="1018.9"/>
    <n v="0.86"/>
    <x v="3"/>
    <n v="0.8"/>
    <x v="4"/>
    <x v="0"/>
    <x v="20"/>
    <n v="5.6"/>
    <n v="4.4799999999999995"/>
    <n v="0"/>
  </r>
  <r>
    <n v="242"/>
    <x v="140"/>
    <n v="8.4"/>
    <n v="12"/>
    <m/>
    <m/>
    <n v="1014.6"/>
    <n v="0.74"/>
    <x v="3"/>
    <n v="0.8"/>
    <x v="4"/>
    <x v="0"/>
    <x v="20"/>
    <n v="6"/>
    <n v="4.8000000000000007"/>
    <n v="0"/>
  </r>
  <r>
    <n v="242"/>
    <x v="141"/>
    <n v="10.8"/>
    <n v="11.1"/>
    <m/>
    <m/>
    <n v="1015.5"/>
    <n v="0.63"/>
    <x v="3"/>
    <n v="0.8"/>
    <x v="4"/>
    <x v="0"/>
    <x v="20"/>
    <n v="6.9"/>
    <n v="5.5200000000000005"/>
    <n v="0"/>
  </r>
  <r>
    <n v="242"/>
    <x v="142"/>
    <n v="9.5"/>
    <n v="10.3"/>
    <m/>
    <m/>
    <n v="1016"/>
    <n v="0.72"/>
    <x v="3"/>
    <n v="0.8"/>
    <x v="4"/>
    <x v="0"/>
    <x v="20"/>
    <n v="7.6999999999999993"/>
    <n v="6.16"/>
    <n v="0"/>
  </r>
  <r>
    <n v="242"/>
    <x v="143"/>
    <n v="8.3000000000000007"/>
    <n v="13"/>
    <m/>
    <m/>
    <n v="1009.9"/>
    <n v="0.89"/>
    <x v="3"/>
    <n v="0.8"/>
    <x v="4"/>
    <x v="0"/>
    <x v="20"/>
    <n v="5"/>
    <n v="4"/>
    <n v="0"/>
  </r>
  <r>
    <n v="242"/>
    <x v="144"/>
    <n v="9.6999999999999993"/>
    <n v="14.4"/>
    <m/>
    <m/>
    <n v="1007.2"/>
    <n v="0.86"/>
    <x v="3"/>
    <n v="0.8"/>
    <x v="4"/>
    <x v="0"/>
    <x v="20"/>
    <n v="3.5999999999999996"/>
    <n v="2.88"/>
    <n v="0"/>
  </r>
  <r>
    <n v="242"/>
    <x v="145"/>
    <n v="9.3000000000000007"/>
    <n v="14.2"/>
    <m/>
    <m/>
    <n v="1013.5"/>
    <n v="0.77"/>
    <x v="3"/>
    <n v="0.8"/>
    <x v="4"/>
    <x v="0"/>
    <x v="21"/>
    <n v="3.8000000000000007"/>
    <n v="3.0400000000000009"/>
    <n v="0"/>
  </r>
  <r>
    <n v="242"/>
    <x v="146"/>
    <n v="11.6"/>
    <n v="13.9"/>
    <m/>
    <m/>
    <n v="1009.6"/>
    <n v="0.9"/>
    <x v="3"/>
    <n v="0.8"/>
    <x v="4"/>
    <x v="0"/>
    <x v="21"/>
    <n v="4.0999999999999996"/>
    <n v="3.28"/>
    <n v="0"/>
  </r>
  <r>
    <n v="242"/>
    <x v="147"/>
    <n v="7.2"/>
    <n v="13.6"/>
    <m/>
    <m/>
    <n v="1014.1"/>
    <n v="0.83"/>
    <x v="3"/>
    <n v="0.8"/>
    <x v="4"/>
    <x v="0"/>
    <x v="21"/>
    <n v="4.4000000000000004"/>
    <n v="3.5200000000000005"/>
    <n v="0"/>
  </r>
  <r>
    <n v="242"/>
    <x v="148"/>
    <n v="8.9"/>
    <n v="13.8"/>
    <m/>
    <m/>
    <n v="1017.6"/>
    <n v="0.92"/>
    <x v="3"/>
    <n v="0.8"/>
    <x v="4"/>
    <x v="0"/>
    <x v="21"/>
    <n v="4.1999999999999993"/>
    <n v="3.3599999999999994"/>
    <n v="0"/>
  </r>
  <r>
    <n v="242"/>
    <x v="149"/>
    <n v="8.8000000000000007"/>
    <n v="15.2"/>
    <m/>
    <m/>
    <n v="1017.9"/>
    <n v="0.9"/>
    <x v="3"/>
    <n v="0.8"/>
    <x v="4"/>
    <x v="0"/>
    <x v="21"/>
    <n v="2.8000000000000007"/>
    <n v="2.2400000000000007"/>
    <n v="0"/>
  </r>
  <r>
    <n v="242"/>
    <x v="150"/>
    <n v="4"/>
    <n v="17.100000000000001"/>
    <m/>
    <m/>
    <n v="1016.2"/>
    <n v="0.82"/>
    <x v="3"/>
    <n v="0.8"/>
    <x v="4"/>
    <x v="0"/>
    <x v="21"/>
    <n v="0.89999999999999858"/>
    <n v="0.71999999999999886"/>
    <n v="0"/>
  </r>
  <r>
    <n v="242"/>
    <x v="151"/>
    <n v="7.6"/>
    <n v="15.4"/>
    <m/>
    <m/>
    <n v="1012"/>
    <n v="0.81"/>
    <x v="3"/>
    <n v="0.8"/>
    <x v="5"/>
    <x v="0"/>
    <x v="21"/>
    <n v="2.5999999999999996"/>
    <n v="2.0799999999999996"/>
    <n v="0"/>
  </r>
  <r>
    <n v="242"/>
    <x v="152"/>
    <n v="5.8"/>
    <n v="14.5"/>
    <m/>
    <m/>
    <n v="1014.7"/>
    <n v="0.77"/>
    <x v="3"/>
    <n v="0.8"/>
    <x v="5"/>
    <x v="0"/>
    <x v="22"/>
    <n v="3.5"/>
    <n v="2.8000000000000003"/>
    <n v="0"/>
  </r>
  <r>
    <n v="242"/>
    <x v="153"/>
    <n v="11.5"/>
    <n v="15.7"/>
    <m/>
    <m/>
    <n v="1007.9"/>
    <n v="0.71"/>
    <x v="3"/>
    <n v="0.8"/>
    <x v="5"/>
    <x v="0"/>
    <x v="22"/>
    <n v="2.3000000000000007"/>
    <n v="1.8400000000000007"/>
    <n v="0"/>
  </r>
  <r>
    <n v="242"/>
    <x v="154"/>
    <n v="9"/>
    <n v="14.8"/>
    <m/>
    <m/>
    <n v="1005.6"/>
    <n v="0.78"/>
    <x v="3"/>
    <n v="0.8"/>
    <x v="5"/>
    <x v="0"/>
    <x v="22"/>
    <n v="3.1999999999999993"/>
    <n v="2.5599999999999996"/>
    <n v="0"/>
  </r>
  <r>
    <n v="242"/>
    <x v="155"/>
    <n v="9.3000000000000007"/>
    <n v="14.7"/>
    <m/>
    <m/>
    <n v="1004.2"/>
    <n v="0.83"/>
    <x v="3"/>
    <n v="0.8"/>
    <x v="5"/>
    <x v="0"/>
    <x v="22"/>
    <n v="3.3000000000000007"/>
    <n v="2.6400000000000006"/>
    <n v="0"/>
  </r>
  <r>
    <n v="242"/>
    <x v="156"/>
    <n v="10.199999999999999"/>
    <n v="13.9"/>
    <m/>
    <m/>
    <n v="1005.1"/>
    <n v="0.84"/>
    <x v="3"/>
    <n v="0.8"/>
    <x v="5"/>
    <x v="0"/>
    <x v="22"/>
    <n v="4.0999999999999996"/>
    <n v="3.28"/>
    <n v="0"/>
  </r>
  <r>
    <n v="242"/>
    <x v="157"/>
    <n v="5.2"/>
    <n v="13.7"/>
    <m/>
    <m/>
    <n v="1005.6"/>
    <n v="0.82"/>
    <x v="3"/>
    <n v="0.8"/>
    <x v="5"/>
    <x v="0"/>
    <x v="22"/>
    <n v="4.3000000000000007"/>
    <n v="3.4400000000000008"/>
    <n v="0"/>
  </r>
  <r>
    <n v="242"/>
    <x v="158"/>
    <n v="9"/>
    <n v="12.4"/>
    <m/>
    <m/>
    <n v="1011.8"/>
    <n v="0.83"/>
    <x v="3"/>
    <n v="0.8"/>
    <x v="5"/>
    <x v="0"/>
    <x v="22"/>
    <n v="5.6"/>
    <n v="4.4799999999999995"/>
    <n v="0"/>
  </r>
  <r>
    <n v="242"/>
    <x v="159"/>
    <n v="7.2"/>
    <n v="14.5"/>
    <m/>
    <m/>
    <n v="1019.6"/>
    <n v="0.81"/>
    <x v="3"/>
    <n v="0.8"/>
    <x v="5"/>
    <x v="0"/>
    <x v="23"/>
    <n v="3.5"/>
    <n v="2.8000000000000003"/>
    <n v="0"/>
  </r>
  <r>
    <n v="242"/>
    <x v="160"/>
    <n v="10.8"/>
    <n v="14.1"/>
    <m/>
    <m/>
    <n v="1014.5"/>
    <n v="0.85"/>
    <x v="3"/>
    <n v="0.8"/>
    <x v="5"/>
    <x v="0"/>
    <x v="23"/>
    <n v="3.9000000000000004"/>
    <n v="3.1200000000000006"/>
    <n v="0"/>
  </r>
  <r>
    <n v="242"/>
    <x v="161"/>
    <n v="5.3"/>
    <n v="14.7"/>
    <m/>
    <m/>
    <n v="1022.6"/>
    <n v="0.75"/>
    <x v="3"/>
    <n v="0.8"/>
    <x v="5"/>
    <x v="0"/>
    <x v="23"/>
    <n v="3.3000000000000007"/>
    <n v="2.6400000000000006"/>
    <n v="0"/>
  </r>
  <r>
    <n v="242"/>
    <x v="162"/>
    <n v="8.1999999999999993"/>
    <n v="18.399999999999999"/>
    <m/>
    <m/>
    <n v="1018.4"/>
    <n v="0.71"/>
    <x v="3"/>
    <n v="0.8"/>
    <x v="5"/>
    <x v="0"/>
    <x v="23"/>
    <n v="0"/>
    <n v="0"/>
    <n v="0.39999999999999858"/>
  </r>
  <r>
    <n v="242"/>
    <x v="163"/>
    <n v="4.9000000000000004"/>
    <n v="21.9"/>
    <m/>
    <m/>
    <n v="1018.9"/>
    <n v="0.71"/>
    <x v="3"/>
    <n v="0.8"/>
    <x v="5"/>
    <x v="0"/>
    <x v="23"/>
    <n v="0"/>
    <n v="0"/>
    <n v="3.8999999999999986"/>
  </r>
  <r>
    <n v="242"/>
    <x v="164"/>
    <n v="7.7"/>
    <n v="20.3"/>
    <m/>
    <m/>
    <n v="1016.3"/>
    <n v="0.76"/>
    <x v="3"/>
    <n v="0.8"/>
    <x v="5"/>
    <x v="0"/>
    <x v="23"/>
    <n v="0"/>
    <n v="0"/>
    <n v="2.3000000000000007"/>
  </r>
  <r>
    <n v="242"/>
    <x v="165"/>
    <n v="7.3"/>
    <n v="16.7"/>
    <m/>
    <m/>
    <n v="1020.7"/>
    <n v="0.81"/>
    <x v="3"/>
    <n v="0.8"/>
    <x v="5"/>
    <x v="0"/>
    <x v="23"/>
    <n v="1.3000000000000007"/>
    <n v="1.0400000000000007"/>
    <n v="0"/>
  </r>
  <r>
    <n v="242"/>
    <x v="166"/>
    <n v="4.9000000000000004"/>
    <n v="16.3"/>
    <m/>
    <m/>
    <n v="1026.5"/>
    <n v="0.82"/>
    <x v="3"/>
    <n v="0.8"/>
    <x v="5"/>
    <x v="0"/>
    <x v="24"/>
    <n v="1.6999999999999993"/>
    <n v="1.3599999999999994"/>
    <n v="0"/>
  </r>
  <r>
    <n v="242"/>
    <x v="167"/>
    <n v="6.5"/>
    <n v="17.399999999999999"/>
    <m/>
    <m/>
    <n v="1024.5"/>
    <n v="0.79"/>
    <x v="3"/>
    <n v="0.8"/>
    <x v="5"/>
    <x v="0"/>
    <x v="24"/>
    <n v="0.60000000000000142"/>
    <n v="0.48000000000000115"/>
    <n v="0"/>
  </r>
  <r>
    <n v="242"/>
    <x v="168"/>
    <n v="3.7"/>
    <n v="17.100000000000001"/>
    <m/>
    <m/>
    <n v="1024.0999999999999"/>
    <n v="0.82"/>
    <x v="3"/>
    <n v="0.8"/>
    <x v="5"/>
    <x v="0"/>
    <x v="24"/>
    <n v="0.89999999999999858"/>
    <n v="0.71999999999999886"/>
    <n v="0"/>
  </r>
  <r>
    <n v="242"/>
    <x v="169"/>
    <n v="4.7"/>
    <n v="16.8"/>
    <m/>
    <m/>
    <n v="1027.5"/>
    <n v="0.73"/>
    <x v="3"/>
    <n v="0.8"/>
    <x v="5"/>
    <x v="0"/>
    <x v="24"/>
    <n v="1.1999999999999993"/>
    <n v="0.95999999999999952"/>
    <n v="0"/>
  </r>
  <r>
    <n v="242"/>
    <x v="170"/>
    <n v="5.3"/>
    <n v="17.899999999999999"/>
    <m/>
    <m/>
    <n v="1026.5999999999999"/>
    <n v="0.69"/>
    <x v="3"/>
    <n v="0.8"/>
    <x v="5"/>
    <x v="0"/>
    <x v="24"/>
    <n v="0.10000000000000142"/>
    <n v="8.000000000000114E-2"/>
    <n v="0"/>
  </r>
  <r>
    <n v="242"/>
    <x v="171"/>
    <n v="4.8"/>
    <n v="21.9"/>
    <m/>
    <m/>
    <n v="1020.3"/>
    <n v="0.66"/>
    <x v="3"/>
    <n v="0.8"/>
    <x v="5"/>
    <x v="0"/>
    <x v="24"/>
    <n v="0"/>
    <n v="0"/>
    <n v="3.8999999999999986"/>
  </r>
  <r>
    <n v="242"/>
    <x v="172"/>
    <n v="8.1999999999999993"/>
    <n v="20.2"/>
    <m/>
    <m/>
    <n v="1011.7"/>
    <n v="0.76"/>
    <x v="3"/>
    <n v="0.8"/>
    <x v="5"/>
    <x v="0"/>
    <x v="24"/>
    <n v="0"/>
    <n v="0"/>
    <n v="2.1999999999999993"/>
  </r>
  <r>
    <n v="242"/>
    <x v="173"/>
    <n v="11.7"/>
    <n v="17"/>
    <m/>
    <m/>
    <n v="1009.3"/>
    <n v="0.73"/>
    <x v="3"/>
    <n v="0.8"/>
    <x v="5"/>
    <x v="0"/>
    <x v="25"/>
    <n v="1"/>
    <n v="0.8"/>
    <n v="0"/>
  </r>
  <r>
    <n v="242"/>
    <x v="174"/>
    <n v="11.3"/>
    <n v="17.100000000000001"/>
    <m/>
    <m/>
    <n v="1009.4"/>
    <n v="0.8"/>
    <x v="3"/>
    <n v="0.8"/>
    <x v="5"/>
    <x v="0"/>
    <x v="25"/>
    <n v="0.89999999999999858"/>
    <n v="0.71999999999999886"/>
    <n v="0"/>
  </r>
  <r>
    <n v="242"/>
    <x v="175"/>
    <n v="5.0999999999999996"/>
    <n v="18.2"/>
    <m/>
    <m/>
    <n v="1011.5"/>
    <n v="0.87"/>
    <x v="3"/>
    <n v="0.8"/>
    <x v="5"/>
    <x v="0"/>
    <x v="25"/>
    <n v="0"/>
    <n v="0"/>
    <n v="0.19999999999999929"/>
  </r>
  <r>
    <n v="242"/>
    <x v="176"/>
    <n v="8.3000000000000007"/>
    <n v="17.600000000000001"/>
    <m/>
    <m/>
    <n v="1010.7"/>
    <n v="0.9"/>
    <x v="3"/>
    <n v="0.8"/>
    <x v="5"/>
    <x v="0"/>
    <x v="25"/>
    <n v="0.39999999999999858"/>
    <n v="0.3199999999999989"/>
    <n v="0"/>
  </r>
  <r>
    <n v="242"/>
    <x v="177"/>
    <n v="7.5"/>
    <n v="16.8"/>
    <m/>
    <m/>
    <n v="1019.7"/>
    <n v="0.8"/>
    <x v="3"/>
    <n v="0.8"/>
    <x v="5"/>
    <x v="0"/>
    <x v="25"/>
    <n v="1.1999999999999993"/>
    <n v="0.95999999999999952"/>
    <n v="0"/>
  </r>
  <r>
    <n v="242"/>
    <x v="178"/>
    <n v="10.3"/>
    <n v="19.3"/>
    <m/>
    <m/>
    <n v="1021.3"/>
    <n v="0.86"/>
    <x v="3"/>
    <n v="0.8"/>
    <x v="5"/>
    <x v="0"/>
    <x v="25"/>
    <n v="0"/>
    <n v="0"/>
    <n v="1.3000000000000007"/>
  </r>
  <r>
    <n v="242"/>
    <x v="179"/>
    <n v="4.3"/>
    <n v="17.8"/>
    <m/>
    <m/>
    <n v="1024.3"/>
    <n v="0.84"/>
    <x v="3"/>
    <n v="0.8"/>
    <x v="5"/>
    <x v="0"/>
    <x v="25"/>
    <n v="0.19999999999999929"/>
    <n v="0.15999999999999945"/>
    <n v="0"/>
  </r>
  <r>
    <n v="242"/>
    <x v="180"/>
    <n v="4.8"/>
    <n v="19.899999999999999"/>
    <m/>
    <m/>
    <n v="1020.6"/>
    <n v="0.71"/>
    <x v="3"/>
    <n v="0.8"/>
    <x v="5"/>
    <x v="0"/>
    <x v="26"/>
    <n v="0"/>
    <n v="0"/>
    <n v="1.8999999999999986"/>
  </r>
  <r>
    <n v="242"/>
    <x v="181"/>
    <n v="4.5"/>
    <n v="24.6"/>
    <m/>
    <m/>
    <n v="1014.5"/>
    <n v="0.68"/>
    <x v="3"/>
    <n v="0.8"/>
    <x v="6"/>
    <x v="0"/>
    <x v="26"/>
    <n v="0"/>
    <n v="0"/>
    <n v="6.6000000000000014"/>
  </r>
  <r>
    <n v="242"/>
    <x v="182"/>
    <n v="6"/>
    <n v="18.7"/>
    <m/>
    <m/>
    <n v="1014.8"/>
    <n v="0.92"/>
    <x v="3"/>
    <n v="0.8"/>
    <x v="6"/>
    <x v="0"/>
    <x v="26"/>
    <n v="0"/>
    <n v="0"/>
    <n v="0.69999999999999929"/>
  </r>
  <r>
    <n v="242"/>
    <x v="183"/>
    <n v="6.1"/>
    <n v="16.899999999999999"/>
    <m/>
    <m/>
    <n v="1026"/>
    <n v="0.71"/>
    <x v="3"/>
    <n v="0.8"/>
    <x v="6"/>
    <x v="0"/>
    <x v="26"/>
    <n v="1.1000000000000014"/>
    <n v="0.88000000000000123"/>
    <n v="0"/>
  </r>
  <r>
    <n v="242"/>
    <x v="184"/>
    <n v="8.1"/>
    <n v="18.8"/>
    <m/>
    <m/>
    <n v="1023.8"/>
    <n v="0.62"/>
    <x v="3"/>
    <n v="0.8"/>
    <x v="6"/>
    <x v="0"/>
    <x v="26"/>
    <n v="0"/>
    <n v="0"/>
    <n v="0.80000000000000071"/>
  </r>
  <r>
    <n v="242"/>
    <x v="185"/>
    <n v="12"/>
    <n v="18.399999999999999"/>
    <m/>
    <m/>
    <n v="1012.1"/>
    <n v="0.8"/>
    <x v="3"/>
    <n v="0.8"/>
    <x v="6"/>
    <x v="0"/>
    <x v="26"/>
    <n v="0"/>
    <n v="0"/>
    <n v="0.39999999999999858"/>
  </r>
  <r>
    <n v="242"/>
    <x v="186"/>
    <n v="4.9000000000000004"/>
    <n v="18"/>
    <m/>
    <m/>
    <n v="1004.9"/>
    <n v="0.82"/>
    <x v="3"/>
    <n v="0.8"/>
    <x v="6"/>
    <x v="0"/>
    <x v="26"/>
    <n v="0"/>
    <n v="0"/>
    <n v="0"/>
  </r>
  <r>
    <n v="242"/>
    <x v="187"/>
    <n v="9.3000000000000007"/>
    <n v="16"/>
    <m/>
    <m/>
    <n v="1006.5"/>
    <n v="0.76"/>
    <x v="3"/>
    <n v="0.8"/>
    <x v="6"/>
    <x v="0"/>
    <x v="27"/>
    <n v="2"/>
    <n v="1.6"/>
    <n v="0"/>
  </r>
  <r>
    <n v="242"/>
    <x v="188"/>
    <n v="8.5"/>
    <n v="16.3"/>
    <m/>
    <m/>
    <n v="1013.6"/>
    <n v="0.76"/>
    <x v="3"/>
    <n v="0.8"/>
    <x v="6"/>
    <x v="0"/>
    <x v="27"/>
    <n v="1.6999999999999993"/>
    <n v="1.3599999999999994"/>
    <n v="0"/>
  </r>
  <r>
    <n v="242"/>
    <x v="189"/>
    <n v="5.5"/>
    <n v="17.7"/>
    <m/>
    <m/>
    <n v="1020.8"/>
    <n v="0.73"/>
    <x v="3"/>
    <n v="0.8"/>
    <x v="6"/>
    <x v="0"/>
    <x v="27"/>
    <n v="0.30000000000000071"/>
    <n v="0.24000000000000057"/>
    <n v="0"/>
  </r>
  <r>
    <n v="242"/>
    <x v="190"/>
    <n v="3.9"/>
    <n v="18"/>
    <m/>
    <m/>
    <n v="1022.8"/>
    <n v="0.81"/>
    <x v="3"/>
    <n v="0.8"/>
    <x v="6"/>
    <x v="0"/>
    <x v="27"/>
    <n v="0"/>
    <n v="0"/>
    <n v="0"/>
  </r>
  <r>
    <n v="242"/>
    <x v="191"/>
    <n v="4.5999999999999996"/>
    <n v="18.899999999999999"/>
    <m/>
    <m/>
    <n v="1020.7"/>
    <n v="0.82"/>
    <x v="3"/>
    <n v="0.8"/>
    <x v="6"/>
    <x v="0"/>
    <x v="27"/>
    <n v="0"/>
    <n v="0"/>
    <n v="0.89999999999999858"/>
  </r>
  <r>
    <n v="242"/>
    <x v="192"/>
    <n v="6.6"/>
    <n v="18.899999999999999"/>
    <m/>
    <m/>
    <n v="1015.4"/>
    <n v="0.83"/>
    <x v="3"/>
    <n v="0.8"/>
    <x v="6"/>
    <x v="0"/>
    <x v="27"/>
    <n v="0"/>
    <n v="0"/>
    <n v="0.89999999999999858"/>
  </r>
  <r>
    <n v="242"/>
    <x v="193"/>
    <n v="5.3"/>
    <n v="19.3"/>
    <m/>
    <m/>
    <n v="1012"/>
    <n v="0.82"/>
    <x v="3"/>
    <n v="0.8"/>
    <x v="6"/>
    <x v="0"/>
    <x v="27"/>
    <n v="0"/>
    <n v="0"/>
    <n v="1.3000000000000007"/>
  </r>
  <r>
    <n v="242"/>
    <x v="194"/>
    <n v="4.8"/>
    <n v="18.7"/>
    <m/>
    <m/>
    <n v="1013.2"/>
    <n v="0.81"/>
    <x v="3"/>
    <n v="0.8"/>
    <x v="6"/>
    <x v="0"/>
    <x v="28"/>
    <n v="0"/>
    <n v="0"/>
    <n v="0.69999999999999929"/>
  </r>
  <r>
    <n v="242"/>
    <x v="195"/>
    <n v="7.8"/>
    <n v="19"/>
    <m/>
    <m/>
    <n v="1014.8"/>
    <n v="0.72"/>
    <x v="3"/>
    <n v="0.8"/>
    <x v="6"/>
    <x v="0"/>
    <x v="28"/>
    <n v="0"/>
    <n v="0"/>
    <n v="1"/>
  </r>
  <r>
    <n v="242"/>
    <x v="196"/>
    <n v="5.6"/>
    <n v="17.8"/>
    <m/>
    <m/>
    <n v="1013"/>
    <n v="0.82"/>
    <x v="3"/>
    <n v="0.8"/>
    <x v="6"/>
    <x v="0"/>
    <x v="28"/>
    <n v="0.19999999999999929"/>
    <n v="0.15999999999999945"/>
    <n v="0"/>
  </r>
  <r>
    <n v="242"/>
    <x v="197"/>
    <n v="5.4"/>
    <n v="17.7"/>
    <m/>
    <m/>
    <n v="1017.2"/>
    <n v="0.83"/>
    <x v="3"/>
    <n v="0.8"/>
    <x v="6"/>
    <x v="0"/>
    <x v="28"/>
    <n v="0.30000000000000071"/>
    <n v="0.24000000000000057"/>
    <n v="0"/>
  </r>
  <r>
    <n v="242"/>
    <x v="198"/>
    <n v="3.3"/>
    <n v="19.100000000000001"/>
    <m/>
    <m/>
    <n v="1014.5"/>
    <n v="0.81"/>
    <x v="3"/>
    <n v="0.8"/>
    <x v="6"/>
    <x v="0"/>
    <x v="28"/>
    <n v="0"/>
    <n v="0"/>
    <n v="1.1000000000000014"/>
  </r>
  <r>
    <n v="242"/>
    <x v="199"/>
    <n v="6"/>
    <n v="22.3"/>
    <m/>
    <m/>
    <n v="1007.6"/>
    <n v="0.81"/>
    <x v="3"/>
    <n v="0.8"/>
    <x v="6"/>
    <x v="0"/>
    <x v="28"/>
    <n v="0"/>
    <n v="0"/>
    <n v="4.3000000000000007"/>
  </r>
  <r>
    <n v="242"/>
    <x v="200"/>
    <n v="4.3"/>
    <n v="19.899999999999999"/>
    <m/>
    <m/>
    <n v="1003.5"/>
    <n v="0.87"/>
    <x v="3"/>
    <n v="0.8"/>
    <x v="6"/>
    <x v="0"/>
    <x v="28"/>
    <n v="0"/>
    <n v="0"/>
    <n v="1.8999999999999986"/>
  </r>
  <r>
    <n v="242"/>
    <x v="201"/>
    <n v="5.5"/>
    <n v="19.7"/>
    <m/>
    <m/>
    <n v="1002.3"/>
    <n v="0.8"/>
    <x v="3"/>
    <n v="0.8"/>
    <x v="6"/>
    <x v="0"/>
    <x v="29"/>
    <n v="0"/>
    <n v="0"/>
    <n v="1.6999999999999993"/>
  </r>
  <r>
    <n v="242"/>
    <x v="202"/>
    <n v="6.9"/>
    <n v="19"/>
    <m/>
    <m/>
    <n v="1007.2"/>
    <n v="0.84"/>
    <x v="3"/>
    <n v="0.8"/>
    <x v="6"/>
    <x v="0"/>
    <x v="29"/>
    <n v="0"/>
    <n v="0"/>
    <n v="1"/>
  </r>
  <r>
    <n v="242"/>
    <x v="203"/>
    <n v="6.4"/>
    <n v="19.5"/>
    <m/>
    <m/>
    <n v="1011.1"/>
    <n v="0.83"/>
    <x v="3"/>
    <n v="0.8"/>
    <x v="6"/>
    <x v="0"/>
    <x v="29"/>
    <n v="0"/>
    <n v="0"/>
    <n v="1.5"/>
  </r>
  <r>
    <n v="242"/>
    <x v="204"/>
    <n v="5.5"/>
    <n v="19.2"/>
    <m/>
    <m/>
    <n v="1014.2"/>
    <n v="0.85"/>
    <x v="3"/>
    <n v="0.8"/>
    <x v="6"/>
    <x v="0"/>
    <x v="29"/>
    <n v="0"/>
    <n v="0"/>
    <n v="1.1999999999999993"/>
  </r>
  <r>
    <n v="242"/>
    <x v="205"/>
    <n v="4.9000000000000004"/>
    <n v="19"/>
    <m/>
    <m/>
    <n v="1017.4"/>
    <n v="0.8"/>
    <x v="3"/>
    <n v="0.8"/>
    <x v="6"/>
    <x v="0"/>
    <x v="29"/>
    <n v="0"/>
    <n v="0"/>
    <n v="1"/>
  </r>
  <r>
    <n v="242"/>
    <x v="206"/>
    <n v="4.5"/>
    <n v="19.5"/>
    <m/>
    <m/>
    <n v="1015.1"/>
    <n v="0.8"/>
    <x v="3"/>
    <n v="0.8"/>
    <x v="6"/>
    <x v="0"/>
    <x v="29"/>
    <n v="0"/>
    <n v="0"/>
    <n v="1.5"/>
  </r>
  <r>
    <n v="242"/>
    <x v="207"/>
    <n v="7"/>
    <n v="18.100000000000001"/>
    <m/>
    <m/>
    <n v="1014.5"/>
    <n v="0.76"/>
    <x v="3"/>
    <n v="0.8"/>
    <x v="6"/>
    <x v="0"/>
    <x v="29"/>
    <n v="0"/>
    <n v="0"/>
    <n v="0.10000000000000142"/>
  </r>
  <r>
    <n v="242"/>
    <x v="208"/>
    <n v="8.8000000000000007"/>
    <n v="18.100000000000001"/>
    <m/>
    <m/>
    <n v="1016.6"/>
    <n v="0.75"/>
    <x v="3"/>
    <n v="0.8"/>
    <x v="6"/>
    <x v="0"/>
    <x v="30"/>
    <n v="0"/>
    <n v="0"/>
    <n v="0.10000000000000142"/>
  </r>
  <r>
    <n v="242"/>
    <x v="209"/>
    <n v="7.8"/>
    <n v="18.3"/>
    <m/>
    <m/>
    <n v="1016.5"/>
    <n v="0.68"/>
    <x v="3"/>
    <n v="0.8"/>
    <x v="6"/>
    <x v="0"/>
    <x v="30"/>
    <n v="0"/>
    <n v="0"/>
    <n v="0.30000000000000071"/>
  </r>
  <r>
    <n v="242"/>
    <x v="210"/>
    <n v="9.9"/>
    <n v="18"/>
    <m/>
    <m/>
    <n v="1014.9"/>
    <n v="0.7"/>
    <x v="3"/>
    <n v="0.8"/>
    <x v="6"/>
    <x v="0"/>
    <x v="30"/>
    <n v="0"/>
    <n v="0"/>
    <n v="0"/>
  </r>
  <r>
    <n v="242"/>
    <x v="211"/>
    <n v="7.4"/>
    <n v="18.399999999999999"/>
    <m/>
    <m/>
    <n v="1012.7"/>
    <n v="0.77"/>
    <x v="3"/>
    <n v="0.8"/>
    <x v="6"/>
    <x v="0"/>
    <x v="30"/>
    <n v="0"/>
    <n v="0"/>
    <n v="0.39999999999999858"/>
  </r>
  <r>
    <n v="242"/>
    <x v="212"/>
    <n v="8.6"/>
    <n v="17.100000000000001"/>
    <m/>
    <m/>
    <n v="1010.4"/>
    <n v="0.85"/>
    <x v="3"/>
    <n v="0.8"/>
    <x v="7"/>
    <x v="0"/>
    <x v="30"/>
    <n v="0.89999999999999858"/>
    <n v="0.71999999999999886"/>
    <n v="0"/>
  </r>
  <r>
    <n v="242"/>
    <x v="213"/>
    <n v="10"/>
    <n v="16.8"/>
    <m/>
    <m/>
    <n v="1013.3"/>
    <n v="0.8"/>
    <x v="3"/>
    <n v="0.8"/>
    <x v="7"/>
    <x v="0"/>
    <x v="30"/>
    <n v="1.1999999999999993"/>
    <n v="0.95999999999999952"/>
    <n v="0"/>
  </r>
  <r>
    <n v="242"/>
    <x v="214"/>
    <n v="9.1"/>
    <n v="18.2"/>
    <m/>
    <m/>
    <n v="1014.9"/>
    <n v="0.78"/>
    <x v="3"/>
    <n v="0.8"/>
    <x v="7"/>
    <x v="0"/>
    <x v="30"/>
    <n v="0"/>
    <n v="0"/>
    <n v="0.19999999999999929"/>
  </r>
  <r>
    <n v="242"/>
    <x v="215"/>
    <n v="9.4"/>
    <n v="18.5"/>
    <m/>
    <m/>
    <n v="1012.9"/>
    <n v="0.81"/>
    <x v="3"/>
    <n v="0.8"/>
    <x v="7"/>
    <x v="0"/>
    <x v="31"/>
    <n v="0"/>
    <n v="0"/>
    <n v="0.5"/>
  </r>
  <r>
    <n v="242"/>
    <x v="216"/>
    <n v="12.3"/>
    <n v="17.2"/>
    <m/>
    <m/>
    <n v="1017.2"/>
    <n v="0.68"/>
    <x v="3"/>
    <n v="0.8"/>
    <x v="7"/>
    <x v="0"/>
    <x v="31"/>
    <n v="0.80000000000000071"/>
    <n v="0.64000000000000057"/>
    <n v="0"/>
  </r>
  <r>
    <n v="242"/>
    <x v="217"/>
    <n v="7.6"/>
    <n v="17.2"/>
    <m/>
    <m/>
    <n v="1021.9"/>
    <n v="0.69"/>
    <x v="3"/>
    <n v="0.8"/>
    <x v="7"/>
    <x v="0"/>
    <x v="31"/>
    <n v="0.80000000000000071"/>
    <n v="0.64000000000000057"/>
    <n v="0"/>
  </r>
  <r>
    <n v="242"/>
    <x v="218"/>
    <n v="7.9"/>
    <n v="18.399999999999999"/>
    <m/>
    <m/>
    <n v="1014.9"/>
    <n v="0.73"/>
    <x v="3"/>
    <n v="0.8"/>
    <x v="7"/>
    <x v="0"/>
    <x v="31"/>
    <n v="0"/>
    <n v="0"/>
    <n v="0.39999999999999858"/>
  </r>
  <r>
    <n v="242"/>
    <x v="219"/>
    <n v="4.9000000000000004"/>
    <n v="18.3"/>
    <m/>
    <m/>
    <n v="1017.5"/>
    <n v="0.76"/>
    <x v="3"/>
    <n v="0.8"/>
    <x v="7"/>
    <x v="0"/>
    <x v="31"/>
    <n v="0"/>
    <n v="0"/>
    <n v="0.30000000000000071"/>
  </r>
  <r>
    <n v="242"/>
    <x v="220"/>
    <n v="6.6"/>
    <n v="18.899999999999999"/>
    <m/>
    <m/>
    <n v="1020.1"/>
    <n v="0.77"/>
    <x v="3"/>
    <n v="0.8"/>
    <x v="7"/>
    <x v="0"/>
    <x v="31"/>
    <n v="0"/>
    <n v="0"/>
    <n v="0.89999999999999858"/>
  </r>
  <r>
    <n v="242"/>
    <x v="221"/>
    <n v="3.9"/>
    <n v="17.8"/>
    <m/>
    <m/>
    <n v="1027.3"/>
    <n v="0.73"/>
    <x v="3"/>
    <n v="0.8"/>
    <x v="7"/>
    <x v="0"/>
    <x v="31"/>
    <n v="0.19999999999999929"/>
    <n v="0.15999999999999945"/>
    <n v="0"/>
  </r>
  <r>
    <n v="242"/>
    <x v="222"/>
    <n v="3.3"/>
    <n v="19.3"/>
    <m/>
    <m/>
    <n v="1024.0999999999999"/>
    <n v="0.7"/>
    <x v="3"/>
    <n v="0.8"/>
    <x v="7"/>
    <x v="0"/>
    <x v="32"/>
    <n v="0"/>
    <n v="0"/>
    <n v="1.3000000000000007"/>
  </r>
  <r>
    <n v="242"/>
    <x v="223"/>
    <n v="5.8"/>
    <n v="21.4"/>
    <m/>
    <m/>
    <n v="1016.7"/>
    <n v="0.76"/>
    <x v="3"/>
    <n v="0.8"/>
    <x v="7"/>
    <x v="0"/>
    <x v="32"/>
    <n v="0"/>
    <n v="0"/>
    <n v="3.3999999999999986"/>
  </r>
  <r>
    <n v="242"/>
    <x v="224"/>
    <n v="3"/>
    <n v="22.2"/>
    <m/>
    <m/>
    <n v="1015.1"/>
    <n v="0.8"/>
    <x v="3"/>
    <n v="0.8"/>
    <x v="7"/>
    <x v="0"/>
    <x v="32"/>
    <n v="0"/>
    <n v="0"/>
    <n v="4.1999999999999993"/>
  </r>
  <r>
    <n v="242"/>
    <x v="225"/>
    <n v="4.9000000000000004"/>
    <n v="21.8"/>
    <m/>
    <m/>
    <n v="1018.3"/>
    <n v="0.83"/>
    <x v="3"/>
    <n v="0.8"/>
    <x v="7"/>
    <x v="0"/>
    <x v="32"/>
    <n v="0"/>
    <n v="0"/>
    <n v="3.8000000000000007"/>
  </r>
  <r>
    <n v="242"/>
    <x v="226"/>
    <n v="5.8"/>
    <n v="20.100000000000001"/>
    <m/>
    <m/>
    <n v="1023.6"/>
    <n v="0.84"/>
    <x v="3"/>
    <n v="0.8"/>
    <x v="7"/>
    <x v="0"/>
    <x v="32"/>
    <n v="0"/>
    <n v="0"/>
    <n v="2.1000000000000014"/>
  </r>
  <r>
    <n v="242"/>
    <x v="227"/>
    <n v="6.8"/>
    <n v="17.5"/>
    <m/>
    <m/>
    <n v="1026.4000000000001"/>
    <n v="0.72"/>
    <x v="3"/>
    <n v="0.8"/>
    <x v="7"/>
    <x v="0"/>
    <x v="32"/>
    <n v="0.5"/>
    <n v="0.4"/>
    <n v="0"/>
  </r>
  <r>
    <n v="242"/>
    <x v="228"/>
    <n v="5.8"/>
    <n v="17"/>
    <m/>
    <m/>
    <n v="1023.4"/>
    <n v="0.82"/>
    <x v="3"/>
    <n v="0.8"/>
    <x v="7"/>
    <x v="0"/>
    <x v="32"/>
    <n v="1"/>
    <n v="0.8"/>
    <n v="0"/>
  </r>
  <r>
    <n v="242"/>
    <x v="229"/>
    <n v="4"/>
    <n v="18.600000000000001"/>
    <m/>
    <m/>
    <n v="1021.5"/>
    <n v="0.76"/>
    <x v="3"/>
    <n v="0.8"/>
    <x v="7"/>
    <x v="0"/>
    <x v="33"/>
    <n v="0"/>
    <n v="0"/>
    <n v="0.60000000000000142"/>
  </r>
  <r>
    <n v="242"/>
    <x v="230"/>
    <n v="6.2"/>
    <n v="18"/>
    <m/>
    <m/>
    <n v="1016.8"/>
    <n v="0.8"/>
    <x v="3"/>
    <n v="0.8"/>
    <x v="7"/>
    <x v="0"/>
    <x v="33"/>
    <n v="0"/>
    <n v="0"/>
    <n v="0"/>
  </r>
  <r>
    <n v="242"/>
    <x v="231"/>
    <n v="7.9"/>
    <n v="18"/>
    <m/>
    <m/>
    <n v="1014.4"/>
    <n v="0.7"/>
    <x v="3"/>
    <n v="0.8"/>
    <x v="7"/>
    <x v="0"/>
    <x v="33"/>
    <n v="0"/>
    <n v="0"/>
    <n v="0"/>
  </r>
  <r>
    <n v="242"/>
    <x v="232"/>
    <n v="8"/>
    <n v="16.7"/>
    <m/>
    <m/>
    <n v="1016"/>
    <n v="0.67"/>
    <x v="3"/>
    <n v="0.8"/>
    <x v="7"/>
    <x v="0"/>
    <x v="33"/>
    <n v="1.3000000000000007"/>
    <n v="1.0400000000000007"/>
    <n v="0"/>
  </r>
  <r>
    <n v="242"/>
    <x v="233"/>
    <n v="6.3"/>
    <n v="15.7"/>
    <m/>
    <m/>
    <n v="1018.7"/>
    <n v="0.71"/>
    <x v="3"/>
    <n v="0.8"/>
    <x v="7"/>
    <x v="0"/>
    <x v="33"/>
    <n v="2.3000000000000007"/>
    <n v="1.8400000000000007"/>
    <n v="0"/>
  </r>
  <r>
    <n v="242"/>
    <x v="234"/>
    <n v="6.7"/>
    <n v="15.9"/>
    <m/>
    <m/>
    <n v="1019.9"/>
    <n v="0.65"/>
    <x v="3"/>
    <n v="0.8"/>
    <x v="7"/>
    <x v="0"/>
    <x v="33"/>
    <n v="2.0999999999999996"/>
    <n v="1.6799999999999997"/>
    <n v="0"/>
  </r>
  <r>
    <n v="242"/>
    <x v="235"/>
    <n v="3.7"/>
    <n v="16.5"/>
    <m/>
    <m/>
    <n v="1021"/>
    <n v="0.69"/>
    <x v="3"/>
    <n v="0.8"/>
    <x v="7"/>
    <x v="0"/>
    <x v="33"/>
    <n v="1.5"/>
    <n v="1.2000000000000002"/>
    <n v="0"/>
  </r>
  <r>
    <n v="242"/>
    <x v="236"/>
    <n v="4.2"/>
    <n v="17.3"/>
    <m/>
    <m/>
    <n v="1017.8"/>
    <n v="0.77"/>
    <x v="3"/>
    <n v="0.8"/>
    <x v="7"/>
    <x v="0"/>
    <x v="34"/>
    <n v="0.69999999999999929"/>
    <n v="0.5599999999999995"/>
    <n v="0"/>
  </r>
  <r>
    <n v="242"/>
    <x v="237"/>
    <n v="7.1"/>
    <n v="19.5"/>
    <m/>
    <m/>
    <n v="1008.7"/>
    <n v="0.77"/>
    <x v="3"/>
    <n v="0.8"/>
    <x v="7"/>
    <x v="0"/>
    <x v="34"/>
    <n v="0"/>
    <n v="0"/>
    <n v="1.5"/>
  </r>
  <r>
    <n v="242"/>
    <x v="238"/>
    <n v="6.5"/>
    <n v="19.399999999999999"/>
    <m/>
    <m/>
    <n v="1006.4"/>
    <n v="0.77"/>
    <x v="3"/>
    <n v="0.8"/>
    <x v="7"/>
    <x v="0"/>
    <x v="34"/>
    <n v="0"/>
    <n v="0"/>
    <n v="1.3999999999999986"/>
  </r>
  <r>
    <n v="242"/>
    <x v="239"/>
    <n v="4.5"/>
    <n v="18.2"/>
    <m/>
    <m/>
    <n v="1002.5"/>
    <n v="0.84"/>
    <x v="3"/>
    <n v="0.8"/>
    <x v="7"/>
    <x v="0"/>
    <x v="34"/>
    <n v="0"/>
    <n v="0"/>
    <n v="0.19999999999999929"/>
  </r>
  <r>
    <n v="242"/>
    <x v="240"/>
    <n v="7.2"/>
    <n v="18.2"/>
    <m/>
    <m/>
    <n v="998.9"/>
    <n v="0.76"/>
    <x v="3"/>
    <n v="0.8"/>
    <x v="7"/>
    <x v="0"/>
    <x v="34"/>
    <n v="0"/>
    <n v="0"/>
    <n v="0.19999999999999929"/>
  </r>
  <r>
    <n v="242"/>
    <x v="241"/>
    <n v="7.6"/>
    <n v="18.7"/>
    <m/>
    <m/>
    <n v="1004"/>
    <n v="0.76"/>
    <x v="3"/>
    <n v="0.8"/>
    <x v="7"/>
    <x v="0"/>
    <x v="34"/>
    <n v="0"/>
    <n v="0"/>
    <n v="0.69999999999999929"/>
  </r>
  <r>
    <n v="242"/>
    <x v="242"/>
    <n v="6.1"/>
    <n v="18.7"/>
    <m/>
    <m/>
    <n v="1005.7"/>
    <n v="0.81"/>
    <x v="3"/>
    <n v="0.8"/>
    <x v="7"/>
    <x v="0"/>
    <x v="34"/>
    <n v="0"/>
    <n v="0"/>
    <n v="0.69999999999999929"/>
  </r>
  <r>
    <n v="242"/>
    <x v="243"/>
    <n v="5.9"/>
    <n v="18.600000000000001"/>
    <m/>
    <m/>
    <n v="1005.4"/>
    <n v="0.77"/>
    <x v="3"/>
    <n v="0.8"/>
    <x v="8"/>
    <x v="0"/>
    <x v="35"/>
    <n v="0"/>
    <n v="0"/>
    <n v="0.60000000000000142"/>
  </r>
  <r>
    <n v="242"/>
    <x v="244"/>
    <n v="7.1"/>
    <n v="17.2"/>
    <m/>
    <m/>
    <n v="1005.7"/>
    <n v="0.8"/>
    <x v="3"/>
    <n v="0.8"/>
    <x v="8"/>
    <x v="0"/>
    <x v="35"/>
    <n v="0.80000000000000071"/>
    <n v="0.64000000000000057"/>
    <n v="0"/>
  </r>
  <r>
    <n v="242"/>
    <x v="245"/>
    <n v="11.4"/>
    <n v="18.399999999999999"/>
    <m/>
    <m/>
    <n v="1000.6"/>
    <n v="0.86"/>
    <x v="3"/>
    <n v="0.8"/>
    <x v="8"/>
    <x v="0"/>
    <x v="35"/>
    <n v="0"/>
    <n v="0"/>
    <n v="0.39999999999999858"/>
  </r>
  <r>
    <n v="242"/>
    <x v="246"/>
    <n v="8.8000000000000007"/>
    <n v="18.100000000000001"/>
    <m/>
    <m/>
    <n v="1007.7"/>
    <n v="0.8"/>
    <x v="3"/>
    <n v="0.8"/>
    <x v="8"/>
    <x v="0"/>
    <x v="35"/>
    <n v="0"/>
    <n v="0"/>
    <n v="0.10000000000000142"/>
  </r>
  <r>
    <n v="242"/>
    <x v="247"/>
    <n v="6.5"/>
    <n v="16.5"/>
    <m/>
    <m/>
    <n v="1018.6"/>
    <n v="0.74"/>
    <x v="3"/>
    <n v="0.8"/>
    <x v="8"/>
    <x v="0"/>
    <x v="35"/>
    <n v="1.5"/>
    <n v="1.2000000000000002"/>
    <n v="0"/>
  </r>
  <r>
    <n v="242"/>
    <x v="248"/>
    <n v="5.0999999999999996"/>
    <n v="17.600000000000001"/>
    <m/>
    <m/>
    <n v="1022.4"/>
    <n v="0.66"/>
    <x v="3"/>
    <n v="0.8"/>
    <x v="8"/>
    <x v="0"/>
    <x v="35"/>
    <n v="0.39999999999999858"/>
    <n v="0.3199999999999989"/>
    <n v="0"/>
  </r>
  <r>
    <n v="242"/>
    <x v="249"/>
    <n v="9.3000000000000007"/>
    <n v="20.100000000000001"/>
    <m/>
    <m/>
    <n v="1014.5"/>
    <n v="0.65"/>
    <x v="3"/>
    <n v="0.8"/>
    <x v="8"/>
    <x v="0"/>
    <x v="35"/>
    <n v="0"/>
    <n v="0"/>
    <n v="2.1000000000000014"/>
  </r>
  <r>
    <n v="242"/>
    <x v="250"/>
    <n v="4.3"/>
    <n v="17.5"/>
    <m/>
    <m/>
    <n v="1015.9"/>
    <n v="0.83"/>
    <x v="3"/>
    <n v="0.8"/>
    <x v="8"/>
    <x v="0"/>
    <x v="36"/>
    <n v="0.5"/>
    <n v="0.4"/>
    <n v="0"/>
  </r>
  <r>
    <n v="242"/>
    <x v="251"/>
    <n v="2.9"/>
    <n v="12.8"/>
    <m/>
    <m/>
    <n v="1016.2"/>
    <n v="0.91"/>
    <x v="3"/>
    <n v="0.8"/>
    <x v="8"/>
    <x v="0"/>
    <x v="36"/>
    <n v="5.1999999999999993"/>
    <n v="4.1599999999999993"/>
    <n v="0"/>
  </r>
  <r>
    <n v="242"/>
    <x v="252"/>
    <n v="7"/>
    <n v="15.7"/>
    <m/>
    <m/>
    <n v="1006.7"/>
    <n v="0.8"/>
    <x v="3"/>
    <n v="0.8"/>
    <x v="8"/>
    <x v="0"/>
    <x v="36"/>
    <n v="2.3000000000000007"/>
    <n v="1.8400000000000007"/>
    <n v="0"/>
  </r>
  <r>
    <n v="242"/>
    <x v="253"/>
    <n v="10.5"/>
    <n v="16.3"/>
    <m/>
    <m/>
    <n v="1001.6"/>
    <n v="0.76"/>
    <x v="3"/>
    <n v="0.8"/>
    <x v="8"/>
    <x v="0"/>
    <x v="36"/>
    <n v="1.6999999999999993"/>
    <n v="1.3599999999999994"/>
    <n v="0"/>
  </r>
  <r>
    <n v="242"/>
    <x v="254"/>
    <n v="10.6"/>
    <n v="15.3"/>
    <m/>
    <m/>
    <n v="1009.3"/>
    <n v="0.74"/>
    <x v="3"/>
    <n v="0.8"/>
    <x v="8"/>
    <x v="0"/>
    <x v="36"/>
    <n v="2.6999999999999993"/>
    <n v="2.1599999999999997"/>
    <n v="0"/>
  </r>
  <r>
    <n v="242"/>
    <x v="255"/>
    <n v="8.6"/>
    <n v="13.9"/>
    <m/>
    <m/>
    <n v="1009.4"/>
    <n v="0.88"/>
    <x v="3"/>
    <n v="0.8"/>
    <x v="8"/>
    <x v="0"/>
    <x v="36"/>
    <n v="4.0999999999999996"/>
    <n v="3.28"/>
    <n v="0"/>
  </r>
  <r>
    <n v="242"/>
    <x v="256"/>
    <n v="7.7"/>
    <n v="15.3"/>
    <m/>
    <m/>
    <n v="1009.2"/>
    <n v="0.78"/>
    <x v="3"/>
    <n v="0.8"/>
    <x v="8"/>
    <x v="0"/>
    <x v="36"/>
    <n v="2.6999999999999993"/>
    <n v="2.1599999999999997"/>
    <n v="0"/>
  </r>
  <r>
    <n v="242"/>
    <x v="257"/>
    <n v="17.899999999999999"/>
    <n v="16.7"/>
    <m/>
    <m/>
    <n v="1000.2"/>
    <n v="0.76"/>
    <x v="3"/>
    <n v="0.8"/>
    <x v="8"/>
    <x v="0"/>
    <x v="37"/>
    <n v="1.3000000000000007"/>
    <n v="1.0400000000000007"/>
    <n v="0"/>
  </r>
  <r>
    <n v="242"/>
    <x v="258"/>
    <n v="15"/>
    <n v="15.8"/>
    <m/>
    <m/>
    <n v="1010.6"/>
    <n v="0.8"/>
    <x v="3"/>
    <n v="0.8"/>
    <x v="8"/>
    <x v="0"/>
    <x v="37"/>
    <n v="2.1999999999999993"/>
    <n v="1.7599999999999996"/>
    <n v="0"/>
  </r>
  <r>
    <n v="242"/>
    <x v="259"/>
    <n v="11.3"/>
    <n v="16.399999999999999"/>
    <m/>
    <m/>
    <n v="1015.5"/>
    <n v="0.83"/>
    <x v="3"/>
    <n v="0.8"/>
    <x v="8"/>
    <x v="0"/>
    <x v="37"/>
    <n v="1.6000000000000014"/>
    <n v="1.2800000000000011"/>
    <n v="0"/>
  </r>
  <r>
    <n v="242"/>
    <x v="260"/>
    <n v="11.7"/>
    <n v="18.399999999999999"/>
    <m/>
    <m/>
    <n v="1017.2"/>
    <n v="0.93"/>
    <x v="3"/>
    <n v="0.8"/>
    <x v="8"/>
    <x v="0"/>
    <x v="37"/>
    <n v="0"/>
    <n v="0"/>
    <n v="0.39999999999999858"/>
  </r>
  <r>
    <n v="242"/>
    <x v="261"/>
    <n v="6.5"/>
    <n v="19.100000000000001"/>
    <m/>
    <m/>
    <n v="1018.5"/>
    <n v="0.87"/>
    <x v="3"/>
    <n v="0.8"/>
    <x v="8"/>
    <x v="0"/>
    <x v="37"/>
    <n v="0"/>
    <n v="0"/>
    <n v="1.1000000000000014"/>
  </r>
  <r>
    <n v="242"/>
    <x v="262"/>
    <n v="7"/>
    <n v="18.5"/>
    <m/>
    <m/>
    <n v="1009.7"/>
    <n v="0.88"/>
    <x v="3"/>
    <n v="0.8"/>
    <x v="8"/>
    <x v="0"/>
    <x v="37"/>
    <n v="0"/>
    <n v="0"/>
    <n v="0.5"/>
  </r>
  <r>
    <n v="242"/>
    <x v="263"/>
    <n v="12.5"/>
    <n v="14.7"/>
    <m/>
    <m/>
    <n v="1012.9"/>
    <n v="0.72"/>
    <x v="3"/>
    <n v="0.8"/>
    <x v="8"/>
    <x v="0"/>
    <x v="37"/>
    <n v="3.3000000000000007"/>
    <n v="2.6400000000000006"/>
    <n v="0"/>
  </r>
  <r>
    <n v="242"/>
    <x v="264"/>
    <n v="8.1"/>
    <n v="13.7"/>
    <m/>
    <m/>
    <n v="1024.2"/>
    <n v="0.65"/>
    <x v="3"/>
    <n v="0.8"/>
    <x v="8"/>
    <x v="0"/>
    <x v="38"/>
    <n v="4.3000000000000007"/>
    <n v="3.4400000000000008"/>
    <n v="0"/>
  </r>
  <r>
    <n v="242"/>
    <x v="265"/>
    <n v="6"/>
    <n v="14"/>
    <m/>
    <m/>
    <n v="1026.7"/>
    <n v="0.76"/>
    <x v="3"/>
    <n v="0.8"/>
    <x v="8"/>
    <x v="0"/>
    <x v="38"/>
    <n v="4"/>
    <n v="3.2"/>
    <n v="0"/>
  </r>
  <r>
    <n v="242"/>
    <x v="266"/>
    <n v="8.6"/>
    <n v="13.4"/>
    <m/>
    <m/>
    <n v="1028"/>
    <n v="0.68"/>
    <x v="3"/>
    <n v="0.8"/>
    <x v="8"/>
    <x v="0"/>
    <x v="38"/>
    <n v="4.5999999999999996"/>
    <n v="3.6799999999999997"/>
    <n v="0"/>
  </r>
  <r>
    <n v="242"/>
    <x v="267"/>
    <n v="9.4"/>
    <n v="13.4"/>
    <m/>
    <m/>
    <n v="1026.2"/>
    <n v="0.69"/>
    <x v="3"/>
    <n v="0.8"/>
    <x v="8"/>
    <x v="0"/>
    <x v="38"/>
    <n v="4.5999999999999996"/>
    <n v="3.6799999999999997"/>
    <n v="0"/>
  </r>
  <r>
    <n v="242"/>
    <x v="268"/>
    <n v="6"/>
    <n v="12.8"/>
    <m/>
    <m/>
    <n v="1023.8"/>
    <n v="0.74"/>
    <x v="3"/>
    <n v="0.8"/>
    <x v="8"/>
    <x v="0"/>
    <x v="38"/>
    <n v="5.1999999999999993"/>
    <n v="4.1599999999999993"/>
    <n v="0"/>
  </r>
  <r>
    <n v="242"/>
    <x v="269"/>
    <n v="4.5"/>
    <n v="12.3"/>
    <m/>
    <m/>
    <n v="1022.2"/>
    <n v="0.88"/>
    <x v="3"/>
    <n v="0.8"/>
    <x v="8"/>
    <x v="0"/>
    <x v="38"/>
    <n v="5.6999999999999993"/>
    <n v="4.5599999999999996"/>
    <n v="0"/>
  </r>
  <r>
    <n v="242"/>
    <x v="270"/>
    <n v="2.9"/>
    <n v="12.5"/>
    <m/>
    <m/>
    <n v="1022.7"/>
    <n v="0.9"/>
    <x v="3"/>
    <n v="0.8"/>
    <x v="8"/>
    <x v="0"/>
    <x v="38"/>
    <n v="5.5"/>
    <n v="4.4000000000000004"/>
    <n v="0"/>
  </r>
  <r>
    <n v="242"/>
    <x v="271"/>
    <n v="2.8"/>
    <n v="14.6"/>
    <m/>
    <m/>
    <n v="1023.1"/>
    <n v="0.85"/>
    <x v="3"/>
    <n v="0.8"/>
    <x v="8"/>
    <x v="0"/>
    <x v="39"/>
    <n v="3.4000000000000004"/>
    <n v="2.7200000000000006"/>
    <n v="0"/>
  </r>
  <r>
    <n v="242"/>
    <x v="272"/>
    <n v="2.8"/>
    <n v="13.7"/>
    <m/>
    <m/>
    <n v="1025.7"/>
    <n v="0.84"/>
    <x v="3"/>
    <n v="0.8"/>
    <x v="8"/>
    <x v="0"/>
    <x v="39"/>
    <n v="4.3000000000000007"/>
    <n v="3.4400000000000008"/>
    <n v="0"/>
  </r>
  <r>
    <n v="242"/>
    <x v="273"/>
    <n v="5.6"/>
    <n v="13.2"/>
    <m/>
    <m/>
    <n v="1029"/>
    <n v="0.76"/>
    <x v="3"/>
    <n v="1"/>
    <x v="9"/>
    <x v="0"/>
    <x v="39"/>
    <n v="4.8000000000000007"/>
    <n v="4.8000000000000007"/>
    <n v="0"/>
  </r>
  <r>
    <n v="242"/>
    <x v="274"/>
    <n v="7.5"/>
    <n v="13.2"/>
    <m/>
    <m/>
    <n v="1025.0999999999999"/>
    <n v="0.79"/>
    <x v="3"/>
    <n v="1"/>
    <x v="9"/>
    <x v="0"/>
    <x v="39"/>
    <n v="4.8000000000000007"/>
    <n v="4.8000000000000007"/>
    <n v="0"/>
  </r>
  <r>
    <n v="242"/>
    <x v="275"/>
    <n v="11.8"/>
    <n v="12.4"/>
    <m/>
    <m/>
    <n v="1011.3"/>
    <n v="0.82"/>
    <x v="3"/>
    <n v="1"/>
    <x v="9"/>
    <x v="0"/>
    <x v="39"/>
    <n v="5.6"/>
    <n v="5.6"/>
    <n v="0"/>
  </r>
  <r>
    <n v="242"/>
    <x v="276"/>
    <n v="16.600000000000001"/>
    <n v="13.5"/>
    <m/>
    <m/>
    <n v="993.4"/>
    <n v="0.8"/>
    <x v="3"/>
    <n v="1"/>
    <x v="9"/>
    <x v="0"/>
    <x v="39"/>
    <n v="4.5"/>
    <n v="4.5"/>
    <n v="0"/>
  </r>
  <r>
    <n v="242"/>
    <x v="277"/>
    <n v="14.6"/>
    <n v="13.3"/>
    <m/>
    <m/>
    <n v="1008"/>
    <n v="0.75"/>
    <x v="3"/>
    <n v="1"/>
    <x v="9"/>
    <x v="0"/>
    <x v="39"/>
    <n v="4.6999999999999993"/>
    <n v="4.6999999999999993"/>
    <n v="0"/>
  </r>
  <r>
    <n v="242"/>
    <x v="278"/>
    <n v="8"/>
    <n v="14.7"/>
    <m/>
    <m/>
    <n v="1020.5"/>
    <n v="0.89"/>
    <x v="3"/>
    <n v="1"/>
    <x v="9"/>
    <x v="0"/>
    <x v="40"/>
    <n v="3.3000000000000007"/>
    <n v="3.3000000000000007"/>
    <n v="0"/>
  </r>
  <r>
    <n v="242"/>
    <x v="279"/>
    <n v="6.8"/>
    <n v="15.2"/>
    <m/>
    <m/>
    <n v="1022.4"/>
    <n v="0.88"/>
    <x v="3"/>
    <n v="1"/>
    <x v="9"/>
    <x v="0"/>
    <x v="40"/>
    <n v="2.8000000000000007"/>
    <n v="2.8000000000000007"/>
    <n v="0"/>
  </r>
  <r>
    <n v="242"/>
    <x v="280"/>
    <n v="5.2"/>
    <n v="14.5"/>
    <m/>
    <m/>
    <n v="1021.6"/>
    <n v="0.84"/>
    <x v="3"/>
    <n v="1"/>
    <x v="9"/>
    <x v="0"/>
    <x v="40"/>
    <n v="3.5"/>
    <n v="3.5"/>
    <n v="0"/>
  </r>
  <r>
    <n v="242"/>
    <x v="281"/>
    <n v="7.6"/>
    <n v="14.6"/>
    <m/>
    <m/>
    <n v="1025.0999999999999"/>
    <n v="0.79"/>
    <x v="3"/>
    <n v="1"/>
    <x v="9"/>
    <x v="0"/>
    <x v="40"/>
    <n v="3.4000000000000004"/>
    <n v="3.4000000000000004"/>
    <n v="0"/>
  </r>
  <r>
    <n v="242"/>
    <x v="282"/>
    <n v="6.2"/>
    <n v="15.2"/>
    <m/>
    <m/>
    <n v="1031.4000000000001"/>
    <n v="0.83"/>
    <x v="3"/>
    <n v="1"/>
    <x v="9"/>
    <x v="0"/>
    <x v="40"/>
    <n v="2.8000000000000007"/>
    <n v="2.8000000000000007"/>
    <n v="0"/>
  </r>
  <r>
    <n v="242"/>
    <x v="283"/>
    <n v="4.5999999999999996"/>
    <n v="14.8"/>
    <m/>
    <m/>
    <n v="1033.0999999999999"/>
    <n v="0.8"/>
    <x v="3"/>
    <n v="1"/>
    <x v="9"/>
    <x v="0"/>
    <x v="40"/>
    <n v="3.1999999999999993"/>
    <n v="3.1999999999999993"/>
    <n v="0"/>
  </r>
  <r>
    <n v="242"/>
    <x v="284"/>
    <n v="6.1"/>
    <n v="14.6"/>
    <m/>
    <m/>
    <n v="1030.5999999999999"/>
    <n v="0.89"/>
    <x v="3"/>
    <n v="1"/>
    <x v="9"/>
    <x v="0"/>
    <x v="40"/>
    <n v="3.4000000000000004"/>
    <n v="3.4000000000000004"/>
    <n v="0"/>
  </r>
  <r>
    <n v="242"/>
    <x v="285"/>
    <n v="4.4000000000000004"/>
    <n v="13.9"/>
    <m/>
    <m/>
    <n v="1029"/>
    <n v="0.88"/>
    <x v="3"/>
    <n v="1"/>
    <x v="9"/>
    <x v="0"/>
    <x v="41"/>
    <n v="4.0999999999999996"/>
    <n v="4.0999999999999996"/>
    <n v="0"/>
  </r>
  <r>
    <n v="242"/>
    <x v="286"/>
    <n v="6.1"/>
    <n v="13.7"/>
    <m/>
    <m/>
    <n v="1027.4000000000001"/>
    <n v="0.93"/>
    <x v="3"/>
    <n v="1"/>
    <x v="9"/>
    <x v="0"/>
    <x v="41"/>
    <n v="4.3000000000000007"/>
    <n v="4.3000000000000007"/>
    <n v="0"/>
  </r>
  <r>
    <n v="242"/>
    <x v="287"/>
    <n v="5.8"/>
    <n v="13.1"/>
    <m/>
    <m/>
    <n v="1027.5"/>
    <n v="0.91"/>
    <x v="3"/>
    <n v="1"/>
    <x v="9"/>
    <x v="0"/>
    <x v="41"/>
    <n v="4.9000000000000004"/>
    <n v="4.9000000000000004"/>
    <n v="0"/>
  </r>
  <r>
    <n v="242"/>
    <x v="288"/>
    <n v="8"/>
    <n v="13.6"/>
    <m/>
    <m/>
    <n v="1025.7"/>
    <n v="0.85"/>
    <x v="3"/>
    <n v="1"/>
    <x v="9"/>
    <x v="0"/>
    <x v="41"/>
    <n v="4.4000000000000004"/>
    <n v="4.4000000000000004"/>
    <n v="0"/>
  </r>
  <r>
    <n v="242"/>
    <x v="289"/>
    <n v="6.4"/>
    <n v="12.8"/>
    <m/>
    <m/>
    <n v="1024.9000000000001"/>
    <n v="0.77"/>
    <x v="3"/>
    <n v="1"/>
    <x v="9"/>
    <x v="0"/>
    <x v="41"/>
    <n v="5.1999999999999993"/>
    <n v="5.1999999999999993"/>
    <n v="0"/>
  </r>
  <r>
    <n v="242"/>
    <x v="290"/>
    <n v="5.8"/>
    <n v="10.199999999999999"/>
    <m/>
    <m/>
    <n v="1025.7"/>
    <n v="0.71"/>
    <x v="3"/>
    <n v="1"/>
    <x v="9"/>
    <x v="0"/>
    <x v="41"/>
    <n v="7.8000000000000007"/>
    <n v="7.8000000000000007"/>
    <n v="0"/>
  </r>
  <r>
    <n v="242"/>
    <x v="291"/>
    <n v="8.8000000000000007"/>
    <n v="10.3"/>
    <m/>
    <m/>
    <n v="1010.2"/>
    <n v="0.83"/>
    <x v="3"/>
    <n v="1"/>
    <x v="9"/>
    <x v="0"/>
    <x v="41"/>
    <n v="7.6999999999999993"/>
    <n v="7.6999999999999993"/>
    <n v="0"/>
  </r>
  <r>
    <n v="242"/>
    <x v="292"/>
    <n v="7.9"/>
    <n v="13.4"/>
    <m/>
    <m/>
    <n v="994"/>
    <n v="0.94"/>
    <x v="3"/>
    <n v="1"/>
    <x v="9"/>
    <x v="0"/>
    <x v="42"/>
    <n v="4.5999999999999996"/>
    <n v="4.5999999999999996"/>
    <n v="0"/>
  </r>
  <r>
    <n v="242"/>
    <x v="293"/>
    <n v="9.1"/>
    <n v="13.7"/>
    <m/>
    <m/>
    <n v="989.6"/>
    <n v="0.9"/>
    <x v="3"/>
    <n v="1"/>
    <x v="9"/>
    <x v="0"/>
    <x v="42"/>
    <n v="4.3000000000000007"/>
    <n v="4.3000000000000007"/>
    <n v="0"/>
  </r>
  <r>
    <n v="242"/>
    <x v="294"/>
    <n v="6.6"/>
    <n v="13"/>
    <m/>
    <m/>
    <n v="995.1"/>
    <n v="0.83"/>
    <x v="3"/>
    <n v="1"/>
    <x v="9"/>
    <x v="0"/>
    <x v="42"/>
    <n v="5"/>
    <n v="5"/>
    <n v="0"/>
  </r>
  <r>
    <n v="242"/>
    <x v="295"/>
    <n v="11.8"/>
    <n v="11.9"/>
    <m/>
    <m/>
    <n v="978.6"/>
    <n v="0.9"/>
    <x v="3"/>
    <n v="1"/>
    <x v="9"/>
    <x v="0"/>
    <x v="42"/>
    <n v="6.1"/>
    <n v="6.1"/>
    <n v="0"/>
  </r>
  <r>
    <n v="242"/>
    <x v="296"/>
    <n v="17.899999999999999"/>
    <n v="11.6"/>
    <m/>
    <m/>
    <n v="991.4"/>
    <n v="0.74"/>
    <x v="3"/>
    <n v="1"/>
    <x v="9"/>
    <x v="0"/>
    <x v="42"/>
    <n v="6.4"/>
    <n v="6.4"/>
    <n v="0"/>
  </r>
  <r>
    <n v="242"/>
    <x v="297"/>
    <n v="14.8"/>
    <n v="10.7"/>
    <m/>
    <m/>
    <n v="993.7"/>
    <n v="0.8"/>
    <x v="3"/>
    <n v="1"/>
    <x v="9"/>
    <x v="0"/>
    <x v="42"/>
    <n v="7.3000000000000007"/>
    <n v="7.3000000000000007"/>
    <n v="0"/>
  </r>
  <r>
    <n v="242"/>
    <x v="298"/>
    <n v="17.100000000000001"/>
    <n v="10.4"/>
    <m/>
    <m/>
    <n v="997.6"/>
    <n v="0.8"/>
    <x v="3"/>
    <n v="1"/>
    <x v="9"/>
    <x v="0"/>
    <x v="42"/>
    <n v="7.6"/>
    <n v="7.6"/>
    <n v="0"/>
  </r>
  <r>
    <n v="242"/>
    <x v="299"/>
    <n v="14"/>
    <n v="10.9"/>
    <m/>
    <m/>
    <n v="997.8"/>
    <n v="0.76"/>
    <x v="3"/>
    <n v="1"/>
    <x v="9"/>
    <x v="0"/>
    <x v="43"/>
    <n v="7.1"/>
    <n v="7.1"/>
    <n v="0"/>
  </r>
  <r>
    <n v="242"/>
    <x v="300"/>
    <n v="14.5"/>
    <n v="12.5"/>
    <m/>
    <m/>
    <n v="1001.7"/>
    <n v="0.75"/>
    <x v="3"/>
    <n v="1"/>
    <x v="9"/>
    <x v="0"/>
    <x v="43"/>
    <n v="5.5"/>
    <n v="5.5"/>
    <n v="0"/>
  </r>
  <r>
    <n v="242"/>
    <x v="301"/>
    <n v="8.5"/>
    <n v="11.9"/>
    <m/>
    <m/>
    <n v="999.4"/>
    <n v="0.89"/>
    <x v="3"/>
    <n v="1"/>
    <x v="9"/>
    <x v="0"/>
    <x v="43"/>
    <n v="6.1"/>
    <n v="6.1"/>
    <n v="0"/>
  </r>
  <r>
    <n v="242"/>
    <x v="302"/>
    <n v="8.6"/>
    <n v="10.9"/>
    <m/>
    <m/>
    <n v="1006"/>
    <n v="0.79"/>
    <x v="3"/>
    <n v="1"/>
    <x v="9"/>
    <x v="0"/>
    <x v="43"/>
    <n v="7.1"/>
    <n v="7.1"/>
    <n v="0"/>
  </r>
  <r>
    <n v="242"/>
    <x v="303"/>
    <n v="8.3000000000000007"/>
    <n v="10.8"/>
    <m/>
    <m/>
    <n v="1007.5"/>
    <n v="0.87"/>
    <x v="3"/>
    <n v="1"/>
    <x v="9"/>
    <x v="0"/>
    <x v="43"/>
    <n v="7.1999999999999993"/>
    <n v="7.1999999999999993"/>
    <n v="0"/>
  </r>
  <r>
    <n v="242"/>
    <x v="304"/>
    <n v="8"/>
    <n v="11.8"/>
    <m/>
    <m/>
    <n v="1003.9"/>
    <n v="0.94"/>
    <x v="3"/>
    <n v="1.1000000000000001"/>
    <x v="10"/>
    <x v="0"/>
    <x v="43"/>
    <n v="6.1999999999999993"/>
    <n v="6.8199999999999994"/>
    <n v="0"/>
  </r>
  <r>
    <n v="242"/>
    <x v="305"/>
    <n v="8.1999999999999993"/>
    <n v="11.1"/>
    <m/>
    <m/>
    <n v="1007.5"/>
    <n v="0.82"/>
    <x v="3"/>
    <n v="1.1000000000000001"/>
    <x v="10"/>
    <x v="0"/>
    <x v="43"/>
    <n v="6.9"/>
    <n v="7.5900000000000007"/>
    <n v="0"/>
  </r>
  <r>
    <n v="242"/>
    <x v="306"/>
    <n v="12.1"/>
    <n v="12.3"/>
    <m/>
    <m/>
    <n v="1012.1"/>
    <n v="0.86"/>
    <x v="3"/>
    <n v="1.1000000000000001"/>
    <x v="10"/>
    <x v="0"/>
    <x v="44"/>
    <n v="5.6999999999999993"/>
    <n v="6.27"/>
    <n v="0"/>
  </r>
  <r>
    <n v="242"/>
    <x v="307"/>
    <n v="9.6"/>
    <n v="13.6"/>
    <m/>
    <m/>
    <n v="1013.8"/>
    <n v="0.84"/>
    <x v="3"/>
    <n v="1.1000000000000001"/>
    <x v="10"/>
    <x v="0"/>
    <x v="44"/>
    <n v="4.4000000000000004"/>
    <n v="4.8400000000000007"/>
    <n v="0"/>
  </r>
  <r>
    <n v="242"/>
    <x v="308"/>
    <n v="7.3"/>
    <n v="12.9"/>
    <m/>
    <m/>
    <n v="1012"/>
    <n v="0.82"/>
    <x v="3"/>
    <n v="1.1000000000000001"/>
    <x v="10"/>
    <x v="0"/>
    <x v="44"/>
    <n v="5.0999999999999996"/>
    <n v="5.61"/>
    <n v="0"/>
  </r>
  <r>
    <n v="242"/>
    <x v="309"/>
    <n v="5.8"/>
    <n v="11"/>
    <m/>
    <m/>
    <n v="1008.4"/>
    <n v="0.85"/>
    <x v="3"/>
    <n v="1.1000000000000001"/>
    <x v="10"/>
    <x v="0"/>
    <x v="44"/>
    <n v="7"/>
    <n v="7.7000000000000011"/>
    <n v="0"/>
  </r>
  <r>
    <n v="242"/>
    <x v="310"/>
    <n v="4"/>
    <n v="10.4"/>
    <m/>
    <m/>
    <n v="1009.2"/>
    <n v="0.99"/>
    <x v="3"/>
    <n v="1.1000000000000001"/>
    <x v="10"/>
    <x v="0"/>
    <x v="44"/>
    <n v="7.6"/>
    <n v="8.36"/>
    <n v="0"/>
  </r>
  <r>
    <n v="242"/>
    <x v="311"/>
    <n v="2.6"/>
    <n v="10.1"/>
    <m/>
    <m/>
    <n v="1013.2"/>
    <n v="0.95"/>
    <x v="3"/>
    <n v="1.1000000000000001"/>
    <x v="10"/>
    <x v="0"/>
    <x v="44"/>
    <n v="7.9"/>
    <n v="8.6900000000000013"/>
    <n v="0"/>
  </r>
  <r>
    <n v="242"/>
    <x v="312"/>
    <n v="4.7"/>
    <n v="11.8"/>
    <m/>
    <m/>
    <n v="1015.5"/>
    <n v="0.9"/>
    <x v="3"/>
    <n v="1.1000000000000001"/>
    <x v="10"/>
    <x v="0"/>
    <x v="44"/>
    <n v="6.1999999999999993"/>
    <n v="6.8199999999999994"/>
    <n v="0"/>
  </r>
  <r>
    <n v="242"/>
    <x v="313"/>
    <n v="8.8000000000000007"/>
    <n v="9.6"/>
    <m/>
    <m/>
    <n v="1009.8"/>
    <n v="0.92"/>
    <x v="3"/>
    <n v="1.1000000000000001"/>
    <x v="10"/>
    <x v="0"/>
    <x v="45"/>
    <n v="8.4"/>
    <n v="9.240000000000002"/>
    <n v="0"/>
  </r>
  <r>
    <n v="242"/>
    <x v="314"/>
    <n v="8.5"/>
    <n v="11.4"/>
    <m/>
    <m/>
    <n v="1008.9"/>
    <n v="0.87"/>
    <x v="3"/>
    <n v="1.1000000000000001"/>
    <x v="10"/>
    <x v="0"/>
    <x v="45"/>
    <n v="6.6"/>
    <n v="7.26"/>
    <n v="0"/>
  </r>
  <r>
    <n v="242"/>
    <x v="315"/>
    <n v="7.5"/>
    <n v="11.5"/>
    <m/>
    <m/>
    <n v="1006.2"/>
    <n v="0.86"/>
    <x v="3"/>
    <n v="1.1000000000000001"/>
    <x v="10"/>
    <x v="0"/>
    <x v="45"/>
    <n v="6.5"/>
    <n v="7.15"/>
    <n v="0"/>
  </r>
  <r>
    <n v="242"/>
    <x v="316"/>
    <n v="7.1"/>
    <n v="12.5"/>
    <m/>
    <m/>
    <n v="1007.1"/>
    <n v="0.94"/>
    <x v="3"/>
    <n v="1.1000000000000001"/>
    <x v="10"/>
    <x v="0"/>
    <x v="45"/>
    <n v="5.5"/>
    <n v="6.0500000000000007"/>
    <n v="0"/>
  </r>
  <r>
    <n v="242"/>
    <x v="317"/>
    <n v="11.9"/>
    <n v="8.6999999999999993"/>
    <m/>
    <m/>
    <n v="1008.4"/>
    <n v="0.95"/>
    <x v="3"/>
    <n v="1.1000000000000001"/>
    <x v="10"/>
    <x v="0"/>
    <x v="45"/>
    <n v="9.3000000000000007"/>
    <n v="10.230000000000002"/>
    <n v="0"/>
  </r>
  <r>
    <n v="242"/>
    <x v="318"/>
    <n v="11"/>
    <n v="6.9"/>
    <m/>
    <m/>
    <n v="1010.8"/>
    <n v="0.91"/>
    <x v="3"/>
    <n v="1.1000000000000001"/>
    <x v="10"/>
    <x v="0"/>
    <x v="45"/>
    <n v="11.1"/>
    <n v="12.21"/>
    <n v="0"/>
  </r>
  <r>
    <n v="242"/>
    <x v="319"/>
    <n v="7.1"/>
    <n v="8.5"/>
    <m/>
    <m/>
    <n v="1010"/>
    <n v="0.74"/>
    <x v="3"/>
    <n v="1.1000000000000001"/>
    <x v="10"/>
    <x v="0"/>
    <x v="45"/>
    <n v="9.5"/>
    <n v="10.450000000000001"/>
    <n v="0"/>
  </r>
  <r>
    <n v="242"/>
    <x v="320"/>
    <n v="11.8"/>
    <n v="7.9"/>
    <m/>
    <m/>
    <n v="1015.3"/>
    <n v="0.7"/>
    <x v="3"/>
    <n v="1.1000000000000001"/>
    <x v="10"/>
    <x v="0"/>
    <x v="46"/>
    <n v="10.1"/>
    <n v="11.110000000000001"/>
    <n v="0"/>
  </r>
  <r>
    <n v="242"/>
    <x v="321"/>
    <n v="9"/>
    <n v="6.6"/>
    <m/>
    <m/>
    <n v="1012.5"/>
    <n v="0.75"/>
    <x v="3"/>
    <n v="1.1000000000000001"/>
    <x v="10"/>
    <x v="0"/>
    <x v="46"/>
    <n v="11.4"/>
    <n v="12.540000000000001"/>
    <n v="0"/>
  </r>
  <r>
    <n v="242"/>
    <x v="322"/>
    <n v="8.3000000000000007"/>
    <n v="6"/>
    <m/>
    <m/>
    <n v="1002.5"/>
    <n v="0.79"/>
    <x v="3"/>
    <n v="1.1000000000000001"/>
    <x v="10"/>
    <x v="0"/>
    <x v="46"/>
    <n v="12"/>
    <n v="13.200000000000001"/>
    <n v="0"/>
  </r>
  <r>
    <n v="242"/>
    <x v="323"/>
    <n v="5.9"/>
    <n v="3.3"/>
    <m/>
    <m/>
    <n v="1009.5"/>
    <n v="0.86"/>
    <x v="3"/>
    <n v="1.1000000000000001"/>
    <x v="10"/>
    <x v="0"/>
    <x v="46"/>
    <n v="14.7"/>
    <n v="16.170000000000002"/>
    <n v="0"/>
  </r>
  <r>
    <n v="242"/>
    <x v="324"/>
    <n v="3.8"/>
    <n v="3"/>
    <m/>
    <m/>
    <n v="1023.2"/>
    <n v="0.89"/>
    <x v="3"/>
    <n v="1.1000000000000001"/>
    <x v="10"/>
    <x v="0"/>
    <x v="46"/>
    <n v="15"/>
    <n v="16.5"/>
    <n v="0"/>
  </r>
  <r>
    <n v="242"/>
    <x v="325"/>
    <n v="10.9"/>
    <n v="5.2"/>
    <m/>
    <m/>
    <n v="1019.1"/>
    <n v="0.71"/>
    <x v="3"/>
    <n v="1.1000000000000001"/>
    <x v="10"/>
    <x v="0"/>
    <x v="46"/>
    <n v="12.8"/>
    <n v="14.080000000000002"/>
    <n v="0"/>
  </r>
  <r>
    <n v="242"/>
    <x v="326"/>
    <n v="11.9"/>
    <n v="3.5"/>
    <m/>
    <m/>
    <n v="1000.3"/>
    <n v="0.9"/>
    <x v="3"/>
    <n v="1.1000000000000001"/>
    <x v="10"/>
    <x v="0"/>
    <x v="46"/>
    <n v="14.5"/>
    <n v="15.950000000000001"/>
    <n v="0"/>
  </r>
  <r>
    <n v="242"/>
    <x v="327"/>
    <n v="6.5"/>
    <n v="6.5"/>
    <m/>
    <m/>
    <n v="992.8"/>
    <n v="0.88"/>
    <x v="3"/>
    <n v="1.1000000000000001"/>
    <x v="10"/>
    <x v="0"/>
    <x v="47"/>
    <n v="11.5"/>
    <n v="12.65"/>
    <n v="0"/>
  </r>
  <r>
    <n v="242"/>
    <x v="328"/>
    <n v="9.3000000000000007"/>
    <n v="6.8"/>
    <m/>
    <m/>
    <n v="1007.3"/>
    <n v="0.86"/>
    <x v="3"/>
    <n v="1.1000000000000001"/>
    <x v="10"/>
    <x v="0"/>
    <x v="47"/>
    <n v="11.2"/>
    <n v="12.32"/>
    <n v="0"/>
  </r>
  <r>
    <n v="242"/>
    <x v="329"/>
    <n v="3.9"/>
    <n v="5.4"/>
    <m/>
    <m/>
    <n v="1019.4"/>
    <n v="0.94"/>
    <x v="3"/>
    <n v="1.1000000000000001"/>
    <x v="10"/>
    <x v="0"/>
    <x v="47"/>
    <n v="12.6"/>
    <n v="13.860000000000001"/>
    <n v="0"/>
  </r>
  <r>
    <n v="242"/>
    <x v="330"/>
    <n v="11.2"/>
    <n v="8.8000000000000007"/>
    <m/>
    <m/>
    <n v="1012.5"/>
    <n v="0.97"/>
    <x v="3"/>
    <n v="1.1000000000000001"/>
    <x v="10"/>
    <x v="0"/>
    <x v="47"/>
    <n v="9.1999999999999993"/>
    <n v="10.119999999999999"/>
    <n v="0"/>
  </r>
  <r>
    <n v="242"/>
    <x v="331"/>
    <n v="9.6999999999999993"/>
    <n v="10.3"/>
    <m/>
    <m/>
    <n v="1009.5"/>
    <n v="0.92"/>
    <x v="3"/>
    <n v="1.1000000000000001"/>
    <x v="10"/>
    <x v="0"/>
    <x v="47"/>
    <n v="7.6999999999999993"/>
    <n v="8.4700000000000006"/>
    <n v="0"/>
  </r>
  <r>
    <n v="242"/>
    <x v="332"/>
    <n v="8.5"/>
    <n v="8.8000000000000007"/>
    <m/>
    <m/>
    <n v="1004.2"/>
    <n v="0.91"/>
    <x v="3"/>
    <n v="1.1000000000000001"/>
    <x v="10"/>
    <x v="0"/>
    <x v="47"/>
    <n v="9.1999999999999993"/>
    <n v="10.119999999999999"/>
    <n v="0"/>
  </r>
  <r>
    <n v="242"/>
    <x v="333"/>
    <n v="11.4"/>
    <n v="7.8"/>
    <m/>
    <m/>
    <n v="1007.6"/>
    <n v="0.78"/>
    <x v="3"/>
    <n v="1.1000000000000001"/>
    <x v="10"/>
    <x v="0"/>
    <x v="47"/>
    <n v="10.199999999999999"/>
    <n v="11.22"/>
    <n v="0"/>
  </r>
  <r>
    <n v="242"/>
    <x v="334"/>
    <n v="11.3"/>
    <n v="6.6"/>
    <m/>
    <m/>
    <n v="1007.2"/>
    <n v="0.87"/>
    <x v="3"/>
    <n v="1.1000000000000001"/>
    <x v="11"/>
    <x v="0"/>
    <x v="48"/>
    <n v="11.4"/>
    <n v="12.540000000000001"/>
    <n v="0"/>
  </r>
  <r>
    <n v="242"/>
    <x v="335"/>
    <n v="8"/>
    <n v="7.4"/>
    <m/>
    <m/>
    <n v="1005.8"/>
    <n v="0.85"/>
    <x v="3"/>
    <n v="1.1000000000000001"/>
    <x v="11"/>
    <x v="0"/>
    <x v="48"/>
    <n v="10.6"/>
    <n v="11.66"/>
    <n v="0"/>
  </r>
  <r>
    <n v="242"/>
    <x v="336"/>
    <n v="4.9000000000000004"/>
    <n v="6.9"/>
    <m/>
    <m/>
    <n v="1010"/>
    <n v="0.94"/>
    <x v="3"/>
    <n v="1.1000000000000001"/>
    <x v="11"/>
    <x v="0"/>
    <x v="48"/>
    <n v="11.1"/>
    <n v="12.21"/>
    <n v="0"/>
  </r>
  <r>
    <n v="242"/>
    <x v="337"/>
    <n v="7.7"/>
    <n v="6.2"/>
    <m/>
    <m/>
    <n v="1004.9"/>
    <n v="0.93"/>
    <x v="3"/>
    <n v="1.1000000000000001"/>
    <x v="11"/>
    <x v="0"/>
    <x v="48"/>
    <n v="11.8"/>
    <n v="12.980000000000002"/>
    <n v="0"/>
  </r>
  <r>
    <n v="242"/>
    <x v="338"/>
    <n v="6.8"/>
    <n v="5"/>
    <m/>
    <m/>
    <n v="1007.5"/>
    <n v="0.96"/>
    <x v="3"/>
    <n v="1.1000000000000001"/>
    <x v="11"/>
    <x v="0"/>
    <x v="48"/>
    <n v="13"/>
    <n v="14.3"/>
    <n v="0"/>
  </r>
  <r>
    <n v="242"/>
    <x v="339"/>
    <n v="10.199999999999999"/>
    <n v="7.6"/>
    <m/>
    <m/>
    <n v="998.4"/>
    <n v="0.96"/>
    <x v="3"/>
    <n v="1.1000000000000001"/>
    <x v="11"/>
    <x v="0"/>
    <x v="48"/>
    <n v="10.4"/>
    <n v="11.440000000000001"/>
    <n v="0"/>
  </r>
  <r>
    <n v="242"/>
    <x v="340"/>
    <n v="8.8000000000000007"/>
    <n v="9.6999999999999993"/>
    <m/>
    <m/>
    <n v="1001.6"/>
    <n v="0.95"/>
    <x v="3"/>
    <n v="1.1000000000000001"/>
    <x v="11"/>
    <x v="0"/>
    <x v="48"/>
    <n v="8.3000000000000007"/>
    <n v="9.1300000000000008"/>
    <n v="0"/>
  </r>
  <r>
    <n v="242"/>
    <x v="341"/>
    <n v="10.6"/>
    <n v="10.8"/>
    <m/>
    <m/>
    <n v="1007.7"/>
    <n v="0.94"/>
    <x v="3"/>
    <n v="1.1000000000000001"/>
    <x v="11"/>
    <x v="0"/>
    <x v="49"/>
    <n v="7.1999999999999993"/>
    <n v="7.92"/>
    <n v="0"/>
  </r>
  <r>
    <n v="242"/>
    <x v="342"/>
    <n v="8.4"/>
    <n v="11"/>
    <m/>
    <m/>
    <n v="1007.6"/>
    <n v="0.93"/>
    <x v="3"/>
    <n v="1.1000000000000001"/>
    <x v="11"/>
    <x v="0"/>
    <x v="49"/>
    <n v="7"/>
    <n v="7.7000000000000011"/>
    <n v="0"/>
  </r>
  <r>
    <n v="242"/>
    <x v="343"/>
    <n v="10.8"/>
    <n v="10.8"/>
    <m/>
    <m/>
    <n v="1013.8"/>
    <n v="0.91"/>
    <x v="3"/>
    <n v="1.1000000000000001"/>
    <x v="11"/>
    <x v="0"/>
    <x v="49"/>
    <n v="7.1999999999999993"/>
    <n v="7.92"/>
    <n v="0"/>
  </r>
  <r>
    <n v="242"/>
    <x v="344"/>
    <n v="8"/>
    <n v="9.1"/>
    <m/>
    <m/>
    <n v="1019.8"/>
    <n v="0.91"/>
    <x v="3"/>
    <n v="1.1000000000000001"/>
    <x v="11"/>
    <x v="0"/>
    <x v="49"/>
    <n v="8.9"/>
    <n v="9.7900000000000009"/>
    <n v="0"/>
  </r>
  <r>
    <n v="242"/>
    <x v="345"/>
    <n v="5.9"/>
    <n v="8.3000000000000007"/>
    <m/>
    <m/>
    <n v="1019.7"/>
    <n v="0.93"/>
    <x v="3"/>
    <n v="1.1000000000000001"/>
    <x v="11"/>
    <x v="0"/>
    <x v="49"/>
    <n v="9.6999999999999993"/>
    <n v="10.67"/>
    <n v="0"/>
  </r>
  <r>
    <n v="242"/>
    <x v="346"/>
    <n v="5.9"/>
    <n v="8.5"/>
    <m/>
    <m/>
    <n v="1025.0999999999999"/>
    <n v="0.94"/>
    <x v="3"/>
    <n v="1.1000000000000001"/>
    <x v="11"/>
    <x v="0"/>
    <x v="49"/>
    <n v="9.5"/>
    <n v="10.450000000000001"/>
    <n v="0"/>
  </r>
  <r>
    <n v="242"/>
    <x v="347"/>
    <n v="9"/>
    <n v="7.8"/>
    <m/>
    <m/>
    <n v="1019.1"/>
    <n v="0.93"/>
    <x v="3"/>
    <n v="1.1000000000000001"/>
    <x v="11"/>
    <x v="0"/>
    <x v="49"/>
    <n v="10.199999999999999"/>
    <n v="11.22"/>
    <n v="0"/>
  </r>
  <r>
    <n v="242"/>
    <x v="348"/>
    <n v="8.3000000000000007"/>
    <n v="7.4"/>
    <m/>
    <m/>
    <n v="1010.9"/>
    <n v="0.91"/>
    <x v="3"/>
    <n v="1.1000000000000001"/>
    <x v="11"/>
    <x v="0"/>
    <x v="50"/>
    <n v="10.6"/>
    <n v="11.66"/>
    <n v="0"/>
  </r>
  <r>
    <n v="242"/>
    <x v="349"/>
    <n v="5.2"/>
    <n v="7.9"/>
    <m/>
    <m/>
    <n v="1011.1"/>
    <n v="0.94"/>
    <x v="3"/>
    <n v="1.1000000000000001"/>
    <x v="11"/>
    <x v="0"/>
    <x v="50"/>
    <n v="10.1"/>
    <n v="11.110000000000001"/>
    <n v="0"/>
  </r>
  <r>
    <n v="242"/>
    <x v="350"/>
    <n v="5.0999999999999996"/>
    <n v="8.4"/>
    <m/>
    <m/>
    <n v="1014.7"/>
    <n v="0.92"/>
    <x v="3"/>
    <n v="1.1000000000000001"/>
    <x v="11"/>
    <x v="0"/>
    <x v="50"/>
    <n v="9.6"/>
    <n v="10.56"/>
    <n v="0"/>
  </r>
  <r>
    <n v="242"/>
    <x v="351"/>
    <n v="10.6"/>
    <n v="9"/>
    <m/>
    <m/>
    <n v="1009.1"/>
    <n v="0.89"/>
    <x v="3"/>
    <n v="1.1000000000000001"/>
    <x v="11"/>
    <x v="0"/>
    <x v="50"/>
    <n v="9"/>
    <n v="9.9"/>
    <n v="0"/>
  </r>
  <r>
    <n v="242"/>
    <x v="352"/>
    <n v="8.1999999999999993"/>
    <n v="9.6"/>
    <m/>
    <m/>
    <n v="1013.8"/>
    <n v="0.9"/>
    <x v="3"/>
    <n v="1.1000000000000001"/>
    <x v="11"/>
    <x v="0"/>
    <x v="50"/>
    <n v="8.4"/>
    <n v="9.240000000000002"/>
    <n v="0"/>
  </r>
  <r>
    <n v="242"/>
    <x v="353"/>
    <n v="5.4"/>
    <n v="5.8"/>
    <m/>
    <m/>
    <n v="1016.1"/>
    <n v="0.99"/>
    <x v="3"/>
    <n v="1.1000000000000001"/>
    <x v="11"/>
    <x v="0"/>
    <x v="50"/>
    <n v="12.2"/>
    <n v="13.42"/>
    <n v="0"/>
  </r>
  <r>
    <n v="242"/>
    <x v="354"/>
    <n v="7.2"/>
    <n v="6.9"/>
    <m/>
    <m/>
    <n v="1012.4"/>
    <n v="0.98"/>
    <x v="3"/>
    <n v="1.1000000000000001"/>
    <x v="11"/>
    <x v="0"/>
    <x v="50"/>
    <n v="11.1"/>
    <n v="12.21"/>
    <n v="0"/>
  </r>
  <r>
    <n v="242"/>
    <x v="355"/>
    <n v="9"/>
    <n v="5.8"/>
    <m/>
    <m/>
    <n v="1013.3"/>
    <n v="0.9"/>
    <x v="3"/>
    <n v="1.1000000000000001"/>
    <x v="11"/>
    <x v="0"/>
    <x v="51"/>
    <n v="12.2"/>
    <n v="13.42"/>
    <n v="0"/>
  </r>
  <r>
    <n v="242"/>
    <x v="356"/>
    <n v="11.2"/>
    <n v="3.3"/>
    <m/>
    <m/>
    <n v="1022.9"/>
    <n v="0.85"/>
    <x v="3"/>
    <n v="1.1000000000000001"/>
    <x v="11"/>
    <x v="0"/>
    <x v="51"/>
    <n v="14.7"/>
    <n v="16.170000000000002"/>
    <n v="0"/>
  </r>
  <r>
    <n v="242"/>
    <x v="357"/>
    <n v="9.8000000000000007"/>
    <n v="2.7"/>
    <m/>
    <m/>
    <n v="1035.5"/>
    <n v="0.77"/>
    <x v="3"/>
    <n v="1.1000000000000001"/>
    <x v="11"/>
    <x v="0"/>
    <x v="51"/>
    <n v="15.3"/>
    <n v="16.830000000000002"/>
    <n v="0"/>
  </r>
  <r>
    <n v="242"/>
    <x v="358"/>
    <n v="10.6"/>
    <n v="0.3"/>
    <m/>
    <m/>
    <n v="1034.0999999999999"/>
    <n v="0.67"/>
    <x v="3"/>
    <n v="1.1000000000000001"/>
    <x v="11"/>
    <x v="0"/>
    <x v="51"/>
    <n v="17.7"/>
    <n v="19.470000000000002"/>
    <n v="0"/>
  </r>
  <r>
    <n v="242"/>
    <x v="359"/>
    <n v="7.7"/>
    <n v="0.7"/>
    <m/>
    <m/>
    <n v="1034"/>
    <n v="0.69"/>
    <x v="3"/>
    <n v="1.1000000000000001"/>
    <x v="11"/>
    <x v="0"/>
    <x v="51"/>
    <n v="17.3"/>
    <n v="19.03"/>
    <n v="0"/>
  </r>
  <r>
    <n v="242"/>
    <x v="360"/>
    <n v="6.2"/>
    <n v="5.7"/>
    <m/>
    <m/>
    <n v="1034.9000000000001"/>
    <n v="0.88"/>
    <x v="3"/>
    <n v="1.1000000000000001"/>
    <x v="11"/>
    <x v="0"/>
    <x v="51"/>
    <n v="12.3"/>
    <n v="13.530000000000001"/>
    <n v="0"/>
  </r>
  <r>
    <n v="242"/>
    <x v="361"/>
    <n v="3"/>
    <n v="5.5"/>
    <m/>
    <m/>
    <n v="1032.0999999999999"/>
    <n v="0.86"/>
    <x v="3"/>
    <n v="1.1000000000000001"/>
    <x v="11"/>
    <x v="0"/>
    <x v="51"/>
    <n v="12.5"/>
    <n v="13.750000000000002"/>
    <n v="0"/>
  </r>
  <r>
    <n v="242"/>
    <x v="362"/>
    <n v="7.8"/>
    <n v="6.7"/>
    <m/>
    <m/>
    <n v="1026.5999999999999"/>
    <n v="0.8"/>
    <x v="3"/>
    <n v="1.1000000000000001"/>
    <x v="11"/>
    <x v="0"/>
    <x v="52"/>
    <n v="11.3"/>
    <n v="12.430000000000001"/>
    <n v="0"/>
  </r>
  <r>
    <n v="242"/>
    <x v="363"/>
    <n v="8.1"/>
    <n v="5.6"/>
    <m/>
    <m/>
    <n v="1030"/>
    <n v="0.72"/>
    <x v="3"/>
    <n v="1.1000000000000001"/>
    <x v="11"/>
    <x v="0"/>
    <x v="52"/>
    <n v="12.4"/>
    <n v="13.640000000000002"/>
    <n v="0"/>
  </r>
  <r>
    <n v="242"/>
    <x v="364"/>
    <n v="9.8000000000000007"/>
    <n v="5.9"/>
    <m/>
    <m/>
    <n v="1021.1"/>
    <n v="0.84"/>
    <x v="3"/>
    <n v="1.1000000000000001"/>
    <x v="11"/>
    <x v="0"/>
    <x v="52"/>
    <n v="12.1"/>
    <n v="13.31"/>
    <n v="0"/>
  </r>
  <r>
    <n v="242"/>
    <x v="365"/>
    <n v="15.3"/>
    <n v="5"/>
    <m/>
    <m/>
    <n v="998.9"/>
    <n v="0.82"/>
    <x v="3"/>
    <n v="1.1000000000000001"/>
    <x v="0"/>
    <x v="1"/>
    <x v="52"/>
    <n v="13"/>
    <n v="14.3"/>
    <n v="0"/>
  </r>
  <r>
    <n v="242"/>
    <x v="366"/>
    <n v="13.7"/>
    <n v="4.3"/>
    <m/>
    <m/>
    <n v="995.8"/>
    <n v="0.75"/>
    <x v="3"/>
    <n v="1.1000000000000001"/>
    <x v="0"/>
    <x v="1"/>
    <x v="52"/>
    <n v="13.7"/>
    <n v="15.07"/>
    <n v="0"/>
  </r>
  <r>
    <n v="242"/>
    <x v="367"/>
    <n v="10.7"/>
    <n v="3.3"/>
    <m/>
    <m/>
    <n v="1000.1"/>
    <n v="0.78"/>
    <x v="3"/>
    <n v="1.1000000000000001"/>
    <x v="0"/>
    <x v="1"/>
    <x v="52"/>
    <n v="14.7"/>
    <n v="16.170000000000002"/>
    <n v="0"/>
  </r>
  <r>
    <n v="242"/>
    <x v="368"/>
    <n v="10.199999999999999"/>
    <n v="2.7"/>
    <m/>
    <m/>
    <n v="1005"/>
    <n v="0.81"/>
    <x v="3"/>
    <n v="1.1000000000000001"/>
    <x v="0"/>
    <x v="1"/>
    <x v="52"/>
    <n v="15.3"/>
    <n v="16.830000000000002"/>
    <n v="0"/>
  </r>
  <r>
    <n v="242"/>
    <x v="369"/>
    <n v="7.3"/>
    <n v="2.1"/>
    <m/>
    <m/>
    <n v="1007.8"/>
    <n v="0.8"/>
    <x v="3"/>
    <n v="1.1000000000000001"/>
    <x v="0"/>
    <x v="1"/>
    <x v="53"/>
    <n v="15.9"/>
    <n v="17.490000000000002"/>
    <n v="0"/>
  </r>
  <r>
    <n v="242"/>
    <x v="370"/>
    <n v="6.7"/>
    <n v="2.7"/>
    <m/>
    <m/>
    <n v="1011.9"/>
    <n v="0.78"/>
    <x v="3"/>
    <n v="1.1000000000000001"/>
    <x v="0"/>
    <x v="1"/>
    <x v="53"/>
    <n v="15.3"/>
    <n v="16.830000000000002"/>
    <n v="0"/>
  </r>
  <r>
    <n v="242"/>
    <x v="371"/>
    <n v="11"/>
    <n v="2.2000000000000002"/>
    <m/>
    <m/>
    <n v="1000.5"/>
    <n v="0.95"/>
    <x v="3"/>
    <n v="1.1000000000000001"/>
    <x v="0"/>
    <x v="1"/>
    <x v="53"/>
    <n v="15.8"/>
    <n v="17.380000000000003"/>
    <n v="0"/>
  </r>
  <r>
    <n v="242"/>
    <x v="372"/>
    <n v="6.7"/>
    <n v="3.7"/>
    <m/>
    <m/>
    <n v="1000.3"/>
    <n v="0.94"/>
    <x v="3"/>
    <n v="1.1000000000000001"/>
    <x v="0"/>
    <x v="1"/>
    <x v="53"/>
    <n v="14.3"/>
    <n v="15.730000000000002"/>
    <n v="0"/>
  </r>
  <r>
    <n v="242"/>
    <x v="373"/>
    <n v="12.8"/>
    <n v="-0.7"/>
    <m/>
    <m/>
    <n v="989.3"/>
    <n v="0.93"/>
    <x v="3"/>
    <n v="1.1000000000000001"/>
    <x v="0"/>
    <x v="1"/>
    <x v="53"/>
    <n v="18.7"/>
    <n v="20.57"/>
    <n v="0"/>
  </r>
  <r>
    <n v="242"/>
    <x v="374"/>
    <n v="9.6999999999999993"/>
    <n v="-0.9"/>
    <m/>
    <m/>
    <n v="1014"/>
    <n v="0.72"/>
    <x v="3"/>
    <n v="1.1000000000000001"/>
    <x v="0"/>
    <x v="1"/>
    <x v="53"/>
    <n v="18.899999999999999"/>
    <n v="20.79"/>
    <n v="0"/>
  </r>
  <r>
    <n v="242"/>
    <x v="375"/>
    <n v="8.5"/>
    <n v="-1.4"/>
    <m/>
    <m/>
    <n v="1019.4"/>
    <n v="0.87"/>
    <x v="3"/>
    <n v="1.1000000000000001"/>
    <x v="0"/>
    <x v="1"/>
    <x v="53"/>
    <n v="19.399999999999999"/>
    <n v="21.34"/>
    <n v="0"/>
  </r>
  <r>
    <n v="242"/>
    <x v="376"/>
    <n v="7.9"/>
    <n v="3.1"/>
    <m/>
    <m/>
    <n v="1004.6"/>
    <n v="0.99"/>
    <x v="3"/>
    <n v="1.1000000000000001"/>
    <x v="0"/>
    <x v="1"/>
    <x v="54"/>
    <n v="14.9"/>
    <n v="16.39"/>
    <n v="0"/>
  </r>
  <r>
    <n v="242"/>
    <x v="377"/>
    <n v="7.3"/>
    <n v="6.1"/>
    <m/>
    <m/>
    <n v="1005.5"/>
    <n v="0.99"/>
    <x v="3"/>
    <n v="1.1000000000000001"/>
    <x v="0"/>
    <x v="1"/>
    <x v="54"/>
    <n v="11.9"/>
    <n v="13.090000000000002"/>
    <n v="0"/>
  </r>
  <r>
    <n v="242"/>
    <x v="378"/>
    <n v="4.8"/>
    <n v="4.4000000000000004"/>
    <m/>
    <m/>
    <n v="1011.1"/>
    <n v="0.93"/>
    <x v="3"/>
    <n v="1.1000000000000001"/>
    <x v="0"/>
    <x v="1"/>
    <x v="54"/>
    <n v="13.6"/>
    <n v="14.96"/>
    <n v="0"/>
  </r>
  <r>
    <n v="242"/>
    <x v="379"/>
    <n v="7.8"/>
    <n v="5.8"/>
    <m/>
    <m/>
    <n v="1005.2"/>
    <n v="0.98"/>
    <x v="3"/>
    <n v="1.1000000000000001"/>
    <x v="0"/>
    <x v="1"/>
    <x v="54"/>
    <n v="12.2"/>
    <n v="13.42"/>
    <n v="0"/>
  </r>
  <r>
    <n v="242"/>
    <x v="380"/>
    <n v="6.6"/>
    <n v="5.8"/>
    <m/>
    <m/>
    <n v="1010"/>
    <n v="0.94"/>
    <x v="3"/>
    <n v="1.1000000000000001"/>
    <x v="0"/>
    <x v="1"/>
    <x v="54"/>
    <n v="12.2"/>
    <n v="13.42"/>
    <n v="0"/>
  </r>
  <r>
    <n v="242"/>
    <x v="381"/>
    <n v="3.8"/>
    <n v="4.5999999999999996"/>
    <m/>
    <m/>
    <n v="1018.8"/>
    <n v="0.97"/>
    <x v="3"/>
    <n v="1.1000000000000001"/>
    <x v="0"/>
    <x v="1"/>
    <x v="54"/>
    <n v="13.4"/>
    <n v="14.740000000000002"/>
    <n v="0"/>
  </r>
  <r>
    <n v="242"/>
    <x v="382"/>
    <n v="5.6"/>
    <n v="1"/>
    <m/>
    <m/>
    <n v="1020.9"/>
    <n v="1"/>
    <x v="3"/>
    <n v="1.1000000000000001"/>
    <x v="0"/>
    <x v="1"/>
    <x v="54"/>
    <n v="17"/>
    <n v="18.700000000000003"/>
    <n v="0"/>
  </r>
  <r>
    <n v="242"/>
    <x v="383"/>
    <n v="6.2"/>
    <n v="1.8"/>
    <m/>
    <m/>
    <n v="1018.3"/>
    <n v="0.98"/>
    <x v="3"/>
    <n v="1.1000000000000001"/>
    <x v="0"/>
    <x v="1"/>
    <x v="55"/>
    <n v="16.2"/>
    <n v="17.82"/>
    <n v="0"/>
  </r>
  <r>
    <n v="242"/>
    <x v="384"/>
    <n v="6.2"/>
    <n v="2.6"/>
    <m/>
    <m/>
    <n v="1015.1"/>
    <n v="0.93"/>
    <x v="3"/>
    <n v="1.1000000000000001"/>
    <x v="0"/>
    <x v="1"/>
    <x v="55"/>
    <n v="15.4"/>
    <n v="16.940000000000001"/>
    <n v="0"/>
  </r>
  <r>
    <n v="242"/>
    <x v="385"/>
    <n v="7.9"/>
    <n v="2.7"/>
    <m/>
    <m/>
    <n v="1001.9"/>
    <n v="0.89"/>
    <x v="3"/>
    <n v="1.1000000000000001"/>
    <x v="0"/>
    <x v="1"/>
    <x v="55"/>
    <n v="15.3"/>
    <n v="16.830000000000002"/>
    <n v="0"/>
  </r>
  <r>
    <n v="242"/>
    <x v="386"/>
    <n v="10.4"/>
    <n v="-0.3"/>
    <m/>
    <m/>
    <n v="996.9"/>
    <n v="0.82"/>
    <x v="3"/>
    <n v="1.1000000000000001"/>
    <x v="0"/>
    <x v="1"/>
    <x v="55"/>
    <n v="18.3"/>
    <n v="20.130000000000003"/>
    <n v="0"/>
  </r>
  <r>
    <n v="242"/>
    <x v="387"/>
    <n v="9.6999999999999993"/>
    <n v="0.5"/>
    <m/>
    <m/>
    <n v="995.9"/>
    <n v="0.87"/>
    <x v="3"/>
    <n v="1.1000000000000001"/>
    <x v="0"/>
    <x v="1"/>
    <x v="55"/>
    <n v="17.5"/>
    <n v="19.25"/>
    <n v="0"/>
  </r>
  <r>
    <n v="242"/>
    <x v="388"/>
    <n v="8.9"/>
    <n v="-0.5"/>
    <m/>
    <m/>
    <n v="1001.8"/>
    <n v="0.9"/>
    <x v="3"/>
    <n v="1.1000000000000001"/>
    <x v="0"/>
    <x v="1"/>
    <x v="55"/>
    <n v="18.5"/>
    <n v="20.350000000000001"/>
    <n v="0"/>
  </r>
  <r>
    <n v="242"/>
    <x v="389"/>
    <n v="8"/>
    <n v="-1.2"/>
    <m/>
    <m/>
    <n v="1000.4"/>
    <n v="0.9"/>
    <x v="3"/>
    <n v="1.1000000000000001"/>
    <x v="0"/>
    <x v="1"/>
    <x v="55"/>
    <n v="19.2"/>
    <n v="21.12"/>
    <n v="0"/>
  </r>
  <r>
    <n v="242"/>
    <x v="390"/>
    <n v="4"/>
    <n v="1.2"/>
    <m/>
    <m/>
    <n v="1003"/>
    <n v="0.91"/>
    <x v="3"/>
    <n v="1.1000000000000001"/>
    <x v="0"/>
    <x v="1"/>
    <x v="56"/>
    <n v="16.8"/>
    <n v="18.480000000000004"/>
    <n v="0"/>
  </r>
  <r>
    <n v="242"/>
    <x v="391"/>
    <n v="9.4"/>
    <n v="0.3"/>
    <m/>
    <m/>
    <n v="996.6"/>
    <n v="0.93"/>
    <x v="3"/>
    <n v="1.1000000000000001"/>
    <x v="0"/>
    <x v="1"/>
    <x v="56"/>
    <n v="17.7"/>
    <n v="19.470000000000002"/>
    <n v="0"/>
  </r>
  <r>
    <n v="242"/>
    <x v="392"/>
    <n v="7.3"/>
    <n v="0.4"/>
    <m/>
    <m/>
    <n v="997.5"/>
    <n v="0.95"/>
    <x v="3"/>
    <n v="1.1000000000000001"/>
    <x v="0"/>
    <x v="1"/>
    <x v="56"/>
    <n v="17.600000000000001"/>
    <n v="19.360000000000003"/>
    <n v="0"/>
  </r>
  <r>
    <n v="242"/>
    <x v="393"/>
    <n v="7.7"/>
    <n v="0.1"/>
    <m/>
    <m/>
    <n v="1000.8"/>
    <n v="0.92"/>
    <x v="3"/>
    <n v="1.1000000000000001"/>
    <x v="0"/>
    <x v="1"/>
    <x v="56"/>
    <n v="17.899999999999999"/>
    <n v="19.690000000000001"/>
    <n v="0"/>
  </r>
  <r>
    <n v="242"/>
    <x v="394"/>
    <n v="9.8000000000000007"/>
    <n v="-0.1"/>
    <m/>
    <m/>
    <n v="997.7"/>
    <n v="0.9"/>
    <x v="3"/>
    <n v="1.1000000000000001"/>
    <x v="0"/>
    <x v="1"/>
    <x v="56"/>
    <n v="18.100000000000001"/>
    <n v="19.910000000000004"/>
    <n v="0"/>
  </r>
  <r>
    <n v="242"/>
    <x v="395"/>
    <n v="8.1999999999999993"/>
    <n v="1.5"/>
    <m/>
    <m/>
    <n v="1001.9"/>
    <n v="0.98"/>
    <x v="3"/>
    <n v="1.1000000000000001"/>
    <x v="0"/>
    <x v="1"/>
    <x v="56"/>
    <n v="16.5"/>
    <n v="18.150000000000002"/>
    <n v="0"/>
  </r>
  <r>
    <n v="249"/>
    <x v="0"/>
    <n v="12.5"/>
    <n v="8.1999999999999993"/>
    <n v="38"/>
    <n v="17.2"/>
    <m/>
    <n v="0.84"/>
    <x v="4"/>
    <n v="1.1000000000000001"/>
    <x v="0"/>
    <x v="0"/>
    <x v="0"/>
    <n v="9.8000000000000007"/>
    <n v="10.780000000000001"/>
    <n v="0"/>
  </r>
  <r>
    <n v="249"/>
    <x v="1"/>
    <n v="3.6"/>
    <n v="3.2"/>
    <n v="311"/>
    <n v="2.5"/>
    <m/>
    <n v="0.85"/>
    <x v="4"/>
    <n v="1.1000000000000001"/>
    <x v="0"/>
    <x v="0"/>
    <x v="0"/>
    <n v="14.8"/>
    <n v="16.28"/>
    <n v="0"/>
  </r>
  <r>
    <n v="249"/>
    <x v="2"/>
    <n v="5.2"/>
    <n v="2.2999999999999998"/>
    <n v="201"/>
    <n v="3.2"/>
    <m/>
    <n v="0.83"/>
    <x v="4"/>
    <n v="1.1000000000000001"/>
    <x v="0"/>
    <x v="0"/>
    <x v="0"/>
    <n v="15.7"/>
    <n v="17.27"/>
    <n v="0"/>
  </r>
  <r>
    <n v="249"/>
    <x v="3"/>
    <n v="3.3"/>
    <n v="1.8"/>
    <n v="138"/>
    <n v="3.3"/>
    <m/>
    <n v="0.94"/>
    <x v="4"/>
    <n v="1.1000000000000001"/>
    <x v="0"/>
    <x v="0"/>
    <x v="0"/>
    <n v="16.2"/>
    <n v="17.82"/>
    <n v="0"/>
  </r>
  <r>
    <n v="249"/>
    <x v="4"/>
    <n v="8.3000000000000007"/>
    <n v="5.5"/>
    <n v="47"/>
    <n v="15.7"/>
    <m/>
    <n v="0.93"/>
    <x v="4"/>
    <n v="1.1000000000000001"/>
    <x v="0"/>
    <x v="0"/>
    <x v="0"/>
    <n v="12.5"/>
    <n v="13.750000000000002"/>
    <n v="0"/>
  </r>
  <r>
    <n v="249"/>
    <x v="5"/>
    <n v="11"/>
    <n v="8.6999999999999993"/>
    <n v="113"/>
    <n v="4.2"/>
    <m/>
    <n v="0.81"/>
    <x v="4"/>
    <n v="1.1000000000000001"/>
    <x v="0"/>
    <x v="0"/>
    <x v="1"/>
    <n v="9.3000000000000007"/>
    <n v="10.230000000000002"/>
    <n v="0"/>
  </r>
  <r>
    <n v="249"/>
    <x v="6"/>
    <n v="6.6"/>
    <n v="4.3"/>
    <n v="190"/>
    <n v="2.5"/>
    <m/>
    <n v="0.77"/>
    <x v="4"/>
    <n v="1.1000000000000001"/>
    <x v="0"/>
    <x v="0"/>
    <x v="1"/>
    <n v="13.7"/>
    <n v="15.07"/>
    <n v="0"/>
  </r>
  <r>
    <n v="249"/>
    <x v="7"/>
    <n v="4.5"/>
    <n v="2.8"/>
    <n v="323"/>
    <n v="0.5"/>
    <m/>
    <n v="0.82"/>
    <x v="4"/>
    <n v="1.1000000000000001"/>
    <x v="0"/>
    <x v="0"/>
    <x v="1"/>
    <n v="15.2"/>
    <n v="16.72"/>
    <n v="0"/>
  </r>
  <r>
    <n v="249"/>
    <x v="8"/>
    <n v="3.9"/>
    <n v="2.4"/>
    <n v="350"/>
    <n v="1.8"/>
    <m/>
    <n v="0.86"/>
    <x v="4"/>
    <n v="1.1000000000000001"/>
    <x v="0"/>
    <x v="0"/>
    <x v="1"/>
    <n v="15.6"/>
    <n v="17.16"/>
    <n v="0"/>
  </r>
  <r>
    <n v="249"/>
    <x v="9"/>
    <n v="4.0999999999999996"/>
    <n v="2.2999999999999998"/>
    <n v="235"/>
    <n v="2.6"/>
    <m/>
    <n v="0.85"/>
    <x v="4"/>
    <n v="1.1000000000000001"/>
    <x v="0"/>
    <x v="0"/>
    <x v="1"/>
    <n v="15.7"/>
    <n v="17.27"/>
    <n v="0"/>
  </r>
  <r>
    <n v="249"/>
    <x v="10"/>
    <n v="2.4"/>
    <n v="0.8"/>
    <n v="473"/>
    <n v="0.2"/>
    <m/>
    <n v="0.89"/>
    <x v="4"/>
    <n v="1.1000000000000001"/>
    <x v="0"/>
    <x v="0"/>
    <x v="1"/>
    <n v="17.2"/>
    <n v="18.920000000000002"/>
    <n v="0"/>
  </r>
  <r>
    <n v="249"/>
    <x v="11"/>
    <n v="1.8"/>
    <n v="2.4"/>
    <n v="237"/>
    <n v="-0.1"/>
    <m/>
    <n v="0.88"/>
    <x v="4"/>
    <n v="1.1000000000000001"/>
    <x v="0"/>
    <x v="0"/>
    <x v="1"/>
    <n v="15.6"/>
    <n v="17.16"/>
    <n v="0"/>
  </r>
  <r>
    <n v="249"/>
    <x v="12"/>
    <n v="3"/>
    <n v="1"/>
    <n v="464"/>
    <n v="0"/>
    <m/>
    <n v="0.85"/>
    <x v="4"/>
    <n v="1.1000000000000001"/>
    <x v="0"/>
    <x v="0"/>
    <x v="2"/>
    <n v="17"/>
    <n v="18.700000000000003"/>
    <n v="0"/>
  </r>
  <r>
    <n v="249"/>
    <x v="13"/>
    <n v="4.7"/>
    <n v="4.5999999999999996"/>
    <n v="169"/>
    <n v="0.3"/>
    <m/>
    <n v="0.94"/>
    <x v="4"/>
    <n v="1.1000000000000001"/>
    <x v="0"/>
    <x v="0"/>
    <x v="2"/>
    <n v="13.4"/>
    <n v="14.740000000000002"/>
    <n v="0"/>
  </r>
  <r>
    <n v="249"/>
    <x v="14"/>
    <n v="1.8"/>
    <n v="6.4"/>
    <n v="159"/>
    <n v="-0.1"/>
    <m/>
    <n v="0.99"/>
    <x v="4"/>
    <n v="1.1000000000000001"/>
    <x v="0"/>
    <x v="0"/>
    <x v="2"/>
    <n v="11.6"/>
    <n v="12.76"/>
    <n v="0"/>
  </r>
  <r>
    <n v="249"/>
    <x v="15"/>
    <n v="2.8"/>
    <n v="4.5"/>
    <n v="81"/>
    <n v="-0.1"/>
    <m/>
    <n v="0.97"/>
    <x v="4"/>
    <n v="1.1000000000000001"/>
    <x v="0"/>
    <x v="0"/>
    <x v="2"/>
    <n v="13.5"/>
    <n v="14.850000000000001"/>
    <n v="0"/>
  </r>
  <r>
    <n v="249"/>
    <x v="16"/>
    <n v="2.2999999999999998"/>
    <n v="0.6"/>
    <n v="104"/>
    <n v="-0.1"/>
    <m/>
    <n v="0.99"/>
    <x v="4"/>
    <n v="1.1000000000000001"/>
    <x v="0"/>
    <x v="0"/>
    <x v="2"/>
    <n v="17.399999999999999"/>
    <n v="19.14"/>
    <n v="0"/>
  </r>
  <r>
    <n v="249"/>
    <x v="17"/>
    <n v="2.8"/>
    <n v="-0.7"/>
    <n v="144"/>
    <n v="-0.1"/>
    <m/>
    <n v="0.99"/>
    <x v="4"/>
    <n v="1.1000000000000001"/>
    <x v="0"/>
    <x v="0"/>
    <x v="2"/>
    <n v="18.7"/>
    <n v="20.57"/>
    <n v="0"/>
  </r>
  <r>
    <n v="249"/>
    <x v="18"/>
    <n v="1.8"/>
    <n v="-0.7"/>
    <n v="75"/>
    <n v="0"/>
    <m/>
    <n v="0.97"/>
    <x v="4"/>
    <n v="1.1000000000000001"/>
    <x v="0"/>
    <x v="0"/>
    <x v="2"/>
    <n v="18.7"/>
    <n v="20.57"/>
    <n v="0"/>
  </r>
  <r>
    <n v="249"/>
    <x v="19"/>
    <n v="3.3"/>
    <n v="0.7"/>
    <n v="54"/>
    <n v="-0.1"/>
    <m/>
    <n v="0.95"/>
    <x v="4"/>
    <n v="1.1000000000000001"/>
    <x v="0"/>
    <x v="0"/>
    <x v="3"/>
    <n v="17.3"/>
    <n v="19.03"/>
    <n v="0"/>
  </r>
  <r>
    <n v="249"/>
    <x v="20"/>
    <n v="4.0999999999999996"/>
    <n v="0.6"/>
    <n v="102"/>
    <n v="-0.1"/>
    <m/>
    <n v="0.97"/>
    <x v="4"/>
    <n v="1.1000000000000001"/>
    <x v="0"/>
    <x v="0"/>
    <x v="3"/>
    <n v="17.399999999999999"/>
    <n v="19.14"/>
    <n v="0"/>
  </r>
  <r>
    <n v="249"/>
    <x v="21"/>
    <n v="2.7"/>
    <n v="2.1"/>
    <n v="144"/>
    <n v="3.1"/>
    <m/>
    <n v="0.96"/>
    <x v="4"/>
    <n v="1.1000000000000001"/>
    <x v="0"/>
    <x v="0"/>
    <x v="3"/>
    <n v="15.9"/>
    <n v="17.490000000000002"/>
    <n v="0"/>
  </r>
  <r>
    <n v="249"/>
    <x v="22"/>
    <n v="6.2"/>
    <n v="5.6"/>
    <n v="283"/>
    <n v="2"/>
    <m/>
    <n v="0.88"/>
    <x v="4"/>
    <n v="1.1000000000000001"/>
    <x v="0"/>
    <x v="0"/>
    <x v="3"/>
    <n v="12.4"/>
    <n v="13.640000000000002"/>
    <n v="0"/>
  </r>
  <r>
    <n v="249"/>
    <x v="23"/>
    <n v="8"/>
    <n v="7.3"/>
    <n v="92"/>
    <n v="3.9"/>
    <m/>
    <n v="0.87"/>
    <x v="4"/>
    <n v="1.1000000000000001"/>
    <x v="0"/>
    <x v="0"/>
    <x v="3"/>
    <n v="10.7"/>
    <n v="11.77"/>
    <n v="0"/>
  </r>
  <r>
    <n v="249"/>
    <x v="24"/>
    <n v="3"/>
    <n v="4.7"/>
    <n v="329"/>
    <n v="0.4"/>
    <m/>
    <n v="0.9"/>
    <x v="4"/>
    <n v="1.1000000000000001"/>
    <x v="0"/>
    <x v="0"/>
    <x v="3"/>
    <n v="13.3"/>
    <n v="14.630000000000003"/>
    <n v="0"/>
  </r>
  <r>
    <n v="249"/>
    <x v="25"/>
    <n v="5.2"/>
    <n v="3.3"/>
    <n v="508"/>
    <n v="2.9"/>
    <m/>
    <n v="0.88"/>
    <x v="4"/>
    <n v="1.1000000000000001"/>
    <x v="0"/>
    <x v="0"/>
    <x v="3"/>
    <n v="14.7"/>
    <n v="16.170000000000002"/>
    <n v="0"/>
  </r>
  <r>
    <n v="249"/>
    <x v="26"/>
    <n v="8.3000000000000007"/>
    <n v="8.4"/>
    <n v="475"/>
    <n v="6.8"/>
    <m/>
    <n v="0.78"/>
    <x v="4"/>
    <n v="1.1000000000000001"/>
    <x v="0"/>
    <x v="0"/>
    <x v="4"/>
    <n v="9.6"/>
    <n v="10.56"/>
    <n v="0"/>
  </r>
  <r>
    <n v="249"/>
    <x v="27"/>
    <n v="7.1"/>
    <n v="7.4"/>
    <n v="240"/>
    <n v="2.1"/>
    <m/>
    <n v="0.85"/>
    <x v="4"/>
    <n v="1.1000000000000001"/>
    <x v="0"/>
    <x v="0"/>
    <x v="4"/>
    <n v="10.6"/>
    <n v="11.66"/>
    <n v="0"/>
  </r>
  <r>
    <n v="249"/>
    <x v="28"/>
    <n v="6.6"/>
    <n v="6.5"/>
    <n v="254"/>
    <n v="3"/>
    <m/>
    <n v="0.9"/>
    <x v="4"/>
    <n v="1.1000000000000001"/>
    <x v="0"/>
    <x v="0"/>
    <x v="4"/>
    <n v="11.5"/>
    <n v="12.65"/>
    <n v="0"/>
  </r>
  <r>
    <n v="249"/>
    <x v="29"/>
    <n v="2.8"/>
    <n v="4.4000000000000004"/>
    <n v="332"/>
    <n v="-0.1"/>
    <m/>
    <n v="0.9"/>
    <x v="4"/>
    <n v="1.1000000000000001"/>
    <x v="0"/>
    <x v="0"/>
    <x v="4"/>
    <n v="13.6"/>
    <n v="14.96"/>
    <n v="0"/>
  </r>
  <r>
    <n v="249"/>
    <x v="30"/>
    <n v="2.7"/>
    <n v="2.6"/>
    <n v="610"/>
    <n v="0"/>
    <m/>
    <n v="0.9"/>
    <x v="4"/>
    <n v="1.1000000000000001"/>
    <x v="0"/>
    <x v="0"/>
    <x v="4"/>
    <n v="15.4"/>
    <n v="16.940000000000001"/>
    <n v="0"/>
  </r>
  <r>
    <n v="249"/>
    <x v="31"/>
    <n v="2.1"/>
    <n v="1.4"/>
    <n v="665"/>
    <n v="0"/>
    <m/>
    <n v="0.92"/>
    <x v="4"/>
    <n v="1.1000000000000001"/>
    <x v="1"/>
    <x v="0"/>
    <x v="4"/>
    <n v="16.600000000000001"/>
    <n v="18.260000000000002"/>
    <n v="0"/>
  </r>
  <r>
    <n v="249"/>
    <x v="32"/>
    <n v="2.5"/>
    <n v="0.6"/>
    <n v="747"/>
    <n v="0"/>
    <m/>
    <n v="0.86"/>
    <x v="4"/>
    <n v="1.1000000000000001"/>
    <x v="1"/>
    <x v="0"/>
    <x v="4"/>
    <n v="17.399999999999999"/>
    <n v="19.14"/>
    <n v="0"/>
  </r>
  <r>
    <n v="249"/>
    <x v="33"/>
    <n v="2.4"/>
    <n v="0.9"/>
    <n v="513"/>
    <n v="0"/>
    <m/>
    <n v="0.92"/>
    <x v="4"/>
    <n v="1.1000000000000001"/>
    <x v="1"/>
    <x v="0"/>
    <x v="5"/>
    <n v="17.100000000000001"/>
    <n v="18.810000000000002"/>
    <n v="0"/>
  </r>
  <r>
    <n v="249"/>
    <x v="34"/>
    <n v="5.0999999999999996"/>
    <n v="3.3"/>
    <n v="227"/>
    <n v="0"/>
    <m/>
    <n v="0.89"/>
    <x v="4"/>
    <n v="1.1000000000000001"/>
    <x v="1"/>
    <x v="0"/>
    <x v="5"/>
    <n v="14.7"/>
    <n v="16.170000000000002"/>
    <n v="0"/>
  </r>
  <r>
    <n v="249"/>
    <x v="35"/>
    <n v="3.4"/>
    <n v="4.9000000000000004"/>
    <n v="701"/>
    <n v="0"/>
    <m/>
    <n v="0.92"/>
    <x v="4"/>
    <n v="1.1000000000000001"/>
    <x v="1"/>
    <x v="0"/>
    <x v="5"/>
    <n v="13.1"/>
    <n v="14.41"/>
    <n v="0"/>
  </r>
  <r>
    <n v="249"/>
    <x v="36"/>
    <n v="4.0999999999999996"/>
    <n v="3.2"/>
    <n v="546"/>
    <n v="0"/>
    <m/>
    <n v="0.93"/>
    <x v="4"/>
    <n v="1.1000000000000001"/>
    <x v="1"/>
    <x v="0"/>
    <x v="5"/>
    <n v="14.8"/>
    <n v="16.28"/>
    <n v="0"/>
  </r>
  <r>
    <n v="249"/>
    <x v="37"/>
    <n v="9"/>
    <n v="2.7"/>
    <n v="320"/>
    <n v="0"/>
    <m/>
    <n v="0.79"/>
    <x v="4"/>
    <n v="1.1000000000000001"/>
    <x v="1"/>
    <x v="0"/>
    <x v="5"/>
    <n v="15.3"/>
    <n v="16.830000000000002"/>
    <n v="0"/>
  </r>
  <r>
    <n v="249"/>
    <x v="38"/>
    <n v="5.4"/>
    <n v="3.3"/>
    <n v="319"/>
    <n v="-0.1"/>
    <m/>
    <n v="0.83"/>
    <x v="4"/>
    <n v="1.1000000000000001"/>
    <x v="1"/>
    <x v="0"/>
    <x v="5"/>
    <n v="14.7"/>
    <n v="16.170000000000002"/>
    <n v="0"/>
  </r>
  <r>
    <n v="249"/>
    <x v="39"/>
    <n v="5.0999999999999996"/>
    <n v="3.3"/>
    <n v="298"/>
    <n v="0"/>
    <m/>
    <n v="0.85"/>
    <x v="4"/>
    <n v="1.1000000000000001"/>
    <x v="1"/>
    <x v="0"/>
    <x v="5"/>
    <n v="14.7"/>
    <n v="16.170000000000002"/>
    <n v="0"/>
  </r>
  <r>
    <n v="249"/>
    <x v="40"/>
    <n v="8.1999999999999993"/>
    <n v="2.5"/>
    <n v="230"/>
    <n v="1.1000000000000001"/>
    <m/>
    <n v="0.81"/>
    <x v="4"/>
    <n v="1.1000000000000001"/>
    <x v="1"/>
    <x v="0"/>
    <x v="6"/>
    <n v="15.5"/>
    <n v="17.05"/>
    <n v="0"/>
  </r>
  <r>
    <n v="249"/>
    <x v="41"/>
    <n v="6.7"/>
    <n v="2.4"/>
    <n v="75"/>
    <n v="11.3"/>
    <m/>
    <n v="0.95"/>
    <x v="4"/>
    <n v="1.1000000000000001"/>
    <x v="1"/>
    <x v="0"/>
    <x v="6"/>
    <n v="15.6"/>
    <n v="17.16"/>
    <n v="0"/>
  </r>
  <r>
    <n v="249"/>
    <x v="42"/>
    <n v="3.2"/>
    <n v="2"/>
    <n v="123"/>
    <n v="3.4"/>
    <m/>
    <n v="0.97"/>
    <x v="4"/>
    <n v="1.1000000000000001"/>
    <x v="1"/>
    <x v="0"/>
    <x v="6"/>
    <n v="16"/>
    <n v="17.600000000000001"/>
    <n v="0"/>
  </r>
  <r>
    <n v="249"/>
    <x v="43"/>
    <n v="3.6"/>
    <n v="0.3"/>
    <n v="272"/>
    <n v="0"/>
    <m/>
    <n v="0.87"/>
    <x v="4"/>
    <n v="1.1000000000000001"/>
    <x v="1"/>
    <x v="0"/>
    <x v="6"/>
    <n v="17.7"/>
    <n v="19.470000000000002"/>
    <n v="0"/>
  </r>
  <r>
    <n v="249"/>
    <x v="44"/>
    <n v="1.9"/>
    <n v="0.2"/>
    <n v="268"/>
    <n v="0"/>
    <m/>
    <n v="0.87"/>
    <x v="4"/>
    <n v="1.1000000000000001"/>
    <x v="1"/>
    <x v="0"/>
    <x v="6"/>
    <n v="17.8"/>
    <n v="19.580000000000002"/>
    <n v="0"/>
  </r>
  <r>
    <n v="249"/>
    <x v="45"/>
    <n v="2.5"/>
    <n v="1.4"/>
    <n v="330"/>
    <n v="0"/>
    <m/>
    <n v="0.81"/>
    <x v="4"/>
    <n v="1.1000000000000001"/>
    <x v="1"/>
    <x v="0"/>
    <x v="6"/>
    <n v="16.600000000000001"/>
    <n v="18.260000000000002"/>
    <n v="0"/>
  </r>
  <r>
    <n v="249"/>
    <x v="46"/>
    <n v="4.5999999999999996"/>
    <n v="-0.2"/>
    <n v="867"/>
    <n v="0"/>
    <m/>
    <n v="0.82"/>
    <x v="4"/>
    <n v="1.1000000000000001"/>
    <x v="1"/>
    <x v="0"/>
    <x v="6"/>
    <n v="18.2"/>
    <n v="20.02"/>
    <n v="0"/>
  </r>
  <r>
    <n v="249"/>
    <x v="47"/>
    <n v="3.7"/>
    <n v="-1.7"/>
    <n v="1025"/>
    <n v="0"/>
    <m/>
    <n v="0.8"/>
    <x v="4"/>
    <n v="1.1000000000000001"/>
    <x v="1"/>
    <x v="0"/>
    <x v="7"/>
    <n v="19.7"/>
    <n v="21.67"/>
    <n v="0"/>
  </r>
  <r>
    <n v="249"/>
    <x v="48"/>
    <n v="5.9"/>
    <n v="-0.8"/>
    <n v="939"/>
    <n v="0"/>
    <m/>
    <n v="0.7"/>
    <x v="4"/>
    <n v="1.1000000000000001"/>
    <x v="1"/>
    <x v="0"/>
    <x v="7"/>
    <n v="18.8"/>
    <n v="20.680000000000003"/>
    <n v="0"/>
  </r>
  <r>
    <n v="249"/>
    <x v="49"/>
    <n v="6.4"/>
    <n v="1"/>
    <n v="708"/>
    <n v="0"/>
    <m/>
    <n v="0.64"/>
    <x v="4"/>
    <n v="1.1000000000000001"/>
    <x v="1"/>
    <x v="0"/>
    <x v="7"/>
    <n v="17"/>
    <n v="18.700000000000003"/>
    <n v="0"/>
  </r>
  <r>
    <n v="249"/>
    <x v="50"/>
    <n v="4.9000000000000004"/>
    <n v="6.3"/>
    <n v="365"/>
    <n v="0.8"/>
    <m/>
    <n v="0.88"/>
    <x v="4"/>
    <n v="1.1000000000000001"/>
    <x v="1"/>
    <x v="0"/>
    <x v="7"/>
    <n v="11.7"/>
    <n v="12.870000000000001"/>
    <n v="0"/>
  </r>
  <r>
    <n v="249"/>
    <x v="51"/>
    <n v="5.0999999999999996"/>
    <n v="12.2"/>
    <n v="751"/>
    <n v="0"/>
    <m/>
    <n v="0.8"/>
    <x v="4"/>
    <n v="1.1000000000000001"/>
    <x v="1"/>
    <x v="0"/>
    <x v="7"/>
    <n v="5.8000000000000007"/>
    <n v="6.3800000000000017"/>
    <n v="0"/>
  </r>
  <r>
    <n v="249"/>
    <x v="52"/>
    <n v="4.7"/>
    <n v="9.3000000000000007"/>
    <n v="176"/>
    <n v="3.8"/>
    <m/>
    <n v="0.93"/>
    <x v="4"/>
    <n v="1.1000000000000001"/>
    <x v="1"/>
    <x v="0"/>
    <x v="7"/>
    <n v="8.6999999999999993"/>
    <n v="9.57"/>
    <n v="0"/>
  </r>
  <r>
    <n v="249"/>
    <x v="53"/>
    <n v="5.7"/>
    <n v="9.5"/>
    <n v="703"/>
    <n v="0"/>
    <m/>
    <n v="0.83"/>
    <x v="4"/>
    <n v="1.1000000000000001"/>
    <x v="1"/>
    <x v="0"/>
    <x v="7"/>
    <n v="8.5"/>
    <n v="9.3500000000000014"/>
    <n v="0"/>
  </r>
  <r>
    <n v="249"/>
    <x v="54"/>
    <n v="7.1"/>
    <n v="9.6999999999999993"/>
    <n v="165"/>
    <n v="7.5"/>
    <m/>
    <n v="0.88"/>
    <x v="4"/>
    <n v="1.1000000000000001"/>
    <x v="1"/>
    <x v="0"/>
    <x v="8"/>
    <n v="8.3000000000000007"/>
    <n v="9.1300000000000008"/>
    <n v="0"/>
  </r>
  <r>
    <n v="249"/>
    <x v="55"/>
    <n v="3.7"/>
    <n v="8"/>
    <n v="568"/>
    <n v="0"/>
    <m/>
    <n v="0.92"/>
    <x v="4"/>
    <n v="1.1000000000000001"/>
    <x v="1"/>
    <x v="0"/>
    <x v="8"/>
    <n v="10"/>
    <n v="11"/>
    <n v="0"/>
  </r>
  <r>
    <n v="249"/>
    <x v="56"/>
    <n v="4.5"/>
    <n v="6.7"/>
    <n v="1000"/>
    <n v="2.6"/>
    <m/>
    <n v="0.83"/>
    <x v="4"/>
    <n v="1.1000000000000001"/>
    <x v="1"/>
    <x v="0"/>
    <x v="8"/>
    <n v="11.3"/>
    <n v="12.430000000000001"/>
    <n v="0"/>
  </r>
  <r>
    <n v="249"/>
    <x v="57"/>
    <n v="3.7"/>
    <n v="5.5"/>
    <n v="488"/>
    <n v="1.9"/>
    <m/>
    <n v="0.9"/>
    <x v="4"/>
    <n v="1.1000000000000001"/>
    <x v="1"/>
    <x v="0"/>
    <x v="8"/>
    <n v="12.5"/>
    <n v="13.750000000000002"/>
    <n v="0"/>
  </r>
  <r>
    <n v="249"/>
    <x v="58"/>
    <n v="4.3"/>
    <n v="4.5"/>
    <n v="764"/>
    <n v="0"/>
    <m/>
    <n v="0.88"/>
    <x v="4"/>
    <n v="1.1000000000000001"/>
    <x v="1"/>
    <x v="0"/>
    <x v="8"/>
    <n v="13.5"/>
    <n v="14.850000000000001"/>
    <n v="0"/>
  </r>
  <r>
    <n v="249"/>
    <x v="59"/>
    <n v="2"/>
    <n v="3.2"/>
    <n v="893"/>
    <n v="0"/>
    <m/>
    <n v="0.87"/>
    <x v="4"/>
    <n v="1"/>
    <x v="2"/>
    <x v="0"/>
    <x v="8"/>
    <n v="14.8"/>
    <n v="14.8"/>
    <n v="0"/>
  </r>
  <r>
    <n v="249"/>
    <x v="60"/>
    <n v="1.3"/>
    <n v="2.2000000000000002"/>
    <n v="1234"/>
    <n v="0"/>
    <m/>
    <n v="0.89"/>
    <x v="4"/>
    <n v="1"/>
    <x v="2"/>
    <x v="0"/>
    <x v="8"/>
    <n v="15.8"/>
    <n v="15.8"/>
    <n v="0"/>
  </r>
  <r>
    <n v="249"/>
    <x v="61"/>
    <n v="1.8"/>
    <n v="2"/>
    <n v="1277"/>
    <n v="0"/>
    <m/>
    <n v="0.88"/>
    <x v="4"/>
    <n v="1"/>
    <x v="2"/>
    <x v="0"/>
    <x v="9"/>
    <n v="16"/>
    <n v="16"/>
    <n v="0"/>
  </r>
  <r>
    <n v="249"/>
    <x v="62"/>
    <n v="2.8"/>
    <n v="4.0999999999999996"/>
    <n v="1259"/>
    <n v="0"/>
    <m/>
    <n v="0.85"/>
    <x v="4"/>
    <n v="1"/>
    <x v="2"/>
    <x v="0"/>
    <x v="9"/>
    <n v="13.9"/>
    <n v="13.9"/>
    <n v="0"/>
  </r>
  <r>
    <n v="249"/>
    <x v="63"/>
    <n v="4"/>
    <n v="6.1"/>
    <n v="1352"/>
    <n v="0"/>
    <m/>
    <n v="0.75"/>
    <x v="4"/>
    <n v="1"/>
    <x v="2"/>
    <x v="0"/>
    <x v="9"/>
    <n v="11.9"/>
    <n v="11.9"/>
    <n v="0"/>
  </r>
  <r>
    <n v="249"/>
    <x v="64"/>
    <n v="3.1"/>
    <n v="8.5"/>
    <n v="1216"/>
    <n v="0"/>
    <m/>
    <n v="0.71"/>
    <x v="4"/>
    <n v="1"/>
    <x v="2"/>
    <x v="0"/>
    <x v="9"/>
    <n v="9.5"/>
    <n v="9.5"/>
    <n v="0"/>
  </r>
  <r>
    <n v="249"/>
    <x v="65"/>
    <n v="3.1"/>
    <n v="9.5"/>
    <n v="1256"/>
    <n v="0"/>
    <m/>
    <n v="0.71"/>
    <x v="4"/>
    <n v="1"/>
    <x v="2"/>
    <x v="0"/>
    <x v="9"/>
    <n v="8.5"/>
    <n v="8.5"/>
    <n v="0"/>
  </r>
  <r>
    <n v="249"/>
    <x v="66"/>
    <n v="4"/>
    <n v="11"/>
    <n v="1325"/>
    <n v="0"/>
    <m/>
    <n v="0.64"/>
    <x v="4"/>
    <n v="1"/>
    <x v="2"/>
    <x v="0"/>
    <x v="9"/>
    <n v="7"/>
    <n v="7"/>
    <n v="0"/>
  </r>
  <r>
    <n v="249"/>
    <x v="67"/>
    <n v="3"/>
    <n v="8.6"/>
    <n v="1217"/>
    <n v="0"/>
    <m/>
    <n v="0.74"/>
    <x v="4"/>
    <n v="1"/>
    <x v="2"/>
    <x v="0"/>
    <x v="9"/>
    <n v="9.4"/>
    <n v="9.4"/>
    <n v="0"/>
  </r>
  <r>
    <n v="249"/>
    <x v="68"/>
    <n v="3.1"/>
    <n v="6.4"/>
    <n v="1300"/>
    <n v="0"/>
    <m/>
    <n v="0.85"/>
    <x v="4"/>
    <n v="1"/>
    <x v="2"/>
    <x v="0"/>
    <x v="10"/>
    <n v="11.6"/>
    <n v="11.6"/>
    <n v="0"/>
  </r>
  <r>
    <n v="249"/>
    <x v="69"/>
    <n v="5"/>
    <n v="5.5"/>
    <n v="828"/>
    <n v="0.5"/>
    <m/>
    <n v="0.82"/>
    <x v="4"/>
    <n v="1"/>
    <x v="2"/>
    <x v="0"/>
    <x v="10"/>
    <n v="12.5"/>
    <n v="12.5"/>
    <n v="0"/>
  </r>
  <r>
    <n v="249"/>
    <x v="70"/>
    <n v="3.3"/>
    <n v="3.7"/>
    <n v="875"/>
    <n v="0.2"/>
    <m/>
    <n v="0.84"/>
    <x v="4"/>
    <n v="1"/>
    <x v="2"/>
    <x v="0"/>
    <x v="10"/>
    <n v="14.3"/>
    <n v="14.3"/>
    <n v="0"/>
  </r>
  <r>
    <n v="249"/>
    <x v="71"/>
    <n v="3.4"/>
    <n v="2.1"/>
    <n v="1087"/>
    <n v="0.1"/>
    <m/>
    <n v="0.84"/>
    <x v="4"/>
    <n v="1"/>
    <x v="2"/>
    <x v="0"/>
    <x v="10"/>
    <n v="15.9"/>
    <n v="15.9"/>
    <n v="0"/>
  </r>
  <r>
    <n v="249"/>
    <x v="72"/>
    <n v="4.3"/>
    <n v="2.9"/>
    <n v="1244"/>
    <n v="0.9"/>
    <m/>
    <n v="0.75"/>
    <x v="4"/>
    <n v="1"/>
    <x v="2"/>
    <x v="0"/>
    <x v="10"/>
    <n v="15.1"/>
    <n v="15.1"/>
    <n v="0"/>
  </r>
  <r>
    <n v="249"/>
    <x v="73"/>
    <n v="5.6"/>
    <n v="2.9"/>
    <n v="1476"/>
    <n v="0"/>
    <m/>
    <n v="0.71"/>
    <x v="4"/>
    <n v="1"/>
    <x v="2"/>
    <x v="0"/>
    <x v="10"/>
    <n v="15.1"/>
    <n v="15.1"/>
    <n v="0"/>
  </r>
  <r>
    <n v="249"/>
    <x v="74"/>
    <n v="3.3"/>
    <n v="3.8"/>
    <n v="1236"/>
    <n v="-0.1"/>
    <m/>
    <n v="0.81"/>
    <x v="4"/>
    <n v="1"/>
    <x v="2"/>
    <x v="0"/>
    <x v="10"/>
    <n v="14.2"/>
    <n v="14.2"/>
    <n v="0"/>
  </r>
  <r>
    <n v="249"/>
    <x v="75"/>
    <n v="5"/>
    <n v="4.4000000000000004"/>
    <n v="1633"/>
    <n v="0"/>
    <m/>
    <n v="0.68"/>
    <x v="4"/>
    <n v="1"/>
    <x v="2"/>
    <x v="0"/>
    <x v="11"/>
    <n v="13.6"/>
    <n v="13.6"/>
    <n v="0"/>
  </r>
  <r>
    <n v="249"/>
    <x v="76"/>
    <n v="5"/>
    <n v="4.4000000000000004"/>
    <n v="1685"/>
    <n v="0"/>
    <m/>
    <n v="0.56999999999999995"/>
    <x v="4"/>
    <n v="1"/>
    <x v="2"/>
    <x v="0"/>
    <x v="11"/>
    <n v="13.6"/>
    <n v="13.6"/>
    <n v="0"/>
  </r>
  <r>
    <n v="249"/>
    <x v="77"/>
    <n v="3.1"/>
    <n v="6.9"/>
    <n v="1648"/>
    <n v="0"/>
    <m/>
    <n v="0.64"/>
    <x v="4"/>
    <n v="1"/>
    <x v="2"/>
    <x v="0"/>
    <x v="11"/>
    <n v="11.1"/>
    <n v="11.1"/>
    <n v="0"/>
  </r>
  <r>
    <n v="249"/>
    <x v="78"/>
    <n v="2.2999999999999998"/>
    <n v="9"/>
    <n v="1605"/>
    <n v="0"/>
    <m/>
    <n v="0.73"/>
    <x v="4"/>
    <n v="1"/>
    <x v="2"/>
    <x v="0"/>
    <x v="11"/>
    <n v="9"/>
    <n v="9"/>
    <n v="0"/>
  </r>
  <r>
    <n v="249"/>
    <x v="79"/>
    <n v="6.3"/>
    <n v="13"/>
    <n v="1550"/>
    <n v="0"/>
    <m/>
    <n v="0.62"/>
    <x v="4"/>
    <n v="1"/>
    <x v="2"/>
    <x v="0"/>
    <x v="11"/>
    <n v="5"/>
    <n v="5"/>
    <n v="0"/>
  </r>
  <r>
    <n v="249"/>
    <x v="80"/>
    <n v="6.8"/>
    <n v="13.3"/>
    <n v="1278"/>
    <n v="0.1"/>
    <m/>
    <n v="0.57999999999999996"/>
    <x v="4"/>
    <n v="1"/>
    <x v="2"/>
    <x v="0"/>
    <x v="11"/>
    <n v="4.6999999999999993"/>
    <n v="4.6999999999999993"/>
    <n v="0"/>
  </r>
  <r>
    <n v="249"/>
    <x v="81"/>
    <n v="3.8"/>
    <n v="11.6"/>
    <n v="1243"/>
    <n v="0.5"/>
    <m/>
    <n v="0.76"/>
    <x v="4"/>
    <n v="1"/>
    <x v="2"/>
    <x v="0"/>
    <x v="11"/>
    <n v="6.4"/>
    <n v="6.4"/>
    <n v="0"/>
  </r>
  <r>
    <n v="249"/>
    <x v="82"/>
    <n v="4"/>
    <n v="8.1999999999999993"/>
    <n v="1268"/>
    <n v="0"/>
    <m/>
    <n v="0.86"/>
    <x v="4"/>
    <n v="1"/>
    <x v="2"/>
    <x v="0"/>
    <x v="12"/>
    <n v="9.8000000000000007"/>
    <n v="9.8000000000000007"/>
    <n v="0"/>
  </r>
  <r>
    <n v="249"/>
    <x v="83"/>
    <n v="4.3"/>
    <n v="8.1"/>
    <n v="1065"/>
    <n v="0"/>
    <m/>
    <n v="0.85"/>
    <x v="4"/>
    <n v="1"/>
    <x v="2"/>
    <x v="0"/>
    <x v="12"/>
    <n v="9.9"/>
    <n v="9.9"/>
    <n v="0"/>
  </r>
  <r>
    <n v="249"/>
    <x v="84"/>
    <n v="2.8"/>
    <n v="7.2"/>
    <n v="1035"/>
    <n v="0"/>
    <m/>
    <n v="0.86"/>
    <x v="4"/>
    <n v="1"/>
    <x v="2"/>
    <x v="0"/>
    <x v="12"/>
    <n v="10.8"/>
    <n v="10.8"/>
    <n v="0"/>
  </r>
  <r>
    <n v="249"/>
    <x v="85"/>
    <n v="3.2"/>
    <n v="7.4"/>
    <n v="1776"/>
    <n v="0"/>
    <m/>
    <n v="0.81"/>
    <x v="4"/>
    <n v="1"/>
    <x v="2"/>
    <x v="0"/>
    <x v="12"/>
    <n v="10.6"/>
    <n v="10.6"/>
    <n v="0"/>
  </r>
  <r>
    <n v="249"/>
    <x v="86"/>
    <n v="4.3"/>
    <n v="6.7"/>
    <n v="536"/>
    <n v="0.2"/>
    <m/>
    <n v="0.9"/>
    <x v="4"/>
    <n v="1"/>
    <x v="2"/>
    <x v="0"/>
    <x v="12"/>
    <n v="11.3"/>
    <n v="11.3"/>
    <n v="0"/>
  </r>
  <r>
    <n v="249"/>
    <x v="87"/>
    <n v="4.2"/>
    <n v="6.5"/>
    <n v="1534"/>
    <n v="0"/>
    <m/>
    <n v="0.82"/>
    <x v="4"/>
    <n v="1"/>
    <x v="2"/>
    <x v="0"/>
    <x v="12"/>
    <n v="11.5"/>
    <n v="11.5"/>
    <n v="0"/>
  </r>
  <r>
    <n v="249"/>
    <x v="88"/>
    <n v="9.5"/>
    <n v="9.3000000000000007"/>
    <n v="1478"/>
    <n v="0.4"/>
    <m/>
    <n v="0.78"/>
    <x v="4"/>
    <n v="1"/>
    <x v="2"/>
    <x v="0"/>
    <x v="12"/>
    <n v="8.6999999999999993"/>
    <n v="8.6999999999999993"/>
    <n v="0"/>
  </r>
  <r>
    <n v="249"/>
    <x v="89"/>
    <n v="4.4000000000000004"/>
    <n v="7.1"/>
    <n v="1649"/>
    <n v="0"/>
    <m/>
    <n v="0.79"/>
    <x v="4"/>
    <n v="1"/>
    <x v="2"/>
    <x v="0"/>
    <x v="13"/>
    <n v="10.9"/>
    <n v="10.9"/>
    <n v="0"/>
  </r>
  <r>
    <n v="249"/>
    <x v="90"/>
    <n v="4.9000000000000004"/>
    <n v="8"/>
    <n v="1922"/>
    <n v="0"/>
    <m/>
    <n v="0.75"/>
    <x v="4"/>
    <n v="0.8"/>
    <x v="3"/>
    <x v="0"/>
    <x v="13"/>
    <n v="10"/>
    <n v="8"/>
    <n v="0"/>
  </r>
  <r>
    <n v="249"/>
    <x v="91"/>
    <n v="6.6"/>
    <n v="11.1"/>
    <n v="1870"/>
    <n v="0"/>
    <m/>
    <n v="0.63"/>
    <x v="4"/>
    <n v="0.8"/>
    <x v="3"/>
    <x v="0"/>
    <x v="13"/>
    <n v="6.9"/>
    <n v="5.5200000000000005"/>
    <n v="0"/>
  </r>
  <r>
    <n v="249"/>
    <x v="92"/>
    <n v="6"/>
    <n v="12.5"/>
    <n v="1975"/>
    <n v="0"/>
    <m/>
    <n v="0.6"/>
    <x v="4"/>
    <n v="0.8"/>
    <x v="3"/>
    <x v="0"/>
    <x v="13"/>
    <n v="5.5"/>
    <n v="4.4000000000000004"/>
    <n v="0"/>
  </r>
  <r>
    <n v="249"/>
    <x v="93"/>
    <n v="4.7"/>
    <n v="11.4"/>
    <n v="2005"/>
    <n v="0"/>
    <m/>
    <n v="0.7"/>
    <x v="4"/>
    <n v="0.8"/>
    <x v="3"/>
    <x v="0"/>
    <x v="13"/>
    <n v="6.6"/>
    <n v="5.28"/>
    <n v="0"/>
  </r>
  <r>
    <n v="249"/>
    <x v="94"/>
    <n v="6.9"/>
    <n v="8.9"/>
    <n v="2085"/>
    <n v="0"/>
    <m/>
    <n v="0.67"/>
    <x v="4"/>
    <n v="0.8"/>
    <x v="3"/>
    <x v="0"/>
    <x v="13"/>
    <n v="9.1"/>
    <n v="7.28"/>
    <n v="0"/>
  </r>
  <r>
    <n v="249"/>
    <x v="95"/>
    <n v="6.1"/>
    <n v="7.2"/>
    <n v="2130"/>
    <n v="0"/>
    <m/>
    <n v="0.56000000000000005"/>
    <x v="4"/>
    <n v="0.8"/>
    <x v="3"/>
    <x v="0"/>
    <x v="13"/>
    <n v="10.8"/>
    <n v="8.64"/>
    <n v="0"/>
  </r>
  <r>
    <n v="249"/>
    <x v="96"/>
    <n v="3.5"/>
    <n v="6.3"/>
    <n v="2095"/>
    <n v="0"/>
    <m/>
    <n v="0.7"/>
    <x v="4"/>
    <n v="0.8"/>
    <x v="3"/>
    <x v="0"/>
    <x v="14"/>
    <n v="11.7"/>
    <n v="9.36"/>
    <n v="0"/>
  </r>
  <r>
    <n v="249"/>
    <x v="97"/>
    <n v="3"/>
    <n v="6.1"/>
    <n v="2084"/>
    <n v="0"/>
    <m/>
    <n v="0.79"/>
    <x v="4"/>
    <n v="0.8"/>
    <x v="3"/>
    <x v="0"/>
    <x v="14"/>
    <n v="11.9"/>
    <n v="9.5200000000000014"/>
    <n v="0"/>
  </r>
  <r>
    <n v="249"/>
    <x v="98"/>
    <n v="4.2"/>
    <n v="7.3"/>
    <n v="1137"/>
    <n v="0"/>
    <m/>
    <n v="0.8"/>
    <x v="4"/>
    <n v="0.8"/>
    <x v="3"/>
    <x v="0"/>
    <x v="14"/>
    <n v="10.7"/>
    <n v="8.56"/>
    <n v="0"/>
  </r>
  <r>
    <n v="249"/>
    <x v="99"/>
    <n v="4.5999999999999996"/>
    <n v="8.6"/>
    <n v="1853"/>
    <n v="0"/>
    <m/>
    <n v="0.79"/>
    <x v="4"/>
    <n v="0.8"/>
    <x v="3"/>
    <x v="0"/>
    <x v="14"/>
    <n v="9.4"/>
    <n v="7.5200000000000005"/>
    <n v="0"/>
  </r>
  <r>
    <n v="249"/>
    <x v="100"/>
    <n v="3.2"/>
    <n v="9.1999999999999993"/>
    <n v="2091"/>
    <n v="0"/>
    <m/>
    <n v="0.84"/>
    <x v="4"/>
    <n v="0.8"/>
    <x v="3"/>
    <x v="0"/>
    <x v="14"/>
    <n v="8.8000000000000007"/>
    <n v="7.0400000000000009"/>
    <n v="0"/>
  </r>
  <r>
    <n v="249"/>
    <x v="101"/>
    <n v="4"/>
    <n v="14"/>
    <n v="2160"/>
    <n v="0"/>
    <m/>
    <n v="0.7"/>
    <x v="4"/>
    <n v="0.8"/>
    <x v="3"/>
    <x v="0"/>
    <x v="14"/>
    <n v="4"/>
    <n v="3.2"/>
    <n v="0"/>
  </r>
  <r>
    <n v="249"/>
    <x v="102"/>
    <n v="5.5"/>
    <n v="13"/>
    <n v="1539"/>
    <n v="3.2"/>
    <m/>
    <n v="0.77"/>
    <x v="4"/>
    <n v="0.8"/>
    <x v="3"/>
    <x v="0"/>
    <x v="14"/>
    <n v="5"/>
    <n v="4"/>
    <n v="0"/>
  </r>
  <r>
    <n v="249"/>
    <x v="103"/>
    <n v="4.0999999999999996"/>
    <n v="12.1"/>
    <n v="1811"/>
    <n v="0"/>
    <m/>
    <n v="0.75"/>
    <x v="4"/>
    <n v="0.8"/>
    <x v="3"/>
    <x v="0"/>
    <x v="15"/>
    <n v="5.9"/>
    <n v="4.7200000000000006"/>
    <n v="0"/>
  </r>
  <r>
    <n v="249"/>
    <x v="104"/>
    <n v="4.4000000000000004"/>
    <n v="13.7"/>
    <n v="1639"/>
    <n v="4.0999999999999996"/>
    <m/>
    <n v="0.79"/>
    <x v="4"/>
    <n v="0.8"/>
    <x v="3"/>
    <x v="0"/>
    <x v="15"/>
    <n v="4.3000000000000007"/>
    <n v="3.4400000000000008"/>
    <n v="0"/>
  </r>
  <r>
    <n v="249"/>
    <x v="105"/>
    <n v="3"/>
    <n v="10.3"/>
    <n v="677"/>
    <n v="0.2"/>
    <m/>
    <n v="0.8"/>
    <x v="4"/>
    <n v="0.8"/>
    <x v="3"/>
    <x v="0"/>
    <x v="15"/>
    <n v="7.6999999999999993"/>
    <n v="6.16"/>
    <n v="0"/>
  </r>
  <r>
    <n v="249"/>
    <x v="106"/>
    <n v="2.2999999999999998"/>
    <n v="9.6"/>
    <n v="710"/>
    <n v="-0.1"/>
    <m/>
    <n v="0.82"/>
    <x v="4"/>
    <n v="0.8"/>
    <x v="3"/>
    <x v="0"/>
    <x v="15"/>
    <n v="8.4"/>
    <n v="6.7200000000000006"/>
    <n v="0"/>
  </r>
  <r>
    <n v="249"/>
    <x v="107"/>
    <n v="2.4"/>
    <n v="8.8000000000000007"/>
    <n v="1641"/>
    <n v="0"/>
    <m/>
    <n v="0.83"/>
    <x v="4"/>
    <n v="0.8"/>
    <x v="3"/>
    <x v="0"/>
    <x v="15"/>
    <n v="9.1999999999999993"/>
    <n v="7.3599999999999994"/>
    <n v="0"/>
  </r>
  <r>
    <n v="249"/>
    <x v="108"/>
    <n v="3.5"/>
    <n v="7.2"/>
    <n v="2133"/>
    <n v="0"/>
    <m/>
    <n v="0.82"/>
    <x v="4"/>
    <n v="0.8"/>
    <x v="3"/>
    <x v="0"/>
    <x v="15"/>
    <n v="10.8"/>
    <n v="8.64"/>
    <n v="0"/>
  </r>
  <r>
    <n v="249"/>
    <x v="109"/>
    <n v="2.8"/>
    <n v="8.4"/>
    <n v="1921"/>
    <n v="-0.1"/>
    <m/>
    <n v="0.85"/>
    <x v="4"/>
    <n v="0.8"/>
    <x v="3"/>
    <x v="0"/>
    <x v="15"/>
    <n v="9.6"/>
    <n v="7.68"/>
    <n v="0"/>
  </r>
  <r>
    <n v="249"/>
    <x v="110"/>
    <n v="1.8"/>
    <n v="10.3"/>
    <n v="537"/>
    <n v="4.3"/>
    <m/>
    <n v="0.93"/>
    <x v="4"/>
    <n v="0.8"/>
    <x v="3"/>
    <x v="0"/>
    <x v="16"/>
    <n v="7.6999999999999993"/>
    <n v="6.16"/>
    <n v="0"/>
  </r>
  <r>
    <n v="249"/>
    <x v="111"/>
    <n v="2.4"/>
    <n v="9.6999999999999993"/>
    <n v="1132"/>
    <n v="0"/>
    <m/>
    <n v="0.91"/>
    <x v="4"/>
    <n v="0.8"/>
    <x v="3"/>
    <x v="0"/>
    <x v="16"/>
    <n v="8.3000000000000007"/>
    <n v="6.6400000000000006"/>
    <n v="0"/>
  </r>
  <r>
    <n v="249"/>
    <x v="112"/>
    <n v="3.1"/>
    <n v="10.7"/>
    <n v="1298"/>
    <n v="-0.1"/>
    <m/>
    <n v="0.89"/>
    <x v="4"/>
    <n v="0.8"/>
    <x v="3"/>
    <x v="0"/>
    <x v="16"/>
    <n v="7.3000000000000007"/>
    <n v="5.8400000000000007"/>
    <n v="0"/>
  </r>
  <r>
    <n v="249"/>
    <x v="113"/>
    <n v="5"/>
    <n v="10.6"/>
    <n v="583"/>
    <n v="4"/>
    <m/>
    <n v="0.92"/>
    <x v="4"/>
    <n v="0.8"/>
    <x v="3"/>
    <x v="0"/>
    <x v="16"/>
    <n v="7.4"/>
    <n v="5.9200000000000008"/>
    <n v="0"/>
  </r>
  <r>
    <n v="249"/>
    <x v="114"/>
    <n v="3.4"/>
    <n v="9.4"/>
    <n v="1949"/>
    <n v="-0.1"/>
    <m/>
    <n v="0.83"/>
    <x v="4"/>
    <n v="0.8"/>
    <x v="3"/>
    <x v="0"/>
    <x v="16"/>
    <n v="8.6"/>
    <n v="6.88"/>
    <n v="0"/>
  </r>
  <r>
    <n v="249"/>
    <x v="115"/>
    <n v="2.8"/>
    <n v="10"/>
    <n v="2295"/>
    <n v="0"/>
    <m/>
    <n v="0.86"/>
    <x v="4"/>
    <n v="0.8"/>
    <x v="3"/>
    <x v="0"/>
    <x v="16"/>
    <n v="8"/>
    <n v="6.4"/>
    <n v="0"/>
  </r>
  <r>
    <n v="249"/>
    <x v="116"/>
    <n v="2.2999999999999998"/>
    <n v="11.7"/>
    <n v="2520"/>
    <n v="0"/>
    <m/>
    <n v="0.74"/>
    <x v="4"/>
    <n v="0.8"/>
    <x v="3"/>
    <x v="0"/>
    <x v="16"/>
    <n v="6.3000000000000007"/>
    <n v="5.0400000000000009"/>
    <n v="0"/>
  </r>
  <r>
    <n v="249"/>
    <x v="117"/>
    <n v="1.7"/>
    <n v="12.4"/>
    <n v="2463"/>
    <n v="0"/>
    <m/>
    <n v="0.74"/>
    <x v="4"/>
    <n v="0.8"/>
    <x v="3"/>
    <x v="0"/>
    <x v="17"/>
    <n v="5.6"/>
    <n v="4.4799999999999995"/>
    <n v="0"/>
  </r>
  <r>
    <n v="249"/>
    <x v="118"/>
    <n v="2.5"/>
    <n v="13.1"/>
    <n v="2516"/>
    <n v="0"/>
    <m/>
    <n v="0.81"/>
    <x v="4"/>
    <n v="0.8"/>
    <x v="3"/>
    <x v="0"/>
    <x v="17"/>
    <n v="4.9000000000000004"/>
    <n v="3.9200000000000004"/>
    <n v="0"/>
  </r>
  <r>
    <n v="249"/>
    <x v="119"/>
    <n v="2.6"/>
    <n v="14.9"/>
    <n v="2533"/>
    <n v="0"/>
    <m/>
    <n v="0.77"/>
    <x v="4"/>
    <n v="0.8"/>
    <x v="3"/>
    <x v="0"/>
    <x v="17"/>
    <n v="3.0999999999999996"/>
    <n v="2.48"/>
    <n v="0"/>
  </r>
  <r>
    <n v="249"/>
    <x v="120"/>
    <n v="1.9"/>
    <n v="17.3"/>
    <n v="2451"/>
    <n v="0"/>
    <m/>
    <n v="0.71"/>
    <x v="4"/>
    <n v="0.8"/>
    <x v="4"/>
    <x v="0"/>
    <x v="17"/>
    <n v="0.69999999999999929"/>
    <n v="0.5599999999999995"/>
    <n v="0"/>
  </r>
  <r>
    <n v="249"/>
    <x v="121"/>
    <n v="3"/>
    <n v="14.3"/>
    <n v="1924"/>
    <n v="0.1"/>
    <m/>
    <n v="0.8"/>
    <x v="4"/>
    <n v="0.8"/>
    <x v="4"/>
    <x v="0"/>
    <x v="17"/>
    <n v="3.6999999999999993"/>
    <n v="2.9599999999999995"/>
    <n v="0"/>
  </r>
  <r>
    <n v="249"/>
    <x v="122"/>
    <n v="3.9"/>
    <n v="11.2"/>
    <n v="2057"/>
    <n v="-0.1"/>
    <m/>
    <n v="0.76"/>
    <x v="4"/>
    <n v="0.8"/>
    <x v="4"/>
    <x v="0"/>
    <x v="17"/>
    <n v="6.8000000000000007"/>
    <n v="5.4400000000000013"/>
    <n v="0"/>
  </r>
  <r>
    <n v="249"/>
    <x v="123"/>
    <n v="4.9000000000000004"/>
    <n v="8.6999999999999993"/>
    <n v="1616"/>
    <n v="-0.1"/>
    <m/>
    <n v="0.73"/>
    <x v="4"/>
    <n v="0.8"/>
    <x v="4"/>
    <x v="0"/>
    <x v="17"/>
    <n v="9.3000000000000007"/>
    <n v="7.4400000000000013"/>
    <n v="0"/>
  </r>
  <r>
    <n v="249"/>
    <x v="124"/>
    <n v="5.4"/>
    <n v="8.1999999999999993"/>
    <n v="2364"/>
    <n v="0.1"/>
    <m/>
    <n v="0.71"/>
    <x v="4"/>
    <n v="0.8"/>
    <x v="4"/>
    <x v="0"/>
    <x v="18"/>
    <n v="9.8000000000000007"/>
    <n v="7.8400000000000007"/>
    <n v="0"/>
  </r>
  <r>
    <n v="249"/>
    <x v="125"/>
    <n v="4.2"/>
    <n v="8.8000000000000007"/>
    <n v="1007"/>
    <n v="-0.1"/>
    <m/>
    <n v="0.81"/>
    <x v="4"/>
    <n v="0.8"/>
    <x v="4"/>
    <x v="0"/>
    <x v="18"/>
    <n v="9.1999999999999993"/>
    <n v="7.3599999999999994"/>
    <n v="0"/>
  </r>
  <r>
    <n v="249"/>
    <x v="126"/>
    <n v="4.5"/>
    <n v="9.6999999999999993"/>
    <n v="1990"/>
    <n v="0"/>
    <m/>
    <n v="0.8"/>
    <x v="4"/>
    <n v="0.8"/>
    <x v="4"/>
    <x v="0"/>
    <x v="18"/>
    <n v="8.3000000000000007"/>
    <n v="6.6400000000000006"/>
    <n v="0"/>
  </r>
  <r>
    <n v="249"/>
    <x v="127"/>
    <n v="3.7"/>
    <n v="11.3"/>
    <n v="2379"/>
    <n v="0"/>
    <m/>
    <n v="0.72"/>
    <x v="4"/>
    <n v="0.8"/>
    <x v="4"/>
    <x v="0"/>
    <x v="18"/>
    <n v="6.6999999999999993"/>
    <n v="5.3599999999999994"/>
    <n v="0"/>
  </r>
  <r>
    <n v="249"/>
    <x v="128"/>
    <n v="4"/>
    <n v="12.5"/>
    <n v="2641"/>
    <n v="0"/>
    <m/>
    <n v="0.66"/>
    <x v="4"/>
    <n v="0.8"/>
    <x v="4"/>
    <x v="0"/>
    <x v="18"/>
    <n v="5.5"/>
    <n v="4.4000000000000004"/>
    <n v="0"/>
  </r>
  <r>
    <n v="249"/>
    <x v="129"/>
    <n v="4.5"/>
    <n v="14.3"/>
    <n v="2751"/>
    <n v="0"/>
    <m/>
    <n v="0.61"/>
    <x v="4"/>
    <n v="0.8"/>
    <x v="4"/>
    <x v="0"/>
    <x v="18"/>
    <n v="3.6999999999999993"/>
    <n v="2.9599999999999995"/>
    <n v="0"/>
  </r>
  <r>
    <n v="249"/>
    <x v="130"/>
    <n v="4.5999999999999996"/>
    <n v="16.899999999999999"/>
    <n v="2742"/>
    <n v="0"/>
    <m/>
    <n v="0.6"/>
    <x v="4"/>
    <n v="0.8"/>
    <x v="4"/>
    <x v="0"/>
    <x v="18"/>
    <n v="1.1000000000000014"/>
    <n v="0.88000000000000123"/>
    <n v="0"/>
  </r>
  <r>
    <n v="249"/>
    <x v="131"/>
    <n v="6"/>
    <n v="17.399999999999999"/>
    <n v="2766"/>
    <n v="0"/>
    <m/>
    <n v="0.55000000000000004"/>
    <x v="4"/>
    <n v="0.8"/>
    <x v="4"/>
    <x v="0"/>
    <x v="19"/>
    <n v="0.60000000000000142"/>
    <n v="0.48000000000000115"/>
    <n v="0"/>
  </r>
  <r>
    <n v="249"/>
    <x v="132"/>
    <n v="5"/>
    <n v="15.7"/>
    <n v="2833"/>
    <n v="0"/>
    <m/>
    <n v="0.56000000000000005"/>
    <x v="4"/>
    <n v="0.8"/>
    <x v="4"/>
    <x v="0"/>
    <x v="19"/>
    <n v="2.3000000000000007"/>
    <n v="1.8400000000000007"/>
    <n v="0"/>
  </r>
  <r>
    <n v="249"/>
    <x v="133"/>
    <n v="4.7"/>
    <n v="13.2"/>
    <n v="2744"/>
    <n v="0"/>
    <m/>
    <n v="0.73"/>
    <x v="4"/>
    <n v="0.8"/>
    <x v="4"/>
    <x v="0"/>
    <x v="19"/>
    <n v="4.8000000000000007"/>
    <n v="3.8400000000000007"/>
    <n v="0"/>
  </r>
  <r>
    <n v="249"/>
    <x v="134"/>
    <n v="5.8"/>
    <n v="12.5"/>
    <n v="2803"/>
    <n v="0"/>
    <m/>
    <n v="0.69"/>
    <x v="4"/>
    <n v="0.8"/>
    <x v="4"/>
    <x v="0"/>
    <x v="19"/>
    <n v="5.5"/>
    <n v="4.4000000000000004"/>
    <n v="0"/>
  </r>
  <r>
    <n v="249"/>
    <x v="135"/>
    <n v="4.3"/>
    <n v="10.6"/>
    <n v="1763"/>
    <n v="0"/>
    <m/>
    <n v="0.81"/>
    <x v="4"/>
    <n v="0.8"/>
    <x v="4"/>
    <x v="0"/>
    <x v="19"/>
    <n v="7.4"/>
    <n v="5.9200000000000008"/>
    <n v="0"/>
  </r>
  <r>
    <n v="249"/>
    <x v="136"/>
    <n v="5.0999999999999996"/>
    <n v="12.2"/>
    <n v="2536"/>
    <n v="0"/>
    <m/>
    <n v="0.8"/>
    <x v="4"/>
    <n v="0.8"/>
    <x v="4"/>
    <x v="0"/>
    <x v="19"/>
    <n v="5.8000000000000007"/>
    <n v="4.6400000000000006"/>
    <n v="0"/>
  </r>
  <r>
    <n v="249"/>
    <x v="137"/>
    <n v="3.3"/>
    <n v="13.7"/>
    <n v="2116"/>
    <n v="0"/>
    <m/>
    <n v="0.74"/>
    <x v="4"/>
    <n v="0.8"/>
    <x v="4"/>
    <x v="0"/>
    <x v="19"/>
    <n v="4.3000000000000007"/>
    <n v="3.4400000000000008"/>
    <n v="0"/>
  </r>
  <r>
    <n v="249"/>
    <x v="138"/>
    <n v="3.3"/>
    <n v="13.5"/>
    <n v="2861"/>
    <n v="0"/>
    <m/>
    <n v="0.72"/>
    <x v="4"/>
    <n v="0.8"/>
    <x v="4"/>
    <x v="0"/>
    <x v="20"/>
    <n v="4.5"/>
    <n v="3.6"/>
    <n v="0"/>
  </r>
  <r>
    <n v="249"/>
    <x v="139"/>
    <n v="3.3"/>
    <n v="13.1"/>
    <n v="2886"/>
    <n v="0"/>
    <m/>
    <n v="0.78"/>
    <x v="4"/>
    <n v="0.8"/>
    <x v="4"/>
    <x v="0"/>
    <x v="20"/>
    <n v="4.9000000000000004"/>
    <n v="3.9200000000000004"/>
    <n v="0"/>
  </r>
  <r>
    <n v="249"/>
    <x v="140"/>
    <n v="4.5999999999999996"/>
    <n v="11.4"/>
    <n v="2495"/>
    <n v="0"/>
    <m/>
    <n v="0.79"/>
    <x v="4"/>
    <n v="0.8"/>
    <x v="4"/>
    <x v="0"/>
    <x v="20"/>
    <n v="6.6"/>
    <n v="5.28"/>
    <n v="0"/>
  </r>
  <r>
    <n v="249"/>
    <x v="141"/>
    <n v="6"/>
    <n v="10.6"/>
    <n v="2404"/>
    <n v="1.3"/>
    <m/>
    <n v="0.66"/>
    <x v="4"/>
    <n v="0.8"/>
    <x v="4"/>
    <x v="0"/>
    <x v="20"/>
    <n v="7.4"/>
    <n v="5.9200000000000008"/>
    <n v="0"/>
  </r>
  <r>
    <n v="249"/>
    <x v="142"/>
    <n v="5.7"/>
    <n v="9.5"/>
    <n v="2048"/>
    <n v="3"/>
    <m/>
    <n v="0.76"/>
    <x v="4"/>
    <n v="0.8"/>
    <x v="4"/>
    <x v="0"/>
    <x v="20"/>
    <n v="8.5"/>
    <n v="6.8000000000000007"/>
    <n v="0"/>
  </r>
  <r>
    <n v="249"/>
    <x v="143"/>
    <n v="5.3"/>
    <n v="12.8"/>
    <n v="807"/>
    <n v="4.0999999999999996"/>
    <m/>
    <n v="0.88"/>
    <x v="4"/>
    <n v="0.8"/>
    <x v="4"/>
    <x v="0"/>
    <x v="20"/>
    <n v="5.1999999999999993"/>
    <n v="4.1599999999999993"/>
    <n v="0"/>
  </r>
  <r>
    <n v="249"/>
    <x v="144"/>
    <n v="6.4"/>
    <n v="14.6"/>
    <n v="1381"/>
    <n v="1.1000000000000001"/>
    <m/>
    <n v="0.86"/>
    <x v="4"/>
    <n v="0.8"/>
    <x v="4"/>
    <x v="0"/>
    <x v="20"/>
    <n v="3.4000000000000004"/>
    <n v="2.7200000000000006"/>
    <n v="0"/>
  </r>
  <r>
    <n v="249"/>
    <x v="145"/>
    <n v="6.6"/>
    <n v="14.4"/>
    <n v="2359"/>
    <n v="-0.1"/>
    <m/>
    <n v="0.73"/>
    <x v="4"/>
    <n v="0.8"/>
    <x v="4"/>
    <x v="0"/>
    <x v="21"/>
    <n v="3.5999999999999996"/>
    <n v="2.88"/>
    <n v="0"/>
  </r>
  <r>
    <n v="249"/>
    <x v="146"/>
    <n v="8.3000000000000007"/>
    <n v="14.3"/>
    <n v="1204"/>
    <n v="14.2"/>
    <m/>
    <n v="0.87"/>
    <x v="4"/>
    <n v="0.8"/>
    <x v="4"/>
    <x v="0"/>
    <x v="21"/>
    <n v="3.6999999999999993"/>
    <n v="2.9599999999999995"/>
    <n v="0"/>
  </r>
  <r>
    <n v="249"/>
    <x v="147"/>
    <n v="5"/>
    <n v="13.6"/>
    <n v="1757"/>
    <n v="5.9"/>
    <m/>
    <n v="0.86"/>
    <x v="4"/>
    <n v="0.8"/>
    <x v="4"/>
    <x v="0"/>
    <x v="21"/>
    <n v="4.4000000000000004"/>
    <n v="3.5200000000000005"/>
    <n v="0"/>
  </r>
  <r>
    <n v="249"/>
    <x v="148"/>
    <n v="5.4"/>
    <n v="13.6"/>
    <n v="719"/>
    <n v="2.9"/>
    <m/>
    <n v="0.93"/>
    <x v="4"/>
    <n v="0.8"/>
    <x v="4"/>
    <x v="0"/>
    <x v="21"/>
    <n v="4.4000000000000004"/>
    <n v="3.5200000000000005"/>
    <n v="0"/>
  </r>
  <r>
    <n v="249"/>
    <x v="149"/>
    <n v="4.9000000000000004"/>
    <n v="15.4"/>
    <n v="2092"/>
    <n v="0"/>
    <m/>
    <n v="0.9"/>
    <x v="4"/>
    <n v="0.8"/>
    <x v="4"/>
    <x v="0"/>
    <x v="21"/>
    <n v="2.5999999999999996"/>
    <n v="2.0799999999999996"/>
    <n v="0"/>
  </r>
  <r>
    <n v="249"/>
    <x v="150"/>
    <n v="2.2000000000000002"/>
    <n v="18.5"/>
    <n v="2071"/>
    <n v="0"/>
    <m/>
    <n v="0.81"/>
    <x v="4"/>
    <n v="0.8"/>
    <x v="4"/>
    <x v="0"/>
    <x v="21"/>
    <n v="0"/>
    <n v="0"/>
    <n v="0.5"/>
  </r>
  <r>
    <n v="249"/>
    <x v="151"/>
    <n v="5.0999999999999996"/>
    <n v="15.9"/>
    <n v="2253"/>
    <n v="0"/>
    <m/>
    <n v="0.76"/>
    <x v="4"/>
    <n v="0.8"/>
    <x v="5"/>
    <x v="0"/>
    <x v="21"/>
    <n v="2.0999999999999996"/>
    <n v="1.6799999999999997"/>
    <n v="0"/>
  </r>
  <r>
    <n v="249"/>
    <x v="152"/>
    <n v="4.2"/>
    <n v="14.4"/>
    <n v="2574"/>
    <n v="0"/>
    <m/>
    <n v="0.78"/>
    <x v="4"/>
    <n v="0.8"/>
    <x v="5"/>
    <x v="0"/>
    <x v="22"/>
    <n v="3.5999999999999996"/>
    <n v="2.88"/>
    <n v="0"/>
  </r>
  <r>
    <n v="249"/>
    <x v="153"/>
    <n v="6.3"/>
    <n v="15.8"/>
    <n v="2120"/>
    <n v="0.5"/>
    <m/>
    <n v="0.69"/>
    <x v="4"/>
    <n v="0.8"/>
    <x v="5"/>
    <x v="0"/>
    <x v="22"/>
    <n v="2.1999999999999993"/>
    <n v="1.7599999999999996"/>
    <n v="0"/>
  </r>
  <r>
    <n v="249"/>
    <x v="154"/>
    <n v="5.5"/>
    <n v="14.7"/>
    <n v="2165"/>
    <n v="5.8"/>
    <m/>
    <n v="0.77"/>
    <x v="4"/>
    <n v="0.8"/>
    <x v="5"/>
    <x v="0"/>
    <x v="22"/>
    <n v="3.3000000000000007"/>
    <n v="2.6400000000000006"/>
    <n v="0"/>
  </r>
  <r>
    <n v="249"/>
    <x v="155"/>
    <n v="5.5"/>
    <n v="15"/>
    <n v="1568"/>
    <n v="14.4"/>
    <m/>
    <n v="0.8"/>
    <x v="4"/>
    <n v="0.8"/>
    <x v="5"/>
    <x v="0"/>
    <x v="22"/>
    <n v="3"/>
    <n v="2.4000000000000004"/>
    <n v="0"/>
  </r>
  <r>
    <n v="249"/>
    <x v="156"/>
    <n v="7.4"/>
    <n v="14.8"/>
    <n v="2168"/>
    <n v="0.9"/>
    <m/>
    <n v="0.8"/>
    <x v="4"/>
    <n v="0.8"/>
    <x v="5"/>
    <x v="0"/>
    <x v="22"/>
    <n v="3.1999999999999993"/>
    <n v="2.5599999999999996"/>
    <n v="0"/>
  </r>
  <r>
    <n v="249"/>
    <x v="157"/>
    <n v="4.0999999999999996"/>
    <n v="13.4"/>
    <n v="1225"/>
    <n v="21.4"/>
    <m/>
    <n v="0.88"/>
    <x v="4"/>
    <n v="0.8"/>
    <x v="5"/>
    <x v="0"/>
    <x v="22"/>
    <n v="4.5999999999999996"/>
    <n v="3.6799999999999997"/>
    <n v="0"/>
  </r>
  <r>
    <n v="249"/>
    <x v="158"/>
    <n v="6.4"/>
    <n v="12.3"/>
    <n v="1687"/>
    <n v="18.3"/>
    <m/>
    <n v="0.84"/>
    <x v="4"/>
    <n v="0.8"/>
    <x v="5"/>
    <x v="0"/>
    <x v="22"/>
    <n v="5.6999999999999993"/>
    <n v="4.5599999999999996"/>
    <n v="0"/>
  </r>
  <r>
    <n v="249"/>
    <x v="159"/>
    <n v="4.5"/>
    <n v="14.5"/>
    <n v="2562"/>
    <n v="-0.1"/>
    <m/>
    <n v="0.78"/>
    <x v="4"/>
    <n v="0.8"/>
    <x v="5"/>
    <x v="0"/>
    <x v="23"/>
    <n v="3.5"/>
    <n v="2.8000000000000003"/>
    <n v="0"/>
  </r>
  <r>
    <n v="249"/>
    <x v="160"/>
    <n v="6.5"/>
    <n v="13.8"/>
    <n v="1211"/>
    <n v="3.8"/>
    <m/>
    <n v="0.85"/>
    <x v="4"/>
    <n v="0.8"/>
    <x v="5"/>
    <x v="0"/>
    <x v="23"/>
    <n v="4.1999999999999993"/>
    <n v="3.3599999999999994"/>
    <n v="0"/>
  </r>
  <r>
    <n v="249"/>
    <x v="161"/>
    <n v="2.9"/>
    <n v="14.4"/>
    <n v="2423"/>
    <n v="0"/>
    <m/>
    <n v="0.76"/>
    <x v="4"/>
    <n v="0.8"/>
    <x v="5"/>
    <x v="0"/>
    <x v="23"/>
    <n v="3.5999999999999996"/>
    <n v="2.88"/>
    <n v="0"/>
  </r>
  <r>
    <n v="249"/>
    <x v="162"/>
    <n v="6.3"/>
    <n v="19.100000000000001"/>
    <n v="2922"/>
    <n v="0"/>
    <m/>
    <n v="0.66"/>
    <x v="4"/>
    <n v="0.8"/>
    <x v="5"/>
    <x v="0"/>
    <x v="23"/>
    <n v="0"/>
    <n v="0"/>
    <n v="1.1000000000000014"/>
  </r>
  <r>
    <n v="249"/>
    <x v="163"/>
    <n v="3.5"/>
    <n v="23.6"/>
    <n v="2700"/>
    <n v="0"/>
    <m/>
    <n v="0.64"/>
    <x v="4"/>
    <n v="0.8"/>
    <x v="5"/>
    <x v="0"/>
    <x v="23"/>
    <n v="0"/>
    <n v="0"/>
    <n v="5.6000000000000014"/>
  </r>
  <r>
    <n v="249"/>
    <x v="164"/>
    <n v="4.5"/>
    <n v="21.2"/>
    <n v="1825"/>
    <n v="1.3"/>
    <m/>
    <n v="0.73"/>
    <x v="4"/>
    <n v="0.8"/>
    <x v="5"/>
    <x v="0"/>
    <x v="23"/>
    <n v="0"/>
    <n v="0"/>
    <n v="3.1999999999999993"/>
  </r>
  <r>
    <n v="249"/>
    <x v="165"/>
    <n v="4.2"/>
    <n v="17.100000000000001"/>
    <n v="2788"/>
    <n v="0"/>
    <m/>
    <n v="0.77"/>
    <x v="4"/>
    <n v="0.8"/>
    <x v="5"/>
    <x v="0"/>
    <x v="23"/>
    <n v="0.89999999999999858"/>
    <n v="0.71999999999999886"/>
    <n v="0"/>
  </r>
  <r>
    <n v="249"/>
    <x v="166"/>
    <n v="2.8"/>
    <n v="16.5"/>
    <n v="2693"/>
    <n v="0"/>
    <m/>
    <n v="0.8"/>
    <x v="4"/>
    <n v="0.8"/>
    <x v="5"/>
    <x v="0"/>
    <x v="24"/>
    <n v="1.5"/>
    <n v="1.2000000000000002"/>
    <n v="0"/>
  </r>
  <r>
    <n v="249"/>
    <x v="167"/>
    <n v="3.6"/>
    <n v="17.8"/>
    <n v="2747"/>
    <n v="0"/>
    <m/>
    <n v="0.75"/>
    <x v="4"/>
    <n v="0.8"/>
    <x v="5"/>
    <x v="0"/>
    <x v="24"/>
    <n v="0.19999999999999929"/>
    <n v="0.15999999999999945"/>
    <n v="0"/>
  </r>
  <r>
    <n v="249"/>
    <x v="168"/>
    <n v="3"/>
    <n v="18.3"/>
    <n v="2783"/>
    <n v="0"/>
    <m/>
    <n v="0.76"/>
    <x v="4"/>
    <n v="0.8"/>
    <x v="5"/>
    <x v="0"/>
    <x v="24"/>
    <n v="0"/>
    <n v="0"/>
    <n v="0.30000000000000071"/>
  </r>
  <r>
    <n v="249"/>
    <x v="169"/>
    <n v="2.5"/>
    <n v="17.100000000000001"/>
    <n v="2605"/>
    <n v="0"/>
    <m/>
    <n v="0.74"/>
    <x v="4"/>
    <n v="0.8"/>
    <x v="5"/>
    <x v="0"/>
    <x v="24"/>
    <n v="0.89999999999999858"/>
    <n v="0.71999999999999886"/>
    <n v="0"/>
  </r>
  <r>
    <n v="249"/>
    <x v="170"/>
    <n v="3.6"/>
    <n v="18"/>
    <n v="2921"/>
    <n v="0"/>
    <m/>
    <n v="0.69"/>
    <x v="4"/>
    <n v="0.8"/>
    <x v="5"/>
    <x v="0"/>
    <x v="24"/>
    <n v="0"/>
    <n v="0"/>
    <n v="0"/>
  </r>
  <r>
    <n v="249"/>
    <x v="171"/>
    <n v="3"/>
    <n v="22.2"/>
    <n v="2968"/>
    <n v="0"/>
    <m/>
    <n v="0.62"/>
    <x v="4"/>
    <n v="0.8"/>
    <x v="5"/>
    <x v="0"/>
    <x v="24"/>
    <n v="0"/>
    <n v="0"/>
    <n v="4.1999999999999993"/>
  </r>
  <r>
    <n v="249"/>
    <x v="172"/>
    <n v="5.5"/>
    <n v="21"/>
    <n v="1875"/>
    <n v="-0.1"/>
    <m/>
    <n v="0.68"/>
    <x v="4"/>
    <n v="0.8"/>
    <x v="5"/>
    <x v="0"/>
    <x v="24"/>
    <n v="0"/>
    <n v="0"/>
    <n v="3"/>
  </r>
  <r>
    <n v="249"/>
    <x v="173"/>
    <n v="7.4"/>
    <n v="17.100000000000001"/>
    <n v="2021"/>
    <n v="2.4"/>
    <m/>
    <n v="0.73"/>
    <x v="4"/>
    <n v="0.8"/>
    <x v="5"/>
    <x v="0"/>
    <x v="25"/>
    <n v="0.89999999999999858"/>
    <n v="0.71999999999999886"/>
    <n v="0"/>
  </r>
  <r>
    <n v="249"/>
    <x v="174"/>
    <n v="7"/>
    <n v="17.3"/>
    <n v="1385"/>
    <n v="-0.1"/>
    <m/>
    <n v="0.79"/>
    <x v="4"/>
    <n v="0.8"/>
    <x v="5"/>
    <x v="0"/>
    <x v="25"/>
    <n v="0.69999999999999929"/>
    <n v="0.5599999999999995"/>
    <n v="0"/>
  </r>
  <r>
    <n v="249"/>
    <x v="175"/>
    <n v="4"/>
    <n v="19.100000000000001"/>
    <n v="2018"/>
    <n v="0"/>
    <m/>
    <n v="0.82"/>
    <x v="4"/>
    <n v="0.8"/>
    <x v="5"/>
    <x v="0"/>
    <x v="25"/>
    <n v="0"/>
    <n v="0"/>
    <n v="1.1000000000000014"/>
  </r>
  <r>
    <n v="249"/>
    <x v="176"/>
    <n v="5.6"/>
    <n v="18.399999999999999"/>
    <n v="1146"/>
    <n v="1.1000000000000001"/>
    <m/>
    <n v="0.88"/>
    <x v="4"/>
    <n v="0.8"/>
    <x v="5"/>
    <x v="0"/>
    <x v="25"/>
    <n v="0"/>
    <n v="0"/>
    <n v="0.39999999999999858"/>
  </r>
  <r>
    <n v="249"/>
    <x v="177"/>
    <n v="4.8"/>
    <n v="17.399999999999999"/>
    <n v="1831"/>
    <n v="2.4"/>
    <m/>
    <n v="0.78"/>
    <x v="4"/>
    <n v="0.8"/>
    <x v="5"/>
    <x v="0"/>
    <x v="25"/>
    <n v="0.60000000000000142"/>
    <n v="0.48000000000000115"/>
    <n v="0"/>
  </r>
  <r>
    <n v="249"/>
    <x v="178"/>
    <n v="6"/>
    <n v="20.399999999999999"/>
    <n v="1823"/>
    <n v="0"/>
    <m/>
    <n v="0.82"/>
    <x v="4"/>
    <n v="0.8"/>
    <x v="5"/>
    <x v="0"/>
    <x v="25"/>
    <n v="0"/>
    <n v="0"/>
    <n v="2.3999999999999986"/>
  </r>
  <r>
    <n v="249"/>
    <x v="179"/>
    <n v="3.4"/>
    <n v="19.8"/>
    <n v="2627"/>
    <n v="0"/>
    <m/>
    <n v="0.77"/>
    <x v="4"/>
    <n v="0.8"/>
    <x v="5"/>
    <x v="0"/>
    <x v="25"/>
    <n v="0"/>
    <n v="0"/>
    <n v="1.8000000000000007"/>
  </r>
  <r>
    <n v="249"/>
    <x v="180"/>
    <n v="3.6"/>
    <n v="21"/>
    <n v="3001"/>
    <n v="0"/>
    <m/>
    <n v="0.64"/>
    <x v="4"/>
    <n v="0.8"/>
    <x v="5"/>
    <x v="0"/>
    <x v="26"/>
    <n v="0"/>
    <n v="0"/>
    <n v="3"/>
  </r>
  <r>
    <n v="249"/>
    <x v="181"/>
    <n v="3.5"/>
    <n v="26.2"/>
    <n v="2848"/>
    <n v="0"/>
    <m/>
    <n v="0.59"/>
    <x v="4"/>
    <n v="0.8"/>
    <x v="6"/>
    <x v="0"/>
    <x v="26"/>
    <n v="0"/>
    <n v="0"/>
    <n v="8.1999999999999993"/>
  </r>
  <r>
    <n v="249"/>
    <x v="182"/>
    <n v="4"/>
    <n v="21.2"/>
    <n v="2174"/>
    <n v="2.2000000000000002"/>
    <m/>
    <n v="0.79"/>
    <x v="4"/>
    <n v="0.8"/>
    <x v="6"/>
    <x v="0"/>
    <x v="26"/>
    <n v="0"/>
    <n v="0"/>
    <n v="3.1999999999999993"/>
  </r>
  <r>
    <n v="249"/>
    <x v="183"/>
    <n v="3.9"/>
    <n v="16.7"/>
    <n v="2788"/>
    <n v="-0.1"/>
    <m/>
    <n v="0.71"/>
    <x v="4"/>
    <n v="0.8"/>
    <x v="6"/>
    <x v="0"/>
    <x v="26"/>
    <n v="1.3000000000000007"/>
    <n v="1.0400000000000007"/>
    <n v="0"/>
  </r>
  <r>
    <n v="249"/>
    <x v="184"/>
    <n v="4.8"/>
    <n v="18.100000000000001"/>
    <n v="2805"/>
    <n v="0"/>
    <m/>
    <n v="0.64"/>
    <x v="4"/>
    <n v="0.8"/>
    <x v="6"/>
    <x v="0"/>
    <x v="26"/>
    <n v="0"/>
    <n v="0"/>
    <n v="0.10000000000000142"/>
  </r>
  <r>
    <n v="249"/>
    <x v="185"/>
    <n v="6.6"/>
    <n v="18.399999999999999"/>
    <n v="1132"/>
    <n v="2.2999999999999998"/>
    <m/>
    <n v="0.8"/>
    <x v="4"/>
    <n v="0.8"/>
    <x v="6"/>
    <x v="0"/>
    <x v="26"/>
    <n v="0"/>
    <n v="0"/>
    <n v="0.39999999999999858"/>
  </r>
  <r>
    <n v="249"/>
    <x v="186"/>
    <n v="3.5"/>
    <n v="18.2"/>
    <n v="1172"/>
    <n v="14.9"/>
    <m/>
    <n v="0.86"/>
    <x v="4"/>
    <n v="0.8"/>
    <x v="6"/>
    <x v="0"/>
    <x v="26"/>
    <n v="0"/>
    <n v="0"/>
    <n v="0.19999999999999929"/>
  </r>
  <r>
    <n v="249"/>
    <x v="187"/>
    <n v="5.9"/>
    <n v="15.3"/>
    <n v="1796"/>
    <n v="8.6"/>
    <m/>
    <n v="0.79"/>
    <x v="4"/>
    <n v="0.8"/>
    <x v="6"/>
    <x v="0"/>
    <x v="27"/>
    <n v="2.6999999999999993"/>
    <n v="2.1599999999999997"/>
    <n v="0"/>
  </r>
  <r>
    <n v="249"/>
    <x v="188"/>
    <n v="4.7"/>
    <n v="14.9"/>
    <n v="1677"/>
    <n v="7.8"/>
    <m/>
    <n v="0.84"/>
    <x v="4"/>
    <n v="0.8"/>
    <x v="6"/>
    <x v="0"/>
    <x v="27"/>
    <n v="3.0999999999999996"/>
    <n v="2.48"/>
    <n v="0"/>
  </r>
  <r>
    <n v="249"/>
    <x v="189"/>
    <n v="2.8"/>
    <n v="17.7"/>
    <n v="2706"/>
    <n v="-0.1"/>
    <m/>
    <n v="0.72"/>
    <x v="4"/>
    <n v="0.8"/>
    <x v="6"/>
    <x v="0"/>
    <x v="27"/>
    <n v="0.30000000000000071"/>
    <n v="0.24000000000000057"/>
    <n v="0"/>
  </r>
  <r>
    <n v="249"/>
    <x v="190"/>
    <n v="2.1"/>
    <n v="18"/>
    <n v="2120"/>
    <n v="0"/>
    <m/>
    <n v="0.81"/>
    <x v="4"/>
    <n v="0.8"/>
    <x v="6"/>
    <x v="0"/>
    <x v="27"/>
    <n v="0"/>
    <n v="0"/>
    <n v="0"/>
  </r>
  <r>
    <n v="249"/>
    <x v="191"/>
    <n v="3.3"/>
    <n v="18.8"/>
    <n v="2303"/>
    <n v="0"/>
    <m/>
    <n v="0.79"/>
    <x v="4"/>
    <n v="0.8"/>
    <x v="6"/>
    <x v="0"/>
    <x v="27"/>
    <n v="0"/>
    <n v="0"/>
    <n v="0.80000000000000071"/>
  </r>
  <r>
    <n v="249"/>
    <x v="192"/>
    <n v="4.3"/>
    <n v="20.2"/>
    <n v="2776"/>
    <n v="0"/>
    <m/>
    <n v="0.72"/>
    <x v="4"/>
    <n v="0.8"/>
    <x v="6"/>
    <x v="0"/>
    <x v="27"/>
    <n v="0"/>
    <n v="0"/>
    <n v="2.1999999999999993"/>
  </r>
  <r>
    <n v="249"/>
    <x v="193"/>
    <n v="2.5"/>
    <n v="19.2"/>
    <n v="1430"/>
    <n v="0.2"/>
    <m/>
    <n v="0.79"/>
    <x v="4"/>
    <n v="0.8"/>
    <x v="6"/>
    <x v="0"/>
    <x v="27"/>
    <n v="0"/>
    <n v="0"/>
    <n v="1.1999999999999993"/>
  </r>
  <r>
    <n v="249"/>
    <x v="194"/>
    <n v="3.7"/>
    <n v="19.8"/>
    <n v="1823"/>
    <n v="-0.1"/>
    <m/>
    <n v="0.74"/>
    <x v="4"/>
    <n v="0.8"/>
    <x v="6"/>
    <x v="0"/>
    <x v="28"/>
    <n v="0"/>
    <n v="0"/>
    <n v="1.8000000000000007"/>
  </r>
  <r>
    <n v="249"/>
    <x v="195"/>
    <n v="5.8"/>
    <n v="19.2"/>
    <n v="2555"/>
    <n v="0.2"/>
    <m/>
    <n v="0.62"/>
    <x v="4"/>
    <n v="0.8"/>
    <x v="6"/>
    <x v="0"/>
    <x v="28"/>
    <n v="0"/>
    <n v="0"/>
    <n v="1.1999999999999993"/>
  </r>
  <r>
    <n v="249"/>
    <x v="196"/>
    <n v="4.5999999999999996"/>
    <n v="17.100000000000001"/>
    <n v="1978"/>
    <n v="10"/>
    <m/>
    <n v="0.82"/>
    <x v="4"/>
    <n v="0.8"/>
    <x v="6"/>
    <x v="0"/>
    <x v="28"/>
    <n v="0.89999999999999858"/>
    <n v="0.71999999999999886"/>
    <n v="0"/>
  </r>
  <r>
    <n v="249"/>
    <x v="197"/>
    <n v="3"/>
    <n v="17.3"/>
    <n v="2099"/>
    <n v="0"/>
    <m/>
    <n v="0.79"/>
    <x v="4"/>
    <n v="0.8"/>
    <x v="6"/>
    <x v="0"/>
    <x v="28"/>
    <n v="0.69999999999999929"/>
    <n v="0.5599999999999995"/>
    <n v="0"/>
  </r>
  <r>
    <n v="249"/>
    <x v="198"/>
    <n v="2.6"/>
    <n v="19.3"/>
    <n v="2655"/>
    <n v="0"/>
    <m/>
    <n v="0.77"/>
    <x v="4"/>
    <n v="0.8"/>
    <x v="6"/>
    <x v="0"/>
    <x v="28"/>
    <n v="0"/>
    <n v="0"/>
    <n v="1.3000000000000007"/>
  </r>
  <r>
    <n v="249"/>
    <x v="199"/>
    <n v="4.5999999999999996"/>
    <n v="22.6"/>
    <n v="1964"/>
    <n v="0.4"/>
    <m/>
    <n v="0.73"/>
    <x v="4"/>
    <n v="0.8"/>
    <x v="6"/>
    <x v="0"/>
    <x v="28"/>
    <n v="0"/>
    <n v="0"/>
    <n v="4.6000000000000014"/>
  </r>
  <r>
    <n v="249"/>
    <x v="200"/>
    <n v="2.7"/>
    <n v="19.899999999999999"/>
    <n v="1293"/>
    <n v="5.7"/>
    <m/>
    <n v="0.87"/>
    <x v="4"/>
    <n v="0.8"/>
    <x v="6"/>
    <x v="0"/>
    <x v="28"/>
    <n v="0"/>
    <n v="0"/>
    <n v="1.8999999999999986"/>
  </r>
  <r>
    <n v="249"/>
    <x v="201"/>
    <n v="3.4"/>
    <n v="18.7"/>
    <n v="1563"/>
    <n v="12.5"/>
    <m/>
    <n v="0.81"/>
    <x v="4"/>
    <n v="0.8"/>
    <x v="6"/>
    <x v="0"/>
    <x v="29"/>
    <n v="0"/>
    <n v="0"/>
    <n v="0.69999999999999929"/>
  </r>
  <r>
    <n v="249"/>
    <x v="202"/>
    <n v="4.5"/>
    <n v="18.399999999999999"/>
    <n v="1973"/>
    <n v="0.7"/>
    <m/>
    <n v="0.84"/>
    <x v="4"/>
    <n v="0.8"/>
    <x v="6"/>
    <x v="0"/>
    <x v="29"/>
    <n v="0"/>
    <n v="0"/>
    <n v="0.39999999999999858"/>
  </r>
  <r>
    <n v="249"/>
    <x v="203"/>
    <n v="3.4"/>
    <n v="18.5"/>
    <n v="1736"/>
    <n v="0"/>
    <m/>
    <n v="0.82"/>
    <x v="4"/>
    <n v="0.8"/>
    <x v="6"/>
    <x v="0"/>
    <x v="29"/>
    <n v="0"/>
    <n v="0"/>
    <n v="0.5"/>
  </r>
  <r>
    <n v="249"/>
    <x v="204"/>
    <n v="3.2"/>
    <n v="19.7"/>
    <n v="2387"/>
    <n v="0"/>
    <m/>
    <n v="0.78"/>
    <x v="4"/>
    <n v="0.8"/>
    <x v="6"/>
    <x v="0"/>
    <x v="29"/>
    <n v="0"/>
    <n v="0"/>
    <n v="1.6999999999999993"/>
  </r>
  <r>
    <n v="249"/>
    <x v="205"/>
    <n v="3.2"/>
    <n v="18.899999999999999"/>
    <n v="1518"/>
    <n v="-0.1"/>
    <m/>
    <n v="0.81"/>
    <x v="4"/>
    <n v="0.8"/>
    <x v="6"/>
    <x v="0"/>
    <x v="29"/>
    <n v="0"/>
    <n v="0"/>
    <n v="0.89999999999999858"/>
  </r>
  <r>
    <n v="249"/>
    <x v="206"/>
    <n v="3.6"/>
    <n v="19.3"/>
    <n v="1393"/>
    <n v="1.2"/>
    <m/>
    <n v="0.81"/>
    <x v="4"/>
    <n v="0.8"/>
    <x v="6"/>
    <x v="0"/>
    <x v="29"/>
    <n v="0"/>
    <n v="0"/>
    <n v="1.3000000000000007"/>
  </r>
  <r>
    <n v="249"/>
    <x v="207"/>
    <n v="4"/>
    <n v="18"/>
    <n v="2158"/>
    <n v="0.5"/>
    <m/>
    <n v="0.74"/>
    <x v="4"/>
    <n v="0.8"/>
    <x v="6"/>
    <x v="0"/>
    <x v="29"/>
    <n v="0"/>
    <n v="0"/>
    <n v="0"/>
  </r>
  <r>
    <n v="249"/>
    <x v="208"/>
    <n v="4.8"/>
    <n v="17.8"/>
    <n v="2084"/>
    <n v="1.1000000000000001"/>
    <m/>
    <n v="0.75"/>
    <x v="4"/>
    <n v="0.8"/>
    <x v="6"/>
    <x v="0"/>
    <x v="30"/>
    <n v="0.19999999999999929"/>
    <n v="0.15999999999999945"/>
    <n v="0"/>
  </r>
  <r>
    <n v="249"/>
    <x v="209"/>
    <n v="3.8"/>
    <n v="17.399999999999999"/>
    <n v="2532"/>
    <n v="0"/>
    <m/>
    <n v="0.68"/>
    <x v="4"/>
    <n v="0.8"/>
    <x v="6"/>
    <x v="0"/>
    <x v="30"/>
    <n v="0.60000000000000142"/>
    <n v="0.48000000000000115"/>
    <n v="0"/>
  </r>
  <r>
    <n v="249"/>
    <x v="210"/>
    <n v="5.3"/>
    <n v="17.600000000000001"/>
    <n v="1877"/>
    <n v="0.3"/>
    <m/>
    <n v="0.72"/>
    <x v="4"/>
    <n v="0.8"/>
    <x v="6"/>
    <x v="0"/>
    <x v="30"/>
    <n v="0.39999999999999858"/>
    <n v="0.3199999999999989"/>
    <n v="0"/>
  </r>
  <r>
    <n v="249"/>
    <x v="211"/>
    <n v="4.0999999999999996"/>
    <n v="18"/>
    <n v="1413"/>
    <n v="5.7"/>
    <m/>
    <n v="0.79"/>
    <x v="4"/>
    <n v="0.8"/>
    <x v="6"/>
    <x v="0"/>
    <x v="30"/>
    <n v="0"/>
    <n v="0"/>
    <n v="0"/>
  </r>
  <r>
    <n v="249"/>
    <x v="212"/>
    <n v="4.9000000000000004"/>
    <n v="16.899999999999999"/>
    <n v="1412"/>
    <n v="10.6"/>
    <m/>
    <n v="0.85"/>
    <x v="4"/>
    <n v="0.8"/>
    <x v="7"/>
    <x v="0"/>
    <x v="30"/>
    <n v="1.1000000000000014"/>
    <n v="0.88000000000000123"/>
    <n v="0"/>
  </r>
  <r>
    <n v="249"/>
    <x v="213"/>
    <n v="5.0999999999999996"/>
    <n v="16.5"/>
    <n v="1367"/>
    <n v="17"/>
    <m/>
    <n v="0.81"/>
    <x v="4"/>
    <n v="0.8"/>
    <x v="7"/>
    <x v="0"/>
    <x v="30"/>
    <n v="1.5"/>
    <n v="1.2000000000000002"/>
    <n v="0"/>
  </r>
  <r>
    <n v="249"/>
    <x v="214"/>
    <n v="5.4"/>
    <n v="18"/>
    <n v="1928"/>
    <n v="1.8"/>
    <m/>
    <n v="0.78"/>
    <x v="4"/>
    <n v="0.8"/>
    <x v="7"/>
    <x v="0"/>
    <x v="30"/>
    <n v="0"/>
    <n v="0"/>
    <n v="0"/>
  </r>
  <r>
    <n v="249"/>
    <x v="215"/>
    <n v="5.3"/>
    <n v="18.2"/>
    <n v="1213"/>
    <n v="3.5"/>
    <m/>
    <n v="0.86"/>
    <x v="4"/>
    <n v="0.8"/>
    <x v="7"/>
    <x v="0"/>
    <x v="31"/>
    <n v="0"/>
    <n v="0"/>
    <n v="0.19999999999999929"/>
  </r>
  <r>
    <n v="249"/>
    <x v="216"/>
    <n v="5.9"/>
    <n v="16.3"/>
    <n v="1996"/>
    <n v="6.8"/>
    <m/>
    <n v="0.72"/>
    <x v="4"/>
    <n v="0.8"/>
    <x v="7"/>
    <x v="0"/>
    <x v="31"/>
    <n v="1.6999999999999993"/>
    <n v="1.3599999999999994"/>
    <n v="0"/>
  </r>
  <r>
    <n v="249"/>
    <x v="217"/>
    <n v="3.7"/>
    <n v="15.9"/>
    <n v="1983"/>
    <n v="0"/>
    <m/>
    <n v="0.75"/>
    <x v="4"/>
    <n v="0.8"/>
    <x v="7"/>
    <x v="0"/>
    <x v="31"/>
    <n v="2.0999999999999996"/>
    <n v="1.6799999999999997"/>
    <n v="0"/>
  </r>
  <r>
    <n v="249"/>
    <x v="218"/>
    <n v="4.4000000000000004"/>
    <n v="18.2"/>
    <n v="1842"/>
    <n v="0"/>
    <m/>
    <n v="0.72"/>
    <x v="4"/>
    <n v="0.8"/>
    <x v="7"/>
    <x v="0"/>
    <x v="31"/>
    <n v="0"/>
    <n v="0"/>
    <n v="0.19999999999999929"/>
  </r>
  <r>
    <n v="249"/>
    <x v="219"/>
    <n v="2.5"/>
    <n v="19"/>
    <n v="1923"/>
    <n v="0"/>
    <m/>
    <n v="0.74"/>
    <x v="4"/>
    <n v="0.8"/>
    <x v="7"/>
    <x v="0"/>
    <x v="31"/>
    <n v="0"/>
    <n v="0"/>
    <n v="1"/>
  </r>
  <r>
    <n v="249"/>
    <x v="220"/>
    <n v="3.5"/>
    <n v="17.100000000000001"/>
    <n v="2188"/>
    <n v="0"/>
    <m/>
    <n v="0.78"/>
    <x v="4"/>
    <n v="0.8"/>
    <x v="7"/>
    <x v="0"/>
    <x v="31"/>
    <n v="0.89999999999999858"/>
    <n v="0.71999999999999886"/>
    <n v="0"/>
  </r>
  <r>
    <n v="249"/>
    <x v="221"/>
    <n v="2.5"/>
    <n v="17.399999999999999"/>
    <n v="2491"/>
    <n v="0"/>
    <m/>
    <n v="0.74"/>
    <x v="4"/>
    <n v="0.8"/>
    <x v="7"/>
    <x v="0"/>
    <x v="31"/>
    <n v="0.60000000000000142"/>
    <n v="0.48000000000000115"/>
    <n v="0"/>
  </r>
  <r>
    <n v="249"/>
    <x v="222"/>
    <n v="2.2000000000000002"/>
    <n v="18.600000000000001"/>
    <n v="2393"/>
    <n v="0"/>
    <m/>
    <n v="0.73"/>
    <x v="4"/>
    <n v="0.8"/>
    <x v="7"/>
    <x v="0"/>
    <x v="32"/>
    <n v="0"/>
    <n v="0"/>
    <n v="0.60000000000000142"/>
  </r>
  <r>
    <n v="249"/>
    <x v="223"/>
    <n v="3.3"/>
    <n v="21.3"/>
    <n v="1850"/>
    <n v="-0.1"/>
    <m/>
    <n v="0.73"/>
    <x v="4"/>
    <n v="0.8"/>
    <x v="7"/>
    <x v="0"/>
    <x v="32"/>
    <n v="0"/>
    <n v="0"/>
    <n v="3.3000000000000007"/>
  </r>
  <r>
    <n v="249"/>
    <x v="224"/>
    <n v="1.8"/>
    <n v="22.4"/>
    <n v="2000"/>
    <n v="0"/>
    <m/>
    <n v="0.78"/>
    <x v="4"/>
    <n v="0.8"/>
    <x v="7"/>
    <x v="0"/>
    <x v="32"/>
    <n v="0"/>
    <n v="0"/>
    <n v="4.3999999999999986"/>
  </r>
  <r>
    <n v="249"/>
    <x v="225"/>
    <n v="3.7"/>
    <n v="21.9"/>
    <n v="2067"/>
    <n v="0.1"/>
    <m/>
    <n v="0.77"/>
    <x v="4"/>
    <n v="0.8"/>
    <x v="7"/>
    <x v="0"/>
    <x v="32"/>
    <n v="0"/>
    <n v="0"/>
    <n v="3.8999999999999986"/>
  </r>
  <r>
    <n v="249"/>
    <x v="226"/>
    <n v="3.5"/>
    <n v="20.5"/>
    <n v="2210"/>
    <n v="0"/>
    <m/>
    <n v="0.8"/>
    <x v="4"/>
    <n v="0.8"/>
    <x v="7"/>
    <x v="0"/>
    <x v="32"/>
    <n v="0"/>
    <n v="0"/>
    <n v="2.5"/>
  </r>
  <r>
    <n v="249"/>
    <x v="227"/>
    <n v="4.4000000000000004"/>
    <n v="17.100000000000001"/>
    <n v="1411"/>
    <n v="-0.1"/>
    <m/>
    <n v="0.75"/>
    <x v="4"/>
    <n v="0.8"/>
    <x v="7"/>
    <x v="0"/>
    <x v="32"/>
    <n v="0.89999999999999858"/>
    <n v="0.71999999999999886"/>
    <n v="0"/>
  </r>
  <r>
    <n v="249"/>
    <x v="228"/>
    <n v="3.3"/>
    <n v="16.3"/>
    <n v="1057"/>
    <n v="-0.1"/>
    <m/>
    <n v="0.84"/>
    <x v="4"/>
    <n v="0.8"/>
    <x v="7"/>
    <x v="0"/>
    <x v="32"/>
    <n v="1.6999999999999993"/>
    <n v="1.3599999999999994"/>
    <n v="0"/>
  </r>
  <r>
    <n v="249"/>
    <x v="229"/>
    <n v="3.3"/>
    <n v="18.8"/>
    <n v="1894"/>
    <n v="-0.1"/>
    <m/>
    <n v="0.76"/>
    <x v="4"/>
    <n v="0.8"/>
    <x v="7"/>
    <x v="0"/>
    <x v="33"/>
    <n v="0"/>
    <n v="0"/>
    <n v="0.80000000000000071"/>
  </r>
  <r>
    <n v="249"/>
    <x v="230"/>
    <n v="4.3"/>
    <n v="17.899999999999999"/>
    <n v="2289"/>
    <n v="0"/>
    <m/>
    <n v="0.8"/>
    <x v="4"/>
    <n v="0.8"/>
    <x v="7"/>
    <x v="0"/>
    <x v="33"/>
    <n v="0.10000000000000142"/>
    <n v="8.000000000000114E-2"/>
    <n v="0"/>
  </r>
  <r>
    <n v="249"/>
    <x v="231"/>
    <n v="4.2"/>
    <n v="17.7"/>
    <n v="1743"/>
    <n v="0"/>
    <m/>
    <n v="0.69"/>
    <x v="4"/>
    <n v="0.8"/>
    <x v="7"/>
    <x v="0"/>
    <x v="33"/>
    <n v="0.30000000000000071"/>
    <n v="0.24000000000000057"/>
    <n v="0"/>
  </r>
  <r>
    <n v="249"/>
    <x v="232"/>
    <n v="4.9000000000000004"/>
    <n v="15.9"/>
    <n v="1523"/>
    <n v="-0.1"/>
    <m/>
    <n v="0.71"/>
    <x v="4"/>
    <n v="0.8"/>
    <x v="7"/>
    <x v="0"/>
    <x v="33"/>
    <n v="2.0999999999999996"/>
    <n v="1.6799999999999997"/>
    <n v="0"/>
  </r>
  <r>
    <n v="249"/>
    <x v="233"/>
    <n v="3.1"/>
    <n v="15.2"/>
    <n v="1023"/>
    <n v="1.2"/>
    <m/>
    <n v="0.75"/>
    <x v="4"/>
    <n v="0.8"/>
    <x v="7"/>
    <x v="0"/>
    <x v="33"/>
    <n v="2.8000000000000007"/>
    <n v="2.2400000000000007"/>
    <n v="0"/>
  </r>
  <r>
    <n v="249"/>
    <x v="234"/>
    <n v="3.3"/>
    <n v="13.9"/>
    <n v="1488"/>
    <n v="-0.1"/>
    <m/>
    <n v="0.74"/>
    <x v="4"/>
    <n v="0.8"/>
    <x v="7"/>
    <x v="0"/>
    <x v="33"/>
    <n v="4.0999999999999996"/>
    <n v="3.28"/>
    <n v="0"/>
  </r>
  <r>
    <n v="249"/>
    <x v="235"/>
    <n v="2.6"/>
    <n v="14.3"/>
    <n v="1718"/>
    <n v="0"/>
    <m/>
    <n v="0.75"/>
    <x v="4"/>
    <n v="0.8"/>
    <x v="7"/>
    <x v="0"/>
    <x v="33"/>
    <n v="3.6999999999999993"/>
    <n v="2.9599999999999995"/>
    <n v="0"/>
  </r>
  <r>
    <n v="249"/>
    <x v="236"/>
    <n v="2.5"/>
    <n v="16.399999999999999"/>
    <n v="1887"/>
    <n v="0"/>
    <m/>
    <n v="0.75"/>
    <x v="4"/>
    <n v="0.8"/>
    <x v="7"/>
    <x v="0"/>
    <x v="34"/>
    <n v="1.6000000000000014"/>
    <n v="1.2800000000000011"/>
    <n v="0"/>
  </r>
  <r>
    <n v="249"/>
    <x v="237"/>
    <n v="4.0999999999999996"/>
    <n v="19.399999999999999"/>
    <n v="1521"/>
    <n v="0"/>
    <m/>
    <n v="0.69"/>
    <x v="4"/>
    <n v="0.8"/>
    <x v="7"/>
    <x v="0"/>
    <x v="34"/>
    <n v="0"/>
    <n v="0"/>
    <n v="1.3999999999999986"/>
  </r>
  <r>
    <n v="249"/>
    <x v="238"/>
    <n v="3"/>
    <n v="18.7"/>
    <n v="1527"/>
    <n v="1.1000000000000001"/>
    <m/>
    <n v="0.79"/>
    <x v="4"/>
    <n v="0.8"/>
    <x v="7"/>
    <x v="0"/>
    <x v="34"/>
    <n v="0"/>
    <n v="0"/>
    <n v="0.69999999999999929"/>
  </r>
  <r>
    <n v="249"/>
    <x v="239"/>
    <n v="2.9"/>
    <n v="17.100000000000001"/>
    <n v="1003"/>
    <n v="5.4"/>
    <m/>
    <n v="0.84"/>
    <x v="4"/>
    <n v="0.8"/>
    <x v="7"/>
    <x v="0"/>
    <x v="34"/>
    <n v="0.89999999999999858"/>
    <n v="0.71999999999999886"/>
    <n v="0"/>
  </r>
  <r>
    <n v="249"/>
    <x v="240"/>
    <n v="4.9000000000000004"/>
    <n v="17"/>
    <n v="1432"/>
    <n v="2.4"/>
    <m/>
    <n v="0.76"/>
    <x v="4"/>
    <n v="0.8"/>
    <x v="7"/>
    <x v="0"/>
    <x v="34"/>
    <n v="1"/>
    <n v="0.8"/>
    <n v="0"/>
  </r>
  <r>
    <n v="249"/>
    <x v="241"/>
    <n v="4.5"/>
    <n v="17.899999999999999"/>
    <n v="1522"/>
    <n v="2"/>
    <m/>
    <n v="0.77"/>
    <x v="4"/>
    <n v="0.8"/>
    <x v="7"/>
    <x v="0"/>
    <x v="34"/>
    <n v="0.10000000000000142"/>
    <n v="8.000000000000114E-2"/>
    <n v="0"/>
  </r>
  <r>
    <n v="249"/>
    <x v="242"/>
    <n v="3.8"/>
    <n v="18.5"/>
    <n v="1064"/>
    <n v="0.3"/>
    <m/>
    <n v="0.81"/>
    <x v="4"/>
    <n v="0.8"/>
    <x v="7"/>
    <x v="0"/>
    <x v="34"/>
    <n v="0"/>
    <n v="0"/>
    <n v="0.5"/>
  </r>
  <r>
    <n v="249"/>
    <x v="243"/>
    <n v="3.5"/>
    <n v="18.2"/>
    <n v="1511"/>
    <n v="0.7"/>
    <m/>
    <n v="0.77"/>
    <x v="4"/>
    <n v="0.8"/>
    <x v="8"/>
    <x v="0"/>
    <x v="35"/>
    <n v="0"/>
    <n v="0"/>
    <n v="0.19999999999999929"/>
  </r>
  <r>
    <n v="249"/>
    <x v="244"/>
    <n v="4.7"/>
    <n v="17.399999999999999"/>
    <n v="1614"/>
    <n v="0.2"/>
    <m/>
    <n v="0.73"/>
    <x v="4"/>
    <n v="0.8"/>
    <x v="8"/>
    <x v="0"/>
    <x v="35"/>
    <n v="0.60000000000000142"/>
    <n v="0.48000000000000115"/>
    <n v="0"/>
  </r>
  <r>
    <n v="249"/>
    <x v="245"/>
    <n v="7.5"/>
    <n v="18.5"/>
    <n v="753"/>
    <n v="13.5"/>
    <m/>
    <n v="0.82"/>
    <x v="4"/>
    <n v="0.8"/>
    <x v="8"/>
    <x v="0"/>
    <x v="35"/>
    <n v="0"/>
    <n v="0"/>
    <n v="0.5"/>
  </r>
  <r>
    <n v="249"/>
    <x v="246"/>
    <n v="5.3"/>
    <n v="17.8"/>
    <n v="1330"/>
    <n v="5.6"/>
    <m/>
    <n v="0.78"/>
    <x v="4"/>
    <n v="0.8"/>
    <x v="8"/>
    <x v="0"/>
    <x v="35"/>
    <n v="0.19999999999999929"/>
    <n v="0.15999999999999945"/>
    <n v="0"/>
  </r>
  <r>
    <n v="249"/>
    <x v="247"/>
    <n v="3.6"/>
    <n v="15.7"/>
    <n v="1744"/>
    <n v="0"/>
    <m/>
    <n v="0.8"/>
    <x v="4"/>
    <n v="0.8"/>
    <x v="8"/>
    <x v="0"/>
    <x v="35"/>
    <n v="2.3000000000000007"/>
    <n v="1.8400000000000007"/>
    <n v="0"/>
  </r>
  <r>
    <n v="249"/>
    <x v="248"/>
    <n v="3.6"/>
    <n v="16.600000000000001"/>
    <n v="1712"/>
    <n v="0"/>
    <m/>
    <n v="0.77"/>
    <x v="4"/>
    <n v="0.8"/>
    <x v="8"/>
    <x v="0"/>
    <x v="35"/>
    <n v="1.3999999999999986"/>
    <n v="1.119999999999999"/>
    <n v="0"/>
  </r>
  <r>
    <n v="249"/>
    <x v="249"/>
    <n v="6.2"/>
    <n v="20.100000000000001"/>
    <n v="1940"/>
    <n v="0"/>
    <m/>
    <n v="0.66"/>
    <x v="4"/>
    <n v="0.8"/>
    <x v="8"/>
    <x v="0"/>
    <x v="35"/>
    <n v="0"/>
    <n v="0"/>
    <n v="2.1000000000000014"/>
  </r>
  <r>
    <n v="249"/>
    <x v="250"/>
    <n v="3"/>
    <n v="17.600000000000001"/>
    <n v="1330"/>
    <n v="4"/>
    <m/>
    <n v="0.83"/>
    <x v="4"/>
    <n v="0.8"/>
    <x v="8"/>
    <x v="0"/>
    <x v="36"/>
    <n v="0.39999999999999858"/>
    <n v="0.3199999999999989"/>
    <n v="0"/>
  </r>
  <r>
    <n v="249"/>
    <x v="251"/>
    <n v="1.5"/>
    <n v="12.4"/>
    <n v="327"/>
    <n v="5.8"/>
    <m/>
    <n v="0.92"/>
    <x v="4"/>
    <n v="0.8"/>
    <x v="8"/>
    <x v="0"/>
    <x v="36"/>
    <n v="5.6"/>
    <n v="4.4799999999999995"/>
    <n v="0"/>
  </r>
  <r>
    <n v="249"/>
    <x v="252"/>
    <n v="4.3"/>
    <n v="14.9"/>
    <n v="1298"/>
    <n v="-0.1"/>
    <m/>
    <n v="0.8"/>
    <x v="4"/>
    <n v="0.8"/>
    <x v="8"/>
    <x v="0"/>
    <x v="36"/>
    <n v="3.0999999999999996"/>
    <n v="2.48"/>
    <n v="0"/>
  </r>
  <r>
    <n v="249"/>
    <x v="253"/>
    <n v="6"/>
    <n v="15.6"/>
    <n v="1299"/>
    <n v="4.0999999999999996"/>
    <m/>
    <n v="0.79"/>
    <x v="4"/>
    <n v="0.8"/>
    <x v="8"/>
    <x v="0"/>
    <x v="36"/>
    <n v="2.4000000000000004"/>
    <n v="1.9200000000000004"/>
    <n v="0"/>
  </r>
  <r>
    <n v="249"/>
    <x v="254"/>
    <n v="5.5"/>
    <n v="14"/>
    <n v="1085"/>
    <n v="15.6"/>
    <m/>
    <n v="0.8"/>
    <x v="4"/>
    <n v="0.8"/>
    <x v="8"/>
    <x v="0"/>
    <x v="36"/>
    <n v="4"/>
    <n v="3.2"/>
    <n v="0"/>
  </r>
  <r>
    <n v="249"/>
    <x v="255"/>
    <n v="5.4"/>
    <n v="13.8"/>
    <n v="1123"/>
    <n v="3.8"/>
    <m/>
    <n v="0.82"/>
    <x v="4"/>
    <n v="0.8"/>
    <x v="8"/>
    <x v="0"/>
    <x v="36"/>
    <n v="4.1999999999999993"/>
    <n v="3.3599999999999994"/>
    <n v="0"/>
  </r>
  <r>
    <n v="249"/>
    <x v="256"/>
    <n v="4.8"/>
    <n v="15"/>
    <n v="1473"/>
    <n v="8.5"/>
    <m/>
    <n v="0.8"/>
    <x v="4"/>
    <n v="0.8"/>
    <x v="8"/>
    <x v="0"/>
    <x v="36"/>
    <n v="3"/>
    <n v="2.4000000000000004"/>
    <n v="0"/>
  </r>
  <r>
    <n v="249"/>
    <x v="257"/>
    <n v="11.5"/>
    <n v="16.899999999999999"/>
    <n v="1165"/>
    <n v="2.8"/>
    <m/>
    <n v="0.74"/>
    <x v="4"/>
    <n v="0.8"/>
    <x v="8"/>
    <x v="0"/>
    <x v="37"/>
    <n v="1.1000000000000014"/>
    <n v="0.88000000000000123"/>
    <n v="0"/>
  </r>
  <r>
    <n v="249"/>
    <x v="258"/>
    <n v="8.4"/>
    <n v="14.5"/>
    <n v="804"/>
    <n v="17"/>
    <m/>
    <n v="0.81"/>
    <x v="4"/>
    <n v="0.8"/>
    <x v="8"/>
    <x v="0"/>
    <x v="37"/>
    <n v="3.5"/>
    <n v="2.8000000000000003"/>
    <n v="0"/>
  </r>
  <r>
    <n v="249"/>
    <x v="259"/>
    <n v="5.5"/>
    <n v="14.8"/>
    <n v="449"/>
    <n v="11.5"/>
    <m/>
    <n v="0.89"/>
    <x v="4"/>
    <n v="0.8"/>
    <x v="8"/>
    <x v="0"/>
    <x v="37"/>
    <n v="3.1999999999999993"/>
    <n v="2.5599999999999996"/>
    <n v="0"/>
  </r>
  <r>
    <n v="249"/>
    <x v="260"/>
    <n v="7.2"/>
    <n v="18.100000000000001"/>
    <n v="498"/>
    <n v="4.7"/>
    <m/>
    <n v="0.9"/>
    <x v="4"/>
    <n v="0.8"/>
    <x v="8"/>
    <x v="0"/>
    <x v="37"/>
    <n v="0"/>
    <n v="0"/>
    <n v="0.10000000000000142"/>
  </r>
  <r>
    <n v="249"/>
    <x v="261"/>
    <n v="4.2"/>
    <n v="19"/>
    <n v="1577"/>
    <n v="0"/>
    <m/>
    <n v="0.81"/>
    <x v="4"/>
    <n v="0.8"/>
    <x v="8"/>
    <x v="0"/>
    <x v="37"/>
    <n v="0"/>
    <n v="0"/>
    <n v="1"/>
  </r>
  <r>
    <n v="249"/>
    <x v="262"/>
    <n v="4.5"/>
    <n v="18.8"/>
    <n v="644"/>
    <n v="2.7"/>
    <m/>
    <n v="0.82"/>
    <x v="4"/>
    <n v="0.8"/>
    <x v="8"/>
    <x v="0"/>
    <x v="37"/>
    <n v="0"/>
    <n v="0"/>
    <n v="0.80000000000000071"/>
  </r>
  <r>
    <n v="249"/>
    <x v="263"/>
    <n v="6"/>
    <n v="13.1"/>
    <n v="931"/>
    <n v="0.9"/>
    <m/>
    <n v="0.79"/>
    <x v="4"/>
    <n v="0.8"/>
    <x v="8"/>
    <x v="0"/>
    <x v="37"/>
    <n v="4.9000000000000004"/>
    <n v="3.9200000000000004"/>
    <n v="0"/>
  </r>
  <r>
    <n v="249"/>
    <x v="264"/>
    <n v="3.8"/>
    <n v="10.6"/>
    <n v="1346"/>
    <n v="-0.1"/>
    <m/>
    <n v="0.79"/>
    <x v="4"/>
    <n v="0.8"/>
    <x v="8"/>
    <x v="0"/>
    <x v="38"/>
    <n v="7.4"/>
    <n v="5.9200000000000008"/>
    <n v="0"/>
  </r>
  <r>
    <n v="249"/>
    <x v="265"/>
    <n v="3.5"/>
    <n v="11.4"/>
    <n v="1452"/>
    <n v="0.1"/>
    <m/>
    <n v="0.83"/>
    <x v="4"/>
    <n v="0.8"/>
    <x v="8"/>
    <x v="0"/>
    <x v="38"/>
    <n v="6.6"/>
    <n v="5.28"/>
    <n v="0"/>
  </r>
  <r>
    <n v="249"/>
    <x v="266"/>
    <n v="5.5"/>
    <n v="11.1"/>
    <n v="1456"/>
    <n v="0"/>
    <m/>
    <n v="0.76"/>
    <x v="4"/>
    <n v="0.8"/>
    <x v="8"/>
    <x v="0"/>
    <x v="38"/>
    <n v="6.9"/>
    <n v="5.5200000000000005"/>
    <n v="0"/>
  </r>
  <r>
    <n v="249"/>
    <x v="267"/>
    <n v="6.5"/>
    <n v="12"/>
    <n v="1229"/>
    <n v="0"/>
    <m/>
    <n v="0.69"/>
    <x v="4"/>
    <n v="0.8"/>
    <x v="8"/>
    <x v="0"/>
    <x v="38"/>
    <n v="6"/>
    <n v="4.8000000000000007"/>
    <n v="0"/>
  </r>
  <r>
    <n v="249"/>
    <x v="268"/>
    <n v="4"/>
    <n v="11.8"/>
    <n v="1027"/>
    <n v="-0.1"/>
    <m/>
    <n v="0.77"/>
    <x v="4"/>
    <n v="0.8"/>
    <x v="8"/>
    <x v="0"/>
    <x v="38"/>
    <n v="6.1999999999999993"/>
    <n v="4.96"/>
    <n v="0"/>
  </r>
  <r>
    <n v="249"/>
    <x v="269"/>
    <n v="2.6"/>
    <n v="12.1"/>
    <n v="745"/>
    <n v="0.1"/>
    <m/>
    <n v="0.89"/>
    <x v="4"/>
    <n v="0.8"/>
    <x v="8"/>
    <x v="0"/>
    <x v="38"/>
    <n v="5.9"/>
    <n v="4.7200000000000006"/>
    <n v="0"/>
  </r>
  <r>
    <n v="249"/>
    <x v="270"/>
    <n v="2"/>
    <n v="12.5"/>
    <n v="1358"/>
    <n v="0"/>
    <m/>
    <n v="0.86"/>
    <x v="4"/>
    <n v="0.8"/>
    <x v="8"/>
    <x v="0"/>
    <x v="38"/>
    <n v="5.5"/>
    <n v="4.4000000000000004"/>
    <n v="0"/>
  </r>
  <r>
    <n v="249"/>
    <x v="271"/>
    <n v="2"/>
    <n v="11.4"/>
    <n v="991"/>
    <n v="0"/>
    <m/>
    <n v="0.87"/>
    <x v="4"/>
    <n v="0.8"/>
    <x v="8"/>
    <x v="0"/>
    <x v="39"/>
    <n v="6.6"/>
    <n v="5.28"/>
    <n v="0"/>
  </r>
  <r>
    <n v="249"/>
    <x v="272"/>
    <n v="1.6"/>
    <n v="12.1"/>
    <n v="1253"/>
    <n v="0"/>
    <m/>
    <n v="0.88"/>
    <x v="4"/>
    <n v="0.8"/>
    <x v="8"/>
    <x v="0"/>
    <x v="39"/>
    <n v="5.9"/>
    <n v="4.7200000000000006"/>
    <n v="0"/>
  </r>
  <r>
    <n v="249"/>
    <x v="273"/>
    <n v="2.9"/>
    <n v="11.5"/>
    <n v="1333"/>
    <n v="0"/>
    <m/>
    <n v="0.77"/>
    <x v="4"/>
    <n v="1"/>
    <x v="9"/>
    <x v="0"/>
    <x v="39"/>
    <n v="6.5"/>
    <n v="6.5"/>
    <n v="0"/>
  </r>
  <r>
    <n v="249"/>
    <x v="274"/>
    <n v="4.3"/>
    <n v="12.7"/>
    <n v="749"/>
    <n v="-0.1"/>
    <m/>
    <n v="0.74"/>
    <x v="4"/>
    <n v="1"/>
    <x v="9"/>
    <x v="0"/>
    <x v="39"/>
    <n v="5.3000000000000007"/>
    <n v="5.3000000000000007"/>
    <n v="0"/>
  </r>
  <r>
    <n v="249"/>
    <x v="275"/>
    <n v="7.3"/>
    <n v="11.6"/>
    <n v="362"/>
    <n v="12.5"/>
    <m/>
    <n v="0.81"/>
    <x v="4"/>
    <n v="1"/>
    <x v="9"/>
    <x v="0"/>
    <x v="39"/>
    <n v="6.4"/>
    <n v="6.4"/>
    <n v="0"/>
  </r>
  <r>
    <n v="249"/>
    <x v="276"/>
    <n v="11.4"/>
    <n v="13.5"/>
    <n v="787"/>
    <n v="26.7"/>
    <m/>
    <n v="0.77"/>
    <x v="4"/>
    <n v="1"/>
    <x v="9"/>
    <x v="0"/>
    <x v="39"/>
    <n v="4.5"/>
    <n v="4.5"/>
    <n v="0"/>
  </r>
  <r>
    <n v="249"/>
    <x v="277"/>
    <n v="7.9"/>
    <n v="12.2"/>
    <n v="455"/>
    <n v="4.2"/>
    <m/>
    <n v="0.74"/>
    <x v="4"/>
    <n v="1"/>
    <x v="9"/>
    <x v="0"/>
    <x v="39"/>
    <n v="5.8000000000000007"/>
    <n v="5.8000000000000007"/>
    <n v="0"/>
  </r>
  <r>
    <n v="249"/>
    <x v="278"/>
    <n v="3.9"/>
    <n v="13.7"/>
    <n v="294"/>
    <n v="1.6"/>
    <m/>
    <n v="0.9"/>
    <x v="4"/>
    <n v="1"/>
    <x v="9"/>
    <x v="0"/>
    <x v="40"/>
    <n v="4.3000000000000007"/>
    <n v="4.3000000000000007"/>
    <n v="0"/>
  </r>
  <r>
    <n v="249"/>
    <x v="279"/>
    <n v="4.4000000000000004"/>
    <n v="14.8"/>
    <n v="540"/>
    <n v="0"/>
    <m/>
    <n v="0.9"/>
    <x v="4"/>
    <n v="1"/>
    <x v="9"/>
    <x v="0"/>
    <x v="40"/>
    <n v="3.1999999999999993"/>
    <n v="3.1999999999999993"/>
    <n v="0"/>
  </r>
  <r>
    <n v="249"/>
    <x v="280"/>
    <n v="2.8"/>
    <n v="13.5"/>
    <n v="306"/>
    <n v="0.3"/>
    <m/>
    <n v="0.91"/>
    <x v="4"/>
    <n v="1"/>
    <x v="9"/>
    <x v="0"/>
    <x v="40"/>
    <n v="4.5"/>
    <n v="4.5"/>
    <n v="0"/>
  </r>
  <r>
    <n v="249"/>
    <x v="281"/>
    <n v="3.3"/>
    <n v="12.4"/>
    <n v="779"/>
    <n v="-0.1"/>
    <m/>
    <n v="0.85"/>
    <x v="4"/>
    <n v="1"/>
    <x v="9"/>
    <x v="0"/>
    <x v="40"/>
    <n v="5.6"/>
    <n v="5.6"/>
    <n v="0"/>
  </r>
  <r>
    <n v="249"/>
    <x v="282"/>
    <n v="3.1"/>
    <n v="13.6"/>
    <n v="595"/>
    <n v="0"/>
    <m/>
    <n v="0.89"/>
    <x v="4"/>
    <n v="1"/>
    <x v="9"/>
    <x v="0"/>
    <x v="40"/>
    <n v="4.4000000000000004"/>
    <n v="4.4000000000000004"/>
    <n v="0"/>
  </r>
  <r>
    <n v="249"/>
    <x v="283"/>
    <n v="1.7"/>
    <n v="13.8"/>
    <n v="287"/>
    <n v="0"/>
    <m/>
    <n v="0.87"/>
    <x v="4"/>
    <n v="1"/>
    <x v="9"/>
    <x v="0"/>
    <x v="40"/>
    <n v="4.1999999999999993"/>
    <n v="4.1999999999999993"/>
    <n v="0"/>
  </r>
  <r>
    <n v="249"/>
    <x v="284"/>
    <n v="3"/>
    <n v="14"/>
    <n v="416"/>
    <n v="0.8"/>
    <m/>
    <n v="0.91"/>
    <x v="4"/>
    <n v="1"/>
    <x v="9"/>
    <x v="0"/>
    <x v="40"/>
    <n v="4"/>
    <n v="4"/>
    <n v="0"/>
  </r>
  <r>
    <n v="249"/>
    <x v="285"/>
    <n v="2.9"/>
    <n v="12.9"/>
    <n v="555"/>
    <n v="0"/>
    <m/>
    <n v="0.9"/>
    <x v="4"/>
    <n v="1"/>
    <x v="9"/>
    <x v="0"/>
    <x v="41"/>
    <n v="5.0999999999999996"/>
    <n v="5.0999999999999996"/>
    <n v="0"/>
  </r>
  <r>
    <n v="249"/>
    <x v="286"/>
    <n v="2.9"/>
    <n v="13.1"/>
    <n v="557"/>
    <n v="0.4"/>
    <m/>
    <n v="0.91"/>
    <x v="4"/>
    <n v="1"/>
    <x v="9"/>
    <x v="0"/>
    <x v="41"/>
    <n v="4.9000000000000004"/>
    <n v="4.9000000000000004"/>
    <n v="0"/>
  </r>
  <r>
    <n v="249"/>
    <x v="287"/>
    <n v="2.9"/>
    <n v="12.3"/>
    <n v="434"/>
    <n v="0.4"/>
    <m/>
    <n v="0.93"/>
    <x v="4"/>
    <n v="1"/>
    <x v="9"/>
    <x v="0"/>
    <x v="41"/>
    <n v="5.6999999999999993"/>
    <n v="5.6999999999999993"/>
    <n v="0"/>
  </r>
  <r>
    <n v="249"/>
    <x v="288"/>
    <n v="3.5"/>
    <n v="12.8"/>
    <n v="627"/>
    <n v="0.5"/>
    <m/>
    <n v="0.88"/>
    <x v="4"/>
    <n v="1"/>
    <x v="9"/>
    <x v="0"/>
    <x v="41"/>
    <n v="5.1999999999999993"/>
    <n v="5.1999999999999993"/>
    <n v="0"/>
  </r>
  <r>
    <n v="249"/>
    <x v="289"/>
    <n v="3"/>
    <n v="11.5"/>
    <n v="488"/>
    <n v="0.2"/>
    <m/>
    <n v="0.87"/>
    <x v="4"/>
    <n v="1"/>
    <x v="9"/>
    <x v="0"/>
    <x v="41"/>
    <n v="6.5"/>
    <n v="6.5"/>
    <n v="0"/>
  </r>
  <r>
    <n v="249"/>
    <x v="290"/>
    <n v="3.9"/>
    <n v="9.8000000000000007"/>
    <n v="647"/>
    <n v="0"/>
    <m/>
    <n v="0.78"/>
    <x v="4"/>
    <n v="1"/>
    <x v="9"/>
    <x v="0"/>
    <x v="41"/>
    <n v="8.1999999999999993"/>
    <n v="8.1999999999999993"/>
    <n v="0"/>
  </r>
  <r>
    <n v="249"/>
    <x v="291"/>
    <n v="5.6"/>
    <n v="10.7"/>
    <n v="621"/>
    <n v="0.1"/>
    <m/>
    <n v="0.79"/>
    <x v="4"/>
    <n v="1"/>
    <x v="9"/>
    <x v="0"/>
    <x v="41"/>
    <n v="7.3000000000000007"/>
    <n v="7.3000000000000007"/>
    <n v="0"/>
  </r>
  <r>
    <n v="249"/>
    <x v="292"/>
    <n v="5.8"/>
    <n v="14"/>
    <n v="480"/>
    <n v="6.3"/>
    <m/>
    <n v="0.89"/>
    <x v="4"/>
    <n v="1"/>
    <x v="9"/>
    <x v="0"/>
    <x v="42"/>
    <n v="4"/>
    <n v="4"/>
    <n v="0"/>
  </r>
  <r>
    <n v="249"/>
    <x v="293"/>
    <n v="6.5"/>
    <n v="13.7"/>
    <n v="472"/>
    <n v="4.9000000000000004"/>
    <m/>
    <n v="0.87"/>
    <x v="4"/>
    <n v="1"/>
    <x v="9"/>
    <x v="0"/>
    <x v="42"/>
    <n v="4.3000000000000007"/>
    <n v="4.3000000000000007"/>
    <n v="0"/>
  </r>
  <r>
    <n v="249"/>
    <x v="294"/>
    <n v="3.4"/>
    <n v="12.7"/>
    <n v="646"/>
    <n v="0.6"/>
    <m/>
    <n v="0.85"/>
    <x v="4"/>
    <n v="1"/>
    <x v="9"/>
    <x v="0"/>
    <x v="42"/>
    <n v="5.3000000000000007"/>
    <n v="5.3000000000000007"/>
    <n v="0"/>
  </r>
  <r>
    <n v="249"/>
    <x v="295"/>
    <n v="9"/>
    <n v="11.9"/>
    <n v="398"/>
    <n v="33.700000000000003"/>
    <m/>
    <n v="0.86"/>
    <x v="4"/>
    <n v="1"/>
    <x v="9"/>
    <x v="0"/>
    <x v="42"/>
    <n v="6.1"/>
    <n v="6.1"/>
    <n v="0"/>
  </r>
  <r>
    <n v="249"/>
    <x v="296"/>
    <n v="10.7"/>
    <n v="10.6"/>
    <n v="681"/>
    <n v="2.9"/>
    <m/>
    <n v="0.74"/>
    <x v="4"/>
    <n v="1"/>
    <x v="9"/>
    <x v="0"/>
    <x v="42"/>
    <n v="7.4"/>
    <n v="7.4"/>
    <n v="0"/>
  </r>
  <r>
    <n v="249"/>
    <x v="297"/>
    <n v="7.3"/>
    <n v="9.6999999999999993"/>
    <n v="427"/>
    <n v="9.6"/>
    <m/>
    <n v="0.83"/>
    <x v="4"/>
    <n v="1"/>
    <x v="9"/>
    <x v="0"/>
    <x v="42"/>
    <n v="8.3000000000000007"/>
    <n v="8.3000000000000007"/>
    <n v="0"/>
  </r>
  <r>
    <n v="249"/>
    <x v="298"/>
    <n v="10"/>
    <n v="9.5"/>
    <n v="531"/>
    <n v="18.8"/>
    <m/>
    <n v="0.78"/>
    <x v="4"/>
    <n v="1"/>
    <x v="9"/>
    <x v="0"/>
    <x v="42"/>
    <n v="8.5"/>
    <n v="8.5"/>
    <n v="0"/>
  </r>
  <r>
    <n v="249"/>
    <x v="299"/>
    <m/>
    <n v="10"/>
    <n v="489"/>
    <n v="14.7"/>
    <m/>
    <n v="0.79"/>
    <x v="4"/>
    <n v="1"/>
    <x v="9"/>
    <x v="0"/>
    <x v="43"/>
    <n v="8"/>
    <n v="8"/>
    <n v="0"/>
  </r>
  <r>
    <n v="249"/>
    <x v="300"/>
    <m/>
    <n v="12.3"/>
    <n v="532"/>
    <n v="7"/>
    <m/>
    <n v="0.79"/>
    <x v="4"/>
    <n v="1"/>
    <x v="9"/>
    <x v="0"/>
    <x v="43"/>
    <n v="5.6999999999999993"/>
    <n v="5.6999999999999993"/>
    <n v="0"/>
  </r>
  <r>
    <n v="249"/>
    <x v="301"/>
    <m/>
    <n v="12.1"/>
    <n v="300"/>
    <n v="12.8"/>
    <m/>
    <n v="0.89"/>
    <x v="4"/>
    <n v="1"/>
    <x v="9"/>
    <x v="0"/>
    <x v="43"/>
    <n v="5.9"/>
    <n v="5.9"/>
    <n v="0"/>
  </r>
  <r>
    <n v="249"/>
    <x v="302"/>
    <n v="4.8"/>
    <n v="9.5"/>
    <n v="486"/>
    <n v="0.2"/>
    <m/>
    <n v="0.83"/>
    <x v="4"/>
    <n v="1"/>
    <x v="9"/>
    <x v="0"/>
    <x v="43"/>
    <n v="8.5"/>
    <n v="8.5"/>
    <n v="0"/>
  </r>
  <r>
    <n v="249"/>
    <x v="303"/>
    <n v="5.5"/>
    <n v="10.199999999999999"/>
    <n v="442"/>
    <n v="-0.1"/>
    <m/>
    <n v="0.86"/>
    <x v="4"/>
    <n v="1"/>
    <x v="9"/>
    <x v="0"/>
    <x v="43"/>
    <n v="7.8000000000000007"/>
    <n v="7.8000000000000007"/>
    <n v="0"/>
  </r>
  <r>
    <n v="249"/>
    <x v="304"/>
    <n v="5.4"/>
    <n v="11.7"/>
    <n v="179"/>
    <n v="7.6"/>
    <m/>
    <n v="0.9"/>
    <x v="4"/>
    <n v="1.1000000000000001"/>
    <x v="10"/>
    <x v="0"/>
    <x v="43"/>
    <n v="6.3000000000000007"/>
    <n v="6.9300000000000015"/>
    <n v="0"/>
  </r>
  <r>
    <n v="249"/>
    <x v="305"/>
    <n v="4.3"/>
    <n v="9.8000000000000007"/>
    <n v="530"/>
    <n v="12.5"/>
    <m/>
    <n v="0.88"/>
    <x v="4"/>
    <n v="1.1000000000000001"/>
    <x v="10"/>
    <x v="0"/>
    <x v="43"/>
    <n v="8.1999999999999993"/>
    <n v="9.02"/>
    <n v="0"/>
  </r>
  <r>
    <n v="249"/>
    <x v="306"/>
    <n v="6.6"/>
    <n v="10.6"/>
    <n v="223"/>
    <n v="-0.1"/>
    <m/>
    <n v="0.89"/>
    <x v="4"/>
    <n v="1.1000000000000001"/>
    <x v="10"/>
    <x v="0"/>
    <x v="44"/>
    <n v="7.4"/>
    <n v="8.14"/>
    <n v="0"/>
  </r>
  <r>
    <n v="249"/>
    <x v="307"/>
    <n v="6.1"/>
    <n v="13.5"/>
    <n v="501"/>
    <n v="-0.1"/>
    <m/>
    <n v="0.8"/>
    <x v="4"/>
    <n v="1.1000000000000001"/>
    <x v="10"/>
    <x v="0"/>
    <x v="44"/>
    <n v="4.5"/>
    <n v="4.95"/>
    <n v="0"/>
  </r>
  <r>
    <n v="249"/>
    <x v="308"/>
    <n v="4.9000000000000004"/>
    <n v="12.9"/>
    <n v="558"/>
    <n v="0"/>
    <m/>
    <n v="0.77"/>
    <x v="4"/>
    <n v="1.1000000000000001"/>
    <x v="10"/>
    <x v="0"/>
    <x v="44"/>
    <n v="5.0999999999999996"/>
    <n v="5.61"/>
    <n v="0"/>
  </r>
  <r>
    <n v="249"/>
    <x v="309"/>
    <n v="3.4"/>
    <n v="10.3"/>
    <n v="472"/>
    <n v="0"/>
    <m/>
    <n v="0.84"/>
    <x v="4"/>
    <n v="1.1000000000000001"/>
    <x v="10"/>
    <x v="0"/>
    <x v="44"/>
    <n v="7.6999999999999993"/>
    <n v="8.4700000000000006"/>
    <n v="0"/>
  </r>
  <r>
    <n v="249"/>
    <x v="310"/>
    <n v="2.2999999999999998"/>
    <n v="9.6999999999999993"/>
    <n v="433"/>
    <n v="0"/>
    <m/>
    <n v="0.97"/>
    <x v="4"/>
    <n v="1.1000000000000001"/>
    <x v="10"/>
    <x v="0"/>
    <x v="44"/>
    <n v="8.3000000000000007"/>
    <n v="9.1300000000000008"/>
    <n v="0"/>
  </r>
  <r>
    <n v="249"/>
    <x v="311"/>
    <n v="1.6"/>
    <n v="9.5"/>
    <n v="358"/>
    <n v="0.1"/>
    <m/>
    <n v="0.96"/>
    <x v="4"/>
    <n v="1.1000000000000001"/>
    <x v="10"/>
    <x v="0"/>
    <x v="44"/>
    <n v="8.5"/>
    <n v="9.3500000000000014"/>
    <n v="0"/>
  </r>
  <r>
    <n v="249"/>
    <x v="312"/>
    <n v="2.7"/>
    <n v="10.199999999999999"/>
    <n v="516"/>
    <n v="0.3"/>
    <m/>
    <n v="0.92"/>
    <x v="4"/>
    <n v="1.1000000000000001"/>
    <x v="10"/>
    <x v="0"/>
    <x v="44"/>
    <n v="7.8000000000000007"/>
    <n v="8.5800000000000018"/>
    <n v="0"/>
  </r>
  <r>
    <n v="249"/>
    <x v="313"/>
    <n v="5.3"/>
    <n v="9"/>
    <n v="312"/>
    <n v="3"/>
    <m/>
    <n v="0.91"/>
    <x v="4"/>
    <n v="1.1000000000000001"/>
    <x v="10"/>
    <x v="0"/>
    <x v="45"/>
    <n v="9"/>
    <n v="9.9"/>
    <n v="0"/>
  </r>
  <r>
    <n v="249"/>
    <x v="314"/>
    <n v="5.4"/>
    <n v="10.4"/>
    <n v="372"/>
    <n v="-0.1"/>
    <m/>
    <n v="0.9"/>
    <x v="4"/>
    <n v="1.1000000000000001"/>
    <x v="10"/>
    <x v="0"/>
    <x v="45"/>
    <n v="7.6"/>
    <n v="8.36"/>
    <n v="0"/>
  </r>
  <r>
    <n v="249"/>
    <x v="315"/>
    <n v="5.5"/>
    <n v="12"/>
    <n v="341"/>
    <n v="0"/>
    <m/>
    <n v="0.79"/>
    <x v="4"/>
    <n v="1.1000000000000001"/>
    <x v="10"/>
    <x v="0"/>
    <x v="45"/>
    <n v="6"/>
    <n v="6.6000000000000005"/>
    <n v="0"/>
  </r>
  <r>
    <n v="249"/>
    <x v="316"/>
    <n v="4.2"/>
    <n v="12.1"/>
    <n v="327"/>
    <n v="5.6"/>
    <m/>
    <n v="0.89"/>
    <x v="4"/>
    <n v="1.1000000000000001"/>
    <x v="10"/>
    <x v="0"/>
    <x v="45"/>
    <n v="5.9"/>
    <n v="6.4900000000000011"/>
    <n v="0"/>
  </r>
  <r>
    <n v="249"/>
    <x v="317"/>
    <n v="7.1"/>
    <n v="9.4"/>
    <n v="40"/>
    <n v="18.3"/>
    <m/>
    <n v="0.94"/>
    <x v="4"/>
    <n v="1.1000000000000001"/>
    <x v="10"/>
    <x v="0"/>
    <x v="45"/>
    <n v="8.6"/>
    <n v="9.4600000000000009"/>
    <n v="0"/>
  </r>
  <r>
    <n v="249"/>
    <x v="318"/>
    <n v="6.1"/>
    <n v="7.2"/>
    <n v="101"/>
    <n v="3.6"/>
    <m/>
    <n v="0.93"/>
    <x v="4"/>
    <n v="1.1000000000000001"/>
    <x v="10"/>
    <x v="0"/>
    <x v="45"/>
    <n v="10.8"/>
    <n v="11.880000000000003"/>
    <n v="0"/>
  </r>
  <r>
    <n v="249"/>
    <x v="319"/>
    <n v="3.9"/>
    <n v="5.9"/>
    <n v="255"/>
    <n v="0.5"/>
    <m/>
    <n v="0.87"/>
    <x v="4"/>
    <n v="1.1000000000000001"/>
    <x v="10"/>
    <x v="0"/>
    <x v="45"/>
    <n v="12.1"/>
    <n v="13.31"/>
    <n v="0"/>
  </r>
  <r>
    <n v="249"/>
    <x v="320"/>
    <n v="4.5"/>
    <n v="5.0999999999999996"/>
    <n v="483"/>
    <n v="4.8"/>
    <m/>
    <n v="0.83"/>
    <x v="4"/>
    <n v="1.1000000000000001"/>
    <x v="10"/>
    <x v="0"/>
    <x v="46"/>
    <n v="12.9"/>
    <n v="14.190000000000001"/>
    <n v="0"/>
  </r>
  <r>
    <n v="249"/>
    <x v="321"/>
    <n v="4.5"/>
    <n v="4.5999999999999996"/>
    <n v="229"/>
    <n v="4.5"/>
    <m/>
    <n v="0.84"/>
    <x v="4"/>
    <n v="1.1000000000000001"/>
    <x v="10"/>
    <x v="0"/>
    <x v="46"/>
    <n v="13.4"/>
    <n v="14.740000000000002"/>
    <n v="0"/>
  </r>
  <r>
    <n v="249"/>
    <x v="322"/>
    <n v="4.8"/>
    <n v="4.5"/>
    <n v="102"/>
    <n v="14.4"/>
    <m/>
    <n v="0.91"/>
    <x v="4"/>
    <n v="1.1000000000000001"/>
    <x v="10"/>
    <x v="0"/>
    <x v="46"/>
    <n v="13.5"/>
    <n v="14.850000000000001"/>
    <n v="0"/>
  </r>
  <r>
    <n v="249"/>
    <x v="323"/>
    <n v="2.6"/>
    <n v="2.1"/>
    <n v="293"/>
    <n v="3.8"/>
    <m/>
    <n v="0.92"/>
    <x v="4"/>
    <n v="1.1000000000000001"/>
    <x v="10"/>
    <x v="0"/>
    <x v="46"/>
    <n v="15.9"/>
    <n v="17.490000000000002"/>
    <n v="0"/>
  </r>
  <r>
    <n v="249"/>
    <x v="324"/>
    <n v="2.9"/>
    <n v="2.1"/>
    <n v="500"/>
    <n v="0.5"/>
    <m/>
    <n v="0.89"/>
    <x v="4"/>
    <n v="1.1000000000000001"/>
    <x v="10"/>
    <x v="0"/>
    <x v="46"/>
    <n v="15.9"/>
    <n v="17.490000000000002"/>
    <n v="0"/>
  </r>
  <r>
    <n v="249"/>
    <x v="325"/>
    <n v="6.1"/>
    <n v="2.5"/>
    <n v="307"/>
    <n v="-0.1"/>
    <m/>
    <n v="0.78"/>
    <x v="4"/>
    <n v="1.1000000000000001"/>
    <x v="10"/>
    <x v="0"/>
    <x v="46"/>
    <n v="15.5"/>
    <n v="17.05"/>
    <n v="0"/>
  </r>
  <r>
    <n v="249"/>
    <x v="326"/>
    <n v="7.4"/>
    <n v="2.2999999999999998"/>
    <n v="98"/>
    <n v="3.6"/>
    <m/>
    <n v="0.9"/>
    <x v="4"/>
    <n v="1.1000000000000001"/>
    <x v="10"/>
    <x v="0"/>
    <x v="46"/>
    <n v="15.7"/>
    <n v="17.27"/>
    <n v="0"/>
  </r>
  <r>
    <n v="249"/>
    <x v="327"/>
    <n v="3.1"/>
    <n v="3.5"/>
    <n v="260"/>
    <n v="1.1000000000000001"/>
    <m/>
    <n v="0.95"/>
    <x v="4"/>
    <n v="1.1000000000000001"/>
    <x v="10"/>
    <x v="0"/>
    <x v="47"/>
    <n v="14.5"/>
    <n v="15.950000000000001"/>
    <n v="0"/>
  </r>
  <r>
    <n v="249"/>
    <x v="328"/>
    <n v="3.4"/>
    <n v="3.5"/>
    <n v="365"/>
    <n v="0.9"/>
    <m/>
    <n v="0.91"/>
    <x v="4"/>
    <n v="1.1000000000000001"/>
    <x v="10"/>
    <x v="0"/>
    <x v="47"/>
    <n v="14.5"/>
    <n v="15.950000000000001"/>
    <n v="0"/>
  </r>
  <r>
    <n v="249"/>
    <x v="329"/>
    <n v="2.2999999999999998"/>
    <n v="2.2999999999999998"/>
    <n v="232"/>
    <n v="-0.1"/>
    <m/>
    <n v="0.98"/>
    <x v="4"/>
    <n v="1.1000000000000001"/>
    <x v="10"/>
    <x v="0"/>
    <x v="47"/>
    <n v="15.7"/>
    <n v="17.27"/>
    <n v="0"/>
  </r>
  <r>
    <n v="249"/>
    <x v="330"/>
    <n v="7.2"/>
    <n v="6.7"/>
    <n v="75"/>
    <n v="0.5"/>
    <m/>
    <n v="0.95"/>
    <x v="4"/>
    <n v="1.1000000000000001"/>
    <x v="10"/>
    <x v="0"/>
    <x v="47"/>
    <n v="11.3"/>
    <n v="12.430000000000001"/>
    <n v="0"/>
  </r>
  <r>
    <n v="249"/>
    <x v="331"/>
    <n v="6"/>
    <n v="9.9"/>
    <n v="223"/>
    <n v="1.4"/>
    <m/>
    <n v="0.93"/>
    <x v="4"/>
    <n v="1.1000000000000001"/>
    <x v="10"/>
    <x v="0"/>
    <x v="47"/>
    <n v="8.1"/>
    <n v="8.91"/>
    <n v="0"/>
  </r>
  <r>
    <n v="249"/>
    <x v="332"/>
    <n v="6.3"/>
    <n v="9"/>
    <n v="153"/>
    <n v="1.4"/>
    <m/>
    <n v="0.91"/>
    <x v="4"/>
    <n v="1.1000000000000001"/>
    <x v="10"/>
    <x v="0"/>
    <x v="47"/>
    <n v="9"/>
    <n v="9.9"/>
    <n v="0"/>
  </r>
  <r>
    <n v="249"/>
    <x v="333"/>
    <n v="5.5"/>
    <n v="6.6"/>
    <n v="289"/>
    <n v="1.3"/>
    <m/>
    <n v="0.83"/>
    <x v="4"/>
    <n v="1.1000000000000001"/>
    <x v="10"/>
    <x v="0"/>
    <x v="47"/>
    <n v="11.4"/>
    <n v="12.540000000000001"/>
    <n v="0"/>
  </r>
  <r>
    <n v="249"/>
    <x v="334"/>
    <n v="7.9"/>
    <n v="5.7"/>
    <n v="163"/>
    <n v="2"/>
    <m/>
    <n v="0.84"/>
    <x v="4"/>
    <n v="1.1000000000000001"/>
    <x v="11"/>
    <x v="0"/>
    <x v="48"/>
    <n v="12.3"/>
    <n v="13.530000000000001"/>
    <n v="0"/>
  </r>
  <r>
    <n v="249"/>
    <x v="335"/>
    <n v="5.4"/>
    <n v="7.1"/>
    <n v="117"/>
    <n v="0.1"/>
    <m/>
    <n v="0.79"/>
    <x v="4"/>
    <n v="1.1000000000000001"/>
    <x v="11"/>
    <x v="0"/>
    <x v="48"/>
    <n v="10.9"/>
    <n v="11.990000000000002"/>
    <n v="0"/>
  </r>
  <r>
    <n v="249"/>
    <x v="336"/>
    <n v="2.9"/>
    <n v="6.3"/>
    <n v="290"/>
    <n v="0"/>
    <m/>
    <n v="0.92"/>
    <x v="4"/>
    <n v="1.1000000000000001"/>
    <x v="11"/>
    <x v="0"/>
    <x v="48"/>
    <n v="11.7"/>
    <n v="12.870000000000001"/>
    <n v="0"/>
  </r>
  <r>
    <n v="249"/>
    <x v="337"/>
    <n v="5.0999999999999996"/>
    <n v="5.9"/>
    <n v="330"/>
    <n v="0.1"/>
    <m/>
    <n v="0.9"/>
    <x v="4"/>
    <n v="1.1000000000000001"/>
    <x v="11"/>
    <x v="0"/>
    <x v="48"/>
    <n v="12.1"/>
    <n v="13.31"/>
    <n v="0"/>
  </r>
  <r>
    <n v="249"/>
    <x v="338"/>
    <n v="4.3"/>
    <n v="4.3"/>
    <n v="135"/>
    <n v="0"/>
    <m/>
    <n v="0.95"/>
    <x v="4"/>
    <n v="1.1000000000000001"/>
    <x v="11"/>
    <x v="0"/>
    <x v="48"/>
    <n v="13.7"/>
    <n v="15.07"/>
    <n v="0"/>
  </r>
  <r>
    <n v="249"/>
    <x v="339"/>
    <n v="7"/>
    <n v="7.9"/>
    <n v="105"/>
    <n v="6.5"/>
    <m/>
    <n v="0.93"/>
    <x v="4"/>
    <n v="1.1000000000000001"/>
    <x v="11"/>
    <x v="0"/>
    <x v="48"/>
    <n v="10.1"/>
    <n v="11.110000000000001"/>
    <n v="0"/>
  </r>
  <r>
    <n v="249"/>
    <x v="340"/>
    <n v="6.4"/>
    <n v="10.1"/>
    <n v="119"/>
    <n v="10.7"/>
    <m/>
    <n v="0.93"/>
    <x v="4"/>
    <n v="1.1000000000000001"/>
    <x v="11"/>
    <x v="0"/>
    <x v="48"/>
    <n v="7.9"/>
    <n v="8.6900000000000013"/>
    <n v="0"/>
  </r>
  <r>
    <n v="249"/>
    <x v="341"/>
    <n v="6.6"/>
    <n v="11.3"/>
    <n v="129"/>
    <n v="-0.1"/>
    <m/>
    <n v="0.89"/>
    <x v="4"/>
    <n v="1.1000000000000001"/>
    <x v="11"/>
    <x v="0"/>
    <x v="49"/>
    <n v="6.6999999999999993"/>
    <n v="7.37"/>
    <n v="0"/>
  </r>
  <r>
    <n v="249"/>
    <x v="342"/>
    <n v="5.8"/>
    <n v="12.2"/>
    <n v="109"/>
    <n v="1.9"/>
    <m/>
    <n v="0.87"/>
    <x v="4"/>
    <n v="1.1000000000000001"/>
    <x v="11"/>
    <x v="0"/>
    <x v="49"/>
    <n v="5.8000000000000007"/>
    <n v="6.3800000000000017"/>
    <n v="0"/>
  </r>
  <r>
    <n v="249"/>
    <x v="343"/>
    <n v="6.8"/>
    <n v="11.1"/>
    <n v="250"/>
    <n v="0"/>
    <m/>
    <n v="0.88"/>
    <x v="4"/>
    <n v="1.1000000000000001"/>
    <x v="11"/>
    <x v="0"/>
    <x v="49"/>
    <n v="6.9"/>
    <n v="7.5900000000000007"/>
    <n v="0"/>
  </r>
  <r>
    <n v="249"/>
    <x v="344"/>
    <n v="4.5"/>
    <n v="8.1"/>
    <n v="222"/>
    <n v="0"/>
    <m/>
    <n v="0.92"/>
    <x v="4"/>
    <n v="1.1000000000000001"/>
    <x v="11"/>
    <x v="0"/>
    <x v="49"/>
    <n v="9.9"/>
    <n v="10.89"/>
    <n v="0"/>
  </r>
  <r>
    <n v="249"/>
    <x v="345"/>
    <n v="3.6"/>
    <n v="8.5"/>
    <n v="76"/>
    <n v="0"/>
    <m/>
    <n v="0.92"/>
    <x v="4"/>
    <n v="1.1000000000000001"/>
    <x v="11"/>
    <x v="0"/>
    <x v="49"/>
    <n v="9.5"/>
    <n v="10.450000000000001"/>
    <n v="0"/>
  </r>
  <r>
    <n v="249"/>
    <x v="346"/>
    <n v="3.5"/>
    <n v="7.4"/>
    <n v="341"/>
    <n v="0.1"/>
    <m/>
    <n v="0.93"/>
    <x v="4"/>
    <n v="1.1000000000000001"/>
    <x v="11"/>
    <x v="0"/>
    <x v="49"/>
    <n v="10.6"/>
    <n v="11.66"/>
    <n v="0"/>
  </r>
  <r>
    <n v="249"/>
    <x v="347"/>
    <n v="5.5"/>
    <n v="6.6"/>
    <n v="163"/>
    <n v="0"/>
    <m/>
    <n v="0.93"/>
    <x v="4"/>
    <n v="1.1000000000000001"/>
    <x v="11"/>
    <x v="0"/>
    <x v="49"/>
    <n v="11.4"/>
    <n v="12.540000000000001"/>
    <n v="0"/>
  </r>
  <r>
    <n v="249"/>
    <x v="348"/>
    <n v="5"/>
    <n v="6.6"/>
    <n v="67"/>
    <n v="0"/>
    <m/>
    <n v="0.89"/>
    <x v="4"/>
    <n v="1.1000000000000001"/>
    <x v="11"/>
    <x v="0"/>
    <x v="50"/>
    <n v="11.4"/>
    <n v="12.540000000000001"/>
    <n v="0"/>
  </r>
  <r>
    <n v="249"/>
    <x v="349"/>
    <n v="3"/>
    <n v="7.6"/>
    <n v="162"/>
    <n v="0.2"/>
    <m/>
    <n v="0.9"/>
    <x v="4"/>
    <n v="1.1000000000000001"/>
    <x v="11"/>
    <x v="0"/>
    <x v="50"/>
    <n v="10.4"/>
    <n v="11.440000000000001"/>
    <n v="0"/>
  </r>
  <r>
    <n v="249"/>
    <x v="350"/>
    <n v="3.4"/>
    <n v="7.9"/>
    <n v="98"/>
    <n v="0.2"/>
    <m/>
    <n v="0.92"/>
    <x v="4"/>
    <n v="1.1000000000000001"/>
    <x v="11"/>
    <x v="0"/>
    <x v="50"/>
    <n v="10.1"/>
    <n v="11.110000000000001"/>
    <n v="0"/>
  </r>
  <r>
    <n v="249"/>
    <x v="351"/>
    <n v="7.8"/>
    <n v="9.6"/>
    <n v="105"/>
    <n v="0.2"/>
    <m/>
    <n v="0.83"/>
    <x v="4"/>
    <n v="1.1000000000000001"/>
    <x v="11"/>
    <x v="0"/>
    <x v="50"/>
    <n v="8.4"/>
    <n v="9.240000000000002"/>
    <n v="0"/>
  </r>
  <r>
    <n v="249"/>
    <x v="352"/>
    <n v="5.0999999999999996"/>
    <n v="9"/>
    <n v="217"/>
    <n v="3.1"/>
    <m/>
    <n v="0.88"/>
    <x v="4"/>
    <n v="1.1000000000000001"/>
    <x v="11"/>
    <x v="0"/>
    <x v="50"/>
    <n v="9"/>
    <n v="9.9"/>
    <n v="0"/>
  </r>
  <r>
    <n v="249"/>
    <x v="353"/>
    <n v="3.2"/>
    <n v="4.5"/>
    <n v="181"/>
    <n v="-0.1"/>
    <m/>
    <n v="0.98"/>
    <x v="4"/>
    <n v="1.1000000000000001"/>
    <x v="11"/>
    <x v="0"/>
    <x v="50"/>
    <n v="13.5"/>
    <n v="14.850000000000001"/>
    <n v="0"/>
  </r>
  <r>
    <n v="249"/>
    <x v="354"/>
    <n v="5.0999999999999996"/>
    <n v="7.8"/>
    <n v="268"/>
    <n v="0"/>
    <m/>
    <n v="0.92"/>
    <x v="4"/>
    <n v="1.1000000000000001"/>
    <x v="11"/>
    <x v="0"/>
    <x v="50"/>
    <n v="10.199999999999999"/>
    <n v="11.22"/>
    <n v="0"/>
  </r>
  <r>
    <n v="249"/>
    <x v="355"/>
    <n v="6.5"/>
    <n v="6.2"/>
    <n v="228"/>
    <n v="0"/>
    <m/>
    <n v="0.87"/>
    <x v="4"/>
    <n v="1.1000000000000001"/>
    <x v="11"/>
    <x v="0"/>
    <x v="51"/>
    <n v="11.8"/>
    <n v="12.980000000000002"/>
    <n v="0"/>
  </r>
  <r>
    <n v="249"/>
    <x v="356"/>
    <n v="8.4"/>
    <n v="3.9"/>
    <n v="52"/>
    <n v="0"/>
    <m/>
    <n v="0.82"/>
    <x v="4"/>
    <n v="1.1000000000000001"/>
    <x v="11"/>
    <x v="0"/>
    <x v="51"/>
    <n v="14.1"/>
    <n v="15.510000000000002"/>
    <n v="0"/>
  </r>
  <r>
    <n v="249"/>
    <x v="357"/>
    <n v="7.8"/>
    <n v="1.1000000000000001"/>
    <n v="321"/>
    <n v="0"/>
    <m/>
    <n v="0.79"/>
    <x v="4"/>
    <n v="1.1000000000000001"/>
    <x v="11"/>
    <x v="0"/>
    <x v="51"/>
    <n v="16.899999999999999"/>
    <n v="18.59"/>
    <n v="0"/>
  </r>
  <r>
    <n v="249"/>
    <x v="358"/>
    <n v="7.6"/>
    <n v="-1.8"/>
    <n v="387"/>
    <n v="0"/>
    <m/>
    <n v="0.68"/>
    <x v="4"/>
    <n v="1.1000000000000001"/>
    <x v="11"/>
    <x v="0"/>
    <x v="51"/>
    <n v="19.8"/>
    <n v="21.78"/>
    <n v="0"/>
  </r>
  <r>
    <n v="249"/>
    <x v="359"/>
    <n v="4.9000000000000004"/>
    <n v="-1.8"/>
    <n v="369"/>
    <n v="0"/>
    <m/>
    <n v="0.76"/>
    <x v="4"/>
    <n v="1.1000000000000001"/>
    <x v="11"/>
    <x v="0"/>
    <x v="51"/>
    <n v="19.8"/>
    <n v="21.78"/>
    <n v="0"/>
  </r>
  <r>
    <n v="249"/>
    <x v="360"/>
    <n v="2.9"/>
    <n v="2.8"/>
    <n v="124"/>
    <n v="0"/>
    <m/>
    <n v="0.9"/>
    <x v="4"/>
    <n v="1.1000000000000001"/>
    <x v="11"/>
    <x v="0"/>
    <x v="51"/>
    <n v="15.2"/>
    <n v="16.72"/>
    <n v="0"/>
  </r>
  <r>
    <n v="249"/>
    <x v="361"/>
    <n v="1.8"/>
    <n v="2.1"/>
    <n v="334"/>
    <n v="0"/>
    <m/>
    <n v="0.91"/>
    <x v="4"/>
    <n v="1.1000000000000001"/>
    <x v="11"/>
    <x v="0"/>
    <x v="51"/>
    <n v="15.9"/>
    <n v="17.490000000000002"/>
    <n v="0"/>
  </r>
  <r>
    <n v="249"/>
    <x v="362"/>
    <n v="3.4"/>
    <n v="4.5"/>
    <n v="144"/>
    <n v="0.2"/>
    <m/>
    <n v="0.87"/>
    <x v="4"/>
    <n v="1.1000000000000001"/>
    <x v="11"/>
    <x v="0"/>
    <x v="52"/>
    <n v="13.5"/>
    <n v="14.850000000000001"/>
    <n v="0"/>
  </r>
  <r>
    <n v="249"/>
    <x v="363"/>
    <n v="3.4"/>
    <n v="2.1"/>
    <n v="311"/>
    <n v="-0.1"/>
    <m/>
    <n v="0.86"/>
    <x v="4"/>
    <n v="1.1000000000000001"/>
    <x v="11"/>
    <x v="0"/>
    <x v="52"/>
    <n v="15.9"/>
    <n v="17.490000000000002"/>
    <n v="0"/>
  </r>
  <r>
    <n v="249"/>
    <x v="364"/>
    <n v="5.3"/>
    <n v="3.6"/>
    <n v="263"/>
    <n v="1.2"/>
    <m/>
    <n v="0.87"/>
    <x v="4"/>
    <n v="1.1000000000000001"/>
    <x v="11"/>
    <x v="0"/>
    <x v="52"/>
    <n v="14.4"/>
    <n v="15.840000000000002"/>
    <n v="0"/>
  </r>
  <r>
    <n v="249"/>
    <x v="365"/>
    <n v="9.5"/>
    <n v="3.7"/>
    <n v="115"/>
    <n v="17.600000000000001"/>
    <m/>
    <n v="0.87"/>
    <x v="4"/>
    <n v="1.1000000000000001"/>
    <x v="0"/>
    <x v="1"/>
    <x v="52"/>
    <n v="14.3"/>
    <n v="15.730000000000002"/>
    <n v="0"/>
  </r>
  <r>
    <n v="249"/>
    <x v="366"/>
    <n v="8.1"/>
    <n v="2.8"/>
    <n v="140"/>
    <n v="5.4"/>
    <m/>
    <n v="0.82"/>
    <x v="4"/>
    <n v="1.1000000000000001"/>
    <x v="0"/>
    <x v="1"/>
    <x v="52"/>
    <n v="15.2"/>
    <n v="16.72"/>
    <n v="0"/>
  </r>
  <r>
    <n v="249"/>
    <x v="367"/>
    <n v="5.2"/>
    <n v="1.3"/>
    <n v="191"/>
    <n v="7.8"/>
    <m/>
    <n v="0.88"/>
    <x v="4"/>
    <n v="1.1000000000000001"/>
    <x v="0"/>
    <x v="1"/>
    <x v="52"/>
    <n v="16.7"/>
    <n v="18.37"/>
    <n v="0"/>
  </r>
  <r>
    <n v="249"/>
    <x v="368"/>
    <n v="5.3"/>
    <n v="0.7"/>
    <n v="206"/>
    <n v="8.6999999999999993"/>
    <m/>
    <n v="0.9"/>
    <x v="4"/>
    <n v="1.1000000000000001"/>
    <x v="0"/>
    <x v="1"/>
    <x v="52"/>
    <n v="17.3"/>
    <n v="19.03"/>
    <n v="0"/>
  </r>
  <r>
    <n v="249"/>
    <x v="369"/>
    <n v="3.3"/>
    <n v="-0.6"/>
    <n v="269"/>
    <n v="4.9000000000000004"/>
    <m/>
    <n v="0.96"/>
    <x v="4"/>
    <n v="1.1000000000000001"/>
    <x v="0"/>
    <x v="1"/>
    <x v="53"/>
    <n v="18.600000000000001"/>
    <n v="20.460000000000004"/>
    <n v="0"/>
  </r>
  <r>
    <n v="249"/>
    <x v="370"/>
    <n v="3.8"/>
    <n v="-2"/>
    <n v="456"/>
    <n v="0.3"/>
    <m/>
    <n v="0.93"/>
    <x v="4"/>
    <n v="1.1000000000000001"/>
    <x v="0"/>
    <x v="1"/>
    <x v="53"/>
    <n v="20"/>
    <n v="22"/>
    <n v="0"/>
  </r>
  <r>
    <n v="249"/>
    <x v="371"/>
    <n v="7.7"/>
    <n v="0.7"/>
    <n v="155"/>
    <n v="7.1"/>
    <m/>
    <n v="0.94"/>
    <x v="4"/>
    <n v="1.1000000000000001"/>
    <x v="0"/>
    <x v="1"/>
    <x v="53"/>
    <n v="17.3"/>
    <n v="19.03"/>
    <n v="0"/>
  </r>
  <r>
    <n v="249"/>
    <x v="372"/>
    <n v="5"/>
    <n v="1.8"/>
    <n v="188"/>
    <n v="2.9"/>
    <m/>
    <n v="0.94"/>
    <x v="4"/>
    <n v="1.1000000000000001"/>
    <x v="0"/>
    <x v="1"/>
    <x v="53"/>
    <n v="16.2"/>
    <n v="17.82"/>
    <n v="0"/>
  </r>
  <r>
    <n v="249"/>
    <x v="373"/>
    <n v="9.5"/>
    <n v="0.1"/>
    <n v="129"/>
    <n v="8.6"/>
    <m/>
    <n v="0.93"/>
    <x v="4"/>
    <n v="1.1000000000000001"/>
    <x v="0"/>
    <x v="1"/>
    <x v="53"/>
    <n v="17.899999999999999"/>
    <n v="19.690000000000001"/>
    <n v="0"/>
  </r>
  <r>
    <n v="249"/>
    <x v="374"/>
    <n v="7.2"/>
    <n v="-1.8"/>
    <n v="253"/>
    <n v="-0.1"/>
    <m/>
    <n v="0.75"/>
    <x v="4"/>
    <n v="1.1000000000000001"/>
    <x v="0"/>
    <x v="1"/>
    <x v="53"/>
    <n v="19.8"/>
    <n v="21.78"/>
    <n v="0"/>
  </r>
  <r>
    <n v="249"/>
    <x v="375"/>
    <n v="6"/>
    <n v="-1.9"/>
    <n v="177"/>
    <n v="0.6"/>
    <m/>
    <n v="0.84"/>
    <x v="4"/>
    <n v="1.1000000000000001"/>
    <x v="0"/>
    <x v="1"/>
    <x v="53"/>
    <n v="19.899999999999999"/>
    <n v="21.89"/>
    <n v="0"/>
  </r>
  <r>
    <n v="249"/>
    <x v="376"/>
    <n v="6.3"/>
    <n v="4.2"/>
    <n v="94"/>
    <n v="3"/>
    <m/>
    <n v="0.97"/>
    <x v="4"/>
    <n v="1.1000000000000001"/>
    <x v="0"/>
    <x v="1"/>
    <x v="54"/>
    <n v="13.8"/>
    <n v="15.180000000000001"/>
    <n v="0"/>
  </r>
  <r>
    <n v="249"/>
    <x v="377"/>
    <n v="4.9000000000000004"/>
    <n v="8"/>
    <n v="118"/>
    <n v="6.5"/>
    <m/>
    <n v="0.96"/>
    <x v="4"/>
    <n v="1.1000000000000001"/>
    <x v="0"/>
    <x v="1"/>
    <x v="54"/>
    <n v="10"/>
    <n v="11"/>
    <n v="0"/>
  </r>
  <r>
    <n v="249"/>
    <x v="378"/>
    <n v="2.9"/>
    <n v="4.5999999999999996"/>
    <n v="466"/>
    <n v="2.2000000000000002"/>
    <m/>
    <n v="0.91"/>
    <x v="4"/>
    <n v="1.1000000000000001"/>
    <x v="0"/>
    <x v="1"/>
    <x v="54"/>
    <n v="13.4"/>
    <n v="14.740000000000002"/>
    <n v="0"/>
  </r>
  <r>
    <n v="249"/>
    <x v="379"/>
    <n v="5"/>
    <n v="7.8"/>
    <n v="97"/>
    <n v="4.5999999999999996"/>
    <m/>
    <n v="0.93"/>
    <x v="4"/>
    <n v="1.1000000000000001"/>
    <x v="0"/>
    <x v="1"/>
    <x v="54"/>
    <n v="10.199999999999999"/>
    <n v="11.22"/>
    <n v="0"/>
  </r>
  <r>
    <n v="249"/>
    <x v="380"/>
    <n v="4.8"/>
    <n v="7"/>
    <n v="315"/>
    <n v="0.5"/>
    <m/>
    <n v="0.9"/>
    <x v="4"/>
    <n v="1.1000000000000001"/>
    <x v="0"/>
    <x v="1"/>
    <x v="54"/>
    <n v="11"/>
    <n v="12.100000000000001"/>
    <n v="0"/>
  </r>
  <r>
    <n v="249"/>
    <x v="381"/>
    <n v="2.6"/>
    <n v="5.2"/>
    <n v="436"/>
    <n v="0.1"/>
    <m/>
    <n v="0.96"/>
    <x v="4"/>
    <n v="1.1000000000000001"/>
    <x v="0"/>
    <x v="1"/>
    <x v="54"/>
    <n v="12.8"/>
    <n v="14.080000000000002"/>
    <n v="0"/>
  </r>
  <r>
    <n v="249"/>
    <x v="382"/>
    <n v="3.1"/>
    <n v="0.8"/>
    <n v="374"/>
    <n v="0"/>
    <m/>
    <n v="0.98"/>
    <x v="4"/>
    <n v="1.1000000000000001"/>
    <x v="0"/>
    <x v="1"/>
    <x v="54"/>
    <n v="17.2"/>
    <n v="18.920000000000002"/>
    <n v="0"/>
  </r>
  <r>
    <n v="249"/>
    <x v="383"/>
    <n v="3.8"/>
    <n v="2.1"/>
    <n v="270"/>
    <n v="-0.1"/>
    <m/>
    <n v="0.94"/>
    <x v="4"/>
    <n v="1.1000000000000001"/>
    <x v="0"/>
    <x v="1"/>
    <x v="55"/>
    <n v="15.9"/>
    <n v="17.490000000000002"/>
    <n v="0"/>
  </r>
  <r>
    <n v="249"/>
    <x v="384"/>
    <n v="3.8"/>
    <n v="2"/>
    <n v="441"/>
    <n v="0"/>
    <m/>
    <n v="0.91"/>
    <x v="4"/>
    <n v="1.1000000000000001"/>
    <x v="0"/>
    <x v="1"/>
    <x v="55"/>
    <n v="16"/>
    <n v="17.600000000000001"/>
    <n v="0"/>
  </r>
  <r>
    <n v="249"/>
    <x v="385"/>
    <n v="5.9"/>
    <n v="3.6"/>
    <n v="210"/>
    <n v="1.5"/>
    <m/>
    <n v="0.84"/>
    <x v="4"/>
    <n v="1.1000000000000001"/>
    <x v="0"/>
    <x v="1"/>
    <x v="55"/>
    <n v="14.4"/>
    <n v="15.840000000000002"/>
    <n v="0"/>
  </r>
  <r>
    <n v="249"/>
    <x v="386"/>
    <n v="7.1"/>
    <n v="0.9"/>
    <n v="454"/>
    <n v="-0.1"/>
    <m/>
    <n v="0.79"/>
    <x v="4"/>
    <n v="1.1000000000000001"/>
    <x v="0"/>
    <x v="1"/>
    <x v="55"/>
    <n v="17.100000000000001"/>
    <n v="18.810000000000002"/>
    <n v="0"/>
  </r>
  <r>
    <n v="249"/>
    <x v="387"/>
    <n v="7.3"/>
    <n v="1.7"/>
    <n v="236"/>
    <n v="0.2"/>
    <m/>
    <n v="0.86"/>
    <x v="4"/>
    <n v="1.1000000000000001"/>
    <x v="0"/>
    <x v="1"/>
    <x v="55"/>
    <n v="16.3"/>
    <n v="17.930000000000003"/>
    <n v="0"/>
  </r>
  <r>
    <n v="249"/>
    <x v="388"/>
    <n v="5.7"/>
    <n v="0.8"/>
    <n v="477"/>
    <n v="0"/>
    <m/>
    <n v="0.86"/>
    <x v="4"/>
    <n v="1.1000000000000001"/>
    <x v="0"/>
    <x v="1"/>
    <x v="55"/>
    <n v="17.2"/>
    <n v="18.920000000000002"/>
    <n v="0"/>
  </r>
  <r>
    <n v="249"/>
    <x v="389"/>
    <n v="5.5"/>
    <n v="-0.8"/>
    <n v="443"/>
    <n v="0"/>
    <m/>
    <n v="0.88"/>
    <x v="4"/>
    <n v="1.1000000000000001"/>
    <x v="0"/>
    <x v="1"/>
    <x v="55"/>
    <n v="18.8"/>
    <n v="20.680000000000003"/>
    <n v="0"/>
  </r>
  <r>
    <n v="249"/>
    <x v="390"/>
    <n v="2.8"/>
    <n v="0.6"/>
    <n v="165"/>
    <n v="0"/>
    <m/>
    <n v="0.91"/>
    <x v="4"/>
    <n v="1.1000000000000001"/>
    <x v="0"/>
    <x v="1"/>
    <x v="56"/>
    <n v="17.399999999999999"/>
    <n v="19.14"/>
    <n v="0"/>
  </r>
  <r>
    <n v="249"/>
    <x v="391"/>
    <n v="6.9"/>
    <n v="0.5"/>
    <n v="202"/>
    <n v="5.0999999999999996"/>
    <m/>
    <n v="0.92"/>
    <x v="4"/>
    <n v="1.1000000000000001"/>
    <x v="0"/>
    <x v="1"/>
    <x v="56"/>
    <n v="17.5"/>
    <n v="19.25"/>
    <n v="0"/>
  </r>
  <r>
    <n v="249"/>
    <x v="392"/>
    <n v="4.8"/>
    <n v="1.1000000000000001"/>
    <n v="132"/>
    <n v="-0.1"/>
    <m/>
    <n v="0.94"/>
    <x v="4"/>
    <n v="1.1000000000000001"/>
    <x v="0"/>
    <x v="1"/>
    <x v="56"/>
    <n v="16.899999999999999"/>
    <n v="18.59"/>
    <n v="0"/>
  </r>
  <r>
    <n v="249"/>
    <x v="393"/>
    <n v="4.4000000000000004"/>
    <n v="0"/>
    <n v="185"/>
    <n v="1.1000000000000001"/>
    <m/>
    <n v="0.93"/>
    <x v="4"/>
    <n v="1.1000000000000001"/>
    <x v="0"/>
    <x v="1"/>
    <x v="56"/>
    <n v="18"/>
    <n v="19.8"/>
    <n v="0"/>
  </r>
  <r>
    <n v="249"/>
    <x v="394"/>
    <n v="6.2"/>
    <n v="0.9"/>
    <n v="324"/>
    <n v="0"/>
    <m/>
    <n v="0.92"/>
    <x v="4"/>
    <n v="1.1000000000000001"/>
    <x v="0"/>
    <x v="1"/>
    <x v="56"/>
    <n v="17.100000000000001"/>
    <n v="18.810000000000002"/>
    <n v="0"/>
  </r>
  <r>
    <n v="249"/>
    <x v="395"/>
    <n v="5.6"/>
    <n v="2.9"/>
    <n v="167"/>
    <n v="2.1"/>
    <m/>
    <n v="0.97"/>
    <x v="4"/>
    <n v="1.1000000000000001"/>
    <x v="0"/>
    <x v="1"/>
    <x v="56"/>
    <n v="15.1"/>
    <n v="16.61"/>
    <n v="0"/>
  </r>
  <r>
    <n v="251"/>
    <x v="0"/>
    <m/>
    <n v="7.7"/>
    <n v="25"/>
    <n v="18.7"/>
    <m/>
    <n v="0.91"/>
    <x v="5"/>
    <n v="1.1000000000000001"/>
    <x v="0"/>
    <x v="0"/>
    <x v="0"/>
    <n v="10.3"/>
    <n v="11.330000000000002"/>
    <n v="0"/>
  </r>
  <r>
    <n v="251"/>
    <x v="1"/>
    <m/>
    <n v="4.5"/>
    <n v="274"/>
    <n v="1.3"/>
    <m/>
    <n v="0.75"/>
    <x v="5"/>
    <n v="1.1000000000000001"/>
    <x v="0"/>
    <x v="0"/>
    <x v="0"/>
    <n v="13.5"/>
    <n v="14.850000000000001"/>
    <n v="0"/>
  </r>
  <r>
    <n v="251"/>
    <x v="2"/>
    <m/>
    <n v="3.1"/>
    <n v="221"/>
    <n v="4.4000000000000004"/>
    <m/>
    <n v="0.78"/>
    <x v="5"/>
    <n v="1.1000000000000001"/>
    <x v="0"/>
    <x v="0"/>
    <x v="0"/>
    <n v="14.9"/>
    <n v="16.39"/>
    <n v="0"/>
  </r>
  <r>
    <n v="251"/>
    <x v="3"/>
    <m/>
    <n v="2.8"/>
    <n v="157"/>
    <n v="5.7"/>
    <n v="1015"/>
    <n v="0.91"/>
    <x v="5"/>
    <n v="1.1000000000000001"/>
    <x v="0"/>
    <x v="0"/>
    <x v="0"/>
    <n v="15.2"/>
    <n v="16.72"/>
    <n v="0"/>
  </r>
  <r>
    <n v="251"/>
    <x v="4"/>
    <m/>
    <n v="3.5"/>
    <n v="52"/>
    <n v="4.9000000000000004"/>
    <n v="993"/>
    <n v="0.94"/>
    <x v="5"/>
    <n v="1.1000000000000001"/>
    <x v="0"/>
    <x v="0"/>
    <x v="0"/>
    <n v="14.5"/>
    <n v="15.950000000000001"/>
    <n v="0"/>
  </r>
  <r>
    <n v="251"/>
    <x v="5"/>
    <m/>
    <n v="7.2"/>
    <n v="112"/>
    <n v="3.5"/>
    <n v="979.7"/>
    <n v="0.88"/>
    <x v="5"/>
    <n v="1.1000000000000001"/>
    <x v="0"/>
    <x v="0"/>
    <x v="1"/>
    <n v="10.8"/>
    <n v="11.880000000000003"/>
    <n v="0"/>
  </r>
  <r>
    <n v="251"/>
    <x v="6"/>
    <m/>
    <n v="4.5"/>
    <n v="286"/>
    <n v="0.4"/>
    <n v="993.4"/>
    <n v="0.77"/>
    <x v="5"/>
    <n v="1.1000000000000001"/>
    <x v="0"/>
    <x v="0"/>
    <x v="1"/>
    <n v="13.5"/>
    <n v="14.850000000000001"/>
    <n v="0"/>
  </r>
  <r>
    <n v="251"/>
    <x v="7"/>
    <n v="6.3"/>
    <n v="3.7"/>
    <n v="219"/>
    <n v="3.2"/>
    <n v="999.1"/>
    <n v="0.82"/>
    <x v="5"/>
    <n v="1.1000000000000001"/>
    <x v="0"/>
    <x v="0"/>
    <x v="1"/>
    <n v="14.3"/>
    <n v="15.730000000000002"/>
    <n v="0"/>
  </r>
  <r>
    <n v="251"/>
    <x v="8"/>
    <n v="5.2"/>
    <n v="3.7"/>
    <n v="244"/>
    <n v="0.5"/>
    <n v="1002.5"/>
    <n v="0.79"/>
    <x v="5"/>
    <n v="1.1000000000000001"/>
    <x v="0"/>
    <x v="0"/>
    <x v="1"/>
    <n v="14.3"/>
    <n v="15.730000000000002"/>
    <n v="0"/>
  </r>
  <r>
    <n v="251"/>
    <x v="9"/>
    <n v="5.4"/>
    <n v="4.3"/>
    <n v="264"/>
    <n v="0.1"/>
    <n v="1015.7"/>
    <n v="0.78"/>
    <x v="5"/>
    <n v="1.1000000000000001"/>
    <x v="0"/>
    <x v="0"/>
    <x v="1"/>
    <n v="13.7"/>
    <n v="15.07"/>
    <n v="0"/>
  </r>
  <r>
    <n v="251"/>
    <x v="10"/>
    <n v="4.0999999999999996"/>
    <n v="4"/>
    <n v="325"/>
    <n v="0.8"/>
    <n v="1027"/>
    <n v="0.74"/>
    <x v="5"/>
    <n v="1.1000000000000001"/>
    <x v="0"/>
    <x v="0"/>
    <x v="1"/>
    <n v="14"/>
    <n v="15.400000000000002"/>
    <n v="0"/>
  </r>
  <r>
    <n v="251"/>
    <x v="11"/>
    <n v="2.7"/>
    <n v="4.7"/>
    <n v="283"/>
    <n v="0.6"/>
    <n v="1038.5"/>
    <n v="0.82"/>
    <x v="5"/>
    <n v="1.1000000000000001"/>
    <x v="0"/>
    <x v="0"/>
    <x v="1"/>
    <n v="13.3"/>
    <n v="14.630000000000003"/>
    <n v="0"/>
  </r>
  <r>
    <n v="251"/>
    <x v="12"/>
    <n v="7.2"/>
    <n v="3.3"/>
    <n v="140"/>
    <n v="0"/>
    <n v="1038.7"/>
    <n v="0.86"/>
    <x v="5"/>
    <n v="1.1000000000000001"/>
    <x v="0"/>
    <x v="0"/>
    <x v="2"/>
    <n v="14.7"/>
    <n v="16.170000000000002"/>
    <n v="0"/>
  </r>
  <r>
    <n v="251"/>
    <x v="13"/>
    <n v="6.6"/>
    <n v="6.2"/>
    <n v="141"/>
    <n v="0.1"/>
    <n v="1031.3"/>
    <n v="0.96"/>
    <x v="5"/>
    <n v="1.1000000000000001"/>
    <x v="0"/>
    <x v="0"/>
    <x v="2"/>
    <n v="11.8"/>
    <n v="12.980000000000002"/>
    <n v="0"/>
  </r>
  <r>
    <n v="251"/>
    <x v="14"/>
    <n v="3.2"/>
    <n v="6.1"/>
    <n v="232"/>
    <n v="-0.1"/>
    <n v="1033.0999999999999"/>
    <n v="0.99"/>
    <x v="5"/>
    <n v="1.1000000000000001"/>
    <x v="0"/>
    <x v="0"/>
    <x v="2"/>
    <n v="11.9"/>
    <n v="13.090000000000002"/>
    <n v="0"/>
  </r>
  <r>
    <n v="251"/>
    <x v="15"/>
    <n v="5.4"/>
    <n v="5"/>
    <n v="245"/>
    <n v="-0.1"/>
    <n v="1035.5999999999999"/>
    <n v="0.98"/>
    <x v="5"/>
    <n v="1.1000000000000001"/>
    <x v="0"/>
    <x v="0"/>
    <x v="2"/>
    <n v="13"/>
    <n v="14.3"/>
    <n v="0"/>
  </r>
  <r>
    <n v="251"/>
    <x v="16"/>
    <n v="5.0999999999999996"/>
    <n v="2.7"/>
    <n v="90"/>
    <n v="-0.1"/>
    <n v="1036.5"/>
    <n v="0.98"/>
    <x v="5"/>
    <n v="1.1000000000000001"/>
    <x v="0"/>
    <x v="0"/>
    <x v="2"/>
    <n v="15.3"/>
    <n v="16.830000000000002"/>
    <n v="0"/>
  </r>
  <r>
    <n v="251"/>
    <x v="17"/>
    <n v="3"/>
    <n v="-0.5"/>
    <n v="184"/>
    <n v="-0.1"/>
    <n v="1031.5999999999999"/>
    <n v="0.99"/>
    <x v="5"/>
    <n v="1.1000000000000001"/>
    <x v="0"/>
    <x v="0"/>
    <x v="2"/>
    <n v="18.5"/>
    <n v="20.350000000000001"/>
    <n v="0"/>
  </r>
  <r>
    <n v="251"/>
    <x v="18"/>
    <n v="2.7"/>
    <n v="0"/>
    <n v="98"/>
    <n v="-0.1"/>
    <n v="1023.1"/>
    <n v="0.97"/>
    <x v="5"/>
    <n v="1.1000000000000001"/>
    <x v="0"/>
    <x v="0"/>
    <x v="2"/>
    <n v="18"/>
    <n v="19.8"/>
    <n v="0"/>
  </r>
  <r>
    <n v="251"/>
    <x v="19"/>
    <n v="5.2"/>
    <n v="2.5"/>
    <n v="55"/>
    <n v="0"/>
    <n v="1017.9"/>
    <n v="0.95"/>
    <x v="5"/>
    <n v="1.1000000000000001"/>
    <x v="0"/>
    <x v="0"/>
    <x v="3"/>
    <n v="15.5"/>
    <n v="17.05"/>
    <n v="0"/>
  </r>
  <r>
    <n v="251"/>
    <x v="20"/>
    <n v="7.7"/>
    <n v="2.1"/>
    <n v="94"/>
    <n v="0.1"/>
    <n v="1014.3"/>
    <n v="0.97"/>
    <x v="5"/>
    <n v="1.1000000000000001"/>
    <x v="0"/>
    <x v="0"/>
    <x v="3"/>
    <n v="15.9"/>
    <n v="17.490000000000002"/>
    <n v="0"/>
  </r>
  <r>
    <n v="251"/>
    <x v="21"/>
    <n v="4.2"/>
    <n v="1.8"/>
    <n v="185"/>
    <n v="2.5"/>
    <n v="1003.8"/>
    <n v="0.96"/>
    <x v="5"/>
    <n v="1.1000000000000001"/>
    <x v="0"/>
    <x v="0"/>
    <x v="3"/>
    <n v="16.2"/>
    <n v="17.82"/>
    <n v="0"/>
  </r>
  <r>
    <n v="251"/>
    <x v="22"/>
    <n v="7.3"/>
    <n v="5.3"/>
    <n v="248"/>
    <n v="1.8"/>
    <n v="1000.1"/>
    <n v="0.89"/>
    <x v="5"/>
    <n v="1.1000000000000001"/>
    <x v="0"/>
    <x v="0"/>
    <x v="3"/>
    <n v="12.7"/>
    <n v="13.97"/>
    <n v="0"/>
  </r>
  <r>
    <n v="251"/>
    <x v="23"/>
    <n v="9.9"/>
    <n v="5.9"/>
    <n v="62"/>
    <n v="4.2"/>
    <n v="997.6"/>
    <n v="0.92"/>
    <x v="5"/>
    <n v="1.1000000000000001"/>
    <x v="0"/>
    <x v="0"/>
    <x v="3"/>
    <n v="12.1"/>
    <n v="13.31"/>
    <n v="0"/>
  </r>
  <r>
    <n v="251"/>
    <x v="24"/>
    <n v="4.5999999999999996"/>
    <n v="3.9"/>
    <n v="328"/>
    <n v="0.4"/>
    <n v="1003.4"/>
    <n v="0.91"/>
    <x v="5"/>
    <n v="1.1000000000000001"/>
    <x v="0"/>
    <x v="0"/>
    <x v="3"/>
    <n v="14.1"/>
    <n v="15.510000000000002"/>
    <n v="0"/>
  </r>
  <r>
    <n v="251"/>
    <x v="25"/>
    <n v="6.5"/>
    <n v="3.2"/>
    <n v="492"/>
    <n v="2.6"/>
    <n v="1002"/>
    <n v="0.92"/>
    <x v="5"/>
    <n v="1.1000000000000001"/>
    <x v="0"/>
    <x v="0"/>
    <x v="3"/>
    <n v="14.8"/>
    <n v="16.28"/>
    <n v="0"/>
  </r>
  <r>
    <n v="251"/>
    <x v="26"/>
    <n v="10.1"/>
    <n v="6.6"/>
    <n v="468"/>
    <n v="6.5"/>
    <n v="986.1"/>
    <n v="0.88"/>
    <x v="5"/>
    <n v="1.1000000000000001"/>
    <x v="0"/>
    <x v="0"/>
    <x v="4"/>
    <n v="11.4"/>
    <n v="12.540000000000001"/>
    <n v="0"/>
  </r>
  <r>
    <n v="251"/>
    <x v="27"/>
    <n v="8.6999999999999993"/>
    <n v="6.4"/>
    <n v="248"/>
    <n v="2.5"/>
    <n v="988.6"/>
    <n v="0.9"/>
    <x v="5"/>
    <n v="1.1000000000000001"/>
    <x v="0"/>
    <x v="0"/>
    <x v="4"/>
    <n v="11.6"/>
    <n v="12.76"/>
    <n v="0"/>
  </r>
  <r>
    <n v="251"/>
    <x v="28"/>
    <n v="7.4"/>
    <n v="6.5"/>
    <n v="283"/>
    <n v="1.9"/>
    <n v="999.2"/>
    <n v="0.92"/>
    <x v="5"/>
    <n v="1.1000000000000001"/>
    <x v="0"/>
    <x v="0"/>
    <x v="4"/>
    <n v="11.5"/>
    <n v="12.65"/>
    <n v="0"/>
  </r>
  <r>
    <n v="251"/>
    <x v="29"/>
    <n v="4.5"/>
    <n v="5.7"/>
    <n v="369"/>
    <n v="0.4"/>
    <n v="1015.5"/>
    <n v="0.85"/>
    <x v="5"/>
    <n v="1.1000000000000001"/>
    <x v="0"/>
    <x v="0"/>
    <x v="4"/>
    <n v="12.3"/>
    <n v="13.530000000000001"/>
    <n v="0"/>
  </r>
  <r>
    <n v="251"/>
    <x v="30"/>
    <n v="3.2"/>
    <n v="3.4"/>
    <n v="578"/>
    <n v="0"/>
    <n v="1026.7"/>
    <n v="0.92"/>
    <x v="5"/>
    <n v="1.1000000000000001"/>
    <x v="0"/>
    <x v="0"/>
    <x v="4"/>
    <n v="14.6"/>
    <n v="16.060000000000002"/>
    <n v="0"/>
  </r>
  <r>
    <n v="251"/>
    <x v="31"/>
    <n v="2.7"/>
    <n v="2.8"/>
    <n v="381"/>
    <n v="0"/>
    <n v="1031.3"/>
    <n v="0.97"/>
    <x v="5"/>
    <n v="1.1000000000000001"/>
    <x v="1"/>
    <x v="0"/>
    <x v="4"/>
    <n v="15.2"/>
    <n v="16.72"/>
    <n v="0"/>
  </r>
  <r>
    <n v="251"/>
    <x v="32"/>
    <n v="4.3"/>
    <n v="1.6"/>
    <n v="629"/>
    <n v="0"/>
    <n v="1025.7"/>
    <n v="0.88"/>
    <x v="5"/>
    <n v="1.1000000000000001"/>
    <x v="1"/>
    <x v="0"/>
    <x v="4"/>
    <n v="16.399999999999999"/>
    <n v="18.04"/>
    <n v="0"/>
  </r>
  <r>
    <n v="251"/>
    <x v="33"/>
    <n v="5.5"/>
    <n v="3.4"/>
    <n v="567"/>
    <n v="0"/>
    <n v="1025.4000000000001"/>
    <n v="0.93"/>
    <x v="5"/>
    <n v="1.1000000000000001"/>
    <x v="1"/>
    <x v="0"/>
    <x v="5"/>
    <n v="14.6"/>
    <n v="16.060000000000002"/>
    <n v="0"/>
  </r>
  <r>
    <n v="251"/>
    <x v="34"/>
    <n v="8.6999999999999993"/>
    <n v="4.2"/>
    <n v="228"/>
    <n v="-0.1"/>
    <n v="1024.4000000000001"/>
    <n v="0.92"/>
    <x v="5"/>
    <n v="1.1000000000000001"/>
    <x v="1"/>
    <x v="0"/>
    <x v="5"/>
    <n v="13.8"/>
    <n v="15.180000000000001"/>
    <n v="0"/>
  </r>
  <r>
    <n v="251"/>
    <x v="35"/>
    <n v="4.5"/>
    <n v="5.7"/>
    <n v="662"/>
    <n v="0"/>
    <n v="1035.5999999999999"/>
    <n v="0.92"/>
    <x v="5"/>
    <n v="1.1000000000000001"/>
    <x v="1"/>
    <x v="0"/>
    <x v="5"/>
    <n v="12.3"/>
    <n v="13.530000000000001"/>
    <n v="0"/>
  </r>
  <r>
    <n v="251"/>
    <x v="36"/>
    <n v="5"/>
    <n v="4.8"/>
    <n v="546"/>
    <n v="0"/>
    <n v="1043"/>
    <n v="0.92"/>
    <x v="5"/>
    <n v="1.1000000000000001"/>
    <x v="1"/>
    <x v="0"/>
    <x v="5"/>
    <n v="13.2"/>
    <n v="14.52"/>
    <n v="0"/>
  </r>
  <r>
    <n v="251"/>
    <x v="37"/>
    <n v="11.4"/>
    <n v="2.7"/>
    <n v="628"/>
    <n v="0"/>
    <n v="1032.3"/>
    <n v="0.81"/>
    <x v="5"/>
    <n v="1.1000000000000001"/>
    <x v="1"/>
    <x v="0"/>
    <x v="5"/>
    <n v="15.3"/>
    <n v="16.830000000000002"/>
    <n v="0"/>
  </r>
  <r>
    <n v="251"/>
    <x v="38"/>
    <n v="7.3"/>
    <n v="2.5"/>
    <n v="241"/>
    <n v="-0.1"/>
    <n v="1023.7"/>
    <n v="0.88"/>
    <x v="5"/>
    <n v="1.1000000000000001"/>
    <x v="1"/>
    <x v="0"/>
    <x v="5"/>
    <n v="15.5"/>
    <n v="17.05"/>
    <n v="0"/>
  </r>
  <r>
    <n v="251"/>
    <x v="39"/>
    <n v="7.5"/>
    <n v="3.7"/>
    <n v="543"/>
    <n v="0"/>
    <n v="1030.9000000000001"/>
    <n v="0.85"/>
    <x v="5"/>
    <n v="1.1000000000000001"/>
    <x v="1"/>
    <x v="0"/>
    <x v="5"/>
    <n v="14.3"/>
    <n v="15.730000000000002"/>
    <n v="0"/>
  </r>
  <r>
    <n v="251"/>
    <x v="40"/>
    <n v="11.8"/>
    <n v="3"/>
    <n v="264"/>
    <n v="0.2"/>
    <n v="1027.7"/>
    <n v="0.82"/>
    <x v="5"/>
    <n v="1.1000000000000001"/>
    <x v="1"/>
    <x v="0"/>
    <x v="6"/>
    <n v="15"/>
    <n v="16.5"/>
    <n v="0"/>
  </r>
  <r>
    <n v="251"/>
    <x v="41"/>
    <n v="11.4"/>
    <n v="0.8"/>
    <n v="121"/>
    <n v="6.8"/>
    <n v="1020.1"/>
    <n v="0.93"/>
    <x v="5"/>
    <n v="1.1000000000000001"/>
    <x v="1"/>
    <x v="0"/>
    <x v="6"/>
    <n v="17.2"/>
    <n v="18.920000000000002"/>
    <n v="0"/>
  </r>
  <r>
    <n v="251"/>
    <x v="42"/>
    <n v="5.9"/>
    <n v="0.1"/>
    <n v="194"/>
    <n v="4.2"/>
    <n v="1019.3"/>
    <n v="0.95"/>
    <x v="5"/>
    <n v="1.1000000000000001"/>
    <x v="1"/>
    <x v="0"/>
    <x v="6"/>
    <n v="17.899999999999999"/>
    <n v="19.690000000000001"/>
    <n v="0"/>
  </r>
  <r>
    <n v="251"/>
    <x v="43"/>
    <n v="4.2"/>
    <n v="1.2"/>
    <n v="150"/>
    <n v="-0.1"/>
    <n v="1023.1"/>
    <n v="0.81"/>
    <x v="5"/>
    <n v="1.1000000000000001"/>
    <x v="1"/>
    <x v="0"/>
    <x v="6"/>
    <n v="16.8"/>
    <n v="18.480000000000004"/>
    <n v="0"/>
  </r>
  <r>
    <n v="251"/>
    <x v="44"/>
    <n v="2.5"/>
    <n v="1.1000000000000001"/>
    <n v="123"/>
    <n v="0"/>
    <n v="1028"/>
    <n v="0.9"/>
    <x v="5"/>
    <n v="1.1000000000000001"/>
    <x v="1"/>
    <x v="0"/>
    <x v="6"/>
    <n v="16.899999999999999"/>
    <n v="18.59"/>
    <n v="0"/>
  </r>
  <r>
    <n v="251"/>
    <x v="45"/>
    <n v="3.4"/>
    <n v="1.5"/>
    <n v="113"/>
    <n v="0"/>
    <n v="1024.3"/>
    <n v="0.86"/>
    <x v="5"/>
    <n v="1.1000000000000001"/>
    <x v="1"/>
    <x v="0"/>
    <x v="6"/>
    <n v="16.5"/>
    <n v="18.150000000000002"/>
    <n v="0"/>
  </r>
  <r>
    <n v="251"/>
    <x v="46"/>
    <n v="6"/>
    <n v="0.2"/>
    <n v="664"/>
    <n v="0"/>
    <n v="1025.2"/>
    <n v="0.83"/>
    <x v="5"/>
    <n v="1.1000000000000001"/>
    <x v="1"/>
    <x v="0"/>
    <x v="6"/>
    <n v="17.8"/>
    <n v="19.580000000000002"/>
    <n v="0"/>
  </r>
  <r>
    <n v="251"/>
    <x v="47"/>
    <n v="5.3"/>
    <n v="-1.2"/>
    <n v="902"/>
    <n v="0"/>
    <n v="1026.7"/>
    <n v="0.82"/>
    <x v="5"/>
    <n v="1.1000000000000001"/>
    <x v="1"/>
    <x v="0"/>
    <x v="7"/>
    <n v="19.2"/>
    <n v="21.12"/>
    <n v="0"/>
  </r>
  <r>
    <n v="251"/>
    <x v="48"/>
    <n v="7.2"/>
    <n v="-1.2"/>
    <n v="874"/>
    <n v="0"/>
    <n v="1027.3"/>
    <n v="0.71"/>
    <x v="5"/>
    <n v="1.1000000000000001"/>
    <x v="1"/>
    <x v="0"/>
    <x v="7"/>
    <n v="19.2"/>
    <n v="21.12"/>
    <n v="0"/>
  </r>
  <r>
    <n v="251"/>
    <x v="49"/>
    <n v="7.1"/>
    <n v="-0.2"/>
    <n v="803"/>
    <n v="0"/>
    <n v="1022.7"/>
    <n v="0.69"/>
    <x v="5"/>
    <n v="1.1000000000000001"/>
    <x v="1"/>
    <x v="0"/>
    <x v="7"/>
    <n v="18.2"/>
    <n v="20.02"/>
    <n v="0"/>
  </r>
  <r>
    <n v="251"/>
    <x v="50"/>
    <n v="7.3"/>
    <n v="3.1"/>
    <n v="335"/>
    <n v="0.2"/>
    <n v="1017.9"/>
    <n v="0.91"/>
    <x v="5"/>
    <n v="1.1000000000000001"/>
    <x v="1"/>
    <x v="0"/>
    <x v="7"/>
    <n v="14.9"/>
    <n v="16.39"/>
    <n v="0"/>
  </r>
  <r>
    <n v="251"/>
    <x v="51"/>
    <n v="7.1"/>
    <n v="7.8"/>
    <n v="715"/>
    <n v="-0.1"/>
    <n v="1015"/>
    <n v="0.91"/>
    <x v="5"/>
    <n v="1.1000000000000001"/>
    <x v="1"/>
    <x v="0"/>
    <x v="7"/>
    <n v="10.199999999999999"/>
    <n v="11.22"/>
    <n v="0"/>
  </r>
  <r>
    <n v="251"/>
    <x v="52"/>
    <n v="5.3"/>
    <n v="6.3"/>
    <n v="150"/>
    <n v="4.3"/>
    <n v="1013.6"/>
    <n v="0.97"/>
    <x v="5"/>
    <n v="1.1000000000000001"/>
    <x v="1"/>
    <x v="0"/>
    <x v="7"/>
    <n v="11.7"/>
    <n v="12.870000000000001"/>
    <n v="0"/>
  </r>
  <r>
    <n v="251"/>
    <x v="53"/>
    <n v="6.9"/>
    <n v="5.9"/>
    <n v="520"/>
    <n v="-0.1"/>
    <n v="1022.7"/>
    <n v="0.94"/>
    <x v="5"/>
    <n v="1.1000000000000001"/>
    <x v="1"/>
    <x v="0"/>
    <x v="7"/>
    <n v="12.1"/>
    <n v="13.31"/>
    <n v="0"/>
  </r>
  <r>
    <n v="251"/>
    <x v="54"/>
    <n v="7.9"/>
    <n v="6.7"/>
    <n v="151"/>
    <n v="7.5"/>
    <n v="1012.7"/>
    <n v="0.96"/>
    <x v="5"/>
    <n v="1.1000000000000001"/>
    <x v="1"/>
    <x v="0"/>
    <x v="8"/>
    <n v="11.3"/>
    <n v="12.430000000000001"/>
    <n v="0"/>
  </r>
  <r>
    <n v="251"/>
    <x v="55"/>
    <n v="4"/>
    <n v="5.7"/>
    <n v="247"/>
    <n v="0.4"/>
    <n v="1012.9"/>
    <n v="0.99"/>
    <x v="5"/>
    <n v="1.1000000000000001"/>
    <x v="1"/>
    <x v="0"/>
    <x v="8"/>
    <n v="12.3"/>
    <n v="13.530000000000001"/>
    <n v="0"/>
  </r>
  <r>
    <n v="251"/>
    <x v="56"/>
    <n v="4.5"/>
    <n v="4.9000000000000004"/>
    <n v="1041"/>
    <n v="4.0999999999999996"/>
    <n v="1013.4"/>
    <n v="0.92"/>
    <x v="5"/>
    <n v="1.1000000000000001"/>
    <x v="1"/>
    <x v="0"/>
    <x v="8"/>
    <n v="13.1"/>
    <n v="14.41"/>
    <n v="0"/>
  </r>
  <r>
    <n v="251"/>
    <x v="57"/>
    <n v="4.4000000000000004"/>
    <n v="5.3"/>
    <n v="652"/>
    <n v="1.9"/>
    <n v="1014"/>
    <n v="0.92"/>
    <x v="5"/>
    <n v="1.1000000000000001"/>
    <x v="1"/>
    <x v="0"/>
    <x v="8"/>
    <n v="12.7"/>
    <n v="13.97"/>
    <n v="0"/>
  </r>
  <r>
    <n v="251"/>
    <x v="58"/>
    <n v="4.5"/>
    <n v="5.3"/>
    <n v="1022"/>
    <n v="0"/>
    <n v="1026.9000000000001"/>
    <n v="0.88"/>
    <x v="5"/>
    <n v="1.1000000000000001"/>
    <x v="1"/>
    <x v="0"/>
    <x v="8"/>
    <n v="12.7"/>
    <n v="13.97"/>
    <n v="0"/>
  </r>
  <r>
    <n v="251"/>
    <x v="59"/>
    <n v="2.4"/>
    <n v="3.9"/>
    <n v="972"/>
    <n v="0"/>
    <n v="1034"/>
    <n v="0.91"/>
    <x v="5"/>
    <n v="1"/>
    <x v="2"/>
    <x v="0"/>
    <x v="8"/>
    <n v="14.1"/>
    <n v="14.1"/>
    <n v="0"/>
  </r>
  <r>
    <n v="251"/>
    <x v="60"/>
    <n v="4.3"/>
    <n v="3"/>
    <n v="1196"/>
    <n v="0"/>
    <n v="1033.9000000000001"/>
    <n v="0.94"/>
    <x v="5"/>
    <n v="1"/>
    <x v="2"/>
    <x v="0"/>
    <x v="8"/>
    <n v="15"/>
    <n v="15"/>
    <n v="0"/>
  </r>
  <r>
    <n v="251"/>
    <x v="61"/>
    <n v="4.8"/>
    <n v="4.2"/>
    <n v="1201"/>
    <n v="0"/>
    <n v="1028.8"/>
    <n v="0.93"/>
    <x v="5"/>
    <n v="1"/>
    <x v="2"/>
    <x v="0"/>
    <x v="9"/>
    <n v="13.8"/>
    <n v="13.8"/>
    <n v="0"/>
  </r>
  <r>
    <n v="251"/>
    <x v="62"/>
    <n v="5.3"/>
    <n v="5.2"/>
    <n v="1191"/>
    <n v="0"/>
    <n v="1025.0999999999999"/>
    <n v="0.93"/>
    <x v="5"/>
    <n v="1"/>
    <x v="2"/>
    <x v="0"/>
    <x v="9"/>
    <n v="12.8"/>
    <n v="12.8"/>
    <n v="0"/>
  </r>
  <r>
    <n v="251"/>
    <x v="63"/>
    <n v="7.3"/>
    <n v="6.8"/>
    <n v="1093"/>
    <n v="0"/>
    <n v="1021"/>
    <n v="0.84"/>
    <x v="5"/>
    <n v="1"/>
    <x v="2"/>
    <x v="0"/>
    <x v="9"/>
    <n v="11.2"/>
    <n v="11.2"/>
    <n v="0"/>
  </r>
  <r>
    <n v="251"/>
    <x v="64"/>
    <n v="3.9"/>
    <n v="6.9"/>
    <n v="1162"/>
    <n v="0"/>
    <n v="1016.5"/>
    <n v="0.87"/>
    <x v="5"/>
    <n v="1"/>
    <x v="2"/>
    <x v="0"/>
    <x v="9"/>
    <n v="11.1"/>
    <n v="11.1"/>
    <n v="0"/>
  </r>
  <r>
    <n v="251"/>
    <x v="65"/>
    <n v="4.2"/>
    <n v="8.1999999999999993"/>
    <n v="1225"/>
    <n v="0"/>
    <n v="1015.8"/>
    <n v="0.81"/>
    <x v="5"/>
    <n v="1"/>
    <x v="2"/>
    <x v="0"/>
    <x v="9"/>
    <n v="9.8000000000000007"/>
    <n v="9.8000000000000007"/>
    <n v="0"/>
  </r>
  <r>
    <n v="251"/>
    <x v="66"/>
    <n v="4.3"/>
    <n v="8.6"/>
    <n v="1255"/>
    <n v="0"/>
    <n v="1013.7"/>
    <n v="0.83"/>
    <x v="5"/>
    <n v="1"/>
    <x v="2"/>
    <x v="0"/>
    <x v="9"/>
    <n v="9.4"/>
    <n v="9.4"/>
    <n v="0"/>
  </r>
  <r>
    <n v="251"/>
    <x v="67"/>
    <n v="4.5"/>
    <n v="7.8"/>
    <n v="1275"/>
    <n v="0"/>
    <n v="1007"/>
    <n v="0.81"/>
    <x v="5"/>
    <n v="1"/>
    <x v="2"/>
    <x v="0"/>
    <x v="9"/>
    <n v="10.199999999999999"/>
    <n v="10.199999999999999"/>
    <n v="0"/>
  </r>
  <r>
    <n v="251"/>
    <x v="68"/>
    <n v="4.0999999999999996"/>
    <n v="6.4"/>
    <n v="1314"/>
    <n v="-0.1"/>
    <n v="1003.8"/>
    <n v="0.88"/>
    <x v="5"/>
    <n v="1"/>
    <x v="2"/>
    <x v="0"/>
    <x v="10"/>
    <n v="11.6"/>
    <n v="11.6"/>
    <n v="0"/>
  </r>
  <r>
    <n v="251"/>
    <x v="69"/>
    <n v="5.6"/>
    <n v="5.8"/>
    <n v="1042"/>
    <n v="0.9"/>
    <n v="1002.8"/>
    <n v="0.82"/>
    <x v="5"/>
    <n v="1"/>
    <x v="2"/>
    <x v="0"/>
    <x v="10"/>
    <n v="12.2"/>
    <n v="12.2"/>
    <n v="0"/>
  </r>
  <r>
    <n v="251"/>
    <x v="70"/>
    <n v="4.0999999999999996"/>
    <n v="4.2"/>
    <n v="986"/>
    <n v="0.9"/>
    <n v="999.3"/>
    <n v="0.83"/>
    <x v="5"/>
    <n v="1"/>
    <x v="2"/>
    <x v="0"/>
    <x v="10"/>
    <n v="13.8"/>
    <n v="13.8"/>
    <n v="0"/>
  </r>
  <r>
    <n v="251"/>
    <x v="71"/>
    <n v="4.8"/>
    <n v="4"/>
    <n v="1219"/>
    <n v="0.7"/>
    <n v="1001"/>
    <n v="0.8"/>
    <x v="5"/>
    <n v="1"/>
    <x v="2"/>
    <x v="0"/>
    <x v="10"/>
    <n v="14"/>
    <n v="14"/>
    <n v="0"/>
  </r>
  <r>
    <n v="251"/>
    <x v="72"/>
    <n v="4.7"/>
    <n v="3.5"/>
    <n v="1373"/>
    <n v="0.8"/>
    <n v="1011.4"/>
    <n v="0.69"/>
    <x v="5"/>
    <n v="1"/>
    <x v="2"/>
    <x v="0"/>
    <x v="10"/>
    <n v="14.5"/>
    <n v="14.5"/>
    <n v="0"/>
  </r>
  <r>
    <n v="251"/>
    <x v="73"/>
    <n v="5.3"/>
    <n v="2.8"/>
    <n v="1554"/>
    <n v="0"/>
    <n v="1022.3"/>
    <n v="0.71"/>
    <x v="5"/>
    <n v="1"/>
    <x v="2"/>
    <x v="0"/>
    <x v="10"/>
    <n v="15.2"/>
    <n v="15.2"/>
    <n v="0"/>
  </r>
  <r>
    <n v="251"/>
    <x v="74"/>
    <n v="3.7"/>
    <n v="4.5999999999999996"/>
    <n v="983"/>
    <n v="-0.1"/>
    <n v="1024.2"/>
    <n v="0.83"/>
    <x v="5"/>
    <n v="1"/>
    <x v="2"/>
    <x v="0"/>
    <x v="10"/>
    <n v="13.4"/>
    <n v="13.4"/>
    <n v="0"/>
  </r>
  <r>
    <n v="251"/>
    <x v="75"/>
    <n v="7.3"/>
    <n v="3.9"/>
    <n v="1571"/>
    <n v="0"/>
    <n v="1031.2"/>
    <n v="0.69"/>
    <x v="5"/>
    <n v="1"/>
    <x v="2"/>
    <x v="0"/>
    <x v="11"/>
    <n v="14.1"/>
    <n v="14.1"/>
    <n v="0"/>
  </r>
  <r>
    <n v="251"/>
    <x v="76"/>
    <n v="6"/>
    <n v="4.3"/>
    <n v="1611"/>
    <n v="0"/>
    <n v="1029.5"/>
    <n v="0.65"/>
    <x v="5"/>
    <n v="1"/>
    <x v="2"/>
    <x v="0"/>
    <x v="11"/>
    <n v="13.7"/>
    <n v="13.7"/>
    <n v="0"/>
  </r>
  <r>
    <n v="251"/>
    <x v="77"/>
    <n v="2.8"/>
    <n v="5.9"/>
    <n v="1604"/>
    <n v="0"/>
    <n v="1024.2"/>
    <n v="0.65"/>
    <x v="5"/>
    <n v="1"/>
    <x v="2"/>
    <x v="0"/>
    <x v="11"/>
    <n v="12.1"/>
    <n v="12.1"/>
    <n v="0"/>
  </r>
  <r>
    <n v="251"/>
    <x v="78"/>
    <n v="2.2999999999999998"/>
    <n v="7.2"/>
    <n v="1317"/>
    <n v="0"/>
    <n v="1021.4"/>
    <n v="0.85"/>
    <x v="5"/>
    <n v="1"/>
    <x v="2"/>
    <x v="0"/>
    <x v="11"/>
    <n v="10.8"/>
    <n v="10.8"/>
    <n v="0"/>
  </r>
  <r>
    <n v="251"/>
    <x v="79"/>
    <n v="6.8"/>
    <n v="9.8000000000000007"/>
    <n v="1506"/>
    <n v="0"/>
    <n v="1014.5"/>
    <n v="0.8"/>
    <x v="5"/>
    <n v="1"/>
    <x v="2"/>
    <x v="0"/>
    <x v="11"/>
    <n v="8.1999999999999993"/>
    <n v="8.1999999999999993"/>
    <n v="0"/>
  </r>
  <r>
    <n v="251"/>
    <x v="80"/>
    <n v="8.5"/>
    <n v="11.6"/>
    <n v="1595"/>
    <n v="0.1"/>
    <n v="1005.5"/>
    <n v="0.65"/>
    <x v="5"/>
    <n v="1"/>
    <x v="2"/>
    <x v="0"/>
    <x v="11"/>
    <n v="6.4"/>
    <n v="6.4"/>
    <n v="0"/>
  </r>
  <r>
    <n v="251"/>
    <x v="81"/>
    <n v="4.5"/>
    <n v="9.6999999999999993"/>
    <n v="951"/>
    <n v="0.6"/>
    <n v="1005.4"/>
    <n v="0.83"/>
    <x v="5"/>
    <n v="1"/>
    <x v="2"/>
    <x v="0"/>
    <x v="11"/>
    <n v="8.3000000000000007"/>
    <n v="8.3000000000000007"/>
    <n v="0"/>
  </r>
  <r>
    <n v="251"/>
    <x v="82"/>
    <n v="4.3"/>
    <n v="7.2"/>
    <n v="1252"/>
    <n v="0"/>
    <n v="1015.2"/>
    <n v="0.91"/>
    <x v="5"/>
    <n v="1"/>
    <x v="2"/>
    <x v="0"/>
    <x v="12"/>
    <n v="10.8"/>
    <n v="10.8"/>
    <n v="0"/>
  </r>
  <r>
    <n v="251"/>
    <x v="83"/>
    <n v="5.3"/>
    <n v="7.6"/>
    <n v="883"/>
    <n v="-0.1"/>
    <n v="1019.5"/>
    <n v="0.91"/>
    <x v="5"/>
    <n v="1"/>
    <x v="2"/>
    <x v="0"/>
    <x v="12"/>
    <n v="10.4"/>
    <n v="10.4"/>
    <n v="0"/>
  </r>
  <r>
    <n v="251"/>
    <x v="84"/>
    <n v="3.4"/>
    <n v="7.5"/>
    <n v="1545"/>
    <n v="-0.1"/>
    <n v="1024.3"/>
    <n v="0.9"/>
    <x v="5"/>
    <n v="1"/>
    <x v="2"/>
    <x v="0"/>
    <x v="12"/>
    <n v="10.5"/>
    <n v="10.5"/>
    <n v="0"/>
  </r>
  <r>
    <n v="251"/>
    <x v="85"/>
    <n v="6.4"/>
    <n v="9.3000000000000007"/>
    <n v="1711"/>
    <n v="0"/>
    <n v="1019.5"/>
    <n v="0.85"/>
    <x v="5"/>
    <n v="1"/>
    <x v="2"/>
    <x v="0"/>
    <x v="12"/>
    <n v="8.6999999999999993"/>
    <n v="8.6999999999999993"/>
    <n v="0"/>
  </r>
  <r>
    <n v="251"/>
    <x v="86"/>
    <n v="6.6"/>
    <n v="7.7"/>
    <n v="424"/>
    <n v="0.5"/>
    <n v="1011.3"/>
    <n v="0.93"/>
    <x v="5"/>
    <n v="1"/>
    <x v="2"/>
    <x v="0"/>
    <x v="12"/>
    <n v="10.3"/>
    <n v="10.3"/>
    <n v="0"/>
  </r>
  <r>
    <n v="251"/>
    <x v="87"/>
    <n v="6.3"/>
    <n v="7.6"/>
    <n v="1640"/>
    <n v="-0.1"/>
    <n v="1017.4"/>
    <n v="0.85"/>
    <x v="5"/>
    <n v="1"/>
    <x v="2"/>
    <x v="0"/>
    <x v="12"/>
    <n v="10.4"/>
    <n v="10.4"/>
    <n v="0"/>
  </r>
  <r>
    <n v="251"/>
    <x v="88"/>
    <n v="10.8"/>
    <n v="9"/>
    <n v="1744"/>
    <n v="0.7"/>
    <n v="1014.4"/>
    <n v="0.82"/>
    <x v="5"/>
    <n v="1"/>
    <x v="2"/>
    <x v="0"/>
    <x v="12"/>
    <n v="9"/>
    <n v="9"/>
    <n v="0"/>
  </r>
  <r>
    <n v="251"/>
    <x v="89"/>
    <n v="5.4"/>
    <n v="7.3"/>
    <n v="1705"/>
    <n v="0"/>
    <n v="1027.8"/>
    <n v="0.84"/>
    <x v="5"/>
    <n v="1"/>
    <x v="2"/>
    <x v="0"/>
    <x v="13"/>
    <n v="10.7"/>
    <n v="10.7"/>
    <n v="0"/>
  </r>
  <r>
    <n v="251"/>
    <x v="90"/>
    <n v="5.8"/>
    <n v="7.3"/>
    <n v="1903"/>
    <n v="0"/>
    <n v="1029.8"/>
    <n v="0.82"/>
    <x v="5"/>
    <n v="0.8"/>
    <x v="3"/>
    <x v="0"/>
    <x v="13"/>
    <n v="10.7"/>
    <n v="8.56"/>
    <n v="0"/>
  </r>
  <r>
    <n v="251"/>
    <x v="91"/>
    <n v="7.8"/>
    <n v="9.3000000000000007"/>
    <n v="1886"/>
    <n v="0"/>
    <n v="1027"/>
    <n v="0.79"/>
    <x v="5"/>
    <n v="0.8"/>
    <x v="3"/>
    <x v="0"/>
    <x v="13"/>
    <n v="8.6999999999999993"/>
    <n v="6.96"/>
    <n v="0"/>
  </r>
  <r>
    <n v="251"/>
    <x v="92"/>
    <n v="7.3"/>
    <n v="10.4"/>
    <n v="1931"/>
    <n v="0"/>
    <n v="1025.0999999999999"/>
    <n v="0.74"/>
    <x v="5"/>
    <n v="0.8"/>
    <x v="3"/>
    <x v="0"/>
    <x v="13"/>
    <n v="7.6"/>
    <n v="6.08"/>
    <n v="0"/>
  </r>
  <r>
    <n v="251"/>
    <x v="93"/>
    <n v="5.2"/>
    <n v="9.5"/>
    <n v="1966"/>
    <n v="0"/>
    <n v="1022.4"/>
    <n v="0.81"/>
    <x v="5"/>
    <n v="0.8"/>
    <x v="3"/>
    <x v="0"/>
    <x v="13"/>
    <n v="8.5"/>
    <n v="6.8000000000000007"/>
    <n v="0"/>
  </r>
  <r>
    <n v="251"/>
    <x v="94"/>
    <n v="8"/>
    <n v="7.7"/>
    <n v="2015"/>
    <n v="0"/>
    <n v="1023.2"/>
    <n v="0.73"/>
    <x v="5"/>
    <n v="0.8"/>
    <x v="3"/>
    <x v="0"/>
    <x v="13"/>
    <n v="10.3"/>
    <n v="8.24"/>
    <n v="0"/>
  </r>
  <r>
    <n v="251"/>
    <x v="95"/>
    <n v="6.5"/>
    <n v="6.3"/>
    <n v="2037"/>
    <n v="0"/>
    <n v="1027.8"/>
    <n v="0.66"/>
    <x v="5"/>
    <n v="0.8"/>
    <x v="3"/>
    <x v="0"/>
    <x v="13"/>
    <n v="11.7"/>
    <n v="9.36"/>
    <n v="0"/>
  </r>
  <r>
    <n v="251"/>
    <x v="96"/>
    <n v="4.4000000000000004"/>
    <n v="6.3"/>
    <n v="2046"/>
    <n v="0"/>
    <n v="1028.2"/>
    <n v="0.76"/>
    <x v="5"/>
    <n v="0.8"/>
    <x v="3"/>
    <x v="0"/>
    <x v="14"/>
    <n v="11.7"/>
    <n v="9.36"/>
    <n v="0"/>
  </r>
  <r>
    <n v="251"/>
    <x v="97"/>
    <n v="2.5"/>
    <n v="5.9"/>
    <n v="1686"/>
    <n v="0"/>
    <n v="1028.5"/>
    <n v="0.79"/>
    <x v="5"/>
    <n v="0.8"/>
    <x v="3"/>
    <x v="0"/>
    <x v="14"/>
    <n v="12.1"/>
    <n v="9.68"/>
    <n v="0"/>
  </r>
  <r>
    <n v="251"/>
    <x v="98"/>
    <n v="5.3"/>
    <n v="7.3"/>
    <n v="757"/>
    <n v="0"/>
    <n v="1027.5999999999999"/>
    <n v="0.8"/>
    <x v="5"/>
    <n v="0.8"/>
    <x v="3"/>
    <x v="0"/>
    <x v="14"/>
    <n v="10.7"/>
    <n v="8.56"/>
    <n v="0"/>
  </r>
  <r>
    <n v="251"/>
    <x v="99"/>
    <n v="6.2"/>
    <n v="8"/>
    <n v="1792"/>
    <n v="0"/>
    <n v="1027.3"/>
    <n v="0.87"/>
    <x v="5"/>
    <n v="0.8"/>
    <x v="3"/>
    <x v="0"/>
    <x v="14"/>
    <n v="10"/>
    <n v="8"/>
    <n v="0"/>
  </r>
  <r>
    <n v="251"/>
    <x v="100"/>
    <n v="3.5"/>
    <n v="8.4"/>
    <n v="1996"/>
    <n v="0"/>
    <n v="1020.5"/>
    <n v="0.89"/>
    <x v="5"/>
    <n v="0.8"/>
    <x v="3"/>
    <x v="0"/>
    <x v="14"/>
    <n v="9.6"/>
    <n v="7.68"/>
    <n v="0"/>
  </r>
  <r>
    <n v="251"/>
    <x v="101"/>
    <n v="4.0999999999999996"/>
    <n v="13"/>
    <n v="2094"/>
    <n v="0"/>
    <n v="1009.7"/>
    <n v="0.78"/>
    <x v="5"/>
    <n v="0.8"/>
    <x v="3"/>
    <x v="0"/>
    <x v="14"/>
    <n v="5"/>
    <n v="4"/>
    <n v="0"/>
  </r>
  <r>
    <n v="251"/>
    <x v="102"/>
    <n v="6.7"/>
    <n v="12"/>
    <n v="1759"/>
    <n v="5"/>
    <n v="1002.2"/>
    <n v="0.85"/>
    <x v="5"/>
    <n v="0.8"/>
    <x v="3"/>
    <x v="0"/>
    <x v="14"/>
    <n v="6"/>
    <n v="4.8000000000000007"/>
    <n v="0"/>
  </r>
  <r>
    <n v="251"/>
    <x v="103"/>
    <n v="4.7"/>
    <n v="11.3"/>
    <n v="2016"/>
    <n v="0"/>
    <n v="1007.4"/>
    <n v="0.84"/>
    <x v="5"/>
    <n v="0.8"/>
    <x v="3"/>
    <x v="0"/>
    <x v="15"/>
    <n v="6.6999999999999993"/>
    <n v="5.3599999999999994"/>
    <n v="0"/>
  </r>
  <r>
    <n v="251"/>
    <x v="104"/>
    <n v="5"/>
    <n v="13.2"/>
    <n v="1683"/>
    <n v="8.9"/>
    <n v="999.3"/>
    <n v="0.84"/>
    <x v="5"/>
    <n v="0.8"/>
    <x v="3"/>
    <x v="0"/>
    <x v="15"/>
    <n v="4.8000000000000007"/>
    <n v="3.8400000000000007"/>
    <n v="0"/>
  </r>
  <r>
    <n v="251"/>
    <x v="105"/>
    <n v="6.3"/>
    <n v="10.9"/>
    <n v="749"/>
    <n v="-0.1"/>
    <n v="1008.1"/>
    <n v="0.76"/>
    <x v="5"/>
    <n v="0.8"/>
    <x v="3"/>
    <x v="0"/>
    <x v="15"/>
    <n v="7.1"/>
    <n v="5.68"/>
    <n v="0"/>
  </r>
  <r>
    <n v="251"/>
    <x v="106"/>
    <n v="3.4"/>
    <n v="9.3000000000000007"/>
    <n v="717"/>
    <n v="0.2"/>
    <n v="1012.9"/>
    <n v="0.83"/>
    <x v="5"/>
    <n v="0.8"/>
    <x v="3"/>
    <x v="0"/>
    <x v="15"/>
    <n v="8.6999999999999993"/>
    <n v="6.96"/>
    <n v="0"/>
  </r>
  <r>
    <n v="251"/>
    <x v="107"/>
    <n v="3"/>
    <n v="8.4"/>
    <n v="1395"/>
    <n v="0"/>
    <n v="1014.9"/>
    <n v="0.84"/>
    <x v="5"/>
    <n v="0.8"/>
    <x v="3"/>
    <x v="0"/>
    <x v="15"/>
    <n v="9.6"/>
    <n v="7.68"/>
    <n v="0"/>
  </r>
  <r>
    <n v="251"/>
    <x v="108"/>
    <n v="4"/>
    <n v="7.8"/>
    <n v="2199"/>
    <n v="0"/>
    <n v="1011.2"/>
    <n v="0.82"/>
    <x v="5"/>
    <n v="0.8"/>
    <x v="3"/>
    <x v="0"/>
    <x v="15"/>
    <n v="10.199999999999999"/>
    <n v="8.16"/>
    <n v="0"/>
  </r>
  <r>
    <n v="251"/>
    <x v="109"/>
    <n v="3"/>
    <n v="9"/>
    <n v="1093"/>
    <n v="0"/>
    <n v="1007.9"/>
    <n v="0.88"/>
    <x v="5"/>
    <n v="0.8"/>
    <x v="3"/>
    <x v="0"/>
    <x v="15"/>
    <n v="9"/>
    <n v="7.2"/>
    <n v="0"/>
  </r>
  <r>
    <n v="251"/>
    <x v="110"/>
    <n v="1.8"/>
    <n v="9"/>
    <n v="877"/>
    <n v="1.1000000000000001"/>
    <n v="1010.3"/>
    <n v="0.91"/>
    <x v="5"/>
    <n v="0.8"/>
    <x v="3"/>
    <x v="0"/>
    <x v="16"/>
    <n v="9"/>
    <n v="7.2"/>
    <n v="0"/>
  </r>
  <r>
    <n v="251"/>
    <x v="111"/>
    <n v="2.7"/>
    <n v="9.6999999999999993"/>
    <n v="1073"/>
    <n v="0.1"/>
    <n v="1016.5"/>
    <n v="0.9"/>
    <x v="5"/>
    <n v="0.8"/>
    <x v="3"/>
    <x v="0"/>
    <x v="16"/>
    <n v="8.3000000000000007"/>
    <n v="6.6400000000000006"/>
    <n v="0"/>
  </r>
  <r>
    <n v="251"/>
    <x v="112"/>
    <n v="5.6"/>
    <n v="10.6"/>
    <n v="1462"/>
    <n v="0"/>
    <n v="1016.1"/>
    <n v="0.9"/>
    <x v="5"/>
    <n v="0.8"/>
    <x v="3"/>
    <x v="0"/>
    <x v="16"/>
    <n v="7.4"/>
    <n v="5.9200000000000008"/>
    <n v="0"/>
  </r>
  <r>
    <n v="251"/>
    <x v="113"/>
    <n v="6.9"/>
    <n v="9.4"/>
    <n v="952"/>
    <n v="-0.1"/>
    <n v="1020.1"/>
    <n v="0.9"/>
    <x v="5"/>
    <n v="0.8"/>
    <x v="3"/>
    <x v="0"/>
    <x v="16"/>
    <n v="8.6"/>
    <n v="6.88"/>
    <n v="0"/>
  </r>
  <r>
    <n v="251"/>
    <x v="114"/>
    <n v="3.2"/>
    <n v="8.1"/>
    <n v="1058"/>
    <n v="0"/>
    <n v="1023.8"/>
    <n v="0.83"/>
    <x v="5"/>
    <n v="0.8"/>
    <x v="3"/>
    <x v="0"/>
    <x v="16"/>
    <n v="9.9"/>
    <n v="7.9200000000000008"/>
    <n v="0"/>
  </r>
  <r>
    <n v="251"/>
    <x v="115"/>
    <n v="4"/>
    <n v="10.3"/>
    <n v="2390"/>
    <n v="0"/>
    <n v="1024.4000000000001"/>
    <n v="0.84"/>
    <x v="5"/>
    <n v="0.8"/>
    <x v="3"/>
    <x v="0"/>
    <x v="16"/>
    <n v="7.6999999999999993"/>
    <n v="6.16"/>
    <n v="0"/>
  </r>
  <r>
    <n v="251"/>
    <x v="116"/>
    <n v="3.4"/>
    <n v="12.4"/>
    <n v="2448"/>
    <n v="0"/>
    <n v="1026.0999999999999"/>
    <n v="0.68"/>
    <x v="5"/>
    <n v="0.8"/>
    <x v="3"/>
    <x v="0"/>
    <x v="16"/>
    <n v="5.6"/>
    <n v="4.4799999999999995"/>
    <n v="0"/>
  </r>
  <r>
    <n v="251"/>
    <x v="117"/>
    <n v="2.6"/>
    <n v="11.5"/>
    <n v="2315"/>
    <n v="0"/>
    <n v="1027.4000000000001"/>
    <n v="0.82"/>
    <x v="5"/>
    <n v="0.8"/>
    <x v="3"/>
    <x v="0"/>
    <x v="17"/>
    <n v="6.5"/>
    <n v="5.2"/>
    <n v="0"/>
  </r>
  <r>
    <n v="251"/>
    <x v="118"/>
    <n v="2.9"/>
    <n v="11.7"/>
    <n v="2413"/>
    <n v="0"/>
    <n v="1027.5999999999999"/>
    <n v="0.86"/>
    <x v="5"/>
    <n v="0.8"/>
    <x v="3"/>
    <x v="0"/>
    <x v="17"/>
    <n v="6.3000000000000007"/>
    <n v="5.0400000000000009"/>
    <n v="0"/>
  </r>
  <r>
    <n v="251"/>
    <x v="119"/>
    <n v="3.3"/>
    <n v="14.5"/>
    <n v="2441"/>
    <n v="0"/>
    <n v="1024"/>
    <n v="0.8"/>
    <x v="5"/>
    <n v="0.8"/>
    <x v="3"/>
    <x v="0"/>
    <x v="17"/>
    <n v="3.5"/>
    <n v="2.8000000000000003"/>
    <n v="0"/>
  </r>
  <r>
    <n v="251"/>
    <x v="120"/>
    <n v="2.5"/>
    <n v="16.3"/>
    <n v="2374"/>
    <n v="0"/>
    <n v="1017.9"/>
    <n v="0.79"/>
    <x v="5"/>
    <n v="0.8"/>
    <x v="4"/>
    <x v="0"/>
    <x v="17"/>
    <n v="1.6999999999999993"/>
    <n v="1.3599999999999994"/>
    <n v="0"/>
  </r>
  <r>
    <n v="251"/>
    <x v="121"/>
    <n v="4.3"/>
    <n v="12.3"/>
    <n v="1979"/>
    <n v="0"/>
    <n v="1015.2"/>
    <n v="0.86"/>
    <x v="5"/>
    <n v="0.8"/>
    <x v="4"/>
    <x v="0"/>
    <x v="17"/>
    <n v="5.6999999999999993"/>
    <n v="4.5599999999999996"/>
    <n v="0"/>
  </r>
  <r>
    <n v="251"/>
    <x v="122"/>
    <n v="4.9000000000000004"/>
    <n v="9.9"/>
    <n v="1881"/>
    <n v="-0.1"/>
    <n v="1011.9"/>
    <n v="0.8"/>
    <x v="5"/>
    <n v="0.8"/>
    <x v="4"/>
    <x v="0"/>
    <x v="17"/>
    <n v="8.1"/>
    <n v="6.48"/>
    <n v="0"/>
  </r>
  <r>
    <n v="251"/>
    <x v="123"/>
    <n v="6.1"/>
    <n v="8.6"/>
    <n v="1968"/>
    <n v="0.4"/>
    <n v="1014.5"/>
    <n v="0.75"/>
    <x v="5"/>
    <n v="0.8"/>
    <x v="4"/>
    <x v="0"/>
    <x v="17"/>
    <n v="9.4"/>
    <n v="7.5200000000000005"/>
    <n v="0"/>
  </r>
  <r>
    <n v="251"/>
    <x v="124"/>
    <n v="7"/>
    <n v="9.5"/>
    <n v="2513"/>
    <n v="-0.1"/>
    <n v="1021"/>
    <n v="0.67"/>
    <x v="5"/>
    <n v="0.8"/>
    <x v="4"/>
    <x v="0"/>
    <x v="18"/>
    <n v="8.5"/>
    <n v="6.8000000000000007"/>
    <n v="0"/>
  </r>
  <r>
    <n v="251"/>
    <x v="125"/>
    <n v="5.5"/>
    <n v="9.3000000000000007"/>
    <n v="988"/>
    <n v="-0.1"/>
    <n v="1022.8"/>
    <n v="0.79"/>
    <x v="5"/>
    <n v="0.8"/>
    <x v="4"/>
    <x v="0"/>
    <x v="18"/>
    <n v="8.6999999999999993"/>
    <n v="6.96"/>
    <n v="0"/>
  </r>
  <r>
    <n v="251"/>
    <x v="126"/>
    <n v="5.5"/>
    <n v="9.6"/>
    <n v="1994"/>
    <n v="0"/>
    <n v="1022.5"/>
    <n v="0.79"/>
    <x v="5"/>
    <n v="0.8"/>
    <x v="4"/>
    <x v="0"/>
    <x v="18"/>
    <n v="8.4"/>
    <n v="6.7200000000000006"/>
    <n v="0"/>
  </r>
  <r>
    <n v="251"/>
    <x v="127"/>
    <n v="5.9"/>
    <n v="11.3"/>
    <n v="2629"/>
    <n v="0"/>
    <n v="1020.6"/>
    <n v="0.78"/>
    <x v="5"/>
    <n v="0.8"/>
    <x v="4"/>
    <x v="0"/>
    <x v="18"/>
    <n v="6.6999999999999993"/>
    <n v="5.3599999999999994"/>
    <n v="0"/>
  </r>
  <r>
    <n v="251"/>
    <x v="128"/>
    <n v="3.8"/>
    <n v="11.1"/>
    <n v="2685"/>
    <n v="0"/>
    <n v="1022.8"/>
    <n v="0.77"/>
    <x v="5"/>
    <n v="0.8"/>
    <x v="4"/>
    <x v="0"/>
    <x v="18"/>
    <n v="6.9"/>
    <n v="5.5200000000000005"/>
    <n v="0"/>
  </r>
  <r>
    <n v="251"/>
    <x v="129"/>
    <n v="4.9000000000000004"/>
    <n v="12"/>
    <n v="2576"/>
    <n v="0"/>
    <n v="1021.6"/>
    <n v="0.73"/>
    <x v="5"/>
    <n v="0.8"/>
    <x v="4"/>
    <x v="0"/>
    <x v="18"/>
    <n v="6"/>
    <n v="4.8000000000000007"/>
    <n v="0"/>
  </r>
  <r>
    <n v="251"/>
    <x v="130"/>
    <n v="7.1"/>
    <n v="15.6"/>
    <n v="2653"/>
    <n v="0"/>
    <n v="1015.6"/>
    <n v="0.75"/>
    <x v="5"/>
    <n v="0.8"/>
    <x v="4"/>
    <x v="0"/>
    <x v="18"/>
    <n v="2.4000000000000004"/>
    <n v="1.9200000000000004"/>
    <n v="0"/>
  </r>
  <r>
    <n v="251"/>
    <x v="131"/>
    <n v="7.9"/>
    <n v="15.2"/>
    <n v="2709"/>
    <n v="0"/>
    <n v="1015.9"/>
    <n v="0.68"/>
    <x v="5"/>
    <n v="0.8"/>
    <x v="4"/>
    <x v="0"/>
    <x v="19"/>
    <n v="2.8000000000000007"/>
    <n v="2.2400000000000007"/>
    <n v="0"/>
  </r>
  <r>
    <n v="251"/>
    <x v="132"/>
    <n v="6.4"/>
    <n v="12.8"/>
    <n v="2762"/>
    <n v="0"/>
    <n v="1020.6"/>
    <n v="0.73"/>
    <x v="5"/>
    <n v="0.8"/>
    <x v="4"/>
    <x v="0"/>
    <x v="19"/>
    <n v="5.1999999999999993"/>
    <n v="4.1599999999999993"/>
    <n v="0"/>
  </r>
  <r>
    <n v="251"/>
    <x v="133"/>
    <n v="5.8"/>
    <n v="11.6"/>
    <n v="2439"/>
    <n v="0"/>
    <n v="1020"/>
    <n v="0.82"/>
    <x v="5"/>
    <n v="0.8"/>
    <x v="4"/>
    <x v="0"/>
    <x v="19"/>
    <n v="6.4"/>
    <n v="5.120000000000001"/>
    <n v="0"/>
  </r>
  <r>
    <n v="251"/>
    <x v="134"/>
    <n v="7.1"/>
    <n v="11.8"/>
    <n v="2810"/>
    <n v="0"/>
    <n v="1022.5"/>
    <n v="0.72"/>
    <x v="5"/>
    <n v="0.8"/>
    <x v="4"/>
    <x v="0"/>
    <x v="19"/>
    <n v="6.1999999999999993"/>
    <n v="4.96"/>
    <n v="0"/>
  </r>
  <r>
    <n v="251"/>
    <x v="135"/>
    <n v="5.5"/>
    <n v="11.3"/>
    <n v="1183"/>
    <n v="0"/>
    <n v="1021.7"/>
    <n v="0.82"/>
    <x v="5"/>
    <n v="0.8"/>
    <x v="4"/>
    <x v="0"/>
    <x v="19"/>
    <n v="6.6999999999999993"/>
    <n v="5.3599999999999994"/>
    <n v="0"/>
  </r>
  <r>
    <n v="251"/>
    <x v="136"/>
    <n v="5.5"/>
    <n v="11.5"/>
    <n v="2148"/>
    <n v="0"/>
    <n v="1019.1"/>
    <n v="0.84"/>
    <x v="5"/>
    <n v="0.8"/>
    <x v="4"/>
    <x v="0"/>
    <x v="19"/>
    <n v="6.5"/>
    <n v="5.2"/>
    <n v="0"/>
  </r>
  <r>
    <n v="251"/>
    <x v="137"/>
    <n v="4"/>
    <n v="12.7"/>
    <n v="2815"/>
    <n v="0"/>
    <n v="1018.3"/>
    <n v="0.84"/>
    <x v="5"/>
    <n v="0.8"/>
    <x v="4"/>
    <x v="0"/>
    <x v="19"/>
    <n v="5.3000000000000007"/>
    <n v="4.2400000000000011"/>
    <n v="0"/>
  </r>
  <r>
    <n v="251"/>
    <x v="138"/>
    <n v="3.6"/>
    <n v="12.6"/>
    <n v="2822"/>
    <n v="0"/>
    <n v="1021"/>
    <n v="0.83"/>
    <x v="5"/>
    <n v="0.8"/>
    <x v="4"/>
    <x v="0"/>
    <x v="20"/>
    <n v="5.4"/>
    <n v="4.32"/>
    <n v="0"/>
  </r>
  <r>
    <n v="251"/>
    <x v="139"/>
    <n v="4.3"/>
    <n v="11.1"/>
    <n v="2701"/>
    <n v="0"/>
    <n v="1018.7"/>
    <n v="0.89"/>
    <x v="5"/>
    <n v="0.8"/>
    <x v="4"/>
    <x v="0"/>
    <x v="20"/>
    <n v="6.9"/>
    <n v="5.5200000000000005"/>
    <n v="0"/>
  </r>
  <r>
    <n v="251"/>
    <x v="140"/>
    <n v="6.5"/>
    <n v="11.5"/>
    <n v="1824"/>
    <n v="0"/>
    <n v="1014.1"/>
    <n v="0.74"/>
    <x v="5"/>
    <n v="0.8"/>
    <x v="4"/>
    <x v="0"/>
    <x v="20"/>
    <n v="6.5"/>
    <n v="5.2"/>
    <n v="0"/>
  </r>
  <r>
    <n v="251"/>
    <x v="141"/>
    <n v="8.1999999999999993"/>
    <n v="10.6"/>
    <n v="2554"/>
    <n v="0.4"/>
    <n v="1014.8"/>
    <n v="0.64"/>
    <x v="5"/>
    <n v="0.8"/>
    <x v="4"/>
    <x v="0"/>
    <x v="20"/>
    <n v="7.4"/>
    <n v="5.9200000000000008"/>
    <n v="0"/>
  </r>
  <r>
    <n v="251"/>
    <x v="142"/>
    <n v="6.6"/>
    <n v="9.8000000000000007"/>
    <n v="2164"/>
    <n v="2.1"/>
    <n v="1015.4"/>
    <n v="0.74"/>
    <x v="5"/>
    <n v="0.8"/>
    <x v="4"/>
    <x v="0"/>
    <x v="20"/>
    <n v="8.1999999999999993"/>
    <n v="6.56"/>
    <n v="0"/>
  </r>
  <r>
    <n v="251"/>
    <x v="143"/>
    <n v="7.6"/>
    <n v="13.1"/>
    <n v="801"/>
    <n v="4.5999999999999996"/>
    <n v="1009.9"/>
    <n v="0.91"/>
    <x v="5"/>
    <n v="0.8"/>
    <x v="4"/>
    <x v="0"/>
    <x v="20"/>
    <n v="4.9000000000000004"/>
    <n v="3.9200000000000004"/>
    <n v="0"/>
  </r>
  <r>
    <n v="251"/>
    <x v="144"/>
    <n v="8.4"/>
    <n v="14.5"/>
    <n v="1949"/>
    <n v="3.8"/>
    <n v="1007.1"/>
    <n v="0.85"/>
    <x v="5"/>
    <n v="0.8"/>
    <x v="4"/>
    <x v="0"/>
    <x v="20"/>
    <n v="3.5"/>
    <n v="2.8000000000000003"/>
    <n v="0"/>
  </r>
  <r>
    <n v="251"/>
    <x v="145"/>
    <n v="8.3000000000000007"/>
    <n v="14.3"/>
    <n v="2473"/>
    <n v="1.6"/>
    <n v="1013.4"/>
    <n v="0.78"/>
    <x v="5"/>
    <n v="0.8"/>
    <x v="4"/>
    <x v="0"/>
    <x v="21"/>
    <n v="3.6999999999999993"/>
    <n v="2.9599999999999995"/>
    <n v="0"/>
  </r>
  <r>
    <n v="251"/>
    <x v="146"/>
    <n v="9.8000000000000007"/>
    <n v="14"/>
    <n v="1128"/>
    <n v="18.3"/>
    <n v="1009.6"/>
    <n v="0.91"/>
    <x v="5"/>
    <n v="0.8"/>
    <x v="4"/>
    <x v="0"/>
    <x v="21"/>
    <n v="4"/>
    <n v="3.2"/>
    <n v="0"/>
  </r>
  <r>
    <n v="251"/>
    <x v="147"/>
    <n v="5.7"/>
    <n v="12.9"/>
    <n v="2455"/>
    <n v="0.2"/>
    <n v="1013.8"/>
    <n v="0.87"/>
    <x v="5"/>
    <n v="0.8"/>
    <x v="4"/>
    <x v="0"/>
    <x v="21"/>
    <n v="5.0999999999999996"/>
    <n v="4.08"/>
    <n v="0"/>
  </r>
  <r>
    <n v="251"/>
    <x v="148"/>
    <n v="7.2"/>
    <n v="13.4"/>
    <n v="662"/>
    <n v="3.2"/>
    <n v="1017.6"/>
    <n v="0.93"/>
    <x v="5"/>
    <n v="0.8"/>
    <x v="4"/>
    <x v="0"/>
    <x v="21"/>
    <n v="4.5999999999999996"/>
    <n v="3.6799999999999997"/>
    <n v="0"/>
  </r>
  <r>
    <n v="251"/>
    <x v="149"/>
    <n v="7.3"/>
    <n v="15.7"/>
    <n v="2504"/>
    <n v="0"/>
    <n v="1017.8"/>
    <n v="0.92"/>
    <x v="5"/>
    <n v="0.8"/>
    <x v="4"/>
    <x v="0"/>
    <x v="21"/>
    <n v="2.3000000000000007"/>
    <n v="1.8400000000000007"/>
    <n v="0"/>
  </r>
  <r>
    <n v="251"/>
    <x v="150"/>
    <n v="3.1"/>
    <n v="17"/>
    <n v="2489"/>
    <n v="0"/>
    <n v="1016.2"/>
    <n v="0.9"/>
    <x v="5"/>
    <n v="0.8"/>
    <x v="4"/>
    <x v="0"/>
    <x v="21"/>
    <n v="1"/>
    <n v="0.8"/>
    <n v="0"/>
  </r>
  <r>
    <n v="251"/>
    <x v="151"/>
    <n v="6.4"/>
    <n v="15.5"/>
    <n v="2240"/>
    <n v="0"/>
    <n v="1011.9"/>
    <n v="0.81"/>
    <x v="5"/>
    <n v="0.8"/>
    <x v="5"/>
    <x v="0"/>
    <x v="21"/>
    <n v="2.5"/>
    <n v="2"/>
    <n v="0"/>
  </r>
  <r>
    <n v="251"/>
    <x v="152"/>
    <n v="5"/>
    <n v="13.8"/>
    <n v="2132"/>
    <n v="0.2"/>
    <n v="1014.5"/>
    <n v="0.8"/>
    <x v="5"/>
    <n v="0.8"/>
    <x v="5"/>
    <x v="0"/>
    <x v="22"/>
    <n v="4.1999999999999993"/>
    <n v="3.3599999999999994"/>
    <n v="0"/>
  </r>
  <r>
    <n v="251"/>
    <x v="153"/>
    <n v="10.1"/>
    <n v="15.9"/>
    <n v="2103"/>
    <n v="-0.1"/>
    <n v="1008.2"/>
    <n v="0.74"/>
    <x v="5"/>
    <n v="0.8"/>
    <x v="5"/>
    <x v="0"/>
    <x v="22"/>
    <n v="2.0999999999999996"/>
    <n v="1.6799999999999997"/>
    <n v="0"/>
  </r>
  <r>
    <n v="251"/>
    <x v="154"/>
    <n v="8"/>
    <n v="15"/>
    <n v="2650"/>
    <n v="0.1"/>
    <n v="1005.7"/>
    <n v="0.78"/>
    <x v="5"/>
    <n v="0.8"/>
    <x v="5"/>
    <x v="0"/>
    <x v="22"/>
    <n v="3"/>
    <n v="2.4000000000000004"/>
    <n v="0"/>
  </r>
  <r>
    <n v="251"/>
    <x v="155"/>
    <n v="8.6999999999999993"/>
    <n v="15"/>
    <n v="1255"/>
    <n v="7.2"/>
    <n v="1004.5"/>
    <n v="0.84"/>
    <x v="5"/>
    <n v="0.8"/>
    <x v="5"/>
    <x v="0"/>
    <x v="22"/>
    <n v="3"/>
    <n v="2.4000000000000004"/>
    <n v="0"/>
  </r>
  <r>
    <n v="251"/>
    <x v="156"/>
    <n v="8.8000000000000007"/>
    <n v="13.8"/>
    <n v="1916"/>
    <n v="5.4"/>
    <n v="1004.9"/>
    <n v="0.86"/>
    <x v="5"/>
    <n v="0.8"/>
    <x v="5"/>
    <x v="0"/>
    <x v="22"/>
    <n v="4.1999999999999993"/>
    <n v="3.3599999999999994"/>
    <n v="0"/>
  </r>
  <r>
    <n v="251"/>
    <x v="157"/>
    <n v="4.5"/>
    <n v="13.4"/>
    <n v="1302"/>
    <n v="2.9"/>
    <n v="1005.6"/>
    <n v="0.85"/>
    <x v="5"/>
    <n v="0.8"/>
    <x v="5"/>
    <x v="0"/>
    <x v="22"/>
    <n v="4.5999999999999996"/>
    <n v="3.6799999999999997"/>
    <n v="0"/>
  </r>
  <r>
    <n v="251"/>
    <x v="158"/>
    <n v="6.3"/>
    <n v="12.7"/>
    <n v="1762"/>
    <n v="15.7"/>
    <n v="1011.2"/>
    <n v="0.82"/>
    <x v="5"/>
    <n v="0.8"/>
    <x v="5"/>
    <x v="0"/>
    <x v="22"/>
    <n v="5.3000000000000007"/>
    <n v="4.2400000000000011"/>
    <n v="0"/>
  </r>
  <r>
    <n v="251"/>
    <x v="159"/>
    <n v="6"/>
    <n v="13.9"/>
    <n v="2301"/>
    <n v="0.5"/>
    <n v="1019.6"/>
    <n v="0.83"/>
    <x v="5"/>
    <n v="0.8"/>
    <x v="5"/>
    <x v="0"/>
    <x v="23"/>
    <n v="4.0999999999999996"/>
    <n v="3.28"/>
    <n v="0"/>
  </r>
  <r>
    <n v="251"/>
    <x v="160"/>
    <n v="9.1"/>
    <n v="14.1"/>
    <n v="1382"/>
    <n v="4.5"/>
    <n v="1014"/>
    <n v="0.85"/>
    <x v="5"/>
    <n v="0.8"/>
    <x v="5"/>
    <x v="0"/>
    <x v="23"/>
    <n v="3.9000000000000004"/>
    <n v="3.1200000000000006"/>
    <n v="0"/>
  </r>
  <r>
    <n v="251"/>
    <x v="161"/>
    <n v="4.0999999999999996"/>
    <n v="13.9"/>
    <n v="2442"/>
    <n v="0"/>
    <n v="1022.8"/>
    <n v="0.78"/>
    <x v="5"/>
    <n v="0.8"/>
    <x v="5"/>
    <x v="0"/>
    <x v="23"/>
    <n v="4.0999999999999996"/>
    <n v="3.28"/>
    <n v="0"/>
  </r>
  <r>
    <n v="251"/>
    <x v="162"/>
    <n v="7.2"/>
    <n v="17.600000000000001"/>
    <n v="2894"/>
    <n v="0"/>
    <n v="1019.1"/>
    <n v="0.76"/>
    <x v="5"/>
    <n v="0.8"/>
    <x v="5"/>
    <x v="0"/>
    <x v="23"/>
    <n v="0.39999999999999858"/>
    <n v="0.3199999999999989"/>
    <n v="0"/>
  </r>
  <r>
    <n v="251"/>
    <x v="163"/>
    <n v="4"/>
    <n v="22.1"/>
    <n v="2708"/>
    <n v="0"/>
    <n v="1019.4"/>
    <n v="0.73"/>
    <x v="5"/>
    <n v="0.8"/>
    <x v="5"/>
    <x v="0"/>
    <x v="23"/>
    <n v="0"/>
    <n v="0"/>
    <n v="4.1000000000000014"/>
  </r>
  <r>
    <n v="251"/>
    <x v="164"/>
    <n v="5.6"/>
    <n v="20.2"/>
    <n v="1878"/>
    <n v="0.3"/>
    <n v="1016.5"/>
    <n v="0.82"/>
    <x v="5"/>
    <n v="0.8"/>
    <x v="5"/>
    <x v="0"/>
    <x v="23"/>
    <n v="0"/>
    <n v="0"/>
    <n v="2.1999999999999993"/>
  </r>
  <r>
    <n v="251"/>
    <x v="165"/>
    <n v="5.7"/>
    <n v="16.5"/>
    <n v="2765"/>
    <n v="0"/>
    <n v="1020.4"/>
    <n v="0.84"/>
    <x v="5"/>
    <n v="0.8"/>
    <x v="5"/>
    <x v="0"/>
    <x v="23"/>
    <n v="1.5"/>
    <n v="1.2000000000000002"/>
    <n v="0"/>
  </r>
  <r>
    <n v="251"/>
    <x v="166"/>
    <n v="3.8"/>
    <n v="15"/>
    <n v="2564"/>
    <n v="0"/>
    <n v="1026.3"/>
    <n v="0.86"/>
    <x v="5"/>
    <n v="0.8"/>
    <x v="5"/>
    <x v="0"/>
    <x v="24"/>
    <n v="3"/>
    <n v="2.4000000000000004"/>
    <n v="0"/>
  </r>
  <r>
    <n v="251"/>
    <x v="167"/>
    <n v="5.3"/>
    <n v="17.2"/>
    <n v="2573"/>
    <n v="0"/>
    <n v="1024.5"/>
    <n v="0.82"/>
    <x v="5"/>
    <n v="0.8"/>
    <x v="5"/>
    <x v="0"/>
    <x v="24"/>
    <n v="0.80000000000000071"/>
    <n v="0.64000000000000057"/>
    <n v="0"/>
  </r>
  <r>
    <n v="251"/>
    <x v="168"/>
    <n v="3.3"/>
    <n v="16.5"/>
    <n v="2631"/>
    <n v="0"/>
    <n v="1023.9"/>
    <n v="0.82"/>
    <x v="5"/>
    <n v="0.8"/>
    <x v="5"/>
    <x v="0"/>
    <x v="24"/>
    <n v="1.5"/>
    <n v="1.2000000000000002"/>
    <n v="0"/>
  </r>
  <r>
    <n v="251"/>
    <x v="169"/>
    <n v="3.3"/>
    <n v="15.2"/>
    <n v="2731"/>
    <n v="0"/>
    <n v="1027.5999999999999"/>
    <n v="0.77"/>
    <x v="5"/>
    <n v="0.8"/>
    <x v="5"/>
    <x v="0"/>
    <x v="24"/>
    <n v="2.8000000000000007"/>
    <n v="2.2400000000000007"/>
    <n v="0"/>
  </r>
  <r>
    <n v="251"/>
    <x v="170"/>
    <n v="4.2"/>
    <n v="17.2"/>
    <n v="2860"/>
    <n v="0"/>
    <n v="1026.8"/>
    <n v="0.71"/>
    <x v="5"/>
    <n v="0.8"/>
    <x v="5"/>
    <x v="0"/>
    <x v="24"/>
    <n v="0.80000000000000071"/>
    <n v="0.64000000000000057"/>
    <n v="0"/>
  </r>
  <r>
    <n v="251"/>
    <x v="171"/>
    <n v="3.5"/>
    <n v="21.4"/>
    <n v="2892"/>
    <n v="0"/>
    <n v="1020.7"/>
    <n v="0.69"/>
    <x v="5"/>
    <n v="0.8"/>
    <x v="5"/>
    <x v="0"/>
    <x v="24"/>
    <n v="0"/>
    <n v="0"/>
    <n v="3.3999999999999986"/>
  </r>
  <r>
    <n v="251"/>
    <x v="172"/>
    <n v="7.3"/>
    <n v="20.399999999999999"/>
    <n v="1560"/>
    <n v="0.5"/>
    <n v="1011.8"/>
    <n v="0.76"/>
    <x v="5"/>
    <n v="0.8"/>
    <x v="5"/>
    <x v="0"/>
    <x v="24"/>
    <n v="0"/>
    <n v="0"/>
    <n v="2.3999999999999986"/>
  </r>
  <r>
    <n v="251"/>
    <x v="173"/>
    <n v="9.6999999999999993"/>
    <n v="16.600000000000001"/>
    <n v="2292"/>
    <n v="1.9"/>
    <n v="1008.9"/>
    <n v="0.74"/>
    <x v="5"/>
    <n v="0.8"/>
    <x v="5"/>
    <x v="0"/>
    <x v="25"/>
    <n v="1.3999999999999986"/>
    <n v="1.119999999999999"/>
    <n v="0"/>
  </r>
  <r>
    <n v="251"/>
    <x v="174"/>
    <n v="9.3000000000000007"/>
    <n v="17"/>
    <n v="1302"/>
    <n v="-0.1"/>
    <n v="1009.2"/>
    <n v="0.81"/>
    <x v="5"/>
    <n v="0.8"/>
    <x v="5"/>
    <x v="0"/>
    <x v="25"/>
    <n v="1"/>
    <n v="0.8"/>
    <n v="0"/>
  </r>
  <r>
    <n v="251"/>
    <x v="175"/>
    <n v="4"/>
    <n v="18.2"/>
    <n v="1674"/>
    <n v="-0.1"/>
    <n v="1011.6"/>
    <n v="0.86"/>
    <x v="5"/>
    <n v="0.8"/>
    <x v="5"/>
    <x v="0"/>
    <x v="25"/>
    <n v="0"/>
    <n v="0"/>
    <n v="0.19999999999999929"/>
  </r>
  <r>
    <n v="251"/>
    <x v="176"/>
    <n v="7"/>
    <n v="17.7"/>
    <n v="901"/>
    <n v="9.1999999999999993"/>
    <n v="1010.7"/>
    <n v="0.9"/>
    <x v="5"/>
    <n v="0.8"/>
    <x v="5"/>
    <x v="0"/>
    <x v="25"/>
    <n v="0.30000000000000071"/>
    <n v="0.24000000000000057"/>
    <n v="0"/>
  </r>
  <r>
    <n v="251"/>
    <x v="177"/>
    <n v="6"/>
    <n v="16.899999999999999"/>
    <n v="1595"/>
    <n v="1.3"/>
    <n v="1019.6"/>
    <n v="0.82"/>
    <x v="5"/>
    <n v="0.8"/>
    <x v="5"/>
    <x v="0"/>
    <x v="25"/>
    <n v="1.1000000000000014"/>
    <n v="0.88000000000000123"/>
    <n v="0"/>
  </r>
  <r>
    <n v="251"/>
    <x v="178"/>
    <n v="7.9"/>
    <n v="19.8"/>
    <n v="1954"/>
    <n v="0"/>
    <n v="1021.2"/>
    <n v="0.88"/>
    <x v="5"/>
    <n v="0.8"/>
    <x v="5"/>
    <x v="0"/>
    <x v="25"/>
    <n v="0"/>
    <n v="0"/>
    <n v="1.8000000000000007"/>
  </r>
  <r>
    <n v="251"/>
    <x v="179"/>
    <n v="4.0999999999999996"/>
    <n v="17.399999999999999"/>
    <n v="2514"/>
    <n v="0"/>
    <n v="1024.2"/>
    <n v="0.83"/>
    <x v="5"/>
    <n v="0.8"/>
    <x v="5"/>
    <x v="0"/>
    <x v="25"/>
    <n v="0.60000000000000142"/>
    <n v="0.48000000000000115"/>
    <n v="0"/>
  </r>
  <r>
    <n v="251"/>
    <x v="180"/>
    <n v="4.8"/>
    <n v="19"/>
    <n v="2959"/>
    <n v="0"/>
    <n v="1021"/>
    <n v="0.75"/>
    <x v="5"/>
    <n v="0.8"/>
    <x v="5"/>
    <x v="0"/>
    <x v="26"/>
    <n v="0"/>
    <n v="0"/>
    <n v="1"/>
  </r>
  <r>
    <n v="251"/>
    <x v="181"/>
    <n v="3.6"/>
    <n v="25"/>
    <n v="2769"/>
    <n v="-0.1"/>
    <n v="1014.8"/>
    <n v="0.63"/>
    <x v="5"/>
    <n v="0.8"/>
    <x v="6"/>
    <x v="0"/>
    <x v="26"/>
    <n v="0"/>
    <n v="0"/>
    <n v="7"/>
  </r>
  <r>
    <n v="251"/>
    <x v="182"/>
    <n v="4.4000000000000004"/>
    <n v="19.100000000000001"/>
    <n v="1503"/>
    <n v="2.8"/>
    <n v="1014.5"/>
    <n v="0.89"/>
    <x v="5"/>
    <n v="0.8"/>
    <x v="6"/>
    <x v="0"/>
    <x v="26"/>
    <n v="0"/>
    <n v="0"/>
    <n v="1.1000000000000014"/>
  </r>
  <r>
    <n v="251"/>
    <x v="183"/>
    <n v="4.3"/>
    <n v="16"/>
    <n v="2659"/>
    <n v="0.1"/>
    <n v="1025.7"/>
    <n v="0.74"/>
    <x v="5"/>
    <n v="0.8"/>
    <x v="6"/>
    <x v="0"/>
    <x v="26"/>
    <n v="2"/>
    <n v="1.6"/>
    <n v="0"/>
  </r>
  <r>
    <n v="251"/>
    <x v="184"/>
    <n v="7.3"/>
    <n v="18.5"/>
    <n v="2668"/>
    <n v="-0.1"/>
    <n v="1023.7"/>
    <n v="0.66"/>
    <x v="5"/>
    <n v="0.8"/>
    <x v="6"/>
    <x v="0"/>
    <x v="26"/>
    <n v="0"/>
    <n v="0"/>
    <n v="0.5"/>
  </r>
  <r>
    <n v="251"/>
    <x v="185"/>
    <n v="9.5"/>
    <n v="18.5"/>
    <n v="1819"/>
    <n v="2.9"/>
    <n v="1012.1"/>
    <n v="0.81"/>
    <x v="5"/>
    <n v="0.8"/>
    <x v="6"/>
    <x v="0"/>
    <x v="26"/>
    <n v="0"/>
    <n v="0"/>
    <n v="0.5"/>
  </r>
  <r>
    <n v="251"/>
    <x v="186"/>
    <n v="3.9"/>
    <n v="17.8"/>
    <n v="1371"/>
    <n v="0.4"/>
    <n v="1004.9"/>
    <n v="0.83"/>
    <x v="5"/>
    <n v="0.8"/>
    <x v="6"/>
    <x v="0"/>
    <x v="26"/>
    <n v="0.19999999999999929"/>
    <n v="0.15999999999999945"/>
    <n v="0"/>
  </r>
  <r>
    <n v="251"/>
    <x v="187"/>
    <n v="6.2"/>
    <n v="15.6"/>
    <n v="1814"/>
    <n v="11.7"/>
    <n v="1006.1"/>
    <n v="0.77"/>
    <x v="5"/>
    <n v="0.8"/>
    <x v="6"/>
    <x v="0"/>
    <x v="27"/>
    <n v="2.4000000000000004"/>
    <n v="1.9200000000000004"/>
    <n v="0"/>
  </r>
  <r>
    <n v="251"/>
    <x v="188"/>
    <n v="6"/>
    <n v="16.3"/>
    <n v="1698"/>
    <n v="-0.1"/>
    <n v="1013.1"/>
    <n v="0.72"/>
    <x v="5"/>
    <n v="0.8"/>
    <x v="6"/>
    <x v="0"/>
    <x v="27"/>
    <n v="1.6999999999999993"/>
    <n v="1.3599999999999994"/>
    <n v="0"/>
  </r>
  <r>
    <n v="251"/>
    <x v="189"/>
    <n v="4.0999999999999996"/>
    <n v="17.2"/>
    <n v="2498"/>
    <n v="-0.1"/>
    <n v="1020.6"/>
    <n v="0.77"/>
    <x v="5"/>
    <n v="0.8"/>
    <x v="6"/>
    <x v="0"/>
    <x v="27"/>
    <n v="0.80000000000000071"/>
    <n v="0.64000000000000057"/>
    <n v="0"/>
  </r>
  <r>
    <n v="251"/>
    <x v="190"/>
    <n v="3.3"/>
    <n v="17.600000000000001"/>
    <n v="2038"/>
    <n v="0"/>
    <n v="1022.6"/>
    <n v="0.84"/>
    <x v="5"/>
    <n v="0.8"/>
    <x v="6"/>
    <x v="0"/>
    <x v="27"/>
    <n v="0.39999999999999858"/>
    <n v="0.3199999999999989"/>
    <n v="0"/>
  </r>
  <r>
    <n v="251"/>
    <x v="191"/>
    <n v="4"/>
    <n v="18.600000000000001"/>
    <n v="2420"/>
    <n v="0"/>
    <n v="1020.5"/>
    <n v="0.82"/>
    <x v="5"/>
    <n v="0.8"/>
    <x v="6"/>
    <x v="0"/>
    <x v="27"/>
    <n v="0"/>
    <n v="0"/>
    <n v="0.60000000000000142"/>
  </r>
  <r>
    <n v="251"/>
    <x v="192"/>
    <n v="5.5"/>
    <n v="18.600000000000001"/>
    <n v="2719"/>
    <n v="0"/>
    <n v="1015.2"/>
    <n v="0.84"/>
    <x v="5"/>
    <n v="0.8"/>
    <x v="6"/>
    <x v="0"/>
    <x v="27"/>
    <n v="0"/>
    <n v="0"/>
    <n v="0.60000000000000142"/>
  </r>
  <r>
    <n v="251"/>
    <x v="193"/>
    <n v="4"/>
    <n v="18.7"/>
    <n v="2540"/>
    <n v="-0.1"/>
    <n v="1012.1"/>
    <n v="0.84"/>
    <x v="5"/>
    <n v="0.8"/>
    <x v="6"/>
    <x v="0"/>
    <x v="27"/>
    <n v="0"/>
    <n v="0"/>
    <n v="0.69999999999999929"/>
  </r>
  <r>
    <n v="251"/>
    <x v="194"/>
    <n v="3.8"/>
    <n v="18.7"/>
    <n v="1975"/>
    <n v="-0.1"/>
    <n v="1013.4"/>
    <n v="0.81"/>
    <x v="5"/>
    <n v="0.8"/>
    <x v="6"/>
    <x v="0"/>
    <x v="28"/>
    <n v="0"/>
    <n v="0"/>
    <n v="0.69999999999999929"/>
  </r>
  <r>
    <n v="251"/>
    <x v="195"/>
    <n v="6.7"/>
    <n v="19.100000000000001"/>
    <n v="2655"/>
    <n v="4.7"/>
    <n v="1014.9"/>
    <n v="0.73"/>
    <x v="5"/>
    <n v="0.8"/>
    <x v="6"/>
    <x v="0"/>
    <x v="28"/>
    <n v="0"/>
    <n v="0"/>
    <n v="1.1000000000000014"/>
  </r>
  <r>
    <n v="251"/>
    <x v="196"/>
    <n v="4.0999999999999996"/>
    <n v="17.399999999999999"/>
    <n v="2099"/>
    <n v="15.9"/>
    <n v="1012.9"/>
    <n v="0.82"/>
    <x v="5"/>
    <n v="0.8"/>
    <x v="6"/>
    <x v="0"/>
    <x v="28"/>
    <n v="0.60000000000000142"/>
    <n v="0.48000000000000115"/>
    <n v="0"/>
  </r>
  <r>
    <n v="251"/>
    <x v="197"/>
    <n v="4.8"/>
    <n v="18.5"/>
    <n v="1703"/>
    <n v="0.1"/>
    <n v="1016.8"/>
    <n v="0.82"/>
    <x v="5"/>
    <n v="0.8"/>
    <x v="6"/>
    <x v="0"/>
    <x v="28"/>
    <n v="0"/>
    <n v="0"/>
    <n v="0.5"/>
  </r>
  <r>
    <n v="251"/>
    <x v="198"/>
    <n v="2.6"/>
    <n v="19.3"/>
    <n v="2414"/>
    <n v="0"/>
    <n v="1014.7"/>
    <n v="0.82"/>
    <x v="5"/>
    <n v="0.8"/>
    <x v="6"/>
    <x v="0"/>
    <x v="28"/>
    <n v="0"/>
    <n v="0"/>
    <n v="1.3000000000000007"/>
  </r>
  <r>
    <n v="251"/>
    <x v="199"/>
    <n v="6.3"/>
    <n v="21.7"/>
    <n v="2093"/>
    <n v="1.1000000000000001"/>
    <n v="1008.2"/>
    <n v="0.86"/>
    <x v="5"/>
    <n v="0.8"/>
    <x v="6"/>
    <x v="0"/>
    <x v="28"/>
    <n v="0"/>
    <n v="0"/>
    <n v="3.6999999999999993"/>
  </r>
  <r>
    <n v="251"/>
    <x v="200"/>
    <n v="3.2"/>
    <n v="20.5"/>
    <n v="1474"/>
    <n v="1.3"/>
    <n v="1003.7"/>
    <n v="0.87"/>
    <x v="5"/>
    <n v="0.8"/>
    <x v="6"/>
    <x v="0"/>
    <x v="28"/>
    <n v="0"/>
    <n v="0"/>
    <n v="2.5"/>
  </r>
  <r>
    <n v="251"/>
    <x v="201"/>
    <n v="5.0999999999999996"/>
    <n v="20.2"/>
    <n v="2288"/>
    <n v="13.4"/>
    <n v="1002.7"/>
    <n v="0.81"/>
    <x v="5"/>
    <n v="0.8"/>
    <x v="6"/>
    <x v="0"/>
    <x v="29"/>
    <n v="0"/>
    <n v="0"/>
    <n v="2.1999999999999993"/>
  </r>
  <r>
    <n v="251"/>
    <x v="202"/>
    <n v="4.9000000000000004"/>
    <n v="18.600000000000001"/>
    <n v="1949"/>
    <n v="5.8"/>
    <n v="1007"/>
    <n v="0.86"/>
    <x v="5"/>
    <n v="0.8"/>
    <x v="6"/>
    <x v="0"/>
    <x v="29"/>
    <n v="0"/>
    <n v="0"/>
    <n v="0.60000000000000142"/>
  </r>
  <r>
    <n v="251"/>
    <x v="203"/>
    <n v="5.0999999999999996"/>
    <n v="19"/>
    <n v="2201"/>
    <n v="0"/>
    <n v="1010.8"/>
    <n v="0.86"/>
    <x v="5"/>
    <n v="0.8"/>
    <x v="6"/>
    <x v="0"/>
    <x v="29"/>
    <n v="0"/>
    <n v="0"/>
    <n v="1"/>
  </r>
  <r>
    <n v="251"/>
    <x v="204"/>
    <n v="4.0999999999999996"/>
    <n v="18.7"/>
    <n v="1301"/>
    <n v="-0.1"/>
    <n v="1014"/>
    <n v="0.89"/>
    <x v="5"/>
    <n v="0.8"/>
    <x v="6"/>
    <x v="0"/>
    <x v="29"/>
    <n v="0"/>
    <n v="0"/>
    <n v="0.69999999999999929"/>
  </r>
  <r>
    <n v="251"/>
    <x v="205"/>
    <n v="3.5"/>
    <n v="17.8"/>
    <n v="1703"/>
    <n v="0.2"/>
    <n v="1017.3"/>
    <n v="0.86"/>
    <x v="5"/>
    <n v="0.8"/>
    <x v="6"/>
    <x v="0"/>
    <x v="29"/>
    <n v="0.19999999999999929"/>
    <n v="0.15999999999999945"/>
    <n v="0"/>
  </r>
  <r>
    <n v="251"/>
    <x v="206"/>
    <n v="3"/>
    <n v="18.5"/>
    <n v="1048"/>
    <n v="-0.1"/>
    <n v="1015.2"/>
    <n v="0.86"/>
    <x v="5"/>
    <n v="0.8"/>
    <x v="6"/>
    <x v="0"/>
    <x v="29"/>
    <n v="0"/>
    <n v="0"/>
    <n v="0.5"/>
  </r>
  <r>
    <n v="251"/>
    <x v="207"/>
    <n v="4.5999999999999996"/>
    <n v="18"/>
    <n v="1633"/>
    <n v="0.1"/>
    <n v="1014.2"/>
    <n v="0.74"/>
    <x v="5"/>
    <n v="0.8"/>
    <x v="6"/>
    <x v="0"/>
    <x v="29"/>
    <n v="0"/>
    <n v="0"/>
    <n v="0"/>
  </r>
  <r>
    <n v="251"/>
    <x v="208"/>
    <n v="6.1"/>
    <n v="18.100000000000001"/>
    <n v="2016"/>
    <n v="1.3"/>
    <n v="1016.2"/>
    <n v="0.76"/>
    <x v="5"/>
    <n v="0.8"/>
    <x v="6"/>
    <x v="0"/>
    <x v="30"/>
    <n v="0"/>
    <n v="0"/>
    <n v="0.10000000000000142"/>
  </r>
  <r>
    <n v="251"/>
    <x v="209"/>
    <n v="5.0999999999999996"/>
    <n v="17.100000000000001"/>
    <n v="1455"/>
    <n v="3.5"/>
    <n v="1016.2"/>
    <n v="0.74"/>
    <x v="5"/>
    <n v="0.8"/>
    <x v="6"/>
    <x v="0"/>
    <x v="30"/>
    <n v="0.89999999999999858"/>
    <n v="0.71999999999999886"/>
    <n v="0"/>
  </r>
  <r>
    <n v="251"/>
    <x v="210"/>
    <n v="7.5"/>
    <n v="17.399999999999999"/>
    <n v="1657"/>
    <n v="-0.1"/>
    <n v="1014.4"/>
    <n v="0.7"/>
    <x v="5"/>
    <n v="0.8"/>
    <x v="6"/>
    <x v="0"/>
    <x v="30"/>
    <n v="0.60000000000000142"/>
    <n v="0.48000000000000115"/>
    <n v="0"/>
  </r>
  <r>
    <n v="251"/>
    <x v="211"/>
    <n v="5.4"/>
    <n v="17.600000000000001"/>
    <n v="1318"/>
    <n v="2"/>
    <n v="1012.4"/>
    <n v="0.81"/>
    <x v="5"/>
    <n v="0.8"/>
    <x v="6"/>
    <x v="0"/>
    <x v="30"/>
    <n v="0.39999999999999858"/>
    <n v="0.3199999999999989"/>
    <n v="0"/>
  </r>
  <r>
    <n v="251"/>
    <x v="212"/>
    <n v="4.9000000000000004"/>
    <n v="16.8"/>
    <n v="1468"/>
    <n v="17.600000000000001"/>
    <n v="1010"/>
    <n v="0.88"/>
    <x v="5"/>
    <n v="0.8"/>
    <x v="7"/>
    <x v="0"/>
    <x v="30"/>
    <n v="1.1999999999999993"/>
    <n v="0.95999999999999952"/>
    <n v="0"/>
  </r>
  <r>
    <n v="251"/>
    <x v="213"/>
    <n v="6.5"/>
    <n v="16.899999999999999"/>
    <n v="1207"/>
    <n v="10.9"/>
    <n v="1012.8"/>
    <n v="0.79"/>
    <x v="5"/>
    <n v="0.8"/>
    <x v="7"/>
    <x v="0"/>
    <x v="30"/>
    <n v="1.1000000000000014"/>
    <n v="0.88000000000000123"/>
    <n v="0"/>
  </r>
  <r>
    <n v="251"/>
    <x v="214"/>
    <n v="7.1"/>
    <n v="17.600000000000001"/>
    <n v="1732"/>
    <n v="4.0999999999999996"/>
    <n v="1014.6"/>
    <n v="0.81"/>
    <x v="5"/>
    <n v="0.8"/>
    <x v="7"/>
    <x v="0"/>
    <x v="30"/>
    <n v="0.39999999999999858"/>
    <n v="0.3199999999999989"/>
    <n v="0"/>
  </r>
  <r>
    <n v="251"/>
    <x v="215"/>
    <n v="7.5"/>
    <n v="18.100000000000001"/>
    <n v="1124"/>
    <n v="4"/>
    <n v="1012.9"/>
    <n v="0.85"/>
    <x v="5"/>
    <n v="0.8"/>
    <x v="7"/>
    <x v="0"/>
    <x v="31"/>
    <n v="0"/>
    <n v="0"/>
    <n v="0.10000000000000142"/>
  </r>
  <r>
    <n v="251"/>
    <x v="216"/>
    <n v="8.1999999999999993"/>
    <n v="16.3"/>
    <n v="1785"/>
    <n v="2.7"/>
    <n v="1016.7"/>
    <n v="0.71"/>
    <x v="5"/>
    <n v="0.8"/>
    <x v="7"/>
    <x v="0"/>
    <x v="31"/>
    <n v="1.6999999999999993"/>
    <n v="1.3599999999999994"/>
    <n v="0"/>
  </r>
  <r>
    <n v="251"/>
    <x v="217"/>
    <n v="5.8"/>
    <n v="16.399999999999999"/>
    <n v="1665"/>
    <n v="-0.1"/>
    <n v="1021.7"/>
    <n v="0.74"/>
    <x v="5"/>
    <n v="0.8"/>
    <x v="7"/>
    <x v="0"/>
    <x v="31"/>
    <n v="1.6000000000000014"/>
    <n v="1.2800000000000011"/>
    <n v="0"/>
  </r>
  <r>
    <n v="251"/>
    <x v="218"/>
    <n v="6.5"/>
    <n v="18.100000000000001"/>
    <n v="1684"/>
    <n v="0"/>
    <n v="1015.1"/>
    <n v="0.79"/>
    <x v="5"/>
    <n v="0.8"/>
    <x v="7"/>
    <x v="0"/>
    <x v="31"/>
    <n v="0"/>
    <n v="0"/>
    <n v="0.10000000000000142"/>
  </r>
  <r>
    <n v="251"/>
    <x v="219"/>
    <n v="4"/>
    <n v="18"/>
    <n v="2374"/>
    <n v="0"/>
    <n v="1017.4"/>
    <n v="0.8"/>
    <x v="5"/>
    <n v="0.8"/>
    <x v="7"/>
    <x v="0"/>
    <x v="31"/>
    <n v="0"/>
    <n v="0"/>
    <n v="0"/>
  </r>
  <r>
    <n v="251"/>
    <x v="220"/>
    <n v="5.5"/>
    <n v="18"/>
    <n v="2357"/>
    <n v="0"/>
    <n v="1020.1"/>
    <n v="0.82"/>
    <x v="5"/>
    <n v="0.8"/>
    <x v="7"/>
    <x v="0"/>
    <x v="31"/>
    <n v="0"/>
    <n v="0"/>
    <n v="0"/>
  </r>
  <r>
    <n v="251"/>
    <x v="221"/>
    <n v="3"/>
    <n v="16.5"/>
    <n v="2431"/>
    <n v="0"/>
    <n v="1027.2"/>
    <n v="0.78"/>
    <x v="5"/>
    <n v="0.8"/>
    <x v="7"/>
    <x v="0"/>
    <x v="31"/>
    <n v="1.5"/>
    <n v="1.2000000000000002"/>
    <n v="0"/>
  </r>
  <r>
    <n v="251"/>
    <x v="222"/>
    <n v="3.1"/>
    <n v="18.899999999999999"/>
    <n v="2234"/>
    <n v="0"/>
    <n v="1024.3"/>
    <n v="0.71"/>
    <x v="5"/>
    <n v="0.8"/>
    <x v="7"/>
    <x v="0"/>
    <x v="32"/>
    <n v="0"/>
    <n v="0"/>
    <n v="0.89999999999999858"/>
  </r>
  <r>
    <n v="251"/>
    <x v="223"/>
    <n v="4.5999999999999996"/>
    <n v="20.7"/>
    <n v="1857"/>
    <n v="0"/>
    <n v="1017.2"/>
    <n v="0.79"/>
    <x v="5"/>
    <n v="0.8"/>
    <x v="7"/>
    <x v="0"/>
    <x v="32"/>
    <n v="0"/>
    <n v="0"/>
    <n v="2.6999999999999993"/>
  </r>
  <r>
    <n v="251"/>
    <x v="224"/>
    <n v="2.6"/>
    <n v="22.1"/>
    <n v="2074"/>
    <n v="0"/>
    <n v="1015.2"/>
    <n v="0.81"/>
    <x v="5"/>
    <n v="0.8"/>
    <x v="7"/>
    <x v="0"/>
    <x v="32"/>
    <n v="0"/>
    <n v="0"/>
    <n v="4.1000000000000014"/>
  </r>
  <r>
    <n v="251"/>
    <x v="225"/>
    <n v="4"/>
    <n v="21.4"/>
    <n v="1945"/>
    <n v="0.1"/>
    <n v="1018.3"/>
    <n v="0.85"/>
    <x v="5"/>
    <n v="0.8"/>
    <x v="7"/>
    <x v="0"/>
    <x v="32"/>
    <n v="0"/>
    <n v="0"/>
    <n v="3.3999999999999986"/>
  </r>
  <r>
    <n v="251"/>
    <x v="226"/>
    <n v="4.4000000000000004"/>
    <n v="19.2"/>
    <n v="1764"/>
    <n v="0"/>
    <n v="1023.5"/>
    <n v="0.87"/>
    <x v="5"/>
    <n v="0.8"/>
    <x v="7"/>
    <x v="0"/>
    <x v="32"/>
    <n v="0"/>
    <n v="0"/>
    <n v="1.1999999999999993"/>
  </r>
  <r>
    <n v="251"/>
    <x v="227"/>
    <n v="5.3"/>
    <n v="17"/>
    <n v="1651"/>
    <n v="0"/>
    <n v="1026.0999999999999"/>
    <n v="0.72"/>
    <x v="5"/>
    <n v="0.8"/>
    <x v="7"/>
    <x v="0"/>
    <x v="32"/>
    <n v="1"/>
    <n v="0.8"/>
    <n v="0"/>
  </r>
  <r>
    <n v="251"/>
    <x v="228"/>
    <n v="4.3"/>
    <n v="16.7"/>
    <n v="806"/>
    <n v="0.2"/>
    <n v="1023.2"/>
    <n v="0.84"/>
    <x v="5"/>
    <n v="0.8"/>
    <x v="7"/>
    <x v="0"/>
    <x v="32"/>
    <n v="1.3000000000000007"/>
    <n v="1.0400000000000007"/>
    <n v="0"/>
  </r>
  <r>
    <n v="251"/>
    <x v="229"/>
    <n v="3.2"/>
    <n v="18.2"/>
    <n v="2262"/>
    <n v="0"/>
    <n v="1021.6"/>
    <n v="0.78"/>
    <x v="5"/>
    <n v="0.8"/>
    <x v="7"/>
    <x v="0"/>
    <x v="33"/>
    <n v="0"/>
    <n v="0"/>
    <n v="0.19999999999999929"/>
  </r>
  <r>
    <n v="251"/>
    <x v="230"/>
    <n v="4.3"/>
    <n v="17.2"/>
    <n v="1648"/>
    <n v="0"/>
    <n v="1016.9"/>
    <n v="0.81"/>
    <x v="5"/>
    <n v="0.8"/>
    <x v="7"/>
    <x v="0"/>
    <x v="33"/>
    <n v="0.80000000000000071"/>
    <n v="0.64000000000000057"/>
    <n v="0"/>
  </r>
  <r>
    <n v="251"/>
    <x v="231"/>
    <n v="6"/>
    <n v="17.899999999999999"/>
    <n v="2007"/>
    <n v="0.1"/>
    <n v="1014.5"/>
    <n v="0.7"/>
    <x v="5"/>
    <n v="0.8"/>
    <x v="7"/>
    <x v="0"/>
    <x v="33"/>
    <n v="0.10000000000000142"/>
    <n v="8.000000000000114E-2"/>
    <n v="0"/>
  </r>
  <r>
    <n v="251"/>
    <x v="232"/>
    <n v="5.7"/>
    <n v="16.600000000000001"/>
    <n v="1656"/>
    <n v="-0.1"/>
    <n v="1015.8"/>
    <n v="0.65"/>
    <x v="5"/>
    <n v="0.8"/>
    <x v="7"/>
    <x v="0"/>
    <x v="33"/>
    <n v="1.3999999999999986"/>
    <n v="1.119999999999999"/>
    <n v="0"/>
  </r>
  <r>
    <n v="251"/>
    <x v="233"/>
    <n v="5"/>
    <n v="15.6"/>
    <n v="964"/>
    <n v="-0.1"/>
    <n v="1018.4"/>
    <n v="0.66"/>
    <x v="5"/>
    <n v="0.8"/>
    <x v="7"/>
    <x v="0"/>
    <x v="33"/>
    <n v="2.4000000000000004"/>
    <n v="1.9200000000000004"/>
    <n v="0"/>
  </r>
  <r>
    <n v="251"/>
    <x v="234"/>
    <n v="4.5999999999999996"/>
    <n v="15.7"/>
    <n v="1369"/>
    <n v="-0.1"/>
    <n v="1019.6"/>
    <n v="0.62"/>
    <x v="5"/>
    <n v="0.8"/>
    <x v="7"/>
    <x v="0"/>
    <x v="33"/>
    <n v="2.3000000000000007"/>
    <n v="1.8400000000000007"/>
    <n v="0"/>
  </r>
  <r>
    <n v="251"/>
    <x v="235"/>
    <n v="2.6"/>
    <n v="14.8"/>
    <n v="1848"/>
    <n v="-0.1"/>
    <n v="1020.9"/>
    <n v="0.73"/>
    <x v="5"/>
    <n v="0.8"/>
    <x v="7"/>
    <x v="0"/>
    <x v="33"/>
    <n v="3.1999999999999993"/>
    <n v="2.5599999999999996"/>
    <n v="0"/>
  </r>
  <r>
    <n v="251"/>
    <x v="236"/>
    <n v="3"/>
    <n v="16.100000000000001"/>
    <n v="1803"/>
    <n v="-0.1"/>
    <n v="1017.8"/>
    <n v="0.84"/>
    <x v="5"/>
    <n v="0.8"/>
    <x v="7"/>
    <x v="0"/>
    <x v="34"/>
    <n v="1.8999999999999986"/>
    <n v="1.5199999999999989"/>
    <n v="0"/>
  </r>
  <r>
    <n v="251"/>
    <x v="237"/>
    <n v="5.0999999999999996"/>
    <n v="19.3"/>
    <n v="1540"/>
    <n v="0"/>
    <n v="1009.1"/>
    <n v="0.78"/>
    <x v="5"/>
    <n v="0.8"/>
    <x v="7"/>
    <x v="0"/>
    <x v="34"/>
    <n v="0"/>
    <n v="0"/>
    <n v="1.3000000000000007"/>
  </r>
  <r>
    <n v="251"/>
    <x v="238"/>
    <n v="5.4"/>
    <n v="19.399999999999999"/>
    <n v="1624"/>
    <n v="0"/>
    <n v="1006.7"/>
    <n v="0.83"/>
    <x v="5"/>
    <n v="0.8"/>
    <x v="7"/>
    <x v="0"/>
    <x v="34"/>
    <n v="0"/>
    <n v="0"/>
    <n v="1.3999999999999986"/>
  </r>
  <r>
    <n v="251"/>
    <x v="239"/>
    <n v="4.7"/>
    <n v="18.399999999999999"/>
    <n v="962"/>
    <n v="1.2"/>
    <n v="1002.7"/>
    <n v="0.84"/>
    <x v="5"/>
    <n v="0.8"/>
    <x v="7"/>
    <x v="0"/>
    <x v="34"/>
    <n v="0"/>
    <n v="0"/>
    <n v="0.39999999999999858"/>
  </r>
  <r>
    <n v="251"/>
    <x v="240"/>
    <n v="7.6"/>
    <n v="18.5"/>
    <n v="1747"/>
    <n v="0.2"/>
    <n v="999.3"/>
    <n v="0.77"/>
    <x v="5"/>
    <n v="0.8"/>
    <x v="7"/>
    <x v="0"/>
    <x v="34"/>
    <n v="0"/>
    <n v="0"/>
    <n v="0.5"/>
  </r>
  <r>
    <n v="251"/>
    <x v="241"/>
    <n v="7.1"/>
    <n v="18.7"/>
    <n v="1635"/>
    <n v="0.8"/>
    <n v="1004.3"/>
    <n v="0.8"/>
    <x v="5"/>
    <n v="0.8"/>
    <x v="7"/>
    <x v="0"/>
    <x v="34"/>
    <n v="0"/>
    <n v="0"/>
    <n v="0.69999999999999929"/>
  </r>
  <r>
    <n v="251"/>
    <x v="242"/>
    <n v="5.5"/>
    <n v="18.7"/>
    <n v="1316"/>
    <n v="4.7"/>
    <n v="1006"/>
    <n v="0.84"/>
    <x v="5"/>
    <n v="0.8"/>
    <x v="7"/>
    <x v="0"/>
    <x v="34"/>
    <n v="0"/>
    <n v="0"/>
    <n v="0.69999999999999929"/>
  </r>
  <r>
    <n v="251"/>
    <x v="243"/>
    <n v="5.6"/>
    <n v="18.399999999999999"/>
    <n v="1216"/>
    <n v="-0.1"/>
    <n v="1005.7"/>
    <n v="0.83"/>
    <x v="5"/>
    <n v="0.8"/>
    <x v="8"/>
    <x v="0"/>
    <x v="35"/>
    <n v="0"/>
    <n v="0"/>
    <n v="0.39999999999999858"/>
  </r>
  <r>
    <n v="251"/>
    <x v="244"/>
    <n v="6.8"/>
    <n v="17.8"/>
    <n v="1624"/>
    <n v="0.6"/>
    <n v="1006.1"/>
    <n v="0.77"/>
    <x v="5"/>
    <n v="0.8"/>
    <x v="8"/>
    <x v="0"/>
    <x v="35"/>
    <n v="0.19999999999999929"/>
    <n v="0.15999999999999945"/>
    <n v="0"/>
  </r>
  <r>
    <n v="251"/>
    <x v="245"/>
    <n v="11.1"/>
    <n v="18.5"/>
    <n v="547"/>
    <n v="20.6"/>
    <n v="1001.2"/>
    <n v="0.85"/>
    <x v="5"/>
    <n v="0.8"/>
    <x v="8"/>
    <x v="0"/>
    <x v="35"/>
    <n v="0"/>
    <n v="0"/>
    <n v="0.5"/>
  </r>
  <r>
    <n v="251"/>
    <x v="246"/>
    <n v="7.8"/>
    <n v="18.100000000000001"/>
    <n v="1267"/>
    <n v="2.4"/>
    <n v="1008"/>
    <n v="0.82"/>
    <x v="5"/>
    <n v="0.8"/>
    <x v="8"/>
    <x v="0"/>
    <x v="35"/>
    <n v="0"/>
    <n v="0"/>
    <n v="0.10000000000000142"/>
  </r>
  <r>
    <n v="251"/>
    <x v="247"/>
    <n v="4.3"/>
    <n v="15.5"/>
    <n v="1412"/>
    <n v="-0.1"/>
    <n v="1018.5"/>
    <n v="0.79"/>
    <x v="5"/>
    <n v="0.8"/>
    <x v="8"/>
    <x v="0"/>
    <x v="35"/>
    <n v="2.5"/>
    <n v="2"/>
    <n v="0"/>
  </r>
  <r>
    <n v="251"/>
    <x v="248"/>
    <n v="4.5"/>
    <n v="16.7"/>
    <n v="1610"/>
    <n v="0"/>
    <n v="1022.7"/>
    <n v="0.79"/>
    <x v="5"/>
    <n v="0.8"/>
    <x v="8"/>
    <x v="0"/>
    <x v="35"/>
    <n v="1.3000000000000007"/>
    <n v="1.0400000000000007"/>
    <n v="0"/>
  </r>
  <r>
    <n v="251"/>
    <x v="249"/>
    <n v="7.3"/>
    <n v="19.600000000000001"/>
    <n v="1889"/>
    <n v="0"/>
    <n v="1015.2"/>
    <n v="0.67"/>
    <x v="5"/>
    <n v="0.8"/>
    <x v="8"/>
    <x v="0"/>
    <x v="35"/>
    <n v="0"/>
    <n v="0"/>
    <n v="1.6000000000000014"/>
  </r>
  <r>
    <n v="251"/>
    <x v="250"/>
    <n v="3.8"/>
    <n v="17.100000000000001"/>
    <n v="1119"/>
    <n v="3.4"/>
    <n v="1015.8"/>
    <n v="0.84"/>
    <x v="5"/>
    <n v="0.8"/>
    <x v="8"/>
    <x v="0"/>
    <x v="36"/>
    <n v="0.89999999999999858"/>
    <n v="0.71999999999999886"/>
    <n v="0"/>
  </r>
  <r>
    <n v="251"/>
    <x v="251"/>
    <n v="2.2999999999999998"/>
    <n v="12.9"/>
    <n v="234"/>
    <n v="7.6"/>
    <n v="1016"/>
    <n v="0.87"/>
    <x v="5"/>
    <n v="0.8"/>
    <x v="8"/>
    <x v="0"/>
    <x v="36"/>
    <n v="5.0999999999999996"/>
    <n v="4.08"/>
    <n v="0"/>
  </r>
  <r>
    <n v="251"/>
    <x v="252"/>
    <n v="5.3"/>
    <n v="14.7"/>
    <n v="1270"/>
    <n v="-0.1"/>
    <n v="1007.2"/>
    <n v="0.81"/>
    <x v="5"/>
    <n v="0.8"/>
    <x v="8"/>
    <x v="0"/>
    <x v="36"/>
    <n v="3.3000000000000007"/>
    <n v="2.6400000000000006"/>
    <n v="0"/>
  </r>
  <r>
    <n v="251"/>
    <x v="253"/>
    <n v="8.8000000000000007"/>
    <n v="16.2"/>
    <n v="1331"/>
    <n v="3.5"/>
    <n v="1001.8"/>
    <n v="0.78"/>
    <x v="5"/>
    <n v="0.8"/>
    <x v="8"/>
    <x v="0"/>
    <x v="36"/>
    <n v="1.8000000000000007"/>
    <n v="1.4400000000000006"/>
    <n v="0"/>
  </r>
  <r>
    <n v="251"/>
    <x v="254"/>
    <n v="10.199999999999999"/>
    <n v="15.1"/>
    <n v="1619"/>
    <n v="17.600000000000001"/>
    <n v="1009.6"/>
    <n v="0.75"/>
    <x v="5"/>
    <n v="0.8"/>
    <x v="8"/>
    <x v="0"/>
    <x v="36"/>
    <n v="2.9000000000000004"/>
    <n v="2.3200000000000003"/>
    <n v="0"/>
  </r>
  <r>
    <n v="251"/>
    <x v="255"/>
    <n v="8.6999999999999993"/>
    <n v="14.4"/>
    <n v="807"/>
    <n v="13.8"/>
    <n v="1009.8"/>
    <n v="0.84"/>
    <x v="5"/>
    <n v="0.8"/>
    <x v="8"/>
    <x v="0"/>
    <x v="36"/>
    <n v="3.5999999999999996"/>
    <n v="2.88"/>
    <n v="0"/>
  </r>
  <r>
    <n v="251"/>
    <x v="256"/>
    <n v="6.9"/>
    <n v="15"/>
    <n v="1484"/>
    <n v="7.5"/>
    <n v="1009.4"/>
    <n v="0.8"/>
    <x v="5"/>
    <n v="0.8"/>
    <x v="8"/>
    <x v="0"/>
    <x v="36"/>
    <n v="3"/>
    <n v="2.4000000000000004"/>
    <n v="0"/>
  </r>
  <r>
    <n v="251"/>
    <x v="257"/>
    <n v="14.4"/>
    <n v="16.2"/>
    <n v="1089"/>
    <n v="12"/>
    <n v="1000.3"/>
    <n v="0.79"/>
    <x v="5"/>
    <n v="0.8"/>
    <x v="8"/>
    <x v="0"/>
    <x v="37"/>
    <n v="1.8000000000000007"/>
    <n v="1.4400000000000006"/>
    <n v="0"/>
  </r>
  <r>
    <n v="251"/>
    <x v="258"/>
    <n v="10.4"/>
    <n v="15.2"/>
    <n v="950"/>
    <n v="9.6"/>
    <n v="1010"/>
    <n v="0.81"/>
    <x v="5"/>
    <n v="0.8"/>
    <x v="8"/>
    <x v="0"/>
    <x v="37"/>
    <n v="2.8000000000000007"/>
    <n v="2.2400000000000007"/>
    <n v="0"/>
  </r>
  <r>
    <n v="251"/>
    <x v="259"/>
    <n v="8.3000000000000007"/>
    <n v="15.7"/>
    <n v="613"/>
    <n v="5.8"/>
    <n v="1015.4"/>
    <n v="0.85"/>
    <x v="5"/>
    <n v="0.8"/>
    <x v="8"/>
    <x v="0"/>
    <x v="37"/>
    <n v="2.3000000000000007"/>
    <n v="1.8400000000000007"/>
    <n v="0"/>
  </r>
  <r>
    <n v="251"/>
    <x v="260"/>
    <n v="9.1999999999999993"/>
    <n v="18.2"/>
    <n v="910"/>
    <n v="0"/>
    <n v="1017.1"/>
    <n v="0.92"/>
    <x v="5"/>
    <n v="0.8"/>
    <x v="8"/>
    <x v="0"/>
    <x v="37"/>
    <n v="0"/>
    <n v="0"/>
    <n v="0.19999999999999929"/>
  </r>
  <r>
    <n v="251"/>
    <x v="261"/>
    <n v="5.8"/>
    <n v="18.5"/>
    <n v="1545"/>
    <n v="0"/>
    <n v="1018.7"/>
    <n v="0.89"/>
    <x v="5"/>
    <n v="0.8"/>
    <x v="8"/>
    <x v="0"/>
    <x v="37"/>
    <n v="0"/>
    <n v="0"/>
    <n v="0.5"/>
  </r>
  <r>
    <n v="251"/>
    <x v="262"/>
    <n v="6.9"/>
    <n v="18.2"/>
    <n v="607"/>
    <n v="4"/>
    <n v="1009.9"/>
    <n v="0.88"/>
    <x v="5"/>
    <n v="0.8"/>
    <x v="8"/>
    <x v="0"/>
    <x v="37"/>
    <n v="0"/>
    <n v="0"/>
    <n v="0.19999999999999929"/>
  </r>
  <r>
    <n v="251"/>
    <x v="263"/>
    <n v="9.6"/>
    <n v="14.5"/>
    <n v="1027"/>
    <n v="0.3"/>
    <n v="1012.5"/>
    <n v="0.71"/>
    <x v="5"/>
    <n v="0.8"/>
    <x v="8"/>
    <x v="0"/>
    <x v="37"/>
    <n v="3.5"/>
    <n v="2.8000000000000003"/>
    <n v="0"/>
  </r>
  <r>
    <n v="251"/>
    <x v="264"/>
    <n v="5.6"/>
    <n v="13.2"/>
    <n v="1410"/>
    <n v="0.2"/>
    <n v="1023.9"/>
    <n v="0.64"/>
    <x v="5"/>
    <n v="0.8"/>
    <x v="8"/>
    <x v="0"/>
    <x v="38"/>
    <n v="4.8000000000000007"/>
    <n v="3.8400000000000007"/>
    <n v="0"/>
  </r>
  <r>
    <n v="251"/>
    <x v="265"/>
    <n v="4.3"/>
    <n v="13.6"/>
    <n v="1305"/>
    <n v="3.8"/>
    <n v="1026.7"/>
    <n v="0.76"/>
    <x v="5"/>
    <n v="0.8"/>
    <x v="8"/>
    <x v="0"/>
    <x v="38"/>
    <n v="4.4000000000000004"/>
    <n v="3.5200000000000005"/>
    <n v="0"/>
  </r>
  <r>
    <n v="251"/>
    <x v="266"/>
    <n v="7.4"/>
    <n v="12.8"/>
    <n v="1521"/>
    <n v="0"/>
    <n v="1028.4000000000001"/>
    <n v="0.72"/>
    <x v="5"/>
    <n v="0.8"/>
    <x v="8"/>
    <x v="0"/>
    <x v="38"/>
    <n v="5.1999999999999993"/>
    <n v="4.1599999999999993"/>
    <n v="0"/>
  </r>
  <r>
    <n v="251"/>
    <x v="267"/>
    <n v="8.5"/>
    <n v="12.8"/>
    <n v="1395"/>
    <n v="0"/>
    <n v="1026.7"/>
    <n v="0.7"/>
    <x v="5"/>
    <n v="0.8"/>
    <x v="8"/>
    <x v="0"/>
    <x v="38"/>
    <n v="5.1999999999999993"/>
    <n v="4.1599999999999993"/>
    <n v="0"/>
  </r>
  <r>
    <n v="251"/>
    <x v="268"/>
    <n v="6.3"/>
    <n v="12.5"/>
    <n v="1296"/>
    <n v="-0.1"/>
    <n v="1024.0999999999999"/>
    <n v="0.76"/>
    <x v="5"/>
    <n v="0.8"/>
    <x v="8"/>
    <x v="0"/>
    <x v="38"/>
    <n v="5.5"/>
    <n v="4.4000000000000004"/>
    <n v="0"/>
  </r>
  <r>
    <n v="251"/>
    <x v="269"/>
    <n v="4.0999999999999996"/>
    <n v="12.5"/>
    <n v="902"/>
    <n v="-0.1"/>
    <n v="1022.4"/>
    <n v="0.86"/>
    <x v="5"/>
    <n v="0.8"/>
    <x v="8"/>
    <x v="0"/>
    <x v="38"/>
    <n v="5.5"/>
    <n v="4.4000000000000004"/>
    <n v="0"/>
  </r>
  <r>
    <n v="251"/>
    <x v="270"/>
    <n v="2"/>
    <n v="13"/>
    <n v="1285"/>
    <n v="0"/>
    <n v="1022.8"/>
    <n v="0.91"/>
    <x v="5"/>
    <n v="0.8"/>
    <x v="8"/>
    <x v="0"/>
    <x v="38"/>
    <n v="5"/>
    <n v="4"/>
    <n v="0"/>
  </r>
  <r>
    <n v="251"/>
    <x v="271"/>
    <n v="1.9"/>
    <n v="12.9"/>
    <n v="1122"/>
    <n v="0"/>
    <n v="1023"/>
    <n v="0.88"/>
    <x v="5"/>
    <n v="0.8"/>
    <x v="8"/>
    <x v="0"/>
    <x v="39"/>
    <n v="5.0999999999999996"/>
    <n v="4.08"/>
    <n v="0"/>
  </r>
  <r>
    <n v="251"/>
    <x v="272"/>
    <n v="2"/>
    <n v="12.7"/>
    <n v="1252"/>
    <n v="0"/>
    <n v="1025.7"/>
    <n v="0.87"/>
    <x v="5"/>
    <n v="0.8"/>
    <x v="8"/>
    <x v="0"/>
    <x v="39"/>
    <n v="5.3000000000000007"/>
    <n v="4.2400000000000011"/>
    <n v="0"/>
  </r>
  <r>
    <n v="251"/>
    <x v="273"/>
    <n v="5.4"/>
    <n v="13.2"/>
    <n v="1231"/>
    <n v="0"/>
    <n v="1029.4000000000001"/>
    <n v="0.7"/>
    <x v="5"/>
    <n v="1"/>
    <x v="9"/>
    <x v="0"/>
    <x v="39"/>
    <n v="4.8000000000000007"/>
    <n v="4.8000000000000007"/>
    <n v="0"/>
  </r>
  <r>
    <n v="251"/>
    <x v="274"/>
    <n v="6.5"/>
    <n v="12.2"/>
    <n v="787"/>
    <n v="-0.1"/>
    <n v="1025.5999999999999"/>
    <n v="0.77"/>
    <x v="5"/>
    <n v="1"/>
    <x v="9"/>
    <x v="0"/>
    <x v="39"/>
    <n v="5.8000000000000007"/>
    <n v="5.8000000000000007"/>
    <n v="0"/>
  </r>
  <r>
    <n v="251"/>
    <x v="275"/>
    <n v="11"/>
    <n v="12"/>
    <n v="428"/>
    <n v="16.3"/>
    <n v="1012"/>
    <n v="0.82"/>
    <x v="5"/>
    <n v="1"/>
    <x v="9"/>
    <x v="0"/>
    <x v="39"/>
    <n v="6"/>
    <n v="6"/>
    <n v="0"/>
  </r>
  <r>
    <n v="251"/>
    <x v="276"/>
    <n v="12.3"/>
    <n v="12.8"/>
    <n v="635"/>
    <n v="26"/>
    <n v="992.9"/>
    <n v="0.81"/>
    <x v="5"/>
    <n v="1"/>
    <x v="9"/>
    <x v="0"/>
    <x v="39"/>
    <n v="5.1999999999999993"/>
    <n v="5.1999999999999993"/>
    <n v="0"/>
  </r>
  <r>
    <n v="251"/>
    <x v="277"/>
    <n v="10.5"/>
    <n v="12.6"/>
    <n v="499"/>
    <n v="5.6"/>
    <n v="1007.1"/>
    <n v="0.76"/>
    <x v="5"/>
    <n v="1"/>
    <x v="9"/>
    <x v="0"/>
    <x v="39"/>
    <n v="5.4"/>
    <n v="5.4"/>
    <n v="0"/>
  </r>
  <r>
    <n v="251"/>
    <x v="278"/>
    <n v="5.6"/>
    <n v="14.5"/>
    <n v="329"/>
    <n v="0.2"/>
    <n v="1020.1"/>
    <n v="0.88"/>
    <x v="5"/>
    <n v="1"/>
    <x v="9"/>
    <x v="0"/>
    <x v="40"/>
    <n v="3.5"/>
    <n v="3.5"/>
    <n v="0"/>
  </r>
  <r>
    <n v="251"/>
    <x v="279"/>
    <n v="5"/>
    <n v="14.5"/>
    <n v="579"/>
    <n v="0"/>
    <n v="1022.3"/>
    <n v="0.9"/>
    <x v="5"/>
    <n v="1"/>
    <x v="9"/>
    <x v="0"/>
    <x v="40"/>
    <n v="3.5"/>
    <n v="3.5"/>
    <n v="0"/>
  </r>
  <r>
    <n v="251"/>
    <x v="280"/>
    <n v="3.3"/>
    <n v="13.8"/>
    <n v="526"/>
    <n v="0.4"/>
    <n v="1021.4"/>
    <n v="0.86"/>
    <x v="5"/>
    <n v="1"/>
    <x v="9"/>
    <x v="0"/>
    <x v="40"/>
    <n v="4.1999999999999993"/>
    <n v="4.1999999999999993"/>
    <n v="0"/>
  </r>
  <r>
    <n v="251"/>
    <x v="281"/>
    <n v="5.4"/>
    <n v="13.8"/>
    <n v="716"/>
    <n v="-0.1"/>
    <n v="1024.7"/>
    <n v="0.82"/>
    <x v="5"/>
    <n v="1"/>
    <x v="9"/>
    <x v="0"/>
    <x v="40"/>
    <n v="4.1999999999999993"/>
    <n v="4.1999999999999993"/>
    <n v="0"/>
  </r>
  <r>
    <n v="251"/>
    <x v="282"/>
    <n v="4.8"/>
    <n v="14.7"/>
    <n v="1005"/>
    <n v="0"/>
    <n v="1031.0999999999999"/>
    <n v="0.83"/>
    <x v="5"/>
    <n v="1"/>
    <x v="9"/>
    <x v="0"/>
    <x v="40"/>
    <n v="3.3000000000000007"/>
    <n v="3.3000000000000007"/>
    <n v="0"/>
  </r>
  <r>
    <n v="251"/>
    <x v="283"/>
    <n v="3"/>
    <n v="13.8"/>
    <n v="242"/>
    <n v="0"/>
    <n v="1032.9000000000001"/>
    <n v="0.83"/>
    <x v="5"/>
    <n v="1"/>
    <x v="9"/>
    <x v="0"/>
    <x v="40"/>
    <n v="4.1999999999999993"/>
    <n v="4.1999999999999993"/>
    <n v="0"/>
  </r>
  <r>
    <n v="251"/>
    <x v="284"/>
    <n v="4.0999999999999996"/>
    <n v="14.1"/>
    <n v="483"/>
    <n v="0.1"/>
    <n v="1030.3"/>
    <n v="0.91"/>
    <x v="5"/>
    <n v="1"/>
    <x v="9"/>
    <x v="0"/>
    <x v="40"/>
    <n v="3.9000000000000004"/>
    <n v="3.9000000000000004"/>
    <n v="0"/>
  </r>
  <r>
    <n v="251"/>
    <x v="285"/>
    <n v="3.1"/>
    <n v="13.7"/>
    <n v="678"/>
    <n v="-0.1"/>
    <n v="1028.9000000000001"/>
    <n v="0.86"/>
    <x v="5"/>
    <n v="1"/>
    <x v="9"/>
    <x v="0"/>
    <x v="41"/>
    <n v="4.3000000000000007"/>
    <n v="4.3000000000000007"/>
    <n v="0"/>
  </r>
  <r>
    <n v="251"/>
    <x v="286"/>
    <n v="4.0999999999999996"/>
    <n v="13.7"/>
    <n v="673"/>
    <n v="1.1000000000000001"/>
    <n v="1027.0999999999999"/>
    <n v="0.91"/>
    <x v="5"/>
    <n v="1"/>
    <x v="9"/>
    <x v="0"/>
    <x v="41"/>
    <n v="4.3000000000000007"/>
    <n v="4.3000000000000007"/>
    <n v="0"/>
  </r>
  <r>
    <n v="251"/>
    <x v="287"/>
    <n v="3.9"/>
    <n v="13.1"/>
    <n v="613"/>
    <n v="0.6"/>
    <n v="1027.0999999999999"/>
    <n v="0.88"/>
    <x v="5"/>
    <n v="1"/>
    <x v="9"/>
    <x v="0"/>
    <x v="41"/>
    <n v="4.9000000000000004"/>
    <n v="4.9000000000000004"/>
    <n v="0"/>
  </r>
  <r>
    <n v="251"/>
    <x v="288"/>
    <n v="5.2"/>
    <n v="13.3"/>
    <n v="412"/>
    <n v="2.2000000000000002"/>
    <n v="1025.2"/>
    <n v="0.84"/>
    <x v="5"/>
    <n v="1"/>
    <x v="9"/>
    <x v="0"/>
    <x v="41"/>
    <n v="4.6999999999999993"/>
    <n v="4.6999999999999993"/>
    <n v="0"/>
  </r>
  <r>
    <n v="251"/>
    <x v="289"/>
    <n v="4.5999999999999996"/>
    <n v="12.5"/>
    <n v="708"/>
    <n v="0.4"/>
    <n v="1024.5999999999999"/>
    <n v="0.75"/>
    <x v="5"/>
    <n v="1"/>
    <x v="9"/>
    <x v="0"/>
    <x v="41"/>
    <n v="5.5"/>
    <n v="5.5"/>
    <n v="0"/>
  </r>
  <r>
    <n v="251"/>
    <x v="290"/>
    <n v="5.3"/>
    <n v="10"/>
    <n v="910"/>
    <n v="-0.1"/>
    <n v="1026.0999999999999"/>
    <n v="0.71"/>
    <x v="5"/>
    <n v="1"/>
    <x v="9"/>
    <x v="0"/>
    <x v="41"/>
    <n v="8"/>
    <n v="8"/>
    <n v="0"/>
  </r>
  <r>
    <n v="251"/>
    <x v="291"/>
    <n v="7.7"/>
    <n v="9.6"/>
    <n v="600"/>
    <n v="-0.1"/>
    <n v="1010.9"/>
    <n v="0.81"/>
    <x v="5"/>
    <n v="1"/>
    <x v="9"/>
    <x v="0"/>
    <x v="41"/>
    <n v="8.4"/>
    <n v="8.4"/>
    <n v="0"/>
  </r>
  <r>
    <n v="251"/>
    <x v="292"/>
    <n v="6.9"/>
    <n v="13.1"/>
    <n v="514"/>
    <n v="6.6"/>
    <n v="994.7"/>
    <n v="0.93"/>
    <x v="5"/>
    <n v="1"/>
    <x v="9"/>
    <x v="0"/>
    <x v="42"/>
    <n v="4.9000000000000004"/>
    <n v="4.9000000000000004"/>
    <n v="0"/>
  </r>
  <r>
    <n v="251"/>
    <x v="293"/>
    <n v="7.3"/>
    <n v="13.3"/>
    <n v="364"/>
    <n v="9.4"/>
    <n v="989.7"/>
    <n v="0.92"/>
    <x v="5"/>
    <n v="1"/>
    <x v="9"/>
    <x v="0"/>
    <x v="42"/>
    <n v="4.6999999999999993"/>
    <n v="4.6999999999999993"/>
    <n v="0"/>
  </r>
  <r>
    <n v="251"/>
    <x v="294"/>
    <n v="5.2"/>
    <n v="12.1"/>
    <n v="611"/>
    <n v="1.1000000000000001"/>
    <n v="995.2"/>
    <n v="0.86"/>
    <x v="5"/>
    <n v="1"/>
    <x v="9"/>
    <x v="0"/>
    <x v="42"/>
    <n v="5.9"/>
    <n v="5.9"/>
    <n v="0"/>
  </r>
  <r>
    <n v="251"/>
    <x v="295"/>
    <n v="9.6"/>
    <n v="11.6"/>
    <n v="464"/>
    <n v="18"/>
    <n v="978.7"/>
    <n v="0.89"/>
    <x v="5"/>
    <n v="1"/>
    <x v="9"/>
    <x v="0"/>
    <x v="42"/>
    <n v="6.4"/>
    <n v="6.4"/>
    <n v="0"/>
  </r>
  <r>
    <n v="251"/>
    <x v="296"/>
    <n v="13.8"/>
    <n v="10.8"/>
    <n v="539"/>
    <n v="7.7"/>
    <n v="990.8"/>
    <n v="0.77"/>
    <x v="5"/>
    <n v="1"/>
    <x v="9"/>
    <x v="0"/>
    <x v="42"/>
    <n v="7.1999999999999993"/>
    <n v="7.1999999999999993"/>
    <n v="0"/>
  </r>
  <r>
    <n v="251"/>
    <x v="297"/>
    <n v="10.8"/>
    <n v="10.5"/>
    <n v="407"/>
    <n v="7.6"/>
    <n v="992.9"/>
    <n v="0.8"/>
    <x v="5"/>
    <n v="1"/>
    <x v="9"/>
    <x v="0"/>
    <x v="42"/>
    <n v="7.5"/>
    <n v="7.5"/>
    <n v="0"/>
  </r>
  <r>
    <n v="251"/>
    <x v="298"/>
    <n v="12.3"/>
    <n v="10"/>
    <n v="505"/>
    <n v="17.8"/>
    <n v="996.4"/>
    <n v="0.8"/>
    <x v="5"/>
    <n v="1"/>
    <x v="9"/>
    <x v="0"/>
    <x v="42"/>
    <n v="8"/>
    <n v="8"/>
    <n v="0"/>
  </r>
  <r>
    <n v="251"/>
    <x v="299"/>
    <n v="9.5"/>
    <n v="10.3"/>
    <n v="546"/>
    <n v="7.4"/>
    <n v="997"/>
    <n v="0.76"/>
    <x v="5"/>
    <n v="1"/>
    <x v="9"/>
    <x v="0"/>
    <x v="43"/>
    <n v="7.6999999999999993"/>
    <n v="7.6999999999999993"/>
    <n v="0"/>
  </r>
  <r>
    <n v="251"/>
    <x v="300"/>
    <n v="10.3"/>
    <n v="11.7"/>
    <n v="592"/>
    <n v="5.4"/>
    <n v="1001.2"/>
    <n v="0.76"/>
    <x v="5"/>
    <n v="1"/>
    <x v="9"/>
    <x v="0"/>
    <x v="43"/>
    <n v="6.3000000000000007"/>
    <n v="6.3000000000000007"/>
    <n v="0"/>
  </r>
  <r>
    <n v="251"/>
    <x v="301"/>
    <n v="7.1"/>
    <n v="11"/>
    <n v="334"/>
    <n v="15"/>
    <n v="999.5"/>
    <n v="0.92"/>
    <x v="5"/>
    <n v="1"/>
    <x v="9"/>
    <x v="0"/>
    <x v="43"/>
    <n v="7"/>
    <n v="7"/>
    <n v="0"/>
  </r>
  <r>
    <n v="251"/>
    <x v="302"/>
    <n v="6.8"/>
    <n v="10.4"/>
    <n v="657"/>
    <n v="3"/>
    <n v="1005.7"/>
    <n v="0.81"/>
    <x v="5"/>
    <n v="1"/>
    <x v="9"/>
    <x v="0"/>
    <x v="43"/>
    <n v="7.6"/>
    <n v="7.6"/>
    <n v="0"/>
  </r>
  <r>
    <n v="251"/>
    <x v="303"/>
    <n v="7.6"/>
    <n v="10.3"/>
    <n v="379"/>
    <n v="-0.1"/>
    <n v="1008.1"/>
    <n v="0.88"/>
    <x v="5"/>
    <n v="1"/>
    <x v="9"/>
    <x v="0"/>
    <x v="43"/>
    <n v="7.6999999999999993"/>
    <n v="7.6999999999999993"/>
    <n v="0"/>
  </r>
  <r>
    <n v="251"/>
    <x v="304"/>
    <n v="8"/>
    <n v="11.3"/>
    <n v="146"/>
    <n v="9.5"/>
    <n v="1004.2"/>
    <n v="0.93"/>
    <x v="5"/>
    <n v="1.1000000000000001"/>
    <x v="10"/>
    <x v="0"/>
    <x v="43"/>
    <n v="6.6999999999999993"/>
    <n v="7.37"/>
    <n v="0"/>
  </r>
  <r>
    <n v="251"/>
    <x v="305"/>
    <n v="6"/>
    <n v="10.3"/>
    <n v="561"/>
    <n v="2.4"/>
    <n v="1007.5"/>
    <n v="0.9"/>
    <x v="5"/>
    <n v="1.1000000000000001"/>
    <x v="10"/>
    <x v="0"/>
    <x v="43"/>
    <n v="7.6999999999999993"/>
    <n v="8.4700000000000006"/>
    <n v="0"/>
  </r>
  <r>
    <n v="251"/>
    <x v="306"/>
    <n v="9.1999999999999993"/>
    <n v="11"/>
    <n v="171"/>
    <n v="0.4"/>
    <n v="1012.3"/>
    <n v="0.9"/>
    <x v="5"/>
    <n v="1.1000000000000001"/>
    <x v="10"/>
    <x v="0"/>
    <x v="44"/>
    <n v="7"/>
    <n v="7.7000000000000011"/>
    <n v="0"/>
  </r>
  <r>
    <n v="251"/>
    <x v="307"/>
    <n v="8.5"/>
    <n v="12.3"/>
    <n v="434"/>
    <n v="0"/>
    <n v="1014.1"/>
    <n v="0.89"/>
    <x v="5"/>
    <n v="1.1000000000000001"/>
    <x v="10"/>
    <x v="0"/>
    <x v="44"/>
    <n v="5.6999999999999993"/>
    <n v="6.27"/>
    <n v="0"/>
  </r>
  <r>
    <n v="251"/>
    <x v="308"/>
    <n v="6.7"/>
    <n v="12"/>
    <n v="425"/>
    <n v="-0.1"/>
    <n v="1012.5"/>
    <n v="0.84"/>
    <x v="5"/>
    <n v="1.1000000000000001"/>
    <x v="10"/>
    <x v="0"/>
    <x v="44"/>
    <n v="6"/>
    <n v="6.6000000000000005"/>
    <n v="0"/>
  </r>
  <r>
    <n v="251"/>
    <x v="309"/>
    <n v="4.4000000000000004"/>
    <n v="10.3"/>
    <n v="445"/>
    <n v="0"/>
    <n v="1008.8"/>
    <n v="0.85"/>
    <x v="5"/>
    <n v="1.1000000000000001"/>
    <x v="10"/>
    <x v="0"/>
    <x v="44"/>
    <n v="7.6999999999999993"/>
    <n v="8.4700000000000006"/>
    <n v="0"/>
  </r>
  <r>
    <n v="251"/>
    <x v="310"/>
    <n v="3.3"/>
    <n v="10"/>
    <n v="211"/>
    <n v="0"/>
    <n v="1009.4"/>
    <n v="0.98"/>
    <x v="5"/>
    <n v="1.1000000000000001"/>
    <x v="10"/>
    <x v="0"/>
    <x v="44"/>
    <n v="8"/>
    <n v="8.8000000000000007"/>
    <n v="0"/>
  </r>
  <r>
    <n v="251"/>
    <x v="311"/>
    <n v="1.8"/>
    <n v="8.8000000000000007"/>
    <n v="269"/>
    <n v="0.1"/>
    <n v="1013.3"/>
    <n v="0.99"/>
    <x v="5"/>
    <n v="1.1000000000000001"/>
    <x v="10"/>
    <x v="0"/>
    <x v="44"/>
    <n v="9.1999999999999993"/>
    <n v="10.119999999999999"/>
    <n v="0"/>
  </r>
  <r>
    <n v="251"/>
    <x v="312"/>
    <n v="3.7"/>
    <n v="10.4"/>
    <n v="577"/>
    <n v="-0.1"/>
    <n v="1015.4"/>
    <n v="0.93"/>
    <x v="5"/>
    <n v="1.1000000000000001"/>
    <x v="10"/>
    <x v="0"/>
    <x v="44"/>
    <n v="7.6"/>
    <n v="8.36"/>
    <n v="0"/>
  </r>
  <r>
    <n v="251"/>
    <x v="313"/>
    <n v="7.9"/>
    <n v="9.1"/>
    <n v="194"/>
    <n v="2.8"/>
    <n v="1010.3"/>
    <n v="0.93"/>
    <x v="5"/>
    <n v="1.1000000000000001"/>
    <x v="10"/>
    <x v="0"/>
    <x v="45"/>
    <n v="8.9"/>
    <n v="9.7900000000000009"/>
    <n v="0"/>
  </r>
  <r>
    <n v="251"/>
    <x v="314"/>
    <n v="7.3"/>
    <n v="10.5"/>
    <n v="438"/>
    <n v="0.2"/>
    <n v="1009.1"/>
    <n v="0.92"/>
    <x v="5"/>
    <n v="1.1000000000000001"/>
    <x v="10"/>
    <x v="0"/>
    <x v="45"/>
    <n v="7.5"/>
    <n v="8.25"/>
    <n v="0"/>
  </r>
  <r>
    <n v="251"/>
    <x v="315"/>
    <n v="8.4"/>
    <n v="11.2"/>
    <n v="240"/>
    <n v="-0.1"/>
    <n v="1006.5"/>
    <n v="0.87"/>
    <x v="5"/>
    <n v="1.1000000000000001"/>
    <x v="10"/>
    <x v="0"/>
    <x v="45"/>
    <n v="6.8000000000000007"/>
    <n v="7.4800000000000013"/>
    <n v="0"/>
  </r>
  <r>
    <n v="251"/>
    <x v="316"/>
    <n v="6"/>
    <n v="11.6"/>
    <n v="421"/>
    <n v="0.1"/>
    <n v="1007.1"/>
    <n v="0.94"/>
    <x v="5"/>
    <n v="1.1000000000000001"/>
    <x v="10"/>
    <x v="0"/>
    <x v="45"/>
    <n v="6.4"/>
    <n v="7.0400000000000009"/>
    <n v="0"/>
  </r>
  <r>
    <n v="251"/>
    <x v="317"/>
    <n v="9.8000000000000007"/>
    <n v="8.5"/>
    <n v="46"/>
    <n v="27.8"/>
    <n v="1009.2"/>
    <n v="0.94"/>
    <x v="5"/>
    <n v="1.1000000000000001"/>
    <x v="10"/>
    <x v="0"/>
    <x v="45"/>
    <n v="9.5"/>
    <n v="10.450000000000001"/>
    <n v="0"/>
  </r>
  <r>
    <n v="251"/>
    <x v="318"/>
    <n v="10.9"/>
    <n v="6.9"/>
    <n v="110"/>
    <n v="3.6"/>
    <n v="1011.4"/>
    <n v="0.91"/>
    <x v="5"/>
    <n v="1.1000000000000001"/>
    <x v="10"/>
    <x v="0"/>
    <x v="45"/>
    <n v="11.1"/>
    <n v="12.21"/>
    <n v="0"/>
  </r>
  <r>
    <n v="251"/>
    <x v="319"/>
    <n v="5.3"/>
    <n v="8.1999999999999993"/>
    <n v="497"/>
    <n v="1.3"/>
    <n v="1009.7"/>
    <n v="0.75"/>
    <x v="5"/>
    <n v="1.1000000000000001"/>
    <x v="10"/>
    <x v="0"/>
    <x v="45"/>
    <n v="9.8000000000000007"/>
    <n v="10.780000000000001"/>
    <n v="0"/>
  </r>
  <r>
    <n v="251"/>
    <x v="320"/>
    <n v="7.8"/>
    <n v="7.2"/>
    <n v="294"/>
    <n v="1.3"/>
    <n v="1014.6"/>
    <n v="0.72"/>
    <x v="5"/>
    <n v="1.1000000000000001"/>
    <x v="10"/>
    <x v="0"/>
    <x v="46"/>
    <n v="10.8"/>
    <n v="11.880000000000003"/>
    <n v="0"/>
  </r>
  <r>
    <n v="251"/>
    <x v="321"/>
    <n v="6.1"/>
    <n v="6"/>
    <n v="232"/>
    <n v="11.7"/>
    <n v="1012.3"/>
    <n v="0.79"/>
    <x v="5"/>
    <n v="1.1000000000000001"/>
    <x v="10"/>
    <x v="0"/>
    <x v="46"/>
    <n v="12"/>
    <n v="13.200000000000001"/>
    <n v="0"/>
  </r>
  <r>
    <n v="251"/>
    <x v="322"/>
    <n v="6.6"/>
    <n v="5.8"/>
    <n v="118"/>
    <n v="9.1"/>
    <n v="1002.3"/>
    <n v="0.8"/>
    <x v="5"/>
    <n v="1.1000000000000001"/>
    <x v="10"/>
    <x v="0"/>
    <x v="46"/>
    <n v="12.2"/>
    <n v="13.42"/>
    <n v="0"/>
  </r>
  <r>
    <n v="251"/>
    <x v="323"/>
    <n v="4"/>
    <n v="3.2"/>
    <n v="136"/>
    <n v="5.6"/>
    <n v="1009.7"/>
    <n v="0.84"/>
    <x v="5"/>
    <n v="1.1000000000000001"/>
    <x v="10"/>
    <x v="0"/>
    <x v="46"/>
    <n v="14.8"/>
    <n v="16.28"/>
    <n v="0"/>
  </r>
  <r>
    <n v="251"/>
    <x v="324"/>
    <n v="3.3"/>
    <n v="2"/>
    <n v="326"/>
    <n v="2.5"/>
    <n v="1023.1"/>
    <n v="0.9"/>
    <x v="5"/>
    <n v="1.1000000000000001"/>
    <x v="10"/>
    <x v="0"/>
    <x v="46"/>
    <n v="16"/>
    <n v="17.600000000000001"/>
    <n v="0"/>
  </r>
  <r>
    <n v="251"/>
    <x v="325"/>
    <n v="9.6999999999999993"/>
    <n v="4.2"/>
    <n v="230"/>
    <n v="0.1"/>
    <n v="1019.4"/>
    <n v="0.81"/>
    <x v="5"/>
    <n v="1.1000000000000001"/>
    <x v="10"/>
    <x v="0"/>
    <x v="46"/>
    <n v="13.8"/>
    <n v="15.180000000000001"/>
    <n v="0"/>
  </r>
  <r>
    <n v="251"/>
    <x v="326"/>
    <n v="11.3"/>
    <n v="2.8"/>
    <n v="60"/>
    <n v="11.1"/>
    <n v="1001"/>
    <n v="0.92"/>
    <x v="5"/>
    <n v="1.1000000000000001"/>
    <x v="10"/>
    <x v="0"/>
    <x v="46"/>
    <n v="15.2"/>
    <n v="16.72"/>
    <n v="0"/>
  </r>
  <r>
    <n v="251"/>
    <x v="327"/>
    <n v="4.9000000000000004"/>
    <n v="4.5"/>
    <n v="405"/>
    <n v="-0.1"/>
    <n v="992.9"/>
    <n v="0.94"/>
    <x v="5"/>
    <n v="1.1000000000000001"/>
    <x v="10"/>
    <x v="0"/>
    <x v="47"/>
    <n v="13.5"/>
    <n v="14.850000000000001"/>
    <n v="0"/>
  </r>
  <r>
    <n v="251"/>
    <x v="328"/>
    <n v="5.4"/>
    <n v="6.2"/>
    <n v="154"/>
    <n v="9.1"/>
    <n v="1007.1"/>
    <n v="0.87"/>
    <x v="5"/>
    <n v="1.1000000000000001"/>
    <x v="10"/>
    <x v="0"/>
    <x v="47"/>
    <n v="11.8"/>
    <n v="12.980000000000002"/>
    <n v="0"/>
  </r>
  <r>
    <n v="251"/>
    <x v="329"/>
    <n v="4"/>
    <n v="4.5"/>
    <n v="337"/>
    <n v="0.9"/>
    <n v="1019.5"/>
    <n v="0.96"/>
    <x v="5"/>
    <n v="1.1000000000000001"/>
    <x v="10"/>
    <x v="0"/>
    <x v="47"/>
    <n v="13.5"/>
    <n v="14.850000000000001"/>
    <n v="0"/>
  </r>
  <r>
    <n v="251"/>
    <x v="330"/>
    <n v="9.6999999999999993"/>
    <n v="6.4"/>
    <n v="61"/>
    <n v="2.2999999999999998"/>
    <n v="1012.7"/>
    <n v="0.96"/>
    <x v="5"/>
    <n v="1.1000000000000001"/>
    <x v="10"/>
    <x v="0"/>
    <x v="47"/>
    <n v="11.6"/>
    <n v="12.76"/>
    <n v="0"/>
  </r>
  <r>
    <n v="251"/>
    <x v="331"/>
    <n v="7.8"/>
    <n v="8.3000000000000007"/>
    <n v="241"/>
    <n v="2.2000000000000002"/>
    <n v="1009.6"/>
    <n v="0.96"/>
    <x v="5"/>
    <n v="1.1000000000000001"/>
    <x v="10"/>
    <x v="0"/>
    <x v="47"/>
    <n v="9.6999999999999993"/>
    <n v="10.67"/>
    <n v="0"/>
  </r>
  <r>
    <n v="251"/>
    <x v="332"/>
    <n v="8"/>
    <n v="7.7"/>
    <n v="142"/>
    <n v="0.2"/>
    <n v="1004.5"/>
    <n v="0.94"/>
    <x v="5"/>
    <n v="1.1000000000000001"/>
    <x v="10"/>
    <x v="0"/>
    <x v="47"/>
    <n v="10.3"/>
    <n v="11.330000000000002"/>
    <n v="0"/>
  </r>
  <r>
    <n v="251"/>
    <x v="333"/>
    <n v="8"/>
    <n v="6.9"/>
    <n v="186"/>
    <n v="2.2000000000000002"/>
    <n v="1007.3"/>
    <n v="0.83"/>
    <x v="5"/>
    <n v="1.1000000000000001"/>
    <x v="10"/>
    <x v="0"/>
    <x v="47"/>
    <n v="11.1"/>
    <n v="12.21"/>
    <n v="0"/>
  </r>
  <r>
    <n v="251"/>
    <x v="334"/>
    <n v="11.3"/>
    <n v="6.2"/>
    <n v="124"/>
    <n v="1.3"/>
    <n v="1007.8"/>
    <n v="0.87"/>
    <x v="5"/>
    <n v="1.1000000000000001"/>
    <x v="11"/>
    <x v="0"/>
    <x v="48"/>
    <n v="11.8"/>
    <n v="12.980000000000002"/>
    <n v="0"/>
  </r>
  <r>
    <n v="251"/>
    <x v="335"/>
    <n v="7.9"/>
    <n v="6.6"/>
    <n v="151"/>
    <n v="0.2"/>
    <n v="1006.3"/>
    <n v="0.85"/>
    <x v="5"/>
    <n v="1.1000000000000001"/>
    <x v="11"/>
    <x v="0"/>
    <x v="48"/>
    <n v="11.4"/>
    <n v="12.540000000000001"/>
    <n v="0"/>
  </r>
  <r>
    <n v="251"/>
    <x v="336"/>
    <n v="4.4000000000000004"/>
    <n v="6.3"/>
    <n v="100"/>
    <n v="0"/>
    <n v="1010.2"/>
    <n v="0.95"/>
    <x v="5"/>
    <n v="1.1000000000000001"/>
    <x v="11"/>
    <x v="0"/>
    <x v="48"/>
    <n v="11.7"/>
    <n v="12.870000000000001"/>
    <n v="0"/>
  </r>
  <r>
    <n v="251"/>
    <x v="337"/>
    <n v="6"/>
    <n v="5.7"/>
    <n v="185"/>
    <n v="-0.1"/>
    <n v="1005.5"/>
    <n v="0.94"/>
    <x v="5"/>
    <n v="1.1000000000000001"/>
    <x v="11"/>
    <x v="0"/>
    <x v="48"/>
    <n v="12.3"/>
    <n v="13.530000000000001"/>
    <n v="0"/>
  </r>
  <r>
    <n v="251"/>
    <x v="338"/>
    <n v="6.1"/>
    <n v="4.7"/>
    <n v="92"/>
    <n v="0"/>
    <n v="1008"/>
    <n v="0.96"/>
    <x v="5"/>
    <n v="1.1000000000000001"/>
    <x v="11"/>
    <x v="0"/>
    <x v="48"/>
    <n v="13.3"/>
    <n v="14.630000000000003"/>
    <n v="0"/>
  </r>
  <r>
    <n v="251"/>
    <x v="339"/>
    <n v="8.8000000000000007"/>
    <n v="6.5"/>
    <n v="81"/>
    <n v="6.4"/>
    <n v="998.9"/>
    <n v="0.96"/>
    <x v="5"/>
    <n v="1.1000000000000001"/>
    <x v="11"/>
    <x v="0"/>
    <x v="48"/>
    <n v="11.5"/>
    <n v="12.65"/>
    <n v="0"/>
  </r>
  <r>
    <n v="251"/>
    <x v="340"/>
    <n v="6.8"/>
    <n v="8.6999999999999993"/>
    <n v="206"/>
    <n v="7.8"/>
    <n v="1001.8"/>
    <n v="0.96"/>
    <x v="5"/>
    <n v="1.1000000000000001"/>
    <x v="11"/>
    <x v="0"/>
    <x v="48"/>
    <n v="9.3000000000000007"/>
    <n v="10.230000000000002"/>
    <n v="0"/>
  </r>
  <r>
    <n v="251"/>
    <x v="341"/>
    <n v="7.1"/>
    <n v="9.5"/>
    <n v="172"/>
    <n v="0.1"/>
    <n v="1007.7"/>
    <n v="0.95"/>
    <x v="5"/>
    <n v="1.1000000000000001"/>
    <x v="11"/>
    <x v="0"/>
    <x v="49"/>
    <n v="8.5"/>
    <n v="9.3500000000000014"/>
    <n v="0"/>
  </r>
  <r>
    <n v="251"/>
    <x v="342"/>
    <n v="8.1999999999999993"/>
    <n v="9.6999999999999993"/>
    <n v="103"/>
    <n v="2.5"/>
    <n v="1007.9"/>
    <n v="0.94"/>
    <x v="5"/>
    <n v="1.1000000000000001"/>
    <x v="11"/>
    <x v="0"/>
    <x v="49"/>
    <n v="8.3000000000000007"/>
    <n v="9.1300000000000008"/>
    <n v="0"/>
  </r>
  <r>
    <n v="251"/>
    <x v="343"/>
    <n v="8.1"/>
    <n v="9.9"/>
    <n v="243"/>
    <n v="0"/>
    <n v="1013.7"/>
    <n v="0.93"/>
    <x v="5"/>
    <n v="1.1000000000000001"/>
    <x v="11"/>
    <x v="0"/>
    <x v="49"/>
    <n v="8.1"/>
    <n v="8.91"/>
    <n v="0"/>
  </r>
  <r>
    <n v="251"/>
    <x v="344"/>
    <n v="6.9"/>
    <n v="8.4"/>
    <n v="215"/>
    <n v="0"/>
    <n v="1019.9"/>
    <n v="0.94"/>
    <x v="5"/>
    <n v="1.1000000000000001"/>
    <x v="11"/>
    <x v="0"/>
    <x v="49"/>
    <n v="9.6"/>
    <n v="10.56"/>
    <n v="0"/>
  </r>
  <r>
    <n v="251"/>
    <x v="345"/>
    <n v="5.5"/>
    <n v="7.7"/>
    <n v="78"/>
    <n v="-0.1"/>
    <n v="1020"/>
    <n v="0.94"/>
    <x v="5"/>
    <n v="1.1000000000000001"/>
    <x v="11"/>
    <x v="0"/>
    <x v="49"/>
    <n v="10.3"/>
    <n v="11.330000000000002"/>
    <n v="0"/>
  </r>
  <r>
    <n v="251"/>
    <x v="346"/>
    <n v="5.5"/>
    <n v="8"/>
    <n v="323"/>
    <n v="-0.1"/>
    <n v="1024.9000000000001"/>
    <n v="0.95"/>
    <x v="5"/>
    <n v="1.1000000000000001"/>
    <x v="11"/>
    <x v="0"/>
    <x v="49"/>
    <n v="10"/>
    <n v="11"/>
    <n v="0"/>
  </r>
  <r>
    <n v="251"/>
    <x v="347"/>
    <n v="9.4"/>
    <n v="7.3"/>
    <n v="166"/>
    <n v="0"/>
    <n v="1019.3"/>
    <n v="0.94"/>
    <x v="5"/>
    <n v="1.1000000000000001"/>
    <x v="11"/>
    <x v="0"/>
    <x v="49"/>
    <n v="10.7"/>
    <n v="11.77"/>
    <n v="0"/>
  </r>
  <r>
    <n v="251"/>
    <x v="348"/>
    <n v="8.5"/>
    <n v="7"/>
    <n v="45"/>
    <n v="0"/>
    <n v="1011.3"/>
    <n v="0.91"/>
    <x v="5"/>
    <n v="1.1000000000000001"/>
    <x v="11"/>
    <x v="0"/>
    <x v="50"/>
    <n v="11"/>
    <n v="12.100000000000001"/>
    <n v="0"/>
  </r>
  <r>
    <n v="251"/>
    <x v="349"/>
    <n v="5"/>
    <n v="7.4"/>
    <n v="118"/>
    <n v="0.1"/>
    <n v="1011.4"/>
    <n v="0.93"/>
    <x v="5"/>
    <n v="1.1000000000000001"/>
    <x v="11"/>
    <x v="0"/>
    <x v="50"/>
    <n v="10.6"/>
    <n v="11.66"/>
    <n v="0"/>
  </r>
  <r>
    <n v="251"/>
    <x v="350"/>
    <n v="4.5"/>
    <n v="8.1999999999999993"/>
    <n v="141"/>
    <n v="1.4"/>
    <n v="1014.7"/>
    <n v="0.94"/>
    <x v="5"/>
    <n v="1.1000000000000001"/>
    <x v="11"/>
    <x v="0"/>
    <x v="50"/>
    <n v="9.8000000000000007"/>
    <n v="10.780000000000001"/>
    <n v="0"/>
  </r>
  <r>
    <n v="251"/>
    <x v="351"/>
    <n v="10.3"/>
    <n v="8.4"/>
    <n v="75"/>
    <n v="1.6"/>
    <n v="1009.7"/>
    <n v="0.9"/>
    <x v="5"/>
    <n v="1.1000000000000001"/>
    <x v="11"/>
    <x v="0"/>
    <x v="50"/>
    <n v="9.6"/>
    <n v="10.56"/>
    <n v="0"/>
  </r>
  <r>
    <n v="251"/>
    <x v="352"/>
    <n v="6.2"/>
    <n v="8.4"/>
    <n v="168"/>
    <n v="1.2"/>
    <n v="1013.8"/>
    <n v="0.94"/>
    <x v="5"/>
    <n v="1.1000000000000001"/>
    <x v="11"/>
    <x v="0"/>
    <x v="50"/>
    <n v="9.6"/>
    <n v="10.56"/>
    <n v="0"/>
  </r>
  <r>
    <n v="251"/>
    <x v="353"/>
    <n v="4.7"/>
    <n v="5.4"/>
    <n v="127"/>
    <n v="0"/>
    <n v="1016.5"/>
    <n v="0.98"/>
    <x v="5"/>
    <n v="1.1000000000000001"/>
    <x v="11"/>
    <x v="0"/>
    <x v="50"/>
    <n v="12.6"/>
    <n v="13.860000000000001"/>
    <n v="0"/>
  </r>
  <r>
    <n v="251"/>
    <x v="354"/>
    <n v="6.4"/>
    <n v="6.6"/>
    <n v="135"/>
    <n v="0"/>
    <n v="1013"/>
    <n v="0.97"/>
    <x v="5"/>
    <n v="1.1000000000000001"/>
    <x v="11"/>
    <x v="0"/>
    <x v="50"/>
    <n v="11.4"/>
    <n v="12.540000000000001"/>
    <n v="0"/>
  </r>
  <r>
    <n v="251"/>
    <x v="355"/>
    <n v="9"/>
    <n v="5.6"/>
    <n v="95"/>
    <n v="0"/>
    <n v="1013.9"/>
    <n v="0.91"/>
    <x v="5"/>
    <n v="1.1000000000000001"/>
    <x v="11"/>
    <x v="0"/>
    <x v="51"/>
    <n v="12.4"/>
    <n v="13.640000000000002"/>
    <n v="0"/>
  </r>
  <r>
    <n v="251"/>
    <x v="356"/>
    <n v="11.3"/>
    <n v="3.2"/>
    <n v="49"/>
    <n v="0"/>
    <n v="1023.7"/>
    <n v="0.86"/>
    <x v="5"/>
    <n v="1.1000000000000001"/>
    <x v="11"/>
    <x v="0"/>
    <x v="51"/>
    <n v="14.8"/>
    <n v="16.28"/>
    <n v="0"/>
  </r>
  <r>
    <n v="251"/>
    <x v="357"/>
    <n v="9.1"/>
    <n v="2.4"/>
    <n v="181"/>
    <n v="0"/>
    <n v="1036.0999999999999"/>
    <n v="0.78"/>
    <x v="5"/>
    <n v="1.1000000000000001"/>
    <x v="11"/>
    <x v="0"/>
    <x v="51"/>
    <n v="15.6"/>
    <n v="17.16"/>
    <n v="0"/>
  </r>
  <r>
    <n v="251"/>
    <x v="358"/>
    <n v="8.5"/>
    <n v="-0.2"/>
    <n v="355"/>
    <n v="0"/>
    <n v="1035.0999999999999"/>
    <n v="0.7"/>
    <x v="5"/>
    <n v="1.1000000000000001"/>
    <x v="11"/>
    <x v="0"/>
    <x v="51"/>
    <n v="18.2"/>
    <n v="20.02"/>
    <n v="0"/>
  </r>
  <r>
    <n v="251"/>
    <x v="359"/>
    <n v="5.7"/>
    <n v="-0.4"/>
    <n v="346"/>
    <n v="0"/>
    <n v="1034.5999999999999"/>
    <n v="0.68"/>
    <x v="5"/>
    <n v="1.1000000000000001"/>
    <x v="11"/>
    <x v="0"/>
    <x v="51"/>
    <n v="18.399999999999999"/>
    <n v="20.239999999999998"/>
    <n v="0"/>
  </r>
  <r>
    <n v="251"/>
    <x v="360"/>
    <n v="4.5"/>
    <n v="5.8"/>
    <n v="121"/>
    <n v="0"/>
    <n v="1034.7"/>
    <n v="0.86"/>
    <x v="5"/>
    <n v="1.1000000000000001"/>
    <x v="11"/>
    <x v="0"/>
    <x v="51"/>
    <n v="12.2"/>
    <n v="13.42"/>
    <n v="0"/>
  </r>
  <r>
    <n v="251"/>
    <x v="361"/>
    <n v="2.5"/>
    <n v="4.8"/>
    <n v="309"/>
    <n v="0"/>
    <n v="1032"/>
    <n v="0.85"/>
    <x v="5"/>
    <n v="1.1000000000000001"/>
    <x v="11"/>
    <x v="0"/>
    <x v="51"/>
    <n v="13.2"/>
    <n v="14.52"/>
    <n v="0"/>
  </r>
  <r>
    <n v="251"/>
    <x v="362"/>
    <n v="5.8"/>
    <n v="6.8"/>
    <n v="207"/>
    <n v="0.2"/>
    <n v="1026.0999999999999"/>
    <n v="0.76"/>
    <x v="5"/>
    <n v="1.1000000000000001"/>
    <x v="11"/>
    <x v="0"/>
    <x v="52"/>
    <n v="11.2"/>
    <n v="12.32"/>
    <n v="0"/>
  </r>
  <r>
    <n v="251"/>
    <x v="363"/>
    <n v="5.7"/>
    <n v="5.0999999999999996"/>
    <n v="254"/>
    <n v="1.3"/>
    <n v="1029.5"/>
    <n v="0.72"/>
    <x v="5"/>
    <n v="1.1000000000000001"/>
    <x v="11"/>
    <x v="0"/>
    <x v="52"/>
    <n v="12.9"/>
    <n v="14.190000000000001"/>
    <n v="0"/>
  </r>
  <r>
    <n v="251"/>
    <x v="364"/>
    <n v="6.8"/>
    <n v="5.7"/>
    <n v="202"/>
    <n v="1.4"/>
    <n v="1020.3"/>
    <n v="0.86"/>
    <x v="5"/>
    <n v="1.1000000000000001"/>
    <x v="11"/>
    <x v="0"/>
    <x v="52"/>
    <n v="12.3"/>
    <n v="13.530000000000001"/>
    <n v="0"/>
  </r>
  <r>
    <n v="251"/>
    <x v="365"/>
    <n v="11.4"/>
    <n v="5"/>
    <n v="159"/>
    <n v="3.9"/>
    <n v="997.7"/>
    <n v="0.82"/>
    <x v="5"/>
    <n v="1.1000000000000001"/>
    <x v="0"/>
    <x v="1"/>
    <x v="52"/>
    <n v="13"/>
    <n v="14.3"/>
    <n v="0"/>
  </r>
  <r>
    <n v="251"/>
    <x v="366"/>
    <n v="9.9"/>
    <n v="4"/>
    <n v="165"/>
    <n v="3.6"/>
    <n v="994.7"/>
    <n v="0.71"/>
    <x v="5"/>
    <n v="1.1000000000000001"/>
    <x v="0"/>
    <x v="1"/>
    <x v="52"/>
    <n v="14"/>
    <n v="15.400000000000002"/>
    <n v="0"/>
  </r>
  <r>
    <n v="251"/>
    <x v="367"/>
    <n v="6.8"/>
    <n v="2.6"/>
    <n v="207"/>
    <n v="6.1"/>
    <n v="999.5"/>
    <n v="0.78"/>
    <x v="5"/>
    <n v="1.1000000000000001"/>
    <x v="0"/>
    <x v="1"/>
    <x v="52"/>
    <n v="15.4"/>
    <n v="16.940000000000001"/>
    <n v="0"/>
  </r>
  <r>
    <n v="251"/>
    <x v="368"/>
    <n v="6"/>
    <n v="1.7"/>
    <n v="281"/>
    <n v="4.3"/>
    <n v="1004.5"/>
    <n v="0.86"/>
    <x v="5"/>
    <n v="1.1000000000000001"/>
    <x v="0"/>
    <x v="1"/>
    <x v="52"/>
    <n v="16.3"/>
    <n v="17.930000000000003"/>
    <n v="0"/>
  </r>
  <r>
    <n v="251"/>
    <x v="369"/>
    <n v="5.2"/>
    <n v="1.1000000000000001"/>
    <n v="327"/>
    <n v="6.4"/>
    <n v="1007.7"/>
    <n v="0.89"/>
    <x v="5"/>
    <n v="1.1000000000000001"/>
    <x v="0"/>
    <x v="1"/>
    <x v="53"/>
    <n v="16.899999999999999"/>
    <n v="18.59"/>
    <n v="0"/>
  </r>
  <r>
    <n v="251"/>
    <x v="370"/>
    <n v="5.3"/>
    <n v="1.1000000000000001"/>
    <n v="270"/>
    <n v="0.5"/>
    <n v="1011.8"/>
    <n v="0.85"/>
    <x v="5"/>
    <n v="1.1000000000000001"/>
    <x v="0"/>
    <x v="1"/>
    <x v="53"/>
    <n v="16.899999999999999"/>
    <n v="18.59"/>
    <n v="0"/>
  </r>
  <r>
    <n v="251"/>
    <x v="371"/>
    <n v="11.5"/>
    <n v="1.4"/>
    <n v="77"/>
    <n v="8.8000000000000007"/>
    <n v="1000.9"/>
    <n v="0.95"/>
    <x v="5"/>
    <n v="1.1000000000000001"/>
    <x v="0"/>
    <x v="1"/>
    <x v="53"/>
    <n v="16.600000000000001"/>
    <n v="18.260000000000002"/>
    <n v="0"/>
  </r>
  <r>
    <n v="251"/>
    <x v="372"/>
    <n v="4.8"/>
    <n v="2.7"/>
    <n v="186"/>
    <n v="3.5"/>
    <n v="1000.5"/>
    <n v="0.96"/>
    <x v="5"/>
    <n v="1.1000000000000001"/>
    <x v="0"/>
    <x v="1"/>
    <x v="53"/>
    <n v="15.3"/>
    <n v="16.830000000000002"/>
    <n v="0"/>
  </r>
  <r>
    <n v="251"/>
    <x v="373"/>
    <n v="15.4"/>
    <n v="-0.9"/>
    <n v="78"/>
    <n v="10"/>
    <n v="990.5"/>
    <n v="0.94"/>
    <x v="5"/>
    <n v="1.1000000000000001"/>
    <x v="0"/>
    <x v="1"/>
    <x v="53"/>
    <n v="18.899999999999999"/>
    <n v="20.79"/>
    <n v="0"/>
  </r>
  <r>
    <n v="251"/>
    <x v="374"/>
    <n v="9.6"/>
    <n v="-0.9"/>
    <n v="163"/>
    <n v="0"/>
    <n v="1014.4"/>
    <n v="0.76"/>
    <x v="5"/>
    <n v="1.1000000000000001"/>
    <x v="0"/>
    <x v="1"/>
    <x v="53"/>
    <n v="18.899999999999999"/>
    <n v="20.79"/>
    <n v="0"/>
  </r>
  <r>
    <n v="251"/>
    <x v="375"/>
    <n v="7.9"/>
    <n v="-1.8"/>
    <n v="216"/>
    <n v="0.5"/>
    <n v="1020.1"/>
    <n v="0.88"/>
    <x v="5"/>
    <n v="1.1000000000000001"/>
    <x v="0"/>
    <x v="1"/>
    <x v="53"/>
    <n v="19.8"/>
    <n v="21.78"/>
    <n v="0"/>
  </r>
  <r>
    <n v="251"/>
    <x v="376"/>
    <n v="8.1"/>
    <n v="1.6"/>
    <n v="90"/>
    <n v="4"/>
    <n v="1005"/>
    <n v="0.97"/>
    <x v="5"/>
    <n v="1.1000000000000001"/>
    <x v="0"/>
    <x v="1"/>
    <x v="54"/>
    <n v="16.399999999999999"/>
    <n v="18.04"/>
    <n v="0"/>
  </r>
  <r>
    <n v="251"/>
    <x v="377"/>
    <n v="6.1"/>
    <n v="4.0999999999999996"/>
    <n v="107"/>
    <n v="6.6"/>
    <n v="1005.7"/>
    <n v="0.98"/>
    <x v="5"/>
    <n v="1.1000000000000001"/>
    <x v="0"/>
    <x v="1"/>
    <x v="54"/>
    <n v="13.9"/>
    <n v="15.290000000000001"/>
    <n v="0"/>
  </r>
  <r>
    <n v="251"/>
    <x v="378"/>
    <n v="4"/>
    <n v="3.2"/>
    <n v="364"/>
    <n v="1.7"/>
    <n v="1011.1"/>
    <n v="0.95"/>
    <x v="5"/>
    <n v="1.1000000000000001"/>
    <x v="0"/>
    <x v="1"/>
    <x v="54"/>
    <n v="14.8"/>
    <n v="16.28"/>
    <n v="0"/>
  </r>
  <r>
    <n v="251"/>
    <x v="379"/>
    <n v="6.7"/>
    <n v="4.9000000000000004"/>
    <n v="101"/>
    <n v="3.7"/>
    <n v="1005.7"/>
    <n v="0.97"/>
    <x v="5"/>
    <n v="1.1000000000000001"/>
    <x v="0"/>
    <x v="1"/>
    <x v="54"/>
    <n v="13.1"/>
    <n v="14.41"/>
    <n v="0"/>
  </r>
  <r>
    <n v="251"/>
    <x v="380"/>
    <n v="5.8"/>
    <n v="5.3"/>
    <n v="296"/>
    <n v="1.2"/>
    <n v="1010.3"/>
    <n v="0.94"/>
    <x v="5"/>
    <n v="1.1000000000000001"/>
    <x v="0"/>
    <x v="1"/>
    <x v="54"/>
    <n v="12.7"/>
    <n v="13.97"/>
    <n v="0"/>
  </r>
  <r>
    <n v="251"/>
    <x v="381"/>
    <n v="3.2"/>
    <n v="4.8"/>
    <n v="380"/>
    <n v="-0.1"/>
    <n v="1019.1"/>
    <n v="0.97"/>
    <x v="5"/>
    <n v="1.1000000000000001"/>
    <x v="0"/>
    <x v="1"/>
    <x v="54"/>
    <n v="13.2"/>
    <n v="14.52"/>
    <n v="0"/>
  </r>
  <r>
    <n v="251"/>
    <x v="382"/>
    <n v="4.8"/>
    <n v="1.2"/>
    <n v="128"/>
    <n v="0"/>
    <n v="1021.3"/>
    <n v="0.98"/>
    <x v="5"/>
    <n v="1.1000000000000001"/>
    <x v="0"/>
    <x v="1"/>
    <x v="54"/>
    <n v="16.8"/>
    <n v="18.480000000000004"/>
    <n v="0"/>
  </r>
  <r>
    <n v="251"/>
    <x v="383"/>
    <n v="4.3"/>
    <n v="1.6"/>
    <n v="183"/>
    <n v="0"/>
    <n v="1018.7"/>
    <n v="0.97"/>
    <x v="5"/>
    <n v="1.1000000000000001"/>
    <x v="0"/>
    <x v="1"/>
    <x v="55"/>
    <n v="16.399999999999999"/>
    <n v="18.04"/>
    <n v="0"/>
  </r>
  <r>
    <n v="251"/>
    <x v="384"/>
    <n v="4.5"/>
    <n v="1.8"/>
    <n v="404"/>
    <n v="0"/>
    <n v="1015.7"/>
    <n v="0.93"/>
    <x v="5"/>
    <n v="1.1000000000000001"/>
    <x v="0"/>
    <x v="1"/>
    <x v="55"/>
    <n v="16.2"/>
    <n v="17.82"/>
    <n v="0"/>
  </r>
  <r>
    <n v="251"/>
    <x v="385"/>
    <n v="6.7"/>
    <n v="2.1"/>
    <n v="161"/>
    <n v="0.8"/>
    <n v="1002.8"/>
    <n v="0.88"/>
    <x v="5"/>
    <n v="1.1000000000000001"/>
    <x v="0"/>
    <x v="1"/>
    <x v="55"/>
    <n v="15.9"/>
    <n v="17.490000000000002"/>
    <n v="0"/>
  </r>
  <r>
    <n v="251"/>
    <x v="386"/>
    <n v="11"/>
    <n v="-0.6"/>
    <n v="459"/>
    <n v="-0.1"/>
    <n v="997.8"/>
    <n v="0.82"/>
    <x v="5"/>
    <n v="1.1000000000000001"/>
    <x v="0"/>
    <x v="1"/>
    <x v="55"/>
    <n v="18.600000000000001"/>
    <n v="20.460000000000004"/>
    <n v="0"/>
  </r>
  <r>
    <n v="251"/>
    <x v="387"/>
    <n v="9.5"/>
    <n v="-0.4"/>
    <n v="281"/>
    <n v="-0.1"/>
    <n v="996.7"/>
    <n v="0.87"/>
    <x v="5"/>
    <n v="1.1000000000000001"/>
    <x v="0"/>
    <x v="1"/>
    <x v="55"/>
    <n v="18.399999999999999"/>
    <n v="20.239999999999998"/>
    <n v="0"/>
  </r>
  <r>
    <n v="251"/>
    <x v="388"/>
    <n v="8"/>
    <n v="-1"/>
    <n v="363"/>
    <n v="-0.1"/>
    <n v="1002.5"/>
    <n v="0.89"/>
    <x v="5"/>
    <n v="1.1000000000000001"/>
    <x v="0"/>
    <x v="1"/>
    <x v="55"/>
    <n v="19"/>
    <n v="20.900000000000002"/>
    <n v="0"/>
  </r>
  <r>
    <n v="251"/>
    <x v="389"/>
    <n v="8.1999999999999993"/>
    <n v="-1.3"/>
    <n v="106"/>
    <n v="0"/>
    <n v="1000.9"/>
    <n v="0.9"/>
    <x v="5"/>
    <n v="1.1000000000000001"/>
    <x v="0"/>
    <x v="1"/>
    <x v="55"/>
    <n v="19.3"/>
    <n v="21.230000000000004"/>
    <n v="0"/>
  </r>
  <r>
    <n v="251"/>
    <x v="390"/>
    <n v="4.0999999999999996"/>
    <n v="1"/>
    <n v="142"/>
    <n v="-0.1"/>
    <n v="1003"/>
    <n v="0.92"/>
    <x v="5"/>
    <n v="1.1000000000000001"/>
    <x v="0"/>
    <x v="1"/>
    <x v="56"/>
    <n v="17"/>
    <n v="18.700000000000003"/>
    <n v="0"/>
  </r>
  <r>
    <n v="251"/>
    <x v="391"/>
    <n v="8.1999999999999993"/>
    <n v="0.1"/>
    <n v="202"/>
    <n v="3.9"/>
    <n v="997.4"/>
    <n v="0.94"/>
    <x v="5"/>
    <n v="1.1000000000000001"/>
    <x v="0"/>
    <x v="1"/>
    <x v="56"/>
    <n v="17.899999999999999"/>
    <n v="19.690000000000001"/>
    <n v="0"/>
  </r>
  <r>
    <n v="251"/>
    <x v="392"/>
    <n v="7.4"/>
    <n v="0.1"/>
    <n v="173"/>
    <n v="0.4"/>
    <n v="997.9"/>
    <n v="0.94"/>
    <x v="5"/>
    <n v="1.1000000000000001"/>
    <x v="0"/>
    <x v="1"/>
    <x v="56"/>
    <n v="17.899999999999999"/>
    <n v="19.690000000000001"/>
    <n v="0"/>
  </r>
  <r>
    <n v="251"/>
    <x v="393"/>
    <n v="7.6"/>
    <n v="0"/>
    <n v="221"/>
    <n v="1.1000000000000001"/>
    <n v="1001.2"/>
    <n v="0.94"/>
    <x v="5"/>
    <n v="1.1000000000000001"/>
    <x v="0"/>
    <x v="1"/>
    <x v="56"/>
    <n v="18"/>
    <n v="19.8"/>
    <n v="0"/>
  </r>
  <r>
    <n v="251"/>
    <x v="394"/>
    <n v="9.1"/>
    <n v="-0.7"/>
    <n v="496"/>
    <n v="-0.1"/>
    <n v="998.5"/>
    <n v="0.91"/>
    <x v="5"/>
    <n v="1.1000000000000001"/>
    <x v="0"/>
    <x v="1"/>
    <x v="56"/>
    <n v="18.7"/>
    <n v="20.57"/>
    <n v="0"/>
  </r>
  <r>
    <n v="251"/>
    <x v="395"/>
    <n v="6.7"/>
    <n v="0.8"/>
    <n v="121"/>
    <n v="2.9"/>
    <n v="1002.6"/>
    <n v="0.96"/>
    <x v="5"/>
    <n v="1.1000000000000001"/>
    <x v="0"/>
    <x v="1"/>
    <x v="56"/>
    <n v="17.2"/>
    <n v="18.920000000000002"/>
    <n v="0"/>
  </r>
  <r>
    <n v="257"/>
    <x v="0"/>
    <m/>
    <n v="8"/>
    <n v="31"/>
    <n v="12.5"/>
    <m/>
    <n v="0.83"/>
    <x v="6"/>
    <n v="1.1000000000000001"/>
    <x v="0"/>
    <x v="0"/>
    <x v="0"/>
    <n v="10"/>
    <n v="11"/>
    <n v="0"/>
  </r>
  <r>
    <n v="257"/>
    <x v="1"/>
    <m/>
    <n v="5"/>
    <n v="257"/>
    <n v="2.6"/>
    <m/>
    <n v="0.74"/>
    <x v="6"/>
    <n v="1.1000000000000001"/>
    <x v="0"/>
    <x v="0"/>
    <x v="0"/>
    <n v="13"/>
    <n v="14.3"/>
    <n v="0"/>
  </r>
  <r>
    <n v="257"/>
    <x v="2"/>
    <m/>
    <n v="4.2"/>
    <n v="158"/>
    <n v="2.2999999999999998"/>
    <m/>
    <n v="0.72"/>
    <x v="6"/>
    <n v="1.1000000000000001"/>
    <x v="0"/>
    <x v="0"/>
    <x v="0"/>
    <n v="13.8"/>
    <n v="15.180000000000001"/>
    <n v="0"/>
  </r>
  <r>
    <n v="257"/>
    <x v="3"/>
    <m/>
    <n v="3.8"/>
    <n v="132"/>
    <n v="0.7"/>
    <m/>
    <n v="0.82"/>
    <x v="6"/>
    <n v="1.1000000000000001"/>
    <x v="0"/>
    <x v="0"/>
    <x v="0"/>
    <n v="14.2"/>
    <n v="15.620000000000001"/>
    <n v="0"/>
  </r>
  <r>
    <n v="257"/>
    <x v="4"/>
    <m/>
    <n v="5.4"/>
    <n v="47"/>
    <n v="13.3"/>
    <m/>
    <n v="0.92"/>
    <x v="6"/>
    <n v="1.1000000000000001"/>
    <x v="0"/>
    <x v="0"/>
    <x v="0"/>
    <n v="12.6"/>
    <n v="13.860000000000001"/>
    <n v="0"/>
  </r>
  <r>
    <n v="257"/>
    <x v="5"/>
    <m/>
    <n v="9.3000000000000007"/>
    <n v="117"/>
    <n v="2.1"/>
    <m/>
    <n v="0.76"/>
    <x v="6"/>
    <n v="1.1000000000000001"/>
    <x v="0"/>
    <x v="0"/>
    <x v="1"/>
    <n v="8.6999999999999993"/>
    <n v="9.57"/>
    <n v="0"/>
  </r>
  <r>
    <n v="257"/>
    <x v="6"/>
    <m/>
    <n v="5.5"/>
    <n v="216"/>
    <n v="1.9"/>
    <m/>
    <n v="0.7"/>
    <x v="6"/>
    <n v="1.1000000000000001"/>
    <x v="0"/>
    <x v="0"/>
    <x v="1"/>
    <n v="12.5"/>
    <n v="13.750000000000002"/>
    <n v="0"/>
  </r>
  <r>
    <n v="257"/>
    <x v="7"/>
    <m/>
    <n v="3.7"/>
    <n v="235"/>
    <n v="0.3"/>
    <m/>
    <n v="0.76"/>
    <x v="6"/>
    <n v="1.1000000000000001"/>
    <x v="0"/>
    <x v="0"/>
    <x v="1"/>
    <n v="14.3"/>
    <n v="15.730000000000002"/>
    <n v="0"/>
  </r>
  <r>
    <n v="257"/>
    <x v="8"/>
    <m/>
    <n v="3"/>
    <n v="300"/>
    <n v="3.9"/>
    <m/>
    <n v="0.8"/>
    <x v="6"/>
    <n v="1.1000000000000001"/>
    <x v="0"/>
    <x v="0"/>
    <x v="1"/>
    <n v="15"/>
    <n v="16.5"/>
    <n v="0"/>
  </r>
  <r>
    <n v="257"/>
    <x v="9"/>
    <m/>
    <n v="3"/>
    <n v="203"/>
    <n v="1.8"/>
    <m/>
    <n v="0.78"/>
    <x v="6"/>
    <n v="1.1000000000000001"/>
    <x v="0"/>
    <x v="0"/>
    <x v="1"/>
    <n v="15"/>
    <n v="16.5"/>
    <n v="0"/>
  </r>
  <r>
    <n v="257"/>
    <x v="10"/>
    <m/>
    <n v="1.2"/>
    <n v="414"/>
    <n v="0.1"/>
    <m/>
    <n v="0.81"/>
    <x v="6"/>
    <n v="1.1000000000000001"/>
    <x v="0"/>
    <x v="0"/>
    <x v="1"/>
    <n v="16.8"/>
    <n v="18.480000000000004"/>
    <n v="0"/>
  </r>
  <r>
    <n v="257"/>
    <x v="11"/>
    <m/>
    <n v="3.4"/>
    <n v="247"/>
    <n v="0.3"/>
    <m/>
    <n v="0.82"/>
    <x v="6"/>
    <n v="1.1000000000000001"/>
    <x v="0"/>
    <x v="0"/>
    <x v="1"/>
    <n v="14.6"/>
    <n v="16.060000000000002"/>
    <n v="0"/>
  </r>
  <r>
    <n v="257"/>
    <x v="12"/>
    <m/>
    <n v="2.8"/>
    <n v="455"/>
    <n v="0"/>
    <m/>
    <n v="0.75"/>
    <x v="6"/>
    <n v="1.1000000000000001"/>
    <x v="0"/>
    <x v="0"/>
    <x v="2"/>
    <n v="15.2"/>
    <n v="16.72"/>
    <n v="0"/>
  </r>
  <r>
    <n v="257"/>
    <x v="13"/>
    <m/>
    <n v="5.6"/>
    <n v="167"/>
    <n v="0.1"/>
    <m/>
    <n v="0.93"/>
    <x v="6"/>
    <n v="1.1000000000000001"/>
    <x v="0"/>
    <x v="0"/>
    <x v="2"/>
    <n v="12.4"/>
    <n v="13.640000000000002"/>
    <n v="0"/>
  </r>
  <r>
    <n v="257"/>
    <x v="14"/>
    <m/>
    <n v="6.1"/>
    <n v="174"/>
    <n v="0"/>
    <m/>
    <n v="0.97"/>
    <x v="6"/>
    <n v="1.1000000000000001"/>
    <x v="0"/>
    <x v="0"/>
    <x v="2"/>
    <n v="11.9"/>
    <n v="13.090000000000002"/>
    <n v="0"/>
  </r>
  <r>
    <n v="257"/>
    <x v="15"/>
    <m/>
    <n v="4.9000000000000004"/>
    <n v="130"/>
    <n v="0"/>
    <m/>
    <n v="0.92"/>
    <x v="6"/>
    <n v="1.1000000000000001"/>
    <x v="0"/>
    <x v="0"/>
    <x v="2"/>
    <n v="13.1"/>
    <n v="14.41"/>
    <n v="0"/>
  </r>
  <r>
    <n v="257"/>
    <x v="16"/>
    <m/>
    <n v="1"/>
    <n v="96"/>
    <n v="0"/>
    <m/>
    <n v="0.98"/>
    <x v="6"/>
    <n v="1.1000000000000001"/>
    <x v="0"/>
    <x v="0"/>
    <x v="2"/>
    <n v="17"/>
    <n v="18.700000000000003"/>
    <n v="0"/>
  </r>
  <r>
    <n v="257"/>
    <x v="17"/>
    <m/>
    <n v="-0.9"/>
    <n v="180"/>
    <n v="0"/>
    <m/>
    <n v="0.97"/>
    <x v="6"/>
    <n v="1.1000000000000001"/>
    <x v="0"/>
    <x v="0"/>
    <x v="2"/>
    <n v="18.899999999999999"/>
    <n v="20.79"/>
    <n v="0"/>
  </r>
  <r>
    <n v="257"/>
    <x v="18"/>
    <m/>
    <n v="-0.1"/>
    <n v="76"/>
    <n v="0"/>
    <m/>
    <n v="0.93"/>
    <x v="6"/>
    <n v="1.1000000000000001"/>
    <x v="0"/>
    <x v="0"/>
    <x v="2"/>
    <n v="18.100000000000001"/>
    <n v="19.910000000000004"/>
    <n v="0"/>
  </r>
  <r>
    <n v="257"/>
    <x v="19"/>
    <m/>
    <n v="1.2"/>
    <n v="55"/>
    <n v="0"/>
    <m/>
    <n v="0.9"/>
    <x v="6"/>
    <n v="1.1000000000000001"/>
    <x v="0"/>
    <x v="0"/>
    <x v="3"/>
    <n v="16.8"/>
    <n v="18.480000000000004"/>
    <n v="0"/>
  </r>
  <r>
    <n v="257"/>
    <x v="20"/>
    <m/>
    <n v="0.8"/>
    <n v="119"/>
    <n v="0"/>
    <m/>
    <n v="0.95"/>
    <x v="6"/>
    <n v="1.1000000000000001"/>
    <x v="0"/>
    <x v="0"/>
    <x v="3"/>
    <n v="17.2"/>
    <n v="18.920000000000002"/>
    <n v="0"/>
  </r>
  <r>
    <n v="257"/>
    <x v="21"/>
    <m/>
    <n v="2.5"/>
    <n v="136"/>
    <n v="3.1"/>
    <m/>
    <n v="0.94"/>
    <x v="6"/>
    <n v="1.1000000000000001"/>
    <x v="0"/>
    <x v="0"/>
    <x v="3"/>
    <n v="15.5"/>
    <n v="17.05"/>
    <n v="0"/>
  </r>
  <r>
    <n v="257"/>
    <x v="22"/>
    <m/>
    <n v="6.2"/>
    <n v="236"/>
    <n v="1.4"/>
    <m/>
    <n v="0.83"/>
    <x v="6"/>
    <n v="1.1000000000000001"/>
    <x v="0"/>
    <x v="0"/>
    <x v="3"/>
    <n v="11.8"/>
    <n v="12.980000000000002"/>
    <n v="0"/>
  </r>
  <r>
    <n v="257"/>
    <x v="23"/>
    <m/>
    <n v="7.7"/>
    <n v="111"/>
    <n v="2.9"/>
    <m/>
    <n v="0.86"/>
    <x v="6"/>
    <n v="1.1000000000000001"/>
    <x v="0"/>
    <x v="0"/>
    <x v="3"/>
    <n v="10.3"/>
    <n v="11.330000000000002"/>
    <n v="0"/>
  </r>
  <r>
    <n v="257"/>
    <x v="24"/>
    <m/>
    <n v="5.2"/>
    <n v="346"/>
    <n v="0.4"/>
    <m/>
    <n v="0.84"/>
    <x v="6"/>
    <n v="1.1000000000000001"/>
    <x v="0"/>
    <x v="0"/>
    <x v="3"/>
    <n v="12.8"/>
    <n v="14.080000000000002"/>
    <n v="0"/>
  </r>
  <r>
    <n v="257"/>
    <x v="25"/>
    <m/>
    <n v="3.8"/>
    <n v="466"/>
    <n v="3.4"/>
    <m/>
    <n v="0.84"/>
    <x v="6"/>
    <n v="1.1000000000000001"/>
    <x v="0"/>
    <x v="0"/>
    <x v="3"/>
    <n v="14.2"/>
    <n v="15.620000000000001"/>
    <n v="0"/>
  </r>
  <r>
    <n v="257"/>
    <x v="26"/>
    <m/>
    <n v="9"/>
    <n v="513"/>
    <n v="5.9"/>
    <m/>
    <n v="0.75"/>
    <x v="6"/>
    <n v="1.1000000000000001"/>
    <x v="0"/>
    <x v="0"/>
    <x v="4"/>
    <n v="9"/>
    <n v="9.9"/>
    <n v="0"/>
  </r>
  <r>
    <n v="257"/>
    <x v="27"/>
    <m/>
    <n v="7.8"/>
    <n v="225"/>
    <n v="4.2"/>
    <m/>
    <n v="0.83"/>
    <x v="6"/>
    <n v="1.1000000000000001"/>
    <x v="0"/>
    <x v="0"/>
    <x v="4"/>
    <n v="10.199999999999999"/>
    <n v="11.22"/>
    <n v="0"/>
  </r>
  <r>
    <n v="257"/>
    <x v="28"/>
    <m/>
    <n v="6.6"/>
    <n v="303"/>
    <n v="0.7"/>
    <m/>
    <n v="0.88"/>
    <x v="6"/>
    <n v="1.1000000000000001"/>
    <x v="0"/>
    <x v="0"/>
    <x v="4"/>
    <n v="11.4"/>
    <n v="12.540000000000001"/>
    <n v="0"/>
  </r>
  <r>
    <n v="257"/>
    <x v="29"/>
    <m/>
    <n v="5.5"/>
    <n v="363"/>
    <n v="1.1000000000000001"/>
    <m/>
    <n v="0.84"/>
    <x v="6"/>
    <n v="1.1000000000000001"/>
    <x v="0"/>
    <x v="0"/>
    <x v="4"/>
    <n v="12.5"/>
    <n v="13.750000000000002"/>
    <n v="0"/>
  </r>
  <r>
    <n v="257"/>
    <x v="30"/>
    <m/>
    <n v="4.7"/>
    <n v="470"/>
    <n v="0"/>
    <m/>
    <n v="0.83"/>
    <x v="6"/>
    <n v="1.1000000000000001"/>
    <x v="0"/>
    <x v="0"/>
    <x v="4"/>
    <n v="13.3"/>
    <n v="14.630000000000003"/>
    <n v="0"/>
  </r>
  <r>
    <n v="257"/>
    <x v="31"/>
    <m/>
    <n v="1.9"/>
    <n v="658"/>
    <n v="0"/>
    <m/>
    <n v="0.84"/>
    <x v="6"/>
    <n v="1.1000000000000001"/>
    <x v="1"/>
    <x v="0"/>
    <x v="4"/>
    <n v="16.100000000000001"/>
    <n v="17.710000000000004"/>
    <n v="0"/>
  </r>
  <r>
    <n v="257"/>
    <x v="32"/>
    <m/>
    <n v="1"/>
    <n v="765"/>
    <n v="0"/>
    <m/>
    <n v="0.8"/>
    <x v="6"/>
    <n v="1.1000000000000001"/>
    <x v="1"/>
    <x v="0"/>
    <x v="4"/>
    <n v="17"/>
    <n v="18.700000000000003"/>
    <n v="0"/>
  </r>
  <r>
    <n v="257"/>
    <x v="33"/>
    <m/>
    <n v="3.5"/>
    <n v="506"/>
    <n v="0"/>
    <m/>
    <n v="0.85"/>
    <x v="6"/>
    <n v="1.1000000000000001"/>
    <x v="1"/>
    <x v="0"/>
    <x v="5"/>
    <n v="14.5"/>
    <n v="15.950000000000001"/>
    <n v="0"/>
  </r>
  <r>
    <n v="257"/>
    <x v="34"/>
    <m/>
    <n v="4.5"/>
    <n v="226"/>
    <n v="0"/>
    <m/>
    <n v="0.83"/>
    <x v="6"/>
    <n v="1.1000000000000001"/>
    <x v="1"/>
    <x v="0"/>
    <x v="5"/>
    <n v="13.5"/>
    <n v="14.850000000000001"/>
    <n v="0"/>
  </r>
  <r>
    <n v="257"/>
    <x v="35"/>
    <m/>
    <n v="5.2"/>
    <n v="699"/>
    <n v="0"/>
    <m/>
    <n v="0.91"/>
    <x v="6"/>
    <n v="1.1000000000000001"/>
    <x v="1"/>
    <x v="0"/>
    <x v="5"/>
    <n v="12.8"/>
    <n v="14.080000000000002"/>
    <n v="0"/>
  </r>
  <r>
    <n v="257"/>
    <x v="36"/>
    <m/>
    <n v="3.9"/>
    <n v="600"/>
    <n v="0"/>
    <m/>
    <n v="0.88"/>
    <x v="6"/>
    <n v="1.1000000000000001"/>
    <x v="1"/>
    <x v="0"/>
    <x v="5"/>
    <n v="14.1"/>
    <n v="15.510000000000002"/>
    <n v="0"/>
  </r>
  <r>
    <n v="257"/>
    <x v="37"/>
    <m/>
    <n v="2.8"/>
    <n v="284"/>
    <n v="0"/>
    <m/>
    <n v="0.78"/>
    <x v="6"/>
    <n v="1.1000000000000001"/>
    <x v="1"/>
    <x v="0"/>
    <x v="5"/>
    <n v="15.2"/>
    <n v="16.72"/>
    <n v="0"/>
  </r>
  <r>
    <n v="257"/>
    <x v="38"/>
    <m/>
    <n v="3.9"/>
    <n v="340"/>
    <n v="0"/>
    <m/>
    <n v="0.77"/>
    <x v="6"/>
    <n v="1.1000000000000001"/>
    <x v="1"/>
    <x v="0"/>
    <x v="5"/>
    <n v="14.1"/>
    <n v="15.510000000000002"/>
    <n v="0"/>
  </r>
  <r>
    <n v="257"/>
    <x v="39"/>
    <m/>
    <n v="3.6"/>
    <n v="298"/>
    <n v="0"/>
    <m/>
    <n v="0.82"/>
    <x v="6"/>
    <n v="1.1000000000000001"/>
    <x v="1"/>
    <x v="0"/>
    <x v="5"/>
    <n v="14.4"/>
    <n v="15.840000000000002"/>
    <n v="0"/>
  </r>
  <r>
    <n v="257"/>
    <x v="40"/>
    <m/>
    <n v="2.2999999999999998"/>
    <n v="253"/>
    <n v="2.1"/>
    <m/>
    <n v="0.81"/>
    <x v="6"/>
    <n v="1.1000000000000001"/>
    <x v="1"/>
    <x v="0"/>
    <x v="6"/>
    <n v="15.7"/>
    <n v="17.27"/>
    <n v="0"/>
  </r>
  <r>
    <n v="257"/>
    <x v="41"/>
    <m/>
    <n v="2.4"/>
    <n v="73"/>
    <n v="7.9"/>
    <m/>
    <n v="0.93"/>
    <x v="6"/>
    <n v="1.1000000000000001"/>
    <x v="1"/>
    <x v="0"/>
    <x v="6"/>
    <n v="15.6"/>
    <n v="17.16"/>
    <n v="0"/>
  </r>
  <r>
    <n v="257"/>
    <x v="42"/>
    <m/>
    <n v="2.6"/>
    <n v="182"/>
    <n v="2.6"/>
    <m/>
    <n v="0.96"/>
    <x v="6"/>
    <n v="1.1000000000000001"/>
    <x v="1"/>
    <x v="0"/>
    <x v="6"/>
    <n v="15.4"/>
    <n v="16.940000000000001"/>
    <n v="0"/>
  </r>
  <r>
    <n v="257"/>
    <x v="43"/>
    <m/>
    <n v="0.5"/>
    <n v="251"/>
    <n v="0"/>
    <m/>
    <n v="0.82"/>
    <x v="6"/>
    <n v="1.1000000000000001"/>
    <x v="1"/>
    <x v="0"/>
    <x v="6"/>
    <n v="17.5"/>
    <n v="19.25"/>
    <n v="0"/>
  </r>
  <r>
    <n v="257"/>
    <x v="44"/>
    <m/>
    <n v="0.2"/>
    <n v="603"/>
    <n v="0"/>
    <m/>
    <n v="0.78"/>
    <x v="6"/>
    <n v="1.1000000000000001"/>
    <x v="1"/>
    <x v="0"/>
    <x v="6"/>
    <n v="17.8"/>
    <n v="19.580000000000002"/>
    <n v="0"/>
  </r>
  <r>
    <n v="257"/>
    <x v="45"/>
    <m/>
    <n v="1.9"/>
    <n v="394"/>
    <n v="0"/>
    <m/>
    <n v="0.7"/>
    <x v="6"/>
    <n v="1.1000000000000001"/>
    <x v="1"/>
    <x v="0"/>
    <x v="6"/>
    <n v="16.100000000000001"/>
    <n v="17.710000000000004"/>
    <n v="0"/>
  </r>
  <r>
    <n v="257"/>
    <x v="46"/>
    <m/>
    <n v="0.2"/>
    <n v="916"/>
    <n v="0"/>
    <m/>
    <n v="0.78"/>
    <x v="6"/>
    <n v="1.1000000000000001"/>
    <x v="1"/>
    <x v="0"/>
    <x v="6"/>
    <n v="17.8"/>
    <n v="19.580000000000002"/>
    <n v="0"/>
  </r>
  <r>
    <n v="257"/>
    <x v="47"/>
    <m/>
    <n v="-2.1"/>
    <n v="1129"/>
    <n v="0"/>
    <m/>
    <n v="0.78"/>
    <x v="6"/>
    <n v="1.1000000000000001"/>
    <x v="1"/>
    <x v="0"/>
    <x v="7"/>
    <n v="20.100000000000001"/>
    <n v="22.110000000000003"/>
    <n v="0"/>
  </r>
  <r>
    <n v="257"/>
    <x v="48"/>
    <m/>
    <n v="-1"/>
    <n v="935"/>
    <n v="0"/>
    <m/>
    <n v="0.64"/>
    <x v="6"/>
    <n v="1.1000000000000001"/>
    <x v="1"/>
    <x v="0"/>
    <x v="7"/>
    <n v="19"/>
    <n v="20.900000000000002"/>
    <n v="0"/>
  </r>
  <r>
    <n v="257"/>
    <x v="49"/>
    <m/>
    <n v="1.7"/>
    <n v="663"/>
    <n v="0"/>
    <m/>
    <n v="0.53"/>
    <x v="6"/>
    <n v="1.1000000000000001"/>
    <x v="1"/>
    <x v="0"/>
    <x v="7"/>
    <n v="16.3"/>
    <n v="17.930000000000003"/>
    <n v="0"/>
  </r>
  <r>
    <n v="257"/>
    <x v="50"/>
    <m/>
    <n v="7.9"/>
    <n v="342"/>
    <n v="-0.1"/>
    <m/>
    <n v="0.82"/>
    <x v="6"/>
    <n v="1.1000000000000001"/>
    <x v="1"/>
    <x v="0"/>
    <x v="7"/>
    <n v="10.1"/>
    <n v="11.110000000000001"/>
    <n v="0"/>
  </r>
  <r>
    <n v="257"/>
    <x v="51"/>
    <m/>
    <n v="14.1"/>
    <n v="719"/>
    <n v="0"/>
    <m/>
    <n v="0.71"/>
    <x v="6"/>
    <n v="1.1000000000000001"/>
    <x v="1"/>
    <x v="0"/>
    <x v="7"/>
    <n v="3.9000000000000004"/>
    <n v="4.2900000000000009"/>
    <n v="0"/>
  </r>
  <r>
    <n v="257"/>
    <x v="52"/>
    <m/>
    <n v="9.6"/>
    <n v="134"/>
    <n v="5.2"/>
    <m/>
    <n v="0.9"/>
    <x v="6"/>
    <n v="1.1000000000000001"/>
    <x v="1"/>
    <x v="0"/>
    <x v="7"/>
    <n v="8.4"/>
    <n v="9.240000000000002"/>
    <n v="0"/>
  </r>
  <r>
    <n v="257"/>
    <x v="53"/>
    <m/>
    <n v="10"/>
    <n v="783"/>
    <n v="-0.1"/>
    <m/>
    <n v="0.78"/>
    <x v="6"/>
    <n v="1.1000000000000001"/>
    <x v="1"/>
    <x v="0"/>
    <x v="7"/>
    <n v="8"/>
    <n v="8.8000000000000007"/>
    <n v="0"/>
  </r>
  <r>
    <n v="257"/>
    <x v="54"/>
    <m/>
    <n v="9.4"/>
    <n v="190"/>
    <n v="6.9"/>
    <m/>
    <n v="0.86"/>
    <x v="6"/>
    <n v="1.1000000000000001"/>
    <x v="1"/>
    <x v="0"/>
    <x v="8"/>
    <n v="8.6"/>
    <n v="9.4600000000000009"/>
    <n v="0"/>
  </r>
  <r>
    <n v="257"/>
    <x v="55"/>
    <m/>
    <n v="7.3"/>
    <n v="658"/>
    <n v="0"/>
    <m/>
    <n v="0.91"/>
    <x v="6"/>
    <n v="1.1000000000000001"/>
    <x v="1"/>
    <x v="0"/>
    <x v="8"/>
    <n v="10.7"/>
    <n v="11.77"/>
    <n v="0"/>
  </r>
  <r>
    <n v="257"/>
    <x v="56"/>
    <m/>
    <n v="6.9"/>
    <n v="1012"/>
    <n v="1.7"/>
    <m/>
    <n v="0.82"/>
    <x v="6"/>
    <n v="1.1000000000000001"/>
    <x v="1"/>
    <x v="0"/>
    <x v="8"/>
    <n v="11.1"/>
    <n v="12.21"/>
    <n v="0"/>
  </r>
  <r>
    <n v="257"/>
    <x v="57"/>
    <m/>
    <n v="5.8"/>
    <n v="586"/>
    <n v="2.8"/>
    <m/>
    <n v="0.89"/>
    <x v="6"/>
    <n v="1.1000000000000001"/>
    <x v="1"/>
    <x v="0"/>
    <x v="8"/>
    <n v="12.2"/>
    <n v="13.42"/>
    <n v="0"/>
  </r>
  <r>
    <n v="257"/>
    <x v="58"/>
    <m/>
    <n v="4.5999999999999996"/>
    <n v="585"/>
    <n v="0"/>
    <m/>
    <n v="0.87"/>
    <x v="6"/>
    <n v="1.1000000000000001"/>
    <x v="1"/>
    <x v="0"/>
    <x v="8"/>
    <n v="13.4"/>
    <n v="14.740000000000002"/>
    <n v="0"/>
  </r>
  <r>
    <n v="257"/>
    <x v="59"/>
    <m/>
    <n v="3.2"/>
    <n v="846"/>
    <n v="0"/>
    <m/>
    <n v="0.88"/>
    <x v="6"/>
    <n v="1"/>
    <x v="2"/>
    <x v="0"/>
    <x v="8"/>
    <n v="14.8"/>
    <n v="14.8"/>
    <n v="0"/>
  </r>
  <r>
    <n v="257"/>
    <x v="60"/>
    <m/>
    <n v="0.5"/>
    <n v="1193"/>
    <n v="0"/>
    <m/>
    <n v="0.87"/>
    <x v="6"/>
    <n v="1"/>
    <x v="2"/>
    <x v="0"/>
    <x v="8"/>
    <n v="17.5"/>
    <n v="17.5"/>
    <n v="0"/>
  </r>
  <r>
    <n v="257"/>
    <x v="61"/>
    <m/>
    <n v="0.8"/>
    <n v="1280"/>
    <n v="0"/>
    <m/>
    <n v="0.91"/>
    <x v="6"/>
    <n v="1"/>
    <x v="2"/>
    <x v="0"/>
    <x v="9"/>
    <n v="17.2"/>
    <n v="17.2"/>
    <n v="0"/>
  </r>
  <r>
    <n v="257"/>
    <x v="62"/>
    <m/>
    <n v="4.5999999999999996"/>
    <n v="1262"/>
    <n v="0"/>
    <m/>
    <n v="0.79"/>
    <x v="6"/>
    <n v="1"/>
    <x v="2"/>
    <x v="0"/>
    <x v="9"/>
    <n v="13.4"/>
    <n v="13.4"/>
    <n v="0"/>
  </r>
  <r>
    <n v="257"/>
    <x v="63"/>
    <m/>
    <n v="6.1"/>
    <n v="1349"/>
    <n v="0"/>
    <m/>
    <n v="0.74"/>
    <x v="6"/>
    <n v="1"/>
    <x v="2"/>
    <x v="0"/>
    <x v="9"/>
    <n v="11.9"/>
    <n v="11.9"/>
    <n v="0"/>
  </r>
  <r>
    <n v="257"/>
    <x v="64"/>
    <m/>
    <n v="10.8"/>
    <n v="1208"/>
    <n v="0"/>
    <m/>
    <n v="0.59"/>
    <x v="6"/>
    <n v="1"/>
    <x v="2"/>
    <x v="0"/>
    <x v="9"/>
    <n v="7.1999999999999993"/>
    <n v="7.1999999999999993"/>
    <n v="0"/>
  </r>
  <r>
    <n v="257"/>
    <x v="65"/>
    <m/>
    <n v="10.6"/>
    <n v="1239"/>
    <n v="0"/>
    <m/>
    <n v="0.64"/>
    <x v="6"/>
    <n v="1"/>
    <x v="2"/>
    <x v="0"/>
    <x v="9"/>
    <n v="7.4"/>
    <n v="7.4"/>
    <n v="0"/>
  </r>
  <r>
    <n v="257"/>
    <x v="66"/>
    <m/>
    <n v="11.2"/>
    <n v="1309"/>
    <n v="0"/>
    <m/>
    <n v="0.61"/>
    <x v="6"/>
    <n v="1"/>
    <x v="2"/>
    <x v="0"/>
    <x v="9"/>
    <n v="6.8000000000000007"/>
    <n v="6.8000000000000007"/>
    <n v="0"/>
  </r>
  <r>
    <n v="257"/>
    <x v="67"/>
    <m/>
    <n v="9.5"/>
    <n v="1206"/>
    <n v="0"/>
    <m/>
    <n v="0.7"/>
    <x v="6"/>
    <n v="1"/>
    <x v="2"/>
    <x v="0"/>
    <x v="9"/>
    <n v="8.5"/>
    <n v="8.5"/>
    <n v="0"/>
  </r>
  <r>
    <n v="257"/>
    <x v="68"/>
    <m/>
    <n v="7.6"/>
    <n v="1274"/>
    <n v="0"/>
    <m/>
    <n v="0.79"/>
    <x v="6"/>
    <n v="1"/>
    <x v="2"/>
    <x v="0"/>
    <x v="10"/>
    <n v="10.4"/>
    <n v="10.4"/>
    <n v="0"/>
  </r>
  <r>
    <n v="257"/>
    <x v="69"/>
    <m/>
    <n v="5.8"/>
    <n v="1047"/>
    <n v="0.8"/>
    <m/>
    <n v="0.78"/>
    <x v="6"/>
    <n v="1"/>
    <x v="2"/>
    <x v="0"/>
    <x v="10"/>
    <n v="12.2"/>
    <n v="12.2"/>
    <n v="0"/>
  </r>
  <r>
    <n v="257"/>
    <x v="70"/>
    <m/>
    <n v="5.2"/>
    <n v="1377"/>
    <n v="0.7"/>
    <m/>
    <n v="0.78"/>
    <x v="6"/>
    <n v="1"/>
    <x v="2"/>
    <x v="0"/>
    <x v="10"/>
    <n v="12.8"/>
    <n v="12.8"/>
    <n v="0"/>
  </r>
  <r>
    <n v="257"/>
    <x v="71"/>
    <m/>
    <n v="2.8"/>
    <n v="1209"/>
    <n v="0.1"/>
    <m/>
    <n v="0.8"/>
    <x v="6"/>
    <n v="1"/>
    <x v="2"/>
    <x v="0"/>
    <x v="10"/>
    <n v="15.2"/>
    <n v="15.2"/>
    <n v="0"/>
  </r>
  <r>
    <n v="257"/>
    <x v="72"/>
    <m/>
    <n v="2.5"/>
    <n v="1033"/>
    <n v="0"/>
    <m/>
    <n v="0.71"/>
    <x v="6"/>
    <n v="1"/>
    <x v="2"/>
    <x v="0"/>
    <x v="10"/>
    <n v="15.5"/>
    <n v="15.5"/>
    <n v="0"/>
  </r>
  <r>
    <n v="257"/>
    <x v="73"/>
    <m/>
    <n v="2.8"/>
    <n v="1420"/>
    <n v="0"/>
    <m/>
    <n v="0.67"/>
    <x v="6"/>
    <n v="1"/>
    <x v="2"/>
    <x v="0"/>
    <x v="10"/>
    <n v="15.2"/>
    <n v="15.2"/>
    <n v="0"/>
  </r>
  <r>
    <n v="257"/>
    <x v="74"/>
    <m/>
    <n v="3.1"/>
    <n v="1211"/>
    <n v="0"/>
    <m/>
    <n v="0.79"/>
    <x v="6"/>
    <n v="1"/>
    <x v="2"/>
    <x v="0"/>
    <x v="10"/>
    <n v="14.9"/>
    <n v="14.9"/>
    <n v="0"/>
  </r>
  <r>
    <n v="257"/>
    <x v="75"/>
    <m/>
    <n v="5.2"/>
    <n v="1602"/>
    <n v="0"/>
    <m/>
    <n v="0.61"/>
    <x v="6"/>
    <n v="1"/>
    <x v="2"/>
    <x v="0"/>
    <x v="11"/>
    <n v="12.8"/>
    <n v="12.8"/>
    <n v="0"/>
  </r>
  <r>
    <n v="257"/>
    <x v="76"/>
    <m/>
    <n v="4.7"/>
    <n v="1686"/>
    <n v="0"/>
    <m/>
    <n v="0.51"/>
    <x v="6"/>
    <n v="1"/>
    <x v="2"/>
    <x v="0"/>
    <x v="11"/>
    <n v="13.3"/>
    <n v="13.3"/>
    <n v="0"/>
  </r>
  <r>
    <n v="257"/>
    <x v="77"/>
    <m/>
    <n v="7.5"/>
    <n v="1641"/>
    <n v="0"/>
    <m/>
    <n v="0.56000000000000005"/>
    <x v="6"/>
    <n v="1"/>
    <x v="2"/>
    <x v="0"/>
    <x v="11"/>
    <n v="10.5"/>
    <n v="10.5"/>
    <n v="0"/>
  </r>
  <r>
    <n v="257"/>
    <x v="78"/>
    <m/>
    <n v="8.6999999999999993"/>
    <n v="1589"/>
    <n v="0"/>
    <m/>
    <n v="0.68"/>
    <x v="6"/>
    <n v="1"/>
    <x v="2"/>
    <x v="0"/>
    <x v="11"/>
    <n v="9.3000000000000007"/>
    <n v="9.3000000000000007"/>
    <n v="0"/>
  </r>
  <r>
    <n v="257"/>
    <x v="79"/>
    <m/>
    <n v="14.1"/>
    <n v="1506"/>
    <n v="0"/>
    <m/>
    <n v="0.56999999999999995"/>
    <x v="6"/>
    <n v="1"/>
    <x v="2"/>
    <x v="0"/>
    <x v="11"/>
    <n v="3.9000000000000004"/>
    <n v="3.9000000000000004"/>
    <n v="0"/>
  </r>
  <r>
    <n v="257"/>
    <x v="80"/>
    <m/>
    <n v="14.5"/>
    <n v="1189"/>
    <n v="0.2"/>
    <m/>
    <n v="0.52"/>
    <x v="6"/>
    <n v="1"/>
    <x v="2"/>
    <x v="0"/>
    <x v="11"/>
    <n v="3.5"/>
    <n v="3.5"/>
    <n v="0"/>
  </r>
  <r>
    <n v="257"/>
    <x v="81"/>
    <m/>
    <n v="11.6"/>
    <n v="1348"/>
    <n v="0"/>
    <m/>
    <n v="0.74"/>
    <x v="6"/>
    <n v="1"/>
    <x v="2"/>
    <x v="0"/>
    <x v="11"/>
    <n v="6.4"/>
    <n v="6.4"/>
    <n v="0"/>
  </r>
  <r>
    <n v="257"/>
    <x v="82"/>
    <m/>
    <n v="7.4"/>
    <n v="813"/>
    <n v="0"/>
    <m/>
    <n v="0.88"/>
    <x v="6"/>
    <n v="1"/>
    <x v="2"/>
    <x v="0"/>
    <x v="12"/>
    <n v="10.6"/>
    <n v="10.6"/>
    <n v="0"/>
  </r>
  <r>
    <n v="257"/>
    <x v="83"/>
    <m/>
    <n v="7.6"/>
    <n v="974"/>
    <n v="0"/>
    <m/>
    <n v="0.89"/>
    <x v="6"/>
    <n v="1"/>
    <x v="2"/>
    <x v="0"/>
    <x v="12"/>
    <n v="10.4"/>
    <n v="10.4"/>
    <n v="0"/>
  </r>
  <r>
    <n v="257"/>
    <x v="84"/>
    <m/>
    <n v="6.1"/>
    <n v="1150"/>
    <n v="0"/>
    <m/>
    <n v="0.9"/>
    <x v="6"/>
    <n v="1"/>
    <x v="2"/>
    <x v="0"/>
    <x v="12"/>
    <n v="11.9"/>
    <n v="11.9"/>
    <n v="0"/>
  </r>
  <r>
    <n v="257"/>
    <x v="85"/>
    <m/>
    <n v="7.3"/>
    <n v="1767"/>
    <n v="0"/>
    <m/>
    <n v="0.78"/>
    <x v="6"/>
    <n v="1"/>
    <x v="2"/>
    <x v="0"/>
    <x v="12"/>
    <n v="10.7"/>
    <n v="10.7"/>
    <n v="0"/>
  </r>
  <r>
    <n v="257"/>
    <x v="86"/>
    <m/>
    <n v="7.9"/>
    <n v="539"/>
    <n v="0.4"/>
    <m/>
    <n v="0.87"/>
    <x v="6"/>
    <n v="1"/>
    <x v="2"/>
    <x v="0"/>
    <x v="12"/>
    <n v="10.1"/>
    <n v="10.1"/>
    <n v="0"/>
  </r>
  <r>
    <n v="257"/>
    <x v="87"/>
    <m/>
    <n v="8.1999999999999993"/>
    <n v="1666"/>
    <n v="0"/>
    <m/>
    <n v="0.78"/>
    <x v="6"/>
    <n v="1"/>
    <x v="2"/>
    <x v="0"/>
    <x v="12"/>
    <n v="9.8000000000000007"/>
    <n v="9.8000000000000007"/>
    <n v="0"/>
  </r>
  <r>
    <n v="257"/>
    <x v="88"/>
    <m/>
    <n v="9.1999999999999993"/>
    <n v="1632"/>
    <n v="0.3"/>
    <m/>
    <n v="0.79"/>
    <x v="6"/>
    <n v="1"/>
    <x v="2"/>
    <x v="0"/>
    <x v="12"/>
    <n v="8.8000000000000007"/>
    <n v="8.8000000000000007"/>
    <n v="0"/>
  </r>
  <r>
    <n v="257"/>
    <x v="89"/>
    <m/>
    <n v="6.8"/>
    <n v="1868"/>
    <n v="0"/>
    <m/>
    <n v="0.79"/>
    <x v="6"/>
    <n v="1"/>
    <x v="2"/>
    <x v="0"/>
    <x v="13"/>
    <n v="11.2"/>
    <n v="11.2"/>
    <n v="0"/>
  </r>
  <r>
    <n v="257"/>
    <x v="90"/>
    <m/>
    <n v="8.4"/>
    <n v="1862"/>
    <n v="0"/>
    <m/>
    <n v="0.72"/>
    <x v="6"/>
    <n v="0.8"/>
    <x v="3"/>
    <x v="0"/>
    <x v="13"/>
    <n v="9.6"/>
    <n v="7.68"/>
    <n v="0"/>
  </r>
  <r>
    <n v="257"/>
    <x v="91"/>
    <m/>
    <n v="11.2"/>
    <n v="1825"/>
    <n v="0"/>
    <m/>
    <n v="0.61"/>
    <x v="6"/>
    <n v="0.8"/>
    <x v="3"/>
    <x v="0"/>
    <x v="13"/>
    <n v="6.8000000000000007"/>
    <n v="5.4400000000000013"/>
    <n v="0"/>
  </r>
  <r>
    <n v="257"/>
    <x v="92"/>
    <m/>
    <n v="13.5"/>
    <n v="1916"/>
    <n v="0"/>
    <m/>
    <n v="0.56000000000000005"/>
    <x v="6"/>
    <n v="0.8"/>
    <x v="3"/>
    <x v="0"/>
    <x v="13"/>
    <n v="4.5"/>
    <n v="3.6"/>
    <n v="0"/>
  </r>
  <r>
    <n v="257"/>
    <x v="93"/>
    <m/>
    <n v="13.1"/>
    <n v="1980"/>
    <n v="0"/>
    <m/>
    <n v="0.57999999999999996"/>
    <x v="6"/>
    <n v="0.8"/>
    <x v="3"/>
    <x v="0"/>
    <x v="13"/>
    <n v="4.9000000000000004"/>
    <n v="3.9200000000000004"/>
    <n v="0"/>
  </r>
  <r>
    <n v="257"/>
    <x v="94"/>
    <m/>
    <n v="9.4"/>
    <n v="2059"/>
    <n v="0"/>
    <m/>
    <n v="0.62"/>
    <x v="6"/>
    <n v="0.8"/>
    <x v="3"/>
    <x v="0"/>
    <x v="13"/>
    <n v="8.6"/>
    <n v="6.88"/>
    <n v="0"/>
  </r>
  <r>
    <n v="257"/>
    <x v="95"/>
    <m/>
    <n v="7.7"/>
    <n v="2092"/>
    <n v="0"/>
    <m/>
    <n v="0.5"/>
    <x v="6"/>
    <n v="0.8"/>
    <x v="3"/>
    <x v="0"/>
    <x v="13"/>
    <n v="10.3"/>
    <n v="8.24"/>
    <n v="0"/>
  </r>
  <r>
    <n v="257"/>
    <x v="96"/>
    <m/>
    <n v="7.6"/>
    <n v="2070"/>
    <n v="0"/>
    <m/>
    <n v="0.62"/>
    <x v="6"/>
    <n v="0.8"/>
    <x v="3"/>
    <x v="0"/>
    <x v="14"/>
    <n v="10.4"/>
    <n v="8.32"/>
    <n v="0"/>
  </r>
  <r>
    <n v="257"/>
    <x v="97"/>
    <m/>
    <n v="7"/>
    <n v="1934"/>
    <n v="0"/>
    <m/>
    <n v="0.75"/>
    <x v="6"/>
    <n v="0.8"/>
    <x v="3"/>
    <x v="0"/>
    <x v="14"/>
    <n v="11"/>
    <n v="8.8000000000000007"/>
    <n v="0"/>
  </r>
  <r>
    <n v="257"/>
    <x v="98"/>
    <m/>
    <n v="7.5"/>
    <n v="1476"/>
    <n v="0"/>
    <m/>
    <n v="0.75"/>
    <x v="6"/>
    <n v="0.8"/>
    <x v="3"/>
    <x v="0"/>
    <x v="14"/>
    <n v="10.5"/>
    <n v="8.4"/>
    <n v="0"/>
  </r>
  <r>
    <n v="257"/>
    <x v="99"/>
    <m/>
    <n v="8.4"/>
    <n v="1656"/>
    <n v="0"/>
    <m/>
    <n v="0.79"/>
    <x v="6"/>
    <n v="0.8"/>
    <x v="3"/>
    <x v="0"/>
    <x v="14"/>
    <n v="9.6"/>
    <n v="7.68"/>
    <n v="0"/>
  </r>
  <r>
    <n v="257"/>
    <x v="100"/>
    <m/>
    <n v="8.8000000000000007"/>
    <n v="2109"/>
    <n v="0"/>
    <m/>
    <n v="0.88"/>
    <x v="6"/>
    <n v="0.8"/>
    <x v="3"/>
    <x v="0"/>
    <x v="14"/>
    <n v="9.1999999999999993"/>
    <n v="7.3599999999999994"/>
    <n v="0"/>
  </r>
  <r>
    <n v="257"/>
    <x v="101"/>
    <m/>
    <n v="15.8"/>
    <n v="2127"/>
    <n v="0"/>
    <m/>
    <n v="0.57999999999999996"/>
    <x v="6"/>
    <n v="0.8"/>
    <x v="3"/>
    <x v="0"/>
    <x v="14"/>
    <n v="2.1999999999999993"/>
    <n v="1.7599999999999996"/>
    <n v="0"/>
  </r>
  <r>
    <n v="257"/>
    <x v="102"/>
    <m/>
    <n v="12.2"/>
    <n v="1449"/>
    <n v="1.4"/>
    <m/>
    <n v="0.8"/>
    <x v="6"/>
    <n v="0.8"/>
    <x v="3"/>
    <x v="0"/>
    <x v="14"/>
    <n v="5.8000000000000007"/>
    <n v="4.6400000000000006"/>
    <n v="0"/>
  </r>
  <r>
    <n v="257"/>
    <x v="103"/>
    <m/>
    <n v="11.3"/>
    <n v="1856"/>
    <n v="0"/>
    <m/>
    <n v="0.77"/>
    <x v="6"/>
    <n v="0.8"/>
    <x v="3"/>
    <x v="0"/>
    <x v="15"/>
    <n v="6.6999999999999993"/>
    <n v="5.3599999999999994"/>
    <n v="0"/>
  </r>
  <r>
    <n v="257"/>
    <x v="104"/>
    <m/>
    <n v="13.7"/>
    <n v="1567"/>
    <n v="2.7"/>
    <m/>
    <n v="0.76"/>
    <x v="6"/>
    <n v="0.8"/>
    <x v="3"/>
    <x v="0"/>
    <x v="15"/>
    <n v="4.3000000000000007"/>
    <n v="3.4400000000000008"/>
    <n v="0"/>
  </r>
  <r>
    <n v="257"/>
    <x v="105"/>
    <m/>
    <n v="10.7"/>
    <n v="747"/>
    <n v="0"/>
    <m/>
    <n v="0.71"/>
    <x v="6"/>
    <n v="0.8"/>
    <x v="3"/>
    <x v="0"/>
    <x v="15"/>
    <n v="7.3000000000000007"/>
    <n v="5.8400000000000007"/>
    <n v="0"/>
  </r>
  <r>
    <n v="257"/>
    <x v="106"/>
    <m/>
    <n v="9.6"/>
    <n v="861"/>
    <n v="0"/>
    <m/>
    <n v="0.77"/>
    <x v="6"/>
    <n v="0.8"/>
    <x v="3"/>
    <x v="0"/>
    <x v="15"/>
    <n v="8.4"/>
    <n v="6.7200000000000006"/>
    <n v="0"/>
  </r>
  <r>
    <n v="257"/>
    <x v="107"/>
    <m/>
    <n v="9.6999999999999993"/>
    <n v="1972"/>
    <n v="0"/>
    <m/>
    <n v="0.76"/>
    <x v="6"/>
    <n v="0.8"/>
    <x v="3"/>
    <x v="0"/>
    <x v="15"/>
    <n v="8.3000000000000007"/>
    <n v="6.6400000000000006"/>
    <n v="0"/>
  </r>
  <r>
    <n v="257"/>
    <x v="108"/>
    <m/>
    <n v="8.6999999999999993"/>
    <n v="2159"/>
    <n v="0"/>
    <m/>
    <n v="0.74"/>
    <x v="6"/>
    <n v="0.8"/>
    <x v="3"/>
    <x v="0"/>
    <x v="15"/>
    <n v="9.3000000000000007"/>
    <n v="7.4400000000000013"/>
    <n v="0"/>
  </r>
  <r>
    <n v="257"/>
    <x v="109"/>
    <m/>
    <n v="8.6"/>
    <n v="2153"/>
    <n v="0"/>
    <m/>
    <n v="0.8"/>
    <x v="6"/>
    <n v="0.8"/>
    <x v="3"/>
    <x v="0"/>
    <x v="15"/>
    <n v="9.4"/>
    <n v="7.5200000000000005"/>
    <n v="0"/>
  </r>
  <r>
    <n v="257"/>
    <x v="110"/>
    <m/>
    <n v="10"/>
    <n v="427"/>
    <n v="6.6"/>
    <m/>
    <n v="0.94"/>
    <x v="6"/>
    <n v="0.8"/>
    <x v="3"/>
    <x v="0"/>
    <x v="16"/>
    <n v="8"/>
    <n v="6.4"/>
    <n v="0"/>
  </r>
  <r>
    <n v="257"/>
    <x v="111"/>
    <m/>
    <n v="9.1"/>
    <n v="1072"/>
    <n v="0"/>
    <m/>
    <n v="0.93"/>
    <x v="6"/>
    <n v="0.8"/>
    <x v="3"/>
    <x v="0"/>
    <x v="16"/>
    <n v="8.9"/>
    <n v="7.120000000000001"/>
    <n v="0"/>
  </r>
  <r>
    <n v="257"/>
    <x v="112"/>
    <m/>
    <n v="10.8"/>
    <n v="1125"/>
    <n v="0.2"/>
    <m/>
    <n v="0.85"/>
    <x v="6"/>
    <n v="0.8"/>
    <x v="3"/>
    <x v="0"/>
    <x v="16"/>
    <n v="7.1999999999999993"/>
    <n v="5.76"/>
    <n v="0"/>
  </r>
  <r>
    <n v="257"/>
    <x v="113"/>
    <m/>
    <n v="10.5"/>
    <n v="528"/>
    <n v="1.3"/>
    <m/>
    <n v="0.92"/>
    <x v="6"/>
    <n v="0.8"/>
    <x v="3"/>
    <x v="0"/>
    <x v="16"/>
    <n v="7.5"/>
    <n v="6"/>
    <n v="0"/>
  </r>
  <r>
    <n v="257"/>
    <x v="114"/>
    <m/>
    <n v="9.8000000000000007"/>
    <n v="2204"/>
    <n v="0"/>
    <m/>
    <n v="0.8"/>
    <x v="6"/>
    <n v="0.8"/>
    <x v="3"/>
    <x v="0"/>
    <x v="16"/>
    <n v="8.1999999999999993"/>
    <n v="6.56"/>
    <n v="0"/>
  </r>
  <r>
    <n v="257"/>
    <x v="115"/>
    <m/>
    <n v="12"/>
    <n v="2350"/>
    <n v="0"/>
    <m/>
    <n v="0.77"/>
    <x v="6"/>
    <n v="0.8"/>
    <x v="3"/>
    <x v="0"/>
    <x v="16"/>
    <n v="6"/>
    <n v="4.8000000000000007"/>
    <n v="0"/>
  </r>
  <r>
    <n v="257"/>
    <x v="116"/>
    <m/>
    <n v="11.5"/>
    <n v="2486"/>
    <n v="0"/>
    <m/>
    <n v="0.78"/>
    <x v="6"/>
    <n v="0.8"/>
    <x v="3"/>
    <x v="0"/>
    <x v="16"/>
    <n v="6.5"/>
    <n v="5.2"/>
    <n v="0"/>
  </r>
  <r>
    <n v="257"/>
    <x v="117"/>
    <m/>
    <n v="10.5"/>
    <n v="2451"/>
    <n v="0"/>
    <m/>
    <n v="0.72"/>
    <x v="6"/>
    <n v="0.8"/>
    <x v="3"/>
    <x v="0"/>
    <x v="17"/>
    <n v="7.5"/>
    <n v="6"/>
    <n v="0"/>
  </r>
  <r>
    <n v="257"/>
    <x v="118"/>
    <m/>
    <n v="13.7"/>
    <n v="2479"/>
    <n v="0"/>
    <m/>
    <n v="0.76"/>
    <x v="6"/>
    <n v="0.8"/>
    <x v="3"/>
    <x v="0"/>
    <x v="17"/>
    <n v="4.3000000000000007"/>
    <n v="3.4400000000000008"/>
    <n v="0"/>
  </r>
  <r>
    <n v="257"/>
    <x v="119"/>
    <m/>
    <n v="15.8"/>
    <n v="2448"/>
    <n v="0"/>
    <m/>
    <n v="0.75"/>
    <x v="6"/>
    <n v="0.8"/>
    <x v="3"/>
    <x v="0"/>
    <x v="17"/>
    <n v="2.1999999999999993"/>
    <n v="1.7599999999999996"/>
    <n v="0"/>
  </r>
  <r>
    <n v="257"/>
    <x v="120"/>
    <m/>
    <n v="17"/>
    <n v="2356"/>
    <n v="0"/>
    <m/>
    <n v="0.69"/>
    <x v="6"/>
    <n v="0.8"/>
    <x v="4"/>
    <x v="0"/>
    <x v="17"/>
    <n v="1"/>
    <n v="0.8"/>
    <n v="0"/>
  </r>
  <r>
    <n v="257"/>
    <x v="121"/>
    <m/>
    <n v="13.7"/>
    <n v="1897"/>
    <n v="0"/>
    <m/>
    <n v="0.77"/>
    <x v="6"/>
    <n v="0.8"/>
    <x v="4"/>
    <x v="0"/>
    <x v="17"/>
    <n v="4.3000000000000007"/>
    <n v="3.4400000000000008"/>
    <n v="0"/>
  </r>
  <r>
    <n v="257"/>
    <x v="122"/>
    <m/>
    <n v="11.6"/>
    <n v="2276"/>
    <n v="0"/>
    <m/>
    <n v="0.73"/>
    <x v="6"/>
    <n v="0.8"/>
    <x v="4"/>
    <x v="0"/>
    <x v="17"/>
    <n v="6.4"/>
    <n v="5.120000000000001"/>
    <n v="0"/>
  </r>
  <r>
    <n v="257"/>
    <x v="123"/>
    <m/>
    <n v="9.9"/>
    <n v="2108"/>
    <n v="0"/>
    <m/>
    <n v="0.65"/>
    <x v="6"/>
    <n v="0.8"/>
    <x v="4"/>
    <x v="0"/>
    <x v="17"/>
    <n v="8.1"/>
    <n v="6.48"/>
    <n v="0"/>
  </r>
  <r>
    <n v="257"/>
    <x v="124"/>
    <m/>
    <n v="8.8000000000000007"/>
    <n v="2088"/>
    <n v="-0.1"/>
    <m/>
    <n v="0.65"/>
    <x v="6"/>
    <n v="0.8"/>
    <x v="4"/>
    <x v="0"/>
    <x v="18"/>
    <n v="9.1999999999999993"/>
    <n v="7.3599999999999994"/>
    <n v="0"/>
  </r>
  <r>
    <n v="257"/>
    <x v="125"/>
    <m/>
    <n v="9"/>
    <n v="983"/>
    <n v="-0.1"/>
    <m/>
    <n v="0.77"/>
    <x v="6"/>
    <n v="0.8"/>
    <x v="4"/>
    <x v="0"/>
    <x v="18"/>
    <n v="9"/>
    <n v="7.2"/>
    <n v="0"/>
  </r>
  <r>
    <n v="257"/>
    <x v="126"/>
    <m/>
    <n v="9.5"/>
    <n v="1333"/>
    <n v="0"/>
    <m/>
    <n v="0.76"/>
    <x v="6"/>
    <n v="0.8"/>
    <x v="4"/>
    <x v="0"/>
    <x v="18"/>
    <n v="8.5"/>
    <n v="6.8000000000000007"/>
    <n v="0"/>
  </r>
  <r>
    <n v="257"/>
    <x v="127"/>
    <m/>
    <n v="11.4"/>
    <n v="1928"/>
    <n v="0"/>
    <m/>
    <n v="0.73"/>
    <x v="6"/>
    <n v="0.8"/>
    <x v="4"/>
    <x v="0"/>
    <x v="18"/>
    <n v="6.6"/>
    <n v="5.28"/>
    <n v="0"/>
  </r>
  <r>
    <n v="257"/>
    <x v="128"/>
    <m/>
    <n v="13.7"/>
    <n v="2696"/>
    <n v="0"/>
    <m/>
    <n v="0.59"/>
    <x v="6"/>
    <n v="0.8"/>
    <x v="4"/>
    <x v="0"/>
    <x v="18"/>
    <n v="4.3000000000000007"/>
    <n v="3.4400000000000008"/>
    <n v="0"/>
  </r>
  <r>
    <n v="257"/>
    <x v="129"/>
    <m/>
    <n v="15.4"/>
    <n v="2689"/>
    <n v="0"/>
    <m/>
    <n v="0.56000000000000005"/>
    <x v="6"/>
    <n v="0.8"/>
    <x v="4"/>
    <x v="0"/>
    <x v="18"/>
    <n v="2.5999999999999996"/>
    <n v="2.0799999999999996"/>
    <n v="0"/>
  </r>
  <r>
    <n v="257"/>
    <x v="130"/>
    <m/>
    <n v="18"/>
    <n v="2700"/>
    <n v="0"/>
    <m/>
    <n v="0.54"/>
    <x v="6"/>
    <n v="0.8"/>
    <x v="4"/>
    <x v="0"/>
    <x v="18"/>
    <n v="0"/>
    <n v="0"/>
    <n v="0"/>
  </r>
  <r>
    <n v="257"/>
    <x v="131"/>
    <m/>
    <n v="18.100000000000001"/>
    <n v="2708"/>
    <n v="0"/>
    <m/>
    <n v="0.53"/>
    <x v="6"/>
    <n v="0.8"/>
    <x v="4"/>
    <x v="0"/>
    <x v="19"/>
    <n v="0"/>
    <n v="0"/>
    <n v="0.10000000000000142"/>
  </r>
  <r>
    <n v="257"/>
    <x v="132"/>
    <m/>
    <n v="16.5"/>
    <n v="2800"/>
    <n v="0"/>
    <m/>
    <n v="0.51"/>
    <x v="6"/>
    <n v="0.8"/>
    <x v="4"/>
    <x v="0"/>
    <x v="19"/>
    <n v="1.5"/>
    <n v="1.2000000000000002"/>
    <n v="0"/>
  </r>
  <r>
    <n v="257"/>
    <x v="133"/>
    <m/>
    <n v="12.9"/>
    <n v="2677"/>
    <n v="0"/>
    <m/>
    <n v="0.73"/>
    <x v="6"/>
    <n v="0.8"/>
    <x v="4"/>
    <x v="0"/>
    <x v="19"/>
    <n v="5.0999999999999996"/>
    <n v="4.08"/>
    <n v="0"/>
  </r>
  <r>
    <n v="257"/>
    <x v="134"/>
    <m/>
    <n v="12.3"/>
    <n v="2663"/>
    <n v="0"/>
    <m/>
    <n v="0.64"/>
    <x v="6"/>
    <n v="0.8"/>
    <x v="4"/>
    <x v="0"/>
    <x v="19"/>
    <n v="5.6999999999999993"/>
    <n v="4.5599999999999996"/>
    <n v="0"/>
  </r>
  <r>
    <n v="257"/>
    <x v="135"/>
    <m/>
    <n v="10.7"/>
    <n v="1429"/>
    <n v="0"/>
    <m/>
    <n v="0.78"/>
    <x v="6"/>
    <n v="0.8"/>
    <x v="4"/>
    <x v="0"/>
    <x v="19"/>
    <n v="7.3000000000000007"/>
    <n v="5.8400000000000007"/>
    <n v="0"/>
  </r>
  <r>
    <n v="257"/>
    <x v="136"/>
    <m/>
    <n v="11.7"/>
    <n v="2400"/>
    <n v="0"/>
    <m/>
    <n v="0.82"/>
    <x v="6"/>
    <n v="0.8"/>
    <x v="4"/>
    <x v="0"/>
    <x v="19"/>
    <n v="6.3000000000000007"/>
    <n v="5.0400000000000009"/>
    <n v="0"/>
  </r>
  <r>
    <n v="257"/>
    <x v="137"/>
    <m/>
    <n v="12.6"/>
    <n v="2351"/>
    <n v="0"/>
    <m/>
    <n v="0.81"/>
    <x v="6"/>
    <n v="0.8"/>
    <x v="4"/>
    <x v="0"/>
    <x v="19"/>
    <n v="5.4"/>
    <n v="4.32"/>
    <n v="0"/>
  </r>
  <r>
    <n v="257"/>
    <x v="138"/>
    <m/>
    <n v="13.3"/>
    <n v="2697"/>
    <n v="0"/>
    <m/>
    <n v="0.76"/>
    <x v="6"/>
    <n v="0.8"/>
    <x v="4"/>
    <x v="0"/>
    <x v="20"/>
    <n v="4.6999999999999993"/>
    <n v="3.76"/>
    <n v="0"/>
  </r>
  <r>
    <n v="257"/>
    <x v="139"/>
    <m/>
    <n v="11.8"/>
    <n v="2768"/>
    <n v="0"/>
    <m/>
    <n v="0.84"/>
    <x v="6"/>
    <n v="0.8"/>
    <x v="4"/>
    <x v="0"/>
    <x v="20"/>
    <n v="6.1999999999999993"/>
    <n v="4.96"/>
    <n v="0"/>
  </r>
  <r>
    <n v="257"/>
    <x v="140"/>
    <m/>
    <n v="12.3"/>
    <n v="2018"/>
    <n v="0"/>
    <m/>
    <n v="0.74"/>
    <x v="6"/>
    <n v="0.8"/>
    <x v="4"/>
    <x v="0"/>
    <x v="20"/>
    <n v="5.6999999999999993"/>
    <n v="4.5599999999999996"/>
    <n v="0"/>
  </r>
  <r>
    <n v="257"/>
    <x v="141"/>
    <m/>
    <n v="11.5"/>
    <n v="2543"/>
    <n v="0.5"/>
    <m/>
    <n v="0.59"/>
    <x v="6"/>
    <n v="0.8"/>
    <x v="4"/>
    <x v="0"/>
    <x v="20"/>
    <n v="6.5"/>
    <n v="5.2"/>
    <n v="0"/>
  </r>
  <r>
    <n v="257"/>
    <x v="142"/>
    <m/>
    <n v="10.6"/>
    <n v="1950"/>
    <n v="1.2"/>
    <m/>
    <n v="0.68"/>
    <x v="6"/>
    <n v="0.8"/>
    <x v="4"/>
    <x v="0"/>
    <x v="20"/>
    <n v="7.4"/>
    <n v="5.9200000000000008"/>
    <n v="0"/>
  </r>
  <r>
    <n v="257"/>
    <x v="143"/>
    <m/>
    <n v="13.2"/>
    <n v="653"/>
    <n v="5.9"/>
    <m/>
    <n v="0.88"/>
    <x v="6"/>
    <n v="0.8"/>
    <x v="4"/>
    <x v="0"/>
    <x v="20"/>
    <n v="4.8000000000000007"/>
    <n v="3.8400000000000007"/>
    <n v="0"/>
  </r>
  <r>
    <n v="257"/>
    <x v="144"/>
    <m/>
    <n v="14.5"/>
    <n v="1474"/>
    <n v="1.3"/>
    <m/>
    <n v="0.86"/>
    <x v="6"/>
    <n v="0.8"/>
    <x v="4"/>
    <x v="0"/>
    <x v="20"/>
    <n v="3.5"/>
    <n v="2.8000000000000003"/>
    <n v="0"/>
  </r>
  <r>
    <n v="257"/>
    <x v="145"/>
    <m/>
    <n v="14.5"/>
    <n v="2494"/>
    <n v="0.1"/>
    <m/>
    <n v="0.74"/>
    <x v="6"/>
    <n v="0.8"/>
    <x v="4"/>
    <x v="0"/>
    <x v="21"/>
    <n v="3.5"/>
    <n v="2.8000000000000003"/>
    <n v="0"/>
  </r>
  <r>
    <n v="257"/>
    <x v="146"/>
    <m/>
    <n v="14.3"/>
    <n v="1377"/>
    <n v="15.5"/>
    <m/>
    <n v="0.88"/>
    <x v="6"/>
    <n v="0.8"/>
    <x v="4"/>
    <x v="0"/>
    <x v="21"/>
    <n v="3.6999999999999993"/>
    <n v="2.9599999999999995"/>
    <n v="0"/>
  </r>
  <r>
    <n v="257"/>
    <x v="147"/>
    <m/>
    <n v="13.7"/>
    <n v="1671"/>
    <n v="3.8"/>
    <m/>
    <n v="0.88"/>
    <x v="6"/>
    <n v="0.8"/>
    <x v="4"/>
    <x v="0"/>
    <x v="21"/>
    <n v="4.3000000000000007"/>
    <n v="3.4400000000000008"/>
    <n v="0"/>
  </r>
  <r>
    <n v="257"/>
    <x v="148"/>
    <m/>
    <n v="13.9"/>
    <n v="713"/>
    <n v="2.6"/>
    <m/>
    <n v="0.92"/>
    <x v="6"/>
    <n v="0.8"/>
    <x v="4"/>
    <x v="0"/>
    <x v="21"/>
    <n v="4.0999999999999996"/>
    <n v="3.28"/>
    <n v="0"/>
  </r>
  <r>
    <n v="257"/>
    <x v="149"/>
    <m/>
    <n v="14.2"/>
    <n v="1400"/>
    <n v="0"/>
    <m/>
    <n v="0.93"/>
    <x v="6"/>
    <n v="0.8"/>
    <x v="4"/>
    <x v="0"/>
    <x v="21"/>
    <n v="3.8000000000000007"/>
    <n v="3.0400000000000009"/>
    <n v="0"/>
  </r>
  <r>
    <n v="257"/>
    <x v="150"/>
    <m/>
    <n v="16.8"/>
    <n v="2227"/>
    <n v="0"/>
    <m/>
    <n v="0.82"/>
    <x v="6"/>
    <n v="0.8"/>
    <x v="4"/>
    <x v="0"/>
    <x v="21"/>
    <n v="1.1999999999999993"/>
    <n v="0.95999999999999952"/>
    <n v="0"/>
  </r>
  <r>
    <n v="257"/>
    <x v="151"/>
    <m/>
    <n v="15.7"/>
    <n v="2241"/>
    <n v="0"/>
    <m/>
    <n v="0.81"/>
    <x v="6"/>
    <n v="0.8"/>
    <x v="5"/>
    <x v="0"/>
    <x v="21"/>
    <n v="2.3000000000000007"/>
    <n v="1.8400000000000007"/>
    <n v="0"/>
  </r>
  <r>
    <n v="257"/>
    <x v="152"/>
    <m/>
    <n v="14.2"/>
    <n v="2537"/>
    <n v="0"/>
    <m/>
    <n v="0.79"/>
    <x v="6"/>
    <n v="0.8"/>
    <x v="5"/>
    <x v="0"/>
    <x v="22"/>
    <n v="3.8000000000000007"/>
    <n v="3.0400000000000009"/>
    <n v="0"/>
  </r>
  <r>
    <n v="257"/>
    <x v="153"/>
    <m/>
    <n v="16"/>
    <n v="2190"/>
    <n v="0.1"/>
    <m/>
    <n v="0.67"/>
    <x v="6"/>
    <n v="0.8"/>
    <x v="5"/>
    <x v="0"/>
    <x v="22"/>
    <n v="2"/>
    <n v="1.6"/>
    <n v="0"/>
  </r>
  <r>
    <n v="257"/>
    <x v="154"/>
    <m/>
    <n v="14.9"/>
    <n v="2068"/>
    <n v="4.9000000000000004"/>
    <m/>
    <n v="0.76"/>
    <x v="6"/>
    <n v="0.8"/>
    <x v="5"/>
    <x v="0"/>
    <x v="22"/>
    <n v="3.0999999999999996"/>
    <n v="2.48"/>
    <n v="0"/>
  </r>
  <r>
    <n v="257"/>
    <x v="155"/>
    <m/>
    <n v="15.2"/>
    <n v="1513"/>
    <n v="9"/>
    <m/>
    <n v="0.8"/>
    <x v="6"/>
    <n v="0.8"/>
    <x v="5"/>
    <x v="0"/>
    <x v="22"/>
    <n v="2.8000000000000007"/>
    <n v="2.2400000000000007"/>
    <n v="0"/>
  </r>
  <r>
    <n v="257"/>
    <x v="156"/>
    <m/>
    <n v="14.9"/>
    <n v="2186"/>
    <n v="0.6"/>
    <m/>
    <n v="0.79"/>
    <x v="6"/>
    <n v="0.8"/>
    <x v="5"/>
    <x v="0"/>
    <x v="22"/>
    <n v="3.0999999999999996"/>
    <n v="2.48"/>
    <n v="0"/>
  </r>
  <r>
    <n v="257"/>
    <x v="157"/>
    <m/>
    <n v="13.6"/>
    <n v="1281"/>
    <n v="25"/>
    <m/>
    <n v="0.86"/>
    <x v="6"/>
    <n v="0.8"/>
    <x v="5"/>
    <x v="0"/>
    <x v="22"/>
    <n v="4.4000000000000004"/>
    <n v="3.5200000000000005"/>
    <n v="0"/>
  </r>
  <r>
    <n v="257"/>
    <x v="158"/>
    <m/>
    <n v="12.7"/>
    <n v="1509"/>
    <n v="17.100000000000001"/>
    <m/>
    <n v="0.8"/>
    <x v="6"/>
    <n v="0.8"/>
    <x v="5"/>
    <x v="0"/>
    <x v="22"/>
    <n v="5.3000000000000007"/>
    <n v="4.2400000000000011"/>
    <n v="0"/>
  </r>
  <r>
    <n v="257"/>
    <x v="159"/>
    <m/>
    <n v="15.2"/>
    <n v="2393"/>
    <n v="0"/>
    <m/>
    <n v="0.75"/>
    <x v="6"/>
    <n v="0.8"/>
    <x v="5"/>
    <x v="0"/>
    <x v="23"/>
    <n v="2.8000000000000007"/>
    <n v="2.2400000000000007"/>
    <n v="0"/>
  </r>
  <r>
    <n v="257"/>
    <x v="160"/>
    <m/>
    <n v="14.5"/>
    <n v="1587"/>
    <n v="1.7"/>
    <m/>
    <n v="0.81"/>
    <x v="6"/>
    <n v="0.8"/>
    <x v="5"/>
    <x v="0"/>
    <x v="23"/>
    <n v="3.5"/>
    <n v="2.8000000000000003"/>
    <n v="0"/>
  </r>
  <r>
    <n v="257"/>
    <x v="161"/>
    <m/>
    <n v="15.3"/>
    <n v="2573"/>
    <n v="0"/>
    <m/>
    <n v="0.72"/>
    <x v="6"/>
    <n v="0.8"/>
    <x v="5"/>
    <x v="0"/>
    <x v="23"/>
    <n v="2.6999999999999993"/>
    <n v="2.1599999999999997"/>
    <n v="0"/>
  </r>
  <r>
    <n v="257"/>
    <x v="162"/>
    <m/>
    <n v="20.100000000000001"/>
    <n v="2891"/>
    <n v="0"/>
    <m/>
    <n v="0.6"/>
    <x v="6"/>
    <n v="0.8"/>
    <x v="5"/>
    <x v="0"/>
    <x v="23"/>
    <n v="0"/>
    <n v="0"/>
    <n v="2.1000000000000014"/>
  </r>
  <r>
    <n v="257"/>
    <x v="163"/>
    <m/>
    <n v="23.6"/>
    <n v="2785"/>
    <n v="0"/>
    <m/>
    <n v="0.62"/>
    <x v="6"/>
    <n v="0.8"/>
    <x v="5"/>
    <x v="0"/>
    <x v="23"/>
    <n v="0"/>
    <n v="0"/>
    <n v="5.6000000000000014"/>
  </r>
  <r>
    <n v="257"/>
    <x v="164"/>
    <m/>
    <n v="20.100000000000001"/>
    <n v="2084"/>
    <n v="1"/>
    <m/>
    <n v="0.75"/>
    <x v="6"/>
    <n v="0.8"/>
    <x v="5"/>
    <x v="0"/>
    <x v="23"/>
    <n v="0"/>
    <n v="0"/>
    <n v="2.1000000000000014"/>
  </r>
  <r>
    <n v="257"/>
    <x v="165"/>
    <m/>
    <n v="16.899999999999999"/>
    <n v="2866"/>
    <n v="0"/>
    <m/>
    <n v="0.79"/>
    <x v="6"/>
    <n v="0.8"/>
    <x v="5"/>
    <x v="0"/>
    <x v="23"/>
    <n v="1.1000000000000014"/>
    <n v="0.88000000000000123"/>
    <n v="0"/>
  </r>
  <r>
    <n v="257"/>
    <x v="166"/>
    <m/>
    <n v="16.100000000000001"/>
    <n v="2908"/>
    <n v="0"/>
    <m/>
    <n v="0.82"/>
    <x v="6"/>
    <n v="0.8"/>
    <x v="5"/>
    <x v="0"/>
    <x v="24"/>
    <n v="1.8999999999999986"/>
    <n v="1.5199999999999989"/>
    <n v="0"/>
  </r>
  <r>
    <n v="257"/>
    <x v="167"/>
    <m/>
    <n v="16.899999999999999"/>
    <n v="2700"/>
    <n v="0"/>
    <m/>
    <n v="0.78"/>
    <x v="6"/>
    <n v="0.8"/>
    <x v="5"/>
    <x v="0"/>
    <x v="24"/>
    <n v="1.1000000000000014"/>
    <n v="0.88000000000000123"/>
    <n v="0"/>
  </r>
  <r>
    <n v="257"/>
    <x v="168"/>
    <m/>
    <n v="16.8"/>
    <n v="2872"/>
    <n v="0"/>
    <m/>
    <n v="0.84"/>
    <x v="6"/>
    <n v="0.8"/>
    <x v="5"/>
    <x v="0"/>
    <x v="24"/>
    <n v="1.1999999999999993"/>
    <n v="0.95999999999999952"/>
    <n v="0"/>
  </r>
  <r>
    <n v="257"/>
    <x v="169"/>
    <m/>
    <n v="17.2"/>
    <n v="1853"/>
    <n v="0"/>
    <m/>
    <n v="0.72"/>
    <x v="6"/>
    <n v="0.8"/>
    <x v="5"/>
    <x v="0"/>
    <x v="24"/>
    <n v="0.80000000000000071"/>
    <n v="0.64000000000000057"/>
    <n v="0"/>
  </r>
  <r>
    <n v="257"/>
    <x v="170"/>
    <m/>
    <n v="19.2"/>
    <n v="2818"/>
    <n v="0"/>
    <m/>
    <n v="0.6"/>
    <x v="6"/>
    <n v="0.8"/>
    <x v="5"/>
    <x v="0"/>
    <x v="24"/>
    <n v="0"/>
    <n v="0"/>
    <n v="1.1999999999999993"/>
  </r>
  <r>
    <n v="257"/>
    <x v="171"/>
    <m/>
    <n v="22.8"/>
    <n v="2939"/>
    <n v="0"/>
    <m/>
    <n v="0.53"/>
    <x v="6"/>
    <n v="0.8"/>
    <x v="5"/>
    <x v="0"/>
    <x v="24"/>
    <n v="0"/>
    <n v="0"/>
    <n v="4.8000000000000007"/>
  </r>
  <r>
    <n v="257"/>
    <x v="172"/>
    <m/>
    <n v="20.9"/>
    <n v="1935"/>
    <n v="0.3"/>
    <m/>
    <n v="0.68"/>
    <x v="6"/>
    <n v="0.8"/>
    <x v="5"/>
    <x v="0"/>
    <x v="24"/>
    <n v="0"/>
    <n v="0"/>
    <n v="2.8999999999999986"/>
  </r>
  <r>
    <n v="257"/>
    <x v="173"/>
    <m/>
    <n v="17.7"/>
    <n v="2348"/>
    <n v="0.3"/>
    <m/>
    <n v="0.71"/>
    <x v="6"/>
    <n v="0.8"/>
    <x v="5"/>
    <x v="0"/>
    <x v="25"/>
    <n v="0.30000000000000071"/>
    <n v="0.24000000000000057"/>
    <n v="0"/>
  </r>
  <r>
    <n v="257"/>
    <x v="174"/>
    <m/>
    <n v="17.5"/>
    <n v="1394"/>
    <n v="0"/>
    <m/>
    <n v="0.78"/>
    <x v="6"/>
    <n v="0.8"/>
    <x v="5"/>
    <x v="0"/>
    <x v="25"/>
    <n v="0.5"/>
    <n v="0.4"/>
    <n v="0"/>
  </r>
  <r>
    <n v="257"/>
    <x v="175"/>
    <m/>
    <n v="18.2"/>
    <n v="2037"/>
    <n v="0"/>
    <m/>
    <n v="0.84"/>
    <x v="6"/>
    <n v="0.8"/>
    <x v="5"/>
    <x v="0"/>
    <x v="25"/>
    <n v="0"/>
    <n v="0"/>
    <n v="0.19999999999999929"/>
  </r>
  <r>
    <n v="257"/>
    <x v="176"/>
    <m/>
    <n v="18.3"/>
    <n v="1269"/>
    <n v="5.8"/>
    <m/>
    <n v="0.88"/>
    <x v="6"/>
    <n v="0.8"/>
    <x v="5"/>
    <x v="0"/>
    <x v="25"/>
    <n v="0"/>
    <n v="0"/>
    <n v="0.30000000000000071"/>
  </r>
  <r>
    <n v="257"/>
    <x v="177"/>
    <m/>
    <n v="17.5"/>
    <n v="2116"/>
    <n v="2.8"/>
    <m/>
    <n v="0.77"/>
    <x v="6"/>
    <n v="0.8"/>
    <x v="5"/>
    <x v="0"/>
    <x v="25"/>
    <n v="0.5"/>
    <n v="0.4"/>
    <n v="0"/>
  </r>
  <r>
    <n v="257"/>
    <x v="178"/>
    <m/>
    <n v="19.5"/>
    <n v="2247"/>
    <n v="0"/>
    <m/>
    <n v="0.87"/>
    <x v="6"/>
    <n v="0.8"/>
    <x v="5"/>
    <x v="0"/>
    <x v="25"/>
    <n v="0"/>
    <n v="0"/>
    <n v="1.5"/>
  </r>
  <r>
    <n v="257"/>
    <x v="179"/>
    <m/>
    <n v="19.100000000000001"/>
    <n v="2928"/>
    <n v="0"/>
    <m/>
    <n v="0.8"/>
    <x v="6"/>
    <n v="0.8"/>
    <x v="5"/>
    <x v="0"/>
    <x v="25"/>
    <n v="0"/>
    <n v="0"/>
    <n v="1.1000000000000014"/>
  </r>
  <r>
    <n v="257"/>
    <x v="180"/>
    <m/>
    <n v="22.2"/>
    <n v="2956"/>
    <n v="0"/>
    <m/>
    <n v="0.61"/>
    <x v="6"/>
    <n v="0.8"/>
    <x v="5"/>
    <x v="0"/>
    <x v="26"/>
    <n v="0"/>
    <n v="0"/>
    <n v="4.1999999999999993"/>
  </r>
  <r>
    <n v="257"/>
    <x v="181"/>
    <m/>
    <n v="27.2"/>
    <n v="2861"/>
    <n v="0"/>
    <m/>
    <n v="0.51"/>
    <x v="6"/>
    <n v="0.8"/>
    <x v="6"/>
    <x v="0"/>
    <x v="26"/>
    <n v="0"/>
    <n v="0"/>
    <n v="9.1999999999999993"/>
  </r>
  <r>
    <n v="257"/>
    <x v="182"/>
    <m/>
    <n v="19.5"/>
    <n v="1973"/>
    <n v="1.8"/>
    <m/>
    <n v="0.85"/>
    <x v="6"/>
    <n v="0.8"/>
    <x v="6"/>
    <x v="0"/>
    <x v="26"/>
    <n v="0"/>
    <n v="0"/>
    <n v="1.5"/>
  </r>
  <r>
    <n v="257"/>
    <x v="183"/>
    <m/>
    <n v="15.6"/>
    <n v="2766"/>
    <n v="0"/>
    <m/>
    <n v="0.74"/>
    <x v="6"/>
    <n v="0.8"/>
    <x v="6"/>
    <x v="0"/>
    <x v="26"/>
    <n v="2.4000000000000004"/>
    <n v="1.9200000000000004"/>
    <n v="0"/>
  </r>
  <r>
    <n v="257"/>
    <x v="184"/>
    <m/>
    <n v="18.600000000000001"/>
    <n v="2757"/>
    <n v="0"/>
    <m/>
    <n v="0.64"/>
    <x v="6"/>
    <n v="0.8"/>
    <x v="6"/>
    <x v="0"/>
    <x v="26"/>
    <n v="0"/>
    <n v="0"/>
    <n v="0.60000000000000142"/>
  </r>
  <r>
    <n v="257"/>
    <x v="185"/>
    <m/>
    <n v="18.600000000000001"/>
    <n v="1174"/>
    <n v="0.4"/>
    <m/>
    <n v="0.79"/>
    <x v="6"/>
    <n v="0.8"/>
    <x v="6"/>
    <x v="0"/>
    <x v="26"/>
    <n v="0"/>
    <n v="0"/>
    <n v="0.60000000000000142"/>
  </r>
  <r>
    <n v="257"/>
    <x v="186"/>
    <m/>
    <n v="18.100000000000001"/>
    <n v="1455"/>
    <n v="7.2"/>
    <m/>
    <n v="0.86"/>
    <x v="6"/>
    <n v="0.8"/>
    <x v="6"/>
    <x v="0"/>
    <x v="26"/>
    <n v="0"/>
    <n v="0"/>
    <n v="0.10000000000000142"/>
  </r>
  <r>
    <n v="257"/>
    <x v="187"/>
    <m/>
    <n v="16.2"/>
    <n v="2230"/>
    <n v="3"/>
    <m/>
    <n v="0.74"/>
    <x v="6"/>
    <n v="0.8"/>
    <x v="6"/>
    <x v="0"/>
    <x v="27"/>
    <n v="1.8000000000000007"/>
    <n v="1.4400000000000006"/>
    <n v="0"/>
  </r>
  <r>
    <n v="257"/>
    <x v="188"/>
    <m/>
    <n v="15.5"/>
    <n v="1659"/>
    <n v="2.5"/>
    <m/>
    <n v="0.78"/>
    <x v="6"/>
    <n v="0.8"/>
    <x v="6"/>
    <x v="0"/>
    <x v="27"/>
    <n v="2.5"/>
    <n v="2"/>
    <n v="0"/>
  </r>
  <r>
    <n v="257"/>
    <x v="189"/>
    <m/>
    <n v="17.3"/>
    <n v="2826"/>
    <n v="0"/>
    <m/>
    <n v="0.7"/>
    <x v="6"/>
    <n v="0.8"/>
    <x v="6"/>
    <x v="0"/>
    <x v="27"/>
    <n v="0.69999999999999929"/>
    <n v="0.5599999999999995"/>
    <n v="0"/>
  </r>
  <r>
    <n v="257"/>
    <x v="190"/>
    <m/>
    <n v="17.5"/>
    <n v="2842"/>
    <n v="0"/>
    <m/>
    <n v="0.82"/>
    <x v="6"/>
    <n v="0.8"/>
    <x v="6"/>
    <x v="0"/>
    <x v="27"/>
    <n v="0.5"/>
    <n v="0.4"/>
    <n v="0"/>
  </r>
  <r>
    <n v="257"/>
    <x v="191"/>
    <m/>
    <n v="18.3"/>
    <n v="2519"/>
    <n v="0"/>
    <m/>
    <n v="0.83"/>
    <x v="6"/>
    <n v="0.8"/>
    <x v="6"/>
    <x v="0"/>
    <x v="27"/>
    <n v="0"/>
    <n v="0"/>
    <n v="0.30000000000000071"/>
  </r>
  <r>
    <n v="257"/>
    <x v="192"/>
    <m/>
    <n v="18.7"/>
    <n v="2682"/>
    <n v="0"/>
    <m/>
    <n v="0.82"/>
    <x v="6"/>
    <n v="0.8"/>
    <x v="6"/>
    <x v="0"/>
    <x v="27"/>
    <n v="0"/>
    <n v="0"/>
    <n v="0.69999999999999929"/>
  </r>
  <r>
    <n v="257"/>
    <x v="193"/>
    <m/>
    <n v="19.399999999999999"/>
    <n v="1638"/>
    <n v="0.7"/>
    <m/>
    <n v="0.82"/>
    <x v="6"/>
    <n v="0.8"/>
    <x v="6"/>
    <x v="0"/>
    <x v="27"/>
    <n v="0"/>
    <n v="0"/>
    <n v="1.3999999999999986"/>
  </r>
  <r>
    <n v="257"/>
    <x v="194"/>
    <m/>
    <n v="19.399999999999999"/>
    <n v="1750"/>
    <n v="0"/>
    <m/>
    <n v="0.79"/>
    <x v="6"/>
    <n v="0.8"/>
    <x v="6"/>
    <x v="0"/>
    <x v="28"/>
    <n v="0"/>
    <n v="0"/>
    <n v="1.3999999999999986"/>
  </r>
  <r>
    <n v="257"/>
    <x v="195"/>
    <m/>
    <n v="19.399999999999999"/>
    <n v="2534"/>
    <n v="0.1"/>
    <m/>
    <n v="0.63"/>
    <x v="6"/>
    <n v="0.8"/>
    <x v="6"/>
    <x v="0"/>
    <x v="28"/>
    <n v="0"/>
    <n v="0"/>
    <n v="1.3999999999999986"/>
  </r>
  <r>
    <n v="257"/>
    <x v="196"/>
    <m/>
    <n v="17.600000000000001"/>
    <n v="2106"/>
    <n v="5.5"/>
    <m/>
    <n v="0.82"/>
    <x v="6"/>
    <n v="0.8"/>
    <x v="6"/>
    <x v="0"/>
    <x v="28"/>
    <n v="0.39999999999999858"/>
    <n v="0.3199999999999989"/>
    <n v="0"/>
  </r>
  <r>
    <n v="257"/>
    <x v="197"/>
    <m/>
    <n v="17.7"/>
    <n v="2806"/>
    <n v="0"/>
    <m/>
    <n v="0.77"/>
    <x v="6"/>
    <n v="0.8"/>
    <x v="6"/>
    <x v="0"/>
    <x v="28"/>
    <n v="0.30000000000000071"/>
    <n v="0.24000000000000057"/>
    <n v="0"/>
  </r>
  <r>
    <n v="257"/>
    <x v="198"/>
    <m/>
    <n v="20.2"/>
    <n v="1986"/>
    <n v="0"/>
    <m/>
    <n v="0.74"/>
    <x v="6"/>
    <n v="0.8"/>
    <x v="6"/>
    <x v="0"/>
    <x v="28"/>
    <n v="0"/>
    <n v="0"/>
    <n v="2.1999999999999993"/>
  </r>
  <r>
    <n v="257"/>
    <x v="199"/>
    <m/>
    <n v="23"/>
    <n v="1910"/>
    <n v="0.2"/>
    <m/>
    <n v="0.71"/>
    <x v="6"/>
    <n v="0.8"/>
    <x v="6"/>
    <x v="0"/>
    <x v="28"/>
    <n v="0"/>
    <n v="0"/>
    <n v="5"/>
  </r>
  <r>
    <n v="257"/>
    <x v="200"/>
    <m/>
    <n v="20.2"/>
    <n v="1227"/>
    <n v="9"/>
    <m/>
    <n v="0.85"/>
    <x v="6"/>
    <n v="0.8"/>
    <x v="6"/>
    <x v="0"/>
    <x v="28"/>
    <n v="0"/>
    <n v="0"/>
    <n v="2.1999999999999993"/>
  </r>
  <r>
    <n v="257"/>
    <x v="201"/>
    <m/>
    <n v="19"/>
    <n v="1481"/>
    <n v="13.4"/>
    <m/>
    <n v="0.81"/>
    <x v="6"/>
    <n v="0.8"/>
    <x v="6"/>
    <x v="0"/>
    <x v="29"/>
    <n v="0"/>
    <n v="0"/>
    <n v="1"/>
  </r>
  <r>
    <n v="257"/>
    <x v="202"/>
    <m/>
    <n v="19.3"/>
    <n v="2259"/>
    <n v="0"/>
    <m/>
    <n v="0.83"/>
    <x v="6"/>
    <n v="0.8"/>
    <x v="6"/>
    <x v="0"/>
    <x v="29"/>
    <n v="0"/>
    <n v="0"/>
    <n v="1.3000000000000007"/>
  </r>
  <r>
    <n v="257"/>
    <x v="203"/>
    <m/>
    <n v="19.3"/>
    <n v="1967"/>
    <n v="0"/>
    <m/>
    <n v="0.83"/>
    <x v="6"/>
    <n v="0.8"/>
    <x v="6"/>
    <x v="0"/>
    <x v="29"/>
    <n v="0"/>
    <n v="0"/>
    <n v="1.3000000000000007"/>
  </r>
  <r>
    <n v="257"/>
    <x v="204"/>
    <m/>
    <n v="19.5"/>
    <n v="2397"/>
    <n v="0"/>
    <m/>
    <n v="0.82"/>
    <x v="6"/>
    <n v="0.8"/>
    <x v="6"/>
    <x v="0"/>
    <x v="29"/>
    <n v="0"/>
    <n v="0"/>
    <n v="1.5"/>
  </r>
  <r>
    <n v="257"/>
    <x v="205"/>
    <m/>
    <n v="18.3"/>
    <n v="1641"/>
    <n v="0.7"/>
    <m/>
    <n v="0.86"/>
    <x v="6"/>
    <n v="0.8"/>
    <x v="6"/>
    <x v="0"/>
    <x v="29"/>
    <n v="0"/>
    <n v="0"/>
    <n v="0.30000000000000071"/>
  </r>
  <r>
    <n v="257"/>
    <x v="206"/>
    <m/>
    <n v="19"/>
    <n v="1268"/>
    <n v="2.9"/>
    <m/>
    <n v="0.84"/>
    <x v="6"/>
    <n v="0.8"/>
    <x v="6"/>
    <x v="0"/>
    <x v="29"/>
    <n v="0"/>
    <n v="0"/>
    <n v="1"/>
  </r>
  <r>
    <n v="257"/>
    <x v="207"/>
    <m/>
    <n v="17.7"/>
    <n v="2050"/>
    <n v="0.8"/>
    <m/>
    <n v="0.78"/>
    <x v="6"/>
    <n v="0.8"/>
    <x v="6"/>
    <x v="0"/>
    <x v="29"/>
    <n v="0.30000000000000071"/>
    <n v="0.24000000000000057"/>
    <n v="0"/>
  </r>
  <r>
    <n v="257"/>
    <x v="208"/>
    <m/>
    <n v="17.8"/>
    <n v="1845"/>
    <n v="2.6"/>
    <m/>
    <n v="0.77"/>
    <x v="6"/>
    <n v="0.8"/>
    <x v="6"/>
    <x v="0"/>
    <x v="30"/>
    <n v="0.19999999999999929"/>
    <n v="0.15999999999999945"/>
    <n v="0"/>
  </r>
  <r>
    <n v="257"/>
    <x v="209"/>
    <m/>
    <n v="18.399999999999999"/>
    <n v="2520"/>
    <n v="0"/>
    <m/>
    <n v="0.66"/>
    <x v="6"/>
    <n v="0.8"/>
    <x v="6"/>
    <x v="0"/>
    <x v="30"/>
    <n v="0"/>
    <n v="0"/>
    <n v="0.39999999999999858"/>
  </r>
  <r>
    <n v="257"/>
    <x v="210"/>
    <m/>
    <n v="18.5"/>
    <n v="2316"/>
    <n v="-0.1"/>
    <m/>
    <n v="0.7"/>
    <x v="6"/>
    <n v="0.8"/>
    <x v="6"/>
    <x v="0"/>
    <x v="30"/>
    <n v="0"/>
    <n v="0"/>
    <n v="0.5"/>
  </r>
  <r>
    <n v="257"/>
    <x v="211"/>
    <m/>
    <n v="18.600000000000001"/>
    <n v="1551"/>
    <n v="2.2000000000000002"/>
    <m/>
    <n v="0.79"/>
    <x v="6"/>
    <n v="0.8"/>
    <x v="6"/>
    <x v="0"/>
    <x v="30"/>
    <n v="0"/>
    <n v="0"/>
    <n v="0.60000000000000142"/>
  </r>
  <r>
    <n v="257"/>
    <x v="212"/>
    <m/>
    <n v="17.100000000000001"/>
    <n v="1435"/>
    <n v="6.4"/>
    <m/>
    <n v="0.84"/>
    <x v="6"/>
    <n v="0.8"/>
    <x v="7"/>
    <x v="0"/>
    <x v="30"/>
    <n v="0.89999999999999858"/>
    <n v="0.71999999999999886"/>
    <n v="0"/>
  </r>
  <r>
    <n v="257"/>
    <x v="213"/>
    <m/>
    <n v="17"/>
    <n v="1266"/>
    <n v="5.4"/>
    <m/>
    <n v="0.78"/>
    <x v="6"/>
    <n v="0.8"/>
    <x v="7"/>
    <x v="0"/>
    <x v="30"/>
    <n v="1"/>
    <n v="0.8"/>
    <n v="0"/>
  </r>
  <r>
    <n v="257"/>
    <x v="214"/>
    <m/>
    <n v="18.7"/>
    <n v="1893"/>
    <n v="13.4"/>
    <m/>
    <n v="0.77"/>
    <x v="6"/>
    <n v="0.8"/>
    <x v="7"/>
    <x v="0"/>
    <x v="30"/>
    <n v="0"/>
    <n v="0"/>
    <n v="0.69999999999999929"/>
  </r>
  <r>
    <n v="257"/>
    <x v="215"/>
    <m/>
    <n v="18.8"/>
    <n v="1019"/>
    <n v="3.5"/>
    <m/>
    <n v="0.87"/>
    <x v="6"/>
    <n v="0.8"/>
    <x v="7"/>
    <x v="0"/>
    <x v="31"/>
    <n v="0"/>
    <n v="0"/>
    <n v="0.80000000000000071"/>
  </r>
  <r>
    <n v="257"/>
    <x v="216"/>
    <m/>
    <n v="17.5"/>
    <n v="1931"/>
    <n v="4.8"/>
    <m/>
    <n v="0.66"/>
    <x v="6"/>
    <n v="0.8"/>
    <x v="7"/>
    <x v="0"/>
    <x v="31"/>
    <n v="0.5"/>
    <n v="0.4"/>
    <n v="0"/>
  </r>
  <r>
    <n v="257"/>
    <x v="217"/>
    <m/>
    <n v="17.100000000000001"/>
    <n v="2298"/>
    <n v="0"/>
    <m/>
    <n v="0.69"/>
    <x v="6"/>
    <n v="0.8"/>
    <x v="7"/>
    <x v="0"/>
    <x v="31"/>
    <n v="0.89999999999999858"/>
    <n v="0.71999999999999886"/>
    <n v="0"/>
  </r>
  <r>
    <n v="257"/>
    <x v="218"/>
    <m/>
    <n v="19.2"/>
    <n v="1641"/>
    <n v="0"/>
    <m/>
    <n v="0.68"/>
    <x v="6"/>
    <n v="0.8"/>
    <x v="7"/>
    <x v="0"/>
    <x v="31"/>
    <n v="0"/>
    <n v="0"/>
    <n v="1.1999999999999993"/>
  </r>
  <r>
    <n v="257"/>
    <x v="219"/>
    <m/>
    <n v="18.7"/>
    <n v="2083"/>
    <n v="0"/>
    <m/>
    <n v="0.78"/>
    <x v="6"/>
    <n v="0.8"/>
    <x v="7"/>
    <x v="0"/>
    <x v="31"/>
    <n v="0"/>
    <n v="0"/>
    <n v="0.69999999999999929"/>
  </r>
  <r>
    <n v="257"/>
    <x v="220"/>
    <m/>
    <n v="17.5"/>
    <n v="2197"/>
    <n v="0"/>
    <m/>
    <n v="0.79"/>
    <x v="6"/>
    <n v="0.8"/>
    <x v="7"/>
    <x v="0"/>
    <x v="31"/>
    <n v="0.5"/>
    <n v="0.4"/>
    <n v="0"/>
  </r>
  <r>
    <n v="257"/>
    <x v="221"/>
    <m/>
    <n v="18.2"/>
    <n v="2489"/>
    <n v="0"/>
    <m/>
    <n v="0.74"/>
    <x v="6"/>
    <n v="0.8"/>
    <x v="7"/>
    <x v="0"/>
    <x v="31"/>
    <n v="0"/>
    <n v="0"/>
    <n v="0.19999999999999929"/>
  </r>
  <r>
    <n v="257"/>
    <x v="222"/>
    <m/>
    <n v="19.899999999999999"/>
    <n v="2371"/>
    <n v="0"/>
    <m/>
    <n v="0.68"/>
    <x v="6"/>
    <n v="0.8"/>
    <x v="7"/>
    <x v="0"/>
    <x v="32"/>
    <n v="0"/>
    <n v="0"/>
    <n v="1.8999999999999986"/>
  </r>
  <r>
    <n v="257"/>
    <x v="223"/>
    <m/>
    <n v="22.7"/>
    <n v="1931"/>
    <n v="0"/>
    <m/>
    <n v="0.66"/>
    <x v="6"/>
    <n v="0.8"/>
    <x v="7"/>
    <x v="0"/>
    <x v="32"/>
    <n v="0"/>
    <n v="0"/>
    <n v="4.6999999999999993"/>
  </r>
  <r>
    <n v="257"/>
    <x v="224"/>
    <m/>
    <n v="20.7"/>
    <n v="1878"/>
    <n v="0"/>
    <m/>
    <n v="0.86"/>
    <x v="6"/>
    <n v="0.8"/>
    <x v="7"/>
    <x v="0"/>
    <x v="32"/>
    <n v="0"/>
    <n v="0"/>
    <n v="2.6999999999999993"/>
  </r>
  <r>
    <n v="257"/>
    <x v="225"/>
    <m/>
    <n v="21.4"/>
    <n v="1969"/>
    <n v="0.3"/>
    <m/>
    <n v="0.83"/>
    <x v="6"/>
    <n v="0.8"/>
    <x v="7"/>
    <x v="0"/>
    <x v="32"/>
    <n v="0"/>
    <n v="0"/>
    <n v="3.3999999999999986"/>
  </r>
  <r>
    <n v="257"/>
    <x v="226"/>
    <m/>
    <n v="20.399999999999999"/>
    <n v="2034"/>
    <n v="0"/>
    <m/>
    <n v="0.86"/>
    <x v="6"/>
    <n v="0.8"/>
    <x v="7"/>
    <x v="0"/>
    <x v="32"/>
    <n v="0"/>
    <n v="0"/>
    <n v="2.3999999999999986"/>
  </r>
  <r>
    <n v="257"/>
    <x v="227"/>
    <m/>
    <n v="17.2"/>
    <n v="1387"/>
    <n v="0"/>
    <m/>
    <n v="0.75"/>
    <x v="6"/>
    <n v="0.8"/>
    <x v="7"/>
    <x v="0"/>
    <x v="32"/>
    <n v="0.80000000000000071"/>
    <n v="0.64000000000000057"/>
    <n v="0"/>
  </r>
  <r>
    <n v="257"/>
    <x v="228"/>
    <m/>
    <n v="16.2"/>
    <n v="869"/>
    <n v="-0.1"/>
    <m/>
    <n v="0.85"/>
    <x v="6"/>
    <n v="0.8"/>
    <x v="7"/>
    <x v="0"/>
    <x v="32"/>
    <n v="1.8000000000000007"/>
    <n v="1.4400000000000006"/>
    <n v="0"/>
  </r>
  <r>
    <n v="257"/>
    <x v="229"/>
    <m/>
    <n v="18.5"/>
    <n v="1453"/>
    <n v="0"/>
    <m/>
    <n v="0.78"/>
    <x v="6"/>
    <n v="0.8"/>
    <x v="7"/>
    <x v="0"/>
    <x v="33"/>
    <n v="0"/>
    <n v="0"/>
    <n v="0.5"/>
  </r>
  <r>
    <n v="257"/>
    <x v="230"/>
    <m/>
    <n v="18.5"/>
    <n v="2311"/>
    <n v="0"/>
    <m/>
    <n v="0.79"/>
    <x v="6"/>
    <n v="0.8"/>
    <x v="7"/>
    <x v="0"/>
    <x v="33"/>
    <n v="0"/>
    <n v="0"/>
    <n v="0.5"/>
  </r>
  <r>
    <n v="257"/>
    <x v="231"/>
    <m/>
    <n v="17.399999999999999"/>
    <n v="1651"/>
    <n v="0"/>
    <m/>
    <n v="0.72"/>
    <x v="6"/>
    <n v="0.8"/>
    <x v="7"/>
    <x v="0"/>
    <x v="33"/>
    <n v="0.60000000000000142"/>
    <n v="0.48000000000000115"/>
    <n v="0"/>
  </r>
  <r>
    <n v="257"/>
    <x v="232"/>
    <m/>
    <n v="16.5"/>
    <n v="2031"/>
    <n v="0"/>
    <m/>
    <n v="0.68"/>
    <x v="6"/>
    <n v="0.8"/>
    <x v="7"/>
    <x v="0"/>
    <x v="33"/>
    <n v="1.5"/>
    <n v="1.2000000000000002"/>
    <n v="0"/>
  </r>
  <r>
    <n v="257"/>
    <x v="233"/>
    <m/>
    <n v="16.2"/>
    <n v="1130"/>
    <n v="1.1000000000000001"/>
    <m/>
    <n v="0.7"/>
    <x v="6"/>
    <n v="0.8"/>
    <x v="7"/>
    <x v="0"/>
    <x v="33"/>
    <n v="1.8000000000000007"/>
    <n v="1.4400000000000006"/>
    <n v="0"/>
  </r>
  <r>
    <n v="257"/>
    <x v="234"/>
    <m/>
    <n v="14.9"/>
    <n v="1596"/>
    <n v="0"/>
    <m/>
    <n v="0.69"/>
    <x v="6"/>
    <n v="0.8"/>
    <x v="7"/>
    <x v="0"/>
    <x v="33"/>
    <n v="3.0999999999999996"/>
    <n v="2.48"/>
    <n v="0"/>
  </r>
  <r>
    <n v="257"/>
    <x v="235"/>
    <m/>
    <n v="14.1"/>
    <n v="2002"/>
    <n v="0"/>
    <m/>
    <n v="0.76"/>
    <x v="6"/>
    <n v="0.8"/>
    <x v="7"/>
    <x v="0"/>
    <x v="33"/>
    <n v="3.9000000000000004"/>
    <n v="3.1200000000000006"/>
    <n v="0"/>
  </r>
  <r>
    <n v="257"/>
    <x v="236"/>
    <m/>
    <n v="16.100000000000001"/>
    <n v="1990"/>
    <n v="0"/>
    <m/>
    <n v="0.74"/>
    <x v="6"/>
    <n v="0.8"/>
    <x v="7"/>
    <x v="0"/>
    <x v="34"/>
    <n v="1.8999999999999986"/>
    <n v="1.5199999999999989"/>
    <n v="0"/>
  </r>
  <r>
    <n v="257"/>
    <x v="237"/>
    <m/>
    <n v="20.5"/>
    <n v="1519"/>
    <n v="0"/>
    <m/>
    <n v="0.63"/>
    <x v="6"/>
    <n v="0.8"/>
    <x v="7"/>
    <x v="0"/>
    <x v="34"/>
    <n v="0"/>
    <n v="0"/>
    <n v="2.5"/>
  </r>
  <r>
    <n v="257"/>
    <x v="238"/>
    <m/>
    <n v="19.5"/>
    <n v="1626"/>
    <n v="0"/>
    <m/>
    <n v="0.76"/>
    <x v="6"/>
    <n v="0.8"/>
    <x v="7"/>
    <x v="0"/>
    <x v="34"/>
    <n v="0"/>
    <n v="0"/>
    <n v="1.5"/>
  </r>
  <r>
    <n v="257"/>
    <x v="239"/>
    <m/>
    <n v="18"/>
    <n v="1029"/>
    <n v="5.7"/>
    <m/>
    <n v="0.79"/>
    <x v="6"/>
    <n v="0.8"/>
    <x v="7"/>
    <x v="0"/>
    <x v="34"/>
    <n v="0"/>
    <n v="0"/>
    <n v="0"/>
  </r>
  <r>
    <n v="257"/>
    <x v="240"/>
    <m/>
    <n v="17.899999999999999"/>
    <n v="1364"/>
    <n v="0.6"/>
    <m/>
    <n v="0.74"/>
    <x v="6"/>
    <n v="0.8"/>
    <x v="7"/>
    <x v="0"/>
    <x v="34"/>
    <n v="0.10000000000000142"/>
    <n v="8.000000000000114E-2"/>
    <n v="0"/>
  </r>
  <r>
    <n v="257"/>
    <x v="241"/>
    <m/>
    <n v="18.7"/>
    <n v="1659"/>
    <n v="2.9"/>
    <m/>
    <n v="0.75"/>
    <x v="6"/>
    <n v="0.8"/>
    <x v="7"/>
    <x v="0"/>
    <x v="34"/>
    <n v="0"/>
    <n v="0"/>
    <n v="0.69999999999999929"/>
  </r>
  <r>
    <n v="257"/>
    <x v="242"/>
    <m/>
    <n v="18.600000000000001"/>
    <n v="1279"/>
    <n v="0.5"/>
    <m/>
    <n v="0.81"/>
    <x v="6"/>
    <n v="0.8"/>
    <x v="7"/>
    <x v="0"/>
    <x v="34"/>
    <n v="0"/>
    <n v="0"/>
    <n v="0.60000000000000142"/>
  </r>
  <r>
    <n v="257"/>
    <x v="243"/>
    <m/>
    <n v="18.7"/>
    <n v="1711"/>
    <n v="0.2"/>
    <m/>
    <n v="0.75"/>
    <x v="6"/>
    <n v="0.8"/>
    <x v="8"/>
    <x v="0"/>
    <x v="35"/>
    <n v="0"/>
    <n v="0"/>
    <n v="0.69999999999999929"/>
  </r>
  <r>
    <n v="257"/>
    <x v="244"/>
    <m/>
    <n v="17.5"/>
    <n v="1672"/>
    <n v="4.4000000000000004"/>
    <m/>
    <n v="0.74"/>
    <x v="6"/>
    <n v="0.8"/>
    <x v="8"/>
    <x v="0"/>
    <x v="35"/>
    <n v="0.5"/>
    <n v="0.4"/>
    <n v="0"/>
  </r>
  <r>
    <n v="257"/>
    <x v="245"/>
    <m/>
    <n v="18.8"/>
    <n v="679"/>
    <n v="17"/>
    <m/>
    <n v="0.83"/>
    <x v="6"/>
    <n v="0.8"/>
    <x v="8"/>
    <x v="0"/>
    <x v="35"/>
    <n v="0"/>
    <n v="0"/>
    <n v="0.80000000000000071"/>
  </r>
  <r>
    <n v="257"/>
    <x v="246"/>
    <m/>
    <n v="18.5"/>
    <n v="1135"/>
    <n v="6.2"/>
    <m/>
    <n v="0.73"/>
    <x v="6"/>
    <n v="0.8"/>
    <x v="8"/>
    <x v="0"/>
    <x v="35"/>
    <n v="0"/>
    <n v="0"/>
    <n v="0.5"/>
  </r>
  <r>
    <n v="257"/>
    <x v="247"/>
    <m/>
    <n v="16.399999999999999"/>
    <n v="1695"/>
    <n v="0"/>
    <m/>
    <n v="0.75"/>
    <x v="6"/>
    <n v="0.8"/>
    <x v="8"/>
    <x v="0"/>
    <x v="35"/>
    <n v="1.6000000000000014"/>
    <n v="1.2800000000000011"/>
    <n v="0"/>
  </r>
  <r>
    <n v="257"/>
    <x v="248"/>
    <m/>
    <n v="17"/>
    <n v="1651"/>
    <n v="0"/>
    <m/>
    <n v="0.72"/>
    <x v="6"/>
    <n v="0.8"/>
    <x v="8"/>
    <x v="0"/>
    <x v="35"/>
    <n v="1"/>
    <n v="0.8"/>
    <n v="0"/>
  </r>
  <r>
    <n v="257"/>
    <x v="249"/>
    <m/>
    <n v="21"/>
    <n v="1891"/>
    <n v="0"/>
    <m/>
    <n v="0.56999999999999995"/>
    <x v="6"/>
    <n v="0.8"/>
    <x v="8"/>
    <x v="0"/>
    <x v="35"/>
    <n v="0"/>
    <n v="0"/>
    <n v="3"/>
  </r>
  <r>
    <n v="257"/>
    <x v="250"/>
    <m/>
    <n v="17.7"/>
    <n v="1553"/>
    <n v="0.1"/>
    <m/>
    <n v="0.81"/>
    <x v="6"/>
    <n v="0.8"/>
    <x v="8"/>
    <x v="0"/>
    <x v="36"/>
    <n v="0.30000000000000071"/>
    <n v="0.24000000000000057"/>
    <n v="0"/>
  </r>
  <r>
    <n v="257"/>
    <x v="251"/>
    <m/>
    <n v="12.2"/>
    <n v="582"/>
    <n v="3.7"/>
    <m/>
    <n v="0.92"/>
    <x v="6"/>
    <n v="0.8"/>
    <x v="8"/>
    <x v="0"/>
    <x v="36"/>
    <n v="5.8000000000000007"/>
    <n v="4.6400000000000006"/>
    <n v="0"/>
  </r>
  <r>
    <n v="257"/>
    <x v="252"/>
    <m/>
    <n v="15.7"/>
    <n v="1164"/>
    <n v="0"/>
    <m/>
    <n v="0.76"/>
    <x v="6"/>
    <n v="0.8"/>
    <x v="8"/>
    <x v="0"/>
    <x v="36"/>
    <n v="2.3000000000000007"/>
    <n v="1.8400000000000007"/>
    <n v="0"/>
  </r>
  <r>
    <n v="257"/>
    <x v="253"/>
    <m/>
    <n v="16.7"/>
    <n v="1281"/>
    <n v="3.5"/>
    <m/>
    <n v="0.73"/>
    <x v="6"/>
    <n v="0.8"/>
    <x v="8"/>
    <x v="0"/>
    <x v="36"/>
    <n v="1.3000000000000007"/>
    <n v="1.0400000000000007"/>
    <n v="0"/>
  </r>
  <r>
    <n v="257"/>
    <x v="254"/>
    <m/>
    <n v="15.6"/>
    <n v="1197"/>
    <n v="15.8"/>
    <m/>
    <n v="0.71"/>
    <x v="6"/>
    <n v="0.8"/>
    <x v="8"/>
    <x v="0"/>
    <x v="36"/>
    <n v="2.4000000000000004"/>
    <n v="1.9200000000000004"/>
    <n v="0"/>
  </r>
  <r>
    <n v="257"/>
    <x v="255"/>
    <m/>
    <n v="14.8"/>
    <n v="1131"/>
    <n v="2.2000000000000002"/>
    <m/>
    <n v="0.79"/>
    <x v="6"/>
    <n v="0.8"/>
    <x v="8"/>
    <x v="0"/>
    <x v="36"/>
    <n v="3.1999999999999993"/>
    <n v="2.5599999999999996"/>
    <n v="0"/>
  </r>
  <r>
    <n v="257"/>
    <x v="256"/>
    <m/>
    <n v="16.3"/>
    <n v="1522"/>
    <n v="6.3"/>
    <m/>
    <n v="0.71"/>
    <x v="6"/>
    <n v="0.8"/>
    <x v="8"/>
    <x v="0"/>
    <x v="36"/>
    <n v="1.6999999999999993"/>
    <n v="1.3599999999999994"/>
    <n v="0"/>
  </r>
  <r>
    <n v="257"/>
    <x v="257"/>
    <m/>
    <n v="17.5"/>
    <n v="1142"/>
    <n v="3.4"/>
    <m/>
    <n v="0.72"/>
    <x v="6"/>
    <n v="0.8"/>
    <x v="8"/>
    <x v="0"/>
    <x v="37"/>
    <n v="0.5"/>
    <n v="0.4"/>
    <n v="0"/>
  </r>
  <r>
    <n v="257"/>
    <x v="258"/>
    <m/>
    <n v="15.9"/>
    <n v="733"/>
    <n v="7.9"/>
    <m/>
    <n v="0.74"/>
    <x v="6"/>
    <n v="0.8"/>
    <x v="8"/>
    <x v="0"/>
    <x v="37"/>
    <n v="2.0999999999999996"/>
    <n v="1.6799999999999997"/>
    <n v="0"/>
  </r>
  <r>
    <n v="257"/>
    <x v="259"/>
    <m/>
    <n v="16.100000000000001"/>
    <n v="298"/>
    <n v="12.7"/>
    <m/>
    <n v="0.84"/>
    <x v="6"/>
    <n v="0.8"/>
    <x v="8"/>
    <x v="0"/>
    <x v="37"/>
    <n v="1.8999999999999986"/>
    <n v="1.5199999999999989"/>
    <n v="0"/>
  </r>
  <r>
    <n v="257"/>
    <x v="260"/>
    <m/>
    <n v="18.100000000000001"/>
    <n v="512"/>
    <n v="0.6"/>
    <m/>
    <n v="0.92"/>
    <x v="6"/>
    <n v="0.8"/>
    <x v="8"/>
    <x v="0"/>
    <x v="37"/>
    <n v="0"/>
    <n v="0"/>
    <n v="0.10000000000000142"/>
  </r>
  <r>
    <n v="257"/>
    <x v="261"/>
    <m/>
    <n v="20.8"/>
    <n v="1569"/>
    <n v="0"/>
    <m/>
    <n v="0.73"/>
    <x v="6"/>
    <n v="0.8"/>
    <x v="8"/>
    <x v="0"/>
    <x v="37"/>
    <n v="0"/>
    <n v="0"/>
    <n v="2.8000000000000007"/>
  </r>
  <r>
    <n v="257"/>
    <x v="262"/>
    <m/>
    <n v="20"/>
    <n v="670"/>
    <n v="2.9"/>
    <m/>
    <n v="0.76"/>
    <x v="6"/>
    <n v="0.8"/>
    <x v="8"/>
    <x v="0"/>
    <x v="37"/>
    <n v="0"/>
    <n v="0"/>
    <n v="2"/>
  </r>
  <r>
    <n v="257"/>
    <x v="263"/>
    <m/>
    <n v="14.4"/>
    <n v="1104"/>
    <n v="2.2000000000000002"/>
    <m/>
    <n v="0.72"/>
    <x v="6"/>
    <n v="0.8"/>
    <x v="8"/>
    <x v="0"/>
    <x v="37"/>
    <n v="3.5999999999999996"/>
    <n v="2.88"/>
    <n v="0"/>
  </r>
  <r>
    <n v="257"/>
    <x v="264"/>
    <m/>
    <n v="11.8"/>
    <n v="1508"/>
    <n v="1"/>
    <m/>
    <n v="0.72"/>
    <x v="6"/>
    <n v="0.8"/>
    <x v="8"/>
    <x v="0"/>
    <x v="38"/>
    <n v="6.1999999999999993"/>
    <n v="4.96"/>
    <n v="0"/>
  </r>
  <r>
    <n v="257"/>
    <x v="265"/>
    <m/>
    <n v="12.2"/>
    <n v="1205"/>
    <n v="0"/>
    <m/>
    <n v="0.79"/>
    <x v="6"/>
    <n v="0.8"/>
    <x v="8"/>
    <x v="0"/>
    <x v="38"/>
    <n v="5.8000000000000007"/>
    <n v="4.6400000000000006"/>
    <n v="0"/>
  </r>
  <r>
    <n v="257"/>
    <x v="266"/>
    <m/>
    <n v="12"/>
    <n v="1507"/>
    <n v="0"/>
    <m/>
    <n v="0.72"/>
    <x v="6"/>
    <n v="0.8"/>
    <x v="8"/>
    <x v="0"/>
    <x v="38"/>
    <n v="6"/>
    <n v="4.8000000000000007"/>
    <n v="0"/>
  </r>
  <r>
    <n v="257"/>
    <x v="267"/>
    <m/>
    <n v="12.1"/>
    <n v="1281"/>
    <n v="0"/>
    <m/>
    <n v="0.67"/>
    <x v="6"/>
    <n v="0.8"/>
    <x v="8"/>
    <x v="0"/>
    <x v="38"/>
    <n v="5.9"/>
    <n v="4.7200000000000006"/>
    <n v="0"/>
  </r>
  <r>
    <n v="257"/>
    <x v="268"/>
    <m/>
    <n v="11.2"/>
    <n v="901"/>
    <n v="0"/>
    <m/>
    <n v="0.78"/>
    <x v="6"/>
    <n v="0.8"/>
    <x v="8"/>
    <x v="0"/>
    <x v="38"/>
    <n v="6.8000000000000007"/>
    <n v="5.4400000000000013"/>
    <n v="0"/>
  </r>
  <r>
    <n v="257"/>
    <x v="269"/>
    <m/>
    <n v="12"/>
    <n v="504"/>
    <n v="0.1"/>
    <m/>
    <n v="0.9"/>
    <x v="6"/>
    <n v="0.8"/>
    <x v="8"/>
    <x v="0"/>
    <x v="38"/>
    <n v="6"/>
    <n v="4.8000000000000007"/>
    <n v="0"/>
  </r>
  <r>
    <n v="257"/>
    <x v="270"/>
    <m/>
    <n v="11.9"/>
    <n v="1253"/>
    <n v="0"/>
    <m/>
    <n v="0.86"/>
    <x v="6"/>
    <n v="0.8"/>
    <x v="8"/>
    <x v="0"/>
    <x v="38"/>
    <n v="6.1"/>
    <n v="4.88"/>
    <n v="0"/>
  </r>
  <r>
    <n v="257"/>
    <x v="271"/>
    <m/>
    <n v="11.7"/>
    <n v="1252"/>
    <n v="0"/>
    <m/>
    <n v="0.86"/>
    <x v="6"/>
    <n v="0.8"/>
    <x v="8"/>
    <x v="0"/>
    <x v="39"/>
    <n v="6.3000000000000007"/>
    <n v="5.0400000000000009"/>
    <n v="0"/>
  </r>
  <r>
    <n v="257"/>
    <x v="272"/>
    <m/>
    <n v="12.7"/>
    <n v="1267"/>
    <n v="0"/>
    <m/>
    <n v="0.86"/>
    <x v="6"/>
    <n v="0.8"/>
    <x v="8"/>
    <x v="0"/>
    <x v="39"/>
    <n v="5.3000000000000007"/>
    <n v="4.2400000000000011"/>
    <n v="0"/>
  </r>
  <r>
    <n v="257"/>
    <x v="273"/>
    <m/>
    <n v="11.9"/>
    <n v="1191"/>
    <n v="0"/>
    <m/>
    <n v="0.73"/>
    <x v="6"/>
    <n v="1"/>
    <x v="9"/>
    <x v="0"/>
    <x v="39"/>
    <n v="6.1"/>
    <n v="6.1"/>
    <n v="0"/>
  </r>
  <r>
    <n v="257"/>
    <x v="274"/>
    <m/>
    <n v="13.5"/>
    <n v="902"/>
    <n v="0"/>
    <m/>
    <n v="0.68"/>
    <x v="6"/>
    <n v="1"/>
    <x v="9"/>
    <x v="0"/>
    <x v="39"/>
    <n v="4.5"/>
    <n v="4.5"/>
    <n v="0"/>
  </r>
  <r>
    <n v="257"/>
    <x v="275"/>
    <m/>
    <n v="12"/>
    <n v="325"/>
    <n v="8.1"/>
    <m/>
    <n v="0.81"/>
    <x v="6"/>
    <n v="1"/>
    <x v="9"/>
    <x v="0"/>
    <x v="39"/>
    <n v="6"/>
    <n v="6"/>
    <n v="0"/>
  </r>
  <r>
    <n v="257"/>
    <x v="276"/>
    <m/>
    <n v="14.3"/>
    <n v="787"/>
    <n v="20.7"/>
    <m/>
    <n v="0.74"/>
    <x v="6"/>
    <n v="1"/>
    <x v="9"/>
    <x v="0"/>
    <x v="39"/>
    <n v="3.6999999999999993"/>
    <n v="3.6999999999999993"/>
    <n v="0"/>
  </r>
  <r>
    <n v="257"/>
    <x v="277"/>
    <m/>
    <n v="13.6"/>
    <n v="519"/>
    <n v="2.2999999999999998"/>
    <m/>
    <n v="0.68"/>
    <x v="6"/>
    <n v="1"/>
    <x v="9"/>
    <x v="0"/>
    <x v="39"/>
    <n v="4.4000000000000004"/>
    <n v="4.4000000000000004"/>
    <n v="0"/>
  </r>
  <r>
    <n v="257"/>
    <x v="278"/>
    <m/>
    <n v="14.8"/>
    <n v="275"/>
    <n v="0.7"/>
    <m/>
    <n v="0.86"/>
    <x v="6"/>
    <n v="1"/>
    <x v="9"/>
    <x v="0"/>
    <x v="40"/>
    <n v="3.1999999999999993"/>
    <n v="3.1999999999999993"/>
    <n v="0"/>
  </r>
  <r>
    <n v="257"/>
    <x v="279"/>
    <m/>
    <n v="15.4"/>
    <n v="586"/>
    <n v="-0.1"/>
    <m/>
    <n v="0.89"/>
    <x v="6"/>
    <n v="1"/>
    <x v="9"/>
    <x v="0"/>
    <x v="40"/>
    <n v="2.5999999999999996"/>
    <n v="2.5999999999999996"/>
    <n v="0"/>
  </r>
  <r>
    <n v="257"/>
    <x v="280"/>
    <m/>
    <n v="14.6"/>
    <n v="336"/>
    <n v="0.6"/>
    <m/>
    <n v="0.85"/>
    <x v="6"/>
    <n v="1"/>
    <x v="9"/>
    <x v="0"/>
    <x v="40"/>
    <n v="3.4000000000000004"/>
    <n v="3.4000000000000004"/>
    <n v="0"/>
  </r>
  <r>
    <n v="257"/>
    <x v="281"/>
    <m/>
    <n v="13.4"/>
    <n v="745"/>
    <n v="0"/>
    <m/>
    <n v="0.79"/>
    <x v="6"/>
    <n v="1"/>
    <x v="9"/>
    <x v="0"/>
    <x v="40"/>
    <n v="4.5999999999999996"/>
    <n v="4.5999999999999996"/>
    <n v="0"/>
  </r>
  <r>
    <n v="257"/>
    <x v="282"/>
    <m/>
    <n v="15.3"/>
    <n v="747"/>
    <n v="0"/>
    <m/>
    <n v="0.85"/>
    <x v="6"/>
    <n v="1"/>
    <x v="9"/>
    <x v="0"/>
    <x v="40"/>
    <n v="2.6999999999999993"/>
    <n v="2.6999999999999993"/>
    <n v="0"/>
  </r>
  <r>
    <n v="257"/>
    <x v="283"/>
    <m/>
    <n v="14.8"/>
    <n v="215"/>
    <n v="0"/>
    <m/>
    <n v="0.79"/>
    <x v="6"/>
    <n v="1"/>
    <x v="9"/>
    <x v="0"/>
    <x v="40"/>
    <n v="3.1999999999999993"/>
    <n v="3.1999999999999993"/>
    <n v="0"/>
  </r>
  <r>
    <n v="257"/>
    <x v="284"/>
    <m/>
    <n v="14.4"/>
    <n v="427"/>
    <n v="0.6"/>
    <m/>
    <n v="0.88"/>
    <x v="6"/>
    <n v="1"/>
    <x v="9"/>
    <x v="0"/>
    <x v="40"/>
    <n v="3.5999999999999996"/>
    <n v="3.5999999999999996"/>
    <n v="0"/>
  </r>
  <r>
    <n v="257"/>
    <x v="285"/>
    <m/>
    <n v="12.5"/>
    <n v="425"/>
    <n v="0"/>
    <m/>
    <n v="0.92"/>
    <x v="6"/>
    <n v="1"/>
    <x v="9"/>
    <x v="0"/>
    <x v="41"/>
    <n v="5.5"/>
    <n v="5.5"/>
    <n v="0"/>
  </r>
  <r>
    <n v="257"/>
    <x v="286"/>
    <m/>
    <n v="13.3"/>
    <n v="812"/>
    <n v="1.4"/>
    <m/>
    <n v="0.91"/>
    <x v="6"/>
    <n v="1"/>
    <x v="9"/>
    <x v="0"/>
    <x v="41"/>
    <n v="4.6999999999999993"/>
    <n v="4.6999999999999993"/>
    <n v="0"/>
  </r>
  <r>
    <n v="257"/>
    <x v="287"/>
    <m/>
    <n v="12.3"/>
    <n v="606"/>
    <n v="0.1"/>
    <m/>
    <n v="0.91"/>
    <x v="6"/>
    <n v="1"/>
    <x v="9"/>
    <x v="0"/>
    <x v="41"/>
    <n v="5.6999999999999993"/>
    <n v="5.6999999999999993"/>
    <n v="0"/>
  </r>
  <r>
    <n v="257"/>
    <x v="288"/>
    <m/>
    <n v="13.1"/>
    <n v="665"/>
    <n v="1.8"/>
    <m/>
    <n v="0.86"/>
    <x v="6"/>
    <n v="1"/>
    <x v="9"/>
    <x v="0"/>
    <x v="41"/>
    <n v="4.9000000000000004"/>
    <n v="4.9000000000000004"/>
    <n v="0"/>
  </r>
  <r>
    <n v="257"/>
    <x v="289"/>
    <m/>
    <n v="11.9"/>
    <n v="428"/>
    <n v="1.5"/>
    <m/>
    <n v="0.85"/>
    <x v="6"/>
    <n v="1"/>
    <x v="9"/>
    <x v="0"/>
    <x v="41"/>
    <n v="6.1"/>
    <n v="6.1"/>
    <n v="0"/>
  </r>
  <r>
    <n v="257"/>
    <x v="290"/>
    <m/>
    <n v="10.4"/>
    <n v="847"/>
    <n v="0"/>
    <m/>
    <n v="0.76"/>
    <x v="6"/>
    <n v="1"/>
    <x v="9"/>
    <x v="0"/>
    <x v="41"/>
    <n v="7.6"/>
    <n v="7.6"/>
    <n v="0"/>
  </r>
  <r>
    <n v="257"/>
    <x v="291"/>
    <m/>
    <n v="11.1"/>
    <n v="590"/>
    <n v="0.3"/>
    <m/>
    <n v="0.78"/>
    <x v="6"/>
    <n v="1"/>
    <x v="9"/>
    <x v="0"/>
    <x v="41"/>
    <n v="6.9"/>
    <n v="6.9"/>
    <n v="0"/>
  </r>
  <r>
    <n v="257"/>
    <x v="292"/>
    <m/>
    <n v="14.3"/>
    <n v="462"/>
    <n v="8"/>
    <m/>
    <n v="0.88"/>
    <x v="6"/>
    <n v="1"/>
    <x v="9"/>
    <x v="0"/>
    <x v="42"/>
    <n v="3.6999999999999993"/>
    <n v="3.6999999999999993"/>
    <n v="0"/>
  </r>
  <r>
    <n v="257"/>
    <x v="293"/>
    <m/>
    <n v="14.3"/>
    <n v="508"/>
    <n v="3.8"/>
    <m/>
    <n v="0.87"/>
    <x v="6"/>
    <n v="1"/>
    <x v="9"/>
    <x v="0"/>
    <x v="42"/>
    <n v="3.6999999999999993"/>
    <n v="3.6999999999999993"/>
    <n v="0"/>
  </r>
  <r>
    <n v="257"/>
    <x v="294"/>
    <m/>
    <n v="13.2"/>
    <n v="646"/>
    <n v="1"/>
    <m/>
    <n v="0.81"/>
    <x v="6"/>
    <n v="1"/>
    <x v="9"/>
    <x v="0"/>
    <x v="42"/>
    <n v="4.8000000000000007"/>
    <n v="4.8000000000000007"/>
    <n v="0"/>
  </r>
  <r>
    <n v="257"/>
    <x v="295"/>
    <m/>
    <n v="12"/>
    <n v="349"/>
    <n v="38.700000000000003"/>
    <m/>
    <n v="0.87"/>
    <x v="6"/>
    <n v="1"/>
    <x v="9"/>
    <x v="0"/>
    <x v="42"/>
    <n v="6"/>
    <n v="6"/>
    <n v="0"/>
  </r>
  <r>
    <n v="257"/>
    <x v="296"/>
    <m/>
    <n v="11.7"/>
    <n v="588"/>
    <n v="2.1"/>
    <m/>
    <n v="0.69"/>
    <x v="6"/>
    <n v="1"/>
    <x v="9"/>
    <x v="0"/>
    <x v="42"/>
    <n v="6.3000000000000007"/>
    <n v="6.3000000000000007"/>
    <n v="0"/>
  </r>
  <r>
    <n v="257"/>
    <x v="297"/>
    <m/>
    <n v="10.9"/>
    <n v="395"/>
    <n v="6.4"/>
    <m/>
    <n v="0.75"/>
    <x v="6"/>
    <n v="1"/>
    <x v="9"/>
    <x v="0"/>
    <x v="42"/>
    <n v="7.1"/>
    <n v="7.1"/>
    <n v="0"/>
  </r>
  <r>
    <n v="257"/>
    <x v="298"/>
    <m/>
    <n v="10"/>
    <n v="429"/>
    <n v="10.4"/>
    <m/>
    <n v="0.77"/>
    <x v="6"/>
    <n v="1"/>
    <x v="9"/>
    <x v="0"/>
    <x v="42"/>
    <n v="8"/>
    <n v="8"/>
    <n v="0"/>
  </r>
  <r>
    <n v="257"/>
    <x v="299"/>
    <m/>
    <n v="10.9"/>
    <n v="482"/>
    <n v="10.199999999999999"/>
    <m/>
    <n v="0.76"/>
    <x v="6"/>
    <n v="1"/>
    <x v="9"/>
    <x v="0"/>
    <x v="43"/>
    <n v="7.1"/>
    <n v="7.1"/>
    <n v="0"/>
  </r>
  <r>
    <n v="257"/>
    <x v="300"/>
    <m/>
    <n v="12.9"/>
    <n v="495"/>
    <n v="3.8"/>
    <m/>
    <n v="0.75"/>
    <x v="6"/>
    <n v="1"/>
    <x v="9"/>
    <x v="0"/>
    <x v="43"/>
    <n v="5.0999999999999996"/>
    <n v="5.0999999999999996"/>
    <n v="0"/>
  </r>
  <r>
    <n v="257"/>
    <x v="301"/>
    <m/>
    <n v="12.1"/>
    <n v="246"/>
    <n v="10.7"/>
    <m/>
    <n v="0.87"/>
    <x v="6"/>
    <n v="1"/>
    <x v="9"/>
    <x v="0"/>
    <x v="43"/>
    <n v="5.9"/>
    <n v="5.9"/>
    <n v="0"/>
  </r>
  <r>
    <n v="257"/>
    <x v="302"/>
    <m/>
    <n v="11"/>
    <n v="407"/>
    <n v="0.7"/>
    <m/>
    <n v="0.75"/>
    <x v="6"/>
    <n v="1"/>
    <x v="9"/>
    <x v="0"/>
    <x v="43"/>
    <n v="7"/>
    <n v="7"/>
    <n v="0"/>
  </r>
  <r>
    <n v="257"/>
    <x v="303"/>
    <m/>
    <n v="11.3"/>
    <n v="441"/>
    <n v="0"/>
    <m/>
    <n v="0.81"/>
    <x v="6"/>
    <n v="1"/>
    <x v="9"/>
    <x v="0"/>
    <x v="43"/>
    <n v="6.6999999999999993"/>
    <n v="6.6999999999999993"/>
    <n v="0"/>
  </r>
  <r>
    <n v="257"/>
    <x v="304"/>
    <m/>
    <n v="12.5"/>
    <n v="212"/>
    <n v="9.9"/>
    <m/>
    <n v="0.87"/>
    <x v="6"/>
    <n v="1.1000000000000001"/>
    <x v="10"/>
    <x v="0"/>
    <x v="43"/>
    <n v="5.5"/>
    <n v="6.0500000000000007"/>
    <n v="0"/>
  </r>
  <r>
    <n v="257"/>
    <x v="305"/>
    <m/>
    <n v="11.2"/>
    <n v="474"/>
    <n v="6.7"/>
    <m/>
    <n v="0.82"/>
    <x v="6"/>
    <n v="1.1000000000000001"/>
    <x v="10"/>
    <x v="0"/>
    <x v="43"/>
    <n v="6.8000000000000007"/>
    <n v="7.4800000000000013"/>
    <n v="0"/>
  </r>
  <r>
    <n v="257"/>
    <x v="306"/>
    <m/>
    <n v="12.2"/>
    <n v="222"/>
    <n v="0"/>
    <m/>
    <n v="0.83"/>
    <x v="6"/>
    <n v="1.1000000000000001"/>
    <x v="10"/>
    <x v="0"/>
    <x v="44"/>
    <n v="5.8000000000000007"/>
    <n v="6.3800000000000017"/>
    <n v="0"/>
  </r>
  <r>
    <n v="257"/>
    <x v="307"/>
    <m/>
    <n v="14.6"/>
    <n v="453"/>
    <n v="0"/>
    <m/>
    <n v="0.73"/>
    <x v="6"/>
    <n v="1.1000000000000001"/>
    <x v="10"/>
    <x v="0"/>
    <x v="44"/>
    <n v="3.4000000000000004"/>
    <n v="3.7400000000000007"/>
    <n v="0"/>
  </r>
  <r>
    <n v="257"/>
    <x v="308"/>
    <m/>
    <n v="14.4"/>
    <n v="473"/>
    <n v="0"/>
    <m/>
    <n v="0.69"/>
    <x v="6"/>
    <n v="1.1000000000000001"/>
    <x v="10"/>
    <x v="0"/>
    <x v="44"/>
    <n v="3.5999999999999996"/>
    <n v="3.96"/>
    <n v="0"/>
  </r>
  <r>
    <n v="257"/>
    <x v="309"/>
    <m/>
    <n v="12.2"/>
    <n v="471"/>
    <n v="0"/>
    <m/>
    <n v="0.73"/>
    <x v="6"/>
    <n v="1.1000000000000001"/>
    <x v="10"/>
    <x v="0"/>
    <x v="44"/>
    <n v="5.8000000000000007"/>
    <n v="6.3800000000000017"/>
    <n v="0"/>
  </r>
  <r>
    <n v="257"/>
    <x v="310"/>
    <m/>
    <n v="12.1"/>
    <n v="547"/>
    <n v="0"/>
    <m/>
    <n v="0.91"/>
    <x v="6"/>
    <n v="1.1000000000000001"/>
    <x v="10"/>
    <x v="0"/>
    <x v="44"/>
    <n v="5.9"/>
    <n v="6.4900000000000011"/>
    <n v="0"/>
  </r>
  <r>
    <n v="257"/>
    <x v="311"/>
    <m/>
    <n v="11"/>
    <n v="376"/>
    <n v="0"/>
    <m/>
    <n v="0.94"/>
    <x v="6"/>
    <n v="1.1000000000000001"/>
    <x v="10"/>
    <x v="0"/>
    <x v="44"/>
    <n v="7"/>
    <n v="7.7000000000000011"/>
    <n v="0"/>
  </r>
  <r>
    <n v="257"/>
    <x v="312"/>
    <m/>
    <n v="12.2"/>
    <n v="582"/>
    <n v="0.1"/>
    <m/>
    <n v="0.88"/>
    <x v="6"/>
    <n v="1.1000000000000001"/>
    <x v="10"/>
    <x v="0"/>
    <x v="44"/>
    <n v="5.8000000000000007"/>
    <n v="6.3800000000000017"/>
    <n v="0"/>
  </r>
  <r>
    <n v="257"/>
    <x v="313"/>
    <m/>
    <n v="9.8000000000000007"/>
    <n v="337"/>
    <n v="2.2000000000000002"/>
    <m/>
    <n v="0.88"/>
    <x v="6"/>
    <n v="1.1000000000000001"/>
    <x v="10"/>
    <x v="0"/>
    <x v="45"/>
    <n v="8.1999999999999993"/>
    <n v="9.02"/>
    <n v="0"/>
  </r>
  <r>
    <n v="257"/>
    <x v="314"/>
    <m/>
    <n v="11.3"/>
    <n v="337"/>
    <n v="0.2"/>
    <m/>
    <n v="0.87"/>
    <x v="6"/>
    <n v="1.1000000000000001"/>
    <x v="10"/>
    <x v="0"/>
    <x v="45"/>
    <n v="6.6999999999999993"/>
    <n v="7.37"/>
    <n v="0"/>
  </r>
  <r>
    <n v="257"/>
    <x v="315"/>
    <m/>
    <n v="13.3"/>
    <n v="362"/>
    <n v="0"/>
    <m/>
    <n v="0.73"/>
    <x v="6"/>
    <n v="1.1000000000000001"/>
    <x v="10"/>
    <x v="0"/>
    <x v="45"/>
    <n v="4.6999999999999993"/>
    <n v="5.17"/>
    <n v="0"/>
  </r>
  <r>
    <n v="257"/>
    <x v="316"/>
    <m/>
    <n v="13.3"/>
    <n v="300"/>
    <n v="8.6"/>
    <m/>
    <n v="0.86"/>
    <x v="6"/>
    <n v="1.1000000000000001"/>
    <x v="10"/>
    <x v="0"/>
    <x v="45"/>
    <n v="4.6999999999999993"/>
    <n v="5.17"/>
    <n v="0"/>
  </r>
  <r>
    <n v="257"/>
    <x v="317"/>
    <m/>
    <n v="9.6999999999999993"/>
    <n v="51"/>
    <n v="12.8"/>
    <m/>
    <n v="0.97"/>
    <x v="6"/>
    <n v="1.1000000000000001"/>
    <x v="10"/>
    <x v="0"/>
    <x v="45"/>
    <n v="8.3000000000000007"/>
    <n v="9.1300000000000008"/>
    <n v="0"/>
  </r>
  <r>
    <n v="257"/>
    <x v="318"/>
    <m/>
    <n v="7.3"/>
    <n v="122"/>
    <n v="1.8"/>
    <m/>
    <n v="0.95"/>
    <x v="6"/>
    <n v="1.1000000000000001"/>
    <x v="10"/>
    <x v="0"/>
    <x v="45"/>
    <n v="10.7"/>
    <n v="11.77"/>
    <n v="0"/>
  </r>
  <r>
    <n v="257"/>
    <x v="319"/>
    <m/>
    <n v="6.8"/>
    <n v="210"/>
    <n v="0"/>
    <m/>
    <n v="0.84"/>
    <x v="6"/>
    <n v="1.1000000000000001"/>
    <x v="10"/>
    <x v="0"/>
    <x v="45"/>
    <n v="11.2"/>
    <n v="12.32"/>
    <n v="0"/>
  </r>
  <r>
    <n v="257"/>
    <x v="320"/>
    <m/>
    <n v="6.7"/>
    <n v="389"/>
    <n v="8.1999999999999993"/>
    <m/>
    <n v="0.74"/>
    <x v="6"/>
    <n v="1.1000000000000001"/>
    <x v="10"/>
    <x v="0"/>
    <x v="46"/>
    <n v="11.3"/>
    <n v="12.430000000000001"/>
    <n v="0"/>
  </r>
  <r>
    <n v="257"/>
    <x v="321"/>
    <m/>
    <n v="6.6"/>
    <n v="215"/>
    <n v="7.1"/>
    <m/>
    <n v="0.74"/>
    <x v="6"/>
    <n v="1.1000000000000001"/>
    <x v="10"/>
    <x v="0"/>
    <x v="46"/>
    <n v="11.4"/>
    <n v="12.540000000000001"/>
    <n v="0"/>
  </r>
  <r>
    <n v="257"/>
    <x v="322"/>
    <m/>
    <n v="4.3"/>
    <n v="70"/>
    <n v="21.6"/>
    <m/>
    <n v="0.93"/>
    <x v="6"/>
    <n v="1.1000000000000001"/>
    <x v="10"/>
    <x v="0"/>
    <x v="46"/>
    <n v="13.7"/>
    <n v="15.07"/>
    <n v="0"/>
  </r>
  <r>
    <n v="257"/>
    <x v="323"/>
    <m/>
    <n v="2.4"/>
    <n v="209"/>
    <n v="7.3"/>
    <m/>
    <n v="0.92"/>
    <x v="6"/>
    <n v="1.1000000000000001"/>
    <x v="10"/>
    <x v="0"/>
    <x v="46"/>
    <n v="15.6"/>
    <n v="17.16"/>
    <n v="0"/>
  </r>
  <r>
    <n v="257"/>
    <x v="324"/>
    <m/>
    <n v="3.3"/>
    <n v="510"/>
    <n v="0.7"/>
    <m/>
    <n v="0.86"/>
    <x v="6"/>
    <n v="1.1000000000000001"/>
    <x v="10"/>
    <x v="0"/>
    <x v="46"/>
    <n v="14.7"/>
    <n v="16.170000000000002"/>
    <n v="0"/>
  </r>
  <r>
    <n v="257"/>
    <x v="325"/>
    <m/>
    <n v="3.8"/>
    <n v="293"/>
    <n v="0"/>
    <m/>
    <n v="0.7"/>
    <x v="6"/>
    <n v="1.1000000000000001"/>
    <x v="10"/>
    <x v="0"/>
    <x v="46"/>
    <n v="14.2"/>
    <n v="15.620000000000001"/>
    <n v="0"/>
  </r>
  <r>
    <n v="257"/>
    <x v="326"/>
    <m/>
    <n v="3.6"/>
    <n v="76"/>
    <n v="6.9"/>
    <m/>
    <n v="0.87"/>
    <x v="6"/>
    <n v="1.1000000000000001"/>
    <x v="10"/>
    <x v="0"/>
    <x v="46"/>
    <n v="14.4"/>
    <n v="15.840000000000002"/>
    <n v="0"/>
  </r>
  <r>
    <n v="257"/>
    <x v="327"/>
    <m/>
    <n v="5.2"/>
    <n v="197"/>
    <n v="1.8"/>
    <m/>
    <n v="0.89"/>
    <x v="6"/>
    <n v="1.1000000000000001"/>
    <x v="10"/>
    <x v="0"/>
    <x v="47"/>
    <n v="12.8"/>
    <n v="14.080000000000002"/>
    <n v="0"/>
  </r>
  <r>
    <n v="257"/>
    <x v="328"/>
    <m/>
    <n v="4.3"/>
    <n v="320"/>
    <n v="1.1000000000000001"/>
    <m/>
    <n v="0.89"/>
    <x v="6"/>
    <n v="1.1000000000000001"/>
    <x v="10"/>
    <x v="0"/>
    <x v="47"/>
    <n v="13.7"/>
    <n v="15.07"/>
    <n v="0"/>
  </r>
  <r>
    <n v="257"/>
    <x v="329"/>
    <m/>
    <n v="3.9"/>
    <n v="324"/>
    <n v="0.5"/>
    <m/>
    <n v="0.94"/>
    <x v="6"/>
    <n v="1.1000000000000001"/>
    <x v="10"/>
    <x v="0"/>
    <x v="47"/>
    <n v="14.1"/>
    <n v="15.510000000000002"/>
    <n v="0"/>
  </r>
  <r>
    <n v="257"/>
    <x v="330"/>
    <m/>
    <n v="7.7"/>
    <n v="68"/>
    <n v="0.5"/>
    <m/>
    <n v="0.93"/>
    <x v="6"/>
    <n v="1.1000000000000001"/>
    <x v="10"/>
    <x v="0"/>
    <x v="47"/>
    <n v="10.3"/>
    <n v="11.330000000000002"/>
    <n v="0"/>
  </r>
  <r>
    <n v="257"/>
    <x v="331"/>
    <m/>
    <n v="10.1"/>
    <n v="183"/>
    <n v="0.7"/>
    <m/>
    <n v="0.95"/>
    <x v="6"/>
    <n v="1.1000000000000001"/>
    <x v="10"/>
    <x v="0"/>
    <x v="47"/>
    <n v="7.9"/>
    <n v="8.6900000000000013"/>
    <n v="0"/>
  </r>
  <r>
    <n v="257"/>
    <x v="332"/>
    <m/>
    <n v="9.6"/>
    <n v="168"/>
    <n v="1.5"/>
    <m/>
    <n v="0.89"/>
    <x v="6"/>
    <n v="1.1000000000000001"/>
    <x v="10"/>
    <x v="0"/>
    <x v="47"/>
    <n v="8.4"/>
    <n v="9.240000000000002"/>
    <n v="0"/>
  </r>
  <r>
    <n v="257"/>
    <x v="333"/>
    <m/>
    <n v="7.7"/>
    <n v="214"/>
    <n v="1.8"/>
    <m/>
    <n v="0.75"/>
    <x v="6"/>
    <n v="1.1000000000000001"/>
    <x v="10"/>
    <x v="0"/>
    <x v="47"/>
    <n v="10.3"/>
    <n v="11.330000000000002"/>
    <n v="0"/>
  </r>
  <r>
    <n v="257"/>
    <x v="334"/>
    <m/>
    <n v="6.8"/>
    <n v="137"/>
    <n v="2.2000000000000002"/>
    <m/>
    <n v="0.81"/>
    <x v="6"/>
    <n v="1.1000000000000001"/>
    <x v="11"/>
    <x v="0"/>
    <x v="48"/>
    <n v="11.2"/>
    <n v="12.32"/>
    <n v="0"/>
  </r>
  <r>
    <n v="257"/>
    <x v="335"/>
    <m/>
    <n v="8.1999999999999993"/>
    <n v="115"/>
    <n v="0.3"/>
    <m/>
    <n v="0.76"/>
    <x v="6"/>
    <n v="1.1000000000000001"/>
    <x v="11"/>
    <x v="0"/>
    <x v="48"/>
    <n v="9.8000000000000007"/>
    <n v="10.780000000000001"/>
    <n v="0"/>
  </r>
  <r>
    <n v="257"/>
    <x v="336"/>
    <m/>
    <n v="7.7"/>
    <n v="291"/>
    <n v="0"/>
    <m/>
    <n v="0.86"/>
    <x v="6"/>
    <n v="1.1000000000000001"/>
    <x v="11"/>
    <x v="0"/>
    <x v="48"/>
    <n v="10.3"/>
    <n v="11.330000000000002"/>
    <n v="0"/>
  </r>
  <r>
    <n v="257"/>
    <x v="337"/>
    <m/>
    <n v="7.2"/>
    <n v="313"/>
    <n v="0"/>
    <m/>
    <n v="0.84"/>
    <x v="6"/>
    <n v="1.1000000000000001"/>
    <x v="11"/>
    <x v="0"/>
    <x v="48"/>
    <n v="10.8"/>
    <n v="11.880000000000003"/>
    <n v="0"/>
  </r>
  <r>
    <n v="257"/>
    <x v="338"/>
    <m/>
    <n v="5"/>
    <n v="173"/>
    <n v="0"/>
    <m/>
    <n v="0.93"/>
    <x v="6"/>
    <n v="1.1000000000000001"/>
    <x v="11"/>
    <x v="0"/>
    <x v="48"/>
    <n v="13"/>
    <n v="14.3"/>
    <n v="0"/>
  </r>
  <r>
    <n v="257"/>
    <x v="339"/>
    <m/>
    <n v="8.3000000000000007"/>
    <n v="130"/>
    <n v="4"/>
    <m/>
    <n v="0.93"/>
    <x v="6"/>
    <n v="1.1000000000000001"/>
    <x v="11"/>
    <x v="0"/>
    <x v="48"/>
    <n v="9.6999999999999993"/>
    <n v="10.67"/>
    <n v="0"/>
  </r>
  <r>
    <n v="257"/>
    <x v="340"/>
    <m/>
    <n v="10.4"/>
    <n v="102"/>
    <n v="9.1999999999999993"/>
    <m/>
    <n v="0.93"/>
    <x v="6"/>
    <n v="1.1000000000000001"/>
    <x v="11"/>
    <x v="0"/>
    <x v="48"/>
    <n v="7.6"/>
    <n v="8.36"/>
    <n v="0"/>
  </r>
  <r>
    <n v="257"/>
    <x v="341"/>
    <m/>
    <n v="11.1"/>
    <n v="107"/>
    <n v="0"/>
    <m/>
    <n v="0.91"/>
    <x v="6"/>
    <n v="1.1000000000000001"/>
    <x v="11"/>
    <x v="0"/>
    <x v="49"/>
    <n v="6.9"/>
    <n v="7.5900000000000007"/>
    <n v="0"/>
  </r>
  <r>
    <n v="257"/>
    <x v="342"/>
    <m/>
    <n v="12.9"/>
    <n v="102"/>
    <n v="3.5"/>
    <m/>
    <n v="0.84"/>
    <x v="6"/>
    <n v="1.1000000000000001"/>
    <x v="11"/>
    <x v="0"/>
    <x v="49"/>
    <n v="5.0999999999999996"/>
    <n v="5.61"/>
    <n v="0"/>
  </r>
  <r>
    <n v="257"/>
    <x v="343"/>
    <m/>
    <n v="10.7"/>
    <n v="234"/>
    <n v="0"/>
    <m/>
    <n v="0.91"/>
    <x v="6"/>
    <n v="1.1000000000000001"/>
    <x v="11"/>
    <x v="0"/>
    <x v="49"/>
    <n v="7.3000000000000007"/>
    <n v="8.0300000000000011"/>
    <n v="0"/>
  </r>
  <r>
    <n v="257"/>
    <x v="344"/>
    <m/>
    <n v="8.8000000000000007"/>
    <n v="231"/>
    <n v="0"/>
    <m/>
    <n v="0.9"/>
    <x v="6"/>
    <n v="1.1000000000000001"/>
    <x v="11"/>
    <x v="0"/>
    <x v="49"/>
    <n v="9.1999999999999993"/>
    <n v="10.119999999999999"/>
    <n v="0"/>
  </r>
  <r>
    <n v="257"/>
    <x v="345"/>
    <m/>
    <n v="9.3000000000000007"/>
    <n v="78"/>
    <n v="0"/>
    <m/>
    <n v="0.89"/>
    <x v="6"/>
    <n v="1.1000000000000001"/>
    <x v="11"/>
    <x v="0"/>
    <x v="49"/>
    <n v="8.6999999999999993"/>
    <n v="9.57"/>
    <n v="0"/>
  </r>
  <r>
    <n v="257"/>
    <x v="346"/>
    <m/>
    <n v="8.9"/>
    <n v="335"/>
    <n v="0.2"/>
    <m/>
    <n v="0.91"/>
    <x v="6"/>
    <n v="1.1000000000000001"/>
    <x v="11"/>
    <x v="0"/>
    <x v="49"/>
    <n v="9.1"/>
    <n v="10.01"/>
    <n v="0"/>
  </r>
  <r>
    <n v="257"/>
    <x v="347"/>
    <m/>
    <n v="7.7"/>
    <n v="152"/>
    <n v="0"/>
    <m/>
    <n v="0.9"/>
    <x v="6"/>
    <n v="1.1000000000000001"/>
    <x v="11"/>
    <x v="0"/>
    <x v="49"/>
    <n v="10.3"/>
    <n v="11.330000000000002"/>
    <n v="0"/>
  </r>
  <r>
    <n v="257"/>
    <x v="348"/>
    <m/>
    <n v="7.5"/>
    <n v="55"/>
    <n v="0"/>
    <m/>
    <n v="0.87"/>
    <x v="6"/>
    <n v="1.1000000000000001"/>
    <x v="11"/>
    <x v="0"/>
    <x v="50"/>
    <n v="10.5"/>
    <n v="11.55"/>
    <n v="0"/>
  </r>
  <r>
    <n v="257"/>
    <x v="349"/>
    <m/>
    <n v="9.6999999999999993"/>
    <n v="159"/>
    <n v="0.2"/>
    <m/>
    <n v="0.84"/>
    <x v="6"/>
    <n v="1.1000000000000001"/>
    <x v="11"/>
    <x v="0"/>
    <x v="50"/>
    <n v="8.3000000000000007"/>
    <n v="9.1300000000000008"/>
    <n v="0"/>
  </r>
  <r>
    <n v="257"/>
    <x v="350"/>
    <m/>
    <n v="8.9"/>
    <n v="132"/>
    <n v="0"/>
    <m/>
    <n v="0.89"/>
    <x v="6"/>
    <n v="1.1000000000000001"/>
    <x v="11"/>
    <x v="0"/>
    <x v="50"/>
    <n v="9.1"/>
    <n v="10.01"/>
    <n v="0"/>
  </r>
  <r>
    <n v="257"/>
    <x v="351"/>
    <m/>
    <n v="10.1"/>
    <n v="91"/>
    <n v="1.1000000000000001"/>
    <m/>
    <n v="0.82"/>
    <x v="6"/>
    <n v="1.1000000000000001"/>
    <x v="11"/>
    <x v="0"/>
    <x v="50"/>
    <n v="7.9"/>
    <n v="8.6900000000000013"/>
    <n v="0"/>
  </r>
  <r>
    <n v="257"/>
    <x v="352"/>
    <m/>
    <n v="9.8000000000000007"/>
    <n v="224"/>
    <n v="2.9"/>
    <m/>
    <n v="0.89"/>
    <x v="6"/>
    <n v="1.1000000000000001"/>
    <x v="11"/>
    <x v="0"/>
    <x v="50"/>
    <n v="8.1999999999999993"/>
    <n v="9.02"/>
    <n v="0"/>
  </r>
  <r>
    <n v="257"/>
    <x v="353"/>
    <m/>
    <n v="5.9"/>
    <n v="253"/>
    <n v="0"/>
    <m/>
    <n v="0.98"/>
    <x v="6"/>
    <n v="1.1000000000000001"/>
    <x v="11"/>
    <x v="0"/>
    <x v="50"/>
    <n v="12.1"/>
    <n v="13.31"/>
    <n v="0"/>
  </r>
  <r>
    <n v="257"/>
    <x v="354"/>
    <m/>
    <n v="7.4"/>
    <n v="196"/>
    <n v="0"/>
    <m/>
    <n v="0.96"/>
    <x v="6"/>
    <n v="1.1000000000000001"/>
    <x v="11"/>
    <x v="0"/>
    <x v="50"/>
    <n v="10.6"/>
    <n v="11.66"/>
    <n v="0"/>
  </r>
  <r>
    <n v="257"/>
    <x v="355"/>
    <m/>
    <n v="5.8"/>
    <n v="192"/>
    <n v="0"/>
    <m/>
    <n v="0.88"/>
    <x v="6"/>
    <n v="1.1000000000000001"/>
    <x v="11"/>
    <x v="0"/>
    <x v="51"/>
    <n v="12.2"/>
    <n v="13.42"/>
    <n v="0"/>
  </r>
  <r>
    <n v="257"/>
    <x v="356"/>
    <m/>
    <n v="4"/>
    <n v="55"/>
    <n v="0"/>
    <m/>
    <n v="0.81"/>
    <x v="6"/>
    <n v="1.1000000000000001"/>
    <x v="11"/>
    <x v="0"/>
    <x v="51"/>
    <n v="14"/>
    <n v="15.400000000000002"/>
    <n v="0"/>
  </r>
  <r>
    <n v="257"/>
    <x v="357"/>
    <m/>
    <n v="1.1000000000000001"/>
    <n v="337"/>
    <n v="0"/>
    <m/>
    <n v="0.78"/>
    <x v="6"/>
    <n v="1.1000000000000001"/>
    <x v="11"/>
    <x v="0"/>
    <x v="51"/>
    <n v="16.899999999999999"/>
    <n v="18.59"/>
    <n v="0"/>
  </r>
  <r>
    <n v="257"/>
    <x v="358"/>
    <m/>
    <n v="-1.6"/>
    <n v="372"/>
    <n v="0"/>
    <m/>
    <n v="0.68"/>
    <x v="6"/>
    <n v="1.1000000000000001"/>
    <x v="11"/>
    <x v="0"/>
    <x v="51"/>
    <n v="19.600000000000001"/>
    <n v="21.560000000000002"/>
    <n v="0"/>
  </r>
  <r>
    <n v="257"/>
    <x v="359"/>
    <m/>
    <n v="-1.4"/>
    <n v="352"/>
    <n v="0"/>
    <m/>
    <n v="0.76"/>
    <x v="6"/>
    <n v="1.1000000000000001"/>
    <x v="11"/>
    <x v="0"/>
    <x v="51"/>
    <n v="19.399999999999999"/>
    <n v="21.34"/>
    <n v="0"/>
  </r>
  <r>
    <n v="257"/>
    <x v="360"/>
    <m/>
    <n v="3.7"/>
    <n v="124"/>
    <n v="0"/>
    <m/>
    <n v="0.85"/>
    <x v="6"/>
    <n v="1.1000000000000001"/>
    <x v="11"/>
    <x v="0"/>
    <x v="51"/>
    <n v="14.3"/>
    <n v="15.730000000000002"/>
    <n v="0"/>
  </r>
  <r>
    <n v="257"/>
    <x v="361"/>
    <m/>
    <n v="2.8"/>
    <n v="306"/>
    <n v="0"/>
    <m/>
    <n v="0.87"/>
    <x v="6"/>
    <n v="1.1000000000000001"/>
    <x v="11"/>
    <x v="0"/>
    <x v="51"/>
    <n v="15.2"/>
    <n v="16.72"/>
    <n v="0"/>
  </r>
  <r>
    <n v="257"/>
    <x v="362"/>
    <m/>
    <n v="5.5"/>
    <n v="116"/>
    <n v="0.7"/>
    <m/>
    <n v="0.85"/>
    <x v="6"/>
    <n v="1.1000000000000001"/>
    <x v="11"/>
    <x v="0"/>
    <x v="52"/>
    <n v="12.5"/>
    <n v="13.750000000000002"/>
    <n v="0"/>
  </r>
  <r>
    <n v="257"/>
    <x v="363"/>
    <m/>
    <n v="3.6"/>
    <n v="294"/>
    <n v="1"/>
    <m/>
    <n v="0.78"/>
    <x v="6"/>
    <n v="1.1000000000000001"/>
    <x v="11"/>
    <x v="0"/>
    <x v="52"/>
    <n v="14.4"/>
    <n v="15.840000000000002"/>
    <n v="0"/>
  </r>
  <r>
    <n v="257"/>
    <x v="364"/>
    <m/>
    <n v="5.2"/>
    <n v="192"/>
    <n v="1.6"/>
    <m/>
    <n v="0.83"/>
    <x v="6"/>
    <n v="1.1000000000000001"/>
    <x v="11"/>
    <x v="0"/>
    <x v="52"/>
    <n v="12.8"/>
    <n v="14.080000000000002"/>
    <n v="0"/>
  </r>
  <r>
    <n v="257"/>
    <x v="365"/>
    <m/>
    <n v="4.5"/>
    <n v="118"/>
    <n v="16.3"/>
    <m/>
    <n v="0.84"/>
    <x v="6"/>
    <n v="1.1000000000000001"/>
    <x v="0"/>
    <x v="1"/>
    <x v="52"/>
    <n v="13.5"/>
    <n v="14.850000000000001"/>
    <n v="0"/>
  </r>
  <r>
    <n v="257"/>
    <x v="366"/>
    <m/>
    <n v="3.8"/>
    <n v="170"/>
    <n v="9.3000000000000007"/>
    <m/>
    <n v="0.79"/>
    <x v="6"/>
    <n v="1.1000000000000001"/>
    <x v="0"/>
    <x v="1"/>
    <x v="52"/>
    <n v="14.2"/>
    <n v="15.620000000000001"/>
    <n v="0"/>
  </r>
  <r>
    <n v="257"/>
    <x v="367"/>
    <m/>
    <n v="2.7"/>
    <n v="176"/>
    <n v="3"/>
    <m/>
    <n v="0.83"/>
    <x v="6"/>
    <n v="1.1000000000000001"/>
    <x v="0"/>
    <x v="1"/>
    <x v="52"/>
    <n v="15.3"/>
    <n v="16.830000000000002"/>
    <n v="0"/>
  </r>
  <r>
    <n v="257"/>
    <x v="368"/>
    <m/>
    <n v="2.5"/>
    <n v="218"/>
    <n v="3.3"/>
    <m/>
    <n v="0.81"/>
    <x v="6"/>
    <n v="1.1000000000000001"/>
    <x v="0"/>
    <x v="1"/>
    <x v="52"/>
    <n v="15.5"/>
    <n v="17.05"/>
    <n v="0"/>
  </r>
  <r>
    <n v="257"/>
    <x v="369"/>
    <m/>
    <n v="2.1"/>
    <n v="221"/>
    <n v="1.6"/>
    <m/>
    <n v="0.79"/>
    <x v="6"/>
    <n v="1.1000000000000001"/>
    <x v="0"/>
    <x v="1"/>
    <x v="53"/>
    <n v="15.9"/>
    <n v="17.490000000000002"/>
    <n v="0"/>
  </r>
  <r>
    <n v="257"/>
    <x v="370"/>
    <m/>
    <n v="1.7"/>
    <n v="290"/>
    <n v="3.4"/>
    <m/>
    <n v="0.84"/>
    <x v="6"/>
    <n v="1.1000000000000001"/>
    <x v="0"/>
    <x v="1"/>
    <x v="53"/>
    <n v="16.3"/>
    <n v="17.930000000000003"/>
    <n v="0"/>
  </r>
  <r>
    <n v="257"/>
    <x v="371"/>
    <m/>
    <n v="2.4"/>
    <n v="78"/>
    <n v="6"/>
    <m/>
    <n v="0.9"/>
    <x v="6"/>
    <n v="1.1000000000000001"/>
    <x v="0"/>
    <x v="1"/>
    <x v="53"/>
    <n v="15.6"/>
    <n v="17.16"/>
    <n v="0"/>
  </r>
  <r>
    <n v="257"/>
    <x v="372"/>
    <m/>
    <n v="3.6"/>
    <n v="155"/>
    <n v="5.4"/>
    <m/>
    <n v="0.9"/>
    <x v="6"/>
    <n v="1.1000000000000001"/>
    <x v="0"/>
    <x v="1"/>
    <x v="53"/>
    <n v="14.4"/>
    <n v="15.840000000000002"/>
    <n v="0"/>
  </r>
  <r>
    <n v="257"/>
    <x v="373"/>
    <m/>
    <n v="0.5"/>
    <n v="63"/>
    <n v="11.2"/>
    <m/>
    <n v="0.96"/>
    <x v="6"/>
    <n v="1.1000000000000001"/>
    <x v="0"/>
    <x v="1"/>
    <x v="53"/>
    <n v="17.5"/>
    <n v="19.25"/>
    <n v="0"/>
  </r>
  <r>
    <n v="257"/>
    <x v="374"/>
    <m/>
    <n v="-1.9"/>
    <n v="224"/>
    <n v="0"/>
    <m/>
    <n v="0.74"/>
    <x v="6"/>
    <n v="1.1000000000000001"/>
    <x v="0"/>
    <x v="1"/>
    <x v="53"/>
    <n v="19.899999999999999"/>
    <n v="21.89"/>
    <n v="0"/>
  </r>
  <r>
    <n v="257"/>
    <x v="375"/>
    <m/>
    <n v="-1.7"/>
    <n v="175"/>
    <n v="2"/>
    <m/>
    <n v="0.82"/>
    <x v="6"/>
    <n v="1.1000000000000001"/>
    <x v="0"/>
    <x v="1"/>
    <x v="53"/>
    <n v="19.7"/>
    <n v="21.67"/>
    <n v="0"/>
  </r>
  <r>
    <n v="257"/>
    <x v="376"/>
    <m/>
    <n v="5.7"/>
    <n v="98"/>
    <n v="1.6"/>
    <m/>
    <n v="0.96"/>
    <x v="6"/>
    <n v="1.1000000000000001"/>
    <x v="0"/>
    <x v="1"/>
    <x v="54"/>
    <n v="12.3"/>
    <n v="13.530000000000001"/>
    <n v="0"/>
  </r>
  <r>
    <n v="257"/>
    <x v="377"/>
    <m/>
    <n v="8.6999999999999993"/>
    <n v="104"/>
    <n v="7.3"/>
    <m/>
    <n v="0.95"/>
    <x v="6"/>
    <n v="1.1000000000000001"/>
    <x v="0"/>
    <x v="1"/>
    <x v="54"/>
    <n v="9.3000000000000007"/>
    <n v="10.230000000000002"/>
    <n v="0"/>
  </r>
  <r>
    <n v="257"/>
    <x v="378"/>
    <m/>
    <n v="5.4"/>
    <n v="440"/>
    <n v="1.6"/>
    <m/>
    <n v="0.92"/>
    <x v="6"/>
    <n v="1.1000000000000001"/>
    <x v="0"/>
    <x v="1"/>
    <x v="54"/>
    <n v="12.6"/>
    <n v="13.860000000000001"/>
    <n v="0"/>
  </r>
  <r>
    <n v="257"/>
    <x v="379"/>
    <m/>
    <n v="9"/>
    <n v="106"/>
    <n v="2.6"/>
    <m/>
    <n v="0.89"/>
    <x v="6"/>
    <n v="1.1000000000000001"/>
    <x v="0"/>
    <x v="1"/>
    <x v="54"/>
    <n v="9"/>
    <n v="9.9"/>
    <n v="0"/>
  </r>
  <r>
    <n v="257"/>
    <x v="380"/>
    <m/>
    <n v="8.3000000000000007"/>
    <n v="305"/>
    <n v="0.9"/>
    <m/>
    <n v="0.87"/>
    <x v="6"/>
    <n v="1.1000000000000001"/>
    <x v="0"/>
    <x v="1"/>
    <x v="54"/>
    <n v="9.6999999999999993"/>
    <n v="10.67"/>
    <n v="0"/>
  </r>
  <r>
    <n v="257"/>
    <x v="381"/>
    <m/>
    <n v="6.6"/>
    <n v="350"/>
    <n v="1"/>
    <m/>
    <n v="0.95"/>
    <x v="6"/>
    <n v="1.1000000000000001"/>
    <x v="0"/>
    <x v="1"/>
    <x v="54"/>
    <n v="11.4"/>
    <n v="12.540000000000001"/>
    <n v="0"/>
  </r>
  <r>
    <n v="257"/>
    <x v="382"/>
    <m/>
    <n v="2.4"/>
    <n v="401"/>
    <n v="0"/>
    <m/>
    <n v="0.96"/>
    <x v="6"/>
    <n v="1.1000000000000001"/>
    <x v="0"/>
    <x v="1"/>
    <x v="54"/>
    <n v="15.6"/>
    <n v="17.16"/>
    <n v="0"/>
  </r>
  <r>
    <n v="257"/>
    <x v="383"/>
    <m/>
    <n v="3.2"/>
    <n v="280"/>
    <n v="0"/>
    <m/>
    <n v="0.91"/>
    <x v="6"/>
    <n v="1.1000000000000001"/>
    <x v="0"/>
    <x v="1"/>
    <x v="55"/>
    <n v="14.8"/>
    <n v="16.28"/>
    <n v="0"/>
  </r>
  <r>
    <n v="257"/>
    <x v="384"/>
    <m/>
    <n v="3.2"/>
    <n v="440"/>
    <n v="0"/>
    <m/>
    <n v="0.88"/>
    <x v="6"/>
    <n v="1.1000000000000001"/>
    <x v="0"/>
    <x v="1"/>
    <x v="55"/>
    <n v="14.8"/>
    <n v="16.28"/>
    <n v="0"/>
  </r>
  <r>
    <n v="257"/>
    <x v="385"/>
    <m/>
    <n v="5.2"/>
    <n v="246"/>
    <n v="2.7"/>
    <m/>
    <n v="0.81"/>
    <x v="6"/>
    <n v="1.1000000000000001"/>
    <x v="0"/>
    <x v="1"/>
    <x v="55"/>
    <n v="12.8"/>
    <n v="14.080000000000002"/>
    <n v="0"/>
  </r>
  <r>
    <n v="257"/>
    <x v="386"/>
    <m/>
    <n v="1.4"/>
    <n v="432"/>
    <n v="0"/>
    <m/>
    <n v="0.78"/>
    <x v="6"/>
    <n v="1.1000000000000001"/>
    <x v="0"/>
    <x v="1"/>
    <x v="55"/>
    <n v="16.600000000000001"/>
    <n v="18.260000000000002"/>
    <n v="0"/>
  </r>
  <r>
    <n v="257"/>
    <x v="387"/>
    <m/>
    <n v="2.9"/>
    <n v="277"/>
    <n v="0.4"/>
    <m/>
    <n v="0.88"/>
    <x v="6"/>
    <n v="1.1000000000000001"/>
    <x v="0"/>
    <x v="1"/>
    <x v="55"/>
    <n v="15.1"/>
    <n v="16.61"/>
    <n v="0"/>
  </r>
  <r>
    <n v="257"/>
    <x v="388"/>
    <m/>
    <n v="1.7"/>
    <n v="501"/>
    <n v="0"/>
    <m/>
    <n v="0.86"/>
    <x v="6"/>
    <n v="1.1000000000000001"/>
    <x v="0"/>
    <x v="1"/>
    <x v="55"/>
    <n v="16.3"/>
    <n v="17.930000000000003"/>
    <n v="0"/>
  </r>
  <r>
    <n v="257"/>
    <x v="389"/>
    <m/>
    <n v="-1.2"/>
    <n v="464"/>
    <n v="0"/>
    <m/>
    <n v="0.9"/>
    <x v="6"/>
    <n v="1.1000000000000001"/>
    <x v="0"/>
    <x v="1"/>
    <x v="55"/>
    <n v="19.2"/>
    <n v="21.12"/>
    <n v="0"/>
  </r>
  <r>
    <n v="257"/>
    <x v="390"/>
    <m/>
    <n v="0.8"/>
    <n v="195"/>
    <n v="0"/>
    <m/>
    <n v="0.89"/>
    <x v="6"/>
    <n v="1.1000000000000001"/>
    <x v="0"/>
    <x v="1"/>
    <x v="56"/>
    <n v="17.2"/>
    <n v="18.920000000000002"/>
    <n v="0"/>
  </r>
  <r>
    <n v="257"/>
    <x v="391"/>
    <m/>
    <n v="0.6"/>
    <n v="153"/>
    <n v="5.7"/>
    <m/>
    <n v="0.94"/>
    <x v="6"/>
    <n v="1.1000000000000001"/>
    <x v="0"/>
    <x v="1"/>
    <x v="56"/>
    <n v="17.399999999999999"/>
    <n v="19.14"/>
    <n v="0"/>
  </r>
  <r>
    <n v="257"/>
    <x v="392"/>
    <m/>
    <n v="1.6"/>
    <n v="149"/>
    <n v="0"/>
    <m/>
    <n v="0.96"/>
    <x v="6"/>
    <n v="1.1000000000000001"/>
    <x v="0"/>
    <x v="1"/>
    <x v="56"/>
    <n v="16.399999999999999"/>
    <n v="18.04"/>
    <n v="0"/>
  </r>
  <r>
    <n v="257"/>
    <x v="393"/>
    <m/>
    <n v="0"/>
    <n v="138"/>
    <n v="1.6"/>
    <m/>
    <n v="0.95"/>
    <x v="6"/>
    <n v="1.1000000000000001"/>
    <x v="0"/>
    <x v="1"/>
    <x v="56"/>
    <n v="18"/>
    <n v="19.8"/>
    <n v="0"/>
  </r>
  <r>
    <n v="257"/>
    <x v="394"/>
    <m/>
    <n v="1.5"/>
    <n v="318"/>
    <n v="0"/>
    <m/>
    <n v="0.94"/>
    <x v="6"/>
    <n v="1.1000000000000001"/>
    <x v="0"/>
    <x v="1"/>
    <x v="56"/>
    <n v="16.5"/>
    <n v="18.150000000000002"/>
    <n v="0"/>
  </r>
  <r>
    <n v="257"/>
    <x v="395"/>
    <m/>
    <n v="5.3"/>
    <n v="164"/>
    <n v="3.1"/>
    <m/>
    <n v="0.98"/>
    <x v="6"/>
    <n v="1.1000000000000001"/>
    <x v="0"/>
    <x v="1"/>
    <x v="56"/>
    <n v="12.7"/>
    <n v="13.97"/>
    <n v="0"/>
  </r>
  <r>
    <n v="260"/>
    <x v="0"/>
    <n v="8.1"/>
    <n v="7.8"/>
    <n v="38"/>
    <n v="15"/>
    <n v="1008.8"/>
    <n v="0.82"/>
    <x v="7"/>
    <n v="1.1000000000000001"/>
    <x v="0"/>
    <x v="0"/>
    <x v="0"/>
    <n v="10.199999999999999"/>
    <n v="11.22"/>
    <n v="0"/>
  </r>
  <r>
    <n v="260"/>
    <x v="1"/>
    <n v="2"/>
    <n v="2.9"/>
    <n v="328"/>
    <n v="1"/>
    <n v="1013.8"/>
    <n v="0.9"/>
    <x v="7"/>
    <n v="1.1000000000000001"/>
    <x v="0"/>
    <x v="0"/>
    <x v="0"/>
    <n v="15.1"/>
    <n v="16.61"/>
    <n v="0"/>
  </r>
  <r>
    <n v="260"/>
    <x v="2"/>
    <n v="3.1"/>
    <n v="2.2000000000000002"/>
    <n v="156"/>
    <n v="3.8"/>
    <n v="1018.4"/>
    <n v="0.87"/>
    <x v="7"/>
    <n v="1.1000000000000001"/>
    <x v="0"/>
    <x v="0"/>
    <x v="0"/>
    <n v="15.8"/>
    <n v="17.380000000000003"/>
    <n v="0"/>
  </r>
  <r>
    <n v="260"/>
    <x v="3"/>
    <n v="2.5"/>
    <n v="1.9"/>
    <n v="157"/>
    <n v="1.2"/>
    <n v="1016.6"/>
    <n v="0.92"/>
    <x v="7"/>
    <n v="1.1000000000000001"/>
    <x v="0"/>
    <x v="0"/>
    <x v="0"/>
    <n v="16.100000000000001"/>
    <n v="17.710000000000004"/>
    <n v="0"/>
  </r>
  <r>
    <n v="260"/>
    <x v="4"/>
    <n v="5.6"/>
    <n v="5.4"/>
    <n v="45"/>
    <n v="21.3"/>
    <n v="993.7"/>
    <n v="0.94"/>
    <x v="7"/>
    <n v="1.1000000000000001"/>
    <x v="0"/>
    <x v="0"/>
    <x v="0"/>
    <n v="12.6"/>
    <n v="13.860000000000001"/>
    <n v="0"/>
  </r>
  <r>
    <n v="260"/>
    <x v="5"/>
    <n v="7.7"/>
    <n v="8.6"/>
    <n v="87"/>
    <n v="3.2"/>
    <n v="984.6"/>
    <n v="0.82"/>
    <x v="7"/>
    <n v="1.1000000000000001"/>
    <x v="0"/>
    <x v="0"/>
    <x v="1"/>
    <n v="9.4"/>
    <n v="10.340000000000002"/>
    <n v="0"/>
  </r>
  <r>
    <n v="260"/>
    <x v="6"/>
    <n v="5.3"/>
    <n v="3.6"/>
    <n v="268"/>
    <n v="1.6"/>
    <n v="997.2"/>
    <n v="0.86"/>
    <x v="7"/>
    <n v="1.1000000000000001"/>
    <x v="0"/>
    <x v="0"/>
    <x v="1"/>
    <n v="14.4"/>
    <n v="15.840000000000002"/>
    <n v="0"/>
  </r>
  <r>
    <n v="260"/>
    <x v="7"/>
    <n v="2.8"/>
    <n v="2.5"/>
    <n v="292"/>
    <n v="0.1"/>
    <n v="1001.3"/>
    <n v="0.87"/>
    <x v="7"/>
    <n v="1.1000000000000001"/>
    <x v="0"/>
    <x v="0"/>
    <x v="1"/>
    <n v="15.5"/>
    <n v="17.05"/>
    <n v="0"/>
  </r>
  <r>
    <n v="260"/>
    <x v="8"/>
    <n v="2.4"/>
    <n v="2.1"/>
    <n v="305"/>
    <n v="2.6"/>
    <n v="1004.1"/>
    <n v="0.87"/>
    <x v="7"/>
    <n v="1.1000000000000001"/>
    <x v="0"/>
    <x v="0"/>
    <x v="1"/>
    <n v="15.9"/>
    <n v="17.490000000000002"/>
    <n v="0"/>
  </r>
  <r>
    <n v="260"/>
    <x v="9"/>
    <n v="2.7"/>
    <n v="2.2000000000000002"/>
    <n v="430"/>
    <n v="2.9"/>
    <n v="1017.7"/>
    <n v="0.86"/>
    <x v="7"/>
    <n v="1.1000000000000001"/>
    <x v="0"/>
    <x v="0"/>
    <x v="1"/>
    <n v="15.8"/>
    <n v="17.380000000000003"/>
    <n v="0"/>
  </r>
  <r>
    <n v="260"/>
    <x v="10"/>
    <n v="1.5"/>
    <n v="0.5"/>
    <n v="486"/>
    <n v="-0.1"/>
    <n v="1027.7"/>
    <n v="0.9"/>
    <x v="7"/>
    <n v="1.1000000000000001"/>
    <x v="0"/>
    <x v="0"/>
    <x v="1"/>
    <n v="17.5"/>
    <n v="19.25"/>
    <n v="0"/>
  </r>
  <r>
    <n v="260"/>
    <x v="11"/>
    <n v="1.2"/>
    <n v="1.7"/>
    <n v="254"/>
    <n v="0.1"/>
    <n v="1039.2"/>
    <n v="0.89"/>
    <x v="7"/>
    <n v="1.1000000000000001"/>
    <x v="0"/>
    <x v="0"/>
    <x v="1"/>
    <n v="16.3"/>
    <n v="17.930000000000003"/>
    <n v="0"/>
  </r>
  <r>
    <n v="260"/>
    <x v="12"/>
    <n v="2.2000000000000002"/>
    <n v="0.5"/>
    <n v="511"/>
    <n v="0"/>
    <n v="1040.7"/>
    <n v="0.84"/>
    <x v="7"/>
    <n v="1.1000000000000001"/>
    <x v="0"/>
    <x v="0"/>
    <x v="2"/>
    <n v="17.5"/>
    <n v="19.25"/>
    <n v="0"/>
  </r>
  <r>
    <n v="260"/>
    <x v="13"/>
    <n v="3.1"/>
    <n v="2.8"/>
    <n v="287"/>
    <n v="0.1"/>
    <n v="1034"/>
    <n v="0.87"/>
    <x v="7"/>
    <n v="1.1000000000000001"/>
    <x v="0"/>
    <x v="0"/>
    <x v="2"/>
    <n v="15.2"/>
    <n v="16.72"/>
    <n v="0"/>
  </r>
  <r>
    <n v="260"/>
    <x v="14"/>
    <n v="1.2"/>
    <n v="6.6"/>
    <n v="135"/>
    <n v="0"/>
    <n v="1033.8"/>
    <n v="1"/>
    <x v="7"/>
    <n v="1.1000000000000001"/>
    <x v="0"/>
    <x v="0"/>
    <x v="2"/>
    <n v="11.4"/>
    <n v="12.540000000000001"/>
    <n v="0"/>
  </r>
  <r>
    <n v="260"/>
    <x v="15"/>
    <n v="2.7"/>
    <n v="3.4"/>
    <n v="91"/>
    <n v="0"/>
    <n v="1036.7"/>
    <n v="0.99"/>
    <x v="7"/>
    <n v="1.1000000000000001"/>
    <x v="0"/>
    <x v="0"/>
    <x v="2"/>
    <n v="14.6"/>
    <n v="16.060000000000002"/>
    <n v="0"/>
  </r>
  <r>
    <n v="260"/>
    <x v="16"/>
    <n v="1.9"/>
    <n v="0.1"/>
    <n v="126"/>
    <n v="-0.1"/>
    <n v="1037.3"/>
    <n v="0.99"/>
    <x v="7"/>
    <n v="1.1000000000000001"/>
    <x v="0"/>
    <x v="0"/>
    <x v="2"/>
    <n v="17.899999999999999"/>
    <n v="19.690000000000001"/>
    <n v="0"/>
  </r>
  <r>
    <n v="260"/>
    <x v="17"/>
    <n v="2"/>
    <n v="-1.3"/>
    <n v="155"/>
    <n v="-0.1"/>
    <n v="1031.3"/>
    <n v="0.98"/>
    <x v="7"/>
    <n v="1.1000000000000001"/>
    <x v="0"/>
    <x v="0"/>
    <x v="2"/>
    <n v="19.3"/>
    <n v="21.230000000000004"/>
    <n v="0"/>
  </r>
  <r>
    <n v="260"/>
    <x v="18"/>
    <n v="1.5"/>
    <n v="-1"/>
    <n v="83"/>
    <n v="0"/>
    <n v="1023.2"/>
    <n v="0.97"/>
    <x v="7"/>
    <n v="1.1000000000000001"/>
    <x v="0"/>
    <x v="0"/>
    <x v="2"/>
    <n v="19"/>
    <n v="20.900000000000002"/>
    <n v="0"/>
  </r>
  <r>
    <n v="260"/>
    <x v="19"/>
    <n v="2.4"/>
    <n v="-0.3"/>
    <n v="78"/>
    <n v="-0.1"/>
    <n v="1019.5"/>
    <n v="0.95"/>
    <x v="7"/>
    <n v="1.1000000000000001"/>
    <x v="0"/>
    <x v="0"/>
    <x v="3"/>
    <n v="18.3"/>
    <n v="20.130000000000003"/>
    <n v="0"/>
  </r>
  <r>
    <n v="260"/>
    <x v="20"/>
    <n v="3"/>
    <n v="-0.5"/>
    <n v="129"/>
    <n v="0"/>
    <n v="1015.8"/>
    <n v="0.98"/>
    <x v="7"/>
    <n v="1.1000000000000001"/>
    <x v="0"/>
    <x v="0"/>
    <x v="3"/>
    <n v="18.5"/>
    <n v="20.350000000000001"/>
    <n v="0"/>
  </r>
  <r>
    <n v="260"/>
    <x v="21"/>
    <n v="2.4"/>
    <n v="2.1"/>
    <n v="146"/>
    <n v="6.5"/>
    <n v="1003.8"/>
    <n v="0.94"/>
    <x v="7"/>
    <n v="1.1000000000000001"/>
    <x v="0"/>
    <x v="0"/>
    <x v="3"/>
    <n v="15.9"/>
    <n v="17.490000000000002"/>
    <n v="0"/>
  </r>
  <r>
    <n v="260"/>
    <x v="22"/>
    <n v="4.5"/>
    <n v="5.5"/>
    <n v="254"/>
    <n v="4.2"/>
    <n v="1003"/>
    <n v="0.87"/>
    <x v="7"/>
    <n v="1.1000000000000001"/>
    <x v="0"/>
    <x v="0"/>
    <x v="3"/>
    <n v="12.5"/>
    <n v="13.750000000000002"/>
    <n v="0"/>
  </r>
  <r>
    <n v="260"/>
    <x v="23"/>
    <n v="5.5"/>
    <n v="7.6"/>
    <n v="88"/>
    <n v="3"/>
    <n v="1000.9"/>
    <n v="0.88"/>
    <x v="7"/>
    <n v="1.1000000000000001"/>
    <x v="0"/>
    <x v="0"/>
    <x v="3"/>
    <n v="10.4"/>
    <n v="11.440000000000001"/>
    <n v="0"/>
  </r>
  <r>
    <n v="260"/>
    <x v="24"/>
    <n v="1.9"/>
    <n v="5"/>
    <n v="186"/>
    <n v="4.2"/>
    <n v="1004.4"/>
    <n v="0.94"/>
    <x v="7"/>
    <n v="1.1000000000000001"/>
    <x v="0"/>
    <x v="0"/>
    <x v="3"/>
    <n v="13"/>
    <n v="14.3"/>
    <n v="0"/>
  </r>
  <r>
    <n v="260"/>
    <x v="25"/>
    <n v="4.0999999999999996"/>
    <n v="3.8"/>
    <n v="526"/>
    <n v="2.1"/>
    <n v="1002.7"/>
    <n v="0.87"/>
    <x v="7"/>
    <n v="1.1000000000000001"/>
    <x v="0"/>
    <x v="0"/>
    <x v="3"/>
    <n v="14.2"/>
    <n v="15.620000000000001"/>
    <n v="0"/>
  </r>
  <r>
    <n v="260"/>
    <x v="26"/>
    <n v="6"/>
    <n v="9.1"/>
    <n v="555"/>
    <n v="5"/>
    <n v="988.4"/>
    <n v="0.76"/>
    <x v="7"/>
    <n v="1.1000000000000001"/>
    <x v="0"/>
    <x v="0"/>
    <x v="4"/>
    <n v="8.9"/>
    <n v="9.7900000000000009"/>
    <n v="0"/>
  </r>
  <r>
    <n v="260"/>
    <x v="27"/>
    <n v="5.3"/>
    <n v="7.9"/>
    <n v="182"/>
    <n v="2.4"/>
    <n v="989.7"/>
    <n v="0.81"/>
    <x v="7"/>
    <n v="1.1000000000000001"/>
    <x v="0"/>
    <x v="0"/>
    <x v="4"/>
    <n v="10.1"/>
    <n v="11.110000000000001"/>
    <n v="0"/>
  </r>
  <r>
    <n v="260"/>
    <x v="28"/>
    <n v="4.0999999999999996"/>
    <n v="7.2"/>
    <n v="183"/>
    <n v="4.9000000000000004"/>
    <n v="1002.1"/>
    <n v="0.86"/>
    <x v="7"/>
    <n v="1.1000000000000001"/>
    <x v="0"/>
    <x v="0"/>
    <x v="4"/>
    <n v="10.8"/>
    <n v="11.880000000000003"/>
    <n v="0"/>
  </r>
  <r>
    <n v="260"/>
    <x v="29"/>
    <n v="1.7"/>
    <n v="5.2"/>
    <n v="223"/>
    <n v="1.6"/>
    <n v="1016.5"/>
    <n v="0.88"/>
    <x v="7"/>
    <n v="1.1000000000000001"/>
    <x v="0"/>
    <x v="0"/>
    <x v="4"/>
    <n v="12.8"/>
    <n v="14.080000000000002"/>
    <n v="0"/>
  </r>
  <r>
    <n v="260"/>
    <x v="30"/>
    <n v="1.9"/>
    <n v="1.7"/>
    <n v="434"/>
    <n v="-0.1"/>
    <n v="1027.8"/>
    <n v="0.91"/>
    <x v="7"/>
    <n v="1.1000000000000001"/>
    <x v="0"/>
    <x v="0"/>
    <x v="4"/>
    <n v="16.3"/>
    <n v="17.930000000000003"/>
    <n v="0"/>
  </r>
  <r>
    <n v="260"/>
    <x v="31"/>
    <n v="1.6"/>
    <n v="0"/>
    <n v="756"/>
    <n v="0"/>
    <n v="1031.5"/>
    <n v="0.88"/>
    <x v="7"/>
    <n v="1.1000000000000001"/>
    <x v="1"/>
    <x v="0"/>
    <x v="4"/>
    <n v="18"/>
    <n v="19.8"/>
    <n v="0"/>
  </r>
  <r>
    <n v="260"/>
    <x v="32"/>
    <n v="1.8"/>
    <n v="-1.3"/>
    <n v="791"/>
    <n v="0"/>
    <n v="1025.7"/>
    <n v="0.88"/>
    <x v="7"/>
    <n v="1.1000000000000001"/>
    <x v="1"/>
    <x v="0"/>
    <x v="4"/>
    <n v="19.3"/>
    <n v="21.230000000000004"/>
    <n v="0"/>
  </r>
  <r>
    <n v="260"/>
    <x v="33"/>
    <n v="1.9"/>
    <n v="0.4"/>
    <n v="793"/>
    <n v="0"/>
    <n v="1026.8"/>
    <n v="0.88"/>
    <x v="7"/>
    <n v="1.1000000000000001"/>
    <x v="1"/>
    <x v="0"/>
    <x v="5"/>
    <n v="17.600000000000001"/>
    <n v="19.360000000000003"/>
    <n v="0"/>
  </r>
  <r>
    <n v="260"/>
    <x v="34"/>
    <n v="3.7"/>
    <n v="2.6"/>
    <n v="207"/>
    <n v="0"/>
    <n v="1026.9000000000001"/>
    <n v="0.88"/>
    <x v="7"/>
    <n v="1.1000000000000001"/>
    <x v="1"/>
    <x v="0"/>
    <x v="5"/>
    <n v="15.4"/>
    <n v="16.940000000000001"/>
    <n v="0"/>
  </r>
  <r>
    <n v="260"/>
    <x v="35"/>
    <n v="2.6"/>
    <n v="4.9000000000000004"/>
    <n v="384"/>
    <n v="0"/>
    <n v="1037.3"/>
    <n v="0.95"/>
    <x v="7"/>
    <n v="1.1000000000000001"/>
    <x v="1"/>
    <x v="0"/>
    <x v="5"/>
    <n v="13.1"/>
    <n v="14.41"/>
    <n v="0"/>
  </r>
  <r>
    <n v="260"/>
    <x v="36"/>
    <n v="2.8"/>
    <n v="4"/>
    <n v="458"/>
    <n v="0"/>
    <n v="1041.5"/>
    <n v="0.89"/>
    <x v="7"/>
    <n v="1.1000000000000001"/>
    <x v="1"/>
    <x v="0"/>
    <x v="5"/>
    <n v="14"/>
    <n v="15.400000000000002"/>
    <n v="0"/>
  </r>
  <r>
    <n v="260"/>
    <x v="37"/>
    <n v="6.7"/>
    <n v="3.3"/>
    <n v="243"/>
    <n v="0"/>
    <n v="1028.4000000000001"/>
    <n v="0.74"/>
    <x v="7"/>
    <n v="1.1000000000000001"/>
    <x v="1"/>
    <x v="0"/>
    <x v="5"/>
    <n v="14.7"/>
    <n v="16.170000000000002"/>
    <n v="0"/>
  </r>
  <r>
    <n v="260"/>
    <x v="38"/>
    <n v="3.6"/>
    <n v="4"/>
    <n v="308"/>
    <n v="-0.1"/>
    <n v="1021.9"/>
    <n v="0.75"/>
    <x v="7"/>
    <n v="1.1000000000000001"/>
    <x v="1"/>
    <x v="0"/>
    <x v="5"/>
    <n v="14"/>
    <n v="15.400000000000002"/>
    <n v="0"/>
  </r>
  <r>
    <n v="260"/>
    <x v="39"/>
    <n v="2.8"/>
    <n v="3.5"/>
    <n v="379"/>
    <n v="0"/>
    <n v="1028.5"/>
    <n v="0.78"/>
    <x v="7"/>
    <n v="1.1000000000000001"/>
    <x v="1"/>
    <x v="0"/>
    <x v="5"/>
    <n v="14.5"/>
    <n v="15.950000000000001"/>
    <n v="0"/>
  </r>
  <r>
    <n v="260"/>
    <x v="40"/>
    <n v="5.6"/>
    <n v="1.8"/>
    <n v="250"/>
    <n v="4"/>
    <n v="1024.3"/>
    <n v="0.83"/>
    <x v="7"/>
    <n v="1.1000000000000001"/>
    <x v="1"/>
    <x v="0"/>
    <x v="6"/>
    <n v="16.2"/>
    <n v="17.82"/>
    <n v="0"/>
  </r>
  <r>
    <n v="260"/>
    <x v="41"/>
    <n v="4.3"/>
    <n v="3.1"/>
    <n v="82"/>
    <n v="10.199999999999999"/>
    <n v="1017.5"/>
    <n v="0.93"/>
    <x v="7"/>
    <n v="1.1000000000000001"/>
    <x v="1"/>
    <x v="0"/>
    <x v="6"/>
    <n v="14.9"/>
    <n v="16.39"/>
    <n v="0"/>
  </r>
  <r>
    <n v="260"/>
    <x v="42"/>
    <n v="1.7"/>
    <n v="3.8"/>
    <n v="268"/>
    <n v="7.3"/>
    <n v="1017.8"/>
    <n v="0.93"/>
    <x v="7"/>
    <n v="1.1000000000000001"/>
    <x v="1"/>
    <x v="0"/>
    <x v="6"/>
    <n v="14.2"/>
    <n v="15.620000000000001"/>
    <n v="0"/>
  </r>
  <r>
    <n v="260"/>
    <x v="43"/>
    <n v="3.1"/>
    <n v="0.4"/>
    <n v="509"/>
    <n v="-0.1"/>
    <n v="1022.2"/>
    <n v="0.87"/>
    <x v="7"/>
    <n v="1.1000000000000001"/>
    <x v="1"/>
    <x v="0"/>
    <x v="6"/>
    <n v="17.600000000000001"/>
    <n v="19.360000000000003"/>
    <n v="0"/>
  </r>
  <r>
    <n v="260"/>
    <x v="44"/>
    <n v="1.4"/>
    <n v="0"/>
    <n v="513"/>
    <n v="0"/>
    <n v="1028"/>
    <n v="0.83"/>
    <x v="7"/>
    <n v="1.1000000000000001"/>
    <x v="1"/>
    <x v="0"/>
    <x v="6"/>
    <n v="18"/>
    <n v="19.8"/>
    <n v="0"/>
  </r>
  <r>
    <n v="260"/>
    <x v="45"/>
    <n v="1.9"/>
    <n v="1.5"/>
    <n v="371"/>
    <n v="0"/>
    <n v="1024"/>
    <n v="0.76"/>
    <x v="7"/>
    <n v="1.1000000000000001"/>
    <x v="1"/>
    <x v="0"/>
    <x v="6"/>
    <n v="16.5"/>
    <n v="18.150000000000002"/>
    <n v="0"/>
  </r>
  <r>
    <n v="260"/>
    <x v="46"/>
    <n v="4.3"/>
    <n v="0.3"/>
    <n v="984"/>
    <n v="0"/>
    <n v="1023.4"/>
    <n v="0.73"/>
    <x v="7"/>
    <n v="1.1000000000000001"/>
    <x v="1"/>
    <x v="0"/>
    <x v="6"/>
    <n v="17.7"/>
    <n v="19.470000000000002"/>
    <n v="0"/>
  </r>
  <r>
    <n v="260"/>
    <x v="47"/>
    <n v="2.7"/>
    <n v="-1.4"/>
    <n v="1013"/>
    <n v="0"/>
    <n v="1025.0999999999999"/>
    <n v="0.72"/>
    <x v="7"/>
    <n v="1.1000000000000001"/>
    <x v="1"/>
    <x v="0"/>
    <x v="7"/>
    <n v="19.399999999999999"/>
    <n v="21.34"/>
    <n v="0"/>
  </r>
  <r>
    <n v="260"/>
    <x v="48"/>
    <n v="4.4000000000000004"/>
    <n v="-0.9"/>
    <n v="1009"/>
    <n v="0"/>
    <n v="1025.5999999999999"/>
    <n v="0.63"/>
    <x v="7"/>
    <n v="1.1000000000000001"/>
    <x v="1"/>
    <x v="0"/>
    <x v="7"/>
    <n v="18.899999999999999"/>
    <n v="20.79"/>
    <n v="0"/>
  </r>
  <r>
    <n v="260"/>
    <x v="49"/>
    <n v="5.2"/>
    <n v="1.4"/>
    <n v="767"/>
    <n v="0"/>
    <n v="1021.8"/>
    <n v="0.54"/>
    <x v="7"/>
    <n v="1.1000000000000001"/>
    <x v="1"/>
    <x v="0"/>
    <x v="7"/>
    <n v="16.600000000000001"/>
    <n v="18.260000000000002"/>
    <n v="0"/>
  </r>
  <r>
    <n v="260"/>
    <x v="50"/>
    <n v="3.9"/>
    <n v="7.1"/>
    <n v="395"/>
    <n v="0.8"/>
    <n v="1019.7"/>
    <n v="0.84"/>
    <x v="7"/>
    <n v="1.1000000000000001"/>
    <x v="1"/>
    <x v="0"/>
    <x v="7"/>
    <n v="10.9"/>
    <n v="11.990000000000002"/>
    <n v="0"/>
  </r>
  <r>
    <n v="260"/>
    <x v="51"/>
    <n v="4"/>
    <n v="13"/>
    <n v="755"/>
    <n v="-0.1"/>
    <n v="1016.2"/>
    <n v="0.75"/>
    <x v="7"/>
    <n v="1.1000000000000001"/>
    <x v="1"/>
    <x v="0"/>
    <x v="7"/>
    <n v="5"/>
    <n v="5.5"/>
    <n v="0"/>
  </r>
  <r>
    <n v="260"/>
    <x v="52"/>
    <n v="3.7"/>
    <n v="10.1"/>
    <n v="249"/>
    <n v="3.1"/>
    <n v="1015.1"/>
    <n v="0.9"/>
    <x v="7"/>
    <n v="1.1000000000000001"/>
    <x v="1"/>
    <x v="0"/>
    <x v="7"/>
    <n v="7.9"/>
    <n v="8.6900000000000013"/>
    <n v="0"/>
  </r>
  <r>
    <n v="260"/>
    <x v="53"/>
    <n v="4.4000000000000004"/>
    <n v="10.4"/>
    <n v="910"/>
    <n v="0"/>
    <n v="1024.7"/>
    <n v="0.81"/>
    <x v="7"/>
    <n v="1.1000000000000001"/>
    <x v="1"/>
    <x v="0"/>
    <x v="7"/>
    <n v="7.6"/>
    <n v="8.36"/>
    <n v="0"/>
  </r>
  <r>
    <n v="260"/>
    <x v="54"/>
    <n v="5.4"/>
    <n v="10.8"/>
    <n v="194"/>
    <n v="2.5"/>
    <n v="1015.1"/>
    <n v="0.79"/>
    <x v="7"/>
    <n v="1.1000000000000001"/>
    <x v="1"/>
    <x v="0"/>
    <x v="8"/>
    <n v="7.1999999999999993"/>
    <n v="7.92"/>
    <n v="0"/>
  </r>
  <r>
    <n v="260"/>
    <x v="55"/>
    <n v="2.6"/>
    <n v="8.8000000000000007"/>
    <n v="524"/>
    <n v="-0.1"/>
    <n v="1013.4"/>
    <n v="0.88"/>
    <x v="7"/>
    <n v="1.1000000000000001"/>
    <x v="1"/>
    <x v="0"/>
    <x v="8"/>
    <n v="9.1999999999999993"/>
    <n v="10.119999999999999"/>
    <n v="0"/>
  </r>
  <r>
    <n v="260"/>
    <x v="56"/>
    <n v="3.4"/>
    <n v="7.5"/>
    <n v="991"/>
    <n v="2.7"/>
    <n v="1014.4"/>
    <n v="0.77"/>
    <x v="7"/>
    <n v="1.1000000000000001"/>
    <x v="1"/>
    <x v="0"/>
    <x v="8"/>
    <n v="10.5"/>
    <n v="11.55"/>
    <n v="0"/>
  </r>
  <r>
    <n v="260"/>
    <x v="57"/>
    <n v="3.1"/>
    <n v="5.9"/>
    <n v="589"/>
    <n v="2.4"/>
    <n v="1015"/>
    <n v="0.88"/>
    <x v="7"/>
    <n v="1.1000000000000001"/>
    <x v="1"/>
    <x v="0"/>
    <x v="8"/>
    <n v="12.1"/>
    <n v="13.31"/>
    <n v="0"/>
  </r>
  <r>
    <n v="260"/>
    <x v="58"/>
    <n v="3"/>
    <n v="4.8"/>
    <n v="731"/>
    <n v="0.5"/>
    <n v="1026.5"/>
    <n v="0.85"/>
    <x v="7"/>
    <n v="1.1000000000000001"/>
    <x v="1"/>
    <x v="0"/>
    <x v="8"/>
    <n v="13.2"/>
    <n v="14.52"/>
    <n v="0"/>
  </r>
  <r>
    <n v="260"/>
    <x v="59"/>
    <n v="1.8"/>
    <n v="3.4"/>
    <n v="779"/>
    <n v="0"/>
    <n v="1033.9000000000001"/>
    <n v="0.85"/>
    <x v="7"/>
    <n v="1"/>
    <x v="2"/>
    <x v="0"/>
    <x v="8"/>
    <n v="14.6"/>
    <n v="14.6"/>
    <n v="0"/>
  </r>
  <r>
    <n v="260"/>
    <x v="60"/>
    <n v="0.8"/>
    <n v="1.8"/>
    <n v="1232"/>
    <n v="0"/>
    <n v="1034.5"/>
    <n v="0.86"/>
    <x v="7"/>
    <n v="1"/>
    <x v="2"/>
    <x v="0"/>
    <x v="8"/>
    <n v="16.2"/>
    <n v="16.2"/>
    <n v="0"/>
  </r>
  <r>
    <n v="260"/>
    <x v="61"/>
    <n v="1.1000000000000001"/>
    <n v="2.2999999999999998"/>
    <n v="1297"/>
    <n v="0"/>
    <n v="1029.7"/>
    <n v="0.81"/>
    <x v="7"/>
    <n v="1"/>
    <x v="2"/>
    <x v="0"/>
    <x v="9"/>
    <n v="15.7"/>
    <n v="15.7"/>
    <n v="0"/>
  </r>
  <r>
    <n v="260"/>
    <x v="62"/>
    <n v="1.1000000000000001"/>
    <n v="3.1"/>
    <n v="1307"/>
    <n v="0"/>
    <n v="1026.4000000000001"/>
    <n v="0.81"/>
    <x v="7"/>
    <n v="1"/>
    <x v="2"/>
    <x v="0"/>
    <x v="9"/>
    <n v="14.9"/>
    <n v="14.9"/>
    <n v="0"/>
  </r>
  <r>
    <n v="260"/>
    <x v="63"/>
    <n v="2"/>
    <n v="5.4"/>
    <n v="1381"/>
    <n v="0"/>
    <n v="1022.8"/>
    <n v="0.74"/>
    <x v="7"/>
    <n v="1"/>
    <x v="2"/>
    <x v="0"/>
    <x v="9"/>
    <n v="12.6"/>
    <n v="12.6"/>
    <n v="0"/>
  </r>
  <r>
    <n v="260"/>
    <x v="64"/>
    <n v="2.4"/>
    <n v="7.4"/>
    <n v="1312"/>
    <n v="0"/>
    <n v="1017.3"/>
    <n v="0.7"/>
    <x v="7"/>
    <n v="1"/>
    <x v="2"/>
    <x v="0"/>
    <x v="9"/>
    <n v="10.6"/>
    <n v="10.6"/>
    <n v="0"/>
  </r>
  <r>
    <n v="260"/>
    <x v="65"/>
    <n v="2.4"/>
    <n v="9.5"/>
    <n v="1347"/>
    <n v="0"/>
    <n v="1016.1"/>
    <n v="0.69"/>
    <x v="7"/>
    <n v="1"/>
    <x v="2"/>
    <x v="0"/>
    <x v="9"/>
    <n v="8.5"/>
    <n v="8.5"/>
    <n v="0"/>
  </r>
  <r>
    <n v="260"/>
    <x v="66"/>
    <n v="3"/>
    <n v="10.199999999999999"/>
    <n v="1383"/>
    <n v="0"/>
    <n v="1012.3"/>
    <n v="0.6"/>
    <x v="7"/>
    <n v="1"/>
    <x v="2"/>
    <x v="0"/>
    <x v="9"/>
    <n v="7.8000000000000007"/>
    <n v="7.8000000000000007"/>
    <n v="0"/>
  </r>
  <r>
    <n v="260"/>
    <x v="67"/>
    <n v="2.2000000000000002"/>
    <n v="9"/>
    <n v="1251"/>
    <n v="0"/>
    <n v="1005.4"/>
    <n v="0.67"/>
    <x v="7"/>
    <n v="1"/>
    <x v="2"/>
    <x v="0"/>
    <x v="9"/>
    <n v="9"/>
    <n v="9"/>
    <n v="0"/>
  </r>
  <r>
    <n v="260"/>
    <x v="68"/>
    <n v="2.2999999999999998"/>
    <n v="8.5"/>
    <n v="1372"/>
    <n v="0"/>
    <n v="1002.5"/>
    <n v="0.7"/>
    <x v="7"/>
    <n v="1"/>
    <x v="2"/>
    <x v="0"/>
    <x v="10"/>
    <n v="9.5"/>
    <n v="9.5"/>
    <n v="0"/>
  </r>
  <r>
    <n v="260"/>
    <x v="69"/>
    <n v="3.1"/>
    <n v="5.6"/>
    <n v="713"/>
    <n v="-0.1"/>
    <n v="1003.6"/>
    <n v="0.78"/>
    <x v="7"/>
    <n v="1"/>
    <x v="2"/>
    <x v="0"/>
    <x v="10"/>
    <n v="12.4"/>
    <n v="12.4"/>
    <n v="0"/>
  </r>
  <r>
    <n v="260"/>
    <x v="70"/>
    <n v="2.2999999999999998"/>
    <n v="4.2"/>
    <n v="1085"/>
    <n v="0.3"/>
    <n v="1000.5"/>
    <n v="0.8"/>
    <x v="7"/>
    <n v="1"/>
    <x v="2"/>
    <x v="0"/>
    <x v="10"/>
    <n v="13.8"/>
    <n v="13.8"/>
    <n v="0"/>
  </r>
  <r>
    <n v="260"/>
    <x v="71"/>
    <n v="2.1"/>
    <n v="2.9"/>
    <n v="845"/>
    <n v="-0.1"/>
    <n v="1001"/>
    <n v="0.82"/>
    <x v="7"/>
    <n v="1"/>
    <x v="2"/>
    <x v="0"/>
    <x v="10"/>
    <n v="15.1"/>
    <n v="15.1"/>
    <n v="0"/>
  </r>
  <r>
    <n v="260"/>
    <x v="72"/>
    <n v="2.7"/>
    <n v="2.4"/>
    <n v="1191"/>
    <n v="-0.1"/>
    <n v="1010.5"/>
    <n v="0.72"/>
    <x v="7"/>
    <n v="1"/>
    <x v="2"/>
    <x v="0"/>
    <x v="10"/>
    <n v="15.6"/>
    <n v="15.6"/>
    <n v="0"/>
  </r>
  <r>
    <n v="260"/>
    <x v="73"/>
    <n v="4"/>
    <n v="3.5"/>
    <n v="1108"/>
    <n v="0"/>
    <n v="1020.3"/>
    <n v="0.68"/>
    <x v="7"/>
    <n v="1"/>
    <x v="2"/>
    <x v="0"/>
    <x v="10"/>
    <n v="14.5"/>
    <n v="14.5"/>
    <n v="0"/>
  </r>
  <r>
    <n v="260"/>
    <x v="74"/>
    <n v="3.2"/>
    <n v="4.7"/>
    <n v="1684"/>
    <n v="0"/>
    <n v="1023.6"/>
    <n v="0.71"/>
    <x v="7"/>
    <n v="1"/>
    <x v="2"/>
    <x v="0"/>
    <x v="10"/>
    <n v="13.3"/>
    <n v="13.3"/>
    <n v="0"/>
  </r>
  <r>
    <n v="260"/>
    <x v="75"/>
    <n v="4.2"/>
    <n v="5.9"/>
    <n v="1701"/>
    <n v="0"/>
    <n v="1029"/>
    <n v="0.56999999999999995"/>
    <x v="7"/>
    <n v="1"/>
    <x v="2"/>
    <x v="0"/>
    <x v="11"/>
    <n v="12.1"/>
    <n v="12.1"/>
    <n v="0"/>
  </r>
  <r>
    <n v="260"/>
    <x v="76"/>
    <n v="4.3"/>
    <n v="4.9000000000000004"/>
    <n v="1775"/>
    <n v="0"/>
    <n v="1027.9000000000001"/>
    <n v="0.42"/>
    <x v="7"/>
    <n v="1"/>
    <x v="2"/>
    <x v="0"/>
    <x v="11"/>
    <n v="13.1"/>
    <n v="13.1"/>
    <n v="0"/>
  </r>
  <r>
    <n v="260"/>
    <x v="77"/>
    <n v="2.5"/>
    <n v="6.9"/>
    <n v="1724"/>
    <n v="0"/>
    <n v="1023.8"/>
    <n v="0.59"/>
    <x v="7"/>
    <n v="1"/>
    <x v="2"/>
    <x v="0"/>
    <x v="11"/>
    <n v="11.1"/>
    <n v="11.1"/>
    <n v="0"/>
  </r>
  <r>
    <n v="260"/>
    <x v="78"/>
    <n v="1.9"/>
    <n v="10.4"/>
    <n v="1658"/>
    <n v="0"/>
    <n v="1021.2"/>
    <n v="0.63"/>
    <x v="7"/>
    <n v="1"/>
    <x v="2"/>
    <x v="0"/>
    <x v="11"/>
    <n v="7.6"/>
    <n v="7.6"/>
    <n v="0"/>
  </r>
  <r>
    <n v="260"/>
    <x v="79"/>
    <n v="5"/>
    <n v="15"/>
    <n v="1618"/>
    <n v="0"/>
    <n v="1012.4"/>
    <n v="0.52"/>
    <x v="7"/>
    <n v="1"/>
    <x v="2"/>
    <x v="0"/>
    <x v="11"/>
    <n v="3"/>
    <n v="3"/>
    <n v="0"/>
  </r>
  <r>
    <n v="260"/>
    <x v="80"/>
    <n v="4.3"/>
    <n v="14.9"/>
    <n v="1212"/>
    <n v="-0.1"/>
    <n v="1003.6"/>
    <n v="0.53"/>
    <x v="7"/>
    <n v="1"/>
    <x v="2"/>
    <x v="0"/>
    <x v="11"/>
    <n v="3.0999999999999996"/>
    <n v="3.0999999999999996"/>
    <n v="0"/>
  </r>
  <r>
    <n v="260"/>
    <x v="81"/>
    <n v="2.5"/>
    <n v="13.3"/>
    <n v="876"/>
    <n v="0.3"/>
    <n v="1004.4"/>
    <n v="0.72"/>
    <x v="7"/>
    <n v="1"/>
    <x v="2"/>
    <x v="0"/>
    <x v="11"/>
    <n v="4.6999999999999993"/>
    <n v="4.6999999999999993"/>
    <n v="0"/>
  </r>
  <r>
    <n v="260"/>
    <x v="82"/>
    <n v="2.7"/>
    <n v="9.4"/>
    <n v="1566"/>
    <n v="0"/>
    <n v="1015.4"/>
    <n v="0.83"/>
    <x v="7"/>
    <n v="1"/>
    <x v="2"/>
    <x v="0"/>
    <x v="12"/>
    <n v="8.6"/>
    <n v="8.6"/>
    <n v="0"/>
  </r>
  <r>
    <n v="260"/>
    <x v="83"/>
    <n v="2.8"/>
    <n v="8.4"/>
    <n v="881"/>
    <n v="-0.1"/>
    <n v="1020.7"/>
    <n v="0.8"/>
    <x v="7"/>
    <n v="1"/>
    <x v="2"/>
    <x v="0"/>
    <x v="12"/>
    <n v="9.6"/>
    <n v="9.6"/>
    <n v="0"/>
  </r>
  <r>
    <n v="260"/>
    <x v="84"/>
    <n v="2.7"/>
    <n v="7.9"/>
    <n v="939"/>
    <n v="0"/>
    <n v="1024.4000000000001"/>
    <n v="0.81"/>
    <x v="7"/>
    <n v="1"/>
    <x v="2"/>
    <x v="0"/>
    <x v="12"/>
    <n v="10.1"/>
    <n v="10.1"/>
    <n v="0"/>
  </r>
  <r>
    <n v="260"/>
    <x v="85"/>
    <n v="1.5"/>
    <n v="7"/>
    <n v="1902"/>
    <n v="0"/>
    <n v="1020.6"/>
    <n v="0.77"/>
    <x v="7"/>
    <n v="1"/>
    <x v="2"/>
    <x v="0"/>
    <x v="12"/>
    <n v="11"/>
    <n v="11"/>
    <n v="0"/>
  </r>
  <r>
    <n v="260"/>
    <x v="86"/>
    <n v="2.5"/>
    <n v="7"/>
    <n v="788"/>
    <n v="0.5"/>
    <n v="1012.5"/>
    <n v="0.87"/>
    <x v="7"/>
    <n v="1"/>
    <x v="2"/>
    <x v="0"/>
    <x v="12"/>
    <n v="11"/>
    <n v="11"/>
    <n v="0"/>
  </r>
  <r>
    <n v="260"/>
    <x v="87"/>
    <n v="2.7"/>
    <n v="7.9"/>
    <n v="1638"/>
    <n v="0"/>
    <n v="1019"/>
    <n v="0.75"/>
    <x v="7"/>
    <n v="1"/>
    <x v="2"/>
    <x v="0"/>
    <x v="12"/>
    <n v="10.1"/>
    <n v="10.1"/>
    <n v="0"/>
  </r>
  <r>
    <n v="260"/>
    <x v="88"/>
    <n v="6"/>
    <n v="10"/>
    <n v="1285"/>
    <n v="0.4"/>
    <n v="1017.2"/>
    <n v="0.72"/>
    <x v="7"/>
    <n v="1"/>
    <x v="2"/>
    <x v="0"/>
    <x v="12"/>
    <n v="8"/>
    <n v="8"/>
    <n v="0"/>
  </r>
  <r>
    <n v="260"/>
    <x v="89"/>
    <n v="3.5"/>
    <n v="8.5"/>
    <n v="1867"/>
    <n v="0"/>
    <n v="1027.5"/>
    <n v="0.7"/>
    <x v="7"/>
    <n v="1"/>
    <x v="2"/>
    <x v="0"/>
    <x v="13"/>
    <n v="9.5"/>
    <n v="9.5"/>
    <n v="0"/>
  </r>
  <r>
    <n v="260"/>
    <x v="90"/>
    <n v="4"/>
    <n v="8.4"/>
    <n v="1982"/>
    <n v="0"/>
    <n v="1027.9000000000001"/>
    <n v="0.66"/>
    <x v="7"/>
    <n v="0.8"/>
    <x v="3"/>
    <x v="0"/>
    <x v="13"/>
    <n v="9.6"/>
    <n v="7.68"/>
    <n v="0"/>
  </r>
  <r>
    <n v="260"/>
    <x v="91"/>
    <n v="6.1"/>
    <n v="12.1"/>
    <n v="2044"/>
    <n v="0"/>
    <n v="1024"/>
    <n v="0.53"/>
    <x v="7"/>
    <n v="0.8"/>
    <x v="3"/>
    <x v="0"/>
    <x v="13"/>
    <n v="5.9"/>
    <n v="4.7200000000000006"/>
    <n v="0"/>
  </r>
  <r>
    <n v="260"/>
    <x v="92"/>
    <n v="5"/>
    <n v="14.1"/>
    <n v="2035"/>
    <n v="0"/>
    <n v="1022.7"/>
    <n v="0.51"/>
    <x v="7"/>
    <n v="0.8"/>
    <x v="3"/>
    <x v="0"/>
    <x v="13"/>
    <n v="3.9000000000000004"/>
    <n v="3.1200000000000006"/>
    <n v="0"/>
  </r>
  <r>
    <n v="260"/>
    <x v="93"/>
    <n v="3.2"/>
    <n v="13.9"/>
    <n v="2082"/>
    <n v="0"/>
    <n v="1020.1"/>
    <n v="0.55000000000000004"/>
    <x v="7"/>
    <n v="0.8"/>
    <x v="3"/>
    <x v="0"/>
    <x v="13"/>
    <n v="4.0999999999999996"/>
    <n v="3.28"/>
    <n v="0"/>
  </r>
  <r>
    <n v="260"/>
    <x v="94"/>
    <n v="4.7"/>
    <n v="10.3"/>
    <n v="2160"/>
    <n v="0"/>
    <n v="1020.2"/>
    <n v="0.56000000000000005"/>
    <x v="7"/>
    <n v="0.8"/>
    <x v="3"/>
    <x v="0"/>
    <x v="13"/>
    <n v="7.6999999999999993"/>
    <n v="6.16"/>
    <n v="0"/>
  </r>
  <r>
    <n v="260"/>
    <x v="95"/>
    <n v="4.8"/>
    <n v="7.8"/>
    <n v="2228"/>
    <n v="0"/>
    <n v="1025.4000000000001"/>
    <n v="0.45"/>
    <x v="7"/>
    <n v="0.8"/>
    <x v="3"/>
    <x v="0"/>
    <x v="13"/>
    <n v="10.199999999999999"/>
    <n v="8.16"/>
    <n v="0"/>
  </r>
  <r>
    <n v="260"/>
    <x v="96"/>
    <n v="3"/>
    <n v="8.1"/>
    <n v="2192"/>
    <n v="0"/>
    <n v="1026.5999999999999"/>
    <n v="0.54"/>
    <x v="7"/>
    <n v="0.8"/>
    <x v="3"/>
    <x v="0"/>
    <x v="14"/>
    <n v="9.9"/>
    <n v="7.9200000000000008"/>
    <n v="0"/>
  </r>
  <r>
    <n v="260"/>
    <x v="97"/>
    <n v="2.9"/>
    <n v="8.8000000000000007"/>
    <n v="2059"/>
    <n v="0"/>
    <n v="1027.0999999999999"/>
    <n v="0.63"/>
    <x v="7"/>
    <n v="0.8"/>
    <x v="3"/>
    <x v="0"/>
    <x v="14"/>
    <n v="9.1999999999999993"/>
    <n v="7.3599999999999994"/>
    <n v="0"/>
  </r>
  <r>
    <n v="260"/>
    <x v="98"/>
    <n v="3.6"/>
    <n v="7.8"/>
    <n v="2090"/>
    <n v="0"/>
    <n v="1027.3"/>
    <n v="0.73"/>
    <x v="7"/>
    <n v="0.8"/>
    <x v="3"/>
    <x v="0"/>
    <x v="14"/>
    <n v="10.199999999999999"/>
    <n v="8.16"/>
    <n v="0"/>
  </r>
  <r>
    <n v="260"/>
    <x v="99"/>
    <n v="3.3"/>
    <n v="9.6"/>
    <n v="1839"/>
    <n v="0"/>
    <n v="1027.9000000000001"/>
    <n v="0.72"/>
    <x v="7"/>
    <n v="0.8"/>
    <x v="3"/>
    <x v="0"/>
    <x v="14"/>
    <n v="8.4"/>
    <n v="6.7200000000000006"/>
    <n v="0"/>
  </r>
  <r>
    <n v="260"/>
    <x v="100"/>
    <n v="2.2999999999999998"/>
    <n v="10.4"/>
    <n v="2140"/>
    <n v="0"/>
    <n v="1021.3"/>
    <n v="0.77"/>
    <x v="7"/>
    <n v="0.8"/>
    <x v="3"/>
    <x v="0"/>
    <x v="14"/>
    <n v="7.6"/>
    <n v="6.08"/>
    <n v="0"/>
  </r>
  <r>
    <n v="260"/>
    <x v="101"/>
    <n v="3.8"/>
    <n v="15.2"/>
    <n v="2244"/>
    <n v="0"/>
    <n v="1008.9"/>
    <n v="0.57999999999999996"/>
    <x v="7"/>
    <n v="0.8"/>
    <x v="3"/>
    <x v="0"/>
    <x v="14"/>
    <n v="2.8000000000000007"/>
    <n v="2.2400000000000007"/>
    <n v="0"/>
  </r>
  <r>
    <n v="260"/>
    <x v="102"/>
    <n v="3.9"/>
    <n v="13.9"/>
    <n v="1248"/>
    <n v="3.6"/>
    <n v="1003.9"/>
    <n v="0.74"/>
    <x v="7"/>
    <n v="0.8"/>
    <x v="3"/>
    <x v="0"/>
    <x v="14"/>
    <n v="4.0999999999999996"/>
    <n v="3.28"/>
    <n v="0"/>
  </r>
  <r>
    <n v="260"/>
    <x v="103"/>
    <n v="3.2"/>
    <n v="12.8"/>
    <n v="1974"/>
    <n v="0.8"/>
    <n v="1007.2"/>
    <n v="0.67"/>
    <x v="7"/>
    <n v="0.8"/>
    <x v="3"/>
    <x v="0"/>
    <x v="15"/>
    <n v="5.1999999999999993"/>
    <n v="4.1599999999999993"/>
    <n v="0"/>
  </r>
  <r>
    <n v="260"/>
    <x v="104"/>
    <n v="3.1"/>
    <n v="14.2"/>
    <n v="1487"/>
    <n v="6.1"/>
    <n v="998.9"/>
    <n v="0.77"/>
    <x v="7"/>
    <n v="0.8"/>
    <x v="3"/>
    <x v="0"/>
    <x v="15"/>
    <n v="3.8000000000000007"/>
    <n v="3.0400000000000009"/>
    <n v="0"/>
  </r>
  <r>
    <n v="260"/>
    <x v="105"/>
    <n v="1.9"/>
    <n v="10.8"/>
    <n v="664"/>
    <n v="0.9"/>
    <n v="1008.7"/>
    <n v="0.81"/>
    <x v="7"/>
    <n v="0.8"/>
    <x v="3"/>
    <x v="0"/>
    <x v="15"/>
    <n v="7.1999999999999993"/>
    <n v="5.76"/>
    <n v="0"/>
  </r>
  <r>
    <n v="260"/>
    <x v="106"/>
    <n v="1.3"/>
    <n v="10.4"/>
    <n v="551"/>
    <n v="-0.1"/>
    <n v="1013"/>
    <n v="0.78"/>
    <x v="7"/>
    <n v="0.8"/>
    <x v="3"/>
    <x v="0"/>
    <x v="15"/>
    <n v="7.6"/>
    <n v="6.08"/>
    <n v="0"/>
  </r>
  <r>
    <n v="260"/>
    <x v="107"/>
    <n v="1.9"/>
    <n v="9.9"/>
    <n v="1592"/>
    <n v="0"/>
    <n v="1014.4"/>
    <n v="0.75"/>
    <x v="7"/>
    <n v="0.8"/>
    <x v="3"/>
    <x v="0"/>
    <x v="15"/>
    <n v="8.1"/>
    <n v="6.48"/>
    <n v="0"/>
  </r>
  <r>
    <n v="260"/>
    <x v="108"/>
    <n v="3"/>
    <n v="9.6"/>
    <n v="2217"/>
    <n v="0"/>
    <n v="1010"/>
    <n v="0.73"/>
    <x v="7"/>
    <n v="0.8"/>
    <x v="3"/>
    <x v="0"/>
    <x v="15"/>
    <n v="8.4"/>
    <n v="6.7200000000000006"/>
    <n v="0"/>
  </r>
  <r>
    <n v="260"/>
    <x v="109"/>
    <n v="2.4"/>
    <n v="10.6"/>
    <n v="2259"/>
    <n v="3.6"/>
    <n v="1007.4"/>
    <n v="0.74"/>
    <x v="7"/>
    <n v="0.8"/>
    <x v="3"/>
    <x v="0"/>
    <x v="15"/>
    <n v="7.4"/>
    <n v="5.9200000000000008"/>
    <n v="0"/>
  </r>
  <r>
    <n v="260"/>
    <x v="110"/>
    <n v="1.4"/>
    <n v="11.3"/>
    <n v="577"/>
    <n v="14.6"/>
    <n v="1010.2"/>
    <n v="0.94"/>
    <x v="7"/>
    <n v="0.8"/>
    <x v="3"/>
    <x v="0"/>
    <x v="16"/>
    <n v="6.6999999999999993"/>
    <n v="5.3599999999999994"/>
    <n v="0"/>
  </r>
  <r>
    <n v="260"/>
    <x v="111"/>
    <n v="2.5"/>
    <n v="11.9"/>
    <n v="1521"/>
    <n v="-0.1"/>
    <n v="1016.7"/>
    <n v="0.8"/>
    <x v="7"/>
    <n v="0.8"/>
    <x v="3"/>
    <x v="0"/>
    <x v="16"/>
    <n v="6.1"/>
    <n v="4.88"/>
    <n v="0"/>
  </r>
  <r>
    <n v="260"/>
    <x v="112"/>
    <n v="1.9"/>
    <n v="12.1"/>
    <n v="763"/>
    <n v="0.4"/>
    <n v="1014.6"/>
    <n v="0.83"/>
    <x v="7"/>
    <n v="0.8"/>
    <x v="3"/>
    <x v="0"/>
    <x v="16"/>
    <n v="5.9"/>
    <n v="4.7200000000000006"/>
    <n v="0"/>
  </r>
  <r>
    <n v="260"/>
    <x v="113"/>
    <n v="3.1"/>
    <n v="11"/>
    <n v="564"/>
    <n v="7.2"/>
    <n v="1018.2"/>
    <n v="0.92"/>
    <x v="7"/>
    <n v="0.8"/>
    <x v="3"/>
    <x v="0"/>
    <x v="16"/>
    <n v="7"/>
    <n v="5.6000000000000005"/>
    <n v="0"/>
  </r>
  <r>
    <n v="260"/>
    <x v="114"/>
    <n v="2.8"/>
    <n v="10"/>
    <n v="2227"/>
    <n v="0"/>
    <n v="1022.7"/>
    <n v="0.81"/>
    <x v="7"/>
    <n v="0.8"/>
    <x v="3"/>
    <x v="0"/>
    <x v="16"/>
    <n v="8"/>
    <n v="6.4"/>
    <n v="0"/>
  </r>
  <r>
    <n v="260"/>
    <x v="115"/>
    <n v="2.2999999999999998"/>
    <n v="11.4"/>
    <n v="2256"/>
    <n v="0"/>
    <n v="1022.9"/>
    <n v="0.77"/>
    <x v="7"/>
    <n v="0.8"/>
    <x v="3"/>
    <x v="0"/>
    <x v="16"/>
    <n v="6.6"/>
    <n v="5.28"/>
    <n v="0"/>
  </r>
  <r>
    <n v="260"/>
    <x v="116"/>
    <n v="1.8"/>
    <n v="12.9"/>
    <n v="2598"/>
    <n v="0"/>
    <n v="1025.0999999999999"/>
    <n v="0.67"/>
    <x v="7"/>
    <n v="0.8"/>
    <x v="3"/>
    <x v="0"/>
    <x v="16"/>
    <n v="5.0999999999999996"/>
    <n v="4.08"/>
    <n v="0"/>
  </r>
  <r>
    <n v="260"/>
    <x v="117"/>
    <n v="2.1"/>
    <n v="13.4"/>
    <n v="2608"/>
    <n v="0"/>
    <n v="1027.0999999999999"/>
    <n v="0.66"/>
    <x v="7"/>
    <n v="0.8"/>
    <x v="3"/>
    <x v="0"/>
    <x v="17"/>
    <n v="4.5999999999999996"/>
    <n v="3.6799999999999997"/>
    <n v="0"/>
  </r>
  <r>
    <n v="260"/>
    <x v="118"/>
    <n v="2.2000000000000002"/>
    <n v="15.1"/>
    <n v="2578"/>
    <n v="0"/>
    <n v="1026.4000000000001"/>
    <n v="0.71"/>
    <x v="7"/>
    <n v="0.8"/>
    <x v="3"/>
    <x v="0"/>
    <x v="17"/>
    <n v="2.9000000000000004"/>
    <n v="2.3200000000000003"/>
    <n v="0"/>
  </r>
  <r>
    <n v="260"/>
    <x v="119"/>
    <n v="1.6"/>
    <n v="17.100000000000001"/>
    <n v="2591"/>
    <n v="0"/>
    <n v="1022.8"/>
    <n v="0.69"/>
    <x v="7"/>
    <n v="0.8"/>
    <x v="3"/>
    <x v="0"/>
    <x v="17"/>
    <n v="0.89999999999999858"/>
    <n v="0.71999999999999886"/>
    <n v="0"/>
  </r>
  <r>
    <n v="260"/>
    <x v="120"/>
    <n v="1.5"/>
    <n v="18.600000000000001"/>
    <n v="2578"/>
    <n v="0"/>
    <n v="1017.6"/>
    <n v="0.66"/>
    <x v="7"/>
    <n v="0.8"/>
    <x v="4"/>
    <x v="0"/>
    <x v="17"/>
    <n v="0"/>
    <n v="0"/>
    <n v="0.60000000000000142"/>
  </r>
  <r>
    <n v="260"/>
    <x v="121"/>
    <n v="2.5"/>
    <n v="18"/>
    <n v="2258"/>
    <n v="0"/>
    <n v="1014.2"/>
    <n v="0.68"/>
    <x v="7"/>
    <n v="0.8"/>
    <x v="4"/>
    <x v="0"/>
    <x v="17"/>
    <n v="0"/>
    <n v="0"/>
    <n v="0"/>
  </r>
  <r>
    <n v="260"/>
    <x v="122"/>
    <n v="3.1"/>
    <n v="12.6"/>
    <n v="2452"/>
    <n v="0"/>
    <n v="1012.1"/>
    <n v="0.66"/>
    <x v="7"/>
    <n v="0.8"/>
    <x v="4"/>
    <x v="0"/>
    <x v="17"/>
    <n v="5.4"/>
    <n v="4.32"/>
    <n v="0"/>
  </r>
  <r>
    <n v="260"/>
    <x v="123"/>
    <n v="3.5"/>
    <n v="10"/>
    <n v="1705"/>
    <n v="-0.1"/>
    <n v="1014.9"/>
    <n v="0.66"/>
    <x v="7"/>
    <n v="0.8"/>
    <x v="4"/>
    <x v="0"/>
    <x v="17"/>
    <n v="8"/>
    <n v="6.4"/>
    <n v="0"/>
  </r>
  <r>
    <n v="260"/>
    <x v="124"/>
    <n v="3.5"/>
    <n v="9.1999999999999993"/>
    <n v="2117"/>
    <n v="-0.1"/>
    <n v="1019.1"/>
    <n v="0.64"/>
    <x v="7"/>
    <n v="0.8"/>
    <x v="4"/>
    <x v="0"/>
    <x v="18"/>
    <n v="8.8000000000000007"/>
    <n v="7.0400000000000009"/>
    <n v="0"/>
  </r>
  <r>
    <n v="260"/>
    <x v="125"/>
    <n v="3.7"/>
    <n v="10.1"/>
    <n v="1411"/>
    <n v="-0.1"/>
    <n v="1022.3"/>
    <n v="0.71"/>
    <x v="7"/>
    <n v="0.8"/>
    <x v="4"/>
    <x v="0"/>
    <x v="18"/>
    <n v="7.9"/>
    <n v="6.32"/>
    <n v="0"/>
  </r>
  <r>
    <n v="260"/>
    <x v="126"/>
    <n v="3.2"/>
    <n v="11"/>
    <n v="1944"/>
    <n v="0"/>
    <n v="1021.1"/>
    <n v="0.72"/>
    <x v="7"/>
    <n v="0.8"/>
    <x v="4"/>
    <x v="0"/>
    <x v="18"/>
    <n v="7"/>
    <n v="5.6000000000000005"/>
    <n v="0"/>
  </r>
  <r>
    <n v="260"/>
    <x v="127"/>
    <n v="2.7"/>
    <n v="12.4"/>
    <n v="2037"/>
    <n v="0"/>
    <n v="1019"/>
    <n v="0.57999999999999996"/>
    <x v="7"/>
    <n v="0.8"/>
    <x v="4"/>
    <x v="0"/>
    <x v="18"/>
    <n v="5.6"/>
    <n v="4.4799999999999995"/>
    <n v="0"/>
  </r>
  <r>
    <n v="260"/>
    <x v="128"/>
    <n v="3.3"/>
    <n v="13.4"/>
    <n v="2574"/>
    <n v="0"/>
    <n v="1021.1"/>
    <n v="0.53"/>
    <x v="7"/>
    <n v="0.8"/>
    <x v="4"/>
    <x v="0"/>
    <x v="18"/>
    <n v="4.5999999999999996"/>
    <n v="3.6799999999999997"/>
    <n v="0"/>
  </r>
  <r>
    <n v="260"/>
    <x v="129"/>
    <n v="3"/>
    <n v="15.6"/>
    <n v="2834"/>
    <n v="0"/>
    <n v="1019.6"/>
    <n v="0.51"/>
    <x v="7"/>
    <n v="0.8"/>
    <x v="4"/>
    <x v="0"/>
    <x v="18"/>
    <n v="2.4000000000000004"/>
    <n v="1.9200000000000004"/>
    <n v="0"/>
  </r>
  <r>
    <n v="260"/>
    <x v="130"/>
    <n v="3.7"/>
    <n v="18.2"/>
    <n v="2856"/>
    <n v="0"/>
    <n v="1013.8"/>
    <n v="0.48"/>
    <x v="7"/>
    <n v="0.8"/>
    <x v="4"/>
    <x v="0"/>
    <x v="18"/>
    <n v="0"/>
    <n v="0"/>
    <n v="0.19999999999999929"/>
  </r>
  <r>
    <n v="260"/>
    <x v="131"/>
    <n v="4"/>
    <n v="18.399999999999999"/>
    <n v="2853"/>
    <n v="0"/>
    <n v="1013.6"/>
    <n v="0.45"/>
    <x v="7"/>
    <n v="0.8"/>
    <x v="4"/>
    <x v="0"/>
    <x v="19"/>
    <n v="0"/>
    <n v="0"/>
    <n v="0.39999999999999858"/>
  </r>
  <r>
    <n v="260"/>
    <x v="132"/>
    <n v="4.0999999999999996"/>
    <n v="17.100000000000001"/>
    <n v="2936"/>
    <n v="0"/>
    <n v="1018.2"/>
    <n v="0.42"/>
    <x v="7"/>
    <n v="0.8"/>
    <x v="4"/>
    <x v="0"/>
    <x v="19"/>
    <n v="0.89999999999999858"/>
    <n v="0.71999999999999886"/>
    <n v="0"/>
  </r>
  <r>
    <n v="260"/>
    <x v="133"/>
    <n v="3.4"/>
    <n v="14.2"/>
    <n v="2632"/>
    <n v="0"/>
    <n v="1019.3"/>
    <n v="0.63"/>
    <x v="7"/>
    <n v="0.8"/>
    <x v="4"/>
    <x v="0"/>
    <x v="19"/>
    <n v="3.8000000000000007"/>
    <n v="3.0400000000000009"/>
    <n v="0"/>
  </r>
  <r>
    <n v="260"/>
    <x v="134"/>
    <n v="4.0999999999999996"/>
    <n v="14"/>
    <n v="2754"/>
    <n v="0"/>
    <n v="1020.9"/>
    <n v="0.59"/>
    <x v="7"/>
    <n v="0.8"/>
    <x v="4"/>
    <x v="0"/>
    <x v="19"/>
    <n v="4"/>
    <n v="3.2"/>
    <n v="0"/>
  </r>
  <r>
    <n v="260"/>
    <x v="135"/>
    <n v="3"/>
    <n v="11.4"/>
    <n v="2513"/>
    <n v="0"/>
    <n v="1021.6"/>
    <n v="0.74"/>
    <x v="7"/>
    <n v="0.8"/>
    <x v="4"/>
    <x v="0"/>
    <x v="19"/>
    <n v="6.6"/>
    <n v="5.28"/>
    <n v="0"/>
  </r>
  <r>
    <n v="260"/>
    <x v="136"/>
    <n v="3.3"/>
    <n v="12.9"/>
    <n v="2809"/>
    <n v="0"/>
    <n v="1019.1"/>
    <n v="0.72"/>
    <x v="7"/>
    <n v="0.8"/>
    <x v="4"/>
    <x v="0"/>
    <x v="19"/>
    <n v="5.0999999999999996"/>
    <n v="4.08"/>
    <n v="0"/>
  </r>
  <r>
    <n v="260"/>
    <x v="137"/>
    <n v="2.1"/>
    <n v="13.6"/>
    <n v="1448"/>
    <n v="0.1"/>
    <n v="1017.8"/>
    <n v="0.7"/>
    <x v="7"/>
    <n v="0.8"/>
    <x v="4"/>
    <x v="0"/>
    <x v="19"/>
    <n v="4.4000000000000004"/>
    <n v="3.5200000000000005"/>
    <n v="0"/>
  </r>
  <r>
    <n v="260"/>
    <x v="138"/>
    <n v="2.6"/>
    <n v="14.1"/>
    <n v="2842"/>
    <n v="0"/>
    <n v="1019.9"/>
    <n v="0.65"/>
    <x v="7"/>
    <n v="0.8"/>
    <x v="4"/>
    <x v="0"/>
    <x v="20"/>
    <n v="3.9000000000000004"/>
    <n v="3.1200000000000006"/>
    <n v="0"/>
  </r>
  <r>
    <n v="260"/>
    <x v="139"/>
    <n v="2.4"/>
    <n v="14.7"/>
    <n v="2977"/>
    <n v="0"/>
    <n v="1018.4"/>
    <n v="0.63"/>
    <x v="7"/>
    <n v="0.8"/>
    <x v="4"/>
    <x v="0"/>
    <x v="20"/>
    <n v="3.3000000000000007"/>
    <n v="2.6400000000000006"/>
    <n v="0"/>
  </r>
  <r>
    <n v="260"/>
    <x v="140"/>
    <n v="3"/>
    <n v="12.7"/>
    <n v="2195"/>
    <n v="0"/>
    <n v="1014.7"/>
    <n v="0.71"/>
    <x v="7"/>
    <n v="0.8"/>
    <x v="4"/>
    <x v="0"/>
    <x v="20"/>
    <n v="5.3000000000000007"/>
    <n v="4.2400000000000011"/>
    <n v="0"/>
  </r>
  <r>
    <n v="260"/>
    <x v="141"/>
    <n v="3.8"/>
    <n v="11.2"/>
    <n v="2596"/>
    <n v="0.1"/>
    <n v="1016.1"/>
    <n v="0.59"/>
    <x v="7"/>
    <n v="0.8"/>
    <x v="4"/>
    <x v="0"/>
    <x v="20"/>
    <n v="6.8000000000000007"/>
    <n v="5.4400000000000013"/>
    <n v="0"/>
  </r>
  <r>
    <n v="260"/>
    <x v="142"/>
    <n v="3.2"/>
    <n v="9.6"/>
    <n v="1757"/>
    <n v="2.4"/>
    <n v="1017.4"/>
    <n v="0.72"/>
    <x v="7"/>
    <n v="0.8"/>
    <x v="4"/>
    <x v="0"/>
    <x v="20"/>
    <n v="8.4"/>
    <n v="6.7200000000000006"/>
    <n v="0"/>
  </r>
  <r>
    <n v="260"/>
    <x v="143"/>
    <n v="4"/>
    <n v="12.6"/>
    <n v="754"/>
    <n v="7"/>
    <n v="1012.3"/>
    <n v="0.84"/>
    <x v="7"/>
    <n v="0.8"/>
    <x v="4"/>
    <x v="0"/>
    <x v="20"/>
    <n v="5.4"/>
    <n v="4.32"/>
    <n v="0"/>
  </r>
  <r>
    <n v="260"/>
    <x v="144"/>
    <n v="4.3"/>
    <n v="15.3"/>
    <n v="1525"/>
    <n v="3.7"/>
    <n v="1009.4"/>
    <n v="0.81"/>
    <x v="7"/>
    <n v="0.8"/>
    <x v="4"/>
    <x v="0"/>
    <x v="20"/>
    <n v="2.6999999999999993"/>
    <n v="2.1599999999999997"/>
    <n v="0"/>
  </r>
  <r>
    <n v="260"/>
    <x v="145"/>
    <n v="4.8"/>
    <n v="15.3"/>
    <n v="2199"/>
    <n v="-0.1"/>
    <n v="1015.5"/>
    <n v="0.62"/>
    <x v="7"/>
    <n v="0.8"/>
    <x v="4"/>
    <x v="0"/>
    <x v="21"/>
    <n v="2.6999999999999993"/>
    <n v="2.1599999999999997"/>
    <n v="0"/>
  </r>
  <r>
    <n v="260"/>
    <x v="146"/>
    <n v="5.7"/>
    <n v="14.3"/>
    <n v="988"/>
    <n v="15.5"/>
    <n v="1012.7"/>
    <n v="0.85"/>
    <x v="7"/>
    <n v="0.8"/>
    <x v="4"/>
    <x v="0"/>
    <x v="21"/>
    <n v="3.6999999999999993"/>
    <n v="2.9599999999999995"/>
    <n v="0"/>
  </r>
  <r>
    <n v="260"/>
    <x v="147"/>
    <n v="4"/>
    <n v="14.7"/>
    <n v="1687"/>
    <n v="0.7"/>
    <n v="1014.9"/>
    <n v="0.8"/>
    <x v="7"/>
    <n v="0.8"/>
    <x v="4"/>
    <x v="0"/>
    <x v="21"/>
    <n v="3.3000000000000007"/>
    <n v="2.6400000000000006"/>
    <n v="0"/>
  </r>
  <r>
    <n v="260"/>
    <x v="148"/>
    <n v="3.8"/>
    <n v="14.8"/>
    <n v="974"/>
    <n v="0.8"/>
    <n v="1019.8"/>
    <n v="0.86"/>
    <x v="7"/>
    <n v="0.8"/>
    <x v="4"/>
    <x v="0"/>
    <x v="21"/>
    <n v="3.1999999999999993"/>
    <n v="2.5599999999999996"/>
    <n v="0"/>
  </r>
  <r>
    <n v="260"/>
    <x v="149"/>
    <n v="3.5"/>
    <n v="17.2"/>
    <n v="2037"/>
    <n v="0"/>
    <n v="1019.3"/>
    <n v="0.82"/>
    <x v="7"/>
    <n v="0.8"/>
    <x v="4"/>
    <x v="0"/>
    <x v="21"/>
    <n v="0.80000000000000071"/>
    <n v="0.64000000000000057"/>
    <n v="0"/>
  </r>
  <r>
    <n v="260"/>
    <x v="150"/>
    <n v="1.5"/>
    <n v="19.399999999999999"/>
    <n v="2399"/>
    <n v="0"/>
    <n v="1016.5"/>
    <n v="0.72"/>
    <x v="7"/>
    <n v="0.8"/>
    <x v="4"/>
    <x v="0"/>
    <x v="21"/>
    <n v="0"/>
    <n v="0"/>
    <n v="1.3999999999999986"/>
  </r>
  <r>
    <n v="260"/>
    <x v="151"/>
    <n v="4.0999999999999996"/>
    <n v="17.2"/>
    <n v="1896"/>
    <n v="0"/>
    <n v="1013.5"/>
    <n v="0.67"/>
    <x v="7"/>
    <n v="0.8"/>
    <x v="5"/>
    <x v="0"/>
    <x v="21"/>
    <n v="0.80000000000000071"/>
    <n v="0.64000000000000057"/>
    <n v="0"/>
  </r>
  <r>
    <n v="260"/>
    <x v="152"/>
    <n v="2.9"/>
    <n v="14.5"/>
    <n v="2552"/>
    <n v="-0.1"/>
    <n v="1015.7"/>
    <n v="0.71"/>
    <x v="7"/>
    <n v="0.8"/>
    <x v="5"/>
    <x v="0"/>
    <x v="22"/>
    <n v="3.5"/>
    <n v="2.8000000000000003"/>
    <n v="0"/>
  </r>
  <r>
    <n v="260"/>
    <x v="153"/>
    <n v="4"/>
    <n v="16.7"/>
    <n v="2051"/>
    <n v="-0.1"/>
    <n v="1009.8"/>
    <n v="0.63"/>
    <x v="7"/>
    <n v="0.8"/>
    <x v="5"/>
    <x v="0"/>
    <x v="22"/>
    <n v="1.3000000000000007"/>
    <n v="1.0400000000000007"/>
    <n v="0"/>
  </r>
  <r>
    <n v="260"/>
    <x v="154"/>
    <n v="3.6"/>
    <n v="15.6"/>
    <n v="1473"/>
    <n v="0.1"/>
    <n v="1007.1"/>
    <n v="0.66"/>
    <x v="7"/>
    <n v="0.8"/>
    <x v="5"/>
    <x v="0"/>
    <x v="22"/>
    <n v="2.4000000000000004"/>
    <n v="1.9200000000000004"/>
    <n v="0"/>
  </r>
  <r>
    <n v="260"/>
    <x v="155"/>
    <n v="4.0999999999999996"/>
    <n v="15.3"/>
    <n v="1355"/>
    <n v="7.9"/>
    <n v="1006.1"/>
    <n v="0.78"/>
    <x v="7"/>
    <n v="0.8"/>
    <x v="5"/>
    <x v="0"/>
    <x v="22"/>
    <n v="2.6999999999999993"/>
    <n v="2.1599999999999997"/>
    <n v="0"/>
  </r>
  <r>
    <n v="260"/>
    <x v="156"/>
    <n v="4.7"/>
    <n v="15.6"/>
    <n v="1776"/>
    <n v="5.6"/>
    <n v="1007.2"/>
    <n v="0.74"/>
    <x v="7"/>
    <n v="0.8"/>
    <x v="5"/>
    <x v="0"/>
    <x v="22"/>
    <n v="2.4000000000000004"/>
    <n v="1.9200000000000004"/>
    <n v="0"/>
  </r>
  <r>
    <n v="260"/>
    <x v="157"/>
    <n v="3.7"/>
    <n v="14.1"/>
    <n v="1419"/>
    <n v="6"/>
    <n v="1006.8"/>
    <n v="0.8"/>
    <x v="7"/>
    <n v="0.8"/>
    <x v="5"/>
    <x v="0"/>
    <x v="22"/>
    <n v="3.9000000000000004"/>
    <n v="3.1200000000000006"/>
    <n v="0"/>
  </r>
  <r>
    <n v="260"/>
    <x v="158"/>
    <n v="4.5999999999999996"/>
    <n v="12.8"/>
    <n v="1809"/>
    <n v="11.7"/>
    <n v="1013.5"/>
    <n v="0.78"/>
    <x v="7"/>
    <n v="0.8"/>
    <x v="5"/>
    <x v="0"/>
    <x v="22"/>
    <n v="5.1999999999999993"/>
    <n v="4.1599999999999993"/>
    <n v="0"/>
  </r>
  <r>
    <n v="260"/>
    <x v="159"/>
    <n v="3.3"/>
    <n v="15.1"/>
    <n v="1942"/>
    <n v="0.2"/>
    <n v="1021"/>
    <n v="0.73"/>
    <x v="7"/>
    <n v="0.8"/>
    <x v="5"/>
    <x v="0"/>
    <x v="23"/>
    <n v="2.9000000000000004"/>
    <n v="2.3200000000000003"/>
    <n v="0"/>
  </r>
  <r>
    <n v="260"/>
    <x v="160"/>
    <n v="4.3"/>
    <n v="14.4"/>
    <n v="1177"/>
    <n v="1.9"/>
    <n v="1016.4"/>
    <n v="0.79"/>
    <x v="7"/>
    <n v="0.8"/>
    <x v="5"/>
    <x v="0"/>
    <x v="23"/>
    <n v="3.5999999999999996"/>
    <n v="2.88"/>
    <n v="0"/>
  </r>
  <r>
    <n v="260"/>
    <x v="161"/>
    <n v="2"/>
    <n v="14.7"/>
    <n v="2728"/>
    <n v="0"/>
    <n v="1021.9"/>
    <n v="0.7"/>
    <x v="7"/>
    <n v="0.8"/>
    <x v="5"/>
    <x v="0"/>
    <x v="23"/>
    <n v="3.3000000000000007"/>
    <n v="2.6400000000000006"/>
    <n v="0"/>
  </r>
  <r>
    <n v="260"/>
    <x v="162"/>
    <n v="4.7"/>
    <n v="20.399999999999999"/>
    <n v="3035"/>
    <n v="0"/>
    <n v="1017.2"/>
    <n v="0.56999999999999995"/>
    <x v="7"/>
    <n v="0.8"/>
    <x v="5"/>
    <x v="0"/>
    <x v="23"/>
    <n v="0"/>
    <n v="0"/>
    <n v="2.3999999999999986"/>
  </r>
  <r>
    <n v="260"/>
    <x v="163"/>
    <n v="2.8"/>
    <n v="25.5"/>
    <n v="2772"/>
    <n v="0"/>
    <n v="1018"/>
    <n v="0.55000000000000004"/>
    <x v="7"/>
    <n v="0.8"/>
    <x v="5"/>
    <x v="0"/>
    <x v="23"/>
    <n v="0"/>
    <n v="0"/>
    <n v="7.5"/>
  </r>
  <r>
    <n v="260"/>
    <x v="164"/>
    <n v="2.9"/>
    <n v="22.7"/>
    <n v="1408"/>
    <n v="-0.1"/>
    <n v="1017.1"/>
    <n v="0.63"/>
    <x v="7"/>
    <n v="0.8"/>
    <x v="5"/>
    <x v="0"/>
    <x v="23"/>
    <n v="0"/>
    <n v="0"/>
    <n v="4.6999999999999993"/>
  </r>
  <r>
    <n v="260"/>
    <x v="165"/>
    <n v="2.9"/>
    <n v="17.600000000000001"/>
    <n v="2365"/>
    <n v="0"/>
    <n v="1021.7"/>
    <n v="0.69"/>
    <x v="7"/>
    <n v="0.8"/>
    <x v="5"/>
    <x v="0"/>
    <x v="23"/>
    <n v="0.39999999999999858"/>
    <n v="0.3199999999999989"/>
    <n v="0"/>
  </r>
  <r>
    <n v="260"/>
    <x v="166"/>
    <n v="2.2999999999999998"/>
    <n v="17.5"/>
    <n v="2627"/>
    <n v="0"/>
    <n v="1026.9000000000001"/>
    <n v="0.74"/>
    <x v="7"/>
    <n v="0.8"/>
    <x v="5"/>
    <x v="0"/>
    <x v="24"/>
    <n v="0.5"/>
    <n v="0.4"/>
    <n v="0"/>
  </r>
  <r>
    <n v="260"/>
    <x v="167"/>
    <n v="2"/>
    <n v="18.2"/>
    <n v="2743"/>
    <n v="0"/>
    <n v="1025.3"/>
    <n v="0.7"/>
    <x v="7"/>
    <n v="0.8"/>
    <x v="5"/>
    <x v="0"/>
    <x v="24"/>
    <n v="0"/>
    <n v="0"/>
    <n v="0.19999999999999929"/>
  </r>
  <r>
    <n v="260"/>
    <x v="168"/>
    <n v="2.4"/>
    <n v="19.100000000000001"/>
    <n v="2852"/>
    <n v="0"/>
    <n v="1023.9"/>
    <n v="0.72"/>
    <x v="7"/>
    <n v="0.8"/>
    <x v="5"/>
    <x v="0"/>
    <x v="24"/>
    <n v="0"/>
    <n v="0"/>
    <n v="1.1000000000000014"/>
  </r>
  <r>
    <n v="260"/>
    <x v="169"/>
    <n v="1.8"/>
    <n v="18.3"/>
    <n v="2488"/>
    <n v="0"/>
    <n v="1026.7"/>
    <n v="0.69"/>
    <x v="7"/>
    <n v="0.8"/>
    <x v="5"/>
    <x v="0"/>
    <x v="24"/>
    <n v="0"/>
    <n v="0"/>
    <n v="0.30000000000000071"/>
  </r>
  <r>
    <n v="260"/>
    <x v="170"/>
    <n v="2.5"/>
    <n v="18.899999999999999"/>
    <n v="3019"/>
    <n v="0"/>
    <n v="1025.7"/>
    <n v="0.57999999999999996"/>
    <x v="7"/>
    <n v="0.8"/>
    <x v="5"/>
    <x v="0"/>
    <x v="24"/>
    <n v="0"/>
    <n v="0"/>
    <n v="0.89999999999999858"/>
  </r>
  <r>
    <n v="260"/>
    <x v="171"/>
    <n v="2.5"/>
    <n v="21.9"/>
    <n v="3109"/>
    <n v="0"/>
    <n v="1020"/>
    <n v="0.55000000000000004"/>
    <x v="7"/>
    <n v="0.8"/>
    <x v="5"/>
    <x v="0"/>
    <x v="24"/>
    <n v="0"/>
    <n v="0"/>
    <n v="3.8999999999999986"/>
  </r>
  <r>
    <n v="260"/>
    <x v="172"/>
    <n v="3.8"/>
    <n v="22.2"/>
    <n v="1901"/>
    <n v="0.4"/>
    <n v="1013.2"/>
    <n v="0.59"/>
    <x v="7"/>
    <n v="0.8"/>
    <x v="5"/>
    <x v="0"/>
    <x v="24"/>
    <n v="0"/>
    <n v="0"/>
    <n v="4.1999999999999993"/>
  </r>
  <r>
    <n v="260"/>
    <x v="173"/>
    <n v="5.5"/>
    <n v="18.3"/>
    <n v="2257"/>
    <n v="0.2"/>
    <n v="1011.6"/>
    <n v="0.61"/>
    <x v="7"/>
    <n v="0.8"/>
    <x v="5"/>
    <x v="0"/>
    <x v="25"/>
    <n v="0"/>
    <n v="0"/>
    <n v="0.30000000000000071"/>
  </r>
  <r>
    <n v="260"/>
    <x v="174"/>
    <n v="5"/>
    <n v="18"/>
    <n v="1276"/>
    <n v="-0.1"/>
    <n v="1011.9"/>
    <n v="0.75"/>
    <x v="7"/>
    <n v="0.8"/>
    <x v="5"/>
    <x v="0"/>
    <x v="25"/>
    <n v="0"/>
    <n v="0"/>
    <n v="0"/>
  </r>
  <r>
    <n v="260"/>
    <x v="175"/>
    <n v="2.9"/>
    <n v="20.7"/>
    <n v="2174"/>
    <n v="0"/>
    <n v="1012.1"/>
    <n v="0.75"/>
    <x v="7"/>
    <n v="0.8"/>
    <x v="5"/>
    <x v="0"/>
    <x v="25"/>
    <n v="0"/>
    <n v="0"/>
    <n v="2.6999999999999993"/>
  </r>
  <r>
    <n v="260"/>
    <x v="176"/>
    <n v="4.3"/>
    <n v="19.8"/>
    <n v="1251"/>
    <n v="3.9"/>
    <n v="1012.2"/>
    <n v="0.8"/>
    <x v="7"/>
    <n v="0.8"/>
    <x v="5"/>
    <x v="0"/>
    <x v="25"/>
    <n v="0"/>
    <n v="0"/>
    <n v="1.8000000000000007"/>
  </r>
  <r>
    <n v="260"/>
    <x v="177"/>
    <n v="3.1"/>
    <n v="18.8"/>
    <n v="1879"/>
    <n v="2.6"/>
    <n v="1021"/>
    <n v="0.74"/>
    <x v="7"/>
    <n v="0.8"/>
    <x v="5"/>
    <x v="0"/>
    <x v="25"/>
    <n v="0"/>
    <n v="0"/>
    <n v="0.80000000000000071"/>
  </r>
  <r>
    <n v="260"/>
    <x v="178"/>
    <n v="3.8"/>
    <n v="21.6"/>
    <n v="1371"/>
    <n v="0"/>
    <n v="1023.3"/>
    <n v="0.76"/>
    <x v="7"/>
    <n v="0.8"/>
    <x v="5"/>
    <x v="0"/>
    <x v="25"/>
    <n v="0"/>
    <n v="0"/>
    <n v="3.6000000000000014"/>
  </r>
  <r>
    <n v="260"/>
    <x v="179"/>
    <n v="3"/>
    <n v="21.9"/>
    <n v="2928"/>
    <n v="0"/>
    <n v="1024"/>
    <n v="0.72"/>
    <x v="7"/>
    <n v="0.8"/>
    <x v="5"/>
    <x v="0"/>
    <x v="25"/>
    <n v="0"/>
    <n v="0"/>
    <n v="3.8999999999999986"/>
  </r>
  <r>
    <n v="260"/>
    <x v="180"/>
    <n v="2.4"/>
    <n v="23"/>
    <n v="3058"/>
    <n v="0"/>
    <n v="1019.7"/>
    <n v="0.61"/>
    <x v="7"/>
    <n v="0.8"/>
    <x v="5"/>
    <x v="0"/>
    <x v="26"/>
    <n v="0"/>
    <n v="0"/>
    <n v="5"/>
  </r>
  <r>
    <n v="260"/>
    <x v="181"/>
    <n v="2.2999999999999998"/>
    <n v="27.4"/>
    <n v="2906"/>
    <n v="0"/>
    <n v="1014.6"/>
    <n v="0.53"/>
    <x v="7"/>
    <n v="0.8"/>
    <x v="6"/>
    <x v="0"/>
    <x v="26"/>
    <n v="0"/>
    <n v="0"/>
    <n v="9.3999999999999986"/>
  </r>
  <r>
    <n v="260"/>
    <x v="182"/>
    <n v="2.6"/>
    <n v="23.2"/>
    <n v="2454"/>
    <n v="0.5"/>
    <n v="1015.3"/>
    <n v="0.7"/>
    <x v="7"/>
    <n v="0.8"/>
    <x v="6"/>
    <x v="0"/>
    <x v="26"/>
    <n v="0"/>
    <n v="0"/>
    <n v="5.1999999999999993"/>
  </r>
  <r>
    <n v="260"/>
    <x v="183"/>
    <n v="3.1"/>
    <n v="17.2"/>
    <n v="2838"/>
    <n v="0"/>
    <n v="1026.2"/>
    <n v="0.66"/>
    <x v="7"/>
    <n v="0.8"/>
    <x v="6"/>
    <x v="0"/>
    <x v="26"/>
    <n v="0.80000000000000071"/>
    <n v="0.64000000000000057"/>
    <n v="0"/>
  </r>
  <r>
    <n v="260"/>
    <x v="184"/>
    <n v="3"/>
    <n v="18.7"/>
    <n v="2729"/>
    <n v="0"/>
    <n v="1025.3"/>
    <n v="0.56000000000000005"/>
    <x v="7"/>
    <n v="0.8"/>
    <x v="6"/>
    <x v="0"/>
    <x v="26"/>
    <n v="0"/>
    <n v="0"/>
    <n v="0.69999999999999929"/>
  </r>
  <r>
    <n v="260"/>
    <x v="185"/>
    <n v="4.4000000000000004"/>
    <n v="18.5"/>
    <n v="1013"/>
    <n v="2.2000000000000002"/>
    <n v="1014.6"/>
    <n v="0.73"/>
    <x v="7"/>
    <n v="0.8"/>
    <x v="6"/>
    <x v="0"/>
    <x v="26"/>
    <n v="0"/>
    <n v="0"/>
    <n v="0.5"/>
  </r>
  <r>
    <n v="260"/>
    <x v="186"/>
    <n v="2.9"/>
    <n v="17.100000000000001"/>
    <n v="712"/>
    <n v="25.4"/>
    <n v="1005.9"/>
    <n v="0.93"/>
    <x v="7"/>
    <n v="0.8"/>
    <x v="6"/>
    <x v="0"/>
    <x v="26"/>
    <n v="0.89999999999999858"/>
    <n v="0.71999999999999886"/>
    <n v="0"/>
  </r>
  <r>
    <n v="260"/>
    <x v="187"/>
    <n v="3.8"/>
    <n v="16"/>
    <n v="1789"/>
    <n v="-0.1"/>
    <n v="1006.8"/>
    <n v="0.76"/>
    <x v="7"/>
    <n v="0.8"/>
    <x v="6"/>
    <x v="0"/>
    <x v="27"/>
    <n v="2"/>
    <n v="1.6"/>
    <n v="0"/>
  </r>
  <r>
    <n v="260"/>
    <x v="188"/>
    <n v="3"/>
    <n v="15.2"/>
    <n v="1738"/>
    <n v="2"/>
    <n v="1014.7"/>
    <n v="0.78"/>
    <x v="7"/>
    <n v="0.8"/>
    <x v="6"/>
    <x v="0"/>
    <x v="27"/>
    <n v="2.8000000000000007"/>
    <n v="2.2400000000000007"/>
    <n v="0"/>
  </r>
  <r>
    <n v="260"/>
    <x v="189"/>
    <n v="2.1"/>
    <n v="18.2"/>
    <n v="2863"/>
    <n v="0"/>
    <n v="1021"/>
    <n v="0.66"/>
    <x v="7"/>
    <n v="0.8"/>
    <x v="6"/>
    <x v="0"/>
    <x v="27"/>
    <n v="0"/>
    <n v="0"/>
    <n v="0.19999999999999929"/>
  </r>
  <r>
    <n v="260"/>
    <x v="190"/>
    <n v="1.8"/>
    <n v="18.5"/>
    <n v="2351"/>
    <n v="0"/>
    <n v="1022.4"/>
    <n v="0.74"/>
    <x v="7"/>
    <n v="0.8"/>
    <x v="6"/>
    <x v="0"/>
    <x v="27"/>
    <n v="0"/>
    <n v="0"/>
    <n v="0.5"/>
  </r>
  <r>
    <n v="260"/>
    <x v="191"/>
    <n v="2.5"/>
    <n v="19.100000000000001"/>
    <n v="2480"/>
    <n v="0"/>
    <n v="1020.1"/>
    <n v="0.76"/>
    <x v="7"/>
    <n v="0.8"/>
    <x v="6"/>
    <x v="0"/>
    <x v="27"/>
    <n v="0"/>
    <n v="0"/>
    <n v="1.1000000000000014"/>
  </r>
  <r>
    <n v="260"/>
    <x v="192"/>
    <n v="3.2"/>
    <n v="20.7"/>
    <n v="2902"/>
    <n v="0"/>
    <n v="1014.9"/>
    <n v="0.7"/>
    <x v="7"/>
    <n v="0.8"/>
    <x v="6"/>
    <x v="0"/>
    <x v="27"/>
    <n v="0"/>
    <n v="0"/>
    <n v="2.6999999999999993"/>
  </r>
  <r>
    <n v="260"/>
    <x v="193"/>
    <n v="1.5"/>
    <n v="19.899999999999999"/>
    <n v="1348"/>
    <n v="-0.1"/>
    <n v="1011.4"/>
    <n v="0.78"/>
    <x v="7"/>
    <n v="0.8"/>
    <x v="6"/>
    <x v="0"/>
    <x v="27"/>
    <n v="0"/>
    <n v="0"/>
    <n v="1.8999999999999986"/>
  </r>
  <r>
    <n v="260"/>
    <x v="194"/>
    <n v="2.9"/>
    <n v="20.399999999999999"/>
    <n v="2010"/>
    <n v="0"/>
    <n v="1014"/>
    <n v="0.71"/>
    <x v="7"/>
    <n v="0.8"/>
    <x v="6"/>
    <x v="0"/>
    <x v="28"/>
    <n v="0"/>
    <n v="0"/>
    <n v="2.3999999999999986"/>
  </r>
  <r>
    <n v="260"/>
    <x v="195"/>
    <n v="3.4"/>
    <n v="18.7"/>
    <n v="1786"/>
    <n v="1.2"/>
    <n v="1016.4"/>
    <n v="0.67"/>
    <x v="7"/>
    <n v="0.8"/>
    <x v="6"/>
    <x v="0"/>
    <x v="28"/>
    <n v="0"/>
    <n v="0"/>
    <n v="0.69999999999999929"/>
  </r>
  <r>
    <n v="260"/>
    <x v="196"/>
    <n v="3.7"/>
    <n v="17.100000000000001"/>
    <n v="1881"/>
    <n v="11.2"/>
    <n v="1013.8"/>
    <n v="0.82"/>
    <x v="7"/>
    <n v="0.8"/>
    <x v="6"/>
    <x v="0"/>
    <x v="28"/>
    <n v="0.89999999999999858"/>
    <n v="0.71999999999999886"/>
    <n v="0"/>
  </r>
  <r>
    <n v="260"/>
    <x v="197"/>
    <n v="2.2000000000000002"/>
    <n v="18"/>
    <n v="2737"/>
    <n v="0"/>
    <n v="1017.4"/>
    <n v="0.73"/>
    <x v="7"/>
    <n v="0.8"/>
    <x v="6"/>
    <x v="0"/>
    <x v="28"/>
    <n v="0"/>
    <n v="0"/>
    <n v="0"/>
  </r>
  <r>
    <n v="260"/>
    <x v="198"/>
    <n v="1.4"/>
    <n v="19.8"/>
    <n v="2103"/>
    <n v="0"/>
    <n v="1014.2"/>
    <n v="0.75"/>
    <x v="7"/>
    <n v="0.8"/>
    <x v="6"/>
    <x v="0"/>
    <x v="28"/>
    <n v="0"/>
    <n v="0"/>
    <n v="1.8000000000000007"/>
  </r>
  <r>
    <n v="260"/>
    <x v="199"/>
    <n v="3.2"/>
    <n v="22.7"/>
    <n v="1934"/>
    <n v="0.7"/>
    <n v="1007.1"/>
    <n v="0.71"/>
    <x v="7"/>
    <n v="0.8"/>
    <x v="6"/>
    <x v="0"/>
    <x v="28"/>
    <n v="0"/>
    <n v="0"/>
    <n v="4.6999999999999993"/>
  </r>
  <r>
    <n v="260"/>
    <x v="200"/>
    <n v="2.5"/>
    <n v="20.3"/>
    <n v="1626"/>
    <n v="2"/>
    <n v="1003.8"/>
    <n v="0.84"/>
    <x v="7"/>
    <n v="0.8"/>
    <x v="6"/>
    <x v="0"/>
    <x v="28"/>
    <n v="0"/>
    <n v="0"/>
    <n v="2.3000000000000007"/>
  </r>
  <r>
    <n v="260"/>
    <x v="201"/>
    <n v="3.2"/>
    <n v="18.8"/>
    <n v="1980"/>
    <n v="7.7"/>
    <n v="1002.9"/>
    <n v="0.8"/>
    <x v="7"/>
    <n v="0.8"/>
    <x v="6"/>
    <x v="0"/>
    <x v="29"/>
    <n v="0"/>
    <n v="0"/>
    <n v="0.80000000000000071"/>
  </r>
  <r>
    <n v="260"/>
    <x v="202"/>
    <n v="3.6"/>
    <n v="19.100000000000001"/>
    <n v="1598"/>
    <n v="0.7"/>
    <n v="1008.5"/>
    <n v="0.82"/>
    <x v="7"/>
    <n v="0.8"/>
    <x v="6"/>
    <x v="0"/>
    <x v="29"/>
    <n v="0"/>
    <n v="0"/>
    <n v="1.1000000000000014"/>
  </r>
  <r>
    <n v="260"/>
    <x v="203"/>
    <n v="2.5"/>
    <n v="19.2"/>
    <n v="1548"/>
    <n v="6.3"/>
    <n v="1011.7"/>
    <n v="0.84"/>
    <x v="7"/>
    <n v="0.8"/>
    <x v="6"/>
    <x v="0"/>
    <x v="29"/>
    <n v="0"/>
    <n v="0"/>
    <n v="1.1999999999999993"/>
  </r>
  <r>
    <n v="260"/>
    <x v="204"/>
    <n v="1.8"/>
    <n v="18.600000000000001"/>
    <n v="1868"/>
    <n v="-0.1"/>
    <n v="1014.4"/>
    <n v="0.8"/>
    <x v="7"/>
    <n v="0.8"/>
    <x v="6"/>
    <x v="0"/>
    <x v="29"/>
    <n v="0"/>
    <n v="0"/>
    <n v="0.60000000000000142"/>
  </r>
  <r>
    <n v="260"/>
    <x v="205"/>
    <n v="2"/>
    <n v="18.600000000000001"/>
    <n v="1306"/>
    <n v="0.2"/>
    <n v="1017.5"/>
    <n v="0.86"/>
    <x v="7"/>
    <n v="0.8"/>
    <x v="6"/>
    <x v="0"/>
    <x v="29"/>
    <n v="0"/>
    <n v="0"/>
    <n v="0.60000000000000142"/>
  </r>
  <r>
    <n v="260"/>
    <x v="206"/>
    <n v="2.7"/>
    <n v="19.399999999999999"/>
    <n v="1519"/>
    <n v="1.9"/>
    <n v="1015.6"/>
    <n v="0.79"/>
    <x v="7"/>
    <n v="0.8"/>
    <x v="6"/>
    <x v="0"/>
    <x v="29"/>
    <n v="0"/>
    <n v="0"/>
    <n v="1.3999999999999986"/>
  </r>
  <r>
    <n v="260"/>
    <x v="207"/>
    <n v="2.1"/>
    <n v="17.3"/>
    <n v="1090"/>
    <n v="-0.1"/>
    <n v="1014.6"/>
    <n v="0.8"/>
    <x v="7"/>
    <n v="0.8"/>
    <x v="6"/>
    <x v="0"/>
    <x v="29"/>
    <n v="0.69999999999999929"/>
    <n v="0.5599999999999995"/>
    <n v="0"/>
  </r>
  <r>
    <n v="260"/>
    <x v="208"/>
    <n v="2.8"/>
    <n v="17.2"/>
    <n v="1851"/>
    <n v="0.5"/>
    <n v="1017.4"/>
    <n v="0.79"/>
    <x v="7"/>
    <n v="0.8"/>
    <x v="6"/>
    <x v="0"/>
    <x v="30"/>
    <n v="0.80000000000000071"/>
    <n v="0.64000000000000057"/>
    <n v="0"/>
  </r>
  <r>
    <n v="260"/>
    <x v="209"/>
    <n v="2.2000000000000002"/>
    <n v="18"/>
    <n v="2137"/>
    <n v="-0.1"/>
    <n v="1017"/>
    <n v="0.69"/>
    <x v="7"/>
    <n v="0.8"/>
    <x v="6"/>
    <x v="0"/>
    <x v="30"/>
    <n v="0"/>
    <n v="0"/>
    <n v="0"/>
  </r>
  <r>
    <n v="260"/>
    <x v="210"/>
    <n v="3.1"/>
    <n v="17.5"/>
    <n v="2259"/>
    <n v="0"/>
    <n v="1016.2"/>
    <n v="0.7"/>
    <x v="7"/>
    <n v="0.8"/>
    <x v="6"/>
    <x v="0"/>
    <x v="30"/>
    <n v="0.5"/>
    <n v="0.4"/>
    <n v="0"/>
  </r>
  <r>
    <n v="260"/>
    <x v="211"/>
    <n v="2.8"/>
    <n v="18.100000000000001"/>
    <n v="1235"/>
    <n v="2.4"/>
    <n v="1013.7"/>
    <n v="0.81"/>
    <x v="7"/>
    <n v="0.8"/>
    <x v="6"/>
    <x v="0"/>
    <x v="30"/>
    <n v="0"/>
    <n v="0"/>
    <n v="0.10000000000000142"/>
  </r>
  <r>
    <n v="260"/>
    <x v="212"/>
    <n v="3.1"/>
    <n v="16.899999999999999"/>
    <n v="1780"/>
    <n v="6.1"/>
    <n v="1011.7"/>
    <n v="0.84"/>
    <x v="7"/>
    <n v="0.8"/>
    <x v="7"/>
    <x v="0"/>
    <x v="30"/>
    <n v="1.1000000000000014"/>
    <n v="0.88000000000000123"/>
    <n v="0"/>
  </r>
  <r>
    <n v="260"/>
    <x v="213"/>
    <n v="3.2"/>
    <n v="16.600000000000001"/>
    <n v="1500"/>
    <n v="4.5999999999999996"/>
    <n v="1014.1"/>
    <n v="0.82"/>
    <x v="7"/>
    <n v="0.8"/>
    <x v="7"/>
    <x v="0"/>
    <x v="30"/>
    <n v="1.3999999999999986"/>
    <n v="1.119999999999999"/>
    <n v="0"/>
  </r>
  <r>
    <n v="260"/>
    <x v="214"/>
    <n v="3.6"/>
    <n v="18.7"/>
    <n v="1878"/>
    <n v="2.2999999999999998"/>
    <n v="1016.5"/>
    <n v="0.74"/>
    <x v="7"/>
    <n v="0.8"/>
    <x v="7"/>
    <x v="0"/>
    <x v="30"/>
    <n v="0"/>
    <n v="0"/>
    <n v="0.69999999999999929"/>
  </r>
  <r>
    <n v="260"/>
    <x v="215"/>
    <n v="4.2"/>
    <n v="19.8"/>
    <n v="1417"/>
    <n v="3.3"/>
    <n v="1014.9"/>
    <n v="0.82"/>
    <x v="7"/>
    <n v="0.8"/>
    <x v="7"/>
    <x v="0"/>
    <x v="31"/>
    <n v="0"/>
    <n v="0"/>
    <n v="1.8000000000000007"/>
  </r>
  <r>
    <n v="260"/>
    <x v="216"/>
    <n v="3.4"/>
    <n v="16.5"/>
    <n v="2061"/>
    <n v="1.9"/>
    <n v="1019.2"/>
    <n v="0.73"/>
    <x v="7"/>
    <n v="0.8"/>
    <x v="7"/>
    <x v="0"/>
    <x v="31"/>
    <n v="1.5"/>
    <n v="1.2000000000000002"/>
    <n v="0"/>
  </r>
  <r>
    <n v="260"/>
    <x v="217"/>
    <n v="2.4"/>
    <n v="16.600000000000001"/>
    <n v="2055"/>
    <n v="0"/>
    <n v="1022.9"/>
    <n v="0.75"/>
    <x v="7"/>
    <n v="0.8"/>
    <x v="7"/>
    <x v="0"/>
    <x v="31"/>
    <n v="1.3999999999999986"/>
    <n v="1.119999999999999"/>
    <n v="0"/>
  </r>
  <r>
    <n v="260"/>
    <x v="218"/>
    <n v="3"/>
    <n v="19.100000000000001"/>
    <n v="1678"/>
    <n v="0.1"/>
    <n v="1016.2"/>
    <n v="0.67"/>
    <x v="7"/>
    <n v="0.8"/>
    <x v="7"/>
    <x v="0"/>
    <x v="31"/>
    <n v="0"/>
    <n v="0"/>
    <n v="1.1000000000000014"/>
  </r>
  <r>
    <n v="260"/>
    <x v="219"/>
    <n v="2.5"/>
    <n v="19.5"/>
    <n v="1814"/>
    <n v="0"/>
    <n v="1018"/>
    <n v="0.74"/>
    <x v="7"/>
    <n v="0.8"/>
    <x v="7"/>
    <x v="0"/>
    <x v="31"/>
    <n v="0"/>
    <n v="0"/>
    <n v="1.5"/>
  </r>
  <r>
    <n v="260"/>
    <x v="220"/>
    <n v="2"/>
    <n v="16.899999999999999"/>
    <n v="2405"/>
    <n v="0"/>
    <n v="1020.9"/>
    <n v="0.78"/>
    <x v="7"/>
    <n v="0.8"/>
    <x v="7"/>
    <x v="0"/>
    <x v="31"/>
    <n v="1.1000000000000014"/>
    <n v="0.88000000000000123"/>
    <n v="0"/>
  </r>
  <r>
    <n v="260"/>
    <x v="221"/>
    <n v="1.9"/>
    <n v="17.7"/>
    <n v="2338"/>
    <n v="0"/>
    <n v="1027.2"/>
    <n v="0.73"/>
    <x v="7"/>
    <n v="0.8"/>
    <x v="7"/>
    <x v="0"/>
    <x v="31"/>
    <n v="0.30000000000000071"/>
    <n v="0.24000000000000057"/>
    <n v="0"/>
  </r>
  <r>
    <n v="260"/>
    <x v="222"/>
    <n v="1.9"/>
    <n v="20.3"/>
    <n v="2484"/>
    <n v="0"/>
    <n v="1023.2"/>
    <n v="0.67"/>
    <x v="7"/>
    <n v="0.8"/>
    <x v="7"/>
    <x v="0"/>
    <x v="32"/>
    <n v="0"/>
    <n v="0"/>
    <n v="2.3000000000000007"/>
  </r>
  <r>
    <n v="260"/>
    <x v="223"/>
    <n v="2.4"/>
    <n v="23"/>
    <n v="2028"/>
    <n v="-0.1"/>
    <n v="1015.5"/>
    <n v="0.63"/>
    <x v="7"/>
    <n v="0.8"/>
    <x v="7"/>
    <x v="0"/>
    <x v="32"/>
    <n v="0"/>
    <n v="0"/>
    <n v="5"/>
  </r>
  <r>
    <n v="260"/>
    <x v="224"/>
    <n v="1.3"/>
    <n v="23.4"/>
    <n v="2123"/>
    <n v="0"/>
    <n v="1015.1"/>
    <n v="0.75"/>
    <x v="7"/>
    <n v="0.8"/>
    <x v="7"/>
    <x v="0"/>
    <x v="32"/>
    <n v="0"/>
    <n v="0"/>
    <n v="5.3999999999999986"/>
  </r>
  <r>
    <n v="260"/>
    <x v="225"/>
    <n v="2.5"/>
    <n v="23.3"/>
    <n v="2155"/>
    <n v="-0.1"/>
    <n v="1018.5"/>
    <n v="0.76"/>
    <x v="7"/>
    <n v="0.8"/>
    <x v="7"/>
    <x v="0"/>
    <x v="32"/>
    <n v="0"/>
    <n v="0"/>
    <n v="5.3000000000000007"/>
  </r>
  <r>
    <n v="260"/>
    <x v="226"/>
    <n v="2.5"/>
    <n v="21.2"/>
    <n v="2159"/>
    <n v="0"/>
    <n v="1023.5"/>
    <n v="0.75"/>
    <x v="7"/>
    <n v="0.8"/>
    <x v="7"/>
    <x v="0"/>
    <x v="32"/>
    <n v="0"/>
    <n v="0"/>
    <n v="3.1999999999999993"/>
  </r>
  <r>
    <n v="260"/>
    <x v="227"/>
    <n v="2.9"/>
    <n v="17.5"/>
    <n v="1006"/>
    <n v="0"/>
    <n v="1025.5"/>
    <n v="0.77"/>
    <x v="7"/>
    <n v="0.8"/>
    <x v="7"/>
    <x v="0"/>
    <x v="32"/>
    <n v="0.5"/>
    <n v="0.4"/>
    <n v="0"/>
  </r>
  <r>
    <n v="260"/>
    <x v="228"/>
    <n v="2"/>
    <n v="15.7"/>
    <n v="830"/>
    <n v="0"/>
    <n v="1023.1"/>
    <n v="0.86"/>
    <x v="7"/>
    <n v="0.8"/>
    <x v="7"/>
    <x v="0"/>
    <x v="32"/>
    <n v="2.3000000000000007"/>
    <n v="1.8400000000000007"/>
    <n v="0"/>
  </r>
  <r>
    <n v="260"/>
    <x v="229"/>
    <n v="2.2999999999999998"/>
    <n v="19.3"/>
    <n v="1465"/>
    <n v="0"/>
    <n v="1020.3"/>
    <n v="0.75"/>
    <x v="7"/>
    <n v="0.8"/>
    <x v="7"/>
    <x v="0"/>
    <x v="33"/>
    <n v="0"/>
    <n v="0"/>
    <n v="1.3000000000000007"/>
  </r>
  <r>
    <n v="260"/>
    <x v="230"/>
    <n v="3.3"/>
    <n v="19.399999999999999"/>
    <n v="2277"/>
    <n v="0"/>
    <n v="1015.2"/>
    <n v="0.71"/>
    <x v="7"/>
    <n v="0.8"/>
    <x v="7"/>
    <x v="0"/>
    <x v="33"/>
    <n v="0"/>
    <n v="0"/>
    <n v="1.3999999999999986"/>
  </r>
  <r>
    <n v="260"/>
    <x v="231"/>
    <n v="3.1"/>
    <n v="18.600000000000001"/>
    <n v="1913"/>
    <n v="0"/>
    <n v="1013.3"/>
    <n v="0.65"/>
    <x v="7"/>
    <n v="0.8"/>
    <x v="7"/>
    <x v="0"/>
    <x v="33"/>
    <n v="0"/>
    <n v="0"/>
    <n v="0.60000000000000142"/>
  </r>
  <r>
    <n v="260"/>
    <x v="232"/>
    <n v="3.5"/>
    <n v="16.399999999999999"/>
    <n v="1864"/>
    <n v="0"/>
    <n v="1014.9"/>
    <n v="0.7"/>
    <x v="7"/>
    <n v="0.8"/>
    <x v="7"/>
    <x v="0"/>
    <x v="33"/>
    <n v="1.6000000000000014"/>
    <n v="1.2800000000000011"/>
    <n v="0"/>
  </r>
  <r>
    <n v="260"/>
    <x v="233"/>
    <n v="2.1"/>
    <n v="15.4"/>
    <n v="834"/>
    <n v="2.9"/>
    <n v="1019.3"/>
    <n v="0.72"/>
    <x v="7"/>
    <n v="0.8"/>
    <x v="7"/>
    <x v="0"/>
    <x v="33"/>
    <n v="2.5999999999999996"/>
    <n v="2.0799999999999996"/>
    <n v="0"/>
  </r>
  <r>
    <n v="260"/>
    <x v="234"/>
    <n v="2"/>
    <n v="14.6"/>
    <n v="1651"/>
    <n v="2"/>
    <n v="1020"/>
    <n v="0.77"/>
    <x v="7"/>
    <n v="0.8"/>
    <x v="7"/>
    <x v="0"/>
    <x v="33"/>
    <n v="3.4000000000000004"/>
    <n v="2.7200000000000006"/>
    <n v="0"/>
  </r>
  <r>
    <n v="260"/>
    <x v="235"/>
    <n v="1.4"/>
    <n v="13.6"/>
    <n v="2260"/>
    <n v="0"/>
    <n v="1021.3"/>
    <n v="0.75"/>
    <x v="7"/>
    <n v="0.8"/>
    <x v="7"/>
    <x v="0"/>
    <x v="33"/>
    <n v="4.4000000000000004"/>
    <n v="3.5200000000000005"/>
    <n v="0"/>
  </r>
  <r>
    <n v="260"/>
    <x v="236"/>
    <n v="1.5"/>
    <n v="15.4"/>
    <n v="2154"/>
    <n v="0"/>
    <n v="1018.1"/>
    <n v="0.72"/>
    <x v="7"/>
    <n v="0.8"/>
    <x v="7"/>
    <x v="0"/>
    <x v="34"/>
    <n v="2.5999999999999996"/>
    <n v="2.0799999999999996"/>
    <n v="0"/>
  </r>
  <r>
    <n v="260"/>
    <x v="237"/>
    <n v="2.7"/>
    <n v="19.2"/>
    <n v="1565"/>
    <n v="0"/>
    <n v="1009.5"/>
    <n v="0.66"/>
    <x v="7"/>
    <n v="0.8"/>
    <x v="7"/>
    <x v="0"/>
    <x v="34"/>
    <n v="0"/>
    <n v="0"/>
    <n v="1.1999999999999993"/>
  </r>
  <r>
    <n v="260"/>
    <x v="238"/>
    <n v="2.4"/>
    <n v="19.2"/>
    <n v="1802"/>
    <n v="0"/>
    <n v="1007.4"/>
    <n v="0.73"/>
    <x v="7"/>
    <n v="0.8"/>
    <x v="7"/>
    <x v="0"/>
    <x v="34"/>
    <n v="0"/>
    <n v="0"/>
    <n v="1.1999999999999993"/>
  </r>
  <r>
    <n v="260"/>
    <x v="239"/>
    <n v="2.2999999999999998"/>
    <n v="17.2"/>
    <n v="1288"/>
    <n v="3.4"/>
    <n v="1003.4"/>
    <n v="0.8"/>
    <x v="7"/>
    <n v="0.8"/>
    <x v="7"/>
    <x v="0"/>
    <x v="34"/>
    <n v="0.80000000000000071"/>
    <n v="0.64000000000000057"/>
    <n v="0"/>
  </r>
  <r>
    <n v="260"/>
    <x v="240"/>
    <n v="3.8"/>
    <n v="16.600000000000001"/>
    <n v="1455"/>
    <n v="0.6"/>
    <n v="1000.2"/>
    <n v="0.77"/>
    <x v="7"/>
    <n v="0.8"/>
    <x v="7"/>
    <x v="0"/>
    <x v="34"/>
    <n v="1.3999999999999986"/>
    <n v="1.119999999999999"/>
    <n v="0"/>
  </r>
  <r>
    <n v="260"/>
    <x v="241"/>
    <n v="3.9"/>
    <n v="18.7"/>
    <n v="1549"/>
    <n v="-0.1"/>
    <n v="1005.7"/>
    <n v="0.71"/>
    <x v="7"/>
    <n v="0.8"/>
    <x v="7"/>
    <x v="0"/>
    <x v="34"/>
    <n v="0"/>
    <n v="0"/>
    <n v="0.69999999999999929"/>
  </r>
  <r>
    <n v="260"/>
    <x v="242"/>
    <n v="2.8"/>
    <n v="19"/>
    <n v="1062"/>
    <n v="0.8"/>
    <n v="1006.8"/>
    <n v="0.82"/>
    <x v="7"/>
    <n v="0.8"/>
    <x v="7"/>
    <x v="0"/>
    <x v="34"/>
    <n v="0"/>
    <n v="0"/>
    <n v="1"/>
  </r>
  <r>
    <n v="260"/>
    <x v="243"/>
    <n v="2.9"/>
    <n v="18"/>
    <n v="1368"/>
    <n v="-0.1"/>
    <n v="1006.4"/>
    <n v="0.74"/>
    <x v="7"/>
    <n v="0.8"/>
    <x v="8"/>
    <x v="0"/>
    <x v="35"/>
    <n v="0"/>
    <n v="0"/>
    <n v="0"/>
  </r>
  <r>
    <n v="260"/>
    <x v="244"/>
    <n v="4"/>
    <n v="17.600000000000001"/>
    <n v="1743"/>
    <n v="-0.1"/>
    <n v="1007.1"/>
    <n v="0.7"/>
    <x v="7"/>
    <n v="0.8"/>
    <x v="8"/>
    <x v="0"/>
    <x v="35"/>
    <n v="0.39999999999999858"/>
    <n v="0.3199999999999989"/>
    <n v="0"/>
  </r>
  <r>
    <n v="260"/>
    <x v="245"/>
    <n v="5.9"/>
    <n v="19"/>
    <n v="867"/>
    <n v="7.7"/>
    <n v="1003.5"/>
    <n v="0.81"/>
    <x v="7"/>
    <n v="0.8"/>
    <x v="8"/>
    <x v="0"/>
    <x v="35"/>
    <n v="0"/>
    <n v="0"/>
    <n v="1"/>
  </r>
  <r>
    <n v="260"/>
    <x v="246"/>
    <n v="4.2"/>
    <n v="17.7"/>
    <n v="1550"/>
    <n v="7.8"/>
    <n v="1009.7"/>
    <n v="0.79"/>
    <x v="7"/>
    <n v="0.8"/>
    <x v="8"/>
    <x v="0"/>
    <x v="35"/>
    <n v="0.30000000000000071"/>
    <n v="0.24000000000000057"/>
    <n v="0"/>
  </r>
  <r>
    <n v="260"/>
    <x v="247"/>
    <n v="2.4"/>
    <n v="15.3"/>
    <n v="1427"/>
    <n v="5.2"/>
    <n v="1019.7"/>
    <n v="0.84"/>
    <x v="7"/>
    <n v="0.8"/>
    <x v="8"/>
    <x v="0"/>
    <x v="35"/>
    <n v="2.6999999999999993"/>
    <n v="2.1599999999999997"/>
    <n v="0"/>
  </r>
  <r>
    <n v="260"/>
    <x v="248"/>
    <n v="2.5"/>
    <n v="16.100000000000001"/>
    <n v="1812"/>
    <n v="0"/>
    <n v="1022.1"/>
    <n v="0.74"/>
    <x v="7"/>
    <n v="0.8"/>
    <x v="8"/>
    <x v="0"/>
    <x v="35"/>
    <n v="1.8999999999999986"/>
    <n v="1.5199999999999989"/>
    <n v="0"/>
  </r>
  <r>
    <n v="260"/>
    <x v="249"/>
    <n v="4.5999999999999996"/>
    <n v="20.399999999999999"/>
    <n v="2026"/>
    <n v="0"/>
    <n v="1014.2"/>
    <n v="0.6"/>
    <x v="7"/>
    <n v="0.8"/>
    <x v="8"/>
    <x v="0"/>
    <x v="35"/>
    <n v="0"/>
    <n v="0"/>
    <n v="2.3999999999999986"/>
  </r>
  <r>
    <n v="260"/>
    <x v="250"/>
    <n v="2.2999999999999998"/>
    <n v="18.8"/>
    <n v="1379"/>
    <n v="4.0999999999999996"/>
    <n v="1016.3"/>
    <n v="0.79"/>
    <x v="7"/>
    <n v="0.8"/>
    <x v="8"/>
    <x v="0"/>
    <x v="36"/>
    <n v="0"/>
    <n v="0"/>
    <n v="0.80000000000000071"/>
  </r>
  <r>
    <n v="260"/>
    <x v="251"/>
    <n v="1.2"/>
    <n v="12.6"/>
    <n v="572"/>
    <n v="18.2"/>
    <n v="1016.3"/>
    <n v="0.94"/>
    <x v="7"/>
    <n v="0.8"/>
    <x v="8"/>
    <x v="0"/>
    <x v="36"/>
    <n v="5.4"/>
    <n v="4.32"/>
    <n v="0"/>
  </r>
  <r>
    <n v="260"/>
    <x v="252"/>
    <n v="2.9"/>
    <n v="14.7"/>
    <n v="1478"/>
    <n v="0.1"/>
    <n v="1007.3"/>
    <n v="0.81"/>
    <x v="7"/>
    <n v="0.8"/>
    <x v="8"/>
    <x v="0"/>
    <x v="36"/>
    <n v="3.3000000000000007"/>
    <n v="2.6400000000000006"/>
    <n v="0"/>
  </r>
  <r>
    <n v="260"/>
    <x v="253"/>
    <n v="4.5"/>
    <n v="15.4"/>
    <n v="1020"/>
    <n v="6.4"/>
    <n v="1004.5"/>
    <n v="0.82"/>
    <x v="7"/>
    <n v="0.8"/>
    <x v="8"/>
    <x v="0"/>
    <x v="36"/>
    <n v="2.5999999999999996"/>
    <n v="2.0799999999999996"/>
    <n v="0"/>
  </r>
  <r>
    <n v="260"/>
    <x v="254"/>
    <n v="5"/>
    <n v="15"/>
    <n v="1597"/>
    <n v="0.2"/>
    <n v="1012.2"/>
    <n v="0.71"/>
    <x v="7"/>
    <n v="0.8"/>
    <x v="8"/>
    <x v="0"/>
    <x v="36"/>
    <n v="3"/>
    <n v="2.4000000000000004"/>
    <n v="0"/>
  </r>
  <r>
    <n v="260"/>
    <x v="255"/>
    <n v="4"/>
    <n v="13.8"/>
    <n v="953"/>
    <n v="9.1"/>
    <n v="1011.5"/>
    <n v="0.85"/>
    <x v="7"/>
    <n v="0.8"/>
    <x v="8"/>
    <x v="0"/>
    <x v="36"/>
    <n v="4.1999999999999993"/>
    <n v="3.3599999999999994"/>
    <n v="0"/>
  </r>
  <r>
    <n v="260"/>
    <x v="256"/>
    <n v="3.7"/>
    <n v="14.9"/>
    <n v="1469"/>
    <n v="4.5"/>
    <n v="1010.9"/>
    <n v="0.82"/>
    <x v="7"/>
    <n v="0.8"/>
    <x v="8"/>
    <x v="0"/>
    <x v="36"/>
    <n v="3.0999999999999996"/>
    <n v="2.48"/>
    <n v="0"/>
  </r>
  <r>
    <n v="260"/>
    <x v="257"/>
    <n v="7.9"/>
    <n v="16.899999999999999"/>
    <n v="1400"/>
    <n v="4.0999999999999996"/>
    <n v="1005.3"/>
    <n v="0.73"/>
    <x v="7"/>
    <n v="0.8"/>
    <x v="8"/>
    <x v="0"/>
    <x v="37"/>
    <n v="1.1000000000000014"/>
    <n v="0.88000000000000123"/>
    <n v="0"/>
  </r>
  <r>
    <n v="260"/>
    <x v="258"/>
    <n v="5"/>
    <n v="14.7"/>
    <n v="799"/>
    <n v="13.8"/>
    <n v="1014.1"/>
    <n v="0.81"/>
    <x v="7"/>
    <n v="0.8"/>
    <x v="8"/>
    <x v="0"/>
    <x v="37"/>
    <n v="3.3000000000000007"/>
    <n v="2.6400000000000006"/>
    <n v="0"/>
  </r>
  <r>
    <n v="260"/>
    <x v="259"/>
    <n v="4.0999999999999996"/>
    <n v="15.1"/>
    <n v="420"/>
    <n v="3.4"/>
    <n v="1018.3"/>
    <n v="0.89"/>
    <x v="7"/>
    <n v="0.8"/>
    <x v="8"/>
    <x v="0"/>
    <x v="37"/>
    <n v="2.9000000000000004"/>
    <n v="2.3200000000000003"/>
    <n v="0"/>
  </r>
  <r>
    <n v="260"/>
    <x v="260"/>
    <n v="4.4000000000000004"/>
    <n v="18.600000000000001"/>
    <n v="335"/>
    <n v="0.2"/>
    <n v="1020.2"/>
    <n v="0.85"/>
    <x v="7"/>
    <n v="0.8"/>
    <x v="8"/>
    <x v="0"/>
    <x v="37"/>
    <n v="0"/>
    <n v="0"/>
    <n v="0.60000000000000142"/>
  </r>
  <r>
    <n v="260"/>
    <x v="261"/>
    <n v="2.8"/>
    <n v="19"/>
    <n v="1620"/>
    <n v="0"/>
    <n v="1019.9"/>
    <n v="0.79"/>
    <x v="7"/>
    <n v="0.8"/>
    <x v="8"/>
    <x v="0"/>
    <x v="37"/>
    <n v="0"/>
    <n v="0"/>
    <n v="1"/>
  </r>
  <r>
    <n v="260"/>
    <x v="262"/>
    <n v="3.3"/>
    <n v="19.2"/>
    <n v="620"/>
    <n v="4.4000000000000004"/>
    <n v="1011.7"/>
    <n v="0.84"/>
    <x v="7"/>
    <n v="0.8"/>
    <x v="8"/>
    <x v="0"/>
    <x v="37"/>
    <n v="0"/>
    <n v="0"/>
    <n v="1.1999999999999993"/>
  </r>
  <r>
    <n v="260"/>
    <x v="263"/>
    <n v="3.7"/>
    <n v="13.3"/>
    <n v="952"/>
    <n v="0.4"/>
    <n v="1015"/>
    <n v="0.78"/>
    <x v="7"/>
    <n v="0.8"/>
    <x v="8"/>
    <x v="0"/>
    <x v="37"/>
    <n v="4.6999999999999993"/>
    <n v="3.76"/>
    <n v="0"/>
  </r>
  <r>
    <n v="260"/>
    <x v="264"/>
    <n v="2.9"/>
    <n v="11.2"/>
    <n v="1505"/>
    <n v="0"/>
    <n v="1023.6"/>
    <n v="0.77"/>
    <x v="7"/>
    <n v="0.8"/>
    <x v="8"/>
    <x v="0"/>
    <x v="38"/>
    <n v="6.8000000000000007"/>
    <n v="5.4400000000000013"/>
    <n v="0"/>
  </r>
  <r>
    <n v="260"/>
    <x v="265"/>
    <n v="2.4"/>
    <n v="11.2"/>
    <n v="1300"/>
    <n v="0.1"/>
    <n v="1025.8"/>
    <n v="0.82"/>
    <x v="7"/>
    <n v="0.8"/>
    <x v="8"/>
    <x v="0"/>
    <x v="38"/>
    <n v="6.8000000000000007"/>
    <n v="5.4400000000000013"/>
    <n v="0"/>
  </r>
  <r>
    <n v="260"/>
    <x v="266"/>
    <n v="4.5"/>
    <n v="11.7"/>
    <n v="1523"/>
    <n v="0"/>
    <n v="1025.9000000000001"/>
    <n v="0.68"/>
    <x v="7"/>
    <n v="0.8"/>
    <x v="8"/>
    <x v="0"/>
    <x v="38"/>
    <n v="6.3000000000000007"/>
    <n v="5.0400000000000009"/>
    <n v="0"/>
  </r>
  <r>
    <n v="260"/>
    <x v="267"/>
    <n v="5.5"/>
    <n v="12.2"/>
    <n v="1280"/>
    <n v="-0.1"/>
    <n v="1023.7"/>
    <n v="0.61"/>
    <x v="7"/>
    <n v="0.8"/>
    <x v="8"/>
    <x v="0"/>
    <x v="38"/>
    <n v="5.8000000000000007"/>
    <n v="4.6400000000000006"/>
    <n v="0"/>
  </r>
  <r>
    <n v="260"/>
    <x v="268"/>
    <n v="2.8"/>
    <n v="11.7"/>
    <n v="799"/>
    <n v="0"/>
    <n v="1022.7"/>
    <n v="0.76"/>
    <x v="7"/>
    <n v="0.8"/>
    <x v="8"/>
    <x v="0"/>
    <x v="38"/>
    <n v="6.3000000000000007"/>
    <n v="5.0400000000000009"/>
    <n v="0"/>
  </r>
  <r>
    <n v="260"/>
    <x v="269"/>
    <n v="1.6"/>
    <n v="12.1"/>
    <n v="662"/>
    <n v="0.7"/>
    <n v="1021.8"/>
    <n v="0.91"/>
    <x v="7"/>
    <n v="0.8"/>
    <x v="8"/>
    <x v="0"/>
    <x v="38"/>
    <n v="5.9"/>
    <n v="4.7200000000000006"/>
    <n v="0"/>
  </r>
  <r>
    <n v="260"/>
    <x v="270"/>
    <n v="1.2"/>
    <n v="11.5"/>
    <n v="1384"/>
    <n v="0"/>
    <n v="1022.5"/>
    <n v="0.85"/>
    <x v="7"/>
    <n v="0.8"/>
    <x v="8"/>
    <x v="0"/>
    <x v="38"/>
    <n v="6.5"/>
    <n v="5.2"/>
    <n v="0"/>
  </r>
  <r>
    <n v="260"/>
    <x v="271"/>
    <n v="1.2"/>
    <n v="11.5"/>
    <n v="1134"/>
    <n v="0"/>
    <n v="1023.2"/>
    <n v="0.86"/>
    <x v="7"/>
    <n v="0.8"/>
    <x v="8"/>
    <x v="0"/>
    <x v="39"/>
    <n v="6.5"/>
    <n v="5.2"/>
    <n v="0"/>
  </r>
  <r>
    <n v="260"/>
    <x v="272"/>
    <n v="1.3"/>
    <n v="11.6"/>
    <n v="1237"/>
    <n v="0"/>
    <n v="1025.4000000000001"/>
    <n v="0.87"/>
    <x v="7"/>
    <n v="0.8"/>
    <x v="8"/>
    <x v="0"/>
    <x v="39"/>
    <n v="6.4"/>
    <n v="5.120000000000001"/>
    <n v="0"/>
  </r>
  <r>
    <n v="260"/>
    <x v="273"/>
    <n v="2"/>
    <n v="10.3"/>
    <n v="1449"/>
    <n v="0"/>
    <n v="1029"/>
    <n v="0.77"/>
    <x v="7"/>
    <n v="1"/>
    <x v="9"/>
    <x v="0"/>
    <x v="39"/>
    <n v="7.6999999999999993"/>
    <n v="7.6999999999999993"/>
    <n v="0"/>
  </r>
  <r>
    <n v="260"/>
    <x v="274"/>
    <n v="2.8"/>
    <n v="11.7"/>
    <n v="929"/>
    <n v="-0.1"/>
    <n v="1026"/>
    <n v="0.72"/>
    <x v="7"/>
    <n v="1"/>
    <x v="9"/>
    <x v="0"/>
    <x v="39"/>
    <n v="6.3000000000000007"/>
    <n v="6.3000000000000007"/>
    <n v="0"/>
  </r>
  <r>
    <n v="260"/>
    <x v="275"/>
    <n v="4.5"/>
    <n v="11.5"/>
    <n v="354"/>
    <n v="9.3000000000000007"/>
    <n v="1014.2"/>
    <n v="0.8"/>
    <x v="7"/>
    <n v="1"/>
    <x v="9"/>
    <x v="0"/>
    <x v="39"/>
    <n v="6.5"/>
    <n v="6.5"/>
    <n v="0"/>
  </r>
  <r>
    <n v="260"/>
    <x v="276"/>
    <n v="6.1"/>
    <n v="13.1"/>
    <n v="723"/>
    <n v="28.6"/>
    <n v="997.7"/>
    <n v="0.82"/>
    <x v="7"/>
    <n v="1"/>
    <x v="9"/>
    <x v="0"/>
    <x v="39"/>
    <n v="4.9000000000000004"/>
    <n v="4.9000000000000004"/>
    <n v="0"/>
  </r>
  <r>
    <n v="260"/>
    <x v="277"/>
    <n v="4"/>
    <n v="11.8"/>
    <n v="625"/>
    <n v="5.2"/>
    <n v="1010.9"/>
    <n v="0.78"/>
    <x v="7"/>
    <n v="1"/>
    <x v="9"/>
    <x v="0"/>
    <x v="39"/>
    <n v="6.1999999999999993"/>
    <n v="6.1999999999999993"/>
    <n v="0"/>
  </r>
  <r>
    <n v="260"/>
    <x v="278"/>
    <n v="2.5"/>
    <n v="13.5"/>
    <n v="306"/>
    <n v="1.4"/>
    <n v="1022.1"/>
    <n v="0.9"/>
    <x v="7"/>
    <n v="1"/>
    <x v="9"/>
    <x v="0"/>
    <x v="40"/>
    <n v="4.5"/>
    <n v="4.5"/>
    <n v="0"/>
  </r>
  <r>
    <n v="260"/>
    <x v="279"/>
    <n v="2.8"/>
    <n v="14.8"/>
    <n v="456"/>
    <n v="0.4"/>
    <n v="1024"/>
    <n v="0.92"/>
    <x v="7"/>
    <n v="1"/>
    <x v="9"/>
    <x v="0"/>
    <x v="40"/>
    <n v="3.1999999999999993"/>
    <n v="3.1999999999999993"/>
    <n v="0"/>
  </r>
  <r>
    <n v="260"/>
    <x v="280"/>
    <n v="1.9"/>
    <n v="14.3"/>
    <n v="397"/>
    <n v="1.2"/>
    <n v="1022.4"/>
    <n v="0.91"/>
    <x v="7"/>
    <n v="1"/>
    <x v="9"/>
    <x v="0"/>
    <x v="40"/>
    <n v="3.6999999999999993"/>
    <n v="3.6999999999999993"/>
    <n v="0"/>
  </r>
  <r>
    <n v="260"/>
    <x v="281"/>
    <n v="1.8"/>
    <n v="13.2"/>
    <n v="856"/>
    <n v="0"/>
    <n v="1026.2"/>
    <n v="0.82"/>
    <x v="7"/>
    <n v="1"/>
    <x v="9"/>
    <x v="0"/>
    <x v="40"/>
    <n v="4.8000000000000007"/>
    <n v="4.8000000000000007"/>
    <n v="0"/>
  </r>
  <r>
    <n v="260"/>
    <x v="282"/>
    <n v="2.1"/>
    <n v="14.8"/>
    <n v="567"/>
    <n v="0"/>
    <n v="1032.3"/>
    <n v="0.84"/>
    <x v="7"/>
    <n v="1"/>
    <x v="9"/>
    <x v="0"/>
    <x v="40"/>
    <n v="3.1999999999999993"/>
    <n v="3.1999999999999993"/>
    <n v="0"/>
  </r>
  <r>
    <n v="260"/>
    <x v="283"/>
    <n v="1.4"/>
    <n v="14.2"/>
    <n v="337"/>
    <n v="-0.1"/>
    <n v="1033.5999999999999"/>
    <n v="0.85"/>
    <x v="7"/>
    <n v="1"/>
    <x v="9"/>
    <x v="0"/>
    <x v="40"/>
    <n v="3.8000000000000007"/>
    <n v="3.8000000000000007"/>
    <n v="0"/>
  </r>
  <r>
    <n v="260"/>
    <x v="284"/>
    <n v="1.8"/>
    <n v="14.2"/>
    <n v="546"/>
    <n v="0.9"/>
    <n v="1030.7"/>
    <n v="0.9"/>
    <x v="7"/>
    <n v="1"/>
    <x v="9"/>
    <x v="0"/>
    <x v="40"/>
    <n v="3.8000000000000007"/>
    <n v="3.8000000000000007"/>
    <n v="0"/>
  </r>
  <r>
    <n v="260"/>
    <x v="285"/>
    <n v="1.8"/>
    <n v="13.6"/>
    <n v="449"/>
    <n v="0.1"/>
    <n v="1028.5999999999999"/>
    <n v="0.91"/>
    <x v="7"/>
    <n v="1"/>
    <x v="9"/>
    <x v="0"/>
    <x v="41"/>
    <n v="4.4000000000000004"/>
    <n v="4.4000000000000004"/>
    <n v="0"/>
  </r>
  <r>
    <n v="260"/>
    <x v="286"/>
    <n v="1.8"/>
    <n v="13.4"/>
    <n v="438"/>
    <n v="0.3"/>
    <n v="1027.4000000000001"/>
    <n v="0.89"/>
    <x v="7"/>
    <n v="1"/>
    <x v="9"/>
    <x v="0"/>
    <x v="41"/>
    <n v="4.5999999999999996"/>
    <n v="4.5999999999999996"/>
    <n v="0"/>
  </r>
  <r>
    <n v="260"/>
    <x v="287"/>
    <n v="1.4"/>
    <n v="12.4"/>
    <n v="304"/>
    <n v="0.5"/>
    <n v="1027.2"/>
    <n v="0.95"/>
    <x v="7"/>
    <n v="1"/>
    <x v="9"/>
    <x v="0"/>
    <x v="41"/>
    <n v="5.6"/>
    <n v="5.6"/>
    <n v="0"/>
  </r>
  <r>
    <n v="260"/>
    <x v="288"/>
    <n v="1.9"/>
    <n v="12.2"/>
    <n v="729"/>
    <n v="0.5"/>
    <n v="1025.7"/>
    <n v="0.9"/>
    <x v="7"/>
    <n v="1"/>
    <x v="9"/>
    <x v="0"/>
    <x v="41"/>
    <n v="5.8000000000000007"/>
    <n v="5.8000000000000007"/>
    <n v="0"/>
  </r>
  <r>
    <n v="260"/>
    <x v="289"/>
    <n v="1.4"/>
    <n v="11.8"/>
    <n v="422"/>
    <n v="0"/>
    <n v="1025.2"/>
    <n v="0.88"/>
    <x v="7"/>
    <n v="1"/>
    <x v="9"/>
    <x v="0"/>
    <x v="41"/>
    <n v="6.1999999999999993"/>
    <n v="6.1999999999999993"/>
    <n v="0"/>
  </r>
  <r>
    <n v="260"/>
    <x v="290"/>
    <n v="2.4"/>
    <n v="9.8000000000000007"/>
    <n v="784"/>
    <n v="0"/>
    <n v="1025.4000000000001"/>
    <n v="0.79"/>
    <x v="7"/>
    <n v="1"/>
    <x v="9"/>
    <x v="0"/>
    <x v="41"/>
    <n v="8.1999999999999993"/>
    <n v="8.1999999999999993"/>
    <n v="0"/>
  </r>
  <r>
    <n v="260"/>
    <x v="291"/>
    <n v="3.8"/>
    <n v="10.5"/>
    <n v="775"/>
    <n v="0.1"/>
    <n v="1010.6"/>
    <n v="0.8"/>
    <x v="7"/>
    <n v="1"/>
    <x v="9"/>
    <x v="0"/>
    <x v="41"/>
    <n v="7.5"/>
    <n v="7.5"/>
    <n v="0"/>
  </r>
  <r>
    <n v="260"/>
    <x v="292"/>
    <n v="4"/>
    <n v="14.5"/>
    <n v="432"/>
    <n v="6.7"/>
    <n v="995.2"/>
    <n v="0.87"/>
    <x v="7"/>
    <n v="1"/>
    <x v="9"/>
    <x v="0"/>
    <x v="42"/>
    <n v="3.5"/>
    <n v="3.5"/>
    <n v="0"/>
  </r>
  <r>
    <n v="260"/>
    <x v="293"/>
    <n v="5.0999999999999996"/>
    <n v="13.5"/>
    <n v="435"/>
    <n v="7.2"/>
    <n v="992.5"/>
    <n v="0.9"/>
    <x v="7"/>
    <n v="1"/>
    <x v="9"/>
    <x v="0"/>
    <x v="42"/>
    <n v="4.5"/>
    <n v="4.5"/>
    <n v="0"/>
  </r>
  <r>
    <n v="260"/>
    <x v="294"/>
    <n v="3"/>
    <n v="12.6"/>
    <n v="556"/>
    <n v="0.3"/>
    <n v="996.3"/>
    <n v="0.89"/>
    <x v="7"/>
    <n v="1"/>
    <x v="9"/>
    <x v="0"/>
    <x v="42"/>
    <n v="5.4"/>
    <n v="5.4"/>
    <n v="0"/>
  </r>
  <r>
    <n v="260"/>
    <x v="295"/>
    <n v="6"/>
    <n v="11.7"/>
    <n v="331"/>
    <n v="35.799999999999997"/>
    <n v="981"/>
    <n v="0.89"/>
    <x v="7"/>
    <n v="1"/>
    <x v="9"/>
    <x v="0"/>
    <x v="42"/>
    <n v="6.3000000000000007"/>
    <n v="6.3000000000000007"/>
    <n v="0"/>
  </r>
  <r>
    <n v="260"/>
    <x v="296"/>
    <n v="6.3"/>
    <n v="10.1"/>
    <n v="659"/>
    <n v="1.2"/>
    <n v="996.6"/>
    <n v="0.76"/>
    <x v="7"/>
    <n v="1"/>
    <x v="9"/>
    <x v="0"/>
    <x v="42"/>
    <n v="7.9"/>
    <n v="7.9"/>
    <n v="0"/>
  </r>
  <r>
    <n v="260"/>
    <x v="297"/>
    <n v="4.8"/>
    <n v="9.3000000000000007"/>
    <n v="390"/>
    <n v="11.1"/>
    <n v="997.4"/>
    <n v="0.85"/>
    <x v="7"/>
    <n v="1"/>
    <x v="9"/>
    <x v="0"/>
    <x v="42"/>
    <n v="8.6999999999999993"/>
    <n v="8.6999999999999993"/>
    <n v="0"/>
  </r>
  <r>
    <n v="260"/>
    <x v="298"/>
    <n v="5"/>
    <n v="8.3000000000000007"/>
    <n v="510"/>
    <n v="16.7"/>
    <n v="1001.8"/>
    <n v="0.84"/>
    <x v="7"/>
    <n v="1"/>
    <x v="9"/>
    <x v="0"/>
    <x v="42"/>
    <n v="9.6999999999999993"/>
    <n v="9.6999999999999993"/>
    <n v="0"/>
  </r>
  <r>
    <n v="260"/>
    <x v="299"/>
    <n v="4.2"/>
    <n v="9.1999999999999993"/>
    <n v="357"/>
    <n v="24.9"/>
    <n v="1000.6"/>
    <n v="0.86"/>
    <x v="7"/>
    <n v="1"/>
    <x v="9"/>
    <x v="0"/>
    <x v="43"/>
    <n v="8.8000000000000007"/>
    <n v="8.8000000000000007"/>
    <n v="0"/>
  </r>
  <r>
    <n v="260"/>
    <x v="300"/>
    <n v="4.3"/>
    <n v="11.4"/>
    <n v="408"/>
    <n v="4.4000000000000004"/>
    <n v="1004.9"/>
    <n v="0.84"/>
    <x v="7"/>
    <n v="1"/>
    <x v="9"/>
    <x v="0"/>
    <x v="43"/>
    <n v="6.6"/>
    <n v="6.6"/>
    <n v="0"/>
  </r>
  <r>
    <n v="260"/>
    <x v="301"/>
    <n v="3.4"/>
    <n v="11.5"/>
    <n v="397"/>
    <n v="7.3"/>
    <n v="1001.5"/>
    <n v="0.89"/>
    <x v="7"/>
    <n v="1"/>
    <x v="9"/>
    <x v="0"/>
    <x v="43"/>
    <n v="6.5"/>
    <n v="6.5"/>
    <n v="0"/>
  </r>
  <r>
    <n v="260"/>
    <x v="302"/>
    <n v="3"/>
    <n v="9.6"/>
    <n v="540"/>
    <n v="2.2999999999999998"/>
    <n v="1007.8"/>
    <n v="0.85"/>
    <x v="7"/>
    <n v="1"/>
    <x v="9"/>
    <x v="0"/>
    <x v="43"/>
    <n v="8.4"/>
    <n v="8.4"/>
    <n v="0"/>
  </r>
  <r>
    <n v="260"/>
    <x v="303"/>
    <n v="3.6"/>
    <n v="9.9"/>
    <n v="440"/>
    <n v="0"/>
    <n v="1009.4"/>
    <n v="0.86"/>
    <x v="7"/>
    <n v="1"/>
    <x v="9"/>
    <x v="0"/>
    <x v="43"/>
    <n v="8.1"/>
    <n v="8.1"/>
    <n v="0"/>
  </r>
  <r>
    <n v="260"/>
    <x v="304"/>
    <n v="4"/>
    <n v="11.8"/>
    <n v="166"/>
    <n v="6.5"/>
    <n v="1006.3"/>
    <n v="0.91"/>
    <x v="7"/>
    <n v="1.1000000000000001"/>
    <x v="10"/>
    <x v="0"/>
    <x v="43"/>
    <n v="6.1999999999999993"/>
    <n v="6.8199999999999994"/>
    <n v="0"/>
  </r>
  <r>
    <n v="260"/>
    <x v="305"/>
    <n v="3.5"/>
    <n v="10.4"/>
    <n v="531"/>
    <n v="0.6"/>
    <n v="1009.4"/>
    <n v="0.87"/>
    <x v="7"/>
    <n v="1.1000000000000001"/>
    <x v="10"/>
    <x v="0"/>
    <x v="43"/>
    <n v="7.6"/>
    <n v="8.36"/>
    <n v="0"/>
  </r>
  <r>
    <n v="260"/>
    <x v="306"/>
    <n v="4.8"/>
    <n v="10.4"/>
    <n v="291"/>
    <n v="-0.1"/>
    <n v="1015.9"/>
    <n v="0.88"/>
    <x v="7"/>
    <n v="1.1000000000000001"/>
    <x v="10"/>
    <x v="0"/>
    <x v="44"/>
    <n v="7.6"/>
    <n v="8.36"/>
    <n v="0"/>
  </r>
  <r>
    <n v="260"/>
    <x v="307"/>
    <n v="4.3"/>
    <n v="13.7"/>
    <n v="503"/>
    <n v="0"/>
    <n v="1016.3"/>
    <n v="0.79"/>
    <x v="7"/>
    <n v="1.1000000000000001"/>
    <x v="10"/>
    <x v="0"/>
    <x v="44"/>
    <n v="4.3000000000000007"/>
    <n v="4.7300000000000013"/>
    <n v="0"/>
  </r>
  <r>
    <n v="260"/>
    <x v="308"/>
    <n v="3.6"/>
    <n v="12.9"/>
    <n v="630"/>
    <n v="0"/>
    <n v="1013.5"/>
    <n v="0.73"/>
    <x v="7"/>
    <n v="1.1000000000000001"/>
    <x v="10"/>
    <x v="0"/>
    <x v="44"/>
    <n v="5.0999999999999996"/>
    <n v="5.61"/>
    <n v="0"/>
  </r>
  <r>
    <n v="260"/>
    <x v="309"/>
    <n v="2.7"/>
    <n v="10.4"/>
    <n v="525"/>
    <n v="0"/>
    <n v="1008.8"/>
    <n v="0.81"/>
    <x v="7"/>
    <n v="1.1000000000000001"/>
    <x v="10"/>
    <x v="0"/>
    <x v="44"/>
    <n v="7.6"/>
    <n v="8.36"/>
    <n v="0"/>
  </r>
  <r>
    <n v="260"/>
    <x v="310"/>
    <n v="1.9"/>
    <n v="10.1"/>
    <n v="634"/>
    <n v="0"/>
    <n v="1009.7"/>
    <n v="0.93"/>
    <x v="7"/>
    <n v="1.1000000000000001"/>
    <x v="10"/>
    <x v="0"/>
    <x v="44"/>
    <n v="7.9"/>
    <n v="8.6900000000000013"/>
    <n v="0"/>
  </r>
  <r>
    <n v="260"/>
    <x v="311"/>
    <n v="1.1000000000000001"/>
    <n v="9.4"/>
    <n v="469"/>
    <n v="-0.1"/>
    <n v="1013.6"/>
    <n v="0.95"/>
    <x v="7"/>
    <n v="1.1000000000000001"/>
    <x v="10"/>
    <x v="0"/>
    <x v="44"/>
    <n v="8.6"/>
    <n v="9.4600000000000009"/>
    <n v="0"/>
  </r>
  <r>
    <n v="260"/>
    <x v="312"/>
    <n v="2"/>
    <n v="10.5"/>
    <n v="585"/>
    <n v="0"/>
    <n v="1016.5"/>
    <n v="0.9"/>
    <x v="7"/>
    <n v="1.1000000000000001"/>
    <x v="10"/>
    <x v="0"/>
    <x v="44"/>
    <n v="7.5"/>
    <n v="8.25"/>
    <n v="0"/>
  </r>
  <r>
    <n v="260"/>
    <x v="313"/>
    <n v="3.7"/>
    <n v="9"/>
    <n v="360"/>
    <n v="2.5"/>
    <n v="1011.4"/>
    <n v="0.91"/>
    <x v="7"/>
    <n v="1.1000000000000001"/>
    <x v="10"/>
    <x v="0"/>
    <x v="45"/>
    <n v="9"/>
    <n v="9.9"/>
    <n v="0"/>
  </r>
  <r>
    <n v="260"/>
    <x v="314"/>
    <n v="3.7"/>
    <n v="10.1"/>
    <n v="311"/>
    <n v="0"/>
    <n v="1011.1"/>
    <n v="0.9"/>
    <x v="7"/>
    <n v="1.1000000000000001"/>
    <x v="10"/>
    <x v="0"/>
    <x v="45"/>
    <n v="7.9"/>
    <n v="8.6900000000000013"/>
    <n v="0"/>
  </r>
  <r>
    <n v="260"/>
    <x v="315"/>
    <n v="3.8"/>
    <n v="11.6"/>
    <n v="552"/>
    <n v="0"/>
    <n v="1008.6"/>
    <n v="0.8"/>
    <x v="7"/>
    <n v="1.1000000000000001"/>
    <x v="10"/>
    <x v="0"/>
    <x v="45"/>
    <n v="6.4"/>
    <n v="7.0400000000000009"/>
    <n v="0"/>
  </r>
  <r>
    <n v="260"/>
    <x v="316"/>
    <n v="3.1"/>
    <n v="12.8"/>
    <n v="211"/>
    <n v="1.8"/>
    <n v="1008.7"/>
    <n v="0.87"/>
    <x v="7"/>
    <n v="1.1000000000000001"/>
    <x v="10"/>
    <x v="0"/>
    <x v="45"/>
    <n v="5.1999999999999993"/>
    <n v="5.72"/>
    <n v="0"/>
  </r>
  <r>
    <n v="260"/>
    <x v="317"/>
    <n v="3.2"/>
    <n v="11.3"/>
    <n v="93"/>
    <n v="4.8"/>
    <n v="1006.3"/>
    <n v="0.98"/>
    <x v="7"/>
    <n v="1.1000000000000001"/>
    <x v="10"/>
    <x v="0"/>
    <x v="45"/>
    <n v="6.6999999999999993"/>
    <n v="7.37"/>
    <n v="0"/>
  </r>
  <r>
    <n v="260"/>
    <x v="318"/>
    <n v="3.3"/>
    <n v="7.9"/>
    <n v="125"/>
    <n v="7.3"/>
    <n v="1008.9"/>
    <n v="0.97"/>
    <x v="7"/>
    <n v="1.1000000000000001"/>
    <x v="10"/>
    <x v="0"/>
    <x v="45"/>
    <n v="10.1"/>
    <n v="11.110000000000001"/>
    <n v="0"/>
  </r>
  <r>
    <n v="260"/>
    <x v="319"/>
    <n v="2.2999999999999998"/>
    <n v="4.8"/>
    <n v="122"/>
    <n v="0.4"/>
    <n v="1009.4"/>
    <n v="0.95"/>
    <x v="7"/>
    <n v="1.1000000000000001"/>
    <x v="10"/>
    <x v="0"/>
    <x v="45"/>
    <n v="13.2"/>
    <n v="14.52"/>
    <n v="0"/>
  </r>
  <r>
    <n v="260"/>
    <x v="320"/>
    <n v="3"/>
    <n v="4.8"/>
    <n v="536"/>
    <n v="0.7"/>
    <n v="1015.9"/>
    <n v="0.85"/>
    <x v="7"/>
    <n v="1.1000000000000001"/>
    <x v="10"/>
    <x v="0"/>
    <x v="46"/>
    <n v="13.2"/>
    <n v="14.52"/>
    <n v="0"/>
  </r>
  <r>
    <n v="260"/>
    <x v="321"/>
    <n v="3.5"/>
    <n v="5.2"/>
    <n v="348"/>
    <n v="1.1000000000000001"/>
    <n v="1015"/>
    <n v="0.84"/>
    <x v="7"/>
    <n v="1.1000000000000001"/>
    <x v="10"/>
    <x v="0"/>
    <x v="46"/>
    <n v="12.8"/>
    <n v="14.080000000000002"/>
    <n v="0"/>
  </r>
  <r>
    <n v="260"/>
    <x v="322"/>
    <n v="3.6"/>
    <n v="4.8"/>
    <n v="87"/>
    <n v="22.5"/>
    <n v="1002.6"/>
    <n v="0.93"/>
    <x v="7"/>
    <n v="1.1000000000000001"/>
    <x v="10"/>
    <x v="0"/>
    <x v="46"/>
    <n v="13.2"/>
    <n v="14.52"/>
    <n v="0"/>
  </r>
  <r>
    <n v="260"/>
    <x v="323"/>
    <n v="1.9"/>
    <n v="2.2000000000000002"/>
    <n v="279"/>
    <n v="0.5"/>
    <n v="1009.8"/>
    <n v="0.93"/>
    <x v="7"/>
    <n v="1.1000000000000001"/>
    <x v="10"/>
    <x v="0"/>
    <x v="46"/>
    <n v="15.8"/>
    <n v="17.380000000000003"/>
    <n v="0"/>
  </r>
  <r>
    <n v="260"/>
    <x v="324"/>
    <n v="1.4"/>
    <n v="1.3"/>
    <n v="536"/>
    <n v="-0.1"/>
    <n v="1023.9"/>
    <n v="0.89"/>
    <x v="7"/>
    <n v="1.1000000000000001"/>
    <x v="10"/>
    <x v="0"/>
    <x v="46"/>
    <n v="16.7"/>
    <n v="18.37"/>
    <n v="0"/>
  </r>
  <r>
    <n v="260"/>
    <x v="325"/>
    <n v="4"/>
    <n v="1.6"/>
    <n v="419"/>
    <n v="0"/>
    <n v="1022.5"/>
    <n v="0.77"/>
    <x v="7"/>
    <n v="1.1000000000000001"/>
    <x v="10"/>
    <x v="0"/>
    <x v="46"/>
    <n v="16.399999999999999"/>
    <n v="18.04"/>
    <n v="0"/>
  </r>
  <r>
    <n v="260"/>
    <x v="326"/>
    <n v="5.3"/>
    <n v="2.2999999999999998"/>
    <n v="113"/>
    <n v="10.199999999999999"/>
    <n v="1003.5"/>
    <n v="0.88"/>
    <x v="7"/>
    <n v="1.1000000000000001"/>
    <x v="10"/>
    <x v="0"/>
    <x v="46"/>
    <n v="15.7"/>
    <n v="17.27"/>
    <n v="0"/>
  </r>
  <r>
    <n v="260"/>
    <x v="327"/>
    <n v="2.6"/>
    <n v="5.0999999999999996"/>
    <n v="276"/>
    <n v="0.7"/>
    <n v="994.3"/>
    <n v="0.93"/>
    <x v="7"/>
    <n v="1.1000000000000001"/>
    <x v="10"/>
    <x v="0"/>
    <x v="47"/>
    <n v="12.9"/>
    <n v="14.190000000000001"/>
    <n v="0"/>
  </r>
  <r>
    <n v="260"/>
    <x v="328"/>
    <n v="2"/>
    <n v="3.7"/>
    <n v="282"/>
    <n v="0.4"/>
    <n v="1006.7"/>
    <n v="0.93"/>
    <x v="7"/>
    <n v="1.1000000000000001"/>
    <x v="10"/>
    <x v="0"/>
    <x v="47"/>
    <n v="14.3"/>
    <n v="15.730000000000002"/>
    <n v="0"/>
  </r>
  <r>
    <n v="260"/>
    <x v="329"/>
    <n v="1.9"/>
    <n v="3.3"/>
    <n v="428"/>
    <n v="0"/>
    <n v="1020.4"/>
    <n v="0.93"/>
    <x v="7"/>
    <n v="1.1000000000000001"/>
    <x v="10"/>
    <x v="0"/>
    <x v="47"/>
    <n v="14.7"/>
    <n v="16.170000000000002"/>
    <n v="0"/>
  </r>
  <r>
    <n v="260"/>
    <x v="330"/>
    <n v="5.2"/>
    <n v="5.9"/>
    <n v="63"/>
    <n v="0.3"/>
    <n v="1016.6"/>
    <n v="0.96"/>
    <x v="7"/>
    <n v="1.1000000000000001"/>
    <x v="10"/>
    <x v="0"/>
    <x v="47"/>
    <n v="12.1"/>
    <n v="13.31"/>
    <n v="0"/>
  </r>
  <r>
    <n v="260"/>
    <x v="331"/>
    <n v="4.5"/>
    <n v="9.1999999999999993"/>
    <n v="97"/>
    <n v="0.4"/>
    <n v="1012.7"/>
    <n v="0.96"/>
    <x v="7"/>
    <n v="1.1000000000000001"/>
    <x v="10"/>
    <x v="0"/>
    <x v="47"/>
    <n v="8.8000000000000007"/>
    <n v="9.6800000000000015"/>
    <n v="0"/>
  </r>
  <r>
    <n v="260"/>
    <x v="332"/>
    <n v="4.3"/>
    <n v="9.3000000000000007"/>
    <n v="167"/>
    <n v="1.5"/>
    <n v="1006.6"/>
    <n v="0.91"/>
    <x v="7"/>
    <n v="1.1000000000000001"/>
    <x v="10"/>
    <x v="0"/>
    <x v="47"/>
    <n v="8.6999999999999993"/>
    <n v="9.57"/>
    <n v="0"/>
  </r>
  <r>
    <n v="260"/>
    <x v="333"/>
    <n v="3.6"/>
    <n v="6.7"/>
    <n v="303"/>
    <n v="0.3"/>
    <n v="1010.6"/>
    <n v="0.82"/>
    <x v="7"/>
    <n v="1.1000000000000001"/>
    <x v="10"/>
    <x v="0"/>
    <x v="47"/>
    <n v="11.3"/>
    <n v="12.430000000000001"/>
    <n v="0"/>
  </r>
  <r>
    <n v="260"/>
    <x v="334"/>
    <n v="5.5"/>
    <n v="5.6"/>
    <n v="174"/>
    <n v="0.2"/>
    <n v="1010.9"/>
    <n v="0.79"/>
    <x v="7"/>
    <n v="1.1000000000000001"/>
    <x v="11"/>
    <x v="0"/>
    <x v="48"/>
    <n v="12.4"/>
    <n v="13.640000000000002"/>
    <n v="0"/>
  </r>
  <r>
    <n v="260"/>
    <x v="335"/>
    <n v="4.0999999999999996"/>
    <n v="7.7"/>
    <n v="163"/>
    <n v="-0.1"/>
    <n v="1007.5"/>
    <n v="0.72"/>
    <x v="7"/>
    <n v="1.1000000000000001"/>
    <x v="11"/>
    <x v="0"/>
    <x v="48"/>
    <n v="10.3"/>
    <n v="11.330000000000002"/>
    <n v="0"/>
  </r>
  <r>
    <n v="260"/>
    <x v="336"/>
    <n v="2.2000000000000002"/>
    <n v="7.2"/>
    <n v="126"/>
    <n v="0"/>
    <n v="1010.8"/>
    <n v="0.9"/>
    <x v="7"/>
    <n v="1.1000000000000001"/>
    <x v="11"/>
    <x v="0"/>
    <x v="48"/>
    <n v="10.8"/>
    <n v="11.880000000000003"/>
    <n v="0"/>
  </r>
  <r>
    <n v="260"/>
    <x v="337"/>
    <n v="3.6"/>
    <n v="6.4"/>
    <n v="347"/>
    <n v="-0.1"/>
    <n v="1005.4"/>
    <n v="0.89"/>
    <x v="7"/>
    <n v="1.1000000000000001"/>
    <x v="11"/>
    <x v="0"/>
    <x v="48"/>
    <n v="11.6"/>
    <n v="12.76"/>
    <n v="0"/>
  </r>
  <r>
    <n v="260"/>
    <x v="338"/>
    <n v="3"/>
    <n v="4.7"/>
    <n v="122"/>
    <n v="0"/>
    <n v="1008.7"/>
    <n v="0.94"/>
    <x v="7"/>
    <n v="1.1000000000000001"/>
    <x v="11"/>
    <x v="0"/>
    <x v="48"/>
    <n v="13.3"/>
    <n v="14.630000000000003"/>
    <n v="0"/>
  </r>
  <r>
    <n v="260"/>
    <x v="339"/>
    <n v="5.3"/>
    <n v="8.1999999999999993"/>
    <n v="115"/>
    <n v="5.3"/>
    <n v="1000.8"/>
    <n v="0.93"/>
    <x v="7"/>
    <n v="1.1000000000000001"/>
    <x v="11"/>
    <x v="0"/>
    <x v="48"/>
    <n v="9.8000000000000007"/>
    <n v="10.780000000000001"/>
    <n v="0"/>
  </r>
  <r>
    <n v="260"/>
    <x v="340"/>
    <n v="4.8"/>
    <n v="10.7"/>
    <n v="91"/>
    <n v="9.3000000000000007"/>
    <n v="1004.2"/>
    <n v="0.92"/>
    <x v="7"/>
    <n v="1.1000000000000001"/>
    <x v="11"/>
    <x v="0"/>
    <x v="48"/>
    <n v="7.3000000000000007"/>
    <n v="8.0300000000000011"/>
    <n v="0"/>
  </r>
  <r>
    <n v="260"/>
    <x v="341"/>
    <n v="4.5999999999999996"/>
    <n v="12.2"/>
    <n v="91"/>
    <n v="1"/>
    <n v="1010.6"/>
    <n v="0.9"/>
    <x v="7"/>
    <n v="1.1000000000000001"/>
    <x v="11"/>
    <x v="0"/>
    <x v="49"/>
    <n v="5.8000000000000007"/>
    <n v="6.3800000000000017"/>
    <n v="0"/>
  </r>
  <r>
    <n v="260"/>
    <x v="342"/>
    <n v="4.0999999999999996"/>
    <n v="12.7"/>
    <n v="141"/>
    <n v="0.2"/>
    <n v="1010.2"/>
    <n v="0.84"/>
    <x v="7"/>
    <n v="1.1000000000000001"/>
    <x v="11"/>
    <x v="0"/>
    <x v="49"/>
    <n v="5.3000000000000007"/>
    <n v="5.830000000000001"/>
    <n v="0"/>
  </r>
  <r>
    <n v="260"/>
    <x v="343"/>
    <n v="4.8"/>
    <n v="11.9"/>
    <n v="195"/>
    <n v="0"/>
    <n v="1016.8"/>
    <n v="0.85"/>
    <x v="7"/>
    <n v="1.1000000000000001"/>
    <x v="11"/>
    <x v="0"/>
    <x v="49"/>
    <n v="6.1"/>
    <n v="6.71"/>
    <n v="0"/>
  </r>
  <r>
    <n v="260"/>
    <x v="344"/>
    <n v="3.4"/>
    <n v="8.1999999999999993"/>
    <n v="266"/>
    <n v="0"/>
    <n v="1021.9"/>
    <n v="0.93"/>
    <x v="7"/>
    <n v="1.1000000000000001"/>
    <x v="11"/>
    <x v="0"/>
    <x v="49"/>
    <n v="9.8000000000000007"/>
    <n v="10.780000000000001"/>
    <n v="0"/>
  </r>
  <r>
    <n v="260"/>
    <x v="345"/>
    <n v="2.9"/>
    <n v="8.4"/>
    <n v="76"/>
    <n v="0"/>
    <n v="1020.8"/>
    <n v="0.91"/>
    <x v="7"/>
    <n v="1.1000000000000001"/>
    <x v="11"/>
    <x v="0"/>
    <x v="49"/>
    <n v="9.6"/>
    <n v="10.56"/>
    <n v="0"/>
  </r>
  <r>
    <n v="260"/>
    <x v="346"/>
    <n v="2.2000000000000002"/>
    <n v="6.9"/>
    <n v="297"/>
    <n v="0"/>
    <n v="1026.8"/>
    <n v="0.94"/>
    <x v="7"/>
    <n v="1.1000000000000001"/>
    <x v="11"/>
    <x v="0"/>
    <x v="49"/>
    <n v="11.1"/>
    <n v="12.21"/>
    <n v="0"/>
  </r>
  <r>
    <n v="260"/>
    <x v="347"/>
    <n v="4"/>
    <n v="6.7"/>
    <n v="87"/>
    <n v="0"/>
    <n v="1022"/>
    <n v="0.94"/>
    <x v="7"/>
    <n v="1.1000000000000001"/>
    <x v="11"/>
    <x v="0"/>
    <x v="49"/>
    <n v="11.3"/>
    <n v="12.430000000000001"/>
    <n v="0"/>
  </r>
  <r>
    <n v="260"/>
    <x v="348"/>
    <n v="4.5999999999999996"/>
    <n v="6.5"/>
    <n v="179"/>
    <n v="0"/>
    <n v="1012.7"/>
    <n v="0.89"/>
    <x v="7"/>
    <n v="1.1000000000000001"/>
    <x v="11"/>
    <x v="0"/>
    <x v="50"/>
    <n v="11.5"/>
    <n v="12.65"/>
    <n v="0"/>
  </r>
  <r>
    <n v="260"/>
    <x v="349"/>
    <n v="2.9"/>
    <n v="8.3000000000000007"/>
    <n v="230"/>
    <n v="-0.1"/>
    <n v="1012"/>
    <n v="0.85"/>
    <x v="7"/>
    <n v="1.1000000000000001"/>
    <x v="11"/>
    <x v="0"/>
    <x v="50"/>
    <n v="9.6999999999999993"/>
    <n v="10.67"/>
    <n v="0"/>
  </r>
  <r>
    <n v="260"/>
    <x v="350"/>
    <n v="3.1"/>
    <n v="8.1999999999999993"/>
    <n v="114"/>
    <n v="-0.1"/>
    <n v="1016.3"/>
    <n v="0.92"/>
    <x v="7"/>
    <n v="1.1000000000000001"/>
    <x v="11"/>
    <x v="0"/>
    <x v="50"/>
    <n v="9.8000000000000007"/>
    <n v="10.780000000000001"/>
    <n v="0"/>
  </r>
  <r>
    <n v="260"/>
    <x v="351"/>
    <n v="5.6"/>
    <n v="10.3"/>
    <n v="164"/>
    <n v="0.3"/>
    <n v="1012.1"/>
    <n v="0.78"/>
    <x v="7"/>
    <n v="1.1000000000000001"/>
    <x v="11"/>
    <x v="0"/>
    <x v="50"/>
    <n v="7.6999999999999993"/>
    <n v="8.4700000000000006"/>
    <n v="0"/>
  </r>
  <r>
    <n v="260"/>
    <x v="352"/>
    <n v="3.3"/>
    <n v="9.1"/>
    <n v="194"/>
    <n v="6.7"/>
    <n v="1016"/>
    <n v="0.91"/>
    <x v="7"/>
    <n v="1.1000000000000001"/>
    <x v="11"/>
    <x v="0"/>
    <x v="50"/>
    <n v="8.9"/>
    <n v="9.7900000000000009"/>
    <n v="0"/>
  </r>
  <r>
    <n v="260"/>
    <x v="353"/>
    <n v="2.2999999999999998"/>
    <n v="4.7"/>
    <n v="191"/>
    <n v="-0.1"/>
    <n v="1016.1"/>
    <n v="0.98"/>
    <x v="7"/>
    <n v="1.1000000000000001"/>
    <x v="11"/>
    <x v="0"/>
    <x v="50"/>
    <n v="13.3"/>
    <n v="14.630000000000003"/>
    <n v="0"/>
  </r>
  <r>
    <n v="260"/>
    <x v="354"/>
    <n v="2.8"/>
    <n v="8.1"/>
    <n v="265"/>
    <n v="0"/>
    <n v="1011.1"/>
    <n v="0.92"/>
    <x v="7"/>
    <n v="1.1000000000000001"/>
    <x v="11"/>
    <x v="0"/>
    <x v="50"/>
    <n v="9.9"/>
    <n v="10.89"/>
    <n v="0"/>
  </r>
  <r>
    <n v="260"/>
    <x v="355"/>
    <n v="4"/>
    <n v="5.0999999999999996"/>
    <n v="208"/>
    <n v="0"/>
    <n v="1011.8"/>
    <n v="0.86"/>
    <x v="7"/>
    <n v="1.1000000000000001"/>
    <x v="11"/>
    <x v="0"/>
    <x v="51"/>
    <n v="12.9"/>
    <n v="14.190000000000001"/>
    <n v="0"/>
  </r>
  <r>
    <n v="260"/>
    <x v="356"/>
    <n v="6.1"/>
    <n v="4.5"/>
    <n v="67"/>
    <n v="0"/>
    <n v="1020.3"/>
    <n v="0.78"/>
    <x v="7"/>
    <n v="1.1000000000000001"/>
    <x v="11"/>
    <x v="0"/>
    <x v="51"/>
    <n v="13.5"/>
    <n v="14.850000000000001"/>
    <n v="0"/>
  </r>
  <r>
    <n v="260"/>
    <x v="357"/>
    <n v="6"/>
    <n v="0.7"/>
    <n v="407"/>
    <n v="0"/>
    <n v="1032.5999999999999"/>
    <n v="0.74"/>
    <x v="7"/>
    <n v="1.1000000000000001"/>
    <x v="11"/>
    <x v="0"/>
    <x v="51"/>
    <n v="17.3"/>
    <n v="19.03"/>
    <n v="0"/>
  </r>
  <r>
    <n v="260"/>
    <x v="358"/>
    <n v="5.8"/>
    <n v="-2.6"/>
    <n v="419"/>
    <n v="0"/>
    <n v="1031.3"/>
    <n v="0.64"/>
    <x v="7"/>
    <n v="1.1000000000000001"/>
    <x v="11"/>
    <x v="0"/>
    <x v="51"/>
    <n v="20.6"/>
    <n v="22.660000000000004"/>
    <n v="0"/>
  </r>
  <r>
    <n v="260"/>
    <x v="359"/>
    <n v="3"/>
    <n v="-2.1"/>
    <n v="405"/>
    <n v="0"/>
    <n v="1031.9000000000001"/>
    <n v="0.74"/>
    <x v="7"/>
    <n v="1.1000000000000001"/>
    <x v="11"/>
    <x v="0"/>
    <x v="51"/>
    <n v="20.100000000000001"/>
    <n v="22.110000000000003"/>
    <n v="0"/>
  </r>
  <r>
    <n v="260"/>
    <x v="360"/>
    <n v="2.2999999999999998"/>
    <n v="1.9"/>
    <n v="137"/>
    <n v="0"/>
    <n v="1034.3"/>
    <n v="0.83"/>
    <x v="7"/>
    <n v="1.1000000000000001"/>
    <x v="11"/>
    <x v="0"/>
    <x v="51"/>
    <n v="16.100000000000001"/>
    <n v="17.710000000000004"/>
    <n v="0"/>
  </r>
  <r>
    <n v="260"/>
    <x v="361"/>
    <n v="1.5"/>
    <n v="1.5"/>
    <n v="392"/>
    <n v="0"/>
    <n v="1031.9000000000001"/>
    <n v="0.9"/>
    <x v="7"/>
    <n v="1.1000000000000001"/>
    <x v="11"/>
    <x v="0"/>
    <x v="51"/>
    <n v="16.5"/>
    <n v="18.150000000000002"/>
    <n v="0"/>
  </r>
  <r>
    <n v="260"/>
    <x v="362"/>
    <n v="1.3"/>
    <n v="2.4"/>
    <n v="132"/>
    <n v="0.2"/>
    <n v="1026.7"/>
    <n v="0.95"/>
    <x v="7"/>
    <n v="1.1000000000000001"/>
    <x v="11"/>
    <x v="0"/>
    <x v="52"/>
    <n v="15.6"/>
    <n v="17.16"/>
    <n v="0"/>
  </r>
  <r>
    <n v="260"/>
    <x v="363"/>
    <n v="2.1"/>
    <n v="1.4"/>
    <n v="366"/>
    <n v="0"/>
    <n v="1030.0999999999999"/>
    <n v="0.87"/>
    <x v="7"/>
    <n v="1.1000000000000001"/>
    <x v="11"/>
    <x v="0"/>
    <x v="52"/>
    <n v="16.600000000000001"/>
    <n v="18.260000000000002"/>
    <n v="0"/>
  </r>
  <r>
    <n v="260"/>
    <x v="364"/>
    <n v="2.9"/>
    <n v="3"/>
    <n v="276"/>
    <n v="-0.1"/>
    <n v="1023.2"/>
    <n v="0.87"/>
    <x v="7"/>
    <n v="1.1000000000000001"/>
    <x v="11"/>
    <x v="0"/>
    <x v="52"/>
    <n v="15"/>
    <n v="16.5"/>
    <n v="0"/>
  </r>
  <r>
    <n v="260"/>
    <x v="365"/>
    <n v="5.2"/>
    <n v="4.0999999999999996"/>
    <n v="81"/>
    <n v="7.1"/>
    <n v="1003.1"/>
    <n v="0.83"/>
    <x v="7"/>
    <n v="1.1000000000000001"/>
    <x v="0"/>
    <x v="1"/>
    <x v="52"/>
    <n v="13.9"/>
    <n v="15.290000000000001"/>
    <n v="0"/>
  </r>
  <r>
    <n v="260"/>
    <x v="366"/>
    <n v="4"/>
    <n v="1.8"/>
    <n v="173"/>
    <n v="13.2"/>
    <n v="999.1"/>
    <n v="0.89"/>
    <x v="7"/>
    <n v="1.1000000000000001"/>
    <x v="0"/>
    <x v="1"/>
    <x v="52"/>
    <n v="16.2"/>
    <n v="17.82"/>
    <n v="0"/>
  </r>
  <r>
    <n v="260"/>
    <x v="367"/>
    <n v="3.1"/>
    <n v="1"/>
    <n v="165"/>
    <n v="14"/>
    <n v="1002.6"/>
    <n v="0.92"/>
    <x v="7"/>
    <n v="1.1000000000000001"/>
    <x v="0"/>
    <x v="1"/>
    <x v="52"/>
    <n v="17"/>
    <n v="18.700000000000003"/>
    <n v="0"/>
  </r>
  <r>
    <n v="260"/>
    <x v="368"/>
    <n v="3.5"/>
    <n v="0.5"/>
    <n v="326"/>
    <n v="6.4"/>
    <n v="1007.9"/>
    <n v="0.91"/>
    <x v="7"/>
    <n v="1.1000000000000001"/>
    <x v="0"/>
    <x v="1"/>
    <x v="52"/>
    <n v="17.5"/>
    <n v="19.25"/>
    <n v="0"/>
  </r>
  <r>
    <n v="260"/>
    <x v="369"/>
    <n v="3"/>
    <n v="-0.8"/>
    <n v="250"/>
    <n v="6.5"/>
    <n v="1009.6"/>
    <n v="0.95"/>
    <x v="7"/>
    <n v="1.1000000000000001"/>
    <x v="0"/>
    <x v="1"/>
    <x v="53"/>
    <n v="18.8"/>
    <n v="20.680000000000003"/>
    <n v="0"/>
  </r>
  <r>
    <n v="260"/>
    <x v="370"/>
    <n v="2.5"/>
    <n v="-2"/>
    <n v="315"/>
    <n v="-0.1"/>
    <n v="1014.3"/>
    <n v="0.93"/>
    <x v="7"/>
    <n v="1.1000000000000001"/>
    <x v="0"/>
    <x v="1"/>
    <x v="53"/>
    <n v="20"/>
    <n v="22"/>
    <n v="0"/>
  </r>
  <r>
    <n v="260"/>
    <x v="371"/>
    <n v="5.9"/>
    <n v="0.2"/>
    <n v="90"/>
    <n v="5.5"/>
    <n v="1004.7"/>
    <n v="0.94"/>
    <x v="7"/>
    <n v="1.1000000000000001"/>
    <x v="0"/>
    <x v="1"/>
    <x v="53"/>
    <n v="17.8"/>
    <n v="19.580000000000002"/>
    <n v="0"/>
  </r>
  <r>
    <n v="260"/>
    <x v="372"/>
    <n v="4.2"/>
    <n v="1.8"/>
    <n v="226"/>
    <n v="6.3"/>
    <n v="1001.6"/>
    <n v="0.93"/>
    <x v="7"/>
    <n v="1.1000000000000001"/>
    <x v="0"/>
    <x v="1"/>
    <x v="53"/>
    <n v="16.2"/>
    <n v="17.82"/>
    <n v="0"/>
  </r>
  <r>
    <n v="260"/>
    <x v="373"/>
    <n v="5"/>
    <n v="1.6"/>
    <n v="112"/>
    <n v="13.2"/>
    <n v="985.9"/>
    <n v="0.96"/>
    <x v="7"/>
    <n v="1.1000000000000001"/>
    <x v="0"/>
    <x v="1"/>
    <x v="53"/>
    <n v="16.399999999999999"/>
    <n v="18.04"/>
    <n v="0"/>
  </r>
  <r>
    <n v="260"/>
    <x v="374"/>
    <n v="3.6"/>
    <n v="-2.6"/>
    <n v="212"/>
    <n v="0.1"/>
    <n v="1012.1"/>
    <n v="0.78"/>
    <x v="7"/>
    <n v="1.1000000000000001"/>
    <x v="0"/>
    <x v="1"/>
    <x v="53"/>
    <n v="20.6"/>
    <n v="22.660000000000004"/>
    <n v="0"/>
  </r>
  <r>
    <n v="260"/>
    <x v="375"/>
    <n v="4"/>
    <n v="-3.3"/>
    <n v="148"/>
    <n v="0.6"/>
    <n v="1021.2"/>
    <n v="0.88"/>
    <x v="7"/>
    <n v="1.1000000000000001"/>
    <x v="0"/>
    <x v="1"/>
    <x v="53"/>
    <n v="21.3"/>
    <n v="23.430000000000003"/>
    <n v="0"/>
  </r>
  <r>
    <n v="260"/>
    <x v="376"/>
    <n v="4.3"/>
    <n v="4.5"/>
    <n v="97"/>
    <n v="3.5"/>
    <n v="1007.2"/>
    <n v="0.97"/>
    <x v="7"/>
    <n v="1.1000000000000001"/>
    <x v="0"/>
    <x v="1"/>
    <x v="54"/>
    <n v="13.5"/>
    <n v="14.850000000000001"/>
    <n v="0"/>
  </r>
  <r>
    <n v="260"/>
    <x v="377"/>
    <n v="3.4"/>
    <n v="8.5"/>
    <n v="96"/>
    <n v="3"/>
    <n v="1007.6"/>
    <n v="0.95"/>
    <x v="7"/>
    <n v="1.1000000000000001"/>
    <x v="0"/>
    <x v="1"/>
    <x v="54"/>
    <n v="9.5"/>
    <n v="10.450000000000001"/>
    <n v="0"/>
  </r>
  <r>
    <n v="260"/>
    <x v="378"/>
    <n v="2.1"/>
    <n v="6.1"/>
    <n v="504"/>
    <n v="3.6"/>
    <n v="1012"/>
    <n v="0.91"/>
    <x v="7"/>
    <n v="1.1000000000000001"/>
    <x v="0"/>
    <x v="1"/>
    <x v="54"/>
    <n v="11.9"/>
    <n v="13.090000000000002"/>
    <n v="0"/>
  </r>
  <r>
    <n v="260"/>
    <x v="379"/>
    <n v="4.0999999999999996"/>
    <n v="8.8000000000000007"/>
    <n v="87"/>
    <n v="2.9"/>
    <n v="1007.1"/>
    <n v="0.91"/>
    <x v="7"/>
    <n v="1.1000000000000001"/>
    <x v="0"/>
    <x v="1"/>
    <x v="54"/>
    <n v="9.1999999999999993"/>
    <n v="10.119999999999999"/>
    <n v="0"/>
  </r>
  <r>
    <n v="260"/>
    <x v="380"/>
    <n v="3.4"/>
    <n v="8.6999999999999993"/>
    <n v="426"/>
    <n v="1.1000000000000001"/>
    <n v="1011.2"/>
    <n v="0.87"/>
    <x v="7"/>
    <n v="1.1000000000000001"/>
    <x v="0"/>
    <x v="1"/>
    <x v="54"/>
    <n v="9.3000000000000007"/>
    <n v="10.230000000000002"/>
    <n v="0"/>
  </r>
  <r>
    <n v="260"/>
    <x v="381"/>
    <n v="1.9"/>
    <n v="6.6"/>
    <n v="481"/>
    <n v="0.4"/>
    <n v="1018.3"/>
    <n v="0.92"/>
    <x v="7"/>
    <n v="1.1000000000000001"/>
    <x v="0"/>
    <x v="1"/>
    <x v="54"/>
    <n v="11.4"/>
    <n v="12.540000000000001"/>
    <n v="0"/>
  </r>
  <r>
    <n v="260"/>
    <x v="382"/>
    <n v="2.2000000000000002"/>
    <n v="2.5"/>
    <n v="458"/>
    <n v="0"/>
    <n v="1020.3"/>
    <n v="0.94"/>
    <x v="7"/>
    <n v="1.1000000000000001"/>
    <x v="0"/>
    <x v="1"/>
    <x v="54"/>
    <n v="15.5"/>
    <n v="17.05"/>
    <n v="0"/>
  </r>
  <r>
    <n v="260"/>
    <x v="383"/>
    <n v="2.4"/>
    <n v="2.2000000000000002"/>
    <n v="312"/>
    <n v="0"/>
    <n v="1018.6"/>
    <n v="0.92"/>
    <x v="7"/>
    <n v="1.1000000000000001"/>
    <x v="0"/>
    <x v="1"/>
    <x v="55"/>
    <n v="15.8"/>
    <n v="17.380000000000003"/>
    <n v="0"/>
  </r>
  <r>
    <n v="260"/>
    <x v="384"/>
    <n v="3"/>
    <n v="1.3"/>
    <n v="472"/>
    <n v="0"/>
    <n v="1015.5"/>
    <n v="0.92"/>
    <x v="7"/>
    <n v="1.1000000000000001"/>
    <x v="0"/>
    <x v="1"/>
    <x v="55"/>
    <n v="16.7"/>
    <n v="18.37"/>
    <n v="0"/>
  </r>
  <r>
    <n v="260"/>
    <x v="385"/>
    <n v="4.2"/>
    <n v="4.5"/>
    <n v="312"/>
    <n v="0.2"/>
    <n v="1002"/>
    <n v="0.78"/>
    <x v="7"/>
    <n v="1.1000000000000001"/>
    <x v="0"/>
    <x v="1"/>
    <x v="55"/>
    <n v="13.5"/>
    <n v="14.850000000000001"/>
    <n v="0"/>
  </r>
  <r>
    <n v="260"/>
    <x v="386"/>
    <n v="3.7"/>
    <n v="2.7"/>
    <n v="485"/>
    <n v="0"/>
    <n v="995.6"/>
    <n v="0.71"/>
    <x v="7"/>
    <n v="1.1000000000000001"/>
    <x v="0"/>
    <x v="1"/>
    <x v="55"/>
    <n v="15.3"/>
    <n v="16.830000000000002"/>
    <n v="0"/>
  </r>
  <r>
    <n v="260"/>
    <x v="387"/>
    <n v="3.8"/>
    <n v="4.8"/>
    <n v="304"/>
    <n v="0.1"/>
    <n v="994.8"/>
    <n v="0.83"/>
    <x v="7"/>
    <n v="1.1000000000000001"/>
    <x v="0"/>
    <x v="1"/>
    <x v="55"/>
    <n v="13.2"/>
    <n v="14.52"/>
    <n v="0"/>
  </r>
  <r>
    <n v="260"/>
    <x v="388"/>
    <n v="3.3"/>
    <n v="2.9"/>
    <n v="563"/>
    <n v="0"/>
    <n v="1000.9"/>
    <n v="0.83"/>
    <x v="7"/>
    <n v="1.1000000000000001"/>
    <x v="0"/>
    <x v="1"/>
    <x v="55"/>
    <n v="15.1"/>
    <n v="16.61"/>
    <n v="0"/>
  </r>
  <r>
    <n v="260"/>
    <x v="389"/>
    <n v="3.3"/>
    <n v="-1"/>
    <n v="592"/>
    <n v="0"/>
    <n v="999"/>
    <n v="0.87"/>
    <x v="7"/>
    <n v="1.1000000000000001"/>
    <x v="0"/>
    <x v="1"/>
    <x v="55"/>
    <n v="19"/>
    <n v="20.900000000000002"/>
    <n v="0"/>
  </r>
  <r>
    <n v="260"/>
    <x v="390"/>
    <n v="1.8"/>
    <n v="0.7"/>
    <n v="153"/>
    <n v="0"/>
    <n v="1002.4"/>
    <n v="0.9"/>
    <x v="7"/>
    <n v="1.1000000000000001"/>
    <x v="0"/>
    <x v="1"/>
    <x v="56"/>
    <n v="17.3"/>
    <n v="19.03"/>
    <n v="0"/>
  </r>
  <r>
    <n v="260"/>
    <x v="391"/>
    <n v="4.2"/>
    <n v="2"/>
    <n v="220"/>
    <n v="4.2"/>
    <n v="995.7"/>
    <n v="0.91"/>
    <x v="7"/>
    <n v="1.1000000000000001"/>
    <x v="0"/>
    <x v="1"/>
    <x v="56"/>
    <n v="16"/>
    <n v="17.600000000000001"/>
    <n v="0"/>
  </r>
  <r>
    <n v="260"/>
    <x v="392"/>
    <n v="2.2999999999999998"/>
    <n v="2.6"/>
    <n v="119"/>
    <n v="0.1"/>
    <n v="996.2"/>
    <n v="0.96"/>
    <x v="7"/>
    <n v="1.1000000000000001"/>
    <x v="0"/>
    <x v="1"/>
    <x v="56"/>
    <n v="15.4"/>
    <n v="16.940000000000001"/>
    <n v="0"/>
  </r>
  <r>
    <n v="260"/>
    <x v="393"/>
    <n v="2"/>
    <n v="-0.2"/>
    <n v="156"/>
    <n v="2.2000000000000002"/>
    <n v="999.8"/>
    <n v="0.97"/>
    <x v="7"/>
    <n v="1.1000000000000001"/>
    <x v="0"/>
    <x v="1"/>
    <x v="56"/>
    <n v="18.2"/>
    <n v="20.02"/>
    <n v="0"/>
  </r>
  <r>
    <n v="260"/>
    <x v="394"/>
    <n v="4.0999999999999996"/>
    <n v="1.8"/>
    <n v="207"/>
    <n v="0.2"/>
    <n v="997"/>
    <n v="0.94"/>
    <x v="7"/>
    <n v="1.1000000000000001"/>
    <x v="0"/>
    <x v="1"/>
    <x v="56"/>
    <n v="16.2"/>
    <n v="17.82"/>
    <n v="0"/>
  </r>
  <r>
    <n v="260"/>
    <x v="395"/>
    <n v="3.3"/>
    <n v="5.5"/>
    <n v="216"/>
    <n v="1.4"/>
    <n v="1001.6"/>
    <n v="0.96"/>
    <x v="7"/>
    <n v="1.1000000000000001"/>
    <x v="0"/>
    <x v="1"/>
    <x v="56"/>
    <n v="12.5"/>
    <n v="13.750000000000002"/>
    <n v="0"/>
  </r>
  <r>
    <n v="267"/>
    <x v="0"/>
    <n v="13"/>
    <n v="7.8"/>
    <n v="39"/>
    <n v="12.5"/>
    <m/>
    <n v="0.87"/>
    <x v="8"/>
    <n v="1.1000000000000001"/>
    <x v="0"/>
    <x v="0"/>
    <x v="0"/>
    <n v="10.199999999999999"/>
    <n v="11.22"/>
    <n v="0"/>
  </r>
  <r>
    <n v="267"/>
    <x v="1"/>
    <n v="5.8"/>
    <n v="4.2"/>
    <n v="320"/>
    <n v="0.4"/>
    <m/>
    <n v="0.81"/>
    <x v="8"/>
    <n v="1.1000000000000001"/>
    <x v="0"/>
    <x v="0"/>
    <x v="0"/>
    <n v="13.8"/>
    <n v="15.180000000000001"/>
    <n v="0"/>
  </r>
  <r>
    <n v="267"/>
    <x v="2"/>
    <n v="8.1999999999999993"/>
    <n v="3.4"/>
    <n v="245"/>
    <n v="2.9"/>
    <m/>
    <n v="0.81"/>
    <x v="8"/>
    <n v="1.1000000000000001"/>
    <x v="0"/>
    <x v="0"/>
    <x v="0"/>
    <n v="14.6"/>
    <n v="16.060000000000002"/>
    <n v="0"/>
  </r>
  <r>
    <n v="267"/>
    <x v="3"/>
    <n v="4.8"/>
    <n v="2.7"/>
    <n v="106"/>
    <n v="3.2"/>
    <m/>
    <n v="0.91"/>
    <x v="8"/>
    <n v="1.1000000000000001"/>
    <x v="0"/>
    <x v="0"/>
    <x v="0"/>
    <n v="15.3"/>
    <n v="16.830000000000002"/>
    <n v="0"/>
  </r>
  <r>
    <n v="267"/>
    <x v="4"/>
    <n v="7.6"/>
    <n v="4.3"/>
    <n v="53"/>
    <n v="8.6999999999999993"/>
    <m/>
    <n v="0.95"/>
    <x v="8"/>
    <n v="1.1000000000000001"/>
    <x v="0"/>
    <x v="0"/>
    <x v="0"/>
    <n v="13.7"/>
    <n v="15.07"/>
    <n v="0"/>
  </r>
  <r>
    <n v="267"/>
    <x v="5"/>
    <n v="11.5"/>
    <n v="7.4"/>
    <n v="128"/>
    <n v="4.3"/>
    <m/>
    <n v="0.87"/>
    <x v="8"/>
    <n v="1.1000000000000001"/>
    <x v="0"/>
    <x v="0"/>
    <x v="1"/>
    <n v="10.6"/>
    <n v="11.66"/>
    <n v="0"/>
  </r>
  <r>
    <n v="267"/>
    <x v="6"/>
    <n v="7.6"/>
    <n v="4.3"/>
    <n v="206"/>
    <n v="0.2"/>
    <m/>
    <n v="0.81"/>
    <x v="8"/>
    <n v="1.1000000000000001"/>
    <x v="0"/>
    <x v="0"/>
    <x v="1"/>
    <n v="13.7"/>
    <n v="15.07"/>
    <n v="0"/>
  </r>
  <r>
    <n v="267"/>
    <x v="7"/>
    <n v="5.5"/>
    <n v="3.3"/>
    <n v="387"/>
    <n v="-0.1"/>
    <m/>
    <n v="0.85"/>
    <x v="8"/>
    <n v="1.1000000000000001"/>
    <x v="0"/>
    <x v="0"/>
    <x v="1"/>
    <n v="14.7"/>
    <n v="16.170000000000002"/>
    <n v="0"/>
  </r>
  <r>
    <n v="267"/>
    <x v="8"/>
    <n v="4.7"/>
    <n v="3.1"/>
    <n v="332"/>
    <n v="0.8"/>
    <m/>
    <n v="0.87"/>
    <x v="8"/>
    <n v="1.1000000000000001"/>
    <x v="0"/>
    <x v="0"/>
    <x v="1"/>
    <n v="14.9"/>
    <n v="16.39"/>
    <n v="0"/>
  </r>
  <r>
    <n v="267"/>
    <x v="9"/>
    <n v="4.9000000000000004"/>
    <n v="3.2"/>
    <n v="216"/>
    <n v="6.6"/>
    <m/>
    <n v="0.86"/>
    <x v="8"/>
    <n v="1.1000000000000001"/>
    <x v="0"/>
    <x v="0"/>
    <x v="1"/>
    <n v="14.8"/>
    <n v="16.28"/>
    <n v="0"/>
  </r>
  <r>
    <n v="267"/>
    <x v="10"/>
    <n v="3.3"/>
    <n v="2.2000000000000002"/>
    <n v="356"/>
    <n v="0.4"/>
    <m/>
    <n v="0.89"/>
    <x v="8"/>
    <n v="1.1000000000000001"/>
    <x v="0"/>
    <x v="0"/>
    <x v="1"/>
    <n v="15.8"/>
    <n v="17.380000000000003"/>
    <n v="0"/>
  </r>
  <r>
    <n v="267"/>
    <x v="11"/>
    <n v="2.7"/>
    <n v="3.4"/>
    <n v="237"/>
    <n v="0.1"/>
    <m/>
    <n v="0.9"/>
    <x v="8"/>
    <n v="1.1000000000000001"/>
    <x v="0"/>
    <x v="0"/>
    <x v="1"/>
    <n v="14.6"/>
    <n v="16.060000000000002"/>
    <n v="0"/>
  </r>
  <r>
    <n v="267"/>
    <x v="12"/>
    <n v="4.5"/>
    <n v="1.9"/>
    <n v="466"/>
    <n v="0"/>
    <m/>
    <n v="0.87"/>
    <x v="8"/>
    <n v="1.1000000000000001"/>
    <x v="0"/>
    <x v="0"/>
    <x v="2"/>
    <n v="16.100000000000001"/>
    <n v="17.710000000000004"/>
    <n v="0"/>
  </r>
  <r>
    <n v="267"/>
    <x v="13"/>
    <n v="5.3"/>
    <n v="4.2"/>
    <n v="128"/>
    <n v="0.4"/>
    <m/>
    <n v="0.94"/>
    <x v="8"/>
    <n v="1.1000000000000001"/>
    <x v="0"/>
    <x v="0"/>
    <x v="2"/>
    <n v="13.8"/>
    <n v="15.180000000000001"/>
    <n v="0"/>
  </r>
  <r>
    <n v="267"/>
    <x v="14"/>
    <n v="2.5"/>
    <n v="5.0999999999999996"/>
    <n v="210"/>
    <n v="0.3"/>
    <m/>
    <n v="0.99"/>
    <x v="8"/>
    <n v="1.1000000000000001"/>
    <x v="0"/>
    <x v="0"/>
    <x v="2"/>
    <n v="12.9"/>
    <n v="14.190000000000001"/>
    <n v="0"/>
  </r>
  <r>
    <n v="267"/>
    <x v="15"/>
    <n v="3.9"/>
    <n v="4.0999999999999996"/>
    <n v="109"/>
    <n v="0"/>
    <m/>
    <n v="0.99"/>
    <x v="8"/>
    <n v="1.1000000000000001"/>
    <x v="0"/>
    <x v="0"/>
    <x v="2"/>
    <n v="13.9"/>
    <n v="15.290000000000001"/>
    <n v="0"/>
  </r>
  <r>
    <n v="267"/>
    <x v="16"/>
    <n v="3.1"/>
    <n v="0.8"/>
    <n v="110"/>
    <n v="0"/>
    <m/>
    <n v="0.99"/>
    <x v="8"/>
    <n v="1.1000000000000001"/>
    <x v="0"/>
    <x v="0"/>
    <x v="2"/>
    <n v="17.2"/>
    <n v="18.920000000000002"/>
    <n v="0"/>
  </r>
  <r>
    <n v="267"/>
    <x v="17"/>
    <n v="2.9"/>
    <n v="-1.1000000000000001"/>
    <n v="187"/>
    <n v="0"/>
    <m/>
    <n v="0.99"/>
    <x v="8"/>
    <n v="1.1000000000000001"/>
    <x v="0"/>
    <x v="0"/>
    <x v="2"/>
    <n v="19.100000000000001"/>
    <n v="21.01"/>
    <n v="0"/>
  </r>
  <r>
    <n v="267"/>
    <x v="18"/>
    <n v="2.4"/>
    <n v="-0.5"/>
    <n v="119"/>
    <n v="0"/>
    <m/>
    <n v="0.97"/>
    <x v="8"/>
    <n v="1.1000000000000001"/>
    <x v="0"/>
    <x v="0"/>
    <x v="2"/>
    <n v="18.5"/>
    <n v="20.350000000000001"/>
    <n v="0"/>
  </r>
  <r>
    <n v="267"/>
    <x v="19"/>
    <n v="4.5"/>
    <n v="1.3"/>
    <n v="63"/>
    <n v="-0.1"/>
    <m/>
    <n v="0.94"/>
    <x v="8"/>
    <n v="1.1000000000000001"/>
    <x v="0"/>
    <x v="0"/>
    <x v="3"/>
    <n v="16.7"/>
    <n v="18.37"/>
    <n v="0"/>
  </r>
  <r>
    <n v="267"/>
    <x v="20"/>
    <n v="5.8"/>
    <n v="0.8"/>
    <n v="126"/>
    <n v="0"/>
    <m/>
    <n v="0.97"/>
    <x v="8"/>
    <n v="1.1000000000000001"/>
    <x v="0"/>
    <x v="0"/>
    <x v="3"/>
    <n v="17.2"/>
    <n v="18.920000000000002"/>
    <n v="0"/>
  </r>
  <r>
    <n v="267"/>
    <x v="21"/>
    <n v="3.4"/>
    <n v="1.6"/>
    <n v="175"/>
    <n v="3.5"/>
    <m/>
    <n v="0.97"/>
    <x v="8"/>
    <n v="1.1000000000000001"/>
    <x v="0"/>
    <x v="0"/>
    <x v="3"/>
    <n v="16.399999999999999"/>
    <n v="18.04"/>
    <n v="0"/>
  </r>
  <r>
    <n v="267"/>
    <x v="22"/>
    <n v="6.7"/>
    <n v="4.8"/>
    <n v="264"/>
    <n v="1.5"/>
    <m/>
    <n v="0.91"/>
    <x v="8"/>
    <n v="1.1000000000000001"/>
    <x v="0"/>
    <x v="0"/>
    <x v="3"/>
    <n v="13.2"/>
    <n v="14.52"/>
    <n v="0"/>
  </r>
  <r>
    <n v="267"/>
    <x v="23"/>
    <n v="8.6"/>
    <n v="6.2"/>
    <n v="78"/>
    <n v="2.5"/>
    <m/>
    <n v="0.9"/>
    <x v="8"/>
    <n v="1.1000000000000001"/>
    <x v="0"/>
    <x v="0"/>
    <x v="3"/>
    <n v="11.8"/>
    <n v="12.980000000000002"/>
    <n v="0"/>
  </r>
  <r>
    <n v="267"/>
    <x v="24"/>
    <n v="3.6"/>
    <n v="3.8"/>
    <n v="286"/>
    <n v="-0.1"/>
    <m/>
    <n v="0.94"/>
    <x v="8"/>
    <n v="1.1000000000000001"/>
    <x v="0"/>
    <x v="0"/>
    <x v="3"/>
    <n v="14.2"/>
    <n v="15.620000000000001"/>
    <n v="0"/>
  </r>
  <r>
    <n v="267"/>
    <x v="25"/>
    <n v="5.7"/>
    <n v="2.8"/>
    <n v="496"/>
    <n v="3.2"/>
    <m/>
    <n v="0.92"/>
    <x v="8"/>
    <n v="1.1000000000000001"/>
    <x v="0"/>
    <x v="0"/>
    <x v="3"/>
    <n v="15.2"/>
    <n v="16.72"/>
    <n v="0"/>
  </r>
  <r>
    <n v="267"/>
    <x v="26"/>
    <n v="8.3000000000000007"/>
    <n v="7"/>
    <n v="466"/>
    <n v="6.4"/>
    <m/>
    <n v="0.85"/>
    <x v="8"/>
    <n v="1.1000000000000001"/>
    <x v="0"/>
    <x v="0"/>
    <x v="4"/>
    <n v="11"/>
    <n v="12.100000000000001"/>
    <n v="0"/>
  </r>
  <r>
    <n v="267"/>
    <x v="27"/>
    <n v="8"/>
    <n v="6.4"/>
    <n v="223"/>
    <n v="1.5"/>
    <m/>
    <n v="0.88"/>
    <x v="8"/>
    <n v="1.1000000000000001"/>
    <x v="0"/>
    <x v="0"/>
    <x v="4"/>
    <n v="11.6"/>
    <n v="12.76"/>
    <n v="0"/>
  </r>
  <r>
    <n v="267"/>
    <x v="28"/>
    <n v="6.2"/>
    <n v="5.8"/>
    <n v="241"/>
    <n v="1.5"/>
    <m/>
    <n v="0.92"/>
    <x v="8"/>
    <n v="1.1000000000000001"/>
    <x v="0"/>
    <x v="0"/>
    <x v="4"/>
    <n v="12.2"/>
    <n v="13.42"/>
    <n v="0"/>
  </r>
  <r>
    <n v="267"/>
    <x v="29"/>
    <n v="3.7"/>
    <n v="4.4000000000000004"/>
    <n v="326"/>
    <n v="0.7"/>
    <m/>
    <n v="0.92"/>
    <x v="8"/>
    <n v="1.1000000000000001"/>
    <x v="0"/>
    <x v="0"/>
    <x v="4"/>
    <n v="13.6"/>
    <n v="14.96"/>
    <n v="0"/>
  </r>
  <r>
    <n v="267"/>
    <x v="30"/>
    <n v="3.5"/>
    <n v="2.2999999999999998"/>
    <n v="625"/>
    <n v="-0.1"/>
    <m/>
    <n v="0.92"/>
    <x v="8"/>
    <n v="1.1000000000000001"/>
    <x v="0"/>
    <x v="0"/>
    <x v="4"/>
    <n v="15.7"/>
    <n v="17.27"/>
    <n v="0"/>
  </r>
  <r>
    <n v="267"/>
    <x v="31"/>
    <n v="2.5"/>
    <n v="0.3"/>
    <n v="597"/>
    <n v="0"/>
    <m/>
    <n v="0.95"/>
    <x v="8"/>
    <n v="1.1000000000000001"/>
    <x v="1"/>
    <x v="0"/>
    <x v="4"/>
    <n v="17.7"/>
    <n v="19.470000000000002"/>
    <n v="0"/>
  </r>
  <r>
    <n v="267"/>
    <x v="32"/>
    <n v="2.6"/>
    <n v="-1.3"/>
    <n v="742"/>
    <n v="0"/>
    <m/>
    <n v="0.92"/>
    <x v="8"/>
    <n v="1.1000000000000001"/>
    <x v="1"/>
    <x v="0"/>
    <x v="4"/>
    <n v="19.3"/>
    <n v="21.230000000000004"/>
    <n v="0"/>
  </r>
  <r>
    <n v="267"/>
    <x v="33"/>
    <n v="4.0999999999999996"/>
    <n v="1.9"/>
    <n v="593"/>
    <n v="0"/>
    <m/>
    <n v="0.93"/>
    <x v="8"/>
    <n v="1.1000000000000001"/>
    <x v="1"/>
    <x v="0"/>
    <x v="5"/>
    <n v="16.100000000000001"/>
    <n v="17.710000000000004"/>
    <n v="0"/>
  </r>
  <r>
    <n v="267"/>
    <x v="34"/>
    <n v="7"/>
    <n v="3.4"/>
    <n v="187"/>
    <n v="0"/>
    <m/>
    <n v="0.91"/>
    <x v="8"/>
    <n v="1.1000000000000001"/>
    <x v="1"/>
    <x v="0"/>
    <x v="5"/>
    <n v="14.6"/>
    <n v="16.060000000000002"/>
    <n v="0"/>
  </r>
  <r>
    <n v="267"/>
    <x v="35"/>
    <n v="4"/>
    <n v="4.5"/>
    <n v="661"/>
    <n v="0"/>
    <m/>
    <n v="0.94"/>
    <x v="8"/>
    <n v="1.1000000000000001"/>
    <x v="1"/>
    <x v="0"/>
    <x v="5"/>
    <n v="13.5"/>
    <n v="14.850000000000001"/>
    <n v="0"/>
  </r>
  <r>
    <n v="267"/>
    <x v="36"/>
    <n v="4.0999999999999996"/>
    <n v="3.4"/>
    <n v="618"/>
    <n v="0"/>
    <m/>
    <n v="0.93"/>
    <x v="8"/>
    <n v="1.1000000000000001"/>
    <x v="1"/>
    <x v="0"/>
    <x v="5"/>
    <n v="14.6"/>
    <n v="16.060000000000002"/>
    <n v="0"/>
  </r>
  <r>
    <n v="267"/>
    <x v="37"/>
    <n v="8.1999999999999993"/>
    <n v="2.2999999999999998"/>
    <n v="501"/>
    <n v="0"/>
    <m/>
    <n v="0.8"/>
    <x v="8"/>
    <n v="1.1000000000000001"/>
    <x v="1"/>
    <x v="0"/>
    <x v="5"/>
    <n v="15.7"/>
    <n v="17.27"/>
    <n v="0"/>
  </r>
  <r>
    <n v="267"/>
    <x v="38"/>
    <n v="5.6"/>
    <n v="2.8"/>
    <n v="322"/>
    <n v="-0.1"/>
    <m/>
    <n v="0.84"/>
    <x v="8"/>
    <n v="1.1000000000000001"/>
    <x v="1"/>
    <x v="0"/>
    <x v="5"/>
    <n v="15.2"/>
    <n v="16.72"/>
    <n v="0"/>
  </r>
  <r>
    <n v="267"/>
    <x v="39"/>
    <n v="5"/>
    <n v="2.9"/>
    <n v="410"/>
    <n v="0"/>
    <m/>
    <n v="0.86"/>
    <x v="8"/>
    <n v="1.1000000000000001"/>
    <x v="1"/>
    <x v="0"/>
    <x v="5"/>
    <n v="15.1"/>
    <n v="16.61"/>
    <n v="0"/>
  </r>
  <r>
    <n v="267"/>
    <x v="40"/>
    <n v="7.1"/>
    <n v="2.7"/>
    <n v="252"/>
    <n v="-0.1"/>
    <m/>
    <n v="0.79"/>
    <x v="8"/>
    <n v="1.1000000000000001"/>
    <x v="1"/>
    <x v="0"/>
    <x v="6"/>
    <n v="15.3"/>
    <n v="16.830000000000002"/>
    <n v="0"/>
  </r>
  <r>
    <n v="267"/>
    <x v="41"/>
    <n v="7.4"/>
    <n v="1.2"/>
    <n v="141"/>
    <n v="6.5"/>
    <m/>
    <n v="0.94"/>
    <x v="8"/>
    <n v="1.1000000000000001"/>
    <x v="1"/>
    <x v="0"/>
    <x v="6"/>
    <n v="16.8"/>
    <n v="18.480000000000004"/>
    <n v="0"/>
  </r>
  <r>
    <n v="267"/>
    <x v="42"/>
    <n v="3.5"/>
    <n v="0.6"/>
    <n v="171"/>
    <n v="3.5"/>
    <m/>
    <n v="0.97"/>
    <x v="8"/>
    <n v="1.1000000000000001"/>
    <x v="1"/>
    <x v="0"/>
    <x v="6"/>
    <n v="17.399999999999999"/>
    <n v="19.14"/>
    <n v="0"/>
  </r>
  <r>
    <n v="267"/>
    <x v="43"/>
    <n v="3.4"/>
    <n v="0"/>
    <n v="183"/>
    <n v="-0.1"/>
    <m/>
    <n v="0.88"/>
    <x v="8"/>
    <n v="1.1000000000000001"/>
    <x v="1"/>
    <x v="0"/>
    <x v="6"/>
    <n v="18"/>
    <n v="19.8"/>
    <n v="0"/>
  </r>
  <r>
    <n v="267"/>
    <x v="44"/>
    <n v="2.1"/>
    <n v="0.3"/>
    <n v="154"/>
    <n v="0"/>
    <m/>
    <n v="0.9"/>
    <x v="8"/>
    <n v="1.1000000000000001"/>
    <x v="1"/>
    <x v="0"/>
    <x v="6"/>
    <n v="17.7"/>
    <n v="19.470000000000002"/>
    <n v="0"/>
  </r>
  <r>
    <n v="267"/>
    <x v="45"/>
    <n v="2.1"/>
    <n v="1"/>
    <n v="228"/>
    <n v="0"/>
    <m/>
    <n v="0.85"/>
    <x v="8"/>
    <n v="1.1000000000000001"/>
    <x v="1"/>
    <x v="0"/>
    <x v="6"/>
    <n v="17"/>
    <n v="18.700000000000003"/>
    <n v="0"/>
  </r>
  <r>
    <n v="267"/>
    <x v="46"/>
    <n v="3.8"/>
    <n v="-0.6"/>
    <n v="690"/>
    <n v="0"/>
    <m/>
    <n v="0.85"/>
    <x v="8"/>
    <n v="1.1000000000000001"/>
    <x v="1"/>
    <x v="0"/>
    <x v="6"/>
    <n v="18.600000000000001"/>
    <n v="20.460000000000004"/>
    <n v="0"/>
  </r>
  <r>
    <n v="267"/>
    <x v="47"/>
    <n v="3.3"/>
    <n v="-2"/>
    <n v="959"/>
    <n v="0"/>
    <m/>
    <n v="0.8"/>
    <x v="8"/>
    <n v="1.1000000000000001"/>
    <x v="1"/>
    <x v="0"/>
    <x v="7"/>
    <n v="20"/>
    <n v="22"/>
    <n v="0"/>
  </r>
  <r>
    <n v="267"/>
    <x v="48"/>
    <n v="5.5"/>
    <n v="-1.9"/>
    <n v="934"/>
    <n v="0"/>
    <m/>
    <n v="0.71"/>
    <x v="8"/>
    <n v="1.1000000000000001"/>
    <x v="1"/>
    <x v="0"/>
    <x v="7"/>
    <n v="19.899999999999999"/>
    <n v="21.89"/>
    <n v="0"/>
  </r>
  <r>
    <n v="267"/>
    <x v="49"/>
    <n v="6.5"/>
    <n v="0.3"/>
    <n v="747"/>
    <n v="0"/>
    <m/>
    <n v="0.61"/>
    <x v="8"/>
    <n v="1.1000000000000001"/>
    <x v="1"/>
    <x v="0"/>
    <x v="7"/>
    <n v="17.7"/>
    <n v="19.470000000000002"/>
    <n v="0"/>
  </r>
  <r>
    <n v="267"/>
    <x v="50"/>
    <n v="6.3"/>
    <n v="4.2"/>
    <n v="359"/>
    <n v="0.1"/>
    <m/>
    <n v="0.9"/>
    <x v="8"/>
    <n v="1.1000000000000001"/>
    <x v="1"/>
    <x v="0"/>
    <x v="7"/>
    <n v="13.8"/>
    <n v="15.180000000000001"/>
    <n v="0"/>
  </r>
  <r>
    <n v="267"/>
    <x v="51"/>
    <n v="7"/>
    <n v="10"/>
    <n v="755"/>
    <n v="0.1"/>
    <m/>
    <n v="0.85"/>
    <x v="8"/>
    <n v="1.1000000000000001"/>
    <x v="1"/>
    <x v="0"/>
    <x v="7"/>
    <n v="8"/>
    <n v="8.8000000000000007"/>
    <n v="0"/>
  </r>
  <r>
    <n v="267"/>
    <x v="52"/>
    <n v="5.8"/>
    <n v="7.6"/>
    <n v="219"/>
    <n v="1.5"/>
    <m/>
    <n v="0.94"/>
    <x v="8"/>
    <n v="1.1000000000000001"/>
    <x v="1"/>
    <x v="0"/>
    <x v="7"/>
    <n v="10.4"/>
    <n v="11.440000000000001"/>
    <n v="0"/>
  </r>
  <r>
    <n v="267"/>
    <x v="53"/>
    <n v="6"/>
    <n v="6.8"/>
    <n v="622"/>
    <n v="0"/>
    <m/>
    <n v="0.93"/>
    <x v="8"/>
    <n v="1.1000000000000001"/>
    <x v="1"/>
    <x v="0"/>
    <x v="7"/>
    <n v="11.2"/>
    <n v="12.32"/>
    <n v="0"/>
  </r>
  <r>
    <n v="267"/>
    <x v="54"/>
    <n v="7.1"/>
    <n v="7.4"/>
    <n v="170"/>
    <n v="5.3"/>
    <m/>
    <n v="0.93"/>
    <x v="8"/>
    <n v="1.1000000000000001"/>
    <x v="1"/>
    <x v="0"/>
    <x v="8"/>
    <n v="10.6"/>
    <n v="11.66"/>
    <n v="0"/>
  </r>
  <r>
    <n v="267"/>
    <x v="55"/>
    <n v="3.9"/>
    <n v="6.5"/>
    <n v="512"/>
    <n v="0"/>
    <m/>
    <n v="0.97"/>
    <x v="8"/>
    <n v="1.1000000000000001"/>
    <x v="1"/>
    <x v="0"/>
    <x v="8"/>
    <n v="11.5"/>
    <n v="12.65"/>
    <n v="0"/>
  </r>
  <r>
    <n v="267"/>
    <x v="56"/>
    <n v="4.5"/>
    <n v="5.8"/>
    <n v="1033"/>
    <n v="2.7"/>
    <m/>
    <n v="0.88"/>
    <x v="8"/>
    <n v="1.1000000000000001"/>
    <x v="1"/>
    <x v="0"/>
    <x v="8"/>
    <n v="12.2"/>
    <n v="13.42"/>
    <n v="0"/>
  </r>
  <r>
    <n v="267"/>
    <x v="57"/>
    <n v="3.9"/>
    <n v="5"/>
    <n v="553"/>
    <n v="2.5"/>
    <m/>
    <n v="0.93"/>
    <x v="8"/>
    <n v="1.1000000000000001"/>
    <x v="1"/>
    <x v="0"/>
    <x v="8"/>
    <n v="13"/>
    <n v="14.3"/>
    <n v="0"/>
  </r>
  <r>
    <n v="267"/>
    <x v="58"/>
    <n v="4.7"/>
    <n v="4.7"/>
    <n v="731"/>
    <n v="0.1"/>
    <m/>
    <n v="0.91"/>
    <x v="8"/>
    <n v="1.1000000000000001"/>
    <x v="1"/>
    <x v="0"/>
    <x v="8"/>
    <n v="13.3"/>
    <n v="14.630000000000003"/>
    <n v="0"/>
  </r>
  <r>
    <n v="267"/>
    <x v="59"/>
    <n v="2.6"/>
    <n v="4"/>
    <n v="789"/>
    <n v="0"/>
    <m/>
    <n v="0.9"/>
    <x v="8"/>
    <n v="1"/>
    <x v="2"/>
    <x v="0"/>
    <x v="8"/>
    <n v="14"/>
    <n v="14"/>
    <n v="0"/>
  </r>
  <r>
    <n v="267"/>
    <x v="60"/>
    <n v="2"/>
    <n v="2.1"/>
    <n v="1219"/>
    <n v="0"/>
    <m/>
    <n v="0.92"/>
    <x v="8"/>
    <n v="1"/>
    <x v="2"/>
    <x v="0"/>
    <x v="8"/>
    <n v="15.9"/>
    <n v="15.9"/>
    <n v="0"/>
  </r>
  <r>
    <n v="267"/>
    <x v="61"/>
    <n v="2.4"/>
    <n v="2"/>
    <n v="1066"/>
    <n v="0"/>
    <m/>
    <n v="0.94"/>
    <x v="8"/>
    <n v="1"/>
    <x v="2"/>
    <x v="0"/>
    <x v="9"/>
    <n v="16"/>
    <n v="16"/>
    <n v="0"/>
  </r>
  <r>
    <n v="267"/>
    <x v="62"/>
    <n v="3.4"/>
    <n v="4.2"/>
    <n v="1216"/>
    <n v="0"/>
    <m/>
    <n v="0.88"/>
    <x v="8"/>
    <n v="1"/>
    <x v="2"/>
    <x v="0"/>
    <x v="9"/>
    <n v="13.8"/>
    <n v="13.8"/>
    <n v="0"/>
  </r>
  <r>
    <n v="267"/>
    <x v="63"/>
    <n v="4.0999999999999996"/>
    <n v="5.4"/>
    <n v="1211"/>
    <n v="0"/>
    <m/>
    <n v="0.82"/>
    <x v="8"/>
    <n v="1"/>
    <x v="2"/>
    <x v="0"/>
    <x v="9"/>
    <n v="12.6"/>
    <n v="12.6"/>
    <n v="0"/>
  </r>
  <r>
    <n v="267"/>
    <x v="64"/>
    <n v="4.2"/>
    <n v="6.3"/>
    <n v="1177"/>
    <n v="0"/>
    <m/>
    <n v="0.83"/>
    <x v="8"/>
    <n v="1"/>
    <x v="2"/>
    <x v="0"/>
    <x v="9"/>
    <n v="11.7"/>
    <n v="11.7"/>
    <n v="0"/>
  </r>
  <r>
    <n v="267"/>
    <x v="65"/>
    <n v="3.6"/>
    <n v="8.4"/>
    <n v="1249"/>
    <n v="0"/>
    <m/>
    <n v="0.78"/>
    <x v="8"/>
    <n v="1"/>
    <x v="2"/>
    <x v="0"/>
    <x v="9"/>
    <n v="9.6"/>
    <n v="9.6"/>
    <n v="0"/>
  </r>
  <r>
    <n v="267"/>
    <x v="66"/>
    <n v="3.6"/>
    <n v="10.1"/>
    <n v="1308"/>
    <n v="0"/>
    <m/>
    <n v="0.68"/>
    <x v="8"/>
    <n v="1"/>
    <x v="2"/>
    <x v="0"/>
    <x v="9"/>
    <n v="7.9"/>
    <n v="7.9"/>
    <n v="0"/>
  </r>
  <r>
    <n v="267"/>
    <x v="67"/>
    <n v="3.7"/>
    <n v="8.4"/>
    <n v="1277"/>
    <n v="0"/>
    <m/>
    <n v="0.75"/>
    <x v="8"/>
    <n v="1"/>
    <x v="2"/>
    <x v="0"/>
    <x v="9"/>
    <n v="9.6"/>
    <n v="9.6"/>
    <n v="0"/>
  </r>
  <r>
    <n v="267"/>
    <x v="68"/>
    <n v="3.8"/>
    <n v="6.3"/>
    <n v="1315"/>
    <n v="0"/>
    <m/>
    <n v="0.89"/>
    <x v="8"/>
    <n v="1"/>
    <x v="2"/>
    <x v="0"/>
    <x v="10"/>
    <n v="11.7"/>
    <n v="11.7"/>
    <n v="0"/>
  </r>
  <r>
    <n v="267"/>
    <x v="69"/>
    <n v="6.4"/>
    <n v="5.9"/>
    <n v="1153"/>
    <n v="0.9"/>
    <m/>
    <n v="0.83"/>
    <x v="8"/>
    <n v="1"/>
    <x v="2"/>
    <x v="0"/>
    <x v="10"/>
    <n v="12.1"/>
    <n v="12.1"/>
    <n v="0"/>
  </r>
  <r>
    <n v="267"/>
    <x v="70"/>
    <n v="5"/>
    <n v="5.0999999999999996"/>
    <n v="1398"/>
    <n v="0.1"/>
    <m/>
    <n v="0.81"/>
    <x v="8"/>
    <n v="1"/>
    <x v="2"/>
    <x v="0"/>
    <x v="10"/>
    <n v="12.9"/>
    <n v="12.9"/>
    <n v="0"/>
  </r>
  <r>
    <n v="267"/>
    <x v="71"/>
    <n v="5"/>
    <n v="3.7"/>
    <n v="1225"/>
    <n v="1.6"/>
    <m/>
    <n v="0.82"/>
    <x v="8"/>
    <n v="1"/>
    <x v="2"/>
    <x v="0"/>
    <x v="10"/>
    <n v="14.3"/>
    <n v="14.3"/>
    <n v="0"/>
  </r>
  <r>
    <n v="267"/>
    <x v="72"/>
    <n v="4.2"/>
    <n v="2.7"/>
    <n v="1205"/>
    <n v="-0.1"/>
    <m/>
    <n v="0.77"/>
    <x v="8"/>
    <n v="1"/>
    <x v="2"/>
    <x v="0"/>
    <x v="10"/>
    <n v="15.3"/>
    <n v="15.3"/>
    <n v="0"/>
  </r>
  <r>
    <n v="267"/>
    <x v="73"/>
    <n v="4.9000000000000004"/>
    <n v="2.1"/>
    <n v="1498"/>
    <n v="0"/>
    <m/>
    <n v="0.76"/>
    <x v="8"/>
    <n v="1"/>
    <x v="2"/>
    <x v="0"/>
    <x v="10"/>
    <n v="15.9"/>
    <n v="15.9"/>
    <n v="0"/>
  </r>
  <r>
    <n v="267"/>
    <x v="74"/>
    <n v="3.8"/>
    <n v="3.9"/>
    <n v="1409"/>
    <n v="-0.1"/>
    <m/>
    <n v="0.83"/>
    <x v="8"/>
    <n v="1"/>
    <x v="2"/>
    <x v="0"/>
    <x v="10"/>
    <n v="14.1"/>
    <n v="14.1"/>
    <n v="0"/>
  </r>
  <r>
    <n v="267"/>
    <x v="75"/>
    <n v="4.9000000000000004"/>
    <n v="4"/>
    <n v="1616"/>
    <n v="0"/>
    <m/>
    <n v="0.67"/>
    <x v="8"/>
    <n v="1"/>
    <x v="2"/>
    <x v="0"/>
    <x v="11"/>
    <n v="14"/>
    <n v="14"/>
    <n v="0"/>
  </r>
  <r>
    <n v="267"/>
    <x v="76"/>
    <n v="4.5"/>
    <n v="3.6"/>
    <n v="1658"/>
    <n v="0"/>
    <m/>
    <n v="0.55000000000000004"/>
    <x v="8"/>
    <n v="1"/>
    <x v="2"/>
    <x v="0"/>
    <x v="11"/>
    <n v="14.4"/>
    <n v="14.4"/>
    <n v="0"/>
  </r>
  <r>
    <n v="267"/>
    <x v="77"/>
    <n v="3.2"/>
    <n v="5.3"/>
    <n v="1642"/>
    <n v="0"/>
    <m/>
    <n v="0.64"/>
    <x v="8"/>
    <n v="1"/>
    <x v="2"/>
    <x v="0"/>
    <x v="11"/>
    <n v="12.7"/>
    <n v="12.7"/>
    <n v="0"/>
  </r>
  <r>
    <n v="267"/>
    <x v="78"/>
    <n v="2.5"/>
    <n v="7.9"/>
    <n v="1541"/>
    <n v="0"/>
    <m/>
    <n v="0.79"/>
    <x v="8"/>
    <n v="1"/>
    <x v="2"/>
    <x v="0"/>
    <x v="11"/>
    <n v="10.1"/>
    <n v="10.1"/>
    <n v="0"/>
  </r>
  <r>
    <n v="267"/>
    <x v="79"/>
    <n v="6.3"/>
    <n v="12.7"/>
    <n v="1568"/>
    <n v="0"/>
    <m/>
    <n v="0.64"/>
    <x v="8"/>
    <n v="1"/>
    <x v="2"/>
    <x v="0"/>
    <x v="11"/>
    <n v="5.3000000000000007"/>
    <n v="5.3000000000000007"/>
    <n v="0"/>
  </r>
  <r>
    <n v="267"/>
    <x v="80"/>
    <n v="7.8"/>
    <n v="13.4"/>
    <n v="1564"/>
    <n v="-0.1"/>
    <m/>
    <n v="0.53"/>
    <x v="8"/>
    <n v="1"/>
    <x v="2"/>
    <x v="0"/>
    <x v="11"/>
    <n v="4.5999999999999996"/>
    <n v="4.5999999999999996"/>
    <n v="0"/>
  </r>
  <r>
    <n v="267"/>
    <x v="81"/>
    <n v="3.9"/>
    <n v="11.2"/>
    <n v="1090"/>
    <n v="-0.1"/>
    <m/>
    <n v="0.78"/>
    <x v="8"/>
    <n v="1"/>
    <x v="2"/>
    <x v="0"/>
    <x v="11"/>
    <n v="6.8000000000000007"/>
    <n v="6.8000000000000007"/>
    <n v="0"/>
  </r>
  <r>
    <n v="267"/>
    <x v="82"/>
    <n v="4"/>
    <n v="7.6"/>
    <n v="1075"/>
    <n v="0"/>
    <m/>
    <n v="0.92"/>
    <x v="8"/>
    <n v="1"/>
    <x v="2"/>
    <x v="0"/>
    <x v="12"/>
    <n v="10.4"/>
    <n v="10.4"/>
    <n v="0"/>
  </r>
  <r>
    <n v="267"/>
    <x v="83"/>
    <n v="5.3"/>
    <n v="8"/>
    <n v="1005"/>
    <n v="-0.1"/>
    <m/>
    <n v="0.88"/>
    <x v="8"/>
    <n v="1"/>
    <x v="2"/>
    <x v="0"/>
    <x v="12"/>
    <n v="10"/>
    <n v="10"/>
    <n v="0"/>
  </r>
  <r>
    <n v="267"/>
    <x v="84"/>
    <n v="4.2"/>
    <n v="7.1"/>
    <n v="1513"/>
    <n v="0"/>
    <m/>
    <n v="0.9"/>
    <x v="8"/>
    <n v="1"/>
    <x v="2"/>
    <x v="0"/>
    <x v="12"/>
    <n v="10.9"/>
    <n v="10.9"/>
    <n v="0"/>
  </r>
  <r>
    <n v="267"/>
    <x v="85"/>
    <n v="3.7"/>
    <n v="7.9"/>
    <n v="1771"/>
    <n v="0"/>
    <m/>
    <n v="0.86"/>
    <x v="8"/>
    <n v="1"/>
    <x v="2"/>
    <x v="0"/>
    <x v="12"/>
    <n v="10.1"/>
    <n v="10.1"/>
    <n v="0"/>
  </r>
  <r>
    <n v="267"/>
    <x v="86"/>
    <n v="5.3"/>
    <n v="8.1"/>
    <n v="533"/>
    <n v="1.2"/>
    <m/>
    <n v="0.89"/>
    <x v="8"/>
    <n v="1"/>
    <x v="2"/>
    <x v="0"/>
    <x v="12"/>
    <n v="9.9"/>
    <n v="9.9"/>
    <n v="0"/>
  </r>
  <r>
    <n v="267"/>
    <x v="87"/>
    <n v="5.8"/>
    <n v="8"/>
    <n v="1765"/>
    <n v="0"/>
    <m/>
    <n v="0.81"/>
    <x v="8"/>
    <n v="1"/>
    <x v="2"/>
    <x v="0"/>
    <x v="12"/>
    <n v="10"/>
    <n v="10"/>
    <n v="0"/>
  </r>
  <r>
    <n v="267"/>
    <x v="88"/>
    <n v="11.7"/>
    <n v="9.1"/>
    <n v="1565"/>
    <n v="0.2"/>
    <m/>
    <n v="0.82"/>
    <x v="8"/>
    <n v="1"/>
    <x v="2"/>
    <x v="0"/>
    <x v="12"/>
    <n v="8.9"/>
    <n v="8.9"/>
    <n v="0"/>
  </r>
  <r>
    <n v="267"/>
    <x v="89"/>
    <n v="6.5"/>
    <n v="7.4"/>
    <n v="1880"/>
    <n v="0"/>
    <m/>
    <n v="0.81"/>
    <x v="8"/>
    <n v="1"/>
    <x v="2"/>
    <x v="0"/>
    <x v="13"/>
    <n v="10.6"/>
    <n v="10.6"/>
    <n v="0"/>
  </r>
  <r>
    <n v="267"/>
    <x v="90"/>
    <n v="4.4000000000000004"/>
    <n v="7.7"/>
    <n v="1907"/>
    <n v="0"/>
    <m/>
    <n v="0.77"/>
    <x v="8"/>
    <n v="0.8"/>
    <x v="3"/>
    <x v="0"/>
    <x v="13"/>
    <n v="10.3"/>
    <n v="8.24"/>
    <n v="0"/>
  </r>
  <r>
    <n v="267"/>
    <x v="91"/>
    <n v="5.6"/>
    <n v="10.6"/>
    <n v="1907"/>
    <n v="0"/>
    <m/>
    <n v="0.63"/>
    <x v="8"/>
    <n v="0.8"/>
    <x v="3"/>
    <x v="0"/>
    <x v="13"/>
    <n v="7.4"/>
    <n v="5.9200000000000008"/>
    <n v="0"/>
  </r>
  <r>
    <n v="267"/>
    <x v="92"/>
    <n v="5.6"/>
    <n v="11.8"/>
    <n v="1966"/>
    <n v="0"/>
    <m/>
    <n v="0.62"/>
    <x v="8"/>
    <n v="0.8"/>
    <x v="3"/>
    <x v="0"/>
    <x v="13"/>
    <n v="6.1999999999999993"/>
    <n v="4.96"/>
    <n v="0"/>
  </r>
  <r>
    <n v="267"/>
    <x v="93"/>
    <n v="4.8"/>
    <n v="11.1"/>
    <n v="1987"/>
    <n v="0"/>
    <m/>
    <n v="0.71"/>
    <x v="8"/>
    <n v="0.8"/>
    <x v="3"/>
    <x v="0"/>
    <x v="13"/>
    <n v="6.9"/>
    <n v="5.5200000000000005"/>
    <n v="0"/>
  </r>
  <r>
    <n v="267"/>
    <x v="94"/>
    <n v="6.3"/>
    <n v="8"/>
    <n v="2056"/>
    <n v="0"/>
    <m/>
    <n v="0.69"/>
    <x v="8"/>
    <n v="0.8"/>
    <x v="3"/>
    <x v="0"/>
    <x v="13"/>
    <n v="10"/>
    <n v="8"/>
    <n v="0"/>
  </r>
  <r>
    <n v="267"/>
    <x v="95"/>
    <n v="5.3"/>
    <n v="6.2"/>
    <n v="2091"/>
    <n v="0"/>
    <m/>
    <n v="0.61"/>
    <x v="8"/>
    <n v="0.8"/>
    <x v="3"/>
    <x v="0"/>
    <x v="13"/>
    <n v="11.8"/>
    <n v="9.4400000000000013"/>
    <n v="0"/>
  </r>
  <r>
    <n v="267"/>
    <x v="96"/>
    <n v="3.8"/>
    <n v="5.9"/>
    <n v="2061"/>
    <n v="0"/>
    <m/>
    <n v="0.71"/>
    <x v="8"/>
    <n v="0.8"/>
    <x v="3"/>
    <x v="0"/>
    <x v="14"/>
    <n v="12.1"/>
    <n v="9.68"/>
    <n v="0"/>
  </r>
  <r>
    <n v="267"/>
    <x v="97"/>
    <n v="3.9"/>
    <n v="5.7"/>
    <n v="2062"/>
    <n v="0"/>
    <m/>
    <n v="0.82"/>
    <x v="8"/>
    <n v="0.8"/>
    <x v="3"/>
    <x v="0"/>
    <x v="14"/>
    <n v="12.3"/>
    <n v="9.8400000000000016"/>
    <n v="0"/>
  </r>
  <r>
    <n v="267"/>
    <x v="98"/>
    <n v="6.1"/>
    <n v="7.4"/>
    <n v="942"/>
    <n v="0"/>
    <m/>
    <n v="0.79"/>
    <x v="8"/>
    <n v="0.8"/>
    <x v="3"/>
    <x v="0"/>
    <x v="14"/>
    <n v="10.6"/>
    <n v="8.48"/>
    <n v="0"/>
  </r>
  <r>
    <n v="267"/>
    <x v="99"/>
    <n v="6.5"/>
    <n v="8.4"/>
    <n v="1462"/>
    <n v="0"/>
    <m/>
    <n v="0.83"/>
    <x v="8"/>
    <n v="0.8"/>
    <x v="3"/>
    <x v="0"/>
    <x v="14"/>
    <n v="9.6"/>
    <n v="7.68"/>
    <n v="0"/>
  </r>
  <r>
    <n v="267"/>
    <x v="100"/>
    <n v="3.7"/>
    <n v="9.4"/>
    <n v="2068"/>
    <n v="0"/>
    <m/>
    <n v="0.91"/>
    <x v="8"/>
    <n v="0.8"/>
    <x v="3"/>
    <x v="0"/>
    <x v="14"/>
    <n v="8.6"/>
    <n v="6.88"/>
    <n v="0"/>
  </r>
  <r>
    <n v="267"/>
    <x v="101"/>
    <n v="4.8"/>
    <n v="13.7"/>
    <n v="2143"/>
    <n v="0"/>
    <m/>
    <n v="0.7"/>
    <x v="8"/>
    <n v="0.8"/>
    <x v="3"/>
    <x v="0"/>
    <x v="14"/>
    <n v="4.3000000000000007"/>
    <n v="3.4400000000000008"/>
    <n v="0"/>
  </r>
  <r>
    <n v="267"/>
    <x v="102"/>
    <n v="5.5"/>
    <n v="12.6"/>
    <n v="1503"/>
    <n v="6.4"/>
    <m/>
    <n v="0.82"/>
    <x v="8"/>
    <n v="0.8"/>
    <x v="3"/>
    <x v="0"/>
    <x v="14"/>
    <n v="5.4"/>
    <n v="4.32"/>
    <n v="0"/>
  </r>
  <r>
    <n v="267"/>
    <x v="103"/>
    <n v="3.9"/>
    <n v="11.9"/>
    <n v="1992"/>
    <n v="0"/>
    <m/>
    <n v="0.77"/>
    <x v="8"/>
    <n v="0.8"/>
    <x v="3"/>
    <x v="0"/>
    <x v="15"/>
    <n v="6.1"/>
    <n v="4.88"/>
    <n v="0"/>
  </r>
  <r>
    <n v="267"/>
    <x v="104"/>
    <n v="4.2"/>
    <n v="13.4"/>
    <n v="1615"/>
    <n v="4.9000000000000004"/>
    <m/>
    <n v="0.82"/>
    <x v="8"/>
    <n v="0.8"/>
    <x v="3"/>
    <x v="0"/>
    <x v="15"/>
    <n v="4.5999999999999996"/>
    <n v="3.6799999999999997"/>
    <n v="0"/>
  </r>
  <r>
    <n v="267"/>
    <x v="105"/>
    <n v="3.6"/>
    <n v="10.6"/>
    <n v="674"/>
    <n v="0.3"/>
    <m/>
    <n v="0.81"/>
    <x v="8"/>
    <n v="0.8"/>
    <x v="3"/>
    <x v="0"/>
    <x v="15"/>
    <n v="7.4"/>
    <n v="5.9200000000000008"/>
    <n v="0"/>
  </r>
  <r>
    <n v="267"/>
    <x v="106"/>
    <n v="3.6"/>
    <n v="10.199999999999999"/>
    <n v="609"/>
    <n v="-0.1"/>
    <m/>
    <n v="0.76"/>
    <x v="8"/>
    <n v="0.8"/>
    <x v="3"/>
    <x v="0"/>
    <x v="15"/>
    <n v="7.8000000000000007"/>
    <n v="6.2400000000000011"/>
    <n v="0"/>
  </r>
  <r>
    <n v="267"/>
    <x v="107"/>
    <n v="3.4"/>
    <n v="9"/>
    <n v="1529"/>
    <n v="0"/>
    <m/>
    <n v="0.79"/>
    <x v="8"/>
    <n v="0.8"/>
    <x v="3"/>
    <x v="0"/>
    <x v="15"/>
    <n v="9"/>
    <n v="7.2"/>
    <n v="0"/>
  </r>
  <r>
    <n v="267"/>
    <x v="108"/>
    <n v="4.5"/>
    <n v="7.6"/>
    <n v="2335"/>
    <n v="0"/>
    <m/>
    <n v="0.84"/>
    <x v="8"/>
    <n v="0.8"/>
    <x v="3"/>
    <x v="0"/>
    <x v="15"/>
    <n v="10.4"/>
    <n v="8.32"/>
    <n v="0"/>
  </r>
  <r>
    <n v="267"/>
    <x v="109"/>
    <n v="3.3"/>
    <n v="8.8000000000000007"/>
    <n v="1737"/>
    <n v="0"/>
    <m/>
    <n v="0.83"/>
    <x v="8"/>
    <n v="0.8"/>
    <x v="3"/>
    <x v="0"/>
    <x v="15"/>
    <n v="9.1999999999999993"/>
    <n v="7.3599999999999994"/>
    <n v="0"/>
  </r>
  <r>
    <n v="267"/>
    <x v="110"/>
    <n v="2.1"/>
    <n v="9.4"/>
    <n v="447"/>
    <n v="0.5"/>
    <m/>
    <n v="0.94"/>
    <x v="8"/>
    <n v="0.8"/>
    <x v="3"/>
    <x v="0"/>
    <x v="16"/>
    <n v="8.6"/>
    <n v="6.88"/>
    <n v="0"/>
  </r>
  <r>
    <n v="267"/>
    <x v="111"/>
    <n v="2.6"/>
    <n v="9.6999999999999993"/>
    <n v="1241"/>
    <n v="0.3"/>
    <m/>
    <n v="0.92"/>
    <x v="8"/>
    <n v="0.8"/>
    <x v="3"/>
    <x v="0"/>
    <x v="16"/>
    <n v="8.3000000000000007"/>
    <n v="6.6400000000000006"/>
    <n v="0"/>
  </r>
  <r>
    <n v="267"/>
    <x v="112"/>
    <n v="3.9"/>
    <n v="10.6"/>
    <n v="874"/>
    <n v="0.1"/>
    <m/>
    <n v="0.91"/>
    <x v="8"/>
    <n v="0.8"/>
    <x v="3"/>
    <x v="0"/>
    <x v="16"/>
    <n v="7.4"/>
    <n v="5.9200000000000008"/>
    <n v="0"/>
  </r>
  <r>
    <n v="267"/>
    <x v="113"/>
    <n v="5.7"/>
    <n v="10.1"/>
    <n v="609"/>
    <n v="9.4"/>
    <m/>
    <n v="0.94"/>
    <x v="8"/>
    <n v="0.8"/>
    <x v="3"/>
    <x v="0"/>
    <x v="16"/>
    <n v="7.9"/>
    <n v="6.32"/>
    <n v="0"/>
  </r>
  <r>
    <n v="267"/>
    <x v="114"/>
    <n v="4"/>
    <n v="8.6999999999999993"/>
    <n v="1582"/>
    <n v="0"/>
    <m/>
    <n v="0.85"/>
    <x v="8"/>
    <n v="0.8"/>
    <x v="3"/>
    <x v="0"/>
    <x v="16"/>
    <n v="9.3000000000000007"/>
    <n v="7.4400000000000013"/>
    <n v="0"/>
  </r>
  <r>
    <n v="267"/>
    <x v="115"/>
    <n v="3.1"/>
    <n v="9.5"/>
    <n v="1983"/>
    <n v="0"/>
    <m/>
    <n v="0.89"/>
    <x v="8"/>
    <n v="0.8"/>
    <x v="3"/>
    <x v="0"/>
    <x v="16"/>
    <n v="8.5"/>
    <n v="6.8000000000000007"/>
    <n v="0"/>
  </r>
  <r>
    <n v="267"/>
    <x v="116"/>
    <n v="2.8"/>
    <n v="11.9"/>
    <n v="2494"/>
    <n v="0"/>
    <m/>
    <n v="0.77"/>
    <x v="8"/>
    <n v="0.8"/>
    <x v="3"/>
    <x v="0"/>
    <x v="16"/>
    <n v="6.1"/>
    <n v="4.88"/>
    <n v="0"/>
  </r>
  <r>
    <n v="267"/>
    <x v="117"/>
    <n v="2"/>
    <n v="12.7"/>
    <n v="2414"/>
    <n v="0"/>
    <m/>
    <n v="0.76"/>
    <x v="8"/>
    <n v="0.8"/>
    <x v="3"/>
    <x v="0"/>
    <x v="17"/>
    <n v="5.3000000000000007"/>
    <n v="4.2400000000000011"/>
    <n v="0"/>
  </r>
  <r>
    <n v="267"/>
    <x v="118"/>
    <n v="3.4"/>
    <n v="12.1"/>
    <n v="2448"/>
    <n v="0"/>
    <m/>
    <n v="0.87"/>
    <x v="8"/>
    <n v="0.8"/>
    <x v="3"/>
    <x v="0"/>
    <x v="17"/>
    <n v="5.9"/>
    <n v="4.7200000000000006"/>
    <n v="0"/>
  </r>
  <r>
    <n v="267"/>
    <x v="119"/>
    <n v="3.3"/>
    <n v="14.8"/>
    <n v="2490"/>
    <n v="0"/>
    <m/>
    <n v="0.84"/>
    <x v="8"/>
    <n v="0.8"/>
    <x v="3"/>
    <x v="0"/>
    <x v="17"/>
    <n v="3.1999999999999993"/>
    <n v="2.5599999999999996"/>
    <n v="0"/>
  </r>
  <r>
    <n v="267"/>
    <x v="120"/>
    <n v="2.4"/>
    <n v="17"/>
    <n v="2377"/>
    <n v="0"/>
    <m/>
    <n v="0.77"/>
    <x v="8"/>
    <n v="0.8"/>
    <x v="4"/>
    <x v="0"/>
    <x v="17"/>
    <n v="1"/>
    <n v="0.8"/>
    <n v="0"/>
  </r>
  <r>
    <n v="267"/>
    <x v="121"/>
    <n v="4.0999999999999996"/>
    <n v="14"/>
    <n v="1584"/>
    <n v="0.5"/>
    <m/>
    <n v="0.83"/>
    <x v="8"/>
    <n v="0.8"/>
    <x v="4"/>
    <x v="0"/>
    <x v="17"/>
    <n v="4"/>
    <n v="3.2"/>
    <n v="0"/>
  </r>
  <r>
    <n v="267"/>
    <x v="122"/>
    <n v="5.6"/>
    <n v="11.1"/>
    <n v="2197"/>
    <n v="-0.1"/>
    <m/>
    <n v="0.77"/>
    <x v="8"/>
    <n v="0.8"/>
    <x v="4"/>
    <x v="0"/>
    <x v="17"/>
    <n v="6.9"/>
    <n v="5.5200000000000005"/>
    <n v="0"/>
  </r>
  <r>
    <n v="267"/>
    <x v="123"/>
    <n v="7.8"/>
    <n v="9.4"/>
    <n v="1658"/>
    <n v="0.8"/>
    <m/>
    <n v="0.71"/>
    <x v="8"/>
    <n v="0.8"/>
    <x v="4"/>
    <x v="0"/>
    <x v="17"/>
    <n v="8.6"/>
    <n v="6.88"/>
    <n v="0"/>
  </r>
  <r>
    <n v="267"/>
    <x v="124"/>
    <n v="6.1"/>
    <n v="9.4"/>
    <n v="2246"/>
    <n v="-0.1"/>
    <m/>
    <n v="0.65"/>
    <x v="8"/>
    <n v="0.8"/>
    <x v="4"/>
    <x v="0"/>
    <x v="18"/>
    <n v="8.6"/>
    <n v="6.88"/>
    <n v="0"/>
  </r>
  <r>
    <n v="267"/>
    <x v="125"/>
    <n v="6"/>
    <n v="9.3000000000000007"/>
    <n v="998"/>
    <n v="-0.1"/>
    <m/>
    <n v="0.79"/>
    <x v="8"/>
    <n v="0.8"/>
    <x v="4"/>
    <x v="0"/>
    <x v="18"/>
    <n v="8.6999999999999993"/>
    <n v="6.96"/>
    <n v="0"/>
  </r>
  <r>
    <n v="267"/>
    <x v="126"/>
    <n v="6.3"/>
    <n v="10.4"/>
    <n v="2177"/>
    <n v="0"/>
    <m/>
    <n v="0.78"/>
    <x v="8"/>
    <n v="0.8"/>
    <x v="4"/>
    <x v="0"/>
    <x v="18"/>
    <n v="7.6"/>
    <n v="6.08"/>
    <n v="0"/>
  </r>
  <r>
    <n v="267"/>
    <x v="127"/>
    <n v="4"/>
    <n v="12.1"/>
    <n v="2086"/>
    <n v="0"/>
    <m/>
    <n v="0.72"/>
    <x v="8"/>
    <n v="0.8"/>
    <x v="4"/>
    <x v="0"/>
    <x v="18"/>
    <n v="5.9"/>
    <n v="4.7200000000000006"/>
    <n v="0"/>
  </r>
  <r>
    <n v="267"/>
    <x v="128"/>
    <n v="4.2"/>
    <n v="12.3"/>
    <n v="2565"/>
    <n v="0"/>
    <m/>
    <n v="0.68"/>
    <x v="8"/>
    <n v="0.8"/>
    <x v="4"/>
    <x v="0"/>
    <x v="18"/>
    <n v="5.6999999999999993"/>
    <n v="4.5599999999999996"/>
    <n v="0"/>
  </r>
  <r>
    <n v="267"/>
    <x v="129"/>
    <n v="4.4000000000000004"/>
    <n v="14.2"/>
    <n v="2680"/>
    <n v="0"/>
    <m/>
    <n v="0.62"/>
    <x v="8"/>
    <n v="0.8"/>
    <x v="4"/>
    <x v="0"/>
    <x v="18"/>
    <n v="3.8000000000000007"/>
    <n v="3.0400000000000009"/>
    <n v="0"/>
  </r>
  <r>
    <n v="267"/>
    <x v="130"/>
    <n v="4.5"/>
    <n v="17.2"/>
    <n v="2701"/>
    <n v="0"/>
    <m/>
    <n v="0.6"/>
    <x v="8"/>
    <n v="0.8"/>
    <x v="4"/>
    <x v="0"/>
    <x v="18"/>
    <n v="0.80000000000000071"/>
    <n v="0.64000000000000057"/>
    <n v="0"/>
  </r>
  <r>
    <n v="267"/>
    <x v="131"/>
    <n v="5.6"/>
    <n v="16.899999999999999"/>
    <n v="2742"/>
    <n v="0"/>
    <m/>
    <n v="0.55000000000000004"/>
    <x v="8"/>
    <n v="0.8"/>
    <x v="4"/>
    <x v="0"/>
    <x v="19"/>
    <n v="1.1000000000000014"/>
    <n v="0.88000000000000123"/>
    <n v="0"/>
  </r>
  <r>
    <n v="267"/>
    <x v="132"/>
    <n v="4.9000000000000004"/>
    <n v="15"/>
    <n v="2787"/>
    <n v="0"/>
    <m/>
    <n v="0.56999999999999995"/>
    <x v="8"/>
    <n v="0.8"/>
    <x v="4"/>
    <x v="0"/>
    <x v="19"/>
    <n v="3"/>
    <n v="2.4000000000000004"/>
    <n v="0"/>
  </r>
  <r>
    <n v="267"/>
    <x v="133"/>
    <n v="6.4"/>
    <n v="12.3"/>
    <n v="2704"/>
    <n v="0"/>
    <m/>
    <n v="0.79"/>
    <x v="8"/>
    <n v="0.8"/>
    <x v="4"/>
    <x v="0"/>
    <x v="19"/>
    <n v="5.6999999999999993"/>
    <n v="4.5599999999999996"/>
    <n v="0"/>
  </r>
  <r>
    <n v="267"/>
    <x v="134"/>
    <n v="7.3"/>
    <n v="13.2"/>
    <n v="2832"/>
    <n v="0"/>
    <m/>
    <n v="0.64"/>
    <x v="8"/>
    <n v="0.8"/>
    <x v="4"/>
    <x v="0"/>
    <x v="19"/>
    <n v="4.8000000000000007"/>
    <n v="3.8400000000000007"/>
    <n v="0"/>
  </r>
  <r>
    <n v="267"/>
    <x v="135"/>
    <n v="6.4"/>
    <n v="11.8"/>
    <n v="1310"/>
    <n v="0"/>
    <m/>
    <n v="0.78"/>
    <x v="8"/>
    <n v="0.8"/>
    <x v="4"/>
    <x v="0"/>
    <x v="19"/>
    <n v="6.1999999999999993"/>
    <n v="4.96"/>
    <n v="0"/>
  </r>
  <r>
    <n v="267"/>
    <x v="136"/>
    <n v="6.4"/>
    <n v="12.3"/>
    <n v="2448"/>
    <n v="0"/>
    <m/>
    <n v="0.83"/>
    <x v="8"/>
    <n v="0.8"/>
    <x v="4"/>
    <x v="0"/>
    <x v="19"/>
    <n v="5.6999999999999993"/>
    <n v="4.5599999999999996"/>
    <n v="0"/>
  </r>
  <r>
    <n v="267"/>
    <x v="137"/>
    <n v="5.2"/>
    <n v="13.6"/>
    <n v="2451"/>
    <n v="0"/>
    <m/>
    <n v="0.78"/>
    <x v="8"/>
    <n v="0.8"/>
    <x v="4"/>
    <x v="0"/>
    <x v="19"/>
    <n v="4.4000000000000004"/>
    <n v="3.5200000000000005"/>
    <n v="0"/>
  </r>
  <r>
    <n v="267"/>
    <x v="138"/>
    <n v="4.9000000000000004"/>
    <n v="13.6"/>
    <n v="2848"/>
    <n v="0"/>
    <m/>
    <n v="0.78"/>
    <x v="8"/>
    <n v="0.8"/>
    <x v="4"/>
    <x v="0"/>
    <x v="20"/>
    <n v="4.4000000000000004"/>
    <n v="3.5200000000000005"/>
    <n v="0"/>
  </r>
  <r>
    <n v="267"/>
    <x v="139"/>
    <n v="4.0999999999999996"/>
    <n v="12.6"/>
    <n v="2909"/>
    <n v="0"/>
    <m/>
    <n v="0.84"/>
    <x v="8"/>
    <n v="0.8"/>
    <x v="4"/>
    <x v="0"/>
    <x v="20"/>
    <n v="5.4"/>
    <n v="4.32"/>
    <n v="0"/>
  </r>
  <r>
    <n v="267"/>
    <x v="140"/>
    <n v="7.2"/>
    <n v="12.4"/>
    <n v="2083"/>
    <n v="0"/>
    <m/>
    <n v="0.75"/>
    <x v="8"/>
    <n v="0.8"/>
    <x v="4"/>
    <x v="0"/>
    <x v="20"/>
    <n v="5.6"/>
    <n v="4.4799999999999995"/>
    <n v="0"/>
  </r>
  <r>
    <n v="267"/>
    <x v="141"/>
    <n v="9.4"/>
    <n v="11"/>
    <n v="2473"/>
    <n v="0.6"/>
    <m/>
    <n v="0.65"/>
    <x v="8"/>
    <n v="0.8"/>
    <x v="4"/>
    <x v="0"/>
    <x v="20"/>
    <n v="7"/>
    <n v="5.6000000000000005"/>
    <n v="0"/>
  </r>
  <r>
    <n v="267"/>
    <x v="142"/>
    <n v="8.1"/>
    <n v="10.1"/>
    <n v="1732"/>
    <n v="4.7"/>
    <m/>
    <n v="0.76"/>
    <x v="8"/>
    <n v="0.8"/>
    <x v="4"/>
    <x v="0"/>
    <x v="20"/>
    <n v="7.9"/>
    <n v="6.32"/>
    <n v="0"/>
  </r>
  <r>
    <n v="267"/>
    <x v="143"/>
    <n v="6.8"/>
    <n v="13.3"/>
    <n v="774"/>
    <n v="1.5"/>
    <m/>
    <n v="0.86"/>
    <x v="8"/>
    <n v="0.8"/>
    <x v="4"/>
    <x v="0"/>
    <x v="20"/>
    <n v="4.6999999999999993"/>
    <n v="3.76"/>
    <n v="0"/>
  </r>
  <r>
    <n v="267"/>
    <x v="144"/>
    <n v="6.7"/>
    <n v="14.7"/>
    <n v="1301"/>
    <n v="2.6"/>
    <m/>
    <n v="0.86"/>
    <x v="8"/>
    <n v="0.8"/>
    <x v="4"/>
    <x v="0"/>
    <x v="20"/>
    <n v="3.3000000000000007"/>
    <n v="2.6400000000000006"/>
    <n v="0"/>
  </r>
  <r>
    <n v="267"/>
    <x v="145"/>
    <n v="7.1"/>
    <n v="14.8"/>
    <n v="2456"/>
    <n v="-0.1"/>
    <m/>
    <n v="0.72"/>
    <x v="8"/>
    <n v="0.8"/>
    <x v="4"/>
    <x v="0"/>
    <x v="21"/>
    <n v="3.1999999999999993"/>
    <n v="2.5599999999999996"/>
    <n v="0"/>
  </r>
  <r>
    <n v="267"/>
    <x v="146"/>
    <n v="9.1"/>
    <n v="14.6"/>
    <n v="1308"/>
    <n v="10"/>
    <m/>
    <n v="0.86"/>
    <x v="8"/>
    <n v="0.8"/>
    <x v="4"/>
    <x v="0"/>
    <x v="21"/>
    <n v="3.4000000000000004"/>
    <n v="2.7200000000000006"/>
    <n v="0"/>
  </r>
  <r>
    <n v="267"/>
    <x v="147"/>
    <n v="6.3"/>
    <n v="14"/>
    <n v="2152"/>
    <n v="2.2000000000000002"/>
    <m/>
    <n v="0.84"/>
    <x v="8"/>
    <n v="0.8"/>
    <x v="4"/>
    <x v="0"/>
    <x v="21"/>
    <n v="4"/>
    <n v="3.2"/>
    <n v="0"/>
  </r>
  <r>
    <n v="267"/>
    <x v="148"/>
    <n v="6.5"/>
    <n v="14"/>
    <n v="610"/>
    <n v="4.3"/>
    <m/>
    <n v="0.92"/>
    <x v="8"/>
    <n v="0.8"/>
    <x v="4"/>
    <x v="0"/>
    <x v="21"/>
    <n v="4"/>
    <n v="3.2"/>
    <n v="0"/>
  </r>
  <r>
    <n v="267"/>
    <x v="149"/>
    <n v="5.6"/>
    <n v="15.8"/>
    <n v="2399"/>
    <n v="0"/>
    <m/>
    <n v="0.9"/>
    <x v="8"/>
    <n v="0.8"/>
    <x v="4"/>
    <x v="0"/>
    <x v="21"/>
    <n v="2.1999999999999993"/>
    <n v="1.7599999999999996"/>
    <n v="0"/>
  </r>
  <r>
    <n v="267"/>
    <x v="150"/>
    <n v="2.7"/>
    <n v="18.2"/>
    <n v="2399"/>
    <n v="0"/>
    <m/>
    <n v="0.85"/>
    <x v="8"/>
    <n v="0.8"/>
    <x v="4"/>
    <x v="0"/>
    <x v="21"/>
    <n v="0"/>
    <n v="0"/>
    <n v="0.19999999999999929"/>
  </r>
  <r>
    <n v="267"/>
    <x v="151"/>
    <n v="5.8"/>
    <n v="16.3"/>
    <n v="2258"/>
    <n v="0"/>
    <m/>
    <n v="0.77"/>
    <x v="8"/>
    <n v="0.8"/>
    <x v="5"/>
    <x v="0"/>
    <x v="21"/>
    <n v="1.6999999999999993"/>
    <n v="1.3599999999999994"/>
    <n v="0"/>
  </r>
  <r>
    <n v="267"/>
    <x v="152"/>
    <n v="5.0999999999999996"/>
    <n v="14.4"/>
    <n v="2719"/>
    <n v="0.2"/>
    <m/>
    <n v="0.79"/>
    <x v="8"/>
    <n v="0.8"/>
    <x v="5"/>
    <x v="0"/>
    <x v="22"/>
    <n v="3.5999999999999996"/>
    <n v="2.88"/>
    <n v="0"/>
  </r>
  <r>
    <n v="267"/>
    <x v="153"/>
    <n v="7.7"/>
    <n v="16.3"/>
    <n v="2056"/>
    <n v="0.2"/>
    <m/>
    <n v="0.69"/>
    <x v="8"/>
    <n v="0.8"/>
    <x v="5"/>
    <x v="0"/>
    <x v="22"/>
    <n v="1.6999999999999993"/>
    <n v="1.3599999999999994"/>
    <n v="0"/>
  </r>
  <r>
    <n v="267"/>
    <x v="154"/>
    <n v="6.7"/>
    <n v="15.1"/>
    <n v="2094"/>
    <n v="6.4"/>
    <m/>
    <n v="0.77"/>
    <x v="8"/>
    <n v="0.8"/>
    <x v="5"/>
    <x v="0"/>
    <x v="22"/>
    <n v="2.9000000000000004"/>
    <n v="2.3200000000000003"/>
    <n v="0"/>
  </r>
  <r>
    <n v="267"/>
    <x v="155"/>
    <n v="7.3"/>
    <n v="15.4"/>
    <n v="1571"/>
    <n v="7.9"/>
    <m/>
    <n v="0.81"/>
    <x v="8"/>
    <n v="0.8"/>
    <x v="5"/>
    <x v="0"/>
    <x v="22"/>
    <n v="2.5999999999999996"/>
    <n v="2.0799999999999996"/>
    <n v="0"/>
  </r>
  <r>
    <n v="267"/>
    <x v="156"/>
    <n v="8.3000000000000007"/>
    <n v="15"/>
    <n v="2137"/>
    <n v="1.9"/>
    <m/>
    <n v="0.79"/>
    <x v="8"/>
    <n v="0.8"/>
    <x v="5"/>
    <x v="0"/>
    <x v="22"/>
    <n v="3"/>
    <n v="2.4000000000000004"/>
    <n v="0"/>
  </r>
  <r>
    <n v="267"/>
    <x v="157"/>
    <n v="5"/>
    <n v="13.7"/>
    <n v="1222"/>
    <n v="13.2"/>
    <m/>
    <n v="0.86"/>
    <x v="8"/>
    <n v="0.8"/>
    <x v="5"/>
    <x v="0"/>
    <x v="22"/>
    <n v="4.3000000000000007"/>
    <n v="3.4400000000000008"/>
    <n v="0"/>
  </r>
  <r>
    <n v="267"/>
    <x v="158"/>
    <n v="8.8000000000000007"/>
    <n v="12.8"/>
    <n v="1669"/>
    <n v="8.3000000000000007"/>
    <m/>
    <n v="0.81"/>
    <x v="8"/>
    <n v="0.8"/>
    <x v="5"/>
    <x v="0"/>
    <x v="22"/>
    <n v="5.1999999999999993"/>
    <n v="4.1599999999999993"/>
    <n v="0"/>
  </r>
  <r>
    <n v="267"/>
    <x v="159"/>
    <n v="5.2"/>
    <n v="14.8"/>
    <n v="2255"/>
    <n v="-0.1"/>
    <m/>
    <n v="0.78"/>
    <x v="8"/>
    <n v="0.8"/>
    <x v="5"/>
    <x v="0"/>
    <x v="23"/>
    <n v="3.1999999999999993"/>
    <n v="2.5599999999999996"/>
    <n v="0"/>
  </r>
  <r>
    <n v="267"/>
    <x v="160"/>
    <n v="8.5"/>
    <n v="14.3"/>
    <n v="1163"/>
    <n v="-0.1"/>
    <m/>
    <n v="0.84"/>
    <x v="8"/>
    <n v="0.8"/>
    <x v="5"/>
    <x v="0"/>
    <x v="23"/>
    <n v="3.6999999999999993"/>
    <n v="2.9599999999999995"/>
    <n v="0"/>
  </r>
  <r>
    <n v="267"/>
    <x v="161"/>
    <n v="4"/>
    <n v="14.8"/>
    <n v="2706"/>
    <n v="0"/>
    <m/>
    <n v="0.75"/>
    <x v="8"/>
    <n v="0.8"/>
    <x v="5"/>
    <x v="0"/>
    <x v="23"/>
    <n v="3.1999999999999993"/>
    <n v="2.5599999999999996"/>
    <n v="0"/>
  </r>
  <r>
    <n v="267"/>
    <x v="162"/>
    <n v="6.4"/>
    <n v="18.600000000000001"/>
    <n v="2899"/>
    <n v="0"/>
    <m/>
    <n v="0.65"/>
    <x v="8"/>
    <n v="0.8"/>
    <x v="5"/>
    <x v="0"/>
    <x v="23"/>
    <n v="0"/>
    <n v="0"/>
    <n v="0.60000000000000142"/>
  </r>
  <r>
    <n v="267"/>
    <x v="163"/>
    <n v="3.5"/>
    <n v="22.6"/>
    <n v="2715"/>
    <n v="0"/>
    <m/>
    <n v="0.66"/>
    <x v="8"/>
    <n v="0.8"/>
    <x v="5"/>
    <x v="0"/>
    <x v="23"/>
    <n v="0"/>
    <n v="0"/>
    <n v="4.6000000000000014"/>
  </r>
  <r>
    <n v="267"/>
    <x v="164"/>
    <n v="4.9000000000000004"/>
    <n v="20.8"/>
    <n v="1777"/>
    <n v="4.5"/>
    <m/>
    <n v="0.78"/>
    <x v="8"/>
    <n v="0.8"/>
    <x v="5"/>
    <x v="0"/>
    <x v="23"/>
    <n v="0"/>
    <n v="0"/>
    <n v="2.8000000000000007"/>
  </r>
  <r>
    <n v="267"/>
    <x v="165"/>
    <n v="5.6"/>
    <n v="17.5"/>
    <n v="2829"/>
    <n v="0"/>
    <m/>
    <n v="0.78"/>
    <x v="8"/>
    <n v="0.8"/>
    <x v="5"/>
    <x v="0"/>
    <x v="23"/>
    <n v="0.5"/>
    <n v="0.4"/>
    <n v="0"/>
  </r>
  <r>
    <n v="267"/>
    <x v="166"/>
    <n v="3.9"/>
    <n v="16.899999999999999"/>
    <n v="2608"/>
    <n v="0"/>
    <m/>
    <n v="0.81"/>
    <x v="8"/>
    <n v="0.8"/>
    <x v="5"/>
    <x v="0"/>
    <x v="24"/>
    <n v="1.1000000000000014"/>
    <n v="0.88000000000000123"/>
    <n v="0"/>
  </r>
  <r>
    <n v="267"/>
    <x v="167"/>
    <n v="3.8"/>
    <n v="18.3"/>
    <n v="2647"/>
    <n v="0"/>
    <m/>
    <n v="0.77"/>
    <x v="8"/>
    <n v="0.8"/>
    <x v="5"/>
    <x v="0"/>
    <x v="24"/>
    <n v="0"/>
    <n v="0"/>
    <n v="0.30000000000000071"/>
  </r>
  <r>
    <n v="267"/>
    <x v="168"/>
    <n v="3.8"/>
    <n v="17.899999999999999"/>
    <n v="2798"/>
    <n v="0"/>
    <m/>
    <n v="0.8"/>
    <x v="8"/>
    <n v="0.8"/>
    <x v="5"/>
    <x v="0"/>
    <x v="24"/>
    <n v="0.10000000000000142"/>
    <n v="8.000000000000114E-2"/>
    <n v="0"/>
  </r>
  <r>
    <n v="267"/>
    <x v="169"/>
    <n v="3.9"/>
    <n v="17.399999999999999"/>
    <n v="2982"/>
    <n v="0"/>
    <m/>
    <n v="0.7"/>
    <x v="8"/>
    <n v="0.8"/>
    <x v="5"/>
    <x v="0"/>
    <x v="24"/>
    <n v="0.60000000000000142"/>
    <n v="0.48000000000000115"/>
    <n v="0"/>
  </r>
  <r>
    <n v="267"/>
    <x v="170"/>
    <n v="3"/>
    <n v="17.399999999999999"/>
    <n v="2850"/>
    <n v="0"/>
    <m/>
    <n v="0.71"/>
    <x v="8"/>
    <n v="0.8"/>
    <x v="5"/>
    <x v="0"/>
    <x v="24"/>
    <n v="0.60000000000000142"/>
    <n v="0.48000000000000115"/>
    <n v="0"/>
  </r>
  <r>
    <n v="267"/>
    <x v="171"/>
    <n v="3.1"/>
    <n v="21.5"/>
    <n v="2940"/>
    <n v="0"/>
    <m/>
    <n v="0.61"/>
    <x v="8"/>
    <n v="0.8"/>
    <x v="5"/>
    <x v="0"/>
    <x v="24"/>
    <n v="0"/>
    <n v="0"/>
    <n v="3.5"/>
  </r>
  <r>
    <n v="267"/>
    <x v="172"/>
    <n v="6.5"/>
    <n v="21"/>
    <n v="1697"/>
    <n v="0.1"/>
    <m/>
    <n v="0.73"/>
    <x v="8"/>
    <n v="0.8"/>
    <x v="5"/>
    <x v="0"/>
    <x v="24"/>
    <n v="0"/>
    <n v="0"/>
    <n v="3"/>
  </r>
  <r>
    <n v="267"/>
    <x v="173"/>
    <n v="9.5"/>
    <n v="17.100000000000001"/>
    <n v="1895"/>
    <n v="1.3"/>
    <m/>
    <n v="0.71"/>
    <x v="8"/>
    <n v="0.8"/>
    <x v="5"/>
    <x v="0"/>
    <x v="25"/>
    <n v="0.89999999999999858"/>
    <n v="0.71999999999999886"/>
    <n v="0"/>
  </r>
  <r>
    <n v="267"/>
    <x v="174"/>
    <n v="8.5"/>
    <n v="17.7"/>
    <n v="1270"/>
    <n v="-0.1"/>
    <m/>
    <n v="0.78"/>
    <x v="8"/>
    <n v="0.8"/>
    <x v="5"/>
    <x v="0"/>
    <x v="25"/>
    <n v="0.30000000000000071"/>
    <n v="0.24000000000000057"/>
    <n v="0"/>
  </r>
  <r>
    <n v="267"/>
    <x v="175"/>
    <n v="4.3"/>
    <n v="18.7"/>
    <n v="1645"/>
    <n v="-0.1"/>
    <m/>
    <n v="0.86"/>
    <x v="8"/>
    <n v="0.8"/>
    <x v="5"/>
    <x v="0"/>
    <x v="25"/>
    <n v="0"/>
    <n v="0"/>
    <n v="0.69999999999999929"/>
  </r>
  <r>
    <n v="267"/>
    <x v="176"/>
    <n v="6.5"/>
    <n v="18.5"/>
    <n v="1024"/>
    <n v="4.4000000000000004"/>
    <m/>
    <n v="0.87"/>
    <x v="8"/>
    <n v="0.8"/>
    <x v="5"/>
    <x v="0"/>
    <x v="25"/>
    <n v="0"/>
    <n v="0"/>
    <n v="0.5"/>
  </r>
  <r>
    <n v="267"/>
    <x v="177"/>
    <n v="5.5"/>
    <n v="17.7"/>
    <n v="1714"/>
    <n v="2.9"/>
    <m/>
    <n v="0.75"/>
    <x v="8"/>
    <n v="0.8"/>
    <x v="5"/>
    <x v="0"/>
    <x v="25"/>
    <n v="0.30000000000000071"/>
    <n v="0.24000000000000057"/>
    <n v="0"/>
  </r>
  <r>
    <n v="267"/>
    <x v="178"/>
    <n v="6.5"/>
    <n v="20.5"/>
    <n v="1943"/>
    <n v="0"/>
    <m/>
    <n v="0.85"/>
    <x v="8"/>
    <n v="0.8"/>
    <x v="5"/>
    <x v="0"/>
    <x v="25"/>
    <n v="0"/>
    <n v="0"/>
    <n v="2.5"/>
  </r>
  <r>
    <n v="267"/>
    <x v="179"/>
    <n v="4.3"/>
    <n v="18.899999999999999"/>
    <n v="2860"/>
    <n v="0"/>
    <m/>
    <n v="0.81"/>
    <x v="8"/>
    <n v="0.8"/>
    <x v="5"/>
    <x v="0"/>
    <x v="25"/>
    <n v="0"/>
    <n v="0"/>
    <n v="0.89999999999999858"/>
  </r>
  <r>
    <n v="267"/>
    <x v="180"/>
    <n v="3.6"/>
    <n v="20"/>
    <n v="3009"/>
    <n v="0"/>
    <m/>
    <n v="0.63"/>
    <x v="8"/>
    <n v="0.8"/>
    <x v="5"/>
    <x v="0"/>
    <x v="26"/>
    <n v="0"/>
    <n v="0"/>
    <n v="2"/>
  </r>
  <r>
    <n v="267"/>
    <x v="181"/>
    <n v="3.5"/>
    <n v="25.9"/>
    <n v="2860"/>
    <n v="0"/>
    <m/>
    <n v="0.59"/>
    <x v="8"/>
    <n v="0.8"/>
    <x v="6"/>
    <x v="0"/>
    <x v="26"/>
    <n v="0"/>
    <n v="0"/>
    <n v="7.8999999999999986"/>
  </r>
  <r>
    <n v="267"/>
    <x v="182"/>
    <n v="5.0999999999999996"/>
    <n v="21.3"/>
    <n v="1957"/>
    <n v="2.5"/>
    <m/>
    <n v="0.84"/>
    <x v="8"/>
    <n v="0.8"/>
    <x v="6"/>
    <x v="0"/>
    <x v="26"/>
    <n v="0"/>
    <n v="0"/>
    <n v="3.3000000000000007"/>
  </r>
  <r>
    <n v="267"/>
    <x v="183"/>
    <n v="5.0999999999999996"/>
    <n v="17"/>
    <n v="2710"/>
    <n v="-0.1"/>
    <m/>
    <n v="0.72"/>
    <x v="8"/>
    <n v="0.8"/>
    <x v="6"/>
    <x v="0"/>
    <x v="26"/>
    <n v="1"/>
    <n v="0.8"/>
    <n v="0"/>
  </r>
  <r>
    <n v="267"/>
    <x v="184"/>
    <n v="6"/>
    <n v="19.399999999999999"/>
    <n v="2790"/>
    <n v="0"/>
    <m/>
    <n v="0.56999999999999995"/>
    <x v="8"/>
    <n v="0.8"/>
    <x v="6"/>
    <x v="0"/>
    <x v="26"/>
    <n v="0"/>
    <n v="0"/>
    <n v="1.3999999999999986"/>
  </r>
  <r>
    <n v="267"/>
    <x v="185"/>
    <n v="8.1"/>
    <n v="18.600000000000001"/>
    <n v="1104"/>
    <n v="0.9"/>
    <m/>
    <n v="0.78"/>
    <x v="8"/>
    <n v="0.8"/>
    <x v="6"/>
    <x v="0"/>
    <x v="26"/>
    <n v="0"/>
    <n v="0"/>
    <n v="0.60000000000000142"/>
  </r>
  <r>
    <n v="267"/>
    <x v="186"/>
    <n v="4.3"/>
    <n v="18.399999999999999"/>
    <n v="1271"/>
    <n v="2.2999999999999998"/>
    <m/>
    <n v="0.85"/>
    <x v="8"/>
    <n v="0.8"/>
    <x v="6"/>
    <x v="0"/>
    <x v="26"/>
    <n v="0"/>
    <n v="0"/>
    <n v="0.39999999999999858"/>
  </r>
  <r>
    <n v="267"/>
    <x v="187"/>
    <n v="7.5"/>
    <n v="15.9"/>
    <n v="1716"/>
    <n v="10.9"/>
    <m/>
    <n v="0.78"/>
    <x v="8"/>
    <n v="0.8"/>
    <x v="6"/>
    <x v="0"/>
    <x v="27"/>
    <n v="2.0999999999999996"/>
    <n v="1.6799999999999997"/>
    <n v="0"/>
  </r>
  <r>
    <n v="267"/>
    <x v="188"/>
    <n v="7.5"/>
    <n v="16.2"/>
    <n v="1696"/>
    <n v="1.2"/>
    <m/>
    <n v="0.77"/>
    <x v="8"/>
    <n v="0.8"/>
    <x v="6"/>
    <x v="0"/>
    <x v="27"/>
    <n v="1.8000000000000007"/>
    <n v="1.4400000000000006"/>
    <n v="0"/>
  </r>
  <r>
    <n v="267"/>
    <x v="189"/>
    <n v="4.3"/>
    <n v="17.600000000000001"/>
    <n v="2568"/>
    <n v="-0.1"/>
    <m/>
    <n v="0.74"/>
    <x v="8"/>
    <n v="0.8"/>
    <x v="6"/>
    <x v="0"/>
    <x v="27"/>
    <n v="0.39999999999999858"/>
    <n v="0.3199999999999989"/>
    <n v="0"/>
  </r>
  <r>
    <n v="267"/>
    <x v="190"/>
    <n v="3.8"/>
    <n v="18.100000000000001"/>
    <n v="2310"/>
    <n v="0"/>
    <m/>
    <n v="0.81"/>
    <x v="8"/>
    <n v="0.8"/>
    <x v="6"/>
    <x v="0"/>
    <x v="27"/>
    <n v="0"/>
    <n v="0"/>
    <n v="0.10000000000000142"/>
  </r>
  <r>
    <n v="267"/>
    <x v="191"/>
    <n v="4.3"/>
    <n v="18.8"/>
    <n v="2436"/>
    <n v="0"/>
    <m/>
    <n v="0.82"/>
    <x v="8"/>
    <n v="0.8"/>
    <x v="6"/>
    <x v="0"/>
    <x v="27"/>
    <n v="0"/>
    <n v="0"/>
    <n v="0.80000000000000071"/>
  </r>
  <r>
    <n v="267"/>
    <x v="192"/>
    <n v="5.6"/>
    <n v="19.100000000000001"/>
    <n v="2648"/>
    <n v="0"/>
    <m/>
    <n v="0.83"/>
    <x v="8"/>
    <n v="0.8"/>
    <x v="6"/>
    <x v="0"/>
    <x v="27"/>
    <n v="0"/>
    <n v="0"/>
    <n v="1.1000000000000014"/>
  </r>
  <r>
    <n v="267"/>
    <x v="193"/>
    <n v="3.5"/>
    <n v="19.5"/>
    <n v="2012"/>
    <n v="-0.1"/>
    <m/>
    <n v="0.8"/>
    <x v="8"/>
    <n v="0.8"/>
    <x v="6"/>
    <x v="0"/>
    <x v="27"/>
    <n v="0"/>
    <n v="0"/>
    <n v="1.5"/>
  </r>
  <r>
    <n v="267"/>
    <x v="194"/>
    <n v="3.3"/>
    <n v="19.100000000000001"/>
    <n v="1785"/>
    <n v="-0.1"/>
    <m/>
    <n v="0.8"/>
    <x v="8"/>
    <n v="0.8"/>
    <x v="6"/>
    <x v="0"/>
    <x v="28"/>
    <n v="0"/>
    <n v="0"/>
    <n v="1.1000000000000014"/>
  </r>
  <r>
    <n v="267"/>
    <x v="195"/>
    <n v="6.3"/>
    <n v="19.399999999999999"/>
    <n v="2658"/>
    <n v="0.3"/>
    <m/>
    <n v="0.66"/>
    <x v="8"/>
    <n v="0.8"/>
    <x v="6"/>
    <x v="0"/>
    <x v="28"/>
    <n v="0"/>
    <n v="0"/>
    <n v="1.3999999999999986"/>
  </r>
  <r>
    <n v="267"/>
    <x v="196"/>
    <n v="5.7"/>
    <n v="17.600000000000001"/>
    <n v="2082"/>
    <n v="20.5"/>
    <m/>
    <n v="0.79"/>
    <x v="8"/>
    <n v="0.8"/>
    <x v="6"/>
    <x v="0"/>
    <x v="28"/>
    <n v="0.39999999999999858"/>
    <n v="0.3199999999999989"/>
    <n v="0"/>
  </r>
  <r>
    <n v="267"/>
    <x v="197"/>
    <n v="4.7"/>
    <n v="18"/>
    <n v="1362"/>
    <n v="0.4"/>
    <m/>
    <n v="0.82"/>
    <x v="8"/>
    <n v="0.8"/>
    <x v="6"/>
    <x v="0"/>
    <x v="28"/>
    <n v="0"/>
    <n v="0"/>
    <n v="0"/>
  </r>
  <r>
    <n v="267"/>
    <x v="198"/>
    <n v="2"/>
    <n v="19.100000000000001"/>
    <n v="2432"/>
    <n v="0"/>
    <m/>
    <n v="0.74"/>
    <x v="8"/>
    <n v="0.8"/>
    <x v="6"/>
    <x v="0"/>
    <x v="28"/>
    <n v="0"/>
    <n v="0"/>
    <n v="1.1000000000000014"/>
  </r>
  <r>
    <n v="267"/>
    <x v="199"/>
    <n v="4.5"/>
    <n v="22.1"/>
    <n v="2074"/>
    <n v="0.5"/>
    <m/>
    <n v="0.78"/>
    <x v="8"/>
    <n v="0.8"/>
    <x v="6"/>
    <x v="0"/>
    <x v="28"/>
    <n v="0"/>
    <n v="0"/>
    <n v="4.1000000000000014"/>
  </r>
  <r>
    <n v="267"/>
    <x v="200"/>
    <n v="3.5"/>
    <n v="20.7"/>
    <n v="1699"/>
    <n v="1.2"/>
    <m/>
    <n v="0.85"/>
    <x v="8"/>
    <n v="0.8"/>
    <x v="6"/>
    <x v="0"/>
    <x v="28"/>
    <n v="0"/>
    <n v="0"/>
    <n v="2.6999999999999993"/>
  </r>
  <r>
    <n v="267"/>
    <x v="201"/>
    <n v="4.4000000000000004"/>
    <n v="19.399999999999999"/>
    <n v="2102"/>
    <n v="22.5"/>
    <m/>
    <n v="0.81"/>
    <x v="8"/>
    <n v="0.8"/>
    <x v="6"/>
    <x v="0"/>
    <x v="29"/>
    <n v="0"/>
    <n v="0"/>
    <n v="1.3999999999999986"/>
  </r>
  <r>
    <n v="267"/>
    <x v="202"/>
    <n v="5.8"/>
    <n v="19.100000000000001"/>
    <n v="1970"/>
    <n v="1.7"/>
    <m/>
    <n v="0.82"/>
    <x v="8"/>
    <n v="0.8"/>
    <x v="6"/>
    <x v="0"/>
    <x v="29"/>
    <n v="0"/>
    <n v="0"/>
    <n v="1.1000000000000014"/>
  </r>
  <r>
    <n v="267"/>
    <x v="203"/>
    <n v="5.5"/>
    <n v="19.5"/>
    <n v="2572"/>
    <n v="0"/>
    <m/>
    <n v="0.81"/>
    <x v="8"/>
    <n v="0.8"/>
    <x v="6"/>
    <x v="0"/>
    <x v="29"/>
    <n v="0"/>
    <n v="0"/>
    <n v="1.5"/>
  </r>
  <r>
    <n v="267"/>
    <x v="204"/>
    <n v="4.5999999999999996"/>
    <n v="19.8"/>
    <n v="2161"/>
    <n v="-0.1"/>
    <m/>
    <n v="0.83"/>
    <x v="8"/>
    <n v="0.8"/>
    <x v="6"/>
    <x v="0"/>
    <x v="29"/>
    <n v="0"/>
    <n v="0"/>
    <n v="1.8000000000000007"/>
  </r>
  <r>
    <n v="267"/>
    <x v="205"/>
    <n v="3.8"/>
    <n v="18.600000000000001"/>
    <n v="1480"/>
    <n v="0.5"/>
    <m/>
    <n v="0.84"/>
    <x v="8"/>
    <n v="0.8"/>
    <x v="6"/>
    <x v="0"/>
    <x v="29"/>
    <n v="0"/>
    <n v="0"/>
    <n v="0.60000000000000142"/>
  </r>
  <r>
    <n v="267"/>
    <x v="206"/>
    <n v="3.9"/>
    <n v="19.899999999999999"/>
    <n v="1444"/>
    <n v="4.2"/>
    <m/>
    <n v="0.8"/>
    <x v="8"/>
    <n v="0.8"/>
    <x v="6"/>
    <x v="0"/>
    <x v="29"/>
    <n v="0"/>
    <n v="0"/>
    <n v="1.8999999999999986"/>
  </r>
  <r>
    <n v="267"/>
    <x v="207"/>
    <n v="5.0999999999999996"/>
    <n v="18.100000000000001"/>
    <n v="2079"/>
    <n v="8"/>
    <m/>
    <n v="0.76"/>
    <x v="8"/>
    <n v="0.8"/>
    <x v="6"/>
    <x v="0"/>
    <x v="29"/>
    <n v="0"/>
    <n v="0"/>
    <n v="0.10000000000000142"/>
  </r>
  <r>
    <n v="267"/>
    <x v="208"/>
    <n v="7.2"/>
    <n v="18.100000000000001"/>
    <n v="2076"/>
    <n v="14.3"/>
    <m/>
    <n v="0.76"/>
    <x v="8"/>
    <n v="0.8"/>
    <x v="6"/>
    <x v="0"/>
    <x v="30"/>
    <n v="0"/>
    <n v="0"/>
    <n v="0.10000000000000142"/>
  </r>
  <r>
    <n v="267"/>
    <x v="209"/>
    <n v="6.4"/>
    <n v="18"/>
    <n v="2174"/>
    <n v="-0.1"/>
    <m/>
    <n v="0.69"/>
    <x v="8"/>
    <n v="0.8"/>
    <x v="6"/>
    <x v="0"/>
    <x v="30"/>
    <n v="0"/>
    <n v="0"/>
    <n v="0"/>
  </r>
  <r>
    <n v="267"/>
    <x v="210"/>
    <n v="8.6"/>
    <n v="17.600000000000001"/>
    <n v="1740"/>
    <n v="0.1"/>
    <m/>
    <n v="0.72"/>
    <x v="8"/>
    <n v="0.8"/>
    <x v="6"/>
    <x v="0"/>
    <x v="30"/>
    <n v="0.39999999999999858"/>
    <n v="0.3199999999999989"/>
    <n v="0"/>
  </r>
  <r>
    <n v="267"/>
    <x v="211"/>
    <n v="6.5"/>
    <n v="18.2"/>
    <n v="1838"/>
    <n v="-0.1"/>
    <m/>
    <n v="0.78"/>
    <x v="8"/>
    <n v="0.8"/>
    <x v="6"/>
    <x v="0"/>
    <x v="30"/>
    <n v="0"/>
    <n v="0"/>
    <n v="0.19999999999999929"/>
  </r>
  <r>
    <n v="267"/>
    <x v="212"/>
    <n v="6.8"/>
    <n v="17.100000000000001"/>
    <n v="1478"/>
    <n v="10.3"/>
    <m/>
    <n v="0.85"/>
    <x v="8"/>
    <n v="0.8"/>
    <x v="7"/>
    <x v="0"/>
    <x v="30"/>
    <n v="0.89999999999999858"/>
    <n v="0.71999999999999886"/>
    <n v="0"/>
  </r>
  <r>
    <n v="267"/>
    <x v="213"/>
    <n v="6.7"/>
    <n v="16.8"/>
    <n v="1255"/>
    <n v="21.1"/>
    <m/>
    <n v="0.82"/>
    <x v="8"/>
    <n v="0.8"/>
    <x v="7"/>
    <x v="0"/>
    <x v="30"/>
    <n v="1.1999999999999993"/>
    <n v="0.95999999999999952"/>
    <n v="0"/>
  </r>
  <r>
    <n v="267"/>
    <x v="214"/>
    <n v="6.8"/>
    <n v="18.100000000000001"/>
    <n v="2003"/>
    <n v="1"/>
    <m/>
    <n v="0.79"/>
    <x v="8"/>
    <n v="0.8"/>
    <x v="7"/>
    <x v="0"/>
    <x v="30"/>
    <n v="0"/>
    <n v="0"/>
    <n v="0.10000000000000142"/>
  </r>
  <r>
    <n v="267"/>
    <x v="215"/>
    <n v="6.4"/>
    <n v="18.7"/>
    <n v="1243"/>
    <n v="5.0999999999999996"/>
    <m/>
    <n v="0.83"/>
    <x v="8"/>
    <n v="0.8"/>
    <x v="7"/>
    <x v="0"/>
    <x v="31"/>
    <n v="0"/>
    <n v="0"/>
    <n v="0.69999999999999929"/>
  </r>
  <r>
    <n v="267"/>
    <x v="216"/>
    <n v="8.9"/>
    <n v="16.8"/>
    <n v="1772"/>
    <n v="3"/>
    <m/>
    <n v="0.71"/>
    <x v="8"/>
    <n v="0.8"/>
    <x v="7"/>
    <x v="0"/>
    <x v="31"/>
    <n v="1.1999999999999993"/>
    <n v="0.95999999999999952"/>
    <n v="0"/>
  </r>
  <r>
    <n v="267"/>
    <x v="217"/>
    <n v="4.9000000000000004"/>
    <n v="16.5"/>
    <n v="1765"/>
    <n v="-0.1"/>
    <m/>
    <n v="0.72"/>
    <x v="8"/>
    <n v="0.8"/>
    <x v="7"/>
    <x v="0"/>
    <x v="31"/>
    <n v="1.5"/>
    <n v="1.2000000000000002"/>
    <n v="0"/>
  </r>
  <r>
    <n v="267"/>
    <x v="218"/>
    <n v="5"/>
    <n v="18.7"/>
    <n v="1787"/>
    <n v="0"/>
    <m/>
    <n v="0.72"/>
    <x v="8"/>
    <n v="0.8"/>
    <x v="7"/>
    <x v="0"/>
    <x v="31"/>
    <n v="0"/>
    <n v="0"/>
    <n v="0.69999999999999929"/>
  </r>
  <r>
    <n v="267"/>
    <x v="219"/>
    <n v="3.2"/>
    <n v="18"/>
    <n v="2217"/>
    <n v="0"/>
    <m/>
    <n v="0.81"/>
    <x v="8"/>
    <n v="0.8"/>
    <x v="7"/>
    <x v="0"/>
    <x v="31"/>
    <n v="0"/>
    <n v="0"/>
    <n v="0"/>
  </r>
  <r>
    <n v="267"/>
    <x v="220"/>
    <n v="4"/>
    <n v="17.3"/>
    <n v="2180"/>
    <n v="0"/>
    <m/>
    <n v="0.81"/>
    <x v="8"/>
    <n v="0.8"/>
    <x v="7"/>
    <x v="0"/>
    <x v="31"/>
    <n v="0.69999999999999929"/>
    <n v="0.5599999999999995"/>
    <n v="0"/>
  </r>
  <r>
    <n v="267"/>
    <x v="221"/>
    <n v="3.3"/>
    <n v="17.5"/>
    <n v="2497"/>
    <n v="0"/>
    <m/>
    <n v="0.76"/>
    <x v="8"/>
    <n v="0.8"/>
    <x v="7"/>
    <x v="0"/>
    <x v="31"/>
    <n v="0.5"/>
    <n v="0.4"/>
    <n v="0"/>
  </r>
  <r>
    <n v="267"/>
    <x v="222"/>
    <n v="2.4"/>
    <n v="18"/>
    <n v="2366"/>
    <n v="0"/>
    <m/>
    <n v="0.74"/>
    <x v="8"/>
    <n v="0.8"/>
    <x v="7"/>
    <x v="0"/>
    <x v="32"/>
    <n v="0"/>
    <n v="0"/>
    <n v="0"/>
  </r>
  <r>
    <n v="267"/>
    <x v="223"/>
    <n v="3.4"/>
    <n v="21.1"/>
    <n v="1515"/>
    <n v="0"/>
    <m/>
    <n v="0.73"/>
    <x v="8"/>
    <n v="0.8"/>
    <x v="7"/>
    <x v="0"/>
    <x v="32"/>
    <n v="0"/>
    <n v="0"/>
    <n v="3.1000000000000014"/>
  </r>
  <r>
    <n v="267"/>
    <x v="224"/>
    <n v="2.2999999999999998"/>
    <n v="22.1"/>
    <n v="2072"/>
    <n v="0"/>
    <m/>
    <n v="0.79"/>
    <x v="8"/>
    <n v="0.8"/>
    <x v="7"/>
    <x v="0"/>
    <x v="32"/>
    <n v="0"/>
    <n v="0"/>
    <n v="4.1000000000000014"/>
  </r>
  <r>
    <n v="267"/>
    <x v="225"/>
    <n v="4.0999999999999996"/>
    <n v="22.5"/>
    <n v="2008"/>
    <n v="-0.1"/>
    <m/>
    <n v="0.82"/>
    <x v="8"/>
    <n v="0.8"/>
    <x v="7"/>
    <x v="0"/>
    <x v="32"/>
    <n v="0"/>
    <n v="0"/>
    <n v="4.5"/>
  </r>
  <r>
    <n v="267"/>
    <x v="226"/>
    <n v="4.3"/>
    <n v="20.3"/>
    <n v="2043"/>
    <n v="0"/>
    <m/>
    <n v="0.86"/>
    <x v="8"/>
    <n v="0.8"/>
    <x v="7"/>
    <x v="0"/>
    <x v="32"/>
    <n v="0"/>
    <n v="0"/>
    <n v="2.3000000000000007"/>
  </r>
  <r>
    <n v="267"/>
    <x v="227"/>
    <n v="5"/>
    <n v="17.399999999999999"/>
    <n v="1633"/>
    <n v="0"/>
    <m/>
    <n v="0.74"/>
    <x v="8"/>
    <n v="0.8"/>
    <x v="7"/>
    <x v="0"/>
    <x v="32"/>
    <n v="0.60000000000000142"/>
    <n v="0.48000000000000115"/>
    <n v="0"/>
  </r>
  <r>
    <n v="267"/>
    <x v="228"/>
    <n v="4.4000000000000004"/>
    <n v="16.899999999999999"/>
    <n v="986"/>
    <n v="-0.1"/>
    <m/>
    <n v="0.84"/>
    <x v="8"/>
    <n v="0.8"/>
    <x v="7"/>
    <x v="0"/>
    <x v="32"/>
    <n v="1.1000000000000014"/>
    <n v="0.88000000000000123"/>
    <n v="0"/>
  </r>
  <r>
    <n v="267"/>
    <x v="229"/>
    <n v="3.5"/>
    <n v="18"/>
    <n v="2050"/>
    <n v="0"/>
    <m/>
    <n v="0.8"/>
    <x v="8"/>
    <n v="0.8"/>
    <x v="7"/>
    <x v="0"/>
    <x v="33"/>
    <n v="0"/>
    <n v="0"/>
    <n v="0"/>
  </r>
  <r>
    <n v="267"/>
    <x v="230"/>
    <n v="4.7"/>
    <n v="17.600000000000001"/>
    <n v="2203"/>
    <n v="0"/>
    <m/>
    <n v="0.84"/>
    <x v="8"/>
    <n v="0.8"/>
    <x v="7"/>
    <x v="0"/>
    <x v="33"/>
    <n v="0.39999999999999858"/>
    <n v="0.3199999999999989"/>
    <n v="0"/>
  </r>
  <r>
    <n v="267"/>
    <x v="231"/>
    <n v="4.8"/>
    <n v="17.899999999999999"/>
    <n v="1724"/>
    <n v="0"/>
    <m/>
    <n v="0.73"/>
    <x v="8"/>
    <n v="0.8"/>
    <x v="7"/>
    <x v="0"/>
    <x v="33"/>
    <n v="0.10000000000000142"/>
    <n v="8.000000000000114E-2"/>
    <n v="0"/>
  </r>
  <r>
    <n v="267"/>
    <x v="232"/>
    <n v="6.3"/>
    <n v="16.7"/>
    <n v="1971"/>
    <n v="-0.1"/>
    <m/>
    <n v="0.7"/>
    <x v="8"/>
    <n v="0.8"/>
    <x v="7"/>
    <x v="0"/>
    <x v="33"/>
    <n v="1.3000000000000007"/>
    <n v="1.0400000000000007"/>
    <n v="0"/>
  </r>
  <r>
    <n v="267"/>
    <x v="233"/>
    <n v="4.8"/>
    <n v="15.4"/>
    <n v="968"/>
    <n v="3"/>
    <m/>
    <n v="0.72"/>
    <x v="8"/>
    <n v="0.8"/>
    <x v="7"/>
    <x v="0"/>
    <x v="33"/>
    <n v="2.5999999999999996"/>
    <n v="2.0799999999999996"/>
    <n v="0"/>
  </r>
  <r>
    <n v="267"/>
    <x v="234"/>
    <n v="4.9000000000000004"/>
    <n v="15.2"/>
    <n v="1419"/>
    <n v="0.4"/>
    <m/>
    <n v="0.69"/>
    <x v="8"/>
    <n v="0.8"/>
    <x v="7"/>
    <x v="0"/>
    <x v="33"/>
    <n v="2.8000000000000007"/>
    <n v="2.2400000000000007"/>
    <n v="0"/>
  </r>
  <r>
    <n v="267"/>
    <x v="235"/>
    <n v="2.8"/>
    <n v="16.100000000000001"/>
    <n v="2150"/>
    <n v="-0.1"/>
    <m/>
    <n v="0.72"/>
    <x v="8"/>
    <n v="0.8"/>
    <x v="7"/>
    <x v="0"/>
    <x v="33"/>
    <n v="1.8999999999999986"/>
    <n v="1.5199999999999989"/>
    <n v="0"/>
  </r>
  <r>
    <n v="267"/>
    <x v="236"/>
    <n v="3"/>
    <n v="17.3"/>
    <n v="1963"/>
    <n v="-0.1"/>
    <m/>
    <n v="0.77"/>
    <x v="8"/>
    <n v="0.8"/>
    <x v="7"/>
    <x v="0"/>
    <x v="34"/>
    <n v="0.69999999999999929"/>
    <n v="0.5599999999999995"/>
    <n v="0"/>
  </r>
  <r>
    <n v="267"/>
    <x v="237"/>
    <n v="4.2"/>
    <n v="18.600000000000001"/>
    <n v="1513"/>
    <n v="0"/>
    <m/>
    <n v="0.75"/>
    <x v="8"/>
    <n v="0.8"/>
    <x v="7"/>
    <x v="0"/>
    <x v="34"/>
    <n v="0"/>
    <n v="0"/>
    <n v="0.60000000000000142"/>
  </r>
  <r>
    <n v="267"/>
    <x v="238"/>
    <n v="3.8"/>
    <n v="18.600000000000001"/>
    <n v="1495"/>
    <n v="0"/>
    <m/>
    <n v="0.85"/>
    <x v="8"/>
    <n v="0.8"/>
    <x v="7"/>
    <x v="0"/>
    <x v="34"/>
    <n v="0"/>
    <n v="0"/>
    <n v="0.60000000000000142"/>
  </r>
  <r>
    <n v="267"/>
    <x v="239"/>
    <n v="3.3"/>
    <n v="17.600000000000001"/>
    <n v="1057"/>
    <n v="14.4"/>
    <m/>
    <n v="0.85"/>
    <x v="8"/>
    <n v="0.8"/>
    <x v="7"/>
    <x v="0"/>
    <x v="34"/>
    <n v="0.39999999999999858"/>
    <n v="0.3199999999999989"/>
    <n v="0"/>
  </r>
  <r>
    <n v="267"/>
    <x v="240"/>
    <n v="6.4"/>
    <n v="18.100000000000001"/>
    <n v="1643"/>
    <n v="0.4"/>
    <m/>
    <n v="0.76"/>
    <x v="8"/>
    <n v="0.8"/>
    <x v="7"/>
    <x v="0"/>
    <x v="34"/>
    <n v="0"/>
    <n v="0"/>
    <n v="0.10000000000000142"/>
  </r>
  <r>
    <n v="267"/>
    <x v="241"/>
    <n v="5.2"/>
    <n v="18.5"/>
    <n v="1828"/>
    <n v="1.2"/>
    <m/>
    <n v="0.78"/>
    <x v="8"/>
    <n v="0.8"/>
    <x v="7"/>
    <x v="0"/>
    <x v="34"/>
    <n v="0"/>
    <n v="0"/>
    <n v="0.5"/>
  </r>
  <r>
    <n v="267"/>
    <x v="242"/>
    <n v="5.0999999999999996"/>
    <n v="18.7"/>
    <n v="1010"/>
    <n v="4.0999999999999996"/>
    <m/>
    <n v="0.85"/>
    <x v="8"/>
    <n v="0.8"/>
    <x v="7"/>
    <x v="0"/>
    <x v="34"/>
    <n v="0"/>
    <n v="0"/>
    <n v="0.69999999999999929"/>
  </r>
  <r>
    <n v="267"/>
    <x v="243"/>
    <n v="4"/>
    <n v="17.899999999999999"/>
    <n v="1350"/>
    <n v="-0.1"/>
    <m/>
    <n v="0.84"/>
    <x v="8"/>
    <n v="0.8"/>
    <x v="8"/>
    <x v="0"/>
    <x v="35"/>
    <n v="0.10000000000000142"/>
    <n v="8.000000000000114E-2"/>
    <n v="0"/>
  </r>
  <r>
    <n v="267"/>
    <x v="244"/>
    <n v="6"/>
    <n v="17.7"/>
    <n v="1485"/>
    <n v="0.4"/>
    <m/>
    <n v="0.75"/>
    <x v="8"/>
    <n v="0.8"/>
    <x v="8"/>
    <x v="0"/>
    <x v="35"/>
    <n v="0.30000000000000071"/>
    <n v="0.24000000000000057"/>
    <n v="0"/>
  </r>
  <r>
    <n v="267"/>
    <x v="245"/>
    <n v="9.6999999999999993"/>
    <n v="18.7"/>
    <n v="684"/>
    <n v="5.9"/>
    <m/>
    <n v="0.86"/>
    <x v="8"/>
    <n v="0.8"/>
    <x v="8"/>
    <x v="0"/>
    <x v="35"/>
    <n v="0"/>
    <n v="0"/>
    <n v="0.69999999999999929"/>
  </r>
  <r>
    <n v="267"/>
    <x v="246"/>
    <n v="6.5"/>
    <n v="18.2"/>
    <n v="1683"/>
    <n v="0.2"/>
    <m/>
    <n v="0.8"/>
    <x v="8"/>
    <n v="0.8"/>
    <x v="8"/>
    <x v="0"/>
    <x v="35"/>
    <n v="0"/>
    <n v="0"/>
    <n v="0.19999999999999929"/>
  </r>
  <r>
    <n v="267"/>
    <x v="247"/>
    <n v="4.7"/>
    <n v="16.7"/>
    <n v="1807"/>
    <n v="-0.1"/>
    <m/>
    <n v="0.79"/>
    <x v="8"/>
    <n v="0.8"/>
    <x v="8"/>
    <x v="0"/>
    <x v="35"/>
    <n v="1.3000000000000007"/>
    <n v="1.0400000000000007"/>
    <n v="0"/>
  </r>
  <r>
    <n v="267"/>
    <x v="248"/>
    <n v="3.1"/>
    <n v="15.9"/>
    <n v="1748"/>
    <n v="0"/>
    <m/>
    <n v="0.79"/>
    <x v="8"/>
    <n v="0.8"/>
    <x v="8"/>
    <x v="0"/>
    <x v="35"/>
    <n v="2.0999999999999996"/>
    <n v="1.6799999999999997"/>
    <n v="0"/>
  </r>
  <r>
    <n v="267"/>
    <x v="249"/>
    <n v="6.7"/>
    <n v="19.5"/>
    <n v="1929"/>
    <n v="0"/>
    <m/>
    <n v="0.63"/>
    <x v="8"/>
    <n v="0.8"/>
    <x v="8"/>
    <x v="0"/>
    <x v="35"/>
    <n v="0"/>
    <n v="0"/>
    <n v="1.5"/>
  </r>
  <r>
    <n v="267"/>
    <x v="250"/>
    <n v="3.8"/>
    <n v="17.899999999999999"/>
    <n v="1420"/>
    <n v="1.6"/>
    <m/>
    <n v="0.84"/>
    <x v="8"/>
    <n v="0.8"/>
    <x v="8"/>
    <x v="0"/>
    <x v="36"/>
    <n v="0.10000000000000142"/>
    <n v="8.000000000000114E-2"/>
    <n v="0"/>
  </r>
  <r>
    <n v="267"/>
    <x v="251"/>
    <n v="1.9"/>
    <n v="13.1"/>
    <n v="220"/>
    <n v="12.5"/>
    <m/>
    <n v="0.91"/>
    <x v="8"/>
    <n v="0.8"/>
    <x v="8"/>
    <x v="0"/>
    <x v="36"/>
    <n v="4.9000000000000004"/>
    <n v="3.9200000000000004"/>
    <n v="0"/>
  </r>
  <r>
    <n v="267"/>
    <x v="252"/>
    <n v="4.5999999999999996"/>
    <n v="14.8"/>
    <n v="1413"/>
    <n v="-0.1"/>
    <m/>
    <n v="0.8"/>
    <x v="8"/>
    <n v="0.8"/>
    <x v="8"/>
    <x v="0"/>
    <x v="36"/>
    <n v="3.1999999999999993"/>
    <n v="2.5599999999999996"/>
    <n v="0"/>
  </r>
  <r>
    <n v="267"/>
    <x v="253"/>
    <n v="7.6"/>
    <n v="16.3"/>
    <n v="1379"/>
    <n v="2.2999999999999998"/>
    <m/>
    <n v="0.78"/>
    <x v="8"/>
    <n v="0.8"/>
    <x v="8"/>
    <x v="0"/>
    <x v="36"/>
    <n v="1.6999999999999993"/>
    <n v="1.3599999999999994"/>
    <n v="0"/>
  </r>
  <r>
    <n v="267"/>
    <x v="254"/>
    <n v="7.5"/>
    <n v="14.7"/>
    <n v="1195"/>
    <n v="13.1"/>
    <m/>
    <n v="0.78"/>
    <x v="8"/>
    <n v="0.8"/>
    <x v="8"/>
    <x v="0"/>
    <x v="36"/>
    <n v="3.3000000000000007"/>
    <n v="2.6400000000000006"/>
    <n v="0"/>
  </r>
  <r>
    <n v="267"/>
    <x v="255"/>
    <n v="7.5"/>
    <n v="14.7"/>
    <n v="1176"/>
    <n v="2"/>
    <m/>
    <n v="0.81"/>
    <x v="8"/>
    <n v="0.8"/>
    <x v="8"/>
    <x v="0"/>
    <x v="36"/>
    <n v="3.3000000000000007"/>
    <n v="2.6400000000000006"/>
    <n v="0"/>
  </r>
  <r>
    <n v="267"/>
    <x v="256"/>
    <n v="5.8"/>
    <n v="15.4"/>
    <n v="1609"/>
    <n v="5.5"/>
    <m/>
    <n v="0.79"/>
    <x v="8"/>
    <n v="0.8"/>
    <x v="8"/>
    <x v="0"/>
    <x v="36"/>
    <n v="2.5999999999999996"/>
    <n v="2.0799999999999996"/>
    <n v="0"/>
  </r>
  <r>
    <n v="267"/>
    <x v="257"/>
    <n v="12.1"/>
    <n v="16.899999999999999"/>
    <n v="1252"/>
    <n v="4.9000000000000004"/>
    <m/>
    <n v="0.76"/>
    <x v="8"/>
    <n v="0.8"/>
    <x v="8"/>
    <x v="0"/>
    <x v="37"/>
    <n v="1.1000000000000014"/>
    <n v="0.88000000000000123"/>
    <n v="0"/>
  </r>
  <r>
    <n v="267"/>
    <x v="258"/>
    <n v="9.6"/>
    <n v="15"/>
    <n v="805"/>
    <n v="10.7"/>
    <m/>
    <n v="0.83"/>
    <x v="8"/>
    <n v="0.8"/>
    <x v="8"/>
    <x v="0"/>
    <x v="37"/>
    <n v="3"/>
    <n v="2.4000000000000004"/>
    <n v="0"/>
  </r>
  <r>
    <n v="267"/>
    <x v="259"/>
    <n v="6.6"/>
    <n v="15.3"/>
    <n v="517"/>
    <n v="6.2"/>
    <m/>
    <n v="0.88"/>
    <x v="8"/>
    <n v="0.8"/>
    <x v="8"/>
    <x v="0"/>
    <x v="37"/>
    <n v="2.6999999999999993"/>
    <n v="2.1599999999999997"/>
    <n v="0"/>
  </r>
  <r>
    <n v="267"/>
    <x v="260"/>
    <n v="7.3"/>
    <n v="17.7"/>
    <n v="604"/>
    <n v="1.5"/>
    <m/>
    <n v="0.94"/>
    <x v="8"/>
    <n v="0.8"/>
    <x v="8"/>
    <x v="0"/>
    <x v="37"/>
    <n v="0.30000000000000071"/>
    <n v="0.24000000000000057"/>
    <n v="0"/>
  </r>
  <r>
    <n v="267"/>
    <x v="261"/>
    <n v="5.0999999999999996"/>
    <n v="18.399999999999999"/>
    <n v="1537"/>
    <n v="0"/>
    <m/>
    <n v="0.86"/>
    <x v="8"/>
    <n v="0.8"/>
    <x v="8"/>
    <x v="0"/>
    <x v="37"/>
    <n v="0"/>
    <n v="0"/>
    <n v="0.39999999999999858"/>
  </r>
  <r>
    <n v="267"/>
    <x v="262"/>
    <n v="5.6"/>
    <n v="18.100000000000001"/>
    <n v="651"/>
    <n v="2.6"/>
    <m/>
    <n v="0.89"/>
    <x v="8"/>
    <n v="0.8"/>
    <x v="8"/>
    <x v="0"/>
    <x v="37"/>
    <n v="0"/>
    <n v="0"/>
    <n v="0.10000000000000142"/>
  </r>
  <r>
    <n v="267"/>
    <x v="263"/>
    <n v="8.8000000000000007"/>
    <n v="14.5"/>
    <n v="1044"/>
    <n v="0.1"/>
    <m/>
    <n v="0.74"/>
    <x v="8"/>
    <n v="0.8"/>
    <x v="8"/>
    <x v="0"/>
    <x v="37"/>
    <n v="3.5"/>
    <n v="2.8000000000000003"/>
    <n v="0"/>
  </r>
  <r>
    <n v="267"/>
    <x v="264"/>
    <n v="5.0999999999999996"/>
    <n v="13"/>
    <n v="1574"/>
    <n v="0.3"/>
    <m/>
    <n v="0.69"/>
    <x v="8"/>
    <n v="0.8"/>
    <x v="8"/>
    <x v="0"/>
    <x v="38"/>
    <n v="5"/>
    <n v="4"/>
    <n v="0"/>
  </r>
  <r>
    <n v="267"/>
    <x v="265"/>
    <n v="3.8"/>
    <n v="13.1"/>
    <n v="969"/>
    <n v="0.2"/>
    <m/>
    <n v="0.79"/>
    <x v="8"/>
    <n v="0.8"/>
    <x v="8"/>
    <x v="0"/>
    <x v="38"/>
    <n v="4.9000000000000004"/>
    <n v="3.9200000000000004"/>
    <n v="0"/>
  </r>
  <r>
    <n v="267"/>
    <x v="266"/>
    <n v="4.4000000000000004"/>
    <n v="11.2"/>
    <n v="1551"/>
    <n v="0"/>
    <m/>
    <n v="0.74"/>
    <x v="8"/>
    <n v="0.8"/>
    <x v="8"/>
    <x v="0"/>
    <x v="38"/>
    <n v="6.8000000000000007"/>
    <n v="5.4400000000000013"/>
    <n v="0"/>
  </r>
  <r>
    <n v="267"/>
    <x v="267"/>
    <n v="4.8"/>
    <n v="11.7"/>
    <n v="1362"/>
    <n v="0"/>
    <m/>
    <n v="0.69"/>
    <x v="8"/>
    <n v="0.8"/>
    <x v="8"/>
    <x v="0"/>
    <x v="38"/>
    <n v="6.3000000000000007"/>
    <n v="5.0400000000000009"/>
    <n v="0"/>
  </r>
  <r>
    <n v="267"/>
    <x v="268"/>
    <n v="3.8"/>
    <n v="11.8"/>
    <n v="1039"/>
    <n v="-0.1"/>
    <m/>
    <n v="0.77"/>
    <x v="8"/>
    <n v="0.8"/>
    <x v="8"/>
    <x v="0"/>
    <x v="38"/>
    <n v="6.1999999999999993"/>
    <n v="4.96"/>
    <n v="0"/>
  </r>
  <r>
    <n v="267"/>
    <x v="269"/>
    <n v="2.8"/>
    <n v="11.4"/>
    <n v="780"/>
    <n v="-0.1"/>
    <m/>
    <n v="0.9"/>
    <x v="8"/>
    <n v="0.8"/>
    <x v="8"/>
    <x v="0"/>
    <x v="38"/>
    <n v="6.6"/>
    <n v="5.28"/>
    <n v="0"/>
  </r>
  <r>
    <n v="267"/>
    <x v="270"/>
    <n v="1.8"/>
    <n v="12.2"/>
    <n v="1294"/>
    <n v="0"/>
    <m/>
    <n v="0.86"/>
    <x v="8"/>
    <n v="0.8"/>
    <x v="8"/>
    <x v="0"/>
    <x v="38"/>
    <n v="5.8000000000000007"/>
    <n v="4.6400000000000006"/>
    <n v="0"/>
  </r>
  <r>
    <n v="267"/>
    <x v="271"/>
    <n v="2"/>
    <n v="12.4"/>
    <n v="1369"/>
    <n v="0"/>
    <m/>
    <n v="0.93"/>
    <x v="8"/>
    <n v="0.8"/>
    <x v="8"/>
    <x v="0"/>
    <x v="39"/>
    <n v="5.6"/>
    <n v="4.4799999999999995"/>
    <n v="0"/>
  </r>
  <r>
    <n v="267"/>
    <x v="272"/>
    <n v="1.9"/>
    <n v="12.7"/>
    <n v="922"/>
    <n v="0"/>
    <m/>
    <n v="0.93"/>
    <x v="8"/>
    <n v="0.8"/>
    <x v="8"/>
    <x v="0"/>
    <x v="39"/>
    <n v="5.3000000000000007"/>
    <n v="4.2400000000000011"/>
    <n v="0"/>
  </r>
  <r>
    <n v="267"/>
    <x v="273"/>
    <n v="3.6"/>
    <n v="11.2"/>
    <n v="1169"/>
    <n v="0"/>
    <m/>
    <n v="0.78"/>
    <x v="8"/>
    <n v="1"/>
    <x v="9"/>
    <x v="0"/>
    <x v="39"/>
    <n v="6.8000000000000007"/>
    <n v="6.8000000000000007"/>
    <n v="0"/>
  </r>
  <r>
    <n v="267"/>
    <x v="274"/>
    <n v="5.0999999999999996"/>
    <n v="12"/>
    <n v="945"/>
    <n v="0"/>
    <m/>
    <n v="0.77"/>
    <x v="8"/>
    <n v="1"/>
    <x v="9"/>
    <x v="0"/>
    <x v="39"/>
    <n v="6"/>
    <n v="6"/>
    <n v="0"/>
  </r>
  <r>
    <n v="267"/>
    <x v="275"/>
    <n v="10.3"/>
    <n v="12.1"/>
    <n v="382"/>
    <n v="14.9"/>
    <m/>
    <n v="0.8"/>
    <x v="8"/>
    <n v="1"/>
    <x v="9"/>
    <x v="0"/>
    <x v="39"/>
    <n v="5.9"/>
    <n v="5.9"/>
    <n v="0"/>
  </r>
  <r>
    <n v="267"/>
    <x v="276"/>
    <n v="11.6"/>
    <n v="13.1"/>
    <n v="711"/>
    <n v="23.2"/>
    <m/>
    <n v="0.82"/>
    <x v="8"/>
    <n v="1"/>
    <x v="9"/>
    <x v="0"/>
    <x v="39"/>
    <n v="4.9000000000000004"/>
    <n v="4.9000000000000004"/>
    <n v="0"/>
  </r>
  <r>
    <n v="267"/>
    <x v="277"/>
    <n v="10.4"/>
    <n v="12.7"/>
    <n v="520"/>
    <n v="4.4000000000000004"/>
    <m/>
    <n v="0.77"/>
    <x v="8"/>
    <n v="1"/>
    <x v="9"/>
    <x v="0"/>
    <x v="39"/>
    <n v="5.3000000000000007"/>
    <n v="5.3000000000000007"/>
    <n v="0"/>
  </r>
  <r>
    <n v="267"/>
    <x v="278"/>
    <n v="4.7"/>
    <n v="13.6"/>
    <n v="295"/>
    <n v="0.8"/>
    <m/>
    <n v="0.94"/>
    <x v="8"/>
    <n v="1"/>
    <x v="9"/>
    <x v="0"/>
    <x v="40"/>
    <n v="4.4000000000000004"/>
    <n v="4.4000000000000004"/>
    <n v="0"/>
  </r>
  <r>
    <n v="267"/>
    <x v="279"/>
    <n v="4.4000000000000004"/>
    <n v="14.4"/>
    <n v="536"/>
    <n v="0.5"/>
    <m/>
    <n v="0.95"/>
    <x v="8"/>
    <n v="1"/>
    <x v="9"/>
    <x v="0"/>
    <x v="40"/>
    <n v="3.5999999999999996"/>
    <n v="3.5999999999999996"/>
    <n v="0"/>
  </r>
  <r>
    <n v="267"/>
    <x v="280"/>
    <n v="3.5"/>
    <n v="13.4"/>
    <n v="399"/>
    <n v="1.5"/>
    <m/>
    <n v="0.93"/>
    <x v="8"/>
    <n v="1"/>
    <x v="9"/>
    <x v="0"/>
    <x v="40"/>
    <n v="4.5999999999999996"/>
    <n v="4.5999999999999996"/>
    <n v="0"/>
  </r>
  <r>
    <n v="267"/>
    <x v="281"/>
    <n v="4.3"/>
    <n v="13.6"/>
    <n v="641"/>
    <n v="0"/>
    <m/>
    <n v="0.85"/>
    <x v="8"/>
    <n v="1"/>
    <x v="9"/>
    <x v="0"/>
    <x v="40"/>
    <n v="4.4000000000000004"/>
    <n v="4.4000000000000004"/>
    <n v="0"/>
  </r>
  <r>
    <n v="267"/>
    <x v="282"/>
    <n v="3.5"/>
    <n v="14.1"/>
    <n v="980"/>
    <n v="0"/>
    <m/>
    <n v="0.93"/>
    <x v="8"/>
    <n v="1"/>
    <x v="9"/>
    <x v="0"/>
    <x v="40"/>
    <n v="3.9000000000000004"/>
    <n v="3.9000000000000004"/>
    <n v="0"/>
  </r>
  <r>
    <n v="267"/>
    <x v="283"/>
    <n v="2.4"/>
    <n v="14"/>
    <n v="337"/>
    <n v="0"/>
    <m/>
    <n v="0.89"/>
    <x v="8"/>
    <n v="1"/>
    <x v="9"/>
    <x v="0"/>
    <x v="40"/>
    <n v="4"/>
    <n v="4"/>
    <n v="0"/>
  </r>
  <r>
    <n v="267"/>
    <x v="284"/>
    <n v="3.5"/>
    <n v="13.9"/>
    <n v="479"/>
    <n v="0.2"/>
    <m/>
    <n v="0.95"/>
    <x v="8"/>
    <n v="1"/>
    <x v="9"/>
    <x v="0"/>
    <x v="40"/>
    <n v="4.0999999999999996"/>
    <n v="4.0999999999999996"/>
    <n v="0"/>
  </r>
  <r>
    <n v="267"/>
    <x v="285"/>
    <n v="3.4"/>
    <n v="13.8"/>
    <n v="694"/>
    <n v="0.4"/>
    <m/>
    <n v="0.89"/>
    <x v="8"/>
    <n v="1"/>
    <x v="9"/>
    <x v="0"/>
    <x v="41"/>
    <n v="4.1999999999999993"/>
    <n v="4.1999999999999993"/>
    <n v="0"/>
  </r>
  <r>
    <n v="267"/>
    <x v="286"/>
    <n v="4.2"/>
    <n v="13.6"/>
    <n v="732"/>
    <n v="1.3"/>
    <m/>
    <n v="0.93"/>
    <x v="8"/>
    <n v="1"/>
    <x v="9"/>
    <x v="0"/>
    <x v="41"/>
    <n v="4.4000000000000004"/>
    <n v="4.4000000000000004"/>
    <n v="0"/>
  </r>
  <r>
    <n v="267"/>
    <x v="287"/>
    <n v="4.5"/>
    <n v="13.3"/>
    <n v="761"/>
    <n v="-0.1"/>
    <m/>
    <n v="0.9"/>
    <x v="8"/>
    <n v="1"/>
    <x v="9"/>
    <x v="0"/>
    <x v="41"/>
    <n v="4.6999999999999993"/>
    <n v="4.6999999999999993"/>
    <n v="0"/>
  </r>
  <r>
    <n v="267"/>
    <x v="288"/>
    <n v="5.3"/>
    <n v="13.4"/>
    <n v="662"/>
    <n v="2.2000000000000002"/>
    <m/>
    <n v="0.87"/>
    <x v="8"/>
    <n v="1"/>
    <x v="9"/>
    <x v="0"/>
    <x v="41"/>
    <n v="4.5999999999999996"/>
    <n v="4.5999999999999996"/>
    <n v="0"/>
  </r>
  <r>
    <n v="267"/>
    <x v="289"/>
    <n v="4.5"/>
    <n v="12.3"/>
    <n v="634"/>
    <n v="0.9"/>
    <m/>
    <n v="0.85"/>
    <x v="8"/>
    <n v="1"/>
    <x v="9"/>
    <x v="0"/>
    <x v="41"/>
    <n v="5.6999999999999993"/>
    <n v="5.6999999999999993"/>
    <n v="0"/>
  </r>
  <r>
    <n v="267"/>
    <x v="290"/>
    <n v="3.5"/>
    <n v="9.1999999999999993"/>
    <n v="760"/>
    <n v="0"/>
    <m/>
    <n v="0.79"/>
    <x v="8"/>
    <n v="1"/>
    <x v="9"/>
    <x v="0"/>
    <x v="41"/>
    <n v="8.8000000000000007"/>
    <n v="8.8000000000000007"/>
    <n v="0"/>
  </r>
  <r>
    <n v="267"/>
    <x v="291"/>
    <n v="5.9"/>
    <n v="9.6"/>
    <n v="655"/>
    <n v="0.1"/>
    <m/>
    <n v="0.82"/>
    <x v="8"/>
    <n v="1"/>
    <x v="9"/>
    <x v="0"/>
    <x v="41"/>
    <n v="8.4"/>
    <n v="8.4"/>
    <n v="0"/>
  </r>
  <r>
    <n v="267"/>
    <x v="292"/>
    <n v="6.8"/>
    <n v="13.7"/>
    <n v="520"/>
    <n v="4.8"/>
    <m/>
    <n v="0.93"/>
    <x v="8"/>
    <n v="1"/>
    <x v="9"/>
    <x v="0"/>
    <x v="42"/>
    <n v="4.3000000000000007"/>
    <n v="4.3000000000000007"/>
    <n v="0"/>
  </r>
  <r>
    <n v="267"/>
    <x v="293"/>
    <n v="7.4"/>
    <n v="13.4"/>
    <n v="414"/>
    <n v="8.1"/>
    <m/>
    <n v="0.91"/>
    <x v="8"/>
    <n v="1"/>
    <x v="9"/>
    <x v="0"/>
    <x v="42"/>
    <n v="4.5999999999999996"/>
    <n v="4.5999999999999996"/>
    <n v="0"/>
  </r>
  <r>
    <n v="267"/>
    <x v="294"/>
    <n v="4"/>
    <n v="12.4"/>
    <n v="761"/>
    <n v="0.4"/>
    <m/>
    <n v="0.9"/>
    <x v="8"/>
    <n v="1"/>
    <x v="9"/>
    <x v="0"/>
    <x v="42"/>
    <n v="5.6"/>
    <n v="5.6"/>
    <n v="0"/>
  </r>
  <r>
    <n v="267"/>
    <x v="295"/>
    <n v="9.9"/>
    <n v="12"/>
    <n v="464"/>
    <n v="22.5"/>
    <m/>
    <n v="0.88"/>
    <x v="8"/>
    <n v="1"/>
    <x v="9"/>
    <x v="0"/>
    <x v="42"/>
    <n v="6"/>
    <n v="6"/>
    <n v="0"/>
  </r>
  <r>
    <n v="267"/>
    <x v="296"/>
    <n v="12.5"/>
    <n v="10.6"/>
    <n v="622"/>
    <n v="11.2"/>
    <m/>
    <n v="0.79"/>
    <x v="8"/>
    <n v="1"/>
    <x v="9"/>
    <x v="0"/>
    <x v="42"/>
    <n v="7.4"/>
    <n v="7.4"/>
    <n v="0"/>
  </r>
  <r>
    <n v="267"/>
    <x v="297"/>
    <n v="10"/>
    <n v="10"/>
    <n v="387"/>
    <n v="8.4"/>
    <m/>
    <n v="0.85"/>
    <x v="8"/>
    <n v="1"/>
    <x v="9"/>
    <x v="0"/>
    <x v="42"/>
    <n v="8"/>
    <n v="8"/>
    <n v="0"/>
  </r>
  <r>
    <n v="267"/>
    <x v="298"/>
    <n v="12.3"/>
    <n v="9.6999999999999993"/>
    <n v="586"/>
    <n v="13.8"/>
    <m/>
    <n v="0.81"/>
    <x v="8"/>
    <n v="1"/>
    <x v="9"/>
    <x v="0"/>
    <x v="42"/>
    <n v="8.3000000000000007"/>
    <n v="8.3000000000000007"/>
    <n v="0"/>
  </r>
  <r>
    <n v="267"/>
    <x v="299"/>
    <n v="9.6"/>
    <n v="10.1"/>
    <n v="585"/>
    <n v="7.3"/>
    <m/>
    <n v="0.8"/>
    <x v="8"/>
    <n v="1"/>
    <x v="9"/>
    <x v="0"/>
    <x v="43"/>
    <n v="7.9"/>
    <n v="7.9"/>
    <n v="0"/>
  </r>
  <r>
    <n v="267"/>
    <x v="300"/>
    <n v="7.9"/>
    <n v="11.2"/>
    <n v="529"/>
    <n v="7.2"/>
    <m/>
    <n v="0.82"/>
    <x v="8"/>
    <n v="1"/>
    <x v="9"/>
    <x v="0"/>
    <x v="43"/>
    <n v="6.8000000000000007"/>
    <n v="6.8000000000000007"/>
    <n v="0"/>
  </r>
  <r>
    <n v="267"/>
    <x v="301"/>
    <n v="5.7"/>
    <n v="10.8"/>
    <n v="279"/>
    <n v="8.6"/>
    <m/>
    <n v="0.93"/>
    <x v="8"/>
    <n v="1"/>
    <x v="9"/>
    <x v="0"/>
    <x v="43"/>
    <n v="7.1999999999999993"/>
    <n v="7.1999999999999993"/>
    <n v="0"/>
  </r>
  <r>
    <n v="267"/>
    <x v="302"/>
    <n v="5.6"/>
    <n v="9.9"/>
    <n v="655"/>
    <n v="1.2"/>
    <m/>
    <n v="0.85"/>
    <x v="8"/>
    <n v="1"/>
    <x v="9"/>
    <x v="0"/>
    <x v="43"/>
    <n v="8.1"/>
    <n v="8.1"/>
    <n v="0"/>
  </r>
  <r>
    <n v="267"/>
    <x v="303"/>
    <n v="6.9"/>
    <n v="10.3"/>
    <n v="432"/>
    <n v="-0.1"/>
    <m/>
    <n v="0.87"/>
    <x v="8"/>
    <n v="1"/>
    <x v="9"/>
    <x v="0"/>
    <x v="43"/>
    <n v="7.6999999999999993"/>
    <n v="7.6999999999999993"/>
    <n v="0"/>
  </r>
  <r>
    <n v="267"/>
    <x v="304"/>
    <n v="6.8"/>
    <n v="11.4"/>
    <n v="146"/>
    <n v="8.8000000000000007"/>
    <m/>
    <n v="0.93"/>
    <x v="8"/>
    <n v="1.1000000000000001"/>
    <x v="10"/>
    <x v="0"/>
    <x v="43"/>
    <n v="6.6"/>
    <n v="7.26"/>
    <n v="0"/>
  </r>
  <r>
    <n v="267"/>
    <x v="305"/>
    <n v="5.5"/>
    <n v="10.199999999999999"/>
    <n v="558"/>
    <n v="7.1"/>
    <m/>
    <n v="0.91"/>
    <x v="8"/>
    <n v="1.1000000000000001"/>
    <x v="10"/>
    <x v="0"/>
    <x v="43"/>
    <n v="7.8000000000000007"/>
    <n v="8.5800000000000018"/>
    <n v="0"/>
  </r>
  <r>
    <n v="267"/>
    <x v="306"/>
    <n v="7.3"/>
    <n v="10.4"/>
    <n v="174"/>
    <n v="0.2"/>
    <m/>
    <n v="0.91"/>
    <x v="8"/>
    <n v="1.1000000000000001"/>
    <x v="10"/>
    <x v="0"/>
    <x v="44"/>
    <n v="7.6"/>
    <n v="8.36"/>
    <n v="0"/>
  </r>
  <r>
    <n v="267"/>
    <x v="307"/>
    <n v="7"/>
    <n v="12.3"/>
    <n v="388"/>
    <n v="-0.1"/>
    <m/>
    <n v="0.88"/>
    <x v="8"/>
    <n v="1.1000000000000001"/>
    <x v="10"/>
    <x v="0"/>
    <x v="44"/>
    <n v="5.6999999999999993"/>
    <n v="6.27"/>
    <n v="0"/>
  </r>
  <r>
    <n v="267"/>
    <x v="308"/>
    <n v="6.2"/>
    <n v="12.2"/>
    <n v="468"/>
    <n v="0"/>
    <m/>
    <n v="0.8"/>
    <x v="8"/>
    <n v="1.1000000000000001"/>
    <x v="10"/>
    <x v="0"/>
    <x v="44"/>
    <n v="5.8000000000000007"/>
    <n v="6.3800000000000017"/>
    <n v="0"/>
  </r>
  <r>
    <n v="267"/>
    <x v="309"/>
    <n v="3.6"/>
    <n v="9.3000000000000007"/>
    <n v="403"/>
    <n v="0"/>
    <m/>
    <n v="0.87"/>
    <x v="8"/>
    <n v="1.1000000000000001"/>
    <x v="10"/>
    <x v="0"/>
    <x v="44"/>
    <n v="8.6999999999999993"/>
    <n v="9.57"/>
    <n v="0"/>
  </r>
  <r>
    <n v="267"/>
    <x v="310"/>
    <n v="3.3"/>
    <n v="9.9"/>
    <n v="404"/>
    <n v="0"/>
    <m/>
    <n v="0.98"/>
    <x v="8"/>
    <n v="1.1000000000000001"/>
    <x v="10"/>
    <x v="0"/>
    <x v="44"/>
    <n v="8.1"/>
    <n v="8.91"/>
    <n v="0"/>
  </r>
  <r>
    <n v="267"/>
    <x v="311"/>
    <n v="1.9"/>
    <n v="9"/>
    <n v="501"/>
    <n v="0"/>
    <m/>
    <n v="0.97"/>
    <x v="8"/>
    <n v="1.1000000000000001"/>
    <x v="10"/>
    <x v="0"/>
    <x v="44"/>
    <n v="9"/>
    <n v="9.9"/>
    <n v="0"/>
  </r>
  <r>
    <n v="267"/>
    <x v="312"/>
    <n v="3.2"/>
    <n v="10.3"/>
    <n v="567"/>
    <n v="-0.1"/>
    <m/>
    <n v="0.94"/>
    <x v="8"/>
    <n v="1.1000000000000001"/>
    <x v="10"/>
    <x v="0"/>
    <x v="44"/>
    <n v="7.6999999999999993"/>
    <n v="8.4700000000000006"/>
    <n v="0"/>
  </r>
  <r>
    <n v="267"/>
    <x v="313"/>
    <n v="6.8"/>
    <n v="9"/>
    <n v="252"/>
    <n v="2.9"/>
    <m/>
    <n v="0.92"/>
    <x v="8"/>
    <n v="1.1000000000000001"/>
    <x v="10"/>
    <x v="0"/>
    <x v="45"/>
    <n v="9"/>
    <n v="9.9"/>
    <n v="0"/>
  </r>
  <r>
    <n v="267"/>
    <x v="314"/>
    <n v="6.6"/>
    <n v="10.3"/>
    <n v="424"/>
    <n v="0"/>
    <m/>
    <n v="0.92"/>
    <x v="8"/>
    <n v="1.1000000000000001"/>
    <x v="10"/>
    <x v="0"/>
    <x v="45"/>
    <n v="7.6999999999999993"/>
    <n v="8.4700000000000006"/>
    <n v="0"/>
  </r>
  <r>
    <n v="267"/>
    <x v="315"/>
    <n v="6.9"/>
    <n v="11.2"/>
    <n v="266"/>
    <n v="0"/>
    <m/>
    <n v="0.86"/>
    <x v="8"/>
    <n v="1.1000000000000001"/>
    <x v="10"/>
    <x v="0"/>
    <x v="45"/>
    <n v="6.8000000000000007"/>
    <n v="7.4800000000000013"/>
    <n v="0"/>
  </r>
  <r>
    <n v="267"/>
    <x v="316"/>
    <n v="5.3"/>
    <n v="11.7"/>
    <n v="330"/>
    <n v="6.2"/>
    <m/>
    <n v="0.92"/>
    <x v="8"/>
    <n v="1.1000000000000001"/>
    <x v="10"/>
    <x v="0"/>
    <x v="45"/>
    <n v="6.3000000000000007"/>
    <n v="6.9300000000000015"/>
    <n v="0"/>
  </r>
  <r>
    <n v="267"/>
    <x v="317"/>
    <n v="7"/>
    <n v="8.6999999999999993"/>
    <n v="39"/>
    <n v="38"/>
    <m/>
    <n v="0.96"/>
    <x v="8"/>
    <n v="1.1000000000000001"/>
    <x v="10"/>
    <x v="0"/>
    <x v="45"/>
    <n v="9.3000000000000007"/>
    <n v="10.230000000000002"/>
    <n v="0"/>
  </r>
  <r>
    <n v="267"/>
    <x v="318"/>
    <n v="6.3"/>
    <n v="6.7"/>
    <n v="94"/>
    <n v="4.5"/>
    <m/>
    <n v="0.93"/>
    <x v="8"/>
    <n v="1.1000000000000001"/>
    <x v="10"/>
    <x v="0"/>
    <x v="45"/>
    <n v="11.3"/>
    <n v="12.430000000000001"/>
    <n v="0"/>
  </r>
  <r>
    <n v="267"/>
    <x v="319"/>
    <n v="4.5"/>
    <n v="6.9"/>
    <n v="317"/>
    <n v="0.2"/>
    <m/>
    <n v="0.84"/>
    <x v="8"/>
    <n v="1.1000000000000001"/>
    <x v="10"/>
    <x v="0"/>
    <x v="45"/>
    <n v="11.1"/>
    <n v="12.21"/>
    <n v="0"/>
  </r>
  <r>
    <n v="267"/>
    <x v="320"/>
    <n v="7.8"/>
    <n v="6.4"/>
    <n v="412"/>
    <n v="3.4"/>
    <m/>
    <n v="0.78"/>
    <x v="8"/>
    <n v="1.1000000000000001"/>
    <x v="10"/>
    <x v="0"/>
    <x v="46"/>
    <n v="11.6"/>
    <n v="12.76"/>
    <n v="0"/>
  </r>
  <r>
    <n v="267"/>
    <x v="321"/>
    <n v="6.5"/>
    <n v="5.9"/>
    <n v="265"/>
    <n v="3.6"/>
    <m/>
    <n v="0.8"/>
    <x v="8"/>
    <n v="1.1000000000000001"/>
    <x v="10"/>
    <x v="0"/>
    <x v="46"/>
    <n v="12.1"/>
    <n v="13.31"/>
    <n v="0"/>
  </r>
  <r>
    <n v="267"/>
    <x v="322"/>
    <n v="6.4"/>
    <n v="4.8"/>
    <n v="115"/>
    <n v="15.5"/>
    <m/>
    <n v="0.89"/>
    <x v="8"/>
    <n v="1.1000000000000001"/>
    <x v="10"/>
    <x v="0"/>
    <x v="46"/>
    <n v="13.2"/>
    <n v="14.52"/>
    <n v="0"/>
  </r>
  <r>
    <n v="267"/>
    <x v="323"/>
    <n v="3.5"/>
    <n v="3.5"/>
    <n v="478"/>
    <n v="4.5999999999999996"/>
    <m/>
    <n v="0.85"/>
    <x v="8"/>
    <n v="1.1000000000000001"/>
    <x v="10"/>
    <x v="0"/>
    <x v="46"/>
    <n v="14.5"/>
    <n v="15.950000000000001"/>
    <n v="0"/>
  </r>
  <r>
    <n v="267"/>
    <x v="324"/>
    <n v="3.8"/>
    <n v="2.7"/>
    <n v="444"/>
    <n v="-0.1"/>
    <m/>
    <n v="0.88"/>
    <x v="8"/>
    <n v="1.1000000000000001"/>
    <x v="10"/>
    <x v="0"/>
    <x v="46"/>
    <n v="15.3"/>
    <n v="16.830000000000002"/>
    <n v="0"/>
  </r>
  <r>
    <n v="267"/>
    <x v="325"/>
    <n v="8.9"/>
    <n v="3.5"/>
    <n v="293"/>
    <n v="-0.1"/>
    <m/>
    <n v="0.76"/>
    <x v="8"/>
    <n v="1.1000000000000001"/>
    <x v="10"/>
    <x v="0"/>
    <x v="46"/>
    <n v="14.5"/>
    <n v="15.950000000000001"/>
    <n v="0"/>
  </r>
  <r>
    <n v="267"/>
    <x v="326"/>
    <n v="10.6"/>
    <n v="2.7"/>
    <n v="71"/>
    <n v="4.5999999999999996"/>
    <m/>
    <n v="0.87"/>
    <x v="8"/>
    <n v="1.1000000000000001"/>
    <x v="10"/>
    <x v="0"/>
    <x v="46"/>
    <n v="15.3"/>
    <n v="16.830000000000002"/>
    <n v="0"/>
  </r>
  <r>
    <n v="267"/>
    <x v="327"/>
    <n v="4.8"/>
    <n v="3.6"/>
    <n v="371"/>
    <n v="-0.1"/>
    <m/>
    <n v="0.95"/>
    <x v="8"/>
    <n v="1.1000000000000001"/>
    <x v="10"/>
    <x v="0"/>
    <x v="47"/>
    <n v="14.4"/>
    <n v="15.840000000000002"/>
    <n v="0"/>
  </r>
  <r>
    <n v="267"/>
    <x v="328"/>
    <n v="4.3"/>
    <n v="3.4"/>
    <n v="316"/>
    <n v="1.2"/>
    <m/>
    <n v="0.93"/>
    <x v="8"/>
    <n v="1.1000000000000001"/>
    <x v="10"/>
    <x v="0"/>
    <x v="47"/>
    <n v="14.6"/>
    <n v="16.060000000000002"/>
    <n v="0"/>
  </r>
  <r>
    <n v="267"/>
    <x v="329"/>
    <n v="3.4"/>
    <n v="2.9"/>
    <n v="239"/>
    <n v="-0.1"/>
    <m/>
    <n v="0.98"/>
    <x v="8"/>
    <n v="1.1000000000000001"/>
    <x v="10"/>
    <x v="0"/>
    <x v="47"/>
    <n v="15.1"/>
    <n v="16.61"/>
    <n v="0"/>
  </r>
  <r>
    <n v="267"/>
    <x v="330"/>
    <n v="8.3000000000000007"/>
    <n v="5.8"/>
    <n v="72"/>
    <n v="1.8"/>
    <m/>
    <n v="0.96"/>
    <x v="8"/>
    <n v="1.1000000000000001"/>
    <x v="10"/>
    <x v="0"/>
    <x v="47"/>
    <n v="12.2"/>
    <n v="13.42"/>
    <n v="0"/>
  </r>
  <r>
    <n v="267"/>
    <x v="331"/>
    <n v="6.6"/>
    <n v="8"/>
    <n v="211"/>
    <n v="0.8"/>
    <m/>
    <n v="0.97"/>
    <x v="8"/>
    <n v="1.1000000000000001"/>
    <x v="10"/>
    <x v="0"/>
    <x v="47"/>
    <n v="10"/>
    <n v="11"/>
    <n v="0"/>
  </r>
  <r>
    <n v="267"/>
    <x v="332"/>
    <n v="7.1"/>
    <n v="7.9"/>
    <n v="168"/>
    <n v="1.2"/>
    <m/>
    <n v="0.95"/>
    <x v="8"/>
    <n v="1.1000000000000001"/>
    <x v="10"/>
    <x v="0"/>
    <x v="47"/>
    <n v="10.1"/>
    <n v="11.110000000000001"/>
    <n v="0"/>
  </r>
  <r>
    <n v="267"/>
    <x v="333"/>
    <n v="6.1"/>
    <n v="6.4"/>
    <n v="291"/>
    <n v="7"/>
    <m/>
    <n v="0.86"/>
    <x v="8"/>
    <n v="1.1000000000000001"/>
    <x v="10"/>
    <x v="0"/>
    <x v="47"/>
    <n v="11.6"/>
    <n v="12.76"/>
    <n v="0"/>
  </r>
  <r>
    <n v="267"/>
    <x v="334"/>
    <n v="9.6999999999999993"/>
    <n v="5.7"/>
    <n v="149"/>
    <n v="0.6"/>
    <m/>
    <n v="0.86"/>
    <x v="8"/>
    <n v="1.1000000000000001"/>
    <x v="11"/>
    <x v="0"/>
    <x v="48"/>
    <n v="12.3"/>
    <n v="13.530000000000001"/>
    <n v="0"/>
  </r>
  <r>
    <n v="267"/>
    <x v="335"/>
    <n v="6.4"/>
    <n v="6.5"/>
    <n v="101"/>
    <n v="0.1"/>
    <m/>
    <n v="0.83"/>
    <x v="8"/>
    <n v="1.1000000000000001"/>
    <x v="11"/>
    <x v="0"/>
    <x v="48"/>
    <n v="11.5"/>
    <n v="12.65"/>
    <n v="0"/>
  </r>
  <r>
    <n v="267"/>
    <x v="336"/>
    <n v="4"/>
    <n v="6.4"/>
    <n v="252"/>
    <n v="0"/>
    <m/>
    <n v="0.94"/>
    <x v="8"/>
    <n v="1.1000000000000001"/>
    <x v="11"/>
    <x v="0"/>
    <x v="48"/>
    <n v="11.6"/>
    <n v="12.76"/>
    <n v="0"/>
  </r>
  <r>
    <n v="267"/>
    <x v="337"/>
    <n v="5.3"/>
    <n v="5.9"/>
    <n v="265"/>
    <n v="-0.1"/>
    <m/>
    <n v="0.92"/>
    <x v="8"/>
    <n v="1.1000000000000001"/>
    <x v="11"/>
    <x v="0"/>
    <x v="48"/>
    <n v="12.1"/>
    <n v="13.31"/>
    <n v="0"/>
  </r>
  <r>
    <n v="267"/>
    <x v="338"/>
    <n v="5.7"/>
    <n v="4.5"/>
    <n v="113"/>
    <n v="0"/>
    <m/>
    <n v="0.95"/>
    <x v="8"/>
    <n v="1.1000000000000001"/>
    <x v="11"/>
    <x v="0"/>
    <x v="48"/>
    <n v="13.5"/>
    <n v="14.850000000000001"/>
    <n v="0"/>
  </r>
  <r>
    <n v="267"/>
    <x v="339"/>
    <n v="8.3000000000000007"/>
    <n v="6.9"/>
    <n v="102"/>
    <n v="5.2"/>
    <m/>
    <n v="0.95"/>
    <x v="8"/>
    <n v="1.1000000000000001"/>
    <x v="11"/>
    <x v="0"/>
    <x v="48"/>
    <n v="11.1"/>
    <n v="12.21"/>
    <n v="0"/>
  </r>
  <r>
    <n v="267"/>
    <x v="340"/>
    <n v="6.9"/>
    <n v="9.1999999999999993"/>
    <n v="129"/>
    <n v="10.5"/>
    <m/>
    <n v="0.96"/>
    <x v="8"/>
    <n v="1.1000000000000001"/>
    <x v="11"/>
    <x v="0"/>
    <x v="48"/>
    <n v="8.8000000000000007"/>
    <n v="9.6800000000000015"/>
    <n v="0"/>
  </r>
  <r>
    <n v="267"/>
    <x v="341"/>
    <n v="6.9"/>
    <n v="10"/>
    <n v="136"/>
    <n v="-0.1"/>
    <m/>
    <n v="0.93"/>
    <x v="8"/>
    <n v="1.1000000000000001"/>
    <x v="11"/>
    <x v="0"/>
    <x v="49"/>
    <n v="8"/>
    <n v="8.8000000000000007"/>
    <n v="0"/>
  </r>
  <r>
    <n v="267"/>
    <x v="342"/>
    <n v="6.7"/>
    <n v="10"/>
    <n v="84"/>
    <n v="5.0999999999999996"/>
    <m/>
    <n v="0.93"/>
    <x v="8"/>
    <n v="1.1000000000000001"/>
    <x v="11"/>
    <x v="0"/>
    <x v="49"/>
    <n v="8"/>
    <n v="8.8000000000000007"/>
    <n v="0"/>
  </r>
  <r>
    <n v="267"/>
    <x v="343"/>
    <n v="7.4"/>
    <n v="10.199999999999999"/>
    <n v="251"/>
    <n v="0"/>
    <m/>
    <n v="0.91"/>
    <x v="8"/>
    <n v="1.1000000000000001"/>
    <x v="11"/>
    <x v="0"/>
    <x v="49"/>
    <n v="7.8000000000000007"/>
    <n v="8.5800000000000018"/>
    <n v="0"/>
  </r>
  <r>
    <n v="267"/>
    <x v="344"/>
    <n v="5.2"/>
    <n v="7.6"/>
    <n v="173"/>
    <n v="0"/>
    <m/>
    <n v="0.95"/>
    <x v="8"/>
    <n v="1.1000000000000001"/>
    <x v="11"/>
    <x v="0"/>
    <x v="49"/>
    <n v="10.4"/>
    <n v="11.440000000000001"/>
    <n v="0"/>
  </r>
  <r>
    <n v="267"/>
    <x v="345"/>
    <n v="4.3"/>
    <n v="7.5"/>
    <n v="64"/>
    <n v="0"/>
    <m/>
    <n v="0.95"/>
    <x v="8"/>
    <n v="1.1000000000000001"/>
    <x v="11"/>
    <x v="0"/>
    <x v="49"/>
    <n v="10.5"/>
    <n v="11.55"/>
    <n v="0"/>
  </r>
  <r>
    <n v="267"/>
    <x v="346"/>
    <n v="4.5"/>
    <n v="7.4"/>
    <n v="321"/>
    <n v="0.3"/>
    <m/>
    <n v="0.95"/>
    <x v="8"/>
    <n v="1.1000000000000001"/>
    <x v="11"/>
    <x v="0"/>
    <x v="49"/>
    <n v="10.6"/>
    <n v="11.66"/>
    <n v="0"/>
  </r>
  <r>
    <n v="267"/>
    <x v="347"/>
    <n v="7.1"/>
    <n v="6.7"/>
    <n v="133"/>
    <n v="0"/>
    <m/>
    <n v="0.94"/>
    <x v="8"/>
    <n v="1.1000000000000001"/>
    <x v="11"/>
    <x v="0"/>
    <x v="49"/>
    <n v="11.3"/>
    <n v="12.430000000000001"/>
    <n v="0"/>
  </r>
  <r>
    <n v="267"/>
    <x v="348"/>
    <n v="7"/>
    <n v="6.5"/>
    <n v="60"/>
    <n v="0"/>
    <m/>
    <n v="0.91"/>
    <x v="8"/>
    <n v="1.1000000000000001"/>
    <x v="11"/>
    <x v="0"/>
    <x v="50"/>
    <n v="11.5"/>
    <n v="12.65"/>
    <n v="0"/>
  </r>
  <r>
    <n v="267"/>
    <x v="349"/>
    <n v="4.7"/>
    <n v="7.3"/>
    <n v="167"/>
    <n v="0.1"/>
    <m/>
    <n v="0.91"/>
    <x v="8"/>
    <n v="1.1000000000000001"/>
    <x v="11"/>
    <x v="0"/>
    <x v="50"/>
    <n v="10.7"/>
    <n v="11.77"/>
    <n v="0"/>
  </r>
  <r>
    <n v="267"/>
    <x v="350"/>
    <n v="4.0999999999999996"/>
    <n v="7.4"/>
    <n v="109"/>
    <n v="0"/>
    <m/>
    <n v="0.94"/>
    <x v="8"/>
    <n v="1.1000000000000001"/>
    <x v="11"/>
    <x v="0"/>
    <x v="50"/>
    <n v="10.6"/>
    <n v="11.66"/>
    <n v="0"/>
  </r>
  <r>
    <n v="267"/>
    <x v="351"/>
    <n v="9.1999999999999993"/>
    <n v="8.6"/>
    <n v="97"/>
    <n v="-0.1"/>
    <m/>
    <n v="0.86"/>
    <x v="8"/>
    <n v="1.1000000000000001"/>
    <x v="11"/>
    <x v="0"/>
    <x v="50"/>
    <n v="9.4"/>
    <n v="10.340000000000002"/>
    <n v="0"/>
  </r>
  <r>
    <n v="267"/>
    <x v="352"/>
    <n v="5.2"/>
    <n v="8.1999999999999993"/>
    <n v="193"/>
    <n v="1.9"/>
    <m/>
    <n v="0.92"/>
    <x v="8"/>
    <n v="1.1000000000000001"/>
    <x v="11"/>
    <x v="0"/>
    <x v="50"/>
    <n v="9.8000000000000007"/>
    <n v="10.780000000000001"/>
    <n v="0"/>
  </r>
  <r>
    <n v="267"/>
    <x v="353"/>
    <n v="4.3"/>
    <n v="5.0999999999999996"/>
    <n v="151"/>
    <n v="0"/>
    <m/>
    <n v="0.99"/>
    <x v="8"/>
    <n v="1.1000000000000001"/>
    <x v="11"/>
    <x v="0"/>
    <x v="50"/>
    <n v="12.9"/>
    <n v="14.190000000000001"/>
    <n v="0"/>
  </r>
  <r>
    <n v="267"/>
    <x v="354"/>
    <n v="4.9000000000000004"/>
    <n v="7.3"/>
    <n v="258"/>
    <n v="0"/>
    <m/>
    <n v="0.95"/>
    <x v="8"/>
    <n v="1.1000000000000001"/>
    <x v="11"/>
    <x v="0"/>
    <x v="50"/>
    <n v="10.7"/>
    <n v="11.77"/>
    <n v="0"/>
  </r>
  <r>
    <n v="267"/>
    <x v="355"/>
    <n v="6.4"/>
    <n v="5.6"/>
    <n v="187"/>
    <n v="0"/>
    <m/>
    <n v="0.9"/>
    <x v="8"/>
    <n v="1.1000000000000001"/>
    <x v="11"/>
    <x v="0"/>
    <x v="51"/>
    <n v="12.4"/>
    <n v="13.640000000000002"/>
    <n v="0"/>
  </r>
  <r>
    <n v="267"/>
    <x v="356"/>
    <n v="7.7"/>
    <n v="3.3"/>
    <n v="55"/>
    <n v="0"/>
    <m/>
    <n v="0.83"/>
    <x v="8"/>
    <n v="1.1000000000000001"/>
    <x v="11"/>
    <x v="0"/>
    <x v="51"/>
    <n v="14.7"/>
    <n v="16.170000000000002"/>
    <n v="0"/>
  </r>
  <r>
    <n v="267"/>
    <x v="357"/>
    <n v="7"/>
    <n v="0.8"/>
    <n v="360"/>
    <n v="0"/>
    <m/>
    <n v="0.8"/>
    <x v="8"/>
    <n v="1.1000000000000001"/>
    <x v="11"/>
    <x v="0"/>
    <x v="51"/>
    <n v="17.2"/>
    <n v="18.920000000000002"/>
    <n v="0"/>
  </r>
  <r>
    <n v="267"/>
    <x v="358"/>
    <n v="6.9"/>
    <n v="-2.1"/>
    <n v="390"/>
    <n v="0"/>
    <m/>
    <n v="0.64"/>
    <x v="8"/>
    <n v="1.1000000000000001"/>
    <x v="11"/>
    <x v="0"/>
    <x v="51"/>
    <n v="20.100000000000001"/>
    <n v="22.110000000000003"/>
    <n v="0"/>
  </r>
  <r>
    <n v="267"/>
    <x v="359"/>
    <n v="4.8"/>
    <n v="-2.2999999999999998"/>
    <n v="372"/>
    <n v="0"/>
    <m/>
    <n v="0.69"/>
    <x v="8"/>
    <n v="1.1000000000000001"/>
    <x v="11"/>
    <x v="0"/>
    <x v="51"/>
    <n v="20.3"/>
    <n v="22.330000000000002"/>
    <n v="0"/>
  </r>
  <r>
    <n v="267"/>
    <x v="360"/>
    <n v="2.9"/>
    <n v="2.1"/>
    <n v="129"/>
    <n v="-0.1"/>
    <m/>
    <n v="0.92"/>
    <x v="8"/>
    <n v="1.1000000000000001"/>
    <x v="11"/>
    <x v="0"/>
    <x v="51"/>
    <n v="15.9"/>
    <n v="17.490000000000002"/>
    <n v="0"/>
  </r>
  <r>
    <n v="267"/>
    <x v="361"/>
    <n v="1.7"/>
    <n v="2.2999999999999998"/>
    <n v="335"/>
    <n v="0"/>
    <m/>
    <n v="0.93"/>
    <x v="8"/>
    <n v="1.1000000000000001"/>
    <x v="11"/>
    <x v="0"/>
    <x v="51"/>
    <n v="15.7"/>
    <n v="17.27"/>
    <n v="0"/>
  </r>
  <r>
    <n v="267"/>
    <x v="362"/>
    <n v="4.4000000000000004"/>
    <n v="4.2"/>
    <n v="159"/>
    <n v="0.1"/>
    <m/>
    <n v="0.88"/>
    <x v="8"/>
    <n v="1.1000000000000001"/>
    <x v="11"/>
    <x v="0"/>
    <x v="52"/>
    <n v="13.8"/>
    <n v="15.180000000000001"/>
    <n v="0"/>
  </r>
  <r>
    <n v="267"/>
    <x v="363"/>
    <n v="4.4000000000000004"/>
    <n v="3.2"/>
    <n v="253"/>
    <n v="0.2"/>
    <m/>
    <n v="0.85"/>
    <x v="8"/>
    <n v="1.1000000000000001"/>
    <x v="11"/>
    <x v="0"/>
    <x v="52"/>
    <n v="14.8"/>
    <n v="16.28"/>
    <n v="0"/>
  </r>
  <r>
    <n v="267"/>
    <x v="364"/>
    <n v="5.8"/>
    <n v="4"/>
    <n v="308"/>
    <n v="0.8"/>
    <m/>
    <n v="0.89"/>
    <x v="8"/>
    <n v="1.1000000000000001"/>
    <x v="11"/>
    <x v="0"/>
    <x v="52"/>
    <n v="14"/>
    <n v="15.400000000000002"/>
    <n v="0"/>
  </r>
  <r>
    <n v="267"/>
    <x v="365"/>
    <n v="9.9"/>
    <n v="3.7"/>
    <n v="122"/>
    <n v="7.4"/>
    <m/>
    <n v="0.87"/>
    <x v="8"/>
    <n v="1.1000000000000001"/>
    <x v="0"/>
    <x v="1"/>
    <x v="52"/>
    <n v="14.3"/>
    <n v="15.730000000000002"/>
    <n v="0"/>
  </r>
  <r>
    <n v="267"/>
    <x v="366"/>
    <n v="9.3000000000000007"/>
    <n v="3"/>
    <n v="125"/>
    <n v="1.4"/>
    <m/>
    <n v="0.82"/>
    <x v="8"/>
    <n v="1.1000000000000001"/>
    <x v="0"/>
    <x v="1"/>
    <x v="52"/>
    <n v="15"/>
    <n v="16.5"/>
    <n v="0"/>
  </r>
  <r>
    <n v="267"/>
    <x v="367"/>
    <n v="6.5"/>
    <n v="1.7"/>
    <n v="239"/>
    <n v="5.7"/>
    <m/>
    <n v="0.88"/>
    <x v="8"/>
    <n v="1.1000000000000001"/>
    <x v="0"/>
    <x v="1"/>
    <x v="52"/>
    <n v="16.3"/>
    <n v="17.930000000000003"/>
    <n v="0"/>
  </r>
  <r>
    <n v="267"/>
    <x v="368"/>
    <n v="6.3"/>
    <n v="1.3"/>
    <n v="308"/>
    <n v="2.8"/>
    <m/>
    <n v="0.9"/>
    <x v="8"/>
    <n v="1.1000000000000001"/>
    <x v="0"/>
    <x v="1"/>
    <x v="52"/>
    <n v="16.7"/>
    <n v="18.37"/>
    <n v="0"/>
  </r>
  <r>
    <n v="267"/>
    <x v="369"/>
    <n v="4.5999999999999996"/>
    <n v="0.2"/>
    <n v="178"/>
    <n v="4.2"/>
    <m/>
    <n v="0.95"/>
    <x v="8"/>
    <n v="1.1000000000000001"/>
    <x v="0"/>
    <x v="1"/>
    <x v="53"/>
    <n v="17.8"/>
    <n v="19.580000000000002"/>
    <n v="0"/>
  </r>
  <r>
    <n v="267"/>
    <x v="370"/>
    <n v="5.3"/>
    <n v="0.1"/>
    <n v="414"/>
    <n v="0.2"/>
    <m/>
    <n v="0.9"/>
    <x v="8"/>
    <n v="1.1000000000000001"/>
    <x v="0"/>
    <x v="1"/>
    <x v="53"/>
    <n v="17.899999999999999"/>
    <n v="19.690000000000001"/>
    <n v="0"/>
  </r>
  <r>
    <n v="267"/>
    <x v="371"/>
    <n v="10.8"/>
    <n v="0.5"/>
    <n v="117"/>
    <n v="3.9"/>
    <m/>
    <n v="0.95"/>
    <x v="8"/>
    <n v="1.1000000000000001"/>
    <x v="0"/>
    <x v="1"/>
    <x v="53"/>
    <n v="17.5"/>
    <n v="19.25"/>
    <n v="0"/>
  </r>
  <r>
    <n v="267"/>
    <x v="372"/>
    <n v="5.5"/>
    <n v="1.8"/>
    <n v="312"/>
    <n v="1.4"/>
    <m/>
    <n v="0.94"/>
    <x v="8"/>
    <n v="1.1000000000000001"/>
    <x v="0"/>
    <x v="1"/>
    <x v="53"/>
    <n v="16.2"/>
    <n v="17.82"/>
    <n v="0"/>
  </r>
  <r>
    <n v="267"/>
    <x v="373"/>
    <n v="9"/>
    <n v="-0.6"/>
    <n v="97"/>
    <n v="7.1"/>
    <m/>
    <n v="0.91"/>
    <x v="8"/>
    <n v="1.1000000000000001"/>
    <x v="0"/>
    <x v="1"/>
    <x v="53"/>
    <n v="18.600000000000001"/>
    <n v="20.460000000000004"/>
    <n v="0"/>
  </r>
  <r>
    <n v="267"/>
    <x v="374"/>
    <n v="6"/>
    <n v="-2.1"/>
    <n v="263"/>
    <n v="-0.1"/>
    <m/>
    <n v="0.72"/>
    <x v="8"/>
    <n v="1.1000000000000001"/>
    <x v="0"/>
    <x v="1"/>
    <x v="53"/>
    <n v="20.100000000000001"/>
    <n v="22.110000000000003"/>
    <n v="0"/>
  </r>
  <r>
    <n v="267"/>
    <x v="375"/>
    <n v="7.3"/>
    <n v="-2.5"/>
    <n v="209"/>
    <n v="0.1"/>
    <m/>
    <n v="0.86"/>
    <x v="8"/>
    <n v="1.1000000000000001"/>
    <x v="0"/>
    <x v="1"/>
    <x v="53"/>
    <n v="20.5"/>
    <n v="22.55"/>
    <n v="0"/>
  </r>
  <r>
    <n v="267"/>
    <x v="376"/>
    <n v="7.7"/>
    <n v="2.2000000000000002"/>
    <n v="91"/>
    <n v="3.2"/>
    <m/>
    <n v="0.97"/>
    <x v="8"/>
    <n v="1.1000000000000001"/>
    <x v="0"/>
    <x v="1"/>
    <x v="54"/>
    <n v="15.8"/>
    <n v="17.380000000000003"/>
    <n v="0"/>
  </r>
  <r>
    <n v="267"/>
    <x v="377"/>
    <n v="5.7"/>
    <n v="5.0999999999999996"/>
    <n v="117"/>
    <n v="4.9000000000000004"/>
    <m/>
    <n v="0.99"/>
    <x v="8"/>
    <n v="1.1000000000000001"/>
    <x v="0"/>
    <x v="1"/>
    <x v="54"/>
    <n v="12.9"/>
    <n v="14.190000000000001"/>
    <n v="0"/>
  </r>
  <r>
    <n v="267"/>
    <x v="378"/>
    <n v="3.8"/>
    <n v="3.2"/>
    <n v="447"/>
    <n v="3.1"/>
    <m/>
    <n v="0.94"/>
    <x v="8"/>
    <n v="1.1000000000000001"/>
    <x v="0"/>
    <x v="1"/>
    <x v="54"/>
    <n v="14.8"/>
    <n v="16.28"/>
    <n v="0"/>
  </r>
  <r>
    <n v="267"/>
    <x v="379"/>
    <n v="7"/>
    <n v="6.1"/>
    <n v="105"/>
    <n v="4.5999999999999996"/>
    <m/>
    <n v="0.96"/>
    <x v="8"/>
    <n v="1.1000000000000001"/>
    <x v="0"/>
    <x v="1"/>
    <x v="54"/>
    <n v="11.9"/>
    <n v="13.090000000000002"/>
    <n v="0"/>
  </r>
  <r>
    <n v="267"/>
    <x v="380"/>
    <n v="5.4"/>
    <n v="6.2"/>
    <n v="294"/>
    <n v="1"/>
    <m/>
    <n v="0.93"/>
    <x v="8"/>
    <n v="1.1000000000000001"/>
    <x v="0"/>
    <x v="1"/>
    <x v="54"/>
    <n v="11.8"/>
    <n v="12.980000000000002"/>
    <n v="0"/>
  </r>
  <r>
    <n v="267"/>
    <x v="381"/>
    <n v="3"/>
    <n v="6"/>
    <n v="429"/>
    <n v="-0.1"/>
    <m/>
    <n v="0.95"/>
    <x v="8"/>
    <n v="1.1000000000000001"/>
    <x v="0"/>
    <x v="1"/>
    <x v="54"/>
    <n v="12"/>
    <n v="13.200000000000001"/>
    <n v="0"/>
  </r>
  <r>
    <n v="267"/>
    <x v="382"/>
    <n v="3.7"/>
    <n v="0.7"/>
    <n v="188"/>
    <n v="0"/>
    <m/>
    <n v="0.98"/>
    <x v="8"/>
    <n v="1.1000000000000001"/>
    <x v="0"/>
    <x v="1"/>
    <x v="54"/>
    <n v="17.3"/>
    <n v="19.03"/>
    <n v="0"/>
  </r>
  <r>
    <n v="267"/>
    <x v="383"/>
    <n v="4.3"/>
    <n v="1.7"/>
    <n v="270"/>
    <n v="-0.1"/>
    <m/>
    <n v="0.96"/>
    <x v="8"/>
    <n v="1.1000000000000001"/>
    <x v="0"/>
    <x v="1"/>
    <x v="55"/>
    <n v="16.3"/>
    <n v="17.930000000000003"/>
    <n v="0"/>
  </r>
  <r>
    <n v="267"/>
    <x v="384"/>
    <n v="3.8"/>
    <n v="1.7"/>
    <n v="442"/>
    <n v="0"/>
    <m/>
    <n v="0.9"/>
    <x v="8"/>
    <n v="1.1000000000000001"/>
    <x v="0"/>
    <x v="1"/>
    <x v="55"/>
    <n v="16.3"/>
    <n v="17.930000000000003"/>
    <n v="0"/>
  </r>
  <r>
    <n v="267"/>
    <x v="385"/>
    <n v="5.3"/>
    <n v="2.8"/>
    <n v="164"/>
    <n v="0.3"/>
    <m/>
    <n v="0.84"/>
    <x v="8"/>
    <n v="1.1000000000000001"/>
    <x v="0"/>
    <x v="1"/>
    <x v="55"/>
    <n v="15.2"/>
    <n v="16.72"/>
    <n v="0"/>
  </r>
  <r>
    <n v="267"/>
    <x v="386"/>
    <n v="7.3"/>
    <n v="-0.3"/>
    <n v="490"/>
    <n v="-0.1"/>
    <m/>
    <n v="0.79"/>
    <x v="8"/>
    <n v="1.1000000000000001"/>
    <x v="0"/>
    <x v="1"/>
    <x v="55"/>
    <n v="18.3"/>
    <n v="20.130000000000003"/>
    <n v="0"/>
  </r>
  <r>
    <n v="267"/>
    <x v="387"/>
    <n v="7.3"/>
    <n v="0.6"/>
    <n v="262"/>
    <n v="0.1"/>
    <m/>
    <n v="0.85"/>
    <x v="8"/>
    <n v="1.1000000000000001"/>
    <x v="0"/>
    <x v="1"/>
    <x v="55"/>
    <n v="17.399999999999999"/>
    <n v="19.14"/>
    <n v="0"/>
  </r>
  <r>
    <n v="267"/>
    <x v="388"/>
    <n v="6.3"/>
    <n v="-0.5"/>
    <n v="444"/>
    <n v="0"/>
    <m/>
    <n v="0.86"/>
    <x v="8"/>
    <n v="1.1000000000000001"/>
    <x v="0"/>
    <x v="1"/>
    <x v="55"/>
    <n v="18.5"/>
    <n v="20.350000000000001"/>
    <n v="0"/>
  </r>
  <r>
    <n v="267"/>
    <x v="389"/>
    <n v="5.5"/>
    <n v="-1.4"/>
    <n v="183"/>
    <n v="0"/>
    <m/>
    <n v="0.88"/>
    <x v="8"/>
    <n v="1.1000000000000001"/>
    <x v="0"/>
    <x v="1"/>
    <x v="55"/>
    <n v="19.399999999999999"/>
    <n v="21.34"/>
    <n v="0"/>
  </r>
  <r>
    <n v="267"/>
    <x v="390"/>
    <n v="3.3"/>
    <n v="0.6"/>
    <n v="177"/>
    <n v="-0.1"/>
    <m/>
    <n v="0.91"/>
    <x v="8"/>
    <n v="1.1000000000000001"/>
    <x v="0"/>
    <x v="1"/>
    <x v="56"/>
    <n v="17.399999999999999"/>
    <n v="19.14"/>
    <n v="0"/>
  </r>
  <r>
    <n v="267"/>
    <x v="391"/>
    <n v="6.6"/>
    <n v="0"/>
    <n v="234"/>
    <n v="4.2"/>
    <m/>
    <n v="0.92"/>
    <x v="8"/>
    <n v="1.1000000000000001"/>
    <x v="0"/>
    <x v="1"/>
    <x v="56"/>
    <n v="18"/>
    <n v="19.8"/>
    <n v="0"/>
  </r>
  <r>
    <n v="267"/>
    <x v="392"/>
    <n v="4.8"/>
    <n v="0.4"/>
    <n v="142"/>
    <n v="0.2"/>
    <m/>
    <n v="0.93"/>
    <x v="8"/>
    <n v="1.1000000000000001"/>
    <x v="0"/>
    <x v="1"/>
    <x v="56"/>
    <n v="17.600000000000001"/>
    <n v="19.360000000000003"/>
    <n v="0"/>
  </r>
  <r>
    <n v="267"/>
    <x v="393"/>
    <n v="4.7"/>
    <n v="-0.2"/>
    <n v="193"/>
    <n v="1.1000000000000001"/>
    <m/>
    <n v="0.92"/>
    <x v="8"/>
    <n v="1.1000000000000001"/>
    <x v="0"/>
    <x v="1"/>
    <x v="56"/>
    <n v="18.2"/>
    <n v="20.02"/>
    <n v="0"/>
  </r>
  <r>
    <n v="267"/>
    <x v="394"/>
    <n v="6.4"/>
    <n v="0"/>
    <n v="498"/>
    <n v="0"/>
    <m/>
    <n v="0.9"/>
    <x v="8"/>
    <n v="1.1000000000000001"/>
    <x v="0"/>
    <x v="1"/>
    <x v="56"/>
    <n v="18"/>
    <n v="19.8"/>
    <n v="0"/>
  </r>
  <r>
    <n v="267"/>
    <x v="395"/>
    <n v="6.1"/>
    <n v="2.1"/>
    <n v="142"/>
    <n v="1"/>
    <m/>
    <n v="0.94"/>
    <x v="8"/>
    <n v="1.1000000000000001"/>
    <x v="0"/>
    <x v="1"/>
    <x v="56"/>
    <n v="15.9"/>
    <n v="17.490000000000002"/>
    <n v="0"/>
  </r>
  <r>
    <n v="269"/>
    <x v="0"/>
    <n v="11.7"/>
    <n v="7.6"/>
    <n v="30"/>
    <n v="15.8"/>
    <n v="1007.4"/>
    <n v="0.86"/>
    <x v="9"/>
    <n v="1.1000000000000001"/>
    <x v="0"/>
    <x v="0"/>
    <x v="0"/>
    <n v="10.4"/>
    <n v="11.440000000000001"/>
    <n v="0"/>
  </r>
  <r>
    <n v="269"/>
    <x v="1"/>
    <n v="3.2"/>
    <n v="3.3"/>
    <n v="357"/>
    <n v="1.2"/>
    <n v="1013.2"/>
    <n v="0.87"/>
    <x v="9"/>
    <n v="1.1000000000000001"/>
    <x v="0"/>
    <x v="0"/>
    <x v="0"/>
    <n v="14.7"/>
    <n v="16.170000000000002"/>
    <n v="0"/>
  </r>
  <r>
    <n v="269"/>
    <x v="2"/>
    <n v="4.5999999999999996"/>
    <n v="2.1"/>
    <n v="199"/>
    <n v="1.4"/>
    <n v="1017.4"/>
    <n v="0.86"/>
    <x v="9"/>
    <n v="1.1000000000000001"/>
    <x v="0"/>
    <x v="0"/>
    <x v="0"/>
    <n v="15.9"/>
    <n v="17.490000000000002"/>
    <n v="0"/>
  </r>
  <r>
    <n v="269"/>
    <x v="3"/>
    <n v="3"/>
    <n v="1.2"/>
    <n v="119"/>
    <n v="1.3"/>
    <n v="1016.5"/>
    <n v="0.94"/>
    <x v="9"/>
    <n v="1.1000000000000001"/>
    <x v="0"/>
    <x v="0"/>
    <x v="0"/>
    <n v="16.8"/>
    <n v="18.480000000000004"/>
    <n v="0"/>
  </r>
  <r>
    <n v="269"/>
    <x v="4"/>
    <n v="6.1"/>
    <n v="5"/>
    <n v="46"/>
    <n v="16.2"/>
    <n v="993.7"/>
    <n v="0.95"/>
    <x v="9"/>
    <n v="1.1000000000000001"/>
    <x v="0"/>
    <x v="0"/>
    <x v="0"/>
    <n v="13"/>
    <n v="14.3"/>
    <n v="0"/>
  </r>
  <r>
    <n v="269"/>
    <x v="5"/>
    <n v="10.8"/>
    <n v="8.5"/>
    <n v="102"/>
    <n v="2.1"/>
    <n v="983.5"/>
    <n v="0.85"/>
    <x v="9"/>
    <n v="1.1000000000000001"/>
    <x v="0"/>
    <x v="0"/>
    <x v="1"/>
    <n v="9.5"/>
    <n v="10.450000000000001"/>
    <n v="0"/>
  </r>
  <r>
    <n v="269"/>
    <x v="6"/>
    <n v="7.1"/>
    <n v="3.3"/>
    <n v="282"/>
    <n v="1.7"/>
    <n v="996.2"/>
    <n v="0.89"/>
    <x v="9"/>
    <n v="1.1000000000000001"/>
    <x v="0"/>
    <x v="0"/>
    <x v="1"/>
    <n v="14.7"/>
    <n v="16.170000000000002"/>
    <n v="0"/>
  </r>
  <r>
    <n v="269"/>
    <x v="7"/>
    <n v="3.2"/>
    <n v="1.8"/>
    <n v="318"/>
    <n v="0.1"/>
    <n v="1000.9"/>
    <n v="0.91"/>
    <x v="9"/>
    <n v="1.1000000000000001"/>
    <x v="0"/>
    <x v="0"/>
    <x v="1"/>
    <n v="16.2"/>
    <n v="17.82"/>
    <n v="0"/>
  </r>
  <r>
    <n v="269"/>
    <x v="8"/>
    <n v="2.9"/>
    <n v="1.8"/>
    <n v="283"/>
    <n v="0.9"/>
    <n v="1003.6"/>
    <n v="0.9"/>
    <x v="9"/>
    <n v="1.1000000000000001"/>
    <x v="0"/>
    <x v="0"/>
    <x v="1"/>
    <n v="16.2"/>
    <n v="17.82"/>
    <n v="0"/>
  </r>
  <r>
    <n v="269"/>
    <x v="9"/>
    <n v="3.7"/>
    <n v="2.1"/>
    <n v="289"/>
    <n v="0.2"/>
    <n v="1017"/>
    <n v="0.87"/>
    <x v="9"/>
    <n v="1.1000000000000001"/>
    <x v="0"/>
    <x v="0"/>
    <x v="1"/>
    <n v="15.9"/>
    <n v="17.490000000000002"/>
    <n v="0"/>
  </r>
  <r>
    <n v="269"/>
    <x v="10"/>
    <n v="1.9"/>
    <n v="0.7"/>
    <n v="431"/>
    <n v="0.3"/>
    <n v="1027.4000000000001"/>
    <n v="0.92"/>
    <x v="9"/>
    <n v="1.1000000000000001"/>
    <x v="0"/>
    <x v="0"/>
    <x v="1"/>
    <n v="17.3"/>
    <n v="19.03"/>
    <n v="0"/>
  </r>
  <r>
    <n v="269"/>
    <x v="11"/>
    <n v="1.7"/>
    <n v="2.7"/>
    <n v="294"/>
    <n v="0.1"/>
    <n v="1038.9000000000001"/>
    <n v="0.89"/>
    <x v="9"/>
    <n v="1.1000000000000001"/>
    <x v="0"/>
    <x v="0"/>
    <x v="1"/>
    <n v="15.3"/>
    <n v="16.830000000000002"/>
    <n v="0"/>
  </r>
  <r>
    <n v="269"/>
    <x v="12"/>
    <n v="2.6"/>
    <n v="0.4"/>
    <n v="482"/>
    <n v="0"/>
    <n v="1040.4000000000001"/>
    <n v="0.89"/>
    <x v="9"/>
    <n v="1.1000000000000001"/>
    <x v="0"/>
    <x v="0"/>
    <x v="2"/>
    <n v="17.600000000000001"/>
    <n v="19.360000000000003"/>
    <n v="0"/>
  </r>
  <r>
    <n v="269"/>
    <x v="13"/>
    <n v="3.8"/>
    <n v="3.1"/>
    <n v="178"/>
    <n v="0.6"/>
    <n v="1033.3"/>
    <n v="0.91"/>
    <x v="9"/>
    <n v="1.1000000000000001"/>
    <x v="0"/>
    <x v="0"/>
    <x v="2"/>
    <n v="14.9"/>
    <n v="16.39"/>
    <n v="0"/>
  </r>
  <r>
    <n v="269"/>
    <x v="14"/>
    <n v="1.7"/>
    <n v="5.9"/>
    <n v="166"/>
    <n v="0"/>
    <n v="1033.8"/>
    <n v="0.99"/>
    <x v="9"/>
    <n v="1.1000000000000001"/>
    <x v="0"/>
    <x v="0"/>
    <x v="2"/>
    <n v="12.1"/>
    <n v="13.31"/>
    <n v="0"/>
  </r>
  <r>
    <n v="269"/>
    <x v="15"/>
    <n v="2.8"/>
    <n v="3.8"/>
    <n v="86"/>
    <n v="0"/>
    <n v="1036.5999999999999"/>
    <n v="0.99"/>
    <x v="9"/>
    <n v="1.1000000000000001"/>
    <x v="0"/>
    <x v="0"/>
    <x v="2"/>
    <n v="14.2"/>
    <n v="15.620000000000001"/>
    <n v="0"/>
  </r>
  <r>
    <n v="269"/>
    <x v="16"/>
    <n v="2.2999999999999998"/>
    <n v="0.2"/>
    <n v="111"/>
    <n v="0"/>
    <n v="1037.3"/>
    <n v="0.99"/>
    <x v="9"/>
    <n v="1.1000000000000001"/>
    <x v="0"/>
    <x v="0"/>
    <x v="2"/>
    <n v="17.8"/>
    <n v="19.580000000000002"/>
    <n v="0"/>
  </r>
  <r>
    <n v="269"/>
    <x v="17"/>
    <n v="2.2000000000000002"/>
    <n v="-1.3"/>
    <n v="168"/>
    <n v="-0.1"/>
    <n v="1031.5"/>
    <n v="0.99"/>
    <x v="9"/>
    <n v="1.1000000000000001"/>
    <x v="0"/>
    <x v="0"/>
    <x v="2"/>
    <n v="19.3"/>
    <n v="21.230000000000004"/>
    <n v="0"/>
  </r>
  <r>
    <n v="269"/>
    <x v="18"/>
    <n v="1.6"/>
    <n v="-1"/>
    <n v="107"/>
    <n v="0"/>
    <n v="1023.3"/>
    <n v="0.98"/>
    <x v="9"/>
    <n v="1.1000000000000001"/>
    <x v="0"/>
    <x v="0"/>
    <x v="2"/>
    <n v="19"/>
    <n v="20.900000000000002"/>
    <n v="0"/>
  </r>
  <r>
    <n v="269"/>
    <x v="19"/>
    <n v="3.1"/>
    <n v="-0.1"/>
    <n v="72"/>
    <n v="-0.1"/>
    <n v="1019.2"/>
    <n v="0.97"/>
    <x v="9"/>
    <n v="1.1000000000000001"/>
    <x v="0"/>
    <x v="0"/>
    <x v="3"/>
    <n v="18.100000000000001"/>
    <n v="19.910000000000004"/>
    <n v="0"/>
  </r>
  <r>
    <n v="269"/>
    <x v="20"/>
    <n v="3.5"/>
    <n v="-0.3"/>
    <n v="127"/>
    <n v="0"/>
    <n v="1015.7"/>
    <n v="0.98"/>
    <x v="9"/>
    <n v="1.1000000000000001"/>
    <x v="0"/>
    <x v="0"/>
    <x v="3"/>
    <n v="18.3"/>
    <n v="20.130000000000003"/>
    <n v="0"/>
  </r>
  <r>
    <n v="269"/>
    <x v="21"/>
    <n v="2.1"/>
    <n v="1.7"/>
    <n v="166"/>
    <n v="3.9"/>
    <n v="1004"/>
    <n v="0.96"/>
    <x v="9"/>
    <n v="1.1000000000000001"/>
    <x v="0"/>
    <x v="0"/>
    <x v="3"/>
    <n v="16.3"/>
    <n v="17.930000000000003"/>
    <n v="0"/>
  </r>
  <r>
    <n v="269"/>
    <x v="22"/>
    <n v="6"/>
    <n v="5.2"/>
    <n v="260"/>
    <n v="2.2999999999999998"/>
    <n v="1002.3"/>
    <n v="0.9"/>
    <x v="9"/>
    <n v="1.1000000000000001"/>
    <x v="0"/>
    <x v="0"/>
    <x v="3"/>
    <n v="12.8"/>
    <n v="14.080000000000002"/>
    <n v="0"/>
  </r>
  <r>
    <n v="269"/>
    <x v="23"/>
    <n v="7.9"/>
    <n v="7.5"/>
    <n v="80"/>
    <n v="3.1"/>
    <n v="1000.2"/>
    <n v="0.89"/>
    <x v="9"/>
    <n v="1.1000000000000001"/>
    <x v="0"/>
    <x v="0"/>
    <x v="3"/>
    <n v="10.5"/>
    <n v="11.55"/>
    <n v="0"/>
  </r>
  <r>
    <n v="269"/>
    <x v="24"/>
    <n v="2.4"/>
    <n v="4.9000000000000004"/>
    <n v="210"/>
    <n v="2.2999999999999998"/>
    <n v="1004.3"/>
    <n v="0.93"/>
    <x v="9"/>
    <n v="1.1000000000000001"/>
    <x v="0"/>
    <x v="0"/>
    <x v="3"/>
    <n v="13.1"/>
    <n v="14.41"/>
    <n v="0"/>
  </r>
  <r>
    <n v="269"/>
    <x v="25"/>
    <n v="4.4000000000000004"/>
    <n v="3.7"/>
    <n v="514"/>
    <n v="1.8"/>
    <n v="1002.7"/>
    <n v="0.88"/>
    <x v="9"/>
    <n v="1.1000000000000001"/>
    <x v="0"/>
    <x v="0"/>
    <x v="3"/>
    <n v="14.3"/>
    <n v="15.730000000000002"/>
    <n v="0"/>
  </r>
  <r>
    <n v="269"/>
    <x v="26"/>
    <n v="7.6"/>
    <n v="8.6999999999999993"/>
    <n v="479"/>
    <n v="5"/>
    <n v="988"/>
    <n v="0.79"/>
    <x v="9"/>
    <n v="1.1000000000000001"/>
    <x v="0"/>
    <x v="0"/>
    <x v="4"/>
    <n v="9.3000000000000007"/>
    <n v="10.230000000000002"/>
    <n v="0"/>
  </r>
  <r>
    <n v="269"/>
    <x v="27"/>
    <n v="6.7"/>
    <n v="7.8"/>
    <n v="195"/>
    <n v="1.8"/>
    <n v="989.6"/>
    <n v="0.82"/>
    <x v="9"/>
    <n v="1.1000000000000001"/>
    <x v="0"/>
    <x v="0"/>
    <x v="4"/>
    <n v="10.199999999999999"/>
    <n v="11.22"/>
    <n v="0"/>
  </r>
  <r>
    <n v="269"/>
    <x v="28"/>
    <n v="5.8"/>
    <n v="6.5"/>
    <n v="240"/>
    <n v="3.7"/>
    <n v="1001.3"/>
    <n v="0.91"/>
    <x v="9"/>
    <n v="1.1000000000000001"/>
    <x v="0"/>
    <x v="0"/>
    <x v="4"/>
    <n v="11.5"/>
    <n v="12.65"/>
    <n v="0"/>
  </r>
  <r>
    <n v="269"/>
    <x v="29"/>
    <n v="2"/>
    <n v="4.4000000000000004"/>
    <n v="232"/>
    <n v="-0.1"/>
    <n v="1016.3"/>
    <n v="0.91"/>
    <x v="9"/>
    <n v="1.1000000000000001"/>
    <x v="0"/>
    <x v="0"/>
    <x v="4"/>
    <n v="13.6"/>
    <n v="14.96"/>
    <n v="0"/>
  </r>
  <r>
    <n v="269"/>
    <x v="30"/>
    <n v="2.5"/>
    <n v="2"/>
    <n v="566"/>
    <n v="-0.1"/>
    <n v="1027.5999999999999"/>
    <n v="0.92"/>
    <x v="9"/>
    <n v="1.1000000000000001"/>
    <x v="0"/>
    <x v="0"/>
    <x v="4"/>
    <n v="16"/>
    <n v="17.600000000000001"/>
    <n v="0"/>
  </r>
  <r>
    <n v="269"/>
    <x v="31"/>
    <n v="1.4"/>
    <n v="0.9"/>
    <n v="671"/>
    <n v="0"/>
    <n v="1031.5999999999999"/>
    <n v="0.89"/>
    <x v="9"/>
    <n v="1.1000000000000001"/>
    <x v="1"/>
    <x v="0"/>
    <x v="4"/>
    <n v="17.100000000000001"/>
    <n v="18.810000000000002"/>
    <n v="0"/>
  </r>
  <r>
    <n v="269"/>
    <x v="32"/>
    <n v="1.5"/>
    <n v="-0.4"/>
    <n v="840"/>
    <n v="0"/>
    <n v="1025.8"/>
    <n v="0.89"/>
    <x v="9"/>
    <n v="1.1000000000000001"/>
    <x v="1"/>
    <x v="0"/>
    <x v="4"/>
    <n v="18.399999999999999"/>
    <n v="20.239999999999998"/>
    <n v="0"/>
  </r>
  <r>
    <n v="269"/>
    <x v="33"/>
    <n v="2.1"/>
    <n v="0"/>
    <n v="721"/>
    <n v="0"/>
    <n v="1026.5"/>
    <n v="0.9"/>
    <x v="9"/>
    <n v="1.1000000000000001"/>
    <x v="1"/>
    <x v="0"/>
    <x v="5"/>
    <n v="18"/>
    <n v="19.8"/>
    <n v="0"/>
  </r>
  <r>
    <n v="269"/>
    <x v="34"/>
    <n v="4.4000000000000004"/>
    <n v="2.7"/>
    <n v="211"/>
    <n v="0"/>
    <n v="1026.4000000000001"/>
    <n v="0.9"/>
    <x v="9"/>
    <n v="1.1000000000000001"/>
    <x v="1"/>
    <x v="0"/>
    <x v="5"/>
    <n v="15.3"/>
    <n v="16.830000000000002"/>
    <n v="0"/>
  </r>
  <r>
    <n v="269"/>
    <x v="35"/>
    <n v="3.3"/>
    <n v="4.5"/>
    <n v="593"/>
    <n v="0"/>
    <n v="1036.8"/>
    <n v="0.94"/>
    <x v="9"/>
    <n v="1.1000000000000001"/>
    <x v="1"/>
    <x v="0"/>
    <x v="5"/>
    <n v="13.5"/>
    <n v="14.850000000000001"/>
    <n v="0"/>
  </r>
  <r>
    <n v="269"/>
    <x v="36"/>
    <n v="3.3"/>
    <n v="3.3"/>
    <n v="537"/>
    <n v="0.2"/>
    <n v="1041.9000000000001"/>
    <n v="0.94"/>
    <x v="9"/>
    <n v="1.1000000000000001"/>
    <x v="1"/>
    <x v="0"/>
    <x v="5"/>
    <n v="14.7"/>
    <n v="16.170000000000002"/>
    <n v="0"/>
  </r>
  <r>
    <n v="269"/>
    <x v="37"/>
    <n v="7.9"/>
    <n v="2.7"/>
    <n v="273"/>
    <n v="0"/>
    <n v="1029.7"/>
    <n v="0.79"/>
    <x v="9"/>
    <n v="1.1000000000000001"/>
    <x v="1"/>
    <x v="0"/>
    <x v="5"/>
    <n v="15.3"/>
    <n v="16.830000000000002"/>
    <n v="0"/>
  </r>
  <r>
    <n v="269"/>
    <x v="38"/>
    <n v="3.8"/>
    <n v="3.4"/>
    <n v="328"/>
    <n v="-0.1"/>
    <n v="1022.6"/>
    <n v="0.81"/>
    <x v="9"/>
    <n v="1.1000000000000001"/>
    <x v="1"/>
    <x v="0"/>
    <x v="5"/>
    <n v="14.6"/>
    <n v="16.060000000000002"/>
    <n v="0"/>
  </r>
  <r>
    <n v="269"/>
    <x v="39"/>
    <n v="4.3"/>
    <n v="2.9"/>
    <n v="325"/>
    <n v="0"/>
    <n v="1029.0999999999999"/>
    <n v="0.84"/>
    <x v="9"/>
    <n v="1.1000000000000001"/>
    <x v="1"/>
    <x v="0"/>
    <x v="5"/>
    <n v="15.1"/>
    <n v="16.61"/>
    <n v="0"/>
  </r>
  <r>
    <n v="269"/>
    <x v="40"/>
    <n v="7.5"/>
    <n v="2.1"/>
    <n v="285"/>
    <n v="0.5"/>
    <n v="1025.3"/>
    <n v="0.82"/>
    <x v="9"/>
    <n v="1.1000000000000001"/>
    <x v="1"/>
    <x v="0"/>
    <x v="6"/>
    <n v="15.9"/>
    <n v="17.490000000000002"/>
    <n v="0"/>
  </r>
  <r>
    <n v="269"/>
    <x v="41"/>
    <n v="5"/>
    <n v="2.9"/>
    <n v="94"/>
    <n v="9.3000000000000007"/>
    <n v="1018.3"/>
    <n v="0.95"/>
    <x v="9"/>
    <n v="1.1000000000000001"/>
    <x v="1"/>
    <x v="0"/>
    <x v="6"/>
    <n v="15.1"/>
    <n v="16.61"/>
    <n v="0"/>
  </r>
  <r>
    <n v="269"/>
    <x v="42"/>
    <n v="2.8"/>
    <n v="2.4"/>
    <n v="213"/>
    <n v="0.7"/>
    <n v="1018.2"/>
    <n v="0.98"/>
    <x v="9"/>
    <n v="1.1000000000000001"/>
    <x v="1"/>
    <x v="0"/>
    <x v="6"/>
    <n v="15.6"/>
    <n v="17.16"/>
    <n v="0"/>
  </r>
  <r>
    <n v="269"/>
    <x v="43"/>
    <n v="3.6"/>
    <n v="-0.1"/>
    <n v="456"/>
    <n v="-0.1"/>
    <n v="1022.4"/>
    <n v="0.88"/>
    <x v="9"/>
    <n v="1.1000000000000001"/>
    <x v="1"/>
    <x v="0"/>
    <x v="6"/>
    <n v="18.100000000000001"/>
    <n v="19.910000000000004"/>
    <n v="0"/>
  </r>
  <r>
    <n v="269"/>
    <x v="44"/>
    <n v="1.4"/>
    <n v="-0.1"/>
    <n v="169"/>
    <n v="0"/>
    <n v="1028.0999999999999"/>
    <n v="0.9"/>
    <x v="9"/>
    <n v="1.1000000000000001"/>
    <x v="1"/>
    <x v="0"/>
    <x v="6"/>
    <n v="18.100000000000001"/>
    <n v="19.910000000000004"/>
    <n v="0"/>
  </r>
  <r>
    <n v="269"/>
    <x v="45"/>
    <n v="1.7"/>
    <n v="0.8"/>
    <n v="399"/>
    <n v="0"/>
    <n v="1024.3"/>
    <n v="0.84"/>
    <x v="9"/>
    <n v="1.1000000000000001"/>
    <x v="1"/>
    <x v="0"/>
    <x v="6"/>
    <n v="17.2"/>
    <n v="18.920000000000002"/>
    <n v="0"/>
  </r>
  <r>
    <n v="269"/>
    <x v="46"/>
    <n v="3.8"/>
    <n v="-0.8"/>
    <n v="860"/>
    <n v="0"/>
    <n v="1024.0999999999999"/>
    <n v="0.84"/>
    <x v="9"/>
    <n v="1.1000000000000001"/>
    <x v="1"/>
    <x v="0"/>
    <x v="6"/>
    <n v="18.8"/>
    <n v="20.680000000000003"/>
    <n v="0"/>
  </r>
  <r>
    <n v="269"/>
    <x v="47"/>
    <n v="3.1"/>
    <n v="-2.4"/>
    <n v="1174"/>
    <n v="0"/>
    <n v="1025.7"/>
    <n v="0.8"/>
    <x v="9"/>
    <n v="1.1000000000000001"/>
    <x v="1"/>
    <x v="0"/>
    <x v="7"/>
    <n v="20.399999999999999"/>
    <n v="22.44"/>
    <n v="0"/>
  </r>
  <r>
    <n v="269"/>
    <x v="48"/>
    <n v="4.5"/>
    <n v="-1.4"/>
    <n v="951"/>
    <n v="0"/>
    <n v="1026.3"/>
    <n v="0.65"/>
    <x v="9"/>
    <n v="1.1000000000000001"/>
    <x v="1"/>
    <x v="0"/>
    <x v="7"/>
    <n v="19.399999999999999"/>
    <n v="21.34"/>
    <n v="0"/>
  </r>
  <r>
    <n v="269"/>
    <x v="49"/>
    <n v="4.0999999999999996"/>
    <n v="0.9"/>
    <n v="787"/>
    <n v="0"/>
    <n v="1022.3"/>
    <n v="0.56000000000000005"/>
    <x v="9"/>
    <n v="1.1000000000000001"/>
    <x v="1"/>
    <x v="0"/>
    <x v="7"/>
    <n v="17.100000000000001"/>
    <n v="18.810000000000002"/>
    <n v="0"/>
  </r>
  <r>
    <n v="269"/>
    <x v="50"/>
    <n v="4.0999999999999996"/>
    <n v="6.6"/>
    <n v="414"/>
    <n v="0.3"/>
    <n v="1019.4"/>
    <n v="0.84"/>
    <x v="9"/>
    <n v="1.1000000000000001"/>
    <x v="1"/>
    <x v="0"/>
    <x v="7"/>
    <n v="11.4"/>
    <n v="12.540000000000001"/>
    <n v="0"/>
  </r>
  <r>
    <n v="269"/>
    <x v="51"/>
    <n v="4.9000000000000004"/>
    <n v="13.3"/>
    <n v="794"/>
    <n v="-0.1"/>
    <n v="1016.2"/>
    <n v="0.76"/>
    <x v="9"/>
    <n v="1.1000000000000001"/>
    <x v="1"/>
    <x v="0"/>
    <x v="7"/>
    <n v="4.6999999999999993"/>
    <n v="5.17"/>
    <n v="0"/>
  </r>
  <r>
    <n v="269"/>
    <x v="52"/>
    <n v="4.8"/>
    <n v="9.9"/>
    <n v="247"/>
    <n v="2.1"/>
    <n v="1014.8"/>
    <n v="0.9"/>
    <x v="9"/>
    <n v="1.1000000000000001"/>
    <x v="1"/>
    <x v="0"/>
    <x v="7"/>
    <n v="8.1"/>
    <n v="8.91"/>
    <n v="0"/>
  </r>
  <r>
    <n v="269"/>
    <x v="53"/>
    <n v="5.4"/>
    <n v="10.1"/>
    <n v="805"/>
    <n v="0"/>
    <n v="1024.3"/>
    <n v="0.84"/>
    <x v="9"/>
    <n v="1.1000000000000001"/>
    <x v="1"/>
    <x v="0"/>
    <x v="7"/>
    <n v="7.9"/>
    <n v="8.6900000000000013"/>
    <n v="0"/>
  </r>
  <r>
    <n v="269"/>
    <x v="54"/>
    <n v="6.7"/>
    <n v="10.4"/>
    <n v="195"/>
    <n v="2.8"/>
    <n v="1014.6"/>
    <n v="0.84"/>
    <x v="9"/>
    <n v="1.1000000000000001"/>
    <x v="1"/>
    <x v="0"/>
    <x v="8"/>
    <n v="7.6"/>
    <n v="8.36"/>
    <n v="0"/>
  </r>
  <r>
    <n v="269"/>
    <x v="55"/>
    <n v="3"/>
    <n v="8.6"/>
    <n v="556"/>
    <n v="-0.1"/>
    <n v="1013.4"/>
    <n v="0.89"/>
    <x v="9"/>
    <n v="1.1000000000000001"/>
    <x v="1"/>
    <x v="0"/>
    <x v="8"/>
    <n v="9.4"/>
    <n v="10.340000000000002"/>
    <n v="0"/>
  </r>
  <r>
    <n v="269"/>
    <x v="56"/>
    <n v="3.9"/>
    <n v="6.8"/>
    <n v="964"/>
    <n v="2.7"/>
    <n v="1014.1"/>
    <n v="0.83"/>
    <x v="9"/>
    <n v="1.1000000000000001"/>
    <x v="1"/>
    <x v="0"/>
    <x v="8"/>
    <n v="11.2"/>
    <n v="12.32"/>
    <n v="0"/>
  </r>
  <r>
    <n v="269"/>
    <x v="57"/>
    <n v="3.5"/>
    <n v="5.7"/>
    <n v="525"/>
    <n v="2.2999999999999998"/>
    <n v="1014.6"/>
    <n v="0.91"/>
    <x v="9"/>
    <n v="1.1000000000000001"/>
    <x v="1"/>
    <x v="0"/>
    <x v="8"/>
    <n v="12.3"/>
    <n v="13.530000000000001"/>
    <n v="0"/>
  </r>
  <r>
    <n v="269"/>
    <x v="58"/>
    <n v="3"/>
    <n v="5.0999999999999996"/>
    <n v="669"/>
    <n v="-0.1"/>
    <n v="1026.4000000000001"/>
    <n v="0.86"/>
    <x v="9"/>
    <n v="1.1000000000000001"/>
    <x v="1"/>
    <x v="0"/>
    <x v="8"/>
    <n v="12.9"/>
    <n v="14.190000000000001"/>
    <n v="0"/>
  </r>
  <r>
    <n v="269"/>
    <x v="59"/>
    <n v="2"/>
    <n v="4.4000000000000004"/>
    <n v="702"/>
    <n v="0"/>
    <n v="1033.9000000000001"/>
    <n v="0.84"/>
    <x v="9"/>
    <n v="1"/>
    <x v="2"/>
    <x v="0"/>
    <x v="8"/>
    <n v="13.6"/>
    <n v="13.6"/>
    <n v="0"/>
  </r>
  <r>
    <n v="269"/>
    <x v="60"/>
    <n v="0.8"/>
    <n v="2.2999999999999998"/>
    <n v="947"/>
    <n v="0"/>
    <n v="1034.5"/>
    <n v="0.89"/>
    <x v="9"/>
    <n v="1"/>
    <x v="2"/>
    <x v="0"/>
    <x v="8"/>
    <n v="15.7"/>
    <n v="15.7"/>
    <n v="0"/>
  </r>
  <r>
    <n v="269"/>
    <x v="61"/>
    <n v="1.1000000000000001"/>
    <n v="2.6"/>
    <n v="1303"/>
    <n v="0"/>
    <n v="1029.5999999999999"/>
    <n v="0.79"/>
    <x v="9"/>
    <n v="1"/>
    <x v="2"/>
    <x v="0"/>
    <x v="9"/>
    <n v="15.4"/>
    <n v="15.4"/>
    <n v="0"/>
  </r>
  <r>
    <n v="269"/>
    <x v="62"/>
    <n v="1.8"/>
    <n v="3.6"/>
    <n v="1271"/>
    <n v="0"/>
    <n v="1026.2"/>
    <n v="0.81"/>
    <x v="9"/>
    <n v="1"/>
    <x v="2"/>
    <x v="0"/>
    <x v="9"/>
    <n v="14.4"/>
    <n v="14.4"/>
    <n v="0"/>
  </r>
  <r>
    <n v="269"/>
    <x v="63"/>
    <n v="3"/>
    <n v="6.2"/>
    <n v="1325"/>
    <n v="0"/>
    <n v="1022.5"/>
    <n v="0.73"/>
    <x v="9"/>
    <n v="1"/>
    <x v="2"/>
    <x v="0"/>
    <x v="9"/>
    <n v="11.8"/>
    <n v="11.8"/>
    <n v="0"/>
  </r>
  <r>
    <n v="269"/>
    <x v="64"/>
    <n v="2.7"/>
    <n v="8.1"/>
    <n v="1240"/>
    <n v="0"/>
    <n v="1017.2"/>
    <n v="0.69"/>
    <x v="9"/>
    <n v="1"/>
    <x v="2"/>
    <x v="0"/>
    <x v="9"/>
    <n v="9.9"/>
    <n v="9.9"/>
    <n v="0"/>
  </r>
  <r>
    <n v="269"/>
    <x v="65"/>
    <n v="3.1"/>
    <n v="9.8000000000000007"/>
    <n v="1284"/>
    <n v="0"/>
    <n v="1016.1"/>
    <n v="0.67"/>
    <x v="9"/>
    <n v="1"/>
    <x v="2"/>
    <x v="0"/>
    <x v="9"/>
    <n v="8.1999999999999993"/>
    <n v="8.1999999999999993"/>
    <n v="0"/>
  </r>
  <r>
    <n v="269"/>
    <x v="66"/>
    <n v="3.3"/>
    <n v="9.6999999999999993"/>
    <n v="1341"/>
    <n v="0"/>
    <n v="1012.8"/>
    <n v="0.65"/>
    <x v="9"/>
    <n v="1"/>
    <x v="2"/>
    <x v="0"/>
    <x v="9"/>
    <n v="8.3000000000000007"/>
    <n v="8.3000000000000007"/>
    <n v="0"/>
  </r>
  <r>
    <n v="269"/>
    <x v="67"/>
    <n v="3.3"/>
    <n v="8.3000000000000007"/>
    <n v="1311"/>
    <n v="0"/>
    <n v="1005.9"/>
    <n v="0.7"/>
    <x v="9"/>
    <n v="1"/>
    <x v="2"/>
    <x v="0"/>
    <x v="9"/>
    <n v="9.6999999999999993"/>
    <n v="9.6999999999999993"/>
    <n v="0"/>
  </r>
  <r>
    <n v="269"/>
    <x v="68"/>
    <n v="2.7"/>
    <n v="7.6"/>
    <n v="1295"/>
    <n v="0"/>
    <n v="1002.8"/>
    <n v="0.78"/>
    <x v="9"/>
    <n v="1"/>
    <x v="2"/>
    <x v="0"/>
    <x v="10"/>
    <n v="10.4"/>
    <n v="10.4"/>
    <n v="0"/>
  </r>
  <r>
    <n v="269"/>
    <x v="69"/>
    <n v="3.7"/>
    <n v="5.8"/>
    <n v="808"/>
    <n v="-0.1"/>
    <n v="1003.3"/>
    <n v="0.8"/>
    <x v="9"/>
    <n v="1"/>
    <x v="2"/>
    <x v="0"/>
    <x v="10"/>
    <n v="12.2"/>
    <n v="12.2"/>
    <n v="0"/>
  </r>
  <r>
    <n v="269"/>
    <x v="70"/>
    <n v="3.1"/>
    <n v="4"/>
    <n v="1167"/>
    <n v="1.5"/>
    <n v="1000.1"/>
    <n v="0.83"/>
    <x v="9"/>
    <n v="1"/>
    <x v="2"/>
    <x v="0"/>
    <x v="10"/>
    <n v="14"/>
    <n v="14"/>
    <n v="0"/>
  </r>
  <r>
    <n v="269"/>
    <x v="71"/>
    <n v="2.2999999999999998"/>
    <n v="2.7"/>
    <n v="944"/>
    <n v="0.1"/>
    <n v="1000.9"/>
    <n v="0.82"/>
    <x v="9"/>
    <n v="1"/>
    <x v="2"/>
    <x v="0"/>
    <x v="10"/>
    <n v="15.3"/>
    <n v="15.3"/>
    <n v="0"/>
  </r>
  <r>
    <n v="269"/>
    <x v="72"/>
    <n v="3.1"/>
    <n v="2.5"/>
    <n v="1031"/>
    <n v="0"/>
    <n v="1010.6"/>
    <n v="0.73"/>
    <x v="9"/>
    <n v="1"/>
    <x v="2"/>
    <x v="0"/>
    <x v="10"/>
    <n v="15.5"/>
    <n v="15.5"/>
    <n v="0"/>
  </r>
  <r>
    <n v="269"/>
    <x v="73"/>
    <n v="4.9000000000000004"/>
    <n v="2.8"/>
    <n v="1147"/>
    <n v="0"/>
    <n v="1020.9"/>
    <n v="0.72"/>
    <x v="9"/>
    <n v="1"/>
    <x v="2"/>
    <x v="0"/>
    <x v="10"/>
    <n v="15.2"/>
    <n v="15.2"/>
    <n v="0"/>
  </r>
  <r>
    <n v="269"/>
    <x v="74"/>
    <n v="3.3"/>
    <n v="4"/>
    <n v="1503"/>
    <n v="-0.1"/>
    <n v="1023.9"/>
    <n v="0.8"/>
    <x v="9"/>
    <n v="1"/>
    <x v="2"/>
    <x v="0"/>
    <x v="10"/>
    <n v="14"/>
    <n v="14"/>
    <n v="0"/>
  </r>
  <r>
    <n v="269"/>
    <x v="75"/>
    <n v="4.5"/>
    <n v="4.3"/>
    <n v="1632"/>
    <n v="0"/>
    <n v="1029.7"/>
    <n v="0.62"/>
    <x v="9"/>
    <n v="1"/>
    <x v="2"/>
    <x v="0"/>
    <x v="11"/>
    <n v="13.7"/>
    <n v="13.7"/>
    <n v="0"/>
  </r>
  <r>
    <n v="269"/>
    <x v="76"/>
    <n v="3.9"/>
    <n v="3.9"/>
    <n v="1692"/>
    <n v="0"/>
    <n v="1028.5999999999999"/>
    <n v="0.48"/>
    <x v="9"/>
    <n v="1"/>
    <x v="2"/>
    <x v="0"/>
    <x v="11"/>
    <n v="14.1"/>
    <n v="14.1"/>
    <n v="0"/>
  </r>
  <r>
    <n v="269"/>
    <x v="77"/>
    <n v="2.4"/>
    <n v="6.7"/>
    <n v="1651"/>
    <n v="0"/>
    <n v="1024"/>
    <n v="0.56999999999999995"/>
    <x v="9"/>
    <n v="1"/>
    <x v="2"/>
    <x v="0"/>
    <x v="11"/>
    <n v="11.3"/>
    <n v="11.3"/>
    <n v="0"/>
  </r>
  <r>
    <n v="269"/>
    <x v="78"/>
    <n v="2.2000000000000002"/>
    <n v="9.1999999999999993"/>
    <n v="1571"/>
    <n v="0"/>
    <n v="1021.2"/>
    <n v="0.66"/>
    <x v="9"/>
    <n v="1"/>
    <x v="2"/>
    <x v="0"/>
    <x v="11"/>
    <n v="8.8000000000000007"/>
    <n v="8.8000000000000007"/>
    <n v="0"/>
  </r>
  <r>
    <n v="269"/>
    <x v="79"/>
    <n v="5.0999999999999996"/>
    <n v="13.5"/>
    <n v="1595"/>
    <n v="0"/>
    <n v="1013.3"/>
    <n v="0.57999999999999996"/>
    <x v="9"/>
    <n v="1"/>
    <x v="2"/>
    <x v="0"/>
    <x v="11"/>
    <n v="4.5"/>
    <n v="4.5"/>
    <n v="0"/>
  </r>
  <r>
    <n v="269"/>
    <x v="80"/>
    <n v="5.4"/>
    <n v="14.6"/>
    <n v="1416"/>
    <n v="-0.1"/>
    <n v="1004.3"/>
    <n v="0.5"/>
    <x v="9"/>
    <n v="1"/>
    <x v="2"/>
    <x v="0"/>
    <x v="11"/>
    <n v="3.4000000000000004"/>
    <n v="3.4000000000000004"/>
    <n v="0"/>
  </r>
  <r>
    <n v="269"/>
    <x v="81"/>
    <n v="2.6"/>
    <n v="12.5"/>
    <n v="879"/>
    <n v="0.7"/>
    <n v="1004.7"/>
    <n v="0.74"/>
    <x v="9"/>
    <n v="1"/>
    <x v="2"/>
    <x v="0"/>
    <x v="11"/>
    <n v="5.5"/>
    <n v="5.5"/>
    <n v="0"/>
  </r>
  <r>
    <n v="269"/>
    <x v="82"/>
    <n v="3"/>
    <n v="8.6"/>
    <n v="1349"/>
    <n v="0"/>
    <n v="1015.3"/>
    <n v="0.88"/>
    <x v="9"/>
    <n v="1"/>
    <x v="2"/>
    <x v="0"/>
    <x v="12"/>
    <n v="9.4"/>
    <n v="9.4"/>
    <n v="0"/>
  </r>
  <r>
    <n v="269"/>
    <x v="83"/>
    <n v="4"/>
    <n v="8.6"/>
    <n v="1036"/>
    <n v="-0.1"/>
    <n v="1020.3"/>
    <n v="0.82"/>
    <x v="9"/>
    <n v="1"/>
    <x v="2"/>
    <x v="0"/>
    <x v="12"/>
    <n v="9.4"/>
    <n v="9.4"/>
    <n v="0"/>
  </r>
  <r>
    <n v="269"/>
    <x v="84"/>
    <n v="2.7"/>
    <n v="7.9"/>
    <n v="797"/>
    <n v="0"/>
    <n v="1024.3"/>
    <n v="0.84"/>
    <x v="9"/>
    <n v="1"/>
    <x v="2"/>
    <x v="0"/>
    <x v="12"/>
    <n v="10.1"/>
    <n v="10.1"/>
    <n v="0"/>
  </r>
  <r>
    <n v="269"/>
    <x v="85"/>
    <n v="1.8"/>
    <n v="7.5"/>
    <n v="1813"/>
    <n v="0"/>
    <n v="1020.4"/>
    <n v="0.77"/>
    <x v="9"/>
    <n v="1"/>
    <x v="2"/>
    <x v="0"/>
    <x v="12"/>
    <n v="10.5"/>
    <n v="10.5"/>
    <n v="0"/>
  </r>
  <r>
    <n v="269"/>
    <x v="86"/>
    <n v="3.4"/>
    <n v="7.5"/>
    <n v="1023"/>
    <n v="0.8"/>
    <n v="1012.2"/>
    <n v="0.85"/>
    <x v="9"/>
    <n v="1"/>
    <x v="2"/>
    <x v="0"/>
    <x v="12"/>
    <n v="10.5"/>
    <n v="10.5"/>
    <n v="0"/>
  </r>
  <r>
    <n v="269"/>
    <x v="87"/>
    <n v="3.6"/>
    <n v="7.2"/>
    <n v="1606"/>
    <n v="0"/>
    <n v="1018.5"/>
    <n v="0.8"/>
    <x v="9"/>
    <n v="1"/>
    <x v="2"/>
    <x v="0"/>
    <x v="12"/>
    <n v="10.8"/>
    <n v="10.8"/>
    <n v="0"/>
  </r>
  <r>
    <n v="269"/>
    <x v="88"/>
    <n v="8.3000000000000007"/>
    <n v="9.9"/>
    <n v="1596"/>
    <n v="0.2"/>
    <n v="1016.3"/>
    <n v="0.75"/>
    <x v="9"/>
    <n v="1"/>
    <x v="2"/>
    <x v="0"/>
    <x v="12"/>
    <n v="8.1"/>
    <n v="8.1"/>
    <n v="0"/>
  </r>
  <r>
    <n v="269"/>
    <x v="89"/>
    <n v="4.3"/>
    <n v="7.9"/>
    <n v="1628"/>
    <n v="0"/>
    <n v="1027.5"/>
    <n v="0.75"/>
    <x v="9"/>
    <n v="1"/>
    <x v="2"/>
    <x v="0"/>
    <x v="13"/>
    <n v="10.1"/>
    <n v="10.1"/>
    <n v="0"/>
  </r>
  <r>
    <n v="269"/>
    <x v="90"/>
    <n v="4.5"/>
    <n v="7.4"/>
    <n v="1823"/>
    <n v="0"/>
    <n v="1028.5"/>
    <n v="0.74"/>
    <x v="9"/>
    <n v="0.8"/>
    <x v="3"/>
    <x v="0"/>
    <x v="13"/>
    <n v="10.6"/>
    <n v="8.48"/>
    <n v="0"/>
  </r>
  <r>
    <n v="269"/>
    <x v="91"/>
    <n v="6.2"/>
    <n v="11"/>
    <n v="1806"/>
    <n v="0"/>
    <n v="1024.9000000000001"/>
    <n v="0.6"/>
    <x v="9"/>
    <n v="0.8"/>
    <x v="3"/>
    <x v="0"/>
    <x v="13"/>
    <n v="7"/>
    <n v="5.6000000000000005"/>
    <n v="0"/>
  </r>
  <r>
    <n v="269"/>
    <x v="92"/>
    <n v="4.7"/>
    <n v="12.8"/>
    <n v="1972"/>
    <n v="0"/>
    <n v="1023.5"/>
    <n v="0.55000000000000004"/>
    <x v="9"/>
    <n v="0.8"/>
    <x v="3"/>
    <x v="0"/>
    <x v="13"/>
    <n v="5.1999999999999993"/>
    <n v="4.1599999999999993"/>
    <n v="0"/>
  </r>
  <r>
    <n v="269"/>
    <x v="93"/>
    <n v="4.5"/>
    <n v="12.1"/>
    <n v="1993"/>
    <n v="0"/>
    <n v="1020.7"/>
    <n v="0.61"/>
    <x v="9"/>
    <n v="0.8"/>
    <x v="3"/>
    <x v="0"/>
    <x v="13"/>
    <n v="5.9"/>
    <n v="4.7200000000000006"/>
    <n v="0"/>
  </r>
  <r>
    <n v="269"/>
    <x v="94"/>
    <n v="6.3"/>
    <n v="9"/>
    <n v="2081"/>
    <n v="0"/>
    <n v="1021"/>
    <n v="0.63"/>
    <x v="9"/>
    <n v="0.8"/>
    <x v="3"/>
    <x v="0"/>
    <x v="13"/>
    <n v="9"/>
    <n v="7.2"/>
    <n v="0"/>
  </r>
  <r>
    <n v="269"/>
    <x v="95"/>
    <n v="5"/>
    <n v="6.6"/>
    <n v="2118"/>
    <n v="0"/>
    <n v="1026.2"/>
    <n v="0.53"/>
    <x v="9"/>
    <n v="0.8"/>
    <x v="3"/>
    <x v="0"/>
    <x v="13"/>
    <n v="11.4"/>
    <n v="9.120000000000001"/>
    <n v="0"/>
  </r>
  <r>
    <n v="269"/>
    <x v="96"/>
    <n v="3.2"/>
    <n v="6.4"/>
    <n v="2092"/>
    <n v="0"/>
    <n v="1027.0999999999999"/>
    <n v="0.65"/>
    <x v="9"/>
    <n v="0.8"/>
    <x v="3"/>
    <x v="0"/>
    <x v="14"/>
    <n v="11.6"/>
    <n v="9.2799999999999994"/>
    <n v="0"/>
  </r>
  <r>
    <n v="269"/>
    <x v="97"/>
    <n v="3.5"/>
    <n v="6.9"/>
    <n v="2090"/>
    <n v="0"/>
    <n v="1027.5999999999999"/>
    <n v="0.74"/>
    <x v="9"/>
    <n v="0.8"/>
    <x v="3"/>
    <x v="0"/>
    <x v="14"/>
    <n v="11.1"/>
    <n v="8.8800000000000008"/>
    <n v="0"/>
  </r>
  <r>
    <n v="269"/>
    <x v="98"/>
    <n v="3.9"/>
    <n v="7.6"/>
    <n v="1636"/>
    <n v="0"/>
    <n v="1027.4000000000001"/>
    <n v="0.77"/>
    <x v="9"/>
    <n v="0.8"/>
    <x v="3"/>
    <x v="0"/>
    <x v="14"/>
    <n v="10.4"/>
    <n v="8.32"/>
    <n v="0"/>
  </r>
  <r>
    <n v="269"/>
    <x v="99"/>
    <n v="3.7"/>
    <n v="8.8000000000000007"/>
    <n v="1403"/>
    <n v="0"/>
    <n v="1027.8"/>
    <n v="0.77"/>
    <x v="9"/>
    <n v="0.8"/>
    <x v="3"/>
    <x v="0"/>
    <x v="14"/>
    <n v="9.1999999999999993"/>
    <n v="7.3599999999999994"/>
    <n v="0"/>
  </r>
  <r>
    <n v="269"/>
    <x v="100"/>
    <n v="3.2"/>
    <n v="10.6"/>
    <n v="1982"/>
    <n v="0"/>
    <n v="1021.1"/>
    <n v="0.82"/>
    <x v="9"/>
    <n v="0.8"/>
    <x v="3"/>
    <x v="0"/>
    <x v="14"/>
    <n v="7.4"/>
    <n v="5.9200000000000008"/>
    <n v="0"/>
  </r>
  <r>
    <n v="269"/>
    <x v="101"/>
    <n v="3.8"/>
    <n v="15.2"/>
    <n v="2149"/>
    <n v="0"/>
    <n v="1009.3"/>
    <n v="0.62"/>
    <x v="9"/>
    <n v="0.8"/>
    <x v="3"/>
    <x v="0"/>
    <x v="14"/>
    <n v="2.8000000000000007"/>
    <n v="2.2400000000000007"/>
    <n v="0"/>
  </r>
  <r>
    <n v="269"/>
    <x v="102"/>
    <n v="4.8"/>
    <n v="13.4"/>
    <n v="1574"/>
    <n v="4.9000000000000004"/>
    <n v="1003.4"/>
    <n v="0.78"/>
    <x v="9"/>
    <n v="0.8"/>
    <x v="3"/>
    <x v="0"/>
    <x v="14"/>
    <n v="4.5999999999999996"/>
    <n v="3.6799999999999997"/>
    <n v="0"/>
  </r>
  <r>
    <n v="269"/>
    <x v="103"/>
    <n v="3.2"/>
    <n v="12.4"/>
    <n v="1596"/>
    <n v="0.1"/>
    <n v="1007.3"/>
    <n v="0.71"/>
    <x v="9"/>
    <n v="0.8"/>
    <x v="3"/>
    <x v="0"/>
    <x v="15"/>
    <n v="5.6"/>
    <n v="4.4799999999999995"/>
    <n v="0"/>
  </r>
  <r>
    <n v="269"/>
    <x v="104"/>
    <n v="3.3"/>
    <n v="14.4"/>
    <n v="1517"/>
    <n v="9.4"/>
    <n v="999.1"/>
    <n v="0.79"/>
    <x v="9"/>
    <n v="0.8"/>
    <x v="3"/>
    <x v="0"/>
    <x v="15"/>
    <n v="3.5999999999999996"/>
    <n v="2.88"/>
    <n v="0"/>
  </r>
  <r>
    <n v="269"/>
    <x v="105"/>
    <n v="2.4"/>
    <n v="10.8"/>
    <n v="582"/>
    <n v="0.6"/>
    <n v="1008.6"/>
    <n v="0.87"/>
    <x v="9"/>
    <n v="0.8"/>
    <x v="3"/>
    <x v="0"/>
    <x v="15"/>
    <n v="7.1999999999999993"/>
    <n v="5.76"/>
    <n v="0"/>
  </r>
  <r>
    <n v="269"/>
    <x v="106"/>
    <n v="1.6"/>
    <n v="10.1"/>
    <n v="459"/>
    <n v="-0.1"/>
    <n v="1012.9"/>
    <n v="0.84"/>
    <x v="9"/>
    <n v="0.8"/>
    <x v="3"/>
    <x v="0"/>
    <x v="15"/>
    <n v="7.9"/>
    <n v="6.32"/>
    <n v="0"/>
  </r>
  <r>
    <n v="269"/>
    <x v="107"/>
    <n v="2.1"/>
    <n v="9.3000000000000007"/>
    <n v="1198"/>
    <n v="0"/>
    <n v="1014.5"/>
    <n v="0.81"/>
    <x v="9"/>
    <n v="0.8"/>
    <x v="3"/>
    <x v="0"/>
    <x v="15"/>
    <n v="8.6999999999999993"/>
    <n v="6.96"/>
    <n v="0"/>
  </r>
  <r>
    <n v="269"/>
    <x v="108"/>
    <n v="3.1"/>
    <n v="8.1"/>
    <n v="2111"/>
    <n v="0"/>
    <n v="1010.4"/>
    <n v="0.82"/>
    <x v="9"/>
    <n v="0.8"/>
    <x v="3"/>
    <x v="0"/>
    <x v="15"/>
    <n v="9.9"/>
    <n v="7.9200000000000008"/>
    <n v="0"/>
  </r>
  <r>
    <n v="269"/>
    <x v="109"/>
    <n v="2.6"/>
    <n v="8.9"/>
    <n v="2134"/>
    <n v="0"/>
    <n v="1007.7"/>
    <n v="0.82"/>
    <x v="9"/>
    <n v="0.8"/>
    <x v="3"/>
    <x v="0"/>
    <x v="15"/>
    <n v="9.1"/>
    <n v="7.28"/>
    <n v="0"/>
  </r>
  <r>
    <n v="269"/>
    <x v="110"/>
    <n v="1.6"/>
    <n v="10.7"/>
    <n v="476"/>
    <n v="8.1999999999999993"/>
    <n v="1010.3"/>
    <n v="0.93"/>
    <x v="9"/>
    <n v="0.8"/>
    <x v="3"/>
    <x v="0"/>
    <x v="16"/>
    <n v="7.3000000000000007"/>
    <n v="5.8400000000000007"/>
    <n v="0"/>
  </r>
  <r>
    <n v="269"/>
    <x v="111"/>
    <n v="2.9"/>
    <n v="11.4"/>
    <n v="1603"/>
    <n v="0"/>
    <n v="1016.7"/>
    <n v="0.87"/>
    <x v="9"/>
    <n v="0.8"/>
    <x v="3"/>
    <x v="0"/>
    <x v="16"/>
    <n v="6.6"/>
    <n v="5.28"/>
    <n v="0"/>
  </r>
  <r>
    <n v="269"/>
    <x v="112"/>
    <n v="2.8"/>
    <n v="11.9"/>
    <n v="625"/>
    <n v="1.1000000000000001"/>
    <n v="1014.8"/>
    <n v="0.87"/>
    <x v="9"/>
    <n v="0.8"/>
    <x v="3"/>
    <x v="0"/>
    <x v="16"/>
    <n v="6.1"/>
    <n v="4.88"/>
    <n v="0"/>
  </r>
  <r>
    <n v="269"/>
    <x v="113"/>
    <n v="4.7"/>
    <n v="10.7"/>
    <n v="470"/>
    <n v="9.5"/>
    <n v="1018.5"/>
    <n v="0.93"/>
    <x v="9"/>
    <n v="0.8"/>
    <x v="3"/>
    <x v="0"/>
    <x v="16"/>
    <n v="7.3000000000000007"/>
    <n v="5.8400000000000007"/>
    <n v="0"/>
  </r>
  <r>
    <n v="269"/>
    <x v="114"/>
    <n v="3.1"/>
    <n v="9"/>
    <n v="1643"/>
    <n v="0"/>
    <n v="1023"/>
    <n v="0.86"/>
    <x v="9"/>
    <n v="0.8"/>
    <x v="3"/>
    <x v="0"/>
    <x v="16"/>
    <n v="9"/>
    <n v="7.2"/>
    <n v="0"/>
  </r>
  <r>
    <n v="269"/>
    <x v="115"/>
    <n v="3"/>
    <n v="10"/>
    <n v="1808"/>
    <n v="0"/>
    <n v="1023.4"/>
    <n v="0.84"/>
    <x v="9"/>
    <n v="0.8"/>
    <x v="3"/>
    <x v="0"/>
    <x v="16"/>
    <n v="8"/>
    <n v="6.4"/>
    <n v="0"/>
  </r>
  <r>
    <n v="269"/>
    <x v="116"/>
    <n v="2.7"/>
    <n v="12.7"/>
    <n v="2487"/>
    <n v="0"/>
    <n v="1025.5"/>
    <n v="0.69"/>
    <x v="9"/>
    <n v="0.8"/>
    <x v="3"/>
    <x v="0"/>
    <x v="16"/>
    <n v="5.3000000000000007"/>
    <n v="4.2400000000000011"/>
    <n v="0"/>
  </r>
  <r>
    <n v="269"/>
    <x v="117"/>
    <n v="1.8"/>
    <n v="13.9"/>
    <n v="2494"/>
    <n v="0"/>
    <n v="1027.3"/>
    <n v="0.68"/>
    <x v="9"/>
    <n v="0.8"/>
    <x v="3"/>
    <x v="0"/>
    <x v="17"/>
    <n v="4.0999999999999996"/>
    <n v="3.28"/>
    <n v="0"/>
  </r>
  <r>
    <n v="269"/>
    <x v="118"/>
    <n v="2.5"/>
    <n v="14.2"/>
    <n v="2488"/>
    <n v="0"/>
    <n v="1026.8"/>
    <n v="0.77"/>
    <x v="9"/>
    <n v="0.8"/>
    <x v="3"/>
    <x v="0"/>
    <x v="17"/>
    <n v="3.8000000000000007"/>
    <n v="3.0400000000000009"/>
    <n v="0"/>
  </r>
  <r>
    <n v="269"/>
    <x v="119"/>
    <n v="2.4"/>
    <n v="15.9"/>
    <n v="2478"/>
    <n v="0"/>
    <n v="1023.2"/>
    <n v="0.74"/>
    <x v="9"/>
    <n v="0.8"/>
    <x v="3"/>
    <x v="0"/>
    <x v="17"/>
    <n v="2.0999999999999996"/>
    <n v="1.6799999999999997"/>
    <n v="0"/>
  </r>
  <r>
    <n v="269"/>
    <x v="120"/>
    <n v="1.6"/>
    <n v="18.899999999999999"/>
    <n v="2456"/>
    <n v="0"/>
    <n v="1017.7"/>
    <n v="0.61"/>
    <x v="9"/>
    <n v="0.8"/>
    <x v="4"/>
    <x v="0"/>
    <x v="17"/>
    <n v="0"/>
    <n v="0"/>
    <n v="0.89999999999999858"/>
  </r>
  <r>
    <n v="269"/>
    <x v="121"/>
    <n v="2.7"/>
    <n v="15.9"/>
    <n v="1841"/>
    <n v="-0.1"/>
    <n v="1014.4"/>
    <n v="0.74"/>
    <x v="9"/>
    <n v="0.8"/>
    <x v="4"/>
    <x v="0"/>
    <x v="17"/>
    <n v="2.0999999999999996"/>
    <n v="1.6799999999999997"/>
    <n v="0"/>
  </r>
  <r>
    <n v="269"/>
    <x v="122"/>
    <n v="3.6"/>
    <n v="11.8"/>
    <n v="2258"/>
    <n v="0"/>
    <n v="1012"/>
    <n v="0.7"/>
    <x v="9"/>
    <n v="0.8"/>
    <x v="4"/>
    <x v="0"/>
    <x v="17"/>
    <n v="6.1999999999999993"/>
    <n v="4.96"/>
    <n v="0"/>
  </r>
  <r>
    <n v="269"/>
    <x v="123"/>
    <n v="4.2"/>
    <n v="9.6999999999999993"/>
    <n v="1555"/>
    <n v="1.1000000000000001"/>
    <n v="1014.6"/>
    <n v="0.71"/>
    <x v="9"/>
    <n v="0.8"/>
    <x v="4"/>
    <x v="0"/>
    <x v="17"/>
    <n v="8.3000000000000007"/>
    <n v="6.6400000000000006"/>
    <n v="0"/>
  </r>
  <r>
    <n v="269"/>
    <x v="124"/>
    <n v="4.5"/>
    <n v="9.4"/>
    <n v="2310"/>
    <n v="-0.1"/>
    <n v="1019.4"/>
    <n v="0.66"/>
    <x v="9"/>
    <n v="0.8"/>
    <x v="4"/>
    <x v="0"/>
    <x v="18"/>
    <n v="8.6"/>
    <n v="6.88"/>
    <n v="0"/>
  </r>
  <r>
    <n v="269"/>
    <x v="125"/>
    <n v="4"/>
    <n v="9.6"/>
    <n v="1327"/>
    <n v="-0.1"/>
    <n v="1022.3"/>
    <n v="0.74"/>
    <x v="9"/>
    <n v="0.8"/>
    <x v="4"/>
    <x v="0"/>
    <x v="18"/>
    <n v="8.4"/>
    <n v="6.7200000000000006"/>
    <n v="0"/>
  </r>
  <r>
    <n v="269"/>
    <x v="126"/>
    <n v="4"/>
    <n v="10.8"/>
    <n v="1723"/>
    <n v="-0.1"/>
    <n v="1021.2"/>
    <n v="0.74"/>
    <x v="9"/>
    <n v="0.8"/>
    <x v="4"/>
    <x v="0"/>
    <x v="18"/>
    <n v="7.1999999999999993"/>
    <n v="5.76"/>
    <n v="0"/>
  </r>
  <r>
    <n v="269"/>
    <x v="127"/>
    <n v="3.3"/>
    <n v="11.8"/>
    <n v="2161"/>
    <n v="0"/>
    <n v="1019.4"/>
    <n v="0.6"/>
    <x v="9"/>
    <n v="0.8"/>
    <x v="4"/>
    <x v="0"/>
    <x v="18"/>
    <n v="6.1999999999999993"/>
    <n v="4.96"/>
    <n v="0"/>
  </r>
  <r>
    <n v="269"/>
    <x v="128"/>
    <n v="4"/>
    <n v="12.7"/>
    <n v="2403"/>
    <n v="0"/>
    <n v="1021.6"/>
    <n v="0.6"/>
    <x v="9"/>
    <n v="0.8"/>
    <x v="4"/>
    <x v="0"/>
    <x v="18"/>
    <n v="5.3000000000000007"/>
    <n v="4.2400000000000011"/>
    <n v="0"/>
  </r>
  <r>
    <n v="269"/>
    <x v="129"/>
    <n v="4.2"/>
    <n v="14.3"/>
    <n v="2700"/>
    <n v="0"/>
    <n v="1020.2"/>
    <n v="0.56000000000000005"/>
    <x v="9"/>
    <n v="0.8"/>
    <x v="4"/>
    <x v="0"/>
    <x v="18"/>
    <n v="3.6999999999999993"/>
    <n v="2.9599999999999995"/>
    <n v="0"/>
  </r>
  <r>
    <n v="269"/>
    <x v="130"/>
    <n v="3.9"/>
    <n v="17.100000000000001"/>
    <n v="2691"/>
    <n v="0"/>
    <n v="1014.3"/>
    <n v="0.54"/>
    <x v="9"/>
    <n v="0.8"/>
    <x v="4"/>
    <x v="0"/>
    <x v="18"/>
    <n v="0.89999999999999858"/>
    <n v="0.71999999999999886"/>
    <n v="0"/>
  </r>
  <r>
    <n v="269"/>
    <x v="131"/>
    <n v="4.4000000000000004"/>
    <n v="17"/>
    <n v="2719"/>
    <n v="0"/>
    <n v="1014.4"/>
    <n v="0.49"/>
    <x v="9"/>
    <n v="0.8"/>
    <x v="4"/>
    <x v="0"/>
    <x v="19"/>
    <n v="1"/>
    <n v="0.8"/>
    <n v="0"/>
  </r>
  <r>
    <n v="269"/>
    <x v="132"/>
    <n v="4.5999999999999996"/>
    <n v="15.5"/>
    <n v="2789"/>
    <n v="0"/>
    <n v="1018.8"/>
    <n v="0.52"/>
    <x v="9"/>
    <n v="0.8"/>
    <x v="4"/>
    <x v="0"/>
    <x v="19"/>
    <n v="2.5"/>
    <n v="2"/>
    <n v="0"/>
  </r>
  <r>
    <n v="269"/>
    <x v="133"/>
    <n v="4.5"/>
    <n v="13.2"/>
    <n v="2653"/>
    <n v="0"/>
    <n v="1019.4"/>
    <n v="0.69"/>
    <x v="9"/>
    <n v="0.8"/>
    <x v="4"/>
    <x v="0"/>
    <x v="19"/>
    <n v="4.8000000000000007"/>
    <n v="3.8400000000000007"/>
    <n v="0"/>
  </r>
  <r>
    <n v="269"/>
    <x v="134"/>
    <n v="4.9000000000000004"/>
    <n v="13.7"/>
    <n v="2786"/>
    <n v="0"/>
    <n v="1021.1"/>
    <n v="0.61"/>
    <x v="9"/>
    <n v="0.8"/>
    <x v="4"/>
    <x v="0"/>
    <x v="19"/>
    <n v="4.3000000000000007"/>
    <n v="3.4400000000000008"/>
    <n v="0"/>
  </r>
  <r>
    <n v="269"/>
    <x v="135"/>
    <n v="3.2"/>
    <n v="11.3"/>
    <n v="1954"/>
    <n v="0"/>
    <n v="1021.4"/>
    <n v="0.75"/>
    <x v="9"/>
    <n v="0.8"/>
    <x v="4"/>
    <x v="0"/>
    <x v="19"/>
    <n v="6.6999999999999993"/>
    <n v="5.3599999999999994"/>
    <n v="0"/>
  </r>
  <r>
    <n v="269"/>
    <x v="136"/>
    <n v="3.8"/>
    <n v="12.9"/>
    <n v="2787"/>
    <n v="0"/>
    <n v="1018.9"/>
    <n v="0.73"/>
    <x v="9"/>
    <n v="0.8"/>
    <x v="4"/>
    <x v="0"/>
    <x v="19"/>
    <n v="5.0999999999999996"/>
    <n v="4.08"/>
    <n v="0"/>
  </r>
  <r>
    <n v="269"/>
    <x v="137"/>
    <n v="2.9"/>
    <n v="14.2"/>
    <n v="2048"/>
    <n v="0"/>
    <n v="1017.7"/>
    <n v="0.69"/>
    <x v="9"/>
    <n v="0.8"/>
    <x v="4"/>
    <x v="0"/>
    <x v="19"/>
    <n v="3.8000000000000007"/>
    <n v="3.0400000000000009"/>
    <n v="0"/>
  </r>
  <r>
    <n v="269"/>
    <x v="138"/>
    <n v="3.5"/>
    <n v="14.4"/>
    <n v="2773"/>
    <n v="0"/>
    <n v="1020.1"/>
    <n v="0.68"/>
    <x v="9"/>
    <n v="0.8"/>
    <x v="4"/>
    <x v="0"/>
    <x v="20"/>
    <n v="3.5999999999999996"/>
    <n v="2.88"/>
    <n v="0"/>
  </r>
  <r>
    <n v="269"/>
    <x v="139"/>
    <n v="2.8"/>
    <n v="14.3"/>
    <n v="2883"/>
    <n v="0"/>
    <n v="1018.5"/>
    <n v="0.68"/>
    <x v="9"/>
    <n v="0.8"/>
    <x v="4"/>
    <x v="0"/>
    <x v="20"/>
    <n v="3.6999999999999993"/>
    <n v="2.9599999999999995"/>
    <n v="0"/>
  </r>
  <r>
    <n v="269"/>
    <x v="140"/>
    <n v="4.0999999999999996"/>
    <n v="12.7"/>
    <n v="2276"/>
    <n v="0"/>
    <n v="1014.4"/>
    <n v="0.72"/>
    <x v="9"/>
    <n v="0.8"/>
    <x v="4"/>
    <x v="0"/>
    <x v="20"/>
    <n v="5.3000000000000007"/>
    <n v="4.2400000000000011"/>
    <n v="0"/>
  </r>
  <r>
    <n v="269"/>
    <x v="141"/>
    <n v="5.3"/>
    <n v="11.4"/>
    <n v="2276"/>
    <n v="0.4"/>
    <n v="1015.5"/>
    <n v="0.6"/>
    <x v="9"/>
    <n v="0.8"/>
    <x v="4"/>
    <x v="0"/>
    <x v="20"/>
    <n v="6.6"/>
    <n v="5.28"/>
    <n v="0"/>
  </r>
  <r>
    <n v="269"/>
    <x v="142"/>
    <n v="5.2"/>
    <n v="9.9"/>
    <n v="2023"/>
    <n v="3"/>
    <n v="1016.6"/>
    <n v="0.69"/>
    <x v="9"/>
    <n v="0.8"/>
    <x v="4"/>
    <x v="0"/>
    <x v="20"/>
    <n v="8.1"/>
    <n v="6.48"/>
    <n v="0"/>
  </r>
  <r>
    <n v="269"/>
    <x v="143"/>
    <n v="5.0999999999999996"/>
    <n v="12.3"/>
    <n v="898"/>
    <n v="1.8"/>
    <n v="1011.7"/>
    <n v="0.85"/>
    <x v="9"/>
    <n v="0.8"/>
    <x v="4"/>
    <x v="0"/>
    <x v="20"/>
    <n v="5.6999999999999993"/>
    <n v="4.5599999999999996"/>
    <n v="0"/>
  </r>
  <r>
    <n v="269"/>
    <x v="144"/>
    <n v="5.6"/>
    <n v="14.5"/>
    <n v="1298"/>
    <n v="1.5"/>
    <n v="1008.9"/>
    <n v="0.85"/>
    <x v="9"/>
    <n v="0.8"/>
    <x v="4"/>
    <x v="0"/>
    <x v="20"/>
    <n v="3.5"/>
    <n v="2.8000000000000003"/>
    <n v="0"/>
  </r>
  <r>
    <n v="269"/>
    <x v="145"/>
    <n v="6.2"/>
    <n v="15.2"/>
    <n v="2167"/>
    <n v="0"/>
    <n v="1014.9"/>
    <n v="0.64"/>
    <x v="9"/>
    <n v="0.8"/>
    <x v="4"/>
    <x v="0"/>
    <x v="21"/>
    <n v="2.8000000000000007"/>
    <n v="2.2400000000000007"/>
    <n v="0"/>
  </r>
  <r>
    <n v="269"/>
    <x v="146"/>
    <n v="7.6"/>
    <n v="14.3"/>
    <n v="1049"/>
    <n v="10.6"/>
    <n v="1011.8"/>
    <n v="0.86"/>
    <x v="9"/>
    <n v="0.8"/>
    <x v="4"/>
    <x v="0"/>
    <x v="21"/>
    <n v="3.6999999999999993"/>
    <n v="2.9599999999999995"/>
    <n v="0"/>
  </r>
  <r>
    <n v="269"/>
    <x v="147"/>
    <n v="4.5"/>
    <n v="14"/>
    <n v="1408"/>
    <n v="6.2"/>
    <n v="1014.4"/>
    <n v="0.86"/>
    <x v="9"/>
    <n v="0.8"/>
    <x v="4"/>
    <x v="0"/>
    <x v="21"/>
    <n v="4"/>
    <n v="3.2"/>
    <n v="0"/>
  </r>
  <r>
    <n v="269"/>
    <x v="148"/>
    <n v="5.3"/>
    <n v="14.4"/>
    <n v="846"/>
    <n v="1.5"/>
    <n v="1019.3"/>
    <n v="0.88"/>
    <x v="9"/>
    <n v="0.8"/>
    <x v="4"/>
    <x v="0"/>
    <x v="21"/>
    <n v="3.5999999999999996"/>
    <n v="2.88"/>
    <n v="0"/>
  </r>
  <r>
    <n v="269"/>
    <x v="149"/>
    <n v="4.7"/>
    <n v="17.2"/>
    <n v="2397"/>
    <n v="0"/>
    <n v="1018.9"/>
    <n v="0.82"/>
    <x v="9"/>
    <n v="0.8"/>
    <x v="4"/>
    <x v="0"/>
    <x v="21"/>
    <n v="0.80000000000000071"/>
    <n v="0.64000000000000057"/>
    <n v="0"/>
  </r>
  <r>
    <n v="269"/>
    <x v="150"/>
    <n v="1.8"/>
    <n v="19.5"/>
    <n v="2217"/>
    <n v="0"/>
    <n v="1016.4"/>
    <n v="0.74"/>
    <x v="9"/>
    <n v="0.8"/>
    <x v="4"/>
    <x v="0"/>
    <x v="21"/>
    <n v="0"/>
    <n v="0"/>
    <n v="1.5"/>
  </r>
  <r>
    <n v="269"/>
    <x v="151"/>
    <n v="4.9000000000000004"/>
    <n v="16.600000000000001"/>
    <n v="1862"/>
    <n v="0"/>
    <n v="1013"/>
    <n v="0.73"/>
    <x v="9"/>
    <n v="0.8"/>
    <x v="5"/>
    <x v="0"/>
    <x v="21"/>
    <n v="1.3999999999999986"/>
    <n v="1.119999999999999"/>
    <n v="0"/>
  </r>
  <r>
    <n v="269"/>
    <x v="152"/>
    <n v="3.8"/>
    <n v="14.4"/>
    <n v="2296"/>
    <n v="0.1"/>
    <n v="1015.3"/>
    <n v="0.75"/>
    <x v="9"/>
    <n v="0.8"/>
    <x v="5"/>
    <x v="0"/>
    <x v="22"/>
    <n v="3.5999999999999996"/>
    <n v="2.88"/>
    <n v="0"/>
  </r>
  <r>
    <n v="269"/>
    <x v="153"/>
    <n v="5.3"/>
    <n v="16.5"/>
    <n v="2074"/>
    <n v="-0.1"/>
    <n v="1009.6"/>
    <n v="0.65"/>
    <x v="9"/>
    <n v="0.8"/>
    <x v="5"/>
    <x v="0"/>
    <x v="22"/>
    <n v="1.5"/>
    <n v="1.2000000000000002"/>
    <n v="0"/>
  </r>
  <r>
    <n v="269"/>
    <x v="154"/>
    <n v="4.5999999999999996"/>
    <n v="15.5"/>
    <n v="1532"/>
    <n v="0.6"/>
    <n v="1006.7"/>
    <n v="0.69"/>
    <x v="9"/>
    <n v="0.8"/>
    <x v="5"/>
    <x v="0"/>
    <x v="22"/>
    <n v="2.5"/>
    <n v="2"/>
    <n v="0"/>
  </r>
  <r>
    <n v="269"/>
    <x v="155"/>
    <n v="5.0999999999999996"/>
    <n v="15.2"/>
    <n v="1422"/>
    <n v="7.1"/>
    <n v="1005.8"/>
    <n v="0.79"/>
    <x v="9"/>
    <n v="0.8"/>
    <x v="5"/>
    <x v="0"/>
    <x v="22"/>
    <n v="2.8000000000000007"/>
    <n v="2.2400000000000007"/>
    <n v="0"/>
  </r>
  <r>
    <n v="269"/>
    <x v="156"/>
    <n v="6.5"/>
    <n v="15.5"/>
    <n v="1907"/>
    <n v="0.5"/>
    <n v="1006.5"/>
    <n v="0.75"/>
    <x v="9"/>
    <n v="0.8"/>
    <x v="5"/>
    <x v="0"/>
    <x v="22"/>
    <n v="2.5"/>
    <n v="2"/>
    <n v="0"/>
  </r>
  <r>
    <n v="269"/>
    <x v="157"/>
    <n v="4.3"/>
    <n v="13.7"/>
    <n v="1320"/>
    <n v="3.1"/>
    <n v="1006.5"/>
    <n v="0.83"/>
    <x v="9"/>
    <n v="0.8"/>
    <x v="5"/>
    <x v="0"/>
    <x v="22"/>
    <n v="4.3000000000000007"/>
    <n v="3.4400000000000008"/>
    <n v="0"/>
  </r>
  <r>
    <n v="269"/>
    <x v="158"/>
    <n v="6.4"/>
    <n v="12.3"/>
    <n v="1602"/>
    <n v="11.1"/>
    <n v="1012.5"/>
    <n v="0.82"/>
    <x v="9"/>
    <n v="0.8"/>
    <x v="5"/>
    <x v="0"/>
    <x v="22"/>
    <n v="5.6999999999999993"/>
    <n v="4.5599999999999996"/>
    <n v="0"/>
  </r>
  <r>
    <n v="269"/>
    <x v="159"/>
    <n v="3.6"/>
    <n v="14.2"/>
    <n v="1622"/>
    <n v="0.2"/>
    <n v="1020.6"/>
    <n v="0.78"/>
    <x v="9"/>
    <n v="0.8"/>
    <x v="5"/>
    <x v="0"/>
    <x v="23"/>
    <n v="3.8000000000000007"/>
    <n v="3.0400000000000009"/>
    <n v="0"/>
  </r>
  <r>
    <n v="269"/>
    <x v="160"/>
    <n v="5.6"/>
    <n v="14.4"/>
    <n v="1253"/>
    <n v="2"/>
    <n v="1015.8"/>
    <n v="0.81"/>
    <x v="9"/>
    <n v="0.8"/>
    <x v="5"/>
    <x v="0"/>
    <x v="23"/>
    <n v="3.5999999999999996"/>
    <n v="2.88"/>
    <n v="0"/>
  </r>
  <r>
    <n v="269"/>
    <x v="161"/>
    <n v="2.5"/>
    <n v="14.8"/>
    <n v="2150"/>
    <n v="0"/>
    <n v="1022.2"/>
    <n v="0.74"/>
    <x v="9"/>
    <n v="0.8"/>
    <x v="5"/>
    <x v="0"/>
    <x v="23"/>
    <n v="3.1999999999999993"/>
    <n v="2.5599999999999996"/>
    <n v="0"/>
  </r>
  <r>
    <n v="269"/>
    <x v="162"/>
    <n v="4.8"/>
    <n v="19.399999999999999"/>
    <n v="2883"/>
    <n v="0"/>
    <n v="1018"/>
    <n v="0.62"/>
    <x v="9"/>
    <n v="0.8"/>
    <x v="5"/>
    <x v="0"/>
    <x v="23"/>
    <n v="0"/>
    <n v="0"/>
    <n v="1.3999999999999986"/>
  </r>
  <r>
    <n v="269"/>
    <x v="163"/>
    <n v="3.2"/>
    <n v="24"/>
    <n v="2701"/>
    <n v="0"/>
    <n v="1018.5"/>
    <n v="0.6"/>
    <x v="9"/>
    <n v="0.8"/>
    <x v="5"/>
    <x v="0"/>
    <x v="23"/>
    <n v="0"/>
    <n v="0"/>
    <n v="6"/>
  </r>
  <r>
    <n v="269"/>
    <x v="164"/>
    <n v="3.3"/>
    <n v="22.1"/>
    <n v="1499"/>
    <n v="-0.1"/>
    <n v="1017"/>
    <n v="0.69"/>
    <x v="9"/>
    <n v="0.8"/>
    <x v="5"/>
    <x v="0"/>
    <x v="23"/>
    <n v="0"/>
    <n v="0"/>
    <n v="4.1000000000000014"/>
  </r>
  <r>
    <n v="269"/>
    <x v="165"/>
    <n v="3.9"/>
    <n v="17.7"/>
    <n v="2525"/>
    <n v="0"/>
    <n v="1021.3"/>
    <n v="0.71"/>
    <x v="9"/>
    <n v="0.8"/>
    <x v="5"/>
    <x v="0"/>
    <x v="23"/>
    <n v="0.30000000000000071"/>
    <n v="0.24000000000000057"/>
    <n v="0"/>
  </r>
  <r>
    <n v="269"/>
    <x v="166"/>
    <n v="2.6"/>
    <n v="16.899999999999999"/>
    <n v="2753"/>
    <n v="0"/>
    <n v="1026.7"/>
    <n v="0.77"/>
    <x v="9"/>
    <n v="0.8"/>
    <x v="5"/>
    <x v="0"/>
    <x v="24"/>
    <n v="1.1000000000000014"/>
    <n v="0.88000000000000123"/>
    <n v="0"/>
  </r>
  <r>
    <n v="269"/>
    <x v="167"/>
    <n v="2.8"/>
    <n v="18.399999999999999"/>
    <n v="2678"/>
    <n v="0"/>
    <n v="1025.0999999999999"/>
    <n v="0.72"/>
    <x v="9"/>
    <n v="0.8"/>
    <x v="5"/>
    <x v="0"/>
    <x v="24"/>
    <n v="0"/>
    <n v="0"/>
    <n v="0.39999999999999858"/>
  </r>
  <r>
    <n v="269"/>
    <x v="168"/>
    <n v="3"/>
    <n v="18.8"/>
    <n v="2765"/>
    <n v="0"/>
    <n v="1023.8"/>
    <n v="0.73"/>
    <x v="9"/>
    <n v="0.8"/>
    <x v="5"/>
    <x v="0"/>
    <x v="24"/>
    <n v="0"/>
    <n v="0"/>
    <n v="0.80000000000000071"/>
  </r>
  <r>
    <n v="269"/>
    <x v="169"/>
    <n v="2.5"/>
    <n v="17.7"/>
    <n v="2713"/>
    <n v="0"/>
    <n v="1026.9000000000001"/>
    <n v="0.69"/>
    <x v="9"/>
    <n v="0.8"/>
    <x v="5"/>
    <x v="0"/>
    <x v="24"/>
    <n v="0.30000000000000071"/>
    <n v="0.24000000000000057"/>
    <n v="0"/>
  </r>
  <r>
    <n v="269"/>
    <x v="170"/>
    <n v="3.2"/>
    <n v="18"/>
    <n v="2932"/>
    <n v="0"/>
    <n v="1026.0999999999999"/>
    <n v="0.61"/>
    <x v="9"/>
    <n v="0.8"/>
    <x v="5"/>
    <x v="0"/>
    <x v="24"/>
    <n v="0"/>
    <n v="0"/>
    <n v="0"/>
  </r>
  <r>
    <n v="269"/>
    <x v="171"/>
    <n v="2.4"/>
    <n v="22.7"/>
    <n v="2934"/>
    <n v="0"/>
    <n v="1020.2"/>
    <n v="0.51"/>
    <x v="9"/>
    <n v="0.8"/>
    <x v="5"/>
    <x v="0"/>
    <x v="24"/>
    <n v="0"/>
    <n v="0"/>
    <n v="4.6999999999999993"/>
  </r>
  <r>
    <n v="269"/>
    <x v="172"/>
    <n v="4.9000000000000004"/>
    <n v="22"/>
    <n v="1575"/>
    <n v="1"/>
    <n v="1012.9"/>
    <n v="0.61"/>
    <x v="9"/>
    <n v="0.8"/>
    <x v="5"/>
    <x v="0"/>
    <x v="24"/>
    <n v="0"/>
    <n v="0"/>
    <n v="4"/>
  </r>
  <r>
    <n v="269"/>
    <x v="173"/>
    <n v="7.4"/>
    <n v="18"/>
    <n v="2282"/>
    <n v="-0.1"/>
    <n v="1010.8"/>
    <n v="0.64"/>
    <x v="9"/>
    <n v="0.8"/>
    <x v="5"/>
    <x v="0"/>
    <x v="25"/>
    <n v="0"/>
    <n v="0"/>
    <n v="0"/>
  </r>
  <r>
    <n v="269"/>
    <x v="174"/>
    <n v="7"/>
    <n v="17.7"/>
    <n v="1114"/>
    <n v="0.1"/>
    <n v="1011"/>
    <n v="0.77"/>
    <x v="9"/>
    <n v="0.8"/>
    <x v="5"/>
    <x v="0"/>
    <x v="25"/>
    <n v="0.30000000000000071"/>
    <n v="0.24000000000000057"/>
    <n v="0"/>
  </r>
  <r>
    <n v="269"/>
    <x v="175"/>
    <n v="4"/>
    <n v="19.899999999999999"/>
    <n v="2093"/>
    <n v="0"/>
    <n v="1011.8"/>
    <n v="0.78"/>
    <x v="9"/>
    <n v="0.8"/>
    <x v="5"/>
    <x v="0"/>
    <x v="25"/>
    <n v="0"/>
    <n v="0"/>
    <n v="1.8999999999999986"/>
  </r>
  <r>
    <n v="269"/>
    <x v="176"/>
    <n v="5.0999999999999996"/>
    <n v="19.3"/>
    <n v="925"/>
    <n v="5.3"/>
    <n v="1011.7"/>
    <n v="0.83"/>
    <x v="9"/>
    <n v="0.8"/>
    <x v="5"/>
    <x v="0"/>
    <x v="25"/>
    <n v="0"/>
    <n v="0"/>
    <n v="1.3000000000000007"/>
  </r>
  <r>
    <n v="269"/>
    <x v="177"/>
    <n v="4"/>
    <n v="17.899999999999999"/>
    <n v="1715"/>
    <n v="2.8"/>
    <n v="1020.7"/>
    <n v="0.74"/>
    <x v="9"/>
    <n v="0.8"/>
    <x v="5"/>
    <x v="0"/>
    <x v="25"/>
    <n v="0.10000000000000142"/>
    <n v="8.000000000000114E-2"/>
    <n v="0"/>
  </r>
  <r>
    <n v="269"/>
    <x v="178"/>
    <n v="5"/>
    <n v="21.2"/>
    <n v="1503"/>
    <n v="0"/>
    <n v="1022.7"/>
    <n v="0.79"/>
    <x v="9"/>
    <n v="0.8"/>
    <x v="5"/>
    <x v="0"/>
    <x v="25"/>
    <n v="0"/>
    <n v="0"/>
    <n v="3.1999999999999993"/>
  </r>
  <r>
    <n v="269"/>
    <x v="179"/>
    <n v="3.4"/>
    <n v="20.399999999999999"/>
    <n v="2780"/>
    <n v="0"/>
    <n v="1024.0999999999999"/>
    <n v="0.76"/>
    <x v="9"/>
    <n v="0.8"/>
    <x v="5"/>
    <x v="0"/>
    <x v="25"/>
    <n v="0"/>
    <n v="0"/>
    <n v="2.3999999999999986"/>
  </r>
  <r>
    <n v="269"/>
    <x v="180"/>
    <n v="3.3"/>
    <n v="21.3"/>
    <n v="2975"/>
    <n v="0"/>
    <n v="1020.2"/>
    <n v="0.6"/>
    <x v="9"/>
    <n v="0.8"/>
    <x v="5"/>
    <x v="0"/>
    <x v="26"/>
    <n v="0"/>
    <n v="0"/>
    <n v="3.3000000000000007"/>
  </r>
  <r>
    <n v="269"/>
    <x v="181"/>
    <n v="2.1"/>
    <n v="27.1"/>
    <n v="2822"/>
    <n v="0"/>
    <n v="1014.7"/>
    <n v="0.52"/>
    <x v="9"/>
    <n v="0.8"/>
    <x v="6"/>
    <x v="0"/>
    <x v="26"/>
    <n v="0"/>
    <n v="0"/>
    <n v="9.1000000000000014"/>
  </r>
  <r>
    <n v="269"/>
    <x v="182"/>
    <n v="3.6"/>
    <n v="23.2"/>
    <n v="2343"/>
    <n v="0.6"/>
    <n v="1015.1"/>
    <n v="0.71"/>
    <x v="9"/>
    <n v="0.8"/>
    <x v="6"/>
    <x v="0"/>
    <x v="26"/>
    <n v="0"/>
    <n v="0"/>
    <n v="5.1999999999999993"/>
  </r>
  <r>
    <n v="269"/>
    <x v="183"/>
    <n v="3.6"/>
    <n v="17.399999999999999"/>
    <n v="2793"/>
    <n v="0"/>
    <n v="1025.9000000000001"/>
    <n v="0.66"/>
    <x v="9"/>
    <n v="0.8"/>
    <x v="6"/>
    <x v="0"/>
    <x v="26"/>
    <n v="0.60000000000000142"/>
    <n v="0.48000000000000115"/>
    <n v="0"/>
  </r>
  <r>
    <n v="269"/>
    <x v="184"/>
    <n v="4.3"/>
    <n v="18.8"/>
    <n v="2703"/>
    <n v="0"/>
    <n v="1024.8"/>
    <n v="0.55000000000000004"/>
    <x v="9"/>
    <n v="0.8"/>
    <x v="6"/>
    <x v="0"/>
    <x v="26"/>
    <n v="0"/>
    <n v="0"/>
    <n v="0.80000000000000071"/>
  </r>
  <r>
    <n v="269"/>
    <x v="185"/>
    <n v="6.7"/>
    <n v="18.600000000000001"/>
    <n v="1063"/>
    <n v="1.7"/>
    <n v="1013.9"/>
    <n v="0.73"/>
    <x v="9"/>
    <n v="0.8"/>
    <x v="6"/>
    <x v="0"/>
    <x v="26"/>
    <n v="0"/>
    <n v="0"/>
    <n v="0.60000000000000142"/>
  </r>
  <r>
    <n v="269"/>
    <x v="186"/>
    <n v="4"/>
    <n v="17.399999999999999"/>
    <n v="721"/>
    <n v="33"/>
    <n v="1005.5"/>
    <n v="0.93"/>
    <x v="9"/>
    <n v="0.8"/>
    <x v="6"/>
    <x v="0"/>
    <x v="26"/>
    <n v="0.60000000000000142"/>
    <n v="0.48000000000000115"/>
    <n v="0"/>
  </r>
  <r>
    <n v="269"/>
    <x v="187"/>
    <n v="4.5999999999999996"/>
    <n v="16.100000000000001"/>
    <n v="1476"/>
    <n v="5.6"/>
    <n v="1006.2"/>
    <n v="0.77"/>
    <x v="9"/>
    <n v="0.8"/>
    <x v="6"/>
    <x v="0"/>
    <x v="27"/>
    <n v="1.8999999999999986"/>
    <n v="1.5199999999999989"/>
    <n v="0"/>
  </r>
  <r>
    <n v="269"/>
    <x v="188"/>
    <n v="4.8"/>
    <n v="16"/>
    <n v="1905"/>
    <n v="1.2"/>
    <n v="1013.9"/>
    <n v="0.76"/>
    <x v="9"/>
    <n v="0.8"/>
    <x v="6"/>
    <x v="0"/>
    <x v="27"/>
    <n v="2"/>
    <n v="1.6"/>
    <n v="0"/>
  </r>
  <r>
    <n v="269"/>
    <x v="189"/>
    <n v="2.8"/>
    <n v="18.100000000000001"/>
    <n v="2651"/>
    <n v="0.1"/>
    <n v="1020.8"/>
    <n v="0.68"/>
    <x v="9"/>
    <n v="0.8"/>
    <x v="6"/>
    <x v="0"/>
    <x v="27"/>
    <n v="0"/>
    <n v="0"/>
    <n v="0.10000000000000142"/>
  </r>
  <r>
    <n v="269"/>
    <x v="190"/>
    <n v="2.2000000000000002"/>
    <n v="18.100000000000001"/>
    <n v="1991"/>
    <n v="0"/>
    <n v="1022.4"/>
    <n v="0.78"/>
    <x v="9"/>
    <n v="0.8"/>
    <x v="6"/>
    <x v="0"/>
    <x v="27"/>
    <n v="0"/>
    <n v="0"/>
    <n v="0.10000000000000142"/>
  </r>
  <r>
    <n v="269"/>
    <x v="191"/>
    <n v="2.9"/>
    <n v="18.600000000000001"/>
    <n v="2265"/>
    <n v="0"/>
    <n v="1020.2"/>
    <n v="0.79"/>
    <x v="9"/>
    <n v="0.8"/>
    <x v="6"/>
    <x v="0"/>
    <x v="27"/>
    <n v="0"/>
    <n v="0"/>
    <n v="0.60000000000000142"/>
  </r>
  <r>
    <n v="269"/>
    <x v="192"/>
    <n v="3.8"/>
    <n v="19.899999999999999"/>
    <n v="2717"/>
    <n v="0"/>
    <n v="1014.8"/>
    <n v="0.73"/>
    <x v="9"/>
    <n v="0.8"/>
    <x v="6"/>
    <x v="0"/>
    <x v="27"/>
    <n v="0"/>
    <n v="0"/>
    <n v="1.8999999999999986"/>
  </r>
  <r>
    <n v="269"/>
    <x v="193"/>
    <n v="2.6"/>
    <n v="20.399999999999999"/>
    <n v="2319"/>
    <n v="0"/>
    <n v="1011.3"/>
    <n v="0.73"/>
    <x v="9"/>
    <n v="0.8"/>
    <x v="6"/>
    <x v="0"/>
    <x v="27"/>
    <n v="0"/>
    <n v="0"/>
    <n v="2.3999999999999986"/>
  </r>
  <r>
    <n v="269"/>
    <x v="194"/>
    <n v="3.1"/>
    <n v="19.7"/>
    <n v="1726"/>
    <n v="1.1000000000000001"/>
    <n v="1013.8"/>
    <n v="0.75"/>
    <x v="9"/>
    <n v="0.8"/>
    <x v="6"/>
    <x v="0"/>
    <x v="28"/>
    <n v="0"/>
    <n v="0"/>
    <n v="1.6999999999999993"/>
  </r>
  <r>
    <n v="269"/>
    <x v="195"/>
    <n v="4.7"/>
    <n v="19"/>
    <n v="1823"/>
    <n v="-0.1"/>
    <n v="1015.9"/>
    <n v="0.63"/>
    <x v="9"/>
    <n v="0.8"/>
    <x v="6"/>
    <x v="0"/>
    <x v="28"/>
    <n v="0"/>
    <n v="0"/>
    <n v="1"/>
  </r>
  <r>
    <n v="269"/>
    <x v="196"/>
    <n v="3.8"/>
    <n v="17.100000000000001"/>
    <n v="1340"/>
    <n v="35.4"/>
    <n v="1013.2"/>
    <n v="0.84"/>
    <x v="9"/>
    <n v="0.8"/>
    <x v="6"/>
    <x v="0"/>
    <x v="28"/>
    <n v="0.89999999999999858"/>
    <n v="0.71999999999999886"/>
    <n v="0"/>
  </r>
  <r>
    <n v="269"/>
    <x v="197"/>
    <n v="2.9"/>
    <n v="18"/>
    <n v="1774"/>
    <n v="0"/>
    <n v="1017.2"/>
    <n v="0.81"/>
    <x v="9"/>
    <n v="0.8"/>
    <x v="6"/>
    <x v="0"/>
    <x v="28"/>
    <n v="0"/>
    <n v="0"/>
    <n v="0"/>
  </r>
  <r>
    <n v="269"/>
    <x v="198"/>
    <n v="1.5"/>
    <n v="19.8"/>
    <n v="2559"/>
    <n v="0"/>
    <n v="1014.4"/>
    <n v="0.74"/>
    <x v="9"/>
    <n v="0.8"/>
    <x v="6"/>
    <x v="0"/>
    <x v="28"/>
    <n v="0"/>
    <n v="0"/>
    <n v="1.8000000000000007"/>
  </r>
  <r>
    <n v="269"/>
    <x v="199"/>
    <n v="3.5"/>
    <n v="22.7"/>
    <n v="2126"/>
    <n v="0.1"/>
    <n v="1007.5"/>
    <n v="0.72"/>
    <x v="9"/>
    <n v="0.8"/>
    <x v="6"/>
    <x v="0"/>
    <x v="28"/>
    <n v="0"/>
    <n v="0"/>
    <n v="4.6999999999999993"/>
  </r>
  <r>
    <n v="269"/>
    <x v="200"/>
    <n v="2.8"/>
    <n v="21.1"/>
    <n v="1680"/>
    <n v="1.3"/>
    <n v="1003.8"/>
    <n v="0.84"/>
    <x v="9"/>
    <n v="0.8"/>
    <x v="6"/>
    <x v="0"/>
    <x v="28"/>
    <n v="0"/>
    <n v="0"/>
    <n v="3.1000000000000014"/>
  </r>
  <r>
    <n v="269"/>
    <x v="201"/>
    <n v="3.6"/>
    <n v="19.100000000000001"/>
    <n v="2096"/>
    <n v="9.1999999999999993"/>
    <n v="1002.9"/>
    <n v="0.82"/>
    <x v="9"/>
    <n v="0.8"/>
    <x v="6"/>
    <x v="0"/>
    <x v="29"/>
    <n v="0"/>
    <n v="0"/>
    <n v="1.1000000000000014"/>
  </r>
  <r>
    <n v="269"/>
    <x v="202"/>
    <n v="4.8"/>
    <n v="19.100000000000001"/>
    <n v="1722"/>
    <n v="0.8"/>
    <n v="1007.9"/>
    <n v="0.83"/>
    <x v="9"/>
    <n v="0.8"/>
    <x v="6"/>
    <x v="0"/>
    <x v="29"/>
    <n v="0"/>
    <n v="0"/>
    <n v="1.1000000000000014"/>
  </r>
  <r>
    <n v="269"/>
    <x v="203"/>
    <n v="3"/>
    <n v="19.2"/>
    <n v="1254"/>
    <n v="0.1"/>
    <n v="1011.4"/>
    <n v="0.82"/>
    <x v="9"/>
    <n v="0.8"/>
    <x v="6"/>
    <x v="0"/>
    <x v="29"/>
    <n v="0"/>
    <n v="0"/>
    <n v="1.1999999999999993"/>
  </r>
  <r>
    <n v="269"/>
    <x v="204"/>
    <n v="2.7"/>
    <n v="19.3"/>
    <n v="1990"/>
    <n v="1"/>
    <n v="1014.2"/>
    <n v="0.81"/>
    <x v="9"/>
    <n v="0.8"/>
    <x v="6"/>
    <x v="0"/>
    <x v="29"/>
    <n v="0"/>
    <n v="0"/>
    <n v="1.3000000000000007"/>
  </r>
  <r>
    <n v="269"/>
    <x v="205"/>
    <n v="2.2999999999999998"/>
    <n v="18.8"/>
    <n v="1305"/>
    <n v="10.3"/>
    <n v="1017.3"/>
    <n v="0.86"/>
    <x v="9"/>
    <n v="0.8"/>
    <x v="6"/>
    <x v="0"/>
    <x v="29"/>
    <n v="0"/>
    <n v="0"/>
    <n v="0.80000000000000071"/>
  </r>
  <r>
    <n v="269"/>
    <x v="206"/>
    <n v="2.7"/>
    <n v="19.399999999999999"/>
    <n v="1457"/>
    <n v="18.399999999999999"/>
    <n v="1015.3"/>
    <n v="0.82"/>
    <x v="9"/>
    <n v="0.8"/>
    <x v="6"/>
    <x v="0"/>
    <x v="29"/>
    <n v="0"/>
    <n v="0"/>
    <n v="1.3999999999999986"/>
  </r>
  <r>
    <n v="269"/>
    <x v="207"/>
    <n v="2.8"/>
    <n v="18.2"/>
    <n v="1770"/>
    <n v="1.9"/>
    <n v="1014.3"/>
    <n v="0.76"/>
    <x v="9"/>
    <n v="0.8"/>
    <x v="6"/>
    <x v="0"/>
    <x v="29"/>
    <n v="0"/>
    <n v="0"/>
    <n v="0.19999999999999929"/>
  </r>
  <r>
    <n v="269"/>
    <x v="208"/>
    <n v="3.8"/>
    <n v="17.600000000000001"/>
    <n v="1871"/>
    <n v="5.8"/>
    <n v="1016.8"/>
    <n v="0.78"/>
    <x v="9"/>
    <n v="0.8"/>
    <x v="6"/>
    <x v="0"/>
    <x v="30"/>
    <n v="0.39999999999999858"/>
    <n v="0.3199999999999989"/>
    <n v="0"/>
  </r>
  <r>
    <n v="269"/>
    <x v="209"/>
    <n v="3.4"/>
    <n v="18"/>
    <n v="2451"/>
    <n v="0"/>
    <n v="1016.8"/>
    <n v="0.66"/>
    <x v="9"/>
    <n v="0.8"/>
    <x v="6"/>
    <x v="0"/>
    <x v="30"/>
    <n v="0"/>
    <n v="0"/>
    <n v="0"/>
  </r>
  <r>
    <n v="269"/>
    <x v="210"/>
    <n v="4.9000000000000004"/>
    <n v="17.8"/>
    <n v="2115"/>
    <n v="0.3"/>
    <n v="1015.6"/>
    <n v="0.73"/>
    <x v="9"/>
    <n v="0.8"/>
    <x v="6"/>
    <x v="0"/>
    <x v="30"/>
    <n v="0.19999999999999929"/>
    <n v="0.15999999999999945"/>
    <n v="0"/>
  </r>
  <r>
    <n v="269"/>
    <x v="211"/>
    <n v="3.9"/>
    <n v="18.3"/>
    <n v="1512"/>
    <n v="4.0999999999999996"/>
    <n v="1013.2"/>
    <n v="0.8"/>
    <x v="9"/>
    <n v="0.8"/>
    <x v="6"/>
    <x v="0"/>
    <x v="30"/>
    <n v="0"/>
    <n v="0"/>
    <n v="0.30000000000000071"/>
  </r>
  <r>
    <n v="269"/>
    <x v="212"/>
    <n v="4.3"/>
    <n v="17.2"/>
    <n v="1335"/>
    <n v="4.5"/>
    <n v="1011"/>
    <n v="0.84"/>
    <x v="9"/>
    <n v="0.8"/>
    <x v="7"/>
    <x v="0"/>
    <x v="30"/>
    <n v="0.80000000000000071"/>
    <n v="0.64000000000000057"/>
    <n v="0"/>
  </r>
  <r>
    <n v="269"/>
    <x v="213"/>
    <n v="3.8"/>
    <n v="16.5"/>
    <n v="1035"/>
    <n v="31.2"/>
    <n v="1013.4"/>
    <n v="0.83"/>
    <x v="9"/>
    <n v="0.8"/>
    <x v="7"/>
    <x v="0"/>
    <x v="30"/>
    <n v="1.5"/>
    <n v="1.2000000000000002"/>
    <n v="0"/>
  </r>
  <r>
    <n v="269"/>
    <x v="214"/>
    <n v="5.2"/>
    <n v="18.3"/>
    <n v="1862"/>
    <n v="2.1"/>
    <n v="1016"/>
    <n v="0.76"/>
    <x v="9"/>
    <n v="0.8"/>
    <x v="7"/>
    <x v="0"/>
    <x v="30"/>
    <n v="0"/>
    <n v="0"/>
    <n v="0.30000000000000071"/>
  </r>
  <r>
    <n v="269"/>
    <x v="215"/>
    <n v="5"/>
    <n v="18.899999999999999"/>
    <n v="1170"/>
    <n v="3"/>
    <n v="1014.4"/>
    <n v="0.85"/>
    <x v="9"/>
    <n v="0.8"/>
    <x v="7"/>
    <x v="0"/>
    <x v="31"/>
    <n v="0"/>
    <n v="0"/>
    <n v="0.89999999999999858"/>
  </r>
  <r>
    <n v="269"/>
    <x v="216"/>
    <n v="5.2"/>
    <n v="16.399999999999999"/>
    <n v="2102"/>
    <n v="4.8"/>
    <n v="1018.5"/>
    <n v="0.74"/>
    <x v="9"/>
    <n v="0.8"/>
    <x v="7"/>
    <x v="0"/>
    <x v="31"/>
    <n v="1.6000000000000014"/>
    <n v="1.2800000000000011"/>
    <n v="0"/>
  </r>
  <r>
    <n v="269"/>
    <x v="217"/>
    <n v="3.3"/>
    <n v="16.2"/>
    <n v="2064"/>
    <n v="0"/>
    <n v="1022.7"/>
    <n v="0.75"/>
    <x v="9"/>
    <n v="0.8"/>
    <x v="7"/>
    <x v="0"/>
    <x v="31"/>
    <n v="1.8000000000000007"/>
    <n v="1.4400000000000006"/>
    <n v="0"/>
  </r>
  <r>
    <n v="269"/>
    <x v="218"/>
    <n v="3.8"/>
    <n v="18.7"/>
    <n v="1597"/>
    <n v="-0.1"/>
    <n v="1015.9"/>
    <n v="0.68"/>
    <x v="9"/>
    <n v="0.8"/>
    <x v="7"/>
    <x v="0"/>
    <x v="31"/>
    <n v="0"/>
    <n v="0"/>
    <n v="0.69999999999999929"/>
  </r>
  <r>
    <n v="269"/>
    <x v="219"/>
    <n v="2.6"/>
    <n v="18.899999999999999"/>
    <n v="1881"/>
    <n v="0"/>
    <n v="1017.8"/>
    <n v="0.76"/>
    <x v="9"/>
    <n v="0.8"/>
    <x v="7"/>
    <x v="0"/>
    <x v="31"/>
    <n v="0"/>
    <n v="0"/>
    <n v="0.89999999999999858"/>
  </r>
  <r>
    <n v="269"/>
    <x v="220"/>
    <n v="2.9"/>
    <n v="17.2"/>
    <n v="2361"/>
    <n v="0"/>
    <n v="1020.7"/>
    <n v="0.78"/>
    <x v="9"/>
    <n v="0.8"/>
    <x v="7"/>
    <x v="0"/>
    <x v="31"/>
    <n v="0.80000000000000071"/>
    <n v="0.64000000000000057"/>
    <n v="0"/>
  </r>
  <r>
    <n v="269"/>
    <x v="221"/>
    <n v="2.4"/>
    <n v="17.399999999999999"/>
    <n v="2464"/>
    <n v="0"/>
    <n v="1027.2"/>
    <n v="0.75"/>
    <x v="9"/>
    <n v="0.8"/>
    <x v="7"/>
    <x v="0"/>
    <x v="31"/>
    <n v="0.60000000000000142"/>
    <n v="0.48000000000000115"/>
    <n v="0"/>
  </r>
  <r>
    <n v="269"/>
    <x v="222"/>
    <n v="2.5"/>
    <n v="19"/>
    <n v="2379"/>
    <n v="0"/>
    <n v="1023.6"/>
    <n v="0.73"/>
    <x v="9"/>
    <n v="0.8"/>
    <x v="7"/>
    <x v="0"/>
    <x v="32"/>
    <n v="0"/>
    <n v="0"/>
    <n v="1"/>
  </r>
  <r>
    <n v="269"/>
    <x v="223"/>
    <n v="3.2"/>
    <n v="21.7"/>
    <n v="1922"/>
    <n v="0"/>
    <n v="1016"/>
    <n v="0.69"/>
    <x v="9"/>
    <n v="0.8"/>
    <x v="7"/>
    <x v="0"/>
    <x v="32"/>
    <n v="0"/>
    <n v="0"/>
    <n v="3.6999999999999993"/>
  </r>
  <r>
    <n v="269"/>
    <x v="224"/>
    <n v="1.8"/>
    <n v="23.5"/>
    <n v="2028"/>
    <n v="0"/>
    <n v="1015"/>
    <n v="0.73"/>
    <x v="9"/>
    <n v="0.8"/>
    <x v="7"/>
    <x v="0"/>
    <x v="32"/>
    <n v="0"/>
    <n v="0"/>
    <n v="5.5"/>
  </r>
  <r>
    <n v="269"/>
    <x v="225"/>
    <n v="2.9"/>
    <n v="22.8"/>
    <n v="2031"/>
    <n v="-0.1"/>
    <n v="1018.4"/>
    <n v="0.8"/>
    <x v="9"/>
    <n v="0.8"/>
    <x v="7"/>
    <x v="0"/>
    <x v="32"/>
    <n v="0"/>
    <n v="0"/>
    <n v="4.8000000000000007"/>
  </r>
  <r>
    <n v="269"/>
    <x v="226"/>
    <n v="2.8"/>
    <n v="20.8"/>
    <n v="2191"/>
    <n v="0"/>
    <n v="1023.4"/>
    <n v="0.79"/>
    <x v="9"/>
    <n v="0.8"/>
    <x v="7"/>
    <x v="0"/>
    <x v="32"/>
    <n v="0"/>
    <n v="0"/>
    <n v="2.8000000000000007"/>
  </r>
  <r>
    <n v="269"/>
    <x v="227"/>
    <n v="3.6"/>
    <n v="17.399999999999999"/>
    <n v="1147"/>
    <n v="-0.1"/>
    <n v="1025.5"/>
    <n v="0.75"/>
    <x v="9"/>
    <n v="0.8"/>
    <x v="7"/>
    <x v="0"/>
    <x v="32"/>
    <n v="0.60000000000000142"/>
    <n v="0.48000000000000115"/>
    <n v="0"/>
  </r>
  <r>
    <n v="269"/>
    <x v="228"/>
    <n v="2.2999999999999998"/>
    <n v="16.2"/>
    <n v="972"/>
    <n v="0.3"/>
    <n v="1023"/>
    <n v="0.85"/>
    <x v="9"/>
    <n v="0.8"/>
    <x v="7"/>
    <x v="0"/>
    <x v="32"/>
    <n v="1.8000000000000007"/>
    <n v="1.4400000000000006"/>
    <n v="0"/>
  </r>
  <r>
    <n v="269"/>
    <x v="229"/>
    <n v="3"/>
    <n v="19"/>
    <n v="1868"/>
    <n v="0"/>
    <n v="1020.6"/>
    <n v="0.77"/>
    <x v="9"/>
    <n v="0.8"/>
    <x v="7"/>
    <x v="0"/>
    <x v="33"/>
    <n v="0"/>
    <n v="0"/>
    <n v="1"/>
  </r>
  <r>
    <n v="269"/>
    <x v="230"/>
    <n v="4"/>
    <n v="18.5"/>
    <n v="2315"/>
    <n v="0"/>
    <n v="1015.6"/>
    <n v="0.76"/>
    <x v="9"/>
    <n v="0.8"/>
    <x v="7"/>
    <x v="0"/>
    <x v="33"/>
    <n v="0"/>
    <n v="0"/>
    <n v="0.5"/>
  </r>
  <r>
    <n v="269"/>
    <x v="231"/>
    <n v="3.8"/>
    <n v="18.399999999999999"/>
    <n v="1842"/>
    <n v="0"/>
    <n v="1013.4"/>
    <n v="0.68"/>
    <x v="9"/>
    <n v="0.8"/>
    <x v="7"/>
    <x v="0"/>
    <x v="33"/>
    <n v="0"/>
    <n v="0"/>
    <n v="0.39999999999999858"/>
  </r>
  <r>
    <n v="269"/>
    <x v="232"/>
    <n v="4.2"/>
    <n v="16.600000000000001"/>
    <n v="1915"/>
    <n v="-0.1"/>
    <n v="1014.9"/>
    <n v="0.7"/>
    <x v="9"/>
    <n v="0.8"/>
    <x v="7"/>
    <x v="0"/>
    <x v="33"/>
    <n v="1.3999999999999986"/>
    <n v="1.119999999999999"/>
    <n v="0"/>
  </r>
  <r>
    <n v="269"/>
    <x v="233"/>
    <n v="3"/>
    <n v="15.5"/>
    <n v="917"/>
    <n v="1.6"/>
    <n v="1018.9"/>
    <n v="0.72"/>
    <x v="9"/>
    <n v="0.8"/>
    <x v="7"/>
    <x v="0"/>
    <x v="33"/>
    <n v="2.5"/>
    <n v="2"/>
    <n v="0"/>
  </r>
  <r>
    <n v="269"/>
    <x v="234"/>
    <n v="2.7"/>
    <n v="14.7"/>
    <n v="1432"/>
    <n v="0.6"/>
    <n v="1019.8"/>
    <n v="0.73"/>
    <x v="9"/>
    <n v="0.8"/>
    <x v="7"/>
    <x v="0"/>
    <x v="33"/>
    <n v="3.3000000000000007"/>
    <n v="2.6400000000000006"/>
    <n v="0"/>
  </r>
  <r>
    <n v="269"/>
    <x v="235"/>
    <n v="2.2000000000000002"/>
    <n v="14.8"/>
    <n v="2196"/>
    <n v="-0.1"/>
    <n v="1021.2"/>
    <n v="0.73"/>
    <x v="9"/>
    <n v="0.8"/>
    <x v="7"/>
    <x v="0"/>
    <x v="33"/>
    <n v="3.1999999999999993"/>
    <n v="2.5599999999999996"/>
    <n v="0"/>
  </r>
  <r>
    <n v="269"/>
    <x v="236"/>
    <n v="1.9"/>
    <n v="16"/>
    <n v="1830"/>
    <n v="0"/>
    <n v="1018.1"/>
    <n v="0.72"/>
    <x v="9"/>
    <n v="0.8"/>
    <x v="7"/>
    <x v="0"/>
    <x v="34"/>
    <n v="2"/>
    <n v="1.6"/>
    <n v="0"/>
  </r>
  <r>
    <n v="269"/>
    <x v="237"/>
    <n v="2.6"/>
    <n v="18.899999999999999"/>
    <n v="1503"/>
    <n v="-0.1"/>
    <n v="1009.5"/>
    <n v="0.66"/>
    <x v="9"/>
    <n v="0.8"/>
    <x v="7"/>
    <x v="0"/>
    <x v="34"/>
    <n v="0"/>
    <n v="0"/>
    <n v="0.89999999999999858"/>
  </r>
  <r>
    <n v="269"/>
    <x v="238"/>
    <n v="3"/>
    <n v="18.899999999999999"/>
    <n v="1539"/>
    <n v="0"/>
    <n v="1007.2"/>
    <n v="0.75"/>
    <x v="9"/>
    <n v="0.8"/>
    <x v="7"/>
    <x v="0"/>
    <x v="34"/>
    <n v="0"/>
    <n v="0"/>
    <n v="0.89999999999999858"/>
  </r>
  <r>
    <n v="269"/>
    <x v="239"/>
    <n v="2.8"/>
    <n v="17.5"/>
    <n v="1222"/>
    <n v="1"/>
    <n v="1003.2"/>
    <n v="0.79"/>
    <x v="9"/>
    <n v="0.8"/>
    <x v="7"/>
    <x v="0"/>
    <x v="34"/>
    <n v="0.5"/>
    <n v="0.4"/>
    <n v="0"/>
  </r>
  <r>
    <n v="269"/>
    <x v="240"/>
    <n v="4.7"/>
    <n v="17.399999999999999"/>
    <n v="1605"/>
    <n v="-0.1"/>
    <n v="1000"/>
    <n v="0.73"/>
    <x v="9"/>
    <n v="0.8"/>
    <x v="7"/>
    <x v="0"/>
    <x v="34"/>
    <n v="0.60000000000000142"/>
    <n v="0.48000000000000115"/>
    <n v="0"/>
  </r>
  <r>
    <n v="269"/>
    <x v="241"/>
    <n v="4.4000000000000004"/>
    <n v="17.899999999999999"/>
    <n v="1332"/>
    <n v="2.5"/>
    <n v="1005.4"/>
    <n v="0.77"/>
    <x v="9"/>
    <n v="0.8"/>
    <x v="7"/>
    <x v="0"/>
    <x v="34"/>
    <n v="0.10000000000000142"/>
    <n v="8.000000000000114E-2"/>
    <n v="0"/>
  </r>
  <r>
    <n v="269"/>
    <x v="242"/>
    <n v="4"/>
    <n v="19.399999999999999"/>
    <n v="1150"/>
    <n v="0.1"/>
    <n v="1006.7"/>
    <n v="0.79"/>
    <x v="9"/>
    <n v="0.8"/>
    <x v="7"/>
    <x v="0"/>
    <x v="34"/>
    <n v="0"/>
    <n v="0"/>
    <n v="1.3999999999999986"/>
  </r>
  <r>
    <n v="269"/>
    <x v="243"/>
    <n v="3.2"/>
    <n v="17.899999999999999"/>
    <n v="1107"/>
    <n v="0.6"/>
    <n v="1006.3"/>
    <n v="0.78"/>
    <x v="9"/>
    <n v="0.8"/>
    <x v="8"/>
    <x v="0"/>
    <x v="35"/>
    <n v="0.10000000000000142"/>
    <n v="8.000000000000114E-2"/>
    <n v="0"/>
  </r>
  <r>
    <n v="269"/>
    <x v="244"/>
    <n v="4.7"/>
    <n v="17.2"/>
    <n v="1521"/>
    <n v="0.1"/>
    <n v="1006.9"/>
    <n v="0.73"/>
    <x v="9"/>
    <n v="0.8"/>
    <x v="8"/>
    <x v="0"/>
    <x v="35"/>
    <n v="0.80000000000000071"/>
    <n v="0.64000000000000057"/>
    <n v="0"/>
  </r>
  <r>
    <n v="269"/>
    <x v="245"/>
    <n v="7.4"/>
    <n v="19.100000000000001"/>
    <n v="966"/>
    <n v="2.1"/>
    <n v="1003.1"/>
    <n v="0.8"/>
    <x v="9"/>
    <n v="0.8"/>
    <x v="8"/>
    <x v="0"/>
    <x v="35"/>
    <n v="0"/>
    <n v="0"/>
    <n v="1.1000000000000014"/>
  </r>
  <r>
    <n v="269"/>
    <x v="246"/>
    <n v="5.8"/>
    <n v="17.899999999999999"/>
    <n v="1523"/>
    <n v="3.5"/>
    <n v="1009.3"/>
    <n v="0.78"/>
    <x v="9"/>
    <n v="0.8"/>
    <x v="8"/>
    <x v="0"/>
    <x v="35"/>
    <n v="0.10000000000000142"/>
    <n v="8.000000000000114E-2"/>
    <n v="0"/>
  </r>
  <r>
    <n v="269"/>
    <x v="247"/>
    <n v="3.3"/>
    <n v="15.6"/>
    <n v="1631"/>
    <n v="0"/>
    <n v="1019.3"/>
    <n v="0.8"/>
    <x v="9"/>
    <n v="0.8"/>
    <x v="8"/>
    <x v="0"/>
    <x v="35"/>
    <n v="2.4000000000000004"/>
    <n v="1.9200000000000004"/>
    <n v="0"/>
  </r>
  <r>
    <n v="269"/>
    <x v="248"/>
    <n v="2.5"/>
    <n v="16.5"/>
    <n v="1736"/>
    <n v="0"/>
    <n v="1022.4"/>
    <n v="0.73"/>
    <x v="9"/>
    <n v="0.8"/>
    <x v="8"/>
    <x v="0"/>
    <x v="35"/>
    <n v="1.5"/>
    <n v="1.2000000000000002"/>
    <n v="0"/>
  </r>
  <r>
    <n v="269"/>
    <x v="249"/>
    <n v="4.2"/>
    <n v="20.399999999999999"/>
    <n v="1925"/>
    <n v="0"/>
    <n v="1014.8"/>
    <n v="0.56999999999999995"/>
    <x v="9"/>
    <n v="0.8"/>
    <x v="8"/>
    <x v="0"/>
    <x v="35"/>
    <n v="0"/>
    <n v="0"/>
    <n v="2.3999999999999986"/>
  </r>
  <r>
    <n v="269"/>
    <x v="250"/>
    <n v="2.5"/>
    <n v="18.5"/>
    <n v="1202"/>
    <n v="2.1"/>
    <n v="1016.1"/>
    <n v="0.79"/>
    <x v="9"/>
    <n v="0.8"/>
    <x v="8"/>
    <x v="0"/>
    <x v="36"/>
    <n v="0"/>
    <n v="0"/>
    <n v="0.5"/>
  </r>
  <r>
    <n v="269"/>
    <x v="251"/>
    <n v="1.3"/>
    <n v="13.1"/>
    <n v="328"/>
    <n v="14.3"/>
    <n v="1016.1"/>
    <n v="0.92"/>
    <x v="9"/>
    <n v="0.8"/>
    <x v="8"/>
    <x v="0"/>
    <x v="36"/>
    <n v="4.9000000000000004"/>
    <n v="3.9200000000000004"/>
    <n v="0"/>
  </r>
  <r>
    <n v="269"/>
    <x v="252"/>
    <n v="2.8"/>
    <n v="14.7"/>
    <n v="1499"/>
    <n v="-0.1"/>
    <n v="1007.4"/>
    <n v="0.78"/>
    <x v="9"/>
    <n v="0.8"/>
    <x v="8"/>
    <x v="0"/>
    <x v="36"/>
    <n v="3.3000000000000007"/>
    <n v="2.6400000000000006"/>
    <n v="0"/>
  </r>
  <r>
    <n v="269"/>
    <x v="253"/>
    <n v="5.7"/>
    <n v="15.4"/>
    <n v="1060"/>
    <n v="4.9000000000000004"/>
    <n v="1003.8"/>
    <n v="0.83"/>
    <x v="9"/>
    <n v="0.8"/>
    <x v="8"/>
    <x v="0"/>
    <x v="36"/>
    <n v="2.5999999999999996"/>
    <n v="2.0799999999999996"/>
    <n v="0"/>
  </r>
  <r>
    <n v="269"/>
    <x v="254"/>
    <n v="6.8"/>
    <n v="14.5"/>
    <n v="1535"/>
    <n v="0.2"/>
    <n v="1011.6"/>
    <n v="0.75"/>
    <x v="9"/>
    <n v="0.8"/>
    <x v="8"/>
    <x v="0"/>
    <x v="36"/>
    <n v="3.5"/>
    <n v="2.8000000000000003"/>
    <n v="0"/>
  </r>
  <r>
    <n v="269"/>
    <x v="255"/>
    <n v="4.9000000000000004"/>
    <n v="13.6"/>
    <n v="1078"/>
    <n v="9.1999999999999993"/>
    <n v="1011.3"/>
    <n v="0.85"/>
    <x v="9"/>
    <n v="0.8"/>
    <x v="8"/>
    <x v="0"/>
    <x v="36"/>
    <n v="4.4000000000000004"/>
    <n v="3.5200000000000005"/>
    <n v="0"/>
  </r>
  <r>
    <n v="269"/>
    <x v="256"/>
    <n v="4.7"/>
    <n v="15"/>
    <n v="1575"/>
    <n v="13.3"/>
    <n v="1010.6"/>
    <n v="0.81"/>
    <x v="9"/>
    <n v="0.8"/>
    <x v="8"/>
    <x v="0"/>
    <x v="36"/>
    <n v="3"/>
    <n v="2.4000000000000004"/>
    <n v="0"/>
  </r>
  <r>
    <n v="269"/>
    <x v="257"/>
    <n v="10.9"/>
    <n v="16.600000000000001"/>
    <n v="1427"/>
    <n v="9.5"/>
    <n v="1004"/>
    <n v="0.79"/>
    <x v="9"/>
    <n v="0.8"/>
    <x v="8"/>
    <x v="0"/>
    <x v="37"/>
    <n v="1.3999999999999986"/>
    <n v="1.119999999999999"/>
    <n v="0"/>
  </r>
  <r>
    <n v="269"/>
    <x v="258"/>
    <n v="7.1"/>
    <n v="14.4"/>
    <n v="804"/>
    <n v="24.2"/>
    <n v="1013"/>
    <n v="0.86"/>
    <x v="9"/>
    <n v="0.8"/>
    <x v="8"/>
    <x v="0"/>
    <x v="37"/>
    <n v="3.5999999999999996"/>
    <n v="2.88"/>
    <n v="0"/>
  </r>
  <r>
    <n v="269"/>
    <x v="259"/>
    <n v="5.3"/>
    <n v="14.2"/>
    <n v="534"/>
    <n v="3.3"/>
    <n v="1017.6"/>
    <n v="0.93"/>
    <x v="9"/>
    <n v="0.8"/>
    <x v="8"/>
    <x v="0"/>
    <x v="37"/>
    <n v="3.8000000000000007"/>
    <n v="3.0400000000000009"/>
    <n v="0"/>
  </r>
  <r>
    <n v="269"/>
    <x v="260"/>
    <n v="6.8"/>
    <n v="18.2"/>
    <n v="464"/>
    <n v="0.7"/>
    <n v="1019.3"/>
    <n v="0.9"/>
    <x v="9"/>
    <n v="0.8"/>
    <x v="8"/>
    <x v="0"/>
    <x v="37"/>
    <n v="0"/>
    <n v="0"/>
    <n v="0.19999999999999929"/>
  </r>
  <r>
    <n v="269"/>
    <x v="261"/>
    <n v="3.8"/>
    <n v="19.100000000000001"/>
    <n v="1617"/>
    <n v="0"/>
    <n v="1019.7"/>
    <n v="0.79"/>
    <x v="9"/>
    <n v="0.8"/>
    <x v="8"/>
    <x v="0"/>
    <x v="37"/>
    <n v="0"/>
    <n v="0"/>
    <n v="1.1000000000000014"/>
  </r>
  <r>
    <n v="269"/>
    <x v="262"/>
    <n v="4.3"/>
    <n v="19.100000000000001"/>
    <n v="663"/>
    <n v="3.3"/>
    <n v="1011.3"/>
    <n v="0.84"/>
    <x v="9"/>
    <n v="0.8"/>
    <x v="8"/>
    <x v="0"/>
    <x v="37"/>
    <n v="0"/>
    <n v="0"/>
    <n v="1.1000000000000014"/>
  </r>
  <r>
    <n v="269"/>
    <x v="263"/>
    <n v="5.3"/>
    <n v="14.1"/>
    <n v="961"/>
    <n v="1.1000000000000001"/>
    <n v="1014.3"/>
    <n v="0.77"/>
    <x v="9"/>
    <n v="0.8"/>
    <x v="8"/>
    <x v="0"/>
    <x v="37"/>
    <n v="3.9000000000000004"/>
    <n v="3.1200000000000006"/>
    <n v="0"/>
  </r>
  <r>
    <n v="269"/>
    <x v="264"/>
    <n v="3.5"/>
    <n v="12.1"/>
    <n v="1542"/>
    <n v="0"/>
    <n v="1023.6"/>
    <n v="0.73"/>
    <x v="9"/>
    <n v="0.8"/>
    <x v="8"/>
    <x v="0"/>
    <x v="38"/>
    <n v="5.9"/>
    <n v="4.7200000000000006"/>
    <n v="0"/>
  </r>
  <r>
    <n v="269"/>
    <x v="265"/>
    <n v="2.8"/>
    <n v="11.4"/>
    <n v="939"/>
    <n v="-0.1"/>
    <n v="1026"/>
    <n v="0.82"/>
    <x v="9"/>
    <n v="0.8"/>
    <x v="8"/>
    <x v="0"/>
    <x v="38"/>
    <n v="6.6"/>
    <n v="5.28"/>
    <n v="0"/>
  </r>
  <r>
    <n v="269"/>
    <x v="266"/>
    <n v="5.4"/>
    <n v="11"/>
    <n v="1513"/>
    <n v="0"/>
    <n v="1026.5999999999999"/>
    <n v="0.75"/>
    <x v="9"/>
    <n v="0.8"/>
    <x v="8"/>
    <x v="0"/>
    <x v="38"/>
    <n v="7"/>
    <n v="5.6000000000000005"/>
    <n v="0"/>
  </r>
  <r>
    <n v="269"/>
    <x v="267"/>
    <n v="5.9"/>
    <n v="11.8"/>
    <n v="1421"/>
    <n v="0"/>
    <n v="1024.5"/>
    <n v="0.66"/>
    <x v="9"/>
    <n v="0.8"/>
    <x v="8"/>
    <x v="0"/>
    <x v="38"/>
    <n v="6.1999999999999993"/>
    <n v="4.96"/>
    <n v="0"/>
  </r>
  <r>
    <n v="269"/>
    <x v="268"/>
    <n v="3"/>
    <n v="11.7"/>
    <n v="801"/>
    <n v="-0.1"/>
    <n v="1023.1"/>
    <n v="0.77"/>
    <x v="9"/>
    <n v="0.8"/>
    <x v="8"/>
    <x v="0"/>
    <x v="38"/>
    <n v="6.3000000000000007"/>
    <n v="5.0400000000000009"/>
    <n v="0"/>
  </r>
  <r>
    <n v="269"/>
    <x v="269"/>
    <n v="1.9"/>
    <n v="12"/>
    <n v="640"/>
    <n v="0.3"/>
    <n v="1022"/>
    <n v="0.89"/>
    <x v="9"/>
    <n v="0.8"/>
    <x v="8"/>
    <x v="0"/>
    <x v="38"/>
    <n v="6"/>
    <n v="4.8000000000000007"/>
    <n v="0"/>
  </r>
  <r>
    <n v="269"/>
    <x v="270"/>
    <n v="1.3"/>
    <n v="11.9"/>
    <n v="1166"/>
    <n v="0"/>
    <n v="1022.6"/>
    <n v="0.86"/>
    <x v="9"/>
    <n v="0.8"/>
    <x v="8"/>
    <x v="0"/>
    <x v="38"/>
    <n v="6.1"/>
    <n v="4.88"/>
    <n v="0"/>
  </r>
  <r>
    <n v="269"/>
    <x v="271"/>
    <n v="1.3"/>
    <n v="12.1"/>
    <n v="1237"/>
    <n v="0"/>
    <n v="1023"/>
    <n v="0.88"/>
    <x v="9"/>
    <n v="0.8"/>
    <x v="8"/>
    <x v="0"/>
    <x v="39"/>
    <n v="5.9"/>
    <n v="4.7200000000000006"/>
    <n v="0"/>
  </r>
  <r>
    <n v="269"/>
    <x v="272"/>
    <n v="1.5"/>
    <n v="11.8"/>
    <n v="1169"/>
    <n v="0"/>
    <n v="1025.5"/>
    <n v="0.9"/>
    <x v="9"/>
    <n v="0.8"/>
    <x v="8"/>
    <x v="0"/>
    <x v="39"/>
    <n v="6.1999999999999993"/>
    <n v="4.96"/>
    <n v="0"/>
  </r>
  <r>
    <n v="269"/>
    <x v="273"/>
    <n v="2.4"/>
    <n v="11.3"/>
    <n v="1324"/>
    <n v="0"/>
    <n v="1029.3"/>
    <n v="0.73"/>
    <x v="9"/>
    <n v="1"/>
    <x v="9"/>
    <x v="0"/>
    <x v="39"/>
    <n v="6.6999999999999993"/>
    <n v="6.6999999999999993"/>
    <n v="0"/>
  </r>
  <r>
    <n v="269"/>
    <x v="274"/>
    <n v="3.5"/>
    <n v="11.6"/>
    <n v="1116"/>
    <n v="0"/>
    <n v="1026.0999999999999"/>
    <n v="0.72"/>
    <x v="9"/>
    <n v="1"/>
    <x v="9"/>
    <x v="0"/>
    <x v="39"/>
    <n v="6.4"/>
    <n v="6.4"/>
    <n v="0"/>
  </r>
  <r>
    <n v="269"/>
    <x v="275"/>
    <n v="6.1"/>
    <n v="11.6"/>
    <n v="371"/>
    <n v="9.4"/>
    <n v="1014"/>
    <n v="0.78"/>
    <x v="9"/>
    <n v="1"/>
    <x v="9"/>
    <x v="0"/>
    <x v="39"/>
    <n v="6.4"/>
    <n v="6.4"/>
    <n v="0"/>
  </r>
  <r>
    <n v="269"/>
    <x v="276"/>
    <n v="8.9"/>
    <n v="13.1"/>
    <n v="688"/>
    <n v="25.3"/>
    <n v="996.4"/>
    <n v="0.82"/>
    <x v="9"/>
    <n v="1"/>
    <x v="9"/>
    <x v="0"/>
    <x v="39"/>
    <n v="4.9000000000000004"/>
    <n v="4.9000000000000004"/>
    <n v="0"/>
  </r>
  <r>
    <n v="269"/>
    <x v="277"/>
    <n v="6.1"/>
    <n v="11.8"/>
    <n v="501"/>
    <n v="0.7"/>
    <n v="1009.7"/>
    <n v="0.78"/>
    <x v="9"/>
    <n v="1"/>
    <x v="9"/>
    <x v="0"/>
    <x v="39"/>
    <n v="6.1999999999999993"/>
    <n v="6.1999999999999993"/>
    <n v="0"/>
  </r>
  <r>
    <n v="269"/>
    <x v="278"/>
    <n v="3.5"/>
    <n v="13.3"/>
    <n v="291"/>
    <n v="0.7"/>
    <n v="1021.4"/>
    <n v="0.93"/>
    <x v="9"/>
    <n v="1"/>
    <x v="9"/>
    <x v="0"/>
    <x v="40"/>
    <n v="4.6999999999999993"/>
    <n v="4.6999999999999993"/>
    <n v="0"/>
  </r>
  <r>
    <n v="269"/>
    <x v="279"/>
    <n v="3.6"/>
    <n v="14.6"/>
    <n v="507"/>
    <n v="0.6"/>
    <n v="1023.5"/>
    <n v="0.92"/>
    <x v="9"/>
    <n v="1"/>
    <x v="9"/>
    <x v="0"/>
    <x v="40"/>
    <n v="3.4000000000000004"/>
    <n v="3.4000000000000004"/>
    <n v="0"/>
  </r>
  <r>
    <n v="269"/>
    <x v="280"/>
    <n v="2.5"/>
    <n v="13.8"/>
    <n v="376"/>
    <n v="0.5"/>
    <n v="1022"/>
    <n v="0.93"/>
    <x v="9"/>
    <n v="1"/>
    <x v="9"/>
    <x v="0"/>
    <x v="40"/>
    <n v="4.1999999999999993"/>
    <n v="4.1999999999999993"/>
    <n v="0"/>
  </r>
  <r>
    <n v="269"/>
    <x v="281"/>
    <n v="2.8"/>
    <n v="13"/>
    <n v="901"/>
    <n v="-0.1"/>
    <n v="1025.9000000000001"/>
    <n v="0.85"/>
    <x v="9"/>
    <n v="1"/>
    <x v="9"/>
    <x v="0"/>
    <x v="40"/>
    <n v="5"/>
    <n v="5"/>
    <n v="0"/>
  </r>
  <r>
    <n v="269"/>
    <x v="282"/>
    <n v="2.6"/>
    <n v="14.2"/>
    <n v="674"/>
    <n v="0"/>
    <n v="1032"/>
    <n v="0.89"/>
    <x v="9"/>
    <n v="1"/>
    <x v="9"/>
    <x v="0"/>
    <x v="40"/>
    <n v="3.8000000000000007"/>
    <n v="3.8000000000000007"/>
    <n v="0"/>
  </r>
  <r>
    <n v="269"/>
    <x v="283"/>
    <n v="1.6"/>
    <n v="14"/>
    <n v="325"/>
    <n v="-0.1"/>
    <n v="1033.4000000000001"/>
    <n v="0.87"/>
    <x v="9"/>
    <n v="1"/>
    <x v="9"/>
    <x v="0"/>
    <x v="40"/>
    <n v="4"/>
    <n v="4"/>
    <n v="0"/>
  </r>
  <r>
    <n v="269"/>
    <x v="284"/>
    <n v="2.2999999999999998"/>
    <n v="14"/>
    <n v="474"/>
    <n v="-0.1"/>
    <n v="1030.5"/>
    <n v="0.9"/>
    <x v="9"/>
    <n v="1"/>
    <x v="9"/>
    <x v="0"/>
    <x v="40"/>
    <n v="4"/>
    <n v="4"/>
    <n v="0"/>
  </r>
  <r>
    <n v="269"/>
    <x v="285"/>
    <n v="2.2000000000000002"/>
    <n v="13.8"/>
    <n v="505"/>
    <n v="0.1"/>
    <n v="1028.5999999999999"/>
    <n v="0.89"/>
    <x v="9"/>
    <n v="1"/>
    <x v="9"/>
    <x v="0"/>
    <x v="41"/>
    <n v="4.1999999999999993"/>
    <n v="4.1999999999999993"/>
    <n v="0"/>
  </r>
  <r>
    <n v="269"/>
    <x v="286"/>
    <n v="2"/>
    <n v="13.5"/>
    <n v="675"/>
    <n v="1"/>
    <n v="1027.2"/>
    <n v="0.9"/>
    <x v="9"/>
    <n v="1"/>
    <x v="9"/>
    <x v="0"/>
    <x v="41"/>
    <n v="4.5"/>
    <n v="4.5"/>
    <n v="0"/>
  </r>
  <r>
    <n v="269"/>
    <x v="287"/>
    <n v="1.8"/>
    <n v="12.8"/>
    <n v="436"/>
    <n v="0.1"/>
    <n v="1027.0999999999999"/>
    <n v="0.91"/>
    <x v="9"/>
    <n v="1"/>
    <x v="9"/>
    <x v="0"/>
    <x v="41"/>
    <n v="5.1999999999999993"/>
    <n v="5.1999999999999993"/>
    <n v="0"/>
  </r>
  <r>
    <n v="269"/>
    <x v="288"/>
    <n v="2.2000000000000002"/>
    <n v="13"/>
    <n v="669"/>
    <n v="0.9"/>
    <n v="1025.4000000000001"/>
    <n v="0.88"/>
    <x v="9"/>
    <n v="1"/>
    <x v="9"/>
    <x v="0"/>
    <x v="41"/>
    <n v="5"/>
    <n v="5"/>
    <n v="0"/>
  </r>
  <r>
    <n v="269"/>
    <x v="289"/>
    <n v="2.2000000000000002"/>
    <n v="11.7"/>
    <n v="482"/>
    <n v="-0.1"/>
    <n v="1024.9000000000001"/>
    <n v="0.89"/>
    <x v="9"/>
    <n v="1"/>
    <x v="9"/>
    <x v="0"/>
    <x v="41"/>
    <n v="6.3000000000000007"/>
    <n v="6.3000000000000007"/>
    <n v="0"/>
  </r>
  <r>
    <n v="269"/>
    <x v="290"/>
    <n v="2.5"/>
    <n v="9.8000000000000007"/>
    <n v="799"/>
    <n v="0"/>
    <n v="1025.8"/>
    <n v="0.77"/>
    <x v="9"/>
    <n v="1"/>
    <x v="9"/>
    <x v="0"/>
    <x v="41"/>
    <n v="8.1999999999999993"/>
    <n v="8.1999999999999993"/>
    <n v="0"/>
  </r>
  <r>
    <n v="269"/>
    <x v="291"/>
    <n v="3.5"/>
    <n v="9.9"/>
    <n v="659"/>
    <n v="0.3"/>
    <n v="1011"/>
    <n v="0.79"/>
    <x v="9"/>
    <n v="1"/>
    <x v="9"/>
    <x v="0"/>
    <x v="41"/>
    <n v="8.1"/>
    <n v="8.1"/>
    <n v="0"/>
  </r>
  <r>
    <n v="269"/>
    <x v="292"/>
    <n v="4.9000000000000004"/>
    <n v="14.4"/>
    <n v="488"/>
    <n v="3.5"/>
    <n v="995.3"/>
    <n v="0.88"/>
    <x v="9"/>
    <n v="1"/>
    <x v="9"/>
    <x v="0"/>
    <x v="42"/>
    <n v="3.5999999999999996"/>
    <n v="3.5999999999999996"/>
    <n v="0"/>
  </r>
  <r>
    <n v="269"/>
    <x v="293"/>
    <n v="6.5"/>
    <n v="13.4"/>
    <n v="404"/>
    <n v="8.3000000000000007"/>
    <n v="991.7"/>
    <n v="0.91"/>
    <x v="9"/>
    <n v="1"/>
    <x v="9"/>
    <x v="0"/>
    <x v="42"/>
    <n v="4.5999999999999996"/>
    <n v="4.5999999999999996"/>
    <n v="0"/>
  </r>
  <r>
    <n v="269"/>
    <x v="294"/>
    <n v="3.5"/>
    <n v="12.4"/>
    <n v="524"/>
    <n v="8.5"/>
    <n v="996.1"/>
    <n v="0.9"/>
    <x v="9"/>
    <n v="1"/>
    <x v="9"/>
    <x v="0"/>
    <x v="42"/>
    <n v="5.6"/>
    <n v="5.6"/>
    <n v="0"/>
  </r>
  <r>
    <n v="269"/>
    <x v="295"/>
    <n v="8"/>
    <n v="11.8"/>
    <n v="432"/>
    <n v="23.4"/>
    <n v="980.3"/>
    <n v="0.88"/>
    <x v="9"/>
    <n v="1"/>
    <x v="9"/>
    <x v="0"/>
    <x v="42"/>
    <n v="6.1999999999999993"/>
    <n v="6.1999999999999993"/>
    <n v="0"/>
  </r>
  <r>
    <n v="269"/>
    <x v="296"/>
    <n v="9.6999999999999993"/>
    <n v="10"/>
    <n v="629"/>
    <n v="3.1"/>
    <n v="995.1"/>
    <n v="0.79"/>
    <x v="9"/>
    <n v="1"/>
    <x v="9"/>
    <x v="0"/>
    <x v="42"/>
    <n v="8"/>
    <n v="8"/>
    <n v="0"/>
  </r>
  <r>
    <n v="269"/>
    <x v="297"/>
    <n v="7.4"/>
    <n v="9.1999999999999993"/>
    <n v="356"/>
    <n v="7.4"/>
    <n v="996.1"/>
    <n v="0.86"/>
    <x v="9"/>
    <n v="1"/>
    <x v="9"/>
    <x v="0"/>
    <x v="42"/>
    <n v="8.8000000000000007"/>
    <n v="8.8000000000000007"/>
    <n v="0"/>
  </r>
  <r>
    <n v="269"/>
    <x v="298"/>
    <n v="7.7"/>
    <n v="8.6"/>
    <n v="558"/>
    <n v="18.5"/>
    <n v="1000.2"/>
    <n v="0.83"/>
    <x v="9"/>
    <n v="1"/>
    <x v="9"/>
    <x v="0"/>
    <x v="42"/>
    <n v="9.4"/>
    <n v="9.4"/>
    <n v="0"/>
  </r>
  <r>
    <n v="269"/>
    <x v="299"/>
    <n v="5.9"/>
    <n v="9.5"/>
    <n v="489"/>
    <n v="6.5"/>
    <n v="999.4"/>
    <n v="0.84"/>
    <x v="9"/>
    <n v="1"/>
    <x v="9"/>
    <x v="0"/>
    <x v="43"/>
    <n v="8.5"/>
    <n v="8.5"/>
    <n v="0"/>
  </r>
  <r>
    <n v="269"/>
    <x v="300"/>
    <n v="6.2"/>
    <n v="10.4"/>
    <n v="564"/>
    <n v="5"/>
    <n v="1003.9"/>
    <n v="0.85"/>
    <x v="9"/>
    <n v="1"/>
    <x v="9"/>
    <x v="0"/>
    <x v="43"/>
    <n v="7.6"/>
    <n v="7.6"/>
    <n v="0"/>
  </r>
  <r>
    <n v="269"/>
    <x v="301"/>
    <n v="4.5999999999999996"/>
    <n v="11.4"/>
    <n v="369"/>
    <n v="4"/>
    <n v="1001.1"/>
    <n v="0.89"/>
    <x v="9"/>
    <n v="1"/>
    <x v="9"/>
    <x v="0"/>
    <x v="43"/>
    <n v="6.6"/>
    <n v="6.6"/>
    <n v="0"/>
  </r>
  <r>
    <n v="269"/>
    <x v="302"/>
    <n v="4.2"/>
    <n v="9.1999999999999993"/>
    <n v="572"/>
    <n v="1.3"/>
    <n v="1007.3"/>
    <n v="0.85"/>
    <x v="9"/>
    <n v="1"/>
    <x v="9"/>
    <x v="0"/>
    <x v="43"/>
    <n v="8.8000000000000007"/>
    <n v="8.8000000000000007"/>
    <n v="0"/>
  </r>
  <r>
    <n v="269"/>
    <x v="303"/>
    <n v="4.4000000000000004"/>
    <n v="10.3"/>
    <n v="370"/>
    <n v="0"/>
    <n v="1009.3"/>
    <n v="0.83"/>
    <x v="9"/>
    <n v="1"/>
    <x v="9"/>
    <x v="0"/>
    <x v="43"/>
    <n v="7.6999999999999993"/>
    <n v="7.6999999999999993"/>
    <n v="0"/>
  </r>
  <r>
    <n v="269"/>
    <x v="304"/>
    <n v="5.7"/>
    <n v="12"/>
    <n v="172"/>
    <n v="5"/>
    <n v="1005.9"/>
    <n v="0.88"/>
    <x v="9"/>
    <n v="1.1000000000000001"/>
    <x v="10"/>
    <x v="0"/>
    <x v="43"/>
    <n v="6"/>
    <n v="6.6000000000000005"/>
    <n v="0"/>
  </r>
  <r>
    <n v="269"/>
    <x v="305"/>
    <n v="4.7"/>
    <n v="9.9"/>
    <n v="522"/>
    <n v="2.1"/>
    <n v="1009"/>
    <n v="0.89"/>
    <x v="9"/>
    <n v="1.1000000000000001"/>
    <x v="10"/>
    <x v="0"/>
    <x v="43"/>
    <n v="8.1"/>
    <n v="8.91"/>
    <n v="0"/>
  </r>
  <r>
    <n v="269"/>
    <x v="306"/>
    <n v="6.6"/>
    <n v="10.1"/>
    <n v="237"/>
    <n v="0.1"/>
    <n v="1015.1"/>
    <n v="0.89"/>
    <x v="9"/>
    <n v="1.1000000000000001"/>
    <x v="10"/>
    <x v="0"/>
    <x v="44"/>
    <n v="7.9"/>
    <n v="8.6900000000000013"/>
    <n v="0"/>
  </r>
  <r>
    <n v="269"/>
    <x v="307"/>
    <n v="5.6"/>
    <n v="13.6"/>
    <n v="507"/>
    <n v="-0.1"/>
    <n v="1016"/>
    <n v="0.79"/>
    <x v="9"/>
    <n v="1.1000000000000001"/>
    <x v="10"/>
    <x v="0"/>
    <x v="44"/>
    <n v="4.4000000000000004"/>
    <n v="4.8400000000000007"/>
    <n v="0"/>
  </r>
  <r>
    <n v="269"/>
    <x v="308"/>
    <n v="3.5"/>
    <n v="12.5"/>
    <n v="376"/>
    <n v="0"/>
    <n v="1013.6"/>
    <n v="0.75"/>
    <x v="9"/>
    <n v="1.1000000000000001"/>
    <x v="10"/>
    <x v="0"/>
    <x v="44"/>
    <n v="5.5"/>
    <n v="6.0500000000000007"/>
    <n v="0"/>
  </r>
  <r>
    <n v="269"/>
    <x v="309"/>
    <n v="2.1"/>
    <n v="9.6999999999999993"/>
    <n v="476"/>
    <n v="0"/>
    <n v="1009"/>
    <n v="0.82"/>
    <x v="9"/>
    <n v="1.1000000000000001"/>
    <x v="10"/>
    <x v="0"/>
    <x v="44"/>
    <n v="8.3000000000000007"/>
    <n v="9.1300000000000008"/>
    <n v="0"/>
  </r>
  <r>
    <n v="269"/>
    <x v="310"/>
    <n v="1.9"/>
    <n v="10.3"/>
    <n v="618"/>
    <n v="0"/>
    <n v="1009.7"/>
    <n v="0.93"/>
    <x v="9"/>
    <n v="1.1000000000000001"/>
    <x v="10"/>
    <x v="0"/>
    <x v="44"/>
    <n v="7.6999999999999993"/>
    <n v="8.4700000000000006"/>
    <n v="0"/>
  </r>
  <r>
    <n v="269"/>
    <x v="311"/>
    <n v="1"/>
    <n v="8.9"/>
    <n v="348"/>
    <n v="-0.1"/>
    <n v="1013.5"/>
    <n v="0.96"/>
    <x v="9"/>
    <n v="1.1000000000000001"/>
    <x v="10"/>
    <x v="0"/>
    <x v="44"/>
    <n v="9.1"/>
    <n v="10.01"/>
    <n v="0"/>
  </r>
  <r>
    <n v="269"/>
    <x v="312"/>
    <n v="2"/>
    <n v="9.6999999999999993"/>
    <n v="509"/>
    <n v="0.2"/>
    <n v="1016.3"/>
    <n v="0.92"/>
    <x v="9"/>
    <n v="1.1000000000000001"/>
    <x v="10"/>
    <x v="0"/>
    <x v="44"/>
    <n v="8.3000000000000007"/>
    <n v="9.1300000000000008"/>
    <n v="0"/>
  </r>
  <r>
    <n v="269"/>
    <x v="313"/>
    <n v="4.5"/>
    <n v="8.9"/>
    <n v="334"/>
    <n v="2"/>
    <n v="1011.4"/>
    <n v="0.9"/>
    <x v="9"/>
    <n v="1.1000000000000001"/>
    <x v="10"/>
    <x v="0"/>
    <x v="45"/>
    <n v="9.1"/>
    <n v="10.01"/>
    <n v="0"/>
  </r>
  <r>
    <n v="269"/>
    <x v="314"/>
    <n v="5.3"/>
    <n v="10.4"/>
    <n v="434"/>
    <n v="0"/>
    <n v="1010.7"/>
    <n v="0.88"/>
    <x v="9"/>
    <n v="1.1000000000000001"/>
    <x v="10"/>
    <x v="0"/>
    <x v="45"/>
    <n v="7.6"/>
    <n v="8.36"/>
    <n v="0"/>
  </r>
  <r>
    <n v="269"/>
    <x v="315"/>
    <n v="5.4"/>
    <n v="12.2"/>
    <n v="494"/>
    <n v="0"/>
    <n v="1008.2"/>
    <n v="0.76"/>
    <x v="9"/>
    <n v="1.1000000000000001"/>
    <x v="10"/>
    <x v="0"/>
    <x v="45"/>
    <n v="5.8000000000000007"/>
    <n v="6.3800000000000017"/>
    <n v="0"/>
  </r>
  <r>
    <n v="269"/>
    <x v="316"/>
    <n v="4"/>
    <n v="12.6"/>
    <n v="250"/>
    <n v="4"/>
    <n v="1008.4"/>
    <n v="0.87"/>
    <x v="9"/>
    <n v="1.1000000000000001"/>
    <x v="10"/>
    <x v="0"/>
    <x v="45"/>
    <n v="5.4"/>
    <n v="5.9400000000000013"/>
    <n v="0"/>
  </r>
  <r>
    <n v="269"/>
    <x v="317"/>
    <n v="5.8"/>
    <n v="10.1"/>
    <n v="62"/>
    <n v="9.3000000000000007"/>
    <n v="1007.1"/>
    <n v="0.96"/>
    <x v="9"/>
    <n v="1.1000000000000001"/>
    <x v="10"/>
    <x v="0"/>
    <x v="45"/>
    <n v="7.9"/>
    <n v="8.6900000000000013"/>
    <n v="0"/>
  </r>
  <r>
    <n v="269"/>
    <x v="318"/>
    <n v="5.3"/>
    <n v="7.2"/>
    <n v="107"/>
    <n v="3.8"/>
    <n v="1009.6"/>
    <n v="0.95"/>
    <x v="9"/>
    <n v="1.1000000000000001"/>
    <x v="10"/>
    <x v="0"/>
    <x v="45"/>
    <n v="10.8"/>
    <n v="11.880000000000003"/>
    <n v="0"/>
  </r>
  <r>
    <n v="269"/>
    <x v="319"/>
    <n v="3.3"/>
    <n v="5.0999999999999996"/>
    <n v="159"/>
    <n v="-0.1"/>
    <n v="1009.4"/>
    <n v="0.89"/>
    <x v="9"/>
    <n v="1.1000000000000001"/>
    <x v="10"/>
    <x v="0"/>
    <x v="45"/>
    <n v="12.9"/>
    <n v="14.190000000000001"/>
    <n v="0"/>
  </r>
  <r>
    <n v="269"/>
    <x v="320"/>
    <n v="3.9"/>
    <n v="5.0999999999999996"/>
    <n v="494"/>
    <n v="2.7"/>
    <n v="1015.2"/>
    <n v="0.82"/>
    <x v="9"/>
    <n v="1.1000000000000001"/>
    <x v="10"/>
    <x v="0"/>
    <x v="46"/>
    <n v="12.9"/>
    <n v="14.190000000000001"/>
    <n v="0"/>
  </r>
  <r>
    <n v="269"/>
    <x v="321"/>
    <n v="4.3"/>
    <n v="4.4000000000000004"/>
    <n v="279"/>
    <n v="2.6"/>
    <n v="1014.3"/>
    <n v="0.88"/>
    <x v="9"/>
    <n v="1.1000000000000001"/>
    <x v="10"/>
    <x v="0"/>
    <x v="46"/>
    <n v="13.6"/>
    <n v="14.96"/>
    <n v="0"/>
  </r>
  <r>
    <n v="269"/>
    <x v="322"/>
    <n v="4.7"/>
    <n v="4.7"/>
    <n v="90"/>
    <n v="10.1"/>
    <n v="1002.3"/>
    <n v="0.9"/>
    <x v="9"/>
    <n v="1.1000000000000001"/>
    <x v="10"/>
    <x v="0"/>
    <x v="46"/>
    <n v="13.3"/>
    <n v="14.630000000000003"/>
    <n v="0"/>
  </r>
  <r>
    <n v="269"/>
    <x v="323"/>
    <n v="2.1"/>
    <n v="2.2000000000000002"/>
    <n v="334"/>
    <n v="0.1"/>
    <n v="1009.7"/>
    <n v="0.9"/>
    <x v="9"/>
    <n v="1.1000000000000001"/>
    <x v="10"/>
    <x v="0"/>
    <x v="46"/>
    <n v="15.8"/>
    <n v="17.380000000000003"/>
    <n v="0"/>
  </r>
  <r>
    <n v="269"/>
    <x v="324"/>
    <n v="2.2000000000000002"/>
    <n v="0.9"/>
    <n v="569"/>
    <n v="0"/>
    <n v="1023.7"/>
    <n v="0.87"/>
    <x v="9"/>
    <n v="1.1000000000000001"/>
    <x v="10"/>
    <x v="0"/>
    <x v="46"/>
    <n v="17.100000000000001"/>
    <n v="18.810000000000002"/>
    <n v="0"/>
  </r>
  <r>
    <n v="269"/>
    <x v="325"/>
    <n v="5.4"/>
    <n v="1.6"/>
    <n v="380"/>
    <n v="0.1"/>
    <n v="1021.9"/>
    <n v="0.76"/>
    <x v="9"/>
    <n v="1.1000000000000001"/>
    <x v="10"/>
    <x v="0"/>
    <x v="46"/>
    <n v="16.399999999999999"/>
    <n v="18.04"/>
    <n v="0"/>
  </r>
  <r>
    <n v="269"/>
    <x v="326"/>
    <n v="6.9"/>
    <n v="2.1"/>
    <n v="131"/>
    <n v="6.2"/>
    <n v="1003.1"/>
    <n v="0.84"/>
    <x v="9"/>
    <n v="1.1000000000000001"/>
    <x v="10"/>
    <x v="0"/>
    <x v="46"/>
    <n v="15.9"/>
    <n v="17.490000000000002"/>
    <n v="0"/>
  </r>
  <r>
    <n v="269"/>
    <x v="327"/>
    <n v="3.4"/>
    <n v="4.0999999999999996"/>
    <n v="291"/>
    <n v="1.1000000000000001"/>
    <n v="994.1"/>
    <n v="0.94"/>
    <x v="9"/>
    <n v="1.1000000000000001"/>
    <x v="10"/>
    <x v="0"/>
    <x v="47"/>
    <n v="13.9"/>
    <n v="15.290000000000001"/>
    <n v="0"/>
  </r>
  <r>
    <n v="269"/>
    <x v="328"/>
    <n v="2"/>
    <n v="3"/>
    <n v="208"/>
    <n v="0.1"/>
    <n v="1006.6"/>
    <n v="0.93"/>
    <x v="9"/>
    <n v="1.1000000000000001"/>
    <x v="10"/>
    <x v="0"/>
    <x v="47"/>
    <n v="15"/>
    <n v="16.5"/>
    <n v="0"/>
  </r>
  <r>
    <n v="269"/>
    <x v="329"/>
    <n v="2.2999999999999998"/>
    <n v="2.4"/>
    <n v="179"/>
    <n v="0"/>
    <n v="1020.3"/>
    <n v="0.97"/>
    <x v="9"/>
    <n v="1.1000000000000001"/>
    <x v="10"/>
    <x v="0"/>
    <x v="47"/>
    <n v="15.6"/>
    <n v="17.16"/>
    <n v="0"/>
  </r>
  <r>
    <n v="269"/>
    <x v="330"/>
    <n v="7"/>
    <n v="5.9"/>
    <n v="81"/>
    <n v="0.8"/>
    <n v="1015.7"/>
    <n v="0.95"/>
    <x v="9"/>
    <n v="1.1000000000000001"/>
    <x v="10"/>
    <x v="0"/>
    <x v="47"/>
    <n v="12.1"/>
    <n v="13.31"/>
    <n v="0"/>
  </r>
  <r>
    <n v="269"/>
    <x v="331"/>
    <n v="6.3"/>
    <n v="9.4"/>
    <n v="169"/>
    <n v="0.6"/>
    <n v="1012"/>
    <n v="0.94"/>
    <x v="9"/>
    <n v="1.1000000000000001"/>
    <x v="10"/>
    <x v="0"/>
    <x v="47"/>
    <n v="8.6"/>
    <n v="9.4600000000000009"/>
    <n v="0"/>
  </r>
  <r>
    <n v="269"/>
    <x v="332"/>
    <n v="5.7"/>
    <n v="9.1999999999999993"/>
    <n v="176"/>
    <n v="0.9"/>
    <n v="1006.2"/>
    <n v="0.91"/>
    <x v="9"/>
    <n v="1.1000000000000001"/>
    <x v="10"/>
    <x v="0"/>
    <x v="47"/>
    <n v="8.8000000000000007"/>
    <n v="9.6800000000000015"/>
    <n v="0"/>
  </r>
  <r>
    <n v="269"/>
    <x v="333"/>
    <n v="5.5"/>
    <n v="6.4"/>
    <n v="321"/>
    <n v="3"/>
    <n v="1009.8"/>
    <n v="0.85"/>
    <x v="9"/>
    <n v="1.1000000000000001"/>
    <x v="10"/>
    <x v="0"/>
    <x v="47"/>
    <n v="11.6"/>
    <n v="12.76"/>
    <n v="0"/>
  </r>
  <r>
    <n v="269"/>
    <x v="334"/>
    <n v="7"/>
    <n v="5.3"/>
    <n v="173"/>
    <n v="0.5"/>
    <n v="1010.4"/>
    <n v="0.82"/>
    <x v="9"/>
    <n v="1.1000000000000001"/>
    <x v="11"/>
    <x v="0"/>
    <x v="48"/>
    <n v="12.7"/>
    <n v="13.97"/>
    <n v="0"/>
  </r>
  <r>
    <n v="269"/>
    <x v="335"/>
    <n v="4.8"/>
    <n v="7.2"/>
    <n v="151"/>
    <n v="-0.1"/>
    <n v="1007.4"/>
    <n v="0.75"/>
    <x v="9"/>
    <n v="1.1000000000000001"/>
    <x v="11"/>
    <x v="0"/>
    <x v="48"/>
    <n v="10.8"/>
    <n v="11.880000000000003"/>
    <n v="0"/>
  </r>
  <r>
    <n v="269"/>
    <x v="336"/>
    <n v="2.4"/>
    <n v="7.1"/>
    <n v="132"/>
    <n v="-0.1"/>
    <n v="1010.8"/>
    <n v="0.91"/>
    <x v="9"/>
    <n v="1.1000000000000001"/>
    <x v="11"/>
    <x v="0"/>
    <x v="48"/>
    <n v="10.9"/>
    <n v="11.990000000000002"/>
    <n v="0"/>
  </r>
  <r>
    <n v="269"/>
    <x v="337"/>
    <n v="3.5"/>
    <n v="6.2"/>
    <n v="289"/>
    <n v="-0.1"/>
    <n v="1005.7"/>
    <n v="0.88"/>
    <x v="9"/>
    <n v="1.1000000000000001"/>
    <x v="11"/>
    <x v="0"/>
    <x v="48"/>
    <n v="11.8"/>
    <n v="12.980000000000002"/>
    <n v="0"/>
  </r>
  <r>
    <n v="269"/>
    <x v="338"/>
    <n v="3.8"/>
    <n v="4.7"/>
    <n v="175"/>
    <n v="0"/>
    <n v="1008.7"/>
    <n v="0.92"/>
    <x v="9"/>
    <n v="1.1000000000000001"/>
    <x v="11"/>
    <x v="0"/>
    <x v="48"/>
    <n v="13.3"/>
    <n v="14.630000000000003"/>
    <n v="0"/>
  </r>
  <r>
    <n v="269"/>
    <x v="339"/>
    <n v="6.7"/>
    <n v="7.9"/>
    <n v="81"/>
    <n v="6.9"/>
    <n v="1000.6"/>
    <n v="0.92"/>
    <x v="9"/>
    <n v="1.1000000000000001"/>
    <x v="11"/>
    <x v="0"/>
    <x v="48"/>
    <n v="10.1"/>
    <n v="11.110000000000001"/>
    <n v="0"/>
  </r>
  <r>
    <n v="269"/>
    <x v="340"/>
    <n v="6"/>
    <n v="10.5"/>
    <n v="114"/>
    <n v="9.9"/>
    <n v="1003.6"/>
    <n v="0.92"/>
    <x v="9"/>
    <n v="1.1000000000000001"/>
    <x v="11"/>
    <x v="0"/>
    <x v="48"/>
    <n v="7.5"/>
    <n v="8.25"/>
    <n v="0"/>
  </r>
  <r>
    <n v="269"/>
    <x v="341"/>
    <n v="6"/>
    <n v="11.6"/>
    <n v="119"/>
    <n v="-0.1"/>
    <n v="1010"/>
    <n v="0.9"/>
    <x v="9"/>
    <n v="1.1000000000000001"/>
    <x v="11"/>
    <x v="0"/>
    <x v="49"/>
    <n v="6.4"/>
    <n v="7.0400000000000009"/>
    <n v="0"/>
  </r>
  <r>
    <n v="269"/>
    <x v="342"/>
    <n v="5.4"/>
    <n v="12.6"/>
    <n v="124"/>
    <n v="1.9"/>
    <n v="1009.8"/>
    <n v="0.85"/>
    <x v="9"/>
    <n v="1.1000000000000001"/>
    <x v="11"/>
    <x v="0"/>
    <x v="49"/>
    <n v="5.4"/>
    <n v="5.9400000000000013"/>
    <n v="0"/>
  </r>
  <r>
    <n v="269"/>
    <x v="343"/>
    <n v="6.2"/>
    <n v="11.2"/>
    <n v="192"/>
    <n v="0"/>
    <n v="1016"/>
    <n v="0.88"/>
    <x v="9"/>
    <n v="1.1000000000000001"/>
    <x v="11"/>
    <x v="0"/>
    <x v="49"/>
    <n v="6.8000000000000007"/>
    <n v="7.4800000000000013"/>
    <n v="0"/>
  </r>
  <r>
    <n v="269"/>
    <x v="344"/>
    <n v="4.4000000000000004"/>
    <n v="8"/>
    <n v="235"/>
    <n v="0"/>
    <n v="1021.5"/>
    <n v="0.93"/>
    <x v="9"/>
    <n v="1.1000000000000001"/>
    <x v="11"/>
    <x v="0"/>
    <x v="49"/>
    <n v="10"/>
    <n v="11"/>
    <n v="0"/>
  </r>
  <r>
    <n v="269"/>
    <x v="345"/>
    <n v="2.8"/>
    <n v="8.1"/>
    <n v="89"/>
    <n v="0"/>
    <n v="1020.8"/>
    <n v="0.92"/>
    <x v="9"/>
    <n v="1.1000000000000001"/>
    <x v="11"/>
    <x v="0"/>
    <x v="49"/>
    <n v="9.9"/>
    <n v="10.89"/>
    <n v="0"/>
  </r>
  <r>
    <n v="269"/>
    <x v="346"/>
    <n v="3"/>
    <n v="6.8"/>
    <n v="313"/>
    <n v="-0.1"/>
    <n v="1026.3"/>
    <n v="0.94"/>
    <x v="9"/>
    <n v="1.1000000000000001"/>
    <x v="11"/>
    <x v="0"/>
    <x v="49"/>
    <n v="11.2"/>
    <n v="12.32"/>
    <n v="0"/>
  </r>
  <r>
    <n v="269"/>
    <x v="347"/>
    <n v="5.3"/>
    <n v="6.6"/>
    <n v="103"/>
    <n v="0"/>
    <n v="1021.5"/>
    <n v="0.93"/>
    <x v="9"/>
    <n v="1.1000000000000001"/>
    <x v="11"/>
    <x v="0"/>
    <x v="49"/>
    <n v="11.4"/>
    <n v="12.540000000000001"/>
    <n v="0"/>
  </r>
  <r>
    <n v="269"/>
    <x v="348"/>
    <n v="5"/>
    <n v="6.5"/>
    <n v="125"/>
    <n v="0"/>
    <n v="1012.5"/>
    <n v="0.88"/>
    <x v="9"/>
    <n v="1.1000000000000001"/>
    <x v="11"/>
    <x v="0"/>
    <x v="50"/>
    <n v="11.5"/>
    <n v="12.65"/>
    <n v="0"/>
  </r>
  <r>
    <n v="269"/>
    <x v="349"/>
    <n v="2.8"/>
    <n v="8.1"/>
    <n v="205"/>
    <n v="0.2"/>
    <n v="1012"/>
    <n v="0.84"/>
    <x v="9"/>
    <n v="1.1000000000000001"/>
    <x v="11"/>
    <x v="0"/>
    <x v="50"/>
    <n v="9.9"/>
    <n v="10.89"/>
    <n v="0"/>
  </r>
  <r>
    <n v="269"/>
    <x v="350"/>
    <n v="3"/>
    <n v="7.7"/>
    <n v="93"/>
    <n v="0.1"/>
    <n v="1015.9"/>
    <n v="0.94"/>
    <x v="9"/>
    <n v="1.1000000000000001"/>
    <x v="11"/>
    <x v="0"/>
    <x v="50"/>
    <n v="10.3"/>
    <n v="11.330000000000002"/>
    <n v="0"/>
  </r>
  <r>
    <n v="269"/>
    <x v="351"/>
    <n v="7"/>
    <n v="9.8000000000000007"/>
    <n v="148"/>
    <n v="0.1"/>
    <n v="1011.8"/>
    <n v="0.79"/>
    <x v="9"/>
    <n v="1.1000000000000001"/>
    <x v="11"/>
    <x v="0"/>
    <x v="50"/>
    <n v="8.1999999999999993"/>
    <n v="9.02"/>
    <n v="0"/>
  </r>
  <r>
    <n v="269"/>
    <x v="352"/>
    <n v="4.5999999999999996"/>
    <n v="8.6999999999999993"/>
    <n v="167"/>
    <n v="3.8"/>
    <n v="1015.5"/>
    <n v="0.91"/>
    <x v="9"/>
    <n v="1.1000000000000001"/>
    <x v="11"/>
    <x v="0"/>
    <x v="50"/>
    <n v="9.3000000000000007"/>
    <n v="10.230000000000002"/>
    <n v="0"/>
  </r>
  <r>
    <n v="269"/>
    <x v="353"/>
    <n v="2.5"/>
    <n v="4.5999999999999996"/>
    <n v="172"/>
    <n v="0"/>
    <n v="1016.4"/>
    <n v="0.98"/>
    <x v="9"/>
    <n v="1.1000000000000001"/>
    <x v="11"/>
    <x v="0"/>
    <x v="50"/>
    <n v="13.4"/>
    <n v="14.740000000000002"/>
    <n v="0"/>
  </r>
  <r>
    <n v="269"/>
    <x v="354"/>
    <n v="3.5"/>
    <n v="7.2"/>
    <n v="288"/>
    <n v="0"/>
    <n v="1011.8"/>
    <n v="0.94"/>
    <x v="9"/>
    <n v="1.1000000000000001"/>
    <x v="11"/>
    <x v="0"/>
    <x v="50"/>
    <n v="10.8"/>
    <n v="11.880000000000003"/>
    <n v="0"/>
  </r>
  <r>
    <n v="269"/>
    <x v="355"/>
    <n v="4.5999999999999996"/>
    <n v="6"/>
    <n v="225"/>
    <n v="0"/>
    <n v="1012.5"/>
    <n v="0.86"/>
    <x v="9"/>
    <n v="1.1000000000000001"/>
    <x v="11"/>
    <x v="0"/>
    <x v="51"/>
    <n v="12"/>
    <n v="13.200000000000001"/>
    <n v="0"/>
  </r>
  <r>
    <n v="269"/>
    <x v="356"/>
    <n v="7.2"/>
    <n v="3.8"/>
    <n v="48"/>
    <n v="0"/>
    <n v="1021.4"/>
    <n v="0.81"/>
    <x v="9"/>
    <n v="1.1000000000000001"/>
    <x v="11"/>
    <x v="0"/>
    <x v="51"/>
    <n v="14.2"/>
    <n v="15.620000000000001"/>
    <n v="0"/>
  </r>
  <r>
    <n v="269"/>
    <x v="357"/>
    <n v="7.3"/>
    <n v="0.4"/>
    <n v="370"/>
    <n v="0"/>
    <n v="1033.7"/>
    <n v="0.8"/>
    <x v="9"/>
    <n v="1.1000000000000001"/>
    <x v="11"/>
    <x v="0"/>
    <x v="51"/>
    <n v="17.600000000000001"/>
    <n v="19.360000000000003"/>
    <n v="0"/>
  </r>
  <r>
    <n v="269"/>
    <x v="358"/>
    <n v="7.4"/>
    <n v="-3.3"/>
    <n v="394"/>
    <n v="0"/>
    <n v="1032.5999999999999"/>
    <n v="0.7"/>
    <x v="9"/>
    <n v="1.1000000000000001"/>
    <x v="11"/>
    <x v="0"/>
    <x v="51"/>
    <n v="21.3"/>
    <n v="23.430000000000003"/>
    <n v="0"/>
  </r>
  <r>
    <n v="269"/>
    <x v="359"/>
    <n v="4.2"/>
    <n v="-3.2"/>
    <n v="374"/>
    <n v="0"/>
    <n v="1032.7"/>
    <n v="0.77"/>
    <x v="9"/>
    <n v="1.1000000000000001"/>
    <x v="11"/>
    <x v="0"/>
    <x v="51"/>
    <n v="21.2"/>
    <n v="23.32"/>
    <n v="0"/>
  </r>
  <r>
    <n v="269"/>
    <x v="360"/>
    <n v="2.4"/>
    <n v="2"/>
    <n v="126"/>
    <n v="0"/>
    <n v="1034.4000000000001"/>
    <n v="0.89"/>
    <x v="9"/>
    <n v="1.1000000000000001"/>
    <x v="11"/>
    <x v="0"/>
    <x v="51"/>
    <n v="16"/>
    <n v="17.600000000000001"/>
    <n v="0"/>
  </r>
  <r>
    <n v="269"/>
    <x v="361"/>
    <n v="1.3"/>
    <n v="1.6"/>
    <n v="363"/>
    <n v="0"/>
    <n v="1032"/>
    <n v="0.91"/>
    <x v="9"/>
    <n v="1.1000000000000001"/>
    <x v="11"/>
    <x v="0"/>
    <x v="51"/>
    <n v="16.399999999999999"/>
    <n v="18.04"/>
    <n v="0"/>
  </r>
  <r>
    <n v="269"/>
    <x v="362"/>
    <n v="2.2000000000000002"/>
    <n v="3.9"/>
    <n v="135"/>
    <n v="-0.1"/>
    <n v="1026.4000000000001"/>
    <n v="0.88"/>
    <x v="9"/>
    <n v="1.1000000000000001"/>
    <x v="11"/>
    <x v="0"/>
    <x v="52"/>
    <n v="14.1"/>
    <n v="15.510000000000002"/>
    <n v="0"/>
  </r>
  <r>
    <n v="269"/>
    <x v="363"/>
    <n v="2.7"/>
    <n v="3"/>
    <n v="283"/>
    <n v="-0.1"/>
    <n v="1029.7"/>
    <n v="0.8"/>
    <x v="9"/>
    <n v="1.1000000000000001"/>
    <x v="11"/>
    <x v="0"/>
    <x v="52"/>
    <n v="15"/>
    <n v="16.5"/>
    <n v="0"/>
  </r>
  <r>
    <n v="269"/>
    <x v="364"/>
    <n v="4.3"/>
    <n v="2.9"/>
    <n v="335"/>
    <n v="-0.1"/>
    <n v="1022.2"/>
    <n v="0.88"/>
    <x v="9"/>
    <n v="1.1000000000000001"/>
    <x v="11"/>
    <x v="0"/>
    <x v="52"/>
    <n v="15.1"/>
    <n v="16.61"/>
    <n v="0"/>
  </r>
  <r>
    <n v="269"/>
    <x v="365"/>
    <n v="7.8"/>
    <n v="3.3"/>
    <n v="101"/>
    <n v="14.1"/>
    <n v="1001.6"/>
    <n v="0.88"/>
    <x v="9"/>
    <n v="1.1000000000000001"/>
    <x v="0"/>
    <x v="1"/>
    <x v="52"/>
    <n v="14.7"/>
    <n v="16.170000000000002"/>
    <n v="0"/>
  </r>
  <r>
    <n v="269"/>
    <x v="366"/>
    <n v="6.8"/>
    <n v="2.1"/>
    <n v="120"/>
    <n v="3.7"/>
    <n v="997.5"/>
    <n v="0.86"/>
    <x v="9"/>
    <n v="1.1000000000000001"/>
    <x v="0"/>
    <x v="1"/>
    <x v="52"/>
    <n v="15.9"/>
    <n v="17.490000000000002"/>
    <n v="0"/>
  </r>
  <r>
    <n v="269"/>
    <x v="367"/>
    <n v="4.8"/>
    <n v="0.9"/>
    <n v="204"/>
    <n v="7.2"/>
    <n v="1001.5"/>
    <n v="0.92"/>
    <x v="9"/>
    <n v="1.1000000000000001"/>
    <x v="0"/>
    <x v="1"/>
    <x v="52"/>
    <n v="17.100000000000001"/>
    <n v="18.810000000000002"/>
    <n v="0"/>
  </r>
  <r>
    <n v="269"/>
    <x v="368"/>
    <n v="4.5"/>
    <n v="0.4"/>
    <n v="268"/>
    <n v="4.7"/>
    <n v="1006.9"/>
    <n v="0.93"/>
    <x v="9"/>
    <n v="1.1000000000000001"/>
    <x v="0"/>
    <x v="1"/>
    <x v="52"/>
    <n v="17.600000000000001"/>
    <n v="19.360000000000003"/>
    <n v="0"/>
  </r>
  <r>
    <n v="269"/>
    <x v="369"/>
    <n v="3.5"/>
    <n v="-1.5"/>
    <n v="178"/>
    <n v="5.2"/>
    <n v="1009.1"/>
    <n v="0.96"/>
    <x v="9"/>
    <n v="1.1000000000000001"/>
    <x v="0"/>
    <x v="1"/>
    <x v="53"/>
    <n v="19.5"/>
    <n v="21.450000000000003"/>
    <n v="0"/>
  </r>
  <r>
    <n v="269"/>
    <x v="370"/>
    <n v="3"/>
    <n v="-3.7"/>
    <n v="256"/>
    <n v="-0.1"/>
    <n v="1013.6"/>
    <n v="0.94"/>
    <x v="9"/>
    <n v="1.1000000000000001"/>
    <x v="0"/>
    <x v="1"/>
    <x v="53"/>
    <n v="21.7"/>
    <n v="23.87"/>
    <n v="0"/>
  </r>
  <r>
    <n v="269"/>
    <x v="371"/>
    <n v="8"/>
    <n v="0"/>
    <n v="151"/>
    <n v="3.4"/>
    <n v="1003.8"/>
    <n v="0.93"/>
    <x v="9"/>
    <n v="1.1000000000000001"/>
    <x v="0"/>
    <x v="1"/>
    <x v="53"/>
    <n v="18"/>
    <n v="19.8"/>
    <n v="0"/>
  </r>
  <r>
    <n v="269"/>
    <x v="372"/>
    <n v="4.4000000000000004"/>
    <n v="1.4"/>
    <n v="214"/>
    <n v="2.2999999999999998"/>
    <n v="1001.6"/>
    <n v="0.93"/>
    <x v="9"/>
    <n v="1.1000000000000001"/>
    <x v="0"/>
    <x v="1"/>
    <x v="53"/>
    <n v="16.600000000000001"/>
    <n v="18.260000000000002"/>
    <n v="0"/>
  </r>
  <r>
    <n v="269"/>
    <x v="373"/>
    <n v="7.6"/>
    <n v="0.3"/>
    <n v="105"/>
    <n v="10.6"/>
    <n v="987.2"/>
    <n v="0.93"/>
    <x v="9"/>
    <n v="1.1000000000000001"/>
    <x v="0"/>
    <x v="1"/>
    <x v="53"/>
    <n v="17.7"/>
    <n v="19.470000000000002"/>
    <n v="0"/>
  </r>
  <r>
    <n v="269"/>
    <x v="374"/>
    <n v="6.3"/>
    <n v="-2.9"/>
    <n v="361"/>
    <n v="-0.1"/>
    <n v="1012.6"/>
    <n v="0.77"/>
    <x v="9"/>
    <n v="1.1000000000000001"/>
    <x v="0"/>
    <x v="1"/>
    <x v="53"/>
    <n v="20.9"/>
    <n v="22.990000000000002"/>
    <n v="0"/>
  </r>
  <r>
    <n v="269"/>
    <x v="375"/>
    <n v="4.5"/>
    <n v="-3"/>
    <n v="205"/>
    <n v="0"/>
    <n v="1021.2"/>
    <n v="0.84"/>
    <x v="9"/>
    <n v="1.1000000000000001"/>
    <x v="0"/>
    <x v="1"/>
    <x v="53"/>
    <n v="21"/>
    <n v="23.1"/>
    <n v="0"/>
  </r>
  <r>
    <n v="269"/>
    <x v="376"/>
    <n v="5.3"/>
    <n v="3.3"/>
    <n v="103"/>
    <n v="2.1"/>
    <n v="1006.9"/>
    <n v="0.96"/>
    <x v="9"/>
    <n v="1.1000000000000001"/>
    <x v="0"/>
    <x v="1"/>
    <x v="54"/>
    <n v="14.7"/>
    <n v="16.170000000000002"/>
    <n v="0"/>
  </r>
  <r>
    <n v="269"/>
    <x v="377"/>
    <n v="4.4000000000000004"/>
    <n v="7.9"/>
    <n v="89"/>
    <n v="2.7"/>
    <n v="1007.3"/>
    <n v="0.96"/>
    <x v="9"/>
    <n v="1.1000000000000001"/>
    <x v="0"/>
    <x v="1"/>
    <x v="54"/>
    <n v="10.1"/>
    <n v="11.110000000000001"/>
    <n v="0"/>
  </r>
  <r>
    <n v="269"/>
    <x v="378"/>
    <n v="2.6"/>
    <n v="5.3"/>
    <n v="422"/>
    <n v="3.6"/>
    <n v="1011.9"/>
    <n v="0.91"/>
    <x v="9"/>
    <n v="1.1000000000000001"/>
    <x v="0"/>
    <x v="1"/>
    <x v="54"/>
    <n v="12.7"/>
    <n v="13.97"/>
    <n v="0"/>
  </r>
  <r>
    <n v="269"/>
    <x v="379"/>
    <n v="4.8"/>
    <n v="8.5"/>
    <n v="90"/>
    <n v="2.6"/>
    <n v="1007"/>
    <n v="0.91"/>
    <x v="9"/>
    <n v="1.1000000000000001"/>
    <x v="0"/>
    <x v="1"/>
    <x v="54"/>
    <n v="9.5"/>
    <n v="10.450000000000001"/>
    <n v="0"/>
  </r>
  <r>
    <n v="269"/>
    <x v="380"/>
    <n v="4.3"/>
    <n v="8.3000000000000007"/>
    <n v="311"/>
    <n v="0.8"/>
    <n v="1011.2"/>
    <n v="0.89"/>
    <x v="9"/>
    <n v="1.1000000000000001"/>
    <x v="0"/>
    <x v="1"/>
    <x v="54"/>
    <n v="9.6999999999999993"/>
    <n v="10.67"/>
    <n v="0"/>
  </r>
  <r>
    <n v="269"/>
    <x v="381"/>
    <n v="2"/>
    <n v="6.7"/>
    <n v="443"/>
    <n v="-0.1"/>
    <n v="1018.6"/>
    <n v="0.92"/>
    <x v="9"/>
    <n v="1.1000000000000001"/>
    <x v="0"/>
    <x v="1"/>
    <x v="54"/>
    <n v="11.3"/>
    <n v="12.430000000000001"/>
    <n v="0"/>
  </r>
  <r>
    <n v="269"/>
    <x v="382"/>
    <n v="3.3"/>
    <n v="1"/>
    <n v="365"/>
    <n v="0"/>
    <n v="1020.8"/>
    <n v="0.98"/>
    <x v="9"/>
    <n v="1.1000000000000001"/>
    <x v="0"/>
    <x v="1"/>
    <x v="54"/>
    <n v="17"/>
    <n v="18.700000000000003"/>
    <n v="0"/>
  </r>
  <r>
    <n v="269"/>
    <x v="383"/>
    <n v="2.5"/>
    <n v="2.2000000000000002"/>
    <n v="350"/>
    <n v="0"/>
    <n v="1018.8"/>
    <n v="0.92"/>
    <x v="9"/>
    <n v="1.1000000000000001"/>
    <x v="0"/>
    <x v="1"/>
    <x v="55"/>
    <n v="15.8"/>
    <n v="17.380000000000003"/>
    <n v="0"/>
  </r>
  <r>
    <n v="269"/>
    <x v="384"/>
    <n v="2.1"/>
    <n v="1.7"/>
    <n v="453"/>
    <n v="0"/>
    <n v="1015.7"/>
    <n v="0.87"/>
    <x v="9"/>
    <n v="1.1000000000000001"/>
    <x v="0"/>
    <x v="1"/>
    <x v="55"/>
    <n v="16.3"/>
    <n v="17.930000000000003"/>
    <n v="0"/>
  </r>
  <r>
    <n v="269"/>
    <x v="385"/>
    <n v="2.6"/>
    <n v="3.9"/>
    <n v="260"/>
    <n v="0.4"/>
    <n v="1002.5"/>
    <n v="0.8"/>
    <x v="9"/>
    <n v="1.1000000000000001"/>
    <x v="0"/>
    <x v="1"/>
    <x v="55"/>
    <n v="14.1"/>
    <n v="15.510000000000002"/>
    <n v="0"/>
  </r>
  <r>
    <n v="269"/>
    <x v="386"/>
    <n v="4.5"/>
    <n v="0.4"/>
    <n v="472"/>
    <n v="-0.1"/>
    <n v="996.6"/>
    <n v="0.78"/>
    <x v="9"/>
    <n v="1.1000000000000001"/>
    <x v="0"/>
    <x v="1"/>
    <x v="55"/>
    <n v="17.600000000000001"/>
    <n v="19.360000000000003"/>
    <n v="0"/>
  </r>
  <r>
    <n v="269"/>
    <x v="387"/>
    <n v="4"/>
    <n v="2.1"/>
    <n v="224"/>
    <n v="0.1"/>
    <n v="995.8"/>
    <n v="0.83"/>
    <x v="9"/>
    <n v="1.1000000000000001"/>
    <x v="0"/>
    <x v="1"/>
    <x v="55"/>
    <n v="15.9"/>
    <n v="17.490000000000002"/>
    <n v="0"/>
  </r>
  <r>
    <n v="269"/>
    <x v="388"/>
    <n v="3.8"/>
    <n v="0.6"/>
    <n v="470"/>
    <n v="-0.1"/>
    <n v="1001.7"/>
    <n v="0.84"/>
    <x v="9"/>
    <n v="1.1000000000000001"/>
    <x v="0"/>
    <x v="1"/>
    <x v="55"/>
    <n v="17.399999999999999"/>
    <n v="19.14"/>
    <n v="0"/>
  </r>
  <r>
    <n v="269"/>
    <x v="389"/>
    <n v="4.2"/>
    <n v="-1.4"/>
    <n v="312"/>
    <n v="0"/>
    <n v="999.7"/>
    <n v="0.88"/>
    <x v="9"/>
    <n v="1.1000000000000001"/>
    <x v="0"/>
    <x v="1"/>
    <x v="55"/>
    <n v="19.399999999999999"/>
    <n v="21.34"/>
    <n v="0"/>
  </r>
  <r>
    <n v="269"/>
    <x v="390"/>
    <n v="2.2999999999999998"/>
    <n v="0.5"/>
    <n v="181"/>
    <n v="-0.1"/>
    <n v="1002.4"/>
    <n v="0.89"/>
    <x v="9"/>
    <n v="1.1000000000000001"/>
    <x v="0"/>
    <x v="1"/>
    <x v="56"/>
    <n v="17.5"/>
    <n v="19.25"/>
    <n v="0"/>
  </r>
  <r>
    <n v="269"/>
    <x v="391"/>
    <n v="4.2"/>
    <n v="0.5"/>
    <n v="241"/>
    <n v="4.8"/>
    <n v="996.5"/>
    <n v="0.9"/>
    <x v="9"/>
    <n v="1.1000000000000001"/>
    <x v="0"/>
    <x v="1"/>
    <x v="56"/>
    <n v="17.5"/>
    <n v="19.25"/>
    <n v="0"/>
  </r>
  <r>
    <n v="269"/>
    <x v="392"/>
    <n v="3.9"/>
    <n v="1.1000000000000001"/>
    <n v="122"/>
    <n v="0.8"/>
    <n v="996.8"/>
    <n v="0.95"/>
    <x v="9"/>
    <n v="1.1000000000000001"/>
    <x v="0"/>
    <x v="1"/>
    <x v="56"/>
    <n v="16.899999999999999"/>
    <n v="18.59"/>
    <n v="0"/>
  </r>
  <r>
    <n v="269"/>
    <x v="393"/>
    <n v="3.4"/>
    <n v="-0.2"/>
    <n v="202"/>
    <n v="2.1"/>
    <n v="1000.2"/>
    <n v="0.94"/>
    <x v="9"/>
    <n v="1.1000000000000001"/>
    <x v="0"/>
    <x v="1"/>
    <x v="56"/>
    <n v="18.2"/>
    <n v="20.02"/>
    <n v="0"/>
  </r>
  <r>
    <n v="269"/>
    <x v="394"/>
    <n v="4"/>
    <n v="0.9"/>
    <n v="364"/>
    <n v="0"/>
    <n v="997.7"/>
    <n v="0.91"/>
    <x v="9"/>
    <n v="1.1000000000000001"/>
    <x v="0"/>
    <x v="1"/>
    <x v="56"/>
    <n v="17.100000000000001"/>
    <n v="18.810000000000002"/>
    <n v="0"/>
  </r>
  <r>
    <n v="269"/>
    <x v="395"/>
    <n v="3.1"/>
    <n v="3.7"/>
    <n v="161"/>
    <n v="1.2"/>
    <n v="1002.1"/>
    <n v="0.94"/>
    <x v="9"/>
    <n v="1.1000000000000001"/>
    <x v="0"/>
    <x v="1"/>
    <x v="56"/>
    <n v="14.3"/>
    <n v="15.730000000000002"/>
    <n v="0"/>
  </r>
  <r>
    <n v="270"/>
    <x v="0"/>
    <n v="12.4"/>
    <n v="7.6"/>
    <n v="28"/>
    <n v="14.8"/>
    <n v="1004"/>
    <n v="0.88"/>
    <x v="10"/>
    <n v="1.1000000000000001"/>
    <x v="0"/>
    <x v="0"/>
    <x v="0"/>
    <n v="10.4"/>
    <n v="11.440000000000001"/>
    <n v="0"/>
  </r>
  <r>
    <n v="270"/>
    <x v="1"/>
    <n v="3.8"/>
    <n v="3.3"/>
    <n v="294"/>
    <n v="0.7"/>
    <n v="1012"/>
    <n v="0.82"/>
    <x v="10"/>
    <n v="1.1000000000000001"/>
    <x v="0"/>
    <x v="0"/>
    <x v="0"/>
    <n v="14.7"/>
    <n v="16.170000000000002"/>
    <n v="0"/>
  </r>
  <r>
    <n v="270"/>
    <x v="2"/>
    <n v="5.4"/>
    <n v="1.8"/>
    <n v="196"/>
    <n v="3.2"/>
    <n v="1015.6"/>
    <n v="0.82"/>
    <x v="10"/>
    <n v="1.1000000000000001"/>
    <x v="0"/>
    <x v="0"/>
    <x v="0"/>
    <n v="16.2"/>
    <n v="17.82"/>
    <n v="0"/>
  </r>
  <r>
    <n v="270"/>
    <x v="3"/>
    <n v="3.3"/>
    <n v="1.2"/>
    <n v="190"/>
    <n v="0.6"/>
    <n v="1015.5"/>
    <n v="0.93"/>
    <x v="10"/>
    <n v="1.1000000000000001"/>
    <x v="0"/>
    <x v="0"/>
    <x v="0"/>
    <n v="16.8"/>
    <n v="18.480000000000004"/>
    <n v="0"/>
  </r>
  <r>
    <n v="270"/>
    <x v="4"/>
    <n v="6.3"/>
    <n v="3.8"/>
    <n v="57"/>
    <n v="9.9"/>
    <n v="993.6"/>
    <n v="0.92"/>
    <x v="10"/>
    <n v="1.1000000000000001"/>
    <x v="0"/>
    <x v="0"/>
    <x v="0"/>
    <n v="14.2"/>
    <n v="15.620000000000001"/>
    <n v="0"/>
  </r>
  <r>
    <n v="270"/>
    <x v="5"/>
    <n v="11.3"/>
    <n v="8.5"/>
    <n v="117"/>
    <n v="5"/>
    <n v="980.9"/>
    <n v="0.83"/>
    <x v="10"/>
    <n v="1.1000000000000001"/>
    <x v="0"/>
    <x v="0"/>
    <x v="1"/>
    <n v="9.5"/>
    <n v="10.450000000000001"/>
    <n v="0"/>
  </r>
  <r>
    <n v="270"/>
    <x v="6"/>
    <n v="7.1"/>
    <n v="4.0999999999999996"/>
    <n v="200"/>
    <n v="0.7"/>
    <n v="994.1"/>
    <n v="0.79"/>
    <x v="10"/>
    <n v="1.1000000000000001"/>
    <x v="0"/>
    <x v="0"/>
    <x v="1"/>
    <n v="13.9"/>
    <n v="15.290000000000001"/>
    <n v="0"/>
  </r>
  <r>
    <n v="270"/>
    <x v="7"/>
    <n v="5.5"/>
    <n v="3.1"/>
    <n v="300"/>
    <n v="0.3"/>
    <n v="999.5"/>
    <n v="0.79"/>
    <x v="10"/>
    <n v="1.1000000000000001"/>
    <x v="0"/>
    <x v="0"/>
    <x v="1"/>
    <n v="14.9"/>
    <n v="16.39"/>
    <n v="0"/>
  </r>
  <r>
    <n v="270"/>
    <x v="8"/>
    <n v="3.5"/>
    <n v="2.1"/>
    <n v="255"/>
    <n v="0.6"/>
    <n v="1002.6"/>
    <n v="0.87"/>
    <x v="10"/>
    <n v="1.1000000000000001"/>
    <x v="0"/>
    <x v="0"/>
    <x v="1"/>
    <n v="15.9"/>
    <n v="17.490000000000002"/>
    <n v="0"/>
  </r>
  <r>
    <n v="270"/>
    <x v="9"/>
    <n v="3.8"/>
    <n v="2.5"/>
    <n v="246"/>
    <n v="1.1000000000000001"/>
    <n v="1015.8"/>
    <n v="0.86"/>
    <x v="10"/>
    <n v="1.1000000000000001"/>
    <x v="0"/>
    <x v="0"/>
    <x v="1"/>
    <n v="15.5"/>
    <n v="17.05"/>
    <n v="0"/>
  </r>
  <r>
    <n v="270"/>
    <x v="10"/>
    <n v="2.8"/>
    <n v="1.5"/>
    <n v="357"/>
    <n v="0.3"/>
    <n v="1026.8"/>
    <n v="0.85"/>
    <x v="10"/>
    <n v="1.1000000000000001"/>
    <x v="0"/>
    <x v="0"/>
    <x v="1"/>
    <n v="16.5"/>
    <n v="18.150000000000002"/>
    <n v="0"/>
  </r>
  <r>
    <n v="270"/>
    <x v="11"/>
    <n v="2.4"/>
    <n v="3"/>
    <n v="275"/>
    <n v="-0.1"/>
    <n v="1038.5"/>
    <n v="0.86"/>
    <x v="10"/>
    <n v="1.1000000000000001"/>
    <x v="0"/>
    <x v="0"/>
    <x v="1"/>
    <n v="15"/>
    <n v="16.5"/>
    <n v="0"/>
  </r>
  <r>
    <n v="270"/>
    <x v="12"/>
    <n v="4"/>
    <n v="1"/>
    <n v="421"/>
    <n v="0"/>
    <n v="1039.4000000000001"/>
    <n v="0.87"/>
    <x v="10"/>
    <n v="1.1000000000000001"/>
    <x v="0"/>
    <x v="0"/>
    <x v="2"/>
    <n v="17"/>
    <n v="18.700000000000003"/>
    <n v="0"/>
  </r>
  <r>
    <n v="270"/>
    <x v="13"/>
    <n v="5.2"/>
    <n v="4.5999999999999996"/>
    <n v="94"/>
    <n v="0.5"/>
    <n v="1031.7"/>
    <n v="0.94"/>
    <x v="10"/>
    <n v="1.1000000000000001"/>
    <x v="0"/>
    <x v="0"/>
    <x v="2"/>
    <n v="13.4"/>
    <n v="14.740000000000002"/>
    <n v="0"/>
  </r>
  <r>
    <n v="270"/>
    <x v="14"/>
    <n v="2.2000000000000002"/>
    <n v="5.2"/>
    <n v="173"/>
    <n v="-0.1"/>
    <n v="1033.3"/>
    <n v="0.98"/>
    <x v="10"/>
    <n v="1.1000000000000001"/>
    <x v="0"/>
    <x v="0"/>
    <x v="2"/>
    <n v="12.8"/>
    <n v="14.080000000000002"/>
    <n v="0"/>
  </r>
  <r>
    <n v="270"/>
    <x v="15"/>
    <n v="3.9"/>
    <n v="4.7"/>
    <n v="96"/>
    <n v="0"/>
    <n v="1036.0999999999999"/>
    <n v="0.97"/>
    <x v="10"/>
    <n v="1.1000000000000001"/>
    <x v="0"/>
    <x v="0"/>
    <x v="2"/>
    <n v="13.3"/>
    <n v="14.630000000000003"/>
    <n v="0"/>
  </r>
  <r>
    <n v="270"/>
    <x v="16"/>
    <n v="3.8"/>
    <n v="0.8"/>
    <n v="103"/>
    <n v="0"/>
    <n v="1037"/>
    <n v="0.98"/>
    <x v="10"/>
    <n v="1.1000000000000001"/>
    <x v="0"/>
    <x v="0"/>
    <x v="2"/>
    <n v="17.2"/>
    <n v="18.920000000000002"/>
    <n v="0"/>
  </r>
  <r>
    <n v="270"/>
    <x v="17"/>
    <n v="2.2999999999999998"/>
    <n v="-1.3"/>
    <n v="217"/>
    <n v="-0.1"/>
    <n v="1031.8"/>
    <n v="0.98"/>
    <x v="10"/>
    <n v="1.1000000000000001"/>
    <x v="0"/>
    <x v="0"/>
    <x v="2"/>
    <n v="19.3"/>
    <n v="21.230000000000004"/>
    <n v="0"/>
  </r>
  <r>
    <n v="270"/>
    <x v="18"/>
    <n v="1.8"/>
    <n v="-1.3"/>
    <n v="106"/>
    <n v="-0.1"/>
    <n v="1023.3"/>
    <n v="0.97"/>
    <x v="10"/>
    <n v="1.1000000000000001"/>
    <x v="0"/>
    <x v="0"/>
    <x v="2"/>
    <n v="19.3"/>
    <n v="21.230000000000004"/>
    <n v="0"/>
  </r>
  <r>
    <n v="270"/>
    <x v="19"/>
    <n v="3.8"/>
    <n v="0.9"/>
    <n v="65"/>
    <n v="0.1"/>
    <n v="1018.4"/>
    <n v="0.96"/>
    <x v="10"/>
    <n v="1.1000000000000001"/>
    <x v="0"/>
    <x v="0"/>
    <x v="3"/>
    <n v="17.100000000000001"/>
    <n v="18.810000000000002"/>
    <n v="0"/>
  </r>
  <r>
    <n v="270"/>
    <x v="20"/>
    <n v="5.0999999999999996"/>
    <n v="0.9"/>
    <n v="117"/>
    <n v="0.4"/>
    <n v="1015"/>
    <n v="0.96"/>
    <x v="10"/>
    <n v="1.1000000000000001"/>
    <x v="0"/>
    <x v="0"/>
    <x v="3"/>
    <n v="17.100000000000001"/>
    <n v="18.810000000000002"/>
    <n v="0"/>
  </r>
  <r>
    <n v="270"/>
    <x v="21"/>
    <n v="3"/>
    <n v="1.5"/>
    <n v="200"/>
    <n v="3.3"/>
    <n v="1004"/>
    <n v="0.93"/>
    <x v="10"/>
    <n v="1.1000000000000001"/>
    <x v="0"/>
    <x v="0"/>
    <x v="3"/>
    <n v="16.5"/>
    <n v="18.150000000000002"/>
    <n v="0"/>
  </r>
  <r>
    <n v="270"/>
    <x v="22"/>
    <n v="6"/>
    <n v="5"/>
    <n v="222"/>
    <n v="0.9"/>
    <n v="1000.7"/>
    <n v="0.89"/>
    <x v="10"/>
    <n v="1.1000000000000001"/>
    <x v="0"/>
    <x v="0"/>
    <x v="3"/>
    <n v="13"/>
    <n v="14.3"/>
    <n v="0"/>
  </r>
  <r>
    <n v="270"/>
    <x v="23"/>
    <n v="7.6"/>
    <n v="6.6"/>
    <n v="52"/>
    <n v="3.8"/>
    <n v="998.7"/>
    <n v="0.88"/>
    <x v="10"/>
    <n v="1.1000000000000001"/>
    <x v="0"/>
    <x v="0"/>
    <x v="3"/>
    <n v="11.4"/>
    <n v="12.540000000000001"/>
    <n v="0"/>
  </r>
  <r>
    <n v="270"/>
    <x v="24"/>
    <n v="3.6"/>
    <n v="4.3"/>
    <n v="277"/>
    <n v="0.3"/>
    <n v="1003.8"/>
    <n v="0.9"/>
    <x v="10"/>
    <n v="1.1000000000000001"/>
    <x v="0"/>
    <x v="0"/>
    <x v="3"/>
    <n v="13.7"/>
    <n v="15.07"/>
    <n v="0"/>
  </r>
  <r>
    <n v="270"/>
    <x v="25"/>
    <n v="5"/>
    <n v="2.8"/>
    <n v="444"/>
    <n v="3.5"/>
    <n v="1002.6"/>
    <n v="0.88"/>
    <x v="10"/>
    <n v="1.1000000000000001"/>
    <x v="0"/>
    <x v="0"/>
    <x v="3"/>
    <n v="15.2"/>
    <n v="16.72"/>
    <n v="0"/>
  </r>
  <r>
    <n v="270"/>
    <x v="26"/>
    <n v="7.4"/>
    <n v="7.6"/>
    <n v="451"/>
    <n v="7"/>
    <n v="987.1"/>
    <n v="0.81"/>
    <x v="10"/>
    <n v="1.1000000000000001"/>
    <x v="0"/>
    <x v="0"/>
    <x v="4"/>
    <n v="10.4"/>
    <n v="11.440000000000001"/>
    <n v="0"/>
  </r>
  <r>
    <n v="270"/>
    <x v="27"/>
    <n v="6.4"/>
    <n v="7"/>
    <n v="174"/>
    <n v="1.2"/>
    <n v="989.4"/>
    <n v="0.85"/>
    <x v="10"/>
    <n v="1.1000000000000001"/>
    <x v="0"/>
    <x v="0"/>
    <x v="4"/>
    <n v="11"/>
    <n v="12.100000000000001"/>
    <n v="0"/>
  </r>
  <r>
    <n v="270"/>
    <x v="28"/>
    <n v="6.1"/>
    <n v="6.1"/>
    <n v="248"/>
    <n v="1.8"/>
    <n v="999.6"/>
    <n v="0.9"/>
    <x v="10"/>
    <n v="1.1000000000000001"/>
    <x v="0"/>
    <x v="0"/>
    <x v="4"/>
    <n v="11.9"/>
    <n v="13.090000000000002"/>
    <n v="0"/>
  </r>
  <r>
    <n v="270"/>
    <x v="29"/>
    <n v="3.3"/>
    <n v="4.5"/>
    <n v="303"/>
    <n v="0.2"/>
    <n v="1015.6"/>
    <n v="0.89"/>
    <x v="10"/>
    <n v="1.1000000000000001"/>
    <x v="0"/>
    <x v="0"/>
    <x v="4"/>
    <n v="13.5"/>
    <n v="14.850000000000001"/>
    <n v="0"/>
  </r>
  <r>
    <n v="270"/>
    <x v="30"/>
    <n v="2.5"/>
    <n v="2.5"/>
    <n v="562"/>
    <n v="-0.1"/>
    <n v="1027"/>
    <n v="0.9"/>
    <x v="10"/>
    <n v="1.1000000000000001"/>
    <x v="0"/>
    <x v="0"/>
    <x v="4"/>
    <n v="15.5"/>
    <n v="17.05"/>
    <n v="0"/>
  </r>
  <r>
    <n v="270"/>
    <x v="31"/>
    <n v="1.9"/>
    <n v="0.5"/>
    <n v="555"/>
    <n v="0"/>
    <n v="1031.5999999999999"/>
    <n v="0.93"/>
    <x v="10"/>
    <n v="1.1000000000000001"/>
    <x v="1"/>
    <x v="0"/>
    <x v="4"/>
    <n v="17.5"/>
    <n v="19.25"/>
    <n v="0"/>
  </r>
  <r>
    <n v="270"/>
    <x v="32"/>
    <n v="2.5"/>
    <n v="0.1"/>
    <n v="748"/>
    <n v="0"/>
    <n v="1026"/>
    <n v="0.85"/>
    <x v="10"/>
    <n v="1.1000000000000001"/>
    <x v="1"/>
    <x v="0"/>
    <x v="4"/>
    <n v="17.899999999999999"/>
    <n v="19.690000000000001"/>
    <n v="0"/>
  </r>
  <r>
    <n v="270"/>
    <x v="33"/>
    <n v="3"/>
    <n v="1"/>
    <n v="545"/>
    <n v="0"/>
    <n v="1025.9000000000001"/>
    <n v="0.91"/>
    <x v="10"/>
    <n v="1.1000000000000001"/>
    <x v="1"/>
    <x v="0"/>
    <x v="5"/>
    <n v="17"/>
    <n v="18.700000000000003"/>
    <n v="0"/>
  </r>
  <r>
    <n v="270"/>
    <x v="34"/>
    <n v="5.4"/>
    <n v="3.3"/>
    <n v="218"/>
    <n v="0"/>
    <n v="1025.2"/>
    <n v="0.89"/>
    <x v="10"/>
    <n v="1.1000000000000001"/>
    <x v="1"/>
    <x v="0"/>
    <x v="5"/>
    <n v="14.7"/>
    <n v="16.170000000000002"/>
    <n v="0"/>
  </r>
  <r>
    <n v="270"/>
    <x v="35"/>
    <n v="3.6"/>
    <n v="4.0999999999999996"/>
    <n v="632"/>
    <n v="0"/>
    <n v="1035.9000000000001"/>
    <n v="0.92"/>
    <x v="10"/>
    <n v="1.1000000000000001"/>
    <x v="1"/>
    <x v="0"/>
    <x v="5"/>
    <n v="13.9"/>
    <n v="15.290000000000001"/>
    <n v="0"/>
  </r>
  <r>
    <n v="270"/>
    <x v="36"/>
    <n v="3.5"/>
    <n v="2.6"/>
    <n v="627"/>
    <n v="-0.1"/>
    <n v="1042.8"/>
    <n v="0.93"/>
    <x v="10"/>
    <n v="1.1000000000000001"/>
    <x v="1"/>
    <x v="0"/>
    <x v="5"/>
    <n v="15.4"/>
    <n v="16.940000000000001"/>
    <n v="0"/>
  </r>
  <r>
    <n v="270"/>
    <x v="37"/>
    <n v="7.9"/>
    <n v="2.2000000000000002"/>
    <n v="585"/>
    <n v="0"/>
    <n v="1032.2"/>
    <n v="0.76"/>
    <x v="10"/>
    <n v="1.1000000000000001"/>
    <x v="1"/>
    <x v="0"/>
    <x v="5"/>
    <n v="15.8"/>
    <n v="17.380000000000003"/>
    <n v="0"/>
  </r>
  <r>
    <n v="270"/>
    <x v="38"/>
    <n v="5"/>
    <n v="2.8"/>
    <n v="315"/>
    <n v="-0.1"/>
    <n v="1023.8"/>
    <n v="0.79"/>
    <x v="10"/>
    <n v="1.1000000000000001"/>
    <x v="1"/>
    <x v="0"/>
    <x v="5"/>
    <n v="15.2"/>
    <n v="16.72"/>
    <n v="0"/>
  </r>
  <r>
    <n v="270"/>
    <x v="39"/>
    <n v="5.4"/>
    <n v="2.7"/>
    <n v="410"/>
    <n v="0"/>
    <n v="1030.7"/>
    <n v="0.85"/>
    <x v="10"/>
    <n v="1.1000000000000001"/>
    <x v="1"/>
    <x v="0"/>
    <x v="5"/>
    <n v="15.3"/>
    <n v="16.830000000000002"/>
    <n v="0"/>
  </r>
  <r>
    <n v="270"/>
    <x v="40"/>
    <n v="8"/>
    <n v="2.7"/>
    <n v="226"/>
    <n v="0.2"/>
    <n v="1027.5"/>
    <n v="0.78"/>
    <x v="10"/>
    <n v="1.1000000000000001"/>
    <x v="1"/>
    <x v="0"/>
    <x v="6"/>
    <n v="15.3"/>
    <n v="16.830000000000002"/>
    <n v="0"/>
  </r>
  <r>
    <n v="270"/>
    <x v="41"/>
    <n v="7.3"/>
    <n v="0.6"/>
    <n v="180"/>
    <n v="7.9"/>
    <n v="1020.2"/>
    <n v="0.89"/>
    <x v="10"/>
    <n v="1.1000000000000001"/>
    <x v="1"/>
    <x v="0"/>
    <x v="6"/>
    <n v="17.399999999999999"/>
    <n v="19.14"/>
    <n v="0"/>
  </r>
  <r>
    <n v="270"/>
    <x v="42"/>
    <n v="3.5"/>
    <n v="-0.1"/>
    <n v="237"/>
    <n v="3.8"/>
    <n v="1019.1"/>
    <n v="0.92"/>
    <x v="10"/>
    <n v="1.1000000000000001"/>
    <x v="1"/>
    <x v="0"/>
    <x v="6"/>
    <n v="18.100000000000001"/>
    <n v="19.910000000000004"/>
    <n v="0"/>
  </r>
  <r>
    <n v="270"/>
    <x v="43"/>
    <n v="2.2999999999999998"/>
    <n v="-0.5"/>
    <n v="168"/>
    <n v="0.1"/>
    <n v="1023"/>
    <n v="0.88"/>
    <x v="10"/>
    <n v="1.1000000000000001"/>
    <x v="1"/>
    <x v="0"/>
    <x v="6"/>
    <n v="18.5"/>
    <n v="20.350000000000001"/>
    <n v="0"/>
  </r>
  <r>
    <n v="270"/>
    <x v="44"/>
    <n v="1.4"/>
    <n v="0.1"/>
    <n v="150"/>
    <n v="0"/>
    <n v="1028.0999999999999"/>
    <n v="0.87"/>
    <x v="10"/>
    <n v="1.1000000000000001"/>
    <x v="1"/>
    <x v="0"/>
    <x v="6"/>
    <n v="17.899999999999999"/>
    <n v="19.690000000000001"/>
    <n v="0"/>
  </r>
  <r>
    <n v="270"/>
    <x v="45"/>
    <n v="1.8"/>
    <n v="0.8"/>
    <n v="172"/>
    <n v="0"/>
    <n v="1024.5999999999999"/>
    <n v="0.81"/>
    <x v="10"/>
    <n v="1.1000000000000001"/>
    <x v="1"/>
    <x v="0"/>
    <x v="6"/>
    <n v="17.2"/>
    <n v="18.920000000000002"/>
    <n v="0"/>
  </r>
  <r>
    <n v="270"/>
    <x v="46"/>
    <n v="3.5"/>
    <n v="-1.1000000000000001"/>
    <n v="681"/>
    <n v="0"/>
    <n v="1025.3"/>
    <n v="0.82"/>
    <x v="10"/>
    <n v="1.1000000000000001"/>
    <x v="1"/>
    <x v="0"/>
    <x v="6"/>
    <n v="19.100000000000001"/>
    <n v="21.01"/>
    <n v="0"/>
  </r>
  <r>
    <n v="270"/>
    <x v="47"/>
    <n v="3.4"/>
    <n v="-3.1"/>
    <n v="1072"/>
    <n v="0"/>
    <n v="1026.7"/>
    <n v="0.79"/>
    <x v="10"/>
    <n v="1.1000000000000001"/>
    <x v="1"/>
    <x v="0"/>
    <x v="7"/>
    <n v="21.1"/>
    <n v="23.210000000000004"/>
    <n v="0"/>
  </r>
  <r>
    <n v="270"/>
    <x v="48"/>
    <n v="4.5999999999999996"/>
    <n v="-2.1"/>
    <n v="927"/>
    <n v="0"/>
    <n v="1027.5"/>
    <n v="0.64"/>
    <x v="10"/>
    <n v="1.1000000000000001"/>
    <x v="1"/>
    <x v="0"/>
    <x v="7"/>
    <n v="20.100000000000001"/>
    <n v="22.110000000000003"/>
    <n v="0"/>
  </r>
  <r>
    <n v="270"/>
    <x v="49"/>
    <n v="6"/>
    <n v="0.4"/>
    <n v="873"/>
    <n v="0"/>
    <n v="1023.1"/>
    <n v="0.54"/>
    <x v="10"/>
    <n v="1.1000000000000001"/>
    <x v="1"/>
    <x v="0"/>
    <x v="7"/>
    <n v="17.600000000000001"/>
    <n v="19.360000000000003"/>
    <n v="0"/>
  </r>
  <r>
    <n v="270"/>
    <x v="50"/>
    <n v="5.7"/>
    <n v="5.4"/>
    <n v="406"/>
    <n v="0.1"/>
    <n v="1018.7"/>
    <n v="0.8"/>
    <x v="10"/>
    <n v="1.1000000000000001"/>
    <x v="1"/>
    <x v="0"/>
    <x v="7"/>
    <n v="12.6"/>
    <n v="13.860000000000001"/>
    <n v="0"/>
  </r>
  <r>
    <n v="270"/>
    <x v="51"/>
    <n v="5.9"/>
    <n v="12.7"/>
    <n v="770"/>
    <n v="-0.1"/>
    <n v="1015.7"/>
    <n v="0.79"/>
    <x v="10"/>
    <n v="1.1000000000000001"/>
    <x v="1"/>
    <x v="0"/>
    <x v="7"/>
    <n v="5.3000000000000007"/>
    <n v="5.830000000000001"/>
    <n v="0"/>
  </r>
  <r>
    <n v="270"/>
    <x v="52"/>
    <n v="4.8"/>
    <n v="9.3000000000000007"/>
    <n v="192"/>
    <n v="3.6"/>
    <n v="1014.1"/>
    <n v="0.91"/>
    <x v="10"/>
    <n v="1.1000000000000001"/>
    <x v="1"/>
    <x v="0"/>
    <x v="7"/>
    <n v="8.6999999999999993"/>
    <n v="9.57"/>
    <n v="0"/>
  </r>
  <r>
    <n v="270"/>
    <x v="53"/>
    <n v="5.6"/>
    <n v="8.1999999999999993"/>
    <n v="513"/>
    <n v="-0.1"/>
    <n v="1023.4"/>
    <n v="0.88"/>
    <x v="10"/>
    <n v="1.1000000000000001"/>
    <x v="1"/>
    <x v="0"/>
    <x v="7"/>
    <n v="9.8000000000000007"/>
    <n v="10.780000000000001"/>
    <n v="0"/>
  </r>
  <r>
    <n v="270"/>
    <x v="54"/>
    <n v="6.5"/>
    <n v="9.1"/>
    <n v="132"/>
    <n v="6.1"/>
    <n v="1013.5"/>
    <n v="0.89"/>
    <x v="10"/>
    <n v="1.1000000000000001"/>
    <x v="1"/>
    <x v="0"/>
    <x v="8"/>
    <n v="8.9"/>
    <n v="9.7900000000000009"/>
    <n v="0"/>
  </r>
  <r>
    <n v="270"/>
    <x v="55"/>
    <n v="3.8"/>
    <n v="7.1"/>
    <n v="414"/>
    <n v="0"/>
    <n v="1013.2"/>
    <n v="0.94"/>
    <x v="10"/>
    <n v="1.1000000000000001"/>
    <x v="1"/>
    <x v="0"/>
    <x v="8"/>
    <n v="10.9"/>
    <n v="11.990000000000002"/>
    <n v="0"/>
  </r>
  <r>
    <n v="270"/>
    <x v="56"/>
    <n v="3.7"/>
    <n v="5.9"/>
    <n v="956"/>
    <n v="2.2999999999999998"/>
    <n v="1013.7"/>
    <n v="0.84"/>
    <x v="10"/>
    <n v="1.1000000000000001"/>
    <x v="1"/>
    <x v="0"/>
    <x v="8"/>
    <n v="12.1"/>
    <n v="13.31"/>
    <n v="0"/>
  </r>
  <r>
    <n v="270"/>
    <x v="57"/>
    <n v="3.7"/>
    <n v="5.3"/>
    <n v="676"/>
    <n v="1.1000000000000001"/>
    <n v="1014"/>
    <n v="0.89"/>
    <x v="10"/>
    <n v="1.1000000000000001"/>
    <x v="1"/>
    <x v="0"/>
    <x v="8"/>
    <n v="12.7"/>
    <n v="13.97"/>
    <n v="0"/>
  </r>
  <r>
    <n v="270"/>
    <x v="58"/>
    <n v="4"/>
    <n v="3.8"/>
    <n v="529"/>
    <n v="0.7"/>
    <n v="1026.5999999999999"/>
    <n v="0.89"/>
    <x v="10"/>
    <n v="1.1000000000000001"/>
    <x v="1"/>
    <x v="0"/>
    <x v="8"/>
    <n v="14.2"/>
    <n v="15.620000000000001"/>
    <n v="0"/>
  </r>
  <r>
    <n v="270"/>
    <x v="59"/>
    <n v="2.2999999999999998"/>
    <n v="3.1"/>
    <n v="842"/>
    <n v="0"/>
    <n v="1033.9000000000001"/>
    <n v="0.88"/>
    <x v="10"/>
    <n v="1"/>
    <x v="2"/>
    <x v="0"/>
    <x v="8"/>
    <n v="14.9"/>
    <n v="14.9"/>
    <n v="0"/>
  </r>
  <r>
    <n v="270"/>
    <x v="60"/>
    <n v="2.6"/>
    <n v="2.2000000000000002"/>
    <n v="995"/>
    <n v="0"/>
    <n v="1034.0999999999999"/>
    <n v="0.9"/>
    <x v="10"/>
    <n v="1"/>
    <x v="2"/>
    <x v="0"/>
    <x v="8"/>
    <n v="15.8"/>
    <n v="15.8"/>
    <n v="0"/>
  </r>
  <r>
    <n v="270"/>
    <x v="61"/>
    <n v="3.1"/>
    <n v="2.2999999999999998"/>
    <n v="1019"/>
    <n v="0"/>
    <n v="1029.0999999999999"/>
    <n v="0.89"/>
    <x v="10"/>
    <n v="1"/>
    <x v="2"/>
    <x v="0"/>
    <x v="9"/>
    <n v="15.7"/>
    <n v="15.7"/>
    <n v="0"/>
  </r>
  <r>
    <n v="270"/>
    <x v="62"/>
    <n v="3.5"/>
    <n v="3.8"/>
    <n v="1163"/>
    <n v="0"/>
    <n v="1025.5"/>
    <n v="0.89"/>
    <x v="10"/>
    <n v="1"/>
    <x v="2"/>
    <x v="0"/>
    <x v="9"/>
    <n v="14.2"/>
    <n v="14.2"/>
    <n v="0"/>
  </r>
  <r>
    <n v="270"/>
    <x v="63"/>
    <n v="5.0999999999999996"/>
    <n v="5.5"/>
    <n v="1196"/>
    <n v="0"/>
    <n v="1021.6"/>
    <n v="0.74"/>
    <x v="10"/>
    <n v="1"/>
    <x v="2"/>
    <x v="0"/>
    <x v="9"/>
    <n v="12.5"/>
    <n v="12.5"/>
    <n v="0"/>
  </r>
  <r>
    <n v="270"/>
    <x v="64"/>
    <n v="3.7"/>
    <n v="8.5"/>
    <n v="1164"/>
    <n v="0"/>
    <n v="1016.8"/>
    <n v="0.72"/>
    <x v="10"/>
    <n v="1"/>
    <x v="2"/>
    <x v="0"/>
    <x v="9"/>
    <n v="9.5"/>
    <n v="9.5"/>
    <n v="0"/>
  </r>
  <r>
    <n v="270"/>
    <x v="65"/>
    <n v="3.4"/>
    <n v="10.7"/>
    <n v="1231"/>
    <n v="0"/>
    <n v="1016.1"/>
    <n v="0.63"/>
    <x v="10"/>
    <n v="1"/>
    <x v="2"/>
    <x v="0"/>
    <x v="9"/>
    <n v="7.3000000000000007"/>
    <n v="7.3000000000000007"/>
    <n v="0"/>
  </r>
  <r>
    <n v="270"/>
    <x v="66"/>
    <n v="3.5"/>
    <n v="11.7"/>
    <n v="1270"/>
    <n v="0"/>
    <n v="1013.7"/>
    <n v="0.57999999999999996"/>
    <x v="10"/>
    <n v="1"/>
    <x v="2"/>
    <x v="0"/>
    <x v="9"/>
    <n v="6.3000000000000007"/>
    <n v="6.3000000000000007"/>
    <n v="0"/>
  </r>
  <r>
    <n v="270"/>
    <x v="67"/>
    <n v="3.5"/>
    <n v="8.6"/>
    <n v="1292"/>
    <n v="0"/>
    <n v="1006.8"/>
    <n v="0.7"/>
    <x v="10"/>
    <n v="1"/>
    <x v="2"/>
    <x v="0"/>
    <x v="9"/>
    <n v="9.4"/>
    <n v="9.4"/>
    <n v="0"/>
  </r>
  <r>
    <n v="270"/>
    <x v="68"/>
    <n v="3"/>
    <n v="5.0999999999999996"/>
    <n v="1322"/>
    <n v="-0.1"/>
    <n v="1003.5"/>
    <n v="0.85"/>
    <x v="10"/>
    <n v="1"/>
    <x v="2"/>
    <x v="0"/>
    <x v="10"/>
    <n v="12.9"/>
    <n v="12.9"/>
    <n v="0"/>
  </r>
  <r>
    <n v="270"/>
    <x v="69"/>
    <n v="4.9000000000000004"/>
    <n v="5.5"/>
    <n v="893"/>
    <n v="0.9"/>
    <n v="1002.6"/>
    <n v="0.82"/>
    <x v="10"/>
    <n v="1"/>
    <x v="2"/>
    <x v="0"/>
    <x v="10"/>
    <n v="12.5"/>
    <n v="12.5"/>
    <n v="0"/>
  </r>
  <r>
    <n v="270"/>
    <x v="70"/>
    <n v="3.6"/>
    <n v="3.8"/>
    <n v="1109"/>
    <n v="2"/>
    <n v="999.3"/>
    <n v="0.84"/>
    <x v="10"/>
    <n v="1"/>
    <x v="2"/>
    <x v="0"/>
    <x v="10"/>
    <n v="14.2"/>
    <n v="14.2"/>
    <n v="0"/>
  </r>
  <r>
    <n v="270"/>
    <x v="71"/>
    <n v="3.5"/>
    <n v="2.6"/>
    <n v="860"/>
    <n v="2.2999999999999998"/>
    <n v="1000.8"/>
    <n v="0.84"/>
    <x v="10"/>
    <n v="1"/>
    <x v="2"/>
    <x v="0"/>
    <x v="10"/>
    <n v="15.4"/>
    <n v="15.4"/>
    <n v="0"/>
  </r>
  <r>
    <n v="270"/>
    <x v="72"/>
    <n v="3.5"/>
    <n v="1.7"/>
    <n v="1222"/>
    <n v="0.1"/>
    <n v="1011.1"/>
    <n v="0.77"/>
    <x v="10"/>
    <n v="1"/>
    <x v="2"/>
    <x v="0"/>
    <x v="10"/>
    <n v="16.3"/>
    <n v="16.3"/>
    <n v="0"/>
  </r>
  <r>
    <n v="270"/>
    <x v="73"/>
    <n v="4"/>
    <n v="1.4"/>
    <n v="1447"/>
    <n v="0"/>
    <n v="1022"/>
    <n v="0.74"/>
    <x v="10"/>
    <n v="1"/>
    <x v="2"/>
    <x v="0"/>
    <x v="10"/>
    <n v="16.600000000000001"/>
    <n v="16.600000000000001"/>
    <n v="0"/>
  </r>
  <r>
    <n v="270"/>
    <x v="74"/>
    <n v="2.9"/>
    <n v="2.9"/>
    <n v="968"/>
    <n v="0.8"/>
    <n v="1024"/>
    <n v="0.85"/>
    <x v="10"/>
    <n v="1"/>
    <x v="2"/>
    <x v="0"/>
    <x v="10"/>
    <n v="15.1"/>
    <n v="15.1"/>
    <n v="0"/>
  </r>
  <r>
    <n v="270"/>
    <x v="75"/>
    <n v="5.0999999999999996"/>
    <n v="3.1"/>
    <n v="1632"/>
    <n v="0"/>
    <n v="1031"/>
    <n v="0.65"/>
    <x v="10"/>
    <n v="1"/>
    <x v="2"/>
    <x v="0"/>
    <x v="11"/>
    <n v="14.9"/>
    <n v="14.9"/>
    <n v="0"/>
  </r>
  <r>
    <n v="270"/>
    <x v="76"/>
    <n v="3.8"/>
    <n v="3.6"/>
    <n v="1638"/>
    <n v="0"/>
    <n v="1029.5"/>
    <n v="0.53"/>
    <x v="10"/>
    <n v="1"/>
    <x v="2"/>
    <x v="0"/>
    <x v="11"/>
    <n v="14.4"/>
    <n v="14.4"/>
    <n v="0"/>
  </r>
  <r>
    <n v="270"/>
    <x v="77"/>
    <n v="2.8"/>
    <n v="6.5"/>
    <n v="1639"/>
    <n v="0"/>
    <n v="1024.3"/>
    <n v="0.53"/>
    <x v="10"/>
    <n v="1"/>
    <x v="2"/>
    <x v="0"/>
    <x v="11"/>
    <n v="11.5"/>
    <n v="11.5"/>
    <n v="0"/>
  </r>
  <r>
    <n v="270"/>
    <x v="78"/>
    <n v="2.6"/>
    <n v="9"/>
    <n v="1378"/>
    <n v="0"/>
    <n v="1021.4"/>
    <n v="0.71"/>
    <x v="10"/>
    <n v="1"/>
    <x v="2"/>
    <x v="0"/>
    <x v="11"/>
    <n v="9"/>
    <n v="9"/>
    <n v="0"/>
  </r>
  <r>
    <n v="270"/>
    <x v="79"/>
    <n v="5.7"/>
    <n v="12.3"/>
    <n v="1561"/>
    <n v="0"/>
    <n v="1014.6"/>
    <n v="0.59"/>
    <x v="10"/>
    <n v="1"/>
    <x v="2"/>
    <x v="0"/>
    <x v="11"/>
    <n v="5.6999999999999993"/>
    <n v="5.6999999999999993"/>
    <n v="0"/>
  </r>
  <r>
    <n v="270"/>
    <x v="80"/>
    <n v="8"/>
    <n v="13.8"/>
    <n v="1613"/>
    <n v="0"/>
    <n v="1005.6"/>
    <n v="0.43"/>
    <x v="10"/>
    <n v="1"/>
    <x v="2"/>
    <x v="0"/>
    <x v="11"/>
    <n v="4.1999999999999993"/>
    <n v="4.1999999999999993"/>
    <n v="0"/>
  </r>
  <r>
    <n v="270"/>
    <x v="81"/>
    <n v="3.7"/>
    <n v="11.3"/>
    <n v="878"/>
    <n v="34"/>
    <n v="1005.3"/>
    <n v="0.74"/>
    <x v="10"/>
    <n v="1"/>
    <x v="2"/>
    <x v="0"/>
    <x v="11"/>
    <n v="6.6999999999999993"/>
    <n v="6.6999999999999993"/>
    <n v="0"/>
  </r>
  <r>
    <n v="270"/>
    <x v="82"/>
    <n v="3.6"/>
    <n v="8.1999999999999993"/>
    <n v="1314"/>
    <n v="1"/>
    <n v="1014.9"/>
    <n v="0.89"/>
    <x v="10"/>
    <n v="1"/>
    <x v="2"/>
    <x v="0"/>
    <x v="12"/>
    <n v="9.8000000000000007"/>
    <n v="9.8000000000000007"/>
    <n v="0"/>
  </r>
  <r>
    <n v="270"/>
    <x v="83"/>
    <n v="4.5"/>
    <n v="7.5"/>
    <n v="798"/>
    <n v="0.3"/>
    <n v="1019.5"/>
    <n v="0.88"/>
    <x v="10"/>
    <n v="1"/>
    <x v="2"/>
    <x v="0"/>
    <x v="12"/>
    <n v="10.5"/>
    <n v="10.5"/>
    <n v="0"/>
  </r>
  <r>
    <n v="270"/>
    <x v="84"/>
    <n v="3.5"/>
    <n v="6.9"/>
    <n v="1086"/>
    <n v="-0.1"/>
    <n v="1024.2"/>
    <n v="0.89"/>
    <x v="10"/>
    <n v="1"/>
    <x v="2"/>
    <x v="0"/>
    <x v="12"/>
    <n v="11.1"/>
    <n v="11.1"/>
    <n v="0"/>
  </r>
  <r>
    <n v="270"/>
    <x v="85"/>
    <n v="3.8"/>
    <n v="7.9"/>
    <n v="1722"/>
    <n v="0"/>
    <n v="1019.8"/>
    <n v="0.84"/>
    <x v="10"/>
    <n v="1"/>
    <x v="2"/>
    <x v="0"/>
    <x v="12"/>
    <n v="10.1"/>
    <n v="10.1"/>
    <n v="0"/>
  </r>
  <r>
    <n v="270"/>
    <x v="86"/>
    <n v="4"/>
    <n v="7"/>
    <n v="474"/>
    <n v="1.1000000000000001"/>
    <n v="1011.6"/>
    <n v="0.89"/>
    <x v="10"/>
    <n v="1"/>
    <x v="2"/>
    <x v="0"/>
    <x v="12"/>
    <n v="11"/>
    <n v="11"/>
    <n v="0"/>
  </r>
  <r>
    <n v="270"/>
    <x v="87"/>
    <n v="4.0999999999999996"/>
    <n v="6.9"/>
    <n v="1599"/>
    <n v="0"/>
    <n v="1017.6"/>
    <n v="0.83"/>
    <x v="10"/>
    <n v="1"/>
    <x v="2"/>
    <x v="0"/>
    <x v="12"/>
    <n v="11.1"/>
    <n v="11.1"/>
    <n v="0"/>
  </r>
  <r>
    <n v="270"/>
    <x v="88"/>
    <n v="10.5"/>
    <n v="9.1"/>
    <n v="1425"/>
    <n v="0.4"/>
    <n v="1014.4"/>
    <n v="0.79"/>
    <x v="10"/>
    <n v="1"/>
    <x v="2"/>
    <x v="0"/>
    <x v="12"/>
    <n v="8.9"/>
    <n v="8.9"/>
    <n v="0"/>
  </r>
  <r>
    <n v="270"/>
    <x v="89"/>
    <n v="5.0999999999999996"/>
    <n v="6.7"/>
    <n v="1669"/>
    <n v="0"/>
    <n v="1027.5999999999999"/>
    <n v="0.8"/>
    <x v="10"/>
    <n v="1"/>
    <x v="2"/>
    <x v="0"/>
    <x v="13"/>
    <n v="11.3"/>
    <n v="11.3"/>
    <n v="0"/>
  </r>
  <r>
    <n v="270"/>
    <x v="90"/>
    <n v="4.5999999999999996"/>
    <n v="7.2"/>
    <n v="1897"/>
    <n v="0"/>
    <n v="1029.5999999999999"/>
    <n v="0.77"/>
    <x v="10"/>
    <n v="0.8"/>
    <x v="3"/>
    <x v="0"/>
    <x v="13"/>
    <n v="10.8"/>
    <n v="8.64"/>
    <n v="0"/>
  </r>
  <r>
    <n v="270"/>
    <x v="91"/>
    <n v="5.7"/>
    <n v="9.6999999999999993"/>
    <n v="1904"/>
    <n v="0"/>
    <n v="1026.8"/>
    <n v="0.67"/>
    <x v="10"/>
    <n v="0.8"/>
    <x v="3"/>
    <x v="0"/>
    <x v="13"/>
    <n v="8.3000000000000007"/>
    <n v="6.6400000000000006"/>
    <n v="0"/>
  </r>
  <r>
    <n v="270"/>
    <x v="92"/>
    <n v="5"/>
    <n v="11.2"/>
    <n v="1954"/>
    <n v="0"/>
    <n v="1024.9000000000001"/>
    <n v="0.64"/>
    <x v="10"/>
    <n v="0.8"/>
    <x v="3"/>
    <x v="0"/>
    <x v="13"/>
    <n v="6.8000000000000007"/>
    <n v="5.4400000000000013"/>
    <n v="0"/>
  </r>
  <r>
    <n v="270"/>
    <x v="93"/>
    <n v="4.3"/>
    <n v="9.6999999999999993"/>
    <n v="1990"/>
    <n v="0"/>
    <n v="1022"/>
    <n v="0.74"/>
    <x v="10"/>
    <n v="0.8"/>
    <x v="3"/>
    <x v="0"/>
    <x v="13"/>
    <n v="8.3000000000000007"/>
    <n v="6.6400000000000006"/>
    <n v="0"/>
  </r>
  <r>
    <n v="270"/>
    <x v="94"/>
    <n v="6.5"/>
    <n v="7.5"/>
    <n v="2052"/>
    <n v="0"/>
    <n v="1022.6"/>
    <n v="0.68"/>
    <x v="10"/>
    <n v="0.8"/>
    <x v="3"/>
    <x v="0"/>
    <x v="13"/>
    <n v="10.5"/>
    <n v="8.4"/>
    <n v="0"/>
  </r>
  <r>
    <n v="270"/>
    <x v="95"/>
    <n v="4.4000000000000004"/>
    <n v="5.4"/>
    <n v="2077"/>
    <n v="0"/>
    <n v="1027.5"/>
    <n v="0.64"/>
    <x v="10"/>
    <n v="0.8"/>
    <x v="3"/>
    <x v="0"/>
    <x v="13"/>
    <n v="12.6"/>
    <n v="10.08"/>
    <n v="0"/>
  </r>
  <r>
    <n v="270"/>
    <x v="96"/>
    <n v="3.5"/>
    <n v="5.7"/>
    <n v="2084"/>
    <n v="0"/>
    <n v="1027.9000000000001"/>
    <n v="0.7"/>
    <x v="10"/>
    <n v="0.8"/>
    <x v="3"/>
    <x v="0"/>
    <x v="14"/>
    <n v="12.3"/>
    <n v="9.8400000000000016"/>
    <n v="0"/>
  </r>
  <r>
    <n v="270"/>
    <x v="97"/>
    <n v="2"/>
    <n v="4.7"/>
    <n v="1891"/>
    <n v="0"/>
    <n v="1028.3"/>
    <n v="0.81"/>
    <x v="10"/>
    <n v="0.8"/>
    <x v="3"/>
    <x v="0"/>
    <x v="14"/>
    <n v="13.3"/>
    <n v="10.64"/>
    <n v="0"/>
  </r>
  <r>
    <n v="270"/>
    <x v="98"/>
    <n v="5"/>
    <n v="7.1"/>
    <n v="853"/>
    <n v="0"/>
    <n v="1027.4000000000001"/>
    <n v="0.79"/>
    <x v="10"/>
    <n v="0.8"/>
    <x v="3"/>
    <x v="0"/>
    <x v="14"/>
    <n v="10.9"/>
    <n v="8.7200000000000006"/>
    <n v="0"/>
  </r>
  <r>
    <n v="270"/>
    <x v="99"/>
    <n v="5.5"/>
    <n v="8.1999999999999993"/>
    <n v="1386"/>
    <n v="0"/>
    <n v="1027.0999999999999"/>
    <n v="0.81"/>
    <x v="10"/>
    <n v="0.8"/>
    <x v="3"/>
    <x v="0"/>
    <x v="14"/>
    <n v="9.8000000000000007"/>
    <n v="7.8400000000000007"/>
    <n v="0"/>
  </r>
  <r>
    <n v="270"/>
    <x v="100"/>
    <n v="3.3"/>
    <n v="9.4"/>
    <n v="2058"/>
    <n v="0"/>
    <n v="1020.5"/>
    <n v="0.84"/>
    <x v="10"/>
    <n v="0.8"/>
    <x v="3"/>
    <x v="0"/>
    <x v="14"/>
    <n v="8.6"/>
    <n v="6.88"/>
    <n v="0"/>
  </r>
  <r>
    <n v="270"/>
    <x v="101"/>
    <n v="3.8"/>
    <n v="13.8"/>
    <n v="2136"/>
    <n v="0"/>
    <n v="1009.8"/>
    <n v="0.61"/>
    <x v="10"/>
    <n v="0.8"/>
    <x v="3"/>
    <x v="0"/>
    <x v="14"/>
    <n v="4.1999999999999993"/>
    <n v="3.3599999999999994"/>
    <n v="0"/>
  </r>
  <r>
    <n v="270"/>
    <x v="102"/>
    <n v="5"/>
    <n v="12.3"/>
    <n v="1727"/>
    <n v="4.5999999999999996"/>
    <n v="1002.6"/>
    <n v="0.79"/>
    <x v="10"/>
    <n v="0.8"/>
    <x v="3"/>
    <x v="0"/>
    <x v="14"/>
    <n v="5.6999999999999993"/>
    <n v="4.5599999999999996"/>
    <n v="0"/>
  </r>
  <r>
    <n v="270"/>
    <x v="103"/>
    <n v="3.3"/>
    <n v="11.8"/>
    <n v="1734"/>
    <n v="0"/>
    <n v="1007.5"/>
    <n v="0.72"/>
    <x v="10"/>
    <n v="0.8"/>
    <x v="3"/>
    <x v="0"/>
    <x v="15"/>
    <n v="6.1999999999999993"/>
    <n v="4.96"/>
    <n v="0"/>
  </r>
  <r>
    <n v="270"/>
    <x v="104"/>
    <n v="4.7"/>
    <n v="14.5"/>
    <n v="1789"/>
    <n v="2.9"/>
    <n v="999.5"/>
    <n v="0.75"/>
    <x v="10"/>
    <n v="0.8"/>
    <x v="3"/>
    <x v="0"/>
    <x v="15"/>
    <n v="3.5"/>
    <n v="2.8000000000000003"/>
    <n v="0"/>
  </r>
  <r>
    <n v="270"/>
    <x v="105"/>
    <n v="3"/>
    <n v="10.5"/>
    <n v="627"/>
    <n v="0.4"/>
    <n v="1008.3"/>
    <n v="0.86"/>
    <x v="10"/>
    <n v="0.8"/>
    <x v="3"/>
    <x v="0"/>
    <x v="15"/>
    <n v="7.5"/>
    <n v="6"/>
    <n v="0"/>
  </r>
  <r>
    <n v="270"/>
    <x v="106"/>
    <n v="2.2999999999999998"/>
    <n v="9.3000000000000007"/>
    <n v="501"/>
    <n v="0.3"/>
    <n v="1012.8"/>
    <n v="0.85"/>
    <x v="10"/>
    <n v="0.8"/>
    <x v="3"/>
    <x v="0"/>
    <x v="15"/>
    <n v="8.6999999999999993"/>
    <n v="6.96"/>
    <n v="0"/>
  </r>
  <r>
    <n v="270"/>
    <x v="107"/>
    <n v="2.5"/>
    <n v="8"/>
    <n v="1383"/>
    <n v="0"/>
    <n v="1014.8"/>
    <n v="0.82"/>
    <x v="10"/>
    <n v="0.8"/>
    <x v="3"/>
    <x v="0"/>
    <x v="15"/>
    <n v="10"/>
    <n v="8"/>
    <n v="0"/>
  </r>
  <r>
    <n v="270"/>
    <x v="108"/>
    <n v="3"/>
    <n v="7.3"/>
    <n v="2160"/>
    <n v="0"/>
    <n v="1011"/>
    <n v="0.8"/>
    <x v="10"/>
    <n v="0.8"/>
    <x v="3"/>
    <x v="0"/>
    <x v="15"/>
    <n v="10.7"/>
    <n v="8.56"/>
    <n v="0"/>
  </r>
  <r>
    <n v="270"/>
    <x v="109"/>
    <n v="2.8"/>
    <n v="9.1"/>
    <n v="805"/>
    <n v="0"/>
    <n v="1007.8"/>
    <n v="0.81"/>
    <x v="10"/>
    <n v="0.8"/>
    <x v="3"/>
    <x v="0"/>
    <x v="15"/>
    <n v="8.9"/>
    <n v="7.120000000000001"/>
    <n v="0"/>
  </r>
  <r>
    <n v="270"/>
    <x v="110"/>
    <n v="1.8"/>
    <n v="9.1"/>
    <n v="495"/>
    <n v="0.1"/>
    <n v="1010.3"/>
    <n v="0.9"/>
    <x v="10"/>
    <n v="0.8"/>
    <x v="3"/>
    <x v="0"/>
    <x v="16"/>
    <n v="8.9"/>
    <n v="7.120000000000001"/>
    <n v="0"/>
  </r>
  <r>
    <n v="270"/>
    <x v="111"/>
    <n v="2"/>
    <n v="9.5"/>
    <n v="899"/>
    <n v="0.6"/>
    <n v="1016.5"/>
    <n v="0.89"/>
    <x v="10"/>
    <n v="0.8"/>
    <x v="3"/>
    <x v="0"/>
    <x v="16"/>
    <n v="8.5"/>
    <n v="6.8000000000000007"/>
    <n v="0"/>
  </r>
  <r>
    <n v="270"/>
    <x v="112"/>
    <n v="3.9"/>
    <n v="9.6"/>
    <n v="943"/>
    <n v="0"/>
    <n v="1015.8"/>
    <n v="0.9"/>
    <x v="10"/>
    <n v="0.8"/>
    <x v="3"/>
    <x v="0"/>
    <x v="16"/>
    <n v="8.4"/>
    <n v="6.7200000000000006"/>
    <n v="0"/>
  </r>
  <r>
    <n v="270"/>
    <x v="113"/>
    <n v="5.6"/>
    <n v="9.6999999999999993"/>
    <n v="665"/>
    <n v="1"/>
    <n v="1019.6"/>
    <n v="0.91"/>
    <x v="10"/>
    <n v="0.8"/>
    <x v="3"/>
    <x v="0"/>
    <x v="16"/>
    <n v="8.3000000000000007"/>
    <n v="6.6400000000000006"/>
    <n v="0"/>
  </r>
  <r>
    <n v="270"/>
    <x v="114"/>
    <n v="3"/>
    <n v="7.9"/>
    <n v="1190"/>
    <n v="0"/>
    <n v="1023.6"/>
    <n v="0.83"/>
    <x v="10"/>
    <n v="0.8"/>
    <x v="3"/>
    <x v="0"/>
    <x v="16"/>
    <n v="10.1"/>
    <n v="8.08"/>
    <n v="0"/>
  </r>
  <r>
    <n v="270"/>
    <x v="115"/>
    <n v="3.1"/>
    <n v="9.8000000000000007"/>
    <n v="2128"/>
    <n v="0"/>
    <n v="1024.0999999999999"/>
    <n v="0.79"/>
    <x v="10"/>
    <n v="0.8"/>
    <x v="3"/>
    <x v="0"/>
    <x v="16"/>
    <n v="8.1999999999999993"/>
    <n v="6.56"/>
    <n v="0"/>
  </r>
  <r>
    <n v="270"/>
    <x v="116"/>
    <n v="3"/>
    <n v="12.5"/>
    <n v="2414"/>
    <n v="0"/>
    <n v="1025.9000000000001"/>
    <n v="0.62"/>
    <x v="10"/>
    <n v="0.8"/>
    <x v="3"/>
    <x v="0"/>
    <x v="16"/>
    <n v="5.5"/>
    <n v="4.4000000000000004"/>
    <n v="0"/>
  </r>
  <r>
    <n v="270"/>
    <x v="117"/>
    <n v="1.9"/>
    <n v="12.2"/>
    <n v="2311"/>
    <n v="0"/>
    <n v="1027.4000000000001"/>
    <n v="0.73"/>
    <x v="10"/>
    <n v="0.8"/>
    <x v="3"/>
    <x v="0"/>
    <x v="17"/>
    <n v="5.8000000000000007"/>
    <n v="4.6400000000000006"/>
    <n v="0"/>
  </r>
  <r>
    <n v="270"/>
    <x v="118"/>
    <n v="2.4"/>
    <n v="12"/>
    <n v="2388"/>
    <n v="0"/>
    <n v="1027.4000000000001"/>
    <n v="0.83"/>
    <x v="10"/>
    <n v="0.8"/>
    <x v="3"/>
    <x v="0"/>
    <x v="17"/>
    <n v="6"/>
    <n v="4.8000000000000007"/>
    <n v="0"/>
  </r>
  <r>
    <n v="270"/>
    <x v="119"/>
    <n v="2.8"/>
    <n v="14.3"/>
    <n v="2424"/>
    <n v="0"/>
    <n v="1023.8"/>
    <n v="0.78"/>
    <x v="10"/>
    <n v="0.8"/>
    <x v="3"/>
    <x v="0"/>
    <x v="17"/>
    <n v="3.6999999999999993"/>
    <n v="2.9599999999999995"/>
    <n v="0"/>
  </r>
  <r>
    <n v="270"/>
    <x v="120"/>
    <n v="2.1"/>
    <n v="16.899999999999999"/>
    <n v="2376"/>
    <n v="0"/>
    <n v="1017.8"/>
    <n v="0.72"/>
    <x v="10"/>
    <n v="0.8"/>
    <x v="4"/>
    <x v="0"/>
    <x v="17"/>
    <n v="1.1000000000000014"/>
    <n v="0.88000000000000123"/>
    <n v="0"/>
  </r>
  <r>
    <n v="270"/>
    <x v="121"/>
    <n v="3.4"/>
    <n v="13"/>
    <n v="1803"/>
    <n v="-0.1"/>
    <n v="1014.9"/>
    <n v="0.82"/>
    <x v="10"/>
    <n v="0.8"/>
    <x v="4"/>
    <x v="0"/>
    <x v="17"/>
    <n v="5"/>
    <n v="4"/>
    <n v="0"/>
  </r>
  <r>
    <n v="270"/>
    <x v="122"/>
    <n v="4.4000000000000004"/>
    <n v="10.1"/>
    <n v="1831"/>
    <n v="-0.1"/>
    <n v="1011.8"/>
    <n v="0.76"/>
    <x v="10"/>
    <n v="0.8"/>
    <x v="4"/>
    <x v="0"/>
    <x v="17"/>
    <n v="7.9"/>
    <n v="6.32"/>
    <n v="0"/>
  </r>
  <r>
    <n v="270"/>
    <x v="123"/>
    <n v="5.8"/>
    <n v="8.6"/>
    <n v="1715"/>
    <n v="-0.1"/>
    <n v="1014.2"/>
    <n v="0.71"/>
    <x v="10"/>
    <n v="0.8"/>
    <x v="4"/>
    <x v="0"/>
    <x v="17"/>
    <n v="9.4"/>
    <n v="7.5200000000000005"/>
    <n v="0"/>
  </r>
  <r>
    <n v="270"/>
    <x v="124"/>
    <n v="5.4"/>
    <n v="8.3000000000000007"/>
    <n v="2339"/>
    <n v="-0.1"/>
    <n v="1020.5"/>
    <n v="0.68"/>
    <x v="10"/>
    <n v="0.8"/>
    <x v="4"/>
    <x v="0"/>
    <x v="18"/>
    <n v="9.6999999999999993"/>
    <n v="7.76"/>
    <n v="0"/>
  </r>
  <r>
    <n v="270"/>
    <x v="125"/>
    <n v="4.5"/>
    <n v="8.3000000000000007"/>
    <n v="918"/>
    <n v="0.2"/>
    <n v="1022.5"/>
    <n v="0.81"/>
    <x v="10"/>
    <n v="0.8"/>
    <x v="4"/>
    <x v="0"/>
    <x v="18"/>
    <n v="9.6999999999999993"/>
    <n v="7.76"/>
    <n v="0"/>
  </r>
  <r>
    <n v="270"/>
    <x v="126"/>
    <n v="4.4000000000000004"/>
    <n v="9.1"/>
    <n v="2090"/>
    <n v="0"/>
    <n v="1022"/>
    <n v="0.82"/>
    <x v="10"/>
    <n v="0.8"/>
    <x v="4"/>
    <x v="0"/>
    <x v="18"/>
    <n v="8.9"/>
    <n v="7.120000000000001"/>
    <n v="0"/>
  </r>
  <r>
    <n v="270"/>
    <x v="127"/>
    <n v="4.0999999999999996"/>
    <n v="11.5"/>
    <n v="2201"/>
    <n v="0"/>
    <n v="1020.1"/>
    <n v="0.69"/>
    <x v="10"/>
    <n v="0.8"/>
    <x v="4"/>
    <x v="0"/>
    <x v="18"/>
    <n v="6.5"/>
    <n v="5.2"/>
    <n v="0"/>
  </r>
  <r>
    <n v="270"/>
    <x v="128"/>
    <n v="3.5"/>
    <n v="10.9"/>
    <n v="2709"/>
    <n v="0"/>
    <n v="1022.6"/>
    <n v="0.72"/>
    <x v="10"/>
    <n v="0.8"/>
    <x v="4"/>
    <x v="0"/>
    <x v="18"/>
    <n v="7.1"/>
    <n v="5.68"/>
    <n v="0"/>
  </r>
  <r>
    <n v="270"/>
    <x v="129"/>
    <n v="3.8"/>
    <n v="12.1"/>
    <n v="2601"/>
    <n v="0"/>
    <n v="1021.3"/>
    <n v="0.67"/>
    <x v="10"/>
    <n v="0.8"/>
    <x v="4"/>
    <x v="0"/>
    <x v="18"/>
    <n v="5.9"/>
    <n v="4.7200000000000006"/>
    <n v="0"/>
  </r>
  <r>
    <n v="270"/>
    <x v="130"/>
    <n v="4.5"/>
    <n v="16.7"/>
    <n v="2687"/>
    <n v="0"/>
    <n v="1015.4"/>
    <n v="0.63"/>
    <x v="10"/>
    <n v="0.8"/>
    <x v="4"/>
    <x v="0"/>
    <x v="18"/>
    <n v="1.3000000000000007"/>
    <n v="1.0400000000000007"/>
    <n v="0"/>
  </r>
  <r>
    <n v="270"/>
    <x v="131"/>
    <n v="5.9"/>
    <n v="16.2"/>
    <n v="2747"/>
    <n v="0"/>
    <n v="1015.8"/>
    <n v="0.54"/>
    <x v="10"/>
    <n v="0.8"/>
    <x v="4"/>
    <x v="0"/>
    <x v="19"/>
    <n v="1.8000000000000007"/>
    <n v="1.4400000000000006"/>
    <n v="0"/>
  </r>
  <r>
    <n v="270"/>
    <x v="132"/>
    <n v="4.9000000000000004"/>
    <n v="13.5"/>
    <n v="2790"/>
    <n v="0"/>
    <n v="1020.1"/>
    <n v="0.63"/>
    <x v="10"/>
    <n v="0.8"/>
    <x v="4"/>
    <x v="0"/>
    <x v="19"/>
    <n v="4.5"/>
    <n v="3.6"/>
    <n v="0"/>
  </r>
  <r>
    <n v="270"/>
    <x v="133"/>
    <n v="5.2"/>
    <n v="11.2"/>
    <n v="2546"/>
    <n v="0"/>
    <n v="1019.6"/>
    <n v="0.8"/>
    <x v="10"/>
    <n v="0.8"/>
    <x v="4"/>
    <x v="0"/>
    <x v="19"/>
    <n v="6.8000000000000007"/>
    <n v="5.4400000000000013"/>
    <n v="0"/>
  </r>
  <r>
    <n v="270"/>
    <x v="134"/>
    <n v="5.8"/>
    <n v="11.4"/>
    <n v="2841"/>
    <n v="0"/>
    <n v="1021.9"/>
    <n v="0.71"/>
    <x v="10"/>
    <n v="0.8"/>
    <x v="4"/>
    <x v="0"/>
    <x v="19"/>
    <n v="6.6"/>
    <n v="5.28"/>
    <n v="0"/>
  </r>
  <r>
    <n v="270"/>
    <x v="135"/>
    <n v="4.5"/>
    <n v="10.3"/>
    <n v="1117"/>
    <n v="0"/>
    <n v="1021.3"/>
    <n v="0.83"/>
    <x v="10"/>
    <n v="0.8"/>
    <x v="4"/>
    <x v="0"/>
    <x v="19"/>
    <n v="7.6999999999999993"/>
    <n v="6.16"/>
    <n v="0"/>
  </r>
  <r>
    <n v="270"/>
    <x v="136"/>
    <n v="4.5999999999999996"/>
    <n v="11.5"/>
    <n v="2477"/>
    <n v="0"/>
    <n v="1018.8"/>
    <n v="0.82"/>
    <x v="10"/>
    <n v="0.8"/>
    <x v="4"/>
    <x v="0"/>
    <x v="19"/>
    <n v="6.5"/>
    <n v="5.2"/>
    <n v="0"/>
  </r>
  <r>
    <n v="270"/>
    <x v="137"/>
    <n v="3.5"/>
    <n v="12.7"/>
    <n v="2713"/>
    <n v="0"/>
    <n v="1017.9"/>
    <n v="0.75"/>
    <x v="10"/>
    <n v="0.8"/>
    <x v="4"/>
    <x v="0"/>
    <x v="19"/>
    <n v="5.3000000000000007"/>
    <n v="4.2400000000000011"/>
    <n v="0"/>
  </r>
  <r>
    <n v="270"/>
    <x v="138"/>
    <n v="3"/>
    <n v="12.7"/>
    <n v="2837"/>
    <n v="0"/>
    <n v="1020.7"/>
    <n v="0.75"/>
    <x v="10"/>
    <n v="0.8"/>
    <x v="4"/>
    <x v="0"/>
    <x v="20"/>
    <n v="5.3000000000000007"/>
    <n v="4.2400000000000011"/>
    <n v="0"/>
  </r>
  <r>
    <n v="270"/>
    <x v="139"/>
    <n v="3.1"/>
    <n v="11.9"/>
    <n v="2896"/>
    <n v="0"/>
    <n v="1018.4"/>
    <n v="0.82"/>
    <x v="10"/>
    <n v="0.8"/>
    <x v="4"/>
    <x v="0"/>
    <x v="20"/>
    <n v="6.1"/>
    <n v="4.88"/>
    <n v="0"/>
  </r>
  <r>
    <n v="270"/>
    <x v="140"/>
    <n v="5.6"/>
    <n v="11.4"/>
    <n v="1714"/>
    <n v="0"/>
    <n v="1013.9"/>
    <n v="0.75"/>
    <x v="10"/>
    <n v="0.8"/>
    <x v="4"/>
    <x v="0"/>
    <x v="20"/>
    <n v="6.6"/>
    <n v="5.28"/>
    <n v="0"/>
  </r>
  <r>
    <n v="270"/>
    <x v="141"/>
    <n v="7.7"/>
    <n v="10.199999999999999"/>
    <n v="2380"/>
    <n v="1.7"/>
    <n v="1014.6"/>
    <n v="0.64"/>
    <x v="10"/>
    <n v="0.8"/>
    <x v="4"/>
    <x v="0"/>
    <x v="20"/>
    <n v="7.8000000000000007"/>
    <n v="6.2400000000000011"/>
    <n v="0"/>
  </r>
  <r>
    <n v="270"/>
    <x v="142"/>
    <n v="5.6"/>
    <n v="9.1999999999999993"/>
    <n v="1914"/>
    <n v="2.8"/>
    <n v="1015.3"/>
    <n v="0.74"/>
    <x v="10"/>
    <n v="0.8"/>
    <x v="4"/>
    <x v="0"/>
    <x v="20"/>
    <n v="8.8000000000000007"/>
    <n v="7.0400000000000009"/>
    <n v="0"/>
  </r>
  <r>
    <n v="270"/>
    <x v="143"/>
    <n v="5.3"/>
    <n v="12.4"/>
    <n v="972"/>
    <n v="3.9"/>
    <n v="1010.5"/>
    <n v="0.87"/>
    <x v="10"/>
    <n v="0.8"/>
    <x v="4"/>
    <x v="0"/>
    <x v="20"/>
    <n v="5.6"/>
    <n v="4.4799999999999995"/>
    <n v="0"/>
  </r>
  <r>
    <n v="270"/>
    <x v="144"/>
    <n v="6.3"/>
    <n v="14.3"/>
    <n v="1438"/>
    <n v="3.4"/>
    <n v="1007.5"/>
    <n v="0.84"/>
    <x v="10"/>
    <n v="0.8"/>
    <x v="4"/>
    <x v="0"/>
    <x v="20"/>
    <n v="3.6999999999999993"/>
    <n v="2.9599999999999995"/>
    <n v="0"/>
  </r>
  <r>
    <n v="270"/>
    <x v="145"/>
    <n v="6.1"/>
    <n v="14.1"/>
    <n v="2306"/>
    <n v="0.2"/>
    <n v="1013.8"/>
    <n v="0.73"/>
    <x v="10"/>
    <n v="0.8"/>
    <x v="4"/>
    <x v="0"/>
    <x v="21"/>
    <n v="3.9000000000000004"/>
    <n v="3.1200000000000006"/>
    <n v="0"/>
  </r>
  <r>
    <n v="270"/>
    <x v="146"/>
    <n v="7.6"/>
    <n v="14.1"/>
    <n v="1144"/>
    <n v="11.5"/>
    <n v="1010.2"/>
    <n v="0.86"/>
    <x v="10"/>
    <n v="0.8"/>
    <x v="4"/>
    <x v="0"/>
    <x v="21"/>
    <n v="3.9000000000000004"/>
    <n v="3.1200000000000006"/>
    <n v="0"/>
  </r>
  <r>
    <n v="270"/>
    <x v="147"/>
    <n v="5.6"/>
    <n v="13.3"/>
    <n v="2344"/>
    <n v="1.1000000000000001"/>
    <n v="1013.7"/>
    <n v="0.83"/>
    <x v="10"/>
    <n v="0.8"/>
    <x v="4"/>
    <x v="0"/>
    <x v="21"/>
    <n v="4.6999999999999993"/>
    <n v="3.76"/>
    <n v="0"/>
  </r>
  <r>
    <n v="270"/>
    <x v="148"/>
    <n v="4.9000000000000004"/>
    <n v="13.2"/>
    <n v="665"/>
    <n v="2.9"/>
    <n v="1018.2"/>
    <n v="0.92"/>
    <x v="10"/>
    <n v="0.8"/>
    <x v="4"/>
    <x v="0"/>
    <x v="21"/>
    <n v="4.8000000000000007"/>
    <n v="3.8400000000000007"/>
    <n v="0"/>
  </r>
  <r>
    <n v="270"/>
    <x v="149"/>
    <n v="5.6"/>
    <n v="16.100000000000001"/>
    <n v="2662"/>
    <n v="0"/>
    <n v="1018.1"/>
    <n v="0.86"/>
    <x v="10"/>
    <n v="0.8"/>
    <x v="4"/>
    <x v="0"/>
    <x v="21"/>
    <n v="1.8999999999999986"/>
    <n v="1.5199999999999989"/>
    <n v="0"/>
  </r>
  <r>
    <n v="270"/>
    <x v="150"/>
    <n v="2.6"/>
    <n v="18.399999999999999"/>
    <n v="2494"/>
    <n v="0"/>
    <n v="1016.3"/>
    <n v="0.82"/>
    <x v="10"/>
    <n v="0.8"/>
    <x v="4"/>
    <x v="0"/>
    <x v="21"/>
    <n v="0"/>
    <n v="0"/>
    <n v="0.39999999999999858"/>
  </r>
  <r>
    <n v="270"/>
    <x v="151"/>
    <n v="5.0999999999999996"/>
    <n v="15.8"/>
    <n v="2313"/>
    <n v="0"/>
    <n v="1012.2"/>
    <n v="0.78"/>
    <x v="10"/>
    <n v="0.8"/>
    <x v="5"/>
    <x v="0"/>
    <x v="21"/>
    <n v="2.1999999999999993"/>
    <n v="1.7599999999999996"/>
    <n v="0"/>
  </r>
  <r>
    <n v="270"/>
    <x v="152"/>
    <n v="4.2"/>
    <n v="14"/>
    <n v="2383"/>
    <n v="0"/>
    <n v="1014.7"/>
    <n v="0.77"/>
    <x v="10"/>
    <n v="0.8"/>
    <x v="5"/>
    <x v="0"/>
    <x v="22"/>
    <n v="4"/>
    <n v="3.2"/>
    <n v="0"/>
  </r>
  <r>
    <n v="270"/>
    <x v="153"/>
    <n v="6.4"/>
    <n v="15.9"/>
    <n v="2039"/>
    <n v="-0.1"/>
    <n v="1008.9"/>
    <n v="0.68"/>
    <x v="10"/>
    <n v="0.8"/>
    <x v="5"/>
    <x v="0"/>
    <x v="22"/>
    <n v="2.0999999999999996"/>
    <n v="1.6799999999999997"/>
    <n v="0"/>
  </r>
  <r>
    <n v="270"/>
    <x v="154"/>
    <n v="5.3"/>
    <n v="14.7"/>
    <n v="1857"/>
    <n v="3.8"/>
    <n v="1006"/>
    <n v="0.77"/>
    <x v="10"/>
    <n v="0.8"/>
    <x v="5"/>
    <x v="0"/>
    <x v="22"/>
    <n v="3.3000000000000007"/>
    <n v="2.6400000000000006"/>
    <n v="0"/>
  </r>
  <r>
    <n v="270"/>
    <x v="155"/>
    <n v="5.3"/>
    <n v="14.8"/>
    <n v="1398"/>
    <n v="8.9"/>
    <n v="1005"/>
    <n v="0.8"/>
    <x v="10"/>
    <n v="0.8"/>
    <x v="5"/>
    <x v="0"/>
    <x v="22"/>
    <n v="3.1999999999999993"/>
    <n v="2.5599999999999996"/>
    <n v="0"/>
  </r>
  <r>
    <n v="270"/>
    <x v="156"/>
    <n v="7.3"/>
    <n v="14.2"/>
    <n v="1841"/>
    <n v="9.6999999999999993"/>
    <n v="1005.2"/>
    <n v="0.8"/>
    <x v="10"/>
    <n v="0.8"/>
    <x v="5"/>
    <x v="0"/>
    <x v="22"/>
    <n v="3.8000000000000007"/>
    <n v="3.0400000000000009"/>
    <n v="0"/>
  </r>
  <r>
    <n v="270"/>
    <x v="157"/>
    <n v="3.6"/>
    <n v="13.3"/>
    <n v="1235"/>
    <n v="4.8"/>
    <n v="1005.9"/>
    <n v="0.85"/>
    <x v="10"/>
    <n v="0.8"/>
    <x v="5"/>
    <x v="0"/>
    <x v="22"/>
    <n v="4.6999999999999993"/>
    <n v="3.76"/>
    <n v="0"/>
  </r>
  <r>
    <n v="270"/>
    <x v="158"/>
    <n v="5.4"/>
    <n v="12.3"/>
    <n v="1550"/>
    <n v="23.7"/>
    <n v="1011"/>
    <n v="0.83"/>
    <x v="10"/>
    <n v="0.8"/>
    <x v="5"/>
    <x v="0"/>
    <x v="22"/>
    <n v="5.6999999999999993"/>
    <n v="4.5599999999999996"/>
    <n v="0"/>
  </r>
  <r>
    <n v="270"/>
    <x v="159"/>
    <n v="4.3"/>
    <n v="13.8"/>
    <n v="2301"/>
    <n v="1"/>
    <n v="1019.9"/>
    <n v="0.79"/>
    <x v="10"/>
    <n v="0.8"/>
    <x v="5"/>
    <x v="0"/>
    <x v="23"/>
    <n v="4.1999999999999993"/>
    <n v="3.3599999999999994"/>
    <n v="0"/>
  </r>
  <r>
    <n v="270"/>
    <x v="160"/>
    <n v="6.6"/>
    <n v="13.7"/>
    <n v="1042"/>
    <n v="5.2"/>
    <n v="1014.3"/>
    <n v="0.84"/>
    <x v="10"/>
    <n v="0.8"/>
    <x v="5"/>
    <x v="0"/>
    <x v="23"/>
    <n v="4.3000000000000007"/>
    <n v="3.4400000000000008"/>
    <n v="0"/>
  </r>
  <r>
    <n v="270"/>
    <x v="161"/>
    <n v="3.3"/>
    <n v="14"/>
    <n v="2503"/>
    <n v="0"/>
    <n v="1022.7"/>
    <n v="0.77"/>
    <x v="10"/>
    <n v="0.8"/>
    <x v="5"/>
    <x v="0"/>
    <x v="23"/>
    <n v="4"/>
    <n v="3.2"/>
    <n v="0"/>
  </r>
  <r>
    <n v="270"/>
    <x v="162"/>
    <n v="5.8"/>
    <n v="18.5"/>
    <n v="2896"/>
    <n v="0"/>
    <n v="1019.2"/>
    <n v="0.63"/>
    <x v="10"/>
    <n v="0.8"/>
    <x v="5"/>
    <x v="0"/>
    <x v="23"/>
    <n v="0"/>
    <n v="0"/>
    <n v="0.5"/>
  </r>
  <r>
    <n v="270"/>
    <x v="163"/>
    <n v="3.9"/>
    <n v="23.6"/>
    <n v="2656"/>
    <n v="0"/>
    <n v="1019.4"/>
    <n v="0.57999999999999996"/>
    <x v="10"/>
    <n v="0.8"/>
    <x v="5"/>
    <x v="0"/>
    <x v="23"/>
    <n v="0"/>
    <n v="0"/>
    <n v="5.6000000000000014"/>
  </r>
  <r>
    <n v="270"/>
    <x v="164"/>
    <n v="4.3"/>
    <n v="21.5"/>
    <n v="1894"/>
    <n v="0.8"/>
    <n v="1016.7"/>
    <n v="0.7"/>
    <x v="10"/>
    <n v="0.8"/>
    <x v="5"/>
    <x v="0"/>
    <x v="23"/>
    <n v="0"/>
    <n v="0"/>
    <n v="3.5"/>
  </r>
  <r>
    <n v="270"/>
    <x v="165"/>
    <n v="4.3"/>
    <n v="16.7"/>
    <n v="2610"/>
    <n v="0"/>
    <n v="1020.6"/>
    <n v="0.79"/>
    <x v="10"/>
    <n v="0.8"/>
    <x v="5"/>
    <x v="0"/>
    <x v="23"/>
    <n v="1.3000000000000007"/>
    <n v="1.0400000000000007"/>
    <n v="0"/>
  </r>
  <r>
    <n v="270"/>
    <x v="166"/>
    <n v="2.9"/>
    <n v="15.9"/>
    <n v="2278"/>
    <n v="0"/>
    <n v="1026.3"/>
    <n v="0.83"/>
    <x v="10"/>
    <n v="0.8"/>
    <x v="5"/>
    <x v="0"/>
    <x v="24"/>
    <n v="2.0999999999999996"/>
    <n v="1.6799999999999997"/>
    <n v="0"/>
  </r>
  <r>
    <n v="270"/>
    <x v="167"/>
    <n v="3.8"/>
    <n v="17.7"/>
    <n v="2666"/>
    <n v="0"/>
    <n v="1024.7"/>
    <n v="0.77"/>
    <x v="10"/>
    <n v="0.8"/>
    <x v="5"/>
    <x v="0"/>
    <x v="24"/>
    <n v="0.30000000000000071"/>
    <n v="0.24000000000000057"/>
    <n v="0"/>
  </r>
  <r>
    <n v="270"/>
    <x v="168"/>
    <n v="2.9"/>
    <n v="17"/>
    <n v="2655"/>
    <n v="0"/>
    <n v="1023.8"/>
    <n v="0.81"/>
    <x v="10"/>
    <n v="0.8"/>
    <x v="5"/>
    <x v="0"/>
    <x v="24"/>
    <n v="1"/>
    <n v="0.8"/>
    <n v="0"/>
  </r>
  <r>
    <n v="270"/>
    <x v="169"/>
    <n v="2.9"/>
    <n v="15.6"/>
    <n v="2737"/>
    <n v="0"/>
    <n v="1027.4000000000001"/>
    <n v="0.73"/>
    <x v="10"/>
    <n v="0.8"/>
    <x v="5"/>
    <x v="0"/>
    <x v="24"/>
    <n v="2.4000000000000004"/>
    <n v="1.9200000000000004"/>
    <n v="0"/>
  </r>
  <r>
    <n v="270"/>
    <x v="170"/>
    <n v="2.7"/>
    <n v="16.3"/>
    <n v="2867"/>
    <n v="0"/>
    <n v="1026.8"/>
    <n v="0.69"/>
    <x v="10"/>
    <n v="0.8"/>
    <x v="5"/>
    <x v="0"/>
    <x v="24"/>
    <n v="1.6999999999999993"/>
    <n v="1.3599999999999994"/>
    <n v="0"/>
  </r>
  <r>
    <n v="270"/>
    <x v="171"/>
    <n v="2.6"/>
    <n v="22"/>
    <n v="2922"/>
    <n v="0"/>
    <n v="1020.7"/>
    <n v="0.56999999999999995"/>
    <x v="10"/>
    <n v="0.8"/>
    <x v="5"/>
    <x v="0"/>
    <x v="24"/>
    <n v="0"/>
    <n v="0"/>
    <n v="4"/>
  </r>
  <r>
    <n v="270"/>
    <x v="172"/>
    <n v="5"/>
    <n v="20.9"/>
    <n v="1702"/>
    <n v="-0.1"/>
    <n v="1012.2"/>
    <n v="0.68"/>
    <x v="10"/>
    <n v="0.8"/>
    <x v="5"/>
    <x v="0"/>
    <x v="24"/>
    <n v="0"/>
    <n v="0"/>
    <n v="2.8999999999999986"/>
  </r>
  <r>
    <n v="270"/>
    <x v="173"/>
    <n v="7.8"/>
    <n v="16.8"/>
    <n v="1877"/>
    <n v="4.7"/>
    <n v="1009.2"/>
    <n v="0.71"/>
    <x v="10"/>
    <n v="0.8"/>
    <x v="5"/>
    <x v="0"/>
    <x v="25"/>
    <n v="1.1999999999999993"/>
    <n v="0.95999999999999952"/>
    <n v="0"/>
  </r>
  <r>
    <n v="270"/>
    <x v="174"/>
    <n v="7"/>
    <n v="17.100000000000001"/>
    <n v="1028"/>
    <n v="0.1"/>
    <n v="1009.6"/>
    <n v="0.77"/>
    <x v="10"/>
    <n v="0.8"/>
    <x v="5"/>
    <x v="0"/>
    <x v="25"/>
    <n v="0.89999999999999858"/>
    <n v="0.71999999999999886"/>
    <n v="0"/>
  </r>
  <r>
    <n v="270"/>
    <x v="175"/>
    <n v="3.8"/>
    <n v="18.5"/>
    <n v="1711"/>
    <n v="0.3"/>
    <n v="1011.6"/>
    <n v="0.85"/>
    <x v="10"/>
    <n v="0.8"/>
    <x v="5"/>
    <x v="0"/>
    <x v="25"/>
    <n v="0"/>
    <n v="0"/>
    <n v="0.5"/>
  </r>
  <r>
    <n v="270"/>
    <x v="176"/>
    <n v="5.5"/>
    <n v="17.7"/>
    <n v="854"/>
    <n v="9.6"/>
    <n v="1010.9"/>
    <n v="0.88"/>
    <x v="10"/>
    <n v="0.8"/>
    <x v="5"/>
    <x v="0"/>
    <x v="25"/>
    <n v="0.30000000000000071"/>
    <n v="0.24000000000000057"/>
    <n v="0"/>
  </r>
  <r>
    <n v="270"/>
    <x v="177"/>
    <n v="4"/>
    <n v="16.5"/>
    <n v="1317"/>
    <n v="2.2999999999999998"/>
    <n v="1020"/>
    <n v="0.79"/>
    <x v="10"/>
    <n v="0.8"/>
    <x v="5"/>
    <x v="0"/>
    <x v="25"/>
    <n v="1.5"/>
    <n v="1.2000000000000002"/>
    <n v="0"/>
  </r>
  <r>
    <n v="270"/>
    <x v="178"/>
    <n v="5.7"/>
    <n v="20.100000000000001"/>
    <n v="1760"/>
    <n v="0"/>
    <n v="1021.7"/>
    <n v="0.85"/>
    <x v="10"/>
    <n v="0.8"/>
    <x v="5"/>
    <x v="0"/>
    <x v="25"/>
    <n v="0"/>
    <n v="0"/>
    <n v="2.1000000000000014"/>
  </r>
  <r>
    <n v="270"/>
    <x v="179"/>
    <n v="3.4"/>
    <n v="18.2"/>
    <n v="2595"/>
    <n v="0"/>
    <n v="1024.2"/>
    <n v="0.81"/>
    <x v="10"/>
    <n v="0.8"/>
    <x v="5"/>
    <x v="0"/>
    <x v="25"/>
    <n v="0"/>
    <n v="0"/>
    <n v="0.19999999999999929"/>
  </r>
  <r>
    <n v="270"/>
    <x v="180"/>
    <n v="3.1"/>
    <n v="19.7"/>
    <n v="2963"/>
    <n v="0"/>
    <n v="1021.1"/>
    <n v="0.6"/>
    <x v="10"/>
    <n v="0.8"/>
    <x v="5"/>
    <x v="0"/>
    <x v="26"/>
    <n v="0"/>
    <n v="0"/>
    <n v="1.6999999999999993"/>
  </r>
  <r>
    <n v="270"/>
    <x v="181"/>
    <n v="3.5"/>
    <n v="26.6"/>
    <n v="2862"/>
    <n v="0"/>
    <n v="1014.9"/>
    <n v="0.5"/>
    <x v="10"/>
    <n v="0.8"/>
    <x v="6"/>
    <x v="0"/>
    <x v="26"/>
    <n v="0"/>
    <n v="0"/>
    <n v="8.6000000000000014"/>
  </r>
  <r>
    <n v="270"/>
    <x v="182"/>
    <n v="4"/>
    <n v="21.5"/>
    <n v="1806"/>
    <n v="1.6"/>
    <n v="1014.5"/>
    <n v="0.81"/>
    <x v="10"/>
    <n v="0.8"/>
    <x v="6"/>
    <x v="0"/>
    <x v="26"/>
    <n v="0"/>
    <n v="0"/>
    <n v="3.5"/>
  </r>
  <r>
    <n v="270"/>
    <x v="183"/>
    <n v="3.5"/>
    <n v="16"/>
    <n v="2401"/>
    <n v="-0.1"/>
    <n v="1025.5999999999999"/>
    <n v="0.73"/>
    <x v="10"/>
    <n v="0.8"/>
    <x v="6"/>
    <x v="0"/>
    <x v="26"/>
    <n v="2"/>
    <n v="1.6"/>
    <n v="0"/>
  </r>
  <r>
    <n v="270"/>
    <x v="184"/>
    <n v="4.8"/>
    <n v="17.899999999999999"/>
    <n v="2763"/>
    <n v="-0.1"/>
    <n v="1024.0999999999999"/>
    <n v="0.63"/>
    <x v="10"/>
    <n v="0.8"/>
    <x v="6"/>
    <x v="0"/>
    <x v="26"/>
    <n v="0.10000000000000142"/>
    <n v="8.000000000000114E-2"/>
    <n v="0"/>
  </r>
  <r>
    <n v="270"/>
    <x v="185"/>
    <n v="6.4"/>
    <n v="18.2"/>
    <n v="1066"/>
    <n v="2.2999999999999998"/>
    <n v="1012.5"/>
    <n v="0.78"/>
    <x v="10"/>
    <n v="0.8"/>
    <x v="6"/>
    <x v="0"/>
    <x v="26"/>
    <n v="0"/>
    <n v="0"/>
    <n v="0.19999999999999929"/>
  </r>
  <r>
    <n v="270"/>
    <x v="186"/>
    <n v="3.6"/>
    <n v="17.899999999999999"/>
    <n v="1303"/>
    <n v="0.4"/>
    <n v="1005"/>
    <n v="0.83"/>
    <x v="10"/>
    <n v="0.8"/>
    <x v="6"/>
    <x v="0"/>
    <x v="26"/>
    <n v="0.10000000000000142"/>
    <n v="8.000000000000114E-2"/>
    <n v="0"/>
  </r>
  <r>
    <n v="270"/>
    <x v="187"/>
    <n v="5.2"/>
    <n v="15.4"/>
    <n v="1598"/>
    <n v="10.4"/>
    <n v="1005.8"/>
    <n v="0.8"/>
    <x v="10"/>
    <n v="0.8"/>
    <x v="6"/>
    <x v="0"/>
    <x v="27"/>
    <n v="2.5999999999999996"/>
    <n v="2.0799999999999996"/>
    <n v="0"/>
  </r>
  <r>
    <n v="270"/>
    <x v="188"/>
    <n v="5"/>
    <n v="15.6"/>
    <n v="1650"/>
    <n v="-0.1"/>
    <n v="1013"/>
    <n v="0.74"/>
    <x v="10"/>
    <n v="0.8"/>
    <x v="6"/>
    <x v="0"/>
    <x v="27"/>
    <n v="2.4000000000000004"/>
    <n v="1.9200000000000004"/>
    <n v="0"/>
  </r>
  <r>
    <n v="270"/>
    <x v="189"/>
    <n v="3"/>
    <n v="17.100000000000001"/>
    <n v="1977"/>
    <n v="-0.1"/>
    <n v="1020.5"/>
    <n v="0.75"/>
    <x v="10"/>
    <n v="0.8"/>
    <x v="6"/>
    <x v="0"/>
    <x v="27"/>
    <n v="0.89999999999999858"/>
    <n v="0.71999999999999886"/>
    <n v="0"/>
  </r>
  <r>
    <n v="270"/>
    <x v="190"/>
    <n v="3"/>
    <n v="17.399999999999999"/>
    <n v="1795"/>
    <n v="-0.1"/>
    <n v="1022.4"/>
    <n v="0.82"/>
    <x v="10"/>
    <n v="0.8"/>
    <x v="6"/>
    <x v="0"/>
    <x v="27"/>
    <n v="0.60000000000000142"/>
    <n v="0.48000000000000115"/>
    <n v="0"/>
  </r>
  <r>
    <n v="270"/>
    <x v="191"/>
    <n v="3.9"/>
    <n v="18"/>
    <n v="2012"/>
    <n v="0"/>
    <n v="1020.3"/>
    <n v="0.82"/>
    <x v="10"/>
    <n v="0.8"/>
    <x v="6"/>
    <x v="0"/>
    <x v="27"/>
    <n v="0"/>
    <n v="0"/>
    <n v="0"/>
  </r>
  <r>
    <n v="270"/>
    <x v="192"/>
    <n v="4.8"/>
    <n v="19"/>
    <n v="2555"/>
    <n v="0"/>
    <n v="1014.8"/>
    <n v="0.79"/>
    <x v="10"/>
    <n v="0.8"/>
    <x v="6"/>
    <x v="0"/>
    <x v="27"/>
    <n v="0"/>
    <n v="0"/>
    <n v="1"/>
  </r>
  <r>
    <n v="270"/>
    <x v="193"/>
    <n v="3.3"/>
    <n v="18.399999999999999"/>
    <n v="2804"/>
    <n v="0"/>
    <n v="1011.8"/>
    <n v="0.81"/>
    <x v="10"/>
    <n v="0.8"/>
    <x v="6"/>
    <x v="0"/>
    <x v="27"/>
    <n v="0"/>
    <n v="0"/>
    <n v="0.39999999999999858"/>
  </r>
  <r>
    <n v="270"/>
    <x v="194"/>
    <n v="2.5"/>
    <n v="18.600000000000001"/>
    <n v="2154"/>
    <n v="0"/>
    <n v="1013.5"/>
    <n v="0.78"/>
    <x v="10"/>
    <n v="0.8"/>
    <x v="6"/>
    <x v="0"/>
    <x v="28"/>
    <n v="0"/>
    <n v="0"/>
    <n v="0.60000000000000142"/>
  </r>
  <r>
    <n v="270"/>
    <x v="195"/>
    <n v="4.8"/>
    <n v="18.899999999999999"/>
    <n v="2465"/>
    <n v="0.2"/>
    <n v="1015.1"/>
    <n v="0.69"/>
    <x v="10"/>
    <n v="0.8"/>
    <x v="6"/>
    <x v="0"/>
    <x v="28"/>
    <n v="0"/>
    <n v="0"/>
    <n v="0.89999999999999858"/>
  </r>
  <r>
    <n v="270"/>
    <x v="196"/>
    <n v="3.8"/>
    <n v="16.7"/>
    <n v="1931"/>
    <n v="9.6"/>
    <n v="1012.8"/>
    <n v="0.82"/>
    <x v="10"/>
    <n v="0.8"/>
    <x v="6"/>
    <x v="0"/>
    <x v="28"/>
    <n v="1.3000000000000007"/>
    <n v="1.0400000000000007"/>
    <n v="0"/>
  </r>
  <r>
    <n v="270"/>
    <x v="197"/>
    <n v="3.8"/>
    <n v="18.2"/>
    <n v="918"/>
    <n v="0.1"/>
    <n v="1016.8"/>
    <n v="0.83"/>
    <x v="10"/>
    <n v="0.8"/>
    <x v="6"/>
    <x v="0"/>
    <x v="28"/>
    <n v="0"/>
    <n v="0"/>
    <n v="0.19999999999999929"/>
  </r>
  <r>
    <n v="270"/>
    <x v="198"/>
    <n v="1.6"/>
    <n v="20.100000000000001"/>
    <n v="1974"/>
    <n v="0"/>
    <n v="1014.7"/>
    <n v="0.77"/>
    <x v="10"/>
    <n v="0.8"/>
    <x v="6"/>
    <x v="0"/>
    <x v="28"/>
    <n v="0"/>
    <n v="0"/>
    <n v="2.1000000000000014"/>
  </r>
  <r>
    <n v="270"/>
    <x v="199"/>
    <n v="4"/>
    <n v="22.6"/>
    <n v="2134"/>
    <n v="0.2"/>
    <n v="1008.2"/>
    <n v="0.72"/>
    <x v="10"/>
    <n v="0.8"/>
    <x v="6"/>
    <x v="0"/>
    <x v="28"/>
    <n v="0"/>
    <n v="0"/>
    <n v="4.6000000000000014"/>
  </r>
  <r>
    <n v="270"/>
    <x v="200"/>
    <n v="2.9"/>
    <n v="21.1"/>
    <n v="1389"/>
    <n v="2.9"/>
    <n v="1003.8"/>
    <n v="0.85"/>
    <x v="10"/>
    <n v="0.8"/>
    <x v="6"/>
    <x v="0"/>
    <x v="28"/>
    <n v="0"/>
    <n v="0"/>
    <n v="3.1000000000000014"/>
  </r>
  <r>
    <n v="270"/>
    <x v="201"/>
    <n v="3.4"/>
    <n v="19.600000000000001"/>
    <n v="1976"/>
    <n v="1.2"/>
    <n v="1002.9"/>
    <n v="0.8"/>
    <x v="10"/>
    <n v="0.8"/>
    <x v="6"/>
    <x v="0"/>
    <x v="29"/>
    <n v="0"/>
    <n v="0"/>
    <n v="1.6000000000000014"/>
  </r>
  <r>
    <n v="270"/>
    <x v="202"/>
    <n v="4.4000000000000004"/>
    <n v="18.600000000000001"/>
    <n v="1758"/>
    <n v="10.8"/>
    <n v="1007"/>
    <n v="0.82"/>
    <x v="10"/>
    <n v="0.8"/>
    <x v="6"/>
    <x v="0"/>
    <x v="29"/>
    <n v="0"/>
    <n v="0"/>
    <n v="0.60000000000000142"/>
  </r>
  <r>
    <n v="270"/>
    <x v="203"/>
    <n v="4.0999999999999996"/>
    <n v="18.899999999999999"/>
    <n v="1798"/>
    <n v="-0.1"/>
    <n v="1010.7"/>
    <n v="0.82"/>
    <x v="10"/>
    <n v="0.8"/>
    <x v="6"/>
    <x v="0"/>
    <x v="29"/>
    <n v="0"/>
    <n v="0"/>
    <n v="0.89999999999999858"/>
  </r>
  <r>
    <n v="270"/>
    <x v="204"/>
    <n v="3.5"/>
    <n v="19"/>
    <n v="1364"/>
    <n v="-0.1"/>
    <n v="1013.9"/>
    <n v="0.85"/>
    <x v="10"/>
    <n v="0.8"/>
    <x v="6"/>
    <x v="0"/>
    <x v="29"/>
    <n v="0"/>
    <n v="0"/>
    <n v="1"/>
  </r>
  <r>
    <n v="270"/>
    <x v="205"/>
    <n v="3.3"/>
    <n v="18.399999999999999"/>
    <n v="1424"/>
    <n v="0.1"/>
    <n v="1017.2"/>
    <n v="0.83"/>
    <x v="10"/>
    <n v="0.8"/>
    <x v="6"/>
    <x v="0"/>
    <x v="29"/>
    <n v="0"/>
    <n v="0"/>
    <n v="0.39999999999999858"/>
  </r>
  <r>
    <n v="270"/>
    <x v="206"/>
    <n v="2.9"/>
    <n v="19.100000000000001"/>
    <n v="1246"/>
    <n v="-0.1"/>
    <n v="1015.1"/>
    <n v="0.83"/>
    <x v="10"/>
    <n v="0.8"/>
    <x v="6"/>
    <x v="0"/>
    <x v="29"/>
    <n v="0"/>
    <n v="0"/>
    <n v="1.1000000000000014"/>
  </r>
  <r>
    <n v="270"/>
    <x v="207"/>
    <n v="3.6"/>
    <n v="17.399999999999999"/>
    <n v="1517"/>
    <n v="0.5"/>
    <n v="1014.1"/>
    <n v="0.77"/>
    <x v="10"/>
    <n v="0.8"/>
    <x v="6"/>
    <x v="0"/>
    <x v="29"/>
    <n v="0.60000000000000142"/>
    <n v="0.48000000000000115"/>
    <n v="0"/>
  </r>
  <r>
    <n v="270"/>
    <x v="208"/>
    <n v="5"/>
    <n v="17.399999999999999"/>
    <n v="2025"/>
    <n v="1.1000000000000001"/>
    <n v="1016"/>
    <n v="0.77"/>
    <x v="10"/>
    <n v="0.8"/>
    <x v="6"/>
    <x v="0"/>
    <x v="30"/>
    <n v="0.60000000000000142"/>
    <n v="0.48000000000000115"/>
    <n v="0"/>
  </r>
  <r>
    <n v="270"/>
    <x v="209"/>
    <n v="3.7"/>
    <n v="15.8"/>
    <n v="1239"/>
    <n v="7.7"/>
    <n v="1016.1"/>
    <n v="0.79"/>
    <x v="10"/>
    <n v="0.8"/>
    <x v="6"/>
    <x v="0"/>
    <x v="30"/>
    <n v="2.1999999999999993"/>
    <n v="1.7599999999999996"/>
    <n v="0"/>
  </r>
  <r>
    <n v="270"/>
    <x v="210"/>
    <n v="5.9"/>
    <n v="16.899999999999999"/>
    <n v="1469"/>
    <n v="0.3"/>
    <n v="1014.4"/>
    <n v="0.72"/>
    <x v="10"/>
    <n v="0.8"/>
    <x v="6"/>
    <x v="0"/>
    <x v="30"/>
    <n v="1.1000000000000014"/>
    <n v="0.88000000000000123"/>
    <n v="0"/>
  </r>
  <r>
    <n v="270"/>
    <x v="211"/>
    <n v="4.0999999999999996"/>
    <n v="17.2"/>
    <n v="1187"/>
    <n v="0.9"/>
    <n v="1012.4"/>
    <n v="0.8"/>
    <x v="10"/>
    <n v="0.8"/>
    <x v="6"/>
    <x v="0"/>
    <x v="30"/>
    <n v="0.80000000000000071"/>
    <n v="0.64000000000000057"/>
    <n v="0"/>
  </r>
  <r>
    <n v="270"/>
    <x v="212"/>
    <n v="4.5"/>
    <n v="16.600000000000001"/>
    <n v="1405"/>
    <n v="14.9"/>
    <n v="1010"/>
    <n v="0.87"/>
    <x v="10"/>
    <n v="0.8"/>
    <x v="7"/>
    <x v="0"/>
    <x v="30"/>
    <n v="1.3999999999999986"/>
    <n v="1.119999999999999"/>
    <n v="0"/>
  </r>
  <r>
    <n v="270"/>
    <x v="213"/>
    <n v="5.4"/>
    <n v="16.5"/>
    <n v="1338"/>
    <n v="4.4000000000000004"/>
    <n v="1012.6"/>
    <n v="0.81"/>
    <x v="10"/>
    <n v="0.8"/>
    <x v="7"/>
    <x v="0"/>
    <x v="30"/>
    <n v="1.5"/>
    <n v="1.2000000000000002"/>
    <n v="0"/>
  </r>
  <r>
    <n v="270"/>
    <x v="214"/>
    <n v="5.6"/>
    <n v="17.600000000000001"/>
    <n v="1903"/>
    <n v="3.4"/>
    <n v="1014.8"/>
    <n v="0.78"/>
    <x v="10"/>
    <n v="0.8"/>
    <x v="7"/>
    <x v="0"/>
    <x v="30"/>
    <n v="0.39999999999999858"/>
    <n v="0.3199999999999989"/>
    <n v="0"/>
  </r>
  <r>
    <n v="270"/>
    <x v="215"/>
    <n v="5.5"/>
    <n v="18.2"/>
    <n v="1246"/>
    <n v="4.5"/>
    <n v="1013.2"/>
    <n v="0.82"/>
    <x v="10"/>
    <n v="0.8"/>
    <x v="7"/>
    <x v="0"/>
    <x v="31"/>
    <n v="0"/>
    <n v="0"/>
    <n v="0.19999999999999929"/>
  </r>
  <r>
    <n v="270"/>
    <x v="216"/>
    <n v="6.5"/>
    <n v="16.399999999999999"/>
    <n v="1715"/>
    <n v="1.8"/>
    <n v="1016.9"/>
    <n v="0.71"/>
    <x v="10"/>
    <n v="0.8"/>
    <x v="7"/>
    <x v="0"/>
    <x v="31"/>
    <n v="1.6000000000000014"/>
    <n v="1.2800000000000011"/>
    <n v="0"/>
  </r>
  <r>
    <n v="270"/>
    <x v="217"/>
    <n v="4.4000000000000004"/>
    <n v="15.9"/>
    <n v="1770"/>
    <n v="0.3"/>
    <n v="1021.9"/>
    <n v="0.74"/>
    <x v="10"/>
    <n v="0.8"/>
    <x v="7"/>
    <x v="0"/>
    <x v="31"/>
    <n v="2.0999999999999996"/>
    <n v="1.6799999999999997"/>
    <n v="0"/>
  </r>
  <r>
    <n v="270"/>
    <x v="218"/>
    <n v="4.3"/>
    <n v="17.7"/>
    <n v="1775"/>
    <n v="0"/>
    <n v="1015.5"/>
    <n v="0.73"/>
    <x v="10"/>
    <n v="0.8"/>
    <x v="7"/>
    <x v="0"/>
    <x v="31"/>
    <n v="0.30000000000000071"/>
    <n v="0.24000000000000057"/>
    <n v="0"/>
  </r>
  <r>
    <n v="270"/>
    <x v="219"/>
    <n v="3"/>
    <n v="17.899999999999999"/>
    <n v="2295"/>
    <n v="0"/>
    <n v="1017.5"/>
    <n v="0.76"/>
    <x v="10"/>
    <n v="0.8"/>
    <x v="7"/>
    <x v="0"/>
    <x v="31"/>
    <n v="0.10000000000000142"/>
    <n v="8.000000000000114E-2"/>
    <n v="0"/>
  </r>
  <r>
    <n v="270"/>
    <x v="220"/>
    <n v="3.5"/>
    <n v="16.600000000000001"/>
    <n v="2198"/>
    <n v="0"/>
    <n v="1020.3"/>
    <n v="0.79"/>
    <x v="10"/>
    <n v="0.8"/>
    <x v="7"/>
    <x v="0"/>
    <x v="31"/>
    <n v="1.3999999999999986"/>
    <n v="1.119999999999999"/>
    <n v="0"/>
  </r>
  <r>
    <n v="270"/>
    <x v="221"/>
    <n v="2.5"/>
    <n v="16.5"/>
    <n v="2389"/>
    <n v="0"/>
    <n v="1027.2"/>
    <n v="0.76"/>
    <x v="10"/>
    <n v="0.8"/>
    <x v="7"/>
    <x v="0"/>
    <x v="31"/>
    <n v="1.5"/>
    <n v="1.2000000000000002"/>
    <n v="0"/>
  </r>
  <r>
    <n v="270"/>
    <x v="222"/>
    <n v="2"/>
    <n v="18.3"/>
    <n v="2336"/>
    <n v="0"/>
    <n v="1024.2"/>
    <n v="0.67"/>
    <x v="10"/>
    <n v="0.8"/>
    <x v="7"/>
    <x v="0"/>
    <x v="32"/>
    <n v="0"/>
    <n v="0"/>
    <n v="0.30000000000000071"/>
  </r>
  <r>
    <n v="270"/>
    <x v="223"/>
    <n v="3.3"/>
    <n v="21.2"/>
    <n v="1752"/>
    <n v="0"/>
    <n v="1017"/>
    <n v="0.69"/>
    <x v="10"/>
    <n v="0.8"/>
    <x v="7"/>
    <x v="0"/>
    <x v="32"/>
    <n v="0"/>
    <n v="0"/>
    <n v="3.1999999999999993"/>
  </r>
  <r>
    <n v="270"/>
    <x v="224"/>
    <n v="2.2000000000000002"/>
    <n v="23.5"/>
    <n v="2190"/>
    <n v="0"/>
    <n v="1015.1"/>
    <n v="0.69"/>
    <x v="10"/>
    <n v="0.8"/>
    <x v="7"/>
    <x v="0"/>
    <x v="32"/>
    <n v="0"/>
    <n v="0"/>
    <n v="5.5"/>
  </r>
  <r>
    <n v="270"/>
    <x v="225"/>
    <n v="3.4"/>
    <n v="22.6"/>
    <n v="1952"/>
    <n v="-0.1"/>
    <n v="1018.2"/>
    <n v="0.79"/>
    <x v="10"/>
    <n v="0.8"/>
    <x v="7"/>
    <x v="0"/>
    <x v="32"/>
    <n v="0"/>
    <n v="0"/>
    <n v="4.6000000000000014"/>
  </r>
  <r>
    <n v="270"/>
    <x v="226"/>
    <n v="3.9"/>
    <n v="19.7"/>
    <n v="1963"/>
    <n v="0"/>
    <n v="1023.3"/>
    <n v="0.83"/>
    <x v="10"/>
    <n v="0.8"/>
    <x v="7"/>
    <x v="0"/>
    <x v="32"/>
    <n v="0"/>
    <n v="0"/>
    <n v="1.6999999999999993"/>
  </r>
  <r>
    <n v="270"/>
    <x v="227"/>
    <n v="4.5"/>
    <n v="16.399999999999999"/>
    <n v="1548"/>
    <n v="0"/>
    <n v="1025.8"/>
    <n v="0.74"/>
    <x v="10"/>
    <n v="0.8"/>
    <x v="7"/>
    <x v="0"/>
    <x v="32"/>
    <n v="1.6000000000000014"/>
    <n v="1.2800000000000011"/>
    <n v="0"/>
  </r>
  <r>
    <n v="270"/>
    <x v="228"/>
    <n v="3.7"/>
    <n v="16.3"/>
    <n v="874"/>
    <n v="1"/>
    <n v="1022.9"/>
    <n v="0.87"/>
    <x v="10"/>
    <n v="0.8"/>
    <x v="7"/>
    <x v="0"/>
    <x v="32"/>
    <n v="1.6999999999999993"/>
    <n v="1.3599999999999994"/>
    <n v="0"/>
  </r>
  <r>
    <n v="270"/>
    <x v="229"/>
    <n v="2.7"/>
    <n v="18.2"/>
    <n v="1871"/>
    <n v="0"/>
    <n v="1021.4"/>
    <n v="0.79"/>
    <x v="10"/>
    <n v="0.8"/>
    <x v="7"/>
    <x v="0"/>
    <x v="33"/>
    <n v="0"/>
    <n v="0"/>
    <n v="0.19999999999999929"/>
  </r>
  <r>
    <n v="270"/>
    <x v="230"/>
    <n v="3.9"/>
    <n v="17"/>
    <n v="1970"/>
    <n v="0"/>
    <n v="1016.5"/>
    <n v="0.81"/>
    <x v="10"/>
    <n v="0.8"/>
    <x v="7"/>
    <x v="0"/>
    <x v="33"/>
    <n v="1"/>
    <n v="0.8"/>
    <n v="0"/>
  </r>
  <r>
    <n v="270"/>
    <x v="231"/>
    <n v="4.7"/>
    <n v="16.8"/>
    <n v="2005"/>
    <n v="-0.1"/>
    <n v="1014"/>
    <n v="0.74"/>
    <x v="10"/>
    <n v="0.8"/>
    <x v="7"/>
    <x v="0"/>
    <x v="33"/>
    <n v="1.1999999999999993"/>
    <n v="0.95999999999999952"/>
    <n v="0"/>
  </r>
  <r>
    <n v="270"/>
    <x v="232"/>
    <n v="5.2"/>
    <n v="15.3"/>
    <n v="1504"/>
    <n v="-0.1"/>
    <n v="1015.4"/>
    <n v="0.71"/>
    <x v="10"/>
    <n v="0.8"/>
    <x v="7"/>
    <x v="0"/>
    <x v="33"/>
    <n v="2.6999999999999993"/>
    <n v="2.1599999999999997"/>
    <n v="0"/>
  </r>
  <r>
    <n v="270"/>
    <x v="233"/>
    <n v="3.8"/>
    <n v="14.6"/>
    <n v="1057"/>
    <n v="-0.1"/>
    <n v="1018.3"/>
    <n v="0.71"/>
    <x v="10"/>
    <n v="0.8"/>
    <x v="7"/>
    <x v="0"/>
    <x v="33"/>
    <n v="3.4000000000000004"/>
    <n v="2.7200000000000006"/>
    <n v="0"/>
  </r>
  <r>
    <n v="270"/>
    <x v="234"/>
    <n v="4.0999999999999996"/>
    <n v="14"/>
    <n v="1330"/>
    <n v="0.3"/>
    <n v="1019.4"/>
    <n v="0.72"/>
    <x v="10"/>
    <n v="0.8"/>
    <x v="7"/>
    <x v="0"/>
    <x v="33"/>
    <n v="4"/>
    <n v="3.2"/>
    <n v="0"/>
  </r>
  <r>
    <n v="270"/>
    <x v="235"/>
    <n v="2.4"/>
    <n v="14.7"/>
    <n v="1563"/>
    <n v="-0.1"/>
    <n v="1020.8"/>
    <n v="0.75"/>
    <x v="10"/>
    <n v="0.8"/>
    <x v="7"/>
    <x v="0"/>
    <x v="33"/>
    <n v="3.3000000000000007"/>
    <n v="2.6400000000000006"/>
    <n v="0"/>
  </r>
  <r>
    <n v="270"/>
    <x v="236"/>
    <n v="2.4"/>
    <n v="16"/>
    <n v="1373"/>
    <n v="0"/>
    <n v="1017.9"/>
    <n v="0.82"/>
    <x v="10"/>
    <n v="0.8"/>
    <x v="7"/>
    <x v="0"/>
    <x v="34"/>
    <n v="2"/>
    <n v="1.6"/>
    <n v="0"/>
  </r>
  <r>
    <n v="270"/>
    <x v="237"/>
    <n v="4"/>
    <n v="19.399999999999999"/>
    <n v="1591"/>
    <n v="-0.1"/>
    <n v="1009.5"/>
    <n v="0.66"/>
    <x v="10"/>
    <n v="0.8"/>
    <x v="7"/>
    <x v="0"/>
    <x v="34"/>
    <n v="0"/>
    <n v="0"/>
    <n v="1.3999999999999986"/>
  </r>
  <r>
    <n v="270"/>
    <x v="238"/>
    <n v="3.4"/>
    <n v="18.7"/>
    <n v="1229"/>
    <n v="0.1"/>
    <n v="1006.9"/>
    <n v="0.81"/>
    <x v="10"/>
    <n v="0.8"/>
    <x v="7"/>
    <x v="0"/>
    <x v="34"/>
    <n v="0"/>
    <n v="0"/>
    <n v="0.69999999999999929"/>
  </r>
  <r>
    <n v="270"/>
    <x v="239"/>
    <n v="2.9"/>
    <n v="17.600000000000001"/>
    <n v="1208"/>
    <n v="2"/>
    <n v="1002.9"/>
    <n v="0.82"/>
    <x v="10"/>
    <n v="0.8"/>
    <x v="7"/>
    <x v="0"/>
    <x v="34"/>
    <n v="0.39999999999999858"/>
    <n v="0.3199999999999989"/>
    <n v="0"/>
  </r>
  <r>
    <n v="270"/>
    <x v="240"/>
    <n v="4.4000000000000004"/>
    <n v="17.399999999999999"/>
    <n v="1543"/>
    <n v="-0.1"/>
    <n v="999.8"/>
    <n v="0.73"/>
    <x v="10"/>
    <n v="0.8"/>
    <x v="7"/>
    <x v="0"/>
    <x v="34"/>
    <n v="0.60000000000000142"/>
    <n v="0.48000000000000115"/>
    <n v="0"/>
  </r>
  <r>
    <n v="270"/>
    <x v="241"/>
    <n v="4.4000000000000004"/>
    <n v="18.100000000000001"/>
    <n v="1601"/>
    <n v="0.7"/>
    <n v="1004.7"/>
    <n v="0.76"/>
    <x v="10"/>
    <n v="0.8"/>
    <x v="7"/>
    <x v="0"/>
    <x v="34"/>
    <n v="0"/>
    <n v="0"/>
    <n v="0.10000000000000142"/>
  </r>
  <r>
    <n v="270"/>
    <x v="242"/>
    <n v="4.5999999999999996"/>
    <n v="18.899999999999999"/>
    <n v="965"/>
    <n v="1.7"/>
    <n v="1006.4"/>
    <n v="0.8"/>
    <x v="10"/>
    <n v="0.8"/>
    <x v="7"/>
    <x v="0"/>
    <x v="34"/>
    <n v="0"/>
    <n v="0"/>
    <n v="0.89999999999999858"/>
  </r>
  <r>
    <n v="270"/>
    <x v="243"/>
    <n v="3.5"/>
    <n v="17.8"/>
    <n v="1137"/>
    <n v="-0.1"/>
    <n v="1006.1"/>
    <n v="0.81"/>
    <x v="10"/>
    <n v="0.8"/>
    <x v="8"/>
    <x v="0"/>
    <x v="35"/>
    <n v="0.19999999999999929"/>
    <n v="0.15999999999999945"/>
    <n v="0"/>
  </r>
  <r>
    <n v="270"/>
    <x v="244"/>
    <n v="4.3"/>
    <n v="17"/>
    <n v="1234"/>
    <n v="-0.1"/>
    <n v="1006.5"/>
    <n v="0.73"/>
    <x v="10"/>
    <n v="0.8"/>
    <x v="8"/>
    <x v="0"/>
    <x v="35"/>
    <n v="1"/>
    <n v="0.8"/>
    <n v="0"/>
  </r>
  <r>
    <n v="270"/>
    <x v="245"/>
    <n v="7.2"/>
    <n v="18.5"/>
    <n v="599"/>
    <n v="10.3"/>
    <n v="1002.2"/>
    <n v="0.81"/>
    <x v="10"/>
    <n v="0.8"/>
    <x v="8"/>
    <x v="0"/>
    <x v="35"/>
    <n v="0"/>
    <n v="0"/>
    <n v="0.5"/>
  </r>
  <r>
    <n v="270"/>
    <x v="246"/>
    <n v="5.4"/>
    <n v="17.899999999999999"/>
    <n v="1415"/>
    <n v="8.8000000000000007"/>
    <n v="1008.6"/>
    <n v="0.78"/>
    <x v="10"/>
    <n v="0.8"/>
    <x v="8"/>
    <x v="0"/>
    <x v="35"/>
    <n v="0.10000000000000142"/>
    <n v="8.000000000000114E-2"/>
    <n v="0"/>
  </r>
  <r>
    <n v="270"/>
    <x v="247"/>
    <n v="3.4"/>
    <n v="15.5"/>
    <n v="1506"/>
    <n v="1.5"/>
    <n v="1018.6"/>
    <n v="0.82"/>
    <x v="10"/>
    <n v="0.8"/>
    <x v="8"/>
    <x v="0"/>
    <x v="35"/>
    <n v="2.5"/>
    <n v="2"/>
    <n v="0"/>
  </r>
  <r>
    <n v="270"/>
    <x v="248"/>
    <n v="2.8"/>
    <n v="16.600000000000001"/>
    <n v="1732"/>
    <n v="0"/>
    <n v="1022.9"/>
    <n v="0.73"/>
    <x v="10"/>
    <n v="0.8"/>
    <x v="8"/>
    <x v="0"/>
    <x v="35"/>
    <n v="1.3999999999999986"/>
    <n v="1.119999999999999"/>
    <n v="0"/>
  </r>
  <r>
    <n v="270"/>
    <x v="249"/>
    <n v="6.3"/>
    <n v="20.2"/>
    <n v="1948"/>
    <n v="0"/>
    <n v="1015.6"/>
    <n v="0.56000000000000005"/>
    <x v="10"/>
    <n v="0.8"/>
    <x v="8"/>
    <x v="0"/>
    <x v="35"/>
    <n v="0"/>
    <n v="0"/>
    <n v="2.1999999999999993"/>
  </r>
  <r>
    <n v="270"/>
    <x v="250"/>
    <n v="3.1"/>
    <n v="17.2"/>
    <n v="1087"/>
    <n v="-0.1"/>
    <n v="1016"/>
    <n v="0.79"/>
    <x v="10"/>
    <n v="0.8"/>
    <x v="8"/>
    <x v="0"/>
    <x v="36"/>
    <n v="0.80000000000000071"/>
    <n v="0.64000000000000057"/>
    <n v="0"/>
  </r>
  <r>
    <n v="270"/>
    <x v="251"/>
    <n v="2.2000000000000002"/>
    <n v="12.8"/>
    <n v="254"/>
    <n v="8.1"/>
    <n v="1015.9"/>
    <n v="0.89"/>
    <x v="10"/>
    <n v="0.8"/>
    <x v="8"/>
    <x v="0"/>
    <x v="36"/>
    <n v="5.1999999999999993"/>
    <n v="4.1599999999999993"/>
    <n v="0"/>
  </r>
  <r>
    <n v="270"/>
    <x v="252"/>
    <n v="3.8"/>
    <n v="14.9"/>
    <n v="1548"/>
    <n v="0.5"/>
    <n v="1007.5"/>
    <n v="0.76"/>
    <x v="10"/>
    <n v="0.8"/>
    <x v="8"/>
    <x v="0"/>
    <x v="36"/>
    <n v="3.0999999999999996"/>
    <n v="2.48"/>
    <n v="0"/>
  </r>
  <r>
    <n v="270"/>
    <x v="253"/>
    <n v="6.3"/>
    <n v="15.8"/>
    <n v="1183"/>
    <n v="0.9"/>
    <n v="1002.5"/>
    <n v="0.77"/>
    <x v="10"/>
    <n v="0.8"/>
    <x v="8"/>
    <x v="0"/>
    <x v="36"/>
    <n v="2.1999999999999993"/>
    <n v="1.7599999999999996"/>
    <n v="0"/>
  </r>
  <r>
    <n v="270"/>
    <x v="254"/>
    <n v="6.2"/>
    <n v="14"/>
    <n v="1255"/>
    <n v="6.8"/>
    <n v="1010.4"/>
    <n v="0.79"/>
    <x v="10"/>
    <n v="0.8"/>
    <x v="8"/>
    <x v="0"/>
    <x v="36"/>
    <n v="4"/>
    <n v="3.2"/>
    <n v="0"/>
  </r>
  <r>
    <n v="270"/>
    <x v="255"/>
    <n v="5.3"/>
    <n v="13.8"/>
    <n v="1245"/>
    <n v="2.4"/>
    <n v="1010.4"/>
    <n v="0.82"/>
    <x v="10"/>
    <n v="0.8"/>
    <x v="8"/>
    <x v="0"/>
    <x v="36"/>
    <n v="4.1999999999999993"/>
    <n v="3.3599999999999994"/>
    <n v="0"/>
  </r>
  <r>
    <n v="270"/>
    <x v="256"/>
    <n v="4.9000000000000004"/>
    <n v="14.5"/>
    <n v="1500"/>
    <n v="4.2"/>
    <n v="1009.9"/>
    <n v="0.79"/>
    <x v="10"/>
    <n v="0.8"/>
    <x v="8"/>
    <x v="0"/>
    <x v="36"/>
    <n v="3.5"/>
    <n v="2.8000000000000003"/>
    <n v="0"/>
  </r>
  <r>
    <n v="270"/>
    <x v="257"/>
    <n v="10.7"/>
    <n v="16.600000000000001"/>
    <n v="1284"/>
    <n v="3.9"/>
    <n v="1001.2"/>
    <n v="0.75"/>
    <x v="10"/>
    <n v="0.8"/>
    <x v="8"/>
    <x v="0"/>
    <x v="37"/>
    <n v="1.3999999999999986"/>
    <n v="1.119999999999999"/>
    <n v="0"/>
  </r>
  <r>
    <n v="270"/>
    <x v="258"/>
    <n v="8.8000000000000007"/>
    <n v="14.9"/>
    <n v="1008"/>
    <n v="12.2"/>
    <n v="1010.4"/>
    <n v="0.81"/>
    <x v="10"/>
    <n v="0.8"/>
    <x v="8"/>
    <x v="0"/>
    <x v="37"/>
    <n v="3.0999999999999996"/>
    <n v="2.48"/>
    <n v="0"/>
  </r>
  <r>
    <n v="270"/>
    <x v="259"/>
    <n v="6"/>
    <n v="15.3"/>
    <n v="596"/>
    <n v="3.4"/>
    <n v="1016"/>
    <n v="0.85"/>
    <x v="10"/>
    <n v="0.8"/>
    <x v="8"/>
    <x v="0"/>
    <x v="37"/>
    <n v="2.6999999999999993"/>
    <n v="2.1599999999999997"/>
    <n v="0"/>
  </r>
  <r>
    <n v="270"/>
    <x v="260"/>
    <n v="7.8"/>
    <n v="18.100000000000001"/>
    <n v="629"/>
    <n v="0.3"/>
    <n v="1017.7"/>
    <n v="0.91"/>
    <x v="10"/>
    <n v="0.8"/>
    <x v="8"/>
    <x v="0"/>
    <x v="37"/>
    <n v="0"/>
    <n v="0"/>
    <n v="0.10000000000000142"/>
  </r>
  <r>
    <n v="270"/>
    <x v="261"/>
    <n v="4.5999999999999996"/>
    <n v="19.2"/>
    <n v="1446"/>
    <n v="0"/>
    <n v="1019.2"/>
    <n v="0.81"/>
    <x v="10"/>
    <n v="0.8"/>
    <x v="8"/>
    <x v="0"/>
    <x v="37"/>
    <n v="0"/>
    <n v="0"/>
    <n v="1.1999999999999993"/>
  </r>
  <r>
    <n v="270"/>
    <x v="262"/>
    <n v="4.7"/>
    <n v="18.8"/>
    <n v="734"/>
    <n v="2.2000000000000002"/>
    <n v="1010.5"/>
    <n v="0.83"/>
    <x v="10"/>
    <n v="0.8"/>
    <x v="8"/>
    <x v="0"/>
    <x v="37"/>
    <n v="0"/>
    <n v="0"/>
    <n v="0.80000000000000071"/>
  </r>
  <r>
    <n v="270"/>
    <x v="263"/>
    <n v="7.5"/>
    <n v="14"/>
    <n v="933"/>
    <n v="0.1"/>
    <n v="1012.8"/>
    <n v="0.74"/>
    <x v="10"/>
    <n v="0.8"/>
    <x v="8"/>
    <x v="0"/>
    <x v="37"/>
    <n v="4"/>
    <n v="3.2"/>
    <n v="0"/>
  </r>
  <r>
    <n v="270"/>
    <x v="264"/>
    <n v="4.2"/>
    <n v="11.5"/>
    <n v="1289"/>
    <n v="1.2"/>
    <n v="1023.7"/>
    <n v="0.75"/>
    <x v="10"/>
    <n v="0.8"/>
    <x v="8"/>
    <x v="0"/>
    <x v="38"/>
    <n v="6.5"/>
    <n v="5.2"/>
    <n v="0"/>
  </r>
  <r>
    <n v="270"/>
    <x v="265"/>
    <n v="3.3"/>
    <n v="12.3"/>
    <n v="1327"/>
    <n v="1.1000000000000001"/>
    <n v="1026.5"/>
    <n v="0.81"/>
    <x v="10"/>
    <n v="0.8"/>
    <x v="8"/>
    <x v="0"/>
    <x v="38"/>
    <n v="5.6999999999999993"/>
    <n v="4.5599999999999996"/>
    <n v="0"/>
  </r>
  <r>
    <n v="270"/>
    <x v="266"/>
    <n v="5.2"/>
    <n v="11"/>
    <n v="1624"/>
    <n v="0"/>
    <n v="1028.0999999999999"/>
    <n v="0.73"/>
    <x v="10"/>
    <n v="0.8"/>
    <x v="8"/>
    <x v="0"/>
    <x v="38"/>
    <n v="7"/>
    <n v="5.6000000000000005"/>
    <n v="0"/>
  </r>
  <r>
    <n v="270"/>
    <x v="267"/>
    <n v="5.9"/>
    <n v="11.9"/>
    <n v="1435"/>
    <n v="0"/>
    <n v="1026.4000000000001"/>
    <n v="0.67"/>
    <x v="10"/>
    <n v="0.8"/>
    <x v="8"/>
    <x v="0"/>
    <x v="38"/>
    <n v="6.1"/>
    <n v="4.88"/>
    <n v="0"/>
  </r>
  <r>
    <n v="270"/>
    <x v="268"/>
    <n v="4.3"/>
    <n v="12"/>
    <n v="1335"/>
    <n v="-0.1"/>
    <n v="1024.0999999999999"/>
    <n v="0.71"/>
    <x v="10"/>
    <n v="0.8"/>
    <x v="8"/>
    <x v="0"/>
    <x v="38"/>
    <n v="6"/>
    <n v="4.8000000000000007"/>
    <n v="0"/>
  </r>
  <r>
    <n v="270"/>
    <x v="269"/>
    <n v="2.7"/>
    <n v="12.1"/>
    <n v="924"/>
    <n v="-0.1"/>
    <n v="1022.4"/>
    <n v="0.83"/>
    <x v="10"/>
    <n v="0.8"/>
    <x v="8"/>
    <x v="0"/>
    <x v="38"/>
    <n v="5.9"/>
    <n v="4.7200000000000006"/>
    <n v="0"/>
  </r>
  <r>
    <n v="270"/>
    <x v="270"/>
    <n v="1.3"/>
    <n v="12.3"/>
    <n v="1208"/>
    <n v="0"/>
    <n v="1022.8"/>
    <n v="0.88"/>
    <x v="10"/>
    <n v="0.8"/>
    <x v="8"/>
    <x v="0"/>
    <x v="38"/>
    <n v="5.6999999999999993"/>
    <n v="4.5599999999999996"/>
    <n v="0"/>
  </r>
  <r>
    <n v="270"/>
    <x v="271"/>
    <n v="1.9"/>
    <n v="12.3"/>
    <n v="1100"/>
    <n v="0"/>
    <n v="1022.9"/>
    <n v="0.89"/>
    <x v="10"/>
    <n v="0.8"/>
    <x v="8"/>
    <x v="0"/>
    <x v="39"/>
    <n v="5.6999999999999993"/>
    <n v="4.5599999999999996"/>
    <n v="0"/>
  </r>
  <r>
    <n v="270"/>
    <x v="272"/>
    <n v="1.5"/>
    <n v="10.8"/>
    <n v="1004"/>
    <n v="-0.1"/>
    <n v="1025.7"/>
    <n v="0.89"/>
    <x v="10"/>
    <n v="0.8"/>
    <x v="8"/>
    <x v="0"/>
    <x v="39"/>
    <n v="7.1999999999999993"/>
    <n v="5.76"/>
    <n v="0"/>
  </r>
  <r>
    <n v="270"/>
    <x v="273"/>
    <n v="3.8"/>
    <n v="12.3"/>
    <n v="1290"/>
    <n v="0"/>
    <n v="1029.5999999999999"/>
    <n v="0.65"/>
    <x v="10"/>
    <n v="1"/>
    <x v="9"/>
    <x v="0"/>
    <x v="39"/>
    <n v="5.6999999999999993"/>
    <n v="5.6999999999999993"/>
    <n v="0"/>
  </r>
  <r>
    <n v="270"/>
    <x v="274"/>
    <n v="4.5"/>
    <n v="11.8"/>
    <n v="814"/>
    <n v="0"/>
    <n v="1026"/>
    <n v="0.67"/>
    <x v="10"/>
    <n v="1"/>
    <x v="9"/>
    <x v="0"/>
    <x v="39"/>
    <n v="6.1999999999999993"/>
    <n v="6.1999999999999993"/>
    <n v="0"/>
  </r>
  <r>
    <n v="270"/>
    <x v="275"/>
    <n v="7.3"/>
    <n v="11.5"/>
    <n v="488"/>
    <n v="14.2"/>
    <n v="1013.2"/>
    <n v="0.75"/>
    <x v="10"/>
    <n v="1"/>
    <x v="9"/>
    <x v="0"/>
    <x v="39"/>
    <n v="6.5"/>
    <n v="6.5"/>
    <n v="0"/>
  </r>
  <r>
    <n v="270"/>
    <x v="276"/>
    <n v="9.6999999999999993"/>
    <n v="12.7"/>
    <n v="717"/>
    <n v="26.2"/>
    <n v="993.7"/>
    <n v="0.81"/>
    <x v="10"/>
    <n v="1"/>
    <x v="9"/>
    <x v="0"/>
    <x v="39"/>
    <n v="5.3000000000000007"/>
    <n v="5.3000000000000007"/>
    <n v="0"/>
  </r>
  <r>
    <n v="270"/>
    <x v="277"/>
    <n v="8.1999999999999993"/>
    <n v="12.2"/>
    <n v="515"/>
    <n v="5.9"/>
    <n v="1007.2"/>
    <n v="0.78"/>
    <x v="10"/>
    <n v="1"/>
    <x v="9"/>
    <x v="0"/>
    <x v="39"/>
    <n v="5.8000000000000007"/>
    <n v="5.8000000000000007"/>
    <n v="0"/>
  </r>
  <r>
    <n v="270"/>
    <x v="278"/>
    <n v="4.2"/>
    <n v="13.9"/>
    <n v="371"/>
    <n v="1"/>
    <n v="1020.1"/>
    <n v="0.89"/>
    <x v="10"/>
    <n v="1"/>
    <x v="9"/>
    <x v="0"/>
    <x v="40"/>
    <n v="4.0999999999999996"/>
    <n v="4.0999999999999996"/>
    <n v="0"/>
  </r>
  <r>
    <n v="270"/>
    <x v="279"/>
    <n v="4.5"/>
    <n v="14.5"/>
    <n v="573"/>
    <n v="-0.1"/>
    <n v="1022.6"/>
    <n v="0.9"/>
    <x v="10"/>
    <n v="1"/>
    <x v="9"/>
    <x v="0"/>
    <x v="40"/>
    <n v="3.5"/>
    <n v="3.5"/>
    <n v="0"/>
  </r>
  <r>
    <n v="270"/>
    <x v="280"/>
    <n v="2.8"/>
    <n v="13.5"/>
    <n v="429"/>
    <n v="0.6"/>
    <n v="1021.4"/>
    <n v="0.9"/>
    <x v="10"/>
    <n v="1"/>
    <x v="9"/>
    <x v="0"/>
    <x v="40"/>
    <n v="4.5"/>
    <n v="4.5"/>
    <n v="0"/>
  </r>
  <r>
    <n v="270"/>
    <x v="281"/>
    <n v="4.2"/>
    <n v="13.2"/>
    <n v="637"/>
    <n v="-0.1"/>
    <n v="1024.8"/>
    <n v="0.85"/>
    <x v="10"/>
    <n v="1"/>
    <x v="9"/>
    <x v="0"/>
    <x v="40"/>
    <n v="4.8000000000000007"/>
    <n v="4.8000000000000007"/>
    <n v="0"/>
  </r>
  <r>
    <n v="270"/>
    <x v="282"/>
    <n v="3.6"/>
    <n v="13.8"/>
    <n v="828"/>
    <n v="0"/>
    <n v="1031.0999999999999"/>
    <n v="0.88"/>
    <x v="10"/>
    <n v="1"/>
    <x v="9"/>
    <x v="0"/>
    <x v="40"/>
    <n v="4.1999999999999993"/>
    <n v="4.1999999999999993"/>
    <n v="0"/>
  </r>
  <r>
    <n v="270"/>
    <x v="283"/>
    <n v="2.5"/>
    <n v="14.1"/>
    <n v="264"/>
    <n v="0"/>
    <n v="1032.9000000000001"/>
    <n v="0.84"/>
    <x v="10"/>
    <n v="1"/>
    <x v="9"/>
    <x v="0"/>
    <x v="40"/>
    <n v="3.9000000000000004"/>
    <n v="3.9000000000000004"/>
    <n v="0"/>
  </r>
  <r>
    <n v="270"/>
    <x v="284"/>
    <n v="3.6"/>
    <n v="13.6"/>
    <n v="409"/>
    <n v="0.5"/>
    <n v="1030.0999999999999"/>
    <n v="0.93"/>
    <x v="10"/>
    <n v="1"/>
    <x v="9"/>
    <x v="0"/>
    <x v="40"/>
    <n v="4.4000000000000004"/>
    <n v="4.4000000000000004"/>
    <n v="0"/>
  </r>
  <r>
    <n v="270"/>
    <x v="285"/>
    <n v="2.4"/>
    <n v="13.7"/>
    <n v="695"/>
    <n v="-0.1"/>
    <n v="1028.5999999999999"/>
    <n v="0.86"/>
    <x v="10"/>
    <n v="1"/>
    <x v="9"/>
    <x v="0"/>
    <x v="41"/>
    <n v="4.3000000000000007"/>
    <n v="4.3000000000000007"/>
    <n v="0"/>
  </r>
  <r>
    <n v="270"/>
    <x v="286"/>
    <n v="3.4"/>
    <n v="13.3"/>
    <n v="696"/>
    <n v="1.1000000000000001"/>
    <n v="1026.8"/>
    <n v="0.92"/>
    <x v="10"/>
    <n v="1"/>
    <x v="9"/>
    <x v="0"/>
    <x v="41"/>
    <n v="4.6999999999999993"/>
    <n v="4.6999999999999993"/>
    <n v="0"/>
  </r>
  <r>
    <n v="270"/>
    <x v="287"/>
    <n v="3"/>
    <n v="12.4"/>
    <n v="549"/>
    <n v="0.4"/>
    <n v="1026.9000000000001"/>
    <n v="0.92"/>
    <x v="10"/>
    <n v="1"/>
    <x v="9"/>
    <x v="0"/>
    <x v="41"/>
    <n v="5.6"/>
    <n v="5.6"/>
    <n v="0"/>
  </r>
  <r>
    <n v="270"/>
    <x v="288"/>
    <n v="4.5"/>
    <n v="12.9"/>
    <n v="527"/>
    <n v="2.9"/>
    <n v="1025"/>
    <n v="0.88"/>
    <x v="10"/>
    <n v="1"/>
    <x v="9"/>
    <x v="0"/>
    <x v="41"/>
    <n v="5.0999999999999996"/>
    <n v="5.0999999999999996"/>
    <n v="0"/>
  </r>
  <r>
    <n v="270"/>
    <x v="289"/>
    <n v="3.8"/>
    <n v="11.6"/>
    <n v="705"/>
    <n v="1.5"/>
    <n v="1024.5"/>
    <n v="0.84"/>
    <x v="10"/>
    <n v="1"/>
    <x v="9"/>
    <x v="0"/>
    <x v="41"/>
    <n v="6.4"/>
    <n v="6.4"/>
    <n v="0"/>
  </r>
  <r>
    <n v="270"/>
    <x v="290"/>
    <n v="3.4"/>
    <n v="9.1"/>
    <n v="941"/>
    <n v="0"/>
    <n v="1026.3"/>
    <n v="0.71"/>
    <x v="10"/>
    <n v="1"/>
    <x v="9"/>
    <x v="0"/>
    <x v="41"/>
    <n v="8.9"/>
    <n v="8.9"/>
    <n v="0"/>
  </r>
  <r>
    <n v="270"/>
    <x v="291"/>
    <n v="5.3"/>
    <n v="9.3000000000000007"/>
    <n v="643"/>
    <n v="-0.1"/>
    <n v="1011.3"/>
    <n v="0.77"/>
    <x v="10"/>
    <n v="1"/>
    <x v="9"/>
    <x v="0"/>
    <x v="41"/>
    <n v="8.6999999999999993"/>
    <n v="8.6999999999999993"/>
    <n v="0"/>
  </r>
  <r>
    <n v="270"/>
    <x v="292"/>
    <n v="5.5"/>
    <n v="13.7"/>
    <n v="371"/>
    <n v="17.100000000000001"/>
    <n v="995.3"/>
    <n v="0.89"/>
    <x v="10"/>
    <n v="1"/>
    <x v="9"/>
    <x v="0"/>
    <x v="42"/>
    <n v="4.3000000000000007"/>
    <n v="4.3000000000000007"/>
    <n v="0"/>
  </r>
  <r>
    <n v="270"/>
    <x v="293"/>
    <n v="6.3"/>
    <n v="13.4"/>
    <n v="378"/>
    <n v="6.7"/>
    <n v="990.3"/>
    <n v="0.9"/>
    <x v="10"/>
    <n v="1"/>
    <x v="9"/>
    <x v="0"/>
    <x v="42"/>
    <n v="4.5999999999999996"/>
    <n v="4.5999999999999996"/>
    <n v="0"/>
  </r>
  <r>
    <n v="270"/>
    <x v="294"/>
    <n v="4.3"/>
    <n v="12.4"/>
    <n v="806"/>
    <n v="0.6"/>
    <n v="995.5"/>
    <n v="0.85"/>
    <x v="10"/>
    <n v="1"/>
    <x v="9"/>
    <x v="0"/>
    <x v="42"/>
    <n v="5.6"/>
    <n v="5.6"/>
    <n v="0"/>
  </r>
  <r>
    <n v="270"/>
    <x v="295"/>
    <n v="6.8"/>
    <n v="11.5"/>
    <n v="370"/>
    <n v="28"/>
    <n v="979.2"/>
    <n v="0.88"/>
    <x v="10"/>
    <n v="1"/>
    <x v="9"/>
    <x v="0"/>
    <x v="42"/>
    <n v="6.5"/>
    <n v="6.5"/>
    <n v="0"/>
  </r>
  <r>
    <n v="270"/>
    <x v="296"/>
    <n v="11.2"/>
    <n v="10.4"/>
    <n v="552"/>
    <n v="6.8"/>
    <n v="991.6"/>
    <n v="0.79"/>
    <x v="10"/>
    <n v="1"/>
    <x v="9"/>
    <x v="0"/>
    <x v="42"/>
    <n v="7.6"/>
    <n v="7.6"/>
    <n v="0"/>
  </r>
  <r>
    <n v="270"/>
    <x v="297"/>
    <n v="8"/>
    <n v="9.6999999999999993"/>
    <n v="384"/>
    <n v="12.8"/>
    <n v="993.4"/>
    <n v="0.85"/>
    <x v="10"/>
    <n v="1"/>
    <x v="9"/>
    <x v="0"/>
    <x v="42"/>
    <n v="8.3000000000000007"/>
    <n v="8.3000000000000007"/>
    <n v="0"/>
  </r>
  <r>
    <n v="270"/>
    <x v="298"/>
    <n v="10.5"/>
    <n v="9.6"/>
    <n v="545"/>
    <n v="15.9"/>
    <n v="996.7"/>
    <n v="0.8"/>
    <x v="10"/>
    <n v="1"/>
    <x v="9"/>
    <x v="0"/>
    <x v="42"/>
    <n v="8.4"/>
    <n v="8.4"/>
    <n v="0"/>
  </r>
  <r>
    <n v="270"/>
    <x v="299"/>
    <n v="7.3"/>
    <n v="9.6999999999999993"/>
    <n v="609"/>
    <n v="7.8"/>
    <n v="997"/>
    <n v="0.79"/>
    <x v="10"/>
    <n v="1"/>
    <x v="9"/>
    <x v="0"/>
    <x v="43"/>
    <n v="8.3000000000000007"/>
    <n v="8.3000000000000007"/>
    <n v="0"/>
  </r>
  <r>
    <n v="270"/>
    <x v="300"/>
    <n v="7.4"/>
    <n v="11"/>
    <n v="586"/>
    <n v="5.0999999999999996"/>
    <n v="1001.7"/>
    <n v="0.79"/>
    <x v="10"/>
    <n v="1"/>
    <x v="9"/>
    <x v="0"/>
    <x v="43"/>
    <n v="7"/>
    <n v="7"/>
    <n v="0"/>
  </r>
  <r>
    <n v="270"/>
    <x v="301"/>
    <n v="5.0999999999999996"/>
    <n v="10.6"/>
    <n v="256"/>
    <n v="8.1"/>
    <n v="1000.1"/>
    <n v="0.92"/>
    <x v="10"/>
    <n v="1"/>
    <x v="9"/>
    <x v="0"/>
    <x v="43"/>
    <n v="7.4"/>
    <n v="7.4"/>
    <n v="0"/>
  </r>
  <r>
    <n v="270"/>
    <x v="302"/>
    <n v="5.0999999999999996"/>
    <n v="9.6999999999999993"/>
    <n v="770"/>
    <n v="2.5"/>
    <n v="1005.9"/>
    <n v="0.82"/>
    <x v="10"/>
    <n v="1"/>
    <x v="9"/>
    <x v="0"/>
    <x v="43"/>
    <n v="8.3000000000000007"/>
    <n v="8.3000000000000007"/>
    <n v="0"/>
  </r>
  <r>
    <n v="270"/>
    <x v="303"/>
    <n v="5.5"/>
    <n v="10"/>
    <n v="404"/>
    <n v="-0.1"/>
    <n v="1008.8"/>
    <n v="0.83"/>
    <x v="10"/>
    <n v="1"/>
    <x v="9"/>
    <x v="0"/>
    <x v="43"/>
    <n v="8"/>
    <n v="8"/>
    <n v="0"/>
  </r>
  <r>
    <n v="270"/>
    <x v="304"/>
    <n v="5.8"/>
    <n v="11.4"/>
    <n v="129"/>
    <n v="10.8"/>
    <n v="1005"/>
    <n v="0.91"/>
    <x v="10"/>
    <n v="1.1000000000000001"/>
    <x v="10"/>
    <x v="0"/>
    <x v="43"/>
    <n v="6.6"/>
    <n v="7.26"/>
    <n v="0"/>
  </r>
  <r>
    <n v="270"/>
    <x v="305"/>
    <n v="4.5999999999999996"/>
    <n v="9.8000000000000007"/>
    <n v="597"/>
    <n v="3.4"/>
    <n v="1008"/>
    <n v="0.9"/>
    <x v="10"/>
    <n v="1.1000000000000001"/>
    <x v="10"/>
    <x v="0"/>
    <x v="43"/>
    <n v="8.1999999999999993"/>
    <n v="9.02"/>
    <n v="0"/>
  </r>
  <r>
    <n v="270"/>
    <x v="306"/>
    <n v="6.6"/>
    <n v="10"/>
    <n v="157"/>
    <n v="1.1000000000000001"/>
    <n v="1013.3"/>
    <n v="0.92"/>
    <x v="10"/>
    <n v="1.1000000000000001"/>
    <x v="10"/>
    <x v="0"/>
    <x v="44"/>
    <n v="8"/>
    <n v="8.8000000000000007"/>
    <n v="0"/>
  </r>
  <r>
    <n v="270"/>
    <x v="307"/>
    <n v="6.5"/>
    <n v="13.1"/>
    <n v="458"/>
    <n v="-0.1"/>
    <n v="1014.9"/>
    <n v="0.82"/>
    <x v="10"/>
    <n v="1.1000000000000001"/>
    <x v="10"/>
    <x v="0"/>
    <x v="44"/>
    <n v="4.9000000000000004"/>
    <n v="5.3900000000000006"/>
    <n v="0"/>
  </r>
  <r>
    <n v="270"/>
    <x v="308"/>
    <n v="5"/>
    <n v="13.1"/>
    <n v="499"/>
    <n v="-0.1"/>
    <n v="1013"/>
    <n v="0.73"/>
    <x v="10"/>
    <n v="1.1000000000000001"/>
    <x v="10"/>
    <x v="0"/>
    <x v="44"/>
    <n v="4.9000000000000004"/>
    <n v="5.3900000000000006"/>
    <n v="0"/>
  </r>
  <r>
    <n v="270"/>
    <x v="309"/>
    <n v="3.5"/>
    <n v="10.4"/>
    <n v="499"/>
    <n v="0"/>
    <n v="1009.1"/>
    <n v="0.74"/>
    <x v="10"/>
    <n v="1.1000000000000001"/>
    <x v="10"/>
    <x v="0"/>
    <x v="44"/>
    <n v="7.6"/>
    <n v="8.36"/>
    <n v="0"/>
  </r>
  <r>
    <n v="270"/>
    <x v="310"/>
    <n v="2.4"/>
    <n v="10.1"/>
    <n v="230"/>
    <n v="0"/>
    <n v="1009.6"/>
    <n v="0.98"/>
    <x v="10"/>
    <n v="1.1000000000000001"/>
    <x v="10"/>
    <x v="0"/>
    <x v="44"/>
    <n v="7.9"/>
    <n v="8.6900000000000013"/>
    <n v="0"/>
  </r>
  <r>
    <n v="270"/>
    <x v="311"/>
    <n v="1.1000000000000001"/>
    <n v="8.4"/>
    <n v="271"/>
    <n v="0"/>
    <n v="1013.4"/>
    <n v="0.99"/>
    <x v="10"/>
    <n v="1.1000000000000001"/>
    <x v="10"/>
    <x v="0"/>
    <x v="44"/>
    <n v="9.6"/>
    <n v="10.56"/>
    <n v="0"/>
  </r>
  <r>
    <n v="270"/>
    <x v="312"/>
    <n v="3"/>
    <n v="10"/>
    <n v="508"/>
    <n v="0.9"/>
    <n v="1015.6"/>
    <n v="0.93"/>
    <x v="10"/>
    <n v="1.1000000000000001"/>
    <x v="10"/>
    <x v="0"/>
    <x v="44"/>
    <n v="8"/>
    <n v="8.8000000000000007"/>
    <n v="0"/>
  </r>
  <r>
    <n v="270"/>
    <x v="313"/>
    <n v="5.2"/>
    <n v="8.4"/>
    <n v="221"/>
    <n v="1.9"/>
    <n v="1011"/>
    <n v="0.91"/>
    <x v="10"/>
    <n v="1.1000000000000001"/>
    <x v="10"/>
    <x v="0"/>
    <x v="45"/>
    <n v="9.6"/>
    <n v="10.56"/>
    <n v="0"/>
  </r>
  <r>
    <n v="270"/>
    <x v="314"/>
    <n v="5.4"/>
    <n v="10"/>
    <n v="397"/>
    <n v="-0.1"/>
    <n v="1009.7"/>
    <n v="0.91"/>
    <x v="10"/>
    <n v="1.1000000000000001"/>
    <x v="10"/>
    <x v="0"/>
    <x v="45"/>
    <n v="8"/>
    <n v="8.8000000000000007"/>
    <n v="0"/>
  </r>
  <r>
    <n v="270"/>
    <x v="315"/>
    <n v="5.2"/>
    <n v="11.4"/>
    <n v="251"/>
    <n v="-0.1"/>
    <n v="1007.2"/>
    <n v="0.8"/>
    <x v="10"/>
    <n v="1.1000000000000001"/>
    <x v="10"/>
    <x v="0"/>
    <x v="45"/>
    <n v="6.6"/>
    <n v="7.26"/>
    <n v="0"/>
  </r>
  <r>
    <n v="270"/>
    <x v="316"/>
    <n v="4.4000000000000004"/>
    <n v="11.7"/>
    <n v="367"/>
    <n v="0.7"/>
    <n v="1007.5"/>
    <n v="0.91"/>
    <x v="10"/>
    <n v="1.1000000000000001"/>
    <x v="10"/>
    <x v="0"/>
    <x v="45"/>
    <n v="6.3000000000000007"/>
    <n v="6.9300000000000015"/>
    <n v="0"/>
  </r>
  <r>
    <n v="270"/>
    <x v="317"/>
    <n v="8.3000000000000007"/>
    <n v="8"/>
    <n v="38"/>
    <n v="34.9"/>
    <n v="1008.9"/>
    <n v="0.95"/>
    <x v="10"/>
    <n v="1.1000000000000001"/>
    <x v="10"/>
    <x v="0"/>
    <x v="45"/>
    <n v="10"/>
    <n v="11"/>
    <n v="0"/>
  </r>
  <r>
    <n v="270"/>
    <x v="318"/>
    <n v="7.3"/>
    <n v="6.3"/>
    <n v="96"/>
    <n v="4.2"/>
    <n v="1010.8"/>
    <n v="0.92"/>
    <x v="10"/>
    <n v="1.1000000000000001"/>
    <x v="10"/>
    <x v="0"/>
    <x v="45"/>
    <n v="11.7"/>
    <n v="12.870000000000001"/>
    <n v="0"/>
  </r>
  <r>
    <n v="270"/>
    <x v="319"/>
    <n v="3.5"/>
    <n v="6.3"/>
    <n v="412"/>
    <n v="1.5"/>
    <n v="1009.4"/>
    <n v="0.84"/>
    <x v="10"/>
    <n v="1.1000000000000001"/>
    <x v="10"/>
    <x v="0"/>
    <x v="45"/>
    <n v="11.7"/>
    <n v="12.870000000000001"/>
    <n v="0"/>
  </r>
  <r>
    <n v="270"/>
    <x v="320"/>
    <n v="6.3"/>
    <n v="5.9"/>
    <n v="424"/>
    <n v="2.8"/>
    <n v="1013.8"/>
    <n v="0.78"/>
    <x v="10"/>
    <n v="1.1000000000000001"/>
    <x v="10"/>
    <x v="0"/>
    <x v="46"/>
    <n v="12.1"/>
    <n v="13.31"/>
    <n v="0"/>
  </r>
  <r>
    <n v="270"/>
    <x v="321"/>
    <n v="4"/>
    <n v="4.9000000000000004"/>
    <n v="205"/>
    <n v="4.5999999999999996"/>
    <n v="1012.1"/>
    <n v="0.86"/>
    <x v="10"/>
    <n v="1.1000000000000001"/>
    <x v="10"/>
    <x v="0"/>
    <x v="46"/>
    <n v="13.1"/>
    <n v="14.41"/>
    <n v="0"/>
  </r>
  <r>
    <n v="270"/>
    <x v="322"/>
    <n v="4.3"/>
    <n v="4.5"/>
    <n v="122"/>
    <n v="15.3"/>
    <n v="1002.1"/>
    <n v="0.9"/>
    <x v="10"/>
    <n v="1.1000000000000001"/>
    <x v="10"/>
    <x v="0"/>
    <x v="46"/>
    <n v="13.5"/>
    <n v="14.850000000000001"/>
    <n v="0"/>
  </r>
  <r>
    <n v="270"/>
    <x v="323"/>
    <n v="2.6"/>
    <n v="2.4"/>
    <n v="125"/>
    <n v="1.9"/>
    <n v="1009"/>
    <n v="0.87"/>
    <x v="10"/>
    <n v="1.1000000000000001"/>
    <x v="10"/>
    <x v="0"/>
    <x v="46"/>
    <n v="15.6"/>
    <n v="17.16"/>
    <n v="0"/>
  </r>
  <r>
    <n v="270"/>
    <x v="324"/>
    <n v="2.2999999999999998"/>
    <n v="0.4"/>
    <n v="283"/>
    <n v="0.8"/>
    <n v="1023.3"/>
    <n v="0.94"/>
    <x v="10"/>
    <n v="1.1000000000000001"/>
    <x v="10"/>
    <x v="0"/>
    <x v="46"/>
    <n v="17.600000000000001"/>
    <n v="19.360000000000003"/>
    <n v="0"/>
  </r>
  <r>
    <n v="270"/>
    <x v="325"/>
    <n v="5.6"/>
    <n v="2.4"/>
    <n v="275"/>
    <n v="0.2"/>
    <n v="1019.5"/>
    <n v="0.8"/>
    <x v="10"/>
    <n v="1.1000000000000001"/>
    <x v="10"/>
    <x v="0"/>
    <x v="46"/>
    <n v="15.6"/>
    <n v="17.16"/>
    <n v="0"/>
  </r>
  <r>
    <n v="270"/>
    <x v="326"/>
    <n v="7.2"/>
    <n v="1.7"/>
    <n v="83"/>
    <n v="9.1999999999999993"/>
    <n v="1001.4"/>
    <n v="0.88"/>
    <x v="10"/>
    <n v="1.1000000000000001"/>
    <x v="10"/>
    <x v="0"/>
    <x v="46"/>
    <n v="16.3"/>
    <n v="17.930000000000003"/>
    <n v="0"/>
  </r>
  <r>
    <n v="270"/>
    <x v="327"/>
    <n v="4.0999999999999996"/>
    <n v="3.7"/>
    <n v="396"/>
    <n v="-0.1"/>
    <n v="993.2"/>
    <n v="0.94"/>
    <x v="10"/>
    <n v="1.1000000000000001"/>
    <x v="10"/>
    <x v="0"/>
    <x v="47"/>
    <n v="14.3"/>
    <n v="15.730000000000002"/>
    <n v="0"/>
  </r>
  <r>
    <n v="270"/>
    <x v="328"/>
    <n v="3.3"/>
    <n v="3.7"/>
    <n v="228"/>
    <n v="1.5"/>
    <n v="1006.7"/>
    <n v="0.93"/>
    <x v="10"/>
    <n v="1.1000000000000001"/>
    <x v="10"/>
    <x v="0"/>
    <x v="47"/>
    <n v="14.3"/>
    <n v="15.730000000000002"/>
    <n v="0"/>
  </r>
  <r>
    <n v="270"/>
    <x v="329"/>
    <n v="3"/>
    <n v="1.8"/>
    <n v="335"/>
    <n v="0"/>
    <n v="1019.8"/>
    <n v="0.97"/>
    <x v="10"/>
    <n v="1.1000000000000001"/>
    <x v="10"/>
    <x v="0"/>
    <x v="47"/>
    <n v="16.2"/>
    <n v="17.82"/>
    <n v="0"/>
  </r>
  <r>
    <n v="270"/>
    <x v="330"/>
    <n v="7.6"/>
    <n v="5.9"/>
    <n v="64"/>
    <n v="4.5"/>
    <n v="1013.7"/>
    <n v="0.96"/>
    <x v="10"/>
    <n v="1.1000000000000001"/>
    <x v="10"/>
    <x v="0"/>
    <x v="47"/>
    <n v="12.1"/>
    <n v="13.31"/>
    <n v="0"/>
  </r>
  <r>
    <n v="270"/>
    <x v="331"/>
    <n v="6.8"/>
    <n v="8.9"/>
    <n v="199"/>
    <n v="0.3"/>
    <n v="1010.3"/>
    <n v="0.95"/>
    <x v="10"/>
    <n v="1.1000000000000001"/>
    <x v="10"/>
    <x v="0"/>
    <x v="47"/>
    <n v="9.1"/>
    <n v="10.01"/>
    <n v="0"/>
  </r>
  <r>
    <n v="270"/>
    <x v="332"/>
    <n v="6.3"/>
    <n v="8.6"/>
    <n v="117"/>
    <n v="0.8"/>
    <n v="1005.2"/>
    <n v="0.92"/>
    <x v="10"/>
    <n v="1.1000000000000001"/>
    <x v="10"/>
    <x v="0"/>
    <x v="47"/>
    <n v="9.4"/>
    <n v="10.340000000000002"/>
    <n v="0"/>
  </r>
  <r>
    <n v="270"/>
    <x v="333"/>
    <n v="5.7"/>
    <n v="6.2"/>
    <n v="299"/>
    <n v="1.4"/>
    <n v="1007.9"/>
    <n v="0.87"/>
    <x v="10"/>
    <n v="1.1000000000000001"/>
    <x v="10"/>
    <x v="0"/>
    <x v="47"/>
    <n v="11.8"/>
    <n v="12.980000000000002"/>
    <n v="0"/>
  </r>
  <r>
    <n v="270"/>
    <x v="334"/>
    <n v="7.5"/>
    <n v="5.5"/>
    <n v="157"/>
    <n v="2.2999999999999998"/>
    <n v="1008.8"/>
    <n v="0.84"/>
    <x v="10"/>
    <n v="1.1000000000000001"/>
    <x v="11"/>
    <x v="0"/>
    <x v="48"/>
    <n v="12.5"/>
    <n v="13.750000000000002"/>
    <n v="0"/>
  </r>
  <r>
    <n v="270"/>
    <x v="335"/>
    <n v="5.2"/>
    <n v="6.9"/>
    <n v="86"/>
    <n v="0.5"/>
    <n v="1006.9"/>
    <n v="0.77"/>
    <x v="10"/>
    <n v="1.1000000000000001"/>
    <x v="11"/>
    <x v="0"/>
    <x v="48"/>
    <n v="11.1"/>
    <n v="12.21"/>
    <n v="0"/>
  </r>
  <r>
    <n v="270"/>
    <x v="336"/>
    <n v="2.8"/>
    <n v="7"/>
    <n v="166"/>
    <n v="0"/>
    <n v="1010.5"/>
    <n v="0.91"/>
    <x v="10"/>
    <n v="1.1000000000000001"/>
    <x v="11"/>
    <x v="0"/>
    <x v="48"/>
    <n v="11"/>
    <n v="12.100000000000001"/>
    <n v="0"/>
  </r>
  <r>
    <n v="270"/>
    <x v="337"/>
    <n v="4.7"/>
    <n v="6.1"/>
    <n v="190"/>
    <n v="-0.1"/>
    <n v="1005.9"/>
    <n v="0.9"/>
    <x v="10"/>
    <n v="1.1000000000000001"/>
    <x v="11"/>
    <x v="0"/>
    <x v="48"/>
    <n v="11.9"/>
    <n v="13.090000000000002"/>
    <n v="0"/>
  </r>
  <r>
    <n v="270"/>
    <x v="338"/>
    <n v="4"/>
    <n v="4.3"/>
    <n v="100"/>
    <n v="0"/>
    <n v="1008.4"/>
    <n v="0.94"/>
    <x v="10"/>
    <n v="1.1000000000000001"/>
    <x v="11"/>
    <x v="0"/>
    <x v="48"/>
    <n v="13.7"/>
    <n v="15.07"/>
    <n v="0"/>
  </r>
  <r>
    <n v="270"/>
    <x v="339"/>
    <n v="6.6"/>
    <n v="7.2"/>
    <n v="61"/>
    <n v="7.7"/>
    <n v="999.8"/>
    <n v="0.93"/>
    <x v="10"/>
    <n v="1.1000000000000001"/>
    <x v="11"/>
    <x v="0"/>
    <x v="48"/>
    <n v="10.8"/>
    <n v="11.880000000000003"/>
    <n v="0"/>
  </r>
  <r>
    <n v="270"/>
    <x v="340"/>
    <n v="6.1"/>
    <n v="9.6999999999999993"/>
    <n v="123"/>
    <n v="9.3000000000000007"/>
    <n v="1002.5"/>
    <n v="0.94"/>
    <x v="10"/>
    <n v="1.1000000000000001"/>
    <x v="11"/>
    <x v="0"/>
    <x v="48"/>
    <n v="8.3000000000000007"/>
    <n v="9.1300000000000008"/>
    <n v="0"/>
  </r>
  <r>
    <n v="270"/>
    <x v="341"/>
    <n v="6.4"/>
    <n v="10.5"/>
    <n v="148"/>
    <n v="1.1000000000000001"/>
    <n v="1008.3"/>
    <n v="0.92"/>
    <x v="10"/>
    <n v="1.1000000000000001"/>
    <x v="11"/>
    <x v="0"/>
    <x v="49"/>
    <n v="7.5"/>
    <n v="8.25"/>
    <n v="0"/>
  </r>
  <r>
    <n v="270"/>
    <x v="342"/>
    <n v="5.9"/>
    <n v="11.7"/>
    <n v="113"/>
    <n v="4"/>
    <n v="1008.7"/>
    <n v="0.89"/>
    <x v="10"/>
    <n v="1.1000000000000001"/>
    <x v="11"/>
    <x v="0"/>
    <x v="49"/>
    <n v="6.3000000000000007"/>
    <n v="6.9300000000000015"/>
    <n v="0"/>
  </r>
  <r>
    <n v="270"/>
    <x v="343"/>
    <n v="6.3"/>
    <n v="10.4"/>
    <n v="243"/>
    <n v="0"/>
    <n v="1014.3"/>
    <n v="0.89"/>
    <x v="10"/>
    <n v="1.1000000000000001"/>
    <x v="11"/>
    <x v="0"/>
    <x v="49"/>
    <n v="7.6"/>
    <n v="8.36"/>
    <n v="0"/>
  </r>
  <r>
    <n v="270"/>
    <x v="344"/>
    <n v="4.8"/>
    <n v="7.5"/>
    <n v="147"/>
    <n v="0"/>
    <n v="1020.4"/>
    <n v="0.94"/>
    <x v="10"/>
    <n v="1.1000000000000001"/>
    <x v="11"/>
    <x v="0"/>
    <x v="49"/>
    <n v="10.5"/>
    <n v="11.55"/>
    <n v="0"/>
  </r>
  <r>
    <n v="270"/>
    <x v="345"/>
    <n v="3.4"/>
    <n v="7.8"/>
    <n v="88"/>
    <n v="0"/>
    <n v="1020.4"/>
    <n v="0.92"/>
    <x v="10"/>
    <n v="1.1000000000000001"/>
    <x v="11"/>
    <x v="0"/>
    <x v="49"/>
    <n v="10.199999999999999"/>
    <n v="11.22"/>
    <n v="0"/>
  </r>
  <r>
    <n v="270"/>
    <x v="346"/>
    <n v="3.9"/>
    <n v="7"/>
    <n v="316"/>
    <n v="0.1"/>
    <n v="1025.3"/>
    <n v="0.94"/>
    <x v="10"/>
    <n v="1.1000000000000001"/>
    <x v="11"/>
    <x v="0"/>
    <x v="49"/>
    <n v="11"/>
    <n v="12.100000000000001"/>
    <n v="0"/>
  </r>
  <r>
    <n v="270"/>
    <x v="347"/>
    <n v="6.5"/>
    <n v="6.6"/>
    <n v="121"/>
    <n v="0"/>
    <n v="1020.1"/>
    <n v="0.92"/>
    <x v="10"/>
    <n v="1.1000000000000001"/>
    <x v="11"/>
    <x v="0"/>
    <x v="49"/>
    <n v="11.4"/>
    <n v="12.540000000000001"/>
    <n v="0"/>
  </r>
  <r>
    <n v="270"/>
    <x v="348"/>
    <n v="5.6"/>
    <n v="6.4"/>
    <n v="47"/>
    <n v="0"/>
    <n v="1011.9"/>
    <n v="0.89"/>
    <x v="10"/>
    <n v="1.1000000000000001"/>
    <x v="11"/>
    <x v="0"/>
    <x v="50"/>
    <n v="11.6"/>
    <n v="12.76"/>
    <n v="0"/>
  </r>
  <r>
    <n v="270"/>
    <x v="349"/>
    <n v="3.6"/>
    <n v="7.6"/>
    <n v="164"/>
    <n v="-0.1"/>
    <n v="1011.7"/>
    <n v="0.87"/>
    <x v="10"/>
    <n v="1.1000000000000001"/>
    <x v="11"/>
    <x v="0"/>
    <x v="50"/>
    <n v="10.4"/>
    <n v="11.440000000000001"/>
    <n v="0"/>
  </r>
  <r>
    <n v="270"/>
    <x v="350"/>
    <n v="3.5"/>
    <n v="7.4"/>
    <n v="94"/>
    <n v="-0.1"/>
    <n v="1015.1"/>
    <n v="0.92"/>
    <x v="10"/>
    <n v="1.1000000000000001"/>
    <x v="11"/>
    <x v="0"/>
    <x v="50"/>
    <n v="10.6"/>
    <n v="11.66"/>
    <n v="0"/>
  </r>
  <r>
    <n v="270"/>
    <x v="351"/>
    <n v="7.2"/>
    <n v="9"/>
    <n v="75"/>
    <n v="0.4"/>
    <n v="1010.7"/>
    <n v="0.84"/>
    <x v="10"/>
    <n v="1.1000000000000001"/>
    <x v="11"/>
    <x v="0"/>
    <x v="50"/>
    <n v="9"/>
    <n v="9.9"/>
    <n v="0"/>
  </r>
  <r>
    <n v="270"/>
    <x v="352"/>
    <n v="5"/>
    <n v="8.3000000000000007"/>
    <n v="171"/>
    <n v="1.4"/>
    <n v="1014.3"/>
    <n v="0.91"/>
    <x v="10"/>
    <n v="1.1000000000000001"/>
    <x v="11"/>
    <x v="0"/>
    <x v="50"/>
    <n v="9.6999999999999993"/>
    <n v="10.67"/>
    <n v="0"/>
  </r>
  <r>
    <n v="270"/>
    <x v="353"/>
    <n v="3.4"/>
    <n v="4.5"/>
    <n v="144"/>
    <n v="-0.1"/>
    <n v="1016.7"/>
    <n v="0.99"/>
    <x v="10"/>
    <n v="1.1000000000000001"/>
    <x v="11"/>
    <x v="0"/>
    <x v="50"/>
    <n v="13.5"/>
    <n v="14.850000000000001"/>
    <n v="0"/>
  </r>
  <r>
    <n v="270"/>
    <x v="354"/>
    <n v="4.9000000000000004"/>
    <n v="7"/>
    <n v="208"/>
    <n v="-0.1"/>
    <n v="1013"/>
    <n v="0.94"/>
    <x v="10"/>
    <n v="1.1000000000000001"/>
    <x v="11"/>
    <x v="0"/>
    <x v="50"/>
    <n v="11"/>
    <n v="12.100000000000001"/>
    <n v="0"/>
  </r>
  <r>
    <n v="270"/>
    <x v="355"/>
    <n v="6.2"/>
    <n v="5.7"/>
    <n v="106"/>
    <n v="0"/>
    <n v="1013.9"/>
    <n v="0.87"/>
    <x v="10"/>
    <n v="1.1000000000000001"/>
    <x v="11"/>
    <x v="0"/>
    <x v="51"/>
    <n v="12.3"/>
    <n v="13.530000000000001"/>
    <n v="0"/>
  </r>
  <r>
    <n v="270"/>
    <x v="356"/>
    <n v="7.5"/>
    <n v="2.7"/>
    <n v="56"/>
    <n v="0"/>
    <n v="1023.5"/>
    <n v="0.84"/>
    <x v="10"/>
    <n v="1.1000000000000001"/>
    <x v="11"/>
    <x v="0"/>
    <x v="51"/>
    <n v="15.3"/>
    <n v="16.830000000000002"/>
    <n v="0"/>
  </r>
  <r>
    <n v="270"/>
    <x v="357"/>
    <n v="6.6"/>
    <n v="1"/>
    <n v="321"/>
    <n v="0"/>
    <n v="1035.8"/>
    <n v="0.8"/>
    <x v="10"/>
    <n v="1.1000000000000001"/>
    <x v="11"/>
    <x v="0"/>
    <x v="51"/>
    <n v="17"/>
    <n v="18.700000000000003"/>
    <n v="0"/>
  </r>
  <r>
    <n v="270"/>
    <x v="358"/>
    <n v="6.8"/>
    <n v="-2.1"/>
    <n v="373"/>
    <n v="0"/>
    <n v="1034.8"/>
    <n v="0.65"/>
    <x v="10"/>
    <n v="1.1000000000000001"/>
    <x v="11"/>
    <x v="0"/>
    <x v="51"/>
    <n v="20.100000000000001"/>
    <n v="22.110000000000003"/>
    <n v="0"/>
  </r>
  <r>
    <n v="270"/>
    <x v="359"/>
    <n v="4.5"/>
    <n v="-2.2999999999999998"/>
    <n v="358"/>
    <n v="0"/>
    <n v="1034.4000000000001"/>
    <n v="0.67"/>
    <x v="10"/>
    <n v="1.1000000000000001"/>
    <x v="11"/>
    <x v="0"/>
    <x v="51"/>
    <n v="20.3"/>
    <n v="22.330000000000002"/>
    <n v="0"/>
  </r>
  <r>
    <n v="270"/>
    <x v="360"/>
    <n v="2.9"/>
    <n v="4"/>
    <n v="138"/>
    <n v="0"/>
    <n v="1034.4000000000001"/>
    <n v="0.9"/>
    <x v="10"/>
    <n v="1.1000000000000001"/>
    <x v="11"/>
    <x v="0"/>
    <x v="51"/>
    <n v="14"/>
    <n v="15.400000000000002"/>
    <n v="0"/>
  </r>
  <r>
    <n v="270"/>
    <x v="361"/>
    <n v="1.6"/>
    <n v="2.1"/>
    <n v="286"/>
    <n v="0"/>
    <n v="1031.9000000000001"/>
    <n v="0.93"/>
    <x v="10"/>
    <n v="1.1000000000000001"/>
    <x v="11"/>
    <x v="0"/>
    <x v="51"/>
    <n v="15.9"/>
    <n v="17.490000000000002"/>
    <n v="0"/>
  </r>
  <r>
    <n v="270"/>
    <x v="362"/>
    <n v="4.8"/>
    <n v="5.5"/>
    <n v="176"/>
    <n v="-0.1"/>
    <n v="1025.8"/>
    <n v="0.84"/>
    <x v="10"/>
    <n v="1.1000000000000001"/>
    <x v="11"/>
    <x v="0"/>
    <x v="52"/>
    <n v="12.5"/>
    <n v="13.750000000000002"/>
    <n v="0"/>
  </r>
  <r>
    <n v="270"/>
    <x v="363"/>
    <n v="4.3"/>
    <n v="3.4"/>
    <n v="238"/>
    <n v="-0.1"/>
    <n v="1029.2"/>
    <n v="0.76"/>
    <x v="10"/>
    <n v="1.1000000000000001"/>
    <x v="11"/>
    <x v="0"/>
    <x v="52"/>
    <n v="14.6"/>
    <n v="16.060000000000002"/>
    <n v="0"/>
  </r>
  <r>
    <n v="270"/>
    <x v="364"/>
    <n v="5.7"/>
    <n v="4.4000000000000004"/>
    <n v="266"/>
    <n v="0.5"/>
    <n v="1020.3"/>
    <n v="0.89"/>
    <x v="10"/>
    <n v="1.1000000000000001"/>
    <x v="11"/>
    <x v="0"/>
    <x v="52"/>
    <n v="13.6"/>
    <n v="14.96"/>
    <n v="0"/>
  </r>
  <r>
    <n v="270"/>
    <x v="365"/>
    <n v="9.4"/>
    <n v="4.2"/>
    <n v="157"/>
    <n v="3.7"/>
    <n v="998"/>
    <n v="0.84"/>
    <x v="10"/>
    <n v="1.1000000000000001"/>
    <x v="0"/>
    <x v="1"/>
    <x v="52"/>
    <n v="13.8"/>
    <n v="15.180000000000001"/>
    <n v="0"/>
  </r>
  <r>
    <n v="270"/>
    <x v="366"/>
    <n v="7.7"/>
    <n v="2.8"/>
    <n v="174"/>
    <n v="5.6"/>
    <n v="994.7"/>
    <n v="0.78"/>
    <x v="10"/>
    <n v="1.1000000000000001"/>
    <x v="0"/>
    <x v="1"/>
    <x v="52"/>
    <n v="15.2"/>
    <n v="16.72"/>
    <n v="0"/>
  </r>
  <r>
    <n v="270"/>
    <x v="367"/>
    <n v="5.0999999999999996"/>
    <n v="1.3"/>
    <n v="217"/>
    <n v="6.1"/>
    <n v="999.4"/>
    <n v="0.85"/>
    <x v="10"/>
    <n v="1.1000000000000001"/>
    <x v="0"/>
    <x v="1"/>
    <x v="52"/>
    <n v="16.7"/>
    <n v="18.37"/>
    <n v="0"/>
  </r>
  <r>
    <n v="270"/>
    <x v="368"/>
    <n v="3.8"/>
    <n v="0"/>
    <n v="323"/>
    <n v="10.7"/>
    <n v="1004.7"/>
    <n v="0.92"/>
    <x v="10"/>
    <n v="1.1000000000000001"/>
    <x v="0"/>
    <x v="1"/>
    <x v="52"/>
    <n v="18"/>
    <n v="19.8"/>
    <n v="0"/>
  </r>
  <r>
    <n v="270"/>
    <x v="369"/>
    <n v="3.6"/>
    <n v="-0.7"/>
    <n v="202"/>
    <n v="1.9"/>
    <n v="1008.1"/>
    <n v="0.96"/>
    <x v="10"/>
    <n v="1.1000000000000001"/>
    <x v="0"/>
    <x v="1"/>
    <x v="53"/>
    <n v="18.7"/>
    <n v="20.57"/>
    <n v="0"/>
  </r>
  <r>
    <n v="270"/>
    <x v="370"/>
    <n v="3.5"/>
    <n v="-1.9"/>
    <n v="394"/>
    <n v="-0.1"/>
    <n v="1012.3"/>
    <n v="0.93"/>
    <x v="10"/>
    <n v="1.1000000000000001"/>
    <x v="0"/>
    <x v="1"/>
    <x v="53"/>
    <n v="19.899999999999999"/>
    <n v="21.89"/>
    <n v="0"/>
  </r>
  <r>
    <n v="270"/>
    <x v="371"/>
    <n v="8"/>
    <n v="0"/>
    <n v="89"/>
    <n v="5"/>
    <n v="1002.2"/>
    <n v="0.95"/>
    <x v="10"/>
    <n v="1.1000000000000001"/>
    <x v="0"/>
    <x v="1"/>
    <x v="53"/>
    <n v="18"/>
    <n v="19.8"/>
    <n v="0"/>
  </r>
  <r>
    <n v="270"/>
    <x v="372"/>
    <n v="4.2"/>
    <n v="1.5"/>
    <n v="203"/>
    <n v="1"/>
    <n v="1001"/>
    <n v="0.95"/>
    <x v="10"/>
    <n v="1.1000000000000001"/>
    <x v="0"/>
    <x v="1"/>
    <x v="53"/>
    <n v="16.5"/>
    <n v="18.150000000000002"/>
    <n v="0"/>
  </r>
  <r>
    <n v="270"/>
    <x v="373"/>
    <n v="10.3"/>
    <n v="-1.2"/>
    <n v="159"/>
    <n v="2.1"/>
    <n v="990.3"/>
    <n v="0.91"/>
    <x v="10"/>
    <n v="1.1000000000000001"/>
    <x v="0"/>
    <x v="1"/>
    <x v="53"/>
    <n v="19.2"/>
    <n v="21.12"/>
    <n v="0"/>
  </r>
  <r>
    <n v="270"/>
    <x v="374"/>
    <n v="6.8"/>
    <n v="-2"/>
    <n v="246"/>
    <n v="-0.1"/>
    <n v="1014"/>
    <n v="0.7"/>
    <x v="10"/>
    <n v="1.1000000000000001"/>
    <x v="0"/>
    <x v="1"/>
    <x v="53"/>
    <n v="20"/>
    <n v="22"/>
    <n v="0"/>
  </r>
  <r>
    <n v="270"/>
    <x v="375"/>
    <n v="5.4"/>
    <n v="-2.9"/>
    <n v="318"/>
    <n v="-0.1"/>
    <n v="1020.8"/>
    <n v="0.86"/>
    <x v="10"/>
    <n v="1.1000000000000001"/>
    <x v="0"/>
    <x v="1"/>
    <x v="53"/>
    <n v="20.9"/>
    <n v="22.990000000000002"/>
    <n v="0"/>
  </r>
  <r>
    <n v="270"/>
    <x v="376"/>
    <n v="6"/>
    <n v="2.5"/>
    <n v="123"/>
    <n v="3.1"/>
    <n v="1005.9"/>
    <n v="0.97"/>
    <x v="10"/>
    <n v="1.1000000000000001"/>
    <x v="0"/>
    <x v="1"/>
    <x v="54"/>
    <n v="15.5"/>
    <n v="17.05"/>
    <n v="0"/>
  </r>
  <r>
    <n v="270"/>
    <x v="377"/>
    <n v="4.8"/>
    <n v="6.8"/>
    <n v="89"/>
    <n v="6"/>
    <n v="1006.3"/>
    <n v="0.98"/>
    <x v="10"/>
    <n v="1.1000000000000001"/>
    <x v="0"/>
    <x v="1"/>
    <x v="54"/>
    <n v="11.2"/>
    <n v="12.32"/>
    <n v="0"/>
  </r>
  <r>
    <n v="270"/>
    <x v="378"/>
    <n v="3.3"/>
    <n v="4"/>
    <n v="374"/>
    <n v="3.5"/>
    <n v="1011.3"/>
    <n v="0.92"/>
    <x v="10"/>
    <n v="1.1000000000000001"/>
    <x v="0"/>
    <x v="1"/>
    <x v="54"/>
    <n v="14"/>
    <n v="15.400000000000002"/>
    <n v="0"/>
  </r>
  <r>
    <n v="270"/>
    <x v="379"/>
    <n v="5.3"/>
    <n v="7.7"/>
    <n v="102"/>
    <n v="5.7"/>
    <n v="1006.4"/>
    <n v="0.93"/>
    <x v="10"/>
    <n v="1.1000000000000001"/>
    <x v="0"/>
    <x v="1"/>
    <x v="54"/>
    <n v="10.3"/>
    <n v="11.330000000000002"/>
    <n v="0"/>
  </r>
  <r>
    <n v="270"/>
    <x v="380"/>
    <n v="5"/>
    <n v="7.4"/>
    <n v="236"/>
    <n v="0.9"/>
    <n v="1010.9"/>
    <n v="0.89"/>
    <x v="10"/>
    <n v="1.1000000000000001"/>
    <x v="0"/>
    <x v="1"/>
    <x v="54"/>
    <n v="10.6"/>
    <n v="11.66"/>
    <n v="0"/>
  </r>
  <r>
    <n v="270"/>
    <x v="381"/>
    <n v="2.9"/>
    <n v="6.4"/>
    <n v="383"/>
    <n v="0.1"/>
    <n v="1019.1"/>
    <n v="0.92"/>
    <x v="10"/>
    <n v="1.1000000000000001"/>
    <x v="0"/>
    <x v="1"/>
    <x v="54"/>
    <n v="11.6"/>
    <n v="12.76"/>
    <n v="0"/>
  </r>
  <r>
    <n v="270"/>
    <x v="382"/>
    <n v="3.3"/>
    <n v="0.7"/>
    <n v="119"/>
    <n v="0"/>
    <n v="1021.4"/>
    <n v="0.98"/>
    <x v="10"/>
    <n v="1.1000000000000001"/>
    <x v="0"/>
    <x v="1"/>
    <x v="54"/>
    <n v="17.3"/>
    <n v="19.03"/>
    <n v="0"/>
  </r>
  <r>
    <n v="270"/>
    <x v="383"/>
    <n v="3.5"/>
    <n v="1.9"/>
    <n v="333"/>
    <n v="0"/>
    <n v="1018.9"/>
    <n v="0.93"/>
    <x v="10"/>
    <n v="1.1000000000000001"/>
    <x v="0"/>
    <x v="1"/>
    <x v="55"/>
    <n v="16.100000000000001"/>
    <n v="17.710000000000004"/>
    <n v="0"/>
  </r>
  <r>
    <n v="270"/>
    <x v="384"/>
    <n v="3.6"/>
    <n v="2.2999999999999998"/>
    <n v="427"/>
    <n v="0"/>
    <n v="1015.9"/>
    <n v="0.84"/>
    <x v="10"/>
    <n v="1.1000000000000001"/>
    <x v="0"/>
    <x v="1"/>
    <x v="55"/>
    <n v="15.7"/>
    <n v="17.27"/>
    <n v="0"/>
  </r>
  <r>
    <n v="270"/>
    <x v="385"/>
    <n v="5"/>
    <n v="2.7"/>
    <n v="168"/>
    <n v="-0.1"/>
    <n v="1003.2"/>
    <n v="0.77"/>
    <x v="10"/>
    <n v="1.1000000000000001"/>
    <x v="0"/>
    <x v="1"/>
    <x v="55"/>
    <n v="15.3"/>
    <n v="16.830000000000002"/>
    <n v="0"/>
  </r>
  <r>
    <n v="270"/>
    <x v="386"/>
    <n v="7.2"/>
    <n v="-0.8"/>
    <n v="493"/>
    <n v="-0.1"/>
    <n v="998"/>
    <n v="0.76"/>
    <x v="10"/>
    <n v="1.1000000000000001"/>
    <x v="0"/>
    <x v="1"/>
    <x v="55"/>
    <n v="18.8"/>
    <n v="20.680000000000003"/>
    <n v="0"/>
  </r>
  <r>
    <n v="270"/>
    <x v="387"/>
    <n v="6.6"/>
    <n v="-0.3"/>
    <n v="370"/>
    <n v="0.3"/>
    <n v="997"/>
    <n v="0.82"/>
    <x v="10"/>
    <n v="1.1000000000000001"/>
    <x v="0"/>
    <x v="1"/>
    <x v="55"/>
    <n v="18.3"/>
    <n v="20.130000000000003"/>
    <n v="0"/>
  </r>
  <r>
    <n v="270"/>
    <x v="388"/>
    <n v="5.5"/>
    <n v="-1.2"/>
    <n v="314"/>
    <n v="-0.1"/>
    <n v="1002.7"/>
    <n v="0.86"/>
    <x v="10"/>
    <n v="1.1000000000000001"/>
    <x v="0"/>
    <x v="1"/>
    <x v="55"/>
    <n v="19.2"/>
    <n v="21.12"/>
    <n v="0"/>
  </r>
  <r>
    <n v="270"/>
    <x v="389"/>
    <n v="5.0999999999999996"/>
    <n v="-1.4"/>
    <n v="121"/>
    <n v="0"/>
    <n v="1000.9"/>
    <n v="0.88"/>
    <x v="10"/>
    <n v="1.1000000000000001"/>
    <x v="0"/>
    <x v="1"/>
    <x v="55"/>
    <n v="19.399999999999999"/>
    <n v="21.34"/>
    <n v="0"/>
  </r>
  <r>
    <n v="270"/>
    <x v="390"/>
    <n v="3.8"/>
    <n v="0.6"/>
    <n v="204"/>
    <n v="0.2"/>
    <n v="1002.7"/>
    <n v="0.92"/>
    <x v="10"/>
    <n v="1.1000000000000001"/>
    <x v="0"/>
    <x v="1"/>
    <x v="56"/>
    <n v="17.399999999999999"/>
    <n v="19.14"/>
    <n v="0"/>
  </r>
  <r>
    <n v="270"/>
    <x v="391"/>
    <n v="5.8"/>
    <n v="0.3"/>
    <n v="218"/>
    <n v="2.7"/>
    <n v="997.6"/>
    <n v="0.91"/>
    <x v="10"/>
    <n v="1.1000000000000001"/>
    <x v="0"/>
    <x v="1"/>
    <x v="56"/>
    <n v="17.7"/>
    <n v="19.470000000000002"/>
    <n v="0"/>
  </r>
  <r>
    <n v="270"/>
    <x v="392"/>
    <n v="5.3"/>
    <n v="0.2"/>
    <n v="183"/>
    <n v="0.6"/>
    <n v="997.9"/>
    <n v="0.9"/>
    <x v="10"/>
    <n v="1.1000000000000001"/>
    <x v="0"/>
    <x v="1"/>
    <x v="56"/>
    <n v="17.8"/>
    <n v="19.580000000000002"/>
    <n v="0"/>
  </r>
  <r>
    <n v="270"/>
    <x v="393"/>
    <n v="4.8"/>
    <n v="-0.1"/>
    <n v="215"/>
    <n v="2"/>
    <n v="1001.2"/>
    <n v="0.9"/>
    <x v="10"/>
    <n v="1.1000000000000001"/>
    <x v="0"/>
    <x v="1"/>
    <x v="56"/>
    <n v="18.100000000000001"/>
    <n v="19.910000000000004"/>
    <n v="0"/>
  </r>
  <r>
    <n v="270"/>
    <x v="394"/>
    <n v="6.2"/>
    <n v="-0.6"/>
    <n v="543"/>
    <n v="-0.1"/>
    <n v="998.8"/>
    <n v="0.87"/>
    <x v="10"/>
    <n v="1.1000000000000001"/>
    <x v="0"/>
    <x v="1"/>
    <x v="56"/>
    <n v="18.600000000000001"/>
    <n v="20.460000000000004"/>
    <n v="0"/>
  </r>
  <r>
    <n v="270"/>
    <x v="395"/>
    <n v="6.3"/>
    <n v="1.3"/>
    <n v="212"/>
    <n v="0.7"/>
    <n v="1002.9"/>
    <n v="0.91"/>
    <x v="10"/>
    <n v="1.1000000000000001"/>
    <x v="0"/>
    <x v="1"/>
    <x v="56"/>
    <n v="16.7"/>
    <n v="18.37"/>
    <n v="0"/>
  </r>
  <r>
    <n v="273"/>
    <x v="0"/>
    <n v="9.9"/>
    <n v="7.6"/>
    <n v="36"/>
    <n v="14.7"/>
    <m/>
    <n v="0.86"/>
    <x v="11"/>
    <n v="1.1000000000000001"/>
    <x v="0"/>
    <x v="0"/>
    <x v="0"/>
    <n v="10.4"/>
    <n v="11.440000000000001"/>
    <n v="0"/>
  </r>
  <r>
    <n v="273"/>
    <x v="1"/>
    <n v="3"/>
    <n v="3.4"/>
    <n v="372"/>
    <n v="2"/>
    <m/>
    <n v="0.86"/>
    <x v="11"/>
    <n v="1.1000000000000001"/>
    <x v="0"/>
    <x v="0"/>
    <x v="0"/>
    <n v="14.6"/>
    <n v="16.060000000000002"/>
    <n v="0"/>
  </r>
  <r>
    <n v="273"/>
    <x v="2"/>
    <n v="4"/>
    <n v="2.1"/>
    <n v="186"/>
    <n v="3.3"/>
    <m/>
    <n v="0.87"/>
    <x v="11"/>
    <n v="1.1000000000000001"/>
    <x v="0"/>
    <x v="0"/>
    <x v="0"/>
    <n v="15.9"/>
    <n v="17.490000000000002"/>
    <n v="0"/>
  </r>
  <r>
    <n v="273"/>
    <x v="3"/>
    <n v="3.2"/>
    <n v="1.2"/>
    <n v="132"/>
    <n v="0.6"/>
    <m/>
    <n v="0.95"/>
    <x v="11"/>
    <n v="1.1000000000000001"/>
    <x v="0"/>
    <x v="0"/>
    <x v="0"/>
    <n v="16.8"/>
    <n v="18.480000000000004"/>
    <n v="0"/>
  </r>
  <r>
    <n v="273"/>
    <x v="4"/>
    <n v="6.3"/>
    <n v="4.2"/>
    <n v="49"/>
    <n v="12.5"/>
    <m/>
    <n v="0.95"/>
    <x v="11"/>
    <n v="1.1000000000000001"/>
    <x v="0"/>
    <x v="0"/>
    <x v="0"/>
    <n v="13.8"/>
    <n v="15.180000000000001"/>
    <n v="0"/>
  </r>
  <r>
    <n v="273"/>
    <x v="5"/>
    <n v="9.1999999999999993"/>
    <n v="8.8000000000000007"/>
    <n v="104"/>
    <n v="2.6"/>
    <m/>
    <n v="0.83"/>
    <x v="11"/>
    <n v="1.1000000000000001"/>
    <x v="0"/>
    <x v="0"/>
    <x v="1"/>
    <n v="9.1999999999999993"/>
    <n v="10.119999999999999"/>
    <n v="0"/>
  </r>
  <r>
    <n v="273"/>
    <x v="6"/>
    <n v="5.8"/>
    <n v="3.2"/>
    <n v="195"/>
    <n v="4.7"/>
    <m/>
    <n v="0.9"/>
    <x v="11"/>
    <n v="1.1000000000000001"/>
    <x v="0"/>
    <x v="0"/>
    <x v="1"/>
    <n v="14.8"/>
    <n v="16.28"/>
    <n v="0"/>
  </r>
  <r>
    <n v="273"/>
    <x v="7"/>
    <n v="3.8"/>
    <n v="2.8"/>
    <n v="348"/>
    <n v="-0.1"/>
    <m/>
    <n v="0.85"/>
    <x v="11"/>
    <n v="1.1000000000000001"/>
    <x v="0"/>
    <x v="0"/>
    <x v="1"/>
    <n v="15.2"/>
    <n v="16.72"/>
    <n v="0"/>
  </r>
  <r>
    <n v="273"/>
    <x v="8"/>
    <n v="2.8"/>
    <n v="2"/>
    <n v="281"/>
    <n v="0.2"/>
    <m/>
    <n v="0.89"/>
    <x v="11"/>
    <n v="1.1000000000000001"/>
    <x v="0"/>
    <x v="0"/>
    <x v="1"/>
    <n v="16"/>
    <n v="17.600000000000001"/>
    <n v="0"/>
  </r>
  <r>
    <n v="273"/>
    <x v="9"/>
    <n v="2.9"/>
    <n v="2.1"/>
    <n v="150"/>
    <n v="5.2"/>
    <m/>
    <n v="0.9"/>
    <x v="11"/>
    <n v="1.1000000000000001"/>
    <x v="0"/>
    <x v="0"/>
    <x v="1"/>
    <n v="15.9"/>
    <n v="17.490000000000002"/>
    <n v="0"/>
  </r>
  <r>
    <n v="273"/>
    <x v="10"/>
    <n v="2.2999999999999998"/>
    <n v="1.3"/>
    <n v="402"/>
    <n v="-0.1"/>
    <m/>
    <n v="0.89"/>
    <x v="11"/>
    <n v="1.1000000000000001"/>
    <x v="0"/>
    <x v="0"/>
    <x v="1"/>
    <n v="16.7"/>
    <n v="18.37"/>
    <n v="0"/>
  </r>
  <r>
    <n v="273"/>
    <x v="11"/>
    <n v="1.8"/>
    <n v="3"/>
    <n v="212"/>
    <n v="0.5"/>
    <m/>
    <n v="0.87"/>
    <x v="11"/>
    <n v="1.1000000000000001"/>
    <x v="0"/>
    <x v="0"/>
    <x v="1"/>
    <n v="15"/>
    <n v="16.5"/>
    <n v="0"/>
  </r>
  <r>
    <n v="273"/>
    <x v="12"/>
    <n v="2.5"/>
    <n v="1.3"/>
    <n v="446"/>
    <n v="0"/>
    <m/>
    <n v="0.88"/>
    <x v="11"/>
    <n v="1.1000000000000001"/>
    <x v="0"/>
    <x v="0"/>
    <x v="2"/>
    <n v="16.7"/>
    <n v="18.37"/>
    <n v="0"/>
  </r>
  <r>
    <n v="273"/>
    <x v="13"/>
    <n v="4"/>
    <n v="3.1"/>
    <n v="142"/>
    <n v="0.3"/>
    <m/>
    <n v="0.92"/>
    <x v="11"/>
    <n v="1.1000000000000001"/>
    <x v="0"/>
    <x v="0"/>
    <x v="2"/>
    <n v="14.9"/>
    <n v="16.39"/>
    <n v="0"/>
  </r>
  <r>
    <n v="273"/>
    <x v="14"/>
    <n v="1.7"/>
    <n v="5.4"/>
    <n v="145"/>
    <n v="-0.1"/>
    <m/>
    <n v="0.99"/>
    <x v="11"/>
    <n v="1.1000000000000001"/>
    <x v="0"/>
    <x v="0"/>
    <x v="2"/>
    <n v="12.6"/>
    <n v="13.860000000000001"/>
    <n v="0"/>
  </r>
  <r>
    <n v="273"/>
    <x v="15"/>
    <n v="2.4"/>
    <n v="3.9"/>
    <n v="77"/>
    <n v="-0.1"/>
    <m/>
    <n v="0.99"/>
    <x v="11"/>
    <n v="1.1000000000000001"/>
    <x v="0"/>
    <x v="0"/>
    <x v="2"/>
    <n v="14.1"/>
    <n v="15.510000000000002"/>
    <n v="0"/>
  </r>
  <r>
    <n v="273"/>
    <x v="16"/>
    <n v="2"/>
    <n v="0.3"/>
    <n v="106"/>
    <n v="-0.1"/>
    <m/>
    <n v="1"/>
    <x v="11"/>
    <n v="1.1000000000000001"/>
    <x v="0"/>
    <x v="0"/>
    <x v="2"/>
    <n v="17.7"/>
    <n v="19.470000000000002"/>
    <n v="0"/>
  </r>
  <r>
    <n v="273"/>
    <x v="17"/>
    <n v="2.7"/>
    <n v="-1.3"/>
    <n v="156"/>
    <n v="-0.1"/>
    <m/>
    <n v="0.99"/>
    <x v="11"/>
    <n v="1.1000000000000001"/>
    <x v="0"/>
    <x v="0"/>
    <x v="2"/>
    <n v="19.3"/>
    <n v="21.230000000000004"/>
    <n v="0"/>
  </r>
  <r>
    <n v="273"/>
    <x v="18"/>
    <n v="1.5"/>
    <n v="-1.2"/>
    <n v="100"/>
    <n v="0"/>
    <m/>
    <n v="0.99"/>
    <x v="11"/>
    <n v="1.1000000000000001"/>
    <x v="0"/>
    <x v="0"/>
    <x v="2"/>
    <n v="19.2"/>
    <n v="21.12"/>
    <n v="0"/>
  </r>
  <r>
    <n v="273"/>
    <x v="19"/>
    <n v="2.9"/>
    <n v="-0.1"/>
    <n v="68"/>
    <n v="-0.1"/>
    <m/>
    <n v="0.98"/>
    <x v="11"/>
    <n v="1.1000000000000001"/>
    <x v="0"/>
    <x v="0"/>
    <x v="3"/>
    <n v="18.100000000000001"/>
    <n v="19.910000000000004"/>
    <n v="0"/>
  </r>
  <r>
    <n v="273"/>
    <x v="20"/>
    <n v="3.3"/>
    <n v="0"/>
    <n v="124"/>
    <n v="-0.1"/>
    <m/>
    <n v="0.98"/>
    <x v="11"/>
    <n v="1.1000000000000001"/>
    <x v="0"/>
    <x v="0"/>
    <x v="3"/>
    <n v="18"/>
    <n v="19.8"/>
    <n v="0"/>
  </r>
  <r>
    <n v="273"/>
    <x v="21"/>
    <n v="2.8"/>
    <n v="1.6"/>
    <n v="232"/>
    <n v="4.5999999999999996"/>
    <m/>
    <n v="0.95"/>
    <x v="11"/>
    <n v="1.1000000000000001"/>
    <x v="0"/>
    <x v="0"/>
    <x v="3"/>
    <n v="16.399999999999999"/>
    <n v="18.04"/>
    <n v="0"/>
  </r>
  <r>
    <n v="273"/>
    <x v="22"/>
    <n v="5.4"/>
    <n v="5.0999999999999996"/>
    <n v="242"/>
    <n v="1.3"/>
    <m/>
    <n v="0.89"/>
    <x v="11"/>
    <n v="1.1000000000000001"/>
    <x v="0"/>
    <x v="0"/>
    <x v="3"/>
    <n v="12.9"/>
    <n v="14.190000000000001"/>
    <n v="0"/>
  </r>
  <r>
    <n v="273"/>
    <x v="23"/>
    <n v="6.9"/>
    <n v="7.5"/>
    <n v="64"/>
    <n v="2.1"/>
    <m/>
    <n v="0.89"/>
    <x v="11"/>
    <n v="1.1000000000000001"/>
    <x v="0"/>
    <x v="0"/>
    <x v="3"/>
    <n v="10.5"/>
    <n v="11.55"/>
    <n v="0"/>
  </r>
  <r>
    <n v="273"/>
    <x v="24"/>
    <n v="2.8"/>
    <n v="5.2"/>
    <n v="216"/>
    <n v="1.1000000000000001"/>
    <m/>
    <n v="0.92"/>
    <x v="11"/>
    <n v="1.1000000000000001"/>
    <x v="0"/>
    <x v="0"/>
    <x v="3"/>
    <n v="12.8"/>
    <n v="14.080000000000002"/>
    <n v="0"/>
  </r>
  <r>
    <n v="273"/>
    <x v="25"/>
    <n v="4.4000000000000004"/>
    <n v="3.6"/>
    <n v="482"/>
    <n v="2.4"/>
    <m/>
    <n v="0.88"/>
    <x v="11"/>
    <n v="1.1000000000000001"/>
    <x v="0"/>
    <x v="0"/>
    <x v="3"/>
    <n v="14.4"/>
    <n v="15.840000000000002"/>
    <n v="0"/>
  </r>
  <r>
    <n v="273"/>
    <x v="26"/>
    <n v="6.9"/>
    <n v="8.6"/>
    <n v="491"/>
    <n v="4.5999999999999996"/>
    <m/>
    <n v="0.79"/>
    <x v="11"/>
    <n v="1.1000000000000001"/>
    <x v="0"/>
    <x v="0"/>
    <x v="4"/>
    <n v="9.4"/>
    <n v="10.340000000000002"/>
    <n v="0"/>
  </r>
  <r>
    <n v="273"/>
    <x v="27"/>
    <n v="6.1"/>
    <n v="7.6"/>
    <n v="198"/>
    <n v="1.9"/>
    <m/>
    <n v="0.82"/>
    <x v="11"/>
    <n v="1.1000000000000001"/>
    <x v="0"/>
    <x v="0"/>
    <x v="4"/>
    <n v="10.4"/>
    <n v="11.440000000000001"/>
    <n v="0"/>
  </r>
  <r>
    <n v="273"/>
    <x v="28"/>
    <n v="4.7"/>
    <n v="6.3"/>
    <n v="258"/>
    <n v="5"/>
    <m/>
    <n v="0.92"/>
    <x v="11"/>
    <n v="1.1000000000000001"/>
    <x v="0"/>
    <x v="0"/>
    <x v="4"/>
    <n v="11.7"/>
    <n v="12.870000000000001"/>
    <n v="0"/>
  </r>
  <r>
    <n v="273"/>
    <x v="29"/>
    <n v="2.4"/>
    <n v="4.4000000000000004"/>
    <n v="223"/>
    <n v="0.1"/>
    <m/>
    <n v="0.92"/>
    <x v="11"/>
    <n v="1.1000000000000001"/>
    <x v="0"/>
    <x v="0"/>
    <x v="4"/>
    <n v="13.6"/>
    <n v="14.96"/>
    <n v="0"/>
  </r>
  <r>
    <n v="273"/>
    <x v="30"/>
    <n v="2"/>
    <n v="2.4"/>
    <n v="638"/>
    <n v="0"/>
    <m/>
    <n v="0.92"/>
    <x v="11"/>
    <n v="1.1000000000000001"/>
    <x v="0"/>
    <x v="0"/>
    <x v="4"/>
    <n v="15.6"/>
    <n v="17.16"/>
    <n v="0"/>
  </r>
  <r>
    <n v="273"/>
    <x v="31"/>
    <n v="1.4"/>
    <n v="1.2"/>
    <n v="675"/>
    <n v="0"/>
    <m/>
    <n v="0.92"/>
    <x v="11"/>
    <n v="1.1000000000000001"/>
    <x v="1"/>
    <x v="0"/>
    <x v="4"/>
    <n v="16.8"/>
    <n v="18.480000000000004"/>
    <n v="0"/>
  </r>
  <r>
    <n v="273"/>
    <x v="32"/>
    <n v="2"/>
    <n v="0"/>
    <n v="809"/>
    <n v="0"/>
    <m/>
    <n v="0.91"/>
    <x v="11"/>
    <n v="1.1000000000000001"/>
    <x v="1"/>
    <x v="0"/>
    <x v="4"/>
    <n v="18"/>
    <n v="19.8"/>
    <n v="0"/>
  </r>
  <r>
    <n v="273"/>
    <x v="33"/>
    <n v="2"/>
    <n v="0.9"/>
    <n v="741"/>
    <n v="0"/>
    <m/>
    <n v="0.89"/>
    <x v="11"/>
    <n v="1.1000000000000001"/>
    <x v="1"/>
    <x v="0"/>
    <x v="5"/>
    <n v="17.100000000000001"/>
    <n v="18.810000000000002"/>
    <n v="0"/>
  </r>
  <r>
    <n v="273"/>
    <x v="34"/>
    <n v="4.2"/>
    <n v="2.6"/>
    <n v="198"/>
    <n v="-0.1"/>
    <m/>
    <n v="0.9"/>
    <x v="11"/>
    <n v="1.1000000000000001"/>
    <x v="1"/>
    <x v="0"/>
    <x v="5"/>
    <n v="15.4"/>
    <n v="16.940000000000001"/>
    <n v="0"/>
  </r>
  <r>
    <n v="273"/>
    <x v="35"/>
    <n v="2.9"/>
    <n v="4.9000000000000004"/>
    <n v="646"/>
    <n v="-0.1"/>
    <m/>
    <n v="0.94"/>
    <x v="11"/>
    <n v="1.1000000000000001"/>
    <x v="1"/>
    <x v="0"/>
    <x v="5"/>
    <n v="13.1"/>
    <n v="14.41"/>
    <n v="0"/>
  </r>
  <r>
    <n v="273"/>
    <x v="36"/>
    <n v="3"/>
    <n v="3.6"/>
    <n v="517"/>
    <n v="-0.1"/>
    <m/>
    <n v="0.92"/>
    <x v="11"/>
    <n v="1.1000000000000001"/>
    <x v="1"/>
    <x v="0"/>
    <x v="5"/>
    <n v="14.4"/>
    <n v="15.840000000000002"/>
    <n v="0"/>
  </r>
  <r>
    <n v="273"/>
    <x v="37"/>
    <n v="8.1999999999999993"/>
    <n v="2.5"/>
    <n v="391"/>
    <n v="0"/>
    <m/>
    <n v="0.79"/>
    <x v="11"/>
    <n v="1.1000000000000001"/>
    <x v="1"/>
    <x v="0"/>
    <x v="5"/>
    <n v="15.5"/>
    <n v="17.05"/>
    <n v="0"/>
  </r>
  <r>
    <n v="273"/>
    <x v="38"/>
    <n v="5"/>
    <n v="3"/>
    <n v="289"/>
    <n v="0"/>
    <m/>
    <n v="0.83"/>
    <x v="11"/>
    <n v="1.1000000000000001"/>
    <x v="1"/>
    <x v="0"/>
    <x v="5"/>
    <n v="15"/>
    <n v="16.5"/>
    <n v="0"/>
  </r>
  <r>
    <n v="273"/>
    <x v="39"/>
    <n v="4.5"/>
    <n v="3.3"/>
    <n v="437"/>
    <n v="0"/>
    <m/>
    <n v="0.82"/>
    <x v="11"/>
    <n v="1.1000000000000001"/>
    <x v="1"/>
    <x v="0"/>
    <x v="5"/>
    <n v="14.7"/>
    <n v="16.170000000000002"/>
    <n v="0"/>
  </r>
  <r>
    <n v="273"/>
    <x v="40"/>
    <n v="7.2"/>
    <n v="2.5"/>
    <n v="341"/>
    <n v="-0.1"/>
    <m/>
    <n v="0.8"/>
    <x v="11"/>
    <n v="1.1000000000000001"/>
    <x v="1"/>
    <x v="0"/>
    <x v="6"/>
    <n v="15.5"/>
    <n v="17.05"/>
    <n v="0"/>
  </r>
  <r>
    <n v="273"/>
    <x v="41"/>
    <n v="6.6"/>
    <n v="1.4"/>
    <n v="106"/>
    <n v="7.3"/>
    <m/>
    <n v="0.93"/>
    <x v="11"/>
    <n v="1.1000000000000001"/>
    <x v="1"/>
    <x v="0"/>
    <x v="6"/>
    <n v="16.600000000000001"/>
    <n v="18.260000000000002"/>
    <n v="0"/>
  </r>
  <r>
    <n v="273"/>
    <x v="42"/>
    <n v="2.9"/>
    <n v="0.8"/>
    <n v="171"/>
    <n v="2.4"/>
    <m/>
    <n v="0.97"/>
    <x v="11"/>
    <n v="1.1000000000000001"/>
    <x v="1"/>
    <x v="0"/>
    <x v="6"/>
    <n v="17.2"/>
    <n v="18.920000000000002"/>
    <n v="0"/>
  </r>
  <r>
    <n v="273"/>
    <x v="43"/>
    <n v="3.1"/>
    <n v="-0.2"/>
    <n v="375"/>
    <n v="-0.1"/>
    <m/>
    <n v="0.89"/>
    <x v="11"/>
    <n v="1.1000000000000001"/>
    <x v="1"/>
    <x v="0"/>
    <x v="6"/>
    <n v="18.2"/>
    <n v="20.02"/>
    <n v="0"/>
  </r>
  <r>
    <n v="273"/>
    <x v="44"/>
    <n v="1.3"/>
    <n v="0.3"/>
    <n v="122"/>
    <n v="0"/>
    <m/>
    <n v="0.91"/>
    <x v="11"/>
    <n v="1.1000000000000001"/>
    <x v="1"/>
    <x v="0"/>
    <x v="6"/>
    <n v="17.7"/>
    <n v="19.470000000000002"/>
    <n v="0"/>
  </r>
  <r>
    <n v="273"/>
    <x v="45"/>
    <n v="1.8"/>
    <n v="1"/>
    <n v="295"/>
    <n v="0"/>
    <m/>
    <n v="0.88"/>
    <x v="11"/>
    <n v="1.1000000000000001"/>
    <x v="1"/>
    <x v="0"/>
    <x v="6"/>
    <n v="17"/>
    <n v="18.700000000000003"/>
    <n v="0"/>
  </r>
  <r>
    <n v="273"/>
    <x v="46"/>
    <n v="3.7"/>
    <n v="-0.5"/>
    <n v="670"/>
    <n v="0"/>
    <m/>
    <n v="0.84"/>
    <x v="11"/>
    <n v="1.1000000000000001"/>
    <x v="1"/>
    <x v="0"/>
    <x v="6"/>
    <n v="18.5"/>
    <n v="20.350000000000001"/>
    <n v="0"/>
  </r>
  <r>
    <n v="273"/>
    <x v="47"/>
    <n v="3"/>
    <n v="-2"/>
    <n v="1084"/>
    <n v="0"/>
    <m/>
    <n v="0.79"/>
    <x v="11"/>
    <n v="1.1000000000000001"/>
    <x v="1"/>
    <x v="0"/>
    <x v="7"/>
    <n v="20"/>
    <n v="22"/>
    <n v="0"/>
  </r>
  <r>
    <n v="273"/>
    <x v="48"/>
    <n v="4.7"/>
    <n v="-1.6"/>
    <n v="927"/>
    <n v="0"/>
    <m/>
    <n v="0.7"/>
    <x v="11"/>
    <n v="1.1000000000000001"/>
    <x v="1"/>
    <x v="0"/>
    <x v="7"/>
    <n v="19.600000000000001"/>
    <n v="21.560000000000002"/>
    <n v="0"/>
  </r>
  <r>
    <n v="273"/>
    <x v="49"/>
    <n v="6.1"/>
    <n v="0.4"/>
    <n v="828"/>
    <n v="0"/>
    <m/>
    <n v="0.59"/>
    <x v="11"/>
    <n v="1.1000000000000001"/>
    <x v="1"/>
    <x v="0"/>
    <x v="7"/>
    <n v="17.600000000000001"/>
    <n v="19.360000000000003"/>
    <n v="0"/>
  </r>
  <r>
    <n v="273"/>
    <x v="50"/>
    <n v="4.2"/>
    <n v="5.9"/>
    <n v="351"/>
    <n v="0.3"/>
    <m/>
    <n v="0.81"/>
    <x v="11"/>
    <n v="1.1000000000000001"/>
    <x v="1"/>
    <x v="0"/>
    <x v="7"/>
    <n v="12.1"/>
    <n v="13.31"/>
    <n v="0"/>
  </r>
  <r>
    <n v="273"/>
    <x v="51"/>
    <n v="5.3"/>
    <n v="13.1"/>
    <n v="805"/>
    <n v="-0.1"/>
    <m/>
    <n v="0.77"/>
    <x v="11"/>
    <n v="1.1000000000000001"/>
    <x v="1"/>
    <x v="0"/>
    <x v="7"/>
    <n v="4.9000000000000004"/>
    <n v="5.3900000000000006"/>
    <n v="0"/>
  </r>
  <r>
    <n v="273"/>
    <x v="52"/>
    <n v="4.5"/>
    <n v="10"/>
    <n v="225"/>
    <n v="1.8"/>
    <m/>
    <n v="0.9"/>
    <x v="11"/>
    <n v="1.1000000000000001"/>
    <x v="1"/>
    <x v="0"/>
    <x v="7"/>
    <n v="8"/>
    <n v="8.8000000000000007"/>
    <n v="0"/>
  </r>
  <r>
    <n v="273"/>
    <x v="53"/>
    <n v="5"/>
    <n v="9.8000000000000007"/>
    <n v="694"/>
    <n v="-0.1"/>
    <m/>
    <n v="0.83"/>
    <x v="11"/>
    <n v="1.1000000000000001"/>
    <x v="1"/>
    <x v="0"/>
    <x v="7"/>
    <n v="8.1999999999999993"/>
    <n v="9.02"/>
    <n v="0"/>
  </r>
  <r>
    <n v="273"/>
    <x v="54"/>
    <n v="5.8"/>
    <n v="10.5"/>
    <n v="168"/>
    <n v="2.6"/>
    <m/>
    <n v="0.83"/>
    <x v="11"/>
    <n v="1.1000000000000001"/>
    <x v="1"/>
    <x v="0"/>
    <x v="8"/>
    <n v="7.5"/>
    <n v="8.25"/>
    <n v="0"/>
  </r>
  <r>
    <n v="273"/>
    <x v="55"/>
    <n v="2.7"/>
    <n v="8.3000000000000007"/>
    <n v="598"/>
    <n v="-0.1"/>
    <m/>
    <n v="0.9"/>
    <x v="11"/>
    <n v="1.1000000000000001"/>
    <x v="1"/>
    <x v="0"/>
    <x v="8"/>
    <n v="9.6999999999999993"/>
    <n v="10.67"/>
    <n v="0"/>
  </r>
  <r>
    <n v="273"/>
    <x v="56"/>
    <n v="3.5"/>
    <n v="6.9"/>
    <n v="913"/>
    <n v="2.6"/>
    <m/>
    <n v="0.83"/>
    <x v="11"/>
    <n v="1.1000000000000001"/>
    <x v="1"/>
    <x v="0"/>
    <x v="8"/>
    <n v="11.1"/>
    <n v="12.21"/>
    <n v="0"/>
  </r>
  <r>
    <n v="273"/>
    <x v="57"/>
    <n v="3"/>
    <n v="5.6"/>
    <n v="561"/>
    <n v="1.3"/>
    <m/>
    <n v="0.9"/>
    <x v="11"/>
    <n v="1.1000000000000001"/>
    <x v="1"/>
    <x v="0"/>
    <x v="8"/>
    <n v="12.4"/>
    <n v="13.640000000000002"/>
    <n v="0"/>
  </r>
  <r>
    <n v="273"/>
    <x v="58"/>
    <n v="3.7"/>
    <n v="4.5999999999999996"/>
    <n v="652"/>
    <n v="-0.1"/>
    <m/>
    <n v="0.88"/>
    <x v="11"/>
    <n v="1.1000000000000001"/>
    <x v="1"/>
    <x v="0"/>
    <x v="8"/>
    <n v="13.4"/>
    <n v="14.740000000000002"/>
    <n v="0"/>
  </r>
  <r>
    <n v="273"/>
    <x v="59"/>
    <n v="1.9"/>
    <n v="4.0999999999999996"/>
    <n v="809"/>
    <n v="0"/>
    <m/>
    <n v="0.86"/>
    <x v="11"/>
    <n v="1"/>
    <x v="2"/>
    <x v="0"/>
    <x v="8"/>
    <n v="13.9"/>
    <n v="13.9"/>
    <n v="0"/>
  </r>
  <r>
    <n v="273"/>
    <x v="60"/>
    <n v="1.3"/>
    <n v="2.2999999999999998"/>
    <n v="1038"/>
    <n v="0"/>
    <m/>
    <n v="0.91"/>
    <x v="11"/>
    <n v="1"/>
    <x v="2"/>
    <x v="0"/>
    <x v="8"/>
    <n v="15.7"/>
    <n v="15.7"/>
    <n v="0"/>
  </r>
  <r>
    <n v="273"/>
    <x v="61"/>
    <n v="1.5"/>
    <n v="2.9"/>
    <n v="1294"/>
    <n v="0"/>
    <m/>
    <n v="0.86"/>
    <x v="11"/>
    <n v="1"/>
    <x v="2"/>
    <x v="0"/>
    <x v="9"/>
    <n v="15.1"/>
    <n v="15.1"/>
    <n v="0"/>
  </r>
  <r>
    <n v="273"/>
    <x v="62"/>
    <n v="2.1"/>
    <n v="4.2"/>
    <n v="1245"/>
    <n v="0"/>
    <m/>
    <n v="0.85"/>
    <x v="11"/>
    <n v="1"/>
    <x v="2"/>
    <x v="0"/>
    <x v="9"/>
    <n v="13.8"/>
    <n v="13.8"/>
    <n v="0"/>
  </r>
  <r>
    <n v="273"/>
    <x v="63"/>
    <n v="3"/>
    <n v="5.9"/>
    <n v="1202"/>
    <n v="0"/>
    <m/>
    <n v="0.79"/>
    <x v="11"/>
    <n v="1"/>
    <x v="2"/>
    <x v="0"/>
    <x v="9"/>
    <n v="12.1"/>
    <n v="12.1"/>
    <n v="0"/>
  </r>
  <r>
    <n v="273"/>
    <x v="64"/>
    <n v="2.4"/>
    <n v="8.6"/>
    <n v="1205"/>
    <n v="0"/>
    <m/>
    <n v="0.71"/>
    <x v="11"/>
    <n v="1"/>
    <x v="2"/>
    <x v="0"/>
    <x v="9"/>
    <n v="9.4"/>
    <n v="9.4"/>
    <n v="0"/>
  </r>
  <r>
    <n v="273"/>
    <x v="65"/>
    <n v="2.9"/>
    <n v="10.4"/>
    <n v="1246"/>
    <n v="0"/>
    <m/>
    <n v="0.66"/>
    <x v="11"/>
    <n v="1"/>
    <x v="2"/>
    <x v="0"/>
    <x v="9"/>
    <n v="7.6"/>
    <n v="7.6"/>
    <n v="0"/>
  </r>
  <r>
    <n v="273"/>
    <x v="66"/>
    <n v="3.3"/>
    <n v="9.8000000000000007"/>
    <n v="1297"/>
    <n v="0"/>
    <m/>
    <n v="0.7"/>
    <x v="11"/>
    <n v="1"/>
    <x v="2"/>
    <x v="0"/>
    <x v="9"/>
    <n v="8.1999999999999993"/>
    <n v="8.1999999999999993"/>
    <n v="0"/>
  </r>
  <r>
    <n v="273"/>
    <x v="67"/>
    <n v="2.6"/>
    <n v="8.5"/>
    <n v="1265"/>
    <n v="0"/>
    <m/>
    <n v="0.71"/>
    <x v="11"/>
    <n v="1"/>
    <x v="2"/>
    <x v="0"/>
    <x v="9"/>
    <n v="9.5"/>
    <n v="9.5"/>
    <n v="0"/>
  </r>
  <r>
    <n v="273"/>
    <x v="68"/>
    <n v="2.5"/>
    <n v="7.1"/>
    <n v="1296"/>
    <n v="0"/>
    <m/>
    <n v="0.79"/>
    <x v="11"/>
    <n v="1"/>
    <x v="2"/>
    <x v="0"/>
    <x v="10"/>
    <n v="10.9"/>
    <n v="10.9"/>
    <n v="0"/>
  </r>
  <r>
    <n v="273"/>
    <x v="69"/>
    <n v="4.3"/>
    <n v="5.5"/>
    <n v="782"/>
    <n v="0.8"/>
    <m/>
    <n v="0.84"/>
    <x v="11"/>
    <n v="1"/>
    <x v="2"/>
    <x v="0"/>
    <x v="10"/>
    <n v="12.5"/>
    <n v="12.5"/>
    <n v="0"/>
  </r>
  <r>
    <n v="273"/>
    <x v="70"/>
    <n v="3"/>
    <n v="4.2"/>
    <n v="1177"/>
    <n v="0.1"/>
    <m/>
    <n v="0.82"/>
    <x v="11"/>
    <n v="1"/>
    <x v="2"/>
    <x v="0"/>
    <x v="10"/>
    <n v="13.8"/>
    <n v="13.8"/>
    <n v="0"/>
  </r>
  <r>
    <n v="273"/>
    <x v="71"/>
    <n v="2.8"/>
    <n v="2.7"/>
    <n v="847"/>
    <n v="-0.1"/>
    <m/>
    <n v="0.84"/>
    <x v="11"/>
    <n v="1"/>
    <x v="2"/>
    <x v="0"/>
    <x v="10"/>
    <n v="15.3"/>
    <n v="15.3"/>
    <n v="0"/>
  </r>
  <r>
    <n v="273"/>
    <x v="72"/>
    <n v="3.2"/>
    <n v="2.2999999999999998"/>
    <n v="1008"/>
    <n v="-0.1"/>
    <m/>
    <n v="0.76"/>
    <x v="11"/>
    <n v="1"/>
    <x v="2"/>
    <x v="0"/>
    <x v="10"/>
    <n v="15.7"/>
    <n v="15.7"/>
    <n v="0"/>
  </r>
  <r>
    <n v="273"/>
    <x v="73"/>
    <n v="4.3"/>
    <n v="2.5"/>
    <n v="1227"/>
    <n v="0"/>
    <m/>
    <n v="0.72"/>
    <x v="11"/>
    <n v="1"/>
    <x v="2"/>
    <x v="0"/>
    <x v="10"/>
    <n v="15.5"/>
    <n v="15.5"/>
    <n v="0"/>
  </r>
  <r>
    <n v="273"/>
    <x v="74"/>
    <n v="3.1"/>
    <n v="3.8"/>
    <n v="1135"/>
    <n v="-0.1"/>
    <m/>
    <n v="0.8"/>
    <x v="11"/>
    <n v="1"/>
    <x v="2"/>
    <x v="0"/>
    <x v="10"/>
    <n v="14.2"/>
    <n v="14.2"/>
    <n v="0"/>
  </r>
  <r>
    <n v="273"/>
    <x v="75"/>
    <n v="4.4000000000000004"/>
    <n v="4.0999999999999996"/>
    <n v="1630"/>
    <n v="0"/>
    <m/>
    <n v="0.61"/>
    <x v="11"/>
    <n v="1"/>
    <x v="2"/>
    <x v="0"/>
    <x v="11"/>
    <n v="13.9"/>
    <n v="13.9"/>
    <n v="0"/>
  </r>
  <r>
    <n v="273"/>
    <x v="76"/>
    <n v="3.9"/>
    <n v="3.5"/>
    <n v="1652"/>
    <n v="0"/>
    <m/>
    <n v="0.54"/>
    <x v="11"/>
    <n v="1"/>
    <x v="2"/>
    <x v="0"/>
    <x v="11"/>
    <n v="14.5"/>
    <n v="14.5"/>
    <n v="0"/>
  </r>
  <r>
    <n v="273"/>
    <x v="77"/>
    <n v="3.1"/>
    <n v="6.5"/>
    <n v="1633"/>
    <n v="0"/>
    <m/>
    <n v="0.56999999999999995"/>
    <x v="11"/>
    <n v="1"/>
    <x v="2"/>
    <x v="0"/>
    <x v="11"/>
    <n v="11.5"/>
    <n v="11.5"/>
    <n v="0"/>
  </r>
  <r>
    <n v="273"/>
    <x v="78"/>
    <n v="2"/>
    <n v="9.6"/>
    <n v="1570"/>
    <n v="0"/>
    <m/>
    <n v="0.66"/>
    <x v="11"/>
    <n v="1"/>
    <x v="2"/>
    <x v="0"/>
    <x v="11"/>
    <n v="8.4"/>
    <n v="8.4"/>
    <n v="0"/>
  </r>
  <r>
    <n v="273"/>
    <x v="79"/>
    <n v="5.5"/>
    <n v="12.8"/>
    <n v="1524"/>
    <n v="0"/>
    <m/>
    <n v="0.6"/>
    <x v="11"/>
    <n v="1"/>
    <x v="2"/>
    <x v="0"/>
    <x v="11"/>
    <n v="5.1999999999999993"/>
    <n v="5.1999999999999993"/>
    <n v="0"/>
  </r>
  <r>
    <n v="273"/>
    <x v="80"/>
    <n v="7.4"/>
    <n v="13.8"/>
    <n v="1506"/>
    <n v="-0.1"/>
    <m/>
    <n v="0.5"/>
    <x v="11"/>
    <n v="1"/>
    <x v="2"/>
    <x v="0"/>
    <x v="11"/>
    <n v="4.1999999999999993"/>
    <n v="4.1999999999999993"/>
    <n v="0"/>
  </r>
  <r>
    <n v="273"/>
    <x v="81"/>
    <n v="3.9"/>
    <n v="11.6"/>
    <n v="976"/>
    <n v="0.7"/>
    <m/>
    <n v="0.76"/>
    <x v="11"/>
    <n v="1"/>
    <x v="2"/>
    <x v="0"/>
    <x v="11"/>
    <n v="6.4"/>
    <n v="6.4"/>
    <n v="0"/>
  </r>
  <r>
    <n v="273"/>
    <x v="82"/>
    <n v="3.5"/>
    <n v="9.4"/>
    <n v="1334"/>
    <n v="7.3"/>
    <m/>
    <n v="0.9"/>
    <x v="11"/>
    <n v="1"/>
    <x v="2"/>
    <x v="0"/>
    <x v="12"/>
    <n v="8.6"/>
    <n v="8.6"/>
    <n v="0"/>
  </r>
  <r>
    <n v="273"/>
    <x v="83"/>
    <n v="3.8"/>
    <n v="8.5"/>
    <n v="1151"/>
    <n v="0.1"/>
    <m/>
    <n v="0.83"/>
    <x v="11"/>
    <n v="1"/>
    <x v="2"/>
    <x v="0"/>
    <x v="12"/>
    <n v="9.5"/>
    <n v="9.5"/>
    <n v="0"/>
  </r>
  <r>
    <n v="273"/>
    <x v="84"/>
    <n v="3.4"/>
    <n v="7.3"/>
    <n v="697"/>
    <n v="-0.1"/>
    <m/>
    <n v="0.86"/>
    <x v="11"/>
    <n v="1"/>
    <x v="2"/>
    <x v="0"/>
    <x v="12"/>
    <n v="10.7"/>
    <n v="10.7"/>
    <n v="0"/>
  </r>
  <r>
    <n v="273"/>
    <x v="85"/>
    <n v="1.8"/>
    <n v="7.3"/>
    <n v="1777"/>
    <n v="0"/>
    <m/>
    <n v="0.81"/>
    <x v="11"/>
    <n v="1"/>
    <x v="2"/>
    <x v="0"/>
    <x v="12"/>
    <n v="10.7"/>
    <n v="10.7"/>
    <n v="0"/>
  </r>
  <r>
    <n v="273"/>
    <x v="86"/>
    <n v="3.3"/>
    <n v="7.8"/>
    <n v="1121"/>
    <n v="1.4"/>
    <m/>
    <n v="0.84"/>
    <x v="11"/>
    <n v="1"/>
    <x v="2"/>
    <x v="0"/>
    <x v="12"/>
    <n v="10.199999999999999"/>
    <n v="10.199999999999999"/>
    <n v="0"/>
  </r>
  <r>
    <n v="273"/>
    <x v="87"/>
    <n v="3.6"/>
    <n v="7.5"/>
    <n v="1537"/>
    <n v="0"/>
    <m/>
    <n v="0.8"/>
    <x v="11"/>
    <n v="1"/>
    <x v="2"/>
    <x v="0"/>
    <x v="12"/>
    <n v="10.5"/>
    <n v="10.5"/>
    <n v="0"/>
  </r>
  <r>
    <n v="273"/>
    <x v="88"/>
    <n v="8.6"/>
    <n v="9.4"/>
    <n v="1214"/>
    <n v="0.4"/>
    <m/>
    <n v="0.76"/>
    <x v="11"/>
    <n v="1"/>
    <x v="2"/>
    <x v="0"/>
    <x v="12"/>
    <n v="8.6"/>
    <n v="8.6"/>
    <n v="0"/>
  </r>
  <r>
    <n v="273"/>
    <x v="89"/>
    <n v="4.9000000000000004"/>
    <n v="7.9"/>
    <n v="1769"/>
    <n v="0"/>
    <m/>
    <n v="0.74"/>
    <x v="11"/>
    <n v="1"/>
    <x v="2"/>
    <x v="0"/>
    <x v="13"/>
    <n v="10.1"/>
    <n v="10.1"/>
    <n v="0"/>
  </r>
  <r>
    <n v="273"/>
    <x v="90"/>
    <n v="4.0999999999999996"/>
    <n v="7.6"/>
    <n v="1746"/>
    <n v="0"/>
    <m/>
    <n v="0.74"/>
    <x v="11"/>
    <n v="0.8"/>
    <x v="3"/>
    <x v="0"/>
    <x v="13"/>
    <n v="10.4"/>
    <n v="8.32"/>
    <n v="0"/>
  </r>
  <r>
    <n v="273"/>
    <x v="91"/>
    <n v="5.9"/>
    <n v="10.9"/>
    <n v="1903"/>
    <n v="0"/>
    <m/>
    <n v="0.6"/>
    <x v="11"/>
    <n v="0.8"/>
    <x v="3"/>
    <x v="0"/>
    <x v="13"/>
    <n v="7.1"/>
    <n v="5.68"/>
    <n v="0"/>
  </r>
  <r>
    <n v="273"/>
    <x v="92"/>
    <n v="5.0999999999999996"/>
    <n v="12.3"/>
    <n v="1963"/>
    <n v="0"/>
    <m/>
    <n v="0.55000000000000004"/>
    <x v="11"/>
    <n v="0.8"/>
    <x v="3"/>
    <x v="0"/>
    <x v="13"/>
    <n v="5.6999999999999993"/>
    <n v="4.5599999999999996"/>
    <n v="0"/>
  </r>
  <r>
    <n v="273"/>
    <x v="93"/>
    <n v="3.7"/>
    <n v="11.8"/>
    <n v="1962"/>
    <n v="0"/>
    <m/>
    <n v="0.61"/>
    <x v="11"/>
    <n v="0.8"/>
    <x v="3"/>
    <x v="0"/>
    <x v="13"/>
    <n v="6.1999999999999993"/>
    <n v="4.96"/>
    <n v="0"/>
  </r>
  <r>
    <n v="273"/>
    <x v="94"/>
    <n v="5.2"/>
    <n v="8.6999999999999993"/>
    <n v="2050"/>
    <n v="0"/>
    <m/>
    <n v="0.61"/>
    <x v="11"/>
    <n v="0.8"/>
    <x v="3"/>
    <x v="0"/>
    <x v="13"/>
    <n v="9.3000000000000007"/>
    <n v="7.4400000000000013"/>
    <n v="0"/>
  </r>
  <r>
    <n v="273"/>
    <x v="95"/>
    <n v="4.8"/>
    <n v="6.5"/>
    <n v="2090"/>
    <n v="0"/>
    <m/>
    <n v="0.54"/>
    <x v="11"/>
    <n v="0.8"/>
    <x v="3"/>
    <x v="0"/>
    <x v="13"/>
    <n v="11.5"/>
    <n v="9.2000000000000011"/>
    <n v="0"/>
  </r>
  <r>
    <n v="273"/>
    <x v="96"/>
    <n v="2.4"/>
    <n v="6.4"/>
    <n v="2073"/>
    <n v="0"/>
    <m/>
    <n v="0.65"/>
    <x v="11"/>
    <n v="0.8"/>
    <x v="3"/>
    <x v="0"/>
    <x v="14"/>
    <n v="11.6"/>
    <n v="9.2799999999999994"/>
    <n v="0"/>
  </r>
  <r>
    <n v="273"/>
    <x v="97"/>
    <n v="2.5"/>
    <n v="6.8"/>
    <n v="2051"/>
    <n v="0"/>
    <m/>
    <n v="0.74"/>
    <x v="11"/>
    <n v="0.8"/>
    <x v="3"/>
    <x v="0"/>
    <x v="14"/>
    <n v="11.2"/>
    <n v="8.9599999999999991"/>
    <n v="0"/>
  </r>
  <r>
    <n v="273"/>
    <x v="98"/>
    <n v="4.3"/>
    <n v="7.4"/>
    <n v="1344"/>
    <n v="0"/>
    <m/>
    <n v="0.77"/>
    <x v="11"/>
    <n v="0.8"/>
    <x v="3"/>
    <x v="0"/>
    <x v="14"/>
    <n v="10.6"/>
    <n v="8.48"/>
    <n v="0"/>
  </r>
  <r>
    <n v="273"/>
    <x v="99"/>
    <n v="4.5999999999999996"/>
    <n v="9.1"/>
    <n v="1387"/>
    <n v="0"/>
    <m/>
    <n v="0.77"/>
    <x v="11"/>
    <n v="0.8"/>
    <x v="3"/>
    <x v="0"/>
    <x v="14"/>
    <n v="8.9"/>
    <n v="7.120000000000001"/>
    <n v="0"/>
  </r>
  <r>
    <n v="273"/>
    <x v="100"/>
    <n v="3.5"/>
    <n v="10.9"/>
    <n v="1920"/>
    <n v="0"/>
    <m/>
    <n v="0.82"/>
    <x v="11"/>
    <n v="0.8"/>
    <x v="3"/>
    <x v="0"/>
    <x v="14"/>
    <n v="7.1"/>
    <n v="5.68"/>
    <n v="0"/>
  </r>
  <r>
    <n v="273"/>
    <x v="101"/>
    <n v="4.5"/>
    <n v="14.5"/>
    <n v="2123"/>
    <n v="0"/>
    <m/>
    <n v="0.64"/>
    <x v="11"/>
    <n v="0.8"/>
    <x v="3"/>
    <x v="0"/>
    <x v="14"/>
    <n v="3.5"/>
    <n v="2.8000000000000003"/>
    <n v="0"/>
  </r>
  <r>
    <n v="273"/>
    <x v="102"/>
    <n v="4.5999999999999996"/>
    <n v="13.4"/>
    <n v="1561"/>
    <n v="2.5"/>
    <m/>
    <n v="0.76"/>
    <x v="11"/>
    <n v="0.8"/>
    <x v="3"/>
    <x v="0"/>
    <x v="14"/>
    <n v="4.5999999999999996"/>
    <n v="3.6799999999999997"/>
    <n v="0"/>
  </r>
  <r>
    <n v="273"/>
    <x v="103"/>
    <n v="3.2"/>
    <n v="12.6"/>
    <n v="1778"/>
    <n v="-0.1"/>
    <m/>
    <n v="0.71"/>
    <x v="11"/>
    <n v="0.8"/>
    <x v="3"/>
    <x v="0"/>
    <x v="15"/>
    <n v="5.4"/>
    <n v="4.32"/>
    <n v="0"/>
  </r>
  <r>
    <n v="273"/>
    <x v="104"/>
    <n v="4.0999999999999996"/>
    <n v="14.6"/>
    <n v="1694"/>
    <n v="4.5"/>
    <m/>
    <n v="0.78"/>
    <x v="11"/>
    <n v="0.8"/>
    <x v="3"/>
    <x v="0"/>
    <x v="15"/>
    <n v="3.4000000000000004"/>
    <n v="2.7200000000000006"/>
    <n v="0"/>
  </r>
  <r>
    <n v="273"/>
    <x v="105"/>
    <n v="2.2999999999999998"/>
    <n v="10.8"/>
    <n v="495"/>
    <n v="1.3"/>
    <m/>
    <n v="0.9"/>
    <x v="11"/>
    <n v="0.8"/>
    <x v="3"/>
    <x v="0"/>
    <x v="15"/>
    <n v="7.1999999999999993"/>
    <n v="5.76"/>
    <n v="0"/>
  </r>
  <r>
    <n v="273"/>
    <x v="106"/>
    <n v="2.1"/>
    <n v="9.8000000000000007"/>
    <n v="406"/>
    <n v="2"/>
    <m/>
    <n v="0.87"/>
    <x v="11"/>
    <n v="0.8"/>
    <x v="3"/>
    <x v="0"/>
    <x v="15"/>
    <n v="8.1999999999999993"/>
    <n v="6.56"/>
    <n v="0"/>
  </r>
  <r>
    <n v="273"/>
    <x v="107"/>
    <n v="2.1"/>
    <n v="9"/>
    <n v="1142"/>
    <n v="0"/>
    <m/>
    <n v="0.81"/>
    <x v="11"/>
    <n v="0.8"/>
    <x v="3"/>
    <x v="0"/>
    <x v="15"/>
    <n v="9"/>
    <n v="7.2"/>
    <n v="0"/>
  </r>
  <r>
    <n v="273"/>
    <x v="108"/>
    <n v="2.5"/>
    <n v="7.8"/>
    <n v="2150"/>
    <n v="0"/>
    <m/>
    <n v="0.81"/>
    <x v="11"/>
    <n v="0.8"/>
    <x v="3"/>
    <x v="0"/>
    <x v="15"/>
    <n v="10.199999999999999"/>
    <n v="8.16"/>
    <n v="0"/>
  </r>
  <r>
    <n v="273"/>
    <x v="109"/>
    <n v="2.2999999999999998"/>
    <n v="9.1"/>
    <n v="1608"/>
    <n v="0"/>
    <m/>
    <n v="0.82"/>
    <x v="11"/>
    <n v="0.8"/>
    <x v="3"/>
    <x v="0"/>
    <x v="15"/>
    <n v="8.9"/>
    <n v="7.120000000000001"/>
    <n v="0"/>
  </r>
  <r>
    <n v="273"/>
    <x v="110"/>
    <n v="1.6"/>
    <n v="10.6"/>
    <n v="591"/>
    <n v="11.3"/>
    <m/>
    <n v="0.93"/>
    <x v="11"/>
    <n v="0.8"/>
    <x v="3"/>
    <x v="0"/>
    <x v="16"/>
    <n v="7.4"/>
    <n v="5.9200000000000008"/>
    <n v="0"/>
  </r>
  <r>
    <n v="273"/>
    <x v="111"/>
    <n v="2.6"/>
    <n v="11.3"/>
    <n v="1393"/>
    <n v="-0.1"/>
    <m/>
    <n v="0.88"/>
    <x v="11"/>
    <n v="0.8"/>
    <x v="3"/>
    <x v="0"/>
    <x v="16"/>
    <n v="6.6999999999999993"/>
    <n v="5.3599999999999994"/>
    <n v="0"/>
  </r>
  <r>
    <n v="273"/>
    <x v="112"/>
    <n v="2.5"/>
    <n v="11.6"/>
    <n v="586"/>
    <n v="1"/>
    <m/>
    <n v="0.87"/>
    <x v="11"/>
    <n v="0.8"/>
    <x v="3"/>
    <x v="0"/>
    <x v="16"/>
    <n v="6.4"/>
    <n v="5.120000000000001"/>
    <n v="0"/>
  </r>
  <r>
    <n v="273"/>
    <x v="113"/>
    <n v="4.2"/>
    <n v="10.3"/>
    <n v="433"/>
    <n v="16"/>
    <m/>
    <n v="0.94"/>
    <x v="11"/>
    <n v="0.8"/>
    <x v="3"/>
    <x v="0"/>
    <x v="16"/>
    <n v="7.6999999999999993"/>
    <n v="6.16"/>
    <n v="0"/>
  </r>
  <r>
    <n v="273"/>
    <x v="114"/>
    <n v="3"/>
    <n v="8.8000000000000007"/>
    <n v="1057"/>
    <n v="0"/>
    <m/>
    <n v="0.86"/>
    <x v="11"/>
    <n v="0.8"/>
    <x v="3"/>
    <x v="0"/>
    <x v="16"/>
    <n v="9.1999999999999993"/>
    <n v="7.3599999999999994"/>
    <n v="0"/>
  </r>
  <r>
    <n v="273"/>
    <x v="115"/>
    <n v="2.2000000000000002"/>
    <n v="10.3"/>
    <n v="1671"/>
    <n v="0"/>
    <m/>
    <n v="0.82"/>
    <x v="11"/>
    <n v="0.8"/>
    <x v="3"/>
    <x v="0"/>
    <x v="16"/>
    <n v="7.6999999999999993"/>
    <n v="6.16"/>
    <n v="0"/>
  </r>
  <r>
    <n v="273"/>
    <x v="116"/>
    <n v="2.5"/>
    <n v="12.8"/>
    <n v="2493"/>
    <n v="0"/>
    <m/>
    <n v="0.67"/>
    <x v="11"/>
    <n v="0.8"/>
    <x v="3"/>
    <x v="0"/>
    <x v="16"/>
    <n v="5.1999999999999993"/>
    <n v="4.1599999999999993"/>
    <n v="0"/>
  </r>
  <r>
    <n v="273"/>
    <x v="117"/>
    <n v="1.6"/>
    <n v="13.4"/>
    <n v="2414"/>
    <n v="0"/>
    <m/>
    <n v="0.71"/>
    <x v="11"/>
    <n v="0.8"/>
    <x v="3"/>
    <x v="0"/>
    <x v="17"/>
    <n v="4.5999999999999996"/>
    <n v="3.6799999999999997"/>
    <n v="0"/>
  </r>
  <r>
    <n v="273"/>
    <x v="118"/>
    <n v="2.2999999999999998"/>
    <n v="14.1"/>
    <n v="2444"/>
    <n v="0"/>
    <m/>
    <n v="0.78"/>
    <x v="11"/>
    <n v="0.8"/>
    <x v="3"/>
    <x v="0"/>
    <x v="17"/>
    <n v="3.9000000000000004"/>
    <n v="3.1200000000000006"/>
    <n v="0"/>
  </r>
  <r>
    <n v="273"/>
    <x v="119"/>
    <n v="2"/>
    <n v="16.399999999999999"/>
    <n v="2484"/>
    <n v="0"/>
    <m/>
    <n v="0.73"/>
    <x v="11"/>
    <n v="0.8"/>
    <x v="3"/>
    <x v="0"/>
    <x v="17"/>
    <n v="1.6000000000000014"/>
    <n v="1.2800000000000011"/>
    <n v="0"/>
  </r>
  <r>
    <n v="273"/>
    <x v="120"/>
    <n v="1.7"/>
    <n v="18.8"/>
    <n v="2440"/>
    <n v="0"/>
    <m/>
    <n v="0.64"/>
    <x v="11"/>
    <n v="0.8"/>
    <x v="4"/>
    <x v="0"/>
    <x v="17"/>
    <n v="0"/>
    <n v="0"/>
    <n v="0.80000000000000071"/>
  </r>
  <r>
    <n v="273"/>
    <x v="121"/>
    <n v="2.5"/>
    <n v="15.4"/>
    <n v="1554"/>
    <n v="1.5"/>
    <m/>
    <n v="0.78"/>
    <x v="11"/>
    <n v="0.8"/>
    <x v="4"/>
    <x v="0"/>
    <x v="17"/>
    <n v="2.5999999999999996"/>
    <n v="2.0799999999999996"/>
    <n v="0"/>
  </r>
  <r>
    <n v="273"/>
    <x v="122"/>
    <n v="3.7"/>
    <n v="11.2"/>
    <n v="2123"/>
    <n v="-0.1"/>
    <m/>
    <n v="0.75"/>
    <x v="11"/>
    <n v="0.8"/>
    <x v="4"/>
    <x v="0"/>
    <x v="17"/>
    <n v="6.8000000000000007"/>
    <n v="5.4400000000000013"/>
    <n v="0"/>
  </r>
  <r>
    <n v="273"/>
    <x v="123"/>
    <n v="4.7"/>
    <n v="9"/>
    <n v="1443"/>
    <n v="-0.1"/>
    <m/>
    <n v="0.73"/>
    <x v="11"/>
    <n v="0.8"/>
    <x v="4"/>
    <x v="0"/>
    <x v="17"/>
    <n v="9"/>
    <n v="7.2"/>
    <n v="0"/>
  </r>
  <r>
    <n v="273"/>
    <x v="124"/>
    <n v="4.2"/>
    <n v="8.9"/>
    <n v="2501"/>
    <n v="-0.1"/>
    <m/>
    <n v="0.68"/>
    <x v="11"/>
    <n v="0.8"/>
    <x v="4"/>
    <x v="0"/>
    <x v="18"/>
    <n v="9.1"/>
    <n v="7.28"/>
    <n v="0"/>
  </r>
  <r>
    <n v="273"/>
    <x v="125"/>
    <n v="4"/>
    <n v="9"/>
    <n v="1250"/>
    <n v="-0.1"/>
    <m/>
    <n v="0.78"/>
    <x v="11"/>
    <n v="0.8"/>
    <x v="4"/>
    <x v="0"/>
    <x v="18"/>
    <n v="9"/>
    <n v="7.2"/>
    <n v="0"/>
  </r>
  <r>
    <n v="273"/>
    <x v="126"/>
    <n v="3.8"/>
    <n v="10.6"/>
    <n v="1817"/>
    <n v="0"/>
    <m/>
    <n v="0.77"/>
    <x v="11"/>
    <n v="0.8"/>
    <x v="4"/>
    <x v="0"/>
    <x v="18"/>
    <n v="7.4"/>
    <n v="5.9200000000000008"/>
    <n v="0"/>
  </r>
  <r>
    <n v="273"/>
    <x v="127"/>
    <n v="2.7"/>
    <n v="11.9"/>
    <n v="2081"/>
    <n v="0"/>
    <m/>
    <n v="0.61"/>
    <x v="11"/>
    <n v="0.8"/>
    <x v="4"/>
    <x v="0"/>
    <x v="18"/>
    <n v="6.1"/>
    <n v="4.88"/>
    <n v="0"/>
  </r>
  <r>
    <n v="273"/>
    <x v="128"/>
    <n v="3"/>
    <n v="12.6"/>
    <n v="2309"/>
    <n v="0"/>
    <m/>
    <n v="0.62"/>
    <x v="11"/>
    <n v="0.8"/>
    <x v="4"/>
    <x v="0"/>
    <x v="18"/>
    <n v="5.4"/>
    <n v="4.32"/>
    <n v="0"/>
  </r>
  <r>
    <n v="273"/>
    <x v="129"/>
    <n v="3.5"/>
    <n v="14"/>
    <n v="2657"/>
    <n v="0"/>
    <m/>
    <n v="0.59"/>
    <x v="11"/>
    <n v="0.8"/>
    <x v="4"/>
    <x v="0"/>
    <x v="18"/>
    <n v="4"/>
    <n v="3.2"/>
    <n v="0"/>
  </r>
  <r>
    <n v="273"/>
    <x v="130"/>
    <n v="3.7"/>
    <n v="17.399999999999999"/>
    <n v="2682"/>
    <n v="0"/>
    <m/>
    <n v="0.56999999999999995"/>
    <x v="11"/>
    <n v="0.8"/>
    <x v="4"/>
    <x v="0"/>
    <x v="18"/>
    <n v="0.60000000000000142"/>
    <n v="0.48000000000000115"/>
    <n v="0"/>
  </r>
  <r>
    <n v="273"/>
    <x v="131"/>
    <n v="5.3"/>
    <n v="17.2"/>
    <n v="2734"/>
    <n v="0"/>
    <m/>
    <n v="0.5"/>
    <x v="11"/>
    <n v="0.8"/>
    <x v="4"/>
    <x v="0"/>
    <x v="19"/>
    <n v="0.80000000000000071"/>
    <n v="0.64000000000000057"/>
    <n v="0"/>
  </r>
  <r>
    <n v="273"/>
    <x v="132"/>
    <n v="3.8"/>
    <n v="15.4"/>
    <n v="2769"/>
    <n v="0"/>
    <m/>
    <n v="0.53"/>
    <x v="11"/>
    <n v="0.8"/>
    <x v="4"/>
    <x v="0"/>
    <x v="19"/>
    <n v="2.5999999999999996"/>
    <n v="2.0799999999999996"/>
    <n v="0"/>
  </r>
  <r>
    <n v="273"/>
    <x v="133"/>
    <n v="4.3"/>
    <n v="12.7"/>
    <n v="2599"/>
    <n v="0"/>
    <m/>
    <n v="0.74"/>
    <x v="11"/>
    <n v="0.8"/>
    <x v="4"/>
    <x v="0"/>
    <x v="19"/>
    <n v="5.3000000000000007"/>
    <n v="4.2400000000000011"/>
    <n v="0"/>
  </r>
  <r>
    <n v="273"/>
    <x v="134"/>
    <n v="4.5999999999999996"/>
    <n v="12.9"/>
    <n v="2749"/>
    <n v="0"/>
    <m/>
    <n v="0.65"/>
    <x v="11"/>
    <n v="0.8"/>
    <x v="4"/>
    <x v="0"/>
    <x v="19"/>
    <n v="5.0999999999999996"/>
    <n v="4.08"/>
    <n v="0"/>
  </r>
  <r>
    <n v="273"/>
    <x v="135"/>
    <n v="4"/>
    <n v="11.1"/>
    <n v="2005"/>
    <n v="0"/>
    <m/>
    <n v="0.79"/>
    <x v="11"/>
    <n v="0.8"/>
    <x v="4"/>
    <x v="0"/>
    <x v="19"/>
    <n v="6.9"/>
    <n v="5.5200000000000005"/>
    <n v="0"/>
  </r>
  <r>
    <n v="273"/>
    <x v="136"/>
    <n v="4.5999999999999996"/>
    <n v="12.8"/>
    <n v="2637"/>
    <n v="0"/>
    <m/>
    <n v="0.76"/>
    <x v="11"/>
    <n v="0.8"/>
    <x v="4"/>
    <x v="0"/>
    <x v="19"/>
    <n v="5.1999999999999993"/>
    <n v="4.1599999999999993"/>
    <n v="0"/>
  </r>
  <r>
    <n v="273"/>
    <x v="137"/>
    <n v="2.8"/>
    <n v="13.8"/>
    <n v="1522"/>
    <n v="-0.1"/>
    <m/>
    <n v="0.68"/>
    <x v="11"/>
    <n v="0.8"/>
    <x v="4"/>
    <x v="0"/>
    <x v="19"/>
    <n v="4.1999999999999993"/>
    <n v="3.3599999999999994"/>
    <n v="0"/>
  </r>
  <r>
    <n v="273"/>
    <x v="138"/>
    <n v="2.4"/>
    <n v="14.4"/>
    <n v="2229"/>
    <n v="0"/>
    <m/>
    <n v="0.68"/>
    <x v="11"/>
    <n v="0.8"/>
    <x v="4"/>
    <x v="0"/>
    <x v="20"/>
    <n v="3.5999999999999996"/>
    <n v="2.88"/>
    <n v="0"/>
  </r>
  <r>
    <n v="273"/>
    <x v="139"/>
    <n v="3.1"/>
    <n v="13.9"/>
    <n v="2832"/>
    <n v="0"/>
    <m/>
    <n v="0.72"/>
    <x v="11"/>
    <n v="0.8"/>
    <x v="4"/>
    <x v="0"/>
    <x v="20"/>
    <n v="4.0999999999999996"/>
    <n v="3.28"/>
    <n v="0"/>
  </r>
  <r>
    <n v="273"/>
    <x v="140"/>
    <n v="4.7"/>
    <n v="12"/>
    <n v="2480"/>
    <n v="0"/>
    <m/>
    <n v="0.76"/>
    <x v="11"/>
    <n v="0.8"/>
    <x v="4"/>
    <x v="0"/>
    <x v="20"/>
    <n v="6"/>
    <n v="4.8000000000000007"/>
    <n v="0"/>
  </r>
  <r>
    <n v="273"/>
    <x v="141"/>
    <n v="5.8"/>
    <n v="10.5"/>
    <n v="2308"/>
    <n v="1.3"/>
    <m/>
    <n v="0.66"/>
    <x v="11"/>
    <n v="0.8"/>
    <x v="4"/>
    <x v="0"/>
    <x v="20"/>
    <n v="7.5"/>
    <n v="6"/>
    <n v="0"/>
  </r>
  <r>
    <n v="273"/>
    <x v="142"/>
    <n v="4.3"/>
    <n v="9.4"/>
    <n v="1860"/>
    <n v="4.0999999999999996"/>
    <m/>
    <n v="0.79"/>
    <x v="11"/>
    <n v="0.8"/>
    <x v="4"/>
    <x v="0"/>
    <x v="20"/>
    <n v="8.6"/>
    <n v="6.88"/>
    <n v="0"/>
  </r>
  <r>
    <n v="273"/>
    <x v="143"/>
    <n v="4.2"/>
    <n v="12.2"/>
    <n v="1017"/>
    <n v="0.8"/>
    <m/>
    <n v="0.87"/>
    <x v="11"/>
    <n v="0.8"/>
    <x v="4"/>
    <x v="0"/>
    <x v="20"/>
    <n v="5.8000000000000007"/>
    <n v="4.6400000000000006"/>
    <n v="0"/>
  </r>
  <r>
    <n v="273"/>
    <x v="144"/>
    <n v="4.2"/>
    <n v="14.6"/>
    <n v="1306"/>
    <n v="1.8"/>
    <m/>
    <n v="0.87"/>
    <x v="11"/>
    <n v="0.8"/>
    <x v="4"/>
    <x v="0"/>
    <x v="20"/>
    <n v="3.4000000000000004"/>
    <n v="2.7200000000000006"/>
    <n v="0"/>
  </r>
  <r>
    <n v="273"/>
    <x v="145"/>
    <n v="4.5"/>
    <n v="15"/>
    <n v="2499"/>
    <n v="-0.1"/>
    <m/>
    <n v="0.68"/>
    <x v="11"/>
    <n v="0.8"/>
    <x v="4"/>
    <x v="0"/>
    <x v="21"/>
    <n v="3"/>
    <n v="2.4000000000000004"/>
    <n v="0"/>
  </r>
  <r>
    <n v="273"/>
    <x v="146"/>
    <n v="5.6"/>
    <n v="14.4"/>
    <n v="1262"/>
    <n v="13.9"/>
    <m/>
    <n v="0.86"/>
    <x v="11"/>
    <n v="0.8"/>
    <x v="4"/>
    <x v="0"/>
    <x v="21"/>
    <n v="3.5999999999999996"/>
    <n v="2.88"/>
    <n v="0"/>
  </r>
  <r>
    <n v="273"/>
    <x v="147"/>
    <n v="4.5"/>
    <n v="14.2"/>
    <n v="1597"/>
    <n v="2.1"/>
    <m/>
    <n v="0.84"/>
    <x v="11"/>
    <n v="0.8"/>
    <x v="4"/>
    <x v="0"/>
    <x v="21"/>
    <n v="3.8000000000000007"/>
    <n v="3.0400000000000009"/>
    <n v="0"/>
  </r>
  <r>
    <n v="273"/>
    <x v="148"/>
    <n v="3.1"/>
    <n v="14.1"/>
    <n v="653"/>
    <n v="2.1"/>
    <m/>
    <n v="0.91"/>
    <x v="11"/>
    <n v="0.8"/>
    <x v="4"/>
    <x v="0"/>
    <x v="21"/>
    <n v="3.9000000000000004"/>
    <n v="3.1200000000000006"/>
    <n v="0"/>
  </r>
  <r>
    <n v="273"/>
    <x v="149"/>
    <n v="3.5"/>
    <n v="16.7"/>
    <n v="2483"/>
    <n v="0"/>
    <m/>
    <n v="0.86"/>
    <x v="11"/>
    <n v="0.8"/>
    <x v="4"/>
    <x v="0"/>
    <x v="21"/>
    <n v="1.3000000000000007"/>
    <n v="1.0400000000000007"/>
    <n v="0"/>
  </r>
  <r>
    <n v="273"/>
    <x v="150"/>
    <n v="1.5"/>
    <n v="18.899999999999999"/>
    <n v="2225"/>
    <n v="0"/>
    <m/>
    <n v="0.78"/>
    <x v="11"/>
    <n v="0.8"/>
    <x v="4"/>
    <x v="0"/>
    <x v="21"/>
    <n v="0"/>
    <n v="0"/>
    <n v="0.89999999999999858"/>
  </r>
  <r>
    <n v="273"/>
    <x v="151"/>
    <n v="3.7"/>
    <n v="16.5"/>
    <n v="1878"/>
    <n v="0"/>
    <m/>
    <n v="0.79"/>
    <x v="11"/>
    <n v="0.8"/>
    <x v="5"/>
    <x v="0"/>
    <x v="21"/>
    <n v="1.5"/>
    <n v="1.2000000000000002"/>
    <n v="0"/>
  </r>
  <r>
    <n v="273"/>
    <x v="152"/>
    <n v="3.4"/>
    <n v="14.2"/>
    <n v="2149"/>
    <n v="0"/>
    <m/>
    <n v="0.78"/>
    <x v="11"/>
    <n v="0.8"/>
    <x v="5"/>
    <x v="0"/>
    <x v="22"/>
    <n v="3.8000000000000007"/>
    <n v="3.0400000000000009"/>
    <n v="0"/>
  </r>
  <r>
    <n v="273"/>
    <x v="153"/>
    <n v="4.5999999999999996"/>
    <n v="16.3"/>
    <n v="2005"/>
    <n v="0.1"/>
    <m/>
    <n v="0.68"/>
    <x v="11"/>
    <n v="0.8"/>
    <x v="5"/>
    <x v="0"/>
    <x v="22"/>
    <n v="1.6999999999999993"/>
    <n v="1.3599999999999994"/>
    <n v="0"/>
  </r>
  <r>
    <n v="273"/>
    <x v="154"/>
    <n v="3.4"/>
    <n v="15.3"/>
    <n v="1610"/>
    <n v="0.6"/>
    <m/>
    <n v="0.72"/>
    <x v="11"/>
    <n v="0.8"/>
    <x v="5"/>
    <x v="0"/>
    <x v="22"/>
    <n v="2.6999999999999993"/>
    <n v="2.1599999999999997"/>
    <n v="0"/>
  </r>
  <r>
    <n v="273"/>
    <x v="155"/>
    <n v="4.2"/>
    <n v="14.7"/>
    <n v="1381"/>
    <n v="5.6"/>
    <m/>
    <n v="0.82"/>
    <x v="11"/>
    <n v="0.8"/>
    <x v="5"/>
    <x v="0"/>
    <x v="22"/>
    <n v="3.3000000000000007"/>
    <n v="2.6400000000000006"/>
    <n v="0"/>
  </r>
  <r>
    <n v="273"/>
    <x v="156"/>
    <n v="4.9000000000000004"/>
    <n v="15.1"/>
    <n v="2032"/>
    <n v="7"/>
    <m/>
    <n v="0.8"/>
    <x v="11"/>
    <n v="0.8"/>
    <x v="5"/>
    <x v="0"/>
    <x v="22"/>
    <n v="2.9000000000000004"/>
    <n v="2.3200000000000003"/>
    <n v="0"/>
  </r>
  <r>
    <n v="273"/>
    <x v="157"/>
    <n v="3.3"/>
    <n v="13.3"/>
    <n v="1219"/>
    <n v="6"/>
    <m/>
    <n v="0.86"/>
    <x v="11"/>
    <n v="0.8"/>
    <x v="5"/>
    <x v="0"/>
    <x v="22"/>
    <n v="4.6999999999999993"/>
    <n v="3.76"/>
    <n v="0"/>
  </r>
  <r>
    <n v="273"/>
    <x v="158"/>
    <n v="5.2"/>
    <n v="12.4"/>
    <n v="1277"/>
    <n v="15"/>
    <m/>
    <n v="0.84"/>
    <x v="11"/>
    <n v="0.8"/>
    <x v="5"/>
    <x v="0"/>
    <x v="22"/>
    <n v="5.6"/>
    <n v="4.4799999999999995"/>
    <n v="0"/>
  </r>
  <r>
    <n v="273"/>
    <x v="159"/>
    <n v="3"/>
    <n v="14.2"/>
    <n v="2375"/>
    <n v="-0.1"/>
    <m/>
    <n v="0.79"/>
    <x v="11"/>
    <n v="0.8"/>
    <x v="5"/>
    <x v="0"/>
    <x v="23"/>
    <n v="3.8000000000000007"/>
    <n v="3.0400000000000009"/>
    <n v="0"/>
  </r>
  <r>
    <n v="273"/>
    <x v="160"/>
    <n v="4.5"/>
    <n v="14.1"/>
    <n v="990"/>
    <n v="3.5"/>
    <m/>
    <n v="0.84"/>
    <x v="11"/>
    <n v="0.8"/>
    <x v="5"/>
    <x v="0"/>
    <x v="23"/>
    <n v="3.9000000000000004"/>
    <n v="3.1200000000000006"/>
    <n v="0"/>
  </r>
  <r>
    <n v="273"/>
    <x v="161"/>
    <n v="1.9"/>
    <n v="15"/>
    <n v="1921"/>
    <n v="0"/>
    <m/>
    <n v="0.74"/>
    <x v="11"/>
    <n v="0.8"/>
    <x v="5"/>
    <x v="0"/>
    <x v="23"/>
    <n v="3"/>
    <n v="2.4000000000000004"/>
    <n v="0"/>
  </r>
  <r>
    <n v="273"/>
    <x v="162"/>
    <n v="5.5"/>
    <n v="18.399999999999999"/>
    <n v="2874"/>
    <n v="0"/>
    <m/>
    <n v="0.65"/>
    <x v="11"/>
    <n v="0.8"/>
    <x v="5"/>
    <x v="0"/>
    <x v="23"/>
    <n v="0"/>
    <n v="0"/>
    <n v="0.39999999999999858"/>
  </r>
  <r>
    <n v="273"/>
    <x v="163"/>
    <n v="3.2"/>
    <n v="23.1"/>
    <n v="2662"/>
    <n v="0"/>
    <m/>
    <n v="0.64"/>
    <x v="11"/>
    <n v="0.8"/>
    <x v="5"/>
    <x v="0"/>
    <x v="23"/>
    <n v="0"/>
    <n v="0"/>
    <n v="5.1000000000000014"/>
  </r>
  <r>
    <n v="273"/>
    <x v="164"/>
    <n v="3"/>
    <n v="22"/>
    <n v="1581"/>
    <n v="-0.1"/>
    <m/>
    <n v="0.7"/>
    <x v="11"/>
    <n v="0.8"/>
    <x v="5"/>
    <x v="0"/>
    <x v="23"/>
    <n v="0"/>
    <n v="0"/>
    <n v="4"/>
  </r>
  <r>
    <n v="273"/>
    <x v="165"/>
    <n v="3.3"/>
    <n v="17.2"/>
    <n v="2153"/>
    <n v="0"/>
    <m/>
    <n v="0.76"/>
    <x v="11"/>
    <n v="0.8"/>
    <x v="5"/>
    <x v="0"/>
    <x v="23"/>
    <n v="0.80000000000000071"/>
    <n v="0.64000000000000057"/>
    <n v="0"/>
  </r>
  <r>
    <n v="273"/>
    <x v="166"/>
    <n v="2.2999999999999998"/>
    <n v="16.600000000000001"/>
    <n v="2162"/>
    <n v="0"/>
    <m/>
    <n v="0.8"/>
    <x v="11"/>
    <n v="0.8"/>
    <x v="5"/>
    <x v="0"/>
    <x v="24"/>
    <n v="1.3999999999999986"/>
    <n v="1.119999999999999"/>
    <n v="0"/>
  </r>
  <r>
    <n v="273"/>
    <x v="167"/>
    <n v="2.2999999999999998"/>
    <n v="17.8"/>
    <n v="2608"/>
    <n v="0"/>
    <m/>
    <n v="0.76"/>
    <x v="11"/>
    <n v="0.8"/>
    <x v="5"/>
    <x v="0"/>
    <x v="24"/>
    <n v="0.19999999999999929"/>
    <n v="0.15999999999999945"/>
    <n v="0"/>
  </r>
  <r>
    <n v="273"/>
    <x v="168"/>
    <n v="2.7"/>
    <n v="18.399999999999999"/>
    <n v="2719"/>
    <n v="0"/>
    <m/>
    <n v="0.76"/>
    <x v="11"/>
    <n v="0.8"/>
    <x v="5"/>
    <x v="0"/>
    <x v="24"/>
    <n v="0"/>
    <n v="0"/>
    <n v="0.39999999999999858"/>
  </r>
  <r>
    <n v="273"/>
    <x v="169"/>
    <n v="2.2000000000000002"/>
    <n v="17.2"/>
    <n v="2820"/>
    <n v="0"/>
    <m/>
    <n v="0.67"/>
    <x v="11"/>
    <n v="0.8"/>
    <x v="5"/>
    <x v="0"/>
    <x v="24"/>
    <n v="0.80000000000000071"/>
    <n v="0.64000000000000057"/>
    <n v="0"/>
  </r>
  <r>
    <n v="273"/>
    <x v="170"/>
    <n v="2.2000000000000002"/>
    <n v="17.5"/>
    <n v="2872"/>
    <n v="0"/>
    <m/>
    <n v="0.65"/>
    <x v="11"/>
    <n v="0.8"/>
    <x v="5"/>
    <x v="0"/>
    <x v="24"/>
    <n v="0.5"/>
    <n v="0.4"/>
    <n v="0"/>
  </r>
  <r>
    <n v="273"/>
    <x v="171"/>
    <n v="2.5"/>
    <n v="21.1"/>
    <n v="2902"/>
    <n v="0"/>
    <m/>
    <n v="0.61"/>
    <x v="11"/>
    <n v="0.8"/>
    <x v="5"/>
    <x v="0"/>
    <x v="24"/>
    <n v="0"/>
    <n v="0"/>
    <n v="3.1000000000000014"/>
  </r>
  <r>
    <n v="273"/>
    <x v="172"/>
    <n v="3.5"/>
    <n v="21.5"/>
    <n v="1511"/>
    <n v="0.3"/>
    <m/>
    <n v="0.66"/>
    <x v="11"/>
    <n v="0.8"/>
    <x v="5"/>
    <x v="0"/>
    <x v="24"/>
    <n v="0"/>
    <n v="0"/>
    <n v="3.5"/>
  </r>
  <r>
    <n v="273"/>
    <x v="173"/>
    <n v="5.5"/>
    <n v="17.399999999999999"/>
    <n v="1815"/>
    <n v="3.7"/>
    <m/>
    <n v="0.7"/>
    <x v="11"/>
    <n v="0.8"/>
    <x v="5"/>
    <x v="0"/>
    <x v="25"/>
    <n v="0.60000000000000142"/>
    <n v="0.48000000000000115"/>
    <n v="0"/>
  </r>
  <r>
    <n v="273"/>
    <x v="174"/>
    <n v="4"/>
    <n v="17.7"/>
    <n v="994"/>
    <n v="-0.1"/>
    <m/>
    <n v="0.78"/>
    <x v="11"/>
    <n v="0.8"/>
    <x v="5"/>
    <x v="0"/>
    <x v="25"/>
    <n v="0.30000000000000071"/>
    <n v="0.24000000000000057"/>
    <n v="0"/>
  </r>
  <r>
    <n v="273"/>
    <x v="175"/>
    <n v="3.3"/>
    <n v="19.8"/>
    <n v="1977"/>
    <n v="0"/>
    <m/>
    <n v="0.8"/>
    <x v="11"/>
    <n v="0.8"/>
    <x v="5"/>
    <x v="0"/>
    <x v="25"/>
    <n v="0"/>
    <n v="0"/>
    <n v="1.8000000000000007"/>
  </r>
  <r>
    <n v="273"/>
    <x v="176"/>
    <n v="3.7"/>
    <n v="18.8"/>
    <n v="897"/>
    <n v="10"/>
    <m/>
    <n v="0.88"/>
    <x v="11"/>
    <n v="0.8"/>
    <x v="5"/>
    <x v="0"/>
    <x v="25"/>
    <n v="0"/>
    <n v="0"/>
    <n v="0.80000000000000071"/>
  </r>
  <r>
    <n v="273"/>
    <x v="177"/>
    <n v="2.6"/>
    <n v="17.399999999999999"/>
    <n v="1827"/>
    <n v="3.8"/>
    <m/>
    <n v="0.79"/>
    <x v="11"/>
    <n v="0.8"/>
    <x v="5"/>
    <x v="0"/>
    <x v="25"/>
    <n v="0.60000000000000142"/>
    <n v="0.48000000000000115"/>
    <n v="0"/>
  </r>
  <r>
    <n v="273"/>
    <x v="178"/>
    <n v="3.7"/>
    <n v="20.7"/>
    <n v="2000"/>
    <n v="0"/>
    <m/>
    <n v="0.83"/>
    <x v="11"/>
    <n v="0.8"/>
    <x v="5"/>
    <x v="0"/>
    <x v="25"/>
    <n v="0"/>
    <n v="0"/>
    <n v="2.6999999999999993"/>
  </r>
  <r>
    <n v="273"/>
    <x v="179"/>
    <n v="3"/>
    <n v="20.399999999999999"/>
    <n v="2504"/>
    <n v="0"/>
    <m/>
    <n v="0.77"/>
    <x v="11"/>
    <n v="0.8"/>
    <x v="5"/>
    <x v="0"/>
    <x v="25"/>
    <n v="0"/>
    <n v="0"/>
    <n v="2.3999999999999986"/>
  </r>
  <r>
    <n v="273"/>
    <x v="180"/>
    <n v="2.9"/>
    <n v="19.5"/>
    <n v="2961"/>
    <n v="0"/>
    <m/>
    <n v="0.66"/>
    <x v="11"/>
    <n v="0.8"/>
    <x v="5"/>
    <x v="0"/>
    <x v="26"/>
    <n v="0"/>
    <n v="0"/>
    <n v="1.5"/>
  </r>
  <r>
    <n v="273"/>
    <x v="181"/>
    <n v="2.7"/>
    <n v="25.3"/>
    <n v="2822"/>
    <n v="0"/>
    <m/>
    <n v="0.61"/>
    <x v="11"/>
    <n v="0.8"/>
    <x v="6"/>
    <x v="0"/>
    <x v="26"/>
    <n v="0"/>
    <n v="0"/>
    <n v="7.3000000000000007"/>
  </r>
  <r>
    <n v="273"/>
    <x v="182"/>
    <n v="3.1"/>
    <n v="23.3"/>
    <n v="2333"/>
    <n v="1.3"/>
    <m/>
    <n v="0.74"/>
    <x v="11"/>
    <n v="0.8"/>
    <x v="6"/>
    <x v="0"/>
    <x v="26"/>
    <n v="0"/>
    <n v="0"/>
    <n v="5.3000000000000007"/>
  </r>
  <r>
    <n v="273"/>
    <x v="183"/>
    <n v="3.4"/>
    <n v="17.399999999999999"/>
    <n v="2742"/>
    <n v="-0.1"/>
    <m/>
    <n v="0.68"/>
    <x v="11"/>
    <n v="0.8"/>
    <x v="6"/>
    <x v="0"/>
    <x v="26"/>
    <n v="0.60000000000000142"/>
    <n v="0.48000000000000115"/>
    <n v="0"/>
  </r>
  <r>
    <n v="273"/>
    <x v="184"/>
    <n v="3.2"/>
    <n v="18"/>
    <n v="2821"/>
    <n v="0"/>
    <m/>
    <n v="0.61"/>
    <x v="11"/>
    <n v="0.8"/>
    <x v="6"/>
    <x v="0"/>
    <x v="26"/>
    <n v="0"/>
    <n v="0"/>
    <n v="0"/>
  </r>
  <r>
    <n v="273"/>
    <x v="185"/>
    <n v="4.3"/>
    <n v="18.5"/>
    <n v="856"/>
    <n v="1"/>
    <m/>
    <n v="0.75"/>
    <x v="11"/>
    <n v="0.8"/>
    <x v="6"/>
    <x v="0"/>
    <x v="26"/>
    <n v="0"/>
    <n v="0"/>
    <n v="0.5"/>
  </r>
  <r>
    <n v="273"/>
    <x v="186"/>
    <n v="3"/>
    <n v="17.2"/>
    <n v="853"/>
    <n v="28.7"/>
    <m/>
    <n v="0.93"/>
    <x v="11"/>
    <n v="0.8"/>
    <x v="6"/>
    <x v="0"/>
    <x v="26"/>
    <n v="0.80000000000000071"/>
    <n v="0.64000000000000057"/>
    <n v="0"/>
  </r>
  <r>
    <n v="273"/>
    <x v="187"/>
    <n v="4.5"/>
    <n v="15.7"/>
    <n v="1400"/>
    <n v="9.8000000000000007"/>
    <m/>
    <n v="0.81"/>
    <x v="11"/>
    <n v="0.8"/>
    <x v="6"/>
    <x v="0"/>
    <x v="27"/>
    <n v="2.3000000000000007"/>
    <n v="1.8400000000000007"/>
    <n v="0"/>
  </r>
  <r>
    <n v="273"/>
    <x v="188"/>
    <n v="3.8"/>
    <n v="15.5"/>
    <n v="1858"/>
    <n v="0.3"/>
    <m/>
    <n v="0.81"/>
    <x v="11"/>
    <n v="0.8"/>
    <x v="6"/>
    <x v="0"/>
    <x v="27"/>
    <n v="2.5"/>
    <n v="2"/>
    <n v="0"/>
  </r>
  <r>
    <n v="273"/>
    <x v="189"/>
    <n v="2.6"/>
    <n v="17.100000000000001"/>
    <n v="2350"/>
    <n v="-0.1"/>
    <m/>
    <n v="0.76"/>
    <x v="11"/>
    <n v="0.8"/>
    <x v="6"/>
    <x v="0"/>
    <x v="27"/>
    <n v="0.89999999999999858"/>
    <n v="0.71999999999999886"/>
    <n v="0"/>
  </r>
  <r>
    <n v="273"/>
    <x v="190"/>
    <n v="2.2999999999999998"/>
    <n v="17.5"/>
    <n v="1610"/>
    <n v="0"/>
    <m/>
    <n v="0.82"/>
    <x v="11"/>
    <n v="0.8"/>
    <x v="6"/>
    <x v="0"/>
    <x v="27"/>
    <n v="0.5"/>
    <n v="0.4"/>
    <n v="0"/>
  </r>
  <r>
    <n v="273"/>
    <x v="191"/>
    <n v="3.3"/>
    <n v="18.399999999999999"/>
    <n v="2022"/>
    <n v="0"/>
    <m/>
    <n v="0.81"/>
    <x v="11"/>
    <n v="0.8"/>
    <x v="6"/>
    <x v="0"/>
    <x v="27"/>
    <n v="0"/>
    <n v="0"/>
    <n v="0.39999999999999858"/>
  </r>
  <r>
    <n v="273"/>
    <x v="192"/>
    <n v="4"/>
    <n v="20"/>
    <n v="2401"/>
    <n v="0"/>
    <m/>
    <n v="0.72"/>
    <x v="11"/>
    <n v="0.8"/>
    <x v="6"/>
    <x v="0"/>
    <x v="27"/>
    <n v="0"/>
    <n v="0"/>
    <n v="2"/>
  </r>
  <r>
    <n v="273"/>
    <x v="193"/>
    <n v="2"/>
    <n v="19.5"/>
    <n v="1436"/>
    <n v="-0.1"/>
    <m/>
    <n v="0.79"/>
    <x v="11"/>
    <n v="0.8"/>
    <x v="6"/>
    <x v="0"/>
    <x v="27"/>
    <n v="0"/>
    <n v="0"/>
    <n v="1.5"/>
  </r>
  <r>
    <n v="273"/>
    <x v="194"/>
    <n v="1.9"/>
    <n v="19"/>
    <n v="1788"/>
    <n v="1.4"/>
    <m/>
    <n v="0.79"/>
    <x v="11"/>
    <n v="0.8"/>
    <x v="6"/>
    <x v="0"/>
    <x v="28"/>
    <n v="0"/>
    <n v="0"/>
    <n v="1"/>
  </r>
  <r>
    <n v="273"/>
    <x v="195"/>
    <n v="3.7"/>
    <n v="18.899999999999999"/>
    <n v="2459"/>
    <n v="0.2"/>
    <m/>
    <n v="0.67"/>
    <x v="11"/>
    <n v="0.8"/>
    <x v="6"/>
    <x v="0"/>
    <x v="28"/>
    <n v="0"/>
    <n v="0"/>
    <n v="0.89999999999999858"/>
  </r>
  <r>
    <n v="273"/>
    <x v="196"/>
    <n v="3.6"/>
    <n v="17.100000000000001"/>
    <n v="1574"/>
    <n v="11.5"/>
    <m/>
    <n v="0.84"/>
    <x v="11"/>
    <n v="0.8"/>
    <x v="6"/>
    <x v="0"/>
    <x v="28"/>
    <n v="0.89999999999999858"/>
    <n v="0.71999999999999886"/>
    <n v="0"/>
  </r>
  <r>
    <n v="273"/>
    <x v="197"/>
    <n v="3.2"/>
    <n v="17.399999999999999"/>
    <n v="1275"/>
    <n v="0.6"/>
    <m/>
    <n v="0.86"/>
    <x v="11"/>
    <n v="0.8"/>
    <x v="6"/>
    <x v="0"/>
    <x v="28"/>
    <n v="0.60000000000000142"/>
    <n v="0.48000000000000115"/>
    <n v="0"/>
  </r>
  <r>
    <n v="273"/>
    <x v="198"/>
    <n v="1.3"/>
    <n v="19.2"/>
    <n v="2306"/>
    <n v="0"/>
    <m/>
    <n v="0.8"/>
    <x v="11"/>
    <n v="0.8"/>
    <x v="6"/>
    <x v="0"/>
    <x v="28"/>
    <n v="0"/>
    <n v="0"/>
    <n v="1.1999999999999993"/>
  </r>
  <r>
    <n v="273"/>
    <x v="199"/>
    <n v="3.6"/>
    <n v="22"/>
    <n v="2201"/>
    <n v="0.4"/>
    <m/>
    <n v="0.78"/>
    <x v="11"/>
    <n v="0.8"/>
    <x v="6"/>
    <x v="0"/>
    <x v="28"/>
    <n v="0"/>
    <n v="0"/>
    <n v="4"/>
  </r>
  <r>
    <n v="273"/>
    <x v="200"/>
    <n v="2.8"/>
    <n v="21.3"/>
    <n v="1541"/>
    <n v="1.8"/>
    <m/>
    <n v="0.85"/>
    <x v="11"/>
    <n v="0.8"/>
    <x v="6"/>
    <x v="0"/>
    <x v="28"/>
    <n v="0"/>
    <n v="0"/>
    <n v="3.3000000000000007"/>
  </r>
  <r>
    <n v="273"/>
    <x v="201"/>
    <n v="3.5"/>
    <n v="19.2"/>
    <n v="1796"/>
    <n v="1.5"/>
    <m/>
    <n v="0.83"/>
    <x v="11"/>
    <n v="0.8"/>
    <x v="6"/>
    <x v="0"/>
    <x v="29"/>
    <n v="0"/>
    <n v="0"/>
    <n v="1.1999999999999993"/>
  </r>
  <r>
    <n v="273"/>
    <x v="202"/>
    <n v="3.5"/>
    <n v="18.100000000000001"/>
    <n v="1075"/>
    <n v="15.4"/>
    <m/>
    <n v="0.86"/>
    <x v="11"/>
    <n v="0.8"/>
    <x v="6"/>
    <x v="0"/>
    <x v="29"/>
    <n v="0"/>
    <n v="0"/>
    <n v="0.10000000000000142"/>
  </r>
  <r>
    <n v="273"/>
    <x v="203"/>
    <n v="3.3"/>
    <n v="18.8"/>
    <n v="2074"/>
    <n v="-0.1"/>
    <m/>
    <n v="0.84"/>
    <x v="11"/>
    <n v="0.8"/>
    <x v="6"/>
    <x v="0"/>
    <x v="29"/>
    <n v="0"/>
    <n v="0"/>
    <n v="0.80000000000000071"/>
  </r>
  <r>
    <n v="273"/>
    <x v="204"/>
    <n v="2.8"/>
    <n v="19.7"/>
    <n v="2233"/>
    <n v="-0.1"/>
    <m/>
    <n v="0.83"/>
    <x v="11"/>
    <n v="0.8"/>
    <x v="6"/>
    <x v="0"/>
    <x v="29"/>
    <n v="0"/>
    <n v="0"/>
    <n v="1.6999999999999993"/>
  </r>
  <r>
    <n v="273"/>
    <x v="205"/>
    <n v="3"/>
    <n v="18.600000000000001"/>
    <n v="1159"/>
    <n v="-0.1"/>
    <m/>
    <n v="0.86"/>
    <x v="11"/>
    <n v="0.8"/>
    <x v="6"/>
    <x v="0"/>
    <x v="29"/>
    <n v="0"/>
    <n v="0"/>
    <n v="0.60000000000000142"/>
  </r>
  <r>
    <n v="273"/>
    <x v="206"/>
    <n v="2.5"/>
    <n v="19.399999999999999"/>
    <n v="1629"/>
    <n v="1.5"/>
    <m/>
    <n v="0.8"/>
    <x v="11"/>
    <n v="0.8"/>
    <x v="6"/>
    <x v="0"/>
    <x v="29"/>
    <n v="0"/>
    <n v="0"/>
    <n v="1.3999999999999986"/>
  </r>
  <r>
    <n v="273"/>
    <x v="207"/>
    <n v="3.5"/>
    <n v="17.899999999999999"/>
    <n v="1725"/>
    <n v="2.2000000000000002"/>
    <m/>
    <n v="0.78"/>
    <x v="11"/>
    <n v="0.8"/>
    <x v="6"/>
    <x v="0"/>
    <x v="29"/>
    <n v="0.10000000000000142"/>
    <n v="8.000000000000114E-2"/>
    <n v="0"/>
  </r>
  <r>
    <n v="273"/>
    <x v="208"/>
    <n v="4.2"/>
    <n v="17.899999999999999"/>
    <n v="1999"/>
    <n v="0.6"/>
    <m/>
    <n v="0.76"/>
    <x v="11"/>
    <n v="0.8"/>
    <x v="6"/>
    <x v="0"/>
    <x v="30"/>
    <n v="0.10000000000000142"/>
    <n v="8.000000000000114E-2"/>
    <n v="0"/>
  </r>
  <r>
    <n v="273"/>
    <x v="209"/>
    <n v="3.3"/>
    <n v="16.899999999999999"/>
    <n v="1979"/>
    <n v="5.9"/>
    <m/>
    <n v="0.76"/>
    <x v="11"/>
    <n v="0.8"/>
    <x v="6"/>
    <x v="0"/>
    <x v="30"/>
    <n v="1.1000000000000014"/>
    <n v="0.88000000000000123"/>
    <n v="0"/>
  </r>
  <r>
    <n v="273"/>
    <x v="210"/>
    <n v="4.7"/>
    <n v="17.3"/>
    <n v="1555"/>
    <n v="0.5"/>
    <m/>
    <n v="0.75"/>
    <x v="11"/>
    <n v="0.8"/>
    <x v="6"/>
    <x v="0"/>
    <x v="30"/>
    <n v="0.69999999999999929"/>
    <n v="0.5599999999999995"/>
    <n v="0"/>
  </r>
  <r>
    <n v="273"/>
    <x v="211"/>
    <n v="3.6"/>
    <n v="18"/>
    <n v="1361"/>
    <n v="1"/>
    <m/>
    <n v="0.8"/>
    <x v="11"/>
    <n v="0.8"/>
    <x v="6"/>
    <x v="0"/>
    <x v="30"/>
    <n v="0"/>
    <n v="0"/>
    <n v="0"/>
  </r>
  <r>
    <n v="273"/>
    <x v="212"/>
    <n v="4.2"/>
    <n v="16.8"/>
    <n v="1679"/>
    <n v="6.4"/>
    <m/>
    <n v="0.87"/>
    <x v="11"/>
    <n v="0.8"/>
    <x v="7"/>
    <x v="0"/>
    <x v="30"/>
    <n v="1.1999999999999993"/>
    <n v="0.95999999999999952"/>
    <n v="0"/>
  </r>
  <r>
    <n v="273"/>
    <x v="213"/>
    <n v="3.5"/>
    <n v="16.100000000000001"/>
    <n v="1036"/>
    <n v="8.8000000000000007"/>
    <m/>
    <n v="0.87"/>
    <x v="11"/>
    <n v="0.8"/>
    <x v="7"/>
    <x v="0"/>
    <x v="30"/>
    <n v="1.8999999999999986"/>
    <n v="1.5199999999999989"/>
    <n v="0"/>
  </r>
  <r>
    <n v="273"/>
    <x v="214"/>
    <n v="4.3"/>
    <n v="18.100000000000001"/>
    <n v="1729"/>
    <n v="2"/>
    <m/>
    <n v="0.79"/>
    <x v="11"/>
    <n v="0.8"/>
    <x v="7"/>
    <x v="0"/>
    <x v="30"/>
    <n v="0"/>
    <n v="0"/>
    <n v="0.10000000000000142"/>
  </r>
  <r>
    <n v="273"/>
    <x v="215"/>
    <n v="3.7"/>
    <n v="18.899999999999999"/>
    <n v="1267"/>
    <n v="4.3"/>
    <m/>
    <n v="0.85"/>
    <x v="11"/>
    <n v="0.8"/>
    <x v="7"/>
    <x v="0"/>
    <x v="31"/>
    <n v="0"/>
    <n v="0"/>
    <n v="0.89999999999999858"/>
  </r>
  <r>
    <n v="273"/>
    <x v="216"/>
    <n v="4.2"/>
    <n v="16.399999999999999"/>
    <n v="1869"/>
    <n v="1"/>
    <m/>
    <n v="0.74"/>
    <x v="11"/>
    <n v="0.8"/>
    <x v="7"/>
    <x v="0"/>
    <x v="31"/>
    <n v="1.6000000000000014"/>
    <n v="1.2800000000000011"/>
    <n v="0"/>
  </r>
  <r>
    <n v="273"/>
    <x v="217"/>
    <n v="3"/>
    <n v="16.100000000000001"/>
    <n v="1789"/>
    <n v="-0.1"/>
    <m/>
    <n v="0.76"/>
    <x v="11"/>
    <n v="0.8"/>
    <x v="7"/>
    <x v="0"/>
    <x v="31"/>
    <n v="1.8999999999999986"/>
    <n v="1.5199999999999989"/>
    <n v="0"/>
  </r>
  <r>
    <n v="273"/>
    <x v="218"/>
    <n v="3.3"/>
    <n v="18.8"/>
    <n v="1701"/>
    <n v="-0.1"/>
    <m/>
    <n v="0.68"/>
    <x v="11"/>
    <n v="0.8"/>
    <x v="7"/>
    <x v="0"/>
    <x v="31"/>
    <n v="0"/>
    <n v="0"/>
    <n v="0.80000000000000071"/>
  </r>
  <r>
    <n v="273"/>
    <x v="219"/>
    <n v="2.4"/>
    <n v="18.7"/>
    <n v="1980"/>
    <n v="0"/>
    <m/>
    <n v="0.75"/>
    <x v="11"/>
    <n v="0.8"/>
    <x v="7"/>
    <x v="0"/>
    <x v="31"/>
    <n v="0"/>
    <n v="0"/>
    <n v="0.69999999999999929"/>
  </r>
  <r>
    <n v="273"/>
    <x v="220"/>
    <n v="2.7"/>
    <n v="17.2"/>
    <n v="2125"/>
    <n v="0"/>
    <m/>
    <n v="0.78"/>
    <x v="11"/>
    <n v="0.8"/>
    <x v="7"/>
    <x v="0"/>
    <x v="31"/>
    <n v="0.80000000000000071"/>
    <n v="0.64000000000000057"/>
    <n v="0"/>
  </r>
  <r>
    <n v="273"/>
    <x v="221"/>
    <n v="2.4"/>
    <n v="17.5"/>
    <n v="2409"/>
    <n v="0"/>
    <m/>
    <n v="0.76"/>
    <x v="11"/>
    <n v="0.8"/>
    <x v="7"/>
    <x v="0"/>
    <x v="31"/>
    <n v="0.5"/>
    <n v="0.4"/>
    <n v="0"/>
  </r>
  <r>
    <n v="273"/>
    <x v="222"/>
    <n v="1.8"/>
    <n v="18.600000000000001"/>
    <n v="2363"/>
    <n v="0"/>
    <m/>
    <n v="0.73"/>
    <x v="11"/>
    <n v="0.8"/>
    <x v="7"/>
    <x v="0"/>
    <x v="32"/>
    <n v="0"/>
    <n v="0"/>
    <n v="0.60000000000000142"/>
  </r>
  <r>
    <n v="273"/>
    <x v="223"/>
    <n v="2.9"/>
    <n v="21.3"/>
    <n v="1839"/>
    <n v="-0.1"/>
    <m/>
    <n v="0.71"/>
    <x v="11"/>
    <n v="0.8"/>
    <x v="7"/>
    <x v="0"/>
    <x v="32"/>
    <n v="0"/>
    <n v="0"/>
    <n v="3.3000000000000007"/>
  </r>
  <r>
    <n v="273"/>
    <x v="224"/>
    <n v="1.7"/>
    <n v="23.6"/>
    <n v="2066"/>
    <n v="0"/>
    <m/>
    <n v="0.71"/>
    <x v="11"/>
    <n v="0.8"/>
    <x v="7"/>
    <x v="0"/>
    <x v="32"/>
    <n v="0"/>
    <n v="0"/>
    <n v="5.6000000000000014"/>
  </r>
  <r>
    <n v="273"/>
    <x v="225"/>
    <n v="2.8"/>
    <n v="22.7"/>
    <n v="1942"/>
    <n v="-0.1"/>
    <m/>
    <n v="0.79"/>
    <x v="11"/>
    <n v="0.8"/>
    <x v="7"/>
    <x v="0"/>
    <x v="32"/>
    <n v="0"/>
    <n v="0"/>
    <n v="4.6999999999999993"/>
  </r>
  <r>
    <n v="273"/>
    <x v="226"/>
    <n v="3.3"/>
    <n v="20.9"/>
    <n v="2142"/>
    <n v="0"/>
    <m/>
    <n v="0.8"/>
    <x v="11"/>
    <n v="0.8"/>
    <x v="7"/>
    <x v="0"/>
    <x v="32"/>
    <n v="0"/>
    <n v="0"/>
    <n v="2.8999999999999986"/>
  </r>
  <r>
    <n v="273"/>
    <x v="227"/>
    <n v="4"/>
    <n v="17"/>
    <n v="1438"/>
    <n v="-0.1"/>
    <m/>
    <n v="0.77"/>
    <x v="11"/>
    <n v="0.8"/>
    <x v="7"/>
    <x v="0"/>
    <x v="32"/>
    <n v="1"/>
    <n v="0.8"/>
    <n v="0"/>
  </r>
  <r>
    <n v="273"/>
    <x v="228"/>
    <n v="3"/>
    <n v="16.399999999999999"/>
    <n v="945"/>
    <n v="-0.1"/>
    <m/>
    <n v="0.86"/>
    <x v="11"/>
    <n v="0.8"/>
    <x v="7"/>
    <x v="0"/>
    <x v="32"/>
    <n v="1.6000000000000014"/>
    <n v="1.2800000000000011"/>
    <n v="0"/>
  </r>
  <r>
    <n v="273"/>
    <x v="229"/>
    <n v="2.2999999999999998"/>
    <n v="19"/>
    <n v="2093"/>
    <n v="0"/>
    <m/>
    <n v="0.76"/>
    <x v="11"/>
    <n v="0.8"/>
    <x v="7"/>
    <x v="0"/>
    <x v="33"/>
    <n v="0"/>
    <n v="0"/>
    <n v="1"/>
  </r>
  <r>
    <n v="273"/>
    <x v="230"/>
    <n v="3.2"/>
    <n v="17.899999999999999"/>
    <n v="2047"/>
    <n v="0"/>
    <m/>
    <n v="0.8"/>
    <x v="11"/>
    <n v="0.8"/>
    <x v="7"/>
    <x v="0"/>
    <x v="33"/>
    <n v="0.10000000000000142"/>
    <n v="8.000000000000114E-2"/>
    <n v="0"/>
  </r>
  <r>
    <n v="273"/>
    <x v="231"/>
    <n v="3.1"/>
    <n v="17.7"/>
    <n v="1626"/>
    <n v="0"/>
    <m/>
    <n v="0.73"/>
    <x v="11"/>
    <n v="0.8"/>
    <x v="7"/>
    <x v="0"/>
    <x v="33"/>
    <n v="0.30000000000000071"/>
    <n v="0.24000000000000057"/>
    <n v="0"/>
  </r>
  <r>
    <n v="273"/>
    <x v="232"/>
    <n v="4.5999999999999996"/>
    <n v="16.2"/>
    <n v="1738"/>
    <n v="0"/>
    <m/>
    <n v="0.74"/>
    <x v="11"/>
    <n v="0.8"/>
    <x v="7"/>
    <x v="0"/>
    <x v="33"/>
    <n v="1.8000000000000007"/>
    <n v="1.4400000000000006"/>
    <n v="0"/>
  </r>
  <r>
    <n v="273"/>
    <x v="233"/>
    <n v="3"/>
    <n v="14.9"/>
    <n v="886"/>
    <n v="1.2"/>
    <m/>
    <n v="0.76"/>
    <x v="11"/>
    <n v="0.8"/>
    <x v="7"/>
    <x v="0"/>
    <x v="33"/>
    <n v="3.0999999999999996"/>
    <n v="2.48"/>
    <n v="0"/>
  </r>
  <r>
    <n v="273"/>
    <x v="234"/>
    <n v="3.2"/>
    <n v="14.5"/>
    <n v="1143"/>
    <n v="0.3"/>
    <m/>
    <n v="0.78"/>
    <x v="11"/>
    <n v="0.8"/>
    <x v="7"/>
    <x v="0"/>
    <x v="33"/>
    <n v="3.5"/>
    <n v="2.8000000000000003"/>
    <n v="0"/>
  </r>
  <r>
    <n v="273"/>
    <x v="235"/>
    <n v="2.2000000000000002"/>
    <n v="14.8"/>
    <n v="1568"/>
    <n v="-0.1"/>
    <m/>
    <n v="0.76"/>
    <x v="11"/>
    <n v="0.8"/>
    <x v="7"/>
    <x v="0"/>
    <x v="33"/>
    <n v="3.1999999999999993"/>
    <n v="2.5599999999999996"/>
    <n v="0"/>
  </r>
  <r>
    <n v="273"/>
    <x v="236"/>
    <n v="1.6"/>
    <n v="16.5"/>
    <n v="1881"/>
    <n v="0.3"/>
    <m/>
    <n v="0.76"/>
    <x v="11"/>
    <n v="0.8"/>
    <x v="7"/>
    <x v="0"/>
    <x v="34"/>
    <n v="1.5"/>
    <n v="1.2000000000000002"/>
    <n v="0"/>
  </r>
  <r>
    <n v="273"/>
    <x v="237"/>
    <n v="3.3"/>
    <n v="18.399999999999999"/>
    <n v="1587"/>
    <n v="0"/>
    <m/>
    <n v="0.69"/>
    <x v="11"/>
    <n v="0.8"/>
    <x v="7"/>
    <x v="0"/>
    <x v="34"/>
    <n v="0"/>
    <n v="0"/>
    <n v="0.39999999999999858"/>
  </r>
  <r>
    <n v="273"/>
    <x v="238"/>
    <n v="2.6"/>
    <n v="18.600000000000001"/>
    <n v="1583"/>
    <n v="0"/>
    <m/>
    <n v="0.79"/>
    <x v="11"/>
    <n v="0.8"/>
    <x v="7"/>
    <x v="0"/>
    <x v="34"/>
    <n v="0"/>
    <n v="0"/>
    <n v="0.60000000000000142"/>
  </r>
  <r>
    <n v="273"/>
    <x v="239"/>
    <n v="2.5"/>
    <n v="17.7"/>
    <n v="1367"/>
    <n v="0.8"/>
    <m/>
    <n v="0.82"/>
    <x v="11"/>
    <n v="0.8"/>
    <x v="7"/>
    <x v="0"/>
    <x v="34"/>
    <n v="0.30000000000000071"/>
    <n v="0.24000000000000057"/>
    <n v="0"/>
  </r>
  <r>
    <n v="273"/>
    <x v="240"/>
    <n v="4.3"/>
    <n v="17.600000000000001"/>
    <n v="1582"/>
    <n v="1.3"/>
    <m/>
    <n v="0.74"/>
    <x v="11"/>
    <n v="0.8"/>
    <x v="7"/>
    <x v="0"/>
    <x v="34"/>
    <n v="0.39999999999999858"/>
    <n v="0.3199999999999989"/>
    <n v="0"/>
  </r>
  <r>
    <n v="273"/>
    <x v="241"/>
    <n v="3.5"/>
    <n v="17.399999999999999"/>
    <n v="1410"/>
    <n v="3.6"/>
    <m/>
    <n v="0.81"/>
    <x v="11"/>
    <n v="0.8"/>
    <x v="7"/>
    <x v="0"/>
    <x v="34"/>
    <n v="0.60000000000000142"/>
    <n v="0.48000000000000115"/>
    <n v="0"/>
  </r>
  <r>
    <n v="273"/>
    <x v="242"/>
    <n v="4"/>
    <n v="19.100000000000001"/>
    <n v="1222"/>
    <n v="1"/>
    <m/>
    <n v="0.82"/>
    <x v="11"/>
    <n v="0.8"/>
    <x v="7"/>
    <x v="0"/>
    <x v="34"/>
    <n v="0"/>
    <n v="0"/>
    <n v="1.1000000000000014"/>
  </r>
  <r>
    <n v="273"/>
    <x v="243"/>
    <n v="3.1"/>
    <n v="17.899999999999999"/>
    <n v="1110"/>
    <n v="-0.1"/>
    <m/>
    <n v="0.83"/>
    <x v="11"/>
    <n v="0.8"/>
    <x v="8"/>
    <x v="0"/>
    <x v="35"/>
    <n v="0.10000000000000142"/>
    <n v="8.000000000000114E-2"/>
    <n v="0"/>
  </r>
  <r>
    <n v="273"/>
    <x v="244"/>
    <n v="4.2"/>
    <n v="17.399999999999999"/>
    <n v="1604"/>
    <n v="-0.1"/>
    <m/>
    <n v="0.72"/>
    <x v="11"/>
    <n v="0.8"/>
    <x v="8"/>
    <x v="0"/>
    <x v="35"/>
    <n v="0.60000000000000142"/>
    <n v="0.48000000000000115"/>
    <n v="0"/>
  </r>
  <r>
    <n v="273"/>
    <x v="245"/>
    <n v="6.6"/>
    <n v="18.899999999999999"/>
    <n v="876"/>
    <n v="1.5"/>
    <m/>
    <n v="0.81"/>
    <x v="11"/>
    <n v="0.8"/>
    <x v="8"/>
    <x v="0"/>
    <x v="35"/>
    <n v="0"/>
    <n v="0"/>
    <n v="0.89999999999999858"/>
  </r>
  <r>
    <n v="273"/>
    <x v="246"/>
    <n v="4.5"/>
    <n v="18"/>
    <n v="1511"/>
    <n v="5"/>
    <m/>
    <n v="0.8"/>
    <x v="11"/>
    <n v="0.8"/>
    <x v="8"/>
    <x v="0"/>
    <x v="35"/>
    <n v="0"/>
    <n v="0"/>
    <n v="0"/>
  </r>
  <r>
    <n v="273"/>
    <x v="247"/>
    <n v="3"/>
    <n v="15.7"/>
    <n v="1512"/>
    <n v="0"/>
    <m/>
    <n v="0.82"/>
    <x v="11"/>
    <n v="0.8"/>
    <x v="8"/>
    <x v="0"/>
    <x v="35"/>
    <n v="2.3000000000000007"/>
    <n v="1.8400000000000007"/>
    <n v="0"/>
  </r>
  <r>
    <n v="273"/>
    <x v="248"/>
    <n v="2.4"/>
    <n v="15.6"/>
    <n v="1762"/>
    <n v="0"/>
    <m/>
    <n v="0.77"/>
    <x v="11"/>
    <n v="0.8"/>
    <x v="8"/>
    <x v="0"/>
    <x v="35"/>
    <n v="2.4000000000000004"/>
    <n v="1.9200000000000004"/>
    <n v="0"/>
  </r>
  <r>
    <n v="273"/>
    <x v="249"/>
    <n v="5.8"/>
    <n v="19.7"/>
    <n v="1884"/>
    <n v="0"/>
    <m/>
    <n v="0.61"/>
    <x v="11"/>
    <n v="0.8"/>
    <x v="8"/>
    <x v="0"/>
    <x v="35"/>
    <n v="0"/>
    <n v="0"/>
    <n v="1.6999999999999993"/>
  </r>
  <r>
    <n v="273"/>
    <x v="250"/>
    <n v="2.5"/>
    <n v="17.5"/>
    <n v="1022"/>
    <n v="1.4"/>
    <m/>
    <n v="0.83"/>
    <x v="11"/>
    <n v="0.8"/>
    <x v="8"/>
    <x v="0"/>
    <x v="36"/>
    <n v="0.5"/>
    <n v="0.4"/>
    <n v="0"/>
  </r>
  <r>
    <n v="273"/>
    <x v="251"/>
    <n v="2"/>
    <n v="12.8"/>
    <n v="253"/>
    <n v="17.399999999999999"/>
    <m/>
    <n v="0.95"/>
    <x v="11"/>
    <n v="0.8"/>
    <x v="8"/>
    <x v="0"/>
    <x v="36"/>
    <n v="5.1999999999999993"/>
    <n v="4.1599999999999993"/>
    <n v="0"/>
  </r>
  <r>
    <n v="273"/>
    <x v="252"/>
    <n v="3.4"/>
    <n v="14.5"/>
    <n v="1529"/>
    <n v="-0.1"/>
    <m/>
    <n v="0.82"/>
    <x v="11"/>
    <n v="0.8"/>
    <x v="8"/>
    <x v="0"/>
    <x v="36"/>
    <n v="3.5"/>
    <n v="2.8000000000000003"/>
    <n v="0"/>
  </r>
  <r>
    <n v="273"/>
    <x v="253"/>
    <n v="4.5"/>
    <n v="15.5"/>
    <n v="1102"/>
    <n v="1.8"/>
    <m/>
    <n v="0.83"/>
    <x v="11"/>
    <n v="0.8"/>
    <x v="8"/>
    <x v="0"/>
    <x v="36"/>
    <n v="2.5"/>
    <n v="2"/>
    <n v="0"/>
  </r>
  <r>
    <n v="273"/>
    <x v="254"/>
    <n v="4.5999999999999996"/>
    <n v="14.1"/>
    <n v="1168"/>
    <n v="4.0999999999999996"/>
    <m/>
    <n v="0.8"/>
    <x v="11"/>
    <n v="0.8"/>
    <x v="8"/>
    <x v="0"/>
    <x v="36"/>
    <n v="3.9000000000000004"/>
    <n v="3.1200000000000006"/>
    <n v="0"/>
  </r>
  <r>
    <n v="273"/>
    <x v="255"/>
    <n v="4.5"/>
    <n v="13.8"/>
    <n v="1163"/>
    <n v="4.8"/>
    <m/>
    <n v="0.86"/>
    <x v="11"/>
    <n v="0.8"/>
    <x v="8"/>
    <x v="0"/>
    <x v="36"/>
    <n v="4.1999999999999993"/>
    <n v="3.3599999999999994"/>
    <n v="0"/>
  </r>
  <r>
    <n v="273"/>
    <x v="256"/>
    <n v="3.8"/>
    <n v="14.6"/>
    <n v="1389"/>
    <n v="7.4"/>
    <m/>
    <n v="0.84"/>
    <x v="11"/>
    <n v="0.8"/>
    <x v="8"/>
    <x v="0"/>
    <x v="36"/>
    <n v="3.4000000000000004"/>
    <n v="2.7200000000000006"/>
    <n v="0"/>
  </r>
  <r>
    <n v="273"/>
    <x v="257"/>
    <n v="6.6"/>
    <n v="16.600000000000001"/>
    <n v="1343"/>
    <n v="10.1"/>
    <m/>
    <n v="0.79"/>
    <x v="11"/>
    <n v="0.8"/>
    <x v="8"/>
    <x v="0"/>
    <x v="37"/>
    <n v="1.3999999999999986"/>
    <n v="1.119999999999999"/>
    <n v="0"/>
  </r>
  <r>
    <n v="273"/>
    <x v="258"/>
    <n v="5.6"/>
    <n v="14.5"/>
    <n v="817"/>
    <n v="17"/>
    <m/>
    <n v="0.87"/>
    <x v="11"/>
    <n v="0.8"/>
    <x v="8"/>
    <x v="0"/>
    <x v="37"/>
    <n v="3.5"/>
    <n v="2.8000000000000003"/>
    <n v="0"/>
  </r>
  <r>
    <n v="273"/>
    <x v="259"/>
    <n v="4.0999999999999996"/>
    <n v="14.4"/>
    <n v="527"/>
    <n v="4"/>
    <m/>
    <n v="0.94"/>
    <x v="11"/>
    <n v="0.8"/>
    <x v="8"/>
    <x v="0"/>
    <x v="37"/>
    <n v="3.5999999999999996"/>
    <n v="2.88"/>
    <n v="0"/>
  </r>
  <r>
    <n v="273"/>
    <x v="260"/>
    <n v="3.9"/>
    <n v="18.100000000000001"/>
    <n v="427"/>
    <n v="1.7"/>
    <m/>
    <n v="0.92"/>
    <x v="11"/>
    <n v="0.8"/>
    <x v="8"/>
    <x v="0"/>
    <x v="37"/>
    <n v="0"/>
    <n v="0"/>
    <n v="0.10000000000000142"/>
  </r>
  <r>
    <n v="273"/>
    <x v="261"/>
    <n v="3.7"/>
    <n v="19.100000000000001"/>
    <n v="1558"/>
    <n v="0"/>
    <m/>
    <n v="0.82"/>
    <x v="11"/>
    <n v="0.8"/>
    <x v="8"/>
    <x v="0"/>
    <x v="37"/>
    <n v="0"/>
    <n v="0"/>
    <n v="1.1000000000000014"/>
  </r>
  <r>
    <n v="273"/>
    <x v="262"/>
    <n v="3.5"/>
    <n v="19"/>
    <n v="608"/>
    <n v="3.5"/>
    <m/>
    <n v="0.86"/>
    <x v="11"/>
    <n v="0.8"/>
    <x v="8"/>
    <x v="0"/>
    <x v="37"/>
    <n v="0"/>
    <n v="0"/>
    <n v="1"/>
  </r>
  <r>
    <n v="273"/>
    <x v="263"/>
    <n v="4.7"/>
    <n v="13.5"/>
    <n v="866"/>
    <n v="0.5"/>
    <m/>
    <n v="0.82"/>
    <x v="11"/>
    <n v="0.8"/>
    <x v="8"/>
    <x v="0"/>
    <x v="37"/>
    <n v="4.5"/>
    <n v="3.6"/>
    <n v="0"/>
  </r>
  <r>
    <n v="273"/>
    <x v="264"/>
    <n v="3.4"/>
    <n v="11.2"/>
    <n v="1283"/>
    <n v="-0.1"/>
    <m/>
    <n v="0.8"/>
    <x v="11"/>
    <n v="0.8"/>
    <x v="8"/>
    <x v="0"/>
    <x v="38"/>
    <n v="6.8000000000000007"/>
    <n v="5.4400000000000013"/>
    <n v="0"/>
  </r>
  <r>
    <n v="273"/>
    <x v="265"/>
    <n v="2.4"/>
    <n v="11.6"/>
    <n v="1264"/>
    <n v="-0.1"/>
    <m/>
    <n v="0.83"/>
    <x v="11"/>
    <n v="0.8"/>
    <x v="8"/>
    <x v="0"/>
    <x v="38"/>
    <n v="6.4"/>
    <n v="5.120000000000001"/>
    <n v="0"/>
  </r>
  <r>
    <n v="273"/>
    <x v="266"/>
    <n v="4"/>
    <n v="10.9"/>
    <n v="1472"/>
    <n v="0"/>
    <m/>
    <n v="0.76"/>
    <x v="11"/>
    <n v="0.8"/>
    <x v="8"/>
    <x v="0"/>
    <x v="38"/>
    <n v="7.1"/>
    <n v="5.68"/>
    <n v="0"/>
  </r>
  <r>
    <n v="273"/>
    <x v="267"/>
    <n v="5.0999999999999996"/>
    <n v="11.9"/>
    <n v="1366"/>
    <n v="0"/>
    <m/>
    <n v="0.67"/>
    <x v="11"/>
    <n v="0.8"/>
    <x v="8"/>
    <x v="0"/>
    <x v="38"/>
    <n v="6.1"/>
    <n v="4.88"/>
    <n v="0"/>
  </r>
  <r>
    <n v="273"/>
    <x v="268"/>
    <n v="3.3"/>
    <n v="11.8"/>
    <n v="835"/>
    <n v="0.2"/>
    <m/>
    <n v="0.78"/>
    <x v="11"/>
    <n v="0.8"/>
    <x v="8"/>
    <x v="0"/>
    <x v="38"/>
    <n v="6.1999999999999993"/>
    <n v="4.96"/>
    <n v="0"/>
  </r>
  <r>
    <n v="273"/>
    <x v="269"/>
    <n v="2.2999999999999998"/>
    <n v="11.4"/>
    <n v="766"/>
    <n v="0.3"/>
    <m/>
    <n v="0.91"/>
    <x v="11"/>
    <n v="0.8"/>
    <x v="8"/>
    <x v="0"/>
    <x v="38"/>
    <n v="6.6"/>
    <n v="5.28"/>
    <n v="0"/>
  </r>
  <r>
    <n v="273"/>
    <x v="270"/>
    <n v="1"/>
    <n v="11.9"/>
    <n v="1245"/>
    <n v="0"/>
    <m/>
    <n v="0.89"/>
    <x v="11"/>
    <n v="0.8"/>
    <x v="8"/>
    <x v="0"/>
    <x v="38"/>
    <n v="6.1"/>
    <n v="4.88"/>
    <n v="0"/>
  </r>
  <r>
    <n v="273"/>
    <x v="271"/>
    <n v="1.7"/>
    <n v="12.1"/>
    <n v="1285"/>
    <n v="0"/>
    <m/>
    <n v="0.88"/>
    <x v="11"/>
    <n v="0.8"/>
    <x v="8"/>
    <x v="0"/>
    <x v="39"/>
    <n v="5.9"/>
    <n v="4.7200000000000006"/>
    <n v="0"/>
  </r>
  <r>
    <n v="273"/>
    <x v="272"/>
    <n v="1"/>
    <n v="10.7"/>
    <n v="898"/>
    <n v="0"/>
    <m/>
    <n v="0.94"/>
    <x v="11"/>
    <n v="0.8"/>
    <x v="8"/>
    <x v="0"/>
    <x v="39"/>
    <n v="7.3000000000000007"/>
    <n v="5.8400000000000007"/>
    <n v="0"/>
  </r>
  <r>
    <n v="273"/>
    <x v="273"/>
    <n v="2.9"/>
    <n v="11.2"/>
    <n v="1265"/>
    <n v="0"/>
    <m/>
    <n v="0.74"/>
    <x v="11"/>
    <n v="1"/>
    <x v="9"/>
    <x v="0"/>
    <x v="39"/>
    <n v="6.8000000000000007"/>
    <n v="6.8000000000000007"/>
    <n v="0"/>
  </r>
  <r>
    <n v="273"/>
    <x v="274"/>
    <n v="3.9"/>
    <n v="11.3"/>
    <n v="918"/>
    <n v="-0.1"/>
    <m/>
    <n v="0.73"/>
    <x v="11"/>
    <n v="1"/>
    <x v="9"/>
    <x v="0"/>
    <x v="39"/>
    <n v="6.6999999999999993"/>
    <n v="6.6999999999999993"/>
    <n v="0"/>
  </r>
  <r>
    <n v="273"/>
    <x v="275"/>
    <n v="6.2"/>
    <n v="11.5"/>
    <n v="405"/>
    <n v="12"/>
    <m/>
    <n v="0.77"/>
    <x v="11"/>
    <n v="1"/>
    <x v="9"/>
    <x v="0"/>
    <x v="39"/>
    <n v="6.5"/>
    <n v="6.5"/>
    <n v="0"/>
  </r>
  <r>
    <n v="273"/>
    <x v="276"/>
    <n v="7.6"/>
    <n v="13"/>
    <n v="718"/>
    <n v="22.5"/>
    <m/>
    <n v="0.83"/>
    <x v="11"/>
    <n v="1"/>
    <x v="9"/>
    <x v="0"/>
    <x v="39"/>
    <n v="5"/>
    <n v="5"/>
    <n v="0"/>
  </r>
  <r>
    <n v="273"/>
    <x v="277"/>
    <n v="6"/>
    <n v="12"/>
    <n v="553"/>
    <n v="6.8"/>
    <m/>
    <n v="0.8"/>
    <x v="11"/>
    <n v="1"/>
    <x v="9"/>
    <x v="0"/>
    <x v="39"/>
    <n v="6"/>
    <n v="6"/>
    <n v="0"/>
  </r>
  <r>
    <n v="273"/>
    <x v="278"/>
    <n v="3"/>
    <n v="13.3"/>
    <n v="285"/>
    <n v="2.1"/>
    <m/>
    <n v="0.94"/>
    <x v="11"/>
    <n v="1"/>
    <x v="9"/>
    <x v="0"/>
    <x v="40"/>
    <n v="4.6999999999999993"/>
    <n v="4.6999999999999993"/>
    <n v="0"/>
  </r>
  <r>
    <n v="273"/>
    <x v="279"/>
    <n v="2.7"/>
    <n v="14.6"/>
    <n v="527"/>
    <n v="1.4"/>
    <m/>
    <n v="0.95"/>
    <x v="11"/>
    <n v="1"/>
    <x v="9"/>
    <x v="0"/>
    <x v="40"/>
    <n v="3.4000000000000004"/>
    <n v="3.4000000000000004"/>
    <n v="0"/>
  </r>
  <r>
    <n v="273"/>
    <x v="280"/>
    <n v="2"/>
    <n v="13.8"/>
    <n v="433"/>
    <n v="1.4"/>
    <m/>
    <n v="0.96"/>
    <x v="11"/>
    <n v="1"/>
    <x v="9"/>
    <x v="0"/>
    <x v="40"/>
    <n v="4.1999999999999993"/>
    <n v="4.1999999999999993"/>
    <n v="0"/>
  </r>
  <r>
    <n v="273"/>
    <x v="281"/>
    <n v="2.5"/>
    <n v="13.1"/>
    <n v="757"/>
    <n v="0.1"/>
    <m/>
    <n v="0.88"/>
    <x v="11"/>
    <n v="1"/>
    <x v="9"/>
    <x v="0"/>
    <x v="40"/>
    <n v="4.9000000000000004"/>
    <n v="4.9000000000000004"/>
    <n v="0"/>
  </r>
  <r>
    <n v="273"/>
    <x v="282"/>
    <n v="2.7"/>
    <n v="14.1"/>
    <n v="745"/>
    <n v="-0.1"/>
    <m/>
    <n v="0.9"/>
    <x v="11"/>
    <n v="1"/>
    <x v="9"/>
    <x v="0"/>
    <x v="40"/>
    <n v="3.9000000000000004"/>
    <n v="3.9000000000000004"/>
    <n v="0"/>
  </r>
  <r>
    <n v="273"/>
    <x v="283"/>
    <n v="1.5"/>
    <n v="14.1"/>
    <n v="313"/>
    <n v="-0.1"/>
    <m/>
    <n v="0.9"/>
    <x v="11"/>
    <n v="1"/>
    <x v="9"/>
    <x v="0"/>
    <x v="40"/>
    <n v="3.9000000000000004"/>
    <n v="3.9000000000000004"/>
    <n v="0"/>
  </r>
  <r>
    <n v="273"/>
    <x v="284"/>
    <n v="2.7"/>
    <n v="14"/>
    <n v="416"/>
    <n v="0.3"/>
    <m/>
    <n v="0.93"/>
    <x v="11"/>
    <n v="1"/>
    <x v="9"/>
    <x v="0"/>
    <x v="40"/>
    <n v="4"/>
    <n v="4"/>
    <n v="0"/>
  </r>
  <r>
    <n v="273"/>
    <x v="285"/>
    <n v="2.2999999999999998"/>
    <n v="13.8"/>
    <n v="553"/>
    <n v="-0.1"/>
    <m/>
    <n v="0.9"/>
    <x v="11"/>
    <n v="1"/>
    <x v="9"/>
    <x v="0"/>
    <x v="41"/>
    <n v="4.1999999999999993"/>
    <n v="4.1999999999999993"/>
    <n v="0"/>
  </r>
  <r>
    <n v="273"/>
    <x v="286"/>
    <n v="2.7"/>
    <n v="13.2"/>
    <n v="483"/>
    <n v="-0.1"/>
    <m/>
    <n v="0.93"/>
    <x v="11"/>
    <n v="1"/>
    <x v="9"/>
    <x v="0"/>
    <x v="41"/>
    <n v="4.8000000000000007"/>
    <n v="4.8000000000000007"/>
    <n v="0"/>
  </r>
  <r>
    <n v="273"/>
    <x v="287"/>
    <n v="2.1"/>
    <n v="12.4"/>
    <n v="366"/>
    <n v="-0.1"/>
    <m/>
    <n v="0.95"/>
    <x v="11"/>
    <n v="1"/>
    <x v="9"/>
    <x v="0"/>
    <x v="41"/>
    <n v="5.6"/>
    <n v="5.6"/>
    <n v="0"/>
  </r>
  <r>
    <n v="273"/>
    <x v="288"/>
    <n v="3.1"/>
    <n v="12.7"/>
    <n v="570"/>
    <n v="0.4"/>
    <m/>
    <n v="0.91"/>
    <x v="11"/>
    <n v="1"/>
    <x v="9"/>
    <x v="0"/>
    <x v="41"/>
    <n v="5.3000000000000007"/>
    <n v="5.3000000000000007"/>
    <n v="0"/>
  </r>
  <r>
    <n v="273"/>
    <x v="289"/>
    <n v="2.5"/>
    <n v="11.4"/>
    <n v="510"/>
    <n v="0.5"/>
    <m/>
    <n v="0.91"/>
    <x v="11"/>
    <n v="1"/>
    <x v="9"/>
    <x v="0"/>
    <x v="41"/>
    <n v="6.6"/>
    <n v="6.6"/>
    <n v="0"/>
  </r>
  <r>
    <n v="273"/>
    <x v="290"/>
    <n v="3.3"/>
    <n v="9.1999999999999993"/>
    <n v="935"/>
    <n v="0"/>
    <m/>
    <n v="0.8"/>
    <x v="11"/>
    <n v="1"/>
    <x v="9"/>
    <x v="0"/>
    <x v="41"/>
    <n v="8.8000000000000007"/>
    <n v="8.8000000000000007"/>
    <n v="0"/>
  </r>
  <r>
    <n v="273"/>
    <x v="291"/>
    <n v="5.2"/>
    <n v="9.1999999999999993"/>
    <n v="624"/>
    <n v="0.8"/>
    <m/>
    <n v="0.82"/>
    <x v="11"/>
    <n v="1"/>
    <x v="9"/>
    <x v="0"/>
    <x v="41"/>
    <n v="8.8000000000000007"/>
    <n v="8.8000000000000007"/>
    <n v="0"/>
  </r>
  <r>
    <n v="273"/>
    <x v="292"/>
    <n v="5.5"/>
    <n v="14"/>
    <n v="449"/>
    <n v="2"/>
    <m/>
    <n v="0.91"/>
    <x v="11"/>
    <n v="1"/>
    <x v="9"/>
    <x v="0"/>
    <x v="42"/>
    <n v="4"/>
    <n v="4"/>
    <n v="0"/>
  </r>
  <r>
    <n v="273"/>
    <x v="293"/>
    <n v="5.3"/>
    <n v="13.4"/>
    <n v="320"/>
    <n v="11.4"/>
    <m/>
    <n v="0.92"/>
    <x v="11"/>
    <n v="1"/>
    <x v="9"/>
    <x v="0"/>
    <x v="42"/>
    <n v="4.5999999999999996"/>
    <n v="4.5999999999999996"/>
    <n v="0"/>
  </r>
  <r>
    <n v="273"/>
    <x v="294"/>
    <n v="3.3"/>
    <n v="12.7"/>
    <n v="578"/>
    <n v="-0.1"/>
    <m/>
    <n v="0.9"/>
    <x v="11"/>
    <n v="1"/>
    <x v="9"/>
    <x v="0"/>
    <x v="42"/>
    <n v="5.3000000000000007"/>
    <n v="5.3000000000000007"/>
    <n v="0"/>
  </r>
  <r>
    <n v="273"/>
    <x v="295"/>
    <n v="7.2"/>
    <n v="12"/>
    <n v="385"/>
    <n v="22.7"/>
    <m/>
    <n v="0.89"/>
    <x v="11"/>
    <n v="1"/>
    <x v="9"/>
    <x v="0"/>
    <x v="42"/>
    <n v="6"/>
    <n v="6"/>
    <n v="0"/>
  </r>
  <r>
    <n v="273"/>
    <x v="296"/>
    <n v="8.6999999999999993"/>
    <n v="10.199999999999999"/>
    <n v="642"/>
    <n v="3.9"/>
    <m/>
    <n v="0.81"/>
    <x v="11"/>
    <n v="1"/>
    <x v="9"/>
    <x v="0"/>
    <x v="42"/>
    <n v="7.8000000000000007"/>
    <n v="7.8000000000000007"/>
    <n v="0"/>
  </r>
  <r>
    <n v="273"/>
    <x v="297"/>
    <n v="6.7"/>
    <n v="9.4"/>
    <n v="353"/>
    <n v="9.8000000000000007"/>
    <m/>
    <n v="0.88"/>
    <x v="11"/>
    <n v="1"/>
    <x v="9"/>
    <x v="0"/>
    <x v="42"/>
    <n v="8.6"/>
    <n v="8.6"/>
    <n v="0"/>
  </r>
  <r>
    <n v="273"/>
    <x v="298"/>
    <n v="8"/>
    <n v="9"/>
    <n v="576"/>
    <n v="17.3"/>
    <m/>
    <n v="0.84"/>
    <x v="11"/>
    <n v="1"/>
    <x v="9"/>
    <x v="0"/>
    <x v="42"/>
    <n v="9"/>
    <n v="9"/>
    <n v="0"/>
  </r>
  <r>
    <n v="273"/>
    <x v="299"/>
    <n v="5.6"/>
    <n v="9.5"/>
    <n v="495"/>
    <n v="14.3"/>
    <m/>
    <n v="0.85"/>
    <x v="11"/>
    <n v="1"/>
    <x v="9"/>
    <x v="0"/>
    <x v="43"/>
    <n v="8.5"/>
    <n v="8.5"/>
    <n v="0"/>
  </r>
  <r>
    <n v="273"/>
    <x v="300"/>
    <n v="5"/>
    <n v="10.4"/>
    <n v="473"/>
    <n v="3.6"/>
    <m/>
    <n v="0.85"/>
    <x v="11"/>
    <n v="1"/>
    <x v="9"/>
    <x v="0"/>
    <x v="43"/>
    <n v="7.6"/>
    <n v="7.6"/>
    <n v="0"/>
  </r>
  <r>
    <n v="273"/>
    <x v="301"/>
    <n v="4.2"/>
    <n v="11.2"/>
    <n v="355"/>
    <n v="3.4"/>
    <m/>
    <n v="0.91"/>
    <x v="11"/>
    <n v="1"/>
    <x v="9"/>
    <x v="0"/>
    <x v="43"/>
    <n v="6.8000000000000007"/>
    <n v="6.8000000000000007"/>
    <n v="0"/>
  </r>
  <r>
    <n v="273"/>
    <x v="302"/>
    <n v="4.0999999999999996"/>
    <n v="9.6"/>
    <n v="574"/>
    <n v="2.7"/>
    <m/>
    <n v="0.86"/>
    <x v="11"/>
    <n v="1"/>
    <x v="9"/>
    <x v="0"/>
    <x v="43"/>
    <n v="8.4"/>
    <n v="8.4"/>
    <n v="0"/>
  </r>
  <r>
    <n v="273"/>
    <x v="303"/>
    <n v="5"/>
    <n v="9.9"/>
    <n v="354"/>
    <n v="-0.1"/>
    <m/>
    <n v="0.85"/>
    <x v="11"/>
    <n v="1"/>
    <x v="9"/>
    <x v="0"/>
    <x v="43"/>
    <n v="8.1"/>
    <n v="8.1"/>
    <n v="0"/>
  </r>
  <r>
    <n v="273"/>
    <x v="304"/>
    <n v="5.5"/>
    <n v="11.8"/>
    <n v="151"/>
    <n v="4.8"/>
    <m/>
    <n v="0.91"/>
    <x v="11"/>
    <n v="1.1000000000000001"/>
    <x v="10"/>
    <x v="0"/>
    <x v="43"/>
    <n v="6.1999999999999993"/>
    <n v="6.8199999999999994"/>
    <n v="0"/>
  </r>
  <r>
    <n v="273"/>
    <x v="305"/>
    <n v="3.8"/>
    <n v="10.3"/>
    <n v="528"/>
    <n v="1.3"/>
    <m/>
    <n v="0.9"/>
    <x v="11"/>
    <n v="1.1000000000000001"/>
    <x v="10"/>
    <x v="0"/>
    <x v="43"/>
    <n v="7.6999999999999993"/>
    <n v="8.4700000000000006"/>
    <n v="0"/>
  </r>
  <r>
    <n v="273"/>
    <x v="306"/>
    <n v="5.8"/>
    <n v="10.1"/>
    <n v="252"/>
    <n v="0.2"/>
    <m/>
    <n v="0.91"/>
    <x v="11"/>
    <n v="1.1000000000000001"/>
    <x v="10"/>
    <x v="0"/>
    <x v="44"/>
    <n v="7.9"/>
    <n v="8.6900000000000013"/>
    <n v="0"/>
  </r>
  <r>
    <n v="273"/>
    <x v="307"/>
    <n v="5.3"/>
    <n v="13.6"/>
    <n v="451"/>
    <n v="-0.1"/>
    <m/>
    <n v="0.8"/>
    <x v="11"/>
    <n v="1.1000000000000001"/>
    <x v="10"/>
    <x v="0"/>
    <x v="44"/>
    <n v="4.4000000000000004"/>
    <n v="4.8400000000000007"/>
    <n v="0"/>
  </r>
  <r>
    <n v="273"/>
    <x v="308"/>
    <n v="4.2"/>
    <n v="12.8"/>
    <n v="382"/>
    <n v="0"/>
    <m/>
    <n v="0.75"/>
    <x v="11"/>
    <n v="1.1000000000000001"/>
    <x v="10"/>
    <x v="0"/>
    <x v="44"/>
    <n v="5.1999999999999993"/>
    <n v="5.72"/>
    <n v="0"/>
  </r>
  <r>
    <n v="273"/>
    <x v="309"/>
    <n v="3.5"/>
    <n v="9.6999999999999993"/>
    <n v="470"/>
    <n v="0"/>
    <m/>
    <n v="0.82"/>
    <x v="11"/>
    <n v="1.1000000000000001"/>
    <x v="10"/>
    <x v="0"/>
    <x v="44"/>
    <n v="8.3000000000000007"/>
    <n v="9.1300000000000008"/>
    <n v="0"/>
  </r>
  <r>
    <n v="273"/>
    <x v="310"/>
    <n v="2"/>
    <n v="10.7"/>
    <n v="567"/>
    <n v="0"/>
    <m/>
    <n v="0.95"/>
    <x v="11"/>
    <n v="1.1000000000000001"/>
    <x v="10"/>
    <x v="0"/>
    <x v="44"/>
    <n v="7.3000000000000007"/>
    <n v="8.0300000000000011"/>
    <n v="0"/>
  </r>
  <r>
    <n v="273"/>
    <x v="311"/>
    <n v="1"/>
    <n v="9.1"/>
    <n v="514"/>
    <n v="-0.1"/>
    <m/>
    <n v="0.96"/>
    <x v="11"/>
    <n v="1.1000000000000001"/>
    <x v="10"/>
    <x v="0"/>
    <x v="44"/>
    <n v="8.9"/>
    <n v="9.7900000000000009"/>
    <n v="0"/>
  </r>
  <r>
    <n v="273"/>
    <x v="312"/>
    <n v="1.8"/>
    <n v="10.1"/>
    <n v="544"/>
    <n v="0.5"/>
    <m/>
    <n v="0.93"/>
    <x v="11"/>
    <n v="1.1000000000000001"/>
    <x v="10"/>
    <x v="0"/>
    <x v="44"/>
    <n v="7.9"/>
    <n v="8.6900000000000013"/>
    <n v="0"/>
  </r>
  <r>
    <n v="273"/>
    <x v="313"/>
    <n v="4.4000000000000004"/>
    <n v="8.4"/>
    <n v="274"/>
    <n v="1.7"/>
    <m/>
    <n v="0.92"/>
    <x v="11"/>
    <n v="1.1000000000000001"/>
    <x v="10"/>
    <x v="0"/>
    <x v="45"/>
    <n v="9.6"/>
    <n v="10.56"/>
    <n v="0"/>
  </r>
  <r>
    <n v="273"/>
    <x v="314"/>
    <n v="4.8"/>
    <n v="10.3"/>
    <n v="472"/>
    <n v="0"/>
    <m/>
    <n v="0.9"/>
    <x v="11"/>
    <n v="1.1000000000000001"/>
    <x v="10"/>
    <x v="0"/>
    <x v="45"/>
    <n v="7.6999999999999993"/>
    <n v="8.4700000000000006"/>
    <n v="0"/>
  </r>
  <r>
    <n v="273"/>
    <x v="315"/>
    <n v="5.3"/>
    <n v="12.2"/>
    <n v="391"/>
    <n v="0"/>
    <m/>
    <n v="0.77"/>
    <x v="11"/>
    <n v="1.1000000000000001"/>
    <x v="10"/>
    <x v="0"/>
    <x v="45"/>
    <n v="5.8000000000000007"/>
    <n v="6.3800000000000017"/>
    <n v="0"/>
  </r>
  <r>
    <n v="273"/>
    <x v="316"/>
    <n v="3.4"/>
    <n v="12.1"/>
    <n v="227"/>
    <n v="4.7"/>
    <m/>
    <n v="0.9"/>
    <x v="11"/>
    <n v="1.1000000000000001"/>
    <x v="10"/>
    <x v="0"/>
    <x v="45"/>
    <n v="5.9"/>
    <n v="6.4900000000000011"/>
    <n v="0"/>
  </r>
  <r>
    <n v="273"/>
    <x v="317"/>
    <n v="5.7"/>
    <n v="9.3000000000000007"/>
    <n v="44"/>
    <n v="14.4"/>
    <m/>
    <n v="0.97"/>
    <x v="11"/>
    <n v="1.1000000000000001"/>
    <x v="10"/>
    <x v="0"/>
    <x v="45"/>
    <n v="8.6999999999999993"/>
    <n v="9.57"/>
    <n v="0"/>
  </r>
  <r>
    <n v="273"/>
    <x v="318"/>
    <n v="5.5"/>
    <n v="6.9"/>
    <n v="102"/>
    <n v="6.5"/>
    <m/>
    <n v="0.96"/>
    <x v="11"/>
    <n v="1.1000000000000001"/>
    <x v="10"/>
    <x v="0"/>
    <x v="45"/>
    <n v="11.1"/>
    <n v="12.21"/>
    <n v="0"/>
  </r>
  <r>
    <n v="273"/>
    <x v="319"/>
    <n v="3"/>
    <n v="5.0999999999999996"/>
    <n v="160"/>
    <n v="-0.1"/>
    <m/>
    <n v="0.92"/>
    <x v="11"/>
    <n v="1.1000000000000001"/>
    <x v="10"/>
    <x v="0"/>
    <x v="45"/>
    <n v="12.9"/>
    <n v="14.190000000000001"/>
    <n v="0"/>
  </r>
  <r>
    <n v="273"/>
    <x v="320"/>
    <n v="4"/>
    <n v="5.2"/>
    <n v="446"/>
    <n v="1.6"/>
    <m/>
    <n v="0.85"/>
    <x v="11"/>
    <n v="1.1000000000000001"/>
    <x v="10"/>
    <x v="0"/>
    <x v="46"/>
    <n v="12.8"/>
    <n v="14.080000000000002"/>
    <n v="0"/>
  </r>
  <r>
    <n v="273"/>
    <x v="321"/>
    <n v="3.8"/>
    <n v="4.5"/>
    <n v="221"/>
    <n v="3.9"/>
    <m/>
    <n v="0.89"/>
    <x v="11"/>
    <n v="1.1000000000000001"/>
    <x v="10"/>
    <x v="0"/>
    <x v="46"/>
    <n v="13.5"/>
    <n v="14.850000000000001"/>
    <n v="0"/>
  </r>
  <r>
    <n v="273"/>
    <x v="322"/>
    <n v="4.5"/>
    <n v="4.4000000000000004"/>
    <n v="78"/>
    <n v="8"/>
    <m/>
    <n v="0.94"/>
    <x v="11"/>
    <n v="1.1000000000000001"/>
    <x v="10"/>
    <x v="0"/>
    <x v="46"/>
    <n v="13.6"/>
    <n v="14.96"/>
    <n v="0"/>
  </r>
  <r>
    <n v="273"/>
    <x v="323"/>
    <n v="1.9"/>
    <n v="2.5"/>
    <n v="396"/>
    <n v="0.2"/>
    <m/>
    <n v="0.92"/>
    <x v="11"/>
    <n v="1.1000000000000001"/>
    <x v="10"/>
    <x v="0"/>
    <x v="46"/>
    <n v="15.5"/>
    <n v="17.05"/>
    <n v="0"/>
  </r>
  <r>
    <n v="273"/>
    <x v="324"/>
    <n v="2"/>
    <n v="1.5"/>
    <n v="469"/>
    <n v="-0.1"/>
    <m/>
    <n v="0.91"/>
    <x v="11"/>
    <n v="1.1000000000000001"/>
    <x v="10"/>
    <x v="0"/>
    <x v="46"/>
    <n v="16.5"/>
    <n v="18.150000000000002"/>
    <n v="0"/>
  </r>
  <r>
    <n v="273"/>
    <x v="325"/>
    <n v="5.3"/>
    <n v="1.9"/>
    <n v="320"/>
    <n v="-0.1"/>
    <m/>
    <n v="0.76"/>
    <x v="11"/>
    <n v="1.1000000000000001"/>
    <x v="10"/>
    <x v="0"/>
    <x v="46"/>
    <n v="16.100000000000001"/>
    <n v="17.710000000000004"/>
    <n v="0"/>
  </r>
  <r>
    <n v="273"/>
    <x v="326"/>
    <n v="6.8"/>
    <n v="1.8"/>
    <n v="117"/>
    <n v="5.3"/>
    <m/>
    <n v="0.82"/>
    <x v="11"/>
    <n v="1.1000000000000001"/>
    <x v="10"/>
    <x v="0"/>
    <x v="46"/>
    <n v="16.2"/>
    <n v="17.82"/>
    <n v="0"/>
  </r>
  <r>
    <n v="273"/>
    <x v="327"/>
    <n v="3.2"/>
    <n v="3.6"/>
    <n v="263"/>
    <n v="0.5"/>
    <m/>
    <n v="0.95"/>
    <x v="11"/>
    <n v="1.1000000000000001"/>
    <x v="10"/>
    <x v="0"/>
    <x v="47"/>
    <n v="14.4"/>
    <n v="15.840000000000002"/>
    <n v="0"/>
  </r>
  <r>
    <n v="273"/>
    <x v="328"/>
    <n v="2.2999999999999998"/>
    <n v="2.7"/>
    <n v="152"/>
    <n v="0.1"/>
    <m/>
    <n v="0.97"/>
    <x v="11"/>
    <n v="1.1000000000000001"/>
    <x v="10"/>
    <x v="0"/>
    <x v="47"/>
    <n v="15.3"/>
    <n v="16.830000000000002"/>
    <n v="0"/>
  </r>
  <r>
    <n v="273"/>
    <x v="329"/>
    <n v="2.5"/>
    <n v="2.4"/>
    <n v="183"/>
    <n v="0"/>
    <m/>
    <n v="0.99"/>
    <x v="11"/>
    <n v="1.1000000000000001"/>
    <x v="10"/>
    <x v="0"/>
    <x v="47"/>
    <n v="15.6"/>
    <n v="17.16"/>
    <n v="0"/>
  </r>
  <r>
    <n v="273"/>
    <x v="330"/>
    <n v="6.7"/>
    <n v="5.8"/>
    <n v="71"/>
    <n v="1.3"/>
    <m/>
    <n v="0.96"/>
    <x v="11"/>
    <n v="1.1000000000000001"/>
    <x v="10"/>
    <x v="0"/>
    <x v="47"/>
    <n v="12.2"/>
    <n v="13.42"/>
    <n v="0"/>
  </r>
  <r>
    <n v="273"/>
    <x v="331"/>
    <n v="5.9"/>
    <n v="9.1"/>
    <n v="166"/>
    <n v="0.6"/>
    <m/>
    <n v="0.96"/>
    <x v="11"/>
    <n v="1.1000000000000001"/>
    <x v="10"/>
    <x v="0"/>
    <x v="47"/>
    <n v="8.9"/>
    <n v="9.7900000000000009"/>
    <n v="0"/>
  </r>
  <r>
    <n v="273"/>
    <x v="332"/>
    <n v="5.0999999999999996"/>
    <n v="9.1"/>
    <n v="173"/>
    <n v="0.7"/>
    <m/>
    <n v="0.93"/>
    <x v="11"/>
    <n v="1.1000000000000001"/>
    <x v="10"/>
    <x v="0"/>
    <x v="47"/>
    <n v="8.9"/>
    <n v="9.7900000000000009"/>
    <n v="0"/>
  </r>
  <r>
    <n v="273"/>
    <x v="333"/>
    <n v="4.7"/>
    <n v="6.5"/>
    <n v="306"/>
    <n v="1.5"/>
    <m/>
    <n v="0.88"/>
    <x v="11"/>
    <n v="1.1000000000000001"/>
    <x v="10"/>
    <x v="0"/>
    <x v="47"/>
    <n v="11.5"/>
    <n v="12.65"/>
    <n v="0"/>
  </r>
  <r>
    <n v="273"/>
    <x v="334"/>
    <n v="6.6"/>
    <n v="5.5"/>
    <n v="162"/>
    <n v="2.1"/>
    <m/>
    <n v="0.82"/>
    <x v="11"/>
    <n v="1.1000000000000001"/>
    <x v="11"/>
    <x v="0"/>
    <x v="48"/>
    <n v="12.5"/>
    <n v="13.750000000000002"/>
    <n v="0"/>
  </r>
  <r>
    <n v="273"/>
    <x v="335"/>
    <n v="5.3"/>
    <n v="7"/>
    <n v="131"/>
    <n v="0.1"/>
    <m/>
    <n v="0.77"/>
    <x v="11"/>
    <n v="1.1000000000000001"/>
    <x v="11"/>
    <x v="0"/>
    <x v="48"/>
    <n v="11"/>
    <n v="12.100000000000001"/>
    <n v="0"/>
  </r>
  <r>
    <n v="273"/>
    <x v="336"/>
    <n v="2.7"/>
    <n v="7.2"/>
    <n v="137"/>
    <n v="-0.1"/>
    <m/>
    <n v="0.93"/>
    <x v="11"/>
    <n v="1.1000000000000001"/>
    <x v="11"/>
    <x v="0"/>
    <x v="48"/>
    <n v="10.8"/>
    <n v="11.880000000000003"/>
    <n v="0"/>
  </r>
  <r>
    <n v="273"/>
    <x v="337"/>
    <n v="4.8"/>
    <n v="6"/>
    <n v="224"/>
    <n v="-0.1"/>
    <m/>
    <n v="0.92"/>
    <x v="11"/>
    <n v="1.1000000000000001"/>
    <x v="11"/>
    <x v="0"/>
    <x v="48"/>
    <n v="12"/>
    <n v="13.200000000000001"/>
    <n v="0"/>
  </r>
  <r>
    <n v="273"/>
    <x v="338"/>
    <n v="3.5"/>
    <n v="4.5"/>
    <n v="149"/>
    <n v="0"/>
    <m/>
    <n v="0.94"/>
    <x v="11"/>
    <n v="1.1000000000000001"/>
    <x v="11"/>
    <x v="0"/>
    <x v="48"/>
    <n v="13.5"/>
    <n v="14.850000000000001"/>
    <n v="0"/>
  </r>
  <r>
    <n v="273"/>
    <x v="339"/>
    <n v="6.1"/>
    <n v="7.6"/>
    <n v="67"/>
    <n v="10.4"/>
    <m/>
    <n v="0.94"/>
    <x v="11"/>
    <n v="1.1000000000000001"/>
    <x v="11"/>
    <x v="0"/>
    <x v="48"/>
    <n v="10.4"/>
    <n v="11.440000000000001"/>
    <n v="0"/>
  </r>
  <r>
    <n v="273"/>
    <x v="340"/>
    <n v="5.4"/>
    <n v="10.199999999999999"/>
    <n v="129"/>
    <n v="9.5"/>
    <m/>
    <n v="0.94"/>
    <x v="11"/>
    <n v="1.1000000000000001"/>
    <x v="11"/>
    <x v="0"/>
    <x v="48"/>
    <n v="7.8000000000000007"/>
    <n v="8.5800000000000018"/>
    <n v="0"/>
  </r>
  <r>
    <n v="273"/>
    <x v="341"/>
    <n v="5"/>
    <n v="11.2"/>
    <n v="120"/>
    <n v="0.1"/>
    <m/>
    <n v="0.92"/>
    <x v="11"/>
    <n v="1.1000000000000001"/>
    <x v="11"/>
    <x v="0"/>
    <x v="49"/>
    <n v="6.8000000000000007"/>
    <n v="7.4800000000000013"/>
    <n v="0"/>
  </r>
  <r>
    <n v="273"/>
    <x v="342"/>
    <n v="5.3"/>
    <n v="12.4"/>
    <n v="93"/>
    <n v="2.9"/>
    <m/>
    <n v="0.88"/>
    <x v="11"/>
    <n v="1.1000000000000001"/>
    <x v="11"/>
    <x v="0"/>
    <x v="49"/>
    <n v="5.6"/>
    <n v="6.16"/>
    <n v="0"/>
  </r>
  <r>
    <n v="273"/>
    <x v="343"/>
    <n v="4.5999999999999996"/>
    <n v="11.1"/>
    <n v="181"/>
    <n v="0"/>
    <m/>
    <n v="0.9"/>
    <x v="11"/>
    <n v="1.1000000000000001"/>
    <x v="11"/>
    <x v="0"/>
    <x v="49"/>
    <n v="6.9"/>
    <n v="7.5900000000000007"/>
    <n v="0"/>
  </r>
  <r>
    <n v="273"/>
    <x v="344"/>
    <n v="4"/>
    <n v="7.8"/>
    <n v="181"/>
    <n v="0"/>
    <m/>
    <n v="0.95"/>
    <x v="11"/>
    <n v="1.1000000000000001"/>
    <x v="11"/>
    <x v="0"/>
    <x v="49"/>
    <n v="10.199999999999999"/>
    <n v="11.22"/>
    <n v="0"/>
  </r>
  <r>
    <n v="273"/>
    <x v="345"/>
    <n v="3.3"/>
    <n v="7.8"/>
    <n v="103"/>
    <n v="-0.1"/>
    <m/>
    <n v="0.94"/>
    <x v="11"/>
    <n v="1.1000000000000001"/>
    <x v="11"/>
    <x v="0"/>
    <x v="49"/>
    <n v="10.199999999999999"/>
    <n v="11.22"/>
    <n v="0"/>
  </r>
  <r>
    <n v="273"/>
    <x v="346"/>
    <n v="3"/>
    <n v="7.5"/>
    <n v="300"/>
    <n v="-0.1"/>
    <m/>
    <n v="0.96"/>
    <x v="11"/>
    <n v="1.1000000000000001"/>
    <x v="11"/>
    <x v="0"/>
    <x v="49"/>
    <n v="10.5"/>
    <n v="11.55"/>
    <n v="0"/>
  </r>
  <r>
    <n v="273"/>
    <x v="347"/>
    <n v="5.3"/>
    <n v="6.7"/>
    <n v="115"/>
    <n v="0"/>
    <m/>
    <n v="0.94"/>
    <x v="11"/>
    <n v="1.1000000000000001"/>
    <x v="11"/>
    <x v="0"/>
    <x v="49"/>
    <n v="11.3"/>
    <n v="12.430000000000001"/>
    <n v="0"/>
  </r>
  <r>
    <n v="273"/>
    <x v="348"/>
    <n v="4.9000000000000004"/>
    <n v="5.9"/>
    <n v="91"/>
    <n v="0"/>
    <m/>
    <n v="0.91"/>
    <x v="11"/>
    <n v="1.1000000000000001"/>
    <x v="11"/>
    <x v="0"/>
    <x v="50"/>
    <n v="12.1"/>
    <n v="13.31"/>
    <n v="0"/>
  </r>
  <r>
    <n v="273"/>
    <x v="349"/>
    <n v="3"/>
    <n v="8"/>
    <n v="167"/>
    <n v="-0.1"/>
    <m/>
    <n v="0.86"/>
    <x v="11"/>
    <n v="1.1000000000000001"/>
    <x v="11"/>
    <x v="0"/>
    <x v="50"/>
    <n v="10"/>
    <n v="11"/>
    <n v="0"/>
  </r>
  <r>
    <n v="273"/>
    <x v="350"/>
    <n v="2.8"/>
    <n v="7.7"/>
    <n v="81"/>
    <n v="0.2"/>
    <m/>
    <n v="0.95"/>
    <x v="11"/>
    <n v="1.1000000000000001"/>
    <x v="11"/>
    <x v="0"/>
    <x v="50"/>
    <n v="10.3"/>
    <n v="11.330000000000002"/>
    <n v="0"/>
  </r>
  <r>
    <n v="273"/>
    <x v="351"/>
    <n v="7"/>
    <n v="9.6999999999999993"/>
    <n v="112"/>
    <n v="0.3"/>
    <m/>
    <n v="0.8"/>
    <x v="11"/>
    <n v="1.1000000000000001"/>
    <x v="11"/>
    <x v="0"/>
    <x v="50"/>
    <n v="8.3000000000000007"/>
    <n v="9.1300000000000008"/>
    <n v="0"/>
  </r>
  <r>
    <n v="273"/>
    <x v="352"/>
    <n v="4.2"/>
    <n v="9"/>
    <n v="161"/>
    <n v="2.2999999999999998"/>
    <m/>
    <n v="0.91"/>
    <x v="11"/>
    <n v="1.1000000000000001"/>
    <x v="11"/>
    <x v="0"/>
    <x v="50"/>
    <n v="9"/>
    <n v="9.9"/>
    <n v="0"/>
  </r>
  <r>
    <n v="273"/>
    <x v="353"/>
    <n v="2.8"/>
    <n v="4.5"/>
    <n v="151"/>
    <n v="0"/>
    <m/>
    <n v="0.99"/>
    <x v="11"/>
    <n v="1.1000000000000001"/>
    <x v="11"/>
    <x v="0"/>
    <x v="50"/>
    <n v="13.5"/>
    <n v="14.850000000000001"/>
    <n v="0"/>
  </r>
  <r>
    <n v="273"/>
    <x v="354"/>
    <n v="4.2"/>
    <n v="7.3"/>
    <n v="238"/>
    <n v="0"/>
    <m/>
    <n v="0.96"/>
    <x v="11"/>
    <n v="1.1000000000000001"/>
    <x v="11"/>
    <x v="0"/>
    <x v="50"/>
    <n v="10.7"/>
    <n v="11.77"/>
    <n v="0"/>
  </r>
  <r>
    <n v="273"/>
    <x v="355"/>
    <n v="6"/>
    <n v="5.9"/>
    <n v="130"/>
    <n v="0"/>
    <m/>
    <n v="0.9"/>
    <x v="11"/>
    <n v="1.1000000000000001"/>
    <x v="11"/>
    <x v="0"/>
    <x v="51"/>
    <n v="12.1"/>
    <n v="13.31"/>
    <n v="0"/>
  </r>
  <r>
    <n v="273"/>
    <x v="356"/>
    <n v="8"/>
    <n v="3.4"/>
    <n v="45"/>
    <n v="0"/>
    <m/>
    <n v="0.84"/>
    <x v="11"/>
    <n v="1.1000000000000001"/>
    <x v="11"/>
    <x v="0"/>
    <x v="51"/>
    <n v="14.6"/>
    <n v="16.060000000000002"/>
    <n v="0"/>
  </r>
  <r>
    <n v="273"/>
    <x v="357"/>
    <n v="6.5"/>
    <n v="0.6"/>
    <n v="338"/>
    <n v="0"/>
    <m/>
    <n v="0.81"/>
    <x v="11"/>
    <n v="1.1000000000000001"/>
    <x v="11"/>
    <x v="0"/>
    <x v="51"/>
    <n v="17.399999999999999"/>
    <n v="19.14"/>
    <n v="0"/>
  </r>
  <r>
    <n v="273"/>
    <x v="358"/>
    <n v="6.7"/>
    <n v="-3"/>
    <n v="366"/>
    <n v="0"/>
    <m/>
    <n v="0.7"/>
    <x v="11"/>
    <n v="1.1000000000000001"/>
    <x v="11"/>
    <x v="0"/>
    <x v="51"/>
    <n v="21"/>
    <n v="23.1"/>
    <n v="0"/>
  </r>
  <r>
    <n v="273"/>
    <x v="359"/>
    <n v="4.4000000000000004"/>
    <n v="-2.6"/>
    <n v="350"/>
    <n v="0"/>
    <m/>
    <n v="0.73"/>
    <x v="11"/>
    <n v="1.1000000000000001"/>
    <x v="11"/>
    <x v="0"/>
    <x v="51"/>
    <n v="20.6"/>
    <n v="22.660000000000004"/>
    <n v="0"/>
  </r>
  <r>
    <n v="273"/>
    <x v="360"/>
    <n v="2"/>
    <n v="1.4"/>
    <n v="116"/>
    <n v="-0.1"/>
    <m/>
    <n v="0.93"/>
    <x v="11"/>
    <n v="1.1000000000000001"/>
    <x v="11"/>
    <x v="0"/>
    <x v="51"/>
    <n v="16.600000000000001"/>
    <n v="18.260000000000002"/>
    <n v="0"/>
  </r>
  <r>
    <n v="273"/>
    <x v="361"/>
    <n v="1.5"/>
    <n v="1.7"/>
    <n v="229"/>
    <n v="0"/>
    <m/>
    <n v="0.96"/>
    <x v="11"/>
    <n v="1.1000000000000001"/>
    <x v="11"/>
    <x v="0"/>
    <x v="51"/>
    <n v="16.3"/>
    <n v="17.930000000000003"/>
    <n v="0"/>
  </r>
  <r>
    <n v="273"/>
    <x v="362"/>
    <n v="3"/>
    <n v="3.8"/>
    <n v="134"/>
    <n v="-0.1"/>
    <m/>
    <n v="0.9"/>
    <x v="11"/>
    <n v="1.1000000000000001"/>
    <x v="11"/>
    <x v="0"/>
    <x v="52"/>
    <n v="14.2"/>
    <n v="15.620000000000001"/>
    <n v="0"/>
  </r>
  <r>
    <n v="273"/>
    <x v="363"/>
    <n v="3.4"/>
    <n v="2.8"/>
    <n v="265"/>
    <n v="-0.1"/>
    <m/>
    <n v="0.81"/>
    <x v="11"/>
    <n v="1.1000000000000001"/>
    <x v="11"/>
    <x v="0"/>
    <x v="52"/>
    <n v="15.2"/>
    <n v="16.72"/>
    <n v="0"/>
  </r>
  <r>
    <n v="273"/>
    <x v="364"/>
    <n v="4.4000000000000004"/>
    <n v="3.3"/>
    <n v="276"/>
    <n v="0.4"/>
    <m/>
    <n v="0.92"/>
    <x v="11"/>
    <n v="1.1000000000000001"/>
    <x v="11"/>
    <x v="0"/>
    <x v="52"/>
    <n v="14.7"/>
    <n v="16.170000000000002"/>
    <n v="0"/>
  </r>
  <r>
    <n v="273"/>
    <x v="365"/>
    <n v="7.1"/>
    <n v="3.4"/>
    <n v="127"/>
    <n v="9.1999999999999993"/>
    <m/>
    <n v="0.9"/>
    <x v="11"/>
    <n v="1.1000000000000001"/>
    <x v="0"/>
    <x v="1"/>
    <x v="52"/>
    <n v="14.6"/>
    <n v="16.060000000000002"/>
    <n v="0"/>
  </r>
  <r>
    <n v="273"/>
    <x v="366"/>
    <n v="6"/>
    <n v="2.2999999999999998"/>
    <n v="116"/>
    <n v="2"/>
    <m/>
    <n v="0.86"/>
    <x v="11"/>
    <n v="1.1000000000000001"/>
    <x v="0"/>
    <x v="1"/>
    <x v="52"/>
    <n v="15.7"/>
    <n v="17.27"/>
    <n v="0"/>
  </r>
  <r>
    <n v="273"/>
    <x v="367"/>
    <n v="4.0999999999999996"/>
    <n v="0.9"/>
    <n v="203"/>
    <n v="5.5"/>
    <m/>
    <n v="0.94"/>
    <x v="11"/>
    <n v="1.1000000000000001"/>
    <x v="0"/>
    <x v="1"/>
    <x v="52"/>
    <n v="17.100000000000001"/>
    <n v="18.810000000000002"/>
    <n v="0"/>
  </r>
  <r>
    <n v="273"/>
    <x v="368"/>
    <n v="4"/>
    <n v="0.7"/>
    <n v="333"/>
    <n v="6.5"/>
    <m/>
    <n v="0.94"/>
    <x v="11"/>
    <n v="1.1000000000000001"/>
    <x v="0"/>
    <x v="1"/>
    <x v="52"/>
    <n v="17.3"/>
    <n v="19.03"/>
    <n v="0"/>
  </r>
  <r>
    <n v="273"/>
    <x v="369"/>
    <n v="3"/>
    <n v="-1.3"/>
    <n v="138"/>
    <n v="0.9"/>
    <m/>
    <n v="0.97"/>
    <x v="11"/>
    <n v="1.1000000000000001"/>
    <x v="0"/>
    <x v="1"/>
    <x v="53"/>
    <n v="19.3"/>
    <n v="21.230000000000004"/>
    <n v="0"/>
  </r>
  <r>
    <n v="273"/>
    <x v="370"/>
    <n v="2.7"/>
    <n v="-3"/>
    <n v="246"/>
    <n v="0.4"/>
    <m/>
    <n v="0.96"/>
    <x v="11"/>
    <n v="1.1000000000000001"/>
    <x v="0"/>
    <x v="1"/>
    <x v="53"/>
    <n v="21"/>
    <n v="23.1"/>
    <n v="0"/>
  </r>
  <r>
    <n v="273"/>
    <x v="371"/>
    <n v="6.8"/>
    <n v="-0.2"/>
    <n v="119"/>
    <n v="3.9"/>
    <m/>
    <n v="0.96"/>
    <x v="11"/>
    <n v="1.1000000000000001"/>
    <x v="0"/>
    <x v="1"/>
    <x v="53"/>
    <n v="18.2"/>
    <n v="20.02"/>
    <n v="0"/>
  </r>
  <r>
    <n v="273"/>
    <x v="372"/>
    <n v="5.0999999999999996"/>
    <n v="1.3"/>
    <n v="254"/>
    <n v="0.9"/>
    <m/>
    <n v="0.95"/>
    <x v="11"/>
    <n v="1.1000000000000001"/>
    <x v="0"/>
    <x v="1"/>
    <x v="53"/>
    <n v="16.7"/>
    <n v="18.37"/>
    <n v="0"/>
  </r>
  <r>
    <n v="273"/>
    <x v="373"/>
    <n v="8.5"/>
    <n v="-0.4"/>
    <n v="97"/>
    <n v="7.1"/>
    <m/>
    <n v="0.94"/>
    <x v="11"/>
    <n v="1.1000000000000001"/>
    <x v="0"/>
    <x v="1"/>
    <x v="53"/>
    <n v="18.399999999999999"/>
    <n v="20.239999999999998"/>
    <n v="0"/>
  </r>
  <r>
    <n v="273"/>
    <x v="374"/>
    <n v="5.8"/>
    <n v="-3.1"/>
    <n v="384"/>
    <n v="-0.1"/>
    <m/>
    <n v="0.76"/>
    <x v="11"/>
    <n v="1.1000000000000001"/>
    <x v="0"/>
    <x v="1"/>
    <x v="53"/>
    <n v="21.1"/>
    <n v="23.210000000000004"/>
    <n v="0"/>
  </r>
  <r>
    <n v="273"/>
    <x v="375"/>
    <n v="4.5"/>
    <n v="-4"/>
    <n v="305"/>
    <n v="0"/>
    <m/>
    <n v="0.87"/>
    <x v="11"/>
    <n v="1.1000000000000001"/>
    <x v="0"/>
    <x v="1"/>
    <x v="53"/>
    <n v="22"/>
    <n v="24.200000000000003"/>
    <n v="0"/>
  </r>
  <r>
    <n v="273"/>
    <x v="376"/>
    <n v="5.4"/>
    <n v="2.9"/>
    <n v="125"/>
    <n v="2.4"/>
    <m/>
    <n v="0.97"/>
    <x v="11"/>
    <n v="1.1000000000000001"/>
    <x v="0"/>
    <x v="1"/>
    <x v="54"/>
    <n v="15.1"/>
    <n v="16.61"/>
    <n v="0"/>
  </r>
  <r>
    <n v="273"/>
    <x v="377"/>
    <n v="4.2"/>
    <n v="7.5"/>
    <n v="91"/>
    <n v="3.8"/>
    <m/>
    <n v="0.98"/>
    <x v="11"/>
    <n v="1.1000000000000001"/>
    <x v="0"/>
    <x v="1"/>
    <x v="54"/>
    <n v="10.5"/>
    <n v="11.55"/>
    <n v="0"/>
  </r>
  <r>
    <n v="273"/>
    <x v="378"/>
    <n v="2.8"/>
    <n v="4.8"/>
    <n v="415"/>
    <n v="4"/>
    <m/>
    <n v="0.95"/>
    <x v="11"/>
    <n v="1.1000000000000001"/>
    <x v="0"/>
    <x v="1"/>
    <x v="54"/>
    <n v="13.2"/>
    <n v="14.52"/>
    <n v="0"/>
  </r>
  <r>
    <n v="273"/>
    <x v="379"/>
    <n v="5.2"/>
    <n v="8.1999999999999993"/>
    <n v="91"/>
    <n v="1.2"/>
    <m/>
    <n v="0.93"/>
    <x v="11"/>
    <n v="1.1000000000000001"/>
    <x v="0"/>
    <x v="1"/>
    <x v="54"/>
    <n v="9.8000000000000007"/>
    <n v="10.780000000000001"/>
    <n v="0"/>
  </r>
  <r>
    <n v="273"/>
    <x v="380"/>
    <n v="4.0999999999999996"/>
    <n v="8.1"/>
    <n v="290"/>
    <n v="0.9"/>
    <m/>
    <n v="0.9"/>
    <x v="11"/>
    <n v="1.1000000000000001"/>
    <x v="0"/>
    <x v="1"/>
    <x v="54"/>
    <n v="9.9"/>
    <n v="10.89"/>
    <n v="0"/>
  </r>
  <r>
    <n v="273"/>
    <x v="381"/>
    <n v="2.6"/>
    <n v="6.4"/>
    <n v="392"/>
    <n v="0.2"/>
    <m/>
    <n v="0.94"/>
    <x v="11"/>
    <n v="1.1000000000000001"/>
    <x v="0"/>
    <x v="1"/>
    <x v="54"/>
    <n v="11.6"/>
    <n v="12.76"/>
    <n v="0"/>
  </r>
  <r>
    <n v="273"/>
    <x v="382"/>
    <n v="3.4"/>
    <n v="0.6"/>
    <n v="147"/>
    <n v="0"/>
    <m/>
    <n v="0.99"/>
    <x v="11"/>
    <n v="1.1000000000000001"/>
    <x v="0"/>
    <x v="1"/>
    <x v="54"/>
    <n v="17.399999999999999"/>
    <n v="19.14"/>
    <n v="0"/>
  </r>
  <r>
    <n v="273"/>
    <x v="383"/>
    <n v="3"/>
    <n v="1.9"/>
    <n v="378"/>
    <n v="0"/>
    <m/>
    <n v="0.94"/>
    <x v="11"/>
    <n v="1.1000000000000001"/>
    <x v="0"/>
    <x v="1"/>
    <x v="55"/>
    <n v="16.100000000000001"/>
    <n v="17.710000000000004"/>
    <n v="0"/>
  </r>
  <r>
    <n v="273"/>
    <x v="384"/>
    <n v="3.1"/>
    <n v="1.7"/>
    <n v="439"/>
    <n v="0"/>
    <m/>
    <n v="0.9"/>
    <x v="11"/>
    <n v="1.1000000000000001"/>
    <x v="0"/>
    <x v="1"/>
    <x v="55"/>
    <n v="16.3"/>
    <n v="17.930000000000003"/>
    <n v="0"/>
  </r>
  <r>
    <n v="273"/>
    <x v="385"/>
    <n v="4.8"/>
    <n v="2.8"/>
    <n v="283"/>
    <n v="0.2"/>
    <m/>
    <n v="0.82"/>
    <x v="11"/>
    <n v="1.1000000000000001"/>
    <x v="0"/>
    <x v="1"/>
    <x v="55"/>
    <n v="15.2"/>
    <n v="16.72"/>
    <n v="0"/>
  </r>
  <r>
    <n v="273"/>
    <x v="386"/>
    <n v="6.2"/>
    <n v="-0.2"/>
    <n v="468"/>
    <n v="-0.1"/>
    <m/>
    <n v="0.8"/>
    <x v="11"/>
    <n v="1.1000000000000001"/>
    <x v="0"/>
    <x v="1"/>
    <x v="55"/>
    <n v="18.2"/>
    <n v="20.02"/>
    <n v="0"/>
  </r>
  <r>
    <n v="273"/>
    <x v="387"/>
    <n v="6.4"/>
    <n v="0.4"/>
    <n v="312"/>
    <n v="0.1"/>
    <m/>
    <n v="0.86"/>
    <x v="11"/>
    <n v="1.1000000000000001"/>
    <x v="0"/>
    <x v="1"/>
    <x v="55"/>
    <n v="17.600000000000001"/>
    <n v="19.360000000000003"/>
    <n v="0"/>
  </r>
  <r>
    <n v="273"/>
    <x v="388"/>
    <n v="5.6"/>
    <n v="-0.7"/>
    <n v="325"/>
    <n v="0"/>
    <m/>
    <n v="0.88"/>
    <x v="11"/>
    <n v="1.1000000000000001"/>
    <x v="0"/>
    <x v="1"/>
    <x v="55"/>
    <n v="18.7"/>
    <n v="20.57"/>
    <n v="0"/>
  </r>
  <r>
    <n v="273"/>
    <x v="389"/>
    <n v="5.2"/>
    <n v="-1.1000000000000001"/>
    <n v="222"/>
    <n v="0"/>
    <m/>
    <n v="0.89"/>
    <x v="11"/>
    <n v="1.1000000000000001"/>
    <x v="0"/>
    <x v="1"/>
    <x v="55"/>
    <n v="19.100000000000001"/>
    <n v="21.01"/>
    <n v="0"/>
  </r>
  <r>
    <n v="273"/>
    <x v="390"/>
    <n v="3"/>
    <n v="0.4"/>
    <n v="155"/>
    <n v="-0.1"/>
    <m/>
    <n v="0.92"/>
    <x v="11"/>
    <n v="1.1000000000000001"/>
    <x v="0"/>
    <x v="1"/>
    <x v="56"/>
    <n v="17.600000000000001"/>
    <n v="19.360000000000003"/>
    <n v="0"/>
  </r>
  <r>
    <n v="273"/>
    <x v="391"/>
    <n v="5.5"/>
    <n v="0.3"/>
    <n v="276"/>
    <n v="4.3"/>
    <m/>
    <n v="0.93"/>
    <x v="11"/>
    <n v="1.1000000000000001"/>
    <x v="0"/>
    <x v="1"/>
    <x v="56"/>
    <n v="17.7"/>
    <n v="19.470000000000002"/>
    <n v="0"/>
  </r>
  <r>
    <n v="273"/>
    <x v="392"/>
    <n v="4.9000000000000004"/>
    <n v="0.3"/>
    <n v="143"/>
    <n v="0.1"/>
    <m/>
    <n v="0.96"/>
    <x v="11"/>
    <n v="1.1000000000000001"/>
    <x v="0"/>
    <x v="1"/>
    <x v="56"/>
    <n v="17.7"/>
    <n v="19.470000000000002"/>
    <n v="0"/>
  </r>
  <r>
    <n v="273"/>
    <x v="393"/>
    <n v="4.7"/>
    <n v="-0.3"/>
    <n v="279"/>
    <n v="2.2000000000000002"/>
    <m/>
    <n v="0.93"/>
    <x v="11"/>
    <n v="1.1000000000000001"/>
    <x v="0"/>
    <x v="1"/>
    <x v="56"/>
    <n v="18.3"/>
    <n v="20.130000000000003"/>
    <n v="0"/>
  </r>
  <r>
    <n v="273"/>
    <x v="394"/>
    <n v="5.4"/>
    <n v="0"/>
    <n v="572"/>
    <n v="-0.1"/>
    <m/>
    <n v="0.91"/>
    <x v="11"/>
    <n v="1.1000000000000001"/>
    <x v="0"/>
    <x v="1"/>
    <x v="56"/>
    <n v="18"/>
    <n v="19.8"/>
    <n v="0"/>
  </r>
  <r>
    <n v="273"/>
    <x v="395"/>
    <n v="5.0999999999999996"/>
    <n v="2"/>
    <n v="143"/>
    <n v="1.2"/>
    <m/>
    <n v="0.95"/>
    <x v="11"/>
    <n v="1.1000000000000001"/>
    <x v="0"/>
    <x v="1"/>
    <x v="56"/>
    <n v="16"/>
    <n v="17.600000000000001"/>
    <n v="0"/>
  </r>
  <r>
    <n v="275"/>
    <x v="0"/>
    <n v="9.3000000000000007"/>
    <n v="7.2"/>
    <n v="43"/>
    <n v="8.9"/>
    <n v="1009.3"/>
    <n v="0.84"/>
    <x v="12"/>
    <n v="1.1000000000000001"/>
    <x v="0"/>
    <x v="0"/>
    <x v="0"/>
    <n v="10.8"/>
    <n v="11.880000000000003"/>
    <n v="0"/>
  </r>
  <r>
    <n v="275"/>
    <x v="1"/>
    <n v="2.5"/>
    <n v="1.9"/>
    <n v="356"/>
    <n v="0.5"/>
    <n v="1013.6"/>
    <n v="0.94"/>
    <x v="12"/>
    <n v="1.1000000000000001"/>
    <x v="0"/>
    <x v="0"/>
    <x v="0"/>
    <n v="16.100000000000001"/>
    <n v="17.710000000000004"/>
    <n v="0"/>
  </r>
  <r>
    <n v="275"/>
    <x v="2"/>
    <n v="3.7"/>
    <n v="0.7"/>
    <n v="172"/>
    <n v="0.7"/>
    <n v="1018.2"/>
    <n v="0.93"/>
    <x v="12"/>
    <n v="1.1000000000000001"/>
    <x v="0"/>
    <x v="0"/>
    <x v="0"/>
    <n v="17.3"/>
    <n v="19.03"/>
    <n v="0"/>
  </r>
  <r>
    <n v="275"/>
    <x v="3"/>
    <n v="2.6"/>
    <n v="0.8"/>
    <n v="120"/>
    <n v="-0.1"/>
    <n v="1017.1"/>
    <n v="0.96"/>
    <x v="12"/>
    <n v="1.1000000000000001"/>
    <x v="0"/>
    <x v="0"/>
    <x v="0"/>
    <n v="17.2"/>
    <n v="18.920000000000002"/>
    <n v="0"/>
  </r>
  <r>
    <n v="275"/>
    <x v="4"/>
    <n v="6.3"/>
    <n v="4.8"/>
    <n v="56"/>
    <n v="22.9"/>
    <n v="994.8"/>
    <n v="0.95"/>
    <x v="12"/>
    <n v="1.1000000000000001"/>
    <x v="0"/>
    <x v="0"/>
    <x v="0"/>
    <n v="13.2"/>
    <n v="14.52"/>
    <n v="0"/>
  </r>
  <r>
    <n v="275"/>
    <x v="5"/>
    <n v="8.8000000000000007"/>
    <n v="8.1999999999999993"/>
    <n v="59"/>
    <n v="3"/>
    <n v="985.6"/>
    <n v="0.85"/>
    <x v="12"/>
    <n v="1.1000000000000001"/>
    <x v="0"/>
    <x v="0"/>
    <x v="1"/>
    <n v="9.8000000000000007"/>
    <n v="10.780000000000001"/>
    <n v="0"/>
  </r>
  <r>
    <n v="275"/>
    <x v="6"/>
    <n v="6.3"/>
    <n v="3.4"/>
    <n v="217"/>
    <n v="0.7"/>
    <n v="997.5"/>
    <n v="0.87"/>
    <x v="12"/>
    <n v="1.1000000000000001"/>
    <x v="0"/>
    <x v="0"/>
    <x v="1"/>
    <n v="14.6"/>
    <n v="16.060000000000002"/>
    <n v="0"/>
  </r>
  <r>
    <n v="275"/>
    <x v="7"/>
    <n v="3.8"/>
    <n v="1.7"/>
    <n v="308"/>
    <n v="0.2"/>
    <n v="1001.5"/>
    <n v="0.91"/>
    <x v="12"/>
    <n v="1.1000000000000001"/>
    <x v="0"/>
    <x v="0"/>
    <x v="1"/>
    <n v="16.3"/>
    <n v="17.930000000000003"/>
    <n v="0"/>
  </r>
  <r>
    <n v="275"/>
    <x v="8"/>
    <n v="2.8"/>
    <n v="1.2"/>
    <n v="297"/>
    <n v="2.5"/>
    <n v="1003.8"/>
    <n v="0.92"/>
    <x v="12"/>
    <n v="1.1000000000000001"/>
    <x v="0"/>
    <x v="0"/>
    <x v="1"/>
    <n v="16.8"/>
    <n v="18.480000000000004"/>
    <n v="0"/>
  </r>
  <r>
    <n v="275"/>
    <x v="9"/>
    <n v="3.1"/>
    <n v="0.8"/>
    <n v="394"/>
    <n v="1.2"/>
    <n v="1017.5"/>
    <n v="0.91"/>
    <x v="12"/>
    <n v="1.1000000000000001"/>
    <x v="0"/>
    <x v="0"/>
    <x v="1"/>
    <n v="17.2"/>
    <n v="18.920000000000002"/>
    <n v="0"/>
  </r>
  <r>
    <n v="275"/>
    <x v="10"/>
    <n v="0.9"/>
    <n v="-2.1"/>
    <n v="275"/>
    <n v="1.2"/>
    <n v="1027.5999999999999"/>
    <n v="0.98"/>
    <x v="12"/>
    <n v="1.1000000000000001"/>
    <x v="0"/>
    <x v="0"/>
    <x v="1"/>
    <n v="20.100000000000001"/>
    <n v="22.110000000000003"/>
    <n v="0"/>
  </r>
  <r>
    <n v="275"/>
    <x v="11"/>
    <n v="0.9"/>
    <n v="0.8"/>
    <n v="240"/>
    <n v="0.4"/>
    <n v="1039.0999999999999"/>
    <n v="0.96"/>
    <x v="12"/>
    <n v="1.1000000000000001"/>
    <x v="0"/>
    <x v="0"/>
    <x v="1"/>
    <n v="17.2"/>
    <n v="18.920000000000002"/>
    <n v="0"/>
  </r>
  <r>
    <n v="275"/>
    <x v="12"/>
    <n v="1.8"/>
    <n v="-0.5"/>
    <n v="487"/>
    <n v="0"/>
    <n v="1041"/>
    <n v="0.88"/>
    <x v="12"/>
    <n v="1.1000000000000001"/>
    <x v="0"/>
    <x v="0"/>
    <x v="2"/>
    <n v="18.5"/>
    <n v="20.350000000000001"/>
    <n v="0"/>
  </r>
  <r>
    <n v="275"/>
    <x v="13"/>
    <n v="2.9"/>
    <n v="1.2"/>
    <n v="276"/>
    <n v="0.1"/>
    <n v="1034.2"/>
    <n v="0.9"/>
    <x v="12"/>
    <n v="1.1000000000000001"/>
    <x v="0"/>
    <x v="0"/>
    <x v="2"/>
    <n v="16.8"/>
    <n v="18.480000000000004"/>
    <n v="0"/>
  </r>
  <r>
    <n v="275"/>
    <x v="14"/>
    <n v="1.4"/>
    <n v="5.6"/>
    <n v="160"/>
    <n v="0"/>
    <n v="1033.8"/>
    <n v="1"/>
    <x v="12"/>
    <n v="1.1000000000000001"/>
    <x v="0"/>
    <x v="0"/>
    <x v="2"/>
    <n v="12.4"/>
    <n v="13.640000000000002"/>
    <n v="0"/>
  </r>
  <r>
    <n v="275"/>
    <x v="15"/>
    <n v="2.4"/>
    <n v="3"/>
    <n v="77"/>
    <n v="-0.1"/>
    <n v="1037"/>
    <n v="0.99"/>
    <x v="12"/>
    <n v="1.1000000000000001"/>
    <x v="0"/>
    <x v="0"/>
    <x v="2"/>
    <n v="15"/>
    <n v="16.5"/>
    <n v="0"/>
  </r>
  <r>
    <n v="275"/>
    <x v="16"/>
    <n v="1.8"/>
    <n v="-0.8"/>
    <n v="132"/>
    <n v="0"/>
    <n v="1037.5"/>
    <n v="1"/>
    <x v="12"/>
    <n v="1.1000000000000001"/>
    <x v="0"/>
    <x v="0"/>
    <x v="2"/>
    <n v="18.8"/>
    <n v="20.680000000000003"/>
    <n v="0"/>
  </r>
  <r>
    <n v="275"/>
    <x v="17"/>
    <n v="1.9"/>
    <n v="-1.6"/>
    <n v="193"/>
    <n v="0"/>
    <n v="1031.5"/>
    <n v="0.99"/>
    <x v="12"/>
    <n v="1.1000000000000001"/>
    <x v="0"/>
    <x v="0"/>
    <x v="2"/>
    <n v="19.600000000000001"/>
    <n v="21.560000000000002"/>
    <n v="0"/>
  </r>
  <r>
    <n v="275"/>
    <x v="18"/>
    <n v="1.3"/>
    <n v="-1.3"/>
    <n v="122"/>
    <n v="0"/>
    <n v="1023.3"/>
    <n v="0.99"/>
    <x v="12"/>
    <n v="1.1000000000000001"/>
    <x v="0"/>
    <x v="0"/>
    <x v="2"/>
    <n v="19.3"/>
    <n v="21.230000000000004"/>
    <n v="0"/>
  </r>
  <r>
    <n v="275"/>
    <x v="19"/>
    <n v="2.2000000000000002"/>
    <n v="-1.2"/>
    <n v="89"/>
    <n v="0"/>
    <n v="1019.8"/>
    <n v="0.98"/>
    <x v="12"/>
    <n v="1.1000000000000001"/>
    <x v="0"/>
    <x v="0"/>
    <x v="3"/>
    <n v="19.2"/>
    <n v="21.12"/>
    <n v="0"/>
  </r>
  <r>
    <n v="275"/>
    <x v="20"/>
    <n v="2.9"/>
    <n v="-1"/>
    <n v="160"/>
    <n v="0"/>
    <n v="1016.2"/>
    <n v="0.99"/>
    <x v="12"/>
    <n v="1.1000000000000001"/>
    <x v="0"/>
    <x v="0"/>
    <x v="3"/>
    <n v="19"/>
    <n v="20.900000000000002"/>
    <n v="0"/>
  </r>
  <r>
    <n v="275"/>
    <x v="21"/>
    <n v="2.4"/>
    <n v="1.8"/>
    <n v="188"/>
    <n v="6.9"/>
    <n v="1004.4"/>
    <n v="0.94"/>
    <x v="12"/>
    <n v="1.1000000000000001"/>
    <x v="0"/>
    <x v="0"/>
    <x v="3"/>
    <n v="16.2"/>
    <n v="17.82"/>
    <n v="0"/>
  </r>
  <r>
    <n v="275"/>
    <x v="22"/>
    <n v="5"/>
    <n v="4.7"/>
    <n v="222"/>
    <n v="4.8"/>
    <n v="1003.4"/>
    <n v="0.91"/>
    <x v="12"/>
    <n v="1.1000000000000001"/>
    <x v="0"/>
    <x v="0"/>
    <x v="3"/>
    <n v="13.3"/>
    <n v="14.630000000000003"/>
    <n v="0"/>
  </r>
  <r>
    <n v="275"/>
    <x v="23"/>
    <n v="6.4"/>
    <n v="7.2"/>
    <n v="92"/>
    <n v="3.2"/>
    <n v="1001.9"/>
    <n v="0.9"/>
    <x v="12"/>
    <n v="1.1000000000000001"/>
    <x v="0"/>
    <x v="0"/>
    <x v="3"/>
    <n v="10.8"/>
    <n v="11.880000000000003"/>
    <n v="0"/>
  </r>
  <r>
    <n v="275"/>
    <x v="24"/>
    <n v="2"/>
    <n v="4.9000000000000004"/>
    <n v="200"/>
    <n v="7"/>
    <n v="1004.6"/>
    <n v="0.97"/>
    <x v="12"/>
    <n v="1.1000000000000001"/>
    <x v="0"/>
    <x v="0"/>
    <x v="3"/>
    <n v="13.1"/>
    <n v="14.41"/>
    <n v="0"/>
  </r>
  <r>
    <n v="275"/>
    <x v="25"/>
    <n v="4.5"/>
    <n v="3.5"/>
    <n v="368"/>
    <n v="2.2999999999999998"/>
    <n v="1003.4"/>
    <n v="0.88"/>
    <x v="12"/>
    <n v="1.1000000000000001"/>
    <x v="0"/>
    <x v="0"/>
    <x v="3"/>
    <n v="14.5"/>
    <n v="15.950000000000001"/>
    <n v="0"/>
  </r>
  <r>
    <n v="275"/>
    <x v="26"/>
    <n v="6.8"/>
    <n v="8.9"/>
    <n v="488"/>
    <n v="3.5"/>
    <n v="989.4"/>
    <n v="0.77"/>
    <x v="12"/>
    <n v="1.1000000000000001"/>
    <x v="0"/>
    <x v="0"/>
    <x v="4"/>
    <n v="9.1"/>
    <n v="10.01"/>
    <n v="0"/>
  </r>
  <r>
    <n v="275"/>
    <x v="27"/>
    <n v="6.2"/>
    <n v="7.5"/>
    <n v="187"/>
    <n v="1.1000000000000001"/>
    <n v="990.9"/>
    <n v="0.81"/>
    <x v="12"/>
    <n v="1.1000000000000001"/>
    <x v="0"/>
    <x v="0"/>
    <x v="4"/>
    <n v="10.5"/>
    <n v="11.55"/>
    <n v="0"/>
  </r>
  <r>
    <n v="275"/>
    <x v="28"/>
    <n v="5.2"/>
    <n v="6.6"/>
    <n v="200"/>
    <n v="3"/>
    <n v="1002.2"/>
    <n v="0.9"/>
    <x v="12"/>
    <n v="1.1000000000000001"/>
    <x v="0"/>
    <x v="0"/>
    <x v="4"/>
    <n v="11.4"/>
    <n v="12.540000000000001"/>
    <n v="0"/>
  </r>
  <r>
    <n v="275"/>
    <x v="29"/>
    <n v="1.6"/>
    <n v="3.6"/>
    <n v="150"/>
    <n v="4.5"/>
    <n v="1016.4"/>
    <n v="0.97"/>
    <x v="12"/>
    <n v="1.1000000000000001"/>
    <x v="0"/>
    <x v="0"/>
    <x v="4"/>
    <n v="14.4"/>
    <n v="15.840000000000002"/>
    <n v="0"/>
  </r>
  <r>
    <n v="275"/>
    <x v="30"/>
    <n v="1.9"/>
    <n v="0.7"/>
    <n v="469"/>
    <n v="0"/>
    <n v="1028.2"/>
    <n v="0.94"/>
    <x v="12"/>
    <n v="1.1000000000000001"/>
    <x v="0"/>
    <x v="0"/>
    <x v="4"/>
    <n v="17.3"/>
    <n v="19.03"/>
    <n v="0"/>
  </r>
  <r>
    <n v="275"/>
    <x v="31"/>
    <n v="1.5"/>
    <n v="0"/>
    <n v="711"/>
    <n v="0"/>
    <n v="1031.8"/>
    <n v="0.86"/>
    <x v="12"/>
    <n v="1.1000000000000001"/>
    <x v="1"/>
    <x v="0"/>
    <x v="4"/>
    <n v="18"/>
    <n v="19.8"/>
    <n v="0"/>
  </r>
  <r>
    <n v="275"/>
    <x v="32"/>
    <n v="1.4"/>
    <n v="-1.5"/>
    <n v="807"/>
    <n v="0"/>
    <n v="1026"/>
    <n v="0.86"/>
    <x v="12"/>
    <n v="1.1000000000000001"/>
    <x v="1"/>
    <x v="0"/>
    <x v="4"/>
    <n v="19.5"/>
    <n v="21.450000000000003"/>
    <n v="0"/>
  </r>
  <r>
    <n v="275"/>
    <x v="33"/>
    <n v="1.6"/>
    <n v="-0.2"/>
    <n v="737"/>
    <n v="0"/>
    <n v="1027.0999999999999"/>
    <n v="0.87"/>
    <x v="12"/>
    <n v="1.1000000000000001"/>
    <x v="1"/>
    <x v="0"/>
    <x v="5"/>
    <n v="18.2"/>
    <n v="20.02"/>
    <n v="0"/>
  </r>
  <r>
    <n v="275"/>
    <x v="34"/>
    <n v="3.7"/>
    <n v="1.7"/>
    <n v="195"/>
    <n v="0"/>
    <n v="1027.5"/>
    <n v="0.92"/>
    <x v="12"/>
    <n v="1.1000000000000001"/>
    <x v="1"/>
    <x v="0"/>
    <x v="5"/>
    <n v="16.3"/>
    <n v="17.930000000000003"/>
    <n v="0"/>
  </r>
  <r>
    <n v="275"/>
    <x v="35"/>
    <n v="2.5"/>
    <n v="3.9"/>
    <n v="171"/>
    <n v="0"/>
    <n v="1037.5"/>
    <n v="0.97"/>
    <x v="12"/>
    <n v="1.1000000000000001"/>
    <x v="1"/>
    <x v="0"/>
    <x v="5"/>
    <n v="14.1"/>
    <n v="15.510000000000002"/>
    <n v="0"/>
  </r>
  <r>
    <n v="275"/>
    <x v="36"/>
    <n v="3.3"/>
    <n v="3.8"/>
    <n v="374"/>
    <n v="0"/>
    <n v="1041.4000000000001"/>
    <n v="0.91"/>
    <x v="12"/>
    <n v="1.1000000000000001"/>
    <x v="1"/>
    <x v="0"/>
    <x v="5"/>
    <n v="14.2"/>
    <n v="15.620000000000001"/>
    <n v="0"/>
  </r>
  <r>
    <n v="275"/>
    <x v="37"/>
    <n v="6.6"/>
    <n v="2.8"/>
    <n v="171"/>
    <n v="0"/>
    <n v="1028.9000000000001"/>
    <n v="0.76"/>
    <x v="12"/>
    <n v="1.1000000000000001"/>
    <x v="1"/>
    <x v="0"/>
    <x v="5"/>
    <n v="15.2"/>
    <n v="16.72"/>
    <n v="0"/>
  </r>
  <r>
    <n v="275"/>
    <x v="38"/>
    <n v="3.5"/>
    <n v="3.4"/>
    <n v="183"/>
    <n v="-0.1"/>
    <n v="1022.6"/>
    <n v="0.77"/>
    <x v="12"/>
    <n v="1.1000000000000001"/>
    <x v="1"/>
    <x v="0"/>
    <x v="5"/>
    <n v="14.6"/>
    <n v="16.060000000000002"/>
    <n v="0"/>
  </r>
  <r>
    <n v="275"/>
    <x v="39"/>
    <n v="3.2"/>
    <n v="2.7"/>
    <n v="441"/>
    <n v="0"/>
    <n v="1028.5999999999999"/>
    <n v="0.81"/>
    <x v="12"/>
    <n v="1.1000000000000001"/>
    <x v="1"/>
    <x v="0"/>
    <x v="5"/>
    <n v="15.3"/>
    <n v="16.830000000000002"/>
    <n v="0"/>
  </r>
  <r>
    <n v="275"/>
    <x v="40"/>
    <n v="5.9"/>
    <n v="1.3"/>
    <n v="271"/>
    <n v="5.7"/>
    <n v="1024.7"/>
    <n v="0.84"/>
    <x v="12"/>
    <n v="1.1000000000000001"/>
    <x v="1"/>
    <x v="0"/>
    <x v="6"/>
    <n v="16.7"/>
    <n v="18.37"/>
    <n v="0"/>
  </r>
  <r>
    <n v="275"/>
    <x v="41"/>
    <n v="4"/>
    <n v="3.2"/>
    <n v="131"/>
    <n v="7.5"/>
    <n v="1018.4"/>
    <n v="0.94"/>
    <x v="12"/>
    <n v="1.1000000000000001"/>
    <x v="1"/>
    <x v="0"/>
    <x v="6"/>
    <n v="14.8"/>
    <n v="16.28"/>
    <n v="0"/>
  </r>
  <r>
    <n v="275"/>
    <x v="42"/>
    <n v="1.4"/>
    <n v="3.1"/>
    <n v="172"/>
    <n v="2.6"/>
    <n v="1018.1"/>
    <n v="0.96"/>
    <x v="12"/>
    <n v="1.1000000000000001"/>
    <x v="1"/>
    <x v="0"/>
    <x v="6"/>
    <n v="14.9"/>
    <n v="16.39"/>
    <n v="0"/>
  </r>
  <r>
    <n v="275"/>
    <x v="43"/>
    <n v="3"/>
    <n v="-1.3"/>
    <n v="231"/>
    <n v="0.7"/>
    <n v="1022.1"/>
    <n v="0.93"/>
    <x v="12"/>
    <n v="1.1000000000000001"/>
    <x v="1"/>
    <x v="0"/>
    <x v="6"/>
    <n v="19.3"/>
    <n v="21.230000000000004"/>
    <n v="0"/>
  </r>
  <r>
    <n v="275"/>
    <x v="44"/>
    <n v="1.1000000000000001"/>
    <n v="-0.5"/>
    <n v="467"/>
    <n v="0"/>
    <n v="1028"/>
    <n v="0.88"/>
    <x v="12"/>
    <n v="1.1000000000000001"/>
    <x v="1"/>
    <x v="0"/>
    <x v="6"/>
    <n v="18.5"/>
    <n v="20.350000000000001"/>
    <n v="0"/>
  </r>
  <r>
    <n v="275"/>
    <x v="45"/>
    <n v="1.5"/>
    <n v="0.7"/>
    <n v="282"/>
    <n v="0"/>
    <n v="1024.2"/>
    <n v="0.83"/>
    <x v="12"/>
    <n v="1.1000000000000001"/>
    <x v="1"/>
    <x v="0"/>
    <x v="6"/>
    <n v="17.3"/>
    <n v="19.03"/>
    <n v="0"/>
  </r>
  <r>
    <n v="275"/>
    <x v="46"/>
    <n v="3.9"/>
    <n v="-0.4"/>
    <n v="888"/>
    <n v="0"/>
    <n v="1023.6"/>
    <n v="0.75"/>
    <x v="12"/>
    <n v="1.1000000000000001"/>
    <x v="1"/>
    <x v="0"/>
    <x v="6"/>
    <n v="18.399999999999999"/>
    <n v="20.239999999999998"/>
    <n v="0"/>
  </r>
  <r>
    <n v="275"/>
    <x v="47"/>
    <n v="2.9"/>
    <n v="-2.2999999999999998"/>
    <n v="1151"/>
    <n v="0"/>
    <n v="1025.3"/>
    <n v="0.75"/>
    <x v="12"/>
    <n v="1.1000000000000001"/>
    <x v="1"/>
    <x v="0"/>
    <x v="7"/>
    <n v="20.3"/>
    <n v="22.330000000000002"/>
    <n v="0"/>
  </r>
  <r>
    <n v="275"/>
    <x v="48"/>
    <n v="3.7"/>
    <n v="-1.6"/>
    <n v="955"/>
    <n v="0"/>
    <n v="1026.3"/>
    <n v="0.64"/>
    <x v="12"/>
    <n v="1.1000000000000001"/>
    <x v="1"/>
    <x v="0"/>
    <x v="7"/>
    <n v="19.600000000000001"/>
    <n v="21.560000000000002"/>
    <n v="0"/>
  </r>
  <r>
    <n v="275"/>
    <x v="49"/>
    <n v="4.9000000000000004"/>
    <n v="1"/>
    <n v="735"/>
    <n v="0"/>
    <n v="1022.6"/>
    <n v="0.54"/>
    <x v="12"/>
    <n v="1.1000000000000001"/>
    <x v="1"/>
    <x v="0"/>
    <x v="7"/>
    <n v="17"/>
    <n v="18.700000000000003"/>
    <n v="0"/>
  </r>
  <r>
    <n v="275"/>
    <x v="50"/>
    <n v="3.6"/>
    <n v="6.9"/>
    <n v="452"/>
    <n v="0.4"/>
    <n v="1020.5"/>
    <n v="0.81"/>
    <x v="12"/>
    <n v="1.1000000000000001"/>
    <x v="1"/>
    <x v="0"/>
    <x v="7"/>
    <n v="11.1"/>
    <n v="12.21"/>
    <n v="0"/>
  </r>
  <r>
    <n v="275"/>
    <x v="51"/>
    <n v="4.8"/>
    <n v="13"/>
    <n v="848"/>
    <n v="0.1"/>
    <n v="1017.2"/>
    <n v="0.76"/>
    <x v="12"/>
    <n v="1.1000000000000001"/>
    <x v="1"/>
    <x v="0"/>
    <x v="7"/>
    <n v="5"/>
    <n v="5.5"/>
    <n v="0"/>
  </r>
  <r>
    <n v="275"/>
    <x v="52"/>
    <n v="4.2"/>
    <n v="9.9"/>
    <n v="239"/>
    <n v="5.6"/>
    <n v="1015.6"/>
    <n v="0.91"/>
    <x v="12"/>
    <n v="1.1000000000000001"/>
    <x v="1"/>
    <x v="0"/>
    <x v="7"/>
    <n v="8.1"/>
    <n v="8.91"/>
    <n v="0"/>
  </r>
  <r>
    <n v="275"/>
    <x v="53"/>
    <n v="4.8"/>
    <n v="10.4"/>
    <n v="838"/>
    <n v="0"/>
    <n v="1025.3"/>
    <n v="0.81"/>
    <x v="12"/>
    <n v="1.1000000000000001"/>
    <x v="1"/>
    <x v="0"/>
    <x v="7"/>
    <n v="7.6"/>
    <n v="8.36"/>
    <n v="0"/>
  </r>
  <r>
    <n v="275"/>
    <x v="54"/>
    <n v="5.8"/>
    <n v="10.6"/>
    <n v="203"/>
    <n v="3"/>
    <n v="1015.8"/>
    <n v="0.82"/>
    <x v="12"/>
    <n v="1.1000000000000001"/>
    <x v="1"/>
    <x v="0"/>
    <x v="8"/>
    <n v="7.4"/>
    <n v="8.14"/>
    <n v="0"/>
  </r>
  <r>
    <n v="275"/>
    <x v="55"/>
    <n v="2.8"/>
    <n v="8.5"/>
    <n v="428"/>
    <n v="3.5"/>
    <n v="1013.5"/>
    <n v="0.92"/>
    <x v="12"/>
    <n v="1.1000000000000001"/>
    <x v="1"/>
    <x v="0"/>
    <x v="8"/>
    <n v="9.5"/>
    <n v="10.450000000000001"/>
    <n v="0"/>
  </r>
  <r>
    <n v="275"/>
    <x v="56"/>
    <n v="3.7"/>
    <n v="7"/>
    <n v="1034"/>
    <n v="7"/>
    <n v="1014.7"/>
    <n v="0.83"/>
    <x v="12"/>
    <n v="1.1000000000000001"/>
    <x v="1"/>
    <x v="0"/>
    <x v="8"/>
    <n v="11"/>
    <n v="12.100000000000001"/>
    <n v="0"/>
  </r>
  <r>
    <n v="275"/>
    <x v="57"/>
    <n v="3.7"/>
    <n v="5.4"/>
    <n v="600"/>
    <n v="2.7"/>
    <n v="1015"/>
    <n v="0.91"/>
    <x v="12"/>
    <n v="1.1000000000000001"/>
    <x v="1"/>
    <x v="0"/>
    <x v="8"/>
    <n v="12.6"/>
    <n v="13.860000000000001"/>
    <n v="0"/>
  </r>
  <r>
    <n v="275"/>
    <x v="58"/>
    <n v="3"/>
    <n v="4"/>
    <n v="614"/>
    <n v="-0.1"/>
    <n v="1026.0999999999999"/>
    <n v="0.88"/>
    <x v="12"/>
    <n v="1.1000000000000001"/>
    <x v="1"/>
    <x v="0"/>
    <x v="8"/>
    <n v="14"/>
    <n v="15.400000000000002"/>
    <n v="0"/>
  </r>
  <r>
    <n v="275"/>
    <x v="59"/>
    <n v="1.6"/>
    <n v="1.1000000000000001"/>
    <n v="350"/>
    <n v="0"/>
    <n v="1034"/>
    <n v="0.92"/>
    <x v="12"/>
    <n v="1"/>
    <x v="2"/>
    <x v="0"/>
    <x v="8"/>
    <n v="16.899999999999999"/>
    <n v="16.899999999999999"/>
    <n v="0"/>
  </r>
  <r>
    <n v="275"/>
    <x v="60"/>
    <n v="0.8"/>
    <n v="0.9"/>
    <n v="1186"/>
    <n v="0"/>
    <n v="1034.5999999999999"/>
    <n v="0.86"/>
    <x v="12"/>
    <n v="1"/>
    <x v="2"/>
    <x v="0"/>
    <x v="8"/>
    <n v="17.100000000000001"/>
    <n v="17.100000000000001"/>
    <n v="0"/>
  </r>
  <r>
    <n v="275"/>
    <x v="61"/>
    <n v="0.9"/>
    <n v="1.7"/>
    <n v="1285"/>
    <n v="0"/>
    <n v="1029.7"/>
    <n v="0.79"/>
    <x v="12"/>
    <n v="1"/>
    <x v="2"/>
    <x v="0"/>
    <x v="9"/>
    <n v="16.3"/>
    <n v="16.3"/>
    <n v="0"/>
  </r>
  <r>
    <n v="275"/>
    <x v="62"/>
    <n v="1.1000000000000001"/>
    <n v="2.5"/>
    <n v="1287"/>
    <n v="0"/>
    <n v="1026.5999999999999"/>
    <n v="0.76"/>
    <x v="12"/>
    <n v="1"/>
    <x v="2"/>
    <x v="0"/>
    <x v="9"/>
    <n v="15.5"/>
    <n v="15.5"/>
    <n v="0"/>
  </r>
  <r>
    <n v="275"/>
    <x v="63"/>
    <n v="2.2000000000000002"/>
    <n v="5.4"/>
    <n v="1350"/>
    <n v="0"/>
    <n v="1023.1"/>
    <n v="0.67"/>
    <x v="12"/>
    <n v="1"/>
    <x v="2"/>
    <x v="0"/>
    <x v="9"/>
    <n v="12.6"/>
    <n v="12.6"/>
    <n v="0"/>
  </r>
  <r>
    <n v="275"/>
    <x v="64"/>
    <n v="2.4"/>
    <n v="8.6999999999999993"/>
    <n v="1239"/>
    <n v="0"/>
    <n v="1017.9"/>
    <n v="0.61"/>
    <x v="12"/>
    <n v="1"/>
    <x v="2"/>
    <x v="0"/>
    <x v="9"/>
    <n v="9.3000000000000007"/>
    <n v="9.3000000000000007"/>
    <n v="0"/>
  </r>
  <r>
    <n v="275"/>
    <x v="65"/>
    <n v="2.5"/>
    <n v="9.6999999999999993"/>
    <n v="1297"/>
    <n v="0"/>
    <n v="1016.6"/>
    <n v="0.64"/>
    <x v="12"/>
    <n v="1"/>
    <x v="2"/>
    <x v="0"/>
    <x v="9"/>
    <n v="8.3000000000000007"/>
    <n v="8.3000000000000007"/>
    <n v="0"/>
  </r>
  <r>
    <n v="275"/>
    <x v="66"/>
    <n v="2.9"/>
    <n v="11.2"/>
    <n v="1367"/>
    <n v="0"/>
    <n v="1012.7"/>
    <n v="0.51"/>
    <x v="12"/>
    <n v="1"/>
    <x v="2"/>
    <x v="0"/>
    <x v="9"/>
    <n v="6.8000000000000007"/>
    <n v="6.8000000000000007"/>
    <n v="0"/>
  </r>
  <r>
    <n v="275"/>
    <x v="67"/>
    <n v="2"/>
    <n v="10"/>
    <n v="1279"/>
    <n v="0"/>
    <n v="1005.7"/>
    <n v="0.6"/>
    <x v="12"/>
    <n v="1"/>
    <x v="2"/>
    <x v="0"/>
    <x v="9"/>
    <n v="8"/>
    <n v="8"/>
    <n v="0"/>
  </r>
  <r>
    <n v="275"/>
    <x v="68"/>
    <n v="2.1"/>
    <n v="8.6999999999999993"/>
    <n v="1365"/>
    <n v="0"/>
    <n v="1002.4"/>
    <n v="0.65"/>
    <x v="12"/>
    <n v="1"/>
    <x v="2"/>
    <x v="0"/>
    <x v="10"/>
    <n v="9.3000000000000007"/>
    <n v="9.3000000000000007"/>
    <n v="0"/>
  </r>
  <r>
    <n v="275"/>
    <x v="69"/>
    <n v="3"/>
    <n v="4"/>
    <n v="534"/>
    <n v="-0.1"/>
    <n v="1003.2"/>
    <n v="0.82"/>
    <x v="12"/>
    <n v="1"/>
    <x v="2"/>
    <x v="0"/>
    <x v="10"/>
    <n v="14"/>
    <n v="14"/>
    <n v="0"/>
  </r>
  <r>
    <n v="275"/>
    <x v="70"/>
    <n v="1.8"/>
    <n v="2.2999999999999998"/>
    <n v="776"/>
    <n v="-0.1"/>
    <n v="1000.4"/>
    <n v="0.83"/>
    <x v="12"/>
    <n v="1"/>
    <x v="2"/>
    <x v="0"/>
    <x v="10"/>
    <n v="15.7"/>
    <n v="15.7"/>
    <n v="0"/>
  </r>
  <r>
    <n v="275"/>
    <x v="71"/>
    <n v="1.7"/>
    <n v="0.7"/>
    <n v="686"/>
    <n v="0.6"/>
    <n v="1000.9"/>
    <n v="0.86"/>
    <x v="12"/>
    <n v="1"/>
    <x v="2"/>
    <x v="0"/>
    <x v="10"/>
    <n v="17.3"/>
    <n v="17.3"/>
    <n v="0"/>
  </r>
  <r>
    <n v="275"/>
    <x v="72"/>
    <n v="2.2999999999999998"/>
    <n v="0.2"/>
    <n v="656"/>
    <n v="-0.1"/>
    <n v="1010.4"/>
    <n v="0.8"/>
    <x v="12"/>
    <n v="1"/>
    <x v="2"/>
    <x v="0"/>
    <x v="10"/>
    <n v="17.8"/>
    <n v="17.8"/>
    <n v="0"/>
  </r>
  <r>
    <n v="275"/>
    <x v="73"/>
    <n v="5.3"/>
    <n v="2.9"/>
    <n v="1154"/>
    <n v="-0.1"/>
    <n v="1020.1"/>
    <n v="0.74"/>
    <x v="12"/>
    <n v="1"/>
    <x v="2"/>
    <x v="0"/>
    <x v="10"/>
    <n v="15.1"/>
    <n v="15.1"/>
    <n v="0"/>
  </r>
  <r>
    <n v="275"/>
    <x v="74"/>
    <n v="3.9"/>
    <n v="4.3"/>
    <n v="1596"/>
    <n v="0"/>
    <n v="1023.3"/>
    <n v="0.73"/>
    <x v="12"/>
    <n v="1"/>
    <x v="2"/>
    <x v="0"/>
    <x v="10"/>
    <n v="13.7"/>
    <n v="13.7"/>
    <n v="0"/>
  </r>
  <r>
    <n v="275"/>
    <x v="75"/>
    <n v="4.3"/>
    <n v="4.9000000000000004"/>
    <n v="1587"/>
    <n v="-0.1"/>
    <n v="1029.2"/>
    <n v="0.59"/>
    <x v="12"/>
    <n v="1"/>
    <x v="2"/>
    <x v="0"/>
    <x v="11"/>
    <n v="13.1"/>
    <n v="13.1"/>
    <n v="0"/>
  </r>
  <r>
    <n v="275"/>
    <x v="76"/>
    <n v="3.8"/>
    <n v="4.9000000000000004"/>
    <n v="1694"/>
    <n v="0"/>
    <n v="1028.4000000000001"/>
    <n v="0.4"/>
    <x v="12"/>
    <n v="1"/>
    <x v="2"/>
    <x v="0"/>
    <x v="11"/>
    <n v="13.1"/>
    <n v="13.1"/>
    <n v="0"/>
  </r>
  <r>
    <n v="275"/>
    <x v="77"/>
    <n v="2.4"/>
    <n v="7.5"/>
    <n v="1656"/>
    <n v="0"/>
    <n v="1024.3"/>
    <n v="0.51"/>
    <x v="12"/>
    <n v="1"/>
    <x v="2"/>
    <x v="0"/>
    <x v="11"/>
    <n v="10.5"/>
    <n v="10.5"/>
    <n v="0"/>
  </r>
  <r>
    <n v="275"/>
    <x v="78"/>
    <n v="1.9"/>
    <n v="10.5"/>
    <n v="1595"/>
    <n v="0"/>
    <n v="1021.4"/>
    <n v="0.6"/>
    <x v="12"/>
    <n v="1"/>
    <x v="2"/>
    <x v="0"/>
    <x v="11"/>
    <n v="7.5"/>
    <n v="7.5"/>
    <n v="0"/>
  </r>
  <r>
    <n v="275"/>
    <x v="79"/>
    <n v="4.2"/>
    <n v="14.8"/>
    <n v="1547"/>
    <n v="0"/>
    <n v="1013.3"/>
    <n v="0.52"/>
    <x v="12"/>
    <n v="1"/>
    <x v="2"/>
    <x v="0"/>
    <x v="11"/>
    <n v="3.1999999999999993"/>
    <n v="3.1999999999999993"/>
    <n v="0"/>
  </r>
  <r>
    <n v="275"/>
    <x v="80"/>
    <n v="4.8"/>
    <n v="14.1"/>
    <n v="1054"/>
    <n v="0.8"/>
    <n v="1004.3"/>
    <n v="0.54"/>
    <x v="12"/>
    <n v="1"/>
    <x v="2"/>
    <x v="0"/>
    <x v="11"/>
    <n v="3.9000000000000004"/>
    <n v="3.9000000000000004"/>
    <n v="0"/>
  </r>
  <r>
    <n v="275"/>
    <x v="81"/>
    <n v="2.2999999999999998"/>
    <n v="12.4"/>
    <n v="939"/>
    <n v="0.3"/>
    <n v="1004.8"/>
    <n v="0.76"/>
    <x v="12"/>
    <n v="1"/>
    <x v="2"/>
    <x v="0"/>
    <x v="11"/>
    <n v="5.6"/>
    <n v="5.6"/>
    <n v="0"/>
  </r>
  <r>
    <n v="275"/>
    <x v="82"/>
    <n v="3"/>
    <n v="9.3000000000000007"/>
    <n v="1384"/>
    <n v="0"/>
    <n v="1014.9"/>
    <n v="0.84"/>
    <x v="12"/>
    <n v="1"/>
    <x v="2"/>
    <x v="0"/>
    <x v="12"/>
    <n v="8.6999999999999993"/>
    <n v="8.6999999999999993"/>
    <n v="0"/>
  </r>
  <r>
    <n v="275"/>
    <x v="83"/>
    <n v="3.2"/>
    <n v="8.3000000000000007"/>
    <n v="1076"/>
    <n v="-0.1"/>
    <n v="1020.5"/>
    <n v="0.79"/>
    <x v="12"/>
    <n v="1"/>
    <x v="2"/>
    <x v="0"/>
    <x v="12"/>
    <n v="9.6999999999999993"/>
    <n v="9.6999999999999993"/>
    <n v="0"/>
  </r>
  <r>
    <n v="275"/>
    <x v="84"/>
    <n v="2.5"/>
    <n v="6.7"/>
    <n v="547"/>
    <n v="0"/>
    <n v="1024.2"/>
    <n v="0.83"/>
    <x v="12"/>
    <n v="1"/>
    <x v="2"/>
    <x v="0"/>
    <x v="12"/>
    <n v="11.3"/>
    <n v="11.3"/>
    <n v="0"/>
  </r>
  <r>
    <n v="275"/>
    <x v="85"/>
    <n v="1.6"/>
    <n v="6.2"/>
    <n v="1844"/>
    <n v="0"/>
    <n v="1020.8"/>
    <n v="0.75"/>
    <x v="12"/>
    <n v="1"/>
    <x v="2"/>
    <x v="0"/>
    <x v="12"/>
    <n v="11.8"/>
    <n v="11.8"/>
    <n v="0"/>
  </r>
  <r>
    <n v="275"/>
    <x v="86"/>
    <n v="2.8"/>
    <n v="7.1"/>
    <n v="1399"/>
    <n v="0.7"/>
    <n v="1012.5"/>
    <n v="0.83"/>
    <x v="12"/>
    <n v="1"/>
    <x v="2"/>
    <x v="0"/>
    <x v="12"/>
    <n v="10.9"/>
    <n v="10.9"/>
    <n v="0"/>
  </r>
  <r>
    <n v="275"/>
    <x v="87"/>
    <n v="3.1"/>
    <n v="7.9"/>
    <n v="1771"/>
    <n v="0"/>
    <n v="1018.7"/>
    <n v="0.75"/>
    <x v="12"/>
    <n v="1"/>
    <x v="2"/>
    <x v="0"/>
    <x v="12"/>
    <n v="10.1"/>
    <n v="10.1"/>
    <n v="0"/>
  </r>
  <r>
    <n v="275"/>
    <x v="88"/>
    <n v="7.3"/>
    <n v="9.4"/>
    <n v="848"/>
    <n v="0.1"/>
    <n v="1016.6"/>
    <n v="0.72"/>
    <x v="12"/>
    <n v="1"/>
    <x v="2"/>
    <x v="0"/>
    <x v="12"/>
    <n v="8.6"/>
    <n v="8.6"/>
    <n v="0"/>
  </r>
  <r>
    <n v="275"/>
    <x v="89"/>
    <n v="3.7"/>
    <n v="8.1"/>
    <n v="1516"/>
    <n v="0"/>
    <n v="1027"/>
    <n v="0.69"/>
    <x v="12"/>
    <n v="1"/>
    <x v="2"/>
    <x v="0"/>
    <x v="13"/>
    <n v="9.9"/>
    <n v="9.9"/>
    <n v="0"/>
  </r>
  <r>
    <n v="275"/>
    <x v="90"/>
    <n v="3.8"/>
    <n v="7.4"/>
    <n v="1820"/>
    <n v="0"/>
    <n v="1028.0999999999999"/>
    <n v="0.71"/>
    <x v="12"/>
    <n v="0.8"/>
    <x v="3"/>
    <x v="0"/>
    <x v="13"/>
    <n v="10.6"/>
    <n v="8.48"/>
    <n v="0"/>
  </r>
  <r>
    <n v="275"/>
    <x v="91"/>
    <n v="5.9"/>
    <n v="11.5"/>
    <n v="1980"/>
    <n v="0"/>
    <n v="1024.3"/>
    <n v="0.54"/>
    <x v="12"/>
    <n v="0.8"/>
    <x v="3"/>
    <x v="0"/>
    <x v="13"/>
    <n v="6.5"/>
    <n v="5.2"/>
    <n v="0"/>
  </r>
  <r>
    <n v="275"/>
    <x v="92"/>
    <n v="4.3"/>
    <n v="14.1"/>
    <n v="1992"/>
    <n v="0"/>
    <n v="1023.3"/>
    <n v="0.47"/>
    <x v="12"/>
    <n v="0.8"/>
    <x v="3"/>
    <x v="0"/>
    <x v="13"/>
    <n v="3.9000000000000004"/>
    <n v="3.1200000000000006"/>
    <n v="0"/>
  </r>
  <r>
    <n v="275"/>
    <x v="93"/>
    <n v="3.4"/>
    <n v="14.2"/>
    <n v="2020"/>
    <n v="0"/>
    <n v="1020.1"/>
    <n v="0.49"/>
    <x v="12"/>
    <n v="0.8"/>
    <x v="3"/>
    <x v="0"/>
    <x v="13"/>
    <n v="3.8000000000000007"/>
    <n v="3.0400000000000009"/>
    <n v="0"/>
  </r>
  <r>
    <n v="275"/>
    <x v="94"/>
    <n v="5"/>
    <n v="10"/>
    <n v="2070"/>
    <n v="0"/>
    <n v="1020.1"/>
    <n v="0.54"/>
    <x v="12"/>
    <n v="0.8"/>
    <x v="3"/>
    <x v="0"/>
    <x v="13"/>
    <n v="8"/>
    <n v="6.4"/>
    <n v="0"/>
  </r>
  <r>
    <n v="275"/>
    <x v="95"/>
    <n v="4.3"/>
    <n v="6.3"/>
    <n v="2148"/>
    <n v="0"/>
    <n v="1025.7"/>
    <n v="0.46"/>
    <x v="12"/>
    <n v="0.8"/>
    <x v="3"/>
    <x v="0"/>
    <x v="13"/>
    <n v="11.7"/>
    <n v="9.36"/>
    <n v="0"/>
  </r>
  <r>
    <n v="275"/>
    <x v="96"/>
    <n v="2.9"/>
    <n v="7"/>
    <n v="2132"/>
    <n v="0"/>
    <n v="1026.7"/>
    <n v="0.53"/>
    <x v="12"/>
    <n v="0.8"/>
    <x v="3"/>
    <x v="0"/>
    <x v="14"/>
    <n v="11"/>
    <n v="8.8000000000000007"/>
    <n v="0"/>
  </r>
  <r>
    <n v="275"/>
    <x v="97"/>
    <n v="2.8"/>
    <n v="9"/>
    <n v="2094"/>
    <n v="0"/>
    <n v="1027"/>
    <n v="0.59"/>
    <x v="12"/>
    <n v="0.8"/>
    <x v="3"/>
    <x v="0"/>
    <x v="14"/>
    <n v="9"/>
    <n v="7.2"/>
    <n v="0"/>
  </r>
  <r>
    <n v="275"/>
    <x v="98"/>
    <n v="4.2"/>
    <n v="8.1"/>
    <n v="1938"/>
    <n v="0"/>
    <n v="1026.7"/>
    <n v="0.7"/>
    <x v="12"/>
    <n v="0.8"/>
    <x v="3"/>
    <x v="0"/>
    <x v="14"/>
    <n v="9.9"/>
    <n v="7.9200000000000008"/>
    <n v="0"/>
  </r>
  <r>
    <n v="275"/>
    <x v="99"/>
    <n v="3.2"/>
    <n v="9"/>
    <n v="1490"/>
    <n v="0"/>
    <n v="1027.5"/>
    <n v="0.69"/>
    <x v="12"/>
    <n v="0.8"/>
    <x v="3"/>
    <x v="0"/>
    <x v="14"/>
    <n v="9"/>
    <n v="7.2"/>
    <n v="0"/>
  </r>
  <r>
    <n v="275"/>
    <x v="100"/>
    <n v="2.5"/>
    <n v="10.5"/>
    <n v="1881"/>
    <n v="0"/>
    <n v="1021.2"/>
    <n v="0.72"/>
    <x v="12"/>
    <n v="0.8"/>
    <x v="3"/>
    <x v="0"/>
    <x v="14"/>
    <n v="7.5"/>
    <n v="6"/>
    <n v="0"/>
  </r>
  <r>
    <n v="275"/>
    <x v="101"/>
    <n v="4.2"/>
    <n v="16.2"/>
    <n v="2177"/>
    <n v="0"/>
    <n v="1009.5"/>
    <n v="0.53"/>
    <x v="12"/>
    <n v="0.8"/>
    <x v="3"/>
    <x v="0"/>
    <x v="14"/>
    <n v="1.8000000000000007"/>
    <n v="1.4400000000000006"/>
    <n v="0"/>
  </r>
  <r>
    <n v="275"/>
    <x v="102"/>
    <n v="4.4000000000000004"/>
    <n v="13.6"/>
    <n v="1233"/>
    <n v="3.8"/>
    <n v="1004"/>
    <n v="0.78"/>
    <x v="12"/>
    <n v="0.8"/>
    <x v="3"/>
    <x v="0"/>
    <x v="14"/>
    <n v="4.4000000000000004"/>
    <n v="3.5200000000000005"/>
    <n v="0"/>
  </r>
  <r>
    <n v="275"/>
    <x v="103"/>
    <n v="2.6"/>
    <n v="12.6"/>
    <n v="1904"/>
    <n v="0.6"/>
    <n v="1007.5"/>
    <n v="0.67"/>
    <x v="12"/>
    <n v="0.8"/>
    <x v="3"/>
    <x v="0"/>
    <x v="15"/>
    <n v="5.4"/>
    <n v="4.32"/>
    <n v="0"/>
  </r>
  <r>
    <n v="275"/>
    <x v="104"/>
    <n v="3.5"/>
    <n v="14.8"/>
    <n v="1431"/>
    <n v="4.7"/>
    <n v="999.4"/>
    <n v="0.74"/>
    <x v="12"/>
    <n v="0.8"/>
    <x v="3"/>
    <x v="0"/>
    <x v="15"/>
    <n v="3.1999999999999993"/>
    <n v="2.5599999999999996"/>
    <n v="0"/>
  </r>
  <r>
    <n v="275"/>
    <x v="105"/>
    <n v="1.6"/>
    <n v="10.199999999999999"/>
    <n v="414"/>
    <n v="1.6"/>
    <n v="1008.8"/>
    <n v="0.89"/>
    <x v="12"/>
    <n v="0.8"/>
    <x v="3"/>
    <x v="0"/>
    <x v="15"/>
    <n v="7.8000000000000007"/>
    <n v="6.2400000000000011"/>
    <n v="0"/>
  </r>
  <r>
    <n v="275"/>
    <x v="106"/>
    <n v="1.8"/>
    <n v="8.4"/>
    <n v="368"/>
    <n v="3.6"/>
    <n v="1013"/>
    <n v="0.89"/>
    <x v="12"/>
    <n v="0.8"/>
    <x v="3"/>
    <x v="0"/>
    <x v="15"/>
    <n v="9.6"/>
    <n v="7.68"/>
    <n v="0"/>
  </r>
  <r>
    <n v="275"/>
    <x v="107"/>
    <n v="1.7"/>
    <n v="8.5"/>
    <n v="1182"/>
    <n v="-0.1"/>
    <n v="1014.4"/>
    <n v="0.8"/>
    <x v="12"/>
    <n v="0.8"/>
    <x v="3"/>
    <x v="0"/>
    <x v="15"/>
    <n v="9.5"/>
    <n v="7.6000000000000005"/>
    <n v="0"/>
  </r>
  <r>
    <n v="275"/>
    <x v="108"/>
    <n v="2.2999999999999998"/>
    <n v="9.4"/>
    <n v="2203"/>
    <n v="0"/>
    <n v="1009.9"/>
    <n v="0.7"/>
    <x v="12"/>
    <n v="0.8"/>
    <x v="3"/>
    <x v="0"/>
    <x v="15"/>
    <n v="8.6"/>
    <n v="6.88"/>
    <n v="0"/>
  </r>
  <r>
    <n v="275"/>
    <x v="109"/>
    <n v="2.1"/>
    <n v="10.8"/>
    <n v="2116"/>
    <n v="8.4"/>
    <n v="1007.2"/>
    <n v="0.73"/>
    <x v="12"/>
    <n v="0.8"/>
    <x v="3"/>
    <x v="0"/>
    <x v="15"/>
    <n v="7.1999999999999993"/>
    <n v="5.76"/>
    <n v="0"/>
  </r>
  <r>
    <n v="275"/>
    <x v="110"/>
    <n v="1.7"/>
    <n v="12"/>
    <n v="976"/>
    <n v="2.6"/>
    <n v="1010.2"/>
    <n v="0.82"/>
    <x v="12"/>
    <n v="0.8"/>
    <x v="3"/>
    <x v="0"/>
    <x v="16"/>
    <n v="6"/>
    <n v="4.8000000000000007"/>
    <n v="0"/>
  </r>
  <r>
    <n v="275"/>
    <x v="111"/>
    <n v="2.8"/>
    <n v="12.2"/>
    <n v="1506"/>
    <n v="0"/>
    <n v="1016.8"/>
    <n v="0.77"/>
    <x v="12"/>
    <n v="0.8"/>
    <x v="3"/>
    <x v="0"/>
    <x v="16"/>
    <n v="5.8000000000000007"/>
    <n v="4.6400000000000006"/>
    <n v="0"/>
  </r>
  <r>
    <n v="275"/>
    <x v="112"/>
    <n v="1.6"/>
    <n v="11.6"/>
    <n v="684"/>
    <n v="0.5"/>
    <n v="1014.7"/>
    <n v="0.83"/>
    <x v="12"/>
    <n v="0.8"/>
    <x v="3"/>
    <x v="0"/>
    <x v="16"/>
    <n v="6.4"/>
    <n v="5.120000000000001"/>
    <n v="0"/>
  </r>
  <r>
    <n v="275"/>
    <x v="113"/>
    <n v="4"/>
    <n v="10.7"/>
    <n v="523"/>
    <n v="6.8"/>
    <n v="1017.7"/>
    <n v="0.91"/>
    <x v="12"/>
    <n v="0.8"/>
    <x v="3"/>
    <x v="0"/>
    <x v="16"/>
    <n v="7.3000000000000007"/>
    <n v="5.8400000000000007"/>
    <n v="0"/>
  </r>
  <r>
    <n v="275"/>
    <x v="114"/>
    <n v="2.7"/>
    <n v="8"/>
    <n v="664"/>
    <n v="0"/>
    <n v="1022.8"/>
    <n v="0.87"/>
    <x v="12"/>
    <n v="0.8"/>
    <x v="3"/>
    <x v="0"/>
    <x v="16"/>
    <n v="10"/>
    <n v="8"/>
    <n v="0"/>
  </r>
  <r>
    <n v="275"/>
    <x v="115"/>
    <n v="2.7"/>
    <n v="11.2"/>
    <n v="2097"/>
    <n v="0"/>
    <n v="1023"/>
    <n v="0.73"/>
    <x v="12"/>
    <n v="0.8"/>
    <x v="3"/>
    <x v="0"/>
    <x v="16"/>
    <n v="6.8000000000000007"/>
    <n v="5.4400000000000013"/>
    <n v="0"/>
  </r>
  <r>
    <n v="275"/>
    <x v="116"/>
    <n v="2.2999999999999998"/>
    <n v="13.4"/>
    <n v="2528"/>
    <n v="0"/>
    <n v="1025.0999999999999"/>
    <n v="0.56999999999999995"/>
    <x v="12"/>
    <n v="0.8"/>
    <x v="3"/>
    <x v="0"/>
    <x v="16"/>
    <n v="4.5999999999999996"/>
    <n v="3.6799999999999997"/>
    <n v="0"/>
  </r>
  <r>
    <n v="275"/>
    <x v="117"/>
    <n v="1.5"/>
    <n v="13.4"/>
    <n v="2475"/>
    <n v="0"/>
    <n v="1026.9000000000001"/>
    <n v="0.62"/>
    <x v="12"/>
    <n v="0.8"/>
    <x v="3"/>
    <x v="0"/>
    <x v="17"/>
    <n v="4.5999999999999996"/>
    <n v="3.6799999999999997"/>
    <n v="0"/>
  </r>
  <r>
    <n v="275"/>
    <x v="118"/>
    <n v="2"/>
    <n v="15.4"/>
    <n v="2493"/>
    <n v="0"/>
    <n v="1026.3"/>
    <n v="0.63"/>
    <x v="12"/>
    <n v="0.8"/>
    <x v="3"/>
    <x v="0"/>
    <x v="17"/>
    <n v="2.5999999999999996"/>
    <n v="2.0799999999999996"/>
    <n v="0"/>
  </r>
  <r>
    <n v="275"/>
    <x v="119"/>
    <n v="1.8"/>
    <n v="17.3"/>
    <n v="2508"/>
    <n v="0"/>
    <n v="1022.9"/>
    <n v="0.61"/>
    <x v="12"/>
    <n v="0.8"/>
    <x v="3"/>
    <x v="0"/>
    <x v="17"/>
    <n v="0.69999999999999929"/>
    <n v="0.5599999999999995"/>
    <n v="0"/>
  </r>
  <r>
    <n v="275"/>
    <x v="120"/>
    <n v="1.6"/>
    <n v="18.8"/>
    <n v="2490"/>
    <n v="0"/>
    <n v="1017.7"/>
    <n v="0.56999999999999995"/>
    <x v="12"/>
    <n v="0.8"/>
    <x v="4"/>
    <x v="0"/>
    <x v="17"/>
    <n v="0"/>
    <n v="0"/>
    <n v="0.80000000000000071"/>
  </r>
  <r>
    <n v="275"/>
    <x v="121"/>
    <n v="2.7"/>
    <n v="18"/>
    <n v="2136"/>
    <n v="4.2"/>
    <n v="1014"/>
    <n v="0.65"/>
    <x v="12"/>
    <n v="0.8"/>
    <x v="4"/>
    <x v="0"/>
    <x v="17"/>
    <n v="0"/>
    <n v="0"/>
    <n v="0"/>
  </r>
  <r>
    <n v="275"/>
    <x v="122"/>
    <n v="3.5"/>
    <n v="12.6"/>
    <n v="2100"/>
    <n v="0"/>
    <n v="1011.6"/>
    <n v="0.64"/>
    <x v="12"/>
    <n v="0.8"/>
    <x v="4"/>
    <x v="0"/>
    <x v="17"/>
    <n v="5.4"/>
    <n v="4.32"/>
    <n v="0"/>
  </r>
  <r>
    <n v="275"/>
    <x v="123"/>
    <n v="3.6"/>
    <n v="8.8000000000000007"/>
    <n v="1607"/>
    <n v="3.1"/>
    <n v="1014.4"/>
    <n v="0.73"/>
    <x v="12"/>
    <n v="0.8"/>
    <x v="4"/>
    <x v="0"/>
    <x v="17"/>
    <n v="9.1999999999999993"/>
    <n v="7.3599999999999994"/>
    <n v="0"/>
  </r>
  <r>
    <n v="275"/>
    <x v="124"/>
    <n v="3.9"/>
    <n v="8.5"/>
    <n v="1830"/>
    <n v="0"/>
    <n v="1018.8"/>
    <n v="0.63"/>
    <x v="12"/>
    <n v="0.8"/>
    <x v="4"/>
    <x v="0"/>
    <x v="18"/>
    <n v="9.5"/>
    <n v="7.6000000000000005"/>
    <n v="0"/>
  </r>
  <r>
    <n v="275"/>
    <x v="125"/>
    <n v="4.7"/>
    <n v="9.9"/>
    <n v="1657"/>
    <n v="0"/>
    <n v="1021.7"/>
    <n v="0.68"/>
    <x v="12"/>
    <n v="0.8"/>
    <x v="4"/>
    <x v="0"/>
    <x v="18"/>
    <n v="8.1"/>
    <n v="6.48"/>
    <n v="0"/>
  </r>
  <r>
    <n v="275"/>
    <x v="126"/>
    <n v="3.7"/>
    <n v="11.4"/>
    <n v="1881"/>
    <n v="0"/>
    <n v="1020.6"/>
    <n v="0.66"/>
    <x v="12"/>
    <n v="0.8"/>
    <x v="4"/>
    <x v="0"/>
    <x v="18"/>
    <n v="6.6"/>
    <n v="5.28"/>
    <n v="0"/>
  </r>
  <r>
    <n v="275"/>
    <x v="127"/>
    <n v="3.2"/>
    <n v="12.1"/>
    <n v="1848"/>
    <n v="0"/>
    <n v="1019"/>
    <n v="0.54"/>
    <x v="12"/>
    <n v="0.8"/>
    <x v="4"/>
    <x v="0"/>
    <x v="18"/>
    <n v="5.9"/>
    <n v="4.7200000000000006"/>
    <n v="0"/>
  </r>
  <r>
    <n v="275"/>
    <x v="128"/>
    <n v="3.3"/>
    <n v="13.2"/>
    <n v="2665"/>
    <n v="0"/>
    <n v="1021.2"/>
    <n v="0.52"/>
    <x v="12"/>
    <n v="0.8"/>
    <x v="4"/>
    <x v="0"/>
    <x v="18"/>
    <n v="4.8000000000000007"/>
    <n v="3.8400000000000007"/>
    <n v="0"/>
  </r>
  <r>
    <n v="275"/>
    <x v="129"/>
    <n v="2.9"/>
    <n v="15.4"/>
    <n v="2722"/>
    <n v="0"/>
    <n v="1019.8"/>
    <n v="0.49"/>
    <x v="12"/>
    <n v="0.8"/>
    <x v="4"/>
    <x v="0"/>
    <x v="18"/>
    <n v="2.5999999999999996"/>
    <n v="2.0799999999999996"/>
    <n v="0"/>
  </r>
  <r>
    <n v="275"/>
    <x v="130"/>
    <n v="3.5"/>
    <n v="18"/>
    <n v="2736"/>
    <n v="0"/>
    <n v="1014.2"/>
    <n v="0.49"/>
    <x v="12"/>
    <n v="0.8"/>
    <x v="4"/>
    <x v="0"/>
    <x v="18"/>
    <n v="0"/>
    <n v="0"/>
    <n v="0"/>
  </r>
  <r>
    <n v="275"/>
    <x v="131"/>
    <n v="4.3"/>
    <n v="17.8"/>
    <n v="2770"/>
    <n v="0"/>
    <n v="1014.1"/>
    <n v="0.44"/>
    <x v="12"/>
    <n v="0.8"/>
    <x v="4"/>
    <x v="0"/>
    <x v="19"/>
    <n v="0.19999999999999929"/>
    <n v="0.15999999999999945"/>
    <n v="0"/>
  </r>
  <r>
    <n v="275"/>
    <x v="132"/>
    <n v="3.7"/>
    <n v="15.9"/>
    <n v="2842"/>
    <n v="0"/>
    <n v="1018.3"/>
    <n v="0.44"/>
    <x v="12"/>
    <n v="0.8"/>
    <x v="4"/>
    <x v="0"/>
    <x v="19"/>
    <n v="2.0999999999999996"/>
    <n v="1.6799999999999997"/>
    <n v="0"/>
  </r>
  <r>
    <n v="275"/>
    <x v="133"/>
    <n v="3.7"/>
    <n v="14.1"/>
    <n v="2567"/>
    <n v="0"/>
    <n v="1018.7"/>
    <n v="0.6"/>
    <x v="12"/>
    <n v="0.8"/>
    <x v="4"/>
    <x v="0"/>
    <x v="19"/>
    <n v="3.9000000000000004"/>
    <n v="3.1200000000000006"/>
    <n v="0"/>
  </r>
  <r>
    <n v="275"/>
    <x v="134"/>
    <n v="4.2"/>
    <n v="13.5"/>
    <n v="2784"/>
    <n v="0"/>
    <n v="1020.4"/>
    <n v="0.56000000000000005"/>
    <x v="12"/>
    <n v="0.8"/>
    <x v="4"/>
    <x v="0"/>
    <x v="19"/>
    <n v="4.5"/>
    <n v="3.6"/>
    <n v="0"/>
  </r>
  <r>
    <n v="275"/>
    <x v="135"/>
    <n v="3.6"/>
    <n v="11.5"/>
    <n v="2641"/>
    <n v="0"/>
    <n v="1021"/>
    <n v="0.69"/>
    <x v="12"/>
    <n v="0.8"/>
    <x v="4"/>
    <x v="0"/>
    <x v="19"/>
    <n v="6.5"/>
    <n v="5.2"/>
    <n v="0"/>
  </r>
  <r>
    <n v="275"/>
    <x v="136"/>
    <n v="3.4"/>
    <n v="12.7"/>
    <n v="2555"/>
    <n v="0"/>
    <n v="1018.5"/>
    <n v="0.66"/>
    <x v="12"/>
    <n v="0.8"/>
    <x v="4"/>
    <x v="0"/>
    <x v="19"/>
    <n v="5.3000000000000007"/>
    <n v="4.2400000000000011"/>
    <n v="0"/>
  </r>
  <r>
    <n v="275"/>
    <x v="137"/>
    <n v="2.2999999999999998"/>
    <n v="13.7"/>
    <n v="1444"/>
    <n v="-0.1"/>
    <n v="1017.5"/>
    <n v="0.65"/>
    <x v="12"/>
    <n v="0.8"/>
    <x v="4"/>
    <x v="0"/>
    <x v="19"/>
    <n v="4.3000000000000007"/>
    <n v="3.4400000000000008"/>
    <n v="0"/>
  </r>
  <r>
    <n v="275"/>
    <x v="138"/>
    <n v="2.2999999999999998"/>
    <n v="14.8"/>
    <n v="2701"/>
    <n v="0"/>
    <n v="1019.7"/>
    <n v="0.59"/>
    <x v="12"/>
    <n v="0.8"/>
    <x v="4"/>
    <x v="0"/>
    <x v="20"/>
    <n v="3.1999999999999993"/>
    <n v="2.5599999999999996"/>
    <n v="0"/>
  </r>
  <r>
    <n v="275"/>
    <x v="139"/>
    <n v="2.9"/>
    <n v="15.9"/>
    <n v="2788"/>
    <n v="0"/>
    <n v="1017.9"/>
    <n v="0.53"/>
    <x v="12"/>
    <n v="0.8"/>
    <x v="4"/>
    <x v="0"/>
    <x v="20"/>
    <n v="2.0999999999999996"/>
    <n v="1.6799999999999997"/>
    <n v="0"/>
  </r>
  <r>
    <n v="275"/>
    <x v="140"/>
    <n v="3.3"/>
    <n v="12.5"/>
    <n v="1923"/>
    <n v="0"/>
    <n v="1014.3"/>
    <n v="0.68"/>
    <x v="12"/>
    <n v="0.8"/>
    <x v="4"/>
    <x v="0"/>
    <x v="20"/>
    <n v="5.5"/>
    <n v="4.4000000000000004"/>
    <n v="0"/>
  </r>
  <r>
    <n v="275"/>
    <x v="141"/>
    <n v="4.3"/>
    <n v="9.9"/>
    <n v="2221"/>
    <n v="0.1"/>
    <n v="1015.5"/>
    <n v="0.62"/>
    <x v="12"/>
    <n v="0.8"/>
    <x v="4"/>
    <x v="0"/>
    <x v="20"/>
    <n v="8.1"/>
    <n v="6.48"/>
    <n v="0"/>
  </r>
  <r>
    <n v="275"/>
    <x v="142"/>
    <n v="3.9"/>
    <n v="8.4"/>
    <n v="1782"/>
    <n v="1.2"/>
    <n v="1017.1"/>
    <n v="0.73"/>
    <x v="12"/>
    <n v="0.8"/>
    <x v="4"/>
    <x v="0"/>
    <x v="20"/>
    <n v="9.6"/>
    <n v="7.68"/>
    <n v="0"/>
  </r>
  <r>
    <n v="275"/>
    <x v="143"/>
    <n v="4.7"/>
    <n v="11.9"/>
    <n v="895"/>
    <n v="2.6"/>
    <n v="1012.9"/>
    <n v="0.79"/>
    <x v="12"/>
    <n v="0.8"/>
    <x v="4"/>
    <x v="0"/>
    <x v="20"/>
    <n v="6.1"/>
    <n v="4.88"/>
    <n v="0"/>
  </r>
  <r>
    <n v="275"/>
    <x v="144"/>
    <n v="4.8"/>
    <n v="14.7"/>
    <n v="1262"/>
    <n v="1.3"/>
    <n v="1009.6"/>
    <n v="0.81"/>
    <x v="12"/>
    <n v="0.8"/>
    <x v="4"/>
    <x v="0"/>
    <x v="20"/>
    <n v="3.3000000000000007"/>
    <n v="2.6400000000000006"/>
    <n v="0"/>
  </r>
  <r>
    <n v="275"/>
    <x v="145"/>
    <n v="5"/>
    <n v="15.1"/>
    <n v="1853"/>
    <n v="-0.1"/>
    <n v="1015.6"/>
    <n v="0.61"/>
    <x v="12"/>
    <n v="0.8"/>
    <x v="4"/>
    <x v="0"/>
    <x v="21"/>
    <n v="2.9000000000000004"/>
    <n v="2.3200000000000003"/>
    <n v="0"/>
  </r>
  <r>
    <n v="275"/>
    <x v="146"/>
    <n v="6.5"/>
    <n v="14"/>
    <n v="764"/>
    <n v="14.3"/>
    <n v="1013.2"/>
    <n v="0.85"/>
    <x v="12"/>
    <n v="0.8"/>
    <x v="4"/>
    <x v="0"/>
    <x v="21"/>
    <n v="4"/>
    <n v="3.2"/>
    <n v="0"/>
  </r>
  <r>
    <n v="275"/>
    <x v="147"/>
    <n v="5"/>
    <n v="14.5"/>
    <n v="1786"/>
    <n v="0.4"/>
    <n v="1014.7"/>
    <n v="0.79"/>
    <x v="12"/>
    <n v="0.8"/>
    <x v="4"/>
    <x v="0"/>
    <x v="21"/>
    <n v="3.5"/>
    <n v="2.8000000000000003"/>
    <n v="0"/>
  </r>
  <r>
    <n v="275"/>
    <x v="148"/>
    <n v="3.9"/>
    <n v="14.1"/>
    <n v="899"/>
    <n v="0.4"/>
    <n v="1020.2"/>
    <n v="0.83"/>
    <x v="12"/>
    <n v="0.8"/>
    <x v="4"/>
    <x v="0"/>
    <x v="21"/>
    <n v="3.9000000000000004"/>
    <n v="3.1200000000000006"/>
    <n v="0"/>
  </r>
  <r>
    <n v="275"/>
    <x v="149"/>
    <n v="3.7"/>
    <n v="17.600000000000001"/>
    <n v="1734"/>
    <n v="0"/>
    <n v="1019.4"/>
    <n v="0.78"/>
    <x v="12"/>
    <n v="0.8"/>
    <x v="4"/>
    <x v="0"/>
    <x v="21"/>
    <n v="0.39999999999999858"/>
    <n v="0.3199999999999989"/>
    <n v="0"/>
  </r>
  <r>
    <n v="275"/>
    <x v="150"/>
    <n v="1.8"/>
    <n v="19.399999999999999"/>
    <n v="2251"/>
    <n v="4.7"/>
    <n v="1016.7"/>
    <n v="0.7"/>
    <x v="12"/>
    <n v="0.8"/>
    <x v="4"/>
    <x v="0"/>
    <x v="21"/>
    <n v="0"/>
    <n v="0"/>
    <n v="1.3999999999999986"/>
  </r>
  <r>
    <n v="275"/>
    <x v="151"/>
    <n v="4"/>
    <n v="16.5"/>
    <n v="1510"/>
    <n v="0"/>
    <n v="1013.5"/>
    <n v="0.73"/>
    <x v="12"/>
    <n v="0.8"/>
    <x v="5"/>
    <x v="0"/>
    <x v="21"/>
    <n v="1.5"/>
    <n v="1.2000000000000002"/>
    <n v="0"/>
  </r>
  <r>
    <n v="275"/>
    <x v="152"/>
    <n v="2.8"/>
    <n v="13.5"/>
    <n v="1901"/>
    <n v="0.1"/>
    <n v="1015.7"/>
    <n v="0.7"/>
    <x v="12"/>
    <n v="0.8"/>
    <x v="5"/>
    <x v="0"/>
    <x v="22"/>
    <n v="4.5"/>
    <n v="3.6"/>
    <n v="0"/>
  </r>
  <r>
    <n v="275"/>
    <x v="153"/>
    <n v="4.0999999999999996"/>
    <n v="16.7"/>
    <n v="2111"/>
    <n v="-0.1"/>
    <n v="1010.3"/>
    <n v="0.6"/>
    <x v="12"/>
    <n v="0.8"/>
    <x v="5"/>
    <x v="0"/>
    <x v="22"/>
    <n v="1.3000000000000007"/>
    <n v="1.0400000000000007"/>
    <n v="0"/>
  </r>
  <r>
    <n v="275"/>
    <x v="154"/>
    <n v="3.4"/>
    <n v="14.9"/>
    <n v="1289"/>
    <n v="0.5"/>
    <n v="1007.3"/>
    <n v="0.72"/>
    <x v="12"/>
    <n v="0.8"/>
    <x v="5"/>
    <x v="0"/>
    <x v="22"/>
    <n v="3.0999999999999996"/>
    <n v="2.48"/>
    <n v="0"/>
  </r>
  <r>
    <n v="275"/>
    <x v="155"/>
    <n v="4.2"/>
    <n v="14.5"/>
    <n v="1346"/>
    <n v="8.1999999999999993"/>
    <n v="1006.8"/>
    <n v="0.8"/>
    <x v="12"/>
    <n v="0.8"/>
    <x v="5"/>
    <x v="0"/>
    <x v="22"/>
    <n v="3.5"/>
    <n v="2.8000000000000003"/>
    <n v="0"/>
  </r>
  <r>
    <n v="275"/>
    <x v="156"/>
    <n v="5.0999999999999996"/>
    <n v="15.2"/>
    <n v="1672"/>
    <n v="5"/>
    <n v="1007.4"/>
    <n v="0.78"/>
    <x v="12"/>
    <n v="0.8"/>
    <x v="5"/>
    <x v="0"/>
    <x v="22"/>
    <n v="2.8000000000000007"/>
    <n v="2.2400000000000007"/>
    <n v="0"/>
  </r>
  <r>
    <n v="275"/>
    <x v="157"/>
    <n v="3.6"/>
    <n v="13.5"/>
    <n v="1347"/>
    <n v="7.7"/>
    <n v="1007.3"/>
    <n v="0.83"/>
    <x v="12"/>
    <n v="0.8"/>
    <x v="5"/>
    <x v="0"/>
    <x v="22"/>
    <n v="4.5"/>
    <n v="3.6"/>
    <n v="0"/>
  </r>
  <r>
    <n v="275"/>
    <x v="158"/>
    <n v="5"/>
    <n v="12"/>
    <n v="1487"/>
    <n v="5.9"/>
    <n v="1013.2"/>
    <n v="0.81"/>
    <x v="12"/>
    <n v="0.8"/>
    <x v="5"/>
    <x v="0"/>
    <x v="22"/>
    <n v="6"/>
    <n v="4.8000000000000007"/>
    <n v="0"/>
  </r>
  <r>
    <n v="275"/>
    <x v="159"/>
    <n v="3.1"/>
    <n v="14.1"/>
    <n v="1598"/>
    <n v="1.2"/>
    <n v="1021.2"/>
    <n v="0.74"/>
    <x v="12"/>
    <n v="0.8"/>
    <x v="5"/>
    <x v="0"/>
    <x v="23"/>
    <n v="3.9000000000000004"/>
    <n v="3.1200000000000006"/>
    <n v="0"/>
  </r>
  <r>
    <n v="275"/>
    <x v="160"/>
    <n v="4.7"/>
    <n v="13.6"/>
    <n v="1009"/>
    <n v="1.1000000000000001"/>
    <n v="1016.4"/>
    <n v="0.8"/>
    <x v="12"/>
    <n v="0.8"/>
    <x v="5"/>
    <x v="0"/>
    <x v="23"/>
    <n v="4.4000000000000004"/>
    <n v="3.5200000000000005"/>
    <n v="0"/>
  </r>
  <r>
    <n v="275"/>
    <x v="161"/>
    <n v="2"/>
    <n v="13.8"/>
    <n v="2666"/>
    <n v="0"/>
    <n v="1022.1"/>
    <n v="0.71"/>
    <x v="12"/>
    <n v="0.8"/>
    <x v="5"/>
    <x v="0"/>
    <x v="23"/>
    <n v="4.1999999999999993"/>
    <n v="3.3599999999999994"/>
    <n v="0"/>
  </r>
  <r>
    <n v="275"/>
    <x v="162"/>
    <n v="4.5999999999999996"/>
    <n v="20"/>
    <n v="2877"/>
    <n v="0"/>
    <n v="1017.9"/>
    <n v="0.56999999999999995"/>
    <x v="12"/>
    <n v="0.8"/>
    <x v="5"/>
    <x v="0"/>
    <x v="23"/>
    <n v="0"/>
    <n v="0"/>
    <n v="2"/>
  </r>
  <r>
    <n v="275"/>
    <x v="163"/>
    <n v="2.9"/>
    <n v="25.2"/>
    <n v="2747"/>
    <n v="0"/>
    <n v="1018.5"/>
    <n v="0.53"/>
    <x v="12"/>
    <n v="0.8"/>
    <x v="5"/>
    <x v="0"/>
    <x v="23"/>
    <n v="0"/>
    <n v="0"/>
    <n v="7.1999999999999993"/>
  </r>
  <r>
    <n v="275"/>
    <x v="164"/>
    <n v="3.1"/>
    <n v="23.8"/>
    <n v="2001"/>
    <n v="-0.1"/>
    <n v="1017.1"/>
    <n v="0.59"/>
    <x v="12"/>
    <n v="0.8"/>
    <x v="5"/>
    <x v="0"/>
    <x v="23"/>
    <n v="0"/>
    <n v="0"/>
    <n v="5.8000000000000007"/>
  </r>
  <r>
    <n v="275"/>
    <x v="165"/>
    <n v="3.2"/>
    <n v="17.600000000000001"/>
    <n v="1891"/>
    <n v="0"/>
    <n v="1021.4"/>
    <n v="0.64"/>
    <x v="12"/>
    <n v="0.8"/>
    <x v="5"/>
    <x v="0"/>
    <x v="23"/>
    <n v="0.39999999999999858"/>
    <n v="0.3199999999999989"/>
    <n v="0"/>
  </r>
  <r>
    <n v="275"/>
    <x v="166"/>
    <n v="2.4"/>
    <n v="17.399999999999999"/>
    <n v="2452"/>
    <n v="0"/>
    <n v="1026.5999999999999"/>
    <n v="0.7"/>
    <x v="12"/>
    <n v="0.8"/>
    <x v="5"/>
    <x v="0"/>
    <x v="24"/>
    <n v="0.60000000000000142"/>
    <n v="0.48000000000000115"/>
    <n v="0"/>
  </r>
  <r>
    <n v="275"/>
    <x v="167"/>
    <n v="2.1"/>
    <n v="18.399999999999999"/>
    <n v="2790"/>
    <n v="0"/>
    <n v="1025.2"/>
    <n v="0.66"/>
    <x v="12"/>
    <n v="0.8"/>
    <x v="5"/>
    <x v="0"/>
    <x v="24"/>
    <n v="0"/>
    <n v="0"/>
    <n v="0.39999999999999858"/>
  </r>
  <r>
    <n v="275"/>
    <x v="168"/>
    <n v="2.9"/>
    <n v="19.399999999999999"/>
    <n v="2562"/>
    <n v="0"/>
    <n v="1023.6"/>
    <n v="0.66"/>
    <x v="12"/>
    <n v="0.8"/>
    <x v="5"/>
    <x v="0"/>
    <x v="24"/>
    <n v="0"/>
    <n v="0"/>
    <n v="1.3999999999999986"/>
  </r>
  <r>
    <n v="275"/>
    <x v="169"/>
    <n v="2.2999999999999998"/>
    <n v="18"/>
    <n v="2408"/>
    <n v="0"/>
    <n v="1026.5999999999999"/>
    <n v="0.63"/>
    <x v="12"/>
    <n v="0.8"/>
    <x v="5"/>
    <x v="0"/>
    <x v="24"/>
    <n v="0"/>
    <n v="0"/>
    <n v="0"/>
  </r>
  <r>
    <n v="275"/>
    <x v="170"/>
    <n v="2.5"/>
    <n v="18.7"/>
    <n v="2919"/>
    <n v="0"/>
    <n v="1025.9000000000001"/>
    <n v="0.52"/>
    <x v="12"/>
    <n v="0.8"/>
    <x v="5"/>
    <x v="0"/>
    <x v="24"/>
    <n v="0"/>
    <n v="0"/>
    <n v="0.69999999999999929"/>
  </r>
  <r>
    <n v="275"/>
    <x v="171"/>
    <n v="2.4"/>
    <n v="22.7"/>
    <n v="2954"/>
    <n v="0"/>
    <n v="1020.4"/>
    <n v="0.45"/>
    <x v="12"/>
    <n v="0.8"/>
    <x v="5"/>
    <x v="0"/>
    <x v="24"/>
    <n v="0"/>
    <n v="0"/>
    <n v="4.6999999999999993"/>
  </r>
  <r>
    <n v="275"/>
    <x v="172"/>
    <n v="3.6"/>
    <n v="23.5"/>
    <n v="1860"/>
    <n v="0.1"/>
    <n v="1013.3"/>
    <n v="0.51"/>
    <x v="12"/>
    <n v="0.8"/>
    <x v="5"/>
    <x v="0"/>
    <x v="24"/>
    <n v="0"/>
    <n v="0"/>
    <n v="5.5"/>
  </r>
  <r>
    <n v="275"/>
    <x v="173"/>
    <n v="6.3"/>
    <n v="18.5"/>
    <n v="2185"/>
    <n v="0.2"/>
    <n v="1011.4"/>
    <n v="0.55000000000000004"/>
    <x v="12"/>
    <n v="0.8"/>
    <x v="5"/>
    <x v="0"/>
    <x v="25"/>
    <n v="0"/>
    <n v="0"/>
    <n v="0.5"/>
  </r>
  <r>
    <n v="275"/>
    <x v="174"/>
    <n v="5.4"/>
    <n v="17.899999999999999"/>
    <n v="1212"/>
    <n v="0"/>
    <n v="1012"/>
    <n v="0.69"/>
    <x v="12"/>
    <n v="0.8"/>
    <x v="5"/>
    <x v="0"/>
    <x v="25"/>
    <n v="0.10000000000000142"/>
    <n v="8.000000000000114E-2"/>
    <n v="0"/>
  </r>
  <r>
    <n v="275"/>
    <x v="175"/>
    <n v="3.7"/>
    <n v="21.6"/>
    <n v="2342"/>
    <n v="0"/>
    <n v="1012"/>
    <n v="0.67"/>
    <x v="12"/>
    <n v="0.8"/>
    <x v="5"/>
    <x v="0"/>
    <x v="25"/>
    <n v="0"/>
    <n v="0"/>
    <n v="3.6000000000000014"/>
  </r>
  <r>
    <n v="275"/>
    <x v="176"/>
    <n v="4.5999999999999996"/>
    <n v="20"/>
    <n v="1200"/>
    <n v="5.8"/>
    <n v="1012.2"/>
    <n v="0.77"/>
    <x v="12"/>
    <n v="0.8"/>
    <x v="5"/>
    <x v="0"/>
    <x v="25"/>
    <n v="0"/>
    <n v="0"/>
    <n v="2"/>
  </r>
  <r>
    <n v="275"/>
    <x v="177"/>
    <n v="2.9"/>
    <n v="18.100000000000001"/>
    <n v="1487"/>
    <n v="1.5"/>
    <n v="1021.2"/>
    <n v="0.72"/>
    <x v="12"/>
    <n v="0.8"/>
    <x v="5"/>
    <x v="0"/>
    <x v="25"/>
    <n v="0"/>
    <n v="0"/>
    <n v="0.10000000000000142"/>
  </r>
  <r>
    <n v="275"/>
    <x v="178"/>
    <n v="4.3"/>
    <n v="21.6"/>
    <n v="1821"/>
    <n v="0"/>
    <n v="1023.3"/>
    <n v="0.73"/>
    <x v="12"/>
    <n v="0.8"/>
    <x v="5"/>
    <x v="0"/>
    <x v="25"/>
    <n v="0"/>
    <n v="0"/>
    <n v="3.6000000000000014"/>
  </r>
  <r>
    <n v="275"/>
    <x v="179"/>
    <n v="3.2"/>
    <n v="22.5"/>
    <n v="2747"/>
    <n v="0"/>
    <n v="1023.7"/>
    <n v="0.68"/>
    <x v="12"/>
    <n v="0.8"/>
    <x v="5"/>
    <x v="0"/>
    <x v="25"/>
    <n v="0"/>
    <n v="0"/>
    <n v="4.5"/>
  </r>
  <r>
    <n v="275"/>
    <x v="180"/>
    <n v="2.5"/>
    <n v="22.9"/>
    <n v="2932"/>
    <n v="0"/>
    <n v="1020"/>
    <n v="0.56000000000000005"/>
    <x v="12"/>
    <n v="0.8"/>
    <x v="5"/>
    <x v="0"/>
    <x v="26"/>
    <n v="0"/>
    <n v="0"/>
    <n v="4.8999999999999986"/>
  </r>
  <r>
    <n v="275"/>
    <x v="181"/>
    <n v="2.5"/>
    <n v="28.4"/>
    <n v="2850"/>
    <n v="0"/>
    <n v="1014.8"/>
    <n v="0.43"/>
    <x v="12"/>
    <n v="0.8"/>
    <x v="6"/>
    <x v="0"/>
    <x v="26"/>
    <n v="0"/>
    <n v="0"/>
    <n v="10.399999999999999"/>
  </r>
  <r>
    <n v="275"/>
    <x v="182"/>
    <n v="3"/>
    <n v="24.7"/>
    <n v="2346"/>
    <n v="2.1"/>
    <n v="1014.7"/>
    <n v="0.62"/>
    <x v="12"/>
    <n v="0.8"/>
    <x v="6"/>
    <x v="0"/>
    <x v="26"/>
    <n v="0"/>
    <n v="0"/>
    <n v="6.6999999999999993"/>
  </r>
  <r>
    <n v="275"/>
    <x v="183"/>
    <n v="3.6"/>
    <n v="17.399999999999999"/>
    <n v="2334"/>
    <n v="0"/>
    <n v="1025.7"/>
    <n v="0.64"/>
    <x v="12"/>
    <n v="0.8"/>
    <x v="6"/>
    <x v="0"/>
    <x v="26"/>
    <n v="0.60000000000000142"/>
    <n v="0.48000000000000115"/>
    <n v="0"/>
  </r>
  <r>
    <n v="275"/>
    <x v="184"/>
    <n v="2.8"/>
    <n v="18.100000000000001"/>
    <n v="2668"/>
    <n v="0"/>
    <n v="1025.4000000000001"/>
    <n v="0.55000000000000004"/>
    <x v="12"/>
    <n v="0.8"/>
    <x v="6"/>
    <x v="0"/>
    <x v="26"/>
    <n v="0"/>
    <n v="0"/>
    <n v="0.10000000000000142"/>
  </r>
  <r>
    <n v="275"/>
    <x v="185"/>
    <n v="4.5"/>
    <n v="18.600000000000001"/>
    <n v="1123"/>
    <n v="0.3"/>
    <n v="1014.8"/>
    <n v="0.67"/>
    <x v="12"/>
    <n v="0.8"/>
    <x v="6"/>
    <x v="0"/>
    <x v="26"/>
    <n v="0"/>
    <n v="0"/>
    <n v="0.60000000000000142"/>
  </r>
  <r>
    <n v="275"/>
    <x v="186"/>
    <n v="3.8"/>
    <n v="17.2"/>
    <n v="700"/>
    <n v="12.8"/>
    <n v="1006.2"/>
    <n v="0.86"/>
    <x v="12"/>
    <n v="0.8"/>
    <x v="6"/>
    <x v="0"/>
    <x v="26"/>
    <n v="0.80000000000000071"/>
    <n v="0.64000000000000057"/>
    <n v="0"/>
  </r>
  <r>
    <n v="275"/>
    <x v="187"/>
    <n v="4"/>
    <n v="15.7"/>
    <n v="1571"/>
    <n v="2.2999999999999998"/>
    <n v="1006.2"/>
    <n v="0.78"/>
    <x v="12"/>
    <n v="0.8"/>
    <x v="6"/>
    <x v="0"/>
    <x v="27"/>
    <n v="2.3000000000000007"/>
    <n v="1.8400000000000007"/>
    <n v="0"/>
  </r>
  <r>
    <n v="275"/>
    <x v="188"/>
    <n v="3.8"/>
    <n v="15.2"/>
    <n v="1829"/>
    <n v="0.2"/>
    <n v="1014.2"/>
    <n v="0.73"/>
    <x v="12"/>
    <n v="0.8"/>
    <x v="6"/>
    <x v="0"/>
    <x v="27"/>
    <n v="2.8000000000000007"/>
    <n v="2.2400000000000007"/>
    <n v="0"/>
  </r>
  <r>
    <n v="275"/>
    <x v="189"/>
    <n v="2.5"/>
    <n v="17.100000000000001"/>
    <n v="2460"/>
    <n v="0"/>
    <n v="1020.9"/>
    <n v="0.66"/>
    <x v="12"/>
    <n v="0.8"/>
    <x v="6"/>
    <x v="0"/>
    <x v="27"/>
    <n v="0.89999999999999858"/>
    <n v="0.71999999999999886"/>
    <n v="0"/>
  </r>
  <r>
    <n v="275"/>
    <x v="190"/>
    <n v="2.2999999999999998"/>
    <n v="18"/>
    <n v="1958"/>
    <n v="0"/>
    <n v="1022.2"/>
    <n v="0.7"/>
    <x v="12"/>
    <n v="0.8"/>
    <x v="6"/>
    <x v="0"/>
    <x v="27"/>
    <n v="0"/>
    <n v="0"/>
    <n v="0"/>
  </r>
  <r>
    <n v="275"/>
    <x v="191"/>
    <n v="3"/>
    <n v="18.7"/>
    <n v="1891"/>
    <n v="0"/>
    <n v="1019.9"/>
    <n v="0.74"/>
    <x v="12"/>
    <n v="0.8"/>
    <x v="6"/>
    <x v="0"/>
    <x v="27"/>
    <n v="0"/>
    <n v="0"/>
    <n v="0.69999999999999929"/>
  </r>
  <r>
    <n v="275"/>
    <x v="192"/>
    <n v="3.9"/>
    <n v="20.5"/>
    <n v="2547"/>
    <n v="0"/>
    <n v="1014.4"/>
    <n v="0.65"/>
    <x v="12"/>
    <n v="0.8"/>
    <x v="6"/>
    <x v="0"/>
    <x v="27"/>
    <n v="0"/>
    <n v="0"/>
    <n v="2.5"/>
  </r>
  <r>
    <n v="275"/>
    <x v="193"/>
    <n v="1.5"/>
    <n v="19.100000000000001"/>
    <n v="987"/>
    <n v="5.6"/>
    <n v="1011.3"/>
    <n v="0.81"/>
    <x v="12"/>
    <n v="0.8"/>
    <x v="6"/>
    <x v="0"/>
    <x v="27"/>
    <n v="0"/>
    <n v="0"/>
    <n v="1.1000000000000014"/>
  </r>
  <r>
    <n v="275"/>
    <x v="194"/>
    <n v="2.7"/>
    <n v="20.3"/>
    <n v="1799"/>
    <n v="-0.1"/>
    <n v="1014"/>
    <n v="0.72"/>
    <x v="12"/>
    <n v="0.8"/>
    <x v="6"/>
    <x v="0"/>
    <x v="28"/>
    <n v="0"/>
    <n v="0"/>
    <n v="2.3000000000000007"/>
  </r>
  <r>
    <n v="275"/>
    <x v="195"/>
    <n v="4"/>
    <n v="18.600000000000001"/>
    <n v="1739"/>
    <n v="9.1"/>
    <n v="1016.6"/>
    <n v="0.64"/>
    <x v="12"/>
    <n v="0.8"/>
    <x v="6"/>
    <x v="0"/>
    <x v="28"/>
    <n v="0"/>
    <n v="0"/>
    <n v="0.60000000000000142"/>
  </r>
  <r>
    <n v="275"/>
    <x v="196"/>
    <n v="3.1"/>
    <n v="15.8"/>
    <n v="1184"/>
    <n v="49.7"/>
    <n v="1013.6"/>
    <n v="0.9"/>
    <x v="12"/>
    <n v="0.8"/>
    <x v="6"/>
    <x v="0"/>
    <x v="28"/>
    <n v="2.1999999999999993"/>
    <n v="1.7599999999999996"/>
    <n v="0"/>
  </r>
  <r>
    <n v="275"/>
    <x v="197"/>
    <n v="2.2000000000000002"/>
    <n v="17.600000000000001"/>
    <n v="2074"/>
    <n v="0"/>
    <n v="1017.2"/>
    <n v="0.77"/>
    <x v="12"/>
    <n v="0.8"/>
    <x v="6"/>
    <x v="0"/>
    <x v="28"/>
    <n v="0.39999999999999858"/>
    <n v="0.3199999999999989"/>
    <n v="0"/>
  </r>
  <r>
    <n v="275"/>
    <x v="198"/>
    <n v="1.3"/>
    <n v="20.100000000000001"/>
    <n v="2205"/>
    <n v="0"/>
    <n v="1014.4"/>
    <n v="0.72"/>
    <x v="12"/>
    <n v="0.8"/>
    <x v="6"/>
    <x v="0"/>
    <x v="28"/>
    <n v="0"/>
    <n v="0"/>
    <n v="2.1000000000000014"/>
  </r>
  <r>
    <n v="275"/>
    <x v="199"/>
    <n v="3.5"/>
    <n v="23.3"/>
    <n v="2175"/>
    <n v="0.5"/>
    <n v="1007.5"/>
    <n v="0.67"/>
    <x v="12"/>
    <n v="0.8"/>
    <x v="6"/>
    <x v="0"/>
    <x v="28"/>
    <n v="0"/>
    <n v="0"/>
    <n v="5.3000000000000007"/>
  </r>
  <r>
    <n v="275"/>
    <x v="200"/>
    <n v="2.7"/>
    <n v="20.9"/>
    <n v="1534"/>
    <n v="3.3"/>
    <n v="1004.1"/>
    <n v="0.81"/>
    <x v="12"/>
    <n v="0.8"/>
    <x v="6"/>
    <x v="0"/>
    <x v="28"/>
    <n v="0"/>
    <n v="0"/>
    <n v="2.8999999999999986"/>
  </r>
  <r>
    <n v="275"/>
    <x v="201"/>
    <n v="3.3"/>
    <n v="18.600000000000001"/>
    <n v="1775"/>
    <n v="11.9"/>
    <n v="1003.3"/>
    <n v="0.81"/>
    <x v="12"/>
    <n v="0.8"/>
    <x v="6"/>
    <x v="0"/>
    <x v="29"/>
    <n v="0"/>
    <n v="0"/>
    <n v="0.60000000000000142"/>
  </r>
  <r>
    <n v="275"/>
    <x v="202"/>
    <n v="3.8"/>
    <n v="18.2"/>
    <n v="1286"/>
    <n v="0.5"/>
    <n v="1008.5"/>
    <n v="0.82"/>
    <x v="12"/>
    <n v="0.8"/>
    <x v="6"/>
    <x v="0"/>
    <x v="29"/>
    <n v="0"/>
    <n v="0"/>
    <n v="0.19999999999999929"/>
  </r>
  <r>
    <n v="275"/>
    <x v="203"/>
    <n v="2.7"/>
    <n v="18.2"/>
    <n v="1051"/>
    <n v="1.6"/>
    <n v="1011.7"/>
    <n v="0.88"/>
    <x v="12"/>
    <n v="0.8"/>
    <x v="6"/>
    <x v="0"/>
    <x v="29"/>
    <n v="0"/>
    <n v="0"/>
    <n v="0.19999999999999929"/>
  </r>
  <r>
    <n v="275"/>
    <x v="204"/>
    <n v="1.7"/>
    <n v="18.5"/>
    <n v="1976"/>
    <n v="0"/>
    <n v="1014.3"/>
    <n v="0.8"/>
    <x v="12"/>
    <n v="0.8"/>
    <x v="6"/>
    <x v="0"/>
    <x v="29"/>
    <n v="0"/>
    <n v="0"/>
    <n v="0.5"/>
  </r>
  <r>
    <n v="275"/>
    <x v="205"/>
    <n v="1.5"/>
    <n v="17.5"/>
    <n v="964"/>
    <n v="4.5"/>
    <n v="1017.3"/>
    <n v="0.87"/>
    <x v="12"/>
    <n v="0.8"/>
    <x v="6"/>
    <x v="0"/>
    <x v="29"/>
    <n v="0.5"/>
    <n v="0.4"/>
    <n v="0"/>
  </r>
  <r>
    <n v="275"/>
    <x v="206"/>
    <n v="2.4"/>
    <n v="18.899999999999999"/>
    <n v="1402"/>
    <n v="0"/>
    <n v="1015.6"/>
    <n v="0.78"/>
    <x v="12"/>
    <n v="0.8"/>
    <x v="6"/>
    <x v="0"/>
    <x v="29"/>
    <n v="0"/>
    <n v="0"/>
    <n v="0.89999999999999858"/>
  </r>
  <r>
    <n v="275"/>
    <x v="207"/>
    <n v="3"/>
    <n v="17.600000000000001"/>
    <n v="1338"/>
    <n v="4.9000000000000004"/>
    <n v="1014.2"/>
    <n v="0.76"/>
    <x v="12"/>
    <n v="0.8"/>
    <x v="6"/>
    <x v="0"/>
    <x v="29"/>
    <n v="0.39999999999999858"/>
    <n v="0.3199999999999989"/>
    <n v="0"/>
  </r>
  <r>
    <n v="275"/>
    <x v="208"/>
    <n v="3.1"/>
    <n v="16.399999999999999"/>
    <n v="1697"/>
    <n v="3.2"/>
    <n v="1017"/>
    <n v="0.81"/>
    <x v="12"/>
    <n v="0.8"/>
    <x v="6"/>
    <x v="0"/>
    <x v="30"/>
    <n v="1.6000000000000014"/>
    <n v="1.2800000000000011"/>
    <n v="0"/>
  </r>
  <r>
    <n v="275"/>
    <x v="209"/>
    <n v="2.6"/>
    <n v="17.100000000000001"/>
    <n v="2323"/>
    <n v="0"/>
    <n v="1016.9"/>
    <n v="0.68"/>
    <x v="12"/>
    <n v="0.8"/>
    <x v="6"/>
    <x v="0"/>
    <x v="30"/>
    <n v="0.89999999999999858"/>
    <n v="0.71999999999999886"/>
    <n v="0"/>
  </r>
  <r>
    <n v="275"/>
    <x v="210"/>
    <n v="3.3"/>
    <n v="16.7"/>
    <n v="1966"/>
    <n v="-0.1"/>
    <n v="1016"/>
    <n v="0.7"/>
    <x v="12"/>
    <n v="0.8"/>
    <x v="6"/>
    <x v="0"/>
    <x v="30"/>
    <n v="1.3000000000000007"/>
    <n v="1.0400000000000007"/>
    <n v="0"/>
  </r>
  <r>
    <n v="275"/>
    <x v="211"/>
    <n v="3.4"/>
    <n v="18"/>
    <n v="1438"/>
    <n v="1.4"/>
    <n v="1013.4"/>
    <n v="0.78"/>
    <x v="12"/>
    <n v="0.8"/>
    <x v="6"/>
    <x v="0"/>
    <x v="30"/>
    <n v="0"/>
    <n v="0"/>
    <n v="0"/>
  </r>
  <r>
    <n v="275"/>
    <x v="212"/>
    <n v="3.4"/>
    <n v="16.3"/>
    <n v="1433"/>
    <n v="2.6"/>
    <n v="1011.4"/>
    <n v="0.86"/>
    <x v="12"/>
    <n v="0.8"/>
    <x v="7"/>
    <x v="0"/>
    <x v="30"/>
    <n v="1.6999999999999993"/>
    <n v="1.3599999999999994"/>
    <n v="0"/>
  </r>
  <r>
    <n v="275"/>
    <x v="213"/>
    <n v="3.8"/>
    <n v="16.100000000000001"/>
    <n v="1301"/>
    <n v="2.1"/>
    <n v="1013.6"/>
    <n v="0.84"/>
    <x v="12"/>
    <n v="0.8"/>
    <x v="7"/>
    <x v="0"/>
    <x v="30"/>
    <n v="1.8999999999999986"/>
    <n v="1.5199999999999989"/>
    <n v="0"/>
  </r>
  <r>
    <n v="275"/>
    <x v="214"/>
    <n v="4.5999999999999996"/>
    <n v="18.399999999999999"/>
    <n v="1760"/>
    <n v="0.8"/>
    <n v="1016.5"/>
    <n v="0.71"/>
    <x v="12"/>
    <n v="0.8"/>
    <x v="7"/>
    <x v="0"/>
    <x v="30"/>
    <n v="0"/>
    <n v="0"/>
    <n v="0.39999999999999858"/>
  </r>
  <r>
    <n v="275"/>
    <x v="215"/>
    <n v="4.5"/>
    <n v="19.7"/>
    <n v="1394"/>
    <n v="5.3"/>
    <n v="1015.1"/>
    <n v="0.79"/>
    <x v="12"/>
    <n v="0.8"/>
    <x v="7"/>
    <x v="0"/>
    <x v="31"/>
    <n v="0"/>
    <n v="0"/>
    <n v="1.6999999999999993"/>
  </r>
  <r>
    <n v="275"/>
    <x v="216"/>
    <n v="4"/>
    <n v="16"/>
    <n v="1937"/>
    <n v="2.2000000000000002"/>
    <n v="1019"/>
    <n v="0.75"/>
    <x v="12"/>
    <n v="0.8"/>
    <x v="7"/>
    <x v="0"/>
    <x v="31"/>
    <n v="2"/>
    <n v="1.6"/>
    <n v="0"/>
  </r>
  <r>
    <n v="275"/>
    <x v="217"/>
    <n v="2.8"/>
    <n v="16.100000000000001"/>
    <n v="1599"/>
    <n v="-0.1"/>
    <n v="1023"/>
    <n v="0.73"/>
    <x v="12"/>
    <n v="0.8"/>
    <x v="7"/>
    <x v="0"/>
    <x v="31"/>
    <n v="1.8999999999999986"/>
    <n v="1.5199999999999989"/>
    <n v="0"/>
  </r>
  <r>
    <n v="275"/>
    <x v="218"/>
    <n v="2.6"/>
    <n v="19.2"/>
    <n v="1722"/>
    <n v="-0.1"/>
    <n v="1016.5"/>
    <n v="0.64"/>
    <x v="12"/>
    <n v="0.8"/>
    <x v="7"/>
    <x v="0"/>
    <x v="31"/>
    <n v="0"/>
    <n v="0"/>
    <n v="1.1999999999999993"/>
  </r>
  <r>
    <n v="275"/>
    <x v="219"/>
    <n v="2.9"/>
    <n v="19.2"/>
    <n v="1482"/>
    <n v="0"/>
    <n v="1018.1"/>
    <n v="0.71"/>
    <x v="12"/>
    <n v="0.8"/>
    <x v="7"/>
    <x v="0"/>
    <x v="31"/>
    <n v="0"/>
    <n v="0"/>
    <n v="1.1999999999999993"/>
  </r>
  <r>
    <n v="275"/>
    <x v="220"/>
    <n v="2.5"/>
    <n v="17.3"/>
    <n v="2369"/>
    <n v="0"/>
    <n v="1020.8"/>
    <n v="0.72"/>
    <x v="12"/>
    <n v="0.8"/>
    <x v="7"/>
    <x v="0"/>
    <x v="31"/>
    <n v="0.69999999999999929"/>
    <n v="0.5599999999999995"/>
    <n v="0"/>
  </r>
  <r>
    <n v="275"/>
    <x v="221"/>
    <n v="2"/>
    <n v="17.899999999999999"/>
    <n v="2251"/>
    <n v="0"/>
    <n v="1027.0999999999999"/>
    <n v="0.7"/>
    <x v="12"/>
    <n v="0.8"/>
    <x v="7"/>
    <x v="0"/>
    <x v="31"/>
    <n v="0.10000000000000142"/>
    <n v="8.000000000000114E-2"/>
    <n v="0"/>
  </r>
  <r>
    <n v="275"/>
    <x v="222"/>
    <n v="2.2999999999999998"/>
    <n v="21.3"/>
    <n v="2408"/>
    <n v="0"/>
    <n v="1023.3"/>
    <n v="0.6"/>
    <x v="12"/>
    <n v="0.8"/>
    <x v="7"/>
    <x v="0"/>
    <x v="32"/>
    <n v="0"/>
    <n v="0"/>
    <n v="3.3000000000000007"/>
  </r>
  <r>
    <n v="275"/>
    <x v="223"/>
    <n v="2.8"/>
    <n v="23.4"/>
    <n v="1966"/>
    <n v="0"/>
    <n v="1015.8"/>
    <n v="0.56999999999999995"/>
    <x v="12"/>
    <n v="0.8"/>
    <x v="7"/>
    <x v="0"/>
    <x v="32"/>
    <n v="0"/>
    <n v="0"/>
    <n v="5.3999999999999986"/>
  </r>
  <r>
    <n v="275"/>
    <x v="224"/>
    <n v="1.7"/>
    <n v="24.9"/>
    <n v="2052"/>
    <n v="0"/>
    <n v="1014.9"/>
    <n v="0.64"/>
    <x v="12"/>
    <n v="0.8"/>
    <x v="7"/>
    <x v="0"/>
    <x v="32"/>
    <n v="0"/>
    <n v="0"/>
    <n v="6.8999999999999986"/>
  </r>
  <r>
    <n v="275"/>
    <x v="225"/>
    <n v="2.1"/>
    <n v="23.5"/>
    <n v="1451"/>
    <n v="-0.1"/>
    <n v="1018.5"/>
    <n v="0.73"/>
    <x v="12"/>
    <n v="0.8"/>
    <x v="7"/>
    <x v="0"/>
    <x v="32"/>
    <n v="0"/>
    <n v="0"/>
    <n v="5.5"/>
  </r>
  <r>
    <n v="275"/>
    <x v="226"/>
    <n v="2.8"/>
    <n v="21.3"/>
    <n v="2093"/>
    <n v="0"/>
    <n v="1023.2"/>
    <n v="0.72"/>
    <x v="12"/>
    <n v="0.8"/>
    <x v="7"/>
    <x v="0"/>
    <x v="32"/>
    <n v="0"/>
    <n v="0"/>
    <n v="3.3000000000000007"/>
  </r>
  <r>
    <n v="275"/>
    <x v="227"/>
    <n v="3.5"/>
    <n v="17.2"/>
    <n v="931"/>
    <n v="-0.1"/>
    <n v="1025.0999999999999"/>
    <n v="0.75"/>
    <x v="12"/>
    <n v="0.8"/>
    <x v="7"/>
    <x v="0"/>
    <x v="32"/>
    <n v="0.80000000000000071"/>
    <n v="0.64000000000000057"/>
    <n v="0"/>
  </r>
  <r>
    <n v="275"/>
    <x v="228"/>
    <n v="1.7"/>
    <n v="14.9"/>
    <n v="743"/>
    <n v="-0.1"/>
    <n v="1022.9"/>
    <n v="0.83"/>
    <x v="12"/>
    <n v="0.8"/>
    <x v="7"/>
    <x v="0"/>
    <x v="32"/>
    <n v="3.0999999999999996"/>
    <n v="2.48"/>
    <n v="0"/>
  </r>
  <r>
    <n v="275"/>
    <x v="229"/>
    <n v="2.9"/>
    <n v="19.600000000000001"/>
    <n v="1932"/>
    <n v="0"/>
    <n v="1020.2"/>
    <n v="0.66"/>
    <x v="12"/>
    <n v="0.8"/>
    <x v="7"/>
    <x v="0"/>
    <x v="33"/>
    <n v="0"/>
    <n v="0"/>
    <n v="1.6000000000000014"/>
  </r>
  <r>
    <n v="275"/>
    <x v="230"/>
    <n v="3.6"/>
    <n v="20.100000000000001"/>
    <n v="2284"/>
    <n v="0"/>
    <n v="1014.9"/>
    <n v="0.65"/>
    <x v="12"/>
    <n v="0.8"/>
    <x v="7"/>
    <x v="0"/>
    <x v="33"/>
    <n v="0"/>
    <n v="0"/>
    <n v="2.1000000000000014"/>
  </r>
  <r>
    <n v="275"/>
    <x v="231"/>
    <n v="3.4"/>
    <n v="18.3"/>
    <n v="1820"/>
    <n v="0"/>
    <n v="1012.9"/>
    <n v="0.64"/>
    <x v="12"/>
    <n v="0.8"/>
    <x v="7"/>
    <x v="0"/>
    <x v="33"/>
    <n v="0"/>
    <n v="0"/>
    <n v="0.30000000000000071"/>
  </r>
  <r>
    <n v="275"/>
    <x v="232"/>
    <n v="4.0999999999999996"/>
    <n v="16"/>
    <n v="1873"/>
    <n v="0"/>
    <n v="1014.3"/>
    <n v="0.66"/>
    <x v="12"/>
    <n v="0.8"/>
    <x v="7"/>
    <x v="0"/>
    <x v="33"/>
    <n v="2"/>
    <n v="1.6"/>
    <n v="0"/>
  </r>
  <r>
    <n v="275"/>
    <x v="233"/>
    <n v="2.7"/>
    <n v="15.1"/>
    <n v="966"/>
    <n v="0.6"/>
    <n v="1019"/>
    <n v="0.69"/>
    <x v="12"/>
    <n v="0.8"/>
    <x v="7"/>
    <x v="0"/>
    <x v="33"/>
    <n v="2.9000000000000004"/>
    <n v="2.3200000000000003"/>
    <n v="0"/>
  </r>
  <r>
    <n v="275"/>
    <x v="234"/>
    <n v="2.5"/>
    <n v="13.8"/>
    <n v="1363"/>
    <n v="0.5"/>
    <n v="1019.7"/>
    <n v="0.75"/>
    <x v="12"/>
    <n v="0.8"/>
    <x v="7"/>
    <x v="0"/>
    <x v="33"/>
    <n v="4.1999999999999993"/>
    <n v="3.3599999999999994"/>
    <n v="0"/>
  </r>
  <r>
    <n v="275"/>
    <x v="235"/>
    <n v="1.7"/>
    <n v="12.8"/>
    <n v="1837"/>
    <n v="0"/>
    <n v="1021.3"/>
    <n v="0.69"/>
    <x v="12"/>
    <n v="0.8"/>
    <x v="7"/>
    <x v="0"/>
    <x v="33"/>
    <n v="5.1999999999999993"/>
    <n v="4.1599999999999993"/>
    <n v="0"/>
  </r>
  <r>
    <n v="275"/>
    <x v="236"/>
    <n v="1.4"/>
    <n v="15.3"/>
    <n v="1703"/>
    <n v="0"/>
    <n v="1018.3"/>
    <n v="0.65"/>
    <x v="12"/>
    <n v="0.8"/>
    <x v="7"/>
    <x v="0"/>
    <x v="34"/>
    <n v="2.6999999999999993"/>
    <n v="2.1599999999999997"/>
    <n v="0"/>
  </r>
  <r>
    <n v="275"/>
    <x v="237"/>
    <n v="2.6"/>
    <n v="20"/>
    <n v="1537"/>
    <n v="0"/>
    <n v="1009.9"/>
    <n v="0.55000000000000004"/>
    <x v="12"/>
    <n v="0.8"/>
    <x v="7"/>
    <x v="0"/>
    <x v="34"/>
    <n v="0"/>
    <n v="0"/>
    <n v="2"/>
  </r>
  <r>
    <n v="275"/>
    <x v="238"/>
    <n v="2.9"/>
    <n v="19.899999999999999"/>
    <n v="1892"/>
    <n v="0"/>
    <n v="1007.6"/>
    <n v="0.64"/>
    <x v="12"/>
    <n v="0.8"/>
    <x v="7"/>
    <x v="0"/>
    <x v="34"/>
    <n v="0"/>
    <n v="0"/>
    <n v="1.8999999999999986"/>
  </r>
  <r>
    <n v="275"/>
    <x v="239"/>
    <n v="2.8"/>
    <n v="18.3"/>
    <n v="1491"/>
    <n v="-0.1"/>
    <n v="1003.6"/>
    <n v="0.67"/>
    <x v="12"/>
    <n v="0.8"/>
    <x v="7"/>
    <x v="0"/>
    <x v="34"/>
    <n v="0"/>
    <n v="0"/>
    <n v="0.30000000000000071"/>
  </r>
  <r>
    <n v="275"/>
    <x v="240"/>
    <n v="4"/>
    <n v="17.3"/>
    <n v="1455"/>
    <n v="2.4"/>
    <n v="1000.7"/>
    <n v="0.72"/>
    <x v="12"/>
    <n v="0.8"/>
    <x v="7"/>
    <x v="0"/>
    <x v="34"/>
    <n v="0.69999999999999929"/>
    <n v="0.5599999999999995"/>
    <n v="0"/>
  </r>
  <r>
    <n v="275"/>
    <x v="241"/>
    <n v="4.4000000000000004"/>
    <n v="18"/>
    <n v="1640"/>
    <n v="-0.1"/>
    <n v="1006.2"/>
    <n v="0.71"/>
    <x v="12"/>
    <n v="0.8"/>
    <x v="7"/>
    <x v="0"/>
    <x v="34"/>
    <n v="0"/>
    <n v="0"/>
    <n v="0"/>
  </r>
  <r>
    <n v="275"/>
    <x v="242"/>
    <n v="3.5"/>
    <n v="19.2"/>
    <n v="1050"/>
    <n v="0.2"/>
    <n v="1007.3"/>
    <n v="0.78"/>
    <x v="12"/>
    <n v="0.8"/>
    <x v="7"/>
    <x v="0"/>
    <x v="34"/>
    <n v="0"/>
    <n v="0"/>
    <n v="1.1999999999999993"/>
  </r>
  <r>
    <n v="275"/>
    <x v="243"/>
    <n v="3"/>
    <n v="18.100000000000001"/>
    <n v="1173"/>
    <n v="4.2"/>
    <n v="1006.9"/>
    <n v="0.75"/>
    <x v="12"/>
    <n v="0.8"/>
    <x v="8"/>
    <x v="0"/>
    <x v="35"/>
    <n v="0"/>
    <n v="0"/>
    <n v="0.10000000000000142"/>
  </r>
  <r>
    <n v="275"/>
    <x v="244"/>
    <n v="5.0999999999999996"/>
    <n v="17.8"/>
    <n v="1755"/>
    <n v="-0.1"/>
    <n v="1007.6"/>
    <n v="0.66"/>
    <x v="12"/>
    <n v="0.8"/>
    <x v="8"/>
    <x v="0"/>
    <x v="35"/>
    <n v="0.19999999999999929"/>
    <n v="0.15999999999999945"/>
    <n v="0"/>
  </r>
  <r>
    <n v="275"/>
    <x v="245"/>
    <n v="6.3"/>
    <n v="18.899999999999999"/>
    <n v="644"/>
    <n v="3.2"/>
    <n v="1004.6"/>
    <n v="0.78"/>
    <x v="12"/>
    <n v="0.8"/>
    <x v="8"/>
    <x v="0"/>
    <x v="35"/>
    <n v="0"/>
    <n v="0"/>
    <n v="0.89999999999999858"/>
  </r>
  <r>
    <n v="275"/>
    <x v="246"/>
    <n v="4.8"/>
    <n v="18"/>
    <n v="1421"/>
    <n v="1.6"/>
    <n v="1010.2"/>
    <n v="0.75"/>
    <x v="12"/>
    <n v="0.8"/>
    <x v="8"/>
    <x v="0"/>
    <x v="35"/>
    <n v="0"/>
    <n v="0"/>
    <n v="0"/>
  </r>
  <r>
    <n v="275"/>
    <x v="247"/>
    <n v="2.8"/>
    <n v="14.6"/>
    <n v="1431"/>
    <n v="3.2"/>
    <n v="1019.8"/>
    <n v="0.83"/>
    <x v="12"/>
    <n v="0.8"/>
    <x v="8"/>
    <x v="0"/>
    <x v="35"/>
    <n v="3.4000000000000004"/>
    <n v="2.7200000000000006"/>
    <n v="0"/>
  </r>
  <r>
    <n v="275"/>
    <x v="248"/>
    <n v="2.2999999999999998"/>
    <n v="16.2"/>
    <n v="1752"/>
    <n v="0"/>
    <n v="1022.5"/>
    <n v="0.68"/>
    <x v="12"/>
    <n v="0.8"/>
    <x v="8"/>
    <x v="0"/>
    <x v="35"/>
    <n v="1.8000000000000007"/>
    <n v="1.4400000000000006"/>
    <n v="0"/>
  </r>
  <r>
    <n v="275"/>
    <x v="249"/>
    <n v="5.5"/>
    <n v="20.8"/>
    <n v="1942"/>
    <n v="0"/>
    <n v="1015"/>
    <n v="0.53"/>
    <x v="12"/>
    <n v="0.8"/>
    <x v="8"/>
    <x v="0"/>
    <x v="35"/>
    <n v="0"/>
    <n v="0"/>
    <n v="2.8000000000000007"/>
  </r>
  <r>
    <n v="275"/>
    <x v="250"/>
    <n v="2.5"/>
    <n v="19"/>
    <n v="1115"/>
    <n v="1.5"/>
    <n v="1016"/>
    <n v="0.75"/>
    <x v="12"/>
    <n v="0.8"/>
    <x v="8"/>
    <x v="0"/>
    <x v="36"/>
    <n v="0"/>
    <n v="0"/>
    <n v="1"/>
  </r>
  <r>
    <n v="275"/>
    <x v="251"/>
    <n v="1.6"/>
    <n v="12.6"/>
    <n v="399"/>
    <n v="13.3"/>
    <n v="1016.1"/>
    <n v="0.92"/>
    <x v="12"/>
    <n v="0.8"/>
    <x v="8"/>
    <x v="0"/>
    <x v="36"/>
    <n v="5.4"/>
    <n v="4.32"/>
    <n v="0"/>
  </r>
  <r>
    <n v="275"/>
    <x v="252"/>
    <n v="3.5"/>
    <n v="14.4"/>
    <n v="1539"/>
    <n v="-0.1"/>
    <n v="1007.9"/>
    <n v="0.76"/>
    <x v="12"/>
    <n v="0.8"/>
    <x v="8"/>
    <x v="0"/>
    <x v="36"/>
    <n v="3.5999999999999996"/>
    <n v="2.88"/>
    <n v="0"/>
  </r>
  <r>
    <n v="275"/>
    <x v="253"/>
    <n v="5.5"/>
    <n v="15"/>
    <n v="1178"/>
    <n v="4.7"/>
    <n v="1005"/>
    <n v="0.79"/>
    <x v="12"/>
    <n v="0.8"/>
    <x v="8"/>
    <x v="0"/>
    <x v="36"/>
    <n v="3"/>
    <n v="2.4000000000000004"/>
    <n v="0"/>
  </r>
  <r>
    <n v="275"/>
    <x v="254"/>
    <n v="6"/>
    <n v="14.5"/>
    <n v="1364"/>
    <n v="1.6"/>
    <n v="1012.8"/>
    <n v="0.7"/>
    <x v="12"/>
    <n v="0.8"/>
    <x v="8"/>
    <x v="0"/>
    <x v="36"/>
    <n v="3.5"/>
    <n v="2.8000000000000003"/>
    <n v="0"/>
  </r>
  <r>
    <n v="275"/>
    <x v="255"/>
    <n v="4.4000000000000004"/>
    <n v="13.7"/>
    <n v="869"/>
    <n v="9.6999999999999993"/>
    <n v="1012.2"/>
    <n v="0.83"/>
    <x v="12"/>
    <n v="0.8"/>
    <x v="8"/>
    <x v="0"/>
    <x v="36"/>
    <n v="4.3000000000000007"/>
    <n v="3.4400000000000008"/>
    <n v="0"/>
  </r>
  <r>
    <n v="275"/>
    <x v="256"/>
    <n v="4.3"/>
    <n v="14.5"/>
    <n v="1400"/>
    <n v="4.8"/>
    <n v="1011.5"/>
    <n v="0.8"/>
    <x v="12"/>
    <n v="0.8"/>
    <x v="8"/>
    <x v="0"/>
    <x v="36"/>
    <n v="3.5"/>
    <n v="2.8000000000000003"/>
    <n v="0"/>
  </r>
  <r>
    <n v="275"/>
    <x v="257"/>
    <n v="9.1999999999999993"/>
    <n v="16.7"/>
    <n v="1255"/>
    <n v="14.6"/>
    <n v="1005.7"/>
    <n v="0.71"/>
    <x v="12"/>
    <n v="0.8"/>
    <x v="8"/>
    <x v="0"/>
    <x v="37"/>
    <n v="1.3000000000000007"/>
    <n v="1.0400000000000007"/>
    <n v="0"/>
  </r>
  <r>
    <n v="275"/>
    <x v="258"/>
    <n v="6.3"/>
    <n v="13.8"/>
    <n v="803"/>
    <n v="16.100000000000001"/>
    <n v="1014.1"/>
    <n v="0.85"/>
    <x v="12"/>
    <n v="0.8"/>
    <x v="8"/>
    <x v="0"/>
    <x v="37"/>
    <n v="4.1999999999999993"/>
    <n v="3.3599999999999994"/>
    <n v="0"/>
  </r>
  <r>
    <n v="275"/>
    <x v="259"/>
    <n v="4.5"/>
    <n v="14.3"/>
    <n v="473"/>
    <n v="1.2"/>
    <n v="1018.7"/>
    <n v="0.88"/>
    <x v="12"/>
    <n v="0.8"/>
    <x v="8"/>
    <x v="0"/>
    <x v="37"/>
    <n v="3.6999999999999993"/>
    <n v="2.9599999999999995"/>
    <n v="0"/>
  </r>
  <r>
    <n v="275"/>
    <x v="260"/>
    <n v="5.4"/>
    <n v="18.399999999999999"/>
    <n v="390"/>
    <n v="-0.1"/>
    <n v="1020.4"/>
    <n v="0.82"/>
    <x v="12"/>
    <n v="0.8"/>
    <x v="8"/>
    <x v="0"/>
    <x v="37"/>
    <n v="0"/>
    <n v="0"/>
    <n v="0.39999999999999858"/>
  </r>
  <r>
    <n v="275"/>
    <x v="261"/>
    <n v="3.3"/>
    <n v="18.899999999999999"/>
    <n v="1461"/>
    <n v="0"/>
    <n v="1020.4"/>
    <n v="0.76"/>
    <x v="12"/>
    <n v="0.8"/>
    <x v="8"/>
    <x v="0"/>
    <x v="37"/>
    <n v="0"/>
    <n v="0"/>
    <n v="0.89999999999999858"/>
  </r>
  <r>
    <n v="275"/>
    <x v="262"/>
    <n v="3.4"/>
    <n v="19.8"/>
    <n v="703"/>
    <n v="0.5"/>
    <n v="1012.2"/>
    <n v="0.78"/>
    <x v="12"/>
    <n v="0.8"/>
    <x v="8"/>
    <x v="0"/>
    <x v="37"/>
    <n v="0"/>
    <n v="0"/>
    <n v="1.8000000000000007"/>
  </r>
  <r>
    <n v="275"/>
    <x v="263"/>
    <n v="4.5"/>
    <n v="13.1"/>
    <n v="846"/>
    <n v="0.6"/>
    <n v="1014.8"/>
    <n v="0.79"/>
    <x v="12"/>
    <n v="0.8"/>
    <x v="8"/>
    <x v="0"/>
    <x v="37"/>
    <n v="4.9000000000000004"/>
    <n v="3.9200000000000004"/>
    <n v="0"/>
  </r>
  <r>
    <n v="275"/>
    <x v="264"/>
    <n v="3.4"/>
    <n v="10.6"/>
    <n v="1227"/>
    <n v="0"/>
    <n v="1023.2"/>
    <n v="0.74"/>
    <x v="12"/>
    <n v="0.8"/>
    <x v="8"/>
    <x v="0"/>
    <x v="38"/>
    <n v="7.4"/>
    <n v="5.9200000000000008"/>
    <n v="0"/>
  </r>
  <r>
    <n v="275"/>
    <x v="265"/>
    <n v="3.3"/>
    <n v="11"/>
    <n v="1305"/>
    <n v="0"/>
    <n v="1025.5999999999999"/>
    <n v="0.76"/>
    <x v="12"/>
    <n v="0.8"/>
    <x v="8"/>
    <x v="0"/>
    <x v="38"/>
    <n v="7"/>
    <n v="5.6000000000000005"/>
    <n v="0"/>
  </r>
  <r>
    <n v="275"/>
    <x v="266"/>
    <n v="5.6"/>
    <n v="10.8"/>
    <n v="1416"/>
    <n v="0"/>
    <n v="1025.5999999999999"/>
    <n v="0.68"/>
    <x v="12"/>
    <n v="0.8"/>
    <x v="8"/>
    <x v="0"/>
    <x v="38"/>
    <n v="7.1999999999999993"/>
    <n v="5.76"/>
    <n v="0"/>
  </r>
  <r>
    <n v="275"/>
    <x v="267"/>
    <n v="6.5"/>
    <n v="11.4"/>
    <n v="916"/>
    <n v="-0.1"/>
    <n v="1023.6"/>
    <n v="0.63"/>
    <x v="12"/>
    <n v="0.8"/>
    <x v="8"/>
    <x v="0"/>
    <x v="38"/>
    <n v="6.6"/>
    <n v="5.28"/>
    <n v="0"/>
  </r>
  <r>
    <n v="275"/>
    <x v="268"/>
    <n v="2.8"/>
    <n v="11.6"/>
    <n v="702"/>
    <n v="-0.1"/>
    <n v="1022.7"/>
    <n v="0.75"/>
    <x v="12"/>
    <n v="0.8"/>
    <x v="8"/>
    <x v="0"/>
    <x v="38"/>
    <n v="6.4"/>
    <n v="5.120000000000001"/>
    <n v="0"/>
  </r>
  <r>
    <n v="275"/>
    <x v="269"/>
    <n v="1.6"/>
    <n v="11.5"/>
    <n v="581"/>
    <n v="1.5"/>
    <n v="1022"/>
    <n v="0.89"/>
    <x v="12"/>
    <n v="0.8"/>
    <x v="8"/>
    <x v="0"/>
    <x v="38"/>
    <n v="6.5"/>
    <n v="5.2"/>
    <n v="0"/>
  </r>
  <r>
    <n v="275"/>
    <x v="270"/>
    <n v="1.3"/>
    <n v="11.6"/>
    <n v="1378"/>
    <n v="0"/>
    <n v="1022.6"/>
    <n v="0.83"/>
    <x v="12"/>
    <n v="0.8"/>
    <x v="8"/>
    <x v="0"/>
    <x v="38"/>
    <n v="6.4"/>
    <n v="5.120000000000001"/>
    <n v="0"/>
  </r>
  <r>
    <n v="275"/>
    <x v="271"/>
    <n v="1.5"/>
    <n v="11.6"/>
    <n v="1216"/>
    <n v="0"/>
    <n v="1023"/>
    <n v="0.8"/>
    <x v="12"/>
    <n v="0.8"/>
    <x v="8"/>
    <x v="0"/>
    <x v="39"/>
    <n v="6.4"/>
    <n v="5.120000000000001"/>
    <n v="0"/>
  </r>
  <r>
    <n v="275"/>
    <x v="272"/>
    <n v="1.2"/>
    <n v="10.6"/>
    <n v="1249"/>
    <n v="0"/>
    <n v="1025.5"/>
    <n v="0.86"/>
    <x v="12"/>
    <n v="0.8"/>
    <x v="8"/>
    <x v="0"/>
    <x v="39"/>
    <n v="7.4"/>
    <n v="5.9200000000000008"/>
    <n v="0"/>
  </r>
  <r>
    <n v="275"/>
    <x v="273"/>
    <n v="2.2999999999999998"/>
    <n v="11"/>
    <n v="1316"/>
    <n v="0"/>
    <n v="1029.3"/>
    <n v="0.68"/>
    <x v="12"/>
    <n v="1"/>
    <x v="9"/>
    <x v="0"/>
    <x v="39"/>
    <n v="7"/>
    <n v="7"/>
    <n v="0"/>
  </r>
  <r>
    <n v="275"/>
    <x v="274"/>
    <n v="3.5"/>
    <n v="11.5"/>
    <n v="1153"/>
    <n v="0"/>
    <n v="1026.5999999999999"/>
    <n v="0.66"/>
    <x v="12"/>
    <n v="1"/>
    <x v="9"/>
    <x v="0"/>
    <x v="39"/>
    <n v="6.5"/>
    <n v="6.5"/>
    <n v="0"/>
  </r>
  <r>
    <n v="275"/>
    <x v="275"/>
    <n v="5.3"/>
    <n v="11.3"/>
    <n v="365"/>
    <n v="6.7"/>
    <n v="1015.3"/>
    <n v="0.73"/>
    <x v="12"/>
    <n v="1"/>
    <x v="9"/>
    <x v="0"/>
    <x v="39"/>
    <n v="6.6999999999999993"/>
    <n v="6.6999999999999993"/>
    <n v="0"/>
  </r>
  <r>
    <n v="275"/>
    <x v="276"/>
    <n v="7.3"/>
    <n v="12.1"/>
    <n v="586"/>
    <n v="34.4"/>
    <n v="998.1"/>
    <n v="0.85"/>
    <x v="12"/>
    <n v="1"/>
    <x v="9"/>
    <x v="0"/>
    <x v="39"/>
    <n v="5.9"/>
    <n v="5.9"/>
    <n v="0"/>
  </r>
  <r>
    <n v="275"/>
    <x v="277"/>
    <n v="5"/>
    <n v="10.8"/>
    <n v="602"/>
    <n v="3.6"/>
    <n v="1010.5"/>
    <n v="0.82"/>
    <x v="12"/>
    <n v="1"/>
    <x v="9"/>
    <x v="0"/>
    <x v="39"/>
    <n v="7.1999999999999993"/>
    <n v="7.1999999999999993"/>
    <n v="0"/>
  </r>
  <r>
    <n v="275"/>
    <x v="278"/>
    <n v="3.3"/>
    <n v="12.4"/>
    <n v="224"/>
    <n v="1.2"/>
    <n v="1022"/>
    <n v="0.92"/>
    <x v="12"/>
    <n v="1"/>
    <x v="9"/>
    <x v="0"/>
    <x v="40"/>
    <n v="5.6"/>
    <n v="5.6"/>
    <n v="0"/>
  </r>
  <r>
    <n v="275"/>
    <x v="279"/>
    <n v="3.1"/>
    <n v="14.4"/>
    <n v="424"/>
    <n v="-0.1"/>
    <n v="1024.0999999999999"/>
    <n v="0.91"/>
    <x v="12"/>
    <n v="1"/>
    <x v="9"/>
    <x v="0"/>
    <x v="40"/>
    <n v="3.5999999999999996"/>
    <n v="3.5999999999999996"/>
    <n v="0"/>
  </r>
  <r>
    <n v="275"/>
    <x v="280"/>
    <n v="2.2000000000000002"/>
    <n v="13.8"/>
    <n v="329"/>
    <n v="1.8"/>
    <n v="1022.3"/>
    <n v="0.92"/>
    <x v="12"/>
    <n v="1"/>
    <x v="9"/>
    <x v="0"/>
    <x v="40"/>
    <n v="4.1999999999999993"/>
    <n v="4.1999999999999993"/>
    <n v="0"/>
  </r>
  <r>
    <n v="275"/>
    <x v="281"/>
    <n v="1.9"/>
    <n v="12.6"/>
    <n v="774"/>
    <n v="0"/>
    <n v="1026.0999999999999"/>
    <n v="0.82"/>
    <x v="12"/>
    <n v="1"/>
    <x v="9"/>
    <x v="0"/>
    <x v="40"/>
    <n v="5.4"/>
    <n v="5.4"/>
    <n v="0"/>
  </r>
  <r>
    <n v="275"/>
    <x v="282"/>
    <n v="2.2000000000000002"/>
    <n v="14"/>
    <n v="553"/>
    <n v="0"/>
    <n v="1032.2"/>
    <n v="0.85"/>
    <x v="12"/>
    <n v="1"/>
    <x v="9"/>
    <x v="0"/>
    <x v="40"/>
    <n v="4"/>
    <n v="4"/>
    <n v="0"/>
  </r>
  <r>
    <n v="275"/>
    <x v="283"/>
    <n v="1.4"/>
    <n v="13.8"/>
    <n v="292"/>
    <n v="-0.1"/>
    <n v="1033.5999999999999"/>
    <n v="0.85"/>
    <x v="12"/>
    <n v="1"/>
    <x v="9"/>
    <x v="0"/>
    <x v="40"/>
    <n v="4.1999999999999993"/>
    <n v="4.1999999999999993"/>
    <n v="0"/>
  </r>
  <r>
    <n v="275"/>
    <x v="284"/>
    <n v="1.8"/>
    <n v="13.5"/>
    <n v="392"/>
    <n v="0.1"/>
    <n v="1030.4000000000001"/>
    <n v="0.9"/>
    <x v="12"/>
    <n v="1"/>
    <x v="9"/>
    <x v="0"/>
    <x v="40"/>
    <n v="4.5"/>
    <n v="4.5"/>
    <n v="0"/>
  </r>
  <r>
    <n v="275"/>
    <x v="285"/>
    <n v="1.5"/>
    <n v="12.2"/>
    <n v="450"/>
    <n v="-0.1"/>
    <n v="1028.3"/>
    <n v="0.92"/>
    <x v="12"/>
    <n v="1"/>
    <x v="9"/>
    <x v="0"/>
    <x v="41"/>
    <n v="5.8000000000000007"/>
    <n v="5.8000000000000007"/>
    <n v="0"/>
  </r>
  <r>
    <n v="275"/>
    <x v="286"/>
    <n v="2"/>
    <n v="12.4"/>
    <n v="456"/>
    <n v="0.5"/>
    <n v="1027.0999999999999"/>
    <n v="0.91"/>
    <x v="12"/>
    <n v="1"/>
    <x v="9"/>
    <x v="0"/>
    <x v="41"/>
    <n v="5.6"/>
    <n v="5.6"/>
    <n v="0"/>
  </r>
  <r>
    <n v="275"/>
    <x v="287"/>
    <n v="1.2"/>
    <n v="11.9"/>
    <n v="247"/>
    <n v="0.2"/>
    <n v="1027"/>
    <n v="0.93"/>
    <x v="12"/>
    <n v="1"/>
    <x v="9"/>
    <x v="0"/>
    <x v="41"/>
    <n v="6.1"/>
    <n v="6.1"/>
    <n v="0"/>
  </r>
  <r>
    <n v="275"/>
    <x v="288"/>
    <n v="2.1"/>
    <n v="11.7"/>
    <n v="570"/>
    <n v="-0.1"/>
    <n v="1025.4000000000001"/>
    <n v="0.9"/>
    <x v="12"/>
    <n v="1"/>
    <x v="9"/>
    <x v="0"/>
    <x v="41"/>
    <n v="6.3000000000000007"/>
    <n v="6.3000000000000007"/>
    <n v="0"/>
  </r>
  <r>
    <n v="275"/>
    <x v="289"/>
    <n v="1.9"/>
    <n v="11.1"/>
    <n v="402"/>
    <n v="-0.1"/>
    <n v="1024.9000000000001"/>
    <n v="0.86"/>
    <x v="12"/>
    <n v="1"/>
    <x v="9"/>
    <x v="0"/>
    <x v="41"/>
    <n v="6.9"/>
    <n v="6.9"/>
    <n v="0"/>
  </r>
  <r>
    <n v="275"/>
    <x v="290"/>
    <n v="2.2000000000000002"/>
    <n v="9.1999999999999993"/>
    <n v="826"/>
    <n v="0"/>
    <n v="1025.8"/>
    <n v="0.75"/>
    <x v="12"/>
    <n v="1"/>
    <x v="9"/>
    <x v="0"/>
    <x v="41"/>
    <n v="8.8000000000000007"/>
    <n v="8.8000000000000007"/>
    <n v="0"/>
  </r>
  <r>
    <n v="275"/>
    <x v="291"/>
    <n v="4.5999999999999996"/>
    <n v="9.9"/>
    <n v="727"/>
    <n v="0.2"/>
    <n v="1011.6"/>
    <n v="0.76"/>
    <x v="12"/>
    <n v="1"/>
    <x v="9"/>
    <x v="0"/>
    <x v="41"/>
    <n v="8.1"/>
    <n v="8.1"/>
    <n v="0"/>
  </r>
  <r>
    <n v="275"/>
    <x v="292"/>
    <n v="4.9000000000000004"/>
    <n v="14.1"/>
    <n v="387"/>
    <n v="2.2000000000000002"/>
    <n v="996.2"/>
    <n v="0.86"/>
    <x v="12"/>
    <n v="1"/>
    <x v="9"/>
    <x v="0"/>
    <x v="42"/>
    <n v="3.9000000000000004"/>
    <n v="3.9000000000000004"/>
    <n v="0"/>
  </r>
  <r>
    <n v="275"/>
    <x v="293"/>
    <n v="5.8"/>
    <n v="12.9"/>
    <n v="318"/>
    <n v="5.8"/>
    <n v="993"/>
    <n v="0.89"/>
    <x v="12"/>
    <n v="1"/>
    <x v="9"/>
    <x v="0"/>
    <x v="42"/>
    <n v="5.0999999999999996"/>
    <n v="5.0999999999999996"/>
    <n v="0"/>
  </r>
  <r>
    <n v="275"/>
    <x v="294"/>
    <n v="3.3"/>
    <n v="12"/>
    <n v="540"/>
    <n v="-0.1"/>
    <n v="996.7"/>
    <n v="0.87"/>
    <x v="12"/>
    <n v="1"/>
    <x v="9"/>
    <x v="0"/>
    <x v="42"/>
    <n v="6"/>
    <n v="6"/>
    <n v="0"/>
  </r>
  <r>
    <n v="275"/>
    <x v="295"/>
    <n v="7.1"/>
    <n v="11.4"/>
    <n v="307"/>
    <n v="18"/>
    <n v="981.5"/>
    <n v="0.88"/>
    <x v="12"/>
    <n v="1"/>
    <x v="9"/>
    <x v="0"/>
    <x v="42"/>
    <n v="6.6"/>
    <n v="6.6"/>
    <n v="0"/>
  </r>
  <r>
    <n v="275"/>
    <x v="296"/>
    <n v="7.5"/>
    <n v="9"/>
    <n v="517"/>
    <n v="3.7"/>
    <n v="996.9"/>
    <n v="0.79"/>
    <x v="12"/>
    <n v="1"/>
    <x v="9"/>
    <x v="0"/>
    <x v="42"/>
    <n v="9"/>
    <n v="9"/>
    <n v="0"/>
  </r>
  <r>
    <n v="275"/>
    <x v="297"/>
    <n v="5.5"/>
    <n v="8.3000000000000007"/>
    <n v="307"/>
    <n v="5.4"/>
    <n v="997.3"/>
    <n v="0.86"/>
    <x v="12"/>
    <n v="1"/>
    <x v="9"/>
    <x v="0"/>
    <x v="42"/>
    <n v="9.6999999999999993"/>
    <n v="9.6999999999999993"/>
    <n v="0"/>
  </r>
  <r>
    <n v="275"/>
    <x v="298"/>
    <n v="6.4"/>
    <n v="7.3"/>
    <n v="427"/>
    <n v="9.6"/>
    <n v="1001.6"/>
    <n v="0.85"/>
    <x v="12"/>
    <n v="1"/>
    <x v="9"/>
    <x v="0"/>
    <x v="42"/>
    <n v="10.7"/>
    <n v="10.7"/>
    <n v="0"/>
  </r>
  <r>
    <n v="275"/>
    <x v="299"/>
    <n v="4.5"/>
    <n v="8.3000000000000007"/>
    <n v="425"/>
    <n v="11.9"/>
    <n v="1000.2"/>
    <n v="0.88"/>
    <x v="12"/>
    <n v="1"/>
    <x v="9"/>
    <x v="0"/>
    <x v="43"/>
    <n v="9.6999999999999993"/>
    <n v="9.6999999999999993"/>
    <n v="0"/>
  </r>
  <r>
    <n v="275"/>
    <x v="300"/>
    <n v="5.4"/>
    <n v="10.4"/>
    <n v="361"/>
    <n v="7"/>
    <n v="1005"/>
    <n v="0.85"/>
    <x v="12"/>
    <n v="1"/>
    <x v="9"/>
    <x v="0"/>
    <x v="43"/>
    <n v="7.6"/>
    <n v="7.6"/>
    <n v="0"/>
  </r>
  <r>
    <n v="275"/>
    <x v="301"/>
    <n v="4.3"/>
    <n v="11.3"/>
    <n v="334"/>
    <n v="4.3"/>
    <n v="1002"/>
    <n v="0.87"/>
    <x v="12"/>
    <n v="1"/>
    <x v="9"/>
    <x v="0"/>
    <x v="43"/>
    <n v="6.6999999999999993"/>
    <n v="6.6999999999999993"/>
    <n v="0"/>
  </r>
  <r>
    <n v="275"/>
    <x v="302"/>
    <n v="3.8"/>
    <n v="8.9"/>
    <n v="539"/>
    <n v="1.2"/>
    <n v="1007.9"/>
    <n v="0.85"/>
    <x v="12"/>
    <n v="1"/>
    <x v="9"/>
    <x v="0"/>
    <x v="43"/>
    <n v="9.1"/>
    <n v="9.1"/>
    <n v="0"/>
  </r>
  <r>
    <n v="275"/>
    <x v="303"/>
    <n v="4"/>
    <n v="9.8000000000000007"/>
    <n v="421"/>
    <n v="0"/>
    <n v="1010.3"/>
    <n v="0.81"/>
    <x v="12"/>
    <n v="1"/>
    <x v="9"/>
    <x v="0"/>
    <x v="43"/>
    <n v="8.1999999999999993"/>
    <n v="8.1999999999999993"/>
    <n v="0"/>
  </r>
  <r>
    <n v="275"/>
    <x v="304"/>
    <n v="4.9000000000000004"/>
    <n v="11.4"/>
    <n v="129"/>
    <n v="8.1999999999999993"/>
    <n v="1007.2"/>
    <n v="0.89"/>
    <x v="12"/>
    <n v="1.1000000000000001"/>
    <x v="10"/>
    <x v="0"/>
    <x v="43"/>
    <n v="6.6"/>
    <n v="7.26"/>
    <n v="0"/>
  </r>
  <r>
    <n v="275"/>
    <x v="305"/>
    <n v="4.4000000000000004"/>
    <n v="10.1"/>
    <n v="543"/>
    <n v="0.8"/>
    <n v="1009.8"/>
    <n v="0.87"/>
    <x v="12"/>
    <n v="1.1000000000000001"/>
    <x v="10"/>
    <x v="0"/>
    <x v="43"/>
    <n v="7.9"/>
    <n v="8.6900000000000013"/>
    <n v="0"/>
  </r>
  <r>
    <n v="275"/>
    <x v="306"/>
    <n v="5.5"/>
    <n v="9.6999999999999993"/>
    <n v="310"/>
    <n v="-0.1"/>
    <n v="1016.5"/>
    <n v="0.87"/>
    <x v="12"/>
    <n v="1.1000000000000001"/>
    <x v="10"/>
    <x v="0"/>
    <x v="44"/>
    <n v="8.3000000000000007"/>
    <n v="9.1300000000000008"/>
    <n v="0"/>
  </r>
  <r>
    <n v="275"/>
    <x v="307"/>
    <n v="5.5"/>
    <n v="13.4"/>
    <n v="453"/>
    <n v="0"/>
    <n v="1017.1"/>
    <n v="0.75"/>
    <x v="12"/>
    <n v="1.1000000000000001"/>
    <x v="10"/>
    <x v="0"/>
    <x v="44"/>
    <n v="4.5999999999999996"/>
    <n v="5.0599999999999996"/>
    <n v="0"/>
  </r>
  <r>
    <n v="275"/>
    <x v="308"/>
    <n v="3.9"/>
    <n v="12.5"/>
    <n v="541"/>
    <n v="0"/>
    <n v="1014.3"/>
    <n v="0.68"/>
    <x v="12"/>
    <n v="1.1000000000000001"/>
    <x v="10"/>
    <x v="0"/>
    <x v="44"/>
    <n v="5.5"/>
    <n v="6.0500000000000007"/>
    <n v="0"/>
  </r>
  <r>
    <n v="275"/>
    <x v="309"/>
    <n v="3"/>
    <n v="10.5"/>
    <n v="524"/>
    <n v="0"/>
    <n v="1009.4"/>
    <n v="0.75"/>
    <x v="12"/>
    <n v="1.1000000000000001"/>
    <x v="10"/>
    <x v="0"/>
    <x v="44"/>
    <n v="7.5"/>
    <n v="8.25"/>
    <n v="0"/>
  </r>
  <r>
    <n v="275"/>
    <x v="310"/>
    <n v="1.8"/>
    <n v="9.8000000000000007"/>
    <n v="591"/>
    <n v="0"/>
    <n v="1010.1"/>
    <n v="0.88"/>
    <x v="12"/>
    <n v="1.1000000000000001"/>
    <x v="10"/>
    <x v="0"/>
    <x v="44"/>
    <n v="8.1999999999999993"/>
    <n v="9.02"/>
    <n v="0"/>
  </r>
  <r>
    <n v="275"/>
    <x v="311"/>
    <n v="1"/>
    <n v="8.5"/>
    <n v="296"/>
    <n v="-0.1"/>
    <n v="1013.7"/>
    <n v="0.93"/>
    <x v="12"/>
    <n v="1.1000000000000001"/>
    <x v="10"/>
    <x v="0"/>
    <x v="44"/>
    <n v="9.5"/>
    <n v="10.450000000000001"/>
    <n v="0"/>
  </r>
  <r>
    <n v="275"/>
    <x v="312"/>
    <n v="1.6"/>
    <n v="9.8000000000000007"/>
    <n v="325"/>
    <n v="0"/>
    <n v="1016.6"/>
    <n v="0.9"/>
    <x v="12"/>
    <n v="1.1000000000000001"/>
    <x v="10"/>
    <x v="0"/>
    <x v="44"/>
    <n v="8.1999999999999993"/>
    <n v="9.02"/>
    <n v="0"/>
  </r>
  <r>
    <n v="275"/>
    <x v="313"/>
    <n v="4"/>
    <n v="8.4"/>
    <n v="322"/>
    <n v="1.1000000000000001"/>
    <n v="1012.2"/>
    <n v="0.88"/>
    <x v="12"/>
    <n v="1.1000000000000001"/>
    <x v="10"/>
    <x v="0"/>
    <x v="45"/>
    <n v="9.6"/>
    <n v="10.56"/>
    <n v="0"/>
  </r>
  <r>
    <n v="275"/>
    <x v="314"/>
    <n v="4.5"/>
    <n v="10.1"/>
    <n v="294"/>
    <n v="0"/>
    <n v="1011.7"/>
    <n v="0.87"/>
    <x v="12"/>
    <n v="1.1000000000000001"/>
    <x v="10"/>
    <x v="0"/>
    <x v="45"/>
    <n v="7.9"/>
    <n v="8.6900000000000013"/>
    <n v="0"/>
  </r>
  <r>
    <n v="275"/>
    <x v="315"/>
    <n v="4.8"/>
    <n v="11.6"/>
    <n v="540"/>
    <n v="0"/>
    <n v="1009.4"/>
    <n v="0.75"/>
    <x v="12"/>
    <n v="1.1000000000000001"/>
    <x v="10"/>
    <x v="0"/>
    <x v="45"/>
    <n v="6.4"/>
    <n v="7.0400000000000009"/>
    <n v="0"/>
  </r>
  <r>
    <n v="275"/>
    <x v="316"/>
    <n v="3.9"/>
    <n v="13"/>
    <n v="213"/>
    <n v="0.6"/>
    <n v="1009.1"/>
    <n v="0.82"/>
    <x v="12"/>
    <n v="1.1000000000000001"/>
    <x v="10"/>
    <x v="0"/>
    <x v="45"/>
    <n v="5"/>
    <n v="5.5"/>
    <n v="0"/>
  </r>
  <r>
    <n v="275"/>
    <x v="317"/>
    <n v="3.1"/>
    <n v="11.1"/>
    <n v="109"/>
    <n v="1.5"/>
    <n v="1006.7"/>
    <n v="0.95"/>
    <x v="12"/>
    <n v="1.1000000000000001"/>
    <x v="10"/>
    <x v="0"/>
    <x v="45"/>
    <n v="6.9"/>
    <n v="7.5900000000000007"/>
    <n v="0"/>
  </r>
  <r>
    <n v="275"/>
    <x v="318"/>
    <n v="3.5"/>
    <n v="7.5"/>
    <n v="131"/>
    <n v="3.6"/>
    <n v="1009.1"/>
    <n v="0.95"/>
    <x v="12"/>
    <n v="1.1000000000000001"/>
    <x v="10"/>
    <x v="0"/>
    <x v="45"/>
    <n v="10.5"/>
    <n v="11.55"/>
    <n v="0"/>
  </r>
  <r>
    <n v="275"/>
    <x v="319"/>
    <n v="2.7"/>
    <n v="4.3"/>
    <n v="85"/>
    <n v="-0.1"/>
    <n v="1009"/>
    <n v="0.94"/>
    <x v="12"/>
    <n v="1.1000000000000001"/>
    <x v="10"/>
    <x v="0"/>
    <x v="45"/>
    <n v="13.7"/>
    <n v="15.07"/>
    <n v="0"/>
  </r>
  <r>
    <n v="275"/>
    <x v="320"/>
    <n v="2.7"/>
    <n v="2.7"/>
    <n v="504"/>
    <n v="2.2000000000000002"/>
    <n v="1015.3"/>
    <n v="0.87"/>
    <x v="12"/>
    <n v="1.1000000000000001"/>
    <x v="10"/>
    <x v="0"/>
    <x v="46"/>
    <n v="15.3"/>
    <n v="16.830000000000002"/>
    <n v="0"/>
  </r>
  <r>
    <n v="275"/>
    <x v="321"/>
    <n v="3.8"/>
    <n v="3.4"/>
    <n v="238"/>
    <n v="1.2"/>
    <n v="1015.3"/>
    <n v="0.89"/>
    <x v="12"/>
    <n v="1.1000000000000001"/>
    <x v="10"/>
    <x v="0"/>
    <x v="46"/>
    <n v="14.6"/>
    <n v="16.060000000000002"/>
    <n v="0"/>
  </r>
  <r>
    <n v="275"/>
    <x v="322"/>
    <n v="4.3"/>
    <n v="4.2"/>
    <n v="115"/>
    <n v="6.4"/>
    <n v="1002.5"/>
    <n v="0.91"/>
    <x v="12"/>
    <n v="1.1000000000000001"/>
    <x v="10"/>
    <x v="0"/>
    <x v="46"/>
    <n v="13.8"/>
    <n v="15.180000000000001"/>
    <n v="0"/>
  </r>
  <r>
    <n v="275"/>
    <x v="323"/>
    <n v="1.9"/>
    <n v="1"/>
    <n v="427"/>
    <n v="-0.1"/>
    <n v="1009.9"/>
    <n v="0.91"/>
    <x v="12"/>
    <n v="1.1000000000000001"/>
    <x v="10"/>
    <x v="0"/>
    <x v="46"/>
    <n v="17"/>
    <n v="18.700000000000003"/>
    <n v="0"/>
  </r>
  <r>
    <n v="275"/>
    <x v="324"/>
    <n v="1.3"/>
    <n v="0.1"/>
    <n v="589"/>
    <n v="-0.1"/>
    <n v="1023.9"/>
    <n v="0.84"/>
    <x v="12"/>
    <n v="1.1000000000000001"/>
    <x v="10"/>
    <x v="0"/>
    <x v="46"/>
    <n v="17.899999999999999"/>
    <n v="19.690000000000001"/>
    <n v="0"/>
  </r>
  <r>
    <n v="275"/>
    <x v="325"/>
    <n v="4.4000000000000004"/>
    <n v="0.7"/>
    <n v="403"/>
    <n v="-0.1"/>
    <n v="1023.3"/>
    <n v="0.74"/>
    <x v="12"/>
    <n v="1.1000000000000001"/>
    <x v="10"/>
    <x v="0"/>
    <x v="46"/>
    <n v="17.3"/>
    <n v="19.03"/>
    <n v="0"/>
  </r>
  <r>
    <n v="275"/>
    <x v="326"/>
    <n v="5.9"/>
    <n v="1.8"/>
    <n v="216"/>
    <n v="3.8"/>
    <n v="1004.6"/>
    <n v="0.79"/>
    <x v="12"/>
    <n v="1.1000000000000001"/>
    <x v="10"/>
    <x v="0"/>
    <x v="46"/>
    <n v="16.2"/>
    <n v="17.82"/>
    <n v="0"/>
  </r>
  <r>
    <n v="275"/>
    <x v="327"/>
    <n v="3.2"/>
    <n v="4.7"/>
    <n v="224"/>
    <n v="-0.1"/>
    <n v="994.7"/>
    <n v="0.92"/>
    <x v="12"/>
    <n v="1.1000000000000001"/>
    <x v="10"/>
    <x v="0"/>
    <x v="47"/>
    <n v="13.3"/>
    <n v="14.630000000000003"/>
    <n v="0"/>
  </r>
  <r>
    <n v="275"/>
    <x v="328"/>
    <n v="2"/>
    <n v="3.7"/>
    <n v="165"/>
    <n v="-0.1"/>
    <n v="1006.3"/>
    <n v="0.95"/>
    <x v="12"/>
    <n v="1.1000000000000001"/>
    <x v="10"/>
    <x v="0"/>
    <x v="47"/>
    <n v="14.3"/>
    <n v="15.730000000000002"/>
    <n v="0"/>
  </r>
  <r>
    <n v="275"/>
    <x v="329"/>
    <n v="1.8"/>
    <n v="2.4"/>
    <n v="200"/>
    <n v="0"/>
    <n v="1020.5"/>
    <n v="0.93"/>
    <x v="12"/>
    <n v="1.1000000000000001"/>
    <x v="10"/>
    <x v="0"/>
    <x v="47"/>
    <n v="15.6"/>
    <n v="17.16"/>
    <n v="0"/>
  </r>
  <r>
    <n v="275"/>
    <x v="330"/>
    <n v="6"/>
    <n v="4.8"/>
    <n v="64"/>
    <n v="0.9"/>
    <n v="1017.4"/>
    <n v="0.94"/>
    <x v="12"/>
    <n v="1.1000000000000001"/>
    <x v="10"/>
    <x v="0"/>
    <x v="47"/>
    <n v="13.2"/>
    <n v="14.52"/>
    <n v="0"/>
  </r>
  <r>
    <n v="275"/>
    <x v="331"/>
    <n v="5.5"/>
    <n v="8.5"/>
    <n v="99"/>
    <n v="0.6"/>
    <n v="1013.3"/>
    <n v="0.94"/>
    <x v="12"/>
    <n v="1.1000000000000001"/>
    <x v="10"/>
    <x v="0"/>
    <x v="47"/>
    <n v="9.5"/>
    <n v="10.450000000000001"/>
    <n v="0"/>
  </r>
  <r>
    <n v="275"/>
    <x v="332"/>
    <n v="4.9000000000000004"/>
    <n v="9"/>
    <n v="227"/>
    <n v="1.2"/>
    <n v="1007.3"/>
    <n v="0.89"/>
    <x v="12"/>
    <n v="1.1000000000000001"/>
    <x v="10"/>
    <x v="0"/>
    <x v="47"/>
    <n v="9"/>
    <n v="9.9"/>
    <n v="0"/>
  </r>
  <r>
    <n v="275"/>
    <x v="333"/>
    <n v="4.8"/>
    <n v="6.2"/>
    <n v="234"/>
    <n v="-0.1"/>
    <n v="1010.8"/>
    <n v="0.84"/>
    <x v="12"/>
    <n v="1.1000000000000001"/>
    <x v="10"/>
    <x v="0"/>
    <x v="47"/>
    <n v="11.8"/>
    <n v="12.980000000000002"/>
    <n v="0"/>
  </r>
  <r>
    <n v="275"/>
    <x v="334"/>
    <n v="6.3"/>
    <n v="5"/>
    <n v="227"/>
    <n v="0.2"/>
    <n v="1012.1"/>
    <n v="0.76"/>
    <x v="12"/>
    <n v="1.1000000000000001"/>
    <x v="11"/>
    <x v="0"/>
    <x v="48"/>
    <n v="13"/>
    <n v="14.3"/>
    <n v="0"/>
  </r>
  <r>
    <n v="275"/>
    <x v="335"/>
    <n v="4.5"/>
    <n v="6.4"/>
    <n v="164"/>
    <n v="0.1"/>
    <n v="1008.4"/>
    <n v="0.76"/>
    <x v="12"/>
    <n v="1.1000000000000001"/>
    <x v="11"/>
    <x v="0"/>
    <x v="48"/>
    <n v="11.6"/>
    <n v="12.76"/>
    <n v="0"/>
  </r>
  <r>
    <n v="275"/>
    <x v="336"/>
    <n v="2.1"/>
    <n v="6.9"/>
    <n v="121"/>
    <n v="0.2"/>
    <n v="1011.3"/>
    <n v="0.91"/>
    <x v="12"/>
    <n v="1.1000000000000001"/>
    <x v="11"/>
    <x v="0"/>
    <x v="48"/>
    <n v="11.1"/>
    <n v="12.21"/>
    <n v="0"/>
  </r>
  <r>
    <n v="275"/>
    <x v="337"/>
    <n v="4.3"/>
    <n v="5.9"/>
    <n v="297"/>
    <n v="-0.1"/>
    <n v="1006.2"/>
    <n v="0.87"/>
    <x v="12"/>
    <n v="1.1000000000000001"/>
    <x v="11"/>
    <x v="0"/>
    <x v="48"/>
    <n v="12.1"/>
    <n v="13.31"/>
    <n v="0"/>
  </r>
  <r>
    <n v="275"/>
    <x v="338"/>
    <n v="3.2"/>
    <n v="4.4000000000000004"/>
    <n v="176"/>
    <n v="0"/>
    <n v="1009.3"/>
    <n v="0.91"/>
    <x v="12"/>
    <n v="1.1000000000000001"/>
    <x v="11"/>
    <x v="0"/>
    <x v="48"/>
    <n v="13.6"/>
    <n v="14.96"/>
    <n v="0"/>
  </r>
  <r>
    <n v="275"/>
    <x v="339"/>
    <n v="6"/>
    <n v="7.5"/>
    <n v="84"/>
    <n v="7.7"/>
    <n v="1001.9"/>
    <n v="0.91"/>
    <x v="12"/>
    <n v="1.1000000000000001"/>
    <x v="11"/>
    <x v="0"/>
    <x v="48"/>
    <n v="10.5"/>
    <n v="11.55"/>
    <n v="0"/>
  </r>
  <r>
    <n v="275"/>
    <x v="340"/>
    <n v="5.3"/>
    <n v="10.3"/>
    <n v="127"/>
    <n v="10.4"/>
    <n v="1004.8"/>
    <n v="0.91"/>
    <x v="12"/>
    <n v="1.1000000000000001"/>
    <x v="11"/>
    <x v="0"/>
    <x v="48"/>
    <n v="7.6999999999999993"/>
    <n v="8.4700000000000006"/>
    <n v="0"/>
  </r>
  <r>
    <n v="275"/>
    <x v="341"/>
    <n v="5"/>
    <n v="11.8"/>
    <n v="94"/>
    <n v="0.6"/>
    <n v="1011.1"/>
    <n v="0.9"/>
    <x v="12"/>
    <n v="1.1000000000000001"/>
    <x v="11"/>
    <x v="0"/>
    <x v="49"/>
    <n v="6.1999999999999993"/>
    <n v="6.8199999999999994"/>
    <n v="0"/>
  </r>
  <r>
    <n v="275"/>
    <x v="342"/>
    <n v="4.8"/>
    <n v="12.3"/>
    <n v="189"/>
    <n v="-0.1"/>
    <n v="1010.9"/>
    <n v="0.83"/>
    <x v="12"/>
    <n v="1.1000000000000001"/>
    <x v="11"/>
    <x v="0"/>
    <x v="49"/>
    <n v="5.6999999999999993"/>
    <n v="6.27"/>
    <n v="0"/>
  </r>
  <r>
    <n v="275"/>
    <x v="343"/>
    <n v="4.7"/>
    <n v="11.3"/>
    <n v="189"/>
    <n v="0"/>
    <n v="1017"/>
    <n v="0.84"/>
    <x v="12"/>
    <n v="1.1000000000000001"/>
    <x v="11"/>
    <x v="0"/>
    <x v="49"/>
    <n v="6.6999999999999993"/>
    <n v="7.37"/>
    <n v="0"/>
  </r>
  <r>
    <n v="275"/>
    <x v="344"/>
    <n v="3.6"/>
    <n v="7.5"/>
    <n v="283"/>
    <n v="0"/>
    <n v="1022.3"/>
    <n v="0.92"/>
    <x v="12"/>
    <n v="1.1000000000000001"/>
    <x v="11"/>
    <x v="0"/>
    <x v="49"/>
    <n v="10.5"/>
    <n v="11.55"/>
    <n v="0"/>
  </r>
  <r>
    <n v="275"/>
    <x v="345"/>
    <n v="2.8"/>
    <n v="7.6"/>
    <n v="136"/>
    <n v="0"/>
    <n v="1021.3"/>
    <n v="0.9"/>
    <x v="12"/>
    <n v="1.1000000000000001"/>
    <x v="11"/>
    <x v="0"/>
    <x v="49"/>
    <n v="10.4"/>
    <n v="11.440000000000001"/>
    <n v="0"/>
  </r>
  <r>
    <n v="275"/>
    <x v="346"/>
    <n v="2.4"/>
    <n v="6.8"/>
    <n v="237"/>
    <n v="0"/>
    <n v="1027"/>
    <n v="0.92"/>
    <x v="12"/>
    <n v="1.1000000000000001"/>
    <x v="11"/>
    <x v="0"/>
    <x v="49"/>
    <n v="11.2"/>
    <n v="12.32"/>
    <n v="0"/>
  </r>
  <r>
    <n v="275"/>
    <x v="347"/>
    <n v="4.4000000000000004"/>
    <n v="6.5"/>
    <n v="148"/>
    <n v="0"/>
    <n v="1022.7"/>
    <n v="0.93"/>
    <x v="12"/>
    <n v="1.1000000000000001"/>
    <x v="11"/>
    <x v="0"/>
    <x v="49"/>
    <n v="11.5"/>
    <n v="12.65"/>
    <n v="0"/>
  </r>
  <r>
    <n v="275"/>
    <x v="348"/>
    <n v="4.7"/>
    <n v="5.8"/>
    <n v="300"/>
    <n v="0"/>
    <n v="1013.5"/>
    <n v="0.86"/>
    <x v="12"/>
    <n v="1.1000000000000001"/>
    <x v="11"/>
    <x v="0"/>
    <x v="50"/>
    <n v="12.2"/>
    <n v="13.42"/>
    <n v="0"/>
  </r>
  <r>
    <n v="275"/>
    <x v="349"/>
    <n v="3"/>
    <n v="8.1"/>
    <n v="258"/>
    <n v="-0.1"/>
    <n v="1012.5"/>
    <n v="0.78"/>
    <x v="12"/>
    <n v="1.1000000000000001"/>
    <x v="11"/>
    <x v="0"/>
    <x v="50"/>
    <n v="9.9"/>
    <n v="10.89"/>
    <n v="0"/>
  </r>
  <r>
    <n v="275"/>
    <x v="350"/>
    <n v="3.2"/>
    <n v="7.7"/>
    <n v="65"/>
    <n v="0"/>
    <n v="1016.8"/>
    <n v="0.88"/>
    <x v="12"/>
    <n v="1.1000000000000001"/>
    <x v="11"/>
    <x v="0"/>
    <x v="50"/>
    <n v="10.3"/>
    <n v="11.330000000000002"/>
    <n v="0"/>
  </r>
  <r>
    <n v="275"/>
    <x v="351"/>
    <n v="6.3"/>
    <n v="9.8000000000000007"/>
    <n v="222"/>
    <n v="-0.1"/>
    <n v="1013.3"/>
    <n v="0.76"/>
    <x v="12"/>
    <n v="1.1000000000000001"/>
    <x v="11"/>
    <x v="0"/>
    <x v="50"/>
    <n v="8.1999999999999993"/>
    <n v="9.02"/>
    <n v="0"/>
  </r>
  <r>
    <n v="275"/>
    <x v="352"/>
    <n v="4.2"/>
    <n v="8.9"/>
    <n v="159"/>
    <n v="2.8"/>
    <n v="1016.3"/>
    <n v="0.89"/>
    <x v="12"/>
    <n v="1.1000000000000001"/>
    <x v="11"/>
    <x v="0"/>
    <x v="50"/>
    <n v="9.1"/>
    <n v="10.01"/>
    <n v="0"/>
  </r>
  <r>
    <n v="275"/>
    <x v="353"/>
    <n v="2"/>
    <n v="4.7"/>
    <n v="204"/>
    <n v="0"/>
    <n v="1016.5"/>
    <n v="0.96"/>
    <x v="12"/>
    <n v="1.1000000000000001"/>
    <x v="11"/>
    <x v="0"/>
    <x v="50"/>
    <n v="13.3"/>
    <n v="14.630000000000003"/>
    <n v="0"/>
  </r>
  <r>
    <n v="275"/>
    <x v="354"/>
    <n v="3.1"/>
    <n v="8.1"/>
    <n v="306"/>
    <n v="0"/>
    <n v="1011.6"/>
    <n v="0.88"/>
    <x v="12"/>
    <n v="1.1000000000000001"/>
    <x v="11"/>
    <x v="0"/>
    <x v="50"/>
    <n v="9.9"/>
    <n v="10.89"/>
    <n v="0"/>
  </r>
  <r>
    <n v="275"/>
    <x v="355"/>
    <n v="3.2"/>
    <n v="4.9000000000000004"/>
    <n v="205"/>
    <n v="0"/>
    <n v="1012.2"/>
    <n v="0.84"/>
    <x v="12"/>
    <n v="1.1000000000000001"/>
    <x v="11"/>
    <x v="0"/>
    <x v="51"/>
    <n v="13.1"/>
    <n v="14.41"/>
    <n v="0"/>
  </r>
  <r>
    <n v="275"/>
    <x v="356"/>
    <n v="6"/>
    <n v="4"/>
    <n v="72"/>
    <n v="0"/>
    <n v="1020.6"/>
    <n v="0.76"/>
    <x v="12"/>
    <n v="1.1000000000000001"/>
    <x v="11"/>
    <x v="0"/>
    <x v="51"/>
    <n v="14"/>
    <n v="15.400000000000002"/>
    <n v="0"/>
  </r>
  <r>
    <n v="275"/>
    <x v="357"/>
    <n v="6.9"/>
    <n v="-0.2"/>
    <n v="368"/>
    <n v="0"/>
    <n v="1032.5"/>
    <n v="0.75"/>
    <x v="12"/>
    <n v="1.1000000000000001"/>
    <x v="11"/>
    <x v="0"/>
    <x v="51"/>
    <n v="18.2"/>
    <n v="20.02"/>
    <n v="0"/>
  </r>
  <r>
    <n v="275"/>
    <x v="358"/>
    <n v="5.9"/>
    <n v="-3.7"/>
    <n v="389"/>
    <n v="0"/>
    <n v="1031.7"/>
    <n v="0.69"/>
    <x v="12"/>
    <n v="1.1000000000000001"/>
    <x v="11"/>
    <x v="0"/>
    <x v="51"/>
    <n v="21.7"/>
    <n v="23.87"/>
    <n v="0"/>
  </r>
  <r>
    <n v="275"/>
    <x v="359"/>
    <n v="3.8"/>
    <n v="-2.2000000000000002"/>
    <n v="384"/>
    <n v="0"/>
    <n v="1032.0999999999999"/>
    <n v="0.71"/>
    <x v="12"/>
    <n v="1.1000000000000001"/>
    <x v="11"/>
    <x v="0"/>
    <x v="51"/>
    <n v="20.2"/>
    <n v="22.220000000000002"/>
    <n v="0"/>
  </r>
  <r>
    <n v="275"/>
    <x v="360"/>
    <n v="2.5"/>
    <n v="1.3"/>
    <n v="121"/>
    <n v="0"/>
    <n v="1034"/>
    <n v="0.84"/>
    <x v="12"/>
    <n v="1.1000000000000001"/>
    <x v="11"/>
    <x v="0"/>
    <x v="51"/>
    <n v="16.7"/>
    <n v="18.37"/>
    <n v="0"/>
  </r>
  <r>
    <n v="275"/>
    <x v="361"/>
    <n v="1.3"/>
    <n v="0.2"/>
    <n v="377"/>
    <n v="0"/>
    <n v="1031.9000000000001"/>
    <n v="0.89"/>
    <x v="12"/>
    <n v="1.1000000000000001"/>
    <x v="11"/>
    <x v="0"/>
    <x v="51"/>
    <n v="17.8"/>
    <n v="19.580000000000002"/>
    <n v="0"/>
  </r>
  <r>
    <n v="275"/>
    <x v="362"/>
    <n v="1"/>
    <n v="0.9"/>
    <n v="127"/>
    <n v="-0.1"/>
    <n v="1026.4000000000001"/>
    <n v="0.95"/>
    <x v="12"/>
    <n v="1.1000000000000001"/>
    <x v="11"/>
    <x v="0"/>
    <x v="52"/>
    <n v="17.100000000000001"/>
    <n v="18.810000000000002"/>
    <n v="0"/>
  </r>
  <r>
    <n v="275"/>
    <x v="363"/>
    <n v="1.7"/>
    <n v="-0.3"/>
    <n v="352"/>
    <n v="-0.1"/>
    <n v="1029.5999999999999"/>
    <n v="0.89"/>
    <x v="12"/>
    <n v="1.1000000000000001"/>
    <x v="11"/>
    <x v="0"/>
    <x v="52"/>
    <n v="18.3"/>
    <n v="20.130000000000003"/>
    <n v="0"/>
  </r>
  <r>
    <n v="275"/>
    <x v="364"/>
    <n v="2.8"/>
    <n v="0.6"/>
    <n v="267"/>
    <n v="0.2"/>
    <n v="1022.9"/>
    <n v="0.9"/>
    <x v="12"/>
    <n v="1.1000000000000001"/>
    <x v="11"/>
    <x v="0"/>
    <x v="52"/>
    <n v="17.399999999999999"/>
    <n v="19.14"/>
    <n v="0"/>
  </r>
  <r>
    <n v="275"/>
    <x v="365"/>
    <n v="6.2"/>
    <n v="2.5"/>
    <n v="57"/>
    <n v="11.2"/>
    <n v="1002.9"/>
    <n v="0.88"/>
    <x v="12"/>
    <n v="1.1000000000000001"/>
    <x v="0"/>
    <x v="1"/>
    <x v="52"/>
    <n v="15.5"/>
    <n v="17.05"/>
    <n v="0"/>
  </r>
  <r>
    <n v="275"/>
    <x v="366"/>
    <n v="5"/>
    <n v="0.7"/>
    <n v="131"/>
    <n v="8.8000000000000007"/>
    <n v="998.5"/>
    <n v="0.92"/>
    <x v="12"/>
    <n v="1.1000000000000001"/>
    <x v="0"/>
    <x v="1"/>
    <x v="52"/>
    <n v="17.3"/>
    <n v="19.03"/>
    <n v="0"/>
  </r>
  <r>
    <n v="275"/>
    <x v="367"/>
    <n v="4.2"/>
    <n v="0"/>
    <n v="195"/>
    <n v="11"/>
    <n v="1002.3"/>
    <n v="0.94"/>
    <x v="12"/>
    <n v="1.1000000000000001"/>
    <x v="0"/>
    <x v="1"/>
    <x v="52"/>
    <n v="18"/>
    <n v="19.8"/>
    <n v="0"/>
  </r>
  <r>
    <n v="275"/>
    <x v="368"/>
    <n v="4.8"/>
    <n v="-0.3"/>
    <n v="259"/>
    <n v="1.9"/>
    <n v="1007.8"/>
    <n v="0.92"/>
    <x v="12"/>
    <n v="1.1000000000000001"/>
    <x v="0"/>
    <x v="1"/>
    <x v="52"/>
    <n v="18.3"/>
    <n v="20.130000000000003"/>
    <n v="0"/>
  </r>
  <r>
    <n v="275"/>
    <x v="369"/>
    <n v="4.0999999999999996"/>
    <n v="-2.2999999999999998"/>
    <n v="168"/>
    <n v="2.2000000000000002"/>
    <n v="1010.1"/>
    <n v="0.91"/>
    <x v="12"/>
    <n v="1.1000000000000001"/>
    <x v="0"/>
    <x v="1"/>
    <x v="53"/>
    <n v="20.3"/>
    <n v="22.330000000000002"/>
    <n v="0"/>
  </r>
  <r>
    <n v="275"/>
    <x v="370"/>
    <n v="2.8"/>
    <n v="-1.8"/>
    <n v="222"/>
    <n v="-0.1"/>
    <n v="1014.5"/>
    <n v="0.95"/>
    <x v="12"/>
    <n v="1.1000000000000001"/>
    <x v="0"/>
    <x v="1"/>
    <x v="53"/>
    <n v="19.8"/>
    <n v="21.78"/>
    <n v="0"/>
  </r>
  <r>
    <n v="275"/>
    <x v="371"/>
    <n v="6.9"/>
    <n v="-0.7"/>
    <n v="86"/>
    <n v="9.1"/>
    <n v="1005.8"/>
    <n v="0.89"/>
    <x v="12"/>
    <n v="1.1000000000000001"/>
    <x v="0"/>
    <x v="1"/>
    <x v="53"/>
    <n v="18.7"/>
    <n v="20.57"/>
    <n v="0"/>
  </r>
  <r>
    <n v="275"/>
    <x v="372"/>
    <n v="4.4000000000000004"/>
    <n v="1.2"/>
    <n v="196"/>
    <n v="5.7"/>
    <n v="1002.3"/>
    <n v="0.92"/>
    <x v="12"/>
    <n v="1.1000000000000001"/>
    <x v="0"/>
    <x v="1"/>
    <x v="53"/>
    <n v="16.8"/>
    <n v="18.480000000000004"/>
    <n v="0"/>
  </r>
  <r>
    <n v="275"/>
    <x v="373"/>
    <n v="6.2"/>
    <n v="1.7"/>
    <n v="138"/>
    <n v="10.4"/>
    <n v="986.1"/>
    <n v="0.93"/>
    <x v="12"/>
    <n v="1.1000000000000001"/>
    <x v="0"/>
    <x v="1"/>
    <x v="53"/>
    <n v="16.3"/>
    <n v="17.930000000000003"/>
    <n v="0"/>
  </r>
  <r>
    <n v="275"/>
    <x v="374"/>
    <n v="4.8"/>
    <n v="-3.4"/>
    <n v="311"/>
    <n v="-0.1"/>
    <n v="1011.8"/>
    <n v="0.78"/>
    <x v="12"/>
    <n v="1.1000000000000001"/>
    <x v="0"/>
    <x v="1"/>
    <x v="53"/>
    <n v="21.4"/>
    <n v="23.54"/>
    <n v="0"/>
  </r>
  <r>
    <n v="275"/>
    <x v="375"/>
    <n v="3.9"/>
    <n v="-3.8"/>
    <n v="198"/>
    <n v="0"/>
    <n v="1022.1"/>
    <n v="0.84"/>
    <x v="12"/>
    <n v="1.1000000000000001"/>
    <x v="0"/>
    <x v="1"/>
    <x v="53"/>
    <n v="21.8"/>
    <n v="23.980000000000004"/>
    <n v="0"/>
  </r>
  <r>
    <n v="275"/>
    <x v="376"/>
    <n v="4.7"/>
    <n v="3.3"/>
    <n v="123"/>
    <n v="4.5"/>
    <n v="1008.3"/>
    <n v="0.95"/>
    <x v="12"/>
    <n v="1.1000000000000001"/>
    <x v="0"/>
    <x v="1"/>
    <x v="54"/>
    <n v="14.7"/>
    <n v="16.170000000000002"/>
    <n v="0"/>
  </r>
  <r>
    <n v="275"/>
    <x v="377"/>
    <n v="3.9"/>
    <n v="8.1"/>
    <n v="109"/>
    <n v="1.2"/>
    <n v="1008.2"/>
    <n v="0.93"/>
    <x v="12"/>
    <n v="1.1000000000000001"/>
    <x v="0"/>
    <x v="1"/>
    <x v="54"/>
    <n v="9.9"/>
    <n v="10.89"/>
    <n v="0"/>
  </r>
  <r>
    <n v="275"/>
    <x v="378"/>
    <n v="2.2999999999999998"/>
    <n v="5.5"/>
    <n v="379"/>
    <n v="3"/>
    <n v="1012.3"/>
    <n v="0.92"/>
    <x v="12"/>
    <n v="1.1000000000000001"/>
    <x v="0"/>
    <x v="1"/>
    <x v="54"/>
    <n v="12.5"/>
    <n v="13.750000000000002"/>
    <n v="0"/>
  </r>
  <r>
    <n v="275"/>
    <x v="379"/>
    <n v="5"/>
    <n v="8.8000000000000007"/>
    <n v="126"/>
    <n v="0.8"/>
    <n v="1008"/>
    <n v="0.87"/>
    <x v="12"/>
    <n v="1.1000000000000001"/>
    <x v="0"/>
    <x v="1"/>
    <x v="54"/>
    <n v="9.1999999999999993"/>
    <n v="10.119999999999999"/>
    <n v="0"/>
  </r>
  <r>
    <n v="275"/>
    <x v="380"/>
    <n v="4.0999999999999996"/>
    <n v="8.6"/>
    <n v="279"/>
    <n v="-0.1"/>
    <n v="1011.8"/>
    <n v="0.85"/>
    <x v="12"/>
    <n v="1.1000000000000001"/>
    <x v="0"/>
    <x v="1"/>
    <x v="54"/>
    <n v="9.4"/>
    <n v="10.340000000000002"/>
    <n v="0"/>
  </r>
  <r>
    <n v="275"/>
    <x v="381"/>
    <n v="2.2000000000000002"/>
    <n v="6.7"/>
    <n v="420"/>
    <n v="-0.1"/>
    <n v="1018.7"/>
    <n v="0.87"/>
    <x v="12"/>
    <n v="1.1000000000000001"/>
    <x v="0"/>
    <x v="1"/>
    <x v="54"/>
    <n v="11.3"/>
    <n v="12.430000000000001"/>
    <n v="0"/>
  </r>
  <r>
    <n v="275"/>
    <x v="382"/>
    <n v="2.2999999999999998"/>
    <n v="1.6"/>
    <n v="395"/>
    <n v="0"/>
    <n v="1020.8"/>
    <n v="0.95"/>
    <x v="12"/>
    <n v="1.1000000000000001"/>
    <x v="0"/>
    <x v="1"/>
    <x v="54"/>
    <n v="16.399999999999999"/>
    <n v="18.04"/>
    <n v="0"/>
  </r>
  <r>
    <n v="275"/>
    <x v="383"/>
    <n v="2.5"/>
    <n v="1.5"/>
    <n v="393"/>
    <n v="0"/>
    <n v="1019.1"/>
    <n v="0.89"/>
    <x v="12"/>
    <n v="1.1000000000000001"/>
    <x v="0"/>
    <x v="1"/>
    <x v="55"/>
    <n v="16.5"/>
    <n v="18.150000000000002"/>
    <n v="0"/>
  </r>
  <r>
    <n v="275"/>
    <x v="384"/>
    <n v="2.8"/>
    <n v="1.5"/>
    <n v="489"/>
    <n v="0"/>
    <n v="1016.2"/>
    <n v="0.83"/>
    <x v="12"/>
    <n v="1.1000000000000001"/>
    <x v="0"/>
    <x v="1"/>
    <x v="55"/>
    <n v="16.5"/>
    <n v="18.150000000000002"/>
    <n v="0"/>
  </r>
  <r>
    <n v="275"/>
    <x v="385"/>
    <n v="4.5"/>
    <n v="4"/>
    <n v="325"/>
    <n v="-0.1"/>
    <n v="1002.9"/>
    <n v="0.74"/>
    <x v="12"/>
    <n v="1.1000000000000001"/>
    <x v="0"/>
    <x v="1"/>
    <x v="55"/>
    <n v="14"/>
    <n v="15.400000000000002"/>
    <n v="0"/>
  </r>
  <r>
    <n v="275"/>
    <x v="386"/>
    <n v="3.3"/>
    <n v="1.5"/>
    <n v="500"/>
    <n v="0"/>
    <n v="996.5"/>
    <n v="0.7"/>
    <x v="12"/>
    <n v="1.1000000000000001"/>
    <x v="0"/>
    <x v="1"/>
    <x v="55"/>
    <n v="16.5"/>
    <n v="18.150000000000002"/>
    <n v="0"/>
  </r>
  <r>
    <n v="275"/>
    <x v="387"/>
    <n v="3.7"/>
    <n v="3.3"/>
    <n v="219"/>
    <n v="0.1"/>
    <n v="995.7"/>
    <n v="0.83"/>
    <x v="12"/>
    <n v="1.1000000000000001"/>
    <x v="0"/>
    <x v="1"/>
    <x v="55"/>
    <n v="14.7"/>
    <n v="16.170000000000002"/>
    <n v="0"/>
  </r>
  <r>
    <n v="275"/>
    <x v="388"/>
    <n v="2.8"/>
    <n v="1.3"/>
    <n v="483"/>
    <n v="0"/>
    <n v="1001.7"/>
    <n v="0.81"/>
    <x v="12"/>
    <n v="1.1000000000000001"/>
    <x v="0"/>
    <x v="1"/>
    <x v="55"/>
    <n v="16.7"/>
    <n v="18.37"/>
    <n v="0"/>
  </r>
  <r>
    <n v="275"/>
    <x v="389"/>
    <n v="2.8"/>
    <n v="-1.5"/>
    <n v="256"/>
    <n v="0"/>
    <n v="999.4"/>
    <n v="0.86"/>
    <x v="12"/>
    <n v="1.1000000000000001"/>
    <x v="0"/>
    <x v="1"/>
    <x v="55"/>
    <n v="19.5"/>
    <n v="21.450000000000003"/>
    <n v="0"/>
  </r>
  <r>
    <n v="275"/>
    <x v="390"/>
    <n v="2.4"/>
    <n v="0.2"/>
    <n v="120"/>
    <n v="0"/>
    <n v="1002.1"/>
    <n v="0.89"/>
    <x v="12"/>
    <n v="1.1000000000000001"/>
    <x v="0"/>
    <x v="1"/>
    <x v="56"/>
    <n v="17.8"/>
    <n v="19.580000000000002"/>
    <n v="0"/>
  </r>
  <r>
    <n v="275"/>
    <x v="391"/>
    <n v="3.8"/>
    <n v="1.3"/>
    <n v="225"/>
    <n v="4.0999999999999996"/>
    <n v="996.5"/>
    <n v="0.89"/>
    <x v="12"/>
    <n v="1.1000000000000001"/>
    <x v="0"/>
    <x v="1"/>
    <x v="56"/>
    <n v="16.7"/>
    <n v="18.37"/>
    <n v="0"/>
  </r>
  <r>
    <n v="275"/>
    <x v="392"/>
    <n v="3.3"/>
    <n v="1.4"/>
    <n v="126"/>
    <n v="1"/>
    <n v="996.3"/>
    <n v="0.95"/>
    <x v="12"/>
    <n v="1.1000000000000001"/>
    <x v="0"/>
    <x v="1"/>
    <x v="56"/>
    <n v="16.600000000000001"/>
    <n v="18.260000000000002"/>
    <n v="0"/>
  </r>
  <r>
    <n v="275"/>
    <x v="393"/>
    <n v="3.1"/>
    <n v="-0.3"/>
    <n v="79"/>
    <n v="2"/>
    <n v="999.8"/>
    <n v="0.93"/>
    <x v="12"/>
    <n v="1.1000000000000001"/>
    <x v="0"/>
    <x v="1"/>
    <x v="56"/>
    <n v="18.3"/>
    <n v="20.130000000000003"/>
    <n v="0"/>
  </r>
  <r>
    <n v="275"/>
    <x v="394"/>
    <n v="3.8"/>
    <n v="1"/>
    <n v="287"/>
    <n v="0"/>
    <n v="997.8"/>
    <n v="0.92"/>
    <x v="12"/>
    <n v="1.1000000000000001"/>
    <x v="0"/>
    <x v="1"/>
    <x v="56"/>
    <n v="17"/>
    <n v="18.700000000000003"/>
    <n v="0"/>
  </r>
  <r>
    <n v="275"/>
    <x v="395"/>
    <n v="3.5"/>
    <n v="4.5"/>
    <n v="238"/>
    <n v="0.8"/>
    <n v="1002.3"/>
    <n v="0.93"/>
    <x v="12"/>
    <n v="1.1000000000000001"/>
    <x v="0"/>
    <x v="1"/>
    <x v="56"/>
    <n v="13.5"/>
    <n v="14.850000000000001"/>
    <n v="0"/>
  </r>
  <r>
    <n v="277"/>
    <x v="0"/>
    <n v="13"/>
    <n v="7.4"/>
    <n v="23"/>
    <n v="18.899999999999999"/>
    <m/>
    <n v="0.88"/>
    <x v="13"/>
    <n v="1.1000000000000001"/>
    <x v="0"/>
    <x v="0"/>
    <x v="0"/>
    <n v="10.6"/>
    <n v="11.66"/>
    <n v="0"/>
  </r>
  <r>
    <n v="277"/>
    <x v="1"/>
    <n v="9"/>
    <n v="5"/>
    <n v="273"/>
    <n v="2.6"/>
    <m/>
    <n v="0.74"/>
    <x v="13"/>
    <n v="1.1000000000000001"/>
    <x v="0"/>
    <x v="0"/>
    <x v="0"/>
    <n v="13"/>
    <n v="14.3"/>
    <n v="0"/>
  </r>
  <r>
    <n v="277"/>
    <x v="2"/>
    <n v="10.5"/>
    <n v="3.9"/>
    <n v="156"/>
    <n v="2.7"/>
    <m/>
    <n v="0.73"/>
    <x v="13"/>
    <n v="1.1000000000000001"/>
    <x v="0"/>
    <x v="0"/>
    <x v="0"/>
    <n v="14.1"/>
    <n v="15.510000000000002"/>
    <n v="0"/>
  </r>
  <r>
    <n v="277"/>
    <x v="3"/>
    <n v="3.8"/>
    <n v="1.9"/>
    <n v="110"/>
    <n v="10.9"/>
    <m/>
    <n v="0.92"/>
    <x v="13"/>
    <n v="1.1000000000000001"/>
    <x v="0"/>
    <x v="0"/>
    <x v="0"/>
    <n v="16.100000000000001"/>
    <n v="17.710000000000004"/>
    <n v="0"/>
  </r>
  <r>
    <n v="277"/>
    <x v="4"/>
    <n v="6.3"/>
    <n v="3"/>
    <n v="53"/>
    <n v="9.8000000000000007"/>
    <m/>
    <n v="0.92"/>
    <x v="13"/>
    <n v="1.1000000000000001"/>
    <x v="0"/>
    <x v="0"/>
    <x v="0"/>
    <n v="15"/>
    <n v="16.5"/>
    <n v="0"/>
  </r>
  <r>
    <n v="277"/>
    <x v="5"/>
    <n v="11.8"/>
    <n v="8.5"/>
    <n v="122"/>
    <n v="3.6"/>
    <m/>
    <n v="0.82"/>
    <x v="13"/>
    <n v="1.1000000000000001"/>
    <x v="0"/>
    <x v="0"/>
    <x v="1"/>
    <n v="9.5"/>
    <n v="10.450000000000001"/>
    <n v="0"/>
  </r>
  <r>
    <n v="277"/>
    <x v="6"/>
    <n v="7.1"/>
    <n v="4"/>
    <n v="236"/>
    <n v="0.8"/>
    <m/>
    <n v="0.8"/>
    <x v="13"/>
    <n v="1.1000000000000001"/>
    <x v="0"/>
    <x v="0"/>
    <x v="1"/>
    <n v="14"/>
    <n v="15.400000000000002"/>
    <n v="0"/>
  </r>
  <r>
    <n v="277"/>
    <x v="7"/>
    <n v="6.1"/>
    <n v="3.1"/>
    <n v="217"/>
    <n v="3.4"/>
    <m/>
    <n v="0.85"/>
    <x v="13"/>
    <n v="1.1000000000000001"/>
    <x v="0"/>
    <x v="0"/>
    <x v="1"/>
    <n v="14.9"/>
    <n v="16.39"/>
    <n v="0"/>
  </r>
  <r>
    <n v="277"/>
    <x v="8"/>
    <n v="4.9000000000000004"/>
    <n v="2.7"/>
    <n v="204"/>
    <n v="3.8"/>
    <m/>
    <n v="0.87"/>
    <x v="13"/>
    <n v="1.1000000000000001"/>
    <x v="0"/>
    <x v="0"/>
    <x v="1"/>
    <n v="15.3"/>
    <n v="16.830000000000002"/>
    <n v="0"/>
  </r>
  <r>
    <n v="277"/>
    <x v="9"/>
    <n v="6.8"/>
    <n v="4.2"/>
    <n v="267"/>
    <n v="2.8"/>
    <m/>
    <n v="0.81"/>
    <x v="13"/>
    <n v="1.1000000000000001"/>
    <x v="0"/>
    <x v="0"/>
    <x v="1"/>
    <n v="13.8"/>
    <n v="15.180000000000001"/>
    <n v="0"/>
  </r>
  <r>
    <n v="277"/>
    <x v="10"/>
    <n v="5.0999999999999996"/>
    <n v="3.7"/>
    <n v="330"/>
    <n v="1"/>
    <m/>
    <n v="0.79"/>
    <x v="13"/>
    <n v="1.1000000000000001"/>
    <x v="0"/>
    <x v="0"/>
    <x v="1"/>
    <n v="14.3"/>
    <n v="15.730000000000002"/>
    <n v="0"/>
  </r>
  <r>
    <n v="277"/>
    <x v="11"/>
    <n v="3.4"/>
    <n v="4.2"/>
    <n v="261"/>
    <n v="0.3"/>
    <m/>
    <n v="0.81"/>
    <x v="13"/>
    <n v="1.1000000000000001"/>
    <x v="0"/>
    <x v="0"/>
    <x v="1"/>
    <n v="13.8"/>
    <n v="15.180000000000001"/>
    <n v="0"/>
  </r>
  <r>
    <n v="277"/>
    <x v="12"/>
    <n v="4.5"/>
    <n v="2.2000000000000002"/>
    <n v="430"/>
    <n v="0"/>
    <m/>
    <n v="0.86"/>
    <x v="13"/>
    <n v="1.1000000000000001"/>
    <x v="0"/>
    <x v="0"/>
    <x v="2"/>
    <n v="15.8"/>
    <n v="17.380000000000003"/>
    <n v="0"/>
  </r>
  <r>
    <n v="277"/>
    <x v="13"/>
    <n v="6.3"/>
    <n v="4.3"/>
    <n v="77"/>
    <n v="0.9"/>
    <m/>
    <n v="0.93"/>
    <x v="13"/>
    <n v="1.1000000000000001"/>
    <x v="0"/>
    <x v="0"/>
    <x v="2"/>
    <n v="13.7"/>
    <n v="15.07"/>
    <n v="0"/>
  </r>
  <r>
    <n v="277"/>
    <x v="14"/>
    <n v="3"/>
    <n v="4.8"/>
    <n v="170"/>
    <n v="-0.1"/>
    <m/>
    <n v="0.99"/>
    <x v="13"/>
    <n v="1.1000000000000001"/>
    <x v="0"/>
    <x v="0"/>
    <x v="2"/>
    <n v="13.2"/>
    <n v="14.52"/>
    <n v="0"/>
  </r>
  <r>
    <n v="277"/>
    <x v="15"/>
    <n v="3.9"/>
    <n v="4.5999999999999996"/>
    <n v="79"/>
    <n v="-0.1"/>
    <m/>
    <n v="0.96"/>
    <x v="13"/>
    <n v="1.1000000000000001"/>
    <x v="0"/>
    <x v="0"/>
    <x v="2"/>
    <n v="13.4"/>
    <n v="14.740000000000002"/>
    <n v="0"/>
  </r>
  <r>
    <n v="277"/>
    <x v="16"/>
    <n v="4"/>
    <n v="0.9"/>
    <n v="93"/>
    <n v="0"/>
    <m/>
    <n v="0.98"/>
    <x v="13"/>
    <n v="1.1000000000000001"/>
    <x v="0"/>
    <x v="0"/>
    <x v="2"/>
    <n v="17.100000000000001"/>
    <n v="18.810000000000002"/>
    <n v="0"/>
  </r>
  <r>
    <n v="277"/>
    <x v="17"/>
    <n v="2.6"/>
    <n v="-1.3"/>
    <n v="179"/>
    <n v="0"/>
    <m/>
    <n v="0.98"/>
    <x v="13"/>
    <n v="1.1000000000000001"/>
    <x v="0"/>
    <x v="0"/>
    <x v="2"/>
    <n v="19.3"/>
    <n v="21.230000000000004"/>
    <n v="0"/>
  </r>
  <r>
    <n v="277"/>
    <x v="18"/>
    <n v="1.1000000000000001"/>
    <n v="-1.8"/>
    <n v="115"/>
    <n v="0"/>
    <m/>
    <n v="0.97"/>
    <x v="13"/>
    <n v="1.1000000000000001"/>
    <x v="0"/>
    <x v="0"/>
    <x v="2"/>
    <n v="19.8"/>
    <n v="21.78"/>
    <n v="0"/>
  </r>
  <r>
    <n v="277"/>
    <x v="19"/>
    <n v="3.6"/>
    <n v="0.7"/>
    <n v="71"/>
    <n v="-0.1"/>
    <m/>
    <n v="0.96"/>
    <x v="13"/>
    <n v="1.1000000000000001"/>
    <x v="0"/>
    <x v="0"/>
    <x v="3"/>
    <n v="17.3"/>
    <n v="19.03"/>
    <n v="0"/>
  </r>
  <r>
    <n v="277"/>
    <x v="20"/>
    <n v="5.7"/>
    <n v="1.1000000000000001"/>
    <n v="122"/>
    <n v="0.1"/>
    <m/>
    <n v="0.95"/>
    <x v="13"/>
    <n v="1.1000000000000001"/>
    <x v="0"/>
    <x v="0"/>
    <x v="3"/>
    <n v="16.899999999999999"/>
    <n v="18.59"/>
    <n v="0"/>
  </r>
  <r>
    <n v="277"/>
    <x v="21"/>
    <n v="3.5"/>
    <n v="1.5"/>
    <n v="211"/>
    <n v="3.5"/>
    <m/>
    <n v="0.93"/>
    <x v="13"/>
    <n v="1.1000000000000001"/>
    <x v="0"/>
    <x v="0"/>
    <x v="3"/>
    <n v="16.5"/>
    <n v="18.150000000000002"/>
    <n v="0"/>
  </r>
  <r>
    <n v="277"/>
    <x v="22"/>
    <n v="6.6"/>
    <n v="4.8"/>
    <n v="264"/>
    <n v="1.4"/>
    <m/>
    <n v="0.88"/>
    <x v="13"/>
    <n v="1.1000000000000001"/>
    <x v="0"/>
    <x v="0"/>
    <x v="3"/>
    <n v="13.2"/>
    <n v="14.52"/>
    <n v="0"/>
  </r>
  <r>
    <n v="277"/>
    <x v="23"/>
    <n v="8.1"/>
    <n v="6.3"/>
    <n v="58"/>
    <n v="4"/>
    <m/>
    <n v="0.88"/>
    <x v="13"/>
    <n v="1.1000000000000001"/>
    <x v="0"/>
    <x v="0"/>
    <x v="3"/>
    <n v="11.7"/>
    <n v="12.870000000000001"/>
    <n v="0"/>
  </r>
  <r>
    <n v="277"/>
    <x v="24"/>
    <n v="4.0999999999999996"/>
    <n v="4.7"/>
    <n v="227"/>
    <n v="0.3"/>
    <m/>
    <n v="0.89"/>
    <x v="13"/>
    <n v="1.1000000000000001"/>
    <x v="0"/>
    <x v="0"/>
    <x v="3"/>
    <n v="13.3"/>
    <n v="14.630000000000003"/>
    <n v="0"/>
  </r>
  <r>
    <n v="277"/>
    <x v="25"/>
    <n v="5.0999999999999996"/>
    <n v="3.2"/>
    <n v="407"/>
    <n v="2.4"/>
    <m/>
    <n v="0.87"/>
    <x v="13"/>
    <n v="1.1000000000000001"/>
    <x v="0"/>
    <x v="0"/>
    <x v="3"/>
    <n v="14.8"/>
    <n v="16.28"/>
    <n v="0"/>
  </r>
  <r>
    <n v="277"/>
    <x v="26"/>
    <n v="8.3000000000000007"/>
    <n v="7.3"/>
    <n v="436"/>
    <n v="6.2"/>
    <m/>
    <n v="0.81"/>
    <x v="13"/>
    <n v="1.1000000000000001"/>
    <x v="0"/>
    <x v="0"/>
    <x v="4"/>
    <n v="10.7"/>
    <n v="11.77"/>
    <n v="0"/>
  </r>
  <r>
    <n v="277"/>
    <x v="27"/>
    <n v="7"/>
    <n v="6.9"/>
    <n v="238"/>
    <n v="0.7"/>
    <m/>
    <n v="0.84"/>
    <x v="13"/>
    <n v="1.1000000000000001"/>
    <x v="0"/>
    <x v="0"/>
    <x v="4"/>
    <n v="11.1"/>
    <n v="12.21"/>
    <n v="0"/>
  </r>
  <r>
    <n v="277"/>
    <x v="28"/>
    <n v="6.6"/>
    <n v="6.2"/>
    <n v="248"/>
    <n v="0.7"/>
    <m/>
    <n v="0.89"/>
    <x v="13"/>
    <n v="1.1000000000000001"/>
    <x v="0"/>
    <x v="0"/>
    <x v="4"/>
    <n v="11.8"/>
    <n v="12.980000000000002"/>
    <n v="0"/>
  </r>
  <r>
    <n v="277"/>
    <x v="29"/>
    <n v="5"/>
    <n v="5.3"/>
    <n v="282"/>
    <n v="0.4"/>
    <m/>
    <n v="0.87"/>
    <x v="13"/>
    <n v="1.1000000000000001"/>
    <x v="0"/>
    <x v="0"/>
    <x v="4"/>
    <n v="12.7"/>
    <n v="13.97"/>
    <n v="0"/>
  </r>
  <r>
    <n v="277"/>
    <x v="30"/>
    <n v="3.4"/>
    <n v="3.7"/>
    <n v="486"/>
    <n v="0.3"/>
    <m/>
    <n v="0.86"/>
    <x v="13"/>
    <n v="1.1000000000000001"/>
    <x v="0"/>
    <x v="0"/>
    <x v="4"/>
    <n v="14.3"/>
    <n v="15.730000000000002"/>
    <n v="0"/>
  </r>
  <r>
    <n v="277"/>
    <x v="31"/>
    <n v="2.5"/>
    <n v="2.2000000000000002"/>
    <n v="451"/>
    <n v="0"/>
    <m/>
    <n v="0.94"/>
    <x v="13"/>
    <n v="1.1000000000000001"/>
    <x v="1"/>
    <x v="0"/>
    <x v="4"/>
    <n v="15.8"/>
    <n v="17.380000000000003"/>
    <n v="0"/>
  </r>
  <r>
    <n v="277"/>
    <x v="32"/>
    <n v="3"/>
    <n v="0.3"/>
    <n v="617"/>
    <n v="0"/>
    <m/>
    <n v="0.87"/>
    <x v="13"/>
    <n v="1.1000000000000001"/>
    <x v="1"/>
    <x v="0"/>
    <x v="4"/>
    <n v="17.7"/>
    <n v="19.470000000000002"/>
    <n v="0"/>
  </r>
  <r>
    <n v="277"/>
    <x v="33"/>
    <n v="3.5"/>
    <n v="1.1000000000000001"/>
    <n v="497"/>
    <n v="0"/>
    <m/>
    <n v="0.9"/>
    <x v="13"/>
    <n v="1.1000000000000001"/>
    <x v="1"/>
    <x v="0"/>
    <x v="5"/>
    <n v="16.899999999999999"/>
    <n v="18.59"/>
    <n v="0"/>
  </r>
  <r>
    <n v="277"/>
    <x v="34"/>
    <n v="6"/>
    <n v="3.2"/>
    <n v="243"/>
    <n v="0"/>
    <m/>
    <n v="0.88"/>
    <x v="13"/>
    <n v="1.1000000000000001"/>
    <x v="1"/>
    <x v="0"/>
    <x v="5"/>
    <n v="14.8"/>
    <n v="16.28"/>
    <n v="0"/>
  </r>
  <r>
    <n v="277"/>
    <x v="35"/>
    <n v="4.8"/>
    <n v="4.7"/>
    <n v="636"/>
    <n v="0"/>
    <m/>
    <n v="0.91"/>
    <x v="13"/>
    <n v="1.1000000000000001"/>
    <x v="1"/>
    <x v="0"/>
    <x v="5"/>
    <n v="13.3"/>
    <n v="14.630000000000003"/>
    <n v="0"/>
  </r>
  <r>
    <n v="277"/>
    <x v="36"/>
    <n v="5.8"/>
    <n v="4.7"/>
    <n v="679"/>
    <n v="0"/>
    <m/>
    <n v="0.91"/>
    <x v="13"/>
    <n v="1.1000000000000001"/>
    <x v="1"/>
    <x v="0"/>
    <x v="5"/>
    <n v="13.3"/>
    <n v="14.630000000000003"/>
    <n v="0"/>
  </r>
  <r>
    <n v="277"/>
    <x v="37"/>
    <n v="10"/>
    <n v="2.7"/>
    <n v="549"/>
    <n v="0"/>
    <m/>
    <n v="0.75"/>
    <x v="13"/>
    <n v="1.1000000000000001"/>
    <x v="1"/>
    <x v="0"/>
    <x v="5"/>
    <n v="15.3"/>
    <n v="16.830000000000002"/>
    <n v="0"/>
  </r>
  <r>
    <n v="277"/>
    <x v="38"/>
    <n v="6"/>
    <n v="2.6"/>
    <n v="235"/>
    <n v="0"/>
    <m/>
    <n v="0.8"/>
    <x v="13"/>
    <n v="1.1000000000000001"/>
    <x v="1"/>
    <x v="0"/>
    <x v="5"/>
    <n v="15.4"/>
    <n v="16.940000000000001"/>
    <n v="0"/>
  </r>
  <r>
    <n v="277"/>
    <x v="39"/>
    <n v="8.5"/>
    <n v="3.4"/>
    <n v="582"/>
    <n v="0"/>
    <m/>
    <n v="0.83"/>
    <x v="13"/>
    <n v="1.1000000000000001"/>
    <x v="1"/>
    <x v="0"/>
    <x v="5"/>
    <n v="14.6"/>
    <n v="16.060000000000002"/>
    <n v="0"/>
  </r>
  <r>
    <n v="277"/>
    <x v="40"/>
    <n v="11.2"/>
    <n v="3"/>
    <n v="357"/>
    <n v="0"/>
    <m/>
    <n v="0.78"/>
    <x v="13"/>
    <n v="1.1000000000000001"/>
    <x v="1"/>
    <x v="0"/>
    <x v="6"/>
    <n v="15"/>
    <n v="16.5"/>
    <n v="0"/>
  </r>
  <r>
    <n v="277"/>
    <x v="41"/>
    <n v="8.8000000000000007"/>
    <n v="0.7"/>
    <n v="232"/>
    <n v="1.8"/>
    <m/>
    <n v="0.83"/>
    <x v="13"/>
    <n v="1.1000000000000001"/>
    <x v="1"/>
    <x v="0"/>
    <x v="6"/>
    <n v="17.3"/>
    <n v="19.03"/>
    <n v="0"/>
  </r>
  <r>
    <n v="277"/>
    <x v="42"/>
    <n v="5.8"/>
    <n v="0"/>
    <n v="155"/>
    <n v="7.3"/>
    <m/>
    <n v="0.88"/>
    <x v="13"/>
    <n v="1.1000000000000001"/>
    <x v="1"/>
    <x v="0"/>
    <x v="6"/>
    <n v="18"/>
    <n v="19.8"/>
    <n v="0"/>
  </r>
  <r>
    <n v="277"/>
    <x v="43"/>
    <n v="4.4000000000000004"/>
    <n v="0.6"/>
    <n v="96"/>
    <n v="0.2"/>
    <m/>
    <n v="0.85"/>
    <x v="13"/>
    <n v="1.1000000000000001"/>
    <x v="1"/>
    <x v="0"/>
    <x v="6"/>
    <n v="17.399999999999999"/>
    <n v="19.14"/>
    <n v="0"/>
  </r>
  <r>
    <n v="277"/>
    <x v="44"/>
    <n v="2.2999999999999998"/>
    <n v="0.6"/>
    <n v="105"/>
    <n v="0"/>
    <m/>
    <n v="0.84"/>
    <x v="13"/>
    <n v="1.1000000000000001"/>
    <x v="1"/>
    <x v="0"/>
    <x v="6"/>
    <n v="17.399999999999999"/>
    <n v="19.14"/>
    <n v="0"/>
  </r>
  <r>
    <n v="277"/>
    <x v="45"/>
    <n v="2.4"/>
    <n v="0.6"/>
    <n v="110"/>
    <n v="0"/>
    <m/>
    <n v="0.84"/>
    <x v="13"/>
    <n v="1.1000000000000001"/>
    <x v="1"/>
    <x v="0"/>
    <x v="6"/>
    <n v="17.399999999999999"/>
    <n v="19.14"/>
    <n v="0"/>
  </r>
  <r>
    <n v="277"/>
    <x v="46"/>
    <n v="5.2"/>
    <n v="-0.1"/>
    <n v="747"/>
    <n v="0"/>
    <m/>
    <n v="0.79"/>
    <x v="13"/>
    <n v="1.1000000000000001"/>
    <x v="1"/>
    <x v="0"/>
    <x v="6"/>
    <n v="18.100000000000001"/>
    <n v="19.910000000000004"/>
    <n v="0"/>
  </r>
  <r>
    <n v="277"/>
    <x v="47"/>
    <n v="4.5999999999999996"/>
    <n v="-1.6"/>
    <n v="909"/>
    <n v="0"/>
    <m/>
    <n v="0.78"/>
    <x v="13"/>
    <n v="1.1000000000000001"/>
    <x v="1"/>
    <x v="0"/>
    <x v="7"/>
    <n v="19.600000000000001"/>
    <n v="21.560000000000002"/>
    <n v="0"/>
  </r>
  <r>
    <n v="277"/>
    <x v="48"/>
    <n v="5.5"/>
    <n v="-1.4"/>
    <n v="923"/>
    <n v="0"/>
    <m/>
    <n v="0.63"/>
    <x v="13"/>
    <n v="1.1000000000000001"/>
    <x v="1"/>
    <x v="0"/>
    <x v="7"/>
    <n v="19.399999999999999"/>
    <n v="21.34"/>
    <n v="0"/>
  </r>
  <r>
    <n v="277"/>
    <x v="49"/>
    <n v="6.9"/>
    <n v="0"/>
    <n v="918"/>
    <n v="0"/>
    <m/>
    <n v="0.56999999999999995"/>
    <x v="13"/>
    <n v="1.1000000000000001"/>
    <x v="1"/>
    <x v="0"/>
    <x v="7"/>
    <n v="18"/>
    <n v="19.8"/>
    <n v="0"/>
  </r>
  <r>
    <n v="277"/>
    <x v="50"/>
    <n v="6.3"/>
    <n v="4.3"/>
    <n v="422"/>
    <n v="0.1"/>
    <m/>
    <n v="0.79"/>
    <x v="13"/>
    <n v="1.1000000000000001"/>
    <x v="1"/>
    <x v="0"/>
    <x v="7"/>
    <n v="13.7"/>
    <n v="15.07"/>
    <n v="0"/>
  </r>
  <r>
    <n v="277"/>
    <x v="51"/>
    <n v="6"/>
    <n v="11.5"/>
    <n v="762"/>
    <n v="0"/>
    <m/>
    <n v="0.8"/>
    <x v="13"/>
    <n v="1.1000000000000001"/>
    <x v="1"/>
    <x v="0"/>
    <x v="7"/>
    <n v="6.5"/>
    <n v="7.15"/>
    <n v="0"/>
  </r>
  <r>
    <n v="277"/>
    <x v="52"/>
    <n v="5.2"/>
    <n v="8.9"/>
    <n v="227"/>
    <n v="1.3"/>
    <m/>
    <n v="0.91"/>
    <x v="13"/>
    <n v="1.1000000000000001"/>
    <x v="1"/>
    <x v="0"/>
    <x v="7"/>
    <n v="9.1"/>
    <n v="10.01"/>
    <n v="0"/>
  </r>
  <r>
    <n v="277"/>
    <x v="53"/>
    <n v="5.9"/>
    <n v="8.1999999999999993"/>
    <n v="519"/>
    <n v="-0.1"/>
    <m/>
    <n v="0.87"/>
    <x v="13"/>
    <n v="1.1000000000000001"/>
    <x v="1"/>
    <x v="0"/>
    <x v="7"/>
    <n v="9.8000000000000007"/>
    <n v="10.780000000000001"/>
    <n v="0"/>
  </r>
  <r>
    <n v="277"/>
    <x v="54"/>
    <n v="7.1"/>
    <n v="9.1"/>
    <n v="143"/>
    <n v="5.4"/>
    <m/>
    <n v="0.89"/>
    <x v="13"/>
    <n v="1.1000000000000001"/>
    <x v="1"/>
    <x v="0"/>
    <x v="8"/>
    <n v="8.9"/>
    <n v="9.7900000000000009"/>
    <n v="0"/>
  </r>
  <r>
    <n v="277"/>
    <x v="55"/>
    <n v="4.2"/>
    <n v="6.9"/>
    <n v="371"/>
    <n v="0"/>
    <m/>
    <n v="0.93"/>
    <x v="13"/>
    <n v="1.1000000000000001"/>
    <x v="1"/>
    <x v="0"/>
    <x v="8"/>
    <n v="11.1"/>
    <n v="12.21"/>
    <n v="0"/>
  </r>
  <r>
    <n v="277"/>
    <x v="56"/>
    <n v="3.8"/>
    <n v="5.9"/>
    <n v="853"/>
    <n v="1.6"/>
    <m/>
    <n v="0.85"/>
    <x v="13"/>
    <n v="1.1000000000000001"/>
    <x v="1"/>
    <x v="0"/>
    <x v="8"/>
    <n v="12.1"/>
    <n v="13.31"/>
    <n v="0"/>
  </r>
  <r>
    <n v="277"/>
    <x v="57"/>
    <n v="3.9"/>
    <n v="5.4"/>
    <n v="381"/>
    <n v="3.7"/>
    <m/>
    <n v="0.9"/>
    <x v="13"/>
    <n v="1.1000000000000001"/>
    <x v="1"/>
    <x v="0"/>
    <x v="8"/>
    <n v="12.6"/>
    <n v="13.860000000000001"/>
    <n v="0"/>
  </r>
  <r>
    <n v="277"/>
    <x v="58"/>
    <n v="6.3"/>
    <n v="5.4"/>
    <n v="699"/>
    <n v="0.8"/>
    <m/>
    <n v="0.86"/>
    <x v="13"/>
    <n v="1.1000000000000001"/>
    <x v="1"/>
    <x v="0"/>
    <x v="8"/>
    <n v="12.6"/>
    <n v="13.860000000000001"/>
    <n v="0"/>
  </r>
  <r>
    <n v="277"/>
    <x v="59"/>
    <n v="3.5"/>
    <n v="5.4"/>
    <n v="1007"/>
    <n v="0"/>
    <m/>
    <n v="0.84"/>
    <x v="13"/>
    <n v="1"/>
    <x v="2"/>
    <x v="0"/>
    <x v="8"/>
    <n v="12.6"/>
    <n v="12.6"/>
    <n v="0"/>
  </r>
  <r>
    <n v="277"/>
    <x v="60"/>
    <n v="3.8"/>
    <n v="4"/>
    <n v="971"/>
    <n v="0"/>
    <m/>
    <n v="0.9"/>
    <x v="13"/>
    <n v="1"/>
    <x v="2"/>
    <x v="0"/>
    <x v="8"/>
    <n v="14"/>
    <n v="14"/>
    <n v="0"/>
  </r>
  <r>
    <n v="277"/>
    <x v="61"/>
    <n v="3.8"/>
    <n v="4.4000000000000004"/>
    <n v="1113"/>
    <n v="0"/>
    <m/>
    <n v="0.88"/>
    <x v="13"/>
    <n v="1"/>
    <x v="2"/>
    <x v="0"/>
    <x v="9"/>
    <n v="13.6"/>
    <n v="13.6"/>
    <n v="0"/>
  </r>
  <r>
    <n v="277"/>
    <x v="62"/>
    <n v="4.2"/>
    <n v="5.6"/>
    <n v="1157"/>
    <n v="0"/>
    <m/>
    <n v="0.86"/>
    <x v="13"/>
    <n v="1"/>
    <x v="2"/>
    <x v="0"/>
    <x v="9"/>
    <n v="12.4"/>
    <n v="12.4"/>
    <n v="0"/>
  </r>
  <r>
    <n v="277"/>
    <x v="63"/>
    <n v="5.6"/>
    <n v="7"/>
    <n v="1123"/>
    <n v="0"/>
    <m/>
    <n v="0.7"/>
    <x v="13"/>
    <n v="1"/>
    <x v="2"/>
    <x v="0"/>
    <x v="9"/>
    <n v="11"/>
    <n v="11"/>
    <n v="0"/>
  </r>
  <r>
    <n v="277"/>
    <x v="64"/>
    <n v="4"/>
    <n v="8.5"/>
    <n v="1195"/>
    <n v="0"/>
    <m/>
    <n v="0.73"/>
    <x v="13"/>
    <n v="1"/>
    <x v="2"/>
    <x v="0"/>
    <x v="9"/>
    <n v="9.5"/>
    <n v="9.5"/>
    <n v="0"/>
  </r>
  <r>
    <n v="277"/>
    <x v="65"/>
    <n v="3.7"/>
    <n v="11"/>
    <n v="1224"/>
    <n v="0"/>
    <m/>
    <n v="0.62"/>
    <x v="13"/>
    <n v="1"/>
    <x v="2"/>
    <x v="0"/>
    <x v="9"/>
    <n v="7"/>
    <n v="7"/>
    <n v="0"/>
  </r>
  <r>
    <n v="277"/>
    <x v="66"/>
    <n v="4.3"/>
    <n v="10.8"/>
    <n v="1279"/>
    <n v="0"/>
    <m/>
    <n v="0.65"/>
    <x v="13"/>
    <n v="1"/>
    <x v="2"/>
    <x v="0"/>
    <x v="9"/>
    <n v="7.1999999999999993"/>
    <n v="7.1999999999999993"/>
    <n v="0"/>
  </r>
  <r>
    <n v="277"/>
    <x v="67"/>
    <n v="4.8"/>
    <n v="8.4"/>
    <n v="1276"/>
    <n v="0"/>
    <m/>
    <n v="0.75"/>
    <x v="13"/>
    <n v="1"/>
    <x v="2"/>
    <x v="0"/>
    <x v="9"/>
    <n v="9.6"/>
    <n v="9.6"/>
    <n v="0"/>
  </r>
  <r>
    <n v="277"/>
    <x v="68"/>
    <n v="4.3"/>
    <n v="7.4"/>
    <n v="1313"/>
    <n v="0"/>
    <m/>
    <n v="0.84"/>
    <x v="13"/>
    <n v="1"/>
    <x v="2"/>
    <x v="0"/>
    <x v="10"/>
    <n v="10.6"/>
    <n v="10.6"/>
    <n v="0"/>
  </r>
  <r>
    <n v="277"/>
    <x v="69"/>
    <n v="7.3"/>
    <n v="6"/>
    <n v="866"/>
    <n v="0.4"/>
    <m/>
    <n v="0.81"/>
    <x v="13"/>
    <n v="1"/>
    <x v="2"/>
    <x v="0"/>
    <x v="10"/>
    <n v="12"/>
    <n v="12"/>
    <n v="0"/>
  </r>
  <r>
    <n v="277"/>
    <x v="70"/>
    <n v="5.3"/>
    <n v="4.9000000000000004"/>
    <n v="1067"/>
    <n v="0.3"/>
    <m/>
    <n v="0.8"/>
    <x v="13"/>
    <n v="1"/>
    <x v="2"/>
    <x v="0"/>
    <x v="10"/>
    <n v="13.1"/>
    <n v="13.1"/>
    <n v="0"/>
  </r>
  <r>
    <n v="277"/>
    <x v="71"/>
    <n v="6.5"/>
    <n v="4.4000000000000004"/>
    <n v="863"/>
    <n v="0.7"/>
    <m/>
    <n v="0.8"/>
    <x v="13"/>
    <n v="1"/>
    <x v="2"/>
    <x v="0"/>
    <x v="10"/>
    <n v="13.6"/>
    <n v="13.6"/>
    <n v="0"/>
  </r>
  <r>
    <n v="277"/>
    <x v="72"/>
    <n v="6.9"/>
    <n v="4.2"/>
    <n v="1288"/>
    <n v="0"/>
    <m/>
    <n v="0.64"/>
    <x v="13"/>
    <n v="1"/>
    <x v="2"/>
    <x v="0"/>
    <x v="10"/>
    <n v="13.8"/>
    <n v="13.8"/>
    <n v="0"/>
  </r>
  <r>
    <n v="277"/>
    <x v="73"/>
    <n v="7"/>
    <n v="3.8"/>
    <n v="1409"/>
    <n v="0"/>
    <m/>
    <n v="0.7"/>
    <x v="13"/>
    <n v="1"/>
    <x v="2"/>
    <x v="0"/>
    <x v="10"/>
    <n v="14.2"/>
    <n v="14.2"/>
    <n v="0"/>
  </r>
  <r>
    <n v="277"/>
    <x v="74"/>
    <n v="4.7"/>
    <n v="5"/>
    <n v="869"/>
    <n v="0.3"/>
    <m/>
    <n v="0.83"/>
    <x v="13"/>
    <n v="1"/>
    <x v="2"/>
    <x v="0"/>
    <x v="10"/>
    <n v="13"/>
    <n v="13"/>
    <n v="0"/>
  </r>
  <r>
    <n v="277"/>
    <x v="75"/>
    <n v="8.4"/>
    <n v="4.3"/>
    <n v="1615"/>
    <n v="0"/>
    <m/>
    <n v="0.62"/>
    <x v="13"/>
    <n v="1"/>
    <x v="2"/>
    <x v="0"/>
    <x v="11"/>
    <n v="13.7"/>
    <n v="13.7"/>
    <n v="0"/>
  </r>
  <r>
    <n v="277"/>
    <x v="76"/>
    <n v="5.3"/>
    <n v="4.0999999999999996"/>
    <n v="1634"/>
    <n v="0"/>
    <m/>
    <n v="0.56999999999999995"/>
    <x v="13"/>
    <n v="1"/>
    <x v="2"/>
    <x v="0"/>
    <x v="11"/>
    <n v="13.9"/>
    <n v="13.9"/>
    <n v="0"/>
  </r>
  <r>
    <n v="277"/>
    <x v="77"/>
    <n v="3.8"/>
    <n v="7.6"/>
    <n v="1640"/>
    <n v="0"/>
    <m/>
    <n v="0.49"/>
    <x v="13"/>
    <n v="1"/>
    <x v="2"/>
    <x v="0"/>
    <x v="11"/>
    <n v="10.4"/>
    <n v="10.4"/>
    <n v="0"/>
  </r>
  <r>
    <n v="277"/>
    <x v="78"/>
    <n v="3.2"/>
    <n v="8.3000000000000007"/>
    <n v="1474"/>
    <n v="0"/>
    <m/>
    <n v="0.74"/>
    <x v="13"/>
    <n v="1"/>
    <x v="2"/>
    <x v="0"/>
    <x v="11"/>
    <n v="9.6999999999999993"/>
    <n v="9.6999999999999993"/>
    <n v="0"/>
  </r>
  <r>
    <n v="277"/>
    <x v="79"/>
    <n v="6.5"/>
    <n v="11.9"/>
    <n v="1595"/>
    <n v="0"/>
    <m/>
    <n v="0.6"/>
    <x v="13"/>
    <n v="1"/>
    <x v="2"/>
    <x v="0"/>
    <x v="11"/>
    <n v="6.1"/>
    <n v="6.1"/>
    <n v="0"/>
  </r>
  <r>
    <n v="277"/>
    <x v="80"/>
    <n v="9.6"/>
    <n v="13.1"/>
    <n v="1593"/>
    <n v="-0.1"/>
    <m/>
    <n v="0.43"/>
    <x v="13"/>
    <n v="1"/>
    <x v="2"/>
    <x v="0"/>
    <x v="11"/>
    <n v="4.9000000000000004"/>
    <n v="4.9000000000000004"/>
    <n v="0"/>
  </r>
  <r>
    <n v="277"/>
    <x v="81"/>
    <n v="5"/>
    <n v="9.6999999999999993"/>
    <n v="964"/>
    <n v="1.1000000000000001"/>
    <m/>
    <n v="0.75"/>
    <x v="13"/>
    <n v="1"/>
    <x v="2"/>
    <x v="0"/>
    <x v="11"/>
    <n v="8.3000000000000007"/>
    <n v="8.3000000000000007"/>
    <n v="0"/>
  </r>
  <r>
    <n v="277"/>
    <x v="82"/>
    <n v="4"/>
    <n v="7.8"/>
    <n v="1418"/>
    <n v="0.1"/>
    <m/>
    <n v="0.88"/>
    <x v="13"/>
    <n v="1"/>
    <x v="2"/>
    <x v="0"/>
    <x v="12"/>
    <n v="10.199999999999999"/>
    <n v="10.199999999999999"/>
    <n v="0"/>
  </r>
  <r>
    <n v="277"/>
    <x v="83"/>
    <n v="6.2"/>
    <n v="7.8"/>
    <n v="715"/>
    <n v="1.2"/>
    <m/>
    <n v="0.86"/>
    <x v="13"/>
    <n v="1"/>
    <x v="2"/>
    <x v="0"/>
    <x v="12"/>
    <n v="10.199999999999999"/>
    <n v="10.199999999999999"/>
    <n v="0"/>
  </r>
  <r>
    <n v="277"/>
    <x v="84"/>
    <n v="5"/>
    <n v="7.2"/>
    <n v="1019"/>
    <n v="0"/>
    <m/>
    <n v="0.87"/>
    <x v="13"/>
    <n v="1"/>
    <x v="2"/>
    <x v="0"/>
    <x v="12"/>
    <n v="10.8"/>
    <n v="10.8"/>
    <n v="0"/>
  </r>
  <r>
    <n v="277"/>
    <x v="85"/>
    <n v="3.8"/>
    <n v="8.8000000000000007"/>
    <n v="1735"/>
    <n v="0"/>
    <m/>
    <n v="0.83"/>
    <x v="13"/>
    <n v="1"/>
    <x v="2"/>
    <x v="0"/>
    <x v="12"/>
    <n v="9.1999999999999993"/>
    <n v="9.1999999999999993"/>
    <n v="0"/>
  </r>
  <r>
    <n v="277"/>
    <x v="86"/>
    <n v="5.0999999999999996"/>
    <n v="7.7"/>
    <n v="612"/>
    <n v="0.9"/>
    <m/>
    <n v="0.87"/>
    <x v="13"/>
    <n v="1"/>
    <x v="2"/>
    <x v="0"/>
    <x v="12"/>
    <n v="10.3"/>
    <n v="10.3"/>
    <n v="0"/>
  </r>
  <r>
    <n v="277"/>
    <x v="87"/>
    <n v="5.7"/>
    <n v="8.1999999999999993"/>
    <n v="1751"/>
    <n v="0"/>
    <m/>
    <n v="0.81"/>
    <x v="13"/>
    <n v="1"/>
    <x v="2"/>
    <x v="0"/>
    <x v="12"/>
    <n v="9.8000000000000007"/>
    <n v="9.8000000000000007"/>
    <n v="0"/>
  </r>
  <r>
    <n v="277"/>
    <x v="88"/>
    <n v="12.5"/>
    <n v="9"/>
    <n v="1717"/>
    <n v="1.2"/>
    <m/>
    <n v="0.8"/>
    <x v="13"/>
    <n v="1"/>
    <x v="2"/>
    <x v="0"/>
    <x v="12"/>
    <n v="9"/>
    <n v="9"/>
    <n v="0"/>
  </r>
  <r>
    <n v="277"/>
    <x v="89"/>
    <n v="7.1"/>
    <n v="7.9"/>
    <n v="1559"/>
    <n v="0"/>
    <m/>
    <n v="0.81"/>
    <x v="13"/>
    <n v="1"/>
    <x v="2"/>
    <x v="0"/>
    <x v="13"/>
    <n v="10.1"/>
    <n v="10.1"/>
    <n v="0"/>
  </r>
  <r>
    <n v="277"/>
    <x v="90"/>
    <n v="6.9"/>
    <n v="8.8000000000000007"/>
    <n v="1923"/>
    <n v="0"/>
    <m/>
    <n v="0.79"/>
    <x v="13"/>
    <n v="0.8"/>
    <x v="3"/>
    <x v="0"/>
    <x v="13"/>
    <n v="9.1999999999999993"/>
    <n v="7.3599999999999994"/>
    <n v="0"/>
  </r>
  <r>
    <n v="277"/>
    <x v="91"/>
    <n v="8"/>
    <n v="9.8000000000000007"/>
    <n v="1925"/>
    <n v="0"/>
    <m/>
    <n v="0.74"/>
    <x v="13"/>
    <n v="0.8"/>
    <x v="3"/>
    <x v="0"/>
    <x v="13"/>
    <n v="8.1999999999999993"/>
    <n v="6.56"/>
    <n v="0"/>
  </r>
  <r>
    <n v="277"/>
    <x v="92"/>
    <n v="6.5"/>
    <n v="10.4"/>
    <n v="1972"/>
    <n v="0"/>
    <m/>
    <n v="0.72"/>
    <x v="13"/>
    <n v="0.8"/>
    <x v="3"/>
    <x v="0"/>
    <x v="13"/>
    <n v="7.6"/>
    <n v="6.08"/>
    <n v="0"/>
  </r>
  <r>
    <n v="277"/>
    <x v="93"/>
    <n v="5.5"/>
    <n v="10.5"/>
    <n v="2010"/>
    <n v="0"/>
    <m/>
    <n v="0.8"/>
    <x v="13"/>
    <n v="0.8"/>
    <x v="3"/>
    <x v="0"/>
    <x v="13"/>
    <n v="7.5"/>
    <n v="6"/>
    <n v="0"/>
  </r>
  <r>
    <n v="277"/>
    <x v="94"/>
    <n v="10.5"/>
    <n v="8.6"/>
    <n v="2059"/>
    <n v="0"/>
    <m/>
    <n v="0.69"/>
    <x v="13"/>
    <n v="0.8"/>
    <x v="3"/>
    <x v="0"/>
    <x v="13"/>
    <n v="9.4"/>
    <n v="7.5200000000000005"/>
    <n v="0"/>
  </r>
  <r>
    <n v="277"/>
    <x v="95"/>
    <n v="6.3"/>
    <n v="6.9"/>
    <n v="2072"/>
    <n v="0"/>
    <m/>
    <n v="0.63"/>
    <x v="13"/>
    <n v="0.8"/>
    <x v="3"/>
    <x v="0"/>
    <x v="13"/>
    <n v="11.1"/>
    <n v="8.8800000000000008"/>
    <n v="0"/>
  </r>
  <r>
    <n v="277"/>
    <x v="96"/>
    <n v="5"/>
    <n v="7.9"/>
    <n v="2096"/>
    <n v="0"/>
    <m/>
    <n v="0.67"/>
    <x v="13"/>
    <n v="0.8"/>
    <x v="3"/>
    <x v="0"/>
    <x v="14"/>
    <n v="10.1"/>
    <n v="8.08"/>
    <n v="0"/>
  </r>
  <r>
    <n v="277"/>
    <x v="97"/>
    <n v="3.5"/>
    <n v="7.6"/>
    <n v="1815"/>
    <n v="0"/>
    <m/>
    <n v="0.71"/>
    <x v="13"/>
    <n v="0.8"/>
    <x v="3"/>
    <x v="0"/>
    <x v="14"/>
    <n v="10.4"/>
    <n v="8.32"/>
    <n v="0"/>
  </r>
  <r>
    <n v="277"/>
    <x v="98"/>
    <n v="6.9"/>
    <n v="7.6"/>
    <n v="684"/>
    <n v="0"/>
    <m/>
    <n v="0.78"/>
    <x v="13"/>
    <n v="0.8"/>
    <x v="3"/>
    <x v="0"/>
    <x v="14"/>
    <n v="10.4"/>
    <n v="8.32"/>
    <n v="0"/>
  </r>
  <r>
    <n v="277"/>
    <x v="99"/>
    <n v="7.2"/>
    <n v="8.1999999999999993"/>
    <n v="1165"/>
    <n v="0"/>
    <m/>
    <n v="0.82"/>
    <x v="13"/>
    <n v="0.8"/>
    <x v="3"/>
    <x v="0"/>
    <x v="14"/>
    <n v="9.8000000000000007"/>
    <n v="7.8400000000000007"/>
    <n v="0"/>
  </r>
  <r>
    <n v="277"/>
    <x v="100"/>
    <n v="4.4000000000000004"/>
    <n v="9.5"/>
    <n v="1979"/>
    <n v="0"/>
    <m/>
    <n v="0.87"/>
    <x v="13"/>
    <n v="0.8"/>
    <x v="3"/>
    <x v="0"/>
    <x v="14"/>
    <n v="8.5"/>
    <n v="6.8000000000000007"/>
    <n v="0"/>
  </r>
  <r>
    <n v="277"/>
    <x v="101"/>
    <n v="4.3"/>
    <n v="14.3"/>
    <n v="2095"/>
    <n v="0"/>
    <m/>
    <n v="0.61"/>
    <x v="13"/>
    <n v="0.8"/>
    <x v="3"/>
    <x v="0"/>
    <x v="14"/>
    <n v="3.6999999999999993"/>
    <n v="2.9599999999999995"/>
    <n v="0"/>
  </r>
  <r>
    <n v="277"/>
    <x v="102"/>
    <n v="5.7"/>
    <n v="12.5"/>
    <n v="1637"/>
    <n v="1.4"/>
    <m/>
    <n v="0.78"/>
    <x v="13"/>
    <n v="0.8"/>
    <x v="3"/>
    <x v="0"/>
    <x v="14"/>
    <n v="5.5"/>
    <n v="4.4000000000000004"/>
    <n v="0"/>
  </r>
  <r>
    <n v="277"/>
    <x v="103"/>
    <n v="4.5"/>
    <n v="11.9"/>
    <n v="1760"/>
    <n v="0"/>
    <m/>
    <n v="0.77"/>
    <x v="13"/>
    <n v="0.8"/>
    <x v="3"/>
    <x v="0"/>
    <x v="15"/>
    <n v="6.1"/>
    <n v="4.88"/>
    <n v="0"/>
  </r>
  <r>
    <n v="277"/>
    <x v="104"/>
    <n v="5"/>
    <n v="15"/>
    <n v="1673"/>
    <n v="11.5"/>
    <m/>
    <n v="0.73"/>
    <x v="13"/>
    <n v="0.8"/>
    <x v="3"/>
    <x v="0"/>
    <x v="15"/>
    <n v="3"/>
    <n v="2.4000000000000004"/>
    <n v="0"/>
  </r>
  <r>
    <n v="277"/>
    <x v="105"/>
    <n v="3.3"/>
    <n v="11"/>
    <n v="493"/>
    <n v="1.2"/>
    <m/>
    <n v="0.87"/>
    <x v="13"/>
    <n v="0.8"/>
    <x v="3"/>
    <x v="0"/>
    <x v="15"/>
    <n v="7"/>
    <n v="5.6000000000000005"/>
    <n v="0"/>
  </r>
  <r>
    <n v="277"/>
    <x v="106"/>
    <n v="4.9000000000000004"/>
    <n v="9.6999999999999993"/>
    <n v="368"/>
    <n v="0.9"/>
    <m/>
    <n v="0.83"/>
    <x v="13"/>
    <n v="0.8"/>
    <x v="3"/>
    <x v="0"/>
    <x v="15"/>
    <n v="8.3000000000000007"/>
    <n v="6.6400000000000006"/>
    <n v="0"/>
  </r>
  <r>
    <n v="277"/>
    <x v="107"/>
    <n v="5.2"/>
    <n v="9.5"/>
    <n v="1342"/>
    <n v="0"/>
    <m/>
    <n v="0.79"/>
    <x v="13"/>
    <n v="0.8"/>
    <x v="3"/>
    <x v="0"/>
    <x v="15"/>
    <n v="8.5"/>
    <n v="6.8000000000000007"/>
    <n v="0"/>
  </r>
  <r>
    <n v="277"/>
    <x v="108"/>
    <n v="4.9000000000000004"/>
    <n v="8.9"/>
    <n v="2144"/>
    <n v="0"/>
    <m/>
    <n v="0.77"/>
    <x v="13"/>
    <n v="0.8"/>
    <x v="3"/>
    <x v="0"/>
    <x v="15"/>
    <n v="9.1"/>
    <n v="7.28"/>
    <n v="0"/>
  </r>
  <r>
    <n v="277"/>
    <x v="109"/>
    <n v="3.8"/>
    <n v="9.4"/>
    <n v="1152"/>
    <n v="0"/>
    <m/>
    <n v="0.83"/>
    <x v="13"/>
    <n v="0.8"/>
    <x v="3"/>
    <x v="0"/>
    <x v="15"/>
    <n v="8.6"/>
    <n v="6.88"/>
    <n v="0"/>
  </r>
  <r>
    <n v="277"/>
    <x v="110"/>
    <n v="2.2999999999999998"/>
    <n v="9.6999999999999993"/>
    <n v="536"/>
    <n v="0.4"/>
    <m/>
    <n v="0.87"/>
    <x v="13"/>
    <n v="0.8"/>
    <x v="3"/>
    <x v="0"/>
    <x v="16"/>
    <n v="8.3000000000000007"/>
    <n v="6.6400000000000006"/>
    <n v="0"/>
  </r>
  <r>
    <n v="277"/>
    <x v="111"/>
    <n v="2.2000000000000002"/>
    <n v="10.6"/>
    <n v="1092"/>
    <n v="0.3"/>
    <m/>
    <n v="0.85"/>
    <x v="13"/>
    <n v="0.8"/>
    <x v="3"/>
    <x v="0"/>
    <x v="16"/>
    <n v="7.4"/>
    <n v="5.9200000000000008"/>
    <n v="0"/>
  </r>
  <r>
    <n v="277"/>
    <x v="112"/>
    <n v="6.6"/>
    <n v="10.199999999999999"/>
    <n v="927"/>
    <n v="0.6"/>
    <m/>
    <n v="0.91"/>
    <x v="13"/>
    <n v="0.8"/>
    <x v="3"/>
    <x v="0"/>
    <x v="16"/>
    <n v="7.8000000000000007"/>
    <n v="6.2400000000000011"/>
    <n v="0"/>
  </r>
  <r>
    <n v="277"/>
    <x v="113"/>
    <n v="8.6"/>
    <n v="10"/>
    <n v="785"/>
    <n v="0.2"/>
    <m/>
    <n v="0.89"/>
    <x v="13"/>
    <n v="0.8"/>
    <x v="3"/>
    <x v="0"/>
    <x v="16"/>
    <n v="8"/>
    <n v="6.4"/>
    <n v="0"/>
  </r>
  <r>
    <n v="277"/>
    <x v="114"/>
    <n v="3.9"/>
    <n v="8.9"/>
    <n v="852"/>
    <n v="0"/>
    <m/>
    <n v="0.8"/>
    <x v="13"/>
    <n v="0.8"/>
    <x v="3"/>
    <x v="0"/>
    <x v="16"/>
    <n v="9.1"/>
    <n v="7.28"/>
    <n v="0"/>
  </r>
  <r>
    <n v="277"/>
    <x v="115"/>
    <n v="5.3"/>
    <n v="11.7"/>
    <n v="2333"/>
    <n v="0"/>
    <m/>
    <n v="0.8"/>
    <x v="13"/>
    <n v="0.8"/>
    <x v="3"/>
    <x v="0"/>
    <x v="16"/>
    <n v="6.3000000000000007"/>
    <n v="5.0400000000000009"/>
    <n v="0"/>
  </r>
  <r>
    <n v="277"/>
    <x v="116"/>
    <n v="4.2"/>
    <n v="13.1"/>
    <n v="2444"/>
    <n v="0"/>
    <m/>
    <n v="0.62"/>
    <x v="13"/>
    <n v="0.8"/>
    <x v="3"/>
    <x v="0"/>
    <x v="16"/>
    <n v="4.9000000000000004"/>
    <n v="3.9200000000000004"/>
    <n v="0"/>
  </r>
  <r>
    <n v="277"/>
    <x v="117"/>
    <n v="2.8"/>
    <n v="12.8"/>
    <n v="2323"/>
    <n v="0"/>
    <m/>
    <n v="0.76"/>
    <x v="13"/>
    <n v="0.8"/>
    <x v="3"/>
    <x v="0"/>
    <x v="17"/>
    <n v="5.1999999999999993"/>
    <n v="4.1599999999999993"/>
    <n v="0"/>
  </r>
  <r>
    <n v="277"/>
    <x v="118"/>
    <n v="3.4"/>
    <n v="13.5"/>
    <n v="2388"/>
    <n v="0"/>
    <m/>
    <n v="0.81"/>
    <x v="13"/>
    <n v="0.8"/>
    <x v="3"/>
    <x v="0"/>
    <x v="17"/>
    <n v="4.5"/>
    <n v="3.6"/>
    <n v="0"/>
  </r>
  <r>
    <n v="277"/>
    <x v="119"/>
    <n v="4.3"/>
    <n v="14.9"/>
    <n v="2421"/>
    <n v="0"/>
    <m/>
    <n v="0.79"/>
    <x v="13"/>
    <n v="0.8"/>
    <x v="3"/>
    <x v="0"/>
    <x v="17"/>
    <n v="3.0999999999999996"/>
    <n v="2.48"/>
    <n v="0"/>
  </r>
  <r>
    <n v="277"/>
    <x v="120"/>
    <n v="2.9"/>
    <n v="18.100000000000001"/>
    <n v="2411"/>
    <n v="0"/>
    <m/>
    <n v="0.69"/>
    <x v="13"/>
    <n v="0.8"/>
    <x v="4"/>
    <x v="0"/>
    <x v="17"/>
    <n v="0"/>
    <n v="0"/>
    <n v="0.10000000000000142"/>
  </r>
  <r>
    <n v="277"/>
    <x v="121"/>
    <n v="5.4"/>
    <n v="14"/>
    <n v="1814"/>
    <n v="0"/>
    <m/>
    <n v="0.77"/>
    <x v="13"/>
    <n v="0.8"/>
    <x v="4"/>
    <x v="0"/>
    <x v="17"/>
    <n v="4"/>
    <n v="3.2"/>
    <n v="0"/>
  </r>
  <r>
    <n v="277"/>
    <x v="122"/>
    <n v="6.8"/>
    <n v="11.5"/>
    <n v="2135"/>
    <n v="0.2"/>
    <m/>
    <n v="0.71"/>
    <x v="13"/>
    <n v="0.8"/>
    <x v="4"/>
    <x v="0"/>
    <x v="17"/>
    <n v="6.5"/>
    <n v="5.2"/>
    <n v="0"/>
  </r>
  <r>
    <n v="277"/>
    <x v="123"/>
    <n v="8.8000000000000007"/>
    <n v="9.6999999999999993"/>
    <n v="1999"/>
    <n v="0.1"/>
    <m/>
    <n v="0.66"/>
    <x v="13"/>
    <n v="0.8"/>
    <x v="4"/>
    <x v="0"/>
    <x v="17"/>
    <n v="8.3000000000000007"/>
    <n v="6.6400000000000006"/>
    <n v="0"/>
  </r>
  <r>
    <n v="277"/>
    <x v="124"/>
    <n v="8.9"/>
    <n v="10.3"/>
    <n v="2491"/>
    <n v="0"/>
    <m/>
    <n v="0.62"/>
    <x v="13"/>
    <n v="0.8"/>
    <x v="4"/>
    <x v="0"/>
    <x v="18"/>
    <n v="7.6999999999999993"/>
    <n v="6.16"/>
    <n v="0"/>
  </r>
  <r>
    <n v="277"/>
    <x v="125"/>
    <n v="7.5"/>
    <n v="10"/>
    <n v="1379"/>
    <n v="-0.1"/>
    <m/>
    <n v="0.74"/>
    <x v="13"/>
    <n v="0.8"/>
    <x v="4"/>
    <x v="0"/>
    <x v="18"/>
    <n v="8"/>
    <n v="6.4"/>
    <n v="0"/>
  </r>
  <r>
    <n v="277"/>
    <x v="126"/>
    <n v="6.9"/>
    <n v="10.9"/>
    <n v="2004"/>
    <n v="0"/>
    <m/>
    <n v="0.78"/>
    <x v="13"/>
    <n v="0.8"/>
    <x v="4"/>
    <x v="0"/>
    <x v="18"/>
    <n v="7.1"/>
    <n v="5.68"/>
    <n v="0"/>
  </r>
  <r>
    <n v="277"/>
    <x v="127"/>
    <n v="7.2"/>
    <n v="13.2"/>
    <n v="2419"/>
    <n v="0"/>
    <m/>
    <n v="0.67"/>
    <x v="13"/>
    <n v="0.8"/>
    <x v="4"/>
    <x v="0"/>
    <x v="18"/>
    <n v="4.8000000000000007"/>
    <n v="3.8400000000000007"/>
    <n v="0"/>
  </r>
  <r>
    <n v="277"/>
    <x v="128"/>
    <n v="5.3"/>
    <n v="13.1"/>
    <n v="2452"/>
    <n v="0"/>
    <m/>
    <n v="0.69"/>
    <x v="13"/>
    <n v="0.8"/>
    <x v="4"/>
    <x v="0"/>
    <x v="18"/>
    <n v="4.9000000000000004"/>
    <n v="3.9200000000000004"/>
    <n v="0"/>
  </r>
  <r>
    <n v="277"/>
    <x v="129"/>
    <n v="5.3"/>
    <n v="12.8"/>
    <n v="2353"/>
    <n v="0"/>
    <m/>
    <n v="0.72"/>
    <x v="13"/>
    <n v="0.8"/>
    <x v="4"/>
    <x v="0"/>
    <x v="18"/>
    <n v="5.1999999999999993"/>
    <n v="4.1599999999999993"/>
    <n v="0"/>
  </r>
  <r>
    <n v="277"/>
    <x v="130"/>
    <n v="7.2"/>
    <n v="16.399999999999999"/>
    <n v="2499"/>
    <n v="0"/>
    <m/>
    <n v="0.67"/>
    <x v="13"/>
    <n v="0.8"/>
    <x v="4"/>
    <x v="0"/>
    <x v="18"/>
    <n v="1.6000000000000014"/>
    <n v="1.2800000000000011"/>
    <n v="0"/>
  </r>
  <r>
    <n v="277"/>
    <x v="131"/>
    <n v="8.5"/>
    <n v="15.6"/>
    <n v="2710"/>
    <n v="0"/>
    <m/>
    <n v="0.59"/>
    <x v="13"/>
    <n v="0.8"/>
    <x v="4"/>
    <x v="0"/>
    <x v="19"/>
    <n v="2.4000000000000004"/>
    <n v="1.9200000000000004"/>
    <n v="0"/>
  </r>
  <r>
    <n v="277"/>
    <x v="132"/>
    <n v="7.3"/>
    <n v="13.5"/>
    <n v="2829"/>
    <n v="0"/>
    <m/>
    <n v="0.69"/>
    <x v="13"/>
    <n v="0.8"/>
    <x v="4"/>
    <x v="0"/>
    <x v="19"/>
    <n v="4.5"/>
    <n v="3.6"/>
    <n v="0"/>
  </r>
  <r>
    <n v="277"/>
    <x v="133"/>
    <n v="7.6"/>
    <n v="12.5"/>
    <n v="2321"/>
    <n v="0"/>
    <m/>
    <n v="0.76"/>
    <x v="13"/>
    <n v="0.8"/>
    <x v="4"/>
    <x v="0"/>
    <x v="19"/>
    <n v="5.5"/>
    <n v="4.4000000000000004"/>
    <n v="0"/>
  </r>
  <r>
    <n v="277"/>
    <x v="134"/>
    <n v="8.6"/>
    <n v="12.5"/>
    <n v="2826"/>
    <n v="0"/>
    <m/>
    <n v="0.69"/>
    <x v="13"/>
    <n v="0.8"/>
    <x v="4"/>
    <x v="0"/>
    <x v="19"/>
    <n v="5.5"/>
    <n v="4.4000000000000004"/>
    <n v="0"/>
  </r>
  <r>
    <n v="277"/>
    <x v="135"/>
    <n v="7.2"/>
    <n v="11.8"/>
    <n v="1119"/>
    <n v="0"/>
    <m/>
    <n v="0.77"/>
    <x v="13"/>
    <n v="0.8"/>
    <x v="4"/>
    <x v="0"/>
    <x v="19"/>
    <n v="6.1999999999999993"/>
    <n v="4.96"/>
    <n v="0"/>
  </r>
  <r>
    <n v="277"/>
    <x v="136"/>
    <n v="7.3"/>
    <n v="12"/>
    <n v="2025"/>
    <n v="0"/>
    <m/>
    <n v="0.81"/>
    <x v="13"/>
    <n v="0.8"/>
    <x v="4"/>
    <x v="0"/>
    <x v="19"/>
    <n v="6"/>
    <n v="4.8000000000000007"/>
    <n v="0"/>
  </r>
  <r>
    <n v="277"/>
    <x v="137"/>
    <n v="5"/>
    <n v="14.4"/>
    <n v="2854"/>
    <n v="0"/>
    <m/>
    <n v="0.72"/>
    <x v="13"/>
    <n v="0.8"/>
    <x v="4"/>
    <x v="0"/>
    <x v="19"/>
    <n v="3.5999999999999996"/>
    <n v="2.88"/>
    <n v="0"/>
  </r>
  <r>
    <n v="277"/>
    <x v="138"/>
    <n v="4.5"/>
    <n v="14.9"/>
    <n v="2841"/>
    <n v="0"/>
    <m/>
    <n v="0.7"/>
    <x v="13"/>
    <n v="0.8"/>
    <x v="4"/>
    <x v="0"/>
    <x v="20"/>
    <n v="3.0999999999999996"/>
    <n v="2.48"/>
    <n v="0"/>
  </r>
  <r>
    <n v="277"/>
    <x v="139"/>
    <n v="5.0999999999999996"/>
    <n v="13"/>
    <n v="2795"/>
    <n v="0"/>
    <m/>
    <n v="0.81"/>
    <x v="13"/>
    <n v="0.8"/>
    <x v="4"/>
    <x v="0"/>
    <x v="20"/>
    <n v="5"/>
    <n v="4"/>
    <n v="0"/>
  </r>
  <r>
    <n v="277"/>
    <x v="140"/>
    <n v="9.3000000000000007"/>
    <n v="12.1"/>
    <n v="1505"/>
    <n v="0"/>
    <m/>
    <n v="0.71"/>
    <x v="13"/>
    <n v="0.8"/>
    <x v="4"/>
    <x v="0"/>
    <x v="20"/>
    <n v="5.9"/>
    <n v="4.7200000000000006"/>
    <n v="0"/>
  </r>
  <r>
    <n v="277"/>
    <x v="141"/>
    <n v="11.5"/>
    <n v="10.9"/>
    <n v="2459"/>
    <n v="0.5"/>
    <m/>
    <n v="0.6"/>
    <x v="13"/>
    <n v="0.8"/>
    <x v="4"/>
    <x v="0"/>
    <x v="20"/>
    <n v="7.1"/>
    <n v="5.68"/>
    <n v="0"/>
  </r>
  <r>
    <n v="277"/>
    <x v="142"/>
    <n v="9.1"/>
    <n v="10.5"/>
    <n v="2333"/>
    <n v="2.4"/>
    <m/>
    <n v="0.69"/>
    <x v="13"/>
    <n v="0.8"/>
    <x v="4"/>
    <x v="0"/>
    <x v="20"/>
    <n v="7.5"/>
    <n v="6"/>
    <n v="0"/>
  </r>
  <r>
    <n v="277"/>
    <x v="143"/>
    <n v="5.8"/>
    <n v="12.4"/>
    <n v="1222"/>
    <n v="2.2000000000000002"/>
    <m/>
    <n v="0.85"/>
    <x v="13"/>
    <n v="0.8"/>
    <x v="4"/>
    <x v="0"/>
    <x v="20"/>
    <n v="5.6"/>
    <n v="4.4799999999999995"/>
    <n v="0"/>
  </r>
  <r>
    <n v="277"/>
    <x v="144"/>
    <n v="7.2"/>
    <n v="14.5"/>
    <n v="1227"/>
    <n v="4.7"/>
    <m/>
    <n v="0.82"/>
    <x v="13"/>
    <n v="0.8"/>
    <x v="4"/>
    <x v="0"/>
    <x v="20"/>
    <n v="3.5"/>
    <n v="2.8000000000000003"/>
    <n v="0"/>
  </r>
  <r>
    <n v="277"/>
    <x v="145"/>
    <n v="6.1"/>
    <n v="14.1"/>
    <n v="2027"/>
    <n v="0.5"/>
    <m/>
    <n v="0.73"/>
    <x v="13"/>
    <n v="0.8"/>
    <x v="4"/>
    <x v="0"/>
    <x v="21"/>
    <n v="3.9000000000000004"/>
    <n v="3.1200000000000006"/>
    <n v="0"/>
  </r>
  <r>
    <n v="277"/>
    <x v="146"/>
    <n v="6.9"/>
    <n v="13.8"/>
    <n v="969"/>
    <n v="18.8"/>
    <m/>
    <n v="0.87"/>
    <x v="13"/>
    <n v="0.8"/>
    <x v="4"/>
    <x v="0"/>
    <x v="21"/>
    <n v="4.1999999999999993"/>
    <n v="3.3599999999999994"/>
    <n v="0"/>
  </r>
  <r>
    <n v="277"/>
    <x v="147"/>
    <n v="7.3"/>
    <n v="14"/>
    <n v="2413"/>
    <n v="2.2999999999999998"/>
    <m/>
    <n v="0.8"/>
    <x v="13"/>
    <n v="0.8"/>
    <x v="4"/>
    <x v="0"/>
    <x v="21"/>
    <n v="4"/>
    <n v="3.2"/>
    <n v="0"/>
  </r>
  <r>
    <n v="277"/>
    <x v="148"/>
    <n v="5.5"/>
    <n v="13.9"/>
    <n v="709"/>
    <n v="2.1"/>
    <m/>
    <n v="0.88"/>
    <x v="13"/>
    <n v="0.8"/>
    <x v="4"/>
    <x v="0"/>
    <x v="21"/>
    <n v="4.0999999999999996"/>
    <n v="3.28"/>
    <n v="0"/>
  </r>
  <r>
    <n v="277"/>
    <x v="149"/>
    <n v="5.8"/>
    <n v="16.399999999999999"/>
    <n v="2264"/>
    <n v="0"/>
    <m/>
    <n v="0.84"/>
    <x v="13"/>
    <n v="0.8"/>
    <x v="4"/>
    <x v="0"/>
    <x v="21"/>
    <n v="1.6000000000000014"/>
    <n v="1.2800000000000011"/>
    <n v="0"/>
  </r>
  <r>
    <n v="277"/>
    <x v="150"/>
    <n v="3"/>
    <n v="17.899999999999999"/>
    <n v="2354"/>
    <n v="0"/>
    <m/>
    <n v="0.84"/>
    <x v="13"/>
    <n v="0.8"/>
    <x v="4"/>
    <x v="0"/>
    <x v="21"/>
    <n v="0.10000000000000142"/>
    <n v="8.000000000000114E-2"/>
    <n v="0"/>
  </r>
  <r>
    <n v="277"/>
    <x v="151"/>
    <n v="5.8"/>
    <n v="16.600000000000001"/>
    <n v="2012"/>
    <n v="0"/>
    <m/>
    <n v="0.77"/>
    <x v="13"/>
    <n v="0.8"/>
    <x v="5"/>
    <x v="0"/>
    <x v="21"/>
    <n v="1.3999999999999986"/>
    <n v="1.119999999999999"/>
    <n v="0"/>
  </r>
  <r>
    <n v="277"/>
    <x v="152"/>
    <n v="5.4"/>
    <n v="14.4"/>
    <n v="2284"/>
    <n v="0.3"/>
    <m/>
    <n v="0.77"/>
    <x v="13"/>
    <n v="0.8"/>
    <x v="5"/>
    <x v="0"/>
    <x v="22"/>
    <n v="3.5999999999999996"/>
    <n v="2.88"/>
    <n v="0"/>
  </r>
  <r>
    <n v="277"/>
    <x v="153"/>
    <n v="7.1"/>
    <n v="16.100000000000001"/>
    <n v="2078"/>
    <n v="0"/>
    <m/>
    <n v="0.68"/>
    <x v="13"/>
    <n v="0.8"/>
    <x v="5"/>
    <x v="0"/>
    <x v="22"/>
    <n v="1.8999999999999986"/>
    <n v="1.5199999999999989"/>
    <n v="0"/>
  </r>
  <r>
    <n v="277"/>
    <x v="154"/>
    <n v="5.4"/>
    <n v="15.1"/>
    <n v="1762"/>
    <n v="7.4"/>
    <m/>
    <n v="0.76"/>
    <x v="13"/>
    <n v="0.8"/>
    <x v="5"/>
    <x v="0"/>
    <x v="22"/>
    <n v="2.9000000000000004"/>
    <n v="2.3200000000000003"/>
    <n v="0"/>
  </r>
  <r>
    <n v="277"/>
    <x v="155"/>
    <n v="5.7"/>
    <n v="14.6"/>
    <n v="1300"/>
    <n v="10.8"/>
    <m/>
    <n v="0.81"/>
    <x v="13"/>
    <n v="0.8"/>
    <x v="5"/>
    <x v="0"/>
    <x v="22"/>
    <n v="3.4000000000000004"/>
    <n v="2.7200000000000006"/>
    <n v="0"/>
  </r>
  <r>
    <n v="277"/>
    <x v="156"/>
    <n v="7.1"/>
    <n v="14.7"/>
    <n v="1868"/>
    <n v="7.7"/>
    <m/>
    <n v="0.8"/>
    <x v="13"/>
    <n v="0.8"/>
    <x v="5"/>
    <x v="0"/>
    <x v="22"/>
    <n v="3.3000000000000007"/>
    <n v="2.6400000000000006"/>
    <n v="0"/>
  </r>
  <r>
    <n v="277"/>
    <x v="157"/>
    <n v="3.8"/>
    <n v="13.3"/>
    <n v="1176"/>
    <n v="4.0999999999999996"/>
    <m/>
    <n v="0.85"/>
    <x v="13"/>
    <n v="0.8"/>
    <x v="5"/>
    <x v="0"/>
    <x v="22"/>
    <n v="4.6999999999999993"/>
    <n v="3.76"/>
    <n v="0"/>
  </r>
  <r>
    <n v="277"/>
    <x v="158"/>
    <n v="8.1"/>
    <n v="13.2"/>
    <n v="1675"/>
    <n v="28.9"/>
    <m/>
    <n v="0.78"/>
    <x v="13"/>
    <n v="0.8"/>
    <x v="5"/>
    <x v="0"/>
    <x v="22"/>
    <n v="4.8000000000000007"/>
    <n v="3.8400000000000007"/>
    <n v="0"/>
  </r>
  <r>
    <n v="277"/>
    <x v="159"/>
    <n v="4.8"/>
    <n v="14.4"/>
    <n v="1912"/>
    <n v="0"/>
    <m/>
    <n v="0.79"/>
    <x v="13"/>
    <n v="0.8"/>
    <x v="5"/>
    <x v="0"/>
    <x v="23"/>
    <n v="3.5999999999999996"/>
    <n v="2.88"/>
    <n v="0"/>
  </r>
  <r>
    <n v="277"/>
    <x v="160"/>
    <n v="9"/>
    <n v="14.1"/>
    <n v="1087"/>
    <n v="5.0999999999999996"/>
    <m/>
    <n v="0.84"/>
    <x v="13"/>
    <n v="0.8"/>
    <x v="5"/>
    <x v="0"/>
    <x v="23"/>
    <n v="3.9000000000000004"/>
    <n v="3.1200000000000006"/>
    <n v="0"/>
  </r>
  <r>
    <n v="277"/>
    <x v="161"/>
    <n v="4.8"/>
    <n v="14.7"/>
    <n v="2862"/>
    <n v="0"/>
    <m/>
    <n v="0.72"/>
    <x v="13"/>
    <n v="0.8"/>
    <x v="5"/>
    <x v="0"/>
    <x v="23"/>
    <n v="3.3000000000000007"/>
    <n v="2.6400000000000006"/>
    <n v="0"/>
  </r>
  <r>
    <n v="277"/>
    <x v="162"/>
    <n v="6.5"/>
    <n v="18.3"/>
    <n v="2917"/>
    <n v="0"/>
    <m/>
    <n v="0.62"/>
    <x v="13"/>
    <n v="0.8"/>
    <x v="5"/>
    <x v="0"/>
    <x v="23"/>
    <n v="0"/>
    <n v="0"/>
    <n v="0.30000000000000071"/>
  </r>
  <r>
    <n v="277"/>
    <x v="163"/>
    <n v="5.0999999999999996"/>
    <n v="23.1"/>
    <n v="2707"/>
    <n v="0"/>
    <m/>
    <n v="0.56999999999999995"/>
    <x v="13"/>
    <n v="0.8"/>
    <x v="5"/>
    <x v="0"/>
    <x v="23"/>
    <n v="0"/>
    <n v="0"/>
    <n v="5.1000000000000014"/>
  </r>
  <r>
    <n v="277"/>
    <x v="164"/>
    <n v="4.5999999999999996"/>
    <n v="22"/>
    <n v="1966"/>
    <n v="0"/>
    <m/>
    <n v="0.69"/>
    <x v="13"/>
    <n v="0.8"/>
    <x v="5"/>
    <x v="0"/>
    <x v="23"/>
    <n v="0"/>
    <n v="0"/>
    <n v="4"/>
  </r>
  <r>
    <n v="277"/>
    <x v="165"/>
    <n v="5.8"/>
    <n v="17.5"/>
    <n v="2471"/>
    <n v="0"/>
    <m/>
    <n v="0.78"/>
    <x v="13"/>
    <n v="0.8"/>
    <x v="5"/>
    <x v="0"/>
    <x v="23"/>
    <n v="0.5"/>
    <n v="0.4"/>
    <n v="0"/>
  </r>
  <r>
    <n v="277"/>
    <x v="166"/>
    <n v="4.7"/>
    <n v="16.8"/>
    <n v="2262"/>
    <n v="0"/>
    <m/>
    <n v="0.79"/>
    <x v="13"/>
    <n v="0.8"/>
    <x v="5"/>
    <x v="0"/>
    <x v="24"/>
    <n v="1.1999999999999993"/>
    <n v="0.95999999999999952"/>
    <n v="0"/>
  </r>
  <r>
    <n v="277"/>
    <x v="167"/>
    <n v="4.9000000000000004"/>
    <n v="18.7"/>
    <n v="2534"/>
    <n v="0"/>
    <m/>
    <n v="0.75"/>
    <x v="13"/>
    <n v="0.8"/>
    <x v="5"/>
    <x v="0"/>
    <x v="24"/>
    <n v="0"/>
    <n v="0"/>
    <n v="0.69999999999999929"/>
  </r>
  <r>
    <n v="277"/>
    <x v="168"/>
    <n v="4.3"/>
    <n v="17.8"/>
    <n v="2561"/>
    <n v="0"/>
    <m/>
    <n v="0.76"/>
    <x v="13"/>
    <n v="0.8"/>
    <x v="5"/>
    <x v="0"/>
    <x v="24"/>
    <n v="0.19999999999999929"/>
    <n v="0.15999999999999945"/>
    <n v="0"/>
  </r>
  <r>
    <n v="277"/>
    <x v="169"/>
    <n v="4.5999999999999996"/>
    <n v="17.2"/>
    <n v="2837"/>
    <n v="0"/>
    <m/>
    <n v="0.66"/>
    <x v="13"/>
    <n v="0.8"/>
    <x v="5"/>
    <x v="0"/>
    <x v="24"/>
    <n v="0.80000000000000071"/>
    <n v="0.64000000000000057"/>
    <n v="0"/>
  </r>
  <r>
    <n v="277"/>
    <x v="170"/>
    <n v="3.5"/>
    <n v="16.8"/>
    <n v="2787"/>
    <n v="0"/>
    <m/>
    <n v="0.69"/>
    <x v="13"/>
    <n v="0.8"/>
    <x v="5"/>
    <x v="0"/>
    <x v="24"/>
    <n v="1.1999999999999993"/>
    <n v="0.95999999999999952"/>
    <n v="0"/>
  </r>
  <r>
    <n v="277"/>
    <x v="171"/>
    <n v="4.0999999999999996"/>
    <n v="21.3"/>
    <n v="2808"/>
    <n v="0"/>
    <m/>
    <n v="0.65"/>
    <x v="13"/>
    <n v="0.8"/>
    <x v="5"/>
    <x v="0"/>
    <x v="24"/>
    <n v="0"/>
    <n v="0"/>
    <n v="3.3000000000000007"/>
  </r>
  <r>
    <n v="277"/>
    <x v="172"/>
    <n v="5.0999999999999996"/>
    <n v="21.4"/>
    <n v="1440"/>
    <n v="0.1"/>
    <m/>
    <n v="0.69"/>
    <x v="13"/>
    <n v="0.8"/>
    <x v="5"/>
    <x v="0"/>
    <x v="24"/>
    <n v="0"/>
    <n v="0"/>
    <n v="3.3999999999999986"/>
  </r>
  <r>
    <n v="277"/>
    <x v="173"/>
    <n v="9.6999999999999993"/>
    <n v="17.2"/>
    <n v="1973"/>
    <n v="6"/>
    <m/>
    <n v="0.73"/>
    <x v="13"/>
    <n v="0.8"/>
    <x v="5"/>
    <x v="0"/>
    <x v="25"/>
    <n v="0.80000000000000071"/>
    <n v="0.64000000000000057"/>
    <n v="0"/>
  </r>
  <r>
    <n v="277"/>
    <x v="174"/>
    <n v="7.1"/>
    <n v="17.399999999999999"/>
    <n v="1103"/>
    <n v="1.3"/>
    <m/>
    <n v="0.78"/>
    <x v="13"/>
    <n v="0.8"/>
    <x v="5"/>
    <x v="0"/>
    <x v="25"/>
    <n v="0.60000000000000142"/>
    <n v="0.48000000000000115"/>
    <n v="0"/>
  </r>
  <r>
    <n v="277"/>
    <x v="175"/>
    <n v="4.2"/>
    <n v="18.5"/>
    <n v="1962"/>
    <n v="0.1"/>
    <m/>
    <n v="0.81"/>
    <x v="13"/>
    <n v="0.8"/>
    <x v="5"/>
    <x v="0"/>
    <x v="25"/>
    <n v="0"/>
    <n v="0"/>
    <n v="0.5"/>
  </r>
  <r>
    <n v="277"/>
    <x v="176"/>
    <n v="6.1"/>
    <n v="17.899999999999999"/>
    <n v="709"/>
    <n v="15.8"/>
    <m/>
    <n v="0.86"/>
    <x v="13"/>
    <n v="0.8"/>
    <x v="5"/>
    <x v="0"/>
    <x v="25"/>
    <n v="0.10000000000000142"/>
    <n v="8.000000000000114E-2"/>
    <n v="0"/>
  </r>
  <r>
    <n v="277"/>
    <x v="177"/>
    <n v="5.0999999999999996"/>
    <n v="17"/>
    <n v="1411"/>
    <n v="1.7"/>
    <m/>
    <n v="0.78"/>
    <x v="13"/>
    <n v="0.8"/>
    <x v="5"/>
    <x v="0"/>
    <x v="25"/>
    <n v="1"/>
    <n v="0.8"/>
    <n v="0"/>
  </r>
  <r>
    <n v="277"/>
    <x v="178"/>
    <n v="5.9"/>
    <n v="20.2"/>
    <n v="1545"/>
    <n v="0"/>
    <m/>
    <n v="0.84"/>
    <x v="13"/>
    <n v="0.8"/>
    <x v="5"/>
    <x v="0"/>
    <x v="25"/>
    <n v="0"/>
    <n v="0"/>
    <n v="2.1999999999999993"/>
  </r>
  <r>
    <n v="277"/>
    <x v="179"/>
    <n v="4.5"/>
    <n v="18.5"/>
    <n v="2382"/>
    <n v="0"/>
    <m/>
    <n v="0.8"/>
    <x v="13"/>
    <n v="0.8"/>
    <x v="5"/>
    <x v="0"/>
    <x v="25"/>
    <n v="0"/>
    <n v="0"/>
    <n v="0.5"/>
  </r>
  <r>
    <n v="277"/>
    <x v="180"/>
    <n v="4.7"/>
    <n v="19.3"/>
    <n v="2976"/>
    <n v="0"/>
    <m/>
    <n v="0.68"/>
    <x v="13"/>
    <n v="0.8"/>
    <x v="5"/>
    <x v="0"/>
    <x v="26"/>
    <n v="0"/>
    <n v="0"/>
    <n v="1.3000000000000007"/>
  </r>
  <r>
    <n v="277"/>
    <x v="181"/>
    <n v="4.3"/>
    <n v="25.3"/>
    <n v="2851"/>
    <n v="0"/>
    <m/>
    <n v="0.59"/>
    <x v="13"/>
    <n v="0.8"/>
    <x v="6"/>
    <x v="0"/>
    <x v="26"/>
    <n v="0"/>
    <n v="0"/>
    <n v="7.3000000000000007"/>
  </r>
  <r>
    <n v="277"/>
    <x v="182"/>
    <n v="5.5"/>
    <n v="21.6"/>
    <n v="1808"/>
    <n v="2.2999999999999998"/>
    <m/>
    <n v="0.8"/>
    <x v="13"/>
    <n v="0.8"/>
    <x v="6"/>
    <x v="0"/>
    <x v="26"/>
    <n v="0"/>
    <n v="0"/>
    <n v="3.6000000000000014"/>
  </r>
  <r>
    <n v="277"/>
    <x v="183"/>
    <n v="5.7"/>
    <n v="17.3"/>
    <n v="2833"/>
    <n v="0"/>
    <m/>
    <n v="0.66"/>
    <x v="13"/>
    <n v="0.8"/>
    <x v="6"/>
    <x v="0"/>
    <x v="26"/>
    <n v="0.69999999999999929"/>
    <n v="0.5599999999999995"/>
    <n v="0"/>
  </r>
  <r>
    <n v="277"/>
    <x v="184"/>
    <n v="5.5"/>
    <n v="18.8"/>
    <n v="2606"/>
    <n v="0"/>
    <m/>
    <n v="0.63"/>
    <x v="13"/>
    <n v="0.8"/>
    <x v="6"/>
    <x v="0"/>
    <x v="26"/>
    <n v="0"/>
    <n v="0"/>
    <n v="0.80000000000000071"/>
  </r>
  <r>
    <n v="277"/>
    <x v="185"/>
    <n v="6.4"/>
    <n v="18.399999999999999"/>
    <n v="1052"/>
    <n v="1.1000000000000001"/>
    <m/>
    <n v="0.78"/>
    <x v="13"/>
    <n v="0.8"/>
    <x v="6"/>
    <x v="0"/>
    <x v="26"/>
    <n v="0"/>
    <n v="0"/>
    <n v="0.39999999999999858"/>
  </r>
  <r>
    <n v="277"/>
    <x v="186"/>
    <n v="4.3"/>
    <n v="18.2"/>
    <n v="1272"/>
    <n v="1.2"/>
    <m/>
    <n v="0.82"/>
    <x v="13"/>
    <n v="0.8"/>
    <x v="6"/>
    <x v="0"/>
    <x v="26"/>
    <n v="0"/>
    <n v="0"/>
    <n v="0.19999999999999929"/>
  </r>
  <r>
    <n v="277"/>
    <x v="187"/>
    <n v="8.1"/>
    <n v="16.3"/>
    <n v="1393"/>
    <n v="0.6"/>
    <m/>
    <n v="0.75"/>
    <x v="13"/>
    <n v="0.8"/>
    <x v="6"/>
    <x v="0"/>
    <x v="27"/>
    <n v="1.6999999999999993"/>
    <n v="1.3599999999999994"/>
    <n v="0"/>
  </r>
  <r>
    <n v="277"/>
    <x v="188"/>
    <n v="8.6999999999999993"/>
    <n v="16.600000000000001"/>
    <n v="1570"/>
    <n v="0.8"/>
    <m/>
    <n v="0.71"/>
    <x v="13"/>
    <n v="0.8"/>
    <x v="6"/>
    <x v="0"/>
    <x v="27"/>
    <n v="1.3999999999999986"/>
    <n v="1.119999999999999"/>
    <n v="0"/>
  </r>
  <r>
    <n v="277"/>
    <x v="189"/>
    <n v="5.5"/>
    <n v="17.600000000000001"/>
    <n v="2263"/>
    <n v="0"/>
    <m/>
    <n v="0.72"/>
    <x v="13"/>
    <n v="0.8"/>
    <x v="6"/>
    <x v="0"/>
    <x v="27"/>
    <n v="0.39999999999999858"/>
    <n v="0.3199999999999989"/>
    <n v="0"/>
  </r>
  <r>
    <n v="277"/>
    <x v="190"/>
    <n v="5.0999999999999996"/>
    <n v="18.399999999999999"/>
    <n v="1859"/>
    <n v="0"/>
    <m/>
    <n v="0.77"/>
    <x v="13"/>
    <n v="0.8"/>
    <x v="6"/>
    <x v="0"/>
    <x v="27"/>
    <n v="0"/>
    <n v="0"/>
    <n v="0.39999999999999858"/>
  </r>
  <r>
    <n v="277"/>
    <x v="191"/>
    <n v="5.6"/>
    <n v="18.7"/>
    <n v="1674"/>
    <n v="0"/>
    <m/>
    <n v="0.78"/>
    <x v="13"/>
    <n v="0.8"/>
    <x v="6"/>
    <x v="0"/>
    <x v="27"/>
    <n v="0"/>
    <n v="0"/>
    <n v="0.69999999999999929"/>
  </r>
  <r>
    <n v="277"/>
    <x v="192"/>
    <n v="6.9"/>
    <n v="19.3"/>
    <n v="2374"/>
    <n v="0"/>
    <m/>
    <n v="0.79"/>
    <x v="13"/>
    <n v="0.8"/>
    <x v="6"/>
    <x v="0"/>
    <x v="27"/>
    <n v="0"/>
    <n v="0"/>
    <n v="1.3000000000000007"/>
  </r>
  <r>
    <n v="277"/>
    <x v="193"/>
    <n v="4.5"/>
    <n v="19.3"/>
    <n v="2555"/>
    <n v="0"/>
    <m/>
    <n v="0.79"/>
    <x v="13"/>
    <n v="0.8"/>
    <x v="6"/>
    <x v="0"/>
    <x v="27"/>
    <n v="0"/>
    <n v="0"/>
    <n v="1.3000000000000007"/>
  </r>
  <r>
    <n v="277"/>
    <x v="194"/>
    <n v="3.1"/>
    <n v="19.899999999999999"/>
    <n v="2124"/>
    <n v="0"/>
    <m/>
    <n v="0.79"/>
    <x v="13"/>
    <n v="0.8"/>
    <x v="6"/>
    <x v="0"/>
    <x v="28"/>
    <n v="0"/>
    <n v="0"/>
    <n v="1.8999999999999986"/>
  </r>
  <r>
    <n v="277"/>
    <x v="195"/>
    <n v="5.4"/>
    <n v="19.2"/>
    <n v="2361"/>
    <n v="-0.1"/>
    <m/>
    <n v="0.69"/>
    <x v="13"/>
    <n v="0.8"/>
    <x v="6"/>
    <x v="0"/>
    <x v="28"/>
    <n v="0"/>
    <n v="0"/>
    <n v="1.1999999999999993"/>
  </r>
  <r>
    <n v="277"/>
    <x v="196"/>
    <n v="5.0999999999999996"/>
    <n v="18.100000000000001"/>
    <n v="2308"/>
    <n v="0.6"/>
    <m/>
    <n v="0.76"/>
    <x v="13"/>
    <n v="0.8"/>
    <x v="6"/>
    <x v="0"/>
    <x v="28"/>
    <n v="0"/>
    <n v="0"/>
    <n v="0.10000000000000142"/>
  </r>
  <r>
    <n v="277"/>
    <x v="197"/>
    <n v="7.7"/>
    <n v="18.899999999999999"/>
    <n v="1185"/>
    <n v="0"/>
    <m/>
    <n v="0.8"/>
    <x v="13"/>
    <n v="0.8"/>
    <x v="6"/>
    <x v="0"/>
    <x v="28"/>
    <n v="0"/>
    <n v="0"/>
    <n v="0.89999999999999858"/>
  </r>
  <r>
    <n v="277"/>
    <x v="198"/>
    <n v="3"/>
    <n v="19.2"/>
    <n v="1677"/>
    <n v="0"/>
    <m/>
    <n v="0.81"/>
    <x v="13"/>
    <n v="0.8"/>
    <x v="6"/>
    <x v="0"/>
    <x v="28"/>
    <n v="0"/>
    <n v="0"/>
    <n v="1.1999999999999993"/>
  </r>
  <r>
    <n v="277"/>
    <x v="199"/>
    <n v="5"/>
    <n v="22.9"/>
    <n v="2112"/>
    <n v="0"/>
    <m/>
    <n v="0.7"/>
    <x v="13"/>
    <n v="0.8"/>
    <x v="6"/>
    <x v="0"/>
    <x v="28"/>
    <n v="0"/>
    <n v="0"/>
    <n v="4.8999999999999986"/>
  </r>
  <r>
    <n v="277"/>
    <x v="200"/>
    <n v="3.4"/>
    <n v="22.1"/>
    <n v="1493"/>
    <n v="8.5"/>
    <m/>
    <n v="0.83"/>
    <x v="13"/>
    <n v="0.8"/>
    <x v="6"/>
    <x v="0"/>
    <x v="28"/>
    <n v="0"/>
    <n v="0"/>
    <n v="4.1000000000000014"/>
  </r>
  <r>
    <n v="277"/>
    <x v="201"/>
    <n v="4.3"/>
    <n v="20.2"/>
    <n v="1969"/>
    <n v="0.7"/>
    <m/>
    <n v="0.8"/>
    <x v="13"/>
    <n v="0.8"/>
    <x v="6"/>
    <x v="0"/>
    <x v="29"/>
    <n v="0"/>
    <n v="0"/>
    <n v="2.1999999999999993"/>
  </r>
  <r>
    <n v="277"/>
    <x v="202"/>
    <n v="6.7"/>
    <n v="19.2"/>
    <n v="1513"/>
    <n v="12.8"/>
    <m/>
    <n v="0.82"/>
    <x v="13"/>
    <n v="0.8"/>
    <x v="6"/>
    <x v="0"/>
    <x v="29"/>
    <n v="0"/>
    <n v="0"/>
    <n v="1.1999999999999993"/>
  </r>
  <r>
    <n v="277"/>
    <x v="203"/>
    <n v="7.5"/>
    <n v="19.8"/>
    <n v="2126"/>
    <n v="0.8"/>
    <m/>
    <n v="0.8"/>
    <x v="13"/>
    <n v="0.8"/>
    <x v="6"/>
    <x v="0"/>
    <x v="29"/>
    <n v="0"/>
    <n v="0"/>
    <n v="1.8000000000000007"/>
  </r>
  <r>
    <n v="277"/>
    <x v="204"/>
    <n v="5.7"/>
    <n v="19.5"/>
    <n v="1011"/>
    <n v="0.2"/>
    <m/>
    <n v="0.84"/>
    <x v="13"/>
    <n v="0.8"/>
    <x v="6"/>
    <x v="0"/>
    <x v="29"/>
    <n v="0"/>
    <n v="0"/>
    <n v="1.5"/>
  </r>
  <r>
    <n v="277"/>
    <x v="205"/>
    <n v="5.0999999999999996"/>
    <n v="18.8"/>
    <n v="1375"/>
    <n v="-0.1"/>
    <m/>
    <n v="0.8"/>
    <x v="13"/>
    <n v="0.8"/>
    <x v="6"/>
    <x v="0"/>
    <x v="29"/>
    <n v="0"/>
    <n v="0"/>
    <n v="0.80000000000000071"/>
  </r>
  <r>
    <n v="277"/>
    <x v="206"/>
    <n v="3.5"/>
    <n v="19.600000000000001"/>
    <n v="1285"/>
    <n v="0.2"/>
    <m/>
    <n v="0.81"/>
    <x v="13"/>
    <n v="0.8"/>
    <x v="6"/>
    <x v="0"/>
    <x v="29"/>
    <n v="0"/>
    <n v="0"/>
    <n v="1.6000000000000014"/>
  </r>
  <r>
    <n v="277"/>
    <x v="207"/>
    <n v="6.2"/>
    <n v="18.899999999999999"/>
    <n v="1805"/>
    <n v="1.3"/>
    <m/>
    <n v="0.7"/>
    <x v="13"/>
    <n v="0.8"/>
    <x v="6"/>
    <x v="0"/>
    <x v="29"/>
    <n v="0"/>
    <n v="0"/>
    <n v="0.89999999999999858"/>
  </r>
  <r>
    <n v="277"/>
    <x v="208"/>
    <n v="8.1"/>
    <n v="18.8"/>
    <n v="2379"/>
    <n v="-0.1"/>
    <m/>
    <n v="0.71"/>
    <x v="13"/>
    <n v="0.8"/>
    <x v="6"/>
    <x v="0"/>
    <x v="30"/>
    <n v="0"/>
    <n v="0"/>
    <n v="0.80000000000000071"/>
  </r>
  <r>
    <n v="277"/>
    <x v="209"/>
    <n v="8.1999999999999993"/>
    <n v="17.600000000000001"/>
    <n v="1474"/>
    <n v="3.7"/>
    <m/>
    <n v="0.7"/>
    <x v="13"/>
    <n v="0.8"/>
    <x v="6"/>
    <x v="0"/>
    <x v="30"/>
    <n v="0.39999999999999858"/>
    <n v="0.3199999999999989"/>
    <n v="0"/>
  </r>
  <r>
    <n v="277"/>
    <x v="210"/>
    <n v="10.4"/>
    <n v="17.3"/>
    <n v="791"/>
    <n v="3.6"/>
    <m/>
    <n v="0.73"/>
    <x v="13"/>
    <n v="0.8"/>
    <x v="6"/>
    <x v="0"/>
    <x v="30"/>
    <n v="0.69999999999999929"/>
    <n v="0.5599999999999995"/>
    <n v="0"/>
  </r>
  <r>
    <n v="277"/>
    <x v="211"/>
    <n v="7.9"/>
    <n v="17.899999999999999"/>
    <n v="1646"/>
    <n v="1"/>
    <m/>
    <n v="0.76"/>
    <x v="13"/>
    <n v="0.8"/>
    <x v="6"/>
    <x v="0"/>
    <x v="30"/>
    <n v="0.10000000000000142"/>
    <n v="8.000000000000114E-2"/>
    <n v="0"/>
  </r>
  <r>
    <n v="277"/>
    <x v="212"/>
    <n v="6.5"/>
    <n v="17.100000000000001"/>
    <n v="1494"/>
    <n v="12.8"/>
    <m/>
    <n v="0.85"/>
    <x v="13"/>
    <n v="0.8"/>
    <x v="7"/>
    <x v="0"/>
    <x v="30"/>
    <n v="0.89999999999999858"/>
    <n v="0.71999999999999886"/>
    <n v="0"/>
  </r>
  <r>
    <n v="277"/>
    <x v="213"/>
    <n v="9"/>
    <n v="17.100000000000001"/>
    <n v="1052"/>
    <n v="17.100000000000001"/>
    <m/>
    <n v="0.81"/>
    <x v="13"/>
    <n v="0.8"/>
    <x v="7"/>
    <x v="0"/>
    <x v="30"/>
    <n v="0.89999999999999858"/>
    <n v="0.71999999999999886"/>
    <n v="0"/>
  </r>
  <r>
    <n v="277"/>
    <x v="214"/>
    <n v="7.7"/>
    <n v="17.8"/>
    <n v="1889"/>
    <n v="4.9000000000000004"/>
    <m/>
    <n v="0.77"/>
    <x v="13"/>
    <n v="0.8"/>
    <x v="7"/>
    <x v="0"/>
    <x v="30"/>
    <n v="0.19999999999999929"/>
    <n v="0.15999999999999945"/>
    <n v="0"/>
  </r>
  <r>
    <n v="277"/>
    <x v="215"/>
    <n v="7"/>
    <n v="18.7"/>
    <n v="1280"/>
    <n v="3.7"/>
    <m/>
    <n v="0.8"/>
    <x v="13"/>
    <n v="0.8"/>
    <x v="7"/>
    <x v="0"/>
    <x v="31"/>
    <n v="0"/>
    <n v="0"/>
    <n v="0.69999999999999929"/>
  </r>
  <r>
    <n v="277"/>
    <x v="216"/>
    <n v="9.4"/>
    <n v="17.100000000000001"/>
    <n v="1917"/>
    <n v="0.8"/>
    <m/>
    <n v="0.69"/>
    <x v="13"/>
    <n v="0.8"/>
    <x v="7"/>
    <x v="0"/>
    <x v="31"/>
    <n v="0.89999999999999858"/>
    <n v="0.71999999999999886"/>
    <n v="0"/>
  </r>
  <r>
    <n v="277"/>
    <x v="217"/>
    <n v="6"/>
    <n v="16.7"/>
    <n v="1936"/>
    <n v="0"/>
    <m/>
    <n v="0.75"/>
    <x v="13"/>
    <n v="0.8"/>
    <x v="7"/>
    <x v="0"/>
    <x v="31"/>
    <n v="1.3000000000000007"/>
    <n v="1.0400000000000007"/>
    <n v="0"/>
  </r>
  <r>
    <n v="277"/>
    <x v="218"/>
    <n v="4.5"/>
    <n v="17.7"/>
    <n v="1677"/>
    <n v="0"/>
    <m/>
    <n v="0.74"/>
    <x v="13"/>
    <n v="0.8"/>
    <x v="7"/>
    <x v="0"/>
    <x v="31"/>
    <n v="0.30000000000000071"/>
    <n v="0.24000000000000057"/>
    <n v="0"/>
  </r>
  <r>
    <n v="277"/>
    <x v="219"/>
    <n v="4.2"/>
    <n v="18.5"/>
    <n v="2380"/>
    <n v="0"/>
    <m/>
    <n v="0.77"/>
    <x v="13"/>
    <n v="0.8"/>
    <x v="7"/>
    <x v="0"/>
    <x v="31"/>
    <n v="0"/>
    <n v="0"/>
    <n v="0.5"/>
  </r>
  <r>
    <n v="277"/>
    <x v="220"/>
    <n v="4.9000000000000004"/>
    <n v="18"/>
    <n v="2036"/>
    <n v="0"/>
    <m/>
    <n v="0.77"/>
    <x v="13"/>
    <n v="0.8"/>
    <x v="7"/>
    <x v="0"/>
    <x v="31"/>
    <n v="0"/>
    <n v="0"/>
    <n v="0"/>
  </r>
  <r>
    <n v="277"/>
    <x v="221"/>
    <n v="3.6"/>
    <n v="17.899999999999999"/>
    <n v="2515"/>
    <n v="0"/>
    <m/>
    <n v="0.72"/>
    <x v="13"/>
    <n v="0.8"/>
    <x v="7"/>
    <x v="0"/>
    <x v="31"/>
    <n v="0.10000000000000142"/>
    <n v="8.000000000000114E-2"/>
    <n v="0"/>
  </r>
  <r>
    <n v="277"/>
    <x v="222"/>
    <n v="2.9"/>
    <n v="18.899999999999999"/>
    <n v="2301"/>
    <n v="0"/>
    <m/>
    <n v="0.69"/>
    <x v="13"/>
    <n v="0.8"/>
    <x v="7"/>
    <x v="0"/>
    <x v="32"/>
    <n v="0"/>
    <n v="0"/>
    <n v="0.89999999999999858"/>
  </r>
  <r>
    <n v="277"/>
    <x v="223"/>
    <n v="4.7"/>
    <n v="20.6"/>
    <n v="1727"/>
    <n v="0"/>
    <m/>
    <n v="0.75"/>
    <x v="13"/>
    <n v="0.8"/>
    <x v="7"/>
    <x v="0"/>
    <x v="32"/>
    <n v="0"/>
    <n v="0"/>
    <n v="2.6000000000000014"/>
  </r>
  <r>
    <n v="277"/>
    <x v="224"/>
    <n v="2.8"/>
    <n v="22.8"/>
    <n v="2228"/>
    <n v="0"/>
    <m/>
    <n v="0.76"/>
    <x v="13"/>
    <n v="0.8"/>
    <x v="7"/>
    <x v="0"/>
    <x v="32"/>
    <n v="0"/>
    <n v="0"/>
    <n v="4.8000000000000007"/>
  </r>
  <r>
    <n v="277"/>
    <x v="225"/>
    <n v="5.4"/>
    <n v="22.6"/>
    <n v="1890"/>
    <n v="0"/>
    <m/>
    <n v="0.81"/>
    <x v="13"/>
    <n v="0.8"/>
    <x v="7"/>
    <x v="0"/>
    <x v="32"/>
    <n v="0"/>
    <n v="0"/>
    <n v="4.6000000000000014"/>
  </r>
  <r>
    <n v="277"/>
    <x v="226"/>
    <n v="5.5"/>
    <n v="20.100000000000001"/>
    <n v="1806"/>
    <n v="0"/>
    <m/>
    <n v="0.83"/>
    <x v="13"/>
    <n v="0.8"/>
    <x v="7"/>
    <x v="0"/>
    <x v="32"/>
    <n v="0"/>
    <n v="0"/>
    <n v="2.1000000000000014"/>
  </r>
  <r>
    <n v="277"/>
    <x v="227"/>
    <n v="7.3"/>
    <n v="17.899999999999999"/>
    <n v="1427"/>
    <n v="0"/>
    <m/>
    <n v="0.69"/>
    <x v="13"/>
    <n v="0.8"/>
    <x v="7"/>
    <x v="0"/>
    <x v="32"/>
    <n v="0.10000000000000142"/>
    <n v="8.000000000000114E-2"/>
    <n v="0"/>
  </r>
  <r>
    <n v="277"/>
    <x v="228"/>
    <n v="5.6"/>
    <n v="17.600000000000001"/>
    <n v="1027"/>
    <n v="-0.1"/>
    <m/>
    <n v="0.8"/>
    <x v="13"/>
    <n v="0.8"/>
    <x v="7"/>
    <x v="0"/>
    <x v="32"/>
    <n v="0.39999999999999858"/>
    <n v="0.3199999999999989"/>
    <n v="0"/>
  </r>
  <r>
    <n v="277"/>
    <x v="229"/>
    <n v="3.8"/>
    <n v="19"/>
    <n v="2309"/>
    <n v="0"/>
    <m/>
    <n v="0.77"/>
    <x v="13"/>
    <n v="0.8"/>
    <x v="7"/>
    <x v="0"/>
    <x v="33"/>
    <n v="0"/>
    <n v="0"/>
    <n v="1"/>
  </r>
  <r>
    <n v="277"/>
    <x v="230"/>
    <n v="5.5"/>
    <n v="18.5"/>
    <n v="1644"/>
    <n v="0"/>
    <m/>
    <n v="0.76"/>
    <x v="13"/>
    <n v="0.8"/>
    <x v="7"/>
    <x v="0"/>
    <x v="33"/>
    <n v="0"/>
    <n v="0"/>
    <n v="0.5"/>
  </r>
  <r>
    <n v="277"/>
    <x v="231"/>
    <n v="7.8"/>
    <n v="18.7"/>
    <n v="2188"/>
    <n v="0"/>
    <m/>
    <n v="0.7"/>
    <x v="13"/>
    <n v="0.8"/>
    <x v="7"/>
    <x v="0"/>
    <x v="33"/>
    <n v="0"/>
    <n v="0"/>
    <n v="0.69999999999999929"/>
  </r>
  <r>
    <n v="277"/>
    <x v="232"/>
    <n v="8"/>
    <n v="17.399999999999999"/>
    <n v="1657"/>
    <n v="0"/>
    <m/>
    <n v="0.65"/>
    <x v="13"/>
    <n v="0.8"/>
    <x v="7"/>
    <x v="0"/>
    <x v="33"/>
    <n v="0.60000000000000142"/>
    <n v="0.48000000000000115"/>
    <n v="0"/>
  </r>
  <r>
    <n v="277"/>
    <x v="233"/>
    <n v="7.6"/>
    <n v="16.2"/>
    <n v="935"/>
    <n v="-0.1"/>
    <m/>
    <n v="0.63"/>
    <x v="13"/>
    <n v="0.8"/>
    <x v="7"/>
    <x v="0"/>
    <x v="33"/>
    <n v="1.8000000000000007"/>
    <n v="1.4400000000000006"/>
    <n v="0"/>
  </r>
  <r>
    <n v="277"/>
    <x v="234"/>
    <n v="7.3"/>
    <n v="16.3"/>
    <n v="1428"/>
    <n v="-0.1"/>
    <m/>
    <n v="0.61"/>
    <x v="13"/>
    <n v="0.8"/>
    <x v="7"/>
    <x v="0"/>
    <x v="33"/>
    <n v="1.6999999999999993"/>
    <n v="1.3599999999999994"/>
    <n v="0"/>
  </r>
  <r>
    <n v="277"/>
    <x v="235"/>
    <n v="4.4000000000000004"/>
    <n v="16.2"/>
    <n v="1433"/>
    <n v="0.2"/>
    <m/>
    <n v="0.68"/>
    <x v="13"/>
    <n v="0.8"/>
    <x v="7"/>
    <x v="0"/>
    <x v="33"/>
    <n v="1.8000000000000007"/>
    <n v="1.4400000000000006"/>
    <n v="0"/>
  </r>
  <r>
    <n v="277"/>
    <x v="236"/>
    <n v="3.2"/>
    <n v="16.8"/>
    <n v="1509"/>
    <n v="0"/>
    <m/>
    <n v="0.81"/>
    <x v="13"/>
    <n v="0.8"/>
    <x v="7"/>
    <x v="0"/>
    <x v="34"/>
    <n v="1.1999999999999993"/>
    <n v="0.95999999999999952"/>
    <n v="0"/>
  </r>
  <r>
    <n v="277"/>
    <x v="237"/>
    <n v="4.2"/>
    <n v="19.5"/>
    <n v="1519"/>
    <n v="0"/>
    <m/>
    <n v="0.68"/>
    <x v="13"/>
    <n v="0.8"/>
    <x v="7"/>
    <x v="0"/>
    <x v="34"/>
    <n v="0"/>
    <n v="0"/>
    <n v="1.5"/>
  </r>
  <r>
    <n v="277"/>
    <x v="238"/>
    <n v="4"/>
    <n v="18.899999999999999"/>
    <n v="1360"/>
    <n v="0"/>
    <m/>
    <n v="0.83"/>
    <x v="13"/>
    <n v="0.8"/>
    <x v="7"/>
    <x v="0"/>
    <x v="34"/>
    <n v="0"/>
    <n v="0"/>
    <n v="0.89999999999999858"/>
  </r>
  <r>
    <n v="277"/>
    <x v="239"/>
    <n v="3.5"/>
    <n v="18.5"/>
    <n v="1323"/>
    <n v="0.4"/>
    <m/>
    <n v="0.82"/>
    <x v="13"/>
    <n v="0.8"/>
    <x v="7"/>
    <x v="0"/>
    <x v="34"/>
    <n v="0"/>
    <n v="0"/>
    <n v="0.5"/>
  </r>
  <r>
    <n v="277"/>
    <x v="240"/>
    <n v="4.9000000000000004"/>
    <n v="18"/>
    <n v="1612"/>
    <n v="0"/>
    <m/>
    <n v="0.73"/>
    <x v="13"/>
    <n v="0.8"/>
    <x v="7"/>
    <x v="0"/>
    <x v="34"/>
    <n v="0"/>
    <n v="0"/>
    <n v="0"/>
  </r>
  <r>
    <n v="277"/>
    <x v="241"/>
    <n v="4.5999999999999996"/>
    <n v="17.8"/>
    <n v="1274"/>
    <n v="1.6"/>
    <m/>
    <n v="0.8"/>
    <x v="13"/>
    <n v="0.8"/>
    <x v="7"/>
    <x v="0"/>
    <x v="34"/>
    <n v="0.19999999999999929"/>
    <n v="0.15999999999999945"/>
    <n v="0"/>
  </r>
  <r>
    <n v="277"/>
    <x v="242"/>
    <n v="5.0999999999999996"/>
    <n v="19.3"/>
    <n v="868"/>
    <n v="0"/>
    <m/>
    <n v="0.78"/>
    <x v="13"/>
    <n v="0.8"/>
    <x v="7"/>
    <x v="0"/>
    <x v="34"/>
    <n v="0"/>
    <n v="0"/>
    <n v="1.3000000000000007"/>
  </r>
  <r>
    <n v="277"/>
    <x v="243"/>
    <n v="4"/>
    <n v="17.600000000000001"/>
    <n v="1129"/>
    <n v="1.3"/>
    <m/>
    <n v="0.82"/>
    <x v="13"/>
    <n v="0.8"/>
    <x v="8"/>
    <x v="0"/>
    <x v="35"/>
    <n v="0.39999999999999858"/>
    <n v="0.3199999999999989"/>
    <n v="0"/>
  </r>
  <r>
    <n v="277"/>
    <x v="244"/>
    <n v="4.7"/>
    <n v="16.899999999999999"/>
    <n v="1307"/>
    <n v="4.0999999999999996"/>
    <m/>
    <n v="0.77"/>
    <x v="13"/>
    <n v="0.8"/>
    <x v="8"/>
    <x v="0"/>
    <x v="35"/>
    <n v="1.1000000000000014"/>
    <n v="0.88000000000000123"/>
    <n v="0"/>
  </r>
  <r>
    <n v="277"/>
    <x v="245"/>
    <n v="8"/>
    <n v="18.600000000000001"/>
    <n v="764"/>
    <n v="1.4"/>
    <m/>
    <n v="0.8"/>
    <x v="13"/>
    <n v="0.8"/>
    <x v="8"/>
    <x v="0"/>
    <x v="35"/>
    <n v="0"/>
    <n v="0"/>
    <n v="0.60000000000000142"/>
  </r>
  <r>
    <n v="277"/>
    <x v="246"/>
    <n v="5.4"/>
    <n v="18.3"/>
    <n v="1139"/>
    <n v="0.2"/>
    <m/>
    <n v="0.79"/>
    <x v="13"/>
    <n v="0.8"/>
    <x v="8"/>
    <x v="0"/>
    <x v="35"/>
    <n v="0"/>
    <n v="0"/>
    <n v="0.30000000000000071"/>
  </r>
  <r>
    <n v="277"/>
    <x v="247"/>
    <n v="5.0999999999999996"/>
    <n v="16.899999999999999"/>
    <n v="1650"/>
    <n v="-0.1"/>
    <m/>
    <n v="0.78"/>
    <x v="13"/>
    <n v="0.8"/>
    <x v="8"/>
    <x v="0"/>
    <x v="35"/>
    <n v="1.1000000000000014"/>
    <n v="0.88000000000000123"/>
    <n v="0"/>
  </r>
  <r>
    <n v="277"/>
    <x v="248"/>
    <n v="4"/>
    <n v="17.100000000000001"/>
    <n v="1769"/>
    <n v="0"/>
    <m/>
    <n v="0.77"/>
    <x v="13"/>
    <n v="0.8"/>
    <x v="8"/>
    <x v="0"/>
    <x v="35"/>
    <n v="0.89999999999999858"/>
    <n v="0.71999999999999886"/>
    <n v="0"/>
  </r>
  <r>
    <n v="277"/>
    <x v="249"/>
    <n v="6.9"/>
    <n v="20"/>
    <n v="1893"/>
    <n v="0"/>
    <m/>
    <n v="0.56999999999999995"/>
    <x v="13"/>
    <n v="0.8"/>
    <x v="8"/>
    <x v="0"/>
    <x v="35"/>
    <n v="0"/>
    <n v="0"/>
    <n v="2"/>
  </r>
  <r>
    <n v="277"/>
    <x v="250"/>
    <n v="3.8"/>
    <n v="17.3"/>
    <n v="873"/>
    <n v="1.2"/>
    <m/>
    <n v="0.8"/>
    <x v="13"/>
    <n v="0.8"/>
    <x v="8"/>
    <x v="0"/>
    <x v="36"/>
    <n v="0.69999999999999929"/>
    <n v="0.5599999999999995"/>
    <n v="0"/>
  </r>
  <r>
    <n v="277"/>
    <x v="251"/>
    <n v="5"/>
    <n v="15.7"/>
    <n v="240"/>
    <n v="8.1999999999999993"/>
    <m/>
    <n v="0.81"/>
    <x v="13"/>
    <n v="0.8"/>
    <x v="8"/>
    <x v="0"/>
    <x v="36"/>
    <n v="2.3000000000000007"/>
    <n v="1.8400000000000007"/>
    <n v="0"/>
  </r>
  <r>
    <n v="277"/>
    <x v="252"/>
    <n v="4.2"/>
    <n v="15.4"/>
    <n v="1450"/>
    <n v="0"/>
    <m/>
    <n v="0.77"/>
    <x v="13"/>
    <n v="0.8"/>
    <x v="8"/>
    <x v="0"/>
    <x v="36"/>
    <n v="2.5999999999999996"/>
    <n v="2.0799999999999996"/>
    <n v="0"/>
  </r>
  <r>
    <n v="277"/>
    <x v="253"/>
    <n v="6.7"/>
    <n v="15.9"/>
    <n v="1335"/>
    <n v="0.3"/>
    <m/>
    <n v="0.79"/>
    <x v="13"/>
    <n v="0.8"/>
    <x v="8"/>
    <x v="0"/>
    <x v="36"/>
    <n v="2.0999999999999996"/>
    <n v="1.6799999999999997"/>
    <n v="0"/>
  </r>
  <r>
    <n v="277"/>
    <x v="254"/>
    <n v="6.5"/>
    <n v="14"/>
    <n v="881"/>
    <n v="13"/>
    <m/>
    <n v="0.82"/>
    <x v="13"/>
    <n v="0.8"/>
    <x v="8"/>
    <x v="0"/>
    <x v="36"/>
    <n v="4"/>
    <n v="3.2"/>
    <n v="0"/>
  </r>
  <r>
    <n v="277"/>
    <x v="255"/>
    <n v="5.8"/>
    <n v="13.9"/>
    <n v="1139"/>
    <n v="1.9"/>
    <m/>
    <n v="0.83"/>
    <x v="13"/>
    <n v="0.8"/>
    <x v="8"/>
    <x v="0"/>
    <x v="36"/>
    <n v="4.0999999999999996"/>
    <n v="3.28"/>
    <n v="0"/>
  </r>
  <r>
    <n v="277"/>
    <x v="256"/>
    <n v="5.2"/>
    <n v="14.5"/>
    <n v="1449"/>
    <n v="3.5"/>
    <m/>
    <n v="0.81"/>
    <x v="13"/>
    <n v="0.8"/>
    <x v="8"/>
    <x v="0"/>
    <x v="36"/>
    <n v="3.5"/>
    <n v="2.8000000000000003"/>
    <n v="0"/>
  </r>
  <r>
    <n v="277"/>
    <x v="257"/>
    <n v="10.6"/>
    <n v="16.3"/>
    <n v="1268"/>
    <n v="6.8"/>
    <m/>
    <n v="0.78"/>
    <x v="13"/>
    <n v="0.8"/>
    <x v="8"/>
    <x v="0"/>
    <x v="37"/>
    <n v="1.6999999999999993"/>
    <n v="1.3599999999999994"/>
    <n v="0"/>
  </r>
  <r>
    <n v="277"/>
    <x v="258"/>
    <n v="9.8000000000000007"/>
    <n v="15"/>
    <n v="812"/>
    <n v="10.1"/>
    <m/>
    <n v="0.83"/>
    <x v="13"/>
    <n v="0.8"/>
    <x v="8"/>
    <x v="0"/>
    <x v="37"/>
    <n v="3"/>
    <n v="2.4000000000000004"/>
    <n v="0"/>
  </r>
  <r>
    <n v="277"/>
    <x v="259"/>
    <n v="6"/>
    <n v="14.8"/>
    <n v="667"/>
    <n v="3.4"/>
    <m/>
    <n v="0.88"/>
    <x v="13"/>
    <n v="0.8"/>
    <x v="8"/>
    <x v="0"/>
    <x v="37"/>
    <n v="3.1999999999999993"/>
    <n v="2.5599999999999996"/>
    <n v="0"/>
  </r>
  <r>
    <n v="277"/>
    <x v="260"/>
    <n v="7.7"/>
    <n v="18.100000000000001"/>
    <n v="730"/>
    <n v="0"/>
    <m/>
    <n v="0.89"/>
    <x v="13"/>
    <n v="0.8"/>
    <x v="8"/>
    <x v="0"/>
    <x v="37"/>
    <n v="0"/>
    <n v="0"/>
    <n v="0.10000000000000142"/>
  </r>
  <r>
    <n v="277"/>
    <x v="261"/>
    <n v="5"/>
    <n v="18.899999999999999"/>
    <n v="1475"/>
    <n v="0"/>
    <m/>
    <n v="0.83"/>
    <x v="13"/>
    <n v="0.8"/>
    <x v="8"/>
    <x v="0"/>
    <x v="37"/>
    <n v="0"/>
    <n v="0"/>
    <n v="0.89999999999999858"/>
  </r>
  <r>
    <n v="277"/>
    <x v="262"/>
    <n v="5.0999999999999996"/>
    <n v="18.399999999999999"/>
    <n v="724"/>
    <n v="2.5"/>
    <m/>
    <n v="0.85"/>
    <x v="13"/>
    <n v="0.8"/>
    <x v="8"/>
    <x v="0"/>
    <x v="37"/>
    <n v="0"/>
    <n v="0"/>
    <n v="0.39999999999999858"/>
  </r>
  <r>
    <n v="277"/>
    <x v="263"/>
    <n v="9.9"/>
    <n v="15.2"/>
    <n v="781"/>
    <n v="0"/>
    <m/>
    <n v="0.7"/>
    <x v="13"/>
    <n v="0.8"/>
    <x v="8"/>
    <x v="0"/>
    <x v="37"/>
    <n v="2.8000000000000007"/>
    <n v="2.2400000000000007"/>
    <n v="0"/>
  </r>
  <r>
    <n v="277"/>
    <x v="264"/>
    <n v="7.5"/>
    <n v="14.1"/>
    <n v="1311"/>
    <n v="0.7"/>
    <m/>
    <n v="0.65"/>
    <x v="13"/>
    <n v="0.8"/>
    <x v="8"/>
    <x v="0"/>
    <x v="38"/>
    <n v="3.9000000000000004"/>
    <n v="3.1200000000000006"/>
    <n v="0"/>
  </r>
  <r>
    <n v="277"/>
    <x v="265"/>
    <n v="5"/>
    <n v="14"/>
    <n v="1427"/>
    <n v="1.7"/>
    <m/>
    <n v="0.74"/>
    <x v="13"/>
    <n v="0.8"/>
    <x v="8"/>
    <x v="0"/>
    <x v="38"/>
    <n v="4"/>
    <n v="3.2"/>
    <n v="0"/>
  </r>
  <r>
    <n v="277"/>
    <x v="266"/>
    <n v="8.1"/>
    <n v="13.3"/>
    <n v="1563"/>
    <n v="0"/>
    <m/>
    <n v="0.7"/>
    <x v="13"/>
    <n v="0.8"/>
    <x v="8"/>
    <x v="0"/>
    <x v="38"/>
    <n v="4.6999999999999993"/>
    <n v="3.76"/>
    <n v="0"/>
  </r>
  <r>
    <n v="277"/>
    <x v="267"/>
    <n v="9.9"/>
    <n v="13.3"/>
    <n v="1395"/>
    <n v="0"/>
    <m/>
    <n v="0.69"/>
    <x v="13"/>
    <n v="0.8"/>
    <x v="8"/>
    <x v="0"/>
    <x v="38"/>
    <n v="4.6999999999999993"/>
    <n v="3.76"/>
    <n v="0"/>
  </r>
  <r>
    <n v="277"/>
    <x v="268"/>
    <n v="6.1"/>
    <n v="13.1"/>
    <n v="1220"/>
    <n v="0"/>
    <m/>
    <n v="0.67"/>
    <x v="13"/>
    <n v="0.8"/>
    <x v="8"/>
    <x v="0"/>
    <x v="38"/>
    <n v="4.9000000000000004"/>
    <n v="3.9200000000000004"/>
    <n v="0"/>
  </r>
  <r>
    <n v="277"/>
    <x v="269"/>
    <n v="3.5"/>
    <n v="12.6"/>
    <n v="614"/>
    <n v="0"/>
    <m/>
    <n v="0.81"/>
    <x v="13"/>
    <n v="0.8"/>
    <x v="8"/>
    <x v="0"/>
    <x v="38"/>
    <n v="5.4"/>
    <n v="4.32"/>
    <n v="0"/>
  </r>
  <r>
    <n v="277"/>
    <x v="270"/>
    <n v="2.2000000000000002"/>
    <n v="13.5"/>
    <n v="960"/>
    <n v="0"/>
    <m/>
    <n v="0.91"/>
    <x v="13"/>
    <n v="0.8"/>
    <x v="8"/>
    <x v="0"/>
    <x v="38"/>
    <n v="4.5"/>
    <n v="3.6"/>
    <n v="0"/>
  </r>
  <r>
    <n v="277"/>
    <x v="271"/>
    <n v="2.6"/>
    <n v="14.4"/>
    <n v="1083"/>
    <n v="0"/>
    <m/>
    <n v="0.89"/>
    <x v="13"/>
    <n v="0.8"/>
    <x v="8"/>
    <x v="0"/>
    <x v="39"/>
    <n v="3.5999999999999996"/>
    <n v="2.88"/>
    <n v="0"/>
  </r>
  <r>
    <n v="277"/>
    <x v="272"/>
    <n v="2.2000000000000002"/>
    <n v="12.4"/>
    <n v="870"/>
    <n v="0"/>
    <m/>
    <n v="0.88"/>
    <x v="13"/>
    <n v="0.8"/>
    <x v="8"/>
    <x v="0"/>
    <x v="39"/>
    <n v="5.6"/>
    <n v="4.4799999999999995"/>
    <n v="0"/>
  </r>
  <r>
    <n v="277"/>
    <x v="273"/>
    <n v="4.3"/>
    <n v="12.1"/>
    <n v="1204"/>
    <n v="0"/>
    <m/>
    <n v="0.7"/>
    <x v="13"/>
    <n v="1"/>
    <x v="9"/>
    <x v="0"/>
    <x v="39"/>
    <n v="5.9"/>
    <n v="5.9"/>
    <n v="0"/>
  </r>
  <r>
    <n v="277"/>
    <x v="274"/>
    <n v="5"/>
    <n v="11.7"/>
    <n v="1032"/>
    <n v="0"/>
    <m/>
    <n v="0.73"/>
    <x v="13"/>
    <n v="1"/>
    <x v="9"/>
    <x v="0"/>
    <x v="39"/>
    <n v="6.3000000000000007"/>
    <n v="6.3000000000000007"/>
    <n v="0"/>
  </r>
  <r>
    <n v="277"/>
    <x v="275"/>
    <n v="8.3000000000000007"/>
    <n v="11.7"/>
    <n v="454"/>
    <n v="12.3"/>
    <m/>
    <n v="0.75"/>
    <x v="13"/>
    <n v="1"/>
    <x v="9"/>
    <x v="0"/>
    <x v="39"/>
    <n v="6.3000000000000007"/>
    <n v="6.3000000000000007"/>
    <n v="0"/>
  </r>
  <r>
    <n v="277"/>
    <x v="276"/>
    <n v="10.199999999999999"/>
    <n v="12.5"/>
    <n v="669"/>
    <n v="29.6"/>
    <m/>
    <n v="0.84"/>
    <x v="13"/>
    <n v="1"/>
    <x v="9"/>
    <x v="0"/>
    <x v="39"/>
    <n v="5.5"/>
    <n v="5.5"/>
    <n v="0"/>
  </r>
  <r>
    <n v="277"/>
    <x v="277"/>
    <n v="12"/>
    <n v="12.7"/>
    <n v="462"/>
    <n v="4.0999999999999996"/>
    <m/>
    <n v="0.77"/>
    <x v="13"/>
    <n v="1"/>
    <x v="9"/>
    <x v="0"/>
    <x v="39"/>
    <n v="5.3000000000000007"/>
    <n v="5.3000000000000007"/>
    <n v="0"/>
  </r>
  <r>
    <n v="277"/>
    <x v="278"/>
    <n v="5.8"/>
    <n v="13.6"/>
    <n v="297"/>
    <n v="0.3"/>
    <m/>
    <n v="0.9"/>
    <x v="13"/>
    <n v="1"/>
    <x v="9"/>
    <x v="0"/>
    <x v="40"/>
    <n v="4.4000000000000004"/>
    <n v="4.4000000000000004"/>
    <n v="0"/>
  </r>
  <r>
    <n v="277"/>
    <x v="279"/>
    <n v="4.5"/>
    <n v="14.5"/>
    <n v="576"/>
    <n v="0.2"/>
    <m/>
    <n v="0.9"/>
    <x v="13"/>
    <n v="1"/>
    <x v="9"/>
    <x v="0"/>
    <x v="40"/>
    <n v="3.5"/>
    <n v="3.5"/>
    <n v="0"/>
  </r>
  <r>
    <n v="277"/>
    <x v="280"/>
    <n v="4"/>
    <n v="13.8"/>
    <n v="383"/>
    <n v="0.8"/>
    <m/>
    <n v="0.87"/>
    <x v="13"/>
    <n v="1"/>
    <x v="9"/>
    <x v="0"/>
    <x v="40"/>
    <n v="4.1999999999999993"/>
    <n v="4.1999999999999993"/>
    <n v="0"/>
  </r>
  <r>
    <n v="277"/>
    <x v="281"/>
    <n v="5.9"/>
    <n v="13.9"/>
    <n v="516"/>
    <n v="-0.1"/>
    <m/>
    <n v="0.82"/>
    <x v="13"/>
    <n v="1"/>
    <x v="9"/>
    <x v="0"/>
    <x v="40"/>
    <n v="4.0999999999999996"/>
    <n v="4.0999999999999996"/>
    <n v="0"/>
  </r>
  <r>
    <n v="277"/>
    <x v="282"/>
    <n v="5.6"/>
    <n v="14.3"/>
    <n v="890"/>
    <n v="0"/>
    <m/>
    <n v="0.85"/>
    <x v="13"/>
    <n v="1"/>
    <x v="9"/>
    <x v="0"/>
    <x v="40"/>
    <n v="3.6999999999999993"/>
    <n v="3.6999999999999993"/>
    <n v="0"/>
  </r>
  <r>
    <n v="277"/>
    <x v="283"/>
    <n v="4.0999999999999996"/>
    <n v="14.2"/>
    <n v="216"/>
    <n v="0"/>
    <m/>
    <n v="0.84"/>
    <x v="13"/>
    <n v="1"/>
    <x v="9"/>
    <x v="0"/>
    <x v="40"/>
    <n v="3.8000000000000007"/>
    <n v="3.8000000000000007"/>
    <n v="0"/>
  </r>
  <r>
    <n v="277"/>
    <x v="284"/>
    <n v="5.8"/>
    <n v="14.3"/>
    <n v="424"/>
    <n v="0.2"/>
    <m/>
    <n v="0.9"/>
    <x v="13"/>
    <n v="1"/>
    <x v="9"/>
    <x v="0"/>
    <x v="40"/>
    <n v="3.6999999999999993"/>
    <n v="3.6999999999999993"/>
    <n v="0"/>
  </r>
  <r>
    <n v="277"/>
    <x v="285"/>
    <n v="3.8"/>
    <n v="14.4"/>
    <n v="510"/>
    <n v="0.6"/>
    <m/>
    <n v="0.83"/>
    <x v="13"/>
    <n v="1"/>
    <x v="9"/>
    <x v="0"/>
    <x v="41"/>
    <n v="3.5999999999999996"/>
    <n v="3.5999999999999996"/>
    <n v="0"/>
  </r>
  <r>
    <n v="277"/>
    <x v="286"/>
    <n v="5.3"/>
    <n v="14"/>
    <n v="693"/>
    <n v="0.6"/>
    <m/>
    <n v="0.89"/>
    <x v="13"/>
    <n v="1"/>
    <x v="9"/>
    <x v="0"/>
    <x v="41"/>
    <n v="4"/>
    <n v="4"/>
    <n v="0"/>
  </r>
  <r>
    <n v="277"/>
    <x v="287"/>
    <n v="5"/>
    <n v="13.5"/>
    <n v="556"/>
    <n v="1"/>
    <m/>
    <n v="0.86"/>
    <x v="13"/>
    <n v="1"/>
    <x v="9"/>
    <x v="0"/>
    <x v="41"/>
    <n v="4.5"/>
    <n v="4.5"/>
    <n v="0"/>
  </r>
  <r>
    <n v="277"/>
    <x v="288"/>
    <n v="8.1"/>
    <n v="13.9"/>
    <n v="529"/>
    <n v="0.4"/>
    <m/>
    <n v="0.81"/>
    <x v="13"/>
    <n v="1"/>
    <x v="9"/>
    <x v="0"/>
    <x v="41"/>
    <n v="4.0999999999999996"/>
    <n v="4.0999999999999996"/>
    <n v="0"/>
  </r>
  <r>
    <n v="277"/>
    <x v="289"/>
    <n v="7"/>
    <n v="12.7"/>
    <n v="781"/>
    <n v="0.3"/>
    <m/>
    <n v="0.76"/>
    <x v="13"/>
    <n v="1"/>
    <x v="9"/>
    <x v="0"/>
    <x v="41"/>
    <n v="5.3000000000000007"/>
    <n v="5.3000000000000007"/>
    <n v="0"/>
  </r>
  <r>
    <n v="277"/>
    <x v="290"/>
    <n v="4"/>
    <n v="9.1"/>
    <n v="945"/>
    <n v="0"/>
    <m/>
    <n v="0.69"/>
    <x v="13"/>
    <n v="1"/>
    <x v="9"/>
    <x v="0"/>
    <x v="41"/>
    <n v="8.9"/>
    <n v="8.9"/>
    <n v="0"/>
  </r>
  <r>
    <n v="277"/>
    <x v="291"/>
    <n v="5.6"/>
    <n v="8.9"/>
    <n v="583"/>
    <n v="0"/>
    <m/>
    <n v="0.78"/>
    <x v="13"/>
    <n v="1"/>
    <x v="9"/>
    <x v="0"/>
    <x v="41"/>
    <n v="9.1"/>
    <n v="9.1"/>
    <n v="0"/>
  </r>
  <r>
    <n v="277"/>
    <x v="292"/>
    <n v="6.2"/>
    <n v="13.1"/>
    <n v="353"/>
    <n v="1.3"/>
    <m/>
    <n v="0.9"/>
    <x v="13"/>
    <n v="1"/>
    <x v="9"/>
    <x v="0"/>
    <x v="42"/>
    <n v="4.9000000000000004"/>
    <n v="4.9000000000000004"/>
    <n v="0"/>
  </r>
  <r>
    <n v="277"/>
    <x v="293"/>
    <n v="6.8"/>
    <n v="13.3"/>
    <n v="431"/>
    <n v="6.3"/>
    <m/>
    <n v="0.89"/>
    <x v="13"/>
    <n v="1"/>
    <x v="9"/>
    <x v="0"/>
    <x v="42"/>
    <n v="4.6999999999999993"/>
    <n v="4.6999999999999993"/>
    <n v="0"/>
  </r>
  <r>
    <n v="277"/>
    <x v="294"/>
    <n v="4.3"/>
    <n v="12.5"/>
    <n v="748"/>
    <n v="0.6"/>
    <m/>
    <n v="0.85"/>
    <x v="13"/>
    <n v="1"/>
    <x v="9"/>
    <x v="0"/>
    <x v="42"/>
    <n v="5.5"/>
    <n v="5.5"/>
    <n v="0"/>
  </r>
  <r>
    <n v="277"/>
    <x v="295"/>
    <n v="7.8"/>
    <n v="11.7"/>
    <n v="382"/>
    <n v="16.7"/>
    <m/>
    <n v="0.88"/>
    <x v="13"/>
    <n v="1"/>
    <x v="9"/>
    <x v="0"/>
    <x v="42"/>
    <n v="6.3000000000000007"/>
    <n v="6.3000000000000007"/>
    <n v="0"/>
  </r>
  <r>
    <n v="277"/>
    <x v="296"/>
    <n v="11.4"/>
    <n v="10.6"/>
    <n v="511"/>
    <n v="4.9000000000000004"/>
    <m/>
    <n v="0.81"/>
    <x v="13"/>
    <n v="1"/>
    <x v="9"/>
    <x v="0"/>
    <x v="42"/>
    <n v="7.4"/>
    <n v="7.4"/>
    <n v="0"/>
  </r>
  <r>
    <n v="277"/>
    <x v="297"/>
    <n v="10.8"/>
    <n v="10.199999999999999"/>
    <n v="335"/>
    <n v="9.1999999999999993"/>
    <m/>
    <n v="0.83"/>
    <x v="13"/>
    <n v="1"/>
    <x v="9"/>
    <x v="0"/>
    <x v="42"/>
    <n v="7.8000000000000007"/>
    <n v="7.8000000000000007"/>
    <n v="0"/>
  </r>
  <r>
    <n v="277"/>
    <x v="298"/>
    <n v="13.3"/>
    <n v="10.1"/>
    <n v="536"/>
    <n v="23.5"/>
    <m/>
    <n v="0.8"/>
    <x v="13"/>
    <n v="1"/>
    <x v="9"/>
    <x v="0"/>
    <x v="42"/>
    <n v="7.9"/>
    <n v="7.9"/>
    <n v="0"/>
  </r>
  <r>
    <n v="277"/>
    <x v="299"/>
    <n v="11.4"/>
    <n v="10.4"/>
    <n v="376"/>
    <n v="9.8000000000000007"/>
    <m/>
    <n v="0.76"/>
    <x v="13"/>
    <n v="1"/>
    <x v="9"/>
    <x v="0"/>
    <x v="43"/>
    <n v="7.6"/>
    <n v="7.6"/>
    <n v="0"/>
  </r>
  <r>
    <n v="277"/>
    <x v="300"/>
    <n v="8.5"/>
    <n v="10.8"/>
    <n v="662"/>
    <n v="4.4000000000000004"/>
    <m/>
    <n v="0.8"/>
    <x v="13"/>
    <n v="1"/>
    <x v="9"/>
    <x v="0"/>
    <x v="43"/>
    <n v="7.1999999999999993"/>
    <n v="7.1999999999999993"/>
    <n v="0"/>
  </r>
  <r>
    <n v="277"/>
    <x v="301"/>
    <n v="5.3"/>
    <n v="10.6"/>
    <n v="210"/>
    <n v="4.7"/>
    <m/>
    <n v="0.91"/>
    <x v="13"/>
    <n v="1"/>
    <x v="9"/>
    <x v="0"/>
    <x v="43"/>
    <n v="7.4"/>
    <n v="7.4"/>
    <n v="0"/>
  </r>
  <r>
    <n v="277"/>
    <x v="302"/>
    <n v="7.2"/>
    <n v="10.1"/>
    <n v="674"/>
    <n v="2.1"/>
    <m/>
    <n v="0.82"/>
    <x v="13"/>
    <n v="1"/>
    <x v="9"/>
    <x v="0"/>
    <x v="43"/>
    <n v="7.9"/>
    <n v="7.9"/>
    <n v="0"/>
  </r>
  <r>
    <n v="277"/>
    <x v="303"/>
    <n v="5.8"/>
    <n v="9.8000000000000007"/>
    <n v="386"/>
    <n v="0"/>
    <m/>
    <n v="0.84"/>
    <x v="13"/>
    <n v="1"/>
    <x v="9"/>
    <x v="0"/>
    <x v="43"/>
    <n v="8.1999999999999993"/>
    <n v="8.1999999999999993"/>
    <n v="0"/>
  </r>
  <r>
    <n v="277"/>
    <x v="304"/>
    <n v="6.2"/>
    <n v="11.1"/>
    <n v="124"/>
    <n v="7.3"/>
    <m/>
    <n v="0.91"/>
    <x v="13"/>
    <n v="1.1000000000000001"/>
    <x v="10"/>
    <x v="0"/>
    <x v="43"/>
    <n v="6.9"/>
    <n v="7.5900000000000007"/>
    <n v="0"/>
  </r>
  <r>
    <n v="277"/>
    <x v="305"/>
    <n v="4.9000000000000004"/>
    <n v="10.199999999999999"/>
    <n v="588"/>
    <n v="5.8"/>
    <m/>
    <n v="0.9"/>
    <x v="13"/>
    <n v="1.1000000000000001"/>
    <x v="10"/>
    <x v="0"/>
    <x v="43"/>
    <n v="7.8000000000000007"/>
    <n v="8.5800000000000018"/>
    <n v="0"/>
  </r>
  <r>
    <n v="277"/>
    <x v="306"/>
    <n v="7.8"/>
    <n v="10.1"/>
    <n v="142"/>
    <n v="1.6"/>
    <m/>
    <n v="0.91"/>
    <x v="13"/>
    <n v="1.1000000000000001"/>
    <x v="10"/>
    <x v="0"/>
    <x v="44"/>
    <n v="7.9"/>
    <n v="8.6900000000000013"/>
    <n v="0"/>
  </r>
  <r>
    <n v="277"/>
    <x v="307"/>
    <n v="7"/>
    <n v="13"/>
    <n v="480"/>
    <n v="0"/>
    <m/>
    <n v="0.81"/>
    <x v="13"/>
    <n v="1.1000000000000001"/>
    <x v="10"/>
    <x v="0"/>
    <x v="44"/>
    <n v="5"/>
    <n v="5.5"/>
    <n v="0"/>
  </r>
  <r>
    <n v="277"/>
    <x v="308"/>
    <n v="5.6"/>
    <n v="12.8"/>
    <n v="525"/>
    <n v="0"/>
    <m/>
    <n v="0.75"/>
    <x v="13"/>
    <n v="1.1000000000000001"/>
    <x v="10"/>
    <x v="0"/>
    <x v="44"/>
    <n v="5.1999999999999993"/>
    <n v="5.72"/>
    <n v="0"/>
  </r>
  <r>
    <n v="277"/>
    <x v="309"/>
    <n v="3.9"/>
    <n v="10.3"/>
    <n v="540"/>
    <n v="0"/>
    <m/>
    <n v="0.77"/>
    <x v="13"/>
    <n v="1.1000000000000001"/>
    <x v="10"/>
    <x v="0"/>
    <x v="44"/>
    <n v="7.6999999999999993"/>
    <n v="8.4700000000000006"/>
    <n v="0"/>
  </r>
  <r>
    <n v="277"/>
    <x v="310"/>
    <n v="2.5"/>
    <n v="9.8000000000000007"/>
    <n v="173"/>
    <n v="0"/>
    <m/>
    <n v="0.98"/>
    <x v="13"/>
    <n v="1.1000000000000001"/>
    <x v="10"/>
    <x v="0"/>
    <x v="44"/>
    <n v="8.1999999999999993"/>
    <n v="9.02"/>
    <n v="0"/>
  </r>
  <r>
    <n v="277"/>
    <x v="311"/>
    <n v="1.8"/>
    <n v="8.8000000000000007"/>
    <n v="296"/>
    <n v="0"/>
    <m/>
    <n v="0.98"/>
    <x v="13"/>
    <n v="1.1000000000000001"/>
    <x v="10"/>
    <x v="0"/>
    <x v="44"/>
    <n v="9.1999999999999993"/>
    <n v="10.119999999999999"/>
    <n v="0"/>
  </r>
  <r>
    <n v="277"/>
    <x v="312"/>
    <n v="3.3"/>
    <n v="10.1"/>
    <n v="509"/>
    <n v="1"/>
    <m/>
    <n v="0.94"/>
    <x v="13"/>
    <n v="1.1000000000000001"/>
    <x v="10"/>
    <x v="0"/>
    <x v="44"/>
    <n v="7.9"/>
    <n v="8.6900000000000013"/>
    <n v="0"/>
  </r>
  <r>
    <n v="277"/>
    <x v="313"/>
    <n v="5.6"/>
    <n v="7.9"/>
    <n v="171"/>
    <n v="0.8"/>
    <m/>
    <n v="0.93"/>
    <x v="13"/>
    <n v="1.1000000000000001"/>
    <x v="10"/>
    <x v="0"/>
    <x v="45"/>
    <n v="10.1"/>
    <n v="11.110000000000001"/>
    <n v="0"/>
  </r>
  <r>
    <n v="277"/>
    <x v="314"/>
    <n v="5.7"/>
    <n v="10.199999999999999"/>
    <n v="461"/>
    <n v="-0.1"/>
    <m/>
    <n v="0.9"/>
    <x v="13"/>
    <n v="1.1000000000000001"/>
    <x v="10"/>
    <x v="0"/>
    <x v="45"/>
    <n v="7.8000000000000007"/>
    <n v="8.5800000000000018"/>
    <n v="0"/>
  </r>
  <r>
    <n v="277"/>
    <x v="315"/>
    <n v="6.7"/>
    <n v="11.5"/>
    <n v="250"/>
    <n v="0"/>
    <m/>
    <n v="0.8"/>
    <x v="13"/>
    <n v="1.1000000000000001"/>
    <x v="10"/>
    <x v="0"/>
    <x v="45"/>
    <n v="6.5"/>
    <n v="7.15"/>
    <n v="0"/>
  </r>
  <r>
    <n v="277"/>
    <x v="316"/>
    <n v="5.3"/>
    <n v="11.8"/>
    <n v="359"/>
    <n v="0"/>
    <m/>
    <n v="0.9"/>
    <x v="13"/>
    <n v="1.1000000000000001"/>
    <x v="10"/>
    <x v="0"/>
    <x v="45"/>
    <n v="6.1999999999999993"/>
    <n v="6.8199999999999994"/>
    <n v="0"/>
  </r>
  <r>
    <n v="277"/>
    <x v="317"/>
    <n v="11.7"/>
    <n v="8.4"/>
    <n v="43"/>
    <n v="33.4"/>
    <m/>
    <n v="0.91"/>
    <x v="13"/>
    <n v="1.1000000000000001"/>
    <x v="10"/>
    <x v="0"/>
    <x v="45"/>
    <n v="9.6"/>
    <n v="10.56"/>
    <n v="0"/>
  </r>
  <r>
    <n v="277"/>
    <x v="318"/>
    <n v="10.9"/>
    <n v="6.4"/>
    <n v="105"/>
    <n v="9.3000000000000007"/>
    <m/>
    <n v="0.91"/>
    <x v="13"/>
    <n v="1.1000000000000001"/>
    <x v="10"/>
    <x v="0"/>
    <x v="45"/>
    <n v="11.6"/>
    <n v="12.76"/>
    <n v="0"/>
  </r>
  <r>
    <n v="277"/>
    <x v="319"/>
    <n v="6.8"/>
    <n v="7.8"/>
    <n v="423"/>
    <n v="0.9"/>
    <m/>
    <n v="0.78"/>
    <x v="13"/>
    <n v="1.1000000000000001"/>
    <x v="10"/>
    <x v="0"/>
    <x v="45"/>
    <n v="10.199999999999999"/>
    <n v="11.22"/>
    <n v="0"/>
  </r>
  <r>
    <n v="277"/>
    <x v="320"/>
    <n v="10.3"/>
    <n v="7.2"/>
    <n v="430"/>
    <n v="6.5"/>
    <m/>
    <n v="0.73"/>
    <x v="13"/>
    <n v="1.1000000000000001"/>
    <x v="10"/>
    <x v="0"/>
    <x v="46"/>
    <n v="10.8"/>
    <n v="11.880000000000003"/>
    <n v="0"/>
  </r>
  <r>
    <n v="277"/>
    <x v="321"/>
    <n v="6.3"/>
    <n v="5.7"/>
    <n v="336"/>
    <n v="3.6"/>
    <m/>
    <n v="0.83"/>
    <x v="13"/>
    <n v="1.1000000000000001"/>
    <x v="10"/>
    <x v="0"/>
    <x v="46"/>
    <n v="12.3"/>
    <n v="13.530000000000001"/>
    <n v="0"/>
  </r>
  <r>
    <n v="277"/>
    <x v="322"/>
    <n v="6.7"/>
    <n v="5.3"/>
    <n v="98"/>
    <n v="11.6"/>
    <m/>
    <n v="0.85"/>
    <x v="13"/>
    <n v="1.1000000000000001"/>
    <x v="10"/>
    <x v="0"/>
    <x v="46"/>
    <n v="12.7"/>
    <n v="13.97"/>
    <n v="0"/>
  </r>
  <r>
    <n v="277"/>
    <x v="323"/>
    <n v="3.5"/>
    <n v="3.9"/>
    <n v="241"/>
    <n v="0"/>
    <m/>
    <n v="0.77"/>
    <x v="13"/>
    <n v="1.1000000000000001"/>
    <x v="10"/>
    <x v="0"/>
    <x v="46"/>
    <n v="14.1"/>
    <n v="15.510000000000002"/>
    <n v="0"/>
  </r>
  <r>
    <n v="277"/>
    <x v="324"/>
    <n v="3.2"/>
    <n v="2.4"/>
    <n v="372"/>
    <n v="0.7"/>
    <m/>
    <n v="0.89"/>
    <x v="13"/>
    <n v="1.1000000000000001"/>
    <x v="10"/>
    <x v="0"/>
    <x v="46"/>
    <n v="15.6"/>
    <n v="17.16"/>
    <n v="0"/>
  </r>
  <r>
    <n v="277"/>
    <x v="325"/>
    <n v="6.5"/>
    <n v="2.6"/>
    <n v="283"/>
    <n v="-0.1"/>
    <m/>
    <n v="0.8"/>
    <x v="13"/>
    <n v="1.1000000000000001"/>
    <x v="10"/>
    <x v="0"/>
    <x v="46"/>
    <n v="15.4"/>
    <n v="16.940000000000001"/>
    <n v="0"/>
  </r>
  <r>
    <n v="277"/>
    <x v="326"/>
    <n v="8.1999999999999993"/>
    <n v="1.6"/>
    <n v="129"/>
    <n v="7.7"/>
    <m/>
    <n v="0.83"/>
    <x v="13"/>
    <n v="1.1000000000000001"/>
    <x v="10"/>
    <x v="0"/>
    <x v="46"/>
    <n v="16.399999999999999"/>
    <n v="18.04"/>
    <n v="0"/>
  </r>
  <r>
    <n v="277"/>
    <x v="327"/>
    <n v="4.5999999999999996"/>
    <n v="3.7"/>
    <n v="445"/>
    <n v="0.2"/>
    <m/>
    <n v="0.94"/>
    <x v="13"/>
    <n v="1.1000000000000001"/>
    <x v="10"/>
    <x v="0"/>
    <x v="47"/>
    <n v="14.3"/>
    <n v="15.730000000000002"/>
    <n v="0"/>
  </r>
  <r>
    <n v="277"/>
    <x v="328"/>
    <n v="4.8"/>
    <n v="4.7"/>
    <n v="148"/>
    <n v="2.6"/>
    <m/>
    <n v="0.92"/>
    <x v="13"/>
    <n v="1.1000000000000001"/>
    <x v="10"/>
    <x v="0"/>
    <x v="47"/>
    <n v="13.3"/>
    <n v="14.630000000000003"/>
    <n v="0"/>
  </r>
  <r>
    <n v="277"/>
    <x v="329"/>
    <n v="3.3"/>
    <n v="3.1"/>
    <n v="339"/>
    <n v="-0.1"/>
    <m/>
    <n v="0.94"/>
    <x v="13"/>
    <n v="1.1000000000000001"/>
    <x v="10"/>
    <x v="0"/>
    <x v="47"/>
    <n v="14.9"/>
    <n v="16.39"/>
    <n v="0"/>
  </r>
  <r>
    <n v="277"/>
    <x v="330"/>
    <n v="8.6999999999999993"/>
    <n v="5.6"/>
    <n v="66"/>
    <n v="4.5999999999999996"/>
    <m/>
    <n v="0.96"/>
    <x v="13"/>
    <n v="1.1000000000000001"/>
    <x v="10"/>
    <x v="0"/>
    <x v="47"/>
    <n v="12.4"/>
    <n v="13.640000000000002"/>
    <n v="0"/>
  </r>
  <r>
    <n v="277"/>
    <x v="331"/>
    <n v="7.4"/>
    <n v="8.5"/>
    <n v="173"/>
    <n v="0.5"/>
    <m/>
    <n v="0.94"/>
    <x v="13"/>
    <n v="1.1000000000000001"/>
    <x v="10"/>
    <x v="0"/>
    <x v="47"/>
    <n v="9.5"/>
    <n v="10.450000000000001"/>
    <n v="0"/>
  </r>
  <r>
    <n v="277"/>
    <x v="332"/>
    <n v="6.2"/>
    <n v="8.1999999999999993"/>
    <n v="135"/>
    <n v="0.5"/>
    <m/>
    <n v="0.93"/>
    <x v="13"/>
    <n v="1.1000000000000001"/>
    <x v="10"/>
    <x v="0"/>
    <x v="47"/>
    <n v="9.8000000000000007"/>
    <n v="10.780000000000001"/>
    <n v="0"/>
  </r>
  <r>
    <n v="277"/>
    <x v="333"/>
    <n v="6.5"/>
    <n v="6.3"/>
    <n v="270"/>
    <n v="0.5"/>
    <m/>
    <n v="0.86"/>
    <x v="13"/>
    <n v="1.1000000000000001"/>
    <x v="10"/>
    <x v="0"/>
    <x v="47"/>
    <n v="11.7"/>
    <n v="12.870000000000001"/>
    <n v="0"/>
  </r>
  <r>
    <n v="277"/>
    <x v="334"/>
    <n v="8.4"/>
    <n v="5.4"/>
    <n v="159"/>
    <n v="0.8"/>
    <m/>
    <n v="0.85"/>
    <x v="13"/>
    <n v="1.1000000000000001"/>
    <x v="11"/>
    <x v="0"/>
    <x v="48"/>
    <n v="12.6"/>
    <n v="13.860000000000001"/>
    <n v="0"/>
  </r>
  <r>
    <n v="277"/>
    <x v="335"/>
    <n v="6"/>
    <n v="6.5"/>
    <n v="115"/>
    <n v="0.2"/>
    <m/>
    <n v="0.78"/>
    <x v="13"/>
    <n v="1.1000000000000001"/>
    <x v="11"/>
    <x v="0"/>
    <x v="48"/>
    <n v="11.5"/>
    <n v="12.65"/>
    <n v="0"/>
  </r>
  <r>
    <n v="277"/>
    <x v="336"/>
    <n v="3"/>
    <n v="6.6"/>
    <n v="135"/>
    <n v="0"/>
    <m/>
    <n v="0.92"/>
    <x v="13"/>
    <n v="1.1000000000000001"/>
    <x v="11"/>
    <x v="0"/>
    <x v="48"/>
    <n v="11.4"/>
    <n v="12.540000000000001"/>
    <n v="0"/>
  </r>
  <r>
    <n v="277"/>
    <x v="337"/>
    <n v="4.5"/>
    <n v="5.7"/>
    <n v="200"/>
    <n v="0"/>
    <m/>
    <n v="0.92"/>
    <x v="13"/>
    <n v="1.1000000000000001"/>
    <x v="11"/>
    <x v="0"/>
    <x v="48"/>
    <n v="12.3"/>
    <n v="13.530000000000001"/>
    <n v="0"/>
  </r>
  <r>
    <n v="277"/>
    <x v="338"/>
    <n v="4.5"/>
    <n v="4.0999999999999996"/>
    <n v="107"/>
    <n v="0"/>
    <m/>
    <n v="0.94"/>
    <x v="13"/>
    <n v="1.1000000000000001"/>
    <x v="11"/>
    <x v="0"/>
    <x v="48"/>
    <n v="13.9"/>
    <n v="15.290000000000001"/>
    <n v="0"/>
  </r>
  <r>
    <n v="277"/>
    <x v="339"/>
    <n v="7"/>
    <n v="6.8"/>
    <n v="63"/>
    <n v="5.8"/>
    <m/>
    <n v="0.93"/>
    <x v="13"/>
    <n v="1.1000000000000001"/>
    <x v="11"/>
    <x v="0"/>
    <x v="48"/>
    <n v="11.2"/>
    <n v="12.32"/>
    <n v="0"/>
  </r>
  <r>
    <n v="277"/>
    <x v="340"/>
    <n v="6.1"/>
    <n v="9.1"/>
    <n v="137"/>
    <n v="11.5"/>
    <m/>
    <n v="0.94"/>
    <x v="13"/>
    <n v="1.1000000000000001"/>
    <x v="11"/>
    <x v="0"/>
    <x v="48"/>
    <n v="8.9"/>
    <n v="9.7900000000000009"/>
    <n v="0"/>
  </r>
  <r>
    <n v="277"/>
    <x v="341"/>
    <n v="6.7"/>
    <n v="10.199999999999999"/>
    <n v="157"/>
    <n v="0.1"/>
    <m/>
    <n v="0.91"/>
    <x v="13"/>
    <n v="1.1000000000000001"/>
    <x v="11"/>
    <x v="0"/>
    <x v="49"/>
    <n v="7.8000000000000007"/>
    <n v="8.5800000000000018"/>
    <n v="0"/>
  </r>
  <r>
    <n v="277"/>
    <x v="342"/>
    <n v="6.4"/>
    <n v="11.1"/>
    <n v="124"/>
    <n v="3.2"/>
    <m/>
    <n v="0.91"/>
    <x v="13"/>
    <n v="1.1000000000000001"/>
    <x v="11"/>
    <x v="0"/>
    <x v="49"/>
    <n v="6.9"/>
    <n v="7.5900000000000007"/>
    <n v="0"/>
  </r>
  <r>
    <n v="277"/>
    <x v="343"/>
    <n v="6.9"/>
    <n v="10.5"/>
    <n v="210"/>
    <n v="0"/>
    <m/>
    <n v="0.88"/>
    <x v="13"/>
    <n v="1.1000000000000001"/>
    <x v="11"/>
    <x v="0"/>
    <x v="49"/>
    <n v="7.5"/>
    <n v="8.25"/>
    <n v="0"/>
  </r>
  <r>
    <n v="277"/>
    <x v="344"/>
    <n v="5.7"/>
    <n v="7.7"/>
    <n v="166"/>
    <n v="0"/>
    <m/>
    <n v="0.93"/>
    <x v="13"/>
    <n v="1.1000000000000001"/>
    <x v="11"/>
    <x v="0"/>
    <x v="49"/>
    <n v="10.3"/>
    <n v="11.330000000000002"/>
    <n v="0"/>
  </r>
  <r>
    <n v="277"/>
    <x v="345"/>
    <n v="4"/>
    <n v="7.5"/>
    <n v="130"/>
    <n v="0"/>
    <m/>
    <n v="0.92"/>
    <x v="13"/>
    <n v="1.1000000000000001"/>
    <x v="11"/>
    <x v="0"/>
    <x v="49"/>
    <n v="10.5"/>
    <n v="11.55"/>
    <n v="0"/>
  </r>
  <r>
    <n v="277"/>
    <x v="346"/>
    <n v="4.2"/>
    <n v="7.6"/>
    <n v="292"/>
    <n v="0.1"/>
    <m/>
    <n v="0.94"/>
    <x v="13"/>
    <n v="1.1000000000000001"/>
    <x v="11"/>
    <x v="0"/>
    <x v="49"/>
    <n v="10.4"/>
    <n v="11.440000000000001"/>
    <n v="0"/>
  </r>
  <r>
    <n v="277"/>
    <x v="347"/>
    <n v="7.1"/>
    <n v="6.5"/>
    <n v="140"/>
    <n v="0"/>
    <m/>
    <n v="0.92"/>
    <x v="13"/>
    <n v="1.1000000000000001"/>
    <x v="11"/>
    <x v="0"/>
    <x v="49"/>
    <n v="11.5"/>
    <n v="12.65"/>
    <n v="0"/>
  </r>
  <r>
    <n v="277"/>
    <x v="348"/>
    <n v="5.8"/>
    <n v="6.2"/>
    <n v="47"/>
    <n v="0"/>
    <m/>
    <n v="0.89"/>
    <x v="13"/>
    <n v="1.1000000000000001"/>
    <x v="11"/>
    <x v="0"/>
    <x v="50"/>
    <n v="11.8"/>
    <n v="12.980000000000002"/>
    <n v="0"/>
  </r>
  <r>
    <n v="277"/>
    <x v="349"/>
    <n v="4.2"/>
    <n v="7.6"/>
    <n v="150"/>
    <n v="0"/>
    <m/>
    <n v="0.86"/>
    <x v="13"/>
    <n v="1.1000000000000001"/>
    <x v="11"/>
    <x v="0"/>
    <x v="50"/>
    <n v="10.4"/>
    <n v="11.440000000000001"/>
    <n v="0"/>
  </r>
  <r>
    <n v="277"/>
    <x v="350"/>
    <n v="3.7"/>
    <n v="7.2"/>
    <n v="61"/>
    <n v="0.1"/>
    <m/>
    <n v="0.93"/>
    <x v="13"/>
    <n v="1.1000000000000001"/>
    <x v="11"/>
    <x v="0"/>
    <x v="50"/>
    <n v="10.8"/>
    <n v="11.880000000000003"/>
    <n v="0"/>
  </r>
  <r>
    <n v="277"/>
    <x v="351"/>
    <n v="8.3000000000000007"/>
    <n v="8.6"/>
    <n v="85"/>
    <n v="0.7"/>
    <m/>
    <n v="0.84"/>
    <x v="13"/>
    <n v="1.1000000000000001"/>
    <x v="11"/>
    <x v="0"/>
    <x v="50"/>
    <n v="9.4"/>
    <n v="10.340000000000002"/>
    <n v="0"/>
  </r>
  <r>
    <n v="277"/>
    <x v="352"/>
    <n v="5.3"/>
    <n v="8.6"/>
    <n v="148"/>
    <n v="2.1"/>
    <m/>
    <n v="0.9"/>
    <x v="13"/>
    <n v="1.1000000000000001"/>
    <x v="11"/>
    <x v="0"/>
    <x v="50"/>
    <n v="9.4"/>
    <n v="10.340000000000002"/>
    <n v="0"/>
  </r>
  <r>
    <n v="277"/>
    <x v="353"/>
    <n v="4.0999999999999996"/>
    <n v="4.4000000000000004"/>
    <n v="128"/>
    <n v="0"/>
    <m/>
    <n v="0.99"/>
    <x v="13"/>
    <n v="1.1000000000000001"/>
    <x v="11"/>
    <x v="0"/>
    <x v="50"/>
    <n v="13.6"/>
    <n v="14.96"/>
    <n v="0"/>
  </r>
  <r>
    <n v="277"/>
    <x v="354"/>
    <n v="5.7"/>
    <n v="6.7"/>
    <n v="184"/>
    <n v="0"/>
    <m/>
    <n v="0.94"/>
    <x v="13"/>
    <n v="1.1000000000000001"/>
    <x v="11"/>
    <x v="0"/>
    <x v="50"/>
    <n v="11.3"/>
    <n v="12.430000000000001"/>
    <n v="0"/>
  </r>
  <r>
    <n v="277"/>
    <x v="355"/>
    <n v="7.8"/>
    <n v="5.3"/>
    <n v="78"/>
    <n v="0"/>
    <m/>
    <n v="0.88"/>
    <x v="13"/>
    <n v="1.1000000000000001"/>
    <x v="11"/>
    <x v="0"/>
    <x v="51"/>
    <n v="12.7"/>
    <n v="13.97"/>
    <n v="0"/>
  </r>
  <r>
    <n v="277"/>
    <x v="356"/>
    <n v="9.8000000000000007"/>
    <n v="2.8"/>
    <n v="49"/>
    <n v="0"/>
    <m/>
    <n v="0.83"/>
    <x v="13"/>
    <n v="1.1000000000000001"/>
    <x v="11"/>
    <x v="0"/>
    <x v="51"/>
    <n v="15.2"/>
    <n v="16.72"/>
    <n v="0"/>
  </r>
  <r>
    <n v="277"/>
    <x v="357"/>
    <n v="10.4"/>
    <n v="2.4"/>
    <n v="304"/>
    <n v="0"/>
    <m/>
    <n v="0.77"/>
    <x v="13"/>
    <n v="1.1000000000000001"/>
    <x v="11"/>
    <x v="0"/>
    <x v="51"/>
    <n v="15.6"/>
    <n v="17.16"/>
    <n v="0"/>
  </r>
  <r>
    <n v="277"/>
    <x v="358"/>
    <n v="10.199999999999999"/>
    <n v="-0.7"/>
    <n v="380"/>
    <n v="0"/>
    <m/>
    <n v="0.68"/>
    <x v="13"/>
    <n v="1.1000000000000001"/>
    <x v="11"/>
    <x v="0"/>
    <x v="51"/>
    <n v="18.7"/>
    <n v="20.57"/>
    <n v="0"/>
  </r>
  <r>
    <n v="277"/>
    <x v="359"/>
    <n v="5.8"/>
    <n v="-0.5"/>
    <n v="368"/>
    <n v="0"/>
    <m/>
    <n v="0.71"/>
    <x v="13"/>
    <n v="1.1000000000000001"/>
    <x v="11"/>
    <x v="0"/>
    <x v="51"/>
    <n v="18.5"/>
    <n v="20.350000000000001"/>
    <n v="0"/>
  </r>
  <r>
    <n v="277"/>
    <x v="360"/>
    <n v="5.0999999999999996"/>
    <n v="4"/>
    <n v="130"/>
    <n v="0"/>
    <m/>
    <n v="0.89"/>
    <x v="13"/>
    <n v="1.1000000000000001"/>
    <x v="11"/>
    <x v="0"/>
    <x v="51"/>
    <n v="14"/>
    <n v="15.400000000000002"/>
    <n v="0"/>
  </r>
  <r>
    <n v="277"/>
    <x v="361"/>
    <n v="3"/>
    <n v="3.4"/>
    <n v="295"/>
    <n v="0"/>
    <m/>
    <n v="0.91"/>
    <x v="13"/>
    <n v="1.1000000000000001"/>
    <x v="11"/>
    <x v="0"/>
    <x v="51"/>
    <n v="14.6"/>
    <n v="16.060000000000002"/>
    <n v="0"/>
  </r>
  <r>
    <n v="277"/>
    <x v="362"/>
    <n v="7.9"/>
    <n v="5.6"/>
    <n v="157"/>
    <n v="-0.1"/>
    <m/>
    <n v="0.8"/>
    <x v="13"/>
    <n v="1.1000000000000001"/>
    <x v="11"/>
    <x v="0"/>
    <x v="52"/>
    <n v="12.4"/>
    <n v="13.640000000000002"/>
    <n v="0"/>
  </r>
  <r>
    <n v="277"/>
    <x v="363"/>
    <n v="7.8"/>
    <n v="4.5999999999999996"/>
    <n v="306"/>
    <n v="0"/>
    <m/>
    <n v="0.71"/>
    <x v="13"/>
    <n v="1.1000000000000001"/>
    <x v="11"/>
    <x v="0"/>
    <x v="52"/>
    <n v="13.4"/>
    <n v="14.740000000000002"/>
    <n v="0"/>
  </r>
  <r>
    <n v="277"/>
    <x v="364"/>
    <n v="8.1"/>
    <n v="4.9000000000000004"/>
    <n v="202"/>
    <n v="1.8"/>
    <m/>
    <n v="0.88"/>
    <x v="13"/>
    <n v="1.1000000000000001"/>
    <x v="11"/>
    <x v="0"/>
    <x v="52"/>
    <n v="13.1"/>
    <n v="14.41"/>
    <n v="0"/>
  </r>
  <r>
    <n v="277"/>
    <x v="365"/>
    <n v="11.9"/>
    <n v="4.5"/>
    <n v="121"/>
    <n v="3.7"/>
    <m/>
    <n v="0.82"/>
    <x v="13"/>
    <n v="1.1000000000000001"/>
    <x v="0"/>
    <x v="1"/>
    <x v="52"/>
    <n v="13.5"/>
    <n v="14.850000000000001"/>
    <n v="0"/>
  </r>
  <r>
    <n v="277"/>
    <x v="366"/>
    <n v="13.4"/>
    <n v="4"/>
    <n v="193"/>
    <n v="5.3"/>
    <m/>
    <n v="0.71"/>
    <x v="13"/>
    <n v="1.1000000000000001"/>
    <x v="0"/>
    <x v="1"/>
    <x v="52"/>
    <n v="14"/>
    <n v="15.400000000000002"/>
    <n v="0"/>
  </r>
  <r>
    <n v="277"/>
    <x v="367"/>
    <n v="7.8"/>
    <n v="2.1"/>
    <n v="195"/>
    <n v="6.1"/>
    <m/>
    <n v="0.81"/>
    <x v="13"/>
    <n v="1.1000000000000001"/>
    <x v="0"/>
    <x v="1"/>
    <x v="52"/>
    <n v="15.9"/>
    <n v="17.490000000000002"/>
    <n v="0"/>
  </r>
  <r>
    <n v="277"/>
    <x v="368"/>
    <n v="4.9000000000000004"/>
    <n v="0.6"/>
    <n v="284"/>
    <n v="3.6"/>
    <m/>
    <n v="0.92"/>
    <x v="13"/>
    <n v="1.1000000000000001"/>
    <x v="0"/>
    <x v="1"/>
    <x v="52"/>
    <n v="17.399999999999999"/>
    <n v="19.14"/>
    <n v="0"/>
  </r>
  <r>
    <n v="277"/>
    <x v="369"/>
    <n v="4.7"/>
    <n v="-0.8"/>
    <n v="177"/>
    <n v="3.1"/>
    <m/>
    <n v="0.95"/>
    <x v="13"/>
    <n v="1.1000000000000001"/>
    <x v="0"/>
    <x v="1"/>
    <x v="53"/>
    <n v="18.8"/>
    <n v="20.680000000000003"/>
    <n v="0"/>
  </r>
  <r>
    <n v="277"/>
    <x v="370"/>
    <n v="4.8"/>
    <n v="-0.3"/>
    <n v="367"/>
    <n v="1.7"/>
    <m/>
    <n v="0.9"/>
    <x v="13"/>
    <n v="1.1000000000000001"/>
    <x v="0"/>
    <x v="1"/>
    <x v="53"/>
    <n v="18.3"/>
    <n v="20.130000000000003"/>
    <n v="0"/>
  </r>
  <r>
    <n v="277"/>
    <x v="371"/>
    <n v="8.6"/>
    <n v="-0.4"/>
    <n v="47"/>
    <n v="4.8"/>
    <m/>
    <n v="0.97"/>
    <x v="13"/>
    <n v="1.1000000000000001"/>
    <x v="0"/>
    <x v="1"/>
    <x v="53"/>
    <n v="18.399999999999999"/>
    <n v="20.239999999999998"/>
    <n v="0"/>
  </r>
  <r>
    <n v="277"/>
    <x v="372"/>
    <n v="4.3"/>
    <n v="1.2"/>
    <n v="168"/>
    <n v="3.5"/>
    <m/>
    <n v="0.95"/>
    <x v="13"/>
    <n v="1.1000000000000001"/>
    <x v="0"/>
    <x v="1"/>
    <x v="53"/>
    <n v="16.8"/>
    <n v="18.480000000000004"/>
    <n v="0"/>
  </r>
  <r>
    <n v="277"/>
    <x v="373"/>
    <n v="13.8"/>
    <n v="-1.1000000000000001"/>
    <n v="78"/>
    <n v="5.9"/>
    <m/>
    <n v="0.87"/>
    <x v="13"/>
    <n v="1.1000000000000001"/>
    <x v="0"/>
    <x v="1"/>
    <x v="53"/>
    <n v="19.100000000000001"/>
    <n v="21.01"/>
    <n v="0"/>
  </r>
  <r>
    <n v="277"/>
    <x v="374"/>
    <n v="8.6"/>
    <n v="-1"/>
    <n v="184"/>
    <n v="0.3"/>
    <m/>
    <n v="0.71"/>
    <x v="13"/>
    <n v="1.1000000000000001"/>
    <x v="0"/>
    <x v="1"/>
    <x v="53"/>
    <n v="19"/>
    <n v="20.900000000000002"/>
    <n v="0"/>
  </r>
  <r>
    <n v="277"/>
    <x v="375"/>
    <n v="6"/>
    <n v="-2.9"/>
    <n v="362"/>
    <n v="-0.1"/>
    <m/>
    <n v="0.87"/>
    <x v="13"/>
    <n v="1.1000000000000001"/>
    <x v="0"/>
    <x v="1"/>
    <x v="53"/>
    <n v="20.9"/>
    <n v="22.990000000000002"/>
    <n v="0"/>
  </r>
  <r>
    <n v="277"/>
    <x v="376"/>
    <n v="6.9"/>
    <n v="2.2000000000000002"/>
    <n v="66"/>
    <n v="4.3"/>
    <m/>
    <n v="0.97"/>
    <x v="13"/>
    <n v="1.1000000000000001"/>
    <x v="0"/>
    <x v="1"/>
    <x v="54"/>
    <n v="15.8"/>
    <n v="17.380000000000003"/>
    <n v="0"/>
  </r>
  <r>
    <n v="277"/>
    <x v="377"/>
    <n v="4.8"/>
    <n v="5.8"/>
    <n v="86"/>
    <n v="6.2"/>
    <m/>
    <n v="0.99"/>
    <x v="13"/>
    <n v="1.1000000000000001"/>
    <x v="0"/>
    <x v="1"/>
    <x v="54"/>
    <n v="12.2"/>
    <n v="13.42"/>
    <n v="0"/>
  </r>
  <r>
    <n v="277"/>
    <x v="378"/>
    <n v="4.0999999999999996"/>
    <n v="3.3"/>
    <n v="416"/>
    <n v="3.4"/>
    <m/>
    <n v="0.93"/>
    <x v="13"/>
    <n v="1.1000000000000001"/>
    <x v="0"/>
    <x v="1"/>
    <x v="54"/>
    <n v="14.7"/>
    <n v="16.170000000000002"/>
    <n v="0"/>
  </r>
  <r>
    <n v="277"/>
    <x v="379"/>
    <n v="5.7"/>
    <n v="6.5"/>
    <n v="89"/>
    <n v="3.2"/>
    <m/>
    <n v="0.95"/>
    <x v="13"/>
    <n v="1.1000000000000001"/>
    <x v="0"/>
    <x v="1"/>
    <x v="54"/>
    <n v="11.5"/>
    <n v="12.65"/>
    <n v="0"/>
  </r>
  <r>
    <n v="277"/>
    <x v="380"/>
    <n v="5.5"/>
    <n v="6.7"/>
    <n v="241"/>
    <n v="0.8"/>
    <m/>
    <n v="0.89"/>
    <x v="13"/>
    <n v="1.1000000000000001"/>
    <x v="0"/>
    <x v="1"/>
    <x v="54"/>
    <n v="11.3"/>
    <n v="12.430000000000001"/>
    <n v="0"/>
  </r>
  <r>
    <n v="277"/>
    <x v="381"/>
    <n v="3.8"/>
    <n v="6.3"/>
    <n v="334"/>
    <n v="0.1"/>
    <m/>
    <n v="0.91"/>
    <x v="13"/>
    <n v="1.1000000000000001"/>
    <x v="0"/>
    <x v="1"/>
    <x v="54"/>
    <n v="11.7"/>
    <n v="12.870000000000001"/>
    <n v="0"/>
  </r>
  <r>
    <n v="277"/>
    <x v="382"/>
    <n v="4"/>
    <n v="1"/>
    <n v="85"/>
    <n v="0"/>
    <m/>
    <n v="0.99"/>
    <x v="13"/>
    <n v="1.1000000000000001"/>
    <x v="0"/>
    <x v="1"/>
    <x v="54"/>
    <n v="17"/>
    <n v="18.700000000000003"/>
    <n v="0"/>
  </r>
  <r>
    <n v="277"/>
    <x v="383"/>
    <n v="3.8"/>
    <n v="1.8"/>
    <n v="373"/>
    <n v="0"/>
    <m/>
    <n v="0.92"/>
    <x v="13"/>
    <n v="1.1000000000000001"/>
    <x v="0"/>
    <x v="1"/>
    <x v="55"/>
    <n v="16.2"/>
    <n v="17.82"/>
    <n v="0"/>
  </r>
  <r>
    <n v="277"/>
    <x v="384"/>
    <n v="4.0999999999999996"/>
    <n v="1.6"/>
    <n v="421"/>
    <n v="0"/>
    <m/>
    <n v="0.86"/>
    <x v="13"/>
    <n v="1.1000000000000001"/>
    <x v="0"/>
    <x v="1"/>
    <x v="55"/>
    <n v="16.399999999999999"/>
    <n v="18.04"/>
    <n v="0"/>
  </r>
  <r>
    <n v="277"/>
    <x v="385"/>
    <n v="5.8"/>
    <n v="1.1000000000000001"/>
    <n v="184"/>
    <n v="0"/>
    <m/>
    <n v="0.81"/>
    <x v="13"/>
    <n v="1.1000000000000001"/>
    <x v="0"/>
    <x v="1"/>
    <x v="55"/>
    <n v="16.899999999999999"/>
    <n v="18.59"/>
    <n v="0"/>
  </r>
  <r>
    <n v="277"/>
    <x v="386"/>
    <n v="8.9"/>
    <n v="-1.1000000000000001"/>
    <n v="452"/>
    <n v="0"/>
    <m/>
    <n v="0.77"/>
    <x v="13"/>
    <n v="1.1000000000000001"/>
    <x v="0"/>
    <x v="1"/>
    <x v="55"/>
    <n v="19.100000000000001"/>
    <n v="21.01"/>
    <n v="0"/>
  </r>
  <r>
    <n v="277"/>
    <x v="387"/>
    <n v="8.5"/>
    <n v="-1.3"/>
    <n v="353"/>
    <n v="0"/>
    <m/>
    <n v="0.79"/>
    <x v="13"/>
    <n v="1.1000000000000001"/>
    <x v="0"/>
    <x v="1"/>
    <x v="55"/>
    <n v="19.3"/>
    <n v="21.230000000000004"/>
    <n v="0"/>
  </r>
  <r>
    <n v="277"/>
    <x v="388"/>
    <n v="6.8"/>
    <n v="-1.9"/>
    <n v="122"/>
    <n v="0"/>
    <m/>
    <n v="0.84"/>
    <x v="13"/>
    <n v="1.1000000000000001"/>
    <x v="0"/>
    <x v="1"/>
    <x v="55"/>
    <n v="19.899999999999999"/>
    <n v="21.89"/>
    <n v="0"/>
  </r>
  <r>
    <n v="277"/>
    <x v="389"/>
    <n v="6.8"/>
    <n v="-1.1000000000000001"/>
    <n v="115"/>
    <n v="0"/>
    <m/>
    <n v="0.86"/>
    <x v="13"/>
    <n v="1.1000000000000001"/>
    <x v="0"/>
    <x v="1"/>
    <x v="55"/>
    <n v="19.100000000000001"/>
    <n v="21.01"/>
    <n v="0"/>
  </r>
  <r>
    <n v="277"/>
    <x v="390"/>
    <n v="6.4"/>
    <n v="0.6"/>
    <n v="233"/>
    <n v="0"/>
    <m/>
    <n v="0.92"/>
    <x v="13"/>
    <n v="1.1000000000000001"/>
    <x v="0"/>
    <x v="1"/>
    <x v="56"/>
    <n v="17.399999999999999"/>
    <n v="19.14"/>
    <n v="0"/>
  </r>
  <r>
    <n v="277"/>
    <x v="391"/>
    <n v="6.8"/>
    <n v="0.2"/>
    <n v="140"/>
    <n v="0.5"/>
    <m/>
    <n v="0.89"/>
    <x v="13"/>
    <n v="1.1000000000000001"/>
    <x v="0"/>
    <x v="1"/>
    <x v="56"/>
    <n v="17.8"/>
    <n v="19.580000000000002"/>
    <n v="0"/>
  </r>
  <r>
    <n v="277"/>
    <x v="392"/>
    <n v="6.8"/>
    <n v="-0.1"/>
    <n v="152"/>
    <n v="1.2"/>
    <m/>
    <n v="0.89"/>
    <x v="13"/>
    <n v="1.1000000000000001"/>
    <x v="0"/>
    <x v="1"/>
    <x v="56"/>
    <n v="18.100000000000001"/>
    <n v="19.910000000000004"/>
    <n v="0"/>
  </r>
  <r>
    <n v="277"/>
    <x v="393"/>
    <n v="6.4"/>
    <n v="-0.2"/>
    <n v="157"/>
    <n v="3.2"/>
    <m/>
    <n v="0.9"/>
    <x v="13"/>
    <n v="1.1000000000000001"/>
    <x v="0"/>
    <x v="1"/>
    <x v="56"/>
    <n v="18.2"/>
    <n v="20.02"/>
    <n v="0"/>
  </r>
  <r>
    <n v="277"/>
    <x v="394"/>
    <n v="7.1"/>
    <n v="-1"/>
    <n v="397"/>
    <n v="1.1000000000000001"/>
    <m/>
    <n v="0.88"/>
    <x v="13"/>
    <n v="1.1000000000000001"/>
    <x v="0"/>
    <x v="1"/>
    <x v="56"/>
    <n v="19"/>
    <n v="20.900000000000002"/>
    <n v="0"/>
  </r>
  <r>
    <n v="277"/>
    <x v="395"/>
    <n v="7"/>
    <n v="0.6"/>
    <n v="184"/>
    <n v="2"/>
    <m/>
    <n v="0.91"/>
    <x v="13"/>
    <n v="1.1000000000000001"/>
    <x v="0"/>
    <x v="1"/>
    <x v="56"/>
    <n v="17.399999999999999"/>
    <n v="19.14"/>
    <n v="0"/>
  </r>
  <r>
    <n v="278"/>
    <x v="0"/>
    <n v="8.1"/>
    <n v="7.7"/>
    <n v="33"/>
    <n v="8.4"/>
    <m/>
    <n v="0.82"/>
    <x v="14"/>
    <n v="1.1000000000000001"/>
    <x v="0"/>
    <x v="0"/>
    <x v="0"/>
    <n v="10.3"/>
    <n v="11.330000000000002"/>
    <n v="0"/>
  </r>
  <r>
    <n v="278"/>
    <x v="1"/>
    <n v="2.8"/>
    <n v="2.6"/>
    <n v="350"/>
    <n v="0.4"/>
    <m/>
    <n v="0.89"/>
    <x v="14"/>
    <n v="1.1000000000000001"/>
    <x v="0"/>
    <x v="0"/>
    <x v="0"/>
    <n v="15.4"/>
    <n v="16.940000000000001"/>
    <n v="0"/>
  </r>
  <r>
    <n v="278"/>
    <x v="2"/>
    <n v="3.6"/>
    <n v="1.3"/>
    <n v="161"/>
    <n v="3.3"/>
    <m/>
    <n v="0.91"/>
    <x v="14"/>
    <n v="1.1000000000000001"/>
    <x v="0"/>
    <x v="0"/>
    <x v="0"/>
    <n v="16.7"/>
    <n v="18.37"/>
    <n v="0"/>
  </r>
  <r>
    <n v="278"/>
    <x v="3"/>
    <n v="2.4"/>
    <n v="0.9"/>
    <n v="125"/>
    <n v="0.5"/>
    <m/>
    <n v="0.95"/>
    <x v="14"/>
    <n v="1.1000000000000001"/>
    <x v="0"/>
    <x v="0"/>
    <x v="0"/>
    <n v="17.100000000000001"/>
    <n v="18.810000000000002"/>
    <n v="0"/>
  </r>
  <r>
    <n v="278"/>
    <x v="4"/>
    <n v="4.3"/>
    <n v="4.5"/>
    <n v="52"/>
    <n v="16"/>
    <m/>
    <n v="0.94"/>
    <x v="14"/>
    <n v="1.1000000000000001"/>
    <x v="0"/>
    <x v="0"/>
    <x v="0"/>
    <n v="13.5"/>
    <n v="14.850000000000001"/>
    <n v="0"/>
  </r>
  <r>
    <n v="278"/>
    <x v="5"/>
    <n v="7.3"/>
    <n v="8.8000000000000007"/>
    <n v="80"/>
    <n v="2.6"/>
    <m/>
    <n v="0.82"/>
    <x v="14"/>
    <n v="1.1000000000000001"/>
    <x v="0"/>
    <x v="0"/>
    <x v="1"/>
    <n v="9.1999999999999993"/>
    <n v="10.119999999999999"/>
    <n v="0"/>
  </r>
  <r>
    <n v="278"/>
    <x v="6"/>
    <n v="5.0999999999999996"/>
    <n v="3.5"/>
    <n v="223"/>
    <n v="1.5"/>
    <m/>
    <n v="0.84"/>
    <x v="14"/>
    <n v="1.1000000000000001"/>
    <x v="0"/>
    <x v="0"/>
    <x v="1"/>
    <n v="14.5"/>
    <n v="15.950000000000001"/>
    <n v="0"/>
  </r>
  <r>
    <n v="278"/>
    <x v="7"/>
    <n v="3"/>
    <n v="2"/>
    <n v="341"/>
    <n v="0.4"/>
    <m/>
    <n v="0.9"/>
    <x v="14"/>
    <n v="1.1000000000000001"/>
    <x v="0"/>
    <x v="0"/>
    <x v="1"/>
    <n v="16"/>
    <n v="17.600000000000001"/>
    <n v="0"/>
  </r>
  <r>
    <n v="278"/>
    <x v="8"/>
    <n v="1.9"/>
    <n v="1.4"/>
    <n v="241"/>
    <n v="1.2"/>
    <m/>
    <n v="0.92"/>
    <x v="14"/>
    <n v="1.1000000000000001"/>
    <x v="0"/>
    <x v="0"/>
    <x v="1"/>
    <n v="16.600000000000001"/>
    <n v="18.260000000000002"/>
    <n v="0"/>
  </r>
  <r>
    <n v="278"/>
    <x v="9"/>
    <n v="3.3"/>
    <n v="1.7"/>
    <n v="290"/>
    <n v="1.5"/>
    <m/>
    <n v="0.89"/>
    <x v="14"/>
    <n v="1.1000000000000001"/>
    <x v="0"/>
    <x v="0"/>
    <x v="1"/>
    <n v="16.3"/>
    <n v="17.930000000000003"/>
    <n v="0"/>
  </r>
  <r>
    <n v="278"/>
    <x v="10"/>
    <n v="1.6"/>
    <n v="0.4"/>
    <n v="396"/>
    <n v="0.1"/>
    <m/>
    <n v="0.91"/>
    <x v="14"/>
    <n v="1.1000000000000001"/>
    <x v="0"/>
    <x v="0"/>
    <x v="1"/>
    <n v="17.600000000000001"/>
    <n v="19.360000000000003"/>
    <n v="0"/>
  </r>
  <r>
    <n v="278"/>
    <x v="11"/>
    <n v="1.3"/>
    <n v="2.5"/>
    <n v="238"/>
    <n v="0"/>
    <m/>
    <n v="0.88"/>
    <x v="14"/>
    <n v="1.1000000000000001"/>
    <x v="0"/>
    <x v="0"/>
    <x v="1"/>
    <n v="15.5"/>
    <n v="17.05"/>
    <n v="0"/>
  </r>
  <r>
    <n v="278"/>
    <x v="12"/>
    <n v="1.7"/>
    <n v="0.4"/>
    <n v="433"/>
    <n v="0"/>
    <m/>
    <n v="0.88"/>
    <x v="14"/>
    <n v="1.1000000000000001"/>
    <x v="0"/>
    <x v="0"/>
    <x v="2"/>
    <n v="17.600000000000001"/>
    <n v="19.360000000000003"/>
    <n v="0"/>
  </r>
  <r>
    <n v="278"/>
    <x v="13"/>
    <n v="3.1"/>
    <n v="2.2999999999999998"/>
    <n v="178"/>
    <n v="0.2"/>
    <m/>
    <n v="0.88"/>
    <x v="14"/>
    <n v="1.1000000000000001"/>
    <x v="0"/>
    <x v="0"/>
    <x v="2"/>
    <n v="15.7"/>
    <n v="17.27"/>
    <n v="0"/>
  </r>
  <r>
    <n v="278"/>
    <x v="14"/>
    <n v="1.7"/>
    <n v="5.8"/>
    <n v="155"/>
    <n v="0.1"/>
    <m/>
    <n v="0.99"/>
    <x v="14"/>
    <n v="1.1000000000000001"/>
    <x v="0"/>
    <x v="0"/>
    <x v="2"/>
    <n v="12.2"/>
    <n v="13.42"/>
    <n v="0"/>
  </r>
  <r>
    <n v="278"/>
    <x v="15"/>
    <n v="1.8"/>
    <n v="3.3"/>
    <n v="78"/>
    <n v="-0.1"/>
    <m/>
    <n v="0.98"/>
    <x v="14"/>
    <n v="1.1000000000000001"/>
    <x v="0"/>
    <x v="0"/>
    <x v="2"/>
    <n v="14.7"/>
    <n v="16.170000000000002"/>
    <n v="0"/>
  </r>
  <r>
    <n v="278"/>
    <x v="16"/>
    <n v="1.7"/>
    <n v="-0.1"/>
    <n v="120"/>
    <n v="0"/>
    <m/>
    <n v="0.98"/>
    <x v="14"/>
    <n v="1.1000000000000001"/>
    <x v="0"/>
    <x v="0"/>
    <x v="2"/>
    <n v="18.100000000000001"/>
    <n v="19.910000000000004"/>
    <n v="0"/>
  </r>
  <r>
    <n v="278"/>
    <x v="17"/>
    <n v="1.8"/>
    <n v="-1.3"/>
    <n v="148"/>
    <n v="0"/>
    <m/>
    <n v="0.98"/>
    <x v="14"/>
    <n v="1.1000000000000001"/>
    <x v="0"/>
    <x v="0"/>
    <x v="2"/>
    <n v="19.3"/>
    <n v="21.230000000000004"/>
    <n v="0"/>
  </r>
  <r>
    <n v="278"/>
    <x v="18"/>
    <n v="1.2"/>
    <n v="-1.7"/>
    <n v="114"/>
    <n v="0"/>
    <m/>
    <n v="0.98"/>
    <x v="14"/>
    <n v="1.1000000000000001"/>
    <x v="0"/>
    <x v="0"/>
    <x v="2"/>
    <n v="19.7"/>
    <n v="21.67"/>
    <n v="0"/>
  </r>
  <r>
    <n v="278"/>
    <x v="19"/>
    <n v="1.8"/>
    <n v="-0.8"/>
    <n v="74"/>
    <n v="0"/>
    <m/>
    <n v="0.97"/>
    <x v="14"/>
    <n v="1.1000000000000001"/>
    <x v="0"/>
    <x v="0"/>
    <x v="3"/>
    <n v="18.8"/>
    <n v="20.680000000000003"/>
    <n v="0"/>
  </r>
  <r>
    <n v="278"/>
    <x v="20"/>
    <n v="2.4"/>
    <n v="-0.6"/>
    <n v="139"/>
    <n v="0"/>
    <m/>
    <n v="0.98"/>
    <x v="14"/>
    <n v="1.1000000000000001"/>
    <x v="0"/>
    <x v="0"/>
    <x v="3"/>
    <n v="18.600000000000001"/>
    <n v="20.460000000000004"/>
    <n v="0"/>
  </r>
  <r>
    <n v="278"/>
    <x v="21"/>
    <n v="2"/>
    <n v="1.7"/>
    <n v="247"/>
    <n v="6.8"/>
    <m/>
    <n v="0.92"/>
    <x v="14"/>
    <n v="1.1000000000000001"/>
    <x v="0"/>
    <x v="0"/>
    <x v="3"/>
    <n v="16.3"/>
    <n v="17.930000000000003"/>
    <n v="0"/>
  </r>
  <r>
    <n v="278"/>
    <x v="22"/>
    <n v="4"/>
    <n v="4.9000000000000004"/>
    <n v="221"/>
    <n v="3.7"/>
    <m/>
    <n v="0.89"/>
    <x v="14"/>
    <n v="1.1000000000000001"/>
    <x v="0"/>
    <x v="0"/>
    <x v="3"/>
    <n v="13.1"/>
    <n v="14.41"/>
    <n v="0"/>
  </r>
  <r>
    <n v="278"/>
    <x v="23"/>
    <n v="4.8"/>
    <n v="7.6"/>
    <n v="67"/>
    <n v="1.8"/>
    <m/>
    <n v="0.86"/>
    <x v="14"/>
    <n v="1.1000000000000001"/>
    <x v="0"/>
    <x v="0"/>
    <x v="3"/>
    <n v="10.4"/>
    <n v="11.440000000000001"/>
    <n v="0"/>
  </r>
  <r>
    <n v="278"/>
    <x v="24"/>
    <n v="1.4"/>
    <n v="5"/>
    <n v="188"/>
    <n v="4"/>
    <m/>
    <n v="0.94"/>
    <x v="14"/>
    <n v="1.1000000000000001"/>
    <x v="0"/>
    <x v="0"/>
    <x v="3"/>
    <n v="13"/>
    <n v="14.3"/>
    <n v="0"/>
  </r>
  <r>
    <n v="278"/>
    <x v="25"/>
    <n v="2.8"/>
    <n v="3.7"/>
    <n v="391"/>
    <n v="2.2999999999999998"/>
    <m/>
    <n v="0.88"/>
    <x v="14"/>
    <n v="1.1000000000000001"/>
    <x v="0"/>
    <x v="0"/>
    <x v="3"/>
    <n v="14.3"/>
    <n v="15.730000000000002"/>
    <n v="0"/>
  </r>
  <r>
    <n v="278"/>
    <x v="26"/>
    <n v="4.7"/>
    <n v="9.3000000000000007"/>
    <n v="480"/>
    <n v="2.7"/>
    <m/>
    <n v="0.74"/>
    <x v="14"/>
    <n v="1.1000000000000001"/>
    <x v="0"/>
    <x v="0"/>
    <x v="4"/>
    <n v="8.6999999999999993"/>
    <n v="9.57"/>
    <n v="0"/>
  </r>
  <r>
    <n v="278"/>
    <x v="27"/>
    <n v="4.0999999999999996"/>
    <n v="7.8"/>
    <n v="230"/>
    <n v="0.4"/>
    <m/>
    <n v="0.79"/>
    <x v="14"/>
    <n v="1.1000000000000001"/>
    <x v="0"/>
    <x v="0"/>
    <x v="4"/>
    <n v="10.199999999999999"/>
    <n v="11.22"/>
    <n v="0"/>
  </r>
  <r>
    <n v="278"/>
    <x v="28"/>
    <n v="4.5999999999999996"/>
    <n v="7"/>
    <n v="235"/>
    <n v="5.4"/>
    <m/>
    <n v="0.88"/>
    <x v="14"/>
    <n v="1.1000000000000001"/>
    <x v="0"/>
    <x v="0"/>
    <x v="4"/>
    <n v="11"/>
    <n v="12.100000000000001"/>
    <n v="0"/>
  </r>
  <r>
    <n v="278"/>
    <x v="29"/>
    <n v="1.7"/>
    <n v="4.4000000000000004"/>
    <n v="135"/>
    <n v="2.2999999999999998"/>
    <m/>
    <n v="0.94"/>
    <x v="14"/>
    <n v="1.1000000000000001"/>
    <x v="0"/>
    <x v="0"/>
    <x v="4"/>
    <n v="13.6"/>
    <n v="14.96"/>
    <n v="0"/>
  </r>
  <r>
    <n v="278"/>
    <x v="30"/>
    <n v="2"/>
    <n v="1.8"/>
    <n v="585"/>
    <n v="0"/>
    <m/>
    <n v="0.9"/>
    <x v="14"/>
    <n v="1.1000000000000001"/>
    <x v="0"/>
    <x v="0"/>
    <x v="4"/>
    <n v="16.2"/>
    <n v="17.82"/>
    <n v="0"/>
  </r>
  <r>
    <n v="278"/>
    <x v="31"/>
    <n v="1"/>
    <n v="-0.4"/>
    <n v="674"/>
    <n v="0"/>
    <m/>
    <n v="0.91"/>
    <x v="14"/>
    <n v="1.1000000000000001"/>
    <x v="1"/>
    <x v="0"/>
    <x v="4"/>
    <n v="18.399999999999999"/>
    <n v="20.239999999999998"/>
    <n v="0"/>
  </r>
  <r>
    <n v="278"/>
    <x v="32"/>
    <n v="1"/>
    <n v="-1.7"/>
    <n v="708"/>
    <n v="0"/>
    <m/>
    <n v="0.9"/>
    <x v="14"/>
    <n v="1.1000000000000001"/>
    <x v="1"/>
    <x v="0"/>
    <x v="4"/>
    <n v="19.7"/>
    <n v="21.67"/>
    <n v="0"/>
  </r>
  <r>
    <n v="278"/>
    <x v="33"/>
    <n v="1.3"/>
    <n v="-0.1"/>
    <n v="710"/>
    <n v="0"/>
    <m/>
    <n v="0.9"/>
    <x v="14"/>
    <n v="1.1000000000000001"/>
    <x v="1"/>
    <x v="0"/>
    <x v="5"/>
    <n v="18.100000000000001"/>
    <n v="19.910000000000004"/>
    <n v="0"/>
  </r>
  <r>
    <n v="278"/>
    <x v="34"/>
    <n v="3.1"/>
    <n v="1.6"/>
    <n v="216"/>
    <n v="0"/>
    <m/>
    <n v="0.91"/>
    <x v="14"/>
    <n v="1.1000000000000001"/>
    <x v="1"/>
    <x v="0"/>
    <x v="5"/>
    <n v="16.399999999999999"/>
    <n v="18.04"/>
    <n v="0"/>
  </r>
  <r>
    <n v="278"/>
    <x v="35"/>
    <n v="2.8"/>
    <n v="4.8"/>
    <n v="345"/>
    <n v="0"/>
    <m/>
    <n v="0.92"/>
    <x v="14"/>
    <n v="1.1000000000000001"/>
    <x v="1"/>
    <x v="0"/>
    <x v="5"/>
    <n v="13.2"/>
    <n v="14.52"/>
    <n v="0"/>
  </r>
  <r>
    <n v="278"/>
    <x v="36"/>
    <n v="2.1"/>
    <n v="3.6"/>
    <n v="536"/>
    <n v="0"/>
    <m/>
    <n v="0.91"/>
    <x v="14"/>
    <n v="1.1000000000000001"/>
    <x v="1"/>
    <x v="0"/>
    <x v="5"/>
    <n v="14.4"/>
    <n v="15.840000000000002"/>
    <n v="0"/>
  </r>
  <r>
    <n v="278"/>
    <x v="37"/>
    <n v="7.1"/>
    <n v="2.9"/>
    <n v="317"/>
    <n v="0"/>
    <m/>
    <n v="0.76"/>
    <x v="14"/>
    <n v="1.1000000000000001"/>
    <x v="1"/>
    <x v="0"/>
    <x v="5"/>
    <n v="15.1"/>
    <n v="16.61"/>
    <n v="0"/>
  </r>
  <r>
    <n v="278"/>
    <x v="38"/>
    <n v="3.6"/>
    <n v="2.9"/>
    <n v="238"/>
    <n v="0"/>
    <m/>
    <n v="0.81"/>
    <x v="14"/>
    <n v="1.1000000000000001"/>
    <x v="1"/>
    <x v="0"/>
    <x v="5"/>
    <n v="15.1"/>
    <n v="16.61"/>
    <n v="0"/>
  </r>
  <r>
    <n v="278"/>
    <x v="39"/>
    <n v="3.1"/>
    <n v="2.5"/>
    <n v="460"/>
    <n v="0"/>
    <m/>
    <n v="0.81"/>
    <x v="14"/>
    <n v="1.1000000000000001"/>
    <x v="1"/>
    <x v="0"/>
    <x v="5"/>
    <n v="15.5"/>
    <n v="17.05"/>
    <n v="0"/>
  </r>
  <r>
    <n v="278"/>
    <x v="40"/>
    <n v="5.9"/>
    <n v="2"/>
    <n v="306"/>
    <n v="0"/>
    <m/>
    <n v="0.79"/>
    <x v="14"/>
    <n v="1.1000000000000001"/>
    <x v="1"/>
    <x v="0"/>
    <x v="6"/>
    <n v="16"/>
    <n v="17.600000000000001"/>
    <n v="0"/>
  </r>
  <r>
    <n v="278"/>
    <x v="41"/>
    <n v="4.9000000000000004"/>
    <n v="2.2000000000000002"/>
    <n v="145"/>
    <n v="10.7"/>
    <m/>
    <n v="0.93"/>
    <x v="14"/>
    <n v="1.1000000000000001"/>
    <x v="1"/>
    <x v="0"/>
    <x v="6"/>
    <n v="15.8"/>
    <n v="17.380000000000003"/>
    <n v="0"/>
  </r>
  <r>
    <n v="278"/>
    <x v="42"/>
    <n v="1.8"/>
    <n v="1.8"/>
    <n v="150"/>
    <n v="0.2"/>
    <m/>
    <n v="0.94"/>
    <x v="14"/>
    <n v="1.1000000000000001"/>
    <x v="1"/>
    <x v="0"/>
    <x v="6"/>
    <n v="16.2"/>
    <n v="17.82"/>
    <n v="0"/>
  </r>
  <r>
    <n v="278"/>
    <x v="43"/>
    <n v="2.2000000000000002"/>
    <n v="-1"/>
    <n v="286"/>
    <n v="-0.1"/>
    <m/>
    <n v="0.89"/>
    <x v="14"/>
    <n v="1.1000000000000001"/>
    <x v="1"/>
    <x v="0"/>
    <x v="6"/>
    <n v="19"/>
    <n v="20.900000000000002"/>
    <n v="0"/>
  </r>
  <r>
    <n v="278"/>
    <x v="44"/>
    <n v="1"/>
    <n v="0.5"/>
    <n v="263"/>
    <n v="0"/>
    <m/>
    <n v="0.88"/>
    <x v="14"/>
    <n v="1.1000000000000001"/>
    <x v="1"/>
    <x v="0"/>
    <x v="6"/>
    <n v="17.5"/>
    <n v="19.25"/>
    <n v="0"/>
  </r>
  <r>
    <n v="278"/>
    <x v="45"/>
    <n v="1.7"/>
    <n v="0.8"/>
    <n v="464"/>
    <n v="0"/>
    <m/>
    <n v="0.82"/>
    <x v="14"/>
    <n v="1.1000000000000001"/>
    <x v="1"/>
    <x v="0"/>
    <x v="6"/>
    <n v="17.2"/>
    <n v="18.920000000000002"/>
    <n v="0"/>
  </r>
  <r>
    <n v="278"/>
    <x v="46"/>
    <n v="2.5"/>
    <n v="-1.3"/>
    <n v="779"/>
    <n v="0"/>
    <m/>
    <n v="0.82"/>
    <x v="14"/>
    <n v="1.1000000000000001"/>
    <x v="1"/>
    <x v="0"/>
    <x v="6"/>
    <n v="19.3"/>
    <n v="21.230000000000004"/>
    <n v="0"/>
  </r>
  <r>
    <n v="278"/>
    <x v="47"/>
    <n v="2.4"/>
    <n v="-2.8"/>
    <n v="1100"/>
    <n v="0"/>
    <m/>
    <n v="0.76"/>
    <x v="14"/>
    <n v="1.1000000000000001"/>
    <x v="1"/>
    <x v="0"/>
    <x v="7"/>
    <n v="20.8"/>
    <n v="22.880000000000003"/>
    <n v="0"/>
  </r>
  <r>
    <n v="278"/>
    <x v="48"/>
    <n v="3.6"/>
    <n v="-2.5"/>
    <n v="902"/>
    <n v="0"/>
    <m/>
    <n v="0.67"/>
    <x v="14"/>
    <n v="1.1000000000000001"/>
    <x v="1"/>
    <x v="0"/>
    <x v="7"/>
    <n v="20.5"/>
    <n v="22.55"/>
    <n v="0"/>
  </r>
  <r>
    <n v="278"/>
    <x v="49"/>
    <n v="4"/>
    <n v="0.5"/>
    <n v="821"/>
    <n v="0"/>
    <m/>
    <n v="0.52"/>
    <x v="14"/>
    <n v="1.1000000000000001"/>
    <x v="1"/>
    <x v="0"/>
    <x v="7"/>
    <n v="17.5"/>
    <n v="19.25"/>
    <n v="0"/>
  </r>
  <r>
    <n v="278"/>
    <x v="50"/>
    <n v="2.5"/>
    <n v="6.2"/>
    <n v="398"/>
    <n v="0.3"/>
    <m/>
    <n v="0.77"/>
    <x v="14"/>
    <n v="1.1000000000000001"/>
    <x v="1"/>
    <x v="0"/>
    <x v="7"/>
    <n v="11.8"/>
    <n v="12.980000000000002"/>
    <n v="0"/>
  </r>
  <r>
    <n v="278"/>
    <x v="51"/>
    <n v="3.3"/>
    <n v="13.2"/>
    <n v="828"/>
    <n v="0"/>
    <m/>
    <n v="0.73"/>
    <x v="14"/>
    <n v="1.1000000000000001"/>
    <x v="1"/>
    <x v="0"/>
    <x v="7"/>
    <n v="4.8000000000000007"/>
    <n v="5.2800000000000011"/>
    <n v="0"/>
  </r>
  <r>
    <n v="278"/>
    <x v="52"/>
    <n v="3.2"/>
    <n v="10.5"/>
    <n v="245"/>
    <n v="1.6"/>
    <m/>
    <n v="0.87"/>
    <x v="14"/>
    <n v="1.1000000000000001"/>
    <x v="1"/>
    <x v="0"/>
    <x v="7"/>
    <n v="7.5"/>
    <n v="8.25"/>
    <n v="0"/>
  </r>
  <r>
    <n v="278"/>
    <x v="53"/>
    <n v="3.5"/>
    <n v="10.5"/>
    <n v="754"/>
    <n v="0"/>
    <m/>
    <n v="0.78"/>
    <x v="14"/>
    <n v="1.1000000000000001"/>
    <x v="1"/>
    <x v="0"/>
    <x v="7"/>
    <n v="7.5"/>
    <n v="8.25"/>
    <n v="0"/>
  </r>
  <r>
    <n v="278"/>
    <x v="54"/>
    <n v="4.4000000000000004"/>
    <n v="10.8"/>
    <n v="215"/>
    <n v="1.5"/>
    <m/>
    <n v="0.8"/>
    <x v="14"/>
    <n v="1.1000000000000001"/>
    <x v="1"/>
    <x v="0"/>
    <x v="8"/>
    <n v="7.1999999999999993"/>
    <n v="7.92"/>
    <n v="0"/>
  </r>
  <r>
    <n v="278"/>
    <x v="55"/>
    <n v="2.2999999999999998"/>
    <n v="8.9"/>
    <n v="534"/>
    <n v="0.1"/>
    <m/>
    <n v="0.86"/>
    <x v="14"/>
    <n v="1.1000000000000001"/>
    <x v="1"/>
    <x v="0"/>
    <x v="8"/>
    <n v="9.1"/>
    <n v="10.01"/>
    <n v="0"/>
  </r>
  <r>
    <n v="278"/>
    <x v="56"/>
    <n v="2.5"/>
    <n v="7.3"/>
    <n v="962"/>
    <n v="2.7"/>
    <m/>
    <n v="0.8"/>
    <x v="14"/>
    <n v="1.1000000000000001"/>
    <x v="1"/>
    <x v="0"/>
    <x v="8"/>
    <n v="10.7"/>
    <n v="11.77"/>
    <n v="0"/>
  </r>
  <r>
    <n v="278"/>
    <x v="57"/>
    <n v="2.6"/>
    <n v="5.2"/>
    <n v="520"/>
    <n v="7.2"/>
    <m/>
    <n v="0.92"/>
    <x v="14"/>
    <n v="1.1000000000000001"/>
    <x v="1"/>
    <x v="0"/>
    <x v="8"/>
    <n v="12.8"/>
    <n v="14.080000000000002"/>
    <n v="0"/>
  </r>
  <r>
    <n v="278"/>
    <x v="58"/>
    <n v="2"/>
    <n v="4.4000000000000004"/>
    <n v="579"/>
    <n v="0.1"/>
    <m/>
    <n v="0.87"/>
    <x v="14"/>
    <n v="1.1000000000000001"/>
    <x v="1"/>
    <x v="0"/>
    <x v="8"/>
    <n v="13.6"/>
    <n v="14.96"/>
    <n v="0"/>
  </r>
  <r>
    <n v="278"/>
    <x v="59"/>
    <n v="1"/>
    <n v="2.5"/>
    <n v="472"/>
    <n v="0"/>
    <m/>
    <n v="0.92"/>
    <x v="14"/>
    <n v="1"/>
    <x v="2"/>
    <x v="0"/>
    <x v="8"/>
    <n v="15.5"/>
    <n v="15.5"/>
    <n v="0"/>
  </r>
  <r>
    <n v="278"/>
    <x v="60"/>
    <n v="0.7"/>
    <n v="0.7"/>
    <n v="1022"/>
    <n v="0"/>
    <m/>
    <n v="0.89"/>
    <x v="14"/>
    <n v="1"/>
    <x v="2"/>
    <x v="0"/>
    <x v="8"/>
    <n v="17.3"/>
    <n v="17.3"/>
    <n v="0"/>
  </r>
  <r>
    <n v="278"/>
    <x v="61"/>
    <m/>
    <n v="2"/>
    <n v="1279"/>
    <n v="0"/>
    <m/>
    <n v="0.81"/>
    <x v="14"/>
    <n v="1"/>
    <x v="2"/>
    <x v="0"/>
    <x v="9"/>
    <n v="16"/>
    <n v="16"/>
    <n v="0"/>
  </r>
  <r>
    <n v="278"/>
    <x v="62"/>
    <m/>
    <n v="3.2"/>
    <n v="1222"/>
    <n v="0"/>
    <m/>
    <n v="0.83"/>
    <x v="14"/>
    <n v="1"/>
    <x v="2"/>
    <x v="0"/>
    <x v="9"/>
    <n v="14.8"/>
    <n v="14.8"/>
    <n v="0"/>
  </r>
  <r>
    <n v="278"/>
    <x v="63"/>
    <n v="2.2999999999999998"/>
    <n v="6.6"/>
    <n v="1279"/>
    <n v="0"/>
    <m/>
    <n v="0.67"/>
    <x v="14"/>
    <n v="1"/>
    <x v="2"/>
    <x v="0"/>
    <x v="9"/>
    <n v="11.4"/>
    <n v="11.4"/>
    <n v="0"/>
  </r>
  <r>
    <n v="278"/>
    <x v="64"/>
    <n v="1.9"/>
    <n v="8.1999999999999993"/>
    <n v="1193"/>
    <n v="0"/>
    <m/>
    <n v="0.66"/>
    <x v="14"/>
    <n v="1"/>
    <x v="2"/>
    <x v="0"/>
    <x v="9"/>
    <n v="9.8000000000000007"/>
    <n v="9.8000000000000007"/>
    <n v="0"/>
  </r>
  <r>
    <n v="278"/>
    <x v="65"/>
    <n v="2.2999999999999998"/>
    <n v="9.8000000000000007"/>
    <n v="1252"/>
    <n v="0"/>
    <m/>
    <n v="0.65"/>
    <x v="14"/>
    <n v="1"/>
    <x v="2"/>
    <x v="0"/>
    <x v="9"/>
    <n v="8.1999999999999993"/>
    <n v="8.1999999999999993"/>
    <n v="0"/>
  </r>
  <r>
    <n v="278"/>
    <x v="66"/>
    <n v="2.5"/>
    <n v="9.5"/>
    <n v="1314"/>
    <n v="0"/>
    <m/>
    <n v="0.66"/>
    <x v="14"/>
    <n v="1"/>
    <x v="2"/>
    <x v="0"/>
    <x v="9"/>
    <n v="8.5"/>
    <n v="8.5"/>
    <n v="0"/>
  </r>
  <r>
    <n v="278"/>
    <x v="67"/>
    <n v="1.9"/>
    <n v="8.1999999999999993"/>
    <n v="1301"/>
    <n v="0"/>
    <m/>
    <n v="0.7"/>
    <x v="14"/>
    <n v="1"/>
    <x v="2"/>
    <x v="0"/>
    <x v="9"/>
    <n v="9.8000000000000007"/>
    <n v="9.8000000000000007"/>
    <n v="0"/>
  </r>
  <r>
    <n v="278"/>
    <x v="68"/>
    <n v="1.3"/>
    <n v="7.5"/>
    <n v="1315"/>
    <n v="0"/>
    <m/>
    <n v="0.72"/>
    <x v="14"/>
    <n v="1"/>
    <x v="2"/>
    <x v="0"/>
    <x v="10"/>
    <n v="10.5"/>
    <n v="10.5"/>
    <n v="0"/>
  </r>
  <r>
    <n v="278"/>
    <x v="69"/>
    <n v="2.8"/>
    <n v="5.2"/>
    <n v="596"/>
    <n v="0.2"/>
    <m/>
    <n v="0.84"/>
    <x v="14"/>
    <n v="1"/>
    <x v="2"/>
    <x v="0"/>
    <x v="10"/>
    <n v="12.8"/>
    <n v="12.8"/>
    <n v="0"/>
  </r>
  <r>
    <n v="278"/>
    <x v="70"/>
    <n v="2.1"/>
    <n v="3.4"/>
    <n v="986"/>
    <n v="1"/>
    <m/>
    <n v="0.85"/>
    <x v="14"/>
    <n v="1"/>
    <x v="2"/>
    <x v="0"/>
    <x v="10"/>
    <n v="14.6"/>
    <n v="14.6"/>
    <n v="0"/>
  </r>
  <r>
    <n v="278"/>
    <x v="71"/>
    <n v="1.3"/>
    <n v="2"/>
    <n v="533"/>
    <n v="0.2"/>
    <m/>
    <n v="0.86"/>
    <x v="14"/>
    <n v="1"/>
    <x v="2"/>
    <x v="0"/>
    <x v="10"/>
    <n v="16"/>
    <n v="16"/>
    <n v="0"/>
  </r>
  <r>
    <n v="278"/>
    <x v="72"/>
    <n v="1.9"/>
    <n v="1.7"/>
    <n v="867"/>
    <n v="0"/>
    <m/>
    <n v="0.77"/>
    <x v="14"/>
    <n v="1"/>
    <x v="2"/>
    <x v="0"/>
    <x v="10"/>
    <n v="16.3"/>
    <n v="16.3"/>
    <n v="0"/>
  </r>
  <r>
    <n v="278"/>
    <x v="73"/>
    <n v="2.9"/>
    <n v="2.9"/>
    <n v="1145"/>
    <n v="0"/>
    <m/>
    <n v="0.72"/>
    <x v="14"/>
    <n v="1"/>
    <x v="2"/>
    <x v="0"/>
    <x v="10"/>
    <n v="15.1"/>
    <n v="15.1"/>
    <n v="0"/>
  </r>
  <r>
    <n v="278"/>
    <x v="74"/>
    <n v="1.9"/>
    <n v="3.9"/>
    <n v="1394"/>
    <n v="0"/>
    <m/>
    <n v="0.76"/>
    <x v="14"/>
    <n v="1"/>
    <x v="2"/>
    <x v="0"/>
    <x v="10"/>
    <n v="14.1"/>
    <n v="14.1"/>
    <n v="0"/>
  </r>
  <r>
    <n v="278"/>
    <x v="75"/>
    <n v="3.3"/>
    <n v="3.6"/>
    <n v="1628"/>
    <n v="0"/>
    <m/>
    <n v="0.61"/>
    <x v="14"/>
    <n v="1"/>
    <x v="2"/>
    <x v="0"/>
    <x v="11"/>
    <n v="14.4"/>
    <n v="14.4"/>
    <n v="0"/>
  </r>
  <r>
    <n v="278"/>
    <x v="76"/>
    <n v="3"/>
    <n v="2.8"/>
    <n v="1657"/>
    <n v="0"/>
    <m/>
    <n v="0.52"/>
    <x v="14"/>
    <n v="1"/>
    <x v="2"/>
    <x v="0"/>
    <x v="11"/>
    <n v="15.2"/>
    <n v="15.2"/>
    <n v="0"/>
  </r>
  <r>
    <n v="278"/>
    <x v="77"/>
    <n v="2.1"/>
    <n v="5.8"/>
    <n v="1632"/>
    <n v="0"/>
    <m/>
    <n v="0.57999999999999996"/>
    <x v="14"/>
    <n v="1"/>
    <x v="2"/>
    <x v="0"/>
    <x v="11"/>
    <n v="12.2"/>
    <n v="12.2"/>
    <n v="0"/>
  </r>
  <r>
    <n v="278"/>
    <x v="78"/>
    <n v="1.6"/>
    <n v="10.199999999999999"/>
    <n v="1545"/>
    <n v="0"/>
    <m/>
    <n v="0.61"/>
    <x v="14"/>
    <n v="1"/>
    <x v="2"/>
    <x v="0"/>
    <x v="11"/>
    <n v="7.8000000000000007"/>
    <n v="7.8000000000000007"/>
    <n v="0"/>
  </r>
  <r>
    <n v="278"/>
    <x v="79"/>
    <n v="4.0999999999999996"/>
    <n v="12.7"/>
    <n v="1560"/>
    <n v="0"/>
    <m/>
    <n v="0.6"/>
    <x v="14"/>
    <n v="1"/>
    <x v="2"/>
    <x v="0"/>
    <x v="11"/>
    <n v="5.3000000000000007"/>
    <n v="5.3000000000000007"/>
    <n v="0"/>
  </r>
  <r>
    <n v="278"/>
    <x v="80"/>
    <n v="5.3"/>
    <n v="13.1"/>
    <n v="1391"/>
    <n v="2.8"/>
    <m/>
    <n v="0.54"/>
    <x v="14"/>
    <n v="1"/>
    <x v="2"/>
    <x v="0"/>
    <x v="11"/>
    <n v="4.9000000000000004"/>
    <n v="4.9000000000000004"/>
    <n v="0"/>
  </r>
  <r>
    <n v="278"/>
    <x v="81"/>
    <n v="2.5"/>
    <n v="11"/>
    <n v="740"/>
    <n v="14.9"/>
    <m/>
    <n v="0.8"/>
    <x v="14"/>
    <n v="1"/>
    <x v="2"/>
    <x v="0"/>
    <x v="11"/>
    <n v="7"/>
    <n v="7"/>
    <n v="0"/>
  </r>
  <r>
    <n v="278"/>
    <x v="82"/>
    <n v="2.2999999999999998"/>
    <n v="10"/>
    <n v="1383"/>
    <n v="-0.1"/>
    <m/>
    <n v="0.88"/>
    <x v="14"/>
    <n v="1"/>
    <x v="2"/>
    <x v="0"/>
    <x v="12"/>
    <n v="8"/>
    <n v="8"/>
    <n v="0"/>
  </r>
  <r>
    <n v="278"/>
    <x v="83"/>
    <n v="3.1"/>
    <n v="8.6"/>
    <n v="1095"/>
    <n v="0.4"/>
    <m/>
    <n v="0.8"/>
    <x v="14"/>
    <n v="1"/>
    <x v="2"/>
    <x v="0"/>
    <x v="12"/>
    <n v="9.4"/>
    <n v="9.4"/>
    <n v="0"/>
  </r>
  <r>
    <n v="278"/>
    <x v="84"/>
    <n v="1.7"/>
    <n v="7"/>
    <n v="540"/>
    <n v="-0.1"/>
    <m/>
    <n v="0.85"/>
    <x v="14"/>
    <n v="1"/>
    <x v="2"/>
    <x v="0"/>
    <x v="12"/>
    <n v="11"/>
    <n v="11"/>
    <n v="0"/>
  </r>
  <r>
    <n v="278"/>
    <x v="85"/>
    <n v="1.1000000000000001"/>
    <n v="6.9"/>
    <n v="1771"/>
    <n v="0"/>
    <m/>
    <n v="0.78"/>
    <x v="14"/>
    <n v="1"/>
    <x v="2"/>
    <x v="0"/>
    <x v="12"/>
    <n v="11.1"/>
    <n v="11.1"/>
    <n v="0"/>
  </r>
  <r>
    <n v="278"/>
    <x v="86"/>
    <n v="2.4"/>
    <n v="8.5"/>
    <n v="1681"/>
    <n v="0.6"/>
    <m/>
    <n v="0.78"/>
    <x v="14"/>
    <n v="1"/>
    <x v="2"/>
    <x v="0"/>
    <x v="12"/>
    <n v="9.5"/>
    <n v="9.5"/>
    <n v="0"/>
  </r>
  <r>
    <n v="278"/>
    <x v="87"/>
    <n v="2.5"/>
    <n v="8.1999999999999993"/>
    <n v="1767"/>
    <n v="0"/>
    <m/>
    <n v="0.75"/>
    <x v="14"/>
    <n v="1"/>
    <x v="2"/>
    <x v="0"/>
    <x v="12"/>
    <n v="9.8000000000000007"/>
    <n v="9.8000000000000007"/>
    <n v="0"/>
  </r>
  <r>
    <n v="278"/>
    <x v="88"/>
    <n v="6.1"/>
    <n v="9.4"/>
    <n v="1013"/>
    <n v="0.1"/>
    <m/>
    <n v="0.73"/>
    <x v="14"/>
    <n v="1"/>
    <x v="2"/>
    <x v="0"/>
    <x v="12"/>
    <n v="8.6"/>
    <n v="8.6"/>
    <n v="0"/>
  </r>
  <r>
    <n v="278"/>
    <x v="89"/>
    <n v="3.1"/>
    <n v="8.3000000000000007"/>
    <n v="1492"/>
    <n v="0"/>
    <m/>
    <n v="0.7"/>
    <x v="14"/>
    <n v="1"/>
    <x v="2"/>
    <x v="0"/>
    <x v="13"/>
    <n v="9.6999999999999993"/>
    <n v="9.6999999999999993"/>
    <n v="0"/>
  </r>
  <r>
    <n v="278"/>
    <x v="90"/>
    <n v="3.1"/>
    <n v="7.3"/>
    <n v="1676"/>
    <n v="0"/>
    <m/>
    <n v="0.74"/>
    <x v="14"/>
    <n v="0.8"/>
    <x v="3"/>
    <x v="0"/>
    <x v="13"/>
    <n v="10.7"/>
    <n v="8.56"/>
    <n v="0"/>
  </r>
  <r>
    <n v="278"/>
    <x v="91"/>
    <n v="5.4"/>
    <n v="10.9"/>
    <n v="1854"/>
    <n v="0"/>
    <m/>
    <n v="0.59"/>
    <x v="14"/>
    <n v="0.8"/>
    <x v="3"/>
    <x v="0"/>
    <x v="13"/>
    <n v="7.1"/>
    <n v="5.68"/>
    <n v="0"/>
  </r>
  <r>
    <n v="278"/>
    <x v="92"/>
    <n v="4"/>
    <n v="12"/>
    <n v="1954"/>
    <n v="0"/>
    <m/>
    <n v="0.56000000000000005"/>
    <x v="14"/>
    <n v="0.8"/>
    <x v="3"/>
    <x v="0"/>
    <x v="13"/>
    <n v="6"/>
    <n v="4.8000000000000007"/>
    <n v="0"/>
  </r>
  <r>
    <n v="278"/>
    <x v="93"/>
    <n v="2.4"/>
    <n v="12.6"/>
    <n v="1965"/>
    <n v="0"/>
    <m/>
    <n v="0.56999999999999995"/>
    <x v="14"/>
    <n v="0.8"/>
    <x v="3"/>
    <x v="0"/>
    <x v="13"/>
    <n v="5.4"/>
    <n v="4.32"/>
    <n v="0"/>
  </r>
  <r>
    <n v="278"/>
    <x v="94"/>
    <n v="3.5"/>
    <n v="9"/>
    <n v="2030"/>
    <n v="0"/>
    <m/>
    <n v="0.59"/>
    <x v="14"/>
    <n v="0.8"/>
    <x v="3"/>
    <x v="0"/>
    <x v="13"/>
    <n v="9"/>
    <n v="7.2"/>
    <n v="0"/>
  </r>
  <r>
    <n v="278"/>
    <x v="95"/>
    <n v="3.6"/>
    <n v="5.8"/>
    <n v="2086"/>
    <n v="0"/>
    <m/>
    <n v="0.54"/>
    <x v="14"/>
    <n v="0.8"/>
    <x v="3"/>
    <x v="0"/>
    <x v="13"/>
    <n v="12.2"/>
    <n v="9.76"/>
    <n v="0"/>
  </r>
  <r>
    <n v="278"/>
    <x v="96"/>
    <n v="1.7"/>
    <n v="6.6"/>
    <n v="2071"/>
    <n v="0"/>
    <m/>
    <n v="0.61"/>
    <x v="14"/>
    <n v="0.8"/>
    <x v="3"/>
    <x v="0"/>
    <x v="14"/>
    <n v="11.4"/>
    <n v="9.120000000000001"/>
    <n v="0"/>
  </r>
  <r>
    <n v="278"/>
    <x v="97"/>
    <n v="1.7"/>
    <n v="7.7"/>
    <n v="2032"/>
    <n v="0"/>
    <m/>
    <n v="0.69"/>
    <x v="14"/>
    <n v="0.8"/>
    <x v="3"/>
    <x v="0"/>
    <x v="14"/>
    <n v="10.3"/>
    <n v="8.24"/>
    <n v="0"/>
  </r>
  <r>
    <n v="278"/>
    <x v="98"/>
    <n v="2.9"/>
    <n v="7.5"/>
    <n v="1805"/>
    <n v="0"/>
    <m/>
    <n v="0.74"/>
    <x v="14"/>
    <n v="0.8"/>
    <x v="3"/>
    <x v="0"/>
    <x v="14"/>
    <n v="10.5"/>
    <n v="8.4"/>
    <n v="0"/>
  </r>
  <r>
    <n v="278"/>
    <x v="99"/>
    <n v="2.8"/>
    <n v="9.1"/>
    <n v="1202"/>
    <n v="0"/>
    <m/>
    <n v="0.74"/>
    <x v="14"/>
    <n v="0.8"/>
    <x v="3"/>
    <x v="0"/>
    <x v="14"/>
    <n v="8.9"/>
    <n v="7.120000000000001"/>
    <n v="0"/>
  </r>
  <r>
    <n v="278"/>
    <x v="100"/>
    <n v="2.5"/>
    <n v="11"/>
    <n v="1840"/>
    <n v="0"/>
    <m/>
    <n v="0.75"/>
    <x v="14"/>
    <n v="0.8"/>
    <x v="3"/>
    <x v="0"/>
    <x v="14"/>
    <n v="7"/>
    <n v="5.6000000000000005"/>
    <n v="0"/>
  </r>
  <r>
    <n v="278"/>
    <x v="101"/>
    <n v="3.2"/>
    <n v="13.9"/>
    <n v="2105"/>
    <n v="0"/>
    <m/>
    <n v="0.64"/>
    <x v="14"/>
    <n v="0.8"/>
    <x v="3"/>
    <x v="0"/>
    <x v="14"/>
    <n v="4.0999999999999996"/>
    <n v="3.28"/>
    <n v="0"/>
  </r>
  <r>
    <n v="278"/>
    <x v="102"/>
    <n v="3.5"/>
    <n v="14.4"/>
    <n v="1183"/>
    <n v="1.9"/>
    <m/>
    <n v="0.75"/>
    <x v="14"/>
    <n v="0.8"/>
    <x v="3"/>
    <x v="0"/>
    <x v="14"/>
    <n v="3.5999999999999996"/>
    <n v="2.88"/>
    <n v="0"/>
  </r>
  <r>
    <n v="278"/>
    <x v="103"/>
    <n v="2.5"/>
    <n v="12"/>
    <n v="1672"/>
    <n v="1.6"/>
    <m/>
    <n v="0.74"/>
    <x v="14"/>
    <n v="0.8"/>
    <x v="3"/>
    <x v="0"/>
    <x v="15"/>
    <n v="6"/>
    <n v="4.8000000000000007"/>
    <n v="0"/>
  </r>
  <r>
    <n v="278"/>
    <x v="104"/>
    <n v="2.6"/>
    <n v="14.4"/>
    <n v="1456"/>
    <n v="1.2"/>
    <m/>
    <n v="0.79"/>
    <x v="14"/>
    <n v="0.8"/>
    <x v="3"/>
    <x v="0"/>
    <x v="15"/>
    <n v="3.5999999999999996"/>
    <n v="2.88"/>
    <n v="0"/>
  </r>
  <r>
    <n v="278"/>
    <x v="105"/>
    <n v="1.5"/>
    <n v="10.6"/>
    <n v="372"/>
    <n v="2.9"/>
    <m/>
    <n v="0.92"/>
    <x v="14"/>
    <n v="0.8"/>
    <x v="3"/>
    <x v="0"/>
    <x v="15"/>
    <n v="7.4"/>
    <n v="5.9200000000000008"/>
    <n v="0"/>
  </r>
  <r>
    <n v="278"/>
    <x v="106"/>
    <n v="2"/>
    <n v="9.1999999999999993"/>
    <n v="335"/>
    <n v="2.9"/>
    <m/>
    <n v="0.85"/>
    <x v="14"/>
    <n v="0.8"/>
    <x v="3"/>
    <x v="0"/>
    <x v="15"/>
    <n v="8.8000000000000007"/>
    <n v="7.0400000000000009"/>
    <n v="0"/>
  </r>
  <r>
    <n v="278"/>
    <x v="107"/>
    <n v="1.6"/>
    <n v="9.5"/>
    <n v="1368"/>
    <n v="0"/>
    <m/>
    <n v="0.8"/>
    <x v="14"/>
    <n v="0.8"/>
    <x v="3"/>
    <x v="0"/>
    <x v="15"/>
    <n v="8.5"/>
    <n v="6.8000000000000007"/>
    <n v="0"/>
  </r>
  <r>
    <n v="278"/>
    <x v="108"/>
    <n v="1.5"/>
    <n v="9.1999999999999993"/>
    <n v="2236"/>
    <n v="0"/>
    <m/>
    <n v="0.74"/>
    <x v="14"/>
    <n v="0.8"/>
    <x v="3"/>
    <x v="0"/>
    <x v="15"/>
    <n v="8.8000000000000007"/>
    <n v="7.0400000000000009"/>
    <n v="0"/>
  </r>
  <r>
    <n v="278"/>
    <x v="109"/>
    <n v="1.3"/>
    <n v="9"/>
    <n v="2128"/>
    <n v="0.2"/>
    <m/>
    <n v="0.78"/>
    <x v="14"/>
    <n v="0.8"/>
    <x v="3"/>
    <x v="0"/>
    <x v="15"/>
    <n v="9"/>
    <n v="7.2"/>
    <n v="0"/>
  </r>
  <r>
    <n v="278"/>
    <x v="110"/>
    <n v="1.1000000000000001"/>
    <n v="10.9"/>
    <n v="522"/>
    <n v="21.3"/>
    <m/>
    <n v="0.95"/>
    <x v="14"/>
    <n v="0.8"/>
    <x v="3"/>
    <x v="0"/>
    <x v="16"/>
    <n v="7.1"/>
    <n v="5.68"/>
    <n v="0"/>
  </r>
  <r>
    <n v="278"/>
    <x v="111"/>
    <n v="1.9"/>
    <n v="11.4"/>
    <n v="1094"/>
    <n v="-0.1"/>
    <m/>
    <n v="0.86"/>
    <x v="14"/>
    <n v="0.8"/>
    <x v="3"/>
    <x v="0"/>
    <x v="16"/>
    <n v="6.6"/>
    <n v="5.28"/>
    <n v="0"/>
  </r>
  <r>
    <n v="278"/>
    <x v="112"/>
    <n v="1.4"/>
    <n v="11.6"/>
    <n v="886"/>
    <n v="0"/>
    <m/>
    <n v="0.85"/>
    <x v="14"/>
    <n v="0.8"/>
    <x v="3"/>
    <x v="0"/>
    <x v="16"/>
    <n v="6.4"/>
    <n v="5.120000000000001"/>
    <n v="0"/>
  </r>
  <r>
    <n v="278"/>
    <x v="113"/>
    <n v="2.8"/>
    <n v="10.5"/>
    <n v="395"/>
    <n v="13.4"/>
    <m/>
    <n v="0.93"/>
    <x v="14"/>
    <n v="0.8"/>
    <x v="3"/>
    <x v="0"/>
    <x v="16"/>
    <n v="7.5"/>
    <n v="6"/>
    <n v="0"/>
  </r>
  <r>
    <n v="278"/>
    <x v="114"/>
    <n v="2"/>
    <n v="8.8000000000000007"/>
    <n v="783"/>
    <n v="0"/>
    <m/>
    <n v="0.87"/>
    <x v="14"/>
    <n v="0.8"/>
    <x v="3"/>
    <x v="0"/>
    <x v="16"/>
    <n v="9.1999999999999993"/>
    <n v="7.3599999999999994"/>
    <n v="0"/>
  </r>
  <r>
    <n v="278"/>
    <x v="115"/>
    <n v="1.9"/>
    <n v="10.9"/>
    <n v="2054"/>
    <n v="0"/>
    <m/>
    <n v="0.8"/>
    <x v="14"/>
    <n v="0.8"/>
    <x v="3"/>
    <x v="0"/>
    <x v="16"/>
    <n v="7.1"/>
    <n v="5.68"/>
    <n v="0"/>
  </r>
  <r>
    <n v="278"/>
    <x v="116"/>
    <n v="1.8"/>
    <n v="12.6"/>
    <n v="2537"/>
    <n v="0"/>
    <m/>
    <n v="0.65"/>
    <x v="14"/>
    <n v="0.8"/>
    <x v="3"/>
    <x v="0"/>
    <x v="16"/>
    <n v="5.4"/>
    <n v="4.32"/>
    <n v="0"/>
  </r>
  <r>
    <n v="278"/>
    <x v="117"/>
    <n v="1"/>
    <n v="13.4"/>
    <n v="2422"/>
    <n v="0"/>
    <m/>
    <n v="0.68"/>
    <x v="14"/>
    <n v="0.8"/>
    <x v="3"/>
    <x v="0"/>
    <x v="17"/>
    <n v="4.5999999999999996"/>
    <n v="3.6799999999999997"/>
    <n v="0"/>
  </r>
  <r>
    <n v="278"/>
    <x v="118"/>
    <n v="1.2"/>
    <n v="14.4"/>
    <n v="2483"/>
    <n v="0"/>
    <m/>
    <n v="0.72"/>
    <x v="14"/>
    <n v="0.8"/>
    <x v="3"/>
    <x v="0"/>
    <x v="17"/>
    <n v="3.5999999999999996"/>
    <n v="2.88"/>
    <n v="0"/>
  </r>
  <r>
    <n v="278"/>
    <x v="119"/>
    <n v="1.2"/>
    <n v="16.2"/>
    <n v="2472"/>
    <n v="0"/>
    <m/>
    <n v="0.71"/>
    <x v="14"/>
    <n v="0.8"/>
    <x v="3"/>
    <x v="0"/>
    <x v="17"/>
    <n v="1.8000000000000007"/>
    <n v="1.4400000000000006"/>
    <n v="0"/>
  </r>
  <r>
    <n v="278"/>
    <x v="120"/>
    <n v="1"/>
    <n v="18.3"/>
    <n v="2449"/>
    <n v="0"/>
    <m/>
    <n v="0.66"/>
    <x v="14"/>
    <n v="0.8"/>
    <x v="4"/>
    <x v="0"/>
    <x v="17"/>
    <n v="0"/>
    <n v="0"/>
    <n v="0.30000000000000071"/>
  </r>
  <r>
    <n v="278"/>
    <x v="121"/>
    <n v="1.6"/>
    <n v="16.5"/>
    <n v="1714"/>
    <n v="0.6"/>
    <m/>
    <n v="0.74"/>
    <x v="14"/>
    <n v="0.8"/>
    <x v="4"/>
    <x v="0"/>
    <x v="17"/>
    <n v="1.5"/>
    <n v="1.2000000000000002"/>
    <n v="0"/>
  </r>
  <r>
    <n v="278"/>
    <x v="122"/>
    <n v="2.2999999999999998"/>
    <n v="11.7"/>
    <n v="2210"/>
    <n v="0"/>
    <m/>
    <n v="0.71"/>
    <x v="14"/>
    <n v="0.8"/>
    <x v="4"/>
    <x v="0"/>
    <x v="17"/>
    <n v="6.3000000000000007"/>
    <n v="5.0400000000000009"/>
    <n v="0"/>
  </r>
  <r>
    <n v="278"/>
    <x v="123"/>
    <n v="2.7"/>
    <n v="9"/>
    <n v="1423"/>
    <n v="0"/>
    <m/>
    <n v="0.7"/>
    <x v="14"/>
    <n v="0.8"/>
    <x v="4"/>
    <x v="0"/>
    <x v="17"/>
    <n v="9"/>
    <n v="7.2"/>
    <n v="0"/>
  </r>
  <r>
    <n v="278"/>
    <x v="124"/>
    <n v="2.7"/>
    <n v="8.6999999999999993"/>
    <n v="2218"/>
    <n v="0"/>
    <m/>
    <n v="0.65"/>
    <x v="14"/>
    <n v="0.8"/>
    <x v="4"/>
    <x v="0"/>
    <x v="18"/>
    <n v="9.3000000000000007"/>
    <n v="7.4400000000000013"/>
    <n v="0"/>
  </r>
  <r>
    <n v="278"/>
    <x v="125"/>
    <n v="2.4"/>
    <n v="9.3000000000000007"/>
    <n v="1392"/>
    <n v="0"/>
    <m/>
    <n v="0.74"/>
    <x v="14"/>
    <n v="0.8"/>
    <x v="4"/>
    <x v="0"/>
    <x v="18"/>
    <n v="8.6999999999999993"/>
    <n v="6.96"/>
    <n v="0"/>
  </r>
  <r>
    <n v="278"/>
    <x v="126"/>
    <n v="2.1"/>
    <n v="11"/>
    <n v="1666"/>
    <n v="0"/>
    <m/>
    <n v="0.72"/>
    <x v="14"/>
    <n v="0.8"/>
    <x v="4"/>
    <x v="0"/>
    <x v="18"/>
    <n v="7"/>
    <n v="5.6000000000000005"/>
    <n v="0"/>
  </r>
  <r>
    <n v="278"/>
    <x v="127"/>
    <n v="1.9"/>
    <n v="11"/>
    <n v="1386"/>
    <n v="0"/>
    <m/>
    <n v="0.62"/>
    <x v="14"/>
    <n v="0.8"/>
    <x v="4"/>
    <x v="0"/>
    <x v="18"/>
    <n v="7"/>
    <n v="5.6000000000000005"/>
    <n v="0"/>
  </r>
  <r>
    <n v="278"/>
    <x v="128"/>
    <n v="1.9"/>
    <n v="12.9"/>
    <n v="2082"/>
    <n v="0"/>
    <m/>
    <n v="0.59"/>
    <x v="14"/>
    <n v="0.8"/>
    <x v="4"/>
    <x v="0"/>
    <x v="18"/>
    <n v="5.0999999999999996"/>
    <n v="4.08"/>
    <n v="0"/>
  </r>
  <r>
    <n v="278"/>
    <x v="129"/>
    <n v="2.2999999999999998"/>
    <n v="14.5"/>
    <n v="2323"/>
    <n v="0"/>
    <m/>
    <n v="0.55000000000000004"/>
    <x v="14"/>
    <n v="0.8"/>
    <x v="4"/>
    <x v="0"/>
    <x v="18"/>
    <n v="3.5"/>
    <n v="2.8000000000000003"/>
    <n v="0"/>
  </r>
  <r>
    <n v="278"/>
    <x v="130"/>
    <n v="2.6"/>
    <n v="17.3"/>
    <n v="2701"/>
    <n v="0"/>
    <m/>
    <n v="0.55000000000000004"/>
    <x v="14"/>
    <n v="0.8"/>
    <x v="4"/>
    <x v="0"/>
    <x v="18"/>
    <n v="0.69999999999999929"/>
    <n v="0.5599999999999995"/>
    <n v="0"/>
  </r>
  <r>
    <n v="278"/>
    <x v="131"/>
    <n v="4"/>
    <n v="16.899999999999999"/>
    <n v="2764"/>
    <n v="0"/>
    <m/>
    <n v="0.47"/>
    <x v="14"/>
    <n v="0.8"/>
    <x v="4"/>
    <x v="0"/>
    <x v="19"/>
    <n v="1.1000000000000014"/>
    <n v="0.88000000000000123"/>
    <n v="0"/>
  </r>
  <r>
    <n v="278"/>
    <x v="132"/>
    <n v="3"/>
    <n v="15.8"/>
    <n v="2814"/>
    <n v="0"/>
    <m/>
    <n v="0.46"/>
    <x v="14"/>
    <n v="0.8"/>
    <x v="4"/>
    <x v="0"/>
    <x v="19"/>
    <n v="2.1999999999999993"/>
    <n v="1.7599999999999996"/>
    <n v="0"/>
  </r>
  <r>
    <n v="278"/>
    <x v="133"/>
    <n v="2.6"/>
    <n v="13.3"/>
    <n v="2690"/>
    <n v="0"/>
    <m/>
    <n v="0.69"/>
    <x v="14"/>
    <n v="0.8"/>
    <x v="4"/>
    <x v="0"/>
    <x v="19"/>
    <n v="4.6999999999999993"/>
    <n v="3.76"/>
    <n v="0"/>
  </r>
  <r>
    <n v="278"/>
    <x v="134"/>
    <n v="3"/>
    <n v="13.4"/>
    <n v="2855"/>
    <n v="0"/>
    <m/>
    <n v="0.57999999999999996"/>
    <x v="14"/>
    <n v="0.8"/>
    <x v="4"/>
    <x v="0"/>
    <x v="19"/>
    <n v="4.5999999999999996"/>
    <n v="3.6799999999999997"/>
    <n v="0"/>
  </r>
  <r>
    <n v="278"/>
    <x v="135"/>
    <n v="2.7"/>
    <n v="11.4"/>
    <n v="2512"/>
    <n v="0"/>
    <m/>
    <n v="0.77"/>
    <x v="14"/>
    <n v="0.8"/>
    <x v="4"/>
    <x v="0"/>
    <x v="19"/>
    <n v="6.6"/>
    <n v="5.28"/>
    <n v="0"/>
  </r>
  <r>
    <n v="278"/>
    <x v="136"/>
    <n v="2.6"/>
    <n v="12.9"/>
    <n v="2695"/>
    <n v="0"/>
    <m/>
    <n v="0.74"/>
    <x v="14"/>
    <n v="0.8"/>
    <x v="4"/>
    <x v="0"/>
    <x v="19"/>
    <n v="5.0999999999999996"/>
    <n v="4.08"/>
    <n v="0"/>
  </r>
  <r>
    <n v="278"/>
    <x v="137"/>
    <n v="1.5"/>
    <n v="13.1"/>
    <n v="1436"/>
    <n v="0"/>
    <m/>
    <n v="0.69"/>
    <x v="14"/>
    <n v="0.8"/>
    <x v="4"/>
    <x v="0"/>
    <x v="19"/>
    <n v="4.9000000000000004"/>
    <n v="3.9200000000000004"/>
    <n v="0"/>
  </r>
  <r>
    <n v="278"/>
    <x v="138"/>
    <n v="1.4"/>
    <n v="14.6"/>
    <n v="2257"/>
    <n v="0"/>
    <m/>
    <n v="0.65"/>
    <x v="14"/>
    <n v="0.8"/>
    <x v="4"/>
    <x v="0"/>
    <x v="20"/>
    <n v="3.4000000000000004"/>
    <n v="2.7200000000000006"/>
    <n v="0"/>
  </r>
  <r>
    <n v="278"/>
    <x v="139"/>
    <n v="1.9"/>
    <n v="14.6"/>
    <n v="2846"/>
    <n v="0"/>
    <m/>
    <n v="0.65"/>
    <x v="14"/>
    <n v="0.8"/>
    <x v="4"/>
    <x v="0"/>
    <x v="20"/>
    <n v="3.4000000000000004"/>
    <n v="2.7200000000000006"/>
    <n v="0"/>
  </r>
  <r>
    <n v="278"/>
    <x v="140"/>
    <n v="3.2"/>
    <n v="12.3"/>
    <n v="2337"/>
    <n v="0"/>
    <m/>
    <n v="0.74"/>
    <x v="14"/>
    <n v="0.8"/>
    <x v="4"/>
    <x v="0"/>
    <x v="20"/>
    <n v="5.6999999999999993"/>
    <n v="4.5599999999999996"/>
    <n v="0"/>
  </r>
  <r>
    <n v="278"/>
    <x v="141"/>
    <n v="3.6"/>
    <n v="10.6"/>
    <n v="2361"/>
    <n v="0.7"/>
    <m/>
    <n v="0.63"/>
    <x v="14"/>
    <n v="0.8"/>
    <x v="4"/>
    <x v="0"/>
    <x v="20"/>
    <n v="7.4"/>
    <n v="5.9200000000000008"/>
    <n v="0"/>
  </r>
  <r>
    <n v="278"/>
    <x v="142"/>
    <n v="3.3"/>
    <n v="9.1"/>
    <n v="1914"/>
    <n v="10.6"/>
    <m/>
    <n v="0.82"/>
    <x v="14"/>
    <n v="0.8"/>
    <x v="4"/>
    <x v="0"/>
    <x v="20"/>
    <n v="8.9"/>
    <n v="7.120000000000001"/>
    <n v="0"/>
  </r>
  <r>
    <n v="278"/>
    <x v="143"/>
    <n v="3.4"/>
    <n v="11.9"/>
    <n v="1115"/>
    <n v="1.5"/>
    <m/>
    <n v="0.83"/>
    <x v="14"/>
    <n v="0.8"/>
    <x v="4"/>
    <x v="0"/>
    <x v="20"/>
    <n v="6.1"/>
    <n v="4.88"/>
    <n v="0"/>
  </r>
  <r>
    <n v="278"/>
    <x v="144"/>
    <n v="4"/>
    <n v="14.5"/>
    <n v="1134"/>
    <n v="3.4"/>
    <m/>
    <n v="0.86"/>
    <x v="14"/>
    <n v="0.8"/>
    <x v="4"/>
    <x v="0"/>
    <x v="20"/>
    <n v="3.5"/>
    <n v="2.8000000000000003"/>
    <n v="0"/>
  </r>
  <r>
    <n v="278"/>
    <x v="145"/>
    <n v="4.0999999999999996"/>
    <n v="15.1"/>
    <n v="1996"/>
    <n v="-0.1"/>
    <m/>
    <n v="0.64"/>
    <x v="14"/>
    <n v="0.8"/>
    <x v="4"/>
    <x v="0"/>
    <x v="21"/>
    <n v="2.9000000000000004"/>
    <n v="2.3200000000000003"/>
    <n v="0"/>
  </r>
  <r>
    <n v="278"/>
    <x v="146"/>
    <n v="5"/>
    <n v="14.3"/>
    <n v="1036"/>
    <n v="10.7"/>
    <m/>
    <n v="0.85"/>
    <x v="14"/>
    <n v="0.8"/>
    <x v="4"/>
    <x v="0"/>
    <x v="21"/>
    <n v="3.6999999999999993"/>
    <n v="2.9599999999999995"/>
    <n v="0"/>
  </r>
  <r>
    <n v="278"/>
    <x v="147"/>
    <n v="3.5"/>
    <n v="14"/>
    <n v="1325"/>
    <n v="4.4000000000000004"/>
    <m/>
    <n v="0.86"/>
    <x v="14"/>
    <n v="0.8"/>
    <x v="4"/>
    <x v="0"/>
    <x v="21"/>
    <n v="4"/>
    <n v="3.2"/>
    <n v="0"/>
  </r>
  <r>
    <n v="278"/>
    <x v="148"/>
    <n v="3"/>
    <n v="14.1"/>
    <n v="844"/>
    <n v="1.1000000000000001"/>
    <m/>
    <n v="0.88"/>
    <x v="14"/>
    <n v="0.8"/>
    <x v="4"/>
    <x v="0"/>
    <x v="21"/>
    <n v="3.9000000000000004"/>
    <n v="3.1200000000000006"/>
    <n v="0"/>
  </r>
  <r>
    <n v="278"/>
    <x v="149"/>
    <n v="3.2"/>
    <n v="17.7"/>
    <n v="2067"/>
    <n v="0"/>
    <m/>
    <n v="0.81"/>
    <x v="14"/>
    <n v="0.8"/>
    <x v="4"/>
    <x v="0"/>
    <x v="21"/>
    <n v="0.30000000000000071"/>
    <n v="0.24000000000000057"/>
    <n v="0"/>
  </r>
  <r>
    <n v="278"/>
    <x v="150"/>
    <n v="1.3"/>
    <n v="19.399999999999999"/>
    <n v="2221"/>
    <n v="7"/>
    <m/>
    <n v="0.73"/>
    <x v="14"/>
    <n v="0.8"/>
    <x v="4"/>
    <x v="0"/>
    <x v="21"/>
    <n v="0"/>
    <n v="0"/>
    <n v="1.3999999999999986"/>
  </r>
  <r>
    <n v="278"/>
    <x v="151"/>
    <n v="3.4"/>
    <n v="16.8"/>
    <n v="1421"/>
    <n v="0"/>
    <m/>
    <n v="0.76"/>
    <x v="14"/>
    <n v="0.8"/>
    <x v="5"/>
    <x v="0"/>
    <x v="21"/>
    <n v="1.1999999999999993"/>
    <n v="0.95999999999999952"/>
    <n v="0"/>
  </r>
  <r>
    <n v="278"/>
    <x v="152"/>
    <n v="2.5"/>
    <n v="13.9"/>
    <n v="1895"/>
    <n v="0"/>
    <m/>
    <n v="0.75"/>
    <x v="14"/>
    <n v="0.8"/>
    <x v="5"/>
    <x v="0"/>
    <x v="22"/>
    <n v="4.0999999999999996"/>
    <n v="3.28"/>
    <n v="0"/>
  </r>
  <r>
    <n v="278"/>
    <x v="153"/>
    <n v="3"/>
    <n v="16.600000000000001"/>
    <n v="2076"/>
    <n v="0"/>
    <m/>
    <n v="0.63"/>
    <x v="14"/>
    <n v="0.8"/>
    <x v="5"/>
    <x v="0"/>
    <x v="22"/>
    <n v="1.3999999999999986"/>
    <n v="1.119999999999999"/>
    <n v="0"/>
  </r>
  <r>
    <n v="278"/>
    <x v="154"/>
    <n v="2.9"/>
    <n v="15.3"/>
    <n v="1013"/>
    <n v="0.2"/>
    <m/>
    <n v="0.73"/>
    <x v="14"/>
    <n v="0.8"/>
    <x v="5"/>
    <x v="0"/>
    <x v="22"/>
    <n v="2.6999999999999993"/>
    <n v="2.1599999999999997"/>
    <n v="0"/>
  </r>
  <r>
    <n v="278"/>
    <x v="155"/>
    <n v="3.2"/>
    <n v="14.7"/>
    <n v="1248"/>
    <n v="4.8"/>
    <m/>
    <n v="0.81"/>
    <x v="14"/>
    <n v="0.8"/>
    <x v="5"/>
    <x v="0"/>
    <x v="22"/>
    <n v="3.3000000000000007"/>
    <n v="2.6400000000000006"/>
    <n v="0"/>
  </r>
  <r>
    <n v="278"/>
    <x v="156"/>
    <n v="4.5"/>
    <n v="15.1"/>
    <n v="1656"/>
    <n v="4.0999999999999996"/>
    <m/>
    <n v="0.8"/>
    <x v="14"/>
    <n v="0.8"/>
    <x v="5"/>
    <x v="0"/>
    <x v="22"/>
    <n v="2.9000000000000004"/>
    <n v="2.3200000000000003"/>
    <n v="0"/>
  </r>
  <r>
    <n v="278"/>
    <x v="157"/>
    <n v="2.8"/>
    <n v="13.6"/>
    <n v="1277"/>
    <n v="4.3"/>
    <m/>
    <n v="0.84"/>
    <x v="14"/>
    <n v="0.8"/>
    <x v="5"/>
    <x v="0"/>
    <x v="22"/>
    <n v="4.4000000000000004"/>
    <n v="3.5200000000000005"/>
    <n v="0"/>
  </r>
  <r>
    <n v="278"/>
    <x v="158"/>
    <n v="4.9000000000000004"/>
    <n v="12"/>
    <n v="1396"/>
    <n v="13"/>
    <m/>
    <n v="0.84"/>
    <x v="14"/>
    <n v="0.8"/>
    <x v="5"/>
    <x v="0"/>
    <x v="22"/>
    <n v="6"/>
    <n v="4.8000000000000007"/>
    <n v="0"/>
  </r>
  <r>
    <n v="278"/>
    <x v="159"/>
    <n v="2.4"/>
    <n v="13.9"/>
    <n v="1540"/>
    <n v="2.5"/>
    <m/>
    <n v="0.82"/>
    <x v="14"/>
    <n v="0.8"/>
    <x v="5"/>
    <x v="0"/>
    <x v="23"/>
    <n v="4.0999999999999996"/>
    <n v="3.28"/>
    <n v="0"/>
  </r>
  <r>
    <n v="278"/>
    <x v="160"/>
    <n v="3.9"/>
    <n v="13.9"/>
    <n v="937"/>
    <n v="4.7"/>
    <m/>
    <n v="0.83"/>
    <x v="14"/>
    <n v="0.8"/>
    <x v="5"/>
    <x v="0"/>
    <x v="23"/>
    <n v="4.0999999999999996"/>
    <n v="3.28"/>
    <n v="0"/>
  </r>
  <r>
    <n v="278"/>
    <x v="161"/>
    <n v="1.7"/>
    <n v="15"/>
    <n v="2017"/>
    <n v="0"/>
    <m/>
    <n v="0.74"/>
    <x v="14"/>
    <n v="0.8"/>
    <x v="5"/>
    <x v="0"/>
    <x v="23"/>
    <n v="3"/>
    <n v="2.4000000000000004"/>
    <n v="0"/>
  </r>
  <r>
    <n v="278"/>
    <x v="162"/>
    <n v="4.3"/>
    <n v="19.2"/>
    <n v="2863"/>
    <n v="0"/>
    <m/>
    <n v="0.59"/>
    <x v="14"/>
    <n v="0.8"/>
    <x v="5"/>
    <x v="0"/>
    <x v="23"/>
    <n v="0"/>
    <n v="0"/>
    <n v="1.1999999999999993"/>
  </r>
  <r>
    <n v="278"/>
    <x v="163"/>
    <n v="3"/>
    <n v="24.1"/>
    <n v="2812"/>
    <n v="0"/>
    <m/>
    <n v="0.54"/>
    <x v="14"/>
    <n v="0.8"/>
    <x v="5"/>
    <x v="0"/>
    <x v="23"/>
    <n v="0"/>
    <n v="0"/>
    <n v="6.1000000000000014"/>
  </r>
  <r>
    <n v="278"/>
    <x v="164"/>
    <n v="2.2000000000000002"/>
    <n v="22.9"/>
    <n v="1983"/>
    <n v="0.2"/>
    <m/>
    <n v="0.69"/>
    <x v="14"/>
    <n v="0.8"/>
    <x v="5"/>
    <x v="0"/>
    <x v="23"/>
    <n v="0"/>
    <n v="0"/>
    <n v="4.8999999999999986"/>
  </r>
  <r>
    <n v="278"/>
    <x v="165"/>
    <n v="2.8"/>
    <n v="17.2"/>
    <n v="1880"/>
    <n v="0"/>
    <m/>
    <n v="0.73"/>
    <x v="14"/>
    <n v="0.8"/>
    <x v="5"/>
    <x v="0"/>
    <x v="23"/>
    <n v="0.80000000000000071"/>
    <n v="0.64000000000000057"/>
    <n v="0"/>
  </r>
  <r>
    <n v="278"/>
    <x v="166"/>
    <n v="1.8"/>
    <n v="16.899999999999999"/>
    <n v="2372"/>
    <n v="0"/>
    <m/>
    <n v="0.79"/>
    <x v="14"/>
    <n v="0.8"/>
    <x v="5"/>
    <x v="0"/>
    <x v="24"/>
    <n v="1.1000000000000014"/>
    <n v="0.88000000000000123"/>
    <n v="0"/>
  </r>
  <r>
    <n v="278"/>
    <x v="167"/>
    <n v="1.4"/>
    <n v="17.7"/>
    <n v="2591"/>
    <n v="0"/>
    <m/>
    <n v="0.76"/>
    <x v="14"/>
    <n v="0.8"/>
    <x v="5"/>
    <x v="0"/>
    <x v="24"/>
    <n v="0.30000000000000071"/>
    <n v="0.24000000000000057"/>
    <n v="0"/>
  </r>
  <r>
    <n v="278"/>
    <x v="168"/>
    <n v="1.8"/>
    <n v="18.5"/>
    <n v="2404"/>
    <n v="0"/>
    <m/>
    <n v="0.74"/>
    <x v="14"/>
    <n v="0.8"/>
    <x v="5"/>
    <x v="0"/>
    <x v="24"/>
    <n v="0"/>
    <n v="0"/>
    <n v="0.5"/>
  </r>
  <r>
    <n v="278"/>
    <x v="169"/>
    <n v="1.8"/>
    <n v="17.2"/>
    <n v="2766"/>
    <n v="0"/>
    <m/>
    <n v="0.66"/>
    <x v="14"/>
    <n v="0.8"/>
    <x v="5"/>
    <x v="0"/>
    <x v="24"/>
    <n v="0.80000000000000071"/>
    <n v="0.64000000000000057"/>
    <n v="0"/>
  </r>
  <r>
    <n v="278"/>
    <x v="170"/>
    <n v="1.8"/>
    <n v="17.600000000000001"/>
    <n v="2749"/>
    <n v="0"/>
    <m/>
    <n v="0.62"/>
    <x v="14"/>
    <n v="0.8"/>
    <x v="5"/>
    <x v="0"/>
    <x v="24"/>
    <n v="0.39999999999999858"/>
    <n v="0.3199999999999989"/>
    <n v="0"/>
  </r>
  <r>
    <n v="278"/>
    <x v="171"/>
    <n v="1.6"/>
    <n v="21.1"/>
    <n v="2883"/>
    <n v="0"/>
    <m/>
    <n v="0.56000000000000005"/>
    <x v="14"/>
    <n v="0.8"/>
    <x v="5"/>
    <x v="0"/>
    <x v="24"/>
    <n v="0"/>
    <n v="0"/>
    <n v="3.1000000000000014"/>
  </r>
  <r>
    <n v="278"/>
    <x v="172"/>
    <n v="3"/>
    <n v="22.4"/>
    <n v="1622"/>
    <n v="0"/>
    <m/>
    <n v="0.59"/>
    <x v="14"/>
    <n v="0.8"/>
    <x v="5"/>
    <x v="0"/>
    <x v="24"/>
    <n v="0"/>
    <n v="0"/>
    <n v="4.3999999999999986"/>
  </r>
  <r>
    <n v="278"/>
    <x v="173"/>
    <n v="5.4"/>
    <n v="17.5"/>
    <n v="1806"/>
    <n v="1.1000000000000001"/>
    <m/>
    <n v="0.64"/>
    <x v="14"/>
    <n v="0.8"/>
    <x v="5"/>
    <x v="0"/>
    <x v="25"/>
    <n v="0.5"/>
    <n v="0.4"/>
    <n v="0"/>
  </r>
  <r>
    <n v="278"/>
    <x v="174"/>
    <n v="5.0999999999999996"/>
    <n v="17.7"/>
    <n v="1111"/>
    <n v="0"/>
    <m/>
    <n v="0.75"/>
    <x v="14"/>
    <n v="0.8"/>
    <x v="5"/>
    <x v="0"/>
    <x v="25"/>
    <n v="0.30000000000000071"/>
    <n v="0.24000000000000057"/>
    <n v="0"/>
  </r>
  <r>
    <n v="278"/>
    <x v="175"/>
    <n v="3.1"/>
    <n v="20.3"/>
    <n v="2059"/>
    <n v="0"/>
    <m/>
    <n v="0.77"/>
    <x v="14"/>
    <n v="0.8"/>
    <x v="5"/>
    <x v="0"/>
    <x v="25"/>
    <n v="0"/>
    <n v="0"/>
    <n v="2.3000000000000007"/>
  </r>
  <r>
    <n v="278"/>
    <x v="176"/>
    <n v="3.5"/>
    <n v="19.5"/>
    <n v="963"/>
    <n v="12.5"/>
    <m/>
    <n v="0.84"/>
    <x v="14"/>
    <n v="0.8"/>
    <x v="5"/>
    <x v="0"/>
    <x v="25"/>
    <n v="0"/>
    <n v="0"/>
    <n v="1.5"/>
  </r>
  <r>
    <n v="278"/>
    <x v="177"/>
    <n v="2.5"/>
    <n v="17.399999999999999"/>
    <n v="1500"/>
    <n v="3.5"/>
    <m/>
    <n v="0.79"/>
    <x v="14"/>
    <n v="0.8"/>
    <x v="5"/>
    <x v="0"/>
    <x v="25"/>
    <n v="0.60000000000000142"/>
    <n v="0.48000000000000115"/>
    <n v="0"/>
  </r>
  <r>
    <n v="278"/>
    <x v="178"/>
    <n v="4"/>
    <n v="21.5"/>
    <n v="1785"/>
    <n v="0"/>
    <m/>
    <n v="0.78"/>
    <x v="14"/>
    <n v="0.8"/>
    <x v="5"/>
    <x v="0"/>
    <x v="25"/>
    <n v="0"/>
    <n v="0"/>
    <n v="3.5"/>
  </r>
  <r>
    <n v="278"/>
    <x v="179"/>
    <n v="2.7"/>
    <n v="21.1"/>
    <n v="2588"/>
    <n v="0"/>
    <m/>
    <n v="0.75"/>
    <x v="14"/>
    <n v="0.8"/>
    <x v="5"/>
    <x v="0"/>
    <x v="25"/>
    <n v="0"/>
    <n v="0"/>
    <n v="3.1000000000000014"/>
  </r>
  <r>
    <n v="278"/>
    <x v="180"/>
    <n v="2.4"/>
    <n v="20.2"/>
    <n v="2998"/>
    <n v="0"/>
    <m/>
    <n v="0.6"/>
    <x v="14"/>
    <n v="0.8"/>
    <x v="5"/>
    <x v="0"/>
    <x v="26"/>
    <n v="0"/>
    <n v="0"/>
    <n v="2.1999999999999993"/>
  </r>
  <r>
    <n v="278"/>
    <x v="181"/>
    <n v="1.5"/>
    <n v="25.7"/>
    <n v="2857"/>
    <n v="0"/>
    <m/>
    <n v="0.56999999999999995"/>
    <x v="14"/>
    <n v="0.8"/>
    <x v="6"/>
    <x v="0"/>
    <x v="26"/>
    <n v="0"/>
    <n v="0"/>
    <n v="7.6999999999999993"/>
  </r>
  <r>
    <n v="278"/>
    <x v="182"/>
    <n v="2.2999999999999998"/>
    <n v="23.8"/>
    <n v="2382"/>
    <n v="4.2"/>
    <m/>
    <n v="0.71"/>
    <x v="14"/>
    <n v="0.8"/>
    <x v="6"/>
    <x v="0"/>
    <x v="26"/>
    <n v="0"/>
    <n v="0"/>
    <n v="5.8000000000000007"/>
  </r>
  <r>
    <n v="278"/>
    <x v="183"/>
    <n v="2.7"/>
    <n v="17.3"/>
    <n v="2588"/>
    <n v="0"/>
    <m/>
    <n v="0.7"/>
    <x v="14"/>
    <n v="0.8"/>
    <x v="6"/>
    <x v="0"/>
    <x v="26"/>
    <n v="0.69999999999999929"/>
    <n v="0.5599999999999995"/>
    <n v="0"/>
  </r>
  <r>
    <n v="278"/>
    <x v="184"/>
    <n v="2.2999999999999998"/>
    <n v="17.899999999999999"/>
    <n v="2422"/>
    <n v="0"/>
    <m/>
    <n v="0.6"/>
    <x v="14"/>
    <n v="0.8"/>
    <x v="6"/>
    <x v="0"/>
    <x v="26"/>
    <n v="0.10000000000000142"/>
    <n v="8.000000000000114E-2"/>
    <n v="0"/>
  </r>
  <r>
    <n v="278"/>
    <x v="185"/>
    <n v="4.0999999999999996"/>
    <n v="18.399999999999999"/>
    <n v="896"/>
    <n v="0.2"/>
    <m/>
    <n v="0.71"/>
    <x v="14"/>
    <n v="0.8"/>
    <x v="6"/>
    <x v="0"/>
    <x v="26"/>
    <n v="0"/>
    <n v="0"/>
    <n v="0.39999999999999858"/>
  </r>
  <r>
    <n v="278"/>
    <x v="186"/>
    <n v="2.6"/>
    <n v="16.8"/>
    <n v="583"/>
    <n v="28.6"/>
    <m/>
    <n v="0.91"/>
    <x v="14"/>
    <n v="0.8"/>
    <x v="6"/>
    <x v="0"/>
    <x v="26"/>
    <n v="1.1999999999999993"/>
    <n v="0.95999999999999952"/>
    <n v="0"/>
  </r>
  <r>
    <n v="278"/>
    <x v="187"/>
    <n v="2.7"/>
    <n v="15.4"/>
    <n v="1270"/>
    <n v="2.7"/>
    <m/>
    <n v="0.83"/>
    <x v="14"/>
    <n v="0.8"/>
    <x v="6"/>
    <x v="0"/>
    <x v="27"/>
    <n v="2.5999999999999996"/>
    <n v="2.0799999999999996"/>
    <n v="0"/>
  </r>
  <r>
    <n v="278"/>
    <x v="188"/>
    <n v="3.5"/>
    <n v="15.1"/>
    <n v="1733"/>
    <n v="0.2"/>
    <m/>
    <n v="0.83"/>
    <x v="14"/>
    <n v="0.8"/>
    <x v="6"/>
    <x v="0"/>
    <x v="27"/>
    <n v="2.9000000000000004"/>
    <n v="2.3200000000000003"/>
    <n v="0"/>
  </r>
  <r>
    <n v="278"/>
    <x v="189"/>
    <n v="2"/>
    <n v="16.5"/>
    <n v="2002"/>
    <n v="0.2"/>
    <m/>
    <n v="0.77"/>
    <x v="14"/>
    <n v="0.8"/>
    <x v="6"/>
    <x v="0"/>
    <x v="27"/>
    <n v="1.5"/>
    <n v="1.2000000000000002"/>
    <n v="0"/>
  </r>
  <r>
    <n v="278"/>
    <x v="190"/>
    <n v="1.5"/>
    <n v="17.399999999999999"/>
    <n v="1721"/>
    <n v="0"/>
    <m/>
    <n v="0.79"/>
    <x v="14"/>
    <n v="0.8"/>
    <x v="6"/>
    <x v="0"/>
    <x v="27"/>
    <n v="0.60000000000000142"/>
    <n v="0.48000000000000115"/>
    <n v="0"/>
  </r>
  <r>
    <n v="278"/>
    <x v="191"/>
    <n v="1.8"/>
    <n v="18.100000000000001"/>
    <n v="1294"/>
    <n v="0"/>
    <m/>
    <n v="0.81"/>
    <x v="14"/>
    <n v="0.8"/>
    <x v="6"/>
    <x v="0"/>
    <x v="27"/>
    <n v="0"/>
    <n v="0"/>
    <n v="0.10000000000000142"/>
  </r>
  <r>
    <n v="278"/>
    <x v="192"/>
    <n v="2.6"/>
    <n v="19.600000000000001"/>
    <n v="2228"/>
    <n v="0"/>
    <m/>
    <n v="0.73"/>
    <x v="14"/>
    <n v="0.8"/>
    <x v="6"/>
    <x v="0"/>
    <x v="27"/>
    <n v="0"/>
    <n v="0"/>
    <n v="1.6000000000000014"/>
  </r>
  <r>
    <n v="278"/>
    <x v="193"/>
    <n v="1.3"/>
    <n v="19.7"/>
    <n v="1465"/>
    <n v="0.3"/>
    <m/>
    <n v="0.81"/>
    <x v="14"/>
    <n v="0.8"/>
    <x v="6"/>
    <x v="0"/>
    <x v="27"/>
    <n v="0"/>
    <n v="0"/>
    <n v="1.6999999999999993"/>
  </r>
  <r>
    <n v="278"/>
    <x v="194"/>
    <n v="1.6"/>
    <n v="19.2"/>
    <n v="1860"/>
    <n v="2.2999999999999998"/>
    <m/>
    <n v="0.79"/>
    <x v="14"/>
    <n v="0.8"/>
    <x v="6"/>
    <x v="0"/>
    <x v="28"/>
    <n v="0"/>
    <n v="0"/>
    <n v="1.1999999999999993"/>
  </r>
  <r>
    <n v="278"/>
    <x v="195"/>
    <n v="2.8"/>
    <n v="17.8"/>
    <n v="1568"/>
    <n v="0.7"/>
    <m/>
    <n v="0.74"/>
    <x v="14"/>
    <n v="0.8"/>
    <x v="6"/>
    <x v="0"/>
    <x v="28"/>
    <n v="0.19999999999999929"/>
    <n v="0.15999999999999945"/>
    <n v="0"/>
  </r>
  <r>
    <n v="278"/>
    <x v="196"/>
    <n v="2.5"/>
    <n v="16.3"/>
    <n v="1515"/>
    <n v="4.8"/>
    <m/>
    <n v="0.85"/>
    <x v="14"/>
    <n v="0.8"/>
    <x v="6"/>
    <x v="0"/>
    <x v="28"/>
    <n v="1.6999999999999993"/>
    <n v="1.3599999999999994"/>
    <n v="0"/>
  </r>
  <r>
    <n v="278"/>
    <x v="197"/>
    <n v="2.5"/>
    <n v="16.8"/>
    <n v="1671"/>
    <n v="-0.1"/>
    <m/>
    <n v="0.86"/>
    <x v="14"/>
    <n v="0.8"/>
    <x v="6"/>
    <x v="0"/>
    <x v="28"/>
    <n v="1.1999999999999993"/>
    <n v="0.95999999999999952"/>
    <n v="0"/>
  </r>
  <r>
    <n v="278"/>
    <x v="198"/>
    <n v="1.2"/>
    <n v="18.899999999999999"/>
    <n v="2393"/>
    <n v="0"/>
    <m/>
    <n v="0.8"/>
    <x v="14"/>
    <n v="0.8"/>
    <x v="6"/>
    <x v="0"/>
    <x v="28"/>
    <n v="0"/>
    <n v="0"/>
    <n v="0.89999999999999858"/>
  </r>
  <r>
    <n v="278"/>
    <x v="199"/>
    <n v="2.8"/>
    <n v="22.6"/>
    <n v="2334"/>
    <n v="0.8"/>
    <m/>
    <n v="0.72"/>
    <x v="14"/>
    <n v="0.8"/>
    <x v="6"/>
    <x v="0"/>
    <x v="28"/>
    <n v="0"/>
    <n v="0"/>
    <n v="4.6000000000000014"/>
  </r>
  <r>
    <n v="278"/>
    <x v="200"/>
    <n v="2.2000000000000002"/>
    <n v="21.1"/>
    <n v="1663"/>
    <n v="10.3"/>
    <m/>
    <n v="0.83"/>
    <x v="14"/>
    <n v="0.8"/>
    <x v="6"/>
    <x v="0"/>
    <x v="28"/>
    <n v="0"/>
    <n v="0"/>
    <n v="3.1000000000000014"/>
  </r>
  <r>
    <n v="278"/>
    <x v="201"/>
    <n v="2.2999999999999998"/>
    <n v="18.899999999999999"/>
    <n v="1841"/>
    <n v="0.4"/>
    <m/>
    <n v="0.82"/>
    <x v="14"/>
    <n v="0.8"/>
    <x v="6"/>
    <x v="0"/>
    <x v="29"/>
    <n v="0"/>
    <n v="0"/>
    <n v="0.89999999999999858"/>
  </r>
  <r>
    <n v="278"/>
    <x v="202"/>
    <n v="3"/>
    <n v="17.7"/>
    <n v="1248"/>
    <n v="25"/>
    <m/>
    <n v="0.87"/>
    <x v="14"/>
    <n v="0.8"/>
    <x v="6"/>
    <x v="0"/>
    <x v="29"/>
    <n v="0.30000000000000071"/>
    <n v="0.24000000000000057"/>
    <n v="0"/>
  </r>
  <r>
    <n v="278"/>
    <x v="203"/>
    <n v="2.2999999999999998"/>
    <n v="18.2"/>
    <n v="1365"/>
    <n v="2.4"/>
    <m/>
    <n v="0.87"/>
    <x v="14"/>
    <n v="0.8"/>
    <x v="6"/>
    <x v="0"/>
    <x v="29"/>
    <n v="0"/>
    <n v="0"/>
    <n v="0.19999999999999929"/>
  </r>
  <r>
    <n v="278"/>
    <x v="204"/>
    <n v="1.8"/>
    <n v="18.600000000000001"/>
    <n v="1906"/>
    <n v="0"/>
    <m/>
    <n v="0.84"/>
    <x v="14"/>
    <n v="0.8"/>
    <x v="6"/>
    <x v="0"/>
    <x v="29"/>
    <n v="0"/>
    <n v="0"/>
    <n v="0.60000000000000142"/>
  </r>
  <r>
    <n v="278"/>
    <x v="205"/>
    <n v="1.5"/>
    <n v="18.399999999999999"/>
    <n v="899"/>
    <n v="0.1"/>
    <m/>
    <n v="0.87"/>
    <x v="14"/>
    <n v="0.8"/>
    <x v="6"/>
    <x v="0"/>
    <x v="29"/>
    <n v="0"/>
    <n v="0"/>
    <n v="0.39999999999999858"/>
  </r>
  <r>
    <n v="278"/>
    <x v="206"/>
    <n v="1.1000000000000001"/>
    <n v="17.899999999999999"/>
    <n v="1229"/>
    <n v="3.8"/>
    <m/>
    <n v="0.9"/>
    <x v="14"/>
    <n v="0.8"/>
    <x v="6"/>
    <x v="0"/>
    <x v="29"/>
    <n v="0.10000000000000142"/>
    <n v="8.000000000000114E-2"/>
    <n v="0"/>
  </r>
  <r>
    <n v="278"/>
    <x v="207"/>
    <n v="2.1"/>
    <n v="17.7"/>
    <n v="1767"/>
    <n v="1.8"/>
    <m/>
    <n v="0.79"/>
    <x v="14"/>
    <n v="0.8"/>
    <x v="6"/>
    <x v="0"/>
    <x v="29"/>
    <n v="0.30000000000000071"/>
    <n v="0.24000000000000057"/>
    <n v="0"/>
  </r>
  <r>
    <n v="278"/>
    <x v="208"/>
    <n v="2.6"/>
    <n v="16.8"/>
    <n v="1802"/>
    <n v="6.6"/>
    <m/>
    <n v="0.82"/>
    <x v="14"/>
    <n v="0.8"/>
    <x v="6"/>
    <x v="0"/>
    <x v="30"/>
    <n v="1.1999999999999993"/>
    <n v="0.95999999999999952"/>
    <n v="0"/>
  </r>
  <r>
    <n v="278"/>
    <x v="209"/>
    <n v="2.4"/>
    <n v="16.600000000000001"/>
    <n v="2212"/>
    <n v="0.6"/>
    <m/>
    <n v="0.76"/>
    <x v="14"/>
    <n v="0.8"/>
    <x v="6"/>
    <x v="0"/>
    <x v="30"/>
    <n v="1.3999999999999986"/>
    <n v="1.119999999999999"/>
    <n v="0"/>
  </r>
  <r>
    <n v="278"/>
    <x v="210"/>
    <n v="3"/>
    <n v="16.399999999999999"/>
    <n v="1368"/>
    <n v="1.4"/>
    <m/>
    <n v="0.8"/>
    <x v="14"/>
    <n v="0.8"/>
    <x v="6"/>
    <x v="0"/>
    <x v="30"/>
    <n v="1.6000000000000014"/>
    <n v="1.2800000000000011"/>
    <n v="0"/>
  </r>
  <r>
    <n v="278"/>
    <x v="211"/>
    <n v="3"/>
    <n v="17.399999999999999"/>
    <n v="1412"/>
    <n v="5.4"/>
    <m/>
    <n v="0.86"/>
    <x v="14"/>
    <n v="0.8"/>
    <x v="6"/>
    <x v="0"/>
    <x v="30"/>
    <n v="0.60000000000000142"/>
    <n v="0.48000000000000115"/>
    <n v="0"/>
  </r>
  <r>
    <n v="278"/>
    <x v="212"/>
    <n v="3.1"/>
    <n v="16.399999999999999"/>
    <n v="1433"/>
    <n v="4.3"/>
    <m/>
    <n v="0.89"/>
    <x v="14"/>
    <n v="0.8"/>
    <x v="7"/>
    <x v="0"/>
    <x v="30"/>
    <n v="1.6000000000000014"/>
    <n v="1.2800000000000011"/>
    <n v="0"/>
  </r>
  <r>
    <n v="278"/>
    <x v="213"/>
    <n v="2.5"/>
    <n v="15.7"/>
    <n v="972"/>
    <n v="4.5999999999999996"/>
    <m/>
    <n v="0.89"/>
    <x v="14"/>
    <n v="0.8"/>
    <x v="7"/>
    <x v="0"/>
    <x v="30"/>
    <n v="2.3000000000000007"/>
    <n v="1.8400000000000007"/>
    <n v="0"/>
  </r>
  <r>
    <n v="278"/>
    <x v="214"/>
    <n v="3.9"/>
    <n v="17.8"/>
    <n v="2041"/>
    <n v="2.9"/>
    <m/>
    <n v="0.78"/>
    <x v="14"/>
    <n v="0.8"/>
    <x v="7"/>
    <x v="0"/>
    <x v="30"/>
    <n v="0.19999999999999929"/>
    <n v="0.15999999999999945"/>
    <n v="0"/>
  </r>
  <r>
    <n v="278"/>
    <x v="215"/>
    <n v="3.3"/>
    <n v="19.3"/>
    <n v="1289"/>
    <n v="1.9"/>
    <m/>
    <n v="0.83"/>
    <x v="14"/>
    <n v="0.8"/>
    <x v="7"/>
    <x v="0"/>
    <x v="31"/>
    <n v="0"/>
    <n v="0"/>
    <n v="1.3000000000000007"/>
  </r>
  <r>
    <n v="278"/>
    <x v="216"/>
    <n v="3.8"/>
    <n v="15.4"/>
    <n v="1915"/>
    <n v="5.6"/>
    <m/>
    <n v="0.83"/>
    <x v="14"/>
    <n v="0.8"/>
    <x v="7"/>
    <x v="0"/>
    <x v="31"/>
    <n v="2.5999999999999996"/>
    <n v="2.0799999999999996"/>
    <n v="0"/>
  </r>
  <r>
    <n v="278"/>
    <x v="217"/>
    <n v="2.4"/>
    <n v="15.7"/>
    <n v="1888"/>
    <n v="0"/>
    <m/>
    <n v="0.8"/>
    <x v="14"/>
    <n v="0.8"/>
    <x v="7"/>
    <x v="0"/>
    <x v="31"/>
    <n v="2.3000000000000007"/>
    <n v="1.8400000000000007"/>
    <n v="0"/>
  </r>
  <r>
    <n v="278"/>
    <x v="218"/>
    <n v="2.5"/>
    <n v="18.7"/>
    <n v="1759"/>
    <n v="0"/>
    <m/>
    <n v="0.69"/>
    <x v="14"/>
    <n v="0.8"/>
    <x v="7"/>
    <x v="0"/>
    <x v="31"/>
    <n v="0"/>
    <n v="0"/>
    <n v="0.69999999999999929"/>
  </r>
  <r>
    <n v="278"/>
    <x v="219"/>
    <n v="1.9"/>
    <n v="18.899999999999999"/>
    <n v="1699"/>
    <n v="0"/>
    <m/>
    <n v="0.78"/>
    <x v="14"/>
    <n v="0.8"/>
    <x v="7"/>
    <x v="0"/>
    <x v="31"/>
    <n v="0"/>
    <n v="0"/>
    <n v="0.89999999999999858"/>
  </r>
  <r>
    <n v="278"/>
    <x v="220"/>
    <n v="1.8"/>
    <n v="17.2"/>
    <n v="2368"/>
    <n v="0"/>
    <m/>
    <n v="0.8"/>
    <x v="14"/>
    <n v="0.8"/>
    <x v="7"/>
    <x v="0"/>
    <x v="31"/>
    <n v="0.80000000000000071"/>
    <n v="0.64000000000000057"/>
    <n v="0"/>
  </r>
  <r>
    <n v="278"/>
    <x v="221"/>
    <n v="1.4"/>
    <n v="16.899999999999999"/>
    <n v="2364"/>
    <n v="0"/>
    <m/>
    <n v="0.78"/>
    <x v="14"/>
    <n v="0.8"/>
    <x v="7"/>
    <x v="0"/>
    <x v="31"/>
    <n v="1.1000000000000014"/>
    <n v="0.88000000000000123"/>
    <n v="0"/>
  </r>
  <r>
    <n v="278"/>
    <x v="222"/>
    <n v="1.1000000000000001"/>
    <n v="19.3"/>
    <n v="2363"/>
    <n v="0"/>
    <m/>
    <n v="0.71"/>
    <x v="14"/>
    <n v="0.8"/>
    <x v="7"/>
    <x v="0"/>
    <x v="32"/>
    <n v="0"/>
    <n v="0"/>
    <n v="1.3000000000000007"/>
  </r>
  <r>
    <n v="278"/>
    <x v="223"/>
    <n v="2"/>
    <n v="21.4"/>
    <n v="1937"/>
    <n v="0"/>
    <m/>
    <n v="0.69"/>
    <x v="14"/>
    <n v="0.8"/>
    <x v="7"/>
    <x v="0"/>
    <x v="32"/>
    <n v="0"/>
    <n v="0"/>
    <n v="3.3999999999999986"/>
  </r>
  <r>
    <n v="278"/>
    <x v="224"/>
    <n v="1"/>
    <n v="23.9"/>
    <n v="2006"/>
    <n v="0"/>
    <m/>
    <n v="0.71"/>
    <x v="14"/>
    <n v="0.8"/>
    <x v="7"/>
    <x v="0"/>
    <x v="32"/>
    <n v="0"/>
    <n v="0"/>
    <n v="5.8999999999999986"/>
  </r>
  <r>
    <n v="278"/>
    <x v="225"/>
    <n v="1.6"/>
    <n v="22.6"/>
    <n v="1501"/>
    <n v="0"/>
    <m/>
    <n v="0.8"/>
    <x v="14"/>
    <n v="0.8"/>
    <x v="7"/>
    <x v="0"/>
    <x v="32"/>
    <n v="0"/>
    <n v="0"/>
    <n v="4.6000000000000014"/>
  </r>
  <r>
    <n v="278"/>
    <x v="226"/>
    <n v="2.2000000000000002"/>
    <n v="20.7"/>
    <n v="2215"/>
    <n v="0"/>
    <m/>
    <n v="0.79"/>
    <x v="14"/>
    <n v="0.8"/>
    <x v="7"/>
    <x v="0"/>
    <x v="32"/>
    <n v="0"/>
    <n v="0"/>
    <n v="2.6999999999999993"/>
  </r>
  <r>
    <n v="278"/>
    <x v="227"/>
    <n v="2.1"/>
    <n v="17"/>
    <n v="1148"/>
    <n v="0"/>
    <m/>
    <n v="0.77"/>
    <x v="14"/>
    <n v="0.8"/>
    <x v="7"/>
    <x v="0"/>
    <x v="32"/>
    <n v="1"/>
    <n v="0.8"/>
    <n v="0"/>
  </r>
  <r>
    <n v="278"/>
    <x v="228"/>
    <n v="1.7"/>
    <n v="15.9"/>
    <n v="882"/>
    <n v="0"/>
    <m/>
    <n v="0.86"/>
    <x v="14"/>
    <n v="0.8"/>
    <x v="7"/>
    <x v="0"/>
    <x v="32"/>
    <n v="2.0999999999999996"/>
    <n v="1.6799999999999997"/>
    <n v="0"/>
  </r>
  <r>
    <n v="278"/>
    <x v="229"/>
    <n v="1.9"/>
    <n v="19.100000000000001"/>
    <n v="2265"/>
    <n v="0"/>
    <m/>
    <n v="0.71"/>
    <x v="14"/>
    <n v="0.8"/>
    <x v="7"/>
    <x v="0"/>
    <x v="33"/>
    <n v="0"/>
    <n v="0"/>
    <n v="1.1000000000000014"/>
  </r>
  <r>
    <n v="278"/>
    <x v="230"/>
    <n v="2.2999999999999998"/>
    <n v="18.600000000000001"/>
    <n v="2179"/>
    <n v="0"/>
    <m/>
    <n v="0.73"/>
    <x v="14"/>
    <n v="0.8"/>
    <x v="7"/>
    <x v="0"/>
    <x v="33"/>
    <n v="0"/>
    <n v="0"/>
    <n v="0.60000000000000142"/>
  </r>
  <r>
    <n v="278"/>
    <x v="231"/>
    <n v="1.8"/>
    <n v="17.8"/>
    <n v="1828"/>
    <n v="0"/>
    <m/>
    <n v="0.69"/>
    <x v="14"/>
    <n v="0.8"/>
    <x v="7"/>
    <x v="0"/>
    <x v="33"/>
    <n v="0.19999999999999929"/>
    <n v="0.15999999999999945"/>
    <n v="0"/>
  </r>
  <r>
    <n v="278"/>
    <x v="232"/>
    <n v="2.6"/>
    <n v="16"/>
    <n v="1863"/>
    <n v="0"/>
    <m/>
    <n v="0.7"/>
    <x v="14"/>
    <n v="0.8"/>
    <x v="7"/>
    <x v="0"/>
    <x v="33"/>
    <n v="2"/>
    <n v="1.6"/>
    <n v="0"/>
  </r>
  <r>
    <n v="278"/>
    <x v="233"/>
    <n v="2"/>
    <n v="14.7"/>
    <n v="807"/>
    <n v="0.5"/>
    <m/>
    <n v="0.75"/>
    <x v="14"/>
    <n v="0.8"/>
    <x v="7"/>
    <x v="0"/>
    <x v="33"/>
    <n v="3.3000000000000007"/>
    <n v="2.6400000000000006"/>
    <n v="0"/>
  </r>
  <r>
    <n v="278"/>
    <x v="234"/>
    <n v="1.8"/>
    <n v="13.7"/>
    <n v="1492"/>
    <n v="0.3"/>
    <m/>
    <n v="0.78"/>
    <x v="14"/>
    <n v="0.8"/>
    <x v="7"/>
    <x v="0"/>
    <x v="33"/>
    <n v="4.3000000000000007"/>
    <n v="3.4400000000000008"/>
    <n v="0"/>
  </r>
  <r>
    <n v="278"/>
    <x v="235"/>
    <n v="1.3"/>
    <n v="13.4"/>
    <n v="1685"/>
    <n v="0"/>
    <m/>
    <n v="0.78"/>
    <x v="14"/>
    <n v="0.8"/>
    <x v="7"/>
    <x v="0"/>
    <x v="33"/>
    <n v="4.5999999999999996"/>
    <n v="3.6799999999999997"/>
    <n v="0"/>
  </r>
  <r>
    <n v="278"/>
    <x v="236"/>
    <n v="1"/>
    <n v="15"/>
    <n v="1723"/>
    <n v="0"/>
    <m/>
    <n v="0.76"/>
    <x v="14"/>
    <n v="0.8"/>
    <x v="7"/>
    <x v="0"/>
    <x v="34"/>
    <n v="3"/>
    <n v="2.4000000000000004"/>
    <n v="0"/>
  </r>
  <r>
    <n v="278"/>
    <x v="237"/>
    <n v="1.9"/>
    <n v="18.100000000000001"/>
    <n v="1492"/>
    <n v="0"/>
    <m/>
    <n v="0.67"/>
    <x v="14"/>
    <n v="0.8"/>
    <x v="7"/>
    <x v="0"/>
    <x v="34"/>
    <n v="0"/>
    <n v="0"/>
    <n v="0.10000000000000142"/>
  </r>
  <r>
    <n v="278"/>
    <x v="238"/>
    <n v="1.9"/>
    <n v="19"/>
    <n v="1635"/>
    <n v="0"/>
    <m/>
    <n v="0.73"/>
    <x v="14"/>
    <n v="0.8"/>
    <x v="7"/>
    <x v="0"/>
    <x v="34"/>
    <n v="0"/>
    <n v="0"/>
    <n v="1"/>
  </r>
  <r>
    <n v="278"/>
    <x v="239"/>
    <n v="1.8"/>
    <n v="17.3"/>
    <n v="1311"/>
    <n v="0"/>
    <m/>
    <n v="0.8"/>
    <x v="14"/>
    <n v="0.8"/>
    <x v="7"/>
    <x v="0"/>
    <x v="34"/>
    <n v="0.69999999999999929"/>
    <n v="0.5599999999999995"/>
    <n v="0"/>
  </r>
  <r>
    <n v="278"/>
    <x v="240"/>
    <n v="2.9"/>
    <n v="17.2"/>
    <n v="1485"/>
    <n v="2.2999999999999998"/>
    <m/>
    <n v="0.74"/>
    <x v="14"/>
    <n v="0.8"/>
    <x v="7"/>
    <x v="0"/>
    <x v="34"/>
    <n v="0.80000000000000071"/>
    <n v="0.64000000000000057"/>
    <n v="0"/>
  </r>
  <r>
    <n v="278"/>
    <x v="241"/>
    <n v="2.2999999999999998"/>
    <n v="17.3"/>
    <n v="1295"/>
    <n v="0"/>
    <m/>
    <n v="0.79"/>
    <x v="14"/>
    <n v="0.8"/>
    <x v="7"/>
    <x v="0"/>
    <x v="34"/>
    <n v="0.69999999999999929"/>
    <n v="0.5599999999999995"/>
    <n v="0"/>
  </r>
  <r>
    <n v="278"/>
    <x v="242"/>
    <n v="2.4"/>
    <n v="19.3"/>
    <n v="1130"/>
    <n v="1.2"/>
    <m/>
    <n v="0.78"/>
    <x v="14"/>
    <n v="0.8"/>
    <x v="7"/>
    <x v="0"/>
    <x v="34"/>
    <n v="0"/>
    <n v="0"/>
    <n v="1.3000000000000007"/>
  </r>
  <r>
    <n v="278"/>
    <x v="243"/>
    <n v="1.9"/>
    <n v="17.3"/>
    <n v="1162"/>
    <n v="7"/>
    <m/>
    <n v="0.86"/>
    <x v="14"/>
    <n v="0.8"/>
    <x v="8"/>
    <x v="0"/>
    <x v="35"/>
    <n v="0.69999999999999929"/>
    <n v="0.5599999999999995"/>
    <n v="0"/>
  </r>
  <r>
    <n v="278"/>
    <x v="244"/>
    <n v="2.8"/>
    <n v="17.399999999999999"/>
    <n v="1522"/>
    <n v="0"/>
    <m/>
    <n v="0.7"/>
    <x v="14"/>
    <n v="0.8"/>
    <x v="8"/>
    <x v="0"/>
    <x v="35"/>
    <n v="0.60000000000000142"/>
    <n v="0.48000000000000115"/>
    <n v="0"/>
  </r>
  <r>
    <n v="278"/>
    <x v="245"/>
    <n v="4"/>
    <n v="19"/>
    <n v="894"/>
    <n v="3.5"/>
    <m/>
    <n v="0.79"/>
    <x v="14"/>
    <n v="0.8"/>
    <x v="8"/>
    <x v="0"/>
    <x v="35"/>
    <n v="0"/>
    <n v="0"/>
    <n v="1"/>
  </r>
  <r>
    <n v="278"/>
    <x v="246"/>
    <n v="3"/>
    <n v="17.899999999999999"/>
    <n v="1306"/>
    <n v="6"/>
    <m/>
    <n v="0.78"/>
    <x v="14"/>
    <n v="0.8"/>
    <x v="8"/>
    <x v="0"/>
    <x v="35"/>
    <n v="0.10000000000000142"/>
    <n v="8.000000000000114E-2"/>
    <n v="0"/>
  </r>
  <r>
    <n v="278"/>
    <x v="247"/>
    <n v="2.2000000000000002"/>
    <n v="14.8"/>
    <n v="1216"/>
    <n v="11.7"/>
    <m/>
    <n v="0.89"/>
    <x v="14"/>
    <n v="0.8"/>
    <x v="8"/>
    <x v="0"/>
    <x v="35"/>
    <n v="3.1999999999999993"/>
    <n v="2.5599999999999996"/>
    <n v="0"/>
  </r>
  <r>
    <n v="278"/>
    <x v="248"/>
    <n v="1.4"/>
    <n v="15.1"/>
    <n v="1764"/>
    <n v="0"/>
    <m/>
    <n v="0.77"/>
    <x v="14"/>
    <n v="0.8"/>
    <x v="8"/>
    <x v="0"/>
    <x v="35"/>
    <n v="2.9000000000000004"/>
    <n v="2.3200000000000003"/>
    <n v="0"/>
  </r>
  <r>
    <n v="278"/>
    <x v="249"/>
    <n v="3.5"/>
    <n v="19.100000000000001"/>
    <n v="1945"/>
    <n v="0"/>
    <m/>
    <n v="0.61"/>
    <x v="14"/>
    <n v="0.8"/>
    <x v="8"/>
    <x v="0"/>
    <x v="35"/>
    <n v="0"/>
    <n v="0"/>
    <n v="1.1000000000000014"/>
  </r>
  <r>
    <n v="278"/>
    <x v="250"/>
    <n v="1.5"/>
    <n v="17.3"/>
    <n v="999"/>
    <n v="0.8"/>
    <m/>
    <n v="0.82"/>
    <x v="14"/>
    <n v="0.8"/>
    <x v="8"/>
    <x v="0"/>
    <x v="36"/>
    <n v="0.69999999999999929"/>
    <n v="0.5599999999999995"/>
    <n v="0"/>
  </r>
  <r>
    <n v="278"/>
    <x v="251"/>
    <n v="1.1000000000000001"/>
    <n v="12.7"/>
    <n v="273"/>
    <n v="15.3"/>
    <m/>
    <n v="0.94"/>
    <x v="14"/>
    <n v="0.8"/>
    <x v="8"/>
    <x v="0"/>
    <x v="36"/>
    <n v="5.3000000000000007"/>
    <n v="4.2400000000000011"/>
    <n v="0"/>
  </r>
  <r>
    <n v="278"/>
    <x v="252"/>
    <n v="2"/>
    <n v="13.8"/>
    <n v="1484"/>
    <n v="0"/>
    <m/>
    <n v="0.81"/>
    <x v="14"/>
    <n v="0.8"/>
    <x v="8"/>
    <x v="0"/>
    <x v="36"/>
    <n v="4.1999999999999993"/>
    <n v="3.3599999999999994"/>
    <n v="0"/>
  </r>
  <r>
    <n v="278"/>
    <x v="253"/>
    <n v="3.6"/>
    <n v="15.3"/>
    <n v="1018"/>
    <n v="0.1"/>
    <m/>
    <n v="0.81"/>
    <x v="14"/>
    <n v="0.8"/>
    <x v="8"/>
    <x v="0"/>
    <x v="36"/>
    <n v="2.6999999999999993"/>
    <n v="2.1599999999999997"/>
    <n v="0"/>
  </r>
  <r>
    <n v="278"/>
    <x v="254"/>
    <n v="3.6"/>
    <n v="14.1"/>
    <n v="1344"/>
    <n v="2.1"/>
    <m/>
    <n v="0.77"/>
    <x v="14"/>
    <n v="0.8"/>
    <x v="8"/>
    <x v="0"/>
    <x v="36"/>
    <n v="3.9000000000000004"/>
    <n v="3.1200000000000006"/>
    <n v="0"/>
  </r>
  <r>
    <n v="278"/>
    <x v="255"/>
    <n v="2.8"/>
    <n v="13.4"/>
    <n v="1039"/>
    <n v="9.6"/>
    <m/>
    <n v="0.86"/>
    <x v="14"/>
    <n v="0.8"/>
    <x v="8"/>
    <x v="0"/>
    <x v="36"/>
    <n v="4.5999999999999996"/>
    <n v="3.6799999999999997"/>
    <n v="0"/>
  </r>
  <r>
    <n v="278"/>
    <x v="256"/>
    <n v="3"/>
    <n v="14.4"/>
    <n v="1563"/>
    <n v="9.4"/>
    <m/>
    <n v="0.81"/>
    <x v="14"/>
    <n v="0.8"/>
    <x v="8"/>
    <x v="0"/>
    <x v="36"/>
    <n v="3.5999999999999996"/>
    <n v="2.88"/>
    <n v="0"/>
  </r>
  <r>
    <n v="278"/>
    <x v="257"/>
    <n v="7"/>
    <n v="16.5"/>
    <n v="1205"/>
    <n v="6.7"/>
    <m/>
    <n v="0.76"/>
    <x v="14"/>
    <n v="0.8"/>
    <x v="8"/>
    <x v="0"/>
    <x v="37"/>
    <n v="1.5"/>
    <n v="1.2000000000000002"/>
    <n v="0"/>
  </r>
  <r>
    <n v="278"/>
    <x v="258"/>
    <n v="5.8"/>
    <n v="13.9"/>
    <n v="944"/>
    <n v="17.2"/>
    <m/>
    <n v="0.89"/>
    <x v="14"/>
    <n v="0.8"/>
    <x v="8"/>
    <x v="0"/>
    <x v="37"/>
    <n v="4.0999999999999996"/>
    <n v="3.28"/>
    <n v="0"/>
  </r>
  <r>
    <n v="278"/>
    <x v="259"/>
    <n v="3.7"/>
    <n v="14.2"/>
    <n v="581"/>
    <n v="5.4"/>
    <m/>
    <n v="0.92"/>
    <x v="14"/>
    <n v="0.8"/>
    <x v="8"/>
    <x v="0"/>
    <x v="37"/>
    <n v="3.8000000000000007"/>
    <n v="3.0400000000000009"/>
    <n v="0"/>
  </r>
  <r>
    <n v="278"/>
    <x v="260"/>
    <n v="4.7"/>
    <n v="18.399999999999999"/>
    <n v="504"/>
    <n v="0"/>
    <m/>
    <n v="0.88"/>
    <x v="14"/>
    <n v="0.8"/>
    <x v="8"/>
    <x v="0"/>
    <x v="37"/>
    <n v="0"/>
    <n v="0"/>
    <n v="0.39999999999999858"/>
  </r>
  <r>
    <n v="278"/>
    <x v="261"/>
    <n v="2.5"/>
    <n v="18.899999999999999"/>
    <n v="1563"/>
    <n v="0"/>
    <m/>
    <n v="0.8"/>
    <x v="14"/>
    <n v="0.8"/>
    <x v="8"/>
    <x v="0"/>
    <x v="37"/>
    <n v="0"/>
    <n v="0"/>
    <n v="0.89999999999999858"/>
  </r>
  <r>
    <n v="278"/>
    <x v="262"/>
    <n v="2.2999999999999998"/>
    <n v="19.100000000000001"/>
    <n v="600"/>
    <n v="2.7"/>
    <m/>
    <n v="0.83"/>
    <x v="14"/>
    <n v="0.8"/>
    <x v="8"/>
    <x v="0"/>
    <x v="37"/>
    <n v="0"/>
    <n v="0"/>
    <n v="1.1000000000000014"/>
  </r>
  <r>
    <n v="278"/>
    <x v="263"/>
    <n v="3.7"/>
    <n v="13.1"/>
    <n v="747"/>
    <n v="0.5"/>
    <m/>
    <n v="0.83"/>
    <x v="14"/>
    <n v="0.8"/>
    <x v="8"/>
    <x v="0"/>
    <x v="37"/>
    <n v="4.9000000000000004"/>
    <n v="3.9200000000000004"/>
    <n v="0"/>
  </r>
  <r>
    <n v="278"/>
    <x v="264"/>
    <n v="1.8"/>
    <n v="10.3"/>
    <n v="1262"/>
    <n v="0"/>
    <m/>
    <n v="0.79"/>
    <x v="14"/>
    <n v="0.8"/>
    <x v="8"/>
    <x v="0"/>
    <x v="38"/>
    <n v="7.6999999999999993"/>
    <n v="6.16"/>
    <n v="0"/>
  </r>
  <r>
    <n v="278"/>
    <x v="265"/>
    <n v="1.9"/>
    <n v="10.7"/>
    <n v="1294"/>
    <n v="0"/>
    <m/>
    <n v="0.8"/>
    <x v="14"/>
    <n v="0.8"/>
    <x v="8"/>
    <x v="0"/>
    <x v="38"/>
    <n v="7.3000000000000007"/>
    <n v="5.8400000000000007"/>
    <n v="0"/>
  </r>
  <r>
    <n v="278"/>
    <x v="266"/>
    <n v="3.3"/>
    <n v="11"/>
    <n v="1473"/>
    <n v="0"/>
    <m/>
    <n v="0.7"/>
    <x v="14"/>
    <n v="0.8"/>
    <x v="8"/>
    <x v="0"/>
    <x v="38"/>
    <n v="7"/>
    <n v="5.6000000000000005"/>
    <n v="0"/>
  </r>
  <r>
    <n v="278"/>
    <x v="267"/>
    <n v="4.5999999999999996"/>
    <n v="11.9"/>
    <n v="1413"/>
    <n v="0"/>
    <m/>
    <n v="0.61"/>
    <x v="14"/>
    <n v="0.8"/>
    <x v="8"/>
    <x v="0"/>
    <x v="38"/>
    <n v="6.1"/>
    <n v="4.88"/>
    <n v="0"/>
  </r>
  <r>
    <n v="278"/>
    <x v="268"/>
    <n v="2.6"/>
    <n v="11.8"/>
    <n v="809"/>
    <n v="0.7"/>
    <m/>
    <n v="0.76"/>
    <x v="14"/>
    <n v="0.8"/>
    <x v="8"/>
    <x v="0"/>
    <x v="38"/>
    <n v="6.1999999999999993"/>
    <n v="4.96"/>
    <n v="0"/>
  </r>
  <r>
    <n v="278"/>
    <x v="269"/>
    <n v="1.3"/>
    <n v="11.7"/>
    <n v="679"/>
    <n v="0"/>
    <m/>
    <n v="0.9"/>
    <x v="14"/>
    <n v="0.8"/>
    <x v="8"/>
    <x v="0"/>
    <x v="38"/>
    <n v="6.3000000000000007"/>
    <n v="5.0400000000000009"/>
    <n v="0"/>
  </r>
  <r>
    <n v="278"/>
    <x v="270"/>
    <n v="0.5"/>
    <n v="11.8"/>
    <n v="1264"/>
    <n v="0"/>
    <m/>
    <n v="0.89"/>
    <x v="14"/>
    <n v="0.8"/>
    <x v="8"/>
    <x v="0"/>
    <x v="38"/>
    <n v="6.1999999999999993"/>
    <n v="4.96"/>
    <n v="0"/>
  </r>
  <r>
    <n v="278"/>
    <x v="271"/>
    <n v="1.4"/>
    <n v="12.2"/>
    <n v="1327"/>
    <n v="0"/>
    <m/>
    <n v="0.86"/>
    <x v="14"/>
    <n v="0.8"/>
    <x v="8"/>
    <x v="0"/>
    <x v="39"/>
    <n v="5.8000000000000007"/>
    <n v="4.6400000000000006"/>
    <n v="0"/>
  </r>
  <r>
    <n v="278"/>
    <x v="272"/>
    <n v="0.7"/>
    <n v="10.9"/>
    <n v="854"/>
    <n v="0"/>
    <m/>
    <n v="0.93"/>
    <x v="14"/>
    <n v="0.8"/>
    <x v="8"/>
    <x v="0"/>
    <x v="39"/>
    <n v="7.1"/>
    <n v="5.68"/>
    <n v="0"/>
  </r>
  <r>
    <n v="278"/>
    <x v="273"/>
    <n v="1.9"/>
    <n v="10.3"/>
    <n v="1314"/>
    <n v="0"/>
    <m/>
    <n v="0.76"/>
    <x v="14"/>
    <n v="1"/>
    <x v="9"/>
    <x v="0"/>
    <x v="39"/>
    <n v="7.6999999999999993"/>
    <n v="7.6999999999999993"/>
    <n v="0"/>
  </r>
  <r>
    <n v="278"/>
    <x v="274"/>
    <n v="2.2999999999999998"/>
    <n v="10.5"/>
    <n v="1118"/>
    <n v="0"/>
    <m/>
    <n v="0.73"/>
    <x v="14"/>
    <n v="1"/>
    <x v="9"/>
    <x v="0"/>
    <x v="39"/>
    <n v="7.5"/>
    <n v="7.5"/>
    <n v="0"/>
  </r>
  <r>
    <n v="278"/>
    <x v="275"/>
    <n v="3.5"/>
    <n v="11.4"/>
    <n v="391"/>
    <n v="7.8"/>
    <m/>
    <n v="0.73"/>
    <x v="14"/>
    <n v="1"/>
    <x v="9"/>
    <x v="0"/>
    <x v="39"/>
    <n v="6.6"/>
    <n v="6.6"/>
    <n v="0"/>
  </r>
  <r>
    <n v="278"/>
    <x v="276"/>
    <n v="6"/>
    <n v="12"/>
    <n v="584"/>
    <n v="22.5"/>
    <m/>
    <n v="0.86"/>
    <x v="14"/>
    <n v="1"/>
    <x v="9"/>
    <x v="0"/>
    <x v="39"/>
    <n v="6"/>
    <n v="6"/>
    <n v="0"/>
  </r>
  <r>
    <n v="278"/>
    <x v="277"/>
    <n v="5"/>
    <n v="11.5"/>
    <n v="608"/>
    <n v="1"/>
    <m/>
    <n v="0.81"/>
    <x v="14"/>
    <n v="1"/>
    <x v="9"/>
    <x v="0"/>
    <x v="39"/>
    <n v="6.5"/>
    <n v="6.5"/>
    <n v="0"/>
  </r>
  <r>
    <n v="278"/>
    <x v="278"/>
    <n v="3.1"/>
    <n v="12.9"/>
    <n v="271"/>
    <n v="0.6"/>
    <m/>
    <n v="0.91"/>
    <x v="14"/>
    <n v="1"/>
    <x v="9"/>
    <x v="0"/>
    <x v="40"/>
    <n v="5.0999999999999996"/>
    <n v="5.0999999999999996"/>
    <n v="0"/>
  </r>
  <r>
    <n v="278"/>
    <x v="279"/>
    <n v="2.5"/>
    <n v="15"/>
    <n v="579"/>
    <n v="0.6"/>
    <m/>
    <n v="0.91"/>
    <x v="14"/>
    <n v="1"/>
    <x v="9"/>
    <x v="0"/>
    <x v="40"/>
    <n v="3"/>
    <n v="3"/>
    <n v="0"/>
  </r>
  <r>
    <n v="278"/>
    <x v="280"/>
    <n v="2.1"/>
    <n v="14"/>
    <n v="482"/>
    <n v="1"/>
    <m/>
    <n v="0.92"/>
    <x v="14"/>
    <n v="1"/>
    <x v="9"/>
    <x v="0"/>
    <x v="40"/>
    <n v="4"/>
    <n v="4"/>
    <n v="0"/>
  </r>
  <r>
    <n v="278"/>
    <x v="281"/>
    <n v="2.1"/>
    <n v="12.7"/>
    <n v="786"/>
    <n v="0"/>
    <m/>
    <n v="0.85"/>
    <x v="14"/>
    <n v="1"/>
    <x v="9"/>
    <x v="0"/>
    <x v="40"/>
    <n v="5.3000000000000007"/>
    <n v="5.3000000000000007"/>
    <n v="0"/>
  </r>
  <r>
    <n v="278"/>
    <x v="282"/>
    <n v="2.2000000000000002"/>
    <n v="14.1"/>
    <n v="554"/>
    <n v="0"/>
    <m/>
    <n v="0.89"/>
    <x v="14"/>
    <n v="1"/>
    <x v="9"/>
    <x v="0"/>
    <x v="40"/>
    <n v="3.9000000000000004"/>
    <n v="3.9000000000000004"/>
    <n v="0"/>
  </r>
  <r>
    <n v="278"/>
    <x v="283"/>
    <n v="1.5"/>
    <n v="14"/>
    <n v="294"/>
    <n v="0"/>
    <m/>
    <n v="0.87"/>
    <x v="14"/>
    <n v="1"/>
    <x v="9"/>
    <x v="0"/>
    <x v="40"/>
    <n v="4"/>
    <n v="4"/>
    <n v="0"/>
  </r>
  <r>
    <n v="278"/>
    <x v="284"/>
    <n v="1.5"/>
    <n v="13.7"/>
    <n v="411"/>
    <n v="0.3"/>
    <m/>
    <n v="0.91"/>
    <x v="14"/>
    <n v="1"/>
    <x v="9"/>
    <x v="0"/>
    <x v="40"/>
    <n v="4.3000000000000007"/>
    <n v="4.3000000000000007"/>
    <n v="0"/>
  </r>
  <r>
    <n v="278"/>
    <x v="285"/>
    <n v="1"/>
    <n v="12.6"/>
    <n v="508"/>
    <n v="0.3"/>
    <m/>
    <n v="0.92"/>
    <x v="14"/>
    <n v="1"/>
    <x v="9"/>
    <x v="0"/>
    <x v="41"/>
    <n v="5.4"/>
    <n v="5.4"/>
    <n v="0"/>
  </r>
  <r>
    <n v="278"/>
    <x v="286"/>
    <n v="1.5"/>
    <n v="13"/>
    <n v="458"/>
    <n v="0.1"/>
    <m/>
    <n v="0.92"/>
    <x v="14"/>
    <n v="1"/>
    <x v="9"/>
    <x v="0"/>
    <x v="41"/>
    <n v="5"/>
    <n v="5"/>
    <n v="0"/>
  </r>
  <r>
    <n v="278"/>
    <x v="287"/>
    <n v="1.2"/>
    <n v="11.9"/>
    <n v="268"/>
    <n v="0.2"/>
    <m/>
    <n v="0.95"/>
    <x v="14"/>
    <n v="1"/>
    <x v="9"/>
    <x v="0"/>
    <x v="41"/>
    <n v="6.1"/>
    <n v="6.1"/>
    <n v="0"/>
  </r>
  <r>
    <n v="278"/>
    <x v="288"/>
    <n v="1.8"/>
    <n v="12.6"/>
    <n v="667"/>
    <n v="1"/>
    <m/>
    <n v="0.89"/>
    <x v="14"/>
    <n v="1"/>
    <x v="9"/>
    <x v="0"/>
    <x v="41"/>
    <n v="5.4"/>
    <n v="5.4"/>
    <n v="0"/>
  </r>
  <r>
    <n v="278"/>
    <x v="289"/>
    <n v="1.8"/>
    <n v="11.2"/>
    <n v="546"/>
    <n v="0.1"/>
    <m/>
    <n v="0.89"/>
    <x v="14"/>
    <n v="1"/>
    <x v="9"/>
    <x v="0"/>
    <x v="41"/>
    <n v="6.8000000000000007"/>
    <n v="6.8000000000000007"/>
    <n v="0"/>
  </r>
  <r>
    <n v="278"/>
    <x v="290"/>
    <n v="2"/>
    <n v="8.9"/>
    <n v="989"/>
    <n v="0"/>
    <m/>
    <n v="0.78"/>
    <x v="14"/>
    <n v="1"/>
    <x v="9"/>
    <x v="0"/>
    <x v="41"/>
    <n v="9.1"/>
    <n v="9.1"/>
    <n v="0"/>
  </r>
  <r>
    <n v="278"/>
    <x v="291"/>
    <n v="2.7"/>
    <n v="9.4"/>
    <n v="714"/>
    <n v="0.8"/>
    <m/>
    <n v="0.79"/>
    <x v="14"/>
    <n v="1"/>
    <x v="9"/>
    <x v="0"/>
    <x v="41"/>
    <n v="8.6"/>
    <n v="8.6"/>
    <n v="0"/>
  </r>
  <r>
    <n v="278"/>
    <x v="292"/>
    <n v="2.9"/>
    <n v="14.2"/>
    <n v="454"/>
    <n v="3.5"/>
    <m/>
    <n v="0.88"/>
    <x v="14"/>
    <n v="1"/>
    <x v="9"/>
    <x v="0"/>
    <x v="42"/>
    <n v="3.8000000000000007"/>
    <n v="3.8000000000000007"/>
    <n v="0"/>
  </r>
  <r>
    <n v="278"/>
    <x v="293"/>
    <n v="3.9"/>
    <n v="13.2"/>
    <n v="305"/>
    <n v="9"/>
    <m/>
    <n v="0.9"/>
    <x v="14"/>
    <n v="1"/>
    <x v="9"/>
    <x v="0"/>
    <x v="42"/>
    <n v="4.8000000000000007"/>
    <n v="4.8000000000000007"/>
    <n v="0"/>
  </r>
  <r>
    <n v="278"/>
    <x v="294"/>
    <n v="2.5"/>
    <n v="12.4"/>
    <n v="597"/>
    <n v="0"/>
    <m/>
    <n v="0.88"/>
    <x v="14"/>
    <n v="1"/>
    <x v="9"/>
    <x v="0"/>
    <x v="42"/>
    <n v="5.6"/>
    <n v="5.6"/>
    <n v="0"/>
  </r>
  <r>
    <n v="278"/>
    <x v="295"/>
    <n v="5.6"/>
    <n v="11.8"/>
    <n v="402"/>
    <n v="18.8"/>
    <m/>
    <n v="0.88"/>
    <x v="14"/>
    <n v="1"/>
    <x v="9"/>
    <x v="0"/>
    <x v="42"/>
    <n v="6.1999999999999993"/>
    <n v="6.1999999999999993"/>
    <n v="0"/>
  </r>
  <r>
    <n v="278"/>
    <x v="296"/>
    <n v="6.8"/>
    <n v="9.8000000000000007"/>
    <n v="743"/>
    <n v="1"/>
    <m/>
    <m/>
    <x v="14"/>
    <n v="1"/>
    <x v="9"/>
    <x v="0"/>
    <x v="42"/>
    <n v="8.1999999999999993"/>
    <n v="8.1999999999999993"/>
    <n v="0"/>
  </r>
  <r>
    <n v="278"/>
    <x v="297"/>
    <n v="5.3"/>
    <n v="9"/>
    <n v="296"/>
    <n v="4.2"/>
    <m/>
    <m/>
    <x v="14"/>
    <n v="1"/>
    <x v="9"/>
    <x v="0"/>
    <x v="42"/>
    <n v="9"/>
    <n v="9"/>
    <n v="0"/>
  </r>
  <r>
    <n v="278"/>
    <x v="298"/>
    <n v="6"/>
    <n v="8.1"/>
    <n v="548"/>
    <n v="13.5"/>
    <m/>
    <m/>
    <x v="14"/>
    <n v="1"/>
    <x v="9"/>
    <x v="0"/>
    <x v="42"/>
    <n v="9.9"/>
    <n v="9.9"/>
    <n v="0"/>
  </r>
  <r>
    <n v="278"/>
    <x v="299"/>
    <n v="4.5999999999999996"/>
    <n v="8.8000000000000007"/>
    <n v="489"/>
    <n v="9.5"/>
    <m/>
    <m/>
    <x v="14"/>
    <n v="1"/>
    <x v="9"/>
    <x v="0"/>
    <x v="43"/>
    <n v="9.1999999999999993"/>
    <n v="9.1999999999999993"/>
    <n v="0"/>
  </r>
  <r>
    <n v="278"/>
    <x v="300"/>
    <n v="4.8"/>
    <n v="10.5"/>
    <n v="508"/>
    <n v="2.7"/>
    <m/>
    <m/>
    <x v="14"/>
    <n v="1"/>
    <x v="9"/>
    <x v="0"/>
    <x v="43"/>
    <n v="7.5"/>
    <n v="7.5"/>
    <n v="0"/>
  </r>
  <r>
    <n v="278"/>
    <x v="301"/>
    <n v="3.1"/>
    <n v="11.5"/>
    <n v="376"/>
    <n v="5.3"/>
    <m/>
    <m/>
    <x v="14"/>
    <n v="1"/>
    <x v="9"/>
    <x v="0"/>
    <x v="43"/>
    <n v="6.5"/>
    <n v="6.5"/>
    <n v="0"/>
  </r>
  <r>
    <n v="278"/>
    <x v="302"/>
    <n v="3.3"/>
    <n v="9.1"/>
    <n v="579"/>
    <n v="1"/>
    <m/>
    <n v="0.85"/>
    <x v="14"/>
    <n v="1"/>
    <x v="9"/>
    <x v="0"/>
    <x v="43"/>
    <n v="8.9"/>
    <n v="8.9"/>
    <n v="0"/>
  </r>
  <r>
    <n v="278"/>
    <x v="303"/>
    <n v="2.6"/>
    <n v="10.1"/>
    <n v="412"/>
    <n v="0"/>
    <m/>
    <n v="0.8"/>
    <x v="14"/>
    <n v="1"/>
    <x v="9"/>
    <x v="0"/>
    <x v="43"/>
    <n v="7.9"/>
    <n v="7.9"/>
    <n v="0"/>
  </r>
  <r>
    <n v="278"/>
    <x v="304"/>
    <n v="3.4"/>
    <n v="11.9"/>
    <n v="121"/>
    <n v="5.5"/>
    <m/>
    <n v="0.88"/>
    <x v="14"/>
    <n v="1.1000000000000001"/>
    <x v="10"/>
    <x v="0"/>
    <x v="43"/>
    <n v="6.1"/>
    <n v="6.71"/>
    <n v="0"/>
  </r>
  <r>
    <n v="278"/>
    <x v="305"/>
    <n v="3.1"/>
    <n v="10.6"/>
    <n v="541"/>
    <n v="0.4"/>
    <m/>
    <n v="0.86"/>
    <x v="14"/>
    <n v="1.1000000000000001"/>
    <x v="10"/>
    <x v="0"/>
    <x v="43"/>
    <n v="7.4"/>
    <n v="8.14"/>
    <n v="0"/>
  </r>
  <r>
    <n v="278"/>
    <x v="306"/>
    <n v="3.8"/>
    <n v="10.1"/>
    <n v="281"/>
    <n v="-0.1"/>
    <m/>
    <n v="0.86"/>
    <x v="14"/>
    <n v="1.1000000000000001"/>
    <x v="10"/>
    <x v="0"/>
    <x v="44"/>
    <n v="7.9"/>
    <n v="8.6900000000000013"/>
    <n v="0"/>
  </r>
  <r>
    <n v="278"/>
    <x v="307"/>
    <n v="3.4"/>
    <n v="13.6"/>
    <n v="430"/>
    <n v="0"/>
    <m/>
    <n v="0.76"/>
    <x v="14"/>
    <n v="1.1000000000000001"/>
    <x v="10"/>
    <x v="0"/>
    <x v="44"/>
    <n v="4.4000000000000004"/>
    <n v="4.8400000000000007"/>
    <n v="0"/>
  </r>
  <r>
    <n v="278"/>
    <x v="308"/>
    <n v="2.5"/>
    <n v="12.6"/>
    <n v="412"/>
    <n v="0"/>
    <m/>
    <n v="0.7"/>
    <x v="14"/>
    <n v="1.1000000000000001"/>
    <x v="10"/>
    <x v="0"/>
    <x v="44"/>
    <n v="5.4"/>
    <n v="5.9400000000000013"/>
    <n v="0"/>
  </r>
  <r>
    <n v="278"/>
    <x v="309"/>
    <n v="1.8"/>
    <n v="9.4"/>
    <n v="496"/>
    <n v="0"/>
    <m/>
    <n v="0.78"/>
    <x v="14"/>
    <n v="1.1000000000000001"/>
    <x v="10"/>
    <x v="0"/>
    <x v="44"/>
    <n v="8.6"/>
    <n v="9.4600000000000009"/>
    <n v="0"/>
  </r>
  <r>
    <n v="278"/>
    <x v="310"/>
    <n v="1.3"/>
    <n v="10"/>
    <n v="530"/>
    <n v="0"/>
    <m/>
    <n v="0.92"/>
    <x v="14"/>
    <n v="1.1000000000000001"/>
    <x v="10"/>
    <x v="0"/>
    <x v="44"/>
    <n v="8"/>
    <n v="8.8000000000000007"/>
    <n v="0"/>
  </r>
  <r>
    <n v="278"/>
    <x v="311"/>
    <n v="0.8"/>
    <n v="8.8000000000000007"/>
    <n v="405"/>
    <n v="0"/>
    <m/>
    <n v="0.96"/>
    <x v="14"/>
    <n v="1.1000000000000001"/>
    <x v="10"/>
    <x v="0"/>
    <x v="44"/>
    <n v="9.1999999999999993"/>
    <n v="10.119999999999999"/>
    <n v="0"/>
  </r>
  <r>
    <n v="278"/>
    <x v="312"/>
    <n v="1.5"/>
    <n v="9.5"/>
    <n v="431"/>
    <n v="0.1"/>
    <m/>
    <n v="0.94"/>
    <x v="14"/>
    <n v="1.1000000000000001"/>
    <x v="10"/>
    <x v="0"/>
    <x v="44"/>
    <n v="8.5"/>
    <n v="9.3500000000000014"/>
    <n v="0"/>
  </r>
  <r>
    <n v="278"/>
    <x v="313"/>
    <n v="2.8"/>
    <n v="8.1999999999999993"/>
    <n v="269"/>
    <n v="1.6"/>
    <m/>
    <n v="0.9"/>
    <x v="14"/>
    <n v="1.1000000000000001"/>
    <x v="10"/>
    <x v="0"/>
    <x v="45"/>
    <n v="9.8000000000000007"/>
    <n v="10.780000000000001"/>
    <n v="0"/>
  </r>
  <r>
    <n v="278"/>
    <x v="314"/>
    <n v="3.2"/>
    <n v="10.4"/>
    <n v="383"/>
    <n v="-0.1"/>
    <m/>
    <n v="0.87"/>
    <x v="14"/>
    <n v="1.1000000000000001"/>
    <x v="10"/>
    <x v="0"/>
    <x v="45"/>
    <n v="7.6"/>
    <n v="8.36"/>
    <n v="0"/>
  </r>
  <r>
    <n v="278"/>
    <x v="315"/>
    <n v="3.2"/>
    <n v="11.7"/>
    <n v="505"/>
    <n v="0"/>
    <m/>
    <n v="0.77"/>
    <x v="14"/>
    <n v="1.1000000000000001"/>
    <x v="10"/>
    <x v="0"/>
    <x v="45"/>
    <n v="6.3000000000000007"/>
    <n v="6.9300000000000015"/>
    <n v="0"/>
  </r>
  <r>
    <n v="278"/>
    <x v="316"/>
    <n v="2.8"/>
    <n v="12.9"/>
    <n v="230"/>
    <n v="2.2000000000000002"/>
    <m/>
    <n v="0.84"/>
    <x v="14"/>
    <n v="1.1000000000000001"/>
    <x v="10"/>
    <x v="0"/>
    <x v="45"/>
    <n v="5.0999999999999996"/>
    <n v="5.61"/>
    <n v="0"/>
  </r>
  <r>
    <n v="278"/>
    <x v="317"/>
    <n v="3.5"/>
    <n v="10.199999999999999"/>
    <n v="60"/>
    <n v="8.1999999999999993"/>
    <m/>
    <n v="0.96"/>
    <x v="14"/>
    <n v="1.1000000000000001"/>
    <x v="10"/>
    <x v="0"/>
    <x v="45"/>
    <n v="7.8000000000000007"/>
    <n v="8.5800000000000018"/>
    <n v="0"/>
  </r>
  <r>
    <n v="278"/>
    <x v="318"/>
    <n v="3.6"/>
    <n v="7.1"/>
    <n v="107"/>
    <n v="4.5"/>
    <m/>
    <n v="0.95"/>
    <x v="14"/>
    <n v="1.1000000000000001"/>
    <x v="10"/>
    <x v="0"/>
    <x v="45"/>
    <n v="10.9"/>
    <n v="11.990000000000002"/>
    <n v="0"/>
  </r>
  <r>
    <n v="278"/>
    <x v="319"/>
    <n v="1.9"/>
    <n v="4.5999999999999996"/>
    <n v="107"/>
    <n v="-0.1"/>
    <m/>
    <n v="0.92"/>
    <x v="14"/>
    <n v="1.1000000000000001"/>
    <x v="10"/>
    <x v="0"/>
    <x v="45"/>
    <n v="13.4"/>
    <n v="14.740000000000002"/>
    <n v="0"/>
  </r>
  <r>
    <n v="278"/>
    <x v="320"/>
    <n v="2.5"/>
    <n v="4.5999999999999996"/>
    <n v="458"/>
    <n v="2"/>
    <m/>
    <n v="0.84"/>
    <x v="14"/>
    <n v="1.1000000000000001"/>
    <x v="10"/>
    <x v="0"/>
    <x v="46"/>
    <n v="13.4"/>
    <n v="14.740000000000002"/>
    <n v="0"/>
  </r>
  <r>
    <n v="278"/>
    <x v="321"/>
    <n v="3.4"/>
    <n v="4.3"/>
    <n v="299"/>
    <n v="0.6"/>
    <m/>
    <n v="0.87"/>
    <x v="14"/>
    <n v="1.1000000000000001"/>
    <x v="10"/>
    <x v="0"/>
    <x v="46"/>
    <n v="13.7"/>
    <n v="15.07"/>
    <n v="0"/>
  </r>
  <r>
    <n v="278"/>
    <x v="322"/>
    <n v="2.7"/>
    <n v="4.4000000000000004"/>
    <n v="67"/>
    <n v="20.5"/>
    <m/>
    <n v="0.92"/>
    <x v="14"/>
    <n v="1.1000000000000001"/>
    <x v="10"/>
    <x v="0"/>
    <x v="46"/>
    <n v="13.6"/>
    <n v="14.96"/>
    <n v="0"/>
  </r>
  <r>
    <n v="278"/>
    <x v="323"/>
    <n v="1.1000000000000001"/>
    <n v="1.5"/>
    <n v="470"/>
    <n v="1.7"/>
    <m/>
    <n v="0.92"/>
    <x v="14"/>
    <n v="1.1000000000000001"/>
    <x v="10"/>
    <x v="0"/>
    <x v="46"/>
    <n v="16.5"/>
    <n v="18.150000000000002"/>
    <n v="0"/>
  </r>
  <r>
    <n v="278"/>
    <x v="324"/>
    <n v="1.3"/>
    <n v="0.5"/>
    <n v="591"/>
    <n v="0"/>
    <m/>
    <n v="0.87"/>
    <x v="14"/>
    <n v="1.1000000000000001"/>
    <x v="10"/>
    <x v="0"/>
    <x v="46"/>
    <n v="17.5"/>
    <n v="19.25"/>
    <n v="0"/>
  </r>
  <r>
    <n v="278"/>
    <x v="325"/>
    <n v="3.2"/>
    <n v="1.3"/>
    <n v="399"/>
    <n v="0.1"/>
    <m/>
    <n v="0.73"/>
    <x v="14"/>
    <n v="1.1000000000000001"/>
    <x v="10"/>
    <x v="0"/>
    <x v="46"/>
    <n v="16.7"/>
    <n v="18.37"/>
    <n v="0"/>
  </r>
  <r>
    <n v="278"/>
    <x v="326"/>
    <n v="4.0999999999999996"/>
    <n v="1.9"/>
    <n v="217"/>
    <n v="3.1"/>
    <m/>
    <n v="0.75"/>
    <x v="14"/>
    <n v="1.1000000000000001"/>
    <x v="10"/>
    <x v="0"/>
    <x v="46"/>
    <n v="16.100000000000001"/>
    <n v="17.710000000000004"/>
    <n v="0"/>
  </r>
  <r>
    <n v="278"/>
    <x v="327"/>
    <n v="2"/>
    <n v="4.2"/>
    <n v="134"/>
    <n v="4.5"/>
    <m/>
    <n v="0.95"/>
    <x v="14"/>
    <n v="1.1000000000000001"/>
    <x v="10"/>
    <x v="0"/>
    <x v="47"/>
    <n v="13.8"/>
    <n v="15.180000000000001"/>
    <n v="0"/>
  </r>
  <r>
    <n v="278"/>
    <x v="328"/>
    <n v="1.1000000000000001"/>
    <n v="3.4"/>
    <n v="153"/>
    <n v="0"/>
    <m/>
    <n v="0.96"/>
    <x v="14"/>
    <n v="1.1000000000000001"/>
    <x v="10"/>
    <x v="0"/>
    <x v="47"/>
    <n v="14.6"/>
    <n v="16.060000000000002"/>
    <n v="0"/>
  </r>
  <r>
    <n v="278"/>
    <x v="329"/>
    <n v="1.7"/>
    <n v="2.2999999999999998"/>
    <n v="173"/>
    <n v="0"/>
    <m/>
    <n v="0.97"/>
    <x v="14"/>
    <n v="1.1000000000000001"/>
    <x v="10"/>
    <x v="0"/>
    <x v="47"/>
    <n v="15.7"/>
    <n v="17.27"/>
    <n v="0"/>
  </r>
  <r>
    <n v="278"/>
    <x v="330"/>
    <n v="4.3"/>
    <n v="5"/>
    <n v="72"/>
    <n v="1"/>
    <m/>
    <n v="0.95"/>
    <x v="14"/>
    <n v="1.1000000000000001"/>
    <x v="10"/>
    <x v="0"/>
    <x v="47"/>
    <n v="13"/>
    <n v="14.3"/>
    <n v="0"/>
  </r>
  <r>
    <n v="278"/>
    <x v="331"/>
    <n v="4"/>
    <n v="8.8000000000000007"/>
    <n v="87"/>
    <n v="0.6"/>
    <m/>
    <n v="0.95"/>
    <x v="14"/>
    <n v="1.1000000000000001"/>
    <x v="10"/>
    <x v="0"/>
    <x v="47"/>
    <n v="9.1999999999999993"/>
    <n v="10.119999999999999"/>
    <n v="0"/>
  </r>
  <r>
    <n v="278"/>
    <x v="332"/>
    <n v="3.1"/>
    <n v="9.3000000000000007"/>
    <n v="197"/>
    <n v="1.7"/>
    <m/>
    <n v="0.89"/>
    <x v="14"/>
    <n v="1.1000000000000001"/>
    <x v="10"/>
    <x v="0"/>
    <x v="47"/>
    <n v="8.6999999999999993"/>
    <n v="9.57"/>
    <n v="0"/>
  </r>
  <r>
    <n v="278"/>
    <x v="333"/>
    <n v="4.0999999999999996"/>
    <n v="6.7"/>
    <n v="269"/>
    <n v="0.3"/>
    <m/>
    <n v="0.83"/>
    <x v="14"/>
    <n v="1.1000000000000001"/>
    <x v="10"/>
    <x v="0"/>
    <x v="47"/>
    <n v="11.3"/>
    <n v="12.430000000000001"/>
    <n v="0"/>
  </r>
  <r>
    <n v="278"/>
    <x v="334"/>
    <n v="4.4000000000000004"/>
    <n v="5.4"/>
    <n v="219"/>
    <n v="0"/>
    <m/>
    <n v="0.76"/>
    <x v="14"/>
    <n v="1.1000000000000001"/>
    <x v="11"/>
    <x v="0"/>
    <x v="48"/>
    <n v="12.6"/>
    <n v="13.860000000000001"/>
    <n v="0"/>
  </r>
  <r>
    <n v="278"/>
    <x v="335"/>
    <n v="3.4"/>
    <n v="6.5"/>
    <n v="172"/>
    <n v="0.1"/>
    <m/>
    <n v="0.76"/>
    <x v="14"/>
    <n v="1.1000000000000001"/>
    <x v="11"/>
    <x v="0"/>
    <x v="48"/>
    <n v="11.5"/>
    <n v="12.65"/>
    <n v="0"/>
  </r>
  <r>
    <n v="278"/>
    <x v="336"/>
    <n v="1.7"/>
    <n v="7.1"/>
    <n v="154"/>
    <n v="0.6"/>
    <m/>
    <n v="0.92"/>
    <x v="14"/>
    <n v="1.1000000000000001"/>
    <x v="11"/>
    <x v="0"/>
    <x v="48"/>
    <n v="10.9"/>
    <n v="11.990000000000002"/>
    <n v="0"/>
  </r>
  <r>
    <n v="278"/>
    <x v="337"/>
    <n v="2.6"/>
    <n v="5.9"/>
    <n v="237"/>
    <n v="0"/>
    <m/>
    <n v="0.88"/>
    <x v="14"/>
    <n v="1.1000000000000001"/>
    <x v="11"/>
    <x v="0"/>
    <x v="48"/>
    <n v="12.1"/>
    <n v="13.31"/>
    <n v="0"/>
  </r>
  <r>
    <n v="278"/>
    <x v="338"/>
    <n v="2.1"/>
    <n v="4.5"/>
    <n v="168"/>
    <n v="0.2"/>
    <m/>
    <n v="0.93"/>
    <x v="14"/>
    <n v="1.1000000000000001"/>
    <x v="11"/>
    <x v="0"/>
    <x v="48"/>
    <n v="13.5"/>
    <n v="14.850000000000001"/>
    <n v="0"/>
  </r>
  <r>
    <n v="278"/>
    <x v="339"/>
    <n v="3.9"/>
    <n v="7.5"/>
    <n v="73"/>
    <n v="6.2"/>
    <m/>
    <n v="0.92"/>
    <x v="14"/>
    <n v="1.1000000000000001"/>
    <x v="11"/>
    <x v="0"/>
    <x v="48"/>
    <n v="10.5"/>
    <n v="11.55"/>
    <n v="0"/>
  </r>
  <r>
    <n v="278"/>
    <x v="340"/>
    <n v="4"/>
    <n v="10.5"/>
    <n v="131"/>
    <n v="10.7"/>
    <m/>
    <n v="0.91"/>
    <x v="14"/>
    <n v="1.1000000000000001"/>
    <x v="11"/>
    <x v="0"/>
    <x v="48"/>
    <n v="7.5"/>
    <n v="8.25"/>
    <n v="0"/>
  </r>
  <r>
    <n v="278"/>
    <x v="341"/>
    <n v="4.5999999999999996"/>
    <n v="12.2"/>
    <n v="121"/>
    <n v="0.1"/>
    <m/>
    <n v="0.87"/>
    <x v="14"/>
    <n v="1.1000000000000001"/>
    <x v="11"/>
    <x v="0"/>
    <x v="49"/>
    <n v="5.8000000000000007"/>
    <n v="6.3800000000000017"/>
    <n v="0"/>
  </r>
  <r>
    <n v="278"/>
    <x v="342"/>
    <n v="3.2"/>
    <n v="12.6"/>
    <n v="139"/>
    <n v="1"/>
    <m/>
    <n v="0.84"/>
    <x v="14"/>
    <n v="1.1000000000000001"/>
    <x v="11"/>
    <x v="0"/>
    <x v="49"/>
    <n v="5.4"/>
    <n v="5.9400000000000013"/>
    <n v="0"/>
  </r>
  <r>
    <n v="278"/>
    <x v="343"/>
    <n v="4.0999999999999996"/>
    <n v="11.8"/>
    <n v="194"/>
    <n v="0"/>
    <m/>
    <n v="0.84"/>
    <x v="14"/>
    <n v="1.1000000000000001"/>
    <x v="11"/>
    <x v="0"/>
    <x v="49"/>
    <n v="6.1999999999999993"/>
    <n v="6.8199999999999994"/>
    <n v="0"/>
  </r>
  <r>
    <n v="278"/>
    <x v="344"/>
    <n v="3"/>
    <n v="7.7"/>
    <n v="276"/>
    <n v="0"/>
    <m/>
    <n v="0.92"/>
    <x v="14"/>
    <n v="1.1000000000000001"/>
    <x v="11"/>
    <x v="0"/>
    <x v="49"/>
    <n v="10.3"/>
    <n v="11.330000000000002"/>
    <n v="0"/>
  </r>
  <r>
    <n v="278"/>
    <x v="345"/>
    <n v="2"/>
    <n v="7.5"/>
    <n v="120"/>
    <n v="0"/>
    <m/>
    <n v="0.91"/>
    <x v="14"/>
    <n v="1.1000000000000001"/>
    <x v="11"/>
    <x v="0"/>
    <x v="49"/>
    <n v="10.5"/>
    <n v="11.55"/>
    <n v="0"/>
  </r>
  <r>
    <n v="278"/>
    <x v="346"/>
    <n v="2.5"/>
    <n v="7.6"/>
    <n v="256"/>
    <n v="0"/>
    <m/>
    <n v="0.93"/>
    <x v="14"/>
    <n v="1.1000000000000001"/>
    <x v="11"/>
    <x v="0"/>
    <x v="49"/>
    <n v="10.4"/>
    <n v="11.440000000000001"/>
    <n v="0"/>
  </r>
  <r>
    <n v="278"/>
    <x v="347"/>
    <n v="3.5"/>
    <n v="6.8"/>
    <n v="111"/>
    <n v="0"/>
    <m/>
    <n v="0.93"/>
    <x v="14"/>
    <n v="1.1000000000000001"/>
    <x v="11"/>
    <x v="0"/>
    <x v="49"/>
    <n v="11.2"/>
    <n v="12.32"/>
    <n v="0"/>
  </r>
  <r>
    <n v="278"/>
    <x v="348"/>
    <n v="3.6"/>
    <n v="6.3"/>
    <n v="292"/>
    <n v="0"/>
    <m/>
    <n v="0.86"/>
    <x v="14"/>
    <n v="1.1000000000000001"/>
    <x v="11"/>
    <x v="0"/>
    <x v="50"/>
    <n v="11.7"/>
    <n v="12.870000000000001"/>
    <n v="0"/>
  </r>
  <r>
    <n v="278"/>
    <x v="349"/>
    <n v="2"/>
    <n v="8.3000000000000007"/>
    <n v="227"/>
    <n v="-0.1"/>
    <m/>
    <n v="0.78"/>
    <x v="14"/>
    <n v="1.1000000000000001"/>
    <x v="11"/>
    <x v="0"/>
    <x v="50"/>
    <n v="9.6999999999999993"/>
    <n v="10.67"/>
    <n v="0"/>
  </r>
  <r>
    <n v="278"/>
    <x v="350"/>
    <n v="2.2999999999999998"/>
    <n v="7.8"/>
    <n v="77"/>
    <n v="0"/>
    <m/>
    <n v="0.88"/>
    <x v="14"/>
    <n v="1.1000000000000001"/>
    <x v="11"/>
    <x v="0"/>
    <x v="50"/>
    <n v="10.199999999999999"/>
    <n v="11.22"/>
    <n v="0"/>
  </r>
  <r>
    <n v="278"/>
    <x v="351"/>
    <n v="4.5"/>
    <n v="9.8000000000000007"/>
    <n v="196"/>
    <n v="0"/>
    <m/>
    <n v="0.76"/>
    <x v="14"/>
    <n v="1.1000000000000001"/>
    <x v="11"/>
    <x v="0"/>
    <x v="50"/>
    <n v="8.1999999999999993"/>
    <n v="9.02"/>
    <n v="0"/>
  </r>
  <r>
    <n v="278"/>
    <x v="352"/>
    <n v="3"/>
    <n v="9.4"/>
    <n v="145"/>
    <n v="2.8"/>
    <m/>
    <n v="0.89"/>
    <x v="14"/>
    <n v="1.1000000000000001"/>
    <x v="11"/>
    <x v="0"/>
    <x v="50"/>
    <n v="8.6"/>
    <n v="9.4600000000000009"/>
    <n v="0"/>
  </r>
  <r>
    <n v="278"/>
    <x v="353"/>
    <n v="2"/>
    <n v="4.4000000000000004"/>
    <n v="151"/>
    <n v="0"/>
    <m/>
    <n v="0.99"/>
    <x v="14"/>
    <n v="1.1000000000000001"/>
    <x v="11"/>
    <x v="0"/>
    <x v="50"/>
    <n v="13.6"/>
    <n v="14.96"/>
    <n v="0"/>
  </r>
  <r>
    <n v="278"/>
    <x v="354"/>
    <n v="3.1"/>
    <n v="7.4"/>
    <n v="274"/>
    <n v="0"/>
    <m/>
    <n v="0.92"/>
    <x v="14"/>
    <n v="1.1000000000000001"/>
    <x v="11"/>
    <x v="0"/>
    <x v="50"/>
    <n v="10.6"/>
    <n v="11.66"/>
    <n v="0"/>
  </r>
  <r>
    <n v="278"/>
    <x v="355"/>
    <n v="4.5"/>
    <n v="6"/>
    <n v="173"/>
    <n v="0"/>
    <m/>
    <n v="0.85"/>
    <x v="14"/>
    <n v="1.1000000000000001"/>
    <x v="11"/>
    <x v="0"/>
    <x v="51"/>
    <n v="12"/>
    <n v="13.200000000000001"/>
    <n v="0"/>
  </r>
  <r>
    <n v="278"/>
    <x v="356"/>
    <n v="6.5"/>
    <n v="3.5"/>
    <n v="48"/>
    <n v="0"/>
    <m/>
    <n v="0.81"/>
    <x v="14"/>
    <n v="1.1000000000000001"/>
    <x v="11"/>
    <x v="0"/>
    <x v="51"/>
    <n v="14.5"/>
    <n v="15.950000000000001"/>
    <n v="0"/>
  </r>
  <r>
    <n v="278"/>
    <x v="357"/>
    <n v="5"/>
    <n v="0.3"/>
    <n v="348"/>
    <n v="0"/>
    <m/>
    <n v="0.77"/>
    <x v="14"/>
    <n v="1.1000000000000001"/>
    <x v="11"/>
    <x v="0"/>
    <x v="51"/>
    <n v="17.7"/>
    <n v="19.470000000000002"/>
    <n v="0"/>
  </r>
  <r>
    <n v="278"/>
    <x v="358"/>
    <n v="5.0999999999999996"/>
    <n v="-3.6"/>
    <n v="380"/>
    <n v="0"/>
    <m/>
    <n v="0.68"/>
    <x v="14"/>
    <n v="1.1000000000000001"/>
    <x v="11"/>
    <x v="0"/>
    <x v="51"/>
    <n v="21.6"/>
    <n v="23.760000000000005"/>
    <n v="0"/>
  </r>
  <r>
    <n v="278"/>
    <x v="359"/>
    <n v="3.6"/>
    <n v="-2.5"/>
    <n v="369"/>
    <n v="0"/>
    <m/>
    <n v="0.69"/>
    <x v="14"/>
    <n v="1.1000000000000001"/>
    <x v="11"/>
    <x v="0"/>
    <x v="51"/>
    <n v="20.5"/>
    <n v="22.55"/>
    <n v="0"/>
  </r>
  <r>
    <n v="278"/>
    <x v="360"/>
    <n v="1.3"/>
    <n v="1.3"/>
    <n v="117"/>
    <n v="0"/>
    <m/>
    <n v="0.88"/>
    <x v="14"/>
    <n v="1.1000000000000001"/>
    <x v="11"/>
    <x v="0"/>
    <x v="51"/>
    <n v="16.7"/>
    <n v="18.37"/>
    <n v="0"/>
  </r>
  <r>
    <n v="278"/>
    <x v="361"/>
    <n v="0.6"/>
    <n v="0.7"/>
    <n v="366"/>
    <n v="0"/>
    <m/>
    <n v="0.94"/>
    <x v="14"/>
    <n v="1.1000000000000001"/>
    <x v="11"/>
    <x v="0"/>
    <x v="51"/>
    <n v="17.3"/>
    <n v="19.03"/>
    <n v="0"/>
  </r>
  <r>
    <n v="278"/>
    <x v="362"/>
    <n v="1.6"/>
    <n v="2.9"/>
    <n v="132"/>
    <n v="-0.1"/>
    <m/>
    <n v="0.93"/>
    <x v="14"/>
    <n v="1.1000000000000001"/>
    <x v="11"/>
    <x v="0"/>
    <x v="52"/>
    <n v="15.1"/>
    <n v="16.61"/>
    <n v="0"/>
  </r>
  <r>
    <n v="278"/>
    <x v="363"/>
    <n v="1.5"/>
    <n v="1.7"/>
    <n v="311"/>
    <n v="0"/>
    <m/>
    <n v="0.8"/>
    <x v="14"/>
    <n v="1.1000000000000001"/>
    <x v="11"/>
    <x v="0"/>
    <x v="52"/>
    <n v="16.3"/>
    <n v="17.930000000000003"/>
    <n v="0"/>
  </r>
  <r>
    <n v="278"/>
    <x v="364"/>
    <n v="4"/>
    <n v="2.6"/>
    <n v="266"/>
    <n v="0.2"/>
    <m/>
    <n v="0.9"/>
    <x v="14"/>
    <n v="1.1000000000000001"/>
    <x v="11"/>
    <x v="0"/>
    <x v="52"/>
    <n v="15.4"/>
    <n v="16.940000000000001"/>
    <n v="0"/>
  </r>
  <r>
    <n v="278"/>
    <x v="365"/>
    <n v="6.2"/>
    <n v="2.8"/>
    <n v="90"/>
    <n v="12.1"/>
    <m/>
    <n v="0.89"/>
    <x v="14"/>
    <n v="1.1000000000000001"/>
    <x v="0"/>
    <x v="1"/>
    <x v="52"/>
    <n v="15.2"/>
    <n v="16.72"/>
    <n v="0"/>
  </r>
  <r>
    <n v="278"/>
    <x v="366"/>
    <n v="5.3"/>
    <n v="1.4"/>
    <n v="127"/>
    <n v="6.2"/>
    <m/>
    <n v="0.89"/>
    <x v="14"/>
    <n v="1.1000000000000001"/>
    <x v="0"/>
    <x v="1"/>
    <x v="52"/>
    <n v="16.600000000000001"/>
    <n v="18.260000000000002"/>
    <n v="0"/>
  </r>
  <r>
    <n v="278"/>
    <x v="367"/>
    <n v="4.7"/>
    <n v="0.6"/>
    <n v="159"/>
    <n v="2.8"/>
    <m/>
    <n v="0.94"/>
    <x v="14"/>
    <n v="1.1000000000000001"/>
    <x v="0"/>
    <x v="1"/>
    <x v="52"/>
    <n v="17.399999999999999"/>
    <n v="19.14"/>
    <n v="0"/>
  </r>
  <r>
    <n v="278"/>
    <x v="368"/>
    <n v="4.3"/>
    <n v="0.2"/>
    <n v="280"/>
    <n v="1.1000000000000001"/>
    <m/>
    <n v="0.94"/>
    <x v="14"/>
    <n v="1.1000000000000001"/>
    <x v="0"/>
    <x v="1"/>
    <x v="52"/>
    <n v="17.8"/>
    <n v="19.580000000000002"/>
    <n v="0"/>
  </r>
  <r>
    <n v="278"/>
    <x v="369"/>
    <n v="3"/>
    <n v="-1.7"/>
    <n v="131"/>
    <n v="2.5"/>
    <m/>
    <n v="0.93"/>
    <x v="14"/>
    <n v="1.1000000000000001"/>
    <x v="0"/>
    <x v="1"/>
    <x v="53"/>
    <n v="19.7"/>
    <n v="21.67"/>
    <n v="0"/>
  </r>
  <r>
    <n v="278"/>
    <x v="370"/>
    <n v="2.2999999999999998"/>
    <n v="-1.9"/>
    <n v="134"/>
    <n v="0.2"/>
    <m/>
    <n v="0.96"/>
    <x v="14"/>
    <n v="1.1000000000000001"/>
    <x v="0"/>
    <x v="1"/>
    <x v="53"/>
    <n v="19.899999999999999"/>
    <n v="21.89"/>
    <n v="0"/>
  </r>
  <r>
    <n v="278"/>
    <x v="371"/>
    <n v="4.8"/>
    <n v="-0.8"/>
    <n v="87"/>
    <n v="6.1"/>
    <m/>
    <n v="0.92"/>
    <x v="14"/>
    <n v="1.1000000000000001"/>
    <x v="0"/>
    <x v="1"/>
    <x v="53"/>
    <n v="18.8"/>
    <n v="20.680000000000003"/>
    <n v="0"/>
  </r>
  <r>
    <n v="278"/>
    <x v="372"/>
    <n v="3.7"/>
    <n v="1.5"/>
    <n v="236"/>
    <n v="0.5"/>
    <m/>
    <n v="0.91"/>
    <x v="14"/>
    <n v="1.1000000000000001"/>
    <x v="0"/>
    <x v="1"/>
    <x v="53"/>
    <n v="16.5"/>
    <n v="18.150000000000002"/>
    <n v="0"/>
  </r>
  <r>
    <n v="278"/>
    <x v="373"/>
    <n v="6.3"/>
    <n v="0.3"/>
    <n v="101"/>
    <n v="9.3000000000000007"/>
    <m/>
    <n v="0.92"/>
    <x v="14"/>
    <n v="1.1000000000000001"/>
    <x v="0"/>
    <x v="1"/>
    <x v="53"/>
    <n v="17.7"/>
    <n v="19.470000000000002"/>
    <n v="0"/>
  </r>
  <r>
    <n v="278"/>
    <x v="374"/>
    <n v="4.4000000000000004"/>
    <n v="-3.3"/>
    <n v="337"/>
    <n v="0"/>
    <m/>
    <n v="0.76"/>
    <x v="14"/>
    <n v="1.1000000000000001"/>
    <x v="0"/>
    <x v="1"/>
    <x v="53"/>
    <n v="21.3"/>
    <n v="23.430000000000003"/>
    <n v="0"/>
  </r>
  <r>
    <n v="278"/>
    <x v="375"/>
    <n v="2.6"/>
    <n v="-3.9"/>
    <n v="330"/>
    <n v="0"/>
    <m/>
    <n v="0.85"/>
    <x v="14"/>
    <n v="1.1000000000000001"/>
    <x v="0"/>
    <x v="1"/>
    <x v="53"/>
    <n v="21.9"/>
    <n v="24.09"/>
    <n v="0"/>
  </r>
  <r>
    <n v="278"/>
    <x v="376"/>
    <n v="3.7"/>
    <n v="3.1"/>
    <n v="103"/>
    <n v="1.5"/>
    <m/>
    <n v="0.96"/>
    <x v="14"/>
    <n v="1.1000000000000001"/>
    <x v="0"/>
    <x v="1"/>
    <x v="54"/>
    <n v="14.9"/>
    <n v="16.39"/>
    <n v="0"/>
  </r>
  <r>
    <n v="278"/>
    <x v="377"/>
    <n v="2.7"/>
    <n v="8.1999999999999993"/>
    <n v="98"/>
    <n v="1.7"/>
    <m/>
    <n v="0.95"/>
    <x v="14"/>
    <n v="1.1000000000000001"/>
    <x v="0"/>
    <x v="1"/>
    <x v="54"/>
    <n v="9.8000000000000007"/>
    <n v="10.780000000000001"/>
    <n v="0"/>
  </r>
  <r>
    <n v="278"/>
    <x v="378"/>
    <n v="2.1"/>
    <n v="4.9000000000000004"/>
    <n v="400"/>
    <n v="4.0999999999999996"/>
    <m/>
    <n v="0.93"/>
    <x v="14"/>
    <n v="1.1000000000000001"/>
    <x v="0"/>
    <x v="1"/>
    <x v="54"/>
    <n v="13.1"/>
    <n v="14.41"/>
    <n v="0"/>
  </r>
  <r>
    <n v="278"/>
    <x v="379"/>
    <n v="3.2"/>
    <n v="8.9"/>
    <n v="102"/>
    <n v="0.6"/>
    <m/>
    <n v="0.87"/>
    <x v="14"/>
    <n v="1.1000000000000001"/>
    <x v="0"/>
    <x v="1"/>
    <x v="54"/>
    <n v="9.1"/>
    <n v="10.01"/>
    <n v="0"/>
  </r>
  <r>
    <n v="278"/>
    <x v="380"/>
    <n v="2.9"/>
    <n v="8.8000000000000007"/>
    <n v="287"/>
    <n v="0"/>
    <m/>
    <n v="0.84"/>
    <x v="14"/>
    <n v="1.1000000000000001"/>
    <x v="0"/>
    <x v="1"/>
    <x v="54"/>
    <n v="9.1999999999999993"/>
    <n v="10.119999999999999"/>
    <n v="0"/>
  </r>
  <r>
    <n v="278"/>
    <x v="381"/>
    <n v="1.8"/>
    <n v="6"/>
    <n v="390"/>
    <n v="-0.1"/>
    <m/>
    <n v="0.92"/>
    <x v="14"/>
    <n v="1.1000000000000001"/>
    <x v="0"/>
    <x v="1"/>
    <x v="54"/>
    <n v="12"/>
    <n v="13.200000000000001"/>
    <n v="0"/>
  </r>
  <r>
    <n v="278"/>
    <x v="382"/>
    <n v="2.2999999999999998"/>
    <n v="0.2"/>
    <n v="175"/>
    <n v="0"/>
    <m/>
    <n v="0.99"/>
    <x v="14"/>
    <n v="1.1000000000000001"/>
    <x v="0"/>
    <x v="1"/>
    <x v="54"/>
    <n v="17.8"/>
    <n v="19.580000000000002"/>
    <n v="0"/>
  </r>
  <r>
    <n v="278"/>
    <x v="383"/>
    <n v="1.8"/>
    <n v="1.2"/>
    <n v="431"/>
    <n v="0"/>
    <m/>
    <n v="0.91"/>
    <x v="14"/>
    <n v="1.1000000000000001"/>
    <x v="0"/>
    <x v="1"/>
    <x v="55"/>
    <n v="16.8"/>
    <n v="18.480000000000004"/>
    <n v="0"/>
  </r>
  <r>
    <n v="278"/>
    <x v="384"/>
    <n v="1.5"/>
    <n v="0.8"/>
    <n v="471"/>
    <n v="0"/>
    <m/>
    <n v="0.89"/>
    <x v="14"/>
    <n v="1.1000000000000001"/>
    <x v="0"/>
    <x v="1"/>
    <x v="55"/>
    <n v="17.2"/>
    <n v="18.920000000000002"/>
    <n v="0"/>
  </r>
  <r>
    <n v="278"/>
    <x v="385"/>
    <n v="2.7"/>
    <n v="2.6"/>
    <n v="305"/>
    <n v="0"/>
    <m/>
    <n v="0.78"/>
    <x v="14"/>
    <n v="1.1000000000000001"/>
    <x v="0"/>
    <x v="1"/>
    <x v="55"/>
    <n v="15.4"/>
    <n v="16.940000000000001"/>
    <n v="0"/>
  </r>
  <r>
    <n v="278"/>
    <x v="386"/>
    <n v="4.5"/>
    <n v="-0.4"/>
    <n v="482"/>
    <n v="-0.1"/>
    <m/>
    <n v="0.78"/>
    <x v="14"/>
    <n v="1.1000000000000001"/>
    <x v="0"/>
    <x v="1"/>
    <x v="55"/>
    <n v="18.399999999999999"/>
    <n v="20.239999999999998"/>
    <n v="0"/>
  </r>
  <r>
    <n v="278"/>
    <x v="387"/>
    <n v="5"/>
    <n v="0.8"/>
    <n v="306"/>
    <n v="0"/>
    <m/>
    <n v="0.83"/>
    <x v="14"/>
    <n v="1.1000000000000001"/>
    <x v="0"/>
    <x v="1"/>
    <x v="55"/>
    <n v="17.2"/>
    <n v="18.920000000000002"/>
    <n v="0"/>
  </r>
  <r>
    <n v="278"/>
    <x v="388"/>
    <n v="4.3"/>
    <n v="-0.7"/>
    <n v="312"/>
    <n v="0"/>
    <m/>
    <n v="0.86"/>
    <x v="14"/>
    <n v="1.1000000000000001"/>
    <x v="0"/>
    <x v="1"/>
    <x v="55"/>
    <n v="18.7"/>
    <n v="20.57"/>
    <n v="0"/>
  </r>
  <r>
    <n v="278"/>
    <x v="389"/>
    <n v="3.8"/>
    <n v="-1.3"/>
    <n v="256"/>
    <n v="0"/>
    <m/>
    <n v="0.87"/>
    <x v="14"/>
    <n v="1.1000000000000001"/>
    <x v="0"/>
    <x v="1"/>
    <x v="55"/>
    <n v="19.3"/>
    <n v="21.230000000000004"/>
    <n v="0"/>
  </r>
  <r>
    <n v="278"/>
    <x v="390"/>
    <n v="2"/>
    <n v="0.3"/>
    <n v="120"/>
    <n v="0"/>
    <m/>
    <n v="0.9"/>
    <x v="14"/>
    <n v="1.1000000000000001"/>
    <x v="0"/>
    <x v="1"/>
    <x v="56"/>
    <n v="17.7"/>
    <n v="19.470000000000002"/>
    <n v="0"/>
  </r>
  <r>
    <n v="278"/>
    <x v="391"/>
    <m/>
    <n v="0.1"/>
    <n v="318"/>
    <n v="3.1"/>
    <m/>
    <n v="0.91"/>
    <x v="14"/>
    <n v="1.1000000000000001"/>
    <x v="0"/>
    <x v="1"/>
    <x v="56"/>
    <n v="17.899999999999999"/>
    <n v="19.690000000000001"/>
    <n v="0"/>
  </r>
  <r>
    <n v="278"/>
    <x v="392"/>
    <m/>
    <n v="0.4"/>
    <n v="130"/>
    <n v="0.8"/>
    <m/>
    <n v="0.94"/>
    <x v="14"/>
    <n v="1.1000000000000001"/>
    <x v="0"/>
    <x v="1"/>
    <x v="56"/>
    <n v="17.600000000000001"/>
    <n v="19.360000000000003"/>
    <n v="0"/>
  </r>
  <r>
    <n v="278"/>
    <x v="393"/>
    <n v="3.7"/>
    <n v="-0.4"/>
    <n v="229"/>
    <n v="1.8"/>
    <m/>
    <n v="0.94"/>
    <x v="14"/>
    <n v="1.1000000000000001"/>
    <x v="0"/>
    <x v="1"/>
    <x v="56"/>
    <n v="18.399999999999999"/>
    <n v="20.239999999999998"/>
    <n v="0"/>
  </r>
  <r>
    <n v="278"/>
    <x v="394"/>
    <n v="3.6"/>
    <n v="0.4"/>
    <n v="573"/>
    <n v="0"/>
    <m/>
    <n v="0.89"/>
    <x v="14"/>
    <n v="1.1000000000000001"/>
    <x v="0"/>
    <x v="1"/>
    <x v="56"/>
    <n v="17.600000000000001"/>
    <n v="19.360000000000003"/>
    <n v="0"/>
  </r>
  <r>
    <n v="278"/>
    <x v="395"/>
    <n v="3.5"/>
    <n v="2.7"/>
    <n v="171"/>
    <n v="1.3"/>
    <m/>
    <n v="0.94"/>
    <x v="14"/>
    <n v="1.1000000000000001"/>
    <x v="0"/>
    <x v="1"/>
    <x v="56"/>
    <n v="15.3"/>
    <n v="16.830000000000002"/>
    <n v="0"/>
  </r>
  <r>
    <n v="279"/>
    <x v="0"/>
    <n v="10"/>
    <n v="7.5"/>
    <n v="34"/>
    <n v="13.4"/>
    <n v="1006.4"/>
    <n v="0.86"/>
    <x v="15"/>
    <n v="1.1000000000000001"/>
    <x v="0"/>
    <x v="0"/>
    <x v="0"/>
    <n v="10.5"/>
    <n v="11.55"/>
    <n v="0"/>
  </r>
  <r>
    <n v="279"/>
    <x v="1"/>
    <n v="4.0999999999999996"/>
    <n v="2.8"/>
    <n v="363"/>
    <n v="0.2"/>
    <n v="1012"/>
    <n v="0.88"/>
    <x v="15"/>
    <n v="1.1000000000000001"/>
    <x v="0"/>
    <x v="0"/>
    <x v="0"/>
    <n v="15.2"/>
    <n v="16.72"/>
    <n v="0"/>
  </r>
  <r>
    <n v="279"/>
    <x v="2"/>
    <n v="4.8"/>
    <n v="1.3"/>
    <n v="220"/>
    <n v="3.9"/>
    <n v="1016"/>
    <n v="0.9"/>
    <x v="15"/>
    <n v="1.1000000000000001"/>
    <x v="0"/>
    <x v="0"/>
    <x v="0"/>
    <n v="16.7"/>
    <n v="18.37"/>
    <n v="0"/>
  </r>
  <r>
    <n v="279"/>
    <x v="3"/>
    <n v="3"/>
    <n v="0.4"/>
    <n v="99"/>
    <n v="0.6"/>
    <n v="1016.3"/>
    <n v="0.96"/>
    <x v="15"/>
    <n v="1.1000000000000001"/>
    <x v="0"/>
    <x v="0"/>
    <x v="0"/>
    <n v="17.600000000000001"/>
    <n v="19.360000000000003"/>
    <n v="0"/>
  </r>
  <r>
    <n v="279"/>
    <x v="4"/>
    <n v="5.2"/>
    <n v="3.8"/>
    <n v="53"/>
    <n v="15"/>
    <n v="994.8"/>
    <n v="0.96"/>
    <x v="15"/>
    <n v="1.1000000000000001"/>
    <x v="0"/>
    <x v="0"/>
    <x v="0"/>
    <n v="14.2"/>
    <n v="15.620000000000001"/>
    <n v="0"/>
  </r>
  <r>
    <n v="279"/>
    <x v="5"/>
    <n v="9.9"/>
    <n v="8.6"/>
    <n v="74"/>
    <n v="3.5"/>
    <n v="983.7"/>
    <n v="0.85"/>
    <x v="15"/>
    <n v="1.1000000000000001"/>
    <x v="0"/>
    <x v="0"/>
    <x v="1"/>
    <n v="9.4"/>
    <n v="10.340000000000002"/>
    <n v="0"/>
  </r>
  <r>
    <n v="279"/>
    <x v="6"/>
    <n v="6.3"/>
    <n v="3.1"/>
    <n v="181"/>
    <n v="3.9"/>
    <n v="995.6"/>
    <n v="0.89"/>
    <x v="15"/>
    <n v="1.1000000000000001"/>
    <x v="0"/>
    <x v="0"/>
    <x v="1"/>
    <n v="14.9"/>
    <n v="16.39"/>
    <n v="0"/>
  </r>
  <r>
    <n v="279"/>
    <x v="7"/>
    <n v="4.0999999999999996"/>
    <n v="1.8"/>
    <n v="391"/>
    <n v="0.1"/>
    <n v="1000.5"/>
    <n v="0.91"/>
    <x v="15"/>
    <n v="1.1000000000000001"/>
    <x v="0"/>
    <x v="0"/>
    <x v="1"/>
    <n v="16.2"/>
    <n v="17.82"/>
    <n v="0"/>
  </r>
  <r>
    <n v="279"/>
    <x v="8"/>
    <n v="2.8"/>
    <n v="1.2"/>
    <n v="203"/>
    <n v="0.5"/>
    <n v="1002.7"/>
    <n v="0.92"/>
    <x v="15"/>
    <n v="1.1000000000000001"/>
    <x v="0"/>
    <x v="0"/>
    <x v="1"/>
    <n v="16.8"/>
    <n v="18.480000000000004"/>
    <n v="0"/>
  </r>
  <r>
    <n v="279"/>
    <x v="9"/>
    <n v="4.5"/>
    <n v="1.9"/>
    <n v="281"/>
    <n v="1.6"/>
    <n v="1015.8"/>
    <n v="0.91"/>
    <x v="15"/>
    <n v="1.1000000000000001"/>
    <x v="0"/>
    <x v="0"/>
    <x v="1"/>
    <n v="16.100000000000001"/>
    <n v="17.710000000000004"/>
    <n v="0"/>
  </r>
  <r>
    <n v="279"/>
    <x v="10"/>
    <n v="2.6"/>
    <n v="0.6"/>
    <n v="418"/>
    <n v="0.3"/>
    <n v="1026.4000000000001"/>
    <n v="0.93"/>
    <x v="15"/>
    <n v="1.1000000000000001"/>
    <x v="0"/>
    <x v="0"/>
    <x v="1"/>
    <n v="17.399999999999999"/>
    <n v="19.14"/>
    <n v="0"/>
  </r>
  <r>
    <n v="279"/>
    <x v="11"/>
    <n v="1.7"/>
    <n v="1.6"/>
    <n v="250"/>
    <n v="0.1"/>
    <n v="1038.2"/>
    <n v="0.88"/>
    <x v="15"/>
    <n v="1.1000000000000001"/>
    <x v="0"/>
    <x v="0"/>
    <x v="1"/>
    <n v="16.399999999999999"/>
    <n v="18.04"/>
    <n v="0"/>
  </r>
  <r>
    <n v="279"/>
    <x v="12"/>
    <n v="2.6"/>
    <n v="-0.2"/>
    <n v="338"/>
    <n v="0"/>
    <n v="1040.3"/>
    <n v="0.93"/>
    <x v="15"/>
    <n v="1.1000000000000001"/>
    <x v="0"/>
    <x v="0"/>
    <x v="2"/>
    <n v="18.2"/>
    <n v="20.02"/>
    <n v="0"/>
  </r>
  <r>
    <n v="279"/>
    <x v="13"/>
    <n v="4.5"/>
    <n v="2.4"/>
    <n v="156"/>
    <n v="0.5"/>
    <n v="1032.5999999999999"/>
    <n v="0.92"/>
    <x v="15"/>
    <n v="1.1000000000000001"/>
    <x v="0"/>
    <x v="0"/>
    <x v="2"/>
    <n v="15.6"/>
    <n v="17.16"/>
    <n v="0"/>
  </r>
  <r>
    <n v="279"/>
    <x v="14"/>
    <n v="2.2999999999999998"/>
    <n v="5.4"/>
    <n v="165"/>
    <n v="-0.1"/>
    <n v="1033.3"/>
    <n v="0.99"/>
    <x v="15"/>
    <n v="1.1000000000000001"/>
    <x v="0"/>
    <x v="0"/>
    <x v="2"/>
    <n v="12.6"/>
    <n v="13.860000000000001"/>
    <n v="0"/>
  </r>
  <r>
    <n v="279"/>
    <x v="15"/>
    <n v="2.8"/>
    <n v="3.2"/>
    <n v="78"/>
    <n v="0.1"/>
    <n v="1036.7"/>
    <n v="0.99"/>
    <x v="15"/>
    <n v="1.1000000000000001"/>
    <x v="0"/>
    <x v="0"/>
    <x v="2"/>
    <n v="14.8"/>
    <n v="16.28"/>
    <n v="0"/>
  </r>
  <r>
    <n v="279"/>
    <x v="16"/>
    <n v="2.2000000000000002"/>
    <n v="0.1"/>
    <n v="119"/>
    <n v="0"/>
    <n v="1037.3"/>
    <n v="0.99"/>
    <x v="15"/>
    <n v="1.1000000000000001"/>
    <x v="0"/>
    <x v="0"/>
    <x v="2"/>
    <n v="17.899999999999999"/>
    <n v="19.690000000000001"/>
    <n v="0"/>
  </r>
  <r>
    <n v="279"/>
    <x v="17"/>
    <n v="2.2000000000000002"/>
    <n v="-1.5"/>
    <n v="195"/>
    <n v="0"/>
    <n v="1031.8"/>
    <n v="0.99"/>
    <x v="15"/>
    <n v="1.1000000000000001"/>
    <x v="0"/>
    <x v="0"/>
    <x v="2"/>
    <n v="19.5"/>
    <n v="21.450000000000003"/>
    <n v="0"/>
  </r>
  <r>
    <n v="279"/>
    <x v="18"/>
    <n v="1.2"/>
    <n v="-2.2999999999999998"/>
    <n v="153"/>
    <n v="-0.1"/>
    <n v="1023.3"/>
    <n v="0.99"/>
    <x v="15"/>
    <n v="1.1000000000000001"/>
    <x v="0"/>
    <x v="0"/>
    <x v="2"/>
    <n v="20.3"/>
    <n v="22.330000000000002"/>
    <n v="0"/>
  </r>
  <r>
    <n v="279"/>
    <x v="19"/>
    <n v="2.8"/>
    <n v="-0.9"/>
    <n v="73"/>
    <n v="-0.1"/>
    <n v="1019.1"/>
    <n v="0.99"/>
    <x v="15"/>
    <n v="1.1000000000000001"/>
    <x v="0"/>
    <x v="0"/>
    <x v="3"/>
    <n v="18.899999999999999"/>
    <n v="20.79"/>
    <n v="0"/>
  </r>
  <r>
    <n v="279"/>
    <x v="20"/>
    <n v="3.4"/>
    <n v="-0.6"/>
    <n v="131"/>
    <n v="0"/>
    <n v="1015.9"/>
    <n v="0.99"/>
    <x v="15"/>
    <n v="1.1000000000000001"/>
    <x v="0"/>
    <x v="0"/>
    <x v="3"/>
    <n v="18.600000000000001"/>
    <n v="20.460000000000004"/>
    <n v="0"/>
  </r>
  <r>
    <n v="279"/>
    <x v="21"/>
    <n v="2.5"/>
    <n v="1.5"/>
    <n v="249"/>
    <n v="6.3"/>
    <n v="1004.5"/>
    <n v="0.96"/>
    <x v="15"/>
    <n v="1.1000000000000001"/>
    <x v="0"/>
    <x v="0"/>
    <x v="3"/>
    <n v="16.5"/>
    <n v="18.150000000000002"/>
    <n v="0"/>
  </r>
  <r>
    <n v="279"/>
    <x v="22"/>
    <n v="5.7"/>
    <n v="4.7"/>
    <n v="232"/>
    <n v="3.9"/>
    <n v="1001.9"/>
    <n v="0.91"/>
    <x v="15"/>
    <n v="1.1000000000000001"/>
    <x v="0"/>
    <x v="0"/>
    <x v="3"/>
    <n v="13.3"/>
    <n v="14.630000000000003"/>
    <n v="0"/>
  </r>
  <r>
    <n v="279"/>
    <x v="23"/>
    <n v="6.8"/>
    <n v="7.2"/>
    <n v="58"/>
    <n v="3.6"/>
    <n v="1000.7"/>
    <n v="0.9"/>
    <x v="15"/>
    <n v="1.1000000000000001"/>
    <x v="0"/>
    <x v="0"/>
    <x v="3"/>
    <n v="10.8"/>
    <n v="11.880000000000003"/>
    <n v="0"/>
  </r>
  <r>
    <n v="279"/>
    <x v="24"/>
    <n v="2.1"/>
    <n v="4.8"/>
    <n v="209"/>
    <n v="2.5"/>
    <n v="1004.2"/>
    <n v="0.96"/>
    <x v="15"/>
    <n v="1.1000000000000001"/>
    <x v="0"/>
    <x v="0"/>
    <x v="3"/>
    <n v="13.2"/>
    <n v="14.52"/>
    <n v="0"/>
  </r>
  <r>
    <n v="279"/>
    <x v="25"/>
    <n v="3.3"/>
    <n v="3.2"/>
    <n v="430"/>
    <n v="2.5"/>
    <n v="1003.6"/>
    <n v="0.9"/>
    <x v="15"/>
    <n v="1.1000000000000001"/>
    <x v="0"/>
    <x v="0"/>
    <x v="3"/>
    <n v="14.8"/>
    <n v="16.28"/>
    <n v="0"/>
  </r>
  <r>
    <n v="279"/>
    <x v="26"/>
    <n v="6.4"/>
    <n v="8.4"/>
    <n v="387"/>
    <n v="3.7"/>
    <n v="989.1"/>
    <n v="0.8"/>
    <x v="15"/>
    <n v="1.1000000000000001"/>
    <x v="0"/>
    <x v="0"/>
    <x v="4"/>
    <n v="9.6"/>
    <n v="10.56"/>
    <n v="0"/>
  </r>
  <r>
    <n v="279"/>
    <x v="27"/>
    <n v="6.1"/>
    <n v="7.4"/>
    <n v="259"/>
    <n v="1.2"/>
    <n v="991.1"/>
    <n v="0.82"/>
    <x v="15"/>
    <n v="1.1000000000000001"/>
    <x v="0"/>
    <x v="0"/>
    <x v="4"/>
    <n v="10.6"/>
    <n v="11.66"/>
    <n v="0"/>
  </r>
  <r>
    <n v="279"/>
    <x v="28"/>
    <n v="5.7"/>
    <n v="6.4"/>
    <n v="251"/>
    <n v="5.3"/>
    <n v="1000.5"/>
    <n v="0.92"/>
    <x v="15"/>
    <n v="1.1000000000000001"/>
    <x v="0"/>
    <x v="0"/>
    <x v="4"/>
    <n v="11.6"/>
    <n v="12.76"/>
    <n v="0"/>
  </r>
  <r>
    <n v="279"/>
    <x v="29"/>
    <n v="2.2999999999999998"/>
    <n v="4"/>
    <n v="148"/>
    <n v="0.8"/>
    <n v="1015.5"/>
    <n v="0.95"/>
    <x v="15"/>
    <n v="1.1000000000000001"/>
    <x v="0"/>
    <x v="0"/>
    <x v="4"/>
    <n v="14"/>
    <n v="15.400000000000002"/>
    <n v="0"/>
  </r>
  <r>
    <n v="279"/>
    <x v="30"/>
    <n v="2.6"/>
    <n v="1.8"/>
    <n v="585"/>
    <n v="0"/>
    <n v="1027.4000000000001"/>
    <n v="0.92"/>
    <x v="15"/>
    <n v="1.1000000000000001"/>
    <x v="0"/>
    <x v="0"/>
    <x v="4"/>
    <n v="16.2"/>
    <n v="17.82"/>
    <n v="0"/>
  </r>
  <r>
    <n v="279"/>
    <x v="31"/>
    <n v="1.1000000000000001"/>
    <n v="0.1"/>
    <n v="625"/>
    <n v="0"/>
    <n v="1031.8"/>
    <n v="0.94"/>
    <x v="15"/>
    <n v="1.1000000000000001"/>
    <x v="1"/>
    <x v="0"/>
    <x v="4"/>
    <n v="17.899999999999999"/>
    <n v="19.690000000000001"/>
    <n v="0"/>
  </r>
  <r>
    <n v="279"/>
    <x v="32"/>
    <n v="1.8"/>
    <n v="-1.1000000000000001"/>
    <n v="690"/>
    <n v="0"/>
    <n v="1026.0999999999999"/>
    <n v="0.93"/>
    <x v="15"/>
    <n v="1.1000000000000001"/>
    <x v="1"/>
    <x v="0"/>
    <x v="4"/>
    <n v="19.100000000000001"/>
    <n v="21.01"/>
    <n v="0"/>
  </r>
  <r>
    <n v="279"/>
    <x v="33"/>
    <n v="1.8"/>
    <n v="-0.4"/>
    <n v="713"/>
    <n v="0"/>
    <n v="1026.5999999999999"/>
    <n v="0.93"/>
    <x v="15"/>
    <n v="1.1000000000000001"/>
    <x v="1"/>
    <x v="0"/>
    <x v="5"/>
    <n v="18.399999999999999"/>
    <n v="20.239999999999998"/>
    <n v="0"/>
  </r>
  <r>
    <n v="279"/>
    <x v="34"/>
    <n v="4"/>
    <n v="1.2"/>
    <n v="200"/>
    <n v="-0.1"/>
    <n v="1026.5"/>
    <n v="0.94"/>
    <x v="15"/>
    <n v="1.1000000000000001"/>
    <x v="1"/>
    <x v="0"/>
    <x v="5"/>
    <n v="16.8"/>
    <n v="18.480000000000004"/>
    <n v="0"/>
  </r>
  <r>
    <n v="279"/>
    <x v="35"/>
    <n v="3.3"/>
    <n v="4.3"/>
    <n v="342"/>
    <n v="-0.1"/>
    <n v="1036.3"/>
    <n v="0.94"/>
    <x v="15"/>
    <n v="1.1000000000000001"/>
    <x v="1"/>
    <x v="0"/>
    <x v="5"/>
    <n v="13.7"/>
    <n v="15.07"/>
    <n v="0"/>
  </r>
  <r>
    <n v="279"/>
    <x v="36"/>
    <n v="3"/>
    <n v="3.2"/>
    <n v="513"/>
    <n v="0.1"/>
    <n v="1042.0999999999999"/>
    <n v="0.94"/>
    <x v="15"/>
    <n v="1.1000000000000001"/>
    <x v="1"/>
    <x v="0"/>
    <x v="5"/>
    <n v="14.8"/>
    <n v="16.28"/>
    <n v="0"/>
  </r>
  <r>
    <n v="279"/>
    <x v="37"/>
    <n v="7.8"/>
    <n v="2.2999999999999998"/>
    <n v="449"/>
    <n v="0"/>
    <n v="1031.3"/>
    <n v="0.78"/>
    <x v="15"/>
    <n v="1.1000000000000001"/>
    <x v="1"/>
    <x v="0"/>
    <x v="5"/>
    <n v="15.7"/>
    <n v="17.27"/>
    <n v="0"/>
  </r>
  <r>
    <n v="279"/>
    <x v="38"/>
    <n v="4.5"/>
    <n v="2.8"/>
    <n v="248"/>
    <n v="0"/>
    <n v="1023.8"/>
    <n v="0.83"/>
    <x v="15"/>
    <n v="1.1000000000000001"/>
    <x v="1"/>
    <x v="0"/>
    <x v="5"/>
    <n v="15.2"/>
    <n v="16.72"/>
    <n v="0"/>
  </r>
  <r>
    <n v="279"/>
    <x v="39"/>
    <n v="4.5"/>
    <n v="2.9"/>
    <n v="646"/>
    <n v="0"/>
    <n v="1029.9000000000001"/>
    <n v="0.82"/>
    <x v="15"/>
    <n v="1.1000000000000001"/>
    <x v="1"/>
    <x v="0"/>
    <x v="5"/>
    <n v="15.1"/>
    <n v="16.61"/>
    <n v="0"/>
  </r>
  <r>
    <n v="279"/>
    <x v="40"/>
    <n v="6.9"/>
    <n v="2.2000000000000002"/>
    <n v="320"/>
    <n v="0"/>
    <n v="1026.7"/>
    <n v="0.8"/>
    <x v="15"/>
    <n v="1.1000000000000001"/>
    <x v="1"/>
    <x v="0"/>
    <x v="6"/>
    <n v="15.8"/>
    <n v="17.380000000000003"/>
    <n v="0"/>
  </r>
  <r>
    <n v="279"/>
    <x v="41"/>
    <n v="6.3"/>
    <n v="0.7"/>
    <n v="223"/>
    <n v="10"/>
    <n v="1020.1"/>
    <n v="0.92"/>
    <x v="15"/>
    <n v="1.1000000000000001"/>
    <x v="1"/>
    <x v="0"/>
    <x v="6"/>
    <n v="17.3"/>
    <n v="19.03"/>
    <n v="0"/>
  </r>
  <r>
    <n v="279"/>
    <x v="42"/>
    <n v="2.5"/>
    <n v="0.3"/>
    <n v="241"/>
    <n v="3.5"/>
    <n v="1018.6"/>
    <n v="0.95"/>
    <x v="15"/>
    <n v="1.1000000000000001"/>
    <x v="1"/>
    <x v="0"/>
    <x v="6"/>
    <n v="17.7"/>
    <n v="19.470000000000002"/>
    <n v="0"/>
  </r>
  <r>
    <n v="279"/>
    <x v="43"/>
    <n v="3.1"/>
    <n v="-1.5"/>
    <n v="342"/>
    <n v="0.2"/>
    <n v="1022.2"/>
    <n v="0.93"/>
    <x v="15"/>
    <n v="1.1000000000000001"/>
    <x v="1"/>
    <x v="0"/>
    <x v="6"/>
    <n v="19.5"/>
    <n v="21.450000000000003"/>
    <n v="0"/>
  </r>
  <r>
    <n v="279"/>
    <x v="44"/>
    <n v="1.3"/>
    <n v="0.2"/>
    <n v="339"/>
    <n v="0"/>
    <n v="1028"/>
    <n v="0.89"/>
    <x v="15"/>
    <n v="1.1000000000000001"/>
    <x v="1"/>
    <x v="0"/>
    <x v="6"/>
    <n v="17.8"/>
    <n v="19.580000000000002"/>
    <n v="0"/>
  </r>
  <r>
    <n v="279"/>
    <x v="45"/>
    <n v="2"/>
    <n v="0.5"/>
    <n v="326"/>
    <n v="0"/>
    <n v="1024.5"/>
    <n v="0.87"/>
    <x v="15"/>
    <n v="1.1000000000000001"/>
    <x v="1"/>
    <x v="0"/>
    <x v="6"/>
    <n v="17.5"/>
    <n v="19.25"/>
    <n v="0"/>
  </r>
  <r>
    <n v="279"/>
    <x v="46"/>
    <n v="3.5"/>
    <n v="-0.9"/>
    <n v="527"/>
    <n v="0"/>
    <n v="1024.7"/>
    <n v="0.84"/>
    <x v="15"/>
    <n v="1.1000000000000001"/>
    <x v="1"/>
    <x v="0"/>
    <x v="6"/>
    <n v="18.899999999999999"/>
    <n v="20.79"/>
    <n v="0"/>
  </r>
  <r>
    <n v="279"/>
    <x v="47"/>
    <n v="3"/>
    <n v="-2.4"/>
    <n v="1102"/>
    <n v="0"/>
    <n v="1026.2"/>
    <n v="0.77"/>
    <x v="15"/>
    <n v="1.1000000000000001"/>
    <x v="1"/>
    <x v="0"/>
    <x v="7"/>
    <n v="20.399999999999999"/>
    <n v="22.44"/>
    <n v="0"/>
  </r>
  <r>
    <n v="279"/>
    <x v="48"/>
    <n v="4.7"/>
    <n v="-2.2000000000000002"/>
    <n v="972"/>
    <n v="0"/>
    <n v="1027.5999999999999"/>
    <n v="0.67"/>
    <x v="15"/>
    <n v="1.1000000000000001"/>
    <x v="1"/>
    <x v="0"/>
    <x v="7"/>
    <n v="20.2"/>
    <n v="22.220000000000002"/>
    <n v="0"/>
  </r>
  <r>
    <n v="279"/>
    <x v="49"/>
    <n v="5.0999999999999996"/>
    <n v="-0.2"/>
    <n v="954"/>
    <n v="0"/>
    <n v="1023.8"/>
    <n v="0.59"/>
    <x v="15"/>
    <n v="1.1000000000000001"/>
    <x v="1"/>
    <x v="0"/>
    <x v="7"/>
    <n v="18.2"/>
    <n v="20.02"/>
    <n v="0"/>
  </r>
  <r>
    <n v="279"/>
    <x v="50"/>
    <n v="3.8"/>
    <n v="5.0999999999999996"/>
    <n v="433"/>
    <n v="0.1"/>
    <n v="1020.1"/>
    <n v="0.8"/>
    <x v="15"/>
    <n v="1.1000000000000001"/>
    <x v="1"/>
    <x v="0"/>
    <x v="7"/>
    <n v="12.9"/>
    <n v="14.190000000000001"/>
    <n v="0"/>
  </r>
  <r>
    <n v="279"/>
    <x v="51"/>
    <n v="4.5999999999999996"/>
    <n v="12.8"/>
    <n v="787"/>
    <n v="-0.1"/>
    <n v="1017.2"/>
    <n v="0.77"/>
    <x v="15"/>
    <n v="1.1000000000000001"/>
    <x v="1"/>
    <x v="0"/>
    <x v="7"/>
    <n v="5.1999999999999993"/>
    <n v="5.72"/>
    <n v="0"/>
  </r>
  <r>
    <n v="279"/>
    <x v="52"/>
    <n v="4.2"/>
    <n v="10.199999999999999"/>
    <n v="227"/>
    <n v="3"/>
    <n v="1015"/>
    <n v="0.9"/>
    <x v="15"/>
    <n v="1.1000000000000001"/>
    <x v="1"/>
    <x v="0"/>
    <x v="7"/>
    <n v="7.8000000000000007"/>
    <n v="8.5800000000000018"/>
    <n v="0"/>
  </r>
  <r>
    <n v="279"/>
    <x v="53"/>
    <n v="4.5"/>
    <n v="9.6"/>
    <n v="669"/>
    <n v="0"/>
    <n v="1024.8"/>
    <n v="0.85"/>
    <x v="15"/>
    <n v="1.1000000000000001"/>
    <x v="1"/>
    <x v="0"/>
    <x v="7"/>
    <n v="8.4"/>
    <n v="9.240000000000002"/>
    <n v="0"/>
  </r>
  <r>
    <n v="279"/>
    <x v="54"/>
    <n v="6.1"/>
    <n v="10.3"/>
    <n v="211"/>
    <n v="3.1"/>
    <n v="1015"/>
    <n v="0.85"/>
    <x v="15"/>
    <n v="1.1000000000000001"/>
    <x v="1"/>
    <x v="0"/>
    <x v="8"/>
    <n v="7.6999999999999993"/>
    <n v="8.4700000000000006"/>
    <n v="0"/>
  </r>
  <r>
    <n v="279"/>
    <x v="55"/>
    <n v="2.8"/>
    <n v="8.3000000000000007"/>
    <n v="593"/>
    <n v="0"/>
    <n v="1013.3"/>
    <n v="0.88"/>
    <x v="15"/>
    <n v="1.1000000000000001"/>
    <x v="1"/>
    <x v="0"/>
    <x v="8"/>
    <n v="9.6999999999999993"/>
    <n v="10.67"/>
    <n v="0"/>
  </r>
  <r>
    <n v="279"/>
    <x v="56"/>
    <n v="3.5"/>
    <n v="6.7"/>
    <n v="911"/>
    <n v="2.4"/>
    <n v="1014.3"/>
    <n v="0.83"/>
    <x v="15"/>
    <n v="1.1000000000000001"/>
    <x v="1"/>
    <x v="0"/>
    <x v="8"/>
    <n v="11.3"/>
    <n v="12.430000000000001"/>
    <n v="0"/>
  </r>
  <r>
    <n v="279"/>
    <x v="57"/>
    <n v="2.9"/>
    <n v="4.4000000000000004"/>
    <n v="353"/>
    <n v="16.100000000000001"/>
    <n v="1014.4"/>
    <n v="0.96"/>
    <x v="15"/>
    <n v="1.1000000000000001"/>
    <x v="1"/>
    <x v="0"/>
    <x v="8"/>
    <n v="13.6"/>
    <n v="14.96"/>
    <n v="0"/>
  </r>
  <r>
    <n v="279"/>
    <x v="58"/>
    <n v="3.3"/>
    <n v="4.2"/>
    <n v="639"/>
    <n v="0.3"/>
    <n v="1025.7"/>
    <n v="0.91"/>
    <x v="15"/>
    <n v="1.1000000000000001"/>
    <x v="1"/>
    <x v="0"/>
    <x v="8"/>
    <n v="13.8"/>
    <n v="15.180000000000001"/>
    <n v="0"/>
  </r>
  <r>
    <n v="279"/>
    <x v="59"/>
    <n v="1.4"/>
    <n v="3.3"/>
    <n v="729"/>
    <n v="0"/>
    <n v="1033.5999999999999"/>
    <n v="0.88"/>
    <x v="15"/>
    <n v="1"/>
    <x v="2"/>
    <x v="0"/>
    <x v="8"/>
    <n v="14.7"/>
    <n v="14.7"/>
    <n v="0"/>
  </r>
  <r>
    <n v="279"/>
    <x v="60"/>
    <n v="1.3"/>
    <n v="1.7"/>
    <n v="1127"/>
    <n v="0"/>
    <n v="1034.3"/>
    <n v="0.9"/>
    <x v="15"/>
    <n v="1"/>
    <x v="2"/>
    <x v="0"/>
    <x v="8"/>
    <n v="16.3"/>
    <n v="16.3"/>
    <n v="0"/>
  </r>
  <r>
    <n v="279"/>
    <x v="61"/>
    <n v="1.5"/>
    <n v="2.2999999999999998"/>
    <n v="1323"/>
    <n v="0"/>
    <n v="1029.3"/>
    <n v="0.79"/>
    <x v="15"/>
    <n v="1"/>
    <x v="2"/>
    <x v="0"/>
    <x v="9"/>
    <n v="15.7"/>
    <n v="15.7"/>
    <n v="0"/>
  </r>
  <r>
    <n v="279"/>
    <x v="62"/>
    <n v="2.1"/>
    <n v="3.6"/>
    <n v="1249"/>
    <n v="0"/>
    <n v="1025.9000000000001"/>
    <n v="0.84"/>
    <x v="15"/>
    <n v="1"/>
    <x v="2"/>
    <x v="0"/>
    <x v="9"/>
    <n v="14.4"/>
    <n v="14.4"/>
    <n v="0"/>
  </r>
  <r>
    <n v="279"/>
    <x v="63"/>
    <n v="3.3"/>
    <n v="5.9"/>
    <n v="1313"/>
    <n v="0"/>
    <n v="1022.3"/>
    <n v="0.74"/>
    <x v="15"/>
    <n v="1"/>
    <x v="2"/>
    <x v="0"/>
    <x v="9"/>
    <n v="12.1"/>
    <n v="12.1"/>
    <n v="0"/>
  </r>
  <r>
    <n v="279"/>
    <x v="64"/>
    <n v="2.2999999999999998"/>
    <n v="7.2"/>
    <n v="1241"/>
    <n v="0"/>
    <n v="1017.6"/>
    <n v="0.74"/>
    <x v="15"/>
    <n v="1"/>
    <x v="2"/>
    <x v="0"/>
    <x v="9"/>
    <n v="10.8"/>
    <n v="10.8"/>
    <n v="0"/>
  </r>
  <r>
    <n v="279"/>
    <x v="65"/>
    <n v="2.2999999999999998"/>
    <n v="9.4"/>
    <n v="1270"/>
    <n v="0"/>
    <n v="1016.6"/>
    <n v="0.7"/>
    <x v="15"/>
    <n v="1"/>
    <x v="2"/>
    <x v="0"/>
    <x v="9"/>
    <n v="8.6"/>
    <n v="8.6"/>
    <n v="0"/>
  </r>
  <r>
    <n v="279"/>
    <x v="66"/>
    <n v="2.9"/>
    <n v="10.1"/>
    <n v="1321"/>
    <n v="0"/>
    <n v="1013.7"/>
    <n v="0.66"/>
    <x v="15"/>
    <n v="1"/>
    <x v="2"/>
    <x v="0"/>
    <x v="9"/>
    <n v="7.9"/>
    <n v="7.9"/>
    <n v="0"/>
  </r>
  <r>
    <n v="279"/>
    <x v="67"/>
    <n v="2.5"/>
    <n v="8.8000000000000007"/>
    <n v="1314"/>
    <n v="0"/>
    <n v="1006.5"/>
    <n v="0.69"/>
    <x v="15"/>
    <n v="1"/>
    <x v="2"/>
    <x v="0"/>
    <x v="9"/>
    <n v="9.1999999999999993"/>
    <n v="9.1999999999999993"/>
    <n v="0"/>
  </r>
  <r>
    <n v="279"/>
    <x v="68"/>
    <n v="2.4"/>
    <n v="6.7"/>
    <n v="1310"/>
    <n v="0"/>
    <n v="1002.7"/>
    <n v="0.8"/>
    <x v="15"/>
    <n v="1"/>
    <x v="2"/>
    <x v="0"/>
    <x v="10"/>
    <n v="11.3"/>
    <n v="11.3"/>
    <n v="0"/>
  </r>
  <r>
    <n v="279"/>
    <x v="69"/>
    <n v="3.8"/>
    <n v="5.2"/>
    <n v="587"/>
    <n v="-0.1"/>
    <n v="1002.3"/>
    <n v="0.85"/>
    <x v="15"/>
    <n v="1"/>
    <x v="2"/>
    <x v="0"/>
    <x v="10"/>
    <n v="12.8"/>
    <n v="12.8"/>
    <n v="0"/>
  </r>
  <r>
    <n v="279"/>
    <x v="70"/>
    <n v="3.4"/>
    <n v="3.8"/>
    <n v="1183"/>
    <n v="0.4"/>
    <n v="999.5"/>
    <n v="0.83"/>
    <x v="15"/>
    <n v="1"/>
    <x v="2"/>
    <x v="0"/>
    <x v="10"/>
    <n v="14.2"/>
    <n v="14.2"/>
    <n v="0"/>
  </r>
  <r>
    <n v="279"/>
    <x v="71"/>
    <n v="2.6"/>
    <n v="1.6"/>
    <n v="727"/>
    <n v="0.1"/>
    <n v="1000.4"/>
    <n v="0.88"/>
    <x v="15"/>
    <n v="1"/>
    <x v="2"/>
    <x v="0"/>
    <x v="10"/>
    <n v="16.399999999999999"/>
    <n v="16.399999999999999"/>
    <n v="0"/>
  </r>
  <r>
    <n v="279"/>
    <x v="72"/>
    <n v="3.2"/>
    <n v="1.6"/>
    <n v="1032"/>
    <n v="-0.1"/>
    <n v="1010.3"/>
    <n v="0.81"/>
    <x v="15"/>
    <n v="1"/>
    <x v="2"/>
    <x v="0"/>
    <x v="10"/>
    <n v="16.399999999999999"/>
    <n v="16.399999999999999"/>
    <n v="0"/>
  </r>
  <r>
    <n v="279"/>
    <x v="73"/>
    <n v="4.3"/>
    <n v="2.2000000000000002"/>
    <n v="1350"/>
    <n v="0"/>
    <n v="1020.9"/>
    <n v="0.75"/>
    <x v="15"/>
    <n v="1"/>
    <x v="2"/>
    <x v="0"/>
    <x v="10"/>
    <n v="15.8"/>
    <n v="15.8"/>
    <n v="0"/>
  </r>
  <r>
    <n v="279"/>
    <x v="74"/>
    <n v="2.8"/>
    <n v="3.4"/>
    <n v="1216"/>
    <n v="-0.1"/>
    <n v="1023.4"/>
    <n v="0.83"/>
    <x v="15"/>
    <n v="1"/>
    <x v="2"/>
    <x v="0"/>
    <x v="10"/>
    <n v="14.6"/>
    <n v="14.6"/>
    <n v="0"/>
  </r>
  <r>
    <n v="279"/>
    <x v="75"/>
    <n v="4.3"/>
    <n v="3.2"/>
    <n v="1648"/>
    <n v="0"/>
    <n v="1030.2"/>
    <n v="0.61"/>
    <x v="15"/>
    <n v="1"/>
    <x v="2"/>
    <x v="0"/>
    <x v="11"/>
    <n v="14.8"/>
    <n v="14.8"/>
    <n v="0"/>
  </r>
  <r>
    <n v="279"/>
    <x v="76"/>
    <n v="3.3"/>
    <n v="3.5"/>
    <n v="1676"/>
    <n v="0"/>
    <n v="1029.5"/>
    <n v="0.5"/>
    <x v="15"/>
    <n v="1"/>
    <x v="2"/>
    <x v="0"/>
    <x v="11"/>
    <n v="14.5"/>
    <n v="14.5"/>
    <n v="0"/>
  </r>
  <r>
    <n v="279"/>
    <x v="77"/>
    <n v="2.2999999999999998"/>
    <n v="6.1"/>
    <n v="1673"/>
    <n v="0"/>
    <n v="1024.7"/>
    <n v="0.56000000000000005"/>
    <x v="15"/>
    <n v="1"/>
    <x v="2"/>
    <x v="0"/>
    <x v="11"/>
    <n v="11.9"/>
    <n v="11.9"/>
    <n v="0"/>
  </r>
  <r>
    <n v="279"/>
    <x v="78"/>
    <n v="2"/>
    <n v="9.3000000000000007"/>
    <n v="1564"/>
    <n v="0"/>
    <n v="1021.5"/>
    <n v="0.67"/>
    <x v="15"/>
    <n v="1"/>
    <x v="2"/>
    <x v="0"/>
    <x v="11"/>
    <n v="8.6999999999999993"/>
    <n v="8.6999999999999993"/>
    <n v="0"/>
  </r>
  <r>
    <n v="279"/>
    <x v="79"/>
    <n v="5.0999999999999996"/>
    <n v="12.5"/>
    <n v="1623"/>
    <n v="0"/>
    <n v="1014.8"/>
    <n v="0.61"/>
    <x v="15"/>
    <n v="1"/>
    <x v="2"/>
    <x v="0"/>
    <x v="11"/>
    <n v="5.5"/>
    <n v="5.5"/>
    <n v="0"/>
  </r>
  <r>
    <n v="279"/>
    <x v="80"/>
    <n v="7.4"/>
    <n v="13.1"/>
    <n v="1563"/>
    <n v="2.5"/>
    <n v="1006"/>
    <n v="0.48"/>
    <x v="15"/>
    <n v="1"/>
    <x v="2"/>
    <x v="0"/>
    <x v="11"/>
    <n v="4.9000000000000004"/>
    <n v="4.9000000000000004"/>
    <n v="0"/>
  </r>
  <r>
    <n v="279"/>
    <x v="81"/>
    <n v="2.8"/>
    <n v="10"/>
    <n v="667"/>
    <n v="1.3"/>
    <n v="1005.5"/>
    <n v="0.8"/>
    <x v="15"/>
    <n v="1"/>
    <x v="2"/>
    <x v="0"/>
    <x v="11"/>
    <n v="8"/>
    <n v="8"/>
    <n v="0"/>
  </r>
  <r>
    <n v="279"/>
    <x v="82"/>
    <n v="2.8"/>
    <n v="9.9"/>
    <n v="933"/>
    <n v="0.1"/>
    <n v="1014.4"/>
    <n v="0.88"/>
    <x v="15"/>
    <n v="1"/>
    <x v="2"/>
    <x v="0"/>
    <x v="12"/>
    <n v="8.1"/>
    <n v="8.1"/>
    <n v="0"/>
  </r>
  <r>
    <n v="279"/>
    <x v="83"/>
    <n v="4.2"/>
    <n v="8.3000000000000007"/>
    <n v="1061"/>
    <n v="0.4"/>
    <n v="1019.7"/>
    <n v="0.83"/>
    <x v="15"/>
    <n v="1"/>
    <x v="2"/>
    <x v="0"/>
    <x v="12"/>
    <n v="9.6999999999999993"/>
    <n v="9.6999999999999993"/>
    <n v="0"/>
  </r>
  <r>
    <n v="279"/>
    <x v="84"/>
    <n v="3"/>
    <n v="6.4"/>
    <n v="576"/>
    <n v="-0.1"/>
    <n v="1023.9"/>
    <n v="0.89"/>
    <x v="15"/>
    <n v="1"/>
    <x v="2"/>
    <x v="0"/>
    <x v="12"/>
    <n v="11.6"/>
    <n v="11.6"/>
    <n v="0"/>
  </r>
  <r>
    <n v="279"/>
    <x v="85"/>
    <n v="1.6"/>
    <n v="6.6"/>
    <n v="1869"/>
    <n v="0"/>
    <n v="1020.4"/>
    <n v="0.8"/>
    <x v="15"/>
    <n v="1"/>
    <x v="2"/>
    <x v="0"/>
    <x v="12"/>
    <n v="11.4"/>
    <n v="11.4"/>
    <n v="0"/>
  </r>
  <r>
    <n v="279"/>
    <x v="86"/>
    <n v="3.3"/>
    <n v="8"/>
    <n v="1758"/>
    <n v="0.3"/>
    <n v="1011.8"/>
    <n v="0.82"/>
    <x v="15"/>
    <n v="1"/>
    <x v="2"/>
    <x v="0"/>
    <x v="12"/>
    <n v="10"/>
    <n v="10"/>
    <n v="0"/>
  </r>
  <r>
    <n v="279"/>
    <x v="87"/>
    <n v="3.7"/>
    <n v="7.5"/>
    <n v="1566"/>
    <n v="0"/>
    <n v="1017.9"/>
    <n v="0.78"/>
    <x v="15"/>
    <n v="1"/>
    <x v="2"/>
    <x v="0"/>
    <x v="12"/>
    <n v="10.5"/>
    <n v="10.5"/>
    <n v="0"/>
  </r>
  <r>
    <n v="279"/>
    <x v="88"/>
    <n v="8.1999999999999993"/>
    <n v="9"/>
    <n v="807"/>
    <n v="0.2"/>
    <n v="1014.4"/>
    <n v="0.77"/>
    <x v="15"/>
    <n v="1"/>
    <x v="2"/>
    <x v="0"/>
    <x v="12"/>
    <n v="9"/>
    <n v="9"/>
    <n v="0"/>
  </r>
  <r>
    <n v="279"/>
    <x v="89"/>
    <n v="4.4000000000000004"/>
    <n v="7.5"/>
    <n v="1534"/>
    <n v="0"/>
    <n v="1026.7"/>
    <n v="0.77"/>
    <x v="15"/>
    <n v="1"/>
    <x v="2"/>
    <x v="0"/>
    <x v="13"/>
    <n v="10.5"/>
    <n v="10.5"/>
    <n v="0"/>
  </r>
  <r>
    <n v="279"/>
    <x v="90"/>
    <n v="3.9"/>
    <n v="7.4"/>
    <n v="1755"/>
    <n v="0"/>
    <n v="1029"/>
    <n v="0.74"/>
    <x v="15"/>
    <n v="0.8"/>
    <x v="3"/>
    <x v="0"/>
    <x v="13"/>
    <n v="10.6"/>
    <n v="8.48"/>
    <n v="0"/>
  </r>
  <r>
    <n v="279"/>
    <x v="91"/>
    <n v="5.5"/>
    <n v="10.3"/>
    <n v="1915"/>
    <n v="0"/>
    <n v="1026.2"/>
    <n v="0.62"/>
    <x v="15"/>
    <n v="0.8"/>
    <x v="3"/>
    <x v="0"/>
    <x v="13"/>
    <n v="7.6999999999999993"/>
    <n v="6.16"/>
    <n v="0"/>
  </r>
  <r>
    <n v="279"/>
    <x v="92"/>
    <n v="4.5"/>
    <n v="12"/>
    <n v="1997"/>
    <n v="0"/>
    <n v="1024.7"/>
    <n v="0.53"/>
    <x v="15"/>
    <n v="0.8"/>
    <x v="3"/>
    <x v="0"/>
    <x v="13"/>
    <n v="6"/>
    <n v="4.8000000000000007"/>
    <n v="0"/>
  </r>
  <r>
    <n v="279"/>
    <x v="93"/>
    <n v="3.6"/>
    <n v="11.8"/>
    <n v="1994"/>
    <n v="0"/>
    <n v="1021"/>
    <n v="0.61"/>
    <x v="15"/>
    <n v="0.8"/>
    <x v="3"/>
    <x v="0"/>
    <x v="13"/>
    <n v="6.1999999999999993"/>
    <n v="4.96"/>
    <n v="0"/>
  </r>
  <r>
    <n v="279"/>
    <x v="94"/>
    <n v="5.8"/>
    <n v="8.4"/>
    <n v="2075"/>
    <n v="0"/>
    <n v="1021.5"/>
    <n v="0.6"/>
    <x v="15"/>
    <n v="0.8"/>
    <x v="3"/>
    <x v="0"/>
    <x v="13"/>
    <n v="9.6"/>
    <n v="7.68"/>
    <n v="0"/>
  </r>
  <r>
    <n v="279"/>
    <x v="95"/>
    <n v="4.2"/>
    <n v="5.7"/>
    <n v="2117"/>
    <n v="0"/>
    <n v="1026.9000000000001"/>
    <n v="0.56000000000000005"/>
    <x v="15"/>
    <n v="0.8"/>
    <x v="3"/>
    <x v="0"/>
    <x v="13"/>
    <n v="12.3"/>
    <n v="9.8400000000000016"/>
    <n v="0"/>
  </r>
  <r>
    <n v="279"/>
    <x v="96"/>
    <n v="2.2999999999999998"/>
    <n v="6.2"/>
    <n v="2098"/>
    <n v="0"/>
    <n v="1027.3"/>
    <n v="0.65"/>
    <x v="15"/>
    <n v="0.8"/>
    <x v="3"/>
    <x v="0"/>
    <x v="14"/>
    <n v="11.8"/>
    <n v="9.4400000000000013"/>
    <n v="0"/>
  </r>
  <r>
    <n v="279"/>
    <x v="97"/>
    <n v="2.2999999999999998"/>
    <n v="6.7"/>
    <n v="2061"/>
    <n v="0"/>
    <n v="1027.5999999999999"/>
    <n v="0.74"/>
    <x v="15"/>
    <n v="0.8"/>
    <x v="3"/>
    <x v="0"/>
    <x v="14"/>
    <n v="11.3"/>
    <n v="9.0400000000000009"/>
    <n v="0"/>
  </r>
  <r>
    <n v="279"/>
    <x v="98"/>
    <n v="4.2"/>
    <n v="7"/>
    <n v="1633"/>
    <n v="0"/>
    <n v="1026.5999999999999"/>
    <n v="0.79"/>
    <x v="15"/>
    <n v="0.8"/>
    <x v="3"/>
    <x v="0"/>
    <x v="14"/>
    <n v="11"/>
    <n v="8.8000000000000007"/>
    <n v="0"/>
  </r>
  <r>
    <n v="279"/>
    <x v="99"/>
    <n v="3.8"/>
    <n v="9.1999999999999993"/>
    <n v="1387"/>
    <n v="0"/>
    <n v="1026.7"/>
    <n v="0.76"/>
    <x v="15"/>
    <n v="0.8"/>
    <x v="3"/>
    <x v="0"/>
    <x v="14"/>
    <n v="8.8000000000000007"/>
    <n v="7.0400000000000009"/>
    <n v="0"/>
  </r>
  <r>
    <n v="279"/>
    <x v="100"/>
    <n v="3.8"/>
    <n v="11.2"/>
    <n v="1887"/>
    <n v="0"/>
    <n v="1020.5"/>
    <n v="0.78"/>
    <x v="15"/>
    <n v="0.8"/>
    <x v="3"/>
    <x v="0"/>
    <x v="14"/>
    <n v="6.8000000000000007"/>
    <n v="5.4400000000000013"/>
    <n v="0"/>
  </r>
  <r>
    <n v="279"/>
    <x v="101"/>
    <n v="3.7"/>
    <n v="13.5"/>
    <n v="2135"/>
    <n v="0"/>
    <n v="1010.2"/>
    <n v="0.64"/>
    <x v="15"/>
    <n v="0.8"/>
    <x v="3"/>
    <x v="0"/>
    <x v="14"/>
    <n v="4.5"/>
    <n v="3.6"/>
    <n v="0"/>
  </r>
  <r>
    <n v="279"/>
    <x v="102"/>
    <n v="4.5"/>
    <n v="14.2"/>
    <n v="1513"/>
    <n v="1"/>
    <n v="1003.4"/>
    <n v="0.72"/>
    <x v="15"/>
    <n v="0.8"/>
    <x v="3"/>
    <x v="0"/>
    <x v="14"/>
    <n v="3.8000000000000007"/>
    <n v="3.0400000000000009"/>
    <n v="0"/>
  </r>
  <r>
    <n v="279"/>
    <x v="103"/>
    <n v="3.2"/>
    <n v="12"/>
    <n v="1671"/>
    <n v="1.3"/>
    <n v="1007.9"/>
    <n v="0.74"/>
    <x v="15"/>
    <n v="0.8"/>
    <x v="3"/>
    <x v="0"/>
    <x v="15"/>
    <n v="6"/>
    <n v="4.8000000000000007"/>
    <n v="0"/>
  </r>
  <r>
    <n v="279"/>
    <x v="104"/>
    <n v="3.5"/>
    <n v="14.6"/>
    <n v="1472"/>
    <n v="6.3"/>
    <n v="999.8"/>
    <n v="0.77"/>
    <x v="15"/>
    <n v="0.8"/>
    <x v="3"/>
    <x v="0"/>
    <x v="15"/>
    <n v="3.4000000000000004"/>
    <n v="2.7200000000000006"/>
    <n v="0"/>
  </r>
  <r>
    <n v="279"/>
    <x v="105"/>
    <n v="2.2999999999999998"/>
    <n v="10.5"/>
    <n v="388"/>
    <n v="1.7"/>
    <n v="1008.6"/>
    <n v="0.93"/>
    <x v="15"/>
    <n v="0.8"/>
    <x v="3"/>
    <x v="0"/>
    <x v="15"/>
    <n v="7.5"/>
    <n v="6"/>
    <n v="0"/>
  </r>
  <r>
    <n v="279"/>
    <x v="106"/>
    <n v="3"/>
    <n v="9"/>
    <n v="342"/>
    <n v="4"/>
    <n v="1012.2"/>
    <n v="0.89"/>
    <x v="15"/>
    <n v="0.8"/>
    <x v="3"/>
    <x v="0"/>
    <x v="15"/>
    <n v="9"/>
    <n v="7.2"/>
    <n v="0"/>
  </r>
  <r>
    <n v="279"/>
    <x v="107"/>
    <n v="2.5"/>
    <n v="9.3000000000000007"/>
    <n v="1123"/>
    <n v="0.5"/>
    <n v="1014.3"/>
    <n v="0.83"/>
    <x v="15"/>
    <n v="0.8"/>
    <x v="3"/>
    <x v="0"/>
    <x v="15"/>
    <n v="8.6999999999999993"/>
    <n v="6.96"/>
    <n v="0"/>
  </r>
  <r>
    <n v="279"/>
    <x v="108"/>
    <n v="2.2999999999999998"/>
    <n v="8.3000000000000007"/>
    <n v="2242"/>
    <n v="0"/>
    <n v="1010.3"/>
    <n v="0.8"/>
    <x v="15"/>
    <n v="0.8"/>
    <x v="3"/>
    <x v="0"/>
    <x v="15"/>
    <n v="9.6999999999999993"/>
    <n v="7.76"/>
    <n v="0"/>
  </r>
  <r>
    <n v="279"/>
    <x v="109"/>
    <n v="1.8"/>
    <n v="8.6"/>
    <n v="1667"/>
    <n v="0"/>
    <n v="1007.5"/>
    <n v="0.84"/>
    <x v="15"/>
    <n v="0.8"/>
    <x v="3"/>
    <x v="0"/>
    <x v="15"/>
    <n v="9.4"/>
    <n v="7.5200000000000005"/>
    <n v="0"/>
  </r>
  <r>
    <n v="279"/>
    <x v="110"/>
    <n v="1.5"/>
    <n v="10.7"/>
    <n v="573"/>
    <n v="2.8"/>
    <n v="1010.3"/>
    <n v="0.94"/>
    <x v="15"/>
    <n v="0.8"/>
    <x v="3"/>
    <x v="0"/>
    <x v="16"/>
    <n v="7.3000000000000007"/>
    <n v="5.8400000000000007"/>
    <n v="0"/>
  </r>
  <r>
    <n v="279"/>
    <x v="111"/>
    <n v="2.5"/>
    <n v="11.4"/>
    <n v="1176"/>
    <n v="-0.1"/>
    <n v="1016.6"/>
    <n v="0.87"/>
    <x v="15"/>
    <n v="0.8"/>
    <x v="3"/>
    <x v="0"/>
    <x v="16"/>
    <n v="6.6"/>
    <n v="5.28"/>
    <n v="0"/>
  </r>
  <r>
    <n v="279"/>
    <x v="112"/>
    <n v="2.9"/>
    <n v="11.8"/>
    <n v="917"/>
    <n v="2.1"/>
    <n v="1015.1"/>
    <n v="0.86"/>
    <x v="15"/>
    <n v="0.8"/>
    <x v="3"/>
    <x v="0"/>
    <x v="16"/>
    <n v="6.1999999999999993"/>
    <n v="4.96"/>
    <n v="0"/>
  </r>
  <r>
    <n v="279"/>
    <x v="113"/>
    <n v="4.4000000000000004"/>
    <n v="10.1"/>
    <n v="385"/>
    <n v="18"/>
    <n v="1018.3"/>
    <n v="0.95"/>
    <x v="15"/>
    <n v="0.8"/>
    <x v="3"/>
    <x v="0"/>
    <x v="16"/>
    <n v="7.9"/>
    <n v="6.32"/>
    <n v="0"/>
  </r>
  <r>
    <n v="279"/>
    <x v="114"/>
    <n v="3"/>
    <n v="8.5"/>
    <n v="859"/>
    <n v="0"/>
    <n v="1023"/>
    <n v="0.9"/>
    <x v="15"/>
    <n v="0.8"/>
    <x v="3"/>
    <x v="0"/>
    <x v="16"/>
    <n v="9.5"/>
    <n v="7.6000000000000005"/>
    <n v="0"/>
  </r>
  <r>
    <n v="279"/>
    <x v="115"/>
    <n v="2.7"/>
    <n v="11.2"/>
    <n v="2151"/>
    <n v="0"/>
    <n v="1023.6"/>
    <n v="0.76"/>
    <x v="15"/>
    <n v="0.8"/>
    <x v="3"/>
    <x v="0"/>
    <x v="16"/>
    <n v="6.8000000000000007"/>
    <n v="5.4400000000000013"/>
    <n v="0"/>
  </r>
  <r>
    <n v="279"/>
    <x v="116"/>
    <n v="2.2000000000000002"/>
    <n v="12.5"/>
    <n v="2556"/>
    <n v="0"/>
    <n v="1025.7"/>
    <n v="0.63"/>
    <x v="15"/>
    <n v="0.8"/>
    <x v="3"/>
    <x v="0"/>
    <x v="16"/>
    <n v="5.5"/>
    <n v="4.4000000000000004"/>
    <n v="0"/>
  </r>
  <r>
    <n v="279"/>
    <x v="117"/>
    <n v="1.8"/>
    <n v="13.2"/>
    <n v="2465"/>
    <n v="0"/>
    <n v="1027"/>
    <n v="0.7"/>
    <x v="15"/>
    <n v="0.8"/>
    <x v="3"/>
    <x v="0"/>
    <x v="17"/>
    <n v="4.8000000000000007"/>
    <n v="3.8400000000000007"/>
    <n v="0"/>
  </r>
  <r>
    <n v="279"/>
    <x v="118"/>
    <n v="2.1"/>
    <n v="13.7"/>
    <n v="2496"/>
    <n v="0"/>
    <n v="1026.8"/>
    <n v="0.77"/>
    <x v="15"/>
    <n v="0.8"/>
    <x v="3"/>
    <x v="0"/>
    <x v="17"/>
    <n v="4.3000000000000007"/>
    <n v="3.4400000000000008"/>
    <n v="0"/>
  </r>
  <r>
    <n v="279"/>
    <x v="119"/>
    <n v="2"/>
    <n v="16.3"/>
    <n v="2539"/>
    <n v="0"/>
    <n v="1023.5"/>
    <n v="0.72"/>
    <x v="15"/>
    <n v="0.8"/>
    <x v="3"/>
    <x v="0"/>
    <x v="17"/>
    <n v="1.6999999999999993"/>
    <n v="1.3599999999999994"/>
    <n v="0"/>
  </r>
  <r>
    <n v="279"/>
    <x v="120"/>
    <n v="1.7"/>
    <n v="18.3"/>
    <n v="2501"/>
    <n v="0"/>
    <n v="1017.9"/>
    <n v="0.67"/>
    <x v="15"/>
    <n v="0.8"/>
    <x v="4"/>
    <x v="0"/>
    <x v="17"/>
    <n v="0"/>
    <n v="0"/>
    <n v="0.30000000000000071"/>
  </r>
  <r>
    <n v="279"/>
    <x v="121"/>
    <n v="2.2999999999999998"/>
    <n v="14.8"/>
    <n v="1402"/>
    <n v="1.2"/>
    <n v="1014.4"/>
    <n v="0.79"/>
    <x v="15"/>
    <n v="0.8"/>
    <x v="4"/>
    <x v="0"/>
    <x v="17"/>
    <n v="3.1999999999999993"/>
    <n v="2.5599999999999996"/>
    <n v="0"/>
  </r>
  <r>
    <n v="279"/>
    <x v="122"/>
    <n v="3.3"/>
    <n v="10.8"/>
    <n v="1939"/>
    <n v="-0.1"/>
    <n v="1011.4"/>
    <n v="0.75"/>
    <x v="15"/>
    <n v="0.8"/>
    <x v="4"/>
    <x v="0"/>
    <x v="17"/>
    <n v="7.1999999999999993"/>
    <n v="5.76"/>
    <n v="0"/>
  </r>
  <r>
    <n v="279"/>
    <x v="123"/>
    <n v="4.3"/>
    <n v="8.4"/>
    <n v="1441"/>
    <n v="0.1"/>
    <n v="1013.8"/>
    <n v="0.73"/>
    <x v="15"/>
    <n v="0.8"/>
    <x v="4"/>
    <x v="0"/>
    <x v="17"/>
    <n v="9.6"/>
    <n v="7.68"/>
    <n v="0"/>
  </r>
  <r>
    <n v="279"/>
    <x v="124"/>
    <n v="4.2"/>
    <n v="8.5"/>
    <n v="2375"/>
    <n v="0"/>
    <n v="1019.4"/>
    <n v="0.67"/>
    <x v="15"/>
    <n v="0.8"/>
    <x v="4"/>
    <x v="0"/>
    <x v="18"/>
    <n v="9.5"/>
    <n v="7.6000000000000005"/>
    <n v="0"/>
  </r>
  <r>
    <n v="279"/>
    <x v="125"/>
    <n v="3.8"/>
    <n v="8.6"/>
    <n v="1529"/>
    <n v="-0.1"/>
    <n v="1021.7"/>
    <n v="0.77"/>
    <x v="15"/>
    <n v="0.8"/>
    <x v="4"/>
    <x v="0"/>
    <x v="18"/>
    <n v="9.4"/>
    <n v="7.5200000000000005"/>
    <n v="0"/>
  </r>
  <r>
    <n v="279"/>
    <x v="126"/>
    <n v="3.6"/>
    <n v="10.9"/>
    <n v="1793"/>
    <n v="0"/>
    <n v="1020.8"/>
    <n v="0.71"/>
    <x v="15"/>
    <n v="0.8"/>
    <x v="4"/>
    <x v="0"/>
    <x v="18"/>
    <n v="7.1"/>
    <n v="5.68"/>
    <n v="0"/>
  </r>
  <r>
    <n v="279"/>
    <x v="127"/>
    <n v="2.8"/>
    <n v="11.5"/>
    <n v="1879"/>
    <n v="0"/>
    <n v="1019.6"/>
    <n v="0.6"/>
    <x v="15"/>
    <n v="0.8"/>
    <x v="4"/>
    <x v="0"/>
    <x v="18"/>
    <n v="6.5"/>
    <n v="5.2"/>
    <n v="0"/>
  </r>
  <r>
    <n v="279"/>
    <x v="128"/>
    <n v="3"/>
    <n v="12.2"/>
    <n v="2213"/>
    <n v="0"/>
    <n v="1021.8"/>
    <n v="0.64"/>
    <x v="15"/>
    <n v="0.8"/>
    <x v="4"/>
    <x v="0"/>
    <x v="18"/>
    <n v="5.8000000000000007"/>
    <n v="4.6400000000000006"/>
    <n v="0"/>
  </r>
  <r>
    <n v="279"/>
    <x v="129"/>
    <n v="3.2"/>
    <n v="13.4"/>
    <n v="2344"/>
    <n v="0"/>
    <n v="1020.9"/>
    <n v="0.61"/>
    <x v="15"/>
    <n v="0.8"/>
    <x v="4"/>
    <x v="0"/>
    <x v="18"/>
    <n v="4.5999999999999996"/>
    <n v="3.6799999999999997"/>
    <n v="0"/>
  </r>
  <r>
    <n v="279"/>
    <x v="130"/>
    <n v="3.7"/>
    <n v="17.2"/>
    <n v="2614"/>
    <n v="0"/>
    <n v="1015.3"/>
    <n v="0.56999999999999995"/>
    <x v="15"/>
    <n v="0.8"/>
    <x v="4"/>
    <x v="0"/>
    <x v="18"/>
    <n v="0.80000000000000071"/>
    <n v="0.64000000000000057"/>
    <n v="0"/>
  </r>
  <r>
    <n v="279"/>
    <x v="131"/>
    <n v="4.8"/>
    <n v="16.399999999999999"/>
    <n v="2715"/>
    <n v="0"/>
    <n v="1015.7"/>
    <n v="0.49"/>
    <x v="15"/>
    <n v="0.8"/>
    <x v="4"/>
    <x v="0"/>
    <x v="19"/>
    <n v="1.6000000000000014"/>
    <n v="1.2800000000000011"/>
    <n v="0"/>
  </r>
  <r>
    <n v="279"/>
    <x v="132"/>
    <n v="3.7"/>
    <n v="15.3"/>
    <n v="2784"/>
    <n v="0"/>
    <n v="1019.5"/>
    <n v="0.5"/>
    <x v="15"/>
    <n v="0.8"/>
    <x v="4"/>
    <x v="0"/>
    <x v="19"/>
    <n v="2.6999999999999993"/>
    <n v="2.1599999999999997"/>
    <n v="0"/>
  </r>
  <r>
    <n v="279"/>
    <x v="133"/>
    <n v="4"/>
    <n v="13.3"/>
    <n v="2705"/>
    <n v="0"/>
    <n v="1018.7"/>
    <n v="0.7"/>
    <x v="15"/>
    <n v="0.8"/>
    <x v="4"/>
    <x v="0"/>
    <x v="19"/>
    <n v="4.6999999999999993"/>
    <n v="3.76"/>
    <n v="0"/>
  </r>
  <r>
    <n v="279"/>
    <x v="134"/>
    <n v="4.5"/>
    <n v="12.6"/>
    <n v="2854"/>
    <n v="0"/>
    <n v="1020.6"/>
    <n v="0.62"/>
    <x v="15"/>
    <n v="0.8"/>
    <x v="4"/>
    <x v="0"/>
    <x v="19"/>
    <n v="5.4"/>
    <n v="4.32"/>
    <n v="0"/>
  </r>
  <r>
    <n v="279"/>
    <x v="135"/>
    <n v="4.2"/>
    <n v="11"/>
    <n v="2523"/>
    <n v="0"/>
    <n v="1020.5"/>
    <n v="0.78"/>
    <x v="15"/>
    <n v="0.8"/>
    <x v="4"/>
    <x v="0"/>
    <x v="19"/>
    <n v="7"/>
    <n v="5.6000000000000005"/>
    <n v="0"/>
  </r>
  <r>
    <n v="279"/>
    <x v="136"/>
    <n v="4.5"/>
    <n v="13.2"/>
    <n v="2810"/>
    <n v="0"/>
    <n v="1017.9"/>
    <n v="0.73"/>
    <x v="15"/>
    <n v="0.8"/>
    <x v="4"/>
    <x v="0"/>
    <x v="19"/>
    <n v="4.8000000000000007"/>
    <n v="3.8400000000000007"/>
    <n v="0"/>
  </r>
  <r>
    <n v="279"/>
    <x v="137"/>
    <n v="3.2"/>
    <n v="13.3"/>
    <n v="1712"/>
    <n v="0"/>
    <n v="1017.2"/>
    <n v="0.67"/>
    <x v="15"/>
    <n v="0.8"/>
    <x v="4"/>
    <x v="0"/>
    <x v="19"/>
    <n v="4.6999999999999993"/>
    <n v="3.76"/>
    <n v="0"/>
  </r>
  <r>
    <n v="279"/>
    <x v="138"/>
    <n v="2.7"/>
    <n v="14.2"/>
    <n v="2263"/>
    <n v="0"/>
    <n v="1019.9"/>
    <n v="0.67"/>
    <x v="15"/>
    <n v="0.8"/>
    <x v="4"/>
    <x v="0"/>
    <x v="20"/>
    <n v="3.8000000000000007"/>
    <n v="3.0400000000000009"/>
    <n v="0"/>
  </r>
  <r>
    <n v="279"/>
    <x v="139"/>
    <n v="2.8"/>
    <n v="14.9"/>
    <n v="2919"/>
    <n v="0"/>
    <n v="1017.7"/>
    <n v="0.61"/>
    <x v="15"/>
    <n v="0.8"/>
    <x v="4"/>
    <x v="0"/>
    <x v="20"/>
    <n v="3.0999999999999996"/>
    <n v="2.48"/>
    <n v="0"/>
  </r>
  <r>
    <n v="279"/>
    <x v="140"/>
    <n v="4.9000000000000004"/>
    <n v="12.4"/>
    <n v="2503"/>
    <n v="0"/>
    <n v="1013.5"/>
    <n v="0.72"/>
    <x v="15"/>
    <n v="0.8"/>
    <x v="4"/>
    <x v="0"/>
    <x v="20"/>
    <n v="5.6"/>
    <n v="4.4799999999999995"/>
    <n v="0"/>
  </r>
  <r>
    <n v="279"/>
    <x v="141"/>
    <n v="5.3"/>
    <n v="10.199999999999999"/>
    <n v="2252"/>
    <n v="-0.1"/>
    <n v="1014.2"/>
    <n v="0.65"/>
    <x v="15"/>
    <n v="0.8"/>
    <x v="4"/>
    <x v="0"/>
    <x v="20"/>
    <n v="7.8000000000000007"/>
    <n v="6.2400000000000011"/>
    <n v="0"/>
  </r>
  <r>
    <n v="279"/>
    <x v="142"/>
    <n v="4.0999999999999996"/>
    <n v="8.9"/>
    <n v="1893"/>
    <n v="3"/>
    <n v="1015.5"/>
    <n v="0.78"/>
    <x v="15"/>
    <n v="0.8"/>
    <x v="4"/>
    <x v="0"/>
    <x v="20"/>
    <n v="9.1"/>
    <n v="7.28"/>
    <n v="0"/>
  </r>
  <r>
    <n v="279"/>
    <x v="143"/>
    <n v="5"/>
    <n v="11.7"/>
    <n v="1425"/>
    <n v="5.3"/>
    <n v="1011.9"/>
    <n v="0.84"/>
    <x v="15"/>
    <n v="0.8"/>
    <x v="4"/>
    <x v="0"/>
    <x v="20"/>
    <n v="6.3000000000000007"/>
    <n v="5.0400000000000009"/>
    <n v="0"/>
  </r>
  <r>
    <n v="279"/>
    <x v="144"/>
    <n v="5.5"/>
    <n v="14.6"/>
    <n v="1263"/>
    <n v="1.8"/>
    <n v="1008.5"/>
    <n v="0.87"/>
    <x v="15"/>
    <n v="0.8"/>
    <x v="4"/>
    <x v="0"/>
    <x v="20"/>
    <n v="3.4000000000000004"/>
    <n v="2.7200000000000006"/>
    <n v="0"/>
  </r>
  <r>
    <n v="279"/>
    <x v="145"/>
    <n v="5.2"/>
    <n v="15"/>
    <n v="2300"/>
    <n v="0.2"/>
    <n v="1014.5"/>
    <n v="0.66"/>
    <x v="15"/>
    <n v="0.8"/>
    <x v="4"/>
    <x v="0"/>
    <x v="21"/>
    <n v="3"/>
    <n v="2.4000000000000004"/>
    <n v="0"/>
  </r>
  <r>
    <n v="279"/>
    <x v="146"/>
    <n v="6.6"/>
    <n v="14.1"/>
    <n v="865"/>
    <n v="12.6"/>
    <n v="1011.8"/>
    <n v="0.87"/>
    <x v="15"/>
    <n v="0.8"/>
    <x v="4"/>
    <x v="0"/>
    <x v="21"/>
    <n v="3.9000000000000004"/>
    <n v="3.1200000000000006"/>
    <n v="0"/>
  </r>
  <r>
    <n v="279"/>
    <x v="147"/>
    <n v="4.7"/>
    <n v="13.9"/>
    <n v="1581"/>
    <n v="2.1"/>
    <n v="1013.6"/>
    <n v="0.84"/>
    <x v="15"/>
    <n v="0.8"/>
    <x v="4"/>
    <x v="0"/>
    <x v="21"/>
    <n v="4.0999999999999996"/>
    <n v="3.28"/>
    <n v="0"/>
  </r>
  <r>
    <n v="279"/>
    <x v="148"/>
    <n v="4.0999999999999996"/>
    <n v="13.7"/>
    <n v="914"/>
    <n v="1.5"/>
    <n v="1019.2"/>
    <n v="0.9"/>
    <x v="15"/>
    <n v="0.8"/>
    <x v="4"/>
    <x v="0"/>
    <x v="21"/>
    <n v="4.3000000000000007"/>
    <n v="3.4400000000000008"/>
    <n v="0"/>
  </r>
  <r>
    <n v="279"/>
    <x v="149"/>
    <n v="4.5"/>
    <n v="17.3"/>
    <n v="1844"/>
    <n v="0"/>
    <n v="1018.6"/>
    <n v="0.82"/>
    <x v="15"/>
    <n v="0.8"/>
    <x v="4"/>
    <x v="0"/>
    <x v="21"/>
    <n v="0.69999999999999929"/>
    <n v="0.5599999999999995"/>
    <n v="0"/>
  </r>
  <r>
    <n v="279"/>
    <x v="150"/>
    <n v="1.8"/>
    <n v="19"/>
    <n v="2256"/>
    <n v="0.4"/>
    <n v="1016.6"/>
    <n v="0.75"/>
    <x v="15"/>
    <n v="0.8"/>
    <x v="4"/>
    <x v="0"/>
    <x v="21"/>
    <n v="0"/>
    <n v="0"/>
    <n v="1"/>
  </r>
  <r>
    <n v="279"/>
    <x v="151"/>
    <n v="4.7"/>
    <n v="16.8"/>
    <n v="1530"/>
    <n v="0.1"/>
    <n v="1012.6"/>
    <n v="0.78"/>
    <x v="15"/>
    <n v="0.8"/>
    <x v="5"/>
    <x v="0"/>
    <x v="21"/>
    <n v="1.1999999999999993"/>
    <n v="0.95999999999999952"/>
    <n v="0"/>
  </r>
  <r>
    <n v="279"/>
    <x v="152"/>
    <n v="3.9"/>
    <n v="13.9"/>
    <n v="2158"/>
    <n v="-0.1"/>
    <n v="1014.9"/>
    <n v="0.75"/>
    <x v="15"/>
    <n v="0.8"/>
    <x v="5"/>
    <x v="0"/>
    <x v="22"/>
    <n v="4.0999999999999996"/>
    <n v="3.28"/>
    <n v="0"/>
  </r>
  <r>
    <n v="279"/>
    <x v="153"/>
    <n v="4.5"/>
    <n v="16.2"/>
    <n v="2194"/>
    <n v="-0.1"/>
    <n v="1010"/>
    <n v="0.65"/>
    <x v="15"/>
    <n v="0.8"/>
    <x v="5"/>
    <x v="0"/>
    <x v="22"/>
    <n v="1.8000000000000007"/>
    <n v="1.4400000000000006"/>
    <n v="0"/>
  </r>
  <r>
    <n v="279"/>
    <x v="154"/>
    <n v="3.5"/>
    <n v="15.1"/>
    <n v="1107"/>
    <n v="1.9"/>
    <n v="1006.8"/>
    <n v="0.75"/>
    <x v="15"/>
    <n v="0.8"/>
    <x v="5"/>
    <x v="0"/>
    <x v="22"/>
    <n v="2.9000000000000004"/>
    <n v="2.3200000000000003"/>
    <n v="0"/>
  </r>
  <r>
    <n v="279"/>
    <x v="155"/>
    <n v="4"/>
    <n v="13.8"/>
    <n v="1282"/>
    <n v="15.4"/>
    <n v="1006.5"/>
    <n v="0.87"/>
    <x v="15"/>
    <n v="0.8"/>
    <x v="5"/>
    <x v="0"/>
    <x v="22"/>
    <n v="4.1999999999999993"/>
    <n v="3.3599999999999994"/>
    <n v="0"/>
  </r>
  <r>
    <n v="279"/>
    <x v="156"/>
    <n v="5.9"/>
    <n v="15.1"/>
    <n v="1839"/>
    <n v="6.7"/>
    <n v="1006.2"/>
    <n v="0.82"/>
    <x v="15"/>
    <n v="0.8"/>
    <x v="5"/>
    <x v="0"/>
    <x v="22"/>
    <n v="2.9000000000000004"/>
    <n v="2.3200000000000003"/>
    <n v="0"/>
  </r>
  <r>
    <n v="279"/>
    <x v="157"/>
    <n v="3.8"/>
    <n v="13.1"/>
    <n v="1397"/>
    <n v="3.7"/>
    <n v="1006.7"/>
    <n v="0.88"/>
    <x v="15"/>
    <n v="0.8"/>
    <x v="5"/>
    <x v="0"/>
    <x v="22"/>
    <n v="4.9000000000000004"/>
    <n v="3.9200000000000004"/>
    <n v="0"/>
  </r>
  <r>
    <n v="279"/>
    <x v="158"/>
    <n v="5"/>
    <n v="11.5"/>
    <n v="933"/>
    <n v="19"/>
    <n v="1011.1"/>
    <n v="0.91"/>
    <x v="15"/>
    <n v="0.8"/>
    <x v="5"/>
    <x v="0"/>
    <x v="22"/>
    <n v="6.5"/>
    <n v="5.2"/>
    <n v="0"/>
  </r>
  <r>
    <n v="279"/>
    <x v="159"/>
    <n v="3.6"/>
    <n v="13.9"/>
    <n v="2060"/>
    <n v="-0.1"/>
    <n v="1020.4"/>
    <n v="0.8"/>
    <x v="15"/>
    <n v="0.8"/>
    <x v="5"/>
    <x v="0"/>
    <x v="23"/>
    <n v="4.0999999999999996"/>
    <n v="3.28"/>
    <n v="0"/>
  </r>
  <r>
    <n v="279"/>
    <x v="160"/>
    <n v="5"/>
    <n v="13.7"/>
    <n v="954"/>
    <n v="2.7"/>
    <n v="1014.9"/>
    <n v="0.85"/>
    <x v="15"/>
    <n v="0.8"/>
    <x v="5"/>
    <x v="0"/>
    <x v="23"/>
    <n v="4.3000000000000007"/>
    <n v="3.4400000000000008"/>
    <n v="0"/>
  </r>
  <r>
    <n v="279"/>
    <x v="161"/>
    <n v="2.5"/>
    <n v="14.7"/>
    <n v="2017"/>
    <n v="0"/>
    <n v="1022.4"/>
    <n v="0.76"/>
    <x v="15"/>
    <n v="0.8"/>
    <x v="5"/>
    <x v="0"/>
    <x v="23"/>
    <n v="3.3000000000000007"/>
    <n v="2.6400000000000006"/>
    <n v="0"/>
  </r>
  <r>
    <n v="279"/>
    <x v="162"/>
    <n v="5"/>
    <n v="18.2"/>
    <n v="2971"/>
    <n v="0"/>
    <n v="1019.5"/>
    <n v="0.65"/>
    <x v="15"/>
    <n v="0.8"/>
    <x v="5"/>
    <x v="0"/>
    <x v="23"/>
    <n v="0"/>
    <n v="0"/>
    <n v="0.19999999999999929"/>
  </r>
  <r>
    <n v="279"/>
    <x v="163"/>
    <n v="3.8"/>
    <n v="23"/>
    <n v="2857"/>
    <n v="0"/>
    <n v="1019.7"/>
    <n v="0.59"/>
    <x v="15"/>
    <n v="0.8"/>
    <x v="5"/>
    <x v="0"/>
    <x v="23"/>
    <n v="0"/>
    <n v="0"/>
    <n v="5"/>
  </r>
  <r>
    <n v="279"/>
    <x v="164"/>
    <n v="3.2"/>
    <n v="22.9"/>
    <n v="2158"/>
    <n v="-0.1"/>
    <n v="1017.1"/>
    <n v="0.65"/>
    <x v="15"/>
    <n v="0.8"/>
    <x v="5"/>
    <x v="0"/>
    <x v="23"/>
    <n v="0"/>
    <n v="0"/>
    <n v="4.8999999999999986"/>
  </r>
  <r>
    <n v="279"/>
    <x v="165"/>
    <n v="3.7"/>
    <n v="17.399999999999999"/>
    <n v="1849"/>
    <n v="0"/>
    <n v="1020.7"/>
    <n v="0.75"/>
    <x v="15"/>
    <n v="0.8"/>
    <x v="5"/>
    <x v="0"/>
    <x v="23"/>
    <n v="0.60000000000000142"/>
    <n v="0.48000000000000115"/>
    <n v="0"/>
  </r>
  <r>
    <n v="279"/>
    <x v="166"/>
    <n v="2.8"/>
    <n v="16.899999999999999"/>
    <n v="2025"/>
    <n v="0"/>
    <n v="1026.3"/>
    <n v="0.79"/>
    <x v="15"/>
    <n v="0.8"/>
    <x v="5"/>
    <x v="0"/>
    <x v="24"/>
    <n v="1.1000000000000014"/>
    <n v="0.88000000000000123"/>
    <n v="0"/>
  </r>
  <r>
    <n v="279"/>
    <x v="167"/>
    <n v="2.2000000000000002"/>
    <n v="18"/>
    <n v="2740"/>
    <n v="0"/>
    <n v="1025"/>
    <n v="0.75"/>
    <x v="15"/>
    <n v="0.8"/>
    <x v="5"/>
    <x v="0"/>
    <x v="24"/>
    <n v="0"/>
    <n v="0"/>
    <n v="0"/>
  </r>
  <r>
    <n v="279"/>
    <x v="168"/>
    <n v="2.9"/>
    <n v="18.2"/>
    <n v="2579"/>
    <n v="0"/>
    <n v="1023.4"/>
    <n v="0.76"/>
    <x v="15"/>
    <n v="0.8"/>
    <x v="5"/>
    <x v="0"/>
    <x v="24"/>
    <n v="0"/>
    <n v="0"/>
    <n v="0.19999999999999929"/>
  </r>
  <r>
    <n v="279"/>
    <x v="169"/>
    <n v="3"/>
    <n v="16.2"/>
    <n v="2742"/>
    <n v="0"/>
    <n v="1027"/>
    <n v="0.7"/>
    <x v="15"/>
    <n v="0.8"/>
    <x v="5"/>
    <x v="0"/>
    <x v="24"/>
    <n v="1.8000000000000007"/>
    <n v="1.4400000000000006"/>
    <n v="0"/>
  </r>
  <r>
    <n v="279"/>
    <x v="170"/>
    <n v="2.2000000000000002"/>
    <n v="16.5"/>
    <n v="2997"/>
    <n v="0"/>
    <n v="1026.7"/>
    <n v="0.69"/>
    <x v="15"/>
    <n v="0.8"/>
    <x v="5"/>
    <x v="0"/>
    <x v="24"/>
    <n v="1.5"/>
    <n v="1.2000000000000002"/>
    <n v="0"/>
  </r>
  <r>
    <n v="279"/>
    <x v="171"/>
    <n v="2.2000000000000002"/>
    <n v="21.1"/>
    <n v="3011"/>
    <n v="0"/>
    <n v="1020.9"/>
    <n v="0.57999999999999996"/>
    <x v="15"/>
    <n v="0.8"/>
    <x v="5"/>
    <x v="0"/>
    <x v="24"/>
    <n v="0"/>
    <n v="0"/>
    <n v="3.1000000000000014"/>
  </r>
  <r>
    <n v="279"/>
    <x v="172"/>
    <n v="3.4"/>
    <n v="21.7"/>
    <n v="1749"/>
    <n v="-0.1"/>
    <n v="1012.9"/>
    <n v="0.64"/>
    <x v="15"/>
    <n v="0.8"/>
    <x v="5"/>
    <x v="0"/>
    <x v="24"/>
    <n v="0"/>
    <n v="0"/>
    <n v="3.6999999999999993"/>
  </r>
  <r>
    <n v="279"/>
    <x v="173"/>
    <n v="6.1"/>
    <n v="17.100000000000001"/>
    <n v="1940"/>
    <n v="9.8000000000000007"/>
    <n v="1010"/>
    <n v="0.69"/>
    <x v="15"/>
    <n v="0.8"/>
    <x v="5"/>
    <x v="0"/>
    <x v="25"/>
    <n v="0.89999999999999858"/>
    <n v="0.71999999999999886"/>
    <n v="0"/>
  </r>
  <r>
    <n v="279"/>
    <x v="174"/>
    <n v="5.4"/>
    <n v="17.5"/>
    <n v="1097"/>
    <n v="-0.1"/>
    <n v="1010.5"/>
    <n v="0.77"/>
    <x v="15"/>
    <n v="0.8"/>
    <x v="5"/>
    <x v="0"/>
    <x v="25"/>
    <n v="0.5"/>
    <n v="0.4"/>
    <n v="0"/>
  </r>
  <r>
    <n v="279"/>
    <x v="175"/>
    <n v="3.8"/>
    <n v="20"/>
    <n v="2026"/>
    <n v="0"/>
    <n v="1011.8"/>
    <n v="0.8"/>
    <x v="15"/>
    <n v="0.8"/>
    <x v="5"/>
    <x v="0"/>
    <x v="25"/>
    <n v="0"/>
    <n v="0"/>
    <n v="2"/>
  </r>
  <r>
    <n v="279"/>
    <x v="176"/>
    <n v="4.2"/>
    <n v="18.8"/>
    <n v="850"/>
    <n v="14.2"/>
    <n v="1011.5"/>
    <n v="0.87"/>
    <x v="15"/>
    <n v="0.8"/>
    <x v="5"/>
    <x v="0"/>
    <x v="25"/>
    <n v="0"/>
    <n v="0"/>
    <n v="0.80000000000000071"/>
  </r>
  <r>
    <n v="279"/>
    <x v="177"/>
    <n v="2.9"/>
    <n v="16.7"/>
    <n v="1331"/>
    <n v="4.2"/>
    <n v="1020.6"/>
    <n v="0.81"/>
    <x v="15"/>
    <n v="0.8"/>
    <x v="5"/>
    <x v="0"/>
    <x v="25"/>
    <n v="1.3000000000000007"/>
    <n v="1.0400000000000007"/>
    <n v="0"/>
  </r>
  <r>
    <n v="279"/>
    <x v="178"/>
    <n v="4.2"/>
    <n v="20.6"/>
    <n v="1537"/>
    <n v="0"/>
    <n v="1022.4"/>
    <n v="0.82"/>
    <x v="15"/>
    <n v="0.8"/>
    <x v="5"/>
    <x v="0"/>
    <x v="25"/>
    <n v="0"/>
    <n v="0"/>
    <n v="2.6000000000000014"/>
  </r>
  <r>
    <n v="279"/>
    <x v="179"/>
    <n v="3.3"/>
    <n v="19.899999999999999"/>
    <n v="2186"/>
    <n v="0"/>
    <n v="1023.8"/>
    <n v="0.78"/>
    <x v="15"/>
    <n v="0.8"/>
    <x v="5"/>
    <x v="0"/>
    <x v="25"/>
    <n v="0"/>
    <n v="0"/>
    <n v="1.8999999999999986"/>
  </r>
  <r>
    <n v="279"/>
    <x v="180"/>
    <n v="2.6"/>
    <n v="19.2"/>
    <n v="3071"/>
    <n v="0"/>
    <n v="1021"/>
    <n v="0.63"/>
    <x v="15"/>
    <n v="0.8"/>
    <x v="5"/>
    <x v="0"/>
    <x v="26"/>
    <n v="0"/>
    <n v="0"/>
    <n v="1.1999999999999993"/>
  </r>
  <r>
    <n v="279"/>
    <x v="181"/>
    <n v="1.9"/>
    <n v="24.7"/>
    <n v="2969"/>
    <n v="0"/>
    <n v="1015.4"/>
    <n v="0.59"/>
    <x v="15"/>
    <n v="0.8"/>
    <x v="6"/>
    <x v="0"/>
    <x v="26"/>
    <n v="0"/>
    <n v="0"/>
    <n v="6.6999999999999993"/>
  </r>
  <r>
    <n v="279"/>
    <x v="182"/>
    <n v="3"/>
    <n v="23.9"/>
    <n v="2473"/>
    <n v="0.7"/>
    <n v="1014.3"/>
    <n v="0.7"/>
    <x v="15"/>
    <n v="0.8"/>
    <x v="6"/>
    <x v="0"/>
    <x v="26"/>
    <n v="0"/>
    <n v="0"/>
    <n v="5.8999999999999986"/>
  </r>
  <r>
    <n v="279"/>
    <x v="183"/>
    <n v="3.4"/>
    <n v="16.7"/>
    <n v="2474"/>
    <n v="-0.1"/>
    <n v="1025.2"/>
    <n v="0.71"/>
    <x v="15"/>
    <n v="0.8"/>
    <x v="6"/>
    <x v="0"/>
    <x v="26"/>
    <n v="1.3000000000000007"/>
    <n v="1.0400000000000007"/>
    <n v="0"/>
  </r>
  <r>
    <n v="279"/>
    <x v="184"/>
    <n v="3"/>
    <n v="17.7"/>
    <n v="2721"/>
    <n v="0"/>
    <n v="1024.8"/>
    <n v="0.62"/>
    <x v="15"/>
    <n v="0.8"/>
    <x v="6"/>
    <x v="0"/>
    <x v="26"/>
    <n v="0.30000000000000071"/>
    <n v="0.24000000000000057"/>
    <n v="0"/>
  </r>
  <r>
    <n v="279"/>
    <x v="185"/>
    <n v="5.4"/>
    <n v="18.3"/>
    <n v="1087"/>
    <n v="-0.1"/>
    <n v="1013.8"/>
    <n v="0.71"/>
    <x v="15"/>
    <n v="0.8"/>
    <x v="6"/>
    <x v="0"/>
    <x v="26"/>
    <n v="0"/>
    <n v="0"/>
    <n v="0.30000000000000071"/>
  </r>
  <r>
    <n v="279"/>
    <x v="186"/>
    <n v="3.7"/>
    <n v="17.399999999999999"/>
    <n v="1008"/>
    <n v="11.8"/>
    <n v="1005.7"/>
    <n v="0.89"/>
    <x v="15"/>
    <n v="0.8"/>
    <x v="6"/>
    <x v="0"/>
    <x v="26"/>
    <n v="0.60000000000000142"/>
    <n v="0.48000000000000115"/>
    <n v="0"/>
  </r>
  <r>
    <n v="279"/>
    <x v="187"/>
    <n v="4"/>
    <n v="15.2"/>
    <n v="1401"/>
    <n v="7.8"/>
    <n v="1005.3"/>
    <n v="0.83"/>
    <x v="15"/>
    <n v="0.8"/>
    <x v="6"/>
    <x v="0"/>
    <x v="27"/>
    <n v="2.8000000000000007"/>
    <n v="2.2400000000000007"/>
    <n v="0"/>
  </r>
  <r>
    <n v="279"/>
    <x v="188"/>
    <n v="3.8"/>
    <n v="15.4"/>
    <n v="1605"/>
    <n v="-0.1"/>
    <n v="1012.9"/>
    <n v="0.76"/>
    <x v="15"/>
    <n v="0.8"/>
    <x v="6"/>
    <x v="0"/>
    <x v="27"/>
    <n v="2.5999999999999996"/>
    <n v="2.0799999999999996"/>
    <n v="0"/>
  </r>
  <r>
    <n v="279"/>
    <x v="189"/>
    <n v="2.8"/>
    <n v="16.7"/>
    <n v="2041"/>
    <n v="-0.1"/>
    <n v="1020.4"/>
    <n v="0.74"/>
    <x v="15"/>
    <n v="0.8"/>
    <x v="6"/>
    <x v="0"/>
    <x v="27"/>
    <n v="1.3000000000000007"/>
    <n v="1.0400000000000007"/>
    <n v="0"/>
  </r>
  <r>
    <n v="279"/>
    <x v="190"/>
    <n v="2.5"/>
    <n v="17.5"/>
    <n v="1586"/>
    <n v="0"/>
    <n v="1022.1"/>
    <n v="0.8"/>
    <x v="15"/>
    <n v="0.8"/>
    <x v="6"/>
    <x v="0"/>
    <x v="27"/>
    <n v="0.5"/>
    <n v="0.4"/>
    <n v="0"/>
  </r>
  <r>
    <n v="279"/>
    <x v="191"/>
    <n v="3.4"/>
    <n v="18.100000000000001"/>
    <n v="1598"/>
    <n v="0"/>
    <n v="1019.7"/>
    <n v="0.82"/>
    <x v="15"/>
    <n v="0.8"/>
    <x v="6"/>
    <x v="0"/>
    <x v="27"/>
    <n v="0"/>
    <n v="0"/>
    <n v="0.10000000000000142"/>
  </r>
  <r>
    <n v="279"/>
    <x v="192"/>
    <n v="4.2"/>
    <n v="19.399999999999999"/>
    <n v="2123"/>
    <n v="0"/>
    <n v="1014"/>
    <n v="0.73"/>
    <x v="15"/>
    <n v="0.8"/>
    <x v="6"/>
    <x v="0"/>
    <x v="27"/>
    <n v="0"/>
    <n v="0"/>
    <n v="1.3999999999999986"/>
  </r>
  <r>
    <n v="279"/>
    <x v="193"/>
    <n v="2"/>
    <n v="18.3"/>
    <n v="1905"/>
    <n v="0.1"/>
    <n v="1011.3"/>
    <n v="0.81"/>
    <x v="15"/>
    <n v="0.8"/>
    <x v="6"/>
    <x v="0"/>
    <x v="27"/>
    <n v="0"/>
    <n v="0"/>
    <n v="0.30000000000000071"/>
  </r>
  <r>
    <n v="279"/>
    <x v="194"/>
    <n v="2"/>
    <n v="18.8"/>
    <n v="2098"/>
    <n v="6.5"/>
    <n v="1013.7"/>
    <n v="0.81"/>
    <x v="15"/>
    <n v="0.8"/>
    <x v="6"/>
    <x v="0"/>
    <x v="28"/>
    <n v="0"/>
    <n v="0"/>
    <n v="0.80000000000000071"/>
  </r>
  <r>
    <n v="279"/>
    <x v="195"/>
    <n v="3.8"/>
    <n v="18.2"/>
    <n v="2124"/>
    <n v="-0.1"/>
    <n v="1015.8"/>
    <n v="0.7"/>
    <x v="15"/>
    <n v="0.8"/>
    <x v="6"/>
    <x v="0"/>
    <x v="28"/>
    <n v="0"/>
    <n v="0"/>
    <n v="0.19999999999999929"/>
  </r>
  <r>
    <n v="279"/>
    <x v="196"/>
    <n v="3.2"/>
    <n v="16.5"/>
    <n v="1596"/>
    <n v="3.4"/>
    <n v="1012.8"/>
    <n v="0.84"/>
    <x v="15"/>
    <n v="0.8"/>
    <x v="6"/>
    <x v="0"/>
    <x v="28"/>
    <n v="1.5"/>
    <n v="1.2000000000000002"/>
    <n v="0"/>
  </r>
  <r>
    <n v="279"/>
    <x v="197"/>
    <n v="3.4"/>
    <n v="17.899999999999999"/>
    <n v="1141"/>
    <n v="0.2"/>
    <n v="1016.5"/>
    <n v="0.84"/>
    <x v="15"/>
    <n v="0.8"/>
    <x v="6"/>
    <x v="0"/>
    <x v="28"/>
    <n v="0.10000000000000142"/>
    <n v="8.000000000000114E-2"/>
    <n v="0"/>
  </r>
  <r>
    <n v="279"/>
    <x v="198"/>
    <n v="1.5"/>
    <n v="18.7"/>
    <n v="1718"/>
    <n v="0"/>
    <n v="1014.9"/>
    <n v="0.82"/>
    <x v="15"/>
    <n v="0.8"/>
    <x v="6"/>
    <x v="0"/>
    <x v="28"/>
    <n v="0"/>
    <n v="0"/>
    <n v="0.69999999999999929"/>
  </r>
  <r>
    <n v="279"/>
    <x v="199"/>
    <n v="3.4"/>
    <n v="22.2"/>
    <n v="2331"/>
    <n v="-0.1"/>
    <n v="1008.3"/>
    <n v="0.73"/>
    <x v="15"/>
    <n v="0.8"/>
    <x v="6"/>
    <x v="0"/>
    <x v="28"/>
    <n v="0"/>
    <n v="0"/>
    <n v="4.1999999999999993"/>
  </r>
  <r>
    <n v="279"/>
    <x v="200"/>
    <n v="3.3"/>
    <n v="21.3"/>
    <n v="1786"/>
    <n v="5.3"/>
    <n v="1004.1"/>
    <n v="0.82"/>
    <x v="15"/>
    <n v="0.8"/>
    <x v="6"/>
    <x v="0"/>
    <x v="28"/>
    <n v="0"/>
    <n v="0"/>
    <n v="3.3000000000000007"/>
  </r>
  <r>
    <n v="279"/>
    <x v="201"/>
    <n v="3.3"/>
    <n v="19.399999999999999"/>
    <n v="1914"/>
    <n v="1.1000000000000001"/>
    <n v="1003.5"/>
    <n v="0.8"/>
    <x v="15"/>
    <n v="0.8"/>
    <x v="6"/>
    <x v="0"/>
    <x v="29"/>
    <n v="0"/>
    <n v="0"/>
    <n v="1.3999999999999986"/>
  </r>
  <r>
    <n v="279"/>
    <x v="202"/>
    <n v="3.5"/>
    <n v="17.8"/>
    <n v="953"/>
    <n v="3.8"/>
    <n v="1007.5"/>
    <n v="0.86"/>
    <x v="15"/>
    <n v="0.8"/>
    <x v="6"/>
    <x v="0"/>
    <x v="29"/>
    <n v="0.19999999999999929"/>
    <n v="0.15999999999999945"/>
    <n v="0"/>
  </r>
  <r>
    <n v="279"/>
    <x v="203"/>
    <n v="3.6"/>
    <n v="18.899999999999999"/>
    <n v="2215"/>
    <n v="0"/>
    <n v="1010.7"/>
    <n v="0.8"/>
    <x v="15"/>
    <n v="0.8"/>
    <x v="6"/>
    <x v="0"/>
    <x v="29"/>
    <n v="0"/>
    <n v="0"/>
    <n v="0.89999999999999858"/>
  </r>
  <r>
    <n v="279"/>
    <x v="204"/>
    <n v="2.6"/>
    <n v="19.399999999999999"/>
    <n v="2072"/>
    <n v="-0.1"/>
    <n v="1013.8"/>
    <n v="0.81"/>
    <x v="15"/>
    <n v="0.8"/>
    <x v="6"/>
    <x v="0"/>
    <x v="29"/>
    <n v="0"/>
    <n v="0"/>
    <n v="1.3999999999999986"/>
  </r>
  <r>
    <n v="279"/>
    <x v="205"/>
    <n v="2.5"/>
    <n v="18.3"/>
    <n v="982"/>
    <n v="-0.1"/>
    <n v="1017"/>
    <n v="0.87"/>
    <x v="15"/>
    <n v="0.8"/>
    <x v="6"/>
    <x v="0"/>
    <x v="29"/>
    <n v="0"/>
    <n v="0"/>
    <n v="0.30000000000000071"/>
  </r>
  <r>
    <n v="279"/>
    <x v="206"/>
    <n v="2"/>
    <n v="18.2"/>
    <n v="1361"/>
    <n v="0.4"/>
    <n v="1015.3"/>
    <n v="0.83"/>
    <x v="15"/>
    <n v="0.8"/>
    <x v="6"/>
    <x v="0"/>
    <x v="29"/>
    <n v="0"/>
    <n v="0"/>
    <n v="0.19999999999999929"/>
  </r>
  <r>
    <n v="279"/>
    <x v="207"/>
    <n v="3.3"/>
    <n v="17.600000000000001"/>
    <n v="1586"/>
    <n v="1.4"/>
    <n v="1013.7"/>
    <n v="0.79"/>
    <x v="15"/>
    <n v="0.8"/>
    <x v="6"/>
    <x v="0"/>
    <x v="29"/>
    <n v="0.39999999999999858"/>
    <n v="0.3199999999999989"/>
    <n v="0"/>
  </r>
  <r>
    <n v="279"/>
    <x v="208"/>
    <n v="3.8"/>
    <n v="16.899999999999999"/>
    <n v="1812"/>
    <n v="0.3"/>
    <n v="1015.9"/>
    <n v="0.79"/>
    <x v="15"/>
    <n v="0.8"/>
    <x v="6"/>
    <x v="0"/>
    <x v="30"/>
    <n v="1.1000000000000014"/>
    <n v="0.88000000000000123"/>
    <n v="0"/>
  </r>
  <r>
    <n v="279"/>
    <x v="209"/>
    <n v="3.2"/>
    <n v="15.6"/>
    <n v="1586"/>
    <n v="5.5"/>
    <n v="1016.3"/>
    <n v="0.79"/>
    <x v="15"/>
    <n v="0.8"/>
    <x v="6"/>
    <x v="0"/>
    <x v="30"/>
    <n v="2.4000000000000004"/>
    <n v="1.9200000000000004"/>
    <n v="0"/>
  </r>
  <r>
    <n v="279"/>
    <x v="210"/>
    <n v="3.6"/>
    <n v="16.100000000000001"/>
    <n v="1170"/>
    <n v="0.9"/>
    <n v="1014.8"/>
    <n v="0.78"/>
    <x v="15"/>
    <n v="0.8"/>
    <x v="6"/>
    <x v="0"/>
    <x v="30"/>
    <n v="1.8999999999999986"/>
    <n v="1.5199999999999989"/>
    <n v="0"/>
  </r>
  <r>
    <n v="279"/>
    <x v="211"/>
    <n v="3.4"/>
    <n v="16.7"/>
    <n v="1115"/>
    <n v="1.4"/>
    <n v="1012.5"/>
    <n v="0.83"/>
    <x v="15"/>
    <n v="0.8"/>
    <x v="6"/>
    <x v="0"/>
    <x v="30"/>
    <n v="1.3000000000000007"/>
    <n v="1.0400000000000007"/>
    <n v="0"/>
  </r>
  <r>
    <n v="279"/>
    <x v="212"/>
    <n v="3.5"/>
    <n v="16.3"/>
    <n v="1416"/>
    <n v="7.4"/>
    <n v="1010"/>
    <n v="0.88"/>
    <x v="15"/>
    <n v="0.8"/>
    <x v="7"/>
    <x v="0"/>
    <x v="30"/>
    <n v="1.6999999999999993"/>
    <n v="1.3599999999999994"/>
    <n v="0"/>
  </r>
  <r>
    <n v="279"/>
    <x v="213"/>
    <n v="3.6"/>
    <n v="15.9"/>
    <n v="1176"/>
    <n v="13"/>
    <n v="1012.5"/>
    <n v="0.87"/>
    <x v="15"/>
    <n v="0.8"/>
    <x v="7"/>
    <x v="0"/>
    <x v="30"/>
    <n v="2.0999999999999996"/>
    <n v="1.6799999999999997"/>
    <n v="0"/>
  </r>
  <r>
    <n v="279"/>
    <x v="214"/>
    <n v="4.0999999999999996"/>
    <n v="17.399999999999999"/>
    <n v="1814"/>
    <n v="2.5"/>
    <n v="1015.4"/>
    <n v="0.8"/>
    <x v="15"/>
    <n v="0.8"/>
    <x v="7"/>
    <x v="0"/>
    <x v="30"/>
    <n v="0.60000000000000142"/>
    <n v="0.48000000000000115"/>
    <n v="0"/>
  </r>
  <r>
    <n v="279"/>
    <x v="215"/>
    <n v="4.2"/>
    <n v="19.100000000000001"/>
    <n v="1487"/>
    <n v="2.6"/>
    <n v="1014.1"/>
    <n v="0.82"/>
    <x v="15"/>
    <n v="0.8"/>
    <x v="7"/>
    <x v="0"/>
    <x v="31"/>
    <n v="0"/>
    <n v="0"/>
    <n v="1.1000000000000014"/>
  </r>
  <r>
    <n v="279"/>
    <x v="216"/>
    <n v="4.3"/>
    <n v="15.5"/>
    <n v="1836"/>
    <n v="2.6"/>
    <n v="1017.7"/>
    <n v="0.79"/>
    <x v="15"/>
    <n v="0.8"/>
    <x v="7"/>
    <x v="0"/>
    <x v="31"/>
    <n v="2.5"/>
    <n v="2"/>
    <n v="0"/>
  </r>
  <r>
    <n v="279"/>
    <x v="217"/>
    <n v="3"/>
    <n v="15.4"/>
    <n v="1758"/>
    <n v="-0.1"/>
    <n v="1022.4"/>
    <n v="0.78"/>
    <x v="15"/>
    <n v="0.8"/>
    <x v="7"/>
    <x v="0"/>
    <x v="31"/>
    <n v="2.5999999999999996"/>
    <n v="2.0799999999999996"/>
    <n v="0"/>
  </r>
  <r>
    <n v="279"/>
    <x v="218"/>
    <n v="3.4"/>
    <n v="18.3"/>
    <n v="1857"/>
    <n v="-0.1"/>
    <n v="1016.2"/>
    <n v="0.68"/>
    <x v="15"/>
    <n v="0.8"/>
    <x v="7"/>
    <x v="0"/>
    <x v="31"/>
    <n v="0"/>
    <n v="0"/>
    <n v="0.30000000000000071"/>
  </r>
  <r>
    <n v="279"/>
    <x v="219"/>
    <n v="2.9"/>
    <n v="18.899999999999999"/>
    <n v="2024"/>
    <n v="0"/>
    <n v="1017.7"/>
    <n v="0.74"/>
    <x v="15"/>
    <n v="0.8"/>
    <x v="7"/>
    <x v="0"/>
    <x v="31"/>
    <n v="0"/>
    <n v="0"/>
    <n v="0.89999999999999858"/>
  </r>
  <r>
    <n v="279"/>
    <x v="220"/>
    <n v="2.8"/>
    <n v="17.600000000000001"/>
    <n v="2354"/>
    <n v="0"/>
    <n v="1020.4"/>
    <n v="0.76"/>
    <x v="15"/>
    <n v="0.8"/>
    <x v="7"/>
    <x v="0"/>
    <x v="31"/>
    <n v="0.39999999999999858"/>
    <n v="0.3199999999999989"/>
    <n v="0"/>
  </r>
  <r>
    <n v="279"/>
    <x v="221"/>
    <n v="2.5"/>
    <n v="17"/>
    <n v="2474"/>
    <n v="0"/>
    <n v="1027.0999999999999"/>
    <n v="0.73"/>
    <x v="15"/>
    <n v="0.8"/>
    <x v="7"/>
    <x v="0"/>
    <x v="31"/>
    <n v="1"/>
    <n v="0.8"/>
    <n v="0"/>
  </r>
  <r>
    <n v="279"/>
    <x v="222"/>
    <n v="1.6"/>
    <n v="18.399999999999999"/>
    <n v="2390"/>
    <n v="0"/>
    <n v="1024.0999999999999"/>
    <n v="0.71"/>
    <x v="15"/>
    <n v="0.8"/>
    <x v="7"/>
    <x v="0"/>
    <x v="32"/>
    <n v="0"/>
    <n v="0"/>
    <n v="0.39999999999999858"/>
  </r>
  <r>
    <n v="279"/>
    <x v="223"/>
    <n v="2.6"/>
    <n v="21.8"/>
    <n v="1989"/>
    <n v="0"/>
    <n v="1016.8"/>
    <n v="0.63"/>
    <x v="15"/>
    <n v="0.8"/>
    <x v="7"/>
    <x v="0"/>
    <x v="32"/>
    <n v="0"/>
    <n v="0"/>
    <n v="3.8000000000000007"/>
  </r>
  <r>
    <n v="279"/>
    <x v="224"/>
    <n v="1.5"/>
    <n v="24.2"/>
    <n v="2169"/>
    <n v="0"/>
    <n v="1014.9"/>
    <n v="0.65"/>
    <x v="15"/>
    <n v="0.8"/>
    <x v="7"/>
    <x v="0"/>
    <x v="32"/>
    <n v="0"/>
    <n v="0"/>
    <n v="6.1999999999999993"/>
  </r>
  <r>
    <n v="279"/>
    <x v="225"/>
    <n v="2.5"/>
    <n v="23.1"/>
    <n v="1593"/>
    <n v="-0.1"/>
    <n v="1018.3"/>
    <n v="0.76"/>
    <x v="15"/>
    <n v="0.8"/>
    <x v="7"/>
    <x v="0"/>
    <x v="32"/>
    <n v="0"/>
    <n v="0"/>
    <n v="5.1000000000000014"/>
  </r>
  <r>
    <n v="279"/>
    <x v="226"/>
    <n v="3.2"/>
    <n v="21.2"/>
    <n v="2071"/>
    <n v="0"/>
    <n v="1023"/>
    <n v="0.77"/>
    <x v="15"/>
    <n v="0.8"/>
    <x v="7"/>
    <x v="0"/>
    <x v="32"/>
    <n v="0"/>
    <n v="0"/>
    <n v="3.1999999999999993"/>
  </r>
  <r>
    <n v="279"/>
    <x v="227"/>
    <n v="3.7"/>
    <n v="17.2"/>
    <n v="1462"/>
    <n v="-0.1"/>
    <n v="1025.0999999999999"/>
    <n v="0.73"/>
    <x v="15"/>
    <n v="0.8"/>
    <x v="7"/>
    <x v="0"/>
    <x v="32"/>
    <n v="0.80000000000000071"/>
    <n v="0.64000000000000057"/>
    <n v="0"/>
  </r>
  <r>
    <n v="279"/>
    <x v="228"/>
    <n v="3"/>
    <n v="16.100000000000001"/>
    <n v="957"/>
    <n v="-0.1"/>
    <n v="1022.5"/>
    <n v="0.85"/>
    <x v="15"/>
    <n v="0.8"/>
    <x v="7"/>
    <x v="0"/>
    <x v="32"/>
    <n v="1.8999999999999986"/>
    <n v="1.5199999999999989"/>
    <n v="0"/>
  </r>
  <r>
    <n v="279"/>
    <x v="229"/>
    <n v="2.5"/>
    <n v="18.899999999999999"/>
    <n v="2113"/>
    <n v="0"/>
    <n v="1020.9"/>
    <n v="0.71"/>
    <x v="15"/>
    <n v="0.8"/>
    <x v="7"/>
    <x v="0"/>
    <x v="33"/>
    <n v="0"/>
    <n v="0"/>
    <n v="0.89999999999999858"/>
  </r>
  <r>
    <n v="279"/>
    <x v="230"/>
    <n v="2.8"/>
    <n v="17.8"/>
    <n v="2193"/>
    <n v="0"/>
    <n v="1015.7"/>
    <n v="0.76"/>
    <x v="15"/>
    <n v="0.8"/>
    <x v="7"/>
    <x v="0"/>
    <x v="33"/>
    <n v="0.19999999999999929"/>
    <n v="0.15999999999999945"/>
    <n v="0"/>
  </r>
  <r>
    <n v="279"/>
    <x v="231"/>
    <n v="3.3"/>
    <n v="17.7"/>
    <n v="2030"/>
    <n v="0"/>
    <n v="1013.2"/>
    <n v="0.68"/>
    <x v="15"/>
    <n v="0.8"/>
    <x v="7"/>
    <x v="0"/>
    <x v="33"/>
    <n v="0.30000000000000071"/>
    <n v="0.24000000000000057"/>
    <n v="0"/>
  </r>
  <r>
    <n v="279"/>
    <x v="232"/>
    <n v="4"/>
    <n v="15.7"/>
    <n v="1826"/>
    <n v="-0.1"/>
    <n v="1014.5"/>
    <n v="0.69"/>
    <x v="15"/>
    <n v="0.8"/>
    <x v="7"/>
    <x v="0"/>
    <x v="33"/>
    <n v="2.3000000000000007"/>
    <n v="1.8400000000000007"/>
    <n v="0"/>
  </r>
  <r>
    <n v="279"/>
    <x v="233"/>
    <n v="3.3"/>
    <n v="14.8"/>
    <n v="989"/>
    <n v="2.4"/>
    <n v="1018.3"/>
    <n v="0.69"/>
    <x v="15"/>
    <n v="0.8"/>
    <x v="7"/>
    <x v="0"/>
    <x v="33"/>
    <n v="3.1999999999999993"/>
    <n v="2.5599999999999996"/>
    <n v="0"/>
  </r>
  <r>
    <n v="279"/>
    <x v="234"/>
    <n v="3.2"/>
    <n v="13.6"/>
    <n v="1363"/>
    <n v="0.6"/>
    <n v="1019.2"/>
    <n v="0.75"/>
    <x v="15"/>
    <n v="0.8"/>
    <x v="7"/>
    <x v="0"/>
    <x v="33"/>
    <n v="4.4000000000000004"/>
    <n v="3.5200000000000005"/>
    <n v="0"/>
  </r>
  <r>
    <n v="279"/>
    <x v="235"/>
    <n v="1.8"/>
    <n v="13.3"/>
    <n v="1316"/>
    <n v="0"/>
    <n v="1020.9"/>
    <n v="0.76"/>
    <x v="15"/>
    <n v="0.8"/>
    <x v="7"/>
    <x v="0"/>
    <x v="33"/>
    <n v="4.6999999999999993"/>
    <n v="3.76"/>
    <n v="0"/>
  </r>
  <r>
    <n v="279"/>
    <x v="236"/>
    <n v="1.6"/>
    <n v="15.8"/>
    <n v="1632"/>
    <n v="-0.1"/>
    <n v="1018.2"/>
    <n v="0.75"/>
    <x v="15"/>
    <n v="0.8"/>
    <x v="7"/>
    <x v="0"/>
    <x v="34"/>
    <n v="2.1999999999999993"/>
    <n v="1.7599999999999996"/>
    <n v="0"/>
  </r>
  <r>
    <n v="279"/>
    <x v="237"/>
    <n v="2.7"/>
    <n v="18.7"/>
    <n v="1652"/>
    <n v="-0.1"/>
    <n v="1010.1"/>
    <n v="0.64"/>
    <x v="15"/>
    <n v="0.8"/>
    <x v="7"/>
    <x v="0"/>
    <x v="34"/>
    <n v="0"/>
    <n v="0"/>
    <n v="0.69999999999999929"/>
  </r>
  <r>
    <n v="279"/>
    <x v="238"/>
    <n v="3.2"/>
    <n v="19.600000000000001"/>
    <n v="1813"/>
    <n v="0"/>
    <n v="1007.4"/>
    <n v="0.7"/>
    <x v="15"/>
    <n v="0.8"/>
    <x v="7"/>
    <x v="0"/>
    <x v="34"/>
    <n v="0"/>
    <n v="0"/>
    <n v="1.6000000000000014"/>
  </r>
  <r>
    <n v="279"/>
    <x v="239"/>
    <n v="2.4"/>
    <n v="17.7"/>
    <n v="1224"/>
    <n v="2.1"/>
    <n v="1003.3"/>
    <n v="0.8"/>
    <x v="15"/>
    <n v="0.8"/>
    <x v="7"/>
    <x v="0"/>
    <x v="34"/>
    <n v="0.30000000000000071"/>
    <n v="0.24000000000000057"/>
    <n v="0"/>
  </r>
  <r>
    <n v="279"/>
    <x v="240"/>
    <n v="4.3"/>
    <n v="17.399999999999999"/>
    <n v="1442"/>
    <n v="0.4"/>
    <n v="1000.7"/>
    <n v="0.72"/>
    <x v="15"/>
    <n v="0.8"/>
    <x v="7"/>
    <x v="0"/>
    <x v="34"/>
    <n v="0.60000000000000142"/>
    <n v="0.48000000000000115"/>
    <n v="0"/>
  </r>
  <r>
    <n v="279"/>
    <x v="241"/>
    <n v="3.6"/>
    <n v="17"/>
    <n v="1251"/>
    <n v="0.3"/>
    <n v="1006"/>
    <n v="0.78"/>
    <x v="15"/>
    <n v="0.8"/>
    <x v="7"/>
    <x v="0"/>
    <x v="34"/>
    <n v="1"/>
    <n v="0.8"/>
    <n v="0"/>
  </r>
  <r>
    <n v="279"/>
    <x v="242"/>
    <n v="3.8"/>
    <n v="18.899999999999999"/>
    <n v="1002"/>
    <n v="0.6"/>
    <n v="1007.5"/>
    <n v="0.78"/>
    <x v="15"/>
    <n v="0.8"/>
    <x v="7"/>
    <x v="0"/>
    <x v="34"/>
    <n v="0"/>
    <n v="0"/>
    <n v="0.89999999999999858"/>
  </r>
  <r>
    <n v="279"/>
    <x v="243"/>
    <n v="2.9"/>
    <n v="17.7"/>
    <n v="1180"/>
    <n v="6.7"/>
    <n v="1006.9"/>
    <n v="0.82"/>
    <x v="15"/>
    <n v="0.8"/>
    <x v="8"/>
    <x v="0"/>
    <x v="35"/>
    <n v="0.30000000000000071"/>
    <n v="0.24000000000000057"/>
    <n v="0"/>
  </r>
  <r>
    <n v="279"/>
    <x v="244"/>
    <n v="4"/>
    <n v="17.2"/>
    <n v="1500"/>
    <n v="-0.1"/>
    <n v="1007.6"/>
    <n v="0.69"/>
    <x v="15"/>
    <n v="0.8"/>
    <x v="8"/>
    <x v="0"/>
    <x v="35"/>
    <n v="0.80000000000000071"/>
    <n v="0.64000000000000057"/>
    <n v="0"/>
  </r>
  <r>
    <n v="279"/>
    <x v="245"/>
    <n v="6.7"/>
    <n v="19.100000000000001"/>
    <n v="956"/>
    <n v="1.3"/>
    <n v="1004.2"/>
    <n v="0.77"/>
    <x v="15"/>
    <n v="0.8"/>
    <x v="8"/>
    <x v="0"/>
    <x v="35"/>
    <n v="0"/>
    <n v="0"/>
    <n v="1.1000000000000014"/>
  </r>
  <r>
    <n v="279"/>
    <x v="246"/>
    <n v="4.7"/>
    <n v="18.3"/>
    <n v="1447"/>
    <n v="3.9"/>
    <n v="1009.8"/>
    <n v="0.74"/>
    <x v="15"/>
    <n v="0.8"/>
    <x v="8"/>
    <x v="0"/>
    <x v="35"/>
    <n v="0"/>
    <n v="0"/>
    <n v="0.30000000000000071"/>
  </r>
  <r>
    <n v="279"/>
    <x v="247"/>
    <n v="2.9"/>
    <n v="15.9"/>
    <n v="1727"/>
    <n v="0"/>
    <n v="1019"/>
    <n v="0.79"/>
    <x v="15"/>
    <n v="0.8"/>
    <x v="8"/>
    <x v="0"/>
    <x v="35"/>
    <n v="2.0999999999999996"/>
    <n v="1.6799999999999997"/>
    <n v="0"/>
  </r>
  <r>
    <n v="279"/>
    <x v="248"/>
    <n v="1.6"/>
    <n v="15.2"/>
    <n v="1675"/>
    <n v="0"/>
    <n v="1023.1"/>
    <n v="0.74"/>
    <x v="15"/>
    <n v="0.8"/>
    <x v="8"/>
    <x v="0"/>
    <x v="35"/>
    <n v="2.8000000000000007"/>
    <n v="2.2400000000000007"/>
    <n v="0"/>
  </r>
  <r>
    <n v="279"/>
    <x v="249"/>
    <n v="4.8"/>
    <n v="19.2"/>
    <n v="1937"/>
    <n v="0"/>
    <n v="1016.4"/>
    <n v="0.59"/>
    <x v="15"/>
    <n v="0.8"/>
    <x v="8"/>
    <x v="0"/>
    <x v="35"/>
    <n v="0"/>
    <n v="0"/>
    <n v="1.1999999999999993"/>
  </r>
  <r>
    <n v="279"/>
    <x v="250"/>
    <n v="2.1"/>
    <n v="16.899999999999999"/>
    <n v="874"/>
    <n v="1.4"/>
    <n v="1016.1"/>
    <n v="0.78"/>
    <x v="15"/>
    <n v="0.8"/>
    <x v="8"/>
    <x v="0"/>
    <x v="36"/>
    <n v="1.1000000000000014"/>
    <n v="0.88000000000000123"/>
    <n v="0"/>
  </r>
  <r>
    <n v="279"/>
    <x v="251"/>
    <n v="2.2999999999999998"/>
    <n v="12.8"/>
    <n v="225"/>
    <n v="13.7"/>
    <n v="1015.6"/>
    <n v="0.95"/>
    <x v="15"/>
    <n v="0.8"/>
    <x v="8"/>
    <x v="0"/>
    <x v="36"/>
    <n v="5.1999999999999993"/>
    <n v="4.1599999999999993"/>
    <n v="0"/>
  </r>
  <r>
    <n v="279"/>
    <x v="252"/>
    <n v="2.6"/>
    <n v="13.4"/>
    <n v="1668"/>
    <n v="-0.1"/>
    <n v="1008.3"/>
    <n v="0.79"/>
    <x v="15"/>
    <n v="0.8"/>
    <x v="8"/>
    <x v="0"/>
    <x v="36"/>
    <n v="4.5999999999999996"/>
    <n v="3.6799999999999997"/>
    <n v="0"/>
  </r>
  <r>
    <n v="279"/>
    <x v="253"/>
    <n v="4.9000000000000004"/>
    <n v="15.2"/>
    <n v="1056"/>
    <n v="2.8"/>
    <n v="1004.1"/>
    <n v="0.79"/>
    <x v="15"/>
    <n v="0.8"/>
    <x v="8"/>
    <x v="0"/>
    <x v="36"/>
    <n v="2.8000000000000007"/>
    <n v="2.2400000000000007"/>
    <n v="0"/>
  </r>
  <r>
    <n v="279"/>
    <x v="254"/>
    <n v="4.8"/>
    <n v="13.5"/>
    <n v="1158"/>
    <n v="4"/>
    <n v="1012.1"/>
    <n v="0.78"/>
    <x v="15"/>
    <n v="0.8"/>
    <x v="8"/>
    <x v="0"/>
    <x v="36"/>
    <n v="4.5"/>
    <n v="3.6"/>
    <n v="0"/>
  </r>
  <r>
    <n v="279"/>
    <x v="255"/>
    <n v="4.5"/>
    <n v="13.3"/>
    <n v="1069"/>
    <n v="9.1999999999999993"/>
    <n v="1012"/>
    <n v="0.85"/>
    <x v="15"/>
    <n v="0.8"/>
    <x v="8"/>
    <x v="0"/>
    <x v="36"/>
    <n v="4.6999999999999993"/>
    <n v="3.76"/>
    <n v="0"/>
  </r>
  <r>
    <n v="279"/>
    <x v="256"/>
    <n v="4.0999999999999996"/>
    <n v="14.3"/>
    <n v="1477"/>
    <n v="6.6"/>
    <n v="1011.1"/>
    <n v="0.8"/>
    <x v="15"/>
    <n v="0.8"/>
    <x v="8"/>
    <x v="0"/>
    <x v="36"/>
    <n v="3.6999999999999993"/>
    <n v="2.9599999999999995"/>
    <n v="0"/>
  </r>
  <r>
    <n v="279"/>
    <x v="257"/>
    <n v="8.3000000000000007"/>
    <n v="16.5"/>
    <n v="1305"/>
    <n v="5.4"/>
    <n v="1003.6"/>
    <n v="0.74"/>
    <x v="15"/>
    <n v="0.8"/>
    <x v="8"/>
    <x v="0"/>
    <x v="37"/>
    <n v="1.5"/>
    <n v="1.2000000000000002"/>
    <n v="0"/>
  </r>
  <r>
    <n v="279"/>
    <x v="258"/>
    <n v="6.1"/>
    <n v="13.8"/>
    <n v="803"/>
    <n v="11.6"/>
    <n v="1011.9"/>
    <n v="0.88"/>
    <x v="15"/>
    <n v="0.8"/>
    <x v="8"/>
    <x v="0"/>
    <x v="37"/>
    <n v="4.1999999999999993"/>
    <n v="3.3599999999999994"/>
    <n v="0"/>
  </r>
  <r>
    <n v="279"/>
    <x v="259"/>
    <n v="5"/>
    <n v="14.2"/>
    <n v="656"/>
    <n v="2"/>
    <n v="1017.5"/>
    <n v="0.9"/>
    <x v="15"/>
    <n v="0.8"/>
    <x v="8"/>
    <x v="0"/>
    <x v="37"/>
    <n v="3.8000000000000007"/>
    <n v="3.0400000000000009"/>
    <n v="0"/>
  </r>
  <r>
    <n v="279"/>
    <x v="260"/>
    <n v="5.8"/>
    <n v="18.100000000000001"/>
    <n v="343"/>
    <n v="3.5"/>
    <n v="1018.9"/>
    <n v="0.91"/>
    <x v="15"/>
    <n v="0.8"/>
    <x v="8"/>
    <x v="0"/>
    <x v="37"/>
    <n v="0"/>
    <n v="0"/>
    <n v="0.10000000000000142"/>
  </r>
  <r>
    <n v="279"/>
    <x v="261"/>
    <n v="3.7"/>
    <n v="18.8"/>
    <n v="1594"/>
    <n v="0"/>
    <n v="1020.2"/>
    <n v="0.8"/>
    <x v="15"/>
    <n v="0.8"/>
    <x v="8"/>
    <x v="0"/>
    <x v="37"/>
    <n v="0"/>
    <n v="0"/>
    <n v="0.80000000000000071"/>
  </r>
  <r>
    <n v="279"/>
    <x v="262"/>
    <n v="3.5"/>
    <n v="18.8"/>
    <n v="751"/>
    <n v="9.1"/>
    <n v="1011.8"/>
    <n v="0.84"/>
    <x v="15"/>
    <n v="0.8"/>
    <x v="8"/>
    <x v="0"/>
    <x v="37"/>
    <n v="0"/>
    <n v="0"/>
    <n v="0.80000000000000071"/>
  </r>
  <r>
    <n v="279"/>
    <x v="263"/>
    <n v="5.2"/>
    <n v="13.7"/>
    <n v="859"/>
    <n v="0.1"/>
    <n v="1013.6"/>
    <n v="0.79"/>
    <x v="15"/>
    <n v="0.8"/>
    <x v="8"/>
    <x v="0"/>
    <x v="37"/>
    <n v="4.3000000000000007"/>
    <n v="3.4400000000000008"/>
    <n v="0"/>
  </r>
  <r>
    <n v="279"/>
    <x v="264"/>
    <n v="3.3"/>
    <n v="10.5"/>
    <n v="1293"/>
    <n v="-0.1"/>
    <n v="1023.1"/>
    <n v="0.78"/>
    <x v="15"/>
    <n v="0.8"/>
    <x v="8"/>
    <x v="0"/>
    <x v="38"/>
    <n v="7.5"/>
    <n v="6"/>
    <n v="0"/>
  </r>
  <r>
    <n v="279"/>
    <x v="265"/>
    <n v="2.8"/>
    <n v="10.4"/>
    <n v="1298"/>
    <n v="-0.1"/>
    <n v="1026"/>
    <n v="0.82"/>
    <x v="15"/>
    <n v="0.8"/>
    <x v="8"/>
    <x v="0"/>
    <x v="38"/>
    <n v="7.6"/>
    <n v="6.08"/>
    <n v="0"/>
  </r>
  <r>
    <n v="279"/>
    <x v="266"/>
    <n v="4.7"/>
    <n v="10.6"/>
    <n v="1438"/>
    <n v="0"/>
    <n v="1027.2"/>
    <n v="0.72"/>
    <x v="15"/>
    <n v="0.8"/>
    <x v="8"/>
    <x v="0"/>
    <x v="38"/>
    <n v="7.4"/>
    <n v="5.9200000000000008"/>
    <n v="0"/>
  </r>
  <r>
    <n v="279"/>
    <x v="267"/>
    <n v="5.8"/>
    <n v="11.9"/>
    <n v="1313"/>
    <n v="-0.1"/>
    <n v="1025.2"/>
    <n v="0.61"/>
    <x v="15"/>
    <n v="0.8"/>
    <x v="8"/>
    <x v="0"/>
    <x v="38"/>
    <n v="6.1"/>
    <n v="4.88"/>
    <n v="0"/>
  </r>
  <r>
    <n v="279"/>
    <x v="268"/>
    <n v="3.6"/>
    <n v="11.9"/>
    <n v="1005"/>
    <n v="0.6"/>
    <n v="1023.7"/>
    <n v="0.73"/>
    <x v="15"/>
    <n v="0.8"/>
    <x v="8"/>
    <x v="0"/>
    <x v="38"/>
    <n v="6.1"/>
    <n v="4.88"/>
    <n v="0"/>
  </r>
  <r>
    <n v="279"/>
    <x v="269"/>
    <n v="2.1"/>
    <n v="11.3"/>
    <n v="725"/>
    <n v="0.1"/>
    <n v="1022.5"/>
    <n v="0.9"/>
    <x v="15"/>
    <n v="0.8"/>
    <x v="8"/>
    <x v="0"/>
    <x v="38"/>
    <n v="6.6999999999999993"/>
    <n v="5.3599999999999994"/>
    <n v="0"/>
  </r>
  <r>
    <n v="279"/>
    <x v="270"/>
    <n v="1.1000000000000001"/>
    <n v="12.6"/>
    <n v="1261"/>
    <n v="0"/>
    <n v="1022.7"/>
    <n v="0.87"/>
    <x v="15"/>
    <n v="0.8"/>
    <x v="8"/>
    <x v="0"/>
    <x v="38"/>
    <n v="5.4"/>
    <n v="4.32"/>
    <n v="0"/>
  </r>
  <r>
    <n v="279"/>
    <x v="271"/>
    <n v="1.9"/>
    <n v="12.7"/>
    <n v="1183"/>
    <n v="-0.1"/>
    <n v="1022.6"/>
    <n v="0.87"/>
    <x v="15"/>
    <n v="0.8"/>
    <x v="8"/>
    <x v="0"/>
    <x v="39"/>
    <n v="5.3000000000000007"/>
    <n v="4.2400000000000011"/>
    <n v="0"/>
  </r>
  <r>
    <n v="279"/>
    <x v="272"/>
    <n v="1.3"/>
    <n v="11"/>
    <n v="1011"/>
    <n v="-0.1"/>
    <n v="1025.7"/>
    <n v="0.89"/>
    <x v="15"/>
    <n v="0.8"/>
    <x v="8"/>
    <x v="0"/>
    <x v="39"/>
    <n v="7"/>
    <n v="5.6000000000000005"/>
    <n v="0"/>
  </r>
  <r>
    <n v="279"/>
    <x v="273"/>
    <n v="2.6"/>
    <n v="9.9"/>
    <n v="1346"/>
    <n v="0"/>
    <n v="1030.0999999999999"/>
    <n v="0.75"/>
    <x v="15"/>
    <n v="1"/>
    <x v="9"/>
    <x v="0"/>
    <x v="39"/>
    <n v="8.1"/>
    <n v="8.1"/>
    <n v="0"/>
  </r>
  <r>
    <n v="279"/>
    <x v="274"/>
    <n v="3.5"/>
    <n v="10.6"/>
    <n v="1273"/>
    <n v="0"/>
    <n v="1027"/>
    <n v="0.7"/>
    <x v="15"/>
    <n v="1"/>
    <x v="9"/>
    <x v="0"/>
    <x v="39"/>
    <n v="7.4"/>
    <n v="7.4"/>
    <n v="0"/>
  </r>
  <r>
    <n v="279"/>
    <x v="275"/>
    <n v="5.5"/>
    <n v="11.5"/>
    <n v="455"/>
    <n v="7.8"/>
    <n v="1015.4"/>
    <n v="0.69"/>
    <x v="15"/>
    <n v="1"/>
    <x v="9"/>
    <x v="0"/>
    <x v="39"/>
    <n v="6.5"/>
    <n v="6.5"/>
    <n v="0"/>
  </r>
  <r>
    <n v="279"/>
    <x v="276"/>
    <n v="7.9"/>
    <n v="12.1"/>
    <n v="668"/>
    <n v="24"/>
    <n v="995.8"/>
    <n v="0.85"/>
    <x v="15"/>
    <n v="1"/>
    <x v="9"/>
    <x v="0"/>
    <x v="39"/>
    <n v="5.9"/>
    <n v="5.9"/>
    <n v="0"/>
  </r>
  <r>
    <n v="279"/>
    <x v="277"/>
    <n v="6.3"/>
    <n v="11.7"/>
    <n v="677"/>
    <n v="2.6"/>
    <n v="1008.1"/>
    <n v="0.8"/>
    <x v="15"/>
    <n v="1"/>
    <x v="9"/>
    <x v="0"/>
    <x v="39"/>
    <n v="6.3000000000000007"/>
    <n v="6.3000000000000007"/>
    <n v="0"/>
  </r>
  <r>
    <n v="279"/>
    <x v="278"/>
    <n v="3.5"/>
    <n v="12.9"/>
    <n v="287"/>
    <n v="1.7"/>
    <n v="1020.6"/>
    <n v="0.92"/>
    <x v="15"/>
    <n v="1"/>
    <x v="9"/>
    <x v="0"/>
    <x v="40"/>
    <n v="5.0999999999999996"/>
    <n v="5.0999999999999996"/>
    <n v="0"/>
  </r>
  <r>
    <n v="279"/>
    <x v="279"/>
    <n v="3.7"/>
    <n v="14.9"/>
    <n v="646"/>
    <n v="-0.1"/>
    <n v="1023.2"/>
    <n v="0.91"/>
    <x v="15"/>
    <n v="1"/>
    <x v="9"/>
    <x v="0"/>
    <x v="40"/>
    <n v="3.0999999999999996"/>
    <n v="3.0999999999999996"/>
    <n v="0"/>
  </r>
  <r>
    <n v="279"/>
    <x v="280"/>
    <n v="2.4"/>
    <n v="13.6"/>
    <n v="400"/>
    <n v="1.8"/>
    <n v="1021.7"/>
    <n v="0.94"/>
    <x v="15"/>
    <n v="1"/>
    <x v="9"/>
    <x v="0"/>
    <x v="40"/>
    <n v="4.4000000000000004"/>
    <n v="4.4000000000000004"/>
    <n v="0"/>
  </r>
  <r>
    <n v="279"/>
    <x v="281"/>
    <n v="3.6"/>
    <n v="12.8"/>
    <n v="518"/>
    <n v="-0.1"/>
    <n v="1025.2"/>
    <n v="0.86"/>
    <x v="15"/>
    <n v="1"/>
    <x v="9"/>
    <x v="0"/>
    <x v="40"/>
    <n v="5.1999999999999993"/>
    <n v="5.1999999999999993"/>
    <n v="0"/>
  </r>
  <r>
    <n v="279"/>
    <x v="282"/>
    <n v="3"/>
    <n v="13.8"/>
    <n v="573"/>
    <n v="-0.1"/>
    <n v="1031.3"/>
    <n v="0.89"/>
    <x v="15"/>
    <n v="1"/>
    <x v="9"/>
    <x v="0"/>
    <x v="40"/>
    <n v="4.1999999999999993"/>
    <n v="4.1999999999999993"/>
    <n v="0"/>
  </r>
  <r>
    <n v="279"/>
    <x v="283"/>
    <n v="2.5"/>
    <n v="14"/>
    <n v="355"/>
    <n v="0"/>
    <n v="1033"/>
    <n v="0.88"/>
    <x v="15"/>
    <n v="1"/>
    <x v="9"/>
    <x v="0"/>
    <x v="40"/>
    <n v="4"/>
    <n v="4"/>
    <n v="0"/>
  </r>
  <r>
    <n v="279"/>
    <x v="284"/>
    <n v="2.8"/>
    <n v="13.7"/>
    <n v="424"/>
    <n v="0.4"/>
    <n v="1029.8"/>
    <n v="0.92"/>
    <x v="15"/>
    <n v="1"/>
    <x v="9"/>
    <x v="0"/>
    <x v="40"/>
    <n v="4.3000000000000007"/>
    <n v="4.3000000000000007"/>
    <n v="0"/>
  </r>
  <r>
    <n v="279"/>
    <x v="285"/>
    <n v="2.2000000000000002"/>
    <n v="13.2"/>
    <n v="696"/>
    <n v="-0.1"/>
    <n v="1028.2"/>
    <n v="0.88"/>
    <x v="15"/>
    <n v="1"/>
    <x v="9"/>
    <x v="0"/>
    <x v="41"/>
    <n v="4.8000000000000007"/>
    <n v="4.8000000000000007"/>
    <n v="0"/>
  </r>
  <r>
    <n v="279"/>
    <x v="286"/>
    <n v="2.8"/>
    <n v="13.1"/>
    <n v="539"/>
    <n v="0.2"/>
    <n v="1026.5"/>
    <n v="0.91"/>
    <x v="15"/>
    <n v="1"/>
    <x v="9"/>
    <x v="0"/>
    <x v="41"/>
    <n v="4.9000000000000004"/>
    <n v="4.9000000000000004"/>
    <n v="0"/>
  </r>
  <r>
    <n v="279"/>
    <x v="287"/>
    <n v="2"/>
    <n v="12.1"/>
    <n v="344"/>
    <n v="0.1"/>
    <n v="1026.5999999999999"/>
    <n v="0.94"/>
    <x v="15"/>
    <n v="1"/>
    <x v="9"/>
    <x v="0"/>
    <x v="41"/>
    <n v="5.9"/>
    <n v="5.9"/>
    <n v="0"/>
  </r>
  <r>
    <n v="279"/>
    <x v="288"/>
    <n v="3.3"/>
    <n v="12.5"/>
    <n v="558"/>
    <n v="0.5"/>
    <n v="1024.5999999999999"/>
    <n v="0.89"/>
    <x v="15"/>
    <n v="1"/>
    <x v="9"/>
    <x v="0"/>
    <x v="41"/>
    <n v="5.5"/>
    <n v="5.5"/>
    <n v="0"/>
  </r>
  <r>
    <n v="279"/>
    <x v="289"/>
    <n v="2.4"/>
    <n v="11.1"/>
    <n v="509"/>
    <n v="1.6"/>
    <n v="1024.3"/>
    <n v="0.9"/>
    <x v="15"/>
    <n v="1"/>
    <x v="9"/>
    <x v="0"/>
    <x v="41"/>
    <n v="6.9"/>
    <n v="6.9"/>
    <n v="0"/>
  </r>
  <r>
    <n v="279"/>
    <x v="290"/>
    <n v="2.8"/>
    <n v="8.1999999999999993"/>
    <n v="1019"/>
    <n v="0"/>
    <n v="1026.5999999999999"/>
    <n v="0.77"/>
    <x v="15"/>
    <n v="1"/>
    <x v="9"/>
    <x v="0"/>
    <x v="41"/>
    <n v="9.8000000000000007"/>
    <n v="9.8000000000000007"/>
    <n v="0"/>
  </r>
  <r>
    <n v="279"/>
    <x v="291"/>
    <n v="3.7"/>
    <n v="8.6999999999999993"/>
    <n v="742"/>
    <n v="0.1"/>
    <n v="1012.4"/>
    <n v="0.79"/>
    <x v="15"/>
    <n v="1"/>
    <x v="9"/>
    <x v="0"/>
    <x v="41"/>
    <n v="9.3000000000000007"/>
    <n v="9.3000000000000007"/>
    <n v="0"/>
  </r>
  <r>
    <n v="279"/>
    <x v="292"/>
    <n v="4.5"/>
    <n v="13.7"/>
    <n v="401"/>
    <n v="3.6"/>
    <n v="996.7"/>
    <n v="0.88"/>
    <x v="15"/>
    <n v="1"/>
    <x v="9"/>
    <x v="0"/>
    <x v="42"/>
    <n v="4.3000000000000007"/>
    <n v="4.3000000000000007"/>
    <n v="0"/>
  </r>
  <r>
    <n v="279"/>
    <x v="293"/>
    <n v="5.9"/>
    <n v="13.2"/>
    <n v="310"/>
    <n v="6.5"/>
    <n v="992.1"/>
    <n v="0.89"/>
    <x v="15"/>
    <n v="1"/>
    <x v="9"/>
    <x v="0"/>
    <x v="42"/>
    <n v="4.8000000000000007"/>
    <n v="4.8000000000000007"/>
    <n v="0"/>
  </r>
  <r>
    <n v="279"/>
    <x v="294"/>
    <n v="3.5"/>
    <n v="12.3"/>
    <n v="655"/>
    <n v="-0.1"/>
    <n v="996.5"/>
    <n v="0.87"/>
    <x v="15"/>
    <n v="1"/>
    <x v="9"/>
    <x v="0"/>
    <x v="42"/>
    <n v="5.6999999999999993"/>
    <n v="5.6999999999999993"/>
    <n v="0"/>
  </r>
  <r>
    <n v="279"/>
    <x v="295"/>
    <n v="6.9"/>
    <n v="11.8"/>
    <n v="457"/>
    <n v="14.3"/>
    <n v="980.4"/>
    <n v="0.87"/>
    <x v="15"/>
    <n v="1"/>
    <x v="9"/>
    <x v="0"/>
    <x v="42"/>
    <n v="6.1999999999999993"/>
    <n v="6.1999999999999993"/>
    <n v="0"/>
  </r>
  <r>
    <n v="279"/>
    <x v="296"/>
    <n v="9.1"/>
    <n v="9.8000000000000007"/>
    <n v="645"/>
    <n v="5.9"/>
    <n v="994.1"/>
    <n v="0.79"/>
    <x v="15"/>
    <n v="1"/>
    <x v="9"/>
    <x v="0"/>
    <x v="42"/>
    <n v="8.1999999999999993"/>
    <n v="8.1999999999999993"/>
    <n v="0"/>
  </r>
  <r>
    <n v="279"/>
    <x v="297"/>
    <n v="7"/>
    <n v="8.9"/>
    <n v="386"/>
    <n v="8.9"/>
    <n v="995"/>
    <n v="0.86"/>
    <x v="15"/>
    <n v="1"/>
    <x v="9"/>
    <x v="0"/>
    <x v="42"/>
    <n v="9.1"/>
    <n v="9.1"/>
    <n v="0"/>
  </r>
  <r>
    <n v="279"/>
    <x v="298"/>
    <n v="7.8"/>
    <n v="8.3000000000000007"/>
    <n v="536"/>
    <n v="19.399999999999999"/>
    <n v="998"/>
    <n v="0.83"/>
    <x v="15"/>
    <n v="1"/>
    <x v="9"/>
    <x v="0"/>
    <x v="42"/>
    <n v="9.6999999999999993"/>
    <n v="9.6999999999999993"/>
    <n v="0"/>
  </r>
  <r>
    <n v="279"/>
    <x v="299"/>
    <n v="5.7"/>
    <n v="8.8000000000000007"/>
    <n v="552"/>
    <n v="10.3"/>
    <n v="997.7"/>
    <n v="0.85"/>
    <x v="15"/>
    <n v="1"/>
    <x v="9"/>
    <x v="0"/>
    <x v="43"/>
    <n v="9.1999999999999993"/>
    <n v="9.1999999999999993"/>
    <n v="0"/>
  </r>
  <r>
    <n v="279"/>
    <x v="300"/>
    <n v="6"/>
    <n v="10"/>
    <n v="506"/>
    <n v="4.5"/>
    <n v="1003"/>
    <n v="0.84"/>
    <x v="15"/>
    <n v="1"/>
    <x v="9"/>
    <x v="0"/>
    <x v="43"/>
    <n v="8"/>
    <n v="8"/>
    <n v="0"/>
  </r>
  <r>
    <n v="279"/>
    <x v="301"/>
    <n v="4.3"/>
    <n v="11"/>
    <n v="374"/>
    <n v="4.3"/>
    <n v="1001.4"/>
    <n v="0.88"/>
    <x v="15"/>
    <n v="1"/>
    <x v="9"/>
    <x v="0"/>
    <x v="43"/>
    <n v="7"/>
    <n v="7"/>
    <n v="0"/>
  </r>
  <r>
    <n v="279"/>
    <x v="302"/>
    <n v="4.4000000000000004"/>
    <n v="9.1"/>
    <n v="566"/>
    <n v="3.7"/>
    <n v="1006.7"/>
    <n v="0.84"/>
    <x v="15"/>
    <n v="1"/>
    <x v="9"/>
    <x v="0"/>
    <x v="43"/>
    <n v="8.9"/>
    <n v="8.9"/>
    <n v="0"/>
  </r>
  <r>
    <n v="279"/>
    <x v="303"/>
    <n v="3.7"/>
    <n v="9.8000000000000007"/>
    <n v="428"/>
    <n v="0"/>
    <n v="1010.3"/>
    <n v="0.81"/>
    <x v="15"/>
    <n v="1"/>
    <x v="9"/>
    <x v="0"/>
    <x v="43"/>
    <n v="8.1999999999999993"/>
    <n v="8.1999999999999993"/>
    <n v="0"/>
  </r>
  <r>
    <n v="279"/>
    <x v="304"/>
    <n v="4.9000000000000004"/>
    <n v="11.8"/>
    <n v="136"/>
    <n v="6"/>
    <n v="1006.6"/>
    <n v="0.89"/>
    <x v="15"/>
    <n v="1.1000000000000001"/>
    <x v="10"/>
    <x v="0"/>
    <x v="43"/>
    <n v="6.1999999999999993"/>
    <n v="6.8199999999999994"/>
    <n v="0"/>
  </r>
  <r>
    <n v="279"/>
    <x v="305"/>
    <n v="4.0999999999999996"/>
    <n v="10.1"/>
    <n v="512"/>
    <n v="0.5"/>
    <n v="1009"/>
    <n v="0.88"/>
    <x v="15"/>
    <n v="1.1000000000000001"/>
    <x v="10"/>
    <x v="0"/>
    <x v="43"/>
    <n v="7.9"/>
    <n v="8.6900000000000013"/>
    <n v="0"/>
  </r>
  <r>
    <n v="279"/>
    <x v="306"/>
    <n v="5.4"/>
    <n v="9.6"/>
    <n v="327"/>
    <n v="0.5"/>
    <n v="1015.2"/>
    <n v="0.89"/>
    <x v="15"/>
    <n v="1.1000000000000001"/>
    <x v="10"/>
    <x v="0"/>
    <x v="44"/>
    <n v="8.4"/>
    <n v="9.240000000000002"/>
    <n v="0"/>
  </r>
  <r>
    <n v="279"/>
    <x v="307"/>
    <n v="5.3"/>
    <n v="13.3"/>
    <n v="470"/>
    <n v="-0.1"/>
    <n v="1016.6"/>
    <n v="0.79"/>
    <x v="15"/>
    <n v="1.1000000000000001"/>
    <x v="10"/>
    <x v="0"/>
    <x v="44"/>
    <n v="4.6999999999999993"/>
    <n v="5.17"/>
    <n v="0"/>
  </r>
  <r>
    <n v="279"/>
    <x v="308"/>
    <n v="3.5"/>
    <n v="12.6"/>
    <n v="482"/>
    <n v="0"/>
    <n v="1014.4"/>
    <n v="0.71"/>
    <x v="15"/>
    <n v="1.1000000000000001"/>
    <x v="10"/>
    <x v="0"/>
    <x v="44"/>
    <n v="5.4"/>
    <n v="5.9400000000000013"/>
    <n v="0"/>
  </r>
  <r>
    <n v="279"/>
    <x v="309"/>
    <n v="1.9"/>
    <n v="8.3000000000000007"/>
    <n v="532"/>
    <n v="0"/>
    <n v="1009.8"/>
    <n v="0.84"/>
    <x v="15"/>
    <n v="1.1000000000000001"/>
    <x v="10"/>
    <x v="0"/>
    <x v="44"/>
    <n v="9.6999999999999993"/>
    <n v="10.67"/>
    <n v="0"/>
  </r>
  <r>
    <n v="279"/>
    <x v="310"/>
    <n v="1.5"/>
    <n v="9.3000000000000007"/>
    <n v="401"/>
    <n v="0"/>
    <n v="1010.1"/>
    <n v="0.93"/>
    <x v="15"/>
    <n v="1.1000000000000001"/>
    <x v="10"/>
    <x v="0"/>
    <x v="44"/>
    <n v="8.6999999999999993"/>
    <n v="9.57"/>
    <n v="0"/>
  </r>
  <r>
    <n v="279"/>
    <x v="311"/>
    <n v="1.1000000000000001"/>
    <n v="9.1999999999999993"/>
    <n v="404"/>
    <n v="0"/>
    <n v="1013.5"/>
    <n v="0.95"/>
    <x v="15"/>
    <n v="1.1000000000000001"/>
    <x v="10"/>
    <x v="0"/>
    <x v="44"/>
    <n v="8.8000000000000007"/>
    <n v="9.6800000000000015"/>
    <n v="0"/>
  </r>
  <r>
    <n v="279"/>
    <x v="312"/>
    <n v="2"/>
    <n v="9.1999999999999993"/>
    <n v="509"/>
    <n v="1.6"/>
    <n v="1016"/>
    <n v="0.92"/>
    <x v="15"/>
    <n v="1.1000000000000001"/>
    <x v="10"/>
    <x v="0"/>
    <x v="44"/>
    <n v="8.8000000000000007"/>
    <n v="9.6800000000000015"/>
    <n v="0"/>
  </r>
  <r>
    <n v="279"/>
    <x v="313"/>
    <n v="3.6"/>
    <n v="7.5"/>
    <n v="206"/>
    <n v="1"/>
    <n v="1012.3"/>
    <n v="0.91"/>
    <x v="15"/>
    <n v="1.1000000000000001"/>
    <x v="10"/>
    <x v="0"/>
    <x v="45"/>
    <n v="10.5"/>
    <n v="11.55"/>
    <n v="0"/>
  </r>
  <r>
    <n v="279"/>
    <x v="314"/>
    <n v="4.3"/>
    <n v="9.9"/>
    <n v="391"/>
    <n v="-0.1"/>
    <n v="1011.2"/>
    <n v="0.89"/>
    <x v="15"/>
    <n v="1.1000000000000001"/>
    <x v="10"/>
    <x v="0"/>
    <x v="45"/>
    <n v="8.1"/>
    <n v="8.91"/>
    <n v="0"/>
  </r>
  <r>
    <n v="279"/>
    <x v="315"/>
    <n v="5.3"/>
    <n v="11.7"/>
    <n v="496"/>
    <n v="0"/>
    <n v="1009"/>
    <n v="0.76"/>
    <x v="15"/>
    <n v="1.1000000000000001"/>
    <x v="10"/>
    <x v="0"/>
    <x v="45"/>
    <n v="6.3000000000000007"/>
    <n v="6.9300000000000015"/>
    <n v="0"/>
  </r>
  <r>
    <n v="279"/>
    <x v="316"/>
    <n v="4"/>
    <n v="12.3"/>
    <n v="253"/>
    <n v="2.1"/>
    <n v="1008.5"/>
    <n v="0.86"/>
    <x v="15"/>
    <n v="1.1000000000000001"/>
    <x v="10"/>
    <x v="0"/>
    <x v="45"/>
    <n v="5.6999999999999993"/>
    <n v="6.27"/>
    <n v="0"/>
  </r>
  <r>
    <n v="279"/>
    <x v="317"/>
    <n v="5.4"/>
    <n v="9.1"/>
    <n v="57"/>
    <n v="15.3"/>
    <n v="1008.4"/>
    <n v="0.94"/>
    <x v="15"/>
    <n v="1.1000000000000001"/>
    <x v="10"/>
    <x v="0"/>
    <x v="45"/>
    <n v="8.9"/>
    <n v="9.7900000000000009"/>
    <n v="0"/>
  </r>
  <r>
    <n v="279"/>
    <x v="318"/>
    <n v="5.2"/>
    <n v="6.5"/>
    <n v="74"/>
    <n v="6.3"/>
    <n v="1010.4"/>
    <n v="0.93"/>
    <x v="15"/>
    <n v="1.1000000000000001"/>
    <x v="10"/>
    <x v="0"/>
    <x v="45"/>
    <n v="11.5"/>
    <n v="12.65"/>
    <n v="0"/>
  </r>
  <r>
    <n v="279"/>
    <x v="319"/>
    <n v="3.3"/>
    <n v="4.5999999999999996"/>
    <n v="144"/>
    <n v="-0.1"/>
    <n v="1009"/>
    <n v="0.89"/>
    <x v="15"/>
    <n v="1.1000000000000001"/>
    <x v="10"/>
    <x v="0"/>
    <x v="45"/>
    <n v="13.4"/>
    <n v="14.740000000000002"/>
    <n v="0"/>
  </r>
  <r>
    <n v="279"/>
    <x v="320"/>
    <n v="3.8"/>
    <n v="4.8"/>
    <n v="475"/>
    <n v="2.4"/>
    <n v="1013.8"/>
    <n v="0.84"/>
    <x v="15"/>
    <n v="1.1000000000000001"/>
    <x v="10"/>
    <x v="0"/>
    <x v="46"/>
    <n v="13.2"/>
    <n v="14.52"/>
    <n v="0"/>
  </r>
  <r>
    <n v="279"/>
    <x v="321"/>
    <n v="4.5"/>
    <n v="4.2"/>
    <n v="358"/>
    <n v="0.2"/>
    <n v="1013.8"/>
    <n v="0.85"/>
    <x v="15"/>
    <n v="1.1000000000000001"/>
    <x v="10"/>
    <x v="0"/>
    <x v="46"/>
    <n v="13.8"/>
    <n v="15.180000000000001"/>
    <n v="0"/>
  </r>
  <r>
    <n v="279"/>
    <x v="322"/>
    <n v="4.0999999999999996"/>
    <n v="3.9"/>
    <n v="76"/>
    <n v="14.7"/>
    <n v="1002.2"/>
    <n v="0.92"/>
    <x v="15"/>
    <n v="1.1000000000000001"/>
    <x v="10"/>
    <x v="0"/>
    <x v="46"/>
    <n v="14.1"/>
    <n v="15.510000000000002"/>
    <n v="0"/>
  </r>
  <r>
    <n v="279"/>
    <x v="323"/>
    <n v="2"/>
    <n v="1.8"/>
    <n v="527"/>
    <n v="3.9"/>
    <n v="1009.7"/>
    <n v="0.86"/>
    <x v="15"/>
    <n v="1.1000000000000001"/>
    <x v="10"/>
    <x v="0"/>
    <x v="46"/>
    <n v="16.2"/>
    <n v="17.82"/>
    <n v="0"/>
  </r>
  <r>
    <n v="279"/>
    <x v="324"/>
    <n v="1.9"/>
    <n v="0.2"/>
    <n v="538"/>
    <n v="0"/>
    <n v="1023.5"/>
    <n v="0.86"/>
    <x v="15"/>
    <n v="1.1000000000000001"/>
    <x v="10"/>
    <x v="0"/>
    <x v="46"/>
    <n v="17.8"/>
    <n v="19.580000000000002"/>
    <n v="0"/>
  </r>
  <r>
    <n v="279"/>
    <x v="325"/>
    <n v="5"/>
    <n v="0.7"/>
    <n v="388"/>
    <n v="-0.1"/>
    <n v="1022.3"/>
    <n v="0.75"/>
    <x v="15"/>
    <n v="1.1000000000000001"/>
    <x v="10"/>
    <x v="0"/>
    <x v="46"/>
    <n v="17.3"/>
    <n v="19.03"/>
    <n v="0"/>
  </r>
  <r>
    <n v="279"/>
    <x v="326"/>
    <n v="6.4"/>
    <n v="1.3"/>
    <n v="197"/>
    <n v="4.3"/>
    <n v="1004.2"/>
    <n v="0.75"/>
    <x v="15"/>
    <n v="1.1000000000000001"/>
    <x v="10"/>
    <x v="0"/>
    <x v="46"/>
    <n v="16.7"/>
    <n v="18.37"/>
    <n v="0"/>
  </r>
  <r>
    <n v="279"/>
    <x v="327"/>
    <n v="3.4"/>
    <n v="4.5999999999999996"/>
    <n v="233"/>
    <n v="-0.1"/>
    <n v="994.3"/>
    <n v="0.92"/>
    <x v="15"/>
    <n v="1.1000000000000001"/>
    <x v="10"/>
    <x v="0"/>
    <x v="47"/>
    <n v="13.4"/>
    <n v="14.740000000000002"/>
    <n v="0"/>
  </r>
  <r>
    <n v="279"/>
    <x v="328"/>
    <n v="1.7"/>
    <n v="2.8"/>
    <n v="193"/>
    <n v="0.1"/>
    <n v="1006.3"/>
    <n v="0.96"/>
    <x v="15"/>
    <n v="1.1000000000000001"/>
    <x v="10"/>
    <x v="0"/>
    <x v="47"/>
    <n v="15.2"/>
    <n v="16.72"/>
    <n v="0"/>
  </r>
  <r>
    <n v="279"/>
    <x v="329"/>
    <n v="2.4"/>
    <n v="1.8"/>
    <n v="240"/>
    <n v="0"/>
    <n v="1020.2"/>
    <n v="0.97"/>
    <x v="15"/>
    <n v="1.1000000000000001"/>
    <x v="10"/>
    <x v="0"/>
    <x v="47"/>
    <n v="16.2"/>
    <n v="17.82"/>
    <n v="0"/>
  </r>
  <r>
    <n v="279"/>
    <x v="330"/>
    <n v="6.3"/>
    <n v="4.9000000000000004"/>
    <n v="76"/>
    <n v="1.3"/>
    <n v="1016"/>
    <n v="0.94"/>
    <x v="15"/>
    <n v="1.1000000000000001"/>
    <x v="10"/>
    <x v="0"/>
    <x v="47"/>
    <n v="13.1"/>
    <n v="14.41"/>
    <n v="0"/>
  </r>
  <r>
    <n v="279"/>
    <x v="331"/>
    <n v="5.6"/>
    <n v="8.5"/>
    <n v="118"/>
    <n v="0.9"/>
    <n v="1012.1"/>
    <n v="0.94"/>
    <x v="15"/>
    <n v="1.1000000000000001"/>
    <x v="10"/>
    <x v="0"/>
    <x v="47"/>
    <n v="9.5"/>
    <n v="10.450000000000001"/>
    <n v="0"/>
  </r>
  <r>
    <n v="279"/>
    <x v="332"/>
    <n v="4.8"/>
    <n v="8.9"/>
    <n v="172"/>
    <n v="1.6"/>
    <n v="1006.9"/>
    <n v="0.9"/>
    <x v="15"/>
    <n v="1.1000000000000001"/>
    <x v="10"/>
    <x v="0"/>
    <x v="47"/>
    <n v="9.1"/>
    <n v="10.01"/>
    <n v="0"/>
  </r>
  <r>
    <n v="279"/>
    <x v="333"/>
    <n v="5.2"/>
    <n v="6.3"/>
    <n v="279"/>
    <n v="0.4"/>
    <n v="1009.4"/>
    <n v="0.84"/>
    <x v="15"/>
    <n v="1.1000000000000001"/>
    <x v="10"/>
    <x v="0"/>
    <x v="47"/>
    <n v="11.7"/>
    <n v="12.870000000000001"/>
    <n v="0"/>
  </r>
  <r>
    <n v="279"/>
    <x v="334"/>
    <n v="6.2"/>
    <n v="5"/>
    <n v="225"/>
    <n v="0.1"/>
    <n v="1011.5"/>
    <n v="0.78"/>
    <x v="15"/>
    <n v="1.1000000000000001"/>
    <x v="11"/>
    <x v="0"/>
    <x v="48"/>
    <n v="13"/>
    <n v="14.3"/>
    <n v="0"/>
  </r>
  <r>
    <n v="279"/>
    <x v="335"/>
    <n v="5"/>
    <n v="6.5"/>
    <n v="133"/>
    <n v="0.3"/>
    <n v="1008.3"/>
    <n v="0.75"/>
    <x v="15"/>
    <n v="1.1000000000000001"/>
    <x v="11"/>
    <x v="0"/>
    <x v="48"/>
    <n v="11.5"/>
    <n v="12.65"/>
    <n v="0"/>
  </r>
  <r>
    <n v="279"/>
    <x v="336"/>
    <n v="2.2999999999999998"/>
    <n v="6.9"/>
    <n v="136"/>
    <n v="-0.1"/>
    <n v="1011.3"/>
    <n v="0.91"/>
    <x v="15"/>
    <n v="1.1000000000000001"/>
    <x v="11"/>
    <x v="0"/>
    <x v="48"/>
    <n v="11.1"/>
    <n v="12.21"/>
    <n v="0"/>
  </r>
  <r>
    <n v="279"/>
    <x v="337"/>
    <n v="3.2"/>
    <n v="5.5"/>
    <n v="197"/>
    <n v="-0.1"/>
    <n v="1006.9"/>
    <n v="0.91"/>
    <x v="15"/>
    <n v="1.1000000000000001"/>
    <x v="11"/>
    <x v="0"/>
    <x v="48"/>
    <n v="12.5"/>
    <n v="13.750000000000002"/>
    <n v="0"/>
  </r>
  <r>
    <n v="279"/>
    <x v="338"/>
    <n v="2.9"/>
    <n v="4.5"/>
    <n v="131"/>
    <n v="-0.1"/>
    <n v="1009.4"/>
    <n v="0.91"/>
    <x v="15"/>
    <n v="1.1000000000000001"/>
    <x v="11"/>
    <x v="0"/>
    <x v="48"/>
    <n v="13.5"/>
    <n v="14.850000000000001"/>
    <n v="0"/>
  </r>
  <r>
    <n v="279"/>
    <x v="339"/>
    <n v="5.5"/>
    <n v="7.1"/>
    <n v="65"/>
    <n v="11.4"/>
    <n v="1001.7"/>
    <n v="0.91"/>
    <x v="15"/>
    <n v="1.1000000000000001"/>
    <x v="11"/>
    <x v="0"/>
    <x v="48"/>
    <n v="10.9"/>
    <n v="11.990000000000002"/>
    <n v="0"/>
  </r>
  <r>
    <n v="279"/>
    <x v="340"/>
    <n v="5.0999999999999996"/>
    <n v="10.199999999999999"/>
    <n v="138"/>
    <n v="9.6999999999999993"/>
    <n v="1004"/>
    <n v="0.91"/>
    <x v="15"/>
    <n v="1.1000000000000001"/>
    <x v="11"/>
    <x v="0"/>
    <x v="48"/>
    <n v="7.8000000000000007"/>
    <n v="8.5800000000000018"/>
    <n v="0"/>
  </r>
  <r>
    <n v="279"/>
    <x v="341"/>
    <n v="5.8"/>
    <n v="11.6"/>
    <n v="155"/>
    <n v="0.1"/>
    <n v="1009.7"/>
    <n v="0.88"/>
    <x v="15"/>
    <n v="1.1000000000000001"/>
    <x v="11"/>
    <x v="0"/>
    <x v="49"/>
    <n v="6.4"/>
    <n v="7.0400000000000009"/>
    <n v="0"/>
  </r>
  <r>
    <n v="279"/>
    <x v="342"/>
    <n v="4.8"/>
    <n v="12.2"/>
    <n v="107"/>
    <n v="2.8"/>
    <n v="1010.3"/>
    <n v="0.86"/>
    <x v="15"/>
    <n v="1.1000000000000001"/>
    <x v="11"/>
    <x v="0"/>
    <x v="49"/>
    <n v="5.8000000000000007"/>
    <n v="6.3800000000000017"/>
    <n v="0"/>
  </r>
  <r>
    <n v="279"/>
    <x v="343"/>
    <n v="5"/>
    <n v="11.5"/>
    <n v="191"/>
    <n v="-0.1"/>
    <n v="1015.7"/>
    <n v="0.84"/>
    <x v="15"/>
    <n v="1.1000000000000001"/>
    <x v="11"/>
    <x v="0"/>
    <x v="49"/>
    <n v="6.5"/>
    <n v="7.15"/>
    <n v="0"/>
  </r>
  <r>
    <n v="279"/>
    <x v="344"/>
    <n v="3.8"/>
    <n v="7"/>
    <n v="222"/>
    <n v="0"/>
    <n v="1021.6"/>
    <n v="0.93"/>
    <x v="15"/>
    <n v="1.1000000000000001"/>
    <x v="11"/>
    <x v="0"/>
    <x v="49"/>
    <n v="11"/>
    <n v="12.100000000000001"/>
    <n v="0"/>
  </r>
  <r>
    <n v="279"/>
    <x v="345"/>
    <n v="2.8"/>
    <n v="7"/>
    <n v="149"/>
    <n v="0"/>
    <n v="1021.4"/>
    <n v="0.93"/>
    <x v="15"/>
    <n v="1.1000000000000001"/>
    <x v="11"/>
    <x v="0"/>
    <x v="49"/>
    <n v="11"/>
    <n v="12.100000000000001"/>
    <n v="0"/>
  </r>
  <r>
    <n v="279"/>
    <x v="346"/>
    <n v="3.5"/>
    <n v="7.2"/>
    <n v="296"/>
    <n v="0.1"/>
    <n v="1026.0999999999999"/>
    <n v="0.92"/>
    <x v="15"/>
    <n v="1.1000000000000001"/>
    <x v="11"/>
    <x v="0"/>
    <x v="49"/>
    <n v="10.8"/>
    <n v="11.880000000000003"/>
    <n v="0"/>
  </r>
  <r>
    <n v="279"/>
    <x v="347"/>
    <n v="5.4"/>
    <n v="6.6"/>
    <n v="136"/>
    <n v="0"/>
    <n v="1021.8"/>
    <n v="0.91"/>
    <x v="15"/>
    <n v="1.1000000000000001"/>
    <x v="11"/>
    <x v="0"/>
    <x v="49"/>
    <n v="11.4"/>
    <n v="12.540000000000001"/>
    <n v="0"/>
  </r>
  <r>
    <n v="279"/>
    <x v="348"/>
    <n v="4.8"/>
    <n v="6"/>
    <n v="308"/>
    <n v="0"/>
    <n v="1013.3"/>
    <n v="0.86"/>
    <x v="15"/>
    <n v="1.1000000000000001"/>
    <x v="11"/>
    <x v="0"/>
    <x v="50"/>
    <n v="12"/>
    <n v="13.200000000000001"/>
    <n v="0"/>
  </r>
  <r>
    <n v="279"/>
    <x v="349"/>
    <n v="2.2000000000000002"/>
    <n v="7.2"/>
    <n v="203"/>
    <n v="0.2"/>
    <n v="1012.6"/>
    <n v="0.83"/>
    <x v="15"/>
    <n v="1.1000000000000001"/>
    <x v="11"/>
    <x v="0"/>
    <x v="50"/>
    <n v="10.8"/>
    <n v="11.880000000000003"/>
    <n v="0"/>
  </r>
  <r>
    <n v="279"/>
    <x v="350"/>
    <n v="3.1"/>
    <n v="6.9"/>
    <n v="76"/>
    <n v="0.1"/>
    <n v="1016.1"/>
    <n v="0.91"/>
    <x v="15"/>
    <n v="1.1000000000000001"/>
    <x v="11"/>
    <x v="0"/>
    <x v="50"/>
    <n v="11.1"/>
    <n v="12.21"/>
    <n v="0"/>
  </r>
  <r>
    <n v="279"/>
    <x v="351"/>
    <n v="6.7"/>
    <n v="9.4"/>
    <n v="166"/>
    <n v="-0.1"/>
    <n v="1012.9"/>
    <n v="0.77"/>
    <x v="15"/>
    <n v="1.1000000000000001"/>
    <x v="11"/>
    <x v="0"/>
    <x v="50"/>
    <n v="8.6"/>
    <n v="9.4600000000000009"/>
    <n v="0"/>
  </r>
  <r>
    <n v="279"/>
    <x v="352"/>
    <n v="4.4000000000000004"/>
    <n v="8.9"/>
    <n v="141"/>
    <n v="3.8"/>
    <n v="1015.5"/>
    <n v="0.88"/>
    <x v="15"/>
    <n v="1.1000000000000001"/>
    <x v="11"/>
    <x v="0"/>
    <x v="50"/>
    <n v="9.1"/>
    <n v="10.01"/>
    <n v="0"/>
  </r>
  <r>
    <n v="279"/>
    <x v="353"/>
    <n v="2.5"/>
    <n v="4.3"/>
    <n v="151"/>
    <n v="0"/>
    <n v="1017.1"/>
    <n v="0.98"/>
    <x v="15"/>
    <n v="1.1000000000000001"/>
    <x v="11"/>
    <x v="0"/>
    <x v="50"/>
    <n v="13.7"/>
    <n v="15.07"/>
    <n v="0"/>
  </r>
  <r>
    <n v="279"/>
    <x v="354"/>
    <n v="3.5"/>
    <n v="7.3"/>
    <n v="285"/>
    <n v="0"/>
    <n v="1013.1"/>
    <n v="0.91"/>
    <x v="15"/>
    <n v="1.1000000000000001"/>
    <x v="11"/>
    <x v="0"/>
    <x v="50"/>
    <n v="10.7"/>
    <n v="11.77"/>
    <n v="0"/>
  </r>
  <r>
    <n v="279"/>
    <x v="355"/>
    <n v="5.9"/>
    <n v="5.8"/>
    <n v="92"/>
    <n v="0"/>
    <n v="1013.7"/>
    <n v="0.86"/>
    <x v="15"/>
    <n v="1.1000000000000001"/>
    <x v="11"/>
    <x v="0"/>
    <x v="51"/>
    <n v="12.2"/>
    <n v="13.42"/>
    <n v="0"/>
  </r>
  <r>
    <n v="279"/>
    <x v="356"/>
    <n v="7"/>
    <n v="3"/>
    <n v="50"/>
    <n v="0"/>
    <n v="1022.8"/>
    <n v="0.8"/>
    <x v="15"/>
    <n v="1.1000000000000001"/>
    <x v="11"/>
    <x v="0"/>
    <x v="51"/>
    <n v="15"/>
    <n v="16.5"/>
    <n v="0"/>
  </r>
  <r>
    <n v="279"/>
    <x v="357"/>
    <n v="6.4"/>
    <n v="0.2"/>
    <n v="374"/>
    <n v="0"/>
    <n v="1034.5999999999999"/>
    <n v="0.78"/>
    <x v="15"/>
    <n v="1.1000000000000001"/>
    <x v="11"/>
    <x v="0"/>
    <x v="51"/>
    <n v="17.8"/>
    <n v="19.580000000000002"/>
    <n v="0"/>
  </r>
  <r>
    <n v="279"/>
    <x v="358"/>
    <n v="5.6"/>
    <n v="-3.8"/>
    <n v="403"/>
    <n v="0"/>
    <n v="1034.2"/>
    <n v="0.66"/>
    <x v="15"/>
    <n v="1.1000000000000001"/>
    <x v="11"/>
    <x v="0"/>
    <x v="51"/>
    <n v="21.8"/>
    <n v="23.980000000000004"/>
    <n v="0"/>
  </r>
  <r>
    <n v="279"/>
    <x v="359"/>
    <n v="3.7"/>
    <n v="-3.5"/>
    <n v="382"/>
    <n v="0"/>
    <n v="1033.9000000000001"/>
    <n v="0.69"/>
    <x v="15"/>
    <n v="1.1000000000000001"/>
    <x v="11"/>
    <x v="0"/>
    <x v="51"/>
    <n v="21.5"/>
    <n v="23.650000000000002"/>
    <n v="0"/>
  </r>
  <r>
    <n v="279"/>
    <x v="360"/>
    <n v="2.1"/>
    <n v="1.8"/>
    <n v="117"/>
    <n v="-0.1"/>
    <n v="1034"/>
    <n v="0.91"/>
    <x v="15"/>
    <n v="1.1000000000000001"/>
    <x v="11"/>
    <x v="0"/>
    <x v="51"/>
    <n v="16.2"/>
    <n v="17.82"/>
    <n v="0"/>
  </r>
  <r>
    <n v="279"/>
    <x v="361"/>
    <n v="1.4"/>
    <n v="0.3"/>
    <n v="183"/>
    <n v="0"/>
    <n v="1031.9000000000001"/>
    <n v="0.96"/>
    <x v="15"/>
    <n v="1.1000000000000001"/>
    <x v="11"/>
    <x v="0"/>
    <x v="51"/>
    <n v="17.7"/>
    <n v="19.470000000000002"/>
    <n v="0"/>
  </r>
  <r>
    <n v="279"/>
    <x v="362"/>
    <n v="3.1"/>
    <n v="3.7"/>
    <n v="143"/>
    <n v="0.4"/>
    <n v="1025.3"/>
    <n v="0.89"/>
    <x v="15"/>
    <n v="1.1000000000000001"/>
    <x v="11"/>
    <x v="0"/>
    <x v="52"/>
    <n v="14.3"/>
    <n v="15.730000000000002"/>
    <n v="0"/>
  </r>
  <r>
    <n v="279"/>
    <x v="363"/>
    <n v="2.8"/>
    <n v="1.9"/>
    <n v="351"/>
    <n v="-0.1"/>
    <n v="1028.5"/>
    <n v="0.75"/>
    <x v="15"/>
    <n v="1.1000000000000001"/>
    <x v="11"/>
    <x v="0"/>
    <x v="52"/>
    <n v="16.100000000000001"/>
    <n v="17.710000000000004"/>
    <n v="0"/>
  </r>
  <r>
    <n v="279"/>
    <x v="364"/>
    <n v="5.3"/>
    <n v="3.1"/>
    <n v="194"/>
    <n v="-0.1"/>
    <n v="1020.7"/>
    <n v="0.88"/>
    <x v="15"/>
    <n v="1.1000000000000001"/>
    <x v="11"/>
    <x v="0"/>
    <x v="52"/>
    <n v="14.9"/>
    <n v="16.39"/>
    <n v="0"/>
  </r>
  <r>
    <n v="279"/>
    <x v="365"/>
    <n v="8"/>
    <n v="2.9"/>
    <n v="83"/>
    <n v="7"/>
    <n v="999.6"/>
    <n v="0.87"/>
    <x v="15"/>
    <n v="1.1000000000000001"/>
    <x v="0"/>
    <x v="1"/>
    <x v="52"/>
    <n v="15.1"/>
    <n v="16.61"/>
    <n v="0"/>
  </r>
  <r>
    <n v="279"/>
    <x v="366"/>
    <n v="6.3"/>
    <n v="1.6"/>
    <n v="169"/>
    <n v="4"/>
    <n v="995.2"/>
    <n v="0.84"/>
    <x v="15"/>
    <n v="1.1000000000000001"/>
    <x v="0"/>
    <x v="1"/>
    <x v="52"/>
    <n v="16.399999999999999"/>
    <n v="18.04"/>
    <n v="0"/>
  </r>
  <r>
    <n v="279"/>
    <x v="367"/>
    <n v="5.5"/>
    <n v="0.6"/>
    <n v="214"/>
    <n v="4.2"/>
    <n v="1000"/>
    <n v="0.9"/>
    <x v="15"/>
    <n v="1.1000000000000001"/>
    <x v="0"/>
    <x v="1"/>
    <x v="52"/>
    <n v="17.399999999999999"/>
    <n v="19.14"/>
    <n v="0"/>
  </r>
  <r>
    <n v="279"/>
    <x v="368"/>
    <n v="4.7"/>
    <n v="0.2"/>
    <n v="299"/>
    <n v="6.4"/>
    <n v="1005.8"/>
    <n v="0.93"/>
    <x v="15"/>
    <n v="1.1000000000000001"/>
    <x v="0"/>
    <x v="1"/>
    <x v="52"/>
    <n v="17.8"/>
    <n v="19.580000000000002"/>
    <n v="0"/>
  </r>
  <r>
    <n v="279"/>
    <x v="369"/>
    <n v="3.8"/>
    <n v="-1.7"/>
    <n v="157"/>
    <n v="1.8"/>
    <n v="1009.2"/>
    <n v="0.91"/>
    <x v="15"/>
    <n v="1.1000000000000001"/>
    <x v="0"/>
    <x v="1"/>
    <x v="53"/>
    <n v="19.7"/>
    <n v="21.67"/>
    <n v="0"/>
  </r>
  <r>
    <n v="279"/>
    <x v="370"/>
    <n v="3.5"/>
    <n v="-2"/>
    <n v="269"/>
    <n v="0.3"/>
    <n v="1013.5"/>
    <n v="0.95"/>
    <x v="15"/>
    <n v="1.1000000000000001"/>
    <x v="0"/>
    <x v="1"/>
    <x v="53"/>
    <n v="20"/>
    <n v="22"/>
    <n v="0"/>
  </r>
  <r>
    <n v="279"/>
    <x v="371"/>
    <n v="7.4"/>
    <n v="-0.9"/>
    <n v="119"/>
    <n v="17.899999999999999"/>
    <n v="1004.8"/>
    <n v="0.89"/>
    <x v="15"/>
    <n v="1.1000000000000001"/>
    <x v="0"/>
    <x v="1"/>
    <x v="53"/>
    <n v="18.899999999999999"/>
    <n v="20.79"/>
    <n v="0"/>
  </r>
  <r>
    <n v="279"/>
    <x v="372"/>
    <n v="4.7"/>
    <n v="1.3"/>
    <n v="248"/>
    <n v="0.6"/>
    <n v="1002.2"/>
    <n v="0.9"/>
    <x v="15"/>
    <n v="1.1000000000000001"/>
    <x v="0"/>
    <x v="1"/>
    <x v="53"/>
    <n v="16.7"/>
    <n v="18.37"/>
    <n v="0"/>
  </r>
  <r>
    <n v="279"/>
    <x v="373"/>
    <n v="8.5"/>
    <n v="-0.8"/>
    <n v="119"/>
    <n v="7"/>
    <n v="989.3"/>
    <n v="0.89"/>
    <x v="15"/>
    <n v="1.1000000000000001"/>
    <x v="0"/>
    <x v="1"/>
    <x v="53"/>
    <n v="18.8"/>
    <n v="20.680000000000003"/>
    <n v="0"/>
  </r>
  <r>
    <n v="279"/>
    <x v="374"/>
    <n v="5.9"/>
    <n v="-3.7"/>
    <n v="351"/>
    <n v="0.8"/>
    <n v="1013.1"/>
    <n v="0.74"/>
    <x v="15"/>
    <n v="1.1000000000000001"/>
    <x v="0"/>
    <x v="1"/>
    <x v="53"/>
    <n v="21.7"/>
    <n v="23.87"/>
    <n v="0"/>
  </r>
  <r>
    <n v="279"/>
    <x v="375"/>
    <n v="3.5"/>
    <n v="-4.9000000000000004"/>
    <n v="515"/>
    <n v="0"/>
    <n v="1022.3"/>
    <n v="0.84"/>
    <x v="15"/>
    <n v="1.1000000000000001"/>
    <x v="0"/>
    <x v="1"/>
    <x v="53"/>
    <n v="22.9"/>
    <n v="25.19"/>
    <n v="0"/>
  </r>
  <r>
    <n v="279"/>
    <x v="376"/>
    <n v="5.2"/>
    <n v="2.4"/>
    <n v="160"/>
    <n v="2.1"/>
    <n v="1007.8"/>
    <n v="0.94"/>
    <x v="15"/>
    <n v="1.1000000000000001"/>
    <x v="0"/>
    <x v="1"/>
    <x v="54"/>
    <n v="15.6"/>
    <n v="17.16"/>
    <n v="0"/>
  </r>
  <r>
    <n v="279"/>
    <x v="377"/>
    <n v="3.9"/>
    <n v="7.2"/>
    <n v="109"/>
    <n v="3.3"/>
    <n v="1007.6"/>
    <n v="0.96"/>
    <x v="15"/>
    <n v="1.1000000000000001"/>
    <x v="0"/>
    <x v="1"/>
    <x v="54"/>
    <n v="10.8"/>
    <n v="11.880000000000003"/>
    <n v="0"/>
  </r>
  <r>
    <n v="279"/>
    <x v="378"/>
    <n v="2.8"/>
    <n v="4.5"/>
    <n v="455"/>
    <n v="4.0999999999999996"/>
    <n v="1011.9"/>
    <n v="0.92"/>
    <x v="15"/>
    <n v="1.1000000000000001"/>
    <x v="0"/>
    <x v="1"/>
    <x v="54"/>
    <n v="13.5"/>
    <n v="14.850000000000001"/>
    <n v="0"/>
  </r>
  <r>
    <n v="279"/>
    <x v="379"/>
    <n v="4.5999999999999996"/>
    <n v="8.3000000000000007"/>
    <n v="94"/>
    <n v="0.8"/>
    <n v="1008"/>
    <n v="0.89"/>
    <x v="15"/>
    <n v="1.1000000000000001"/>
    <x v="0"/>
    <x v="1"/>
    <x v="54"/>
    <n v="9.6999999999999993"/>
    <n v="10.67"/>
    <n v="0"/>
  </r>
  <r>
    <n v="279"/>
    <x v="380"/>
    <n v="4.0999999999999996"/>
    <n v="8.6"/>
    <n v="255"/>
    <n v="0.4"/>
    <n v="1011.8"/>
    <n v="0.85"/>
    <x v="15"/>
    <n v="1.1000000000000001"/>
    <x v="0"/>
    <x v="1"/>
    <x v="54"/>
    <n v="9.4"/>
    <n v="10.340000000000002"/>
    <n v="0"/>
  </r>
  <r>
    <n v="279"/>
    <x v="381"/>
    <n v="2.5"/>
    <n v="6.3"/>
    <n v="426"/>
    <n v="0.1"/>
    <n v="1019.4"/>
    <n v="0.89"/>
    <x v="15"/>
    <n v="1.1000000000000001"/>
    <x v="0"/>
    <x v="1"/>
    <x v="54"/>
    <n v="11.7"/>
    <n v="12.870000000000001"/>
    <n v="0"/>
  </r>
  <r>
    <n v="279"/>
    <x v="382"/>
    <n v="3.3"/>
    <n v="0.5"/>
    <n v="118"/>
    <n v="0"/>
    <n v="1021.6"/>
    <n v="0.97"/>
    <x v="15"/>
    <n v="1.1000000000000001"/>
    <x v="0"/>
    <x v="1"/>
    <x v="54"/>
    <n v="17.5"/>
    <n v="19.25"/>
    <n v="0"/>
  </r>
  <r>
    <n v="279"/>
    <x v="383"/>
    <n v="2.1"/>
    <n v="0.5"/>
    <n v="506"/>
    <n v="0"/>
    <n v="1019.4"/>
    <n v="0.91"/>
    <x v="15"/>
    <n v="1.1000000000000001"/>
    <x v="0"/>
    <x v="1"/>
    <x v="55"/>
    <n v="17.5"/>
    <n v="19.25"/>
    <n v="0"/>
  </r>
  <r>
    <n v="279"/>
    <x v="384"/>
    <n v="2.2999999999999998"/>
    <n v="0.5"/>
    <n v="511"/>
    <n v="0"/>
    <n v="1016.7"/>
    <n v="0.87"/>
    <x v="15"/>
    <n v="1.1000000000000001"/>
    <x v="0"/>
    <x v="1"/>
    <x v="55"/>
    <n v="17.5"/>
    <n v="19.25"/>
    <n v="0"/>
  </r>
  <r>
    <n v="279"/>
    <x v="385"/>
    <n v="3.3"/>
    <n v="1.4"/>
    <n v="321"/>
    <n v="0"/>
    <n v="1004.1"/>
    <n v="0.8"/>
    <x v="15"/>
    <n v="1.1000000000000001"/>
    <x v="0"/>
    <x v="1"/>
    <x v="55"/>
    <n v="16.600000000000001"/>
    <n v="18.260000000000002"/>
    <n v="0"/>
  </r>
  <r>
    <n v="279"/>
    <x v="386"/>
    <n v="5.3"/>
    <n v="-1"/>
    <n v="492"/>
    <n v="-0.1"/>
    <n v="998.4"/>
    <n v="0.75"/>
    <x v="15"/>
    <n v="1.1000000000000001"/>
    <x v="0"/>
    <x v="1"/>
    <x v="55"/>
    <n v="19"/>
    <n v="20.900000000000002"/>
    <n v="0"/>
  </r>
  <r>
    <n v="279"/>
    <x v="387"/>
    <n v="5.6"/>
    <n v="-0.7"/>
    <n v="312"/>
    <n v="-0.1"/>
    <n v="997.7"/>
    <n v="0.81"/>
    <x v="15"/>
    <n v="1.1000000000000001"/>
    <x v="0"/>
    <x v="1"/>
    <x v="55"/>
    <n v="18.7"/>
    <n v="20.57"/>
    <n v="0"/>
  </r>
  <r>
    <n v="279"/>
    <x v="388"/>
    <n v="5.3"/>
    <n v="-1.6"/>
    <n v="152"/>
    <n v="0.7"/>
    <n v="1003.1"/>
    <n v="0.86"/>
    <x v="15"/>
    <n v="1.1000000000000001"/>
    <x v="0"/>
    <x v="1"/>
    <x v="55"/>
    <n v="19.600000000000001"/>
    <n v="21.560000000000002"/>
    <n v="0"/>
  </r>
  <r>
    <n v="279"/>
    <x v="389"/>
    <n v="4.5999999999999996"/>
    <n v="-1.4"/>
    <n v="132"/>
    <n v="0"/>
    <n v="1000.7"/>
    <n v="0.86"/>
    <x v="15"/>
    <n v="1.1000000000000001"/>
    <x v="0"/>
    <x v="1"/>
    <x v="55"/>
    <n v="19.399999999999999"/>
    <n v="21.34"/>
    <n v="0"/>
  </r>
  <r>
    <n v="279"/>
    <x v="390"/>
    <n v="3.1"/>
    <n v="0"/>
    <n v="176"/>
    <n v="-0.1"/>
    <n v="1001.8"/>
    <n v="0.9"/>
    <x v="15"/>
    <n v="1.1000000000000001"/>
    <x v="0"/>
    <x v="1"/>
    <x v="56"/>
    <n v="18"/>
    <n v="19.8"/>
    <n v="0"/>
  </r>
  <r>
    <n v="279"/>
    <x v="391"/>
    <n v="5.0999999999999996"/>
    <n v="0.1"/>
    <n v="313"/>
    <n v="3.3"/>
    <n v="998.1"/>
    <n v="0.88"/>
    <x v="15"/>
    <n v="1.1000000000000001"/>
    <x v="0"/>
    <x v="1"/>
    <x v="56"/>
    <n v="17.899999999999999"/>
    <n v="19.690000000000001"/>
    <n v="0"/>
  </r>
  <r>
    <n v="279"/>
    <x v="392"/>
    <n v="4.8"/>
    <n v="-0.2"/>
    <n v="179"/>
    <n v="0.7"/>
    <n v="997.7"/>
    <n v="0.9"/>
    <x v="15"/>
    <n v="1.1000000000000001"/>
    <x v="0"/>
    <x v="1"/>
    <x v="56"/>
    <n v="18.2"/>
    <n v="20.02"/>
    <n v="0"/>
  </r>
  <r>
    <n v="279"/>
    <x v="393"/>
    <n v="4.9000000000000004"/>
    <n v="-0.5"/>
    <n v="253"/>
    <n v="2.1"/>
    <n v="1000.9"/>
    <n v="0.88"/>
    <x v="15"/>
    <n v="1.1000000000000001"/>
    <x v="0"/>
    <x v="1"/>
    <x v="56"/>
    <n v="18.5"/>
    <n v="20.350000000000001"/>
    <n v="0"/>
  </r>
  <r>
    <n v="279"/>
    <x v="394"/>
    <n v="5.0999999999999996"/>
    <n v="-0.9"/>
    <n v="601"/>
    <n v="-0.1"/>
    <n v="999.3"/>
    <n v="0.86"/>
    <x v="15"/>
    <n v="1.1000000000000001"/>
    <x v="0"/>
    <x v="1"/>
    <x v="56"/>
    <n v="18.899999999999999"/>
    <n v="20.79"/>
    <n v="0"/>
  </r>
  <r>
    <n v="279"/>
    <x v="395"/>
    <n v="4.9000000000000004"/>
    <n v="0.9"/>
    <n v="200"/>
    <n v="1.7"/>
    <n v="1003.6"/>
    <n v="0.9"/>
    <x v="15"/>
    <n v="1.1000000000000001"/>
    <x v="0"/>
    <x v="1"/>
    <x v="56"/>
    <n v="17.100000000000001"/>
    <n v="18.810000000000002"/>
    <n v="0"/>
  </r>
  <r>
    <n v="280"/>
    <x v="0"/>
    <n v="11.8"/>
    <n v="7.5"/>
    <n v="35"/>
    <n v="14.5"/>
    <n v="1004.4"/>
    <n v="0.88"/>
    <x v="16"/>
    <n v="1.1000000000000001"/>
    <x v="0"/>
    <x v="0"/>
    <x v="0"/>
    <n v="10.5"/>
    <n v="11.55"/>
    <n v="0"/>
  </r>
  <r>
    <n v="280"/>
    <x v="1"/>
    <n v="3.4"/>
    <n v="2.2000000000000002"/>
    <n v="316"/>
    <n v="0.7"/>
    <n v="1011.4"/>
    <n v="0.89"/>
    <x v="16"/>
    <n v="1.1000000000000001"/>
    <x v="0"/>
    <x v="0"/>
    <x v="0"/>
    <n v="15.8"/>
    <n v="17.380000000000003"/>
    <n v="0"/>
  </r>
  <r>
    <n v="280"/>
    <x v="2"/>
    <n v="4"/>
    <n v="0.8"/>
    <n v="137"/>
    <n v="2.8"/>
    <n v="1015.2"/>
    <n v="0.9"/>
    <x v="16"/>
    <n v="1.1000000000000001"/>
    <x v="0"/>
    <x v="0"/>
    <x v="0"/>
    <n v="17.2"/>
    <n v="18.920000000000002"/>
    <n v="0"/>
  </r>
  <r>
    <n v="280"/>
    <x v="3"/>
    <n v="3.4"/>
    <n v="0.1"/>
    <n v="128"/>
    <n v="0.7"/>
    <n v="1015.8"/>
    <n v="0.96"/>
    <x v="16"/>
    <n v="1.1000000000000001"/>
    <x v="0"/>
    <x v="0"/>
    <x v="0"/>
    <n v="17.899999999999999"/>
    <n v="19.690000000000001"/>
    <n v="0"/>
  </r>
  <r>
    <n v="280"/>
    <x v="4"/>
    <n v="4.3"/>
    <n v="3.3"/>
    <n v="56"/>
    <n v="12.4"/>
    <n v="994.6"/>
    <n v="0.95"/>
    <x v="16"/>
    <n v="1.1000000000000001"/>
    <x v="0"/>
    <x v="0"/>
    <x v="0"/>
    <n v="14.7"/>
    <n v="16.170000000000002"/>
    <n v="0"/>
  </r>
  <r>
    <n v="280"/>
    <x v="5"/>
    <n v="10.6"/>
    <n v="8.8000000000000007"/>
    <n v="92"/>
    <n v="2.5"/>
    <n v="982.3"/>
    <n v="0.85"/>
    <x v="16"/>
    <n v="1.1000000000000001"/>
    <x v="0"/>
    <x v="0"/>
    <x v="1"/>
    <n v="9.1999999999999993"/>
    <n v="10.119999999999999"/>
    <n v="0"/>
  </r>
  <r>
    <n v="280"/>
    <x v="6"/>
    <n v="7.5"/>
    <n v="3.2"/>
    <n v="199"/>
    <n v="1.2"/>
    <n v="994.5"/>
    <n v="0.9"/>
    <x v="16"/>
    <n v="1.1000000000000001"/>
    <x v="0"/>
    <x v="0"/>
    <x v="1"/>
    <n v="14.8"/>
    <n v="16.28"/>
    <n v="0"/>
  </r>
  <r>
    <n v="280"/>
    <x v="7"/>
    <n v="4.7"/>
    <n v="2"/>
    <n v="312"/>
    <n v="1.1000000000000001"/>
    <n v="999.7"/>
    <n v="0.88"/>
    <x v="16"/>
    <n v="1.1000000000000001"/>
    <x v="0"/>
    <x v="0"/>
    <x v="1"/>
    <n v="16"/>
    <n v="17.600000000000001"/>
    <n v="0"/>
  </r>
  <r>
    <n v="280"/>
    <x v="8"/>
    <n v="2.6"/>
    <n v="1"/>
    <n v="200"/>
    <n v="1.3"/>
    <n v="1002.3"/>
    <n v="0.94"/>
    <x v="16"/>
    <n v="1.1000000000000001"/>
    <x v="0"/>
    <x v="0"/>
    <x v="1"/>
    <n v="17"/>
    <n v="18.700000000000003"/>
    <n v="0"/>
  </r>
  <r>
    <n v="280"/>
    <x v="9"/>
    <n v="3.4"/>
    <n v="1.5"/>
    <n v="242"/>
    <n v="1.2"/>
    <n v="1015.2"/>
    <n v="0.92"/>
    <x v="16"/>
    <n v="1.1000000000000001"/>
    <x v="0"/>
    <x v="0"/>
    <x v="1"/>
    <n v="16.5"/>
    <n v="18.150000000000002"/>
    <n v="0"/>
  </r>
  <r>
    <n v="280"/>
    <x v="10"/>
    <n v="1.9"/>
    <n v="-0.1"/>
    <n v="416"/>
    <n v="0.1"/>
    <n v="1026.2"/>
    <n v="0.93"/>
    <x v="16"/>
    <n v="1.1000000000000001"/>
    <x v="0"/>
    <x v="0"/>
    <x v="1"/>
    <n v="18.100000000000001"/>
    <n v="19.910000000000004"/>
    <n v="0"/>
  </r>
  <r>
    <n v="280"/>
    <x v="11"/>
    <n v="1.3"/>
    <n v="0.6"/>
    <n v="257"/>
    <n v="-0.1"/>
    <n v="1038.0999999999999"/>
    <n v="0.9"/>
    <x v="16"/>
    <n v="1.1000000000000001"/>
    <x v="0"/>
    <x v="0"/>
    <x v="1"/>
    <n v="17.399999999999999"/>
    <n v="19.14"/>
    <n v="0"/>
  </r>
  <r>
    <n v="280"/>
    <x v="12"/>
    <n v="3.2"/>
    <n v="0.3"/>
    <n v="469"/>
    <n v="0"/>
    <n v="1039.7"/>
    <n v="0.9"/>
    <x v="16"/>
    <n v="1.1000000000000001"/>
    <x v="0"/>
    <x v="0"/>
    <x v="2"/>
    <n v="17.7"/>
    <n v="19.470000000000002"/>
    <n v="0"/>
  </r>
  <r>
    <n v="280"/>
    <x v="13"/>
    <n v="4.9000000000000004"/>
    <n v="3.6"/>
    <n v="109"/>
    <n v="0.6"/>
    <n v="1031.7"/>
    <n v="0.92"/>
    <x v="16"/>
    <n v="1.1000000000000001"/>
    <x v="0"/>
    <x v="0"/>
    <x v="2"/>
    <n v="14.4"/>
    <n v="15.840000000000002"/>
    <n v="0"/>
  </r>
  <r>
    <n v="280"/>
    <x v="14"/>
    <n v="2.5"/>
    <n v="5.6"/>
    <n v="152"/>
    <n v="0"/>
    <n v="1033.0999999999999"/>
    <n v="0.99"/>
    <x v="16"/>
    <n v="1.1000000000000001"/>
    <x v="0"/>
    <x v="0"/>
    <x v="2"/>
    <n v="12.4"/>
    <n v="13.640000000000002"/>
    <n v="0"/>
  </r>
  <r>
    <n v="280"/>
    <x v="15"/>
    <n v="3.3"/>
    <n v="3.7"/>
    <n v="81"/>
    <n v="-0.1"/>
    <n v="1036.3"/>
    <n v="0.99"/>
    <x v="16"/>
    <n v="1.1000000000000001"/>
    <x v="0"/>
    <x v="0"/>
    <x v="2"/>
    <n v="14.3"/>
    <n v="15.730000000000002"/>
    <n v="0"/>
  </r>
  <r>
    <n v="280"/>
    <x v="16"/>
    <n v="2.9"/>
    <n v="0.4"/>
    <n v="119"/>
    <n v="0"/>
    <n v="1037.0999999999999"/>
    <n v="0.99"/>
    <x v="16"/>
    <n v="1.1000000000000001"/>
    <x v="0"/>
    <x v="0"/>
    <x v="2"/>
    <n v="17.600000000000001"/>
    <n v="19.360000000000003"/>
    <n v="0"/>
  </r>
  <r>
    <n v="280"/>
    <x v="17"/>
    <n v="2.2000000000000002"/>
    <n v="-1.5"/>
    <n v="200"/>
    <n v="0"/>
    <n v="1031.9000000000001"/>
    <n v="0.99"/>
    <x v="16"/>
    <n v="1.1000000000000001"/>
    <x v="0"/>
    <x v="0"/>
    <x v="2"/>
    <n v="19.5"/>
    <n v="21.450000000000003"/>
    <n v="0"/>
  </r>
  <r>
    <n v="280"/>
    <x v="18"/>
    <n v="1.3"/>
    <n v="-2.2999999999999998"/>
    <n v="144"/>
    <n v="0"/>
    <n v="1023.4"/>
    <n v="0.99"/>
    <x v="16"/>
    <n v="1.1000000000000001"/>
    <x v="0"/>
    <x v="0"/>
    <x v="2"/>
    <n v="20.3"/>
    <n v="22.330000000000002"/>
    <n v="0"/>
  </r>
  <r>
    <n v="280"/>
    <x v="19"/>
    <n v="3.1"/>
    <n v="-0.4"/>
    <n v="76"/>
    <n v="0"/>
    <n v="1018.7"/>
    <n v="0.99"/>
    <x v="16"/>
    <n v="1.1000000000000001"/>
    <x v="0"/>
    <x v="0"/>
    <x v="3"/>
    <n v="18.399999999999999"/>
    <n v="20.239999999999998"/>
    <n v="0"/>
  </r>
  <r>
    <n v="280"/>
    <x v="20"/>
    <n v="3.9"/>
    <n v="0.1"/>
    <n v="124"/>
    <n v="0"/>
    <n v="1015.5"/>
    <n v="0.98"/>
    <x v="16"/>
    <n v="1.1000000000000001"/>
    <x v="0"/>
    <x v="0"/>
    <x v="3"/>
    <n v="17.899999999999999"/>
    <n v="19.690000000000001"/>
    <n v="0"/>
  </r>
  <r>
    <n v="280"/>
    <x v="21"/>
    <n v="2.2999999999999998"/>
    <n v="1.4"/>
    <n v="218"/>
    <n v="4.5"/>
    <n v="1004.5"/>
    <n v="0.96"/>
    <x v="16"/>
    <n v="1.1000000000000001"/>
    <x v="0"/>
    <x v="0"/>
    <x v="3"/>
    <n v="16.600000000000001"/>
    <n v="18.260000000000002"/>
    <n v="0"/>
  </r>
  <r>
    <n v="280"/>
    <x v="22"/>
    <n v="5.4"/>
    <n v="4.8"/>
    <n v="242"/>
    <n v="2.8"/>
    <n v="1001.1"/>
    <n v="0.91"/>
    <x v="16"/>
    <n v="1.1000000000000001"/>
    <x v="0"/>
    <x v="0"/>
    <x v="3"/>
    <n v="13.2"/>
    <n v="14.52"/>
    <n v="0"/>
  </r>
  <r>
    <n v="280"/>
    <x v="23"/>
    <n v="6.9"/>
    <n v="7.1"/>
    <n v="66"/>
    <n v="2.8"/>
    <n v="999.7"/>
    <n v="0.9"/>
    <x v="16"/>
    <n v="1.1000000000000001"/>
    <x v="0"/>
    <x v="0"/>
    <x v="3"/>
    <n v="10.9"/>
    <n v="11.990000000000002"/>
    <n v="0"/>
  </r>
  <r>
    <n v="280"/>
    <x v="24"/>
    <n v="2.9"/>
    <n v="4.5"/>
    <n v="225"/>
    <n v="0.2"/>
    <n v="1003.9"/>
    <n v="0.92"/>
    <x v="16"/>
    <n v="1.1000000000000001"/>
    <x v="0"/>
    <x v="0"/>
    <x v="3"/>
    <n v="13.5"/>
    <n v="14.850000000000001"/>
    <n v="0"/>
  </r>
  <r>
    <n v="280"/>
    <x v="25"/>
    <n v="3.2"/>
    <n v="2.8"/>
    <n v="427"/>
    <n v="2.8"/>
    <n v="1003.4"/>
    <n v="0.89"/>
    <x v="16"/>
    <n v="1.1000000000000001"/>
    <x v="0"/>
    <x v="0"/>
    <x v="3"/>
    <n v="15.2"/>
    <n v="16.72"/>
    <n v="0"/>
  </r>
  <r>
    <n v="280"/>
    <x v="26"/>
    <n v="6.5"/>
    <n v="8.1"/>
    <n v="415"/>
    <n v="5.8"/>
    <n v="988.4"/>
    <n v="0.8"/>
    <x v="16"/>
    <n v="1.1000000000000001"/>
    <x v="0"/>
    <x v="0"/>
    <x v="4"/>
    <n v="9.9"/>
    <n v="10.89"/>
    <n v="0"/>
  </r>
  <r>
    <n v="280"/>
    <x v="27"/>
    <n v="5.7"/>
    <n v="7.4"/>
    <n v="295"/>
    <n v="1.3"/>
    <n v="990.8"/>
    <n v="0.83"/>
    <x v="16"/>
    <n v="1.1000000000000001"/>
    <x v="0"/>
    <x v="0"/>
    <x v="4"/>
    <n v="10.6"/>
    <n v="11.66"/>
    <n v="0"/>
  </r>
  <r>
    <n v="280"/>
    <x v="28"/>
    <n v="5.7"/>
    <n v="6.2"/>
    <n v="240"/>
    <n v="2.4"/>
    <n v="999.7"/>
    <n v="0.91"/>
    <x v="16"/>
    <n v="1.1000000000000001"/>
    <x v="0"/>
    <x v="0"/>
    <x v="4"/>
    <n v="11.8"/>
    <n v="12.980000000000002"/>
    <n v="0"/>
  </r>
  <r>
    <n v="280"/>
    <x v="29"/>
    <n v="2.8"/>
    <n v="3.6"/>
    <n v="217"/>
    <n v="-0.1"/>
    <n v="1015.2"/>
    <n v="0.93"/>
    <x v="16"/>
    <n v="1.1000000000000001"/>
    <x v="0"/>
    <x v="0"/>
    <x v="4"/>
    <n v="14.4"/>
    <n v="15.840000000000002"/>
    <n v="0"/>
  </r>
  <r>
    <n v="280"/>
    <x v="30"/>
    <n v="2.4"/>
    <n v="1.2"/>
    <n v="638"/>
    <n v="-0.1"/>
    <n v="1027"/>
    <n v="0.92"/>
    <x v="16"/>
    <n v="1.1000000000000001"/>
    <x v="0"/>
    <x v="0"/>
    <x v="4"/>
    <n v="16.8"/>
    <n v="18.480000000000004"/>
    <n v="0"/>
  </r>
  <r>
    <n v="280"/>
    <x v="31"/>
    <n v="0.9"/>
    <n v="-0.4"/>
    <n v="430"/>
    <n v="0"/>
    <n v="1031.7"/>
    <n v="0.96"/>
    <x v="16"/>
    <n v="1.1000000000000001"/>
    <x v="1"/>
    <x v="0"/>
    <x v="4"/>
    <n v="18.399999999999999"/>
    <n v="20.239999999999998"/>
    <n v="0"/>
  </r>
  <r>
    <n v="280"/>
    <x v="32"/>
    <n v="1.6"/>
    <n v="-2.2999999999999998"/>
    <n v="689"/>
    <n v="0"/>
    <n v="1026.2"/>
    <n v="0.93"/>
    <x v="16"/>
    <n v="1.1000000000000001"/>
    <x v="1"/>
    <x v="0"/>
    <x v="4"/>
    <n v="20.3"/>
    <n v="22.330000000000002"/>
    <n v="0"/>
  </r>
  <r>
    <n v="280"/>
    <x v="33"/>
    <n v="1.8"/>
    <n v="-1.7"/>
    <n v="543"/>
    <n v="0"/>
    <n v="1026.3"/>
    <n v="0.94"/>
    <x v="16"/>
    <n v="1.1000000000000001"/>
    <x v="1"/>
    <x v="0"/>
    <x v="5"/>
    <n v="19.7"/>
    <n v="21.67"/>
    <n v="0"/>
  </r>
  <r>
    <n v="280"/>
    <x v="34"/>
    <n v="4.3"/>
    <n v="2"/>
    <n v="213"/>
    <n v="0"/>
    <n v="1025.9000000000001"/>
    <n v="0.92"/>
    <x v="16"/>
    <n v="1.1000000000000001"/>
    <x v="1"/>
    <x v="0"/>
    <x v="5"/>
    <n v="16"/>
    <n v="17.600000000000001"/>
    <n v="0"/>
  </r>
  <r>
    <n v="280"/>
    <x v="35"/>
    <n v="3.6"/>
    <n v="4.4000000000000004"/>
    <n v="561"/>
    <n v="-0.1"/>
    <n v="1035.9000000000001"/>
    <n v="0.91"/>
    <x v="16"/>
    <n v="1.1000000000000001"/>
    <x v="1"/>
    <x v="0"/>
    <x v="5"/>
    <n v="13.6"/>
    <n v="14.96"/>
    <n v="0"/>
  </r>
  <r>
    <n v="280"/>
    <x v="36"/>
    <n v="3.2"/>
    <n v="3.4"/>
    <n v="546"/>
    <n v="-0.1"/>
    <n v="1042.4000000000001"/>
    <n v="0.92"/>
    <x v="16"/>
    <n v="1.1000000000000001"/>
    <x v="1"/>
    <x v="0"/>
    <x v="5"/>
    <n v="14.6"/>
    <n v="16.060000000000002"/>
    <n v="0"/>
  </r>
  <r>
    <n v="280"/>
    <x v="37"/>
    <n v="6.9"/>
    <n v="2.1"/>
    <n v="449"/>
    <n v="0"/>
    <n v="1032.5"/>
    <n v="0.79"/>
    <x v="16"/>
    <n v="1.1000000000000001"/>
    <x v="1"/>
    <x v="0"/>
    <x v="5"/>
    <n v="15.9"/>
    <n v="17.490000000000002"/>
    <n v="0"/>
  </r>
  <r>
    <n v="280"/>
    <x v="38"/>
    <n v="4.3"/>
    <n v="2.7"/>
    <n v="267"/>
    <n v="0"/>
    <n v="1024.3"/>
    <n v="0.82"/>
    <x v="16"/>
    <n v="1.1000000000000001"/>
    <x v="1"/>
    <x v="0"/>
    <x v="5"/>
    <n v="15.3"/>
    <n v="16.830000000000002"/>
    <n v="0"/>
  </r>
  <r>
    <n v="280"/>
    <x v="39"/>
    <n v="5"/>
    <n v="3"/>
    <n v="531"/>
    <n v="0"/>
    <n v="1030.5999999999999"/>
    <n v="0.82"/>
    <x v="16"/>
    <n v="1.1000000000000001"/>
    <x v="1"/>
    <x v="0"/>
    <x v="5"/>
    <n v="15"/>
    <n v="16.5"/>
    <n v="0"/>
  </r>
  <r>
    <n v="280"/>
    <x v="40"/>
    <n v="6.8"/>
    <n v="2.7"/>
    <n v="273"/>
    <n v="0"/>
    <n v="1027.5999999999999"/>
    <n v="0.79"/>
    <x v="16"/>
    <n v="1.1000000000000001"/>
    <x v="1"/>
    <x v="0"/>
    <x v="6"/>
    <n v="15.3"/>
    <n v="16.830000000000002"/>
    <n v="0"/>
  </r>
  <r>
    <n v="280"/>
    <x v="41"/>
    <n v="6"/>
    <n v="0.6"/>
    <n v="218"/>
    <n v="3.2"/>
    <n v="1020.9"/>
    <n v="0.88"/>
    <x v="16"/>
    <n v="1.1000000000000001"/>
    <x v="1"/>
    <x v="0"/>
    <x v="6"/>
    <n v="17.399999999999999"/>
    <n v="19.14"/>
    <n v="0"/>
  </r>
  <r>
    <n v="280"/>
    <x v="42"/>
    <n v="3.4"/>
    <n v="0"/>
    <n v="236"/>
    <n v="8.9"/>
    <n v="1019.1"/>
    <n v="0.9"/>
    <x v="16"/>
    <n v="1.1000000000000001"/>
    <x v="1"/>
    <x v="0"/>
    <x v="6"/>
    <n v="18"/>
    <n v="19.8"/>
    <n v="0"/>
  </r>
  <r>
    <n v="280"/>
    <x v="43"/>
    <n v="2.5"/>
    <n v="-1.6"/>
    <n v="299"/>
    <n v="0.7"/>
    <n v="1022.5"/>
    <n v="0.92"/>
    <x v="16"/>
    <n v="1.1000000000000001"/>
    <x v="1"/>
    <x v="0"/>
    <x v="6"/>
    <n v="19.600000000000001"/>
    <n v="21.560000000000002"/>
    <n v="0"/>
  </r>
  <r>
    <n v="280"/>
    <x v="44"/>
    <n v="1.1000000000000001"/>
    <n v="0.1"/>
    <n v="255"/>
    <n v="0"/>
    <n v="1028.0999999999999"/>
    <n v="0.87"/>
    <x v="16"/>
    <n v="1.1000000000000001"/>
    <x v="1"/>
    <x v="0"/>
    <x v="6"/>
    <n v="17.899999999999999"/>
    <n v="19.690000000000001"/>
    <n v="0"/>
  </r>
  <r>
    <n v="280"/>
    <x v="45"/>
    <n v="1.3"/>
    <n v="-0.1"/>
    <n v="254"/>
    <n v="0"/>
    <n v="1024.7"/>
    <n v="0.88"/>
    <x v="16"/>
    <n v="1.1000000000000001"/>
    <x v="1"/>
    <x v="0"/>
    <x v="6"/>
    <n v="18.100000000000001"/>
    <n v="19.910000000000004"/>
    <n v="0"/>
  </r>
  <r>
    <n v="280"/>
    <x v="46"/>
    <n v="3"/>
    <n v="-1.6"/>
    <n v="690"/>
    <n v="0"/>
    <n v="1025.2"/>
    <n v="0.84"/>
    <x v="16"/>
    <n v="1.1000000000000001"/>
    <x v="1"/>
    <x v="0"/>
    <x v="6"/>
    <n v="19.600000000000001"/>
    <n v="21.560000000000002"/>
    <n v="0"/>
  </r>
  <r>
    <n v="280"/>
    <x v="47"/>
    <n v="2.6"/>
    <n v="-3.8"/>
    <n v="1059"/>
    <n v="0"/>
    <n v="1026.7"/>
    <n v="0.83"/>
    <x v="16"/>
    <n v="1.1000000000000001"/>
    <x v="1"/>
    <x v="0"/>
    <x v="7"/>
    <n v="21.8"/>
    <n v="23.980000000000004"/>
    <n v="0"/>
  </r>
  <r>
    <n v="280"/>
    <x v="48"/>
    <n v="3.5"/>
    <n v="-2.7"/>
    <n v="991"/>
    <n v="0"/>
    <n v="1028.0999999999999"/>
    <n v="0.66"/>
    <x v="16"/>
    <n v="1.1000000000000001"/>
    <x v="1"/>
    <x v="0"/>
    <x v="7"/>
    <n v="20.7"/>
    <n v="22.77"/>
    <n v="0"/>
  </r>
  <r>
    <n v="280"/>
    <x v="49"/>
    <n v="4.3"/>
    <n v="-0.4"/>
    <n v="975"/>
    <n v="0"/>
    <n v="1024.0999999999999"/>
    <n v="0.59"/>
    <x v="16"/>
    <n v="1.1000000000000001"/>
    <x v="1"/>
    <x v="0"/>
    <x v="7"/>
    <n v="18.399999999999999"/>
    <n v="20.239999999999998"/>
    <n v="0"/>
  </r>
  <r>
    <n v="280"/>
    <x v="50"/>
    <n v="4"/>
    <n v="4.9000000000000004"/>
    <n v="479"/>
    <n v="-0.1"/>
    <n v="1019.6"/>
    <n v="0.77"/>
    <x v="16"/>
    <n v="1.1000000000000001"/>
    <x v="1"/>
    <x v="0"/>
    <x v="7"/>
    <n v="13.1"/>
    <n v="14.41"/>
    <n v="0"/>
  </r>
  <r>
    <n v="280"/>
    <x v="51"/>
    <n v="4.5999999999999996"/>
    <n v="13"/>
    <n v="784"/>
    <n v="0"/>
    <n v="1016.8"/>
    <n v="0.76"/>
    <x v="16"/>
    <n v="1.1000000000000001"/>
    <x v="1"/>
    <x v="0"/>
    <x v="7"/>
    <n v="5"/>
    <n v="5.5"/>
    <n v="0"/>
  </r>
  <r>
    <n v="280"/>
    <x v="52"/>
    <n v="4.4000000000000004"/>
    <n v="10.3"/>
    <n v="240"/>
    <n v="1.3"/>
    <n v="1014.6"/>
    <n v="0.89"/>
    <x v="16"/>
    <n v="1.1000000000000001"/>
    <x v="1"/>
    <x v="0"/>
    <x v="7"/>
    <n v="7.6999999999999993"/>
    <n v="8.4700000000000006"/>
    <n v="0"/>
  </r>
  <r>
    <n v="280"/>
    <x v="53"/>
    <n v="5.0999999999999996"/>
    <n v="9.5"/>
    <n v="564"/>
    <n v="0"/>
    <n v="1024.0999999999999"/>
    <n v="0.85"/>
    <x v="16"/>
    <n v="1.1000000000000001"/>
    <x v="1"/>
    <x v="0"/>
    <x v="7"/>
    <n v="8.5"/>
    <n v="9.3500000000000014"/>
    <n v="0"/>
  </r>
  <r>
    <n v="280"/>
    <x v="54"/>
    <n v="6.3"/>
    <n v="10.199999999999999"/>
    <n v="210"/>
    <n v="4.7"/>
    <n v="1014.3"/>
    <n v="0.86"/>
    <x v="16"/>
    <n v="1.1000000000000001"/>
    <x v="1"/>
    <x v="0"/>
    <x v="8"/>
    <n v="7.8000000000000007"/>
    <n v="8.5800000000000018"/>
    <n v="0"/>
  </r>
  <r>
    <n v="280"/>
    <x v="55"/>
    <n v="3.1"/>
    <n v="8.3000000000000007"/>
    <n v="480"/>
    <n v="0"/>
    <n v="1013.2"/>
    <n v="0.89"/>
    <x v="16"/>
    <n v="1.1000000000000001"/>
    <x v="1"/>
    <x v="0"/>
    <x v="8"/>
    <n v="9.6999999999999993"/>
    <n v="10.67"/>
    <n v="0"/>
  </r>
  <r>
    <n v="280"/>
    <x v="56"/>
    <n v="3.1"/>
    <n v="6.4"/>
    <n v="813"/>
    <n v="1.1000000000000001"/>
    <n v="1014.2"/>
    <n v="0.83"/>
    <x v="16"/>
    <n v="1.1000000000000001"/>
    <x v="1"/>
    <x v="0"/>
    <x v="8"/>
    <n v="11.6"/>
    <n v="12.76"/>
    <n v="0"/>
  </r>
  <r>
    <n v="280"/>
    <x v="57"/>
    <n v="3"/>
    <n v="5"/>
    <n v="513"/>
    <n v="6.6"/>
    <n v="1014.1"/>
    <n v="0.93"/>
    <x v="16"/>
    <n v="1.1000000000000001"/>
    <x v="1"/>
    <x v="0"/>
    <x v="8"/>
    <n v="13"/>
    <n v="14.3"/>
    <n v="0"/>
  </r>
  <r>
    <n v="280"/>
    <x v="58"/>
    <n v="3.1"/>
    <n v="4.4000000000000004"/>
    <n v="555"/>
    <n v="-0.1"/>
    <n v="1025.9000000000001"/>
    <n v="0.89"/>
    <x v="16"/>
    <n v="1.1000000000000001"/>
    <x v="1"/>
    <x v="0"/>
    <x v="8"/>
    <n v="13.6"/>
    <n v="14.96"/>
    <n v="0"/>
  </r>
  <r>
    <n v="280"/>
    <x v="59"/>
    <n v="1.5"/>
    <n v="2.2000000000000002"/>
    <n v="782"/>
    <n v="0"/>
    <n v="1033.5999999999999"/>
    <n v="0.88"/>
    <x v="16"/>
    <n v="1"/>
    <x v="2"/>
    <x v="0"/>
    <x v="8"/>
    <n v="15.8"/>
    <n v="15.8"/>
    <n v="0"/>
  </r>
  <r>
    <n v="280"/>
    <x v="60"/>
    <n v="2.1"/>
    <n v="1.4"/>
    <n v="913"/>
    <n v="0"/>
    <n v="1034"/>
    <n v="0.9"/>
    <x v="16"/>
    <n v="1"/>
    <x v="2"/>
    <x v="0"/>
    <x v="8"/>
    <n v="16.600000000000001"/>
    <n v="16.600000000000001"/>
    <n v="0"/>
  </r>
  <r>
    <n v="280"/>
    <x v="61"/>
    <n v="2.4"/>
    <n v="1.7"/>
    <n v="1272"/>
    <n v="0"/>
    <n v="1029.0999999999999"/>
    <n v="0.86"/>
    <x v="16"/>
    <n v="1"/>
    <x v="2"/>
    <x v="0"/>
    <x v="9"/>
    <n v="16.3"/>
    <n v="16.3"/>
    <n v="0"/>
  </r>
  <r>
    <n v="280"/>
    <x v="62"/>
    <n v="2.8"/>
    <n v="3.1"/>
    <n v="1115"/>
    <n v="0"/>
    <n v="1025.5"/>
    <n v="0.85"/>
    <x v="16"/>
    <n v="1"/>
    <x v="2"/>
    <x v="0"/>
    <x v="9"/>
    <n v="14.9"/>
    <n v="14.9"/>
    <n v="0"/>
  </r>
  <r>
    <n v="280"/>
    <x v="63"/>
    <n v="4.0999999999999996"/>
    <n v="5.5"/>
    <n v="1211"/>
    <n v="0"/>
    <n v="1021.8"/>
    <n v="0.76"/>
    <x v="16"/>
    <n v="1"/>
    <x v="2"/>
    <x v="0"/>
    <x v="9"/>
    <n v="12.5"/>
    <n v="12.5"/>
    <n v="0"/>
  </r>
  <r>
    <n v="280"/>
    <x v="64"/>
    <n v="2.6"/>
    <n v="6.9"/>
    <n v="1227"/>
    <n v="0"/>
    <n v="1017.3"/>
    <n v="0.74"/>
    <x v="16"/>
    <n v="1"/>
    <x v="2"/>
    <x v="0"/>
    <x v="9"/>
    <n v="11.1"/>
    <n v="11.1"/>
    <n v="0"/>
  </r>
  <r>
    <n v="280"/>
    <x v="65"/>
    <n v="2.2999999999999998"/>
    <n v="8.9"/>
    <n v="1246"/>
    <n v="0"/>
    <n v="1016.5"/>
    <n v="0.68"/>
    <x v="16"/>
    <n v="1"/>
    <x v="2"/>
    <x v="0"/>
    <x v="9"/>
    <n v="9.1"/>
    <n v="9.1"/>
    <n v="0"/>
  </r>
  <r>
    <n v="280"/>
    <x v="66"/>
    <n v="2.5"/>
    <n v="9.1999999999999993"/>
    <n v="1295"/>
    <n v="0"/>
    <n v="1014.1"/>
    <n v="0.68"/>
    <x v="16"/>
    <n v="1"/>
    <x v="2"/>
    <x v="0"/>
    <x v="9"/>
    <n v="8.8000000000000007"/>
    <n v="8.8000000000000007"/>
    <n v="0"/>
  </r>
  <r>
    <n v="280"/>
    <x v="67"/>
    <n v="2.9"/>
    <n v="8.6"/>
    <n v="1291"/>
    <n v="0"/>
    <n v="1006.9"/>
    <n v="0.69"/>
    <x v="16"/>
    <n v="1"/>
    <x v="2"/>
    <x v="0"/>
    <x v="9"/>
    <n v="9.4"/>
    <n v="9.4"/>
    <n v="0"/>
  </r>
  <r>
    <n v="280"/>
    <x v="68"/>
    <n v="2.1"/>
    <n v="6"/>
    <n v="1317"/>
    <n v="0"/>
    <n v="1003.1"/>
    <n v="0.81"/>
    <x v="16"/>
    <n v="1"/>
    <x v="2"/>
    <x v="0"/>
    <x v="10"/>
    <n v="12"/>
    <n v="12"/>
    <n v="0"/>
  </r>
  <r>
    <n v="280"/>
    <x v="69"/>
    <n v="3.7"/>
    <n v="5.2"/>
    <n v="784"/>
    <n v="1.6"/>
    <n v="1002.1"/>
    <n v="0.84"/>
    <x v="16"/>
    <n v="1"/>
    <x v="2"/>
    <x v="0"/>
    <x v="10"/>
    <n v="12.8"/>
    <n v="12.8"/>
    <n v="0"/>
  </r>
  <r>
    <n v="280"/>
    <x v="70"/>
    <n v="3.3"/>
    <n v="2.8"/>
    <n v="974"/>
    <n v="1.5"/>
    <n v="999.2"/>
    <n v="0.87"/>
    <x v="16"/>
    <n v="1"/>
    <x v="2"/>
    <x v="0"/>
    <x v="10"/>
    <n v="15.2"/>
    <n v="15.2"/>
    <n v="0"/>
  </r>
  <r>
    <n v="280"/>
    <x v="71"/>
    <n v="2.9"/>
    <n v="2"/>
    <n v="723"/>
    <n v="1"/>
    <n v="1000.4"/>
    <n v="0.87"/>
    <x v="16"/>
    <n v="1"/>
    <x v="2"/>
    <x v="0"/>
    <x v="10"/>
    <n v="16"/>
    <n v="16"/>
    <n v="0"/>
  </r>
  <r>
    <n v="280"/>
    <x v="72"/>
    <n v="2.8"/>
    <n v="2"/>
    <n v="956"/>
    <n v="0.1"/>
    <n v="1010.6"/>
    <n v="0.8"/>
    <x v="16"/>
    <n v="1"/>
    <x v="2"/>
    <x v="0"/>
    <x v="10"/>
    <n v="16"/>
    <n v="16"/>
    <n v="0"/>
  </r>
  <r>
    <n v="280"/>
    <x v="73"/>
    <n v="3.7"/>
    <n v="2.1"/>
    <n v="1411"/>
    <n v="0"/>
    <n v="1021.5"/>
    <n v="0.75"/>
    <x v="16"/>
    <n v="1"/>
    <x v="2"/>
    <x v="0"/>
    <x v="10"/>
    <n v="15.9"/>
    <n v="15.9"/>
    <n v="0"/>
  </r>
  <r>
    <n v="280"/>
    <x v="74"/>
    <n v="2.2000000000000002"/>
    <n v="2.5"/>
    <n v="1033"/>
    <n v="0.1"/>
    <n v="1023.6"/>
    <n v="0.85"/>
    <x v="16"/>
    <n v="1"/>
    <x v="2"/>
    <x v="0"/>
    <x v="10"/>
    <n v="15.5"/>
    <n v="15.5"/>
    <n v="0"/>
  </r>
  <r>
    <n v="280"/>
    <x v="75"/>
    <n v="4.3"/>
    <n v="3"/>
    <n v="1615"/>
    <n v="0"/>
    <n v="1030.9000000000001"/>
    <n v="0.61"/>
    <x v="16"/>
    <n v="1"/>
    <x v="2"/>
    <x v="0"/>
    <x v="11"/>
    <n v="15"/>
    <n v="15"/>
    <n v="0"/>
  </r>
  <r>
    <n v="280"/>
    <x v="76"/>
    <n v="3"/>
    <n v="3.3"/>
    <n v="1668"/>
    <n v="0"/>
    <n v="1029.8"/>
    <n v="0.52"/>
    <x v="16"/>
    <n v="1"/>
    <x v="2"/>
    <x v="0"/>
    <x v="11"/>
    <n v="14.7"/>
    <n v="14.7"/>
    <n v="0"/>
  </r>
  <r>
    <n v="280"/>
    <x v="77"/>
    <n v="2.2999999999999998"/>
    <n v="5.6"/>
    <n v="1674"/>
    <n v="0"/>
    <n v="1024.7"/>
    <n v="0.56999999999999995"/>
    <x v="16"/>
    <n v="1"/>
    <x v="2"/>
    <x v="0"/>
    <x v="11"/>
    <n v="12.4"/>
    <n v="12.4"/>
    <n v="0"/>
  </r>
  <r>
    <n v="280"/>
    <x v="78"/>
    <n v="1.7"/>
    <n v="8.3000000000000007"/>
    <n v="1541"/>
    <n v="0"/>
    <n v="1021.5"/>
    <n v="0.71"/>
    <x v="16"/>
    <n v="1"/>
    <x v="2"/>
    <x v="0"/>
    <x v="11"/>
    <n v="9.6999999999999993"/>
    <n v="9.6999999999999993"/>
    <n v="0"/>
  </r>
  <r>
    <n v="280"/>
    <x v="79"/>
    <n v="4.3"/>
    <n v="11.8"/>
    <n v="1628"/>
    <n v="0"/>
    <n v="1015.4"/>
    <n v="0.6"/>
    <x v="16"/>
    <n v="1"/>
    <x v="2"/>
    <x v="0"/>
    <x v="11"/>
    <n v="6.1999999999999993"/>
    <n v="6.1999999999999993"/>
    <n v="0"/>
  </r>
  <r>
    <n v="280"/>
    <x v="80"/>
    <n v="6.5"/>
    <n v="13.2"/>
    <n v="1564"/>
    <n v="-0.1"/>
    <n v="1006.7"/>
    <n v="0.43"/>
    <x v="16"/>
    <n v="1"/>
    <x v="2"/>
    <x v="0"/>
    <x v="11"/>
    <n v="4.8000000000000007"/>
    <n v="4.8000000000000007"/>
    <n v="0"/>
  </r>
  <r>
    <n v="280"/>
    <x v="81"/>
    <n v="2.6"/>
    <n v="10.1"/>
    <n v="779"/>
    <n v="0.9"/>
    <n v="1005.8"/>
    <n v="0.78"/>
    <x v="16"/>
    <n v="1"/>
    <x v="2"/>
    <x v="0"/>
    <x v="11"/>
    <n v="7.9"/>
    <n v="7.9"/>
    <n v="0"/>
  </r>
  <r>
    <n v="280"/>
    <x v="82"/>
    <n v="2.9"/>
    <n v="9.1"/>
    <n v="1141"/>
    <n v="1.1000000000000001"/>
    <n v="1014.5"/>
    <n v="0.87"/>
    <x v="16"/>
    <n v="1"/>
    <x v="2"/>
    <x v="0"/>
    <x v="12"/>
    <n v="8.9"/>
    <n v="8.9"/>
    <n v="0"/>
  </r>
  <r>
    <n v="280"/>
    <x v="83"/>
    <n v="3.9"/>
    <n v="7.9"/>
    <n v="964"/>
    <n v="0.5"/>
    <n v="1019.4"/>
    <n v="0.85"/>
    <x v="16"/>
    <n v="1"/>
    <x v="2"/>
    <x v="0"/>
    <x v="12"/>
    <n v="10.1"/>
    <n v="10.1"/>
    <n v="0"/>
  </r>
  <r>
    <n v="280"/>
    <x v="84"/>
    <n v="2.9"/>
    <n v="5.8"/>
    <n v="602"/>
    <n v="-0.1"/>
    <n v="1023.9"/>
    <n v="0.89"/>
    <x v="16"/>
    <n v="1"/>
    <x v="2"/>
    <x v="0"/>
    <x v="12"/>
    <n v="12.2"/>
    <n v="12.2"/>
    <n v="0"/>
  </r>
  <r>
    <n v="280"/>
    <x v="85"/>
    <n v="2.5"/>
    <n v="6.1"/>
    <n v="1745"/>
    <n v="0"/>
    <n v="1020.1"/>
    <n v="0.83"/>
    <x v="16"/>
    <n v="1"/>
    <x v="2"/>
    <x v="0"/>
    <x v="12"/>
    <n v="11.9"/>
    <n v="11.9"/>
    <n v="0"/>
  </r>
  <r>
    <n v="280"/>
    <x v="86"/>
    <n v="3.7"/>
    <n v="8.3000000000000007"/>
    <n v="1706"/>
    <n v="0.2"/>
    <n v="1011.7"/>
    <n v="0.8"/>
    <x v="16"/>
    <n v="1"/>
    <x v="2"/>
    <x v="0"/>
    <x v="12"/>
    <n v="9.6999999999999993"/>
    <n v="9.6999999999999993"/>
    <n v="0"/>
  </r>
  <r>
    <n v="280"/>
    <x v="87"/>
    <n v="3.2"/>
    <n v="6.7"/>
    <n v="1595"/>
    <n v="0"/>
    <n v="1017.5"/>
    <n v="0.8"/>
    <x v="16"/>
    <n v="1"/>
    <x v="2"/>
    <x v="0"/>
    <x v="12"/>
    <n v="11.3"/>
    <n v="11.3"/>
    <n v="0"/>
  </r>
  <r>
    <n v="280"/>
    <x v="88"/>
    <n v="8.8000000000000007"/>
    <n v="9.1"/>
    <n v="937"/>
    <n v="0.5"/>
    <n v="1013.8"/>
    <n v="0.76"/>
    <x v="16"/>
    <n v="1"/>
    <x v="2"/>
    <x v="0"/>
    <x v="12"/>
    <n v="8.9"/>
    <n v="8.9"/>
    <n v="0"/>
  </r>
  <r>
    <n v="280"/>
    <x v="89"/>
    <n v="4"/>
    <n v="7.3"/>
    <n v="1487"/>
    <n v="0"/>
    <n v="1026.9000000000001"/>
    <n v="0.79"/>
    <x v="16"/>
    <n v="1"/>
    <x v="2"/>
    <x v="0"/>
    <x v="13"/>
    <n v="10.7"/>
    <n v="10.7"/>
    <n v="0"/>
  </r>
  <r>
    <n v="280"/>
    <x v="90"/>
    <n v="3.5"/>
    <n v="6.9"/>
    <n v="1934"/>
    <n v="0"/>
    <n v="1029.5"/>
    <n v="0.72"/>
    <x v="16"/>
    <n v="0.8"/>
    <x v="3"/>
    <x v="0"/>
    <x v="13"/>
    <n v="11.1"/>
    <n v="8.8800000000000008"/>
    <n v="0"/>
  </r>
  <r>
    <n v="280"/>
    <x v="91"/>
    <n v="4.8"/>
    <n v="10.199999999999999"/>
    <n v="1924"/>
    <n v="0"/>
    <n v="1026.9000000000001"/>
    <n v="0.63"/>
    <x v="16"/>
    <n v="0.8"/>
    <x v="3"/>
    <x v="0"/>
    <x v="13"/>
    <n v="7.8000000000000007"/>
    <n v="6.2400000000000011"/>
    <n v="0"/>
  </r>
  <r>
    <n v="280"/>
    <x v="92"/>
    <n v="4.2"/>
    <n v="11.6"/>
    <n v="1981"/>
    <n v="0"/>
    <n v="1025.3"/>
    <n v="0.59"/>
    <x v="16"/>
    <n v="0.8"/>
    <x v="3"/>
    <x v="0"/>
    <x v="13"/>
    <n v="6.4"/>
    <n v="5.120000000000001"/>
    <n v="0"/>
  </r>
  <r>
    <n v="280"/>
    <x v="93"/>
    <n v="3.5"/>
    <n v="10.8"/>
    <n v="1990"/>
    <n v="0"/>
    <n v="1021.7"/>
    <n v="0.68"/>
    <x v="16"/>
    <n v="0.8"/>
    <x v="3"/>
    <x v="0"/>
    <x v="13"/>
    <n v="7.1999999999999993"/>
    <n v="5.76"/>
    <n v="0"/>
  </r>
  <r>
    <n v="280"/>
    <x v="94"/>
    <n v="5.5"/>
    <n v="8.1"/>
    <n v="2061"/>
    <n v="0"/>
    <n v="1022.3"/>
    <n v="0.63"/>
    <x v="16"/>
    <n v="0.8"/>
    <x v="3"/>
    <x v="0"/>
    <x v="13"/>
    <n v="9.9"/>
    <n v="7.9200000000000008"/>
    <n v="0"/>
  </r>
  <r>
    <n v="280"/>
    <x v="95"/>
    <n v="3.6"/>
    <n v="5.4"/>
    <n v="2095"/>
    <n v="0"/>
    <n v="1027.5"/>
    <n v="0.62"/>
    <x v="16"/>
    <n v="0.8"/>
    <x v="3"/>
    <x v="0"/>
    <x v="13"/>
    <n v="12.6"/>
    <n v="10.08"/>
    <n v="0"/>
  </r>
  <r>
    <n v="280"/>
    <x v="96"/>
    <n v="2.2999999999999998"/>
    <n v="5.7"/>
    <n v="2115"/>
    <n v="0"/>
    <n v="1027.7"/>
    <n v="0.69"/>
    <x v="16"/>
    <n v="0.8"/>
    <x v="3"/>
    <x v="0"/>
    <x v="14"/>
    <n v="12.3"/>
    <n v="9.8400000000000016"/>
    <n v="0"/>
  </r>
  <r>
    <n v="280"/>
    <x v="97"/>
    <n v="1.6"/>
    <n v="5.2"/>
    <n v="2051"/>
    <n v="0"/>
    <n v="1028"/>
    <n v="0.79"/>
    <x v="16"/>
    <n v="0.8"/>
    <x v="3"/>
    <x v="0"/>
    <x v="14"/>
    <n v="12.8"/>
    <n v="10.240000000000002"/>
    <n v="0"/>
  </r>
  <r>
    <n v="280"/>
    <x v="98"/>
    <n v="3.8"/>
    <n v="7"/>
    <n v="970"/>
    <n v="0"/>
    <n v="1026.8"/>
    <n v="0.79"/>
    <x v="16"/>
    <n v="0.8"/>
    <x v="3"/>
    <x v="0"/>
    <x v="14"/>
    <n v="11"/>
    <n v="8.8000000000000007"/>
    <n v="0"/>
  </r>
  <r>
    <n v="280"/>
    <x v="99"/>
    <n v="4"/>
    <n v="8.4"/>
    <n v="1249"/>
    <n v="0"/>
    <n v="1026.5"/>
    <n v="0.8"/>
    <x v="16"/>
    <n v="0.8"/>
    <x v="3"/>
    <x v="0"/>
    <x v="14"/>
    <n v="9.6"/>
    <n v="7.68"/>
    <n v="0"/>
  </r>
  <r>
    <n v="280"/>
    <x v="100"/>
    <n v="3.6"/>
    <n v="10.5"/>
    <n v="1976"/>
    <n v="0"/>
    <n v="1020.3"/>
    <n v="0.8"/>
    <x v="16"/>
    <n v="0.8"/>
    <x v="3"/>
    <x v="0"/>
    <x v="14"/>
    <n v="7.5"/>
    <n v="6"/>
    <n v="0"/>
  </r>
  <r>
    <n v="280"/>
    <x v="101"/>
    <n v="2.9"/>
    <n v="13.4"/>
    <n v="2142"/>
    <n v="0"/>
    <n v="1010.4"/>
    <n v="0.61"/>
    <x v="16"/>
    <n v="0.8"/>
    <x v="3"/>
    <x v="0"/>
    <x v="14"/>
    <n v="4.5999999999999996"/>
    <n v="3.6799999999999997"/>
    <n v="0"/>
  </r>
  <r>
    <n v="280"/>
    <x v="102"/>
    <n v="4.7"/>
    <n v="13.6"/>
    <n v="1418"/>
    <n v="0.4"/>
    <n v="1003"/>
    <n v="0.72"/>
    <x v="16"/>
    <n v="0.8"/>
    <x v="3"/>
    <x v="0"/>
    <x v="14"/>
    <n v="4.4000000000000004"/>
    <n v="3.5200000000000005"/>
    <n v="0"/>
  </r>
  <r>
    <n v="280"/>
    <x v="103"/>
    <n v="3.3"/>
    <n v="12.2"/>
    <n v="1573"/>
    <n v="0"/>
    <n v="1007.9"/>
    <n v="0.69"/>
    <x v="16"/>
    <n v="0.8"/>
    <x v="3"/>
    <x v="0"/>
    <x v="15"/>
    <n v="5.8000000000000007"/>
    <n v="4.6400000000000006"/>
    <n v="0"/>
  </r>
  <r>
    <n v="280"/>
    <x v="104"/>
    <n v="3.3"/>
    <n v="14.7"/>
    <n v="1620"/>
    <n v="17.8"/>
    <n v="999.9"/>
    <n v="0.76"/>
    <x v="16"/>
    <n v="0.8"/>
    <x v="3"/>
    <x v="0"/>
    <x v="15"/>
    <n v="3.3000000000000007"/>
    <n v="2.6400000000000006"/>
    <n v="0"/>
  </r>
  <r>
    <n v="280"/>
    <x v="105"/>
    <n v="1.8"/>
    <n v="11.1"/>
    <n v="435"/>
    <n v="0.9"/>
    <n v="1008.6"/>
    <n v="0.91"/>
    <x v="16"/>
    <n v="0.8"/>
    <x v="3"/>
    <x v="0"/>
    <x v="15"/>
    <n v="6.9"/>
    <n v="5.5200000000000005"/>
    <n v="0"/>
  </r>
  <r>
    <n v="280"/>
    <x v="106"/>
    <n v="2.8"/>
    <n v="9.1"/>
    <n v="353"/>
    <n v="3.4"/>
    <n v="1012.4"/>
    <n v="0.89"/>
    <x v="16"/>
    <n v="0.8"/>
    <x v="3"/>
    <x v="0"/>
    <x v="15"/>
    <n v="8.9"/>
    <n v="7.120000000000001"/>
    <n v="0"/>
  </r>
  <r>
    <n v="280"/>
    <x v="107"/>
    <n v="2.6"/>
    <n v="9.3000000000000007"/>
    <n v="1144"/>
    <n v="-0.1"/>
    <n v="1014.4"/>
    <n v="0.8"/>
    <x v="16"/>
    <n v="0.8"/>
    <x v="3"/>
    <x v="0"/>
    <x v="15"/>
    <n v="8.6999999999999993"/>
    <n v="6.96"/>
    <n v="0"/>
  </r>
  <r>
    <n v="280"/>
    <x v="108"/>
    <n v="2.7"/>
    <n v="7.9"/>
    <n v="2319"/>
    <n v="0"/>
    <n v="1010.6"/>
    <n v="0.78"/>
    <x v="16"/>
    <n v="0.8"/>
    <x v="3"/>
    <x v="0"/>
    <x v="15"/>
    <n v="10.1"/>
    <n v="8.08"/>
    <n v="0"/>
  </r>
  <r>
    <n v="280"/>
    <x v="109"/>
    <n v="2.5"/>
    <n v="8.6"/>
    <n v="1427"/>
    <n v="0"/>
    <n v="1007.6"/>
    <n v="0.84"/>
    <x v="16"/>
    <n v="0.8"/>
    <x v="3"/>
    <x v="0"/>
    <x v="15"/>
    <n v="9.4"/>
    <n v="7.5200000000000005"/>
    <n v="0"/>
  </r>
  <r>
    <n v="280"/>
    <x v="110"/>
    <n v="1.5"/>
    <n v="9.3000000000000007"/>
    <n v="557"/>
    <n v="3.7"/>
    <n v="1010.4"/>
    <n v="0.95"/>
    <x v="16"/>
    <n v="0.8"/>
    <x v="3"/>
    <x v="0"/>
    <x v="16"/>
    <n v="8.6999999999999993"/>
    <n v="6.96"/>
    <n v="0"/>
  </r>
  <r>
    <n v="280"/>
    <x v="111"/>
    <n v="2"/>
    <n v="10.5"/>
    <n v="875"/>
    <n v="0.1"/>
    <n v="1016.5"/>
    <n v="0.91"/>
    <x v="16"/>
    <n v="0.8"/>
    <x v="3"/>
    <x v="0"/>
    <x v="16"/>
    <n v="7.5"/>
    <n v="6"/>
    <n v="0"/>
  </r>
  <r>
    <n v="280"/>
    <x v="112"/>
    <n v="2.6"/>
    <n v="11"/>
    <n v="692"/>
    <n v="0.1"/>
    <n v="1015.6"/>
    <n v="0.88"/>
    <x v="16"/>
    <n v="0.8"/>
    <x v="3"/>
    <x v="0"/>
    <x v="16"/>
    <n v="7"/>
    <n v="5.6000000000000005"/>
    <n v="0"/>
  </r>
  <r>
    <n v="280"/>
    <x v="113"/>
    <n v="3.9"/>
    <n v="10"/>
    <n v="466"/>
    <n v="9.6999999999999993"/>
    <n v="1019"/>
    <n v="0.93"/>
    <x v="16"/>
    <n v="0.8"/>
    <x v="3"/>
    <x v="0"/>
    <x v="16"/>
    <n v="8"/>
    <n v="6.4"/>
    <n v="0"/>
  </r>
  <r>
    <n v="280"/>
    <x v="114"/>
    <n v="2.5"/>
    <n v="7.9"/>
    <n v="757"/>
    <n v="0"/>
    <n v="1023.3"/>
    <n v="0.87"/>
    <x v="16"/>
    <n v="0.8"/>
    <x v="3"/>
    <x v="0"/>
    <x v="16"/>
    <n v="10.1"/>
    <n v="8.08"/>
    <n v="0"/>
  </r>
  <r>
    <n v="280"/>
    <x v="115"/>
    <n v="2.1"/>
    <n v="10.3"/>
    <n v="2134"/>
    <n v="0"/>
    <n v="1024"/>
    <n v="0.76"/>
    <x v="16"/>
    <n v="0.8"/>
    <x v="3"/>
    <x v="0"/>
    <x v="16"/>
    <n v="7.6999999999999993"/>
    <n v="6.16"/>
    <n v="0"/>
  </r>
  <r>
    <n v="280"/>
    <x v="116"/>
    <n v="2.5"/>
    <n v="12.2"/>
    <n v="2547"/>
    <n v="0"/>
    <n v="1026"/>
    <n v="0.6"/>
    <x v="16"/>
    <n v="0.8"/>
    <x v="3"/>
    <x v="0"/>
    <x v="16"/>
    <n v="5.8000000000000007"/>
    <n v="4.6400000000000006"/>
    <n v="0"/>
  </r>
  <r>
    <n v="280"/>
    <x v="117"/>
    <n v="1.6"/>
    <n v="12"/>
    <n v="2404"/>
    <n v="0"/>
    <n v="1027.2"/>
    <n v="0.71"/>
    <x v="16"/>
    <n v="0.8"/>
    <x v="3"/>
    <x v="0"/>
    <x v="17"/>
    <n v="6"/>
    <n v="4.8000000000000007"/>
    <n v="0"/>
  </r>
  <r>
    <n v="280"/>
    <x v="118"/>
    <n v="2"/>
    <n v="12.6"/>
    <n v="2422"/>
    <n v="0"/>
    <n v="1027.2"/>
    <n v="0.82"/>
    <x v="16"/>
    <n v="0.8"/>
    <x v="3"/>
    <x v="0"/>
    <x v="17"/>
    <n v="5.4"/>
    <n v="4.32"/>
    <n v="0"/>
  </r>
  <r>
    <n v="280"/>
    <x v="119"/>
    <n v="2.4"/>
    <n v="14.8"/>
    <n v="2507"/>
    <n v="0"/>
    <n v="1023.8"/>
    <n v="0.75"/>
    <x v="16"/>
    <n v="0.8"/>
    <x v="3"/>
    <x v="0"/>
    <x v="17"/>
    <n v="3.1999999999999993"/>
    <n v="2.5599999999999996"/>
    <n v="0"/>
  </r>
  <r>
    <n v="280"/>
    <x v="120"/>
    <n v="1.8"/>
    <n v="17.7"/>
    <n v="2481"/>
    <n v="0"/>
    <n v="1017.9"/>
    <n v="0.67"/>
    <x v="16"/>
    <n v="0.8"/>
    <x v="4"/>
    <x v="0"/>
    <x v="17"/>
    <n v="0.30000000000000071"/>
    <n v="0.24000000000000057"/>
    <n v="0"/>
  </r>
  <r>
    <n v="280"/>
    <x v="121"/>
    <n v="2.4"/>
    <n v="13.7"/>
    <n v="1576"/>
    <n v="0.1"/>
    <n v="1014.6"/>
    <n v="0.78"/>
    <x v="16"/>
    <n v="0.8"/>
    <x v="4"/>
    <x v="0"/>
    <x v="17"/>
    <n v="4.3000000000000007"/>
    <n v="3.4400000000000008"/>
    <n v="0"/>
  </r>
  <r>
    <n v="280"/>
    <x v="122"/>
    <n v="3"/>
    <n v="10"/>
    <n v="1913"/>
    <n v="0.2"/>
    <n v="1011.4"/>
    <n v="0.77"/>
    <x v="16"/>
    <n v="0.8"/>
    <x v="4"/>
    <x v="0"/>
    <x v="17"/>
    <n v="8"/>
    <n v="6.4"/>
    <n v="0"/>
  </r>
  <r>
    <n v="280"/>
    <x v="123"/>
    <n v="4.3"/>
    <n v="8.3000000000000007"/>
    <n v="1496"/>
    <n v="-0.1"/>
    <n v="1013.7"/>
    <n v="0.72"/>
    <x v="16"/>
    <n v="0.8"/>
    <x v="4"/>
    <x v="0"/>
    <x v="17"/>
    <n v="9.6999999999999993"/>
    <n v="7.76"/>
    <n v="0"/>
  </r>
  <r>
    <n v="280"/>
    <x v="124"/>
    <n v="4.7"/>
    <n v="9.1999999999999993"/>
    <n v="2396"/>
    <n v="-0.1"/>
    <n v="1019.9"/>
    <n v="0.65"/>
    <x v="16"/>
    <n v="0.8"/>
    <x v="4"/>
    <x v="0"/>
    <x v="18"/>
    <n v="8.8000000000000007"/>
    <n v="7.0400000000000009"/>
    <n v="0"/>
  </r>
  <r>
    <n v="280"/>
    <x v="125"/>
    <n v="3.5"/>
    <n v="8.1999999999999993"/>
    <n v="1380"/>
    <n v="-0.1"/>
    <n v="1021.8"/>
    <n v="0.8"/>
    <x v="16"/>
    <n v="0.8"/>
    <x v="4"/>
    <x v="0"/>
    <x v="18"/>
    <n v="9.8000000000000007"/>
    <n v="7.8400000000000007"/>
    <n v="0"/>
  </r>
  <r>
    <n v="280"/>
    <x v="126"/>
    <n v="3.5"/>
    <n v="11"/>
    <n v="2486"/>
    <n v="0"/>
    <n v="1021.3"/>
    <n v="0.74"/>
    <x v="16"/>
    <n v="0.8"/>
    <x v="4"/>
    <x v="0"/>
    <x v="18"/>
    <n v="7"/>
    <n v="5.6000000000000005"/>
    <n v="0"/>
  </r>
  <r>
    <n v="280"/>
    <x v="127"/>
    <n v="2.8"/>
    <n v="11.4"/>
    <n v="2266"/>
    <n v="0"/>
    <n v="1020.1"/>
    <n v="0.63"/>
    <x v="16"/>
    <n v="0.8"/>
    <x v="4"/>
    <x v="0"/>
    <x v="18"/>
    <n v="6.6"/>
    <n v="5.28"/>
    <n v="0"/>
  </r>
  <r>
    <n v="280"/>
    <x v="128"/>
    <n v="2.7"/>
    <n v="11.4"/>
    <n v="2696"/>
    <n v="0"/>
    <n v="1022.3"/>
    <n v="0.69"/>
    <x v="16"/>
    <n v="0.8"/>
    <x v="4"/>
    <x v="0"/>
    <x v="18"/>
    <n v="6.6"/>
    <n v="5.28"/>
    <n v="0"/>
  </r>
  <r>
    <n v="280"/>
    <x v="129"/>
    <n v="2.8"/>
    <n v="12.1"/>
    <n v="2480"/>
    <n v="0"/>
    <n v="1021.5"/>
    <n v="0.68"/>
    <x v="16"/>
    <n v="0.8"/>
    <x v="4"/>
    <x v="0"/>
    <x v="18"/>
    <n v="5.9"/>
    <n v="4.7200000000000006"/>
    <n v="0"/>
  </r>
  <r>
    <n v="280"/>
    <x v="130"/>
    <n v="3.3"/>
    <n v="16.7"/>
    <n v="2684"/>
    <n v="0"/>
    <n v="1015.8"/>
    <n v="0.61"/>
    <x v="16"/>
    <n v="0.8"/>
    <x v="4"/>
    <x v="0"/>
    <x v="18"/>
    <n v="1.3000000000000007"/>
    <n v="1.0400000000000007"/>
    <n v="0"/>
  </r>
  <r>
    <n v="280"/>
    <x v="131"/>
    <n v="4.7"/>
    <n v="15.8"/>
    <n v="2747"/>
    <n v="0"/>
    <n v="1016.3"/>
    <n v="0.52"/>
    <x v="16"/>
    <n v="0.8"/>
    <x v="4"/>
    <x v="0"/>
    <x v="19"/>
    <n v="2.1999999999999993"/>
    <n v="1.7599999999999996"/>
    <n v="0"/>
  </r>
  <r>
    <n v="280"/>
    <x v="132"/>
    <n v="3.8"/>
    <n v="14.4"/>
    <n v="2783"/>
    <n v="0"/>
    <n v="1020.1"/>
    <n v="0.59"/>
    <x v="16"/>
    <n v="0.8"/>
    <x v="4"/>
    <x v="0"/>
    <x v="19"/>
    <n v="3.5999999999999996"/>
    <n v="2.88"/>
    <n v="0"/>
  </r>
  <r>
    <n v="280"/>
    <x v="133"/>
    <n v="3.9"/>
    <n v="11.5"/>
    <n v="2723"/>
    <n v="0"/>
    <n v="1019"/>
    <n v="0.77"/>
    <x v="16"/>
    <n v="0.8"/>
    <x v="4"/>
    <x v="0"/>
    <x v="19"/>
    <n v="6.5"/>
    <n v="5.2"/>
    <n v="0"/>
  </r>
  <r>
    <n v="280"/>
    <x v="134"/>
    <n v="4.2"/>
    <n v="12.3"/>
    <n v="2862"/>
    <n v="0"/>
    <n v="1021.2"/>
    <n v="0.63"/>
    <x v="16"/>
    <n v="0.8"/>
    <x v="4"/>
    <x v="0"/>
    <x v="19"/>
    <n v="5.6999999999999993"/>
    <n v="4.5599999999999996"/>
    <n v="0"/>
  </r>
  <r>
    <n v="280"/>
    <x v="135"/>
    <n v="3.7"/>
    <n v="10.1"/>
    <n v="1597"/>
    <n v="0"/>
    <n v="1020.7"/>
    <n v="0.81"/>
    <x v="16"/>
    <n v="0.8"/>
    <x v="4"/>
    <x v="0"/>
    <x v="19"/>
    <n v="7.9"/>
    <n v="6.32"/>
    <n v="0"/>
  </r>
  <r>
    <n v="280"/>
    <x v="136"/>
    <n v="4"/>
    <n v="11.8"/>
    <n v="2829"/>
    <n v="0"/>
    <n v="1018.2"/>
    <n v="0.77"/>
    <x v="16"/>
    <n v="0.8"/>
    <x v="4"/>
    <x v="0"/>
    <x v="19"/>
    <n v="6.1999999999999993"/>
    <n v="4.96"/>
    <n v="0"/>
  </r>
  <r>
    <n v="280"/>
    <x v="137"/>
    <n v="3.1"/>
    <n v="12.9"/>
    <n v="2447"/>
    <n v="0"/>
    <n v="1017.5"/>
    <n v="0.69"/>
    <x v="16"/>
    <n v="0.8"/>
    <x v="4"/>
    <x v="0"/>
    <x v="19"/>
    <n v="5.0999999999999996"/>
    <n v="4.08"/>
    <n v="0"/>
  </r>
  <r>
    <n v="280"/>
    <x v="138"/>
    <n v="2.6"/>
    <n v="13.2"/>
    <n v="2846"/>
    <n v="0"/>
    <n v="1020.3"/>
    <n v="0.69"/>
    <x v="16"/>
    <n v="0.8"/>
    <x v="4"/>
    <x v="0"/>
    <x v="20"/>
    <n v="4.8000000000000007"/>
    <n v="3.8400000000000007"/>
    <n v="0"/>
  </r>
  <r>
    <n v="280"/>
    <x v="139"/>
    <n v="2.9"/>
    <n v="13.1"/>
    <n v="2894"/>
    <n v="0"/>
    <n v="1017.9"/>
    <n v="0.7"/>
    <x v="16"/>
    <n v="0.8"/>
    <x v="4"/>
    <x v="0"/>
    <x v="20"/>
    <n v="4.9000000000000004"/>
    <n v="3.9200000000000004"/>
    <n v="0"/>
  </r>
  <r>
    <n v="280"/>
    <x v="140"/>
    <n v="4.8"/>
    <n v="11.5"/>
    <n v="2362"/>
    <n v="0"/>
    <n v="1013.4"/>
    <n v="0.73"/>
    <x v="16"/>
    <n v="0.8"/>
    <x v="4"/>
    <x v="0"/>
    <x v="20"/>
    <n v="6.5"/>
    <n v="5.2"/>
    <n v="0"/>
  </r>
  <r>
    <n v="280"/>
    <x v="141"/>
    <n v="5.7"/>
    <n v="9.8000000000000007"/>
    <n v="2232"/>
    <n v="1.6"/>
    <n v="1013.9"/>
    <n v="0.65"/>
    <x v="16"/>
    <n v="0.8"/>
    <x v="4"/>
    <x v="0"/>
    <x v="20"/>
    <n v="8.1999999999999993"/>
    <n v="6.56"/>
    <n v="0"/>
  </r>
  <r>
    <n v="280"/>
    <x v="142"/>
    <n v="4.4000000000000004"/>
    <n v="9"/>
    <n v="1956"/>
    <n v="1.2"/>
    <n v="1015"/>
    <n v="0.74"/>
    <x v="16"/>
    <n v="0.8"/>
    <x v="4"/>
    <x v="0"/>
    <x v="20"/>
    <n v="9"/>
    <n v="7.2"/>
    <n v="0"/>
  </r>
  <r>
    <n v="280"/>
    <x v="143"/>
    <n v="5"/>
    <n v="11.8"/>
    <n v="1335"/>
    <n v="2.2000000000000002"/>
    <n v="1011.3"/>
    <n v="0.84"/>
    <x v="16"/>
    <n v="0.8"/>
    <x v="4"/>
    <x v="0"/>
    <x v="20"/>
    <n v="6.1999999999999993"/>
    <n v="4.96"/>
    <n v="0"/>
  </r>
  <r>
    <n v="280"/>
    <x v="144"/>
    <n v="5"/>
    <n v="13.9"/>
    <n v="943"/>
    <n v="12.7"/>
    <n v="1007.9"/>
    <n v="0.9"/>
    <x v="16"/>
    <n v="0.8"/>
    <x v="4"/>
    <x v="0"/>
    <x v="20"/>
    <n v="4.0999999999999996"/>
    <n v="3.28"/>
    <n v="0"/>
  </r>
  <r>
    <n v="280"/>
    <x v="145"/>
    <n v="4.8"/>
    <n v="14.4"/>
    <n v="2151"/>
    <n v="0.1"/>
    <n v="1014.1"/>
    <n v="0.69"/>
    <x v="16"/>
    <n v="0.8"/>
    <x v="4"/>
    <x v="0"/>
    <x v="21"/>
    <n v="3.5999999999999996"/>
    <n v="2.88"/>
    <n v="0"/>
  </r>
  <r>
    <n v="280"/>
    <x v="146"/>
    <n v="6.5"/>
    <n v="14.3"/>
    <n v="1085"/>
    <n v="14.2"/>
    <n v="1010.9"/>
    <n v="0.83"/>
    <x v="16"/>
    <n v="0.8"/>
    <x v="4"/>
    <x v="0"/>
    <x v="21"/>
    <n v="3.6999999999999993"/>
    <n v="2.9599999999999995"/>
    <n v="0"/>
  </r>
  <r>
    <n v="280"/>
    <x v="147"/>
    <n v="4.8"/>
    <n v="13.4"/>
    <n v="1876"/>
    <n v="2.8"/>
    <n v="1013.4"/>
    <n v="0.82"/>
    <x v="16"/>
    <n v="0.8"/>
    <x v="4"/>
    <x v="0"/>
    <x v="21"/>
    <n v="4.5999999999999996"/>
    <n v="3.6799999999999997"/>
    <n v="0"/>
  </r>
  <r>
    <n v="280"/>
    <x v="148"/>
    <n v="4.2"/>
    <n v="13"/>
    <n v="847"/>
    <n v="1.4"/>
    <n v="1018.7"/>
    <n v="0.92"/>
    <x v="16"/>
    <n v="0.8"/>
    <x v="4"/>
    <x v="0"/>
    <x v="21"/>
    <n v="5"/>
    <n v="4"/>
    <n v="0"/>
  </r>
  <r>
    <n v="280"/>
    <x v="149"/>
    <n v="4.8"/>
    <n v="16.8"/>
    <n v="1963"/>
    <n v="0"/>
    <n v="1018.1"/>
    <n v="0.82"/>
    <x v="16"/>
    <n v="0.8"/>
    <x v="4"/>
    <x v="0"/>
    <x v="21"/>
    <n v="1.1999999999999993"/>
    <n v="0.95999999999999952"/>
    <n v="0"/>
  </r>
  <r>
    <n v="280"/>
    <x v="150"/>
    <n v="2"/>
    <n v="18.8"/>
    <n v="2302"/>
    <n v="0"/>
    <n v="1016.4"/>
    <n v="0.77"/>
    <x v="16"/>
    <n v="0.8"/>
    <x v="4"/>
    <x v="0"/>
    <x v="21"/>
    <n v="0"/>
    <n v="0"/>
    <n v="0.80000000000000071"/>
  </r>
  <r>
    <n v="280"/>
    <x v="151"/>
    <n v="4.5999999999999996"/>
    <n v="16.600000000000001"/>
    <n v="1618"/>
    <n v="-0.1"/>
    <n v="1012.2"/>
    <n v="0.77"/>
    <x v="16"/>
    <n v="0.8"/>
    <x v="5"/>
    <x v="0"/>
    <x v="21"/>
    <n v="1.3999999999999986"/>
    <n v="1.119999999999999"/>
    <n v="0"/>
  </r>
  <r>
    <n v="280"/>
    <x v="152"/>
    <n v="4"/>
    <n v="14"/>
    <n v="2462"/>
    <n v="0"/>
    <n v="1014.6"/>
    <n v="0.76"/>
    <x v="16"/>
    <n v="0.8"/>
    <x v="5"/>
    <x v="0"/>
    <x v="22"/>
    <n v="4"/>
    <n v="3.2"/>
    <n v="0"/>
  </r>
  <r>
    <n v="280"/>
    <x v="153"/>
    <n v="5.3"/>
    <n v="16.3"/>
    <n v="2080"/>
    <n v="-0.1"/>
    <n v="1009.6"/>
    <n v="0.65"/>
    <x v="16"/>
    <n v="0.8"/>
    <x v="5"/>
    <x v="0"/>
    <x v="22"/>
    <n v="1.6999999999999993"/>
    <n v="1.3599999999999994"/>
    <n v="0"/>
  </r>
  <r>
    <n v="280"/>
    <x v="154"/>
    <n v="4.2"/>
    <n v="15.1"/>
    <n v="1414"/>
    <n v="0.2"/>
    <n v="1006.4"/>
    <n v="0.71"/>
    <x v="16"/>
    <n v="0.8"/>
    <x v="5"/>
    <x v="0"/>
    <x v="22"/>
    <n v="2.9000000000000004"/>
    <n v="2.3200000000000003"/>
    <n v="0"/>
  </r>
  <r>
    <n v="280"/>
    <x v="155"/>
    <n v="4.8"/>
    <n v="14.6"/>
    <n v="1543"/>
    <n v="2.9"/>
    <n v="1005.9"/>
    <n v="0.8"/>
    <x v="16"/>
    <n v="0.8"/>
    <x v="5"/>
    <x v="0"/>
    <x v="22"/>
    <n v="3.4000000000000004"/>
    <n v="2.7200000000000006"/>
    <n v="0"/>
  </r>
  <r>
    <n v="280"/>
    <x v="156"/>
    <n v="6.3"/>
    <n v="14.7"/>
    <n v="2109"/>
    <n v="2.9"/>
    <n v="1005.5"/>
    <n v="0.78"/>
    <x v="16"/>
    <n v="0.8"/>
    <x v="5"/>
    <x v="0"/>
    <x v="22"/>
    <n v="3.3000000000000007"/>
    <n v="2.6400000000000006"/>
    <n v="0"/>
  </r>
  <r>
    <n v="280"/>
    <x v="157"/>
    <n v="3.3"/>
    <n v="12.7"/>
    <n v="1164"/>
    <n v="4.5"/>
    <n v="1006.4"/>
    <n v="0.89"/>
    <x v="16"/>
    <n v="0.8"/>
    <x v="5"/>
    <x v="0"/>
    <x v="22"/>
    <n v="5.3000000000000007"/>
    <n v="4.2400000000000011"/>
    <n v="0"/>
  </r>
  <r>
    <n v="280"/>
    <x v="158"/>
    <n v="4"/>
    <n v="11.7"/>
    <n v="1027"/>
    <n v="23.7"/>
    <n v="1010.4"/>
    <n v="0.89"/>
    <x v="16"/>
    <n v="0.8"/>
    <x v="5"/>
    <x v="0"/>
    <x v="22"/>
    <n v="6.3000000000000007"/>
    <n v="5.0400000000000009"/>
    <n v="0"/>
  </r>
  <r>
    <n v="280"/>
    <x v="159"/>
    <n v="3.4"/>
    <n v="13.8"/>
    <n v="1906"/>
    <n v="-0.1"/>
    <n v="1020.1"/>
    <n v="0.8"/>
    <x v="16"/>
    <n v="0.8"/>
    <x v="5"/>
    <x v="0"/>
    <x v="23"/>
    <n v="4.1999999999999993"/>
    <n v="3.3599999999999994"/>
    <n v="0"/>
  </r>
  <r>
    <n v="280"/>
    <x v="160"/>
    <n v="5.2"/>
    <n v="13.6"/>
    <n v="932"/>
    <n v="4.7"/>
    <n v="1014.3"/>
    <n v="0.86"/>
    <x v="16"/>
    <n v="0.8"/>
    <x v="5"/>
    <x v="0"/>
    <x v="23"/>
    <n v="4.4000000000000004"/>
    <n v="3.5200000000000005"/>
    <n v="0"/>
  </r>
  <r>
    <n v="280"/>
    <x v="161"/>
    <n v="2.7"/>
    <n v="14"/>
    <n v="2092"/>
    <n v="0"/>
    <n v="1022.6"/>
    <n v="0.77"/>
    <x v="16"/>
    <n v="0.8"/>
    <x v="5"/>
    <x v="0"/>
    <x v="23"/>
    <n v="4"/>
    <n v="3.2"/>
    <n v="0"/>
  </r>
  <r>
    <n v="280"/>
    <x v="162"/>
    <n v="4.5999999999999996"/>
    <n v="18"/>
    <n v="2956"/>
    <n v="0"/>
    <n v="1020"/>
    <n v="0.65"/>
    <x v="16"/>
    <n v="0.8"/>
    <x v="5"/>
    <x v="0"/>
    <x v="23"/>
    <n v="0"/>
    <n v="0"/>
    <n v="0"/>
  </r>
  <r>
    <n v="280"/>
    <x v="163"/>
    <n v="3.3"/>
    <n v="22.4"/>
    <n v="2817"/>
    <n v="0"/>
    <n v="1020"/>
    <n v="0.6"/>
    <x v="16"/>
    <n v="0.8"/>
    <x v="5"/>
    <x v="0"/>
    <x v="23"/>
    <n v="0"/>
    <n v="0"/>
    <n v="4.3999999999999986"/>
  </r>
  <r>
    <n v="280"/>
    <x v="164"/>
    <n v="3.2"/>
    <n v="22.4"/>
    <n v="1974"/>
    <n v="-0.1"/>
    <n v="1017"/>
    <n v="0.68"/>
    <x v="16"/>
    <n v="0.8"/>
    <x v="5"/>
    <x v="0"/>
    <x v="23"/>
    <n v="0"/>
    <n v="0"/>
    <n v="4.3999999999999986"/>
  </r>
  <r>
    <n v="280"/>
    <x v="165"/>
    <n v="3.8"/>
    <n v="17.100000000000001"/>
    <n v="1890"/>
    <n v="0"/>
    <n v="1020.5"/>
    <n v="0.76"/>
    <x v="16"/>
    <n v="0.8"/>
    <x v="5"/>
    <x v="0"/>
    <x v="23"/>
    <n v="0.89999999999999858"/>
    <n v="0.71999999999999886"/>
    <n v="0"/>
  </r>
  <r>
    <n v="280"/>
    <x v="166"/>
    <n v="2.8"/>
    <n v="16.100000000000001"/>
    <n v="1807"/>
    <n v="0"/>
    <n v="1026.2"/>
    <n v="0.81"/>
    <x v="16"/>
    <n v="0.8"/>
    <x v="5"/>
    <x v="0"/>
    <x v="24"/>
    <n v="1.8999999999999986"/>
    <n v="1.5199999999999989"/>
    <n v="0"/>
  </r>
  <r>
    <n v="280"/>
    <x v="167"/>
    <n v="2.9"/>
    <n v="17.899999999999999"/>
    <n v="2720"/>
    <n v="0"/>
    <n v="1024.8"/>
    <n v="0.74"/>
    <x v="16"/>
    <n v="0.8"/>
    <x v="5"/>
    <x v="0"/>
    <x v="24"/>
    <n v="0.10000000000000142"/>
    <n v="8.000000000000114E-2"/>
    <n v="0"/>
  </r>
  <r>
    <n v="280"/>
    <x v="168"/>
    <n v="2.8"/>
    <n v="17.2"/>
    <n v="2434"/>
    <n v="0"/>
    <n v="1023.5"/>
    <n v="0.77"/>
    <x v="16"/>
    <n v="0.8"/>
    <x v="5"/>
    <x v="0"/>
    <x v="24"/>
    <n v="0.80000000000000071"/>
    <n v="0.64000000000000057"/>
    <n v="0"/>
  </r>
  <r>
    <n v="280"/>
    <x v="169"/>
    <n v="2.6"/>
    <n v="15.5"/>
    <n v="2851"/>
    <n v="0"/>
    <n v="1027.3"/>
    <n v="0.69"/>
    <x v="16"/>
    <n v="0.8"/>
    <x v="5"/>
    <x v="0"/>
    <x v="24"/>
    <n v="2.5"/>
    <n v="2"/>
    <n v="0"/>
  </r>
  <r>
    <n v="280"/>
    <x v="170"/>
    <n v="2"/>
    <n v="15.6"/>
    <n v="2983"/>
    <n v="0"/>
    <n v="1026.9000000000001"/>
    <n v="0.72"/>
    <x v="16"/>
    <n v="0.8"/>
    <x v="5"/>
    <x v="0"/>
    <x v="24"/>
    <n v="2.4000000000000004"/>
    <n v="1.9200000000000004"/>
    <n v="0"/>
  </r>
  <r>
    <n v="280"/>
    <x v="171"/>
    <n v="2.1"/>
    <n v="21"/>
    <n v="2967"/>
    <n v="0"/>
    <n v="1021"/>
    <n v="0.57999999999999996"/>
    <x v="16"/>
    <n v="0.8"/>
    <x v="5"/>
    <x v="0"/>
    <x v="24"/>
    <n v="0"/>
    <n v="0"/>
    <n v="3"/>
  </r>
  <r>
    <n v="280"/>
    <x v="172"/>
    <n v="3.7"/>
    <n v="21.8"/>
    <n v="1783"/>
    <n v="-0.1"/>
    <n v="1012.6"/>
    <n v="0.62"/>
    <x v="16"/>
    <n v="0.8"/>
    <x v="5"/>
    <x v="0"/>
    <x v="24"/>
    <n v="0"/>
    <n v="0"/>
    <n v="3.8000000000000007"/>
  </r>
  <r>
    <n v="280"/>
    <x v="173"/>
    <n v="6.3"/>
    <n v="16.7"/>
    <n v="1849"/>
    <n v="4.4000000000000004"/>
    <n v="1009.3"/>
    <n v="0.72"/>
    <x v="16"/>
    <n v="0.8"/>
    <x v="5"/>
    <x v="0"/>
    <x v="25"/>
    <n v="1.3000000000000007"/>
    <n v="1.0400000000000007"/>
    <n v="0"/>
  </r>
  <r>
    <n v="280"/>
    <x v="174"/>
    <n v="5.8"/>
    <n v="16.899999999999999"/>
    <n v="1118"/>
    <n v="2.9"/>
    <n v="1009.8"/>
    <n v="0.82"/>
    <x v="16"/>
    <n v="0.8"/>
    <x v="5"/>
    <x v="0"/>
    <x v="25"/>
    <n v="1.1000000000000014"/>
    <n v="0.88000000000000123"/>
    <n v="0"/>
  </r>
  <r>
    <n v="280"/>
    <x v="175"/>
    <n v="3.5"/>
    <n v="18.8"/>
    <n v="1274"/>
    <n v="0.7"/>
    <n v="1011.6"/>
    <n v="0.84"/>
    <x v="16"/>
    <n v="0.8"/>
    <x v="5"/>
    <x v="0"/>
    <x v="25"/>
    <n v="0"/>
    <n v="0"/>
    <n v="0.80000000000000071"/>
  </r>
  <r>
    <n v="280"/>
    <x v="176"/>
    <n v="4.7"/>
    <n v="18.100000000000001"/>
    <n v="794"/>
    <n v="12.7"/>
    <n v="1011.1"/>
    <n v="0.87"/>
    <x v="16"/>
    <n v="0.8"/>
    <x v="5"/>
    <x v="0"/>
    <x v="25"/>
    <n v="0"/>
    <n v="0"/>
    <n v="0.10000000000000142"/>
  </r>
  <r>
    <n v="280"/>
    <x v="177"/>
    <n v="3.6"/>
    <n v="16.399999999999999"/>
    <n v="1304"/>
    <n v="3.1"/>
    <n v="1020.2"/>
    <n v="0.8"/>
    <x v="16"/>
    <n v="0.8"/>
    <x v="5"/>
    <x v="0"/>
    <x v="25"/>
    <n v="1.6000000000000014"/>
    <n v="1.2800000000000011"/>
    <n v="0"/>
  </r>
  <r>
    <n v="280"/>
    <x v="178"/>
    <n v="4.8"/>
    <n v="20.2"/>
    <n v="1411"/>
    <n v="0"/>
    <n v="1021.8"/>
    <n v="0.84"/>
    <x v="16"/>
    <n v="0.8"/>
    <x v="5"/>
    <x v="0"/>
    <x v="25"/>
    <n v="0"/>
    <n v="0"/>
    <n v="2.1999999999999993"/>
  </r>
  <r>
    <n v="280"/>
    <x v="179"/>
    <n v="3.4"/>
    <n v="19.100000000000001"/>
    <n v="2461"/>
    <n v="0"/>
    <n v="1023.9"/>
    <n v="0.79"/>
    <x v="16"/>
    <n v="0.8"/>
    <x v="5"/>
    <x v="0"/>
    <x v="25"/>
    <n v="0"/>
    <n v="0"/>
    <n v="1.1000000000000014"/>
  </r>
  <r>
    <n v="280"/>
    <x v="180"/>
    <n v="2.8"/>
    <n v="18.899999999999999"/>
    <n v="3034"/>
    <n v="0"/>
    <n v="1021.4"/>
    <n v="0.64"/>
    <x v="16"/>
    <n v="0.8"/>
    <x v="5"/>
    <x v="0"/>
    <x v="26"/>
    <n v="0"/>
    <n v="0"/>
    <n v="0.89999999999999858"/>
  </r>
  <r>
    <n v="280"/>
    <x v="181"/>
    <n v="2.2999999999999998"/>
    <n v="25.3"/>
    <n v="2942"/>
    <n v="0"/>
    <n v="1015.4"/>
    <n v="0.55000000000000004"/>
    <x v="16"/>
    <n v="0.8"/>
    <x v="6"/>
    <x v="0"/>
    <x v="26"/>
    <n v="0"/>
    <n v="0"/>
    <n v="7.3000000000000007"/>
  </r>
  <r>
    <n v="280"/>
    <x v="182"/>
    <n v="3.3"/>
    <n v="24"/>
    <n v="2463"/>
    <n v="3.1"/>
    <n v="1014.2"/>
    <n v="0.7"/>
    <x v="16"/>
    <n v="0.8"/>
    <x v="6"/>
    <x v="0"/>
    <x v="26"/>
    <n v="0"/>
    <n v="0"/>
    <n v="6"/>
  </r>
  <r>
    <n v="280"/>
    <x v="183"/>
    <n v="3.3"/>
    <n v="16.5"/>
    <n v="2510"/>
    <n v="0.1"/>
    <n v="1025.3"/>
    <n v="0.7"/>
    <x v="16"/>
    <n v="0.8"/>
    <x v="6"/>
    <x v="0"/>
    <x v="26"/>
    <n v="1.5"/>
    <n v="1.2000000000000002"/>
    <n v="0"/>
  </r>
  <r>
    <n v="280"/>
    <x v="184"/>
    <n v="4"/>
    <n v="17.399999999999999"/>
    <n v="2609"/>
    <n v="0"/>
    <n v="1024.3"/>
    <n v="0.64"/>
    <x v="16"/>
    <n v="0.8"/>
    <x v="6"/>
    <x v="0"/>
    <x v="26"/>
    <n v="0.60000000000000142"/>
    <n v="0.48000000000000115"/>
    <n v="0"/>
  </r>
  <r>
    <n v="280"/>
    <x v="185"/>
    <n v="5.7"/>
    <n v="18.100000000000001"/>
    <n v="1061"/>
    <n v="2.2000000000000002"/>
    <n v="1013"/>
    <n v="0.76"/>
    <x v="16"/>
    <n v="0.8"/>
    <x v="6"/>
    <x v="0"/>
    <x v="26"/>
    <n v="0"/>
    <n v="0"/>
    <n v="0.10000000000000142"/>
  </r>
  <r>
    <n v="280"/>
    <x v="186"/>
    <n v="3.4"/>
    <n v="16.8"/>
    <n v="865"/>
    <n v="18.399999999999999"/>
    <n v="1005.3"/>
    <n v="0.93"/>
    <x v="16"/>
    <n v="0.8"/>
    <x v="6"/>
    <x v="0"/>
    <x v="26"/>
    <n v="1.1999999999999993"/>
    <n v="0.95999999999999952"/>
    <n v="0"/>
  </r>
  <r>
    <n v="280"/>
    <x v="187"/>
    <n v="3.7"/>
    <n v="15.1"/>
    <n v="1163"/>
    <n v="7.3"/>
    <n v="1005.3"/>
    <n v="0.84"/>
    <x v="16"/>
    <n v="0.8"/>
    <x v="6"/>
    <x v="0"/>
    <x v="27"/>
    <n v="2.9000000000000004"/>
    <n v="2.3200000000000003"/>
    <n v="0"/>
  </r>
  <r>
    <n v="280"/>
    <x v="188"/>
    <n v="4.0999999999999996"/>
    <n v="15.3"/>
    <n v="1647"/>
    <n v="0.3"/>
    <n v="1012.6"/>
    <n v="0.78"/>
    <x v="16"/>
    <n v="0.8"/>
    <x v="6"/>
    <x v="0"/>
    <x v="27"/>
    <n v="2.6999999999999993"/>
    <n v="2.1599999999999997"/>
    <n v="0"/>
  </r>
  <r>
    <n v="280"/>
    <x v="189"/>
    <n v="2.8"/>
    <n v="16.5"/>
    <n v="1779"/>
    <n v="-0.1"/>
    <n v="1020.3"/>
    <n v="0.75"/>
    <x v="16"/>
    <n v="0.8"/>
    <x v="6"/>
    <x v="0"/>
    <x v="27"/>
    <n v="1.5"/>
    <n v="1.2000000000000002"/>
    <n v="0"/>
  </r>
  <r>
    <n v="280"/>
    <x v="190"/>
    <n v="2.9"/>
    <n v="17.7"/>
    <n v="1768"/>
    <n v="0"/>
    <n v="1022.1"/>
    <n v="0.8"/>
    <x v="16"/>
    <n v="0.8"/>
    <x v="6"/>
    <x v="0"/>
    <x v="27"/>
    <n v="0.30000000000000071"/>
    <n v="0.24000000000000057"/>
    <n v="0"/>
  </r>
  <r>
    <n v="280"/>
    <x v="191"/>
    <n v="3.4"/>
    <n v="18.2"/>
    <n v="1534"/>
    <n v="0"/>
    <n v="1019.9"/>
    <n v="0.8"/>
    <x v="16"/>
    <n v="0.8"/>
    <x v="6"/>
    <x v="0"/>
    <x v="27"/>
    <n v="0"/>
    <n v="0"/>
    <n v="0.19999999999999929"/>
  </r>
  <r>
    <n v="280"/>
    <x v="192"/>
    <n v="3.9"/>
    <n v="19.3"/>
    <n v="2367"/>
    <n v="0"/>
    <n v="1014.2"/>
    <n v="0.76"/>
    <x v="16"/>
    <n v="0.8"/>
    <x v="6"/>
    <x v="0"/>
    <x v="27"/>
    <n v="0"/>
    <n v="0"/>
    <n v="1.3000000000000007"/>
  </r>
  <r>
    <n v="280"/>
    <x v="193"/>
    <n v="2.5"/>
    <n v="18.8"/>
    <n v="2125"/>
    <n v="0"/>
    <n v="1011.4"/>
    <n v="0.79"/>
    <x v="16"/>
    <n v="0.8"/>
    <x v="6"/>
    <x v="0"/>
    <x v="27"/>
    <n v="0"/>
    <n v="0"/>
    <n v="0.80000000000000071"/>
  </r>
  <r>
    <n v="280"/>
    <x v="194"/>
    <n v="2.1"/>
    <n v="18.399999999999999"/>
    <n v="2124"/>
    <n v="2.5"/>
    <n v="1013.5"/>
    <n v="0.8"/>
    <x v="16"/>
    <n v="0.8"/>
    <x v="6"/>
    <x v="0"/>
    <x v="28"/>
    <n v="0"/>
    <n v="0"/>
    <n v="0.39999999999999858"/>
  </r>
  <r>
    <n v="280"/>
    <x v="195"/>
    <n v="3.8"/>
    <n v="18.2"/>
    <n v="2057"/>
    <n v="7.1"/>
    <n v="1015.4"/>
    <n v="0.72"/>
    <x v="16"/>
    <n v="0.8"/>
    <x v="6"/>
    <x v="0"/>
    <x v="28"/>
    <n v="0"/>
    <n v="0"/>
    <n v="0.19999999999999929"/>
  </r>
  <r>
    <n v="280"/>
    <x v="196"/>
    <n v="3.1"/>
    <n v="16.5"/>
    <n v="1620"/>
    <n v="2.2000000000000002"/>
    <n v="1012.6"/>
    <n v="0.82"/>
    <x v="16"/>
    <n v="0.8"/>
    <x v="6"/>
    <x v="0"/>
    <x v="28"/>
    <n v="1.5"/>
    <n v="1.2000000000000002"/>
    <n v="0"/>
  </r>
  <r>
    <n v="280"/>
    <x v="197"/>
    <n v="3.5"/>
    <n v="17.899999999999999"/>
    <n v="913"/>
    <n v="0.4"/>
    <n v="1016.3"/>
    <n v="0.86"/>
    <x v="16"/>
    <n v="0.8"/>
    <x v="6"/>
    <x v="0"/>
    <x v="28"/>
    <n v="0.10000000000000142"/>
    <n v="8.000000000000114E-2"/>
    <n v="0"/>
  </r>
  <r>
    <n v="280"/>
    <x v="198"/>
    <n v="1.7"/>
    <n v="18.7"/>
    <n v="1185"/>
    <n v="0"/>
    <n v="1014.9"/>
    <n v="0.84"/>
    <x v="16"/>
    <n v="0.8"/>
    <x v="6"/>
    <x v="0"/>
    <x v="28"/>
    <n v="0"/>
    <n v="0"/>
    <n v="0.69999999999999929"/>
  </r>
  <r>
    <n v="280"/>
    <x v="199"/>
    <n v="3.4"/>
    <n v="22.5"/>
    <n v="2512"/>
    <n v="0"/>
    <n v="1008.6"/>
    <n v="0.73"/>
    <x v="16"/>
    <n v="0.8"/>
    <x v="6"/>
    <x v="0"/>
    <x v="28"/>
    <n v="0"/>
    <n v="0"/>
    <n v="4.5"/>
  </r>
  <r>
    <n v="280"/>
    <x v="200"/>
    <n v="2.6"/>
    <n v="21.3"/>
    <n v="1524"/>
    <n v="16.7"/>
    <n v="1004.1"/>
    <n v="0.85"/>
    <x v="16"/>
    <n v="0.8"/>
    <x v="6"/>
    <x v="0"/>
    <x v="28"/>
    <n v="0"/>
    <n v="0"/>
    <n v="3.3000000000000007"/>
  </r>
  <r>
    <n v="280"/>
    <x v="201"/>
    <n v="3"/>
    <n v="19.100000000000001"/>
    <n v="1912"/>
    <n v="13.2"/>
    <n v="1003.5"/>
    <n v="0.84"/>
    <x v="16"/>
    <n v="0.8"/>
    <x v="6"/>
    <x v="0"/>
    <x v="29"/>
    <n v="0"/>
    <n v="0"/>
    <n v="1.1000000000000014"/>
  </r>
  <r>
    <n v="280"/>
    <x v="202"/>
    <n v="3.6"/>
    <n v="18.100000000000001"/>
    <n v="1066"/>
    <n v="15.4"/>
    <n v="1006.9"/>
    <n v="0.86"/>
    <x v="16"/>
    <n v="0.8"/>
    <x v="6"/>
    <x v="0"/>
    <x v="29"/>
    <n v="0"/>
    <n v="0"/>
    <n v="0.10000000000000142"/>
  </r>
  <r>
    <n v="280"/>
    <x v="203"/>
    <n v="4"/>
    <n v="18.7"/>
    <n v="2009"/>
    <n v="0.5"/>
    <n v="1010.4"/>
    <n v="0.84"/>
    <x v="16"/>
    <n v="0.8"/>
    <x v="6"/>
    <x v="0"/>
    <x v="29"/>
    <n v="0"/>
    <n v="0"/>
    <n v="0.69999999999999929"/>
  </r>
  <r>
    <n v="280"/>
    <x v="204"/>
    <n v="2.8"/>
    <n v="18.8"/>
    <n v="1528"/>
    <n v="-0.1"/>
    <n v="1013.6"/>
    <n v="0.85"/>
    <x v="16"/>
    <n v="0.8"/>
    <x v="6"/>
    <x v="0"/>
    <x v="29"/>
    <n v="0"/>
    <n v="0"/>
    <n v="0.80000000000000071"/>
  </r>
  <r>
    <n v="280"/>
    <x v="205"/>
    <n v="2.8"/>
    <n v="17.8"/>
    <n v="1000"/>
    <n v="0.5"/>
    <n v="1017"/>
    <n v="0.87"/>
    <x v="16"/>
    <n v="0.8"/>
    <x v="6"/>
    <x v="0"/>
    <x v="29"/>
    <n v="0.19999999999999929"/>
    <n v="0.15999999999999945"/>
    <n v="0"/>
  </r>
  <r>
    <n v="280"/>
    <x v="206"/>
    <n v="1.8"/>
    <n v="18.399999999999999"/>
    <n v="1363"/>
    <n v="10.1"/>
    <n v="1015.2"/>
    <n v="0.87"/>
    <x v="16"/>
    <n v="0.8"/>
    <x v="6"/>
    <x v="0"/>
    <x v="29"/>
    <n v="0"/>
    <n v="0"/>
    <n v="0.39999999999999858"/>
  </r>
  <r>
    <n v="280"/>
    <x v="207"/>
    <n v="2.7"/>
    <n v="17.2"/>
    <n v="1167"/>
    <n v="18.5"/>
    <n v="1013.7"/>
    <n v="0.83"/>
    <x v="16"/>
    <n v="0.8"/>
    <x v="6"/>
    <x v="0"/>
    <x v="29"/>
    <n v="0.80000000000000071"/>
    <n v="0.64000000000000057"/>
    <n v="0"/>
  </r>
  <r>
    <n v="280"/>
    <x v="208"/>
    <n v="3.8"/>
    <n v="17"/>
    <n v="1865"/>
    <n v="0.7"/>
    <n v="1015.6"/>
    <n v="0.8"/>
    <x v="16"/>
    <n v="0.8"/>
    <x v="6"/>
    <x v="0"/>
    <x v="30"/>
    <n v="1"/>
    <n v="0.8"/>
    <n v="0"/>
  </r>
  <r>
    <n v="280"/>
    <x v="209"/>
    <n v="3.3"/>
    <n v="15.5"/>
    <n v="1546"/>
    <n v="1.5"/>
    <n v="1015.9"/>
    <n v="0.82"/>
    <x v="16"/>
    <n v="0.8"/>
    <x v="6"/>
    <x v="0"/>
    <x v="30"/>
    <n v="2.5"/>
    <n v="2"/>
    <n v="0"/>
  </r>
  <r>
    <n v="280"/>
    <x v="210"/>
    <n v="4.0999999999999996"/>
    <n v="15.9"/>
    <n v="1048"/>
    <n v="1.6"/>
    <n v="1014.1"/>
    <n v="0.78"/>
    <x v="16"/>
    <n v="0.8"/>
    <x v="6"/>
    <x v="0"/>
    <x v="30"/>
    <n v="2.0999999999999996"/>
    <n v="1.6799999999999997"/>
    <n v="0"/>
  </r>
  <r>
    <n v="280"/>
    <x v="211"/>
    <n v="3.5"/>
    <n v="17.2"/>
    <n v="1347"/>
    <n v="6.1"/>
    <n v="1012.1"/>
    <n v="0.81"/>
    <x v="16"/>
    <n v="0.8"/>
    <x v="6"/>
    <x v="0"/>
    <x v="30"/>
    <n v="0.80000000000000071"/>
    <n v="0.64000000000000057"/>
    <n v="0"/>
  </r>
  <r>
    <n v="280"/>
    <x v="212"/>
    <n v="3.6"/>
    <n v="16.399999999999999"/>
    <n v="1416"/>
    <n v="3.7"/>
    <n v="1009.7"/>
    <n v="0.89"/>
    <x v="16"/>
    <n v="0.8"/>
    <x v="7"/>
    <x v="0"/>
    <x v="30"/>
    <n v="1.6000000000000014"/>
    <n v="1.2800000000000011"/>
    <n v="0"/>
  </r>
  <r>
    <n v="280"/>
    <x v="213"/>
    <n v="3.8"/>
    <n v="15.8"/>
    <n v="1099"/>
    <n v="12.1"/>
    <n v="1012.2"/>
    <n v="0.89"/>
    <x v="16"/>
    <n v="0.8"/>
    <x v="7"/>
    <x v="0"/>
    <x v="30"/>
    <n v="2.1999999999999993"/>
    <n v="1.7599999999999996"/>
    <n v="0"/>
  </r>
  <r>
    <n v="280"/>
    <x v="214"/>
    <n v="4.3"/>
    <n v="17.399999999999999"/>
    <n v="1921"/>
    <n v="2.4"/>
    <n v="1014.7"/>
    <n v="0.8"/>
    <x v="16"/>
    <n v="0.8"/>
    <x v="7"/>
    <x v="0"/>
    <x v="30"/>
    <n v="0.60000000000000142"/>
    <n v="0.48000000000000115"/>
    <n v="0"/>
  </r>
  <r>
    <n v="280"/>
    <x v="215"/>
    <n v="4.9000000000000004"/>
    <n v="18.399999999999999"/>
    <n v="1348"/>
    <n v="4"/>
    <n v="1013.5"/>
    <n v="0.85"/>
    <x v="16"/>
    <n v="0.8"/>
    <x v="7"/>
    <x v="0"/>
    <x v="31"/>
    <n v="0"/>
    <n v="0"/>
    <n v="0.39999999999999858"/>
  </r>
  <r>
    <n v="280"/>
    <x v="216"/>
    <n v="4.8"/>
    <n v="15.1"/>
    <n v="1991"/>
    <n v="4.8"/>
    <n v="1016.9"/>
    <n v="0.81"/>
    <x v="16"/>
    <n v="0.8"/>
    <x v="7"/>
    <x v="0"/>
    <x v="31"/>
    <n v="2.9000000000000004"/>
    <n v="2.3200000000000003"/>
    <n v="0"/>
  </r>
  <r>
    <n v="280"/>
    <x v="217"/>
    <n v="3.6"/>
    <n v="15.5"/>
    <n v="1848"/>
    <n v="-0.1"/>
    <n v="1021.9"/>
    <n v="0.79"/>
    <x v="16"/>
    <n v="0.8"/>
    <x v="7"/>
    <x v="0"/>
    <x v="31"/>
    <n v="2.5"/>
    <n v="2"/>
    <n v="0"/>
  </r>
  <r>
    <n v="280"/>
    <x v="218"/>
    <n v="3.8"/>
    <n v="18.2"/>
    <n v="1832"/>
    <n v="0"/>
    <n v="1015.9"/>
    <n v="0.7"/>
    <x v="16"/>
    <n v="0.8"/>
    <x v="7"/>
    <x v="0"/>
    <x v="31"/>
    <n v="0"/>
    <n v="0"/>
    <n v="0.19999999999999929"/>
  </r>
  <r>
    <n v="280"/>
    <x v="219"/>
    <n v="2.7"/>
    <n v="18.2"/>
    <n v="2139"/>
    <n v="0"/>
    <n v="1017.5"/>
    <n v="0.76"/>
    <x v="16"/>
    <n v="0.8"/>
    <x v="7"/>
    <x v="0"/>
    <x v="31"/>
    <n v="0"/>
    <n v="0"/>
    <n v="0.19999999999999929"/>
  </r>
  <r>
    <n v="280"/>
    <x v="220"/>
    <n v="3"/>
    <n v="16.899999999999999"/>
    <n v="2186"/>
    <n v="0"/>
    <n v="1020.3"/>
    <n v="0.78"/>
    <x v="16"/>
    <n v="0.8"/>
    <x v="7"/>
    <x v="0"/>
    <x v="31"/>
    <n v="1.1000000000000014"/>
    <n v="0.88000000000000123"/>
    <n v="0"/>
  </r>
  <r>
    <n v="280"/>
    <x v="221"/>
    <n v="2.6"/>
    <n v="16.3"/>
    <n v="2362"/>
    <n v="0"/>
    <n v="1027"/>
    <n v="0.78"/>
    <x v="16"/>
    <n v="0.8"/>
    <x v="7"/>
    <x v="0"/>
    <x v="31"/>
    <n v="1.6999999999999993"/>
    <n v="1.3599999999999994"/>
    <n v="0"/>
  </r>
  <r>
    <n v="280"/>
    <x v="222"/>
    <n v="1.5"/>
    <n v="17.7"/>
    <n v="2320"/>
    <n v="0"/>
    <n v="1024.3"/>
    <n v="0.71"/>
    <x v="16"/>
    <n v="0.8"/>
    <x v="7"/>
    <x v="0"/>
    <x v="32"/>
    <n v="0.30000000000000071"/>
    <n v="0.24000000000000057"/>
    <n v="0"/>
  </r>
  <r>
    <n v="280"/>
    <x v="223"/>
    <n v="2.7"/>
    <n v="20.5"/>
    <n v="1528"/>
    <n v="0"/>
    <n v="1017.2"/>
    <n v="0.73"/>
    <x v="16"/>
    <n v="0.8"/>
    <x v="7"/>
    <x v="0"/>
    <x v="32"/>
    <n v="0"/>
    <n v="0"/>
    <n v="2.5"/>
  </r>
  <r>
    <n v="280"/>
    <x v="224"/>
    <n v="1.5"/>
    <n v="23.6"/>
    <n v="2178"/>
    <n v="0"/>
    <n v="1015.1"/>
    <n v="0.69"/>
    <x v="16"/>
    <n v="0.8"/>
    <x v="7"/>
    <x v="0"/>
    <x v="32"/>
    <n v="0"/>
    <n v="0"/>
    <n v="5.6000000000000014"/>
  </r>
  <r>
    <n v="280"/>
    <x v="225"/>
    <n v="2.6"/>
    <n v="22.8"/>
    <n v="1874"/>
    <n v="0"/>
    <n v="1018.2"/>
    <n v="0.79"/>
    <x v="16"/>
    <n v="0.8"/>
    <x v="7"/>
    <x v="0"/>
    <x v="32"/>
    <n v="0"/>
    <n v="0"/>
    <n v="4.8000000000000007"/>
  </r>
  <r>
    <n v="280"/>
    <x v="226"/>
    <n v="3.3"/>
    <n v="20.2"/>
    <n v="1969"/>
    <n v="0"/>
    <n v="1023"/>
    <n v="0.81"/>
    <x v="16"/>
    <n v="0.8"/>
    <x v="7"/>
    <x v="0"/>
    <x v="32"/>
    <n v="0"/>
    <n v="0"/>
    <n v="2.1999999999999993"/>
  </r>
  <r>
    <n v="280"/>
    <x v="227"/>
    <n v="3.6"/>
    <n v="16.899999999999999"/>
    <n v="1691"/>
    <n v="-0.1"/>
    <n v="1025.2"/>
    <n v="0.74"/>
    <x v="16"/>
    <n v="0.8"/>
    <x v="7"/>
    <x v="0"/>
    <x v="32"/>
    <n v="1.1000000000000014"/>
    <n v="0.88000000000000123"/>
    <n v="0"/>
  </r>
  <r>
    <n v="280"/>
    <x v="228"/>
    <n v="2.7"/>
    <n v="16.399999999999999"/>
    <n v="1115"/>
    <n v="0.5"/>
    <n v="1022.5"/>
    <n v="0.87"/>
    <x v="16"/>
    <n v="0.8"/>
    <x v="7"/>
    <x v="0"/>
    <x v="32"/>
    <n v="1.6000000000000014"/>
    <n v="1.2800000000000011"/>
    <n v="0"/>
  </r>
  <r>
    <n v="280"/>
    <x v="229"/>
    <n v="2.1"/>
    <n v="18.100000000000001"/>
    <n v="1998"/>
    <n v="0"/>
    <n v="1021.2"/>
    <n v="0.78"/>
    <x v="16"/>
    <n v="0.8"/>
    <x v="7"/>
    <x v="0"/>
    <x v="33"/>
    <n v="0"/>
    <n v="0"/>
    <n v="0.10000000000000142"/>
  </r>
  <r>
    <n v="280"/>
    <x v="230"/>
    <n v="2.8"/>
    <n v="17.3"/>
    <n v="2073"/>
    <n v="0"/>
    <n v="1016.1"/>
    <n v="0.8"/>
    <x v="16"/>
    <n v="0.8"/>
    <x v="7"/>
    <x v="0"/>
    <x v="33"/>
    <n v="0.69999999999999929"/>
    <n v="0.5599999999999995"/>
    <n v="0"/>
  </r>
  <r>
    <n v="280"/>
    <x v="231"/>
    <n v="3.4"/>
    <n v="18"/>
    <n v="2069"/>
    <n v="0"/>
    <n v="1013.5"/>
    <n v="0.7"/>
    <x v="16"/>
    <n v="0.8"/>
    <x v="7"/>
    <x v="0"/>
    <x v="33"/>
    <n v="0"/>
    <n v="0"/>
    <n v="0"/>
  </r>
  <r>
    <n v="280"/>
    <x v="232"/>
    <n v="3.5"/>
    <n v="15.4"/>
    <n v="1582"/>
    <n v="-0.1"/>
    <n v="1014.7"/>
    <n v="0.72"/>
    <x v="16"/>
    <n v="0.8"/>
    <x v="7"/>
    <x v="0"/>
    <x v="33"/>
    <n v="2.5999999999999996"/>
    <n v="2.0799999999999996"/>
    <n v="0"/>
  </r>
  <r>
    <n v="280"/>
    <x v="233"/>
    <n v="3.1"/>
    <n v="14.5"/>
    <n v="950"/>
    <n v="0.2"/>
    <n v="1018"/>
    <n v="0.75"/>
    <x v="16"/>
    <n v="0.8"/>
    <x v="7"/>
    <x v="0"/>
    <x v="33"/>
    <n v="3.5"/>
    <n v="2.8000000000000003"/>
    <n v="0"/>
  </r>
  <r>
    <n v="280"/>
    <x v="234"/>
    <n v="3.2"/>
    <n v="13.4"/>
    <n v="1312"/>
    <n v="0.5"/>
    <n v="1019"/>
    <n v="0.78"/>
    <x v="16"/>
    <n v="0.8"/>
    <x v="7"/>
    <x v="0"/>
    <x v="33"/>
    <n v="4.5999999999999996"/>
    <n v="3.6799999999999997"/>
    <n v="0"/>
  </r>
  <r>
    <n v="280"/>
    <x v="235"/>
    <n v="2.5"/>
    <n v="13.1"/>
    <n v="1455"/>
    <n v="0"/>
    <n v="1020.7"/>
    <n v="0.79"/>
    <x v="16"/>
    <n v="0.8"/>
    <x v="7"/>
    <x v="0"/>
    <x v="33"/>
    <n v="4.9000000000000004"/>
    <n v="3.9200000000000004"/>
    <n v="0"/>
  </r>
  <r>
    <n v="280"/>
    <x v="236"/>
    <n v="1.5"/>
    <n v="15.4"/>
    <n v="1425"/>
    <n v="0"/>
    <n v="1018.1"/>
    <n v="0.83"/>
    <x v="16"/>
    <n v="0.8"/>
    <x v="7"/>
    <x v="0"/>
    <x v="34"/>
    <n v="2.5999999999999996"/>
    <n v="2.0799999999999996"/>
    <n v="0"/>
  </r>
  <r>
    <n v="280"/>
    <x v="237"/>
    <n v="2.2999999999999998"/>
    <n v="18.100000000000001"/>
    <n v="1641"/>
    <n v="0"/>
    <n v="1010"/>
    <n v="0.68"/>
    <x v="16"/>
    <n v="0.8"/>
    <x v="7"/>
    <x v="0"/>
    <x v="34"/>
    <n v="0"/>
    <n v="0"/>
    <n v="0.10000000000000142"/>
  </r>
  <r>
    <n v="280"/>
    <x v="238"/>
    <n v="3.5"/>
    <n v="18.899999999999999"/>
    <n v="1658"/>
    <n v="0"/>
    <n v="1007.2"/>
    <n v="0.78"/>
    <x v="16"/>
    <n v="0.8"/>
    <x v="7"/>
    <x v="0"/>
    <x v="34"/>
    <n v="0"/>
    <n v="0"/>
    <n v="0.89999999999999858"/>
  </r>
  <r>
    <n v="280"/>
    <x v="239"/>
    <n v="2.4"/>
    <n v="18.100000000000001"/>
    <n v="1402"/>
    <n v="10.5"/>
    <n v="1003.1"/>
    <n v="0.83"/>
    <x v="16"/>
    <n v="0.8"/>
    <x v="7"/>
    <x v="0"/>
    <x v="34"/>
    <n v="0"/>
    <n v="0"/>
    <n v="0.10000000000000142"/>
  </r>
  <r>
    <n v="280"/>
    <x v="240"/>
    <n v="3.6"/>
    <n v="17.600000000000001"/>
    <n v="1503"/>
    <n v="-0.1"/>
    <n v="1000.4"/>
    <n v="0.73"/>
    <x v="16"/>
    <n v="0.8"/>
    <x v="7"/>
    <x v="0"/>
    <x v="34"/>
    <n v="0.39999999999999858"/>
    <n v="0.3199999999999989"/>
    <n v="0"/>
  </r>
  <r>
    <n v="280"/>
    <x v="241"/>
    <n v="4"/>
    <n v="17.399999999999999"/>
    <n v="1446"/>
    <n v="-0.1"/>
    <n v="1005.5"/>
    <n v="0.78"/>
    <x v="16"/>
    <n v="0.8"/>
    <x v="7"/>
    <x v="0"/>
    <x v="34"/>
    <n v="0.60000000000000142"/>
    <n v="0.48000000000000115"/>
    <n v="0"/>
  </r>
  <r>
    <n v="280"/>
    <x v="242"/>
    <n v="3.8"/>
    <n v="18.899999999999999"/>
    <n v="1107"/>
    <n v="0.2"/>
    <n v="1007.2"/>
    <n v="0.79"/>
    <x v="16"/>
    <n v="0.8"/>
    <x v="7"/>
    <x v="0"/>
    <x v="34"/>
    <n v="0"/>
    <n v="0"/>
    <n v="0.89999999999999858"/>
  </r>
  <r>
    <n v="280"/>
    <x v="243"/>
    <n v="2.5"/>
    <n v="16.5"/>
    <n v="1036"/>
    <n v="8"/>
    <n v="1006.7"/>
    <n v="0.89"/>
    <x v="16"/>
    <n v="0.8"/>
    <x v="8"/>
    <x v="0"/>
    <x v="35"/>
    <n v="1.5"/>
    <n v="1.2000000000000002"/>
    <n v="0"/>
  </r>
  <r>
    <n v="280"/>
    <x v="244"/>
    <n v="3.6"/>
    <n v="16.8"/>
    <n v="1484"/>
    <n v="-0.1"/>
    <n v="1007.3"/>
    <n v="0.75"/>
    <x v="16"/>
    <n v="0.8"/>
    <x v="8"/>
    <x v="0"/>
    <x v="35"/>
    <n v="1.1999999999999993"/>
    <n v="0.95999999999999952"/>
    <n v="0"/>
  </r>
  <r>
    <n v="280"/>
    <x v="245"/>
    <n v="6.1"/>
    <n v="18.8"/>
    <n v="887"/>
    <n v="3.5"/>
    <n v="1003.5"/>
    <n v="0.79"/>
    <x v="16"/>
    <n v="0.8"/>
    <x v="8"/>
    <x v="0"/>
    <x v="35"/>
    <n v="0"/>
    <n v="0"/>
    <n v="0.80000000000000071"/>
  </r>
  <r>
    <n v="280"/>
    <x v="246"/>
    <n v="4.7"/>
    <n v="17.899999999999999"/>
    <n v="1393"/>
    <n v="3.2"/>
    <n v="1009.3"/>
    <n v="0.79"/>
    <x v="16"/>
    <n v="0.8"/>
    <x v="8"/>
    <x v="0"/>
    <x v="35"/>
    <n v="0.10000000000000142"/>
    <n v="8.000000000000114E-2"/>
    <n v="0"/>
  </r>
  <r>
    <n v="280"/>
    <x v="247"/>
    <n v="3"/>
    <n v="15.5"/>
    <n v="1525"/>
    <n v="-0.1"/>
    <n v="1018.6"/>
    <n v="0.82"/>
    <x v="16"/>
    <n v="0.8"/>
    <x v="8"/>
    <x v="0"/>
    <x v="35"/>
    <n v="2.5"/>
    <n v="2"/>
    <n v="0"/>
  </r>
  <r>
    <n v="280"/>
    <x v="248"/>
    <n v="1.7"/>
    <n v="15.1"/>
    <n v="1797"/>
    <n v="0"/>
    <n v="1023.2"/>
    <n v="0.77"/>
    <x v="16"/>
    <n v="0.8"/>
    <x v="8"/>
    <x v="0"/>
    <x v="35"/>
    <n v="2.9000000000000004"/>
    <n v="2.3200000000000003"/>
    <n v="0"/>
  </r>
  <r>
    <n v="280"/>
    <x v="249"/>
    <n v="4.2"/>
    <n v="19"/>
    <n v="1952"/>
    <n v="0"/>
    <n v="1016.6"/>
    <n v="0.62"/>
    <x v="16"/>
    <n v="0.8"/>
    <x v="8"/>
    <x v="0"/>
    <x v="35"/>
    <n v="0"/>
    <n v="0"/>
    <n v="1"/>
  </r>
  <r>
    <n v="280"/>
    <x v="250"/>
    <n v="1.9"/>
    <n v="16.3"/>
    <n v="719"/>
    <n v="1.1000000000000001"/>
    <n v="1016.1"/>
    <n v="0.82"/>
    <x v="16"/>
    <n v="0.8"/>
    <x v="8"/>
    <x v="0"/>
    <x v="36"/>
    <n v="1.6999999999999993"/>
    <n v="1.3599999999999994"/>
    <n v="0"/>
  </r>
  <r>
    <n v="280"/>
    <x v="251"/>
    <n v="2.4"/>
    <n v="12.8"/>
    <n v="260"/>
    <n v="26.6"/>
    <n v="1015.5"/>
    <n v="0.95"/>
    <x v="16"/>
    <n v="0.8"/>
    <x v="8"/>
    <x v="0"/>
    <x v="36"/>
    <n v="5.1999999999999993"/>
    <n v="4.1599999999999993"/>
    <n v="0"/>
  </r>
  <r>
    <n v="280"/>
    <x v="252"/>
    <n v="2.5"/>
    <n v="13.5"/>
    <n v="1544"/>
    <n v="0"/>
    <n v="1008.2"/>
    <n v="0.8"/>
    <x v="16"/>
    <n v="0.8"/>
    <x v="8"/>
    <x v="0"/>
    <x v="36"/>
    <n v="4.5"/>
    <n v="3.6"/>
    <n v="0"/>
  </r>
  <r>
    <n v="280"/>
    <x v="253"/>
    <n v="5.4"/>
    <n v="15.5"/>
    <n v="1135"/>
    <n v="4"/>
    <n v="1003.4"/>
    <n v="0.79"/>
    <x v="16"/>
    <n v="0.8"/>
    <x v="8"/>
    <x v="0"/>
    <x v="36"/>
    <n v="2.5"/>
    <n v="2"/>
    <n v="0"/>
  </r>
  <r>
    <n v="280"/>
    <x v="254"/>
    <n v="5.7"/>
    <n v="13.9"/>
    <n v="1437"/>
    <n v="4"/>
    <n v="1011.3"/>
    <n v="0.78"/>
    <x v="16"/>
    <n v="0.8"/>
    <x v="8"/>
    <x v="0"/>
    <x v="36"/>
    <n v="4.0999999999999996"/>
    <n v="3.28"/>
    <n v="0"/>
  </r>
  <r>
    <n v="280"/>
    <x v="255"/>
    <n v="4.5999999999999996"/>
    <n v="13.5"/>
    <n v="1060"/>
    <n v="3.4"/>
    <n v="1011.4"/>
    <n v="0.84"/>
    <x v="16"/>
    <n v="0.8"/>
    <x v="8"/>
    <x v="0"/>
    <x v="36"/>
    <n v="4.5"/>
    <n v="3.6"/>
    <n v="0"/>
  </r>
  <r>
    <n v="280"/>
    <x v="256"/>
    <n v="4"/>
    <n v="14.2"/>
    <n v="1491"/>
    <n v="4.7"/>
    <n v="1010.6"/>
    <n v="0.8"/>
    <x v="16"/>
    <n v="0.8"/>
    <x v="8"/>
    <x v="0"/>
    <x v="36"/>
    <n v="3.8000000000000007"/>
    <n v="3.0400000000000009"/>
    <n v="0"/>
  </r>
  <r>
    <n v="280"/>
    <x v="257"/>
    <n v="9.3000000000000007"/>
    <n v="15.8"/>
    <n v="1247"/>
    <n v="13.1"/>
    <n v="1002.2"/>
    <n v="0.82"/>
    <x v="16"/>
    <n v="0.8"/>
    <x v="8"/>
    <x v="0"/>
    <x v="37"/>
    <n v="2.1999999999999993"/>
    <n v="1.7599999999999996"/>
    <n v="0"/>
  </r>
  <r>
    <n v="280"/>
    <x v="258"/>
    <n v="6.7"/>
    <n v="14.1"/>
    <n v="1069"/>
    <n v="7.5"/>
    <n v="1010.6"/>
    <n v="0.87"/>
    <x v="16"/>
    <n v="0.8"/>
    <x v="8"/>
    <x v="0"/>
    <x v="37"/>
    <n v="3.9000000000000004"/>
    <n v="3.1200000000000006"/>
    <n v="0"/>
  </r>
  <r>
    <n v="280"/>
    <x v="259"/>
    <n v="5.3"/>
    <n v="13.9"/>
    <n v="673"/>
    <n v="4.5999999999999996"/>
    <n v="1016.6"/>
    <n v="0.91"/>
    <x v="16"/>
    <n v="0.8"/>
    <x v="8"/>
    <x v="0"/>
    <x v="37"/>
    <n v="4.0999999999999996"/>
    <n v="3.28"/>
    <n v="0"/>
  </r>
  <r>
    <n v="280"/>
    <x v="260"/>
    <n v="6.3"/>
    <n v="17.899999999999999"/>
    <n v="492"/>
    <n v="0.7"/>
    <n v="1018"/>
    <n v="0.91"/>
    <x v="16"/>
    <n v="0.8"/>
    <x v="8"/>
    <x v="0"/>
    <x v="37"/>
    <n v="0.10000000000000142"/>
    <n v="8.000000000000114E-2"/>
    <n v="0"/>
  </r>
  <r>
    <n v="280"/>
    <x v="261"/>
    <n v="3.8"/>
    <n v="18.7"/>
    <n v="1466"/>
    <n v="0"/>
    <n v="1019.7"/>
    <n v="0.82"/>
    <x v="16"/>
    <n v="0.8"/>
    <x v="8"/>
    <x v="0"/>
    <x v="37"/>
    <n v="0"/>
    <n v="0"/>
    <n v="0.69999999999999929"/>
  </r>
  <r>
    <n v="280"/>
    <x v="262"/>
    <n v="3.6"/>
    <n v="18.600000000000001"/>
    <n v="680"/>
    <n v="4.7"/>
    <n v="1011.2"/>
    <n v="0.84"/>
    <x v="16"/>
    <n v="0.8"/>
    <x v="8"/>
    <x v="0"/>
    <x v="37"/>
    <n v="0"/>
    <n v="0"/>
    <n v="0.60000000000000142"/>
  </r>
  <r>
    <n v="280"/>
    <x v="263"/>
    <n v="5.6"/>
    <n v="13.1"/>
    <n v="811"/>
    <n v="0.8"/>
    <n v="1012.8"/>
    <n v="0.81"/>
    <x v="16"/>
    <n v="0.8"/>
    <x v="8"/>
    <x v="0"/>
    <x v="37"/>
    <n v="4.9000000000000004"/>
    <n v="3.9200000000000004"/>
    <n v="0"/>
  </r>
  <r>
    <n v="280"/>
    <x v="264"/>
    <n v="2.8"/>
    <n v="10.6"/>
    <n v="1280"/>
    <n v="0.9"/>
    <n v="1023.2"/>
    <n v="0.77"/>
    <x v="16"/>
    <n v="0.8"/>
    <x v="8"/>
    <x v="0"/>
    <x v="38"/>
    <n v="7.4"/>
    <n v="5.9200000000000008"/>
    <n v="0"/>
  </r>
  <r>
    <n v="280"/>
    <x v="265"/>
    <n v="2.7"/>
    <n v="11.2"/>
    <n v="1346"/>
    <n v="-0.1"/>
    <n v="1026.2"/>
    <n v="0.79"/>
    <x v="16"/>
    <n v="0.8"/>
    <x v="8"/>
    <x v="0"/>
    <x v="38"/>
    <n v="6.8000000000000007"/>
    <n v="5.4400000000000013"/>
    <n v="0"/>
  </r>
  <r>
    <n v="280"/>
    <x v="266"/>
    <n v="4.9000000000000004"/>
    <n v="11.2"/>
    <n v="1556"/>
    <n v="0"/>
    <n v="1027.9000000000001"/>
    <n v="0.74"/>
    <x v="16"/>
    <n v="0.8"/>
    <x v="8"/>
    <x v="0"/>
    <x v="38"/>
    <n v="6.8000000000000007"/>
    <n v="5.4400000000000013"/>
    <n v="0"/>
  </r>
  <r>
    <n v="280"/>
    <x v="267"/>
    <n v="6"/>
    <n v="12.2"/>
    <n v="1375"/>
    <n v="0"/>
    <n v="1026.0999999999999"/>
    <n v="0.64"/>
    <x v="16"/>
    <n v="0.8"/>
    <x v="8"/>
    <x v="0"/>
    <x v="38"/>
    <n v="5.8000000000000007"/>
    <n v="4.6400000000000006"/>
    <n v="0"/>
  </r>
  <r>
    <n v="280"/>
    <x v="268"/>
    <n v="4"/>
    <n v="12.2"/>
    <n v="1161"/>
    <n v="0.3"/>
    <n v="1024.2"/>
    <n v="0.71"/>
    <x v="16"/>
    <n v="0.8"/>
    <x v="8"/>
    <x v="0"/>
    <x v="38"/>
    <n v="5.8000000000000007"/>
    <n v="4.6400000000000006"/>
    <n v="0"/>
  </r>
  <r>
    <n v="280"/>
    <x v="269"/>
    <n v="2.1"/>
    <n v="11.2"/>
    <n v="538"/>
    <n v="0"/>
    <n v="1022.7"/>
    <n v="0.89"/>
    <x v="16"/>
    <n v="0.8"/>
    <x v="8"/>
    <x v="0"/>
    <x v="38"/>
    <n v="6.8000000000000007"/>
    <n v="5.4400000000000013"/>
    <n v="0"/>
  </r>
  <r>
    <n v="280"/>
    <x v="270"/>
    <n v="1"/>
    <n v="12.7"/>
    <n v="872"/>
    <n v="0"/>
    <n v="1022.8"/>
    <n v="0.89"/>
    <x v="16"/>
    <n v="0.8"/>
    <x v="8"/>
    <x v="0"/>
    <x v="38"/>
    <n v="5.3000000000000007"/>
    <n v="4.2400000000000011"/>
    <n v="0"/>
  </r>
  <r>
    <n v="280"/>
    <x v="271"/>
    <n v="1.5"/>
    <n v="12.2"/>
    <n v="854"/>
    <n v="0"/>
    <n v="1022.6"/>
    <n v="0.91"/>
    <x v="16"/>
    <n v="0.8"/>
    <x v="8"/>
    <x v="0"/>
    <x v="39"/>
    <n v="5.8000000000000007"/>
    <n v="4.6400000000000006"/>
    <n v="0"/>
  </r>
  <r>
    <n v="280"/>
    <x v="272"/>
    <n v="1.1000000000000001"/>
    <n v="10.6"/>
    <n v="1051"/>
    <n v="0"/>
    <n v="1025.8"/>
    <n v="0.9"/>
    <x v="16"/>
    <n v="0.8"/>
    <x v="8"/>
    <x v="0"/>
    <x v="39"/>
    <n v="7.4"/>
    <n v="5.9200000000000008"/>
    <n v="0"/>
  </r>
  <r>
    <n v="280"/>
    <x v="273"/>
    <n v="2.5"/>
    <n v="10.8"/>
    <n v="1269"/>
    <n v="0"/>
    <n v="1030.0999999999999"/>
    <n v="0.74"/>
    <x v="16"/>
    <n v="1"/>
    <x v="9"/>
    <x v="0"/>
    <x v="39"/>
    <n v="7.1999999999999993"/>
    <n v="7.1999999999999993"/>
    <n v="0"/>
  </r>
  <r>
    <n v="280"/>
    <x v="274"/>
    <n v="3.3"/>
    <n v="11.1"/>
    <n v="1190"/>
    <n v="0"/>
    <n v="1026.9000000000001"/>
    <n v="0.7"/>
    <x v="16"/>
    <n v="1"/>
    <x v="9"/>
    <x v="0"/>
    <x v="39"/>
    <n v="6.9"/>
    <n v="6.9"/>
    <n v="0"/>
  </r>
  <r>
    <n v="280"/>
    <x v="275"/>
    <n v="5.4"/>
    <n v="11.4"/>
    <n v="476"/>
    <n v="8.8000000000000007"/>
    <n v="1014.8"/>
    <n v="0.71"/>
    <x v="16"/>
    <n v="1"/>
    <x v="9"/>
    <x v="0"/>
    <x v="39"/>
    <n v="6.6"/>
    <n v="6.6"/>
    <n v="0"/>
  </r>
  <r>
    <n v="280"/>
    <x v="276"/>
    <n v="7.6"/>
    <n v="12.3"/>
    <n v="675"/>
    <n v="30.6"/>
    <n v="994.3"/>
    <n v="0.85"/>
    <x v="16"/>
    <n v="1"/>
    <x v="9"/>
    <x v="0"/>
    <x v="39"/>
    <n v="5.6999999999999993"/>
    <n v="5.6999999999999993"/>
    <n v="0"/>
  </r>
  <r>
    <n v="280"/>
    <x v="277"/>
    <n v="5.5"/>
    <n v="11.4"/>
    <n v="520"/>
    <n v="7.5"/>
    <n v="1006.9"/>
    <n v="0.83"/>
    <x v="16"/>
    <n v="1"/>
    <x v="9"/>
    <x v="0"/>
    <x v="39"/>
    <n v="6.6"/>
    <n v="6.6"/>
    <n v="0"/>
  </r>
  <r>
    <n v="280"/>
    <x v="278"/>
    <n v="3.3"/>
    <n v="13.1"/>
    <n v="269"/>
    <n v="1.5"/>
    <n v="1020"/>
    <n v="0.92"/>
    <x v="16"/>
    <n v="1"/>
    <x v="9"/>
    <x v="0"/>
    <x v="40"/>
    <n v="4.9000000000000004"/>
    <n v="4.9000000000000004"/>
    <n v="0"/>
  </r>
  <r>
    <n v="280"/>
    <x v="279"/>
    <n v="3.8"/>
    <n v="14.8"/>
    <n v="622"/>
    <n v="0.5"/>
    <n v="1022.8"/>
    <n v="0.91"/>
    <x v="16"/>
    <n v="1"/>
    <x v="9"/>
    <x v="0"/>
    <x v="40"/>
    <n v="3.1999999999999993"/>
    <n v="3.1999999999999993"/>
    <n v="0"/>
  </r>
  <r>
    <n v="280"/>
    <x v="280"/>
    <n v="2.4"/>
    <n v="13.2"/>
    <n v="441"/>
    <n v="0.9"/>
    <n v="1021.4"/>
    <n v="0.95"/>
    <x v="16"/>
    <n v="1"/>
    <x v="9"/>
    <x v="0"/>
    <x v="40"/>
    <n v="4.8000000000000007"/>
    <n v="4.8000000000000007"/>
    <n v="0"/>
  </r>
  <r>
    <n v="280"/>
    <x v="281"/>
    <n v="3.6"/>
    <n v="13"/>
    <n v="533"/>
    <n v="0"/>
    <n v="1024.7"/>
    <n v="0.85"/>
    <x v="16"/>
    <n v="1"/>
    <x v="9"/>
    <x v="0"/>
    <x v="40"/>
    <n v="5"/>
    <n v="5"/>
    <n v="0"/>
  </r>
  <r>
    <n v="280"/>
    <x v="282"/>
    <n v="3.2"/>
    <n v="13.8"/>
    <n v="742"/>
    <n v="0"/>
    <n v="1030.9000000000001"/>
    <n v="0.87"/>
    <x v="16"/>
    <n v="1"/>
    <x v="9"/>
    <x v="0"/>
    <x v="40"/>
    <n v="4.1999999999999993"/>
    <n v="4.1999999999999993"/>
    <n v="0"/>
  </r>
  <r>
    <n v="280"/>
    <x v="283"/>
    <n v="2.2999999999999998"/>
    <n v="13.7"/>
    <n v="244"/>
    <n v="0"/>
    <n v="1032.7"/>
    <n v="0.87"/>
    <x v="16"/>
    <n v="1"/>
    <x v="9"/>
    <x v="0"/>
    <x v="40"/>
    <n v="4.3000000000000007"/>
    <n v="4.3000000000000007"/>
    <n v="0"/>
  </r>
  <r>
    <n v="280"/>
    <x v="284"/>
    <n v="2.8"/>
    <n v="13.7"/>
    <n v="453"/>
    <n v="0.5"/>
    <n v="1029.7"/>
    <n v="0.93"/>
    <x v="16"/>
    <n v="1"/>
    <x v="9"/>
    <x v="0"/>
    <x v="40"/>
    <n v="4.3000000000000007"/>
    <n v="4.3000000000000007"/>
    <n v="0"/>
  </r>
  <r>
    <n v="280"/>
    <x v="285"/>
    <n v="1.6"/>
    <n v="13.4"/>
    <n v="679"/>
    <n v="-0.1"/>
    <n v="1028.3"/>
    <n v="0.86"/>
    <x v="16"/>
    <n v="1"/>
    <x v="9"/>
    <x v="0"/>
    <x v="41"/>
    <n v="4.5999999999999996"/>
    <n v="4.5999999999999996"/>
    <n v="0"/>
  </r>
  <r>
    <n v="280"/>
    <x v="286"/>
    <n v="2.6"/>
    <n v="13.1"/>
    <n v="595"/>
    <n v="1.7"/>
    <n v="1026.4000000000001"/>
    <n v="0.92"/>
    <x v="16"/>
    <n v="1"/>
    <x v="9"/>
    <x v="0"/>
    <x v="41"/>
    <n v="4.9000000000000004"/>
    <n v="4.9000000000000004"/>
    <n v="0"/>
  </r>
  <r>
    <n v="280"/>
    <x v="287"/>
    <n v="2.2000000000000002"/>
    <n v="12.2"/>
    <n v="504"/>
    <n v="0.1"/>
    <n v="1026.5"/>
    <n v="0.93"/>
    <x v="16"/>
    <n v="1"/>
    <x v="9"/>
    <x v="0"/>
    <x v="41"/>
    <n v="5.8000000000000007"/>
    <n v="5.8000000000000007"/>
    <n v="0"/>
  </r>
  <r>
    <n v="280"/>
    <x v="288"/>
    <n v="3.1"/>
    <n v="12.5"/>
    <n v="530"/>
    <n v="0.7"/>
    <n v="1024.3"/>
    <n v="0.89"/>
    <x v="16"/>
    <n v="1"/>
    <x v="9"/>
    <x v="0"/>
    <x v="41"/>
    <n v="5.5"/>
    <n v="5.5"/>
    <n v="0"/>
  </r>
  <r>
    <n v="280"/>
    <x v="289"/>
    <n v="2.8"/>
    <n v="11.4"/>
    <n v="694"/>
    <n v="1"/>
    <n v="1024.0999999999999"/>
    <n v="0.87"/>
    <x v="16"/>
    <n v="1"/>
    <x v="9"/>
    <x v="0"/>
    <x v="41"/>
    <n v="6.6"/>
    <n v="6.6"/>
    <n v="0"/>
  </r>
  <r>
    <n v="280"/>
    <x v="290"/>
    <n v="2.2000000000000002"/>
    <n v="7.6"/>
    <n v="970"/>
    <n v="0"/>
    <n v="1026.7"/>
    <n v="0.78"/>
    <x v="16"/>
    <n v="1"/>
    <x v="9"/>
    <x v="0"/>
    <x v="41"/>
    <n v="10.4"/>
    <n v="10.4"/>
    <n v="0"/>
  </r>
  <r>
    <n v="280"/>
    <x v="291"/>
    <n v="3.2"/>
    <n v="8.4"/>
    <n v="620"/>
    <n v="0.1"/>
    <n v="1012.4"/>
    <n v="0.79"/>
    <x v="16"/>
    <n v="1"/>
    <x v="9"/>
    <x v="0"/>
    <x v="41"/>
    <n v="9.6"/>
    <n v="9.6"/>
    <n v="0"/>
  </r>
  <r>
    <n v="280"/>
    <x v="292"/>
    <n v="4"/>
    <n v="13.3"/>
    <n v="314"/>
    <n v="1.9"/>
    <n v="996.6"/>
    <n v="0.9"/>
    <x v="16"/>
    <n v="1"/>
    <x v="9"/>
    <x v="0"/>
    <x v="42"/>
    <n v="4.6999999999999993"/>
    <n v="4.6999999999999993"/>
    <n v="0"/>
  </r>
  <r>
    <n v="280"/>
    <x v="293"/>
    <n v="5.9"/>
    <n v="13.2"/>
    <n v="405"/>
    <n v="2.9"/>
    <n v="991.3"/>
    <n v="0.9"/>
    <x v="16"/>
    <n v="1"/>
    <x v="9"/>
    <x v="0"/>
    <x v="42"/>
    <n v="4.8000000000000007"/>
    <n v="4.8000000000000007"/>
    <n v="0"/>
  </r>
  <r>
    <n v="280"/>
    <x v="294"/>
    <n v="3.5"/>
    <n v="12.3"/>
    <n v="482"/>
    <n v="0.1"/>
    <n v="996"/>
    <n v="0.87"/>
    <x v="16"/>
    <n v="1"/>
    <x v="9"/>
    <x v="0"/>
    <x v="42"/>
    <n v="5.6999999999999993"/>
    <n v="5.6999999999999993"/>
    <n v="0"/>
  </r>
  <r>
    <n v="280"/>
    <x v="295"/>
    <n v="5.5"/>
    <n v="11.5"/>
    <n v="380"/>
    <n v="18"/>
    <n v="980"/>
    <n v="0.89"/>
    <x v="16"/>
    <n v="1"/>
    <x v="9"/>
    <x v="0"/>
    <x v="42"/>
    <n v="6.5"/>
    <n v="6.5"/>
    <n v="0"/>
  </r>
  <r>
    <n v="280"/>
    <x v="296"/>
    <n v="9.4"/>
    <n v="9.8000000000000007"/>
    <n v="514"/>
    <n v="10.199999999999999"/>
    <n v="992.4"/>
    <n v="0.82"/>
    <x v="16"/>
    <n v="1"/>
    <x v="9"/>
    <x v="0"/>
    <x v="42"/>
    <n v="8.1999999999999993"/>
    <n v="8.1999999999999993"/>
    <n v="0"/>
  </r>
  <r>
    <n v="280"/>
    <x v="297"/>
    <n v="7.3"/>
    <n v="8.9"/>
    <n v="367"/>
    <n v="7.9"/>
    <n v="993.6"/>
    <n v="0.89"/>
    <x v="16"/>
    <n v="1"/>
    <x v="9"/>
    <x v="0"/>
    <x v="42"/>
    <n v="9.1"/>
    <n v="9.1"/>
    <n v="0"/>
  </r>
  <r>
    <n v="280"/>
    <x v="298"/>
    <n v="7.8"/>
    <n v="8.6999999999999993"/>
    <n v="503"/>
    <n v="23.2"/>
    <n v="996.4"/>
    <n v="0.84"/>
    <x v="16"/>
    <n v="1"/>
    <x v="9"/>
    <x v="0"/>
    <x v="42"/>
    <n v="9.3000000000000007"/>
    <n v="9.3000000000000007"/>
    <n v="0"/>
  </r>
  <r>
    <n v="280"/>
    <x v="299"/>
    <n v="5.0999999999999996"/>
    <n v="8.8000000000000007"/>
    <n v="431"/>
    <n v="10.6"/>
    <n v="996.6"/>
    <n v="0.84"/>
    <x v="16"/>
    <n v="1"/>
    <x v="9"/>
    <x v="0"/>
    <x v="43"/>
    <n v="9.1999999999999993"/>
    <n v="9.1999999999999993"/>
    <n v="0"/>
  </r>
  <r>
    <n v="280"/>
    <x v="300"/>
    <n v="5.8"/>
    <n v="9.6"/>
    <n v="417"/>
    <n v="5.7"/>
    <n v="1002"/>
    <n v="0.84"/>
    <x v="16"/>
    <n v="1"/>
    <x v="9"/>
    <x v="0"/>
    <x v="43"/>
    <n v="8.4"/>
    <n v="8.4"/>
    <n v="0"/>
  </r>
  <r>
    <n v="280"/>
    <x v="301"/>
    <n v="4.5"/>
    <n v="11"/>
    <n v="349"/>
    <n v="2.9"/>
    <n v="1000.8"/>
    <n v="0.88"/>
    <x v="16"/>
    <n v="1"/>
    <x v="9"/>
    <x v="0"/>
    <x v="43"/>
    <n v="7"/>
    <n v="7"/>
    <n v="0"/>
  </r>
  <r>
    <n v="280"/>
    <x v="302"/>
    <n v="4.4000000000000004"/>
    <n v="9.1"/>
    <n v="670"/>
    <n v="3"/>
    <n v="1005.9"/>
    <n v="0.84"/>
    <x v="16"/>
    <n v="1"/>
    <x v="9"/>
    <x v="0"/>
    <x v="43"/>
    <n v="8.9"/>
    <n v="8.9"/>
    <n v="0"/>
  </r>
  <r>
    <n v="280"/>
    <x v="303"/>
    <n v="3.4"/>
    <n v="9.6"/>
    <n v="386"/>
    <n v="0"/>
    <n v="1010"/>
    <n v="0.84"/>
    <x v="16"/>
    <n v="1"/>
    <x v="9"/>
    <x v="0"/>
    <x v="43"/>
    <n v="8.4"/>
    <n v="8.4"/>
    <n v="0"/>
  </r>
  <r>
    <n v="280"/>
    <x v="304"/>
    <n v="4.9000000000000004"/>
    <n v="11.7"/>
    <n v="125"/>
    <n v="6.5"/>
    <n v="1006"/>
    <n v="0.89"/>
    <x v="16"/>
    <n v="1.1000000000000001"/>
    <x v="10"/>
    <x v="0"/>
    <x v="43"/>
    <n v="6.3000000000000007"/>
    <n v="6.9300000000000015"/>
    <n v="0"/>
  </r>
  <r>
    <n v="280"/>
    <x v="305"/>
    <n v="4.3"/>
    <n v="9.9"/>
    <n v="526"/>
    <n v="1.2"/>
    <n v="1008.5"/>
    <n v="0.9"/>
    <x v="16"/>
    <n v="1.1000000000000001"/>
    <x v="10"/>
    <x v="0"/>
    <x v="43"/>
    <n v="8.1"/>
    <n v="8.91"/>
    <n v="0"/>
  </r>
  <r>
    <n v="280"/>
    <x v="306"/>
    <n v="6.2"/>
    <n v="9.6999999999999993"/>
    <n v="206"/>
    <n v="0.9"/>
    <n v="1014.1"/>
    <n v="0.9"/>
    <x v="16"/>
    <n v="1.1000000000000001"/>
    <x v="10"/>
    <x v="0"/>
    <x v="44"/>
    <n v="8.3000000000000007"/>
    <n v="9.1300000000000008"/>
    <n v="0"/>
  </r>
  <r>
    <n v="280"/>
    <x v="307"/>
    <n v="5.7"/>
    <n v="13.4"/>
    <n v="411"/>
    <n v="-0.1"/>
    <n v="1015.8"/>
    <n v="0.79"/>
    <x v="16"/>
    <n v="1.1000000000000001"/>
    <x v="10"/>
    <x v="0"/>
    <x v="44"/>
    <n v="4.5999999999999996"/>
    <n v="5.0599999999999996"/>
    <n v="0"/>
  </r>
  <r>
    <n v="280"/>
    <x v="308"/>
    <n v="3.6"/>
    <n v="12.8"/>
    <n v="488"/>
    <n v="0"/>
    <n v="1013.9"/>
    <n v="0.72"/>
    <x v="16"/>
    <n v="1.1000000000000001"/>
    <x v="10"/>
    <x v="0"/>
    <x v="44"/>
    <n v="5.1999999999999993"/>
    <n v="5.72"/>
    <n v="0"/>
  </r>
  <r>
    <n v="280"/>
    <x v="309"/>
    <n v="1.8"/>
    <n v="8.6999999999999993"/>
    <n v="557"/>
    <n v="0"/>
    <n v="1009.7"/>
    <n v="0.81"/>
    <x v="16"/>
    <n v="1.1000000000000001"/>
    <x v="10"/>
    <x v="0"/>
    <x v="44"/>
    <n v="9.3000000000000007"/>
    <n v="10.230000000000002"/>
    <n v="0"/>
  </r>
  <r>
    <n v="280"/>
    <x v="310"/>
    <n v="1.7"/>
    <n v="9.1"/>
    <n v="181"/>
    <n v="0"/>
    <n v="1010"/>
    <n v="0.99"/>
    <x v="16"/>
    <n v="1.1000000000000001"/>
    <x v="10"/>
    <x v="0"/>
    <x v="44"/>
    <n v="8.9"/>
    <n v="9.7900000000000009"/>
    <n v="0"/>
  </r>
  <r>
    <n v="280"/>
    <x v="311"/>
    <n v="1.3"/>
    <n v="8.5"/>
    <n v="230"/>
    <n v="0"/>
    <n v="1013.4"/>
    <n v="0.98"/>
    <x v="16"/>
    <n v="1.1000000000000001"/>
    <x v="10"/>
    <x v="0"/>
    <x v="44"/>
    <n v="9.5"/>
    <n v="10.450000000000001"/>
    <n v="0"/>
  </r>
  <r>
    <n v="280"/>
    <x v="312"/>
    <n v="2.1"/>
    <n v="8.5"/>
    <n v="409"/>
    <n v="1"/>
    <n v="1015.7"/>
    <n v="0.93"/>
    <x v="16"/>
    <n v="1.1000000000000001"/>
    <x v="10"/>
    <x v="0"/>
    <x v="44"/>
    <n v="9.5"/>
    <n v="10.450000000000001"/>
    <n v="0"/>
  </r>
  <r>
    <n v="280"/>
    <x v="313"/>
    <n v="3.6"/>
    <n v="7.1"/>
    <n v="179"/>
    <n v="0.7"/>
    <n v="1011.9"/>
    <n v="0.92"/>
    <x v="16"/>
    <n v="1.1000000000000001"/>
    <x v="10"/>
    <x v="0"/>
    <x v="45"/>
    <n v="10.9"/>
    <n v="11.990000000000002"/>
    <n v="0"/>
  </r>
  <r>
    <n v="280"/>
    <x v="314"/>
    <n v="4.5"/>
    <n v="10.199999999999999"/>
    <n v="404"/>
    <n v="-0.1"/>
    <n v="1010.6"/>
    <n v="0.89"/>
    <x v="16"/>
    <n v="1.1000000000000001"/>
    <x v="10"/>
    <x v="0"/>
    <x v="45"/>
    <n v="7.8000000000000007"/>
    <n v="8.5800000000000018"/>
    <n v="0"/>
  </r>
  <r>
    <n v="280"/>
    <x v="315"/>
    <n v="5.5"/>
    <n v="12.1"/>
    <n v="274"/>
    <n v="0"/>
    <n v="1008.2"/>
    <n v="0.75"/>
    <x v="16"/>
    <n v="1.1000000000000001"/>
    <x v="10"/>
    <x v="0"/>
    <x v="45"/>
    <n v="5.9"/>
    <n v="6.4900000000000011"/>
    <n v="0"/>
  </r>
  <r>
    <n v="280"/>
    <x v="316"/>
    <n v="4.5999999999999996"/>
    <n v="11.8"/>
    <n v="296"/>
    <n v="2.5"/>
    <n v="1007.9"/>
    <n v="0.87"/>
    <x v="16"/>
    <n v="1.1000000000000001"/>
    <x v="10"/>
    <x v="0"/>
    <x v="45"/>
    <n v="6.1999999999999993"/>
    <n v="6.8199999999999994"/>
    <n v="0"/>
  </r>
  <r>
    <n v="280"/>
    <x v="317"/>
    <n v="6.1"/>
    <n v="8"/>
    <n v="36"/>
    <n v="34.799999999999997"/>
    <n v="1009.3"/>
    <n v="0.95"/>
    <x v="16"/>
    <n v="1.1000000000000001"/>
    <x v="10"/>
    <x v="0"/>
    <x v="45"/>
    <n v="10"/>
    <n v="11"/>
    <n v="0"/>
  </r>
  <r>
    <n v="280"/>
    <x v="318"/>
    <n v="6.3"/>
    <n v="6.1"/>
    <n v="84"/>
    <n v="9.3000000000000007"/>
    <n v="1011.2"/>
    <n v="0.94"/>
    <x v="16"/>
    <n v="1.1000000000000001"/>
    <x v="10"/>
    <x v="0"/>
    <x v="45"/>
    <n v="11.9"/>
    <n v="13.090000000000002"/>
    <n v="0"/>
  </r>
  <r>
    <n v="280"/>
    <x v="319"/>
    <n v="3.1"/>
    <n v="5.0999999999999996"/>
    <n v="272"/>
    <n v="0.6"/>
    <n v="1009"/>
    <n v="0.88"/>
    <x v="16"/>
    <n v="1.1000000000000001"/>
    <x v="10"/>
    <x v="0"/>
    <x v="45"/>
    <n v="12.9"/>
    <n v="14.190000000000001"/>
    <n v="0"/>
  </r>
  <r>
    <n v="280"/>
    <x v="320"/>
    <n v="4"/>
    <n v="5.2"/>
    <n v="426"/>
    <n v="3.2"/>
    <n v="1013.5"/>
    <n v="0.81"/>
    <x v="16"/>
    <n v="1.1000000000000001"/>
    <x v="10"/>
    <x v="0"/>
    <x v="46"/>
    <n v="12.8"/>
    <n v="14.080000000000002"/>
    <n v="0"/>
  </r>
  <r>
    <n v="280"/>
    <x v="321"/>
    <n v="4.5999999999999996"/>
    <n v="4"/>
    <n v="244"/>
    <n v="2.2000000000000002"/>
    <n v="1013"/>
    <n v="0.89"/>
    <x v="16"/>
    <n v="1.1000000000000001"/>
    <x v="10"/>
    <x v="0"/>
    <x v="46"/>
    <n v="14"/>
    <n v="15.400000000000002"/>
    <n v="0"/>
  </r>
  <r>
    <n v="280"/>
    <x v="322"/>
    <n v="3.4"/>
    <n v="4.3"/>
    <n v="101"/>
    <n v="11.1"/>
    <n v="1002.1"/>
    <n v="0.9"/>
    <x v="16"/>
    <n v="1.1000000000000001"/>
    <x v="10"/>
    <x v="0"/>
    <x v="46"/>
    <n v="13.7"/>
    <n v="15.07"/>
    <n v="0"/>
  </r>
  <r>
    <n v="280"/>
    <x v="323"/>
    <n v="1.4"/>
    <n v="1.3"/>
    <n v="317"/>
    <n v="-0.1"/>
    <n v="1009.6"/>
    <n v="0.87"/>
    <x v="16"/>
    <n v="1.1000000000000001"/>
    <x v="10"/>
    <x v="0"/>
    <x v="46"/>
    <n v="16.7"/>
    <n v="18.37"/>
    <n v="0"/>
  </r>
  <r>
    <n v="280"/>
    <x v="324"/>
    <n v="2.2000000000000002"/>
    <n v="-1"/>
    <n v="415"/>
    <n v="1"/>
    <n v="1023.2"/>
    <n v="0.93"/>
    <x v="16"/>
    <n v="1.1000000000000001"/>
    <x v="10"/>
    <x v="0"/>
    <x v="46"/>
    <n v="19"/>
    <n v="20.900000000000002"/>
    <n v="0"/>
  </r>
  <r>
    <n v="280"/>
    <x v="325"/>
    <n v="5"/>
    <n v="1.1000000000000001"/>
    <n v="345"/>
    <n v="-0.1"/>
    <n v="1021.3"/>
    <n v="0.76"/>
    <x v="16"/>
    <n v="1.1000000000000001"/>
    <x v="10"/>
    <x v="0"/>
    <x v="46"/>
    <n v="16.899999999999999"/>
    <n v="18.59"/>
    <n v="0"/>
  </r>
  <r>
    <n v="280"/>
    <x v="326"/>
    <n v="6.2"/>
    <n v="1.4"/>
    <n v="178"/>
    <n v="6.9"/>
    <n v="1003.5"/>
    <n v="0.76"/>
    <x v="16"/>
    <n v="1.1000000000000001"/>
    <x v="10"/>
    <x v="0"/>
    <x v="46"/>
    <n v="16.600000000000001"/>
    <n v="18.260000000000002"/>
    <n v="0"/>
  </r>
  <r>
    <n v="280"/>
    <x v="327"/>
    <n v="3.5"/>
    <n v="2.9"/>
    <n v="327"/>
    <n v="-0.1"/>
    <n v="993.9"/>
    <n v="0.93"/>
    <x v="16"/>
    <n v="1.1000000000000001"/>
    <x v="10"/>
    <x v="0"/>
    <x v="47"/>
    <n v="15.1"/>
    <n v="16.61"/>
    <n v="0"/>
  </r>
  <r>
    <n v="280"/>
    <x v="328"/>
    <n v="1.6"/>
    <n v="1.9"/>
    <n v="121"/>
    <n v="0.1"/>
    <n v="1006.3"/>
    <n v="0.97"/>
    <x v="16"/>
    <n v="1.1000000000000001"/>
    <x v="10"/>
    <x v="0"/>
    <x v="47"/>
    <n v="16.100000000000001"/>
    <n v="17.710000000000004"/>
    <n v="0"/>
  </r>
  <r>
    <n v="280"/>
    <x v="329"/>
    <n v="2.2999999999999998"/>
    <n v="1"/>
    <n v="433"/>
    <n v="0"/>
    <n v="1019.9"/>
    <n v="0.96"/>
    <x v="16"/>
    <n v="1.1000000000000001"/>
    <x v="10"/>
    <x v="0"/>
    <x v="47"/>
    <n v="17"/>
    <n v="18.700000000000003"/>
    <n v="0"/>
  </r>
  <r>
    <n v="280"/>
    <x v="330"/>
    <n v="7"/>
    <n v="5.7"/>
    <n v="74"/>
    <n v="2.1"/>
    <n v="1014.7"/>
    <n v="0.94"/>
    <x v="16"/>
    <n v="1.1000000000000001"/>
    <x v="10"/>
    <x v="0"/>
    <x v="47"/>
    <n v="12.3"/>
    <n v="13.530000000000001"/>
    <n v="0"/>
  </r>
  <r>
    <n v="280"/>
    <x v="331"/>
    <n v="6.4"/>
    <n v="9.1"/>
    <n v="124"/>
    <n v="0.8"/>
    <n v="1011.1"/>
    <n v="0.93"/>
    <x v="16"/>
    <n v="1.1000000000000001"/>
    <x v="10"/>
    <x v="0"/>
    <x v="47"/>
    <n v="8.9"/>
    <n v="9.7900000000000009"/>
    <n v="0"/>
  </r>
  <r>
    <n v="280"/>
    <x v="332"/>
    <n v="5.3"/>
    <n v="9"/>
    <n v="167"/>
    <n v="0.4"/>
    <n v="1006.3"/>
    <n v="0.89"/>
    <x v="16"/>
    <n v="1.1000000000000001"/>
    <x v="10"/>
    <x v="0"/>
    <x v="47"/>
    <n v="9"/>
    <n v="9.9"/>
    <n v="0"/>
  </r>
  <r>
    <n v="280"/>
    <x v="333"/>
    <n v="6.2"/>
    <n v="6.2"/>
    <n v="318"/>
    <n v="0.1"/>
    <n v="1008.4"/>
    <n v="0.85"/>
    <x v="16"/>
    <n v="1.1000000000000001"/>
    <x v="10"/>
    <x v="0"/>
    <x v="47"/>
    <n v="11.8"/>
    <n v="12.980000000000002"/>
    <n v="0"/>
  </r>
  <r>
    <n v="280"/>
    <x v="334"/>
    <n v="6.7"/>
    <n v="5.3"/>
    <n v="187"/>
    <n v="0.1"/>
    <n v="1010.4"/>
    <n v="0.79"/>
    <x v="16"/>
    <n v="1.1000000000000001"/>
    <x v="11"/>
    <x v="0"/>
    <x v="48"/>
    <n v="12.7"/>
    <n v="13.97"/>
    <n v="0"/>
  </r>
  <r>
    <n v="280"/>
    <x v="335"/>
    <n v="4.5999999999999996"/>
    <n v="6.9"/>
    <n v="121"/>
    <n v="0.2"/>
    <n v="1007.8"/>
    <n v="0.73"/>
    <x v="16"/>
    <n v="1.1000000000000001"/>
    <x v="11"/>
    <x v="0"/>
    <x v="48"/>
    <n v="11.1"/>
    <n v="12.21"/>
    <n v="0"/>
  </r>
  <r>
    <n v="280"/>
    <x v="336"/>
    <n v="2.2999999999999998"/>
    <n v="7"/>
    <n v="120"/>
    <n v="0.1"/>
    <n v="1011"/>
    <n v="0.92"/>
    <x v="16"/>
    <n v="1.1000000000000001"/>
    <x v="11"/>
    <x v="0"/>
    <x v="48"/>
    <n v="11"/>
    <n v="12.100000000000001"/>
    <n v="0"/>
  </r>
  <r>
    <n v="280"/>
    <x v="337"/>
    <n v="3"/>
    <n v="5.7"/>
    <n v="195"/>
    <n v="0"/>
    <n v="1006.8"/>
    <n v="0.91"/>
    <x v="16"/>
    <n v="1.1000000000000001"/>
    <x v="11"/>
    <x v="0"/>
    <x v="48"/>
    <n v="12.3"/>
    <n v="13.530000000000001"/>
    <n v="0"/>
  </r>
  <r>
    <n v="280"/>
    <x v="338"/>
    <n v="2.6"/>
    <n v="4.5"/>
    <n v="173"/>
    <n v="-0.1"/>
    <n v="1009.2"/>
    <n v="0.91"/>
    <x v="16"/>
    <n v="1.1000000000000001"/>
    <x v="11"/>
    <x v="0"/>
    <x v="48"/>
    <n v="13.5"/>
    <n v="14.850000000000001"/>
    <n v="0"/>
  </r>
  <r>
    <n v="280"/>
    <x v="339"/>
    <n v="5.2"/>
    <n v="7.1"/>
    <n v="65"/>
    <n v="6.3"/>
    <n v="1001.2"/>
    <n v="0.91"/>
    <x v="16"/>
    <n v="1.1000000000000001"/>
    <x v="11"/>
    <x v="0"/>
    <x v="48"/>
    <n v="10.9"/>
    <n v="11.990000000000002"/>
    <n v="0"/>
  </r>
  <r>
    <n v="280"/>
    <x v="340"/>
    <n v="5.3"/>
    <n v="10.1"/>
    <n v="112"/>
    <n v="9.8000000000000007"/>
    <n v="1003.3"/>
    <n v="0.92"/>
    <x v="16"/>
    <n v="1.1000000000000001"/>
    <x v="11"/>
    <x v="0"/>
    <x v="48"/>
    <n v="7.9"/>
    <n v="8.6900000000000013"/>
    <n v="0"/>
  </r>
  <r>
    <n v="280"/>
    <x v="341"/>
    <n v="6.3"/>
    <n v="11.1"/>
    <n v="147"/>
    <n v="1.9"/>
    <n v="1008.9"/>
    <n v="0.89"/>
    <x v="16"/>
    <n v="1.1000000000000001"/>
    <x v="11"/>
    <x v="0"/>
    <x v="49"/>
    <n v="6.9"/>
    <n v="7.5900000000000007"/>
    <n v="0"/>
  </r>
  <r>
    <n v="280"/>
    <x v="342"/>
    <n v="5"/>
    <n v="12.2"/>
    <n v="113"/>
    <n v="3.9"/>
    <n v="1009.6"/>
    <n v="0.88"/>
    <x v="16"/>
    <n v="1.1000000000000001"/>
    <x v="11"/>
    <x v="0"/>
    <x v="49"/>
    <n v="5.8000000000000007"/>
    <n v="6.3800000000000017"/>
    <n v="0"/>
  </r>
  <r>
    <n v="280"/>
    <x v="343"/>
    <n v="6.3"/>
    <n v="11.2"/>
    <n v="177"/>
    <n v="0"/>
    <n v="1014.8"/>
    <n v="0.86"/>
    <x v="16"/>
    <n v="1.1000000000000001"/>
    <x v="11"/>
    <x v="0"/>
    <x v="49"/>
    <n v="6.8000000000000007"/>
    <n v="7.4800000000000013"/>
    <n v="0"/>
  </r>
  <r>
    <n v="280"/>
    <x v="344"/>
    <n v="5.0999999999999996"/>
    <n v="7.4"/>
    <n v="183"/>
    <n v="0"/>
    <n v="1020.8"/>
    <n v="0.92"/>
    <x v="16"/>
    <n v="1.1000000000000001"/>
    <x v="11"/>
    <x v="0"/>
    <x v="49"/>
    <n v="10.6"/>
    <n v="11.66"/>
    <n v="0"/>
  </r>
  <r>
    <n v="280"/>
    <x v="345"/>
    <n v="2.8"/>
    <n v="7.4"/>
    <n v="167"/>
    <n v="0"/>
    <n v="1021"/>
    <n v="0.92"/>
    <x v="16"/>
    <n v="1.1000000000000001"/>
    <x v="11"/>
    <x v="0"/>
    <x v="49"/>
    <n v="10.6"/>
    <n v="11.66"/>
    <n v="0"/>
  </r>
  <r>
    <n v="280"/>
    <x v="346"/>
    <n v="3.7"/>
    <n v="7.2"/>
    <n v="276"/>
    <n v="0.2"/>
    <n v="1025.5"/>
    <n v="0.92"/>
    <x v="16"/>
    <n v="1.1000000000000001"/>
    <x v="11"/>
    <x v="0"/>
    <x v="49"/>
    <n v="10.8"/>
    <n v="11.880000000000003"/>
    <n v="0"/>
  </r>
  <r>
    <n v="280"/>
    <x v="347"/>
    <n v="5.8"/>
    <n v="6.5"/>
    <n v="155"/>
    <n v="0"/>
    <n v="1020.9"/>
    <n v="0.92"/>
    <x v="16"/>
    <n v="1.1000000000000001"/>
    <x v="11"/>
    <x v="0"/>
    <x v="49"/>
    <n v="11.5"/>
    <n v="12.65"/>
    <n v="0"/>
  </r>
  <r>
    <n v="280"/>
    <x v="348"/>
    <n v="4.9000000000000004"/>
    <n v="5.7"/>
    <n v="103"/>
    <n v="0"/>
    <n v="1012.7"/>
    <n v="0.89"/>
    <x v="16"/>
    <n v="1.1000000000000001"/>
    <x v="11"/>
    <x v="0"/>
    <x v="50"/>
    <n v="12.3"/>
    <n v="13.530000000000001"/>
    <n v="0"/>
  </r>
  <r>
    <n v="280"/>
    <x v="349"/>
    <n v="2.8"/>
    <n v="7.9"/>
    <n v="197"/>
    <n v="0.5"/>
    <n v="1012.3"/>
    <n v="0.82"/>
    <x v="16"/>
    <n v="1.1000000000000001"/>
    <x v="11"/>
    <x v="0"/>
    <x v="50"/>
    <n v="10.1"/>
    <n v="11.110000000000001"/>
    <n v="0"/>
  </r>
  <r>
    <n v="280"/>
    <x v="350"/>
    <n v="3.3"/>
    <n v="6.9"/>
    <n v="57"/>
    <n v="-0.1"/>
    <n v="1015.6"/>
    <n v="0.94"/>
    <x v="16"/>
    <n v="1.1000000000000001"/>
    <x v="11"/>
    <x v="0"/>
    <x v="50"/>
    <n v="11.1"/>
    <n v="12.21"/>
    <n v="0"/>
  </r>
  <r>
    <n v="280"/>
    <x v="351"/>
    <n v="6.6"/>
    <n v="9.3000000000000007"/>
    <n v="121"/>
    <n v="0.7"/>
    <n v="1012"/>
    <n v="0.79"/>
    <x v="16"/>
    <n v="1.1000000000000001"/>
    <x v="11"/>
    <x v="0"/>
    <x v="50"/>
    <n v="8.6999999999999993"/>
    <n v="9.57"/>
    <n v="0"/>
  </r>
  <r>
    <n v="280"/>
    <x v="352"/>
    <n v="4.5999999999999996"/>
    <n v="8.9"/>
    <n v="142"/>
    <n v="2"/>
    <n v="1014.8"/>
    <n v="0.89"/>
    <x v="16"/>
    <n v="1.1000000000000001"/>
    <x v="11"/>
    <x v="0"/>
    <x v="50"/>
    <n v="9.1"/>
    <n v="10.01"/>
    <n v="0"/>
  </r>
  <r>
    <n v="280"/>
    <x v="353"/>
    <n v="2.8"/>
    <n v="4.0999999999999996"/>
    <n v="131"/>
    <n v="0"/>
    <n v="1017.1"/>
    <n v="0.98"/>
    <x v="16"/>
    <n v="1.1000000000000001"/>
    <x v="11"/>
    <x v="0"/>
    <x v="50"/>
    <n v="13.9"/>
    <n v="15.290000000000001"/>
    <n v="0"/>
  </r>
  <r>
    <n v="280"/>
    <x v="354"/>
    <n v="4"/>
    <n v="7"/>
    <n v="234"/>
    <n v="0"/>
    <n v="1013.6"/>
    <n v="0.94"/>
    <x v="16"/>
    <n v="1.1000000000000001"/>
    <x v="11"/>
    <x v="0"/>
    <x v="50"/>
    <n v="11"/>
    <n v="12.100000000000001"/>
    <n v="0"/>
  </r>
  <r>
    <n v="280"/>
    <x v="355"/>
    <n v="5.5"/>
    <n v="5.6"/>
    <n v="80"/>
    <n v="0"/>
    <n v="1014.4"/>
    <n v="0.87"/>
    <x v="16"/>
    <n v="1.1000000000000001"/>
    <x v="11"/>
    <x v="0"/>
    <x v="51"/>
    <n v="12.4"/>
    <n v="13.640000000000002"/>
    <n v="0"/>
  </r>
  <r>
    <n v="280"/>
    <x v="356"/>
    <n v="6.6"/>
    <n v="2.5"/>
    <n v="62"/>
    <n v="0"/>
    <n v="1023.7"/>
    <n v="0.84"/>
    <x v="16"/>
    <n v="1.1000000000000001"/>
    <x v="11"/>
    <x v="0"/>
    <x v="51"/>
    <n v="15.5"/>
    <n v="17.05"/>
    <n v="0"/>
  </r>
  <r>
    <n v="280"/>
    <x v="357"/>
    <n v="6.2"/>
    <n v="0.8"/>
    <n v="322"/>
    <n v="0"/>
    <n v="1035.5"/>
    <n v="0.8"/>
    <x v="16"/>
    <n v="1.1000000000000001"/>
    <x v="11"/>
    <x v="0"/>
    <x v="51"/>
    <n v="17.2"/>
    <n v="18.920000000000002"/>
    <n v="0"/>
  </r>
  <r>
    <n v="280"/>
    <x v="358"/>
    <n v="5.5"/>
    <n v="-3.1"/>
    <n v="373"/>
    <n v="0"/>
    <n v="1035"/>
    <n v="0.67"/>
    <x v="16"/>
    <n v="1.1000000000000001"/>
    <x v="11"/>
    <x v="0"/>
    <x v="51"/>
    <n v="21.1"/>
    <n v="23.210000000000004"/>
    <n v="0"/>
  </r>
  <r>
    <n v="280"/>
    <x v="359"/>
    <n v="3.8"/>
    <n v="-3.3"/>
    <n v="365"/>
    <n v="0"/>
    <n v="1034.5"/>
    <n v="0.71"/>
    <x v="16"/>
    <n v="1.1000000000000001"/>
    <x v="11"/>
    <x v="0"/>
    <x v="51"/>
    <n v="21.3"/>
    <n v="23.430000000000003"/>
    <n v="0"/>
  </r>
  <r>
    <n v="280"/>
    <x v="360"/>
    <n v="2.2000000000000002"/>
    <n v="3.4"/>
    <n v="126"/>
    <n v="0"/>
    <n v="1033.9000000000001"/>
    <n v="0.9"/>
    <x v="16"/>
    <n v="1.1000000000000001"/>
    <x v="11"/>
    <x v="0"/>
    <x v="51"/>
    <n v="14.6"/>
    <n v="16.060000000000002"/>
    <n v="0"/>
  </r>
  <r>
    <n v="280"/>
    <x v="361"/>
    <n v="1.4"/>
    <n v="0.3"/>
    <n v="198"/>
    <n v="0"/>
    <n v="1031.7"/>
    <n v="0.97"/>
    <x v="16"/>
    <n v="1.1000000000000001"/>
    <x v="11"/>
    <x v="0"/>
    <x v="51"/>
    <n v="17.7"/>
    <n v="19.470000000000002"/>
    <n v="0"/>
  </r>
  <r>
    <n v="280"/>
    <x v="362"/>
    <n v="3.3"/>
    <n v="5.2"/>
    <n v="141"/>
    <n v="0.2"/>
    <n v="1025"/>
    <n v="0.83"/>
    <x v="16"/>
    <n v="1.1000000000000001"/>
    <x v="11"/>
    <x v="0"/>
    <x v="52"/>
    <n v="12.8"/>
    <n v="14.080000000000002"/>
    <n v="0"/>
  </r>
  <r>
    <n v="280"/>
    <x v="363"/>
    <n v="3"/>
    <n v="3.2"/>
    <n v="295"/>
    <n v="0.1"/>
    <n v="1028.3"/>
    <n v="0.7"/>
    <x v="16"/>
    <n v="1.1000000000000001"/>
    <x v="11"/>
    <x v="0"/>
    <x v="52"/>
    <n v="14.8"/>
    <n v="16.28"/>
    <n v="0"/>
  </r>
  <r>
    <n v="280"/>
    <x v="364"/>
    <n v="5.2"/>
    <n v="4"/>
    <n v="195"/>
    <n v="0.1"/>
    <n v="1019.7"/>
    <n v="0.89"/>
    <x v="16"/>
    <n v="1.1000000000000001"/>
    <x v="11"/>
    <x v="0"/>
    <x v="52"/>
    <n v="14"/>
    <n v="15.400000000000002"/>
    <n v="0"/>
  </r>
  <r>
    <n v="280"/>
    <x v="365"/>
    <n v="7.8"/>
    <n v="3.5"/>
    <n v="146"/>
    <n v="6.3"/>
    <n v="997.8"/>
    <n v="0.88"/>
    <x v="16"/>
    <n v="1.1000000000000001"/>
    <x v="0"/>
    <x v="1"/>
    <x v="52"/>
    <n v="14.5"/>
    <n v="15.950000000000001"/>
    <n v="0"/>
  </r>
  <r>
    <n v="280"/>
    <x v="366"/>
    <n v="6"/>
    <n v="2"/>
    <n v="179"/>
    <n v="6.8"/>
    <n v="993.8"/>
    <n v="0.81"/>
    <x v="16"/>
    <n v="1.1000000000000001"/>
    <x v="0"/>
    <x v="1"/>
    <x v="52"/>
    <n v="16"/>
    <n v="17.600000000000001"/>
    <n v="0"/>
  </r>
  <r>
    <n v="280"/>
    <x v="367"/>
    <n v="4"/>
    <n v="0.5"/>
    <n v="213"/>
    <n v="7.9"/>
    <n v="999.1"/>
    <n v="0.9"/>
    <x v="16"/>
    <n v="1.1000000000000001"/>
    <x v="0"/>
    <x v="1"/>
    <x v="52"/>
    <n v="17.5"/>
    <n v="19.25"/>
    <n v="0"/>
  </r>
  <r>
    <n v="280"/>
    <x v="368"/>
    <n v="4.8"/>
    <n v="-0.2"/>
    <n v="313"/>
    <n v="3.3"/>
    <n v="1004.8"/>
    <n v="0.95"/>
    <x v="16"/>
    <n v="1.1000000000000001"/>
    <x v="0"/>
    <x v="1"/>
    <x v="52"/>
    <n v="18.2"/>
    <n v="20.02"/>
    <n v="0"/>
  </r>
  <r>
    <n v="280"/>
    <x v="369"/>
    <n v="4.5999999999999996"/>
    <n v="-1.3"/>
    <n v="150"/>
    <n v="0.5"/>
    <n v="1008.6"/>
    <n v="0.94"/>
    <x v="16"/>
    <n v="1.1000000000000001"/>
    <x v="0"/>
    <x v="1"/>
    <x v="53"/>
    <n v="19.3"/>
    <n v="21.230000000000004"/>
    <n v="0"/>
  </r>
  <r>
    <n v="280"/>
    <x v="370"/>
    <n v="3.8"/>
    <n v="-2.4"/>
    <n v="423"/>
    <n v="-0.1"/>
    <n v="1012.7"/>
    <n v="0.95"/>
    <x v="16"/>
    <n v="1.1000000000000001"/>
    <x v="0"/>
    <x v="1"/>
    <x v="53"/>
    <n v="20.399999999999999"/>
    <n v="22.44"/>
    <n v="0"/>
  </r>
  <r>
    <n v="280"/>
    <x v="371"/>
    <n v="7.3"/>
    <n v="-0.6"/>
    <n v="101"/>
    <n v="3.3"/>
    <n v="1003.7"/>
    <n v="0.93"/>
    <x v="16"/>
    <n v="1.1000000000000001"/>
    <x v="0"/>
    <x v="1"/>
    <x v="53"/>
    <n v="18.600000000000001"/>
    <n v="20.460000000000004"/>
    <n v="0"/>
  </r>
  <r>
    <n v="280"/>
    <x v="372"/>
    <n v="4.3"/>
    <n v="1.4"/>
    <n v="152"/>
    <n v="0.6"/>
    <n v="1001.8"/>
    <n v="0.93"/>
    <x v="16"/>
    <n v="1.1000000000000001"/>
    <x v="0"/>
    <x v="1"/>
    <x v="53"/>
    <n v="16.600000000000001"/>
    <n v="18.260000000000002"/>
    <n v="0"/>
  </r>
  <r>
    <n v="280"/>
    <x v="373"/>
    <n v="8.5"/>
    <n v="-1.3"/>
    <n v="117"/>
    <n v="1.7"/>
    <n v="990.8"/>
    <n v="0.9"/>
    <x v="16"/>
    <n v="1.1000000000000001"/>
    <x v="0"/>
    <x v="1"/>
    <x v="53"/>
    <n v="19.3"/>
    <n v="21.230000000000004"/>
    <n v="0"/>
  </r>
  <r>
    <n v="280"/>
    <x v="374"/>
    <n v="5.5"/>
    <n v="-2.8"/>
    <n v="399"/>
    <n v="0.3"/>
    <n v="1013.8"/>
    <n v="0.74"/>
    <x v="16"/>
    <n v="1.1000000000000001"/>
    <x v="0"/>
    <x v="1"/>
    <x v="53"/>
    <n v="20.8"/>
    <n v="22.880000000000003"/>
    <n v="0"/>
  </r>
  <r>
    <n v="280"/>
    <x v="375"/>
    <n v="3.1"/>
    <n v="-5"/>
    <n v="430"/>
    <n v="0"/>
    <n v="1021.9"/>
    <n v="0.86"/>
    <x v="16"/>
    <n v="1.1000000000000001"/>
    <x v="0"/>
    <x v="1"/>
    <x v="53"/>
    <n v="23"/>
    <n v="25.3"/>
    <n v="0"/>
  </r>
  <r>
    <n v="280"/>
    <x v="376"/>
    <n v="5.6"/>
    <n v="2.4"/>
    <n v="114"/>
    <n v="2.2000000000000002"/>
    <n v="1007"/>
    <n v="0.95"/>
    <x v="16"/>
    <n v="1.1000000000000001"/>
    <x v="0"/>
    <x v="1"/>
    <x v="54"/>
    <n v="15.6"/>
    <n v="17.16"/>
    <n v="0"/>
  </r>
  <r>
    <n v="280"/>
    <x v="377"/>
    <n v="4.5"/>
    <n v="7.2"/>
    <n v="108"/>
    <n v="5.3"/>
    <n v="1007"/>
    <n v="0.97"/>
    <x v="16"/>
    <n v="1.1000000000000001"/>
    <x v="0"/>
    <x v="1"/>
    <x v="54"/>
    <n v="10.8"/>
    <n v="11.880000000000003"/>
    <n v="0"/>
  </r>
  <r>
    <n v="280"/>
    <x v="378"/>
    <n v="3"/>
    <n v="3.9"/>
    <n v="414"/>
    <n v="4.4000000000000004"/>
    <n v="1011.6"/>
    <n v="0.93"/>
    <x v="16"/>
    <n v="1.1000000000000001"/>
    <x v="0"/>
    <x v="1"/>
    <x v="54"/>
    <n v="14.1"/>
    <n v="15.510000000000002"/>
    <n v="0"/>
  </r>
  <r>
    <n v="280"/>
    <x v="379"/>
    <n v="4.4000000000000004"/>
    <n v="8"/>
    <n v="85"/>
    <n v="1.4"/>
    <n v="1007.6"/>
    <n v="0.92"/>
    <x v="16"/>
    <n v="1.1000000000000001"/>
    <x v="0"/>
    <x v="1"/>
    <x v="54"/>
    <n v="10"/>
    <n v="11"/>
    <n v="0"/>
  </r>
  <r>
    <n v="280"/>
    <x v="380"/>
    <n v="4.0999999999999996"/>
    <n v="8"/>
    <n v="239"/>
    <n v="0.2"/>
    <n v="1011.5"/>
    <n v="0.86"/>
    <x v="16"/>
    <n v="1.1000000000000001"/>
    <x v="0"/>
    <x v="1"/>
    <x v="54"/>
    <n v="10"/>
    <n v="11"/>
    <n v="0"/>
  </r>
  <r>
    <n v="280"/>
    <x v="381"/>
    <n v="2.2999999999999998"/>
    <n v="6.3"/>
    <n v="354"/>
    <n v="-0.1"/>
    <n v="1019.6"/>
    <n v="0.91"/>
    <x v="16"/>
    <n v="1.1000000000000001"/>
    <x v="0"/>
    <x v="1"/>
    <x v="54"/>
    <n v="11.7"/>
    <n v="12.870000000000001"/>
    <n v="0"/>
  </r>
  <r>
    <n v="280"/>
    <x v="382"/>
    <n v="3.3"/>
    <n v="0.8"/>
    <n v="94"/>
    <n v="0"/>
    <n v="1021.7"/>
    <n v="0.98"/>
    <x v="16"/>
    <n v="1.1000000000000001"/>
    <x v="0"/>
    <x v="1"/>
    <x v="54"/>
    <n v="17.2"/>
    <n v="18.920000000000002"/>
    <n v="0"/>
  </r>
  <r>
    <n v="280"/>
    <x v="383"/>
    <n v="2"/>
    <n v="1.5"/>
    <n v="416"/>
    <n v="0"/>
    <n v="1019.4"/>
    <n v="0.92"/>
    <x v="16"/>
    <n v="1.1000000000000001"/>
    <x v="0"/>
    <x v="1"/>
    <x v="55"/>
    <n v="16.5"/>
    <n v="18.150000000000002"/>
    <n v="0"/>
  </r>
  <r>
    <n v="280"/>
    <x v="384"/>
    <n v="2.2000000000000002"/>
    <n v="0.9"/>
    <n v="440"/>
    <n v="0"/>
    <n v="1016.7"/>
    <n v="0.87"/>
    <x v="16"/>
    <n v="1.1000000000000001"/>
    <x v="0"/>
    <x v="1"/>
    <x v="55"/>
    <n v="17.100000000000001"/>
    <n v="18.810000000000002"/>
    <n v="0"/>
  </r>
  <r>
    <n v="280"/>
    <x v="385"/>
    <n v="3.5"/>
    <n v="1"/>
    <n v="283"/>
    <n v="0"/>
    <n v="1004.3"/>
    <n v="0.82"/>
    <x v="16"/>
    <n v="1.1000000000000001"/>
    <x v="0"/>
    <x v="1"/>
    <x v="55"/>
    <n v="17"/>
    <n v="18.700000000000003"/>
    <n v="0"/>
  </r>
  <r>
    <n v="280"/>
    <x v="386"/>
    <n v="6.2"/>
    <n v="-1.4"/>
    <n v="466"/>
    <n v="0"/>
    <n v="999"/>
    <n v="0.76"/>
    <x v="16"/>
    <n v="1.1000000000000001"/>
    <x v="0"/>
    <x v="1"/>
    <x v="55"/>
    <n v="19.399999999999999"/>
    <n v="21.34"/>
    <n v="0"/>
  </r>
  <r>
    <n v="280"/>
    <x v="387"/>
    <n v="6"/>
    <n v="-1.1000000000000001"/>
    <n v="384"/>
    <n v="-0.1"/>
    <n v="998.2"/>
    <n v="0.8"/>
    <x v="16"/>
    <n v="1.1000000000000001"/>
    <x v="0"/>
    <x v="1"/>
    <x v="55"/>
    <n v="19.100000000000001"/>
    <n v="21.01"/>
    <n v="0"/>
  </r>
  <r>
    <n v="280"/>
    <x v="388"/>
    <n v="4.9000000000000004"/>
    <n v="-1.8"/>
    <n v="129"/>
    <n v="0.1"/>
    <n v="1003.5"/>
    <n v="0.87"/>
    <x v="16"/>
    <n v="1.1000000000000001"/>
    <x v="0"/>
    <x v="1"/>
    <x v="55"/>
    <n v="19.8"/>
    <n v="21.78"/>
    <n v="0"/>
  </r>
  <r>
    <n v="280"/>
    <x v="389"/>
    <n v="4.8"/>
    <n v="-1.3"/>
    <n v="99"/>
    <n v="0"/>
    <n v="1001.2"/>
    <n v="0.88"/>
    <x v="16"/>
    <n v="1.1000000000000001"/>
    <x v="0"/>
    <x v="1"/>
    <x v="55"/>
    <n v="19.3"/>
    <n v="21.230000000000004"/>
    <n v="0"/>
  </r>
  <r>
    <n v="280"/>
    <x v="390"/>
    <n v="3.5"/>
    <n v="0.3"/>
    <n v="195"/>
    <n v="0.2"/>
    <n v="1002.1"/>
    <n v="0.92"/>
    <x v="16"/>
    <n v="1.1000000000000001"/>
    <x v="0"/>
    <x v="1"/>
    <x v="56"/>
    <n v="17.7"/>
    <n v="19.470000000000002"/>
    <n v="0"/>
  </r>
  <r>
    <n v="280"/>
    <x v="391"/>
    <n v="4.5999999999999996"/>
    <n v="0.2"/>
    <n v="189"/>
    <n v="1.1000000000000001"/>
    <n v="998.5"/>
    <n v="0.91"/>
    <x v="16"/>
    <n v="1.1000000000000001"/>
    <x v="0"/>
    <x v="1"/>
    <x v="56"/>
    <n v="17.8"/>
    <n v="19.580000000000002"/>
    <n v="0"/>
  </r>
  <r>
    <n v="280"/>
    <x v="392"/>
    <n v="4.8"/>
    <n v="-0.2"/>
    <n v="183"/>
    <n v="1.6"/>
    <n v="998.2"/>
    <n v="0.91"/>
    <x v="16"/>
    <n v="1.1000000000000001"/>
    <x v="0"/>
    <x v="1"/>
    <x v="56"/>
    <n v="18.2"/>
    <n v="20.02"/>
    <n v="0"/>
  </r>
  <r>
    <n v="280"/>
    <x v="393"/>
    <n v="4.4000000000000004"/>
    <n v="-0.3"/>
    <n v="212"/>
    <n v="2.5"/>
    <n v="1001.4"/>
    <n v="0.91"/>
    <x v="16"/>
    <n v="1.1000000000000001"/>
    <x v="0"/>
    <x v="1"/>
    <x v="56"/>
    <n v="18.3"/>
    <n v="20.130000000000003"/>
    <n v="0"/>
  </r>
  <r>
    <n v="280"/>
    <x v="394"/>
    <n v="4.7"/>
    <n v="-0.9"/>
    <n v="478"/>
    <n v="0.1"/>
    <n v="999.7"/>
    <n v="0.88"/>
    <x v="16"/>
    <n v="1.1000000000000001"/>
    <x v="0"/>
    <x v="1"/>
    <x v="56"/>
    <n v="18.899999999999999"/>
    <n v="20.79"/>
    <n v="0"/>
  </r>
  <r>
    <n v="280"/>
    <x v="395"/>
    <n v="4.7"/>
    <n v="0.7"/>
    <n v="217"/>
    <n v="1.8"/>
    <n v="1004"/>
    <n v="0.91"/>
    <x v="16"/>
    <n v="1.1000000000000001"/>
    <x v="0"/>
    <x v="1"/>
    <x v="56"/>
    <n v="17.3"/>
    <n v="19.03"/>
    <n v="0"/>
  </r>
  <r>
    <n v="283"/>
    <x v="0"/>
    <n v="7.1"/>
    <n v="6.7"/>
    <n v="44"/>
    <n v="7"/>
    <m/>
    <n v="0.86"/>
    <x v="17"/>
    <n v="1.1000000000000001"/>
    <x v="0"/>
    <x v="0"/>
    <x v="0"/>
    <n v="11.3"/>
    <n v="12.430000000000001"/>
    <n v="0"/>
  </r>
  <r>
    <n v="283"/>
    <x v="1"/>
    <n v="2.8"/>
    <n v="2.6"/>
    <n v="375"/>
    <n v="0.2"/>
    <m/>
    <n v="0.92"/>
    <x v="17"/>
    <n v="1.1000000000000001"/>
    <x v="0"/>
    <x v="0"/>
    <x v="0"/>
    <n v="15.4"/>
    <n v="16.940000000000001"/>
    <n v="0"/>
  </r>
  <r>
    <n v="283"/>
    <x v="2"/>
    <n v="4.2"/>
    <n v="1.3"/>
    <n v="211"/>
    <n v="1"/>
    <m/>
    <n v="0.93"/>
    <x v="17"/>
    <n v="1.1000000000000001"/>
    <x v="0"/>
    <x v="0"/>
    <x v="0"/>
    <n v="16.7"/>
    <n v="18.37"/>
    <n v="0"/>
  </r>
  <r>
    <n v="283"/>
    <x v="3"/>
    <n v="2.2999999999999998"/>
    <n v="1.2"/>
    <n v="119"/>
    <n v="0"/>
    <m/>
    <n v="0.96"/>
    <x v="17"/>
    <n v="1.1000000000000001"/>
    <x v="0"/>
    <x v="0"/>
    <x v="0"/>
    <n v="16.8"/>
    <n v="18.480000000000004"/>
    <n v="0"/>
  </r>
  <r>
    <n v="283"/>
    <x v="4"/>
    <n v="4.7"/>
    <n v="4.9000000000000004"/>
    <n v="64"/>
    <n v="18.8"/>
    <m/>
    <n v="0.95"/>
    <x v="17"/>
    <n v="1.1000000000000001"/>
    <x v="0"/>
    <x v="0"/>
    <x v="0"/>
    <n v="13.1"/>
    <n v="14.41"/>
    <n v="0"/>
  </r>
  <r>
    <n v="283"/>
    <x v="5"/>
    <n v="7.8"/>
    <n v="9"/>
    <n v="76"/>
    <n v="5.6"/>
    <m/>
    <n v="0.83"/>
    <x v="17"/>
    <n v="1.1000000000000001"/>
    <x v="0"/>
    <x v="0"/>
    <x v="1"/>
    <n v="9"/>
    <n v="9.9"/>
    <n v="0"/>
  </r>
  <r>
    <n v="283"/>
    <x v="6"/>
    <n v="4.4000000000000004"/>
    <n v="3.6"/>
    <n v="154"/>
    <n v="0.6"/>
    <m/>
    <n v="0.86"/>
    <x v="17"/>
    <n v="1.1000000000000001"/>
    <x v="0"/>
    <x v="0"/>
    <x v="1"/>
    <n v="14.4"/>
    <n v="15.840000000000002"/>
    <n v="0"/>
  </r>
  <r>
    <n v="283"/>
    <x v="7"/>
    <n v="2.7"/>
    <n v="1.9"/>
    <n v="324"/>
    <n v="0.6"/>
    <m/>
    <n v="0.91"/>
    <x v="17"/>
    <n v="1.1000000000000001"/>
    <x v="0"/>
    <x v="0"/>
    <x v="1"/>
    <n v="16.100000000000001"/>
    <n v="17.710000000000004"/>
    <n v="0"/>
  </r>
  <r>
    <n v="283"/>
    <x v="8"/>
    <n v="2.7"/>
    <n v="0.8"/>
    <n v="167"/>
    <n v="5.3"/>
    <m/>
    <n v="0.97"/>
    <x v="17"/>
    <n v="1.1000000000000001"/>
    <x v="0"/>
    <x v="0"/>
    <x v="1"/>
    <n v="17.2"/>
    <n v="18.920000000000002"/>
    <n v="0"/>
  </r>
  <r>
    <n v="283"/>
    <x v="9"/>
    <n v="3.5"/>
    <n v="1.5"/>
    <n v="437"/>
    <n v="1"/>
    <m/>
    <n v="0.91"/>
    <x v="17"/>
    <n v="1.1000000000000001"/>
    <x v="0"/>
    <x v="0"/>
    <x v="1"/>
    <n v="16.5"/>
    <n v="18.150000000000002"/>
    <n v="0"/>
  </r>
  <r>
    <n v="283"/>
    <x v="10"/>
    <n v="1.8"/>
    <n v="-0.8"/>
    <n v="172"/>
    <n v="0"/>
    <m/>
    <n v="0.99"/>
    <x v="17"/>
    <n v="1.1000000000000001"/>
    <x v="0"/>
    <x v="0"/>
    <x v="1"/>
    <n v="18.8"/>
    <n v="20.680000000000003"/>
    <n v="0"/>
  </r>
  <r>
    <n v="283"/>
    <x v="11"/>
    <n v="1.2"/>
    <n v="1.1000000000000001"/>
    <n v="211"/>
    <n v="0"/>
    <m/>
    <n v="0.92"/>
    <x v="17"/>
    <n v="1.1000000000000001"/>
    <x v="0"/>
    <x v="0"/>
    <x v="1"/>
    <n v="16.899999999999999"/>
    <n v="18.59"/>
    <n v="0"/>
  </r>
  <r>
    <n v="283"/>
    <x v="12"/>
    <n v="1.6"/>
    <n v="-0.9"/>
    <n v="555"/>
    <n v="0"/>
    <m/>
    <n v="0.89"/>
    <x v="17"/>
    <n v="1.1000000000000001"/>
    <x v="0"/>
    <x v="0"/>
    <x v="2"/>
    <n v="18.899999999999999"/>
    <n v="20.79"/>
    <n v="0"/>
  </r>
  <r>
    <n v="283"/>
    <x v="13"/>
    <n v="2.8"/>
    <n v="0.2"/>
    <n v="224"/>
    <n v="-0.1"/>
    <m/>
    <n v="0.9"/>
    <x v="17"/>
    <n v="1.1000000000000001"/>
    <x v="0"/>
    <x v="0"/>
    <x v="2"/>
    <n v="17.8"/>
    <n v="19.580000000000002"/>
    <n v="0"/>
  </r>
  <r>
    <n v="283"/>
    <x v="14"/>
    <n v="1.1000000000000001"/>
    <n v="4.8"/>
    <n v="142"/>
    <n v="-0.1"/>
    <m/>
    <n v="0.99"/>
    <x v="17"/>
    <n v="1.1000000000000001"/>
    <x v="0"/>
    <x v="0"/>
    <x v="2"/>
    <n v="13.2"/>
    <n v="14.52"/>
    <n v="0"/>
  </r>
  <r>
    <n v="283"/>
    <x v="15"/>
    <n v="2.1"/>
    <n v="2.6"/>
    <n v="76"/>
    <n v="-0.1"/>
    <m/>
    <n v="0.99"/>
    <x v="17"/>
    <n v="1.1000000000000001"/>
    <x v="0"/>
    <x v="0"/>
    <x v="2"/>
    <n v="15.4"/>
    <n v="16.940000000000001"/>
    <n v="0"/>
  </r>
  <r>
    <n v="283"/>
    <x v="16"/>
    <n v="1.8"/>
    <n v="0.1"/>
    <n v="144"/>
    <n v="0"/>
    <m/>
    <n v="0.99"/>
    <x v="17"/>
    <n v="1.1000000000000001"/>
    <x v="0"/>
    <x v="0"/>
    <x v="2"/>
    <n v="17.899999999999999"/>
    <n v="19.690000000000001"/>
    <n v="0"/>
  </r>
  <r>
    <n v="283"/>
    <x v="17"/>
    <n v="1.8"/>
    <n v="-1.4"/>
    <n v="183"/>
    <n v="0"/>
    <m/>
    <n v="0.99"/>
    <x v="17"/>
    <n v="1.1000000000000001"/>
    <x v="0"/>
    <x v="0"/>
    <x v="2"/>
    <n v="19.399999999999999"/>
    <n v="21.34"/>
    <n v="0"/>
  </r>
  <r>
    <n v="283"/>
    <x v="18"/>
    <n v="1.3"/>
    <n v="-2.4"/>
    <n v="153"/>
    <n v="0"/>
    <m/>
    <n v="0.99"/>
    <x v="17"/>
    <n v="1.1000000000000001"/>
    <x v="0"/>
    <x v="0"/>
    <x v="2"/>
    <n v="20.399999999999999"/>
    <n v="22.44"/>
    <n v="0"/>
  </r>
  <r>
    <n v="283"/>
    <x v="19"/>
    <n v="1.8"/>
    <n v="-1.5"/>
    <n v="88"/>
    <n v="0"/>
    <m/>
    <n v="0.99"/>
    <x v="17"/>
    <n v="1.1000000000000001"/>
    <x v="0"/>
    <x v="0"/>
    <x v="3"/>
    <n v="19.5"/>
    <n v="21.450000000000003"/>
    <n v="0"/>
  </r>
  <r>
    <n v="283"/>
    <x v="20"/>
    <n v="2.2999999999999998"/>
    <n v="-1.1000000000000001"/>
    <n v="151"/>
    <n v="0"/>
    <m/>
    <n v="0.99"/>
    <x v="17"/>
    <n v="1.1000000000000001"/>
    <x v="0"/>
    <x v="0"/>
    <x v="3"/>
    <n v="19.100000000000001"/>
    <n v="21.01"/>
    <n v="0"/>
  </r>
  <r>
    <n v="283"/>
    <x v="21"/>
    <n v="2.1"/>
    <n v="2"/>
    <n v="245"/>
    <n v="5.0999999999999996"/>
    <m/>
    <n v="0.94"/>
    <x v="17"/>
    <n v="1.1000000000000001"/>
    <x v="0"/>
    <x v="0"/>
    <x v="3"/>
    <n v="16"/>
    <n v="17.600000000000001"/>
    <n v="0"/>
  </r>
  <r>
    <n v="283"/>
    <x v="22"/>
    <n v="4.5"/>
    <n v="4.8"/>
    <n v="260"/>
    <n v="6.3"/>
    <m/>
    <n v="0.9"/>
    <x v="17"/>
    <n v="1.1000000000000001"/>
    <x v="0"/>
    <x v="0"/>
    <x v="3"/>
    <n v="13.2"/>
    <n v="14.52"/>
    <n v="0"/>
  </r>
  <r>
    <n v="283"/>
    <x v="23"/>
    <n v="5.3"/>
    <n v="7.4"/>
    <n v="103"/>
    <n v="4.3"/>
    <m/>
    <n v="0.91"/>
    <x v="17"/>
    <n v="1.1000000000000001"/>
    <x v="0"/>
    <x v="0"/>
    <x v="3"/>
    <n v="10.6"/>
    <n v="11.66"/>
    <n v="0"/>
  </r>
  <r>
    <n v="283"/>
    <x v="24"/>
    <n v="2"/>
    <n v="6"/>
    <n v="214"/>
    <n v="11.9"/>
    <m/>
    <n v="0.95"/>
    <x v="17"/>
    <n v="1.1000000000000001"/>
    <x v="0"/>
    <x v="0"/>
    <x v="3"/>
    <n v="12"/>
    <n v="13.200000000000001"/>
    <n v="0"/>
  </r>
  <r>
    <n v="283"/>
    <x v="25"/>
    <n v="3.7"/>
    <n v="3.9"/>
    <n v="326"/>
    <n v="1.9"/>
    <m/>
    <n v="0.88"/>
    <x v="17"/>
    <n v="1.1000000000000001"/>
    <x v="0"/>
    <x v="0"/>
    <x v="3"/>
    <n v="14.1"/>
    <n v="15.510000000000002"/>
    <n v="0"/>
  </r>
  <r>
    <n v="283"/>
    <x v="26"/>
    <n v="5.4"/>
    <n v="9.3000000000000007"/>
    <n v="437"/>
    <n v="2.2000000000000002"/>
    <m/>
    <n v="0.79"/>
    <x v="17"/>
    <n v="1.1000000000000001"/>
    <x v="0"/>
    <x v="0"/>
    <x v="4"/>
    <n v="8.6999999999999993"/>
    <n v="9.57"/>
    <n v="0"/>
  </r>
  <r>
    <n v="283"/>
    <x v="27"/>
    <n v="5.5"/>
    <n v="7.8"/>
    <n v="359"/>
    <n v="1.8"/>
    <m/>
    <n v="0.8"/>
    <x v="17"/>
    <n v="1.1000000000000001"/>
    <x v="0"/>
    <x v="0"/>
    <x v="4"/>
    <n v="10.199999999999999"/>
    <n v="11.22"/>
    <n v="0"/>
  </r>
  <r>
    <n v="283"/>
    <x v="28"/>
    <n v="4.8"/>
    <n v="6.9"/>
    <n v="209"/>
    <n v="3"/>
    <m/>
    <n v="0.88"/>
    <x v="17"/>
    <n v="1.1000000000000001"/>
    <x v="0"/>
    <x v="0"/>
    <x v="4"/>
    <n v="11.1"/>
    <n v="12.21"/>
    <n v="0"/>
  </r>
  <r>
    <n v="283"/>
    <x v="29"/>
    <n v="2"/>
    <n v="4.5999999999999996"/>
    <n v="133"/>
    <n v="9.1"/>
    <m/>
    <n v="0.98"/>
    <x v="17"/>
    <n v="1.1000000000000001"/>
    <x v="0"/>
    <x v="0"/>
    <x v="4"/>
    <n v="13.4"/>
    <n v="14.740000000000002"/>
    <n v="0"/>
  </r>
  <r>
    <n v="283"/>
    <x v="30"/>
    <n v="1.9"/>
    <n v="1.7"/>
    <n v="591"/>
    <n v="0"/>
    <m/>
    <n v="0.94"/>
    <x v="17"/>
    <n v="1.1000000000000001"/>
    <x v="0"/>
    <x v="0"/>
    <x v="4"/>
    <n v="16.3"/>
    <n v="17.930000000000003"/>
    <n v="0"/>
  </r>
  <r>
    <n v="283"/>
    <x v="31"/>
    <n v="1.3"/>
    <n v="0"/>
    <n v="733"/>
    <n v="0"/>
    <m/>
    <n v="0.9"/>
    <x v="17"/>
    <n v="1.1000000000000001"/>
    <x v="1"/>
    <x v="0"/>
    <x v="4"/>
    <n v="18"/>
    <n v="19.8"/>
    <n v="0"/>
  </r>
  <r>
    <n v="283"/>
    <x v="32"/>
    <n v="1.3"/>
    <n v="-1"/>
    <n v="792"/>
    <n v="0"/>
    <m/>
    <n v="0.9"/>
    <x v="17"/>
    <n v="1.1000000000000001"/>
    <x v="1"/>
    <x v="0"/>
    <x v="4"/>
    <n v="19"/>
    <n v="20.900000000000002"/>
    <n v="0"/>
  </r>
  <r>
    <n v="283"/>
    <x v="33"/>
    <n v="1.8"/>
    <n v="-0.4"/>
    <n v="736"/>
    <n v="0"/>
    <m/>
    <n v="0.91"/>
    <x v="17"/>
    <n v="1.1000000000000001"/>
    <x v="1"/>
    <x v="0"/>
    <x v="5"/>
    <n v="18.399999999999999"/>
    <n v="20.239999999999998"/>
    <n v="0"/>
  </r>
  <r>
    <n v="283"/>
    <x v="34"/>
    <n v="2.9"/>
    <n v="0.5"/>
    <n v="167"/>
    <n v="0"/>
    <m/>
    <n v="0.93"/>
    <x v="17"/>
    <n v="1.1000000000000001"/>
    <x v="1"/>
    <x v="0"/>
    <x v="5"/>
    <n v="17.5"/>
    <n v="19.25"/>
    <n v="0"/>
  </r>
  <r>
    <n v="283"/>
    <x v="35"/>
    <n v="2.1"/>
    <n v="3.3"/>
    <n v="149"/>
    <n v="0.2"/>
    <m/>
    <n v="0.99"/>
    <x v="17"/>
    <n v="1.1000000000000001"/>
    <x v="1"/>
    <x v="0"/>
    <x v="5"/>
    <n v="14.7"/>
    <n v="16.170000000000002"/>
    <n v="0"/>
  </r>
  <r>
    <n v="283"/>
    <x v="36"/>
    <n v="2.5"/>
    <n v="3.8"/>
    <n v="418"/>
    <n v="0"/>
    <m/>
    <n v="0.93"/>
    <x v="17"/>
    <n v="1.1000000000000001"/>
    <x v="1"/>
    <x v="0"/>
    <x v="5"/>
    <n v="14.2"/>
    <n v="15.620000000000001"/>
    <n v="0"/>
  </r>
  <r>
    <n v="283"/>
    <x v="37"/>
    <n v="6.8"/>
    <n v="3"/>
    <n v="236"/>
    <n v="0"/>
    <m/>
    <n v="0.78"/>
    <x v="17"/>
    <n v="1.1000000000000001"/>
    <x v="1"/>
    <x v="0"/>
    <x v="5"/>
    <n v="15"/>
    <n v="16.5"/>
    <n v="0"/>
  </r>
  <r>
    <n v="283"/>
    <x v="38"/>
    <n v="3.3"/>
    <n v="3.3"/>
    <n v="171"/>
    <n v="0"/>
    <m/>
    <n v="0.81"/>
    <x v="17"/>
    <n v="1.1000000000000001"/>
    <x v="1"/>
    <x v="0"/>
    <x v="5"/>
    <n v="14.7"/>
    <n v="16.170000000000002"/>
    <n v="0"/>
  </r>
  <r>
    <n v="283"/>
    <x v="39"/>
    <n v="3.1"/>
    <n v="2.5"/>
    <n v="614"/>
    <n v="0"/>
    <m/>
    <n v="0.82"/>
    <x v="17"/>
    <n v="1.1000000000000001"/>
    <x v="1"/>
    <x v="0"/>
    <x v="5"/>
    <n v="15.5"/>
    <n v="17.05"/>
    <n v="0"/>
  </r>
  <r>
    <n v="283"/>
    <x v="40"/>
    <n v="6"/>
    <n v="1.7"/>
    <n v="343"/>
    <n v="3.2"/>
    <m/>
    <n v="0.83"/>
    <x v="17"/>
    <n v="1.1000000000000001"/>
    <x v="1"/>
    <x v="0"/>
    <x v="6"/>
    <n v="16.3"/>
    <n v="17.930000000000003"/>
    <n v="0"/>
  </r>
  <r>
    <n v="283"/>
    <x v="41"/>
    <n v="3.5"/>
    <n v="3.7"/>
    <n v="104"/>
    <n v="6.3"/>
    <m/>
    <n v="0.92"/>
    <x v="17"/>
    <n v="1.1000000000000001"/>
    <x v="1"/>
    <x v="0"/>
    <x v="6"/>
    <n v="14.3"/>
    <n v="15.730000000000002"/>
    <n v="0"/>
  </r>
  <r>
    <n v="283"/>
    <x v="42"/>
    <n v="1.1000000000000001"/>
    <n v="3.1"/>
    <n v="269"/>
    <n v="0"/>
    <m/>
    <n v="0.94"/>
    <x v="17"/>
    <n v="1.1000000000000001"/>
    <x v="1"/>
    <x v="0"/>
    <x v="6"/>
    <n v="14.9"/>
    <n v="16.39"/>
    <n v="0"/>
  </r>
  <r>
    <n v="283"/>
    <x v="43"/>
    <n v="2.9"/>
    <n v="-1.1000000000000001"/>
    <n v="229"/>
    <n v="-0.1"/>
    <m/>
    <n v="0.92"/>
    <x v="17"/>
    <n v="1.1000000000000001"/>
    <x v="1"/>
    <x v="0"/>
    <x v="6"/>
    <n v="19.100000000000001"/>
    <n v="21.01"/>
    <n v="0"/>
  </r>
  <r>
    <n v="283"/>
    <x v="44"/>
    <n v="2"/>
    <n v="0.9"/>
    <n v="503"/>
    <n v="0"/>
    <m/>
    <n v="0.87"/>
    <x v="17"/>
    <n v="1.1000000000000001"/>
    <x v="1"/>
    <x v="0"/>
    <x v="6"/>
    <n v="17.100000000000001"/>
    <n v="18.810000000000002"/>
    <n v="0"/>
  </r>
  <r>
    <n v="283"/>
    <x v="45"/>
    <n v="1.6"/>
    <n v="0.9"/>
    <n v="392"/>
    <n v="0"/>
    <m/>
    <n v="0.82"/>
    <x v="17"/>
    <n v="1.1000000000000001"/>
    <x v="1"/>
    <x v="0"/>
    <x v="6"/>
    <n v="17.100000000000001"/>
    <n v="18.810000000000002"/>
    <n v="0"/>
  </r>
  <r>
    <n v="283"/>
    <x v="46"/>
    <n v="3.3"/>
    <n v="-1.1000000000000001"/>
    <n v="763"/>
    <n v="0"/>
    <m/>
    <n v="0.8"/>
    <x v="17"/>
    <n v="1.1000000000000001"/>
    <x v="1"/>
    <x v="0"/>
    <x v="6"/>
    <n v="19.100000000000001"/>
    <n v="21.01"/>
    <n v="0"/>
  </r>
  <r>
    <n v="283"/>
    <x v="47"/>
    <n v="2.7"/>
    <n v="-2.4"/>
    <n v="1132"/>
    <n v="0"/>
    <m/>
    <n v="0.77"/>
    <x v="17"/>
    <n v="1.1000000000000001"/>
    <x v="1"/>
    <x v="0"/>
    <x v="7"/>
    <n v="20.399999999999999"/>
    <n v="22.44"/>
    <n v="0"/>
  </r>
  <r>
    <n v="283"/>
    <x v="48"/>
    <n v="4.0999999999999996"/>
    <n v="-1.7"/>
    <n v="970"/>
    <n v="0"/>
    <m/>
    <n v="0.67"/>
    <x v="17"/>
    <n v="1.1000000000000001"/>
    <x v="1"/>
    <x v="0"/>
    <x v="7"/>
    <n v="19.7"/>
    <n v="21.67"/>
    <n v="0"/>
  </r>
  <r>
    <n v="283"/>
    <x v="49"/>
    <n v="4.2"/>
    <n v="0.6"/>
    <n v="880"/>
    <n v="0"/>
    <m/>
    <n v="0.56000000000000005"/>
    <x v="17"/>
    <n v="1.1000000000000001"/>
    <x v="1"/>
    <x v="0"/>
    <x v="7"/>
    <n v="17.399999999999999"/>
    <n v="19.14"/>
    <n v="0"/>
  </r>
  <r>
    <n v="283"/>
    <x v="50"/>
    <n v="3.1"/>
    <n v="6.4"/>
    <n v="467"/>
    <n v="0.2"/>
    <m/>
    <n v="0.78"/>
    <x v="17"/>
    <n v="1.1000000000000001"/>
    <x v="1"/>
    <x v="0"/>
    <x v="7"/>
    <n v="11.6"/>
    <n v="12.76"/>
    <n v="0"/>
  </r>
  <r>
    <n v="283"/>
    <x v="51"/>
    <n v="3.9"/>
    <n v="12.6"/>
    <n v="765"/>
    <n v="0"/>
    <m/>
    <n v="0.77"/>
    <x v="17"/>
    <n v="1.1000000000000001"/>
    <x v="1"/>
    <x v="0"/>
    <x v="7"/>
    <n v="5.4"/>
    <n v="5.9400000000000013"/>
    <n v="0"/>
  </r>
  <r>
    <n v="283"/>
    <x v="52"/>
    <n v="3.8"/>
    <n v="11.1"/>
    <n v="258"/>
    <n v="0.6"/>
    <m/>
    <n v="0.82"/>
    <x v="17"/>
    <n v="1.1000000000000001"/>
    <x v="1"/>
    <x v="0"/>
    <x v="7"/>
    <n v="6.9"/>
    <n v="7.5900000000000007"/>
    <n v="0"/>
  </r>
  <r>
    <n v="283"/>
    <x v="53"/>
    <n v="3.4"/>
    <n v="10.4"/>
    <n v="739"/>
    <n v="0"/>
    <m/>
    <n v="0.81"/>
    <x v="17"/>
    <n v="1.1000000000000001"/>
    <x v="1"/>
    <x v="0"/>
    <x v="7"/>
    <n v="7.6"/>
    <n v="8.36"/>
    <n v="0"/>
  </r>
  <r>
    <n v="283"/>
    <x v="54"/>
    <n v="4.9000000000000004"/>
    <n v="10.8"/>
    <n v="262"/>
    <n v="1.7"/>
    <m/>
    <n v="0.81"/>
    <x v="17"/>
    <n v="1.1000000000000001"/>
    <x v="1"/>
    <x v="0"/>
    <x v="8"/>
    <n v="7.1999999999999993"/>
    <n v="7.92"/>
    <n v="0"/>
  </r>
  <r>
    <n v="283"/>
    <x v="55"/>
    <n v="2.2000000000000002"/>
    <n v="9.4"/>
    <n v="752"/>
    <n v="0.3"/>
    <m/>
    <n v="0.87"/>
    <x v="17"/>
    <n v="1.1000000000000001"/>
    <x v="1"/>
    <x v="0"/>
    <x v="8"/>
    <n v="8.6"/>
    <n v="9.4600000000000009"/>
    <n v="0"/>
  </r>
  <r>
    <n v="283"/>
    <x v="56"/>
    <n v="3.3"/>
    <n v="7.3"/>
    <n v="810"/>
    <n v="16.2"/>
    <m/>
    <n v="0.83"/>
    <x v="17"/>
    <n v="1.1000000000000001"/>
    <x v="1"/>
    <x v="0"/>
    <x v="8"/>
    <n v="10.7"/>
    <n v="11.77"/>
    <n v="0"/>
  </r>
  <r>
    <n v="283"/>
    <x v="57"/>
    <n v="2.8"/>
    <n v="5.5"/>
    <n v="575"/>
    <n v="3.9"/>
    <m/>
    <n v="0.91"/>
    <x v="17"/>
    <n v="1.1000000000000001"/>
    <x v="1"/>
    <x v="0"/>
    <x v="8"/>
    <n v="12.5"/>
    <n v="13.750000000000002"/>
    <n v="0"/>
  </r>
  <r>
    <n v="283"/>
    <x v="58"/>
    <n v="3.3"/>
    <n v="4.0999999999999996"/>
    <n v="561"/>
    <n v="-0.1"/>
    <m/>
    <n v="0.9"/>
    <x v="17"/>
    <n v="1.1000000000000001"/>
    <x v="1"/>
    <x v="0"/>
    <x v="8"/>
    <n v="13.9"/>
    <n v="15.290000000000001"/>
    <n v="0"/>
  </r>
  <r>
    <n v="283"/>
    <x v="59"/>
    <n v="1.8"/>
    <n v="2.2000000000000002"/>
    <n v="340"/>
    <n v="0"/>
    <m/>
    <n v="0.93"/>
    <x v="17"/>
    <n v="1"/>
    <x v="2"/>
    <x v="0"/>
    <x v="8"/>
    <n v="15.8"/>
    <n v="15.8"/>
    <n v="0"/>
  </r>
  <r>
    <n v="283"/>
    <x v="60"/>
    <n v="0.7"/>
    <n v="0.9"/>
    <n v="1003"/>
    <n v="0"/>
    <m/>
    <n v="0.9"/>
    <x v="17"/>
    <n v="1"/>
    <x v="2"/>
    <x v="0"/>
    <x v="8"/>
    <n v="17.100000000000001"/>
    <n v="17.100000000000001"/>
    <n v="0"/>
  </r>
  <r>
    <n v="283"/>
    <x v="61"/>
    <n v="0.6"/>
    <n v="2.1"/>
    <n v="1301"/>
    <n v="0"/>
    <m/>
    <n v="0.85"/>
    <x v="17"/>
    <n v="1"/>
    <x v="2"/>
    <x v="0"/>
    <x v="9"/>
    <n v="15.9"/>
    <n v="15.9"/>
    <n v="0"/>
  </r>
  <r>
    <n v="283"/>
    <x v="62"/>
    <n v="1.1000000000000001"/>
    <n v="2.7"/>
    <n v="1275"/>
    <n v="0"/>
    <m/>
    <n v="0.8"/>
    <x v="17"/>
    <n v="1"/>
    <x v="2"/>
    <x v="0"/>
    <x v="9"/>
    <n v="15.3"/>
    <n v="15.3"/>
    <n v="0"/>
  </r>
  <r>
    <n v="283"/>
    <x v="63"/>
    <n v="1.8"/>
    <n v="5.7"/>
    <n v="1351"/>
    <n v="0"/>
    <m/>
    <n v="0.72"/>
    <x v="17"/>
    <n v="1"/>
    <x v="2"/>
    <x v="0"/>
    <x v="9"/>
    <n v="12.3"/>
    <n v="12.3"/>
    <n v="0"/>
  </r>
  <r>
    <n v="283"/>
    <x v="64"/>
    <n v="2.2999999999999998"/>
    <n v="8.6"/>
    <n v="1271"/>
    <n v="0"/>
    <m/>
    <n v="0.65"/>
    <x v="17"/>
    <n v="1"/>
    <x v="2"/>
    <x v="0"/>
    <x v="9"/>
    <n v="9.4"/>
    <n v="9.4"/>
    <n v="0"/>
  </r>
  <r>
    <n v="283"/>
    <x v="65"/>
    <n v="2.2999999999999998"/>
    <n v="10"/>
    <n v="1270"/>
    <n v="0"/>
    <m/>
    <n v="0.66"/>
    <x v="17"/>
    <n v="1"/>
    <x v="2"/>
    <x v="0"/>
    <x v="9"/>
    <n v="8"/>
    <n v="8"/>
    <n v="0"/>
  </r>
  <r>
    <n v="283"/>
    <x v="66"/>
    <n v="3"/>
    <n v="9.8000000000000007"/>
    <n v="1376"/>
    <n v="0"/>
    <m/>
    <n v="0.62"/>
    <x v="17"/>
    <n v="1"/>
    <x v="2"/>
    <x v="0"/>
    <x v="9"/>
    <n v="8.1999999999999993"/>
    <n v="8.1999999999999993"/>
    <n v="0"/>
  </r>
  <r>
    <n v="283"/>
    <x v="67"/>
    <n v="2.1"/>
    <n v="9.4"/>
    <n v="1334"/>
    <n v="0"/>
    <m/>
    <n v="0.65"/>
    <x v="17"/>
    <n v="1"/>
    <x v="2"/>
    <x v="0"/>
    <x v="9"/>
    <n v="8.6"/>
    <n v="8.6"/>
    <n v="0"/>
  </r>
  <r>
    <n v="283"/>
    <x v="68"/>
    <n v="2.2000000000000002"/>
    <n v="7.5"/>
    <n v="1370"/>
    <n v="0"/>
    <m/>
    <n v="0.71"/>
    <x v="17"/>
    <n v="1"/>
    <x v="2"/>
    <x v="0"/>
    <x v="10"/>
    <n v="10.5"/>
    <n v="10.5"/>
    <n v="0"/>
  </r>
  <r>
    <n v="283"/>
    <x v="69"/>
    <n v="2.5"/>
    <n v="4"/>
    <n v="312"/>
    <n v="0"/>
    <m/>
    <n v="0.88"/>
    <x v="17"/>
    <n v="1"/>
    <x v="2"/>
    <x v="0"/>
    <x v="10"/>
    <n v="14"/>
    <n v="14"/>
    <n v="0"/>
  </r>
  <r>
    <n v="283"/>
    <x v="70"/>
    <n v="1.8"/>
    <n v="3.3"/>
    <n v="736"/>
    <n v="-0.1"/>
    <m/>
    <n v="0.88"/>
    <x v="17"/>
    <n v="1"/>
    <x v="2"/>
    <x v="0"/>
    <x v="10"/>
    <n v="14.7"/>
    <n v="14.7"/>
    <n v="0"/>
  </r>
  <r>
    <n v="283"/>
    <x v="71"/>
    <n v="1.8"/>
    <n v="2.7"/>
    <n v="691"/>
    <n v="0.1"/>
    <m/>
    <n v="0.85"/>
    <x v="17"/>
    <n v="1"/>
    <x v="2"/>
    <x v="0"/>
    <x v="10"/>
    <n v="15.3"/>
    <n v="15.3"/>
    <n v="0"/>
  </r>
  <r>
    <n v="283"/>
    <x v="72"/>
    <n v="2.2999999999999998"/>
    <n v="0.8"/>
    <n v="856"/>
    <n v="0"/>
    <m/>
    <n v="0.85"/>
    <x v="17"/>
    <n v="1"/>
    <x v="2"/>
    <x v="0"/>
    <x v="10"/>
    <n v="17.2"/>
    <n v="17.2"/>
    <n v="0"/>
  </r>
  <r>
    <n v="283"/>
    <x v="73"/>
    <n v="3.8"/>
    <n v="2.6"/>
    <n v="1040"/>
    <n v="0"/>
    <m/>
    <n v="0.79"/>
    <x v="17"/>
    <n v="1"/>
    <x v="2"/>
    <x v="0"/>
    <x v="10"/>
    <n v="15.4"/>
    <n v="15.4"/>
    <n v="0"/>
  </r>
  <r>
    <n v="283"/>
    <x v="74"/>
    <n v="3.2"/>
    <n v="4.0999999999999996"/>
    <n v="1642"/>
    <n v="0"/>
    <m/>
    <n v="0.75"/>
    <x v="17"/>
    <n v="1"/>
    <x v="2"/>
    <x v="0"/>
    <x v="10"/>
    <n v="13.9"/>
    <n v="13.9"/>
    <n v="0"/>
  </r>
  <r>
    <n v="283"/>
    <x v="75"/>
    <n v="4.0999999999999996"/>
    <n v="4"/>
    <n v="1651"/>
    <n v="0"/>
    <m/>
    <n v="0.64"/>
    <x v="17"/>
    <n v="1"/>
    <x v="2"/>
    <x v="0"/>
    <x v="11"/>
    <n v="14"/>
    <n v="14"/>
    <n v="0"/>
  </r>
  <r>
    <n v="283"/>
    <x v="76"/>
    <n v="3.4"/>
    <n v="3.5"/>
    <n v="1696"/>
    <n v="0"/>
    <m/>
    <n v="0.51"/>
    <x v="17"/>
    <n v="1"/>
    <x v="2"/>
    <x v="0"/>
    <x v="11"/>
    <n v="14.5"/>
    <n v="14.5"/>
    <n v="0"/>
  </r>
  <r>
    <n v="283"/>
    <x v="77"/>
    <n v="2.2999999999999998"/>
    <n v="6.6"/>
    <n v="1680"/>
    <n v="0"/>
    <m/>
    <n v="0.57999999999999996"/>
    <x v="17"/>
    <n v="1"/>
    <x v="2"/>
    <x v="0"/>
    <x v="11"/>
    <n v="11.4"/>
    <n v="11.4"/>
    <n v="0"/>
  </r>
  <r>
    <n v="283"/>
    <x v="78"/>
    <n v="1.7"/>
    <n v="9.1999999999999993"/>
    <n v="1598"/>
    <n v="0"/>
    <m/>
    <n v="0.67"/>
    <x v="17"/>
    <n v="1"/>
    <x v="2"/>
    <x v="0"/>
    <x v="11"/>
    <n v="8.8000000000000007"/>
    <n v="8.8000000000000007"/>
    <n v="0"/>
  </r>
  <r>
    <n v="283"/>
    <x v="79"/>
    <n v="4"/>
    <n v="12.9"/>
    <n v="1618"/>
    <n v="0"/>
    <m/>
    <n v="0.6"/>
    <x v="17"/>
    <n v="1"/>
    <x v="2"/>
    <x v="0"/>
    <x v="11"/>
    <n v="5.0999999999999996"/>
    <n v="5.0999999999999996"/>
    <n v="0"/>
  </r>
  <r>
    <n v="283"/>
    <x v="80"/>
    <n v="5.4"/>
    <n v="13.8"/>
    <n v="1308"/>
    <n v="-0.1"/>
    <m/>
    <n v="0.51"/>
    <x v="17"/>
    <n v="1"/>
    <x v="2"/>
    <x v="0"/>
    <x v="11"/>
    <n v="4.1999999999999993"/>
    <n v="4.1999999999999993"/>
    <n v="0"/>
  </r>
  <r>
    <n v="283"/>
    <x v="81"/>
    <n v="2.2000000000000002"/>
    <n v="11.4"/>
    <n v="783"/>
    <n v="2.1"/>
    <m/>
    <n v="0.85"/>
    <x v="17"/>
    <n v="1"/>
    <x v="2"/>
    <x v="0"/>
    <x v="11"/>
    <n v="6.6"/>
    <n v="6.6"/>
    <n v="0"/>
  </r>
  <r>
    <n v="283"/>
    <x v="82"/>
    <n v="2.8"/>
    <n v="10.6"/>
    <n v="1300"/>
    <n v="0"/>
    <m/>
    <n v="0.86"/>
    <x v="17"/>
    <n v="1"/>
    <x v="2"/>
    <x v="0"/>
    <x v="12"/>
    <n v="7.4"/>
    <n v="7.4"/>
    <n v="0"/>
  </r>
  <r>
    <n v="283"/>
    <x v="83"/>
    <n v="3"/>
    <n v="8.1999999999999993"/>
    <n v="944"/>
    <n v="0.1"/>
    <m/>
    <n v="0.82"/>
    <x v="17"/>
    <n v="1"/>
    <x v="2"/>
    <x v="0"/>
    <x v="12"/>
    <n v="9.8000000000000007"/>
    <n v="9.8000000000000007"/>
    <n v="0"/>
  </r>
  <r>
    <n v="283"/>
    <x v="84"/>
    <n v="2.7"/>
    <n v="7"/>
    <n v="610"/>
    <n v="0"/>
    <m/>
    <n v="0.87"/>
    <x v="17"/>
    <n v="1"/>
    <x v="2"/>
    <x v="0"/>
    <x v="12"/>
    <n v="11"/>
    <n v="11"/>
    <n v="0"/>
  </r>
  <r>
    <n v="283"/>
    <x v="85"/>
    <n v="1"/>
    <n v="6.5"/>
    <n v="1875"/>
    <n v="0"/>
    <m/>
    <n v="0.8"/>
    <x v="17"/>
    <n v="1"/>
    <x v="2"/>
    <x v="0"/>
    <x v="12"/>
    <n v="11.5"/>
    <n v="11.5"/>
    <n v="0"/>
  </r>
  <r>
    <n v="283"/>
    <x v="86"/>
    <n v="2.6"/>
    <n v="8.1"/>
    <n v="1809"/>
    <n v="-0.1"/>
    <m/>
    <n v="0.8"/>
    <x v="17"/>
    <n v="1"/>
    <x v="2"/>
    <x v="0"/>
    <x v="12"/>
    <n v="9.9"/>
    <n v="9.9"/>
    <n v="0"/>
  </r>
  <r>
    <n v="283"/>
    <x v="87"/>
    <n v="3"/>
    <n v="8.3000000000000007"/>
    <n v="1668"/>
    <n v="0"/>
    <m/>
    <n v="0.76"/>
    <x v="17"/>
    <n v="1"/>
    <x v="2"/>
    <x v="0"/>
    <x v="12"/>
    <n v="9.6999999999999993"/>
    <n v="9.6999999999999993"/>
    <n v="0"/>
  </r>
  <r>
    <n v="283"/>
    <x v="88"/>
    <n v="6.5"/>
    <n v="9"/>
    <n v="704"/>
    <n v="0.6"/>
    <m/>
    <n v="0.75"/>
    <x v="17"/>
    <n v="1"/>
    <x v="2"/>
    <x v="0"/>
    <x v="12"/>
    <n v="9"/>
    <n v="9"/>
    <n v="0"/>
  </r>
  <r>
    <n v="283"/>
    <x v="89"/>
    <n v="3.8"/>
    <n v="7.8"/>
    <n v="1309"/>
    <n v="0"/>
    <m/>
    <n v="0.72"/>
    <x v="17"/>
    <n v="1"/>
    <x v="2"/>
    <x v="0"/>
    <x v="13"/>
    <n v="10.199999999999999"/>
    <n v="10.199999999999999"/>
    <n v="0"/>
  </r>
  <r>
    <n v="283"/>
    <x v="90"/>
    <n v="3.9"/>
    <n v="7.5"/>
    <n v="1805"/>
    <n v="0"/>
    <m/>
    <n v="0.72"/>
    <x v="17"/>
    <n v="0.8"/>
    <x v="3"/>
    <x v="0"/>
    <x v="13"/>
    <n v="10.5"/>
    <n v="8.4"/>
    <n v="0"/>
  </r>
  <r>
    <n v="283"/>
    <x v="91"/>
    <n v="5.5"/>
    <n v="11"/>
    <n v="1747"/>
    <n v="0"/>
    <m/>
    <n v="0.6"/>
    <x v="17"/>
    <n v="0.8"/>
    <x v="3"/>
    <x v="0"/>
    <x v="13"/>
    <n v="7"/>
    <n v="5.6000000000000005"/>
    <n v="0"/>
  </r>
  <r>
    <n v="283"/>
    <x v="92"/>
    <n v="4.4000000000000004"/>
    <n v="12.7"/>
    <n v="2011"/>
    <n v="0"/>
    <m/>
    <n v="0.56999999999999995"/>
    <x v="17"/>
    <n v="0.8"/>
    <x v="3"/>
    <x v="0"/>
    <x v="13"/>
    <n v="5.3000000000000007"/>
    <n v="4.2400000000000011"/>
    <n v="0"/>
  </r>
  <r>
    <n v="283"/>
    <x v="93"/>
    <n v="2.4"/>
    <n v="12.9"/>
    <n v="2017"/>
    <n v="0"/>
    <m/>
    <n v="0.59"/>
    <x v="17"/>
    <n v="0.8"/>
    <x v="3"/>
    <x v="0"/>
    <x v="13"/>
    <n v="5.0999999999999996"/>
    <n v="4.08"/>
    <n v="0"/>
  </r>
  <r>
    <n v="283"/>
    <x v="94"/>
    <n v="4.5"/>
    <n v="9.4"/>
    <n v="2026"/>
    <n v="0"/>
    <m/>
    <n v="0.57999999999999996"/>
    <x v="17"/>
    <n v="0.8"/>
    <x v="3"/>
    <x v="0"/>
    <x v="13"/>
    <n v="8.6"/>
    <n v="6.88"/>
    <n v="0"/>
  </r>
  <r>
    <n v="283"/>
    <x v="95"/>
    <n v="4.3"/>
    <n v="6.1"/>
    <n v="2151"/>
    <n v="0"/>
    <m/>
    <n v="0.52"/>
    <x v="17"/>
    <n v="0.8"/>
    <x v="3"/>
    <x v="0"/>
    <x v="13"/>
    <n v="11.9"/>
    <n v="9.5200000000000014"/>
    <n v="0"/>
  </r>
  <r>
    <n v="283"/>
    <x v="96"/>
    <n v="2.1"/>
    <n v="6.4"/>
    <n v="2151"/>
    <n v="0"/>
    <m/>
    <n v="0.61"/>
    <x v="17"/>
    <n v="0.8"/>
    <x v="3"/>
    <x v="0"/>
    <x v="14"/>
    <n v="11.6"/>
    <n v="9.2799999999999994"/>
    <n v="0"/>
  </r>
  <r>
    <n v="283"/>
    <x v="97"/>
    <n v="2.2000000000000002"/>
    <n v="8.1999999999999993"/>
    <n v="2065"/>
    <n v="0"/>
    <m/>
    <n v="0.66"/>
    <x v="17"/>
    <n v="0.8"/>
    <x v="3"/>
    <x v="0"/>
    <x v="14"/>
    <n v="9.8000000000000007"/>
    <n v="7.8400000000000007"/>
    <n v="0"/>
  </r>
  <r>
    <n v="283"/>
    <x v="98"/>
    <n v="4"/>
    <n v="7.2"/>
    <n v="1778"/>
    <n v="0"/>
    <m/>
    <n v="0.79"/>
    <x v="17"/>
    <n v="0.8"/>
    <x v="3"/>
    <x v="0"/>
    <x v="14"/>
    <n v="10.8"/>
    <n v="8.64"/>
    <n v="0"/>
  </r>
  <r>
    <n v="283"/>
    <x v="99"/>
    <n v="3"/>
    <n v="8.6999999999999993"/>
    <n v="1276"/>
    <n v="0"/>
    <m/>
    <n v="0.79"/>
    <x v="17"/>
    <n v="0.8"/>
    <x v="3"/>
    <x v="0"/>
    <x v="14"/>
    <n v="9.3000000000000007"/>
    <n v="7.4400000000000013"/>
    <n v="0"/>
  </r>
  <r>
    <n v="283"/>
    <x v="100"/>
    <n v="2.7"/>
    <n v="10.1"/>
    <n v="1728"/>
    <n v="0"/>
    <m/>
    <n v="0.81"/>
    <x v="17"/>
    <n v="0.8"/>
    <x v="3"/>
    <x v="0"/>
    <x v="14"/>
    <n v="7.9"/>
    <n v="6.32"/>
    <n v="0"/>
  </r>
  <r>
    <n v="283"/>
    <x v="101"/>
    <n v="3.5"/>
    <n v="14.9"/>
    <n v="2177"/>
    <n v="0"/>
    <m/>
    <n v="0.63"/>
    <x v="17"/>
    <n v="0.8"/>
    <x v="3"/>
    <x v="0"/>
    <x v="14"/>
    <n v="3.0999999999999996"/>
    <n v="2.48"/>
    <n v="0"/>
  </r>
  <r>
    <n v="283"/>
    <x v="102"/>
    <n v="3.4"/>
    <n v="14.1"/>
    <n v="1170"/>
    <n v="1.4"/>
    <m/>
    <n v="0.79"/>
    <x v="17"/>
    <n v="0.8"/>
    <x v="3"/>
    <x v="0"/>
    <x v="14"/>
    <n v="3.9000000000000004"/>
    <n v="3.1200000000000006"/>
    <n v="0"/>
  </r>
  <r>
    <n v="283"/>
    <x v="103"/>
    <n v="2.2999999999999998"/>
    <n v="12.5"/>
    <n v="1697"/>
    <n v="0.7"/>
    <m/>
    <n v="0.74"/>
    <x v="17"/>
    <n v="0.8"/>
    <x v="3"/>
    <x v="0"/>
    <x v="15"/>
    <n v="5.5"/>
    <n v="4.4000000000000004"/>
    <n v="0"/>
  </r>
  <r>
    <n v="283"/>
    <x v="104"/>
    <n v="2.7"/>
    <n v="14"/>
    <n v="1227"/>
    <n v="0.9"/>
    <m/>
    <n v="0.82"/>
    <x v="17"/>
    <n v="0.8"/>
    <x v="3"/>
    <x v="0"/>
    <x v="15"/>
    <n v="4"/>
    <n v="3.2"/>
    <n v="0"/>
  </r>
  <r>
    <n v="283"/>
    <x v="105"/>
    <n v="1.7"/>
    <n v="10.1"/>
    <n v="363"/>
    <n v="2"/>
    <m/>
    <n v="0.93"/>
    <x v="17"/>
    <n v="0.8"/>
    <x v="3"/>
    <x v="0"/>
    <x v="15"/>
    <n v="7.9"/>
    <n v="6.32"/>
    <n v="0"/>
  </r>
  <r>
    <n v="283"/>
    <x v="106"/>
    <n v="3.5"/>
    <n v="8.8000000000000007"/>
    <n v="468"/>
    <n v="2.5"/>
    <m/>
    <n v="0.86"/>
    <x v="17"/>
    <n v="0.8"/>
    <x v="3"/>
    <x v="0"/>
    <x v="15"/>
    <n v="9.1999999999999993"/>
    <n v="7.3599999999999994"/>
    <n v="0"/>
  </r>
  <r>
    <n v="283"/>
    <x v="107"/>
    <n v="1.8"/>
    <n v="9.5"/>
    <n v="1103"/>
    <n v="5.2"/>
    <m/>
    <n v="0.82"/>
    <x v="17"/>
    <n v="0.8"/>
    <x v="3"/>
    <x v="0"/>
    <x v="15"/>
    <n v="8.5"/>
    <n v="6.8000000000000007"/>
    <n v="0"/>
  </r>
  <r>
    <n v="283"/>
    <x v="108"/>
    <n v="2.2000000000000002"/>
    <n v="9.3000000000000007"/>
    <n v="2090"/>
    <n v="0"/>
    <m/>
    <n v="0.78"/>
    <x v="17"/>
    <n v="0.8"/>
    <x v="3"/>
    <x v="0"/>
    <x v="15"/>
    <n v="8.6999999999999993"/>
    <n v="6.96"/>
    <n v="0"/>
  </r>
  <r>
    <n v="283"/>
    <x v="109"/>
    <n v="2.1"/>
    <n v="10.4"/>
    <n v="2186"/>
    <n v="7.3"/>
    <m/>
    <n v="0.81"/>
    <x v="17"/>
    <n v="0.8"/>
    <x v="3"/>
    <x v="0"/>
    <x v="15"/>
    <n v="7.6"/>
    <n v="6.08"/>
    <n v="0"/>
  </r>
  <r>
    <n v="283"/>
    <x v="110"/>
    <n v="1.4"/>
    <n v="12.4"/>
    <n v="950"/>
    <n v="0.4"/>
    <m/>
    <n v="0.86"/>
    <x v="17"/>
    <n v="0.8"/>
    <x v="3"/>
    <x v="0"/>
    <x v="16"/>
    <n v="5.6"/>
    <n v="4.4799999999999995"/>
    <n v="0"/>
  </r>
  <r>
    <n v="283"/>
    <x v="111"/>
    <n v="2.2000000000000002"/>
    <n v="12.1"/>
    <n v="1580"/>
    <n v="0"/>
    <m/>
    <n v="0.83"/>
    <x v="17"/>
    <n v="0.8"/>
    <x v="3"/>
    <x v="0"/>
    <x v="16"/>
    <n v="5.9"/>
    <n v="4.7200000000000006"/>
    <n v="0"/>
  </r>
  <r>
    <n v="283"/>
    <x v="112"/>
    <n v="1.9"/>
    <n v="11.2"/>
    <n v="1105"/>
    <n v="7.7"/>
    <m/>
    <n v="0.9"/>
    <x v="17"/>
    <n v="0.8"/>
    <x v="3"/>
    <x v="0"/>
    <x v="16"/>
    <n v="6.8000000000000007"/>
    <n v="5.4400000000000013"/>
    <n v="0"/>
  </r>
  <r>
    <n v="283"/>
    <x v="113"/>
    <n v="3"/>
    <n v="10.9"/>
    <n v="483"/>
    <n v="14.8"/>
    <m/>
    <n v="0.96"/>
    <x v="17"/>
    <n v="0.8"/>
    <x v="3"/>
    <x v="0"/>
    <x v="16"/>
    <n v="7.1"/>
    <n v="5.68"/>
    <n v="0"/>
  </r>
  <r>
    <n v="283"/>
    <x v="114"/>
    <n v="2.6"/>
    <n v="8.5"/>
    <n v="818"/>
    <n v="0"/>
    <m/>
    <n v="0.92"/>
    <x v="17"/>
    <n v="0.8"/>
    <x v="3"/>
    <x v="0"/>
    <x v="16"/>
    <n v="9.5"/>
    <n v="7.6000000000000005"/>
    <n v="0"/>
  </r>
  <r>
    <n v="283"/>
    <x v="115"/>
    <n v="2.7"/>
    <n v="11.6"/>
    <n v="2220"/>
    <n v="0"/>
    <m/>
    <n v="0.75"/>
    <x v="17"/>
    <n v="0.8"/>
    <x v="3"/>
    <x v="0"/>
    <x v="16"/>
    <n v="6.4"/>
    <n v="5.120000000000001"/>
    <n v="0"/>
  </r>
  <r>
    <n v="283"/>
    <x v="116"/>
    <n v="1.9"/>
    <n v="12.4"/>
    <n v="2555"/>
    <n v="0"/>
    <m/>
    <n v="0.67"/>
    <x v="17"/>
    <n v="0.8"/>
    <x v="3"/>
    <x v="0"/>
    <x v="16"/>
    <n v="5.6"/>
    <n v="4.4799999999999995"/>
    <n v="0"/>
  </r>
  <r>
    <n v="283"/>
    <x v="117"/>
    <n v="1.4"/>
    <n v="13"/>
    <n v="2476"/>
    <n v="0"/>
    <m/>
    <n v="0.68"/>
    <x v="17"/>
    <n v="0.8"/>
    <x v="3"/>
    <x v="0"/>
    <x v="17"/>
    <n v="5"/>
    <n v="4"/>
    <n v="0"/>
  </r>
  <r>
    <n v="283"/>
    <x v="118"/>
    <n v="1.8"/>
    <n v="14.4"/>
    <n v="2454"/>
    <n v="0"/>
    <m/>
    <n v="0.71"/>
    <x v="17"/>
    <n v="0.8"/>
    <x v="3"/>
    <x v="0"/>
    <x v="17"/>
    <n v="3.5999999999999996"/>
    <n v="2.88"/>
    <n v="0"/>
  </r>
  <r>
    <n v="283"/>
    <x v="119"/>
    <n v="1.5"/>
    <n v="16.3"/>
    <n v="2491"/>
    <n v="0"/>
    <m/>
    <n v="0.7"/>
    <x v="17"/>
    <n v="0.8"/>
    <x v="3"/>
    <x v="0"/>
    <x v="17"/>
    <n v="1.6999999999999993"/>
    <n v="1.3599999999999994"/>
    <n v="0"/>
  </r>
  <r>
    <n v="283"/>
    <x v="120"/>
    <n v="1.4"/>
    <n v="18.100000000000001"/>
    <n v="2506"/>
    <n v="0"/>
    <m/>
    <n v="0.64"/>
    <x v="17"/>
    <n v="0.8"/>
    <x v="4"/>
    <x v="0"/>
    <x v="17"/>
    <n v="0"/>
    <n v="0"/>
    <n v="0.10000000000000142"/>
  </r>
  <r>
    <n v="283"/>
    <x v="121"/>
    <n v="2.5"/>
    <n v="17.8"/>
    <n v="1974"/>
    <n v="0"/>
    <m/>
    <n v="0.69"/>
    <x v="17"/>
    <n v="0.8"/>
    <x v="4"/>
    <x v="0"/>
    <x v="17"/>
    <n v="0.19999999999999929"/>
    <n v="0.15999999999999945"/>
    <n v="0"/>
  </r>
  <r>
    <n v="283"/>
    <x v="122"/>
    <n v="3.4"/>
    <n v="12.3"/>
    <n v="2155"/>
    <n v="0"/>
    <m/>
    <n v="0.67"/>
    <x v="17"/>
    <n v="0.8"/>
    <x v="4"/>
    <x v="0"/>
    <x v="17"/>
    <n v="5.6999999999999993"/>
    <n v="4.5599999999999996"/>
    <n v="0"/>
  </r>
  <r>
    <n v="283"/>
    <x v="123"/>
    <n v="3.5"/>
    <n v="9.1"/>
    <n v="1589"/>
    <n v="0"/>
    <m/>
    <n v="0.69"/>
    <x v="17"/>
    <n v="0.8"/>
    <x v="4"/>
    <x v="0"/>
    <x v="17"/>
    <n v="8.9"/>
    <n v="7.120000000000001"/>
    <n v="0"/>
  </r>
  <r>
    <n v="283"/>
    <x v="124"/>
    <n v="3.2"/>
    <n v="8.8000000000000007"/>
    <n v="1662"/>
    <n v="0"/>
    <m/>
    <n v="0.65"/>
    <x v="17"/>
    <n v="0.8"/>
    <x v="4"/>
    <x v="0"/>
    <x v="18"/>
    <n v="9.1999999999999993"/>
    <n v="7.3599999999999994"/>
    <n v="0"/>
  </r>
  <r>
    <n v="283"/>
    <x v="125"/>
    <n v="4"/>
    <n v="9.3000000000000007"/>
    <n v="1771"/>
    <n v="0"/>
    <m/>
    <n v="0.7"/>
    <x v="17"/>
    <n v="0.8"/>
    <x v="4"/>
    <x v="0"/>
    <x v="18"/>
    <n v="8.6999999999999993"/>
    <n v="6.96"/>
    <n v="0"/>
  </r>
  <r>
    <n v="283"/>
    <x v="126"/>
    <n v="2.9"/>
    <n v="11.6"/>
    <n v="2259"/>
    <n v="0"/>
    <m/>
    <n v="0.61"/>
    <x v="17"/>
    <n v="0.8"/>
    <x v="4"/>
    <x v="0"/>
    <x v="18"/>
    <n v="6.4"/>
    <n v="5.120000000000001"/>
    <n v="0"/>
  </r>
  <r>
    <n v="283"/>
    <x v="127"/>
    <n v="3.3"/>
    <n v="12.2"/>
    <n v="2466"/>
    <n v="0"/>
    <m/>
    <n v="0.51"/>
    <x v="17"/>
    <n v="0.8"/>
    <x v="4"/>
    <x v="0"/>
    <x v="18"/>
    <n v="5.8000000000000007"/>
    <n v="4.6400000000000006"/>
    <n v="0"/>
  </r>
  <r>
    <n v="283"/>
    <x v="128"/>
    <n v="2.4"/>
    <n v="12.9"/>
    <n v="2616"/>
    <n v="0"/>
    <m/>
    <n v="0.53"/>
    <x v="17"/>
    <n v="0.8"/>
    <x v="4"/>
    <x v="0"/>
    <x v="18"/>
    <n v="5.0999999999999996"/>
    <n v="4.08"/>
    <n v="0"/>
  </r>
  <r>
    <n v="283"/>
    <x v="129"/>
    <n v="2.4"/>
    <n v="14.9"/>
    <n v="2702"/>
    <n v="0"/>
    <m/>
    <n v="0.52"/>
    <x v="17"/>
    <n v="0.8"/>
    <x v="4"/>
    <x v="0"/>
    <x v="18"/>
    <n v="3.0999999999999996"/>
    <n v="2.48"/>
    <n v="0"/>
  </r>
  <r>
    <n v="283"/>
    <x v="130"/>
    <n v="3.3"/>
    <n v="17.3"/>
    <n v="2745"/>
    <n v="0"/>
    <m/>
    <n v="0.54"/>
    <x v="17"/>
    <n v="0.8"/>
    <x v="4"/>
    <x v="0"/>
    <x v="18"/>
    <n v="0.69999999999999929"/>
    <n v="0.5599999999999995"/>
    <n v="0"/>
  </r>
  <r>
    <n v="283"/>
    <x v="131"/>
    <n v="4.4000000000000004"/>
    <n v="17"/>
    <n v="2805"/>
    <n v="0"/>
    <m/>
    <n v="0.47"/>
    <x v="17"/>
    <n v="0.8"/>
    <x v="4"/>
    <x v="0"/>
    <x v="19"/>
    <n v="1"/>
    <n v="0.8"/>
    <n v="0"/>
  </r>
  <r>
    <n v="283"/>
    <x v="132"/>
    <n v="3.6"/>
    <n v="15.5"/>
    <n v="2858"/>
    <n v="0"/>
    <m/>
    <n v="0.45"/>
    <x v="17"/>
    <n v="0.8"/>
    <x v="4"/>
    <x v="0"/>
    <x v="19"/>
    <n v="2.5"/>
    <n v="2"/>
    <n v="0"/>
  </r>
  <r>
    <n v="283"/>
    <x v="133"/>
    <n v="3.8"/>
    <n v="14.1"/>
    <n v="2734"/>
    <n v="0"/>
    <m/>
    <n v="0.63"/>
    <x v="17"/>
    <n v="0.8"/>
    <x v="4"/>
    <x v="0"/>
    <x v="19"/>
    <n v="3.9000000000000004"/>
    <n v="3.1200000000000006"/>
    <n v="0"/>
  </r>
  <r>
    <n v="283"/>
    <x v="134"/>
    <n v="4"/>
    <n v="13.8"/>
    <n v="2818"/>
    <n v="0"/>
    <m/>
    <n v="0.56999999999999995"/>
    <x v="17"/>
    <n v="0.8"/>
    <x v="4"/>
    <x v="0"/>
    <x v="19"/>
    <n v="4.1999999999999993"/>
    <n v="3.3599999999999994"/>
    <n v="0"/>
  </r>
  <r>
    <n v="283"/>
    <x v="135"/>
    <n v="4.0999999999999996"/>
    <n v="12"/>
    <n v="2795"/>
    <n v="0"/>
    <m/>
    <n v="0.69"/>
    <x v="17"/>
    <n v="0.8"/>
    <x v="4"/>
    <x v="0"/>
    <x v="19"/>
    <n v="6"/>
    <n v="4.8000000000000007"/>
    <n v="0"/>
  </r>
  <r>
    <n v="283"/>
    <x v="136"/>
    <n v="3.8"/>
    <n v="13.2"/>
    <n v="2456"/>
    <n v="0"/>
    <m/>
    <n v="0.68"/>
    <x v="17"/>
    <n v="0.8"/>
    <x v="4"/>
    <x v="0"/>
    <x v="19"/>
    <n v="4.8000000000000007"/>
    <n v="3.8400000000000007"/>
    <n v="0"/>
  </r>
  <r>
    <n v="283"/>
    <x v="137"/>
    <n v="2"/>
    <n v="12.9"/>
    <n v="1475"/>
    <n v="0"/>
    <m/>
    <n v="0.68"/>
    <x v="17"/>
    <n v="0.8"/>
    <x v="4"/>
    <x v="0"/>
    <x v="19"/>
    <n v="5.0999999999999996"/>
    <n v="4.08"/>
    <n v="0"/>
  </r>
  <r>
    <n v="283"/>
    <x v="138"/>
    <n v="1.8"/>
    <n v="14.2"/>
    <n v="2564"/>
    <n v="0"/>
    <m/>
    <n v="0.62"/>
    <x v="17"/>
    <n v="0.8"/>
    <x v="4"/>
    <x v="0"/>
    <x v="20"/>
    <n v="3.8000000000000007"/>
    <n v="3.0400000000000009"/>
    <n v="0"/>
  </r>
  <r>
    <n v="283"/>
    <x v="139"/>
    <n v="2.7"/>
    <n v="15.7"/>
    <n v="2652"/>
    <n v="0"/>
    <m/>
    <n v="0.61"/>
    <x v="17"/>
    <n v="0.8"/>
    <x v="4"/>
    <x v="0"/>
    <x v="20"/>
    <n v="2.3000000000000007"/>
    <n v="1.8400000000000007"/>
    <n v="0"/>
  </r>
  <r>
    <n v="283"/>
    <x v="140"/>
    <n v="3.7"/>
    <n v="12.6"/>
    <n v="2048"/>
    <n v="0"/>
    <m/>
    <n v="0.7"/>
    <x v="17"/>
    <n v="0.8"/>
    <x v="4"/>
    <x v="0"/>
    <x v="20"/>
    <n v="5.4"/>
    <n v="4.32"/>
    <n v="0"/>
  </r>
  <r>
    <n v="283"/>
    <x v="141"/>
    <n v="4.7"/>
    <n v="10.3"/>
    <n v="2459"/>
    <n v="0.3"/>
    <m/>
    <n v="0.64"/>
    <x v="17"/>
    <n v="0.8"/>
    <x v="4"/>
    <x v="0"/>
    <x v="20"/>
    <n v="7.6999999999999993"/>
    <n v="6.16"/>
    <n v="0"/>
  </r>
  <r>
    <n v="283"/>
    <x v="142"/>
    <n v="3.1"/>
    <n v="8.8000000000000007"/>
    <n v="1763"/>
    <n v="0.6"/>
    <m/>
    <n v="0.74"/>
    <x v="17"/>
    <n v="0.8"/>
    <x v="4"/>
    <x v="0"/>
    <x v="20"/>
    <n v="9.1999999999999993"/>
    <n v="7.3599999999999994"/>
    <n v="0"/>
  </r>
  <r>
    <n v="283"/>
    <x v="143"/>
    <n v="3.6"/>
    <n v="11.3"/>
    <n v="1169"/>
    <n v="2.6"/>
    <m/>
    <n v="0.8"/>
    <x v="17"/>
    <n v="0.8"/>
    <x v="4"/>
    <x v="0"/>
    <x v="20"/>
    <n v="6.6999999999999993"/>
    <n v="5.3599999999999994"/>
    <n v="0"/>
  </r>
  <r>
    <n v="283"/>
    <x v="144"/>
    <n v="3.7"/>
    <n v="15"/>
    <n v="1259"/>
    <n v="5.9"/>
    <m/>
    <n v="0.83"/>
    <x v="17"/>
    <n v="0.8"/>
    <x v="4"/>
    <x v="0"/>
    <x v="20"/>
    <n v="3"/>
    <n v="2.4000000000000004"/>
    <n v="0"/>
  </r>
  <r>
    <n v="283"/>
    <x v="145"/>
    <n v="4"/>
    <n v="15.1"/>
    <n v="2023"/>
    <n v="0.1"/>
    <m/>
    <n v="0.65"/>
    <x v="17"/>
    <n v="0.8"/>
    <x v="4"/>
    <x v="0"/>
    <x v="21"/>
    <n v="2.9000000000000004"/>
    <n v="2.3200000000000003"/>
    <n v="0"/>
  </r>
  <r>
    <n v="283"/>
    <x v="146"/>
    <n v="4.9000000000000004"/>
    <n v="14.6"/>
    <n v="680"/>
    <n v="8.1"/>
    <m/>
    <n v="0.81"/>
    <x v="17"/>
    <n v="0.8"/>
    <x v="4"/>
    <x v="0"/>
    <x v="21"/>
    <n v="3.4000000000000004"/>
    <n v="2.7200000000000006"/>
    <n v="0"/>
  </r>
  <r>
    <n v="283"/>
    <x v="147"/>
    <n v="4.4000000000000004"/>
    <n v="14.5"/>
    <n v="1660"/>
    <n v="6.5"/>
    <m/>
    <n v="0.83"/>
    <x v="17"/>
    <n v="0.8"/>
    <x v="4"/>
    <x v="0"/>
    <x v="21"/>
    <n v="3.5"/>
    <n v="2.8000000000000003"/>
    <n v="0"/>
  </r>
  <r>
    <n v="283"/>
    <x v="148"/>
    <n v="2.7"/>
    <n v="14.4"/>
    <n v="1015"/>
    <n v="0.1"/>
    <m/>
    <n v="0.85"/>
    <x v="17"/>
    <n v="0.8"/>
    <x v="4"/>
    <x v="0"/>
    <x v="21"/>
    <n v="3.5999999999999996"/>
    <n v="2.88"/>
    <n v="0"/>
  </r>
  <r>
    <n v="283"/>
    <x v="149"/>
    <n v="3.2"/>
    <n v="18.399999999999999"/>
    <n v="2315"/>
    <n v="0"/>
    <m/>
    <n v="0.8"/>
    <x v="17"/>
    <n v="0.8"/>
    <x v="4"/>
    <x v="0"/>
    <x v="21"/>
    <n v="0"/>
    <n v="0"/>
    <n v="0.39999999999999858"/>
  </r>
  <r>
    <n v="283"/>
    <x v="150"/>
    <n v="1.4"/>
    <n v="19.399999999999999"/>
    <n v="2374"/>
    <n v="13.2"/>
    <m/>
    <n v="0.75"/>
    <x v="17"/>
    <n v="0.8"/>
    <x v="4"/>
    <x v="0"/>
    <x v="21"/>
    <n v="0"/>
    <n v="0"/>
    <n v="1.3999999999999986"/>
  </r>
  <r>
    <n v="283"/>
    <x v="151"/>
    <n v="3"/>
    <n v="16.899999999999999"/>
    <n v="1697"/>
    <n v="0.5"/>
    <m/>
    <n v="0.76"/>
    <x v="17"/>
    <n v="0.8"/>
    <x v="5"/>
    <x v="0"/>
    <x v="21"/>
    <n v="1.1000000000000014"/>
    <n v="0.88000000000000123"/>
    <n v="0"/>
  </r>
  <r>
    <n v="283"/>
    <x v="152"/>
    <n v="2.2999999999999998"/>
    <n v="14"/>
    <n v="1912"/>
    <n v="0.7"/>
    <m/>
    <n v="0.78"/>
    <x v="17"/>
    <n v="0.8"/>
    <x v="5"/>
    <x v="0"/>
    <x v="22"/>
    <n v="4"/>
    <n v="3.2"/>
    <n v="0"/>
  </r>
  <r>
    <n v="283"/>
    <x v="153"/>
    <n v="3"/>
    <n v="16.8"/>
    <n v="2423"/>
    <n v="0"/>
    <m/>
    <n v="0.64"/>
    <x v="17"/>
    <n v="0.8"/>
    <x v="5"/>
    <x v="0"/>
    <x v="22"/>
    <n v="1.1999999999999993"/>
    <n v="0.95999999999999952"/>
    <n v="0"/>
  </r>
  <r>
    <n v="283"/>
    <x v="154"/>
    <n v="2.8"/>
    <n v="15.5"/>
    <n v="1309"/>
    <n v="0"/>
    <m/>
    <n v="0.74"/>
    <x v="17"/>
    <n v="0.8"/>
    <x v="5"/>
    <x v="0"/>
    <x v="22"/>
    <n v="2.5"/>
    <n v="2"/>
    <n v="0"/>
  </r>
  <r>
    <n v="283"/>
    <x v="155"/>
    <n v="3.8"/>
    <n v="14.9"/>
    <n v="1415"/>
    <n v="5.9"/>
    <m/>
    <n v="0.8"/>
    <x v="17"/>
    <n v="0.8"/>
    <x v="5"/>
    <x v="0"/>
    <x v="22"/>
    <n v="3.0999999999999996"/>
    <n v="2.48"/>
    <n v="0"/>
  </r>
  <r>
    <n v="283"/>
    <x v="156"/>
    <n v="4.2"/>
    <n v="15.7"/>
    <n v="2064"/>
    <n v="3.1"/>
    <m/>
    <n v="0.78"/>
    <x v="17"/>
    <n v="0.8"/>
    <x v="5"/>
    <x v="0"/>
    <x v="22"/>
    <n v="2.3000000000000007"/>
    <n v="1.8400000000000007"/>
    <n v="0"/>
  </r>
  <r>
    <n v="283"/>
    <x v="157"/>
    <n v="3.1"/>
    <n v="14"/>
    <n v="1254"/>
    <n v="6.8"/>
    <m/>
    <n v="0.83"/>
    <x v="17"/>
    <n v="0.8"/>
    <x v="5"/>
    <x v="0"/>
    <x v="22"/>
    <n v="4"/>
    <n v="3.2"/>
    <n v="0"/>
  </r>
  <r>
    <n v="283"/>
    <x v="158"/>
    <n v="4.2"/>
    <n v="12"/>
    <n v="1528"/>
    <n v="9.1"/>
    <m/>
    <n v="0.83"/>
    <x v="17"/>
    <n v="0.8"/>
    <x v="5"/>
    <x v="0"/>
    <x v="22"/>
    <n v="6"/>
    <n v="4.8000000000000007"/>
    <n v="0"/>
  </r>
  <r>
    <n v="283"/>
    <x v="159"/>
    <n v="2.4"/>
    <n v="14.3"/>
    <n v="1957"/>
    <n v="0.8"/>
    <m/>
    <n v="0.76"/>
    <x v="17"/>
    <n v="0.8"/>
    <x v="5"/>
    <x v="0"/>
    <x v="23"/>
    <n v="3.6999999999999993"/>
    <n v="2.9599999999999995"/>
    <n v="0"/>
  </r>
  <r>
    <n v="283"/>
    <x v="160"/>
    <n v="4.3"/>
    <n v="14.1"/>
    <n v="1022"/>
    <n v="0.8"/>
    <m/>
    <n v="0.8"/>
    <x v="17"/>
    <n v="0.8"/>
    <x v="5"/>
    <x v="0"/>
    <x v="23"/>
    <n v="3.9000000000000004"/>
    <n v="3.1200000000000006"/>
    <n v="0"/>
  </r>
  <r>
    <n v="283"/>
    <x v="161"/>
    <n v="1.6"/>
    <n v="14.4"/>
    <n v="2547"/>
    <n v="0"/>
    <m/>
    <n v="0.74"/>
    <x v="17"/>
    <n v="0.8"/>
    <x v="5"/>
    <x v="0"/>
    <x v="23"/>
    <n v="3.5999999999999996"/>
    <n v="2.88"/>
    <n v="0"/>
  </r>
  <r>
    <n v="283"/>
    <x v="162"/>
    <n v="4.5999999999999996"/>
    <n v="19"/>
    <n v="2971"/>
    <n v="0"/>
    <m/>
    <n v="0.64"/>
    <x v="17"/>
    <n v="0.8"/>
    <x v="5"/>
    <x v="0"/>
    <x v="23"/>
    <n v="0"/>
    <n v="0"/>
    <n v="1"/>
  </r>
  <r>
    <n v="283"/>
    <x v="163"/>
    <n v="3.3"/>
    <n v="23.7"/>
    <n v="2810"/>
    <n v="0"/>
    <m/>
    <n v="0.59"/>
    <x v="17"/>
    <n v="0.8"/>
    <x v="5"/>
    <x v="0"/>
    <x v="23"/>
    <n v="0"/>
    <n v="0"/>
    <n v="5.6999999999999993"/>
  </r>
  <r>
    <n v="283"/>
    <x v="164"/>
    <n v="2.5"/>
    <n v="23.8"/>
    <n v="2243"/>
    <n v="0"/>
    <m/>
    <n v="0.64"/>
    <x v="17"/>
    <n v="0.8"/>
    <x v="5"/>
    <x v="0"/>
    <x v="23"/>
    <n v="0"/>
    <n v="0"/>
    <n v="5.8000000000000007"/>
  </r>
  <r>
    <n v="283"/>
    <x v="165"/>
    <n v="2.8"/>
    <n v="17.899999999999999"/>
    <n v="1557"/>
    <n v="0"/>
    <m/>
    <n v="0.68"/>
    <x v="17"/>
    <n v="0.8"/>
    <x v="5"/>
    <x v="0"/>
    <x v="23"/>
    <n v="0.10000000000000142"/>
    <n v="8.000000000000114E-2"/>
    <n v="0"/>
  </r>
  <r>
    <n v="283"/>
    <x v="166"/>
    <n v="2.2000000000000002"/>
    <n v="17.2"/>
    <n v="2084"/>
    <n v="0"/>
    <m/>
    <n v="0.77"/>
    <x v="17"/>
    <n v="0.8"/>
    <x v="5"/>
    <x v="0"/>
    <x v="24"/>
    <n v="0.80000000000000071"/>
    <n v="0.64000000000000057"/>
    <n v="0"/>
  </r>
  <r>
    <n v="283"/>
    <x v="167"/>
    <n v="1.5"/>
    <n v="18.3"/>
    <n v="2827"/>
    <n v="0"/>
    <m/>
    <n v="0.72"/>
    <x v="17"/>
    <n v="0.8"/>
    <x v="5"/>
    <x v="0"/>
    <x v="24"/>
    <n v="0"/>
    <n v="0"/>
    <n v="0.30000000000000071"/>
  </r>
  <r>
    <n v="283"/>
    <x v="168"/>
    <n v="2.6"/>
    <n v="19.5"/>
    <n v="2537"/>
    <n v="0"/>
    <m/>
    <n v="0.69"/>
    <x v="17"/>
    <n v="0.8"/>
    <x v="5"/>
    <x v="0"/>
    <x v="24"/>
    <n v="0"/>
    <n v="0"/>
    <n v="1.5"/>
  </r>
  <r>
    <n v="283"/>
    <x v="169"/>
    <n v="2.2999999999999998"/>
    <n v="17.399999999999999"/>
    <n v="2673"/>
    <n v="0"/>
    <m/>
    <n v="0.64"/>
    <x v="17"/>
    <n v="0.8"/>
    <x v="5"/>
    <x v="0"/>
    <x v="24"/>
    <n v="0.60000000000000142"/>
    <n v="0.48000000000000115"/>
    <n v="0"/>
  </r>
  <r>
    <n v="283"/>
    <x v="170"/>
    <n v="2.1"/>
    <n v="17.600000000000001"/>
    <n v="3036"/>
    <n v="0"/>
    <m/>
    <n v="0.6"/>
    <x v="17"/>
    <n v="0.8"/>
    <x v="5"/>
    <x v="0"/>
    <x v="24"/>
    <n v="0.39999999999999858"/>
    <n v="0.3199999999999989"/>
    <n v="0"/>
  </r>
  <r>
    <n v="283"/>
    <x v="171"/>
    <n v="1.9"/>
    <n v="21.6"/>
    <n v="3001"/>
    <n v="0"/>
    <m/>
    <n v="0.54"/>
    <x v="17"/>
    <n v="0.8"/>
    <x v="5"/>
    <x v="0"/>
    <x v="24"/>
    <n v="0"/>
    <n v="0"/>
    <n v="3.6000000000000014"/>
  </r>
  <r>
    <n v="283"/>
    <x v="172"/>
    <n v="2.5"/>
    <n v="23.4"/>
    <n v="2005"/>
    <n v="2.4"/>
    <m/>
    <n v="0.56000000000000005"/>
    <x v="17"/>
    <n v="0.8"/>
    <x v="5"/>
    <x v="0"/>
    <x v="24"/>
    <n v="0"/>
    <n v="0"/>
    <n v="5.3999999999999986"/>
  </r>
  <r>
    <n v="283"/>
    <x v="173"/>
    <n v="4.3"/>
    <n v="18.2"/>
    <n v="1822"/>
    <n v="4.9000000000000004"/>
    <m/>
    <n v="0.6"/>
    <x v="17"/>
    <n v="0.8"/>
    <x v="5"/>
    <x v="0"/>
    <x v="25"/>
    <n v="0"/>
    <n v="0"/>
    <n v="0.19999999999999929"/>
  </r>
  <r>
    <n v="283"/>
    <x v="174"/>
    <n v="3.9"/>
    <n v="17.7"/>
    <n v="1422"/>
    <n v="0"/>
    <m/>
    <n v="0.72"/>
    <x v="17"/>
    <n v="0.8"/>
    <x v="5"/>
    <x v="0"/>
    <x v="25"/>
    <n v="0.30000000000000071"/>
    <n v="0.24000000000000057"/>
    <n v="0"/>
  </r>
  <r>
    <n v="283"/>
    <x v="175"/>
    <n v="3.3"/>
    <n v="21.5"/>
    <n v="2566"/>
    <n v="0"/>
    <m/>
    <n v="0.69"/>
    <x v="17"/>
    <n v="0.8"/>
    <x v="5"/>
    <x v="0"/>
    <x v="25"/>
    <n v="0"/>
    <n v="0"/>
    <n v="3.5"/>
  </r>
  <r>
    <n v="283"/>
    <x v="176"/>
    <n v="3.6"/>
    <n v="19.899999999999999"/>
    <n v="1182"/>
    <n v="13"/>
    <m/>
    <n v="0.81"/>
    <x v="17"/>
    <n v="0.8"/>
    <x v="5"/>
    <x v="0"/>
    <x v="25"/>
    <n v="0"/>
    <n v="0"/>
    <n v="1.8999999999999986"/>
  </r>
  <r>
    <n v="283"/>
    <x v="177"/>
    <n v="2"/>
    <n v="17.2"/>
    <n v="1115"/>
    <n v="1.8"/>
    <m/>
    <n v="0.78"/>
    <x v="17"/>
    <n v="0.8"/>
    <x v="5"/>
    <x v="0"/>
    <x v="25"/>
    <n v="0.80000000000000071"/>
    <n v="0.64000000000000057"/>
    <n v="0"/>
  </r>
  <r>
    <n v="283"/>
    <x v="178"/>
    <n v="3"/>
    <n v="21.7"/>
    <n v="1944"/>
    <n v="0"/>
    <m/>
    <n v="0.77"/>
    <x v="17"/>
    <n v="0.8"/>
    <x v="5"/>
    <x v="0"/>
    <x v="25"/>
    <n v="0"/>
    <n v="0"/>
    <n v="3.6999999999999993"/>
  </r>
  <r>
    <n v="283"/>
    <x v="179"/>
    <n v="2.8"/>
    <n v="22.1"/>
    <n v="2583"/>
    <n v="0"/>
    <m/>
    <n v="0.75"/>
    <x v="17"/>
    <n v="0.8"/>
    <x v="5"/>
    <x v="0"/>
    <x v="25"/>
    <n v="0"/>
    <n v="0"/>
    <n v="4.1000000000000014"/>
  </r>
  <r>
    <n v="283"/>
    <x v="180"/>
    <n v="2.6"/>
    <n v="21.6"/>
    <n v="2950"/>
    <n v="0"/>
    <m/>
    <n v="0.59"/>
    <x v="17"/>
    <n v="0.8"/>
    <x v="5"/>
    <x v="0"/>
    <x v="26"/>
    <n v="0"/>
    <n v="0"/>
    <n v="3.6000000000000014"/>
  </r>
  <r>
    <n v="283"/>
    <x v="181"/>
    <n v="1.6"/>
    <n v="26.3"/>
    <n v="2941"/>
    <n v="0"/>
    <m/>
    <n v="0.54"/>
    <x v="17"/>
    <n v="0.8"/>
    <x v="6"/>
    <x v="0"/>
    <x v="26"/>
    <n v="0"/>
    <n v="0"/>
    <n v="8.3000000000000007"/>
  </r>
  <r>
    <n v="283"/>
    <x v="182"/>
    <n v="2.7"/>
    <n v="24.7"/>
    <n v="2242"/>
    <n v="24.2"/>
    <m/>
    <n v="0.68"/>
    <x v="17"/>
    <n v="0.8"/>
    <x v="6"/>
    <x v="0"/>
    <x v="26"/>
    <n v="0"/>
    <n v="0"/>
    <n v="6.6999999999999993"/>
  </r>
  <r>
    <n v="283"/>
    <x v="183"/>
    <n v="2.9"/>
    <n v="17.8"/>
    <n v="2927"/>
    <n v="-0.1"/>
    <m/>
    <n v="0.69"/>
    <x v="17"/>
    <n v="0.8"/>
    <x v="6"/>
    <x v="0"/>
    <x v="26"/>
    <n v="0.19999999999999929"/>
    <n v="0.15999999999999945"/>
    <n v="0"/>
  </r>
  <r>
    <n v="283"/>
    <x v="184"/>
    <n v="1.5"/>
    <n v="18.100000000000001"/>
    <n v="2730"/>
    <n v="0"/>
    <m/>
    <n v="0.64"/>
    <x v="17"/>
    <n v="0.8"/>
    <x v="6"/>
    <x v="0"/>
    <x v="26"/>
    <n v="0"/>
    <n v="0"/>
    <n v="0.10000000000000142"/>
  </r>
  <r>
    <n v="283"/>
    <x v="185"/>
    <n v="3"/>
    <n v="18.5"/>
    <n v="1371"/>
    <n v="0.6"/>
    <m/>
    <n v="0.66"/>
    <x v="17"/>
    <n v="0.8"/>
    <x v="6"/>
    <x v="0"/>
    <x v="26"/>
    <n v="0"/>
    <n v="0"/>
    <n v="0.5"/>
  </r>
  <r>
    <n v="283"/>
    <x v="186"/>
    <n v="2.9"/>
    <n v="17.100000000000001"/>
    <n v="806"/>
    <n v="5.5"/>
    <m/>
    <n v="0.87"/>
    <x v="17"/>
    <n v="0.8"/>
    <x v="6"/>
    <x v="0"/>
    <x v="26"/>
    <n v="0.89999999999999858"/>
    <n v="0.71999999999999886"/>
    <n v="0"/>
  </r>
  <r>
    <n v="283"/>
    <x v="187"/>
    <n v="3.8"/>
    <n v="15.8"/>
    <n v="1495"/>
    <n v="3"/>
    <m/>
    <n v="0.83"/>
    <x v="17"/>
    <n v="0.8"/>
    <x v="6"/>
    <x v="0"/>
    <x v="27"/>
    <n v="2.1999999999999993"/>
    <n v="1.7599999999999996"/>
    <n v="0"/>
  </r>
  <r>
    <n v="283"/>
    <x v="188"/>
    <n v="3.3"/>
    <n v="14.9"/>
    <n v="1640"/>
    <n v="0.7"/>
    <m/>
    <n v="0.79"/>
    <x v="17"/>
    <n v="0.8"/>
    <x v="6"/>
    <x v="0"/>
    <x v="27"/>
    <n v="3.0999999999999996"/>
    <n v="2.48"/>
    <n v="0"/>
  </r>
  <r>
    <n v="283"/>
    <x v="189"/>
    <n v="2.2000000000000002"/>
    <n v="16.600000000000001"/>
    <n v="1913"/>
    <n v="0.1"/>
    <m/>
    <n v="0.75"/>
    <x v="17"/>
    <n v="0.8"/>
    <x v="6"/>
    <x v="0"/>
    <x v="27"/>
    <n v="1.3999999999999986"/>
    <n v="1.119999999999999"/>
    <n v="0"/>
  </r>
  <r>
    <n v="283"/>
    <x v="190"/>
    <n v="2.2999999999999998"/>
    <n v="17.5"/>
    <n v="2034"/>
    <n v="0"/>
    <m/>
    <n v="0.76"/>
    <x v="17"/>
    <n v="0.8"/>
    <x v="6"/>
    <x v="0"/>
    <x v="27"/>
    <n v="0.5"/>
    <n v="0.4"/>
    <n v="0"/>
  </r>
  <r>
    <n v="283"/>
    <x v="191"/>
    <n v="2.6"/>
    <n v="18.399999999999999"/>
    <n v="1205"/>
    <n v="0"/>
    <m/>
    <n v="0.8"/>
    <x v="17"/>
    <n v="0.8"/>
    <x v="6"/>
    <x v="0"/>
    <x v="27"/>
    <n v="0"/>
    <n v="0"/>
    <n v="0.39999999999999858"/>
  </r>
  <r>
    <n v="283"/>
    <x v="192"/>
    <n v="3"/>
    <n v="19.3"/>
    <n v="1799"/>
    <n v="0"/>
    <m/>
    <n v="0.72"/>
    <x v="17"/>
    <n v="0.8"/>
    <x v="6"/>
    <x v="0"/>
    <x v="27"/>
    <n v="0"/>
    <n v="0"/>
    <n v="1.3000000000000007"/>
  </r>
  <r>
    <n v="283"/>
    <x v="193"/>
    <n v="1.7"/>
    <n v="18.7"/>
    <n v="1688"/>
    <n v="3.8"/>
    <m/>
    <n v="0.84"/>
    <x v="17"/>
    <n v="0.8"/>
    <x v="6"/>
    <x v="0"/>
    <x v="27"/>
    <n v="0"/>
    <n v="0"/>
    <n v="0.69999999999999929"/>
  </r>
  <r>
    <n v="283"/>
    <x v="194"/>
    <n v="1.2"/>
    <n v="19.7"/>
    <n v="1698"/>
    <n v="-0.1"/>
    <m/>
    <n v="0.82"/>
    <x v="17"/>
    <n v="0.8"/>
    <x v="6"/>
    <x v="0"/>
    <x v="28"/>
    <n v="0"/>
    <n v="0"/>
    <n v="1.6999999999999993"/>
  </r>
  <r>
    <n v="283"/>
    <x v="195"/>
    <n v="2.8"/>
    <n v="18.2"/>
    <n v="1776"/>
    <n v="0.3"/>
    <m/>
    <n v="0.7"/>
    <x v="17"/>
    <n v="0.8"/>
    <x v="6"/>
    <x v="0"/>
    <x v="28"/>
    <n v="0"/>
    <n v="0"/>
    <n v="0.19999999999999929"/>
  </r>
  <r>
    <n v="283"/>
    <x v="196"/>
    <n v="2.8"/>
    <n v="16.3"/>
    <n v="1287"/>
    <n v="11.6"/>
    <m/>
    <n v="0.85"/>
    <x v="17"/>
    <n v="0.8"/>
    <x v="6"/>
    <x v="0"/>
    <x v="28"/>
    <n v="1.6999999999999993"/>
    <n v="1.3599999999999994"/>
    <n v="0"/>
  </r>
  <r>
    <n v="283"/>
    <x v="197"/>
    <n v="2.6"/>
    <n v="17.399999999999999"/>
    <n v="1869"/>
    <n v="0"/>
    <m/>
    <n v="0.83"/>
    <x v="17"/>
    <n v="0.8"/>
    <x v="6"/>
    <x v="0"/>
    <x v="28"/>
    <n v="0.60000000000000142"/>
    <n v="0.48000000000000115"/>
    <n v="0"/>
  </r>
  <r>
    <n v="283"/>
    <x v="198"/>
    <n v="1.1000000000000001"/>
    <n v="19.100000000000001"/>
    <n v="2541"/>
    <n v="0"/>
    <m/>
    <n v="0.79"/>
    <x v="17"/>
    <n v="0.8"/>
    <x v="6"/>
    <x v="0"/>
    <x v="28"/>
    <n v="0"/>
    <n v="0"/>
    <n v="1.1000000000000014"/>
  </r>
  <r>
    <n v="283"/>
    <x v="199"/>
    <n v="2.9"/>
    <n v="23.1"/>
    <n v="2387"/>
    <n v="2.2999999999999998"/>
    <m/>
    <n v="0.69"/>
    <x v="17"/>
    <n v="0.8"/>
    <x v="6"/>
    <x v="0"/>
    <x v="28"/>
    <n v="0"/>
    <n v="0"/>
    <n v="5.1000000000000014"/>
  </r>
  <r>
    <n v="283"/>
    <x v="200"/>
    <n v="2.2999999999999998"/>
    <n v="21"/>
    <n v="1808"/>
    <n v="7.3"/>
    <m/>
    <n v="0.82"/>
    <x v="17"/>
    <n v="0.8"/>
    <x v="6"/>
    <x v="0"/>
    <x v="28"/>
    <n v="0"/>
    <n v="0"/>
    <n v="3"/>
  </r>
  <r>
    <n v="283"/>
    <x v="201"/>
    <n v="2.7"/>
    <n v="18.899999999999999"/>
    <n v="1945"/>
    <n v="0.7"/>
    <m/>
    <n v="0.81"/>
    <x v="17"/>
    <n v="0.8"/>
    <x v="6"/>
    <x v="0"/>
    <x v="29"/>
    <n v="0"/>
    <n v="0"/>
    <n v="0.89999999999999858"/>
  </r>
  <r>
    <n v="283"/>
    <x v="202"/>
    <n v="2.9"/>
    <n v="18"/>
    <n v="1253"/>
    <n v="1.7"/>
    <m/>
    <n v="0.84"/>
    <x v="17"/>
    <n v="0.8"/>
    <x v="6"/>
    <x v="0"/>
    <x v="29"/>
    <n v="0"/>
    <n v="0"/>
    <n v="0"/>
  </r>
  <r>
    <n v="283"/>
    <x v="203"/>
    <n v="2.5"/>
    <n v="18.2"/>
    <n v="1546"/>
    <n v="2.4"/>
    <m/>
    <n v="0.88"/>
    <x v="17"/>
    <n v="0.8"/>
    <x v="6"/>
    <x v="0"/>
    <x v="29"/>
    <n v="0"/>
    <n v="0"/>
    <n v="0.19999999999999929"/>
  </r>
  <r>
    <n v="283"/>
    <x v="204"/>
    <n v="1.8"/>
    <n v="18.5"/>
    <n v="2348"/>
    <n v="0"/>
    <m/>
    <n v="0.81"/>
    <x v="17"/>
    <n v="0.8"/>
    <x v="6"/>
    <x v="0"/>
    <x v="29"/>
    <n v="0"/>
    <n v="0"/>
    <n v="0.5"/>
  </r>
  <r>
    <n v="283"/>
    <x v="205"/>
    <n v="1.6"/>
    <n v="17.8"/>
    <n v="900"/>
    <n v="0.4"/>
    <m/>
    <n v="0.91"/>
    <x v="17"/>
    <n v="0.8"/>
    <x v="6"/>
    <x v="0"/>
    <x v="29"/>
    <n v="0.19999999999999929"/>
    <n v="0.15999999999999945"/>
    <n v="0"/>
  </r>
  <r>
    <n v="283"/>
    <x v="206"/>
    <n v="1.5"/>
    <n v="18"/>
    <n v="1541"/>
    <n v="1.1000000000000001"/>
    <m/>
    <n v="0.86"/>
    <x v="17"/>
    <n v="0.8"/>
    <x v="6"/>
    <x v="0"/>
    <x v="29"/>
    <n v="0"/>
    <n v="0"/>
    <n v="0"/>
  </r>
  <r>
    <n v="283"/>
    <x v="207"/>
    <n v="3"/>
    <n v="17.7"/>
    <n v="1629"/>
    <n v="9.4"/>
    <m/>
    <n v="0.8"/>
    <x v="17"/>
    <n v="0.8"/>
    <x v="6"/>
    <x v="0"/>
    <x v="29"/>
    <n v="0.30000000000000071"/>
    <n v="0.24000000000000057"/>
    <n v="0"/>
  </r>
  <r>
    <n v="283"/>
    <x v="208"/>
    <n v="2.8"/>
    <n v="16.899999999999999"/>
    <n v="1943"/>
    <n v="2"/>
    <m/>
    <n v="0.83"/>
    <x v="17"/>
    <n v="0.8"/>
    <x v="6"/>
    <x v="0"/>
    <x v="30"/>
    <n v="1.1000000000000014"/>
    <n v="0.88000000000000123"/>
    <n v="0"/>
  </r>
  <r>
    <n v="283"/>
    <x v="209"/>
    <n v="2.5"/>
    <n v="16.8"/>
    <n v="2232"/>
    <n v="0"/>
    <m/>
    <n v="0.75"/>
    <x v="17"/>
    <n v="0.8"/>
    <x v="6"/>
    <x v="0"/>
    <x v="30"/>
    <n v="1.1999999999999993"/>
    <n v="0.95999999999999952"/>
    <n v="0"/>
  </r>
  <r>
    <n v="283"/>
    <x v="210"/>
    <n v="2.7"/>
    <n v="16.3"/>
    <n v="1670"/>
    <n v="0.1"/>
    <m/>
    <n v="0.75"/>
    <x v="17"/>
    <n v="0.8"/>
    <x v="6"/>
    <x v="0"/>
    <x v="30"/>
    <n v="1.6999999999999993"/>
    <n v="1.3599999999999994"/>
    <n v="0"/>
  </r>
  <r>
    <n v="283"/>
    <x v="211"/>
    <n v="2.9"/>
    <n v="18.100000000000001"/>
    <n v="1400"/>
    <n v="6.5"/>
    <m/>
    <n v="0.78"/>
    <x v="17"/>
    <n v="0.8"/>
    <x v="6"/>
    <x v="0"/>
    <x v="30"/>
    <n v="0"/>
    <n v="0"/>
    <n v="0.10000000000000142"/>
  </r>
  <r>
    <n v="283"/>
    <x v="212"/>
    <n v="2.8"/>
    <n v="16.2"/>
    <n v="1297"/>
    <n v="4.7"/>
    <m/>
    <n v="0.9"/>
    <x v="17"/>
    <n v="0.8"/>
    <x v="7"/>
    <x v="0"/>
    <x v="30"/>
    <n v="1.8000000000000007"/>
    <n v="1.4400000000000006"/>
    <n v="0"/>
  </r>
  <r>
    <n v="283"/>
    <x v="213"/>
    <n v="3"/>
    <n v="15.9"/>
    <n v="1219"/>
    <n v="2.2000000000000002"/>
    <m/>
    <n v="0.87"/>
    <x v="17"/>
    <n v="0.8"/>
    <x v="7"/>
    <x v="0"/>
    <x v="30"/>
    <n v="2.0999999999999996"/>
    <n v="1.6799999999999997"/>
    <n v="0"/>
  </r>
  <r>
    <n v="283"/>
    <x v="214"/>
    <n v="3.6"/>
    <n v="18.2"/>
    <n v="1931"/>
    <n v="3.4"/>
    <m/>
    <n v="0.74"/>
    <x v="17"/>
    <n v="0.8"/>
    <x v="7"/>
    <x v="0"/>
    <x v="30"/>
    <n v="0"/>
    <n v="0"/>
    <n v="0.19999999999999929"/>
  </r>
  <r>
    <n v="283"/>
    <x v="215"/>
    <n v="3.4"/>
    <n v="20.2"/>
    <n v="1369"/>
    <n v="1.9"/>
    <m/>
    <n v="0.78"/>
    <x v="17"/>
    <n v="0.8"/>
    <x v="7"/>
    <x v="0"/>
    <x v="31"/>
    <n v="0"/>
    <n v="0"/>
    <n v="2.1999999999999993"/>
  </r>
  <r>
    <n v="283"/>
    <x v="216"/>
    <n v="3.2"/>
    <n v="16.3"/>
    <n v="1955"/>
    <n v="0"/>
    <m/>
    <n v="0.75"/>
    <x v="17"/>
    <n v="0.8"/>
    <x v="7"/>
    <x v="0"/>
    <x v="31"/>
    <n v="1.6999999999999993"/>
    <n v="1.3599999999999994"/>
    <n v="0"/>
  </r>
  <r>
    <n v="283"/>
    <x v="217"/>
    <n v="2.4"/>
    <n v="16.100000000000001"/>
    <n v="1913"/>
    <n v="0"/>
    <m/>
    <n v="0.75"/>
    <x v="17"/>
    <n v="0.8"/>
    <x v="7"/>
    <x v="0"/>
    <x v="31"/>
    <n v="1.8999999999999986"/>
    <n v="1.5199999999999989"/>
    <n v="0"/>
  </r>
  <r>
    <n v="283"/>
    <x v="218"/>
    <n v="2.2999999999999998"/>
    <n v="19"/>
    <n v="1835"/>
    <n v="-0.1"/>
    <m/>
    <n v="0.69"/>
    <x v="17"/>
    <n v="0.8"/>
    <x v="7"/>
    <x v="0"/>
    <x v="31"/>
    <n v="0"/>
    <n v="0"/>
    <n v="1"/>
  </r>
  <r>
    <n v="283"/>
    <x v="219"/>
    <n v="2.1"/>
    <n v="19.7"/>
    <n v="1480"/>
    <n v="0"/>
    <m/>
    <n v="0.73"/>
    <x v="17"/>
    <n v="0.8"/>
    <x v="7"/>
    <x v="0"/>
    <x v="31"/>
    <n v="0"/>
    <n v="0"/>
    <n v="1.6999999999999993"/>
  </r>
  <r>
    <n v="283"/>
    <x v="220"/>
    <n v="2.1"/>
    <n v="17.899999999999999"/>
    <n v="2282"/>
    <n v="0"/>
    <m/>
    <n v="0.76"/>
    <x v="17"/>
    <n v="0.8"/>
    <x v="7"/>
    <x v="0"/>
    <x v="31"/>
    <n v="0.10000000000000142"/>
    <n v="8.000000000000114E-2"/>
    <n v="0"/>
  </r>
  <r>
    <n v="283"/>
    <x v="221"/>
    <n v="2"/>
    <n v="17.600000000000001"/>
    <n v="2076"/>
    <n v="0"/>
    <m/>
    <n v="0.74"/>
    <x v="17"/>
    <n v="0.8"/>
    <x v="7"/>
    <x v="0"/>
    <x v="31"/>
    <n v="0.39999999999999858"/>
    <n v="0.3199999999999989"/>
    <n v="0"/>
  </r>
  <r>
    <n v="283"/>
    <x v="222"/>
    <n v="1.9"/>
    <n v="20.399999999999999"/>
    <n v="2437"/>
    <n v="0"/>
    <m/>
    <n v="0.65"/>
    <x v="17"/>
    <n v="0.8"/>
    <x v="7"/>
    <x v="0"/>
    <x v="32"/>
    <n v="0"/>
    <n v="0"/>
    <n v="2.3999999999999986"/>
  </r>
  <r>
    <n v="283"/>
    <x v="223"/>
    <n v="2.2000000000000002"/>
    <n v="22.7"/>
    <n v="1998"/>
    <n v="0"/>
    <m/>
    <n v="0.61"/>
    <x v="17"/>
    <n v="0.8"/>
    <x v="7"/>
    <x v="0"/>
    <x v="32"/>
    <n v="0"/>
    <n v="0"/>
    <n v="4.6999999999999993"/>
  </r>
  <r>
    <n v="283"/>
    <x v="224"/>
    <n v="1.3"/>
    <n v="24.9"/>
    <n v="2154"/>
    <n v="0"/>
    <m/>
    <n v="0.66"/>
    <x v="17"/>
    <n v="0.8"/>
    <x v="7"/>
    <x v="0"/>
    <x v="32"/>
    <n v="0"/>
    <n v="0"/>
    <n v="6.8999999999999986"/>
  </r>
  <r>
    <n v="283"/>
    <x v="225"/>
    <n v="1.8"/>
    <n v="24.2"/>
    <n v="1761"/>
    <n v="0"/>
    <m/>
    <n v="0.74"/>
    <x v="17"/>
    <n v="0.8"/>
    <x v="7"/>
    <x v="0"/>
    <x v="32"/>
    <n v="0"/>
    <n v="0"/>
    <n v="6.1999999999999993"/>
  </r>
  <r>
    <n v="283"/>
    <x v="226"/>
    <n v="3"/>
    <n v="21.8"/>
    <n v="2142"/>
    <n v="0"/>
    <m/>
    <n v="0.74"/>
    <x v="17"/>
    <n v="0.8"/>
    <x v="7"/>
    <x v="0"/>
    <x v="32"/>
    <n v="0"/>
    <n v="0"/>
    <n v="3.8000000000000007"/>
  </r>
  <r>
    <n v="283"/>
    <x v="227"/>
    <n v="3.3"/>
    <n v="17.3"/>
    <n v="939"/>
    <n v="0"/>
    <m/>
    <n v="0.76"/>
    <x v="17"/>
    <n v="0.8"/>
    <x v="7"/>
    <x v="0"/>
    <x v="32"/>
    <n v="0.69999999999999929"/>
    <n v="0.5599999999999995"/>
    <n v="0"/>
  </r>
  <r>
    <n v="283"/>
    <x v="228"/>
    <n v="1.8"/>
    <n v="15"/>
    <n v="823"/>
    <n v="0"/>
    <m/>
    <n v="0.87"/>
    <x v="17"/>
    <n v="0.8"/>
    <x v="7"/>
    <x v="0"/>
    <x v="32"/>
    <n v="3"/>
    <n v="2.4000000000000004"/>
    <n v="0"/>
  </r>
  <r>
    <n v="283"/>
    <x v="229"/>
    <n v="2.8"/>
    <n v="19.899999999999999"/>
    <n v="2331"/>
    <n v="0"/>
    <m/>
    <n v="0.64"/>
    <x v="17"/>
    <n v="0.8"/>
    <x v="7"/>
    <x v="0"/>
    <x v="33"/>
    <n v="0"/>
    <n v="0"/>
    <n v="1.8999999999999986"/>
  </r>
  <r>
    <n v="283"/>
    <x v="230"/>
    <n v="3.1"/>
    <n v="20"/>
    <n v="2330"/>
    <n v="0"/>
    <m/>
    <n v="0.65"/>
    <x v="17"/>
    <n v="0.8"/>
    <x v="7"/>
    <x v="0"/>
    <x v="33"/>
    <n v="0"/>
    <n v="0"/>
    <n v="2"/>
  </r>
  <r>
    <n v="283"/>
    <x v="231"/>
    <n v="2.5"/>
    <n v="17.7"/>
    <n v="1632"/>
    <n v="0"/>
    <m/>
    <n v="0.69"/>
    <x v="17"/>
    <n v="0.8"/>
    <x v="7"/>
    <x v="0"/>
    <x v="33"/>
    <n v="0.30000000000000071"/>
    <n v="0.24000000000000057"/>
    <n v="0"/>
  </r>
  <r>
    <n v="283"/>
    <x v="232"/>
    <n v="4"/>
    <n v="15.9"/>
    <n v="2049"/>
    <n v="0"/>
    <m/>
    <n v="0.67"/>
    <x v="17"/>
    <n v="0.8"/>
    <x v="7"/>
    <x v="0"/>
    <x v="33"/>
    <n v="2.0999999999999996"/>
    <n v="1.6799999999999997"/>
    <n v="0"/>
  </r>
  <r>
    <n v="283"/>
    <x v="233"/>
    <n v="2.2999999999999998"/>
    <n v="15.2"/>
    <n v="902"/>
    <n v="0"/>
    <m/>
    <n v="0.69"/>
    <x v="17"/>
    <n v="0.8"/>
    <x v="7"/>
    <x v="0"/>
    <x v="33"/>
    <n v="2.8000000000000007"/>
    <n v="2.2400000000000007"/>
    <n v="0"/>
  </r>
  <r>
    <n v="283"/>
    <x v="234"/>
    <n v="2.6"/>
    <n v="14.1"/>
    <n v="1322"/>
    <n v="0.2"/>
    <m/>
    <n v="0.74"/>
    <x v="17"/>
    <n v="0.8"/>
    <x v="7"/>
    <x v="0"/>
    <x v="33"/>
    <n v="3.9000000000000004"/>
    <n v="3.1200000000000006"/>
    <n v="0"/>
  </r>
  <r>
    <n v="283"/>
    <x v="235"/>
    <n v="1.3"/>
    <n v="12.7"/>
    <n v="1387"/>
    <n v="0"/>
    <m/>
    <n v="0.74"/>
    <x v="17"/>
    <n v="0.8"/>
    <x v="7"/>
    <x v="0"/>
    <x v="33"/>
    <n v="5.3000000000000007"/>
    <n v="4.2400000000000011"/>
    <n v="0"/>
  </r>
  <r>
    <n v="283"/>
    <x v="236"/>
    <n v="1.2"/>
    <n v="14.1"/>
    <n v="1813"/>
    <n v="0"/>
    <m/>
    <n v="0.72"/>
    <x v="17"/>
    <n v="0.8"/>
    <x v="7"/>
    <x v="0"/>
    <x v="34"/>
    <n v="3.9000000000000004"/>
    <n v="3.1200000000000006"/>
    <n v="0"/>
  </r>
  <r>
    <n v="283"/>
    <x v="237"/>
    <n v="2.2000000000000002"/>
    <n v="19.100000000000001"/>
    <n v="1736"/>
    <n v="0"/>
    <m/>
    <n v="0.57999999999999996"/>
    <x v="17"/>
    <n v="0.8"/>
    <x v="7"/>
    <x v="0"/>
    <x v="34"/>
    <n v="0"/>
    <n v="0"/>
    <n v="1.1000000000000014"/>
  </r>
  <r>
    <n v="283"/>
    <x v="238"/>
    <n v="2"/>
    <n v="19.8"/>
    <n v="1539"/>
    <n v="0"/>
    <m/>
    <n v="0.69"/>
    <x v="17"/>
    <n v="0.8"/>
    <x v="7"/>
    <x v="0"/>
    <x v="34"/>
    <n v="0"/>
    <n v="0"/>
    <n v="1.8000000000000007"/>
  </r>
  <r>
    <n v="283"/>
    <x v="239"/>
    <n v="1.9"/>
    <n v="18.3"/>
    <n v="1065"/>
    <n v="0.3"/>
    <m/>
    <n v="0.78"/>
    <x v="17"/>
    <n v="0.8"/>
    <x v="7"/>
    <x v="0"/>
    <x v="34"/>
    <n v="0"/>
    <n v="0"/>
    <n v="0.30000000000000071"/>
  </r>
  <r>
    <n v="283"/>
    <x v="240"/>
    <n v="3.2"/>
    <n v="17.8"/>
    <n v="1305"/>
    <n v="0.1"/>
    <m/>
    <n v="0.73"/>
    <x v="17"/>
    <n v="0.8"/>
    <x v="7"/>
    <x v="0"/>
    <x v="34"/>
    <n v="0.19999999999999929"/>
    <n v="0.15999999999999945"/>
    <n v="0"/>
  </r>
  <r>
    <n v="283"/>
    <x v="241"/>
    <n v="3.1"/>
    <n v="18.100000000000001"/>
    <n v="1533"/>
    <n v="0"/>
    <m/>
    <n v="0.71"/>
    <x v="17"/>
    <n v="0.8"/>
    <x v="7"/>
    <x v="0"/>
    <x v="34"/>
    <n v="0"/>
    <n v="0"/>
    <n v="0.10000000000000142"/>
  </r>
  <r>
    <n v="283"/>
    <x v="242"/>
    <n v="3.1"/>
    <n v="19.5"/>
    <n v="1109"/>
    <n v="2.5"/>
    <m/>
    <n v="0.75"/>
    <x v="17"/>
    <n v="0.8"/>
    <x v="7"/>
    <x v="0"/>
    <x v="34"/>
    <n v="0"/>
    <n v="0"/>
    <n v="1.5"/>
  </r>
  <r>
    <n v="283"/>
    <x v="243"/>
    <n v="2.5"/>
    <n v="17.899999999999999"/>
    <n v="1230"/>
    <n v="13.7"/>
    <m/>
    <n v="0.83"/>
    <x v="17"/>
    <n v="0.8"/>
    <x v="8"/>
    <x v="0"/>
    <x v="35"/>
    <n v="0.10000000000000142"/>
    <n v="8.000000000000114E-2"/>
    <n v="0"/>
  </r>
  <r>
    <n v="283"/>
    <x v="244"/>
    <n v="3.1"/>
    <n v="17.5"/>
    <n v="1585"/>
    <n v="0"/>
    <m/>
    <n v="0.69"/>
    <x v="17"/>
    <n v="0.8"/>
    <x v="8"/>
    <x v="0"/>
    <x v="35"/>
    <n v="0.5"/>
    <n v="0.4"/>
    <n v="0"/>
  </r>
  <r>
    <n v="283"/>
    <x v="245"/>
    <n v="4.7"/>
    <n v="19.3"/>
    <n v="712"/>
    <n v="12"/>
    <m/>
    <n v="0.77"/>
    <x v="17"/>
    <n v="0.8"/>
    <x v="8"/>
    <x v="0"/>
    <x v="35"/>
    <n v="0"/>
    <n v="0"/>
    <n v="1.3000000000000007"/>
  </r>
  <r>
    <n v="283"/>
    <x v="246"/>
    <n v="3.2"/>
    <n v="19"/>
    <n v="1471"/>
    <n v="-0.1"/>
    <m/>
    <n v="0.72"/>
    <x v="17"/>
    <n v="0.8"/>
    <x v="8"/>
    <x v="0"/>
    <x v="35"/>
    <n v="0"/>
    <n v="0"/>
    <n v="1"/>
  </r>
  <r>
    <n v="283"/>
    <x v="247"/>
    <n v="1.9"/>
    <n v="15.3"/>
    <n v="1359"/>
    <n v="0.7"/>
    <m/>
    <n v="0.83"/>
    <x v="17"/>
    <n v="0.8"/>
    <x v="8"/>
    <x v="0"/>
    <x v="35"/>
    <n v="2.6999999999999993"/>
    <n v="2.1599999999999997"/>
    <n v="0"/>
  </r>
  <r>
    <n v="283"/>
    <x v="248"/>
    <n v="1.6"/>
    <n v="15.3"/>
    <n v="1797"/>
    <n v="0"/>
    <m/>
    <n v="0.76"/>
    <x v="17"/>
    <n v="0.8"/>
    <x v="8"/>
    <x v="0"/>
    <x v="35"/>
    <n v="2.6999999999999993"/>
    <n v="2.1599999999999997"/>
    <n v="0"/>
  </r>
  <r>
    <n v="283"/>
    <x v="249"/>
    <n v="4"/>
    <n v="19.2"/>
    <n v="1993"/>
    <n v="0"/>
    <m/>
    <n v="0.61"/>
    <x v="17"/>
    <n v="0.8"/>
    <x v="8"/>
    <x v="0"/>
    <x v="35"/>
    <n v="0"/>
    <n v="0"/>
    <n v="1.1999999999999993"/>
  </r>
  <r>
    <n v="283"/>
    <x v="250"/>
    <n v="1.9"/>
    <n v="17.600000000000001"/>
    <n v="797"/>
    <n v="-0.1"/>
    <m/>
    <n v="0.79"/>
    <x v="17"/>
    <n v="0.8"/>
    <x v="8"/>
    <x v="0"/>
    <x v="36"/>
    <n v="0.39999999999999858"/>
    <n v="0.3199999999999989"/>
    <n v="0"/>
  </r>
  <r>
    <n v="283"/>
    <x v="251"/>
    <n v="1.8"/>
    <n v="13"/>
    <n v="344"/>
    <n v="16"/>
    <m/>
    <n v="0.94"/>
    <x v="17"/>
    <n v="0.8"/>
    <x v="8"/>
    <x v="0"/>
    <x v="36"/>
    <n v="5"/>
    <n v="4"/>
    <n v="0"/>
  </r>
  <r>
    <n v="283"/>
    <x v="252"/>
    <n v="2.4"/>
    <n v="13.8"/>
    <n v="1503"/>
    <n v="0"/>
    <m/>
    <n v="0.82"/>
    <x v="17"/>
    <n v="0.8"/>
    <x v="8"/>
    <x v="0"/>
    <x v="36"/>
    <n v="4.1999999999999993"/>
    <n v="3.3599999999999994"/>
    <n v="0"/>
  </r>
  <r>
    <n v="283"/>
    <x v="253"/>
    <n v="3.8"/>
    <n v="15.6"/>
    <n v="1335"/>
    <n v="1.1000000000000001"/>
    <m/>
    <n v="0.78"/>
    <x v="17"/>
    <n v="0.8"/>
    <x v="8"/>
    <x v="0"/>
    <x v="36"/>
    <n v="2.4000000000000004"/>
    <n v="1.9200000000000004"/>
    <n v="0"/>
  </r>
  <r>
    <n v="283"/>
    <x v="254"/>
    <n v="3.8"/>
    <n v="14.5"/>
    <n v="1448"/>
    <n v="0"/>
    <m/>
    <n v="0.72"/>
    <x v="17"/>
    <n v="0.8"/>
    <x v="8"/>
    <x v="0"/>
    <x v="36"/>
    <n v="3.5"/>
    <n v="2.8000000000000003"/>
    <n v="0"/>
  </r>
  <r>
    <n v="283"/>
    <x v="255"/>
    <n v="3.7"/>
    <n v="14.4"/>
    <n v="1329"/>
    <n v="6.9"/>
    <m/>
    <n v="0.82"/>
    <x v="17"/>
    <n v="0.8"/>
    <x v="8"/>
    <x v="0"/>
    <x v="36"/>
    <n v="3.5999999999999996"/>
    <n v="2.88"/>
    <n v="0"/>
  </r>
  <r>
    <n v="283"/>
    <x v="256"/>
    <n v="3"/>
    <n v="14.6"/>
    <n v="1514"/>
    <n v="3.2"/>
    <m/>
    <n v="0.81"/>
    <x v="17"/>
    <n v="0.8"/>
    <x v="8"/>
    <x v="0"/>
    <x v="36"/>
    <n v="3.4000000000000004"/>
    <n v="2.7200000000000006"/>
    <n v="0"/>
  </r>
  <r>
    <n v="283"/>
    <x v="257"/>
    <n v="6"/>
    <n v="17.2"/>
    <n v="1312"/>
    <n v="8.8000000000000007"/>
    <m/>
    <n v="0.7"/>
    <x v="17"/>
    <n v="0.8"/>
    <x v="8"/>
    <x v="0"/>
    <x v="37"/>
    <n v="0.80000000000000071"/>
    <n v="0.64000000000000057"/>
    <n v="0"/>
  </r>
  <r>
    <n v="283"/>
    <x v="258"/>
    <n v="5.5"/>
    <n v="14.2"/>
    <n v="834"/>
    <n v="10.5"/>
    <m/>
    <n v="0.82"/>
    <x v="17"/>
    <n v="0.8"/>
    <x v="8"/>
    <x v="0"/>
    <x v="37"/>
    <n v="3.8000000000000007"/>
    <n v="3.0400000000000009"/>
    <n v="0"/>
  </r>
  <r>
    <n v="283"/>
    <x v="259"/>
    <n v="2.9"/>
    <n v="14.4"/>
    <n v="670"/>
    <n v="3.1"/>
    <m/>
    <n v="0.88"/>
    <x v="17"/>
    <n v="0.8"/>
    <x v="8"/>
    <x v="0"/>
    <x v="37"/>
    <n v="3.5999999999999996"/>
    <n v="2.88"/>
    <n v="0"/>
  </r>
  <r>
    <n v="283"/>
    <x v="260"/>
    <n v="2.9"/>
    <n v="18.399999999999999"/>
    <n v="393"/>
    <n v="0"/>
    <m/>
    <n v="0.82"/>
    <x v="17"/>
    <n v="0.8"/>
    <x v="8"/>
    <x v="0"/>
    <x v="37"/>
    <n v="0"/>
    <n v="0"/>
    <n v="0.39999999999999858"/>
  </r>
  <r>
    <n v="283"/>
    <x v="261"/>
    <n v="2.2999999999999998"/>
    <n v="18.5"/>
    <n v="1447"/>
    <n v="0"/>
    <m/>
    <n v="0.81"/>
    <x v="17"/>
    <n v="0.8"/>
    <x v="8"/>
    <x v="0"/>
    <x v="37"/>
    <n v="0"/>
    <n v="0"/>
    <n v="0.5"/>
  </r>
  <r>
    <n v="283"/>
    <x v="262"/>
    <n v="2.8"/>
    <n v="20.399999999999999"/>
    <n v="866"/>
    <n v="-0.1"/>
    <m/>
    <n v="0.76"/>
    <x v="17"/>
    <n v="0.8"/>
    <x v="8"/>
    <x v="0"/>
    <x v="37"/>
    <n v="0"/>
    <n v="0"/>
    <n v="2.3999999999999986"/>
  </r>
  <r>
    <n v="283"/>
    <x v="263"/>
    <n v="3.5"/>
    <n v="13.6"/>
    <n v="686"/>
    <n v="0.7"/>
    <m/>
    <n v="0.82"/>
    <x v="17"/>
    <n v="0.8"/>
    <x v="8"/>
    <x v="0"/>
    <x v="37"/>
    <n v="4.4000000000000004"/>
    <n v="3.5200000000000005"/>
    <n v="0"/>
  </r>
  <r>
    <n v="283"/>
    <x v="264"/>
    <n v="2.9"/>
    <n v="10.3"/>
    <n v="1228"/>
    <n v="0"/>
    <m/>
    <n v="0.79"/>
    <x v="17"/>
    <n v="0.8"/>
    <x v="8"/>
    <x v="0"/>
    <x v="38"/>
    <n v="7.6999999999999993"/>
    <n v="6.16"/>
    <n v="0"/>
  </r>
  <r>
    <n v="283"/>
    <x v="265"/>
    <n v="2.4"/>
    <n v="11"/>
    <n v="1216"/>
    <n v="0"/>
    <m/>
    <n v="0.79"/>
    <x v="17"/>
    <n v="0.8"/>
    <x v="8"/>
    <x v="0"/>
    <x v="38"/>
    <n v="7"/>
    <n v="5.6000000000000005"/>
    <n v="0"/>
  </r>
  <r>
    <n v="283"/>
    <x v="266"/>
    <n v="4.2"/>
    <n v="10.8"/>
    <n v="1557"/>
    <n v="0"/>
    <m/>
    <n v="0.66"/>
    <x v="17"/>
    <n v="0.8"/>
    <x v="8"/>
    <x v="0"/>
    <x v="38"/>
    <n v="7.1999999999999993"/>
    <n v="5.76"/>
    <n v="0"/>
  </r>
  <r>
    <n v="283"/>
    <x v="267"/>
    <n v="5.0999999999999996"/>
    <n v="11.3"/>
    <n v="833"/>
    <n v="0"/>
    <m/>
    <n v="0.64"/>
    <x v="17"/>
    <n v="0.8"/>
    <x v="8"/>
    <x v="0"/>
    <x v="38"/>
    <n v="6.6999999999999993"/>
    <n v="5.3599999999999994"/>
    <n v="0"/>
  </r>
  <r>
    <n v="283"/>
    <x v="268"/>
    <n v="3.2"/>
    <n v="12"/>
    <n v="1014"/>
    <n v="1.1000000000000001"/>
    <m/>
    <n v="0.77"/>
    <x v="17"/>
    <n v="0.8"/>
    <x v="8"/>
    <x v="0"/>
    <x v="38"/>
    <n v="6"/>
    <n v="4.8000000000000007"/>
    <n v="0"/>
  </r>
  <r>
    <n v="283"/>
    <x v="269"/>
    <n v="1.3"/>
    <n v="11.8"/>
    <n v="784"/>
    <n v="0"/>
    <m/>
    <n v="0.9"/>
    <x v="17"/>
    <n v="0.8"/>
    <x v="8"/>
    <x v="0"/>
    <x v="38"/>
    <n v="6.1999999999999993"/>
    <n v="4.96"/>
    <n v="0"/>
  </r>
  <r>
    <n v="283"/>
    <x v="270"/>
    <n v="0.8"/>
    <n v="12"/>
    <n v="1223"/>
    <n v="0"/>
    <m/>
    <n v="0.88"/>
    <x v="17"/>
    <n v="0.8"/>
    <x v="8"/>
    <x v="0"/>
    <x v="38"/>
    <n v="6"/>
    <n v="4.8000000000000007"/>
    <n v="0"/>
  </r>
  <r>
    <n v="283"/>
    <x v="271"/>
    <n v="1.9"/>
    <n v="13"/>
    <n v="1277"/>
    <n v="0"/>
    <m/>
    <n v="0.84"/>
    <x v="17"/>
    <n v="0.8"/>
    <x v="8"/>
    <x v="0"/>
    <x v="39"/>
    <n v="5"/>
    <n v="4"/>
    <n v="0"/>
  </r>
  <r>
    <n v="283"/>
    <x v="272"/>
    <n v="1"/>
    <n v="10.7"/>
    <n v="573"/>
    <n v="0"/>
    <m/>
    <n v="0.94"/>
    <x v="17"/>
    <n v="0.8"/>
    <x v="8"/>
    <x v="0"/>
    <x v="39"/>
    <n v="7.3000000000000007"/>
    <n v="5.8400000000000007"/>
    <n v="0"/>
  </r>
  <r>
    <n v="283"/>
    <x v="273"/>
    <n v="2.2000000000000002"/>
    <n v="9.5"/>
    <n v="1379"/>
    <n v="0"/>
    <m/>
    <n v="0.76"/>
    <x v="17"/>
    <n v="1"/>
    <x v="9"/>
    <x v="0"/>
    <x v="39"/>
    <n v="8.5"/>
    <n v="8.5"/>
    <n v="0"/>
  </r>
  <r>
    <n v="283"/>
    <x v="274"/>
    <n v="2.5"/>
    <n v="10.4"/>
    <n v="1310"/>
    <n v="0"/>
    <m/>
    <n v="0.71"/>
    <x v="17"/>
    <n v="1"/>
    <x v="9"/>
    <x v="0"/>
    <x v="39"/>
    <n v="7.6"/>
    <n v="7.6"/>
    <n v="0"/>
  </r>
  <r>
    <n v="283"/>
    <x v="275"/>
    <n v="3.9"/>
    <n v="11.3"/>
    <n v="447"/>
    <n v="5.8"/>
    <m/>
    <n v="0.71"/>
    <x v="17"/>
    <n v="1"/>
    <x v="9"/>
    <x v="0"/>
    <x v="39"/>
    <n v="6.6999999999999993"/>
    <n v="6.6999999999999993"/>
    <n v="0"/>
  </r>
  <r>
    <n v="283"/>
    <x v="276"/>
    <n v="6"/>
    <n v="11.9"/>
    <n v="597"/>
    <n v="30.1"/>
    <m/>
    <n v="0.86"/>
    <x v="17"/>
    <n v="1"/>
    <x v="9"/>
    <x v="0"/>
    <x v="39"/>
    <n v="6.1"/>
    <n v="6.1"/>
    <n v="0"/>
  </r>
  <r>
    <n v="283"/>
    <x v="277"/>
    <n v="4.3"/>
    <n v="11"/>
    <n v="508"/>
    <n v="2.6"/>
    <m/>
    <n v="0.83"/>
    <x v="17"/>
    <n v="1"/>
    <x v="9"/>
    <x v="0"/>
    <x v="39"/>
    <n v="7"/>
    <n v="7"/>
    <n v="0"/>
  </r>
  <r>
    <n v="283"/>
    <x v="278"/>
    <n v="3"/>
    <n v="12.4"/>
    <n v="165"/>
    <n v="1.3"/>
    <m/>
    <n v="0.92"/>
    <x v="17"/>
    <n v="1"/>
    <x v="9"/>
    <x v="0"/>
    <x v="40"/>
    <n v="5.6"/>
    <n v="5.6"/>
    <n v="0"/>
  </r>
  <r>
    <n v="283"/>
    <x v="279"/>
    <n v="2.2000000000000002"/>
    <n v="14.6"/>
    <n v="493"/>
    <n v="0.1"/>
    <m/>
    <n v="0.93"/>
    <x v="17"/>
    <n v="1"/>
    <x v="9"/>
    <x v="0"/>
    <x v="40"/>
    <n v="3.4000000000000004"/>
    <n v="3.4000000000000004"/>
    <n v="0"/>
  </r>
  <r>
    <n v="283"/>
    <x v="280"/>
    <n v="1.8"/>
    <n v="14"/>
    <n v="473"/>
    <n v="0.8"/>
    <m/>
    <n v="0.92"/>
    <x v="17"/>
    <n v="1"/>
    <x v="9"/>
    <x v="0"/>
    <x v="40"/>
    <n v="4"/>
    <n v="4"/>
    <n v="0"/>
  </r>
  <r>
    <n v="283"/>
    <x v="281"/>
    <n v="1.9"/>
    <n v="13.1"/>
    <n v="668"/>
    <n v="0"/>
    <m/>
    <n v="0.83"/>
    <x v="17"/>
    <n v="1"/>
    <x v="9"/>
    <x v="0"/>
    <x v="40"/>
    <n v="4.9000000000000004"/>
    <n v="4.9000000000000004"/>
    <n v="0"/>
  </r>
  <r>
    <n v="283"/>
    <x v="282"/>
    <n v="2"/>
    <n v="14.3"/>
    <n v="631"/>
    <n v="0"/>
    <m/>
    <n v="0.88"/>
    <x v="17"/>
    <n v="1"/>
    <x v="9"/>
    <x v="0"/>
    <x v="40"/>
    <n v="3.6999999999999993"/>
    <n v="3.6999999999999993"/>
    <n v="0"/>
  </r>
  <r>
    <n v="283"/>
    <x v="283"/>
    <n v="1.3"/>
    <n v="13.9"/>
    <n v="302"/>
    <n v="0"/>
    <m/>
    <n v="0.87"/>
    <x v="17"/>
    <n v="1"/>
    <x v="9"/>
    <x v="0"/>
    <x v="40"/>
    <n v="4.0999999999999996"/>
    <n v="4.0999999999999996"/>
    <n v="0"/>
  </r>
  <r>
    <n v="283"/>
    <x v="284"/>
    <n v="1.8"/>
    <n v="13.7"/>
    <n v="500"/>
    <n v="0.6"/>
    <m/>
    <n v="0.9"/>
    <x v="17"/>
    <n v="1"/>
    <x v="9"/>
    <x v="0"/>
    <x v="40"/>
    <n v="4.3000000000000007"/>
    <n v="4.3000000000000007"/>
    <n v="0"/>
  </r>
  <r>
    <n v="283"/>
    <x v="285"/>
    <n v="1.8"/>
    <n v="12.7"/>
    <n v="564"/>
    <n v="0.4"/>
    <m/>
    <n v="0.92"/>
    <x v="17"/>
    <n v="1"/>
    <x v="9"/>
    <x v="0"/>
    <x v="41"/>
    <n v="5.3000000000000007"/>
    <n v="5.3000000000000007"/>
    <n v="0"/>
  </r>
  <r>
    <n v="283"/>
    <x v="286"/>
    <n v="1.8"/>
    <n v="12.6"/>
    <n v="458"/>
    <n v="0.3"/>
    <m/>
    <n v="0.93"/>
    <x v="17"/>
    <n v="1"/>
    <x v="9"/>
    <x v="0"/>
    <x v="41"/>
    <n v="5.4"/>
    <n v="5.4"/>
    <n v="0"/>
  </r>
  <r>
    <n v="283"/>
    <x v="287"/>
    <n v="1.5"/>
    <n v="11.7"/>
    <n v="307"/>
    <n v="1.2"/>
    <m/>
    <n v="0.94"/>
    <x v="17"/>
    <n v="1"/>
    <x v="9"/>
    <x v="0"/>
    <x v="41"/>
    <n v="6.3000000000000007"/>
    <n v="6.3000000000000007"/>
    <n v="0"/>
  </r>
  <r>
    <n v="283"/>
    <x v="288"/>
    <n v="2.2999999999999998"/>
    <n v="11.8"/>
    <n v="540"/>
    <n v="1.8"/>
    <m/>
    <n v="0.93"/>
    <x v="17"/>
    <n v="1"/>
    <x v="9"/>
    <x v="0"/>
    <x v="41"/>
    <n v="6.1999999999999993"/>
    <n v="6.1999999999999993"/>
    <n v="0"/>
  </r>
  <r>
    <n v="283"/>
    <x v="289"/>
    <n v="1.9"/>
    <n v="11.1"/>
    <n v="405"/>
    <n v="0.4"/>
    <m/>
    <n v="0.9"/>
    <x v="17"/>
    <n v="1"/>
    <x v="9"/>
    <x v="0"/>
    <x v="41"/>
    <n v="6.9"/>
    <n v="6.9"/>
    <n v="0"/>
  </r>
  <r>
    <n v="283"/>
    <x v="290"/>
    <n v="2.2000000000000002"/>
    <n v="9.1"/>
    <n v="963"/>
    <n v="0"/>
    <m/>
    <n v="0.79"/>
    <x v="17"/>
    <n v="1"/>
    <x v="9"/>
    <x v="0"/>
    <x v="41"/>
    <n v="8.9"/>
    <n v="8.9"/>
    <n v="0"/>
  </r>
  <r>
    <n v="283"/>
    <x v="291"/>
    <n v="3.2"/>
    <n v="9.6"/>
    <n v="726"/>
    <n v="0.3"/>
    <m/>
    <n v="0.77"/>
    <x v="17"/>
    <n v="1"/>
    <x v="9"/>
    <x v="0"/>
    <x v="41"/>
    <n v="8.4"/>
    <n v="8.4"/>
    <n v="0"/>
  </r>
  <r>
    <n v="283"/>
    <x v="292"/>
    <n v="3.9"/>
    <n v="14.5"/>
    <n v="447"/>
    <n v="0.8"/>
    <m/>
    <n v="0.85"/>
    <x v="17"/>
    <n v="1"/>
    <x v="9"/>
    <x v="0"/>
    <x v="42"/>
    <n v="3.5"/>
    <n v="3.5"/>
    <n v="0"/>
  </r>
  <r>
    <n v="283"/>
    <x v="293"/>
    <n v="4.5999999999999996"/>
    <n v="13.4"/>
    <n v="342"/>
    <n v="3.6"/>
    <m/>
    <n v="0.87"/>
    <x v="17"/>
    <n v="1"/>
    <x v="9"/>
    <x v="0"/>
    <x v="42"/>
    <n v="4.5999999999999996"/>
    <n v="4.5999999999999996"/>
    <n v="0"/>
  </r>
  <r>
    <n v="283"/>
    <x v="294"/>
    <n v="2.4"/>
    <n v="12.1"/>
    <n v="462"/>
    <n v="0"/>
    <m/>
    <n v="0.9"/>
    <x v="17"/>
    <n v="1"/>
    <x v="9"/>
    <x v="0"/>
    <x v="42"/>
    <n v="5.9"/>
    <n v="5.9"/>
    <n v="0"/>
  </r>
  <r>
    <n v="283"/>
    <x v="295"/>
    <n v="6.6"/>
    <n v="12.1"/>
    <n v="551"/>
    <n v="12.8"/>
    <m/>
    <n v="0.85"/>
    <x v="17"/>
    <n v="1"/>
    <x v="9"/>
    <x v="0"/>
    <x v="42"/>
    <n v="5.9"/>
    <n v="5.9"/>
    <n v="0"/>
  </r>
  <r>
    <n v="283"/>
    <x v="296"/>
    <n v="6.4"/>
    <n v="9.5"/>
    <n v="610"/>
    <n v="1.8"/>
    <m/>
    <n v="0.77"/>
    <x v="17"/>
    <n v="1"/>
    <x v="9"/>
    <x v="0"/>
    <x v="42"/>
    <n v="8.5"/>
    <n v="8.5"/>
    <n v="0"/>
  </r>
  <r>
    <n v="283"/>
    <x v="297"/>
    <n v="4.4000000000000004"/>
    <n v="8.9"/>
    <n v="290"/>
    <n v="1.6"/>
    <m/>
    <n v="0.85"/>
    <x v="17"/>
    <n v="1"/>
    <x v="9"/>
    <x v="0"/>
    <x v="42"/>
    <n v="9.1"/>
    <n v="9.1"/>
    <n v="0"/>
  </r>
  <r>
    <n v="283"/>
    <x v="298"/>
    <n v="5.8"/>
    <n v="7.7"/>
    <n v="505"/>
    <n v="6.6"/>
    <m/>
    <n v="0.83"/>
    <x v="17"/>
    <n v="1"/>
    <x v="9"/>
    <x v="0"/>
    <x v="42"/>
    <n v="10.3"/>
    <n v="10.3"/>
    <n v="0"/>
  </r>
  <r>
    <n v="283"/>
    <x v="299"/>
    <n v="4.4000000000000004"/>
    <n v="8.5"/>
    <n v="427"/>
    <n v="14.2"/>
    <m/>
    <n v="0.88"/>
    <x v="17"/>
    <n v="1"/>
    <x v="9"/>
    <x v="0"/>
    <x v="43"/>
    <n v="9.5"/>
    <n v="9.5"/>
    <n v="0"/>
  </r>
  <r>
    <n v="283"/>
    <x v="300"/>
    <n v="4"/>
    <n v="10.3"/>
    <n v="354"/>
    <n v="8"/>
    <m/>
    <n v="0.86"/>
    <x v="17"/>
    <n v="1"/>
    <x v="9"/>
    <x v="0"/>
    <x v="43"/>
    <n v="7.6999999999999993"/>
    <n v="7.6999999999999993"/>
    <n v="0"/>
  </r>
  <r>
    <n v="283"/>
    <x v="301"/>
    <n v="3"/>
    <n v="11.4"/>
    <n v="237"/>
    <n v="3.1"/>
    <m/>
    <n v="0.87"/>
    <x v="17"/>
    <n v="1"/>
    <x v="9"/>
    <x v="0"/>
    <x v="43"/>
    <n v="6.6"/>
    <n v="6.6"/>
    <n v="0"/>
  </r>
  <r>
    <n v="283"/>
    <x v="302"/>
    <n v="3.6"/>
    <n v="9.3000000000000007"/>
    <n v="566"/>
    <n v="2.2999999999999998"/>
    <m/>
    <n v="0.85"/>
    <x v="17"/>
    <n v="1"/>
    <x v="9"/>
    <x v="0"/>
    <x v="43"/>
    <n v="8.6999999999999993"/>
    <n v="8.6999999999999993"/>
    <n v="0"/>
  </r>
  <r>
    <n v="283"/>
    <x v="303"/>
    <n v="2.9"/>
    <n v="10.1"/>
    <n v="454"/>
    <n v="0"/>
    <m/>
    <n v="0.81"/>
    <x v="17"/>
    <n v="1"/>
    <x v="9"/>
    <x v="0"/>
    <x v="43"/>
    <n v="7.9"/>
    <n v="7.9"/>
    <n v="0"/>
  </r>
  <r>
    <n v="283"/>
    <x v="304"/>
    <n v="3.7"/>
    <n v="11.7"/>
    <n v="107"/>
    <n v="7.3"/>
    <m/>
    <n v="0.9"/>
    <x v="17"/>
    <n v="1.1000000000000001"/>
    <x v="10"/>
    <x v="0"/>
    <x v="43"/>
    <n v="6.3000000000000007"/>
    <n v="6.9300000000000015"/>
    <n v="0"/>
  </r>
  <r>
    <n v="283"/>
    <x v="305"/>
    <n v="3"/>
    <n v="10.7"/>
    <n v="561"/>
    <n v="1.5"/>
    <m/>
    <n v="0.86"/>
    <x v="17"/>
    <n v="1.1000000000000001"/>
    <x v="10"/>
    <x v="0"/>
    <x v="43"/>
    <n v="7.3000000000000007"/>
    <n v="8.0300000000000011"/>
    <n v="0"/>
  </r>
  <r>
    <n v="283"/>
    <x v="306"/>
    <n v="3.8"/>
    <n v="9.8000000000000007"/>
    <n v="401"/>
    <n v="-0.1"/>
    <m/>
    <n v="0.87"/>
    <x v="17"/>
    <n v="1.1000000000000001"/>
    <x v="10"/>
    <x v="0"/>
    <x v="44"/>
    <n v="8.1999999999999993"/>
    <n v="9.02"/>
    <n v="0"/>
  </r>
  <r>
    <n v="283"/>
    <x v="307"/>
    <n v="3.8"/>
    <n v="13.4"/>
    <n v="460"/>
    <n v="-0.1"/>
    <m/>
    <n v="0.77"/>
    <x v="17"/>
    <n v="1.1000000000000001"/>
    <x v="10"/>
    <x v="0"/>
    <x v="44"/>
    <n v="4.5999999999999996"/>
    <n v="5.0599999999999996"/>
    <n v="0"/>
  </r>
  <r>
    <n v="283"/>
    <x v="308"/>
    <n v="2.8"/>
    <n v="11.7"/>
    <n v="565"/>
    <n v="0"/>
    <m/>
    <n v="0.71"/>
    <x v="17"/>
    <n v="1.1000000000000001"/>
    <x v="10"/>
    <x v="0"/>
    <x v="44"/>
    <n v="6.3000000000000007"/>
    <n v="6.9300000000000015"/>
    <n v="0"/>
  </r>
  <r>
    <n v="283"/>
    <x v="309"/>
    <n v="1.9"/>
    <n v="9.3000000000000007"/>
    <n v="602"/>
    <n v="0"/>
    <m/>
    <n v="0.77"/>
    <x v="17"/>
    <n v="1.1000000000000001"/>
    <x v="10"/>
    <x v="0"/>
    <x v="44"/>
    <n v="8.6999999999999993"/>
    <n v="9.57"/>
    <n v="0"/>
  </r>
  <r>
    <n v="283"/>
    <x v="310"/>
    <n v="1.6"/>
    <n v="10.199999999999999"/>
    <n v="572"/>
    <n v="0"/>
    <m/>
    <n v="0.88"/>
    <x v="17"/>
    <n v="1.1000000000000001"/>
    <x v="10"/>
    <x v="0"/>
    <x v="44"/>
    <n v="7.8000000000000007"/>
    <n v="8.5800000000000018"/>
    <n v="0"/>
  </r>
  <r>
    <n v="283"/>
    <x v="311"/>
    <n v="1"/>
    <n v="8.8000000000000007"/>
    <n v="478"/>
    <n v="0"/>
    <m/>
    <n v="0.92"/>
    <x v="17"/>
    <n v="1.1000000000000001"/>
    <x v="10"/>
    <x v="0"/>
    <x v="44"/>
    <n v="9.1999999999999993"/>
    <n v="10.119999999999999"/>
    <n v="0"/>
  </r>
  <r>
    <n v="283"/>
    <x v="312"/>
    <n v="1.4"/>
    <n v="9.5"/>
    <n v="280"/>
    <n v="1.2"/>
    <m/>
    <n v="0.96"/>
    <x v="17"/>
    <n v="1.1000000000000001"/>
    <x v="10"/>
    <x v="0"/>
    <x v="44"/>
    <n v="8.5"/>
    <n v="9.3500000000000014"/>
    <n v="0"/>
  </r>
  <r>
    <n v="283"/>
    <x v="313"/>
    <n v="2.8"/>
    <n v="7.6"/>
    <n v="368"/>
    <n v="1.7"/>
    <m/>
    <n v="0.92"/>
    <x v="17"/>
    <n v="1.1000000000000001"/>
    <x v="10"/>
    <x v="0"/>
    <x v="45"/>
    <n v="10.4"/>
    <n v="11.440000000000001"/>
    <n v="0"/>
  </r>
  <r>
    <n v="283"/>
    <x v="314"/>
    <n v="3.1"/>
    <n v="10.1"/>
    <n v="346"/>
    <n v="0.1"/>
    <m/>
    <n v="0.88"/>
    <x v="17"/>
    <n v="1.1000000000000001"/>
    <x v="10"/>
    <x v="0"/>
    <x v="45"/>
    <n v="7.9"/>
    <n v="8.6900000000000013"/>
    <n v="0"/>
  </r>
  <r>
    <n v="283"/>
    <x v="315"/>
    <n v="3.6"/>
    <n v="11.3"/>
    <n v="519"/>
    <n v="0"/>
    <m/>
    <n v="0.79"/>
    <x v="17"/>
    <n v="1.1000000000000001"/>
    <x v="10"/>
    <x v="0"/>
    <x v="45"/>
    <n v="6.6999999999999993"/>
    <n v="7.37"/>
    <n v="0"/>
  </r>
  <r>
    <n v="283"/>
    <x v="316"/>
    <n v="3"/>
    <n v="13.2"/>
    <n v="258"/>
    <n v="0.5"/>
    <m/>
    <n v="0.82"/>
    <x v="17"/>
    <n v="1.1000000000000001"/>
    <x v="10"/>
    <x v="0"/>
    <x v="45"/>
    <n v="4.8000000000000007"/>
    <n v="5.2800000000000011"/>
    <n v="0"/>
  </r>
  <r>
    <n v="283"/>
    <x v="317"/>
    <n v="2.6"/>
    <n v="11.1"/>
    <n v="130"/>
    <n v="1.6"/>
    <m/>
    <n v="0.97"/>
    <x v="17"/>
    <n v="1.1000000000000001"/>
    <x v="10"/>
    <x v="0"/>
    <x v="45"/>
    <n v="6.9"/>
    <n v="7.5900000000000007"/>
    <n v="0"/>
  </r>
  <r>
    <n v="283"/>
    <x v="318"/>
    <n v="3"/>
    <n v="7.7"/>
    <n v="106"/>
    <n v="5.2"/>
    <m/>
    <n v="0.97"/>
    <x v="17"/>
    <n v="1.1000000000000001"/>
    <x v="10"/>
    <x v="0"/>
    <x v="45"/>
    <n v="10.3"/>
    <n v="11.330000000000002"/>
    <n v="0"/>
  </r>
  <r>
    <n v="283"/>
    <x v="319"/>
    <n v="2.9"/>
    <n v="4.9000000000000004"/>
    <n v="83"/>
    <n v="2.4"/>
    <m/>
    <n v="0.95"/>
    <x v="17"/>
    <n v="1.1000000000000001"/>
    <x v="10"/>
    <x v="0"/>
    <x v="45"/>
    <n v="13.1"/>
    <n v="14.41"/>
    <n v="0"/>
  </r>
  <r>
    <n v="283"/>
    <x v="320"/>
    <n v="3.3"/>
    <n v="3.9"/>
    <n v="516"/>
    <n v="0.6"/>
    <m/>
    <n v="0.84"/>
    <x v="17"/>
    <n v="1.1000000000000001"/>
    <x v="10"/>
    <x v="0"/>
    <x v="46"/>
    <n v="14.1"/>
    <n v="15.510000000000002"/>
    <n v="0"/>
  </r>
  <r>
    <n v="283"/>
    <x v="321"/>
    <n v="2.8"/>
    <n v="3.7"/>
    <n v="224"/>
    <n v="1.1000000000000001"/>
    <m/>
    <n v="0.89"/>
    <x v="17"/>
    <n v="1.1000000000000001"/>
    <x v="10"/>
    <x v="0"/>
    <x v="46"/>
    <n v="14.3"/>
    <n v="15.730000000000002"/>
    <n v="0"/>
  </r>
  <r>
    <n v="283"/>
    <x v="322"/>
    <n v="4"/>
    <n v="4.5"/>
    <n v="106"/>
    <n v="4.7"/>
    <m/>
    <n v="0.89"/>
    <x v="17"/>
    <n v="1.1000000000000001"/>
    <x v="10"/>
    <x v="0"/>
    <x v="46"/>
    <n v="13.5"/>
    <n v="14.850000000000001"/>
    <n v="0"/>
  </r>
  <r>
    <n v="283"/>
    <x v="323"/>
    <n v="1.9"/>
    <n v="1"/>
    <n v="458"/>
    <n v="0"/>
    <m/>
    <n v="0.91"/>
    <x v="17"/>
    <n v="1.1000000000000001"/>
    <x v="10"/>
    <x v="0"/>
    <x v="46"/>
    <n v="17"/>
    <n v="18.700000000000003"/>
    <n v="0"/>
  </r>
  <r>
    <n v="283"/>
    <x v="324"/>
    <n v="1.3"/>
    <n v="0.3"/>
    <n v="596"/>
    <n v="0"/>
    <m/>
    <n v="0.84"/>
    <x v="17"/>
    <n v="1.1000000000000001"/>
    <x v="10"/>
    <x v="0"/>
    <x v="46"/>
    <n v="17.7"/>
    <n v="19.470000000000002"/>
    <n v="0"/>
  </r>
  <r>
    <n v="283"/>
    <x v="325"/>
    <n v="3.4"/>
    <n v="0.6"/>
    <n v="426"/>
    <n v="0"/>
    <m/>
    <n v="0.76"/>
    <x v="17"/>
    <n v="1.1000000000000001"/>
    <x v="10"/>
    <x v="0"/>
    <x v="46"/>
    <n v="17.399999999999999"/>
    <n v="19.14"/>
    <n v="0"/>
  </r>
  <r>
    <n v="283"/>
    <x v="326"/>
    <n v="5.0999999999999996"/>
    <n v="1.7"/>
    <n v="289"/>
    <n v="0.6"/>
    <m/>
    <n v="0.72"/>
    <x v="17"/>
    <n v="1.1000000000000001"/>
    <x v="10"/>
    <x v="0"/>
    <x v="46"/>
    <n v="16.3"/>
    <n v="17.930000000000003"/>
    <n v="0"/>
  </r>
  <r>
    <n v="283"/>
    <x v="327"/>
    <n v="2.5"/>
    <n v="5.0999999999999996"/>
    <n v="160"/>
    <n v="4.0999999999999996"/>
    <m/>
    <n v="0.93"/>
    <x v="17"/>
    <n v="1.1000000000000001"/>
    <x v="10"/>
    <x v="0"/>
    <x v="47"/>
    <n v="12.9"/>
    <n v="14.190000000000001"/>
    <n v="0"/>
  </r>
  <r>
    <n v="283"/>
    <x v="328"/>
    <n v="1.9"/>
    <n v="4.8"/>
    <n v="287"/>
    <n v="0.6"/>
    <m/>
    <n v="0.95"/>
    <x v="17"/>
    <n v="1.1000000000000001"/>
    <x v="10"/>
    <x v="0"/>
    <x v="47"/>
    <n v="13.2"/>
    <n v="14.52"/>
    <n v="0"/>
  </r>
  <r>
    <n v="283"/>
    <x v="329"/>
    <n v="2"/>
    <n v="2.8"/>
    <n v="156"/>
    <n v="0"/>
    <m/>
    <n v="0.95"/>
    <x v="17"/>
    <n v="1.1000000000000001"/>
    <x v="10"/>
    <x v="0"/>
    <x v="47"/>
    <n v="15.2"/>
    <n v="16.72"/>
    <n v="0"/>
  </r>
  <r>
    <n v="283"/>
    <x v="330"/>
    <n v="4.5999999999999996"/>
    <n v="4"/>
    <n v="84"/>
    <n v="1.2"/>
    <m/>
    <n v="0.94"/>
    <x v="17"/>
    <n v="1.1000000000000001"/>
    <x v="10"/>
    <x v="0"/>
    <x v="47"/>
    <n v="14"/>
    <n v="15.400000000000002"/>
    <n v="0"/>
  </r>
  <r>
    <n v="283"/>
    <x v="331"/>
    <n v="4"/>
    <n v="8.1"/>
    <n v="80"/>
    <n v="0.8"/>
    <m/>
    <n v="0.96"/>
    <x v="17"/>
    <n v="1.1000000000000001"/>
    <x v="10"/>
    <x v="0"/>
    <x v="47"/>
    <n v="9.9"/>
    <n v="10.89"/>
    <n v="0"/>
  </r>
  <r>
    <n v="283"/>
    <x v="332"/>
    <n v="3.9"/>
    <n v="9.1999999999999993"/>
    <n v="257"/>
    <n v="0.9"/>
    <m/>
    <n v="0.89"/>
    <x v="17"/>
    <n v="1.1000000000000001"/>
    <x v="10"/>
    <x v="0"/>
    <x v="47"/>
    <n v="8.8000000000000007"/>
    <n v="9.6800000000000015"/>
    <n v="0"/>
  </r>
  <r>
    <n v="283"/>
    <x v="333"/>
    <n v="3.4"/>
    <n v="6.7"/>
    <n v="264"/>
    <n v="0.2"/>
    <m/>
    <n v="0.83"/>
    <x v="17"/>
    <n v="1.1000000000000001"/>
    <x v="10"/>
    <x v="0"/>
    <x v="47"/>
    <n v="11.3"/>
    <n v="12.430000000000001"/>
    <n v="0"/>
  </r>
  <r>
    <n v="283"/>
    <x v="334"/>
    <n v="5.2"/>
    <n v="5.0999999999999996"/>
    <n v="284"/>
    <n v="0"/>
    <m/>
    <n v="0.75"/>
    <x v="17"/>
    <n v="1.1000000000000001"/>
    <x v="11"/>
    <x v="0"/>
    <x v="48"/>
    <n v="12.9"/>
    <n v="14.190000000000001"/>
    <n v="0"/>
  </r>
  <r>
    <n v="283"/>
    <x v="335"/>
    <n v="4"/>
    <n v="6.1"/>
    <n v="185"/>
    <n v="1.1000000000000001"/>
    <m/>
    <n v="0.79"/>
    <x v="17"/>
    <n v="1.1000000000000001"/>
    <x v="11"/>
    <x v="0"/>
    <x v="48"/>
    <n v="11.9"/>
    <n v="13.090000000000002"/>
    <n v="0"/>
  </r>
  <r>
    <n v="283"/>
    <x v="336"/>
    <n v="1.9"/>
    <n v="7"/>
    <n v="135"/>
    <n v="0.1"/>
    <m/>
    <n v="0.91"/>
    <x v="17"/>
    <n v="1.1000000000000001"/>
    <x v="11"/>
    <x v="0"/>
    <x v="48"/>
    <n v="11"/>
    <n v="12.100000000000001"/>
    <n v="0"/>
  </r>
  <r>
    <n v="283"/>
    <x v="337"/>
    <n v="3"/>
    <n v="5.6"/>
    <n v="260"/>
    <n v="0"/>
    <m/>
    <n v="0.89"/>
    <x v="17"/>
    <n v="1.1000000000000001"/>
    <x v="11"/>
    <x v="0"/>
    <x v="48"/>
    <n v="12.4"/>
    <n v="13.640000000000002"/>
    <n v="0"/>
  </r>
  <r>
    <n v="283"/>
    <x v="338"/>
    <n v="2.4"/>
    <n v="4.5999999999999996"/>
    <n v="191"/>
    <n v="0.3"/>
    <m/>
    <n v="0.92"/>
    <x v="17"/>
    <n v="1.1000000000000001"/>
    <x v="11"/>
    <x v="0"/>
    <x v="48"/>
    <n v="13.4"/>
    <n v="14.740000000000002"/>
    <n v="0"/>
  </r>
  <r>
    <n v="283"/>
    <x v="339"/>
    <n v="5.2"/>
    <n v="7.5"/>
    <n v="132"/>
    <n v="6.6"/>
    <m/>
    <n v="0.9"/>
    <x v="17"/>
    <n v="1.1000000000000001"/>
    <x v="11"/>
    <x v="0"/>
    <x v="48"/>
    <n v="10.5"/>
    <n v="11.55"/>
    <n v="0"/>
  </r>
  <r>
    <n v="283"/>
    <x v="340"/>
    <n v="4.0999999999999996"/>
    <n v="10.5"/>
    <n v="141"/>
    <n v="9.3000000000000007"/>
    <m/>
    <n v="0.91"/>
    <x v="17"/>
    <n v="1.1000000000000001"/>
    <x v="11"/>
    <x v="0"/>
    <x v="48"/>
    <n v="7.5"/>
    <n v="8.25"/>
    <n v="0"/>
  </r>
  <r>
    <n v="283"/>
    <x v="341"/>
    <n v="4"/>
    <n v="12.2"/>
    <n v="108"/>
    <n v="1.9"/>
    <m/>
    <n v="0.9"/>
    <x v="17"/>
    <n v="1.1000000000000001"/>
    <x v="11"/>
    <x v="0"/>
    <x v="49"/>
    <n v="5.8000000000000007"/>
    <n v="6.3800000000000017"/>
    <n v="0"/>
  </r>
  <r>
    <n v="283"/>
    <x v="342"/>
    <n v="3.9"/>
    <n v="12.3"/>
    <n v="198"/>
    <n v="-0.1"/>
    <m/>
    <n v="0.86"/>
    <x v="17"/>
    <n v="1.1000000000000001"/>
    <x v="11"/>
    <x v="0"/>
    <x v="49"/>
    <n v="5.6999999999999993"/>
    <n v="6.27"/>
    <n v="0"/>
  </r>
  <r>
    <n v="283"/>
    <x v="343"/>
    <n v="3.3"/>
    <n v="11.9"/>
    <n v="181"/>
    <n v="0"/>
    <m/>
    <n v="0.85"/>
    <x v="17"/>
    <n v="1.1000000000000001"/>
    <x v="11"/>
    <x v="0"/>
    <x v="49"/>
    <n v="6.1"/>
    <n v="6.71"/>
    <n v="0"/>
  </r>
  <r>
    <n v="283"/>
    <x v="344"/>
    <n v="2.7"/>
    <n v="6.9"/>
    <n v="324"/>
    <n v="0"/>
    <m/>
    <n v="0.92"/>
    <x v="17"/>
    <n v="1.1000000000000001"/>
    <x v="11"/>
    <x v="0"/>
    <x v="49"/>
    <n v="11.1"/>
    <n v="12.21"/>
    <n v="0"/>
  </r>
  <r>
    <n v="283"/>
    <x v="345"/>
    <n v="2.5"/>
    <n v="6.8"/>
    <n v="150"/>
    <n v="0"/>
    <m/>
    <n v="0.92"/>
    <x v="17"/>
    <n v="1.1000000000000001"/>
    <x v="11"/>
    <x v="0"/>
    <x v="49"/>
    <n v="11.2"/>
    <n v="12.32"/>
    <n v="0"/>
  </r>
  <r>
    <n v="283"/>
    <x v="346"/>
    <n v="2.2999999999999998"/>
    <n v="7.3"/>
    <n v="225"/>
    <n v="0"/>
    <m/>
    <n v="0.93"/>
    <x v="17"/>
    <n v="1.1000000000000001"/>
    <x v="11"/>
    <x v="0"/>
    <x v="49"/>
    <n v="10.7"/>
    <n v="11.77"/>
    <n v="0"/>
  </r>
  <r>
    <n v="283"/>
    <x v="347"/>
    <n v="3.8"/>
    <n v="6.6"/>
    <n v="244"/>
    <n v="0"/>
    <m/>
    <n v="0.92"/>
    <x v="17"/>
    <n v="1.1000000000000001"/>
    <x v="11"/>
    <x v="0"/>
    <x v="49"/>
    <n v="11.4"/>
    <n v="12.540000000000001"/>
    <n v="0"/>
  </r>
  <r>
    <n v="283"/>
    <x v="348"/>
    <n v="3.8"/>
    <n v="6.3"/>
    <n v="343"/>
    <n v="0"/>
    <m/>
    <n v="0.86"/>
    <x v="17"/>
    <n v="1.1000000000000001"/>
    <x v="11"/>
    <x v="0"/>
    <x v="50"/>
    <n v="11.7"/>
    <n v="12.870000000000001"/>
    <n v="0"/>
  </r>
  <r>
    <n v="283"/>
    <x v="349"/>
    <n v="2.5"/>
    <n v="8.3000000000000007"/>
    <n v="346"/>
    <n v="0"/>
    <m/>
    <n v="0.76"/>
    <x v="17"/>
    <n v="1.1000000000000001"/>
    <x v="11"/>
    <x v="0"/>
    <x v="50"/>
    <n v="9.6999999999999993"/>
    <n v="10.67"/>
    <n v="0"/>
  </r>
  <r>
    <n v="283"/>
    <x v="350"/>
    <n v="2.6"/>
    <n v="7.1"/>
    <n v="101"/>
    <n v="0"/>
    <m/>
    <n v="0.88"/>
    <x v="17"/>
    <n v="1.1000000000000001"/>
    <x v="11"/>
    <x v="0"/>
    <x v="50"/>
    <n v="10.9"/>
    <n v="11.990000000000002"/>
    <n v="0"/>
  </r>
  <r>
    <n v="283"/>
    <x v="351"/>
    <n v="5.7"/>
    <n v="9.8000000000000007"/>
    <n v="326"/>
    <n v="-0.1"/>
    <m/>
    <n v="0.77"/>
    <x v="17"/>
    <n v="1.1000000000000001"/>
    <x v="11"/>
    <x v="0"/>
    <x v="50"/>
    <n v="8.1999999999999993"/>
    <n v="9.02"/>
    <n v="0"/>
  </r>
  <r>
    <n v="283"/>
    <x v="352"/>
    <n v="3.1"/>
    <n v="8.8000000000000007"/>
    <n v="81"/>
    <n v="4.4000000000000004"/>
    <m/>
    <n v="0.92"/>
    <x v="17"/>
    <n v="1.1000000000000001"/>
    <x v="11"/>
    <x v="0"/>
    <x v="50"/>
    <n v="9.1999999999999993"/>
    <n v="10.119999999999999"/>
    <n v="0"/>
  </r>
  <r>
    <n v="283"/>
    <x v="353"/>
    <n v="1.9"/>
    <n v="4.2"/>
    <n v="218"/>
    <n v="0"/>
    <m/>
    <n v="0.97"/>
    <x v="17"/>
    <n v="1.1000000000000001"/>
    <x v="11"/>
    <x v="0"/>
    <x v="50"/>
    <n v="13.8"/>
    <n v="15.180000000000001"/>
    <n v="0"/>
  </r>
  <r>
    <n v="283"/>
    <x v="354"/>
    <n v="3.1"/>
    <n v="7.7"/>
    <n v="260"/>
    <n v="0"/>
    <m/>
    <n v="0.89"/>
    <x v="17"/>
    <n v="1.1000000000000001"/>
    <x v="11"/>
    <x v="0"/>
    <x v="50"/>
    <n v="10.3"/>
    <n v="11.330000000000002"/>
    <n v="0"/>
  </r>
  <r>
    <n v="283"/>
    <x v="355"/>
    <n v="4.5"/>
    <n v="5.4"/>
    <n v="245"/>
    <n v="0"/>
    <m/>
    <n v="0.83"/>
    <x v="17"/>
    <n v="1.1000000000000001"/>
    <x v="11"/>
    <x v="0"/>
    <x v="51"/>
    <n v="12.6"/>
    <n v="13.860000000000001"/>
    <n v="0"/>
  </r>
  <r>
    <n v="283"/>
    <x v="356"/>
    <n v="6.5"/>
    <n v="4"/>
    <n v="70"/>
    <n v="0"/>
    <m/>
    <n v="0.78"/>
    <x v="17"/>
    <n v="1.1000000000000001"/>
    <x v="11"/>
    <x v="0"/>
    <x v="51"/>
    <n v="14"/>
    <n v="15.400000000000002"/>
    <n v="0"/>
  </r>
  <r>
    <n v="283"/>
    <x v="357"/>
    <n v="5.8"/>
    <n v="-0.4"/>
    <n v="355"/>
    <n v="0"/>
    <m/>
    <n v="0.75"/>
    <x v="17"/>
    <n v="1.1000000000000001"/>
    <x v="11"/>
    <x v="0"/>
    <x v="51"/>
    <n v="18.399999999999999"/>
    <n v="20.239999999999998"/>
    <n v="0"/>
  </r>
  <r>
    <n v="283"/>
    <x v="358"/>
    <n v="5.5"/>
    <n v="-4.3"/>
    <n v="391"/>
    <n v="0"/>
    <m/>
    <n v="0.72"/>
    <x v="17"/>
    <n v="1.1000000000000001"/>
    <x v="11"/>
    <x v="0"/>
    <x v="51"/>
    <n v="22.3"/>
    <n v="24.53"/>
    <n v="0"/>
  </r>
  <r>
    <n v="283"/>
    <x v="359"/>
    <n v="3.7"/>
    <n v="-2.9"/>
    <n v="392"/>
    <n v="0"/>
    <m/>
    <n v="0.75"/>
    <x v="17"/>
    <n v="1.1000000000000001"/>
    <x v="11"/>
    <x v="0"/>
    <x v="51"/>
    <n v="20.9"/>
    <n v="22.990000000000002"/>
    <n v="0"/>
  </r>
  <r>
    <n v="283"/>
    <x v="360"/>
    <n v="1.9"/>
    <n v="-0.4"/>
    <n v="118"/>
    <n v="0"/>
    <m/>
    <n v="0.87"/>
    <x v="17"/>
    <n v="1.1000000000000001"/>
    <x v="11"/>
    <x v="0"/>
    <x v="51"/>
    <n v="18.399999999999999"/>
    <n v="20.239999999999998"/>
    <n v="0"/>
  </r>
  <r>
    <n v="283"/>
    <x v="361"/>
    <n v="1.1000000000000001"/>
    <n v="0.1"/>
    <n v="419"/>
    <n v="0"/>
    <m/>
    <n v="0.93"/>
    <x v="17"/>
    <n v="1.1000000000000001"/>
    <x v="11"/>
    <x v="0"/>
    <x v="51"/>
    <n v="17.899999999999999"/>
    <n v="19.690000000000001"/>
    <n v="0"/>
  </r>
  <r>
    <n v="283"/>
    <x v="362"/>
    <n v="1.9"/>
    <n v="1.4"/>
    <n v="131"/>
    <n v="0.1"/>
    <m/>
    <n v="0.96"/>
    <x v="17"/>
    <n v="1.1000000000000001"/>
    <x v="11"/>
    <x v="0"/>
    <x v="52"/>
    <n v="16.600000000000001"/>
    <n v="18.260000000000002"/>
    <n v="0"/>
  </r>
  <r>
    <n v="283"/>
    <x v="363"/>
    <n v="2.1"/>
    <n v="0"/>
    <n v="382"/>
    <n v="-0.1"/>
    <m/>
    <n v="0.85"/>
    <x v="17"/>
    <n v="1.1000000000000001"/>
    <x v="11"/>
    <x v="0"/>
    <x v="52"/>
    <n v="18"/>
    <n v="19.8"/>
    <n v="0"/>
  </r>
  <r>
    <n v="283"/>
    <x v="364"/>
    <n v="3.4"/>
    <n v="1.3"/>
    <n v="312"/>
    <n v="0.4"/>
    <m/>
    <n v="0.92"/>
    <x v="17"/>
    <n v="1.1000000000000001"/>
    <x v="11"/>
    <x v="0"/>
    <x v="52"/>
    <n v="16.7"/>
    <n v="18.37"/>
    <n v="0"/>
  </r>
  <r>
    <n v="283"/>
    <x v="365"/>
    <n v="6.2"/>
    <n v="2.5"/>
    <n v="54"/>
    <n v="10.4"/>
    <m/>
    <n v="0.88"/>
    <x v="17"/>
    <n v="1.1000000000000001"/>
    <x v="0"/>
    <x v="1"/>
    <x v="52"/>
    <n v="15.5"/>
    <n v="17.05"/>
    <n v="0"/>
  </r>
  <r>
    <n v="283"/>
    <x v="366"/>
    <n v="5.7"/>
    <n v="1"/>
    <n v="152"/>
    <n v="3.4"/>
    <m/>
    <n v="0.9"/>
    <x v="17"/>
    <n v="1.1000000000000001"/>
    <x v="0"/>
    <x v="1"/>
    <x v="52"/>
    <n v="17"/>
    <n v="18.700000000000003"/>
    <n v="0"/>
  </r>
  <r>
    <n v="283"/>
    <x v="367"/>
    <n v="4.5"/>
    <n v="0.4"/>
    <n v="207"/>
    <n v="5.7"/>
    <m/>
    <n v="0.94"/>
    <x v="17"/>
    <n v="1.1000000000000001"/>
    <x v="0"/>
    <x v="1"/>
    <x v="52"/>
    <n v="17.600000000000001"/>
    <n v="19.360000000000003"/>
    <n v="0"/>
  </r>
  <r>
    <n v="283"/>
    <x v="368"/>
    <n v="5.0999999999999996"/>
    <n v="0.3"/>
    <n v="233"/>
    <n v="0.9"/>
    <m/>
    <n v="0.9"/>
    <x v="17"/>
    <n v="1.1000000000000001"/>
    <x v="0"/>
    <x v="1"/>
    <x v="52"/>
    <n v="17.7"/>
    <n v="19.470000000000002"/>
    <n v="0"/>
  </r>
  <r>
    <n v="283"/>
    <x v="369"/>
    <n v="3.2"/>
    <n v="-1.5"/>
    <n v="206"/>
    <n v="0.3"/>
    <m/>
    <n v="0.86"/>
    <x v="17"/>
    <n v="1.1000000000000001"/>
    <x v="0"/>
    <x v="1"/>
    <x v="53"/>
    <n v="19.5"/>
    <n v="21.450000000000003"/>
    <n v="0"/>
  </r>
  <r>
    <n v="283"/>
    <x v="370"/>
    <n v="2.6"/>
    <n v="-1.4"/>
    <n v="197"/>
    <n v="0.1"/>
    <m/>
    <n v="0.95"/>
    <x v="17"/>
    <n v="1.1000000000000001"/>
    <x v="0"/>
    <x v="1"/>
    <x v="53"/>
    <n v="19.399999999999999"/>
    <n v="21.34"/>
    <n v="0"/>
  </r>
  <r>
    <n v="283"/>
    <x v="371"/>
    <n v="6.2"/>
    <n v="-0.9"/>
    <n v="144"/>
    <n v="2.2999999999999998"/>
    <m/>
    <n v="0.87"/>
    <x v="17"/>
    <n v="1.1000000000000001"/>
    <x v="0"/>
    <x v="1"/>
    <x v="53"/>
    <n v="18.899999999999999"/>
    <n v="20.79"/>
    <n v="0"/>
  </r>
  <r>
    <n v="283"/>
    <x v="372"/>
    <n v="3.5"/>
    <n v="1.5"/>
    <n v="212"/>
    <n v="2.1"/>
    <m/>
    <n v="0.89"/>
    <x v="17"/>
    <n v="1.1000000000000001"/>
    <x v="0"/>
    <x v="1"/>
    <x v="53"/>
    <n v="16.5"/>
    <n v="18.150000000000002"/>
    <n v="0"/>
  </r>
  <r>
    <n v="283"/>
    <x v="373"/>
    <n v="5.4"/>
    <n v="1.9"/>
    <n v="125"/>
    <n v="9.5"/>
    <m/>
    <n v="0.92"/>
    <x v="17"/>
    <n v="1.1000000000000001"/>
    <x v="0"/>
    <x v="1"/>
    <x v="53"/>
    <n v="16.100000000000001"/>
    <n v="17.710000000000004"/>
    <n v="0"/>
  </r>
  <r>
    <n v="283"/>
    <x v="374"/>
    <n v="4.8"/>
    <n v="-3.7"/>
    <n v="361"/>
    <n v="0.1"/>
    <m/>
    <n v="0.78"/>
    <x v="17"/>
    <n v="1.1000000000000001"/>
    <x v="0"/>
    <x v="1"/>
    <x v="53"/>
    <n v="21.7"/>
    <n v="23.87"/>
    <n v="0"/>
  </r>
  <r>
    <n v="283"/>
    <x v="375"/>
    <n v="3.3"/>
    <n v="-4.0999999999999996"/>
    <n v="518"/>
    <n v="0"/>
    <m/>
    <n v="0.83"/>
    <x v="17"/>
    <n v="1.1000000000000001"/>
    <x v="0"/>
    <x v="1"/>
    <x v="53"/>
    <n v="22.1"/>
    <n v="24.310000000000002"/>
    <n v="0"/>
  </r>
  <r>
    <n v="283"/>
    <x v="376"/>
    <n v="4.3"/>
    <n v="3.4"/>
    <n v="101"/>
    <n v="4.0999999999999996"/>
    <m/>
    <n v="0.95"/>
    <x v="17"/>
    <n v="1.1000000000000001"/>
    <x v="0"/>
    <x v="1"/>
    <x v="54"/>
    <n v="14.6"/>
    <n v="16.060000000000002"/>
    <n v="0"/>
  </r>
  <r>
    <n v="283"/>
    <x v="377"/>
    <n v="3.6"/>
    <n v="8.4"/>
    <n v="127"/>
    <n v="0.2"/>
    <m/>
    <n v="0.92"/>
    <x v="17"/>
    <n v="1.1000000000000001"/>
    <x v="0"/>
    <x v="1"/>
    <x v="54"/>
    <n v="9.6"/>
    <n v="10.56"/>
    <n v="0"/>
  </r>
  <r>
    <n v="283"/>
    <x v="378"/>
    <n v="2.2999999999999998"/>
    <n v="5.9"/>
    <n v="437"/>
    <n v="6.3"/>
    <m/>
    <n v="0.91"/>
    <x v="17"/>
    <n v="1.1000000000000001"/>
    <x v="0"/>
    <x v="1"/>
    <x v="54"/>
    <n v="12.1"/>
    <n v="13.31"/>
    <n v="0"/>
  </r>
  <r>
    <n v="283"/>
    <x v="379"/>
    <n v="4.4000000000000004"/>
    <n v="9.1999999999999993"/>
    <n v="148"/>
    <n v="0.2"/>
    <m/>
    <n v="0.87"/>
    <x v="17"/>
    <n v="1.1000000000000001"/>
    <x v="0"/>
    <x v="1"/>
    <x v="54"/>
    <n v="8.8000000000000007"/>
    <n v="9.6800000000000015"/>
    <n v="0"/>
  </r>
  <r>
    <n v="283"/>
    <x v="380"/>
    <n v="3.3"/>
    <n v="9.4"/>
    <n v="246"/>
    <n v="2.6"/>
    <m/>
    <n v="0.86"/>
    <x v="17"/>
    <n v="1.1000000000000001"/>
    <x v="0"/>
    <x v="1"/>
    <x v="54"/>
    <n v="8.6"/>
    <n v="9.4600000000000009"/>
    <n v="0"/>
  </r>
  <r>
    <n v="283"/>
    <x v="381"/>
    <n v="2"/>
    <n v="6.2"/>
    <n v="400"/>
    <n v="-0.1"/>
    <m/>
    <n v="0.89"/>
    <x v="17"/>
    <n v="1.1000000000000001"/>
    <x v="0"/>
    <x v="1"/>
    <x v="54"/>
    <n v="11.8"/>
    <n v="12.980000000000002"/>
    <n v="0"/>
  </r>
  <r>
    <n v="283"/>
    <x v="382"/>
    <n v="2"/>
    <n v="0.1"/>
    <n v="402"/>
    <n v="0"/>
    <m/>
    <n v="0.96"/>
    <x v="17"/>
    <n v="1.1000000000000001"/>
    <x v="0"/>
    <x v="1"/>
    <x v="54"/>
    <n v="17.899999999999999"/>
    <n v="19.690000000000001"/>
    <n v="0"/>
  </r>
  <r>
    <n v="283"/>
    <x v="383"/>
    <n v="1.8"/>
    <n v="0"/>
    <n v="505"/>
    <n v="0"/>
    <m/>
    <n v="0.91"/>
    <x v="17"/>
    <n v="1.1000000000000001"/>
    <x v="0"/>
    <x v="1"/>
    <x v="55"/>
    <n v="18"/>
    <n v="19.8"/>
    <n v="0"/>
  </r>
  <r>
    <n v="283"/>
    <x v="384"/>
    <n v="1.7"/>
    <n v="0.8"/>
    <n v="494"/>
    <n v="0"/>
    <m/>
    <n v="0.85"/>
    <x v="17"/>
    <n v="1.1000000000000001"/>
    <x v="0"/>
    <x v="1"/>
    <x v="55"/>
    <n v="17.2"/>
    <n v="18.920000000000002"/>
    <n v="0"/>
  </r>
  <r>
    <n v="283"/>
    <x v="385"/>
    <n v="2.5"/>
    <n v="2.5"/>
    <n v="382"/>
    <n v="0"/>
    <m/>
    <n v="0.78"/>
    <x v="17"/>
    <n v="1.1000000000000001"/>
    <x v="0"/>
    <x v="1"/>
    <x v="55"/>
    <n v="15.5"/>
    <n v="17.05"/>
    <n v="0"/>
  </r>
  <r>
    <n v="283"/>
    <x v="386"/>
    <n v="3.5"/>
    <n v="0.4"/>
    <n v="489"/>
    <n v="0"/>
    <m/>
    <n v="0.74"/>
    <x v="17"/>
    <n v="1.1000000000000001"/>
    <x v="0"/>
    <x v="1"/>
    <x v="55"/>
    <n v="17.600000000000001"/>
    <n v="19.360000000000003"/>
    <n v="0"/>
  </r>
  <r>
    <n v="283"/>
    <x v="387"/>
    <n v="3.8"/>
    <n v="2.4"/>
    <n v="352"/>
    <n v="0"/>
    <m/>
    <n v="0.83"/>
    <x v="17"/>
    <n v="1.1000000000000001"/>
    <x v="0"/>
    <x v="1"/>
    <x v="55"/>
    <n v="15.6"/>
    <n v="17.16"/>
    <n v="0"/>
  </r>
  <r>
    <n v="283"/>
    <x v="388"/>
    <n v="3.4"/>
    <n v="0"/>
    <n v="411"/>
    <n v="0"/>
    <m/>
    <n v="0.85"/>
    <x v="17"/>
    <n v="1.1000000000000001"/>
    <x v="0"/>
    <x v="1"/>
    <x v="55"/>
    <n v="18"/>
    <n v="19.8"/>
    <n v="0"/>
  </r>
  <r>
    <n v="283"/>
    <x v="389"/>
    <n v="3.2"/>
    <n v="-1"/>
    <n v="309"/>
    <n v="0"/>
    <m/>
    <n v="0.85"/>
    <x v="17"/>
    <n v="1.1000000000000001"/>
    <x v="0"/>
    <x v="1"/>
    <x v="55"/>
    <n v="19"/>
    <n v="20.900000000000002"/>
    <n v="0"/>
  </r>
  <r>
    <n v="283"/>
    <x v="390"/>
    <n v="2.8"/>
    <n v="0.1"/>
    <n v="90"/>
    <n v="0"/>
    <m/>
    <n v="0.91"/>
    <x v="17"/>
    <n v="1.1000000000000001"/>
    <x v="0"/>
    <x v="1"/>
    <x v="56"/>
    <n v="17.899999999999999"/>
    <n v="19.690000000000001"/>
    <n v="0"/>
  </r>
  <r>
    <n v="283"/>
    <x v="391"/>
    <n v="3.9"/>
    <n v="1"/>
    <n v="306"/>
    <n v="3.5"/>
    <m/>
    <n v="0.9"/>
    <x v="17"/>
    <n v="1.1000000000000001"/>
    <x v="0"/>
    <x v="1"/>
    <x v="56"/>
    <n v="17"/>
    <n v="18.700000000000003"/>
    <n v="0"/>
  </r>
  <r>
    <n v="283"/>
    <x v="392"/>
    <n v="3.4"/>
    <n v="1.1000000000000001"/>
    <n v="125"/>
    <n v="0.7"/>
    <m/>
    <n v="0.94"/>
    <x v="17"/>
    <n v="1.1000000000000001"/>
    <x v="0"/>
    <x v="1"/>
    <x v="56"/>
    <n v="16.899999999999999"/>
    <n v="18.59"/>
    <n v="0"/>
  </r>
  <r>
    <n v="283"/>
    <x v="393"/>
    <n v="3.3"/>
    <n v="-0.2"/>
    <n v="269"/>
    <n v="2.6"/>
    <m/>
    <n v="0.93"/>
    <x v="17"/>
    <n v="1.1000000000000001"/>
    <x v="0"/>
    <x v="1"/>
    <x v="56"/>
    <n v="18.2"/>
    <n v="20.02"/>
    <n v="0"/>
  </r>
  <r>
    <n v="283"/>
    <x v="394"/>
    <n v="3.6"/>
    <n v="0.9"/>
    <n v="656"/>
    <n v="0"/>
    <m/>
    <n v="0.87"/>
    <x v="17"/>
    <n v="1.1000000000000001"/>
    <x v="0"/>
    <x v="1"/>
    <x v="56"/>
    <n v="17.100000000000001"/>
    <n v="18.810000000000002"/>
    <n v="0"/>
  </r>
  <r>
    <n v="283"/>
    <x v="395"/>
    <n v="3.4"/>
    <n v="3.7"/>
    <n v="254"/>
    <n v="2.8"/>
    <m/>
    <n v="0.91"/>
    <x v="17"/>
    <n v="1.1000000000000001"/>
    <x v="0"/>
    <x v="1"/>
    <x v="56"/>
    <n v="14.3"/>
    <n v="15.730000000000002"/>
    <n v="0"/>
  </r>
  <r>
    <n v="286"/>
    <x v="0"/>
    <n v="12.4"/>
    <n v="7.5"/>
    <n v="42"/>
    <n v="10.3"/>
    <m/>
    <n v="0.88"/>
    <x v="18"/>
    <n v="1.1000000000000001"/>
    <x v="0"/>
    <x v="0"/>
    <x v="0"/>
    <n v="10.5"/>
    <n v="11.55"/>
    <n v="0"/>
  </r>
  <r>
    <n v="286"/>
    <x v="1"/>
    <n v="5.0999999999999996"/>
    <n v="2.6"/>
    <n v="322"/>
    <n v="3.4"/>
    <m/>
    <n v="0.91"/>
    <x v="18"/>
    <n v="1.1000000000000001"/>
    <x v="0"/>
    <x v="0"/>
    <x v="0"/>
    <n v="15.4"/>
    <n v="16.940000000000001"/>
    <n v="0"/>
  </r>
  <r>
    <n v="286"/>
    <x v="2"/>
    <n v="6"/>
    <n v="1"/>
    <n v="134"/>
    <n v="4.0999999999999996"/>
    <m/>
    <n v="0.91"/>
    <x v="18"/>
    <n v="1.1000000000000001"/>
    <x v="0"/>
    <x v="0"/>
    <x v="0"/>
    <n v="17"/>
    <n v="18.700000000000003"/>
    <n v="0"/>
  </r>
  <r>
    <n v="286"/>
    <x v="3"/>
    <n v="4"/>
    <n v="0.4"/>
    <n v="153"/>
    <n v="0.1"/>
    <m/>
    <n v="0.96"/>
    <x v="18"/>
    <n v="1.1000000000000001"/>
    <x v="0"/>
    <x v="0"/>
    <x v="0"/>
    <n v="17.600000000000001"/>
    <n v="19.360000000000003"/>
    <n v="0"/>
  </r>
  <r>
    <n v="286"/>
    <x v="4"/>
    <n v="5.6"/>
    <n v="2.7"/>
    <n v="61"/>
    <n v="10.9"/>
    <m/>
    <n v="0.95"/>
    <x v="18"/>
    <n v="1.1000000000000001"/>
    <x v="0"/>
    <x v="0"/>
    <x v="0"/>
    <n v="15.3"/>
    <n v="16.830000000000002"/>
    <n v="0"/>
  </r>
  <r>
    <n v="286"/>
    <x v="5"/>
    <n v="11.4"/>
    <n v="8.8000000000000007"/>
    <n v="92"/>
    <n v="3.5"/>
    <m/>
    <n v="0.86"/>
    <x v="18"/>
    <n v="1.1000000000000001"/>
    <x v="0"/>
    <x v="0"/>
    <x v="1"/>
    <n v="9.1999999999999993"/>
    <n v="10.119999999999999"/>
    <n v="0"/>
  </r>
  <r>
    <n v="286"/>
    <x v="6"/>
    <n v="8"/>
    <n v="3.3"/>
    <n v="210"/>
    <n v="1.2"/>
    <m/>
    <n v="0.89"/>
    <x v="18"/>
    <n v="1.1000000000000001"/>
    <x v="0"/>
    <x v="0"/>
    <x v="1"/>
    <n v="14.7"/>
    <n v="16.170000000000002"/>
    <n v="0"/>
  </r>
  <r>
    <n v="286"/>
    <x v="7"/>
    <n v="5.5"/>
    <n v="2"/>
    <n v="308"/>
    <n v="2.1"/>
    <m/>
    <n v="0.9"/>
    <x v="18"/>
    <n v="1.1000000000000001"/>
    <x v="0"/>
    <x v="0"/>
    <x v="1"/>
    <n v="16"/>
    <n v="17.600000000000001"/>
    <n v="0"/>
  </r>
  <r>
    <n v="286"/>
    <x v="8"/>
    <n v="3.7"/>
    <n v="1.4"/>
    <n v="185"/>
    <n v="2.1"/>
    <m/>
    <n v="0.95"/>
    <x v="18"/>
    <n v="1.1000000000000001"/>
    <x v="0"/>
    <x v="0"/>
    <x v="1"/>
    <n v="16.600000000000001"/>
    <n v="18.260000000000002"/>
    <n v="0"/>
  </r>
  <r>
    <n v="286"/>
    <x v="9"/>
    <n v="4.7"/>
    <n v="2"/>
    <n v="259"/>
    <n v="2.8"/>
    <m/>
    <n v="0.92"/>
    <x v="18"/>
    <n v="1.1000000000000001"/>
    <x v="0"/>
    <x v="0"/>
    <x v="1"/>
    <n v="16"/>
    <n v="17.600000000000001"/>
    <n v="0"/>
  </r>
  <r>
    <n v="286"/>
    <x v="10"/>
    <n v="3.2"/>
    <n v="0.9"/>
    <n v="348"/>
    <n v="-0.1"/>
    <m/>
    <n v="0.91"/>
    <x v="18"/>
    <n v="1.1000000000000001"/>
    <x v="0"/>
    <x v="0"/>
    <x v="1"/>
    <n v="17.100000000000001"/>
    <n v="18.810000000000002"/>
    <n v="0"/>
  </r>
  <r>
    <n v="286"/>
    <x v="11"/>
    <n v="2"/>
    <n v="1"/>
    <n v="325"/>
    <n v="0"/>
    <m/>
    <n v="0.9"/>
    <x v="18"/>
    <n v="1.1000000000000001"/>
    <x v="0"/>
    <x v="0"/>
    <x v="1"/>
    <n v="17"/>
    <n v="18.700000000000003"/>
    <n v="0"/>
  </r>
  <r>
    <n v="286"/>
    <x v="12"/>
    <n v="4"/>
    <n v="-0.5"/>
    <n v="367"/>
    <n v="0"/>
    <m/>
    <n v="0.96"/>
    <x v="18"/>
    <n v="1.1000000000000001"/>
    <x v="0"/>
    <x v="0"/>
    <x v="2"/>
    <n v="18.5"/>
    <n v="20.350000000000001"/>
    <n v="0"/>
  </r>
  <r>
    <n v="286"/>
    <x v="13"/>
    <n v="5.4"/>
    <n v="2.8"/>
    <n v="104"/>
    <n v="0.3"/>
    <m/>
    <n v="0.92"/>
    <x v="18"/>
    <n v="1.1000000000000001"/>
    <x v="0"/>
    <x v="0"/>
    <x v="2"/>
    <n v="15.2"/>
    <n v="16.72"/>
    <n v="0"/>
  </r>
  <r>
    <n v="286"/>
    <x v="14"/>
    <n v="3"/>
    <n v="5.6"/>
    <n v="165"/>
    <n v="0"/>
    <m/>
    <n v="0.99"/>
    <x v="18"/>
    <n v="1.1000000000000001"/>
    <x v="0"/>
    <x v="0"/>
    <x v="2"/>
    <n v="12.4"/>
    <n v="13.640000000000002"/>
    <n v="0"/>
  </r>
  <r>
    <n v="286"/>
    <x v="15"/>
    <n v="3.8"/>
    <n v="3.4"/>
    <n v="79"/>
    <n v="0"/>
    <m/>
    <n v="0.99"/>
    <x v="18"/>
    <n v="1.1000000000000001"/>
    <x v="0"/>
    <x v="0"/>
    <x v="2"/>
    <n v="14.6"/>
    <n v="16.060000000000002"/>
    <n v="0"/>
  </r>
  <r>
    <n v="286"/>
    <x v="16"/>
    <n v="3.3"/>
    <n v="0.4"/>
    <n v="112"/>
    <n v="0"/>
    <m/>
    <n v="0.99"/>
    <x v="18"/>
    <n v="1.1000000000000001"/>
    <x v="0"/>
    <x v="0"/>
    <x v="2"/>
    <n v="17.600000000000001"/>
    <n v="19.360000000000003"/>
    <n v="0"/>
  </r>
  <r>
    <n v="286"/>
    <x v="17"/>
    <n v="2.5"/>
    <n v="-1.4"/>
    <n v="199"/>
    <n v="0"/>
    <m/>
    <n v="0.99"/>
    <x v="18"/>
    <n v="1.1000000000000001"/>
    <x v="0"/>
    <x v="0"/>
    <x v="2"/>
    <n v="19.399999999999999"/>
    <n v="21.34"/>
    <n v="0"/>
  </r>
  <r>
    <n v="286"/>
    <x v="18"/>
    <n v="1"/>
    <n v="-2.2999999999999998"/>
    <n v="142"/>
    <n v="0"/>
    <m/>
    <n v="0.99"/>
    <x v="18"/>
    <n v="1.1000000000000001"/>
    <x v="0"/>
    <x v="0"/>
    <x v="2"/>
    <n v="20.3"/>
    <n v="22.330000000000002"/>
    <n v="0"/>
  </r>
  <r>
    <n v="286"/>
    <x v="19"/>
    <n v="1.2"/>
    <n v="-1"/>
    <n v="72"/>
    <n v="0"/>
    <m/>
    <n v="0.99"/>
    <x v="18"/>
    <n v="1.1000000000000001"/>
    <x v="0"/>
    <x v="0"/>
    <x v="3"/>
    <n v="19"/>
    <n v="20.900000000000002"/>
    <n v="0"/>
  </r>
  <r>
    <n v="286"/>
    <x v="20"/>
    <n v="5"/>
    <n v="-0.4"/>
    <n v="127"/>
    <n v="0"/>
    <m/>
    <n v="0.99"/>
    <x v="18"/>
    <n v="1.1000000000000001"/>
    <x v="0"/>
    <x v="0"/>
    <x v="3"/>
    <n v="18.399999999999999"/>
    <n v="20.239999999999998"/>
    <n v="0"/>
  </r>
  <r>
    <n v="286"/>
    <x v="21"/>
    <n v="3"/>
    <n v="1.2"/>
    <n v="198"/>
    <n v="4.0999999999999996"/>
    <m/>
    <n v="0.97"/>
    <x v="18"/>
    <n v="1.1000000000000001"/>
    <x v="0"/>
    <x v="0"/>
    <x v="3"/>
    <n v="16.8"/>
    <n v="18.480000000000004"/>
    <n v="0"/>
  </r>
  <r>
    <n v="286"/>
    <x v="22"/>
    <n v="6.3"/>
    <n v="4.7"/>
    <n v="260"/>
    <n v="3.6"/>
    <m/>
    <n v="0.91"/>
    <x v="18"/>
    <n v="1.1000000000000001"/>
    <x v="0"/>
    <x v="0"/>
    <x v="3"/>
    <n v="13.3"/>
    <n v="14.630000000000003"/>
    <n v="0"/>
  </r>
  <r>
    <n v="286"/>
    <x v="23"/>
    <n v="7.7"/>
    <n v="7"/>
    <n v="73"/>
    <n v="1.9"/>
    <m/>
    <n v="0.91"/>
    <x v="18"/>
    <n v="1.1000000000000001"/>
    <x v="0"/>
    <x v="0"/>
    <x v="3"/>
    <n v="11"/>
    <n v="12.100000000000001"/>
    <n v="0"/>
  </r>
  <r>
    <n v="286"/>
    <x v="24"/>
    <n v="3.5"/>
    <n v="5.0999999999999996"/>
    <n v="228"/>
    <n v="0.7"/>
    <m/>
    <n v="0.94"/>
    <x v="18"/>
    <n v="1.1000000000000001"/>
    <x v="0"/>
    <x v="0"/>
    <x v="3"/>
    <n v="12.9"/>
    <n v="14.190000000000001"/>
    <n v="0"/>
  </r>
  <r>
    <n v="286"/>
    <x v="25"/>
    <n v="3.5"/>
    <n v="3"/>
    <n v="365"/>
    <n v="1.4"/>
    <m/>
    <n v="0.9"/>
    <x v="18"/>
    <n v="1.1000000000000001"/>
    <x v="0"/>
    <x v="0"/>
    <x v="3"/>
    <n v="15"/>
    <n v="16.5"/>
    <n v="0"/>
  </r>
  <r>
    <n v="286"/>
    <x v="26"/>
    <n v="7.2"/>
    <n v="8"/>
    <n v="406"/>
    <n v="4.4000000000000004"/>
    <m/>
    <n v="0.83"/>
    <x v="18"/>
    <n v="1.1000000000000001"/>
    <x v="0"/>
    <x v="0"/>
    <x v="4"/>
    <n v="10"/>
    <n v="11"/>
    <n v="0"/>
  </r>
  <r>
    <n v="286"/>
    <x v="27"/>
    <n v="6.2"/>
    <n v="7.3"/>
    <n v="341"/>
    <n v="0.1"/>
    <m/>
    <n v="0.82"/>
    <x v="18"/>
    <n v="1.1000000000000001"/>
    <x v="0"/>
    <x v="0"/>
    <x v="4"/>
    <n v="10.7"/>
    <n v="11.77"/>
    <n v="0"/>
  </r>
  <r>
    <n v="286"/>
    <x v="28"/>
    <n v="6.5"/>
    <n v="6.6"/>
    <n v="243"/>
    <n v="2.2999999999999998"/>
    <m/>
    <n v="0.91"/>
    <x v="18"/>
    <n v="1.1000000000000001"/>
    <x v="0"/>
    <x v="0"/>
    <x v="4"/>
    <n v="11.4"/>
    <n v="12.540000000000001"/>
    <n v="0"/>
  </r>
  <r>
    <n v="286"/>
    <x v="29"/>
    <n v="3.5"/>
    <n v="4.2"/>
    <n v="183"/>
    <n v="0"/>
    <m/>
    <n v="0.94"/>
    <x v="18"/>
    <n v="1.1000000000000001"/>
    <x v="0"/>
    <x v="0"/>
    <x v="4"/>
    <n v="13.8"/>
    <n v="15.180000000000001"/>
    <n v="0"/>
  </r>
  <r>
    <n v="286"/>
    <x v="30"/>
    <n v="3.6"/>
    <n v="2.5"/>
    <n v="572"/>
    <n v="0"/>
    <m/>
    <n v="0.91"/>
    <x v="18"/>
    <n v="1.1000000000000001"/>
    <x v="0"/>
    <x v="0"/>
    <x v="4"/>
    <n v="15.5"/>
    <n v="17.05"/>
    <n v="0"/>
  </r>
  <r>
    <n v="286"/>
    <x v="31"/>
    <n v="1.6"/>
    <n v="-0.4"/>
    <n v="351"/>
    <n v="0"/>
    <m/>
    <n v="0.98"/>
    <x v="18"/>
    <n v="1.1000000000000001"/>
    <x v="1"/>
    <x v="0"/>
    <x v="4"/>
    <n v="18.399999999999999"/>
    <n v="20.239999999999998"/>
    <n v="0"/>
  </r>
  <r>
    <n v="286"/>
    <x v="32"/>
    <n v="2"/>
    <n v="-2.1"/>
    <n v="607"/>
    <n v="0"/>
    <m/>
    <n v="0.97"/>
    <x v="18"/>
    <n v="1.1000000000000001"/>
    <x v="1"/>
    <x v="0"/>
    <x v="4"/>
    <n v="20.100000000000001"/>
    <n v="22.110000000000003"/>
    <n v="0"/>
  </r>
  <r>
    <n v="286"/>
    <x v="33"/>
    <n v="2.6"/>
    <n v="-1"/>
    <n v="602"/>
    <n v="0"/>
    <m/>
    <n v="0.95"/>
    <x v="18"/>
    <n v="1.1000000000000001"/>
    <x v="1"/>
    <x v="0"/>
    <x v="5"/>
    <n v="19"/>
    <n v="20.900000000000002"/>
    <n v="0"/>
  </r>
  <r>
    <n v="286"/>
    <x v="34"/>
    <n v="4.9000000000000004"/>
    <n v="1.3"/>
    <n v="228"/>
    <n v="0"/>
    <m/>
    <n v="0.95"/>
    <x v="18"/>
    <n v="1.1000000000000001"/>
    <x v="1"/>
    <x v="0"/>
    <x v="5"/>
    <n v="16.7"/>
    <n v="18.37"/>
    <n v="0"/>
  </r>
  <r>
    <n v="286"/>
    <x v="35"/>
    <n v="4.3"/>
    <n v="4.5"/>
    <n v="560"/>
    <n v="0"/>
    <m/>
    <n v="0.94"/>
    <x v="18"/>
    <n v="1.1000000000000001"/>
    <x v="1"/>
    <x v="0"/>
    <x v="5"/>
    <n v="13.5"/>
    <n v="14.850000000000001"/>
    <n v="0"/>
  </r>
  <r>
    <n v="286"/>
    <x v="36"/>
    <n v="3.5"/>
    <n v="2.9"/>
    <n v="544"/>
    <n v="0"/>
    <m/>
    <n v="0.94"/>
    <x v="18"/>
    <n v="1.1000000000000001"/>
    <x v="1"/>
    <x v="0"/>
    <x v="5"/>
    <n v="15.1"/>
    <n v="16.61"/>
    <n v="0"/>
  </r>
  <r>
    <n v="286"/>
    <x v="37"/>
    <n v="7.9"/>
    <n v="2"/>
    <n v="390"/>
    <n v="0"/>
    <m/>
    <n v="0.81"/>
    <x v="18"/>
    <n v="1.1000000000000001"/>
    <x v="1"/>
    <x v="0"/>
    <x v="5"/>
    <n v="16"/>
    <n v="17.600000000000001"/>
    <n v="0"/>
  </r>
  <r>
    <n v="286"/>
    <x v="38"/>
    <n v="5.2"/>
    <n v="2.2999999999999998"/>
    <n v="239"/>
    <n v="0"/>
    <m/>
    <n v="0.84"/>
    <x v="18"/>
    <n v="1.1000000000000001"/>
    <x v="1"/>
    <x v="0"/>
    <x v="5"/>
    <n v="15.7"/>
    <n v="17.27"/>
    <n v="0"/>
  </r>
  <r>
    <n v="286"/>
    <x v="39"/>
    <n v="4.9000000000000004"/>
    <n v="2.6"/>
    <n v="620"/>
    <n v="0"/>
    <m/>
    <n v="0.84"/>
    <x v="18"/>
    <n v="1.1000000000000001"/>
    <x v="1"/>
    <x v="0"/>
    <x v="5"/>
    <n v="15.4"/>
    <n v="16.940000000000001"/>
    <n v="0"/>
  </r>
  <r>
    <n v="286"/>
    <x v="40"/>
    <n v="7.7"/>
    <n v="2.5"/>
    <n v="329"/>
    <n v="0"/>
    <m/>
    <n v="0.81"/>
    <x v="18"/>
    <n v="1.1000000000000001"/>
    <x v="1"/>
    <x v="0"/>
    <x v="6"/>
    <n v="15.5"/>
    <n v="17.05"/>
    <n v="0"/>
  </r>
  <r>
    <n v="286"/>
    <x v="41"/>
    <n v="8.1"/>
    <n v="0.4"/>
    <n v="286"/>
    <n v="4.0999999999999996"/>
    <m/>
    <n v="0.85"/>
    <x v="18"/>
    <n v="1.1000000000000001"/>
    <x v="1"/>
    <x v="0"/>
    <x v="6"/>
    <n v="17.600000000000001"/>
    <n v="19.360000000000003"/>
    <n v="0"/>
  </r>
  <r>
    <n v="286"/>
    <x v="42"/>
    <n v="4.2"/>
    <n v="-0.2"/>
    <n v="253"/>
    <n v="2"/>
    <m/>
    <n v="0.89"/>
    <x v="18"/>
    <n v="1.1000000000000001"/>
    <x v="1"/>
    <x v="0"/>
    <x v="6"/>
    <n v="18.2"/>
    <n v="20.02"/>
    <n v="0"/>
  </r>
  <r>
    <n v="286"/>
    <x v="43"/>
    <n v="3.4"/>
    <n v="-1.5"/>
    <n v="299"/>
    <n v="0.8"/>
    <m/>
    <n v="0.92"/>
    <x v="18"/>
    <n v="1.1000000000000001"/>
    <x v="1"/>
    <x v="0"/>
    <x v="6"/>
    <n v="19.5"/>
    <n v="21.450000000000003"/>
    <n v="0"/>
  </r>
  <r>
    <n v="286"/>
    <x v="44"/>
    <n v="1.8"/>
    <n v="0"/>
    <n v="389"/>
    <n v="0"/>
    <m/>
    <n v="0.86"/>
    <x v="18"/>
    <n v="1.1000000000000001"/>
    <x v="1"/>
    <x v="0"/>
    <x v="6"/>
    <n v="18"/>
    <n v="19.8"/>
    <n v="0"/>
  </r>
  <r>
    <n v="286"/>
    <x v="45"/>
    <n v="1.9"/>
    <n v="-0.1"/>
    <n v="230"/>
    <n v="0"/>
    <m/>
    <n v="0.89"/>
    <x v="18"/>
    <n v="1.1000000000000001"/>
    <x v="1"/>
    <x v="0"/>
    <x v="6"/>
    <n v="18.100000000000001"/>
    <n v="19.910000000000004"/>
    <n v="0"/>
  </r>
  <r>
    <n v="286"/>
    <x v="46"/>
    <n v="3.8"/>
    <n v="-1.2"/>
    <n v="820"/>
    <n v="0"/>
    <m/>
    <n v="0.84"/>
    <x v="18"/>
    <n v="1.1000000000000001"/>
    <x v="1"/>
    <x v="0"/>
    <x v="6"/>
    <n v="19.2"/>
    <n v="21.12"/>
    <n v="0"/>
  </r>
  <r>
    <n v="286"/>
    <x v="47"/>
    <n v="2.9"/>
    <n v="-3.7"/>
    <n v="939"/>
    <n v="0"/>
    <m/>
    <n v="0.84"/>
    <x v="18"/>
    <n v="1.1000000000000001"/>
    <x v="1"/>
    <x v="0"/>
    <x v="7"/>
    <n v="21.7"/>
    <n v="23.87"/>
    <n v="0"/>
  </r>
  <r>
    <n v="286"/>
    <x v="48"/>
    <n v="4.7"/>
    <n v="-2.8"/>
    <n v="1007"/>
    <n v="0"/>
    <m/>
    <n v="0.69"/>
    <x v="18"/>
    <n v="1.1000000000000001"/>
    <x v="1"/>
    <x v="0"/>
    <x v="7"/>
    <n v="20.8"/>
    <n v="22.880000000000003"/>
    <n v="0"/>
  </r>
  <r>
    <n v="286"/>
    <x v="49"/>
    <n v="6.6"/>
    <n v="-0.3"/>
    <n v="915"/>
    <n v="0"/>
    <m/>
    <n v="0.59"/>
    <x v="18"/>
    <n v="1.1000000000000001"/>
    <x v="1"/>
    <x v="0"/>
    <x v="7"/>
    <n v="18.3"/>
    <n v="20.130000000000003"/>
    <n v="0"/>
  </r>
  <r>
    <n v="286"/>
    <x v="50"/>
    <n v="4.9000000000000004"/>
    <n v="4.2"/>
    <n v="415"/>
    <n v="0"/>
    <m/>
    <n v="0.77"/>
    <x v="18"/>
    <n v="1.1000000000000001"/>
    <x v="1"/>
    <x v="0"/>
    <x v="7"/>
    <n v="13.8"/>
    <n v="15.180000000000001"/>
    <n v="0"/>
  </r>
  <r>
    <n v="286"/>
    <x v="51"/>
    <n v="5.2"/>
    <n v="11.9"/>
    <n v="792"/>
    <n v="0"/>
    <m/>
    <n v="0.81"/>
    <x v="18"/>
    <n v="1.1000000000000001"/>
    <x v="1"/>
    <x v="0"/>
    <x v="7"/>
    <n v="6.1"/>
    <n v="6.71"/>
    <n v="0"/>
  </r>
  <r>
    <n v="286"/>
    <x v="52"/>
    <n v="4.5999999999999996"/>
    <n v="9.9"/>
    <n v="275"/>
    <n v="1.5"/>
    <m/>
    <n v="0.9"/>
    <x v="18"/>
    <n v="1.1000000000000001"/>
    <x v="1"/>
    <x v="0"/>
    <x v="7"/>
    <n v="8.1"/>
    <n v="8.91"/>
    <n v="0"/>
  </r>
  <r>
    <n v="286"/>
    <x v="53"/>
    <n v="5.4"/>
    <n v="9.1"/>
    <n v="508"/>
    <n v="0"/>
    <m/>
    <n v="0.88"/>
    <x v="18"/>
    <n v="1.1000000000000001"/>
    <x v="1"/>
    <x v="0"/>
    <x v="7"/>
    <n v="8.9"/>
    <n v="9.7900000000000009"/>
    <n v="0"/>
  </r>
  <r>
    <n v="286"/>
    <x v="54"/>
    <n v="6.8"/>
    <n v="10.4"/>
    <n v="201"/>
    <n v="2.4"/>
    <m/>
    <n v="0.85"/>
    <x v="18"/>
    <n v="1.1000000000000001"/>
    <x v="1"/>
    <x v="0"/>
    <x v="8"/>
    <n v="7.6"/>
    <n v="8.36"/>
    <n v="0"/>
  </r>
  <r>
    <n v="286"/>
    <x v="55"/>
    <n v="3.6"/>
    <n v="8.3000000000000007"/>
    <n v="554"/>
    <n v="0"/>
    <m/>
    <n v="0.9"/>
    <x v="18"/>
    <n v="1.1000000000000001"/>
    <x v="1"/>
    <x v="0"/>
    <x v="8"/>
    <n v="9.6999999999999993"/>
    <n v="10.67"/>
    <n v="0"/>
  </r>
  <r>
    <n v="286"/>
    <x v="56"/>
    <n v="3.2"/>
    <n v="6.3"/>
    <n v="816"/>
    <n v="0.2"/>
    <m/>
    <n v="0.87"/>
    <x v="18"/>
    <n v="1.1000000000000001"/>
    <x v="1"/>
    <x v="0"/>
    <x v="8"/>
    <n v="11.7"/>
    <n v="12.870000000000001"/>
    <n v="0"/>
  </r>
  <r>
    <n v="286"/>
    <x v="57"/>
    <n v="3.8"/>
    <n v="5.4"/>
    <n v="542"/>
    <n v="6.1"/>
    <m/>
    <n v="0.93"/>
    <x v="18"/>
    <n v="1.1000000000000001"/>
    <x v="1"/>
    <x v="0"/>
    <x v="8"/>
    <n v="12.6"/>
    <n v="13.860000000000001"/>
    <n v="0"/>
  </r>
  <r>
    <n v="286"/>
    <x v="58"/>
    <n v="4.3"/>
    <n v="4.3"/>
    <n v="489"/>
    <n v="0.2"/>
    <m/>
    <n v="0.93"/>
    <x v="18"/>
    <n v="1.1000000000000001"/>
    <x v="1"/>
    <x v="0"/>
    <x v="8"/>
    <n v="13.7"/>
    <n v="15.07"/>
    <n v="0"/>
  </r>
  <r>
    <n v="286"/>
    <x v="59"/>
    <n v="2"/>
    <n v="2.8"/>
    <n v="857"/>
    <n v="0"/>
    <m/>
    <n v="0.92"/>
    <x v="18"/>
    <n v="1"/>
    <x v="2"/>
    <x v="0"/>
    <x v="8"/>
    <n v="15.2"/>
    <n v="15.2"/>
    <n v="0"/>
  </r>
  <r>
    <n v="286"/>
    <x v="60"/>
    <n v="2.5"/>
    <n v="2.6"/>
    <n v="1092"/>
    <n v="0"/>
    <m/>
    <n v="0.9"/>
    <x v="18"/>
    <n v="1"/>
    <x v="2"/>
    <x v="0"/>
    <x v="8"/>
    <n v="15.4"/>
    <n v="15.4"/>
    <n v="0"/>
  </r>
  <r>
    <n v="286"/>
    <x v="61"/>
    <n v="3"/>
    <n v="3.2"/>
    <n v="1229"/>
    <n v="0"/>
    <m/>
    <n v="0.87"/>
    <x v="18"/>
    <n v="1"/>
    <x v="2"/>
    <x v="0"/>
    <x v="9"/>
    <n v="14.8"/>
    <n v="14.8"/>
    <n v="0"/>
  </r>
  <r>
    <n v="286"/>
    <x v="62"/>
    <n v="3.5"/>
    <n v="4.3"/>
    <n v="1051"/>
    <n v="0"/>
    <m/>
    <n v="0.85"/>
    <x v="18"/>
    <n v="1"/>
    <x v="2"/>
    <x v="0"/>
    <x v="9"/>
    <n v="13.7"/>
    <n v="13.7"/>
    <n v="0"/>
  </r>
  <r>
    <n v="286"/>
    <x v="63"/>
    <n v="4.4000000000000004"/>
    <n v="5.9"/>
    <n v="1200"/>
    <n v="0"/>
    <m/>
    <n v="0.76"/>
    <x v="18"/>
    <n v="1"/>
    <x v="2"/>
    <x v="0"/>
    <x v="9"/>
    <n v="12.1"/>
    <n v="12.1"/>
    <n v="0"/>
  </r>
  <r>
    <n v="286"/>
    <x v="64"/>
    <n v="3.4"/>
    <n v="7.3"/>
    <n v="1210"/>
    <n v="0"/>
    <m/>
    <n v="0.74"/>
    <x v="18"/>
    <n v="1"/>
    <x v="2"/>
    <x v="0"/>
    <x v="9"/>
    <n v="10.7"/>
    <n v="10.7"/>
    <n v="0"/>
  </r>
  <r>
    <n v="286"/>
    <x v="65"/>
    <n v="3.3"/>
    <n v="9.1999999999999993"/>
    <n v="1208"/>
    <n v="0"/>
    <m/>
    <n v="0.68"/>
    <x v="18"/>
    <n v="1"/>
    <x v="2"/>
    <x v="0"/>
    <x v="9"/>
    <n v="8.8000000000000007"/>
    <n v="8.8000000000000007"/>
    <n v="0"/>
  </r>
  <r>
    <n v="286"/>
    <x v="66"/>
    <n v="3.2"/>
    <n v="8.4"/>
    <n v="1259"/>
    <n v="0"/>
    <m/>
    <n v="0.71"/>
    <x v="18"/>
    <n v="1"/>
    <x v="2"/>
    <x v="0"/>
    <x v="9"/>
    <n v="9.6"/>
    <n v="9.6"/>
    <n v="0"/>
  </r>
  <r>
    <n v="286"/>
    <x v="67"/>
    <n v="3.3"/>
    <n v="7.4"/>
    <n v="1229"/>
    <n v="0"/>
    <m/>
    <n v="0.74"/>
    <x v="18"/>
    <n v="1"/>
    <x v="2"/>
    <x v="0"/>
    <x v="9"/>
    <n v="10.6"/>
    <n v="10.6"/>
    <n v="0"/>
  </r>
  <r>
    <n v="286"/>
    <x v="68"/>
    <n v="3"/>
    <n v="4.9000000000000004"/>
    <n v="1264"/>
    <n v="0"/>
    <m/>
    <n v="0.87"/>
    <x v="18"/>
    <n v="1"/>
    <x v="2"/>
    <x v="0"/>
    <x v="10"/>
    <n v="13.1"/>
    <n v="13.1"/>
    <n v="0"/>
  </r>
  <r>
    <n v="286"/>
    <x v="69"/>
    <n v="4.7"/>
    <n v="5.3"/>
    <n v="524"/>
    <n v="0.3"/>
    <m/>
    <n v="0.86"/>
    <x v="18"/>
    <n v="1"/>
    <x v="2"/>
    <x v="0"/>
    <x v="10"/>
    <n v="12.7"/>
    <n v="12.7"/>
    <n v="0"/>
  </r>
  <r>
    <n v="286"/>
    <x v="70"/>
    <n v="4.0999999999999996"/>
    <n v="3.3"/>
    <n v="972"/>
    <n v="1.8"/>
    <m/>
    <n v="0.89"/>
    <x v="18"/>
    <n v="1"/>
    <x v="2"/>
    <x v="0"/>
    <x v="10"/>
    <n v="14.7"/>
    <n v="14.7"/>
    <n v="0"/>
  </r>
  <r>
    <n v="286"/>
    <x v="71"/>
    <n v="3.8"/>
    <n v="2.2999999999999998"/>
    <n v="843"/>
    <n v="0.1"/>
    <m/>
    <n v="0.89"/>
    <x v="18"/>
    <n v="1"/>
    <x v="2"/>
    <x v="0"/>
    <x v="10"/>
    <n v="15.7"/>
    <n v="15.7"/>
    <n v="0"/>
  </r>
  <r>
    <n v="286"/>
    <x v="72"/>
    <n v="4.3"/>
    <n v="2.4"/>
    <n v="1024"/>
    <n v="0.2"/>
    <m/>
    <n v="0.82"/>
    <x v="18"/>
    <n v="1"/>
    <x v="2"/>
    <x v="0"/>
    <x v="10"/>
    <n v="15.6"/>
    <n v="15.6"/>
    <n v="0"/>
  </r>
  <r>
    <n v="286"/>
    <x v="73"/>
    <n v="4.4000000000000004"/>
    <n v="1.2"/>
    <n v="1524"/>
    <n v="0"/>
    <m/>
    <n v="0.8"/>
    <x v="18"/>
    <n v="1"/>
    <x v="2"/>
    <x v="0"/>
    <x v="10"/>
    <n v="16.8"/>
    <n v="16.8"/>
    <n v="0"/>
  </r>
  <r>
    <n v="286"/>
    <x v="74"/>
    <n v="3.2"/>
    <n v="2.8"/>
    <n v="936"/>
    <n v="0.3"/>
    <m/>
    <n v="0.87"/>
    <x v="18"/>
    <n v="1"/>
    <x v="2"/>
    <x v="0"/>
    <x v="10"/>
    <n v="15.2"/>
    <n v="15.2"/>
    <n v="0"/>
  </r>
  <r>
    <n v="286"/>
    <x v="75"/>
    <n v="4.9000000000000004"/>
    <n v="2.2000000000000002"/>
    <n v="1601"/>
    <n v="0"/>
    <m/>
    <n v="0.64"/>
    <x v="18"/>
    <n v="1"/>
    <x v="2"/>
    <x v="0"/>
    <x v="11"/>
    <n v="15.8"/>
    <n v="15.8"/>
    <n v="0"/>
  </r>
  <r>
    <n v="286"/>
    <x v="76"/>
    <n v="3"/>
    <n v="1.9"/>
    <n v="1637"/>
    <n v="0"/>
    <m/>
    <n v="0.59"/>
    <x v="18"/>
    <n v="1"/>
    <x v="2"/>
    <x v="0"/>
    <x v="11"/>
    <n v="16.100000000000001"/>
    <n v="16.100000000000001"/>
    <n v="0"/>
  </r>
  <r>
    <n v="286"/>
    <x v="77"/>
    <n v="2.6"/>
    <n v="5.6"/>
    <n v="1658"/>
    <n v="0"/>
    <m/>
    <n v="0.52"/>
    <x v="18"/>
    <n v="1"/>
    <x v="2"/>
    <x v="0"/>
    <x v="11"/>
    <n v="12.4"/>
    <n v="12.4"/>
    <n v="0"/>
  </r>
  <r>
    <n v="286"/>
    <x v="78"/>
    <n v="3"/>
    <n v="8"/>
    <n v="1424"/>
    <n v="0"/>
    <m/>
    <n v="0.71"/>
    <x v="18"/>
    <n v="1"/>
    <x v="2"/>
    <x v="0"/>
    <x v="11"/>
    <n v="10"/>
    <n v="10"/>
    <n v="0"/>
  </r>
  <r>
    <n v="286"/>
    <x v="79"/>
    <n v="5.5"/>
    <n v="11.3"/>
    <n v="1592"/>
    <n v="0"/>
    <m/>
    <n v="0.61"/>
    <x v="18"/>
    <n v="1"/>
    <x v="2"/>
    <x v="0"/>
    <x v="11"/>
    <n v="6.6999999999999993"/>
    <n v="6.6999999999999993"/>
    <n v="0"/>
  </r>
  <r>
    <n v="286"/>
    <x v="80"/>
    <n v="9.4"/>
    <n v="13"/>
    <n v="1580"/>
    <n v="0"/>
    <m/>
    <n v="0.43"/>
    <x v="18"/>
    <n v="1"/>
    <x v="2"/>
    <x v="0"/>
    <x v="11"/>
    <n v="5"/>
    <n v="5"/>
    <n v="0"/>
  </r>
  <r>
    <n v="286"/>
    <x v="81"/>
    <n v="3.4"/>
    <n v="10.199999999999999"/>
    <n v="755"/>
    <n v="0.4"/>
    <m/>
    <n v="0.72"/>
    <x v="18"/>
    <n v="1"/>
    <x v="2"/>
    <x v="0"/>
    <x v="11"/>
    <n v="7.8000000000000007"/>
    <n v="7.8000000000000007"/>
    <n v="0"/>
  </r>
  <r>
    <n v="286"/>
    <x v="82"/>
    <n v="3.3"/>
    <n v="9.1"/>
    <n v="1165"/>
    <n v="0"/>
    <m/>
    <n v="0.85"/>
    <x v="18"/>
    <n v="1"/>
    <x v="2"/>
    <x v="0"/>
    <x v="12"/>
    <n v="8.9"/>
    <n v="8.9"/>
    <n v="0"/>
  </r>
  <r>
    <n v="286"/>
    <x v="83"/>
    <n v="4.9000000000000004"/>
    <n v="8.4"/>
    <n v="994"/>
    <n v="0.5"/>
    <m/>
    <n v="0.81"/>
    <x v="18"/>
    <n v="1"/>
    <x v="2"/>
    <x v="0"/>
    <x v="12"/>
    <n v="9.6"/>
    <n v="9.6"/>
    <n v="0"/>
  </r>
  <r>
    <n v="286"/>
    <x v="84"/>
    <n v="4.3"/>
    <n v="6.1"/>
    <n v="594"/>
    <n v="0"/>
    <m/>
    <n v="0.91"/>
    <x v="18"/>
    <n v="1"/>
    <x v="2"/>
    <x v="0"/>
    <x v="12"/>
    <n v="11.9"/>
    <n v="11.9"/>
    <n v="0"/>
  </r>
  <r>
    <n v="286"/>
    <x v="85"/>
    <n v="2.7"/>
    <n v="7.2"/>
    <n v="1741"/>
    <n v="0"/>
    <m/>
    <n v="0.77"/>
    <x v="18"/>
    <n v="1"/>
    <x v="2"/>
    <x v="0"/>
    <x v="12"/>
    <n v="10.8"/>
    <n v="10.8"/>
    <n v="0"/>
  </r>
  <r>
    <n v="286"/>
    <x v="86"/>
    <n v="4.5"/>
    <n v="9.4"/>
    <n v="1765"/>
    <n v="0"/>
    <m/>
    <n v="0.74"/>
    <x v="18"/>
    <n v="1"/>
    <x v="2"/>
    <x v="0"/>
    <x v="12"/>
    <n v="8.6"/>
    <n v="8.6"/>
    <n v="0"/>
  </r>
  <r>
    <n v="286"/>
    <x v="87"/>
    <n v="4"/>
    <n v="7.5"/>
    <n v="1613"/>
    <n v="0"/>
    <m/>
    <n v="0.79"/>
    <x v="18"/>
    <n v="1"/>
    <x v="2"/>
    <x v="0"/>
    <x v="12"/>
    <n v="10.5"/>
    <n v="10.5"/>
    <n v="0"/>
  </r>
  <r>
    <n v="286"/>
    <x v="88"/>
    <n v="10.8"/>
    <n v="9"/>
    <n v="886"/>
    <n v="0.4"/>
    <m/>
    <n v="0.77"/>
    <x v="18"/>
    <n v="1"/>
    <x v="2"/>
    <x v="0"/>
    <x v="12"/>
    <n v="9"/>
    <n v="9"/>
    <n v="0"/>
  </r>
  <r>
    <n v="286"/>
    <x v="89"/>
    <n v="5.7"/>
    <n v="6.2"/>
    <n v="1137"/>
    <n v="0"/>
    <m/>
    <n v="0.85"/>
    <x v="18"/>
    <n v="1"/>
    <x v="2"/>
    <x v="0"/>
    <x v="13"/>
    <n v="11.8"/>
    <n v="11.8"/>
    <n v="0"/>
  </r>
  <r>
    <n v="286"/>
    <x v="90"/>
    <n v="3.8"/>
    <n v="6.4"/>
    <n v="1838"/>
    <n v="0"/>
    <m/>
    <n v="0.77"/>
    <x v="18"/>
    <n v="0.8"/>
    <x v="3"/>
    <x v="0"/>
    <x v="13"/>
    <n v="11.6"/>
    <n v="9.2799999999999994"/>
    <n v="0"/>
  </r>
  <r>
    <n v="286"/>
    <x v="91"/>
    <n v="5.5"/>
    <n v="9.1"/>
    <n v="1899"/>
    <n v="0"/>
    <m/>
    <n v="0.69"/>
    <x v="18"/>
    <n v="0.8"/>
    <x v="3"/>
    <x v="0"/>
    <x v="13"/>
    <n v="8.9"/>
    <n v="7.120000000000001"/>
    <n v="0"/>
  </r>
  <r>
    <n v="286"/>
    <x v="92"/>
    <n v="4.3"/>
    <n v="9.8000000000000007"/>
    <n v="1956"/>
    <n v="0"/>
    <m/>
    <n v="0.66"/>
    <x v="18"/>
    <n v="0.8"/>
    <x v="3"/>
    <x v="0"/>
    <x v="13"/>
    <n v="8.1999999999999993"/>
    <n v="6.56"/>
    <n v="0"/>
  </r>
  <r>
    <n v="286"/>
    <x v="93"/>
    <n v="3.6"/>
    <n v="9.8000000000000007"/>
    <n v="1965"/>
    <n v="0"/>
    <m/>
    <n v="0.72"/>
    <x v="18"/>
    <n v="0.8"/>
    <x v="3"/>
    <x v="0"/>
    <x v="13"/>
    <n v="8.1999999999999993"/>
    <n v="6.56"/>
    <n v="0"/>
  </r>
  <r>
    <n v="286"/>
    <x v="94"/>
    <n v="6"/>
    <n v="7"/>
    <n v="2019"/>
    <n v="0"/>
    <m/>
    <n v="0.66"/>
    <x v="18"/>
    <n v="0.8"/>
    <x v="3"/>
    <x v="0"/>
    <x v="13"/>
    <n v="11"/>
    <n v="8.8000000000000007"/>
    <n v="0"/>
  </r>
  <r>
    <n v="286"/>
    <x v="95"/>
    <n v="3.5"/>
    <n v="4.5"/>
    <n v="2063"/>
    <n v="0"/>
    <m/>
    <n v="0.66"/>
    <x v="18"/>
    <n v="0.8"/>
    <x v="3"/>
    <x v="0"/>
    <x v="13"/>
    <n v="13.5"/>
    <n v="10.8"/>
    <n v="0"/>
  </r>
  <r>
    <n v="286"/>
    <x v="96"/>
    <n v="2.9"/>
    <n v="5.2"/>
    <n v="2067"/>
    <n v="0"/>
    <m/>
    <n v="0.71"/>
    <x v="18"/>
    <n v="0.8"/>
    <x v="3"/>
    <x v="0"/>
    <x v="14"/>
    <n v="12.8"/>
    <n v="10.240000000000002"/>
    <n v="0"/>
  </r>
  <r>
    <n v="286"/>
    <x v="97"/>
    <n v="2.5"/>
    <n v="5.9"/>
    <n v="1973"/>
    <n v="0"/>
    <m/>
    <n v="0.77"/>
    <x v="18"/>
    <n v="0.8"/>
    <x v="3"/>
    <x v="0"/>
    <x v="14"/>
    <n v="12.1"/>
    <n v="9.68"/>
    <n v="0"/>
  </r>
  <r>
    <n v="286"/>
    <x v="98"/>
    <n v="4.9000000000000004"/>
    <n v="7.3"/>
    <n v="870"/>
    <n v="0"/>
    <m/>
    <n v="0.74"/>
    <x v="18"/>
    <n v="0.8"/>
    <x v="3"/>
    <x v="0"/>
    <x v="14"/>
    <n v="10.7"/>
    <n v="8.56"/>
    <n v="0"/>
  </r>
  <r>
    <n v="286"/>
    <x v="99"/>
    <n v="4.7"/>
    <n v="8.4"/>
    <n v="1079"/>
    <n v="0"/>
    <m/>
    <n v="0.76"/>
    <x v="18"/>
    <n v="0.8"/>
    <x v="3"/>
    <x v="0"/>
    <x v="14"/>
    <n v="9.6"/>
    <n v="7.68"/>
    <n v="0"/>
  </r>
  <r>
    <n v="286"/>
    <x v="100"/>
    <n v="4.9000000000000004"/>
    <n v="10.4"/>
    <n v="1894"/>
    <n v="0"/>
    <m/>
    <n v="0.77"/>
    <x v="18"/>
    <n v="0.8"/>
    <x v="3"/>
    <x v="0"/>
    <x v="14"/>
    <n v="7.6"/>
    <n v="6.08"/>
    <n v="0"/>
  </r>
  <r>
    <n v="286"/>
    <x v="101"/>
    <n v="3.9"/>
    <n v="12.8"/>
    <n v="2122"/>
    <n v="0"/>
    <m/>
    <n v="0.62"/>
    <x v="18"/>
    <n v="0.8"/>
    <x v="3"/>
    <x v="0"/>
    <x v="14"/>
    <n v="5.1999999999999993"/>
    <n v="4.1599999999999993"/>
    <n v="0"/>
  </r>
  <r>
    <n v="286"/>
    <x v="102"/>
    <n v="5.3"/>
    <n v="14"/>
    <n v="1440"/>
    <n v="0.4"/>
    <m/>
    <n v="0.67"/>
    <x v="18"/>
    <n v="0.8"/>
    <x v="3"/>
    <x v="0"/>
    <x v="14"/>
    <n v="4"/>
    <n v="3.2"/>
    <n v="0"/>
  </r>
  <r>
    <n v="286"/>
    <x v="103"/>
    <n v="3.6"/>
    <n v="11.3"/>
    <n v="1290"/>
    <n v="0"/>
    <m/>
    <n v="0.73"/>
    <x v="18"/>
    <n v="0.8"/>
    <x v="3"/>
    <x v="0"/>
    <x v="15"/>
    <n v="6.6999999999999993"/>
    <n v="5.3599999999999994"/>
    <n v="0"/>
  </r>
  <r>
    <n v="286"/>
    <x v="104"/>
    <n v="4.5999999999999996"/>
    <n v="15.6"/>
    <n v="1805"/>
    <n v="17.8"/>
    <m/>
    <n v="0.71"/>
    <x v="18"/>
    <n v="0.8"/>
    <x v="3"/>
    <x v="0"/>
    <x v="15"/>
    <n v="2.4000000000000004"/>
    <n v="1.9200000000000004"/>
    <n v="0"/>
  </r>
  <r>
    <n v="286"/>
    <x v="105"/>
    <n v="2.9"/>
    <n v="11.8"/>
    <n v="644"/>
    <n v="8.6"/>
    <m/>
    <n v="0.87"/>
    <x v="18"/>
    <n v="0.8"/>
    <x v="3"/>
    <x v="0"/>
    <x v="15"/>
    <n v="6.1999999999999993"/>
    <n v="4.96"/>
    <n v="0"/>
  </r>
  <r>
    <n v="286"/>
    <x v="106"/>
    <n v="3.9"/>
    <n v="9.3000000000000007"/>
    <n v="488"/>
    <n v="0.4"/>
    <m/>
    <n v="0.83"/>
    <x v="18"/>
    <n v="0.8"/>
    <x v="3"/>
    <x v="0"/>
    <x v="15"/>
    <n v="8.6999999999999993"/>
    <n v="6.96"/>
    <n v="0"/>
  </r>
  <r>
    <n v="286"/>
    <x v="107"/>
    <n v="4.0999999999999996"/>
    <n v="8.9"/>
    <n v="797"/>
    <n v="0.1"/>
    <m/>
    <n v="0.82"/>
    <x v="18"/>
    <n v="0.8"/>
    <x v="3"/>
    <x v="0"/>
    <x v="15"/>
    <n v="9.1"/>
    <n v="7.28"/>
    <n v="0"/>
  </r>
  <r>
    <n v="286"/>
    <x v="108"/>
    <n v="3.5"/>
    <n v="8.6999999999999993"/>
    <n v="2199"/>
    <n v="0"/>
    <m/>
    <n v="0.79"/>
    <x v="18"/>
    <n v="0.8"/>
    <x v="3"/>
    <x v="0"/>
    <x v="15"/>
    <n v="9.3000000000000007"/>
    <n v="7.4400000000000013"/>
    <n v="0"/>
  </r>
  <r>
    <n v="286"/>
    <x v="109"/>
    <n v="2.8"/>
    <n v="8.6999999999999993"/>
    <n v="1236"/>
    <n v="0"/>
    <m/>
    <n v="0.83"/>
    <x v="18"/>
    <n v="0.8"/>
    <x v="3"/>
    <x v="0"/>
    <x v="15"/>
    <n v="9.3000000000000007"/>
    <n v="7.4400000000000013"/>
    <n v="0"/>
  </r>
  <r>
    <n v="286"/>
    <x v="110"/>
    <n v="2.2999999999999998"/>
    <n v="10"/>
    <n v="812"/>
    <n v="2.5"/>
    <m/>
    <n v="0.87"/>
    <x v="18"/>
    <n v="0.8"/>
    <x v="3"/>
    <x v="0"/>
    <x v="16"/>
    <n v="8"/>
    <n v="6.4"/>
    <n v="0"/>
  </r>
  <r>
    <n v="286"/>
    <x v="111"/>
    <n v="2.7"/>
    <n v="10.3"/>
    <n v="974"/>
    <n v="3.3"/>
    <m/>
    <n v="0.89"/>
    <x v="18"/>
    <n v="0.8"/>
    <x v="3"/>
    <x v="0"/>
    <x v="16"/>
    <n v="7.6999999999999993"/>
    <n v="6.16"/>
    <n v="0"/>
  </r>
  <r>
    <n v="286"/>
    <x v="112"/>
    <n v="3.6"/>
    <n v="11.1"/>
    <n v="1274"/>
    <n v="0.4"/>
    <m/>
    <n v="0.86"/>
    <x v="18"/>
    <n v="0.8"/>
    <x v="3"/>
    <x v="0"/>
    <x v="16"/>
    <n v="6.9"/>
    <n v="5.5200000000000005"/>
    <n v="0"/>
  </r>
  <r>
    <n v="286"/>
    <x v="113"/>
    <n v="5.3"/>
    <n v="10"/>
    <n v="508"/>
    <n v="9.1999999999999993"/>
    <m/>
    <n v="0.9"/>
    <x v="18"/>
    <n v="0.8"/>
    <x v="3"/>
    <x v="0"/>
    <x v="16"/>
    <n v="8"/>
    <n v="6.4"/>
    <n v="0"/>
  </r>
  <r>
    <n v="286"/>
    <x v="114"/>
    <n v="3.6"/>
    <n v="8.3000000000000007"/>
    <n v="1107"/>
    <n v="0"/>
    <m/>
    <n v="0.88"/>
    <x v="18"/>
    <n v="0.8"/>
    <x v="3"/>
    <x v="0"/>
    <x v="16"/>
    <n v="9.6999999999999993"/>
    <n v="7.76"/>
    <n v="0"/>
  </r>
  <r>
    <n v="286"/>
    <x v="115"/>
    <n v="3"/>
    <n v="10.3"/>
    <n v="2208"/>
    <n v="0"/>
    <m/>
    <n v="0.74"/>
    <x v="18"/>
    <n v="0.8"/>
    <x v="3"/>
    <x v="0"/>
    <x v="16"/>
    <n v="7.6999999999999993"/>
    <n v="6.16"/>
    <n v="0"/>
  </r>
  <r>
    <n v="286"/>
    <x v="116"/>
    <n v="3"/>
    <n v="11.5"/>
    <n v="2449"/>
    <n v="0"/>
    <m/>
    <n v="0.64"/>
    <x v="18"/>
    <n v="0.8"/>
    <x v="3"/>
    <x v="0"/>
    <x v="16"/>
    <n v="6.5"/>
    <n v="5.2"/>
    <n v="0"/>
  </r>
  <r>
    <n v="286"/>
    <x v="117"/>
    <n v="2"/>
    <n v="11.7"/>
    <n v="2341"/>
    <n v="0"/>
    <m/>
    <n v="0.71"/>
    <x v="18"/>
    <n v="0.8"/>
    <x v="3"/>
    <x v="0"/>
    <x v="17"/>
    <n v="6.3000000000000007"/>
    <n v="5.0400000000000009"/>
    <n v="0"/>
  </r>
  <r>
    <n v="286"/>
    <x v="118"/>
    <n v="2.8"/>
    <n v="12.3"/>
    <n v="2344"/>
    <n v="0"/>
    <m/>
    <n v="0.82"/>
    <x v="18"/>
    <n v="0.8"/>
    <x v="3"/>
    <x v="0"/>
    <x v="17"/>
    <n v="5.6999999999999993"/>
    <n v="4.5599999999999996"/>
    <n v="0"/>
  </r>
  <r>
    <n v="286"/>
    <x v="119"/>
    <n v="2.4"/>
    <n v="14"/>
    <n v="2386"/>
    <n v="0"/>
    <m/>
    <n v="0.77"/>
    <x v="18"/>
    <n v="0.8"/>
    <x v="3"/>
    <x v="0"/>
    <x v="17"/>
    <n v="4"/>
    <n v="3.2"/>
    <n v="0"/>
  </r>
  <r>
    <n v="286"/>
    <x v="120"/>
    <n v="2.2999999999999998"/>
    <n v="17.399999999999999"/>
    <n v="2365"/>
    <n v="0"/>
    <m/>
    <n v="0.68"/>
    <x v="18"/>
    <n v="0.8"/>
    <x v="4"/>
    <x v="0"/>
    <x v="17"/>
    <n v="0.60000000000000142"/>
    <n v="0.48000000000000115"/>
    <n v="0"/>
  </r>
  <r>
    <n v="286"/>
    <x v="121"/>
    <n v="3.4"/>
    <n v="14"/>
    <n v="1638"/>
    <n v="0"/>
    <m/>
    <n v="0.76"/>
    <x v="18"/>
    <n v="0.8"/>
    <x v="4"/>
    <x v="0"/>
    <x v="17"/>
    <n v="4"/>
    <n v="3.2"/>
    <n v="0"/>
  </r>
  <r>
    <n v="286"/>
    <x v="122"/>
    <n v="3.5"/>
    <n v="10.1"/>
    <n v="1492"/>
    <n v="0.1"/>
    <m/>
    <n v="0.76"/>
    <x v="18"/>
    <n v="0.8"/>
    <x v="4"/>
    <x v="0"/>
    <x v="17"/>
    <n v="7.9"/>
    <n v="6.32"/>
    <n v="0"/>
  </r>
  <r>
    <n v="286"/>
    <x v="123"/>
    <n v="5.7"/>
    <n v="8.8000000000000007"/>
    <n v="1342"/>
    <n v="0.3"/>
    <m/>
    <n v="0.69"/>
    <x v="18"/>
    <n v="0.8"/>
    <x v="4"/>
    <x v="0"/>
    <x v="17"/>
    <n v="9.1999999999999993"/>
    <n v="7.3599999999999994"/>
    <n v="0"/>
  </r>
  <r>
    <n v="286"/>
    <x v="124"/>
    <n v="5.8"/>
    <n v="9.1"/>
    <n v="2173"/>
    <n v="0"/>
    <m/>
    <n v="0.65"/>
    <x v="18"/>
    <n v="0.8"/>
    <x v="4"/>
    <x v="0"/>
    <x v="18"/>
    <n v="8.9"/>
    <n v="7.120000000000001"/>
    <n v="0"/>
  </r>
  <r>
    <n v="286"/>
    <x v="125"/>
    <n v="5"/>
    <n v="8.5"/>
    <n v="1666"/>
    <n v="0"/>
    <m/>
    <n v="0.77"/>
    <x v="18"/>
    <n v="0.8"/>
    <x v="4"/>
    <x v="0"/>
    <x v="18"/>
    <n v="9.5"/>
    <n v="7.6000000000000005"/>
    <n v="0"/>
  </r>
  <r>
    <n v="286"/>
    <x v="126"/>
    <n v="4.0999999999999996"/>
    <n v="11"/>
    <n v="2178"/>
    <n v="0"/>
    <m/>
    <n v="0.73"/>
    <x v="18"/>
    <n v="0.8"/>
    <x v="4"/>
    <x v="0"/>
    <x v="18"/>
    <n v="7"/>
    <n v="5.6000000000000005"/>
    <n v="0"/>
  </r>
  <r>
    <n v="286"/>
    <x v="127"/>
    <n v="3.5"/>
    <n v="10.4"/>
    <n v="1978"/>
    <n v="0"/>
    <m/>
    <n v="0.64"/>
    <x v="18"/>
    <n v="0.8"/>
    <x v="4"/>
    <x v="0"/>
    <x v="18"/>
    <n v="7.6"/>
    <n v="6.08"/>
    <n v="0"/>
  </r>
  <r>
    <n v="286"/>
    <x v="128"/>
    <n v="3.4"/>
    <n v="11.3"/>
    <n v="2483"/>
    <n v="0"/>
    <m/>
    <n v="0.71"/>
    <x v="18"/>
    <n v="0.8"/>
    <x v="4"/>
    <x v="0"/>
    <x v="18"/>
    <n v="6.6999999999999993"/>
    <n v="5.3599999999999994"/>
    <n v="0"/>
  </r>
  <r>
    <n v="286"/>
    <x v="129"/>
    <n v="2.9"/>
    <n v="11.2"/>
    <n v="2594"/>
    <n v="0"/>
    <m/>
    <n v="0.7"/>
    <x v="18"/>
    <n v="0.8"/>
    <x v="4"/>
    <x v="0"/>
    <x v="18"/>
    <n v="6.8000000000000007"/>
    <n v="5.4400000000000013"/>
    <n v="0"/>
  </r>
  <r>
    <n v="286"/>
    <x v="130"/>
    <n v="4"/>
    <n v="15.4"/>
    <n v="2668"/>
    <n v="0"/>
    <m/>
    <n v="0.65"/>
    <x v="18"/>
    <n v="0.8"/>
    <x v="4"/>
    <x v="0"/>
    <x v="18"/>
    <n v="2.5999999999999996"/>
    <n v="2.0799999999999996"/>
    <n v="0"/>
  </r>
  <r>
    <n v="286"/>
    <x v="131"/>
    <n v="5.3"/>
    <n v="14.2"/>
    <n v="2750"/>
    <n v="0"/>
    <m/>
    <n v="0.56999999999999995"/>
    <x v="18"/>
    <n v="0.8"/>
    <x v="4"/>
    <x v="0"/>
    <x v="19"/>
    <n v="3.8000000000000007"/>
    <n v="3.0400000000000009"/>
    <n v="0"/>
  </r>
  <r>
    <n v="286"/>
    <x v="132"/>
    <n v="3.6"/>
    <n v="13.1"/>
    <n v="2784"/>
    <n v="0"/>
    <m/>
    <n v="0.62"/>
    <x v="18"/>
    <n v="0.8"/>
    <x v="4"/>
    <x v="0"/>
    <x v="19"/>
    <n v="4.9000000000000004"/>
    <n v="3.9200000000000004"/>
    <n v="0"/>
  </r>
  <r>
    <n v="286"/>
    <x v="133"/>
    <n v="4.7"/>
    <n v="12"/>
    <n v="2642"/>
    <n v="0"/>
    <m/>
    <n v="0.74"/>
    <x v="18"/>
    <n v="0.8"/>
    <x v="4"/>
    <x v="0"/>
    <x v="19"/>
    <n v="6"/>
    <n v="4.8000000000000007"/>
    <n v="0"/>
  </r>
  <r>
    <n v="286"/>
    <x v="134"/>
    <n v="4.8"/>
    <n v="11.8"/>
    <n v="2860"/>
    <n v="0"/>
    <m/>
    <n v="0.65"/>
    <x v="18"/>
    <n v="0.8"/>
    <x v="4"/>
    <x v="0"/>
    <x v="19"/>
    <n v="6.1999999999999993"/>
    <n v="4.96"/>
    <n v="0"/>
  </r>
  <r>
    <n v="286"/>
    <x v="135"/>
    <n v="4.8"/>
    <n v="10.6"/>
    <n v="1729"/>
    <n v="0"/>
    <m/>
    <n v="0.77"/>
    <x v="18"/>
    <n v="0.8"/>
    <x v="4"/>
    <x v="0"/>
    <x v="19"/>
    <n v="7.4"/>
    <n v="5.9200000000000008"/>
    <n v="0"/>
  </r>
  <r>
    <n v="286"/>
    <x v="136"/>
    <n v="5.3"/>
    <n v="11.7"/>
    <n v="2727"/>
    <n v="0"/>
    <m/>
    <n v="0.76"/>
    <x v="18"/>
    <n v="0.8"/>
    <x v="4"/>
    <x v="0"/>
    <x v="19"/>
    <n v="6.3000000000000007"/>
    <n v="5.0400000000000009"/>
    <n v="0"/>
  </r>
  <r>
    <n v="286"/>
    <x v="137"/>
    <n v="4"/>
    <n v="12.4"/>
    <n v="2485"/>
    <n v="0"/>
    <m/>
    <n v="0.71"/>
    <x v="18"/>
    <n v="0.8"/>
    <x v="4"/>
    <x v="0"/>
    <x v="19"/>
    <n v="5.6"/>
    <n v="4.4799999999999995"/>
    <n v="0"/>
  </r>
  <r>
    <n v="286"/>
    <x v="138"/>
    <n v="3.6"/>
    <n v="13.8"/>
    <n v="2820"/>
    <n v="0"/>
    <m/>
    <n v="0.71"/>
    <x v="18"/>
    <n v="0.8"/>
    <x v="4"/>
    <x v="0"/>
    <x v="20"/>
    <n v="4.1999999999999993"/>
    <n v="3.3599999999999994"/>
    <n v="0"/>
  </r>
  <r>
    <n v="286"/>
    <x v="139"/>
    <n v="3.6"/>
    <n v="13.9"/>
    <n v="2847"/>
    <n v="0"/>
    <m/>
    <n v="0.67"/>
    <x v="18"/>
    <n v="0.8"/>
    <x v="4"/>
    <x v="0"/>
    <x v="20"/>
    <n v="4.0999999999999996"/>
    <n v="3.28"/>
    <n v="0"/>
  </r>
  <r>
    <n v="286"/>
    <x v="140"/>
    <n v="6"/>
    <n v="12.6"/>
    <n v="2363"/>
    <n v="0"/>
    <m/>
    <n v="0.68"/>
    <x v="18"/>
    <n v="0.8"/>
    <x v="4"/>
    <x v="0"/>
    <x v="20"/>
    <n v="5.4"/>
    <n v="4.32"/>
    <n v="0"/>
  </r>
  <r>
    <n v="286"/>
    <x v="141"/>
    <n v="7.2"/>
    <n v="10.3"/>
    <n v="2032"/>
    <n v="1.1000000000000001"/>
    <m/>
    <n v="0.62"/>
    <x v="18"/>
    <n v="0.8"/>
    <x v="4"/>
    <x v="0"/>
    <x v="20"/>
    <n v="7.6999999999999993"/>
    <n v="6.16"/>
    <n v="0"/>
  </r>
  <r>
    <n v="286"/>
    <x v="142"/>
    <n v="5.7"/>
    <n v="10"/>
    <n v="2025"/>
    <n v="1.1000000000000001"/>
    <m/>
    <n v="0.7"/>
    <x v="18"/>
    <n v="0.8"/>
    <x v="4"/>
    <x v="0"/>
    <x v="20"/>
    <n v="8"/>
    <n v="6.4"/>
    <n v="0"/>
  </r>
  <r>
    <n v="286"/>
    <x v="143"/>
    <n v="5.7"/>
    <n v="12.1"/>
    <n v="1548"/>
    <n v="1.5"/>
    <m/>
    <n v="0.77"/>
    <x v="18"/>
    <n v="0.8"/>
    <x v="4"/>
    <x v="0"/>
    <x v="20"/>
    <n v="5.9"/>
    <n v="4.7200000000000006"/>
    <n v="0"/>
  </r>
  <r>
    <n v="286"/>
    <x v="144"/>
    <n v="5.5"/>
    <n v="14.3"/>
    <n v="1151"/>
    <n v="7.8"/>
    <m/>
    <n v="0.85"/>
    <x v="18"/>
    <n v="0.8"/>
    <x v="4"/>
    <x v="0"/>
    <x v="20"/>
    <n v="3.6999999999999993"/>
    <n v="2.9599999999999995"/>
    <n v="0"/>
  </r>
  <r>
    <n v="286"/>
    <x v="145"/>
    <n v="5.4"/>
    <n v="14.2"/>
    <n v="2349"/>
    <n v="-0.1"/>
    <m/>
    <n v="0.67"/>
    <x v="18"/>
    <n v="0.8"/>
    <x v="4"/>
    <x v="0"/>
    <x v="21"/>
    <n v="3.8000000000000007"/>
    <n v="3.0400000000000009"/>
    <n v="0"/>
  </r>
  <r>
    <n v="286"/>
    <x v="146"/>
    <n v="6.7"/>
    <n v="14.4"/>
    <n v="1189"/>
    <n v="12.8"/>
    <m/>
    <n v="0.79"/>
    <x v="18"/>
    <n v="0.8"/>
    <x v="4"/>
    <x v="0"/>
    <x v="21"/>
    <n v="3.5999999999999996"/>
    <n v="2.88"/>
    <n v="0"/>
  </r>
  <r>
    <n v="286"/>
    <x v="147"/>
    <n v="5.4"/>
    <n v="13.7"/>
    <n v="1690"/>
    <n v="4.9000000000000004"/>
    <m/>
    <n v="0.82"/>
    <x v="18"/>
    <n v="0.8"/>
    <x v="4"/>
    <x v="0"/>
    <x v="21"/>
    <n v="4.3000000000000007"/>
    <n v="3.4400000000000008"/>
    <n v="0"/>
  </r>
  <r>
    <n v="286"/>
    <x v="148"/>
    <n v="4.5"/>
    <n v="13.5"/>
    <n v="1103"/>
    <n v="1.8"/>
    <m/>
    <n v="0.87"/>
    <x v="18"/>
    <n v="0.8"/>
    <x v="4"/>
    <x v="0"/>
    <x v="21"/>
    <n v="4.5"/>
    <n v="3.6"/>
    <n v="0"/>
  </r>
  <r>
    <n v="286"/>
    <x v="149"/>
    <n v="5.0999999999999996"/>
    <n v="17.3"/>
    <n v="1981"/>
    <n v="0"/>
    <m/>
    <n v="0.78"/>
    <x v="18"/>
    <n v="0.8"/>
    <x v="4"/>
    <x v="0"/>
    <x v="21"/>
    <n v="0.69999999999999929"/>
    <n v="0.5599999999999995"/>
    <n v="0"/>
  </r>
  <r>
    <n v="286"/>
    <x v="150"/>
    <n v="2.2000000000000002"/>
    <n v="18.5"/>
    <n v="2145"/>
    <n v="0"/>
    <m/>
    <n v="0.76"/>
    <x v="18"/>
    <n v="0.8"/>
    <x v="4"/>
    <x v="0"/>
    <x v="21"/>
    <n v="0"/>
    <n v="0"/>
    <n v="0.5"/>
  </r>
  <r>
    <n v="286"/>
    <x v="151"/>
    <n v="4.8"/>
    <n v="17.100000000000001"/>
    <n v="1720"/>
    <n v="0"/>
    <m/>
    <n v="0.75"/>
    <x v="18"/>
    <n v="0.8"/>
    <x v="5"/>
    <x v="0"/>
    <x v="21"/>
    <n v="0.89999999999999858"/>
    <n v="0.71999999999999886"/>
    <n v="0"/>
  </r>
  <r>
    <n v="286"/>
    <x v="152"/>
    <n v="4.3"/>
    <n v="13.9"/>
    <n v="2255"/>
    <n v="0"/>
    <m/>
    <n v="0.75"/>
    <x v="18"/>
    <n v="0.8"/>
    <x v="5"/>
    <x v="0"/>
    <x v="22"/>
    <n v="4.0999999999999996"/>
    <n v="3.28"/>
    <n v="0"/>
  </r>
  <r>
    <n v="286"/>
    <x v="153"/>
    <n v="5"/>
    <n v="16.3"/>
    <n v="2164"/>
    <n v="-0.1"/>
    <m/>
    <n v="0.63"/>
    <x v="18"/>
    <n v="0.8"/>
    <x v="5"/>
    <x v="0"/>
    <x v="22"/>
    <n v="1.6999999999999993"/>
    <n v="1.3599999999999994"/>
    <n v="0"/>
  </r>
  <r>
    <n v="286"/>
    <x v="154"/>
    <n v="4.0999999999999996"/>
    <n v="15.3"/>
    <n v="1196"/>
    <n v="0.6"/>
    <m/>
    <n v="0.71"/>
    <x v="18"/>
    <n v="0.8"/>
    <x v="5"/>
    <x v="0"/>
    <x v="22"/>
    <n v="2.6999999999999993"/>
    <n v="2.1599999999999997"/>
    <n v="0"/>
  </r>
  <r>
    <n v="286"/>
    <x v="155"/>
    <n v="5"/>
    <n v="14.2"/>
    <n v="1363"/>
    <n v="1.9"/>
    <m/>
    <n v="0.79"/>
    <x v="18"/>
    <n v="0.8"/>
    <x v="5"/>
    <x v="0"/>
    <x v="22"/>
    <n v="3.8000000000000007"/>
    <n v="3.0400000000000009"/>
    <n v="0"/>
  </r>
  <r>
    <n v="286"/>
    <x v="156"/>
    <n v="6.7"/>
    <n v="14.9"/>
    <n v="1888"/>
    <n v="8.3000000000000007"/>
    <m/>
    <n v="0.78"/>
    <x v="18"/>
    <n v="0.8"/>
    <x v="5"/>
    <x v="0"/>
    <x v="22"/>
    <n v="3.0999999999999996"/>
    <n v="2.48"/>
    <n v="0"/>
  </r>
  <r>
    <n v="286"/>
    <x v="157"/>
    <n v="3.8"/>
    <n v="12.8"/>
    <n v="1303"/>
    <n v="3.5"/>
    <m/>
    <n v="0.87"/>
    <x v="18"/>
    <n v="0.8"/>
    <x v="5"/>
    <x v="0"/>
    <x v="22"/>
    <n v="5.1999999999999993"/>
    <n v="4.1599999999999993"/>
    <n v="0"/>
  </r>
  <r>
    <n v="286"/>
    <x v="158"/>
    <n v="4.8"/>
    <n v="12.1"/>
    <n v="1108"/>
    <n v="21.9"/>
    <m/>
    <n v="0.86"/>
    <x v="18"/>
    <n v="0.8"/>
    <x v="5"/>
    <x v="0"/>
    <x v="22"/>
    <n v="5.9"/>
    <n v="4.7200000000000006"/>
    <n v="0"/>
  </r>
  <r>
    <n v="286"/>
    <x v="159"/>
    <n v="3.3"/>
    <n v="13.6"/>
    <n v="1893"/>
    <n v="4.5"/>
    <m/>
    <n v="0.81"/>
    <x v="18"/>
    <n v="0.8"/>
    <x v="5"/>
    <x v="0"/>
    <x v="23"/>
    <n v="4.4000000000000004"/>
    <n v="3.5200000000000005"/>
    <n v="0"/>
  </r>
  <r>
    <n v="286"/>
    <x v="160"/>
    <n v="5.6"/>
    <n v="13.4"/>
    <n v="981"/>
    <n v="4.8"/>
    <m/>
    <n v="0.86"/>
    <x v="18"/>
    <n v="0.8"/>
    <x v="5"/>
    <x v="0"/>
    <x v="23"/>
    <n v="4.5999999999999996"/>
    <n v="3.6799999999999997"/>
    <n v="0"/>
  </r>
  <r>
    <n v="286"/>
    <x v="161"/>
    <n v="3"/>
    <n v="13.8"/>
    <n v="2378"/>
    <n v="0"/>
    <m/>
    <n v="0.76"/>
    <x v="18"/>
    <n v="0.8"/>
    <x v="5"/>
    <x v="0"/>
    <x v="23"/>
    <n v="4.1999999999999993"/>
    <n v="3.3599999999999994"/>
    <n v="0"/>
  </r>
  <r>
    <n v="286"/>
    <x v="162"/>
    <n v="4.9000000000000004"/>
    <n v="17.100000000000001"/>
    <n v="2942"/>
    <n v="0"/>
    <m/>
    <n v="0.65"/>
    <x v="18"/>
    <n v="0.8"/>
    <x v="5"/>
    <x v="0"/>
    <x v="23"/>
    <n v="0.89999999999999858"/>
    <n v="0.71999999999999886"/>
    <n v="0"/>
  </r>
  <r>
    <n v="286"/>
    <x v="163"/>
    <n v="4.4000000000000004"/>
    <n v="21.5"/>
    <n v="2788"/>
    <n v="0"/>
    <m/>
    <n v="0.59"/>
    <x v="18"/>
    <n v="0.8"/>
    <x v="5"/>
    <x v="0"/>
    <x v="23"/>
    <n v="0"/>
    <n v="0"/>
    <n v="3.5"/>
  </r>
  <r>
    <n v="286"/>
    <x v="164"/>
    <n v="3.5"/>
    <n v="22.7"/>
    <n v="2323"/>
    <n v="0"/>
    <m/>
    <n v="0.67"/>
    <x v="18"/>
    <n v="0.8"/>
    <x v="5"/>
    <x v="0"/>
    <x v="23"/>
    <n v="0"/>
    <n v="0"/>
    <n v="4.6999999999999993"/>
  </r>
  <r>
    <n v="286"/>
    <x v="165"/>
    <n v="4.0999999999999996"/>
    <n v="17.3"/>
    <n v="1467"/>
    <n v="0.1"/>
    <m/>
    <n v="0.76"/>
    <x v="18"/>
    <n v="0.8"/>
    <x v="5"/>
    <x v="0"/>
    <x v="23"/>
    <n v="0.69999999999999929"/>
    <n v="0.5599999999999995"/>
    <n v="0"/>
  </r>
  <r>
    <n v="286"/>
    <x v="166"/>
    <n v="3.5"/>
    <n v="15.9"/>
    <n v="1785"/>
    <n v="0"/>
    <m/>
    <n v="0.81"/>
    <x v="18"/>
    <n v="0.8"/>
    <x v="5"/>
    <x v="0"/>
    <x v="24"/>
    <n v="2.0999999999999996"/>
    <n v="1.6799999999999997"/>
    <n v="0"/>
  </r>
  <r>
    <n v="286"/>
    <x v="167"/>
    <n v="2.7"/>
    <n v="18"/>
    <n v="2658"/>
    <n v="0"/>
    <m/>
    <n v="0.74"/>
    <x v="18"/>
    <n v="0.8"/>
    <x v="5"/>
    <x v="0"/>
    <x v="24"/>
    <n v="0"/>
    <n v="0"/>
    <n v="0"/>
  </r>
  <r>
    <n v="286"/>
    <x v="168"/>
    <n v="3.4"/>
    <n v="17.100000000000001"/>
    <n v="2513"/>
    <n v="0"/>
    <m/>
    <n v="0.77"/>
    <x v="18"/>
    <n v="0.8"/>
    <x v="5"/>
    <x v="0"/>
    <x v="24"/>
    <n v="0.89999999999999858"/>
    <n v="0.71999999999999886"/>
    <n v="0"/>
  </r>
  <r>
    <n v="286"/>
    <x v="169"/>
    <n v="3.6"/>
    <n v="15.1"/>
    <n v="2933"/>
    <n v="0"/>
    <m/>
    <n v="0.72"/>
    <x v="18"/>
    <n v="0.8"/>
    <x v="5"/>
    <x v="0"/>
    <x v="24"/>
    <n v="2.9000000000000004"/>
    <n v="2.3200000000000003"/>
    <n v="0"/>
  </r>
  <r>
    <n v="286"/>
    <x v="170"/>
    <n v="2.2000000000000002"/>
    <n v="15.1"/>
    <n v="2968"/>
    <n v="0"/>
    <m/>
    <n v="0.73"/>
    <x v="18"/>
    <n v="0.8"/>
    <x v="5"/>
    <x v="0"/>
    <x v="24"/>
    <n v="2.9000000000000004"/>
    <n v="2.3200000000000003"/>
    <n v="0"/>
  </r>
  <r>
    <n v="286"/>
    <x v="171"/>
    <n v="2"/>
    <n v="20.9"/>
    <n v="2908"/>
    <n v="0"/>
    <m/>
    <n v="0.56999999999999995"/>
    <x v="18"/>
    <n v="0.8"/>
    <x v="5"/>
    <x v="0"/>
    <x v="24"/>
    <n v="0"/>
    <n v="0"/>
    <n v="2.8999999999999986"/>
  </r>
  <r>
    <n v="286"/>
    <x v="172"/>
    <n v="3.6"/>
    <n v="21.5"/>
    <n v="1760"/>
    <n v="0"/>
    <m/>
    <n v="0.64"/>
    <x v="18"/>
    <n v="0.8"/>
    <x v="5"/>
    <x v="0"/>
    <x v="24"/>
    <n v="0"/>
    <n v="0"/>
    <n v="3.5"/>
  </r>
  <r>
    <n v="286"/>
    <x v="173"/>
    <n v="6.5"/>
    <n v="16.5"/>
    <n v="1820"/>
    <n v="3.6"/>
    <m/>
    <n v="0.72"/>
    <x v="18"/>
    <n v="0.8"/>
    <x v="5"/>
    <x v="0"/>
    <x v="25"/>
    <n v="1.5"/>
    <n v="1.2000000000000002"/>
    <n v="0"/>
  </r>
  <r>
    <n v="286"/>
    <x v="174"/>
    <n v="5.5"/>
    <n v="16.8"/>
    <n v="1027"/>
    <n v="1.5"/>
    <m/>
    <n v="0.8"/>
    <x v="18"/>
    <n v="0.8"/>
    <x v="5"/>
    <x v="0"/>
    <x v="25"/>
    <n v="1.1999999999999993"/>
    <n v="0.95999999999999952"/>
    <n v="0"/>
  </r>
  <r>
    <n v="286"/>
    <x v="175"/>
    <n v="3.5"/>
    <n v="17.8"/>
    <n v="1080"/>
    <n v="3.9"/>
    <m/>
    <n v="0.86"/>
    <x v="18"/>
    <n v="0.8"/>
    <x v="5"/>
    <x v="0"/>
    <x v="25"/>
    <n v="0.19999999999999929"/>
    <n v="0.15999999999999945"/>
    <n v="0"/>
  </r>
  <r>
    <n v="286"/>
    <x v="176"/>
    <n v="4.4000000000000004"/>
    <n v="17.7"/>
    <n v="784"/>
    <n v="22.1"/>
    <m/>
    <n v="0.86"/>
    <x v="18"/>
    <n v="0.8"/>
    <x v="5"/>
    <x v="0"/>
    <x v="25"/>
    <n v="0.30000000000000071"/>
    <n v="0.24000000000000057"/>
    <n v="0"/>
  </r>
  <r>
    <n v="286"/>
    <x v="177"/>
    <n v="3.9"/>
    <n v="16.2"/>
    <n v="1408"/>
    <n v="3.1"/>
    <m/>
    <n v="0.8"/>
    <x v="18"/>
    <n v="0.8"/>
    <x v="5"/>
    <x v="0"/>
    <x v="25"/>
    <n v="1.8000000000000007"/>
    <n v="1.4400000000000006"/>
    <n v="0"/>
  </r>
  <r>
    <n v="286"/>
    <x v="178"/>
    <n v="4.5"/>
    <n v="19.899999999999999"/>
    <n v="1500"/>
    <n v="0"/>
    <m/>
    <n v="0.83"/>
    <x v="18"/>
    <n v="0.8"/>
    <x v="5"/>
    <x v="0"/>
    <x v="25"/>
    <n v="0"/>
    <n v="0"/>
    <n v="1.8999999999999986"/>
  </r>
  <r>
    <n v="286"/>
    <x v="179"/>
    <n v="4"/>
    <n v="18.5"/>
    <n v="2430"/>
    <n v="0"/>
    <m/>
    <n v="0.81"/>
    <x v="18"/>
    <n v="0.8"/>
    <x v="5"/>
    <x v="0"/>
    <x v="25"/>
    <n v="0"/>
    <n v="0"/>
    <n v="0.5"/>
  </r>
  <r>
    <n v="286"/>
    <x v="180"/>
    <n v="2.6"/>
    <n v="18"/>
    <n v="3007"/>
    <n v="0"/>
    <m/>
    <n v="0.68"/>
    <x v="18"/>
    <n v="0.8"/>
    <x v="5"/>
    <x v="0"/>
    <x v="26"/>
    <n v="0"/>
    <n v="0"/>
    <n v="0"/>
  </r>
  <r>
    <n v="286"/>
    <x v="181"/>
    <n v="2.2999999999999998"/>
    <n v="23.8"/>
    <n v="2981"/>
    <n v="0"/>
    <m/>
    <n v="0.6"/>
    <x v="18"/>
    <n v="0.8"/>
    <x v="6"/>
    <x v="0"/>
    <x v="26"/>
    <n v="0"/>
    <n v="0"/>
    <n v="5.8000000000000007"/>
  </r>
  <r>
    <n v="286"/>
    <x v="182"/>
    <n v="3.6"/>
    <n v="23.5"/>
    <n v="2280"/>
    <n v="3.4"/>
    <m/>
    <n v="0.72"/>
    <x v="18"/>
    <n v="0.8"/>
    <x v="6"/>
    <x v="0"/>
    <x v="26"/>
    <n v="0"/>
    <n v="0"/>
    <n v="5.5"/>
  </r>
  <r>
    <n v="286"/>
    <x v="183"/>
    <n v="4"/>
    <n v="16.2"/>
    <n v="2546"/>
    <n v="0"/>
    <m/>
    <n v="0.73"/>
    <x v="18"/>
    <n v="0.8"/>
    <x v="6"/>
    <x v="0"/>
    <x v="26"/>
    <n v="1.8000000000000007"/>
    <n v="1.4400000000000006"/>
    <n v="0"/>
  </r>
  <r>
    <n v="286"/>
    <x v="184"/>
    <n v="4.0999999999999996"/>
    <n v="17.399999999999999"/>
    <n v="2808"/>
    <n v="0"/>
    <m/>
    <n v="0.65"/>
    <x v="18"/>
    <n v="0.8"/>
    <x v="6"/>
    <x v="0"/>
    <x v="26"/>
    <n v="0.60000000000000142"/>
    <n v="0.48000000000000115"/>
    <n v="0"/>
  </r>
  <r>
    <n v="286"/>
    <x v="185"/>
    <n v="5.4"/>
    <n v="17.8"/>
    <n v="937"/>
    <n v="0.6"/>
    <m/>
    <n v="0.74"/>
    <x v="18"/>
    <n v="0.8"/>
    <x v="6"/>
    <x v="0"/>
    <x v="26"/>
    <n v="0.19999999999999929"/>
    <n v="0.15999999999999945"/>
    <n v="0"/>
  </r>
  <r>
    <n v="286"/>
    <x v="186"/>
    <n v="3.7"/>
    <n v="16.899999999999999"/>
    <n v="1120"/>
    <n v="28.7"/>
    <m/>
    <n v="0.89"/>
    <x v="18"/>
    <n v="0.8"/>
    <x v="6"/>
    <x v="0"/>
    <x v="26"/>
    <n v="1.1000000000000014"/>
    <n v="0.88000000000000123"/>
    <n v="0"/>
  </r>
  <r>
    <n v="286"/>
    <x v="187"/>
    <n v="4"/>
    <n v="14.6"/>
    <n v="1017"/>
    <n v="16.2"/>
    <m/>
    <n v="0.87"/>
    <x v="18"/>
    <n v="0.8"/>
    <x v="6"/>
    <x v="0"/>
    <x v="27"/>
    <n v="3.4000000000000004"/>
    <n v="2.7200000000000006"/>
    <n v="0"/>
  </r>
  <r>
    <n v="286"/>
    <x v="188"/>
    <n v="4.8"/>
    <n v="15"/>
    <n v="1571"/>
    <n v="0.4"/>
    <m/>
    <n v="0.8"/>
    <x v="18"/>
    <n v="0.8"/>
    <x v="6"/>
    <x v="0"/>
    <x v="27"/>
    <n v="3"/>
    <n v="2.4000000000000004"/>
    <n v="0"/>
  </r>
  <r>
    <n v="286"/>
    <x v="189"/>
    <n v="3.5"/>
    <n v="16.2"/>
    <n v="1981"/>
    <n v="0"/>
    <m/>
    <n v="0.78"/>
    <x v="18"/>
    <n v="0.8"/>
    <x v="6"/>
    <x v="0"/>
    <x v="27"/>
    <n v="1.8000000000000007"/>
    <n v="1.4400000000000006"/>
    <n v="0"/>
  </r>
  <r>
    <n v="286"/>
    <x v="190"/>
    <n v="3.2"/>
    <n v="16.8"/>
    <n v="1113"/>
    <n v="0.1"/>
    <m/>
    <n v="0.84"/>
    <x v="18"/>
    <n v="0.8"/>
    <x v="6"/>
    <x v="0"/>
    <x v="27"/>
    <n v="1.1999999999999993"/>
    <n v="0.95999999999999952"/>
    <n v="0"/>
  </r>
  <r>
    <n v="286"/>
    <x v="191"/>
    <n v="3.6"/>
    <n v="17.8"/>
    <n v="1388"/>
    <n v="0"/>
    <m/>
    <n v="0.82"/>
    <x v="18"/>
    <n v="0.8"/>
    <x v="6"/>
    <x v="0"/>
    <x v="27"/>
    <n v="0.19999999999999929"/>
    <n v="0.15999999999999945"/>
    <n v="0"/>
  </r>
  <r>
    <n v="286"/>
    <x v="192"/>
    <n v="5"/>
    <n v="18.899999999999999"/>
    <n v="1999"/>
    <n v="0"/>
    <m/>
    <n v="0.78"/>
    <x v="18"/>
    <n v="0.8"/>
    <x v="6"/>
    <x v="0"/>
    <x v="27"/>
    <n v="0"/>
    <n v="0"/>
    <n v="0.89999999999999858"/>
  </r>
  <r>
    <n v="286"/>
    <x v="193"/>
    <n v="2.4"/>
    <n v="18.600000000000001"/>
    <n v="2216"/>
    <n v="0.8"/>
    <m/>
    <n v="0.79"/>
    <x v="18"/>
    <n v="0.8"/>
    <x v="6"/>
    <x v="0"/>
    <x v="27"/>
    <n v="0"/>
    <n v="0"/>
    <n v="0.60000000000000142"/>
  </r>
  <r>
    <n v="286"/>
    <x v="194"/>
    <n v="2.2000000000000002"/>
    <n v="19.100000000000001"/>
    <n v="2291"/>
    <n v="2.6"/>
    <m/>
    <n v="0.79"/>
    <x v="18"/>
    <n v="0.8"/>
    <x v="6"/>
    <x v="0"/>
    <x v="28"/>
    <n v="0"/>
    <n v="0"/>
    <n v="1.1000000000000014"/>
  </r>
  <r>
    <n v="286"/>
    <x v="195"/>
    <n v="3.1"/>
    <n v="17.2"/>
    <n v="1606"/>
    <n v="19.100000000000001"/>
    <m/>
    <n v="0.8"/>
    <x v="18"/>
    <n v="0.8"/>
    <x v="6"/>
    <x v="0"/>
    <x v="28"/>
    <n v="0.80000000000000071"/>
    <n v="0.64000000000000057"/>
    <n v="0"/>
  </r>
  <r>
    <n v="286"/>
    <x v="196"/>
    <n v="3.5"/>
    <n v="16.7"/>
    <n v="1924"/>
    <n v="0.9"/>
    <m/>
    <n v="0.8"/>
    <x v="18"/>
    <n v="0.8"/>
    <x v="6"/>
    <x v="0"/>
    <x v="28"/>
    <n v="1.3000000000000007"/>
    <n v="1.0400000000000007"/>
    <n v="0"/>
  </r>
  <r>
    <n v="286"/>
    <x v="197"/>
    <n v="4.5999999999999996"/>
    <n v="18.2"/>
    <n v="1073"/>
    <n v="0.4"/>
    <m/>
    <n v="0.83"/>
    <x v="18"/>
    <n v="0.8"/>
    <x v="6"/>
    <x v="0"/>
    <x v="28"/>
    <n v="0"/>
    <n v="0"/>
    <n v="0.19999999999999929"/>
  </r>
  <r>
    <n v="286"/>
    <x v="198"/>
    <n v="1.8"/>
    <n v="18"/>
    <n v="672"/>
    <n v="0"/>
    <m/>
    <n v="0.87"/>
    <x v="18"/>
    <n v="0.8"/>
    <x v="6"/>
    <x v="0"/>
    <x v="28"/>
    <n v="0"/>
    <n v="0"/>
    <n v="0"/>
  </r>
  <r>
    <n v="286"/>
    <x v="199"/>
    <n v="3.8"/>
    <n v="22.1"/>
    <n v="2482"/>
    <n v="0"/>
    <m/>
    <n v="0.73"/>
    <x v="18"/>
    <n v="0.8"/>
    <x v="6"/>
    <x v="0"/>
    <x v="28"/>
    <n v="0"/>
    <n v="0"/>
    <n v="4.1000000000000014"/>
  </r>
  <r>
    <n v="286"/>
    <x v="200"/>
    <n v="3.2"/>
    <n v="21.6"/>
    <n v="1723"/>
    <n v="14.7"/>
    <m/>
    <n v="0.81"/>
    <x v="18"/>
    <n v="0.8"/>
    <x v="6"/>
    <x v="0"/>
    <x v="28"/>
    <n v="0"/>
    <n v="0"/>
    <n v="3.6000000000000014"/>
  </r>
  <r>
    <n v="286"/>
    <x v="201"/>
    <n v="3.5"/>
    <n v="19.399999999999999"/>
    <n v="1924"/>
    <n v="13.6"/>
    <m/>
    <n v="0.81"/>
    <x v="18"/>
    <n v="0.8"/>
    <x v="6"/>
    <x v="0"/>
    <x v="29"/>
    <n v="0"/>
    <n v="0"/>
    <n v="1.3999999999999986"/>
  </r>
  <r>
    <n v="286"/>
    <x v="202"/>
    <n v="3.5"/>
    <n v="17.3"/>
    <n v="617"/>
    <n v="21.4"/>
    <m/>
    <n v="0.91"/>
    <x v="18"/>
    <n v="0.8"/>
    <x v="6"/>
    <x v="0"/>
    <x v="29"/>
    <n v="0.69999999999999929"/>
    <n v="0.5599999999999995"/>
    <n v="0"/>
  </r>
  <r>
    <n v="286"/>
    <x v="203"/>
    <n v="5.2"/>
    <n v="18.600000000000001"/>
    <n v="1785"/>
    <n v="0"/>
    <m/>
    <n v="0.82"/>
    <x v="18"/>
    <n v="0.8"/>
    <x v="6"/>
    <x v="0"/>
    <x v="29"/>
    <n v="0"/>
    <n v="0"/>
    <n v="0.60000000000000142"/>
  </r>
  <r>
    <n v="286"/>
    <x v="204"/>
    <n v="3.5"/>
    <n v="18.899999999999999"/>
    <n v="1490"/>
    <n v="0"/>
    <m/>
    <n v="0.84"/>
    <x v="18"/>
    <n v="0.8"/>
    <x v="6"/>
    <x v="0"/>
    <x v="29"/>
    <n v="0"/>
    <n v="0"/>
    <n v="0.89999999999999858"/>
  </r>
  <r>
    <n v="286"/>
    <x v="205"/>
    <n v="3.3"/>
    <n v="17.7"/>
    <n v="780"/>
    <n v="0.6"/>
    <m/>
    <n v="0.86"/>
    <x v="18"/>
    <n v="0.8"/>
    <x v="6"/>
    <x v="0"/>
    <x v="29"/>
    <n v="0.30000000000000071"/>
    <n v="0.24000000000000057"/>
    <n v="0"/>
  </r>
  <r>
    <n v="286"/>
    <x v="206"/>
    <n v="2.2999999999999998"/>
    <n v="18.5"/>
    <n v="1551"/>
    <n v="0.5"/>
    <m/>
    <n v="0.83"/>
    <x v="18"/>
    <n v="0.8"/>
    <x v="6"/>
    <x v="0"/>
    <x v="29"/>
    <n v="0"/>
    <n v="0"/>
    <n v="0.5"/>
  </r>
  <r>
    <n v="286"/>
    <x v="207"/>
    <n v="3.6"/>
    <n v="17.5"/>
    <n v="1434"/>
    <n v="4.9000000000000004"/>
    <m/>
    <n v="0.8"/>
    <x v="18"/>
    <n v="0.8"/>
    <x v="6"/>
    <x v="0"/>
    <x v="29"/>
    <n v="0.5"/>
    <n v="0.4"/>
    <n v="0"/>
  </r>
  <r>
    <n v="286"/>
    <x v="208"/>
    <n v="4.3"/>
    <n v="16.8"/>
    <n v="1590"/>
    <n v="2.8"/>
    <m/>
    <n v="0.82"/>
    <x v="18"/>
    <n v="0.8"/>
    <x v="6"/>
    <x v="0"/>
    <x v="30"/>
    <n v="1.1999999999999993"/>
    <n v="0.95999999999999952"/>
    <n v="0"/>
  </r>
  <r>
    <n v="286"/>
    <x v="209"/>
    <n v="4.0999999999999996"/>
    <n v="15.3"/>
    <n v="1536"/>
    <n v="4.8"/>
    <m/>
    <n v="0.83"/>
    <x v="18"/>
    <n v="0.8"/>
    <x v="6"/>
    <x v="0"/>
    <x v="30"/>
    <n v="2.6999999999999993"/>
    <n v="2.1599999999999997"/>
    <n v="0"/>
  </r>
  <r>
    <n v="286"/>
    <x v="210"/>
    <n v="4.9000000000000004"/>
    <n v="15.5"/>
    <n v="932"/>
    <n v="3"/>
    <m/>
    <n v="0.82"/>
    <x v="18"/>
    <n v="0.8"/>
    <x v="6"/>
    <x v="0"/>
    <x v="30"/>
    <n v="2.5"/>
    <n v="2"/>
    <n v="0"/>
  </r>
  <r>
    <n v="286"/>
    <x v="211"/>
    <n v="4.5999999999999996"/>
    <n v="16.600000000000001"/>
    <n v="1546"/>
    <n v="3.7"/>
    <m/>
    <n v="0.83"/>
    <x v="18"/>
    <n v="0.8"/>
    <x v="6"/>
    <x v="0"/>
    <x v="30"/>
    <n v="1.3999999999999986"/>
    <n v="1.119999999999999"/>
    <n v="0"/>
  </r>
  <r>
    <n v="286"/>
    <x v="212"/>
    <n v="4.0999999999999996"/>
    <n v="16.5"/>
    <n v="1592"/>
    <n v="6"/>
    <m/>
    <n v="0.87"/>
    <x v="18"/>
    <n v="0.8"/>
    <x v="7"/>
    <x v="0"/>
    <x v="30"/>
    <n v="1.5"/>
    <n v="1.2000000000000002"/>
    <n v="0"/>
  </r>
  <r>
    <n v="286"/>
    <x v="213"/>
    <n v="4.7"/>
    <n v="16"/>
    <n v="1139"/>
    <n v="25.2"/>
    <m/>
    <n v="0.88"/>
    <x v="18"/>
    <n v="0.8"/>
    <x v="7"/>
    <x v="0"/>
    <x v="30"/>
    <n v="2"/>
    <n v="1.6"/>
    <n v="0"/>
  </r>
  <r>
    <n v="286"/>
    <x v="214"/>
    <n v="5.0999999999999996"/>
    <n v="17.2"/>
    <n v="1791"/>
    <n v="5.3"/>
    <m/>
    <n v="0.79"/>
    <x v="18"/>
    <n v="0.8"/>
    <x v="7"/>
    <x v="0"/>
    <x v="30"/>
    <n v="0.80000000000000071"/>
    <n v="0.64000000000000057"/>
    <n v="0"/>
  </r>
  <r>
    <n v="286"/>
    <x v="215"/>
    <n v="5.2"/>
    <n v="18.600000000000001"/>
    <n v="1528"/>
    <n v="3.1"/>
    <m/>
    <n v="0.81"/>
    <x v="18"/>
    <n v="0.8"/>
    <x v="7"/>
    <x v="0"/>
    <x v="31"/>
    <n v="0"/>
    <n v="0"/>
    <n v="0.60000000000000142"/>
  </r>
  <r>
    <n v="286"/>
    <x v="216"/>
    <n v="5.5"/>
    <n v="15.4"/>
    <n v="1930"/>
    <n v="9.6999999999999993"/>
    <m/>
    <n v="0.78"/>
    <x v="18"/>
    <n v="0.8"/>
    <x v="7"/>
    <x v="0"/>
    <x v="31"/>
    <n v="2.5999999999999996"/>
    <n v="2.0799999999999996"/>
    <n v="0"/>
  </r>
  <r>
    <n v="286"/>
    <x v="217"/>
    <n v="4.0999999999999996"/>
    <n v="15.6"/>
    <n v="1748"/>
    <n v="0.1"/>
    <m/>
    <n v="0.77"/>
    <x v="18"/>
    <n v="0.8"/>
    <x v="7"/>
    <x v="0"/>
    <x v="31"/>
    <n v="2.4000000000000004"/>
    <n v="1.9200000000000004"/>
    <n v="0"/>
  </r>
  <r>
    <n v="286"/>
    <x v="218"/>
    <n v="4.3"/>
    <n v="18.2"/>
    <n v="1800"/>
    <n v="0"/>
    <m/>
    <n v="0.68"/>
    <x v="18"/>
    <n v="0.8"/>
    <x v="7"/>
    <x v="0"/>
    <x v="31"/>
    <n v="0"/>
    <n v="0"/>
    <n v="0.19999999999999929"/>
  </r>
  <r>
    <n v="286"/>
    <x v="219"/>
    <n v="3.3"/>
    <n v="18.100000000000001"/>
    <n v="2088"/>
    <n v="0"/>
    <m/>
    <n v="0.74"/>
    <x v="18"/>
    <n v="0.8"/>
    <x v="7"/>
    <x v="0"/>
    <x v="31"/>
    <n v="0"/>
    <n v="0"/>
    <n v="0.10000000000000142"/>
  </r>
  <r>
    <n v="286"/>
    <x v="220"/>
    <n v="3.5"/>
    <n v="17.600000000000001"/>
    <n v="2289"/>
    <n v="0"/>
    <m/>
    <n v="0.75"/>
    <x v="18"/>
    <n v="0.8"/>
    <x v="7"/>
    <x v="0"/>
    <x v="31"/>
    <n v="0.39999999999999858"/>
    <n v="0.3199999999999989"/>
    <n v="0"/>
  </r>
  <r>
    <n v="286"/>
    <x v="221"/>
    <n v="3.6"/>
    <n v="16.600000000000001"/>
    <n v="2347"/>
    <n v="0"/>
    <m/>
    <n v="0.75"/>
    <x v="18"/>
    <n v="0.8"/>
    <x v="7"/>
    <x v="0"/>
    <x v="31"/>
    <n v="1.3999999999999986"/>
    <n v="1.119999999999999"/>
    <n v="0"/>
  </r>
  <r>
    <n v="286"/>
    <x v="222"/>
    <n v="2.2000000000000002"/>
    <n v="17.7"/>
    <n v="2343"/>
    <n v="0"/>
    <m/>
    <n v="0.71"/>
    <x v="18"/>
    <n v="0.8"/>
    <x v="7"/>
    <x v="0"/>
    <x v="32"/>
    <n v="0.30000000000000071"/>
    <n v="0.24000000000000057"/>
    <n v="0"/>
  </r>
  <r>
    <n v="286"/>
    <x v="223"/>
    <n v="3.1"/>
    <n v="20.6"/>
    <n v="1814"/>
    <n v="0"/>
    <m/>
    <n v="0.69"/>
    <x v="18"/>
    <n v="0.8"/>
    <x v="7"/>
    <x v="0"/>
    <x v="32"/>
    <n v="0"/>
    <n v="0"/>
    <n v="2.6000000000000014"/>
  </r>
  <r>
    <n v="286"/>
    <x v="224"/>
    <n v="2"/>
    <n v="23.7"/>
    <n v="2240"/>
    <n v="0"/>
    <m/>
    <n v="0.64"/>
    <x v="18"/>
    <n v="0.8"/>
    <x v="7"/>
    <x v="0"/>
    <x v="32"/>
    <n v="0"/>
    <n v="0"/>
    <n v="5.6999999999999993"/>
  </r>
  <r>
    <n v="286"/>
    <x v="225"/>
    <n v="3"/>
    <n v="22.9"/>
    <n v="1493"/>
    <n v="0"/>
    <m/>
    <n v="0.77"/>
    <x v="18"/>
    <n v="0.8"/>
    <x v="7"/>
    <x v="0"/>
    <x v="32"/>
    <n v="0"/>
    <n v="0"/>
    <n v="4.8999999999999986"/>
  </r>
  <r>
    <n v="286"/>
    <x v="226"/>
    <n v="4.3"/>
    <n v="20.9"/>
    <n v="2033"/>
    <n v="0"/>
    <m/>
    <n v="0.77"/>
    <x v="18"/>
    <n v="0.8"/>
    <x v="7"/>
    <x v="0"/>
    <x v="32"/>
    <n v="0"/>
    <n v="0"/>
    <n v="2.8999999999999986"/>
  </r>
  <r>
    <n v="286"/>
    <x v="227"/>
    <n v="5.0999999999999996"/>
    <n v="17"/>
    <n v="1632"/>
    <n v="0"/>
    <m/>
    <n v="0.72"/>
    <x v="18"/>
    <n v="0.8"/>
    <x v="7"/>
    <x v="0"/>
    <x v="32"/>
    <n v="1"/>
    <n v="0.8"/>
    <n v="0"/>
  </r>
  <r>
    <n v="286"/>
    <x v="228"/>
    <n v="3.5"/>
    <n v="16.100000000000001"/>
    <n v="1230"/>
    <n v="0.6"/>
    <m/>
    <n v="0.84"/>
    <x v="18"/>
    <n v="0.8"/>
    <x v="7"/>
    <x v="0"/>
    <x v="32"/>
    <n v="1.8999999999999986"/>
    <n v="1.5199999999999989"/>
    <n v="0"/>
  </r>
  <r>
    <n v="286"/>
    <x v="229"/>
    <n v="2.4"/>
    <n v="17.5"/>
    <n v="1971"/>
    <n v="0"/>
    <m/>
    <n v="0.76"/>
    <x v="18"/>
    <n v="0.8"/>
    <x v="7"/>
    <x v="0"/>
    <x v="33"/>
    <n v="0.5"/>
    <n v="0.4"/>
    <n v="0"/>
  </r>
  <r>
    <n v="286"/>
    <x v="230"/>
    <n v="3.8"/>
    <n v="17.399999999999999"/>
    <n v="2249"/>
    <n v="0"/>
    <m/>
    <n v="0.78"/>
    <x v="18"/>
    <n v="0.8"/>
    <x v="7"/>
    <x v="0"/>
    <x v="33"/>
    <n v="0.60000000000000142"/>
    <n v="0.48000000000000115"/>
    <n v="0"/>
  </r>
  <r>
    <n v="286"/>
    <x v="231"/>
    <n v="4.5"/>
    <n v="18.399999999999999"/>
    <n v="2171"/>
    <n v="0"/>
    <m/>
    <n v="0.66"/>
    <x v="18"/>
    <n v="0.8"/>
    <x v="7"/>
    <x v="0"/>
    <x v="33"/>
    <n v="0"/>
    <n v="0"/>
    <n v="0.39999999999999858"/>
  </r>
  <r>
    <n v="286"/>
    <x v="232"/>
    <n v="4.5999999999999996"/>
    <n v="15.6"/>
    <n v="1715"/>
    <n v="0"/>
    <m/>
    <n v="0.69"/>
    <x v="18"/>
    <n v="0.8"/>
    <x v="7"/>
    <x v="0"/>
    <x v="33"/>
    <n v="2.4000000000000004"/>
    <n v="1.9200000000000004"/>
    <n v="0"/>
  </r>
  <r>
    <n v="286"/>
    <x v="233"/>
    <n v="4.0999999999999996"/>
    <n v="14.5"/>
    <n v="858"/>
    <n v="0.6"/>
    <m/>
    <n v="0.75"/>
    <x v="18"/>
    <n v="0.8"/>
    <x v="7"/>
    <x v="0"/>
    <x v="33"/>
    <n v="3.5"/>
    <n v="2.8000000000000003"/>
    <n v="0"/>
  </r>
  <r>
    <n v="286"/>
    <x v="234"/>
    <n v="4.4000000000000004"/>
    <n v="14.3"/>
    <n v="1382"/>
    <n v="1.1000000000000001"/>
    <m/>
    <n v="0.76"/>
    <x v="18"/>
    <n v="0.8"/>
    <x v="7"/>
    <x v="0"/>
    <x v="33"/>
    <n v="3.6999999999999993"/>
    <n v="2.9599999999999995"/>
    <n v="0"/>
  </r>
  <r>
    <n v="286"/>
    <x v="235"/>
    <n v="3.5"/>
    <n v="13.6"/>
    <n v="1217"/>
    <n v="0"/>
    <m/>
    <n v="0.75"/>
    <x v="18"/>
    <n v="0.8"/>
    <x v="7"/>
    <x v="0"/>
    <x v="33"/>
    <n v="4.4000000000000004"/>
    <n v="3.5200000000000005"/>
    <n v="0"/>
  </r>
  <r>
    <n v="286"/>
    <x v="236"/>
    <n v="2.2999999999999998"/>
    <n v="15.6"/>
    <n v="1636"/>
    <n v="0"/>
    <m/>
    <n v="0.78"/>
    <x v="18"/>
    <n v="0.8"/>
    <x v="7"/>
    <x v="0"/>
    <x v="34"/>
    <n v="2.4000000000000004"/>
    <n v="1.9200000000000004"/>
    <n v="0"/>
  </r>
  <r>
    <n v="286"/>
    <x v="237"/>
    <n v="3.3"/>
    <n v="19"/>
    <n v="1702"/>
    <n v="0"/>
    <m/>
    <n v="0.62"/>
    <x v="18"/>
    <n v="0.8"/>
    <x v="7"/>
    <x v="0"/>
    <x v="34"/>
    <n v="0"/>
    <n v="0"/>
    <n v="1"/>
  </r>
  <r>
    <n v="286"/>
    <x v="238"/>
    <n v="4.0999999999999996"/>
    <n v="19.8"/>
    <n v="1832"/>
    <n v="0"/>
    <m/>
    <n v="0.71"/>
    <x v="18"/>
    <n v="0.8"/>
    <x v="7"/>
    <x v="0"/>
    <x v="34"/>
    <n v="0"/>
    <n v="0"/>
    <n v="1.8000000000000007"/>
  </r>
  <r>
    <n v="286"/>
    <x v="239"/>
    <n v="2.8"/>
    <n v="18.3"/>
    <n v="1235"/>
    <n v="7"/>
    <m/>
    <n v="0.79"/>
    <x v="18"/>
    <n v="0.8"/>
    <x v="7"/>
    <x v="0"/>
    <x v="34"/>
    <n v="0"/>
    <n v="0"/>
    <n v="0.30000000000000071"/>
  </r>
  <r>
    <n v="286"/>
    <x v="240"/>
    <n v="4.0999999999999996"/>
    <n v="17.600000000000001"/>
    <n v="1525"/>
    <n v="0.4"/>
    <m/>
    <n v="0.74"/>
    <x v="18"/>
    <n v="0.8"/>
    <x v="7"/>
    <x v="0"/>
    <x v="34"/>
    <n v="0.39999999999999858"/>
    <n v="0.3199999999999989"/>
    <n v="0"/>
  </r>
  <r>
    <n v="286"/>
    <x v="241"/>
    <n v="4.0999999999999996"/>
    <n v="16.899999999999999"/>
    <n v="1244"/>
    <n v="0"/>
    <m/>
    <n v="0.79"/>
    <x v="18"/>
    <n v="0.8"/>
    <x v="7"/>
    <x v="0"/>
    <x v="34"/>
    <n v="1.1000000000000014"/>
    <n v="0.88000000000000123"/>
    <n v="0"/>
  </r>
  <r>
    <n v="286"/>
    <x v="242"/>
    <n v="4.5"/>
    <n v="18.600000000000001"/>
    <n v="1018"/>
    <n v="0.2"/>
    <m/>
    <n v="0.77"/>
    <x v="18"/>
    <n v="0.8"/>
    <x v="7"/>
    <x v="0"/>
    <x v="34"/>
    <n v="0"/>
    <n v="0"/>
    <n v="0.60000000000000142"/>
  </r>
  <r>
    <n v="286"/>
    <x v="243"/>
    <n v="2.9"/>
    <n v="17.100000000000001"/>
    <n v="937"/>
    <n v="8.3000000000000007"/>
    <m/>
    <n v="0.85"/>
    <x v="18"/>
    <n v="0.8"/>
    <x v="8"/>
    <x v="0"/>
    <x v="35"/>
    <n v="0.89999999999999858"/>
    <n v="0.71999999999999886"/>
    <n v="0"/>
  </r>
  <r>
    <n v="286"/>
    <x v="244"/>
    <n v="4.3"/>
    <n v="16.899999999999999"/>
    <n v="1489"/>
    <n v="-0.1"/>
    <m/>
    <n v="0.72"/>
    <x v="18"/>
    <n v="0.8"/>
    <x v="8"/>
    <x v="0"/>
    <x v="35"/>
    <n v="1.1000000000000014"/>
    <n v="0.88000000000000123"/>
    <n v="0"/>
  </r>
  <r>
    <n v="286"/>
    <x v="245"/>
    <n v="7"/>
    <n v="18.899999999999999"/>
    <n v="997"/>
    <n v="0.6"/>
    <m/>
    <n v="0.75"/>
    <x v="18"/>
    <n v="0.8"/>
    <x v="8"/>
    <x v="0"/>
    <x v="35"/>
    <n v="0"/>
    <n v="0"/>
    <n v="0.89999999999999858"/>
  </r>
  <r>
    <n v="286"/>
    <x v="246"/>
    <n v="5.2"/>
    <n v="18.7"/>
    <n v="1591"/>
    <n v="0.2"/>
    <m/>
    <n v="0.72"/>
    <x v="18"/>
    <n v="0.8"/>
    <x v="8"/>
    <x v="0"/>
    <x v="35"/>
    <n v="0"/>
    <n v="0"/>
    <n v="0.69999999999999929"/>
  </r>
  <r>
    <n v="286"/>
    <x v="247"/>
    <n v="3.6"/>
    <n v="16.2"/>
    <n v="1502"/>
    <n v="3.3"/>
    <m/>
    <n v="0.78"/>
    <x v="18"/>
    <n v="0.8"/>
    <x v="8"/>
    <x v="0"/>
    <x v="35"/>
    <n v="1.8000000000000007"/>
    <n v="1.4400000000000006"/>
    <n v="0"/>
  </r>
  <r>
    <n v="286"/>
    <x v="248"/>
    <n v="2.2999999999999998"/>
    <n v="15.6"/>
    <n v="1695"/>
    <n v="0"/>
    <m/>
    <n v="0.75"/>
    <x v="18"/>
    <n v="0.8"/>
    <x v="8"/>
    <x v="0"/>
    <x v="35"/>
    <n v="2.4000000000000004"/>
    <n v="1.9200000000000004"/>
    <n v="0"/>
  </r>
  <r>
    <n v="286"/>
    <x v="249"/>
    <n v="6"/>
    <n v="19"/>
    <n v="1914"/>
    <n v="0"/>
    <m/>
    <n v="0.62"/>
    <x v="18"/>
    <n v="0.8"/>
    <x v="8"/>
    <x v="0"/>
    <x v="35"/>
    <n v="0"/>
    <n v="0"/>
    <n v="1"/>
  </r>
  <r>
    <n v="286"/>
    <x v="250"/>
    <n v="2.9"/>
    <n v="16.2"/>
    <n v="570"/>
    <n v="1.3"/>
    <m/>
    <n v="0.8"/>
    <x v="18"/>
    <n v="0.8"/>
    <x v="8"/>
    <x v="0"/>
    <x v="36"/>
    <n v="1.8000000000000007"/>
    <n v="1.4400000000000006"/>
    <n v="0"/>
  </r>
  <r>
    <n v="286"/>
    <x v="251"/>
    <n v="3.5"/>
    <n v="14.2"/>
    <n v="337"/>
    <n v="1.1000000000000001"/>
    <m/>
    <n v="0.9"/>
    <x v="18"/>
    <n v="0.8"/>
    <x v="8"/>
    <x v="0"/>
    <x v="36"/>
    <n v="3.8000000000000007"/>
    <n v="3.0400000000000009"/>
    <n v="0"/>
  </r>
  <r>
    <n v="286"/>
    <x v="252"/>
    <n v="3"/>
    <n v="14"/>
    <n v="1423"/>
    <n v="0"/>
    <m/>
    <n v="0.78"/>
    <x v="18"/>
    <n v="0.8"/>
    <x v="8"/>
    <x v="0"/>
    <x v="36"/>
    <n v="4"/>
    <n v="3.2"/>
    <n v="0"/>
  </r>
  <r>
    <n v="286"/>
    <x v="253"/>
    <n v="5.7"/>
    <n v="15.4"/>
    <n v="1021"/>
    <n v="0.8"/>
    <m/>
    <n v="0.77"/>
    <x v="18"/>
    <n v="0.8"/>
    <x v="8"/>
    <x v="0"/>
    <x v="36"/>
    <n v="2.5999999999999996"/>
    <n v="2.0799999999999996"/>
    <n v="0"/>
  </r>
  <r>
    <n v="286"/>
    <x v="254"/>
    <n v="6.2"/>
    <n v="13.8"/>
    <n v="1412"/>
    <n v="0.2"/>
    <m/>
    <n v="0.76"/>
    <x v="18"/>
    <n v="0.8"/>
    <x v="8"/>
    <x v="0"/>
    <x v="36"/>
    <n v="4.1999999999999993"/>
    <n v="3.3599999999999994"/>
    <n v="0"/>
  </r>
  <r>
    <n v="286"/>
    <x v="255"/>
    <n v="5.2"/>
    <n v="13.5"/>
    <n v="1094"/>
    <n v="8.3000000000000007"/>
    <m/>
    <n v="0.82"/>
    <x v="18"/>
    <n v="0.8"/>
    <x v="8"/>
    <x v="0"/>
    <x v="36"/>
    <n v="4.5"/>
    <n v="3.6"/>
    <n v="0"/>
  </r>
  <r>
    <n v="286"/>
    <x v="256"/>
    <n v="4.5"/>
    <n v="14.2"/>
    <n v="1412"/>
    <n v="3.4"/>
    <m/>
    <n v="0.8"/>
    <x v="18"/>
    <n v="0.8"/>
    <x v="8"/>
    <x v="0"/>
    <x v="36"/>
    <n v="3.8000000000000007"/>
    <n v="3.0400000000000009"/>
    <n v="0"/>
  </r>
  <r>
    <n v="286"/>
    <x v="257"/>
    <n v="9.1"/>
    <n v="15.8"/>
    <n v="1169"/>
    <n v="5.9"/>
    <m/>
    <n v="0.79"/>
    <x v="18"/>
    <n v="0.8"/>
    <x v="8"/>
    <x v="0"/>
    <x v="37"/>
    <n v="2.1999999999999993"/>
    <n v="1.7599999999999996"/>
    <n v="0"/>
  </r>
  <r>
    <n v="286"/>
    <x v="258"/>
    <n v="8.1"/>
    <n v="14.3"/>
    <n v="1088"/>
    <n v="18"/>
    <m/>
    <n v="0.85"/>
    <x v="18"/>
    <n v="0.8"/>
    <x v="8"/>
    <x v="0"/>
    <x v="37"/>
    <n v="3.6999999999999993"/>
    <n v="2.9599999999999995"/>
    <n v="0"/>
  </r>
  <r>
    <n v="286"/>
    <x v="259"/>
    <n v="6.4"/>
    <n v="14.2"/>
    <n v="735"/>
    <n v="1.6"/>
    <m/>
    <n v="0.86"/>
    <x v="18"/>
    <n v="0.8"/>
    <x v="8"/>
    <x v="0"/>
    <x v="37"/>
    <n v="3.8000000000000007"/>
    <n v="3.0400000000000009"/>
    <n v="0"/>
  </r>
  <r>
    <n v="286"/>
    <x v="260"/>
    <n v="6.3"/>
    <n v="18"/>
    <n v="475"/>
    <n v="1.7"/>
    <m/>
    <n v="0.89"/>
    <x v="18"/>
    <n v="0.8"/>
    <x v="8"/>
    <x v="0"/>
    <x v="37"/>
    <n v="0"/>
    <n v="0"/>
    <n v="0"/>
  </r>
  <r>
    <n v="286"/>
    <x v="261"/>
    <n v="4.5"/>
    <n v="18.5"/>
    <n v="1379"/>
    <n v="0"/>
    <m/>
    <n v="0.81"/>
    <x v="18"/>
    <n v="0.8"/>
    <x v="8"/>
    <x v="0"/>
    <x v="37"/>
    <n v="0"/>
    <n v="0"/>
    <n v="0.5"/>
  </r>
  <r>
    <n v="286"/>
    <x v="262"/>
    <n v="4.5"/>
    <n v="18.8"/>
    <n v="787"/>
    <n v="4.0999999999999996"/>
    <m/>
    <n v="0.82"/>
    <x v="18"/>
    <n v="0.8"/>
    <x v="8"/>
    <x v="0"/>
    <x v="37"/>
    <n v="0"/>
    <n v="0"/>
    <n v="0.80000000000000071"/>
  </r>
  <r>
    <n v="286"/>
    <x v="263"/>
    <n v="7"/>
    <n v="14.2"/>
    <n v="815"/>
    <n v="0.7"/>
    <m/>
    <n v="0.78"/>
    <x v="18"/>
    <n v="0.8"/>
    <x v="8"/>
    <x v="0"/>
    <x v="37"/>
    <n v="3.8000000000000007"/>
    <n v="3.0400000000000009"/>
    <n v="0"/>
  </r>
  <r>
    <n v="286"/>
    <x v="264"/>
    <n v="4.2"/>
    <n v="11.3"/>
    <n v="1317"/>
    <n v="0"/>
    <m/>
    <n v="0.76"/>
    <x v="18"/>
    <n v="0.8"/>
    <x v="8"/>
    <x v="0"/>
    <x v="38"/>
    <n v="6.6999999999999993"/>
    <n v="5.3599999999999994"/>
    <n v="0"/>
  </r>
  <r>
    <n v="286"/>
    <x v="265"/>
    <n v="3.3"/>
    <n v="11.3"/>
    <n v="1356"/>
    <n v="1.4"/>
    <m/>
    <n v="0.8"/>
    <x v="18"/>
    <n v="0.8"/>
    <x v="8"/>
    <x v="0"/>
    <x v="38"/>
    <n v="6.6999999999999993"/>
    <n v="5.3599999999999994"/>
    <n v="0"/>
  </r>
  <r>
    <n v="286"/>
    <x v="266"/>
    <n v="5.3"/>
    <n v="10.7"/>
    <n v="1521"/>
    <n v="0"/>
    <m/>
    <n v="0.74"/>
    <x v="18"/>
    <n v="0.8"/>
    <x v="8"/>
    <x v="0"/>
    <x v="38"/>
    <n v="7.3000000000000007"/>
    <n v="5.8400000000000007"/>
    <n v="0"/>
  </r>
  <r>
    <n v="286"/>
    <x v="267"/>
    <n v="6.5"/>
    <n v="12.1"/>
    <n v="1421"/>
    <n v="0"/>
    <m/>
    <n v="0.64"/>
    <x v="18"/>
    <n v="0.8"/>
    <x v="8"/>
    <x v="0"/>
    <x v="38"/>
    <n v="5.9"/>
    <n v="4.7200000000000006"/>
    <n v="0"/>
  </r>
  <r>
    <n v="286"/>
    <x v="268"/>
    <n v="5.3"/>
    <n v="12.5"/>
    <n v="1015"/>
    <n v="1.4"/>
    <m/>
    <n v="0.69"/>
    <x v="18"/>
    <n v="0.8"/>
    <x v="8"/>
    <x v="0"/>
    <x v="38"/>
    <n v="5.5"/>
    <n v="4.4000000000000004"/>
    <n v="0"/>
  </r>
  <r>
    <n v="286"/>
    <x v="269"/>
    <n v="2.7"/>
    <n v="12.5"/>
    <n v="763"/>
    <n v="0"/>
    <m/>
    <n v="0.84"/>
    <x v="18"/>
    <n v="0.8"/>
    <x v="8"/>
    <x v="0"/>
    <x v="38"/>
    <n v="5.5"/>
    <n v="4.4000000000000004"/>
    <n v="0"/>
  </r>
  <r>
    <n v="286"/>
    <x v="270"/>
    <n v="2.1"/>
    <n v="15.2"/>
    <n v="1089"/>
    <n v="0"/>
    <m/>
    <n v="0.79"/>
    <x v="18"/>
    <n v="0.8"/>
    <x v="8"/>
    <x v="0"/>
    <x v="38"/>
    <n v="2.8000000000000007"/>
    <n v="2.2400000000000007"/>
    <n v="0"/>
  </r>
  <r>
    <n v="286"/>
    <x v="271"/>
    <n v="1.6"/>
    <n v="13.3"/>
    <n v="763"/>
    <n v="3.5"/>
    <m/>
    <n v="0.84"/>
    <x v="18"/>
    <n v="0.8"/>
    <x v="8"/>
    <x v="0"/>
    <x v="39"/>
    <n v="4.6999999999999993"/>
    <n v="3.76"/>
    <n v="0"/>
  </r>
  <r>
    <n v="286"/>
    <x v="272"/>
    <n v="2.2999999999999998"/>
    <n v="11.3"/>
    <n v="1215"/>
    <n v="0"/>
    <m/>
    <n v="0.84"/>
    <x v="18"/>
    <n v="0.8"/>
    <x v="8"/>
    <x v="0"/>
    <x v="39"/>
    <n v="6.6999999999999993"/>
    <n v="5.3599999999999994"/>
    <n v="0"/>
  </r>
  <r>
    <n v="286"/>
    <x v="273"/>
    <n v="3.7"/>
    <n v="10.6"/>
    <n v="1318"/>
    <n v="0"/>
    <m/>
    <n v="0.71"/>
    <x v="18"/>
    <n v="1"/>
    <x v="9"/>
    <x v="0"/>
    <x v="39"/>
    <n v="7.4"/>
    <n v="7.4"/>
    <n v="0"/>
  </r>
  <r>
    <n v="286"/>
    <x v="274"/>
    <n v="4.0999999999999996"/>
    <n v="10.7"/>
    <n v="1296"/>
    <n v="-0.1"/>
    <m/>
    <n v="0.71"/>
    <x v="18"/>
    <n v="1"/>
    <x v="9"/>
    <x v="0"/>
    <x v="39"/>
    <n v="7.3000000000000007"/>
    <n v="7.3000000000000007"/>
    <n v="0"/>
  </r>
  <r>
    <n v="286"/>
    <x v="275"/>
    <n v="6.4"/>
    <n v="11.2"/>
    <n v="528"/>
    <n v="5.4"/>
    <m/>
    <n v="0.69"/>
    <x v="18"/>
    <n v="1"/>
    <x v="9"/>
    <x v="0"/>
    <x v="39"/>
    <n v="6.8000000000000007"/>
    <n v="6.8000000000000007"/>
    <n v="0"/>
  </r>
  <r>
    <n v="286"/>
    <x v="276"/>
    <n v="9.1"/>
    <n v="11.9"/>
    <n v="617"/>
    <n v="28.7"/>
    <m/>
    <n v="0.84"/>
    <x v="18"/>
    <n v="1"/>
    <x v="9"/>
    <x v="0"/>
    <x v="39"/>
    <n v="6.1"/>
    <n v="6.1"/>
    <n v="0"/>
  </r>
  <r>
    <n v="286"/>
    <x v="277"/>
    <n v="7.8"/>
    <n v="11.4"/>
    <n v="571"/>
    <n v="6.5"/>
    <m/>
    <n v="0.83"/>
    <x v="18"/>
    <n v="1"/>
    <x v="9"/>
    <x v="0"/>
    <x v="39"/>
    <n v="6.6"/>
    <n v="6.6"/>
    <n v="0"/>
  </r>
  <r>
    <n v="286"/>
    <x v="278"/>
    <n v="4.9000000000000004"/>
    <n v="13.1"/>
    <n v="314"/>
    <n v="0.3"/>
    <m/>
    <n v="0.89"/>
    <x v="18"/>
    <n v="1"/>
    <x v="9"/>
    <x v="0"/>
    <x v="40"/>
    <n v="4.9000000000000004"/>
    <n v="4.9000000000000004"/>
    <n v="0"/>
  </r>
  <r>
    <n v="286"/>
    <x v="279"/>
    <n v="4.0999999999999996"/>
    <n v="15"/>
    <n v="553"/>
    <n v="0.2"/>
    <m/>
    <n v="0.89"/>
    <x v="18"/>
    <n v="1"/>
    <x v="9"/>
    <x v="0"/>
    <x v="40"/>
    <n v="3"/>
    <n v="3"/>
    <n v="0"/>
  </r>
  <r>
    <n v="286"/>
    <x v="280"/>
    <n v="3"/>
    <n v="13.5"/>
    <n v="379"/>
    <n v="3.2"/>
    <m/>
    <n v="0.92"/>
    <x v="18"/>
    <n v="1"/>
    <x v="9"/>
    <x v="0"/>
    <x v="40"/>
    <n v="4.5"/>
    <n v="4.5"/>
    <n v="0"/>
  </r>
  <r>
    <n v="286"/>
    <x v="281"/>
    <n v="4.4000000000000004"/>
    <n v="13"/>
    <n v="427"/>
    <n v="0"/>
    <m/>
    <n v="0.85"/>
    <x v="18"/>
    <n v="1"/>
    <x v="9"/>
    <x v="0"/>
    <x v="40"/>
    <n v="5"/>
    <n v="5"/>
    <n v="0"/>
  </r>
  <r>
    <n v="286"/>
    <x v="282"/>
    <n v="4.4000000000000004"/>
    <n v="14"/>
    <n v="624"/>
    <n v="0"/>
    <m/>
    <n v="0.86"/>
    <x v="18"/>
    <n v="1"/>
    <x v="9"/>
    <x v="0"/>
    <x v="40"/>
    <n v="4"/>
    <n v="4"/>
    <n v="0"/>
  </r>
  <r>
    <n v="286"/>
    <x v="283"/>
    <n v="3.6"/>
    <n v="13.8"/>
    <n v="243"/>
    <n v="0"/>
    <m/>
    <n v="0.87"/>
    <x v="18"/>
    <n v="1"/>
    <x v="9"/>
    <x v="0"/>
    <x v="40"/>
    <n v="4.1999999999999993"/>
    <n v="4.1999999999999993"/>
    <n v="0"/>
  </r>
  <r>
    <n v="286"/>
    <x v="284"/>
    <n v="4"/>
    <n v="13.7"/>
    <n v="389"/>
    <n v="0.8"/>
    <m/>
    <n v="0.91"/>
    <x v="18"/>
    <n v="1"/>
    <x v="9"/>
    <x v="0"/>
    <x v="40"/>
    <n v="4.3000000000000007"/>
    <n v="4.3000000000000007"/>
    <n v="0"/>
  </r>
  <r>
    <n v="286"/>
    <x v="285"/>
    <n v="2.5"/>
    <n v="13.6"/>
    <n v="664"/>
    <n v="0.4"/>
    <m/>
    <n v="0.84"/>
    <x v="18"/>
    <n v="1"/>
    <x v="9"/>
    <x v="0"/>
    <x v="41"/>
    <n v="4.4000000000000004"/>
    <n v="4.4000000000000004"/>
    <n v="0"/>
  </r>
  <r>
    <n v="286"/>
    <x v="286"/>
    <n v="3.8"/>
    <n v="13.2"/>
    <n v="578"/>
    <n v="0.4"/>
    <m/>
    <n v="0.9"/>
    <x v="18"/>
    <n v="1"/>
    <x v="9"/>
    <x v="0"/>
    <x v="41"/>
    <n v="4.8000000000000007"/>
    <n v="4.8000000000000007"/>
    <n v="0"/>
  </r>
  <r>
    <n v="286"/>
    <x v="287"/>
    <n v="3"/>
    <n v="12.5"/>
    <n v="388"/>
    <n v="-0.1"/>
    <m/>
    <n v="0.9"/>
    <x v="18"/>
    <n v="1"/>
    <x v="9"/>
    <x v="0"/>
    <x v="41"/>
    <n v="5.5"/>
    <n v="5.5"/>
    <n v="0"/>
  </r>
  <r>
    <n v="286"/>
    <x v="288"/>
    <n v="4.5"/>
    <n v="12.5"/>
    <n v="541"/>
    <n v="2.6"/>
    <m/>
    <n v="0.87"/>
    <x v="18"/>
    <n v="1"/>
    <x v="9"/>
    <x v="0"/>
    <x v="41"/>
    <n v="5.5"/>
    <n v="5.5"/>
    <n v="0"/>
  </r>
  <r>
    <n v="286"/>
    <x v="289"/>
    <n v="3.8"/>
    <n v="11.3"/>
    <n v="678"/>
    <n v="3.7"/>
    <m/>
    <n v="0.86"/>
    <x v="18"/>
    <n v="1"/>
    <x v="9"/>
    <x v="0"/>
    <x v="41"/>
    <n v="6.6999999999999993"/>
    <n v="6.6999999999999993"/>
    <n v="0"/>
  </r>
  <r>
    <n v="286"/>
    <x v="290"/>
    <n v="2.8"/>
    <n v="7"/>
    <n v="927"/>
    <n v="0"/>
    <m/>
    <n v="0.79"/>
    <x v="18"/>
    <n v="1"/>
    <x v="9"/>
    <x v="0"/>
    <x v="41"/>
    <n v="11"/>
    <n v="11"/>
    <n v="0"/>
  </r>
  <r>
    <n v="286"/>
    <x v="291"/>
    <n v="4.5"/>
    <n v="7.6"/>
    <n v="589"/>
    <n v="0"/>
    <m/>
    <n v="0.79"/>
    <x v="18"/>
    <n v="1"/>
    <x v="9"/>
    <x v="0"/>
    <x v="41"/>
    <n v="10.4"/>
    <n v="10.4"/>
    <n v="0"/>
  </r>
  <r>
    <n v="286"/>
    <x v="292"/>
    <n v="5.0999999999999996"/>
    <n v="12.5"/>
    <n v="241"/>
    <n v="1.8"/>
    <m/>
    <n v="0.88"/>
    <x v="18"/>
    <n v="1"/>
    <x v="9"/>
    <x v="0"/>
    <x v="42"/>
    <n v="5.5"/>
    <n v="5.5"/>
    <n v="0"/>
  </r>
  <r>
    <n v="286"/>
    <x v="293"/>
    <n v="6.8"/>
    <n v="13.2"/>
    <n v="352"/>
    <n v="4.2"/>
    <m/>
    <n v="0.87"/>
    <x v="18"/>
    <n v="1"/>
    <x v="9"/>
    <x v="0"/>
    <x v="42"/>
    <n v="4.8000000000000007"/>
    <n v="4.8000000000000007"/>
    <n v="0"/>
  </r>
  <r>
    <n v="286"/>
    <x v="294"/>
    <n v="4.4000000000000004"/>
    <n v="12.4"/>
    <n v="548"/>
    <n v="0"/>
    <m/>
    <n v="0.85"/>
    <x v="18"/>
    <n v="1"/>
    <x v="9"/>
    <x v="0"/>
    <x v="42"/>
    <n v="5.6"/>
    <n v="5.6"/>
    <n v="0"/>
  </r>
  <r>
    <n v="286"/>
    <x v="295"/>
    <n v="7.1"/>
    <n v="12"/>
    <n v="494"/>
    <n v="9.6999999999999993"/>
    <m/>
    <n v="0.84"/>
    <x v="18"/>
    <n v="1"/>
    <x v="9"/>
    <x v="0"/>
    <x v="42"/>
    <n v="6"/>
    <n v="6"/>
    <n v="0"/>
  </r>
  <r>
    <n v="286"/>
    <x v="296"/>
    <n v="11"/>
    <n v="9.6999999999999993"/>
    <n v="498"/>
    <n v="4.4000000000000004"/>
    <m/>
    <n v="0.8"/>
    <x v="18"/>
    <n v="1"/>
    <x v="9"/>
    <x v="0"/>
    <x v="42"/>
    <n v="8.3000000000000007"/>
    <n v="8.3000000000000007"/>
    <n v="0"/>
  </r>
  <r>
    <n v="286"/>
    <x v="297"/>
    <n v="9.1"/>
    <n v="9"/>
    <n v="314"/>
    <n v="4.0999999999999996"/>
    <m/>
    <n v="0.85"/>
    <x v="18"/>
    <n v="1"/>
    <x v="9"/>
    <x v="0"/>
    <x v="42"/>
    <n v="9"/>
    <n v="9"/>
    <n v="0"/>
  </r>
  <r>
    <n v="286"/>
    <x v="298"/>
    <n v="10"/>
    <n v="8.6"/>
    <n v="404"/>
    <n v="18.2"/>
    <m/>
    <n v="0.83"/>
    <x v="18"/>
    <n v="1"/>
    <x v="9"/>
    <x v="0"/>
    <x v="42"/>
    <n v="9.4"/>
    <n v="9.4"/>
    <n v="0"/>
  </r>
  <r>
    <n v="286"/>
    <x v="299"/>
    <n v="7.3"/>
    <n v="8.6999999999999993"/>
    <n v="429"/>
    <n v="6.1"/>
    <m/>
    <n v="0.84"/>
    <x v="18"/>
    <n v="1"/>
    <x v="9"/>
    <x v="0"/>
    <x v="43"/>
    <n v="9.3000000000000007"/>
    <n v="9.3000000000000007"/>
    <n v="0"/>
  </r>
  <r>
    <n v="286"/>
    <x v="300"/>
    <n v="7.5"/>
    <n v="9.6999999999999993"/>
    <n v="544"/>
    <n v="3.8"/>
    <m/>
    <n v="0.82"/>
    <x v="18"/>
    <n v="1"/>
    <x v="9"/>
    <x v="0"/>
    <x v="43"/>
    <n v="8.3000000000000007"/>
    <n v="8.3000000000000007"/>
    <n v="0"/>
  </r>
  <r>
    <n v="286"/>
    <x v="301"/>
    <n v="5.5"/>
    <n v="10.7"/>
    <n v="334"/>
    <n v="4.2"/>
    <m/>
    <n v="0.86"/>
    <x v="18"/>
    <n v="1"/>
    <x v="9"/>
    <x v="0"/>
    <x v="43"/>
    <n v="7.3000000000000007"/>
    <n v="7.3000000000000007"/>
    <n v="0"/>
  </r>
  <r>
    <n v="286"/>
    <x v="302"/>
    <n v="6.1"/>
    <n v="9.6"/>
    <n v="800"/>
    <n v="9.8000000000000007"/>
    <m/>
    <n v="0.83"/>
    <x v="18"/>
    <n v="1"/>
    <x v="9"/>
    <x v="0"/>
    <x v="43"/>
    <n v="8.4"/>
    <n v="8.4"/>
    <n v="0"/>
  </r>
  <r>
    <n v="286"/>
    <x v="303"/>
    <n v="3.9"/>
    <n v="9.1999999999999993"/>
    <n v="408"/>
    <n v="0"/>
    <m/>
    <n v="0.83"/>
    <x v="18"/>
    <n v="1"/>
    <x v="9"/>
    <x v="0"/>
    <x v="43"/>
    <n v="8.8000000000000007"/>
    <n v="8.8000000000000007"/>
    <n v="0"/>
  </r>
  <r>
    <n v="286"/>
    <x v="304"/>
    <n v="5.4"/>
    <n v="11.3"/>
    <n v="134"/>
    <n v="4.7"/>
    <m/>
    <n v="0.88"/>
    <x v="18"/>
    <n v="1.1000000000000001"/>
    <x v="10"/>
    <x v="0"/>
    <x v="43"/>
    <n v="6.6999999999999993"/>
    <n v="7.37"/>
    <n v="0"/>
  </r>
  <r>
    <n v="286"/>
    <x v="305"/>
    <n v="5.2"/>
    <n v="10.199999999999999"/>
    <n v="502"/>
    <n v="0.1"/>
    <m/>
    <n v="0.87"/>
    <x v="18"/>
    <n v="1.1000000000000001"/>
    <x v="10"/>
    <x v="0"/>
    <x v="43"/>
    <n v="7.8000000000000007"/>
    <n v="8.5800000000000018"/>
    <n v="0"/>
  </r>
  <r>
    <n v="286"/>
    <x v="306"/>
    <n v="6.7"/>
    <n v="9.5"/>
    <n v="261"/>
    <n v="0.7"/>
    <m/>
    <n v="0.88"/>
    <x v="18"/>
    <n v="1.1000000000000001"/>
    <x v="10"/>
    <x v="0"/>
    <x v="44"/>
    <n v="8.5"/>
    <n v="9.3500000000000014"/>
    <n v="0"/>
  </r>
  <r>
    <n v="286"/>
    <x v="307"/>
    <n v="6"/>
    <n v="12.9"/>
    <n v="399"/>
    <n v="0"/>
    <m/>
    <n v="0.81"/>
    <x v="18"/>
    <n v="1.1000000000000001"/>
    <x v="10"/>
    <x v="0"/>
    <x v="44"/>
    <n v="5.0999999999999996"/>
    <n v="5.61"/>
    <n v="0"/>
  </r>
  <r>
    <n v="286"/>
    <x v="308"/>
    <n v="4.5"/>
    <n v="12.1"/>
    <n v="471"/>
    <n v="0"/>
    <m/>
    <n v="0.76"/>
    <x v="18"/>
    <n v="1.1000000000000001"/>
    <x v="10"/>
    <x v="0"/>
    <x v="44"/>
    <n v="5.9"/>
    <n v="6.4900000000000011"/>
    <n v="0"/>
  </r>
  <r>
    <n v="286"/>
    <x v="309"/>
    <n v="2.8"/>
    <n v="9.1"/>
    <n v="591"/>
    <n v="0"/>
    <m/>
    <n v="0.82"/>
    <x v="18"/>
    <n v="1.1000000000000001"/>
    <x v="10"/>
    <x v="0"/>
    <x v="44"/>
    <n v="8.9"/>
    <n v="9.7900000000000009"/>
    <n v="0"/>
  </r>
  <r>
    <n v="286"/>
    <x v="310"/>
    <n v="2.2000000000000002"/>
    <n v="9.1999999999999993"/>
    <n v="181"/>
    <n v="0"/>
    <m/>
    <n v="0.97"/>
    <x v="18"/>
    <n v="1.1000000000000001"/>
    <x v="10"/>
    <x v="0"/>
    <x v="44"/>
    <n v="8.8000000000000007"/>
    <n v="9.6800000000000015"/>
    <n v="0"/>
  </r>
  <r>
    <n v="286"/>
    <x v="311"/>
    <n v="1.1000000000000001"/>
    <n v="10.199999999999999"/>
    <n v="191"/>
    <n v="0.2"/>
    <m/>
    <n v="0.95"/>
    <x v="18"/>
    <n v="1.1000000000000001"/>
    <x v="10"/>
    <x v="0"/>
    <x v="44"/>
    <n v="7.8000000000000007"/>
    <n v="8.5800000000000018"/>
    <n v="0"/>
  </r>
  <r>
    <n v="286"/>
    <x v="312"/>
    <n v="2.8"/>
    <n v="9.4"/>
    <n v="317"/>
    <n v="0.1"/>
    <m/>
    <n v="0.93"/>
    <x v="18"/>
    <n v="1.1000000000000001"/>
    <x v="10"/>
    <x v="0"/>
    <x v="44"/>
    <n v="8.6"/>
    <n v="9.4600000000000009"/>
    <n v="0"/>
  </r>
  <r>
    <n v="286"/>
    <x v="313"/>
    <n v="4.4000000000000004"/>
    <n v="7.1"/>
    <n v="184"/>
    <n v="1.5"/>
    <m/>
    <n v="0.91"/>
    <x v="18"/>
    <n v="1.1000000000000001"/>
    <x v="10"/>
    <x v="0"/>
    <x v="45"/>
    <n v="10.9"/>
    <n v="11.990000000000002"/>
    <n v="0"/>
  </r>
  <r>
    <n v="286"/>
    <x v="314"/>
    <n v="5.0999999999999996"/>
    <n v="9.6999999999999993"/>
    <n v="379"/>
    <n v="1.1000000000000001"/>
    <m/>
    <n v="0.89"/>
    <x v="18"/>
    <n v="1.1000000000000001"/>
    <x v="10"/>
    <x v="0"/>
    <x v="45"/>
    <n v="8.3000000000000007"/>
    <n v="9.1300000000000008"/>
    <n v="0"/>
  </r>
  <r>
    <n v="286"/>
    <x v="315"/>
    <n v="6"/>
    <n v="11.3"/>
    <n v="291"/>
    <n v="0"/>
    <m/>
    <n v="0.78"/>
    <x v="18"/>
    <n v="1.1000000000000001"/>
    <x v="10"/>
    <x v="0"/>
    <x v="45"/>
    <n v="6.6999999999999993"/>
    <n v="7.37"/>
    <n v="0"/>
  </r>
  <r>
    <n v="286"/>
    <x v="316"/>
    <n v="4.8"/>
    <n v="11.9"/>
    <n v="291"/>
    <n v="2.2999999999999998"/>
    <m/>
    <n v="0.86"/>
    <x v="18"/>
    <n v="1.1000000000000001"/>
    <x v="10"/>
    <x v="0"/>
    <x v="45"/>
    <n v="6.1"/>
    <n v="6.71"/>
    <n v="0"/>
  </r>
  <r>
    <n v="286"/>
    <x v="317"/>
    <n v="6.8"/>
    <n v="7.9"/>
    <n v="40"/>
    <n v="28.1"/>
    <m/>
    <n v="0.93"/>
    <x v="18"/>
    <n v="1.1000000000000001"/>
    <x v="10"/>
    <x v="0"/>
    <x v="45"/>
    <n v="10.1"/>
    <n v="11.110000000000001"/>
    <n v="0"/>
  </r>
  <r>
    <n v="286"/>
    <x v="318"/>
    <n v="7.5"/>
    <n v="5.9"/>
    <n v="63"/>
    <n v="5.3"/>
    <m/>
    <n v="0.91"/>
    <x v="18"/>
    <n v="1.1000000000000001"/>
    <x v="10"/>
    <x v="0"/>
    <x v="45"/>
    <n v="12.1"/>
    <n v="13.31"/>
    <n v="0"/>
  </r>
  <r>
    <n v="286"/>
    <x v="319"/>
    <n v="4.2"/>
    <n v="5.2"/>
    <n v="221"/>
    <n v="1.5"/>
    <m/>
    <n v="0.87"/>
    <x v="18"/>
    <n v="1.1000000000000001"/>
    <x v="10"/>
    <x v="0"/>
    <x v="45"/>
    <n v="12.8"/>
    <n v="14.080000000000002"/>
    <n v="0"/>
  </r>
  <r>
    <n v="286"/>
    <x v="320"/>
    <n v="4.7"/>
    <n v="5"/>
    <n v="373"/>
    <n v="6.2"/>
    <m/>
    <n v="0.82"/>
    <x v="18"/>
    <n v="1.1000000000000001"/>
    <x v="10"/>
    <x v="0"/>
    <x v="46"/>
    <n v="13"/>
    <n v="14.3"/>
    <n v="0"/>
  </r>
  <r>
    <n v="286"/>
    <x v="321"/>
    <n v="5.9"/>
    <n v="4.2"/>
    <n v="309"/>
    <n v="2"/>
    <m/>
    <n v="0.85"/>
    <x v="18"/>
    <n v="1.1000000000000001"/>
    <x v="10"/>
    <x v="0"/>
    <x v="46"/>
    <n v="13.8"/>
    <n v="15.180000000000001"/>
    <n v="0"/>
  </r>
  <r>
    <n v="286"/>
    <x v="322"/>
    <n v="4.0999999999999996"/>
    <n v="3.9"/>
    <n v="65"/>
    <n v="8.8000000000000007"/>
    <m/>
    <n v="0.89"/>
    <x v="18"/>
    <n v="1.1000000000000001"/>
    <x v="10"/>
    <x v="0"/>
    <x v="46"/>
    <n v="14.1"/>
    <n v="15.510000000000002"/>
    <n v="0"/>
  </r>
  <r>
    <n v="286"/>
    <x v="323"/>
    <n v="2.1"/>
    <n v="1.2"/>
    <n v="364"/>
    <n v="0"/>
    <m/>
    <n v="0.86"/>
    <x v="18"/>
    <n v="1.1000000000000001"/>
    <x v="10"/>
    <x v="0"/>
    <x v="46"/>
    <n v="16.8"/>
    <n v="18.480000000000004"/>
    <n v="0"/>
  </r>
  <r>
    <n v="286"/>
    <x v="324"/>
    <n v="2.5"/>
    <n v="-0.5"/>
    <n v="381"/>
    <n v="0.9"/>
    <m/>
    <n v="0.91"/>
    <x v="18"/>
    <n v="1.1000000000000001"/>
    <x v="10"/>
    <x v="0"/>
    <x v="46"/>
    <n v="18.5"/>
    <n v="20.350000000000001"/>
    <n v="0"/>
  </r>
  <r>
    <n v="286"/>
    <x v="325"/>
    <n v="6"/>
    <n v="0.6"/>
    <n v="373"/>
    <n v="0.1"/>
    <m/>
    <n v="0.78"/>
    <x v="18"/>
    <n v="1.1000000000000001"/>
    <x v="10"/>
    <x v="0"/>
    <x v="46"/>
    <n v="17.399999999999999"/>
    <n v="19.14"/>
    <n v="0"/>
  </r>
  <r>
    <n v="286"/>
    <x v="326"/>
    <n v="7.1"/>
    <n v="0.9"/>
    <n v="250"/>
    <n v="4.0999999999999996"/>
    <m/>
    <n v="0.73"/>
    <x v="18"/>
    <n v="1.1000000000000001"/>
    <x v="10"/>
    <x v="0"/>
    <x v="46"/>
    <n v="17.100000000000001"/>
    <n v="18.810000000000002"/>
    <n v="0"/>
  </r>
  <r>
    <n v="286"/>
    <x v="327"/>
    <n v="4.5"/>
    <n v="3.2"/>
    <n v="325"/>
    <n v="0"/>
    <m/>
    <n v="0.92"/>
    <x v="18"/>
    <n v="1.1000000000000001"/>
    <x v="10"/>
    <x v="0"/>
    <x v="47"/>
    <n v="14.8"/>
    <n v="16.28"/>
    <n v="0"/>
  </r>
  <r>
    <n v="286"/>
    <x v="328"/>
    <n v="2.1"/>
    <n v="1.6"/>
    <n v="120"/>
    <n v="0.2"/>
    <m/>
    <n v="0.96"/>
    <x v="18"/>
    <n v="1.1000000000000001"/>
    <x v="10"/>
    <x v="0"/>
    <x v="47"/>
    <n v="16.399999999999999"/>
    <n v="18.04"/>
    <n v="0"/>
  </r>
  <r>
    <n v="286"/>
    <x v="329"/>
    <n v="3"/>
    <n v="1.9"/>
    <n v="349"/>
    <n v="0"/>
    <m/>
    <n v="0.94"/>
    <x v="18"/>
    <n v="1.1000000000000001"/>
    <x v="10"/>
    <x v="0"/>
    <x v="47"/>
    <n v="16.100000000000001"/>
    <n v="17.710000000000004"/>
    <n v="0"/>
  </r>
  <r>
    <n v="286"/>
    <x v="330"/>
    <n v="8.1"/>
    <n v="4.8"/>
    <n v="71"/>
    <n v="2.5"/>
    <m/>
    <n v="0.93"/>
    <x v="18"/>
    <n v="1.1000000000000001"/>
    <x v="10"/>
    <x v="0"/>
    <x v="47"/>
    <n v="13.2"/>
    <n v="14.52"/>
    <n v="0"/>
  </r>
  <r>
    <n v="286"/>
    <x v="331"/>
    <n v="7.2"/>
    <n v="8.4"/>
    <n v="103"/>
    <n v="0.1"/>
    <m/>
    <n v="0.92"/>
    <x v="18"/>
    <n v="1.1000000000000001"/>
    <x v="10"/>
    <x v="0"/>
    <x v="47"/>
    <n v="9.6"/>
    <n v="10.56"/>
    <n v="0"/>
  </r>
  <r>
    <n v="286"/>
    <x v="332"/>
    <n v="5.8"/>
    <n v="8.6999999999999993"/>
    <n v="162"/>
    <n v="0.1"/>
    <m/>
    <n v="0.88"/>
    <x v="18"/>
    <n v="1.1000000000000001"/>
    <x v="10"/>
    <x v="0"/>
    <x v="47"/>
    <n v="9.3000000000000007"/>
    <n v="10.230000000000002"/>
    <n v="0"/>
  </r>
  <r>
    <n v="286"/>
    <x v="333"/>
    <n v="6.6"/>
    <n v="6.3"/>
    <n v="278"/>
    <n v="1.7"/>
    <m/>
    <n v="0.84"/>
    <x v="18"/>
    <n v="1.1000000000000001"/>
    <x v="10"/>
    <x v="0"/>
    <x v="47"/>
    <n v="11.7"/>
    <n v="12.870000000000001"/>
    <n v="0"/>
  </r>
  <r>
    <n v="286"/>
    <x v="334"/>
    <n v="7.4"/>
    <n v="5"/>
    <n v="213"/>
    <n v="0"/>
    <m/>
    <n v="0.78"/>
    <x v="18"/>
    <n v="1.1000000000000001"/>
    <x v="11"/>
    <x v="0"/>
    <x v="48"/>
    <n v="13"/>
    <n v="14.3"/>
    <n v="0"/>
  </r>
  <r>
    <n v="286"/>
    <x v="335"/>
    <n v="5.5"/>
    <n v="6.5"/>
    <n v="102"/>
    <n v="0"/>
    <m/>
    <n v="0.76"/>
    <x v="18"/>
    <n v="1.1000000000000001"/>
    <x v="11"/>
    <x v="0"/>
    <x v="48"/>
    <n v="11.5"/>
    <n v="12.65"/>
    <n v="0"/>
  </r>
  <r>
    <n v="286"/>
    <x v="336"/>
    <n v="2.7"/>
    <n v="6.6"/>
    <n v="98"/>
    <n v="0.1"/>
    <m/>
    <n v="0.91"/>
    <x v="18"/>
    <n v="1.1000000000000001"/>
    <x v="11"/>
    <x v="0"/>
    <x v="48"/>
    <n v="11.4"/>
    <n v="12.540000000000001"/>
    <n v="0"/>
  </r>
  <r>
    <n v="286"/>
    <x v="337"/>
    <n v="3.4"/>
    <n v="5.0999999999999996"/>
    <n v="127"/>
    <n v="0.2"/>
    <m/>
    <n v="0.92"/>
    <x v="18"/>
    <n v="1.1000000000000001"/>
    <x v="11"/>
    <x v="0"/>
    <x v="48"/>
    <n v="12.9"/>
    <n v="14.190000000000001"/>
    <n v="0"/>
  </r>
  <r>
    <n v="286"/>
    <x v="338"/>
    <n v="3"/>
    <n v="4"/>
    <n v="130"/>
    <n v="0"/>
    <m/>
    <n v="0.9"/>
    <x v="18"/>
    <n v="1.1000000000000001"/>
    <x v="11"/>
    <x v="0"/>
    <x v="48"/>
    <n v="14"/>
    <n v="15.400000000000002"/>
    <n v="0"/>
  </r>
  <r>
    <n v="286"/>
    <x v="339"/>
    <n v="6.2"/>
    <n v="6.7"/>
    <n v="70"/>
    <n v="3"/>
    <m/>
    <n v="0.89"/>
    <x v="18"/>
    <n v="1.1000000000000001"/>
    <x v="11"/>
    <x v="0"/>
    <x v="48"/>
    <n v="11.3"/>
    <n v="12.430000000000001"/>
    <n v="0"/>
  </r>
  <r>
    <n v="286"/>
    <x v="340"/>
    <n v="5.5"/>
    <n v="9.8000000000000007"/>
    <n v="110"/>
    <n v="9.8000000000000007"/>
    <m/>
    <n v="0.91"/>
    <x v="18"/>
    <n v="1.1000000000000001"/>
    <x v="11"/>
    <x v="0"/>
    <x v="48"/>
    <n v="8.1999999999999993"/>
    <n v="9.02"/>
    <n v="0"/>
  </r>
  <r>
    <n v="286"/>
    <x v="341"/>
    <n v="6.5"/>
    <n v="11.1"/>
    <n v="138"/>
    <n v="0.9"/>
    <m/>
    <n v="0.87"/>
    <x v="18"/>
    <n v="1.1000000000000001"/>
    <x v="11"/>
    <x v="0"/>
    <x v="49"/>
    <n v="6.9"/>
    <n v="7.5900000000000007"/>
    <n v="0"/>
  </r>
  <r>
    <n v="286"/>
    <x v="342"/>
    <n v="5.6"/>
    <n v="12.1"/>
    <n v="130"/>
    <n v="3.9"/>
    <m/>
    <n v="0.87"/>
    <x v="18"/>
    <n v="1.1000000000000001"/>
    <x v="11"/>
    <x v="0"/>
    <x v="49"/>
    <n v="5.9"/>
    <n v="6.4900000000000011"/>
    <n v="0"/>
  </r>
  <r>
    <n v="286"/>
    <x v="343"/>
    <n v="6.5"/>
    <n v="11.3"/>
    <n v="160"/>
    <n v="0"/>
    <m/>
    <n v="0.84"/>
    <x v="18"/>
    <n v="1.1000000000000001"/>
    <x v="11"/>
    <x v="0"/>
    <x v="49"/>
    <n v="6.6999999999999993"/>
    <n v="7.37"/>
    <n v="0"/>
  </r>
  <r>
    <n v="286"/>
    <x v="344"/>
    <n v="5"/>
    <n v="7.4"/>
    <n v="234"/>
    <n v="0"/>
    <m/>
    <n v="0.9"/>
    <x v="18"/>
    <n v="1.1000000000000001"/>
    <x v="11"/>
    <x v="0"/>
    <x v="49"/>
    <n v="10.6"/>
    <n v="11.66"/>
    <n v="0"/>
  </r>
  <r>
    <n v="286"/>
    <x v="345"/>
    <n v="3"/>
    <n v="6.6"/>
    <n v="182"/>
    <n v="0"/>
    <m/>
    <n v="0.92"/>
    <x v="18"/>
    <n v="1.1000000000000001"/>
    <x v="11"/>
    <x v="0"/>
    <x v="49"/>
    <n v="11.4"/>
    <n v="12.540000000000001"/>
    <n v="0"/>
  </r>
  <r>
    <n v="286"/>
    <x v="346"/>
    <n v="4.2"/>
    <n v="7.3"/>
    <n v="251"/>
    <n v="-0.1"/>
    <m/>
    <n v="0.91"/>
    <x v="18"/>
    <n v="1.1000000000000001"/>
    <x v="11"/>
    <x v="0"/>
    <x v="49"/>
    <n v="10.7"/>
    <n v="11.77"/>
    <n v="0"/>
  </r>
  <r>
    <n v="286"/>
    <x v="347"/>
    <n v="6.9"/>
    <n v="6.4"/>
    <n v="203"/>
    <n v="-0.1"/>
    <m/>
    <n v="0.9"/>
    <x v="18"/>
    <n v="1.1000000000000001"/>
    <x v="11"/>
    <x v="0"/>
    <x v="49"/>
    <n v="11.6"/>
    <n v="12.76"/>
    <n v="0"/>
  </r>
  <r>
    <n v="286"/>
    <x v="348"/>
    <n v="5.5"/>
    <n v="5.9"/>
    <n v="284"/>
    <n v="0"/>
    <m/>
    <n v="0.86"/>
    <x v="18"/>
    <n v="1.1000000000000001"/>
    <x v="11"/>
    <x v="0"/>
    <x v="50"/>
    <n v="12.1"/>
    <n v="13.31"/>
    <n v="0"/>
  </r>
  <r>
    <n v="286"/>
    <x v="349"/>
    <n v="2.9"/>
    <n v="6.8"/>
    <n v="218"/>
    <n v="0"/>
    <m/>
    <n v="0.84"/>
    <x v="18"/>
    <n v="1.1000000000000001"/>
    <x v="11"/>
    <x v="0"/>
    <x v="50"/>
    <n v="11.2"/>
    <n v="12.32"/>
    <n v="0"/>
  </r>
  <r>
    <n v="286"/>
    <x v="350"/>
    <n v="3.7"/>
    <n v="6.7"/>
    <n v="84"/>
    <n v="0.1"/>
    <m/>
    <n v="0.91"/>
    <x v="18"/>
    <n v="1.1000000000000001"/>
    <x v="11"/>
    <x v="0"/>
    <x v="50"/>
    <n v="11.3"/>
    <n v="12.430000000000001"/>
    <n v="0"/>
  </r>
  <r>
    <n v="286"/>
    <x v="351"/>
    <n v="7.6"/>
    <n v="8.9"/>
    <n v="138"/>
    <n v="0"/>
    <m/>
    <n v="0.79"/>
    <x v="18"/>
    <n v="1.1000000000000001"/>
    <x v="11"/>
    <x v="0"/>
    <x v="50"/>
    <n v="9.1"/>
    <n v="10.01"/>
    <n v="0"/>
  </r>
  <r>
    <n v="286"/>
    <x v="352"/>
    <n v="5"/>
    <n v="8.8000000000000007"/>
    <n v="132"/>
    <n v="1.6"/>
    <m/>
    <n v="0.87"/>
    <x v="18"/>
    <n v="1.1000000000000001"/>
    <x v="11"/>
    <x v="0"/>
    <x v="50"/>
    <n v="9.1999999999999993"/>
    <n v="10.119999999999999"/>
    <n v="0"/>
  </r>
  <r>
    <n v="286"/>
    <x v="353"/>
    <n v="3.5"/>
    <n v="4"/>
    <n v="128"/>
    <n v="0"/>
    <m/>
    <n v="0.97"/>
    <x v="18"/>
    <n v="1.1000000000000001"/>
    <x v="11"/>
    <x v="0"/>
    <x v="50"/>
    <n v="14"/>
    <n v="15.400000000000002"/>
    <n v="0"/>
  </r>
  <r>
    <n v="286"/>
    <x v="354"/>
    <n v="4.9000000000000004"/>
    <n v="7"/>
    <n v="267"/>
    <n v="0"/>
    <m/>
    <n v="0.91"/>
    <x v="18"/>
    <n v="1.1000000000000001"/>
    <x v="11"/>
    <x v="0"/>
    <x v="50"/>
    <n v="11"/>
    <n v="12.100000000000001"/>
    <n v="0"/>
  </r>
  <r>
    <n v="286"/>
    <x v="355"/>
    <n v="6.8"/>
    <n v="5.2"/>
    <n v="71"/>
    <n v="0"/>
    <m/>
    <n v="0.87"/>
    <x v="18"/>
    <n v="1.1000000000000001"/>
    <x v="11"/>
    <x v="0"/>
    <x v="51"/>
    <n v="12.8"/>
    <n v="14.080000000000002"/>
    <n v="0"/>
  </r>
  <r>
    <n v="286"/>
    <x v="356"/>
    <n v="7.2"/>
    <n v="2"/>
    <n v="67"/>
    <n v="0"/>
    <m/>
    <n v="0.85"/>
    <x v="18"/>
    <n v="1.1000000000000001"/>
    <x v="11"/>
    <x v="0"/>
    <x v="51"/>
    <n v="16"/>
    <n v="17.600000000000001"/>
    <n v="0"/>
  </r>
  <r>
    <n v="286"/>
    <x v="357"/>
    <n v="5.9"/>
    <n v="0.3"/>
    <n v="336"/>
    <n v="0"/>
    <m/>
    <n v="0.8"/>
    <x v="18"/>
    <n v="1.1000000000000001"/>
    <x v="11"/>
    <x v="0"/>
    <x v="51"/>
    <n v="17.7"/>
    <n v="19.470000000000002"/>
    <n v="0"/>
  </r>
  <r>
    <n v="286"/>
    <x v="358"/>
    <n v="6.1"/>
    <n v="-3.5"/>
    <n v="369"/>
    <n v="0"/>
    <m/>
    <n v="0.69"/>
    <x v="18"/>
    <n v="1.1000000000000001"/>
    <x v="11"/>
    <x v="0"/>
    <x v="51"/>
    <n v="21.5"/>
    <n v="23.650000000000002"/>
    <n v="0"/>
  </r>
  <r>
    <n v="286"/>
    <x v="359"/>
    <n v="3.4"/>
    <n v="-3.8"/>
    <n v="327"/>
    <n v="0"/>
    <m/>
    <n v="0.74"/>
    <x v="18"/>
    <n v="1.1000000000000001"/>
    <x v="11"/>
    <x v="0"/>
    <x v="51"/>
    <n v="21.8"/>
    <n v="23.980000000000004"/>
    <n v="0"/>
  </r>
  <r>
    <n v="286"/>
    <x v="360"/>
    <n v="3"/>
    <n v="2.1"/>
    <n v="143"/>
    <n v="0"/>
    <m/>
    <n v="0.93"/>
    <x v="18"/>
    <n v="1.1000000000000001"/>
    <x v="11"/>
    <x v="0"/>
    <x v="51"/>
    <n v="15.9"/>
    <n v="17.490000000000002"/>
    <n v="0"/>
  </r>
  <r>
    <n v="286"/>
    <x v="361"/>
    <n v="2"/>
    <n v="-0.7"/>
    <n v="176"/>
    <n v="0"/>
    <m/>
    <n v="0.97"/>
    <x v="18"/>
    <n v="1.1000000000000001"/>
    <x v="11"/>
    <x v="0"/>
    <x v="51"/>
    <n v="18.7"/>
    <n v="20.57"/>
    <n v="0"/>
  </r>
  <r>
    <n v="286"/>
    <x v="362"/>
    <n v="4.9000000000000004"/>
    <n v="3.9"/>
    <n v="140"/>
    <n v="0.6"/>
    <m/>
    <n v="0.84"/>
    <x v="18"/>
    <n v="1.1000000000000001"/>
    <x v="11"/>
    <x v="0"/>
    <x v="52"/>
    <n v="14.1"/>
    <n v="15.510000000000002"/>
    <n v="0"/>
  </r>
  <r>
    <n v="286"/>
    <x v="363"/>
    <n v="3.6"/>
    <n v="1.8"/>
    <n v="348"/>
    <n v="0"/>
    <m/>
    <n v="0.8"/>
    <x v="18"/>
    <n v="1.1000000000000001"/>
    <x v="11"/>
    <x v="0"/>
    <x v="52"/>
    <n v="16.2"/>
    <n v="17.82"/>
    <n v="0"/>
  </r>
  <r>
    <n v="286"/>
    <x v="364"/>
    <n v="7.5"/>
    <n v="4"/>
    <n v="137"/>
    <n v="0.2"/>
    <m/>
    <n v="0.88"/>
    <x v="18"/>
    <n v="1.1000000000000001"/>
    <x v="11"/>
    <x v="0"/>
    <x v="52"/>
    <n v="14"/>
    <n v="15.400000000000002"/>
    <n v="0"/>
  </r>
  <r>
    <n v="286"/>
    <x v="365"/>
    <n v="10"/>
    <n v="3.5"/>
    <n v="125"/>
    <n v="6"/>
    <m/>
    <n v="0.85"/>
    <x v="18"/>
    <n v="1.1000000000000001"/>
    <x v="0"/>
    <x v="1"/>
    <x v="52"/>
    <n v="14.5"/>
    <n v="15.950000000000001"/>
    <n v="0"/>
  </r>
  <r>
    <n v="286"/>
    <x v="366"/>
    <n v="8.1999999999999993"/>
    <n v="1.9"/>
    <n v="194"/>
    <n v="4.2"/>
    <m/>
    <n v="0.82"/>
    <x v="18"/>
    <n v="1.1000000000000001"/>
    <x v="0"/>
    <x v="1"/>
    <x v="52"/>
    <n v="16.100000000000001"/>
    <n v="17.710000000000004"/>
    <n v="0"/>
  </r>
  <r>
    <n v="286"/>
    <x v="367"/>
    <n v="6"/>
    <n v="0.2"/>
    <n v="175"/>
    <n v="5.3"/>
    <m/>
    <n v="0.88"/>
    <x v="18"/>
    <n v="1.1000000000000001"/>
    <x v="0"/>
    <x v="1"/>
    <x v="52"/>
    <n v="17.8"/>
    <n v="19.580000000000002"/>
    <n v="0"/>
  </r>
  <r>
    <n v="286"/>
    <x v="368"/>
    <n v="5.3"/>
    <n v="-0.1"/>
    <n v="293"/>
    <n v="1.9"/>
    <m/>
    <n v="0.9"/>
    <x v="18"/>
    <n v="1.1000000000000001"/>
    <x v="0"/>
    <x v="1"/>
    <x v="52"/>
    <n v="18.100000000000001"/>
    <n v="19.910000000000004"/>
    <n v="0"/>
  </r>
  <r>
    <n v="286"/>
    <x v="369"/>
    <n v="5.7"/>
    <n v="-1.3"/>
    <n v="167"/>
    <n v="-0.1"/>
    <m/>
    <n v="0.89"/>
    <x v="18"/>
    <n v="1.1000000000000001"/>
    <x v="0"/>
    <x v="1"/>
    <x v="53"/>
    <n v="19.3"/>
    <n v="21.230000000000004"/>
    <n v="0"/>
  </r>
  <r>
    <n v="286"/>
    <x v="370"/>
    <n v="5.0999999999999996"/>
    <n v="-1.7"/>
    <n v="339"/>
    <n v="-0.1"/>
    <m/>
    <n v="0.94"/>
    <x v="18"/>
    <n v="1.1000000000000001"/>
    <x v="0"/>
    <x v="1"/>
    <x v="53"/>
    <n v="19.7"/>
    <n v="21.67"/>
    <n v="0"/>
  </r>
  <r>
    <n v="286"/>
    <x v="371"/>
    <n v="8.9"/>
    <n v="-0.9"/>
    <n v="136"/>
    <n v="6.7"/>
    <m/>
    <n v="0.91"/>
    <x v="18"/>
    <n v="1.1000000000000001"/>
    <x v="0"/>
    <x v="1"/>
    <x v="53"/>
    <n v="18.899999999999999"/>
    <n v="20.79"/>
    <n v="0"/>
  </r>
  <r>
    <n v="286"/>
    <x v="372"/>
    <n v="5.4"/>
    <n v="1.1000000000000001"/>
    <n v="165"/>
    <n v="4.5"/>
    <m/>
    <n v="0.91"/>
    <x v="18"/>
    <n v="1.1000000000000001"/>
    <x v="0"/>
    <x v="1"/>
    <x v="53"/>
    <n v="16.899999999999999"/>
    <n v="18.59"/>
    <n v="0"/>
  </r>
  <r>
    <n v="286"/>
    <x v="373"/>
    <n v="12.3"/>
    <n v="-1.7"/>
    <n v="180"/>
    <n v="4.5999999999999996"/>
    <m/>
    <n v="0.87"/>
    <x v="18"/>
    <n v="1.1000000000000001"/>
    <x v="0"/>
    <x v="1"/>
    <x v="53"/>
    <n v="19.7"/>
    <n v="21.67"/>
    <n v="0"/>
  </r>
  <r>
    <n v="286"/>
    <x v="374"/>
    <n v="6.6"/>
    <n v="-3"/>
    <n v="393"/>
    <n v="0.2"/>
    <m/>
    <n v="0.75"/>
    <x v="18"/>
    <n v="1.1000000000000001"/>
    <x v="0"/>
    <x v="1"/>
    <x v="53"/>
    <n v="21"/>
    <n v="23.1"/>
    <n v="0"/>
  </r>
  <r>
    <n v="286"/>
    <x v="375"/>
    <n v="3.4"/>
    <n v="-5.4"/>
    <n v="354"/>
    <n v="0"/>
    <m/>
    <n v="0.85"/>
    <x v="18"/>
    <n v="1.1000000000000001"/>
    <x v="0"/>
    <x v="1"/>
    <x v="53"/>
    <n v="23.4"/>
    <n v="25.740000000000002"/>
    <n v="0"/>
  </r>
  <r>
    <n v="286"/>
    <x v="376"/>
    <n v="6.9"/>
    <n v="1.6"/>
    <n v="137"/>
    <n v="2.2000000000000002"/>
    <m/>
    <n v="0.93"/>
    <x v="18"/>
    <n v="1.1000000000000001"/>
    <x v="0"/>
    <x v="1"/>
    <x v="54"/>
    <n v="16.399999999999999"/>
    <n v="18.04"/>
    <n v="0"/>
  </r>
  <r>
    <n v="286"/>
    <x v="377"/>
    <n v="4.7"/>
    <n v="6.3"/>
    <n v="111"/>
    <n v="3.1"/>
    <m/>
    <n v="0.96"/>
    <x v="18"/>
    <n v="1.1000000000000001"/>
    <x v="0"/>
    <x v="1"/>
    <x v="54"/>
    <n v="11.7"/>
    <n v="12.870000000000001"/>
    <n v="0"/>
  </r>
  <r>
    <n v="286"/>
    <x v="378"/>
    <n v="3.6"/>
    <n v="4.3"/>
    <n v="388"/>
    <n v="4.5999999999999996"/>
    <m/>
    <n v="0.9"/>
    <x v="18"/>
    <n v="1.1000000000000001"/>
    <x v="0"/>
    <x v="1"/>
    <x v="54"/>
    <n v="13.7"/>
    <n v="15.07"/>
    <n v="0"/>
  </r>
  <r>
    <n v="286"/>
    <x v="379"/>
    <n v="5"/>
    <n v="7.5"/>
    <n v="84"/>
    <n v="0.7"/>
    <m/>
    <n v="0.9"/>
    <x v="18"/>
    <n v="1.1000000000000001"/>
    <x v="0"/>
    <x v="1"/>
    <x v="54"/>
    <n v="10.5"/>
    <n v="11.55"/>
    <n v="0"/>
  </r>
  <r>
    <n v="286"/>
    <x v="380"/>
    <n v="5"/>
    <n v="8.1999999999999993"/>
    <n v="240"/>
    <n v="3.4"/>
    <m/>
    <n v="0.85"/>
    <x v="18"/>
    <n v="1.1000000000000001"/>
    <x v="0"/>
    <x v="1"/>
    <x v="54"/>
    <n v="9.8000000000000007"/>
    <n v="10.780000000000001"/>
    <n v="0"/>
  </r>
  <r>
    <n v="286"/>
    <x v="381"/>
    <n v="3.3"/>
    <n v="5.3"/>
    <n v="383"/>
    <n v="0.1"/>
    <m/>
    <n v="0.89"/>
    <x v="18"/>
    <n v="1.1000000000000001"/>
    <x v="0"/>
    <x v="1"/>
    <x v="54"/>
    <n v="12.7"/>
    <n v="13.97"/>
    <n v="0"/>
  </r>
  <r>
    <n v="286"/>
    <x v="382"/>
    <n v="4.0999999999999996"/>
    <n v="1.5"/>
    <n v="78"/>
    <n v="0"/>
    <m/>
    <n v="0.94"/>
    <x v="18"/>
    <n v="1.1000000000000001"/>
    <x v="0"/>
    <x v="1"/>
    <x v="54"/>
    <n v="16.5"/>
    <n v="18.150000000000002"/>
    <n v="0"/>
  </r>
  <r>
    <n v="286"/>
    <x v="383"/>
    <n v="2.4"/>
    <n v="0.9"/>
    <n v="420"/>
    <n v="0"/>
    <m/>
    <n v="0.88"/>
    <x v="18"/>
    <n v="1.1000000000000001"/>
    <x v="0"/>
    <x v="1"/>
    <x v="55"/>
    <n v="17.100000000000001"/>
    <n v="18.810000000000002"/>
    <n v="0"/>
  </r>
  <r>
    <n v="286"/>
    <x v="384"/>
    <n v="2.9"/>
    <n v="0.5"/>
    <n v="438"/>
    <n v="0"/>
    <m/>
    <n v="0.86"/>
    <x v="18"/>
    <n v="1.1000000000000001"/>
    <x v="0"/>
    <x v="1"/>
    <x v="55"/>
    <n v="17.5"/>
    <n v="19.25"/>
    <n v="0"/>
  </r>
  <r>
    <n v="286"/>
    <x v="385"/>
    <n v="4.4000000000000004"/>
    <n v="0.2"/>
    <n v="337"/>
    <n v="0"/>
    <m/>
    <n v="0.82"/>
    <x v="18"/>
    <n v="1.1000000000000001"/>
    <x v="0"/>
    <x v="1"/>
    <x v="55"/>
    <n v="17.8"/>
    <n v="19.580000000000002"/>
    <n v="0"/>
  </r>
  <r>
    <n v="286"/>
    <x v="386"/>
    <n v="7.1"/>
    <n v="-1.8"/>
    <n v="468"/>
    <n v="0"/>
    <m/>
    <n v="0.77"/>
    <x v="18"/>
    <n v="1.1000000000000001"/>
    <x v="0"/>
    <x v="1"/>
    <x v="55"/>
    <n v="19.8"/>
    <n v="21.78"/>
    <n v="0"/>
  </r>
  <r>
    <n v="286"/>
    <x v="387"/>
    <n v="7.5"/>
    <n v="-1.8"/>
    <n v="294"/>
    <n v="0"/>
    <m/>
    <n v="0.79"/>
    <x v="18"/>
    <n v="1.1000000000000001"/>
    <x v="0"/>
    <x v="1"/>
    <x v="55"/>
    <n v="19.8"/>
    <n v="21.78"/>
    <n v="0"/>
  </r>
  <r>
    <n v="286"/>
    <x v="388"/>
    <n v="6.3"/>
    <n v="-2.2000000000000002"/>
    <n v="139"/>
    <n v="0.8"/>
    <m/>
    <n v="0.83"/>
    <x v="18"/>
    <n v="1.1000000000000001"/>
    <x v="0"/>
    <x v="1"/>
    <x v="55"/>
    <n v="20.2"/>
    <n v="22.220000000000002"/>
    <n v="0"/>
  </r>
  <r>
    <n v="286"/>
    <x v="389"/>
    <n v="5.8"/>
    <n v="-1.3"/>
    <n v="112"/>
    <n v="-0.1"/>
    <m/>
    <n v="0.86"/>
    <x v="18"/>
    <n v="1.1000000000000001"/>
    <x v="0"/>
    <x v="1"/>
    <x v="55"/>
    <n v="19.3"/>
    <n v="21.230000000000004"/>
    <n v="0"/>
  </r>
  <r>
    <n v="286"/>
    <x v="390"/>
    <n v="5"/>
    <n v="-0.1"/>
    <n v="232"/>
    <n v="1.1000000000000001"/>
    <m/>
    <n v="0.92"/>
    <x v="18"/>
    <n v="1.1000000000000001"/>
    <x v="0"/>
    <x v="1"/>
    <x v="56"/>
    <n v="18.100000000000001"/>
    <n v="19.910000000000004"/>
    <n v="0"/>
  </r>
  <r>
    <n v="286"/>
    <x v="391"/>
    <n v="5.7"/>
    <n v="0"/>
    <n v="187"/>
    <n v="0.3"/>
    <m/>
    <n v="0.88"/>
    <x v="18"/>
    <n v="1.1000000000000001"/>
    <x v="0"/>
    <x v="1"/>
    <x v="56"/>
    <n v="18"/>
    <n v="19.8"/>
    <n v="0"/>
  </r>
  <r>
    <n v="286"/>
    <x v="392"/>
    <n v="6.3"/>
    <n v="-0.3"/>
    <n v="226"/>
    <n v="4.4000000000000004"/>
    <m/>
    <n v="0.86"/>
    <x v="18"/>
    <n v="1.1000000000000001"/>
    <x v="0"/>
    <x v="1"/>
    <x v="56"/>
    <n v="18.3"/>
    <n v="20.130000000000003"/>
    <n v="0"/>
  </r>
  <r>
    <n v="286"/>
    <x v="393"/>
    <n v="5.9"/>
    <n v="-0.2"/>
    <n v="172"/>
    <n v="1"/>
    <m/>
    <n v="0.84"/>
    <x v="18"/>
    <n v="1.1000000000000001"/>
    <x v="0"/>
    <x v="1"/>
    <x v="56"/>
    <n v="18.2"/>
    <n v="20.02"/>
    <n v="0"/>
  </r>
  <r>
    <n v="286"/>
    <x v="394"/>
    <n v="7"/>
    <n v="-1"/>
    <n v="463"/>
    <n v="1.7"/>
    <m/>
    <n v="0.85"/>
    <x v="18"/>
    <n v="1.1000000000000001"/>
    <x v="0"/>
    <x v="1"/>
    <x v="56"/>
    <n v="19"/>
    <n v="20.900000000000002"/>
    <n v="0"/>
  </r>
  <r>
    <n v="286"/>
    <x v="395"/>
    <n v="6.8"/>
    <n v="0.4"/>
    <n v="234"/>
    <n v="1.3"/>
    <m/>
    <n v="0.87"/>
    <x v="18"/>
    <n v="1.1000000000000001"/>
    <x v="0"/>
    <x v="1"/>
    <x v="56"/>
    <n v="17.600000000000001"/>
    <n v="19.360000000000003"/>
    <n v="0"/>
  </r>
  <r>
    <n v="290"/>
    <x v="0"/>
    <n v="8.8000000000000007"/>
    <n v="6.7"/>
    <n v="41"/>
    <n v="9.4"/>
    <n v="1008.8"/>
    <n v="0.85"/>
    <x v="19"/>
    <n v="1.1000000000000001"/>
    <x v="0"/>
    <x v="0"/>
    <x v="0"/>
    <n v="11.3"/>
    <n v="12.430000000000001"/>
    <n v="0"/>
  </r>
  <r>
    <n v="290"/>
    <x v="1"/>
    <n v="3.6"/>
    <n v="2.6"/>
    <n v="373"/>
    <n v="0.2"/>
    <n v="1012.6"/>
    <n v="0.89"/>
    <x v="19"/>
    <n v="1.1000000000000001"/>
    <x v="0"/>
    <x v="0"/>
    <x v="0"/>
    <n v="15.4"/>
    <n v="16.940000000000001"/>
    <n v="0"/>
  </r>
  <r>
    <n v="290"/>
    <x v="2"/>
    <n v="4.5999999999999996"/>
    <n v="0.9"/>
    <n v="175"/>
    <n v="1.2"/>
    <n v="1017.1"/>
    <n v="0.92"/>
    <x v="19"/>
    <n v="1.1000000000000001"/>
    <x v="0"/>
    <x v="0"/>
    <x v="0"/>
    <n v="17.100000000000001"/>
    <n v="18.810000000000002"/>
    <n v="0"/>
  </r>
  <r>
    <n v="290"/>
    <x v="3"/>
    <n v="2.8"/>
    <n v="0.9"/>
    <n v="124"/>
    <n v="-0.1"/>
    <n v="1017.2"/>
    <n v="0.94"/>
    <x v="19"/>
    <n v="1.1000000000000001"/>
    <x v="0"/>
    <x v="0"/>
    <x v="0"/>
    <n v="17.100000000000001"/>
    <n v="18.810000000000002"/>
    <n v="0"/>
  </r>
  <r>
    <n v="290"/>
    <x v="4"/>
    <n v="4.9000000000000004"/>
    <n v="4.5999999999999996"/>
    <n v="66"/>
    <n v="17.8"/>
    <n v="995.7"/>
    <n v="0.93"/>
    <x v="19"/>
    <n v="1.1000000000000001"/>
    <x v="0"/>
    <x v="0"/>
    <x v="0"/>
    <n v="13.4"/>
    <n v="14.740000000000002"/>
    <n v="0"/>
  </r>
  <r>
    <n v="290"/>
    <x v="5"/>
    <n v="8.8000000000000007"/>
    <n v="8.9"/>
    <n v="84"/>
    <n v="3.9"/>
    <n v="986"/>
    <n v="0.83"/>
    <x v="19"/>
    <n v="1.1000000000000001"/>
    <x v="0"/>
    <x v="0"/>
    <x v="1"/>
    <n v="9.1"/>
    <n v="10.01"/>
    <n v="0"/>
  </r>
  <r>
    <n v="290"/>
    <x v="6"/>
    <n v="5.7"/>
    <n v="3.6"/>
    <n v="132"/>
    <n v="0.9"/>
    <n v="997.1"/>
    <n v="0.83"/>
    <x v="19"/>
    <n v="1.1000000000000001"/>
    <x v="0"/>
    <x v="0"/>
    <x v="1"/>
    <n v="14.4"/>
    <n v="15.840000000000002"/>
    <n v="0"/>
  </r>
  <r>
    <n v="290"/>
    <x v="7"/>
    <n v="3.9"/>
    <n v="2"/>
    <n v="321"/>
    <n v="0.3"/>
    <n v="1001.5"/>
    <n v="0.89"/>
    <x v="19"/>
    <n v="1.1000000000000001"/>
    <x v="0"/>
    <x v="0"/>
    <x v="1"/>
    <n v="16"/>
    <n v="17.600000000000001"/>
    <n v="0"/>
  </r>
  <r>
    <n v="290"/>
    <x v="8"/>
    <n v="2.8"/>
    <n v="0.7"/>
    <n v="141"/>
    <n v="2.2000000000000002"/>
    <n v="1003.1"/>
    <n v="0.94"/>
    <x v="19"/>
    <n v="1.1000000000000001"/>
    <x v="0"/>
    <x v="0"/>
    <x v="1"/>
    <n v="17.3"/>
    <n v="19.03"/>
    <n v="0"/>
  </r>
  <r>
    <n v="290"/>
    <x v="9"/>
    <n v="4.2"/>
    <n v="1.4"/>
    <n v="262"/>
    <n v="0.4"/>
    <n v="1016.5"/>
    <n v="0.89"/>
    <x v="19"/>
    <n v="1.1000000000000001"/>
    <x v="0"/>
    <x v="0"/>
    <x v="1"/>
    <n v="16.600000000000001"/>
    <n v="18.260000000000002"/>
    <n v="0"/>
  </r>
  <r>
    <n v="290"/>
    <x v="10"/>
    <n v="1.5"/>
    <n v="-0.9"/>
    <n v="260"/>
    <n v="0"/>
    <n v="1026.7"/>
    <n v="0.98"/>
    <x v="19"/>
    <n v="1.1000000000000001"/>
    <x v="0"/>
    <x v="0"/>
    <x v="1"/>
    <n v="18.899999999999999"/>
    <n v="20.79"/>
    <n v="0"/>
  </r>
  <r>
    <n v="290"/>
    <x v="11"/>
    <n v="0.7"/>
    <n v="-0.2"/>
    <n v="227"/>
    <n v="0"/>
    <n v="1038.5"/>
    <n v="0.94"/>
    <x v="19"/>
    <n v="1.1000000000000001"/>
    <x v="0"/>
    <x v="0"/>
    <x v="1"/>
    <n v="18.2"/>
    <n v="20.02"/>
    <n v="0"/>
  </r>
  <r>
    <n v="290"/>
    <x v="12"/>
    <n v="1.9"/>
    <n v="-1.1000000000000001"/>
    <n v="470"/>
    <n v="0"/>
    <n v="1041"/>
    <n v="0.87"/>
    <x v="19"/>
    <n v="1.1000000000000001"/>
    <x v="0"/>
    <x v="0"/>
    <x v="2"/>
    <n v="19.100000000000001"/>
    <n v="21.01"/>
    <n v="0"/>
  </r>
  <r>
    <n v="290"/>
    <x v="13"/>
    <n v="3.6"/>
    <n v="0.6"/>
    <n v="179"/>
    <n v="-0.1"/>
    <n v="1033.7"/>
    <n v="0.87"/>
    <x v="19"/>
    <n v="1.1000000000000001"/>
    <x v="0"/>
    <x v="0"/>
    <x v="2"/>
    <n v="17.399999999999999"/>
    <n v="19.14"/>
    <n v="0"/>
  </r>
  <r>
    <n v="290"/>
    <x v="14"/>
    <n v="1.7"/>
    <n v="5.2"/>
    <n v="159"/>
    <n v="0"/>
    <n v="1033.5"/>
    <n v="0.99"/>
    <x v="19"/>
    <n v="1.1000000000000001"/>
    <x v="0"/>
    <x v="0"/>
    <x v="2"/>
    <n v="12.8"/>
    <n v="14.080000000000002"/>
    <n v="0"/>
  </r>
  <r>
    <n v="290"/>
    <x v="15"/>
    <n v="2.4"/>
    <n v="2.7"/>
    <n v="75"/>
    <n v="0"/>
    <n v="1037.2"/>
    <n v="0.98"/>
    <x v="19"/>
    <n v="1.1000000000000001"/>
    <x v="0"/>
    <x v="0"/>
    <x v="2"/>
    <n v="15.3"/>
    <n v="16.830000000000002"/>
    <n v="0"/>
  </r>
  <r>
    <n v="290"/>
    <x v="16"/>
    <n v="1.9"/>
    <n v="0.3"/>
    <n v="150"/>
    <n v="0"/>
    <n v="1037.5"/>
    <n v="0.99"/>
    <x v="19"/>
    <n v="1.1000000000000001"/>
    <x v="0"/>
    <x v="0"/>
    <x v="2"/>
    <n v="17.7"/>
    <n v="19.470000000000002"/>
    <n v="0"/>
  </r>
  <r>
    <n v="290"/>
    <x v="17"/>
    <n v="1.6"/>
    <n v="-1.5"/>
    <n v="209"/>
    <n v="-0.1"/>
    <n v="1031.8"/>
    <n v="0.98"/>
    <x v="19"/>
    <n v="1.1000000000000001"/>
    <x v="0"/>
    <x v="0"/>
    <x v="2"/>
    <n v="19.5"/>
    <n v="21.450000000000003"/>
    <n v="0"/>
  </r>
  <r>
    <n v="290"/>
    <x v="18"/>
    <n v="1.3"/>
    <n v="-2.5"/>
    <n v="164"/>
    <n v="-0.1"/>
    <n v="1023.3"/>
    <n v="0.98"/>
    <x v="19"/>
    <n v="1.1000000000000001"/>
    <x v="0"/>
    <x v="0"/>
    <x v="2"/>
    <n v="20.5"/>
    <n v="22.55"/>
    <n v="0"/>
  </r>
  <r>
    <n v="290"/>
    <x v="19"/>
    <n v="2.1"/>
    <n v="-1.6"/>
    <n v="68"/>
    <n v="-0.1"/>
    <n v="1019.7"/>
    <n v="0.97"/>
    <x v="19"/>
    <n v="1.1000000000000001"/>
    <x v="0"/>
    <x v="0"/>
    <x v="3"/>
    <n v="19.600000000000001"/>
    <n v="21.560000000000002"/>
    <n v="0"/>
  </r>
  <r>
    <n v="290"/>
    <x v="20"/>
    <n v="2.6"/>
    <n v="-1.2"/>
    <n v="132"/>
    <n v="0"/>
    <n v="1016.5"/>
    <n v="0.98"/>
    <x v="19"/>
    <n v="1.1000000000000001"/>
    <x v="0"/>
    <x v="0"/>
    <x v="3"/>
    <n v="19.2"/>
    <n v="21.12"/>
    <n v="0"/>
  </r>
  <r>
    <n v="290"/>
    <x v="21"/>
    <n v="2.4"/>
    <n v="2.2000000000000002"/>
    <n v="240"/>
    <n v="3.6"/>
    <n v="1004.8"/>
    <n v="0.91"/>
    <x v="19"/>
    <n v="1.1000000000000001"/>
    <x v="0"/>
    <x v="0"/>
    <x v="3"/>
    <n v="15.8"/>
    <n v="17.380000000000003"/>
    <n v="0"/>
  </r>
  <r>
    <n v="290"/>
    <x v="22"/>
    <n v="5.0999999999999996"/>
    <n v="4.8"/>
    <n v="218"/>
    <n v="5.7"/>
    <n v="1003.2"/>
    <n v="0.89"/>
    <x v="19"/>
    <n v="1.1000000000000001"/>
    <x v="0"/>
    <x v="0"/>
    <x v="3"/>
    <n v="13.2"/>
    <n v="14.52"/>
    <n v="0"/>
  </r>
  <r>
    <n v="290"/>
    <x v="23"/>
    <n v="6.1"/>
    <n v="7.4"/>
    <n v="95"/>
    <n v="2.6"/>
    <n v="1002.3"/>
    <n v="0.88"/>
    <x v="19"/>
    <n v="1.1000000000000001"/>
    <x v="0"/>
    <x v="0"/>
    <x v="3"/>
    <n v="10.6"/>
    <n v="11.66"/>
    <n v="0"/>
  </r>
  <r>
    <n v="290"/>
    <x v="24"/>
    <n v="2"/>
    <n v="5.7"/>
    <n v="218"/>
    <n v="11"/>
    <n v="1004.5"/>
    <n v="0.95"/>
    <x v="19"/>
    <n v="1.1000000000000001"/>
    <x v="0"/>
    <x v="0"/>
    <x v="3"/>
    <n v="12.3"/>
    <n v="13.530000000000001"/>
    <n v="0"/>
  </r>
  <r>
    <n v="290"/>
    <x v="25"/>
    <n v="3.8"/>
    <n v="3.5"/>
    <n v="280"/>
    <n v="1.5"/>
    <n v="1004"/>
    <n v="0.87"/>
    <x v="19"/>
    <n v="1.1000000000000001"/>
    <x v="0"/>
    <x v="0"/>
    <x v="3"/>
    <n v="14.5"/>
    <n v="15.950000000000001"/>
    <n v="0"/>
  </r>
  <r>
    <n v="290"/>
    <x v="26"/>
    <n v="5.8"/>
    <n v="9.1"/>
    <n v="382"/>
    <n v="2.6"/>
    <n v="990.3"/>
    <n v="0.77"/>
    <x v="19"/>
    <n v="1.1000000000000001"/>
    <x v="0"/>
    <x v="0"/>
    <x v="4"/>
    <n v="8.9"/>
    <n v="9.7900000000000009"/>
    <n v="0"/>
  </r>
  <r>
    <n v="290"/>
    <x v="27"/>
    <n v="6"/>
    <n v="7.9"/>
    <n v="347"/>
    <n v="1.1000000000000001"/>
    <n v="992.2"/>
    <n v="0.78"/>
    <x v="19"/>
    <n v="1.1000000000000001"/>
    <x v="0"/>
    <x v="0"/>
    <x v="4"/>
    <n v="10.1"/>
    <n v="11.110000000000001"/>
    <n v="0"/>
  </r>
  <r>
    <n v="290"/>
    <x v="28"/>
    <n v="5.7"/>
    <n v="7"/>
    <n v="249"/>
    <n v="3.7"/>
    <n v="1001.8"/>
    <n v="0.86"/>
    <x v="19"/>
    <n v="1.1000000000000001"/>
    <x v="0"/>
    <x v="0"/>
    <x v="4"/>
    <n v="11"/>
    <n v="12.100000000000001"/>
    <n v="0"/>
  </r>
  <r>
    <n v="290"/>
    <x v="29"/>
    <n v="2"/>
    <n v="4.5"/>
    <n v="130"/>
    <n v="3.8"/>
    <n v="1015.8"/>
    <n v="0.96"/>
    <x v="19"/>
    <n v="1.1000000000000001"/>
    <x v="0"/>
    <x v="0"/>
    <x v="4"/>
    <n v="13.5"/>
    <n v="14.850000000000001"/>
    <n v="0"/>
  </r>
  <r>
    <n v="290"/>
    <x v="30"/>
    <n v="2.1"/>
    <n v="1.4"/>
    <n v="642"/>
    <n v="0"/>
    <n v="1028.0999999999999"/>
    <n v="0.92"/>
    <x v="19"/>
    <n v="1.1000000000000001"/>
    <x v="0"/>
    <x v="0"/>
    <x v="4"/>
    <n v="16.600000000000001"/>
    <n v="18.260000000000002"/>
    <n v="0"/>
  </r>
  <r>
    <n v="290"/>
    <x v="31"/>
    <n v="1"/>
    <n v="-0.8"/>
    <n v="689"/>
    <n v="0"/>
    <n v="1032"/>
    <n v="0.89"/>
    <x v="19"/>
    <n v="1.1000000000000001"/>
    <x v="1"/>
    <x v="0"/>
    <x v="4"/>
    <n v="18.8"/>
    <n v="20.680000000000003"/>
    <n v="0"/>
  </r>
  <r>
    <n v="290"/>
    <x v="32"/>
    <n v="1.3"/>
    <n v="-1.5"/>
    <n v="786"/>
    <n v="0"/>
    <n v="1026.2"/>
    <n v="0.88"/>
    <x v="19"/>
    <n v="1.1000000000000001"/>
    <x v="1"/>
    <x v="0"/>
    <x v="4"/>
    <n v="19.5"/>
    <n v="21.450000000000003"/>
    <n v="0"/>
  </r>
  <r>
    <n v="290"/>
    <x v="33"/>
    <n v="2.2000000000000002"/>
    <n v="-0.3"/>
    <n v="733"/>
    <n v="0"/>
    <n v="1027.2"/>
    <n v="0.87"/>
    <x v="19"/>
    <n v="1.1000000000000001"/>
    <x v="1"/>
    <x v="0"/>
    <x v="5"/>
    <n v="18.3"/>
    <n v="20.130000000000003"/>
    <n v="0"/>
  </r>
  <r>
    <n v="290"/>
    <x v="34"/>
    <n v="3.7"/>
    <n v="1"/>
    <n v="160"/>
    <n v="0"/>
    <n v="1027.5999999999999"/>
    <n v="0.9"/>
    <x v="19"/>
    <n v="1.1000000000000001"/>
    <x v="1"/>
    <x v="0"/>
    <x v="5"/>
    <n v="17"/>
    <n v="18.700000000000003"/>
    <n v="0"/>
  </r>
  <r>
    <n v="290"/>
    <x v="35"/>
    <n v="2.8"/>
    <n v="3.6"/>
    <n v="166"/>
    <n v="0.2"/>
    <n v="1037.2"/>
    <n v="0.97"/>
    <x v="19"/>
    <n v="1.1000000000000001"/>
    <x v="1"/>
    <x v="0"/>
    <x v="5"/>
    <n v="14.4"/>
    <n v="15.840000000000002"/>
    <n v="0"/>
  </r>
  <r>
    <n v="290"/>
    <x v="36"/>
    <n v="2.8"/>
    <n v="3.9"/>
    <n v="450"/>
    <n v="-0.1"/>
    <n v="1041.5"/>
    <n v="0.9"/>
    <x v="19"/>
    <n v="1.1000000000000001"/>
    <x v="1"/>
    <x v="0"/>
    <x v="5"/>
    <n v="14.1"/>
    <n v="15.510000000000002"/>
    <n v="0"/>
  </r>
  <r>
    <n v="290"/>
    <x v="37"/>
    <n v="5.5"/>
    <n v="2.9"/>
    <n v="341"/>
    <n v="0"/>
    <n v="1030.2"/>
    <n v="0.75"/>
    <x v="19"/>
    <n v="1.1000000000000001"/>
    <x v="1"/>
    <x v="0"/>
    <x v="5"/>
    <n v="15.1"/>
    <n v="16.61"/>
    <n v="0"/>
  </r>
  <r>
    <n v="290"/>
    <x v="38"/>
    <n v="3"/>
    <n v="3.6"/>
    <n v="187"/>
    <n v="-0.1"/>
    <n v="1023.6"/>
    <n v="0.75"/>
    <x v="19"/>
    <n v="1.1000000000000001"/>
    <x v="1"/>
    <x v="0"/>
    <x v="5"/>
    <n v="14.4"/>
    <n v="15.840000000000002"/>
    <n v="0"/>
  </r>
  <r>
    <n v="290"/>
    <x v="39"/>
    <n v="3.5"/>
    <n v="2.5"/>
    <n v="618"/>
    <n v="0"/>
    <n v="1029.0999999999999"/>
    <n v="0.79"/>
    <x v="19"/>
    <n v="1.1000000000000001"/>
    <x v="1"/>
    <x v="0"/>
    <x v="5"/>
    <n v="15.5"/>
    <n v="17.05"/>
    <n v="0"/>
  </r>
  <r>
    <n v="290"/>
    <x v="40"/>
    <n v="5.3"/>
    <n v="1.6"/>
    <n v="305"/>
    <n v="-0.1"/>
    <n v="1025.9000000000001"/>
    <n v="0.79"/>
    <x v="19"/>
    <n v="1.1000000000000001"/>
    <x v="1"/>
    <x v="0"/>
    <x v="6"/>
    <n v="16.399999999999999"/>
    <n v="18.04"/>
    <n v="0"/>
  </r>
  <r>
    <n v="290"/>
    <x v="41"/>
    <n v="3.9"/>
    <n v="2.7"/>
    <n v="117"/>
    <n v="12.8"/>
    <n v="1019.7"/>
    <n v="0.91"/>
    <x v="19"/>
    <n v="1.1000000000000001"/>
    <x v="1"/>
    <x v="0"/>
    <x v="6"/>
    <n v="15.3"/>
    <n v="16.830000000000002"/>
    <n v="0"/>
  </r>
  <r>
    <n v="290"/>
    <x v="42"/>
    <n v="1.7"/>
    <n v="2"/>
    <n v="252"/>
    <n v="-0.1"/>
    <n v="1018.3"/>
    <n v="0.91"/>
    <x v="19"/>
    <n v="1.1000000000000001"/>
    <x v="1"/>
    <x v="0"/>
    <x v="6"/>
    <n v="16"/>
    <n v="17.600000000000001"/>
    <n v="0"/>
  </r>
  <r>
    <n v="290"/>
    <x v="43"/>
    <n v="2.8"/>
    <n v="-1.6"/>
    <n v="265"/>
    <n v="-0.1"/>
    <n v="1021.8"/>
    <n v="0.9"/>
    <x v="19"/>
    <n v="1.1000000000000001"/>
    <x v="1"/>
    <x v="0"/>
    <x v="6"/>
    <n v="19.600000000000001"/>
    <n v="21.560000000000002"/>
    <n v="0"/>
  </r>
  <r>
    <n v="290"/>
    <x v="44"/>
    <n v="2"/>
    <n v="0.6"/>
    <n v="420"/>
    <n v="0"/>
    <n v="1027.8"/>
    <n v="0.85"/>
    <x v="19"/>
    <n v="1.1000000000000001"/>
    <x v="1"/>
    <x v="0"/>
    <x v="6"/>
    <n v="17.399999999999999"/>
    <n v="19.14"/>
    <n v="0"/>
  </r>
  <r>
    <n v="290"/>
    <x v="45"/>
    <n v="1.6"/>
    <n v="0.8"/>
    <n v="430"/>
    <n v="0"/>
    <n v="1024.5"/>
    <n v="0.79"/>
    <x v="19"/>
    <n v="1.1000000000000001"/>
    <x v="1"/>
    <x v="0"/>
    <x v="6"/>
    <n v="17.2"/>
    <n v="18.920000000000002"/>
    <n v="0"/>
  </r>
  <r>
    <n v="290"/>
    <x v="46"/>
    <n v="2.9"/>
    <n v="-1.1000000000000001"/>
    <n v="616"/>
    <n v="0"/>
    <n v="1024.2"/>
    <n v="0.8"/>
    <x v="19"/>
    <n v="1.1000000000000001"/>
    <x v="1"/>
    <x v="0"/>
    <x v="6"/>
    <n v="19.100000000000001"/>
    <n v="21.01"/>
    <n v="0"/>
  </r>
  <r>
    <n v="290"/>
    <x v="47"/>
    <n v="2.8"/>
    <n v="-2.4"/>
    <n v="1138"/>
    <n v="0"/>
    <n v="1025.8"/>
    <n v="0.73"/>
    <x v="19"/>
    <n v="1.1000000000000001"/>
    <x v="1"/>
    <x v="0"/>
    <x v="7"/>
    <n v="20.399999999999999"/>
    <n v="22.44"/>
    <n v="0"/>
  </r>
  <r>
    <n v="290"/>
    <x v="48"/>
    <n v="3.5"/>
    <n v="-1.8"/>
    <n v="975"/>
    <n v="0"/>
    <n v="1027.3"/>
    <n v="0.61"/>
    <x v="19"/>
    <n v="1.1000000000000001"/>
    <x v="1"/>
    <x v="0"/>
    <x v="7"/>
    <n v="19.8"/>
    <n v="21.78"/>
    <n v="0"/>
  </r>
  <r>
    <n v="290"/>
    <x v="49"/>
    <n v="4.3"/>
    <n v="0.7"/>
    <n v="942"/>
    <n v="0"/>
    <n v="1023.9"/>
    <n v="0.49"/>
    <x v="19"/>
    <n v="1.1000000000000001"/>
    <x v="1"/>
    <x v="0"/>
    <x v="7"/>
    <n v="17.3"/>
    <n v="19.03"/>
    <n v="0"/>
  </r>
  <r>
    <n v="290"/>
    <x v="50"/>
    <n v="3.5"/>
    <n v="6.5"/>
    <n v="403"/>
    <n v="-0.1"/>
    <n v="1021"/>
    <n v="0.72"/>
    <x v="19"/>
    <n v="1.1000000000000001"/>
    <x v="1"/>
    <x v="0"/>
    <x v="7"/>
    <n v="11.5"/>
    <n v="12.65"/>
    <n v="0"/>
  </r>
  <r>
    <n v="290"/>
    <x v="51"/>
    <n v="4.3"/>
    <n v="13.1"/>
    <n v="715"/>
    <n v="0"/>
    <n v="1018.1"/>
    <n v="0.73"/>
    <x v="19"/>
    <n v="1.1000000000000001"/>
    <x v="1"/>
    <x v="0"/>
    <x v="7"/>
    <n v="4.9000000000000004"/>
    <n v="5.3900000000000006"/>
    <n v="0"/>
  </r>
  <r>
    <n v="290"/>
    <x v="52"/>
    <n v="4.0999999999999996"/>
    <n v="11.3"/>
    <n v="284"/>
    <n v="0.5"/>
    <n v="1015.8"/>
    <n v="0.79"/>
    <x v="19"/>
    <n v="1.1000000000000001"/>
    <x v="1"/>
    <x v="0"/>
    <x v="7"/>
    <n v="6.6999999999999993"/>
    <n v="7.37"/>
    <n v="0"/>
  </r>
  <r>
    <n v="290"/>
    <x v="53"/>
    <n v="3.9"/>
    <n v="10.3"/>
    <n v="677"/>
    <n v="0"/>
    <n v="1025.7"/>
    <n v="0.79"/>
    <x v="19"/>
    <n v="1.1000000000000001"/>
    <x v="1"/>
    <x v="0"/>
    <x v="7"/>
    <n v="7.6999999999999993"/>
    <n v="8.4700000000000006"/>
    <n v="0"/>
  </r>
  <r>
    <n v="290"/>
    <x v="54"/>
    <n v="5.8"/>
    <n v="11.2"/>
    <n v="277"/>
    <n v="1"/>
    <n v="1016.3"/>
    <n v="0.77"/>
    <x v="19"/>
    <n v="1.1000000000000001"/>
    <x v="1"/>
    <x v="0"/>
    <x v="8"/>
    <n v="6.8000000000000007"/>
    <n v="7.4800000000000013"/>
    <n v="0"/>
  </r>
  <r>
    <n v="290"/>
    <x v="55"/>
    <n v="3"/>
    <n v="9.1"/>
    <n v="611"/>
    <n v="0.2"/>
    <n v="1013.5"/>
    <n v="0.84"/>
    <x v="19"/>
    <n v="1.1000000000000001"/>
    <x v="1"/>
    <x v="0"/>
    <x v="8"/>
    <n v="8.9"/>
    <n v="9.7900000000000009"/>
    <n v="0"/>
  </r>
  <r>
    <n v="290"/>
    <x v="56"/>
    <n v="3.3"/>
    <n v="7.2"/>
    <n v="650"/>
    <n v="7"/>
    <n v="1014.8"/>
    <n v="0.81"/>
    <x v="19"/>
    <n v="1.1000000000000001"/>
    <x v="1"/>
    <x v="0"/>
    <x v="8"/>
    <n v="10.8"/>
    <n v="11.880000000000003"/>
    <n v="0"/>
  </r>
  <r>
    <n v="290"/>
    <x v="57"/>
    <n v="3.3"/>
    <n v="5.2"/>
    <n v="510"/>
    <n v="2"/>
    <n v="1014.9"/>
    <n v="0.9"/>
    <x v="19"/>
    <n v="1.1000000000000001"/>
    <x v="1"/>
    <x v="0"/>
    <x v="8"/>
    <n v="12.8"/>
    <n v="14.080000000000002"/>
    <n v="0"/>
  </r>
  <r>
    <n v="290"/>
    <x v="58"/>
    <n v="2.8"/>
    <n v="3.7"/>
    <n v="647"/>
    <n v="-0.1"/>
    <n v="1025.4000000000001"/>
    <n v="0.89"/>
    <x v="19"/>
    <n v="1.1000000000000001"/>
    <x v="1"/>
    <x v="0"/>
    <x v="8"/>
    <n v="14.3"/>
    <n v="15.730000000000002"/>
    <n v="0"/>
  </r>
  <r>
    <n v="290"/>
    <x v="59"/>
    <n v="1.3"/>
    <n v="2"/>
    <n v="367"/>
    <n v="0"/>
    <n v="1033.5999999999999"/>
    <n v="0.9"/>
    <x v="19"/>
    <n v="1"/>
    <x v="2"/>
    <x v="0"/>
    <x v="8"/>
    <n v="16"/>
    <n v="16"/>
    <n v="0"/>
  </r>
  <r>
    <n v="290"/>
    <x v="60"/>
    <n v="0.8"/>
    <n v="1.1000000000000001"/>
    <n v="1126"/>
    <n v="0"/>
    <n v="1034.5"/>
    <n v="0.87"/>
    <x v="19"/>
    <n v="1"/>
    <x v="2"/>
    <x v="0"/>
    <x v="8"/>
    <n v="16.899999999999999"/>
    <n v="16.899999999999999"/>
    <n v="0"/>
  </r>
  <r>
    <n v="290"/>
    <x v="61"/>
    <n v="0.8"/>
    <n v="1.9"/>
    <n v="1288"/>
    <n v="0"/>
    <n v="1029.5999999999999"/>
    <n v="0.81"/>
    <x v="19"/>
    <n v="1"/>
    <x v="2"/>
    <x v="0"/>
    <x v="9"/>
    <n v="16.100000000000001"/>
    <n v="16.100000000000001"/>
    <n v="0"/>
  </r>
  <r>
    <n v="290"/>
    <x v="62"/>
    <n v="1.4"/>
    <n v="2.7"/>
    <n v="1232"/>
    <n v="0"/>
    <n v="1026.4000000000001"/>
    <n v="0.79"/>
    <x v="19"/>
    <n v="1"/>
    <x v="2"/>
    <x v="0"/>
    <x v="9"/>
    <n v="15.3"/>
    <n v="15.3"/>
    <n v="0"/>
  </r>
  <r>
    <n v="290"/>
    <x v="63"/>
    <n v="2.9"/>
    <n v="6.3"/>
    <n v="1346"/>
    <n v="0"/>
    <n v="1023"/>
    <n v="0.66"/>
    <x v="19"/>
    <n v="1"/>
    <x v="2"/>
    <x v="0"/>
    <x v="9"/>
    <n v="11.7"/>
    <n v="11.7"/>
    <n v="0"/>
  </r>
  <r>
    <n v="290"/>
    <x v="64"/>
    <n v="2.8"/>
    <n v="8.5"/>
    <n v="1240"/>
    <n v="0"/>
    <n v="1018.2"/>
    <n v="0.62"/>
    <x v="19"/>
    <n v="1"/>
    <x v="2"/>
    <x v="0"/>
    <x v="9"/>
    <n v="9.5"/>
    <n v="9.5"/>
    <n v="0"/>
  </r>
  <r>
    <n v="290"/>
    <x v="65"/>
    <n v="2.5"/>
    <n v="10.1"/>
    <n v="1277"/>
    <n v="0"/>
    <n v="1017"/>
    <n v="0.62"/>
    <x v="19"/>
    <n v="1"/>
    <x v="2"/>
    <x v="0"/>
    <x v="9"/>
    <n v="7.9"/>
    <n v="7.9"/>
    <n v="0"/>
  </r>
  <r>
    <n v="290"/>
    <x v="66"/>
    <n v="2.8"/>
    <n v="11.3"/>
    <n v="1344"/>
    <n v="0"/>
    <n v="1013.4"/>
    <n v="0.55000000000000004"/>
    <x v="19"/>
    <n v="1"/>
    <x v="2"/>
    <x v="0"/>
    <x v="9"/>
    <n v="6.6999999999999993"/>
    <n v="6.6999999999999993"/>
    <n v="0"/>
  </r>
  <r>
    <n v="290"/>
    <x v="67"/>
    <n v="2.4"/>
    <n v="9.8000000000000007"/>
    <n v="1329"/>
    <n v="0"/>
    <n v="1006.1"/>
    <n v="0.62"/>
    <x v="19"/>
    <n v="1"/>
    <x v="2"/>
    <x v="0"/>
    <x v="9"/>
    <n v="8.1999999999999993"/>
    <n v="8.1999999999999993"/>
    <n v="0"/>
  </r>
  <r>
    <n v="290"/>
    <x v="68"/>
    <n v="2.1"/>
    <n v="6.8"/>
    <n v="1336"/>
    <n v="0"/>
    <n v="1002.4"/>
    <n v="0.71"/>
    <x v="19"/>
    <n v="1"/>
    <x v="2"/>
    <x v="0"/>
    <x v="10"/>
    <n v="11.2"/>
    <n v="11.2"/>
    <n v="0"/>
  </r>
  <r>
    <n v="290"/>
    <x v="69"/>
    <n v="2.7"/>
    <n v="4.0999999999999996"/>
    <n v="325"/>
    <n v="-0.1"/>
    <n v="1002.6"/>
    <n v="0.86"/>
    <x v="19"/>
    <n v="1"/>
    <x v="2"/>
    <x v="0"/>
    <x v="10"/>
    <n v="13.9"/>
    <n v="13.9"/>
    <n v="0"/>
  </r>
  <r>
    <n v="290"/>
    <x v="70"/>
    <n v="2.2999999999999998"/>
    <n v="3.2"/>
    <n v="678"/>
    <n v="0.5"/>
    <n v="1000.1"/>
    <n v="0.86"/>
    <x v="19"/>
    <n v="1"/>
    <x v="2"/>
    <x v="0"/>
    <x v="10"/>
    <n v="14.8"/>
    <n v="14.8"/>
    <n v="0"/>
  </r>
  <r>
    <n v="290"/>
    <x v="71"/>
    <n v="1.7"/>
    <n v="1.9"/>
    <n v="816"/>
    <n v="-0.1"/>
    <n v="1000.4"/>
    <n v="0.84"/>
    <x v="19"/>
    <n v="1"/>
    <x v="2"/>
    <x v="0"/>
    <x v="10"/>
    <n v="16.100000000000001"/>
    <n v="16.100000000000001"/>
    <n v="0"/>
  </r>
  <r>
    <n v="290"/>
    <x v="72"/>
    <n v="1.9"/>
    <n v="0.6"/>
    <n v="891"/>
    <n v="-0.1"/>
    <n v="1010.1"/>
    <n v="0.82"/>
    <x v="19"/>
    <n v="1"/>
    <x v="2"/>
    <x v="0"/>
    <x v="10"/>
    <n v="17.399999999999999"/>
    <n v="17.399999999999999"/>
    <n v="0"/>
  </r>
  <r>
    <n v="290"/>
    <x v="73"/>
    <n v="4"/>
    <n v="2.6"/>
    <n v="989"/>
    <n v="-0.1"/>
    <n v="1020.2"/>
    <n v="0.75"/>
    <x v="19"/>
    <n v="1"/>
    <x v="2"/>
    <x v="0"/>
    <x v="10"/>
    <n v="15.4"/>
    <n v="15.4"/>
    <n v="0"/>
  </r>
  <r>
    <n v="290"/>
    <x v="74"/>
    <n v="3.3"/>
    <n v="4"/>
    <n v="1577"/>
    <n v="0"/>
    <n v="1023.1"/>
    <n v="0.74"/>
    <x v="19"/>
    <n v="1"/>
    <x v="2"/>
    <x v="0"/>
    <x v="10"/>
    <n v="14"/>
    <n v="14"/>
    <n v="0"/>
  </r>
  <r>
    <n v="290"/>
    <x v="75"/>
    <n v="3.7"/>
    <n v="4"/>
    <n v="1643"/>
    <n v="0"/>
    <n v="1029.7"/>
    <n v="0.56999999999999995"/>
    <x v="19"/>
    <n v="1"/>
    <x v="2"/>
    <x v="0"/>
    <x v="11"/>
    <n v="14"/>
    <n v="14"/>
    <n v="0"/>
  </r>
  <r>
    <n v="290"/>
    <x v="76"/>
    <n v="3.1"/>
    <n v="4.5999999999999996"/>
    <n v="1689"/>
    <n v="0"/>
    <n v="1029.3"/>
    <n v="0.41"/>
    <x v="19"/>
    <n v="1"/>
    <x v="2"/>
    <x v="0"/>
    <x v="11"/>
    <n v="13.4"/>
    <n v="13.4"/>
    <n v="0"/>
  </r>
  <r>
    <n v="290"/>
    <x v="77"/>
    <n v="2"/>
    <n v="6.8"/>
    <n v="1671"/>
    <n v="0"/>
    <n v="1024.8"/>
    <n v="0.5"/>
    <x v="19"/>
    <n v="1"/>
    <x v="2"/>
    <x v="0"/>
    <x v="11"/>
    <n v="11.2"/>
    <n v="11.2"/>
    <n v="0"/>
  </r>
  <r>
    <n v="290"/>
    <x v="78"/>
    <n v="1.9"/>
    <n v="9.6999999999999993"/>
    <n v="1578"/>
    <n v="0"/>
    <n v="1021.7"/>
    <n v="0.62"/>
    <x v="19"/>
    <n v="1"/>
    <x v="2"/>
    <x v="0"/>
    <x v="11"/>
    <n v="8.3000000000000007"/>
    <n v="8.3000000000000007"/>
    <n v="0"/>
  </r>
  <r>
    <n v="290"/>
    <x v="79"/>
    <n v="3.9"/>
    <n v="13.3"/>
    <n v="1592"/>
    <n v="0"/>
    <n v="1014.6"/>
    <n v="0.56000000000000005"/>
    <x v="19"/>
    <n v="1"/>
    <x v="2"/>
    <x v="0"/>
    <x v="11"/>
    <n v="4.6999999999999993"/>
    <n v="4.6999999999999993"/>
    <n v="0"/>
  </r>
  <r>
    <n v="290"/>
    <x v="80"/>
    <n v="5.3"/>
    <n v="13.9"/>
    <n v="1375"/>
    <n v="-0.1"/>
    <n v="1005.6"/>
    <n v="0.45"/>
    <x v="19"/>
    <n v="1"/>
    <x v="2"/>
    <x v="0"/>
    <x v="11"/>
    <n v="4.0999999999999996"/>
    <n v="4.0999999999999996"/>
    <n v="0"/>
  </r>
  <r>
    <n v="290"/>
    <x v="81"/>
    <n v="1.9"/>
    <n v="11.1"/>
    <n v="661"/>
    <n v="0.4"/>
    <n v="1005.4"/>
    <n v="0.76"/>
    <x v="19"/>
    <n v="1"/>
    <x v="2"/>
    <x v="0"/>
    <x v="11"/>
    <n v="6.9"/>
    <n v="6.9"/>
    <n v="0"/>
  </r>
  <r>
    <n v="290"/>
    <x v="82"/>
    <n v="2.6"/>
    <n v="10.6"/>
    <n v="1111"/>
    <n v="0"/>
    <n v="1014.3"/>
    <n v="0.86"/>
    <x v="19"/>
    <n v="1"/>
    <x v="2"/>
    <x v="0"/>
    <x v="12"/>
    <n v="7.4"/>
    <n v="7.4"/>
    <n v="0"/>
  </r>
  <r>
    <n v="290"/>
    <x v="83"/>
    <n v="3.5"/>
    <n v="8.4"/>
    <n v="1029"/>
    <n v="-0.1"/>
    <n v="1020"/>
    <n v="0.78"/>
    <x v="19"/>
    <n v="1"/>
    <x v="2"/>
    <x v="0"/>
    <x v="12"/>
    <n v="9.6"/>
    <n v="9.6"/>
    <n v="0"/>
  </r>
  <r>
    <n v="290"/>
    <x v="84"/>
    <n v="2.5"/>
    <n v="6.8"/>
    <n v="539"/>
    <n v="-0.1"/>
    <n v="1023.9"/>
    <n v="0.85"/>
    <x v="19"/>
    <n v="1"/>
    <x v="2"/>
    <x v="0"/>
    <x v="12"/>
    <n v="11.2"/>
    <n v="11.2"/>
    <n v="0"/>
  </r>
  <r>
    <n v="290"/>
    <x v="85"/>
    <n v="1.5"/>
    <n v="6.5"/>
    <n v="1802"/>
    <n v="0"/>
    <n v="1020.8"/>
    <n v="0.77"/>
    <x v="19"/>
    <n v="1"/>
    <x v="2"/>
    <x v="0"/>
    <x v="12"/>
    <n v="11.5"/>
    <n v="11.5"/>
    <n v="0"/>
  </r>
  <r>
    <n v="290"/>
    <x v="86"/>
    <n v="2.8"/>
    <n v="8.5"/>
    <n v="1797"/>
    <n v="0.1"/>
    <n v="1012.1"/>
    <n v="0.74"/>
    <x v="19"/>
    <n v="1"/>
    <x v="2"/>
    <x v="0"/>
    <x v="12"/>
    <n v="9.5"/>
    <n v="9.5"/>
    <n v="0"/>
  </r>
  <r>
    <n v="290"/>
    <x v="87"/>
    <n v="3.1"/>
    <n v="8.3000000000000007"/>
    <n v="1628"/>
    <n v="0"/>
    <n v="1018.2"/>
    <n v="0.72"/>
    <x v="19"/>
    <n v="1"/>
    <x v="2"/>
    <x v="0"/>
    <x v="12"/>
    <n v="9.6999999999999993"/>
    <n v="9.6999999999999993"/>
    <n v="0"/>
  </r>
  <r>
    <n v="290"/>
    <x v="88"/>
    <n v="6.9"/>
    <n v="8.9"/>
    <n v="698"/>
    <n v="0.7"/>
    <n v="1015.3"/>
    <n v="0.74"/>
    <x v="19"/>
    <n v="1"/>
    <x v="2"/>
    <x v="0"/>
    <x v="12"/>
    <n v="9.1"/>
    <n v="9.1"/>
    <n v="0"/>
  </r>
  <r>
    <n v="290"/>
    <x v="89"/>
    <n v="4.2"/>
    <n v="8"/>
    <n v="1536"/>
    <n v="0"/>
    <n v="1026.5"/>
    <n v="0.7"/>
    <x v="19"/>
    <n v="1"/>
    <x v="2"/>
    <x v="0"/>
    <x v="13"/>
    <n v="10"/>
    <n v="10"/>
    <n v="0"/>
  </r>
  <r>
    <n v="290"/>
    <x v="90"/>
    <n v="3.6"/>
    <n v="7.6"/>
    <n v="1763"/>
    <n v="0"/>
    <n v="1028.5999999999999"/>
    <n v="0.69"/>
    <x v="19"/>
    <n v="0.8"/>
    <x v="3"/>
    <x v="0"/>
    <x v="13"/>
    <n v="10.4"/>
    <n v="8.32"/>
    <n v="0"/>
  </r>
  <r>
    <n v="290"/>
    <x v="91"/>
    <n v="4.5"/>
    <n v="11.4"/>
    <n v="1897"/>
    <n v="0"/>
    <n v="1025.3"/>
    <n v="0.56999999999999995"/>
    <x v="19"/>
    <n v="0.8"/>
    <x v="3"/>
    <x v="0"/>
    <x v="13"/>
    <n v="6.6"/>
    <n v="5.28"/>
    <n v="0"/>
  </r>
  <r>
    <n v="290"/>
    <x v="92"/>
    <n v="3.9"/>
    <n v="13.7"/>
    <n v="1989"/>
    <n v="0"/>
    <n v="1024.2"/>
    <n v="0.48"/>
    <x v="19"/>
    <n v="0.8"/>
    <x v="3"/>
    <x v="0"/>
    <x v="13"/>
    <n v="4.3000000000000007"/>
    <n v="3.4400000000000008"/>
    <n v="0"/>
  </r>
  <r>
    <n v="290"/>
    <x v="93"/>
    <n v="3"/>
    <n v="13.7"/>
    <n v="2004"/>
    <n v="0"/>
    <n v="1020.4"/>
    <n v="0.52"/>
    <x v="19"/>
    <n v="0.8"/>
    <x v="3"/>
    <x v="0"/>
    <x v="13"/>
    <n v="4.3000000000000007"/>
    <n v="3.4400000000000008"/>
    <n v="0"/>
  </r>
  <r>
    <n v="290"/>
    <x v="94"/>
    <n v="4.8"/>
    <n v="9.4"/>
    <n v="2011"/>
    <n v="0"/>
    <n v="1020.5"/>
    <n v="0.55000000000000004"/>
    <x v="19"/>
    <n v="0.8"/>
    <x v="3"/>
    <x v="0"/>
    <x v="13"/>
    <n v="8.6"/>
    <n v="6.88"/>
    <n v="0"/>
  </r>
  <r>
    <n v="290"/>
    <x v="95"/>
    <n v="3.6"/>
    <n v="6.1"/>
    <n v="2133"/>
    <n v="0"/>
    <n v="1026.4000000000001"/>
    <n v="0.49"/>
    <x v="19"/>
    <n v="0.8"/>
    <x v="3"/>
    <x v="0"/>
    <x v="13"/>
    <n v="11.9"/>
    <n v="9.5200000000000014"/>
    <n v="0"/>
  </r>
  <r>
    <n v="290"/>
    <x v="96"/>
    <n v="2.2999999999999998"/>
    <n v="6.9"/>
    <n v="2121"/>
    <n v="0"/>
    <n v="1027"/>
    <n v="0.56999999999999995"/>
    <x v="19"/>
    <n v="0.8"/>
    <x v="3"/>
    <x v="0"/>
    <x v="14"/>
    <n v="11.1"/>
    <n v="8.8800000000000008"/>
    <n v="0"/>
  </r>
  <r>
    <n v="290"/>
    <x v="97"/>
    <n v="2.5"/>
    <n v="8.3000000000000007"/>
    <n v="2070"/>
    <n v="0"/>
    <n v="1027.0999999999999"/>
    <n v="0.64"/>
    <x v="19"/>
    <n v="0.8"/>
    <x v="3"/>
    <x v="0"/>
    <x v="14"/>
    <n v="9.6999999999999993"/>
    <n v="7.76"/>
    <n v="0"/>
  </r>
  <r>
    <n v="290"/>
    <x v="98"/>
    <n v="3.8"/>
    <n v="7.4"/>
    <n v="1793"/>
    <n v="0"/>
    <n v="1026.3"/>
    <n v="0.75"/>
    <x v="19"/>
    <n v="0.8"/>
    <x v="3"/>
    <x v="0"/>
    <x v="14"/>
    <n v="10.6"/>
    <n v="8.48"/>
    <n v="0"/>
  </r>
  <r>
    <n v="290"/>
    <x v="99"/>
    <n v="3.3"/>
    <n v="9.1999999999999993"/>
    <n v="1205"/>
    <n v="0"/>
    <n v="1026.9000000000001"/>
    <n v="0.73"/>
    <x v="19"/>
    <n v="0.8"/>
    <x v="3"/>
    <x v="0"/>
    <x v="14"/>
    <n v="8.8000000000000007"/>
    <n v="7.0400000000000009"/>
    <n v="0"/>
  </r>
  <r>
    <n v="290"/>
    <x v="100"/>
    <n v="3.3"/>
    <n v="10.9"/>
    <n v="1848"/>
    <n v="0"/>
    <n v="1020.8"/>
    <n v="0.75"/>
    <x v="19"/>
    <n v="0.8"/>
    <x v="3"/>
    <x v="0"/>
    <x v="14"/>
    <n v="7.1"/>
    <n v="5.68"/>
    <n v="0"/>
  </r>
  <r>
    <n v="290"/>
    <x v="101"/>
    <n v="3.3"/>
    <n v="15"/>
    <n v="2157"/>
    <n v="0"/>
    <n v="1010.3"/>
    <n v="0.6"/>
    <x v="19"/>
    <n v="0.8"/>
    <x v="3"/>
    <x v="0"/>
    <x v="14"/>
    <n v="3"/>
    <n v="2.4000000000000004"/>
    <n v="0"/>
  </r>
  <r>
    <n v="290"/>
    <x v="102"/>
    <n v="4.3"/>
    <n v="14.8"/>
    <n v="1280"/>
    <n v="1.2"/>
    <n v="1004"/>
    <n v="0.73"/>
    <x v="19"/>
    <n v="0.8"/>
    <x v="3"/>
    <x v="0"/>
    <x v="14"/>
    <n v="3.1999999999999993"/>
    <n v="2.5599999999999996"/>
    <n v="0"/>
  </r>
  <r>
    <n v="290"/>
    <x v="103"/>
    <n v="2.7"/>
    <n v="12.7"/>
    <n v="1450"/>
    <n v="-0.1"/>
    <n v="1008"/>
    <n v="0.71"/>
    <x v="19"/>
    <n v="0.8"/>
    <x v="3"/>
    <x v="0"/>
    <x v="15"/>
    <n v="5.3000000000000007"/>
    <n v="4.2400000000000011"/>
    <n v="0"/>
  </r>
  <r>
    <n v="290"/>
    <x v="104"/>
    <n v="3.1"/>
    <n v="14.8"/>
    <n v="1457"/>
    <n v="6.2"/>
    <n v="999.9"/>
    <n v="0.76"/>
    <x v="19"/>
    <n v="0.8"/>
    <x v="3"/>
    <x v="0"/>
    <x v="15"/>
    <n v="3.1999999999999993"/>
    <n v="2.5599999999999996"/>
    <n v="0"/>
  </r>
  <r>
    <n v="290"/>
    <x v="105"/>
    <n v="2.2999999999999998"/>
    <n v="10.4"/>
    <n v="401"/>
    <n v="2.2999999999999998"/>
    <n v="1008.8"/>
    <n v="0.89"/>
    <x v="19"/>
    <n v="0.8"/>
    <x v="3"/>
    <x v="0"/>
    <x v="15"/>
    <n v="7.6"/>
    <n v="6.08"/>
    <n v="0"/>
  </r>
  <r>
    <n v="290"/>
    <x v="106"/>
    <n v="3"/>
    <n v="9"/>
    <n v="501"/>
    <n v="1.7"/>
    <n v="1012.2"/>
    <n v="0.86"/>
    <x v="19"/>
    <n v="0.8"/>
    <x v="3"/>
    <x v="0"/>
    <x v="15"/>
    <n v="9"/>
    <n v="7.2"/>
    <n v="0"/>
  </r>
  <r>
    <n v="290"/>
    <x v="107"/>
    <n v="2.4"/>
    <n v="9.3000000000000007"/>
    <n v="1023"/>
    <n v="4.3"/>
    <n v="1014.3"/>
    <n v="0.8"/>
    <x v="19"/>
    <n v="0.8"/>
    <x v="3"/>
    <x v="0"/>
    <x v="15"/>
    <n v="8.6999999999999993"/>
    <n v="6.96"/>
    <n v="0"/>
  </r>
  <r>
    <n v="290"/>
    <x v="108"/>
    <n v="2.1"/>
    <n v="8.8000000000000007"/>
    <n v="2040"/>
    <n v="0"/>
    <n v="1010"/>
    <n v="0.75"/>
    <x v="19"/>
    <n v="0.8"/>
    <x v="3"/>
    <x v="0"/>
    <x v="15"/>
    <n v="9.1999999999999993"/>
    <n v="7.3599999999999994"/>
    <n v="0"/>
  </r>
  <r>
    <n v="290"/>
    <x v="109"/>
    <n v="1.8"/>
    <n v="9.5"/>
    <n v="1805"/>
    <n v="1"/>
    <n v="1007.3"/>
    <n v="0.77"/>
    <x v="19"/>
    <n v="0.8"/>
    <x v="3"/>
    <x v="0"/>
    <x v="15"/>
    <n v="8.5"/>
    <n v="6.8000000000000007"/>
    <n v="0"/>
  </r>
  <r>
    <n v="290"/>
    <x v="110"/>
    <n v="1.6"/>
    <n v="12"/>
    <n v="816"/>
    <n v="8.1"/>
    <n v="1010.4"/>
    <n v="0.84"/>
    <x v="19"/>
    <n v="0.8"/>
    <x v="3"/>
    <x v="0"/>
    <x v="16"/>
    <n v="6"/>
    <n v="4.8000000000000007"/>
    <n v="0"/>
  </r>
  <r>
    <n v="290"/>
    <x v="111"/>
    <n v="2.1"/>
    <n v="11.3"/>
    <n v="959"/>
    <n v="-0.1"/>
    <n v="1016.8"/>
    <n v="0.84"/>
    <x v="19"/>
    <n v="0.8"/>
    <x v="3"/>
    <x v="0"/>
    <x v="16"/>
    <n v="6.6999999999999993"/>
    <n v="5.3599999999999994"/>
    <n v="0"/>
  </r>
  <r>
    <n v="290"/>
    <x v="112"/>
    <n v="2"/>
    <n v="11.9"/>
    <n v="1110"/>
    <n v="13.2"/>
    <n v="1014.8"/>
    <n v="0.86"/>
    <x v="19"/>
    <n v="0.8"/>
    <x v="3"/>
    <x v="0"/>
    <x v="16"/>
    <n v="6.1"/>
    <n v="4.88"/>
    <n v="0"/>
  </r>
  <r>
    <n v="290"/>
    <x v="113"/>
    <n v="3.6"/>
    <n v="11"/>
    <n v="526"/>
    <n v="7.5"/>
    <n v="1017.4"/>
    <n v="0.92"/>
    <x v="19"/>
    <n v="0.8"/>
    <x v="3"/>
    <x v="0"/>
    <x v="16"/>
    <n v="7"/>
    <n v="5.6000000000000005"/>
    <n v="0"/>
  </r>
  <r>
    <n v="290"/>
    <x v="114"/>
    <n v="2.9"/>
    <n v="8.5"/>
    <n v="832"/>
    <n v="0"/>
    <n v="1022.6"/>
    <n v="0.89"/>
    <x v="19"/>
    <n v="0.8"/>
    <x v="3"/>
    <x v="0"/>
    <x v="16"/>
    <n v="9.5"/>
    <n v="7.6000000000000005"/>
    <n v="0"/>
  </r>
  <r>
    <n v="290"/>
    <x v="115"/>
    <n v="3"/>
    <n v="12.2"/>
    <n v="2220"/>
    <n v="0"/>
    <n v="1023.2"/>
    <n v="0.7"/>
    <x v="19"/>
    <n v="0.8"/>
    <x v="3"/>
    <x v="0"/>
    <x v="16"/>
    <n v="5.8000000000000007"/>
    <n v="4.6400000000000006"/>
    <n v="0"/>
  </r>
  <r>
    <n v="290"/>
    <x v="116"/>
    <n v="2.4"/>
    <n v="13.1"/>
    <n v="2502"/>
    <n v="0"/>
    <n v="1025.2"/>
    <n v="0.59"/>
    <x v="19"/>
    <n v="0.8"/>
    <x v="3"/>
    <x v="0"/>
    <x v="16"/>
    <n v="4.9000000000000004"/>
    <n v="3.9200000000000004"/>
    <n v="0"/>
  </r>
  <r>
    <n v="290"/>
    <x v="117"/>
    <n v="1.5"/>
    <n v="12.7"/>
    <n v="2240"/>
    <n v="0"/>
    <n v="1026.8"/>
    <n v="0.67"/>
    <x v="19"/>
    <n v="0.8"/>
    <x v="3"/>
    <x v="0"/>
    <x v="17"/>
    <n v="5.3000000000000007"/>
    <n v="4.2400000000000011"/>
    <n v="0"/>
  </r>
  <r>
    <n v="290"/>
    <x v="118"/>
    <n v="1.9"/>
    <n v="14.5"/>
    <n v="2278"/>
    <n v="0"/>
    <n v="1026.5"/>
    <n v="0.7"/>
    <x v="19"/>
    <n v="0.8"/>
    <x v="3"/>
    <x v="0"/>
    <x v="17"/>
    <n v="3.5"/>
    <n v="2.8000000000000003"/>
    <n v="0"/>
  </r>
  <r>
    <n v="290"/>
    <x v="119"/>
    <n v="1.9"/>
    <n v="16.600000000000001"/>
    <n v="2497"/>
    <n v="0"/>
    <n v="1023.2"/>
    <n v="0.68"/>
    <x v="19"/>
    <n v="0.8"/>
    <x v="3"/>
    <x v="0"/>
    <x v="17"/>
    <n v="1.3999999999999986"/>
    <n v="1.119999999999999"/>
    <n v="0"/>
  </r>
  <r>
    <n v="290"/>
    <x v="120"/>
    <n v="2"/>
    <n v="18.100000000000001"/>
    <n v="2502"/>
    <n v="0"/>
    <n v="1017.9"/>
    <n v="0.62"/>
    <x v="19"/>
    <n v="0.8"/>
    <x v="4"/>
    <x v="0"/>
    <x v="17"/>
    <n v="0"/>
    <n v="0"/>
    <n v="0.10000000000000142"/>
  </r>
  <r>
    <n v="290"/>
    <x v="121"/>
    <n v="2.8"/>
    <n v="17.2"/>
    <n v="1957"/>
    <n v="2.5"/>
    <n v="1014.1"/>
    <n v="0.7"/>
    <x v="19"/>
    <n v="0.8"/>
    <x v="4"/>
    <x v="0"/>
    <x v="17"/>
    <n v="0.80000000000000071"/>
    <n v="0.64000000000000057"/>
    <n v="0"/>
  </r>
  <r>
    <n v="290"/>
    <x v="122"/>
    <n v="3.3"/>
    <n v="11.9"/>
    <n v="2178"/>
    <n v="-0.1"/>
    <n v="1011.2"/>
    <n v="0.7"/>
    <x v="19"/>
    <n v="0.8"/>
    <x v="4"/>
    <x v="0"/>
    <x v="17"/>
    <n v="6.1"/>
    <n v="4.88"/>
    <n v="0"/>
  </r>
  <r>
    <n v="290"/>
    <x v="123"/>
    <n v="3.2"/>
    <n v="8.1"/>
    <n v="1347"/>
    <n v="0.1"/>
    <n v="1013.8"/>
    <n v="0.73"/>
    <x v="19"/>
    <n v="0.8"/>
    <x v="4"/>
    <x v="0"/>
    <x v="17"/>
    <n v="9.9"/>
    <n v="7.9200000000000008"/>
    <n v="0"/>
  </r>
  <r>
    <n v="290"/>
    <x v="124"/>
    <n v="3.6"/>
    <n v="8.4"/>
    <n v="2056"/>
    <n v="0"/>
    <n v="1018.6"/>
    <n v="0.66"/>
    <x v="19"/>
    <n v="0.8"/>
    <x v="4"/>
    <x v="0"/>
    <x v="18"/>
    <n v="9.6"/>
    <n v="7.68"/>
    <n v="0"/>
  </r>
  <r>
    <n v="290"/>
    <x v="125"/>
    <n v="3.5"/>
    <n v="9.3000000000000007"/>
    <n v="1653"/>
    <n v="0"/>
    <n v="1021.3"/>
    <n v="0.71"/>
    <x v="19"/>
    <n v="0.8"/>
    <x v="4"/>
    <x v="0"/>
    <x v="18"/>
    <n v="8.6999999999999993"/>
    <n v="6.96"/>
    <n v="0"/>
  </r>
  <r>
    <n v="290"/>
    <x v="126"/>
    <n v="2.9"/>
    <n v="11.3"/>
    <n v="2244"/>
    <n v="0"/>
    <n v="1020.3"/>
    <n v="0.63"/>
    <x v="19"/>
    <n v="0.8"/>
    <x v="4"/>
    <x v="0"/>
    <x v="18"/>
    <n v="6.6999999999999993"/>
    <n v="5.3599999999999994"/>
    <n v="0"/>
  </r>
  <r>
    <n v="290"/>
    <x v="127"/>
    <n v="2.9"/>
    <n v="11.3"/>
    <n v="2426"/>
    <n v="0"/>
    <n v="1019.2"/>
    <n v="0.56000000000000005"/>
    <x v="19"/>
    <n v="0.8"/>
    <x v="4"/>
    <x v="0"/>
    <x v="18"/>
    <n v="6.6999999999999993"/>
    <n v="5.3599999999999994"/>
    <n v="0"/>
  </r>
  <r>
    <n v="290"/>
    <x v="128"/>
    <n v="2.2999999999999998"/>
    <n v="12.4"/>
    <n v="2351"/>
    <n v="0"/>
    <n v="1021.4"/>
    <n v="0.56000000000000005"/>
    <x v="19"/>
    <n v="0.8"/>
    <x v="4"/>
    <x v="0"/>
    <x v="18"/>
    <n v="5.6"/>
    <n v="4.4799999999999995"/>
    <n v="0"/>
  </r>
  <r>
    <n v="290"/>
    <x v="129"/>
    <n v="2.9"/>
    <n v="14.5"/>
    <n v="2611"/>
    <n v="0"/>
    <n v="1020.4"/>
    <n v="0.55000000000000004"/>
    <x v="19"/>
    <n v="0.8"/>
    <x v="4"/>
    <x v="0"/>
    <x v="18"/>
    <n v="3.5"/>
    <n v="2.8000000000000003"/>
    <n v="0"/>
  </r>
  <r>
    <n v="290"/>
    <x v="130"/>
    <n v="3.2"/>
    <n v="17.7"/>
    <n v="2724"/>
    <n v="0"/>
    <n v="1015"/>
    <n v="0.53"/>
    <x v="19"/>
    <n v="0.8"/>
    <x v="4"/>
    <x v="0"/>
    <x v="18"/>
    <n v="0.30000000000000071"/>
    <n v="0.24000000000000057"/>
    <n v="0"/>
  </r>
  <r>
    <n v="290"/>
    <x v="131"/>
    <n v="4"/>
    <n v="16.8"/>
    <n v="2774"/>
    <n v="0"/>
    <n v="1015.2"/>
    <n v="0.46"/>
    <x v="19"/>
    <n v="0.8"/>
    <x v="4"/>
    <x v="0"/>
    <x v="19"/>
    <n v="1.1999999999999993"/>
    <n v="0.95999999999999952"/>
    <n v="0"/>
  </r>
  <r>
    <n v="290"/>
    <x v="132"/>
    <n v="3.3"/>
    <n v="15"/>
    <n v="2818"/>
    <n v="0"/>
    <n v="1018.9"/>
    <n v="0.48"/>
    <x v="19"/>
    <n v="0.8"/>
    <x v="4"/>
    <x v="0"/>
    <x v="19"/>
    <n v="3"/>
    <n v="2.4000000000000004"/>
    <n v="0"/>
  </r>
  <r>
    <n v="290"/>
    <x v="133"/>
    <n v="3.8"/>
    <n v="14.1"/>
    <n v="2716"/>
    <n v="0"/>
    <n v="1018.3"/>
    <n v="0.63"/>
    <x v="19"/>
    <n v="0.8"/>
    <x v="4"/>
    <x v="0"/>
    <x v="19"/>
    <n v="3.9000000000000004"/>
    <n v="3.1200000000000006"/>
    <n v="0"/>
  </r>
  <r>
    <n v="290"/>
    <x v="134"/>
    <n v="4.0999999999999996"/>
    <n v="13.7"/>
    <n v="2854"/>
    <n v="0"/>
    <n v="1020"/>
    <n v="0.56999999999999995"/>
    <x v="19"/>
    <n v="0.8"/>
    <x v="4"/>
    <x v="0"/>
    <x v="19"/>
    <n v="4.3000000000000007"/>
    <n v="3.4400000000000008"/>
    <n v="0"/>
  </r>
  <r>
    <n v="290"/>
    <x v="135"/>
    <n v="3.3"/>
    <n v="11.6"/>
    <n v="2757"/>
    <n v="0"/>
    <n v="1020.2"/>
    <n v="0.72"/>
    <x v="19"/>
    <n v="0.8"/>
    <x v="4"/>
    <x v="0"/>
    <x v="19"/>
    <n v="6.4"/>
    <n v="5.120000000000001"/>
    <n v="0"/>
  </r>
  <r>
    <n v="290"/>
    <x v="136"/>
    <n v="3.4"/>
    <n v="13.1"/>
    <n v="2362"/>
    <n v="0"/>
    <n v="1017.7"/>
    <n v="0.68"/>
    <x v="19"/>
    <n v="0.8"/>
    <x v="4"/>
    <x v="0"/>
    <x v="19"/>
    <n v="4.9000000000000004"/>
    <n v="3.9200000000000004"/>
    <n v="0"/>
  </r>
  <r>
    <n v="290"/>
    <x v="137"/>
    <n v="1.9"/>
    <n v="12.6"/>
    <n v="1443"/>
    <n v="-0.1"/>
    <n v="1017.2"/>
    <n v="0.68"/>
    <x v="19"/>
    <n v="0.8"/>
    <x v="4"/>
    <x v="0"/>
    <x v="19"/>
    <n v="5.4"/>
    <n v="4.32"/>
    <n v="0"/>
  </r>
  <r>
    <n v="290"/>
    <x v="138"/>
    <n v="2"/>
    <n v="13.9"/>
    <n v="2136"/>
    <n v="0"/>
    <n v="1019.7"/>
    <n v="0.65"/>
    <x v="19"/>
    <n v="0.8"/>
    <x v="4"/>
    <x v="0"/>
    <x v="20"/>
    <n v="4.0999999999999996"/>
    <n v="3.28"/>
    <n v="0"/>
  </r>
  <r>
    <n v="290"/>
    <x v="139"/>
    <n v="2.8"/>
    <n v="15.9"/>
    <n v="2805"/>
    <n v="0"/>
    <n v="1017.4"/>
    <n v="0.6"/>
    <x v="19"/>
    <n v="0.8"/>
    <x v="4"/>
    <x v="0"/>
    <x v="20"/>
    <n v="2.0999999999999996"/>
    <n v="1.6799999999999997"/>
    <n v="0"/>
  </r>
  <r>
    <n v="290"/>
    <x v="140"/>
    <n v="4"/>
    <n v="12.5"/>
    <n v="2142"/>
    <n v="0"/>
    <n v="1013.6"/>
    <n v="0.7"/>
    <x v="19"/>
    <n v="0.8"/>
    <x v="4"/>
    <x v="0"/>
    <x v="20"/>
    <n v="5.5"/>
    <n v="4.4000000000000004"/>
    <n v="0"/>
  </r>
  <r>
    <n v="290"/>
    <x v="141"/>
    <n v="5"/>
    <n v="10.6"/>
    <n v="2240"/>
    <n v="-0.1"/>
    <n v="1014.5"/>
    <n v="0.59"/>
    <x v="19"/>
    <n v="0.8"/>
    <x v="4"/>
    <x v="0"/>
    <x v="20"/>
    <n v="7.4"/>
    <n v="5.9200000000000008"/>
    <n v="0"/>
  </r>
  <r>
    <n v="290"/>
    <x v="142"/>
    <n v="4"/>
    <n v="8.6999999999999993"/>
    <n v="1900"/>
    <n v="6.1"/>
    <n v="1016.2"/>
    <n v="0.81"/>
    <x v="19"/>
    <n v="0.8"/>
    <x v="4"/>
    <x v="0"/>
    <x v="20"/>
    <n v="9.3000000000000007"/>
    <n v="7.4400000000000013"/>
    <n v="0"/>
  </r>
  <r>
    <n v="290"/>
    <x v="143"/>
    <n v="4.7"/>
    <n v="11.4"/>
    <n v="1271"/>
    <n v="2.8"/>
    <n v="1013.1"/>
    <n v="0.81"/>
    <x v="19"/>
    <n v="0.8"/>
    <x v="4"/>
    <x v="0"/>
    <x v="20"/>
    <n v="6.6"/>
    <n v="5.28"/>
    <n v="0"/>
  </r>
  <r>
    <n v="290"/>
    <x v="144"/>
    <n v="4.4000000000000004"/>
    <n v="14.4"/>
    <n v="1144"/>
    <n v="4.3"/>
    <n v="1009.4"/>
    <n v="0.87"/>
    <x v="19"/>
    <n v="0.8"/>
    <x v="4"/>
    <x v="0"/>
    <x v="20"/>
    <n v="3.5999999999999996"/>
    <n v="2.88"/>
    <n v="0"/>
  </r>
  <r>
    <n v="290"/>
    <x v="145"/>
    <n v="4.5"/>
    <n v="14.5"/>
    <n v="1734"/>
    <n v="0.5"/>
    <n v="1015.4"/>
    <n v="0.68"/>
    <x v="19"/>
    <n v="0.8"/>
    <x v="4"/>
    <x v="0"/>
    <x v="21"/>
    <n v="3.5"/>
    <n v="2.8000000000000003"/>
    <n v="0"/>
  </r>
  <r>
    <n v="290"/>
    <x v="146"/>
    <n v="5.9"/>
    <n v="14.2"/>
    <n v="720"/>
    <n v="13.8"/>
    <n v="1013.4"/>
    <n v="0.85"/>
    <x v="19"/>
    <n v="0.8"/>
    <x v="4"/>
    <x v="0"/>
    <x v="21"/>
    <n v="3.8000000000000007"/>
    <n v="3.0400000000000009"/>
    <n v="0"/>
  </r>
  <r>
    <n v="290"/>
    <x v="147"/>
    <n v="4.5"/>
    <n v="14"/>
    <n v="1409"/>
    <n v="8.5"/>
    <n v="1014"/>
    <n v="0.86"/>
    <x v="19"/>
    <n v="0.8"/>
    <x v="4"/>
    <x v="0"/>
    <x v="21"/>
    <n v="4"/>
    <n v="3.2"/>
    <n v="0"/>
  </r>
  <r>
    <n v="290"/>
    <x v="148"/>
    <n v="3.7"/>
    <n v="13.9"/>
    <n v="978"/>
    <n v="0.3"/>
    <n v="1020.1"/>
    <n v="0.86"/>
    <x v="19"/>
    <n v="0.8"/>
    <x v="4"/>
    <x v="0"/>
    <x v="21"/>
    <n v="4.0999999999999996"/>
    <n v="3.28"/>
    <n v="0"/>
  </r>
  <r>
    <n v="290"/>
    <x v="149"/>
    <n v="3.9"/>
    <n v="18.2"/>
    <n v="2267"/>
    <n v="0"/>
    <n v="1019"/>
    <n v="0.79"/>
    <x v="19"/>
    <n v="0.8"/>
    <x v="4"/>
    <x v="0"/>
    <x v="21"/>
    <n v="0"/>
    <n v="0"/>
    <n v="0.19999999999999929"/>
  </r>
  <r>
    <n v="290"/>
    <x v="150"/>
    <n v="1.7"/>
    <n v="19.600000000000001"/>
    <n v="2418"/>
    <n v="8.4"/>
    <n v="1016.7"/>
    <n v="0.71"/>
    <x v="19"/>
    <n v="0.8"/>
    <x v="4"/>
    <x v="0"/>
    <x v="21"/>
    <n v="0"/>
    <n v="0"/>
    <n v="1.6000000000000014"/>
  </r>
  <r>
    <n v="290"/>
    <x v="151"/>
    <n v="4"/>
    <n v="17.100000000000001"/>
    <n v="1600"/>
    <n v="0.2"/>
    <n v="1013.2"/>
    <n v="0.77"/>
    <x v="19"/>
    <n v="0.8"/>
    <x v="5"/>
    <x v="0"/>
    <x v="21"/>
    <n v="0.89999999999999858"/>
    <n v="0.71999999999999886"/>
    <n v="0"/>
  </r>
  <r>
    <n v="290"/>
    <x v="152"/>
    <n v="2.9"/>
    <n v="13.7"/>
    <n v="1774"/>
    <n v="0.9"/>
    <n v="1015.4"/>
    <n v="0.76"/>
    <x v="19"/>
    <n v="0.8"/>
    <x v="5"/>
    <x v="0"/>
    <x v="22"/>
    <n v="4.3000000000000007"/>
    <n v="3.4400000000000008"/>
    <n v="0"/>
  </r>
  <r>
    <n v="290"/>
    <x v="153"/>
    <n v="3.8"/>
    <n v="16.5"/>
    <n v="2271"/>
    <n v="0"/>
    <n v="1010.6"/>
    <n v="0.63"/>
    <x v="19"/>
    <n v="0.8"/>
    <x v="5"/>
    <x v="0"/>
    <x v="22"/>
    <n v="1.5"/>
    <n v="1.2000000000000002"/>
    <n v="0"/>
  </r>
  <r>
    <n v="290"/>
    <x v="154"/>
    <n v="3.5"/>
    <n v="15.6"/>
    <n v="1199"/>
    <n v="0.2"/>
    <n v="1007.4"/>
    <n v="0.74"/>
    <x v="19"/>
    <n v="0.8"/>
    <x v="5"/>
    <x v="0"/>
    <x v="22"/>
    <n v="2.4000000000000004"/>
    <n v="1.9200000000000004"/>
    <n v="0"/>
  </r>
  <r>
    <n v="290"/>
    <x v="155"/>
    <n v="4.2"/>
    <n v="14.7"/>
    <n v="1237"/>
    <n v="6"/>
    <n v="1007.3"/>
    <n v="0.81"/>
    <x v="19"/>
    <n v="0.8"/>
    <x v="5"/>
    <x v="0"/>
    <x v="22"/>
    <n v="3.3000000000000007"/>
    <n v="2.6400000000000006"/>
    <n v="0"/>
  </r>
  <r>
    <n v="290"/>
    <x v="156"/>
    <n v="5.0999999999999996"/>
    <n v="15.5"/>
    <n v="1636"/>
    <n v="5.0999999999999996"/>
    <n v="1007.2"/>
    <n v="0.8"/>
    <x v="19"/>
    <n v="0.8"/>
    <x v="5"/>
    <x v="0"/>
    <x v="22"/>
    <n v="2.5"/>
    <n v="2"/>
    <n v="0"/>
  </r>
  <r>
    <n v="290"/>
    <x v="157"/>
    <n v="3.7"/>
    <n v="13.9"/>
    <n v="1169"/>
    <n v="8.4"/>
    <n v="1007.4"/>
    <n v="0.86"/>
    <x v="19"/>
    <n v="0.8"/>
    <x v="5"/>
    <x v="0"/>
    <x v="22"/>
    <n v="4.0999999999999996"/>
    <n v="3.28"/>
    <n v="0"/>
  </r>
  <r>
    <n v="290"/>
    <x v="158"/>
    <n v="5.2"/>
    <n v="11.6"/>
    <n v="1096"/>
    <n v="20"/>
    <n v="1012.2"/>
    <n v="0.86"/>
    <x v="19"/>
    <n v="0.8"/>
    <x v="5"/>
    <x v="0"/>
    <x v="22"/>
    <n v="6.4"/>
    <n v="5.120000000000001"/>
    <n v="0"/>
  </r>
  <r>
    <n v="290"/>
    <x v="159"/>
    <n v="3"/>
    <n v="13.5"/>
    <n v="1487"/>
    <n v="0.8"/>
    <n v="1021.1"/>
    <n v="0.81"/>
    <x v="19"/>
    <n v="0.8"/>
    <x v="5"/>
    <x v="0"/>
    <x v="23"/>
    <n v="4.5"/>
    <n v="3.6"/>
    <n v="0"/>
  </r>
  <r>
    <n v="290"/>
    <x v="160"/>
    <n v="5"/>
    <n v="14"/>
    <n v="1037"/>
    <n v="1.8"/>
    <n v="1015.8"/>
    <n v="0.82"/>
    <x v="19"/>
    <n v="0.8"/>
    <x v="5"/>
    <x v="0"/>
    <x v="23"/>
    <n v="4"/>
    <n v="3.2"/>
    <n v="0"/>
  </r>
  <r>
    <n v="290"/>
    <x v="161"/>
    <n v="1.8"/>
    <n v="14.3"/>
    <n v="2120"/>
    <n v="0"/>
    <n v="1022.3"/>
    <n v="0.74"/>
    <x v="19"/>
    <n v="0.8"/>
    <x v="5"/>
    <x v="0"/>
    <x v="23"/>
    <n v="3.6999999999999993"/>
    <n v="2.9599999999999995"/>
    <n v="0"/>
  </r>
  <r>
    <n v="290"/>
    <x v="162"/>
    <n v="4.2"/>
    <n v="19.2"/>
    <n v="2938"/>
    <n v="0"/>
    <n v="1019.1"/>
    <n v="0.57999999999999996"/>
    <x v="19"/>
    <n v="0.8"/>
    <x v="5"/>
    <x v="0"/>
    <x v="23"/>
    <n v="0"/>
    <n v="0"/>
    <n v="1.1999999999999993"/>
  </r>
  <r>
    <n v="290"/>
    <x v="163"/>
    <n v="3.3"/>
    <n v="23.9"/>
    <n v="2772"/>
    <n v="0"/>
    <n v="1019.4"/>
    <n v="0.53"/>
    <x v="19"/>
    <n v="0.8"/>
    <x v="5"/>
    <x v="0"/>
    <x v="23"/>
    <n v="0"/>
    <n v="0"/>
    <n v="5.8999999999999986"/>
  </r>
  <r>
    <n v="290"/>
    <x v="164"/>
    <n v="3"/>
    <n v="24.2"/>
    <n v="2330"/>
    <n v="0"/>
    <n v="1017"/>
    <n v="0.61"/>
    <x v="19"/>
    <n v="0.8"/>
    <x v="5"/>
    <x v="0"/>
    <x v="23"/>
    <n v="0"/>
    <n v="0"/>
    <n v="6.1999999999999993"/>
  </r>
  <r>
    <n v="290"/>
    <x v="165"/>
    <n v="3.3"/>
    <n v="18"/>
    <n v="1654"/>
    <n v="-0.1"/>
    <n v="1021"/>
    <n v="0.68"/>
    <x v="19"/>
    <n v="0.8"/>
    <x v="5"/>
    <x v="0"/>
    <x v="23"/>
    <n v="0"/>
    <n v="0"/>
    <n v="0"/>
  </r>
  <r>
    <n v="290"/>
    <x v="166"/>
    <n v="2.2000000000000002"/>
    <n v="17"/>
    <n v="2011"/>
    <n v="0"/>
    <n v="1026.5"/>
    <n v="0.76"/>
    <x v="19"/>
    <n v="0.8"/>
    <x v="5"/>
    <x v="0"/>
    <x v="24"/>
    <n v="1"/>
    <n v="0.8"/>
    <n v="0"/>
  </r>
  <r>
    <n v="290"/>
    <x v="167"/>
    <n v="1.8"/>
    <n v="18.2"/>
    <n v="2749"/>
    <n v="0"/>
    <n v="1025.0999999999999"/>
    <n v="0.72"/>
    <x v="19"/>
    <n v="0.8"/>
    <x v="5"/>
    <x v="0"/>
    <x v="24"/>
    <n v="0"/>
    <n v="0"/>
    <n v="0.19999999999999929"/>
  </r>
  <r>
    <n v="290"/>
    <x v="168"/>
    <n v="2.5"/>
    <n v="19.5"/>
    <n v="2556"/>
    <n v="0"/>
    <n v="1023.3"/>
    <n v="0.69"/>
    <x v="19"/>
    <n v="0.8"/>
    <x v="5"/>
    <x v="0"/>
    <x v="24"/>
    <n v="0"/>
    <n v="0"/>
    <n v="1.5"/>
  </r>
  <r>
    <n v="290"/>
    <x v="169"/>
    <n v="2.6"/>
    <n v="16.8"/>
    <n v="2660"/>
    <n v="0"/>
    <n v="1026.8"/>
    <n v="0.65"/>
    <x v="19"/>
    <n v="0.8"/>
    <x v="5"/>
    <x v="0"/>
    <x v="24"/>
    <n v="1.1999999999999993"/>
    <n v="0.95999999999999952"/>
    <n v="0"/>
  </r>
  <r>
    <n v="290"/>
    <x v="170"/>
    <n v="2"/>
    <n v="17.2"/>
    <n v="2948"/>
    <n v="0"/>
    <n v="1026.3"/>
    <n v="0.62"/>
    <x v="19"/>
    <n v="0.8"/>
    <x v="5"/>
    <x v="0"/>
    <x v="24"/>
    <n v="0.80000000000000071"/>
    <n v="0.64000000000000057"/>
    <n v="0"/>
  </r>
  <r>
    <n v="290"/>
    <x v="171"/>
    <n v="2"/>
    <n v="21.2"/>
    <n v="2960"/>
    <n v="0"/>
    <n v="1020.9"/>
    <n v="0.53"/>
    <x v="19"/>
    <n v="0.8"/>
    <x v="5"/>
    <x v="0"/>
    <x v="24"/>
    <n v="0"/>
    <n v="0"/>
    <n v="3.1999999999999993"/>
  </r>
  <r>
    <n v="290"/>
    <x v="172"/>
    <n v="3.3"/>
    <n v="23.7"/>
    <n v="1866"/>
    <n v="0.2"/>
    <n v="1013.3"/>
    <n v="0.53"/>
    <x v="19"/>
    <n v="0.8"/>
    <x v="5"/>
    <x v="0"/>
    <x v="24"/>
    <n v="0"/>
    <n v="0"/>
    <n v="5.6999999999999993"/>
  </r>
  <r>
    <n v="290"/>
    <x v="173"/>
    <n v="6.3"/>
    <n v="18.399999999999999"/>
    <n v="2175"/>
    <n v="-0.1"/>
    <n v="1010.9"/>
    <n v="0.57999999999999996"/>
    <x v="19"/>
    <n v="0.8"/>
    <x v="5"/>
    <x v="0"/>
    <x v="25"/>
    <n v="0"/>
    <n v="0"/>
    <n v="0.39999999999999858"/>
  </r>
  <r>
    <n v="290"/>
    <x v="174"/>
    <n v="5.4"/>
    <n v="17.600000000000001"/>
    <n v="1211"/>
    <n v="-0.1"/>
    <n v="1011.6"/>
    <n v="0.72"/>
    <x v="19"/>
    <n v="0.8"/>
    <x v="5"/>
    <x v="0"/>
    <x v="25"/>
    <n v="0.39999999999999858"/>
    <n v="0.3199999999999989"/>
    <n v="0"/>
  </r>
  <r>
    <n v="290"/>
    <x v="175"/>
    <n v="3.8"/>
    <n v="21.3"/>
    <n v="1767"/>
    <n v="0"/>
    <n v="1011.9"/>
    <n v="0.72"/>
    <x v="19"/>
    <n v="0.8"/>
    <x v="5"/>
    <x v="0"/>
    <x v="25"/>
    <n v="0"/>
    <n v="0"/>
    <n v="3.3000000000000007"/>
  </r>
  <r>
    <n v="290"/>
    <x v="176"/>
    <n v="4.4000000000000004"/>
    <n v="19.899999999999999"/>
    <n v="954"/>
    <n v="5.4"/>
    <n v="1012"/>
    <n v="0.82"/>
    <x v="19"/>
    <n v="0.8"/>
    <x v="5"/>
    <x v="0"/>
    <x v="25"/>
    <n v="0"/>
    <n v="0"/>
    <n v="1.8999999999999986"/>
  </r>
  <r>
    <n v="290"/>
    <x v="177"/>
    <n v="2.6"/>
    <n v="17"/>
    <n v="1004"/>
    <n v="3.3"/>
    <n v="1021.1"/>
    <n v="0.79"/>
    <x v="19"/>
    <n v="0.8"/>
    <x v="5"/>
    <x v="0"/>
    <x v="25"/>
    <n v="1"/>
    <n v="0.8"/>
    <n v="0"/>
  </r>
  <r>
    <n v="290"/>
    <x v="178"/>
    <n v="4.5"/>
    <n v="21.9"/>
    <n v="1761"/>
    <n v="0"/>
    <n v="1023"/>
    <n v="0.76"/>
    <x v="19"/>
    <n v="0.8"/>
    <x v="5"/>
    <x v="0"/>
    <x v="25"/>
    <n v="0"/>
    <n v="0"/>
    <n v="3.8999999999999986"/>
  </r>
  <r>
    <n v="290"/>
    <x v="179"/>
    <n v="3.3"/>
    <n v="21.7"/>
    <n v="2424"/>
    <n v="0"/>
    <n v="1023.6"/>
    <n v="0.74"/>
    <x v="19"/>
    <n v="0.8"/>
    <x v="5"/>
    <x v="0"/>
    <x v="25"/>
    <n v="0"/>
    <n v="0"/>
    <n v="3.6999999999999993"/>
  </r>
  <r>
    <n v="290"/>
    <x v="180"/>
    <n v="2.4"/>
    <n v="21.6"/>
    <n v="3003"/>
    <n v="0"/>
    <n v="1020.6"/>
    <n v="0.52"/>
    <x v="19"/>
    <n v="0.8"/>
    <x v="5"/>
    <x v="0"/>
    <x v="26"/>
    <n v="0"/>
    <n v="0"/>
    <n v="3.6000000000000014"/>
  </r>
  <r>
    <n v="290"/>
    <x v="181"/>
    <n v="1.8"/>
    <n v="26.8"/>
    <n v="2901"/>
    <n v="0"/>
    <n v="1015.4"/>
    <n v="0.48"/>
    <x v="19"/>
    <n v="0.8"/>
    <x v="6"/>
    <x v="0"/>
    <x v="26"/>
    <n v="0"/>
    <n v="0"/>
    <n v="8.8000000000000007"/>
  </r>
  <r>
    <n v="290"/>
    <x v="182"/>
    <n v="3"/>
    <n v="25.1"/>
    <n v="2212"/>
    <n v="7.9"/>
    <n v="1014.4"/>
    <n v="0.64"/>
    <x v="19"/>
    <n v="0.8"/>
    <x v="6"/>
    <x v="0"/>
    <x v="26"/>
    <n v="0"/>
    <n v="0"/>
    <n v="7.1000000000000014"/>
  </r>
  <r>
    <n v="290"/>
    <x v="183"/>
    <n v="2.8"/>
    <n v="17.399999999999999"/>
    <n v="2368"/>
    <n v="0"/>
    <n v="1025.0999999999999"/>
    <n v="0.71"/>
    <x v="19"/>
    <n v="0.8"/>
    <x v="6"/>
    <x v="0"/>
    <x v="26"/>
    <n v="0.60000000000000142"/>
    <n v="0.48000000000000115"/>
    <n v="0"/>
  </r>
  <r>
    <n v="290"/>
    <x v="184"/>
    <n v="2.2999999999999998"/>
    <n v="17.600000000000001"/>
    <n v="2737"/>
    <n v="0"/>
    <n v="1025.3"/>
    <n v="0.63"/>
    <x v="19"/>
    <n v="0.8"/>
    <x v="6"/>
    <x v="0"/>
    <x v="26"/>
    <n v="0.39999999999999858"/>
    <n v="0.3199999999999989"/>
    <n v="0"/>
  </r>
  <r>
    <n v="290"/>
    <x v="185"/>
    <n v="4.5999999999999996"/>
    <n v="18.600000000000001"/>
    <n v="1281"/>
    <n v="0.9"/>
    <n v="1014.7"/>
    <n v="0.67"/>
    <x v="19"/>
    <n v="0.8"/>
    <x v="6"/>
    <x v="0"/>
    <x v="26"/>
    <n v="0"/>
    <n v="0"/>
    <n v="0.60000000000000142"/>
  </r>
  <r>
    <n v="290"/>
    <x v="186"/>
    <n v="3.6"/>
    <n v="16.899999999999999"/>
    <n v="770"/>
    <n v="6.5"/>
    <n v="1006.3"/>
    <n v="0.89"/>
    <x v="19"/>
    <n v="0.8"/>
    <x v="6"/>
    <x v="0"/>
    <x v="26"/>
    <n v="1.1000000000000014"/>
    <n v="0.88000000000000123"/>
    <n v="0"/>
  </r>
  <r>
    <n v="290"/>
    <x v="187"/>
    <n v="3.5"/>
    <n v="15.6"/>
    <n v="1344"/>
    <n v="8.8000000000000007"/>
    <n v="1005.4"/>
    <n v="0.84"/>
    <x v="19"/>
    <n v="0.8"/>
    <x v="6"/>
    <x v="0"/>
    <x v="27"/>
    <n v="2.4000000000000004"/>
    <n v="1.9200000000000004"/>
    <n v="0"/>
  </r>
  <r>
    <n v="290"/>
    <x v="188"/>
    <n v="3.9"/>
    <n v="15.2"/>
    <n v="1686"/>
    <n v="0.4"/>
    <n v="1013.3"/>
    <n v="0.78"/>
    <x v="19"/>
    <n v="0.8"/>
    <x v="6"/>
    <x v="0"/>
    <x v="27"/>
    <n v="2.8000000000000007"/>
    <n v="2.2400000000000007"/>
    <n v="0"/>
  </r>
  <r>
    <n v="290"/>
    <x v="189"/>
    <n v="2.5"/>
    <n v="16.3"/>
    <n v="1793"/>
    <n v="0.1"/>
    <n v="1020.5"/>
    <n v="0.77"/>
    <x v="19"/>
    <n v="0.8"/>
    <x v="6"/>
    <x v="0"/>
    <x v="27"/>
    <n v="1.6999999999999993"/>
    <n v="1.3599999999999994"/>
    <n v="0"/>
  </r>
  <r>
    <n v="290"/>
    <x v="190"/>
    <n v="2.4"/>
    <n v="17.3"/>
    <n v="1971"/>
    <n v="0"/>
    <n v="1022"/>
    <n v="0.77"/>
    <x v="19"/>
    <n v="0.8"/>
    <x v="6"/>
    <x v="0"/>
    <x v="27"/>
    <n v="0.69999999999999929"/>
    <n v="0.5599999999999995"/>
    <n v="0"/>
  </r>
  <r>
    <n v="290"/>
    <x v="191"/>
    <n v="2.6"/>
    <n v="18.3"/>
    <n v="1376"/>
    <n v="0"/>
    <n v="1019.5"/>
    <n v="0.81"/>
    <x v="19"/>
    <n v="0.8"/>
    <x v="6"/>
    <x v="0"/>
    <x v="27"/>
    <n v="0"/>
    <n v="0"/>
    <n v="0.30000000000000071"/>
  </r>
  <r>
    <n v="290"/>
    <x v="192"/>
    <n v="3.4"/>
    <n v="19.100000000000001"/>
    <n v="1650"/>
    <n v="0"/>
    <n v="1013.7"/>
    <n v="0.72"/>
    <x v="19"/>
    <n v="0.8"/>
    <x v="6"/>
    <x v="0"/>
    <x v="27"/>
    <n v="0"/>
    <n v="0"/>
    <n v="1.1000000000000014"/>
  </r>
  <r>
    <n v="290"/>
    <x v="193"/>
    <n v="1.7"/>
    <n v="18.899999999999999"/>
    <n v="1729"/>
    <n v="-0.1"/>
    <n v="1011.2"/>
    <n v="0.82"/>
    <x v="19"/>
    <n v="0.8"/>
    <x v="6"/>
    <x v="0"/>
    <x v="27"/>
    <n v="0"/>
    <n v="0"/>
    <n v="0.89999999999999858"/>
  </r>
  <r>
    <n v="290"/>
    <x v="194"/>
    <n v="1.9"/>
    <n v="19.5"/>
    <n v="1907"/>
    <n v="1.4"/>
    <n v="1013.9"/>
    <n v="0.81"/>
    <x v="19"/>
    <n v="0.8"/>
    <x v="6"/>
    <x v="0"/>
    <x v="28"/>
    <n v="0"/>
    <n v="0"/>
    <n v="1.5"/>
  </r>
  <r>
    <n v="290"/>
    <x v="195"/>
    <n v="3.3"/>
    <n v="18.100000000000001"/>
    <n v="1554"/>
    <n v="0.7"/>
    <n v="1016.4"/>
    <n v="0.71"/>
    <x v="19"/>
    <n v="0.8"/>
    <x v="6"/>
    <x v="0"/>
    <x v="28"/>
    <n v="0"/>
    <n v="0"/>
    <n v="0.10000000000000142"/>
  </r>
  <r>
    <n v="290"/>
    <x v="196"/>
    <n v="3.1"/>
    <n v="16.100000000000001"/>
    <n v="1445"/>
    <n v="9.1"/>
    <n v="1013.1"/>
    <n v="0.87"/>
    <x v="19"/>
    <n v="0.8"/>
    <x v="6"/>
    <x v="0"/>
    <x v="28"/>
    <n v="1.8999999999999986"/>
    <n v="1.5199999999999989"/>
    <n v="0"/>
  </r>
  <r>
    <n v="290"/>
    <x v="197"/>
    <n v="2.5"/>
    <n v="16.7"/>
    <n v="1212"/>
    <n v="0.3"/>
    <n v="1016.7"/>
    <n v="0.87"/>
    <x v="19"/>
    <n v="0.8"/>
    <x v="6"/>
    <x v="0"/>
    <x v="28"/>
    <n v="1.3000000000000007"/>
    <n v="1.0400000000000007"/>
    <n v="0"/>
  </r>
  <r>
    <n v="290"/>
    <x v="198"/>
    <n v="1.4"/>
    <n v="18.5"/>
    <n v="2251"/>
    <n v="0"/>
    <n v="1014.7"/>
    <n v="0.81"/>
    <x v="19"/>
    <n v="0.8"/>
    <x v="6"/>
    <x v="0"/>
    <x v="28"/>
    <n v="0"/>
    <n v="0"/>
    <n v="0.5"/>
  </r>
  <r>
    <n v="290"/>
    <x v="199"/>
    <n v="3"/>
    <n v="22.9"/>
    <n v="2405"/>
    <n v="1.3"/>
    <n v="1008.2"/>
    <n v="0.7"/>
    <x v="19"/>
    <n v="0.8"/>
    <x v="6"/>
    <x v="0"/>
    <x v="28"/>
    <n v="0"/>
    <n v="0"/>
    <n v="4.8999999999999986"/>
  </r>
  <r>
    <n v="290"/>
    <x v="200"/>
    <n v="2.9"/>
    <n v="21.4"/>
    <n v="1841"/>
    <n v="4.8"/>
    <n v="1004.4"/>
    <n v="0.81"/>
    <x v="19"/>
    <n v="0.8"/>
    <x v="6"/>
    <x v="0"/>
    <x v="28"/>
    <n v="0"/>
    <n v="0"/>
    <n v="3.3999999999999986"/>
  </r>
  <r>
    <n v="290"/>
    <x v="201"/>
    <n v="2.8"/>
    <n v="19"/>
    <n v="1644"/>
    <n v="9.6"/>
    <n v="1003.9"/>
    <n v="0.83"/>
    <x v="19"/>
    <n v="0.8"/>
    <x v="6"/>
    <x v="0"/>
    <x v="29"/>
    <n v="0"/>
    <n v="0"/>
    <n v="1"/>
  </r>
  <r>
    <n v="290"/>
    <x v="202"/>
    <n v="3.6"/>
    <n v="17.399999999999999"/>
    <n v="1026"/>
    <n v="12.6"/>
    <n v="1008.1"/>
    <n v="0.89"/>
    <x v="19"/>
    <n v="0.8"/>
    <x v="6"/>
    <x v="0"/>
    <x v="29"/>
    <n v="0.60000000000000142"/>
    <n v="0.48000000000000115"/>
    <n v="0"/>
  </r>
  <r>
    <n v="290"/>
    <x v="203"/>
    <n v="3"/>
    <n v="18.399999999999999"/>
    <n v="1325"/>
    <n v="16.600000000000001"/>
    <n v="1011.2"/>
    <n v="0.9"/>
    <x v="19"/>
    <n v="0.8"/>
    <x v="6"/>
    <x v="0"/>
    <x v="29"/>
    <n v="0"/>
    <n v="0"/>
    <n v="0.39999999999999858"/>
  </r>
  <r>
    <n v="290"/>
    <x v="204"/>
    <n v="1.8"/>
    <n v="18.3"/>
    <n v="1959"/>
    <n v="0"/>
    <n v="1013.9"/>
    <n v="0.82"/>
    <x v="19"/>
    <n v="0.8"/>
    <x v="6"/>
    <x v="0"/>
    <x v="29"/>
    <n v="0"/>
    <n v="0"/>
    <n v="0.30000000000000071"/>
  </r>
  <r>
    <n v="290"/>
    <x v="205"/>
    <n v="1.7"/>
    <n v="18.2"/>
    <n v="960"/>
    <n v="-0.1"/>
    <n v="1016.8"/>
    <n v="0.89"/>
    <x v="19"/>
    <n v="0.8"/>
    <x v="6"/>
    <x v="0"/>
    <x v="29"/>
    <n v="0"/>
    <n v="0"/>
    <n v="0.19999999999999929"/>
  </r>
  <r>
    <n v="290"/>
    <x v="206"/>
    <n v="1.7"/>
    <n v="18.399999999999999"/>
    <n v="1503"/>
    <n v="0.1"/>
    <n v="1015.6"/>
    <n v="0.84"/>
    <x v="19"/>
    <n v="0.8"/>
    <x v="6"/>
    <x v="0"/>
    <x v="29"/>
    <n v="0"/>
    <n v="0"/>
    <n v="0.39999999999999858"/>
  </r>
  <r>
    <n v="290"/>
    <x v="207"/>
    <n v="2.7"/>
    <n v="17.7"/>
    <n v="1576"/>
    <n v="1.1000000000000001"/>
    <n v="1013.5"/>
    <n v="0.83"/>
    <x v="19"/>
    <n v="0.8"/>
    <x v="6"/>
    <x v="0"/>
    <x v="29"/>
    <n v="0.30000000000000071"/>
    <n v="0.24000000000000057"/>
    <n v="0"/>
  </r>
  <r>
    <n v="290"/>
    <x v="208"/>
    <n v="3.3"/>
    <n v="17"/>
    <n v="1971"/>
    <n v="1.7"/>
    <n v="1016"/>
    <n v="0.81"/>
    <x v="19"/>
    <n v="0.8"/>
    <x v="6"/>
    <x v="0"/>
    <x v="30"/>
    <n v="1"/>
    <n v="0.8"/>
    <n v="0"/>
  </r>
  <r>
    <n v="290"/>
    <x v="209"/>
    <n v="2.9"/>
    <n v="16.2"/>
    <n v="1994"/>
    <n v="-0.1"/>
    <n v="1016.5"/>
    <n v="0.77"/>
    <x v="19"/>
    <n v="0.8"/>
    <x v="6"/>
    <x v="0"/>
    <x v="30"/>
    <n v="1.8000000000000007"/>
    <n v="1.4400000000000006"/>
    <n v="0"/>
  </r>
  <r>
    <n v="290"/>
    <x v="210"/>
    <n v="3.7"/>
    <n v="16.5"/>
    <n v="1497"/>
    <n v="0.1"/>
    <n v="1015.3"/>
    <n v="0.76"/>
    <x v="19"/>
    <n v="0.8"/>
    <x v="6"/>
    <x v="0"/>
    <x v="30"/>
    <n v="1.5"/>
    <n v="1.2000000000000002"/>
    <n v="0"/>
  </r>
  <r>
    <n v="290"/>
    <x v="211"/>
    <n v="3.3"/>
    <n v="17.600000000000001"/>
    <n v="1272"/>
    <n v="4.7"/>
    <n v="1012.9"/>
    <n v="0.82"/>
    <x v="19"/>
    <n v="0.8"/>
    <x v="6"/>
    <x v="0"/>
    <x v="30"/>
    <n v="0.39999999999999858"/>
    <n v="0.3199999999999989"/>
    <n v="0"/>
  </r>
  <r>
    <n v="290"/>
    <x v="212"/>
    <n v="3.3"/>
    <n v="16.2"/>
    <n v="1275"/>
    <n v="8.1999999999999993"/>
    <n v="1010.5"/>
    <n v="0.9"/>
    <x v="19"/>
    <n v="0.8"/>
    <x v="7"/>
    <x v="0"/>
    <x v="30"/>
    <n v="1.8000000000000007"/>
    <n v="1.4400000000000006"/>
    <n v="0"/>
  </r>
  <r>
    <n v="290"/>
    <x v="213"/>
    <n v="3.5"/>
    <n v="16.100000000000001"/>
    <n v="1213"/>
    <n v="2.9"/>
    <n v="1012.8"/>
    <n v="0.86"/>
    <x v="19"/>
    <n v="0.8"/>
    <x v="7"/>
    <x v="0"/>
    <x v="30"/>
    <n v="1.8999999999999986"/>
    <n v="1.5199999999999989"/>
    <n v="0"/>
  </r>
  <r>
    <n v="290"/>
    <x v="214"/>
    <n v="4.5"/>
    <n v="17.899999999999999"/>
    <n v="1837"/>
    <n v="3.3"/>
    <n v="1016"/>
    <n v="0.76"/>
    <x v="19"/>
    <n v="0.8"/>
    <x v="7"/>
    <x v="0"/>
    <x v="30"/>
    <n v="0.10000000000000142"/>
    <n v="8.000000000000114E-2"/>
    <n v="0"/>
  </r>
  <r>
    <n v="290"/>
    <x v="215"/>
    <n v="4.0999999999999996"/>
    <n v="19.899999999999999"/>
    <n v="1298"/>
    <n v="2.2999999999999998"/>
    <n v="1014.8"/>
    <n v="0.8"/>
    <x v="19"/>
    <n v="0.8"/>
    <x v="7"/>
    <x v="0"/>
    <x v="31"/>
    <n v="0"/>
    <n v="0"/>
    <n v="1.8999999999999986"/>
  </r>
  <r>
    <n v="290"/>
    <x v="216"/>
    <n v="4.7"/>
    <n v="15.9"/>
    <n v="2104"/>
    <n v="0.8"/>
    <n v="1018.3"/>
    <n v="0.77"/>
    <x v="19"/>
    <n v="0.8"/>
    <x v="7"/>
    <x v="0"/>
    <x v="31"/>
    <n v="2.0999999999999996"/>
    <n v="1.6799999999999997"/>
    <n v="0"/>
  </r>
  <r>
    <n v="290"/>
    <x v="217"/>
    <n v="2.8"/>
    <n v="15.8"/>
    <n v="1715"/>
    <n v="0"/>
    <n v="1022.9"/>
    <n v="0.78"/>
    <x v="19"/>
    <n v="0.8"/>
    <x v="7"/>
    <x v="0"/>
    <x v="31"/>
    <n v="2.1999999999999993"/>
    <n v="1.7599999999999996"/>
    <n v="0"/>
  </r>
  <r>
    <n v="290"/>
    <x v="218"/>
    <n v="2.7"/>
    <n v="18.899999999999999"/>
    <n v="1784"/>
    <n v="-0.1"/>
    <n v="1016.7"/>
    <n v="0.69"/>
    <x v="19"/>
    <n v="0.8"/>
    <x v="7"/>
    <x v="0"/>
    <x v="31"/>
    <n v="0"/>
    <n v="0"/>
    <n v="0.89999999999999858"/>
  </r>
  <r>
    <n v="290"/>
    <x v="219"/>
    <n v="2.8"/>
    <n v="19.600000000000001"/>
    <n v="1617"/>
    <n v="0"/>
    <n v="1017.9"/>
    <n v="0.73"/>
    <x v="19"/>
    <n v="0.8"/>
    <x v="7"/>
    <x v="0"/>
    <x v="31"/>
    <n v="0"/>
    <n v="0"/>
    <n v="1.6000000000000014"/>
  </r>
  <r>
    <n v="290"/>
    <x v="220"/>
    <n v="2.5"/>
    <n v="18.100000000000001"/>
    <n v="2302"/>
    <n v="0"/>
    <n v="1020.4"/>
    <n v="0.78"/>
    <x v="19"/>
    <n v="0.8"/>
    <x v="7"/>
    <x v="0"/>
    <x v="31"/>
    <n v="0"/>
    <n v="0"/>
    <n v="0.10000000000000142"/>
  </r>
  <r>
    <n v="290"/>
    <x v="221"/>
    <n v="2.2999999999999998"/>
    <n v="17.7"/>
    <n v="2122"/>
    <n v="0"/>
    <n v="1027.0999999999999"/>
    <n v="0.74"/>
    <x v="19"/>
    <n v="0.8"/>
    <x v="7"/>
    <x v="0"/>
    <x v="31"/>
    <n v="0.30000000000000071"/>
    <n v="0.24000000000000057"/>
    <n v="0"/>
  </r>
  <r>
    <n v="290"/>
    <x v="222"/>
    <n v="1.9"/>
    <n v="20.399999999999999"/>
    <n v="2344"/>
    <n v="0"/>
    <n v="1023.7"/>
    <n v="0.66"/>
    <x v="19"/>
    <n v="0.8"/>
    <x v="7"/>
    <x v="0"/>
    <x v="32"/>
    <n v="0"/>
    <n v="0"/>
    <n v="2.3999999999999986"/>
  </r>
  <r>
    <n v="290"/>
    <x v="223"/>
    <n v="2.2999999999999998"/>
    <n v="22.8"/>
    <n v="2051"/>
    <n v="0"/>
    <n v="1016.4"/>
    <n v="0.59"/>
    <x v="19"/>
    <n v="0.8"/>
    <x v="7"/>
    <x v="0"/>
    <x v="32"/>
    <n v="0"/>
    <n v="0"/>
    <n v="4.8000000000000007"/>
  </r>
  <r>
    <n v="290"/>
    <x v="224"/>
    <n v="1.1000000000000001"/>
    <n v="24.5"/>
    <n v="2123"/>
    <n v="0"/>
    <n v="1014.9"/>
    <n v="0.68"/>
    <x v="19"/>
    <n v="0.8"/>
    <x v="7"/>
    <x v="0"/>
    <x v="32"/>
    <n v="0"/>
    <n v="0"/>
    <n v="6.5"/>
  </r>
  <r>
    <n v="290"/>
    <x v="225"/>
    <n v="1.5"/>
    <n v="23.9"/>
    <n v="1725"/>
    <n v="-0.1"/>
    <n v="1018.2"/>
    <n v="0.75"/>
    <x v="19"/>
    <n v="0.8"/>
    <x v="7"/>
    <x v="0"/>
    <x v="32"/>
    <n v="0"/>
    <n v="0"/>
    <n v="5.8999999999999986"/>
  </r>
  <r>
    <n v="290"/>
    <x v="226"/>
    <n v="3.1"/>
    <n v="22.1"/>
    <n v="2116"/>
    <n v="0"/>
    <n v="1022.9"/>
    <n v="0.74"/>
    <x v="19"/>
    <n v="0.8"/>
    <x v="7"/>
    <x v="0"/>
    <x v="32"/>
    <n v="0"/>
    <n v="0"/>
    <n v="4.1000000000000014"/>
  </r>
  <r>
    <n v="290"/>
    <x v="227"/>
    <n v="3"/>
    <n v="17.2"/>
    <n v="1119"/>
    <n v="0.1"/>
    <n v="1024.5999999999999"/>
    <n v="0.77"/>
    <x v="19"/>
    <n v="0.8"/>
    <x v="7"/>
    <x v="0"/>
    <x v="32"/>
    <n v="0.80000000000000071"/>
    <n v="0.64000000000000057"/>
    <n v="0"/>
  </r>
  <r>
    <n v="290"/>
    <x v="228"/>
    <n v="1.9"/>
    <n v="15.3"/>
    <n v="901"/>
    <n v="0.1"/>
    <n v="1022.5"/>
    <n v="0.88"/>
    <x v="19"/>
    <n v="0.8"/>
    <x v="7"/>
    <x v="0"/>
    <x v="32"/>
    <n v="2.6999999999999993"/>
    <n v="2.1599999999999997"/>
    <n v="0"/>
  </r>
  <r>
    <n v="290"/>
    <x v="229"/>
    <n v="2.9"/>
    <n v="19.600000000000001"/>
    <n v="2212"/>
    <n v="0"/>
    <n v="1020.4"/>
    <n v="0.67"/>
    <x v="19"/>
    <n v="0.8"/>
    <x v="7"/>
    <x v="0"/>
    <x v="33"/>
    <n v="0"/>
    <n v="0"/>
    <n v="1.6000000000000014"/>
  </r>
  <r>
    <n v="290"/>
    <x v="230"/>
    <n v="2.9"/>
    <n v="19.3"/>
    <n v="2223"/>
    <n v="0"/>
    <n v="1015"/>
    <n v="0.7"/>
    <x v="19"/>
    <n v="0.8"/>
    <x v="7"/>
    <x v="0"/>
    <x v="33"/>
    <n v="0"/>
    <n v="0"/>
    <n v="1.3000000000000007"/>
  </r>
  <r>
    <n v="290"/>
    <x v="231"/>
    <n v="2.6"/>
    <n v="17.5"/>
    <n v="1664"/>
    <n v="0"/>
    <n v="1012.6"/>
    <n v="0.71"/>
    <x v="19"/>
    <n v="0.8"/>
    <x v="7"/>
    <x v="0"/>
    <x v="33"/>
    <n v="0.5"/>
    <n v="0.4"/>
    <n v="0"/>
  </r>
  <r>
    <n v="290"/>
    <x v="232"/>
    <n v="3.7"/>
    <n v="15.8"/>
    <n v="2074"/>
    <n v="0"/>
    <n v="1013.8"/>
    <n v="0.68"/>
    <x v="19"/>
    <n v="0.8"/>
    <x v="7"/>
    <x v="0"/>
    <x v="33"/>
    <n v="2.1999999999999993"/>
    <n v="1.7599999999999996"/>
    <n v="0"/>
  </r>
  <r>
    <n v="290"/>
    <x v="233"/>
    <n v="2.7"/>
    <n v="14.9"/>
    <n v="869"/>
    <n v="-0.1"/>
    <n v="1018.5"/>
    <n v="0.7"/>
    <x v="19"/>
    <n v="0.8"/>
    <x v="7"/>
    <x v="0"/>
    <x v="33"/>
    <n v="3.0999999999999996"/>
    <n v="2.48"/>
    <n v="0"/>
  </r>
  <r>
    <n v="290"/>
    <x v="234"/>
    <n v="2.2999999999999998"/>
    <n v="13.6"/>
    <n v="1321"/>
    <n v="0.4"/>
    <n v="1019.2"/>
    <n v="0.77"/>
    <x v="19"/>
    <n v="0.8"/>
    <x v="7"/>
    <x v="0"/>
    <x v="33"/>
    <n v="4.4000000000000004"/>
    <n v="3.5200000000000005"/>
    <n v="0"/>
  </r>
  <r>
    <n v="290"/>
    <x v="235"/>
    <n v="1.3"/>
    <n v="12.4"/>
    <n v="1301"/>
    <n v="0"/>
    <n v="1021"/>
    <n v="0.79"/>
    <x v="19"/>
    <n v="0.8"/>
    <x v="7"/>
    <x v="0"/>
    <x v="33"/>
    <n v="5.6"/>
    <n v="4.4799999999999995"/>
    <n v="0"/>
  </r>
  <r>
    <n v="290"/>
    <x v="236"/>
    <n v="1"/>
    <n v="14.6"/>
    <n v="1890"/>
    <n v="0"/>
    <n v="1018.4"/>
    <n v="0.72"/>
    <x v="19"/>
    <n v="0.8"/>
    <x v="7"/>
    <x v="0"/>
    <x v="34"/>
    <n v="3.4000000000000004"/>
    <n v="2.7200000000000006"/>
    <n v="0"/>
  </r>
  <r>
    <n v="290"/>
    <x v="237"/>
    <n v="2.2999999999999998"/>
    <n v="19.100000000000001"/>
    <n v="1679"/>
    <n v="0"/>
    <n v="1010.3"/>
    <n v="0.6"/>
    <x v="19"/>
    <n v="0.8"/>
    <x v="7"/>
    <x v="0"/>
    <x v="34"/>
    <n v="0"/>
    <n v="0"/>
    <n v="1.1000000000000014"/>
  </r>
  <r>
    <n v="290"/>
    <x v="238"/>
    <n v="2.6"/>
    <n v="19.899999999999999"/>
    <n v="1668"/>
    <n v="0"/>
    <n v="1007.6"/>
    <n v="0.7"/>
    <x v="19"/>
    <n v="0.8"/>
    <x v="7"/>
    <x v="0"/>
    <x v="34"/>
    <n v="0"/>
    <n v="0"/>
    <n v="1.8999999999999986"/>
  </r>
  <r>
    <n v="290"/>
    <x v="239"/>
    <n v="2.1"/>
    <n v="17.8"/>
    <n v="1059"/>
    <n v="0.4"/>
    <n v="1003.7"/>
    <n v="0.82"/>
    <x v="19"/>
    <n v="0.8"/>
    <x v="7"/>
    <x v="0"/>
    <x v="34"/>
    <n v="0.19999999999999929"/>
    <n v="0.15999999999999945"/>
    <n v="0"/>
  </r>
  <r>
    <n v="290"/>
    <x v="240"/>
    <n v="3.8"/>
    <n v="17.899999999999999"/>
    <n v="1385"/>
    <n v="0.1"/>
    <n v="1001.3"/>
    <n v="0.71"/>
    <x v="19"/>
    <n v="0.8"/>
    <x v="7"/>
    <x v="0"/>
    <x v="34"/>
    <n v="0.10000000000000142"/>
    <n v="8.000000000000114E-2"/>
    <n v="0"/>
  </r>
  <r>
    <n v="290"/>
    <x v="241"/>
    <n v="4.0999999999999996"/>
    <n v="18.100000000000001"/>
    <n v="1444"/>
    <n v="-0.1"/>
    <n v="1006.6"/>
    <n v="0.71"/>
    <x v="19"/>
    <n v="0.8"/>
    <x v="7"/>
    <x v="0"/>
    <x v="34"/>
    <n v="0"/>
    <n v="0"/>
    <n v="0.10000000000000142"/>
  </r>
  <r>
    <n v="290"/>
    <x v="242"/>
    <n v="3.5"/>
    <n v="19.3"/>
    <n v="890"/>
    <n v="9.8000000000000007"/>
    <n v="1008"/>
    <n v="0.76"/>
    <x v="19"/>
    <n v="0.8"/>
    <x v="7"/>
    <x v="0"/>
    <x v="34"/>
    <n v="0"/>
    <n v="0"/>
    <n v="1.3000000000000007"/>
  </r>
  <r>
    <n v="290"/>
    <x v="243"/>
    <n v="2.8"/>
    <n v="17.8"/>
    <n v="1151"/>
    <n v="17"/>
    <n v="1007.2"/>
    <n v="0.83"/>
    <x v="19"/>
    <n v="0.8"/>
    <x v="8"/>
    <x v="0"/>
    <x v="35"/>
    <n v="0.19999999999999929"/>
    <n v="0.15999999999999945"/>
    <n v="0"/>
  </r>
  <r>
    <n v="290"/>
    <x v="244"/>
    <n v="3.9"/>
    <n v="17.5"/>
    <n v="1467"/>
    <n v="-0.1"/>
    <n v="1008.3"/>
    <n v="0.69"/>
    <x v="19"/>
    <n v="0.8"/>
    <x v="8"/>
    <x v="0"/>
    <x v="35"/>
    <n v="0.5"/>
    <n v="0.4"/>
    <n v="0"/>
  </r>
  <r>
    <n v="290"/>
    <x v="245"/>
    <n v="5.4"/>
    <n v="19.2"/>
    <n v="756"/>
    <n v="6.6"/>
    <n v="1005.5"/>
    <n v="0.77"/>
    <x v="19"/>
    <n v="0.8"/>
    <x v="8"/>
    <x v="0"/>
    <x v="35"/>
    <n v="0"/>
    <n v="0"/>
    <n v="1.1999999999999993"/>
  </r>
  <r>
    <n v="290"/>
    <x v="246"/>
    <n v="4.0999999999999996"/>
    <n v="18.8"/>
    <n v="1332"/>
    <n v="0.2"/>
    <n v="1010.5"/>
    <n v="0.73"/>
    <x v="19"/>
    <n v="0.8"/>
    <x v="8"/>
    <x v="0"/>
    <x v="35"/>
    <n v="0"/>
    <n v="0"/>
    <n v="0.80000000000000071"/>
  </r>
  <r>
    <n v="290"/>
    <x v="247"/>
    <n v="2.8"/>
    <n v="15.3"/>
    <n v="1508"/>
    <n v="0.4"/>
    <n v="1019.5"/>
    <n v="0.83"/>
    <x v="19"/>
    <n v="0.8"/>
    <x v="8"/>
    <x v="0"/>
    <x v="35"/>
    <n v="2.6999999999999993"/>
    <n v="2.1599999999999997"/>
    <n v="0"/>
  </r>
  <r>
    <n v="290"/>
    <x v="248"/>
    <n v="1.7"/>
    <n v="15.8"/>
    <n v="1763"/>
    <n v="0"/>
    <n v="1023.1"/>
    <n v="0.74"/>
    <x v="19"/>
    <n v="0.8"/>
    <x v="8"/>
    <x v="0"/>
    <x v="35"/>
    <n v="2.1999999999999993"/>
    <n v="1.7599999999999996"/>
    <n v="0"/>
  </r>
  <r>
    <n v="290"/>
    <x v="249"/>
    <n v="4.0999999999999996"/>
    <n v="19.8"/>
    <n v="1930"/>
    <n v="0"/>
    <n v="1016.4"/>
    <n v="0.56999999999999995"/>
    <x v="19"/>
    <n v="0.8"/>
    <x v="8"/>
    <x v="0"/>
    <x v="35"/>
    <n v="0"/>
    <n v="0"/>
    <n v="1.8000000000000007"/>
  </r>
  <r>
    <n v="290"/>
    <x v="250"/>
    <n v="1.8"/>
    <n v="17.399999999999999"/>
    <n v="728"/>
    <n v="0.5"/>
    <n v="1016"/>
    <n v="0.8"/>
    <x v="19"/>
    <n v="0.8"/>
    <x v="8"/>
    <x v="0"/>
    <x v="36"/>
    <n v="0.60000000000000142"/>
    <n v="0.48000000000000115"/>
    <n v="0"/>
  </r>
  <r>
    <n v="290"/>
    <x v="251"/>
    <n v="1.8"/>
    <n v="12.9"/>
    <n v="304"/>
    <n v="12"/>
    <n v="1015.6"/>
    <n v="0.96"/>
    <x v="19"/>
    <n v="0.8"/>
    <x v="8"/>
    <x v="0"/>
    <x v="36"/>
    <n v="5.0999999999999996"/>
    <n v="4.08"/>
    <n v="0"/>
  </r>
  <r>
    <n v="290"/>
    <x v="252"/>
    <n v="2.4"/>
    <n v="13.6"/>
    <n v="1709"/>
    <n v="0"/>
    <n v="1008.7"/>
    <n v="0.82"/>
    <x v="19"/>
    <n v="0.8"/>
    <x v="8"/>
    <x v="0"/>
    <x v="36"/>
    <n v="4.4000000000000004"/>
    <n v="3.5200000000000005"/>
    <n v="0"/>
  </r>
  <r>
    <n v="290"/>
    <x v="253"/>
    <n v="4.8"/>
    <n v="15.4"/>
    <n v="1251"/>
    <n v="4.0999999999999996"/>
    <n v="1005.1"/>
    <n v="0.8"/>
    <x v="19"/>
    <n v="0.8"/>
    <x v="8"/>
    <x v="0"/>
    <x v="36"/>
    <n v="2.5999999999999996"/>
    <n v="2.0799999999999996"/>
    <n v="0"/>
  </r>
  <r>
    <n v="290"/>
    <x v="254"/>
    <n v="5.2"/>
    <n v="14.5"/>
    <n v="1367"/>
    <n v="1.2"/>
    <n v="1013.1"/>
    <n v="0.74"/>
    <x v="19"/>
    <n v="0.8"/>
    <x v="8"/>
    <x v="0"/>
    <x v="36"/>
    <n v="3.5"/>
    <n v="2.8000000000000003"/>
    <n v="0"/>
  </r>
  <r>
    <n v="290"/>
    <x v="255"/>
    <n v="4.5"/>
    <n v="14.4"/>
    <n v="1019"/>
    <n v="7.3"/>
    <n v="1012.7"/>
    <n v="0.81"/>
    <x v="19"/>
    <n v="0.8"/>
    <x v="8"/>
    <x v="0"/>
    <x v="36"/>
    <n v="3.5999999999999996"/>
    <n v="2.88"/>
    <n v="0"/>
  </r>
  <r>
    <n v="290"/>
    <x v="256"/>
    <n v="4"/>
    <n v="14.6"/>
    <n v="1649"/>
    <n v="4.5"/>
    <n v="1011.9"/>
    <n v="0.8"/>
    <x v="19"/>
    <n v="0.8"/>
    <x v="8"/>
    <x v="0"/>
    <x v="36"/>
    <n v="3.4000000000000004"/>
    <n v="2.7200000000000006"/>
    <n v="0"/>
  </r>
  <r>
    <n v="290"/>
    <x v="257"/>
    <n v="7.8"/>
    <n v="16.899999999999999"/>
    <n v="1306"/>
    <n v="11.5"/>
    <n v="1005.6"/>
    <n v="0.74"/>
    <x v="19"/>
    <n v="0.8"/>
    <x v="8"/>
    <x v="0"/>
    <x v="37"/>
    <n v="1.1000000000000014"/>
    <n v="0.88000000000000123"/>
    <n v="0"/>
  </r>
  <r>
    <n v="290"/>
    <x v="258"/>
    <n v="6.8"/>
    <n v="13.8"/>
    <n v="854"/>
    <n v="16.7"/>
    <n v="1013.4"/>
    <n v="0.88"/>
    <x v="19"/>
    <n v="0.8"/>
    <x v="8"/>
    <x v="0"/>
    <x v="37"/>
    <n v="4.1999999999999993"/>
    <n v="3.3599999999999994"/>
    <n v="0"/>
  </r>
  <r>
    <n v="290"/>
    <x v="259"/>
    <n v="4.0999999999999996"/>
    <n v="14.2"/>
    <n v="682"/>
    <n v="3.5"/>
    <n v="1018.7"/>
    <n v="0.91"/>
    <x v="19"/>
    <n v="0.8"/>
    <x v="8"/>
    <x v="0"/>
    <x v="37"/>
    <n v="3.8000000000000007"/>
    <n v="3.0400000000000009"/>
    <n v="0"/>
  </r>
  <r>
    <n v="290"/>
    <x v="260"/>
    <n v="4.8"/>
    <n v="18.100000000000001"/>
    <n v="364"/>
    <n v="0.3"/>
    <n v="1020"/>
    <n v="0.86"/>
    <x v="19"/>
    <n v="0.8"/>
    <x v="8"/>
    <x v="0"/>
    <x v="37"/>
    <n v="0"/>
    <n v="0"/>
    <n v="0.10000000000000142"/>
  </r>
  <r>
    <n v="290"/>
    <x v="261"/>
    <n v="3.3"/>
    <n v="18.8"/>
    <n v="1478"/>
    <n v="0"/>
    <n v="1020.8"/>
    <n v="0.8"/>
    <x v="19"/>
    <n v="0.8"/>
    <x v="8"/>
    <x v="0"/>
    <x v="37"/>
    <n v="0"/>
    <n v="0"/>
    <n v="0.80000000000000071"/>
  </r>
  <r>
    <n v="290"/>
    <x v="262"/>
    <n v="3.7"/>
    <n v="21"/>
    <n v="792"/>
    <n v="-0.1"/>
    <n v="1012.5"/>
    <n v="0.73"/>
    <x v="19"/>
    <n v="0.8"/>
    <x v="8"/>
    <x v="0"/>
    <x v="37"/>
    <n v="0"/>
    <n v="0"/>
    <n v="3"/>
  </r>
  <r>
    <n v="290"/>
    <x v="263"/>
    <n v="4.3"/>
    <n v="13.4"/>
    <n v="731"/>
    <n v="0.9"/>
    <n v="1014.2"/>
    <n v="0.82"/>
    <x v="19"/>
    <n v="0.8"/>
    <x v="8"/>
    <x v="0"/>
    <x v="37"/>
    <n v="4.5999999999999996"/>
    <n v="3.6799999999999997"/>
    <n v="0"/>
  </r>
  <r>
    <n v="290"/>
    <x v="264"/>
    <n v="2.2999999999999998"/>
    <n v="9.3000000000000007"/>
    <n v="1219"/>
    <n v="0"/>
    <n v="1022.8"/>
    <n v="0.82"/>
    <x v="19"/>
    <n v="0.8"/>
    <x v="8"/>
    <x v="0"/>
    <x v="38"/>
    <n v="8.6999999999999993"/>
    <n v="6.96"/>
    <n v="0"/>
  </r>
  <r>
    <n v="290"/>
    <x v="265"/>
    <n v="3"/>
    <n v="10.5"/>
    <n v="1327"/>
    <n v="0"/>
    <n v="1025.5"/>
    <n v="0.79"/>
    <x v="19"/>
    <n v="0.8"/>
    <x v="8"/>
    <x v="0"/>
    <x v="38"/>
    <n v="7.5"/>
    <n v="6"/>
    <n v="0"/>
  </r>
  <r>
    <n v="290"/>
    <x v="266"/>
    <n v="4.4000000000000004"/>
    <n v="11"/>
    <n v="1511"/>
    <n v="0"/>
    <n v="1026"/>
    <n v="0.66"/>
    <x v="19"/>
    <n v="0.8"/>
    <x v="8"/>
    <x v="0"/>
    <x v="38"/>
    <n v="7"/>
    <n v="5.6000000000000005"/>
    <n v="0"/>
  </r>
  <r>
    <n v="290"/>
    <x v="267"/>
    <n v="5"/>
    <n v="11.7"/>
    <n v="1268"/>
    <n v="0"/>
    <n v="1024.2"/>
    <n v="0.61"/>
    <x v="19"/>
    <n v="0.8"/>
    <x v="8"/>
    <x v="0"/>
    <x v="38"/>
    <n v="6.3000000000000007"/>
    <n v="5.0400000000000009"/>
    <n v="0"/>
  </r>
  <r>
    <n v="290"/>
    <x v="268"/>
    <n v="2.6"/>
    <n v="11.9"/>
    <n v="771"/>
    <n v="1.5"/>
    <n v="1023.2"/>
    <n v="0.76"/>
    <x v="19"/>
    <n v="0.8"/>
    <x v="8"/>
    <x v="0"/>
    <x v="38"/>
    <n v="6.1"/>
    <n v="4.88"/>
    <n v="0"/>
  </r>
  <r>
    <n v="290"/>
    <x v="269"/>
    <n v="1.6"/>
    <n v="12.2"/>
    <n v="860"/>
    <n v="-0.1"/>
    <n v="1022.2"/>
    <n v="0.9"/>
    <x v="19"/>
    <n v="0.8"/>
    <x v="8"/>
    <x v="0"/>
    <x v="38"/>
    <n v="5.8000000000000007"/>
    <n v="4.6400000000000006"/>
    <n v="0"/>
  </r>
  <r>
    <n v="290"/>
    <x v="270"/>
    <n v="0.9"/>
    <n v="12.4"/>
    <n v="1217"/>
    <n v="0"/>
    <n v="1022.6"/>
    <n v="0.9"/>
    <x v="19"/>
    <n v="0.8"/>
    <x v="8"/>
    <x v="0"/>
    <x v="38"/>
    <n v="5.6"/>
    <n v="4.4799999999999995"/>
    <n v="0"/>
  </r>
  <r>
    <n v="290"/>
    <x v="271"/>
    <n v="1.4"/>
    <n v="12.5"/>
    <n v="1182"/>
    <n v="0"/>
    <n v="1022.5"/>
    <n v="0.86"/>
    <x v="19"/>
    <n v="0.8"/>
    <x v="8"/>
    <x v="0"/>
    <x v="39"/>
    <n v="5.5"/>
    <n v="4.4000000000000004"/>
    <n v="0"/>
  </r>
  <r>
    <n v="290"/>
    <x v="272"/>
    <n v="1"/>
    <n v="10.7"/>
    <n v="890"/>
    <n v="-0.1"/>
    <n v="1025.5"/>
    <n v="0.91"/>
    <x v="19"/>
    <n v="0.8"/>
    <x v="8"/>
    <x v="0"/>
    <x v="39"/>
    <n v="7.3000000000000007"/>
    <n v="5.8400000000000007"/>
    <n v="0"/>
  </r>
  <r>
    <n v="290"/>
    <x v="273"/>
    <n v="2.2000000000000002"/>
    <n v="10.1"/>
    <n v="1359"/>
    <n v="0"/>
    <n v="1029.8"/>
    <n v="0.73"/>
    <x v="19"/>
    <n v="1"/>
    <x v="9"/>
    <x v="0"/>
    <x v="39"/>
    <n v="7.9"/>
    <n v="7.9"/>
    <n v="0"/>
  </r>
  <r>
    <n v="290"/>
    <x v="274"/>
    <n v="2.6"/>
    <n v="10.199999999999999"/>
    <n v="1259"/>
    <n v="0"/>
    <n v="1027.4000000000001"/>
    <n v="0.73"/>
    <x v="19"/>
    <n v="1"/>
    <x v="9"/>
    <x v="0"/>
    <x v="39"/>
    <n v="7.8000000000000007"/>
    <n v="7.8000000000000007"/>
    <n v="0"/>
  </r>
  <r>
    <n v="290"/>
    <x v="275"/>
    <n v="4.7"/>
    <n v="11.5"/>
    <n v="477"/>
    <n v="5.0999999999999996"/>
    <n v="1016.4"/>
    <n v="0.68"/>
    <x v="19"/>
    <n v="1"/>
    <x v="9"/>
    <x v="0"/>
    <x v="39"/>
    <n v="6.5"/>
    <n v="6.5"/>
    <n v="0"/>
  </r>
  <r>
    <n v="290"/>
    <x v="276"/>
    <n v="7.5"/>
    <n v="11.9"/>
    <n v="638"/>
    <n v="20.399999999999999"/>
    <n v="997.6"/>
    <n v="0.87"/>
    <x v="19"/>
    <n v="1"/>
    <x v="9"/>
    <x v="0"/>
    <x v="39"/>
    <n v="6.1"/>
    <n v="6.1"/>
    <n v="0"/>
  </r>
  <r>
    <n v="290"/>
    <x v="277"/>
    <n v="5.8"/>
    <n v="11.2"/>
    <n v="598"/>
    <n v="1.3"/>
    <n v="1009.3"/>
    <n v="0.83"/>
    <x v="19"/>
    <n v="1"/>
    <x v="9"/>
    <x v="0"/>
    <x v="39"/>
    <n v="6.8000000000000007"/>
    <n v="6.8000000000000007"/>
    <n v="0"/>
  </r>
  <r>
    <n v="290"/>
    <x v="278"/>
    <n v="3.5"/>
    <n v="12.3"/>
    <n v="182"/>
    <n v="1.8"/>
    <n v="1021.3"/>
    <n v="0.93"/>
    <x v="19"/>
    <n v="1"/>
    <x v="9"/>
    <x v="0"/>
    <x v="40"/>
    <n v="5.6999999999999993"/>
    <n v="5.6999999999999993"/>
    <n v="0"/>
  </r>
  <r>
    <n v="290"/>
    <x v="279"/>
    <n v="3"/>
    <n v="14.8"/>
    <n v="573"/>
    <n v="-0.1"/>
    <n v="1023.9"/>
    <n v="0.93"/>
    <x v="19"/>
    <n v="1"/>
    <x v="9"/>
    <x v="0"/>
    <x v="40"/>
    <n v="3.1999999999999993"/>
    <n v="3.1999999999999993"/>
    <n v="0"/>
  </r>
  <r>
    <n v="290"/>
    <x v="280"/>
    <n v="2.1"/>
    <n v="13.8"/>
    <n v="364"/>
    <n v="1"/>
    <n v="1022"/>
    <n v="0.94"/>
    <x v="19"/>
    <n v="1"/>
    <x v="9"/>
    <x v="0"/>
    <x v="40"/>
    <n v="4.1999999999999993"/>
    <n v="4.1999999999999993"/>
    <n v="0"/>
  </r>
  <r>
    <n v="290"/>
    <x v="281"/>
    <n v="2.5"/>
    <n v="12.9"/>
    <n v="680"/>
    <n v="0.1"/>
    <n v="1025.5999999999999"/>
    <n v="0.84"/>
    <x v="19"/>
    <n v="1"/>
    <x v="9"/>
    <x v="0"/>
    <x v="40"/>
    <n v="5.0999999999999996"/>
    <n v="5.0999999999999996"/>
    <n v="0"/>
  </r>
  <r>
    <n v="290"/>
    <x v="282"/>
    <n v="2.6"/>
    <n v="13.8"/>
    <n v="580"/>
    <n v="-0.1"/>
    <n v="1031.7"/>
    <n v="0.9"/>
    <x v="19"/>
    <n v="1"/>
    <x v="9"/>
    <x v="0"/>
    <x v="40"/>
    <n v="4.1999999999999993"/>
    <n v="4.1999999999999993"/>
    <n v="0"/>
  </r>
  <r>
    <n v="290"/>
    <x v="283"/>
    <n v="1.7"/>
    <n v="13.7"/>
    <n v="269"/>
    <n v="0"/>
    <n v="1033.3"/>
    <n v="0.88"/>
    <x v="19"/>
    <n v="1"/>
    <x v="9"/>
    <x v="0"/>
    <x v="40"/>
    <n v="4.3000000000000007"/>
    <n v="4.3000000000000007"/>
    <n v="0"/>
  </r>
  <r>
    <n v="290"/>
    <x v="284"/>
    <n v="2"/>
    <n v="13.5"/>
    <n v="394"/>
    <n v="0.4"/>
    <n v="1029.9000000000001"/>
    <n v="0.91"/>
    <x v="19"/>
    <n v="1"/>
    <x v="9"/>
    <x v="0"/>
    <x v="40"/>
    <n v="4.5"/>
    <n v="4.5"/>
    <n v="0"/>
  </r>
  <r>
    <n v="290"/>
    <x v="285"/>
    <n v="1.3"/>
    <n v="12"/>
    <n v="578"/>
    <n v="1"/>
    <n v="1028"/>
    <n v="0.93"/>
    <x v="19"/>
    <n v="1"/>
    <x v="9"/>
    <x v="0"/>
    <x v="41"/>
    <n v="6"/>
    <n v="6"/>
    <n v="0"/>
  </r>
  <r>
    <n v="290"/>
    <x v="286"/>
    <n v="1.5"/>
    <n v="12"/>
    <n v="388"/>
    <n v="1.2"/>
    <n v="1026.5999999999999"/>
    <n v="0.95"/>
    <x v="19"/>
    <n v="1"/>
    <x v="9"/>
    <x v="0"/>
    <x v="41"/>
    <n v="6"/>
    <n v="6"/>
    <n v="0"/>
  </r>
  <r>
    <n v="290"/>
    <x v="287"/>
    <n v="1.5"/>
    <n v="11.6"/>
    <n v="281"/>
    <n v="1"/>
    <n v="1026.7"/>
    <n v="0.97"/>
    <x v="19"/>
    <n v="1"/>
    <x v="9"/>
    <x v="0"/>
    <x v="41"/>
    <n v="6.4"/>
    <n v="6.4"/>
    <n v="0"/>
  </r>
  <r>
    <n v="290"/>
    <x v="288"/>
    <n v="2.2000000000000002"/>
    <n v="12"/>
    <n v="498"/>
    <n v="0.3"/>
    <n v="1024.5999999999999"/>
    <n v="0.92"/>
    <x v="19"/>
    <n v="1"/>
    <x v="9"/>
    <x v="0"/>
    <x v="41"/>
    <n v="6"/>
    <n v="6"/>
    <n v="0"/>
  </r>
  <r>
    <n v="290"/>
    <x v="289"/>
    <n v="2.1"/>
    <n v="10.6"/>
    <n v="498"/>
    <n v="0.2"/>
    <n v="1024.4000000000001"/>
    <n v="0.93"/>
    <x v="19"/>
    <n v="1"/>
    <x v="9"/>
    <x v="0"/>
    <x v="41"/>
    <n v="7.4"/>
    <n v="7.4"/>
    <n v="0"/>
  </r>
  <r>
    <n v="290"/>
    <x v="290"/>
    <n v="2.2000000000000002"/>
    <n v="8.3000000000000007"/>
    <n v="993"/>
    <n v="0"/>
    <n v="1026.4000000000001"/>
    <n v="0.78"/>
    <x v="19"/>
    <n v="1"/>
    <x v="9"/>
    <x v="0"/>
    <x v="41"/>
    <n v="9.6999999999999993"/>
    <n v="9.6999999999999993"/>
    <n v="0"/>
  </r>
  <r>
    <n v="290"/>
    <x v="291"/>
    <n v="3.1"/>
    <n v="9.4"/>
    <n v="724"/>
    <n v="0.1"/>
    <n v="1012.7"/>
    <n v="0.78"/>
    <x v="19"/>
    <n v="1"/>
    <x v="9"/>
    <x v="0"/>
    <x v="41"/>
    <n v="8.6"/>
    <n v="8.6"/>
    <n v="0"/>
  </r>
  <r>
    <n v="290"/>
    <x v="292"/>
    <n v="4.0999999999999996"/>
    <n v="14.3"/>
    <n v="314"/>
    <n v="0.4"/>
    <n v="997.4"/>
    <n v="0.86"/>
    <x v="19"/>
    <n v="1"/>
    <x v="9"/>
    <x v="0"/>
    <x v="42"/>
    <n v="3.6999999999999993"/>
    <n v="3.6999999999999993"/>
    <n v="0"/>
  </r>
  <r>
    <n v="290"/>
    <x v="293"/>
    <n v="5.5"/>
    <n v="13.2"/>
    <n v="339"/>
    <n v="4.5"/>
    <n v="993.4"/>
    <n v="0.89"/>
    <x v="19"/>
    <n v="1"/>
    <x v="9"/>
    <x v="0"/>
    <x v="42"/>
    <n v="4.8000000000000007"/>
    <n v="4.8000000000000007"/>
    <n v="0"/>
  </r>
  <r>
    <n v="290"/>
    <x v="294"/>
    <n v="3.3"/>
    <n v="12.3"/>
    <n v="570"/>
    <n v="-0.1"/>
    <n v="997"/>
    <n v="0.89"/>
    <x v="19"/>
    <n v="1"/>
    <x v="9"/>
    <x v="0"/>
    <x v="42"/>
    <n v="5.6999999999999993"/>
    <n v="5.6999999999999993"/>
    <n v="0"/>
  </r>
  <r>
    <n v="290"/>
    <x v="295"/>
    <n v="6.8"/>
    <n v="11.9"/>
    <n v="517"/>
    <n v="14.2"/>
    <n v="981.8"/>
    <n v="0.87"/>
    <x v="19"/>
    <n v="1"/>
    <x v="9"/>
    <x v="0"/>
    <x v="42"/>
    <n v="6.1"/>
    <n v="6.1"/>
    <n v="0"/>
  </r>
  <r>
    <n v="290"/>
    <x v="296"/>
    <n v="8"/>
    <n v="9.4"/>
    <n v="628"/>
    <n v="1"/>
    <n v="996.2"/>
    <n v="0.79"/>
    <x v="19"/>
    <n v="1"/>
    <x v="9"/>
    <x v="0"/>
    <x v="42"/>
    <n v="8.6"/>
    <n v="8.6"/>
    <n v="0"/>
  </r>
  <r>
    <n v="290"/>
    <x v="297"/>
    <n v="6"/>
    <n v="8.6999999999999993"/>
    <n v="282"/>
    <n v="2.8"/>
    <n v="996.4"/>
    <n v="0.87"/>
    <x v="19"/>
    <n v="1"/>
    <x v="9"/>
    <x v="0"/>
    <x v="42"/>
    <n v="9.3000000000000007"/>
    <n v="9.3000000000000007"/>
    <n v="0"/>
  </r>
  <r>
    <n v="290"/>
    <x v="298"/>
    <n v="7.3"/>
    <n v="7.5"/>
    <n v="442"/>
    <n v="15.3"/>
    <n v="1000"/>
    <n v="0.87"/>
    <x v="19"/>
    <n v="1"/>
    <x v="9"/>
    <x v="0"/>
    <x v="42"/>
    <n v="10.5"/>
    <n v="10.5"/>
    <n v="0"/>
  </r>
  <r>
    <n v="290"/>
    <x v="299"/>
    <n v="5.6"/>
    <n v="8.3000000000000007"/>
    <n v="480"/>
    <n v="12.4"/>
    <n v="998.9"/>
    <n v="0.9"/>
    <x v="19"/>
    <n v="1"/>
    <x v="9"/>
    <x v="0"/>
    <x v="43"/>
    <n v="9.6999999999999993"/>
    <n v="9.6999999999999993"/>
    <n v="0"/>
  </r>
  <r>
    <n v="290"/>
    <x v="300"/>
    <n v="5.5"/>
    <n v="10"/>
    <n v="372"/>
    <n v="4.2"/>
    <n v="1004.4"/>
    <n v="0.88"/>
    <x v="19"/>
    <n v="1"/>
    <x v="9"/>
    <x v="0"/>
    <x v="43"/>
    <n v="8"/>
    <n v="8"/>
    <n v="0"/>
  </r>
  <r>
    <n v="290"/>
    <x v="301"/>
    <n v="4.0999999999999996"/>
    <n v="11.5"/>
    <n v="269"/>
    <n v="2.1"/>
    <n v="1002.3"/>
    <n v="0.87"/>
    <x v="19"/>
    <n v="1"/>
    <x v="9"/>
    <x v="0"/>
    <x v="43"/>
    <n v="6.5"/>
    <n v="6.5"/>
    <n v="0"/>
  </r>
  <r>
    <n v="290"/>
    <x v="302"/>
    <n v="4.5"/>
    <n v="8.6999999999999993"/>
    <n v="476"/>
    <n v="2.2000000000000002"/>
    <n v="1007.5"/>
    <n v="0.89"/>
    <x v="19"/>
    <n v="1"/>
    <x v="9"/>
    <x v="0"/>
    <x v="43"/>
    <n v="9.3000000000000007"/>
    <n v="9.3000000000000007"/>
    <n v="0"/>
  </r>
  <r>
    <n v="290"/>
    <x v="303"/>
    <n v="3.4"/>
    <n v="10.1"/>
    <n v="435"/>
    <n v="0"/>
    <n v="1011"/>
    <n v="0.81"/>
    <x v="19"/>
    <n v="1"/>
    <x v="9"/>
    <x v="0"/>
    <x v="43"/>
    <n v="7.9"/>
    <n v="7.9"/>
    <n v="0"/>
  </r>
  <r>
    <n v="290"/>
    <x v="304"/>
    <n v="4.5"/>
    <n v="11.8"/>
    <n v="113"/>
    <n v="8.9"/>
    <n v="1007.8"/>
    <n v="0.9"/>
    <x v="19"/>
    <n v="1.1000000000000001"/>
    <x v="10"/>
    <x v="0"/>
    <x v="43"/>
    <n v="6.1999999999999993"/>
    <n v="6.8199999999999994"/>
    <n v="0"/>
  </r>
  <r>
    <n v="290"/>
    <x v="305"/>
    <n v="4.2"/>
    <n v="10.6"/>
    <n v="460"/>
    <n v="0.6"/>
    <n v="1009.9"/>
    <n v="0.88"/>
    <x v="19"/>
    <n v="1.1000000000000001"/>
    <x v="10"/>
    <x v="0"/>
    <x v="43"/>
    <n v="7.4"/>
    <n v="8.14"/>
    <n v="0"/>
  </r>
  <r>
    <n v="290"/>
    <x v="306"/>
    <n v="5.3"/>
    <n v="9.8000000000000007"/>
    <n v="375"/>
    <n v="0.2"/>
    <n v="1016.7"/>
    <n v="0.88"/>
    <x v="19"/>
    <n v="1.1000000000000001"/>
    <x v="10"/>
    <x v="0"/>
    <x v="44"/>
    <n v="8.1999999999999993"/>
    <n v="9.02"/>
    <n v="0"/>
  </r>
  <r>
    <n v="290"/>
    <x v="307"/>
    <n v="4.8"/>
    <n v="13.6"/>
    <n v="471"/>
    <n v="0"/>
    <n v="1017.7"/>
    <n v="0.76"/>
    <x v="19"/>
    <n v="1.1000000000000001"/>
    <x v="10"/>
    <x v="0"/>
    <x v="44"/>
    <n v="4.4000000000000004"/>
    <n v="4.8400000000000007"/>
    <n v="0"/>
  </r>
  <r>
    <n v="290"/>
    <x v="308"/>
    <n v="3.5"/>
    <n v="12.5"/>
    <n v="594"/>
    <n v="0"/>
    <n v="1015"/>
    <n v="0.68"/>
    <x v="19"/>
    <n v="1.1000000000000001"/>
    <x v="10"/>
    <x v="0"/>
    <x v="44"/>
    <n v="5.5"/>
    <n v="6.0500000000000007"/>
    <n v="0"/>
  </r>
  <r>
    <n v="290"/>
    <x v="309"/>
    <n v="1.8"/>
    <n v="8.9"/>
    <n v="557"/>
    <n v="0"/>
    <n v="1010"/>
    <n v="0.81"/>
    <x v="19"/>
    <n v="1.1000000000000001"/>
    <x v="10"/>
    <x v="0"/>
    <x v="44"/>
    <n v="9.1"/>
    <n v="10.01"/>
    <n v="0"/>
  </r>
  <r>
    <n v="290"/>
    <x v="310"/>
    <n v="1.8"/>
    <n v="10.3"/>
    <n v="561"/>
    <n v="0"/>
    <n v="1010.4"/>
    <n v="0.89"/>
    <x v="19"/>
    <n v="1.1000000000000001"/>
    <x v="10"/>
    <x v="0"/>
    <x v="44"/>
    <n v="7.6999999999999993"/>
    <n v="8.4700000000000006"/>
    <n v="0"/>
  </r>
  <r>
    <n v="290"/>
    <x v="311"/>
    <n v="1.2"/>
    <n v="9.1"/>
    <n v="454"/>
    <n v="0"/>
    <n v="1013.6"/>
    <n v="0.95"/>
    <x v="19"/>
    <n v="1.1000000000000001"/>
    <x v="10"/>
    <x v="0"/>
    <x v="44"/>
    <n v="8.9"/>
    <n v="9.7900000000000009"/>
    <n v="0"/>
  </r>
  <r>
    <n v="290"/>
    <x v="312"/>
    <n v="1.5"/>
    <n v="9.3000000000000007"/>
    <n v="289"/>
    <n v="0.3"/>
    <n v="1016.4"/>
    <n v="0.96"/>
    <x v="19"/>
    <n v="1.1000000000000001"/>
    <x v="10"/>
    <x v="0"/>
    <x v="44"/>
    <n v="8.6999999999999993"/>
    <n v="9.57"/>
    <n v="0"/>
  </r>
  <r>
    <n v="290"/>
    <x v="313"/>
    <n v="3.1"/>
    <n v="7.9"/>
    <n v="320"/>
    <n v="1.4"/>
    <n v="1012.9"/>
    <n v="0.91"/>
    <x v="19"/>
    <n v="1.1000000000000001"/>
    <x v="10"/>
    <x v="0"/>
    <x v="45"/>
    <n v="10.1"/>
    <n v="11.110000000000001"/>
    <n v="0"/>
  </r>
  <r>
    <n v="290"/>
    <x v="314"/>
    <n v="4.2"/>
    <n v="10.3"/>
    <n v="296"/>
    <n v="0"/>
    <n v="1012.1"/>
    <n v="0.88"/>
    <x v="19"/>
    <n v="1.1000000000000001"/>
    <x v="10"/>
    <x v="0"/>
    <x v="45"/>
    <n v="7.6999999999999993"/>
    <n v="8.4700000000000006"/>
    <n v="0"/>
  </r>
  <r>
    <n v="290"/>
    <x v="315"/>
    <n v="4.4000000000000004"/>
    <n v="12.1"/>
    <n v="503"/>
    <n v="0"/>
    <n v="1010"/>
    <n v="0.74"/>
    <x v="19"/>
    <n v="1.1000000000000001"/>
    <x v="10"/>
    <x v="0"/>
    <x v="45"/>
    <n v="5.9"/>
    <n v="6.4900000000000011"/>
    <n v="0"/>
  </r>
  <r>
    <n v="290"/>
    <x v="316"/>
    <n v="3.9"/>
    <n v="13.4"/>
    <n v="280"/>
    <n v="1.2"/>
    <n v="1009.2"/>
    <n v="0.82"/>
    <x v="19"/>
    <n v="1.1000000000000001"/>
    <x v="10"/>
    <x v="0"/>
    <x v="45"/>
    <n v="4.5999999999999996"/>
    <n v="5.0599999999999996"/>
    <n v="0"/>
  </r>
  <r>
    <n v="290"/>
    <x v="317"/>
    <n v="3.2"/>
    <n v="10.7"/>
    <n v="122"/>
    <n v="4.2"/>
    <n v="1007.5"/>
    <n v="0.98"/>
    <x v="19"/>
    <n v="1.1000000000000001"/>
    <x v="10"/>
    <x v="0"/>
    <x v="45"/>
    <n v="7.3000000000000007"/>
    <n v="8.0300000000000011"/>
    <n v="0"/>
  </r>
  <r>
    <n v="290"/>
    <x v="318"/>
    <n v="3.5"/>
    <n v="7.1"/>
    <n v="87"/>
    <n v="6"/>
    <n v="1009.4"/>
    <n v="0.98"/>
    <x v="19"/>
    <n v="1.1000000000000001"/>
    <x v="10"/>
    <x v="0"/>
    <x v="45"/>
    <n v="10.9"/>
    <n v="11.990000000000002"/>
    <n v="0"/>
  </r>
  <r>
    <n v="290"/>
    <x v="319"/>
    <n v="2.5"/>
    <n v="4.4000000000000004"/>
    <n v="83"/>
    <n v="0.4"/>
    <n v="1008.5"/>
    <n v="0.97"/>
    <x v="19"/>
    <n v="1.1000000000000001"/>
    <x v="10"/>
    <x v="0"/>
    <x v="45"/>
    <n v="13.6"/>
    <n v="14.96"/>
    <n v="0"/>
  </r>
  <r>
    <n v="290"/>
    <x v="320"/>
    <n v="2.6"/>
    <n v="3.2"/>
    <n v="430"/>
    <n v="1.5"/>
    <n v="1014"/>
    <n v="0.91"/>
    <x v="19"/>
    <n v="1.1000000000000001"/>
    <x v="10"/>
    <x v="0"/>
    <x v="46"/>
    <n v="14.8"/>
    <n v="16.28"/>
    <n v="0"/>
  </r>
  <r>
    <n v="290"/>
    <x v="321"/>
    <n v="4.0999999999999996"/>
    <n v="3.8"/>
    <n v="224"/>
    <n v="-0.1"/>
    <n v="1014.9"/>
    <n v="0.9"/>
    <x v="19"/>
    <n v="1.1000000000000001"/>
    <x v="10"/>
    <x v="0"/>
    <x v="46"/>
    <n v="14.2"/>
    <n v="15.620000000000001"/>
    <n v="0"/>
  </r>
  <r>
    <n v="290"/>
    <x v="322"/>
    <n v="4.3"/>
    <n v="4.3"/>
    <n v="96"/>
    <n v="6.5"/>
    <n v="1002.4"/>
    <n v="0.91"/>
    <x v="19"/>
    <n v="1.1000000000000001"/>
    <x v="10"/>
    <x v="0"/>
    <x v="46"/>
    <n v="13.7"/>
    <n v="15.07"/>
    <n v="0"/>
  </r>
  <r>
    <n v="290"/>
    <x v="323"/>
    <n v="1.7"/>
    <n v="1.3"/>
    <n v="565"/>
    <n v="0"/>
    <n v="1009.7"/>
    <n v="0.9"/>
    <x v="19"/>
    <n v="1.1000000000000001"/>
    <x v="10"/>
    <x v="0"/>
    <x v="46"/>
    <n v="16.7"/>
    <n v="18.37"/>
    <n v="0"/>
  </r>
  <r>
    <n v="290"/>
    <x v="324"/>
    <n v="1.4"/>
    <n v="0.3"/>
    <n v="587"/>
    <n v="0"/>
    <n v="1023.7"/>
    <n v="0.85"/>
    <x v="19"/>
    <n v="1.1000000000000001"/>
    <x v="10"/>
    <x v="0"/>
    <x v="46"/>
    <n v="17.7"/>
    <n v="19.470000000000002"/>
    <n v="0"/>
  </r>
  <r>
    <n v="290"/>
    <x v="325"/>
    <n v="4.5999999999999996"/>
    <n v="1.1000000000000001"/>
    <n v="408"/>
    <n v="0"/>
    <n v="1023.5"/>
    <n v="0.72"/>
    <x v="19"/>
    <n v="1.1000000000000001"/>
    <x v="10"/>
    <x v="0"/>
    <x v="46"/>
    <n v="16.899999999999999"/>
    <n v="18.59"/>
    <n v="0"/>
  </r>
  <r>
    <n v="290"/>
    <x v="326"/>
    <n v="5.6"/>
    <n v="2"/>
    <n v="264"/>
    <n v="0.6"/>
    <n v="1005.4"/>
    <n v="0.68"/>
    <x v="19"/>
    <n v="1.1000000000000001"/>
    <x v="10"/>
    <x v="0"/>
    <x v="46"/>
    <n v="16"/>
    <n v="17.600000000000001"/>
    <n v="0"/>
  </r>
  <r>
    <n v="290"/>
    <x v="327"/>
    <n v="2.7"/>
    <n v="4.5"/>
    <n v="99"/>
    <n v="3"/>
    <n v="995"/>
    <n v="0.95"/>
    <x v="19"/>
    <n v="1.1000000000000001"/>
    <x v="10"/>
    <x v="0"/>
    <x v="47"/>
    <n v="13.5"/>
    <n v="14.850000000000001"/>
    <n v="0"/>
  </r>
  <r>
    <n v="290"/>
    <x v="328"/>
    <n v="1.4"/>
    <n v="3.7"/>
    <n v="247"/>
    <n v="1.4"/>
    <n v="1006"/>
    <n v="0.98"/>
    <x v="19"/>
    <n v="1.1000000000000001"/>
    <x v="10"/>
    <x v="0"/>
    <x v="47"/>
    <n v="14.3"/>
    <n v="15.730000000000002"/>
    <n v="0"/>
  </r>
  <r>
    <n v="290"/>
    <x v="329"/>
    <n v="2.1"/>
    <n v="2.5"/>
    <n v="138"/>
    <n v="0"/>
    <n v="1020.3"/>
    <n v="0.98"/>
    <x v="19"/>
    <n v="1.1000000000000001"/>
    <x v="10"/>
    <x v="0"/>
    <x v="47"/>
    <n v="15.5"/>
    <n v="17.05"/>
    <n v="0"/>
  </r>
  <r>
    <n v="290"/>
    <x v="330"/>
    <n v="5.7"/>
    <n v="4.2"/>
    <n v="79"/>
    <n v="1.5"/>
    <n v="1017.6"/>
    <n v="0.95"/>
    <x v="19"/>
    <n v="1.1000000000000001"/>
    <x v="10"/>
    <x v="0"/>
    <x v="47"/>
    <n v="13.8"/>
    <n v="15.180000000000001"/>
    <n v="0"/>
  </r>
  <r>
    <n v="290"/>
    <x v="331"/>
    <n v="5.3"/>
    <n v="8.1"/>
    <n v="79"/>
    <n v="0.4"/>
    <n v="1013.5"/>
    <n v="0.96"/>
    <x v="19"/>
    <n v="1.1000000000000001"/>
    <x v="10"/>
    <x v="0"/>
    <x v="47"/>
    <n v="9.9"/>
    <n v="10.89"/>
    <n v="0"/>
  </r>
  <r>
    <n v="290"/>
    <x v="332"/>
    <n v="4.5"/>
    <n v="9.1999999999999993"/>
    <n v="205"/>
    <n v="0.8"/>
    <n v="1007.9"/>
    <n v="0.89"/>
    <x v="19"/>
    <n v="1.1000000000000001"/>
    <x v="10"/>
    <x v="0"/>
    <x v="47"/>
    <n v="8.8000000000000007"/>
    <n v="9.6800000000000015"/>
    <n v="0"/>
  </r>
  <r>
    <n v="290"/>
    <x v="333"/>
    <n v="4.7"/>
    <n v="6.8"/>
    <n v="236"/>
    <n v="0.7"/>
    <n v="1010.5"/>
    <n v="0.83"/>
    <x v="19"/>
    <n v="1.1000000000000001"/>
    <x v="10"/>
    <x v="0"/>
    <x v="47"/>
    <n v="11.2"/>
    <n v="12.32"/>
    <n v="0"/>
  </r>
  <r>
    <n v="290"/>
    <x v="334"/>
    <n v="6"/>
    <n v="5.5"/>
    <n v="254"/>
    <n v="-0.1"/>
    <n v="1013"/>
    <n v="0.73"/>
    <x v="19"/>
    <n v="1.1000000000000001"/>
    <x v="11"/>
    <x v="0"/>
    <x v="48"/>
    <n v="12.5"/>
    <n v="13.750000000000002"/>
    <n v="0"/>
  </r>
  <r>
    <n v="290"/>
    <x v="335"/>
    <n v="4.5"/>
    <n v="6.3"/>
    <n v="158"/>
    <n v="1.2"/>
    <n v="1009.1"/>
    <n v="0.77"/>
    <x v="19"/>
    <n v="1.1000000000000001"/>
    <x v="11"/>
    <x v="0"/>
    <x v="48"/>
    <n v="11.7"/>
    <n v="12.870000000000001"/>
    <n v="0"/>
  </r>
  <r>
    <n v="290"/>
    <x v="336"/>
    <n v="2"/>
    <n v="7"/>
    <n v="151"/>
    <n v="-0.1"/>
    <n v="1011.6"/>
    <n v="0.91"/>
    <x v="19"/>
    <n v="1.1000000000000001"/>
    <x v="11"/>
    <x v="0"/>
    <x v="48"/>
    <n v="11"/>
    <n v="12.100000000000001"/>
    <n v="0"/>
  </r>
  <r>
    <n v="290"/>
    <x v="337"/>
    <n v="2.8"/>
    <n v="5.5"/>
    <n v="181"/>
    <n v="0.3"/>
    <n v="1007.2"/>
    <n v="0.91"/>
    <x v="19"/>
    <n v="1.1000000000000001"/>
    <x v="11"/>
    <x v="0"/>
    <x v="48"/>
    <n v="12.5"/>
    <n v="13.750000000000002"/>
    <n v="0"/>
  </r>
  <r>
    <n v="290"/>
    <x v="338"/>
    <n v="2.6"/>
    <n v="4.7"/>
    <n v="177"/>
    <n v="0.2"/>
    <n v="1009.8"/>
    <n v="0.92"/>
    <x v="19"/>
    <n v="1.1000000000000001"/>
    <x v="11"/>
    <x v="0"/>
    <x v="48"/>
    <n v="13.3"/>
    <n v="14.630000000000003"/>
    <n v="0"/>
  </r>
  <r>
    <n v="290"/>
    <x v="339"/>
    <n v="5.3"/>
    <n v="7.3"/>
    <n v="92"/>
    <n v="6.3"/>
    <n v="1002.8"/>
    <n v="0.92"/>
    <x v="19"/>
    <n v="1.1000000000000001"/>
    <x v="11"/>
    <x v="0"/>
    <x v="48"/>
    <n v="10.7"/>
    <n v="11.77"/>
    <n v="0"/>
  </r>
  <r>
    <n v="290"/>
    <x v="340"/>
    <n v="4.5999999999999996"/>
    <n v="10.4"/>
    <n v="125"/>
    <n v="10.9"/>
    <n v="1005.1"/>
    <n v="0.93"/>
    <x v="19"/>
    <n v="1.1000000000000001"/>
    <x v="11"/>
    <x v="0"/>
    <x v="48"/>
    <n v="7.6"/>
    <n v="8.36"/>
    <n v="0"/>
  </r>
  <r>
    <n v="290"/>
    <x v="341"/>
    <n v="5.0999999999999996"/>
    <n v="12.2"/>
    <n v="118"/>
    <n v="0.8"/>
    <n v="1010.9"/>
    <n v="0.9"/>
    <x v="19"/>
    <n v="1.1000000000000001"/>
    <x v="11"/>
    <x v="0"/>
    <x v="49"/>
    <n v="5.8000000000000007"/>
    <n v="6.3800000000000017"/>
    <n v="0"/>
  </r>
  <r>
    <n v="290"/>
    <x v="342"/>
    <n v="4.5"/>
    <n v="12.5"/>
    <n v="145"/>
    <n v="0.1"/>
    <n v="1011.4"/>
    <n v="0.84"/>
    <x v="19"/>
    <n v="1.1000000000000001"/>
    <x v="11"/>
    <x v="0"/>
    <x v="49"/>
    <n v="5.5"/>
    <n v="6.0500000000000007"/>
    <n v="0"/>
  </r>
  <r>
    <n v="290"/>
    <x v="343"/>
    <n v="4.8"/>
    <n v="11.9"/>
    <n v="165"/>
    <n v="-0.1"/>
    <n v="1016.9"/>
    <n v="0.84"/>
    <x v="19"/>
    <n v="1.1000000000000001"/>
    <x v="11"/>
    <x v="0"/>
    <x v="49"/>
    <n v="6.1"/>
    <n v="6.71"/>
    <n v="0"/>
  </r>
  <r>
    <n v="290"/>
    <x v="344"/>
    <n v="3.5"/>
    <n v="6.9"/>
    <n v="295"/>
    <n v="0"/>
    <n v="1022.3"/>
    <n v="0.92"/>
    <x v="19"/>
    <n v="1.1000000000000001"/>
    <x v="11"/>
    <x v="0"/>
    <x v="49"/>
    <n v="11.1"/>
    <n v="12.21"/>
    <n v="0"/>
  </r>
  <r>
    <n v="290"/>
    <x v="345"/>
    <n v="2.5"/>
    <n v="6.8"/>
    <n v="142"/>
    <n v="0"/>
    <n v="1021.7"/>
    <n v="0.93"/>
    <x v="19"/>
    <n v="1.1000000000000001"/>
    <x v="11"/>
    <x v="0"/>
    <x v="49"/>
    <n v="11.2"/>
    <n v="12.32"/>
    <n v="0"/>
  </r>
  <r>
    <n v="290"/>
    <x v="346"/>
    <n v="2.8"/>
    <n v="7.5"/>
    <n v="193"/>
    <n v="0"/>
    <n v="1026.8"/>
    <n v="0.93"/>
    <x v="19"/>
    <n v="1.1000000000000001"/>
    <x v="11"/>
    <x v="0"/>
    <x v="49"/>
    <n v="10.5"/>
    <n v="11.55"/>
    <n v="0"/>
  </r>
  <r>
    <n v="290"/>
    <x v="347"/>
    <n v="4.3"/>
    <n v="6.8"/>
    <n v="247"/>
    <n v="0"/>
    <n v="1022.9"/>
    <n v="0.91"/>
    <x v="19"/>
    <n v="1.1000000000000001"/>
    <x v="11"/>
    <x v="0"/>
    <x v="49"/>
    <n v="11.2"/>
    <n v="12.32"/>
    <n v="0"/>
  </r>
  <r>
    <n v="290"/>
    <x v="348"/>
    <n v="4.0999999999999996"/>
    <n v="6.4"/>
    <n v="338"/>
    <n v="0"/>
    <n v="1014"/>
    <n v="0.86"/>
    <x v="19"/>
    <n v="1.1000000000000001"/>
    <x v="11"/>
    <x v="0"/>
    <x v="50"/>
    <n v="11.6"/>
    <n v="12.76"/>
    <n v="0"/>
  </r>
  <r>
    <n v="290"/>
    <x v="349"/>
    <n v="2.5"/>
    <n v="8"/>
    <n v="337"/>
    <n v="-0.1"/>
    <n v="1013"/>
    <n v="0.79"/>
    <x v="19"/>
    <n v="1.1000000000000001"/>
    <x v="11"/>
    <x v="0"/>
    <x v="50"/>
    <n v="10"/>
    <n v="11"/>
    <n v="0"/>
  </r>
  <r>
    <n v="290"/>
    <x v="350"/>
    <n v="3.3"/>
    <n v="7.5"/>
    <n v="83"/>
    <n v="0"/>
    <n v="1016.9"/>
    <n v="0.87"/>
    <x v="19"/>
    <n v="1.1000000000000001"/>
    <x v="11"/>
    <x v="0"/>
    <x v="50"/>
    <n v="10.5"/>
    <n v="11.55"/>
    <n v="0"/>
  </r>
  <r>
    <n v="290"/>
    <x v="351"/>
    <n v="6.1"/>
    <n v="10"/>
    <n v="260"/>
    <n v="-0.1"/>
    <n v="1014.2"/>
    <n v="0.75"/>
    <x v="19"/>
    <n v="1.1000000000000001"/>
    <x v="11"/>
    <x v="0"/>
    <x v="50"/>
    <n v="8"/>
    <n v="8.8000000000000007"/>
    <n v="0"/>
  </r>
  <r>
    <n v="290"/>
    <x v="352"/>
    <n v="4"/>
    <n v="8.9"/>
    <n v="81"/>
    <n v="7.2"/>
    <n v="1016.4"/>
    <n v="0.92"/>
    <x v="19"/>
    <n v="1.1000000000000001"/>
    <x v="11"/>
    <x v="0"/>
    <x v="50"/>
    <n v="9.1"/>
    <n v="10.01"/>
    <n v="0"/>
  </r>
  <r>
    <n v="290"/>
    <x v="353"/>
    <n v="1.8"/>
    <n v="4.4000000000000004"/>
    <n v="198"/>
    <n v="0"/>
    <n v="1017.1"/>
    <n v="0.98"/>
    <x v="19"/>
    <n v="1.1000000000000001"/>
    <x v="11"/>
    <x v="0"/>
    <x v="50"/>
    <n v="13.6"/>
    <n v="14.96"/>
    <n v="0"/>
  </r>
  <r>
    <n v="290"/>
    <x v="354"/>
    <n v="3.1"/>
    <n v="7.9"/>
    <n v="254"/>
    <n v="0"/>
    <n v="1012.6"/>
    <n v="0.89"/>
    <x v="19"/>
    <n v="1.1000000000000001"/>
    <x v="11"/>
    <x v="0"/>
    <x v="50"/>
    <n v="10.1"/>
    <n v="11.110000000000001"/>
    <n v="0"/>
  </r>
  <r>
    <n v="290"/>
    <x v="355"/>
    <n v="4"/>
    <n v="6.1"/>
    <n v="163"/>
    <n v="0"/>
    <n v="1013"/>
    <n v="0.84"/>
    <x v="19"/>
    <n v="1.1000000000000001"/>
    <x v="11"/>
    <x v="0"/>
    <x v="51"/>
    <n v="11.9"/>
    <n v="13.090000000000002"/>
    <n v="0"/>
  </r>
  <r>
    <n v="290"/>
    <x v="356"/>
    <n v="4.9000000000000004"/>
    <n v="3.4"/>
    <n v="53"/>
    <n v="0"/>
    <n v="1021.8"/>
    <n v="0.8"/>
    <x v="19"/>
    <n v="1.1000000000000001"/>
    <x v="11"/>
    <x v="0"/>
    <x v="51"/>
    <n v="14.6"/>
    <n v="16.060000000000002"/>
    <n v="0"/>
  </r>
  <r>
    <n v="290"/>
    <x v="357"/>
    <n v="5.5"/>
    <n v="-0.5"/>
    <n v="330"/>
    <n v="0"/>
    <n v="1033.3"/>
    <n v="0.77"/>
    <x v="19"/>
    <n v="1.1000000000000001"/>
    <x v="11"/>
    <x v="0"/>
    <x v="51"/>
    <n v="18.5"/>
    <n v="20.350000000000001"/>
    <n v="0"/>
  </r>
  <r>
    <n v="290"/>
    <x v="358"/>
    <n v="5"/>
    <n v="-4.5999999999999996"/>
    <n v="385"/>
    <n v="0"/>
    <n v="1032.9000000000001"/>
    <n v="0.73"/>
    <x v="19"/>
    <n v="1.1000000000000001"/>
    <x v="11"/>
    <x v="0"/>
    <x v="51"/>
    <n v="22.6"/>
    <n v="24.860000000000003"/>
    <n v="0"/>
  </r>
  <r>
    <n v="290"/>
    <x v="359"/>
    <n v="3.7"/>
    <n v="-3.5"/>
    <n v="387"/>
    <n v="0"/>
    <n v="1033"/>
    <n v="0.75"/>
    <x v="19"/>
    <n v="1.1000000000000001"/>
    <x v="11"/>
    <x v="0"/>
    <x v="51"/>
    <n v="21.5"/>
    <n v="23.650000000000002"/>
    <n v="0"/>
  </r>
  <r>
    <n v="290"/>
    <x v="360"/>
    <n v="1.5"/>
    <n v="-0.8"/>
    <n v="107"/>
    <n v="0"/>
    <n v="1033.8"/>
    <n v="0.91"/>
    <x v="19"/>
    <n v="1.1000000000000001"/>
    <x v="11"/>
    <x v="0"/>
    <x v="51"/>
    <n v="18.8"/>
    <n v="20.680000000000003"/>
    <n v="0"/>
  </r>
  <r>
    <n v="290"/>
    <x v="361"/>
    <n v="0.8"/>
    <n v="-0.5"/>
    <n v="391"/>
    <n v="0"/>
    <n v="1031.9000000000001"/>
    <n v="0.95"/>
    <x v="19"/>
    <n v="1.1000000000000001"/>
    <x v="11"/>
    <x v="0"/>
    <x v="51"/>
    <n v="18.5"/>
    <n v="20.350000000000001"/>
    <n v="0"/>
  </r>
  <r>
    <n v="290"/>
    <x v="362"/>
    <n v="1.6"/>
    <n v="1.7"/>
    <n v="113"/>
    <n v="0.2"/>
    <n v="1025.4000000000001"/>
    <n v="0.98"/>
    <x v="19"/>
    <n v="1.1000000000000001"/>
    <x v="11"/>
    <x v="0"/>
    <x v="52"/>
    <n v="16.3"/>
    <n v="17.930000000000003"/>
    <n v="0"/>
  </r>
  <r>
    <n v="290"/>
    <x v="363"/>
    <n v="1.5"/>
    <n v="-0.4"/>
    <n v="409"/>
    <n v="0"/>
    <n v="1028.5"/>
    <n v="0.89"/>
    <x v="19"/>
    <n v="1.1000000000000001"/>
    <x v="11"/>
    <x v="0"/>
    <x v="52"/>
    <n v="18.399999999999999"/>
    <n v="20.239999999999998"/>
    <n v="0"/>
  </r>
  <r>
    <n v="290"/>
    <x v="364"/>
    <n v="4.0999999999999996"/>
    <n v="1.6"/>
    <n v="223"/>
    <n v="0.8"/>
    <n v="1021.6"/>
    <n v="0.94"/>
    <x v="19"/>
    <n v="1.1000000000000001"/>
    <x v="11"/>
    <x v="0"/>
    <x v="52"/>
    <n v="16.399999999999999"/>
    <n v="18.04"/>
    <n v="0"/>
  </r>
  <r>
    <n v="290"/>
    <x v="365"/>
    <n v="7.3"/>
    <n v="2.2999999999999998"/>
    <n v="70"/>
    <n v="10.1"/>
    <n v="1001.5"/>
    <n v="0.92"/>
    <x v="19"/>
    <n v="1.1000000000000001"/>
    <x v="0"/>
    <x v="1"/>
    <x v="52"/>
    <n v="15.7"/>
    <n v="17.27"/>
    <n v="0"/>
  </r>
  <r>
    <n v="290"/>
    <x v="366"/>
    <n v="6.3"/>
    <n v="1"/>
    <n v="117"/>
    <n v="8.6"/>
    <n v="996.6"/>
    <n v="0.93"/>
    <x v="19"/>
    <n v="1.1000000000000001"/>
    <x v="0"/>
    <x v="1"/>
    <x v="52"/>
    <n v="17"/>
    <n v="18.700000000000003"/>
    <n v="0"/>
  </r>
  <r>
    <n v="290"/>
    <x v="367"/>
    <n v="6"/>
    <n v="0.4"/>
    <n v="136"/>
    <n v="4.7"/>
    <n v="1001"/>
    <n v="0.96"/>
    <x v="19"/>
    <n v="1.1000000000000001"/>
    <x v="0"/>
    <x v="1"/>
    <x v="52"/>
    <n v="17.600000000000001"/>
    <n v="19.360000000000003"/>
    <n v="0"/>
  </r>
  <r>
    <n v="290"/>
    <x v="368"/>
    <n v="5.6"/>
    <n v="0.4"/>
    <n v="222"/>
    <m/>
    <n v="1006.9"/>
    <n v="0.92"/>
    <x v="19"/>
    <n v="1.1000000000000001"/>
    <x v="0"/>
    <x v="1"/>
    <x v="52"/>
    <n v="17.600000000000001"/>
    <n v="19.360000000000003"/>
    <n v="0"/>
  </r>
  <r>
    <n v="290"/>
    <x v="369"/>
    <n v="4.3"/>
    <n v="-1.4"/>
    <n v="175"/>
    <n v="1.4"/>
    <n v="1010.1"/>
    <n v="0.9"/>
    <x v="19"/>
    <n v="1.1000000000000001"/>
    <x v="0"/>
    <x v="1"/>
    <x v="53"/>
    <n v="19.399999999999999"/>
    <n v="21.34"/>
    <n v="0"/>
  </r>
  <r>
    <n v="290"/>
    <x v="370"/>
    <n v="3.6"/>
    <n v="-1.1000000000000001"/>
    <n v="202"/>
    <n v="0.1"/>
    <n v="1014.3"/>
    <n v="0.96"/>
    <x v="19"/>
    <n v="1.1000000000000001"/>
    <x v="0"/>
    <x v="1"/>
    <x v="53"/>
    <n v="19.100000000000001"/>
    <n v="21.01"/>
    <n v="0"/>
  </r>
  <r>
    <n v="290"/>
    <x v="371"/>
    <n v="6.6"/>
    <n v="-0.9"/>
    <n v="107"/>
    <n v="4.2"/>
    <n v="1006.5"/>
    <n v="0.88"/>
    <x v="19"/>
    <n v="1.1000000000000001"/>
    <x v="0"/>
    <x v="1"/>
    <x v="53"/>
    <n v="18.899999999999999"/>
    <n v="20.79"/>
    <n v="0"/>
  </r>
  <r>
    <n v="290"/>
    <x v="372"/>
    <n v="4.0999999999999996"/>
    <n v="1.5"/>
    <n v="199"/>
    <n v="0.2"/>
    <n v="1003"/>
    <n v="0.9"/>
    <x v="19"/>
    <n v="1.1000000000000001"/>
    <x v="0"/>
    <x v="1"/>
    <x v="53"/>
    <n v="16.5"/>
    <n v="18.150000000000002"/>
    <n v="0"/>
  </r>
  <r>
    <n v="290"/>
    <x v="373"/>
    <n v="5.9"/>
    <n v="0.7"/>
    <n v="113"/>
    <n v="13.9"/>
    <n v="988.1"/>
    <n v="0.96"/>
    <x v="19"/>
    <n v="1.1000000000000001"/>
    <x v="0"/>
    <x v="1"/>
    <x v="53"/>
    <n v="17.3"/>
    <n v="19.03"/>
    <n v="0"/>
  </r>
  <r>
    <n v="290"/>
    <x v="374"/>
    <n v="4.8"/>
    <n v="-4.0999999999999996"/>
    <n v="437"/>
    <n v="1.7"/>
    <n v="1012"/>
    <n v="0.8"/>
    <x v="19"/>
    <n v="1.1000000000000001"/>
    <x v="0"/>
    <x v="1"/>
    <x v="53"/>
    <n v="22.1"/>
    <n v="24.310000000000002"/>
    <n v="0"/>
  </r>
  <r>
    <n v="290"/>
    <x v="375"/>
    <n v="3.1"/>
    <n v="-4.0999999999999996"/>
    <n v="541"/>
    <n v="0"/>
    <n v="1022.9"/>
    <n v="0.84"/>
    <x v="19"/>
    <n v="1.1000000000000001"/>
    <x v="0"/>
    <x v="1"/>
    <x v="53"/>
    <n v="22.1"/>
    <n v="24.310000000000002"/>
    <n v="0"/>
  </r>
  <r>
    <n v="290"/>
    <x v="376"/>
    <n v="4.8"/>
    <n v="3.4"/>
    <n v="100"/>
    <n v="3.8"/>
    <n v="1008.8"/>
    <n v="0.96"/>
    <x v="19"/>
    <n v="1.1000000000000001"/>
    <x v="0"/>
    <x v="1"/>
    <x v="54"/>
    <n v="14.6"/>
    <n v="16.060000000000002"/>
    <n v="0"/>
  </r>
  <r>
    <n v="290"/>
    <x v="377"/>
    <n v="4.0999999999999996"/>
    <n v="8.6999999999999993"/>
    <n v="115"/>
    <n v="0.5"/>
    <n v="1008.5"/>
    <n v="0.92"/>
    <x v="19"/>
    <n v="1.1000000000000001"/>
    <x v="0"/>
    <x v="1"/>
    <x v="54"/>
    <n v="9.3000000000000007"/>
    <n v="10.230000000000002"/>
    <n v="0"/>
  </r>
  <r>
    <n v="290"/>
    <x v="378"/>
    <n v="2.7"/>
    <n v="5.2"/>
    <n v="408"/>
    <n v="6.8"/>
    <n v="1012.3"/>
    <n v="0.92"/>
    <x v="19"/>
    <n v="1.1000000000000001"/>
    <x v="0"/>
    <x v="1"/>
    <x v="54"/>
    <n v="12.8"/>
    <n v="14.080000000000002"/>
    <n v="0"/>
  </r>
  <r>
    <n v="290"/>
    <x v="379"/>
    <n v="4.3"/>
    <n v="9"/>
    <n v="118"/>
    <n v="0.3"/>
    <n v="1009"/>
    <n v="0.88"/>
    <x v="19"/>
    <n v="1.1000000000000001"/>
    <x v="0"/>
    <x v="1"/>
    <x v="54"/>
    <n v="9"/>
    <n v="9.9"/>
    <n v="0"/>
  </r>
  <r>
    <n v="290"/>
    <x v="380"/>
    <n v="3.7"/>
    <n v="9.6999999999999993"/>
    <n v="295"/>
    <n v="3.4"/>
    <n v="1012.3"/>
    <n v="0.85"/>
    <x v="19"/>
    <n v="1.1000000000000001"/>
    <x v="0"/>
    <x v="1"/>
    <x v="54"/>
    <n v="8.3000000000000007"/>
    <n v="9.1300000000000008"/>
    <n v="0"/>
  </r>
  <r>
    <n v="290"/>
    <x v="381"/>
    <n v="2"/>
    <n v="6.2"/>
    <n v="407"/>
    <n v="-0.1"/>
    <n v="1019.3"/>
    <n v="0.91"/>
    <x v="19"/>
    <n v="1.1000000000000001"/>
    <x v="0"/>
    <x v="1"/>
    <x v="54"/>
    <n v="11.8"/>
    <n v="12.980000000000002"/>
    <n v="0"/>
  </r>
  <r>
    <n v="290"/>
    <x v="382"/>
    <n v="1.9"/>
    <n v="-0.2"/>
    <n v="145"/>
    <n v="0"/>
    <n v="1021.4"/>
    <n v="0.98"/>
    <x v="19"/>
    <n v="1.1000000000000001"/>
    <x v="0"/>
    <x v="1"/>
    <x v="54"/>
    <n v="18.2"/>
    <n v="20.02"/>
    <n v="0"/>
  </r>
  <r>
    <n v="290"/>
    <x v="383"/>
    <n v="1.5"/>
    <n v="-0.1"/>
    <n v="506"/>
    <n v="0"/>
    <n v="1019.6"/>
    <n v="0.93"/>
    <x v="19"/>
    <n v="1.1000000000000001"/>
    <x v="0"/>
    <x v="1"/>
    <x v="55"/>
    <n v="18.100000000000001"/>
    <n v="19.910000000000004"/>
    <n v="0"/>
  </r>
  <r>
    <n v="290"/>
    <x v="384"/>
    <n v="1.6"/>
    <n v="0.8"/>
    <n v="508"/>
    <n v="0"/>
    <n v="1016.7"/>
    <n v="0.87"/>
    <x v="19"/>
    <n v="1.1000000000000001"/>
    <x v="0"/>
    <x v="1"/>
    <x v="55"/>
    <n v="17.2"/>
    <n v="18.920000000000002"/>
    <n v="0"/>
  </r>
  <r>
    <n v="290"/>
    <x v="385"/>
    <n v="2.6"/>
    <n v="2.9"/>
    <n v="364"/>
    <n v="0"/>
    <n v="1004"/>
    <n v="0.75"/>
    <x v="19"/>
    <n v="1.1000000000000001"/>
    <x v="0"/>
    <x v="1"/>
    <x v="55"/>
    <n v="15.1"/>
    <n v="16.61"/>
    <n v="0"/>
  </r>
  <r>
    <n v="290"/>
    <x v="386"/>
    <n v="3"/>
    <n v="-0.7"/>
    <n v="492"/>
    <n v="0.3"/>
    <n v="997.8"/>
    <n v="0.76"/>
    <x v="19"/>
    <n v="1.1000000000000001"/>
    <x v="0"/>
    <x v="1"/>
    <x v="55"/>
    <n v="18.7"/>
    <n v="20.57"/>
    <n v="0"/>
  </r>
  <r>
    <n v="290"/>
    <x v="387"/>
    <n v="3.5"/>
    <n v="1"/>
    <n v="350"/>
    <n v="0.2"/>
    <n v="997.2"/>
    <n v="0.83"/>
    <x v="19"/>
    <n v="1.1000000000000001"/>
    <x v="0"/>
    <x v="1"/>
    <x v="55"/>
    <n v="17"/>
    <n v="18.700000000000003"/>
    <n v="0"/>
  </r>
  <r>
    <n v="290"/>
    <x v="388"/>
    <n v="2.7"/>
    <n v="-0.8"/>
    <n v="148"/>
    <n v="1"/>
    <n v="1002.8"/>
    <n v="0.89"/>
    <x v="19"/>
    <n v="1.1000000000000001"/>
    <x v="0"/>
    <x v="1"/>
    <x v="55"/>
    <n v="18.8"/>
    <n v="20.680000000000003"/>
    <n v="0"/>
  </r>
  <r>
    <n v="290"/>
    <x v="389"/>
    <n v="2.8"/>
    <n v="-1.4"/>
    <n v="254"/>
    <n v="0"/>
    <n v="1000.1"/>
    <n v="0.89"/>
    <x v="19"/>
    <n v="1.1000000000000001"/>
    <x v="0"/>
    <x v="1"/>
    <x v="55"/>
    <n v="19.399999999999999"/>
    <n v="21.34"/>
    <n v="0"/>
  </r>
  <r>
    <n v="290"/>
    <x v="390"/>
    <n v="2.5"/>
    <n v="-0.2"/>
    <n v="120"/>
    <n v="1.1000000000000001"/>
    <n v="1001.4"/>
    <n v="0.95"/>
    <x v="19"/>
    <n v="1.1000000000000001"/>
    <x v="0"/>
    <x v="1"/>
    <x v="56"/>
    <n v="18.2"/>
    <n v="20.02"/>
    <n v="0"/>
  </r>
  <r>
    <n v="290"/>
    <x v="391"/>
    <n v="3.5"/>
    <n v="0.5"/>
    <n v="343"/>
    <n v="2.6"/>
    <n v="997.8"/>
    <n v="0.91"/>
    <x v="19"/>
    <n v="1.1000000000000001"/>
    <x v="0"/>
    <x v="1"/>
    <x v="56"/>
    <n v="17.5"/>
    <n v="19.25"/>
    <n v="0"/>
  </r>
  <r>
    <n v="290"/>
    <x v="392"/>
    <n v="3.6"/>
    <n v="0.4"/>
    <n v="168"/>
    <n v="0.7"/>
    <n v="996.9"/>
    <n v="0.95"/>
    <x v="19"/>
    <n v="1.1000000000000001"/>
    <x v="0"/>
    <x v="1"/>
    <x v="56"/>
    <n v="17.600000000000001"/>
    <n v="19.360000000000003"/>
    <n v="0"/>
  </r>
  <r>
    <n v="290"/>
    <x v="393"/>
    <n v="3.4"/>
    <n v="-0.5"/>
    <n v="243"/>
    <n v="2.2000000000000002"/>
    <n v="1000.3"/>
    <n v="0.93"/>
    <x v="19"/>
    <n v="1.1000000000000001"/>
    <x v="0"/>
    <x v="1"/>
    <x v="56"/>
    <n v="18.5"/>
    <n v="20.350000000000001"/>
    <n v="0"/>
  </r>
  <r>
    <n v="290"/>
    <x v="394"/>
    <n v="3.7"/>
    <n v="0.4"/>
    <n v="614"/>
    <n v="-0.1"/>
    <n v="999"/>
    <n v="0.88"/>
    <x v="19"/>
    <n v="1.1000000000000001"/>
    <x v="0"/>
    <x v="1"/>
    <x v="56"/>
    <n v="17.600000000000001"/>
    <n v="19.360000000000003"/>
    <n v="0"/>
  </r>
  <r>
    <n v="290"/>
    <x v="395"/>
    <n v="3.4"/>
    <n v="2.7"/>
    <n v="193"/>
    <n v="1.1000000000000001"/>
    <n v="1003.4"/>
    <n v="0.92"/>
    <x v="19"/>
    <n v="1.1000000000000001"/>
    <x v="0"/>
    <x v="1"/>
    <x v="56"/>
    <n v="15.3"/>
    <n v="16.830000000000002"/>
    <n v="0"/>
  </r>
  <r>
    <n v="310"/>
    <x v="0"/>
    <n v="13"/>
    <n v="7.7"/>
    <n v="52"/>
    <n v="15.3"/>
    <n v="1010.3"/>
    <n v="0.86"/>
    <x v="20"/>
    <n v="1.1000000000000001"/>
    <x v="0"/>
    <x v="0"/>
    <x v="0"/>
    <n v="10.3"/>
    <n v="11.330000000000002"/>
    <n v="0"/>
  </r>
  <r>
    <n v="310"/>
    <x v="1"/>
    <n v="4.0999999999999996"/>
    <n v="4.5999999999999996"/>
    <n v="324"/>
    <n v="5.9"/>
    <n v="1015.5"/>
    <n v="0.84"/>
    <x v="20"/>
    <n v="1.1000000000000001"/>
    <x v="0"/>
    <x v="0"/>
    <x v="0"/>
    <n v="13.4"/>
    <n v="14.740000000000002"/>
    <n v="0"/>
  </r>
  <r>
    <n v="310"/>
    <x v="2"/>
    <n v="5.8"/>
    <n v="4.0999999999999996"/>
    <n v="246"/>
    <n v="-0.1"/>
    <n v="1020.8"/>
    <n v="0.73"/>
    <x v="20"/>
    <n v="1.1000000000000001"/>
    <x v="0"/>
    <x v="0"/>
    <x v="0"/>
    <n v="13.9"/>
    <n v="15.290000000000001"/>
    <n v="0"/>
  </r>
  <r>
    <n v="310"/>
    <x v="3"/>
    <n v="5.7"/>
    <n v="2.8"/>
    <n v="239"/>
    <n v="0"/>
    <n v="1016.5"/>
    <n v="0.85"/>
    <x v="20"/>
    <n v="1.1000000000000001"/>
    <x v="0"/>
    <x v="0"/>
    <x v="0"/>
    <n v="15.2"/>
    <n v="16.72"/>
    <n v="0"/>
  </r>
  <r>
    <n v="310"/>
    <x v="4"/>
    <n v="10.8"/>
    <n v="7"/>
    <n v="52"/>
    <n v="18.899999999999999"/>
    <n v="992.6"/>
    <n v="0.95"/>
    <x v="20"/>
    <n v="1.1000000000000001"/>
    <x v="0"/>
    <x v="0"/>
    <x v="0"/>
    <n v="11"/>
    <n v="12.100000000000001"/>
    <n v="0"/>
  </r>
  <r>
    <n v="310"/>
    <x v="5"/>
    <n v="14.4"/>
    <n v="8.1"/>
    <n v="116"/>
    <n v="2.1"/>
    <n v="985.1"/>
    <n v="0.83"/>
    <x v="20"/>
    <n v="1.1000000000000001"/>
    <x v="0"/>
    <x v="0"/>
    <x v="1"/>
    <n v="9.9"/>
    <n v="10.89"/>
    <n v="0"/>
  </r>
  <r>
    <n v="310"/>
    <x v="6"/>
    <n v="9.5"/>
    <n v="3.9"/>
    <n v="337"/>
    <n v="2.1"/>
    <n v="998.5"/>
    <n v="0.88"/>
    <x v="20"/>
    <n v="1.1000000000000001"/>
    <x v="0"/>
    <x v="0"/>
    <x v="1"/>
    <n v="14.1"/>
    <n v="15.510000000000002"/>
    <n v="0"/>
  </r>
  <r>
    <n v="310"/>
    <x v="7"/>
    <n v="5.6"/>
    <n v="3.6"/>
    <n v="194"/>
    <n v="1.9"/>
    <n v="1001.6"/>
    <n v="0.83"/>
    <x v="20"/>
    <n v="1.1000000000000001"/>
    <x v="0"/>
    <x v="0"/>
    <x v="1"/>
    <n v="14.4"/>
    <n v="15.840000000000002"/>
    <n v="0"/>
  </r>
  <r>
    <n v="310"/>
    <x v="8"/>
    <n v="5.8"/>
    <n v="3.3"/>
    <n v="310"/>
    <n v="4.2"/>
    <n v="1005.8"/>
    <n v="0.79"/>
    <x v="20"/>
    <n v="1.1000000000000001"/>
    <x v="0"/>
    <x v="0"/>
    <x v="1"/>
    <n v="14.7"/>
    <n v="16.170000000000002"/>
    <n v="0"/>
  </r>
  <r>
    <n v="310"/>
    <x v="9"/>
    <n v="4.5"/>
    <n v="3.7"/>
    <n v="476"/>
    <n v="-0.1"/>
    <n v="1019.1"/>
    <n v="0.8"/>
    <x v="20"/>
    <n v="1.1000000000000001"/>
    <x v="0"/>
    <x v="0"/>
    <x v="1"/>
    <n v="14.3"/>
    <n v="15.730000000000002"/>
    <n v="0"/>
  </r>
  <r>
    <n v="310"/>
    <x v="10"/>
    <n v="2.2999999999999998"/>
    <n v="3.6"/>
    <n v="407"/>
    <n v="1.4"/>
    <n v="1028.5999999999999"/>
    <n v="0.88"/>
    <x v="20"/>
    <n v="1.1000000000000001"/>
    <x v="0"/>
    <x v="0"/>
    <x v="1"/>
    <n v="14.4"/>
    <n v="15.840000000000002"/>
    <n v="0"/>
  </r>
  <r>
    <n v="310"/>
    <x v="11"/>
    <n v="1.9"/>
    <n v="4.3"/>
    <n v="350"/>
    <n v="0.2"/>
    <n v="1039.7"/>
    <n v="0.81"/>
    <x v="20"/>
    <n v="1.1000000000000001"/>
    <x v="0"/>
    <x v="0"/>
    <x v="1"/>
    <n v="13.7"/>
    <n v="15.07"/>
    <n v="0"/>
  </r>
  <r>
    <n v="310"/>
    <x v="12"/>
    <n v="3.5"/>
    <n v="3"/>
    <n v="492"/>
    <n v="0"/>
    <n v="1040.5999999999999"/>
    <n v="0.77"/>
    <x v="20"/>
    <n v="1.1000000000000001"/>
    <x v="0"/>
    <x v="0"/>
    <x v="2"/>
    <n v="15"/>
    <n v="16.5"/>
    <n v="0"/>
  </r>
  <r>
    <n v="310"/>
    <x v="13"/>
    <n v="5.5"/>
    <n v="3.3"/>
    <n v="265"/>
    <n v="0.2"/>
    <n v="1034.8"/>
    <n v="0.9"/>
    <x v="20"/>
    <n v="1.1000000000000001"/>
    <x v="0"/>
    <x v="0"/>
    <x v="2"/>
    <n v="14.7"/>
    <n v="16.170000000000002"/>
    <n v="0"/>
  </r>
  <r>
    <n v="310"/>
    <x v="14"/>
    <n v="1.9"/>
    <n v="6.5"/>
    <n v="251"/>
    <n v="0.1"/>
    <n v="1034.2"/>
    <n v="0.99"/>
    <x v="20"/>
    <n v="1.1000000000000001"/>
    <x v="0"/>
    <x v="0"/>
    <x v="2"/>
    <n v="11.5"/>
    <n v="12.65"/>
    <n v="0"/>
  </r>
  <r>
    <n v="310"/>
    <x v="15"/>
    <n v="2.9"/>
    <n v="3.9"/>
    <n v="155"/>
    <n v="-0.1"/>
    <n v="1036.2"/>
    <n v="1"/>
    <x v="20"/>
    <n v="1.1000000000000001"/>
    <x v="0"/>
    <x v="0"/>
    <x v="2"/>
    <n v="14.1"/>
    <n v="15.510000000000002"/>
    <n v="0"/>
  </r>
  <r>
    <n v="310"/>
    <x v="16"/>
    <n v="2.5"/>
    <n v="1.8"/>
    <n v="96"/>
    <n v="0"/>
    <n v="1036.8"/>
    <n v="0.98"/>
    <x v="20"/>
    <n v="1.1000000000000001"/>
    <x v="0"/>
    <x v="0"/>
    <x v="2"/>
    <n v="16.2"/>
    <n v="17.82"/>
    <n v="0"/>
  </r>
  <r>
    <n v="310"/>
    <x v="17"/>
    <n v="3.8"/>
    <n v="0.2"/>
    <n v="87"/>
    <n v="-0.1"/>
    <n v="1030.5"/>
    <n v="0.96"/>
    <x v="20"/>
    <n v="1.1000000000000001"/>
    <x v="0"/>
    <x v="0"/>
    <x v="2"/>
    <n v="17.8"/>
    <n v="19.580000000000002"/>
    <n v="0"/>
  </r>
  <r>
    <n v="310"/>
    <x v="18"/>
    <n v="2.5"/>
    <n v="0.2"/>
    <n v="105"/>
    <n v="0"/>
    <n v="1022.9"/>
    <n v="0.9"/>
    <x v="20"/>
    <n v="1.1000000000000001"/>
    <x v="0"/>
    <x v="0"/>
    <x v="2"/>
    <n v="17.8"/>
    <n v="19.580000000000002"/>
    <n v="0"/>
  </r>
  <r>
    <n v="310"/>
    <x v="19"/>
    <n v="4"/>
    <n v="1"/>
    <n v="155"/>
    <n v="0"/>
    <n v="1019.4"/>
    <n v="0.92"/>
    <x v="20"/>
    <n v="1.1000000000000001"/>
    <x v="0"/>
    <x v="0"/>
    <x v="3"/>
    <n v="17"/>
    <n v="18.700000000000003"/>
    <n v="0"/>
  </r>
  <r>
    <n v="310"/>
    <x v="20"/>
    <n v="4.4000000000000004"/>
    <n v="0.1"/>
    <n v="176"/>
    <n v="0"/>
    <n v="1015.2"/>
    <n v="0.98"/>
    <x v="20"/>
    <n v="1.1000000000000001"/>
    <x v="0"/>
    <x v="0"/>
    <x v="3"/>
    <n v="17.899999999999999"/>
    <n v="19.690000000000001"/>
    <n v="0"/>
  </r>
  <r>
    <n v="310"/>
    <x v="21"/>
    <n v="4"/>
    <n v="3.8"/>
    <n v="86"/>
    <n v="6.1"/>
    <n v="1003.5"/>
    <n v="0.96"/>
    <x v="20"/>
    <n v="1.1000000000000001"/>
    <x v="0"/>
    <x v="0"/>
    <x v="3"/>
    <n v="14.2"/>
    <n v="15.620000000000001"/>
    <n v="0"/>
  </r>
  <r>
    <n v="310"/>
    <x v="22"/>
    <n v="8.8000000000000007"/>
    <n v="5.6"/>
    <n v="287"/>
    <n v="0.9"/>
    <n v="1004.2"/>
    <n v="0.88"/>
    <x v="20"/>
    <n v="1.1000000000000001"/>
    <x v="0"/>
    <x v="0"/>
    <x v="3"/>
    <n v="12.4"/>
    <n v="13.640000000000002"/>
    <n v="0"/>
  </r>
  <r>
    <n v="310"/>
    <x v="23"/>
    <n v="10.5"/>
    <n v="7.4"/>
    <n v="116"/>
    <n v="0.9"/>
    <n v="1000.6"/>
    <n v="0.89"/>
    <x v="20"/>
    <n v="1.1000000000000001"/>
    <x v="0"/>
    <x v="0"/>
    <x v="3"/>
    <n v="10.6"/>
    <n v="11.66"/>
    <n v="0"/>
  </r>
  <r>
    <n v="310"/>
    <x v="24"/>
    <n v="3.1"/>
    <n v="5.4"/>
    <n v="304"/>
    <n v="4.7"/>
    <n v="1004.8"/>
    <n v="0.9"/>
    <x v="20"/>
    <n v="1.1000000000000001"/>
    <x v="0"/>
    <x v="0"/>
    <x v="3"/>
    <n v="12.6"/>
    <n v="13.860000000000001"/>
    <n v="0"/>
  </r>
  <r>
    <n v="310"/>
    <x v="25"/>
    <n v="8.6"/>
    <n v="4.7"/>
    <n v="404"/>
    <n v="1.6"/>
    <n v="1001.3"/>
    <n v="0.87"/>
    <x v="20"/>
    <n v="1.1000000000000001"/>
    <x v="0"/>
    <x v="0"/>
    <x v="3"/>
    <n v="13.3"/>
    <n v="14.630000000000003"/>
    <n v="0"/>
  </r>
  <r>
    <n v="310"/>
    <x v="26"/>
    <n v="11.6"/>
    <n v="8.4"/>
    <n v="567"/>
    <n v="4.8"/>
    <n v="987.4"/>
    <n v="0.8"/>
    <x v="20"/>
    <n v="1.1000000000000001"/>
    <x v="0"/>
    <x v="0"/>
    <x v="4"/>
    <n v="9.6"/>
    <n v="10.56"/>
    <n v="0"/>
  </r>
  <r>
    <n v="310"/>
    <x v="27"/>
    <n v="11.7"/>
    <n v="7.6"/>
    <n v="264"/>
    <n v="2.8"/>
    <n v="988.5"/>
    <n v="0.85"/>
    <x v="20"/>
    <n v="1.1000000000000001"/>
    <x v="0"/>
    <x v="0"/>
    <x v="4"/>
    <n v="10.4"/>
    <n v="11.440000000000001"/>
    <n v="0"/>
  </r>
  <r>
    <n v="310"/>
    <x v="28"/>
    <n v="6.7"/>
    <n v="6.9"/>
    <n v="403"/>
    <n v="1.8"/>
    <n v="1003.3"/>
    <n v="0.89"/>
    <x v="20"/>
    <n v="1.1000000000000001"/>
    <x v="0"/>
    <x v="0"/>
    <x v="4"/>
    <n v="11.1"/>
    <n v="12.21"/>
    <n v="0"/>
  </r>
  <r>
    <n v="310"/>
    <x v="29"/>
    <n v="3.5"/>
    <n v="5.9"/>
    <n v="359"/>
    <n v="4.2"/>
    <n v="1017.6"/>
    <n v="0.86"/>
    <x v="20"/>
    <n v="1.1000000000000001"/>
    <x v="0"/>
    <x v="0"/>
    <x v="4"/>
    <n v="12.1"/>
    <n v="13.31"/>
    <n v="0"/>
  </r>
  <r>
    <n v="310"/>
    <x v="30"/>
    <n v="4.7"/>
    <n v="4.3"/>
    <n v="296"/>
    <n v="0.1"/>
    <n v="1027.5999999999999"/>
    <n v="0.89"/>
    <x v="20"/>
    <n v="1.1000000000000001"/>
    <x v="0"/>
    <x v="0"/>
    <x v="4"/>
    <n v="13.7"/>
    <n v="15.07"/>
    <n v="0"/>
  </r>
  <r>
    <n v="310"/>
    <x v="31"/>
    <n v="3.5"/>
    <n v="3.9"/>
    <n v="703"/>
    <n v="0"/>
    <n v="1030.5999999999999"/>
    <n v="0.83"/>
    <x v="20"/>
    <n v="1.1000000000000001"/>
    <x v="1"/>
    <x v="0"/>
    <x v="4"/>
    <n v="14.1"/>
    <n v="15.510000000000002"/>
    <n v="0"/>
  </r>
  <r>
    <n v="310"/>
    <x v="32"/>
    <n v="3.5"/>
    <n v="3.1"/>
    <n v="739"/>
    <n v="0"/>
    <n v="1025"/>
    <n v="0.81"/>
    <x v="20"/>
    <n v="1.1000000000000001"/>
    <x v="1"/>
    <x v="0"/>
    <x v="4"/>
    <n v="14.9"/>
    <n v="16.39"/>
    <n v="0"/>
  </r>
  <r>
    <n v="310"/>
    <x v="33"/>
    <n v="4.3"/>
    <n v="3.4"/>
    <n v="680"/>
    <n v="0"/>
    <n v="1026.5999999999999"/>
    <n v="0.89"/>
    <x v="20"/>
    <n v="1.1000000000000001"/>
    <x v="1"/>
    <x v="0"/>
    <x v="5"/>
    <n v="14.6"/>
    <n v="16.060000000000002"/>
    <n v="0"/>
  </r>
  <r>
    <n v="310"/>
    <x v="34"/>
    <n v="8.9"/>
    <n v="2.8"/>
    <n v="312"/>
    <n v="0"/>
    <n v="1026.8"/>
    <n v="0.93"/>
    <x v="20"/>
    <n v="1.1000000000000001"/>
    <x v="1"/>
    <x v="0"/>
    <x v="5"/>
    <n v="15.2"/>
    <n v="16.72"/>
    <n v="0"/>
  </r>
  <r>
    <n v="310"/>
    <x v="35"/>
    <n v="3.9"/>
    <n v="4.8"/>
    <n v="630"/>
    <n v="0"/>
    <n v="1037.7"/>
    <n v="0.96"/>
    <x v="20"/>
    <n v="1.1000000000000001"/>
    <x v="1"/>
    <x v="0"/>
    <x v="5"/>
    <n v="13.2"/>
    <n v="14.52"/>
    <n v="0"/>
  </r>
  <r>
    <n v="310"/>
    <x v="36"/>
    <n v="4.5"/>
    <n v="4.5"/>
    <n v="438"/>
    <n v="0.1"/>
    <n v="1040.5999999999999"/>
    <n v="0.91"/>
    <x v="20"/>
    <n v="1.1000000000000001"/>
    <x v="1"/>
    <x v="0"/>
    <x v="5"/>
    <n v="13.5"/>
    <n v="14.850000000000001"/>
    <n v="0"/>
  </r>
  <r>
    <n v="310"/>
    <x v="37"/>
    <n v="8.8000000000000007"/>
    <n v="3.6"/>
    <n v="113"/>
    <n v="-0.1"/>
    <n v="1025.3"/>
    <n v="0.79"/>
    <x v="20"/>
    <n v="1.1000000000000001"/>
    <x v="1"/>
    <x v="0"/>
    <x v="5"/>
    <n v="14.4"/>
    <n v="15.840000000000002"/>
    <n v="0"/>
  </r>
  <r>
    <n v="310"/>
    <x v="38"/>
    <n v="4.5"/>
    <n v="5.5"/>
    <n v="401"/>
    <n v="0.1"/>
    <n v="1020.3"/>
    <n v="0.83"/>
    <x v="20"/>
    <n v="1.1000000000000001"/>
    <x v="1"/>
    <x v="0"/>
    <x v="5"/>
    <n v="12.5"/>
    <n v="13.750000000000002"/>
    <n v="0"/>
  </r>
  <r>
    <n v="310"/>
    <x v="39"/>
    <n v="2.5"/>
    <n v="4.9000000000000004"/>
    <n v="335"/>
    <n v="-0.1"/>
    <n v="1027.8"/>
    <n v="0.88"/>
    <x v="20"/>
    <n v="1.1000000000000001"/>
    <x v="1"/>
    <x v="0"/>
    <x v="5"/>
    <n v="13.1"/>
    <n v="14.41"/>
    <n v="0"/>
  </r>
  <r>
    <n v="310"/>
    <x v="40"/>
    <n v="7.1"/>
    <n v="2.2999999999999998"/>
    <n v="205"/>
    <n v="2.5"/>
    <n v="1022"/>
    <n v="0.88"/>
    <x v="20"/>
    <n v="1.1000000000000001"/>
    <x v="1"/>
    <x v="0"/>
    <x v="6"/>
    <n v="15.7"/>
    <n v="17.27"/>
    <n v="0"/>
  </r>
  <r>
    <n v="310"/>
    <x v="41"/>
    <n v="4.4000000000000004"/>
    <n v="2.6"/>
    <n v="141"/>
    <n v="9.3000000000000007"/>
    <n v="1016.7"/>
    <n v="0.97"/>
    <x v="20"/>
    <n v="1.1000000000000001"/>
    <x v="1"/>
    <x v="0"/>
    <x v="6"/>
    <n v="15.4"/>
    <n v="16.940000000000001"/>
    <n v="0"/>
  </r>
  <r>
    <n v="310"/>
    <x v="42"/>
    <n v="3.3"/>
    <n v="4.3"/>
    <n v="341"/>
    <n v="0.2"/>
    <n v="1017.9"/>
    <n v="0.93"/>
    <x v="20"/>
    <n v="1.1000000000000001"/>
    <x v="1"/>
    <x v="0"/>
    <x v="6"/>
    <n v="13.7"/>
    <n v="15.07"/>
    <n v="0"/>
  </r>
  <r>
    <n v="310"/>
    <x v="43"/>
    <n v="4.0999999999999996"/>
    <n v="2.2000000000000002"/>
    <n v="358"/>
    <n v="0.7"/>
    <n v="1022.3"/>
    <n v="0.82"/>
    <x v="20"/>
    <n v="1.1000000000000001"/>
    <x v="1"/>
    <x v="0"/>
    <x v="6"/>
    <n v="15.8"/>
    <n v="17.380000000000003"/>
    <n v="0"/>
  </r>
  <r>
    <n v="310"/>
    <x v="44"/>
    <n v="4.5"/>
    <n v="1.2"/>
    <n v="609"/>
    <n v="0"/>
    <n v="1027.4000000000001"/>
    <n v="0.83"/>
    <x v="20"/>
    <n v="1.1000000000000001"/>
    <x v="1"/>
    <x v="0"/>
    <x v="6"/>
    <n v="16.8"/>
    <n v="18.480000000000004"/>
    <n v="0"/>
  </r>
  <r>
    <n v="310"/>
    <x v="45"/>
    <n v="5"/>
    <n v="1.8"/>
    <n v="569"/>
    <n v="0.2"/>
    <n v="1023.1"/>
    <n v="0.77"/>
    <x v="20"/>
    <n v="1.1000000000000001"/>
    <x v="1"/>
    <x v="0"/>
    <x v="6"/>
    <n v="16.2"/>
    <n v="17.82"/>
    <n v="0"/>
  </r>
  <r>
    <n v="310"/>
    <x v="46"/>
    <n v="5.8"/>
    <n v="1.2"/>
    <n v="857"/>
    <n v="0.1"/>
    <n v="1021.7"/>
    <n v="0.77"/>
    <x v="20"/>
    <n v="1.1000000000000001"/>
    <x v="1"/>
    <x v="0"/>
    <x v="6"/>
    <n v="16.8"/>
    <n v="18.480000000000004"/>
    <n v="0"/>
  </r>
  <r>
    <n v="310"/>
    <x v="47"/>
    <n v="4.2"/>
    <n v="0.4"/>
    <n v="966"/>
    <n v="0"/>
    <n v="1023.7"/>
    <n v="0.77"/>
    <x v="20"/>
    <n v="1.1000000000000001"/>
    <x v="1"/>
    <x v="0"/>
    <x v="7"/>
    <n v="17.600000000000001"/>
    <n v="19.360000000000003"/>
    <n v="0"/>
  </r>
  <r>
    <n v="310"/>
    <x v="48"/>
    <n v="6.4"/>
    <n v="1.1000000000000001"/>
    <n v="987"/>
    <n v="0"/>
    <n v="1023.2"/>
    <n v="0.69"/>
    <x v="20"/>
    <n v="1.1000000000000001"/>
    <x v="1"/>
    <x v="0"/>
    <x v="7"/>
    <n v="16.899999999999999"/>
    <n v="18.59"/>
    <n v="0"/>
  </r>
  <r>
    <n v="310"/>
    <x v="49"/>
    <n v="7"/>
    <n v="3.1"/>
    <n v="686"/>
    <n v="0"/>
    <n v="1019.7"/>
    <n v="0.71"/>
    <x v="20"/>
    <n v="1.1000000000000001"/>
    <x v="1"/>
    <x v="0"/>
    <x v="7"/>
    <n v="14.9"/>
    <n v="16.39"/>
    <n v="0"/>
  </r>
  <r>
    <n v="310"/>
    <x v="50"/>
    <n v="7"/>
    <n v="7.3"/>
    <n v="396"/>
    <n v="-0.1"/>
    <n v="1019"/>
    <n v="0.92"/>
    <x v="20"/>
    <n v="1.1000000000000001"/>
    <x v="1"/>
    <x v="0"/>
    <x v="7"/>
    <n v="10.7"/>
    <n v="11.77"/>
    <n v="0"/>
  </r>
  <r>
    <n v="310"/>
    <x v="51"/>
    <n v="7.8"/>
    <n v="9.9"/>
    <n v="516"/>
    <n v="-0.1"/>
    <n v="1015"/>
    <n v="0.85"/>
    <x v="20"/>
    <n v="1.1000000000000001"/>
    <x v="1"/>
    <x v="0"/>
    <x v="7"/>
    <n v="8.1"/>
    <n v="8.91"/>
    <n v="0"/>
  </r>
  <r>
    <n v="310"/>
    <x v="52"/>
    <n v="7.3"/>
    <n v="7.9"/>
    <n v="174"/>
    <n v="6.9"/>
    <n v="1015"/>
    <n v="0.95"/>
    <x v="20"/>
    <n v="1.1000000000000001"/>
    <x v="1"/>
    <x v="0"/>
    <x v="7"/>
    <n v="10.1"/>
    <n v="11.110000000000001"/>
    <n v="0"/>
  </r>
  <r>
    <n v="310"/>
    <x v="53"/>
    <n v="7.5"/>
    <n v="8.6999999999999993"/>
    <n v="948"/>
    <n v="0"/>
    <n v="1024.3"/>
    <n v="0.86"/>
    <x v="20"/>
    <n v="1.1000000000000001"/>
    <x v="1"/>
    <x v="0"/>
    <x v="7"/>
    <n v="9.3000000000000007"/>
    <n v="10.230000000000002"/>
    <n v="0"/>
  </r>
  <r>
    <n v="310"/>
    <x v="54"/>
    <n v="10"/>
    <n v="9.1"/>
    <n v="270"/>
    <n v="2.5"/>
    <n v="1014.9"/>
    <n v="0.86"/>
    <x v="20"/>
    <n v="1.1000000000000001"/>
    <x v="1"/>
    <x v="0"/>
    <x v="8"/>
    <n v="8.9"/>
    <n v="9.7900000000000009"/>
    <n v="0"/>
  </r>
  <r>
    <n v="310"/>
    <x v="55"/>
    <n v="3.8"/>
    <n v="7.4"/>
    <n v="299"/>
    <n v="0.2"/>
    <n v="1013.6"/>
    <n v="0.95"/>
    <x v="20"/>
    <n v="1.1000000000000001"/>
    <x v="1"/>
    <x v="0"/>
    <x v="8"/>
    <n v="10.6"/>
    <n v="11.66"/>
    <n v="0"/>
  </r>
  <r>
    <n v="310"/>
    <x v="56"/>
    <n v="6.8"/>
    <n v="6.7"/>
    <n v="826"/>
    <n v="6.9"/>
    <n v="1014.6"/>
    <n v="0.89"/>
    <x v="20"/>
    <n v="1.1000000000000001"/>
    <x v="1"/>
    <x v="0"/>
    <x v="8"/>
    <n v="11.3"/>
    <n v="12.430000000000001"/>
    <n v="0"/>
  </r>
  <r>
    <n v="310"/>
    <x v="57"/>
    <n v="6.8"/>
    <n v="5.7"/>
    <n v="523"/>
    <n v="3.2"/>
    <n v="1016.8"/>
    <n v="0.89"/>
    <x v="20"/>
    <n v="1.1000000000000001"/>
    <x v="1"/>
    <x v="0"/>
    <x v="8"/>
    <n v="12.3"/>
    <n v="13.530000000000001"/>
    <n v="0"/>
  </r>
  <r>
    <n v="310"/>
    <x v="58"/>
    <n v="4.4000000000000004"/>
    <n v="5.9"/>
    <n v="819"/>
    <n v="0.2"/>
    <n v="1027.3"/>
    <n v="0.84"/>
    <x v="20"/>
    <n v="1.1000000000000001"/>
    <x v="1"/>
    <x v="0"/>
    <x v="8"/>
    <n v="12.1"/>
    <n v="13.31"/>
    <n v="0"/>
  </r>
  <r>
    <n v="310"/>
    <x v="59"/>
    <n v="3.1"/>
    <n v="4.5999999999999996"/>
    <n v="853"/>
    <n v="0"/>
    <n v="1033.9000000000001"/>
    <n v="0.84"/>
    <x v="20"/>
    <n v="1"/>
    <x v="2"/>
    <x v="0"/>
    <x v="8"/>
    <n v="13.4"/>
    <n v="13.4"/>
    <n v="0"/>
  </r>
  <r>
    <n v="310"/>
    <x v="60"/>
    <n v="2.4"/>
    <n v="4.2"/>
    <n v="1264"/>
    <n v="0"/>
    <n v="1034.3"/>
    <n v="0.86"/>
    <x v="20"/>
    <n v="1"/>
    <x v="2"/>
    <x v="0"/>
    <x v="8"/>
    <n v="13.8"/>
    <n v="13.8"/>
    <n v="0"/>
  </r>
  <r>
    <n v="310"/>
    <x v="61"/>
    <n v="2.1"/>
    <n v="4.5999999999999996"/>
    <n v="1272"/>
    <n v="0"/>
    <n v="1029.5999999999999"/>
    <n v="0.87"/>
    <x v="20"/>
    <n v="1"/>
    <x v="2"/>
    <x v="0"/>
    <x v="9"/>
    <n v="13.4"/>
    <n v="13.4"/>
    <n v="0"/>
  </r>
  <r>
    <n v="310"/>
    <x v="62"/>
    <n v="1.6"/>
    <n v="5"/>
    <n v="1278"/>
    <n v="0"/>
    <n v="1026.5"/>
    <n v="0.82"/>
    <x v="20"/>
    <n v="1"/>
    <x v="2"/>
    <x v="0"/>
    <x v="9"/>
    <n v="13"/>
    <n v="13"/>
    <n v="0"/>
  </r>
  <r>
    <n v="310"/>
    <x v="63"/>
    <n v="2.1"/>
    <n v="8"/>
    <n v="1344"/>
    <n v="0"/>
    <n v="1022.9"/>
    <n v="0.76"/>
    <x v="20"/>
    <n v="1"/>
    <x v="2"/>
    <x v="0"/>
    <x v="9"/>
    <n v="10"/>
    <n v="10"/>
    <n v="0"/>
  </r>
  <r>
    <n v="310"/>
    <x v="64"/>
    <n v="4.8"/>
    <n v="8.6999999999999993"/>
    <n v="1305"/>
    <n v="0"/>
    <n v="1016.8"/>
    <n v="0.75"/>
    <x v="20"/>
    <n v="1"/>
    <x v="2"/>
    <x v="0"/>
    <x v="9"/>
    <n v="9.3000000000000007"/>
    <n v="9.3000000000000007"/>
    <n v="0"/>
  </r>
  <r>
    <n v="310"/>
    <x v="65"/>
    <n v="5.3"/>
    <n v="10.1"/>
    <n v="1339"/>
    <n v="0"/>
    <n v="1015.1"/>
    <n v="0.69"/>
    <x v="20"/>
    <n v="1"/>
    <x v="2"/>
    <x v="0"/>
    <x v="9"/>
    <n v="7.9"/>
    <n v="7.9"/>
    <n v="0"/>
  </r>
  <r>
    <n v="310"/>
    <x v="66"/>
    <n v="5.8"/>
    <n v="11.2"/>
    <n v="1334"/>
    <n v="0"/>
    <n v="1010.8"/>
    <n v="0.61"/>
    <x v="20"/>
    <n v="1"/>
    <x v="2"/>
    <x v="0"/>
    <x v="9"/>
    <n v="6.8000000000000007"/>
    <n v="6.8000000000000007"/>
    <n v="0"/>
  </r>
  <r>
    <n v="310"/>
    <x v="67"/>
    <n v="4.0999999999999996"/>
    <n v="11.4"/>
    <n v="1274"/>
    <n v="0"/>
    <n v="1004.2"/>
    <n v="0.61"/>
    <x v="20"/>
    <n v="1"/>
    <x v="2"/>
    <x v="0"/>
    <x v="9"/>
    <n v="6.6"/>
    <n v="6.6"/>
    <n v="0"/>
  </r>
  <r>
    <n v="310"/>
    <x v="68"/>
    <n v="3.9"/>
    <n v="10.1"/>
    <n v="1258"/>
    <n v="0"/>
    <n v="1002.3"/>
    <n v="0.69"/>
    <x v="20"/>
    <n v="1"/>
    <x v="2"/>
    <x v="0"/>
    <x v="10"/>
    <n v="7.9"/>
    <n v="7.9"/>
    <n v="0"/>
  </r>
  <r>
    <n v="310"/>
    <x v="69"/>
    <n v="5.3"/>
    <n v="6.3"/>
    <n v="841"/>
    <n v="0.1"/>
    <n v="1004.7"/>
    <n v="0.78"/>
    <x v="20"/>
    <n v="1"/>
    <x v="2"/>
    <x v="0"/>
    <x v="10"/>
    <n v="11.7"/>
    <n v="11.7"/>
    <n v="0"/>
  </r>
  <r>
    <n v="310"/>
    <x v="70"/>
    <n v="3.6"/>
    <n v="5.5"/>
    <n v="1415"/>
    <n v="0.8"/>
    <n v="1001.5"/>
    <n v="0.8"/>
    <x v="20"/>
    <n v="1"/>
    <x v="2"/>
    <x v="0"/>
    <x v="10"/>
    <n v="12.5"/>
    <n v="12.5"/>
    <n v="0"/>
  </r>
  <r>
    <n v="310"/>
    <x v="71"/>
    <n v="3.8"/>
    <n v="4.5"/>
    <n v="932"/>
    <n v="1.6"/>
    <n v="1001.5"/>
    <n v="0.79"/>
    <x v="20"/>
    <n v="1"/>
    <x v="2"/>
    <x v="0"/>
    <x v="10"/>
    <n v="13.5"/>
    <n v="13.5"/>
    <n v="0"/>
  </r>
  <r>
    <n v="310"/>
    <x v="72"/>
    <n v="4.0999999999999996"/>
    <n v="4.2"/>
    <n v="1450"/>
    <n v="-0.1"/>
    <n v="1010.6"/>
    <n v="0.7"/>
    <x v="20"/>
    <n v="1"/>
    <x v="2"/>
    <x v="0"/>
    <x v="10"/>
    <n v="13.8"/>
    <n v="13.8"/>
    <n v="0"/>
  </r>
  <r>
    <n v="310"/>
    <x v="73"/>
    <n v="6.8"/>
    <n v="4.2"/>
    <n v="1428"/>
    <n v="0"/>
    <n v="1019.7"/>
    <n v="0.7"/>
    <x v="20"/>
    <n v="1"/>
    <x v="2"/>
    <x v="0"/>
    <x v="10"/>
    <n v="13.8"/>
    <n v="13.8"/>
    <n v="0"/>
  </r>
  <r>
    <n v="310"/>
    <x v="74"/>
    <n v="5.5"/>
    <n v="5.0999999999999996"/>
    <n v="1509"/>
    <n v="0"/>
    <n v="1023.5"/>
    <n v="0.76"/>
    <x v="20"/>
    <n v="1"/>
    <x v="2"/>
    <x v="0"/>
    <x v="10"/>
    <n v="12.9"/>
    <n v="12.9"/>
    <n v="0"/>
  </r>
  <r>
    <n v="310"/>
    <x v="75"/>
    <n v="5.4"/>
    <n v="6.6"/>
    <n v="1020"/>
    <n v="-0.1"/>
    <n v="1027.8"/>
    <n v="0.65"/>
    <x v="20"/>
    <n v="1"/>
    <x v="2"/>
    <x v="0"/>
    <x v="11"/>
    <n v="11.4"/>
    <n v="11.4"/>
    <n v="0"/>
  </r>
  <r>
    <n v="310"/>
    <x v="76"/>
    <n v="6.8"/>
    <n v="6.4"/>
    <n v="1728"/>
    <n v="0"/>
    <n v="1025.8"/>
    <n v="0.5"/>
    <x v="20"/>
    <n v="1"/>
    <x v="2"/>
    <x v="0"/>
    <x v="11"/>
    <n v="11.6"/>
    <n v="11.6"/>
    <n v="0"/>
  </r>
  <r>
    <n v="310"/>
    <x v="77"/>
    <n v="4.2"/>
    <n v="9.1"/>
    <n v="1658"/>
    <n v="0"/>
    <n v="1022.8"/>
    <n v="0.62"/>
    <x v="20"/>
    <n v="1"/>
    <x v="2"/>
    <x v="0"/>
    <x v="11"/>
    <n v="8.9"/>
    <n v="8.9"/>
    <n v="0"/>
  </r>
  <r>
    <n v="310"/>
    <x v="78"/>
    <n v="2.8"/>
    <n v="11.7"/>
    <n v="1579"/>
    <n v="0"/>
    <n v="1020.6"/>
    <n v="0.65"/>
    <x v="20"/>
    <n v="1"/>
    <x v="2"/>
    <x v="0"/>
    <x v="11"/>
    <n v="6.3000000000000007"/>
    <n v="6.3000000000000007"/>
    <n v="0"/>
  </r>
  <r>
    <n v="310"/>
    <x v="79"/>
    <n v="7.2"/>
    <n v="12.1"/>
    <n v="1372"/>
    <n v="0"/>
    <n v="1010.2"/>
    <n v="0.67"/>
    <x v="20"/>
    <n v="1"/>
    <x v="2"/>
    <x v="0"/>
    <x v="11"/>
    <n v="5.9"/>
    <n v="5.9"/>
    <n v="0"/>
  </r>
  <r>
    <n v="310"/>
    <x v="80"/>
    <n v="5"/>
    <n v="12.7"/>
    <n v="696"/>
    <n v="-0.1"/>
    <n v="1002.1"/>
    <n v="0.71"/>
    <x v="20"/>
    <n v="1"/>
    <x v="2"/>
    <x v="0"/>
    <x v="11"/>
    <n v="5.3000000000000007"/>
    <n v="5.3000000000000007"/>
    <n v="0"/>
  </r>
  <r>
    <n v="310"/>
    <x v="81"/>
    <n v="4"/>
    <n v="11.4"/>
    <n v="1497"/>
    <n v="-0.1"/>
    <n v="1004.1"/>
    <n v="0.8"/>
    <x v="20"/>
    <n v="1"/>
    <x v="2"/>
    <x v="0"/>
    <x v="11"/>
    <n v="6.6"/>
    <n v="6.6"/>
    <n v="0"/>
  </r>
  <r>
    <n v="310"/>
    <x v="82"/>
    <n v="4.0999999999999996"/>
    <n v="8.1999999999999993"/>
    <n v="1082"/>
    <n v="0"/>
    <n v="1016.5"/>
    <n v="0.87"/>
    <x v="20"/>
    <n v="1"/>
    <x v="2"/>
    <x v="0"/>
    <x v="12"/>
    <n v="9.8000000000000007"/>
    <n v="9.8000000000000007"/>
    <n v="0"/>
  </r>
  <r>
    <n v="310"/>
    <x v="83"/>
    <n v="4.8"/>
    <n v="7.6"/>
    <n v="1293"/>
    <n v="-0.1"/>
    <n v="1021.6"/>
    <n v="0.93"/>
    <x v="20"/>
    <n v="1"/>
    <x v="2"/>
    <x v="0"/>
    <x v="12"/>
    <n v="10.4"/>
    <n v="10.4"/>
    <n v="0"/>
  </r>
  <r>
    <n v="310"/>
    <x v="84"/>
    <n v="3.5"/>
    <n v="8.5"/>
    <n v="1109"/>
    <n v="0"/>
    <n v="1024.9000000000001"/>
    <n v="0.86"/>
    <x v="20"/>
    <n v="1"/>
    <x v="2"/>
    <x v="0"/>
    <x v="12"/>
    <n v="9.5"/>
    <n v="9.5"/>
    <n v="0"/>
  </r>
  <r>
    <n v="310"/>
    <x v="85"/>
    <n v="1.7"/>
    <n v="8.4"/>
    <n v="1823"/>
    <n v="0"/>
    <n v="1020.8"/>
    <n v="0.83"/>
    <x v="20"/>
    <n v="1"/>
    <x v="2"/>
    <x v="0"/>
    <x v="12"/>
    <n v="9.6"/>
    <n v="9.6"/>
    <n v="0"/>
  </r>
  <r>
    <n v="310"/>
    <x v="86"/>
    <n v="5.8"/>
    <n v="8.4"/>
    <n v="581"/>
    <n v="1.4"/>
    <n v="1013"/>
    <n v="0.92"/>
    <x v="20"/>
    <n v="1"/>
    <x v="2"/>
    <x v="0"/>
    <x v="12"/>
    <n v="9.6"/>
    <n v="9.6"/>
    <n v="0"/>
  </r>
  <r>
    <n v="310"/>
    <x v="87"/>
    <n v="5"/>
    <n v="7.8"/>
    <n v="1747"/>
    <n v="0"/>
    <n v="1020.2"/>
    <n v="0.79"/>
    <x v="20"/>
    <n v="1"/>
    <x v="2"/>
    <x v="0"/>
    <x v="12"/>
    <n v="10.199999999999999"/>
    <n v="10.199999999999999"/>
    <n v="0"/>
  </r>
  <r>
    <n v="310"/>
    <x v="88"/>
    <n v="7.8"/>
    <n v="9.6999999999999993"/>
    <n v="1848"/>
    <n v="0.6"/>
    <n v="1019.5"/>
    <n v="0.8"/>
    <x v="20"/>
    <n v="1"/>
    <x v="2"/>
    <x v="0"/>
    <x v="12"/>
    <n v="8.3000000000000007"/>
    <n v="8.3000000000000007"/>
    <n v="0"/>
  </r>
  <r>
    <n v="310"/>
    <x v="89"/>
    <n v="4.9000000000000004"/>
    <n v="8.1999999999999993"/>
    <n v="1931"/>
    <n v="0"/>
    <n v="1028.0999999999999"/>
    <n v="0.78"/>
    <x v="20"/>
    <n v="1"/>
    <x v="2"/>
    <x v="0"/>
    <x v="13"/>
    <n v="9.8000000000000007"/>
    <n v="9.8000000000000007"/>
    <n v="0"/>
  </r>
  <r>
    <n v="310"/>
    <x v="90"/>
    <n v="6.4"/>
    <n v="9.5"/>
    <n v="1973"/>
    <n v="0"/>
    <n v="1026.4000000000001"/>
    <n v="0.66"/>
    <x v="20"/>
    <n v="0.8"/>
    <x v="3"/>
    <x v="0"/>
    <x v="13"/>
    <n v="8.5"/>
    <n v="6.8000000000000007"/>
    <n v="0"/>
  </r>
  <r>
    <n v="310"/>
    <x v="91"/>
    <n v="7.6"/>
    <n v="12.2"/>
    <n v="1947"/>
    <n v="0"/>
    <n v="1021.7"/>
    <n v="0.56999999999999995"/>
    <x v="20"/>
    <n v="0.8"/>
    <x v="3"/>
    <x v="0"/>
    <x v="13"/>
    <n v="5.8000000000000007"/>
    <n v="4.6400000000000006"/>
    <n v="0"/>
  </r>
  <r>
    <n v="310"/>
    <x v="92"/>
    <n v="6.5"/>
    <n v="13.4"/>
    <n v="1917"/>
    <n v="0"/>
    <n v="1020.9"/>
    <n v="0.61"/>
    <x v="20"/>
    <n v="0.8"/>
    <x v="3"/>
    <x v="0"/>
    <x v="13"/>
    <n v="4.5999999999999996"/>
    <n v="3.6799999999999997"/>
    <n v="0"/>
  </r>
  <r>
    <n v="310"/>
    <x v="93"/>
    <n v="5.2"/>
    <n v="14.6"/>
    <n v="1999"/>
    <n v="0"/>
    <n v="1018.9"/>
    <n v="0.57999999999999996"/>
    <x v="20"/>
    <n v="0.8"/>
    <x v="3"/>
    <x v="0"/>
    <x v="13"/>
    <n v="3.4000000000000004"/>
    <n v="2.7200000000000006"/>
    <n v="0"/>
  </r>
  <r>
    <n v="310"/>
    <x v="94"/>
    <n v="7"/>
    <n v="11.7"/>
    <n v="2089"/>
    <n v="0"/>
    <n v="1018.9"/>
    <n v="0.62"/>
    <x v="20"/>
    <n v="0.8"/>
    <x v="3"/>
    <x v="0"/>
    <x v="13"/>
    <n v="6.3000000000000007"/>
    <n v="5.0400000000000009"/>
    <n v="0"/>
  </r>
  <r>
    <n v="310"/>
    <x v="95"/>
    <n v="7.3"/>
    <n v="9.4"/>
    <n v="2158"/>
    <n v="0"/>
    <n v="1023.5"/>
    <n v="0.46"/>
    <x v="20"/>
    <n v="0.8"/>
    <x v="3"/>
    <x v="0"/>
    <x v="13"/>
    <n v="8.6"/>
    <n v="6.88"/>
    <n v="0"/>
  </r>
  <r>
    <n v="310"/>
    <x v="96"/>
    <n v="4.8"/>
    <n v="8.5"/>
    <n v="2134"/>
    <n v="0"/>
    <n v="1025.9000000000001"/>
    <n v="0.6"/>
    <x v="20"/>
    <n v="0.8"/>
    <x v="3"/>
    <x v="0"/>
    <x v="14"/>
    <n v="9.5"/>
    <n v="7.6000000000000005"/>
    <n v="0"/>
  </r>
  <r>
    <n v="310"/>
    <x v="97"/>
    <n v="4.9000000000000004"/>
    <n v="9.6999999999999993"/>
    <n v="2104"/>
    <n v="0"/>
    <n v="1026.5"/>
    <n v="0.64"/>
    <x v="20"/>
    <n v="0.8"/>
    <x v="3"/>
    <x v="0"/>
    <x v="14"/>
    <n v="8.3000000000000007"/>
    <n v="6.6400000000000006"/>
    <n v="0"/>
  </r>
  <r>
    <n v="310"/>
    <x v="98"/>
    <n v="5.9"/>
    <n v="8.1999999999999993"/>
    <n v="1928"/>
    <n v="0"/>
    <n v="1027.5999999999999"/>
    <n v="0.76"/>
    <x v="20"/>
    <n v="0.8"/>
    <x v="3"/>
    <x v="0"/>
    <x v="14"/>
    <n v="9.8000000000000007"/>
    <n v="7.8400000000000007"/>
    <n v="0"/>
  </r>
  <r>
    <n v="310"/>
    <x v="99"/>
    <n v="4.0999999999999996"/>
    <n v="8.4"/>
    <n v="1475"/>
    <n v="0"/>
    <n v="1029.2"/>
    <n v="0.79"/>
    <x v="20"/>
    <n v="0.8"/>
    <x v="3"/>
    <x v="0"/>
    <x v="14"/>
    <n v="9.6"/>
    <n v="7.68"/>
    <n v="0"/>
  </r>
  <r>
    <n v="310"/>
    <x v="100"/>
    <n v="3.3"/>
    <n v="9.9"/>
    <n v="2152"/>
    <n v="0"/>
    <n v="1021.8"/>
    <n v="0.8"/>
    <x v="20"/>
    <n v="0.8"/>
    <x v="3"/>
    <x v="0"/>
    <x v="14"/>
    <n v="8.1"/>
    <n v="6.48"/>
    <n v="0"/>
  </r>
  <r>
    <n v="310"/>
    <x v="101"/>
    <n v="6"/>
    <n v="13.7"/>
    <n v="2191"/>
    <n v="0"/>
    <n v="1007.6"/>
    <n v="0.68"/>
    <x v="20"/>
    <n v="0.8"/>
    <x v="3"/>
    <x v="0"/>
    <x v="14"/>
    <n v="4.3000000000000007"/>
    <n v="3.4400000000000008"/>
    <n v="0"/>
  </r>
  <r>
    <n v="310"/>
    <x v="102"/>
    <n v="7"/>
    <n v="12.2"/>
    <n v="1492"/>
    <n v="0.2"/>
    <n v="1004.4"/>
    <n v="0.82"/>
    <x v="20"/>
    <n v="0.8"/>
    <x v="3"/>
    <x v="0"/>
    <x v="14"/>
    <n v="5.8000000000000007"/>
    <n v="4.6400000000000006"/>
    <n v="0"/>
  </r>
  <r>
    <n v="310"/>
    <x v="103"/>
    <n v="4.3"/>
    <n v="12.3"/>
    <n v="1967"/>
    <n v="0.6"/>
    <n v="1006.5"/>
    <n v="0.73"/>
    <x v="20"/>
    <n v="0.8"/>
    <x v="3"/>
    <x v="0"/>
    <x v="15"/>
    <n v="5.6999999999999993"/>
    <n v="4.5599999999999996"/>
    <n v="0"/>
  </r>
  <r>
    <n v="310"/>
    <x v="104"/>
    <n v="5.4"/>
    <n v="13.4"/>
    <n v="1190"/>
    <n v="2.1"/>
    <n v="998"/>
    <n v="0.8"/>
    <x v="20"/>
    <n v="0.8"/>
    <x v="3"/>
    <x v="0"/>
    <x v="15"/>
    <n v="4.5999999999999996"/>
    <n v="3.6799999999999997"/>
    <n v="0"/>
  </r>
  <r>
    <n v="310"/>
    <x v="105"/>
    <n v="4.7"/>
    <n v="10.8"/>
    <n v="1047"/>
    <n v="-0.1"/>
    <n v="1008.5"/>
    <n v="0.72"/>
    <x v="20"/>
    <n v="0.8"/>
    <x v="3"/>
    <x v="0"/>
    <x v="15"/>
    <n v="7.1999999999999993"/>
    <n v="5.76"/>
    <n v="0"/>
  </r>
  <r>
    <n v="310"/>
    <x v="106"/>
    <n v="2.2000000000000002"/>
    <n v="11.2"/>
    <n v="1262"/>
    <n v="-0.1"/>
    <n v="1013.4"/>
    <n v="0.69"/>
    <x v="20"/>
    <n v="0.8"/>
    <x v="3"/>
    <x v="0"/>
    <x v="15"/>
    <n v="6.8000000000000007"/>
    <n v="5.4400000000000013"/>
    <n v="0"/>
  </r>
  <r>
    <n v="310"/>
    <x v="107"/>
    <n v="3.1"/>
    <n v="11.9"/>
    <n v="2197"/>
    <n v="0"/>
    <n v="1013.6"/>
    <n v="0.67"/>
    <x v="20"/>
    <n v="0.8"/>
    <x v="3"/>
    <x v="0"/>
    <x v="15"/>
    <n v="6.1"/>
    <n v="4.88"/>
    <n v="0"/>
  </r>
  <r>
    <n v="310"/>
    <x v="108"/>
    <n v="5.9"/>
    <n v="11.6"/>
    <n v="2100"/>
    <n v="0"/>
    <n v="1008.7"/>
    <n v="0.68"/>
    <x v="20"/>
    <n v="0.8"/>
    <x v="3"/>
    <x v="0"/>
    <x v="15"/>
    <n v="6.4"/>
    <n v="5.120000000000001"/>
    <n v="0"/>
  </r>
  <r>
    <n v="310"/>
    <x v="109"/>
    <n v="4"/>
    <n v="10.7"/>
    <n v="1315"/>
    <n v="4.3"/>
    <n v="1007.1"/>
    <n v="0.82"/>
    <x v="20"/>
    <n v="0.8"/>
    <x v="3"/>
    <x v="0"/>
    <x v="15"/>
    <n v="7.3000000000000007"/>
    <n v="5.8400000000000007"/>
    <n v="0"/>
  </r>
  <r>
    <n v="310"/>
    <x v="110"/>
    <n v="3.7"/>
    <n v="11.9"/>
    <n v="1927"/>
    <n v="1.1000000000000001"/>
    <n v="1010.3"/>
    <n v="0.89"/>
    <x v="20"/>
    <n v="0.8"/>
    <x v="3"/>
    <x v="0"/>
    <x v="16"/>
    <n v="6.1"/>
    <n v="4.88"/>
    <n v="0"/>
  </r>
  <r>
    <n v="310"/>
    <x v="111"/>
    <n v="4.3"/>
    <n v="11.4"/>
    <n v="2167"/>
    <n v="0"/>
    <n v="1017.2"/>
    <n v="0.84"/>
    <x v="20"/>
    <n v="0.8"/>
    <x v="3"/>
    <x v="0"/>
    <x v="16"/>
    <n v="6.6"/>
    <n v="5.28"/>
    <n v="0"/>
  </r>
  <r>
    <n v="310"/>
    <x v="112"/>
    <n v="3.2"/>
    <n v="11.5"/>
    <n v="997"/>
    <n v="8.6999999999999993"/>
    <n v="1014.6"/>
    <n v="0.8"/>
    <x v="20"/>
    <n v="0.8"/>
    <x v="3"/>
    <x v="0"/>
    <x v="16"/>
    <n v="6.5"/>
    <n v="5.2"/>
    <n v="0"/>
  </r>
  <r>
    <n v="310"/>
    <x v="113"/>
    <n v="6"/>
    <n v="10.7"/>
    <n v="802"/>
    <n v="6.6"/>
    <n v="1019.1"/>
    <n v="0.92"/>
    <x v="20"/>
    <n v="0.8"/>
    <x v="3"/>
    <x v="0"/>
    <x v="16"/>
    <n v="7.3000000000000007"/>
    <n v="5.8400000000000007"/>
    <n v="0"/>
  </r>
  <r>
    <n v="310"/>
    <x v="114"/>
    <n v="4.5999999999999996"/>
    <n v="11.7"/>
    <n v="2193"/>
    <n v="0"/>
    <n v="1022.3"/>
    <n v="0.8"/>
    <x v="20"/>
    <n v="0.8"/>
    <x v="3"/>
    <x v="0"/>
    <x v="16"/>
    <n v="6.3000000000000007"/>
    <n v="5.0400000000000009"/>
    <n v="0"/>
  </r>
  <r>
    <n v="310"/>
    <x v="115"/>
    <n v="4"/>
    <n v="12.6"/>
    <n v="2426"/>
    <n v="0"/>
    <n v="1022.4"/>
    <n v="0.77"/>
    <x v="20"/>
    <n v="0.8"/>
    <x v="3"/>
    <x v="0"/>
    <x v="16"/>
    <n v="5.4"/>
    <n v="4.32"/>
    <n v="0"/>
  </r>
  <r>
    <n v="310"/>
    <x v="116"/>
    <n v="3.8"/>
    <n v="14.1"/>
    <n v="2461"/>
    <n v="0"/>
    <n v="1025.3"/>
    <n v="0.71"/>
    <x v="20"/>
    <n v="0.8"/>
    <x v="3"/>
    <x v="0"/>
    <x v="16"/>
    <n v="3.9000000000000004"/>
    <n v="3.1200000000000006"/>
    <n v="0"/>
  </r>
  <r>
    <n v="310"/>
    <x v="117"/>
    <n v="3.5"/>
    <n v="14.9"/>
    <n v="2522"/>
    <n v="0"/>
    <n v="1027.0999999999999"/>
    <n v="0.65"/>
    <x v="20"/>
    <n v="0.8"/>
    <x v="3"/>
    <x v="0"/>
    <x v="17"/>
    <n v="3.0999999999999996"/>
    <n v="2.48"/>
    <n v="0"/>
  </r>
  <r>
    <n v="310"/>
    <x v="118"/>
    <n v="4.0999999999999996"/>
    <n v="16"/>
    <n v="2525"/>
    <n v="0"/>
    <n v="1025.9000000000001"/>
    <n v="0.68"/>
    <x v="20"/>
    <n v="0.8"/>
    <x v="3"/>
    <x v="0"/>
    <x v="17"/>
    <n v="2"/>
    <n v="1.6"/>
    <n v="0"/>
  </r>
  <r>
    <n v="310"/>
    <x v="119"/>
    <n v="3.8"/>
    <n v="17.3"/>
    <n v="2518"/>
    <n v="0"/>
    <n v="1022.4"/>
    <n v="0.7"/>
    <x v="20"/>
    <n v="0.8"/>
    <x v="3"/>
    <x v="0"/>
    <x v="17"/>
    <n v="0.69999999999999929"/>
    <n v="0.5599999999999995"/>
    <n v="0"/>
  </r>
  <r>
    <n v="310"/>
    <x v="120"/>
    <n v="2.6"/>
    <n v="20.100000000000001"/>
    <n v="2481"/>
    <n v="0"/>
    <n v="1017.4"/>
    <n v="0.6"/>
    <x v="20"/>
    <n v="0.8"/>
    <x v="4"/>
    <x v="0"/>
    <x v="17"/>
    <n v="0"/>
    <n v="0"/>
    <n v="2.1000000000000014"/>
  </r>
  <r>
    <n v="310"/>
    <x v="121"/>
    <n v="3.7"/>
    <n v="16.2"/>
    <n v="2362"/>
    <n v="0"/>
    <n v="1014.8"/>
    <n v="0.74"/>
    <x v="20"/>
    <n v="0.8"/>
    <x v="4"/>
    <x v="0"/>
    <x v="17"/>
    <n v="1.8000000000000007"/>
    <n v="1.4400000000000006"/>
    <n v="0"/>
  </r>
  <r>
    <n v="310"/>
    <x v="122"/>
    <n v="4.9000000000000004"/>
    <n v="13.5"/>
    <n v="2296"/>
    <n v="0"/>
    <n v="1012.8"/>
    <n v="0.7"/>
    <x v="20"/>
    <n v="0.8"/>
    <x v="4"/>
    <x v="0"/>
    <x v="17"/>
    <n v="4.5"/>
    <n v="3.6"/>
    <n v="0"/>
  </r>
  <r>
    <n v="310"/>
    <x v="123"/>
    <n v="5.9"/>
    <n v="10.3"/>
    <n v="1621"/>
    <n v="0.1"/>
    <n v="1016.1"/>
    <n v="0.67"/>
    <x v="20"/>
    <n v="0.8"/>
    <x v="4"/>
    <x v="0"/>
    <x v="17"/>
    <n v="7.6999999999999993"/>
    <n v="6.16"/>
    <n v="0"/>
  </r>
  <r>
    <n v="310"/>
    <x v="124"/>
    <n v="6.5"/>
    <n v="10.3"/>
    <n v="1664"/>
    <n v="0.3"/>
    <n v="1019"/>
    <n v="0.62"/>
    <x v="20"/>
    <n v="0.8"/>
    <x v="4"/>
    <x v="0"/>
    <x v="18"/>
    <n v="7.6999999999999993"/>
    <n v="6.16"/>
    <n v="0"/>
  </r>
  <r>
    <n v="310"/>
    <x v="125"/>
    <n v="6.3"/>
    <n v="10.8"/>
    <n v="2014"/>
    <n v="-0.1"/>
    <n v="1022.6"/>
    <n v="0.69"/>
    <x v="20"/>
    <n v="0.8"/>
    <x v="4"/>
    <x v="0"/>
    <x v="18"/>
    <n v="7.1999999999999993"/>
    <n v="5.76"/>
    <n v="0"/>
  </r>
  <r>
    <n v="310"/>
    <x v="126"/>
    <n v="5.5"/>
    <n v="10.8"/>
    <n v="1350"/>
    <n v="0.1"/>
    <n v="1021.3"/>
    <n v="0.74"/>
    <x v="20"/>
    <n v="0.8"/>
    <x v="4"/>
    <x v="0"/>
    <x v="18"/>
    <n v="7.1999999999999993"/>
    <n v="5.76"/>
    <n v="0"/>
  </r>
  <r>
    <n v="310"/>
    <x v="127"/>
    <n v="5.5"/>
    <n v="12.9"/>
    <n v="2504"/>
    <n v="0"/>
    <n v="1018.6"/>
    <n v="0.75"/>
    <x v="20"/>
    <n v="0.8"/>
    <x v="4"/>
    <x v="0"/>
    <x v="18"/>
    <n v="5.0999999999999996"/>
    <n v="4.08"/>
    <n v="0"/>
  </r>
  <r>
    <n v="310"/>
    <x v="128"/>
    <n v="5.9"/>
    <n v="14.6"/>
    <n v="2761"/>
    <n v="0"/>
    <n v="1020.1"/>
    <n v="0.49"/>
    <x v="20"/>
    <n v="0.8"/>
    <x v="4"/>
    <x v="0"/>
    <x v="18"/>
    <n v="3.4000000000000004"/>
    <n v="2.7200000000000006"/>
    <n v="0"/>
  </r>
  <r>
    <n v="310"/>
    <x v="129"/>
    <n v="4.5"/>
    <n v="16.2"/>
    <n v="2760"/>
    <n v="0"/>
    <n v="1018.3"/>
    <n v="0.56000000000000005"/>
    <x v="20"/>
    <n v="0.8"/>
    <x v="4"/>
    <x v="0"/>
    <x v="18"/>
    <n v="1.8000000000000007"/>
    <n v="1.4400000000000006"/>
    <n v="0"/>
  </r>
  <r>
    <n v="310"/>
    <x v="130"/>
    <n v="5.4"/>
    <n v="18.399999999999999"/>
    <n v="2741"/>
    <n v="0"/>
    <n v="1012.1"/>
    <n v="0.52"/>
    <x v="20"/>
    <n v="0.8"/>
    <x v="4"/>
    <x v="0"/>
    <x v="18"/>
    <n v="0"/>
    <n v="0"/>
    <n v="0.39999999999999858"/>
  </r>
  <r>
    <n v="310"/>
    <x v="131"/>
    <n v="4.9000000000000004"/>
    <n v="18.100000000000001"/>
    <n v="2736"/>
    <n v="0"/>
    <n v="1012"/>
    <n v="0.59"/>
    <x v="20"/>
    <n v="0.8"/>
    <x v="4"/>
    <x v="0"/>
    <x v="19"/>
    <n v="0"/>
    <n v="0"/>
    <n v="0.10000000000000142"/>
  </r>
  <r>
    <n v="310"/>
    <x v="132"/>
    <n v="4.5999999999999996"/>
    <n v="17.2"/>
    <n v="2760"/>
    <n v="0"/>
    <n v="1017.1"/>
    <n v="0.56999999999999995"/>
    <x v="20"/>
    <n v="0.8"/>
    <x v="4"/>
    <x v="0"/>
    <x v="19"/>
    <n v="0.80000000000000071"/>
    <n v="0.64000000000000057"/>
    <n v="0"/>
  </r>
  <r>
    <n v="310"/>
    <x v="133"/>
    <n v="5.5"/>
    <n v="14.9"/>
    <n v="2594"/>
    <n v="0"/>
    <n v="1019.7"/>
    <n v="0.67"/>
    <x v="20"/>
    <n v="0.8"/>
    <x v="4"/>
    <x v="0"/>
    <x v="19"/>
    <n v="3.0999999999999996"/>
    <n v="2.48"/>
    <n v="0"/>
  </r>
  <r>
    <n v="310"/>
    <x v="134"/>
    <n v="6.5"/>
    <n v="12.8"/>
    <n v="1672"/>
    <n v="0"/>
    <n v="1021.8"/>
    <n v="0.67"/>
    <x v="20"/>
    <n v="0.8"/>
    <x v="4"/>
    <x v="0"/>
    <x v="19"/>
    <n v="5.1999999999999993"/>
    <n v="4.1599999999999993"/>
    <n v="0"/>
  </r>
  <r>
    <n v="310"/>
    <x v="135"/>
    <n v="5.4"/>
    <n v="11.8"/>
    <n v="1881"/>
    <n v="0"/>
    <n v="1023"/>
    <n v="0.73"/>
    <x v="20"/>
    <n v="0.8"/>
    <x v="4"/>
    <x v="0"/>
    <x v="19"/>
    <n v="6.1999999999999993"/>
    <n v="4.96"/>
    <n v="0"/>
  </r>
  <r>
    <n v="310"/>
    <x v="136"/>
    <n v="5.5"/>
    <n v="12.7"/>
    <n v="2534"/>
    <n v="0"/>
    <n v="1020.6"/>
    <n v="0.75"/>
    <x v="20"/>
    <n v="0.8"/>
    <x v="4"/>
    <x v="0"/>
    <x v="19"/>
    <n v="5.3000000000000007"/>
    <n v="4.2400000000000011"/>
    <n v="0"/>
  </r>
  <r>
    <n v="310"/>
    <x v="137"/>
    <n v="4.5"/>
    <n v="12.3"/>
    <n v="1167"/>
    <n v="-0.1"/>
    <n v="1019.1"/>
    <n v="0.77"/>
    <x v="20"/>
    <n v="0.8"/>
    <x v="4"/>
    <x v="0"/>
    <x v="19"/>
    <n v="5.6999999999999993"/>
    <n v="4.5599999999999996"/>
    <n v="0"/>
  </r>
  <r>
    <n v="310"/>
    <x v="138"/>
    <n v="5.0999999999999996"/>
    <n v="15.4"/>
    <n v="2830"/>
    <n v="0"/>
    <n v="1019.6"/>
    <n v="0.67"/>
    <x v="20"/>
    <n v="0.8"/>
    <x v="4"/>
    <x v="0"/>
    <x v="20"/>
    <n v="2.5999999999999996"/>
    <n v="2.0799999999999996"/>
    <n v="0"/>
  </r>
  <r>
    <n v="310"/>
    <x v="139"/>
    <n v="5"/>
    <n v="14.7"/>
    <n v="2726"/>
    <n v="0"/>
    <n v="1019.1"/>
    <n v="0.69"/>
    <x v="20"/>
    <n v="0.8"/>
    <x v="4"/>
    <x v="0"/>
    <x v="20"/>
    <n v="3.3000000000000007"/>
    <n v="2.6400000000000006"/>
    <n v="0"/>
  </r>
  <r>
    <n v="310"/>
    <x v="140"/>
    <n v="4.4000000000000004"/>
    <n v="12.9"/>
    <n v="1859"/>
    <n v="0"/>
    <n v="1016"/>
    <n v="0.73"/>
    <x v="20"/>
    <n v="0.8"/>
    <x v="4"/>
    <x v="0"/>
    <x v="20"/>
    <n v="5.0999999999999996"/>
    <n v="4.08"/>
    <n v="0"/>
  </r>
  <r>
    <n v="310"/>
    <x v="141"/>
    <n v="5"/>
    <n v="11.3"/>
    <n v="1946"/>
    <n v="0.2"/>
    <n v="1017.9"/>
    <n v="0.65"/>
    <x v="20"/>
    <n v="0.8"/>
    <x v="4"/>
    <x v="0"/>
    <x v="20"/>
    <n v="6.6999999999999993"/>
    <n v="5.3599999999999994"/>
    <n v="0"/>
  </r>
  <r>
    <n v="310"/>
    <x v="142"/>
    <n v="5.0999999999999996"/>
    <n v="11.6"/>
    <n v="2260"/>
    <n v="0.8"/>
    <n v="1019"/>
    <n v="0.67"/>
    <x v="20"/>
    <n v="0.8"/>
    <x v="4"/>
    <x v="0"/>
    <x v="20"/>
    <n v="6.4"/>
    <n v="5.120000000000001"/>
    <n v="0"/>
  </r>
  <r>
    <n v="310"/>
    <x v="143"/>
    <n v="8.5"/>
    <n v="13.8"/>
    <n v="613"/>
    <n v="6.9"/>
    <n v="1012.8"/>
    <n v="0.84"/>
    <x v="20"/>
    <n v="0.8"/>
    <x v="4"/>
    <x v="0"/>
    <x v="20"/>
    <n v="4.1999999999999993"/>
    <n v="3.3599999999999994"/>
    <n v="0"/>
  </r>
  <r>
    <n v="310"/>
    <x v="144"/>
    <n v="10.4"/>
    <n v="15.3"/>
    <n v="1974"/>
    <n v="1.2"/>
    <n v="1010.3"/>
    <n v="0.82"/>
    <x v="20"/>
    <n v="0.8"/>
    <x v="4"/>
    <x v="0"/>
    <x v="20"/>
    <n v="2.6999999999999993"/>
    <n v="2.1599999999999997"/>
    <n v="0"/>
  </r>
  <r>
    <n v="310"/>
    <x v="145"/>
    <n v="9.5"/>
    <n v="14.7"/>
    <n v="2396"/>
    <n v="0.2"/>
    <n v="1016.4"/>
    <n v="0.72"/>
    <x v="20"/>
    <n v="0.8"/>
    <x v="4"/>
    <x v="0"/>
    <x v="21"/>
    <n v="3.3000000000000007"/>
    <n v="2.6400000000000006"/>
    <n v="0"/>
  </r>
  <r>
    <n v="310"/>
    <x v="146"/>
    <n v="12"/>
    <n v="14.8"/>
    <n v="814"/>
    <n v="14.1"/>
    <n v="1013.5"/>
    <n v="0.87"/>
    <x v="20"/>
    <n v="0.8"/>
    <x v="4"/>
    <x v="0"/>
    <x v="21"/>
    <n v="3.1999999999999993"/>
    <n v="2.5599999999999996"/>
    <n v="0"/>
  </r>
  <r>
    <n v="310"/>
    <x v="147"/>
    <n v="8.6"/>
    <n v="15.2"/>
    <n v="2045"/>
    <n v="-0.1"/>
    <n v="1016.3"/>
    <n v="0.86"/>
    <x v="20"/>
    <n v="0.8"/>
    <x v="4"/>
    <x v="0"/>
    <x v="21"/>
    <n v="2.8000000000000007"/>
    <n v="2.2400000000000007"/>
    <n v="0"/>
  </r>
  <r>
    <n v="310"/>
    <x v="148"/>
    <n v="8"/>
    <n v="15.8"/>
    <n v="1356"/>
    <n v="-0.1"/>
    <n v="1020.4"/>
    <n v="0.86"/>
    <x v="20"/>
    <n v="0.8"/>
    <x v="4"/>
    <x v="0"/>
    <x v="21"/>
    <n v="2.1999999999999993"/>
    <n v="1.7599999999999996"/>
    <n v="0"/>
  </r>
  <r>
    <n v="310"/>
    <x v="149"/>
    <n v="6.4"/>
    <n v="16.2"/>
    <n v="2591"/>
    <n v="0"/>
    <n v="1019.9"/>
    <n v="0.85"/>
    <x v="20"/>
    <n v="0.8"/>
    <x v="4"/>
    <x v="0"/>
    <x v="21"/>
    <n v="1.8000000000000007"/>
    <n v="1.4400000000000006"/>
    <n v="0"/>
  </r>
  <r>
    <n v="310"/>
    <x v="150"/>
    <n v="3"/>
    <n v="18"/>
    <n v="2253"/>
    <n v="0"/>
    <n v="1016.8"/>
    <n v="0.79"/>
    <x v="20"/>
    <n v="0.8"/>
    <x v="4"/>
    <x v="0"/>
    <x v="21"/>
    <n v="0"/>
    <n v="0"/>
    <n v="0"/>
  </r>
  <r>
    <n v="310"/>
    <x v="151"/>
    <n v="8.5"/>
    <n v="15.9"/>
    <n v="1945"/>
    <n v="0"/>
    <n v="1014.5"/>
    <n v="0.78"/>
    <x v="20"/>
    <n v="0.8"/>
    <x v="5"/>
    <x v="0"/>
    <x v="21"/>
    <n v="2.0999999999999996"/>
    <n v="1.6799999999999997"/>
    <n v="0"/>
  </r>
  <r>
    <n v="310"/>
    <x v="152"/>
    <n v="4.5"/>
    <n v="15.1"/>
    <n v="2791"/>
    <n v="0"/>
    <n v="1016.4"/>
    <n v="0.74"/>
    <x v="20"/>
    <n v="0.8"/>
    <x v="5"/>
    <x v="0"/>
    <x v="22"/>
    <n v="2.9000000000000004"/>
    <n v="2.3200000000000003"/>
    <n v="0"/>
  </r>
  <r>
    <n v="310"/>
    <x v="153"/>
    <n v="8.3000000000000007"/>
    <n v="16.7"/>
    <n v="2045"/>
    <n v="-0.1"/>
    <n v="1009.6"/>
    <n v="0.66"/>
    <x v="20"/>
    <n v="0.8"/>
    <x v="5"/>
    <x v="0"/>
    <x v="22"/>
    <n v="1.3000000000000007"/>
    <n v="1.0400000000000007"/>
    <n v="0"/>
  </r>
  <r>
    <n v="310"/>
    <x v="154"/>
    <n v="7.8"/>
    <n v="15.3"/>
    <n v="1926"/>
    <n v="0.1"/>
    <n v="1007.5"/>
    <n v="0.74"/>
    <x v="20"/>
    <n v="0.8"/>
    <x v="5"/>
    <x v="0"/>
    <x v="22"/>
    <n v="2.6999999999999993"/>
    <n v="2.1599999999999997"/>
    <n v="0"/>
  </r>
  <r>
    <n v="310"/>
    <x v="155"/>
    <n v="8.6999999999999993"/>
    <n v="15.5"/>
    <n v="1197"/>
    <n v="7.9"/>
    <n v="1005.9"/>
    <n v="0.82"/>
    <x v="20"/>
    <n v="0.8"/>
    <x v="5"/>
    <x v="0"/>
    <x v="22"/>
    <n v="2.5"/>
    <n v="2"/>
    <n v="0"/>
  </r>
  <r>
    <n v="310"/>
    <x v="156"/>
    <n v="9.3000000000000007"/>
    <n v="15.1"/>
    <n v="1619"/>
    <n v="4.2"/>
    <n v="1008.1"/>
    <n v="0.81"/>
    <x v="20"/>
    <n v="0.8"/>
    <x v="5"/>
    <x v="0"/>
    <x v="22"/>
    <n v="2.9000000000000004"/>
    <n v="2.3200000000000003"/>
    <n v="0"/>
  </r>
  <r>
    <n v="310"/>
    <x v="157"/>
    <n v="8.6"/>
    <n v="14.3"/>
    <n v="1586"/>
    <n v="4.9000000000000004"/>
    <n v="1007"/>
    <n v="0.84"/>
    <x v="20"/>
    <n v="0.8"/>
    <x v="5"/>
    <x v="0"/>
    <x v="22"/>
    <n v="3.6999999999999993"/>
    <n v="2.9599999999999995"/>
    <n v="0"/>
  </r>
  <r>
    <n v="310"/>
    <x v="158"/>
    <n v="9.3000000000000007"/>
    <n v="14.1"/>
    <n v="2278"/>
    <n v="1.8"/>
    <n v="1015.7"/>
    <n v="0.72"/>
    <x v="20"/>
    <n v="0.8"/>
    <x v="5"/>
    <x v="0"/>
    <x v="22"/>
    <n v="3.9000000000000004"/>
    <n v="3.1200000000000006"/>
    <n v="0"/>
  </r>
  <r>
    <n v="310"/>
    <x v="159"/>
    <n v="6"/>
    <n v="14.8"/>
    <n v="1696"/>
    <n v="0"/>
    <n v="1021.6"/>
    <n v="0.78"/>
    <x v="20"/>
    <n v="0.8"/>
    <x v="5"/>
    <x v="0"/>
    <x v="23"/>
    <n v="3.1999999999999993"/>
    <n v="2.5599999999999996"/>
    <n v="0"/>
  </r>
  <r>
    <n v="310"/>
    <x v="160"/>
    <n v="8"/>
    <n v="15.1"/>
    <n v="1325"/>
    <n v="-0.1"/>
    <n v="1017.7"/>
    <n v="0.8"/>
    <x v="20"/>
    <n v="0.8"/>
    <x v="5"/>
    <x v="0"/>
    <x v="23"/>
    <n v="2.9000000000000004"/>
    <n v="2.3200000000000003"/>
    <n v="0"/>
  </r>
  <r>
    <n v="310"/>
    <x v="161"/>
    <n v="4.2"/>
    <n v="16.7"/>
    <n v="2904"/>
    <n v="0"/>
    <n v="1021.1"/>
    <n v="0.7"/>
    <x v="20"/>
    <n v="0.8"/>
    <x v="5"/>
    <x v="0"/>
    <x v="23"/>
    <n v="1.3000000000000007"/>
    <n v="1.0400000000000007"/>
    <n v="0"/>
  </r>
  <r>
    <n v="310"/>
    <x v="162"/>
    <n v="6"/>
    <n v="20.2"/>
    <n v="2844"/>
    <n v="0"/>
    <n v="1015.2"/>
    <n v="0.67"/>
    <x v="20"/>
    <n v="0.8"/>
    <x v="5"/>
    <x v="0"/>
    <x v="23"/>
    <n v="0"/>
    <n v="0"/>
    <n v="2.1999999999999993"/>
  </r>
  <r>
    <n v="310"/>
    <x v="163"/>
    <n v="4.2"/>
    <n v="22.9"/>
    <n v="2670"/>
    <n v="0"/>
    <n v="1017.7"/>
    <n v="0.68"/>
    <x v="20"/>
    <n v="0.8"/>
    <x v="5"/>
    <x v="0"/>
    <x v="23"/>
    <n v="0"/>
    <n v="0"/>
    <n v="4.8999999999999986"/>
  </r>
  <r>
    <n v="310"/>
    <x v="164"/>
    <n v="5.7"/>
    <n v="19.600000000000001"/>
    <n v="1878"/>
    <n v="1.3"/>
    <n v="1017.3"/>
    <n v="0.77"/>
    <x v="20"/>
    <n v="0.8"/>
    <x v="5"/>
    <x v="0"/>
    <x v="23"/>
    <n v="0"/>
    <n v="0"/>
    <n v="1.6000000000000014"/>
  </r>
  <r>
    <n v="310"/>
    <x v="165"/>
    <n v="6.5"/>
    <n v="17.399999999999999"/>
    <n v="2879"/>
    <n v="0"/>
    <n v="1022.6"/>
    <n v="0.76"/>
    <x v="20"/>
    <n v="0.8"/>
    <x v="5"/>
    <x v="0"/>
    <x v="23"/>
    <n v="0.60000000000000142"/>
    <n v="0.48000000000000115"/>
    <n v="0"/>
  </r>
  <r>
    <n v="310"/>
    <x v="166"/>
    <n v="3.6"/>
    <n v="18.600000000000001"/>
    <n v="2969"/>
    <n v="0"/>
    <n v="1027.5"/>
    <n v="0.69"/>
    <x v="20"/>
    <n v="0.8"/>
    <x v="5"/>
    <x v="0"/>
    <x v="24"/>
    <n v="0"/>
    <n v="0"/>
    <n v="0.60000000000000142"/>
  </r>
  <r>
    <n v="310"/>
    <x v="167"/>
    <n v="3.5"/>
    <n v="19.399999999999999"/>
    <n v="2805"/>
    <n v="0"/>
    <n v="1025.7"/>
    <n v="0.71"/>
    <x v="20"/>
    <n v="0.8"/>
    <x v="5"/>
    <x v="0"/>
    <x v="24"/>
    <n v="0"/>
    <n v="0"/>
    <n v="1.3999999999999986"/>
  </r>
  <r>
    <n v="310"/>
    <x v="168"/>
    <n v="3.9"/>
    <n v="19.3"/>
    <n v="2900"/>
    <n v="0"/>
    <n v="1024.5999999999999"/>
    <n v="0.72"/>
    <x v="20"/>
    <n v="0.8"/>
    <x v="5"/>
    <x v="0"/>
    <x v="24"/>
    <n v="0"/>
    <n v="0"/>
    <n v="1.3000000000000007"/>
  </r>
  <r>
    <n v="310"/>
    <x v="169"/>
    <n v="3.7"/>
    <n v="20.5"/>
    <n v="2632"/>
    <n v="0"/>
    <n v="1026.0999999999999"/>
    <n v="0.71"/>
    <x v="20"/>
    <n v="0.8"/>
    <x v="5"/>
    <x v="0"/>
    <x v="24"/>
    <n v="0"/>
    <n v="0"/>
    <n v="2.5"/>
  </r>
  <r>
    <n v="310"/>
    <x v="170"/>
    <n v="4.5"/>
    <n v="21.6"/>
    <n v="2861"/>
    <n v="0"/>
    <n v="1024.5"/>
    <n v="0.56999999999999995"/>
    <x v="20"/>
    <n v="0.8"/>
    <x v="5"/>
    <x v="0"/>
    <x v="24"/>
    <n v="0"/>
    <n v="0"/>
    <n v="3.6000000000000014"/>
  </r>
  <r>
    <n v="310"/>
    <x v="171"/>
    <n v="4.2"/>
    <n v="24.4"/>
    <n v="2970"/>
    <n v="0"/>
    <n v="1019"/>
    <n v="0.47"/>
    <x v="20"/>
    <n v="0.8"/>
    <x v="5"/>
    <x v="0"/>
    <x v="24"/>
    <n v="0"/>
    <n v="0"/>
    <n v="6.3999999999999986"/>
  </r>
  <r>
    <n v="310"/>
    <x v="172"/>
    <n v="8.1999999999999993"/>
    <n v="20.9"/>
    <n v="2027"/>
    <n v="-0.1"/>
    <n v="1013.7"/>
    <n v="0.71"/>
    <x v="20"/>
    <n v="0.8"/>
    <x v="5"/>
    <x v="0"/>
    <x v="24"/>
    <n v="0"/>
    <n v="0"/>
    <n v="2.8999999999999986"/>
  </r>
  <r>
    <n v="310"/>
    <x v="173"/>
    <n v="10.6"/>
    <n v="18.2"/>
    <n v="2295"/>
    <n v="0.5"/>
    <n v="1013"/>
    <n v="0.69"/>
    <x v="20"/>
    <n v="0.8"/>
    <x v="5"/>
    <x v="0"/>
    <x v="25"/>
    <n v="0"/>
    <n v="0"/>
    <n v="0.19999999999999929"/>
  </r>
  <r>
    <n v="310"/>
    <x v="174"/>
    <n v="9.5"/>
    <n v="17.8"/>
    <n v="1487"/>
    <n v="1"/>
    <n v="1013"/>
    <n v="0.8"/>
    <x v="20"/>
    <n v="0.8"/>
    <x v="5"/>
    <x v="0"/>
    <x v="25"/>
    <n v="0.19999999999999929"/>
    <n v="0.15999999999999945"/>
    <n v="0"/>
  </r>
  <r>
    <n v="310"/>
    <x v="175"/>
    <n v="4.8"/>
    <n v="19.899999999999999"/>
    <n v="1923"/>
    <n v="2"/>
    <n v="1012.4"/>
    <n v="0.81"/>
    <x v="20"/>
    <n v="0.8"/>
    <x v="5"/>
    <x v="0"/>
    <x v="25"/>
    <n v="0"/>
    <n v="0"/>
    <n v="1.8999999999999986"/>
  </r>
  <r>
    <n v="310"/>
    <x v="176"/>
    <n v="9"/>
    <n v="19.3"/>
    <n v="1454"/>
    <n v="3.7"/>
    <n v="1013"/>
    <n v="0.82"/>
    <x v="20"/>
    <n v="0.8"/>
    <x v="5"/>
    <x v="0"/>
    <x v="25"/>
    <n v="0"/>
    <n v="0"/>
    <n v="1.3000000000000007"/>
  </r>
  <r>
    <n v="310"/>
    <x v="177"/>
    <n v="6.6"/>
    <n v="19.3"/>
    <n v="2602"/>
    <n v="1"/>
    <n v="1021.6"/>
    <n v="0.76"/>
    <x v="20"/>
    <n v="0.8"/>
    <x v="5"/>
    <x v="0"/>
    <x v="25"/>
    <n v="0"/>
    <n v="0"/>
    <n v="1.3000000000000007"/>
  </r>
  <r>
    <n v="310"/>
    <x v="178"/>
    <n v="7.7"/>
    <n v="20.8"/>
    <n v="2584"/>
    <n v="0"/>
    <n v="1024.2"/>
    <n v="0.82"/>
    <x v="20"/>
    <n v="0.8"/>
    <x v="5"/>
    <x v="0"/>
    <x v="25"/>
    <n v="0"/>
    <n v="0"/>
    <n v="2.8000000000000007"/>
  </r>
  <r>
    <n v="310"/>
    <x v="179"/>
    <n v="4.3"/>
    <n v="21.1"/>
    <n v="2845"/>
    <n v="0"/>
    <n v="1024.5999999999999"/>
    <n v="0.77"/>
    <x v="20"/>
    <n v="0.8"/>
    <x v="5"/>
    <x v="0"/>
    <x v="25"/>
    <n v="0"/>
    <n v="0"/>
    <n v="3.1000000000000014"/>
  </r>
  <r>
    <n v="310"/>
    <x v="180"/>
    <n v="3.8"/>
    <n v="24.7"/>
    <n v="2911"/>
    <n v="0"/>
    <n v="1018.7"/>
    <n v="0.65"/>
    <x v="20"/>
    <n v="0.8"/>
    <x v="5"/>
    <x v="0"/>
    <x v="26"/>
    <n v="0"/>
    <n v="0"/>
    <n v="6.6999999999999993"/>
  </r>
  <r>
    <n v="310"/>
    <x v="181"/>
    <n v="4"/>
    <n v="26.1"/>
    <n v="2780"/>
    <n v="0"/>
    <n v="1014.3"/>
    <n v="0.63"/>
    <x v="20"/>
    <n v="0.8"/>
    <x v="6"/>
    <x v="0"/>
    <x v="26"/>
    <n v="0"/>
    <n v="0"/>
    <n v="8.1000000000000014"/>
  </r>
  <r>
    <n v="310"/>
    <x v="182"/>
    <n v="4.7"/>
    <n v="20.3"/>
    <n v="1942"/>
    <n v="5.4"/>
    <n v="1016.5"/>
    <n v="0.82"/>
    <x v="20"/>
    <n v="0.8"/>
    <x v="6"/>
    <x v="0"/>
    <x v="26"/>
    <n v="0"/>
    <n v="0"/>
    <n v="2.3000000000000007"/>
  </r>
  <r>
    <n v="310"/>
    <x v="183"/>
    <n v="4.3"/>
    <n v="17.7"/>
    <n v="3067"/>
    <n v="0"/>
    <n v="1027.5"/>
    <n v="0.59"/>
    <x v="20"/>
    <n v="0.8"/>
    <x v="6"/>
    <x v="0"/>
    <x v="26"/>
    <n v="0.30000000000000071"/>
    <n v="0.24000000000000057"/>
    <n v="0"/>
  </r>
  <r>
    <n v="310"/>
    <x v="184"/>
    <n v="5.3"/>
    <n v="19.899999999999999"/>
    <n v="2739"/>
    <n v="0"/>
    <n v="1025.9000000000001"/>
    <n v="0.56999999999999995"/>
    <x v="20"/>
    <n v="0.8"/>
    <x v="6"/>
    <x v="0"/>
    <x v="26"/>
    <n v="0"/>
    <n v="0"/>
    <n v="1.8999999999999986"/>
  </r>
  <r>
    <n v="310"/>
    <x v="185"/>
    <n v="10"/>
    <n v="18.7"/>
    <n v="1356"/>
    <n v="-0.1"/>
    <n v="1015.4"/>
    <n v="0.76"/>
    <x v="20"/>
    <n v="0.8"/>
    <x v="6"/>
    <x v="0"/>
    <x v="26"/>
    <n v="0"/>
    <n v="0"/>
    <n v="0.69999999999999929"/>
  </r>
  <r>
    <n v="310"/>
    <x v="186"/>
    <n v="6"/>
    <n v="17.600000000000001"/>
    <n v="928"/>
    <n v="15.3"/>
    <n v="1006.3"/>
    <n v="0.89"/>
    <x v="20"/>
    <n v="0.8"/>
    <x v="6"/>
    <x v="0"/>
    <x v="26"/>
    <n v="0.39999999999999858"/>
    <n v="0.3199999999999989"/>
    <n v="0"/>
  </r>
  <r>
    <n v="310"/>
    <x v="187"/>
    <n v="6"/>
    <n v="16.600000000000001"/>
    <n v="1860"/>
    <n v="0.7"/>
    <n v="1008.6"/>
    <n v="0.72"/>
    <x v="20"/>
    <n v="0.8"/>
    <x v="6"/>
    <x v="0"/>
    <x v="27"/>
    <n v="1.3999999999999986"/>
    <n v="1.119999999999999"/>
    <n v="0"/>
  </r>
  <r>
    <n v="310"/>
    <x v="188"/>
    <n v="5.3"/>
    <n v="16.100000000000001"/>
    <n v="1845"/>
    <n v="1.5"/>
    <n v="1016.2"/>
    <n v="0.72"/>
    <x v="20"/>
    <n v="0.8"/>
    <x v="6"/>
    <x v="0"/>
    <x v="27"/>
    <n v="1.8999999999999986"/>
    <n v="1.5199999999999989"/>
    <n v="0"/>
  </r>
  <r>
    <n v="310"/>
    <x v="189"/>
    <n v="3.5"/>
    <n v="18.899999999999999"/>
    <n v="2963"/>
    <n v="0"/>
    <n v="1021.6"/>
    <n v="0.7"/>
    <x v="20"/>
    <n v="0.8"/>
    <x v="6"/>
    <x v="0"/>
    <x v="27"/>
    <n v="0"/>
    <n v="0"/>
    <n v="0.89999999999999858"/>
  </r>
  <r>
    <n v="310"/>
    <x v="190"/>
    <n v="3.2"/>
    <n v="20.8"/>
    <n v="2671"/>
    <n v="0"/>
    <n v="1022.4"/>
    <n v="0.69"/>
    <x v="20"/>
    <n v="0.8"/>
    <x v="6"/>
    <x v="0"/>
    <x v="27"/>
    <n v="0"/>
    <n v="0"/>
    <n v="2.8000000000000007"/>
  </r>
  <r>
    <n v="310"/>
    <x v="191"/>
    <n v="3.5"/>
    <n v="20.7"/>
    <n v="2712"/>
    <n v="0"/>
    <n v="1020.4"/>
    <n v="0.72"/>
    <x v="20"/>
    <n v="0.8"/>
    <x v="6"/>
    <x v="0"/>
    <x v="27"/>
    <n v="0"/>
    <n v="0"/>
    <n v="2.6999999999999993"/>
  </r>
  <r>
    <n v="310"/>
    <x v="192"/>
    <n v="4"/>
    <n v="19.100000000000001"/>
    <n v="2214"/>
    <n v="0"/>
    <n v="1015.9"/>
    <n v="0.79"/>
    <x v="20"/>
    <n v="0.8"/>
    <x v="6"/>
    <x v="0"/>
    <x v="27"/>
    <n v="0"/>
    <n v="0"/>
    <n v="1.1000000000000014"/>
  </r>
  <r>
    <n v="310"/>
    <x v="193"/>
    <n v="3.4"/>
    <n v="19.8"/>
    <n v="2457"/>
    <n v="0"/>
    <n v="1012"/>
    <n v="0.79"/>
    <x v="20"/>
    <n v="0.8"/>
    <x v="6"/>
    <x v="0"/>
    <x v="27"/>
    <n v="0"/>
    <n v="0"/>
    <n v="1.8000000000000007"/>
  </r>
  <r>
    <n v="310"/>
    <x v="194"/>
    <n v="7.5"/>
    <n v="20.100000000000001"/>
    <n v="1972"/>
    <n v="-0.1"/>
    <n v="1014.6"/>
    <n v="0.78"/>
    <x v="20"/>
    <n v="0.8"/>
    <x v="6"/>
    <x v="0"/>
    <x v="28"/>
    <n v="0"/>
    <n v="0"/>
    <n v="2.1000000000000014"/>
  </r>
  <r>
    <n v="310"/>
    <x v="195"/>
    <n v="9.1"/>
    <n v="18.7"/>
    <n v="2204"/>
    <n v="-0.1"/>
    <n v="1017"/>
    <n v="0.69"/>
    <x v="20"/>
    <n v="0.8"/>
    <x v="6"/>
    <x v="0"/>
    <x v="28"/>
    <n v="0"/>
    <n v="0"/>
    <n v="0.69999999999999929"/>
  </r>
  <r>
    <n v="310"/>
    <x v="196"/>
    <n v="7.1"/>
    <n v="18.2"/>
    <n v="1772"/>
    <n v="7.4"/>
    <n v="1015.1"/>
    <n v="0.76"/>
    <x v="20"/>
    <n v="0.8"/>
    <x v="6"/>
    <x v="0"/>
    <x v="28"/>
    <n v="0"/>
    <n v="0"/>
    <n v="0.19999999999999929"/>
  </r>
  <r>
    <n v="310"/>
    <x v="197"/>
    <n v="2.2999999999999998"/>
    <n v="20.6"/>
    <n v="2712"/>
    <n v="0"/>
    <n v="1017.7"/>
    <n v="0.65"/>
    <x v="20"/>
    <n v="0.8"/>
    <x v="6"/>
    <x v="0"/>
    <x v="28"/>
    <n v="0"/>
    <n v="0"/>
    <n v="2.6000000000000014"/>
  </r>
  <r>
    <n v="310"/>
    <x v="198"/>
    <n v="2.8"/>
    <n v="23.7"/>
    <n v="2346"/>
    <n v="0"/>
    <n v="1013.4"/>
    <n v="0.61"/>
    <x v="20"/>
    <n v="0.8"/>
    <x v="6"/>
    <x v="0"/>
    <x v="28"/>
    <n v="0"/>
    <n v="0"/>
    <n v="5.6999999999999993"/>
  </r>
  <r>
    <n v="310"/>
    <x v="199"/>
    <n v="6.8"/>
    <n v="22.9"/>
    <n v="2063"/>
    <n v="-0.1"/>
    <n v="1005.9"/>
    <n v="0.71"/>
    <x v="20"/>
    <n v="0.8"/>
    <x v="6"/>
    <x v="0"/>
    <x v="28"/>
    <n v="0"/>
    <n v="0"/>
    <n v="4.8999999999999986"/>
  </r>
  <r>
    <n v="310"/>
    <x v="200"/>
    <n v="4.5999999999999996"/>
    <n v="20.100000000000001"/>
    <n v="1234"/>
    <n v="1.8"/>
    <n v="1003.3"/>
    <n v="0.81"/>
    <x v="20"/>
    <n v="0.8"/>
    <x v="6"/>
    <x v="0"/>
    <x v="28"/>
    <n v="0"/>
    <n v="0"/>
    <n v="2.1000000000000014"/>
  </r>
  <r>
    <n v="310"/>
    <x v="201"/>
    <n v="7.1"/>
    <n v="18.899999999999999"/>
    <n v="1605"/>
    <n v="5.8"/>
    <n v="1002.3"/>
    <n v="0.8"/>
    <x v="20"/>
    <n v="0.8"/>
    <x v="6"/>
    <x v="0"/>
    <x v="29"/>
    <n v="0"/>
    <n v="0"/>
    <n v="0.89999999999999858"/>
  </r>
  <r>
    <n v="310"/>
    <x v="202"/>
    <n v="9"/>
    <n v="19.3"/>
    <n v="2543"/>
    <n v="-0.1"/>
    <n v="1009.7"/>
    <n v="0.82"/>
    <x v="20"/>
    <n v="0.8"/>
    <x v="6"/>
    <x v="0"/>
    <x v="29"/>
    <n v="0"/>
    <n v="0"/>
    <n v="1.3000000000000007"/>
  </r>
  <r>
    <n v="310"/>
    <x v="203"/>
    <n v="5"/>
    <n v="19.100000000000001"/>
    <n v="1994"/>
    <n v="0.5"/>
    <n v="1012.6"/>
    <n v="0.81"/>
    <x v="20"/>
    <n v="0.8"/>
    <x v="6"/>
    <x v="0"/>
    <x v="29"/>
    <n v="0"/>
    <n v="0"/>
    <n v="1.1000000000000014"/>
  </r>
  <r>
    <n v="310"/>
    <x v="204"/>
    <n v="3.8"/>
    <n v="19.5"/>
    <n v="2103"/>
    <n v="1.5"/>
    <n v="1014.9"/>
    <n v="0.81"/>
    <x v="20"/>
    <n v="0.8"/>
    <x v="6"/>
    <x v="0"/>
    <x v="29"/>
    <n v="0"/>
    <n v="0"/>
    <n v="1.5"/>
  </r>
  <r>
    <n v="310"/>
    <x v="205"/>
    <n v="2.9"/>
    <n v="19.600000000000001"/>
    <n v="1289"/>
    <n v="-0.1"/>
    <n v="1018.2"/>
    <n v="0.8"/>
    <x v="20"/>
    <n v="0.8"/>
    <x v="6"/>
    <x v="0"/>
    <x v="29"/>
    <n v="0"/>
    <n v="0"/>
    <n v="1.6000000000000014"/>
  </r>
  <r>
    <n v="310"/>
    <x v="206"/>
    <n v="5.8"/>
    <n v="19.8"/>
    <n v="2154"/>
    <n v="0.5"/>
    <n v="1016.3"/>
    <n v="0.81"/>
    <x v="20"/>
    <n v="0.8"/>
    <x v="6"/>
    <x v="0"/>
    <x v="29"/>
    <n v="0"/>
    <n v="0"/>
    <n v="1.8000000000000007"/>
  </r>
  <r>
    <n v="310"/>
    <x v="207"/>
    <n v="3.9"/>
    <n v="18.399999999999999"/>
    <n v="1508"/>
    <n v="6.4"/>
    <n v="1015.4"/>
    <n v="0.77"/>
    <x v="20"/>
    <n v="0.8"/>
    <x v="6"/>
    <x v="0"/>
    <x v="29"/>
    <n v="0"/>
    <n v="0"/>
    <n v="0.39999999999999858"/>
  </r>
  <r>
    <n v="310"/>
    <x v="208"/>
    <n v="5"/>
    <n v="19.2"/>
    <n v="2578"/>
    <n v="-0.1"/>
    <n v="1018.8"/>
    <n v="0.67"/>
    <x v="20"/>
    <n v="0.8"/>
    <x v="6"/>
    <x v="0"/>
    <x v="30"/>
    <n v="0"/>
    <n v="0"/>
    <n v="1.1999999999999993"/>
  </r>
  <r>
    <n v="310"/>
    <x v="209"/>
    <n v="5.3"/>
    <n v="19.3"/>
    <n v="2335"/>
    <n v="-0.1"/>
    <n v="1017.6"/>
    <n v="0.74"/>
    <x v="20"/>
    <n v="0.8"/>
    <x v="6"/>
    <x v="0"/>
    <x v="30"/>
    <n v="0"/>
    <n v="0"/>
    <n v="1.3000000000000007"/>
  </r>
  <r>
    <n v="310"/>
    <x v="210"/>
    <n v="4.5"/>
    <n v="19.3"/>
    <n v="2077"/>
    <n v="0.2"/>
    <n v="1017.5"/>
    <n v="0.67"/>
    <x v="20"/>
    <n v="0.8"/>
    <x v="6"/>
    <x v="0"/>
    <x v="30"/>
    <n v="0"/>
    <n v="0"/>
    <n v="1.3000000000000007"/>
  </r>
  <r>
    <n v="310"/>
    <x v="211"/>
    <n v="5.6"/>
    <n v="18.5"/>
    <n v="1198"/>
    <n v="10"/>
    <n v="1014.9"/>
    <n v="0.87"/>
    <x v="20"/>
    <n v="0.8"/>
    <x v="6"/>
    <x v="0"/>
    <x v="30"/>
    <n v="0"/>
    <n v="0"/>
    <n v="0.5"/>
  </r>
  <r>
    <n v="310"/>
    <x v="212"/>
    <n v="5.3"/>
    <n v="17.7"/>
    <n v="1339"/>
    <n v="0.2"/>
    <n v="1013.7"/>
    <n v="0.77"/>
    <x v="20"/>
    <n v="0.8"/>
    <x v="7"/>
    <x v="0"/>
    <x v="30"/>
    <n v="0.30000000000000071"/>
    <n v="0.24000000000000057"/>
    <n v="0"/>
  </r>
  <r>
    <n v="310"/>
    <x v="213"/>
    <n v="6.3"/>
    <n v="17.100000000000001"/>
    <n v="1545"/>
    <n v="9.1999999999999993"/>
    <n v="1016.2"/>
    <n v="0.75"/>
    <x v="20"/>
    <n v="0.8"/>
    <x v="7"/>
    <x v="0"/>
    <x v="30"/>
    <n v="0.89999999999999858"/>
    <n v="0.71999999999999886"/>
    <n v="0"/>
  </r>
  <r>
    <n v="310"/>
    <x v="214"/>
    <n v="9"/>
    <n v="18.5"/>
    <n v="2153"/>
    <n v="4.9000000000000004"/>
    <n v="1017.6"/>
    <n v="0.82"/>
    <x v="20"/>
    <n v="0.8"/>
    <x v="7"/>
    <x v="0"/>
    <x v="30"/>
    <n v="0"/>
    <n v="0"/>
    <n v="0.5"/>
  </r>
  <r>
    <n v="310"/>
    <x v="215"/>
    <n v="8.8000000000000007"/>
    <n v="20.8"/>
    <n v="1579"/>
    <n v="0.7"/>
    <n v="1015.9"/>
    <n v="0.81"/>
    <x v="20"/>
    <n v="0.8"/>
    <x v="7"/>
    <x v="0"/>
    <x v="31"/>
    <n v="0"/>
    <n v="0"/>
    <n v="2.8000000000000007"/>
  </r>
  <r>
    <n v="310"/>
    <x v="216"/>
    <n v="7.1"/>
    <n v="18.8"/>
    <n v="2395"/>
    <n v="0"/>
    <n v="1020.7"/>
    <n v="0.57999999999999996"/>
    <x v="20"/>
    <n v="0.8"/>
    <x v="7"/>
    <x v="0"/>
    <x v="31"/>
    <n v="0"/>
    <n v="0"/>
    <n v="0.80000000000000071"/>
  </r>
  <r>
    <n v="310"/>
    <x v="217"/>
    <n v="3.1"/>
    <n v="18.7"/>
    <n v="2390"/>
    <n v="0"/>
    <n v="1023.4"/>
    <n v="0.6"/>
    <x v="20"/>
    <n v="0.8"/>
    <x v="7"/>
    <x v="0"/>
    <x v="31"/>
    <n v="0"/>
    <n v="0"/>
    <n v="0.69999999999999929"/>
  </r>
  <r>
    <n v="310"/>
    <x v="218"/>
    <n v="5.5"/>
    <n v="19.8"/>
    <n v="1636"/>
    <n v="-0.1"/>
    <n v="1016.4"/>
    <n v="0.68"/>
    <x v="20"/>
    <n v="0.8"/>
    <x v="7"/>
    <x v="0"/>
    <x v="31"/>
    <n v="0"/>
    <n v="0"/>
    <n v="1.8000000000000007"/>
  </r>
  <r>
    <n v="310"/>
    <x v="219"/>
    <n v="5.2"/>
    <n v="19.5"/>
    <n v="1739"/>
    <n v="0"/>
    <n v="1018.7"/>
    <n v="0.78"/>
    <x v="20"/>
    <n v="0.8"/>
    <x v="7"/>
    <x v="0"/>
    <x v="31"/>
    <n v="0"/>
    <n v="0"/>
    <n v="1.5"/>
  </r>
  <r>
    <n v="310"/>
    <x v="220"/>
    <n v="5.7"/>
    <n v="18.899999999999999"/>
    <n v="2506"/>
    <n v="0"/>
    <n v="1021.5"/>
    <n v="0.76"/>
    <x v="20"/>
    <n v="0.8"/>
    <x v="7"/>
    <x v="0"/>
    <x v="31"/>
    <n v="0"/>
    <n v="0"/>
    <n v="0.89999999999999858"/>
  </r>
  <r>
    <n v="310"/>
    <x v="221"/>
    <n v="3.5"/>
    <n v="20.2"/>
    <n v="2390"/>
    <n v="0"/>
    <n v="1027.0999999999999"/>
    <n v="0.68"/>
    <x v="20"/>
    <n v="0.8"/>
    <x v="7"/>
    <x v="0"/>
    <x v="31"/>
    <n v="0"/>
    <n v="0"/>
    <n v="2.1999999999999993"/>
  </r>
  <r>
    <n v="310"/>
    <x v="222"/>
    <n v="3.4"/>
    <n v="21.8"/>
    <n v="2438"/>
    <n v="0"/>
    <n v="1022.5"/>
    <n v="0.65"/>
    <x v="20"/>
    <n v="0.8"/>
    <x v="7"/>
    <x v="0"/>
    <x v="32"/>
    <n v="0"/>
    <n v="0"/>
    <n v="3.8000000000000007"/>
  </r>
  <r>
    <n v="310"/>
    <x v="223"/>
    <n v="4"/>
    <n v="24.6"/>
    <n v="2273"/>
    <n v="-0.1"/>
    <n v="1014.6"/>
    <n v="0.6"/>
    <x v="20"/>
    <n v="0.8"/>
    <x v="7"/>
    <x v="0"/>
    <x v="32"/>
    <n v="0"/>
    <n v="0"/>
    <n v="6.6000000000000014"/>
  </r>
  <r>
    <n v="310"/>
    <x v="224"/>
    <n v="3.1"/>
    <n v="22.3"/>
    <n v="1529"/>
    <n v="-0.1"/>
    <n v="1015.5"/>
    <n v="0.8"/>
    <x v="20"/>
    <n v="0.8"/>
    <x v="7"/>
    <x v="0"/>
    <x v="32"/>
    <n v="0"/>
    <n v="0"/>
    <n v="4.3000000000000007"/>
  </r>
  <r>
    <n v="310"/>
    <x v="225"/>
    <n v="5"/>
    <n v="21.6"/>
    <n v="1986"/>
    <n v="0"/>
    <n v="1019"/>
    <n v="0.81"/>
    <x v="20"/>
    <n v="0.8"/>
    <x v="7"/>
    <x v="0"/>
    <x v="32"/>
    <n v="0"/>
    <n v="0"/>
    <n v="3.6000000000000014"/>
  </r>
  <r>
    <n v="310"/>
    <x v="226"/>
    <n v="4.2"/>
    <n v="21"/>
    <n v="2316"/>
    <n v="0"/>
    <n v="1024.0999999999999"/>
    <n v="0.81"/>
    <x v="20"/>
    <n v="0.8"/>
    <x v="7"/>
    <x v="0"/>
    <x v="32"/>
    <n v="0"/>
    <n v="0"/>
    <n v="3"/>
  </r>
  <r>
    <n v="310"/>
    <x v="227"/>
    <n v="5.4"/>
    <n v="18.899999999999999"/>
    <n v="1138"/>
    <n v="0.1"/>
    <n v="1025.7"/>
    <n v="0.76"/>
    <x v="20"/>
    <n v="0.8"/>
    <x v="7"/>
    <x v="0"/>
    <x v="32"/>
    <n v="0"/>
    <n v="0"/>
    <n v="0.89999999999999858"/>
  </r>
  <r>
    <n v="310"/>
    <x v="228"/>
    <n v="3.8"/>
    <n v="18"/>
    <n v="1462"/>
    <n v="-0.1"/>
    <n v="1023.5"/>
    <n v="0.75"/>
    <x v="20"/>
    <n v="0.8"/>
    <x v="7"/>
    <x v="0"/>
    <x v="32"/>
    <n v="0"/>
    <n v="0"/>
    <n v="0"/>
  </r>
  <r>
    <n v="310"/>
    <x v="229"/>
    <n v="4.4000000000000004"/>
    <n v="19.600000000000001"/>
    <n v="1265"/>
    <n v="0"/>
    <n v="1019.8"/>
    <n v="0.76"/>
    <x v="20"/>
    <n v="0.8"/>
    <x v="7"/>
    <x v="0"/>
    <x v="33"/>
    <n v="0"/>
    <n v="0"/>
    <n v="1.6000000000000014"/>
  </r>
  <r>
    <n v="310"/>
    <x v="230"/>
    <n v="5.7"/>
    <n v="20.6"/>
    <n v="2230"/>
    <n v="0"/>
    <n v="1014.5"/>
    <n v="0.72"/>
    <x v="20"/>
    <n v="0.8"/>
    <x v="7"/>
    <x v="0"/>
    <x v="33"/>
    <n v="0"/>
    <n v="0"/>
    <n v="2.6000000000000014"/>
  </r>
  <r>
    <n v="310"/>
    <x v="231"/>
    <n v="5.5"/>
    <n v="18.5"/>
    <n v="1605"/>
    <n v="0"/>
    <n v="1013.6"/>
    <n v="0.71"/>
    <x v="20"/>
    <n v="0.8"/>
    <x v="7"/>
    <x v="0"/>
    <x v="33"/>
    <n v="0"/>
    <n v="0"/>
    <n v="0.5"/>
  </r>
  <r>
    <n v="310"/>
    <x v="232"/>
    <n v="6.3"/>
    <n v="18.2"/>
    <n v="1969"/>
    <n v="0"/>
    <n v="1015.6"/>
    <n v="0.64"/>
    <x v="20"/>
    <n v="0.8"/>
    <x v="7"/>
    <x v="0"/>
    <x v="33"/>
    <n v="0"/>
    <n v="0"/>
    <n v="0.19999999999999929"/>
  </r>
  <r>
    <n v="310"/>
    <x v="233"/>
    <n v="3.7"/>
    <n v="17.100000000000001"/>
    <n v="1387"/>
    <n v="0.1"/>
    <n v="1020.3"/>
    <n v="0.61"/>
    <x v="20"/>
    <n v="0.8"/>
    <x v="7"/>
    <x v="0"/>
    <x v="33"/>
    <n v="0.89999999999999858"/>
    <n v="0.71999999999999886"/>
    <n v="0"/>
  </r>
  <r>
    <n v="310"/>
    <x v="234"/>
    <n v="4.9000000000000004"/>
    <n v="17.100000000000001"/>
    <n v="1839"/>
    <n v="1.7"/>
    <n v="1020.6"/>
    <n v="0.6"/>
    <x v="20"/>
    <n v="0.8"/>
    <x v="7"/>
    <x v="0"/>
    <x v="33"/>
    <n v="0.89999999999999858"/>
    <n v="0.71999999999999886"/>
    <n v="0"/>
  </r>
  <r>
    <n v="310"/>
    <x v="235"/>
    <n v="2.5"/>
    <n v="17.100000000000001"/>
    <n v="2100"/>
    <n v="0"/>
    <n v="1021.5"/>
    <n v="0.67"/>
    <x v="20"/>
    <n v="0.8"/>
    <x v="7"/>
    <x v="0"/>
    <x v="33"/>
    <n v="0.89999999999999858"/>
    <n v="0.71999999999999886"/>
    <n v="0"/>
  </r>
  <r>
    <n v="310"/>
    <x v="236"/>
    <n v="3.9"/>
    <n v="19.8"/>
    <n v="2226"/>
    <n v="0"/>
    <n v="1017.5"/>
    <n v="0.56000000000000005"/>
    <x v="20"/>
    <n v="0.8"/>
    <x v="7"/>
    <x v="0"/>
    <x v="34"/>
    <n v="0"/>
    <n v="0"/>
    <n v="1.8000000000000007"/>
  </r>
  <r>
    <n v="310"/>
    <x v="237"/>
    <n v="7.1"/>
    <n v="20.399999999999999"/>
    <n v="1541"/>
    <n v="0"/>
    <n v="1009"/>
    <n v="0.67"/>
    <x v="20"/>
    <n v="0.8"/>
    <x v="7"/>
    <x v="0"/>
    <x v="34"/>
    <n v="0"/>
    <n v="0"/>
    <n v="2.3999999999999986"/>
  </r>
  <r>
    <n v="310"/>
    <x v="238"/>
    <n v="3.8"/>
    <n v="19.399999999999999"/>
    <n v="1252"/>
    <n v="0"/>
    <n v="1007.3"/>
    <n v="0.73"/>
    <x v="20"/>
    <n v="0.8"/>
    <x v="7"/>
    <x v="0"/>
    <x v="34"/>
    <n v="0"/>
    <n v="0"/>
    <n v="1.3999999999999986"/>
  </r>
  <r>
    <n v="310"/>
    <x v="239"/>
    <n v="5.3"/>
    <n v="18.8"/>
    <n v="1502"/>
    <n v="7.6"/>
    <n v="1003.5"/>
    <n v="0.73"/>
    <x v="20"/>
    <n v="0.8"/>
    <x v="7"/>
    <x v="0"/>
    <x v="34"/>
    <n v="0"/>
    <n v="0"/>
    <n v="0.80000000000000071"/>
  </r>
  <r>
    <n v="310"/>
    <x v="240"/>
    <n v="7.7"/>
    <n v="17.3"/>
    <n v="1090"/>
    <n v="5.5"/>
    <n v="999.4"/>
    <n v="0.78"/>
    <x v="20"/>
    <n v="0.8"/>
    <x v="7"/>
    <x v="0"/>
    <x v="34"/>
    <n v="0.69999999999999929"/>
    <n v="0.5599999999999995"/>
    <n v="0"/>
  </r>
  <r>
    <n v="310"/>
    <x v="241"/>
    <n v="7.2"/>
    <n v="18.899999999999999"/>
    <n v="1432"/>
    <n v="2.2000000000000002"/>
    <n v="1005.5"/>
    <n v="0.73"/>
    <x v="20"/>
    <n v="0.8"/>
    <x v="7"/>
    <x v="0"/>
    <x v="34"/>
    <n v="0"/>
    <n v="0"/>
    <n v="0.89999999999999858"/>
  </r>
  <r>
    <n v="310"/>
    <x v="242"/>
    <n v="5.4"/>
    <n v="18.8"/>
    <n v="892"/>
    <n v="0.4"/>
    <n v="1006.4"/>
    <n v="0.76"/>
    <x v="20"/>
    <n v="0.8"/>
    <x v="7"/>
    <x v="0"/>
    <x v="34"/>
    <n v="0"/>
    <n v="0"/>
    <n v="0.80000000000000071"/>
  </r>
  <r>
    <n v="310"/>
    <x v="243"/>
    <n v="7.8"/>
    <n v="18.399999999999999"/>
    <n v="1586"/>
    <n v="0.5"/>
    <n v="1006.2"/>
    <n v="0.73"/>
    <x v="20"/>
    <n v="0.8"/>
    <x v="8"/>
    <x v="0"/>
    <x v="35"/>
    <n v="0"/>
    <n v="0"/>
    <n v="0.39999999999999858"/>
  </r>
  <r>
    <n v="310"/>
    <x v="244"/>
    <n v="8.9"/>
    <n v="17.5"/>
    <n v="1510"/>
    <n v="-0.1"/>
    <n v="1006.2"/>
    <n v="0.76"/>
    <x v="20"/>
    <n v="0.8"/>
    <x v="8"/>
    <x v="0"/>
    <x v="35"/>
    <n v="0.5"/>
    <n v="0.4"/>
    <n v="0"/>
  </r>
  <r>
    <n v="310"/>
    <x v="245"/>
    <n v="11.1"/>
    <n v="18.899999999999999"/>
    <n v="1007"/>
    <n v="4.8"/>
    <n v="1002.6"/>
    <n v="0.82"/>
    <x v="20"/>
    <n v="0.8"/>
    <x v="8"/>
    <x v="0"/>
    <x v="35"/>
    <n v="0"/>
    <n v="0"/>
    <n v="0.89999999999999858"/>
  </r>
  <r>
    <n v="310"/>
    <x v="246"/>
    <n v="9.3000000000000007"/>
    <n v="17.8"/>
    <n v="1466"/>
    <n v="0.3"/>
    <n v="1009.5"/>
    <n v="0.75"/>
    <x v="20"/>
    <n v="0.8"/>
    <x v="8"/>
    <x v="0"/>
    <x v="35"/>
    <n v="0.19999999999999929"/>
    <n v="0.15999999999999945"/>
    <n v="0"/>
  </r>
  <r>
    <n v="310"/>
    <x v="247"/>
    <n v="5.0999999999999996"/>
    <n v="17"/>
    <n v="1934"/>
    <n v="0"/>
    <n v="1020.3"/>
    <n v="0.75"/>
    <x v="20"/>
    <n v="0.8"/>
    <x v="8"/>
    <x v="0"/>
    <x v="35"/>
    <n v="1"/>
    <n v="0.8"/>
    <n v="0"/>
  </r>
  <r>
    <n v="310"/>
    <x v="248"/>
    <n v="5.6"/>
    <n v="19.100000000000001"/>
    <n v="1536"/>
    <n v="0"/>
    <n v="1020.6"/>
    <n v="0.67"/>
    <x v="20"/>
    <n v="0.8"/>
    <x v="8"/>
    <x v="0"/>
    <x v="35"/>
    <n v="0"/>
    <n v="0"/>
    <n v="1.1000000000000014"/>
  </r>
  <r>
    <n v="310"/>
    <x v="249"/>
    <n v="7.3"/>
    <n v="20.9"/>
    <n v="1874"/>
    <n v="-0.1"/>
    <n v="1012.3"/>
    <n v="0.68"/>
    <x v="20"/>
    <n v="0.8"/>
    <x v="8"/>
    <x v="0"/>
    <x v="35"/>
    <n v="0"/>
    <n v="0"/>
    <n v="2.8999999999999986"/>
  </r>
  <r>
    <n v="310"/>
    <x v="250"/>
    <n v="5.0999999999999996"/>
    <n v="18.8"/>
    <n v="1572"/>
    <n v="0"/>
    <n v="1016.9"/>
    <n v="0.72"/>
    <x v="20"/>
    <n v="0.8"/>
    <x v="8"/>
    <x v="0"/>
    <x v="36"/>
    <n v="0"/>
    <n v="0"/>
    <n v="0.80000000000000071"/>
  </r>
  <r>
    <n v="310"/>
    <x v="251"/>
    <n v="4"/>
    <n v="17.2"/>
    <n v="1643"/>
    <n v="0"/>
    <n v="1015.7"/>
    <n v="0.75"/>
    <x v="20"/>
    <n v="0.8"/>
    <x v="8"/>
    <x v="0"/>
    <x v="36"/>
    <n v="0.80000000000000071"/>
    <n v="0.64000000000000057"/>
    <n v="0"/>
  </r>
  <r>
    <n v="310"/>
    <x v="252"/>
    <n v="6.2"/>
    <n v="17"/>
    <n v="1009"/>
    <n v="0.6"/>
    <n v="1006"/>
    <n v="0.76"/>
    <x v="20"/>
    <n v="0.8"/>
    <x v="8"/>
    <x v="0"/>
    <x v="36"/>
    <n v="1"/>
    <n v="0.8"/>
    <n v="0"/>
  </r>
  <r>
    <n v="310"/>
    <x v="253"/>
    <n v="10"/>
    <n v="16.100000000000001"/>
    <n v="1201"/>
    <n v="2.4"/>
    <n v="1004.9"/>
    <n v="0.77"/>
    <x v="20"/>
    <n v="0.8"/>
    <x v="8"/>
    <x v="0"/>
    <x v="36"/>
    <n v="1.8999999999999986"/>
    <n v="1.5199999999999989"/>
    <n v="0"/>
  </r>
  <r>
    <n v="310"/>
    <x v="254"/>
    <n v="9.8000000000000007"/>
    <n v="15.6"/>
    <n v="1606"/>
    <n v="0.2"/>
    <n v="1012.5"/>
    <n v="0.75"/>
    <x v="20"/>
    <n v="0.8"/>
    <x v="8"/>
    <x v="0"/>
    <x v="36"/>
    <n v="2.4000000000000004"/>
    <n v="1.9200000000000004"/>
    <n v="0"/>
  </r>
  <r>
    <n v="310"/>
    <x v="255"/>
    <n v="8.4"/>
    <n v="14.4"/>
    <n v="963"/>
    <n v="7.2"/>
    <n v="1011.4"/>
    <n v="0.83"/>
    <x v="20"/>
    <n v="0.8"/>
    <x v="8"/>
    <x v="0"/>
    <x v="36"/>
    <n v="3.5999999999999996"/>
    <n v="2.88"/>
    <n v="0"/>
  </r>
  <r>
    <n v="310"/>
    <x v="256"/>
    <n v="7.6"/>
    <n v="16"/>
    <n v="1245"/>
    <n v="9"/>
    <n v="1010.6"/>
    <n v="0.81"/>
    <x v="20"/>
    <n v="0.8"/>
    <x v="8"/>
    <x v="0"/>
    <x v="36"/>
    <n v="2"/>
    <n v="1.6"/>
    <n v="0"/>
  </r>
  <r>
    <n v="310"/>
    <x v="257"/>
    <n v="15.3"/>
    <n v="17.2"/>
    <n v="1335"/>
    <n v="1.6"/>
    <n v="1006.7"/>
    <n v="0.72"/>
    <x v="20"/>
    <n v="0.8"/>
    <x v="8"/>
    <x v="0"/>
    <x v="37"/>
    <n v="0.80000000000000071"/>
    <n v="0.64000000000000057"/>
    <n v="0"/>
  </r>
  <r>
    <n v="310"/>
    <x v="258"/>
    <n v="12.4"/>
    <n v="16.2"/>
    <n v="1231"/>
    <n v="1.8"/>
    <n v="1016.1"/>
    <n v="0.7"/>
    <x v="20"/>
    <n v="0.8"/>
    <x v="8"/>
    <x v="0"/>
    <x v="37"/>
    <n v="1.8000000000000007"/>
    <n v="1.4400000000000006"/>
    <n v="0"/>
  </r>
  <r>
    <n v="310"/>
    <x v="259"/>
    <n v="9"/>
    <n v="16.2"/>
    <n v="448"/>
    <n v="1.1000000000000001"/>
    <n v="1019"/>
    <n v="0.82"/>
    <x v="20"/>
    <n v="0.8"/>
    <x v="8"/>
    <x v="0"/>
    <x v="37"/>
    <n v="1.8000000000000007"/>
    <n v="1.4400000000000006"/>
    <n v="0"/>
  </r>
  <r>
    <n v="310"/>
    <x v="260"/>
    <n v="8.5"/>
    <n v="18.8"/>
    <n v="721"/>
    <n v="0"/>
    <n v="1020.9"/>
    <n v="0.81"/>
    <x v="20"/>
    <n v="0.8"/>
    <x v="8"/>
    <x v="0"/>
    <x v="37"/>
    <n v="0"/>
    <n v="0"/>
    <n v="0.80000000000000071"/>
  </r>
  <r>
    <n v="310"/>
    <x v="261"/>
    <n v="5.0999999999999996"/>
    <n v="19.5"/>
    <n v="1629"/>
    <n v="0"/>
    <n v="1019.3"/>
    <n v="0.75"/>
    <x v="20"/>
    <n v="0.8"/>
    <x v="8"/>
    <x v="0"/>
    <x v="37"/>
    <n v="0"/>
    <n v="0"/>
    <n v="1.5"/>
  </r>
  <r>
    <n v="310"/>
    <x v="262"/>
    <n v="6.7"/>
    <n v="19.100000000000001"/>
    <n v="651"/>
    <n v="4.5999999999999996"/>
    <n v="1011.5"/>
    <n v="0.81"/>
    <x v="20"/>
    <n v="0.8"/>
    <x v="8"/>
    <x v="0"/>
    <x v="37"/>
    <n v="0"/>
    <n v="0"/>
    <n v="1.1000000000000014"/>
  </r>
  <r>
    <n v="310"/>
    <x v="263"/>
    <n v="7.2"/>
    <n v="14.3"/>
    <n v="1033"/>
    <n v="2"/>
    <n v="1016.2"/>
    <n v="0.73"/>
    <x v="20"/>
    <n v="0.8"/>
    <x v="8"/>
    <x v="0"/>
    <x v="37"/>
    <n v="3.6999999999999993"/>
    <n v="2.9599999999999995"/>
    <n v="0"/>
  </r>
  <r>
    <n v="310"/>
    <x v="264"/>
    <n v="5.9"/>
    <n v="13.4"/>
    <n v="1442"/>
    <n v="0.4"/>
    <n v="1023.8"/>
    <n v="0.68"/>
    <x v="20"/>
    <n v="0.8"/>
    <x v="8"/>
    <x v="0"/>
    <x v="38"/>
    <n v="4.5999999999999996"/>
    <n v="3.6799999999999997"/>
    <n v="0"/>
  </r>
  <r>
    <n v="310"/>
    <x v="265"/>
    <n v="4.9000000000000004"/>
    <n v="13.6"/>
    <n v="1105"/>
    <n v="-0.1"/>
    <n v="1025.5"/>
    <n v="0.72"/>
    <x v="20"/>
    <n v="0.8"/>
    <x v="8"/>
    <x v="0"/>
    <x v="38"/>
    <n v="4.4000000000000004"/>
    <n v="3.5200000000000005"/>
    <n v="0"/>
  </r>
  <r>
    <n v="310"/>
    <x v="266"/>
    <n v="6.6"/>
    <n v="12.8"/>
    <n v="1071"/>
    <n v="0"/>
    <n v="1024.7"/>
    <n v="0.65"/>
    <x v="20"/>
    <n v="0.8"/>
    <x v="8"/>
    <x v="0"/>
    <x v="38"/>
    <n v="5.1999999999999993"/>
    <n v="4.1599999999999993"/>
    <n v="0"/>
  </r>
  <r>
    <n v="310"/>
    <x v="267"/>
    <n v="6.6"/>
    <n v="12.1"/>
    <n v="1016"/>
    <n v="-0.1"/>
    <n v="1022.7"/>
    <n v="0.66"/>
    <x v="20"/>
    <n v="0.8"/>
    <x v="8"/>
    <x v="0"/>
    <x v="38"/>
    <n v="5.9"/>
    <n v="4.7200000000000006"/>
    <n v="0"/>
  </r>
  <r>
    <n v="310"/>
    <x v="268"/>
    <n v="4"/>
    <n v="12.3"/>
    <n v="668"/>
    <n v="0"/>
    <n v="1021.9"/>
    <n v="0.75"/>
    <x v="20"/>
    <n v="0.8"/>
    <x v="8"/>
    <x v="0"/>
    <x v="38"/>
    <n v="5.6999999999999993"/>
    <n v="4.5599999999999996"/>
    <n v="0"/>
  </r>
  <r>
    <n v="310"/>
    <x v="269"/>
    <n v="2.2000000000000002"/>
    <n v="13.7"/>
    <n v="1452"/>
    <n v="0"/>
    <n v="1021.3"/>
    <n v="0.78"/>
    <x v="20"/>
    <n v="0.8"/>
    <x v="8"/>
    <x v="0"/>
    <x v="38"/>
    <n v="4.3000000000000007"/>
    <n v="3.4400000000000008"/>
    <n v="0"/>
  </r>
  <r>
    <n v="310"/>
    <x v="270"/>
    <n v="2.8"/>
    <n v="14.6"/>
    <n v="1428"/>
    <n v="0"/>
    <n v="1022.1"/>
    <n v="0.75"/>
    <x v="20"/>
    <n v="0.8"/>
    <x v="8"/>
    <x v="0"/>
    <x v="38"/>
    <n v="3.4000000000000004"/>
    <n v="2.7200000000000006"/>
    <n v="0"/>
  </r>
  <r>
    <n v="310"/>
    <x v="271"/>
    <n v="2.9"/>
    <n v="14.6"/>
    <n v="1191"/>
    <n v="0"/>
    <n v="1023.9"/>
    <n v="0.76"/>
    <x v="20"/>
    <n v="0.8"/>
    <x v="8"/>
    <x v="0"/>
    <x v="39"/>
    <n v="3.4000000000000004"/>
    <n v="2.7200000000000006"/>
    <n v="0"/>
  </r>
  <r>
    <n v="310"/>
    <x v="272"/>
    <n v="2.9"/>
    <n v="14.8"/>
    <n v="987"/>
    <n v="-0.1"/>
    <n v="1025.8"/>
    <n v="0.75"/>
    <x v="20"/>
    <n v="0.8"/>
    <x v="8"/>
    <x v="0"/>
    <x v="39"/>
    <n v="3.1999999999999993"/>
    <n v="2.5599999999999996"/>
    <n v="0"/>
  </r>
  <r>
    <n v="310"/>
    <x v="273"/>
    <n v="3"/>
    <n v="13.5"/>
    <n v="948"/>
    <n v="0"/>
    <n v="1028.3"/>
    <n v="0.82"/>
    <x v="20"/>
    <n v="1"/>
    <x v="9"/>
    <x v="0"/>
    <x v="39"/>
    <n v="4.5"/>
    <n v="4.5"/>
    <n v="0"/>
  </r>
  <r>
    <n v="310"/>
    <x v="274"/>
    <n v="5.8"/>
    <n v="14.8"/>
    <n v="876"/>
    <n v="0"/>
    <n v="1025"/>
    <n v="0.68"/>
    <x v="20"/>
    <n v="1"/>
    <x v="9"/>
    <x v="0"/>
    <x v="39"/>
    <n v="3.1999999999999993"/>
    <n v="3.1999999999999993"/>
    <n v="0"/>
  </r>
  <r>
    <n v="310"/>
    <x v="275"/>
    <n v="9.9"/>
    <n v="13.8"/>
    <n v="335"/>
    <n v="5.4"/>
    <n v="1012.7"/>
    <n v="0.77"/>
    <x v="20"/>
    <n v="1"/>
    <x v="9"/>
    <x v="0"/>
    <x v="39"/>
    <n v="4.1999999999999993"/>
    <n v="4.1999999999999993"/>
    <n v="0"/>
  </r>
  <r>
    <n v="310"/>
    <x v="276"/>
    <n v="15.3"/>
    <n v="14.8"/>
    <n v="1016"/>
    <n v="13.9"/>
    <n v="999.7"/>
    <n v="0.69"/>
    <x v="20"/>
    <n v="1"/>
    <x v="9"/>
    <x v="0"/>
    <x v="39"/>
    <n v="3.1999999999999993"/>
    <n v="3.1999999999999993"/>
    <n v="0"/>
  </r>
  <r>
    <n v="310"/>
    <x v="277"/>
    <n v="10.4"/>
    <n v="14.1"/>
    <n v="544"/>
    <n v="0.7"/>
    <n v="1013.4"/>
    <n v="0.63"/>
    <x v="20"/>
    <n v="1"/>
    <x v="9"/>
    <x v="0"/>
    <x v="39"/>
    <n v="3.9000000000000004"/>
    <n v="3.9000000000000004"/>
    <n v="0"/>
  </r>
  <r>
    <n v="310"/>
    <x v="278"/>
    <n v="6.6"/>
    <n v="14.6"/>
    <n v="828"/>
    <n v="0"/>
    <n v="1023.4"/>
    <n v="0.8"/>
    <x v="20"/>
    <n v="1"/>
    <x v="9"/>
    <x v="0"/>
    <x v="40"/>
    <n v="3.4000000000000004"/>
    <n v="3.4000000000000004"/>
    <n v="0"/>
  </r>
  <r>
    <n v="310"/>
    <x v="279"/>
    <n v="4.5"/>
    <n v="14.2"/>
    <n v="326"/>
    <n v="0.2"/>
    <n v="1024.5999999999999"/>
    <n v="0.92"/>
    <x v="20"/>
    <n v="1"/>
    <x v="9"/>
    <x v="0"/>
    <x v="40"/>
    <n v="3.8000000000000007"/>
    <n v="3.8000000000000007"/>
    <n v="0"/>
  </r>
  <r>
    <n v="310"/>
    <x v="280"/>
    <n v="3.8"/>
    <n v="14.1"/>
    <n v="523"/>
    <n v="0.9"/>
    <n v="1023.1"/>
    <n v="0.88"/>
    <x v="20"/>
    <n v="1"/>
    <x v="9"/>
    <x v="0"/>
    <x v="40"/>
    <n v="3.9000000000000004"/>
    <n v="3.9000000000000004"/>
    <n v="0"/>
  </r>
  <r>
    <n v="310"/>
    <x v="281"/>
    <n v="2.9"/>
    <n v="13.9"/>
    <n v="1068"/>
    <n v="0"/>
    <n v="1027.2"/>
    <n v="0.75"/>
    <x v="20"/>
    <n v="1"/>
    <x v="9"/>
    <x v="0"/>
    <x v="40"/>
    <n v="4.0999999999999996"/>
    <n v="4.0999999999999996"/>
    <n v="0"/>
  </r>
  <r>
    <n v="310"/>
    <x v="282"/>
    <n v="3.3"/>
    <n v="15"/>
    <n v="393"/>
    <n v="0"/>
    <n v="1033.0999999999999"/>
    <n v="0.81"/>
    <x v="20"/>
    <n v="1"/>
    <x v="9"/>
    <x v="0"/>
    <x v="40"/>
    <n v="3"/>
    <n v="3"/>
    <n v="0"/>
  </r>
  <r>
    <n v="310"/>
    <x v="283"/>
    <n v="2.8"/>
    <n v="14.4"/>
    <n v="170"/>
    <n v="-0.1"/>
    <n v="1034"/>
    <n v="0.8"/>
    <x v="20"/>
    <n v="1"/>
    <x v="9"/>
    <x v="0"/>
    <x v="40"/>
    <n v="3.5999999999999996"/>
    <n v="3.5999999999999996"/>
    <n v="0"/>
  </r>
  <r>
    <n v="310"/>
    <x v="284"/>
    <n v="2.5"/>
    <n v="14.7"/>
    <n v="556"/>
    <n v="-0.1"/>
    <n v="1031.0999999999999"/>
    <n v="0.81"/>
    <x v="20"/>
    <n v="1"/>
    <x v="9"/>
    <x v="0"/>
    <x v="40"/>
    <n v="3.3000000000000007"/>
    <n v="3.3000000000000007"/>
    <n v="0"/>
  </r>
  <r>
    <n v="310"/>
    <x v="285"/>
    <n v="3.6"/>
    <n v="14.3"/>
    <n v="385"/>
    <n v="-0.1"/>
    <n v="1028.5999999999999"/>
    <n v="0.86"/>
    <x v="20"/>
    <n v="1"/>
    <x v="9"/>
    <x v="0"/>
    <x v="41"/>
    <n v="3.6999999999999993"/>
    <n v="3.6999999999999993"/>
    <n v="0"/>
  </r>
  <r>
    <n v="310"/>
    <x v="286"/>
    <n v="2.8"/>
    <n v="13.7"/>
    <n v="525"/>
    <n v="-0.1"/>
    <n v="1028"/>
    <n v="0.83"/>
    <x v="20"/>
    <n v="1"/>
    <x v="9"/>
    <x v="0"/>
    <x v="41"/>
    <n v="4.3000000000000007"/>
    <n v="4.3000000000000007"/>
    <n v="0"/>
  </r>
  <r>
    <n v="310"/>
    <x v="287"/>
    <n v="2.5"/>
    <n v="13.3"/>
    <n v="352"/>
    <n v="0.3"/>
    <n v="1027.7"/>
    <n v="0.88"/>
    <x v="20"/>
    <n v="1"/>
    <x v="9"/>
    <x v="0"/>
    <x v="41"/>
    <n v="4.6999999999999993"/>
    <n v="4.6999999999999993"/>
    <n v="0"/>
  </r>
  <r>
    <n v="310"/>
    <x v="288"/>
    <n v="2.2000000000000002"/>
    <n v="13"/>
    <n v="522"/>
    <n v="1.3"/>
    <n v="1026.3"/>
    <n v="0.85"/>
    <x v="20"/>
    <n v="1"/>
    <x v="9"/>
    <x v="0"/>
    <x v="41"/>
    <n v="5"/>
    <n v="5"/>
    <n v="0"/>
  </r>
  <r>
    <n v="310"/>
    <x v="289"/>
    <n v="1.7"/>
    <n v="12.6"/>
    <n v="329"/>
    <n v="1.2"/>
    <n v="1025.7"/>
    <n v="0.85"/>
    <x v="20"/>
    <n v="1"/>
    <x v="9"/>
    <x v="0"/>
    <x v="41"/>
    <n v="5.4"/>
    <n v="5.4"/>
    <n v="0"/>
  </r>
  <r>
    <n v="310"/>
    <x v="290"/>
    <n v="5.5"/>
    <n v="12.7"/>
    <n v="679"/>
    <n v="0"/>
    <n v="1024.2"/>
    <n v="0.74"/>
    <x v="20"/>
    <n v="1"/>
    <x v="9"/>
    <x v="0"/>
    <x v="41"/>
    <n v="5.3000000000000007"/>
    <n v="5.3000000000000007"/>
    <n v="0"/>
  </r>
  <r>
    <n v="310"/>
    <x v="291"/>
    <n v="7.9"/>
    <n v="12.8"/>
    <n v="730"/>
    <n v="2.4"/>
    <n v="1008.7"/>
    <n v="0.8"/>
    <x v="20"/>
    <n v="1"/>
    <x v="9"/>
    <x v="0"/>
    <x v="41"/>
    <n v="5.1999999999999993"/>
    <n v="5.1999999999999993"/>
    <n v="0"/>
  </r>
  <r>
    <n v="310"/>
    <x v="292"/>
    <n v="9"/>
    <n v="14.6"/>
    <n v="550"/>
    <n v="3"/>
    <n v="993.6"/>
    <n v="0.86"/>
    <x v="20"/>
    <n v="1"/>
    <x v="9"/>
    <x v="0"/>
    <x v="42"/>
    <n v="3.4000000000000004"/>
    <n v="3.4000000000000004"/>
    <n v="0"/>
  </r>
  <r>
    <n v="310"/>
    <x v="293"/>
    <n v="9.5"/>
    <n v="13.9"/>
    <n v="597"/>
    <n v="1.9"/>
    <n v="993.1"/>
    <n v="0.87"/>
    <x v="20"/>
    <n v="1"/>
    <x v="9"/>
    <x v="0"/>
    <x v="42"/>
    <n v="4.0999999999999996"/>
    <n v="4.0999999999999996"/>
    <n v="0"/>
  </r>
  <r>
    <n v="310"/>
    <x v="294"/>
    <n v="5.7"/>
    <n v="13.3"/>
    <n v="583"/>
    <n v="9"/>
    <n v="995.8"/>
    <n v="0.86"/>
    <x v="20"/>
    <n v="1"/>
    <x v="9"/>
    <x v="0"/>
    <x v="42"/>
    <n v="4.6999999999999993"/>
    <n v="4.6999999999999993"/>
    <n v="0"/>
  </r>
  <r>
    <n v="310"/>
    <x v="295"/>
    <n v="12.6"/>
    <n v="12.6"/>
    <n v="277"/>
    <n v="15.6"/>
    <n v="982"/>
    <n v="0.79"/>
    <x v="20"/>
    <n v="1"/>
    <x v="9"/>
    <x v="0"/>
    <x v="42"/>
    <n v="5.4"/>
    <n v="5.4"/>
    <n v="0"/>
  </r>
  <r>
    <n v="310"/>
    <x v="296"/>
    <n v="12.7"/>
    <n v="10.7"/>
    <n v="649"/>
    <n v="1.5"/>
    <n v="998.7"/>
    <n v="0.76"/>
    <x v="20"/>
    <n v="1"/>
    <x v="9"/>
    <x v="0"/>
    <x v="42"/>
    <n v="7.3000000000000007"/>
    <n v="7.3000000000000007"/>
    <n v="0"/>
  </r>
  <r>
    <n v="310"/>
    <x v="297"/>
    <n v="9.4"/>
    <n v="10.3"/>
    <n v="312"/>
    <n v="7.3"/>
    <n v="999.7"/>
    <n v="0.74"/>
    <x v="20"/>
    <n v="1"/>
    <x v="9"/>
    <x v="0"/>
    <x v="42"/>
    <n v="7.6999999999999993"/>
    <n v="7.6999999999999993"/>
    <n v="0"/>
  </r>
  <r>
    <n v="310"/>
    <x v="298"/>
    <n v="11"/>
    <n v="9.5"/>
    <n v="716"/>
    <n v="4.5999999999999996"/>
    <n v="1005.1"/>
    <n v="0.71"/>
    <x v="20"/>
    <n v="1"/>
    <x v="9"/>
    <x v="0"/>
    <x v="42"/>
    <n v="8.5"/>
    <n v="8.5"/>
    <n v="0"/>
  </r>
  <r>
    <n v="310"/>
    <x v="299"/>
    <n v="10.5"/>
    <n v="12"/>
    <n v="418"/>
    <n v="3.2"/>
    <n v="1003.4"/>
    <n v="0.7"/>
    <x v="20"/>
    <n v="1"/>
    <x v="9"/>
    <x v="0"/>
    <x v="43"/>
    <n v="6"/>
    <n v="6"/>
    <n v="0"/>
  </r>
  <r>
    <n v="310"/>
    <x v="300"/>
    <n v="9.9"/>
    <n v="12.2"/>
    <n v="402"/>
    <n v="1.3"/>
    <n v="1006.7"/>
    <n v="0.82"/>
    <x v="20"/>
    <n v="1"/>
    <x v="9"/>
    <x v="0"/>
    <x v="43"/>
    <n v="5.8000000000000007"/>
    <n v="5.8000000000000007"/>
    <n v="0"/>
  </r>
  <r>
    <n v="310"/>
    <x v="301"/>
    <n v="6.7"/>
    <n v="11.7"/>
    <n v="305"/>
    <n v="4.5999999999999996"/>
    <n v="1001.7"/>
    <n v="0.88"/>
    <x v="20"/>
    <n v="1"/>
    <x v="9"/>
    <x v="0"/>
    <x v="43"/>
    <n v="6.3000000000000007"/>
    <n v="6.3000000000000007"/>
    <n v="0"/>
  </r>
  <r>
    <n v="310"/>
    <x v="302"/>
    <n v="7.2"/>
    <n v="11.5"/>
    <n v="786"/>
    <n v="0"/>
    <n v="1008.5"/>
    <n v="0.76"/>
    <x v="20"/>
    <n v="1"/>
    <x v="9"/>
    <x v="0"/>
    <x v="43"/>
    <n v="6.5"/>
    <n v="6.5"/>
    <n v="0"/>
  </r>
  <r>
    <n v="310"/>
    <x v="303"/>
    <n v="8.1999999999999993"/>
    <n v="12.3"/>
    <n v="483"/>
    <n v="0.1"/>
    <n v="1008"/>
    <n v="0.82"/>
    <x v="20"/>
    <n v="1"/>
    <x v="9"/>
    <x v="0"/>
    <x v="43"/>
    <n v="5.6999999999999993"/>
    <n v="5.6999999999999993"/>
    <n v="0"/>
  </r>
  <r>
    <n v="310"/>
    <x v="304"/>
    <n v="8.4"/>
    <n v="12.9"/>
    <n v="252"/>
    <n v="5.2"/>
    <n v="1005.9"/>
    <n v="0.85"/>
    <x v="20"/>
    <n v="1.1000000000000001"/>
    <x v="10"/>
    <x v="0"/>
    <x v="43"/>
    <n v="5.0999999999999996"/>
    <n v="5.61"/>
    <n v="0"/>
  </r>
  <r>
    <n v="310"/>
    <x v="305"/>
    <n v="8"/>
    <n v="10.9"/>
    <n v="506"/>
    <n v="1.1000000000000001"/>
    <n v="1009.8"/>
    <n v="0.81"/>
    <x v="20"/>
    <n v="1.1000000000000001"/>
    <x v="10"/>
    <x v="0"/>
    <x v="43"/>
    <n v="7.1"/>
    <n v="7.8100000000000005"/>
    <n v="0"/>
  </r>
  <r>
    <n v="310"/>
    <x v="306"/>
    <n v="9"/>
    <n v="11.3"/>
    <n v="244"/>
    <n v="-0.1"/>
    <n v="1016.2"/>
    <n v="0.87"/>
    <x v="20"/>
    <n v="1.1000000000000001"/>
    <x v="10"/>
    <x v="0"/>
    <x v="44"/>
    <n v="6.6999999999999993"/>
    <n v="7.37"/>
    <n v="0"/>
  </r>
  <r>
    <n v="310"/>
    <x v="307"/>
    <n v="8.1"/>
    <n v="13.5"/>
    <n v="536"/>
    <n v="0"/>
    <n v="1015.6"/>
    <n v="0.79"/>
    <x v="20"/>
    <n v="1.1000000000000001"/>
    <x v="10"/>
    <x v="0"/>
    <x v="44"/>
    <n v="4.5"/>
    <n v="4.95"/>
    <n v="0"/>
  </r>
  <r>
    <n v="310"/>
    <x v="308"/>
    <n v="6.8"/>
    <n v="13.7"/>
    <n v="474"/>
    <n v="0"/>
    <n v="1012.2"/>
    <n v="0.75"/>
    <x v="20"/>
    <n v="1.1000000000000001"/>
    <x v="10"/>
    <x v="0"/>
    <x v="44"/>
    <n v="4.3000000000000007"/>
    <n v="4.7300000000000013"/>
    <n v="0"/>
  </r>
  <r>
    <n v="310"/>
    <x v="309"/>
    <n v="4"/>
    <n v="12.5"/>
    <n v="540"/>
    <n v="0"/>
    <n v="1008"/>
    <n v="0.83"/>
    <x v="20"/>
    <n v="1.1000000000000001"/>
    <x v="10"/>
    <x v="0"/>
    <x v="44"/>
    <n v="5.5"/>
    <n v="6.0500000000000007"/>
    <n v="0"/>
  </r>
  <r>
    <n v="310"/>
    <x v="310"/>
    <n v="4"/>
    <n v="12.4"/>
    <n v="672"/>
    <n v="0"/>
    <n v="1009.1"/>
    <n v="0.87"/>
    <x v="20"/>
    <n v="1.1000000000000001"/>
    <x v="10"/>
    <x v="0"/>
    <x v="44"/>
    <n v="5.6"/>
    <n v="6.16"/>
    <n v="0"/>
  </r>
  <r>
    <n v="310"/>
    <x v="311"/>
    <n v="3.3"/>
    <n v="11.9"/>
    <n v="371"/>
    <n v="0.1"/>
    <n v="1013.6"/>
    <n v="0.9"/>
    <x v="20"/>
    <n v="1.1000000000000001"/>
    <x v="10"/>
    <x v="0"/>
    <x v="44"/>
    <n v="6.1"/>
    <n v="6.71"/>
    <n v="0"/>
  </r>
  <r>
    <n v="310"/>
    <x v="312"/>
    <n v="4.8"/>
    <n v="11.5"/>
    <n v="600"/>
    <n v="0"/>
    <n v="1017"/>
    <n v="0.88"/>
    <x v="20"/>
    <n v="1.1000000000000001"/>
    <x v="10"/>
    <x v="0"/>
    <x v="44"/>
    <n v="6.5"/>
    <n v="7.15"/>
    <n v="0"/>
  </r>
  <r>
    <n v="310"/>
    <x v="313"/>
    <n v="8.8000000000000007"/>
    <n v="10.4"/>
    <n v="311"/>
    <n v="0.9"/>
    <n v="1010.3"/>
    <n v="0.86"/>
    <x v="20"/>
    <n v="1.1000000000000001"/>
    <x v="10"/>
    <x v="0"/>
    <x v="45"/>
    <n v="7.6"/>
    <n v="8.36"/>
    <n v="0"/>
  </r>
  <r>
    <n v="310"/>
    <x v="314"/>
    <n v="8.5"/>
    <n v="11"/>
    <n v="334"/>
    <n v="-0.1"/>
    <n v="1010.5"/>
    <n v="0.88"/>
    <x v="20"/>
    <n v="1.1000000000000001"/>
    <x v="10"/>
    <x v="0"/>
    <x v="45"/>
    <n v="7"/>
    <n v="7.7000000000000011"/>
    <n v="0"/>
  </r>
  <r>
    <n v="310"/>
    <x v="315"/>
    <n v="7.5"/>
    <n v="12.7"/>
    <n v="609"/>
    <n v="0"/>
    <n v="1007.6"/>
    <n v="0.77"/>
    <x v="20"/>
    <n v="1.1000000000000001"/>
    <x v="10"/>
    <x v="0"/>
    <x v="45"/>
    <n v="5.3000000000000007"/>
    <n v="5.830000000000001"/>
    <n v="0"/>
  </r>
  <r>
    <n v="310"/>
    <x v="316"/>
    <n v="6.4"/>
    <n v="13.1"/>
    <n v="187"/>
    <n v="1.6"/>
    <n v="1008.5"/>
    <n v="0.86"/>
    <x v="20"/>
    <n v="1.1000000000000001"/>
    <x v="10"/>
    <x v="0"/>
    <x v="45"/>
    <n v="4.9000000000000004"/>
    <n v="5.3900000000000006"/>
    <n v="0"/>
  </r>
  <r>
    <n v="310"/>
    <x v="317"/>
    <n v="4.4000000000000004"/>
    <n v="13.2"/>
    <n v="82"/>
    <n v="0.3"/>
    <n v="1004.5"/>
    <n v="0.85"/>
    <x v="20"/>
    <n v="1.1000000000000001"/>
    <x v="10"/>
    <x v="0"/>
    <x v="45"/>
    <n v="4.8000000000000007"/>
    <n v="5.2800000000000011"/>
    <n v="0"/>
  </r>
  <r>
    <n v="310"/>
    <x v="318"/>
    <n v="3"/>
    <n v="11.6"/>
    <n v="185"/>
    <n v="-0.1"/>
    <n v="1007.6"/>
    <n v="0.95"/>
    <x v="20"/>
    <n v="1.1000000000000001"/>
    <x v="10"/>
    <x v="0"/>
    <x v="45"/>
    <n v="6.4"/>
    <n v="7.0400000000000009"/>
    <n v="0"/>
  </r>
  <r>
    <n v="310"/>
    <x v="319"/>
    <n v="3.8"/>
    <n v="8.1"/>
    <n v="204"/>
    <n v="0.3"/>
    <n v="1009.8"/>
    <n v="0.84"/>
    <x v="20"/>
    <n v="1.1000000000000001"/>
    <x v="10"/>
    <x v="0"/>
    <x v="45"/>
    <n v="9.9"/>
    <n v="10.89"/>
    <n v="0"/>
  </r>
  <r>
    <n v="310"/>
    <x v="320"/>
    <n v="5.2"/>
    <n v="7.5"/>
    <n v="422"/>
    <n v="4.2"/>
    <n v="1017.6"/>
    <n v="0.73"/>
    <x v="20"/>
    <n v="1.1000000000000001"/>
    <x v="10"/>
    <x v="0"/>
    <x v="46"/>
    <n v="10.5"/>
    <n v="11.55"/>
    <n v="0"/>
  </r>
  <r>
    <n v="310"/>
    <x v="321"/>
    <n v="7.8"/>
    <n v="6.7"/>
    <n v="171"/>
    <n v="2.7"/>
    <n v="1015.9"/>
    <n v="0.78"/>
    <x v="20"/>
    <n v="1.1000000000000001"/>
    <x v="10"/>
    <x v="0"/>
    <x v="46"/>
    <n v="11.3"/>
    <n v="12.430000000000001"/>
    <n v="0"/>
  </r>
  <r>
    <n v="310"/>
    <x v="322"/>
    <n v="6.8"/>
    <n v="5.9"/>
    <n v="255"/>
    <n v="13.6"/>
    <n v="1003.3"/>
    <n v="0.86"/>
    <x v="20"/>
    <n v="1.1000000000000001"/>
    <x v="10"/>
    <x v="0"/>
    <x v="46"/>
    <n v="12.1"/>
    <n v="13.31"/>
    <n v="0"/>
  </r>
  <r>
    <n v="310"/>
    <x v="323"/>
    <n v="4"/>
    <n v="3.1"/>
    <n v="64"/>
    <n v="22.1"/>
    <n v="1010.7"/>
    <n v="0.9"/>
    <x v="20"/>
    <n v="1.1000000000000001"/>
    <x v="10"/>
    <x v="0"/>
    <x v="46"/>
    <n v="14.9"/>
    <n v="16.39"/>
    <n v="0"/>
  </r>
  <r>
    <n v="310"/>
    <x v="324"/>
    <n v="3.8"/>
    <n v="3.8"/>
    <n v="518"/>
    <n v="0.1"/>
    <n v="1023.9"/>
    <n v="0.84"/>
    <x v="20"/>
    <n v="1.1000000000000001"/>
    <x v="10"/>
    <x v="0"/>
    <x v="46"/>
    <n v="14.2"/>
    <n v="15.620000000000001"/>
    <n v="0"/>
  </r>
  <r>
    <n v="310"/>
    <x v="325"/>
    <n v="9.8000000000000007"/>
    <n v="2.2999999999999998"/>
    <n v="460"/>
    <n v="0.4"/>
    <n v="1022.2"/>
    <n v="0.82"/>
    <x v="20"/>
    <n v="1.1000000000000001"/>
    <x v="10"/>
    <x v="0"/>
    <x v="46"/>
    <n v="15.7"/>
    <n v="17.27"/>
    <n v="0"/>
  </r>
  <r>
    <n v="310"/>
    <x v="326"/>
    <n v="11.8"/>
    <n v="3.7"/>
    <n v="101"/>
    <n v="4.8"/>
    <n v="1002.8"/>
    <n v="0.92"/>
    <x v="20"/>
    <n v="1.1000000000000001"/>
    <x v="10"/>
    <x v="0"/>
    <x v="46"/>
    <n v="14.3"/>
    <n v="15.730000000000002"/>
    <n v="0"/>
  </r>
  <r>
    <n v="310"/>
    <x v="327"/>
    <n v="6.3"/>
    <n v="6.2"/>
    <n v="212"/>
    <n v="0.7"/>
    <n v="993.9"/>
    <n v="0.9"/>
    <x v="20"/>
    <n v="1.1000000000000001"/>
    <x v="10"/>
    <x v="0"/>
    <x v="47"/>
    <n v="11.8"/>
    <n v="12.980000000000002"/>
    <n v="0"/>
  </r>
  <r>
    <n v="310"/>
    <x v="328"/>
    <n v="4.4000000000000004"/>
    <n v="6.6"/>
    <n v="229"/>
    <n v="4.5999999999999996"/>
    <n v="1007.7"/>
    <n v="0.84"/>
    <x v="20"/>
    <n v="1.1000000000000001"/>
    <x v="10"/>
    <x v="0"/>
    <x v="47"/>
    <n v="11.4"/>
    <n v="12.540000000000001"/>
    <n v="0"/>
  </r>
  <r>
    <n v="310"/>
    <x v="329"/>
    <n v="3.5"/>
    <n v="5.0999999999999996"/>
    <n v="252"/>
    <n v="0.2"/>
    <n v="1020.7"/>
    <n v="0.91"/>
    <x v="20"/>
    <n v="1.1000000000000001"/>
    <x v="10"/>
    <x v="0"/>
    <x v="47"/>
    <n v="12.9"/>
    <n v="14.190000000000001"/>
    <n v="0"/>
  </r>
  <r>
    <n v="310"/>
    <x v="330"/>
    <n v="9.5"/>
    <n v="7.4"/>
    <n v="104"/>
    <n v="0.7"/>
    <n v="1016.8"/>
    <n v="0.91"/>
    <x v="20"/>
    <n v="1.1000000000000001"/>
    <x v="10"/>
    <x v="0"/>
    <x v="47"/>
    <n v="10.6"/>
    <n v="11.66"/>
    <n v="0"/>
  </r>
  <r>
    <n v="310"/>
    <x v="331"/>
    <n v="8.1"/>
    <n v="9.5"/>
    <n v="199"/>
    <n v="-0.1"/>
    <n v="1013"/>
    <n v="0.93"/>
    <x v="20"/>
    <n v="1.1000000000000001"/>
    <x v="10"/>
    <x v="0"/>
    <x v="47"/>
    <n v="8.5"/>
    <n v="9.3500000000000014"/>
    <n v="0"/>
  </r>
  <r>
    <n v="310"/>
    <x v="332"/>
    <n v="8.4"/>
    <n v="8.9"/>
    <n v="163"/>
    <n v="0.8"/>
    <n v="1006.1"/>
    <n v="0.9"/>
    <x v="20"/>
    <n v="1.1000000000000001"/>
    <x v="10"/>
    <x v="0"/>
    <x v="47"/>
    <n v="9.1"/>
    <n v="10.01"/>
    <n v="0"/>
  </r>
  <r>
    <n v="310"/>
    <x v="333"/>
    <n v="6.9"/>
    <n v="6.7"/>
    <n v="220"/>
    <n v="0.2"/>
    <n v="1011.9"/>
    <n v="0.78"/>
    <x v="20"/>
    <n v="1.1000000000000001"/>
    <x v="10"/>
    <x v="0"/>
    <x v="47"/>
    <n v="11.3"/>
    <n v="12.430000000000001"/>
    <n v="0"/>
  </r>
  <r>
    <n v="310"/>
    <x v="334"/>
    <n v="11.9"/>
    <n v="6.7"/>
    <n v="157"/>
    <n v="0.8"/>
    <n v="1009.7"/>
    <n v="0.81"/>
    <x v="20"/>
    <n v="1.1000000000000001"/>
    <x v="11"/>
    <x v="0"/>
    <x v="48"/>
    <n v="11.3"/>
    <n v="12.430000000000001"/>
    <n v="0"/>
  </r>
  <r>
    <n v="310"/>
    <x v="335"/>
    <n v="8.6999999999999993"/>
    <n v="7.9"/>
    <n v="237"/>
    <n v="-0.1"/>
    <n v="1006.6"/>
    <n v="0.8"/>
    <x v="20"/>
    <n v="1.1000000000000001"/>
    <x v="11"/>
    <x v="0"/>
    <x v="48"/>
    <n v="10.1"/>
    <n v="11.110000000000001"/>
    <n v="0"/>
  </r>
  <r>
    <n v="310"/>
    <x v="336"/>
    <n v="4.8"/>
    <n v="7.5"/>
    <n v="433"/>
    <n v="0"/>
    <n v="1010.3"/>
    <n v="0.86"/>
    <x v="20"/>
    <n v="1.1000000000000001"/>
    <x v="11"/>
    <x v="0"/>
    <x v="48"/>
    <n v="10.5"/>
    <n v="11.55"/>
    <n v="0"/>
  </r>
  <r>
    <n v="310"/>
    <x v="337"/>
    <n v="7.4"/>
    <n v="6.9"/>
    <n v="239"/>
    <n v="0.1"/>
    <n v="1003.8"/>
    <n v="0.87"/>
    <x v="20"/>
    <n v="1.1000000000000001"/>
    <x v="11"/>
    <x v="0"/>
    <x v="48"/>
    <n v="11.1"/>
    <n v="12.21"/>
    <n v="0"/>
  </r>
  <r>
    <n v="310"/>
    <x v="338"/>
    <n v="7.3"/>
    <n v="5.4"/>
    <n v="420"/>
    <n v="0.1"/>
    <n v="1007.5"/>
    <n v="0.89"/>
    <x v="20"/>
    <n v="1.1000000000000001"/>
    <x v="11"/>
    <x v="0"/>
    <x v="48"/>
    <n v="12.6"/>
    <n v="13.860000000000001"/>
    <n v="0"/>
  </r>
  <r>
    <n v="310"/>
    <x v="339"/>
    <n v="11.1"/>
    <n v="8.9"/>
    <n v="210"/>
    <n v="1.8"/>
    <n v="1000.3"/>
    <n v="0.89"/>
    <x v="20"/>
    <n v="1.1000000000000001"/>
    <x v="11"/>
    <x v="0"/>
    <x v="48"/>
    <n v="9.1"/>
    <n v="10.01"/>
    <n v="0"/>
  </r>
  <r>
    <n v="310"/>
    <x v="340"/>
    <n v="9.5"/>
    <n v="10.3"/>
    <n v="122"/>
    <n v="4.0999999999999996"/>
    <n v="1004.2"/>
    <n v="0.92"/>
    <x v="20"/>
    <n v="1.1000000000000001"/>
    <x v="11"/>
    <x v="0"/>
    <x v="48"/>
    <n v="7.6999999999999993"/>
    <n v="8.4700000000000006"/>
    <n v="0"/>
  </r>
  <r>
    <n v="310"/>
    <x v="341"/>
    <n v="7.3"/>
    <n v="10.8"/>
    <n v="63"/>
    <n v="5.7"/>
    <n v="1011.2"/>
    <n v="0.93"/>
    <x v="20"/>
    <n v="1.1000000000000001"/>
    <x v="11"/>
    <x v="0"/>
    <x v="49"/>
    <n v="7.1999999999999993"/>
    <n v="7.92"/>
    <n v="0"/>
  </r>
  <r>
    <n v="310"/>
    <x v="342"/>
    <n v="8.5"/>
    <n v="11.4"/>
    <n v="155"/>
    <n v="0.3"/>
    <n v="1009.7"/>
    <n v="0.84"/>
    <x v="20"/>
    <n v="1.1000000000000001"/>
    <x v="11"/>
    <x v="0"/>
    <x v="49"/>
    <n v="6.6"/>
    <n v="7.26"/>
    <n v="0"/>
  </r>
  <r>
    <n v="310"/>
    <x v="343"/>
    <n v="7"/>
    <n v="10.3"/>
    <n v="211"/>
    <n v="0"/>
    <n v="1017.5"/>
    <n v="0.89"/>
    <x v="20"/>
    <n v="1.1000000000000001"/>
    <x v="11"/>
    <x v="0"/>
    <x v="49"/>
    <n v="7.6999999999999993"/>
    <n v="8.4700000000000006"/>
    <n v="0"/>
  </r>
  <r>
    <n v="310"/>
    <x v="344"/>
    <n v="6.3"/>
    <n v="7.9"/>
    <n v="306"/>
    <n v="0"/>
    <n v="1021.7"/>
    <n v="0.94"/>
    <x v="20"/>
    <n v="1.1000000000000001"/>
    <x v="11"/>
    <x v="0"/>
    <x v="49"/>
    <n v="10.1"/>
    <n v="11.110000000000001"/>
    <n v="0"/>
  </r>
  <r>
    <n v="310"/>
    <x v="345"/>
    <n v="5.5"/>
    <n v="9.1999999999999993"/>
    <n v="122"/>
    <n v="0.1"/>
    <n v="1020.1"/>
    <n v="0.92"/>
    <x v="20"/>
    <n v="1.1000000000000001"/>
    <x v="11"/>
    <x v="0"/>
    <x v="49"/>
    <n v="8.8000000000000007"/>
    <n v="9.6800000000000015"/>
    <n v="0"/>
  </r>
  <r>
    <n v="310"/>
    <x v="346"/>
    <n v="2.8"/>
    <n v="7.9"/>
    <n v="267"/>
    <n v="0"/>
    <n v="1027.3"/>
    <n v="0.94"/>
    <x v="20"/>
    <n v="1.1000000000000001"/>
    <x v="11"/>
    <x v="0"/>
    <x v="49"/>
    <n v="10.1"/>
    <n v="11.110000000000001"/>
    <n v="0"/>
  </r>
  <r>
    <n v="310"/>
    <x v="347"/>
    <n v="7.3"/>
    <n v="7.3"/>
    <n v="156"/>
    <n v="0"/>
    <n v="1021.8"/>
    <n v="0.95"/>
    <x v="20"/>
    <n v="1.1000000000000001"/>
    <x v="11"/>
    <x v="0"/>
    <x v="49"/>
    <n v="10.7"/>
    <n v="11.77"/>
    <n v="0"/>
  </r>
  <r>
    <n v="310"/>
    <x v="348"/>
    <n v="7.8"/>
    <n v="7.5"/>
    <n v="110"/>
    <n v="0"/>
    <n v="1011.9"/>
    <n v="0.89"/>
    <x v="20"/>
    <n v="1.1000000000000001"/>
    <x v="11"/>
    <x v="0"/>
    <x v="50"/>
    <n v="10.5"/>
    <n v="11.55"/>
    <n v="0"/>
  </r>
  <r>
    <n v="310"/>
    <x v="349"/>
    <n v="3.7"/>
    <n v="9.3000000000000007"/>
    <n v="266"/>
    <n v="0.3"/>
    <n v="1011.2"/>
    <n v="0.88"/>
    <x v="20"/>
    <n v="1.1000000000000001"/>
    <x v="11"/>
    <x v="0"/>
    <x v="50"/>
    <n v="8.6999999999999993"/>
    <n v="9.57"/>
    <n v="0"/>
  </r>
  <r>
    <n v="310"/>
    <x v="350"/>
    <n v="6"/>
    <n v="8.3000000000000007"/>
    <n v="167"/>
    <n v="-0.1"/>
    <n v="1016.6"/>
    <n v="0.89"/>
    <x v="20"/>
    <n v="1.1000000000000001"/>
    <x v="11"/>
    <x v="0"/>
    <x v="50"/>
    <n v="9.6999999999999993"/>
    <n v="10.67"/>
    <n v="0"/>
  </r>
  <r>
    <n v="310"/>
    <x v="351"/>
    <n v="11.7"/>
    <n v="10.1"/>
    <n v="169"/>
    <n v="0.3"/>
    <n v="1011"/>
    <n v="0.81"/>
    <x v="20"/>
    <n v="1.1000000000000001"/>
    <x v="11"/>
    <x v="0"/>
    <x v="50"/>
    <n v="7.9"/>
    <n v="8.6900000000000013"/>
    <n v="0"/>
  </r>
  <r>
    <n v="310"/>
    <x v="352"/>
    <n v="6.1"/>
    <n v="9"/>
    <n v="252"/>
    <n v="3.9"/>
    <n v="1016.4"/>
    <n v="0.89"/>
    <x v="20"/>
    <n v="1.1000000000000001"/>
    <x v="11"/>
    <x v="0"/>
    <x v="50"/>
    <n v="9"/>
    <n v="9.9"/>
    <n v="0"/>
  </r>
  <r>
    <n v="310"/>
    <x v="353"/>
    <n v="4.8"/>
    <n v="7.1"/>
    <n v="272"/>
    <n v="2.2999999999999998"/>
    <n v="1014.8"/>
    <n v="0.91"/>
    <x v="20"/>
    <n v="1.1000000000000001"/>
    <x v="11"/>
    <x v="0"/>
    <x v="50"/>
    <n v="10.9"/>
    <n v="11.990000000000002"/>
    <n v="0"/>
  </r>
  <r>
    <n v="310"/>
    <x v="354"/>
    <n v="5.5"/>
    <n v="9"/>
    <n v="180"/>
    <n v="-0.1"/>
    <n v="1009.3"/>
    <n v="0.9"/>
    <x v="20"/>
    <n v="1.1000000000000001"/>
    <x v="11"/>
    <x v="0"/>
    <x v="50"/>
    <n v="9"/>
    <n v="9.9"/>
    <n v="0"/>
  </r>
  <r>
    <n v="310"/>
    <x v="355"/>
    <n v="4.9000000000000004"/>
    <n v="6.2"/>
    <n v="298"/>
    <n v="0"/>
    <n v="1010"/>
    <n v="0.84"/>
    <x v="20"/>
    <n v="1.1000000000000001"/>
    <x v="11"/>
    <x v="0"/>
    <x v="51"/>
    <n v="11.8"/>
    <n v="12.980000000000002"/>
    <n v="0"/>
  </r>
  <r>
    <n v="310"/>
    <x v="356"/>
    <n v="7.5"/>
    <n v="4.9000000000000004"/>
    <n v="67"/>
    <n v="0"/>
    <n v="1018.2"/>
    <n v="0.78"/>
    <x v="20"/>
    <n v="1.1000000000000001"/>
    <x v="11"/>
    <x v="0"/>
    <x v="51"/>
    <n v="13.1"/>
    <n v="14.41"/>
    <n v="0"/>
  </r>
  <r>
    <n v="310"/>
    <x v="357"/>
    <n v="10.4"/>
    <n v="1.9"/>
    <n v="427"/>
    <n v="0"/>
    <n v="1030.0999999999999"/>
    <n v="0.73"/>
    <x v="20"/>
    <n v="1.1000000000000001"/>
    <x v="11"/>
    <x v="0"/>
    <x v="51"/>
    <n v="16.100000000000001"/>
    <n v="17.710000000000004"/>
    <n v="0"/>
  </r>
  <r>
    <n v="310"/>
    <x v="358"/>
    <n v="8.8000000000000007"/>
    <n v="-1.1000000000000001"/>
    <n v="424"/>
    <n v="0"/>
    <n v="1028.7"/>
    <n v="0.69"/>
    <x v="20"/>
    <n v="1.1000000000000001"/>
    <x v="11"/>
    <x v="0"/>
    <x v="51"/>
    <n v="19.100000000000001"/>
    <n v="21.01"/>
    <n v="0"/>
  </r>
  <r>
    <n v="310"/>
    <x v="359"/>
    <n v="5.8"/>
    <n v="-0.2"/>
    <n v="416"/>
    <n v="0"/>
    <n v="1029.8"/>
    <n v="0.79"/>
    <x v="20"/>
    <n v="1.1000000000000001"/>
    <x v="11"/>
    <x v="0"/>
    <x v="51"/>
    <n v="18.2"/>
    <n v="20.02"/>
    <n v="0"/>
  </r>
  <r>
    <n v="310"/>
    <x v="360"/>
    <n v="5.6"/>
    <n v="2.5"/>
    <n v="231"/>
    <n v="0"/>
    <n v="1033.5"/>
    <n v="0.83"/>
    <x v="20"/>
    <n v="1.1000000000000001"/>
    <x v="11"/>
    <x v="0"/>
    <x v="51"/>
    <n v="15.5"/>
    <n v="17.05"/>
    <n v="0"/>
  </r>
  <r>
    <n v="310"/>
    <x v="361"/>
    <n v="4.5"/>
    <n v="4"/>
    <n v="345"/>
    <n v="0"/>
    <n v="1031.3"/>
    <n v="0.82"/>
    <x v="20"/>
    <n v="1.1000000000000001"/>
    <x v="11"/>
    <x v="0"/>
    <x v="51"/>
    <n v="14"/>
    <n v="15.400000000000002"/>
    <n v="0"/>
  </r>
  <r>
    <n v="310"/>
    <x v="362"/>
    <n v="2.2999999999999998"/>
    <n v="4"/>
    <n v="93"/>
    <n v="0.1"/>
    <n v="1027.5"/>
    <n v="0.9"/>
    <x v="20"/>
    <n v="1.1000000000000001"/>
    <x v="11"/>
    <x v="0"/>
    <x v="52"/>
    <n v="14"/>
    <n v="15.400000000000002"/>
    <n v="0"/>
  </r>
  <r>
    <n v="310"/>
    <x v="363"/>
    <n v="3"/>
    <n v="4"/>
    <n v="367"/>
    <n v="0.2"/>
    <n v="1031.0999999999999"/>
    <n v="0.81"/>
    <x v="20"/>
    <n v="1.1000000000000001"/>
    <x v="11"/>
    <x v="0"/>
    <x v="52"/>
    <n v="14"/>
    <n v="15.400000000000002"/>
    <n v="0"/>
  </r>
  <r>
    <n v="310"/>
    <x v="364"/>
    <n v="5.3"/>
    <n v="4.5"/>
    <n v="242"/>
    <n v="1"/>
    <n v="1025.0999999999999"/>
    <n v="0.82"/>
    <x v="20"/>
    <n v="1.1000000000000001"/>
    <x v="11"/>
    <x v="0"/>
    <x v="52"/>
    <n v="13.5"/>
    <n v="14.850000000000001"/>
    <n v="0"/>
  </r>
  <r>
    <n v="310"/>
    <x v="365"/>
    <n v="11.6"/>
    <n v="5.3"/>
    <n v="74"/>
    <n v="-0.1"/>
    <n v="1006.2"/>
    <n v="0.72"/>
    <x v="20"/>
    <n v="1.1000000000000001"/>
    <x v="0"/>
    <x v="1"/>
    <x v="52"/>
    <n v="12.7"/>
    <n v="13.97"/>
    <n v="0"/>
  </r>
  <r>
    <n v="310"/>
    <x v="366"/>
    <n v="9.1"/>
    <n v="3.9"/>
    <n v="345"/>
    <n v="0.2"/>
    <n v="1002.5"/>
    <n v="0.64"/>
    <x v="20"/>
    <n v="1.1000000000000001"/>
    <x v="0"/>
    <x v="1"/>
    <x v="52"/>
    <n v="14.1"/>
    <n v="15.510000000000002"/>
    <n v="0"/>
  </r>
  <r>
    <n v="310"/>
    <x v="367"/>
    <n v="8.1"/>
    <n v="3.2"/>
    <n v="182"/>
    <n v="0.9"/>
    <n v="1005.3"/>
    <n v="0.72"/>
    <x v="20"/>
    <n v="1.1000000000000001"/>
    <x v="0"/>
    <x v="1"/>
    <x v="52"/>
    <n v="14.8"/>
    <n v="16.28"/>
    <n v="0"/>
  </r>
  <r>
    <n v="310"/>
    <x v="368"/>
    <n v="7.1"/>
    <n v="2.5"/>
    <n v="455"/>
    <n v="0"/>
    <n v="1010.4"/>
    <n v="0.66"/>
    <x v="20"/>
    <n v="1.1000000000000001"/>
    <x v="0"/>
    <x v="1"/>
    <x v="52"/>
    <n v="15.5"/>
    <n v="17.05"/>
    <n v="0"/>
  </r>
  <r>
    <n v="310"/>
    <x v="369"/>
    <n v="6.5"/>
    <n v="1.3"/>
    <n v="279"/>
    <n v="8"/>
    <n v="1010.6"/>
    <n v="0.84"/>
    <x v="20"/>
    <n v="1.1000000000000001"/>
    <x v="0"/>
    <x v="1"/>
    <x v="53"/>
    <n v="16.7"/>
    <n v="18.37"/>
    <n v="0"/>
  </r>
  <r>
    <n v="310"/>
    <x v="370"/>
    <n v="6.5"/>
    <n v="1.9"/>
    <n v="415"/>
    <n v="0.8"/>
    <n v="1015"/>
    <n v="0.8"/>
    <x v="20"/>
    <n v="1.1000000000000001"/>
    <x v="0"/>
    <x v="1"/>
    <x v="53"/>
    <n v="16.100000000000001"/>
    <n v="17.710000000000004"/>
    <n v="0"/>
  </r>
  <r>
    <n v="310"/>
    <x v="371"/>
    <n v="10"/>
    <n v="2.4"/>
    <n v="115"/>
    <n v="4.5999999999999996"/>
    <n v="1005"/>
    <n v="0.87"/>
    <x v="20"/>
    <n v="1.1000000000000001"/>
    <x v="0"/>
    <x v="1"/>
    <x v="53"/>
    <n v="15.6"/>
    <n v="17.16"/>
    <n v="0"/>
  </r>
  <r>
    <n v="310"/>
    <x v="372"/>
    <n v="7.3"/>
    <n v="2.8"/>
    <n v="226"/>
    <n v="10.3"/>
    <n v="1000.4"/>
    <n v="0.93"/>
    <x v="20"/>
    <n v="1.1000000000000001"/>
    <x v="0"/>
    <x v="1"/>
    <x v="53"/>
    <n v="15.2"/>
    <n v="16.72"/>
    <n v="0"/>
  </r>
  <r>
    <n v="310"/>
    <x v="373"/>
    <n v="6.9"/>
    <n v="4.5"/>
    <n v="100"/>
    <n v="7.4"/>
    <n v="985.1"/>
    <n v="0.9"/>
    <x v="20"/>
    <n v="1.1000000000000001"/>
    <x v="0"/>
    <x v="1"/>
    <x v="53"/>
    <n v="13.5"/>
    <n v="14.850000000000001"/>
    <n v="0"/>
  </r>
  <r>
    <n v="310"/>
    <x v="374"/>
    <n v="4.2"/>
    <n v="-0.8"/>
    <n v="76"/>
    <n v="1.7"/>
    <n v="1012.1"/>
    <n v="0.84"/>
    <x v="20"/>
    <n v="1.1000000000000001"/>
    <x v="0"/>
    <x v="1"/>
    <x v="53"/>
    <n v="18.8"/>
    <n v="20.680000000000003"/>
    <n v="0"/>
  </r>
  <r>
    <n v="310"/>
    <x v="375"/>
    <n v="7.9"/>
    <n v="0.7"/>
    <n v="356"/>
    <n v="0.8"/>
    <n v="1019.4"/>
    <n v="0.8"/>
    <x v="20"/>
    <n v="1.1000000000000001"/>
    <x v="0"/>
    <x v="1"/>
    <x v="53"/>
    <n v="17.3"/>
    <n v="19.03"/>
    <n v="0"/>
  </r>
  <r>
    <n v="310"/>
    <x v="376"/>
    <n v="8.8000000000000007"/>
    <n v="5.9"/>
    <n v="142"/>
    <n v="3.8"/>
    <n v="1006.7"/>
    <n v="0.94"/>
    <x v="20"/>
    <n v="1.1000000000000001"/>
    <x v="0"/>
    <x v="1"/>
    <x v="54"/>
    <n v="12.1"/>
    <n v="13.31"/>
    <n v="0"/>
  </r>
  <r>
    <n v="310"/>
    <x v="377"/>
    <n v="6.8"/>
    <n v="7.2"/>
    <n v="131"/>
    <n v="3.5"/>
    <n v="1007.4"/>
    <n v="0.93"/>
    <x v="20"/>
    <n v="1.1000000000000001"/>
    <x v="0"/>
    <x v="1"/>
    <x v="54"/>
    <n v="10.8"/>
    <n v="11.880000000000003"/>
    <n v="0"/>
  </r>
  <r>
    <n v="310"/>
    <x v="378"/>
    <n v="3.6"/>
    <n v="6"/>
    <n v="375"/>
    <n v="1.5"/>
    <n v="1012"/>
    <n v="0.92"/>
    <x v="20"/>
    <n v="1.1000000000000001"/>
    <x v="0"/>
    <x v="1"/>
    <x v="54"/>
    <n v="12"/>
    <n v="13.200000000000001"/>
    <n v="0"/>
  </r>
  <r>
    <n v="310"/>
    <x v="379"/>
    <n v="8.4"/>
    <n v="7.9"/>
    <n v="117"/>
    <n v="1.7"/>
    <n v="1005.9"/>
    <n v="0.88"/>
    <x v="20"/>
    <n v="1.1000000000000001"/>
    <x v="0"/>
    <x v="1"/>
    <x v="54"/>
    <n v="10.1"/>
    <n v="11.110000000000001"/>
    <n v="0"/>
  </r>
  <r>
    <n v="310"/>
    <x v="380"/>
    <n v="6.4"/>
    <n v="7.1"/>
    <n v="402"/>
    <n v="0.6"/>
    <n v="1010.5"/>
    <n v="0.89"/>
    <x v="20"/>
    <n v="1.1000000000000001"/>
    <x v="0"/>
    <x v="1"/>
    <x v="54"/>
    <n v="10.9"/>
    <n v="11.990000000000002"/>
    <n v="0"/>
  </r>
  <r>
    <n v="310"/>
    <x v="381"/>
    <n v="3"/>
    <n v="7.3"/>
    <n v="371"/>
    <n v="0.3"/>
    <n v="1017.2"/>
    <n v="0.94"/>
    <x v="20"/>
    <n v="1.1000000000000001"/>
    <x v="0"/>
    <x v="1"/>
    <x v="54"/>
    <n v="10.7"/>
    <n v="11.77"/>
    <n v="0"/>
  </r>
  <r>
    <n v="310"/>
    <x v="382"/>
    <n v="3.9"/>
    <n v="6.2"/>
    <n v="430"/>
    <n v="0"/>
    <n v="1018.8"/>
    <n v="0.86"/>
    <x v="20"/>
    <n v="1.1000000000000001"/>
    <x v="0"/>
    <x v="1"/>
    <x v="54"/>
    <n v="11.8"/>
    <n v="12.980000000000002"/>
    <n v="0"/>
  </r>
  <r>
    <n v="310"/>
    <x v="383"/>
    <n v="3.9"/>
    <n v="4.7"/>
    <n v="444"/>
    <n v="0"/>
    <n v="1017.7"/>
    <n v="0.89"/>
    <x v="20"/>
    <n v="1.1000000000000001"/>
    <x v="0"/>
    <x v="1"/>
    <x v="55"/>
    <n v="13.3"/>
    <n v="14.630000000000003"/>
    <n v="0"/>
  </r>
  <r>
    <n v="310"/>
    <x v="384"/>
    <n v="5.5"/>
    <n v="5.2"/>
    <n v="438"/>
    <n v="0.1"/>
    <n v="1014"/>
    <n v="0.9"/>
    <x v="20"/>
    <n v="1.1000000000000001"/>
    <x v="0"/>
    <x v="1"/>
    <x v="55"/>
    <n v="12.8"/>
    <n v="14.080000000000002"/>
    <n v="0"/>
  </r>
  <r>
    <n v="310"/>
    <x v="385"/>
    <n v="8.6999999999999993"/>
    <n v="6.7"/>
    <n v="301"/>
    <n v="0.4"/>
    <n v="999.1"/>
    <n v="0.81"/>
    <x v="20"/>
    <n v="1.1000000000000001"/>
    <x v="0"/>
    <x v="1"/>
    <x v="55"/>
    <n v="11.3"/>
    <n v="12.430000000000001"/>
    <n v="0"/>
  </r>
  <r>
    <n v="310"/>
    <x v="386"/>
    <n v="7.2"/>
    <n v="5.7"/>
    <n v="387"/>
    <n v="-0.1"/>
    <n v="993"/>
    <n v="0.82"/>
    <x v="20"/>
    <n v="1.1000000000000001"/>
    <x v="0"/>
    <x v="1"/>
    <x v="55"/>
    <n v="12.3"/>
    <n v="13.530000000000001"/>
    <n v="0"/>
  </r>
  <r>
    <n v="310"/>
    <x v="387"/>
    <n v="6.6"/>
    <n v="5.9"/>
    <n v="259"/>
    <n v="-0.1"/>
    <n v="992.5"/>
    <n v="0.9"/>
    <x v="20"/>
    <n v="1.1000000000000001"/>
    <x v="0"/>
    <x v="1"/>
    <x v="55"/>
    <n v="12.1"/>
    <n v="13.31"/>
    <n v="0"/>
  </r>
  <r>
    <n v="310"/>
    <x v="388"/>
    <n v="6"/>
    <n v="5.8"/>
    <n v="574"/>
    <n v="0"/>
    <n v="999"/>
    <n v="0.85"/>
    <x v="20"/>
    <n v="1.1000000000000001"/>
    <x v="0"/>
    <x v="1"/>
    <x v="55"/>
    <n v="12.2"/>
    <n v="13.42"/>
    <n v="0"/>
  </r>
  <r>
    <n v="310"/>
    <x v="389"/>
    <n v="5.7"/>
    <n v="2.2000000000000002"/>
    <n v="256"/>
    <n v="0"/>
    <n v="997.3"/>
    <n v="0.88"/>
    <x v="20"/>
    <n v="1.1000000000000001"/>
    <x v="0"/>
    <x v="1"/>
    <x v="55"/>
    <n v="15.8"/>
    <n v="17.380000000000003"/>
    <n v="0"/>
  </r>
  <r>
    <n v="310"/>
    <x v="390"/>
    <n v="3.3"/>
    <n v="1"/>
    <n v="96"/>
    <n v="0"/>
    <n v="1002.5"/>
    <n v="0.9"/>
    <x v="20"/>
    <n v="1.1000000000000001"/>
    <x v="0"/>
    <x v="1"/>
    <x v="56"/>
    <n v="17"/>
    <n v="18.700000000000003"/>
    <n v="0"/>
  </r>
  <r>
    <n v="310"/>
    <x v="391"/>
    <n v="7.5"/>
    <n v="3.8"/>
    <n v="108"/>
    <n v="12"/>
    <n v="993.1"/>
    <n v="0.92"/>
    <x v="20"/>
    <n v="1.1000000000000001"/>
    <x v="0"/>
    <x v="1"/>
    <x v="56"/>
    <n v="14.2"/>
    <n v="15.620000000000001"/>
    <n v="0"/>
  </r>
  <r>
    <n v="310"/>
    <x v="392"/>
    <n v="2.7"/>
    <n v="3.8"/>
    <n v="248"/>
    <n v="0"/>
    <n v="995.6"/>
    <n v="0.98"/>
    <x v="20"/>
    <n v="1.1000000000000001"/>
    <x v="0"/>
    <x v="1"/>
    <x v="56"/>
    <n v="14.2"/>
    <n v="15.620000000000001"/>
    <n v="0"/>
  </r>
  <r>
    <n v="310"/>
    <x v="393"/>
    <n v="3.7"/>
    <n v="1.3"/>
    <n v="109"/>
    <n v="0"/>
    <n v="999.1"/>
    <n v="0.87"/>
    <x v="20"/>
    <n v="1.1000000000000001"/>
    <x v="0"/>
    <x v="1"/>
    <x v="56"/>
    <n v="16.7"/>
    <n v="18.37"/>
    <n v="0"/>
  </r>
  <r>
    <n v="310"/>
    <x v="394"/>
    <n v="7.7"/>
    <n v="4"/>
    <n v="294"/>
    <n v="0.1"/>
    <n v="994.4"/>
    <n v="0.9"/>
    <x v="20"/>
    <n v="1.1000000000000001"/>
    <x v="0"/>
    <x v="1"/>
    <x v="56"/>
    <n v="14"/>
    <n v="15.400000000000002"/>
    <n v="0"/>
  </r>
  <r>
    <n v="310"/>
    <x v="395"/>
    <n v="4.0999999999999996"/>
    <n v="6.3"/>
    <n v="567"/>
    <n v="0.6"/>
    <n v="1000.4"/>
    <n v="0.92"/>
    <x v="20"/>
    <n v="1.1000000000000001"/>
    <x v="0"/>
    <x v="1"/>
    <x v="56"/>
    <n v="11.7"/>
    <n v="12.870000000000001"/>
    <n v="0"/>
  </r>
  <r>
    <n v="319"/>
    <x v="0"/>
    <n v="9.5"/>
    <n v="7.6"/>
    <n v="53"/>
    <n v="14.2"/>
    <n v="1011.7"/>
    <n v="0.83"/>
    <x v="21"/>
    <n v="1.1000000000000001"/>
    <x v="0"/>
    <x v="0"/>
    <x v="0"/>
    <n v="10.4"/>
    <n v="11.440000000000001"/>
    <n v="0"/>
  </r>
  <r>
    <n v="319"/>
    <x v="1"/>
    <n v="3.3"/>
    <n v="3.8"/>
    <n v="392"/>
    <n v="4.5999999999999996"/>
    <n v="1015.8"/>
    <n v="0.89"/>
    <x v="21"/>
    <n v="1.1000000000000001"/>
    <x v="0"/>
    <x v="0"/>
    <x v="0"/>
    <n v="14.2"/>
    <n v="15.620000000000001"/>
    <n v="0"/>
  </r>
  <r>
    <n v="319"/>
    <x v="2"/>
    <n v="4.3"/>
    <n v="2"/>
    <n v="284"/>
    <n v="0.6"/>
    <n v="1021.4"/>
    <n v="0.85"/>
    <x v="21"/>
    <n v="1.1000000000000001"/>
    <x v="0"/>
    <x v="0"/>
    <x v="0"/>
    <n v="16"/>
    <n v="17.600000000000001"/>
    <n v="0"/>
  </r>
  <r>
    <n v="319"/>
    <x v="3"/>
    <n v="2.2000000000000002"/>
    <n v="1.1000000000000001"/>
    <n v="229"/>
    <n v="0"/>
    <n v="1017"/>
    <n v="0.86"/>
    <x v="21"/>
    <n v="1.1000000000000001"/>
    <x v="0"/>
    <x v="0"/>
    <x v="0"/>
    <n v="16.899999999999999"/>
    <n v="18.59"/>
    <n v="0"/>
  </r>
  <r>
    <n v="319"/>
    <x v="4"/>
    <n v="7.3"/>
    <n v="7.5"/>
    <n v="64"/>
    <n v="12.9"/>
    <n v="993.5"/>
    <n v="0.92"/>
    <x v="21"/>
    <n v="1.1000000000000001"/>
    <x v="0"/>
    <x v="0"/>
    <x v="0"/>
    <n v="10.5"/>
    <n v="11.55"/>
    <n v="0"/>
  </r>
  <r>
    <n v="319"/>
    <x v="5"/>
    <n v="9.9"/>
    <n v="8.8000000000000007"/>
    <n v="118"/>
    <n v="3.6"/>
    <n v="986.4"/>
    <n v="0.78"/>
    <x v="21"/>
    <n v="1.1000000000000001"/>
    <x v="0"/>
    <x v="0"/>
    <x v="1"/>
    <n v="9.1999999999999993"/>
    <n v="10.119999999999999"/>
    <n v="0"/>
  </r>
  <r>
    <n v="319"/>
    <x v="6"/>
    <n v="7.1"/>
    <n v="3.2"/>
    <n v="250"/>
    <n v="1.5"/>
    <n v="999.4"/>
    <n v="0.86"/>
    <x v="21"/>
    <n v="1.1000000000000001"/>
    <x v="0"/>
    <x v="0"/>
    <x v="1"/>
    <n v="14.8"/>
    <n v="16.28"/>
    <n v="0"/>
  </r>
  <r>
    <n v="319"/>
    <x v="7"/>
    <n v="3.5"/>
    <n v="2.2000000000000002"/>
    <n v="218"/>
    <n v="3.6"/>
    <n v="1002"/>
    <n v="0.88"/>
    <x v="21"/>
    <n v="1.1000000000000001"/>
    <x v="0"/>
    <x v="0"/>
    <x v="1"/>
    <n v="15.8"/>
    <n v="17.380000000000003"/>
    <n v="0"/>
  </r>
  <r>
    <n v="319"/>
    <x v="8"/>
    <n v="4"/>
    <n v="2"/>
    <n v="265"/>
    <n v="3.6"/>
    <n v="1006.1"/>
    <n v="0.86"/>
    <x v="21"/>
    <n v="1.1000000000000001"/>
    <x v="0"/>
    <x v="0"/>
    <x v="1"/>
    <n v="16"/>
    <n v="17.600000000000001"/>
    <n v="0"/>
  </r>
  <r>
    <n v="319"/>
    <x v="9"/>
    <n v="3.3"/>
    <n v="1.2"/>
    <n v="441"/>
    <n v="-0.1"/>
    <n v="1019.6"/>
    <n v="0.89"/>
    <x v="21"/>
    <n v="1.1000000000000001"/>
    <x v="0"/>
    <x v="0"/>
    <x v="1"/>
    <n v="16.8"/>
    <n v="18.480000000000004"/>
    <n v="0"/>
  </r>
  <r>
    <n v="319"/>
    <x v="10"/>
    <n v="1.7"/>
    <n v="0.6"/>
    <n v="540"/>
    <n v="-0.1"/>
    <n v="1028.9000000000001"/>
    <n v="0.92"/>
    <x v="21"/>
    <n v="1.1000000000000001"/>
    <x v="0"/>
    <x v="0"/>
    <x v="1"/>
    <n v="17.399999999999999"/>
    <n v="19.14"/>
    <n v="0"/>
  </r>
  <r>
    <n v="319"/>
    <x v="11"/>
    <n v="1.1000000000000001"/>
    <n v="2.2999999999999998"/>
    <n v="259"/>
    <n v="-0.1"/>
    <n v="1039.9000000000001"/>
    <n v="0.92"/>
    <x v="21"/>
    <n v="1.1000000000000001"/>
    <x v="0"/>
    <x v="0"/>
    <x v="1"/>
    <n v="15.7"/>
    <n v="17.27"/>
    <n v="0"/>
  </r>
  <r>
    <n v="319"/>
    <x v="12"/>
    <n v="1.5"/>
    <n v="0.8"/>
    <n v="537"/>
    <n v="0"/>
    <n v="1041"/>
    <n v="0.81"/>
    <x v="21"/>
    <n v="1.1000000000000001"/>
    <x v="0"/>
    <x v="0"/>
    <x v="2"/>
    <n v="17.2"/>
    <n v="18.920000000000002"/>
    <n v="0"/>
  </r>
  <r>
    <n v="319"/>
    <x v="13"/>
    <n v="3.1"/>
    <n v="1.7"/>
    <n v="300"/>
    <n v="-0.1"/>
    <n v="1035.4000000000001"/>
    <n v="0.86"/>
    <x v="21"/>
    <n v="1.1000000000000001"/>
    <x v="0"/>
    <x v="0"/>
    <x v="2"/>
    <n v="16.3"/>
    <n v="17.930000000000003"/>
    <n v="0"/>
  </r>
  <r>
    <n v="319"/>
    <x v="14"/>
    <n v="1"/>
    <n v="6.3"/>
    <n v="200"/>
    <n v="0"/>
    <n v="1034.4000000000001"/>
    <n v="0.98"/>
    <x v="21"/>
    <n v="1.1000000000000001"/>
    <x v="0"/>
    <x v="0"/>
    <x v="2"/>
    <n v="11.7"/>
    <n v="12.870000000000001"/>
    <n v="0"/>
  </r>
  <r>
    <n v="319"/>
    <x v="15"/>
    <n v="1.8"/>
    <n v="3.8"/>
    <n v="154"/>
    <n v="-0.1"/>
    <n v="1036.4000000000001"/>
    <n v="0.99"/>
    <x v="21"/>
    <n v="1.1000000000000001"/>
    <x v="0"/>
    <x v="0"/>
    <x v="2"/>
    <n v="14.2"/>
    <n v="15.620000000000001"/>
    <n v="0"/>
  </r>
  <r>
    <n v="319"/>
    <x v="16"/>
    <n v="1.5"/>
    <n v="1.9"/>
    <n v="121"/>
    <n v="0"/>
    <n v="1037.0999999999999"/>
    <n v="0.95"/>
    <x v="21"/>
    <n v="1.1000000000000001"/>
    <x v="0"/>
    <x v="0"/>
    <x v="2"/>
    <n v="16.100000000000001"/>
    <n v="17.710000000000004"/>
    <n v="0"/>
  </r>
  <r>
    <n v="319"/>
    <x v="17"/>
    <n v="2.2000000000000002"/>
    <n v="-0.2"/>
    <n v="88"/>
    <n v="-0.1"/>
    <n v="1030.8"/>
    <n v="0.94"/>
    <x v="21"/>
    <n v="1.1000000000000001"/>
    <x v="0"/>
    <x v="0"/>
    <x v="2"/>
    <n v="18.2"/>
    <n v="20.02"/>
    <n v="0"/>
  </r>
  <r>
    <n v="319"/>
    <x v="18"/>
    <n v="1.3"/>
    <n v="-0.1"/>
    <n v="102"/>
    <n v="0"/>
    <n v="1023.2"/>
    <n v="0.9"/>
    <x v="21"/>
    <n v="1.1000000000000001"/>
    <x v="0"/>
    <x v="0"/>
    <x v="2"/>
    <n v="18.100000000000001"/>
    <n v="19.910000000000004"/>
    <n v="0"/>
  </r>
  <r>
    <n v="319"/>
    <x v="19"/>
    <n v="1.8"/>
    <n v="0"/>
    <n v="116"/>
    <n v="-0.1"/>
    <n v="1019.9"/>
    <n v="0.93"/>
    <x v="21"/>
    <n v="1.1000000000000001"/>
    <x v="0"/>
    <x v="0"/>
    <x v="3"/>
    <n v="18"/>
    <n v="19.8"/>
    <n v="0"/>
  </r>
  <r>
    <n v="319"/>
    <x v="20"/>
    <n v="2.1"/>
    <n v="-1"/>
    <n v="175"/>
    <n v="0"/>
    <n v="1015.6"/>
    <n v="0.97"/>
    <x v="21"/>
    <n v="1.1000000000000001"/>
    <x v="0"/>
    <x v="0"/>
    <x v="3"/>
    <n v="19"/>
    <n v="20.900000000000002"/>
    <n v="0"/>
  </r>
  <r>
    <n v="319"/>
    <x v="21"/>
    <n v="2"/>
    <n v="2.1"/>
    <n v="86"/>
    <n v="8.8000000000000007"/>
    <n v="1003.8"/>
    <n v="0.97"/>
    <x v="21"/>
    <n v="1.1000000000000001"/>
    <x v="0"/>
    <x v="0"/>
    <x v="3"/>
    <n v="15.9"/>
    <n v="17.490000000000002"/>
    <n v="0"/>
  </r>
  <r>
    <n v="319"/>
    <x v="22"/>
    <n v="6.8"/>
    <n v="5.6"/>
    <n v="269"/>
    <n v="1.7"/>
    <n v="1005"/>
    <n v="0.85"/>
    <x v="21"/>
    <n v="1.1000000000000001"/>
    <x v="0"/>
    <x v="0"/>
    <x v="3"/>
    <n v="12.4"/>
    <n v="13.640000000000002"/>
    <n v="0"/>
  </r>
  <r>
    <n v="319"/>
    <x v="23"/>
    <n v="7.4"/>
    <n v="8.3000000000000007"/>
    <n v="113"/>
    <n v="1.7"/>
    <n v="1001.7"/>
    <n v="0.84"/>
    <x v="21"/>
    <n v="1.1000000000000001"/>
    <x v="0"/>
    <x v="0"/>
    <x v="3"/>
    <n v="9.6999999999999993"/>
    <n v="10.67"/>
    <n v="0"/>
  </r>
  <r>
    <n v="319"/>
    <x v="24"/>
    <n v="2.1"/>
    <n v="5.6"/>
    <n v="231"/>
    <n v="9"/>
    <n v="1005"/>
    <n v="0.92"/>
    <x v="21"/>
    <n v="1.1000000000000001"/>
    <x v="0"/>
    <x v="0"/>
    <x v="3"/>
    <n v="12.4"/>
    <n v="13.640000000000002"/>
    <n v="0"/>
  </r>
  <r>
    <n v="319"/>
    <x v="25"/>
    <n v="4"/>
    <n v="4.5999999999999996"/>
    <n v="413"/>
    <n v="3.5"/>
    <n v="1002"/>
    <n v="0.84"/>
    <x v="21"/>
    <n v="1.1000000000000001"/>
    <x v="0"/>
    <x v="0"/>
    <x v="3"/>
    <n v="13.4"/>
    <n v="14.740000000000002"/>
    <n v="0"/>
  </r>
  <r>
    <n v="319"/>
    <x v="26"/>
    <n v="8.1999999999999993"/>
    <n v="9.6"/>
    <n v="541"/>
    <n v="4.9000000000000004"/>
    <n v="988.5"/>
    <n v="0.73"/>
    <x v="21"/>
    <n v="1.1000000000000001"/>
    <x v="0"/>
    <x v="0"/>
    <x v="4"/>
    <n v="8.4"/>
    <n v="9.240000000000002"/>
    <n v="0"/>
  </r>
  <r>
    <n v="319"/>
    <x v="27"/>
    <n v="7.6"/>
    <n v="8.5"/>
    <n v="192"/>
    <n v="2.1"/>
    <n v="989.5"/>
    <n v="0.79"/>
    <x v="21"/>
    <n v="1.1000000000000001"/>
    <x v="0"/>
    <x v="0"/>
    <x v="4"/>
    <n v="9.5"/>
    <n v="10.450000000000001"/>
    <n v="0"/>
  </r>
  <r>
    <n v="319"/>
    <x v="28"/>
    <n v="5.3"/>
    <n v="7.5"/>
    <n v="436"/>
    <n v="3.1"/>
    <n v="1003.9"/>
    <n v="0.85"/>
    <x v="21"/>
    <n v="1.1000000000000001"/>
    <x v="0"/>
    <x v="0"/>
    <x v="4"/>
    <n v="10.5"/>
    <n v="11.55"/>
    <n v="0"/>
  </r>
  <r>
    <n v="319"/>
    <x v="29"/>
    <n v="3.5"/>
    <n v="5.0999999999999996"/>
    <n v="217"/>
    <n v="7.4"/>
    <n v="1017.7"/>
    <n v="0.9"/>
    <x v="21"/>
    <n v="1.1000000000000001"/>
    <x v="0"/>
    <x v="0"/>
    <x v="4"/>
    <n v="12.9"/>
    <n v="14.190000000000001"/>
    <n v="0"/>
  </r>
  <r>
    <n v="319"/>
    <x v="30"/>
    <n v="1.9"/>
    <n v="3"/>
    <n v="322"/>
    <n v="0"/>
    <n v="1028.0999999999999"/>
    <n v="0.89"/>
    <x v="21"/>
    <n v="1.1000000000000001"/>
    <x v="0"/>
    <x v="0"/>
    <x v="4"/>
    <n v="15"/>
    <n v="16.5"/>
    <n v="0"/>
  </r>
  <r>
    <n v="319"/>
    <x v="31"/>
    <n v="1.6"/>
    <n v="1.4"/>
    <n v="770"/>
    <n v="0"/>
    <n v="1030.8"/>
    <n v="0.83"/>
    <x v="21"/>
    <n v="1.1000000000000001"/>
    <x v="1"/>
    <x v="0"/>
    <x v="4"/>
    <n v="16.600000000000001"/>
    <n v="18.260000000000002"/>
    <n v="0"/>
  </r>
  <r>
    <n v="319"/>
    <x v="32"/>
    <n v="1.5"/>
    <n v="0.4"/>
    <n v="863"/>
    <n v="0"/>
    <n v="1025.4000000000001"/>
    <n v="0.84"/>
    <x v="21"/>
    <n v="1.1000000000000001"/>
    <x v="1"/>
    <x v="0"/>
    <x v="4"/>
    <n v="17.600000000000001"/>
    <n v="19.360000000000003"/>
    <n v="0"/>
  </r>
  <r>
    <n v="319"/>
    <x v="33"/>
    <n v="2.4"/>
    <n v="2.2999999999999998"/>
    <n v="755"/>
    <n v="0"/>
    <n v="1027.0999999999999"/>
    <n v="0.87"/>
    <x v="21"/>
    <n v="1.1000000000000001"/>
    <x v="1"/>
    <x v="0"/>
    <x v="5"/>
    <n v="15.7"/>
    <n v="17.27"/>
    <n v="0"/>
  </r>
  <r>
    <n v="319"/>
    <x v="34"/>
    <n v="4.7"/>
    <n v="2.1"/>
    <n v="238"/>
    <n v="-0.1"/>
    <n v="1027.7"/>
    <n v="0.89"/>
    <x v="21"/>
    <n v="1.1000000000000001"/>
    <x v="1"/>
    <x v="0"/>
    <x v="5"/>
    <n v="15.9"/>
    <n v="17.490000000000002"/>
    <n v="0"/>
  </r>
  <r>
    <n v="319"/>
    <x v="35"/>
    <n v="3"/>
    <n v="4.7"/>
    <n v="400"/>
    <n v="0"/>
    <n v="1038.0999999999999"/>
    <n v="0.95"/>
    <x v="21"/>
    <n v="1.1000000000000001"/>
    <x v="1"/>
    <x v="0"/>
    <x v="5"/>
    <n v="13.3"/>
    <n v="14.630000000000003"/>
    <n v="0"/>
  </r>
  <r>
    <n v="319"/>
    <x v="36"/>
    <n v="3.5"/>
    <n v="4.3"/>
    <n v="228"/>
    <n v="0"/>
    <n v="1040.5"/>
    <n v="0.9"/>
    <x v="21"/>
    <n v="1.1000000000000001"/>
    <x v="1"/>
    <x v="0"/>
    <x v="5"/>
    <n v="13.7"/>
    <n v="15.07"/>
    <n v="0"/>
  </r>
  <r>
    <n v="319"/>
    <x v="37"/>
    <n v="6.6"/>
    <n v="3.5"/>
    <n v="117"/>
    <n v="-0.1"/>
    <n v="1025.0999999999999"/>
    <n v="0.77"/>
    <x v="21"/>
    <n v="1.1000000000000001"/>
    <x v="1"/>
    <x v="0"/>
    <x v="5"/>
    <n v="14.5"/>
    <n v="15.950000000000001"/>
    <n v="0"/>
  </r>
  <r>
    <n v="319"/>
    <x v="38"/>
    <n v="3"/>
    <n v="5.9"/>
    <n v="492"/>
    <n v="0.1"/>
    <n v="1020.5"/>
    <n v="0.79"/>
    <x v="21"/>
    <n v="1.1000000000000001"/>
    <x v="1"/>
    <x v="0"/>
    <x v="5"/>
    <n v="12.1"/>
    <n v="13.31"/>
    <n v="0"/>
  </r>
  <r>
    <n v="319"/>
    <x v="39"/>
    <n v="1.8"/>
    <n v="4.8"/>
    <n v="283"/>
    <n v="-0.1"/>
    <n v="1027.9000000000001"/>
    <n v="0.87"/>
    <x v="21"/>
    <n v="1.1000000000000001"/>
    <x v="1"/>
    <x v="0"/>
    <x v="5"/>
    <n v="13.2"/>
    <n v="14.52"/>
    <n v="0"/>
  </r>
  <r>
    <n v="319"/>
    <x v="40"/>
    <n v="5.2"/>
    <n v="2.6"/>
    <n v="186"/>
    <n v="4.8"/>
    <n v="1021.9"/>
    <n v="0.87"/>
    <x v="21"/>
    <n v="1.1000000000000001"/>
    <x v="1"/>
    <x v="0"/>
    <x v="6"/>
    <n v="15.4"/>
    <n v="16.940000000000001"/>
    <n v="0"/>
  </r>
  <r>
    <n v="319"/>
    <x v="41"/>
    <n v="2.6"/>
    <n v="2.1"/>
    <n v="143"/>
    <n v="7.7"/>
    <n v="1017.1"/>
    <n v="0.96"/>
    <x v="21"/>
    <n v="1.1000000000000001"/>
    <x v="1"/>
    <x v="0"/>
    <x v="6"/>
    <n v="15.9"/>
    <n v="17.490000000000002"/>
    <n v="0"/>
  </r>
  <r>
    <n v="319"/>
    <x v="42"/>
    <n v="2"/>
    <n v="3.9"/>
    <n v="267"/>
    <n v="-0.1"/>
    <n v="1018.2"/>
    <n v="0.93"/>
    <x v="21"/>
    <n v="1.1000000000000001"/>
    <x v="1"/>
    <x v="0"/>
    <x v="6"/>
    <n v="14.1"/>
    <n v="15.510000000000002"/>
    <n v="0"/>
  </r>
  <r>
    <n v="319"/>
    <x v="43"/>
    <n v="3.3"/>
    <n v="1.8"/>
    <n v="196"/>
    <n v="0.7"/>
    <n v="1022.4"/>
    <n v="0.86"/>
    <x v="21"/>
    <n v="1.1000000000000001"/>
    <x v="1"/>
    <x v="0"/>
    <x v="6"/>
    <n v="16.2"/>
    <n v="17.82"/>
    <n v="0"/>
  </r>
  <r>
    <n v="319"/>
    <x v="44"/>
    <n v="2"/>
    <n v="-0.5"/>
    <n v="666"/>
    <n v="0"/>
    <n v="1027.7"/>
    <n v="0.87"/>
    <x v="21"/>
    <n v="1.1000000000000001"/>
    <x v="1"/>
    <x v="0"/>
    <x v="6"/>
    <n v="18.5"/>
    <n v="20.350000000000001"/>
    <n v="0"/>
  </r>
  <r>
    <n v="319"/>
    <x v="45"/>
    <n v="2.2999999999999998"/>
    <n v="0.3"/>
    <n v="714"/>
    <n v="-0.1"/>
    <n v="1023.3"/>
    <n v="0.79"/>
    <x v="21"/>
    <n v="1.1000000000000001"/>
    <x v="1"/>
    <x v="0"/>
    <x v="6"/>
    <n v="17.7"/>
    <n v="19.470000000000002"/>
    <n v="0"/>
  </r>
  <r>
    <n v="319"/>
    <x v="46"/>
    <n v="4"/>
    <n v="0.8"/>
    <n v="819"/>
    <n v="-0.1"/>
    <n v="1021.7"/>
    <n v="0.77"/>
    <x v="21"/>
    <n v="1.1000000000000001"/>
    <x v="1"/>
    <x v="0"/>
    <x v="6"/>
    <n v="17.2"/>
    <n v="18.920000000000002"/>
    <n v="0"/>
  </r>
  <r>
    <n v="319"/>
    <x v="47"/>
    <n v="2.6"/>
    <n v="-0.4"/>
    <n v="1084"/>
    <n v="0"/>
    <n v="1023.7"/>
    <n v="0.76"/>
    <x v="21"/>
    <n v="1.1000000000000001"/>
    <x v="1"/>
    <x v="0"/>
    <x v="7"/>
    <n v="18.399999999999999"/>
    <n v="20.239999999999998"/>
    <n v="0"/>
  </r>
  <r>
    <n v="319"/>
    <x v="48"/>
    <n v="3.5"/>
    <n v="0.2"/>
    <n v="991"/>
    <n v="0"/>
    <n v="1023.5"/>
    <n v="0.66"/>
    <x v="21"/>
    <n v="1.1000000000000001"/>
    <x v="1"/>
    <x v="0"/>
    <x v="7"/>
    <n v="17.8"/>
    <n v="19.580000000000002"/>
    <n v="0"/>
  </r>
  <r>
    <n v="319"/>
    <x v="49"/>
    <n v="3.1"/>
    <n v="2.6"/>
    <n v="745"/>
    <n v="0"/>
    <n v="1020.1"/>
    <n v="0.64"/>
    <x v="21"/>
    <n v="1.1000000000000001"/>
    <x v="1"/>
    <x v="0"/>
    <x v="7"/>
    <n v="15.4"/>
    <n v="16.940000000000001"/>
    <n v="0"/>
  </r>
  <r>
    <n v="319"/>
    <x v="50"/>
    <n v="4.5"/>
    <n v="9.1"/>
    <n v="375"/>
    <n v="0.1"/>
    <n v="1019.7"/>
    <n v="0.85"/>
    <x v="21"/>
    <n v="1.1000000000000001"/>
    <x v="1"/>
    <x v="0"/>
    <x v="7"/>
    <n v="8.9"/>
    <n v="9.7900000000000009"/>
    <n v="0"/>
  </r>
  <r>
    <n v="319"/>
    <x v="51"/>
    <n v="4.4000000000000004"/>
    <n v="14.1"/>
    <n v="640"/>
    <n v="-0.1"/>
    <n v="1015.5"/>
    <n v="0.72"/>
    <x v="21"/>
    <n v="1.1000000000000001"/>
    <x v="1"/>
    <x v="0"/>
    <x v="7"/>
    <n v="3.9000000000000004"/>
    <n v="4.2900000000000009"/>
    <n v="0"/>
  </r>
  <r>
    <n v="319"/>
    <x v="52"/>
    <n v="4.3"/>
    <n v="10.7"/>
    <n v="209"/>
    <n v="2.6"/>
    <n v="1015.5"/>
    <n v="0.88"/>
    <x v="21"/>
    <n v="1.1000000000000001"/>
    <x v="1"/>
    <x v="0"/>
    <x v="7"/>
    <n v="7.3000000000000007"/>
    <n v="8.0300000000000011"/>
    <n v="0"/>
  </r>
  <r>
    <n v="319"/>
    <x v="53"/>
    <n v="5.3"/>
    <n v="10.7"/>
    <n v="1038"/>
    <n v="0"/>
    <n v="1024.9000000000001"/>
    <n v="0.78"/>
    <x v="21"/>
    <n v="1.1000000000000001"/>
    <x v="1"/>
    <x v="0"/>
    <x v="7"/>
    <n v="7.3000000000000007"/>
    <n v="8.0300000000000011"/>
    <n v="0"/>
  </r>
  <r>
    <n v="319"/>
    <x v="54"/>
    <n v="7.4"/>
    <n v="11.2"/>
    <n v="273"/>
    <n v="0.4"/>
    <n v="1015.8"/>
    <n v="0.76"/>
    <x v="21"/>
    <n v="1.1000000000000001"/>
    <x v="1"/>
    <x v="0"/>
    <x v="8"/>
    <n v="6.8000000000000007"/>
    <n v="7.4800000000000013"/>
    <n v="0"/>
  </r>
  <r>
    <n v="319"/>
    <x v="55"/>
    <n v="3.4"/>
    <n v="8.4"/>
    <n v="401"/>
    <n v="0.1"/>
    <n v="1013.7"/>
    <n v="0.92"/>
    <x v="21"/>
    <n v="1.1000000000000001"/>
    <x v="1"/>
    <x v="0"/>
    <x v="8"/>
    <n v="9.6"/>
    <n v="10.56"/>
    <n v="0"/>
  </r>
  <r>
    <n v="319"/>
    <x v="56"/>
    <n v="4.5999999999999996"/>
    <n v="6.8"/>
    <n v="685"/>
    <n v="5.7"/>
    <n v="1015.2"/>
    <n v="0.86"/>
    <x v="21"/>
    <n v="1.1000000000000001"/>
    <x v="1"/>
    <x v="0"/>
    <x v="8"/>
    <n v="11.2"/>
    <n v="12.32"/>
    <n v="0"/>
  </r>
  <r>
    <n v="319"/>
    <x v="57"/>
    <n v="6.1"/>
    <n v="5.8"/>
    <n v="628"/>
    <n v="0.9"/>
    <n v="1017.2"/>
    <n v="0.87"/>
    <x v="21"/>
    <n v="1.1000000000000001"/>
    <x v="1"/>
    <x v="0"/>
    <x v="8"/>
    <n v="12.2"/>
    <n v="13.42"/>
    <n v="0"/>
  </r>
  <r>
    <n v="319"/>
    <x v="58"/>
    <n v="4.5"/>
    <n v="5.8"/>
    <n v="818"/>
    <n v="-0.1"/>
    <n v="1027.2"/>
    <n v="0.83"/>
    <x v="21"/>
    <n v="1.1000000000000001"/>
    <x v="1"/>
    <x v="0"/>
    <x v="8"/>
    <n v="12.2"/>
    <n v="13.42"/>
    <n v="0"/>
  </r>
  <r>
    <n v="319"/>
    <x v="59"/>
    <n v="3.1"/>
    <n v="3.5"/>
    <n v="685"/>
    <n v="0"/>
    <n v="1034"/>
    <n v="0.86"/>
    <x v="21"/>
    <n v="1"/>
    <x v="2"/>
    <x v="0"/>
    <x v="8"/>
    <n v="14.5"/>
    <n v="14.5"/>
    <n v="0"/>
  </r>
  <r>
    <n v="319"/>
    <x v="60"/>
    <n v="1.9"/>
    <n v="2.5"/>
    <n v="1282"/>
    <n v="0"/>
    <n v="1034.3"/>
    <n v="0.87"/>
    <x v="21"/>
    <n v="1"/>
    <x v="2"/>
    <x v="0"/>
    <x v="8"/>
    <n v="15.5"/>
    <n v="15.5"/>
    <n v="0"/>
  </r>
  <r>
    <n v="319"/>
    <x v="61"/>
    <n v="1.3"/>
    <n v="3.1"/>
    <n v="1299"/>
    <n v="0"/>
    <n v="1029.7"/>
    <n v="0.86"/>
    <x v="21"/>
    <n v="1"/>
    <x v="2"/>
    <x v="0"/>
    <x v="9"/>
    <n v="14.9"/>
    <n v="14.9"/>
    <n v="0"/>
  </r>
  <r>
    <n v="319"/>
    <x v="62"/>
    <n v="0.8"/>
    <n v="3.9"/>
    <n v="1255"/>
    <n v="0"/>
    <n v="1026.5999999999999"/>
    <n v="0.81"/>
    <x v="21"/>
    <n v="1"/>
    <x v="2"/>
    <x v="0"/>
    <x v="9"/>
    <n v="14.1"/>
    <n v="14.1"/>
    <n v="0"/>
  </r>
  <r>
    <n v="319"/>
    <x v="63"/>
    <n v="1.8"/>
    <n v="6.3"/>
    <n v="1343"/>
    <n v="0"/>
    <n v="1023.1"/>
    <n v="0.73"/>
    <x v="21"/>
    <n v="1"/>
    <x v="2"/>
    <x v="0"/>
    <x v="9"/>
    <n v="11.7"/>
    <n v="11.7"/>
    <n v="0"/>
  </r>
  <r>
    <n v="319"/>
    <x v="64"/>
    <n v="2.7"/>
    <n v="9.4"/>
    <n v="1313"/>
    <n v="0"/>
    <n v="1017.2"/>
    <n v="0.63"/>
    <x v="21"/>
    <n v="1"/>
    <x v="2"/>
    <x v="0"/>
    <x v="9"/>
    <n v="8.6"/>
    <n v="8.6"/>
    <n v="0"/>
  </r>
  <r>
    <n v="319"/>
    <x v="65"/>
    <n v="2.9"/>
    <n v="11.3"/>
    <n v="1325"/>
    <n v="0"/>
    <n v="1015.5"/>
    <n v="0.56999999999999995"/>
    <x v="21"/>
    <n v="1"/>
    <x v="2"/>
    <x v="0"/>
    <x v="9"/>
    <n v="6.6999999999999993"/>
    <n v="6.6999999999999993"/>
    <n v="0"/>
  </r>
  <r>
    <n v="319"/>
    <x v="66"/>
    <n v="2.8"/>
    <n v="11.6"/>
    <n v="1343"/>
    <n v="0"/>
    <n v="1010.9"/>
    <n v="0.55000000000000004"/>
    <x v="21"/>
    <n v="1"/>
    <x v="2"/>
    <x v="0"/>
    <x v="9"/>
    <n v="6.4"/>
    <n v="6.4"/>
    <n v="0"/>
  </r>
  <r>
    <n v="319"/>
    <x v="67"/>
    <n v="2.2999999999999998"/>
    <n v="10.9"/>
    <n v="1327"/>
    <n v="0"/>
    <n v="1004.2"/>
    <n v="0.59"/>
    <x v="21"/>
    <n v="1"/>
    <x v="2"/>
    <x v="0"/>
    <x v="9"/>
    <n v="7.1"/>
    <n v="7.1"/>
    <n v="0"/>
  </r>
  <r>
    <n v="319"/>
    <x v="68"/>
    <n v="2"/>
    <n v="9.5"/>
    <n v="1168"/>
    <n v="0"/>
    <n v="1002.2"/>
    <n v="0.73"/>
    <x v="21"/>
    <n v="1"/>
    <x v="2"/>
    <x v="0"/>
    <x v="10"/>
    <n v="8.5"/>
    <n v="8.5"/>
    <n v="0"/>
  </r>
  <r>
    <n v="319"/>
    <x v="69"/>
    <n v="4.2"/>
    <n v="5.6"/>
    <n v="540"/>
    <n v="-0.1"/>
    <n v="1004.7"/>
    <n v="0.8"/>
    <x v="21"/>
    <n v="1"/>
    <x v="2"/>
    <x v="0"/>
    <x v="10"/>
    <n v="12.4"/>
    <n v="12.4"/>
    <n v="0"/>
  </r>
  <r>
    <n v="319"/>
    <x v="70"/>
    <n v="2.8"/>
    <n v="4.2"/>
    <n v="853"/>
    <n v="-0.1"/>
    <n v="1001.7"/>
    <n v="0.82"/>
    <x v="21"/>
    <n v="1"/>
    <x v="2"/>
    <x v="0"/>
    <x v="10"/>
    <n v="13.8"/>
    <n v="13.8"/>
    <n v="0"/>
  </r>
  <r>
    <n v="319"/>
    <x v="71"/>
    <n v="3.3"/>
    <n v="4"/>
    <n v="822"/>
    <n v="0.1"/>
    <n v="1001.5"/>
    <n v="0.79"/>
    <x v="21"/>
    <n v="1"/>
    <x v="2"/>
    <x v="0"/>
    <x v="10"/>
    <n v="14"/>
    <n v="14"/>
    <n v="0"/>
  </r>
  <r>
    <n v="319"/>
    <x v="72"/>
    <n v="3"/>
    <n v="2.8"/>
    <n v="1058"/>
    <n v="0"/>
    <n v="1010.6"/>
    <n v="0.74"/>
    <x v="21"/>
    <n v="1"/>
    <x v="2"/>
    <x v="0"/>
    <x v="10"/>
    <n v="15.2"/>
    <n v="15.2"/>
    <n v="0"/>
  </r>
  <r>
    <n v="319"/>
    <x v="73"/>
    <n v="5.6"/>
    <n v="3.5"/>
    <n v="1014"/>
    <n v="0"/>
    <n v="1019.6"/>
    <n v="0.72"/>
    <x v="21"/>
    <n v="1"/>
    <x v="2"/>
    <x v="0"/>
    <x v="10"/>
    <n v="14.5"/>
    <n v="14.5"/>
    <n v="0"/>
  </r>
  <r>
    <n v="319"/>
    <x v="74"/>
    <n v="5"/>
    <n v="4.2"/>
    <n v="1578"/>
    <n v="0"/>
    <n v="1023.3"/>
    <n v="0.75"/>
    <x v="21"/>
    <n v="1"/>
    <x v="2"/>
    <x v="0"/>
    <x v="10"/>
    <n v="13.8"/>
    <n v="13.8"/>
    <n v="0"/>
  </r>
  <r>
    <n v="319"/>
    <x v="75"/>
    <n v="4"/>
    <n v="6.1"/>
    <n v="1126"/>
    <n v="-0.1"/>
    <n v="1027.8"/>
    <n v="0.65"/>
    <x v="21"/>
    <n v="1"/>
    <x v="2"/>
    <x v="0"/>
    <x v="11"/>
    <n v="11.9"/>
    <n v="11.9"/>
    <n v="0"/>
  </r>
  <r>
    <n v="319"/>
    <x v="76"/>
    <n v="4"/>
    <n v="5.4"/>
    <n v="1724"/>
    <n v="0"/>
    <n v="1025.8"/>
    <n v="0.45"/>
    <x v="21"/>
    <n v="1"/>
    <x v="2"/>
    <x v="0"/>
    <x v="11"/>
    <n v="12.6"/>
    <n v="12.6"/>
    <n v="0"/>
  </r>
  <r>
    <n v="319"/>
    <x v="77"/>
    <n v="2.2999999999999998"/>
    <n v="8.6"/>
    <n v="1666"/>
    <n v="0"/>
    <n v="1023"/>
    <n v="0.54"/>
    <x v="21"/>
    <n v="1"/>
    <x v="2"/>
    <x v="0"/>
    <x v="11"/>
    <n v="9.4"/>
    <n v="9.4"/>
    <n v="0"/>
  </r>
  <r>
    <n v="319"/>
    <x v="78"/>
    <n v="1.8"/>
    <n v="10.7"/>
    <n v="1612"/>
    <n v="0"/>
    <n v="1020.7"/>
    <n v="0.63"/>
    <x v="21"/>
    <n v="1"/>
    <x v="2"/>
    <x v="0"/>
    <x v="11"/>
    <n v="7.3000000000000007"/>
    <n v="7.3000000000000007"/>
    <n v="0"/>
  </r>
  <r>
    <n v="319"/>
    <x v="79"/>
    <n v="3.5"/>
    <n v="14.6"/>
    <n v="1326"/>
    <n v="-0.1"/>
    <n v="1010.4"/>
    <n v="0.56000000000000005"/>
    <x v="21"/>
    <n v="1"/>
    <x v="2"/>
    <x v="0"/>
    <x v="11"/>
    <n v="3.4000000000000004"/>
    <n v="3.4000000000000004"/>
    <n v="0"/>
  </r>
  <r>
    <n v="319"/>
    <x v="80"/>
    <n v="2.6"/>
    <n v="14.2"/>
    <n v="870"/>
    <n v="-0.1"/>
    <n v="1002.2"/>
    <n v="0.63"/>
    <x v="21"/>
    <n v="1"/>
    <x v="2"/>
    <x v="0"/>
    <x v="11"/>
    <n v="3.8000000000000007"/>
    <n v="3.8000000000000007"/>
    <n v="0"/>
  </r>
  <r>
    <n v="319"/>
    <x v="81"/>
    <n v="2.6"/>
    <n v="12.1"/>
    <n v="1271"/>
    <n v="0"/>
    <n v="1004.3"/>
    <n v="0.71"/>
    <x v="21"/>
    <n v="1"/>
    <x v="2"/>
    <x v="0"/>
    <x v="11"/>
    <n v="5.9"/>
    <n v="5.9"/>
    <n v="0"/>
  </r>
  <r>
    <n v="319"/>
    <x v="82"/>
    <n v="3"/>
    <n v="8.9"/>
    <n v="1078"/>
    <n v="0"/>
    <n v="1016.5"/>
    <n v="0.86"/>
    <x v="21"/>
    <n v="1"/>
    <x v="2"/>
    <x v="0"/>
    <x v="12"/>
    <n v="9.1"/>
    <n v="9.1"/>
    <n v="0"/>
  </r>
  <r>
    <n v="319"/>
    <x v="83"/>
    <n v="3.9"/>
    <n v="8.6999999999999993"/>
    <n v="1375"/>
    <n v="0.4"/>
    <n v="1021.8"/>
    <n v="0.84"/>
    <x v="21"/>
    <n v="1"/>
    <x v="2"/>
    <x v="0"/>
    <x v="12"/>
    <n v="9.3000000000000007"/>
    <n v="9.3000000000000007"/>
    <n v="0"/>
  </r>
  <r>
    <n v="319"/>
    <x v="84"/>
    <n v="2.6"/>
    <n v="7.7"/>
    <n v="833"/>
    <n v="0"/>
    <n v="1024.9000000000001"/>
    <n v="0.86"/>
    <x v="21"/>
    <n v="1"/>
    <x v="2"/>
    <x v="0"/>
    <x v="12"/>
    <n v="10.3"/>
    <n v="10.3"/>
    <n v="0"/>
  </r>
  <r>
    <n v="319"/>
    <x v="85"/>
    <n v="1"/>
    <n v="7.7"/>
    <n v="1786"/>
    <n v="0"/>
    <n v="1020.9"/>
    <n v="0.8"/>
    <x v="21"/>
    <n v="1"/>
    <x v="2"/>
    <x v="0"/>
    <x v="12"/>
    <n v="10.3"/>
    <n v="10.3"/>
    <n v="0"/>
  </r>
  <r>
    <n v="319"/>
    <x v="86"/>
    <n v="3.5"/>
    <n v="8.1"/>
    <n v="670"/>
    <n v="2.5"/>
    <n v="1013.3"/>
    <n v="0.89"/>
    <x v="21"/>
    <n v="1"/>
    <x v="2"/>
    <x v="0"/>
    <x v="12"/>
    <n v="9.9"/>
    <n v="9.9"/>
    <n v="0"/>
  </r>
  <r>
    <n v="319"/>
    <x v="87"/>
    <n v="4.0999999999999996"/>
    <n v="7.8"/>
    <n v="1778"/>
    <n v="0"/>
    <n v="1020.5"/>
    <n v="0.76"/>
    <x v="21"/>
    <n v="1"/>
    <x v="2"/>
    <x v="0"/>
    <x v="12"/>
    <n v="10.199999999999999"/>
    <n v="10.199999999999999"/>
    <n v="0"/>
  </r>
  <r>
    <n v="319"/>
    <x v="88"/>
    <n v="6.8"/>
    <n v="9.8000000000000007"/>
    <n v="1401"/>
    <n v="-0.1"/>
    <n v="1019.9"/>
    <n v="0.74"/>
    <x v="21"/>
    <n v="1"/>
    <x v="2"/>
    <x v="0"/>
    <x v="12"/>
    <n v="8.1999999999999993"/>
    <n v="8.1999999999999993"/>
    <n v="0"/>
  </r>
  <r>
    <n v="319"/>
    <x v="89"/>
    <n v="4.3"/>
    <n v="8.5"/>
    <n v="1819"/>
    <n v="0"/>
    <n v="1028"/>
    <n v="0.76"/>
    <x v="21"/>
    <n v="1"/>
    <x v="2"/>
    <x v="0"/>
    <x v="13"/>
    <n v="9.5"/>
    <n v="9.5"/>
    <n v="0"/>
  </r>
  <r>
    <n v="319"/>
    <x v="90"/>
    <n v="4.8"/>
    <n v="8.9"/>
    <n v="1912"/>
    <n v="0"/>
    <n v="1026.2"/>
    <n v="0.64"/>
    <x v="21"/>
    <n v="0.8"/>
    <x v="3"/>
    <x v="0"/>
    <x v="13"/>
    <n v="9.1"/>
    <n v="7.28"/>
    <n v="0"/>
  </r>
  <r>
    <n v="319"/>
    <x v="91"/>
    <n v="5.8"/>
    <n v="12.1"/>
    <n v="1724"/>
    <n v="0"/>
    <n v="1021.4"/>
    <n v="0.55000000000000004"/>
    <x v="21"/>
    <n v="0.8"/>
    <x v="3"/>
    <x v="0"/>
    <x v="13"/>
    <n v="5.9"/>
    <n v="4.7200000000000006"/>
    <n v="0"/>
  </r>
  <r>
    <n v="319"/>
    <x v="92"/>
    <n v="4"/>
    <n v="13.7"/>
    <n v="1729"/>
    <n v="0"/>
    <n v="1020.9"/>
    <n v="0.56999999999999995"/>
    <x v="21"/>
    <n v="0.8"/>
    <x v="3"/>
    <x v="0"/>
    <x v="13"/>
    <n v="4.3000000000000007"/>
    <n v="3.4400000000000008"/>
    <n v="0"/>
  </r>
  <r>
    <n v="319"/>
    <x v="93"/>
    <n v="3.5"/>
    <n v="14.1"/>
    <n v="1967"/>
    <n v="0"/>
    <n v="1018.7"/>
    <n v="0.59"/>
    <x v="21"/>
    <n v="0.8"/>
    <x v="3"/>
    <x v="0"/>
    <x v="13"/>
    <n v="3.9000000000000004"/>
    <n v="3.1200000000000006"/>
    <n v="0"/>
  </r>
  <r>
    <n v="319"/>
    <x v="94"/>
    <n v="5.2"/>
    <n v="11.6"/>
    <n v="2038"/>
    <n v="0"/>
    <n v="1018.5"/>
    <n v="0.62"/>
    <x v="21"/>
    <n v="0.8"/>
    <x v="3"/>
    <x v="0"/>
    <x v="13"/>
    <n v="6.4"/>
    <n v="5.120000000000001"/>
    <n v="0"/>
  </r>
  <r>
    <n v="319"/>
    <x v="95"/>
    <n v="5"/>
    <n v="8.4"/>
    <n v="2114"/>
    <n v="0"/>
    <n v="1023.3"/>
    <n v="0.47"/>
    <x v="21"/>
    <n v="0.8"/>
    <x v="3"/>
    <x v="0"/>
    <x v="13"/>
    <n v="9.6"/>
    <n v="7.68"/>
    <n v="0"/>
  </r>
  <r>
    <n v="319"/>
    <x v="96"/>
    <n v="3.5"/>
    <n v="7.2"/>
    <n v="2106"/>
    <n v="0"/>
    <n v="1025.7"/>
    <n v="0.59"/>
    <x v="21"/>
    <n v="0.8"/>
    <x v="3"/>
    <x v="0"/>
    <x v="14"/>
    <n v="10.8"/>
    <n v="8.64"/>
    <n v="0"/>
  </r>
  <r>
    <n v="319"/>
    <x v="97"/>
    <n v="3.1"/>
    <n v="9.1"/>
    <n v="2069"/>
    <n v="0"/>
    <n v="1026.3"/>
    <n v="0.65"/>
    <x v="21"/>
    <n v="0.8"/>
    <x v="3"/>
    <x v="0"/>
    <x v="14"/>
    <n v="8.9"/>
    <n v="7.120000000000001"/>
    <n v="0"/>
  </r>
  <r>
    <n v="319"/>
    <x v="98"/>
    <n v="4.5999999999999996"/>
    <n v="8"/>
    <n v="1959"/>
    <n v="0"/>
    <n v="1027.4000000000001"/>
    <n v="0.78"/>
    <x v="21"/>
    <n v="0.8"/>
    <x v="3"/>
    <x v="0"/>
    <x v="14"/>
    <n v="10"/>
    <n v="8"/>
    <n v="0"/>
  </r>
  <r>
    <n v="319"/>
    <x v="99"/>
    <n v="3.7"/>
    <n v="8.1999999999999993"/>
    <n v="1288"/>
    <n v="0"/>
    <n v="1029.2"/>
    <n v="0.78"/>
    <x v="21"/>
    <n v="0.8"/>
    <x v="3"/>
    <x v="0"/>
    <x v="14"/>
    <n v="9.8000000000000007"/>
    <n v="7.8400000000000007"/>
    <n v="0"/>
  </r>
  <r>
    <n v="319"/>
    <x v="100"/>
    <n v="2.2000000000000002"/>
    <n v="8.9"/>
    <n v="2162"/>
    <n v="0"/>
    <n v="1022"/>
    <n v="0.79"/>
    <x v="21"/>
    <n v="0.8"/>
    <x v="3"/>
    <x v="0"/>
    <x v="14"/>
    <n v="9.1"/>
    <n v="7.28"/>
    <n v="0"/>
  </r>
  <r>
    <n v="319"/>
    <x v="101"/>
    <n v="3.7"/>
    <n v="15.3"/>
    <n v="2210"/>
    <n v="-0.1"/>
    <n v="1007.8"/>
    <n v="0.57999999999999996"/>
    <x v="21"/>
    <n v="0.8"/>
    <x v="3"/>
    <x v="0"/>
    <x v="14"/>
    <n v="2.6999999999999993"/>
    <n v="2.1599999999999997"/>
    <n v="0"/>
  </r>
  <r>
    <n v="319"/>
    <x v="102"/>
    <n v="5.9"/>
    <n v="13.5"/>
    <n v="1300"/>
    <n v="3"/>
    <n v="1004.9"/>
    <n v="0.78"/>
    <x v="21"/>
    <n v="0.8"/>
    <x v="3"/>
    <x v="0"/>
    <x v="14"/>
    <n v="4.5"/>
    <n v="3.6"/>
    <n v="0"/>
  </r>
  <r>
    <n v="319"/>
    <x v="103"/>
    <n v="2.6"/>
    <n v="12.4"/>
    <n v="2040"/>
    <n v="1.2"/>
    <n v="1006.6"/>
    <n v="0.71"/>
    <x v="21"/>
    <n v="0.8"/>
    <x v="3"/>
    <x v="0"/>
    <x v="15"/>
    <n v="5.6"/>
    <n v="4.4799999999999995"/>
    <n v="0"/>
  </r>
  <r>
    <n v="319"/>
    <x v="104"/>
    <n v="3.6"/>
    <n v="14.9"/>
    <n v="1173"/>
    <n v="-0.1"/>
    <n v="998.2"/>
    <n v="0.7"/>
    <x v="21"/>
    <n v="0.8"/>
    <x v="3"/>
    <x v="0"/>
    <x v="15"/>
    <n v="3.0999999999999996"/>
    <n v="2.48"/>
    <n v="0"/>
  </r>
  <r>
    <n v="319"/>
    <x v="105"/>
    <n v="3.4"/>
    <n v="10.8"/>
    <n v="985"/>
    <n v="0"/>
    <n v="1008.8"/>
    <n v="0.67"/>
    <x v="21"/>
    <n v="0.8"/>
    <x v="3"/>
    <x v="0"/>
    <x v="15"/>
    <n v="7.1999999999999993"/>
    <n v="5.76"/>
    <n v="0"/>
  </r>
  <r>
    <n v="319"/>
    <x v="106"/>
    <n v="1.8"/>
    <n v="10.4"/>
    <n v="1143"/>
    <n v="0"/>
    <n v="1013.4"/>
    <n v="0.74"/>
    <x v="21"/>
    <n v="0.8"/>
    <x v="3"/>
    <x v="0"/>
    <x v="15"/>
    <n v="7.6"/>
    <n v="6.08"/>
    <n v="0"/>
  </r>
  <r>
    <n v="319"/>
    <x v="107"/>
    <n v="1.9"/>
    <n v="11.4"/>
    <n v="2195"/>
    <n v="0"/>
    <n v="1013.7"/>
    <n v="0.64"/>
    <x v="21"/>
    <n v="0.8"/>
    <x v="3"/>
    <x v="0"/>
    <x v="15"/>
    <n v="6.6"/>
    <n v="5.28"/>
    <n v="0"/>
  </r>
  <r>
    <n v="319"/>
    <x v="108"/>
    <n v="4.4000000000000004"/>
    <n v="11.6"/>
    <n v="2106"/>
    <n v="0"/>
    <n v="1008.5"/>
    <n v="0.65"/>
    <x v="21"/>
    <n v="0.8"/>
    <x v="3"/>
    <x v="0"/>
    <x v="15"/>
    <n v="6.4"/>
    <n v="5.120000000000001"/>
    <n v="0"/>
  </r>
  <r>
    <n v="319"/>
    <x v="109"/>
    <n v="2.5"/>
    <n v="11"/>
    <n v="1103"/>
    <n v="3.3"/>
    <n v="1007.1"/>
    <n v="0.83"/>
    <x v="21"/>
    <n v="0.8"/>
    <x v="3"/>
    <x v="0"/>
    <x v="15"/>
    <n v="7"/>
    <n v="5.6000000000000005"/>
    <n v="0"/>
  </r>
  <r>
    <n v="319"/>
    <x v="110"/>
    <n v="1.9"/>
    <n v="11.7"/>
    <n v="1177"/>
    <n v="-0.1"/>
    <n v="1010.5"/>
    <n v="0.87"/>
    <x v="21"/>
    <n v="0.8"/>
    <x v="3"/>
    <x v="0"/>
    <x v="16"/>
    <n v="6.3000000000000007"/>
    <n v="5.0400000000000009"/>
    <n v="0"/>
  </r>
  <r>
    <n v="319"/>
    <x v="111"/>
    <n v="3"/>
    <n v="11.8"/>
    <n v="1846"/>
    <n v="0"/>
    <n v="1017.4"/>
    <n v="0.81"/>
    <x v="21"/>
    <n v="0.8"/>
    <x v="3"/>
    <x v="0"/>
    <x v="16"/>
    <n v="6.1999999999999993"/>
    <n v="4.96"/>
    <n v="0"/>
  </r>
  <r>
    <n v="319"/>
    <x v="112"/>
    <n v="2.1"/>
    <n v="10.3"/>
    <n v="872"/>
    <n v="-0.1"/>
    <n v="1014.6"/>
    <n v="0.84"/>
    <x v="21"/>
    <n v="0.8"/>
    <x v="3"/>
    <x v="0"/>
    <x v="16"/>
    <n v="7.6999999999999993"/>
    <n v="6.16"/>
    <n v="0"/>
  </r>
  <r>
    <n v="319"/>
    <x v="113"/>
    <n v="4.9000000000000004"/>
    <n v="11.3"/>
    <n v="669"/>
    <n v="1.4"/>
    <n v="1018.8"/>
    <n v="0.92"/>
    <x v="21"/>
    <n v="0.8"/>
    <x v="3"/>
    <x v="0"/>
    <x v="16"/>
    <n v="6.6999999999999993"/>
    <n v="5.3599999999999994"/>
    <n v="0"/>
  </r>
  <r>
    <n v="319"/>
    <x v="114"/>
    <n v="3.5"/>
    <n v="11.9"/>
    <n v="2151"/>
    <n v="0"/>
    <n v="1022.2"/>
    <n v="0.78"/>
    <x v="21"/>
    <n v="0.8"/>
    <x v="3"/>
    <x v="0"/>
    <x v="16"/>
    <n v="6.1"/>
    <n v="4.88"/>
    <n v="0"/>
  </r>
  <r>
    <n v="319"/>
    <x v="115"/>
    <n v="3"/>
    <n v="11.5"/>
    <n v="2231"/>
    <n v="0"/>
    <n v="1022.2"/>
    <n v="0.78"/>
    <x v="21"/>
    <n v="0.8"/>
    <x v="3"/>
    <x v="0"/>
    <x v="16"/>
    <n v="6.5"/>
    <n v="5.2"/>
    <n v="0"/>
  </r>
  <r>
    <n v="319"/>
    <x v="116"/>
    <n v="2.2999999999999998"/>
    <n v="13.7"/>
    <n v="2420"/>
    <n v="0"/>
    <n v="1025"/>
    <n v="0.72"/>
    <x v="21"/>
    <n v="0.8"/>
    <x v="3"/>
    <x v="0"/>
    <x v="16"/>
    <n v="4.3000000000000007"/>
    <n v="3.4400000000000008"/>
    <n v="0"/>
  </r>
  <r>
    <n v="319"/>
    <x v="117"/>
    <n v="2.2000000000000002"/>
    <n v="14"/>
    <n v="2472"/>
    <n v="0"/>
    <n v="1026.9000000000001"/>
    <n v="0.68"/>
    <x v="21"/>
    <n v="0.8"/>
    <x v="3"/>
    <x v="0"/>
    <x v="17"/>
    <n v="4"/>
    <n v="3.2"/>
    <n v="0"/>
  </r>
  <r>
    <n v="319"/>
    <x v="118"/>
    <n v="3"/>
    <n v="15.5"/>
    <n v="2475"/>
    <n v="0"/>
    <n v="1025.5999999999999"/>
    <n v="0.68"/>
    <x v="21"/>
    <n v="0.8"/>
    <x v="3"/>
    <x v="0"/>
    <x v="17"/>
    <n v="2.5"/>
    <n v="2"/>
    <n v="0"/>
  </r>
  <r>
    <n v="319"/>
    <x v="119"/>
    <n v="2.6"/>
    <n v="17"/>
    <n v="2463"/>
    <n v="0"/>
    <n v="1022.2"/>
    <n v="0.7"/>
    <x v="21"/>
    <n v="0.8"/>
    <x v="3"/>
    <x v="0"/>
    <x v="17"/>
    <n v="1"/>
    <n v="0.8"/>
    <n v="0"/>
  </r>
  <r>
    <n v="319"/>
    <x v="120"/>
    <n v="1.6"/>
    <n v="19.5"/>
    <n v="2436"/>
    <n v="0"/>
    <n v="1017.3"/>
    <n v="0.61"/>
    <x v="21"/>
    <n v="0.8"/>
    <x v="4"/>
    <x v="0"/>
    <x v="17"/>
    <n v="0"/>
    <n v="0"/>
    <n v="1.5"/>
  </r>
  <r>
    <n v="319"/>
    <x v="121"/>
    <n v="2.9"/>
    <n v="17.7"/>
    <n v="2370"/>
    <n v="0"/>
    <n v="1014.7"/>
    <n v="0.7"/>
    <x v="21"/>
    <n v="0.8"/>
    <x v="4"/>
    <x v="0"/>
    <x v="17"/>
    <n v="0.30000000000000071"/>
    <n v="0.24000000000000057"/>
    <n v="0"/>
  </r>
  <r>
    <n v="319"/>
    <x v="122"/>
    <n v="4"/>
    <n v="13.9"/>
    <n v="2170"/>
    <n v="0"/>
    <n v="1012.5"/>
    <n v="0.7"/>
    <x v="21"/>
    <n v="0.8"/>
    <x v="4"/>
    <x v="0"/>
    <x v="17"/>
    <n v="4.0999999999999996"/>
    <n v="3.28"/>
    <n v="0"/>
  </r>
  <r>
    <n v="319"/>
    <x v="123"/>
    <n v="5.4"/>
    <n v="10.3"/>
    <n v="1841"/>
    <n v="-0.1"/>
    <n v="1015.8"/>
    <n v="0.68"/>
    <x v="21"/>
    <n v="0.8"/>
    <x v="4"/>
    <x v="0"/>
    <x v="17"/>
    <n v="7.6999999999999993"/>
    <n v="6.16"/>
    <n v="0"/>
  </r>
  <r>
    <n v="319"/>
    <x v="124"/>
    <n v="4.3"/>
    <n v="9.6999999999999993"/>
    <n v="1541"/>
    <n v="-0.1"/>
    <n v="1018.8"/>
    <n v="0.63"/>
    <x v="21"/>
    <n v="0.8"/>
    <x v="4"/>
    <x v="0"/>
    <x v="18"/>
    <n v="8.3000000000000007"/>
    <n v="6.6400000000000006"/>
    <n v="0"/>
  </r>
  <r>
    <n v="319"/>
    <x v="125"/>
    <n v="5.5"/>
    <n v="10.6"/>
    <n v="2062"/>
    <n v="0"/>
    <n v="1022.3"/>
    <n v="0.69"/>
    <x v="21"/>
    <n v="0.8"/>
    <x v="4"/>
    <x v="0"/>
    <x v="18"/>
    <n v="7.4"/>
    <n v="5.9200000000000008"/>
    <n v="0"/>
  </r>
  <r>
    <n v="319"/>
    <x v="126"/>
    <n v="4.5999999999999996"/>
    <n v="10.9"/>
    <n v="1009"/>
    <n v="0"/>
    <n v="1021.1"/>
    <n v="0.72"/>
    <x v="21"/>
    <n v="0.8"/>
    <x v="4"/>
    <x v="0"/>
    <x v="18"/>
    <n v="7.1"/>
    <n v="5.68"/>
    <n v="0"/>
  </r>
  <r>
    <n v="319"/>
    <x v="127"/>
    <n v="4.2"/>
    <n v="12.8"/>
    <n v="2141"/>
    <n v="0"/>
    <n v="1018.3"/>
    <n v="0.69"/>
    <x v="21"/>
    <n v="0.8"/>
    <x v="4"/>
    <x v="0"/>
    <x v="18"/>
    <n v="5.1999999999999993"/>
    <n v="4.1599999999999993"/>
    <n v="0"/>
  </r>
  <r>
    <n v="319"/>
    <x v="128"/>
    <n v="3.8"/>
    <n v="13.2"/>
    <n v="2723"/>
    <n v="0"/>
    <n v="1019.9"/>
    <n v="0.49"/>
    <x v="21"/>
    <n v="0.8"/>
    <x v="4"/>
    <x v="0"/>
    <x v="18"/>
    <n v="4.8000000000000007"/>
    <n v="3.8400000000000007"/>
    <n v="0"/>
  </r>
  <r>
    <n v="319"/>
    <x v="129"/>
    <n v="2.9"/>
    <n v="15.7"/>
    <n v="2726"/>
    <n v="0"/>
    <n v="1018.2"/>
    <n v="0.46"/>
    <x v="21"/>
    <n v="0.8"/>
    <x v="4"/>
    <x v="0"/>
    <x v="18"/>
    <n v="2.3000000000000007"/>
    <n v="1.8400000000000007"/>
    <n v="0"/>
  </r>
  <r>
    <n v="319"/>
    <x v="130"/>
    <n v="3.2"/>
    <n v="18.8"/>
    <n v="2697"/>
    <n v="0"/>
    <n v="1012.1"/>
    <n v="0.42"/>
    <x v="21"/>
    <n v="0.8"/>
    <x v="4"/>
    <x v="0"/>
    <x v="18"/>
    <n v="0"/>
    <n v="0"/>
    <n v="0.80000000000000071"/>
  </r>
  <r>
    <n v="319"/>
    <x v="131"/>
    <n v="2.6"/>
    <n v="17.7"/>
    <n v="2361"/>
    <n v="-0.1"/>
    <n v="1012"/>
    <n v="0.56000000000000005"/>
    <x v="21"/>
    <n v="0.8"/>
    <x v="4"/>
    <x v="0"/>
    <x v="19"/>
    <n v="0.30000000000000071"/>
    <n v="0.24000000000000057"/>
    <n v="0"/>
  </r>
  <r>
    <n v="319"/>
    <x v="132"/>
    <n v="3"/>
    <n v="16.3"/>
    <n v="2736"/>
    <n v="0"/>
    <n v="1016.8"/>
    <n v="0.59"/>
    <x v="21"/>
    <n v="0.8"/>
    <x v="4"/>
    <x v="0"/>
    <x v="19"/>
    <n v="1.6999999999999993"/>
    <n v="1.3599999999999994"/>
    <n v="0"/>
  </r>
  <r>
    <n v="319"/>
    <x v="133"/>
    <n v="4.2"/>
    <n v="14.8"/>
    <n v="2597"/>
    <n v="0"/>
    <n v="1019.3"/>
    <n v="0.66"/>
    <x v="21"/>
    <n v="0.8"/>
    <x v="4"/>
    <x v="0"/>
    <x v="19"/>
    <n v="3.1999999999999993"/>
    <n v="2.5599999999999996"/>
    <n v="0"/>
  </r>
  <r>
    <n v="319"/>
    <x v="134"/>
    <n v="5.0999999999999996"/>
    <n v="13.1"/>
    <n v="1460"/>
    <n v="0"/>
    <n v="1021.4"/>
    <n v="0.67"/>
    <x v="21"/>
    <n v="0.8"/>
    <x v="4"/>
    <x v="0"/>
    <x v="19"/>
    <n v="4.9000000000000004"/>
    <n v="3.9200000000000004"/>
    <n v="0"/>
  </r>
  <r>
    <n v="319"/>
    <x v="135"/>
    <n v="4.9000000000000004"/>
    <n v="11.8"/>
    <n v="2192"/>
    <n v="0"/>
    <n v="1022.9"/>
    <n v="0.71"/>
    <x v="21"/>
    <n v="0.8"/>
    <x v="4"/>
    <x v="0"/>
    <x v="19"/>
    <n v="6.1999999999999993"/>
    <n v="4.96"/>
    <n v="0"/>
  </r>
  <r>
    <n v="319"/>
    <x v="136"/>
    <n v="4.7"/>
    <n v="13.6"/>
    <n v="2414"/>
    <n v="0"/>
    <n v="1020.3"/>
    <n v="0.71"/>
    <x v="21"/>
    <n v="0.8"/>
    <x v="4"/>
    <x v="0"/>
    <x v="19"/>
    <n v="4.4000000000000004"/>
    <n v="3.5200000000000005"/>
    <n v="0"/>
  </r>
  <r>
    <n v="319"/>
    <x v="137"/>
    <n v="3.4"/>
    <n v="12.5"/>
    <n v="1015"/>
    <n v="-0.1"/>
    <n v="1019"/>
    <n v="0.74"/>
    <x v="21"/>
    <n v="0.8"/>
    <x v="4"/>
    <x v="0"/>
    <x v="19"/>
    <n v="5.5"/>
    <n v="4.4000000000000004"/>
    <n v="0"/>
  </r>
  <r>
    <n v="319"/>
    <x v="138"/>
    <n v="3.8"/>
    <n v="15.2"/>
    <n v="2741"/>
    <n v="0"/>
    <n v="1019.2"/>
    <n v="0.67"/>
    <x v="21"/>
    <n v="0.8"/>
    <x v="4"/>
    <x v="0"/>
    <x v="20"/>
    <n v="2.8000000000000007"/>
    <n v="2.2400000000000007"/>
    <n v="0"/>
  </r>
  <r>
    <n v="319"/>
    <x v="139"/>
    <n v="3.8"/>
    <n v="14.7"/>
    <n v="2690"/>
    <n v="0"/>
    <n v="1018.8"/>
    <n v="0.67"/>
    <x v="21"/>
    <n v="0.8"/>
    <x v="4"/>
    <x v="0"/>
    <x v="20"/>
    <n v="3.3000000000000007"/>
    <n v="2.6400000000000006"/>
    <n v="0"/>
  </r>
  <r>
    <n v="319"/>
    <x v="140"/>
    <n v="3.5"/>
    <n v="13.2"/>
    <n v="2063"/>
    <n v="0"/>
    <n v="1015.9"/>
    <n v="0.69"/>
    <x v="21"/>
    <n v="0.8"/>
    <x v="4"/>
    <x v="0"/>
    <x v="20"/>
    <n v="4.8000000000000007"/>
    <n v="3.8400000000000007"/>
    <n v="0"/>
  </r>
  <r>
    <n v="319"/>
    <x v="141"/>
    <n v="4.3"/>
    <n v="10.8"/>
    <n v="1904"/>
    <n v="0.2"/>
    <n v="1017.9"/>
    <n v="0.66"/>
    <x v="21"/>
    <n v="0.8"/>
    <x v="4"/>
    <x v="0"/>
    <x v="20"/>
    <n v="7.1999999999999993"/>
    <n v="5.76"/>
    <n v="0"/>
  </r>
  <r>
    <n v="319"/>
    <x v="142"/>
    <n v="3.5"/>
    <n v="10.6"/>
    <n v="1971"/>
    <n v="0.6"/>
    <n v="1019.2"/>
    <n v="0.7"/>
    <x v="21"/>
    <n v="0.8"/>
    <x v="4"/>
    <x v="0"/>
    <x v="20"/>
    <n v="7.4"/>
    <n v="5.9200000000000008"/>
    <n v="0"/>
  </r>
  <r>
    <n v="319"/>
    <x v="143"/>
    <n v="5.7"/>
    <n v="13.8"/>
    <n v="554"/>
    <n v="5.9"/>
    <n v="1013.6"/>
    <n v="0.8"/>
    <x v="21"/>
    <n v="0.8"/>
    <x v="4"/>
    <x v="0"/>
    <x v="20"/>
    <n v="4.1999999999999993"/>
    <n v="3.3599999999999994"/>
    <n v="0"/>
  </r>
  <r>
    <n v="319"/>
    <x v="144"/>
    <n v="6.7"/>
    <n v="16.2"/>
    <n v="1194"/>
    <n v="0.8"/>
    <n v="1010.9"/>
    <n v="0.74"/>
    <x v="21"/>
    <n v="0.8"/>
    <x v="4"/>
    <x v="0"/>
    <x v="20"/>
    <n v="1.8000000000000007"/>
    <n v="1.4400000000000006"/>
    <n v="0"/>
  </r>
  <r>
    <n v="319"/>
    <x v="145"/>
    <n v="5.8"/>
    <n v="15.1"/>
    <n v="1486"/>
    <n v="0.1"/>
    <n v="1017.1"/>
    <n v="0.66"/>
    <x v="21"/>
    <n v="0.8"/>
    <x v="4"/>
    <x v="0"/>
    <x v="21"/>
    <n v="2.9000000000000004"/>
    <n v="2.3200000000000003"/>
    <n v="0"/>
  </r>
  <r>
    <n v="319"/>
    <x v="146"/>
    <n v="8"/>
    <n v="15.3"/>
    <n v="811"/>
    <n v="15.2"/>
    <n v="1014.4"/>
    <n v="0.83"/>
    <x v="21"/>
    <n v="0.8"/>
    <x v="4"/>
    <x v="0"/>
    <x v="21"/>
    <n v="2.6999999999999993"/>
    <n v="2.1599999999999997"/>
    <n v="0"/>
  </r>
  <r>
    <n v="319"/>
    <x v="147"/>
    <n v="5.5"/>
    <n v="15.5"/>
    <n v="1815"/>
    <n v="0.5"/>
    <n v="1016.6"/>
    <n v="0.82"/>
    <x v="21"/>
    <n v="0.8"/>
    <x v="4"/>
    <x v="0"/>
    <x v="21"/>
    <n v="2.5"/>
    <n v="2"/>
    <n v="0"/>
  </r>
  <r>
    <n v="319"/>
    <x v="148"/>
    <n v="5.4"/>
    <n v="15.8"/>
    <n v="1266"/>
    <n v="0.1"/>
    <n v="1021"/>
    <n v="0.86"/>
    <x v="21"/>
    <n v="0.8"/>
    <x v="4"/>
    <x v="0"/>
    <x v="21"/>
    <n v="2.1999999999999993"/>
    <n v="1.7599999999999996"/>
    <n v="0"/>
  </r>
  <r>
    <n v="319"/>
    <x v="149"/>
    <n v="3.9"/>
    <n v="17.8"/>
    <n v="2567"/>
    <n v="0"/>
    <n v="1020"/>
    <n v="0.81"/>
    <x v="21"/>
    <n v="0.8"/>
    <x v="4"/>
    <x v="0"/>
    <x v="21"/>
    <n v="0.19999999999999929"/>
    <n v="0.15999999999999945"/>
    <n v="0"/>
  </r>
  <r>
    <n v="319"/>
    <x v="150"/>
    <n v="1.8"/>
    <n v="19.100000000000001"/>
    <n v="2229"/>
    <n v="0"/>
    <n v="1016.8"/>
    <n v="0.75"/>
    <x v="21"/>
    <n v="0.8"/>
    <x v="4"/>
    <x v="0"/>
    <x v="21"/>
    <n v="0"/>
    <n v="0"/>
    <n v="1.1000000000000014"/>
  </r>
  <r>
    <n v="319"/>
    <x v="151"/>
    <n v="5.0999999999999996"/>
    <n v="16.7"/>
    <n v="1605"/>
    <n v="0"/>
    <n v="1014.9"/>
    <n v="0.68"/>
    <x v="21"/>
    <n v="0.8"/>
    <x v="5"/>
    <x v="0"/>
    <x v="21"/>
    <n v="1.3000000000000007"/>
    <n v="1.0400000000000007"/>
    <n v="0"/>
  </r>
  <r>
    <n v="319"/>
    <x v="152"/>
    <n v="3.5"/>
    <n v="14.4"/>
    <n v="2212"/>
    <n v="0.6"/>
    <n v="1016.5"/>
    <n v="0.72"/>
    <x v="21"/>
    <n v="0.8"/>
    <x v="5"/>
    <x v="0"/>
    <x v="22"/>
    <n v="3.5999999999999996"/>
    <n v="2.88"/>
    <n v="0"/>
  </r>
  <r>
    <n v="319"/>
    <x v="153"/>
    <n v="4.7"/>
    <n v="17.2"/>
    <n v="1978"/>
    <n v="-0.1"/>
    <n v="1010.1"/>
    <n v="0.56999999999999995"/>
    <x v="21"/>
    <n v="0.8"/>
    <x v="5"/>
    <x v="0"/>
    <x v="22"/>
    <n v="0.80000000000000071"/>
    <n v="0.64000000000000057"/>
    <n v="0"/>
  </r>
  <r>
    <n v="319"/>
    <x v="154"/>
    <n v="4.4000000000000004"/>
    <n v="15.8"/>
    <n v="1552"/>
    <n v="0.5"/>
    <n v="1007.9"/>
    <n v="0.66"/>
    <x v="21"/>
    <n v="0.8"/>
    <x v="5"/>
    <x v="0"/>
    <x v="22"/>
    <n v="2.1999999999999993"/>
    <n v="1.7599999999999996"/>
    <n v="0"/>
  </r>
  <r>
    <n v="319"/>
    <x v="155"/>
    <n v="5.2"/>
    <n v="15.5"/>
    <n v="1187"/>
    <n v="6.7"/>
    <n v="1006.4"/>
    <n v="0.8"/>
    <x v="21"/>
    <n v="0.8"/>
    <x v="5"/>
    <x v="0"/>
    <x v="22"/>
    <n v="2.5"/>
    <n v="2"/>
    <n v="0"/>
  </r>
  <r>
    <n v="319"/>
    <x v="156"/>
    <n v="6.6"/>
    <n v="16.100000000000001"/>
    <n v="1946"/>
    <n v="0.1"/>
    <n v="1008.6"/>
    <n v="0.7"/>
    <x v="21"/>
    <n v="0.8"/>
    <x v="5"/>
    <x v="0"/>
    <x v="22"/>
    <n v="1.8999999999999986"/>
    <n v="1.5199999999999989"/>
    <n v="0"/>
  </r>
  <r>
    <n v="319"/>
    <x v="157"/>
    <n v="5.5"/>
    <n v="14.5"/>
    <n v="1561"/>
    <n v="15.3"/>
    <n v="1007.6"/>
    <n v="0.83"/>
    <x v="21"/>
    <n v="0.8"/>
    <x v="5"/>
    <x v="0"/>
    <x v="22"/>
    <n v="3.5"/>
    <n v="2.8000000000000003"/>
    <n v="0"/>
  </r>
  <r>
    <n v="319"/>
    <x v="158"/>
    <n v="6.4"/>
    <n v="13.6"/>
    <n v="2070"/>
    <n v="0.1"/>
    <n v="1016.3"/>
    <n v="0.72"/>
    <x v="21"/>
    <n v="0.8"/>
    <x v="5"/>
    <x v="0"/>
    <x v="22"/>
    <n v="4.4000000000000004"/>
    <n v="3.5200000000000005"/>
    <n v="0"/>
  </r>
  <r>
    <n v="319"/>
    <x v="159"/>
    <n v="3.5"/>
    <n v="14.4"/>
    <n v="1620"/>
    <n v="0"/>
    <n v="1022"/>
    <n v="0.77"/>
    <x v="21"/>
    <n v="0.8"/>
    <x v="5"/>
    <x v="0"/>
    <x v="23"/>
    <n v="3.5999999999999996"/>
    <n v="2.88"/>
    <n v="0"/>
  </r>
  <r>
    <n v="319"/>
    <x v="160"/>
    <n v="4.9000000000000004"/>
    <n v="15"/>
    <n v="1102"/>
    <n v="-0.1"/>
    <n v="1018.1"/>
    <n v="0.78"/>
    <x v="21"/>
    <n v="0.8"/>
    <x v="5"/>
    <x v="0"/>
    <x v="23"/>
    <n v="3"/>
    <n v="2.4000000000000004"/>
    <n v="0"/>
  </r>
  <r>
    <n v="319"/>
    <x v="161"/>
    <n v="2.4"/>
    <n v="16"/>
    <n v="2937"/>
    <n v="0"/>
    <n v="1021"/>
    <n v="0.68"/>
    <x v="21"/>
    <n v="0.8"/>
    <x v="5"/>
    <x v="0"/>
    <x v="23"/>
    <n v="2"/>
    <n v="1.6"/>
    <n v="0"/>
  </r>
  <r>
    <n v="319"/>
    <x v="162"/>
    <n v="3.3"/>
    <n v="21.5"/>
    <n v="2851"/>
    <n v="0"/>
    <n v="1015.2"/>
    <n v="0.63"/>
    <x v="21"/>
    <n v="0.8"/>
    <x v="5"/>
    <x v="0"/>
    <x v="23"/>
    <n v="0"/>
    <n v="0"/>
    <n v="3.5"/>
  </r>
  <r>
    <n v="319"/>
    <x v="163"/>
    <n v="2.4"/>
    <n v="23.1"/>
    <n v="2312"/>
    <n v="0.2"/>
    <n v="1017.5"/>
    <n v="0.74"/>
    <x v="21"/>
    <n v="0.8"/>
    <x v="5"/>
    <x v="0"/>
    <x v="23"/>
    <n v="0"/>
    <n v="0"/>
    <n v="5.1000000000000014"/>
  </r>
  <r>
    <n v="319"/>
    <x v="164"/>
    <n v="3.5"/>
    <n v="21.3"/>
    <n v="1405"/>
    <n v="0.6"/>
    <n v="1017.4"/>
    <n v="0.73"/>
    <x v="21"/>
    <n v="0.8"/>
    <x v="5"/>
    <x v="0"/>
    <x v="23"/>
    <n v="0"/>
    <n v="0"/>
    <n v="3.3000000000000007"/>
  </r>
  <r>
    <n v="319"/>
    <x v="165"/>
    <n v="3.8"/>
    <n v="18"/>
    <n v="2654"/>
    <n v="0"/>
    <n v="1022.7"/>
    <n v="0.67"/>
    <x v="21"/>
    <n v="0.8"/>
    <x v="5"/>
    <x v="0"/>
    <x v="23"/>
    <n v="0"/>
    <n v="0"/>
    <n v="0"/>
  </r>
  <r>
    <n v="319"/>
    <x v="166"/>
    <n v="2.8"/>
    <n v="18.100000000000001"/>
    <n v="2927"/>
    <n v="0"/>
    <n v="1027.4000000000001"/>
    <n v="0.71"/>
    <x v="21"/>
    <n v="0.8"/>
    <x v="5"/>
    <x v="0"/>
    <x v="24"/>
    <n v="0"/>
    <n v="0"/>
    <n v="0.10000000000000142"/>
  </r>
  <r>
    <n v="319"/>
    <x v="167"/>
    <n v="1.9"/>
    <n v="18.600000000000001"/>
    <n v="2777"/>
    <n v="0"/>
    <n v="1025.5999999999999"/>
    <n v="0.69"/>
    <x v="21"/>
    <n v="0.8"/>
    <x v="5"/>
    <x v="0"/>
    <x v="24"/>
    <n v="0"/>
    <n v="0"/>
    <n v="0.60000000000000142"/>
  </r>
  <r>
    <n v="319"/>
    <x v="168"/>
    <n v="2.5"/>
    <n v="18.7"/>
    <n v="2841"/>
    <n v="0"/>
    <n v="1024.5"/>
    <n v="0.7"/>
    <x v="21"/>
    <n v="0.8"/>
    <x v="5"/>
    <x v="0"/>
    <x v="24"/>
    <n v="0"/>
    <n v="0"/>
    <n v="0.69999999999999929"/>
  </r>
  <r>
    <n v="319"/>
    <x v="169"/>
    <n v="2.5"/>
    <n v="19.899999999999999"/>
    <n v="2821"/>
    <n v="0"/>
    <n v="1025.9000000000001"/>
    <n v="0.68"/>
    <x v="21"/>
    <n v="0.8"/>
    <x v="5"/>
    <x v="0"/>
    <x v="24"/>
    <n v="0"/>
    <n v="0"/>
    <n v="1.8999999999999986"/>
  </r>
  <r>
    <n v="319"/>
    <x v="170"/>
    <n v="2.9"/>
    <n v="20.5"/>
    <n v="2821"/>
    <n v="0"/>
    <n v="1024.4000000000001"/>
    <n v="0.56000000000000005"/>
    <x v="21"/>
    <n v="0.8"/>
    <x v="5"/>
    <x v="0"/>
    <x v="24"/>
    <n v="0"/>
    <n v="0"/>
    <n v="2.5"/>
  </r>
  <r>
    <n v="319"/>
    <x v="171"/>
    <n v="2"/>
    <n v="23.7"/>
    <n v="2922"/>
    <n v="0"/>
    <n v="1019"/>
    <n v="0.47"/>
    <x v="21"/>
    <n v="0.8"/>
    <x v="5"/>
    <x v="0"/>
    <x v="24"/>
    <n v="0"/>
    <n v="0"/>
    <n v="5.6999999999999993"/>
  </r>
  <r>
    <n v="319"/>
    <x v="172"/>
    <n v="4.7"/>
    <n v="22.8"/>
    <n v="1970"/>
    <n v="0.1"/>
    <n v="1014.1"/>
    <n v="0.55000000000000004"/>
    <x v="21"/>
    <n v="0.8"/>
    <x v="5"/>
    <x v="0"/>
    <x v="24"/>
    <n v="0"/>
    <n v="0"/>
    <n v="4.8000000000000007"/>
  </r>
  <r>
    <n v="319"/>
    <x v="173"/>
    <n v="6.8"/>
    <n v="18.7"/>
    <n v="2340"/>
    <n v="0.4"/>
    <n v="1013.5"/>
    <n v="0.59"/>
    <x v="21"/>
    <n v="0.8"/>
    <x v="5"/>
    <x v="0"/>
    <x v="25"/>
    <n v="0"/>
    <n v="0"/>
    <n v="0.69999999999999929"/>
  </r>
  <r>
    <n v="319"/>
    <x v="174"/>
    <n v="6.4"/>
    <n v="18.2"/>
    <n v="1802"/>
    <n v="0.6"/>
    <n v="1013.6"/>
    <n v="0.72"/>
    <x v="21"/>
    <n v="0.8"/>
    <x v="5"/>
    <x v="0"/>
    <x v="25"/>
    <n v="0"/>
    <n v="0"/>
    <n v="0.19999999999999929"/>
  </r>
  <r>
    <n v="319"/>
    <x v="175"/>
    <n v="3.2"/>
    <n v="21.1"/>
    <n v="2210"/>
    <n v="14.6"/>
    <n v="1012.4"/>
    <n v="0.75"/>
    <x v="21"/>
    <n v="0.8"/>
    <x v="5"/>
    <x v="0"/>
    <x v="25"/>
    <n v="0"/>
    <n v="0"/>
    <n v="3.1000000000000014"/>
  </r>
  <r>
    <n v="319"/>
    <x v="176"/>
    <n v="5.5"/>
    <n v="19.600000000000001"/>
    <n v="1481"/>
    <n v="2.2999999999999998"/>
    <n v="1013.6"/>
    <n v="0.78"/>
    <x v="21"/>
    <n v="0.8"/>
    <x v="5"/>
    <x v="0"/>
    <x v="25"/>
    <n v="0"/>
    <n v="0"/>
    <n v="1.6000000000000014"/>
  </r>
  <r>
    <n v="319"/>
    <x v="177"/>
    <n v="4.8"/>
    <n v="19.600000000000001"/>
    <n v="2224"/>
    <n v="0.8"/>
    <n v="1022"/>
    <n v="0.74"/>
    <x v="21"/>
    <n v="0.8"/>
    <x v="5"/>
    <x v="0"/>
    <x v="25"/>
    <n v="0"/>
    <n v="0"/>
    <n v="1.6000000000000014"/>
  </r>
  <r>
    <n v="319"/>
    <x v="178"/>
    <n v="5.0999999999999996"/>
    <n v="21.7"/>
    <n v="1741"/>
    <n v="0"/>
    <n v="1024.5"/>
    <n v="0.77"/>
    <x v="21"/>
    <n v="0.8"/>
    <x v="5"/>
    <x v="0"/>
    <x v="25"/>
    <n v="0"/>
    <n v="0"/>
    <n v="3.6999999999999993"/>
  </r>
  <r>
    <n v="319"/>
    <x v="179"/>
    <n v="2.8"/>
    <n v="21.4"/>
    <n v="2640"/>
    <n v="0"/>
    <n v="1024.5"/>
    <n v="0.77"/>
    <x v="21"/>
    <n v="0.8"/>
    <x v="5"/>
    <x v="0"/>
    <x v="25"/>
    <n v="0"/>
    <n v="0"/>
    <n v="3.3999999999999986"/>
  </r>
  <r>
    <n v="319"/>
    <x v="180"/>
    <n v="2"/>
    <n v="24.5"/>
    <n v="2810"/>
    <n v="0"/>
    <n v="1018.5"/>
    <n v="0.67"/>
    <x v="21"/>
    <n v="0.8"/>
    <x v="5"/>
    <x v="0"/>
    <x v="26"/>
    <n v="0"/>
    <n v="0"/>
    <n v="6.5"/>
  </r>
  <r>
    <n v="319"/>
    <x v="181"/>
    <n v="2.4"/>
    <n v="27.2"/>
    <n v="2587"/>
    <n v="0"/>
    <n v="1014.3"/>
    <n v="0.59"/>
    <x v="21"/>
    <n v="0.8"/>
    <x v="6"/>
    <x v="0"/>
    <x v="26"/>
    <n v="0"/>
    <n v="0"/>
    <n v="9.1999999999999993"/>
  </r>
  <r>
    <n v="319"/>
    <x v="182"/>
    <n v="3.4"/>
    <n v="21.4"/>
    <n v="1986"/>
    <n v="0.2"/>
    <n v="1016.5"/>
    <n v="0.77"/>
    <x v="21"/>
    <n v="0.8"/>
    <x v="6"/>
    <x v="0"/>
    <x v="26"/>
    <n v="0"/>
    <n v="0"/>
    <n v="3.3999999999999986"/>
  </r>
  <r>
    <n v="319"/>
    <x v="183"/>
    <n v="3.7"/>
    <n v="17.100000000000001"/>
    <n v="2893"/>
    <n v="0"/>
    <n v="1027.4000000000001"/>
    <n v="0.6"/>
    <x v="21"/>
    <n v="0.8"/>
    <x v="6"/>
    <x v="0"/>
    <x v="26"/>
    <n v="0.89999999999999858"/>
    <n v="0.71999999999999886"/>
    <n v="0"/>
  </r>
  <r>
    <n v="319"/>
    <x v="184"/>
    <n v="2.9"/>
    <n v="18.899999999999999"/>
    <n v="2617"/>
    <n v="0"/>
    <n v="1026"/>
    <n v="0.55000000000000004"/>
    <x v="21"/>
    <n v="0.8"/>
    <x v="6"/>
    <x v="0"/>
    <x v="26"/>
    <n v="0"/>
    <n v="0"/>
    <n v="0.89999999999999858"/>
  </r>
  <r>
    <n v="319"/>
    <x v="185"/>
    <n v="6.8"/>
    <n v="19.3"/>
    <n v="1501"/>
    <n v="-0.1"/>
    <n v="1016"/>
    <n v="0.61"/>
    <x v="21"/>
    <n v="0.8"/>
    <x v="6"/>
    <x v="0"/>
    <x v="26"/>
    <n v="0"/>
    <n v="0"/>
    <n v="1.3000000000000007"/>
  </r>
  <r>
    <n v="319"/>
    <x v="186"/>
    <n v="3.5"/>
    <n v="16.899999999999999"/>
    <n v="734"/>
    <n v="24.1"/>
    <n v="1006.8"/>
    <n v="0.92"/>
    <x v="21"/>
    <n v="0.8"/>
    <x v="6"/>
    <x v="0"/>
    <x v="26"/>
    <n v="1.1000000000000014"/>
    <n v="0.88000000000000123"/>
    <n v="0"/>
  </r>
  <r>
    <n v="319"/>
    <x v="187"/>
    <n v="4.8"/>
    <n v="16.100000000000001"/>
    <n v="1725"/>
    <n v="17.2"/>
    <n v="1008.6"/>
    <n v="0.77"/>
    <x v="21"/>
    <n v="0.8"/>
    <x v="6"/>
    <x v="0"/>
    <x v="27"/>
    <n v="1.8999999999999986"/>
    <n v="1.5199999999999989"/>
    <n v="0"/>
  </r>
  <r>
    <n v="319"/>
    <x v="188"/>
    <n v="4"/>
    <n v="15.1"/>
    <n v="1703"/>
    <n v="0.7"/>
    <n v="1016.2"/>
    <n v="0.76"/>
    <x v="21"/>
    <n v="0.8"/>
    <x v="6"/>
    <x v="0"/>
    <x v="27"/>
    <n v="2.9000000000000004"/>
    <n v="2.3200000000000003"/>
    <n v="0"/>
  </r>
  <r>
    <n v="319"/>
    <x v="189"/>
    <n v="2.5"/>
    <n v="18"/>
    <n v="2675"/>
    <n v="0"/>
    <n v="1021.6"/>
    <n v="0.68"/>
    <x v="21"/>
    <n v="0.8"/>
    <x v="6"/>
    <x v="0"/>
    <x v="27"/>
    <n v="0"/>
    <n v="0"/>
    <n v="0"/>
  </r>
  <r>
    <n v="319"/>
    <x v="190"/>
    <n v="2.2000000000000002"/>
    <n v="19.600000000000001"/>
    <n v="2465"/>
    <n v="0"/>
    <n v="1022.3"/>
    <n v="0.71"/>
    <x v="21"/>
    <n v="0.8"/>
    <x v="6"/>
    <x v="0"/>
    <x v="27"/>
    <n v="0"/>
    <n v="0"/>
    <n v="1.6000000000000014"/>
  </r>
  <r>
    <n v="319"/>
    <x v="191"/>
    <n v="2.8"/>
    <n v="19.899999999999999"/>
    <n v="2737"/>
    <n v="-0.1"/>
    <n v="1020.2"/>
    <n v="0.72"/>
    <x v="21"/>
    <n v="0.8"/>
    <x v="6"/>
    <x v="0"/>
    <x v="27"/>
    <n v="0"/>
    <n v="0"/>
    <n v="1.8999999999999986"/>
  </r>
  <r>
    <n v="319"/>
    <x v="192"/>
    <n v="3"/>
    <n v="19.399999999999999"/>
    <n v="2141"/>
    <n v="0"/>
    <n v="1015.7"/>
    <n v="0.75"/>
    <x v="21"/>
    <n v="0.8"/>
    <x v="6"/>
    <x v="0"/>
    <x v="27"/>
    <n v="0"/>
    <n v="0"/>
    <n v="1.3999999999999986"/>
  </r>
  <r>
    <n v="319"/>
    <x v="193"/>
    <n v="2.4"/>
    <n v="20"/>
    <n v="2310"/>
    <n v="0"/>
    <n v="1011.9"/>
    <n v="0.75"/>
    <x v="21"/>
    <n v="0.8"/>
    <x v="6"/>
    <x v="0"/>
    <x v="27"/>
    <n v="0"/>
    <n v="0"/>
    <n v="2"/>
  </r>
  <r>
    <n v="319"/>
    <x v="194"/>
    <n v="4.8"/>
    <n v="20.6"/>
    <n v="1891"/>
    <n v="-0.1"/>
    <n v="1015"/>
    <n v="0.69"/>
    <x v="21"/>
    <n v="0.8"/>
    <x v="6"/>
    <x v="0"/>
    <x v="28"/>
    <n v="0"/>
    <n v="0"/>
    <n v="2.6000000000000014"/>
  </r>
  <r>
    <n v="319"/>
    <x v="195"/>
    <n v="6"/>
    <n v="19.2"/>
    <n v="2170"/>
    <n v="-0.1"/>
    <n v="1017.5"/>
    <n v="0.59"/>
    <x v="21"/>
    <n v="0.8"/>
    <x v="6"/>
    <x v="0"/>
    <x v="28"/>
    <n v="0"/>
    <n v="0"/>
    <n v="1.1999999999999993"/>
  </r>
  <r>
    <n v="319"/>
    <x v="196"/>
    <n v="5.5"/>
    <n v="17.8"/>
    <n v="1577"/>
    <n v="0.2"/>
    <n v="1015.4"/>
    <n v="0.74"/>
    <x v="21"/>
    <n v="0.8"/>
    <x v="6"/>
    <x v="0"/>
    <x v="28"/>
    <n v="0.19999999999999929"/>
    <n v="0.15999999999999945"/>
    <n v="0"/>
  </r>
  <r>
    <n v="319"/>
    <x v="197"/>
    <n v="1.8"/>
    <n v="19.399999999999999"/>
    <n v="2473"/>
    <n v="0"/>
    <n v="1017.7"/>
    <n v="0.67"/>
    <x v="21"/>
    <n v="0.8"/>
    <x v="6"/>
    <x v="0"/>
    <x v="28"/>
    <n v="0"/>
    <n v="0"/>
    <n v="1.3999999999999986"/>
  </r>
  <r>
    <n v="319"/>
    <x v="198"/>
    <n v="1.9"/>
    <n v="23.2"/>
    <n v="2124"/>
    <n v="0"/>
    <n v="1013.4"/>
    <n v="0.6"/>
    <x v="21"/>
    <n v="0.8"/>
    <x v="6"/>
    <x v="0"/>
    <x v="28"/>
    <n v="0"/>
    <n v="0"/>
    <n v="5.1999999999999993"/>
  </r>
  <r>
    <n v="319"/>
    <x v="199"/>
    <n v="3.9"/>
    <n v="23.7"/>
    <n v="1854"/>
    <n v="-0.1"/>
    <n v="1006"/>
    <n v="0.6"/>
    <x v="21"/>
    <n v="0.8"/>
    <x v="6"/>
    <x v="0"/>
    <x v="28"/>
    <n v="0"/>
    <n v="0"/>
    <n v="5.6999999999999993"/>
  </r>
  <r>
    <n v="319"/>
    <x v="200"/>
    <n v="2.9"/>
    <n v="19.8"/>
    <n v="1367"/>
    <n v="1.9"/>
    <n v="1003.6"/>
    <n v="0.8"/>
    <x v="21"/>
    <n v="0.8"/>
    <x v="6"/>
    <x v="0"/>
    <x v="28"/>
    <n v="0"/>
    <n v="0"/>
    <n v="1.8000000000000007"/>
  </r>
  <r>
    <n v="319"/>
    <x v="201"/>
    <n v="4.4000000000000004"/>
    <n v="18.3"/>
    <n v="1636"/>
    <n v="0.6"/>
    <n v="1002.8"/>
    <n v="0.77"/>
    <x v="21"/>
    <n v="0.8"/>
    <x v="6"/>
    <x v="0"/>
    <x v="29"/>
    <n v="0"/>
    <n v="0"/>
    <n v="0.30000000000000071"/>
  </r>
  <r>
    <n v="319"/>
    <x v="202"/>
    <n v="5.5"/>
    <n v="19.5"/>
    <n v="2242"/>
    <n v="2.2000000000000002"/>
    <n v="1010.1"/>
    <n v="0.74"/>
    <x v="21"/>
    <n v="0.8"/>
    <x v="6"/>
    <x v="0"/>
    <x v="29"/>
    <n v="0"/>
    <n v="0"/>
    <n v="1.5"/>
  </r>
  <r>
    <n v="319"/>
    <x v="203"/>
    <n v="3.8"/>
    <n v="18.3"/>
    <n v="1184"/>
    <n v="0.5"/>
    <n v="1012.9"/>
    <n v="0.81"/>
    <x v="21"/>
    <n v="0.8"/>
    <x v="6"/>
    <x v="0"/>
    <x v="29"/>
    <n v="0"/>
    <n v="0"/>
    <n v="0.30000000000000071"/>
  </r>
  <r>
    <n v="319"/>
    <x v="204"/>
    <n v="2.4"/>
    <n v="19.2"/>
    <n v="2019"/>
    <n v="6.8"/>
    <n v="1014.9"/>
    <n v="0.81"/>
    <x v="21"/>
    <n v="0.8"/>
    <x v="6"/>
    <x v="0"/>
    <x v="29"/>
    <n v="0"/>
    <n v="0"/>
    <n v="1.1999999999999993"/>
  </r>
  <r>
    <n v="319"/>
    <x v="205"/>
    <n v="2.1"/>
    <n v="18.600000000000001"/>
    <n v="1238"/>
    <n v="-0.1"/>
    <n v="1018.1"/>
    <n v="0.84"/>
    <x v="21"/>
    <n v="0.8"/>
    <x v="6"/>
    <x v="0"/>
    <x v="29"/>
    <n v="0"/>
    <n v="0"/>
    <n v="0.60000000000000142"/>
  </r>
  <r>
    <n v="319"/>
    <x v="206"/>
    <n v="3.6"/>
    <n v="20.3"/>
    <n v="1928"/>
    <n v="-0.1"/>
    <n v="1016.5"/>
    <n v="0.73"/>
    <x v="21"/>
    <n v="0.8"/>
    <x v="6"/>
    <x v="0"/>
    <x v="29"/>
    <n v="0"/>
    <n v="0"/>
    <n v="2.3000000000000007"/>
  </r>
  <r>
    <n v="319"/>
    <x v="207"/>
    <n v="3.3"/>
    <n v="17.600000000000001"/>
    <n v="1233"/>
    <n v="6.7"/>
    <n v="1015.4"/>
    <n v="0.81"/>
    <x v="21"/>
    <n v="0.8"/>
    <x v="6"/>
    <x v="0"/>
    <x v="29"/>
    <n v="0.39999999999999858"/>
    <n v="0.3199999999999989"/>
    <n v="0"/>
  </r>
  <r>
    <n v="319"/>
    <x v="208"/>
    <n v="3.8"/>
    <n v="18.3"/>
    <n v="1944"/>
    <n v="-0.1"/>
    <n v="1018.8"/>
    <n v="0.71"/>
    <x v="21"/>
    <n v="0.8"/>
    <x v="6"/>
    <x v="0"/>
    <x v="30"/>
    <n v="0"/>
    <n v="0"/>
    <n v="0.30000000000000071"/>
  </r>
  <r>
    <n v="319"/>
    <x v="209"/>
    <n v="4.0999999999999996"/>
    <n v="18.3"/>
    <n v="1930"/>
    <n v="-0.1"/>
    <n v="1017.8"/>
    <n v="0.75"/>
    <x v="21"/>
    <n v="0.8"/>
    <x v="6"/>
    <x v="0"/>
    <x v="30"/>
    <n v="0"/>
    <n v="0"/>
    <n v="0.30000000000000071"/>
  </r>
  <r>
    <n v="319"/>
    <x v="210"/>
    <n v="3.6"/>
    <n v="18.600000000000001"/>
    <n v="2288"/>
    <n v="0.9"/>
    <n v="1017.5"/>
    <n v="0.69"/>
    <x v="21"/>
    <n v="0.8"/>
    <x v="6"/>
    <x v="0"/>
    <x v="30"/>
    <n v="0"/>
    <n v="0"/>
    <n v="0.60000000000000142"/>
  </r>
  <r>
    <n v="319"/>
    <x v="211"/>
    <n v="4.0999999999999996"/>
    <n v="18.600000000000001"/>
    <n v="1225"/>
    <n v="4.5999999999999996"/>
    <n v="1015.2"/>
    <n v="0.84"/>
    <x v="21"/>
    <n v="0.8"/>
    <x v="6"/>
    <x v="0"/>
    <x v="30"/>
    <n v="0"/>
    <n v="0"/>
    <n v="0.60000000000000142"/>
  </r>
  <r>
    <n v="319"/>
    <x v="212"/>
    <n v="4.2"/>
    <n v="17"/>
    <n v="1377"/>
    <n v="3"/>
    <n v="1013.7"/>
    <n v="0.83"/>
    <x v="21"/>
    <n v="0.8"/>
    <x v="7"/>
    <x v="0"/>
    <x v="30"/>
    <n v="1"/>
    <n v="0.8"/>
    <n v="0"/>
  </r>
  <r>
    <n v="319"/>
    <x v="213"/>
    <n v="5.0999999999999996"/>
    <n v="16.600000000000001"/>
    <n v="1735"/>
    <n v="14"/>
    <n v="1016.2"/>
    <n v="0.79"/>
    <x v="21"/>
    <n v="0.8"/>
    <x v="7"/>
    <x v="0"/>
    <x v="30"/>
    <n v="1.3999999999999986"/>
    <n v="1.119999999999999"/>
    <n v="0"/>
  </r>
  <r>
    <n v="319"/>
    <x v="214"/>
    <n v="5.5"/>
    <n v="18.399999999999999"/>
    <n v="1894"/>
    <n v="1.2"/>
    <n v="1018.1"/>
    <n v="0.76"/>
    <x v="21"/>
    <n v="0.8"/>
    <x v="7"/>
    <x v="0"/>
    <x v="30"/>
    <n v="0"/>
    <n v="0"/>
    <n v="0.39999999999999858"/>
  </r>
  <r>
    <n v="319"/>
    <x v="215"/>
    <n v="6.4"/>
    <n v="20.6"/>
    <n v="1594"/>
    <n v="0.5"/>
    <n v="1016.5"/>
    <n v="0.81"/>
    <x v="21"/>
    <n v="0.8"/>
    <x v="7"/>
    <x v="0"/>
    <x v="31"/>
    <n v="0"/>
    <n v="0"/>
    <n v="2.6000000000000014"/>
  </r>
  <r>
    <n v="319"/>
    <x v="216"/>
    <n v="5.3"/>
    <n v="18.2"/>
    <n v="2082"/>
    <n v="-0.1"/>
    <n v="1021"/>
    <n v="0.63"/>
    <x v="21"/>
    <n v="0.8"/>
    <x v="7"/>
    <x v="0"/>
    <x v="31"/>
    <n v="0"/>
    <n v="0"/>
    <n v="0.19999999999999929"/>
  </r>
  <r>
    <n v="319"/>
    <x v="217"/>
    <n v="2.1"/>
    <n v="17"/>
    <n v="1732"/>
    <n v="0"/>
    <n v="1023.5"/>
    <n v="0.71"/>
    <x v="21"/>
    <n v="0.8"/>
    <x v="7"/>
    <x v="0"/>
    <x v="31"/>
    <n v="1"/>
    <n v="0.8"/>
    <n v="0"/>
  </r>
  <r>
    <n v="319"/>
    <x v="218"/>
    <n v="3.7"/>
    <n v="20.5"/>
    <n v="1510"/>
    <n v="-0.1"/>
    <n v="1016.6"/>
    <n v="0.56000000000000005"/>
    <x v="21"/>
    <n v="0.8"/>
    <x v="7"/>
    <x v="0"/>
    <x v="31"/>
    <n v="0"/>
    <n v="0"/>
    <n v="2.5"/>
  </r>
  <r>
    <n v="319"/>
    <x v="219"/>
    <n v="3.4"/>
    <n v="18.8"/>
    <n v="1253"/>
    <n v="0"/>
    <n v="1018.9"/>
    <n v="0.75"/>
    <x v="21"/>
    <n v="0.8"/>
    <x v="7"/>
    <x v="0"/>
    <x v="31"/>
    <n v="0"/>
    <n v="0"/>
    <n v="0.80000000000000071"/>
  </r>
  <r>
    <n v="319"/>
    <x v="220"/>
    <n v="3"/>
    <n v="17.100000000000001"/>
    <n v="2053"/>
    <n v="0"/>
    <n v="1021.6"/>
    <n v="0.76"/>
    <x v="21"/>
    <n v="0.8"/>
    <x v="7"/>
    <x v="0"/>
    <x v="31"/>
    <n v="0.89999999999999858"/>
    <n v="0.71999999999999886"/>
    <n v="0"/>
  </r>
  <r>
    <n v="319"/>
    <x v="221"/>
    <n v="2.2999999999999998"/>
    <n v="19.3"/>
    <n v="2056"/>
    <n v="0"/>
    <n v="1027"/>
    <n v="0.69"/>
    <x v="21"/>
    <n v="0.8"/>
    <x v="7"/>
    <x v="0"/>
    <x v="31"/>
    <n v="0"/>
    <n v="0"/>
    <n v="1.3000000000000007"/>
  </r>
  <r>
    <n v="319"/>
    <x v="222"/>
    <n v="2.2000000000000002"/>
    <n v="21.5"/>
    <n v="2226"/>
    <n v="0"/>
    <n v="1022.2"/>
    <n v="0.61"/>
    <x v="21"/>
    <n v="0.8"/>
    <x v="7"/>
    <x v="0"/>
    <x v="32"/>
    <n v="0"/>
    <n v="0"/>
    <n v="3.5"/>
  </r>
  <r>
    <n v="319"/>
    <x v="223"/>
    <n v="2.2999999999999998"/>
    <n v="24.3"/>
    <n v="2255"/>
    <n v="-0.1"/>
    <n v="1014.6"/>
    <n v="0.56000000000000005"/>
    <x v="21"/>
    <n v="0.8"/>
    <x v="7"/>
    <x v="0"/>
    <x v="32"/>
    <n v="0"/>
    <n v="0"/>
    <n v="6.3000000000000007"/>
  </r>
  <r>
    <n v="319"/>
    <x v="224"/>
    <n v="2.2999999999999998"/>
    <n v="23.4"/>
    <n v="1636"/>
    <n v="-0.1"/>
    <n v="1015.6"/>
    <n v="0.74"/>
    <x v="21"/>
    <n v="0.8"/>
    <x v="7"/>
    <x v="0"/>
    <x v="32"/>
    <n v="0"/>
    <n v="0"/>
    <n v="5.3999999999999986"/>
  </r>
  <r>
    <n v="319"/>
    <x v="225"/>
    <n v="2.9"/>
    <n v="22.5"/>
    <n v="2106"/>
    <n v="-0.1"/>
    <n v="1018.9"/>
    <n v="0.76"/>
    <x v="21"/>
    <n v="0.8"/>
    <x v="7"/>
    <x v="0"/>
    <x v="32"/>
    <n v="0"/>
    <n v="0"/>
    <n v="4.5"/>
  </r>
  <r>
    <n v="319"/>
    <x v="226"/>
    <n v="3"/>
    <n v="21.3"/>
    <n v="2286"/>
    <n v="0"/>
    <n v="1024"/>
    <n v="0.74"/>
    <x v="21"/>
    <n v="0.8"/>
    <x v="7"/>
    <x v="0"/>
    <x v="32"/>
    <n v="0"/>
    <n v="0"/>
    <n v="3.3000000000000007"/>
  </r>
  <r>
    <n v="319"/>
    <x v="227"/>
    <n v="4.3"/>
    <n v="18.899999999999999"/>
    <n v="777"/>
    <n v="-0.1"/>
    <n v="1025.4000000000001"/>
    <n v="0.76"/>
    <x v="21"/>
    <n v="0.8"/>
    <x v="7"/>
    <x v="0"/>
    <x v="32"/>
    <n v="0"/>
    <n v="0"/>
    <n v="0.89999999999999858"/>
  </r>
  <r>
    <n v="319"/>
    <x v="228"/>
    <n v="3"/>
    <n v="17.399999999999999"/>
    <n v="1801"/>
    <n v="0"/>
    <n v="1023.3"/>
    <n v="0.76"/>
    <x v="21"/>
    <n v="0.8"/>
    <x v="7"/>
    <x v="0"/>
    <x v="32"/>
    <n v="0.60000000000000142"/>
    <n v="0.48000000000000115"/>
    <n v="0"/>
  </r>
  <r>
    <n v="319"/>
    <x v="229"/>
    <n v="3.4"/>
    <n v="20.100000000000001"/>
    <n v="1526"/>
    <n v="0"/>
    <n v="1019.5"/>
    <n v="0.72"/>
    <x v="21"/>
    <n v="0.8"/>
    <x v="7"/>
    <x v="0"/>
    <x v="33"/>
    <n v="0"/>
    <n v="0"/>
    <n v="2.1000000000000014"/>
  </r>
  <r>
    <n v="319"/>
    <x v="230"/>
    <n v="3.8"/>
    <n v="20.8"/>
    <n v="2165"/>
    <n v="0"/>
    <n v="1014.3"/>
    <n v="0.69"/>
    <x v="21"/>
    <n v="0.8"/>
    <x v="7"/>
    <x v="0"/>
    <x v="33"/>
    <n v="0"/>
    <n v="0"/>
    <n v="2.8000000000000007"/>
  </r>
  <r>
    <n v="319"/>
    <x v="231"/>
    <n v="4.4000000000000004"/>
    <n v="18.7"/>
    <n v="1500"/>
    <n v="0"/>
    <n v="1013.3"/>
    <n v="0.7"/>
    <x v="21"/>
    <n v="0.8"/>
    <x v="7"/>
    <x v="0"/>
    <x v="33"/>
    <n v="0"/>
    <n v="0"/>
    <n v="0.69999999999999929"/>
  </r>
  <r>
    <n v="319"/>
    <x v="232"/>
    <n v="5.2"/>
    <n v="17.7"/>
    <n v="1739"/>
    <n v="0"/>
    <n v="1015.3"/>
    <n v="0.66"/>
    <x v="21"/>
    <n v="0.8"/>
    <x v="7"/>
    <x v="0"/>
    <x v="33"/>
    <n v="0.30000000000000071"/>
    <n v="0.24000000000000057"/>
    <n v="0"/>
  </r>
  <r>
    <n v="319"/>
    <x v="233"/>
    <n v="2.8"/>
    <n v="16.3"/>
    <n v="1171"/>
    <n v="-0.1"/>
    <n v="1020.3"/>
    <n v="0.64"/>
    <x v="21"/>
    <n v="0.8"/>
    <x v="7"/>
    <x v="0"/>
    <x v="33"/>
    <n v="1.6999999999999993"/>
    <n v="1.3599999999999994"/>
    <n v="0"/>
  </r>
  <r>
    <n v="319"/>
    <x v="234"/>
    <n v="3.3"/>
    <n v="16"/>
    <n v="1765"/>
    <n v="0.9"/>
    <n v="1020.6"/>
    <n v="0.66"/>
    <x v="21"/>
    <n v="0.8"/>
    <x v="7"/>
    <x v="0"/>
    <x v="33"/>
    <n v="2"/>
    <n v="1.6"/>
    <n v="0"/>
  </r>
  <r>
    <n v="319"/>
    <x v="235"/>
    <n v="2"/>
    <n v="14.8"/>
    <n v="2124"/>
    <n v="0"/>
    <n v="1021.4"/>
    <n v="0.67"/>
    <x v="21"/>
    <n v="0.8"/>
    <x v="7"/>
    <x v="0"/>
    <x v="33"/>
    <n v="3.1999999999999993"/>
    <n v="2.5599999999999996"/>
    <n v="0"/>
  </r>
  <r>
    <n v="319"/>
    <x v="236"/>
    <n v="1.7"/>
    <n v="17.3"/>
    <n v="2141"/>
    <n v="0"/>
    <n v="1017.5"/>
    <n v="0.56999999999999995"/>
    <x v="21"/>
    <n v="0.8"/>
    <x v="7"/>
    <x v="0"/>
    <x v="34"/>
    <n v="0.69999999999999929"/>
    <n v="0.5599999999999995"/>
    <n v="0"/>
  </r>
  <r>
    <n v="319"/>
    <x v="237"/>
    <n v="4"/>
    <n v="21"/>
    <n v="1517"/>
    <n v="0"/>
    <n v="1009.4"/>
    <n v="0.54"/>
    <x v="21"/>
    <n v="0.8"/>
    <x v="7"/>
    <x v="0"/>
    <x v="34"/>
    <n v="0"/>
    <n v="0"/>
    <n v="3"/>
  </r>
  <r>
    <n v="319"/>
    <x v="238"/>
    <n v="2.8"/>
    <n v="19.2"/>
    <n v="1183"/>
    <n v="-0.1"/>
    <n v="1007.5"/>
    <n v="0.7"/>
    <x v="21"/>
    <n v="0.8"/>
    <x v="7"/>
    <x v="0"/>
    <x v="34"/>
    <n v="0"/>
    <n v="0"/>
    <n v="1.1999999999999993"/>
  </r>
  <r>
    <n v="319"/>
    <x v="239"/>
    <n v="3.8"/>
    <n v="18.7"/>
    <n v="1358"/>
    <n v="0.1"/>
    <n v="1003.8"/>
    <n v="0.65"/>
    <x v="21"/>
    <n v="0.8"/>
    <x v="7"/>
    <x v="0"/>
    <x v="34"/>
    <n v="0"/>
    <n v="0"/>
    <n v="0.69999999999999929"/>
  </r>
  <r>
    <n v="319"/>
    <x v="240"/>
    <n v="4.4000000000000004"/>
    <n v="16.8"/>
    <n v="1080"/>
    <n v="3"/>
    <n v="1000"/>
    <n v="0.75"/>
    <x v="21"/>
    <n v="0.8"/>
    <x v="7"/>
    <x v="0"/>
    <x v="34"/>
    <n v="1.1999999999999993"/>
    <n v="0.95999999999999952"/>
    <n v="0"/>
  </r>
  <r>
    <n v="319"/>
    <x v="241"/>
    <n v="4.9000000000000004"/>
    <n v="18.8"/>
    <n v="1263"/>
    <n v="0.2"/>
    <n v="1006.1"/>
    <n v="0.72"/>
    <x v="21"/>
    <n v="0.8"/>
    <x v="7"/>
    <x v="0"/>
    <x v="34"/>
    <n v="0"/>
    <n v="0"/>
    <n v="0.80000000000000071"/>
  </r>
  <r>
    <n v="319"/>
    <x v="242"/>
    <n v="3.5"/>
    <n v="18.8"/>
    <n v="1031"/>
    <n v="1.3"/>
    <n v="1006.8"/>
    <n v="0.78"/>
    <x v="21"/>
    <n v="0.8"/>
    <x v="7"/>
    <x v="0"/>
    <x v="34"/>
    <n v="0"/>
    <n v="0"/>
    <n v="0.80000000000000071"/>
  </r>
  <r>
    <n v="319"/>
    <x v="243"/>
    <n v="4.7"/>
    <n v="18.399999999999999"/>
    <n v="1790"/>
    <n v="0.5"/>
    <n v="1006.7"/>
    <n v="0.71"/>
    <x v="21"/>
    <n v="0.8"/>
    <x v="8"/>
    <x v="0"/>
    <x v="35"/>
    <n v="0"/>
    <n v="0"/>
    <n v="0.39999999999999858"/>
  </r>
  <r>
    <n v="319"/>
    <x v="244"/>
    <n v="5.3"/>
    <n v="17.5"/>
    <n v="1563"/>
    <n v="-0.1"/>
    <n v="1006.9"/>
    <n v="0.73"/>
    <x v="21"/>
    <n v="0.8"/>
    <x v="8"/>
    <x v="0"/>
    <x v="35"/>
    <n v="0.5"/>
    <n v="0.4"/>
    <n v="0"/>
  </r>
  <r>
    <n v="319"/>
    <x v="245"/>
    <n v="6.9"/>
    <n v="19.100000000000001"/>
    <n v="701"/>
    <n v="5"/>
    <n v="1003.7"/>
    <n v="0.81"/>
    <x v="21"/>
    <n v="0.8"/>
    <x v="8"/>
    <x v="0"/>
    <x v="35"/>
    <n v="0"/>
    <n v="0"/>
    <n v="1.1000000000000014"/>
  </r>
  <r>
    <n v="319"/>
    <x v="246"/>
    <n v="5.6"/>
    <n v="17.5"/>
    <n v="1401"/>
    <n v="6.1"/>
    <n v="1010.2"/>
    <n v="0.77"/>
    <x v="21"/>
    <n v="0.8"/>
    <x v="8"/>
    <x v="0"/>
    <x v="35"/>
    <n v="0.5"/>
    <n v="0.4"/>
    <n v="0"/>
  </r>
  <r>
    <n v="319"/>
    <x v="247"/>
    <n v="3.4"/>
    <n v="15.8"/>
    <n v="1766"/>
    <n v="-0.1"/>
    <n v="1020.5"/>
    <n v="0.78"/>
    <x v="21"/>
    <n v="0.8"/>
    <x v="8"/>
    <x v="0"/>
    <x v="35"/>
    <n v="2.1999999999999993"/>
    <n v="1.7599999999999996"/>
    <n v="0"/>
  </r>
  <r>
    <n v="319"/>
    <x v="248"/>
    <n v="2.4"/>
    <n v="17.399999999999999"/>
    <n v="1642"/>
    <n v="0"/>
    <n v="1020.7"/>
    <n v="0.67"/>
    <x v="21"/>
    <n v="0.8"/>
    <x v="8"/>
    <x v="0"/>
    <x v="35"/>
    <n v="0.60000000000000142"/>
    <n v="0.48000000000000115"/>
    <n v="0"/>
  </r>
  <r>
    <n v="319"/>
    <x v="249"/>
    <n v="3.3"/>
    <n v="21.9"/>
    <n v="1864"/>
    <n v="-0.1"/>
    <n v="1012.6"/>
    <n v="0.61"/>
    <x v="21"/>
    <n v="0.8"/>
    <x v="8"/>
    <x v="0"/>
    <x v="35"/>
    <n v="0"/>
    <n v="0"/>
    <n v="3.8999999999999986"/>
  </r>
  <r>
    <n v="319"/>
    <x v="250"/>
    <n v="3.1"/>
    <n v="18.600000000000001"/>
    <n v="1097"/>
    <n v="0"/>
    <n v="1017"/>
    <n v="0.74"/>
    <x v="21"/>
    <n v="0.8"/>
    <x v="8"/>
    <x v="0"/>
    <x v="36"/>
    <n v="0"/>
    <n v="0"/>
    <n v="0.60000000000000142"/>
  </r>
  <r>
    <n v="319"/>
    <x v="251"/>
    <n v="1.9"/>
    <n v="15.6"/>
    <n v="1322"/>
    <n v="0"/>
    <n v="1015.8"/>
    <n v="0.78"/>
    <x v="21"/>
    <n v="0.8"/>
    <x v="8"/>
    <x v="0"/>
    <x v="36"/>
    <n v="2.4000000000000004"/>
    <n v="1.9200000000000004"/>
    <n v="0"/>
  </r>
  <r>
    <n v="319"/>
    <x v="252"/>
    <n v="3.3"/>
    <n v="16.600000000000001"/>
    <n v="968"/>
    <n v="1.2"/>
    <n v="1006.4"/>
    <n v="0.75"/>
    <x v="21"/>
    <n v="0.8"/>
    <x v="8"/>
    <x v="0"/>
    <x v="36"/>
    <n v="1.3999999999999986"/>
    <n v="1.119999999999999"/>
    <n v="0"/>
  </r>
  <r>
    <n v="319"/>
    <x v="253"/>
    <n v="6.3"/>
    <n v="15.4"/>
    <n v="1016"/>
    <n v="2.7"/>
    <n v="1005.8"/>
    <n v="0.79"/>
    <x v="21"/>
    <n v="0.8"/>
    <x v="8"/>
    <x v="0"/>
    <x v="36"/>
    <n v="2.5999999999999996"/>
    <n v="2.0799999999999996"/>
    <n v="0"/>
  </r>
  <r>
    <n v="319"/>
    <x v="254"/>
    <n v="6.2"/>
    <n v="14.6"/>
    <n v="1479"/>
    <n v="1.2"/>
    <n v="1013.3"/>
    <n v="0.77"/>
    <x v="21"/>
    <n v="0.8"/>
    <x v="8"/>
    <x v="0"/>
    <x v="36"/>
    <n v="3.4000000000000004"/>
    <n v="2.7200000000000006"/>
    <n v="0"/>
  </r>
  <r>
    <n v="319"/>
    <x v="255"/>
    <n v="4.8"/>
    <n v="14"/>
    <n v="1051"/>
    <n v="8"/>
    <n v="1012"/>
    <n v="0.84"/>
    <x v="21"/>
    <n v="0.8"/>
    <x v="8"/>
    <x v="0"/>
    <x v="36"/>
    <n v="4"/>
    <n v="3.2"/>
    <n v="0"/>
  </r>
  <r>
    <n v="319"/>
    <x v="256"/>
    <n v="4.5"/>
    <n v="15.7"/>
    <n v="1245"/>
    <n v="11"/>
    <n v="1011.2"/>
    <n v="0.82"/>
    <x v="21"/>
    <n v="0.8"/>
    <x v="8"/>
    <x v="0"/>
    <x v="36"/>
    <n v="2.3000000000000007"/>
    <n v="1.8400000000000007"/>
    <n v="0"/>
  </r>
  <r>
    <n v="319"/>
    <x v="257"/>
    <n v="9.6999999999999993"/>
    <n v="16.600000000000001"/>
    <n v="1383"/>
    <n v="1.3"/>
    <n v="1008.3"/>
    <n v="0.75"/>
    <x v="21"/>
    <n v="0.8"/>
    <x v="8"/>
    <x v="0"/>
    <x v="37"/>
    <n v="1.3999999999999986"/>
    <n v="1.119999999999999"/>
    <n v="0"/>
  </r>
  <r>
    <n v="319"/>
    <x v="258"/>
    <n v="7"/>
    <n v="15.4"/>
    <n v="1223"/>
    <n v="-0.1"/>
    <n v="1017.1"/>
    <n v="0.72"/>
    <x v="21"/>
    <n v="0.8"/>
    <x v="8"/>
    <x v="0"/>
    <x v="37"/>
    <n v="2.5999999999999996"/>
    <n v="2.0799999999999996"/>
    <n v="0"/>
  </r>
  <r>
    <n v="319"/>
    <x v="259"/>
    <n v="5.9"/>
    <n v="16.3"/>
    <n v="613"/>
    <n v="0.4"/>
    <n v="1019.7"/>
    <n v="0.79"/>
    <x v="21"/>
    <n v="0.8"/>
    <x v="8"/>
    <x v="0"/>
    <x v="37"/>
    <n v="1.6999999999999993"/>
    <n v="1.3599999999999994"/>
    <n v="0"/>
  </r>
  <r>
    <n v="319"/>
    <x v="260"/>
    <n v="5.5"/>
    <n v="19"/>
    <n v="672"/>
    <n v="-0.1"/>
    <n v="1021.6"/>
    <n v="0.79"/>
    <x v="21"/>
    <n v="0.8"/>
    <x v="8"/>
    <x v="0"/>
    <x v="37"/>
    <n v="0"/>
    <n v="0"/>
    <n v="1"/>
  </r>
  <r>
    <n v="319"/>
    <x v="261"/>
    <n v="2.4"/>
    <n v="20.3"/>
    <n v="1419"/>
    <n v="0"/>
    <n v="1019.6"/>
    <n v="0.69"/>
    <x v="21"/>
    <n v="0.8"/>
    <x v="8"/>
    <x v="0"/>
    <x v="37"/>
    <n v="0"/>
    <n v="0"/>
    <n v="2.3000000000000007"/>
  </r>
  <r>
    <n v="319"/>
    <x v="262"/>
    <n v="4.3"/>
    <n v="20"/>
    <n v="559"/>
    <n v="4.9000000000000004"/>
    <n v="1012.1"/>
    <n v="0.79"/>
    <x v="21"/>
    <n v="0.8"/>
    <x v="8"/>
    <x v="0"/>
    <x v="37"/>
    <n v="0"/>
    <n v="0"/>
    <n v="2"/>
  </r>
  <r>
    <n v="319"/>
    <x v="263"/>
    <n v="4.8"/>
    <n v="13.4"/>
    <n v="724"/>
    <n v="1.7"/>
    <n v="1016.5"/>
    <n v="0.8"/>
    <x v="21"/>
    <n v="0.8"/>
    <x v="8"/>
    <x v="0"/>
    <x v="37"/>
    <n v="4.5999999999999996"/>
    <n v="3.6799999999999997"/>
    <n v="0"/>
  </r>
  <r>
    <n v="319"/>
    <x v="264"/>
    <n v="4.8"/>
    <n v="12.1"/>
    <n v="1318"/>
    <n v="-0.1"/>
    <n v="1023.6"/>
    <n v="0.74"/>
    <x v="21"/>
    <n v="0.8"/>
    <x v="8"/>
    <x v="0"/>
    <x v="38"/>
    <n v="5.9"/>
    <n v="4.7200000000000006"/>
    <n v="0"/>
  </r>
  <r>
    <n v="319"/>
    <x v="265"/>
    <n v="4.3"/>
    <n v="13.1"/>
    <n v="1320"/>
    <n v="0"/>
    <n v="1025.3"/>
    <n v="0.76"/>
    <x v="21"/>
    <n v="0.8"/>
    <x v="8"/>
    <x v="0"/>
    <x v="38"/>
    <n v="4.9000000000000004"/>
    <n v="3.9200000000000004"/>
    <n v="0"/>
  </r>
  <r>
    <n v="319"/>
    <x v="266"/>
    <n v="5.4"/>
    <n v="11.7"/>
    <n v="1010"/>
    <n v="0"/>
    <n v="1024.4000000000001"/>
    <n v="0.71"/>
    <x v="21"/>
    <n v="0.8"/>
    <x v="8"/>
    <x v="0"/>
    <x v="38"/>
    <n v="6.3000000000000007"/>
    <n v="5.0400000000000009"/>
    <n v="0"/>
  </r>
  <r>
    <n v="319"/>
    <x v="267"/>
    <n v="4.5999999999999996"/>
    <n v="10.9"/>
    <n v="616"/>
    <n v="-0.1"/>
    <n v="1022.5"/>
    <n v="0.72"/>
    <x v="21"/>
    <n v="0.8"/>
    <x v="8"/>
    <x v="0"/>
    <x v="38"/>
    <n v="7.1"/>
    <n v="5.68"/>
    <n v="0"/>
  </r>
  <r>
    <n v="319"/>
    <x v="268"/>
    <n v="2"/>
    <n v="10.9"/>
    <n v="842"/>
    <n v="-0.1"/>
    <n v="1021.9"/>
    <n v="0.81"/>
    <x v="21"/>
    <n v="0.8"/>
    <x v="8"/>
    <x v="0"/>
    <x v="38"/>
    <n v="7.1"/>
    <n v="5.68"/>
    <n v="0"/>
  </r>
  <r>
    <n v="319"/>
    <x v="269"/>
    <n v="1.3"/>
    <n v="11.4"/>
    <n v="1274"/>
    <n v="0"/>
    <n v="1021.4"/>
    <n v="0.82"/>
    <x v="21"/>
    <n v="0.8"/>
    <x v="8"/>
    <x v="0"/>
    <x v="38"/>
    <n v="6.6"/>
    <n v="5.28"/>
    <n v="0"/>
  </r>
  <r>
    <n v="319"/>
    <x v="270"/>
    <n v="1.3"/>
    <n v="12.1"/>
    <n v="1350"/>
    <n v="0"/>
    <n v="1022.2"/>
    <n v="0.8"/>
    <x v="21"/>
    <n v="0.8"/>
    <x v="8"/>
    <x v="0"/>
    <x v="38"/>
    <n v="5.9"/>
    <n v="4.7200000000000006"/>
    <n v="0"/>
  </r>
  <r>
    <n v="319"/>
    <x v="271"/>
    <n v="2.2000000000000002"/>
    <n v="13.2"/>
    <n v="1188"/>
    <n v="0"/>
    <n v="1023.9"/>
    <n v="0.83"/>
    <x v="21"/>
    <n v="0.8"/>
    <x v="8"/>
    <x v="0"/>
    <x v="39"/>
    <n v="4.8000000000000007"/>
    <n v="3.8400000000000007"/>
    <n v="0"/>
  </r>
  <r>
    <n v="319"/>
    <x v="272"/>
    <n v="2.2000000000000002"/>
    <n v="13.3"/>
    <n v="1011"/>
    <n v="-0.1"/>
    <n v="1025.7"/>
    <n v="0.83"/>
    <x v="21"/>
    <n v="0.8"/>
    <x v="8"/>
    <x v="0"/>
    <x v="39"/>
    <n v="4.6999999999999993"/>
    <n v="3.76"/>
    <n v="0"/>
  </r>
  <r>
    <n v="319"/>
    <x v="273"/>
    <n v="1"/>
    <n v="10.7"/>
    <n v="935"/>
    <n v="0"/>
    <n v="1028.4000000000001"/>
    <n v="0.85"/>
    <x v="21"/>
    <n v="1"/>
    <x v="9"/>
    <x v="0"/>
    <x v="39"/>
    <n v="7.3000000000000007"/>
    <n v="7.3000000000000007"/>
    <n v="0"/>
  </r>
  <r>
    <n v="319"/>
    <x v="274"/>
    <n v="2.5"/>
    <n v="13.6"/>
    <n v="842"/>
    <n v="-0.1"/>
    <n v="1025.4000000000001"/>
    <n v="0.67"/>
    <x v="21"/>
    <n v="1"/>
    <x v="9"/>
    <x v="0"/>
    <x v="39"/>
    <n v="4.4000000000000004"/>
    <n v="4.4000000000000004"/>
    <n v="0"/>
  </r>
  <r>
    <n v="319"/>
    <x v="275"/>
    <n v="4.8"/>
    <n v="12.9"/>
    <n v="346"/>
    <n v="5.5"/>
    <n v="1013.7"/>
    <n v="0.78"/>
    <x v="21"/>
    <n v="1"/>
    <x v="9"/>
    <x v="0"/>
    <x v="39"/>
    <n v="5.0999999999999996"/>
    <n v="5.0999999999999996"/>
    <n v="0"/>
  </r>
  <r>
    <n v="319"/>
    <x v="276"/>
    <n v="9.3000000000000007"/>
    <n v="14.1"/>
    <n v="1024"/>
    <n v="12.4"/>
    <n v="1001.1"/>
    <n v="0.74"/>
    <x v="21"/>
    <n v="1"/>
    <x v="9"/>
    <x v="0"/>
    <x v="39"/>
    <n v="3.9000000000000004"/>
    <n v="3.9000000000000004"/>
    <n v="0"/>
  </r>
  <r>
    <n v="319"/>
    <x v="277"/>
    <n v="6.5"/>
    <n v="12.6"/>
    <n v="598"/>
    <n v="0.6"/>
    <n v="1014.2"/>
    <n v="0.74"/>
    <x v="21"/>
    <n v="1"/>
    <x v="9"/>
    <x v="0"/>
    <x v="39"/>
    <n v="5.4"/>
    <n v="5.4"/>
    <n v="0"/>
  </r>
  <r>
    <n v="319"/>
    <x v="278"/>
    <n v="4.2"/>
    <n v="13.5"/>
    <n v="582"/>
    <n v="-0.1"/>
    <n v="1023.9"/>
    <n v="0.84"/>
    <x v="21"/>
    <n v="1"/>
    <x v="9"/>
    <x v="0"/>
    <x v="40"/>
    <n v="4.5"/>
    <n v="4.5"/>
    <n v="0"/>
  </r>
  <r>
    <n v="319"/>
    <x v="279"/>
    <n v="2.9"/>
    <n v="14"/>
    <n v="290"/>
    <n v="-0.1"/>
    <n v="1025.0999999999999"/>
    <n v="0.92"/>
    <x v="21"/>
    <n v="1"/>
    <x v="9"/>
    <x v="0"/>
    <x v="40"/>
    <n v="4"/>
    <n v="4"/>
    <n v="0"/>
  </r>
  <r>
    <n v="319"/>
    <x v="280"/>
    <n v="2.2999999999999998"/>
    <n v="13.9"/>
    <n v="316"/>
    <n v="0.5"/>
    <n v="1023.3"/>
    <n v="0.9"/>
    <x v="21"/>
    <n v="1"/>
    <x v="9"/>
    <x v="0"/>
    <x v="40"/>
    <n v="4.0999999999999996"/>
    <n v="4.0999999999999996"/>
    <n v="0"/>
  </r>
  <r>
    <n v="319"/>
    <x v="281"/>
    <n v="2.5"/>
    <n v="12.9"/>
    <n v="953"/>
    <n v="0"/>
    <n v="1027.3"/>
    <n v="0.85"/>
    <x v="21"/>
    <n v="1"/>
    <x v="9"/>
    <x v="0"/>
    <x v="40"/>
    <n v="5.0999999999999996"/>
    <n v="5.0999999999999996"/>
    <n v="0"/>
  </r>
  <r>
    <n v="319"/>
    <x v="282"/>
    <n v="2"/>
    <n v="14.7"/>
    <n v="506"/>
    <n v="-0.1"/>
    <n v="1033.3"/>
    <n v="0.85"/>
    <x v="21"/>
    <n v="1"/>
    <x v="9"/>
    <x v="0"/>
    <x v="40"/>
    <n v="3.3000000000000007"/>
    <n v="3.3000000000000007"/>
    <n v="0"/>
  </r>
  <r>
    <n v="319"/>
    <x v="283"/>
    <n v="1.4"/>
    <n v="13.9"/>
    <n v="209"/>
    <n v="-0.1"/>
    <n v="1034.0999999999999"/>
    <n v="0.89"/>
    <x v="21"/>
    <n v="1"/>
    <x v="9"/>
    <x v="0"/>
    <x v="40"/>
    <n v="4.0999999999999996"/>
    <n v="4.0999999999999996"/>
    <n v="0"/>
  </r>
  <r>
    <n v="319"/>
    <x v="284"/>
    <n v="2.1"/>
    <n v="14.3"/>
    <n v="669"/>
    <n v="-0.1"/>
    <n v="1031.0999999999999"/>
    <n v="0.87"/>
    <x v="21"/>
    <n v="1"/>
    <x v="9"/>
    <x v="0"/>
    <x v="40"/>
    <n v="3.6999999999999993"/>
    <n v="3.6999999999999993"/>
    <n v="0"/>
  </r>
  <r>
    <n v="319"/>
    <x v="285"/>
    <n v="2.8"/>
    <n v="13.8"/>
    <n v="390"/>
    <n v="0.2"/>
    <n v="1028.5"/>
    <n v="0.93"/>
    <x v="21"/>
    <n v="1"/>
    <x v="9"/>
    <x v="0"/>
    <x v="41"/>
    <n v="4.1999999999999993"/>
    <n v="4.1999999999999993"/>
    <n v="0"/>
  </r>
  <r>
    <n v="319"/>
    <x v="286"/>
    <n v="2"/>
    <n v="12.9"/>
    <n v="494"/>
    <n v="-0.1"/>
    <n v="1028"/>
    <n v="0.9"/>
    <x v="21"/>
    <n v="1"/>
    <x v="9"/>
    <x v="0"/>
    <x v="41"/>
    <n v="5.0999999999999996"/>
    <n v="5.0999999999999996"/>
    <n v="0"/>
  </r>
  <r>
    <n v="319"/>
    <x v="287"/>
    <n v="1.9"/>
    <n v="13.1"/>
    <n v="328"/>
    <n v="0.1"/>
    <n v="1027.5999999999999"/>
    <n v="0.91"/>
    <x v="21"/>
    <n v="1"/>
    <x v="9"/>
    <x v="0"/>
    <x v="41"/>
    <n v="4.9000000000000004"/>
    <n v="4.9000000000000004"/>
    <n v="0"/>
  </r>
  <r>
    <n v="319"/>
    <x v="288"/>
    <n v="1.7"/>
    <n v="12.1"/>
    <n v="523"/>
    <n v="0"/>
    <n v="1026.2"/>
    <n v="0.9"/>
    <x v="21"/>
    <n v="1"/>
    <x v="9"/>
    <x v="0"/>
    <x v="41"/>
    <n v="5.9"/>
    <n v="5.9"/>
    <n v="0"/>
  </r>
  <r>
    <n v="319"/>
    <x v="289"/>
    <n v="0.9"/>
    <n v="12.1"/>
    <n v="322"/>
    <n v="1.1000000000000001"/>
    <n v="1025.7"/>
    <n v="0.92"/>
    <x v="21"/>
    <n v="1"/>
    <x v="9"/>
    <x v="0"/>
    <x v="41"/>
    <n v="5.9"/>
    <n v="5.9"/>
    <n v="0"/>
  </r>
  <r>
    <n v="319"/>
    <x v="290"/>
    <n v="2"/>
    <n v="11"/>
    <n v="481"/>
    <n v="0"/>
    <n v="1024.4000000000001"/>
    <n v="0.82"/>
    <x v="21"/>
    <n v="1"/>
    <x v="9"/>
    <x v="0"/>
    <x v="41"/>
    <n v="7"/>
    <n v="7"/>
    <n v="0"/>
  </r>
  <r>
    <n v="319"/>
    <x v="291"/>
    <n v="3.4"/>
    <n v="12"/>
    <n v="574"/>
    <n v="1.6"/>
    <n v="1009.2"/>
    <n v="0.81"/>
    <x v="21"/>
    <n v="1"/>
    <x v="9"/>
    <x v="0"/>
    <x v="41"/>
    <n v="6"/>
    <n v="6"/>
    <n v="0"/>
  </r>
  <r>
    <n v="319"/>
    <x v="292"/>
    <n v="5"/>
    <n v="14.6"/>
    <n v="387"/>
    <n v="6.9"/>
    <n v="994.4"/>
    <n v="0.87"/>
    <x v="21"/>
    <n v="1"/>
    <x v="9"/>
    <x v="0"/>
    <x v="42"/>
    <n v="3.4000000000000004"/>
    <n v="3.4000000000000004"/>
    <n v="0"/>
  </r>
  <r>
    <n v="319"/>
    <x v="293"/>
    <n v="6.5"/>
    <n v="13.7"/>
    <n v="436"/>
    <n v="4.8"/>
    <n v="994"/>
    <n v="0.89"/>
    <x v="21"/>
    <n v="1"/>
    <x v="9"/>
    <x v="0"/>
    <x v="42"/>
    <n v="4.3000000000000007"/>
    <n v="4.3000000000000007"/>
    <n v="0"/>
  </r>
  <r>
    <n v="319"/>
    <x v="294"/>
    <n v="3.5"/>
    <n v="13"/>
    <n v="611"/>
    <n v="9.6"/>
    <n v="996.2"/>
    <n v="0.88"/>
    <x v="21"/>
    <n v="1"/>
    <x v="9"/>
    <x v="0"/>
    <x v="42"/>
    <n v="5"/>
    <n v="5"/>
    <n v="0"/>
  </r>
  <r>
    <n v="319"/>
    <x v="295"/>
    <n v="8.3000000000000007"/>
    <n v="12"/>
    <n v="182"/>
    <n v="23.9"/>
    <n v="983.1"/>
    <n v="0.85"/>
    <x v="21"/>
    <n v="1"/>
    <x v="9"/>
    <x v="0"/>
    <x v="42"/>
    <n v="6"/>
    <n v="6"/>
    <n v="0"/>
  </r>
  <r>
    <n v="319"/>
    <x v="296"/>
    <n v="8.8000000000000007"/>
    <n v="9.4"/>
    <n v="846"/>
    <n v="0.4"/>
    <n v="1000"/>
    <n v="0.8"/>
    <x v="21"/>
    <n v="1"/>
    <x v="9"/>
    <x v="0"/>
    <x v="42"/>
    <n v="8.6"/>
    <n v="8.6"/>
    <n v="0"/>
  </r>
  <r>
    <n v="319"/>
    <x v="297"/>
    <n v="6.8"/>
    <n v="9.3000000000000007"/>
    <n v="359"/>
    <n v="7.9"/>
    <n v="1000.5"/>
    <n v="0.87"/>
    <x v="21"/>
    <n v="1"/>
    <x v="9"/>
    <x v="0"/>
    <x v="42"/>
    <n v="8.6999999999999993"/>
    <n v="8.6999999999999993"/>
    <n v="0"/>
  </r>
  <r>
    <n v="319"/>
    <x v="298"/>
    <n v="6.8"/>
    <n v="8"/>
    <n v="648"/>
    <n v="2.4"/>
    <n v="1006"/>
    <n v="0.8"/>
    <x v="21"/>
    <n v="1"/>
    <x v="9"/>
    <x v="0"/>
    <x v="42"/>
    <n v="10"/>
    <n v="10"/>
    <n v="0"/>
  </r>
  <r>
    <n v="319"/>
    <x v="299"/>
    <n v="7"/>
    <n v="10.4"/>
    <n v="550"/>
    <n v="2.5"/>
    <n v="1004.2"/>
    <n v="0.83"/>
    <x v="21"/>
    <n v="1"/>
    <x v="9"/>
    <x v="0"/>
    <x v="43"/>
    <n v="7.6"/>
    <n v="7.6"/>
    <n v="0"/>
  </r>
  <r>
    <n v="319"/>
    <x v="300"/>
    <n v="6.5"/>
    <n v="11.9"/>
    <n v="414"/>
    <n v="1.9"/>
    <n v="1007.5"/>
    <n v="0.83"/>
    <x v="21"/>
    <n v="1"/>
    <x v="9"/>
    <x v="0"/>
    <x v="43"/>
    <n v="6.1"/>
    <n v="6.1"/>
    <n v="0"/>
  </r>
  <r>
    <n v="319"/>
    <x v="301"/>
    <n v="4"/>
    <n v="11.8"/>
    <n v="196"/>
    <n v="7.7"/>
    <n v="1002.2"/>
    <n v="0.89"/>
    <x v="21"/>
    <n v="1"/>
    <x v="9"/>
    <x v="0"/>
    <x v="43"/>
    <n v="6.1999999999999993"/>
    <n v="6.1999999999999993"/>
    <n v="0"/>
  </r>
  <r>
    <n v="319"/>
    <x v="302"/>
    <n v="4"/>
    <n v="10.3"/>
    <n v="770"/>
    <n v="-0.1"/>
    <n v="1009.1"/>
    <n v="0.82"/>
    <x v="21"/>
    <n v="1"/>
    <x v="9"/>
    <x v="0"/>
    <x v="43"/>
    <n v="7.6999999999999993"/>
    <n v="7.6999999999999993"/>
    <n v="0"/>
  </r>
  <r>
    <n v="319"/>
    <x v="303"/>
    <n v="3.5"/>
    <n v="11.9"/>
    <n v="456"/>
    <n v="0.1"/>
    <n v="1008.7"/>
    <n v="0.82"/>
    <x v="21"/>
    <n v="1"/>
    <x v="9"/>
    <x v="0"/>
    <x v="43"/>
    <n v="6.1"/>
    <n v="6.1"/>
    <n v="0"/>
  </r>
  <r>
    <n v="319"/>
    <x v="304"/>
    <n v="4.9000000000000004"/>
    <n v="13.1"/>
    <n v="205"/>
    <n v="3.6"/>
    <n v="1006.7"/>
    <n v="0.85"/>
    <x v="21"/>
    <n v="1.1000000000000001"/>
    <x v="10"/>
    <x v="0"/>
    <x v="43"/>
    <n v="4.9000000000000004"/>
    <n v="5.3900000000000006"/>
    <n v="0"/>
  </r>
  <r>
    <n v="319"/>
    <x v="305"/>
    <n v="5.5"/>
    <n v="10.6"/>
    <n v="516"/>
    <n v="2.2000000000000002"/>
    <n v="1010.5"/>
    <n v="0.84"/>
    <x v="21"/>
    <n v="1.1000000000000001"/>
    <x v="10"/>
    <x v="0"/>
    <x v="43"/>
    <n v="7.4"/>
    <n v="8.14"/>
    <n v="0"/>
  </r>
  <r>
    <n v="319"/>
    <x v="306"/>
    <n v="5.9"/>
    <n v="11.1"/>
    <n v="272"/>
    <n v="-0.1"/>
    <n v="1017.1"/>
    <n v="0.86"/>
    <x v="21"/>
    <n v="1.1000000000000001"/>
    <x v="10"/>
    <x v="0"/>
    <x v="44"/>
    <n v="6.9"/>
    <n v="7.5900000000000007"/>
    <n v="0"/>
  </r>
  <r>
    <n v="319"/>
    <x v="307"/>
    <n v="4.8"/>
    <n v="14.1"/>
    <n v="569"/>
    <n v="0"/>
    <n v="1016.2"/>
    <n v="0.74"/>
    <x v="21"/>
    <n v="1.1000000000000001"/>
    <x v="10"/>
    <x v="0"/>
    <x v="44"/>
    <n v="3.9000000000000004"/>
    <n v="4.2900000000000009"/>
    <n v="0"/>
  </r>
  <r>
    <n v="319"/>
    <x v="308"/>
    <n v="2.8"/>
    <n v="14.6"/>
    <n v="498"/>
    <n v="0"/>
    <n v="1012.7"/>
    <n v="0.66"/>
    <x v="21"/>
    <n v="1.1000000000000001"/>
    <x v="10"/>
    <x v="0"/>
    <x v="44"/>
    <n v="3.4000000000000004"/>
    <n v="3.7400000000000007"/>
    <n v="0"/>
  </r>
  <r>
    <n v="319"/>
    <x v="309"/>
    <n v="2"/>
    <n v="11.9"/>
    <n v="477"/>
    <n v="0"/>
    <n v="1008.4"/>
    <n v="0.81"/>
    <x v="21"/>
    <n v="1.1000000000000001"/>
    <x v="10"/>
    <x v="0"/>
    <x v="44"/>
    <n v="6.1"/>
    <n v="6.71"/>
    <n v="0"/>
  </r>
  <r>
    <n v="319"/>
    <x v="310"/>
    <n v="2.5"/>
    <n v="11.9"/>
    <n v="674"/>
    <n v="0"/>
    <n v="1009.4"/>
    <n v="0.85"/>
    <x v="21"/>
    <n v="1.1000000000000001"/>
    <x v="10"/>
    <x v="0"/>
    <x v="44"/>
    <n v="6.1"/>
    <n v="6.71"/>
    <n v="0"/>
  </r>
  <r>
    <n v="319"/>
    <x v="311"/>
    <n v="2.4"/>
    <n v="10.9"/>
    <n v="324"/>
    <n v="-0.1"/>
    <n v="1013.9"/>
    <n v="0.94"/>
    <x v="21"/>
    <n v="1.1000000000000001"/>
    <x v="10"/>
    <x v="0"/>
    <x v="44"/>
    <n v="7.1"/>
    <n v="7.8100000000000005"/>
    <n v="0"/>
  </r>
  <r>
    <n v="319"/>
    <x v="312"/>
    <n v="3"/>
    <n v="10.5"/>
    <n v="672"/>
    <n v="0"/>
    <n v="1017.4"/>
    <n v="0.89"/>
    <x v="21"/>
    <n v="1.1000000000000001"/>
    <x v="10"/>
    <x v="0"/>
    <x v="44"/>
    <n v="7.5"/>
    <n v="8.25"/>
    <n v="0"/>
  </r>
  <r>
    <n v="319"/>
    <x v="313"/>
    <n v="4.3"/>
    <n v="10.1"/>
    <n v="336"/>
    <n v="1.2"/>
    <n v="1011"/>
    <n v="0.85"/>
    <x v="21"/>
    <n v="1.1000000000000001"/>
    <x v="10"/>
    <x v="0"/>
    <x v="45"/>
    <n v="7.9"/>
    <n v="8.6900000000000013"/>
    <n v="0"/>
  </r>
  <r>
    <n v="319"/>
    <x v="314"/>
    <n v="4.8"/>
    <n v="11.1"/>
    <n v="270"/>
    <n v="-0.1"/>
    <n v="1011.2"/>
    <n v="0.86"/>
    <x v="21"/>
    <n v="1.1000000000000001"/>
    <x v="10"/>
    <x v="0"/>
    <x v="45"/>
    <n v="6.9"/>
    <n v="7.5900000000000007"/>
    <n v="0"/>
  </r>
  <r>
    <n v="319"/>
    <x v="315"/>
    <n v="4.3"/>
    <n v="13.1"/>
    <n v="587"/>
    <n v="0"/>
    <n v="1008.3"/>
    <n v="0.73"/>
    <x v="21"/>
    <n v="1.1000000000000001"/>
    <x v="10"/>
    <x v="0"/>
    <x v="45"/>
    <n v="4.9000000000000004"/>
    <n v="5.3900000000000006"/>
    <n v="0"/>
  </r>
  <r>
    <n v="319"/>
    <x v="316"/>
    <n v="3.8"/>
    <n v="13.6"/>
    <n v="134"/>
    <n v="1.1000000000000001"/>
    <n v="1009"/>
    <n v="0.84"/>
    <x v="21"/>
    <n v="1.1000000000000001"/>
    <x v="10"/>
    <x v="0"/>
    <x v="45"/>
    <n v="4.4000000000000004"/>
    <n v="4.8400000000000007"/>
    <n v="0"/>
  </r>
  <r>
    <n v="319"/>
    <x v="317"/>
    <n v="2"/>
    <n v="13.5"/>
    <n v="97"/>
    <n v="0.1"/>
    <n v="1004.7"/>
    <n v="0.84"/>
    <x v="21"/>
    <n v="1.1000000000000001"/>
    <x v="10"/>
    <x v="0"/>
    <x v="45"/>
    <n v="4.5"/>
    <n v="4.95"/>
    <n v="0"/>
  </r>
  <r>
    <n v="319"/>
    <x v="318"/>
    <n v="1.9"/>
    <n v="12.7"/>
    <n v="243"/>
    <n v="3.3"/>
    <n v="1007.6"/>
    <n v="0.95"/>
    <x v="21"/>
    <n v="1.1000000000000001"/>
    <x v="10"/>
    <x v="0"/>
    <x v="45"/>
    <n v="5.3000000000000007"/>
    <n v="5.830000000000001"/>
    <n v="0"/>
  </r>
  <r>
    <n v="319"/>
    <x v="319"/>
    <n v="3.4"/>
    <n v="7.5"/>
    <n v="135"/>
    <n v="1.8"/>
    <n v="1009.8"/>
    <n v="0.93"/>
    <x v="21"/>
    <n v="1.1000000000000001"/>
    <x v="10"/>
    <x v="0"/>
    <x v="45"/>
    <n v="10.5"/>
    <n v="11.55"/>
    <n v="0"/>
  </r>
  <r>
    <n v="319"/>
    <x v="320"/>
    <n v="4.0999999999999996"/>
    <n v="5.6"/>
    <n v="465"/>
    <n v="1.5"/>
    <n v="1017.8"/>
    <n v="0.83"/>
    <x v="21"/>
    <n v="1.1000000000000001"/>
    <x v="10"/>
    <x v="0"/>
    <x v="46"/>
    <n v="12.4"/>
    <n v="13.640000000000002"/>
    <n v="0"/>
  </r>
  <r>
    <n v="319"/>
    <x v="321"/>
    <n v="4.5999999999999996"/>
    <n v="5.3"/>
    <n v="339"/>
    <n v="1.6"/>
    <n v="1016.7"/>
    <n v="0.85"/>
    <x v="21"/>
    <n v="1.1000000000000001"/>
    <x v="10"/>
    <x v="0"/>
    <x v="46"/>
    <n v="12.7"/>
    <n v="13.97"/>
    <n v="0"/>
  </r>
  <r>
    <n v="319"/>
    <x v="322"/>
    <n v="4.8"/>
    <n v="5.7"/>
    <n v="167"/>
    <n v="7"/>
    <n v="1003.6"/>
    <n v="0.87"/>
    <x v="21"/>
    <n v="1.1000000000000001"/>
    <x v="10"/>
    <x v="0"/>
    <x v="46"/>
    <n v="12.3"/>
    <n v="13.530000000000001"/>
    <n v="0"/>
  </r>
  <r>
    <n v="319"/>
    <x v="323"/>
    <n v="3.5"/>
    <n v="1.9"/>
    <n v="179"/>
    <n v="15.7"/>
    <n v="1011"/>
    <n v="0.95"/>
    <x v="21"/>
    <n v="1.1000000000000001"/>
    <x v="10"/>
    <x v="0"/>
    <x v="46"/>
    <n v="16.100000000000001"/>
    <n v="17.710000000000004"/>
    <n v="0"/>
  </r>
  <r>
    <n v="319"/>
    <x v="324"/>
    <n v="2.1"/>
    <n v="2.1"/>
    <n v="423"/>
    <n v="0.2"/>
    <n v="1024.0999999999999"/>
    <n v="0.92"/>
    <x v="21"/>
    <n v="1.1000000000000001"/>
    <x v="10"/>
    <x v="0"/>
    <x v="46"/>
    <n v="15.9"/>
    <n v="17.490000000000002"/>
    <n v="0"/>
  </r>
  <r>
    <n v="319"/>
    <x v="325"/>
    <n v="4.3"/>
    <n v="0.3"/>
    <n v="457"/>
    <n v="-0.1"/>
    <n v="1023.2"/>
    <n v="0.84"/>
    <x v="21"/>
    <n v="1.1000000000000001"/>
    <x v="10"/>
    <x v="0"/>
    <x v="46"/>
    <n v="17.7"/>
    <n v="19.470000000000002"/>
    <n v="0"/>
  </r>
  <r>
    <n v="319"/>
    <x v="326"/>
    <n v="6.5"/>
    <n v="2.7"/>
    <n v="87"/>
    <n v="3.4"/>
    <n v="1003.9"/>
    <n v="0.91"/>
    <x v="21"/>
    <n v="1.1000000000000001"/>
    <x v="10"/>
    <x v="0"/>
    <x v="46"/>
    <n v="15.3"/>
    <n v="16.830000000000002"/>
    <n v="0"/>
  </r>
  <r>
    <n v="319"/>
    <x v="327"/>
    <n v="3.8"/>
    <n v="6"/>
    <n v="259"/>
    <n v="6.1"/>
    <n v="994.4"/>
    <n v="0.91"/>
    <x v="21"/>
    <n v="1.1000000000000001"/>
    <x v="10"/>
    <x v="0"/>
    <x v="47"/>
    <n v="12"/>
    <n v="13.200000000000001"/>
    <n v="0"/>
  </r>
  <r>
    <n v="319"/>
    <x v="328"/>
    <n v="3.5"/>
    <n v="5.0999999999999996"/>
    <n v="180"/>
    <n v="1.8"/>
    <n v="1007.7"/>
    <n v="0.9"/>
    <x v="21"/>
    <n v="1.1000000000000001"/>
    <x v="10"/>
    <x v="0"/>
    <x v="47"/>
    <n v="12.9"/>
    <n v="14.190000000000001"/>
    <n v="0"/>
  </r>
  <r>
    <n v="319"/>
    <x v="329"/>
    <n v="2.2999999999999998"/>
    <n v="4.5"/>
    <n v="268"/>
    <n v="-0.1"/>
    <n v="1021"/>
    <n v="0.93"/>
    <x v="21"/>
    <n v="1.1000000000000001"/>
    <x v="10"/>
    <x v="0"/>
    <x v="47"/>
    <n v="13.5"/>
    <n v="14.850000000000001"/>
    <n v="0"/>
  </r>
  <r>
    <n v="319"/>
    <x v="330"/>
    <n v="6.2"/>
    <n v="6.7"/>
    <n v="68"/>
    <n v="0.6"/>
    <n v="1017.8"/>
    <n v="0.91"/>
    <x v="21"/>
    <n v="1.1000000000000001"/>
    <x v="10"/>
    <x v="0"/>
    <x v="47"/>
    <n v="11.3"/>
    <n v="12.430000000000001"/>
    <n v="0"/>
  </r>
  <r>
    <n v="319"/>
    <x v="331"/>
    <n v="5.7"/>
    <n v="9.8000000000000007"/>
    <n v="113"/>
    <n v="-0.1"/>
    <n v="1013.8"/>
    <n v="0.93"/>
    <x v="21"/>
    <n v="1.1000000000000001"/>
    <x v="10"/>
    <x v="0"/>
    <x v="47"/>
    <n v="8.1999999999999993"/>
    <n v="9.02"/>
    <n v="0"/>
  </r>
  <r>
    <n v="319"/>
    <x v="332"/>
    <n v="4.9000000000000004"/>
    <n v="9.3000000000000007"/>
    <n v="140"/>
    <n v="1.9"/>
    <n v="1006.8"/>
    <n v="0.89"/>
    <x v="21"/>
    <n v="1.1000000000000001"/>
    <x v="10"/>
    <x v="0"/>
    <x v="47"/>
    <n v="8.6999999999999993"/>
    <n v="9.57"/>
    <n v="0"/>
  </r>
  <r>
    <n v="319"/>
    <x v="333"/>
    <n v="5"/>
    <n v="6.1"/>
    <n v="237"/>
    <n v="-0.1"/>
    <n v="1012.5"/>
    <n v="0.82"/>
    <x v="21"/>
    <n v="1.1000000000000001"/>
    <x v="10"/>
    <x v="0"/>
    <x v="47"/>
    <n v="11.9"/>
    <n v="13.090000000000002"/>
    <n v="0"/>
  </r>
  <r>
    <n v="319"/>
    <x v="334"/>
    <n v="6.5"/>
    <n v="6.1"/>
    <n v="170"/>
    <n v="-0.1"/>
    <n v="1010.8"/>
    <n v="0.78"/>
    <x v="21"/>
    <n v="1.1000000000000001"/>
    <x v="11"/>
    <x v="0"/>
    <x v="48"/>
    <n v="11.9"/>
    <n v="13.090000000000002"/>
    <n v="0"/>
  </r>
  <r>
    <n v="319"/>
    <x v="335"/>
    <n v="5"/>
    <n v="8.1"/>
    <n v="277"/>
    <n v="-0.1"/>
    <n v="1007.3"/>
    <n v="0.76"/>
    <x v="21"/>
    <n v="1.1000000000000001"/>
    <x v="11"/>
    <x v="0"/>
    <x v="48"/>
    <n v="9.9"/>
    <n v="10.89"/>
    <n v="0"/>
  </r>
  <r>
    <n v="319"/>
    <x v="336"/>
    <n v="2.5"/>
    <n v="7.4"/>
    <n v="205"/>
    <n v="0"/>
    <n v="1010.7"/>
    <n v="0.86"/>
    <x v="21"/>
    <n v="1.1000000000000001"/>
    <x v="11"/>
    <x v="0"/>
    <x v="48"/>
    <n v="10.6"/>
    <n v="11.66"/>
    <n v="0"/>
  </r>
  <r>
    <n v="319"/>
    <x v="337"/>
    <n v="3.3"/>
    <n v="6.4"/>
    <n v="247"/>
    <n v="0.4"/>
    <n v="1004.3"/>
    <n v="0.88"/>
    <x v="21"/>
    <n v="1.1000000000000001"/>
    <x v="11"/>
    <x v="0"/>
    <x v="48"/>
    <n v="11.6"/>
    <n v="12.76"/>
    <n v="0"/>
  </r>
  <r>
    <n v="319"/>
    <x v="338"/>
    <n v="3.5"/>
    <n v="4"/>
    <n v="312"/>
    <n v="-0.1"/>
    <n v="1008.2"/>
    <n v="0.92"/>
    <x v="21"/>
    <n v="1.1000000000000001"/>
    <x v="11"/>
    <x v="0"/>
    <x v="48"/>
    <n v="14"/>
    <n v="15.400000000000002"/>
    <n v="0"/>
  </r>
  <r>
    <n v="319"/>
    <x v="339"/>
    <n v="7.8"/>
    <n v="9.4"/>
    <n v="147"/>
    <n v="4.9000000000000004"/>
    <n v="1001.4"/>
    <n v="0.88"/>
    <x v="21"/>
    <n v="1.1000000000000001"/>
    <x v="11"/>
    <x v="0"/>
    <x v="48"/>
    <n v="8.6"/>
    <n v="9.4600000000000009"/>
    <n v="0"/>
  </r>
  <r>
    <n v="319"/>
    <x v="340"/>
    <n v="6.9"/>
    <n v="11.7"/>
    <n v="95"/>
    <n v="3.9"/>
    <n v="1005.1"/>
    <n v="0.9"/>
    <x v="21"/>
    <n v="1.1000000000000001"/>
    <x v="11"/>
    <x v="0"/>
    <x v="48"/>
    <n v="6.3000000000000007"/>
    <n v="6.9300000000000015"/>
    <n v="0"/>
  </r>
  <r>
    <n v="319"/>
    <x v="341"/>
    <n v="6"/>
    <n v="13.3"/>
    <n v="72"/>
    <n v="2"/>
    <n v="1011.8"/>
    <n v="0.89"/>
    <x v="21"/>
    <n v="1.1000000000000001"/>
    <x v="11"/>
    <x v="0"/>
    <x v="49"/>
    <n v="4.6999999999999993"/>
    <n v="5.17"/>
    <n v="0"/>
  </r>
  <r>
    <n v="319"/>
    <x v="342"/>
    <n v="5.3"/>
    <n v="13.2"/>
    <n v="228"/>
    <n v="-0.1"/>
    <n v="1010.4"/>
    <n v="0.79"/>
    <x v="21"/>
    <n v="1.1000000000000001"/>
    <x v="11"/>
    <x v="0"/>
    <x v="49"/>
    <n v="4.8000000000000007"/>
    <n v="5.2800000000000011"/>
    <n v="0"/>
  </r>
  <r>
    <n v="319"/>
    <x v="343"/>
    <n v="6"/>
    <n v="11.9"/>
    <n v="197"/>
    <n v="0"/>
    <n v="1018.1"/>
    <n v="0.85"/>
    <x v="21"/>
    <n v="1.1000000000000001"/>
    <x v="11"/>
    <x v="0"/>
    <x v="49"/>
    <n v="6.1"/>
    <n v="6.71"/>
    <n v="0"/>
  </r>
  <r>
    <n v="319"/>
    <x v="344"/>
    <n v="3.5"/>
    <n v="8.4"/>
    <n v="245"/>
    <n v="0"/>
    <n v="1022.2"/>
    <n v="0.93"/>
    <x v="21"/>
    <n v="1.1000000000000001"/>
    <x v="11"/>
    <x v="0"/>
    <x v="49"/>
    <n v="9.6"/>
    <n v="10.56"/>
    <n v="0"/>
  </r>
  <r>
    <n v="319"/>
    <x v="345"/>
    <n v="3.2"/>
    <n v="9.6999999999999993"/>
    <n v="104"/>
    <n v="-0.1"/>
    <n v="1020.6"/>
    <n v="0.9"/>
    <x v="21"/>
    <n v="1.1000000000000001"/>
    <x v="11"/>
    <x v="0"/>
    <x v="49"/>
    <n v="8.3000000000000007"/>
    <n v="9.1300000000000008"/>
    <n v="0"/>
  </r>
  <r>
    <n v="319"/>
    <x v="346"/>
    <n v="1.8"/>
    <n v="7.6"/>
    <n v="309"/>
    <n v="0"/>
    <n v="1027.5999999999999"/>
    <n v="0.92"/>
    <x v="21"/>
    <n v="1.1000000000000001"/>
    <x v="11"/>
    <x v="0"/>
    <x v="49"/>
    <n v="10.4"/>
    <n v="11.440000000000001"/>
    <n v="0"/>
  </r>
  <r>
    <n v="319"/>
    <x v="347"/>
    <n v="4.2"/>
    <n v="7.5"/>
    <n v="55"/>
    <n v="-0.1"/>
    <n v="1022.4"/>
    <n v="0.94"/>
    <x v="21"/>
    <n v="1.1000000000000001"/>
    <x v="11"/>
    <x v="0"/>
    <x v="49"/>
    <n v="10.5"/>
    <n v="11.55"/>
    <n v="0"/>
  </r>
  <r>
    <n v="319"/>
    <x v="348"/>
    <n v="4.0999999999999996"/>
    <n v="7.7"/>
    <n v="253"/>
    <n v="0"/>
    <n v="1012.4"/>
    <n v="0.86"/>
    <x v="21"/>
    <n v="1.1000000000000001"/>
    <x v="11"/>
    <x v="0"/>
    <x v="50"/>
    <n v="10.3"/>
    <n v="11.330000000000002"/>
    <n v="0"/>
  </r>
  <r>
    <n v="319"/>
    <x v="349"/>
    <n v="2.4"/>
    <n v="9.8000000000000007"/>
    <n v="217"/>
    <n v="0.8"/>
    <n v="1011.6"/>
    <n v="0.82"/>
    <x v="21"/>
    <n v="1.1000000000000001"/>
    <x v="11"/>
    <x v="0"/>
    <x v="50"/>
    <n v="8.1999999999999993"/>
    <n v="9.02"/>
    <n v="0"/>
  </r>
  <r>
    <n v="319"/>
    <x v="350"/>
    <n v="4"/>
    <n v="8.5"/>
    <n v="162"/>
    <n v="-0.1"/>
    <n v="1017.1"/>
    <n v="0.89"/>
    <x v="21"/>
    <n v="1.1000000000000001"/>
    <x v="11"/>
    <x v="0"/>
    <x v="50"/>
    <n v="9.5"/>
    <n v="10.450000000000001"/>
    <n v="0"/>
  </r>
  <r>
    <n v="319"/>
    <x v="351"/>
    <n v="7.1"/>
    <n v="11.1"/>
    <n v="211"/>
    <n v="0.6"/>
    <n v="1011.9"/>
    <n v="0.77"/>
    <x v="21"/>
    <n v="1.1000000000000001"/>
    <x v="11"/>
    <x v="0"/>
    <x v="50"/>
    <n v="6.9"/>
    <n v="7.5900000000000007"/>
    <n v="0"/>
  </r>
  <r>
    <n v="319"/>
    <x v="352"/>
    <n v="4.2"/>
    <n v="9.4"/>
    <n v="200"/>
    <n v="5"/>
    <n v="1017"/>
    <n v="0.9"/>
    <x v="21"/>
    <n v="1.1000000000000001"/>
    <x v="11"/>
    <x v="0"/>
    <x v="50"/>
    <n v="8.6"/>
    <n v="9.4600000000000009"/>
    <n v="0"/>
  </r>
  <r>
    <n v="319"/>
    <x v="353"/>
    <n v="2.1"/>
    <n v="5.8"/>
    <n v="168"/>
    <n v="2"/>
    <n v="1015.1"/>
    <n v="0.96"/>
    <x v="21"/>
    <n v="1.1000000000000001"/>
    <x v="11"/>
    <x v="0"/>
    <x v="50"/>
    <n v="12.2"/>
    <n v="13.42"/>
    <n v="0"/>
  </r>
  <r>
    <n v="319"/>
    <x v="354"/>
    <n v="2.8"/>
    <n v="8.8000000000000007"/>
    <n v="145"/>
    <n v="-0.1"/>
    <n v="1009.3"/>
    <n v="0.92"/>
    <x v="21"/>
    <n v="1.1000000000000001"/>
    <x v="11"/>
    <x v="0"/>
    <x v="50"/>
    <n v="9.1999999999999993"/>
    <n v="10.119999999999999"/>
    <n v="0"/>
  </r>
  <r>
    <n v="319"/>
    <x v="355"/>
    <n v="2.5"/>
    <n v="5"/>
    <n v="314"/>
    <n v="0"/>
    <n v="1010.1"/>
    <n v="0.87"/>
    <x v="21"/>
    <n v="1.1000000000000001"/>
    <x v="11"/>
    <x v="0"/>
    <x v="51"/>
    <n v="13"/>
    <n v="14.3"/>
    <n v="0"/>
  </r>
  <r>
    <n v="319"/>
    <x v="356"/>
    <n v="5.2"/>
    <n v="4.7"/>
    <n v="75"/>
    <n v="0"/>
    <n v="1018"/>
    <n v="0.81"/>
    <x v="21"/>
    <n v="1.1000000000000001"/>
    <x v="11"/>
    <x v="0"/>
    <x v="51"/>
    <n v="13.3"/>
    <n v="14.630000000000003"/>
    <n v="0"/>
  </r>
  <r>
    <n v="319"/>
    <x v="357"/>
    <n v="8.5"/>
    <n v="1.3"/>
    <n v="452"/>
    <n v="0"/>
    <n v="1029.9000000000001"/>
    <n v="0.75"/>
    <x v="21"/>
    <n v="1.1000000000000001"/>
    <x v="11"/>
    <x v="0"/>
    <x v="51"/>
    <n v="16.7"/>
    <n v="18.37"/>
    <n v="0"/>
  </r>
  <r>
    <n v="319"/>
    <x v="358"/>
    <n v="6.8"/>
    <n v="-2"/>
    <n v="443"/>
    <n v="0"/>
    <n v="1028.5999999999999"/>
    <n v="0.7"/>
    <x v="21"/>
    <n v="1.1000000000000001"/>
    <x v="11"/>
    <x v="0"/>
    <x v="51"/>
    <n v="20"/>
    <n v="22"/>
    <n v="0"/>
  </r>
  <r>
    <n v="319"/>
    <x v="359"/>
    <n v="3.9"/>
    <n v="-1.6"/>
    <n v="433"/>
    <n v="0"/>
    <n v="1029.8"/>
    <n v="0.82"/>
    <x v="21"/>
    <n v="1.1000000000000001"/>
    <x v="11"/>
    <x v="0"/>
    <x v="51"/>
    <n v="19.600000000000001"/>
    <n v="21.560000000000002"/>
    <n v="0"/>
  </r>
  <r>
    <n v="319"/>
    <x v="360"/>
    <n v="4.3"/>
    <n v="1"/>
    <n v="398"/>
    <n v="-0.1"/>
    <n v="1033.5"/>
    <n v="0.85"/>
    <x v="21"/>
    <n v="1.1000000000000001"/>
    <x v="11"/>
    <x v="0"/>
    <x v="51"/>
    <n v="17"/>
    <n v="18.700000000000003"/>
    <n v="0"/>
  </r>
  <r>
    <n v="319"/>
    <x v="361"/>
    <n v="3.4"/>
    <n v="2.6"/>
    <n v="356"/>
    <n v="0"/>
    <n v="1031.3"/>
    <n v="0.87"/>
    <x v="21"/>
    <n v="1.1000000000000001"/>
    <x v="11"/>
    <x v="0"/>
    <x v="51"/>
    <n v="15.4"/>
    <n v="16.940000000000001"/>
    <n v="0"/>
  </r>
  <r>
    <n v="319"/>
    <x v="362"/>
    <n v="1.5"/>
    <n v="0.8"/>
    <n v="89"/>
    <n v="0.4"/>
    <n v="1027.5999999999999"/>
    <n v="0.97"/>
    <x v="21"/>
    <n v="1.1000000000000001"/>
    <x v="11"/>
    <x v="0"/>
    <x v="52"/>
    <n v="17.2"/>
    <n v="18.920000000000002"/>
    <n v="0"/>
  </r>
  <r>
    <n v="319"/>
    <x v="363"/>
    <n v="2.8"/>
    <n v="2.5"/>
    <n v="407"/>
    <n v="0"/>
    <n v="1031"/>
    <n v="0.87"/>
    <x v="21"/>
    <n v="1.1000000000000001"/>
    <x v="11"/>
    <x v="0"/>
    <x v="52"/>
    <n v="15.5"/>
    <n v="17.05"/>
    <n v="0"/>
  </r>
  <r>
    <n v="319"/>
    <x v="364"/>
    <n v="3.8"/>
    <n v="2.2999999999999998"/>
    <n v="220"/>
    <n v="0.6"/>
    <n v="1025.7"/>
    <n v="0.91"/>
    <x v="21"/>
    <n v="1.1000000000000001"/>
    <x v="11"/>
    <x v="0"/>
    <x v="52"/>
    <n v="15.7"/>
    <n v="17.27"/>
    <n v="0"/>
  </r>
  <r>
    <n v="319"/>
    <x v="365"/>
    <n v="7.3"/>
    <n v="4"/>
    <n v="72"/>
    <n v="0.2"/>
    <n v="1007.3"/>
    <n v="0.8"/>
    <x v="21"/>
    <n v="1.1000000000000001"/>
    <x v="0"/>
    <x v="1"/>
    <x v="52"/>
    <n v="14"/>
    <n v="15.400000000000002"/>
    <n v="0"/>
  </r>
  <r>
    <n v="319"/>
    <x v="366"/>
    <n v="6.6"/>
    <n v="2.7"/>
    <n v="396"/>
    <n v="0.4"/>
    <n v="1003"/>
    <n v="0.74"/>
    <x v="21"/>
    <n v="1.1000000000000001"/>
    <x v="0"/>
    <x v="1"/>
    <x v="52"/>
    <n v="15.3"/>
    <n v="16.830000000000002"/>
    <n v="0"/>
  </r>
  <r>
    <n v="319"/>
    <x v="367"/>
    <n v="5.5"/>
    <n v="1.4"/>
    <n v="237"/>
    <n v="2.2000000000000002"/>
    <n v="1006"/>
    <n v="0.84"/>
    <x v="21"/>
    <n v="1.1000000000000001"/>
    <x v="0"/>
    <x v="1"/>
    <x v="52"/>
    <n v="16.600000000000001"/>
    <n v="18.260000000000002"/>
    <n v="0"/>
  </r>
  <r>
    <n v="319"/>
    <x v="368"/>
    <n v="5.2"/>
    <n v="0.7"/>
    <n v="401"/>
    <n v="-0.1"/>
    <n v="1011"/>
    <n v="0.79"/>
    <x v="21"/>
    <n v="1.1000000000000001"/>
    <x v="0"/>
    <x v="1"/>
    <x v="52"/>
    <n v="17.3"/>
    <n v="19.03"/>
    <n v="0"/>
  </r>
  <r>
    <n v="319"/>
    <x v="369"/>
    <n v="4.5"/>
    <n v="-0.1"/>
    <n v="271"/>
    <n v="3.4"/>
    <n v="1011.3"/>
    <n v="0.89"/>
    <x v="21"/>
    <n v="1.1000000000000001"/>
    <x v="0"/>
    <x v="1"/>
    <x v="53"/>
    <n v="18.100000000000001"/>
    <n v="19.910000000000004"/>
    <n v="0"/>
  </r>
  <r>
    <n v="319"/>
    <x v="370"/>
    <n v="3.5"/>
    <n v="-1"/>
    <n v="596"/>
    <n v="3.4"/>
    <n v="1015.7"/>
    <n v="0.9"/>
    <x v="21"/>
    <n v="1.1000000000000001"/>
    <x v="0"/>
    <x v="1"/>
    <x v="53"/>
    <n v="19"/>
    <n v="20.900000000000002"/>
    <n v="0"/>
  </r>
  <r>
    <n v="319"/>
    <x v="371"/>
    <n v="7.7"/>
    <n v="1"/>
    <n v="190"/>
    <n v="3.9"/>
    <n v="1006"/>
    <n v="0.89"/>
    <x v="21"/>
    <n v="1.1000000000000001"/>
    <x v="0"/>
    <x v="1"/>
    <x v="53"/>
    <n v="17"/>
    <n v="18.700000000000003"/>
    <n v="0"/>
  </r>
  <r>
    <n v="319"/>
    <x v="372"/>
    <n v="3.3"/>
    <n v="2.1"/>
    <n v="211"/>
    <n v="11.6"/>
    <n v="1001"/>
    <n v="0.94"/>
    <x v="21"/>
    <n v="1.1000000000000001"/>
    <x v="0"/>
    <x v="1"/>
    <x v="53"/>
    <n v="15.9"/>
    <n v="17.490000000000002"/>
    <n v="0"/>
  </r>
  <r>
    <n v="319"/>
    <x v="373"/>
    <n v="6"/>
    <n v="4.5999999999999996"/>
    <n v="96"/>
    <n v="12.6"/>
    <n v="985"/>
    <n v="0.92"/>
    <x v="21"/>
    <n v="1.1000000000000001"/>
    <x v="0"/>
    <x v="1"/>
    <x v="53"/>
    <n v="13.4"/>
    <n v="14.740000000000002"/>
    <n v="0"/>
  </r>
  <r>
    <n v="319"/>
    <x v="374"/>
    <n v="4.0999999999999996"/>
    <n v="-0.9"/>
    <n v="88"/>
    <n v="0.6"/>
    <n v="1012.1"/>
    <n v="0.86"/>
    <x v="21"/>
    <n v="1.1000000000000001"/>
    <x v="0"/>
    <x v="1"/>
    <x v="53"/>
    <n v="18.899999999999999"/>
    <n v="20.79"/>
    <n v="0"/>
  </r>
  <r>
    <n v="319"/>
    <x v="375"/>
    <n v="3.7"/>
    <n v="0.2"/>
    <n v="365"/>
    <n v="1"/>
    <n v="1020.2"/>
    <n v="0.81"/>
    <x v="21"/>
    <n v="1.1000000000000001"/>
    <x v="0"/>
    <x v="1"/>
    <x v="53"/>
    <n v="17.8"/>
    <n v="19.580000000000002"/>
    <n v="0"/>
  </r>
  <r>
    <n v="319"/>
    <x v="376"/>
    <n v="5.7"/>
    <n v="7.3"/>
    <n v="88"/>
    <n v="3.8"/>
    <n v="1007.5"/>
    <n v="0.93"/>
    <x v="21"/>
    <n v="1.1000000000000001"/>
    <x v="0"/>
    <x v="1"/>
    <x v="54"/>
    <n v="10.7"/>
    <n v="11.77"/>
    <n v="0"/>
  </r>
  <r>
    <n v="319"/>
    <x v="377"/>
    <n v="4.4000000000000004"/>
    <n v="9.8000000000000007"/>
    <n v="181"/>
    <n v="1.5"/>
    <n v="1007.9"/>
    <n v="0.87"/>
    <x v="21"/>
    <n v="1.1000000000000001"/>
    <x v="0"/>
    <x v="1"/>
    <x v="54"/>
    <n v="8.1999999999999993"/>
    <n v="9.02"/>
    <n v="0"/>
  </r>
  <r>
    <n v="319"/>
    <x v="378"/>
    <n v="2.5"/>
    <n v="7.6"/>
    <n v="246"/>
    <n v="1.7"/>
    <n v="1012.4"/>
    <n v="0.94"/>
    <x v="21"/>
    <n v="1.1000000000000001"/>
    <x v="0"/>
    <x v="1"/>
    <x v="54"/>
    <n v="10.4"/>
    <n v="11.440000000000001"/>
    <n v="0"/>
  </r>
  <r>
    <n v="319"/>
    <x v="379"/>
    <n v="5"/>
    <n v="10.1"/>
    <n v="128"/>
    <n v="0.3"/>
    <n v="1006.6"/>
    <n v="0.83"/>
    <x v="21"/>
    <n v="1.1000000000000001"/>
    <x v="0"/>
    <x v="1"/>
    <x v="54"/>
    <n v="7.9"/>
    <n v="8.6900000000000013"/>
    <n v="0"/>
  </r>
  <r>
    <n v="319"/>
    <x v="380"/>
    <n v="4.4000000000000004"/>
    <n v="8.6999999999999993"/>
    <n v="369"/>
    <n v="0.1"/>
    <n v="1011"/>
    <n v="0.84"/>
    <x v="21"/>
    <n v="1.1000000000000001"/>
    <x v="0"/>
    <x v="1"/>
    <x v="54"/>
    <n v="9.3000000000000007"/>
    <n v="10.230000000000002"/>
    <n v="0"/>
  </r>
  <r>
    <n v="319"/>
    <x v="381"/>
    <n v="1.8"/>
    <n v="8.3000000000000007"/>
    <n v="414"/>
    <n v="1.4"/>
    <n v="1017.3"/>
    <n v="0.93"/>
    <x v="21"/>
    <n v="1.1000000000000001"/>
    <x v="0"/>
    <x v="1"/>
    <x v="54"/>
    <n v="9.6999999999999993"/>
    <n v="10.67"/>
    <n v="0"/>
  </r>
  <r>
    <n v="319"/>
    <x v="382"/>
    <n v="2"/>
    <n v="5.9"/>
    <n v="464"/>
    <n v="0"/>
    <n v="1019"/>
    <n v="0.89"/>
    <x v="21"/>
    <n v="1.1000000000000001"/>
    <x v="0"/>
    <x v="1"/>
    <x v="54"/>
    <n v="12.1"/>
    <n v="13.31"/>
    <n v="0"/>
  </r>
  <r>
    <n v="319"/>
    <x v="383"/>
    <n v="1.9"/>
    <n v="4.3"/>
    <n v="426"/>
    <n v="0"/>
    <n v="1018"/>
    <n v="0.89"/>
    <x v="21"/>
    <n v="1.1000000000000001"/>
    <x v="0"/>
    <x v="1"/>
    <x v="55"/>
    <n v="13.7"/>
    <n v="15.07"/>
    <n v="0"/>
  </r>
  <r>
    <n v="319"/>
    <x v="384"/>
    <n v="2.6"/>
    <n v="4.5999999999999996"/>
    <n v="467"/>
    <n v="0.2"/>
    <n v="1014.5"/>
    <n v="0.91"/>
    <x v="21"/>
    <n v="1.1000000000000001"/>
    <x v="0"/>
    <x v="1"/>
    <x v="55"/>
    <n v="13.4"/>
    <n v="14.740000000000002"/>
    <n v="0"/>
  </r>
  <r>
    <n v="319"/>
    <x v="385"/>
    <n v="4.0999999999999996"/>
    <n v="7.6"/>
    <n v="293"/>
    <n v="1"/>
    <n v="999.7"/>
    <n v="0.76"/>
    <x v="21"/>
    <n v="1.1000000000000001"/>
    <x v="0"/>
    <x v="1"/>
    <x v="55"/>
    <n v="10.4"/>
    <n v="11.440000000000001"/>
    <n v="0"/>
  </r>
  <r>
    <n v="319"/>
    <x v="386"/>
    <n v="3.3"/>
    <n v="6.4"/>
    <n v="422"/>
    <n v="-0.1"/>
    <n v="993.4"/>
    <n v="0.78"/>
    <x v="21"/>
    <n v="1.1000000000000001"/>
    <x v="0"/>
    <x v="1"/>
    <x v="55"/>
    <n v="11.6"/>
    <n v="12.76"/>
    <n v="0"/>
  </r>
  <r>
    <n v="319"/>
    <x v="387"/>
    <n v="2.8"/>
    <n v="6.8"/>
    <n v="260"/>
    <n v="-0.1"/>
    <n v="992.8"/>
    <n v="0.86"/>
    <x v="21"/>
    <n v="1.1000000000000001"/>
    <x v="0"/>
    <x v="1"/>
    <x v="55"/>
    <n v="11.2"/>
    <n v="12.32"/>
    <n v="0"/>
  </r>
  <r>
    <n v="319"/>
    <x v="388"/>
    <n v="2.4"/>
    <n v="5.8"/>
    <n v="565"/>
    <n v="0"/>
    <n v="999.4"/>
    <n v="0.81"/>
    <x v="21"/>
    <n v="1.1000000000000001"/>
    <x v="0"/>
    <x v="1"/>
    <x v="55"/>
    <n v="12.2"/>
    <n v="13.42"/>
    <n v="0"/>
  </r>
  <r>
    <n v="319"/>
    <x v="389"/>
    <n v="2.2999999999999998"/>
    <n v="1"/>
    <n v="276"/>
    <n v="0"/>
    <n v="997.5"/>
    <n v="0.93"/>
    <x v="21"/>
    <n v="1.1000000000000001"/>
    <x v="0"/>
    <x v="1"/>
    <x v="55"/>
    <n v="17"/>
    <n v="18.700000000000003"/>
    <n v="0"/>
  </r>
  <r>
    <n v="319"/>
    <x v="390"/>
    <n v="2.1"/>
    <n v="0.1"/>
    <n v="88"/>
    <n v="0"/>
    <n v="1002.7"/>
    <n v="0.94"/>
    <x v="21"/>
    <n v="1.1000000000000001"/>
    <x v="0"/>
    <x v="1"/>
    <x v="56"/>
    <n v="17.899999999999999"/>
    <n v="19.690000000000001"/>
    <n v="0"/>
  </r>
  <r>
    <n v="319"/>
    <x v="391"/>
    <n v="3.6"/>
    <n v="3.7"/>
    <n v="111"/>
    <n v="10.5"/>
    <n v="993.5"/>
    <n v="0.93"/>
    <x v="21"/>
    <n v="1.1000000000000001"/>
    <x v="0"/>
    <x v="1"/>
    <x v="56"/>
    <n v="14.3"/>
    <n v="15.730000000000002"/>
    <n v="0"/>
  </r>
  <r>
    <n v="319"/>
    <x v="392"/>
    <n v="2.1"/>
    <n v="3.9"/>
    <n v="223"/>
    <n v="-0.1"/>
    <n v="995.7"/>
    <n v="0.98"/>
    <x v="21"/>
    <n v="1.1000000000000001"/>
    <x v="0"/>
    <x v="1"/>
    <x v="56"/>
    <n v="14.1"/>
    <n v="15.510000000000002"/>
    <n v="0"/>
  </r>
  <r>
    <n v="319"/>
    <x v="393"/>
    <n v="2.4"/>
    <n v="1.3"/>
    <n v="106"/>
    <n v="0"/>
    <n v="999.3"/>
    <n v="0.89"/>
    <x v="21"/>
    <n v="1.1000000000000001"/>
    <x v="0"/>
    <x v="1"/>
    <x v="56"/>
    <n v="16.7"/>
    <n v="18.37"/>
    <n v="0"/>
  </r>
  <r>
    <n v="319"/>
    <x v="394"/>
    <n v="3.4"/>
    <n v="4.0999999999999996"/>
    <n v="224"/>
    <n v="0.8"/>
    <n v="994.9"/>
    <n v="0.9"/>
    <x v="21"/>
    <n v="1.1000000000000001"/>
    <x v="0"/>
    <x v="1"/>
    <x v="56"/>
    <n v="13.9"/>
    <n v="15.290000000000001"/>
    <n v="0"/>
  </r>
  <r>
    <n v="319"/>
    <x v="395"/>
    <n v="2.2000000000000002"/>
    <n v="7.6"/>
    <n v="412"/>
    <n v="0.3"/>
    <n v="1000.8"/>
    <n v="0.88"/>
    <x v="21"/>
    <n v="1.1000000000000001"/>
    <x v="0"/>
    <x v="1"/>
    <x v="56"/>
    <n v="10.4"/>
    <n v="11.440000000000001"/>
    <n v="0"/>
  </r>
  <r>
    <n v="323"/>
    <x v="0"/>
    <n v="8.9"/>
    <n v="7.6"/>
    <n v="58"/>
    <n v="17.5"/>
    <n v="1010.4"/>
    <n v="0.82"/>
    <x v="22"/>
    <n v="1.1000000000000001"/>
    <x v="0"/>
    <x v="0"/>
    <x v="0"/>
    <n v="10.4"/>
    <n v="11.440000000000001"/>
    <n v="0"/>
  </r>
  <r>
    <n v="323"/>
    <x v="1"/>
    <n v="3.9"/>
    <n v="4"/>
    <n v="298"/>
    <n v="4.8"/>
    <n v="1015.3"/>
    <n v="0.86"/>
    <x v="22"/>
    <n v="1.1000000000000001"/>
    <x v="0"/>
    <x v="0"/>
    <x v="0"/>
    <n v="14"/>
    <n v="15.400000000000002"/>
    <n v="0"/>
  </r>
  <r>
    <n v="323"/>
    <x v="2"/>
    <n v="5.2"/>
    <n v="3.1"/>
    <n v="248"/>
    <n v="5.3"/>
    <n v="1020.6"/>
    <n v="0.8"/>
    <x v="22"/>
    <n v="1.1000000000000001"/>
    <x v="0"/>
    <x v="0"/>
    <x v="0"/>
    <n v="14.9"/>
    <n v="16.39"/>
    <n v="0"/>
  </r>
  <r>
    <n v="323"/>
    <x v="3"/>
    <n v="3"/>
    <n v="2.1"/>
    <n v="262"/>
    <n v="1.3"/>
    <n v="1016.6"/>
    <n v="0.85"/>
    <x v="22"/>
    <n v="1.1000000000000001"/>
    <x v="0"/>
    <x v="0"/>
    <x v="0"/>
    <n v="15.9"/>
    <n v="17.490000000000002"/>
    <n v="0"/>
  </r>
  <r>
    <n v="323"/>
    <x v="4"/>
    <n v="6.5"/>
    <n v="6.9"/>
    <n v="53"/>
    <n v="21.7"/>
    <n v="992.9"/>
    <n v="0.91"/>
    <x v="22"/>
    <n v="1.1000000000000001"/>
    <x v="0"/>
    <x v="0"/>
    <x v="0"/>
    <n v="11.1"/>
    <n v="12.21"/>
    <n v="0"/>
  </r>
  <r>
    <n v="323"/>
    <x v="5"/>
    <n v="10"/>
    <n v="8.6"/>
    <n v="119"/>
    <n v="2.1"/>
    <n v="985.3"/>
    <n v="0.77"/>
    <x v="22"/>
    <n v="1.1000000000000001"/>
    <x v="0"/>
    <x v="0"/>
    <x v="1"/>
    <n v="9.4"/>
    <n v="10.340000000000002"/>
    <n v="0"/>
  </r>
  <r>
    <n v="323"/>
    <x v="6"/>
    <n v="5.9"/>
    <n v="3.4"/>
    <n v="315"/>
    <n v="3.6"/>
    <n v="998.5"/>
    <n v="0.84"/>
    <x v="22"/>
    <n v="1.1000000000000001"/>
    <x v="0"/>
    <x v="0"/>
    <x v="1"/>
    <n v="14.6"/>
    <n v="16.060000000000002"/>
    <n v="0"/>
  </r>
  <r>
    <n v="323"/>
    <x v="7"/>
    <n v="3.5"/>
    <n v="2.4"/>
    <n v="199"/>
    <n v="1.3"/>
    <n v="1001.6"/>
    <n v="0.85"/>
    <x v="22"/>
    <n v="1.1000000000000001"/>
    <x v="0"/>
    <x v="0"/>
    <x v="1"/>
    <n v="15.6"/>
    <n v="17.16"/>
    <n v="0"/>
  </r>
  <r>
    <n v="323"/>
    <x v="8"/>
    <n v="4.5999999999999996"/>
    <n v="2.8"/>
    <n v="308"/>
    <n v="1.7"/>
    <n v="1005.6"/>
    <n v="0.79"/>
    <x v="22"/>
    <n v="1.1000000000000001"/>
    <x v="0"/>
    <x v="0"/>
    <x v="1"/>
    <n v="15.2"/>
    <n v="16.72"/>
    <n v="0"/>
  </r>
  <r>
    <n v="323"/>
    <x v="9"/>
    <n v="3.4"/>
    <n v="2.1"/>
    <n v="490"/>
    <n v="0.3"/>
    <n v="1019"/>
    <n v="0.82"/>
    <x v="22"/>
    <n v="1.1000000000000001"/>
    <x v="0"/>
    <x v="0"/>
    <x v="1"/>
    <n v="15.9"/>
    <n v="17.490000000000002"/>
    <n v="0"/>
  </r>
  <r>
    <n v="323"/>
    <x v="10"/>
    <n v="1.8"/>
    <n v="1.8"/>
    <n v="505"/>
    <n v="0.4"/>
    <n v="1028.5"/>
    <n v="0.88"/>
    <x v="22"/>
    <n v="1.1000000000000001"/>
    <x v="0"/>
    <x v="0"/>
    <x v="1"/>
    <n v="16.2"/>
    <n v="17.82"/>
    <n v="0"/>
  </r>
  <r>
    <n v="323"/>
    <x v="11"/>
    <n v="1.3"/>
    <n v="2.1"/>
    <n v="388"/>
    <n v="0"/>
    <n v="1039.7"/>
    <n v="0.84"/>
    <x v="22"/>
    <n v="1.1000000000000001"/>
    <x v="0"/>
    <x v="0"/>
    <x v="1"/>
    <n v="15.9"/>
    <n v="17.490000000000002"/>
    <n v="0"/>
  </r>
  <r>
    <n v="323"/>
    <x v="12"/>
    <n v="2.1"/>
    <n v="1"/>
    <n v="502"/>
    <n v="0"/>
    <n v="1040.7"/>
    <n v="0.79"/>
    <x v="22"/>
    <n v="1.1000000000000001"/>
    <x v="0"/>
    <x v="0"/>
    <x v="2"/>
    <n v="17"/>
    <n v="18.700000000000003"/>
    <n v="0"/>
  </r>
  <r>
    <n v="323"/>
    <x v="13"/>
    <n v="3.5"/>
    <n v="2.7"/>
    <n v="282"/>
    <n v="0.5"/>
    <n v="1034.8"/>
    <n v="0.87"/>
    <x v="22"/>
    <n v="1.1000000000000001"/>
    <x v="0"/>
    <x v="0"/>
    <x v="2"/>
    <n v="15.3"/>
    <n v="16.830000000000002"/>
    <n v="0"/>
  </r>
  <r>
    <n v="323"/>
    <x v="14"/>
    <n v="1.3"/>
    <n v="6.4"/>
    <n v="256"/>
    <n v="-0.1"/>
    <n v="1034.2"/>
    <n v="0.97"/>
    <x v="22"/>
    <n v="1.1000000000000001"/>
    <x v="0"/>
    <x v="0"/>
    <x v="2"/>
    <n v="11.6"/>
    <n v="12.76"/>
    <n v="0"/>
  </r>
  <r>
    <n v="323"/>
    <x v="15"/>
    <n v="2.2999999999999998"/>
    <n v="3.9"/>
    <n v="156"/>
    <n v="0"/>
    <n v="1036.3"/>
    <n v="0.96"/>
    <x v="22"/>
    <n v="1.1000000000000001"/>
    <x v="0"/>
    <x v="0"/>
    <x v="2"/>
    <n v="14.1"/>
    <n v="15.510000000000002"/>
    <n v="0"/>
  </r>
  <r>
    <n v="323"/>
    <x v="16"/>
    <n v="2"/>
    <n v="1.6"/>
    <n v="98"/>
    <n v="0"/>
    <n v="1036.9000000000001"/>
    <n v="0.95"/>
    <x v="22"/>
    <n v="1.1000000000000001"/>
    <x v="0"/>
    <x v="0"/>
    <x v="2"/>
    <n v="16.399999999999999"/>
    <n v="18.04"/>
    <n v="0"/>
  </r>
  <r>
    <n v="323"/>
    <x v="17"/>
    <n v="2.5"/>
    <n v="-0.1"/>
    <n v="101"/>
    <n v="0"/>
    <n v="1030.7"/>
    <n v="0.93"/>
    <x v="22"/>
    <n v="1.1000000000000001"/>
    <x v="0"/>
    <x v="0"/>
    <x v="2"/>
    <n v="18.100000000000001"/>
    <n v="19.910000000000004"/>
    <n v="0"/>
  </r>
  <r>
    <n v="323"/>
    <x v="18"/>
    <n v="1.5"/>
    <n v="0"/>
    <n v="108"/>
    <n v="0"/>
    <n v="1023"/>
    <n v="0.88"/>
    <x v="22"/>
    <n v="1.1000000000000001"/>
    <x v="0"/>
    <x v="0"/>
    <x v="2"/>
    <n v="18"/>
    <n v="19.8"/>
    <n v="0"/>
  </r>
  <r>
    <n v="323"/>
    <x v="19"/>
    <n v="2.7"/>
    <n v="0.6"/>
    <n v="120"/>
    <n v="0"/>
    <n v="1019.4"/>
    <n v="0.88"/>
    <x v="22"/>
    <n v="1.1000000000000001"/>
    <x v="0"/>
    <x v="0"/>
    <x v="3"/>
    <n v="17.399999999999999"/>
    <n v="19.14"/>
    <n v="0"/>
  </r>
  <r>
    <n v="323"/>
    <x v="20"/>
    <n v="3.2"/>
    <n v="-0.5"/>
    <n v="193"/>
    <n v="0"/>
    <n v="1015.3"/>
    <n v="0.94"/>
    <x v="22"/>
    <n v="1.1000000000000001"/>
    <x v="0"/>
    <x v="0"/>
    <x v="3"/>
    <n v="18.5"/>
    <n v="20.350000000000001"/>
    <n v="0"/>
  </r>
  <r>
    <n v="323"/>
    <x v="21"/>
    <n v="2.7"/>
    <n v="2.7"/>
    <n v="105"/>
    <n v="6.9"/>
    <n v="1003.5"/>
    <n v="0.94"/>
    <x v="22"/>
    <n v="1.1000000000000001"/>
    <x v="0"/>
    <x v="0"/>
    <x v="3"/>
    <n v="15.3"/>
    <n v="16.830000000000002"/>
    <n v="0"/>
  </r>
  <r>
    <n v="323"/>
    <x v="22"/>
    <n v="6"/>
    <n v="5.5"/>
    <n v="296"/>
    <n v="1.4"/>
    <n v="1004.1"/>
    <n v="0.85"/>
    <x v="22"/>
    <n v="1.1000000000000001"/>
    <x v="0"/>
    <x v="0"/>
    <x v="3"/>
    <n v="12.5"/>
    <n v="13.750000000000002"/>
    <n v="0"/>
  </r>
  <r>
    <n v="323"/>
    <x v="23"/>
    <n v="6.6"/>
    <n v="8"/>
    <n v="110"/>
    <n v="2.1"/>
    <n v="1000.8"/>
    <n v="0.83"/>
    <x v="22"/>
    <n v="1.1000000000000001"/>
    <x v="0"/>
    <x v="0"/>
    <x v="3"/>
    <n v="10"/>
    <n v="11"/>
    <n v="0"/>
  </r>
  <r>
    <n v="323"/>
    <x v="24"/>
    <n v="2.4"/>
    <n v="5.2"/>
    <n v="276"/>
    <n v="5.4"/>
    <n v="1004.7"/>
    <n v="0.89"/>
    <x v="22"/>
    <n v="1.1000000000000001"/>
    <x v="0"/>
    <x v="0"/>
    <x v="3"/>
    <n v="12.8"/>
    <n v="14.080000000000002"/>
    <n v="0"/>
  </r>
  <r>
    <n v="323"/>
    <x v="25"/>
    <n v="5.3"/>
    <n v="4.4000000000000004"/>
    <n v="440"/>
    <n v="1"/>
    <n v="1001.5"/>
    <n v="0.83"/>
    <x v="22"/>
    <n v="1.1000000000000001"/>
    <x v="0"/>
    <x v="0"/>
    <x v="3"/>
    <n v="13.6"/>
    <n v="14.96"/>
    <n v="0"/>
  </r>
  <r>
    <n v="323"/>
    <x v="26"/>
    <n v="7.7"/>
    <n v="9.1999999999999993"/>
    <n v="532"/>
    <n v="5.6"/>
    <n v="987.7"/>
    <n v="0.74"/>
    <x v="22"/>
    <n v="1.1000000000000001"/>
    <x v="0"/>
    <x v="0"/>
    <x v="4"/>
    <n v="8.8000000000000007"/>
    <n v="9.6800000000000015"/>
    <n v="0"/>
  </r>
  <r>
    <n v="323"/>
    <x v="27"/>
    <n v="7.8"/>
    <n v="8.3000000000000007"/>
    <n v="210"/>
    <n v="3.9"/>
    <n v="988.8"/>
    <n v="0.79"/>
    <x v="22"/>
    <n v="1.1000000000000001"/>
    <x v="0"/>
    <x v="0"/>
    <x v="4"/>
    <n v="9.6999999999999993"/>
    <n v="10.67"/>
    <n v="0"/>
  </r>
  <r>
    <n v="323"/>
    <x v="28"/>
    <n v="5.3"/>
    <n v="7.2"/>
    <n v="384"/>
    <n v="1.5"/>
    <n v="1003.3"/>
    <n v="0.84"/>
    <x v="22"/>
    <n v="1.1000000000000001"/>
    <x v="0"/>
    <x v="0"/>
    <x v="4"/>
    <n v="10.8"/>
    <n v="11.880000000000003"/>
    <n v="0"/>
  </r>
  <r>
    <n v="323"/>
    <x v="29"/>
    <n v="3.1"/>
    <n v="4.9000000000000004"/>
    <n v="311"/>
    <n v="4.7"/>
    <n v="1017.5"/>
    <n v="0.88"/>
    <x v="22"/>
    <n v="1.1000000000000001"/>
    <x v="0"/>
    <x v="0"/>
    <x v="4"/>
    <n v="13.1"/>
    <n v="14.41"/>
    <n v="0"/>
  </r>
  <r>
    <n v="323"/>
    <x v="30"/>
    <n v="3"/>
    <n v="3.1"/>
    <n v="333"/>
    <n v="0"/>
    <n v="1027.7"/>
    <n v="0.87"/>
    <x v="22"/>
    <n v="1.1000000000000001"/>
    <x v="0"/>
    <x v="0"/>
    <x v="4"/>
    <n v="14.9"/>
    <n v="16.39"/>
    <n v="0"/>
  </r>
  <r>
    <n v="323"/>
    <x v="31"/>
    <n v="2"/>
    <n v="2.1"/>
    <n v="723"/>
    <n v="0"/>
    <n v="1030.7"/>
    <n v="0.83"/>
    <x v="22"/>
    <n v="1.1000000000000001"/>
    <x v="1"/>
    <x v="0"/>
    <x v="4"/>
    <n v="15.9"/>
    <n v="17.490000000000002"/>
    <n v="0"/>
  </r>
  <r>
    <n v="323"/>
    <x v="32"/>
    <n v="2.1"/>
    <n v="0.8"/>
    <n v="810"/>
    <n v="0"/>
    <n v="1025.2"/>
    <n v="0.82"/>
    <x v="22"/>
    <n v="1.1000000000000001"/>
    <x v="1"/>
    <x v="0"/>
    <x v="4"/>
    <n v="17.2"/>
    <n v="18.920000000000002"/>
    <n v="0"/>
  </r>
  <r>
    <n v="323"/>
    <x v="33"/>
    <n v="3"/>
    <n v="2.5"/>
    <n v="756"/>
    <n v="0"/>
    <n v="1026.7"/>
    <n v="0.85"/>
    <x v="22"/>
    <n v="1.1000000000000001"/>
    <x v="1"/>
    <x v="0"/>
    <x v="5"/>
    <n v="15.5"/>
    <n v="17.05"/>
    <n v="0"/>
  </r>
  <r>
    <n v="323"/>
    <x v="34"/>
    <n v="5.3"/>
    <n v="2.8"/>
    <n v="318"/>
    <n v="0"/>
    <n v="1027"/>
    <n v="0.86"/>
    <x v="22"/>
    <n v="1.1000000000000001"/>
    <x v="1"/>
    <x v="0"/>
    <x v="5"/>
    <n v="15.2"/>
    <n v="16.72"/>
    <n v="0"/>
  </r>
  <r>
    <n v="323"/>
    <x v="35"/>
    <n v="2.5"/>
    <n v="4.4000000000000004"/>
    <n v="534"/>
    <n v="0"/>
    <n v="1037.7"/>
    <n v="0.93"/>
    <x v="22"/>
    <n v="1.1000000000000001"/>
    <x v="1"/>
    <x v="0"/>
    <x v="5"/>
    <n v="13.6"/>
    <n v="14.96"/>
    <n v="0"/>
  </r>
  <r>
    <n v="323"/>
    <x v="36"/>
    <n v="3.8"/>
    <n v="4.4000000000000004"/>
    <n v="477"/>
    <n v="0"/>
    <n v="1040.7"/>
    <n v="0.87"/>
    <x v="22"/>
    <n v="1.1000000000000001"/>
    <x v="1"/>
    <x v="0"/>
    <x v="5"/>
    <n v="13.6"/>
    <n v="14.96"/>
    <n v="0"/>
  </r>
  <r>
    <n v="323"/>
    <x v="37"/>
    <n v="7.9"/>
    <n v="3.4"/>
    <n v="122"/>
    <n v="0"/>
    <n v="1025.7"/>
    <n v="0.76"/>
    <x v="22"/>
    <n v="1.1000000000000001"/>
    <x v="1"/>
    <x v="0"/>
    <x v="5"/>
    <n v="14.6"/>
    <n v="16.060000000000002"/>
    <n v="0"/>
  </r>
  <r>
    <n v="323"/>
    <x v="38"/>
    <n v="3.3"/>
    <n v="5.2"/>
    <n v="380"/>
    <n v="0.1"/>
    <n v="1020.5"/>
    <n v="0.79"/>
    <x v="22"/>
    <n v="1.1000000000000001"/>
    <x v="1"/>
    <x v="0"/>
    <x v="5"/>
    <n v="12.8"/>
    <n v="14.080000000000002"/>
    <n v="0"/>
  </r>
  <r>
    <n v="323"/>
    <x v="39"/>
    <n v="2.2000000000000002"/>
    <n v="4.5"/>
    <n v="425"/>
    <n v="0"/>
    <n v="1027.9000000000001"/>
    <n v="0.86"/>
    <x v="22"/>
    <n v="1.1000000000000001"/>
    <x v="1"/>
    <x v="0"/>
    <x v="5"/>
    <n v="13.5"/>
    <n v="14.850000000000001"/>
    <n v="0"/>
  </r>
  <r>
    <n v="323"/>
    <x v="40"/>
    <n v="7.2"/>
    <n v="2.2000000000000002"/>
    <n v="161"/>
    <n v="2.7"/>
    <n v="1022.3"/>
    <n v="0.84"/>
    <x v="22"/>
    <n v="1.1000000000000001"/>
    <x v="1"/>
    <x v="0"/>
    <x v="6"/>
    <n v="15.8"/>
    <n v="17.380000000000003"/>
    <n v="0"/>
  </r>
  <r>
    <n v="323"/>
    <x v="41"/>
    <n v="3.4"/>
    <n v="2.6"/>
    <n v="124"/>
    <n v="6.6"/>
    <n v="1016.6"/>
    <n v="0.93"/>
    <x v="22"/>
    <n v="1.1000000000000001"/>
    <x v="1"/>
    <x v="0"/>
    <x v="6"/>
    <n v="15.4"/>
    <n v="16.940000000000001"/>
    <n v="0"/>
  </r>
  <r>
    <n v="323"/>
    <x v="42"/>
    <n v="2.5"/>
    <n v="4.3"/>
    <n v="373"/>
    <n v="-0.1"/>
    <n v="1017.8"/>
    <n v="0.89"/>
    <x v="22"/>
    <n v="1.1000000000000001"/>
    <x v="1"/>
    <x v="0"/>
    <x v="6"/>
    <n v="13.7"/>
    <n v="15.07"/>
    <n v="0"/>
  </r>
  <r>
    <n v="323"/>
    <x v="43"/>
    <n v="4.3"/>
    <n v="2"/>
    <n v="253"/>
    <n v="0"/>
    <n v="1022.3"/>
    <n v="0.79"/>
    <x v="22"/>
    <n v="1.1000000000000001"/>
    <x v="1"/>
    <x v="0"/>
    <x v="6"/>
    <n v="16"/>
    <n v="17.600000000000001"/>
    <n v="0"/>
  </r>
  <r>
    <n v="323"/>
    <x v="44"/>
    <n v="2.7"/>
    <n v="0.2"/>
    <n v="632"/>
    <n v="0"/>
    <n v="1027.5999999999999"/>
    <n v="0.83"/>
    <x v="22"/>
    <n v="1.1000000000000001"/>
    <x v="1"/>
    <x v="0"/>
    <x v="6"/>
    <n v="17.8"/>
    <n v="19.580000000000002"/>
    <n v="0"/>
  </r>
  <r>
    <n v="323"/>
    <x v="45"/>
    <n v="2.8"/>
    <n v="0.6"/>
    <n v="633"/>
    <n v="0.6"/>
    <n v="1023.4"/>
    <n v="0.78"/>
    <x v="22"/>
    <n v="1.1000000000000001"/>
    <x v="1"/>
    <x v="0"/>
    <x v="6"/>
    <n v="17.399999999999999"/>
    <n v="19.14"/>
    <n v="0"/>
  </r>
  <r>
    <n v="323"/>
    <x v="46"/>
    <n v="5.5"/>
    <n v="1"/>
    <n v="856"/>
    <n v="0.5"/>
    <n v="1022"/>
    <n v="0.75"/>
    <x v="22"/>
    <n v="1.1000000000000001"/>
    <x v="1"/>
    <x v="0"/>
    <x v="6"/>
    <n v="17"/>
    <n v="18.700000000000003"/>
    <n v="0"/>
  </r>
  <r>
    <n v="323"/>
    <x v="47"/>
    <n v="4.3"/>
    <n v="0"/>
    <n v="997"/>
    <n v="0"/>
    <n v="1024"/>
    <n v="0.74"/>
    <x v="22"/>
    <n v="1.1000000000000001"/>
    <x v="1"/>
    <x v="0"/>
    <x v="7"/>
    <n v="18"/>
    <n v="19.8"/>
    <n v="0"/>
  </r>
  <r>
    <n v="323"/>
    <x v="48"/>
    <n v="5.0999999999999996"/>
    <n v="0.3"/>
    <n v="1015"/>
    <n v="0"/>
    <n v="1023.6"/>
    <n v="0.66"/>
    <x v="22"/>
    <n v="1.1000000000000001"/>
    <x v="1"/>
    <x v="0"/>
    <x v="7"/>
    <n v="17.7"/>
    <n v="19.470000000000002"/>
    <n v="0"/>
  </r>
  <r>
    <n v="323"/>
    <x v="49"/>
    <n v="4.4000000000000004"/>
    <n v="2.2999999999999998"/>
    <n v="691"/>
    <n v="0"/>
    <n v="1020"/>
    <n v="0.63"/>
    <x v="22"/>
    <n v="1.1000000000000001"/>
    <x v="1"/>
    <x v="0"/>
    <x v="7"/>
    <n v="15.7"/>
    <n v="17.27"/>
    <n v="0"/>
  </r>
  <r>
    <n v="323"/>
    <x v="50"/>
    <n v="4.8"/>
    <n v="8.6999999999999993"/>
    <n v="410"/>
    <n v="0.1"/>
    <n v="1019.2"/>
    <n v="0.84"/>
    <x v="22"/>
    <n v="1.1000000000000001"/>
    <x v="1"/>
    <x v="0"/>
    <x v="7"/>
    <n v="9.3000000000000007"/>
    <n v="10.230000000000002"/>
    <n v="0"/>
  </r>
  <r>
    <n v="323"/>
    <x v="51"/>
    <n v="5"/>
    <n v="13.5"/>
    <n v="572"/>
    <n v="0"/>
    <n v="1015.1"/>
    <n v="0.72"/>
    <x v="22"/>
    <n v="1.1000000000000001"/>
    <x v="1"/>
    <x v="0"/>
    <x v="7"/>
    <n v="4.5"/>
    <n v="4.95"/>
    <n v="0"/>
  </r>
  <r>
    <n v="323"/>
    <x v="52"/>
    <n v="4.3"/>
    <n v="10"/>
    <n v="157"/>
    <n v="4"/>
    <n v="1015.1"/>
    <n v="0.87"/>
    <x v="22"/>
    <n v="1.1000000000000001"/>
    <x v="1"/>
    <x v="0"/>
    <x v="7"/>
    <n v="8"/>
    <n v="8.8000000000000007"/>
    <n v="0"/>
  </r>
  <r>
    <n v="323"/>
    <x v="53"/>
    <n v="5.4"/>
    <n v="10.6"/>
    <n v="961"/>
    <n v="0"/>
    <n v="1024.4000000000001"/>
    <n v="0.77"/>
    <x v="22"/>
    <n v="1.1000000000000001"/>
    <x v="1"/>
    <x v="0"/>
    <x v="7"/>
    <n v="7.4"/>
    <n v="8.14"/>
    <n v="0"/>
  </r>
  <r>
    <n v="323"/>
    <x v="54"/>
    <n v="6.5"/>
    <n v="10.7"/>
    <n v="247"/>
    <n v="2.1"/>
    <n v="1015.1"/>
    <n v="0.78"/>
    <x v="22"/>
    <n v="1.1000000000000001"/>
    <x v="1"/>
    <x v="0"/>
    <x v="8"/>
    <n v="7.3000000000000007"/>
    <n v="8.0300000000000011"/>
    <n v="0"/>
  </r>
  <r>
    <n v="323"/>
    <x v="55"/>
    <n v="3.3"/>
    <n v="7.5"/>
    <n v="296"/>
    <n v="0.5"/>
    <n v="1013.6"/>
    <n v="0.93"/>
    <x v="22"/>
    <n v="1.1000000000000001"/>
    <x v="1"/>
    <x v="0"/>
    <x v="8"/>
    <n v="10.5"/>
    <n v="11.55"/>
    <n v="0"/>
  </r>
  <r>
    <n v="323"/>
    <x v="56"/>
    <n v="4.5"/>
    <n v="6.7"/>
    <n v="887"/>
    <n v="5"/>
    <n v="1014.6"/>
    <n v="0.84"/>
    <x v="22"/>
    <n v="1.1000000000000001"/>
    <x v="1"/>
    <x v="0"/>
    <x v="8"/>
    <n v="11.3"/>
    <n v="12.430000000000001"/>
    <n v="0"/>
  </r>
  <r>
    <n v="323"/>
    <x v="57"/>
    <n v="6"/>
    <n v="5.7"/>
    <n v="537"/>
    <n v="3.4"/>
    <n v="1016.5"/>
    <n v="0.86"/>
    <x v="22"/>
    <n v="1.1000000000000001"/>
    <x v="1"/>
    <x v="0"/>
    <x v="8"/>
    <n v="12.3"/>
    <n v="13.530000000000001"/>
    <n v="0"/>
  </r>
  <r>
    <n v="323"/>
    <x v="58"/>
    <n v="4.5999999999999996"/>
    <n v="5.7"/>
    <n v="1023"/>
    <n v="0"/>
    <n v="1027.2"/>
    <n v="0.82"/>
    <x v="22"/>
    <n v="1.1000000000000001"/>
    <x v="1"/>
    <x v="0"/>
    <x v="8"/>
    <n v="12.3"/>
    <n v="13.530000000000001"/>
    <n v="0"/>
  </r>
  <r>
    <n v="323"/>
    <x v="59"/>
    <n v="2.5"/>
    <n v="4"/>
    <n v="913"/>
    <n v="0"/>
    <n v="1034"/>
    <n v="0.83"/>
    <x v="22"/>
    <n v="1"/>
    <x v="2"/>
    <x v="0"/>
    <x v="8"/>
    <n v="14"/>
    <n v="14"/>
    <n v="0"/>
  </r>
  <r>
    <n v="323"/>
    <x v="60"/>
    <n v="1.8"/>
    <n v="3.2"/>
    <n v="1278"/>
    <n v="0"/>
    <n v="1034.3"/>
    <n v="0.84"/>
    <x v="22"/>
    <n v="1"/>
    <x v="2"/>
    <x v="0"/>
    <x v="8"/>
    <n v="14.8"/>
    <n v="14.8"/>
    <n v="0"/>
  </r>
  <r>
    <n v="323"/>
    <x v="61"/>
    <n v="1.4"/>
    <n v="3.2"/>
    <n v="1301"/>
    <n v="0"/>
    <n v="1029.7"/>
    <n v="0.85"/>
    <x v="22"/>
    <n v="1"/>
    <x v="2"/>
    <x v="0"/>
    <x v="9"/>
    <n v="14.8"/>
    <n v="14.8"/>
    <n v="0"/>
  </r>
  <r>
    <n v="323"/>
    <x v="62"/>
    <n v="1.2"/>
    <n v="3.6"/>
    <n v="1297"/>
    <n v="0"/>
    <n v="1026.5"/>
    <n v="0.83"/>
    <x v="22"/>
    <n v="1"/>
    <x v="2"/>
    <x v="0"/>
    <x v="9"/>
    <n v="14.4"/>
    <n v="14.4"/>
    <n v="0"/>
  </r>
  <r>
    <n v="323"/>
    <x v="63"/>
    <n v="2.2000000000000002"/>
    <n v="6.4"/>
    <n v="1366"/>
    <n v="0"/>
    <n v="1022.9"/>
    <n v="0.75"/>
    <x v="22"/>
    <n v="1"/>
    <x v="2"/>
    <x v="0"/>
    <x v="9"/>
    <n v="11.6"/>
    <n v="11.6"/>
    <n v="0"/>
  </r>
  <r>
    <n v="323"/>
    <x v="64"/>
    <n v="3.3"/>
    <n v="9.6"/>
    <n v="1300"/>
    <n v="0"/>
    <n v="1016.9"/>
    <n v="0.63"/>
    <x v="22"/>
    <n v="1"/>
    <x v="2"/>
    <x v="0"/>
    <x v="9"/>
    <n v="8.4"/>
    <n v="8.4"/>
    <n v="0"/>
  </r>
  <r>
    <n v="323"/>
    <x v="65"/>
    <n v="3.6"/>
    <n v="11.1"/>
    <n v="1323"/>
    <n v="0"/>
    <n v="1015.3"/>
    <n v="0.59"/>
    <x v="22"/>
    <n v="1"/>
    <x v="2"/>
    <x v="0"/>
    <x v="9"/>
    <n v="6.9"/>
    <n v="6.9"/>
    <n v="0"/>
  </r>
  <r>
    <n v="323"/>
    <x v="66"/>
    <n v="3.4"/>
    <n v="10.8"/>
    <n v="1343"/>
    <n v="0"/>
    <n v="1011.1"/>
    <n v="0.59"/>
    <x v="22"/>
    <n v="1"/>
    <x v="2"/>
    <x v="0"/>
    <x v="9"/>
    <n v="7.1999999999999993"/>
    <n v="7.1999999999999993"/>
    <n v="0"/>
  </r>
  <r>
    <n v="323"/>
    <x v="67"/>
    <n v="3.4"/>
    <n v="10.4"/>
    <n v="1344"/>
    <n v="0"/>
    <n v="1004.4"/>
    <n v="0.64"/>
    <x v="22"/>
    <n v="1"/>
    <x v="2"/>
    <x v="0"/>
    <x v="9"/>
    <n v="7.6"/>
    <n v="7.6"/>
    <n v="0"/>
  </r>
  <r>
    <n v="323"/>
    <x v="68"/>
    <n v="2.8"/>
    <n v="8.9"/>
    <n v="1345"/>
    <n v="0"/>
    <n v="1002.4"/>
    <n v="0.74"/>
    <x v="22"/>
    <n v="1"/>
    <x v="2"/>
    <x v="0"/>
    <x v="10"/>
    <n v="9.1"/>
    <n v="9.1"/>
    <n v="0"/>
  </r>
  <r>
    <n v="323"/>
    <x v="69"/>
    <n v="4.9000000000000004"/>
    <n v="5.8"/>
    <n v="863"/>
    <n v="0.3"/>
    <n v="1004.6"/>
    <n v="0.78"/>
    <x v="22"/>
    <n v="1"/>
    <x v="2"/>
    <x v="0"/>
    <x v="10"/>
    <n v="12.2"/>
    <n v="12.2"/>
    <n v="0"/>
  </r>
  <r>
    <n v="323"/>
    <x v="70"/>
    <n v="3.6"/>
    <n v="4.2"/>
    <n v="1049"/>
    <n v="1.7"/>
    <n v="1001.4"/>
    <n v="0.83"/>
    <x v="22"/>
    <n v="1"/>
    <x v="2"/>
    <x v="0"/>
    <x v="10"/>
    <n v="13.8"/>
    <n v="13.8"/>
    <n v="0"/>
  </r>
  <r>
    <n v="323"/>
    <x v="71"/>
    <n v="3"/>
    <n v="4"/>
    <n v="906"/>
    <n v="1"/>
    <n v="1001.5"/>
    <n v="0.8"/>
    <x v="22"/>
    <n v="1"/>
    <x v="2"/>
    <x v="0"/>
    <x v="10"/>
    <n v="14"/>
    <n v="14"/>
    <n v="0"/>
  </r>
  <r>
    <n v="323"/>
    <x v="72"/>
    <n v="3.7"/>
    <n v="3"/>
    <n v="1141"/>
    <n v="0.4"/>
    <n v="1010.6"/>
    <n v="0.73"/>
    <x v="22"/>
    <n v="1"/>
    <x v="2"/>
    <x v="0"/>
    <x v="10"/>
    <n v="15"/>
    <n v="15"/>
    <n v="0"/>
  </r>
  <r>
    <n v="323"/>
    <x v="73"/>
    <n v="6.5"/>
    <n v="4.2"/>
    <n v="1240"/>
    <n v="0"/>
    <n v="1019.9"/>
    <n v="0.67"/>
    <x v="22"/>
    <n v="1"/>
    <x v="2"/>
    <x v="0"/>
    <x v="10"/>
    <n v="13.8"/>
    <n v="13.8"/>
    <n v="0"/>
  </r>
  <r>
    <n v="323"/>
    <x v="74"/>
    <n v="5.2"/>
    <n v="5.0999999999999996"/>
    <n v="1626"/>
    <n v="0"/>
    <n v="1023.6"/>
    <n v="0.74"/>
    <x v="22"/>
    <n v="1"/>
    <x v="2"/>
    <x v="0"/>
    <x v="10"/>
    <n v="12.9"/>
    <n v="12.9"/>
    <n v="0"/>
  </r>
  <r>
    <n v="323"/>
    <x v="75"/>
    <n v="4.7"/>
    <n v="6.5"/>
    <n v="1151"/>
    <n v="0"/>
    <n v="1028"/>
    <n v="0.62"/>
    <x v="22"/>
    <n v="1"/>
    <x v="2"/>
    <x v="0"/>
    <x v="11"/>
    <n v="11.5"/>
    <n v="11.5"/>
    <n v="0"/>
  </r>
  <r>
    <n v="323"/>
    <x v="76"/>
    <n v="5.0999999999999996"/>
    <n v="5.4"/>
    <n v="1739"/>
    <n v="0"/>
    <n v="1026.0999999999999"/>
    <n v="0.49"/>
    <x v="22"/>
    <n v="1"/>
    <x v="2"/>
    <x v="0"/>
    <x v="11"/>
    <n v="12.6"/>
    <n v="12.6"/>
    <n v="0"/>
  </r>
  <r>
    <n v="323"/>
    <x v="77"/>
    <n v="2.7"/>
    <n v="8.9"/>
    <n v="1664"/>
    <n v="0"/>
    <n v="1022.9"/>
    <n v="0.55000000000000004"/>
    <x v="22"/>
    <n v="1"/>
    <x v="2"/>
    <x v="0"/>
    <x v="11"/>
    <n v="9.1"/>
    <n v="9.1"/>
    <n v="0"/>
  </r>
  <r>
    <n v="323"/>
    <x v="78"/>
    <n v="2.2999999999999998"/>
    <n v="10.5"/>
    <n v="1581"/>
    <n v="0"/>
    <n v="1020.7"/>
    <n v="0.66"/>
    <x v="22"/>
    <n v="1"/>
    <x v="2"/>
    <x v="0"/>
    <x v="11"/>
    <n v="7.5"/>
    <n v="7.5"/>
    <n v="0"/>
  </r>
  <r>
    <n v="323"/>
    <x v="79"/>
    <n v="4.7"/>
    <n v="14"/>
    <n v="1355"/>
    <n v="0"/>
    <n v="1010.6"/>
    <n v="0.57999999999999996"/>
    <x v="22"/>
    <n v="1"/>
    <x v="2"/>
    <x v="0"/>
    <x v="11"/>
    <n v="4"/>
    <n v="4"/>
    <n v="0"/>
  </r>
  <r>
    <n v="323"/>
    <x v="80"/>
    <n v="2.9"/>
    <n v="13.2"/>
    <n v="587"/>
    <n v="0.2"/>
    <n v="1002.3"/>
    <n v="0.69"/>
    <x v="22"/>
    <n v="1"/>
    <x v="2"/>
    <x v="0"/>
    <x v="11"/>
    <n v="4.8000000000000007"/>
    <n v="4.8000000000000007"/>
    <n v="0"/>
  </r>
  <r>
    <n v="323"/>
    <x v="81"/>
    <n v="2.9"/>
    <n v="11.8"/>
    <n v="1496"/>
    <n v="0"/>
    <n v="1004.1"/>
    <n v="0.75"/>
    <x v="22"/>
    <n v="1"/>
    <x v="2"/>
    <x v="0"/>
    <x v="11"/>
    <n v="6.1999999999999993"/>
    <n v="6.1999999999999993"/>
    <n v="0"/>
  </r>
  <r>
    <n v="323"/>
    <x v="82"/>
    <n v="3.8"/>
    <n v="7.4"/>
    <n v="1201"/>
    <n v="0"/>
    <n v="1016.4"/>
    <n v="0.87"/>
    <x v="22"/>
    <n v="1"/>
    <x v="2"/>
    <x v="0"/>
    <x v="12"/>
    <n v="10.6"/>
    <n v="10.6"/>
    <n v="0"/>
  </r>
  <r>
    <n v="323"/>
    <x v="83"/>
    <n v="4"/>
    <n v="8.3000000000000007"/>
    <n v="1308"/>
    <n v="0"/>
    <n v="1021.5"/>
    <n v="0.84"/>
    <x v="22"/>
    <n v="1"/>
    <x v="2"/>
    <x v="0"/>
    <x v="12"/>
    <n v="9.6999999999999993"/>
    <n v="9.6999999999999993"/>
    <n v="0"/>
  </r>
  <r>
    <n v="323"/>
    <x v="84"/>
    <n v="2.5"/>
    <n v="7.3"/>
    <n v="1172"/>
    <n v="0"/>
    <n v="1024.8"/>
    <n v="0.85"/>
    <x v="22"/>
    <n v="1"/>
    <x v="2"/>
    <x v="0"/>
    <x v="12"/>
    <n v="10.7"/>
    <n v="10.7"/>
    <n v="0"/>
  </r>
  <r>
    <n v="323"/>
    <x v="85"/>
    <n v="1.5"/>
    <n v="6.6"/>
    <n v="1839"/>
    <n v="0"/>
    <n v="1020.7"/>
    <n v="0.81"/>
    <x v="22"/>
    <n v="1"/>
    <x v="2"/>
    <x v="0"/>
    <x v="12"/>
    <n v="11.4"/>
    <n v="11.4"/>
    <n v="0"/>
  </r>
  <r>
    <n v="323"/>
    <x v="86"/>
    <n v="4.7"/>
    <n v="8.1999999999999993"/>
    <n v="621"/>
    <n v="1.9"/>
    <n v="1013"/>
    <n v="0.86"/>
    <x v="22"/>
    <n v="1"/>
    <x v="2"/>
    <x v="0"/>
    <x v="12"/>
    <n v="9.8000000000000007"/>
    <n v="9.8000000000000007"/>
    <n v="0"/>
  </r>
  <r>
    <n v="323"/>
    <x v="87"/>
    <n v="4.4000000000000004"/>
    <n v="7.8"/>
    <n v="1717"/>
    <n v="0"/>
    <n v="1020.1"/>
    <n v="0.75"/>
    <x v="22"/>
    <n v="1"/>
    <x v="2"/>
    <x v="0"/>
    <x v="12"/>
    <n v="10.199999999999999"/>
    <n v="10.199999999999999"/>
    <n v="0"/>
  </r>
  <r>
    <n v="323"/>
    <x v="88"/>
    <n v="7.8"/>
    <n v="10"/>
    <n v="1795"/>
    <n v="0.4"/>
    <n v="1019.3"/>
    <n v="0.74"/>
    <x v="22"/>
    <n v="1"/>
    <x v="2"/>
    <x v="0"/>
    <x v="12"/>
    <n v="8"/>
    <n v="8"/>
    <n v="0"/>
  </r>
  <r>
    <n v="323"/>
    <x v="89"/>
    <n v="4.9000000000000004"/>
    <n v="8.1999999999999993"/>
    <n v="1948"/>
    <n v="0"/>
    <n v="1028"/>
    <n v="0.76"/>
    <x v="22"/>
    <n v="1"/>
    <x v="2"/>
    <x v="0"/>
    <x v="13"/>
    <n v="9.8000000000000007"/>
    <n v="9.8000000000000007"/>
    <n v="0"/>
  </r>
  <r>
    <n v="323"/>
    <x v="90"/>
    <n v="5.4"/>
    <n v="9.3000000000000007"/>
    <n v="1989"/>
    <n v="0"/>
    <n v="1026.5999999999999"/>
    <n v="0.66"/>
    <x v="22"/>
    <n v="0.8"/>
    <x v="3"/>
    <x v="0"/>
    <x v="13"/>
    <n v="8.6999999999999993"/>
    <n v="6.96"/>
    <n v="0"/>
  </r>
  <r>
    <n v="323"/>
    <x v="91"/>
    <n v="6.6"/>
    <n v="11.8"/>
    <n v="1967"/>
    <n v="0"/>
    <n v="1022"/>
    <n v="0.56999999999999995"/>
    <x v="22"/>
    <n v="0.8"/>
    <x v="3"/>
    <x v="0"/>
    <x v="13"/>
    <n v="6.1999999999999993"/>
    <n v="4.96"/>
    <n v="0"/>
  </r>
  <r>
    <n v="323"/>
    <x v="92"/>
    <n v="4.5999999999999996"/>
    <n v="13.4"/>
    <n v="1954"/>
    <n v="0"/>
    <n v="1021.2"/>
    <n v="0.57999999999999996"/>
    <x v="22"/>
    <n v="0.8"/>
    <x v="3"/>
    <x v="0"/>
    <x v="13"/>
    <n v="4.5999999999999996"/>
    <n v="3.6799999999999997"/>
    <n v="0"/>
  </r>
  <r>
    <n v="323"/>
    <x v="93"/>
    <n v="4.2"/>
    <n v="13.8"/>
    <n v="2020"/>
    <n v="0"/>
    <n v="1019.1"/>
    <n v="0.61"/>
    <x v="22"/>
    <n v="0.8"/>
    <x v="3"/>
    <x v="0"/>
    <x v="13"/>
    <n v="4.1999999999999993"/>
    <n v="3.3599999999999994"/>
    <n v="0"/>
  </r>
  <r>
    <n v="323"/>
    <x v="94"/>
    <n v="5.9"/>
    <n v="11.5"/>
    <n v="2098"/>
    <n v="0"/>
    <n v="1019.1"/>
    <n v="0.6"/>
    <x v="22"/>
    <n v="0.8"/>
    <x v="3"/>
    <x v="0"/>
    <x v="13"/>
    <n v="6.5"/>
    <n v="5.2"/>
    <n v="0"/>
  </r>
  <r>
    <n v="323"/>
    <x v="95"/>
    <n v="6.2"/>
    <n v="8.9"/>
    <n v="2161"/>
    <n v="0"/>
    <n v="1023.8"/>
    <n v="0.46"/>
    <x v="22"/>
    <n v="0.8"/>
    <x v="3"/>
    <x v="0"/>
    <x v="13"/>
    <n v="9.1"/>
    <n v="7.28"/>
    <n v="0"/>
  </r>
  <r>
    <n v="323"/>
    <x v="96"/>
    <n v="4.4000000000000004"/>
    <n v="8.5"/>
    <n v="2153"/>
    <n v="0"/>
    <n v="1026.0999999999999"/>
    <n v="0.56000000000000005"/>
    <x v="22"/>
    <n v="0.8"/>
    <x v="3"/>
    <x v="0"/>
    <x v="14"/>
    <n v="9.5"/>
    <n v="7.6000000000000005"/>
    <n v="0"/>
  </r>
  <r>
    <n v="323"/>
    <x v="97"/>
    <n v="4.3"/>
    <n v="9.4"/>
    <n v="2144"/>
    <n v="0"/>
    <n v="1026.7"/>
    <n v="0.63"/>
    <x v="22"/>
    <n v="0.8"/>
    <x v="3"/>
    <x v="0"/>
    <x v="14"/>
    <n v="8.6"/>
    <n v="6.88"/>
    <n v="0"/>
  </r>
  <r>
    <n v="323"/>
    <x v="98"/>
    <n v="5"/>
    <n v="8.1999999999999993"/>
    <n v="2050"/>
    <n v="0"/>
    <n v="1027.5999999999999"/>
    <n v="0.73"/>
    <x v="22"/>
    <n v="0.8"/>
    <x v="3"/>
    <x v="0"/>
    <x v="14"/>
    <n v="9.8000000000000007"/>
    <n v="7.8400000000000007"/>
    <n v="0"/>
  </r>
  <r>
    <n v="323"/>
    <x v="99"/>
    <n v="4.4000000000000004"/>
    <n v="7.6"/>
    <n v="1364"/>
    <n v="0"/>
    <n v="1029.0999999999999"/>
    <n v="0.78"/>
    <x v="22"/>
    <n v="0.8"/>
    <x v="3"/>
    <x v="0"/>
    <x v="14"/>
    <n v="10.4"/>
    <n v="8.32"/>
    <n v="0"/>
  </r>
  <r>
    <n v="323"/>
    <x v="100"/>
    <n v="2.8"/>
    <n v="8.9"/>
    <n v="2159"/>
    <n v="0"/>
    <n v="1021.8"/>
    <n v="0.78"/>
    <x v="22"/>
    <n v="0.8"/>
    <x v="3"/>
    <x v="0"/>
    <x v="14"/>
    <n v="9.1"/>
    <n v="7.28"/>
    <n v="0"/>
  </r>
  <r>
    <n v="323"/>
    <x v="101"/>
    <n v="4.5"/>
    <n v="15.9"/>
    <n v="2216"/>
    <n v="0"/>
    <n v="1007.8"/>
    <n v="0.55000000000000004"/>
    <x v="22"/>
    <n v="0.8"/>
    <x v="3"/>
    <x v="0"/>
    <x v="14"/>
    <n v="2.0999999999999996"/>
    <n v="1.6799999999999997"/>
    <n v="0"/>
  </r>
  <r>
    <n v="323"/>
    <x v="102"/>
    <n v="5.0999999999999996"/>
    <n v="13.2"/>
    <n v="1539"/>
    <n v="1.6"/>
    <n v="1004.4"/>
    <n v="0.75"/>
    <x v="22"/>
    <n v="0.8"/>
    <x v="3"/>
    <x v="0"/>
    <x v="14"/>
    <n v="4.8000000000000007"/>
    <n v="3.8400000000000007"/>
    <n v="0"/>
  </r>
  <r>
    <n v="323"/>
    <x v="103"/>
    <n v="3.3"/>
    <n v="12.2"/>
    <n v="2020"/>
    <n v="0.2"/>
    <n v="1006.5"/>
    <n v="0.68"/>
    <x v="22"/>
    <n v="0.8"/>
    <x v="3"/>
    <x v="0"/>
    <x v="15"/>
    <n v="5.8000000000000007"/>
    <n v="4.6400000000000006"/>
    <n v="0"/>
  </r>
  <r>
    <n v="323"/>
    <x v="104"/>
    <n v="3.8"/>
    <n v="14.3"/>
    <n v="1365"/>
    <n v="-0.1"/>
    <n v="998.1"/>
    <n v="0.72"/>
    <x v="22"/>
    <n v="0.8"/>
    <x v="3"/>
    <x v="0"/>
    <x v="15"/>
    <n v="3.6999999999999993"/>
    <n v="2.9599999999999995"/>
    <n v="0"/>
  </r>
  <r>
    <n v="323"/>
    <x v="105"/>
    <n v="3.1"/>
    <n v="10.4"/>
    <n v="989"/>
    <n v="0"/>
    <n v="1008.6"/>
    <n v="0.67"/>
    <x v="22"/>
    <n v="0.8"/>
    <x v="3"/>
    <x v="0"/>
    <x v="15"/>
    <n v="7.6"/>
    <n v="6.08"/>
    <n v="0"/>
  </r>
  <r>
    <n v="323"/>
    <x v="106"/>
    <n v="2.1"/>
    <n v="10"/>
    <n v="1188"/>
    <n v="0"/>
    <n v="1013.4"/>
    <n v="0.74"/>
    <x v="22"/>
    <n v="0.8"/>
    <x v="3"/>
    <x v="0"/>
    <x v="15"/>
    <n v="8"/>
    <n v="6.4"/>
    <n v="0"/>
  </r>
  <r>
    <n v="323"/>
    <x v="107"/>
    <n v="2.2999999999999998"/>
    <n v="10.8"/>
    <n v="2176"/>
    <n v="0"/>
    <n v="1013.7"/>
    <n v="0.63"/>
    <x v="22"/>
    <n v="0.8"/>
    <x v="3"/>
    <x v="0"/>
    <x v="15"/>
    <n v="7.1999999999999993"/>
    <n v="5.76"/>
    <n v="0"/>
  </r>
  <r>
    <n v="323"/>
    <x v="108"/>
    <n v="4.8"/>
    <n v="11.3"/>
    <n v="2095"/>
    <n v="0"/>
    <n v="1009"/>
    <n v="0.67"/>
    <x v="22"/>
    <n v="0.8"/>
    <x v="3"/>
    <x v="0"/>
    <x v="15"/>
    <n v="6.6999999999999993"/>
    <n v="5.3599999999999994"/>
    <n v="0"/>
  </r>
  <r>
    <n v="323"/>
    <x v="109"/>
    <n v="3.4"/>
    <n v="10.7"/>
    <n v="1490"/>
    <n v="6.1"/>
    <n v="1007.2"/>
    <n v="0.79"/>
    <x v="22"/>
    <n v="0.8"/>
    <x v="3"/>
    <x v="0"/>
    <x v="15"/>
    <n v="7.3000000000000007"/>
    <n v="5.8400000000000007"/>
    <n v="0"/>
  </r>
  <r>
    <n v="323"/>
    <x v="110"/>
    <n v="2.2999999999999998"/>
    <n v="12.1"/>
    <n v="1460"/>
    <n v="1.1000000000000001"/>
    <n v="1010.3"/>
    <n v="0.84"/>
    <x v="22"/>
    <n v="0.8"/>
    <x v="3"/>
    <x v="0"/>
    <x v="16"/>
    <n v="5.9"/>
    <n v="4.7200000000000006"/>
    <n v="0"/>
  </r>
  <r>
    <n v="323"/>
    <x v="111"/>
    <n v="3"/>
    <n v="11.4"/>
    <n v="1736"/>
    <n v="0"/>
    <n v="1017.1"/>
    <n v="0.79"/>
    <x v="22"/>
    <n v="0.8"/>
    <x v="3"/>
    <x v="0"/>
    <x v="16"/>
    <n v="6.6"/>
    <n v="5.28"/>
    <n v="0"/>
  </r>
  <r>
    <n v="323"/>
    <x v="112"/>
    <n v="2.4"/>
    <n v="10.6"/>
    <n v="897"/>
    <n v="17.600000000000001"/>
    <n v="1014.6"/>
    <n v="0.84"/>
    <x v="22"/>
    <n v="0.8"/>
    <x v="3"/>
    <x v="0"/>
    <x v="16"/>
    <n v="7.4"/>
    <n v="5.9200000000000008"/>
    <n v="0"/>
  </r>
  <r>
    <n v="323"/>
    <x v="113"/>
    <n v="5.5"/>
    <n v="11.3"/>
    <n v="929"/>
    <n v="1.8"/>
    <n v="1018.8"/>
    <n v="0.87"/>
    <x v="22"/>
    <n v="0.8"/>
    <x v="3"/>
    <x v="0"/>
    <x v="16"/>
    <n v="6.6999999999999993"/>
    <n v="5.3599999999999994"/>
    <n v="0"/>
  </r>
  <r>
    <n v="323"/>
    <x v="114"/>
    <n v="3.6"/>
    <n v="11.5"/>
    <n v="2371"/>
    <n v="0"/>
    <n v="1022.4"/>
    <n v="0.78"/>
    <x v="22"/>
    <n v="0.8"/>
    <x v="3"/>
    <x v="0"/>
    <x v="16"/>
    <n v="6.5"/>
    <n v="5.2"/>
    <n v="0"/>
  </r>
  <r>
    <n v="323"/>
    <x v="115"/>
    <n v="3.6"/>
    <n v="12.3"/>
    <n v="2500"/>
    <n v="0"/>
    <n v="1022.4"/>
    <n v="0.77"/>
    <x v="22"/>
    <n v="0.8"/>
    <x v="3"/>
    <x v="0"/>
    <x v="16"/>
    <n v="5.6999999999999993"/>
    <n v="4.5599999999999996"/>
    <n v="0"/>
  </r>
  <r>
    <n v="323"/>
    <x v="116"/>
    <n v="2.8"/>
    <n v="13"/>
    <n v="2517"/>
    <n v="0"/>
    <n v="1025.2"/>
    <n v="0.74"/>
    <x v="22"/>
    <n v="0.8"/>
    <x v="3"/>
    <x v="0"/>
    <x v="16"/>
    <n v="5"/>
    <n v="4"/>
    <n v="0"/>
  </r>
  <r>
    <n v="323"/>
    <x v="117"/>
    <n v="2.2999999999999998"/>
    <n v="13.6"/>
    <n v="2536"/>
    <n v="0"/>
    <n v="1027.0999999999999"/>
    <n v="0.69"/>
    <x v="22"/>
    <n v="0.8"/>
    <x v="3"/>
    <x v="0"/>
    <x v="17"/>
    <n v="4.4000000000000004"/>
    <n v="3.5200000000000005"/>
    <n v="0"/>
  </r>
  <r>
    <n v="323"/>
    <x v="118"/>
    <n v="3.2"/>
    <n v="15.7"/>
    <n v="2528"/>
    <n v="0"/>
    <n v="1026"/>
    <n v="0.69"/>
    <x v="22"/>
    <n v="0.8"/>
    <x v="3"/>
    <x v="0"/>
    <x v="17"/>
    <n v="2.3000000000000007"/>
    <n v="1.8400000000000007"/>
    <n v="0"/>
  </r>
  <r>
    <n v="323"/>
    <x v="119"/>
    <n v="2.9"/>
    <n v="17"/>
    <n v="2549"/>
    <n v="0"/>
    <n v="1022.5"/>
    <n v="0.71"/>
    <x v="22"/>
    <n v="0.8"/>
    <x v="3"/>
    <x v="0"/>
    <x v="17"/>
    <n v="1"/>
    <n v="0.8"/>
    <n v="0"/>
  </r>
  <r>
    <n v="323"/>
    <x v="120"/>
    <n v="1.7"/>
    <n v="19"/>
    <n v="2494"/>
    <n v="0"/>
    <n v="1017.4"/>
    <n v="0.65"/>
    <x v="22"/>
    <n v="0.8"/>
    <x v="4"/>
    <x v="0"/>
    <x v="17"/>
    <n v="0"/>
    <n v="0"/>
    <n v="1"/>
  </r>
  <r>
    <n v="323"/>
    <x v="121"/>
    <n v="3.3"/>
    <n v="16.399999999999999"/>
    <n v="2388"/>
    <n v="0"/>
    <n v="1014.7"/>
    <n v="0.74"/>
    <x v="22"/>
    <n v="0.8"/>
    <x v="4"/>
    <x v="0"/>
    <x v="17"/>
    <n v="1.6000000000000014"/>
    <n v="1.2800000000000011"/>
    <n v="0"/>
  </r>
  <r>
    <n v="323"/>
    <x v="122"/>
    <n v="5"/>
    <n v="13.1"/>
    <n v="2412"/>
    <n v="0"/>
    <n v="1012.7"/>
    <n v="0.68"/>
    <x v="22"/>
    <n v="0.8"/>
    <x v="4"/>
    <x v="0"/>
    <x v="17"/>
    <n v="4.9000000000000004"/>
    <n v="3.9200000000000004"/>
    <n v="0"/>
  </r>
  <r>
    <n v="323"/>
    <x v="123"/>
    <n v="6"/>
    <n v="10.3"/>
    <n v="2045"/>
    <n v="0"/>
    <n v="1015.9"/>
    <n v="0.66"/>
    <x v="22"/>
    <n v="0.8"/>
    <x v="4"/>
    <x v="0"/>
    <x v="17"/>
    <n v="7.6999999999999993"/>
    <n v="6.16"/>
    <n v="0"/>
  </r>
  <r>
    <n v="323"/>
    <x v="124"/>
    <n v="5.5"/>
    <n v="10.3"/>
    <n v="1596"/>
    <n v="0"/>
    <n v="1019"/>
    <n v="0.57999999999999996"/>
    <x v="22"/>
    <n v="0.8"/>
    <x v="4"/>
    <x v="0"/>
    <x v="18"/>
    <n v="7.6999999999999993"/>
    <n v="6.16"/>
    <n v="0"/>
  </r>
  <r>
    <n v="323"/>
    <x v="125"/>
    <n v="5.8"/>
    <n v="10.7"/>
    <n v="1996"/>
    <n v="0"/>
    <n v="1022.6"/>
    <n v="0.66"/>
    <x v="22"/>
    <n v="0.8"/>
    <x v="4"/>
    <x v="0"/>
    <x v="18"/>
    <n v="7.3000000000000007"/>
    <n v="5.8400000000000007"/>
    <n v="0"/>
  </r>
  <r>
    <n v="323"/>
    <x v="126"/>
    <n v="5.2"/>
    <n v="10.8"/>
    <n v="1436"/>
    <n v="0"/>
    <n v="1021.3"/>
    <n v="0.69"/>
    <x v="22"/>
    <n v="0.8"/>
    <x v="4"/>
    <x v="0"/>
    <x v="18"/>
    <n v="7.1999999999999993"/>
    <n v="5.76"/>
    <n v="0"/>
  </r>
  <r>
    <n v="323"/>
    <x v="127"/>
    <n v="4.5999999999999996"/>
    <n v="13"/>
    <n v="2384"/>
    <n v="0"/>
    <n v="1018.7"/>
    <n v="0.71"/>
    <x v="22"/>
    <n v="0.8"/>
    <x v="4"/>
    <x v="0"/>
    <x v="18"/>
    <n v="5"/>
    <n v="4"/>
    <n v="0"/>
  </r>
  <r>
    <n v="323"/>
    <x v="128"/>
    <n v="4.5"/>
    <n v="14.5"/>
    <n v="2729"/>
    <n v="0"/>
    <n v="1020.3"/>
    <n v="0.49"/>
    <x v="22"/>
    <n v="0.8"/>
    <x v="4"/>
    <x v="0"/>
    <x v="18"/>
    <n v="3.5"/>
    <n v="2.8000000000000003"/>
    <n v="0"/>
  </r>
  <r>
    <n v="323"/>
    <x v="129"/>
    <n v="3.8"/>
    <n v="16.399999999999999"/>
    <n v="2752"/>
    <n v="0"/>
    <n v="1018.5"/>
    <n v="0.48"/>
    <x v="22"/>
    <n v="0.8"/>
    <x v="4"/>
    <x v="0"/>
    <x v="18"/>
    <n v="1.6000000000000014"/>
    <n v="1.2800000000000011"/>
    <n v="0"/>
  </r>
  <r>
    <n v="323"/>
    <x v="130"/>
    <n v="3.8"/>
    <n v="18.5"/>
    <n v="2740"/>
    <n v="0"/>
    <n v="1012.4"/>
    <n v="0.46"/>
    <x v="22"/>
    <n v="0.8"/>
    <x v="4"/>
    <x v="0"/>
    <x v="18"/>
    <n v="0"/>
    <n v="0"/>
    <n v="0.5"/>
  </r>
  <r>
    <n v="323"/>
    <x v="131"/>
    <n v="4"/>
    <n v="19"/>
    <n v="2744"/>
    <n v="0"/>
    <n v="1012.2"/>
    <n v="0.48"/>
    <x v="22"/>
    <n v="0.8"/>
    <x v="4"/>
    <x v="0"/>
    <x v="19"/>
    <n v="0"/>
    <n v="0"/>
    <n v="1"/>
  </r>
  <r>
    <n v="323"/>
    <x v="132"/>
    <n v="4.2"/>
    <n v="17.100000000000001"/>
    <n v="2784"/>
    <n v="0"/>
    <n v="1017.2"/>
    <n v="0.5"/>
    <x v="22"/>
    <n v="0.8"/>
    <x v="4"/>
    <x v="0"/>
    <x v="19"/>
    <n v="0.89999999999999858"/>
    <n v="0.71999999999999886"/>
    <n v="0"/>
  </r>
  <r>
    <n v="323"/>
    <x v="133"/>
    <n v="4.4000000000000004"/>
    <n v="14.4"/>
    <n v="2558"/>
    <n v="0"/>
    <n v="1019.6"/>
    <n v="0.67"/>
    <x v="22"/>
    <n v="0.8"/>
    <x v="4"/>
    <x v="0"/>
    <x v="19"/>
    <n v="3.5999999999999996"/>
    <n v="2.88"/>
    <n v="0"/>
  </r>
  <r>
    <n v="323"/>
    <x v="134"/>
    <n v="5.8"/>
    <n v="12.9"/>
    <n v="1955"/>
    <n v="0"/>
    <n v="1021.6"/>
    <n v="0.65"/>
    <x v="22"/>
    <n v="0.8"/>
    <x v="4"/>
    <x v="0"/>
    <x v="19"/>
    <n v="5.0999999999999996"/>
    <n v="4.08"/>
    <n v="0"/>
  </r>
  <r>
    <n v="323"/>
    <x v="135"/>
    <n v="5.4"/>
    <n v="11.9"/>
    <n v="1931"/>
    <n v="0"/>
    <n v="1022.8"/>
    <n v="0.71"/>
    <x v="22"/>
    <n v="0.8"/>
    <x v="4"/>
    <x v="0"/>
    <x v="19"/>
    <n v="6.1"/>
    <n v="4.88"/>
    <n v="0"/>
  </r>
  <r>
    <n v="323"/>
    <x v="136"/>
    <n v="5"/>
    <n v="12.9"/>
    <n v="2752"/>
    <n v="0"/>
    <n v="1020.4"/>
    <n v="0.74"/>
    <x v="22"/>
    <n v="0.8"/>
    <x v="4"/>
    <x v="0"/>
    <x v="19"/>
    <n v="5.0999999999999996"/>
    <n v="4.08"/>
    <n v="0"/>
  </r>
  <r>
    <n v="323"/>
    <x v="137"/>
    <n v="4.0999999999999996"/>
    <n v="12.4"/>
    <n v="1412"/>
    <n v="0"/>
    <n v="1018.9"/>
    <n v="0.76"/>
    <x v="22"/>
    <n v="0.8"/>
    <x v="4"/>
    <x v="0"/>
    <x v="19"/>
    <n v="5.6"/>
    <n v="4.4799999999999995"/>
    <n v="0"/>
  </r>
  <r>
    <n v="323"/>
    <x v="138"/>
    <n v="4.3"/>
    <n v="15.4"/>
    <n v="2925"/>
    <n v="0"/>
    <n v="1019.7"/>
    <n v="0.65"/>
    <x v="22"/>
    <n v="0.8"/>
    <x v="4"/>
    <x v="0"/>
    <x v="20"/>
    <n v="2.5999999999999996"/>
    <n v="2.0799999999999996"/>
    <n v="0"/>
  </r>
  <r>
    <n v="323"/>
    <x v="139"/>
    <n v="4.5"/>
    <n v="14.2"/>
    <n v="2859"/>
    <n v="0"/>
    <n v="1019"/>
    <n v="0.7"/>
    <x v="22"/>
    <n v="0.8"/>
    <x v="4"/>
    <x v="0"/>
    <x v="20"/>
    <n v="3.8000000000000007"/>
    <n v="3.0400000000000009"/>
    <n v="0"/>
  </r>
  <r>
    <n v="323"/>
    <x v="140"/>
    <n v="4.2"/>
    <n v="12.6"/>
    <n v="2037"/>
    <n v="0"/>
    <n v="1015.8"/>
    <n v="0.7"/>
    <x v="22"/>
    <n v="0.8"/>
    <x v="4"/>
    <x v="0"/>
    <x v="20"/>
    <n v="5.4"/>
    <n v="4.32"/>
    <n v="0"/>
  </r>
  <r>
    <n v="323"/>
    <x v="141"/>
    <n v="5.5"/>
    <n v="11.2"/>
    <n v="1869"/>
    <n v="0.3"/>
    <n v="1017.7"/>
    <n v="0.62"/>
    <x v="22"/>
    <n v="0.8"/>
    <x v="4"/>
    <x v="0"/>
    <x v="20"/>
    <n v="6.8000000000000007"/>
    <n v="5.4400000000000013"/>
    <n v="0"/>
  </r>
  <r>
    <n v="323"/>
    <x v="142"/>
    <n v="5.2"/>
    <n v="11.3"/>
    <n v="2084"/>
    <n v="-0.1"/>
    <n v="1018.8"/>
    <n v="0.61"/>
    <x v="22"/>
    <n v="0.8"/>
    <x v="4"/>
    <x v="0"/>
    <x v="20"/>
    <n v="6.6999999999999993"/>
    <n v="5.3599999999999994"/>
    <n v="0"/>
  </r>
  <r>
    <n v="323"/>
    <x v="143"/>
    <n v="5.2"/>
    <n v="13.6"/>
    <n v="661"/>
    <n v="11.1"/>
    <n v="1012.8"/>
    <n v="0.79"/>
    <x v="22"/>
    <n v="0.8"/>
    <x v="4"/>
    <x v="0"/>
    <x v="20"/>
    <n v="4.4000000000000004"/>
    <n v="3.5200000000000005"/>
    <n v="0"/>
  </r>
  <r>
    <n v="323"/>
    <x v="144"/>
    <n v="7"/>
    <n v="15.9"/>
    <n v="1986"/>
    <n v="0.8"/>
    <n v="1010.3"/>
    <n v="0.76"/>
    <x v="22"/>
    <n v="0.8"/>
    <x v="4"/>
    <x v="0"/>
    <x v="20"/>
    <n v="2.0999999999999996"/>
    <n v="1.6799999999999997"/>
    <n v="0"/>
  </r>
  <r>
    <n v="323"/>
    <x v="145"/>
    <n v="6.3"/>
    <n v="14.6"/>
    <n v="2434"/>
    <n v="0.4"/>
    <n v="1016.5"/>
    <n v="0.65"/>
    <x v="22"/>
    <n v="0.8"/>
    <x v="4"/>
    <x v="0"/>
    <x v="21"/>
    <n v="3.4000000000000004"/>
    <n v="2.7200000000000006"/>
    <n v="0"/>
  </r>
  <r>
    <n v="323"/>
    <x v="146"/>
    <n v="7.5"/>
    <n v="14.8"/>
    <n v="939"/>
    <n v="16.600000000000001"/>
    <n v="1013.6"/>
    <n v="0.82"/>
    <x v="22"/>
    <n v="0.8"/>
    <x v="4"/>
    <x v="0"/>
    <x v="21"/>
    <n v="3.1999999999999993"/>
    <n v="2.5599999999999996"/>
    <n v="0"/>
  </r>
  <r>
    <n v="323"/>
    <x v="147"/>
    <n v="6.3"/>
    <n v="14.9"/>
    <n v="1857"/>
    <n v="-0.1"/>
    <n v="1016.2"/>
    <n v="0.82"/>
    <x v="22"/>
    <n v="0.8"/>
    <x v="4"/>
    <x v="0"/>
    <x v="21"/>
    <n v="3.0999999999999996"/>
    <n v="2.48"/>
    <n v="0"/>
  </r>
  <r>
    <n v="323"/>
    <x v="148"/>
    <n v="5.3"/>
    <n v="15.9"/>
    <n v="1400"/>
    <n v="0"/>
    <n v="1020.3"/>
    <n v="0.82"/>
    <x v="22"/>
    <n v="0.8"/>
    <x v="4"/>
    <x v="0"/>
    <x v="21"/>
    <n v="2.0999999999999996"/>
    <n v="1.6799999999999997"/>
    <n v="0"/>
  </r>
  <r>
    <n v="323"/>
    <x v="149"/>
    <n v="4.8"/>
    <n v="16.8"/>
    <n v="2652"/>
    <n v="0"/>
    <n v="1019.8"/>
    <n v="0.8"/>
    <x v="22"/>
    <n v="0.8"/>
    <x v="4"/>
    <x v="0"/>
    <x v="21"/>
    <n v="1.1999999999999993"/>
    <n v="0.95999999999999952"/>
    <n v="0"/>
  </r>
  <r>
    <n v="323"/>
    <x v="150"/>
    <n v="2.4"/>
    <n v="18.399999999999999"/>
    <n v="2373"/>
    <n v="0"/>
    <n v="1016.7"/>
    <n v="0.75"/>
    <x v="22"/>
    <n v="0.8"/>
    <x v="4"/>
    <x v="0"/>
    <x v="21"/>
    <n v="0"/>
    <n v="0"/>
    <n v="0.39999999999999858"/>
  </r>
  <r>
    <n v="323"/>
    <x v="151"/>
    <n v="5.6"/>
    <n v="16"/>
    <n v="1952"/>
    <n v="-0.1"/>
    <n v="1014.4"/>
    <n v="0.71"/>
    <x v="22"/>
    <n v="0.8"/>
    <x v="5"/>
    <x v="0"/>
    <x v="21"/>
    <n v="2"/>
    <n v="1.6"/>
    <n v="0"/>
  </r>
  <r>
    <n v="323"/>
    <x v="152"/>
    <n v="3.6"/>
    <n v="14.3"/>
    <n v="2820"/>
    <n v="-0.1"/>
    <n v="1016.2"/>
    <n v="0.72"/>
    <x v="22"/>
    <n v="0.8"/>
    <x v="5"/>
    <x v="0"/>
    <x v="22"/>
    <n v="3.6999999999999993"/>
    <n v="2.9599999999999995"/>
    <n v="0"/>
  </r>
  <r>
    <n v="323"/>
    <x v="153"/>
    <n v="5.0999999999999996"/>
    <n v="16.8"/>
    <n v="2230"/>
    <n v="0"/>
    <n v="1009.7"/>
    <n v="0.59"/>
    <x v="22"/>
    <n v="0.8"/>
    <x v="5"/>
    <x v="0"/>
    <x v="22"/>
    <n v="1.1999999999999993"/>
    <n v="0.95999999999999952"/>
    <n v="0"/>
  </r>
  <r>
    <n v="323"/>
    <x v="154"/>
    <n v="4.7"/>
    <n v="15.1"/>
    <n v="1727"/>
    <n v="0.4"/>
    <n v="1007.6"/>
    <n v="0.7"/>
    <x v="22"/>
    <n v="0.8"/>
    <x v="5"/>
    <x v="0"/>
    <x v="22"/>
    <n v="2.9000000000000004"/>
    <n v="2.3200000000000003"/>
    <n v="0"/>
  </r>
  <r>
    <n v="323"/>
    <x v="155"/>
    <n v="5.2"/>
    <n v="15.3"/>
    <n v="1298"/>
    <n v="10.1"/>
    <n v="1006"/>
    <n v="0.78"/>
    <x v="22"/>
    <n v="0.8"/>
    <x v="5"/>
    <x v="0"/>
    <x v="22"/>
    <n v="2.6999999999999993"/>
    <n v="2.1599999999999997"/>
    <n v="0"/>
  </r>
  <r>
    <n v="323"/>
    <x v="156"/>
    <n v="6"/>
    <n v="15"/>
    <n v="1689"/>
    <n v="3.1"/>
    <n v="1008.1"/>
    <n v="0.79"/>
    <x v="22"/>
    <n v="0.8"/>
    <x v="5"/>
    <x v="0"/>
    <x v="22"/>
    <n v="3"/>
    <n v="2.4000000000000004"/>
    <n v="0"/>
  </r>
  <r>
    <n v="323"/>
    <x v="157"/>
    <n v="5.3"/>
    <n v="14.1"/>
    <n v="1628"/>
    <n v="7.5"/>
    <n v="1007.2"/>
    <n v="0.82"/>
    <x v="22"/>
    <n v="0.8"/>
    <x v="5"/>
    <x v="0"/>
    <x v="22"/>
    <n v="3.9000000000000004"/>
    <n v="3.1200000000000006"/>
    <n v="0"/>
  </r>
  <r>
    <n v="323"/>
    <x v="158"/>
    <n v="7"/>
    <n v="13.5"/>
    <n v="1966"/>
    <n v="0.3"/>
    <n v="1015.6"/>
    <n v="0.73"/>
    <x v="22"/>
    <n v="0.8"/>
    <x v="5"/>
    <x v="0"/>
    <x v="22"/>
    <n v="4.5"/>
    <n v="3.6"/>
    <n v="0"/>
  </r>
  <r>
    <n v="323"/>
    <x v="159"/>
    <n v="3.8"/>
    <n v="14.5"/>
    <n v="1952"/>
    <n v="0"/>
    <n v="1021.7"/>
    <n v="0.75"/>
    <x v="22"/>
    <n v="0.8"/>
    <x v="5"/>
    <x v="0"/>
    <x v="23"/>
    <n v="3.5"/>
    <n v="2.8000000000000003"/>
    <n v="0"/>
  </r>
  <r>
    <n v="323"/>
    <x v="160"/>
    <n v="5.5"/>
    <n v="14.4"/>
    <n v="1460"/>
    <n v="0.2"/>
    <n v="1017.7"/>
    <n v="0.8"/>
    <x v="22"/>
    <n v="0.8"/>
    <x v="5"/>
    <x v="0"/>
    <x v="23"/>
    <n v="3.5999999999999996"/>
    <n v="2.88"/>
    <n v="0"/>
  </r>
  <r>
    <n v="323"/>
    <x v="161"/>
    <n v="3.3"/>
    <n v="15.3"/>
    <n v="2951"/>
    <n v="0"/>
    <n v="1021.2"/>
    <n v="0.74"/>
    <x v="22"/>
    <n v="0.8"/>
    <x v="5"/>
    <x v="0"/>
    <x v="23"/>
    <n v="2.6999999999999993"/>
    <n v="2.1599999999999997"/>
    <n v="0"/>
  </r>
  <r>
    <n v="323"/>
    <x v="162"/>
    <n v="4.5"/>
    <n v="21.2"/>
    <n v="2919"/>
    <n v="0"/>
    <n v="1015.1"/>
    <n v="0.62"/>
    <x v="22"/>
    <n v="0.8"/>
    <x v="5"/>
    <x v="0"/>
    <x v="23"/>
    <n v="0"/>
    <n v="0"/>
    <n v="3.1999999999999993"/>
  </r>
  <r>
    <n v="323"/>
    <x v="163"/>
    <n v="3"/>
    <n v="22.1"/>
    <n v="2718"/>
    <n v="0"/>
    <n v="1017.3"/>
    <n v="0.74"/>
    <x v="22"/>
    <n v="0.8"/>
    <x v="5"/>
    <x v="0"/>
    <x v="23"/>
    <n v="0"/>
    <n v="0"/>
    <n v="4.1000000000000014"/>
  </r>
  <r>
    <n v="323"/>
    <x v="164"/>
    <n v="3.9"/>
    <n v="20"/>
    <n v="1434"/>
    <n v="1.4"/>
    <n v="1017.1"/>
    <n v="0.75"/>
    <x v="22"/>
    <n v="0.8"/>
    <x v="5"/>
    <x v="0"/>
    <x v="23"/>
    <n v="0"/>
    <n v="0"/>
    <n v="2"/>
  </r>
  <r>
    <n v="323"/>
    <x v="165"/>
    <n v="4.3"/>
    <n v="17.2"/>
    <n v="2717"/>
    <n v="0"/>
    <n v="1022.3"/>
    <n v="0.73"/>
    <x v="22"/>
    <n v="0.8"/>
    <x v="5"/>
    <x v="0"/>
    <x v="23"/>
    <n v="0.80000000000000071"/>
    <n v="0.64000000000000057"/>
    <n v="0"/>
  </r>
  <r>
    <n v="323"/>
    <x v="166"/>
    <n v="3"/>
    <n v="17"/>
    <n v="2999"/>
    <n v="0"/>
    <n v="1027.2"/>
    <n v="0.76"/>
    <x v="22"/>
    <n v="0.8"/>
    <x v="5"/>
    <x v="0"/>
    <x v="24"/>
    <n v="1"/>
    <n v="0.8"/>
    <n v="0"/>
  </r>
  <r>
    <n v="323"/>
    <x v="167"/>
    <n v="2.6"/>
    <n v="18"/>
    <n v="2821"/>
    <n v="0"/>
    <n v="1025.3"/>
    <n v="0.74"/>
    <x v="22"/>
    <n v="0.8"/>
    <x v="5"/>
    <x v="0"/>
    <x v="24"/>
    <n v="0"/>
    <n v="0"/>
    <n v="0"/>
  </r>
  <r>
    <n v="323"/>
    <x v="168"/>
    <n v="3.2"/>
    <n v="18.3"/>
    <n v="2929"/>
    <n v="0"/>
    <n v="1024.3"/>
    <n v="0.77"/>
    <x v="22"/>
    <n v="0.8"/>
    <x v="5"/>
    <x v="0"/>
    <x v="24"/>
    <n v="0"/>
    <n v="0"/>
    <n v="0.30000000000000071"/>
  </r>
  <r>
    <n v="323"/>
    <x v="169"/>
    <n v="2.9"/>
    <n v="20.2"/>
    <n v="2881"/>
    <n v="0"/>
    <n v="1025.8"/>
    <n v="0.67"/>
    <x v="22"/>
    <n v="0.8"/>
    <x v="5"/>
    <x v="0"/>
    <x v="24"/>
    <n v="0"/>
    <n v="0"/>
    <n v="2.1999999999999993"/>
  </r>
  <r>
    <n v="323"/>
    <x v="170"/>
    <n v="3.8"/>
    <n v="21"/>
    <n v="2907"/>
    <n v="0"/>
    <n v="1024.3"/>
    <n v="0.56999999999999995"/>
    <x v="22"/>
    <n v="0.8"/>
    <x v="5"/>
    <x v="0"/>
    <x v="24"/>
    <n v="0"/>
    <n v="0"/>
    <n v="3"/>
  </r>
  <r>
    <n v="323"/>
    <x v="171"/>
    <n v="2.9"/>
    <n v="24"/>
    <n v="3016"/>
    <n v="0"/>
    <n v="1018.7"/>
    <n v="0.48"/>
    <x v="22"/>
    <n v="0.8"/>
    <x v="5"/>
    <x v="0"/>
    <x v="24"/>
    <n v="0"/>
    <n v="0"/>
    <n v="6"/>
  </r>
  <r>
    <n v="323"/>
    <x v="172"/>
    <n v="5.5"/>
    <n v="21.7"/>
    <n v="1946"/>
    <n v="0"/>
    <n v="1013.4"/>
    <n v="0.62"/>
    <x v="22"/>
    <n v="0.8"/>
    <x v="5"/>
    <x v="0"/>
    <x v="24"/>
    <n v="0"/>
    <n v="0"/>
    <n v="3.6999999999999993"/>
  </r>
  <r>
    <n v="323"/>
    <x v="173"/>
    <n v="7.1"/>
    <n v="17.8"/>
    <n v="2100"/>
    <n v="1.4"/>
    <n v="1012.7"/>
    <n v="0.66"/>
    <x v="22"/>
    <n v="0.8"/>
    <x v="5"/>
    <x v="0"/>
    <x v="25"/>
    <n v="0.19999999999999929"/>
    <n v="0.15999999999999945"/>
    <n v="0"/>
  </r>
  <r>
    <n v="323"/>
    <x v="174"/>
    <n v="6.1"/>
    <n v="17.7"/>
    <n v="1629"/>
    <n v="-0.1"/>
    <n v="1012.7"/>
    <n v="0.76"/>
    <x v="22"/>
    <n v="0.8"/>
    <x v="5"/>
    <x v="0"/>
    <x v="25"/>
    <n v="0.30000000000000071"/>
    <n v="0.24000000000000057"/>
    <n v="0"/>
  </r>
  <r>
    <n v="323"/>
    <x v="175"/>
    <n v="3.8"/>
    <n v="19.899999999999999"/>
    <n v="2083"/>
    <n v="1.4"/>
    <n v="1012.1"/>
    <n v="0.8"/>
    <x v="22"/>
    <n v="0.8"/>
    <x v="5"/>
    <x v="0"/>
    <x v="25"/>
    <n v="0"/>
    <n v="0"/>
    <n v="1.8999999999999986"/>
  </r>
  <r>
    <n v="323"/>
    <x v="176"/>
    <n v="5.7"/>
    <n v="19"/>
    <n v="1367"/>
    <n v="15.4"/>
    <n v="1012.7"/>
    <n v="0.81"/>
    <x v="22"/>
    <n v="0.8"/>
    <x v="5"/>
    <x v="0"/>
    <x v="25"/>
    <n v="0"/>
    <n v="0"/>
    <n v="1"/>
  </r>
  <r>
    <n v="323"/>
    <x v="177"/>
    <n v="4.8"/>
    <n v="19.399999999999999"/>
    <n v="2523"/>
    <n v="1.2"/>
    <n v="1021.2"/>
    <n v="0.74"/>
    <x v="22"/>
    <n v="0.8"/>
    <x v="5"/>
    <x v="0"/>
    <x v="25"/>
    <n v="0"/>
    <n v="0"/>
    <n v="1.3999999999999986"/>
  </r>
  <r>
    <n v="323"/>
    <x v="178"/>
    <n v="5.5"/>
    <n v="21.6"/>
    <n v="2267"/>
    <n v="0"/>
    <n v="1023.6"/>
    <n v="0.76"/>
    <x v="22"/>
    <n v="0.8"/>
    <x v="5"/>
    <x v="0"/>
    <x v="25"/>
    <n v="0"/>
    <n v="0"/>
    <n v="3.6000000000000014"/>
  </r>
  <r>
    <n v="323"/>
    <x v="179"/>
    <n v="3.4"/>
    <n v="20.399999999999999"/>
    <n v="2919"/>
    <n v="0"/>
    <n v="1024.0999999999999"/>
    <n v="0.8"/>
    <x v="22"/>
    <n v="0.8"/>
    <x v="5"/>
    <x v="0"/>
    <x v="25"/>
    <n v="0"/>
    <n v="0"/>
    <n v="2.3999999999999986"/>
  </r>
  <r>
    <n v="323"/>
    <x v="180"/>
    <n v="3.5"/>
    <n v="24.2"/>
    <n v="2956"/>
    <n v="0"/>
    <n v="1018.2"/>
    <n v="0.66"/>
    <x v="22"/>
    <n v="0.8"/>
    <x v="5"/>
    <x v="0"/>
    <x v="26"/>
    <n v="0"/>
    <n v="0"/>
    <n v="6.1999999999999993"/>
  </r>
  <r>
    <n v="323"/>
    <x v="181"/>
    <n v="2.7"/>
    <n v="26.9"/>
    <n v="2884"/>
    <n v="0"/>
    <n v="1013.6"/>
    <n v="0.59"/>
    <x v="22"/>
    <n v="0.8"/>
    <x v="6"/>
    <x v="0"/>
    <x v="26"/>
    <n v="0"/>
    <n v="0"/>
    <n v="8.8999999999999986"/>
  </r>
  <r>
    <n v="323"/>
    <x v="182"/>
    <n v="3.9"/>
    <n v="20"/>
    <n v="2079"/>
    <n v="3.4"/>
    <n v="1016.3"/>
    <n v="0.83"/>
    <x v="22"/>
    <n v="0.8"/>
    <x v="6"/>
    <x v="0"/>
    <x v="26"/>
    <n v="0"/>
    <n v="0"/>
    <n v="2"/>
  </r>
  <r>
    <n v="323"/>
    <x v="183"/>
    <n v="4.4000000000000004"/>
    <n v="16.399999999999999"/>
    <n v="2970"/>
    <n v="0"/>
    <n v="1027.3"/>
    <n v="0.68"/>
    <x v="22"/>
    <n v="0.8"/>
    <x v="6"/>
    <x v="0"/>
    <x v="26"/>
    <n v="1.6000000000000014"/>
    <n v="1.2800000000000011"/>
    <n v="0"/>
  </r>
  <r>
    <n v="323"/>
    <x v="184"/>
    <n v="3.9"/>
    <n v="18.7"/>
    <n v="2767"/>
    <n v="0"/>
    <n v="1025.7"/>
    <n v="0.57999999999999996"/>
    <x v="22"/>
    <n v="0.8"/>
    <x v="6"/>
    <x v="0"/>
    <x v="26"/>
    <n v="0"/>
    <n v="0"/>
    <n v="0.69999999999999929"/>
  </r>
  <r>
    <n v="323"/>
    <x v="185"/>
    <n v="6.3"/>
    <n v="18.600000000000001"/>
    <n v="1363"/>
    <n v="1.4"/>
    <n v="1015.3"/>
    <n v="0.72"/>
    <x v="22"/>
    <n v="0.8"/>
    <x v="6"/>
    <x v="0"/>
    <x v="26"/>
    <n v="0"/>
    <n v="0"/>
    <n v="0.60000000000000142"/>
  </r>
  <r>
    <n v="323"/>
    <x v="186"/>
    <n v="3.8"/>
    <n v="16.899999999999999"/>
    <n v="901"/>
    <n v="14.2"/>
    <n v="1006.3"/>
    <n v="0.91"/>
    <x v="22"/>
    <n v="0.8"/>
    <x v="6"/>
    <x v="0"/>
    <x v="26"/>
    <n v="1.1000000000000014"/>
    <n v="0.88000000000000123"/>
    <n v="0"/>
  </r>
  <r>
    <n v="323"/>
    <x v="187"/>
    <n v="5.6"/>
    <n v="15.8"/>
    <n v="2047"/>
    <n v="5.4"/>
    <n v="1008.4"/>
    <n v="0.77"/>
    <x v="22"/>
    <n v="0.8"/>
    <x v="6"/>
    <x v="0"/>
    <x v="27"/>
    <n v="2.1999999999999993"/>
    <n v="1.7599999999999996"/>
    <n v="0"/>
  </r>
  <r>
    <n v="323"/>
    <x v="188"/>
    <n v="4.5999999999999996"/>
    <n v="14.7"/>
    <n v="1953"/>
    <n v="1.3"/>
    <n v="1015.9"/>
    <n v="0.78"/>
    <x v="22"/>
    <n v="0.8"/>
    <x v="6"/>
    <x v="0"/>
    <x v="27"/>
    <n v="3.3000000000000007"/>
    <n v="2.6400000000000006"/>
    <n v="0"/>
  </r>
  <r>
    <n v="323"/>
    <x v="189"/>
    <n v="2.8"/>
    <n v="17.899999999999999"/>
    <n v="2898"/>
    <n v="0"/>
    <n v="1021.4"/>
    <n v="0.71"/>
    <x v="22"/>
    <n v="0.8"/>
    <x v="6"/>
    <x v="0"/>
    <x v="27"/>
    <n v="0.10000000000000142"/>
    <n v="8.000000000000114E-2"/>
    <n v="0"/>
  </r>
  <r>
    <n v="323"/>
    <x v="190"/>
    <n v="2.8"/>
    <n v="19.7"/>
    <n v="2808"/>
    <n v="0"/>
    <n v="1022.4"/>
    <n v="0.72"/>
    <x v="22"/>
    <n v="0.8"/>
    <x v="6"/>
    <x v="0"/>
    <x v="27"/>
    <n v="0"/>
    <n v="0"/>
    <n v="1.6999999999999993"/>
  </r>
  <r>
    <n v="323"/>
    <x v="191"/>
    <n v="3.4"/>
    <n v="20"/>
    <n v="2803"/>
    <n v="0"/>
    <n v="1020.4"/>
    <n v="0.76"/>
    <x v="22"/>
    <n v="0.8"/>
    <x v="6"/>
    <x v="0"/>
    <x v="27"/>
    <n v="0"/>
    <n v="0"/>
    <n v="2"/>
  </r>
  <r>
    <n v="323"/>
    <x v="192"/>
    <n v="4.2"/>
    <n v="19"/>
    <n v="2355"/>
    <n v="0"/>
    <n v="1015.9"/>
    <n v="0.8"/>
    <x v="22"/>
    <n v="0.8"/>
    <x v="6"/>
    <x v="0"/>
    <x v="27"/>
    <n v="0"/>
    <n v="0"/>
    <n v="1"/>
  </r>
  <r>
    <n v="323"/>
    <x v="193"/>
    <n v="2.8"/>
    <n v="19.3"/>
    <n v="1984"/>
    <n v="0"/>
    <n v="1011.9"/>
    <n v="0.81"/>
    <x v="22"/>
    <n v="0.8"/>
    <x v="6"/>
    <x v="0"/>
    <x v="27"/>
    <n v="0"/>
    <n v="0"/>
    <n v="1.3000000000000007"/>
  </r>
  <r>
    <n v="323"/>
    <x v="194"/>
    <n v="5.3"/>
    <n v="20.3"/>
    <n v="2051"/>
    <n v="0"/>
    <n v="1014.6"/>
    <n v="0.72"/>
    <x v="22"/>
    <n v="0.8"/>
    <x v="6"/>
    <x v="0"/>
    <x v="28"/>
    <n v="0"/>
    <n v="0"/>
    <n v="2.3000000000000007"/>
  </r>
  <r>
    <n v="323"/>
    <x v="195"/>
    <n v="6.2"/>
    <n v="18.399999999999999"/>
    <n v="1946"/>
    <n v="0.7"/>
    <n v="1017"/>
    <n v="0.67"/>
    <x v="22"/>
    <n v="0.8"/>
    <x v="6"/>
    <x v="0"/>
    <x v="28"/>
    <n v="0"/>
    <n v="0"/>
    <n v="0.39999999999999858"/>
  </r>
  <r>
    <n v="323"/>
    <x v="196"/>
    <n v="5.6"/>
    <n v="17.3"/>
    <n v="1750"/>
    <n v="4.3"/>
    <n v="1015"/>
    <n v="0.8"/>
    <x v="22"/>
    <n v="0.8"/>
    <x v="6"/>
    <x v="0"/>
    <x v="28"/>
    <n v="0.69999999999999929"/>
    <n v="0.5599999999999995"/>
    <n v="0"/>
  </r>
  <r>
    <n v="323"/>
    <x v="197"/>
    <n v="2"/>
    <n v="19"/>
    <n v="2520"/>
    <n v="0"/>
    <n v="1017.7"/>
    <n v="0.73"/>
    <x v="22"/>
    <n v="0.8"/>
    <x v="6"/>
    <x v="0"/>
    <x v="28"/>
    <n v="0"/>
    <n v="0"/>
    <n v="1"/>
  </r>
  <r>
    <n v="323"/>
    <x v="198"/>
    <n v="2.4"/>
    <n v="22.9"/>
    <n v="2060"/>
    <n v="0"/>
    <n v="1013.6"/>
    <n v="0.62"/>
    <x v="22"/>
    <n v="0.8"/>
    <x v="6"/>
    <x v="0"/>
    <x v="28"/>
    <n v="0"/>
    <n v="0"/>
    <n v="4.8999999999999986"/>
  </r>
  <r>
    <n v="323"/>
    <x v="199"/>
    <n v="4.5"/>
    <n v="23.3"/>
    <n v="1829"/>
    <n v="-0.1"/>
    <n v="1006.1"/>
    <n v="0.66"/>
    <x v="22"/>
    <n v="0.8"/>
    <x v="6"/>
    <x v="0"/>
    <x v="28"/>
    <n v="0"/>
    <n v="0"/>
    <n v="5.3000000000000007"/>
  </r>
  <r>
    <n v="323"/>
    <x v="200"/>
    <n v="3.1"/>
    <n v="19.8"/>
    <n v="1232"/>
    <n v="2"/>
    <n v="1003.5"/>
    <n v="0.8"/>
    <x v="22"/>
    <n v="0.8"/>
    <x v="6"/>
    <x v="0"/>
    <x v="28"/>
    <n v="0"/>
    <n v="0"/>
    <n v="1.8000000000000007"/>
  </r>
  <r>
    <n v="323"/>
    <x v="201"/>
    <n v="4.0999999999999996"/>
    <n v="18.8"/>
    <n v="1578"/>
    <n v="2.7"/>
    <n v="1002.4"/>
    <n v="0.78"/>
    <x v="22"/>
    <n v="0.8"/>
    <x v="6"/>
    <x v="0"/>
    <x v="29"/>
    <n v="0"/>
    <n v="0"/>
    <n v="0.80000000000000071"/>
  </r>
  <r>
    <n v="323"/>
    <x v="202"/>
    <n v="6.7"/>
    <n v="19.3"/>
    <n v="2272"/>
    <n v="0.1"/>
    <n v="1009.6"/>
    <n v="0.8"/>
    <x v="22"/>
    <n v="0.8"/>
    <x v="6"/>
    <x v="0"/>
    <x v="29"/>
    <n v="0"/>
    <n v="0"/>
    <n v="1.3000000000000007"/>
  </r>
  <r>
    <n v="323"/>
    <x v="203"/>
    <n v="4.2"/>
    <n v="18.600000000000001"/>
    <n v="1849"/>
    <n v="1.4"/>
    <n v="1012.6"/>
    <n v="0.83"/>
    <x v="22"/>
    <n v="0.8"/>
    <x v="6"/>
    <x v="0"/>
    <x v="29"/>
    <n v="0"/>
    <n v="0"/>
    <n v="0.60000000000000142"/>
  </r>
  <r>
    <n v="323"/>
    <x v="204"/>
    <n v="3.1"/>
    <n v="19.2"/>
    <n v="2044"/>
    <n v="0"/>
    <n v="1014.9"/>
    <n v="0.81"/>
    <x v="22"/>
    <n v="0.8"/>
    <x v="6"/>
    <x v="0"/>
    <x v="29"/>
    <n v="0"/>
    <n v="0"/>
    <n v="1.1999999999999993"/>
  </r>
  <r>
    <n v="323"/>
    <x v="205"/>
    <n v="2.7"/>
    <n v="18.3"/>
    <n v="1259"/>
    <n v="0"/>
    <n v="1018.1"/>
    <n v="0.84"/>
    <x v="22"/>
    <n v="0.8"/>
    <x v="6"/>
    <x v="0"/>
    <x v="29"/>
    <n v="0"/>
    <n v="0"/>
    <n v="0.30000000000000071"/>
  </r>
  <r>
    <n v="323"/>
    <x v="206"/>
    <n v="4.4000000000000004"/>
    <n v="19.899999999999999"/>
    <n v="2161"/>
    <n v="0.7"/>
    <n v="1016.3"/>
    <n v="0.79"/>
    <x v="22"/>
    <n v="0.8"/>
    <x v="6"/>
    <x v="0"/>
    <x v="29"/>
    <n v="0"/>
    <n v="0"/>
    <n v="1.8999999999999986"/>
  </r>
  <r>
    <n v="323"/>
    <x v="207"/>
    <n v="3.4"/>
    <n v="17.8"/>
    <n v="1339"/>
    <n v="6"/>
    <n v="1015.4"/>
    <n v="0.81"/>
    <x v="22"/>
    <n v="0.8"/>
    <x v="6"/>
    <x v="0"/>
    <x v="29"/>
    <n v="0.19999999999999929"/>
    <n v="0.15999999999999945"/>
    <n v="0"/>
  </r>
  <r>
    <n v="323"/>
    <x v="208"/>
    <n v="4.9000000000000004"/>
    <n v="17.7"/>
    <n v="1932"/>
    <n v="0.5"/>
    <n v="1018.6"/>
    <n v="0.75"/>
    <x v="22"/>
    <n v="0.8"/>
    <x v="6"/>
    <x v="0"/>
    <x v="30"/>
    <n v="0.30000000000000071"/>
    <n v="0.24000000000000057"/>
    <n v="0"/>
  </r>
  <r>
    <n v="323"/>
    <x v="209"/>
    <n v="3.2"/>
    <n v="18.100000000000001"/>
    <n v="1999"/>
    <n v="1.3"/>
    <n v="1017.5"/>
    <n v="0.78"/>
    <x v="22"/>
    <n v="0.8"/>
    <x v="6"/>
    <x v="0"/>
    <x v="30"/>
    <n v="0"/>
    <n v="0"/>
    <n v="0.10000000000000142"/>
  </r>
  <r>
    <n v="323"/>
    <x v="210"/>
    <n v="3.8"/>
    <n v="18.2"/>
    <n v="2218"/>
    <n v="-0.1"/>
    <n v="1017.3"/>
    <n v="0.71"/>
    <x v="22"/>
    <n v="0.8"/>
    <x v="6"/>
    <x v="0"/>
    <x v="30"/>
    <n v="0"/>
    <n v="0"/>
    <n v="0.19999999999999929"/>
  </r>
  <r>
    <n v="323"/>
    <x v="211"/>
    <n v="4.0999999999999996"/>
    <n v="18.399999999999999"/>
    <n v="1290"/>
    <n v="1.8"/>
    <n v="1014.8"/>
    <n v="0.85"/>
    <x v="22"/>
    <n v="0.8"/>
    <x v="6"/>
    <x v="0"/>
    <x v="30"/>
    <n v="0"/>
    <n v="0"/>
    <n v="0.39999999999999858"/>
  </r>
  <r>
    <n v="323"/>
    <x v="212"/>
    <n v="5.5"/>
    <n v="16.899999999999999"/>
    <n v="1604"/>
    <n v="4.5999999999999996"/>
    <n v="1013.4"/>
    <n v="0.83"/>
    <x v="22"/>
    <n v="0.8"/>
    <x v="7"/>
    <x v="0"/>
    <x v="30"/>
    <n v="1.1000000000000014"/>
    <n v="0.88000000000000123"/>
    <n v="0"/>
  </r>
  <r>
    <n v="323"/>
    <x v="213"/>
    <n v="6.1"/>
    <n v="16.8"/>
    <n v="1821"/>
    <n v="5.7"/>
    <n v="1015.8"/>
    <n v="0.78"/>
    <x v="22"/>
    <n v="0.8"/>
    <x v="7"/>
    <x v="0"/>
    <x v="30"/>
    <n v="1.1999999999999993"/>
    <n v="0.95999999999999952"/>
    <n v="0"/>
  </r>
  <r>
    <n v="323"/>
    <x v="214"/>
    <n v="6.1"/>
    <n v="18.5"/>
    <n v="2129"/>
    <n v="5"/>
    <n v="1017.6"/>
    <n v="0.79"/>
    <x v="22"/>
    <n v="0.8"/>
    <x v="7"/>
    <x v="0"/>
    <x v="30"/>
    <n v="0"/>
    <n v="0"/>
    <n v="0.5"/>
  </r>
  <r>
    <n v="323"/>
    <x v="215"/>
    <n v="6.1"/>
    <n v="20.3"/>
    <n v="1569"/>
    <n v="2.8"/>
    <n v="1015.9"/>
    <n v="0.82"/>
    <x v="22"/>
    <n v="0.8"/>
    <x v="7"/>
    <x v="0"/>
    <x v="31"/>
    <n v="0"/>
    <n v="0"/>
    <n v="2.3000000000000007"/>
  </r>
  <r>
    <n v="323"/>
    <x v="216"/>
    <n v="5.8"/>
    <n v="17.600000000000001"/>
    <n v="2182"/>
    <n v="0"/>
    <n v="1020.5"/>
    <n v="0.66"/>
    <x v="22"/>
    <n v="0.8"/>
    <x v="7"/>
    <x v="0"/>
    <x v="31"/>
    <n v="0.39999999999999858"/>
    <n v="0.3199999999999989"/>
    <n v="0"/>
  </r>
  <r>
    <n v="323"/>
    <x v="217"/>
    <n v="2.8"/>
    <n v="17.3"/>
    <n v="2244"/>
    <n v="0"/>
    <n v="1023.3"/>
    <n v="0.68"/>
    <x v="22"/>
    <n v="0.8"/>
    <x v="7"/>
    <x v="0"/>
    <x v="31"/>
    <n v="0.69999999999999929"/>
    <n v="0.5599999999999995"/>
    <n v="0"/>
  </r>
  <r>
    <n v="323"/>
    <x v="218"/>
    <n v="3.5"/>
    <n v="19.8"/>
    <n v="1660"/>
    <n v="0"/>
    <n v="1016.4"/>
    <n v="0.65"/>
    <x v="22"/>
    <n v="0.8"/>
    <x v="7"/>
    <x v="0"/>
    <x v="31"/>
    <n v="0"/>
    <n v="0"/>
    <n v="1.8000000000000007"/>
  </r>
  <r>
    <n v="323"/>
    <x v="219"/>
    <n v="3.8"/>
    <n v="18.8"/>
    <n v="1597"/>
    <n v="0"/>
    <n v="1018.6"/>
    <n v="0.79"/>
    <x v="22"/>
    <n v="0.8"/>
    <x v="7"/>
    <x v="0"/>
    <x v="31"/>
    <n v="0"/>
    <n v="0"/>
    <n v="0.80000000000000071"/>
  </r>
  <r>
    <n v="323"/>
    <x v="220"/>
    <n v="3.3"/>
    <n v="17.5"/>
    <n v="2425"/>
    <n v="0"/>
    <n v="1021.4"/>
    <n v="0.77"/>
    <x v="22"/>
    <n v="0.8"/>
    <x v="7"/>
    <x v="0"/>
    <x v="31"/>
    <n v="0.5"/>
    <n v="0.4"/>
    <n v="0"/>
  </r>
  <r>
    <n v="323"/>
    <x v="221"/>
    <n v="3"/>
    <n v="19.5"/>
    <n v="2454"/>
    <n v="0"/>
    <n v="1027.0999999999999"/>
    <n v="0.69"/>
    <x v="22"/>
    <n v="0.8"/>
    <x v="7"/>
    <x v="0"/>
    <x v="31"/>
    <n v="0"/>
    <n v="0"/>
    <n v="1.5"/>
  </r>
  <r>
    <n v="323"/>
    <x v="222"/>
    <n v="3.2"/>
    <n v="21.8"/>
    <n v="2437"/>
    <n v="0"/>
    <n v="1022.6"/>
    <n v="0.65"/>
    <x v="22"/>
    <n v="0.8"/>
    <x v="7"/>
    <x v="0"/>
    <x v="32"/>
    <n v="0"/>
    <n v="0"/>
    <n v="3.8000000000000007"/>
  </r>
  <r>
    <n v="323"/>
    <x v="223"/>
    <n v="3.3"/>
    <n v="24.2"/>
    <n v="2271"/>
    <n v="0.1"/>
    <n v="1014.9"/>
    <n v="0.6"/>
    <x v="22"/>
    <n v="0.8"/>
    <x v="7"/>
    <x v="0"/>
    <x v="32"/>
    <n v="0"/>
    <n v="0"/>
    <n v="6.1999999999999993"/>
  </r>
  <r>
    <n v="323"/>
    <x v="224"/>
    <n v="2.2999999999999998"/>
    <n v="22.5"/>
    <n v="1717"/>
    <n v="0"/>
    <n v="1015.5"/>
    <n v="0.79"/>
    <x v="22"/>
    <n v="0.8"/>
    <x v="7"/>
    <x v="0"/>
    <x v="32"/>
    <n v="0"/>
    <n v="0"/>
    <n v="4.5"/>
  </r>
  <r>
    <n v="323"/>
    <x v="225"/>
    <n v="3.5"/>
    <n v="21.7"/>
    <n v="2201"/>
    <n v="0"/>
    <n v="1019"/>
    <n v="0.78"/>
    <x v="22"/>
    <n v="0.8"/>
    <x v="7"/>
    <x v="0"/>
    <x v="32"/>
    <n v="0"/>
    <n v="0"/>
    <n v="3.6999999999999993"/>
  </r>
  <r>
    <n v="323"/>
    <x v="226"/>
    <n v="3.5"/>
    <n v="20.6"/>
    <n v="2296"/>
    <n v="0"/>
    <n v="1024.0999999999999"/>
    <n v="0.81"/>
    <x v="22"/>
    <n v="0.8"/>
    <x v="7"/>
    <x v="0"/>
    <x v="32"/>
    <n v="0"/>
    <n v="0"/>
    <n v="2.6000000000000014"/>
  </r>
  <r>
    <n v="323"/>
    <x v="227"/>
    <n v="5"/>
    <n v="19"/>
    <n v="1252"/>
    <n v="0"/>
    <n v="1025.7"/>
    <n v="0.74"/>
    <x v="22"/>
    <n v="0.8"/>
    <x v="7"/>
    <x v="0"/>
    <x v="32"/>
    <n v="0"/>
    <n v="0"/>
    <n v="1"/>
  </r>
  <r>
    <n v="323"/>
    <x v="228"/>
    <n v="3.5"/>
    <n v="17.600000000000001"/>
    <n v="1219"/>
    <n v="0"/>
    <n v="1023.4"/>
    <n v="0.75"/>
    <x v="22"/>
    <n v="0.8"/>
    <x v="7"/>
    <x v="0"/>
    <x v="32"/>
    <n v="0.39999999999999858"/>
    <n v="0.3199999999999989"/>
    <n v="0"/>
  </r>
  <r>
    <n v="323"/>
    <x v="229"/>
    <n v="4.3"/>
    <n v="19.8"/>
    <n v="1729"/>
    <n v="0"/>
    <n v="1019.8"/>
    <n v="0.74"/>
    <x v="22"/>
    <n v="0.8"/>
    <x v="7"/>
    <x v="0"/>
    <x v="33"/>
    <n v="0"/>
    <n v="0"/>
    <n v="1.8000000000000007"/>
  </r>
  <r>
    <n v="323"/>
    <x v="230"/>
    <n v="5"/>
    <n v="20.5"/>
    <n v="2293"/>
    <n v="0"/>
    <n v="1014.7"/>
    <n v="0.71"/>
    <x v="22"/>
    <n v="0.8"/>
    <x v="7"/>
    <x v="0"/>
    <x v="33"/>
    <n v="0"/>
    <n v="0"/>
    <n v="2.5"/>
  </r>
  <r>
    <n v="323"/>
    <x v="231"/>
    <n v="5.3"/>
    <n v="18.899999999999999"/>
    <n v="1997"/>
    <n v="0"/>
    <n v="1013.5"/>
    <n v="0.68"/>
    <x v="22"/>
    <n v="0.8"/>
    <x v="7"/>
    <x v="0"/>
    <x v="33"/>
    <n v="0"/>
    <n v="0"/>
    <n v="0.89999999999999858"/>
  </r>
  <r>
    <n v="323"/>
    <x v="232"/>
    <n v="6"/>
    <n v="18.100000000000001"/>
    <n v="2218"/>
    <n v="0"/>
    <n v="1015.5"/>
    <n v="0.65"/>
    <x v="22"/>
    <n v="0.8"/>
    <x v="7"/>
    <x v="0"/>
    <x v="33"/>
    <n v="0"/>
    <n v="0"/>
    <n v="0.10000000000000142"/>
  </r>
  <r>
    <n v="323"/>
    <x v="233"/>
    <n v="3.4"/>
    <n v="16.100000000000001"/>
    <n v="1142"/>
    <n v="0.3"/>
    <n v="1020.1"/>
    <n v="0.67"/>
    <x v="22"/>
    <n v="0.8"/>
    <x v="7"/>
    <x v="0"/>
    <x v="33"/>
    <n v="1.8999999999999986"/>
    <n v="1.5199999999999989"/>
    <n v="0"/>
  </r>
  <r>
    <n v="323"/>
    <x v="234"/>
    <n v="3.9"/>
    <n v="16"/>
    <n v="2009"/>
    <n v="0.9"/>
    <n v="1020.5"/>
    <n v="0.66"/>
    <x v="22"/>
    <n v="0.8"/>
    <x v="7"/>
    <x v="0"/>
    <x v="33"/>
    <n v="2"/>
    <n v="1.6"/>
    <n v="0"/>
  </r>
  <r>
    <n v="323"/>
    <x v="235"/>
    <n v="2.2999999999999998"/>
    <n v="15.5"/>
    <n v="2250"/>
    <n v="0"/>
    <n v="1021.4"/>
    <n v="0.69"/>
    <x v="22"/>
    <n v="0.8"/>
    <x v="7"/>
    <x v="0"/>
    <x v="33"/>
    <n v="2.5"/>
    <n v="2"/>
    <n v="0"/>
  </r>
  <r>
    <n v="323"/>
    <x v="236"/>
    <n v="2.7"/>
    <n v="18.600000000000001"/>
    <n v="2213"/>
    <n v="0"/>
    <n v="1017.6"/>
    <n v="0.56999999999999995"/>
    <x v="22"/>
    <n v="0.8"/>
    <x v="7"/>
    <x v="0"/>
    <x v="34"/>
    <n v="0"/>
    <n v="0"/>
    <n v="0.60000000000000142"/>
  </r>
  <r>
    <n v="323"/>
    <x v="237"/>
    <n v="5"/>
    <n v="20.7"/>
    <n v="1615"/>
    <n v="0"/>
    <n v="1009.1"/>
    <n v="0.57999999999999996"/>
    <x v="22"/>
    <n v="0.8"/>
    <x v="7"/>
    <x v="0"/>
    <x v="34"/>
    <n v="0"/>
    <n v="0"/>
    <n v="2.6999999999999993"/>
  </r>
  <r>
    <n v="323"/>
    <x v="238"/>
    <n v="3"/>
    <n v="19.100000000000001"/>
    <n v="1252"/>
    <n v="0"/>
    <n v="1007.4"/>
    <n v="0.73"/>
    <x v="22"/>
    <n v="0.8"/>
    <x v="7"/>
    <x v="0"/>
    <x v="34"/>
    <n v="0"/>
    <n v="0"/>
    <n v="1.1000000000000014"/>
  </r>
  <r>
    <n v="323"/>
    <x v="239"/>
    <n v="4"/>
    <n v="18.399999999999999"/>
    <n v="1391"/>
    <n v="0.8"/>
    <n v="1003.5"/>
    <n v="0.72"/>
    <x v="22"/>
    <n v="0.8"/>
    <x v="7"/>
    <x v="0"/>
    <x v="34"/>
    <n v="0"/>
    <n v="0"/>
    <n v="0.39999999999999858"/>
  </r>
  <r>
    <n v="323"/>
    <x v="240"/>
    <n v="4.5"/>
    <n v="17"/>
    <n v="1160"/>
    <n v="7"/>
    <n v="999.6"/>
    <n v="0.76"/>
    <x v="22"/>
    <n v="0.8"/>
    <x v="7"/>
    <x v="0"/>
    <x v="34"/>
    <n v="1"/>
    <n v="0.8"/>
    <n v="0"/>
  </r>
  <r>
    <n v="323"/>
    <x v="241"/>
    <n v="4.9000000000000004"/>
    <n v="18.5"/>
    <n v="1280"/>
    <n v="3.2"/>
    <n v="1005.7"/>
    <n v="0.74"/>
    <x v="22"/>
    <n v="0.8"/>
    <x v="7"/>
    <x v="0"/>
    <x v="34"/>
    <n v="0"/>
    <n v="0"/>
    <n v="0.5"/>
  </r>
  <r>
    <n v="323"/>
    <x v="242"/>
    <n v="3.5"/>
    <n v="18.7"/>
    <n v="1019"/>
    <n v="0.3"/>
    <n v="1006.5"/>
    <n v="0.77"/>
    <x v="22"/>
    <n v="0.8"/>
    <x v="7"/>
    <x v="0"/>
    <x v="34"/>
    <n v="0"/>
    <n v="0"/>
    <n v="0.69999999999999929"/>
  </r>
  <r>
    <n v="323"/>
    <x v="243"/>
    <n v="4.5"/>
    <n v="18.3"/>
    <n v="1687"/>
    <n v="0.7"/>
    <n v="1006.4"/>
    <n v="0.73"/>
    <x v="22"/>
    <n v="0.8"/>
    <x v="8"/>
    <x v="0"/>
    <x v="35"/>
    <n v="0"/>
    <n v="0"/>
    <n v="0.30000000000000071"/>
  </r>
  <r>
    <n v="323"/>
    <x v="244"/>
    <n v="5.5"/>
    <n v="17.3"/>
    <n v="1586"/>
    <n v="-0.1"/>
    <n v="1006.5"/>
    <n v="0.74"/>
    <x v="22"/>
    <n v="0.8"/>
    <x v="8"/>
    <x v="0"/>
    <x v="35"/>
    <n v="0.69999999999999929"/>
    <n v="0.5599999999999995"/>
    <n v="0"/>
  </r>
  <r>
    <n v="323"/>
    <x v="245"/>
    <n v="7.1"/>
    <n v="19.100000000000001"/>
    <n v="879"/>
    <n v="6.6"/>
    <n v="1002.9"/>
    <n v="0.81"/>
    <x v="22"/>
    <n v="0.8"/>
    <x v="8"/>
    <x v="0"/>
    <x v="35"/>
    <n v="0"/>
    <n v="0"/>
    <n v="1.1000000000000014"/>
  </r>
  <r>
    <n v="323"/>
    <x v="246"/>
    <n v="6"/>
    <n v="17.7"/>
    <n v="1509"/>
    <n v="0.1"/>
    <n v="1009.6"/>
    <n v="0.75"/>
    <x v="22"/>
    <n v="0.8"/>
    <x v="8"/>
    <x v="0"/>
    <x v="35"/>
    <n v="0.30000000000000071"/>
    <n v="0.24000000000000057"/>
    <n v="0"/>
  </r>
  <r>
    <n v="323"/>
    <x v="247"/>
    <n v="3.7"/>
    <n v="15.9"/>
    <n v="1811"/>
    <n v="0"/>
    <n v="1020.2"/>
    <n v="0.81"/>
    <x v="22"/>
    <n v="0.8"/>
    <x v="8"/>
    <x v="0"/>
    <x v="35"/>
    <n v="2.0999999999999996"/>
    <n v="1.6799999999999997"/>
    <n v="0"/>
  </r>
  <r>
    <n v="323"/>
    <x v="248"/>
    <n v="3.3"/>
    <n v="17.899999999999999"/>
    <n v="1622"/>
    <n v="0"/>
    <n v="1020.9"/>
    <n v="0.69"/>
    <x v="22"/>
    <n v="0.8"/>
    <x v="8"/>
    <x v="0"/>
    <x v="35"/>
    <n v="0.10000000000000142"/>
    <n v="8.000000000000114E-2"/>
    <n v="0"/>
  </r>
  <r>
    <n v="323"/>
    <x v="249"/>
    <n v="4.8"/>
    <n v="21.8"/>
    <n v="1905"/>
    <n v="0"/>
    <n v="1012.7"/>
    <n v="0.61"/>
    <x v="22"/>
    <n v="0.8"/>
    <x v="8"/>
    <x v="0"/>
    <x v="35"/>
    <n v="0"/>
    <n v="0"/>
    <n v="3.8000000000000007"/>
  </r>
  <r>
    <n v="323"/>
    <x v="250"/>
    <n v="3.8"/>
    <n v="18.2"/>
    <n v="1599"/>
    <n v="0"/>
    <n v="1016.9"/>
    <n v="0.76"/>
    <x v="22"/>
    <n v="0.8"/>
    <x v="8"/>
    <x v="0"/>
    <x v="36"/>
    <n v="0"/>
    <n v="0"/>
    <n v="0.19999999999999929"/>
  </r>
  <r>
    <n v="323"/>
    <x v="251"/>
    <n v="2.2000000000000002"/>
    <n v="15.5"/>
    <n v="1052"/>
    <n v="6.8"/>
    <n v="1015.7"/>
    <n v="0.81"/>
    <x v="22"/>
    <n v="0.8"/>
    <x v="8"/>
    <x v="0"/>
    <x v="36"/>
    <n v="2.5"/>
    <n v="2"/>
    <n v="0"/>
  </r>
  <r>
    <n v="323"/>
    <x v="252"/>
    <n v="3.9"/>
    <n v="16.600000000000001"/>
    <n v="1092"/>
    <n v="0.7"/>
    <n v="1006.2"/>
    <n v="0.77"/>
    <x v="22"/>
    <n v="0.8"/>
    <x v="8"/>
    <x v="0"/>
    <x v="36"/>
    <n v="1.3999999999999986"/>
    <n v="1.119999999999999"/>
    <n v="0"/>
  </r>
  <r>
    <n v="323"/>
    <x v="253"/>
    <n v="6.4"/>
    <n v="15.6"/>
    <n v="1197"/>
    <n v="2"/>
    <n v="1005"/>
    <n v="0.79"/>
    <x v="22"/>
    <n v="0.8"/>
    <x v="8"/>
    <x v="0"/>
    <x v="36"/>
    <n v="2.4000000000000004"/>
    <n v="1.9200000000000004"/>
    <n v="0"/>
  </r>
  <r>
    <n v="323"/>
    <x v="254"/>
    <n v="6.1"/>
    <n v="15.1"/>
    <n v="1548"/>
    <n v="0.1"/>
    <n v="1012.6"/>
    <n v="0.73"/>
    <x v="22"/>
    <n v="0.8"/>
    <x v="8"/>
    <x v="0"/>
    <x v="36"/>
    <n v="2.9000000000000004"/>
    <n v="2.3200000000000003"/>
    <n v="0"/>
  </r>
  <r>
    <n v="323"/>
    <x v="255"/>
    <n v="5.2"/>
    <n v="13.9"/>
    <n v="982"/>
    <n v="7.1"/>
    <n v="1011.5"/>
    <n v="0.84"/>
    <x v="22"/>
    <n v="0.8"/>
    <x v="8"/>
    <x v="0"/>
    <x v="36"/>
    <n v="4.0999999999999996"/>
    <n v="3.28"/>
    <n v="0"/>
  </r>
  <r>
    <n v="323"/>
    <x v="256"/>
    <n v="4.5999999999999996"/>
    <n v="15.5"/>
    <n v="1254"/>
    <n v="8"/>
    <n v="1010.7"/>
    <n v="0.81"/>
    <x v="22"/>
    <n v="0.8"/>
    <x v="8"/>
    <x v="0"/>
    <x v="36"/>
    <n v="2.5"/>
    <n v="2"/>
    <n v="0"/>
  </r>
  <r>
    <n v="323"/>
    <x v="257"/>
    <n v="11.4"/>
    <n v="16.8"/>
    <n v="1354"/>
    <n v="1.8"/>
    <n v="1007"/>
    <n v="0.72"/>
    <x v="22"/>
    <n v="0.8"/>
    <x v="8"/>
    <x v="0"/>
    <x v="37"/>
    <n v="1.1999999999999993"/>
    <n v="0.95999999999999952"/>
    <n v="0"/>
  </r>
  <r>
    <n v="323"/>
    <x v="258"/>
    <n v="9.1999999999999993"/>
    <n v="15.6"/>
    <n v="933"/>
    <n v="0.1"/>
    <n v="1016.2"/>
    <n v="0.73"/>
    <x v="22"/>
    <n v="0.8"/>
    <x v="8"/>
    <x v="0"/>
    <x v="37"/>
    <n v="2.4000000000000004"/>
    <n v="1.9200000000000004"/>
    <n v="0"/>
  </r>
  <r>
    <n v="323"/>
    <x v="259"/>
    <n v="5.9"/>
    <n v="15.9"/>
    <n v="442"/>
    <n v="1.2"/>
    <n v="1019"/>
    <n v="0.82"/>
    <x v="22"/>
    <n v="0.8"/>
    <x v="8"/>
    <x v="0"/>
    <x v="37"/>
    <n v="2.0999999999999996"/>
    <n v="1.6799999999999997"/>
    <n v="0"/>
  </r>
  <r>
    <n v="323"/>
    <x v="260"/>
    <n v="6.3"/>
    <n v="19"/>
    <n v="701"/>
    <n v="0"/>
    <n v="1020.9"/>
    <n v="0.81"/>
    <x v="22"/>
    <n v="0.8"/>
    <x v="8"/>
    <x v="0"/>
    <x v="37"/>
    <n v="0"/>
    <n v="0"/>
    <n v="1"/>
  </r>
  <r>
    <n v="323"/>
    <x v="261"/>
    <n v="3.5"/>
    <n v="20.8"/>
    <n v="1633"/>
    <n v="0"/>
    <n v="1019.4"/>
    <n v="0.68"/>
    <x v="22"/>
    <n v="0.8"/>
    <x v="8"/>
    <x v="0"/>
    <x v="37"/>
    <n v="0"/>
    <n v="0"/>
    <n v="2.8000000000000007"/>
  </r>
  <r>
    <n v="323"/>
    <x v="262"/>
    <n v="4.5"/>
    <n v="19.8"/>
    <n v="609"/>
    <n v="3.1"/>
    <n v="1011.6"/>
    <n v="0.79"/>
    <x v="22"/>
    <n v="0.8"/>
    <x v="8"/>
    <x v="0"/>
    <x v="37"/>
    <n v="0"/>
    <n v="0"/>
    <n v="1.8000000000000007"/>
  </r>
  <r>
    <n v="323"/>
    <x v="263"/>
    <n v="6"/>
    <n v="14"/>
    <n v="994"/>
    <n v="0.4"/>
    <n v="1016"/>
    <n v="0.76"/>
    <x v="22"/>
    <n v="0.8"/>
    <x v="8"/>
    <x v="0"/>
    <x v="37"/>
    <n v="4"/>
    <n v="3.2"/>
    <n v="0"/>
  </r>
  <r>
    <n v="323"/>
    <x v="264"/>
    <n v="5.8"/>
    <n v="13.4"/>
    <n v="1433"/>
    <n v="0.4"/>
    <n v="1023.7"/>
    <n v="0.68"/>
    <x v="22"/>
    <n v="0.8"/>
    <x v="8"/>
    <x v="0"/>
    <x v="38"/>
    <n v="4.5999999999999996"/>
    <n v="3.6799999999999997"/>
    <n v="0"/>
  </r>
  <r>
    <n v="323"/>
    <x v="265"/>
    <n v="4.7"/>
    <n v="13.6"/>
    <n v="1257"/>
    <n v="0"/>
    <n v="1025.5"/>
    <n v="0.72"/>
    <x v="22"/>
    <n v="0.8"/>
    <x v="8"/>
    <x v="0"/>
    <x v="38"/>
    <n v="4.4000000000000004"/>
    <n v="3.5200000000000005"/>
    <n v="0"/>
  </r>
  <r>
    <n v="323"/>
    <x v="266"/>
    <n v="6.3"/>
    <n v="12.9"/>
    <n v="1089"/>
    <n v="0"/>
    <n v="1024.8"/>
    <n v="0.65"/>
    <x v="22"/>
    <n v="0.8"/>
    <x v="8"/>
    <x v="0"/>
    <x v="38"/>
    <n v="5.0999999999999996"/>
    <n v="4.08"/>
    <n v="0"/>
  </r>
  <r>
    <n v="323"/>
    <x v="267"/>
    <n v="6.3"/>
    <n v="12"/>
    <n v="907"/>
    <n v="0"/>
    <n v="1022.8"/>
    <n v="0.66"/>
    <x v="22"/>
    <n v="0.8"/>
    <x v="8"/>
    <x v="0"/>
    <x v="38"/>
    <n v="6"/>
    <n v="4.8000000000000007"/>
    <n v="0"/>
  </r>
  <r>
    <n v="323"/>
    <x v="268"/>
    <n v="3.6"/>
    <n v="12"/>
    <n v="703"/>
    <n v="0"/>
    <n v="1022"/>
    <n v="0.76"/>
    <x v="22"/>
    <n v="0.8"/>
    <x v="8"/>
    <x v="0"/>
    <x v="38"/>
    <n v="6"/>
    <n v="4.8000000000000007"/>
    <n v="0"/>
  </r>
  <r>
    <n v="323"/>
    <x v="269"/>
    <n v="1.8"/>
    <n v="11.6"/>
    <n v="1203"/>
    <n v="0"/>
    <n v="1021.3"/>
    <n v="0.85"/>
    <x v="22"/>
    <n v="0.8"/>
    <x v="8"/>
    <x v="0"/>
    <x v="38"/>
    <n v="6.4"/>
    <n v="5.120000000000001"/>
    <n v="0"/>
  </r>
  <r>
    <n v="323"/>
    <x v="270"/>
    <n v="2"/>
    <n v="13.4"/>
    <n v="1406"/>
    <n v="0"/>
    <n v="1022.2"/>
    <n v="0.8"/>
    <x v="22"/>
    <n v="0.8"/>
    <x v="8"/>
    <x v="0"/>
    <x v="38"/>
    <n v="4.5999999999999996"/>
    <n v="3.6799999999999997"/>
    <n v="0"/>
  </r>
  <r>
    <n v="323"/>
    <x v="271"/>
    <n v="2.8"/>
    <n v="13.2"/>
    <n v="1137"/>
    <n v="0"/>
    <n v="1023.7"/>
    <n v="0.82"/>
    <x v="22"/>
    <n v="0.8"/>
    <x v="8"/>
    <x v="0"/>
    <x v="39"/>
    <n v="4.8000000000000007"/>
    <n v="3.8400000000000007"/>
    <n v="0"/>
  </r>
  <r>
    <n v="323"/>
    <x v="272"/>
    <n v="2.6"/>
    <n v="14.1"/>
    <n v="1033"/>
    <n v="0.7"/>
    <n v="1025.7"/>
    <n v="0.82"/>
    <x v="22"/>
    <n v="0.8"/>
    <x v="8"/>
    <x v="0"/>
    <x v="39"/>
    <n v="3.9000000000000004"/>
    <n v="3.1200000000000006"/>
    <n v="0"/>
  </r>
  <r>
    <n v="323"/>
    <x v="273"/>
    <n v="2"/>
    <n v="12"/>
    <n v="954"/>
    <n v="0"/>
    <n v="1028.3"/>
    <n v="0.84"/>
    <x v="22"/>
    <n v="1"/>
    <x v="9"/>
    <x v="0"/>
    <x v="39"/>
    <n v="6"/>
    <n v="6"/>
    <n v="0"/>
  </r>
  <r>
    <n v="323"/>
    <x v="274"/>
    <n v="3.4"/>
    <n v="13.9"/>
    <n v="843"/>
    <n v="0"/>
    <n v="1025.0999999999999"/>
    <n v="0.68"/>
    <x v="22"/>
    <n v="1"/>
    <x v="9"/>
    <x v="0"/>
    <x v="39"/>
    <n v="4.0999999999999996"/>
    <n v="4.0999999999999996"/>
    <n v="0"/>
  </r>
  <r>
    <n v="323"/>
    <x v="275"/>
    <n v="6"/>
    <n v="13"/>
    <n v="362"/>
    <n v="6.2"/>
    <n v="1013"/>
    <n v="0.78"/>
    <x v="22"/>
    <n v="1"/>
    <x v="9"/>
    <x v="0"/>
    <x v="39"/>
    <n v="5"/>
    <n v="5"/>
    <n v="0"/>
  </r>
  <r>
    <n v="323"/>
    <x v="276"/>
    <n v="11.6"/>
    <n v="14.2"/>
    <n v="919"/>
    <n v="16.3"/>
    <n v="999.9"/>
    <n v="0.74"/>
    <x v="22"/>
    <n v="1"/>
    <x v="9"/>
    <x v="0"/>
    <x v="39"/>
    <n v="3.8000000000000007"/>
    <n v="3.8000000000000007"/>
    <n v="0"/>
  </r>
  <r>
    <n v="323"/>
    <x v="277"/>
    <n v="8.4"/>
    <n v="13.1"/>
    <n v="494"/>
    <n v="2"/>
    <n v="1013.2"/>
    <n v="0.71"/>
    <x v="22"/>
    <n v="1"/>
    <x v="9"/>
    <x v="0"/>
    <x v="39"/>
    <n v="4.9000000000000004"/>
    <n v="4.9000000000000004"/>
    <n v="0"/>
  </r>
  <r>
    <n v="323"/>
    <x v="278"/>
    <n v="5.2"/>
    <n v="14.1"/>
    <n v="639"/>
    <n v="0"/>
    <n v="1023.2"/>
    <n v="0.84"/>
    <x v="22"/>
    <n v="1"/>
    <x v="9"/>
    <x v="0"/>
    <x v="40"/>
    <n v="3.9000000000000004"/>
    <n v="3.9000000000000004"/>
    <n v="0"/>
  </r>
  <r>
    <n v="323"/>
    <x v="279"/>
    <n v="3.2"/>
    <n v="14.2"/>
    <n v="346"/>
    <n v="0.2"/>
    <n v="1024.5"/>
    <n v="0.93"/>
    <x v="22"/>
    <n v="1"/>
    <x v="9"/>
    <x v="0"/>
    <x v="40"/>
    <n v="3.8000000000000007"/>
    <n v="3.8000000000000007"/>
    <n v="0"/>
  </r>
  <r>
    <n v="323"/>
    <x v="280"/>
    <n v="2.8"/>
    <n v="14.1"/>
    <n v="372"/>
    <n v="0.4"/>
    <n v="1023"/>
    <n v="0.89"/>
    <x v="22"/>
    <n v="1"/>
    <x v="9"/>
    <x v="0"/>
    <x v="40"/>
    <n v="3.9000000000000004"/>
    <n v="3.9000000000000004"/>
    <n v="0"/>
  </r>
  <r>
    <n v="323"/>
    <x v="281"/>
    <n v="2.7"/>
    <n v="12.9"/>
    <n v="900"/>
    <n v="0"/>
    <n v="1027"/>
    <n v="0.81"/>
    <x v="22"/>
    <n v="1"/>
    <x v="9"/>
    <x v="0"/>
    <x v="40"/>
    <n v="5.0999999999999996"/>
    <n v="5.0999999999999996"/>
    <n v="0"/>
  </r>
  <r>
    <n v="323"/>
    <x v="282"/>
    <n v="2.7"/>
    <n v="14.9"/>
    <n v="499"/>
    <n v="0"/>
    <n v="1033"/>
    <n v="0.84"/>
    <x v="22"/>
    <n v="1"/>
    <x v="9"/>
    <x v="0"/>
    <x v="40"/>
    <n v="3.0999999999999996"/>
    <n v="3.0999999999999996"/>
    <n v="0"/>
  </r>
  <r>
    <n v="323"/>
    <x v="283"/>
    <n v="1.8"/>
    <n v="14.1"/>
    <n v="179"/>
    <n v="0"/>
    <n v="1033.9000000000001"/>
    <n v="0.84"/>
    <x v="22"/>
    <n v="1"/>
    <x v="9"/>
    <x v="0"/>
    <x v="40"/>
    <n v="3.9000000000000004"/>
    <n v="3.9000000000000004"/>
    <n v="0"/>
  </r>
  <r>
    <n v="323"/>
    <x v="284"/>
    <n v="2.1"/>
    <n v="14.4"/>
    <n v="619"/>
    <n v="0"/>
    <n v="1031.0999999999999"/>
    <n v="0.86"/>
    <x v="22"/>
    <n v="1"/>
    <x v="9"/>
    <x v="0"/>
    <x v="40"/>
    <n v="3.5999999999999996"/>
    <n v="3.5999999999999996"/>
    <n v="0"/>
  </r>
  <r>
    <n v="323"/>
    <x v="285"/>
    <n v="3.1"/>
    <n v="13.8"/>
    <n v="403"/>
    <n v="0"/>
    <n v="1028.5999999999999"/>
    <n v="0.9"/>
    <x v="22"/>
    <n v="1"/>
    <x v="9"/>
    <x v="0"/>
    <x v="41"/>
    <n v="4.1999999999999993"/>
    <n v="4.1999999999999993"/>
    <n v="0"/>
  </r>
  <r>
    <n v="323"/>
    <x v="286"/>
    <n v="2.5"/>
    <n v="13.5"/>
    <n v="503"/>
    <n v="0"/>
    <n v="1027.9000000000001"/>
    <n v="0.86"/>
    <x v="22"/>
    <n v="1"/>
    <x v="9"/>
    <x v="0"/>
    <x v="41"/>
    <n v="4.5"/>
    <n v="4.5"/>
    <n v="0"/>
  </r>
  <r>
    <n v="323"/>
    <x v="287"/>
    <n v="2.2000000000000002"/>
    <n v="13.1"/>
    <n v="264"/>
    <n v="0.5"/>
    <n v="1027.5999999999999"/>
    <n v="0.91"/>
    <x v="22"/>
    <n v="1"/>
    <x v="9"/>
    <x v="0"/>
    <x v="41"/>
    <n v="4.9000000000000004"/>
    <n v="4.9000000000000004"/>
    <n v="0"/>
  </r>
  <r>
    <n v="323"/>
    <x v="288"/>
    <n v="2"/>
    <n v="12.5"/>
    <n v="532"/>
    <n v="0"/>
    <n v="1026.2"/>
    <n v="0.88"/>
    <x v="22"/>
    <n v="1"/>
    <x v="9"/>
    <x v="0"/>
    <x v="41"/>
    <n v="5.5"/>
    <n v="5.5"/>
    <n v="0"/>
  </r>
  <r>
    <n v="323"/>
    <x v="289"/>
    <n v="1.8"/>
    <n v="12.4"/>
    <n v="368"/>
    <n v="1.1000000000000001"/>
    <n v="1025.5999999999999"/>
    <n v="0.87"/>
    <x v="22"/>
    <n v="1"/>
    <x v="9"/>
    <x v="0"/>
    <x v="41"/>
    <n v="5.6"/>
    <n v="5.6"/>
    <n v="0"/>
  </r>
  <r>
    <n v="323"/>
    <x v="290"/>
    <n v="3.3"/>
    <n v="11.5"/>
    <n v="639"/>
    <n v="0"/>
    <n v="1024.4000000000001"/>
    <n v="0.79"/>
    <x v="22"/>
    <n v="1"/>
    <x v="9"/>
    <x v="0"/>
    <x v="41"/>
    <n v="6.5"/>
    <n v="6.5"/>
    <n v="0"/>
  </r>
  <r>
    <n v="323"/>
    <x v="291"/>
    <n v="5"/>
    <n v="11.9"/>
    <n v="739"/>
    <n v="3.1"/>
    <n v="1008.9"/>
    <n v="0.82"/>
    <x v="22"/>
    <n v="1"/>
    <x v="9"/>
    <x v="0"/>
    <x v="41"/>
    <n v="6.1"/>
    <n v="6.1"/>
    <n v="0"/>
  </r>
  <r>
    <n v="323"/>
    <x v="292"/>
    <n v="5.3"/>
    <n v="14.4"/>
    <n v="382"/>
    <n v="4.9000000000000004"/>
    <n v="993.9"/>
    <n v="0.86"/>
    <x v="22"/>
    <n v="1"/>
    <x v="9"/>
    <x v="0"/>
    <x v="42"/>
    <n v="3.5999999999999996"/>
    <n v="3.5999999999999996"/>
    <n v="0"/>
  </r>
  <r>
    <n v="323"/>
    <x v="293"/>
    <n v="6.3"/>
    <n v="13.7"/>
    <n v="450"/>
    <n v="9.5"/>
    <n v="993.2"/>
    <n v="0.88"/>
    <x v="22"/>
    <n v="1"/>
    <x v="9"/>
    <x v="0"/>
    <x v="42"/>
    <n v="4.3000000000000007"/>
    <n v="4.3000000000000007"/>
    <n v="0"/>
  </r>
  <r>
    <n v="323"/>
    <x v="294"/>
    <n v="3.5"/>
    <n v="12.8"/>
    <n v="625"/>
    <n v="8.6999999999999993"/>
    <n v="995.9"/>
    <n v="0.88"/>
    <x v="22"/>
    <n v="1"/>
    <x v="9"/>
    <x v="0"/>
    <x v="42"/>
    <n v="5.1999999999999993"/>
    <n v="5.1999999999999993"/>
    <n v="0"/>
  </r>
  <r>
    <n v="323"/>
    <x v="295"/>
    <n v="9.3000000000000007"/>
    <n v="12.2"/>
    <n v="285"/>
    <n v="15.6"/>
    <n v="982"/>
    <n v="0.83"/>
    <x v="22"/>
    <n v="1"/>
    <x v="9"/>
    <x v="0"/>
    <x v="42"/>
    <n v="5.8000000000000007"/>
    <n v="5.8000000000000007"/>
    <n v="0"/>
  </r>
  <r>
    <n v="323"/>
    <x v="296"/>
    <n v="8.5"/>
    <n v="9.9"/>
    <n v="544"/>
    <n v="1.2"/>
    <n v="998.7"/>
    <n v="0.78"/>
    <x v="22"/>
    <n v="1"/>
    <x v="9"/>
    <x v="0"/>
    <x v="42"/>
    <n v="8.1"/>
    <n v="8.1"/>
    <n v="0"/>
  </r>
  <r>
    <n v="323"/>
    <x v="297"/>
    <n v="7.7"/>
    <n v="9.6"/>
    <n v="307"/>
    <n v="13"/>
    <n v="999.4"/>
    <n v="0.81"/>
    <x v="22"/>
    <n v="1"/>
    <x v="9"/>
    <x v="0"/>
    <x v="42"/>
    <n v="8.4"/>
    <n v="8.4"/>
    <n v="0"/>
  </r>
  <r>
    <n v="323"/>
    <x v="298"/>
    <n v="8.4"/>
    <n v="8.9"/>
    <n v="687"/>
    <n v="3.7"/>
    <n v="1004.8"/>
    <n v="0.75"/>
    <x v="22"/>
    <n v="1"/>
    <x v="9"/>
    <x v="0"/>
    <x v="42"/>
    <n v="9.1"/>
    <n v="9.1"/>
    <n v="0"/>
  </r>
  <r>
    <n v="323"/>
    <x v="299"/>
    <n v="8.6"/>
    <n v="10.7"/>
    <n v="521"/>
    <n v="3.3"/>
    <n v="1003.1"/>
    <n v="0.79"/>
    <x v="22"/>
    <n v="1"/>
    <x v="9"/>
    <x v="0"/>
    <x v="43"/>
    <n v="7.3000000000000007"/>
    <n v="7.3000000000000007"/>
    <n v="0"/>
  </r>
  <r>
    <n v="323"/>
    <x v="300"/>
    <n v="7.2"/>
    <n v="11.8"/>
    <n v="472"/>
    <n v="0.3"/>
    <n v="1006.5"/>
    <n v="0.82"/>
    <x v="22"/>
    <n v="1"/>
    <x v="9"/>
    <x v="0"/>
    <x v="43"/>
    <n v="6.1999999999999993"/>
    <n v="6.1999999999999993"/>
    <n v="0"/>
  </r>
  <r>
    <n v="323"/>
    <x v="301"/>
    <n v="4.2"/>
    <n v="11.5"/>
    <n v="314"/>
    <n v="6.1"/>
    <n v="1001.6"/>
    <n v="0.89"/>
    <x v="22"/>
    <n v="1"/>
    <x v="9"/>
    <x v="0"/>
    <x v="43"/>
    <n v="6.5"/>
    <n v="6.5"/>
    <n v="0"/>
  </r>
  <r>
    <n v="323"/>
    <x v="302"/>
    <n v="4.5"/>
    <n v="10.4"/>
    <n v="702"/>
    <n v="-0.1"/>
    <n v="1008.5"/>
    <n v="0.8"/>
    <x v="22"/>
    <n v="1"/>
    <x v="9"/>
    <x v="0"/>
    <x v="43"/>
    <n v="7.6"/>
    <n v="7.6"/>
    <n v="0"/>
  </r>
  <r>
    <n v="323"/>
    <x v="303"/>
    <n v="5.0999999999999996"/>
    <n v="11.7"/>
    <n v="472"/>
    <n v="0.1"/>
    <n v="1008.2"/>
    <n v="0.82"/>
    <x v="22"/>
    <n v="1"/>
    <x v="9"/>
    <x v="0"/>
    <x v="43"/>
    <n v="6.3000000000000007"/>
    <n v="6.3000000000000007"/>
    <n v="0"/>
  </r>
  <r>
    <n v="323"/>
    <x v="304"/>
    <n v="5.2"/>
    <n v="12.8"/>
    <n v="225"/>
    <n v="6.1"/>
    <n v="1006"/>
    <n v="0.85"/>
    <x v="22"/>
    <n v="1.1000000000000001"/>
    <x v="10"/>
    <x v="0"/>
    <x v="43"/>
    <n v="5.1999999999999993"/>
    <n v="5.72"/>
    <n v="0"/>
  </r>
  <r>
    <n v="323"/>
    <x v="305"/>
    <n v="4.8"/>
    <n v="10.3"/>
    <n v="420"/>
    <n v="1"/>
    <n v="1009.8"/>
    <n v="0.84"/>
    <x v="22"/>
    <n v="1.1000000000000001"/>
    <x v="10"/>
    <x v="0"/>
    <x v="43"/>
    <n v="7.6999999999999993"/>
    <n v="8.4700000000000006"/>
    <n v="0"/>
  </r>
  <r>
    <n v="323"/>
    <x v="306"/>
    <n v="5.9"/>
    <n v="10.9"/>
    <n v="235"/>
    <n v="0.1"/>
    <n v="1016.2"/>
    <n v="0.87"/>
    <x v="22"/>
    <n v="1.1000000000000001"/>
    <x v="10"/>
    <x v="0"/>
    <x v="44"/>
    <n v="7.1"/>
    <n v="7.8100000000000005"/>
    <n v="0"/>
  </r>
  <r>
    <n v="323"/>
    <x v="307"/>
    <n v="5.5"/>
    <n v="13.9"/>
    <n v="466"/>
    <n v="0"/>
    <n v="1015.7"/>
    <n v="0.75"/>
    <x v="22"/>
    <n v="1.1000000000000001"/>
    <x v="10"/>
    <x v="0"/>
    <x v="44"/>
    <n v="4.0999999999999996"/>
    <n v="4.51"/>
    <n v="0"/>
  </r>
  <r>
    <n v="323"/>
    <x v="308"/>
    <n v="5"/>
    <n v="14.4"/>
    <n v="388"/>
    <n v="0"/>
    <n v="1012.3"/>
    <n v="0.68"/>
    <x v="22"/>
    <n v="1.1000000000000001"/>
    <x v="10"/>
    <x v="0"/>
    <x v="44"/>
    <n v="3.5999999999999996"/>
    <n v="3.96"/>
    <n v="0"/>
  </r>
  <r>
    <n v="323"/>
    <x v="309"/>
    <n v="3.2"/>
    <n v="12"/>
    <n v="540"/>
    <n v="0"/>
    <n v="1008"/>
    <n v="0.8"/>
    <x v="22"/>
    <n v="1.1000000000000001"/>
    <x v="10"/>
    <x v="0"/>
    <x v="44"/>
    <n v="6"/>
    <n v="6.6000000000000005"/>
    <n v="0"/>
  </r>
  <r>
    <n v="323"/>
    <x v="310"/>
    <n v="2.9"/>
    <n v="11.9"/>
    <n v="692"/>
    <n v="0"/>
    <n v="1009.1"/>
    <n v="0.86"/>
    <x v="22"/>
    <n v="1.1000000000000001"/>
    <x v="10"/>
    <x v="0"/>
    <x v="44"/>
    <n v="6.1"/>
    <n v="6.71"/>
    <n v="0"/>
  </r>
  <r>
    <n v="323"/>
    <x v="311"/>
    <n v="2.2999999999999998"/>
    <n v="11.1"/>
    <n v="408"/>
    <n v="0.6"/>
    <n v="1013.6"/>
    <n v="0.93"/>
    <x v="22"/>
    <n v="1.1000000000000001"/>
    <x v="10"/>
    <x v="0"/>
    <x v="44"/>
    <n v="6.9"/>
    <n v="7.5900000000000007"/>
    <n v="0"/>
  </r>
  <r>
    <n v="323"/>
    <x v="312"/>
    <n v="2.9"/>
    <n v="10.7"/>
    <n v="594"/>
    <n v="0"/>
    <n v="1017"/>
    <n v="0.89"/>
    <x v="22"/>
    <n v="1.1000000000000001"/>
    <x v="10"/>
    <x v="0"/>
    <x v="44"/>
    <n v="7.3000000000000007"/>
    <n v="8.0300000000000011"/>
    <n v="0"/>
  </r>
  <r>
    <n v="323"/>
    <x v="313"/>
    <n v="5.3"/>
    <n v="9.9"/>
    <n v="315"/>
    <n v="1.3"/>
    <n v="1010.4"/>
    <n v="0.86"/>
    <x v="22"/>
    <n v="1.1000000000000001"/>
    <x v="10"/>
    <x v="0"/>
    <x v="45"/>
    <n v="8.1"/>
    <n v="8.91"/>
    <n v="0"/>
  </r>
  <r>
    <n v="323"/>
    <x v="314"/>
    <n v="5.3"/>
    <n v="10.7"/>
    <n v="307"/>
    <n v="0"/>
    <n v="1010.6"/>
    <n v="0.87"/>
    <x v="22"/>
    <n v="1.1000000000000001"/>
    <x v="10"/>
    <x v="0"/>
    <x v="45"/>
    <n v="7.3000000000000007"/>
    <n v="8.0300000000000011"/>
    <n v="0"/>
  </r>
  <r>
    <n v="323"/>
    <x v="315"/>
    <n v="5.5"/>
    <n v="12.6"/>
    <n v="601"/>
    <n v="0"/>
    <n v="1007.8"/>
    <n v="0.75"/>
    <x v="22"/>
    <n v="1.1000000000000001"/>
    <x v="10"/>
    <x v="0"/>
    <x v="45"/>
    <n v="5.4"/>
    <n v="5.9400000000000013"/>
    <n v="0"/>
  </r>
  <r>
    <n v="323"/>
    <x v="316"/>
    <n v="3.8"/>
    <n v="13.5"/>
    <n v="196"/>
    <n v="1.6"/>
    <n v="1008.6"/>
    <n v="0.84"/>
    <x v="22"/>
    <n v="1.1000000000000001"/>
    <x v="10"/>
    <x v="0"/>
    <x v="45"/>
    <n v="4.5"/>
    <n v="4.95"/>
    <n v="0"/>
  </r>
  <r>
    <n v="323"/>
    <x v="317"/>
    <n v="2.8"/>
    <n v="12.4"/>
    <n v="87"/>
    <n v="1.3"/>
    <n v="1004.7"/>
    <n v="0.91"/>
    <x v="22"/>
    <n v="1.1000000000000001"/>
    <x v="10"/>
    <x v="0"/>
    <x v="45"/>
    <n v="5.6"/>
    <n v="6.16"/>
    <n v="0"/>
  </r>
  <r>
    <n v="323"/>
    <x v="318"/>
    <n v="3.3"/>
    <n v="10.8"/>
    <n v="132"/>
    <n v="1.3"/>
    <n v="1007.7"/>
    <n v="0.98"/>
    <x v="22"/>
    <n v="1.1000000000000001"/>
    <x v="10"/>
    <x v="0"/>
    <x v="45"/>
    <n v="7.1999999999999993"/>
    <n v="7.92"/>
    <n v="0"/>
  </r>
  <r>
    <n v="323"/>
    <x v="319"/>
    <n v="4.0999999999999996"/>
    <n v="7.3"/>
    <n v="120"/>
    <n v="0"/>
    <n v="1009.7"/>
    <n v="0.87"/>
    <x v="22"/>
    <n v="1.1000000000000001"/>
    <x v="10"/>
    <x v="0"/>
    <x v="45"/>
    <n v="10.7"/>
    <n v="11.77"/>
    <n v="0"/>
  </r>
  <r>
    <n v="323"/>
    <x v="320"/>
    <n v="5"/>
    <n v="6"/>
    <n v="442"/>
    <n v="2.9"/>
    <n v="1017.4"/>
    <n v="0.81"/>
    <x v="22"/>
    <n v="1.1000000000000001"/>
    <x v="10"/>
    <x v="0"/>
    <x v="46"/>
    <n v="12"/>
    <n v="13.200000000000001"/>
    <n v="0"/>
  </r>
  <r>
    <n v="323"/>
    <x v="321"/>
    <n v="4.3"/>
    <n v="5.3"/>
    <n v="200"/>
    <n v="2.1"/>
    <n v="1015.8"/>
    <n v="0.85"/>
    <x v="22"/>
    <n v="1.1000000000000001"/>
    <x v="10"/>
    <x v="0"/>
    <x v="46"/>
    <n v="12.7"/>
    <n v="13.97"/>
    <n v="0"/>
  </r>
  <r>
    <n v="323"/>
    <x v="322"/>
    <n v="4.9000000000000004"/>
    <n v="5.6"/>
    <n v="223"/>
    <n v="7.9"/>
    <n v="1003.2"/>
    <n v="0.87"/>
    <x v="22"/>
    <n v="1.1000000000000001"/>
    <x v="10"/>
    <x v="0"/>
    <x v="46"/>
    <n v="12.4"/>
    <n v="13.640000000000002"/>
    <n v="0"/>
  </r>
  <r>
    <n v="323"/>
    <x v="323"/>
    <n v="3.2"/>
    <n v="2.1"/>
    <n v="110"/>
    <n v="14.6"/>
    <n v="1010.4"/>
    <n v="0.93"/>
    <x v="22"/>
    <n v="1.1000000000000001"/>
    <x v="10"/>
    <x v="0"/>
    <x v="46"/>
    <n v="15.9"/>
    <n v="17.490000000000002"/>
    <n v="0"/>
  </r>
  <r>
    <n v="323"/>
    <x v="324"/>
    <n v="2.6"/>
    <n v="2.7"/>
    <n v="529"/>
    <n v="0.5"/>
    <n v="1023.8"/>
    <n v="0.88"/>
    <x v="22"/>
    <n v="1.1000000000000001"/>
    <x v="10"/>
    <x v="0"/>
    <x v="46"/>
    <n v="15.3"/>
    <n v="16.830000000000002"/>
    <n v="0"/>
  </r>
  <r>
    <n v="323"/>
    <x v="325"/>
    <n v="5.3"/>
    <n v="1.4"/>
    <n v="374"/>
    <n v="0"/>
    <n v="1022.3"/>
    <n v="0.78"/>
    <x v="22"/>
    <n v="1.1000000000000001"/>
    <x v="10"/>
    <x v="0"/>
    <x v="46"/>
    <n v="16.600000000000001"/>
    <n v="18.260000000000002"/>
    <n v="0"/>
  </r>
  <r>
    <n v="323"/>
    <x v="326"/>
    <n v="6.9"/>
    <n v="2.8"/>
    <n v="86"/>
    <n v="5.5"/>
    <n v="1002.9"/>
    <n v="0.91"/>
    <x v="22"/>
    <n v="1.1000000000000001"/>
    <x v="10"/>
    <x v="0"/>
    <x v="46"/>
    <n v="15.2"/>
    <n v="16.72"/>
    <n v="0"/>
  </r>
  <r>
    <n v="323"/>
    <x v="327"/>
    <n v="3.8"/>
    <n v="5.6"/>
    <n v="241"/>
    <n v="0.7"/>
    <n v="993.9"/>
    <n v="0.9"/>
    <x v="22"/>
    <n v="1.1000000000000001"/>
    <x v="10"/>
    <x v="0"/>
    <x v="47"/>
    <n v="12.4"/>
    <n v="13.640000000000002"/>
    <n v="0"/>
  </r>
  <r>
    <n v="323"/>
    <x v="328"/>
    <n v="3.8"/>
    <n v="4.9000000000000004"/>
    <n v="201"/>
    <n v="4"/>
    <n v="1007.4"/>
    <n v="0.88"/>
    <x v="22"/>
    <n v="1.1000000000000001"/>
    <x v="10"/>
    <x v="0"/>
    <x v="47"/>
    <n v="13.1"/>
    <n v="14.41"/>
    <n v="0"/>
  </r>
  <r>
    <n v="323"/>
    <x v="329"/>
    <n v="2.7"/>
    <n v="4.4000000000000004"/>
    <n v="301"/>
    <n v="-0.1"/>
    <n v="1020.6"/>
    <n v="0.94"/>
    <x v="22"/>
    <n v="1.1000000000000001"/>
    <x v="10"/>
    <x v="0"/>
    <x v="47"/>
    <n v="13.6"/>
    <n v="14.96"/>
    <n v="0"/>
  </r>
  <r>
    <n v="323"/>
    <x v="330"/>
    <n v="6.7"/>
    <n v="6.8"/>
    <n v="96"/>
    <n v="1.2"/>
    <n v="1016.8"/>
    <n v="0.92"/>
    <x v="22"/>
    <n v="1.1000000000000001"/>
    <x v="10"/>
    <x v="0"/>
    <x v="47"/>
    <n v="11.2"/>
    <n v="12.32"/>
    <n v="0"/>
  </r>
  <r>
    <n v="323"/>
    <x v="331"/>
    <n v="5.6"/>
    <n v="9.5"/>
    <n v="185"/>
    <n v="0.1"/>
    <n v="1013"/>
    <n v="0.94"/>
    <x v="22"/>
    <n v="1.1000000000000001"/>
    <x v="10"/>
    <x v="0"/>
    <x v="47"/>
    <n v="8.5"/>
    <n v="9.3500000000000014"/>
    <n v="0"/>
  </r>
  <r>
    <n v="323"/>
    <x v="332"/>
    <n v="5.0999999999999996"/>
    <n v="9.1"/>
    <n v="134"/>
    <n v="1.1000000000000001"/>
    <n v="1006.1"/>
    <n v="0.89"/>
    <x v="22"/>
    <n v="1.1000000000000001"/>
    <x v="10"/>
    <x v="0"/>
    <x v="47"/>
    <n v="8.9"/>
    <n v="9.7900000000000009"/>
    <n v="0"/>
  </r>
  <r>
    <n v="323"/>
    <x v="333"/>
    <n v="4.5"/>
    <n v="6.3"/>
    <n v="225"/>
    <n v="0.2"/>
    <n v="1011.7"/>
    <n v="0.81"/>
    <x v="22"/>
    <n v="1.1000000000000001"/>
    <x v="10"/>
    <x v="0"/>
    <x v="47"/>
    <n v="11.7"/>
    <n v="12.870000000000001"/>
    <n v="0"/>
  </r>
  <r>
    <n v="323"/>
    <x v="334"/>
    <n v="7"/>
    <n v="6.3"/>
    <n v="181"/>
    <n v="1.4"/>
    <n v="1009.9"/>
    <n v="0.8"/>
    <x v="22"/>
    <n v="1.1000000000000001"/>
    <x v="11"/>
    <x v="0"/>
    <x v="48"/>
    <n v="11.7"/>
    <n v="12.870000000000001"/>
    <n v="0"/>
  </r>
  <r>
    <n v="323"/>
    <x v="335"/>
    <n v="5.3"/>
    <n v="8"/>
    <n v="228"/>
    <n v="0.1"/>
    <n v="1006.8"/>
    <n v="0.77"/>
    <x v="22"/>
    <n v="1.1000000000000001"/>
    <x v="11"/>
    <x v="0"/>
    <x v="48"/>
    <n v="10"/>
    <n v="11"/>
    <n v="0"/>
  </r>
  <r>
    <n v="323"/>
    <x v="336"/>
    <n v="3"/>
    <n v="7.3"/>
    <n v="355"/>
    <n v="0"/>
    <n v="1010.4"/>
    <n v="0.86"/>
    <x v="22"/>
    <n v="1.1000000000000001"/>
    <x v="11"/>
    <x v="0"/>
    <x v="48"/>
    <n v="10.7"/>
    <n v="11.77"/>
    <n v="0"/>
  </r>
  <r>
    <n v="323"/>
    <x v="337"/>
    <n v="4.9000000000000004"/>
    <n v="6.5"/>
    <n v="260"/>
    <n v="0.5"/>
    <n v="1004"/>
    <n v="0.87"/>
    <x v="22"/>
    <n v="1.1000000000000001"/>
    <x v="11"/>
    <x v="0"/>
    <x v="48"/>
    <n v="11.5"/>
    <n v="12.65"/>
    <n v="0"/>
  </r>
  <r>
    <n v="323"/>
    <x v="338"/>
    <n v="4.5"/>
    <n v="4.4000000000000004"/>
    <n v="294"/>
    <n v="-0.1"/>
    <n v="1007.7"/>
    <n v="0.92"/>
    <x v="22"/>
    <n v="1.1000000000000001"/>
    <x v="11"/>
    <x v="0"/>
    <x v="48"/>
    <n v="13.6"/>
    <n v="14.96"/>
    <n v="0"/>
  </r>
  <r>
    <n v="323"/>
    <x v="339"/>
    <n v="6.8"/>
    <n v="9.1"/>
    <n v="186"/>
    <n v="2"/>
    <n v="1000.5"/>
    <n v="0.89"/>
    <x v="22"/>
    <n v="1.1000000000000001"/>
    <x v="11"/>
    <x v="0"/>
    <x v="48"/>
    <n v="8.9"/>
    <n v="9.7900000000000009"/>
    <n v="0"/>
  </r>
  <r>
    <n v="323"/>
    <x v="340"/>
    <n v="6.3"/>
    <n v="10.9"/>
    <n v="129"/>
    <n v="5.7"/>
    <n v="1004.3"/>
    <n v="0.91"/>
    <x v="22"/>
    <n v="1.1000000000000001"/>
    <x v="11"/>
    <x v="0"/>
    <x v="48"/>
    <n v="7.1"/>
    <n v="7.8100000000000005"/>
    <n v="0"/>
  </r>
  <r>
    <n v="323"/>
    <x v="341"/>
    <n v="4.8"/>
    <n v="12.3"/>
    <n v="61"/>
    <n v="3.5"/>
    <n v="1011.2"/>
    <n v="0.91"/>
    <x v="22"/>
    <n v="1.1000000000000001"/>
    <x v="11"/>
    <x v="0"/>
    <x v="49"/>
    <n v="5.6999999999999993"/>
    <n v="6.27"/>
    <n v="0"/>
  </r>
  <r>
    <n v="323"/>
    <x v="342"/>
    <n v="5.2"/>
    <n v="12.9"/>
    <n v="166"/>
    <n v="0.3"/>
    <n v="1009.8"/>
    <n v="0.81"/>
    <x v="22"/>
    <n v="1.1000000000000001"/>
    <x v="11"/>
    <x v="0"/>
    <x v="49"/>
    <n v="5.0999999999999996"/>
    <n v="5.61"/>
    <n v="0"/>
  </r>
  <r>
    <n v="323"/>
    <x v="343"/>
    <n v="4.5"/>
    <n v="11.3"/>
    <n v="178"/>
    <n v="0"/>
    <n v="1017.5"/>
    <n v="0.87"/>
    <x v="22"/>
    <n v="1.1000000000000001"/>
    <x v="11"/>
    <x v="0"/>
    <x v="49"/>
    <n v="6.6999999999999993"/>
    <n v="7.37"/>
    <n v="0"/>
  </r>
  <r>
    <n v="323"/>
    <x v="344"/>
    <n v="4"/>
    <n v="8.1999999999999993"/>
    <n v="312"/>
    <n v="0"/>
    <n v="1021.7"/>
    <n v="0.93"/>
    <x v="22"/>
    <n v="1.1000000000000001"/>
    <x v="11"/>
    <x v="0"/>
    <x v="49"/>
    <n v="9.8000000000000007"/>
    <n v="10.780000000000001"/>
    <n v="0"/>
  </r>
  <r>
    <n v="323"/>
    <x v="345"/>
    <n v="3.6"/>
    <n v="9.4"/>
    <n v="101"/>
    <n v="0"/>
    <n v="1020.2"/>
    <n v="0.9"/>
    <x v="22"/>
    <n v="1.1000000000000001"/>
    <x v="11"/>
    <x v="0"/>
    <x v="49"/>
    <n v="8.6"/>
    <n v="9.4600000000000009"/>
    <n v="0"/>
  </r>
  <r>
    <n v="323"/>
    <x v="346"/>
    <n v="2.2999999999999998"/>
    <n v="7"/>
    <n v="259"/>
    <n v="0"/>
    <n v="1027.2"/>
    <n v="0.95"/>
    <x v="22"/>
    <n v="1.1000000000000001"/>
    <x v="11"/>
    <x v="0"/>
    <x v="49"/>
    <n v="11"/>
    <n v="12.100000000000001"/>
    <n v="0"/>
  </r>
  <r>
    <n v="323"/>
    <x v="347"/>
    <n v="4.8"/>
    <n v="7.3"/>
    <n v="99"/>
    <n v="0"/>
    <n v="1021.8"/>
    <n v="0.94"/>
    <x v="22"/>
    <n v="1.1000000000000001"/>
    <x v="11"/>
    <x v="0"/>
    <x v="49"/>
    <n v="10.7"/>
    <n v="11.77"/>
    <n v="0"/>
  </r>
  <r>
    <n v="323"/>
    <x v="348"/>
    <n v="5.2"/>
    <n v="7.5"/>
    <n v="155"/>
    <n v="0"/>
    <n v="1011.9"/>
    <n v="0.86"/>
    <x v="22"/>
    <n v="1.1000000000000001"/>
    <x v="11"/>
    <x v="0"/>
    <x v="50"/>
    <n v="10.5"/>
    <n v="11.55"/>
    <n v="0"/>
  </r>
  <r>
    <n v="323"/>
    <x v="349"/>
    <n v="2.9"/>
    <n v="9.3000000000000007"/>
    <n v="207"/>
    <n v="0.4"/>
    <n v="1011.3"/>
    <n v="0.85"/>
    <x v="22"/>
    <n v="1.1000000000000001"/>
    <x v="11"/>
    <x v="0"/>
    <x v="50"/>
    <n v="8.6999999999999993"/>
    <n v="9.57"/>
    <n v="0"/>
  </r>
  <r>
    <n v="323"/>
    <x v="350"/>
    <n v="3.9"/>
    <n v="8.4"/>
    <n v="174"/>
    <n v="0.1"/>
    <n v="1016.5"/>
    <n v="0.88"/>
    <x v="22"/>
    <n v="1.1000000000000001"/>
    <x v="11"/>
    <x v="0"/>
    <x v="50"/>
    <n v="9.6"/>
    <n v="10.56"/>
    <n v="0"/>
  </r>
  <r>
    <n v="323"/>
    <x v="351"/>
    <n v="7.3"/>
    <n v="10.8"/>
    <n v="168"/>
    <n v="0.1"/>
    <n v="1011.2"/>
    <n v="0.78"/>
    <x v="22"/>
    <n v="1.1000000000000001"/>
    <x v="11"/>
    <x v="0"/>
    <x v="50"/>
    <n v="7.1999999999999993"/>
    <n v="7.92"/>
    <n v="0"/>
  </r>
  <r>
    <n v="323"/>
    <x v="352"/>
    <n v="4.0999999999999996"/>
    <n v="9.1"/>
    <n v="228"/>
    <n v="4.4000000000000004"/>
    <n v="1016.4"/>
    <n v="0.89"/>
    <x v="22"/>
    <n v="1.1000000000000001"/>
    <x v="11"/>
    <x v="0"/>
    <x v="50"/>
    <n v="8.9"/>
    <n v="9.7900000000000009"/>
    <n v="0"/>
  </r>
  <r>
    <n v="323"/>
    <x v="353"/>
    <n v="3.1"/>
    <n v="6.1"/>
    <n v="232"/>
    <n v="1.1000000000000001"/>
    <n v="1015"/>
    <n v="0.95"/>
    <x v="22"/>
    <n v="1.1000000000000001"/>
    <x v="11"/>
    <x v="0"/>
    <x v="50"/>
    <n v="11.9"/>
    <n v="13.090000000000002"/>
    <n v="0"/>
  </r>
  <r>
    <n v="323"/>
    <x v="354"/>
    <n v="3.5"/>
    <n v="8.4"/>
    <n v="199"/>
    <n v="-0.1"/>
    <n v="1009.5"/>
    <n v="0.93"/>
    <x v="22"/>
    <n v="1.1000000000000001"/>
    <x v="11"/>
    <x v="0"/>
    <x v="50"/>
    <n v="9.6"/>
    <n v="10.56"/>
    <n v="0"/>
  </r>
  <r>
    <n v="323"/>
    <x v="355"/>
    <n v="3.9"/>
    <n v="5.0999999999999996"/>
    <n v="285"/>
    <n v="0"/>
    <n v="1010.2"/>
    <n v="0.87"/>
    <x v="22"/>
    <n v="1.1000000000000001"/>
    <x v="11"/>
    <x v="0"/>
    <x v="51"/>
    <n v="12.9"/>
    <n v="14.190000000000001"/>
    <n v="0"/>
  </r>
  <r>
    <n v="323"/>
    <x v="356"/>
    <n v="7.4"/>
    <n v="4.7"/>
    <n v="71"/>
    <n v="0"/>
    <n v="1018.4"/>
    <n v="0.8"/>
    <x v="22"/>
    <n v="1.1000000000000001"/>
    <x v="11"/>
    <x v="0"/>
    <x v="51"/>
    <n v="13.3"/>
    <n v="14.630000000000003"/>
    <n v="0"/>
  </r>
  <r>
    <n v="323"/>
    <x v="357"/>
    <n v="9.1999999999999993"/>
    <n v="1.5"/>
    <n v="413"/>
    <n v="0"/>
    <n v="1030.5"/>
    <n v="0.74"/>
    <x v="22"/>
    <n v="1.1000000000000001"/>
    <x v="11"/>
    <x v="0"/>
    <x v="51"/>
    <n v="16.5"/>
    <n v="18.150000000000002"/>
    <n v="0"/>
  </r>
  <r>
    <n v="323"/>
    <x v="358"/>
    <n v="8.6"/>
    <n v="-1.5"/>
    <n v="410"/>
    <n v="0"/>
    <n v="1029.0999999999999"/>
    <n v="0.69"/>
    <x v="22"/>
    <n v="1.1000000000000001"/>
    <x v="11"/>
    <x v="0"/>
    <x v="51"/>
    <n v="19.5"/>
    <n v="21.450000000000003"/>
    <n v="0"/>
  </r>
  <r>
    <n v="323"/>
    <x v="359"/>
    <n v="5.8"/>
    <n v="-0.6"/>
    <n v="399"/>
    <n v="0"/>
    <n v="1030"/>
    <n v="0.79"/>
    <x v="22"/>
    <n v="1.1000000000000001"/>
    <x v="11"/>
    <x v="0"/>
    <x v="51"/>
    <n v="18.600000000000001"/>
    <n v="20.460000000000004"/>
    <n v="0"/>
  </r>
  <r>
    <n v="323"/>
    <x v="360"/>
    <n v="4.5"/>
    <n v="2.5"/>
    <n v="198"/>
    <n v="0"/>
    <n v="1033.5999999999999"/>
    <n v="0.83"/>
    <x v="22"/>
    <n v="1.1000000000000001"/>
    <x v="11"/>
    <x v="0"/>
    <x v="51"/>
    <n v="15.5"/>
    <n v="17.05"/>
    <n v="0"/>
  </r>
  <r>
    <n v="323"/>
    <x v="361"/>
    <n v="3.5"/>
    <n v="3.8"/>
    <n v="368"/>
    <n v="0"/>
    <n v="1031.4000000000001"/>
    <n v="0.85"/>
    <x v="22"/>
    <n v="1.1000000000000001"/>
    <x v="11"/>
    <x v="0"/>
    <x v="51"/>
    <n v="14.2"/>
    <n v="15.620000000000001"/>
    <n v="0"/>
  </r>
  <r>
    <n v="323"/>
    <x v="362"/>
    <n v="1.8"/>
    <n v="2.6"/>
    <n v="88"/>
    <n v="-0.1"/>
    <n v="1027.3"/>
    <n v="0.95"/>
    <x v="22"/>
    <n v="1.1000000000000001"/>
    <x v="11"/>
    <x v="0"/>
    <x v="52"/>
    <n v="15.4"/>
    <n v="16.940000000000001"/>
    <n v="0"/>
  </r>
  <r>
    <n v="323"/>
    <x v="363"/>
    <n v="2.6"/>
    <n v="2.9"/>
    <n v="323"/>
    <n v="0"/>
    <n v="1030.9000000000001"/>
    <n v="0.85"/>
    <x v="22"/>
    <n v="1.1000000000000001"/>
    <x v="11"/>
    <x v="0"/>
    <x v="52"/>
    <n v="15.1"/>
    <n v="16.61"/>
    <n v="0"/>
  </r>
  <r>
    <n v="323"/>
    <x v="364"/>
    <n v="3.6"/>
    <n v="2.2999999999999998"/>
    <n v="223"/>
    <n v="0.9"/>
    <n v="1024.9000000000001"/>
    <n v="0.9"/>
    <x v="22"/>
    <n v="1.1000000000000001"/>
    <x v="11"/>
    <x v="0"/>
    <x v="52"/>
    <n v="15.7"/>
    <n v="17.27"/>
    <n v="0"/>
  </r>
  <r>
    <n v="323"/>
    <x v="365"/>
    <n v="8.9"/>
    <n v="4.5999999999999996"/>
    <n v="66"/>
    <n v="0.4"/>
    <n v="1005.9"/>
    <n v="0.76"/>
    <x v="22"/>
    <n v="1.1000000000000001"/>
    <x v="0"/>
    <x v="1"/>
    <x v="52"/>
    <n v="13.4"/>
    <n v="14.740000000000002"/>
    <n v="0"/>
  </r>
  <r>
    <n v="323"/>
    <x v="366"/>
    <n v="8.6"/>
    <n v="3"/>
    <n v="300"/>
    <n v="0.2"/>
    <n v="1002"/>
    <n v="0.73"/>
    <x v="22"/>
    <n v="1.1000000000000001"/>
    <x v="0"/>
    <x v="1"/>
    <x v="52"/>
    <n v="15"/>
    <n v="16.5"/>
    <n v="0"/>
  </r>
  <r>
    <n v="323"/>
    <x v="367"/>
    <n v="6.6"/>
    <n v="2.1"/>
    <n v="157"/>
    <n v="2.5"/>
    <n v="1004.9"/>
    <n v="0.81"/>
    <x v="22"/>
    <n v="1.1000000000000001"/>
    <x v="0"/>
    <x v="1"/>
    <x v="52"/>
    <n v="15.9"/>
    <n v="17.490000000000002"/>
    <n v="0"/>
  </r>
  <r>
    <n v="323"/>
    <x v="368"/>
    <n v="5.9"/>
    <n v="1.4"/>
    <n v="414"/>
    <n v="0"/>
    <n v="1010"/>
    <n v="0.76"/>
    <x v="22"/>
    <n v="1.1000000000000001"/>
    <x v="0"/>
    <x v="1"/>
    <x v="52"/>
    <n v="16.600000000000001"/>
    <n v="18.260000000000002"/>
    <n v="0"/>
  </r>
  <r>
    <n v="323"/>
    <x v="369"/>
    <n v="3.7"/>
    <n v="0.1"/>
    <n v="277"/>
    <n v="9.3000000000000007"/>
    <n v="1010.5"/>
    <n v="0.89"/>
    <x v="22"/>
    <n v="1.1000000000000001"/>
    <x v="0"/>
    <x v="1"/>
    <x v="53"/>
    <n v="17.899999999999999"/>
    <n v="19.690000000000001"/>
    <n v="0"/>
  </r>
  <r>
    <n v="323"/>
    <x v="370"/>
    <n v="4"/>
    <n v="0.1"/>
    <n v="571"/>
    <n v="1"/>
    <n v="1014.9"/>
    <n v="0.84"/>
    <x v="22"/>
    <n v="1.1000000000000001"/>
    <x v="0"/>
    <x v="1"/>
    <x v="53"/>
    <n v="17.899999999999999"/>
    <n v="19.690000000000001"/>
    <n v="0"/>
  </r>
  <r>
    <n v="323"/>
    <x v="371"/>
    <n v="6.4"/>
    <n v="1.2"/>
    <n v="167"/>
    <n v="10.9"/>
    <n v="1004.9"/>
    <n v="0.9"/>
    <x v="22"/>
    <n v="1.1000000000000001"/>
    <x v="0"/>
    <x v="1"/>
    <x v="53"/>
    <n v="16.8"/>
    <n v="18.480000000000004"/>
    <n v="0"/>
  </r>
  <r>
    <n v="323"/>
    <x v="372"/>
    <n v="4.3"/>
    <n v="2"/>
    <n v="267"/>
    <n v="11"/>
    <n v="1000.6"/>
    <n v="0.93"/>
    <x v="22"/>
    <n v="1.1000000000000001"/>
    <x v="0"/>
    <x v="1"/>
    <x v="53"/>
    <n v="16"/>
    <n v="17.600000000000001"/>
    <n v="0"/>
  </r>
  <r>
    <n v="323"/>
    <x v="373"/>
    <n v="5.7"/>
    <n v="3.8"/>
    <n v="109"/>
    <n v="9.1"/>
    <n v="985"/>
    <n v="0.92"/>
    <x v="22"/>
    <n v="1.1000000000000001"/>
    <x v="0"/>
    <x v="1"/>
    <x v="53"/>
    <n v="14.2"/>
    <n v="15.620000000000001"/>
    <n v="0"/>
  </r>
  <r>
    <n v="323"/>
    <x v="374"/>
    <n v="4.0999999999999996"/>
    <n v="-1.3"/>
    <n v="99"/>
    <n v="0.2"/>
    <n v="1012"/>
    <n v="0.8"/>
    <x v="22"/>
    <n v="1.1000000000000001"/>
    <x v="0"/>
    <x v="1"/>
    <x v="53"/>
    <n v="19.3"/>
    <n v="21.230000000000004"/>
    <n v="0"/>
  </r>
  <r>
    <n v="323"/>
    <x v="375"/>
    <n v="5.3"/>
    <n v="0"/>
    <n v="316"/>
    <n v="1.9"/>
    <n v="1019.6"/>
    <n v="0.8"/>
    <x v="22"/>
    <n v="1.1000000000000001"/>
    <x v="0"/>
    <x v="1"/>
    <x v="53"/>
    <n v="18"/>
    <n v="19.8"/>
    <n v="0"/>
  </r>
  <r>
    <n v="323"/>
    <x v="376"/>
    <n v="5.7"/>
    <n v="6.8"/>
    <n v="115"/>
    <n v="4.3"/>
    <n v="1006.7"/>
    <n v="0.93"/>
    <x v="22"/>
    <n v="1.1000000000000001"/>
    <x v="0"/>
    <x v="1"/>
    <x v="54"/>
    <n v="11.2"/>
    <n v="12.32"/>
    <n v="0"/>
  </r>
  <r>
    <n v="323"/>
    <x v="377"/>
    <n v="4"/>
    <n v="9"/>
    <n v="120"/>
    <n v="3.1"/>
    <n v="1007.4"/>
    <n v="0.91"/>
    <x v="22"/>
    <n v="1.1000000000000001"/>
    <x v="0"/>
    <x v="1"/>
    <x v="54"/>
    <n v="9"/>
    <n v="9.9"/>
    <n v="0"/>
  </r>
  <r>
    <n v="323"/>
    <x v="378"/>
    <n v="2.6"/>
    <n v="6.8"/>
    <n v="456"/>
    <n v="1.7"/>
    <n v="1012"/>
    <n v="0.92"/>
    <x v="22"/>
    <n v="1.1000000000000001"/>
    <x v="0"/>
    <x v="1"/>
    <x v="54"/>
    <n v="11.2"/>
    <n v="12.32"/>
    <n v="0"/>
  </r>
  <r>
    <n v="323"/>
    <x v="379"/>
    <n v="5.3"/>
    <n v="9.5"/>
    <n v="118"/>
    <n v="0.5"/>
    <n v="1006.1"/>
    <n v="0.86"/>
    <x v="22"/>
    <n v="1.1000000000000001"/>
    <x v="0"/>
    <x v="1"/>
    <x v="54"/>
    <n v="8.5"/>
    <n v="9.3500000000000014"/>
    <n v="0"/>
  </r>
  <r>
    <n v="323"/>
    <x v="380"/>
    <n v="4.3"/>
    <n v="8.3000000000000007"/>
    <n v="410"/>
    <n v="0.2"/>
    <n v="1010.6"/>
    <n v="0.85"/>
    <x v="22"/>
    <n v="1.1000000000000001"/>
    <x v="0"/>
    <x v="1"/>
    <x v="54"/>
    <n v="9.6999999999999993"/>
    <n v="10.67"/>
    <n v="0"/>
  </r>
  <r>
    <n v="323"/>
    <x v="381"/>
    <n v="2.2000000000000002"/>
    <n v="7.6"/>
    <n v="439"/>
    <n v="1.3"/>
    <n v="1017.3"/>
    <n v="0.94"/>
    <x v="22"/>
    <n v="1.1000000000000001"/>
    <x v="0"/>
    <x v="1"/>
    <x v="54"/>
    <n v="10.4"/>
    <n v="11.440000000000001"/>
    <n v="0"/>
  </r>
  <r>
    <n v="323"/>
    <x v="382"/>
    <n v="3"/>
    <n v="5.4"/>
    <n v="465"/>
    <n v="0"/>
    <n v="1019"/>
    <n v="0.9"/>
    <x v="22"/>
    <n v="1.1000000000000001"/>
    <x v="0"/>
    <x v="1"/>
    <x v="54"/>
    <n v="12.6"/>
    <n v="13.860000000000001"/>
    <n v="0"/>
  </r>
  <r>
    <n v="323"/>
    <x v="383"/>
    <n v="2.9"/>
    <n v="3.9"/>
    <n v="361"/>
    <n v="0"/>
    <n v="1017.7"/>
    <n v="0.89"/>
    <x v="22"/>
    <n v="1.1000000000000001"/>
    <x v="0"/>
    <x v="1"/>
    <x v="55"/>
    <n v="14.1"/>
    <n v="15.510000000000002"/>
    <n v="0"/>
  </r>
  <r>
    <n v="323"/>
    <x v="384"/>
    <n v="3.7"/>
    <n v="5.2"/>
    <n v="471"/>
    <n v="0"/>
    <n v="1014.2"/>
    <n v="0.89"/>
    <x v="22"/>
    <n v="1.1000000000000001"/>
    <x v="0"/>
    <x v="1"/>
    <x v="55"/>
    <n v="12.8"/>
    <n v="14.080000000000002"/>
    <n v="0"/>
  </r>
  <r>
    <n v="323"/>
    <x v="385"/>
    <n v="5.8"/>
    <n v="7.1"/>
    <n v="280"/>
    <n v="1.3"/>
    <n v="999.4"/>
    <n v="0.79"/>
    <x v="22"/>
    <n v="1.1000000000000001"/>
    <x v="0"/>
    <x v="1"/>
    <x v="55"/>
    <n v="10.9"/>
    <n v="11.990000000000002"/>
    <n v="0"/>
  </r>
  <r>
    <n v="323"/>
    <x v="386"/>
    <n v="4.3"/>
    <n v="5.5"/>
    <n v="388"/>
    <n v="0"/>
    <n v="993.3"/>
    <n v="0.8"/>
    <x v="22"/>
    <n v="1.1000000000000001"/>
    <x v="0"/>
    <x v="1"/>
    <x v="55"/>
    <n v="12.5"/>
    <n v="13.750000000000002"/>
    <n v="0"/>
  </r>
  <r>
    <n v="323"/>
    <x v="387"/>
    <n v="4.4000000000000004"/>
    <n v="6.6"/>
    <n v="283"/>
    <n v="0"/>
    <n v="992.7"/>
    <n v="0.86"/>
    <x v="22"/>
    <n v="1.1000000000000001"/>
    <x v="0"/>
    <x v="1"/>
    <x v="55"/>
    <n v="11.4"/>
    <n v="12.540000000000001"/>
    <n v="0"/>
  </r>
  <r>
    <n v="323"/>
    <x v="388"/>
    <n v="3.6"/>
    <n v="5.3"/>
    <n v="561"/>
    <n v="0"/>
    <n v="999.2"/>
    <n v="0.84"/>
    <x v="22"/>
    <n v="1.1000000000000001"/>
    <x v="0"/>
    <x v="1"/>
    <x v="55"/>
    <n v="12.7"/>
    <n v="13.97"/>
    <n v="0"/>
  </r>
  <r>
    <n v="323"/>
    <x v="389"/>
    <n v="3.8"/>
    <n v="1.2"/>
    <n v="428"/>
    <n v="0"/>
    <n v="997.4"/>
    <n v="0.88"/>
    <x v="22"/>
    <n v="1.1000000000000001"/>
    <x v="0"/>
    <x v="1"/>
    <x v="55"/>
    <n v="16.8"/>
    <n v="18.480000000000004"/>
    <n v="0"/>
  </r>
  <r>
    <n v="323"/>
    <x v="390"/>
    <n v="2.6"/>
    <n v="0.7"/>
    <n v="149"/>
    <n v="0"/>
    <n v="1002.5"/>
    <n v="0.9"/>
    <x v="22"/>
    <n v="1.1000000000000001"/>
    <x v="0"/>
    <x v="1"/>
    <x v="56"/>
    <n v="17.3"/>
    <n v="19.03"/>
    <n v="0"/>
  </r>
  <r>
    <n v="323"/>
    <x v="391"/>
    <n v="5.2"/>
    <n v="3.4"/>
    <n v="140"/>
    <n v="8.8000000000000007"/>
    <n v="993.4"/>
    <n v="0.91"/>
    <x v="22"/>
    <n v="1.1000000000000001"/>
    <x v="0"/>
    <x v="1"/>
    <x v="56"/>
    <n v="14.6"/>
    <n v="16.060000000000002"/>
    <n v="0"/>
  </r>
  <r>
    <n v="323"/>
    <x v="392"/>
    <n v="2.6"/>
    <n v="3.7"/>
    <n v="185"/>
    <n v="0"/>
    <n v="995.6"/>
    <n v="0.97"/>
    <x v="22"/>
    <n v="1.1000000000000001"/>
    <x v="0"/>
    <x v="1"/>
    <x v="56"/>
    <n v="14.3"/>
    <n v="15.730000000000002"/>
    <n v="0"/>
  </r>
  <r>
    <n v="323"/>
    <x v="393"/>
    <n v="2.8"/>
    <n v="1"/>
    <n v="113"/>
    <n v="0"/>
    <n v="999.2"/>
    <n v="0.87"/>
    <x v="22"/>
    <n v="1.1000000000000001"/>
    <x v="0"/>
    <x v="1"/>
    <x v="56"/>
    <n v="17"/>
    <n v="18.700000000000003"/>
    <n v="0"/>
  </r>
  <r>
    <n v="323"/>
    <x v="394"/>
    <n v="4.8"/>
    <n v="3.8"/>
    <n v="256"/>
    <n v="0.4"/>
    <n v="994.8"/>
    <n v="0.89"/>
    <x v="22"/>
    <n v="1.1000000000000001"/>
    <x v="0"/>
    <x v="1"/>
    <x v="56"/>
    <n v="14.2"/>
    <n v="15.620000000000001"/>
    <n v="0"/>
  </r>
  <r>
    <n v="323"/>
    <x v="395"/>
    <n v="2.8"/>
    <n v="7.1"/>
    <n v="487"/>
    <n v="0.7"/>
    <n v="1000.5"/>
    <n v="0.9"/>
    <x v="22"/>
    <n v="1.1000000000000001"/>
    <x v="0"/>
    <x v="1"/>
    <x v="56"/>
    <n v="10.9"/>
    <n v="11.990000000000002"/>
    <n v="0"/>
  </r>
  <r>
    <n v="330"/>
    <x v="0"/>
    <n v="13.1"/>
    <n v="7.9"/>
    <n v="32"/>
    <n v="18.100000000000001"/>
    <n v="1008.7"/>
    <n v="0.84"/>
    <x v="23"/>
    <n v="1.1000000000000001"/>
    <x v="0"/>
    <x v="0"/>
    <x v="0"/>
    <n v="10.1"/>
    <n v="11.110000000000001"/>
    <n v="0"/>
  </r>
  <r>
    <n v="330"/>
    <x v="1"/>
    <n v="7.8"/>
    <n v="5.5"/>
    <n v="220"/>
    <n v="0.4"/>
    <n v="1014.6"/>
    <n v="0.76"/>
    <x v="23"/>
    <n v="1.1000000000000001"/>
    <x v="0"/>
    <x v="0"/>
    <x v="0"/>
    <n v="12.5"/>
    <n v="13.750000000000002"/>
    <n v="0"/>
  </r>
  <r>
    <n v="330"/>
    <x v="2"/>
    <n v="9.9"/>
    <n v="4.2"/>
    <n v="163"/>
    <n v="3.2"/>
    <n v="1019.4"/>
    <n v="0.76"/>
    <x v="23"/>
    <n v="1.1000000000000001"/>
    <x v="0"/>
    <x v="0"/>
    <x v="0"/>
    <n v="13.8"/>
    <n v="15.180000000000001"/>
    <n v="0"/>
  </r>
  <r>
    <n v="330"/>
    <x v="3"/>
    <n v="5.2"/>
    <n v="3.3"/>
    <n v="170"/>
    <n v="0.3"/>
    <n v="1016.4"/>
    <n v="0.85"/>
    <x v="23"/>
    <n v="1.1000000000000001"/>
    <x v="0"/>
    <x v="0"/>
    <x v="0"/>
    <n v="14.7"/>
    <n v="16.170000000000002"/>
    <n v="0"/>
  </r>
  <r>
    <n v="330"/>
    <x v="4"/>
    <n v="9.5"/>
    <n v="6"/>
    <n v="39"/>
    <n v="21.9"/>
    <n v="992.6"/>
    <n v="0.94"/>
    <x v="23"/>
    <n v="1.1000000000000001"/>
    <x v="0"/>
    <x v="0"/>
    <x v="0"/>
    <n v="12"/>
    <n v="13.200000000000001"/>
    <n v="0"/>
  </r>
  <r>
    <n v="330"/>
    <x v="5"/>
    <n v="13.4"/>
    <n v="8.6999999999999993"/>
    <n v="113"/>
    <n v="0.5"/>
    <n v="983.9"/>
    <n v="0.79"/>
    <x v="23"/>
    <n v="1.1000000000000001"/>
    <x v="0"/>
    <x v="0"/>
    <x v="1"/>
    <n v="9.3000000000000007"/>
    <n v="10.230000000000002"/>
    <n v="0"/>
  </r>
  <r>
    <n v="330"/>
    <x v="6"/>
    <n v="9"/>
    <n v="5.0999999999999996"/>
    <n v="310"/>
    <n v="0.8"/>
    <n v="997.3"/>
    <n v="0.75"/>
    <x v="23"/>
    <n v="1.1000000000000001"/>
    <x v="0"/>
    <x v="0"/>
    <x v="1"/>
    <n v="12.9"/>
    <n v="14.190000000000001"/>
    <n v="0"/>
  </r>
  <r>
    <n v="330"/>
    <x v="7"/>
    <n v="5.8"/>
    <n v="4.3"/>
    <n v="242"/>
    <n v="0"/>
    <n v="1001.3"/>
    <n v="0.78"/>
    <x v="23"/>
    <n v="1.1000000000000001"/>
    <x v="0"/>
    <x v="0"/>
    <x v="1"/>
    <n v="13.7"/>
    <n v="15.07"/>
    <n v="0"/>
  </r>
  <r>
    <n v="330"/>
    <x v="8"/>
    <n v="7"/>
    <n v="3.4"/>
    <n v="293"/>
    <n v="1.5"/>
    <n v="1005"/>
    <n v="0.78"/>
    <x v="23"/>
    <n v="1.1000000000000001"/>
    <x v="0"/>
    <x v="0"/>
    <x v="1"/>
    <n v="14.6"/>
    <n v="16.060000000000002"/>
    <n v="0"/>
  </r>
  <r>
    <n v="330"/>
    <x v="9"/>
    <n v="6.4"/>
    <n v="4.2"/>
    <n v="456"/>
    <n v="0.2"/>
    <n v="1018.4"/>
    <n v="0.76"/>
    <x v="23"/>
    <n v="1.1000000000000001"/>
    <x v="0"/>
    <x v="0"/>
    <x v="1"/>
    <n v="13.8"/>
    <n v="15.180000000000001"/>
    <n v="0"/>
  </r>
  <r>
    <n v="330"/>
    <x v="10"/>
    <n v="3.4"/>
    <n v="4"/>
    <n v="454"/>
    <n v="0.2"/>
    <n v="1028.3"/>
    <n v="0.84"/>
    <x v="23"/>
    <n v="1.1000000000000001"/>
    <x v="0"/>
    <x v="0"/>
    <x v="1"/>
    <n v="14"/>
    <n v="15.400000000000002"/>
    <n v="0"/>
  </r>
  <r>
    <n v="330"/>
    <x v="11"/>
    <n v="2"/>
    <n v="3.8"/>
    <n v="339"/>
    <n v="0.4"/>
    <n v="1039.5999999999999"/>
    <n v="0.82"/>
    <x v="23"/>
    <n v="1.1000000000000001"/>
    <x v="0"/>
    <x v="0"/>
    <x v="1"/>
    <n v="14.2"/>
    <n v="15.620000000000001"/>
    <n v="0"/>
  </r>
  <r>
    <n v="330"/>
    <x v="12"/>
    <n v="4.3"/>
    <n v="2.6"/>
    <n v="461"/>
    <n v="0"/>
    <n v="1040.5"/>
    <n v="0.76"/>
    <x v="23"/>
    <n v="1.1000000000000001"/>
    <x v="0"/>
    <x v="0"/>
    <x v="2"/>
    <n v="15.4"/>
    <n v="16.940000000000001"/>
    <n v="0"/>
  </r>
  <r>
    <n v="330"/>
    <x v="13"/>
    <n v="5.9"/>
    <n v="4.8"/>
    <n v="227"/>
    <n v="0.3"/>
    <n v="1034.0999999999999"/>
    <n v="0.9"/>
    <x v="23"/>
    <n v="1.1000000000000001"/>
    <x v="0"/>
    <x v="0"/>
    <x v="2"/>
    <n v="13.2"/>
    <n v="14.52"/>
    <n v="0"/>
  </r>
  <r>
    <n v="330"/>
    <x v="14"/>
    <n v="2.1"/>
    <n v="7.1"/>
    <n v="171"/>
    <n v="0"/>
    <n v="1034.0999999999999"/>
    <n v="0.98"/>
    <x v="23"/>
    <n v="1.1000000000000001"/>
    <x v="0"/>
    <x v="0"/>
    <x v="2"/>
    <n v="10.9"/>
    <n v="11.990000000000002"/>
    <n v="0"/>
  </r>
  <r>
    <n v="330"/>
    <x v="15"/>
    <n v="3.9"/>
    <n v="4.0999999999999996"/>
    <n v="135"/>
    <n v="0"/>
    <n v="1036.3"/>
    <n v="0.98"/>
    <x v="23"/>
    <n v="1.1000000000000001"/>
    <x v="0"/>
    <x v="0"/>
    <x v="2"/>
    <n v="13.9"/>
    <n v="15.290000000000001"/>
    <n v="0"/>
  </r>
  <r>
    <n v="330"/>
    <x v="16"/>
    <n v="3"/>
    <n v="1.2"/>
    <n v="92"/>
    <n v="0"/>
    <n v="1037"/>
    <n v="0.98"/>
    <x v="23"/>
    <n v="1.1000000000000001"/>
    <x v="0"/>
    <x v="0"/>
    <x v="2"/>
    <n v="16.8"/>
    <n v="18.480000000000004"/>
    <n v="0"/>
  </r>
  <r>
    <n v="330"/>
    <x v="17"/>
    <n v="3.4"/>
    <n v="-0.3"/>
    <n v="158"/>
    <n v="0"/>
    <n v="1030.9000000000001"/>
    <n v="0.96"/>
    <x v="23"/>
    <n v="1.1000000000000001"/>
    <x v="0"/>
    <x v="0"/>
    <x v="2"/>
    <n v="18.3"/>
    <n v="20.130000000000003"/>
    <n v="0"/>
  </r>
  <r>
    <n v="330"/>
    <x v="18"/>
    <n v="2.5"/>
    <n v="0"/>
    <n v="82"/>
    <n v="0"/>
    <n v="1023.1"/>
    <n v="0.91"/>
    <x v="23"/>
    <n v="1.1000000000000001"/>
    <x v="0"/>
    <x v="0"/>
    <x v="2"/>
    <n v="18"/>
    <n v="19.8"/>
    <n v="0"/>
  </r>
  <r>
    <n v="330"/>
    <x v="19"/>
    <n v="5.6"/>
    <n v="1.2"/>
    <n v="107"/>
    <n v="0"/>
    <n v="1019.2"/>
    <n v="0.89"/>
    <x v="23"/>
    <n v="1.1000000000000001"/>
    <x v="0"/>
    <x v="0"/>
    <x v="3"/>
    <n v="16.8"/>
    <n v="18.480000000000004"/>
    <n v="0"/>
  </r>
  <r>
    <n v="330"/>
    <x v="20"/>
    <n v="5.4"/>
    <n v="0.2"/>
    <n v="132"/>
    <n v="0"/>
    <n v="1015.3"/>
    <n v="0.97"/>
    <x v="23"/>
    <n v="1.1000000000000001"/>
    <x v="0"/>
    <x v="0"/>
    <x v="3"/>
    <n v="17.8"/>
    <n v="19.580000000000002"/>
    <n v="0"/>
  </r>
  <r>
    <n v="330"/>
    <x v="21"/>
    <n v="4.5"/>
    <n v="3"/>
    <n v="101"/>
    <n v="3.2"/>
    <n v="1003.6"/>
    <n v="0.95"/>
    <x v="23"/>
    <n v="1.1000000000000001"/>
    <x v="0"/>
    <x v="0"/>
    <x v="3"/>
    <n v="15"/>
    <n v="16.5"/>
    <n v="0"/>
  </r>
  <r>
    <n v="330"/>
    <x v="22"/>
    <n v="9.3000000000000007"/>
    <n v="6.2"/>
    <n v="270"/>
    <n v="3.6"/>
    <n v="1003.1"/>
    <n v="0.86"/>
    <x v="23"/>
    <n v="1.1000000000000001"/>
    <x v="0"/>
    <x v="0"/>
    <x v="3"/>
    <n v="11.8"/>
    <n v="12.980000000000002"/>
    <n v="0"/>
  </r>
  <r>
    <n v="330"/>
    <x v="23"/>
    <n v="10"/>
    <n v="7.8"/>
    <n v="107"/>
    <n v="2.8"/>
    <n v="1000"/>
    <n v="0.87"/>
    <x v="23"/>
    <n v="1.1000000000000001"/>
    <x v="0"/>
    <x v="0"/>
    <x v="3"/>
    <n v="10.199999999999999"/>
    <n v="11.22"/>
    <n v="0"/>
  </r>
  <r>
    <n v="330"/>
    <x v="24"/>
    <n v="3.8"/>
    <n v="5.4"/>
    <n v="358"/>
    <n v="3.2"/>
    <n v="1004.6"/>
    <n v="0.88"/>
    <x v="23"/>
    <n v="1.1000000000000001"/>
    <x v="0"/>
    <x v="0"/>
    <x v="3"/>
    <n v="12.6"/>
    <n v="13.860000000000001"/>
    <n v="0"/>
  </r>
  <r>
    <n v="330"/>
    <x v="25"/>
    <n v="8"/>
    <n v="4.3"/>
    <n v="456"/>
    <n v="2.9"/>
    <n v="1001.5"/>
    <n v="0.85"/>
    <x v="23"/>
    <n v="1.1000000000000001"/>
    <x v="0"/>
    <x v="0"/>
    <x v="3"/>
    <n v="13.7"/>
    <n v="15.07"/>
    <n v="0"/>
  </r>
  <r>
    <n v="330"/>
    <x v="26"/>
    <n v="10.8"/>
    <n v="9"/>
    <n v="539"/>
    <n v="7"/>
    <n v="987.1"/>
    <n v="0.76"/>
    <x v="23"/>
    <n v="1.1000000000000001"/>
    <x v="0"/>
    <x v="0"/>
    <x v="4"/>
    <n v="9"/>
    <n v="9.9"/>
    <n v="0"/>
  </r>
  <r>
    <n v="330"/>
    <x v="27"/>
    <n v="10.7"/>
    <n v="7.9"/>
    <n v="231"/>
    <n v="5"/>
    <n v="988.2"/>
    <n v="0.83"/>
    <x v="23"/>
    <n v="1.1000000000000001"/>
    <x v="0"/>
    <x v="0"/>
    <x v="4"/>
    <n v="10.1"/>
    <n v="11.110000000000001"/>
    <n v="0"/>
  </r>
  <r>
    <n v="330"/>
    <x v="28"/>
    <n v="7.3"/>
    <n v="7.2"/>
    <n v="360"/>
    <n v="0.6"/>
    <n v="1002.5"/>
    <n v="0.87"/>
    <x v="23"/>
    <n v="1.1000000000000001"/>
    <x v="0"/>
    <x v="0"/>
    <x v="4"/>
    <n v="10.8"/>
    <n v="11.880000000000003"/>
    <n v="0"/>
  </r>
  <r>
    <n v="330"/>
    <x v="29"/>
    <n v="5.2"/>
    <n v="6"/>
    <n v="352"/>
    <n v="0.4"/>
    <n v="1017.3"/>
    <n v="0.86"/>
    <x v="23"/>
    <n v="1.1000000000000001"/>
    <x v="0"/>
    <x v="0"/>
    <x v="4"/>
    <n v="12"/>
    <n v="13.200000000000001"/>
    <n v="0"/>
  </r>
  <r>
    <n v="330"/>
    <x v="30"/>
    <n v="4.3"/>
    <n v="4.5"/>
    <n v="336"/>
    <n v="0"/>
    <n v="1027.5"/>
    <n v="0.86"/>
    <x v="23"/>
    <n v="1.1000000000000001"/>
    <x v="0"/>
    <x v="0"/>
    <x v="4"/>
    <n v="13.5"/>
    <n v="14.850000000000001"/>
    <n v="0"/>
  </r>
  <r>
    <n v="330"/>
    <x v="31"/>
    <n v="3.3"/>
    <n v="2.5"/>
    <n v="689"/>
    <n v="0"/>
    <n v="1031"/>
    <n v="0.83"/>
    <x v="23"/>
    <n v="1.1000000000000001"/>
    <x v="1"/>
    <x v="0"/>
    <x v="4"/>
    <n v="15.5"/>
    <n v="17.05"/>
    <n v="0"/>
  </r>
  <r>
    <n v="330"/>
    <x v="32"/>
    <n v="3.3"/>
    <n v="1.2"/>
    <n v="788"/>
    <n v="0"/>
    <n v="1025.3"/>
    <n v="0.83"/>
    <x v="23"/>
    <n v="1.1000000000000001"/>
    <x v="1"/>
    <x v="0"/>
    <x v="4"/>
    <n v="16.8"/>
    <n v="18.480000000000004"/>
    <n v="0"/>
  </r>
  <r>
    <n v="330"/>
    <x v="33"/>
    <n v="4.5999999999999996"/>
    <n v="3.4"/>
    <n v="690"/>
    <n v="0"/>
    <n v="1026.4000000000001"/>
    <n v="0.87"/>
    <x v="23"/>
    <n v="1.1000000000000001"/>
    <x v="1"/>
    <x v="0"/>
    <x v="5"/>
    <n v="14.6"/>
    <n v="16.060000000000002"/>
    <n v="0"/>
  </r>
  <r>
    <n v="330"/>
    <x v="34"/>
    <n v="8.1999999999999993"/>
    <n v="3.6"/>
    <n v="282"/>
    <n v="0"/>
    <n v="1026.3"/>
    <n v="0.87"/>
    <x v="23"/>
    <n v="1.1000000000000001"/>
    <x v="1"/>
    <x v="0"/>
    <x v="5"/>
    <n v="14.4"/>
    <n v="15.840000000000002"/>
    <n v="0"/>
  </r>
  <r>
    <n v="330"/>
    <x v="35"/>
    <n v="3.9"/>
    <n v="5.9"/>
    <n v="675"/>
    <n v="0"/>
    <n v="1037.3"/>
    <n v="0.91"/>
    <x v="23"/>
    <n v="1.1000000000000001"/>
    <x v="1"/>
    <x v="0"/>
    <x v="5"/>
    <n v="12.1"/>
    <n v="13.31"/>
    <n v="0"/>
  </r>
  <r>
    <n v="330"/>
    <x v="36"/>
    <n v="5.9"/>
    <n v="4.9000000000000004"/>
    <n v="515"/>
    <n v="0"/>
    <n v="1041.4000000000001"/>
    <n v="0.85"/>
    <x v="23"/>
    <n v="1.1000000000000001"/>
    <x v="1"/>
    <x v="0"/>
    <x v="5"/>
    <n v="13.1"/>
    <n v="14.41"/>
    <n v="0"/>
  </r>
  <r>
    <n v="330"/>
    <x v="37"/>
    <n v="10.3"/>
    <n v="3.7"/>
    <n v="225"/>
    <n v="0"/>
    <n v="1027.3"/>
    <n v="0.72"/>
    <x v="23"/>
    <n v="1.1000000000000001"/>
    <x v="1"/>
    <x v="0"/>
    <x v="5"/>
    <n v="14.3"/>
    <n v="15.730000000000002"/>
    <n v="0"/>
  </r>
  <r>
    <n v="330"/>
    <x v="38"/>
    <n v="5.7"/>
    <n v="5.0999999999999996"/>
    <n v="349"/>
    <n v="0"/>
    <n v="1021.1"/>
    <n v="0.73"/>
    <x v="23"/>
    <n v="1.1000000000000001"/>
    <x v="1"/>
    <x v="0"/>
    <x v="5"/>
    <n v="12.9"/>
    <n v="14.190000000000001"/>
    <n v="0"/>
  </r>
  <r>
    <n v="330"/>
    <x v="39"/>
    <n v="4.2"/>
    <n v="3.8"/>
    <n v="318"/>
    <n v="0"/>
    <n v="1028.3"/>
    <n v="0.79"/>
    <x v="23"/>
    <n v="1.1000000000000001"/>
    <x v="1"/>
    <x v="0"/>
    <x v="5"/>
    <n v="14.2"/>
    <n v="15.620000000000001"/>
    <n v="0"/>
  </r>
  <r>
    <n v="330"/>
    <x v="40"/>
    <n v="8.4"/>
    <n v="1.9"/>
    <n v="198"/>
    <n v="1.5"/>
    <n v="1023.6"/>
    <n v="0.84"/>
    <x v="23"/>
    <n v="1.1000000000000001"/>
    <x v="1"/>
    <x v="0"/>
    <x v="6"/>
    <n v="16.100000000000001"/>
    <n v="17.710000000000004"/>
    <n v="0"/>
  </r>
  <r>
    <n v="330"/>
    <x v="41"/>
    <n v="5.8"/>
    <n v="2.5"/>
    <n v="61"/>
    <n v="5"/>
    <n v="1016.7"/>
    <n v="0.96"/>
    <x v="23"/>
    <n v="1.1000000000000001"/>
    <x v="1"/>
    <x v="0"/>
    <x v="6"/>
    <n v="15.5"/>
    <n v="17.05"/>
    <n v="0"/>
  </r>
  <r>
    <n v="330"/>
    <x v="42"/>
    <n v="3.7"/>
    <n v="4.2"/>
    <n v="292"/>
    <n v="0"/>
    <n v="1017.9"/>
    <n v="0.92"/>
    <x v="23"/>
    <n v="1.1000000000000001"/>
    <x v="1"/>
    <x v="0"/>
    <x v="6"/>
    <n v="13.8"/>
    <n v="15.180000000000001"/>
    <n v="0"/>
  </r>
  <r>
    <n v="330"/>
    <x v="43"/>
    <n v="7"/>
    <n v="1.8"/>
    <n v="382"/>
    <n v="0"/>
    <n v="1022.7"/>
    <n v="0.77"/>
    <x v="23"/>
    <n v="1.1000000000000001"/>
    <x v="1"/>
    <x v="0"/>
    <x v="6"/>
    <n v="16.2"/>
    <n v="17.82"/>
    <n v="0"/>
  </r>
  <r>
    <n v="330"/>
    <x v="44"/>
    <n v="3.3"/>
    <n v="0.5"/>
    <n v="653"/>
    <n v="0"/>
    <n v="1027.8"/>
    <n v="0.81"/>
    <x v="23"/>
    <n v="1.1000000000000001"/>
    <x v="1"/>
    <x v="0"/>
    <x v="6"/>
    <n v="17.5"/>
    <n v="19.25"/>
    <n v="0"/>
  </r>
  <r>
    <n v="330"/>
    <x v="45"/>
    <n v="3.6"/>
    <n v="0.9"/>
    <n v="468"/>
    <n v="0.2"/>
    <n v="1023.7"/>
    <n v="0.77"/>
    <x v="23"/>
    <n v="1.1000000000000001"/>
    <x v="1"/>
    <x v="0"/>
    <x v="6"/>
    <n v="17.100000000000001"/>
    <n v="18.810000000000002"/>
    <n v="0"/>
  </r>
  <r>
    <n v="330"/>
    <x v="46"/>
    <n v="6.3"/>
    <n v="1.3"/>
    <n v="904"/>
    <n v="0"/>
    <n v="1022.8"/>
    <n v="0.69"/>
    <x v="23"/>
    <n v="1.1000000000000001"/>
    <x v="1"/>
    <x v="0"/>
    <x v="6"/>
    <n v="16.7"/>
    <n v="18.37"/>
    <n v="0"/>
  </r>
  <r>
    <n v="330"/>
    <x v="47"/>
    <n v="4.4000000000000004"/>
    <n v="-0.4"/>
    <n v="961"/>
    <n v="0"/>
    <n v="1024.7"/>
    <n v="0.71"/>
    <x v="23"/>
    <n v="1.1000000000000001"/>
    <x v="1"/>
    <x v="0"/>
    <x v="7"/>
    <n v="18.399999999999999"/>
    <n v="20.239999999999998"/>
    <n v="0"/>
  </r>
  <r>
    <n v="330"/>
    <x v="48"/>
    <n v="6.4"/>
    <n v="-0.2"/>
    <n v="942"/>
    <n v="0"/>
    <n v="1024.5"/>
    <n v="0.64"/>
    <x v="23"/>
    <n v="1.1000000000000001"/>
    <x v="1"/>
    <x v="0"/>
    <x v="7"/>
    <n v="18.2"/>
    <n v="20.02"/>
    <n v="0"/>
  </r>
  <r>
    <n v="330"/>
    <x v="49"/>
    <n v="7.6"/>
    <n v="2.5"/>
    <n v="702"/>
    <n v="0"/>
    <n v="1020.4"/>
    <n v="0.55000000000000004"/>
    <x v="23"/>
    <n v="1.1000000000000001"/>
    <x v="1"/>
    <x v="0"/>
    <x v="7"/>
    <n v="15.5"/>
    <n v="17.05"/>
    <n v="0"/>
  </r>
  <r>
    <n v="330"/>
    <x v="50"/>
    <n v="7.1"/>
    <n v="8.1"/>
    <n v="320"/>
    <n v="1.1000000000000001"/>
    <n v="1018.8"/>
    <n v="0.87"/>
    <x v="23"/>
    <n v="1.1000000000000001"/>
    <x v="1"/>
    <x v="0"/>
    <x v="7"/>
    <n v="9.9"/>
    <n v="10.89"/>
    <n v="0"/>
  </r>
  <r>
    <n v="330"/>
    <x v="51"/>
    <n v="8.1999999999999993"/>
    <n v="13.6"/>
    <n v="655"/>
    <n v="0"/>
    <n v="1015"/>
    <n v="0.73"/>
    <x v="23"/>
    <n v="1.1000000000000001"/>
    <x v="1"/>
    <x v="0"/>
    <x v="7"/>
    <n v="4.4000000000000004"/>
    <n v="4.8400000000000007"/>
    <n v="0"/>
  </r>
  <r>
    <n v="330"/>
    <x v="52"/>
    <n v="6.5"/>
    <n v="9.5"/>
    <n v="129"/>
    <n v="7.8"/>
    <n v="1014.6"/>
    <n v="0.91"/>
    <x v="23"/>
    <n v="1.1000000000000001"/>
    <x v="1"/>
    <x v="0"/>
    <x v="7"/>
    <n v="8.5"/>
    <n v="9.3500000000000014"/>
    <n v="0"/>
  </r>
  <r>
    <n v="330"/>
    <x v="53"/>
    <n v="8.3000000000000007"/>
    <n v="10.1"/>
    <n v="833"/>
    <n v="-0.1"/>
    <n v="1024"/>
    <n v="0.81"/>
    <x v="23"/>
    <n v="1.1000000000000001"/>
    <x v="1"/>
    <x v="0"/>
    <x v="7"/>
    <n v="7.9"/>
    <n v="8.6900000000000013"/>
    <n v="0"/>
  </r>
  <r>
    <n v="330"/>
    <x v="54"/>
    <n v="9.9"/>
    <n v="9.6999999999999993"/>
    <n v="224"/>
    <n v="7.1"/>
    <n v="1014.4"/>
    <n v="0.86"/>
    <x v="23"/>
    <n v="1.1000000000000001"/>
    <x v="1"/>
    <x v="0"/>
    <x v="8"/>
    <n v="8.3000000000000007"/>
    <n v="9.1300000000000008"/>
    <n v="0"/>
  </r>
  <r>
    <n v="330"/>
    <x v="55"/>
    <n v="4.0999999999999996"/>
    <n v="7.3"/>
    <n v="517"/>
    <n v="0"/>
    <n v="1013.5"/>
    <n v="0.94"/>
    <x v="23"/>
    <n v="1.1000000000000001"/>
    <x v="1"/>
    <x v="0"/>
    <x v="8"/>
    <n v="10.7"/>
    <n v="11.77"/>
    <n v="0"/>
  </r>
  <r>
    <n v="330"/>
    <x v="56"/>
    <n v="6.4"/>
    <n v="7.1"/>
    <n v="920"/>
    <n v="3.8"/>
    <n v="1014.1"/>
    <n v="0.84"/>
    <x v="23"/>
    <n v="1.1000000000000001"/>
    <x v="1"/>
    <x v="0"/>
    <x v="8"/>
    <n v="10.9"/>
    <n v="11.990000000000002"/>
    <n v="0"/>
  </r>
  <r>
    <n v="330"/>
    <x v="57"/>
    <n v="7.3"/>
    <n v="6"/>
    <n v="452"/>
    <n v="4.5999999999999996"/>
    <n v="1015.6"/>
    <n v="0.89"/>
    <x v="23"/>
    <n v="1.1000000000000001"/>
    <x v="1"/>
    <x v="0"/>
    <x v="8"/>
    <n v="12"/>
    <n v="13.200000000000001"/>
    <n v="0"/>
  </r>
  <r>
    <n v="330"/>
    <x v="58"/>
    <n v="7"/>
    <n v="5.9"/>
    <n v="1044"/>
    <n v="0.7"/>
    <n v="1027.3"/>
    <n v="0.85"/>
    <x v="23"/>
    <n v="1.1000000000000001"/>
    <x v="1"/>
    <x v="0"/>
    <x v="8"/>
    <n v="12.1"/>
    <n v="13.31"/>
    <n v="0"/>
  </r>
  <r>
    <n v="330"/>
    <x v="59"/>
    <n v="4.5"/>
    <n v="4.8"/>
    <n v="958"/>
    <n v="0"/>
    <n v="1034.2"/>
    <n v="0.83"/>
    <x v="23"/>
    <n v="1"/>
    <x v="2"/>
    <x v="0"/>
    <x v="8"/>
    <n v="13.2"/>
    <n v="13.2"/>
    <n v="0"/>
  </r>
  <r>
    <n v="330"/>
    <x v="60"/>
    <n v="2"/>
    <n v="3.6"/>
    <n v="1231"/>
    <n v="0"/>
    <n v="1034.5999999999999"/>
    <n v="0.87"/>
    <x v="23"/>
    <n v="1"/>
    <x v="2"/>
    <x v="0"/>
    <x v="8"/>
    <n v="14.4"/>
    <n v="14.4"/>
    <n v="0"/>
  </r>
  <r>
    <n v="330"/>
    <x v="61"/>
    <n v="1.9"/>
    <n v="3.6"/>
    <n v="1266"/>
    <n v="0"/>
    <n v="1029.8"/>
    <n v="0.9"/>
    <x v="23"/>
    <n v="1"/>
    <x v="2"/>
    <x v="0"/>
    <x v="9"/>
    <n v="14.4"/>
    <n v="14.4"/>
    <n v="0"/>
  </r>
  <r>
    <n v="330"/>
    <x v="62"/>
    <n v="2.1"/>
    <n v="4.2"/>
    <n v="1283"/>
    <n v="0"/>
    <n v="1026.5999999999999"/>
    <n v="0.84"/>
    <x v="23"/>
    <n v="1"/>
    <x v="2"/>
    <x v="0"/>
    <x v="9"/>
    <n v="13.8"/>
    <n v="13.8"/>
    <n v="0"/>
  </r>
  <r>
    <n v="330"/>
    <x v="63"/>
    <n v="3"/>
    <n v="7.3"/>
    <n v="1336"/>
    <n v="0"/>
    <n v="1022.7"/>
    <n v="0.69"/>
    <x v="23"/>
    <n v="1"/>
    <x v="2"/>
    <x v="0"/>
    <x v="9"/>
    <n v="10.7"/>
    <n v="10.7"/>
    <n v="0"/>
  </r>
  <r>
    <n v="330"/>
    <x v="64"/>
    <n v="4.7"/>
    <n v="10.8"/>
    <n v="1247"/>
    <n v="0"/>
    <n v="1016.8"/>
    <n v="0.62"/>
    <x v="23"/>
    <n v="1"/>
    <x v="2"/>
    <x v="0"/>
    <x v="9"/>
    <n v="7.1999999999999993"/>
    <n v="7.1999999999999993"/>
    <n v="0"/>
  </r>
  <r>
    <n v="330"/>
    <x v="65"/>
    <n v="4.7"/>
    <n v="11.9"/>
    <n v="1302"/>
    <n v="0"/>
    <n v="1015.4"/>
    <n v="0.63"/>
    <x v="23"/>
    <n v="1"/>
    <x v="2"/>
    <x v="0"/>
    <x v="9"/>
    <n v="6.1"/>
    <n v="6.1"/>
    <n v="0"/>
  </r>
  <r>
    <n v="330"/>
    <x v="66"/>
    <n v="4.9000000000000004"/>
    <n v="12.3"/>
    <n v="1328"/>
    <n v="0"/>
    <n v="1011.7"/>
    <n v="0.52"/>
    <x v="23"/>
    <n v="1"/>
    <x v="2"/>
    <x v="0"/>
    <x v="9"/>
    <n v="5.6999999999999993"/>
    <n v="5.6999999999999993"/>
    <n v="0"/>
  </r>
  <r>
    <n v="330"/>
    <x v="67"/>
    <n v="4.2"/>
    <n v="11.5"/>
    <n v="1247"/>
    <n v="0"/>
    <n v="1005"/>
    <n v="0.56000000000000005"/>
    <x v="23"/>
    <n v="1"/>
    <x v="2"/>
    <x v="0"/>
    <x v="9"/>
    <n v="6.5"/>
    <n v="6.5"/>
    <n v="0"/>
  </r>
  <r>
    <n v="330"/>
    <x v="68"/>
    <n v="4.5"/>
    <n v="8.4"/>
    <n v="1355"/>
    <n v="0"/>
    <n v="1002.8"/>
    <n v="0.78"/>
    <x v="23"/>
    <n v="1"/>
    <x v="2"/>
    <x v="0"/>
    <x v="10"/>
    <n v="9.6"/>
    <n v="9.6"/>
    <n v="0"/>
  </r>
  <r>
    <n v="330"/>
    <x v="69"/>
    <n v="7.5"/>
    <n v="6.2"/>
    <n v="972"/>
    <n v="0"/>
    <n v="1004.5"/>
    <n v="0.78"/>
    <x v="23"/>
    <n v="1"/>
    <x v="2"/>
    <x v="0"/>
    <x v="10"/>
    <n v="11.8"/>
    <n v="11.8"/>
    <n v="0"/>
  </r>
  <r>
    <n v="330"/>
    <x v="70"/>
    <n v="5.0999999999999996"/>
    <n v="5"/>
    <n v="1219"/>
    <n v="2.2000000000000002"/>
    <n v="1001"/>
    <n v="0.83"/>
    <x v="23"/>
    <n v="1"/>
    <x v="2"/>
    <x v="0"/>
    <x v="10"/>
    <n v="13"/>
    <n v="13"/>
    <n v="0"/>
  </r>
  <r>
    <n v="330"/>
    <x v="71"/>
    <n v="5.0999999999999996"/>
    <n v="4.2"/>
    <n v="1168"/>
    <n v="1"/>
    <n v="1001.6"/>
    <n v="0.82"/>
    <x v="23"/>
    <n v="1"/>
    <x v="2"/>
    <x v="0"/>
    <x v="10"/>
    <n v="13.8"/>
    <n v="13.8"/>
    <n v="0"/>
  </r>
  <r>
    <n v="330"/>
    <x v="72"/>
    <n v="6.3"/>
    <n v="3.7"/>
    <n v="1374"/>
    <n v="0"/>
    <n v="1011"/>
    <n v="0.69"/>
    <x v="23"/>
    <n v="1"/>
    <x v="2"/>
    <x v="0"/>
    <x v="10"/>
    <n v="14.3"/>
    <n v="14.3"/>
    <n v="0"/>
  </r>
  <r>
    <n v="330"/>
    <x v="73"/>
    <n v="9.1999999999999993"/>
    <n v="4"/>
    <n v="1309"/>
    <n v="0"/>
    <n v="1020.7"/>
    <n v="0.65"/>
    <x v="23"/>
    <n v="1"/>
    <x v="2"/>
    <x v="0"/>
    <x v="10"/>
    <n v="14"/>
    <n v="14"/>
    <n v="0"/>
  </r>
  <r>
    <n v="330"/>
    <x v="74"/>
    <n v="7.5"/>
    <n v="5"/>
    <n v="1613"/>
    <n v="0"/>
    <n v="1024.0999999999999"/>
    <n v="0.77"/>
    <x v="23"/>
    <n v="1"/>
    <x v="2"/>
    <x v="0"/>
    <x v="10"/>
    <n v="13"/>
    <n v="13"/>
    <n v="0"/>
  </r>
  <r>
    <n v="330"/>
    <x v="75"/>
    <n v="6"/>
    <n v="6.8"/>
    <n v="1444"/>
    <n v="0"/>
    <n v="1028.7"/>
    <n v="0.55000000000000004"/>
    <x v="23"/>
    <n v="1"/>
    <x v="2"/>
    <x v="0"/>
    <x v="11"/>
    <n v="11.2"/>
    <n v="11.2"/>
    <n v="0"/>
  </r>
  <r>
    <n v="330"/>
    <x v="76"/>
    <n v="6.5"/>
    <n v="5.9"/>
    <n v="1697"/>
    <n v="0"/>
    <n v="1027"/>
    <n v="0.43"/>
    <x v="23"/>
    <n v="1"/>
    <x v="2"/>
    <x v="0"/>
    <x v="11"/>
    <n v="12.1"/>
    <n v="12.1"/>
    <n v="0"/>
  </r>
  <r>
    <n v="330"/>
    <x v="77"/>
    <n v="4.2"/>
    <n v="9.6"/>
    <n v="1641"/>
    <n v="0"/>
    <n v="1023.2"/>
    <n v="0.5"/>
    <x v="23"/>
    <n v="1"/>
    <x v="2"/>
    <x v="0"/>
    <x v="11"/>
    <n v="8.4"/>
    <n v="8.4"/>
    <n v="0"/>
  </r>
  <r>
    <n v="330"/>
    <x v="78"/>
    <n v="3"/>
    <n v="10.7"/>
    <n v="1529"/>
    <n v="0"/>
    <n v="1021"/>
    <n v="0.62"/>
    <x v="23"/>
    <n v="1"/>
    <x v="2"/>
    <x v="0"/>
    <x v="11"/>
    <n v="7.3000000000000007"/>
    <n v="7.3000000000000007"/>
    <n v="0"/>
  </r>
  <r>
    <n v="330"/>
    <x v="79"/>
    <n v="7.5"/>
    <n v="15.6"/>
    <n v="1492"/>
    <n v="0"/>
    <n v="1011.1"/>
    <n v="0.5"/>
    <x v="23"/>
    <n v="1"/>
    <x v="2"/>
    <x v="0"/>
    <x v="11"/>
    <n v="2.4000000000000004"/>
    <n v="2.4000000000000004"/>
    <n v="0"/>
  </r>
  <r>
    <n v="330"/>
    <x v="80"/>
    <n v="5"/>
    <n v="14.8"/>
    <n v="802"/>
    <n v="0.1"/>
    <n v="1002.8"/>
    <n v="0.61"/>
    <x v="23"/>
    <n v="1"/>
    <x v="2"/>
    <x v="0"/>
    <x v="11"/>
    <n v="3.1999999999999993"/>
    <n v="3.1999999999999993"/>
    <n v="0"/>
  </r>
  <r>
    <n v="330"/>
    <x v="81"/>
    <n v="3.8"/>
    <n v="12.2"/>
    <n v="1516"/>
    <n v="0.1"/>
    <n v="1004.3"/>
    <n v="0.76"/>
    <x v="23"/>
    <n v="1"/>
    <x v="2"/>
    <x v="0"/>
    <x v="11"/>
    <n v="5.8000000000000007"/>
    <n v="5.8000000000000007"/>
    <n v="0"/>
  </r>
  <r>
    <n v="330"/>
    <x v="82"/>
    <n v="4.5"/>
    <n v="7.8"/>
    <n v="797"/>
    <n v="0"/>
    <n v="1016.3"/>
    <n v="0.88"/>
    <x v="23"/>
    <n v="1"/>
    <x v="2"/>
    <x v="0"/>
    <x v="12"/>
    <n v="10.199999999999999"/>
    <n v="10.199999999999999"/>
    <n v="0"/>
  </r>
  <r>
    <n v="330"/>
    <x v="83"/>
    <n v="5"/>
    <n v="8"/>
    <n v="979"/>
    <n v="0"/>
    <n v="1021.2"/>
    <n v="0.89"/>
    <x v="23"/>
    <n v="1"/>
    <x v="2"/>
    <x v="0"/>
    <x v="12"/>
    <n v="10"/>
    <n v="10"/>
    <n v="0"/>
  </r>
  <r>
    <n v="330"/>
    <x v="84"/>
    <n v="3.8"/>
    <n v="7.9"/>
    <n v="1553"/>
    <n v="0"/>
    <n v="1025"/>
    <n v="0.88"/>
    <x v="23"/>
    <n v="1"/>
    <x v="2"/>
    <x v="0"/>
    <x v="12"/>
    <n v="10.1"/>
    <n v="10.1"/>
    <n v="0"/>
  </r>
  <r>
    <n v="330"/>
    <x v="85"/>
    <n v="2.9"/>
    <n v="8.6999999999999993"/>
    <n v="1801"/>
    <n v="0"/>
    <n v="1020.6"/>
    <n v="0.75"/>
    <x v="23"/>
    <n v="1"/>
    <x v="2"/>
    <x v="0"/>
    <x v="12"/>
    <n v="9.3000000000000007"/>
    <n v="9.3000000000000007"/>
    <n v="0"/>
  </r>
  <r>
    <n v="330"/>
    <x v="86"/>
    <n v="5.2"/>
    <n v="8.1999999999999993"/>
    <n v="537"/>
    <n v="0.2"/>
    <n v="1012.7"/>
    <n v="0.89"/>
    <x v="23"/>
    <n v="1"/>
    <x v="2"/>
    <x v="0"/>
    <x v="12"/>
    <n v="9.8000000000000007"/>
    <n v="9.8000000000000007"/>
    <n v="0"/>
  </r>
  <r>
    <n v="330"/>
    <x v="87"/>
    <n v="6.2"/>
    <n v="8.4"/>
    <n v="1826"/>
    <n v="0"/>
    <n v="1019.5"/>
    <n v="0.77"/>
    <x v="23"/>
    <n v="1"/>
    <x v="2"/>
    <x v="0"/>
    <x v="12"/>
    <n v="9.6"/>
    <n v="9.6"/>
    <n v="0"/>
  </r>
  <r>
    <n v="330"/>
    <x v="88"/>
    <n v="10"/>
    <n v="9.6999999999999993"/>
    <n v="1871"/>
    <n v="0.3"/>
    <n v="1018.4"/>
    <n v="0.8"/>
    <x v="23"/>
    <n v="1"/>
    <x v="2"/>
    <x v="0"/>
    <x v="12"/>
    <n v="8.3000000000000007"/>
    <n v="8.3000000000000007"/>
    <n v="0"/>
  </r>
  <r>
    <n v="330"/>
    <x v="89"/>
    <n v="7"/>
    <n v="8"/>
    <n v="1862"/>
    <n v="0"/>
    <n v="1028.3"/>
    <n v="0.76"/>
    <x v="23"/>
    <n v="1"/>
    <x v="2"/>
    <x v="0"/>
    <x v="13"/>
    <n v="10"/>
    <n v="10"/>
    <n v="0"/>
  </r>
  <r>
    <n v="330"/>
    <x v="90"/>
    <n v="5.9"/>
    <n v="9.9"/>
    <n v="1943"/>
    <n v="0"/>
    <n v="1027.5"/>
    <n v="0.61"/>
    <x v="23"/>
    <n v="0.8"/>
    <x v="3"/>
    <x v="0"/>
    <x v="13"/>
    <n v="8.1"/>
    <n v="6.48"/>
    <n v="0"/>
  </r>
  <r>
    <n v="330"/>
    <x v="91"/>
    <n v="8"/>
    <n v="12.9"/>
    <n v="1948"/>
    <n v="0"/>
    <n v="1023.2"/>
    <n v="0.51"/>
    <x v="23"/>
    <n v="0.8"/>
    <x v="3"/>
    <x v="0"/>
    <x v="13"/>
    <n v="5.0999999999999996"/>
    <n v="4.08"/>
    <n v="0"/>
  </r>
  <r>
    <n v="330"/>
    <x v="92"/>
    <n v="6.6"/>
    <n v="14.8"/>
    <n v="1925"/>
    <n v="0"/>
    <n v="1022"/>
    <n v="0.51"/>
    <x v="23"/>
    <n v="0.8"/>
    <x v="3"/>
    <x v="0"/>
    <x v="13"/>
    <n v="3.1999999999999993"/>
    <n v="2.5599999999999996"/>
    <n v="0"/>
  </r>
  <r>
    <n v="330"/>
    <x v="93"/>
    <n v="5.5"/>
    <n v="13.8"/>
    <n v="2003"/>
    <n v="0"/>
    <n v="1019.9"/>
    <n v="0.57999999999999996"/>
    <x v="23"/>
    <n v="0.8"/>
    <x v="3"/>
    <x v="0"/>
    <x v="13"/>
    <n v="4.1999999999999993"/>
    <n v="3.3599999999999994"/>
    <n v="0"/>
  </r>
  <r>
    <n v="330"/>
    <x v="94"/>
    <n v="8.5"/>
    <n v="10.5"/>
    <n v="2085"/>
    <n v="0"/>
    <n v="1020.1"/>
    <n v="0.62"/>
    <x v="23"/>
    <n v="0.8"/>
    <x v="3"/>
    <x v="0"/>
    <x v="13"/>
    <n v="7.5"/>
    <n v="6"/>
    <n v="0"/>
  </r>
  <r>
    <n v="330"/>
    <x v="95"/>
    <n v="7.1"/>
    <n v="8.9"/>
    <n v="2118"/>
    <n v="0"/>
    <n v="1024.8"/>
    <n v="0.43"/>
    <x v="23"/>
    <n v="0.8"/>
    <x v="3"/>
    <x v="0"/>
    <x v="13"/>
    <n v="9.1"/>
    <n v="7.28"/>
    <n v="0"/>
  </r>
  <r>
    <n v="330"/>
    <x v="96"/>
    <n v="6.4"/>
    <n v="8.3000000000000007"/>
    <n v="2113"/>
    <n v="0"/>
    <n v="1026.7"/>
    <n v="0.6"/>
    <x v="23"/>
    <n v="0.8"/>
    <x v="3"/>
    <x v="0"/>
    <x v="14"/>
    <n v="9.6999999999999993"/>
    <n v="7.76"/>
    <n v="0"/>
  </r>
  <r>
    <n v="330"/>
    <x v="97"/>
    <n v="7.4"/>
    <n v="8.4"/>
    <n v="2118"/>
    <n v="0"/>
    <n v="1027.3"/>
    <n v="0.7"/>
    <x v="23"/>
    <n v="0.8"/>
    <x v="3"/>
    <x v="0"/>
    <x v="14"/>
    <n v="9.6"/>
    <n v="7.68"/>
    <n v="0"/>
  </r>
  <r>
    <n v="330"/>
    <x v="98"/>
    <n v="7.9"/>
    <n v="7.9"/>
    <n v="2072"/>
    <n v="0"/>
    <n v="1028"/>
    <n v="0.74"/>
    <x v="23"/>
    <n v="0.8"/>
    <x v="3"/>
    <x v="0"/>
    <x v="14"/>
    <n v="10.1"/>
    <n v="8.08"/>
    <n v="0"/>
  </r>
  <r>
    <n v="330"/>
    <x v="99"/>
    <n v="5.9"/>
    <n v="8.4"/>
    <n v="1265"/>
    <n v="0"/>
    <n v="1029"/>
    <n v="0.79"/>
    <x v="23"/>
    <n v="0.8"/>
    <x v="3"/>
    <x v="0"/>
    <x v="14"/>
    <n v="9.6"/>
    <n v="7.68"/>
    <n v="0"/>
  </r>
  <r>
    <n v="330"/>
    <x v="100"/>
    <n v="3.7"/>
    <n v="9.5"/>
    <n v="2125"/>
    <n v="0"/>
    <n v="1021.7"/>
    <n v="0.84"/>
    <x v="23"/>
    <n v="0.8"/>
    <x v="3"/>
    <x v="0"/>
    <x v="14"/>
    <n v="8.5"/>
    <n v="6.8000000000000007"/>
    <n v="0"/>
  </r>
  <r>
    <n v="330"/>
    <x v="101"/>
    <n v="5.8"/>
    <n v="16.399999999999999"/>
    <n v="2152"/>
    <n v="0"/>
    <n v="1008.1"/>
    <n v="0.55000000000000004"/>
    <x v="23"/>
    <n v="0.8"/>
    <x v="3"/>
    <x v="0"/>
    <x v="14"/>
    <n v="1.6000000000000014"/>
    <n v="1.2800000000000011"/>
    <n v="0"/>
  </r>
  <r>
    <n v="330"/>
    <x v="102"/>
    <n v="7.3"/>
    <n v="12.8"/>
    <n v="1742"/>
    <n v="1.8"/>
    <n v="1003.9"/>
    <n v="0.78"/>
    <x v="23"/>
    <n v="0.8"/>
    <x v="3"/>
    <x v="0"/>
    <x v="14"/>
    <n v="5.1999999999999993"/>
    <n v="4.1599999999999993"/>
    <n v="0"/>
  </r>
  <r>
    <n v="330"/>
    <x v="103"/>
    <n v="5"/>
    <n v="12.7"/>
    <n v="1891"/>
    <n v="0"/>
    <n v="1006.7"/>
    <n v="0.7"/>
    <x v="23"/>
    <n v="0.8"/>
    <x v="3"/>
    <x v="0"/>
    <x v="15"/>
    <n v="5.3000000000000007"/>
    <n v="4.2400000000000011"/>
    <n v="0"/>
  </r>
  <r>
    <n v="330"/>
    <x v="104"/>
    <n v="5"/>
    <n v="13.9"/>
    <n v="1037"/>
    <n v="0.6"/>
    <n v="998.3"/>
    <n v="0.74"/>
    <x v="23"/>
    <n v="0.8"/>
    <x v="3"/>
    <x v="0"/>
    <x v="15"/>
    <n v="4.0999999999999996"/>
    <n v="3.28"/>
    <n v="0"/>
  </r>
  <r>
    <n v="330"/>
    <x v="105"/>
    <n v="4.9000000000000004"/>
    <n v="10.9"/>
    <n v="876"/>
    <n v="0"/>
    <n v="1008.5"/>
    <n v="0.68"/>
    <x v="23"/>
    <n v="0.8"/>
    <x v="3"/>
    <x v="0"/>
    <x v="15"/>
    <n v="7.1"/>
    <n v="5.68"/>
    <n v="0"/>
  </r>
  <r>
    <n v="330"/>
    <x v="106"/>
    <n v="2.9"/>
    <n v="10"/>
    <n v="1062"/>
    <n v="0"/>
    <n v="1013.4"/>
    <n v="0.76"/>
    <x v="23"/>
    <n v="0.8"/>
    <x v="3"/>
    <x v="0"/>
    <x v="15"/>
    <n v="8"/>
    <n v="6.4"/>
    <n v="0"/>
  </r>
  <r>
    <n v="330"/>
    <x v="107"/>
    <n v="3.8"/>
    <n v="10.6"/>
    <n v="2153"/>
    <n v="0"/>
    <n v="1014.1"/>
    <n v="0.73"/>
    <x v="23"/>
    <n v="0.8"/>
    <x v="3"/>
    <x v="0"/>
    <x v="15"/>
    <n v="7.4"/>
    <n v="5.9200000000000008"/>
    <n v="0"/>
  </r>
  <r>
    <n v="330"/>
    <x v="108"/>
    <n v="8"/>
    <n v="9.8000000000000007"/>
    <n v="2186"/>
    <n v="0"/>
    <n v="1009.9"/>
    <n v="0.75"/>
    <x v="23"/>
    <n v="0.8"/>
    <x v="3"/>
    <x v="0"/>
    <x v="15"/>
    <n v="8.1999999999999993"/>
    <n v="6.56"/>
    <n v="0"/>
  </r>
  <r>
    <n v="330"/>
    <x v="109"/>
    <n v="6.5"/>
    <n v="9.6"/>
    <n v="1963"/>
    <n v="0"/>
    <n v="1007.6"/>
    <n v="0.8"/>
    <x v="23"/>
    <n v="0.8"/>
    <x v="3"/>
    <x v="0"/>
    <x v="15"/>
    <n v="8.4"/>
    <n v="6.7200000000000006"/>
    <n v="0"/>
  </r>
  <r>
    <n v="330"/>
    <x v="110"/>
    <n v="2.2999999999999998"/>
    <n v="11.2"/>
    <n v="664"/>
    <n v="3.8"/>
    <n v="1010.3"/>
    <n v="0.93"/>
    <x v="23"/>
    <n v="0.8"/>
    <x v="3"/>
    <x v="0"/>
    <x v="16"/>
    <n v="6.8000000000000007"/>
    <n v="5.4400000000000013"/>
    <n v="0"/>
  </r>
  <r>
    <n v="330"/>
    <x v="111"/>
    <n v="3.5"/>
    <n v="11.6"/>
    <n v="2023"/>
    <n v="0"/>
    <n v="1016.9"/>
    <n v="0.84"/>
    <x v="23"/>
    <n v="0.8"/>
    <x v="3"/>
    <x v="0"/>
    <x v="16"/>
    <n v="6.4"/>
    <n v="5.120000000000001"/>
    <n v="0"/>
  </r>
  <r>
    <n v="330"/>
    <x v="112"/>
    <n v="4.4000000000000004"/>
    <n v="10.5"/>
    <n v="680"/>
    <n v="6.2"/>
    <n v="1014.8"/>
    <n v="0.89"/>
    <x v="23"/>
    <n v="0.8"/>
    <x v="3"/>
    <x v="0"/>
    <x v="16"/>
    <n v="7.5"/>
    <n v="6"/>
    <n v="0"/>
  </r>
  <r>
    <n v="330"/>
    <x v="113"/>
    <n v="9.3000000000000007"/>
    <n v="10.7"/>
    <n v="1003"/>
    <n v="0.9"/>
    <n v="1019.1"/>
    <n v="0.92"/>
    <x v="23"/>
    <n v="0.8"/>
    <x v="3"/>
    <x v="0"/>
    <x v="16"/>
    <n v="7.3000000000000007"/>
    <n v="5.8400000000000007"/>
    <n v="0"/>
  </r>
  <r>
    <n v="330"/>
    <x v="114"/>
    <n v="7.5"/>
    <n v="10.1"/>
    <n v="2212"/>
    <n v="0"/>
    <n v="1022.9"/>
    <n v="0.83"/>
    <x v="23"/>
    <n v="0.8"/>
    <x v="3"/>
    <x v="0"/>
    <x v="16"/>
    <n v="7.9"/>
    <n v="6.32"/>
    <n v="0"/>
  </r>
  <r>
    <n v="330"/>
    <x v="115"/>
    <n v="5.7"/>
    <n v="10.8"/>
    <n v="2083"/>
    <n v="0"/>
    <n v="1023"/>
    <n v="0.87"/>
    <x v="23"/>
    <n v="0.8"/>
    <x v="3"/>
    <x v="0"/>
    <x v="16"/>
    <n v="7.1999999999999993"/>
    <n v="5.76"/>
    <n v="0"/>
  </r>
  <r>
    <n v="330"/>
    <x v="116"/>
    <n v="3.7"/>
    <n v="12.3"/>
    <n v="2511"/>
    <n v="0"/>
    <n v="1025.5"/>
    <n v="0.81"/>
    <x v="23"/>
    <n v="0.8"/>
    <x v="3"/>
    <x v="0"/>
    <x v="16"/>
    <n v="5.6999999999999993"/>
    <n v="4.5599999999999996"/>
    <n v="0"/>
  </r>
  <r>
    <n v="330"/>
    <x v="117"/>
    <n v="2.9"/>
    <n v="13"/>
    <n v="2531"/>
    <n v="0"/>
    <n v="1027.4000000000001"/>
    <n v="0.74"/>
    <x v="23"/>
    <n v="0.8"/>
    <x v="3"/>
    <x v="0"/>
    <x v="17"/>
    <n v="5"/>
    <n v="4"/>
    <n v="0"/>
  </r>
  <r>
    <n v="330"/>
    <x v="118"/>
    <n v="4.0999999999999996"/>
    <n v="13.2"/>
    <n v="2522"/>
    <n v="0"/>
    <n v="1026.5"/>
    <n v="0.81"/>
    <x v="23"/>
    <n v="0.8"/>
    <x v="3"/>
    <x v="0"/>
    <x v="17"/>
    <n v="4.8000000000000007"/>
    <n v="3.8400000000000007"/>
    <n v="0"/>
  </r>
  <r>
    <n v="330"/>
    <x v="119"/>
    <n v="2.9"/>
    <n v="15.5"/>
    <n v="2464"/>
    <n v="0"/>
    <n v="1022.9"/>
    <n v="0.77"/>
    <x v="23"/>
    <n v="0.8"/>
    <x v="3"/>
    <x v="0"/>
    <x v="17"/>
    <n v="2.5"/>
    <n v="2"/>
    <n v="0"/>
  </r>
  <r>
    <n v="330"/>
    <x v="120"/>
    <n v="2.6"/>
    <n v="17.899999999999999"/>
    <n v="2434"/>
    <n v="0"/>
    <n v="1017.6"/>
    <n v="0.68"/>
    <x v="23"/>
    <n v="0.8"/>
    <x v="4"/>
    <x v="0"/>
    <x v="17"/>
    <n v="0.10000000000000142"/>
    <n v="8.000000000000114E-2"/>
    <n v="0"/>
  </r>
  <r>
    <n v="330"/>
    <x v="121"/>
    <n v="3.9"/>
    <n v="15.1"/>
    <n v="2076"/>
    <n v="0"/>
    <n v="1014.8"/>
    <n v="0.75"/>
    <x v="23"/>
    <n v="0.8"/>
    <x v="4"/>
    <x v="0"/>
    <x v="17"/>
    <n v="2.9000000000000004"/>
    <n v="2.3200000000000003"/>
    <n v="0"/>
  </r>
  <r>
    <n v="330"/>
    <x v="122"/>
    <n v="6.6"/>
    <n v="12.3"/>
    <n v="2415"/>
    <n v="0"/>
    <n v="1012.8"/>
    <n v="0.69"/>
    <x v="23"/>
    <n v="0.8"/>
    <x v="4"/>
    <x v="0"/>
    <x v="17"/>
    <n v="5.6999999999999993"/>
    <n v="4.5599999999999996"/>
    <n v="0"/>
  </r>
  <r>
    <n v="330"/>
    <x v="123"/>
    <n v="8.8000000000000007"/>
    <n v="10.1"/>
    <n v="2009"/>
    <n v="0.8"/>
    <n v="1015.9"/>
    <n v="0.69"/>
    <x v="23"/>
    <n v="0.8"/>
    <x v="4"/>
    <x v="0"/>
    <x v="17"/>
    <n v="7.9"/>
    <n v="6.32"/>
    <n v="0"/>
  </r>
  <r>
    <n v="330"/>
    <x v="124"/>
    <n v="9.1999999999999993"/>
    <n v="10.3"/>
    <n v="2066"/>
    <n v="0.1"/>
    <n v="1019.5"/>
    <n v="0.62"/>
    <x v="23"/>
    <n v="0.8"/>
    <x v="4"/>
    <x v="0"/>
    <x v="18"/>
    <n v="7.6999999999999993"/>
    <n v="6.16"/>
    <n v="0"/>
  </r>
  <r>
    <n v="330"/>
    <x v="125"/>
    <n v="8.3000000000000007"/>
    <n v="10.4"/>
    <n v="1729"/>
    <n v="0"/>
    <n v="1022.9"/>
    <n v="0.71"/>
    <x v="23"/>
    <n v="0.8"/>
    <x v="4"/>
    <x v="0"/>
    <x v="18"/>
    <n v="7.6"/>
    <n v="6.08"/>
    <n v="0"/>
  </r>
  <r>
    <n v="330"/>
    <x v="126"/>
    <n v="8.9"/>
    <n v="10.8"/>
    <n v="1734"/>
    <n v="0"/>
    <n v="1021.7"/>
    <n v="0.72"/>
    <x v="23"/>
    <n v="0.8"/>
    <x v="4"/>
    <x v="0"/>
    <x v="18"/>
    <n v="7.1999999999999993"/>
    <n v="5.76"/>
    <n v="0"/>
  </r>
  <r>
    <n v="330"/>
    <x v="127"/>
    <n v="8"/>
    <n v="12.3"/>
    <n v="2300"/>
    <n v="0"/>
    <n v="1019.2"/>
    <n v="0.77"/>
    <x v="23"/>
    <n v="0.8"/>
    <x v="4"/>
    <x v="0"/>
    <x v="18"/>
    <n v="5.6999999999999993"/>
    <n v="4.5599999999999996"/>
    <n v="0"/>
  </r>
  <r>
    <n v="330"/>
    <x v="128"/>
    <n v="6.1"/>
    <n v="14.6"/>
    <n v="2665"/>
    <n v="0"/>
    <n v="1020.9"/>
    <n v="0.52"/>
    <x v="23"/>
    <n v="0.8"/>
    <x v="4"/>
    <x v="0"/>
    <x v="18"/>
    <n v="3.4000000000000004"/>
    <n v="2.7200000000000006"/>
    <n v="0"/>
  </r>
  <r>
    <n v="330"/>
    <x v="129"/>
    <n v="5.8"/>
    <n v="17.100000000000001"/>
    <n v="2758"/>
    <n v="0"/>
    <n v="1019.1"/>
    <n v="0.46"/>
    <x v="23"/>
    <n v="0.8"/>
    <x v="4"/>
    <x v="0"/>
    <x v="18"/>
    <n v="0.89999999999999858"/>
    <n v="0.71999999999999886"/>
    <n v="0"/>
  </r>
  <r>
    <n v="330"/>
    <x v="130"/>
    <n v="5.7"/>
    <n v="19.3"/>
    <n v="2770"/>
    <n v="0"/>
    <n v="1013"/>
    <n v="0.42"/>
    <x v="23"/>
    <n v="0.8"/>
    <x v="4"/>
    <x v="0"/>
    <x v="18"/>
    <n v="0"/>
    <n v="0"/>
    <n v="1.3000000000000007"/>
  </r>
  <r>
    <n v="330"/>
    <x v="131"/>
    <n v="5.8"/>
    <n v="20"/>
    <n v="2760"/>
    <n v="0"/>
    <n v="1012.9"/>
    <n v="0.44"/>
    <x v="23"/>
    <n v="0.8"/>
    <x v="4"/>
    <x v="0"/>
    <x v="19"/>
    <n v="0"/>
    <n v="0"/>
    <n v="2"/>
  </r>
  <r>
    <n v="330"/>
    <x v="132"/>
    <n v="6.9"/>
    <n v="16.8"/>
    <n v="2844"/>
    <n v="0"/>
    <n v="1017.9"/>
    <n v="0.52"/>
    <x v="23"/>
    <n v="0.8"/>
    <x v="4"/>
    <x v="0"/>
    <x v="19"/>
    <n v="1.1999999999999993"/>
    <n v="0.95999999999999952"/>
    <n v="0"/>
  </r>
  <r>
    <n v="330"/>
    <x v="133"/>
    <n v="7.3"/>
    <n v="13.2"/>
    <n v="2526"/>
    <n v="0"/>
    <n v="1020.1"/>
    <n v="0.73"/>
    <x v="23"/>
    <n v="0.8"/>
    <x v="4"/>
    <x v="0"/>
    <x v="19"/>
    <n v="4.8000000000000007"/>
    <n v="3.8400000000000007"/>
    <n v="0"/>
  </r>
  <r>
    <n v="330"/>
    <x v="134"/>
    <n v="10.1"/>
    <n v="12.9"/>
    <n v="2420"/>
    <n v="0"/>
    <n v="1021.9"/>
    <n v="0.69"/>
    <x v="23"/>
    <n v="0.8"/>
    <x v="4"/>
    <x v="0"/>
    <x v="19"/>
    <n v="5.0999999999999996"/>
    <n v="4.08"/>
    <n v="0"/>
  </r>
  <r>
    <n v="330"/>
    <x v="135"/>
    <n v="7.8"/>
    <n v="11.9"/>
    <n v="1693"/>
    <n v="0"/>
    <n v="1022.7"/>
    <n v="0.74"/>
    <x v="23"/>
    <n v="0.8"/>
    <x v="4"/>
    <x v="0"/>
    <x v="19"/>
    <n v="6.1"/>
    <n v="4.88"/>
    <n v="0"/>
  </r>
  <r>
    <n v="330"/>
    <x v="136"/>
    <n v="8"/>
    <n v="12.5"/>
    <n v="2341"/>
    <n v="0"/>
    <n v="1020.3"/>
    <n v="0.78"/>
    <x v="23"/>
    <n v="0.8"/>
    <x v="4"/>
    <x v="0"/>
    <x v="19"/>
    <n v="5.5"/>
    <n v="4.4000000000000004"/>
    <n v="0"/>
  </r>
  <r>
    <n v="330"/>
    <x v="137"/>
    <n v="6.3"/>
    <n v="12.7"/>
    <n v="1978"/>
    <n v="0"/>
    <n v="1018.8"/>
    <n v="0.78"/>
    <x v="23"/>
    <n v="0.8"/>
    <x v="4"/>
    <x v="0"/>
    <x v="19"/>
    <n v="5.3000000000000007"/>
    <n v="4.2400000000000011"/>
    <n v="0"/>
  </r>
  <r>
    <n v="330"/>
    <x v="138"/>
    <n v="7"/>
    <n v="14.2"/>
    <n v="2868"/>
    <n v="0"/>
    <n v="1020.3"/>
    <n v="0.76"/>
    <x v="23"/>
    <n v="0.8"/>
    <x v="4"/>
    <x v="0"/>
    <x v="20"/>
    <n v="3.8000000000000007"/>
    <n v="3.0400000000000009"/>
    <n v="0"/>
  </r>
  <r>
    <n v="330"/>
    <x v="139"/>
    <n v="5.8"/>
    <n v="13.5"/>
    <n v="2783"/>
    <n v="0"/>
    <n v="1019.3"/>
    <n v="0.78"/>
    <x v="23"/>
    <n v="0.8"/>
    <x v="4"/>
    <x v="0"/>
    <x v="20"/>
    <n v="4.5"/>
    <n v="3.6"/>
    <n v="0"/>
  </r>
  <r>
    <n v="330"/>
    <x v="140"/>
    <n v="6.1"/>
    <n v="12.6"/>
    <n v="1679"/>
    <n v="0"/>
    <n v="1015.7"/>
    <n v="0.75"/>
    <x v="23"/>
    <n v="0.8"/>
    <x v="4"/>
    <x v="0"/>
    <x v="20"/>
    <n v="5.4"/>
    <n v="4.32"/>
    <n v="0"/>
  </r>
  <r>
    <n v="330"/>
    <x v="141"/>
    <n v="8.6999999999999993"/>
    <n v="11.7"/>
    <n v="2322"/>
    <n v="0.1"/>
    <n v="1017.3"/>
    <n v="0.62"/>
    <x v="23"/>
    <n v="0.8"/>
    <x v="4"/>
    <x v="0"/>
    <x v="20"/>
    <n v="6.3000000000000007"/>
    <n v="5.0400000000000009"/>
    <n v="0"/>
  </r>
  <r>
    <n v="330"/>
    <x v="142"/>
    <n v="8.4"/>
    <n v="11.4"/>
    <n v="2513"/>
    <n v="0.2"/>
    <n v="1018.2"/>
    <n v="0.66"/>
    <x v="23"/>
    <n v="0.8"/>
    <x v="4"/>
    <x v="0"/>
    <x v="20"/>
    <n v="6.6"/>
    <n v="5.28"/>
    <n v="0"/>
  </r>
  <r>
    <n v="330"/>
    <x v="143"/>
    <n v="8.3000000000000007"/>
    <n v="13.5"/>
    <n v="619"/>
    <n v="10.1"/>
    <n v="1012"/>
    <n v="0.86"/>
    <x v="23"/>
    <n v="0.8"/>
    <x v="4"/>
    <x v="0"/>
    <x v="20"/>
    <n v="4.5"/>
    <n v="3.6"/>
    <n v="0"/>
  </r>
  <r>
    <n v="330"/>
    <x v="144"/>
    <n v="8.6999999999999993"/>
    <n v="15.4"/>
    <n v="1935"/>
    <n v="3.1"/>
    <n v="1009.5"/>
    <n v="0.82"/>
    <x v="23"/>
    <n v="0.8"/>
    <x v="4"/>
    <x v="0"/>
    <x v="20"/>
    <n v="2.5999999999999996"/>
    <n v="2.0799999999999996"/>
    <n v="0"/>
  </r>
  <r>
    <n v="330"/>
    <x v="145"/>
    <n v="9.4"/>
    <n v="15"/>
    <n v="2671"/>
    <n v="0.7"/>
    <n v="1015.6"/>
    <n v="0.68"/>
    <x v="23"/>
    <n v="0.8"/>
    <x v="4"/>
    <x v="0"/>
    <x v="21"/>
    <n v="3"/>
    <n v="2.4000000000000004"/>
    <n v="0"/>
  </r>
  <r>
    <n v="330"/>
    <x v="146"/>
    <n v="10.9"/>
    <n v="14.4"/>
    <n v="1134"/>
    <n v="16.899999999999999"/>
    <n v="1012.4"/>
    <n v="0.88"/>
    <x v="23"/>
    <n v="0.8"/>
    <x v="4"/>
    <x v="0"/>
    <x v="21"/>
    <n v="3.5999999999999996"/>
    <n v="2.88"/>
    <n v="0"/>
  </r>
  <r>
    <n v="330"/>
    <x v="147"/>
    <n v="6.8"/>
    <n v="14.3"/>
    <n v="1799"/>
    <n v="0"/>
    <n v="1015.6"/>
    <n v="0.85"/>
    <x v="23"/>
    <n v="0.8"/>
    <x v="4"/>
    <x v="0"/>
    <x v="21"/>
    <n v="3.6999999999999993"/>
    <n v="2.9599999999999995"/>
    <n v="0"/>
  </r>
  <r>
    <n v="330"/>
    <x v="148"/>
    <n v="9.1"/>
    <n v="15.1"/>
    <n v="1308"/>
    <n v="0.6"/>
    <n v="1019.6"/>
    <n v="0.88"/>
    <x v="23"/>
    <n v="0.8"/>
    <x v="4"/>
    <x v="0"/>
    <x v="21"/>
    <n v="2.9000000000000004"/>
    <n v="2.3200000000000003"/>
    <n v="0"/>
  </r>
  <r>
    <n v="330"/>
    <x v="149"/>
    <n v="6.3"/>
    <n v="15.8"/>
    <n v="2196"/>
    <n v="0"/>
    <n v="1019.5"/>
    <n v="0.86"/>
    <x v="23"/>
    <n v="0.8"/>
    <x v="4"/>
    <x v="0"/>
    <x v="21"/>
    <n v="2.1999999999999993"/>
    <n v="1.7599999999999996"/>
    <n v="0"/>
  </r>
  <r>
    <n v="330"/>
    <x v="150"/>
    <n v="3.2"/>
    <n v="17.7"/>
    <n v="2396"/>
    <n v="0"/>
    <n v="1016.7"/>
    <n v="0.81"/>
    <x v="23"/>
    <n v="0.8"/>
    <x v="4"/>
    <x v="0"/>
    <x v="21"/>
    <n v="0.30000000000000071"/>
    <n v="0.24000000000000057"/>
    <n v="0"/>
  </r>
  <r>
    <n v="330"/>
    <x v="151"/>
    <n v="7.4"/>
    <n v="16.2"/>
    <n v="2110"/>
    <n v="0"/>
    <n v="1013.8"/>
    <n v="0.76"/>
    <x v="23"/>
    <n v="0.8"/>
    <x v="5"/>
    <x v="0"/>
    <x v="21"/>
    <n v="1.8000000000000007"/>
    <n v="1.4400000000000006"/>
    <n v="0"/>
  </r>
  <r>
    <n v="330"/>
    <x v="152"/>
    <n v="4.4000000000000004"/>
    <n v="14.7"/>
    <n v="2608"/>
    <n v="0.3"/>
    <n v="1016"/>
    <n v="0.77"/>
    <x v="23"/>
    <n v="0.8"/>
    <x v="5"/>
    <x v="0"/>
    <x v="22"/>
    <n v="3.3000000000000007"/>
    <n v="2.6400000000000006"/>
    <n v="0"/>
  </r>
  <r>
    <n v="330"/>
    <x v="153"/>
    <n v="8.3000000000000007"/>
    <n v="16.600000000000001"/>
    <n v="2087"/>
    <n v="0"/>
    <n v="1009.4"/>
    <n v="0.65"/>
    <x v="23"/>
    <n v="0.8"/>
    <x v="5"/>
    <x v="0"/>
    <x v="22"/>
    <n v="1.3999999999999986"/>
    <n v="1.119999999999999"/>
    <n v="0"/>
  </r>
  <r>
    <n v="330"/>
    <x v="154"/>
    <n v="7.5"/>
    <n v="15.6"/>
    <n v="2470"/>
    <n v="2.8"/>
    <n v="1007"/>
    <n v="0.71"/>
    <x v="23"/>
    <n v="0.8"/>
    <x v="5"/>
    <x v="0"/>
    <x v="22"/>
    <n v="2.4000000000000004"/>
    <n v="1.9200000000000004"/>
    <n v="0"/>
  </r>
  <r>
    <n v="330"/>
    <x v="155"/>
    <n v="8.1"/>
    <n v="15.4"/>
    <n v="1460"/>
    <n v="9"/>
    <n v="1005.5"/>
    <n v="0.8"/>
    <x v="23"/>
    <n v="0.8"/>
    <x v="5"/>
    <x v="0"/>
    <x v="22"/>
    <n v="2.5999999999999996"/>
    <n v="2.0799999999999996"/>
    <n v="0"/>
  </r>
  <r>
    <n v="330"/>
    <x v="156"/>
    <n v="9.8000000000000007"/>
    <n v="15.5"/>
    <n v="2176"/>
    <n v="1.5"/>
    <n v="1007.3"/>
    <n v="0.75"/>
    <x v="23"/>
    <n v="0.8"/>
    <x v="5"/>
    <x v="0"/>
    <x v="22"/>
    <n v="2.5"/>
    <n v="2"/>
    <n v="0"/>
  </r>
  <r>
    <n v="330"/>
    <x v="157"/>
    <n v="7.5"/>
    <n v="14.2"/>
    <n v="1678"/>
    <n v="28"/>
    <n v="1006.5"/>
    <n v="0.84"/>
    <x v="23"/>
    <n v="0.8"/>
    <x v="5"/>
    <x v="0"/>
    <x v="22"/>
    <n v="3.8000000000000007"/>
    <n v="3.0400000000000009"/>
    <n v="0"/>
  </r>
  <r>
    <n v="330"/>
    <x v="158"/>
    <n v="10.3"/>
    <n v="13.6"/>
    <n v="1769"/>
    <n v="4.4000000000000004"/>
    <n v="1014.5"/>
    <n v="0.78"/>
    <x v="23"/>
    <n v="0.8"/>
    <x v="5"/>
    <x v="0"/>
    <x v="22"/>
    <n v="4.4000000000000004"/>
    <n v="3.5200000000000005"/>
    <n v="0"/>
  </r>
  <r>
    <n v="330"/>
    <x v="159"/>
    <n v="5.9"/>
    <n v="15.7"/>
    <n v="2629"/>
    <n v="0"/>
    <n v="1021"/>
    <n v="0.73"/>
    <x v="23"/>
    <n v="0.8"/>
    <x v="5"/>
    <x v="0"/>
    <x v="23"/>
    <n v="2.3000000000000007"/>
    <n v="1.8400000000000007"/>
    <n v="0"/>
  </r>
  <r>
    <n v="330"/>
    <x v="160"/>
    <n v="8.3000000000000007"/>
    <n v="14.7"/>
    <n v="1570"/>
    <n v="2"/>
    <n v="1016.9"/>
    <n v="0.82"/>
    <x v="23"/>
    <n v="0.8"/>
    <x v="5"/>
    <x v="0"/>
    <x v="23"/>
    <n v="3.3000000000000007"/>
    <n v="2.6400000000000006"/>
    <n v="0"/>
  </r>
  <r>
    <n v="330"/>
    <x v="161"/>
    <n v="4.3"/>
    <n v="15.7"/>
    <n v="2863"/>
    <n v="0"/>
    <n v="1021.7"/>
    <n v="0.74"/>
    <x v="23"/>
    <n v="0.8"/>
    <x v="5"/>
    <x v="0"/>
    <x v="23"/>
    <n v="2.3000000000000007"/>
    <n v="1.8400000000000007"/>
    <n v="0"/>
  </r>
  <r>
    <n v="330"/>
    <x v="162"/>
    <n v="6.9"/>
    <n v="21.5"/>
    <n v="2907"/>
    <n v="0"/>
    <n v="1016"/>
    <n v="0.55000000000000004"/>
    <x v="23"/>
    <n v="0.8"/>
    <x v="5"/>
    <x v="0"/>
    <x v="23"/>
    <n v="0"/>
    <n v="0"/>
    <n v="3.5"/>
  </r>
  <r>
    <n v="330"/>
    <x v="163"/>
    <n v="3.7"/>
    <n v="21.3"/>
    <n v="2637"/>
    <n v="0"/>
    <n v="1018"/>
    <n v="0.73"/>
    <x v="23"/>
    <n v="0.8"/>
    <x v="5"/>
    <x v="0"/>
    <x v="23"/>
    <n v="0"/>
    <n v="0"/>
    <n v="3.3000000000000007"/>
  </r>
  <r>
    <n v="330"/>
    <x v="164"/>
    <n v="6.8"/>
    <n v="20.399999999999999"/>
    <n v="1952"/>
    <n v="2.8"/>
    <n v="1017.3"/>
    <n v="0.72"/>
    <x v="23"/>
    <n v="0.8"/>
    <x v="5"/>
    <x v="0"/>
    <x v="23"/>
    <n v="0"/>
    <n v="0"/>
    <n v="2.3999999999999986"/>
  </r>
  <r>
    <n v="330"/>
    <x v="165"/>
    <n v="5.6"/>
    <n v="17.7"/>
    <n v="2906"/>
    <n v="0"/>
    <n v="1022.1"/>
    <n v="0.75"/>
    <x v="23"/>
    <n v="0.8"/>
    <x v="5"/>
    <x v="0"/>
    <x v="23"/>
    <n v="0.30000000000000071"/>
    <n v="0.24000000000000057"/>
    <n v="0"/>
  </r>
  <r>
    <n v="330"/>
    <x v="166"/>
    <n v="3.1"/>
    <n v="17"/>
    <n v="2972"/>
    <n v="0"/>
    <n v="1027.3"/>
    <n v="0.81"/>
    <x v="23"/>
    <n v="0.8"/>
    <x v="5"/>
    <x v="0"/>
    <x v="24"/>
    <n v="1"/>
    <n v="0.8"/>
    <n v="0"/>
  </r>
  <r>
    <n v="330"/>
    <x v="167"/>
    <n v="3.9"/>
    <n v="18.399999999999999"/>
    <n v="2797"/>
    <n v="0"/>
    <n v="1025.5"/>
    <n v="0.72"/>
    <x v="23"/>
    <n v="0.8"/>
    <x v="5"/>
    <x v="0"/>
    <x v="24"/>
    <n v="0"/>
    <n v="0"/>
    <n v="0.39999999999999858"/>
  </r>
  <r>
    <n v="330"/>
    <x v="168"/>
    <n v="3.9"/>
    <n v="17.7"/>
    <n v="2944"/>
    <n v="0"/>
    <n v="1024.5"/>
    <n v="0.84"/>
    <x v="23"/>
    <n v="0.8"/>
    <x v="5"/>
    <x v="0"/>
    <x v="24"/>
    <n v="0.30000000000000071"/>
    <n v="0.24000000000000057"/>
    <n v="0"/>
  </r>
  <r>
    <n v="330"/>
    <x v="169"/>
    <n v="4.7"/>
    <n v="18.899999999999999"/>
    <n v="2450"/>
    <n v="0"/>
    <n v="1026.5999999999999"/>
    <n v="0.75"/>
    <x v="23"/>
    <n v="0.8"/>
    <x v="5"/>
    <x v="0"/>
    <x v="24"/>
    <n v="0"/>
    <n v="0"/>
    <n v="0.89999999999999858"/>
  </r>
  <r>
    <n v="330"/>
    <x v="170"/>
    <n v="5"/>
    <n v="20.7"/>
    <n v="2825"/>
    <n v="0"/>
    <n v="1025.2"/>
    <n v="0.56999999999999995"/>
    <x v="23"/>
    <n v="0.8"/>
    <x v="5"/>
    <x v="0"/>
    <x v="24"/>
    <n v="0"/>
    <n v="0"/>
    <n v="2.6999999999999993"/>
  </r>
  <r>
    <n v="330"/>
    <x v="171"/>
    <n v="4.5999999999999996"/>
    <n v="23.2"/>
    <n v="3005"/>
    <n v="0"/>
    <n v="1019.6"/>
    <n v="0.51"/>
    <x v="23"/>
    <n v="0.8"/>
    <x v="5"/>
    <x v="0"/>
    <x v="24"/>
    <n v="0"/>
    <n v="0"/>
    <n v="5.1999999999999993"/>
  </r>
  <r>
    <n v="330"/>
    <x v="172"/>
    <n v="8.3000000000000007"/>
    <n v="21.2"/>
    <n v="2037"/>
    <n v="0.4"/>
    <n v="1013.3"/>
    <n v="0.66"/>
    <x v="23"/>
    <n v="0.8"/>
    <x v="5"/>
    <x v="0"/>
    <x v="24"/>
    <n v="0"/>
    <n v="0"/>
    <n v="3.1999999999999993"/>
  </r>
  <r>
    <n v="330"/>
    <x v="173"/>
    <n v="9.8000000000000007"/>
    <n v="18.3"/>
    <n v="2582"/>
    <n v="0"/>
    <n v="1012.1"/>
    <n v="0.69"/>
    <x v="23"/>
    <n v="0.8"/>
    <x v="5"/>
    <x v="0"/>
    <x v="25"/>
    <n v="0"/>
    <n v="0"/>
    <n v="0.30000000000000071"/>
  </r>
  <r>
    <n v="330"/>
    <x v="174"/>
    <n v="9.6"/>
    <n v="17.8"/>
    <n v="1395"/>
    <n v="0.1"/>
    <n v="1012"/>
    <n v="0.79"/>
    <x v="23"/>
    <n v="0.8"/>
    <x v="5"/>
    <x v="0"/>
    <x v="25"/>
    <n v="0.19999999999999929"/>
    <n v="0.15999999999999945"/>
    <n v="0"/>
  </r>
  <r>
    <n v="330"/>
    <x v="175"/>
    <n v="4.9000000000000004"/>
    <n v="19"/>
    <n v="1943"/>
    <n v="0"/>
    <n v="1012.3"/>
    <n v="0.82"/>
    <x v="23"/>
    <n v="0.8"/>
    <x v="5"/>
    <x v="0"/>
    <x v="25"/>
    <n v="0"/>
    <n v="0"/>
    <n v="1"/>
  </r>
  <r>
    <n v="330"/>
    <x v="176"/>
    <n v="8.1"/>
    <n v="19"/>
    <n v="1613"/>
    <n v="4.0999999999999996"/>
    <n v="1012.3"/>
    <n v="0.86"/>
    <x v="23"/>
    <n v="0.8"/>
    <x v="5"/>
    <x v="0"/>
    <x v="25"/>
    <n v="0"/>
    <n v="0"/>
    <n v="1"/>
  </r>
  <r>
    <n v="330"/>
    <x v="177"/>
    <n v="6.6"/>
    <n v="18.600000000000001"/>
    <n v="2503"/>
    <n v="2.1"/>
    <n v="1021.1"/>
    <n v="0.77"/>
    <x v="23"/>
    <n v="0.8"/>
    <x v="5"/>
    <x v="0"/>
    <x v="25"/>
    <n v="0"/>
    <n v="0"/>
    <n v="0.60000000000000142"/>
  </r>
  <r>
    <n v="330"/>
    <x v="178"/>
    <n v="8.4"/>
    <n v="20.9"/>
    <n v="2798"/>
    <n v="0"/>
    <n v="1023.5"/>
    <n v="0.8"/>
    <x v="23"/>
    <n v="0.8"/>
    <x v="5"/>
    <x v="0"/>
    <x v="25"/>
    <n v="0"/>
    <n v="0"/>
    <n v="2.8999999999999986"/>
  </r>
  <r>
    <n v="330"/>
    <x v="179"/>
    <n v="4.5999999999999996"/>
    <n v="19.8"/>
    <n v="2999"/>
    <n v="0"/>
    <n v="1024.7"/>
    <n v="0.81"/>
    <x v="23"/>
    <n v="0.8"/>
    <x v="5"/>
    <x v="0"/>
    <x v="25"/>
    <n v="0"/>
    <n v="0"/>
    <n v="1.8000000000000007"/>
  </r>
  <r>
    <n v="330"/>
    <x v="180"/>
    <n v="4.3"/>
    <n v="23.2"/>
    <n v="2981"/>
    <n v="0"/>
    <n v="1019.3"/>
    <n v="0.66"/>
    <x v="23"/>
    <n v="0.8"/>
    <x v="5"/>
    <x v="0"/>
    <x v="26"/>
    <n v="0"/>
    <n v="0"/>
    <n v="5.1999999999999993"/>
  </r>
  <r>
    <n v="330"/>
    <x v="181"/>
    <n v="4"/>
    <n v="26.7"/>
    <n v="2874"/>
    <n v="0"/>
    <n v="1014.4"/>
    <n v="0.56000000000000005"/>
    <x v="23"/>
    <n v="0.8"/>
    <x v="6"/>
    <x v="0"/>
    <x v="26"/>
    <n v="0"/>
    <n v="0"/>
    <n v="8.6999999999999993"/>
  </r>
  <r>
    <n v="330"/>
    <x v="182"/>
    <n v="5.9"/>
    <n v="19.600000000000001"/>
    <n v="1870"/>
    <n v="1.9"/>
    <n v="1016.1"/>
    <n v="0.83"/>
    <x v="23"/>
    <n v="0.8"/>
    <x v="6"/>
    <x v="0"/>
    <x v="26"/>
    <n v="0"/>
    <n v="0"/>
    <n v="1.6000000000000014"/>
  </r>
  <r>
    <n v="330"/>
    <x v="183"/>
    <n v="6.2"/>
    <n v="16.5"/>
    <n v="2925"/>
    <n v="0"/>
    <n v="1027.0999999999999"/>
    <n v="0.69"/>
    <x v="23"/>
    <n v="0.8"/>
    <x v="6"/>
    <x v="0"/>
    <x v="26"/>
    <n v="1.5"/>
    <n v="1.2000000000000002"/>
    <n v="0"/>
  </r>
  <r>
    <n v="330"/>
    <x v="184"/>
    <n v="6"/>
    <n v="19.7"/>
    <n v="2841"/>
    <n v="0"/>
    <n v="1025.4000000000001"/>
    <n v="0.56000000000000005"/>
    <x v="23"/>
    <n v="0.8"/>
    <x v="6"/>
    <x v="0"/>
    <x v="26"/>
    <n v="0"/>
    <n v="0"/>
    <n v="1.6999999999999993"/>
  </r>
  <r>
    <n v="330"/>
    <x v="185"/>
    <n v="9.1"/>
    <n v="19.100000000000001"/>
    <n v="1447"/>
    <n v="0.5"/>
    <n v="1014.6"/>
    <n v="0.76"/>
    <x v="23"/>
    <n v="0.8"/>
    <x v="6"/>
    <x v="0"/>
    <x v="26"/>
    <n v="0"/>
    <n v="0"/>
    <n v="1.1000000000000014"/>
  </r>
  <r>
    <n v="330"/>
    <x v="186"/>
    <n v="5.8"/>
    <n v="17.899999999999999"/>
    <n v="911"/>
    <n v="7.9"/>
    <n v="1005.8"/>
    <n v="0.88"/>
    <x v="23"/>
    <n v="0.8"/>
    <x v="6"/>
    <x v="0"/>
    <x v="26"/>
    <n v="0.10000000000000142"/>
    <n v="8.000000000000114E-2"/>
    <n v="0"/>
  </r>
  <r>
    <n v="330"/>
    <x v="187"/>
    <n v="9.4"/>
    <n v="16.7"/>
    <n v="2345"/>
    <n v="0.2"/>
    <n v="1008"/>
    <n v="0.72"/>
    <x v="23"/>
    <n v="0.8"/>
    <x v="6"/>
    <x v="0"/>
    <x v="27"/>
    <n v="1.3000000000000007"/>
    <n v="1.0400000000000007"/>
    <n v="0"/>
  </r>
  <r>
    <n v="330"/>
    <x v="188"/>
    <n v="8.5"/>
    <n v="15.6"/>
    <n v="1943"/>
    <n v="7.6"/>
    <n v="1015.5"/>
    <n v="0.77"/>
    <x v="23"/>
    <n v="0.8"/>
    <x v="6"/>
    <x v="0"/>
    <x v="27"/>
    <n v="2.4000000000000004"/>
    <n v="1.9200000000000004"/>
    <n v="0"/>
  </r>
  <r>
    <n v="330"/>
    <x v="189"/>
    <n v="2.9"/>
    <n v="18"/>
    <n v="2925"/>
    <n v="0"/>
    <n v="1021.5"/>
    <n v="0.68"/>
    <x v="23"/>
    <n v="0.8"/>
    <x v="6"/>
    <x v="0"/>
    <x v="27"/>
    <n v="0"/>
    <n v="0"/>
    <n v="0"/>
  </r>
  <r>
    <n v="330"/>
    <x v="190"/>
    <n v="4"/>
    <n v="18.899999999999999"/>
    <n v="2742"/>
    <n v="0"/>
    <n v="1022.7"/>
    <n v="0.77"/>
    <x v="23"/>
    <n v="0.8"/>
    <x v="6"/>
    <x v="0"/>
    <x v="27"/>
    <n v="0"/>
    <n v="0"/>
    <n v="0.89999999999999858"/>
  </r>
  <r>
    <n v="330"/>
    <x v="191"/>
    <n v="4.5"/>
    <n v="19.3"/>
    <n v="2676"/>
    <n v="0"/>
    <n v="1020.7"/>
    <n v="0.79"/>
    <x v="23"/>
    <n v="0.8"/>
    <x v="6"/>
    <x v="0"/>
    <x v="27"/>
    <n v="0"/>
    <n v="0"/>
    <n v="1.3000000000000007"/>
  </r>
  <r>
    <n v="330"/>
    <x v="192"/>
    <n v="5.8"/>
    <n v="18.8"/>
    <n v="2565"/>
    <n v="0"/>
    <n v="1016"/>
    <n v="0.8"/>
    <x v="23"/>
    <n v="0.8"/>
    <x v="6"/>
    <x v="0"/>
    <x v="27"/>
    <n v="0"/>
    <n v="0"/>
    <n v="0.80000000000000071"/>
  </r>
  <r>
    <n v="330"/>
    <x v="193"/>
    <n v="3.5"/>
    <n v="19.600000000000001"/>
    <n v="2084"/>
    <n v="0"/>
    <n v="1011.9"/>
    <n v="0.84"/>
    <x v="23"/>
    <n v="0.8"/>
    <x v="6"/>
    <x v="0"/>
    <x v="27"/>
    <n v="0"/>
    <n v="0"/>
    <n v="1.6000000000000014"/>
  </r>
  <r>
    <n v="330"/>
    <x v="194"/>
    <n v="6.5"/>
    <n v="20.100000000000001"/>
    <n v="2004"/>
    <n v="0"/>
    <n v="1014.2"/>
    <n v="0.75"/>
    <x v="23"/>
    <n v="0.8"/>
    <x v="6"/>
    <x v="0"/>
    <x v="28"/>
    <n v="0"/>
    <n v="0"/>
    <n v="2.1000000000000014"/>
  </r>
  <r>
    <n v="330"/>
    <x v="195"/>
    <n v="9"/>
    <n v="19.100000000000001"/>
    <n v="2097"/>
    <n v="0.6"/>
    <n v="1016.4"/>
    <n v="0.66"/>
    <x v="23"/>
    <n v="0.8"/>
    <x v="6"/>
    <x v="0"/>
    <x v="28"/>
    <n v="0"/>
    <n v="0"/>
    <n v="1.1000000000000014"/>
  </r>
  <r>
    <n v="330"/>
    <x v="196"/>
    <n v="8.1"/>
    <n v="17.8"/>
    <n v="2157"/>
    <n v="6.5"/>
    <n v="1014.5"/>
    <n v="0.81"/>
    <x v="23"/>
    <n v="0.8"/>
    <x v="6"/>
    <x v="0"/>
    <x v="28"/>
    <n v="0.19999999999999929"/>
    <n v="0.15999999999999945"/>
    <n v="0"/>
  </r>
  <r>
    <n v="330"/>
    <x v="197"/>
    <n v="3.1"/>
    <n v="18.600000000000001"/>
    <n v="2859"/>
    <n v="0"/>
    <n v="1017.8"/>
    <n v="0.75"/>
    <x v="23"/>
    <n v="0.8"/>
    <x v="6"/>
    <x v="0"/>
    <x v="28"/>
    <n v="0"/>
    <n v="0"/>
    <n v="0.60000000000000142"/>
  </r>
  <r>
    <n v="330"/>
    <x v="198"/>
    <n v="3.8"/>
    <n v="22"/>
    <n v="2337"/>
    <n v="0"/>
    <n v="1013.9"/>
    <n v="0.66"/>
    <x v="23"/>
    <n v="0.8"/>
    <x v="6"/>
    <x v="0"/>
    <x v="28"/>
    <n v="0"/>
    <n v="0"/>
    <n v="4"/>
  </r>
  <r>
    <n v="330"/>
    <x v="199"/>
    <n v="6.1"/>
    <n v="23.5"/>
    <n v="1873"/>
    <n v="0"/>
    <n v="1006.3"/>
    <n v="0.66"/>
    <x v="23"/>
    <n v="0.8"/>
    <x v="6"/>
    <x v="0"/>
    <x v="28"/>
    <n v="0"/>
    <n v="0"/>
    <n v="5.5"/>
  </r>
  <r>
    <n v="330"/>
    <x v="200"/>
    <n v="4.4000000000000004"/>
    <n v="20.2"/>
    <n v="1180"/>
    <n v="2.2999999999999998"/>
    <n v="1003.4"/>
    <n v="0.82"/>
    <x v="23"/>
    <n v="0.8"/>
    <x v="6"/>
    <x v="0"/>
    <x v="28"/>
    <n v="0"/>
    <n v="0"/>
    <n v="2.1999999999999993"/>
  </r>
  <r>
    <n v="330"/>
    <x v="201"/>
    <n v="6"/>
    <n v="19.3"/>
    <n v="1708"/>
    <n v="1.8"/>
    <n v="1002.3"/>
    <n v="0.77"/>
    <x v="23"/>
    <n v="0.8"/>
    <x v="6"/>
    <x v="0"/>
    <x v="29"/>
    <n v="0"/>
    <n v="0"/>
    <n v="1.3000000000000007"/>
  </r>
  <r>
    <n v="330"/>
    <x v="202"/>
    <n v="7.2"/>
    <n v="19.899999999999999"/>
    <n v="2225"/>
    <n v="0"/>
    <n v="1009"/>
    <n v="0.79"/>
    <x v="23"/>
    <n v="0.8"/>
    <x v="6"/>
    <x v="0"/>
    <x v="29"/>
    <n v="0"/>
    <n v="0"/>
    <n v="1.8999999999999986"/>
  </r>
  <r>
    <n v="330"/>
    <x v="203"/>
    <n v="5.2"/>
    <n v="19.5"/>
    <n v="2136"/>
    <n v="0"/>
    <n v="1012.3"/>
    <n v="0.81"/>
    <x v="23"/>
    <n v="0.8"/>
    <x v="6"/>
    <x v="0"/>
    <x v="29"/>
    <n v="0"/>
    <n v="0"/>
    <n v="1.5"/>
  </r>
  <r>
    <n v="330"/>
    <x v="204"/>
    <n v="4"/>
    <n v="19.600000000000001"/>
    <n v="2566"/>
    <n v="0"/>
    <n v="1014.9"/>
    <n v="0.79"/>
    <x v="23"/>
    <n v="0.8"/>
    <x v="6"/>
    <x v="0"/>
    <x v="29"/>
    <n v="0"/>
    <n v="0"/>
    <n v="1.6000000000000014"/>
  </r>
  <r>
    <n v="330"/>
    <x v="205"/>
    <n v="4.4000000000000004"/>
    <n v="19.2"/>
    <n v="1981"/>
    <n v="-0.1"/>
    <n v="1018.1"/>
    <n v="0.8"/>
    <x v="23"/>
    <n v="0.8"/>
    <x v="6"/>
    <x v="0"/>
    <x v="29"/>
    <n v="0"/>
    <n v="0"/>
    <n v="1.1999999999999993"/>
  </r>
  <r>
    <n v="330"/>
    <x v="206"/>
    <n v="6.3"/>
    <n v="20.100000000000001"/>
    <n v="2171"/>
    <n v="1.9"/>
    <n v="1016"/>
    <n v="0.8"/>
    <x v="23"/>
    <n v="0.8"/>
    <x v="6"/>
    <x v="0"/>
    <x v="29"/>
    <n v="0"/>
    <n v="0"/>
    <n v="2.1000000000000014"/>
  </r>
  <r>
    <n v="330"/>
    <x v="207"/>
    <n v="6.3"/>
    <n v="18.600000000000001"/>
    <n v="1886"/>
    <n v="-0.1"/>
    <n v="1015.3"/>
    <n v="0.73"/>
    <x v="23"/>
    <n v="0.8"/>
    <x v="6"/>
    <x v="0"/>
    <x v="29"/>
    <n v="0"/>
    <n v="0"/>
    <n v="0.60000000000000142"/>
  </r>
  <r>
    <n v="330"/>
    <x v="208"/>
    <n v="7.3"/>
    <n v="18.5"/>
    <n v="2114"/>
    <n v="0"/>
    <n v="1018.2"/>
    <n v="0.71"/>
    <x v="23"/>
    <n v="0.8"/>
    <x v="6"/>
    <x v="0"/>
    <x v="30"/>
    <n v="0"/>
    <n v="0"/>
    <n v="0.5"/>
  </r>
  <r>
    <n v="330"/>
    <x v="209"/>
    <n v="3.6"/>
    <n v="18.8"/>
    <n v="2264"/>
    <n v="0"/>
    <n v="1017.5"/>
    <n v="0.66"/>
    <x v="23"/>
    <n v="0.8"/>
    <x v="6"/>
    <x v="0"/>
    <x v="30"/>
    <n v="0"/>
    <n v="0"/>
    <n v="0.80000000000000071"/>
  </r>
  <r>
    <n v="330"/>
    <x v="210"/>
    <n v="6.5"/>
    <n v="19.2"/>
    <n v="2535"/>
    <n v="0"/>
    <n v="1016.9"/>
    <n v="0.66"/>
    <x v="23"/>
    <n v="0.8"/>
    <x v="6"/>
    <x v="0"/>
    <x v="30"/>
    <n v="0"/>
    <n v="0"/>
    <n v="1.1999999999999993"/>
  </r>
  <r>
    <n v="330"/>
    <x v="211"/>
    <n v="6.3"/>
    <n v="18.7"/>
    <n v="1205"/>
    <n v="4.2"/>
    <n v="1014.3"/>
    <n v="0.81"/>
    <x v="23"/>
    <n v="0.8"/>
    <x v="6"/>
    <x v="0"/>
    <x v="30"/>
    <n v="0"/>
    <n v="0"/>
    <n v="0.69999999999999929"/>
  </r>
  <r>
    <n v="330"/>
    <x v="212"/>
    <n v="9.9"/>
    <n v="17.899999999999999"/>
    <n v="1805"/>
    <n v="2.5"/>
    <n v="1012.8"/>
    <n v="0.79"/>
    <x v="23"/>
    <n v="0.8"/>
    <x v="7"/>
    <x v="0"/>
    <x v="30"/>
    <n v="0.10000000000000142"/>
    <n v="8.000000000000114E-2"/>
    <n v="0"/>
  </r>
  <r>
    <n v="330"/>
    <x v="213"/>
    <n v="10.1"/>
    <n v="17.399999999999999"/>
    <n v="1365"/>
    <n v="2.1"/>
    <n v="1015.2"/>
    <n v="0.76"/>
    <x v="23"/>
    <n v="0.8"/>
    <x v="7"/>
    <x v="0"/>
    <x v="30"/>
    <n v="0.60000000000000142"/>
    <n v="0.48000000000000115"/>
    <n v="0"/>
  </r>
  <r>
    <n v="330"/>
    <x v="214"/>
    <n v="8"/>
    <n v="19.3"/>
    <n v="1849"/>
    <n v="6"/>
    <n v="1016.9"/>
    <n v="0.75"/>
    <x v="23"/>
    <n v="0.8"/>
    <x v="7"/>
    <x v="0"/>
    <x v="30"/>
    <n v="0"/>
    <n v="0"/>
    <n v="1.3000000000000007"/>
  </r>
  <r>
    <n v="330"/>
    <x v="215"/>
    <n v="8.8000000000000007"/>
    <n v="19.600000000000001"/>
    <n v="1295"/>
    <n v="2.6"/>
    <n v="1015.2"/>
    <n v="0.81"/>
    <x v="23"/>
    <n v="0.8"/>
    <x v="7"/>
    <x v="0"/>
    <x v="31"/>
    <n v="0"/>
    <n v="0"/>
    <n v="1.6000000000000014"/>
  </r>
  <r>
    <n v="330"/>
    <x v="216"/>
    <n v="9.6999999999999993"/>
    <n v="18.600000000000001"/>
    <n v="2119"/>
    <n v="0"/>
    <n v="1019.8"/>
    <n v="0.61"/>
    <x v="23"/>
    <n v="0.8"/>
    <x v="7"/>
    <x v="0"/>
    <x v="31"/>
    <n v="0"/>
    <n v="0"/>
    <n v="0.60000000000000142"/>
  </r>
  <r>
    <n v="330"/>
    <x v="217"/>
    <n v="5.3"/>
    <n v="18.3"/>
    <n v="2241"/>
    <n v="0"/>
    <n v="1023.1"/>
    <n v="0.64"/>
    <x v="23"/>
    <n v="0.8"/>
    <x v="7"/>
    <x v="0"/>
    <x v="31"/>
    <n v="0"/>
    <n v="0"/>
    <n v="0.30000000000000071"/>
  </r>
  <r>
    <n v="330"/>
    <x v="218"/>
    <n v="6.1"/>
    <n v="19.8"/>
    <n v="1528"/>
    <n v="0"/>
    <n v="1016.1"/>
    <n v="0.66"/>
    <x v="23"/>
    <n v="0.8"/>
    <x v="7"/>
    <x v="0"/>
    <x v="31"/>
    <n v="0"/>
    <n v="0"/>
    <n v="1.8000000000000007"/>
  </r>
  <r>
    <n v="330"/>
    <x v="219"/>
    <n v="4.8"/>
    <n v="19.2"/>
    <n v="1962"/>
    <n v="0"/>
    <n v="1018.4"/>
    <n v="0.79"/>
    <x v="23"/>
    <n v="0.8"/>
    <x v="7"/>
    <x v="0"/>
    <x v="31"/>
    <n v="0"/>
    <n v="0"/>
    <n v="1.1999999999999993"/>
  </r>
  <r>
    <n v="330"/>
    <x v="220"/>
    <n v="4.9000000000000004"/>
    <n v="18.8"/>
    <n v="2397"/>
    <n v="0"/>
    <n v="1021.1"/>
    <n v="0.76"/>
    <x v="23"/>
    <n v="0.8"/>
    <x v="7"/>
    <x v="0"/>
    <x v="31"/>
    <n v="0"/>
    <n v="0"/>
    <n v="0.80000000000000071"/>
  </r>
  <r>
    <n v="330"/>
    <x v="221"/>
    <n v="4.3"/>
    <n v="19.3"/>
    <n v="2477"/>
    <n v="0"/>
    <n v="1027.4000000000001"/>
    <n v="0.7"/>
    <x v="23"/>
    <n v="0.8"/>
    <x v="7"/>
    <x v="0"/>
    <x v="31"/>
    <n v="0"/>
    <n v="0"/>
    <n v="1.3000000000000007"/>
  </r>
  <r>
    <n v="330"/>
    <x v="222"/>
    <n v="4.7"/>
    <n v="20.9"/>
    <n v="2433"/>
    <n v="0"/>
    <n v="1023.1"/>
    <n v="0.68"/>
    <x v="23"/>
    <n v="0.8"/>
    <x v="7"/>
    <x v="0"/>
    <x v="32"/>
    <n v="0"/>
    <n v="0"/>
    <n v="2.8999999999999986"/>
  </r>
  <r>
    <n v="330"/>
    <x v="223"/>
    <n v="4.4000000000000004"/>
    <n v="23.2"/>
    <n v="2184"/>
    <n v="0"/>
    <n v="1015.3"/>
    <n v="0.67"/>
    <x v="23"/>
    <n v="0.8"/>
    <x v="7"/>
    <x v="0"/>
    <x v="32"/>
    <n v="0"/>
    <n v="0"/>
    <n v="5.1999999999999993"/>
  </r>
  <r>
    <n v="330"/>
    <x v="224"/>
    <n v="2.7"/>
    <n v="21.8"/>
    <n v="1755"/>
    <n v="0"/>
    <n v="1015.4"/>
    <n v="0.82"/>
    <x v="23"/>
    <n v="0.8"/>
    <x v="7"/>
    <x v="0"/>
    <x v="32"/>
    <n v="0"/>
    <n v="0"/>
    <n v="3.8000000000000007"/>
  </r>
  <r>
    <n v="330"/>
    <x v="225"/>
    <n v="4.5"/>
    <n v="21.9"/>
    <n v="2214"/>
    <n v="0"/>
    <n v="1018.9"/>
    <n v="0.78"/>
    <x v="23"/>
    <n v="0.8"/>
    <x v="7"/>
    <x v="0"/>
    <x v="32"/>
    <n v="0"/>
    <n v="0"/>
    <n v="3.8999999999999986"/>
  </r>
  <r>
    <n v="330"/>
    <x v="226"/>
    <n v="4.5"/>
    <n v="20.7"/>
    <n v="2176"/>
    <n v="0"/>
    <n v="1024.0999999999999"/>
    <n v="0.83"/>
    <x v="23"/>
    <n v="0.8"/>
    <x v="7"/>
    <x v="0"/>
    <x v="32"/>
    <n v="0"/>
    <n v="0"/>
    <n v="2.6999999999999993"/>
  </r>
  <r>
    <n v="330"/>
    <x v="227"/>
    <n v="8"/>
    <n v="18.399999999999999"/>
    <n v="1345"/>
    <n v="0"/>
    <n v="1026"/>
    <n v="0.74"/>
    <x v="23"/>
    <n v="0.8"/>
    <x v="7"/>
    <x v="0"/>
    <x v="32"/>
    <n v="0"/>
    <n v="0"/>
    <n v="0.39999999999999858"/>
  </r>
  <r>
    <n v="330"/>
    <x v="228"/>
    <n v="4.5999999999999996"/>
    <n v="16.899999999999999"/>
    <n v="1139"/>
    <n v="-0.1"/>
    <n v="1023.6"/>
    <n v="0.8"/>
    <x v="23"/>
    <n v="0.8"/>
    <x v="7"/>
    <x v="0"/>
    <x v="32"/>
    <n v="1.1000000000000014"/>
    <n v="0.88000000000000123"/>
    <n v="0"/>
  </r>
  <r>
    <n v="330"/>
    <x v="229"/>
    <n v="5.8"/>
    <n v="19.100000000000001"/>
    <n v="1496"/>
    <n v="0"/>
    <n v="1020.4"/>
    <n v="0.77"/>
    <x v="23"/>
    <n v="0.8"/>
    <x v="7"/>
    <x v="0"/>
    <x v="33"/>
    <n v="0"/>
    <n v="0"/>
    <n v="1.1000000000000014"/>
  </r>
  <r>
    <n v="330"/>
    <x v="230"/>
    <n v="8"/>
    <n v="19.5"/>
    <n v="2301"/>
    <n v="0"/>
    <n v="1015.4"/>
    <n v="0.75"/>
    <x v="23"/>
    <n v="0.8"/>
    <x v="7"/>
    <x v="0"/>
    <x v="33"/>
    <n v="0"/>
    <n v="0"/>
    <n v="1.5"/>
  </r>
  <r>
    <n v="330"/>
    <x v="231"/>
    <n v="8.5"/>
    <n v="18.8"/>
    <n v="2088"/>
    <n v="0"/>
    <n v="1013.9"/>
    <n v="0.67"/>
    <x v="23"/>
    <n v="0.8"/>
    <x v="7"/>
    <x v="0"/>
    <x v="33"/>
    <n v="0"/>
    <n v="0"/>
    <n v="0.80000000000000071"/>
  </r>
  <r>
    <n v="330"/>
    <x v="232"/>
    <n v="9.4"/>
    <n v="18"/>
    <n v="2207"/>
    <n v="0"/>
    <n v="1015.8"/>
    <n v="0.64"/>
    <x v="23"/>
    <n v="0.8"/>
    <x v="7"/>
    <x v="0"/>
    <x v="33"/>
    <n v="0"/>
    <n v="0"/>
    <n v="0"/>
  </r>
  <r>
    <n v="330"/>
    <x v="233"/>
    <n v="6.4"/>
    <n v="17.2"/>
    <n v="1375"/>
    <n v="0"/>
    <n v="1019.8"/>
    <n v="0.62"/>
    <x v="23"/>
    <n v="0.8"/>
    <x v="7"/>
    <x v="0"/>
    <x v="33"/>
    <n v="0.80000000000000071"/>
    <n v="0.64000000000000057"/>
    <n v="0"/>
  </r>
  <r>
    <n v="330"/>
    <x v="234"/>
    <n v="6.1"/>
    <n v="16.8"/>
    <n v="1570"/>
    <n v="0"/>
    <n v="1020.5"/>
    <n v="0.61"/>
    <x v="23"/>
    <n v="0.8"/>
    <x v="7"/>
    <x v="0"/>
    <x v="33"/>
    <n v="1.1999999999999993"/>
    <n v="0.95999999999999952"/>
    <n v="0"/>
  </r>
  <r>
    <n v="330"/>
    <x v="235"/>
    <n v="3"/>
    <n v="16"/>
    <n v="2263"/>
    <n v="0"/>
    <n v="1021.5"/>
    <n v="0.69"/>
    <x v="23"/>
    <n v="0.8"/>
    <x v="7"/>
    <x v="0"/>
    <x v="33"/>
    <n v="2"/>
    <n v="1.6"/>
    <n v="0"/>
  </r>
  <r>
    <n v="330"/>
    <x v="236"/>
    <n v="3.9"/>
    <n v="18.100000000000001"/>
    <n v="2148"/>
    <n v="0"/>
    <n v="1017.8"/>
    <n v="0.64"/>
    <x v="23"/>
    <n v="0.8"/>
    <x v="7"/>
    <x v="0"/>
    <x v="34"/>
    <n v="0"/>
    <n v="0"/>
    <n v="0.10000000000000142"/>
  </r>
  <r>
    <n v="330"/>
    <x v="237"/>
    <n v="7"/>
    <n v="20.8"/>
    <n v="1552"/>
    <n v="0"/>
    <n v="1009"/>
    <n v="0.61"/>
    <x v="23"/>
    <n v="0.8"/>
    <x v="7"/>
    <x v="0"/>
    <x v="34"/>
    <n v="0"/>
    <n v="0"/>
    <n v="2.8000000000000007"/>
  </r>
  <r>
    <n v="330"/>
    <x v="238"/>
    <n v="4.5"/>
    <n v="19.600000000000001"/>
    <n v="1522"/>
    <n v="0"/>
    <n v="1007.3"/>
    <n v="0.74"/>
    <x v="23"/>
    <n v="0.8"/>
    <x v="7"/>
    <x v="0"/>
    <x v="34"/>
    <n v="0"/>
    <n v="0"/>
    <n v="1.6000000000000014"/>
  </r>
  <r>
    <n v="330"/>
    <x v="239"/>
    <n v="5.0999999999999996"/>
    <n v="18.100000000000001"/>
    <n v="1176"/>
    <n v="16.2"/>
    <n v="1003.3"/>
    <n v="0.77"/>
    <x v="23"/>
    <n v="0.8"/>
    <x v="7"/>
    <x v="0"/>
    <x v="34"/>
    <n v="0"/>
    <n v="0"/>
    <n v="0.10000000000000142"/>
  </r>
  <r>
    <n v="330"/>
    <x v="240"/>
    <n v="7.8"/>
    <n v="17.7"/>
    <n v="1322"/>
    <n v="7.2"/>
    <n v="999.4"/>
    <n v="0.77"/>
    <x v="23"/>
    <n v="0.8"/>
    <x v="7"/>
    <x v="0"/>
    <x v="34"/>
    <n v="0.30000000000000071"/>
    <n v="0.24000000000000057"/>
    <n v="0"/>
  </r>
  <r>
    <n v="330"/>
    <x v="241"/>
    <n v="6.9"/>
    <n v="19.100000000000001"/>
    <n v="1657"/>
    <n v="31.2"/>
    <n v="1005.2"/>
    <n v="0.75"/>
    <x v="23"/>
    <n v="0.8"/>
    <x v="7"/>
    <x v="0"/>
    <x v="34"/>
    <n v="0"/>
    <n v="0"/>
    <n v="1.1000000000000014"/>
  </r>
  <r>
    <n v="330"/>
    <x v="242"/>
    <n v="5.5"/>
    <n v="18.7"/>
    <n v="1005"/>
    <n v="0.2"/>
    <n v="1006.4"/>
    <n v="0.81"/>
    <x v="23"/>
    <n v="0.8"/>
    <x v="7"/>
    <x v="0"/>
    <x v="34"/>
    <n v="0"/>
    <n v="0"/>
    <n v="0.69999999999999929"/>
  </r>
  <r>
    <n v="330"/>
    <x v="243"/>
    <n v="6.3"/>
    <n v="19.100000000000001"/>
    <n v="1853"/>
    <n v="0"/>
    <n v="1006.1"/>
    <n v="0.7"/>
    <x v="23"/>
    <n v="0.8"/>
    <x v="8"/>
    <x v="0"/>
    <x v="35"/>
    <n v="0"/>
    <n v="0"/>
    <n v="1.1000000000000014"/>
  </r>
  <r>
    <n v="330"/>
    <x v="244"/>
    <n v="8.4"/>
    <n v="17.8"/>
    <n v="1442"/>
    <n v="0.1"/>
    <n v="1006.2"/>
    <n v="0.73"/>
    <x v="23"/>
    <n v="0.8"/>
    <x v="8"/>
    <x v="0"/>
    <x v="35"/>
    <n v="0.19999999999999929"/>
    <n v="0.15999999999999945"/>
    <n v="0"/>
  </r>
  <r>
    <n v="330"/>
    <x v="245"/>
    <n v="10.8"/>
    <n v="18.8"/>
    <n v="866"/>
    <n v="8.4"/>
    <n v="1002.3"/>
    <n v="0.83"/>
    <x v="23"/>
    <n v="0.8"/>
    <x v="8"/>
    <x v="0"/>
    <x v="35"/>
    <n v="0"/>
    <n v="0"/>
    <n v="0.80000000000000071"/>
  </r>
  <r>
    <n v="330"/>
    <x v="246"/>
    <n v="8.6999999999999993"/>
    <n v="18.100000000000001"/>
    <n v="1439"/>
    <n v="5.2"/>
    <n v="1009.1"/>
    <n v="0.75"/>
    <x v="23"/>
    <n v="0.8"/>
    <x v="8"/>
    <x v="0"/>
    <x v="35"/>
    <n v="0"/>
    <n v="0"/>
    <n v="0.10000000000000142"/>
  </r>
  <r>
    <n v="330"/>
    <x v="247"/>
    <n v="5.2"/>
    <n v="17.100000000000001"/>
    <n v="1650"/>
    <n v="0"/>
    <n v="1019.9"/>
    <n v="0.74"/>
    <x v="23"/>
    <n v="0.8"/>
    <x v="8"/>
    <x v="0"/>
    <x v="35"/>
    <n v="0.89999999999999858"/>
    <n v="0.71999999999999886"/>
    <n v="0"/>
  </r>
  <r>
    <n v="330"/>
    <x v="248"/>
    <n v="4.8"/>
    <n v="18"/>
    <n v="1585"/>
    <n v="0"/>
    <n v="1021.3"/>
    <n v="0.7"/>
    <x v="23"/>
    <n v="0.8"/>
    <x v="8"/>
    <x v="0"/>
    <x v="35"/>
    <n v="0"/>
    <n v="0"/>
    <n v="0"/>
  </r>
  <r>
    <n v="330"/>
    <x v="249"/>
    <n v="7.5"/>
    <n v="21.4"/>
    <n v="1935"/>
    <n v="0"/>
    <n v="1013"/>
    <n v="0.61"/>
    <x v="23"/>
    <n v="0.8"/>
    <x v="8"/>
    <x v="0"/>
    <x v="35"/>
    <n v="0"/>
    <n v="0"/>
    <n v="3.3999999999999986"/>
  </r>
  <r>
    <n v="330"/>
    <x v="250"/>
    <n v="4.8"/>
    <n v="18.7"/>
    <n v="1658"/>
    <n v="0"/>
    <n v="1016.6"/>
    <n v="0.74"/>
    <x v="23"/>
    <n v="0.8"/>
    <x v="8"/>
    <x v="0"/>
    <x v="36"/>
    <n v="0"/>
    <n v="0"/>
    <n v="0.69999999999999929"/>
  </r>
  <r>
    <n v="330"/>
    <x v="251"/>
    <n v="3.7"/>
    <n v="15.4"/>
    <n v="1135"/>
    <n v="0"/>
    <n v="1016"/>
    <n v="0.77"/>
    <x v="23"/>
    <n v="0.8"/>
    <x v="8"/>
    <x v="0"/>
    <x v="36"/>
    <n v="2.5999999999999996"/>
    <n v="2.0799999999999996"/>
    <n v="0"/>
  </r>
  <r>
    <n v="330"/>
    <x v="252"/>
    <n v="6.2"/>
    <n v="16.3"/>
    <n v="1173"/>
    <n v="0.1"/>
    <n v="1006.3"/>
    <n v="0.77"/>
    <x v="23"/>
    <n v="0.8"/>
    <x v="8"/>
    <x v="0"/>
    <x v="36"/>
    <n v="1.6999999999999993"/>
    <n v="1.3599999999999994"/>
    <n v="0"/>
  </r>
  <r>
    <n v="330"/>
    <x v="253"/>
    <n v="9.6999999999999993"/>
    <n v="16.2"/>
    <n v="1039"/>
    <n v="4.9000000000000004"/>
    <n v="1004"/>
    <n v="0.76"/>
    <x v="23"/>
    <n v="0.8"/>
    <x v="8"/>
    <x v="0"/>
    <x v="36"/>
    <n v="1.8000000000000007"/>
    <n v="1.4400000000000006"/>
    <n v="0"/>
  </r>
  <r>
    <n v="330"/>
    <x v="254"/>
    <n v="9.9"/>
    <n v="15.5"/>
    <n v="1465"/>
    <n v="1.3"/>
    <n v="1011.6"/>
    <n v="0.76"/>
    <x v="23"/>
    <n v="0.8"/>
    <x v="8"/>
    <x v="0"/>
    <x v="36"/>
    <n v="2.5"/>
    <n v="2"/>
    <n v="0"/>
  </r>
  <r>
    <n v="330"/>
    <x v="255"/>
    <n v="8.1999999999999993"/>
    <n v="14.5"/>
    <n v="998"/>
    <n v="5.9"/>
    <n v="1010.8"/>
    <n v="0.82"/>
    <x v="23"/>
    <n v="0.8"/>
    <x v="8"/>
    <x v="0"/>
    <x v="36"/>
    <n v="3.5"/>
    <n v="2.8000000000000003"/>
    <n v="0"/>
  </r>
  <r>
    <n v="330"/>
    <x v="256"/>
    <n v="7.4"/>
    <n v="15.9"/>
    <n v="1357"/>
    <n v="6"/>
    <n v="1010.3"/>
    <n v="0.79"/>
    <x v="23"/>
    <n v="0.8"/>
    <x v="8"/>
    <x v="0"/>
    <x v="36"/>
    <n v="2.0999999999999996"/>
    <n v="1.6799999999999997"/>
    <n v="0"/>
  </r>
  <r>
    <n v="330"/>
    <x v="257"/>
    <n v="15"/>
    <n v="17.600000000000001"/>
    <n v="1394"/>
    <n v="-0.1"/>
    <n v="1005.3"/>
    <n v="0.71"/>
    <x v="23"/>
    <n v="0.8"/>
    <x v="8"/>
    <x v="0"/>
    <x v="37"/>
    <n v="0.39999999999999858"/>
    <n v="0.3199999999999989"/>
    <n v="0"/>
  </r>
  <r>
    <n v="330"/>
    <x v="258"/>
    <n v="12.9"/>
    <n v="16.600000000000001"/>
    <n v="962"/>
    <n v="1.4"/>
    <n v="1014.7"/>
    <n v="0.69"/>
    <x v="23"/>
    <n v="0.8"/>
    <x v="8"/>
    <x v="0"/>
    <x v="37"/>
    <n v="1.3999999999999986"/>
    <n v="1.119999999999999"/>
    <n v="0"/>
  </r>
  <r>
    <n v="330"/>
    <x v="259"/>
    <n v="8.9"/>
    <n v="16.3"/>
    <n v="390"/>
    <n v="1.4"/>
    <n v="1018.1"/>
    <n v="0.83"/>
    <x v="23"/>
    <n v="0.8"/>
    <x v="8"/>
    <x v="0"/>
    <x v="37"/>
    <n v="1.6999999999999993"/>
    <n v="1.3599999999999994"/>
    <n v="0"/>
  </r>
  <r>
    <n v="330"/>
    <x v="260"/>
    <n v="9.1"/>
    <n v="18.5"/>
    <n v="886"/>
    <n v="0"/>
    <n v="1020.2"/>
    <n v="0.86"/>
    <x v="23"/>
    <n v="0.8"/>
    <x v="8"/>
    <x v="0"/>
    <x v="37"/>
    <n v="0"/>
    <n v="0"/>
    <n v="0.5"/>
  </r>
  <r>
    <n v="330"/>
    <x v="261"/>
    <n v="5.9"/>
    <n v="21.1"/>
    <n v="1587"/>
    <n v="0"/>
    <n v="1019.2"/>
    <n v="0.68"/>
    <x v="23"/>
    <n v="0.8"/>
    <x v="8"/>
    <x v="0"/>
    <x v="37"/>
    <n v="0"/>
    <n v="0"/>
    <n v="3.1000000000000014"/>
  </r>
  <r>
    <n v="330"/>
    <x v="262"/>
    <n v="7.3"/>
    <n v="19.8"/>
    <n v="683"/>
    <n v="2"/>
    <n v="1011.2"/>
    <n v="0.78"/>
    <x v="23"/>
    <n v="0.8"/>
    <x v="8"/>
    <x v="0"/>
    <x v="37"/>
    <n v="0"/>
    <n v="0"/>
    <n v="1.8000000000000007"/>
  </r>
  <r>
    <n v="330"/>
    <x v="263"/>
    <n v="10.199999999999999"/>
    <n v="14.8"/>
    <n v="1095"/>
    <n v="0.9"/>
    <n v="1015.4"/>
    <n v="0.72"/>
    <x v="23"/>
    <n v="0.8"/>
    <x v="8"/>
    <x v="0"/>
    <x v="37"/>
    <n v="3.1999999999999993"/>
    <n v="2.5599999999999996"/>
    <n v="0"/>
  </r>
  <r>
    <n v="330"/>
    <x v="264"/>
    <n v="8.4"/>
    <n v="12.9"/>
    <n v="1452"/>
    <n v="5.4"/>
    <n v="1024.0999999999999"/>
    <n v="0.72"/>
    <x v="23"/>
    <n v="0.8"/>
    <x v="8"/>
    <x v="0"/>
    <x v="38"/>
    <n v="5.0999999999999996"/>
    <n v="4.08"/>
    <n v="0"/>
  </r>
  <r>
    <n v="330"/>
    <x v="265"/>
    <n v="6.6"/>
    <n v="12.7"/>
    <n v="1069"/>
    <n v="0.4"/>
    <n v="1026.0999999999999"/>
    <n v="0.78"/>
    <x v="23"/>
    <n v="0.8"/>
    <x v="8"/>
    <x v="0"/>
    <x v="38"/>
    <n v="5.3000000000000007"/>
    <n v="4.2400000000000011"/>
    <n v="0"/>
  </r>
  <r>
    <n v="330"/>
    <x v="266"/>
    <n v="8.3000000000000007"/>
    <n v="12.8"/>
    <n v="1323"/>
    <n v="0"/>
    <n v="1025.8"/>
    <n v="0.65"/>
    <x v="23"/>
    <n v="0.8"/>
    <x v="8"/>
    <x v="0"/>
    <x v="38"/>
    <n v="5.1999999999999993"/>
    <n v="4.1599999999999993"/>
    <n v="0"/>
  </r>
  <r>
    <n v="330"/>
    <x v="267"/>
    <n v="8.1999999999999993"/>
    <n v="13"/>
    <n v="1154"/>
    <n v="0"/>
    <n v="1023.6"/>
    <n v="0.6"/>
    <x v="23"/>
    <n v="0.8"/>
    <x v="8"/>
    <x v="0"/>
    <x v="38"/>
    <n v="5"/>
    <n v="4"/>
    <n v="0"/>
  </r>
  <r>
    <n v="330"/>
    <x v="268"/>
    <n v="4.0999999999999996"/>
    <n v="12"/>
    <n v="641"/>
    <n v="0"/>
    <n v="1022.4"/>
    <n v="0.74"/>
    <x v="23"/>
    <n v="0.8"/>
    <x v="8"/>
    <x v="0"/>
    <x v="38"/>
    <n v="6"/>
    <n v="4.8000000000000007"/>
    <n v="0"/>
  </r>
  <r>
    <n v="330"/>
    <x v="269"/>
    <n v="2.9"/>
    <n v="12.3"/>
    <n v="693"/>
    <n v="0"/>
    <n v="1021.5"/>
    <n v="0.86"/>
    <x v="23"/>
    <n v="0.8"/>
    <x v="8"/>
    <x v="0"/>
    <x v="38"/>
    <n v="5.6999999999999993"/>
    <n v="4.5599999999999996"/>
    <n v="0"/>
  </r>
  <r>
    <n v="330"/>
    <x v="270"/>
    <n v="3.1"/>
    <n v="13.2"/>
    <n v="1377"/>
    <n v="0"/>
    <n v="1022.4"/>
    <n v="0.82"/>
    <x v="23"/>
    <n v="0.8"/>
    <x v="8"/>
    <x v="0"/>
    <x v="38"/>
    <n v="4.8000000000000007"/>
    <n v="3.8400000000000007"/>
    <n v="0"/>
  </r>
  <r>
    <n v="330"/>
    <x v="271"/>
    <n v="4.3"/>
    <n v="14.3"/>
    <n v="1271"/>
    <n v="0"/>
    <n v="1023.7"/>
    <n v="0.82"/>
    <x v="23"/>
    <n v="0.8"/>
    <x v="8"/>
    <x v="0"/>
    <x v="39"/>
    <n v="3.6999999999999993"/>
    <n v="2.9599999999999995"/>
    <n v="0"/>
  </r>
  <r>
    <n v="330"/>
    <x v="272"/>
    <n v="4"/>
    <n v="14.8"/>
    <n v="1282"/>
    <n v="0"/>
    <n v="1025.7"/>
    <n v="0.81"/>
    <x v="23"/>
    <n v="0.8"/>
    <x v="8"/>
    <x v="0"/>
    <x v="39"/>
    <n v="3.1999999999999993"/>
    <n v="2.5599999999999996"/>
    <n v="0"/>
  </r>
  <r>
    <n v="330"/>
    <x v="273"/>
    <n v="3.4"/>
    <n v="12.9"/>
    <n v="1165"/>
    <n v="0"/>
    <n v="1028.5"/>
    <n v="0.75"/>
    <x v="23"/>
    <n v="1"/>
    <x v="9"/>
    <x v="0"/>
    <x v="39"/>
    <n v="5.0999999999999996"/>
    <n v="5.0999999999999996"/>
    <n v="0"/>
  </r>
  <r>
    <n v="330"/>
    <x v="274"/>
    <n v="5.7"/>
    <n v="14"/>
    <n v="801"/>
    <n v="0"/>
    <n v="1025.0999999999999"/>
    <n v="0.68"/>
    <x v="23"/>
    <n v="1"/>
    <x v="9"/>
    <x v="0"/>
    <x v="39"/>
    <n v="4"/>
    <n v="4"/>
    <n v="0"/>
  </r>
  <r>
    <n v="330"/>
    <x v="275"/>
    <n v="10.5"/>
    <n v="12.8"/>
    <n v="306"/>
    <n v="3.6"/>
    <n v="1012.5"/>
    <n v="0.8"/>
    <x v="23"/>
    <n v="1"/>
    <x v="9"/>
    <x v="0"/>
    <x v="39"/>
    <n v="5.1999999999999993"/>
    <n v="5.1999999999999993"/>
    <n v="0"/>
  </r>
  <r>
    <n v="330"/>
    <x v="276"/>
    <n v="15.9"/>
    <n v="14.4"/>
    <n v="800"/>
    <n v="16.899999999999999"/>
    <n v="998.3"/>
    <n v="0.74"/>
    <x v="23"/>
    <n v="1"/>
    <x v="9"/>
    <x v="0"/>
    <x v="39"/>
    <n v="3.5999999999999996"/>
    <n v="3.5999999999999996"/>
    <n v="0"/>
  </r>
  <r>
    <n v="330"/>
    <x v="277"/>
    <n v="13.6"/>
    <n v="13.9"/>
    <n v="546"/>
    <n v="0.8"/>
    <n v="1011.8"/>
    <n v="0.7"/>
    <x v="23"/>
    <n v="1"/>
    <x v="9"/>
    <x v="0"/>
    <x v="39"/>
    <n v="4.0999999999999996"/>
    <n v="4.0999999999999996"/>
    <n v="0"/>
  </r>
  <r>
    <n v="330"/>
    <x v="278"/>
    <n v="7.3"/>
    <n v="15.1"/>
    <n v="455"/>
    <n v="0"/>
    <n v="1022.6"/>
    <n v="0.83"/>
    <x v="23"/>
    <n v="1"/>
    <x v="9"/>
    <x v="0"/>
    <x v="40"/>
    <n v="2.9000000000000004"/>
    <n v="2.9000000000000004"/>
    <n v="0"/>
  </r>
  <r>
    <n v="330"/>
    <x v="279"/>
    <n v="5"/>
    <n v="15"/>
    <n v="614"/>
    <n v="0.3"/>
    <n v="1024.0999999999999"/>
    <n v="0.91"/>
    <x v="23"/>
    <n v="1"/>
    <x v="9"/>
    <x v="0"/>
    <x v="40"/>
    <n v="3"/>
    <n v="3"/>
    <n v="0"/>
  </r>
  <r>
    <n v="330"/>
    <x v="280"/>
    <n v="5.0999999999999996"/>
    <n v="14.8"/>
    <n v="701"/>
    <n v="0.1"/>
    <n v="1022.7"/>
    <n v="0.87"/>
    <x v="23"/>
    <n v="1"/>
    <x v="9"/>
    <x v="0"/>
    <x v="40"/>
    <n v="3.1999999999999993"/>
    <n v="3.1999999999999993"/>
    <n v="0"/>
  </r>
  <r>
    <n v="330"/>
    <x v="281"/>
    <n v="4.4000000000000004"/>
    <n v="14.4"/>
    <n v="694"/>
    <n v="0"/>
    <n v="1026.5999999999999"/>
    <n v="0.75"/>
    <x v="23"/>
    <n v="1"/>
    <x v="9"/>
    <x v="0"/>
    <x v="40"/>
    <n v="3.5999999999999996"/>
    <n v="3.5999999999999996"/>
    <n v="0"/>
  </r>
  <r>
    <n v="330"/>
    <x v="282"/>
    <n v="4.2"/>
    <n v="15.4"/>
    <n v="800"/>
    <n v="0"/>
    <n v="1032.8"/>
    <n v="0.82"/>
    <x v="23"/>
    <n v="1"/>
    <x v="9"/>
    <x v="0"/>
    <x v="40"/>
    <n v="2.5999999999999996"/>
    <n v="2.5999999999999996"/>
    <n v="0"/>
  </r>
  <r>
    <n v="330"/>
    <x v="283"/>
    <n v="3.1"/>
    <n v="14.4"/>
    <n v="279"/>
    <n v="0"/>
    <n v="1033.9000000000001"/>
    <n v="0.81"/>
    <x v="23"/>
    <n v="1"/>
    <x v="9"/>
    <x v="0"/>
    <x v="40"/>
    <n v="3.5999999999999996"/>
    <n v="3.5999999999999996"/>
    <n v="0"/>
  </r>
  <r>
    <n v="330"/>
    <x v="284"/>
    <n v="4.2"/>
    <n v="14.5"/>
    <n v="542"/>
    <n v="0.2"/>
    <n v="1031.2"/>
    <n v="0.86"/>
    <x v="23"/>
    <n v="1"/>
    <x v="9"/>
    <x v="0"/>
    <x v="40"/>
    <n v="3.5"/>
    <n v="3.5"/>
    <n v="0"/>
  </r>
  <r>
    <n v="330"/>
    <x v="285"/>
    <n v="5.3"/>
    <n v="13.7"/>
    <n v="417"/>
    <n v="0"/>
    <n v="1028.9000000000001"/>
    <n v="0.9"/>
    <x v="23"/>
    <n v="1"/>
    <x v="9"/>
    <x v="0"/>
    <x v="41"/>
    <n v="4.3000000000000007"/>
    <n v="4.3000000000000007"/>
    <n v="0"/>
  </r>
  <r>
    <n v="330"/>
    <x v="286"/>
    <n v="4.3"/>
    <n v="13.7"/>
    <n v="698"/>
    <n v="0.2"/>
    <n v="1028"/>
    <n v="0.88"/>
    <x v="23"/>
    <n v="1"/>
    <x v="9"/>
    <x v="0"/>
    <x v="41"/>
    <n v="4.3000000000000007"/>
    <n v="4.3000000000000007"/>
    <n v="0"/>
  </r>
  <r>
    <n v="330"/>
    <x v="287"/>
    <n v="5"/>
    <n v="13.1"/>
    <n v="505"/>
    <n v="1.2"/>
    <n v="1027.7"/>
    <n v="0.91"/>
    <x v="23"/>
    <n v="1"/>
    <x v="9"/>
    <x v="0"/>
    <x v="41"/>
    <n v="4.9000000000000004"/>
    <n v="4.9000000000000004"/>
    <n v="0"/>
  </r>
  <r>
    <n v="330"/>
    <x v="288"/>
    <n v="4.5"/>
    <n v="13.2"/>
    <n v="742"/>
    <n v="1.9"/>
    <n v="1026.2"/>
    <n v="0.89"/>
    <x v="23"/>
    <n v="1"/>
    <x v="9"/>
    <x v="0"/>
    <x v="41"/>
    <n v="4.8000000000000007"/>
    <n v="4.8000000000000007"/>
    <n v="0"/>
  </r>
  <r>
    <n v="330"/>
    <x v="289"/>
    <n v="4.2"/>
    <n v="12.7"/>
    <n v="300"/>
    <n v="0.2"/>
    <n v="1025.5999999999999"/>
    <n v="0.84"/>
    <x v="23"/>
    <n v="1"/>
    <x v="9"/>
    <x v="0"/>
    <x v="41"/>
    <n v="5.3000000000000007"/>
    <n v="5.3000000000000007"/>
    <n v="0"/>
  </r>
  <r>
    <n v="330"/>
    <x v="290"/>
    <n v="4.5"/>
    <n v="11.2"/>
    <n v="717"/>
    <n v="0"/>
    <n v="1024.8"/>
    <n v="0.76"/>
    <x v="23"/>
    <n v="1"/>
    <x v="9"/>
    <x v="0"/>
    <x v="41"/>
    <n v="6.8000000000000007"/>
    <n v="6.8000000000000007"/>
    <n v="0"/>
  </r>
  <r>
    <n v="330"/>
    <x v="291"/>
    <n v="7.4"/>
    <n v="11.9"/>
    <n v="701"/>
    <n v="3.8"/>
    <n v="1009.2"/>
    <n v="0.8"/>
    <x v="23"/>
    <n v="1"/>
    <x v="9"/>
    <x v="0"/>
    <x v="41"/>
    <n v="6.1"/>
    <n v="6.1"/>
    <n v="0"/>
  </r>
  <r>
    <n v="330"/>
    <x v="292"/>
    <n v="8.9"/>
    <n v="14.3"/>
    <n v="474"/>
    <n v="2.2999999999999998"/>
    <n v="993.9"/>
    <n v="0.88"/>
    <x v="23"/>
    <n v="1"/>
    <x v="9"/>
    <x v="0"/>
    <x v="42"/>
    <n v="3.6999999999999993"/>
    <n v="3.6999999999999993"/>
    <n v="0"/>
  </r>
  <r>
    <n v="330"/>
    <x v="293"/>
    <n v="9.1"/>
    <n v="14"/>
    <n v="592"/>
    <n v="7.7"/>
    <n v="992.2"/>
    <n v="0.88"/>
    <x v="23"/>
    <n v="1"/>
    <x v="9"/>
    <x v="0"/>
    <x v="42"/>
    <n v="4"/>
    <n v="4"/>
    <n v="0"/>
  </r>
  <r>
    <n v="330"/>
    <x v="294"/>
    <n v="5.4"/>
    <n v="13.5"/>
    <n v="500"/>
    <n v="1"/>
    <n v="995.8"/>
    <n v="0.83"/>
    <x v="23"/>
    <n v="1"/>
    <x v="9"/>
    <x v="0"/>
    <x v="42"/>
    <n v="4.5"/>
    <n v="4.5"/>
    <n v="0"/>
  </r>
  <r>
    <n v="330"/>
    <x v="295"/>
    <n v="13"/>
    <n v="12.2"/>
    <n v="287"/>
    <n v="20.5"/>
    <n v="981"/>
    <n v="0.85"/>
    <x v="23"/>
    <n v="1"/>
    <x v="9"/>
    <x v="0"/>
    <x v="42"/>
    <n v="5.8000000000000007"/>
    <n v="5.8000000000000007"/>
    <n v="0"/>
  </r>
  <r>
    <n v="330"/>
    <x v="296"/>
    <n v="13.3"/>
    <n v="11"/>
    <n v="600"/>
    <n v="2.1"/>
    <n v="997"/>
    <n v="0.74"/>
    <x v="23"/>
    <n v="1"/>
    <x v="9"/>
    <x v="0"/>
    <x v="42"/>
    <n v="7"/>
    <n v="7"/>
    <n v="0"/>
  </r>
  <r>
    <n v="330"/>
    <x v="297"/>
    <n v="12.3"/>
    <n v="10.4"/>
    <n v="359"/>
    <n v="14.2"/>
    <n v="998"/>
    <n v="0.81"/>
    <x v="23"/>
    <n v="1"/>
    <x v="9"/>
    <x v="0"/>
    <x v="42"/>
    <n v="7.6"/>
    <n v="7.6"/>
    <n v="0"/>
  </r>
  <r>
    <n v="330"/>
    <x v="298"/>
    <n v="14"/>
    <n v="10.1"/>
    <n v="563"/>
    <n v="4.0999999999999996"/>
    <n v="1003"/>
    <n v="0.76"/>
    <x v="23"/>
    <n v="1"/>
    <x v="9"/>
    <x v="0"/>
    <x v="42"/>
    <n v="7.9"/>
    <n v="7.9"/>
    <n v="0"/>
  </r>
  <r>
    <n v="330"/>
    <x v="299"/>
    <n v="14.5"/>
    <n v="11.6"/>
    <n v="404"/>
    <n v="3.8"/>
    <n v="1001.7"/>
    <n v="0.76"/>
    <x v="23"/>
    <n v="1"/>
    <x v="9"/>
    <x v="0"/>
    <x v="43"/>
    <n v="6.4"/>
    <n v="6.4"/>
    <n v="0"/>
  </r>
  <r>
    <n v="330"/>
    <x v="300"/>
    <n v="10.199999999999999"/>
    <n v="13.1"/>
    <n v="350"/>
    <n v="0.8"/>
    <n v="1005.4"/>
    <n v="0.78"/>
    <x v="23"/>
    <n v="1"/>
    <x v="9"/>
    <x v="0"/>
    <x v="43"/>
    <n v="4.9000000000000004"/>
    <n v="4.9000000000000004"/>
    <n v="0"/>
  </r>
  <r>
    <n v="330"/>
    <x v="301"/>
    <n v="7.1"/>
    <n v="11.6"/>
    <n v="312"/>
    <n v="4.9000000000000004"/>
    <n v="1001.2"/>
    <n v="0.9"/>
    <x v="23"/>
    <n v="1"/>
    <x v="9"/>
    <x v="0"/>
    <x v="43"/>
    <n v="6.4"/>
    <n v="6.4"/>
    <n v="0"/>
  </r>
  <r>
    <n v="330"/>
    <x v="302"/>
    <n v="7.8"/>
    <n v="11.2"/>
    <n v="551"/>
    <n v="-0.1"/>
    <n v="1007.9"/>
    <n v="0.77"/>
    <x v="23"/>
    <n v="1"/>
    <x v="9"/>
    <x v="0"/>
    <x v="43"/>
    <n v="6.8000000000000007"/>
    <n v="6.8000000000000007"/>
    <n v="0"/>
  </r>
  <r>
    <n v="330"/>
    <x v="303"/>
    <n v="8.5"/>
    <n v="11.6"/>
    <n v="410"/>
    <n v="0"/>
    <n v="1008"/>
    <n v="0.83"/>
    <x v="23"/>
    <n v="1"/>
    <x v="9"/>
    <x v="0"/>
    <x v="43"/>
    <n v="6.4"/>
    <n v="6.4"/>
    <n v="0"/>
  </r>
  <r>
    <n v="330"/>
    <x v="304"/>
    <n v="8.6999999999999993"/>
    <n v="12.7"/>
    <n v="238"/>
    <n v="8.3000000000000007"/>
    <n v="1005.4"/>
    <n v="0.87"/>
    <x v="23"/>
    <n v="1.1000000000000001"/>
    <x v="10"/>
    <x v="0"/>
    <x v="43"/>
    <n v="5.3000000000000007"/>
    <n v="5.830000000000001"/>
    <n v="0"/>
  </r>
  <r>
    <n v="330"/>
    <x v="305"/>
    <n v="7.7"/>
    <n v="11"/>
    <n v="419"/>
    <n v="2.7"/>
    <n v="1009.2"/>
    <n v="0.83"/>
    <x v="23"/>
    <n v="1.1000000000000001"/>
    <x v="10"/>
    <x v="0"/>
    <x v="43"/>
    <n v="7"/>
    <n v="7.7000000000000011"/>
    <n v="0"/>
  </r>
  <r>
    <n v="330"/>
    <x v="306"/>
    <n v="9"/>
    <n v="11.4"/>
    <n v="248"/>
    <n v="0.5"/>
    <n v="1015.3"/>
    <n v="0.88"/>
    <x v="23"/>
    <n v="1.1000000000000001"/>
    <x v="10"/>
    <x v="0"/>
    <x v="44"/>
    <n v="6.6"/>
    <n v="7.26"/>
    <n v="0"/>
  </r>
  <r>
    <n v="330"/>
    <x v="307"/>
    <n v="9.1"/>
    <n v="14.1"/>
    <n v="521"/>
    <n v="0"/>
    <n v="1015.3"/>
    <n v="0.76"/>
    <x v="23"/>
    <n v="1.1000000000000001"/>
    <x v="10"/>
    <x v="0"/>
    <x v="44"/>
    <n v="3.9000000000000004"/>
    <n v="4.2900000000000009"/>
    <n v="0"/>
  </r>
  <r>
    <n v="330"/>
    <x v="308"/>
    <n v="7.9"/>
    <n v="14.8"/>
    <n v="456"/>
    <n v="0"/>
    <n v="1012.4"/>
    <n v="0.68"/>
    <x v="23"/>
    <n v="1.1000000000000001"/>
    <x v="10"/>
    <x v="0"/>
    <x v="44"/>
    <n v="3.1999999999999993"/>
    <n v="3.5199999999999996"/>
    <n v="0"/>
  </r>
  <r>
    <n v="330"/>
    <x v="309"/>
    <n v="5"/>
    <n v="12.4"/>
    <n v="552"/>
    <n v="0"/>
    <n v="1008.1"/>
    <n v="0.77"/>
    <x v="23"/>
    <n v="1.1000000000000001"/>
    <x v="10"/>
    <x v="0"/>
    <x v="44"/>
    <n v="5.6"/>
    <n v="6.16"/>
    <n v="0"/>
  </r>
  <r>
    <n v="330"/>
    <x v="310"/>
    <n v="3.8"/>
    <n v="12.4"/>
    <n v="658"/>
    <n v="0"/>
    <n v="1009.2"/>
    <n v="0.88"/>
    <x v="23"/>
    <n v="1.1000000000000001"/>
    <x v="10"/>
    <x v="0"/>
    <x v="44"/>
    <n v="5.6"/>
    <n v="6.16"/>
    <n v="0"/>
  </r>
  <r>
    <n v="330"/>
    <x v="311"/>
    <n v="3"/>
    <n v="11.9"/>
    <n v="483"/>
    <n v="-0.1"/>
    <n v="1013.5"/>
    <n v="0.92"/>
    <x v="23"/>
    <n v="1.1000000000000001"/>
    <x v="10"/>
    <x v="0"/>
    <x v="44"/>
    <n v="6.1"/>
    <n v="6.71"/>
    <n v="0"/>
  </r>
  <r>
    <n v="330"/>
    <x v="312"/>
    <n v="4.8"/>
    <n v="11.9"/>
    <n v="614"/>
    <n v="0"/>
    <n v="1016.7"/>
    <n v="0.88"/>
    <x v="23"/>
    <n v="1.1000000000000001"/>
    <x v="10"/>
    <x v="0"/>
    <x v="44"/>
    <n v="6.1"/>
    <n v="6.71"/>
    <n v="0"/>
  </r>
  <r>
    <n v="330"/>
    <x v="313"/>
    <n v="8.6"/>
    <n v="10.1"/>
    <n v="312"/>
    <n v="1.2"/>
    <n v="1010.2"/>
    <n v="0.87"/>
    <x v="23"/>
    <n v="1.1000000000000001"/>
    <x v="10"/>
    <x v="0"/>
    <x v="45"/>
    <n v="7.9"/>
    <n v="8.6900000000000013"/>
    <n v="0"/>
  </r>
  <r>
    <n v="330"/>
    <x v="314"/>
    <n v="8.5"/>
    <n v="10.9"/>
    <n v="337"/>
    <n v="-0.1"/>
    <n v="1010.2"/>
    <n v="0.88"/>
    <x v="23"/>
    <n v="1.1000000000000001"/>
    <x v="10"/>
    <x v="0"/>
    <x v="45"/>
    <n v="7.1"/>
    <n v="7.8100000000000005"/>
    <n v="0"/>
  </r>
  <r>
    <n v="330"/>
    <x v="315"/>
    <n v="8.5"/>
    <n v="13.2"/>
    <n v="499"/>
    <n v="0"/>
    <n v="1007.5"/>
    <n v="0.74"/>
    <x v="23"/>
    <n v="1.1000000000000001"/>
    <x v="10"/>
    <x v="0"/>
    <x v="45"/>
    <n v="4.8000000000000007"/>
    <n v="5.2800000000000011"/>
    <n v="0"/>
  </r>
  <r>
    <n v="330"/>
    <x v="316"/>
    <n v="6.2"/>
    <n v="13.6"/>
    <n v="263"/>
    <n v="1.7"/>
    <n v="1008.4"/>
    <n v="0.85"/>
    <x v="23"/>
    <n v="1.1000000000000001"/>
    <x v="10"/>
    <x v="0"/>
    <x v="45"/>
    <n v="4.4000000000000004"/>
    <n v="4.8400000000000007"/>
    <n v="0"/>
  </r>
  <r>
    <n v="330"/>
    <x v="317"/>
    <n v="5.3"/>
    <n v="11.7"/>
    <n v="87"/>
    <n v="1.9"/>
    <n v="1005.5"/>
    <n v="0.96"/>
    <x v="23"/>
    <n v="1.1000000000000001"/>
    <x v="10"/>
    <x v="0"/>
    <x v="45"/>
    <n v="6.3000000000000007"/>
    <n v="6.9300000000000015"/>
    <n v="0"/>
  </r>
  <r>
    <n v="330"/>
    <x v="318"/>
    <n v="5.7"/>
    <n v="8.9"/>
    <n v="103"/>
    <n v="0.4"/>
    <n v="1008.4"/>
    <n v="0.96"/>
    <x v="23"/>
    <n v="1.1000000000000001"/>
    <x v="10"/>
    <x v="0"/>
    <x v="45"/>
    <n v="9.1"/>
    <n v="10.01"/>
    <n v="0"/>
  </r>
  <r>
    <n v="330"/>
    <x v="319"/>
    <n v="7.1"/>
    <n v="7.6"/>
    <n v="160"/>
    <n v="0.1"/>
    <n v="1010"/>
    <n v="0.83"/>
    <x v="23"/>
    <n v="1.1000000000000001"/>
    <x v="10"/>
    <x v="0"/>
    <x v="45"/>
    <n v="10.4"/>
    <n v="11.440000000000001"/>
    <n v="0"/>
  </r>
  <r>
    <n v="330"/>
    <x v="320"/>
    <n v="9.6999999999999993"/>
    <n v="7.3"/>
    <n v="323"/>
    <n v="6.4"/>
    <n v="1017"/>
    <n v="0.79"/>
    <x v="23"/>
    <n v="1.1000000000000001"/>
    <x v="10"/>
    <x v="0"/>
    <x v="46"/>
    <n v="10.7"/>
    <n v="11.77"/>
    <n v="0"/>
  </r>
  <r>
    <n v="330"/>
    <x v="321"/>
    <n v="8.6"/>
    <n v="6.9"/>
    <n v="225"/>
    <n v="0.9"/>
    <n v="1014.9"/>
    <n v="0.76"/>
    <x v="23"/>
    <n v="1.1000000000000001"/>
    <x v="10"/>
    <x v="0"/>
    <x v="46"/>
    <n v="11.1"/>
    <n v="12.21"/>
    <n v="0"/>
  </r>
  <r>
    <n v="330"/>
    <x v="322"/>
    <n v="9"/>
    <n v="5.4"/>
    <n v="43"/>
    <n v="24.8"/>
    <n v="1002.8"/>
    <n v="0.91"/>
    <x v="23"/>
    <n v="1.1000000000000001"/>
    <x v="10"/>
    <x v="0"/>
    <x v="46"/>
    <n v="12.6"/>
    <n v="13.860000000000001"/>
    <n v="0"/>
  </r>
  <r>
    <n v="330"/>
    <x v="323"/>
    <n v="4.8"/>
    <n v="3.3"/>
    <n v="142"/>
    <n v="7.6"/>
    <n v="1009.9"/>
    <n v="0.91"/>
    <x v="23"/>
    <n v="1.1000000000000001"/>
    <x v="10"/>
    <x v="0"/>
    <x v="46"/>
    <n v="14.7"/>
    <n v="16.170000000000002"/>
    <n v="0"/>
  </r>
  <r>
    <n v="330"/>
    <x v="324"/>
    <n v="3.8"/>
    <n v="3.6"/>
    <n v="514"/>
    <n v="2.2000000000000002"/>
    <n v="1024"/>
    <n v="0.85"/>
    <x v="23"/>
    <n v="1.1000000000000001"/>
    <x v="10"/>
    <x v="0"/>
    <x v="46"/>
    <n v="14.4"/>
    <n v="15.840000000000002"/>
    <n v="0"/>
  </r>
  <r>
    <n v="330"/>
    <x v="325"/>
    <n v="9.5"/>
    <n v="3.2"/>
    <n v="372"/>
    <n v="0"/>
    <n v="1021.6"/>
    <n v="0.77"/>
    <x v="23"/>
    <n v="1.1000000000000001"/>
    <x v="10"/>
    <x v="0"/>
    <x v="46"/>
    <n v="14.8"/>
    <n v="16.28"/>
    <n v="0"/>
  </r>
  <r>
    <n v="330"/>
    <x v="326"/>
    <n v="11.1"/>
    <n v="3.6"/>
    <n v="68"/>
    <n v="6.2"/>
    <n v="1002.2"/>
    <n v="0.91"/>
    <x v="23"/>
    <n v="1.1000000000000001"/>
    <x v="10"/>
    <x v="0"/>
    <x v="46"/>
    <n v="14.4"/>
    <n v="15.840000000000002"/>
    <n v="0"/>
  </r>
  <r>
    <n v="330"/>
    <x v="327"/>
    <n v="4.9000000000000004"/>
    <n v="5.8"/>
    <n v="281"/>
    <n v="1.6"/>
    <n v="993.8"/>
    <n v="0.92"/>
    <x v="23"/>
    <n v="1.1000000000000001"/>
    <x v="10"/>
    <x v="0"/>
    <x v="47"/>
    <n v="12.2"/>
    <n v="13.42"/>
    <n v="0"/>
  </r>
  <r>
    <n v="330"/>
    <x v="328"/>
    <n v="9.1"/>
    <n v="6.3"/>
    <n v="259"/>
    <n v="6.3"/>
    <n v="1007.5"/>
    <n v="0.87"/>
    <x v="23"/>
    <n v="1.1000000000000001"/>
    <x v="10"/>
    <x v="0"/>
    <x v="47"/>
    <n v="11.7"/>
    <n v="12.870000000000001"/>
    <n v="0"/>
  </r>
  <r>
    <n v="330"/>
    <x v="329"/>
    <n v="4.5"/>
    <n v="4.5"/>
    <n v="250"/>
    <n v="0"/>
    <n v="1020.5"/>
    <n v="0.95"/>
    <x v="23"/>
    <n v="1.1000000000000001"/>
    <x v="10"/>
    <x v="0"/>
    <x v="47"/>
    <n v="13.5"/>
    <n v="14.850000000000001"/>
    <n v="0"/>
  </r>
  <r>
    <n v="330"/>
    <x v="330"/>
    <n v="9.5"/>
    <n v="7.3"/>
    <n v="77"/>
    <n v="0.6"/>
    <n v="1015.9"/>
    <n v="0.93"/>
    <x v="23"/>
    <n v="1.1000000000000001"/>
    <x v="10"/>
    <x v="0"/>
    <x v="47"/>
    <n v="10.7"/>
    <n v="11.77"/>
    <n v="0"/>
  </r>
  <r>
    <n v="330"/>
    <x v="331"/>
    <n v="7.6"/>
    <n v="9.6999999999999993"/>
    <n v="214"/>
    <n v="0.6"/>
    <n v="1012.3"/>
    <n v="0.95"/>
    <x v="23"/>
    <n v="1.1000000000000001"/>
    <x v="10"/>
    <x v="0"/>
    <x v="47"/>
    <n v="8.3000000000000007"/>
    <n v="9.1300000000000008"/>
    <n v="0"/>
  </r>
  <r>
    <n v="330"/>
    <x v="332"/>
    <n v="8.4"/>
    <n v="9.1"/>
    <n v="171"/>
    <n v="0.8"/>
    <n v="1005.7"/>
    <n v="0.91"/>
    <x v="23"/>
    <n v="1.1000000000000001"/>
    <x v="10"/>
    <x v="0"/>
    <x v="47"/>
    <n v="8.9"/>
    <n v="9.7900000000000009"/>
    <n v="0"/>
  </r>
  <r>
    <n v="330"/>
    <x v="333"/>
    <n v="8"/>
    <n v="7.5"/>
    <n v="240"/>
    <n v="0"/>
    <n v="1010.9"/>
    <n v="0.76"/>
    <x v="23"/>
    <n v="1.1000000000000001"/>
    <x v="10"/>
    <x v="0"/>
    <x v="47"/>
    <n v="10.5"/>
    <n v="11.55"/>
    <n v="0"/>
  </r>
  <r>
    <n v="330"/>
    <x v="334"/>
    <n v="11.6"/>
    <n v="6.5"/>
    <n v="137"/>
    <n v="1.6"/>
    <n v="1009.2"/>
    <n v="0.83"/>
    <x v="23"/>
    <n v="1.1000000000000001"/>
    <x v="11"/>
    <x v="0"/>
    <x v="48"/>
    <n v="11.5"/>
    <n v="12.65"/>
    <n v="0"/>
  </r>
  <r>
    <n v="330"/>
    <x v="335"/>
    <n v="8.3000000000000007"/>
    <n v="8.1"/>
    <n v="172"/>
    <n v="0.1"/>
    <n v="1006.6"/>
    <n v="0.79"/>
    <x v="23"/>
    <n v="1.1000000000000001"/>
    <x v="11"/>
    <x v="0"/>
    <x v="48"/>
    <n v="9.9"/>
    <n v="10.89"/>
    <n v="0"/>
  </r>
  <r>
    <n v="330"/>
    <x v="336"/>
    <n v="5.0999999999999996"/>
    <n v="7.9"/>
    <n v="263"/>
    <n v="0"/>
    <n v="1010.3"/>
    <n v="0.87"/>
    <x v="23"/>
    <n v="1.1000000000000001"/>
    <x v="11"/>
    <x v="0"/>
    <x v="48"/>
    <n v="10.1"/>
    <n v="11.110000000000001"/>
    <n v="0"/>
  </r>
  <r>
    <n v="330"/>
    <x v="337"/>
    <n v="7.7"/>
    <n v="7.2"/>
    <n v="270"/>
    <n v="0"/>
    <n v="1004.1"/>
    <n v="0.85"/>
    <x v="23"/>
    <n v="1.1000000000000001"/>
    <x v="11"/>
    <x v="0"/>
    <x v="48"/>
    <n v="10.8"/>
    <n v="11.880000000000003"/>
    <n v="0"/>
  </r>
  <r>
    <n v="330"/>
    <x v="338"/>
    <n v="7.2"/>
    <n v="4.9000000000000004"/>
    <n v="257"/>
    <n v="0.2"/>
    <n v="1007.6"/>
    <n v="0.93"/>
    <x v="23"/>
    <n v="1.1000000000000001"/>
    <x v="11"/>
    <x v="0"/>
    <x v="48"/>
    <n v="13.1"/>
    <n v="14.41"/>
    <n v="0"/>
  </r>
  <r>
    <n v="330"/>
    <x v="339"/>
    <n v="10.1"/>
    <n v="8.8000000000000007"/>
    <n v="136"/>
    <n v="1.5"/>
    <n v="999.8"/>
    <n v="0.91"/>
    <x v="23"/>
    <n v="1.1000000000000001"/>
    <x v="11"/>
    <x v="0"/>
    <x v="48"/>
    <n v="9.1999999999999993"/>
    <n v="10.119999999999999"/>
    <n v="0"/>
  </r>
  <r>
    <n v="330"/>
    <x v="340"/>
    <n v="8.9"/>
    <n v="10.5"/>
    <n v="118"/>
    <n v="7.1"/>
    <n v="1003.7"/>
    <n v="0.93"/>
    <x v="23"/>
    <n v="1.1000000000000001"/>
    <x v="11"/>
    <x v="0"/>
    <x v="48"/>
    <n v="7.5"/>
    <n v="8.25"/>
    <n v="0"/>
  </r>
  <r>
    <n v="330"/>
    <x v="341"/>
    <n v="8"/>
    <n v="11.9"/>
    <n v="91"/>
    <n v="0"/>
    <n v="1010.4"/>
    <n v="0.9"/>
    <x v="23"/>
    <n v="1.1000000000000001"/>
    <x v="11"/>
    <x v="0"/>
    <x v="49"/>
    <n v="6.1"/>
    <n v="6.71"/>
    <n v="0"/>
  </r>
  <r>
    <n v="330"/>
    <x v="342"/>
    <n v="8.5"/>
    <n v="12.6"/>
    <n v="124"/>
    <n v="0.1"/>
    <n v="1009.3"/>
    <n v="0.84"/>
    <x v="23"/>
    <n v="1.1000000000000001"/>
    <x v="11"/>
    <x v="0"/>
    <x v="49"/>
    <n v="5.4"/>
    <n v="5.9400000000000013"/>
    <n v="0"/>
  </r>
  <r>
    <n v="330"/>
    <x v="343"/>
    <n v="7.8"/>
    <n v="11.2"/>
    <n v="228"/>
    <n v="0"/>
    <n v="1016.8"/>
    <n v="0.89"/>
    <x v="23"/>
    <n v="1.1000000000000001"/>
    <x v="11"/>
    <x v="0"/>
    <x v="49"/>
    <n v="6.8000000000000007"/>
    <n v="7.4800000000000013"/>
    <n v="0"/>
  </r>
  <r>
    <n v="330"/>
    <x v="344"/>
    <n v="6.4"/>
    <n v="8.3000000000000007"/>
    <n v="180"/>
    <n v="0"/>
    <n v="1021.5"/>
    <n v="0.93"/>
    <x v="23"/>
    <n v="1.1000000000000001"/>
    <x v="11"/>
    <x v="0"/>
    <x v="49"/>
    <n v="9.6999999999999993"/>
    <n v="10.67"/>
    <n v="0"/>
  </r>
  <r>
    <n v="330"/>
    <x v="345"/>
    <n v="6"/>
    <n v="9.3000000000000007"/>
    <n v="62"/>
    <n v="0"/>
    <n v="1020.1"/>
    <n v="0.9"/>
    <x v="23"/>
    <n v="1.1000000000000001"/>
    <x v="11"/>
    <x v="0"/>
    <x v="49"/>
    <n v="8.6999999999999993"/>
    <n v="9.57"/>
    <n v="0"/>
  </r>
  <r>
    <n v="330"/>
    <x v="346"/>
    <n v="3.8"/>
    <n v="8.4"/>
    <n v="336"/>
    <n v="0"/>
    <n v="1027"/>
    <n v="0.92"/>
    <x v="23"/>
    <n v="1.1000000000000001"/>
    <x v="11"/>
    <x v="0"/>
    <x v="49"/>
    <n v="9.6"/>
    <n v="10.56"/>
    <n v="0"/>
  </r>
  <r>
    <n v="330"/>
    <x v="347"/>
    <n v="7.7"/>
    <n v="7.4"/>
    <n v="178"/>
    <n v="0"/>
    <n v="1021.4"/>
    <n v="0.93"/>
    <x v="23"/>
    <n v="1.1000000000000001"/>
    <x v="11"/>
    <x v="0"/>
    <x v="49"/>
    <n v="10.6"/>
    <n v="11.66"/>
    <n v="0"/>
  </r>
  <r>
    <n v="330"/>
    <x v="348"/>
    <n v="8.5"/>
    <n v="7.6"/>
    <n v="82"/>
    <n v="0"/>
    <n v="1011.7"/>
    <n v="0.88"/>
    <x v="23"/>
    <n v="1.1000000000000001"/>
    <x v="11"/>
    <x v="0"/>
    <x v="50"/>
    <n v="10.4"/>
    <n v="11.440000000000001"/>
    <n v="0"/>
  </r>
  <r>
    <n v="330"/>
    <x v="349"/>
    <n v="5.0999999999999996"/>
    <n v="10"/>
    <n v="175"/>
    <n v="0.1"/>
    <n v="1011.3"/>
    <n v="0.85"/>
    <x v="23"/>
    <n v="1.1000000000000001"/>
    <x v="11"/>
    <x v="0"/>
    <x v="50"/>
    <n v="8"/>
    <n v="8.8000000000000007"/>
    <n v="0"/>
  </r>
  <r>
    <n v="330"/>
    <x v="350"/>
    <n v="5.5"/>
    <n v="8.8000000000000007"/>
    <n v="169"/>
    <n v="0"/>
    <n v="1016.1"/>
    <n v="0.9"/>
    <x v="23"/>
    <n v="1.1000000000000001"/>
    <x v="11"/>
    <x v="0"/>
    <x v="50"/>
    <n v="9.1999999999999993"/>
    <n v="10.119999999999999"/>
    <n v="0"/>
  </r>
  <r>
    <n v="330"/>
    <x v="351"/>
    <n v="11.2"/>
    <n v="10.3"/>
    <n v="108"/>
    <n v="0.3"/>
    <n v="1010.8"/>
    <n v="0.82"/>
    <x v="23"/>
    <n v="1.1000000000000001"/>
    <x v="11"/>
    <x v="0"/>
    <x v="50"/>
    <n v="7.6999999999999993"/>
    <n v="8.4700000000000006"/>
    <n v="0"/>
  </r>
  <r>
    <n v="330"/>
    <x v="352"/>
    <n v="5.9"/>
    <n v="9.4"/>
    <n v="257"/>
    <n v="1.7"/>
    <n v="1015.9"/>
    <n v="0.88"/>
    <x v="23"/>
    <n v="1.1000000000000001"/>
    <x v="11"/>
    <x v="0"/>
    <x v="50"/>
    <n v="8.6"/>
    <n v="9.4600000000000009"/>
    <n v="0"/>
  </r>
  <r>
    <n v="330"/>
    <x v="353"/>
    <n v="4.4000000000000004"/>
    <n v="6.7"/>
    <n v="236"/>
    <n v="0.3"/>
    <n v="1015.4"/>
    <n v="0.95"/>
    <x v="23"/>
    <n v="1.1000000000000001"/>
    <x v="11"/>
    <x v="0"/>
    <x v="50"/>
    <n v="11.3"/>
    <n v="12.430000000000001"/>
    <n v="0"/>
  </r>
  <r>
    <n v="330"/>
    <x v="354"/>
    <n v="5.2"/>
    <n v="8.6999999999999993"/>
    <n v="226"/>
    <n v="0"/>
    <n v="1010.2"/>
    <n v="0.91"/>
    <x v="23"/>
    <n v="1.1000000000000001"/>
    <x v="11"/>
    <x v="0"/>
    <x v="50"/>
    <n v="9.3000000000000007"/>
    <n v="10.230000000000002"/>
    <n v="0"/>
  </r>
  <r>
    <n v="330"/>
    <x v="355"/>
    <n v="5.3"/>
    <n v="5.5"/>
    <n v="278"/>
    <n v="0"/>
    <n v="1011.1"/>
    <n v="0.86"/>
    <x v="23"/>
    <n v="1.1000000000000001"/>
    <x v="11"/>
    <x v="0"/>
    <x v="51"/>
    <n v="12.5"/>
    <n v="13.750000000000002"/>
    <n v="0"/>
  </r>
  <r>
    <n v="330"/>
    <x v="356"/>
    <n v="8.6"/>
    <n v="4.8"/>
    <n v="66"/>
    <n v="0"/>
    <n v="1019.7"/>
    <n v="0.78"/>
    <x v="23"/>
    <n v="1.1000000000000001"/>
    <x v="11"/>
    <x v="0"/>
    <x v="51"/>
    <n v="13.2"/>
    <n v="14.52"/>
    <n v="0"/>
  </r>
  <r>
    <n v="330"/>
    <x v="357"/>
    <n v="10.8"/>
    <n v="1.5"/>
    <n v="391"/>
    <n v="0"/>
    <n v="1032.2"/>
    <n v="0.73"/>
    <x v="23"/>
    <n v="1.1000000000000001"/>
    <x v="11"/>
    <x v="0"/>
    <x v="51"/>
    <n v="16.5"/>
    <n v="18.150000000000002"/>
    <n v="0"/>
  </r>
  <r>
    <n v="330"/>
    <x v="358"/>
    <n v="9.4"/>
    <n v="-1.8"/>
    <n v="396"/>
    <n v="0"/>
    <n v="1030.5"/>
    <n v="0.66"/>
    <x v="23"/>
    <n v="1.1000000000000001"/>
    <x v="11"/>
    <x v="0"/>
    <x v="51"/>
    <n v="19.8"/>
    <n v="21.78"/>
    <n v="0"/>
  </r>
  <r>
    <n v="330"/>
    <x v="359"/>
    <n v="5.5"/>
    <n v="-1.2"/>
    <n v="378"/>
    <n v="0"/>
    <n v="1031.2"/>
    <n v="0.75"/>
    <x v="23"/>
    <n v="1.1000000000000001"/>
    <x v="11"/>
    <x v="0"/>
    <x v="51"/>
    <n v="19.2"/>
    <n v="21.12"/>
    <n v="0"/>
  </r>
  <r>
    <n v="330"/>
    <x v="360"/>
    <n v="6.3"/>
    <n v="3.9"/>
    <n v="143"/>
    <n v="0"/>
    <n v="1034.4000000000001"/>
    <n v="0.77"/>
    <x v="23"/>
    <n v="1.1000000000000001"/>
    <x v="11"/>
    <x v="0"/>
    <x v="51"/>
    <n v="14.1"/>
    <n v="15.510000000000002"/>
    <n v="0"/>
  </r>
  <r>
    <n v="330"/>
    <x v="361"/>
    <n v="4.2"/>
    <n v="4.3"/>
    <n v="341"/>
    <n v="0"/>
    <n v="1032"/>
    <n v="0.84"/>
    <x v="23"/>
    <n v="1.1000000000000001"/>
    <x v="11"/>
    <x v="0"/>
    <x v="51"/>
    <n v="13.7"/>
    <n v="15.07"/>
    <n v="0"/>
  </r>
  <r>
    <n v="330"/>
    <x v="362"/>
    <n v="5.3"/>
    <n v="5.4"/>
    <n v="95"/>
    <n v="0.2"/>
    <n v="1027.4000000000001"/>
    <n v="0.88"/>
    <x v="23"/>
    <n v="1.1000000000000001"/>
    <x v="11"/>
    <x v="0"/>
    <x v="52"/>
    <n v="12.6"/>
    <n v="13.860000000000001"/>
    <n v="0"/>
  </r>
  <r>
    <n v="330"/>
    <x v="363"/>
    <n v="6.6"/>
    <n v="4.5"/>
    <n v="318"/>
    <n v="1.8"/>
    <n v="1030.9000000000001"/>
    <n v="0.83"/>
    <x v="23"/>
    <n v="1.1000000000000001"/>
    <x v="11"/>
    <x v="0"/>
    <x v="52"/>
    <n v="13.5"/>
    <n v="14.850000000000001"/>
    <n v="0"/>
  </r>
  <r>
    <n v="330"/>
    <x v="364"/>
    <n v="7.8"/>
    <n v="5"/>
    <n v="198"/>
    <n v="0.6"/>
    <n v="1024.2"/>
    <n v="0.83"/>
    <x v="23"/>
    <n v="1.1000000000000001"/>
    <x v="11"/>
    <x v="0"/>
    <x v="52"/>
    <n v="13"/>
    <n v="14.3"/>
    <n v="0"/>
  </r>
  <r>
    <n v="330"/>
    <x v="365"/>
    <n v="13.9"/>
    <n v="5.4"/>
    <n v="101"/>
    <n v="0.5"/>
    <n v="1004.3"/>
    <n v="0.78"/>
    <x v="23"/>
    <n v="1.1000000000000001"/>
    <x v="0"/>
    <x v="1"/>
    <x v="52"/>
    <n v="12.6"/>
    <n v="13.860000000000001"/>
    <n v="0"/>
  </r>
  <r>
    <n v="330"/>
    <x v="366"/>
    <n v="13.6"/>
    <n v="3.7"/>
    <n v="181"/>
    <n v="9.6999999999999993"/>
    <n v="1000.5"/>
    <n v="0.83"/>
    <x v="23"/>
    <n v="1.1000000000000001"/>
    <x v="0"/>
    <x v="1"/>
    <x v="52"/>
    <n v="14.3"/>
    <n v="15.730000000000002"/>
    <n v="0"/>
  </r>
  <r>
    <n v="330"/>
    <x v="367"/>
    <n v="11.9"/>
    <n v="3.3"/>
    <n v="171"/>
    <n v="6.7"/>
    <n v="1003.5"/>
    <n v="0.81"/>
    <x v="23"/>
    <n v="1.1000000000000001"/>
    <x v="0"/>
    <x v="1"/>
    <x v="52"/>
    <n v="14.7"/>
    <n v="16.170000000000002"/>
    <n v="0"/>
  </r>
  <r>
    <n v="330"/>
    <x v="368"/>
    <n v="11.1"/>
    <n v="2.5"/>
    <n v="212"/>
    <n v="6.6"/>
    <n v="1008.8"/>
    <n v="0.8"/>
    <x v="23"/>
    <n v="1.1000000000000001"/>
    <x v="0"/>
    <x v="1"/>
    <x v="52"/>
    <n v="15.5"/>
    <n v="17.05"/>
    <n v="0"/>
  </r>
  <r>
    <n v="330"/>
    <x v="369"/>
    <n v="7.1"/>
    <n v="2.1"/>
    <n v="258"/>
    <n v="8.1"/>
    <n v="1009.7"/>
    <n v="0.83"/>
    <x v="23"/>
    <n v="1.1000000000000001"/>
    <x v="0"/>
    <x v="1"/>
    <x v="53"/>
    <n v="15.9"/>
    <n v="17.490000000000002"/>
    <n v="0"/>
  </r>
  <r>
    <n v="330"/>
    <x v="370"/>
    <n v="6.8"/>
    <n v="1.9"/>
    <n v="355"/>
    <n v="8.8000000000000007"/>
    <n v="1014.2"/>
    <n v="0.83"/>
    <x v="23"/>
    <n v="1.1000000000000001"/>
    <x v="0"/>
    <x v="1"/>
    <x v="53"/>
    <n v="16.100000000000001"/>
    <n v="17.710000000000004"/>
    <n v="0"/>
  </r>
  <r>
    <n v="330"/>
    <x v="371"/>
    <n v="10.7"/>
    <n v="2.1"/>
    <n v="80"/>
    <n v="5.8"/>
    <n v="1003.9"/>
    <n v="0.92"/>
    <x v="23"/>
    <n v="1.1000000000000001"/>
    <x v="0"/>
    <x v="1"/>
    <x v="53"/>
    <n v="15.9"/>
    <n v="17.490000000000002"/>
    <n v="0"/>
  </r>
  <r>
    <n v="330"/>
    <x v="372"/>
    <n v="6.5"/>
    <n v="3.2"/>
    <n v="256"/>
    <n v="7.4"/>
    <n v="1000.7"/>
    <n v="0.91"/>
    <x v="23"/>
    <n v="1.1000000000000001"/>
    <x v="0"/>
    <x v="1"/>
    <x v="53"/>
    <n v="14.8"/>
    <n v="16.28"/>
    <n v="0"/>
  </r>
  <r>
    <n v="330"/>
    <x v="373"/>
    <n v="8.6999999999999993"/>
    <n v="2.5"/>
    <n v="121"/>
    <n v="6.6"/>
    <n v="985.9"/>
    <n v="0.95"/>
    <x v="23"/>
    <n v="1.1000000000000001"/>
    <x v="0"/>
    <x v="1"/>
    <x v="53"/>
    <n v="15.5"/>
    <n v="17.05"/>
    <n v="0"/>
  </r>
  <r>
    <n v="330"/>
    <x v="374"/>
    <n v="6.5"/>
    <n v="-1.7"/>
    <n v="118"/>
    <n v="0"/>
    <n v="1012.5"/>
    <n v="0.79"/>
    <x v="23"/>
    <n v="1.1000000000000001"/>
    <x v="0"/>
    <x v="1"/>
    <x v="53"/>
    <n v="19.7"/>
    <n v="21.67"/>
    <n v="0"/>
  </r>
  <r>
    <n v="330"/>
    <x v="375"/>
    <n v="8.4"/>
    <n v="-0.5"/>
    <n v="211"/>
    <n v="2.1"/>
    <n v="1019.6"/>
    <n v="0.83"/>
    <x v="23"/>
    <n v="1.1000000000000001"/>
    <x v="0"/>
    <x v="1"/>
    <x v="53"/>
    <n v="18.5"/>
    <n v="20.350000000000001"/>
    <n v="0"/>
  </r>
  <r>
    <n v="330"/>
    <x v="376"/>
    <n v="9.4"/>
    <n v="6.5"/>
    <n v="114"/>
    <n v="0.5"/>
    <n v="1006.2"/>
    <n v="0.94"/>
    <x v="23"/>
    <n v="1.1000000000000001"/>
    <x v="0"/>
    <x v="1"/>
    <x v="54"/>
    <n v="11.5"/>
    <n v="12.65"/>
    <n v="0"/>
  </r>
  <r>
    <n v="330"/>
    <x v="377"/>
    <n v="6.6"/>
    <n v="8.5"/>
    <n v="104"/>
    <n v="4"/>
    <n v="1007"/>
    <n v="0.94"/>
    <x v="23"/>
    <n v="1.1000000000000001"/>
    <x v="0"/>
    <x v="1"/>
    <x v="54"/>
    <n v="9.5"/>
    <n v="10.450000000000001"/>
    <n v="0"/>
  </r>
  <r>
    <n v="330"/>
    <x v="378"/>
    <n v="3.7"/>
    <n v="6.2"/>
    <n v="514"/>
    <n v="0.8"/>
    <n v="1011.9"/>
    <n v="0.93"/>
    <x v="23"/>
    <n v="1.1000000000000001"/>
    <x v="0"/>
    <x v="1"/>
    <x v="54"/>
    <n v="11.8"/>
    <n v="12.980000000000002"/>
    <n v="0"/>
  </r>
  <r>
    <n v="330"/>
    <x v="379"/>
    <n v="8.1999999999999993"/>
    <n v="8.8000000000000007"/>
    <n v="90"/>
    <n v="2.6"/>
    <n v="1005.9"/>
    <n v="0.9"/>
    <x v="23"/>
    <n v="1.1000000000000001"/>
    <x v="0"/>
    <x v="1"/>
    <x v="54"/>
    <n v="9.1999999999999993"/>
    <n v="10.119999999999999"/>
    <n v="0"/>
  </r>
  <r>
    <n v="330"/>
    <x v="380"/>
    <n v="5.6"/>
    <n v="7.8"/>
    <n v="346"/>
    <n v="0.1"/>
    <n v="1010.6"/>
    <n v="0.89"/>
    <x v="23"/>
    <n v="1.1000000000000001"/>
    <x v="0"/>
    <x v="1"/>
    <x v="54"/>
    <n v="10.199999999999999"/>
    <n v="11.22"/>
    <n v="0"/>
  </r>
  <r>
    <n v="330"/>
    <x v="381"/>
    <n v="3.1"/>
    <n v="8"/>
    <n v="388"/>
    <n v="0.6"/>
    <n v="1017.7"/>
    <n v="0.93"/>
    <x v="23"/>
    <n v="1.1000000000000001"/>
    <x v="0"/>
    <x v="1"/>
    <x v="54"/>
    <n v="10"/>
    <n v="11"/>
    <n v="0"/>
  </r>
  <r>
    <n v="330"/>
    <x v="382"/>
    <n v="3.9"/>
    <n v="5.6"/>
    <n v="442"/>
    <n v="0"/>
    <n v="1019.6"/>
    <n v="0.87"/>
    <x v="23"/>
    <n v="1.1000000000000001"/>
    <x v="0"/>
    <x v="1"/>
    <x v="54"/>
    <n v="12.4"/>
    <n v="13.640000000000002"/>
    <n v="0"/>
  </r>
  <r>
    <n v="330"/>
    <x v="383"/>
    <n v="4.9000000000000004"/>
    <n v="4"/>
    <n v="339"/>
    <n v="0"/>
    <n v="1017.9"/>
    <n v="0.9"/>
    <x v="23"/>
    <n v="1.1000000000000001"/>
    <x v="0"/>
    <x v="1"/>
    <x v="55"/>
    <n v="14"/>
    <n v="15.400000000000002"/>
    <n v="0"/>
  </r>
  <r>
    <n v="330"/>
    <x v="384"/>
    <n v="5.4"/>
    <n v="4.5"/>
    <n v="479"/>
    <n v="0"/>
    <n v="1014.4"/>
    <n v="0.89"/>
    <x v="23"/>
    <n v="1.1000000000000001"/>
    <x v="0"/>
    <x v="1"/>
    <x v="55"/>
    <n v="13.5"/>
    <n v="14.850000000000001"/>
    <n v="0"/>
  </r>
  <r>
    <n v="330"/>
    <x v="385"/>
    <n v="8.9"/>
    <n v="6.6"/>
    <n v="250"/>
    <n v="1.4"/>
    <n v="1000"/>
    <n v="0.81"/>
    <x v="23"/>
    <n v="1.1000000000000001"/>
    <x v="0"/>
    <x v="1"/>
    <x v="55"/>
    <n v="11.4"/>
    <n v="12.540000000000001"/>
    <n v="0"/>
  </r>
  <r>
    <n v="330"/>
    <x v="386"/>
    <n v="6.8"/>
    <n v="3.9"/>
    <n v="352"/>
    <n v="0"/>
    <n v="994.1"/>
    <n v="0.76"/>
    <x v="23"/>
    <n v="1.1000000000000001"/>
    <x v="0"/>
    <x v="1"/>
    <x v="55"/>
    <n v="14.1"/>
    <n v="15.510000000000002"/>
    <n v="0"/>
  </r>
  <r>
    <n v="330"/>
    <x v="387"/>
    <n v="6.7"/>
    <n v="6.9"/>
    <n v="378"/>
    <n v="0"/>
    <n v="993.3"/>
    <n v="0.82"/>
    <x v="23"/>
    <n v="1.1000000000000001"/>
    <x v="0"/>
    <x v="1"/>
    <x v="55"/>
    <n v="11.1"/>
    <n v="12.21"/>
    <n v="0"/>
  </r>
  <r>
    <n v="330"/>
    <x v="388"/>
    <n v="5.4"/>
    <n v="4.9000000000000004"/>
    <n v="549"/>
    <n v="0"/>
    <n v="999.8"/>
    <n v="0.85"/>
    <x v="23"/>
    <n v="1.1000000000000001"/>
    <x v="0"/>
    <x v="1"/>
    <x v="55"/>
    <n v="13.1"/>
    <n v="14.41"/>
    <n v="0"/>
  </r>
  <r>
    <n v="330"/>
    <x v="389"/>
    <n v="5.3"/>
    <n v="0"/>
    <n v="440"/>
    <n v="0"/>
    <n v="998.3"/>
    <n v="0.87"/>
    <x v="23"/>
    <n v="1.1000000000000001"/>
    <x v="0"/>
    <x v="1"/>
    <x v="55"/>
    <n v="18"/>
    <n v="19.8"/>
    <n v="0"/>
  </r>
  <r>
    <n v="330"/>
    <x v="390"/>
    <n v="3.1"/>
    <n v="1.4"/>
    <n v="253"/>
    <n v="0"/>
    <n v="1002.7"/>
    <n v="0.89"/>
    <x v="23"/>
    <n v="1.1000000000000001"/>
    <x v="0"/>
    <x v="1"/>
    <x v="56"/>
    <n v="16.600000000000001"/>
    <n v="18.260000000000002"/>
    <n v="0"/>
  </r>
  <r>
    <n v="330"/>
    <x v="391"/>
    <n v="7.4"/>
    <n v="2.7"/>
    <n v="144"/>
    <n v="6.4"/>
    <n v="994.2"/>
    <n v="0.92"/>
    <x v="23"/>
    <n v="1.1000000000000001"/>
    <x v="0"/>
    <x v="1"/>
    <x v="56"/>
    <n v="15.3"/>
    <n v="16.830000000000002"/>
    <n v="0"/>
  </r>
  <r>
    <n v="330"/>
    <x v="392"/>
    <n v="3.7"/>
    <n v="3.7"/>
    <n v="118"/>
    <n v="0"/>
    <n v="996"/>
    <n v="0.97"/>
    <x v="23"/>
    <n v="1.1000000000000001"/>
    <x v="0"/>
    <x v="1"/>
    <x v="56"/>
    <n v="14.3"/>
    <n v="15.730000000000002"/>
    <n v="0"/>
  </r>
  <r>
    <n v="330"/>
    <x v="393"/>
    <n v="3.9"/>
    <n v="0.8"/>
    <n v="202"/>
    <n v="0"/>
    <n v="999.7"/>
    <n v="0.87"/>
    <x v="23"/>
    <n v="1.1000000000000001"/>
    <x v="0"/>
    <x v="1"/>
    <x v="56"/>
    <n v="17.2"/>
    <n v="18.920000000000002"/>
    <n v="0"/>
  </r>
  <r>
    <n v="330"/>
    <x v="394"/>
    <n v="7.3"/>
    <n v="3.5"/>
    <n v="456"/>
    <n v="0.1"/>
    <n v="995.4"/>
    <n v="0.88"/>
    <x v="23"/>
    <n v="1.1000000000000001"/>
    <x v="0"/>
    <x v="1"/>
    <x v="56"/>
    <n v="14.5"/>
    <n v="15.950000000000001"/>
    <n v="0"/>
  </r>
  <r>
    <n v="330"/>
    <x v="395"/>
    <n v="4.5"/>
    <n v="6.9"/>
    <n v="424"/>
    <n v="1"/>
    <n v="1000.7"/>
    <n v="0.92"/>
    <x v="23"/>
    <n v="1.1000000000000001"/>
    <x v="0"/>
    <x v="1"/>
    <x v="56"/>
    <n v="11.1"/>
    <n v="12.21"/>
    <n v="0"/>
  </r>
  <r>
    <n v="340"/>
    <x v="0"/>
    <n v="8"/>
    <n v="7.6"/>
    <m/>
    <n v="11.5"/>
    <n v="1011"/>
    <n v="0.84"/>
    <x v="24"/>
    <n v="1.1000000000000001"/>
    <x v="0"/>
    <x v="0"/>
    <x v="0"/>
    <n v="10.4"/>
    <n v="11.440000000000001"/>
    <n v="0"/>
  </r>
  <r>
    <n v="340"/>
    <x v="1"/>
    <n v="3"/>
    <n v="3.6"/>
    <m/>
    <n v="5.2"/>
    <n v="1015.1"/>
    <n v="0.92"/>
    <x v="24"/>
    <n v="1.1000000000000001"/>
    <x v="0"/>
    <x v="0"/>
    <x v="0"/>
    <n v="14.4"/>
    <n v="15.840000000000002"/>
    <n v="0"/>
  </r>
  <r>
    <n v="340"/>
    <x v="2"/>
    <n v="4.5999999999999996"/>
    <n v="2.9"/>
    <m/>
    <n v="2"/>
    <n v="1020.5"/>
    <n v="0.85"/>
    <x v="24"/>
    <n v="1.1000000000000001"/>
    <x v="0"/>
    <x v="0"/>
    <x v="0"/>
    <n v="15.1"/>
    <n v="16.61"/>
    <n v="0"/>
  </r>
  <r>
    <n v="340"/>
    <x v="3"/>
    <n v="2.1"/>
    <n v="1.7"/>
    <m/>
    <n v="-0.1"/>
    <n v="1016.9"/>
    <n v="0.9"/>
    <x v="24"/>
    <n v="1.1000000000000001"/>
    <x v="0"/>
    <x v="0"/>
    <x v="0"/>
    <n v="16.3"/>
    <n v="17.930000000000003"/>
    <n v="0"/>
  </r>
  <r>
    <n v="340"/>
    <x v="4"/>
    <n v="4.9000000000000004"/>
    <n v="6.8"/>
    <m/>
    <n v="16.5"/>
    <n v="993.6"/>
    <n v="0.93"/>
    <x v="24"/>
    <n v="1.1000000000000001"/>
    <x v="0"/>
    <x v="0"/>
    <x v="0"/>
    <n v="11.2"/>
    <n v="12.32"/>
    <n v="0"/>
  </r>
  <r>
    <n v="340"/>
    <x v="5"/>
    <n v="7.5"/>
    <n v="8.6999999999999993"/>
    <m/>
    <n v="2"/>
    <n v="986.1"/>
    <n v="0.81"/>
    <x v="24"/>
    <n v="1.1000000000000001"/>
    <x v="0"/>
    <x v="0"/>
    <x v="1"/>
    <n v="9.3000000000000007"/>
    <n v="10.230000000000002"/>
    <n v="0"/>
  </r>
  <r>
    <n v="340"/>
    <x v="6"/>
    <n v="5"/>
    <n v="3.2"/>
    <m/>
    <n v="2.6"/>
    <n v="998.8"/>
    <n v="0.87"/>
    <x v="24"/>
    <n v="1.1000000000000001"/>
    <x v="0"/>
    <x v="0"/>
    <x v="1"/>
    <n v="14.8"/>
    <n v="16.28"/>
    <n v="0"/>
  </r>
  <r>
    <n v="340"/>
    <x v="7"/>
    <n v="3.1"/>
    <n v="2.2999999999999998"/>
    <m/>
    <n v="2.8"/>
    <n v="1001.8"/>
    <n v="0.89"/>
    <x v="24"/>
    <n v="1.1000000000000001"/>
    <x v="0"/>
    <x v="0"/>
    <x v="1"/>
    <n v="15.7"/>
    <n v="17.27"/>
    <n v="0"/>
  </r>
  <r>
    <n v="340"/>
    <x v="8"/>
    <n v="3.6"/>
    <n v="1.9"/>
    <m/>
    <n v="2.9"/>
    <n v="1005.4"/>
    <n v="0.89"/>
    <x v="24"/>
    <n v="1.1000000000000001"/>
    <x v="0"/>
    <x v="0"/>
    <x v="1"/>
    <n v="16.100000000000001"/>
    <n v="17.710000000000004"/>
    <n v="0"/>
  </r>
  <r>
    <n v="340"/>
    <x v="9"/>
    <n v="2.8"/>
    <n v="1.2"/>
    <m/>
    <n v="2.6"/>
    <n v="1019.1"/>
    <n v="0.92"/>
    <x v="24"/>
    <n v="1.1000000000000001"/>
    <x v="0"/>
    <x v="0"/>
    <x v="1"/>
    <n v="16.8"/>
    <n v="18.480000000000004"/>
    <n v="0"/>
  </r>
  <r>
    <n v="340"/>
    <x v="10"/>
    <n v="1.3"/>
    <n v="-0.2"/>
    <m/>
    <n v="0.1"/>
    <n v="1028.4000000000001"/>
    <n v="0.95"/>
    <x v="24"/>
    <n v="1.1000000000000001"/>
    <x v="0"/>
    <x v="0"/>
    <x v="1"/>
    <n v="18.2"/>
    <n v="20.02"/>
    <n v="0"/>
  </r>
  <r>
    <n v="340"/>
    <x v="11"/>
    <n v="0.7"/>
    <n v="2"/>
    <m/>
    <n v="0.3"/>
    <n v="1039.5999999999999"/>
    <n v="0.94"/>
    <x v="24"/>
    <n v="1.1000000000000001"/>
    <x v="0"/>
    <x v="0"/>
    <x v="1"/>
    <n v="16"/>
    <n v="17.600000000000001"/>
    <n v="0"/>
  </r>
  <r>
    <n v="340"/>
    <x v="12"/>
    <n v="1"/>
    <n v="-0.2"/>
    <m/>
    <n v="0"/>
    <n v="1040.9000000000001"/>
    <n v="0.87"/>
    <x v="24"/>
    <n v="1.1000000000000001"/>
    <x v="0"/>
    <x v="0"/>
    <x v="2"/>
    <n v="18.2"/>
    <n v="20.02"/>
    <n v="0"/>
  </r>
  <r>
    <n v="340"/>
    <x v="13"/>
    <n v="2.7"/>
    <n v="1.8"/>
    <m/>
    <n v="0.1"/>
    <n v="1034.9000000000001"/>
    <n v="0.87"/>
    <x v="24"/>
    <n v="1.1000000000000001"/>
    <x v="0"/>
    <x v="0"/>
    <x v="2"/>
    <n v="16.2"/>
    <n v="17.82"/>
    <n v="0"/>
  </r>
  <r>
    <n v="340"/>
    <x v="14"/>
    <n v="1.1000000000000001"/>
    <n v="6.1"/>
    <m/>
    <n v="-0.1"/>
    <n v="1034.2"/>
    <n v="0.99"/>
    <x v="24"/>
    <n v="1.1000000000000001"/>
    <x v="0"/>
    <x v="0"/>
    <x v="2"/>
    <n v="11.9"/>
    <n v="13.090000000000002"/>
    <n v="0"/>
  </r>
  <r>
    <n v="340"/>
    <x v="15"/>
    <n v="1.7"/>
    <n v="3.3"/>
    <m/>
    <n v="-0.1"/>
    <n v="1036.5"/>
    <n v="0.99"/>
    <x v="24"/>
    <n v="1.1000000000000001"/>
    <x v="0"/>
    <x v="0"/>
    <x v="2"/>
    <n v="14.7"/>
    <n v="16.170000000000002"/>
    <n v="0"/>
  </r>
  <r>
    <n v="340"/>
    <x v="16"/>
    <n v="1.4"/>
    <n v="1.4"/>
    <m/>
    <n v="0"/>
    <n v="1037"/>
    <n v="0.98"/>
    <x v="24"/>
    <n v="1.1000000000000001"/>
    <x v="0"/>
    <x v="0"/>
    <x v="2"/>
    <n v="16.600000000000001"/>
    <n v="18.260000000000002"/>
    <n v="0"/>
  </r>
  <r>
    <n v="340"/>
    <x v="17"/>
    <n v="2"/>
    <n v="-0.5"/>
    <m/>
    <n v="0"/>
    <n v="1030.8"/>
    <n v="0.97"/>
    <x v="24"/>
    <n v="1.1000000000000001"/>
    <x v="0"/>
    <x v="0"/>
    <x v="2"/>
    <n v="18.5"/>
    <n v="20.350000000000001"/>
    <n v="0"/>
  </r>
  <r>
    <n v="340"/>
    <x v="18"/>
    <n v="1.2"/>
    <n v="-0.4"/>
    <m/>
    <n v="0"/>
    <n v="1023.1"/>
    <n v="0.95"/>
    <x v="24"/>
    <n v="1.1000000000000001"/>
    <x v="0"/>
    <x v="0"/>
    <x v="2"/>
    <n v="18.399999999999999"/>
    <n v="20.239999999999998"/>
    <n v="0"/>
  </r>
  <r>
    <n v="340"/>
    <x v="19"/>
    <n v="1.4"/>
    <n v="0"/>
    <m/>
    <n v="-0.1"/>
    <n v="1019.7"/>
    <n v="0.94"/>
    <x v="24"/>
    <n v="1.1000000000000001"/>
    <x v="0"/>
    <x v="0"/>
    <x v="3"/>
    <n v="18"/>
    <n v="19.8"/>
    <n v="0"/>
  </r>
  <r>
    <n v="340"/>
    <x v="20"/>
    <n v="2"/>
    <n v="-0.8"/>
    <m/>
    <n v="0"/>
    <n v="1015.6"/>
    <n v="0.97"/>
    <x v="24"/>
    <n v="1.1000000000000001"/>
    <x v="0"/>
    <x v="0"/>
    <x v="3"/>
    <n v="18.8"/>
    <n v="20.680000000000003"/>
    <n v="0"/>
  </r>
  <r>
    <n v="340"/>
    <x v="21"/>
    <n v="1.8"/>
    <n v="2.2000000000000002"/>
    <m/>
    <n v="9.5"/>
    <n v="1003.7"/>
    <n v="0.97"/>
    <x v="24"/>
    <n v="1.1000000000000001"/>
    <x v="0"/>
    <x v="0"/>
    <x v="3"/>
    <n v="15.8"/>
    <n v="17.380000000000003"/>
    <n v="0"/>
  </r>
  <r>
    <n v="340"/>
    <x v="22"/>
    <n v="5"/>
    <n v="5.5"/>
    <m/>
    <n v="1.3"/>
    <n v="1004.5"/>
    <n v="0.87"/>
    <x v="24"/>
    <n v="1.1000000000000001"/>
    <x v="0"/>
    <x v="0"/>
    <x v="3"/>
    <n v="12.5"/>
    <n v="13.750000000000002"/>
    <n v="0"/>
  </r>
  <r>
    <n v="340"/>
    <x v="23"/>
    <n v="5.3"/>
    <n v="8.1999999999999993"/>
    <m/>
    <n v="1.6"/>
    <n v="1001.6"/>
    <n v="0.85"/>
    <x v="24"/>
    <n v="1.1000000000000001"/>
    <x v="0"/>
    <x v="0"/>
    <x v="3"/>
    <n v="9.8000000000000007"/>
    <n v="10.780000000000001"/>
    <n v="0"/>
  </r>
  <r>
    <n v="340"/>
    <x v="24"/>
    <n v="1.7"/>
    <n v="4.8"/>
    <m/>
    <n v="9.6"/>
    <n v="1004.8"/>
    <n v="0.96"/>
    <x v="24"/>
    <n v="1.1000000000000001"/>
    <x v="0"/>
    <x v="0"/>
    <x v="3"/>
    <n v="13.2"/>
    <n v="14.52"/>
    <n v="0"/>
  </r>
  <r>
    <n v="340"/>
    <x v="25"/>
    <n v="2.9"/>
    <n v="4"/>
    <m/>
    <n v="1.7"/>
    <n v="1002.3"/>
    <n v="0.88"/>
    <x v="24"/>
    <n v="1.1000000000000001"/>
    <x v="0"/>
    <x v="0"/>
    <x v="3"/>
    <n v="14"/>
    <n v="15.400000000000002"/>
    <n v="0"/>
  </r>
  <r>
    <n v="340"/>
    <x v="26"/>
    <n v="5.6"/>
    <n v="9.6"/>
    <m/>
    <n v="4.4000000000000004"/>
    <n v="988.6"/>
    <n v="0.75"/>
    <x v="24"/>
    <n v="1.1000000000000001"/>
    <x v="0"/>
    <x v="0"/>
    <x v="4"/>
    <n v="8.4"/>
    <n v="9.240000000000002"/>
    <n v="0"/>
  </r>
  <r>
    <n v="340"/>
    <x v="27"/>
    <n v="5.5"/>
    <n v="8.4"/>
    <m/>
    <n v="4.4000000000000004"/>
    <n v="989.7"/>
    <n v="0.8"/>
    <x v="24"/>
    <n v="1.1000000000000001"/>
    <x v="0"/>
    <x v="0"/>
    <x v="4"/>
    <n v="9.6"/>
    <n v="10.56"/>
    <n v="0"/>
  </r>
  <r>
    <n v="340"/>
    <x v="28"/>
    <n v="4.8"/>
    <n v="7.3"/>
    <m/>
    <n v="2.6"/>
    <n v="1003.4"/>
    <n v="0.87"/>
    <x v="24"/>
    <n v="1.1000000000000001"/>
    <x v="0"/>
    <x v="0"/>
    <x v="4"/>
    <n v="10.7"/>
    <n v="11.77"/>
    <n v="0"/>
  </r>
  <r>
    <n v="340"/>
    <x v="29"/>
    <n v="1.9"/>
    <n v="4.8"/>
    <m/>
    <n v="5.5"/>
    <n v="1017.2"/>
    <n v="0.94"/>
    <x v="24"/>
    <n v="1.1000000000000001"/>
    <x v="0"/>
    <x v="0"/>
    <x v="4"/>
    <n v="13.2"/>
    <n v="14.52"/>
    <n v="0"/>
  </r>
  <r>
    <n v="340"/>
    <x v="30"/>
    <n v="1.3"/>
    <n v="1.7"/>
    <m/>
    <n v="0"/>
    <n v="1028"/>
    <n v="0.93"/>
    <x v="24"/>
    <n v="1.1000000000000001"/>
    <x v="0"/>
    <x v="0"/>
    <x v="4"/>
    <n v="16.3"/>
    <n v="17.930000000000003"/>
    <n v="0"/>
  </r>
  <r>
    <n v="340"/>
    <x v="31"/>
    <n v="1.7"/>
    <n v="-0.4"/>
    <m/>
    <n v="0"/>
    <n v="1030.9000000000001"/>
    <n v="0.89"/>
    <x v="24"/>
    <n v="1.1000000000000001"/>
    <x v="1"/>
    <x v="0"/>
    <x v="4"/>
    <n v="18.399999999999999"/>
    <n v="20.239999999999998"/>
    <n v="0"/>
  </r>
  <r>
    <n v="340"/>
    <x v="32"/>
    <n v="1.1000000000000001"/>
    <n v="-1.3"/>
    <m/>
    <n v="0"/>
    <n v="1025.4000000000001"/>
    <n v="0.87"/>
    <x v="24"/>
    <n v="1.1000000000000001"/>
    <x v="1"/>
    <x v="0"/>
    <x v="4"/>
    <n v="19.3"/>
    <n v="21.230000000000004"/>
    <n v="0"/>
  </r>
  <r>
    <n v="340"/>
    <x v="33"/>
    <n v="1.7"/>
    <n v="1.1000000000000001"/>
    <m/>
    <n v="0"/>
    <n v="1027"/>
    <n v="0.89"/>
    <x v="24"/>
    <n v="1.1000000000000001"/>
    <x v="1"/>
    <x v="0"/>
    <x v="5"/>
    <n v="16.899999999999999"/>
    <n v="18.59"/>
    <n v="0"/>
  </r>
  <r>
    <n v="340"/>
    <x v="34"/>
    <n v="3.3"/>
    <n v="2.5"/>
    <m/>
    <n v="-0.1"/>
    <n v="1027.5"/>
    <n v="0.89"/>
    <x v="24"/>
    <n v="1.1000000000000001"/>
    <x v="1"/>
    <x v="0"/>
    <x v="5"/>
    <n v="15.5"/>
    <n v="17.05"/>
    <n v="0"/>
  </r>
  <r>
    <n v="340"/>
    <x v="35"/>
    <n v="2.2999999999999998"/>
    <n v="4.0999999999999996"/>
    <m/>
    <n v="-0.1"/>
    <n v="1037.9000000000001"/>
    <n v="0.97"/>
    <x v="24"/>
    <n v="1.1000000000000001"/>
    <x v="1"/>
    <x v="0"/>
    <x v="5"/>
    <n v="13.9"/>
    <n v="15.290000000000001"/>
    <n v="0"/>
  </r>
  <r>
    <n v="340"/>
    <x v="36"/>
    <n v="3.4"/>
    <n v="4.0999999999999996"/>
    <m/>
    <n v="0"/>
    <n v="1040.5999999999999"/>
    <n v="0.9"/>
    <x v="24"/>
    <n v="1.1000000000000001"/>
    <x v="1"/>
    <x v="0"/>
    <x v="5"/>
    <n v="13.9"/>
    <n v="15.290000000000001"/>
    <n v="0"/>
  </r>
  <r>
    <n v="340"/>
    <x v="37"/>
    <n v="7"/>
    <n v="3.3"/>
    <m/>
    <n v="0"/>
    <n v="1025.7"/>
    <n v="0.78"/>
    <x v="24"/>
    <n v="1.1000000000000001"/>
    <x v="1"/>
    <x v="0"/>
    <x v="5"/>
    <n v="14.7"/>
    <n v="16.170000000000002"/>
    <n v="0"/>
  </r>
  <r>
    <n v="340"/>
    <x v="38"/>
    <n v="2.9"/>
    <n v="5.7"/>
    <m/>
    <n v="-0.1"/>
    <n v="1020.7"/>
    <n v="0.77"/>
    <x v="24"/>
    <n v="1.1000000000000001"/>
    <x v="1"/>
    <x v="0"/>
    <x v="5"/>
    <n v="12.3"/>
    <n v="13.530000000000001"/>
    <n v="0"/>
  </r>
  <r>
    <n v="340"/>
    <x v="39"/>
    <n v="1.9"/>
    <n v="4"/>
    <m/>
    <n v="0"/>
    <n v="1027.9000000000001"/>
    <n v="0.89"/>
    <x v="24"/>
    <n v="1.1000000000000001"/>
    <x v="1"/>
    <x v="0"/>
    <x v="5"/>
    <n v="14"/>
    <n v="15.400000000000002"/>
    <n v="0"/>
  </r>
  <r>
    <n v="340"/>
    <x v="40"/>
    <n v="6.2"/>
    <n v="2"/>
    <m/>
    <n v="4.0999999999999996"/>
    <n v="1022.3"/>
    <n v="0.88"/>
    <x v="24"/>
    <n v="1.1000000000000001"/>
    <x v="1"/>
    <x v="0"/>
    <x v="6"/>
    <n v="16"/>
    <n v="17.600000000000001"/>
    <n v="0"/>
  </r>
  <r>
    <n v="340"/>
    <x v="41"/>
    <n v="2"/>
    <n v="2.7"/>
    <m/>
    <n v="9.6999999999999993"/>
    <n v="1016.9"/>
    <n v="0.98"/>
    <x v="24"/>
    <n v="1.1000000000000001"/>
    <x v="1"/>
    <x v="0"/>
    <x v="6"/>
    <n v="15.3"/>
    <n v="16.830000000000002"/>
    <n v="0"/>
  </r>
  <r>
    <n v="340"/>
    <x v="42"/>
    <n v="1.5"/>
    <n v="4"/>
    <m/>
    <n v="-0.1"/>
    <n v="1018"/>
    <n v="0.94"/>
    <x v="24"/>
    <n v="1.1000000000000001"/>
    <x v="1"/>
    <x v="0"/>
    <x v="6"/>
    <n v="14"/>
    <n v="15.400000000000002"/>
    <n v="0"/>
  </r>
  <r>
    <n v="340"/>
    <x v="43"/>
    <n v="2.8"/>
    <n v="0.8"/>
    <m/>
    <n v="-0.1"/>
    <n v="1022.1"/>
    <n v="0.9"/>
    <x v="24"/>
    <n v="1.1000000000000001"/>
    <x v="1"/>
    <x v="0"/>
    <x v="6"/>
    <n v="17.2"/>
    <n v="18.920000000000002"/>
    <n v="0"/>
  </r>
  <r>
    <n v="340"/>
    <x v="44"/>
    <n v="1.6"/>
    <n v="-2"/>
    <m/>
    <n v="0"/>
    <n v="1027.7"/>
    <n v="0.91"/>
    <x v="24"/>
    <n v="1.1000000000000001"/>
    <x v="1"/>
    <x v="0"/>
    <x v="6"/>
    <n v="20"/>
    <n v="22"/>
    <n v="0"/>
  </r>
  <r>
    <n v="340"/>
    <x v="45"/>
    <n v="1.8"/>
    <n v="-0.8"/>
    <m/>
    <n v="0.3"/>
    <n v="1023.5"/>
    <n v="0.82"/>
    <x v="24"/>
    <n v="1.1000000000000001"/>
    <x v="1"/>
    <x v="0"/>
    <x v="6"/>
    <n v="18.8"/>
    <n v="20.680000000000003"/>
    <n v="0"/>
  </r>
  <r>
    <n v="340"/>
    <x v="46"/>
    <n v="4.2"/>
    <n v="-0.1"/>
    <m/>
    <n v="0.1"/>
    <n v="1022"/>
    <n v="0.79"/>
    <x v="24"/>
    <n v="1.1000000000000001"/>
    <x v="1"/>
    <x v="0"/>
    <x v="6"/>
    <n v="18.100000000000001"/>
    <n v="19.910000000000004"/>
    <n v="0"/>
  </r>
  <r>
    <n v="340"/>
    <x v="47"/>
    <n v="3.4"/>
    <n v="-2"/>
    <m/>
    <n v="0"/>
    <n v="1024"/>
    <n v="0.77"/>
    <x v="24"/>
    <n v="1.1000000000000001"/>
    <x v="1"/>
    <x v="0"/>
    <x v="7"/>
    <n v="20"/>
    <n v="22"/>
    <n v="0"/>
  </r>
  <r>
    <n v="340"/>
    <x v="48"/>
    <n v="4"/>
    <n v="-0.9"/>
    <m/>
    <n v="0"/>
    <n v="1023.9"/>
    <n v="0.69"/>
    <x v="24"/>
    <n v="1.1000000000000001"/>
    <x v="1"/>
    <x v="0"/>
    <x v="7"/>
    <n v="18.899999999999999"/>
    <n v="20.79"/>
    <n v="0"/>
  </r>
  <r>
    <n v="340"/>
    <x v="49"/>
    <n v="2.9"/>
    <n v="2.2000000000000002"/>
    <m/>
    <n v="0"/>
    <n v="1020.5"/>
    <n v="0.6"/>
    <x v="24"/>
    <n v="1.1000000000000001"/>
    <x v="1"/>
    <x v="0"/>
    <x v="7"/>
    <n v="15.8"/>
    <n v="17.380000000000003"/>
    <n v="0"/>
  </r>
  <r>
    <n v="340"/>
    <x v="50"/>
    <n v="3"/>
    <n v="8.8000000000000007"/>
    <m/>
    <n v="-0.1"/>
    <n v="1019.8"/>
    <n v="0.84"/>
    <x v="24"/>
    <n v="1.1000000000000001"/>
    <x v="1"/>
    <x v="0"/>
    <x v="7"/>
    <n v="9.1999999999999993"/>
    <n v="10.119999999999999"/>
    <n v="0"/>
  </r>
  <r>
    <n v="340"/>
    <x v="51"/>
    <n v="3.7"/>
    <n v="14.8"/>
    <m/>
    <n v="-0.1"/>
    <n v="1015.8"/>
    <n v="0.67"/>
    <x v="24"/>
    <n v="1.1000000000000001"/>
    <x v="1"/>
    <x v="0"/>
    <x v="7"/>
    <n v="3.1999999999999993"/>
    <n v="3.5199999999999996"/>
    <n v="0"/>
  </r>
  <r>
    <n v="340"/>
    <x v="52"/>
    <n v="3.5"/>
    <n v="10.7"/>
    <m/>
    <n v="2.2999999999999998"/>
    <n v="1015.4"/>
    <n v="0.87"/>
    <x v="24"/>
    <n v="1.1000000000000001"/>
    <x v="1"/>
    <x v="0"/>
    <x v="7"/>
    <n v="7.3000000000000007"/>
    <n v="8.0300000000000011"/>
    <n v="0"/>
  </r>
  <r>
    <n v="340"/>
    <x v="53"/>
    <n v="3.8"/>
    <n v="11.2"/>
    <m/>
    <n v="0"/>
    <n v="1024.9000000000001"/>
    <n v="0.76"/>
    <x v="24"/>
    <n v="1.1000000000000001"/>
    <x v="1"/>
    <x v="0"/>
    <x v="7"/>
    <n v="6.8000000000000007"/>
    <n v="7.4800000000000013"/>
    <n v="0"/>
  </r>
  <r>
    <n v="340"/>
    <x v="54"/>
    <n v="5.0999999999999996"/>
    <n v="11.1"/>
    <m/>
    <n v="0.7"/>
    <n v="1015.7"/>
    <n v="0.77"/>
    <x v="24"/>
    <n v="1.1000000000000001"/>
    <x v="1"/>
    <x v="0"/>
    <x v="8"/>
    <n v="6.9"/>
    <n v="7.5900000000000007"/>
    <n v="0"/>
  </r>
  <r>
    <n v="340"/>
    <x v="55"/>
    <n v="2.6"/>
    <n v="8.5"/>
    <m/>
    <n v="5.8"/>
    <n v="1013.5"/>
    <n v="0.91"/>
    <x v="24"/>
    <n v="1.1000000000000001"/>
    <x v="1"/>
    <x v="0"/>
    <x v="8"/>
    <n v="9.5"/>
    <n v="10.450000000000001"/>
    <n v="0"/>
  </r>
  <r>
    <n v="340"/>
    <x v="56"/>
    <n v="3.6"/>
    <n v="6.9"/>
    <m/>
    <n v="2.1"/>
    <n v="1014.9"/>
    <n v="0.85"/>
    <x v="24"/>
    <n v="1.1000000000000001"/>
    <x v="1"/>
    <x v="0"/>
    <x v="8"/>
    <n v="11.1"/>
    <n v="12.21"/>
    <n v="0"/>
  </r>
  <r>
    <n v="340"/>
    <x v="57"/>
    <n v="4.4000000000000004"/>
    <n v="5.4"/>
    <m/>
    <n v="3.5"/>
    <n v="1016.4"/>
    <n v="0.91"/>
    <x v="24"/>
    <n v="1.1000000000000001"/>
    <x v="1"/>
    <x v="0"/>
    <x v="8"/>
    <n v="12.6"/>
    <n v="13.860000000000001"/>
    <n v="0"/>
  </r>
  <r>
    <n v="340"/>
    <x v="58"/>
    <n v="3"/>
    <n v="4.8"/>
    <m/>
    <n v="2.2000000000000002"/>
    <n v="1026.8"/>
    <n v="0.85"/>
    <x v="24"/>
    <n v="1.1000000000000001"/>
    <x v="1"/>
    <x v="0"/>
    <x v="8"/>
    <n v="13.2"/>
    <n v="14.52"/>
    <n v="0"/>
  </r>
  <r>
    <n v="340"/>
    <x v="59"/>
    <n v="2.1"/>
    <n v="2.7"/>
    <m/>
    <n v="0"/>
    <n v="1033.9000000000001"/>
    <n v="0.86"/>
    <x v="24"/>
    <n v="1"/>
    <x v="2"/>
    <x v="0"/>
    <x v="8"/>
    <n v="15.3"/>
    <n v="15.3"/>
    <n v="0"/>
  </r>
  <r>
    <n v="340"/>
    <x v="60"/>
    <n v="1.6"/>
    <n v="1.8"/>
    <m/>
    <n v="0"/>
    <n v="1034.3"/>
    <n v="0.85"/>
    <x v="24"/>
    <n v="1"/>
    <x v="2"/>
    <x v="0"/>
    <x v="8"/>
    <n v="16.2"/>
    <n v="16.2"/>
    <n v="0"/>
  </r>
  <r>
    <n v="340"/>
    <x v="61"/>
    <n v="1.1000000000000001"/>
    <n v="2.5"/>
    <m/>
    <n v="0"/>
    <n v="1029.5999999999999"/>
    <n v="0.83"/>
    <x v="24"/>
    <n v="1"/>
    <x v="2"/>
    <x v="0"/>
    <x v="9"/>
    <n v="15.5"/>
    <n v="15.5"/>
    <n v="0"/>
  </r>
  <r>
    <n v="340"/>
    <x v="62"/>
    <n v="1"/>
    <n v="3.2"/>
    <m/>
    <n v="0"/>
    <n v="1026.5"/>
    <n v="0.81"/>
    <x v="24"/>
    <n v="1"/>
    <x v="2"/>
    <x v="0"/>
    <x v="9"/>
    <n v="14.8"/>
    <n v="14.8"/>
    <n v="0"/>
  </r>
  <r>
    <n v="340"/>
    <x v="63"/>
    <n v="1.4"/>
    <n v="6.1"/>
    <m/>
    <n v="0"/>
    <n v="1023.1"/>
    <n v="0.73"/>
    <x v="24"/>
    <n v="1"/>
    <x v="2"/>
    <x v="0"/>
    <x v="9"/>
    <n v="11.9"/>
    <n v="11.9"/>
    <n v="0"/>
  </r>
  <r>
    <n v="340"/>
    <x v="64"/>
    <n v="2"/>
    <n v="8.3000000000000007"/>
    <m/>
    <n v="0"/>
    <n v="1017.3"/>
    <n v="0.66"/>
    <x v="24"/>
    <n v="1"/>
    <x v="2"/>
    <x v="0"/>
    <x v="9"/>
    <n v="9.6999999999999993"/>
    <n v="9.6999999999999993"/>
    <n v="0"/>
  </r>
  <r>
    <n v="340"/>
    <x v="65"/>
    <n v="2"/>
    <n v="10.1"/>
    <m/>
    <n v="0"/>
    <n v="1015.7"/>
    <n v="0.65"/>
    <x v="24"/>
    <n v="1"/>
    <x v="2"/>
    <x v="0"/>
    <x v="9"/>
    <n v="7.9"/>
    <n v="7.9"/>
    <n v="0"/>
  </r>
  <r>
    <n v="340"/>
    <x v="66"/>
    <n v="2.5"/>
    <n v="9.9"/>
    <m/>
    <n v="0"/>
    <n v="1011.3"/>
    <n v="0.6"/>
    <x v="24"/>
    <n v="1"/>
    <x v="2"/>
    <x v="0"/>
    <x v="9"/>
    <n v="8.1"/>
    <n v="8.1"/>
    <n v="0"/>
  </r>
  <r>
    <n v="340"/>
    <x v="67"/>
    <n v="2.7"/>
    <n v="10"/>
    <m/>
    <n v="0"/>
    <n v="1004.5"/>
    <n v="0.62"/>
    <x v="24"/>
    <n v="1"/>
    <x v="2"/>
    <x v="0"/>
    <x v="9"/>
    <n v="8"/>
    <n v="8"/>
    <n v="0"/>
  </r>
  <r>
    <n v="340"/>
    <x v="68"/>
    <n v="2.9"/>
    <n v="9.6"/>
    <m/>
    <n v="0"/>
    <n v="1002.1"/>
    <n v="0.65"/>
    <x v="24"/>
    <n v="1"/>
    <x v="2"/>
    <x v="0"/>
    <x v="10"/>
    <n v="8.4"/>
    <n v="8.4"/>
    <n v="0"/>
  </r>
  <r>
    <n v="340"/>
    <x v="69"/>
    <n v="2.9"/>
    <n v="4.9000000000000004"/>
    <m/>
    <n v="0"/>
    <n v="1004.2"/>
    <n v="0.81"/>
    <x v="24"/>
    <n v="1"/>
    <x v="2"/>
    <x v="0"/>
    <x v="10"/>
    <n v="13.1"/>
    <n v="13.1"/>
    <n v="0"/>
  </r>
  <r>
    <n v="340"/>
    <x v="70"/>
    <n v="1.9"/>
    <n v="3.3"/>
    <m/>
    <n v="0.4"/>
    <n v="1001.3"/>
    <n v="0.88"/>
    <x v="24"/>
    <n v="1"/>
    <x v="2"/>
    <x v="0"/>
    <x v="10"/>
    <n v="14.7"/>
    <n v="14.7"/>
    <n v="0"/>
  </r>
  <r>
    <n v="340"/>
    <x v="71"/>
    <n v="1.8"/>
    <n v="3.3"/>
    <m/>
    <n v="1"/>
    <n v="1001.2"/>
    <n v="0.85"/>
    <x v="24"/>
    <n v="1"/>
    <x v="2"/>
    <x v="0"/>
    <x v="10"/>
    <n v="14.7"/>
    <n v="14.7"/>
    <n v="0"/>
  </r>
  <r>
    <n v="340"/>
    <x v="72"/>
    <n v="2.2999999999999998"/>
    <n v="1.8"/>
    <m/>
    <n v="-0.1"/>
    <n v="1010.4"/>
    <n v="0.76"/>
    <x v="24"/>
    <n v="1"/>
    <x v="2"/>
    <x v="0"/>
    <x v="10"/>
    <n v="16.2"/>
    <n v="16.2"/>
    <n v="0"/>
  </r>
  <r>
    <n v="340"/>
    <x v="73"/>
    <n v="4.5"/>
    <n v="3"/>
    <m/>
    <n v="0"/>
    <n v="1019.6"/>
    <n v="0.73"/>
    <x v="24"/>
    <n v="1"/>
    <x v="2"/>
    <x v="0"/>
    <x v="10"/>
    <n v="15"/>
    <n v="15"/>
    <n v="0"/>
  </r>
  <r>
    <n v="340"/>
    <x v="74"/>
    <n v="3.8"/>
    <n v="4"/>
    <m/>
    <n v="-0.1"/>
    <n v="1023.3"/>
    <n v="0.73"/>
    <x v="24"/>
    <n v="1"/>
    <x v="2"/>
    <x v="0"/>
    <x v="10"/>
    <n v="14"/>
    <n v="14"/>
    <n v="0"/>
  </r>
  <r>
    <n v="340"/>
    <x v="75"/>
    <n v="3.9"/>
    <n v="5.4"/>
    <m/>
    <n v="-0.1"/>
    <n v="1028"/>
    <n v="0.66"/>
    <x v="24"/>
    <n v="1"/>
    <x v="2"/>
    <x v="0"/>
    <x v="11"/>
    <n v="12.6"/>
    <n v="12.6"/>
    <n v="0"/>
  </r>
  <r>
    <n v="340"/>
    <x v="76"/>
    <n v="4.5"/>
    <n v="4.5999999999999996"/>
    <m/>
    <n v="0"/>
    <n v="1026.3"/>
    <n v="0.47"/>
    <x v="24"/>
    <n v="1"/>
    <x v="2"/>
    <x v="0"/>
    <x v="11"/>
    <n v="13.4"/>
    <n v="13.4"/>
    <n v="0"/>
  </r>
  <r>
    <n v="340"/>
    <x v="77"/>
    <n v="2"/>
    <n v="7.6"/>
    <m/>
    <n v="0"/>
    <n v="1023.2"/>
    <n v="0.56000000000000005"/>
    <x v="24"/>
    <n v="1"/>
    <x v="2"/>
    <x v="0"/>
    <x v="11"/>
    <n v="10.4"/>
    <n v="10.4"/>
    <n v="0"/>
  </r>
  <r>
    <n v="340"/>
    <x v="78"/>
    <n v="1.8"/>
    <n v="10.6"/>
    <m/>
    <n v="0"/>
    <n v="1020.8"/>
    <n v="0.63"/>
    <x v="24"/>
    <n v="1"/>
    <x v="2"/>
    <x v="0"/>
    <x v="11"/>
    <n v="7.4"/>
    <n v="7.4"/>
    <n v="0"/>
  </r>
  <r>
    <n v="340"/>
    <x v="79"/>
    <n v="3.5"/>
    <n v="15"/>
    <m/>
    <n v="-0.1"/>
    <n v="1010.9"/>
    <n v="0.53"/>
    <x v="24"/>
    <n v="1"/>
    <x v="2"/>
    <x v="0"/>
    <x v="11"/>
    <n v="3"/>
    <n v="3"/>
    <n v="0"/>
  </r>
  <r>
    <n v="340"/>
    <x v="80"/>
    <n v="2.5"/>
    <n v="14.4"/>
    <m/>
    <n v="-0.1"/>
    <n v="1002.5"/>
    <n v="0.63"/>
    <x v="24"/>
    <n v="1"/>
    <x v="2"/>
    <x v="0"/>
    <x v="11"/>
    <n v="3.5999999999999996"/>
    <n v="3.5999999999999996"/>
    <n v="0"/>
  </r>
  <r>
    <n v="340"/>
    <x v="81"/>
    <n v="1.9"/>
    <n v="12.6"/>
    <m/>
    <n v="-0.1"/>
    <n v="1004.3"/>
    <n v="0.7"/>
    <x v="24"/>
    <n v="1"/>
    <x v="2"/>
    <x v="0"/>
    <x v="11"/>
    <n v="5.4"/>
    <n v="5.4"/>
    <n v="0"/>
  </r>
  <r>
    <n v="340"/>
    <x v="82"/>
    <n v="2.2999999999999998"/>
    <n v="9"/>
    <m/>
    <n v="0"/>
    <n v="1016"/>
    <n v="0.85"/>
    <x v="24"/>
    <n v="1"/>
    <x v="2"/>
    <x v="0"/>
    <x v="12"/>
    <n v="9"/>
    <n v="9"/>
    <n v="0"/>
  </r>
  <r>
    <n v="340"/>
    <x v="83"/>
    <n v="3.4"/>
    <n v="8.4"/>
    <m/>
    <n v="1.1000000000000001"/>
    <n v="1021.4"/>
    <n v="0.85"/>
    <x v="24"/>
    <n v="1"/>
    <x v="2"/>
    <x v="0"/>
    <x v="12"/>
    <n v="9.6"/>
    <n v="9.6"/>
    <n v="0"/>
  </r>
  <r>
    <n v="340"/>
    <x v="84"/>
    <n v="2.2000000000000002"/>
    <n v="7.2"/>
    <m/>
    <n v="0"/>
    <n v="1024.5999999999999"/>
    <n v="0.86"/>
    <x v="24"/>
    <n v="1"/>
    <x v="2"/>
    <x v="0"/>
    <x v="12"/>
    <n v="10.8"/>
    <n v="10.8"/>
    <n v="0"/>
  </r>
  <r>
    <n v="340"/>
    <x v="85"/>
    <n v="1.1000000000000001"/>
    <n v="6.7"/>
    <m/>
    <n v="0"/>
    <n v="1020.8"/>
    <n v="0.8"/>
    <x v="24"/>
    <n v="1"/>
    <x v="2"/>
    <x v="0"/>
    <x v="12"/>
    <n v="11.3"/>
    <n v="11.3"/>
    <n v="0"/>
  </r>
  <r>
    <n v="340"/>
    <x v="86"/>
    <n v="3"/>
    <n v="7.6"/>
    <m/>
    <n v="1.4"/>
    <n v="1013"/>
    <n v="0.9"/>
    <x v="24"/>
    <n v="1"/>
    <x v="2"/>
    <x v="0"/>
    <x v="12"/>
    <n v="10.4"/>
    <n v="10.4"/>
    <n v="0"/>
  </r>
  <r>
    <n v="340"/>
    <x v="87"/>
    <n v="3.4"/>
    <n v="7.5"/>
    <m/>
    <n v="0"/>
    <n v="1020"/>
    <n v="0.78"/>
    <x v="24"/>
    <n v="1"/>
    <x v="2"/>
    <x v="0"/>
    <x v="12"/>
    <n v="10.5"/>
    <n v="10.5"/>
    <n v="0"/>
  </r>
  <r>
    <n v="340"/>
    <x v="88"/>
    <n v="5.9"/>
    <n v="9.8000000000000007"/>
    <m/>
    <n v="0.2"/>
    <n v="1019.1"/>
    <n v="0.74"/>
    <x v="24"/>
    <n v="1"/>
    <x v="2"/>
    <x v="0"/>
    <x v="12"/>
    <n v="8.1999999999999993"/>
    <n v="8.1999999999999993"/>
    <n v="0"/>
  </r>
  <r>
    <n v="340"/>
    <x v="89"/>
    <n v="2.9"/>
    <n v="7.9"/>
    <m/>
    <n v="0"/>
    <n v="1027.5999999999999"/>
    <n v="0.75"/>
    <x v="24"/>
    <n v="1"/>
    <x v="2"/>
    <x v="0"/>
    <x v="13"/>
    <n v="10.1"/>
    <n v="10.1"/>
    <n v="0"/>
  </r>
  <r>
    <n v="340"/>
    <x v="90"/>
    <n v="5.0999999999999996"/>
    <n v="7.9"/>
    <m/>
    <n v="0"/>
    <n v="1026.5999999999999"/>
    <n v="0.67"/>
    <x v="24"/>
    <n v="0.8"/>
    <x v="3"/>
    <x v="0"/>
    <x v="13"/>
    <n v="10.1"/>
    <n v="8.08"/>
    <n v="0"/>
  </r>
  <r>
    <n v="340"/>
    <x v="91"/>
    <n v="6.1"/>
    <n v="11.8"/>
    <m/>
    <n v="0"/>
    <n v="1022"/>
    <n v="0.55000000000000004"/>
    <x v="24"/>
    <n v="0.8"/>
    <x v="3"/>
    <x v="0"/>
    <x v="13"/>
    <n v="6.1999999999999993"/>
    <n v="4.96"/>
    <n v="0"/>
  </r>
  <r>
    <n v="340"/>
    <x v="92"/>
    <n v="3.8"/>
    <n v="13.6"/>
    <m/>
    <n v="0"/>
    <n v="1021.4"/>
    <n v="0.56000000000000005"/>
    <x v="24"/>
    <n v="0.8"/>
    <x v="3"/>
    <x v="0"/>
    <x v="13"/>
    <n v="4.4000000000000004"/>
    <n v="3.5200000000000005"/>
    <n v="0"/>
  </r>
  <r>
    <n v="340"/>
    <x v="93"/>
    <n v="4"/>
    <n v="14.4"/>
    <m/>
    <n v="0"/>
    <n v="1019.1"/>
    <n v="0.55000000000000004"/>
    <x v="24"/>
    <n v="0.8"/>
    <x v="3"/>
    <x v="0"/>
    <x v="13"/>
    <n v="3.5999999999999996"/>
    <n v="2.88"/>
    <n v="0"/>
  </r>
  <r>
    <n v="340"/>
    <x v="94"/>
    <n v="5.0999999999999996"/>
    <n v="11.6"/>
    <m/>
    <n v="0"/>
    <n v="1018.8"/>
    <n v="0.55000000000000004"/>
    <x v="24"/>
    <n v="0.8"/>
    <x v="3"/>
    <x v="0"/>
    <x v="13"/>
    <n v="6.4"/>
    <n v="5.120000000000001"/>
    <n v="0"/>
  </r>
  <r>
    <n v="340"/>
    <x v="95"/>
    <n v="5"/>
    <n v="7.9"/>
    <m/>
    <n v="0"/>
    <n v="1023.8"/>
    <n v="0.45"/>
    <x v="24"/>
    <n v="0.8"/>
    <x v="3"/>
    <x v="0"/>
    <x v="13"/>
    <n v="10.1"/>
    <n v="8.08"/>
    <n v="0"/>
  </r>
  <r>
    <n v="340"/>
    <x v="96"/>
    <n v="3.5"/>
    <n v="7.3"/>
    <m/>
    <n v="0"/>
    <n v="1025.9000000000001"/>
    <n v="0.54"/>
    <x v="24"/>
    <n v="0.8"/>
    <x v="3"/>
    <x v="0"/>
    <x v="14"/>
    <n v="10.7"/>
    <n v="8.56"/>
    <n v="0"/>
  </r>
  <r>
    <n v="340"/>
    <x v="97"/>
    <n v="3.4"/>
    <n v="9.1999999999999993"/>
    <m/>
    <n v="0"/>
    <n v="1026.3"/>
    <n v="0.6"/>
    <x v="24"/>
    <n v="0.8"/>
    <x v="3"/>
    <x v="0"/>
    <x v="14"/>
    <n v="8.8000000000000007"/>
    <n v="7.0400000000000009"/>
    <n v="0"/>
  </r>
  <r>
    <n v="340"/>
    <x v="98"/>
    <n v="3.5"/>
    <n v="8.1999999999999993"/>
    <m/>
    <n v="0"/>
    <n v="1027.0999999999999"/>
    <n v="0.75"/>
    <x v="24"/>
    <n v="0.8"/>
    <x v="3"/>
    <x v="0"/>
    <x v="14"/>
    <n v="9.8000000000000007"/>
    <n v="7.8400000000000007"/>
    <n v="0"/>
  </r>
  <r>
    <n v="340"/>
    <x v="99"/>
    <n v="2.2999999999999998"/>
    <n v="8.6"/>
    <m/>
    <n v="0"/>
    <n v="1028.7"/>
    <n v="0.76"/>
    <x v="24"/>
    <n v="0.8"/>
    <x v="3"/>
    <x v="0"/>
    <x v="14"/>
    <n v="9.4"/>
    <n v="7.5200000000000005"/>
    <n v="0"/>
  </r>
  <r>
    <n v="340"/>
    <x v="100"/>
    <n v="2.2999999999999998"/>
    <n v="9.1"/>
    <m/>
    <n v="0"/>
    <n v="1021.8"/>
    <n v="0.78"/>
    <x v="24"/>
    <n v="0.8"/>
    <x v="3"/>
    <x v="0"/>
    <x v="14"/>
    <n v="8.9"/>
    <n v="7.120000000000001"/>
    <n v="0"/>
  </r>
  <r>
    <n v="340"/>
    <x v="101"/>
    <n v="3.5"/>
    <n v="15.9"/>
    <m/>
    <n v="0.4"/>
    <n v="1008.1"/>
    <n v="0.55000000000000004"/>
    <x v="24"/>
    <n v="0.8"/>
    <x v="3"/>
    <x v="0"/>
    <x v="14"/>
    <n v="2.0999999999999996"/>
    <n v="1.6799999999999997"/>
    <n v="0"/>
  </r>
  <r>
    <n v="340"/>
    <x v="102"/>
    <n v="4.5"/>
    <n v="13.4"/>
    <m/>
    <n v="2.5"/>
    <n v="1004.6"/>
    <n v="0.79"/>
    <x v="24"/>
    <n v="0.8"/>
    <x v="3"/>
    <x v="0"/>
    <x v="14"/>
    <n v="4.5999999999999996"/>
    <n v="3.6799999999999997"/>
    <n v="0"/>
  </r>
  <r>
    <n v="340"/>
    <x v="103"/>
    <n v="2.7"/>
    <n v="12.2"/>
    <m/>
    <n v="0.6"/>
    <n v="1006.8"/>
    <n v="0.69"/>
    <x v="24"/>
    <n v="0.8"/>
    <x v="3"/>
    <x v="0"/>
    <x v="15"/>
    <n v="5.8000000000000007"/>
    <n v="4.6400000000000006"/>
    <n v="0"/>
  </r>
  <r>
    <n v="340"/>
    <x v="104"/>
    <n v="2.9"/>
    <n v="14.9"/>
    <m/>
    <n v="0.2"/>
    <n v="998.4"/>
    <n v="0.69"/>
    <x v="24"/>
    <n v="0.8"/>
    <x v="3"/>
    <x v="0"/>
    <x v="15"/>
    <n v="3.0999999999999996"/>
    <n v="2.48"/>
    <n v="0"/>
  </r>
  <r>
    <n v="340"/>
    <x v="105"/>
    <n v="2.9"/>
    <n v="10.6"/>
    <m/>
    <n v="-0.1"/>
    <n v="1008.7"/>
    <n v="0.68"/>
    <x v="24"/>
    <n v="0.8"/>
    <x v="3"/>
    <x v="0"/>
    <x v="15"/>
    <n v="7.4"/>
    <n v="5.9200000000000008"/>
    <n v="0"/>
  </r>
  <r>
    <n v="340"/>
    <x v="106"/>
    <n v="1.7"/>
    <n v="10.3"/>
    <m/>
    <n v="0"/>
    <n v="1013.2"/>
    <n v="0.74"/>
    <x v="24"/>
    <n v="0.8"/>
    <x v="3"/>
    <x v="0"/>
    <x v="15"/>
    <n v="7.6999999999999993"/>
    <n v="6.16"/>
    <n v="0"/>
  </r>
  <r>
    <n v="340"/>
    <x v="107"/>
    <n v="2.2000000000000002"/>
    <n v="11.1"/>
    <m/>
    <n v="0"/>
    <n v="1013.8"/>
    <n v="0.64"/>
    <x v="24"/>
    <n v="0.8"/>
    <x v="3"/>
    <x v="0"/>
    <x v="15"/>
    <n v="6.9"/>
    <n v="5.5200000000000005"/>
    <n v="0"/>
  </r>
  <r>
    <n v="340"/>
    <x v="108"/>
    <n v="4.4000000000000004"/>
    <n v="10.9"/>
    <m/>
    <n v="0"/>
    <n v="1008.9"/>
    <n v="0.66"/>
    <x v="24"/>
    <n v="0.8"/>
    <x v="3"/>
    <x v="0"/>
    <x v="15"/>
    <n v="7.1"/>
    <n v="5.68"/>
    <n v="0"/>
  </r>
  <r>
    <n v="340"/>
    <x v="109"/>
    <n v="3.3"/>
    <n v="11.6"/>
    <m/>
    <n v="6.3"/>
    <n v="1006.9"/>
    <n v="0.77"/>
    <x v="24"/>
    <n v="0.8"/>
    <x v="3"/>
    <x v="0"/>
    <x v="15"/>
    <n v="6.4"/>
    <n v="5.120000000000001"/>
    <n v="0"/>
  </r>
  <r>
    <n v="340"/>
    <x v="110"/>
    <n v="1.9"/>
    <n v="11.9"/>
    <m/>
    <n v="0.6"/>
    <n v="1010.4"/>
    <n v="0.86"/>
    <x v="24"/>
    <n v="0.8"/>
    <x v="3"/>
    <x v="0"/>
    <x v="16"/>
    <n v="6.1"/>
    <n v="4.88"/>
    <n v="0"/>
  </r>
  <r>
    <n v="340"/>
    <x v="111"/>
    <n v="2.6"/>
    <n v="11.7"/>
    <m/>
    <n v="0"/>
    <n v="1017.2"/>
    <n v="0.81"/>
    <x v="24"/>
    <n v="0.8"/>
    <x v="3"/>
    <x v="0"/>
    <x v="16"/>
    <n v="6.3000000000000007"/>
    <n v="5.0400000000000009"/>
    <n v="0"/>
  </r>
  <r>
    <n v="340"/>
    <x v="112"/>
    <n v="1.7"/>
    <n v="10.5"/>
    <m/>
    <n v="1.3"/>
    <n v="1014.6"/>
    <n v="0.89"/>
    <x v="24"/>
    <n v="0.8"/>
    <x v="3"/>
    <x v="0"/>
    <x v="16"/>
    <n v="7.5"/>
    <n v="6"/>
    <n v="0"/>
  </r>
  <r>
    <n v="340"/>
    <x v="113"/>
    <n v="3.3"/>
    <n v="11.3"/>
    <m/>
    <n v="4.7"/>
    <n v="1018.2"/>
    <n v="0.92"/>
    <x v="24"/>
    <n v="0.8"/>
    <x v="3"/>
    <x v="0"/>
    <x v="16"/>
    <n v="6.6999999999999993"/>
    <n v="5.3599999999999994"/>
    <n v="0"/>
  </r>
  <r>
    <n v="340"/>
    <x v="114"/>
    <n v="3.2"/>
    <n v="11"/>
    <m/>
    <n v="0"/>
    <n v="1022.2"/>
    <n v="0.78"/>
    <x v="24"/>
    <n v="0.8"/>
    <x v="3"/>
    <x v="0"/>
    <x v="16"/>
    <n v="7"/>
    <n v="5.6000000000000005"/>
    <n v="0"/>
  </r>
  <r>
    <n v="340"/>
    <x v="115"/>
    <n v="3"/>
    <n v="11.4"/>
    <m/>
    <n v="0"/>
    <n v="1022.1"/>
    <n v="0.74"/>
    <x v="24"/>
    <n v="0.8"/>
    <x v="3"/>
    <x v="0"/>
    <x v="16"/>
    <n v="6.6"/>
    <n v="5.28"/>
    <n v="0"/>
  </r>
  <r>
    <n v="340"/>
    <x v="116"/>
    <n v="2.2999999999999998"/>
    <n v="13.8"/>
    <m/>
    <n v="0"/>
    <n v="1024.8"/>
    <n v="0.65"/>
    <x v="24"/>
    <n v="0.8"/>
    <x v="3"/>
    <x v="0"/>
    <x v="16"/>
    <n v="4.1999999999999993"/>
    <n v="3.3599999999999994"/>
    <n v="0"/>
  </r>
  <r>
    <n v="340"/>
    <x v="117"/>
    <n v="2"/>
    <n v="14.1"/>
    <m/>
    <n v="0"/>
    <n v="1026.8"/>
    <n v="0.62"/>
    <x v="24"/>
    <n v="0.8"/>
    <x v="3"/>
    <x v="0"/>
    <x v="17"/>
    <n v="3.9000000000000004"/>
    <n v="3.1200000000000006"/>
    <n v="0"/>
  </r>
  <r>
    <n v="340"/>
    <x v="118"/>
    <n v="3.2"/>
    <n v="16"/>
    <m/>
    <n v="0"/>
    <n v="1025.7"/>
    <n v="0.62"/>
    <x v="24"/>
    <n v="0.8"/>
    <x v="3"/>
    <x v="0"/>
    <x v="17"/>
    <n v="2"/>
    <n v="1.6"/>
    <n v="0"/>
  </r>
  <r>
    <n v="340"/>
    <x v="119"/>
    <n v="2.9"/>
    <n v="17.8"/>
    <m/>
    <n v="0"/>
    <n v="1022.3"/>
    <n v="0.62"/>
    <x v="24"/>
    <n v="0.8"/>
    <x v="3"/>
    <x v="0"/>
    <x v="17"/>
    <n v="0.19999999999999929"/>
    <n v="0.15999999999999945"/>
    <n v="0"/>
  </r>
  <r>
    <n v="340"/>
    <x v="120"/>
    <n v="1.7"/>
    <n v="19.600000000000001"/>
    <m/>
    <n v="0"/>
    <n v="1017.3"/>
    <n v="0.57999999999999996"/>
    <x v="24"/>
    <n v="0.8"/>
    <x v="4"/>
    <x v="0"/>
    <x v="17"/>
    <n v="0"/>
    <n v="0"/>
    <n v="1.6000000000000014"/>
  </r>
  <r>
    <n v="340"/>
    <x v="121"/>
    <n v="2.5"/>
    <n v="17.899999999999999"/>
    <m/>
    <n v="0"/>
    <n v="1014.4"/>
    <n v="0.67"/>
    <x v="24"/>
    <n v="0.8"/>
    <x v="4"/>
    <x v="0"/>
    <x v="17"/>
    <n v="0.10000000000000142"/>
    <n v="8.000000000000114E-2"/>
    <n v="0"/>
  </r>
  <r>
    <n v="340"/>
    <x v="122"/>
    <n v="3.6"/>
    <n v="13.9"/>
    <m/>
    <n v="0"/>
    <n v="1012.1"/>
    <n v="0.63"/>
    <x v="24"/>
    <n v="0.8"/>
    <x v="4"/>
    <x v="0"/>
    <x v="17"/>
    <n v="4.0999999999999996"/>
    <n v="3.28"/>
    <n v="0"/>
  </r>
  <r>
    <n v="340"/>
    <x v="123"/>
    <n v="3.5"/>
    <n v="9.6"/>
    <m/>
    <n v="0.3"/>
    <n v="1015.4"/>
    <n v="0.67"/>
    <x v="24"/>
    <n v="0.8"/>
    <x v="4"/>
    <x v="0"/>
    <x v="17"/>
    <n v="8.4"/>
    <n v="6.7200000000000006"/>
    <n v="0"/>
  </r>
  <r>
    <n v="340"/>
    <x v="124"/>
    <n v="4"/>
    <n v="8.8000000000000007"/>
    <m/>
    <n v="0"/>
    <n v="1018.7"/>
    <n v="0.62"/>
    <x v="24"/>
    <n v="0.8"/>
    <x v="4"/>
    <x v="0"/>
    <x v="18"/>
    <n v="9.1999999999999993"/>
    <n v="7.3599999999999994"/>
    <n v="0"/>
  </r>
  <r>
    <n v="340"/>
    <x v="125"/>
    <n v="4.3"/>
    <n v="10.5"/>
    <m/>
    <n v="0"/>
    <n v="1022"/>
    <n v="0.66"/>
    <x v="24"/>
    <n v="0.8"/>
    <x v="4"/>
    <x v="0"/>
    <x v="18"/>
    <n v="7.5"/>
    <n v="6"/>
    <n v="0"/>
  </r>
  <r>
    <n v="340"/>
    <x v="126"/>
    <n v="3.7"/>
    <n v="11.1"/>
    <m/>
    <n v="0"/>
    <n v="1020.8"/>
    <n v="0.67"/>
    <x v="24"/>
    <n v="0.8"/>
    <x v="4"/>
    <x v="0"/>
    <x v="18"/>
    <n v="6.9"/>
    <n v="5.5200000000000005"/>
    <n v="0"/>
  </r>
  <r>
    <n v="340"/>
    <x v="127"/>
    <n v="3.9"/>
    <n v="13.3"/>
    <m/>
    <n v="0"/>
    <n v="1018.2"/>
    <n v="0.54"/>
    <x v="24"/>
    <n v="0.8"/>
    <x v="4"/>
    <x v="0"/>
    <x v="18"/>
    <n v="4.6999999999999993"/>
    <n v="3.76"/>
    <n v="0"/>
  </r>
  <r>
    <n v="340"/>
    <x v="128"/>
    <n v="3.9"/>
    <n v="13.3"/>
    <m/>
    <n v="0"/>
    <n v="1020.2"/>
    <n v="0.47"/>
    <x v="24"/>
    <n v="0.8"/>
    <x v="4"/>
    <x v="0"/>
    <x v="18"/>
    <n v="4.6999999999999993"/>
    <n v="3.76"/>
    <n v="0"/>
  </r>
  <r>
    <n v="340"/>
    <x v="129"/>
    <n v="3.5"/>
    <n v="15.3"/>
    <m/>
    <n v="0"/>
    <n v="1018.5"/>
    <n v="0.48"/>
    <x v="24"/>
    <n v="0.8"/>
    <x v="4"/>
    <x v="0"/>
    <x v="18"/>
    <n v="2.6999999999999993"/>
    <n v="2.1599999999999997"/>
    <n v="0"/>
  </r>
  <r>
    <n v="340"/>
    <x v="130"/>
    <n v="3.1"/>
    <n v="17.600000000000001"/>
    <m/>
    <n v="0"/>
    <n v="1012.5"/>
    <n v="0.45"/>
    <x v="24"/>
    <n v="0.8"/>
    <x v="4"/>
    <x v="0"/>
    <x v="18"/>
    <n v="0.39999999999999858"/>
    <n v="0.3199999999999989"/>
    <n v="0"/>
  </r>
  <r>
    <n v="340"/>
    <x v="131"/>
    <n v="3.6"/>
    <n v="18.8"/>
    <m/>
    <n v="0"/>
    <n v="1012.2"/>
    <n v="0.44"/>
    <x v="24"/>
    <n v="0.8"/>
    <x v="4"/>
    <x v="0"/>
    <x v="19"/>
    <n v="0"/>
    <n v="0"/>
    <n v="0.80000000000000071"/>
  </r>
  <r>
    <n v="340"/>
    <x v="132"/>
    <n v="3.6"/>
    <n v="16.899999999999999"/>
    <m/>
    <n v="0"/>
    <n v="1017.1"/>
    <n v="0.43"/>
    <x v="24"/>
    <n v="0.8"/>
    <x v="4"/>
    <x v="0"/>
    <x v="19"/>
    <n v="1.1000000000000014"/>
    <n v="0.88000000000000123"/>
    <n v="0"/>
  </r>
  <r>
    <n v="340"/>
    <x v="133"/>
    <n v="3.6"/>
    <n v="15.1"/>
    <m/>
    <n v="0"/>
    <n v="1019.1"/>
    <n v="0.6"/>
    <x v="24"/>
    <n v="0.8"/>
    <x v="4"/>
    <x v="0"/>
    <x v="19"/>
    <n v="2.9000000000000004"/>
    <n v="2.3200000000000003"/>
    <n v="0"/>
  </r>
  <r>
    <n v="340"/>
    <x v="134"/>
    <n v="4.0999999999999996"/>
    <n v="13.9"/>
    <m/>
    <n v="0"/>
    <n v="1020.9"/>
    <n v="0.59"/>
    <x v="24"/>
    <n v="0.8"/>
    <x v="4"/>
    <x v="0"/>
    <x v="19"/>
    <n v="4.0999999999999996"/>
    <n v="3.28"/>
    <n v="0"/>
  </r>
  <r>
    <n v="340"/>
    <x v="135"/>
    <n v="3.5"/>
    <n v="11.8"/>
    <m/>
    <n v="0"/>
    <n v="1022.2"/>
    <n v="0.68"/>
    <x v="24"/>
    <n v="0.8"/>
    <x v="4"/>
    <x v="0"/>
    <x v="19"/>
    <n v="6.1999999999999993"/>
    <n v="4.96"/>
    <n v="0"/>
  </r>
  <r>
    <n v="340"/>
    <x v="136"/>
    <n v="3.8"/>
    <n v="13.7"/>
    <m/>
    <n v="0"/>
    <n v="1019.8"/>
    <n v="0.67"/>
    <x v="24"/>
    <n v="0.8"/>
    <x v="4"/>
    <x v="0"/>
    <x v="19"/>
    <n v="4.3000000000000007"/>
    <n v="3.4400000000000008"/>
    <n v="0"/>
  </r>
  <r>
    <n v="340"/>
    <x v="137"/>
    <n v="3.2"/>
    <n v="12.9"/>
    <m/>
    <n v="-0.1"/>
    <n v="1018.4"/>
    <n v="0.73"/>
    <x v="24"/>
    <n v="0.8"/>
    <x v="4"/>
    <x v="0"/>
    <x v="19"/>
    <n v="5.0999999999999996"/>
    <n v="4.08"/>
    <n v="0"/>
  </r>
  <r>
    <n v="340"/>
    <x v="138"/>
    <n v="3.5"/>
    <n v="15.9"/>
    <m/>
    <n v="0"/>
    <n v="1019.3"/>
    <n v="0.56999999999999995"/>
    <x v="24"/>
    <n v="0.8"/>
    <x v="4"/>
    <x v="0"/>
    <x v="20"/>
    <n v="2.0999999999999996"/>
    <n v="1.6799999999999997"/>
    <n v="0"/>
  </r>
  <r>
    <n v="340"/>
    <x v="139"/>
    <n v="3.1"/>
    <n v="15.3"/>
    <m/>
    <n v="0"/>
    <n v="1018.5"/>
    <n v="0.59"/>
    <x v="24"/>
    <n v="0.8"/>
    <x v="4"/>
    <x v="0"/>
    <x v="20"/>
    <n v="2.6999999999999993"/>
    <n v="2.1599999999999997"/>
    <n v="0"/>
  </r>
  <r>
    <n v="340"/>
    <x v="140"/>
    <n v="2.8"/>
    <n v="12.8"/>
    <m/>
    <n v="0"/>
    <n v="1015.4"/>
    <n v="0.68"/>
    <x v="24"/>
    <n v="0.8"/>
    <x v="4"/>
    <x v="0"/>
    <x v="20"/>
    <n v="5.1999999999999993"/>
    <n v="4.1599999999999993"/>
    <n v="0"/>
  </r>
  <r>
    <n v="340"/>
    <x v="141"/>
    <n v="3.5"/>
    <n v="11.1"/>
    <m/>
    <n v="-0.1"/>
    <n v="1017.2"/>
    <n v="0.63"/>
    <x v="24"/>
    <n v="0.8"/>
    <x v="4"/>
    <x v="0"/>
    <x v="20"/>
    <n v="6.9"/>
    <n v="5.5200000000000005"/>
    <n v="0"/>
  </r>
  <r>
    <n v="340"/>
    <x v="142"/>
    <n v="3.9"/>
    <n v="11.1"/>
    <m/>
    <n v="0.1"/>
    <n v="1018.6"/>
    <n v="0.64"/>
    <x v="24"/>
    <n v="0.8"/>
    <x v="4"/>
    <x v="0"/>
    <x v="20"/>
    <n v="6.9"/>
    <n v="5.5200000000000005"/>
    <n v="0"/>
  </r>
  <r>
    <n v="340"/>
    <x v="143"/>
    <n v="4.3"/>
    <n v="13.4"/>
    <m/>
    <n v="7.1"/>
    <n v="1013.2"/>
    <n v="0.78"/>
    <x v="24"/>
    <n v="0.8"/>
    <x v="4"/>
    <x v="0"/>
    <x v="20"/>
    <n v="4.5999999999999996"/>
    <n v="3.6799999999999997"/>
    <n v="0"/>
  </r>
  <r>
    <n v="340"/>
    <x v="144"/>
    <n v="5.8"/>
    <n v="16.3"/>
    <m/>
    <n v="1.4"/>
    <n v="1010.4"/>
    <n v="0.74"/>
    <x v="24"/>
    <n v="0.8"/>
    <x v="4"/>
    <x v="0"/>
    <x v="20"/>
    <n v="1.6999999999999993"/>
    <n v="1.3599999999999994"/>
    <n v="0"/>
  </r>
  <r>
    <n v="340"/>
    <x v="145"/>
    <n v="5.2"/>
    <n v="15.1"/>
    <m/>
    <n v="-0.1"/>
    <n v="1016.6"/>
    <n v="0.65"/>
    <x v="24"/>
    <n v="0.8"/>
    <x v="4"/>
    <x v="0"/>
    <x v="21"/>
    <n v="2.9000000000000004"/>
    <n v="2.3200000000000003"/>
    <n v="0"/>
  </r>
  <r>
    <n v="340"/>
    <x v="146"/>
    <n v="6.5"/>
    <n v="14.9"/>
    <m/>
    <n v="16.7"/>
    <n v="1014"/>
    <n v="0.82"/>
    <x v="24"/>
    <n v="0.8"/>
    <x v="4"/>
    <x v="0"/>
    <x v="21"/>
    <n v="3.0999999999999996"/>
    <n v="2.48"/>
    <n v="0"/>
  </r>
  <r>
    <n v="340"/>
    <x v="147"/>
    <n v="5.5"/>
    <n v="15"/>
    <m/>
    <n v="-0.1"/>
    <n v="1016.1"/>
    <n v="0.81"/>
    <x v="24"/>
    <n v="0.8"/>
    <x v="4"/>
    <x v="0"/>
    <x v="21"/>
    <n v="3"/>
    <n v="2.4000000000000004"/>
    <n v="0"/>
  </r>
  <r>
    <n v="340"/>
    <x v="148"/>
    <n v="4.4000000000000004"/>
    <n v="15.3"/>
    <m/>
    <n v="0.1"/>
    <n v="1020.6"/>
    <n v="0.84"/>
    <x v="24"/>
    <n v="0.8"/>
    <x v="4"/>
    <x v="0"/>
    <x v="21"/>
    <n v="2.6999999999999993"/>
    <n v="2.1599999999999997"/>
    <n v="0"/>
  </r>
  <r>
    <n v="340"/>
    <x v="149"/>
    <n v="3.5"/>
    <n v="17.399999999999999"/>
    <m/>
    <n v="0"/>
    <n v="1019.8"/>
    <n v="0.8"/>
    <x v="24"/>
    <n v="0.8"/>
    <x v="4"/>
    <x v="0"/>
    <x v="21"/>
    <n v="0.60000000000000142"/>
    <n v="0.48000000000000115"/>
    <n v="0"/>
  </r>
  <r>
    <n v="340"/>
    <x v="150"/>
    <n v="1.8"/>
    <n v="19.3"/>
    <m/>
    <n v="0"/>
    <n v="1016.7"/>
    <n v="0.72"/>
    <x v="24"/>
    <n v="0.8"/>
    <x v="4"/>
    <x v="0"/>
    <x v="21"/>
    <n v="0"/>
    <n v="0"/>
    <n v="1.3000000000000007"/>
  </r>
  <r>
    <n v="340"/>
    <x v="151"/>
    <n v="4.8"/>
    <n v="16.600000000000001"/>
    <m/>
    <n v="0"/>
    <n v="1014.4"/>
    <n v="0.7"/>
    <x v="24"/>
    <n v="0.8"/>
    <x v="5"/>
    <x v="0"/>
    <x v="21"/>
    <n v="1.3999999999999986"/>
    <n v="1.119999999999999"/>
    <n v="0"/>
  </r>
  <r>
    <n v="340"/>
    <x v="152"/>
    <n v="3.5"/>
    <n v="13.8"/>
    <m/>
    <n v="2"/>
    <n v="1016.2"/>
    <n v="0.7"/>
    <x v="24"/>
    <n v="0.8"/>
    <x v="5"/>
    <x v="0"/>
    <x v="22"/>
    <n v="4.1999999999999993"/>
    <n v="3.3599999999999994"/>
    <n v="0"/>
  </r>
  <r>
    <n v="340"/>
    <x v="153"/>
    <n v="3.8"/>
    <n v="17.100000000000001"/>
    <m/>
    <n v="-0.1"/>
    <n v="1010"/>
    <n v="0.56999999999999995"/>
    <x v="24"/>
    <n v="0.8"/>
    <x v="5"/>
    <x v="0"/>
    <x v="22"/>
    <n v="0.89999999999999858"/>
    <n v="0.71999999999999886"/>
    <n v="0"/>
  </r>
  <r>
    <n v="340"/>
    <x v="154"/>
    <n v="3.7"/>
    <n v="15.5"/>
    <m/>
    <n v="0.3"/>
    <n v="1007.7"/>
    <n v="0.67"/>
    <x v="24"/>
    <n v="0.8"/>
    <x v="5"/>
    <x v="0"/>
    <x v="22"/>
    <n v="2.5"/>
    <n v="2"/>
    <n v="0"/>
  </r>
  <r>
    <n v="340"/>
    <x v="155"/>
    <n v="4.3"/>
    <n v="15.6"/>
    <m/>
    <n v="4.5999999999999996"/>
    <n v="1006.4"/>
    <n v="0.77"/>
    <x v="24"/>
    <n v="0.8"/>
    <x v="5"/>
    <x v="0"/>
    <x v="22"/>
    <n v="2.4000000000000004"/>
    <n v="1.9200000000000004"/>
    <n v="0"/>
  </r>
  <r>
    <n v="340"/>
    <x v="156"/>
    <n v="5.7"/>
    <n v="15.8"/>
    <m/>
    <n v="0.5"/>
    <n v="1008.2"/>
    <n v="0.73"/>
    <x v="24"/>
    <n v="0.8"/>
    <x v="5"/>
    <x v="0"/>
    <x v="22"/>
    <n v="2.1999999999999993"/>
    <n v="1.7599999999999996"/>
    <n v="0"/>
  </r>
  <r>
    <n v="340"/>
    <x v="157"/>
    <n v="4.5"/>
    <n v="14.2"/>
    <m/>
    <n v="12.7"/>
    <n v="1007.3"/>
    <n v="0.82"/>
    <x v="24"/>
    <n v="0.8"/>
    <x v="5"/>
    <x v="0"/>
    <x v="22"/>
    <n v="3.8000000000000007"/>
    <n v="3.0400000000000009"/>
    <n v="0"/>
  </r>
  <r>
    <n v="340"/>
    <x v="158"/>
    <n v="6.4"/>
    <n v="13.7"/>
    <m/>
    <n v="1.9"/>
    <n v="1015.3"/>
    <n v="0.72"/>
    <x v="24"/>
    <n v="0.8"/>
    <x v="5"/>
    <x v="0"/>
    <x v="22"/>
    <n v="4.3000000000000007"/>
    <n v="3.4400000000000008"/>
    <n v="0"/>
  </r>
  <r>
    <n v="340"/>
    <x v="159"/>
    <n v="3.3"/>
    <n v="14.7"/>
    <m/>
    <n v="0"/>
    <n v="1021.7"/>
    <n v="0.73"/>
    <x v="24"/>
    <n v="0.8"/>
    <x v="5"/>
    <x v="0"/>
    <x v="23"/>
    <n v="3.3000000000000007"/>
    <n v="2.6400000000000006"/>
    <n v="0"/>
  </r>
  <r>
    <n v="340"/>
    <x v="160"/>
    <n v="4.5999999999999996"/>
    <n v="14.3"/>
    <m/>
    <n v="0.6"/>
    <n v="1017.6"/>
    <n v="0.78"/>
    <x v="24"/>
    <n v="0.8"/>
    <x v="5"/>
    <x v="0"/>
    <x v="23"/>
    <n v="3.6999999999999993"/>
    <n v="2.9599999999999995"/>
    <n v="0"/>
  </r>
  <r>
    <n v="340"/>
    <x v="161"/>
    <n v="2.9"/>
    <n v="15.4"/>
    <m/>
    <n v="0"/>
    <n v="1021.2"/>
    <n v="0.67"/>
    <x v="24"/>
    <n v="0.8"/>
    <x v="5"/>
    <x v="0"/>
    <x v="23"/>
    <n v="2.5999999999999996"/>
    <n v="2.0799999999999996"/>
    <n v="0"/>
  </r>
  <r>
    <n v="340"/>
    <x v="162"/>
    <n v="4"/>
    <n v="21.2"/>
    <m/>
    <n v="0"/>
    <n v="1015.6"/>
    <n v="0.6"/>
    <x v="24"/>
    <n v="0.8"/>
    <x v="5"/>
    <x v="0"/>
    <x v="23"/>
    <n v="0"/>
    <n v="0"/>
    <n v="3.1999999999999993"/>
  </r>
  <r>
    <n v="340"/>
    <x v="163"/>
    <n v="2.2000000000000002"/>
    <n v="24.7"/>
    <m/>
    <n v="0"/>
    <n v="1017.3"/>
    <n v="0.63"/>
    <x v="24"/>
    <n v="0.8"/>
    <x v="5"/>
    <x v="0"/>
    <x v="23"/>
    <n v="0"/>
    <n v="0"/>
    <n v="6.6999999999999993"/>
  </r>
  <r>
    <n v="340"/>
    <x v="164"/>
    <n v="3.3"/>
    <n v="21.7"/>
    <m/>
    <n v="-0.1"/>
    <n v="1017.3"/>
    <n v="0.68"/>
    <x v="24"/>
    <n v="0.8"/>
    <x v="5"/>
    <x v="0"/>
    <x v="23"/>
    <n v="0"/>
    <n v="0"/>
    <n v="3.6999999999999993"/>
  </r>
  <r>
    <n v="340"/>
    <x v="165"/>
    <n v="3.9"/>
    <n v="17.5"/>
    <m/>
    <n v="0"/>
    <n v="1022.4"/>
    <n v="0.69"/>
    <x v="24"/>
    <n v="0.8"/>
    <x v="5"/>
    <x v="0"/>
    <x v="23"/>
    <n v="0.5"/>
    <n v="0.4"/>
    <n v="0"/>
  </r>
  <r>
    <n v="340"/>
    <x v="166"/>
    <n v="2.9"/>
    <n v="17.7"/>
    <m/>
    <n v="0"/>
    <n v="1027.3"/>
    <n v="0.71"/>
    <x v="24"/>
    <n v="0.8"/>
    <x v="5"/>
    <x v="0"/>
    <x v="24"/>
    <n v="0.30000000000000071"/>
    <n v="0.24000000000000057"/>
    <n v="0"/>
  </r>
  <r>
    <n v="340"/>
    <x v="167"/>
    <n v="2.2999999999999998"/>
    <n v="18.600000000000001"/>
    <m/>
    <n v="0"/>
    <n v="1025.5"/>
    <n v="0.69"/>
    <x v="24"/>
    <n v="0.8"/>
    <x v="5"/>
    <x v="0"/>
    <x v="24"/>
    <n v="0"/>
    <n v="0"/>
    <n v="0.60000000000000142"/>
  </r>
  <r>
    <n v="340"/>
    <x v="168"/>
    <n v="2.6"/>
    <n v="19"/>
    <m/>
    <n v="0"/>
    <n v="1024.3"/>
    <n v="0.7"/>
    <x v="24"/>
    <n v="0.8"/>
    <x v="5"/>
    <x v="0"/>
    <x v="24"/>
    <n v="0"/>
    <n v="0"/>
    <n v="1"/>
  </r>
  <r>
    <n v="340"/>
    <x v="169"/>
    <n v="2.7"/>
    <n v="19.8"/>
    <m/>
    <n v="0"/>
    <n v="1026.0999999999999"/>
    <n v="0.65"/>
    <x v="24"/>
    <n v="0.8"/>
    <x v="5"/>
    <x v="0"/>
    <x v="24"/>
    <n v="0"/>
    <n v="0"/>
    <n v="1.8000000000000007"/>
  </r>
  <r>
    <n v="340"/>
    <x v="170"/>
    <n v="3.3"/>
    <n v="20.5"/>
    <m/>
    <n v="0"/>
    <n v="1024.8"/>
    <n v="0.51"/>
    <x v="24"/>
    <n v="0.8"/>
    <x v="5"/>
    <x v="0"/>
    <x v="24"/>
    <n v="0"/>
    <n v="0"/>
    <n v="2.5"/>
  </r>
  <r>
    <n v="340"/>
    <x v="171"/>
    <n v="2.2999999999999998"/>
    <n v="23.6"/>
    <m/>
    <n v="0"/>
    <n v="1019.3"/>
    <n v="0.44"/>
    <x v="24"/>
    <n v="0.8"/>
    <x v="5"/>
    <x v="0"/>
    <x v="24"/>
    <n v="0"/>
    <n v="0"/>
    <n v="5.6000000000000014"/>
  </r>
  <r>
    <n v="340"/>
    <x v="172"/>
    <n v="4.0999999999999996"/>
    <n v="22.3"/>
    <m/>
    <n v="-0.1"/>
    <n v="1013.8"/>
    <n v="0.59"/>
    <x v="24"/>
    <n v="0.8"/>
    <x v="5"/>
    <x v="0"/>
    <x v="24"/>
    <n v="0"/>
    <n v="0"/>
    <n v="4.3000000000000007"/>
  </r>
  <r>
    <n v="340"/>
    <x v="173"/>
    <n v="6.6"/>
    <n v="18.600000000000001"/>
    <m/>
    <n v="0.1"/>
    <n v="1013"/>
    <n v="0.6"/>
    <x v="24"/>
    <n v="0.8"/>
    <x v="5"/>
    <x v="0"/>
    <x v="25"/>
    <n v="0"/>
    <n v="0"/>
    <n v="0.60000000000000142"/>
  </r>
  <r>
    <n v="340"/>
    <x v="174"/>
    <n v="6"/>
    <n v="18.3"/>
    <m/>
    <n v="0.4"/>
    <n v="1013.1"/>
    <n v="0.71"/>
    <x v="24"/>
    <n v="0.8"/>
    <x v="5"/>
    <x v="0"/>
    <x v="25"/>
    <n v="0"/>
    <n v="0"/>
    <n v="0.30000000000000071"/>
  </r>
  <r>
    <n v="340"/>
    <x v="175"/>
    <n v="3.1"/>
    <n v="21.1"/>
    <m/>
    <n v="1.3"/>
    <n v="1012.4"/>
    <n v="0.74"/>
    <x v="24"/>
    <n v="0.8"/>
    <x v="5"/>
    <x v="0"/>
    <x v="25"/>
    <n v="0"/>
    <n v="0"/>
    <n v="3.1000000000000014"/>
  </r>
  <r>
    <n v="340"/>
    <x v="176"/>
    <n v="5.2"/>
    <n v="19.8"/>
    <m/>
    <n v="5"/>
    <n v="1013.1"/>
    <n v="0.78"/>
    <x v="24"/>
    <n v="0.8"/>
    <x v="5"/>
    <x v="0"/>
    <x v="25"/>
    <n v="0"/>
    <n v="0"/>
    <n v="1.8000000000000007"/>
  </r>
  <r>
    <n v="340"/>
    <x v="177"/>
    <n v="4.4000000000000004"/>
    <n v="19.899999999999999"/>
    <m/>
    <n v="1.3"/>
    <n v="1021.6"/>
    <n v="0.71"/>
    <x v="24"/>
    <n v="0.8"/>
    <x v="5"/>
    <x v="0"/>
    <x v="25"/>
    <n v="0"/>
    <n v="0"/>
    <n v="1.8999999999999986"/>
  </r>
  <r>
    <n v="340"/>
    <x v="178"/>
    <n v="4.9000000000000004"/>
    <n v="21.9"/>
    <m/>
    <n v="0"/>
    <n v="1024.2"/>
    <n v="0.75"/>
    <x v="24"/>
    <n v="0.8"/>
    <x v="5"/>
    <x v="0"/>
    <x v="25"/>
    <n v="0"/>
    <n v="0"/>
    <n v="3.8999999999999986"/>
  </r>
  <r>
    <n v="340"/>
    <x v="179"/>
    <n v="3.4"/>
    <n v="21.8"/>
    <m/>
    <n v="0"/>
    <n v="1024.3"/>
    <n v="0.74"/>
    <x v="24"/>
    <n v="0.8"/>
    <x v="5"/>
    <x v="0"/>
    <x v="25"/>
    <n v="0"/>
    <n v="0"/>
    <n v="3.8000000000000007"/>
  </r>
  <r>
    <n v="340"/>
    <x v="180"/>
    <n v="3.2"/>
    <n v="24.7"/>
    <m/>
    <n v="0"/>
    <n v="1018.7"/>
    <n v="0.6"/>
    <x v="24"/>
    <n v="0.8"/>
    <x v="5"/>
    <x v="0"/>
    <x v="26"/>
    <n v="0"/>
    <n v="0"/>
    <n v="6.6999999999999993"/>
  </r>
  <r>
    <n v="340"/>
    <x v="181"/>
    <n v="2.2999999999999998"/>
    <n v="28.6"/>
    <m/>
    <n v="0"/>
    <n v="1014.4"/>
    <n v="0.47"/>
    <x v="24"/>
    <n v="0.8"/>
    <x v="6"/>
    <x v="0"/>
    <x v="26"/>
    <n v="0"/>
    <n v="0"/>
    <n v="10.600000000000001"/>
  </r>
  <r>
    <n v="340"/>
    <x v="182"/>
    <n v="3.3"/>
    <n v="22.2"/>
    <m/>
    <n v="0.3"/>
    <n v="1016"/>
    <n v="0.72"/>
    <x v="24"/>
    <n v="0.8"/>
    <x v="6"/>
    <x v="0"/>
    <x v="26"/>
    <n v="0"/>
    <n v="0"/>
    <n v="4.1999999999999993"/>
  </r>
  <r>
    <n v="340"/>
    <x v="183"/>
    <n v="3"/>
    <n v="17"/>
    <m/>
    <n v="0"/>
    <n v="1027"/>
    <n v="0.61"/>
    <x v="24"/>
    <n v="0.8"/>
    <x v="6"/>
    <x v="0"/>
    <x v="26"/>
    <n v="1"/>
    <n v="0.8"/>
    <n v="0"/>
  </r>
  <r>
    <n v="340"/>
    <x v="184"/>
    <n v="2.8"/>
    <n v="18.5"/>
    <m/>
    <n v="0"/>
    <n v="1025.8"/>
    <n v="0.56999999999999995"/>
    <x v="24"/>
    <n v="0.8"/>
    <x v="6"/>
    <x v="0"/>
    <x v="26"/>
    <n v="0"/>
    <n v="0"/>
    <n v="0.5"/>
  </r>
  <r>
    <n v="340"/>
    <x v="185"/>
    <n v="5.7"/>
    <n v="19.3"/>
    <m/>
    <n v="0.1"/>
    <n v="1015.6"/>
    <n v="0.6"/>
    <x v="24"/>
    <n v="0.8"/>
    <x v="6"/>
    <x v="0"/>
    <x v="26"/>
    <n v="0"/>
    <n v="0"/>
    <n v="1.3000000000000007"/>
  </r>
  <r>
    <n v="340"/>
    <x v="186"/>
    <n v="3.5"/>
    <n v="17"/>
    <m/>
    <n v="9.4"/>
    <n v="1006.5"/>
    <n v="0.88"/>
    <x v="24"/>
    <n v="0.8"/>
    <x v="6"/>
    <x v="0"/>
    <x v="26"/>
    <n v="1"/>
    <n v="0.8"/>
    <n v="0"/>
  </r>
  <r>
    <n v="340"/>
    <x v="187"/>
    <n v="4.0999999999999996"/>
    <n v="16.5"/>
    <m/>
    <n v="1.3"/>
    <n v="1007.9"/>
    <n v="0.72"/>
    <x v="24"/>
    <n v="0.8"/>
    <x v="6"/>
    <x v="0"/>
    <x v="27"/>
    <n v="1.5"/>
    <n v="1.2000000000000002"/>
    <n v="0"/>
  </r>
  <r>
    <n v="340"/>
    <x v="188"/>
    <n v="3.1"/>
    <n v="14.7"/>
    <m/>
    <n v="12.3"/>
    <n v="1015.8"/>
    <n v="0.78"/>
    <x v="24"/>
    <n v="0.8"/>
    <x v="6"/>
    <x v="0"/>
    <x v="27"/>
    <n v="3.3000000000000007"/>
    <n v="2.6400000000000006"/>
    <n v="0"/>
  </r>
  <r>
    <n v="340"/>
    <x v="189"/>
    <n v="2.2000000000000002"/>
    <n v="18.100000000000001"/>
    <m/>
    <n v="0"/>
    <n v="1021.4"/>
    <n v="0.66"/>
    <x v="24"/>
    <n v="0.8"/>
    <x v="6"/>
    <x v="0"/>
    <x v="27"/>
    <n v="0"/>
    <n v="0"/>
    <n v="0.10000000000000142"/>
  </r>
  <r>
    <n v="340"/>
    <x v="190"/>
    <n v="1.9"/>
    <n v="19.7"/>
    <m/>
    <n v="0"/>
    <n v="1022.2"/>
    <n v="0.67"/>
    <x v="24"/>
    <n v="0.8"/>
    <x v="6"/>
    <x v="0"/>
    <x v="27"/>
    <n v="0"/>
    <n v="0"/>
    <n v="1.6999999999999993"/>
  </r>
  <r>
    <n v="340"/>
    <x v="191"/>
    <n v="2.5"/>
    <n v="19.8"/>
    <m/>
    <n v="0.2"/>
    <n v="1020.1"/>
    <n v="0.71"/>
    <x v="24"/>
    <n v="0.8"/>
    <x v="6"/>
    <x v="0"/>
    <x v="27"/>
    <n v="0"/>
    <n v="0"/>
    <n v="1.8000000000000007"/>
  </r>
  <r>
    <n v="340"/>
    <x v="192"/>
    <n v="2.6"/>
    <n v="19.5"/>
    <m/>
    <n v="0"/>
    <n v="1015.4"/>
    <n v="0.73"/>
    <x v="24"/>
    <n v="0.8"/>
    <x v="6"/>
    <x v="0"/>
    <x v="27"/>
    <n v="0"/>
    <n v="0"/>
    <n v="1.5"/>
  </r>
  <r>
    <n v="340"/>
    <x v="193"/>
    <n v="1.7"/>
    <n v="19.7"/>
    <m/>
    <n v="0"/>
    <n v="1011.6"/>
    <n v="0.77"/>
    <x v="24"/>
    <n v="0.8"/>
    <x v="6"/>
    <x v="0"/>
    <x v="27"/>
    <n v="0"/>
    <n v="0"/>
    <n v="1.6999999999999993"/>
  </r>
  <r>
    <n v="340"/>
    <x v="194"/>
    <n v="3.8"/>
    <n v="20.3"/>
    <m/>
    <n v="0"/>
    <n v="1014.6"/>
    <n v="0.72"/>
    <x v="24"/>
    <n v="0.8"/>
    <x v="6"/>
    <x v="0"/>
    <x v="28"/>
    <n v="0"/>
    <n v="0"/>
    <n v="2.3000000000000007"/>
  </r>
  <r>
    <n v="340"/>
    <x v="195"/>
    <n v="5"/>
    <n v="19"/>
    <m/>
    <n v="-0.1"/>
    <n v="1017.2"/>
    <n v="0.61"/>
    <x v="24"/>
    <n v="0.8"/>
    <x v="6"/>
    <x v="0"/>
    <x v="28"/>
    <n v="0"/>
    <n v="0"/>
    <n v="1"/>
  </r>
  <r>
    <n v="340"/>
    <x v="196"/>
    <n v="5"/>
    <n v="17.2"/>
    <m/>
    <n v="6.8"/>
    <n v="1014.9"/>
    <n v="0.79"/>
    <x v="24"/>
    <n v="0.8"/>
    <x v="6"/>
    <x v="0"/>
    <x v="28"/>
    <n v="0.80000000000000071"/>
    <n v="0.64000000000000057"/>
    <n v="0"/>
  </r>
  <r>
    <n v="340"/>
    <x v="197"/>
    <n v="1.6"/>
    <n v="18.3"/>
    <m/>
    <n v="0"/>
    <n v="1017.6"/>
    <n v="0.69"/>
    <x v="24"/>
    <n v="0.8"/>
    <x v="6"/>
    <x v="0"/>
    <x v="28"/>
    <n v="0"/>
    <n v="0"/>
    <n v="0.30000000000000071"/>
  </r>
  <r>
    <n v="340"/>
    <x v="198"/>
    <n v="2"/>
    <n v="22.4"/>
    <m/>
    <n v="0"/>
    <n v="1013.6"/>
    <n v="0.6"/>
    <x v="24"/>
    <n v="0.8"/>
    <x v="6"/>
    <x v="0"/>
    <x v="28"/>
    <n v="0"/>
    <n v="0"/>
    <n v="4.3999999999999986"/>
  </r>
  <r>
    <n v="340"/>
    <x v="199"/>
    <n v="3"/>
    <n v="23"/>
    <m/>
    <n v="6.9"/>
    <n v="1006.3"/>
    <n v="0.66"/>
    <x v="24"/>
    <n v="0.8"/>
    <x v="6"/>
    <x v="0"/>
    <x v="28"/>
    <n v="0"/>
    <n v="0"/>
    <n v="5"/>
  </r>
  <r>
    <n v="340"/>
    <x v="200"/>
    <n v="2.1"/>
    <n v="19.899999999999999"/>
    <m/>
    <n v="1.7"/>
    <n v="1003.7"/>
    <n v="0.82"/>
    <x v="24"/>
    <n v="0.8"/>
    <x v="6"/>
    <x v="0"/>
    <x v="28"/>
    <n v="0"/>
    <n v="0"/>
    <n v="1.8999999999999986"/>
  </r>
  <r>
    <n v="340"/>
    <x v="201"/>
    <n v="3.2"/>
    <n v="18.600000000000001"/>
    <m/>
    <n v="1.8"/>
    <n v="1002.7"/>
    <n v="0.77"/>
    <x v="24"/>
    <n v="0.8"/>
    <x v="6"/>
    <x v="0"/>
    <x v="29"/>
    <n v="0"/>
    <n v="0"/>
    <n v="0.60000000000000142"/>
  </r>
  <r>
    <n v="340"/>
    <x v="202"/>
    <n v="5.8"/>
    <n v="19.7"/>
    <m/>
    <n v="0"/>
    <n v="1009.6"/>
    <n v="0.74"/>
    <x v="24"/>
    <n v="0.8"/>
    <x v="6"/>
    <x v="0"/>
    <x v="29"/>
    <n v="0"/>
    <n v="0"/>
    <n v="1.6999999999999993"/>
  </r>
  <r>
    <n v="340"/>
    <x v="203"/>
    <n v="2.8"/>
    <n v="18.100000000000001"/>
    <m/>
    <n v="3.6"/>
    <n v="1012.5"/>
    <n v="0.84"/>
    <x v="24"/>
    <n v="0.8"/>
    <x v="6"/>
    <x v="0"/>
    <x v="29"/>
    <n v="0"/>
    <n v="0"/>
    <n v="0.10000000000000142"/>
  </r>
  <r>
    <n v="340"/>
    <x v="204"/>
    <n v="2.2000000000000002"/>
    <n v="19"/>
    <m/>
    <n v="0"/>
    <n v="1014.7"/>
    <n v="0.78"/>
    <x v="24"/>
    <n v="0.8"/>
    <x v="6"/>
    <x v="0"/>
    <x v="29"/>
    <n v="0"/>
    <n v="0"/>
    <n v="1"/>
  </r>
  <r>
    <n v="340"/>
    <x v="205"/>
    <n v="1.1000000000000001"/>
    <n v="17.600000000000001"/>
    <m/>
    <n v="5.3"/>
    <n v="1017.9"/>
    <n v="0.88"/>
    <x v="24"/>
    <n v="0.8"/>
    <x v="6"/>
    <x v="0"/>
    <x v="29"/>
    <n v="0.39999999999999858"/>
    <n v="0.3199999999999989"/>
    <n v="0"/>
  </r>
  <r>
    <n v="340"/>
    <x v="206"/>
    <n v="3.1"/>
    <n v="19.5"/>
    <m/>
    <n v="1.5"/>
    <n v="1016.2"/>
    <n v="0.77"/>
    <x v="24"/>
    <n v="0.8"/>
    <x v="6"/>
    <x v="0"/>
    <x v="29"/>
    <n v="0"/>
    <n v="0"/>
    <n v="1.5"/>
  </r>
  <r>
    <n v="340"/>
    <x v="207"/>
    <n v="1.5"/>
    <n v="16.8"/>
    <m/>
    <n v="1.7"/>
    <n v="1015.2"/>
    <n v="0.86"/>
    <x v="24"/>
    <n v="0.8"/>
    <x v="6"/>
    <x v="0"/>
    <x v="29"/>
    <n v="1.1999999999999993"/>
    <n v="0.95999999999999952"/>
    <n v="0"/>
  </r>
  <r>
    <n v="340"/>
    <x v="208"/>
    <n v="2.7"/>
    <n v="16.7"/>
    <m/>
    <n v="11"/>
    <n v="1018.4"/>
    <n v="0.8"/>
    <x v="24"/>
    <n v="0.8"/>
    <x v="6"/>
    <x v="0"/>
    <x v="30"/>
    <n v="1.3000000000000007"/>
    <n v="1.0400000000000007"/>
    <n v="0"/>
  </r>
  <r>
    <n v="340"/>
    <x v="209"/>
    <n v="2.8"/>
    <n v="17.899999999999999"/>
    <m/>
    <n v="3.1"/>
    <n v="1017.4"/>
    <n v="0.77"/>
    <x v="24"/>
    <n v="0.8"/>
    <x v="6"/>
    <x v="0"/>
    <x v="30"/>
    <n v="0.10000000000000142"/>
    <n v="8.000000000000114E-2"/>
    <n v="0"/>
  </r>
  <r>
    <n v="340"/>
    <x v="210"/>
    <n v="3"/>
    <n v="17.899999999999999"/>
    <m/>
    <n v="0"/>
    <n v="1017.1"/>
    <n v="0.71"/>
    <x v="24"/>
    <n v="0.8"/>
    <x v="6"/>
    <x v="0"/>
    <x v="30"/>
    <n v="0.10000000000000142"/>
    <n v="8.000000000000114E-2"/>
    <n v="0"/>
  </r>
  <r>
    <n v="340"/>
    <x v="211"/>
    <n v="3.7"/>
    <n v="18.100000000000001"/>
    <m/>
    <n v="4.5"/>
    <n v="1014.7"/>
    <n v="0.85"/>
    <x v="24"/>
    <n v="0.8"/>
    <x v="6"/>
    <x v="0"/>
    <x v="30"/>
    <n v="0"/>
    <n v="0"/>
    <n v="0.10000000000000142"/>
  </r>
  <r>
    <n v="340"/>
    <x v="212"/>
    <n v="4.0999999999999996"/>
    <n v="17.3"/>
    <m/>
    <n v="6.1"/>
    <n v="1013"/>
    <n v="0.8"/>
    <x v="24"/>
    <n v="0.8"/>
    <x v="7"/>
    <x v="0"/>
    <x v="30"/>
    <n v="0.69999999999999929"/>
    <n v="0.5599999999999995"/>
    <n v="0"/>
  </r>
  <r>
    <n v="340"/>
    <x v="213"/>
    <n v="4.0999999999999996"/>
    <n v="17"/>
    <m/>
    <n v="3.1"/>
    <n v="1015.5"/>
    <n v="0.76"/>
    <x v="24"/>
    <n v="0.8"/>
    <x v="7"/>
    <x v="0"/>
    <x v="30"/>
    <n v="1"/>
    <n v="0.8"/>
    <n v="0"/>
  </r>
  <r>
    <n v="340"/>
    <x v="214"/>
    <n v="4.8"/>
    <n v="18.399999999999999"/>
    <m/>
    <n v="2.6"/>
    <n v="1017.7"/>
    <n v="0.78"/>
    <x v="24"/>
    <n v="0.8"/>
    <x v="7"/>
    <x v="0"/>
    <x v="30"/>
    <n v="0"/>
    <n v="0"/>
    <n v="0.39999999999999858"/>
  </r>
  <r>
    <n v="340"/>
    <x v="215"/>
    <n v="5.5"/>
    <n v="20.7"/>
    <m/>
    <n v="0.9"/>
    <n v="1015.9"/>
    <n v="0.8"/>
    <x v="24"/>
    <n v="0.8"/>
    <x v="7"/>
    <x v="0"/>
    <x v="31"/>
    <n v="0"/>
    <n v="0"/>
    <n v="2.6999999999999993"/>
  </r>
  <r>
    <n v="340"/>
    <x v="216"/>
    <n v="5.0999999999999996"/>
    <n v="18"/>
    <m/>
    <n v="0.1"/>
    <n v="1020.4"/>
    <n v="0.63"/>
    <x v="24"/>
    <n v="0.8"/>
    <x v="7"/>
    <x v="0"/>
    <x v="31"/>
    <n v="0"/>
    <n v="0"/>
    <n v="0"/>
  </r>
  <r>
    <n v="340"/>
    <x v="217"/>
    <n v="2.2000000000000002"/>
    <n v="16.899999999999999"/>
    <m/>
    <n v="-0.1"/>
    <n v="1023.3"/>
    <n v="0.71"/>
    <x v="24"/>
    <n v="0.8"/>
    <x v="7"/>
    <x v="0"/>
    <x v="31"/>
    <n v="1.1000000000000014"/>
    <n v="0.88000000000000123"/>
    <n v="0"/>
  </r>
  <r>
    <n v="340"/>
    <x v="218"/>
    <n v="3"/>
    <n v="20.399999999999999"/>
    <m/>
    <n v="0"/>
    <n v="1016.5"/>
    <n v="0.57999999999999996"/>
    <x v="24"/>
    <n v="0.8"/>
    <x v="7"/>
    <x v="0"/>
    <x v="31"/>
    <n v="0"/>
    <n v="0"/>
    <n v="2.3999999999999986"/>
  </r>
  <r>
    <n v="340"/>
    <x v="219"/>
    <n v="3"/>
    <n v="18.600000000000001"/>
    <m/>
    <n v="0"/>
    <n v="1018.6"/>
    <n v="0.76"/>
    <x v="24"/>
    <n v="0.8"/>
    <x v="7"/>
    <x v="0"/>
    <x v="31"/>
    <n v="0"/>
    <n v="0"/>
    <n v="0.60000000000000142"/>
  </r>
  <r>
    <n v="340"/>
    <x v="220"/>
    <n v="2.8"/>
    <n v="16.7"/>
    <m/>
    <n v="0"/>
    <n v="1021.3"/>
    <n v="0.76"/>
    <x v="24"/>
    <n v="0.8"/>
    <x v="7"/>
    <x v="0"/>
    <x v="31"/>
    <n v="1.3000000000000007"/>
    <n v="1.0400000000000007"/>
    <n v="0"/>
  </r>
  <r>
    <n v="340"/>
    <x v="221"/>
    <n v="2.2999999999999998"/>
    <n v="19.100000000000001"/>
    <m/>
    <n v="0"/>
    <n v="1027"/>
    <n v="0.69"/>
    <x v="24"/>
    <n v="0.8"/>
    <x v="7"/>
    <x v="0"/>
    <x v="31"/>
    <n v="0"/>
    <n v="0"/>
    <n v="1.1000000000000014"/>
  </r>
  <r>
    <n v="340"/>
    <x v="222"/>
    <n v="2.5"/>
    <n v="21.2"/>
    <m/>
    <n v="0"/>
    <n v="1022.4"/>
    <n v="0.61"/>
    <x v="24"/>
    <n v="0.8"/>
    <x v="7"/>
    <x v="0"/>
    <x v="32"/>
    <n v="0"/>
    <n v="0"/>
    <n v="3.1999999999999993"/>
  </r>
  <r>
    <n v="340"/>
    <x v="223"/>
    <n v="2.5"/>
    <n v="23.4"/>
    <m/>
    <n v="0.1"/>
    <n v="1014.7"/>
    <n v="0.6"/>
    <x v="24"/>
    <n v="0.8"/>
    <x v="7"/>
    <x v="0"/>
    <x v="32"/>
    <n v="0"/>
    <n v="0"/>
    <n v="5.3999999999999986"/>
  </r>
  <r>
    <n v="340"/>
    <x v="224"/>
    <n v="2.2999999999999998"/>
    <n v="22.8"/>
    <m/>
    <n v="-0.1"/>
    <n v="1015.4"/>
    <n v="0.77"/>
    <x v="24"/>
    <n v="0.8"/>
    <x v="7"/>
    <x v="0"/>
    <x v="32"/>
    <n v="0"/>
    <n v="0"/>
    <n v="4.8000000000000007"/>
  </r>
  <r>
    <n v="340"/>
    <x v="225"/>
    <n v="2.8"/>
    <n v="22.5"/>
    <m/>
    <n v="-0.1"/>
    <n v="1018.8"/>
    <n v="0.76"/>
    <x v="24"/>
    <n v="0.8"/>
    <x v="7"/>
    <x v="0"/>
    <x v="32"/>
    <n v="0"/>
    <n v="0"/>
    <n v="4.5"/>
  </r>
  <r>
    <n v="340"/>
    <x v="226"/>
    <n v="2.4"/>
    <n v="21.3"/>
    <m/>
    <n v="0"/>
    <n v="1023.8"/>
    <n v="0.74"/>
    <x v="24"/>
    <n v="0.8"/>
    <x v="7"/>
    <x v="0"/>
    <x v="32"/>
    <n v="0"/>
    <n v="0"/>
    <n v="3.3000000000000007"/>
  </r>
  <r>
    <n v="340"/>
    <x v="227"/>
    <n v="3"/>
    <n v="18.3"/>
    <m/>
    <n v="-0.1"/>
    <n v="1025.3"/>
    <n v="0.76"/>
    <x v="24"/>
    <n v="0.8"/>
    <x v="7"/>
    <x v="0"/>
    <x v="32"/>
    <n v="0"/>
    <n v="0"/>
    <n v="0.30000000000000071"/>
  </r>
  <r>
    <n v="340"/>
    <x v="228"/>
    <n v="2.2000000000000002"/>
    <n v="16.399999999999999"/>
    <m/>
    <n v="0"/>
    <n v="1023.2"/>
    <n v="0.78"/>
    <x v="24"/>
    <n v="0.8"/>
    <x v="7"/>
    <x v="0"/>
    <x v="32"/>
    <n v="1.6000000000000014"/>
    <n v="1.2800000000000011"/>
    <n v="0"/>
  </r>
  <r>
    <n v="340"/>
    <x v="229"/>
    <n v="3.4"/>
    <n v="20"/>
    <m/>
    <n v="0"/>
    <n v="1019.6"/>
    <n v="0.71"/>
    <x v="24"/>
    <n v="0.8"/>
    <x v="7"/>
    <x v="0"/>
    <x v="33"/>
    <n v="0"/>
    <n v="0"/>
    <n v="2"/>
  </r>
  <r>
    <n v="340"/>
    <x v="230"/>
    <n v="4"/>
    <n v="20.6"/>
    <m/>
    <n v="0"/>
    <n v="1014.3"/>
    <n v="0.66"/>
    <x v="24"/>
    <n v="0.8"/>
    <x v="7"/>
    <x v="0"/>
    <x v="33"/>
    <n v="0"/>
    <n v="0"/>
    <n v="2.6000000000000014"/>
  </r>
  <r>
    <n v="340"/>
    <x v="231"/>
    <n v="3.7"/>
    <n v="18.7"/>
    <m/>
    <n v="0"/>
    <n v="1013.1"/>
    <n v="0.66"/>
    <x v="24"/>
    <n v="0.8"/>
    <x v="7"/>
    <x v="0"/>
    <x v="33"/>
    <n v="0"/>
    <n v="0"/>
    <n v="0.69999999999999929"/>
  </r>
  <r>
    <n v="340"/>
    <x v="232"/>
    <n v="4"/>
    <n v="17.2"/>
    <m/>
    <n v="0"/>
    <n v="1015"/>
    <n v="0.66"/>
    <x v="24"/>
    <n v="0.8"/>
    <x v="7"/>
    <x v="0"/>
    <x v="33"/>
    <n v="0.80000000000000071"/>
    <n v="0.64000000000000057"/>
    <n v="0"/>
  </r>
  <r>
    <n v="340"/>
    <x v="233"/>
    <n v="2.1"/>
    <n v="15.6"/>
    <m/>
    <n v="0"/>
    <n v="1019.9"/>
    <n v="0.68"/>
    <x v="24"/>
    <n v="0.8"/>
    <x v="7"/>
    <x v="0"/>
    <x v="33"/>
    <n v="2.4000000000000004"/>
    <n v="1.9200000000000004"/>
    <n v="0"/>
  </r>
  <r>
    <n v="340"/>
    <x v="234"/>
    <n v="2.6"/>
    <n v="15.4"/>
    <m/>
    <n v="0.9"/>
    <n v="1020.3"/>
    <n v="0.67"/>
    <x v="24"/>
    <n v="0.8"/>
    <x v="7"/>
    <x v="0"/>
    <x v="33"/>
    <n v="2.5999999999999996"/>
    <n v="2.0799999999999996"/>
    <n v="0"/>
  </r>
  <r>
    <n v="340"/>
    <x v="235"/>
    <n v="1.7"/>
    <n v="13.8"/>
    <m/>
    <n v="0"/>
    <n v="1021.3"/>
    <n v="0.68"/>
    <x v="24"/>
    <n v="0.8"/>
    <x v="7"/>
    <x v="0"/>
    <x v="33"/>
    <n v="4.1999999999999993"/>
    <n v="3.3599999999999994"/>
    <n v="0"/>
  </r>
  <r>
    <n v="340"/>
    <x v="236"/>
    <n v="1.8"/>
    <n v="16.600000000000001"/>
    <m/>
    <n v="0"/>
    <n v="1017.7"/>
    <n v="0.59"/>
    <x v="24"/>
    <n v="0.8"/>
    <x v="7"/>
    <x v="0"/>
    <x v="34"/>
    <n v="1.3999999999999986"/>
    <n v="1.119999999999999"/>
    <n v="0"/>
  </r>
  <r>
    <n v="340"/>
    <x v="237"/>
    <n v="3.2"/>
    <n v="20.399999999999999"/>
    <m/>
    <n v="0"/>
    <n v="1009.4"/>
    <n v="0.56999999999999995"/>
    <x v="24"/>
    <n v="0.8"/>
    <x v="7"/>
    <x v="0"/>
    <x v="34"/>
    <n v="0"/>
    <n v="0"/>
    <n v="2.3999999999999986"/>
  </r>
  <r>
    <n v="340"/>
    <x v="238"/>
    <n v="2.5"/>
    <n v="19.600000000000001"/>
    <m/>
    <n v="0"/>
    <n v="1007.5"/>
    <n v="0.67"/>
    <x v="24"/>
    <n v="0.8"/>
    <x v="7"/>
    <x v="0"/>
    <x v="34"/>
    <n v="0"/>
    <n v="0"/>
    <n v="1.6000000000000014"/>
  </r>
  <r>
    <n v="340"/>
    <x v="239"/>
    <n v="2.8"/>
    <n v="17.7"/>
    <m/>
    <n v="0"/>
    <n v="1003.6"/>
    <n v="0.72"/>
    <x v="24"/>
    <n v="0.8"/>
    <x v="7"/>
    <x v="0"/>
    <x v="34"/>
    <n v="0.30000000000000071"/>
    <n v="0.24000000000000057"/>
    <n v="0"/>
  </r>
  <r>
    <n v="340"/>
    <x v="240"/>
    <n v="3.3"/>
    <n v="17.2"/>
    <m/>
    <n v="0.7"/>
    <n v="1000"/>
    <n v="0.71"/>
    <x v="24"/>
    <n v="0.8"/>
    <x v="7"/>
    <x v="0"/>
    <x v="34"/>
    <n v="0.80000000000000071"/>
    <n v="0.64000000000000057"/>
    <n v="0"/>
  </r>
  <r>
    <n v="340"/>
    <x v="241"/>
    <n v="4.3"/>
    <n v="19"/>
    <m/>
    <n v="-0.1"/>
    <n v="1006"/>
    <n v="0.68"/>
    <x v="24"/>
    <n v="0.8"/>
    <x v="7"/>
    <x v="0"/>
    <x v="34"/>
    <n v="0"/>
    <n v="0"/>
    <n v="1"/>
  </r>
  <r>
    <n v="340"/>
    <x v="242"/>
    <n v="2.9"/>
    <n v="18.7"/>
    <m/>
    <n v="1.3"/>
    <n v="1006.7"/>
    <n v="0.78"/>
    <x v="24"/>
    <n v="0.8"/>
    <x v="7"/>
    <x v="0"/>
    <x v="34"/>
    <n v="0"/>
    <n v="0"/>
    <n v="0.69999999999999929"/>
  </r>
  <r>
    <n v="340"/>
    <x v="243"/>
    <n v="3.7"/>
    <n v="18.899999999999999"/>
    <m/>
    <n v="0.5"/>
    <n v="1006.6"/>
    <n v="0.67"/>
    <x v="24"/>
    <n v="0.8"/>
    <x v="8"/>
    <x v="0"/>
    <x v="35"/>
    <n v="0"/>
    <n v="0"/>
    <n v="0.89999999999999858"/>
  </r>
  <r>
    <n v="340"/>
    <x v="244"/>
    <n v="3.8"/>
    <n v="17.100000000000001"/>
    <m/>
    <n v="0.2"/>
    <n v="1007"/>
    <n v="0.74"/>
    <x v="24"/>
    <n v="0.8"/>
    <x v="8"/>
    <x v="0"/>
    <x v="35"/>
    <n v="0.89999999999999858"/>
    <n v="0.71999999999999886"/>
    <n v="0"/>
  </r>
  <r>
    <n v="340"/>
    <x v="245"/>
    <n v="5.0999999999999996"/>
    <n v="19.2"/>
    <m/>
    <n v="10.9"/>
    <n v="1003.6"/>
    <n v="0.79"/>
    <x v="24"/>
    <n v="0.8"/>
    <x v="8"/>
    <x v="0"/>
    <x v="35"/>
    <n v="0"/>
    <n v="0"/>
    <n v="1.1999999999999993"/>
  </r>
  <r>
    <n v="340"/>
    <x v="246"/>
    <n v="4.0999999999999996"/>
    <n v="17.600000000000001"/>
    <m/>
    <n v="12.2"/>
    <n v="1010"/>
    <n v="0.76"/>
    <x v="24"/>
    <n v="0.8"/>
    <x v="8"/>
    <x v="0"/>
    <x v="35"/>
    <n v="0.39999999999999858"/>
    <n v="0.3199999999999989"/>
    <n v="0"/>
  </r>
  <r>
    <n v="340"/>
    <x v="247"/>
    <n v="3.3"/>
    <n v="15.4"/>
    <m/>
    <n v="0"/>
    <n v="1020.2"/>
    <n v="0.79"/>
    <x v="24"/>
    <n v="0.8"/>
    <x v="8"/>
    <x v="0"/>
    <x v="35"/>
    <n v="2.5999999999999996"/>
    <n v="2.0799999999999996"/>
    <n v="0"/>
  </r>
  <r>
    <n v="340"/>
    <x v="248"/>
    <n v="2.4"/>
    <n v="16.8"/>
    <m/>
    <n v="0"/>
    <n v="1021.1"/>
    <n v="0.68"/>
    <x v="24"/>
    <n v="0.8"/>
    <x v="8"/>
    <x v="0"/>
    <x v="35"/>
    <n v="1.1999999999999993"/>
    <n v="0.95999999999999952"/>
    <n v="0"/>
  </r>
  <r>
    <n v="340"/>
    <x v="249"/>
    <n v="3.1"/>
    <n v="21.4"/>
    <m/>
    <n v="-0.1"/>
    <n v="1013"/>
    <n v="0.59"/>
    <x v="24"/>
    <n v="0.8"/>
    <x v="8"/>
    <x v="0"/>
    <x v="35"/>
    <n v="0"/>
    <n v="0"/>
    <n v="3.3999999999999986"/>
  </r>
  <r>
    <n v="340"/>
    <x v="250"/>
    <n v="3"/>
    <n v="18.7"/>
    <m/>
    <n v="0.3"/>
    <n v="1016.7"/>
    <n v="0.74"/>
    <x v="24"/>
    <n v="0.8"/>
    <x v="8"/>
    <x v="0"/>
    <x v="36"/>
    <n v="0"/>
    <n v="0"/>
    <n v="0.69999999999999929"/>
  </r>
  <r>
    <n v="340"/>
    <x v="251"/>
    <n v="1.7"/>
    <n v="15.4"/>
    <m/>
    <n v="1.9"/>
    <n v="1015.8"/>
    <n v="0.78"/>
    <x v="24"/>
    <n v="0.8"/>
    <x v="8"/>
    <x v="0"/>
    <x v="36"/>
    <n v="2.5999999999999996"/>
    <n v="2.0799999999999996"/>
    <n v="0"/>
  </r>
  <r>
    <n v="340"/>
    <x v="252"/>
    <n v="2.6"/>
    <n v="16.7"/>
    <m/>
    <n v="1.5"/>
    <n v="1006.6"/>
    <n v="0.72"/>
    <x v="24"/>
    <n v="0.8"/>
    <x v="8"/>
    <x v="0"/>
    <x v="36"/>
    <n v="1.3000000000000007"/>
    <n v="1.0400000000000007"/>
    <n v="0"/>
  </r>
  <r>
    <n v="340"/>
    <x v="253"/>
    <n v="4.9000000000000004"/>
    <n v="15.2"/>
    <m/>
    <n v="4.4000000000000004"/>
    <n v="1005.4"/>
    <n v="0.8"/>
    <x v="24"/>
    <n v="0.8"/>
    <x v="8"/>
    <x v="0"/>
    <x v="36"/>
    <n v="2.8000000000000007"/>
    <n v="2.2400000000000007"/>
    <n v="0"/>
  </r>
  <r>
    <n v="340"/>
    <x v="254"/>
    <n v="5.0999999999999996"/>
    <n v="14.8"/>
    <m/>
    <n v="0.2"/>
    <n v="1013"/>
    <n v="0.73"/>
    <x v="24"/>
    <n v="0.8"/>
    <x v="8"/>
    <x v="0"/>
    <x v="36"/>
    <n v="3.1999999999999993"/>
    <n v="2.5599999999999996"/>
    <n v="0"/>
  </r>
  <r>
    <n v="340"/>
    <x v="255"/>
    <n v="3.9"/>
    <n v="14.2"/>
    <m/>
    <n v="9"/>
    <n v="1011.8"/>
    <n v="0.81"/>
    <x v="24"/>
    <n v="0.8"/>
    <x v="8"/>
    <x v="0"/>
    <x v="36"/>
    <n v="3.8000000000000007"/>
    <n v="3.0400000000000009"/>
    <n v="0"/>
  </r>
  <r>
    <n v="340"/>
    <x v="256"/>
    <n v="3.6"/>
    <n v="15.5"/>
    <m/>
    <n v="10.4"/>
    <n v="1011.1"/>
    <n v="0.8"/>
    <x v="24"/>
    <n v="0.8"/>
    <x v="8"/>
    <x v="0"/>
    <x v="36"/>
    <n v="2.5"/>
    <n v="2"/>
    <n v="0"/>
  </r>
  <r>
    <n v="340"/>
    <x v="257"/>
    <n v="8.8000000000000007"/>
    <n v="17"/>
    <m/>
    <n v="3.6"/>
    <n v="1007.4"/>
    <n v="0.71"/>
    <x v="24"/>
    <n v="0.8"/>
    <x v="8"/>
    <x v="0"/>
    <x v="37"/>
    <n v="1"/>
    <n v="0.8"/>
    <n v="0"/>
  </r>
  <r>
    <n v="340"/>
    <x v="258"/>
    <n v="7.3"/>
    <n v="15.1"/>
    <m/>
    <n v="0.7"/>
    <n v="1016.3"/>
    <n v="0.74"/>
    <x v="24"/>
    <n v="0.8"/>
    <x v="8"/>
    <x v="0"/>
    <x v="37"/>
    <n v="2.9000000000000004"/>
    <n v="2.3200000000000003"/>
    <n v="0"/>
  </r>
  <r>
    <n v="340"/>
    <x v="259"/>
    <n v="4.5999999999999996"/>
    <n v="15.9"/>
    <m/>
    <n v="1"/>
    <n v="1019.3"/>
    <n v="0.8"/>
    <x v="24"/>
    <n v="0.8"/>
    <x v="8"/>
    <x v="0"/>
    <x v="37"/>
    <n v="2.0999999999999996"/>
    <n v="1.6799999999999997"/>
    <n v="0"/>
  </r>
  <r>
    <n v="340"/>
    <x v="260"/>
    <n v="4.8"/>
    <n v="19.2"/>
    <m/>
    <n v="0"/>
    <n v="1021.2"/>
    <n v="0.78"/>
    <x v="24"/>
    <n v="0.8"/>
    <x v="8"/>
    <x v="0"/>
    <x v="37"/>
    <n v="0"/>
    <n v="0"/>
    <n v="1.1999999999999993"/>
  </r>
  <r>
    <n v="340"/>
    <x v="261"/>
    <n v="2"/>
    <n v="20.2"/>
    <m/>
    <n v="0"/>
    <n v="1019.7"/>
    <n v="0.69"/>
    <x v="24"/>
    <n v="0.8"/>
    <x v="8"/>
    <x v="0"/>
    <x v="37"/>
    <n v="0"/>
    <n v="0"/>
    <n v="2.1999999999999993"/>
  </r>
  <r>
    <n v="340"/>
    <x v="262"/>
    <n v="3"/>
    <n v="20.6"/>
    <m/>
    <n v="4.4000000000000004"/>
    <n v="1011.9"/>
    <n v="0.77"/>
    <x v="24"/>
    <n v="0.8"/>
    <x v="8"/>
    <x v="0"/>
    <x v="37"/>
    <n v="0"/>
    <n v="0"/>
    <n v="2.6000000000000014"/>
  </r>
  <r>
    <n v="340"/>
    <x v="263"/>
    <n v="3.9"/>
    <n v="13.2"/>
    <m/>
    <n v="0.7"/>
    <n v="1015.9"/>
    <n v="0.78"/>
    <x v="24"/>
    <n v="0.8"/>
    <x v="8"/>
    <x v="0"/>
    <x v="37"/>
    <n v="4.8000000000000007"/>
    <n v="3.8400000000000007"/>
    <n v="0"/>
  </r>
  <r>
    <n v="340"/>
    <x v="264"/>
    <n v="3.7"/>
    <n v="11.2"/>
    <m/>
    <n v="-0.1"/>
    <n v="1023.4"/>
    <n v="0.74"/>
    <x v="24"/>
    <n v="0.8"/>
    <x v="8"/>
    <x v="0"/>
    <x v="38"/>
    <n v="6.8000000000000007"/>
    <n v="5.4400000000000013"/>
    <n v="0"/>
  </r>
  <r>
    <n v="340"/>
    <x v="265"/>
    <n v="3.6"/>
    <n v="12.8"/>
    <m/>
    <n v="0"/>
    <n v="1025.2"/>
    <n v="0.74"/>
    <x v="24"/>
    <n v="0.8"/>
    <x v="8"/>
    <x v="0"/>
    <x v="38"/>
    <n v="5.1999999999999993"/>
    <n v="4.1599999999999993"/>
    <n v="0"/>
  </r>
  <r>
    <n v="340"/>
    <x v="266"/>
    <n v="5.0999999999999996"/>
    <n v="11.8"/>
    <m/>
    <n v="0"/>
    <n v="1024.5"/>
    <n v="0.65"/>
    <x v="24"/>
    <n v="0.8"/>
    <x v="8"/>
    <x v="0"/>
    <x v="38"/>
    <n v="6.1999999999999993"/>
    <n v="4.96"/>
    <n v="0"/>
  </r>
  <r>
    <n v="340"/>
    <x v="267"/>
    <n v="5.0999999999999996"/>
    <n v="10.9"/>
    <m/>
    <n v="-0.1"/>
    <n v="1022.5"/>
    <n v="0.7"/>
    <x v="24"/>
    <n v="0.8"/>
    <x v="8"/>
    <x v="0"/>
    <x v="38"/>
    <n v="7.1"/>
    <n v="5.68"/>
    <n v="0"/>
  </r>
  <r>
    <n v="340"/>
    <x v="268"/>
    <n v="2.5"/>
    <n v="10.5"/>
    <m/>
    <n v="-0.1"/>
    <n v="1021.9"/>
    <n v="0.82"/>
    <x v="24"/>
    <n v="0.8"/>
    <x v="8"/>
    <x v="0"/>
    <x v="38"/>
    <n v="7.5"/>
    <n v="6"/>
    <n v="0"/>
  </r>
  <r>
    <n v="340"/>
    <x v="269"/>
    <n v="0.9"/>
    <n v="10.7"/>
    <m/>
    <n v="0"/>
    <n v="1021.3"/>
    <n v="0.85"/>
    <x v="24"/>
    <n v="0.8"/>
    <x v="8"/>
    <x v="0"/>
    <x v="38"/>
    <n v="7.3000000000000007"/>
    <n v="5.8400000000000007"/>
    <n v="0"/>
  </r>
  <r>
    <n v="340"/>
    <x v="270"/>
    <n v="1.3"/>
    <n v="12.2"/>
    <m/>
    <n v="0"/>
    <n v="1022.1"/>
    <n v="0.79"/>
    <x v="24"/>
    <n v="0.8"/>
    <x v="8"/>
    <x v="0"/>
    <x v="38"/>
    <n v="5.8000000000000007"/>
    <n v="4.6400000000000006"/>
    <n v="0"/>
  </r>
  <r>
    <n v="340"/>
    <x v="271"/>
    <n v="1.8"/>
    <n v="12.5"/>
    <m/>
    <n v="0"/>
    <n v="1023.5"/>
    <n v="0.82"/>
    <x v="24"/>
    <n v="0.8"/>
    <x v="8"/>
    <x v="0"/>
    <x v="39"/>
    <n v="5.5"/>
    <n v="4.4000000000000004"/>
    <n v="0"/>
  </r>
  <r>
    <n v="340"/>
    <x v="272"/>
    <n v="1.6"/>
    <n v="13.4"/>
    <m/>
    <n v="0"/>
    <n v="1025.4000000000001"/>
    <n v="0.82"/>
    <x v="24"/>
    <n v="0.8"/>
    <x v="8"/>
    <x v="0"/>
    <x v="39"/>
    <n v="4.5999999999999996"/>
    <n v="3.6799999999999997"/>
    <n v="0"/>
  </r>
  <r>
    <n v="340"/>
    <x v="273"/>
    <n v="1.4"/>
    <n v="9.9"/>
    <m/>
    <n v="0"/>
    <n v="1028.4000000000001"/>
    <n v="0.85"/>
    <x v="24"/>
    <n v="1"/>
    <x v="9"/>
    <x v="0"/>
    <x v="39"/>
    <n v="8.1"/>
    <n v="8.1"/>
    <n v="0"/>
  </r>
  <r>
    <n v="340"/>
    <x v="274"/>
    <n v="1.9"/>
    <n v="12.6"/>
    <m/>
    <n v="0"/>
    <n v="1025.5"/>
    <n v="0.69"/>
    <x v="24"/>
    <n v="1"/>
    <x v="9"/>
    <x v="0"/>
    <x v="39"/>
    <n v="5.4"/>
    <n v="5.4"/>
    <n v="0"/>
  </r>
  <r>
    <n v="340"/>
    <x v="275"/>
    <n v="3.5"/>
    <n v="12.4"/>
    <m/>
    <n v="7.2"/>
    <n v="1013.8"/>
    <n v="0.78"/>
    <x v="24"/>
    <n v="1"/>
    <x v="9"/>
    <x v="0"/>
    <x v="39"/>
    <n v="5.6"/>
    <n v="5.6"/>
    <n v="0"/>
  </r>
  <r>
    <n v="340"/>
    <x v="276"/>
    <n v="9.5"/>
    <n v="14.1"/>
    <m/>
    <n v="13.3"/>
    <n v="1000"/>
    <n v="0.75"/>
    <x v="24"/>
    <n v="1"/>
    <x v="9"/>
    <x v="0"/>
    <x v="39"/>
    <n v="3.9000000000000004"/>
    <n v="3.9000000000000004"/>
    <n v="0"/>
  </r>
  <r>
    <n v="340"/>
    <x v="277"/>
    <n v="6.6"/>
    <n v="12.7"/>
    <m/>
    <n v="1.3"/>
    <n v="1013.1"/>
    <n v="0.74"/>
    <x v="24"/>
    <n v="1"/>
    <x v="9"/>
    <x v="0"/>
    <x v="39"/>
    <n v="5.3000000000000007"/>
    <n v="5.3000000000000007"/>
    <n v="0"/>
  </r>
  <r>
    <n v="340"/>
    <x v="278"/>
    <n v="4.4000000000000004"/>
    <n v="13.8"/>
    <m/>
    <n v="0"/>
    <n v="1023.2"/>
    <n v="0.83"/>
    <x v="24"/>
    <n v="1"/>
    <x v="9"/>
    <x v="0"/>
    <x v="40"/>
    <n v="4.1999999999999993"/>
    <n v="4.1999999999999993"/>
    <n v="0"/>
  </r>
  <r>
    <n v="340"/>
    <x v="279"/>
    <n v="2.9"/>
    <n v="14.1"/>
    <m/>
    <n v="0.1"/>
    <n v="1024.7"/>
    <n v="0.92"/>
    <x v="24"/>
    <n v="1"/>
    <x v="9"/>
    <x v="0"/>
    <x v="40"/>
    <n v="3.9000000000000004"/>
    <n v="3.9000000000000004"/>
    <n v="0"/>
  </r>
  <r>
    <n v="340"/>
    <x v="280"/>
    <n v="2.2000000000000002"/>
    <n v="13.8"/>
    <m/>
    <n v="1"/>
    <n v="1022.9"/>
    <n v="0.9"/>
    <x v="24"/>
    <n v="1"/>
    <x v="9"/>
    <x v="0"/>
    <x v="40"/>
    <n v="4.1999999999999993"/>
    <n v="4.1999999999999993"/>
    <n v="0"/>
  </r>
  <r>
    <n v="340"/>
    <x v="281"/>
    <n v="2.1"/>
    <n v="12.6"/>
    <m/>
    <n v="0"/>
    <n v="1026.9000000000001"/>
    <n v="0.82"/>
    <x v="24"/>
    <n v="1"/>
    <x v="9"/>
    <x v="0"/>
    <x v="40"/>
    <n v="5.4"/>
    <n v="5.4"/>
    <n v="0"/>
  </r>
  <r>
    <n v="340"/>
    <x v="282"/>
    <n v="1.9"/>
    <n v="14.8"/>
    <m/>
    <n v="0"/>
    <n v="1032.9000000000001"/>
    <n v="0.83"/>
    <x v="24"/>
    <n v="1"/>
    <x v="9"/>
    <x v="0"/>
    <x v="40"/>
    <n v="3.1999999999999993"/>
    <n v="3.1999999999999993"/>
    <n v="0"/>
  </r>
  <r>
    <n v="340"/>
    <x v="283"/>
    <n v="1.6"/>
    <n v="14"/>
    <m/>
    <n v="0"/>
    <n v="1033.8"/>
    <n v="0.86"/>
    <x v="24"/>
    <n v="1"/>
    <x v="9"/>
    <x v="0"/>
    <x v="40"/>
    <n v="4"/>
    <n v="4"/>
    <n v="0"/>
  </r>
  <r>
    <n v="340"/>
    <x v="284"/>
    <n v="1.3"/>
    <n v="14.1"/>
    <m/>
    <n v="0"/>
    <n v="1030.8"/>
    <n v="0.86"/>
    <x v="24"/>
    <n v="1"/>
    <x v="9"/>
    <x v="0"/>
    <x v="40"/>
    <n v="3.9000000000000004"/>
    <n v="3.9000000000000004"/>
    <n v="0"/>
  </r>
  <r>
    <n v="340"/>
    <x v="285"/>
    <n v="2.2999999999999998"/>
    <n v="13.2"/>
    <m/>
    <n v="0.1"/>
    <n v="1028.3"/>
    <n v="0.91"/>
    <x v="24"/>
    <n v="1"/>
    <x v="9"/>
    <x v="0"/>
    <x v="41"/>
    <n v="4.8000000000000007"/>
    <n v="4.8000000000000007"/>
    <n v="0"/>
  </r>
  <r>
    <n v="340"/>
    <x v="286"/>
    <n v="1.5"/>
    <n v="12.5"/>
    <m/>
    <n v="0"/>
    <n v="1027.5999999999999"/>
    <n v="0.9"/>
    <x v="24"/>
    <n v="1"/>
    <x v="9"/>
    <x v="0"/>
    <x v="41"/>
    <n v="5.5"/>
    <n v="5.5"/>
    <n v="0"/>
  </r>
  <r>
    <n v="340"/>
    <x v="287"/>
    <n v="0.9"/>
    <n v="12.6"/>
    <m/>
    <n v="-0.1"/>
    <n v="1027.4000000000001"/>
    <n v="0.92"/>
    <x v="24"/>
    <n v="1"/>
    <x v="9"/>
    <x v="0"/>
    <x v="41"/>
    <n v="5.4"/>
    <n v="5.4"/>
    <n v="0"/>
  </r>
  <r>
    <n v="340"/>
    <x v="288"/>
    <n v="1.5"/>
    <n v="11.6"/>
    <m/>
    <n v="-0.1"/>
    <n v="1025.9000000000001"/>
    <n v="0.89"/>
    <x v="24"/>
    <n v="1"/>
    <x v="9"/>
    <x v="0"/>
    <x v="41"/>
    <n v="6.4"/>
    <n v="6.4"/>
    <n v="0"/>
  </r>
  <r>
    <n v="340"/>
    <x v="289"/>
    <n v="0.7"/>
    <n v="11.1"/>
    <m/>
    <n v="-0.1"/>
    <n v="1025.4000000000001"/>
    <n v="0.91"/>
    <x v="24"/>
    <n v="1"/>
    <x v="9"/>
    <x v="0"/>
    <x v="41"/>
    <n v="6.9"/>
    <n v="6.9"/>
    <n v="0"/>
  </r>
  <r>
    <n v="340"/>
    <x v="290"/>
    <n v="2.4"/>
    <n v="10.4"/>
    <m/>
    <n v="0"/>
    <n v="1024.5"/>
    <n v="0.8"/>
    <x v="24"/>
    <n v="1"/>
    <x v="9"/>
    <x v="0"/>
    <x v="41"/>
    <n v="7.6"/>
    <n v="7.6"/>
    <n v="0"/>
  </r>
  <r>
    <n v="340"/>
    <x v="291"/>
    <n v="2.6"/>
    <n v="11.5"/>
    <m/>
    <n v="1.8"/>
    <n v="1009.6"/>
    <n v="0.81"/>
    <x v="24"/>
    <n v="1"/>
    <x v="9"/>
    <x v="0"/>
    <x v="41"/>
    <n v="6.5"/>
    <n v="6.5"/>
    <n v="0"/>
  </r>
  <r>
    <n v="340"/>
    <x v="292"/>
    <n v="3.5"/>
    <n v="14.6"/>
    <m/>
    <n v="4.4000000000000004"/>
    <n v="994.6"/>
    <n v="0.86"/>
    <x v="24"/>
    <n v="1"/>
    <x v="9"/>
    <x v="0"/>
    <x v="42"/>
    <n v="3.4000000000000004"/>
    <n v="3.4000000000000004"/>
    <n v="0"/>
  </r>
  <r>
    <n v="340"/>
    <x v="293"/>
    <n v="4.8"/>
    <n v="13.4"/>
    <m/>
    <n v="6.9"/>
    <n v="993.5"/>
    <n v="0.89"/>
    <x v="24"/>
    <n v="1"/>
    <x v="9"/>
    <x v="0"/>
    <x v="42"/>
    <n v="4.5999999999999996"/>
    <n v="4.5999999999999996"/>
    <n v="0"/>
  </r>
  <r>
    <n v="340"/>
    <x v="294"/>
    <n v="2.7"/>
    <n v="12.7"/>
    <m/>
    <n v="5.2"/>
    <n v="996.2"/>
    <n v="0.88"/>
    <x v="24"/>
    <n v="1"/>
    <x v="9"/>
    <x v="0"/>
    <x v="42"/>
    <n v="5.3000000000000007"/>
    <n v="5.3000000000000007"/>
    <n v="0"/>
  </r>
  <r>
    <n v="340"/>
    <x v="295"/>
    <n v="7.3"/>
    <n v="12.1"/>
    <m/>
    <n v="16.399999999999999"/>
    <n v="982.2"/>
    <n v="0.83"/>
    <x v="24"/>
    <n v="1"/>
    <x v="9"/>
    <x v="0"/>
    <x v="42"/>
    <n v="5.9"/>
    <n v="5.9"/>
    <n v="0"/>
  </r>
  <r>
    <n v="340"/>
    <x v="296"/>
    <n v="7.4"/>
    <n v="9.6999999999999993"/>
    <m/>
    <n v="2.1"/>
    <n v="999"/>
    <n v="0.77"/>
    <x v="24"/>
    <n v="1"/>
    <x v="9"/>
    <x v="0"/>
    <x v="42"/>
    <n v="8.3000000000000007"/>
    <n v="8.3000000000000007"/>
    <n v="0"/>
  </r>
  <r>
    <n v="340"/>
    <x v="297"/>
    <n v="6"/>
    <n v="9.4"/>
    <m/>
    <n v="10.6"/>
    <n v="999.3"/>
    <n v="0.83"/>
    <x v="24"/>
    <n v="1"/>
    <x v="9"/>
    <x v="0"/>
    <x v="42"/>
    <n v="8.6"/>
    <n v="8.6"/>
    <n v="0"/>
  </r>
  <r>
    <n v="340"/>
    <x v="298"/>
    <n v="7.6"/>
    <n v="8.5"/>
    <m/>
    <n v="3.2"/>
    <n v="1004.7"/>
    <n v="0.75"/>
    <x v="24"/>
    <n v="1"/>
    <x v="9"/>
    <x v="0"/>
    <x v="42"/>
    <n v="9.5"/>
    <n v="9.5"/>
    <n v="0"/>
  </r>
  <r>
    <n v="340"/>
    <x v="299"/>
    <n v="6.3"/>
    <n v="10.1"/>
    <m/>
    <n v="7.4"/>
    <n v="1002.9"/>
    <n v="0.83"/>
    <x v="24"/>
    <n v="1"/>
    <x v="9"/>
    <x v="0"/>
    <x v="43"/>
    <n v="7.9"/>
    <n v="7.9"/>
    <n v="0"/>
  </r>
  <r>
    <n v="340"/>
    <x v="300"/>
    <n v="5.9"/>
    <n v="11.5"/>
    <m/>
    <n v="3.8"/>
    <n v="1006.7"/>
    <n v="0.84"/>
    <x v="24"/>
    <n v="1"/>
    <x v="9"/>
    <x v="0"/>
    <x v="43"/>
    <n v="6.5"/>
    <n v="6.5"/>
    <n v="0"/>
  </r>
  <r>
    <n v="340"/>
    <x v="301"/>
    <n v="3"/>
    <n v="11.9"/>
    <m/>
    <n v="6.2"/>
    <n v="1001.9"/>
    <n v="0.87"/>
    <x v="24"/>
    <n v="1"/>
    <x v="9"/>
    <x v="0"/>
    <x v="43"/>
    <n v="6.1"/>
    <n v="6.1"/>
    <n v="0"/>
  </r>
  <r>
    <n v="340"/>
    <x v="302"/>
    <n v="3.7"/>
    <n v="9.8000000000000007"/>
    <m/>
    <n v="-0.1"/>
    <n v="1008.7"/>
    <n v="0.82"/>
    <x v="24"/>
    <n v="1"/>
    <x v="9"/>
    <x v="0"/>
    <x v="43"/>
    <n v="8.1999999999999993"/>
    <n v="8.1999999999999993"/>
    <n v="0"/>
  </r>
  <r>
    <n v="340"/>
    <x v="303"/>
    <n v="2.8"/>
    <n v="11.5"/>
    <m/>
    <n v="-0.1"/>
    <n v="1008.9"/>
    <n v="0.8"/>
    <x v="24"/>
    <n v="1"/>
    <x v="9"/>
    <x v="0"/>
    <x v="43"/>
    <n v="6.5"/>
    <n v="6.5"/>
    <n v="0"/>
  </r>
  <r>
    <n v="340"/>
    <x v="304"/>
    <n v="3.8"/>
    <n v="13.1"/>
    <m/>
    <n v="4.3"/>
    <n v="1006.6"/>
    <n v="0.84"/>
    <x v="24"/>
    <n v="1.1000000000000001"/>
    <x v="10"/>
    <x v="0"/>
    <x v="43"/>
    <n v="4.9000000000000004"/>
    <n v="5.3900000000000006"/>
    <n v="0"/>
  </r>
  <r>
    <n v="340"/>
    <x v="305"/>
    <n v="4"/>
    <n v="10.6"/>
    <m/>
    <n v="1.4"/>
    <n v="1010.1"/>
    <n v="0.84"/>
    <x v="24"/>
    <n v="1.1000000000000001"/>
    <x v="10"/>
    <x v="0"/>
    <x v="43"/>
    <n v="7.4"/>
    <n v="8.14"/>
    <n v="0"/>
  </r>
  <r>
    <n v="340"/>
    <x v="306"/>
    <n v="4.0999999999999996"/>
    <n v="10.9"/>
    <m/>
    <n v="-0.1"/>
    <n v="1016.8"/>
    <n v="0.86"/>
    <x v="24"/>
    <n v="1.1000000000000001"/>
    <x v="10"/>
    <x v="0"/>
    <x v="44"/>
    <n v="7.1"/>
    <n v="7.8100000000000005"/>
    <n v="0"/>
  </r>
  <r>
    <n v="340"/>
    <x v="307"/>
    <n v="3.7"/>
    <n v="14.4"/>
    <m/>
    <n v="0"/>
    <n v="1016.3"/>
    <n v="0.72"/>
    <x v="24"/>
    <n v="1.1000000000000001"/>
    <x v="10"/>
    <x v="0"/>
    <x v="44"/>
    <n v="3.5999999999999996"/>
    <n v="3.96"/>
    <n v="0"/>
  </r>
  <r>
    <n v="340"/>
    <x v="308"/>
    <n v="2.2999999999999998"/>
    <n v="14.4"/>
    <m/>
    <n v="0"/>
    <n v="1012.9"/>
    <n v="0.66"/>
    <x v="24"/>
    <n v="1.1000000000000001"/>
    <x v="10"/>
    <x v="0"/>
    <x v="44"/>
    <n v="3.5999999999999996"/>
    <n v="3.96"/>
    <n v="0"/>
  </r>
  <r>
    <n v="340"/>
    <x v="309"/>
    <n v="1.7"/>
    <n v="11.3"/>
    <m/>
    <n v="0"/>
    <n v="1008.3"/>
    <n v="0.8"/>
    <x v="24"/>
    <n v="1.1000000000000001"/>
    <x v="10"/>
    <x v="0"/>
    <x v="44"/>
    <n v="6.6999999999999993"/>
    <n v="7.37"/>
    <n v="0"/>
  </r>
  <r>
    <n v="340"/>
    <x v="310"/>
    <n v="1.5"/>
    <n v="10.5"/>
    <m/>
    <n v="0"/>
    <n v="1009.3"/>
    <n v="0.87"/>
    <x v="24"/>
    <n v="1.1000000000000001"/>
    <x v="10"/>
    <x v="0"/>
    <x v="44"/>
    <n v="7.5"/>
    <n v="8.25"/>
    <n v="0"/>
  </r>
  <r>
    <n v="340"/>
    <x v="311"/>
    <n v="1.6"/>
    <n v="10.8"/>
    <m/>
    <n v="0.6"/>
    <n v="1013.6"/>
    <n v="0.94"/>
    <x v="24"/>
    <n v="1.1000000000000001"/>
    <x v="10"/>
    <x v="0"/>
    <x v="44"/>
    <n v="7.1999999999999993"/>
    <n v="7.92"/>
    <n v="0"/>
  </r>
  <r>
    <n v="340"/>
    <x v="312"/>
    <n v="2.2999999999999998"/>
    <n v="10.7"/>
    <m/>
    <n v="0"/>
    <n v="1017.1"/>
    <n v="0.9"/>
    <x v="24"/>
    <n v="1.1000000000000001"/>
    <x v="10"/>
    <x v="0"/>
    <x v="44"/>
    <n v="7.3000000000000007"/>
    <n v="8.0300000000000011"/>
    <n v="0"/>
  </r>
  <r>
    <n v="340"/>
    <x v="313"/>
    <n v="3.4"/>
    <n v="10.1"/>
    <m/>
    <n v="2"/>
    <n v="1011"/>
    <n v="0.83"/>
    <x v="24"/>
    <n v="1.1000000000000001"/>
    <x v="10"/>
    <x v="0"/>
    <x v="45"/>
    <n v="7.9"/>
    <n v="8.6900000000000013"/>
    <n v="0"/>
  </r>
  <r>
    <n v="340"/>
    <x v="314"/>
    <n v="3.4"/>
    <n v="10.8"/>
    <m/>
    <n v="0"/>
    <n v="1011.1"/>
    <n v="0.86"/>
    <x v="24"/>
    <n v="1.1000000000000001"/>
    <x v="10"/>
    <x v="0"/>
    <x v="45"/>
    <n v="7.1999999999999993"/>
    <n v="7.92"/>
    <n v="0"/>
  </r>
  <r>
    <n v="340"/>
    <x v="315"/>
    <n v="2.8"/>
    <n v="12.9"/>
    <m/>
    <n v="0"/>
    <n v="1008.3"/>
    <n v="0.72"/>
    <x v="24"/>
    <n v="1.1000000000000001"/>
    <x v="10"/>
    <x v="0"/>
    <x v="45"/>
    <n v="5.0999999999999996"/>
    <n v="5.61"/>
    <n v="0"/>
  </r>
  <r>
    <n v="340"/>
    <x v="316"/>
    <n v="2.9"/>
    <n v="13.7"/>
    <m/>
    <n v="0.6"/>
    <n v="1008.9"/>
    <n v="0.82"/>
    <x v="24"/>
    <n v="1.1000000000000001"/>
    <x v="10"/>
    <x v="0"/>
    <x v="45"/>
    <n v="4.3000000000000007"/>
    <n v="4.7300000000000013"/>
    <n v="0"/>
  </r>
  <r>
    <n v="340"/>
    <x v="317"/>
    <n v="1.8"/>
    <n v="12.3"/>
    <m/>
    <n v="6"/>
    <n v="1005"/>
    <n v="0.93"/>
    <x v="24"/>
    <n v="1.1000000000000001"/>
    <x v="10"/>
    <x v="0"/>
    <x v="45"/>
    <n v="5.6999999999999993"/>
    <n v="6.27"/>
    <n v="0"/>
  </r>
  <r>
    <n v="340"/>
    <x v="318"/>
    <n v="3"/>
    <n v="10.8"/>
    <m/>
    <n v="23.1"/>
    <n v="1007.7"/>
    <n v="0.98"/>
    <x v="24"/>
    <n v="1.1000000000000001"/>
    <x v="10"/>
    <x v="0"/>
    <x v="45"/>
    <n v="7.1999999999999993"/>
    <n v="7.92"/>
    <n v="0"/>
  </r>
  <r>
    <n v="340"/>
    <x v="319"/>
    <n v="2.4"/>
    <n v="6.1"/>
    <m/>
    <n v="-0.1"/>
    <n v="1009.4"/>
    <n v="0.94"/>
    <x v="24"/>
    <n v="1.1000000000000001"/>
    <x v="10"/>
    <x v="0"/>
    <x v="45"/>
    <n v="11.9"/>
    <n v="13.090000000000002"/>
    <n v="0"/>
  </r>
  <r>
    <n v="340"/>
    <x v="320"/>
    <n v="2.1"/>
    <n v="3.9"/>
    <m/>
    <n v="1.6"/>
    <n v="1017"/>
    <n v="0.89"/>
    <x v="24"/>
    <n v="1.1000000000000001"/>
    <x v="10"/>
    <x v="0"/>
    <x v="46"/>
    <n v="14.1"/>
    <n v="15.510000000000002"/>
    <n v="0"/>
  </r>
  <r>
    <n v="340"/>
    <x v="321"/>
    <n v="3.6"/>
    <n v="5.0999999999999996"/>
    <m/>
    <n v="6.3"/>
    <n v="1016.1"/>
    <n v="0.88"/>
    <x v="24"/>
    <n v="1.1000000000000001"/>
    <x v="10"/>
    <x v="0"/>
    <x v="46"/>
    <n v="12.9"/>
    <n v="14.190000000000001"/>
    <n v="0"/>
  </r>
  <r>
    <n v="340"/>
    <x v="322"/>
    <n v="3.5"/>
    <n v="5"/>
    <m/>
    <n v="10.1"/>
    <n v="1003.1"/>
    <n v="0.9"/>
    <x v="24"/>
    <n v="1.1000000000000001"/>
    <x v="10"/>
    <x v="0"/>
    <x v="46"/>
    <n v="13"/>
    <n v="14.3"/>
    <n v="0"/>
  </r>
  <r>
    <n v="340"/>
    <x v="323"/>
    <n v="2.7"/>
    <n v="2.5"/>
    <m/>
    <n v="1.8"/>
    <n v="1010.3"/>
    <n v="0.93"/>
    <x v="24"/>
    <n v="1.1000000000000001"/>
    <x v="10"/>
    <x v="0"/>
    <x v="46"/>
    <n v="15.5"/>
    <n v="17.05"/>
    <n v="0"/>
  </r>
  <r>
    <n v="340"/>
    <x v="324"/>
    <n v="1.7"/>
    <n v="1.5"/>
    <m/>
    <n v="0.8"/>
    <n v="1023.8"/>
    <n v="0.92"/>
    <x v="24"/>
    <n v="1.1000000000000001"/>
    <x v="10"/>
    <x v="0"/>
    <x v="46"/>
    <n v="16.5"/>
    <n v="18.150000000000002"/>
    <n v="0"/>
  </r>
  <r>
    <n v="340"/>
    <x v="325"/>
    <n v="3.5"/>
    <n v="1.5"/>
    <m/>
    <n v="0"/>
    <n v="1022.9"/>
    <n v="0.74"/>
    <x v="24"/>
    <n v="1.1000000000000001"/>
    <x v="10"/>
    <x v="0"/>
    <x v="46"/>
    <n v="16.5"/>
    <n v="18.150000000000002"/>
    <n v="0"/>
  </r>
  <r>
    <n v="340"/>
    <x v="326"/>
    <n v="5.3"/>
    <n v="2.9"/>
    <m/>
    <n v="4.0999999999999996"/>
    <n v="1003.7"/>
    <n v="0.88"/>
    <x v="24"/>
    <n v="1.1000000000000001"/>
    <x v="10"/>
    <x v="0"/>
    <x v="46"/>
    <n v="15.1"/>
    <n v="16.61"/>
    <n v="0"/>
  </r>
  <r>
    <n v="340"/>
    <x v="327"/>
    <n v="2.9"/>
    <n v="5.9"/>
    <m/>
    <n v="0.5"/>
    <n v="994.1"/>
    <n v="0.89"/>
    <x v="24"/>
    <n v="1.1000000000000001"/>
    <x v="10"/>
    <x v="0"/>
    <x v="47"/>
    <n v="12.1"/>
    <n v="13.31"/>
    <n v="0"/>
  </r>
  <r>
    <n v="340"/>
    <x v="328"/>
    <n v="1.8"/>
    <n v="3.1"/>
    <m/>
    <n v="0.3"/>
    <n v="1007.1"/>
    <n v="0.92"/>
    <x v="24"/>
    <n v="1.1000000000000001"/>
    <x v="10"/>
    <x v="0"/>
    <x v="47"/>
    <n v="14.9"/>
    <n v="16.39"/>
    <n v="0"/>
  </r>
  <r>
    <n v="340"/>
    <x v="329"/>
    <n v="1.8"/>
    <n v="3.8"/>
    <m/>
    <n v="0"/>
    <n v="1020.6"/>
    <n v="0.92"/>
    <x v="24"/>
    <n v="1.1000000000000001"/>
    <x v="10"/>
    <x v="0"/>
    <x v="47"/>
    <n v="14.2"/>
    <n v="15.620000000000001"/>
    <n v="0"/>
  </r>
  <r>
    <n v="340"/>
    <x v="330"/>
    <n v="4.5999999999999996"/>
    <n v="6.5"/>
    <m/>
    <n v="0.5"/>
    <n v="1017.5"/>
    <n v="0.91"/>
    <x v="24"/>
    <n v="1.1000000000000001"/>
    <x v="10"/>
    <x v="0"/>
    <x v="47"/>
    <n v="11.5"/>
    <n v="12.65"/>
    <n v="0"/>
  </r>
  <r>
    <n v="340"/>
    <x v="331"/>
    <n v="4.4000000000000004"/>
    <n v="9.5"/>
    <m/>
    <n v="0.1"/>
    <n v="1013.5"/>
    <n v="0.93"/>
    <x v="24"/>
    <n v="1.1000000000000001"/>
    <x v="10"/>
    <x v="0"/>
    <x v="47"/>
    <n v="8.5"/>
    <n v="9.3500000000000014"/>
    <n v="0"/>
  </r>
  <r>
    <n v="340"/>
    <x v="332"/>
    <n v="4"/>
    <n v="9.5"/>
    <m/>
    <n v="1.1000000000000001"/>
    <n v="1006.7"/>
    <n v="0.88"/>
    <x v="24"/>
    <n v="1.1000000000000001"/>
    <x v="10"/>
    <x v="0"/>
    <x v="47"/>
    <n v="8.5"/>
    <n v="9.3500000000000014"/>
    <n v="0"/>
  </r>
  <r>
    <n v="340"/>
    <x v="333"/>
    <n v="4.0999999999999996"/>
    <n v="6.2"/>
    <m/>
    <n v="-0.1"/>
    <n v="1011.8"/>
    <n v="0.82"/>
    <x v="24"/>
    <n v="1.1000000000000001"/>
    <x v="10"/>
    <x v="0"/>
    <x v="47"/>
    <n v="11.8"/>
    <n v="12.980000000000002"/>
    <n v="0"/>
  </r>
  <r>
    <n v="340"/>
    <x v="334"/>
    <n v="4.8"/>
    <n v="6.4"/>
    <m/>
    <n v="0.2"/>
    <n v="1010.8"/>
    <n v="0.75"/>
    <x v="24"/>
    <n v="1.1000000000000001"/>
    <x v="11"/>
    <x v="0"/>
    <x v="48"/>
    <n v="11.6"/>
    <n v="12.76"/>
    <n v="0"/>
  </r>
  <r>
    <n v="340"/>
    <x v="335"/>
    <n v="3.5"/>
    <n v="8.3000000000000007"/>
    <m/>
    <n v="-0.1"/>
    <n v="1007.3"/>
    <n v="0.71"/>
    <x v="24"/>
    <n v="1.1000000000000001"/>
    <x v="11"/>
    <x v="0"/>
    <x v="48"/>
    <n v="9.6999999999999993"/>
    <n v="10.67"/>
    <n v="0"/>
  </r>
  <r>
    <n v="340"/>
    <x v="336"/>
    <n v="1.6"/>
    <n v="7.8"/>
    <m/>
    <n v="0"/>
    <n v="1010.6"/>
    <n v="0.83"/>
    <x v="24"/>
    <n v="1.1000000000000001"/>
    <x v="11"/>
    <x v="0"/>
    <x v="48"/>
    <n v="10.199999999999999"/>
    <n v="11.22"/>
    <n v="0"/>
  </r>
  <r>
    <n v="340"/>
    <x v="337"/>
    <n v="2.2000000000000002"/>
    <n v="6.6"/>
    <m/>
    <n v="0.7"/>
    <n v="1004.5"/>
    <n v="0.86"/>
    <x v="24"/>
    <n v="1.1000000000000001"/>
    <x v="11"/>
    <x v="0"/>
    <x v="48"/>
    <n v="11.4"/>
    <n v="12.540000000000001"/>
    <n v="0"/>
  </r>
  <r>
    <n v="340"/>
    <x v="338"/>
    <n v="2.2000000000000002"/>
    <n v="3.1"/>
    <m/>
    <n v="-0.1"/>
    <n v="1008.2"/>
    <n v="0.92"/>
    <x v="24"/>
    <n v="1.1000000000000001"/>
    <x v="11"/>
    <x v="0"/>
    <x v="48"/>
    <n v="14.9"/>
    <n v="16.39"/>
    <n v="0"/>
  </r>
  <r>
    <n v="340"/>
    <x v="339"/>
    <n v="5.2"/>
    <n v="8.9"/>
    <m/>
    <n v="5.9"/>
    <n v="1001.1"/>
    <n v="0.89"/>
    <x v="24"/>
    <n v="1.1000000000000001"/>
    <x v="11"/>
    <x v="0"/>
    <x v="48"/>
    <n v="9.1"/>
    <n v="10.01"/>
    <n v="0"/>
  </r>
  <r>
    <n v="340"/>
    <x v="340"/>
    <n v="5.0999999999999996"/>
    <n v="11.3"/>
    <m/>
    <n v="5.4"/>
    <n v="1004.7"/>
    <n v="0.9"/>
    <x v="24"/>
    <n v="1.1000000000000001"/>
    <x v="11"/>
    <x v="0"/>
    <x v="48"/>
    <n v="6.6999999999999993"/>
    <n v="7.37"/>
    <n v="0"/>
  </r>
  <r>
    <n v="340"/>
    <x v="341"/>
    <n v="4.3"/>
    <n v="13"/>
    <m/>
    <n v="0.3"/>
    <n v="1011.5"/>
    <n v="0.89"/>
    <x v="24"/>
    <n v="1.1000000000000001"/>
    <x v="11"/>
    <x v="0"/>
    <x v="49"/>
    <n v="5"/>
    <n v="5.5"/>
    <n v="0"/>
  </r>
  <r>
    <n v="340"/>
    <x v="342"/>
    <n v="3.8"/>
    <n v="13.3"/>
    <m/>
    <n v="-0.1"/>
    <n v="1010.3"/>
    <n v="0.77"/>
    <x v="24"/>
    <n v="1.1000000000000001"/>
    <x v="11"/>
    <x v="0"/>
    <x v="49"/>
    <n v="4.6999999999999993"/>
    <n v="5.17"/>
    <n v="0"/>
  </r>
  <r>
    <n v="340"/>
    <x v="343"/>
    <n v="3.8"/>
    <n v="11.8"/>
    <m/>
    <n v="0"/>
    <n v="1017.8"/>
    <n v="0.85"/>
    <x v="24"/>
    <n v="1.1000000000000001"/>
    <x v="11"/>
    <x v="0"/>
    <x v="49"/>
    <n v="6.1999999999999993"/>
    <n v="6.8199999999999994"/>
    <n v="0"/>
  </r>
  <r>
    <n v="340"/>
    <x v="344"/>
    <n v="2.6"/>
    <n v="8.5"/>
    <m/>
    <n v="0"/>
    <n v="1022"/>
    <n v="0.91"/>
    <x v="24"/>
    <n v="1.1000000000000001"/>
    <x v="11"/>
    <x v="0"/>
    <x v="49"/>
    <n v="9.5"/>
    <n v="10.450000000000001"/>
    <n v="0"/>
  </r>
  <r>
    <n v="340"/>
    <x v="345"/>
    <n v="2.5"/>
    <n v="9.3000000000000007"/>
    <m/>
    <n v="0"/>
    <n v="1020.5"/>
    <n v="0.87"/>
    <x v="24"/>
    <n v="1.1000000000000001"/>
    <x v="11"/>
    <x v="0"/>
    <x v="49"/>
    <n v="8.6999999999999993"/>
    <n v="9.57"/>
    <n v="0"/>
  </r>
  <r>
    <n v="340"/>
    <x v="346"/>
    <n v="1.7"/>
    <n v="6.2"/>
    <m/>
    <n v="0"/>
    <n v="1027.3"/>
    <n v="0.94"/>
    <x v="24"/>
    <n v="1.1000000000000001"/>
    <x v="11"/>
    <x v="0"/>
    <x v="49"/>
    <n v="11.8"/>
    <n v="12.980000000000002"/>
    <n v="0"/>
  </r>
  <r>
    <n v="340"/>
    <x v="347"/>
    <n v="3.1"/>
    <n v="7.4"/>
    <m/>
    <n v="0"/>
    <n v="1022.2"/>
    <n v="0.92"/>
    <x v="24"/>
    <n v="1.1000000000000001"/>
    <x v="11"/>
    <x v="0"/>
    <x v="49"/>
    <n v="10.6"/>
    <n v="11.66"/>
    <n v="0"/>
  </r>
  <r>
    <n v="340"/>
    <x v="348"/>
    <n v="2.8"/>
    <n v="7.8"/>
    <m/>
    <n v="0"/>
    <n v="1012.4"/>
    <n v="0.84"/>
    <x v="24"/>
    <n v="1.1000000000000001"/>
    <x v="11"/>
    <x v="0"/>
    <x v="50"/>
    <n v="10.199999999999999"/>
    <n v="11.22"/>
    <n v="0"/>
  </r>
  <r>
    <n v="340"/>
    <x v="349"/>
    <n v="1.5"/>
    <n v="9.3000000000000007"/>
    <m/>
    <n v="0.8"/>
    <n v="1011.5"/>
    <n v="0.85"/>
    <x v="24"/>
    <n v="1.1000000000000001"/>
    <x v="11"/>
    <x v="0"/>
    <x v="50"/>
    <n v="8.6999999999999993"/>
    <n v="9.57"/>
    <n v="0"/>
  </r>
  <r>
    <n v="340"/>
    <x v="350"/>
    <n v="3.2"/>
    <n v="8.6"/>
    <m/>
    <n v="0"/>
    <n v="1016.8"/>
    <n v="0.87"/>
    <x v="24"/>
    <n v="1.1000000000000001"/>
    <x v="11"/>
    <x v="0"/>
    <x v="50"/>
    <n v="9.4"/>
    <n v="10.340000000000002"/>
    <n v="0"/>
  </r>
  <r>
    <n v="340"/>
    <x v="351"/>
    <n v="5.0999999999999996"/>
    <n v="11.3"/>
    <m/>
    <n v="0.2"/>
    <n v="1012"/>
    <n v="0.73"/>
    <x v="24"/>
    <n v="1.1000000000000001"/>
    <x v="11"/>
    <x v="0"/>
    <x v="50"/>
    <n v="6.6999999999999993"/>
    <n v="7.37"/>
    <n v="0"/>
  </r>
  <r>
    <n v="340"/>
    <x v="352"/>
    <n v="3.4"/>
    <n v="9.1999999999999993"/>
    <m/>
    <n v="4.3"/>
    <n v="1016.6"/>
    <n v="0.89"/>
    <x v="24"/>
    <n v="1.1000000000000001"/>
    <x v="11"/>
    <x v="0"/>
    <x v="50"/>
    <n v="8.8000000000000007"/>
    <n v="9.6800000000000015"/>
    <n v="0"/>
  </r>
  <r>
    <n v="340"/>
    <x v="353"/>
    <n v="2.1"/>
    <n v="4.5999999999999996"/>
    <m/>
    <n v="-0.1"/>
    <n v="1015.3"/>
    <n v="0.97"/>
    <x v="24"/>
    <n v="1.1000000000000001"/>
    <x v="11"/>
    <x v="0"/>
    <x v="50"/>
    <n v="13.4"/>
    <n v="14.740000000000002"/>
    <n v="0"/>
  </r>
  <r>
    <n v="340"/>
    <x v="354"/>
    <n v="3"/>
    <n v="7.9"/>
    <m/>
    <n v="0"/>
    <n v="1009.7"/>
    <n v="0.93"/>
    <x v="24"/>
    <n v="1.1000000000000001"/>
    <x v="11"/>
    <x v="0"/>
    <x v="50"/>
    <n v="10.1"/>
    <n v="11.110000000000001"/>
    <n v="0"/>
  </r>
  <r>
    <n v="340"/>
    <x v="355"/>
    <n v="3.2"/>
    <n v="3.9"/>
    <m/>
    <n v="0"/>
    <n v="1010.3"/>
    <n v="0.89"/>
    <x v="24"/>
    <n v="1.1000000000000001"/>
    <x v="11"/>
    <x v="0"/>
    <x v="51"/>
    <n v="14.1"/>
    <n v="15.510000000000002"/>
    <n v="0"/>
  </r>
  <r>
    <n v="340"/>
    <x v="356"/>
    <n v="6.7"/>
    <n v="4.5"/>
    <m/>
    <n v="0"/>
    <n v="1018.2"/>
    <n v="0.78"/>
    <x v="24"/>
    <n v="1.1000000000000001"/>
    <x v="11"/>
    <x v="0"/>
    <x v="51"/>
    <n v="13.5"/>
    <n v="14.850000000000001"/>
    <n v="0"/>
  </r>
  <r>
    <n v="340"/>
    <x v="357"/>
    <n v="8.3000000000000007"/>
    <n v="0.8"/>
    <m/>
    <n v="0"/>
    <n v="1030.2"/>
    <n v="0.73"/>
    <x v="24"/>
    <n v="1.1000000000000001"/>
    <x v="11"/>
    <x v="0"/>
    <x v="51"/>
    <n v="17.2"/>
    <n v="18.920000000000002"/>
    <n v="0"/>
  </r>
  <r>
    <n v="340"/>
    <x v="358"/>
    <n v="7.3"/>
    <n v="-2.6"/>
    <m/>
    <n v="0"/>
    <n v="1028.8"/>
    <n v="0.68"/>
    <x v="24"/>
    <n v="1.1000000000000001"/>
    <x v="11"/>
    <x v="0"/>
    <x v="51"/>
    <n v="20.6"/>
    <n v="22.660000000000004"/>
    <n v="0"/>
  </r>
  <r>
    <n v="340"/>
    <x v="359"/>
    <n v="5.3"/>
    <n v="-2.1"/>
    <m/>
    <n v="0"/>
    <n v="1029.9000000000001"/>
    <n v="0.8"/>
    <x v="24"/>
    <n v="1.1000000000000001"/>
    <x v="11"/>
    <x v="0"/>
    <x v="51"/>
    <n v="20.100000000000001"/>
    <n v="22.110000000000003"/>
    <n v="0"/>
  </r>
  <r>
    <n v="340"/>
    <x v="360"/>
    <n v="4.3"/>
    <n v="1"/>
    <m/>
    <n v="0"/>
    <n v="1033.4000000000001"/>
    <n v="0.84"/>
    <x v="24"/>
    <n v="1.1000000000000001"/>
    <x v="11"/>
    <x v="0"/>
    <x v="51"/>
    <n v="17"/>
    <n v="18.700000000000003"/>
    <n v="0"/>
  </r>
  <r>
    <n v="340"/>
    <x v="361"/>
    <n v="2.8"/>
    <n v="2.4"/>
    <m/>
    <n v="0"/>
    <n v="1031.3"/>
    <n v="0.86"/>
    <x v="24"/>
    <n v="1.1000000000000001"/>
    <x v="11"/>
    <x v="0"/>
    <x v="51"/>
    <n v="15.6"/>
    <n v="17.16"/>
    <n v="0"/>
  </r>
  <r>
    <n v="340"/>
    <x v="362"/>
    <n v="1.1000000000000001"/>
    <n v="0.8"/>
    <m/>
    <n v="0"/>
    <n v="1027.2"/>
    <n v="0.97"/>
    <x v="24"/>
    <n v="1.1000000000000001"/>
    <x v="11"/>
    <x v="0"/>
    <x v="52"/>
    <n v="17.2"/>
    <n v="18.920000000000002"/>
    <n v="0"/>
  </r>
  <r>
    <n v="340"/>
    <x v="363"/>
    <n v="1.3"/>
    <n v="-0.3"/>
    <m/>
    <n v="0"/>
    <n v="1030.5999999999999"/>
    <n v="0.9"/>
    <x v="24"/>
    <n v="1.1000000000000001"/>
    <x v="11"/>
    <x v="0"/>
    <x v="52"/>
    <n v="18.3"/>
    <n v="20.130000000000003"/>
    <n v="0"/>
  </r>
  <r>
    <n v="340"/>
    <x v="364"/>
    <n v="2.8"/>
    <n v="1.1000000000000001"/>
    <m/>
    <n v="0.1"/>
    <n v="1024.8"/>
    <n v="0.92"/>
    <x v="24"/>
    <n v="1.1000000000000001"/>
    <x v="11"/>
    <x v="0"/>
    <x v="52"/>
    <n v="16.899999999999999"/>
    <n v="18.59"/>
    <n v="0"/>
  </r>
  <r>
    <n v="340"/>
    <x v="365"/>
    <n v="7.2"/>
    <n v="3.9"/>
    <m/>
    <n v="0.4"/>
    <n v="1005.9"/>
    <n v="0.8"/>
    <x v="24"/>
    <n v="1.1000000000000001"/>
    <x v="0"/>
    <x v="1"/>
    <x v="52"/>
    <n v="14.1"/>
    <n v="15.510000000000002"/>
    <n v="0"/>
  </r>
  <r>
    <n v="340"/>
    <x v="366"/>
    <n v="6.6"/>
    <n v="2.8"/>
    <m/>
    <n v="1.9"/>
    <n v="1001.7"/>
    <n v="0.75"/>
    <x v="24"/>
    <n v="1.1000000000000001"/>
    <x v="0"/>
    <x v="1"/>
    <x v="52"/>
    <n v="15.2"/>
    <n v="16.72"/>
    <n v="0"/>
  </r>
  <r>
    <n v="340"/>
    <x v="367"/>
    <n v="5"/>
    <n v="1.4"/>
    <m/>
    <n v="3.9"/>
    <n v="1004.8"/>
    <n v="0.86"/>
    <x v="24"/>
    <n v="1.1000000000000001"/>
    <x v="0"/>
    <x v="1"/>
    <x v="52"/>
    <n v="16.600000000000001"/>
    <n v="18.260000000000002"/>
    <n v="0"/>
  </r>
  <r>
    <n v="340"/>
    <x v="368"/>
    <n v="5.3"/>
    <n v="1.1000000000000001"/>
    <m/>
    <n v="0.3"/>
    <n v="1010"/>
    <n v="0.78"/>
    <x v="24"/>
    <n v="1.1000000000000001"/>
    <x v="0"/>
    <x v="1"/>
    <x v="52"/>
    <n v="16.899999999999999"/>
    <n v="18.59"/>
    <n v="0"/>
  </r>
  <r>
    <n v="340"/>
    <x v="369"/>
    <n v="3.4"/>
    <n v="-0.5"/>
    <m/>
    <n v="2.7"/>
    <n v="1010.7"/>
    <n v="0.91"/>
    <x v="24"/>
    <n v="1.1000000000000001"/>
    <x v="0"/>
    <x v="1"/>
    <x v="53"/>
    <n v="18.5"/>
    <n v="20.350000000000001"/>
    <n v="0"/>
  </r>
  <r>
    <n v="340"/>
    <x v="370"/>
    <n v="2.7"/>
    <n v="-1.4"/>
    <m/>
    <n v="0.9"/>
    <n v="1015.1"/>
    <n v="0.92"/>
    <x v="24"/>
    <n v="1.1000000000000001"/>
    <x v="0"/>
    <x v="1"/>
    <x v="53"/>
    <n v="19.399999999999999"/>
    <n v="21.34"/>
    <n v="0"/>
  </r>
  <r>
    <n v="340"/>
    <x v="371"/>
    <n v="4.9000000000000004"/>
    <n v="0.8"/>
    <m/>
    <n v="4.8"/>
    <n v="1005.6"/>
    <n v="0.9"/>
    <x v="24"/>
    <n v="1.1000000000000001"/>
    <x v="0"/>
    <x v="1"/>
    <x v="53"/>
    <n v="17.2"/>
    <n v="18.920000000000002"/>
    <n v="0"/>
  </r>
  <r>
    <n v="340"/>
    <x v="372"/>
    <n v="2.5"/>
    <n v="1.9"/>
    <m/>
    <n v="10.3"/>
    <n v="1001.1"/>
    <n v="0.93"/>
    <x v="24"/>
    <n v="1.1000000000000001"/>
    <x v="0"/>
    <x v="1"/>
    <x v="53"/>
    <n v="16.100000000000001"/>
    <n v="17.710000000000004"/>
    <n v="0"/>
  </r>
  <r>
    <n v="340"/>
    <x v="373"/>
    <n v="3.4"/>
    <n v="3.3"/>
    <m/>
    <n v="11.8"/>
    <n v="984.8"/>
    <n v="0.94"/>
    <x v="24"/>
    <n v="1.1000000000000001"/>
    <x v="0"/>
    <x v="1"/>
    <x v="53"/>
    <n v="14.7"/>
    <n v="16.170000000000002"/>
    <n v="0"/>
  </r>
  <r>
    <n v="340"/>
    <x v="374"/>
    <n v="2.5"/>
    <n v="-2.1"/>
    <m/>
    <n v="-0.1"/>
    <n v="1011.7"/>
    <n v="0.85"/>
    <x v="24"/>
    <n v="1.1000000000000001"/>
    <x v="0"/>
    <x v="1"/>
    <x v="53"/>
    <n v="20.100000000000001"/>
    <n v="22.110000000000003"/>
    <n v="0"/>
  </r>
  <r>
    <n v="340"/>
    <x v="375"/>
    <n v="2.9"/>
    <n v="-0.6"/>
    <m/>
    <n v="1.2"/>
    <n v="1020.4"/>
    <n v="0.83"/>
    <x v="24"/>
    <n v="1.1000000000000001"/>
    <x v="0"/>
    <x v="1"/>
    <x v="53"/>
    <n v="18.600000000000001"/>
    <n v="20.460000000000004"/>
    <n v="0"/>
  </r>
  <r>
    <n v="340"/>
    <x v="376"/>
    <n v="3.9"/>
    <n v="6.7"/>
    <m/>
    <n v="4.3"/>
    <n v="1007.3"/>
    <n v="0.94"/>
    <x v="24"/>
    <n v="1.1000000000000001"/>
    <x v="0"/>
    <x v="1"/>
    <x v="54"/>
    <n v="11.3"/>
    <n v="12.430000000000001"/>
    <n v="0"/>
  </r>
  <r>
    <n v="340"/>
    <x v="377"/>
    <n v="3.2"/>
    <n v="9.8000000000000007"/>
    <m/>
    <n v="1.2"/>
    <n v="1007.7"/>
    <n v="0.87"/>
    <x v="24"/>
    <n v="1.1000000000000001"/>
    <x v="0"/>
    <x v="1"/>
    <x v="54"/>
    <n v="8.1999999999999993"/>
    <n v="9.02"/>
    <n v="0"/>
  </r>
  <r>
    <n v="340"/>
    <x v="378"/>
    <n v="1.9"/>
    <n v="7.3"/>
    <m/>
    <n v="1.3"/>
    <n v="1012.1"/>
    <n v="0.94"/>
    <x v="24"/>
    <n v="1.1000000000000001"/>
    <x v="0"/>
    <x v="1"/>
    <x v="54"/>
    <n v="10.7"/>
    <n v="11.77"/>
    <n v="0"/>
  </r>
  <r>
    <n v="340"/>
    <x v="379"/>
    <n v="3.7"/>
    <n v="10"/>
    <m/>
    <n v="0.3"/>
    <n v="1006.7"/>
    <n v="0.82"/>
    <x v="24"/>
    <n v="1.1000000000000001"/>
    <x v="0"/>
    <x v="1"/>
    <x v="54"/>
    <n v="8"/>
    <n v="8.8000000000000007"/>
    <n v="0"/>
  </r>
  <r>
    <n v="340"/>
    <x v="380"/>
    <n v="3.1"/>
    <n v="8.6"/>
    <m/>
    <n v="0.2"/>
    <n v="1011"/>
    <n v="0.84"/>
    <x v="24"/>
    <n v="1.1000000000000001"/>
    <x v="0"/>
    <x v="1"/>
    <x v="54"/>
    <n v="9.4"/>
    <n v="10.340000000000002"/>
    <n v="0"/>
  </r>
  <r>
    <n v="340"/>
    <x v="381"/>
    <n v="1.8"/>
    <n v="7.5"/>
    <m/>
    <n v="2.7"/>
    <n v="1017.3"/>
    <n v="0.93"/>
    <x v="24"/>
    <n v="1.1000000000000001"/>
    <x v="0"/>
    <x v="1"/>
    <x v="54"/>
    <n v="10.5"/>
    <n v="11.55"/>
    <n v="0"/>
  </r>
  <r>
    <n v="340"/>
    <x v="382"/>
    <n v="2.6"/>
    <n v="4.8"/>
    <m/>
    <n v="0"/>
    <n v="1019.2"/>
    <n v="0.88"/>
    <x v="24"/>
    <n v="1.1000000000000001"/>
    <x v="0"/>
    <x v="1"/>
    <x v="54"/>
    <n v="13.2"/>
    <n v="14.52"/>
    <n v="0"/>
  </r>
  <r>
    <n v="340"/>
    <x v="383"/>
    <n v="1.3"/>
    <n v="2.7"/>
    <m/>
    <n v="0"/>
    <n v="1018.1"/>
    <n v="0.91"/>
    <x v="24"/>
    <n v="1.1000000000000001"/>
    <x v="0"/>
    <x v="1"/>
    <x v="55"/>
    <n v="15.3"/>
    <n v="16.830000000000002"/>
    <n v="0"/>
  </r>
  <r>
    <n v="340"/>
    <x v="384"/>
    <n v="1.5"/>
    <n v="3.5"/>
    <m/>
    <n v="0"/>
    <n v="1014.7"/>
    <n v="0.9"/>
    <x v="24"/>
    <n v="1.1000000000000001"/>
    <x v="0"/>
    <x v="1"/>
    <x v="55"/>
    <n v="14.5"/>
    <n v="15.950000000000001"/>
    <n v="0"/>
  </r>
  <r>
    <n v="340"/>
    <x v="385"/>
    <n v="3"/>
    <n v="6.5"/>
    <m/>
    <n v="0.5"/>
    <n v="1000.3"/>
    <n v="0.78"/>
    <x v="24"/>
    <n v="1.1000000000000001"/>
    <x v="0"/>
    <x v="1"/>
    <x v="55"/>
    <n v="11.5"/>
    <n v="12.65"/>
    <n v="0"/>
  </r>
  <r>
    <n v="340"/>
    <x v="386"/>
    <n v="2.7"/>
    <n v="4.5"/>
    <m/>
    <n v="0"/>
    <n v="993.9"/>
    <n v="0.79"/>
    <x v="24"/>
    <n v="1.1000000000000001"/>
    <x v="0"/>
    <x v="1"/>
    <x v="55"/>
    <n v="13.5"/>
    <n v="14.850000000000001"/>
    <n v="0"/>
  </r>
  <r>
    <n v="340"/>
    <x v="387"/>
    <n v="2.2999999999999998"/>
    <n v="6.6"/>
    <m/>
    <n v="-0.1"/>
    <n v="993.2"/>
    <n v="0.84"/>
    <x v="24"/>
    <n v="1.1000000000000001"/>
    <x v="0"/>
    <x v="1"/>
    <x v="55"/>
    <n v="11.4"/>
    <n v="12.540000000000001"/>
    <n v="0"/>
  </r>
  <r>
    <n v="340"/>
    <x v="388"/>
    <n v="2"/>
    <n v="4.8"/>
    <m/>
    <n v="0"/>
    <n v="999.6"/>
    <n v="0.85"/>
    <x v="24"/>
    <n v="1.1000000000000001"/>
    <x v="0"/>
    <x v="1"/>
    <x v="55"/>
    <n v="13.2"/>
    <n v="14.52"/>
    <n v="0"/>
  </r>
  <r>
    <n v="340"/>
    <x v="389"/>
    <n v="2.9"/>
    <n v="0.1"/>
    <m/>
    <n v="0"/>
    <n v="997.7"/>
    <n v="0.86"/>
    <x v="24"/>
    <n v="1.1000000000000001"/>
    <x v="0"/>
    <x v="1"/>
    <x v="55"/>
    <n v="17.899999999999999"/>
    <n v="19.690000000000001"/>
    <n v="0"/>
  </r>
  <r>
    <n v="340"/>
    <x v="390"/>
    <n v="1.5"/>
    <n v="-0.5"/>
    <m/>
    <n v="0"/>
    <n v="1002.6"/>
    <n v="0.92"/>
    <x v="24"/>
    <n v="1.1000000000000001"/>
    <x v="0"/>
    <x v="1"/>
    <x v="56"/>
    <n v="18.5"/>
    <n v="20.350000000000001"/>
    <n v="0"/>
  </r>
  <r>
    <n v="340"/>
    <x v="391"/>
    <n v="3.1"/>
    <n v="3"/>
    <m/>
    <n v="7.9"/>
    <n v="993.9"/>
    <n v="0.92"/>
    <x v="24"/>
    <n v="1.1000000000000001"/>
    <x v="0"/>
    <x v="1"/>
    <x v="56"/>
    <n v="15"/>
    <n v="16.5"/>
    <n v="0"/>
  </r>
  <r>
    <n v="340"/>
    <x v="392"/>
    <n v="2.4"/>
    <n v="4.0999999999999996"/>
    <m/>
    <n v="0"/>
    <n v="995.5"/>
    <n v="0.98"/>
    <x v="24"/>
    <n v="1.1000000000000001"/>
    <x v="0"/>
    <x v="1"/>
    <x v="56"/>
    <n v="13.9"/>
    <n v="15.290000000000001"/>
    <n v="0"/>
  </r>
  <r>
    <n v="340"/>
    <x v="393"/>
    <n v="2.2000000000000002"/>
    <n v="0.6"/>
    <m/>
    <n v="0"/>
    <n v="999.2"/>
    <n v="0.88"/>
    <x v="24"/>
    <n v="1.1000000000000001"/>
    <x v="0"/>
    <x v="1"/>
    <x v="56"/>
    <n v="17.399999999999999"/>
    <n v="19.14"/>
    <n v="0"/>
  </r>
  <r>
    <n v="340"/>
    <x v="394"/>
    <n v="2.9"/>
    <n v="3.6"/>
    <m/>
    <n v="0.1"/>
    <n v="995.3"/>
    <n v="0.89"/>
    <x v="24"/>
    <n v="1.1000000000000001"/>
    <x v="0"/>
    <x v="1"/>
    <x v="56"/>
    <n v="14.4"/>
    <n v="15.840000000000002"/>
    <n v="0"/>
  </r>
  <r>
    <n v="340"/>
    <x v="395"/>
    <n v="1.5"/>
    <n v="6.7"/>
    <m/>
    <n v="0.2"/>
    <n v="1000.7"/>
    <n v="0.91"/>
    <x v="24"/>
    <n v="1.1000000000000001"/>
    <x v="0"/>
    <x v="1"/>
    <x v="56"/>
    <n v="11.3"/>
    <n v="12.430000000000001"/>
    <n v="0"/>
  </r>
  <r>
    <n v="344"/>
    <x v="0"/>
    <n v="10.1"/>
    <n v="7.7"/>
    <n v="44"/>
    <n v="17.899999999999999"/>
    <n v="1008.8"/>
    <n v="0.83"/>
    <x v="25"/>
    <n v="1.1000000000000001"/>
    <x v="0"/>
    <x v="0"/>
    <x v="0"/>
    <n v="10.3"/>
    <n v="11.330000000000002"/>
    <n v="0"/>
  </r>
  <r>
    <n v="344"/>
    <x v="1"/>
    <n v="2.2999999999999998"/>
    <n v="3.6"/>
    <n v="260"/>
    <n v="2.2999999999999998"/>
    <n v="1014.4"/>
    <n v="0.86"/>
    <x v="25"/>
    <n v="1.1000000000000001"/>
    <x v="0"/>
    <x v="0"/>
    <x v="0"/>
    <n v="14.4"/>
    <n v="15.840000000000002"/>
    <n v="0"/>
  </r>
  <r>
    <n v="344"/>
    <x v="2"/>
    <n v="4.0999999999999996"/>
    <n v="2.8"/>
    <n v="148"/>
    <n v="4.8"/>
    <n v="1019.3"/>
    <n v="0.82"/>
    <x v="25"/>
    <n v="1.1000000000000001"/>
    <x v="0"/>
    <x v="0"/>
    <x v="0"/>
    <n v="15.2"/>
    <n v="16.72"/>
    <n v="0"/>
  </r>
  <r>
    <n v="344"/>
    <x v="3"/>
    <n v="3"/>
    <n v="2.5"/>
    <n v="165"/>
    <n v="0.3"/>
    <n v="1016.4"/>
    <n v="0.88"/>
    <x v="25"/>
    <n v="1.1000000000000001"/>
    <x v="0"/>
    <x v="0"/>
    <x v="0"/>
    <n v="15.5"/>
    <n v="17.05"/>
    <n v="0"/>
  </r>
  <r>
    <n v="344"/>
    <x v="4"/>
    <n v="6.7"/>
    <n v="5.9"/>
    <n v="46"/>
    <n v="22.9"/>
    <n v="993"/>
    <n v="0.93"/>
    <x v="25"/>
    <n v="1.1000000000000001"/>
    <x v="0"/>
    <x v="0"/>
    <x v="0"/>
    <n v="12.1"/>
    <n v="13.31"/>
    <n v="0"/>
  </r>
  <r>
    <n v="344"/>
    <x v="5"/>
    <n v="10"/>
    <n v="8.6"/>
    <n v="107"/>
    <n v="1.3"/>
    <n v="984.3"/>
    <n v="0.8"/>
    <x v="25"/>
    <n v="1.1000000000000001"/>
    <x v="0"/>
    <x v="0"/>
    <x v="1"/>
    <n v="9.4"/>
    <n v="10.340000000000002"/>
    <n v="0"/>
  </r>
  <r>
    <n v="344"/>
    <x v="6"/>
    <n v="7"/>
    <n v="4"/>
    <n v="274"/>
    <n v="0.5"/>
    <n v="997.4"/>
    <n v="0.83"/>
    <x v="25"/>
    <n v="1.1000000000000001"/>
    <x v="0"/>
    <x v="0"/>
    <x v="1"/>
    <n v="14"/>
    <n v="15.400000000000002"/>
    <n v="0"/>
  </r>
  <r>
    <n v="344"/>
    <x v="7"/>
    <n v="3.6"/>
    <n v="3.5"/>
    <n v="266"/>
    <n v="0.3"/>
    <n v="1001.3"/>
    <n v="0.82"/>
    <x v="25"/>
    <n v="1.1000000000000001"/>
    <x v="0"/>
    <x v="0"/>
    <x v="1"/>
    <n v="14.5"/>
    <n v="15.950000000000001"/>
    <n v="0"/>
  </r>
  <r>
    <n v="344"/>
    <x v="8"/>
    <n v="3.3"/>
    <n v="2.4"/>
    <n v="276"/>
    <n v="3.9"/>
    <n v="1004.7"/>
    <n v="0.82"/>
    <x v="25"/>
    <n v="1.1000000000000001"/>
    <x v="0"/>
    <x v="0"/>
    <x v="1"/>
    <n v="15.6"/>
    <n v="17.16"/>
    <n v="0"/>
  </r>
  <r>
    <n v="344"/>
    <x v="9"/>
    <n v="3.1"/>
    <n v="2.6"/>
    <n v="466"/>
    <n v="2.8"/>
    <n v="1018.2"/>
    <n v="0.82"/>
    <x v="25"/>
    <n v="1.1000000000000001"/>
    <x v="0"/>
    <x v="0"/>
    <x v="1"/>
    <n v="15.4"/>
    <n v="16.940000000000001"/>
    <n v="0"/>
  </r>
  <r>
    <n v="344"/>
    <x v="10"/>
    <n v="1.5"/>
    <n v="0.9"/>
    <n v="468"/>
    <n v="0.2"/>
    <n v="1028.0999999999999"/>
    <n v="0.89"/>
    <x v="25"/>
    <n v="1.1000000000000001"/>
    <x v="0"/>
    <x v="0"/>
    <x v="1"/>
    <n v="17.100000000000001"/>
    <n v="18.810000000000002"/>
    <n v="0"/>
  </r>
  <r>
    <n v="344"/>
    <x v="11"/>
    <n v="1.3"/>
    <n v="2.4"/>
    <n v="344"/>
    <n v="0.1"/>
    <n v="1039.5"/>
    <n v="0.87"/>
    <x v="25"/>
    <n v="1.1000000000000001"/>
    <x v="0"/>
    <x v="0"/>
    <x v="1"/>
    <n v="15.6"/>
    <n v="17.16"/>
    <n v="0"/>
  </r>
  <r>
    <n v="344"/>
    <x v="12"/>
    <n v="2.2999999999999998"/>
    <n v="0.7"/>
    <n v="487"/>
    <n v="0"/>
    <n v="1040.5"/>
    <n v="0.83"/>
    <x v="25"/>
    <n v="1.1000000000000001"/>
    <x v="0"/>
    <x v="0"/>
    <x v="2"/>
    <n v="17.3"/>
    <n v="19.03"/>
    <n v="0"/>
  </r>
  <r>
    <n v="344"/>
    <x v="13"/>
    <n v="3.8"/>
    <n v="4.0999999999999996"/>
    <n v="292"/>
    <n v="0.5"/>
    <n v="1034"/>
    <n v="0.89"/>
    <x v="25"/>
    <n v="1.1000000000000001"/>
    <x v="0"/>
    <x v="0"/>
    <x v="2"/>
    <n v="13.9"/>
    <n v="15.290000000000001"/>
    <n v="0"/>
  </r>
  <r>
    <n v="344"/>
    <x v="14"/>
    <n v="1.1000000000000001"/>
    <n v="7.2"/>
    <n v="147"/>
    <n v="0"/>
    <n v="1034"/>
    <n v="0.97"/>
    <x v="25"/>
    <n v="1.1000000000000001"/>
    <x v="0"/>
    <x v="0"/>
    <x v="2"/>
    <n v="10.8"/>
    <n v="11.880000000000003"/>
    <n v="0"/>
  </r>
  <r>
    <n v="344"/>
    <x v="15"/>
    <n v="2.5"/>
    <n v="4.2"/>
    <n v="130"/>
    <n v="0"/>
    <n v="1036.4000000000001"/>
    <n v="0.97"/>
    <x v="25"/>
    <n v="1.1000000000000001"/>
    <x v="0"/>
    <x v="0"/>
    <x v="2"/>
    <n v="13.8"/>
    <n v="15.180000000000001"/>
    <n v="0"/>
  </r>
  <r>
    <n v="344"/>
    <x v="16"/>
    <n v="1.9"/>
    <n v="0.9"/>
    <n v="97"/>
    <n v="0"/>
    <n v="1037.0999999999999"/>
    <n v="0.98"/>
    <x v="25"/>
    <n v="1.1000000000000001"/>
    <x v="0"/>
    <x v="0"/>
    <x v="2"/>
    <n v="17.100000000000001"/>
    <n v="18.810000000000002"/>
    <n v="0"/>
  </r>
  <r>
    <n v="344"/>
    <x v="17"/>
    <n v="2.8"/>
    <n v="-0.6"/>
    <n v="139"/>
    <n v="-0.1"/>
    <n v="1031"/>
    <n v="0.96"/>
    <x v="25"/>
    <n v="1.1000000000000001"/>
    <x v="0"/>
    <x v="0"/>
    <x v="2"/>
    <n v="18.600000000000001"/>
    <n v="20.460000000000004"/>
    <n v="0"/>
  </r>
  <r>
    <n v="344"/>
    <x v="18"/>
    <n v="1.5"/>
    <n v="-0.4"/>
    <n v="97"/>
    <n v="0"/>
    <n v="1023.1"/>
    <n v="0.91"/>
    <x v="25"/>
    <n v="1.1000000000000001"/>
    <x v="0"/>
    <x v="0"/>
    <x v="2"/>
    <n v="18.399999999999999"/>
    <n v="20.239999999999998"/>
    <n v="0"/>
  </r>
  <r>
    <n v="344"/>
    <x v="19"/>
    <n v="3.3"/>
    <n v="0.7"/>
    <n v="80"/>
    <n v="-0.1"/>
    <n v="1019.2"/>
    <n v="0.91"/>
    <x v="25"/>
    <n v="1.1000000000000001"/>
    <x v="0"/>
    <x v="0"/>
    <x v="3"/>
    <n v="17.3"/>
    <n v="19.03"/>
    <n v="0"/>
  </r>
  <r>
    <n v="344"/>
    <x v="20"/>
    <n v="3.1"/>
    <n v="0"/>
    <n v="137"/>
    <n v="-0.1"/>
    <n v="1015.4"/>
    <n v="0.97"/>
    <x v="25"/>
    <n v="1.1000000000000001"/>
    <x v="0"/>
    <x v="0"/>
    <x v="3"/>
    <n v="18"/>
    <n v="19.8"/>
    <n v="0"/>
  </r>
  <r>
    <n v="344"/>
    <x v="21"/>
    <n v="2.2000000000000002"/>
    <n v="2.7"/>
    <n v="108"/>
    <n v="4.9000000000000004"/>
    <n v="1003.6"/>
    <n v="0.94"/>
    <x v="25"/>
    <n v="1.1000000000000001"/>
    <x v="0"/>
    <x v="0"/>
    <x v="3"/>
    <n v="15.3"/>
    <n v="16.830000000000002"/>
    <n v="0"/>
  </r>
  <r>
    <n v="344"/>
    <x v="22"/>
    <n v="6"/>
    <n v="5.8"/>
    <n v="238"/>
    <n v="3.7"/>
    <n v="1003.1"/>
    <n v="0.85"/>
    <x v="25"/>
    <n v="1.1000000000000001"/>
    <x v="0"/>
    <x v="0"/>
    <x v="3"/>
    <n v="12.2"/>
    <n v="13.42"/>
    <n v="0"/>
  </r>
  <r>
    <n v="344"/>
    <x v="23"/>
    <n v="7.3"/>
    <n v="7.9"/>
    <n v="105"/>
    <n v="3.8"/>
    <n v="1000.4"/>
    <n v="0.86"/>
    <x v="25"/>
    <n v="1.1000000000000001"/>
    <x v="0"/>
    <x v="0"/>
    <x v="3"/>
    <n v="10.1"/>
    <n v="11.110000000000001"/>
    <n v="0"/>
  </r>
  <r>
    <n v="344"/>
    <x v="24"/>
    <n v="2.2000000000000002"/>
    <n v="5.2"/>
    <n v="283"/>
    <n v="3.6"/>
    <n v="1004.5"/>
    <n v="0.89"/>
    <x v="25"/>
    <n v="1.1000000000000001"/>
    <x v="0"/>
    <x v="0"/>
    <x v="3"/>
    <n v="12.8"/>
    <n v="14.080000000000002"/>
    <n v="0"/>
  </r>
  <r>
    <n v="344"/>
    <x v="25"/>
    <n v="5.2"/>
    <n v="4.2"/>
    <n v="484"/>
    <n v="2.2000000000000002"/>
    <n v="1001.9"/>
    <n v="0.84"/>
    <x v="25"/>
    <n v="1.1000000000000001"/>
    <x v="0"/>
    <x v="0"/>
    <x v="3"/>
    <n v="13.8"/>
    <n v="15.180000000000001"/>
    <n v="0"/>
  </r>
  <r>
    <n v="344"/>
    <x v="26"/>
    <n v="7.9"/>
    <n v="9.1999999999999993"/>
    <n v="523"/>
    <n v="6.9"/>
    <n v="987.6"/>
    <n v="0.75"/>
    <x v="25"/>
    <n v="1.1000000000000001"/>
    <x v="0"/>
    <x v="0"/>
    <x v="4"/>
    <n v="8.8000000000000007"/>
    <n v="9.6800000000000015"/>
    <n v="0"/>
  </r>
  <r>
    <n v="344"/>
    <x v="27"/>
    <n v="7.3"/>
    <n v="8.1"/>
    <n v="148"/>
    <n v="5.2"/>
    <n v="988.8"/>
    <n v="0.82"/>
    <x v="25"/>
    <n v="1.1000000000000001"/>
    <x v="0"/>
    <x v="0"/>
    <x v="4"/>
    <n v="9.9"/>
    <n v="10.89"/>
    <n v="0"/>
  </r>
  <r>
    <n v="344"/>
    <x v="28"/>
    <n v="5.4"/>
    <n v="7.2"/>
    <n v="279"/>
    <n v="1"/>
    <n v="1002.5"/>
    <n v="0.84"/>
    <x v="25"/>
    <n v="1.1000000000000001"/>
    <x v="0"/>
    <x v="0"/>
    <x v="4"/>
    <n v="10.8"/>
    <n v="11.880000000000003"/>
    <n v="0"/>
  </r>
  <r>
    <n v="344"/>
    <x v="29"/>
    <n v="2.5"/>
    <n v="5.3"/>
    <n v="281"/>
    <n v="0.6"/>
    <n v="1017"/>
    <n v="0.85"/>
    <x v="25"/>
    <n v="1.1000000000000001"/>
    <x v="0"/>
    <x v="0"/>
    <x v="4"/>
    <n v="12.7"/>
    <n v="13.97"/>
    <n v="0"/>
  </r>
  <r>
    <n v="344"/>
    <x v="30"/>
    <n v="2.6"/>
    <n v="2.7"/>
    <n v="351"/>
    <n v="0"/>
    <n v="1027.5999999999999"/>
    <n v="0.89"/>
    <x v="25"/>
    <n v="1.1000000000000001"/>
    <x v="0"/>
    <x v="0"/>
    <x v="4"/>
    <n v="15.3"/>
    <n v="16.830000000000002"/>
    <n v="0"/>
  </r>
  <r>
    <n v="344"/>
    <x v="31"/>
    <n v="2"/>
    <n v="1"/>
    <n v="710"/>
    <n v="0"/>
    <n v="1031.0999999999999"/>
    <n v="0.84"/>
    <x v="25"/>
    <n v="1.1000000000000001"/>
    <x v="1"/>
    <x v="0"/>
    <x v="4"/>
    <n v="17"/>
    <n v="18.700000000000003"/>
    <n v="0"/>
  </r>
  <r>
    <n v="344"/>
    <x v="32"/>
    <n v="1.6"/>
    <n v="0.1"/>
    <n v="792"/>
    <n v="0"/>
    <n v="1025.4000000000001"/>
    <n v="0.84"/>
    <x v="25"/>
    <n v="1.1000000000000001"/>
    <x v="1"/>
    <x v="0"/>
    <x v="4"/>
    <n v="17.899999999999999"/>
    <n v="19.690000000000001"/>
    <n v="0"/>
  </r>
  <r>
    <n v="344"/>
    <x v="33"/>
    <n v="2.5"/>
    <n v="2"/>
    <n v="720"/>
    <n v="0"/>
    <n v="1026.5"/>
    <n v="0.87"/>
    <x v="25"/>
    <n v="1.1000000000000001"/>
    <x v="1"/>
    <x v="0"/>
    <x v="5"/>
    <n v="16"/>
    <n v="17.600000000000001"/>
    <n v="0"/>
  </r>
  <r>
    <n v="344"/>
    <x v="34"/>
    <n v="5.2"/>
    <n v="3.3"/>
    <n v="250"/>
    <n v="0"/>
    <n v="1026.5"/>
    <n v="0.87"/>
    <x v="25"/>
    <n v="1.1000000000000001"/>
    <x v="1"/>
    <x v="0"/>
    <x v="5"/>
    <n v="14.7"/>
    <n v="16.170000000000002"/>
    <n v="0"/>
  </r>
  <r>
    <n v="344"/>
    <x v="35"/>
    <n v="2.8"/>
    <n v="5.2"/>
    <n v="622"/>
    <n v="0"/>
    <n v="1037.3"/>
    <n v="0.92"/>
    <x v="25"/>
    <n v="1.1000000000000001"/>
    <x v="1"/>
    <x v="0"/>
    <x v="5"/>
    <n v="12.8"/>
    <n v="14.080000000000002"/>
    <n v="0"/>
  </r>
  <r>
    <n v="344"/>
    <x v="36"/>
    <n v="3.6"/>
    <n v="3.8"/>
    <n v="442"/>
    <n v="0"/>
    <n v="1041.3"/>
    <n v="0.89"/>
    <x v="25"/>
    <n v="1.1000000000000001"/>
    <x v="1"/>
    <x v="0"/>
    <x v="5"/>
    <n v="14.2"/>
    <n v="15.620000000000001"/>
    <n v="0"/>
  </r>
  <r>
    <n v="344"/>
    <x v="37"/>
    <n v="8"/>
    <n v="3.5"/>
    <n v="254"/>
    <n v="0"/>
    <n v="1027.3"/>
    <n v="0.74"/>
    <x v="25"/>
    <n v="1.1000000000000001"/>
    <x v="1"/>
    <x v="0"/>
    <x v="5"/>
    <n v="14.5"/>
    <n v="15.950000000000001"/>
    <n v="0"/>
  </r>
  <r>
    <n v="344"/>
    <x v="38"/>
    <n v="3.5"/>
    <n v="4.3"/>
    <n v="353"/>
    <n v="-0.1"/>
    <n v="1021.3"/>
    <n v="0.77"/>
    <x v="25"/>
    <n v="1.1000000000000001"/>
    <x v="1"/>
    <x v="0"/>
    <x v="5"/>
    <n v="13.7"/>
    <n v="15.07"/>
    <n v="0"/>
  </r>
  <r>
    <n v="344"/>
    <x v="39"/>
    <n v="2.6"/>
    <n v="2.5"/>
    <n v="345"/>
    <n v="0"/>
    <n v="1028.3"/>
    <n v="0.85"/>
    <x v="25"/>
    <n v="1.1000000000000001"/>
    <x v="1"/>
    <x v="0"/>
    <x v="5"/>
    <n v="15.5"/>
    <n v="17.05"/>
    <n v="0"/>
  </r>
  <r>
    <n v="344"/>
    <x v="40"/>
    <n v="6.4"/>
    <n v="1.7"/>
    <n v="220"/>
    <n v="2.8"/>
    <n v="1023.6"/>
    <n v="0.85"/>
    <x v="25"/>
    <n v="1.1000000000000001"/>
    <x v="1"/>
    <x v="0"/>
    <x v="6"/>
    <n v="16.3"/>
    <n v="17.930000000000003"/>
    <n v="0"/>
  </r>
  <r>
    <n v="344"/>
    <x v="41"/>
    <n v="3.8"/>
    <n v="2.6"/>
    <n v="90"/>
    <n v="5.0999999999999996"/>
    <n v="1016.8"/>
    <n v="0.94"/>
    <x v="25"/>
    <n v="1.1000000000000001"/>
    <x v="1"/>
    <x v="0"/>
    <x v="6"/>
    <n v="15.4"/>
    <n v="16.940000000000001"/>
    <n v="0"/>
  </r>
  <r>
    <n v="344"/>
    <x v="42"/>
    <n v="1.9"/>
    <n v="4.2"/>
    <n v="236"/>
    <n v="0.6"/>
    <n v="1017.8"/>
    <n v="0.93"/>
    <x v="25"/>
    <n v="1.1000000000000001"/>
    <x v="1"/>
    <x v="0"/>
    <x v="6"/>
    <n v="13.8"/>
    <n v="15.180000000000001"/>
    <n v="0"/>
  </r>
  <r>
    <n v="344"/>
    <x v="43"/>
    <n v="3.7"/>
    <n v="1.3"/>
    <n v="339"/>
    <n v="-0.1"/>
    <n v="1022.5"/>
    <n v="0.82"/>
    <x v="25"/>
    <n v="1.1000000000000001"/>
    <x v="1"/>
    <x v="0"/>
    <x v="6"/>
    <n v="16.7"/>
    <n v="18.37"/>
    <n v="0"/>
  </r>
  <r>
    <n v="344"/>
    <x v="44"/>
    <n v="1.8"/>
    <n v="0.3"/>
    <n v="733"/>
    <n v="0"/>
    <n v="1027.8"/>
    <n v="0.82"/>
    <x v="25"/>
    <n v="1.1000000000000001"/>
    <x v="1"/>
    <x v="0"/>
    <x v="6"/>
    <n v="17.7"/>
    <n v="19.470000000000002"/>
    <n v="0"/>
  </r>
  <r>
    <n v="344"/>
    <x v="45"/>
    <n v="2.4"/>
    <n v="1.1000000000000001"/>
    <n v="429"/>
    <n v="-0.1"/>
    <n v="1023.8"/>
    <n v="0.78"/>
    <x v="25"/>
    <n v="1.1000000000000001"/>
    <x v="1"/>
    <x v="0"/>
    <x v="6"/>
    <n v="16.899999999999999"/>
    <n v="18.59"/>
    <n v="0"/>
  </r>
  <r>
    <n v="344"/>
    <x v="46"/>
    <n v="5"/>
    <n v="0.6"/>
    <n v="900"/>
    <n v="0"/>
    <n v="1022.8"/>
    <n v="0.72"/>
    <x v="25"/>
    <n v="1.1000000000000001"/>
    <x v="1"/>
    <x v="0"/>
    <x v="6"/>
    <n v="17.399999999999999"/>
    <n v="19.14"/>
    <n v="0"/>
  </r>
  <r>
    <n v="344"/>
    <x v="47"/>
    <n v="3.1"/>
    <n v="-1.7"/>
    <n v="1058"/>
    <n v="0"/>
    <n v="1024.7"/>
    <n v="0.76"/>
    <x v="25"/>
    <n v="1.1000000000000001"/>
    <x v="1"/>
    <x v="0"/>
    <x v="7"/>
    <n v="19.7"/>
    <n v="21.67"/>
    <n v="0"/>
  </r>
  <r>
    <n v="344"/>
    <x v="48"/>
    <n v="4.8"/>
    <n v="-0.7"/>
    <n v="923"/>
    <n v="0"/>
    <n v="1024.8"/>
    <n v="0.66"/>
    <x v="25"/>
    <n v="1.1000000000000001"/>
    <x v="1"/>
    <x v="0"/>
    <x v="7"/>
    <n v="18.7"/>
    <n v="20.57"/>
    <n v="0"/>
  </r>
  <r>
    <n v="344"/>
    <x v="49"/>
    <n v="4.5"/>
    <n v="1.9"/>
    <n v="718"/>
    <n v="0"/>
    <n v="1020.8"/>
    <n v="0.56000000000000005"/>
    <x v="25"/>
    <n v="1.1000000000000001"/>
    <x v="1"/>
    <x v="0"/>
    <x v="7"/>
    <n v="16.100000000000001"/>
    <n v="17.710000000000004"/>
    <n v="0"/>
  </r>
  <r>
    <n v="344"/>
    <x v="50"/>
    <n v="4.5999999999999996"/>
    <n v="7.9"/>
    <n v="402"/>
    <n v="0.7"/>
    <n v="1019.1"/>
    <n v="0.85"/>
    <x v="25"/>
    <n v="1.1000000000000001"/>
    <x v="1"/>
    <x v="0"/>
    <x v="7"/>
    <n v="10.1"/>
    <n v="11.110000000000001"/>
    <n v="0"/>
  </r>
  <r>
    <n v="344"/>
    <x v="51"/>
    <n v="5"/>
    <n v="13.9"/>
    <n v="768"/>
    <n v="-0.1"/>
    <n v="1015.4"/>
    <n v="0.72"/>
    <x v="25"/>
    <n v="1.1000000000000001"/>
    <x v="1"/>
    <x v="0"/>
    <x v="7"/>
    <n v="4.0999999999999996"/>
    <n v="4.51"/>
    <n v="0"/>
  </r>
  <r>
    <n v="344"/>
    <x v="52"/>
    <n v="4.5"/>
    <n v="10.1"/>
    <n v="177"/>
    <n v="2"/>
    <n v="1014.8"/>
    <n v="0.88"/>
    <x v="25"/>
    <n v="1.1000000000000001"/>
    <x v="1"/>
    <x v="0"/>
    <x v="7"/>
    <n v="7.9"/>
    <n v="8.6900000000000013"/>
    <n v="0"/>
  </r>
  <r>
    <n v="344"/>
    <x v="53"/>
    <n v="5.5"/>
    <n v="10.5"/>
    <n v="847"/>
    <n v="0"/>
    <n v="1024.2"/>
    <n v="0.79"/>
    <x v="25"/>
    <n v="1.1000000000000001"/>
    <x v="1"/>
    <x v="0"/>
    <x v="7"/>
    <n v="7.5"/>
    <n v="8.25"/>
    <n v="0"/>
  </r>
  <r>
    <n v="344"/>
    <x v="54"/>
    <n v="7.2"/>
    <n v="10.5"/>
    <n v="204"/>
    <n v="6"/>
    <n v="1014.8"/>
    <n v="0.8"/>
    <x v="25"/>
    <n v="1.1000000000000001"/>
    <x v="1"/>
    <x v="0"/>
    <x v="8"/>
    <n v="7.5"/>
    <n v="8.25"/>
    <n v="0"/>
  </r>
  <r>
    <n v="344"/>
    <x v="55"/>
    <n v="3.3"/>
    <n v="8.1999999999999993"/>
    <n v="382"/>
    <n v="-0.1"/>
    <n v="1013.5"/>
    <n v="0.9"/>
    <x v="25"/>
    <n v="1.1000000000000001"/>
    <x v="1"/>
    <x v="0"/>
    <x v="8"/>
    <n v="9.8000000000000007"/>
    <n v="10.780000000000001"/>
    <n v="0"/>
  </r>
  <r>
    <n v="344"/>
    <x v="56"/>
    <n v="4.5"/>
    <n v="6.9"/>
    <n v="907"/>
    <n v="2.6"/>
    <n v="1014.2"/>
    <n v="0.82"/>
    <x v="25"/>
    <n v="1.1000000000000001"/>
    <x v="1"/>
    <x v="0"/>
    <x v="8"/>
    <n v="11.1"/>
    <n v="12.21"/>
    <n v="0"/>
  </r>
  <r>
    <n v="344"/>
    <x v="57"/>
    <n v="4.5999999999999996"/>
    <n v="6"/>
    <n v="492"/>
    <n v="2.8"/>
    <n v="1015.4"/>
    <n v="0.87"/>
    <x v="25"/>
    <n v="1.1000000000000001"/>
    <x v="1"/>
    <x v="0"/>
    <x v="8"/>
    <n v="12"/>
    <n v="13.200000000000001"/>
    <n v="0"/>
  </r>
  <r>
    <n v="344"/>
    <x v="58"/>
    <n v="3.4"/>
    <n v="5.3"/>
    <n v="612"/>
    <n v="2"/>
    <n v="1026.9000000000001"/>
    <n v="0.84"/>
    <x v="25"/>
    <n v="1.1000000000000001"/>
    <x v="1"/>
    <x v="0"/>
    <x v="8"/>
    <n v="12.7"/>
    <n v="13.97"/>
    <n v="0"/>
  </r>
  <r>
    <n v="344"/>
    <x v="59"/>
    <n v="1.9"/>
    <n v="3.6"/>
    <n v="871"/>
    <n v="0"/>
    <n v="1034"/>
    <n v="0.84"/>
    <x v="25"/>
    <n v="1"/>
    <x v="2"/>
    <x v="0"/>
    <x v="8"/>
    <n v="14.4"/>
    <n v="14.4"/>
    <n v="0"/>
  </r>
  <r>
    <n v="344"/>
    <x v="60"/>
    <n v="1"/>
    <n v="2.7"/>
    <n v="1237"/>
    <n v="0"/>
    <n v="1034.5"/>
    <n v="0.85"/>
    <x v="25"/>
    <n v="1"/>
    <x v="2"/>
    <x v="0"/>
    <x v="8"/>
    <n v="15.3"/>
    <n v="15.3"/>
    <n v="0"/>
  </r>
  <r>
    <n v="344"/>
    <x v="61"/>
    <n v="0.9"/>
    <n v="2.7"/>
    <n v="1241"/>
    <n v="0"/>
    <n v="1029.7"/>
    <n v="0.84"/>
    <x v="25"/>
    <n v="1"/>
    <x v="2"/>
    <x v="0"/>
    <x v="9"/>
    <n v="15.3"/>
    <n v="15.3"/>
    <n v="0"/>
  </r>
  <r>
    <n v="344"/>
    <x v="62"/>
    <n v="1.1000000000000001"/>
    <n v="3.6"/>
    <n v="1266"/>
    <n v="0"/>
    <n v="1026.4000000000001"/>
    <n v="0.8"/>
    <x v="25"/>
    <n v="1"/>
    <x v="2"/>
    <x v="0"/>
    <x v="9"/>
    <n v="14.4"/>
    <n v="14.4"/>
    <n v="0"/>
  </r>
  <r>
    <n v="344"/>
    <x v="63"/>
    <n v="2.4"/>
    <n v="6.6"/>
    <n v="1306"/>
    <n v="0"/>
    <n v="1022.7"/>
    <n v="0.74"/>
    <x v="25"/>
    <n v="1"/>
    <x v="2"/>
    <x v="0"/>
    <x v="9"/>
    <n v="11.4"/>
    <n v="11.4"/>
    <n v="0"/>
  </r>
  <r>
    <n v="344"/>
    <x v="64"/>
    <n v="3"/>
    <n v="9.5"/>
    <n v="1275"/>
    <n v="0"/>
    <n v="1016.9"/>
    <n v="0.63"/>
    <x v="25"/>
    <n v="1"/>
    <x v="2"/>
    <x v="0"/>
    <x v="9"/>
    <n v="8.5"/>
    <n v="8.5"/>
    <n v="0"/>
  </r>
  <r>
    <n v="344"/>
    <x v="65"/>
    <n v="3.1"/>
    <n v="11.2"/>
    <n v="1290"/>
    <n v="0"/>
    <n v="1015.6"/>
    <n v="0.62"/>
    <x v="25"/>
    <n v="1"/>
    <x v="2"/>
    <x v="0"/>
    <x v="9"/>
    <n v="6.8000000000000007"/>
    <n v="6.8000000000000007"/>
    <n v="0"/>
  </r>
  <r>
    <n v="344"/>
    <x v="66"/>
    <n v="3"/>
    <n v="11"/>
    <n v="1327"/>
    <n v="0"/>
    <n v="1011.9"/>
    <n v="0.55000000000000004"/>
    <x v="25"/>
    <n v="1"/>
    <x v="2"/>
    <x v="0"/>
    <x v="9"/>
    <n v="7"/>
    <n v="7"/>
    <n v="0"/>
  </r>
  <r>
    <n v="344"/>
    <x v="67"/>
    <n v="2.8"/>
    <n v="10"/>
    <n v="1135"/>
    <n v="0"/>
    <n v="1005.2"/>
    <n v="0.64"/>
    <x v="25"/>
    <n v="1"/>
    <x v="2"/>
    <x v="0"/>
    <x v="9"/>
    <n v="8"/>
    <n v="8"/>
    <n v="0"/>
  </r>
  <r>
    <n v="344"/>
    <x v="68"/>
    <n v="2.4"/>
    <n v="8.9"/>
    <n v="1336"/>
    <n v="0"/>
    <n v="1002.7"/>
    <n v="0.72"/>
    <x v="25"/>
    <n v="1"/>
    <x v="2"/>
    <x v="0"/>
    <x v="10"/>
    <n v="9.1"/>
    <n v="9.1"/>
    <n v="0"/>
  </r>
  <r>
    <n v="344"/>
    <x v="69"/>
    <n v="3.6"/>
    <n v="5.5"/>
    <n v="746"/>
    <n v="0.4"/>
    <n v="1004.2"/>
    <n v="0.8"/>
    <x v="25"/>
    <n v="1"/>
    <x v="2"/>
    <x v="0"/>
    <x v="10"/>
    <n v="12.5"/>
    <n v="12.5"/>
    <n v="0"/>
  </r>
  <r>
    <n v="344"/>
    <x v="70"/>
    <n v="2.7"/>
    <n v="3.9"/>
    <n v="1031"/>
    <n v="2.4"/>
    <n v="1000.9"/>
    <n v="0.86"/>
    <x v="25"/>
    <n v="1"/>
    <x v="2"/>
    <x v="0"/>
    <x v="10"/>
    <n v="14.1"/>
    <n v="14.1"/>
    <n v="0"/>
  </r>
  <r>
    <n v="344"/>
    <x v="71"/>
    <n v="2.4"/>
    <n v="3.1"/>
    <n v="747"/>
    <n v="0.8"/>
    <n v="1001.4"/>
    <n v="0.84"/>
    <x v="25"/>
    <n v="1"/>
    <x v="2"/>
    <x v="0"/>
    <x v="10"/>
    <n v="14.9"/>
    <n v="14.9"/>
    <n v="0"/>
  </r>
  <r>
    <n v="344"/>
    <x v="72"/>
    <n v="2.9"/>
    <n v="2.4"/>
    <n v="1038"/>
    <n v="-0.1"/>
    <n v="1010.8"/>
    <n v="0.75"/>
    <x v="25"/>
    <n v="1"/>
    <x v="2"/>
    <x v="0"/>
    <x v="10"/>
    <n v="15.6"/>
    <n v="15.6"/>
    <n v="0"/>
  </r>
  <r>
    <n v="344"/>
    <x v="73"/>
    <n v="4.8"/>
    <n v="3.9"/>
    <n v="1388"/>
    <n v="0"/>
    <n v="1020.4"/>
    <n v="0.66"/>
    <x v="25"/>
    <n v="1"/>
    <x v="2"/>
    <x v="0"/>
    <x v="10"/>
    <n v="14.1"/>
    <n v="14.1"/>
    <n v="0"/>
  </r>
  <r>
    <n v="344"/>
    <x v="74"/>
    <n v="3.4"/>
    <n v="4.8"/>
    <n v="1585"/>
    <n v="-0.1"/>
    <n v="1023.8"/>
    <n v="0.74"/>
    <x v="25"/>
    <n v="1"/>
    <x v="2"/>
    <x v="0"/>
    <x v="10"/>
    <n v="13.2"/>
    <n v="13.2"/>
    <n v="0"/>
  </r>
  <r>
    <n v="344"/>
    <x v="75"/>
    <n v="4.5"/>
    <n v="5.9"/>
    <n v="1328"/>
    <n v="0"/>
    <n v="1028.7"/>
    <n v="0.61"/>
    <x v="25"/>
    <n v="1"/>
    <x v="2"/>
    <x v="0"/>
    <x v="11"/>
    <n v="12.1"/>
    <n v="12.1"/>
    <n v="0"/>
  </r>
  <r>
    <n v="344"/>
    <x v="76"/>
    <n v="4.8"/>
    <n v="5"/>
    <n v="1685"/>
    <n v="0"/>
    <n v="1027.2"/>
    <n v="0.47"/>
    <x v="25"/>
    <n v="1"/>
    <x v="2"/>
    <x v="0"/>
    <x v="11"/>
    <n v="13"/>
    <n v="13"/>
    <n v="0"/>
  </r>
  <r>
    <n v="344"/>
    <x v="77"/>
    <n v="2.2000000000000002"/>
    <n v="8.1999999999999993"/>
    <n v="1628"/>
    <n v="0"/>
    <n v="1023.3"/>
    <n v="0.56000000000000005"/>
    <x v="25"/>
    <n v="1"/>
    <x v="2"/>
    <x v="0"/>
    <x v="11"/>
    <n v="9.8000000000000007"/>
    <n v="9.8000000000000007"/>
    <n v="0"/>
  </r>
  <r>
    <n v="344"/>
    <x v="78"/>
    <n v="1.8"/>
    <n v="10.8"/>
    <n v="1555"/>
    <n v="0"/>
    <n v="1021"/>
    <n v="0.64"/>
    <x v="25"/>
    <n v="1"/>
    <x v="2"/>
    <x v="0"/>
    <x v="11"/>
    <n v="7.1999999999999993"/>
    <n v="7.1999999999999993"/>
    <n v="0"/>
  </r>
  <r>
    <n v="344"/>
    <x v="79"/>
    <n v="4.8"/>
    <n v="14.4"/>
    <n v="1485"/>
    <n v="-0.1"/>
    <n v="1011.6"/>
    <n v="0.54"/>
    <x v="25"/>
    <n v="1"/>
    <x v="2"/>
    <x v="0"/>
    <x v="11"/>
    <n v="3.5999999999999996"/>
    <n v="3.5999999999999996"/>
    <n v="0"/>
  </r>
  <r>
    <n v="344"/>
    <x v="80"/>
    <n v="3.3"/>
    <n v="13.7"/>
    <n v="814"/>
    <n v="1"/>
    <n v="1003.1"/>
    <n v="0.68"/>
    <x v="25"/>
    <n v="1"/>
    <x v="2"/>
    <x v="0"/>
    <x v="11"/>
    <n v="4.3000000000000007"/>
    <n v="4.3000000000000007"/>
    <n v="0"/>
  </r>
  <r>
    <n v="344"/>
    <x v="81"/>
    <n v="2.4"/>
    <n v="12.9"/>
    <n v="1426"/>
    <n v="-0.1"/>
    <n v="1004.3"/>
    <n v="0.72"/>
    <x v="25"/>
    <n v="1"/>
    <x v="2"/>
    <x v="0"/>
    <x v="11"/>
    <n v="5.0999999999999996"/>
    <n v="5.0999999999999996"/>
    <n v="0"/>
  </r>
  <r>
    <n v="344"/>
    <x v="82"/>
    <n v="2.8"/>
    <n v="8.6"/>
    <n v="1229"/>
    <n v="0"/>
    <n v="1016.1"/>
    <n v="0.86"/>
    <x v="25"/>
    <n v="1"/>
    <x v="2"/>
    <x v="0"/>
    <x v="12"/>
    <n v="9.4"/>
    <n v="9.4"/>
    <n v="0"/>
  </r>
  <r>
    <n v="344"/>
    <x v="83"/>
    <n v="3.6"/>
    <n v="8.1999999999999993"/>
    <n v="1004"/>
    <n v="1.2"/>
    <n v="1021.1"/>
    <n v="0.86"/>
    <x v="25"/>
    <n v="1"/>
    <x v="2"/>
    <x v="0"/>
    <x v="12"/>
    <n v="9.8000000000000007"/>
    <n v="9.8000000000000007"/>
    <n v="0"/>
  </r>
  <r>
    <n v="344"/>
    <x v="84"/>
    <n v="2.4"/>
    <n v="8.3000000000000007"/>
    <n v="813"/>
    <n v="0"/>
    <n v="1024.7"/>
    <n v="0.82"/>
    <x v="25"/>
    <n v="1"/>
    <x v="2"/>
    <x v="0"/>
    <x v="12"/>
    <n v="9.6999999999999993"/>
    <n v="9.6999999999999993"/>
    <n v="0"/>
  </r>
  <r>
    <n v="344"/>
    <x v="85"/>
    <n v="1.6"/>
    <n v="8.3000000000000007"/>
    <n v="1763"/>
    <n v="0"/>
    <n v="1020.5"/>
    <n v="0.79"/>
    <x v="25"/>
    <n v="1"/>
    <x v="2"/>
    <x v="0"/>
    <x v="12"/>
    <n v="9.6999999999999993"/>
    <n v="9.6999999999999993"/>
    <n v="0"/>
  </r>
  <r>
    <n v="344"/>
    <x v="86"/>
    <n v="3.6"/>
    <n v="7.9"/>
    <n v="595"/>
    <n v="0.4"/>
    <n v="1012.7"/>
    <n v="0.88"/>
    <x v="25"/>
    <n v="1"/>
    <x v="2"/>
    <x v="0"/>
    <x v="12"/>
    <n v="10.1"/>
    <n v="10.1"/>
    <n v="0"/>
  </r>
  <r>
    <n v="344"/>
    <x v="87"/>
    <n v="4"/>
    <n v="7.5"/>
    <n v="1731"/>
    <n v="0"/>
    <n v="1019.5"/>
    <n v="0.77"/>
    <x v="25"/>
    <n v="1"/>
    <x v="2"/>
    <x v="0"/>
    <x v="12"/>
    <n v="10.5"/>
    <n v="10.5"/>
    <n v="0"/>
  </r>
  <r>
    <n v="344"/>
    <x v="88"/>
    <n v="7.8"/>
    <n v="10.199999999999999"/>
    <n v="1718"/>
    <n v="0.2"/>
    <n v="1018.3"/>
    <n v="0.74"/>
    <x v="25"/>
    <n v="1"/>
    <x v="2"/>
    <x v="0"/>
    <x v="12"/>
    <n v="7.8000000000000007"/>
    <n v="7.8000000000000007"/>
    <n v="0"/>
  </r>
  <r>
    <n v="344"/>
    <x v="89"/>
    <n v="3.7"/>
    <n v="8.1999999999999993"/>
    <n v="1875"/>
    <n v="0"/>
    <n v="1027.9000000000001"/>
    <n v="0.75"/>
    <x v="25"/>
    <n v="1"/>
    <x v="2"/>
    <x v="0"/>
    <x v="13"/>
    <n v="9.8000000000000007"/>
    <n v="9.8000000000000007"/>
    <n v="0"/>
  </r>
  <r>
    <n v="344"/>
    <x v="90"/>
    <n v="4.7"/>
    <n v="8.6"/>
    <n v="1967"/>
    <n v="0"/>
    <n v="1027.5"/>
    <n v="0.68"/>
    <x v="25"/>
    <n v="0.8"/>
    <x v="3"/>
    <x v="0"/>
    <x v="13"/>
    <n v="9.4"/>
    <n v="7.5200000000000005"/>
    <n v="0"/>
  </r>
  <r>
    <n v="344"/>
    <x v="91"/>
    <n v="6.3"/>
    <n v="11.6"/>
    <n v="1933"/>
    <n v="0"/>
    <n v="1023.3"/>
    <n v="0.56999999999999995"/>
    <x v="25"/>
    <n v="0.8"/>
    <x v="3"/>
    <x v="0"/>
    <x v="13"/>
    <n v="6.4"/>
    <n v="5.120000000000001"/>
    <n v="0"/>
  </r>
  <r>
    <n v="344"/>
    <x v="92"/>
    <n v="5.2"/>
    <n v="13.8"/>
    <n v="1924"/>
    <n v="0"/>
    <n v="1022.2"/>
    <n v="0.55000000000000004"/>
    <x v="25"/>
    <n v="0.8"/>
    <x v="3"/>
    <x v="0"/>
    <x v="13"/>
    <n v="4.1999999999999993"/>
    <n v="3.3599999999999994"/>
    <n v="0"/>
  </r>
  <r>
    <n v="344"/>
    <x v="93"/>
    <n v="3.9"/>
    <n v="13.9"/>
    <n v="1995"/>
    <n v="0"/>
    <n v="1020"/>
    <n v="0.59"/>
    <x v="25"/>
    <n v="0.8"/>
    <x v="3"/>
    <x v="0"/>
    <x v="13"/>
    <n v="4.0999999999999996"/>
    <n v="3.28"/>
    <n v="0"/>
  </r>
  <r>
    <n v="344"/>
    <x v="94"/>
    <n v="5.5"/>
    <n v="10.6"/>
    <n v="2080"/>
    <n v="0"/>
    <n v="1020.1"/>
    <n v="0.61"/>
    <x v="25"/>
    <n v="0.8"/>
    <x v="3"/>
    <x v="0"/>
    <x v="13"/>
    <n v="7.4"/>
    <n v="5.9200000000000008"/>
    <n v="0"/>
  </r>
  <r>
    <n v="344"/>
    <x v="95"/>
    <n v="5.3"/>
    <n v="7.8"/>
    <n v="2132"/>
    <n v="0"/>
    <n v="1024.9000000000001"/>
    <n v="0.49"/>
    <x v="25"/>
    <n v="0.8"/>
    <x v="3"/>
    <x v="0"/>
    <x v="13"/>
    <n v="10.199999999999999"/>
    <n v="8.16"/>
    <n v="0"/>
  </r>
  <r>
    <n v="344"/>
    <x v="96"/>
    <n v="3.2"/>
    <n v="7.7"/>
    <n v="2066"/>
    <n v="0"/>
    <n v="1026.5999999999999"/>
    <n v="0.6"/>
    <x v="25"/>
    <n v="0.8"/>
    <x v="3"/>
    <x v="0"/>
    <x v="14"/>
    <n v="10.3"/>
    <n v="8.24"/>
    <n v="0"/>
  </r>
  <r>
    <n v="344"/>
    <x v="97"/>
    <n v="3.1"/>
    <n v="8.6999999999999993"/>
    <n v="2128"/>
    <n v="0"/>
    <n v="1027.2"/>
    <n v="0.65"/>
    <x v="25"/>
    <n v="0.8"/>
    <x v="3"/>
    <x v="0"/>
    <x v="14"/>
    <n v="9.3000000000000007"/>
    <n v="7.4400000000000013"/>
    <n v="0"/>
  </r>
  <r>
    <n v="344"/>
    <x v="98"/>
    <n v="4"/>
    <n v="8.1999999999999993"/>
    <n v="2069"/>
    <n v="0"/>
    <n v="1027.5999999999999"/>
    <n v="0.74"/>
    <x v="25"/>
    <n v="0.8"/>
    <x v="3"/>
    <x v="0"/>
    <x v="14"/>
    <n v="9.8000000000000007"/>
    <n v="7.8400000000000007"/>
    <n v="0"/>
  </r>
  <r>
    <n v="344"/>
    <x v="99"/>
    <n v="3.3"/>
    <n v="8.4"/>
    <n v="1629"/>
    <n v="0"/>
    <n v="1028.7"/>
    <n v="0.78"/>
    <x v="25"/>
    <n v="0.8"/>
    <x v="3"/>
    <x v="0"/>
    <x v="14"/>
    <n v="9.6"/>
    <n v="7.68"/>
    <n v="0"/>
  </r>
  <r>
    <n v="344"/>
    <x v="100"/>
    <n v="2.7"/>
    <n v="10.199999999999999"/>
    <n v="2132"/>
    <n v="0"/>
    <n v="1021.6"/>
    <n v="0.8"/>
    <x v="25"/>
    <n v="0.8"/>
    <x v="3"/>
    <x v="0"/>
    <x v="14"/>
    <n v="7.8000000000000007"/>
    <n v="6.2400000000000011"/>
    <n v="0"/>
  </r>
  <r>
    <n v="344"/>
    <x v="101"/>
    <n v="4.4000000000000004"/>
    <n v="15.8"/>
    <n v="2154"/>
    <n v="-0.1"/>
    <n v="1008.4"/>
    <n v="0.57999999999999996"/>
    <x v="25"/>
    <n v="0.8"/>
    <x v="3"/>
    <x v="0"/>
    <x v="14"/>
    <n v="2.1999999999999993"/>
    <n v="1.7599999999999996"/>
    <n v="0"/>
  </r>
  <r>
    <n v="344"/>
    <x v="102"/>
    <n v="5.2"/>
    <n v="13.2"/>
    <n v="1655"/>
    <n v="5.6"/>
    <n v="1004"/>
    <n v="0.76"/>
    <x v="25"/>
    <n v="0.8"/>
    <x v="3"/>
    <x v="0"/>
    <x v="14"/>
    <n v="4.8000000000000007"/>
    <n v="3.8400000000000007"/>
    <n v="0"/>
  </r>
  <r>
    <n v="344"/>
    <x v="103"/>
    <n v="3.8"/>
    <n v="12.9"/>
    <n v="1999"/>
    <n v="-0.1"/>
    <n v="1006.9"/>
    <n v="0.67"/>
    <x v="25"/>
    <n v="0.8"/>
    <x v="3"/>
    <x v="0"/>
    <x v="15"/>
    <n v="5.0999999999999996"/>
    <n v="4.08"/>
    <n v="0"/>
  </r>
  <r>
    <n v="344"/>
    <x v="104"/>
    <n v="3.7"/>
    <n v="14.1"/>
    <n v="1192"/>
    <n v="1.9"/>
    <n v="998.6"/>
    <n v="0.75"/>
    <x v="25"/>
    <n v="0.8"/>
    <x v="3"/>
    <x v="0"/>
    <x v="15"/>
    <n v="3.9000000000000004"/>
    <n v="3.1200000000000006"/>
    <n v="0"/>
  </r>
  <r>
    <n v="344"/>
    <x v="105"/>
    <n v="3.2"/>
    <n v="10.9"/>
    <n v="773"/>
    <n v="-0.1"/>
    <n v="1008.6"/>
    <n v="0.71"/>
    <x v="25"/>
    <n v="0.8"/>
    <x v="3"/>
    <x v="0"/>
    <x v="15"/>
    <n v="7.1"/>
    <n v="5.68"/>
    <n v="0"/>
  </r>
  <r>
    <n v="344"/>
    <x v="106"/>
    <n v="1.6"/>
    <n v="10.4"/>
    <n v="923"/>
    <n v="0"/>
    <n v="1013.3"/>
    <n v="0.72"/>
    <x v="25"/>
    <n v="0.8"/>
    <x v="3"/>
    <x v="0"/>
    <x v="15"/>
    <n v="7.6"/>
    <n v="6.08"/>
    <n v="0"/>
  </r>
  <r>
    <n v="344"/>
    <x v="107"/>
    <n v="2.2999999999999998"/>
    <n v="10.8"/>
    <n v="2116"/>
    <n v="0"/>
    <n v="1014.2"/>
    <n v="0.67"/>
    <x v="25"/>
    <n v="0.8"/>
    <x v="3"/>
    <x v="0"/>
    <x v="15"/>
    <n v="7.1999999999999993"/>
    <n v="5.76"/>
    <n v="0"/>
  </r>
  <r>
    <n v="344"/>
    <x v="108"/>
    <n v="3.8"/>
    <n v="10"/>
    <n v="2111"/>
    <n v="0"/>
    <n v="1009.9"/>
    <n v="0.71"/>
    <x v="25"/>
    <n v="0.8"/>
    <x v="3"/>
    <x v="0"/>
    <x v="15"/>
    <n v="8"/>
    <n v="6.4"/>
    <n v="0"/>
  </r>
  <r>
    <n v="344"/>
    <x v="109"/>
    <n v="2.5"/>
    <n v="10.8"/>
    <n v="1948"/>
    <n v="0.4"/>
    <n v="1007.5"/>
    <n v="0.75"/>
    <x v="25"/>
    <n v="0.8"/>
    <x v="3"/>
    <x v="0"/>
    <x v="15"/>
    <n v="7.1999999999999993"/>
    <n v="5.76"/>
    <n v="0"/>
  </r>
  <r>
    <n v="344"/>
    <x v="110"/>
    <n v="1.7"/>
    <n v="11.9"/>
    <n v="608"/>
    <n v="9"/>
    <n v="1010.3"/>
    <n v="0.87"/>
    <x v="25"/>
    <n v="0.8"/>
    <x v="3"/>
    <x v="0"/>
    <x v="16"/>
    <n v="6.1"/>
    <n v="4.88"/>
    <n v="0"/>
  </r>
  <r>
    <n v="344"/>
    <x v="111"/>
    <n v="2.9"/>
    <n v="12.2"/>
    <n v="1793"/>
    <n v="0"/>
    <n v="1016.9"/>
    <n v="0.78"/>
    <x v="25"/>
    <n v="0.8"/>
    <x v="3"/>
    <x v="0"/>
    <x v="16"/>
    <n v="5.8000000000000007"/>
    <n v="4.6400000000000006"/>
    <n v="0"/>
  </r>
  <r>
    <n v="344"/>
    <x v="112"/>
    <n v="2.1"/>
    <n v="11.3"/>
    <n v="708"/>
    <n v="11.8"/>
    <n v="1014.7"/>
    <n v="0.88"/>
    <x v="25"/>
    <n v="0.8"/>
    <x v="3"/>
    <x v="0"/>
    <x v="16"/>
    <n v="6.6999999999999993"/>
    <n v="5.3599999999999994"/>
    <n v="0"/>
  </r>
  <r>
    <n v="344"/>
    <x v="113"/>
    <n v="3.8"/>
    <n v="11.2"/>
    <n v="576"/>
    <n v="5.5"/>
    <n v="1018.8"/>
    <n v="0.9"/>
    <x v="25"/>
    <n v="0.8"/>
    <x v="3"/>
    <x v="0"/>
    <x v="16"/>
    <n v="6.8000000000000007"/>
    <n v="5.4400000000000013"/>
    <n v="0"/>
  </r>
  <r>
    <n v="344"/>
    <x v="114"/>
    <n v="3.1"/>
    <n v="10.7"/>
    <n v="2078"/>
    <n v="0"/>
    <n v="1022.7"/>
    <n v="0.78"/>
    <x v="25"/>
    <n v="0.8"/>
    <x v="3"/>
    <x v="0"/>
    <x v="16"/>
    <n v="7.3000000000000007"/>
    <n v="5.8400000000000007"/>
    <n v="0"/>
  </r>
  <r>
    <n v="344"/>
    <x v="115"/>
    <n v="2.8"/>
    <n v="11.9"/>
    <n v="2430"/>
    <n v="0"/>
    <n v="1022.9"/>
    <n v="0.77"/>
    <x v="25"/>
    <n v="0.8"/>
    <x v="3"/>
    <x v="0"/>
    <x v="16"/>
    <n v="6.1"/>
    <n v="4.88"/>
    <n v="0"/>
  </r>
  <r>
    <n v="344"/>
    <x v="116"/>
    <n v="1.8"/>
    <n v="13.4"/>
    <n v="2481"/>
    <n v="0"/>
    <n v="1025.3"/>
    <n v="0.71"/>
    <x v="25"/>
    <n v="0.8"/>
    <x v="3"/>
    <x v="0"/>
    <x v="16"/>
    <n v="4.5999999999999996"/>
    <n v="3.6799999999999997"/>
    <n v="0"/>
  </r>
  <r>
    <n v="344"/>
    <x v="117"/>
    <n v="1.8"/>
    <n v="13.7"/>
    <n v="2489"/>
    <n v="0"/>
    <n v="1027.3"/>
    <n v="0.67"/>
    <x v="25"/>
    <n v="0.8"/>
    <x v="3"/>
    <x v="0"/>
    <x v="17"/>
    <n v="4.3000000000000007"/>
    <n v="3.4400000000000008"/>
    <n v="0"/>
  </r>
  <r>
    <n v="344"/>
    <x v="118"/>
    <n v="2.4"/>
    <n v="15.3"/>
    <n v="2481"/>
    <n v="0"/>
    <n v="1026.5"/>
    <n v="0.7"/>
    <x v="25"/>
    <n v="0.8"/>
    <x v="3"/>
    <x v="0"/>
    <x v="17"/>
    <n v="2.6999999999999993"/>
    <n v="2.1599999999999997"/>
    <n v="0"/>
  </r>
  <r>
    <n v="344"/>
    <x v="119"/>
    <n v="2"/>
    <n v="17.399999999999999"/>
    <n v="2465"/>
    <n v="0"/>
    <n v="1022.9"/>
    <n v="0.69"/>
    <x v="25"/>
    <n v="0.8"/>
    <x v="3"/>
    <x v="0"/>
    <x v="17"/>
    <n v="0.60000000000000142"/>
    <n v="0.48000000000000115"/>
    <n v="0"/>
  </r>
  <r>
    <n v="344"/>
    <x v="120"/>
    <n v="1.6"/>
    <n v="19.399999999999999"/>
    <n v="2437"/>
    <n v="0"/>
    <n v="1017.6"/>
    <n v="0.64"/>
    <x v="25"/>
    <n v="0.8"/>
    <x v="4"/>
    <x v="0"/>
    <x v="17"/>
    <n v="0"/>
    <n v="0"/>
    <n v="1.3999999999999986"/>
  </r>
  <r>
    <n v="344"/>
    <x v="121"/>
    <n v="2.2000000000000002"/>
    <n v="17.5"/>
    <n v="2100"/>
    <n v="0"/>
    <n v="1014.6"/>
    <n v="0.68"/>
    <x v="25"/>
    <n v="0.8"/>
    <x v="4"/>
    <x v="0"/>
    <x v="17"/>
    <n v="0.5"/>
    <n v="0.4"/>
    <n v="0"/>
  </r>
  <r>
    <n v="344"/>
    <x v="122"/>
    <n v="3.6"/>
    <n v="12.6"/>
    <n v="2422"/>
    <n v="-0.1"/>
    <n v="1012.7"/>
    <n v="0.65"/>
    <x v="25"/>
    <n v="0.8"/>
    <x v="4"/>
    <x v="0"/>
    <x v="17"/>
    <n v="5.4"/>
    <n v="4.32"/>
    <n v="0"/>
  </r>
  <r>
    <n v="344"/>
    <x v="123"/>
    <n v="3.9"/>
    <n v="9.8000000000000007"/>
    <n v="1770"/>
    <n v="0.2"/>
    <n v="1015.6"/>
    <n v="0.69"/>
    <x v="25"/>
    <n v="0.8"/>
    <x v="4"/>
    <x v="0"/>
    <x v="17"/>
    <n v="8.1999999999999993"/>
    <n v="6.56"/>
    <n v="0"/>
  </r>
  <r>
    <n v="344"/>
    <x v="124"/>
    <n v="4.2"/>
    <n v="9.6999999999999993"/>
    <n v="2258"/>
    <n v="-0.1"/>
    <n v="1019.3"/>
    <n v="0.62"/>
    <x v="25"/>
    <n v="0.8"/>
    <x v="4"/>
    <x v="0"/>
    <x v="18"/>
    <n v="8.3000000000000007"/>
    <n v="6.6400000000000006"/>
    <n v="0"/>
  </r>
  <r>
    <n v="344"/>
    <x v="125"/>
    <n v="4.0999999999999996"/>
    <n v="10"/>
    <n v="1446"/>
    <n v="0"/>
    <n v="1022.7"/>
    <n v="0.71"/>
    <x v="25"/>
    <n v="0.8"/>
    <x v="4"/>
    <x v="0"/>
    <x v="18"/>
    <n v="8"/>
    <n v="6.4"/>
    <n v="0"/>
  </r>
  <r>
    <n v="344"/>
    <x v="126"/>
    <n v="3.9"/>
    <n v="11"/>
    <n v="1349"/>
    <n v="0"/>
    <n v="1021.4"/>
    <n v="0.71"/>
    <x v="25"/>
    <n v="0.8"/>
    <x v="4"/>
    <x v="0"/>
    <x v="18"/>
    <n v="7"/>
    <n v="5.6000000000000005"/>
    <n v="0"/>
  </r>
  <r>
    <n v="344"/>
    <x v="127"/>
    <n v="3.2"/>
    <n v="12.8"/>
    <n v="2030"/>
    <n v="0"/>
    <n v="1019.1"/>
    <n v="0.66"/>
    <x v="25"/>
    <n v="0.8"/>
    <x v="4"/>
    <x v="0"/>
    <x v="18"/>
    <n v="5.1999999999999993"/>
    <n v="4.1599999999999993"/>
    <n v="0"/>
  </r>
  <r>
    <n v="344"/>
    <x v="128"/>
    <n v="4.2"/>
    <n v="13.9"/>
    <n v="2701"/>
    <n v="0"/>
    <n v="1021"/>
    <n v="0.53"/>
    <x v="25"/>
    <n v="0.8"/>
    <x v="4"/>
    <x v="0"/>
    <x v="18"/>
    <n v="4.0999999999999996"/>
    <n v="3.28"/>
    <n v="0"/>
  </r>
  <r>
    <n v="344"/>
    <x v="129"/>
    <n v="3.9"/>
    <n v="15.8"/>
    <n v="2749"/>
    <n v="0"/>
    <n v="1019.3"/>
    <n v="0.51"/>
    <x v="25"/>
    <n v="0.8"/>
    <x v="4"/>
    <x v="0"/>
    <x v="18"/>
    <n v="2.1999999999999993"/>
    <n v="1.7599999999999996"/>
    <n v="0"/>
  </r>
  <r>
    <n v="344"/>
    <x v="130"/>
    <n v="4"/>
    <n v="18.100000000000001"/>
    <n v="2763"/>
    <n v="0"/>
    <n v="1013.3"/>
    <n v="0.47"/>
    <x v="25"/>
    <n v="0.8"/>
    <x v="4"/>
    <x v="0"/>
    <x v="18"/>
    <n v="0"/>
    <n v="0"/>
    <n v="0.10000000000000142"/>
  </r>
  <r>
    <n v="344"/>
    <x v="131"/>
    <n v="4.4000000000000004"/>
    <n v="18.8"/>
    <n v="2748"/>
    <n v="0"/>
    <n v="1013.1"/>
    <n v="0.47"/>
    <x v="25"/>
    <n v="0.8"/>
    <x v="4"/>
    <x v="0"/>
    <x v="19"/>
    <n v="0"/>
    <n v="0"/>
    <n v="0.80000000000000071"/>
  </r>
  <r>
    <n v="344"/>
    <x v="132"/>
    <n v="4.5"/>
    <n v="17.100000000000001"/>
    <n v="2837"/>
    <n v="0"/>
    <n v="1018"/>
    <n v="0.46"/>
    <x v="25"/>
    <n v="0.8"/>
    <x v="4"/>
    <x v="0"/>
    <x v="19"/>
    <n v="0.89999999999999858"/>
    <n v="0.71999999999999886"/>
    <n v="0"/>
  </r>
  <r>
    <n v="344"/>
    <x v="133"/>
    <n v="3.8"/>
    <n v="13.9"/>
    <n v="2549"/>
    <n v="0"/>
    <n v="1019.8"/>
    <n v="0.66"/>
    <x v="25"/>
    <n v="0.8"/>
    <x v="4"/>
    <x v="0"/>
    <x v="19"/>
    <n v="4.0999999999999996"/>
    <n v="3.28"/>
    <n v="0"/>
  </r>
  <r>
    <n v="344"/>
    <x v="134"/>
    <n v="4.5999999999999996"/>
    <n v="13.8"/>
    <n v="2360"/>
    <n v="0"/>
    <n v="1021.5"/>
    <n v="0.62"/>
    <x v="25"/>
    <n v="0.8"/>
    <x v="4"/>
    <x v="0"/>
    <x v="19"/>
    <n v="4.1999999999999993"/>
    <n v="3.3599999999999994"/>
    <n v="0"/>
  </r>
  <r>
    <n v="344"/>
    <x v="135"/>
    <n v="3.3"/>
    <n v="11.1"/>
    <n v="2123"/>
    <n v="0"/>
    <n v="1022.5"/>
    <n v="0.76"/>
    <x v="25"/>
    <n v="0.8"/>
    <x v="4"/>
    <x v="0"/>
    <x v="19"/>
    <n v="6.9"/>
    <n v="5.5200000000000005"/>
    <n v="0"/>
  </r>
  <r>
    <n v="344"/>
    <x v="136"/>
    <n v="3.6"/>
    <n v="12.4"/>
    <n v="2741"/>
    <n v="0"/>
    <n v="1020"/>
    <n v="0.77"/>
    <x v="25"/>
    <n v="0.8"/>
    <x v="4"/>
    <x v="0"/>
    <x v="19"/>
    <n v="5.6"/>
    <n v="4.4799999999999995"/>
    <n v="0"/>
  </r>
  <r>
    <n v="344"/>
    <x v="137"/>
    <n v="2.8"/>
    <n v="13"/>
    <n v="1816"/>
    <n v="0"/>
    <n v="1018.6"/>
    <n v="0.76"/>
    <x v="25"/>
    <n v="0.8"/>
    <x v="4"/>
    <x v="0"/>
    <x v="19"/>
    <n v="5"/>
    <n v="4"/>
    <n v="0"/>
  </r>
  <r>
    <n v="344"/>
    <x v="138"/>
    <n v="2.7"/>
    <n v="15"/>
    <n v="2869"/>
    <n v="0"/>
    <n v="1020"/>
    <n v="0.64"/>
    <x v="25"/>
    <n v="0.8"/>
    <x v="4"/>
    <x v="0"/>
    <x v="20"/>
    <n v="3"/>
    <n v="2.4000000000000004"/>
    <n v="0"/>
  </r>
  <r>
    <n v="344"/>
    <x v="139"/>
    <n v="2.7"/>
    <n v="13.8"/>
    <n v="2818"/>
    <n v="0"/>
    <n v="1019.1"/>
    <n v="0.72"/>
    <x v="25"/>
    <n v="0.8"/>
    <x v="4"/>
    <x v="0"/>
    <x v="20"/>
    <n v="4.1999999999999993"/>
    <n v="3.3599999999999994"/>
    <n v="0"/>
  </r>
  <r>
    <n v="344"/>
    <x v="140"/>
    <n v="3.2"/>
    <n v="12.3"/>
    <n v="1959"/>
    <n v="0"/>
    <n v="1015.5"/>
    <n v="0.74"/>
    <x v="25"/>
    <n v="0.8"/>
    <x v="4"/>
    <x v="0"/>
    <x v="20"/>
    <n v="5.6999999999999993"/>
    <n v="4.5599999999999996"/>
    <n v="0"/>
  </r>
  <r>
    <n v="344"/>
    <x v="141"/>
    <n v="4.0999999999999996"/>
    <n v="11"/>
    <n v="2264"/>
    <n v="-0.1"/>
    <n v="1017.1"/>
    <n v="0.64"/>
    <x v="25"/>
    <n v="0.8"/>
    <x v="4"/>
    <x v="0"/>
    <x v="20"/>
    <n v="7"/>
    <n v="5.6000000000000005"/>
    <n v="0"/>
  </r>
  <r>
    <n v="344"/>
    <x v="142"/>
    <n v="4.2"/>
    <n v="10.8"/>
    <n v="2191"/>
    <n v="0.4"/>
    <n v="1018.1"/>
    <n v="0.66"/>
    <x v="25"/>
    <n v="0.8"/>
    <x v="4"/>
    <x v="0"/>
    <x v="20"/>
    <n v="7.1999999999999993"/>
    <n v="5.76"/>
    <n v="0"/>
  </r>
  <r>
    <n v="344"/>
    <x v="143"/>
    <n v="5.7"/>
    <n v="13.6"/>
    <n v="619"/>
    <n v="9.8000000000000007"/>
    <n v="1012.3"/>
    <n v="0.82"/>
    <x v="25"/>
    <n v="0.8"/>
    <x v="4"/>
    <x v="0"/>
    <x v="20"/>
    <n v="4.4000000000000004"/>
    <n v="3.5200000000000005"/>
    <n v="0"/>
  </r>
  <r>
    <n v="344"/>
    <x v="144"/>
    <n v="6.7"/>
    <n v="15.7"/>
    <n v="1581"/>
    <n v="4.7"/>
    <n v="1009.6"/>
    <n v="0.78"/>
    <x v="25"/>
    <n v="0.8"/>
    <x v="4"/>
    <x v="0"/>
    <x v="20"/>
    <n v="2.3000000000000007"/>
    <n v="1.8400000000000007"/>
    <n v="0"/>
  </r>
  <r>
    <n v="344"/>
    <x v="145"/>
    <n v="6.8"/>
    <n v="15.2"/>
    <n v="2246"/>
    <n v="0.2"/>
    <n v="1015.8"/>
    <n v="0.62"/>
    <x v="25"/>
    <n v="0.8"/>
    <x v="4"/>
    <x v="0"/>
    <x v="21"/>
    <n v="2.8000000000000007"/>
    <n v="2.2400000000000007"/>
    <n v="0"/>
  </r>
  <r>
    <n v="344"/>
    <x v="146"/>
    <n v="8.4"/>
    <n v="14.6"/>
    <n v="1038"/>
    <n v="17.3"/>
    <n v="1012.7"/>
    <n v="0.83"/>
    <x v="25"/>
    <n v="0.8"/>
    <x v="4"/>
    <x v="0"/>
    <x v="21"/>
    <n v="3.4000000000000004"/>
    <n v="2.7200000000000006"/>
    <n v="0"/>
  </r>
  <r>
    <n v="344"/>
    <x v="147"/>
    <n v="5.6"/>
    <n v="14.8"/>
    <n v="1603"/>
    <n v="-0.1"/>
    <n v="1015.5"/>
    <n v="0.79"/>
    <x v="25"/>
    <n v="0.8"/>
    <x v="4"/>
    <x v="0"/>
    <x v="21"/>
    <n v="3.1999999999999993"/>
    <n v="2.5599999999999996"/>
    <n v="0"/>
  </r>
  <r>
    <n v="344"/>
    <x v="148"/>
    <n v="5.7"/>
    <n v="15.7"/>
    <n v="1232"/>
    <n v="0.5"/>
    <n v="1019.8"/>
    <n v="0.83"/>
    <x v="25"/>
    <n v="0.8"/>
    <x v="4"/>
    <x v="0"/>
    <x v="21"/>
    <n v="2.3000000000000007"/>
    <n v="1.8400000000000007"/>
    <n v="0"/>
  </r>
  <r>
    <n v="344"/>
    <x v="149"/>
    <n v="4.5"/>
    <n v="16.7"/>
    <n v="2142"/>
    <n v="0"/>
    <n v="1019.6"/>
    <n v="0.82"/>
    <x v="25"/>
    <n v="0.8"/>
    <x v="4"/>
    <x v="0"/>
    <x v="21"/>
    <n v="1.3000000000000007"/>
    <n v="1.0400000000000007"/>
    <n v="0"/>
  </r>
  <r>
    <n v="344"/>
    <x v="150"/>
    <n v="2"/>
    <n v="19.5"/>
    <n v="2434"/>
    <n v="0"/>
    <n v="1016.6"/>
    <n v="0.7"/>
    <x v="25"/>
    <n v="0.8"/>
    <x v="4"/>
    <x v="0"/>
    <x v="21"/>
    <n v="0"/>
    <n v="0"/>
    <n v="1.5"/>
  </r>
  <r>
    <n v="344"/>
    <x v="151"/>
    <n v="5.5"/>
    <n v="16.399999999999999"/>
    <n v="1911"/>
    <n v="0"/>
    <n v="1013.8"/>
    <n v="0.72"/>
    <x v="25"/>
    <n v="0.8"/>
    <x v="5"/>
    <x v="0"/>
    <x v="21"/>
    <n v="1.6000000000000014"/>
    <n v="1.2800000000000011"/>
    <n v="0"/>
  </r>
  <r>
    <n v="344"/>
    <x v="152"/>
    <n v="3.2"/>
    <n v="14.6"/>
    <n v="2523"/>
    <n v="0.1"/>
    <n v="1016"/>
    <n v="0.74"/>
    <x v="25"/>
    <n v="0.8"/>
    <x v="5"/>
    <x v="0"/>
    <x v="22"/>
    <n v="3.4000000000000004"/>
    <n v="2.7200000000000006"/>
    <n v="0"/>
  </r>
  <r>
    <n v="344"/>
    <x v="153"/>
    <n v="6.2"/>
    <n v="17"/>
    <n v="2102"/>
    <n v="-0.1"/>
    <n v="1009.6"/>
    <n v="0.59"/>
    <x v="25"/>
    <n v="0.8"/>
    <x v="5"/>
    <x v="0"/>
    <x v="22"/>
    <n v="1"/>
    <n v="0.8"/>
    <n v="0"/>
  </r>
  <r>
    <n v="344"/>
    <x v="154"/>
    <n v="5.8"/>
    <n v="15.9"/>
    <n v="2042"/>
    <n v="0.4"/>
    <n v="1007.1"/>
    <n v="0.65"/>
    <x v="25"/>
    <n v="0.8"/>
    <x v="5"/>
    <x v="0"/>
    <x v="22"/>
    <n v="2.0999999999999996"/>
    <n v="1.6799999999999997"/>
    <n v="0"/>
  </r>
  <r>
    <n v="344"/>
    <x v="155"/>
    <n v="5.9"/>
    <n v="15.4"/>
    <n v="1338"/>
    <n v="8.6999999999999993"/>
    <n v="1005.8"/>
    <n v="0.79"/>
    <x v="25"/>
    <n v="0.8"/>
    <x v="5"/>
    <x v="0"/>
    <x v="22"/>
    <n v="2.5999999999999996"/>
    <n v="2.0799999999999996"/>
    <n v="0"/>
  </r>
  <r>
    <n v="344"/>
    <x v="156"/>
    <n v="7.3"/>
    <n v="15.8"/>
    <n v="2100"/>
    <n v="4"/>
    <n v="1007.4"/>
    <n v="0.7"/>
    <x v="25"/>
    <n v="0.8"/>
    <x v="5"/>
    <x v="0"/>
    <x v="22"/>
    <n v="2.1999999999999993"/>
    <n v="1.7599999999999996"/>
    <n v="0"/>
  </r>
  <r>
    <n v="344"/>
    <x v="157"/>
    <n v="5.6"/>
    <n v="14.3"/>
    <n v="1537"/>
    <n v="9.1"/>
    <n v="1006.7"/>
    <n v="0.8"/>
    <x v="25"/>
    <n v="0.8"/>
    <x v="5"/>
    <x v="0"/>
    <x v="22"/>
    <n v="3.6999999999999993"/>
    <n v="2.9599999999999995"/>
    <n v="0"/>
  </r>
  <r>
    <n v="344"/>
    <x v="158"/>
    <n v="6.1"/>
    <n v="13.2"/>
    <n v="1515"/>
    <n v="4.9000000000000004"/>
    <n v="1014.4"/>
    <n v="0.76"/>
    <x v="25"/>
    <n v="0.8"/>
    <x v="5"/>
    <x v="0"/>
    <x v="22"/>
    <n v="4.8000000000000007"/>
    <n v="3.8400000000000007"/>
    <n v="0"/>
  </r>
  <r>
    <n v="344"/>
    <x v="159"/>
    <n v="4.5999999999999996"/>
    <n v="15.6"/>
    <n v="2161"/>
    <n v="-0.1"/>
    <n v="1021.1"/>
    <n v="0.69"/>
    <x v="25"/>
    <n v="0.8"/>
    <x v="5"/>
    <x v="0"/>
    <x v="23"/>
    <n v="2.4000000000000004"/>
    <n v="1.9200000000000004"/>
    <n v="0"/>
  </r>
  <r>
    <n v="344"/>
    <x v="160"/>
    <n v="5.5"/>
    <n v="14.3"/>
    <n v="1241"/>
    <n v="2.2000000000000002"/>
    <n v="1016.9"/>
    <n v="0.8"/>
    <x v="25"/>
    <n v="0.8"/>
    <x v="5"/>
    <x v="0"/>
    <x v="23"/>
    <n v="3.6999999999999993"/>
    <n v="2.9599999999999995"/>
    <n v="0"/>
  </r>
  <r>
    <n v="344"/>
    <x v="161"/>
    <n v="2.6"/>
    <n v="15.5"/>
    <n v="2703"/>
    <n v="0"/>
    <n v="1021.8"/>
    <n v="0.69"/>
    <x v="25"/>
    <n v="0.8"/>
    <x v="5"/>
    <x v="0"/>
    <x v="23"/>
    <n v="2.5"/>
    <n v="2"/>
    <n v="0"/>
  </r>
  <r>
    <n v="344"/>
    <x v="162"/>
    <n v="5.5"/>
    <n v="21.2"/>
    <n v="2893"/>
    <n v="0"/>
    <n v="1016.3"/>
    <n v="0.55000000000000004"/>
    <x v="25"/>
    <n v="0.8"/>
    <x v="5"/>
    <x v="0"/>
    <x v="23"/>
    <n v="0"/>
    <n v="0"/>
    <n v="3.1999999999999993"/>
  </r>
  <r>
    <n v="344"/>
    <x v="163"/>
    <n v="2.8"/>
    <n v="25.1"/>
    <n v="2310"/>
    <n v="0"/>
    <n v="1017.8"/>
    <n v="0.6"/>
    <x v="25"/>
    <n v="0.8"/>
    <x v="5"/>
    <x v="0"/>
    <x v="23"/>
    <n v="0"/>
    <n v="0"/>
    <n v="7.1000000000000014"/>
  </r>
  <r>
    <n v="344"/>
    <x v="164"/>
    <n v="4.3"/>
    <n v="21.3"/>
    <n v="1597"/>
    <n v="0.9"/>
    <n v="1017.2"/>
    <n v="0.66"/>
    <x v="25"/>
    <n v="0.8"/>
    <x v="5"/>
    <x v="0"/>
    <x v="23"/>
    <n v="0"/>
    <n v="0"/>
    <n v="3.3000000000000007"/>
  </r>
  <r>
    <n v="344"/>
    <x v="165"/>
    <n v="3.9"/>
    <n v="17.600000000000001"/>
    <n v="2731"/>
    <n v="0"/>
    <n v="1022.1"/>
    <n v="0.72"/>
    <x v="25"/>
    <n v="0.8"/>
    <x v="5"/>
    <x v="0"/>
    <x v="23"/>
    <n v="0.39999999999999858"/>
    <n v="0.3199999999999989"/>
    <n v="0"/>
  </r>
  <r>
    <n v="344"/>
    <x v="166"/>
    <n v="2.7"/>
    <n v="17.899999999999999"/>
    <n v="2958"/>
    <n v="0"/>
    <n v="1027.2"/>
    <n v="0.74"/>
    <x v="25"/>
    <n v="0.8"/>
    <x v="5"/>
    <x v="0"/>
    <x v="24"/>
    <n v="0.10000000000000142"/>
    <n v="8.000000000000114E-2"/>
    <n v="0"/>
  </r>
  <r>
    <n v="344"/>
    <x v="167"/>
    <n v="2.8"/>
    <n v="18.899999999999999"/>
    <n v="2757"/>
    <n v="0"/>
    <n v="1025.5"/>
    <n v="0.69"/>
    <x v="25"/>
    <n v="0.8"/>
    <x v="5"/>
    <x v="0"/>
    <x v="24"/>
    <n v="0"/>
    <n v="0"/>
    <n v="0.89999999999999858"/>
  </r>
  <r>
    <n v="344"/>
    <x v="168"/>
    <n v="2.6"/>
    <n v="19.100000000000001"/>
    <n v="2863"/>
    <n v="0"/>
    <n v="1024.3"/>
    <n v="0.73"/>
    <x v="25"/>
    <n v="0.8"/>
    <x v="5"/>
    <x v="0"/>
    <x v="24"/>
    <n v="0"/>
    <n v="0"/>
    <n v="1.1000000000000014"/>
  </r>
  <r>
    <n v="344"/>
    <x v="169"/>
    <n v="2.6"/>
    <n v="19.2"/>
    <n v="2247"/>
    <n v="0"/>
    <n v="1026.5999999999999"/>
    <n v="0.69"/>
    <x v="25"/>
    <n v="0.8"/>
    <x v="5"/>
    <x v="0"/>
    <x v="24"/>
    <n v="0"/>
    <n v="0"/>
    <n v="1.1999999999999993"/>
  </r>
  <r>
    <n v="344"/>
    <x v="170"/>
    <n v="3.3"/>
    <n v="19.899999999999999"/>
    <n v="2805"/>
    <n v="0"/>
    <n v="1025.4000000000001"/>
    <n v="0.56000000000000005"/>
    <x v="25"/>
    <n v="0.8"/>
    <x v="5"/>
    <x v="0"/>
    <x v="24"/>
    <n v="0"/>
    <n v="0"/>
    <n v="1.8999999999999986"/>
  </r>
  <r>
    <n v="344"/>
    <x v="171"/>
    <n v="2.7"/>
    <n v="23.6"/>
    <n v="2930"/>
    <n v="0"/>
    <n v="1019.7"/>
    <n v="0.47"/>
    <x v="25"/>
    <n v="0.8"/>
    <x v="5"/>
    <x v="0"/>
    <x v="24"/>
    <n v="0"/>
    <n v="0"/>
    <n v="5.6000000000000014"/>
  </r>
  <r>
    <n v="344"/>
    <x v="172"/>
    <n v="6.1"/>
    <n v="22.2"/>
    <n v="1944"/>
    <n v="0.1"/>
    <n v="1013.4"/>
    <n v="0.57999999999999996"/>
    <x v="25"/>
    <n v="0.8"/>
    <x v="5"/>
    <x v="0"/>
    <x v="24"/>
    <n v="0"/>
    <n v="0"/>
    <n v="4.1999999999999993"/>
  </r>
  <r>
    <n v="344"/>
    <x v="173"/>
    <n v="7.5"/>
    <n v="18.3"/>
    <n v="2327"/>
    <n v="0.5"/>
    <n v="1012.1"/>
    <n v="0.63"/>
    <x v="25"/>
    <n v="0.8"/>
    <x v="5"/>
    <x v="0"/>
    <x v="25"/>
    <n v="0"/>
    <n v="0"/>
    <n v="0.30000000000000071"/>
  </r>
  <r>
    <n v="344"/>
    <x v="174"/>
    <n v="6.8"/>
    <n v="17.899999999999999"/>
    <n v="1271"/>
    <n v="1"/>
    <n v="1012.1"/>
    <n v="0.77"/>
    <x v="25"/>
    <n v="0.8"/>
    <x v="5"/>
    <x v="0"/>
    <x v="25"/>
    <n v="0.10000000000000142"/>
    <n v="8.000000000000114E-2"/>
    <n v="0"/>
  </r>
  <r>
    <n v="344"/>
    <x v="175"/>
    <n v="3.4"/>
    <n v="20"/>
    <n v="1976"/>
    <n v="0"/>
    <n v="1012.3"/>
    <n v="0.78"/>
    <x v="25"/>
    <n v="0.8"/>
    <x v="5"/>
    <x v="0"/>
    <x v="25"/>
    <n v="0"/>
    <n v="0"/>
    <n v="2"/>
  </r>
  <r>
    <n v="344"/>
    <x v="176"/>
    <n v="6.2"/>
    <n v="19.600000000000001"/>
    <n v="1416"/>
    <n v="5.3"/>
    <n v="1012.4"/>
    <n v="0.81"/>
    <x v="25"/>
    <n v="0.8"/>
    <x v="5"/>
    <x v="0"/>
    <x v="25"/>
    <n v="0"/>
    <n v="0"/>
    <n v="1.6000000000000014"/>
  </r>
  <r>
    <n v="344"/>
    <x v="177"/>
    <n v="5"/>
    <n v="19.2"/>
    <n v="2337"/>
    <n v="2.6"/>
    <n v="1021.1"/>
    <n v="0.72"/>
    <x v="25"/>
    <n v="0.8"/>
    <x v="5"/>
    <x v="0"/>
    <x v="25"/>
    <n v="0"/>
    <n v="0"/>
    <n v="1.1999999999999993"/>
  </r>
  <r>
    <n v="344"/>
    <x v="178"/>
    <n v="6.4"/>
    <n v="21.8"/>
    <n v="2441"/>
    <n v="0"/>
    <n v="1023.5"/>
    <n v="0.74"/>
    <x v="25"/>
    <n v="0.8"/>
    <x v="5"/>
    <x v="0"/>
    <x v="25"/>
    <n v="0"/>
    <n v="0"/>
    <n v="3.8000000000000007"/>
  </r>
  <r>
    <n v="344"/>
    <x v="179"/>
    <n v="3.3"/>
    <n v="21.3"/>
    <n v="2980"/>
    <n v="0"/>
    <n v="1024.4000000000001"/>
    <n v="0.72"/>
    <x v="25"/>
    <n v="0.8"/>
    <x v="5"/>
    <x v="0"/>
    <x v="25"/>
    <n v="0"/>
    <n v="0"/>
    <n v="3.3000000000000007"/>
  </r>
  <r>
    <n v="344"/>
    <x v="180"/>
    <n v="3.2"/>
    <n v="24"/>
    <n v="2953"/>
    <n v="0"/>
    <n v="1019.4"/>
    <n v="0.59"/>
    <x v="25"/>
    <n v="0.8"/>
    <x v="5"/>
    <x v="0"/>
    <x v="26"/>
    <n v="0"/>
    <n v="0"/>
    <n v="6"/>
  </r>
  <r>
    <n v="344"/>
    <x v="181"/>
    <n v="2.6"/>
    <n v="28"/>
    <n v="2866"/>
    <n v="0"/>
    <n v="1014.5"/>
    <n v="0.49"/>
    <x v="25"/>
    <n v="0.8"/>
    <x v="6"/>
    <x v="0"/>
    <x v="26"/>
    <n v="0"/>
    <n v="0"/>
    <n v="10"/>
  </r>
  <r>
    <n v="344"/>
    <x v="182"/>
    <n v="3.2"/>
    <n v="21.3"/>
    <n v="1969"/>
    <n v="1.5"/>
    <n v="1015.9"/>
    <n v="0.77"/>
    <x v="25"/>
    <n v="0.8"/>
    <x v="6"/>
    <x v="0"/>
    <x v="26"/>
    <n v="0"/>
    <n v="0"/>
    <n v="3.3000000000000007"/>
  </r>
  <r>
    <n v="344"/>
    <x v="183"/>
    <n v="3.2"/>
    <n v="16.7"/>
    <n v="2651"/>
    <n v="0"/>
    <n v="1026.9000000000001"/>
    <n v="0.66"/>
    <x v="25"/>
    <n v="0.8"/>
    <x v="6"/>
    <x v="0"/>
    <x v="26"/>
    <n v="1.3000000000000007"/>
    <n v="1.0400000000000007"/>
    <n v="0"/>
  </r>
  <r>
    <n v="344"/>
    <x v="184"/>
    <n v="4.2"/>
    <n v="19.5"/>
    <n v="2854"/>
    <n v="0"/>
    <n v="1025.5999999999999"/>
    <n v="0.54"/>
    <x v="25"/>
    <n v="0.8"/>
    <x v="6"/>
    <x v="0"/>
    <x v="26"/>
    <n v="0"/>
    <n v="0"/>
    <n v="1.5"/>
  </r>
  <r>
    <n v="344"/>
    <x v="185"/>
    <n v="6.5"/>
    <n v="18.600000000000001"/>
    <n v="969"/>
    <n v="2.4"/>
    <n v="1014.7"/>
    <n v="0.75"/>
    <x v="25"/>
    <n v="0.8"/>
    <x v="6"/>
    <x v="0"/>
    <x v="26"/>
    <n v="0"/>
    <n v="0"/>
    <n v="0.60000000000000142"/>
  </r>
  <r>
    <n v="344"/>
    <x v="186"/>
    <n v="3.6"/>
    <n v="17.399999999999999"/>
    <n v="689"/>
    <n v="16.600000000000001"/>
    <n v="1005.9"/>
    <n v="0.91"/>
    <x v="25"/>
    <n v="0.8"/>
    <x v="6"/>
    <x v="0"/>
    <x v="26"/>
    <n v="0.60000000000000142"/>
    <n v="0.48000000000000115"/>
    <n v="0"/>
  </r>
  <r>
    <n v="344"/>
    <x v="187"/>
    <n v="4.5"/>
    <n v="16.100000000000001"/>
    <n v="2045"/>
    <n v="0.1"/>
    <n v="1007.7"/>
    <n v="0.74"/>
    <x v="25"/>
    <n v="0.8"/>
    <x v="6"/>
    <x v="0"/>
    <x v="27"/>
    <n v="1.8999999999999986"/>
    <n v="1.5199999999999989"/>
    <n v="0"/>
  </r>
  <r>
    <n v="344"/>
    <x v="188"/>
    <n v="3.3"/>
    <n v="15.2"/>
    <n v="1866"/>
    <n v="11.6"/>
    <n v="1015.3"/>
    <n v="0.77"/>
    <x v="25"/>
    <n v="0.8"/>
    <x v="6"/>
    <x v="0"/>
    <x v="27"/>
    <n v="2.8000000000000007"/>
    <n v="2.2400000000000007"/>
    <n v="0"/>
  </r>
  <r>
    <n v="344"/>
    <x v="189"/>
    <n v="2"/>
    <n v="18.5"/>
    <n v="2880"/>
    <n v="0"/>
    <n v="1021.4"/>
    <n v="0.62"/>
    <x v="25"/>
    <n v="0.8"/>
    <x v="6"/>
    <x v="0"/>
    <x v="27"/>
    <n v="0"/>
    <n v="0"/>
    <n v="0.5"/>
  </r>
  <r>
    <n v="344"/>
    <x v="190"/>
    <n v="2"/>
    <n v="19.3"/>
    <n v="2658"/>
    <n v="0"/>
    <n v="1022.6"/>
    <n v="0.71"/>
    <x v="25"/>
    <n v="0.8"/>
    <x v="6"/>
    <x v="0"/>
    <x v="27"/>
    <n v="0"/>
    <n v="0"/>
    <n v="1.3000000000000007"/>
  </r>
  <r>
    <n v="344"/>
    <x v="191"/>
    <n v="2.4"/>
    <n v="19.600000000000001"/>
    <n v="2373"/>
    <n v="-0.1"/>
    <n v="1020.4"/>
    <n v="0.76"/>
    <x v="25"/>
    <n v="0.8"/>
    <x v="6"/>
    <x v="0"/>
    <x v="27"/>
    <n v="0"/>
    <n v="0"/>
    <n v="1.6000000000000014"/>
  </r>
  <r>
    <n v="344"/>
    <x v="192"/>
    <n v="3"/>
    <n v="19.5"/>
    <n v="2583"/>
    <n v="0"/>
    <n v="1015.7"/>
    <n v="0.75"/>
    <x v="25"/>
    <n v="0.8"/>
    <x v="6"/>
    <x v="0"/>
    <x v="27"/>
    <n v="0"/>
    <n v="0"/>
    <n v="1.5"/>
  </r>
  <r>
    <n v="344"/>
    <x v="193"/>
    <n v="1.6"/>
    <n v="19.7"/>
    <n v="1204"/>
    <n v="0"/>
    <n v="1011.7"/>
    <n v="0.81"/>
    <x v="25"/>
    <n v="0.8"/>
    <x v="6"/>
    <x v="0"/>
    <x v="27"/>
    <n v="0"/>
    <n v="0"/>
    <n v="1.6999999999999993"/>
  </r>
  <r>
    <n v="344"/>
    <x v="194"/>
    <n v="4.5"/>
    <n v="20.3"/>
    <n v="2062"/>
    <n v="-0.1"/>
    <n v="1014.2"/>
    <n v="0.72"/>
    <x v="25"/>
    <n v="0.8"/>
    <x v="6"/>
    <x v="0"/>
    <x v="28"/>
    <n v="0"/>
    <n v="0"/>
    <n v="2.3000000000000007"/>
  </r>
  <r>
    <n v="344"/>
    <x v="195"/>
    <n v="6.3"/>
    <n v="19.100000000000001"/>
    <n v="1978"/>
    <n v="0.4"/>
    <n v="1016.5"/>
    <n v="0.62"/>
    <x v="25"/>
    <n v="0.8"/>
    <x v="6"/>
    <x v="0"/>
    <x v="28"/>
    <n v="0"/>
    <n v="0"/>
    <n v="1.1000000000000014"/>
  </r>
  <r>
    <n v="344"/>
    <x v="196"/>
    <n v="4.4000000000000004"/>
    <n v="17.2"/>
    <n v="1929"/>
    <n v="10.9"/>
    <n v="1014.4"/>
    <n v="0.8"/>
    <x v="25"/>
    <n v="0.8"/>
    <x v="6"/>
    <x v="0"/>
    <x v="28"/>
    <n v="0.80000000000000071"/>
    <n v="0.64000000000000057"/>
    <n v="0"/>
  </r>
  <r>
    <n v="344"/>
    <x v="197"/>
    <n v="1.9"/>
    <n v="18.7"/>
    <n v="2626"/>
    <n v="0"/>
    <n v="1017.7"/>
    <n v="0.7"/>
    <x v="25"/>
    <n v="0.8"/>
    <x v="6"/>
    <x v="0"/>
    <x v="28"/>
    <n v="0"/>
    <n v="0"/>
    <n v="0.69999999999999929"/>
  </r>
  <r>
    <n v="344"/>
    <x v="198"/>
    <n v="2.2000000000000002"/>
    <n v="21.9"/>
    <n v="1793"/>
    <n v="0"/>
    <n v="1014"/>
    <n v="0.65"/>
    <x v="25"/>
    <n v="0.8"/>
    <x v="6"/>
    <x v="0"/>
    <x v="28"/>
    <n v="0"/>
    <n v="0"/>
    <n v="3.8999999999999986"/>
  </r>
  <r>
    <n v="344"/>
    <x v="199"/>
    <n v="4.0999999999999996"/>
    <n v="23.2"/>
    <n v="1690"/>
    <n v="0.1"/>
    <n v="1006.6"/>
    <n v="0.66"/>
    <x v="25"/>
    <n v="0.8"/>
    <x v="6"/>
    <x v="0"/>
    <x v="28"/>
    <n v="0"/>
    <n v="0"/>
    <n v="5.1999999999999993"/>
  </r>
  <r>
    <n v="344"/>
    <x v="200"/>
    <n v="3.3"/>
    <n v="21.1"/>
    <n v="1478"/>
    <n v="0.1"/>
    <n v="1003.5"/>
    <n v="0.76"/>
    <x v="25"/>
    <n v="0.8"/>
    <x v="6"/>
    <x v="0"/>
    <x v="28"/>
    <n v="0"/>
    <n v="0"/>
    <n v="3.1000000000000014"/>
  </r>
  <r>
    <n v="344"/>
    <x v="201"/>
    <n v="4.3"/>
    <n v="19.600000000000001"/>
    <n v="1880"/>
    <n v="1.5"/>
    <n v="1002.5"/>
    <n v="0.73"/>
    <x v="25"/>
    <n v="0.8"/>
    <x v="6"/>
    <x v="0"/>
    <x v="29"/>
    <n v="0"/>
    <n v="0"/>
    <n v="1.6000000000000014"/>
  </r>
  <r>
    <n v="344"/>
    <x v="202"/>
    <n v="5.2"/>
    <n v="19.899999999999999"/>
    <n v="2061"/>
    <n v="-0.1"/>
    <n v="1008.9"/>
    <n v="0.76"/>
    <x v="25"/>
    <n v="0.8"/>
    <x v="6"/>
    <x v="0"/>
    <x v="29"/>
    <n v="0"/>
    <n v="0"/>
    <n v="1.8999999999999986"/>
  </r>
  <r>
    <n v="344"/>
    <x v="203"/>
    <n v="2.9"/>
    <n v="19.2"/>
    <n v="1744"/>
    <n v="7.8"/>
    <n v="1012.2"/>
    <n v="0.82"/>
    <x v="25"/>
    <n v="0.8"/>
    <x v="6"/>
    <x v="0"/>
    <x v="29"/>
    <n v="0"/>
    <n v="0"/>
    <n v="1.1999999999999993"/>
  </r>
  <r>
    <n v="344"/>
    <x v="204"/>
    <n v="2.2000000000000002"/>
    <n v="19.2"/>
    <n v="2284"/>
    <n v="0"/>
    <n v="1014.7"/>
    <n v="0.79"/>
    <x v="25"/>
    <n v="0.8"/>
    <x v="6"/>
    <x v="0"/>
    <x v="29"/>
    <n v="0"/>
    <n v="0"/>
    <n v="1.1999999999999993"/>
  </r>
  <r>
    <n v="344"/>
    <x v="205"/>
    <n v="2.2000000000000002"/>
    <n v="19.100000000000001"/>
    <n v="1506"/>
    <n v="0.6"/>
    <n v="1017.9"/>
    <n v="0.82"/>
    <x v="25"/>
    <n v="0.8"/>
    <x v="6"/>
    <x v="0"/>
    <x v="29"/>
    <n v="0"/>
    <n v="0"/>
    <n v="1.1000000000000014"/>
  </r>
  <r>
    <n v="344"/>
    <x v="206"/>
    <n v="3.8"/>
    <n v="20"/>
    <n v="1946"/>
    <n v="1.9"/>
    <n v="1015.9"/>
    <n v="0.78"/>
    <x v="25"/>
    <n v="0.8"/>
    <x v="6"/>
    <x v="0"/>
    <x v="29"/>
    <n v="0"/>
    <n v="0"/>
    <n v="2"/>
  </r>
  <r>
    <n v="344"/>
    <x v="207"/>
    <n v="2.6"/>
    <n v="18"/>
    <n v="1653"/>
    <n v="-0.1"/>
    <n v="1015.1"/>
    <n v="0.75"/>
    <x v="25"/>
    <n v="0.8"/>
    <x v="6"/>
    <x v="0"/>
    <x v="29"/>
    <n v="0"/>
    <n v="0"/>
    <n v="0"/>
  </r>
  <r>
    <n v="344"/>
    <x v="208"/>
    <n v="3.2"/>
    <n v="17.399999999999999"/>
    <n v="1580"/>
    <n v="0.9"/>
    <n v="1018.1"/>
    <n v="0.75"/>
    <x v="25"/>
    <n v="0.8"/>
    <x v="6"/>
    <x v="0"/>
    <x v="30"/>
    <n v="0.60000000000000142"/>
    <n v="0.48000000000000115"/>
    <n v="0"/>
  </r>
  <r>
    <n v="344"/>
    <x v="209"/>
    <n v="2"/>
    <n v="18.3"/>
    <n v="2177"/>
    <n v="0"/>
    <n v="1017.4"/>
    <n v="0.68"/>
    <x v="25"/>
    <n v="0.8"/>
    <x v="6"/>
    <x v="0"/>
    <x v="30"/>
    <n v="0"/>
    <n v="0"/>
    <n v="0.30000000000000071"/>
  </r>
  <r>
    <n v="344"/>
    <x v="210"/>
    <n v="3.6"/>
    <n v="18.2"/>
    <n v="2455"/>
    <n v="0"/>
    <n v="1016.8"/>
    <n v="0.67"/>
    <x v="25"/>
    <n v="0.8"/>
    <x v="6"/>
    <x v="0"/>
    <x v="30"/>
    <n v="0"/>
    <n v="0"/>
    <n v="0.19999999999999929"/>
  </r>
  <r>
    <n v="344"/>
    <x v="211"/>
    <n v="2.9"/>
    <n v="17.7"/>
    <n v="1134"/>
    <n v="9.8000000000000007"/>
    <n v="1014.2"/>
    <n v="0.85"/>
    <x v="25"/>
    <n v="0.8"/>
    <x v="6"/>
    <x v="0"/>
    <x v="30"/>
    <n v="0.30000000000000071"/>
    <n v="0.24000000000000057"/>
    <n v="0"/>
  </r>
  <r>
    <n v="344"/>
    <x v="212"/>
    <n v="4.0999999999999996"/>
    <n v="17.2"/>
    <n v="1489"/>
    <n v="3.6"/>
    <n v="1012.6"/>
    <n v="0.8"/>
    <x v="25"/>
    <n v="0.8"/>
    <x v="7"/>
    <x v="0"/>
    <x v="30"/>
    <n v="0.80000000000000071"/>
    <n v="0.64000000000000057"/>
    <n v="0"/>
  </r>
  <r>
    <n v="344"/>
    <x v="213"/>
    <n v="3.7"/>
    <n v="16.399999999999999"/>
    <n v="1249"/>
    <n v="14.3"/>
    <n v="1015.1"/>
    <n v="0.82"/>
    <x v="25"/>
    <n v="0.8"/>
    <x v="7"/>
    <x v="0"/>
    <x v="30"/>
    <n v="1.6000000000000014"/>
    <n v="1.2800000000000011"/>
    <n v="0"/>
  </r>
  <r>
    <n v="344"/>
    <x v="214"/>
    <n v="5.0999999999999996"/>
    <n v="18.600000000000001"/>
    <n v="2081"/>
    <n v="3.7"/>
    <n v="1016.9"/>
    <n v="0.76"/>
    <x v="25"/>
    <n v="0.8"/>
    <x v="7"/>
    <x v="0"/>
    <x v="30"/>
    <n v="0"/>
    <n v="0"/>
    <n v="0.60000000000000142"/>
  </r>
  <r>
    <n v="344"/>
    <x v="215"/>
    <n v="5.6"/>
    <n v="19.600000000000001"/>
    <n v="1381"/>
    <n v="3.3"/>
    <n v="1015.2"/>
    <n v="0.8"/>
    <x v="25"/>
    <n v="0.8"/>
    <x v="7"/>
    <x v="0"/>
    <x v="31"/>
    <n v="0"/>
    <n v="0"/>
    <n v="1.6000000000000014"/>
  </r>
  <r>
    <n v="344"/>
    <x v="216"/>
    <n v="4.4000000000000004"/>
    <n v="17.2"/>
    <n v="1926"/>
    <n v="3.6"/>
    <n v="1019.8"/>
    <n v="0.66"/>
    <x v="25"/>
    <n v="0.8"/>
    <x v="7"/>
    <x v="0"/>
    <x v="31"/>
    <n v="0.80000000000000071"/>
    <n v="0.64000000000000057"/>
    <n v="0"/>
  </r>
  <r>
    <n v="344"/>
    <x v="217"/>
    <n v="3"/>
    <n v="17.2"/>
    <n v="2299"/>
    <n v="0"/>
    <n v="1023.1"/>
    <n v="0.67"/>
    <x v="25"/>
    <n v="0.8"/>
    <x v="7"/>
    <x v="0"/>
    <x v="31"/>
    <n v="0.80000000000000071"/>
    <n v="0.64000000000000057"/>
    <n v="0"/>
  </r>
  <r>
    <n v="344"/>
    <x v="218"/>
    <n v="4.2"/>
    <n v="19.7"/>
    <n v="1530"/>
    <n v="0.4"/>
    <n v="1016.2"/>
    <n v="0.63"/>
    <x v="25"/>
    <n v="0.8"/>
    <x v="7"/>
    <x v="0"/>
    <x v="31"/>
    <n v="0"/>
    <n v="0"/>
    <n v="1.6999999999999993"/>
  </r>
  <r>
    <n v="344"/>
    <x v="219"/>
    <n v="3.1"/>
    <n v="19.2"/>
    <n v="1850"/>
    <n v="-0.1"/>
    <n v="1018.3"/>
    <n v="0.78"/>
    <x v="25"/>
    <n v="0.8"/>
    <x v="7"/>
    <x v="0"/>
    <x v="31"/>
    <n v="0"/>
    <n v="0"/>
    <n v="1.1999999999999993"/>
  </r>
  <r>
    <n v="344"/>
    <x v="220"/>
    <n v="2.7"/>
    <n v="17.7"/>
    <n v="2304"/>
    <n v="0"/>
    <n v="1021.1"/>
    <n v="0.77"/>
    <x v="25"/>
    <n v="0.8"/>
    <x v="7"/>
    <x v="0"/>
    <x v="31"/>
    <n v="0.30000000000000071"/>
    <n v="0.24000000000000057"/>
    <n v="0"/>
  </r>
  <r>
    <n v="344"/>
    <x v="221"/>
    <n v="2.2000000000000002"/>
    <n v="19"/>
    <n v="2349"/>
    <n v="0"/>
    <n v="1027.3"/>
    <n v="0.7"/>
    <x v="25"/>
    <n v="0.8"/>
    <x v="7"/>
    <x v="0"/>
    <x v="31"/>
    <n v="0"/>
    <n v="0"/>
    <n v="1"/>
  </r>
  <r>
    <n v="344"/>
    <x v="222"/>
    <n v="2.4"/>
    <n v="20.8"/>
    <n v="2404"/>
    <n v="0"/>
    <n v="1023.1"/>
    <n v="0.65"/>
    <x v="25"/>
    <n v="0.8"/>
    <x v="7"/>
    <x v="0"/>
    <x v="32"/>
    <n v="0"/>
    <n v="0"/>
    <n v="2.8000000000000007"/>
  </r>
  <r>
    <n v="344"/>
    <x v="223"/>
    <n v="2.5"/>
    <n v="23.2"/>
    <n v="2120"/>
    <n v="0"/>
    <n v="1015.4"/>
    <n v="0.63"/>
    <x v="25"/>
    <n v="0.8"/>
    <x v="7"/>
    <x v="0"/>
    <x v="32"/>
    <n v="0"/>
    <n v="0"/>
    <n v="5.1999999999999993"/>
  </r>
  <r>
    <n v="344"/>
    <x v="224"/>
    <n v="1.7"/>
    <n v="23"/>
    <n v="1867"/>
    <n v="-0.1"/>
    <n v="1015.3"/>
    <n v="0.77"/>
    <x v="25"/>
    <n v="0.8"/>
    <x v="7"/>
    <x v="0"/>
    <x v="32"/>
    <n v="0"/>
    <n v="0"/>
    <n v="5"/>
  </r>
  <r>
    <n v="344"/>
    <x v="225"/>
    <n v="3"/>
    <n v="22.7"/>
    <n v="2138"/>
    <n v="0.1"/>
    <n v="1018.8"/>
    <n v="0.75"/>
    <x v="25"/>
    <n v="0.8"/>
    <x v="7"/>
    <x v="0"/>
    <x v="32"/>
    <n v="0"/>
    <n v="0"/>
    <n v="4.6999999999999993"/>
  </r>
  <r>
    <n v="344"/>
    <x v="226"/>
    <n v="2.7"/>
    <n v="21.2"/>
    <n v="2161"/>
    <n v="0"/>
    <n v="1023.9"/>
    <n v="0.77"/>
    <x v="25"/>
    <n v="0.8"/>
    <x v="7"/>
    <x v="0"/>
    <x v="32"/>
    <n v="0"/>
    <n v="0"/>
    <n v="3.1999999999999993"/>
  </r>
  <r>
    <n v="344"/>
    <x v="227"/>
    <n v="3.8"/>
    <n v="18.399999999999999"/>
    <n v="1090"/>
    <n v="0"/>
    <n v="1025.8"/>
    <n v="0.72"/>
    <x v="25"/>
    <n v="0.8"/>
    <x v="7"/>
    <x v="0"/>
    <x v="32"/>
    <n v="0"/>
    <n v="0"/>
    <n v="0.39999999999999858"/>
  </r>
  <r>
    <n v="344"/>
    <x v="228"/>
    <n v="2.4"/>
    <n v="16.600000000000001"/>
    <n v="801"/>
    <n v="-0.1"/>
    <n v="1023.5"/>
    <n v="0.8"/>
    <x v="25"/>
    <n v="0.8"/>
    <x v="7"/>
    <x v="0"/>
    <x v="32"/>
    <n v="1.3999999999999986"/>
    <n v="1.119999999999999"/>
    <n v="0"/>
  </r>
  <r>
    <n v="344"/>
    <x v="229"/>
    <n v="2.8"/>
    <n v="19.3"/>
    <n v="1485"/>
    <n v="0"/>
    <n v="1020.3"/>
    <n v="0.75"/>
    <x v="25"/>
    <n v="0.8"/>
    <x v="7"/>
    <x v="0"/>
    <x v="33"/>
    <n v="0"/>
    <n v="0"/>
    <n v="1.3000000000000007"/>
  </r>
  <r>
    <n v="344"/>
    <x v="230"/>
    <n v="3.7"/>
    <n v="19.8"/>
    <n v="2196"/>
    <n v="0"/>
    <n v="1015.2"/>
    <n v="0.7"/>
    <x v="25"/>
    <n v="0.8"/>
    <x v="7"/>
    <x v="0"/>
    <x v="33"/>
    <n v="0"/>
    <n v="0"/>
    <n v="1.8000000000000007"/>
  </r>
  <r>
    <n v="344"/>
    <x v="231"/>
    <n v="3.7"/>
    <n v="18.8"/>
    <n v="1921"/>
    <n v="0"/>
    <n v="1013.6"/>
    <n v="0.65"/>
    <x v="25"/>
    <n v="0.8"/>
    <x v="7"/>
    <x v="0"/>
    <x v="33"/>
    <n v="0"/>
    <n v="0"/>
    <n v="0.80000000000000071"/>
  </r>
  <r>
    <n v="344"/>
    <x v="232"/>
    <n v="4.0999999999999996"/>
    <n v="17.2"/>
    <n v="1985"/>
    <n v="0"/>
    <n v="1015.5"/>
    <n v="0.66"/>
    <x v="25"/>
    <n v="0.8"/>
    <x v="7"/>
    <x v="0"/>
    <x v="33"/>
    <n v="0.80000000000000071"/>
    <n v="0.64000000000000057"/>
    <n v="0"/>
  </r>
  <r>
    <n v="344"/>
    <x v="233"/>
    <n v="2.7"/>
    <n v="15.7"/>
    <n v="1120"/>
    <n v="0.2"/>
    <n v="1019.8"/>
    <n v="0.7"/>
    <x v="25"/>
    <n v="0.8"/>
    <x v="7"/>
    <x v="0"/>
    <x v="33"/>
    <n v="2.3000000000000007"/>
    <n v="1.8400000000000007"/>
    <n v="0"/>
  </r>
  <r>
    <n v="344"/>
    <x v="234"/>
    <n v="2.2999999999999998"/>
    <n v="15.3"/>
    <n v="1574"/>
    <n v="0.4"/>
    <n v="1020.4"/>
    <n v="0.7"/>
    <x v="25"/>
    <n v="0.8"/>
    <x v="7"/>
    <x v="0"/>
    <x v="33"/>
    <n v="2.6999999999999993"/>
    <n v="2.1599999999999997"/>
    <n v="0"/>
  </r>
  <r>
    <n v="344"/>
    <x v="235"/>
    <n v="1.5"/>
    <n v="14.8"/>
    <n v="1891"/>
    <n v="0"/>
    <n v="1021.4"/>
    <n v="0.73"/>
    <x v="25"/>
    <n v="0.8"/>
    <x v="7"/>
    <x v="0"/>
    <x v="33"/>
    <n v="3.1999999999999993"/>
    <n v="2.5599999999999996"/>
    <n v="0"/>
  </r>
  <r>
    <n v="344"/>
    <x v="236"/>
    <n v="2.2000000000000002"/>
    <n v="17.5"/>
    <n v="2049"/>
    <n v="0"/>
    <n v="1017.9"/>
    <n v="0.62"/>
    <x v="25"/>
    <n v="0.8"/>
    <x v="7"/>
    <x v="0"/>
    <x v="34"/>
    <n v="0.5"/>
    <n v="0.4"/>
    <n v="0"/>
  </r>
  <r>
    <n v="344"/>
    <x v="237"/>
    <n v="4.2"/>
    <n v="20.7"/>
    <n v="1427"/>
    <n v="0"/>
    <n v="1009.3"/>
    <n v="0.56999999999999995"/>
    <x v="25"/>
    <n v="0.8"/>
    <x v="7"/>
    <x v="0"/>
    <x v="34"/>
    <n v="0"/>
    <n v="0"/>
    <n v="2.6999999999999993"/>
  </r>
  <r>
    <n v="344"/>
    <x v="238"/>
    <n v="3.5"/>
    <n v="19.399999999999999"/>
    <n v="1357"/>
    <n v="0"/>
    <n v="1007.3"/>
    <n v="0.72"/>
    <x v="25"/>
    <n v="0.8"/>
    <x v="7"/>
    <x v="0"/>
    <x v="34"/>
    <n v="0"/>
    <n v="0"/>
    <n v="1.3999999999999986"/>
  </r>
  <r>
    <n v="344"/>
    <x v="239"/>
    <n v="3.3"/>
    <n v="17.8"/>
    <n v="1214"/>
    <n v="8.8000000000000007"/>
    <n v="1003.4"/>
    <n v="0.77"/>
    <x v="25"/>
    <n v="0.8"/>
    <x v="7"/>
    <x v="0"/>
    <x v="34"/>
    <n v="0.19999999999999929"/>
    <n v="0.15999999999999945"/>
    <n v="0"/>
  </r>
  <r>
    <n v="344"/>
    <x v="240"/>
    <n v="5.3"/>
    <n v="17.600000000000001"/>
    <n v="1311"/>
    <n v="2.2999999999999998"/>
    <n v="999.7"/>
    <n v="0.72"/>
    <x v="25"/>
    <n v="0.8"/>
    <x v="7"/>
    <x v="0"/>
    <x v="34"/>
    <n v="0.39999999999999858"/>
    <n v="0.3199999999999989"/>
    <n v="0"/>
  </r>
  <r>
    <n v="344"/>
    <x v="241"/>
    <n v="5.4"/>
    <n v="19.3"/>
    <n v="1494"/>
    <n v="-0.1"/>
    <n v="1005.4"/>
    <n v="0.69"/>
    <x v="25"/>
    <n v="0.8"/>
    <x v="7"/>
    <x v="0"/>
    <x v="34"/>
    <n v="0"/>
    <n v="0"/>
    <n v="1.3000000000000007"/>
  </r>
  <r>
    <n v="344"/>
    <x v="242"/>
    <n v="3.8"/>
    <n v="19"/>
    <n v="1111"/>
    <n v="1.6"/>
    <n v="1006.5"/>
    <n v="0.79"/>
    <x v="25"/>
    <n v="0.8"/>
    <x v="7"/>
    <x v="0"/>
    <x v="34"/>
    <n v="0"/>
    <n v="0"/>
    <n v="1"/>
  </r>
  <r>
    <n v="344"/>
    <x v="243"/>
    <n v="4.8"/>
    <n v="18.899999999999999"/>
    <n v="1712"/>
    <n v="1.7"/>
    <n v="1006.2"/>
    <n v="0.69"/>
    <x v="25"/>
    <n v="0.8"/>
    <x v="8"/>
    <x v="0"/>
    <x v="35"/>
    <n v="0"/>
    <n v="0"/>
    <n v="0.89999999999999858"/>
  </r>
  <r>
    <n v="344"/>
    <x v="244"/>
    <n v="6.1"/>
    <n v="17.8"/>
    <n v="1549"/>
    <n v="-0.1"/>
    <n v="1006.6"/>
    <n v="0.71"/>
    <x v="25"/>
    <n v="0.8"/>
    <x v="8"/>
    <x v="0"/>
    <x v="35"/>
    <n v="0.19999999999999929"/>
    <n v="0.15999999999999945"/>
    <n v="0"/>
  </r>
  <r>
    <n v="344"/>
    <x v="245"/>
    <n v="7.7"/>
    <n v="19.100000000000001"/>
    <n v="841"/>
    <n v="4.5"/>
    <n v="1002.7"/>
    <n v="0.8"/>
    <x v="25"/>
    <n v="0.8"/>
    <x v="8"/>
    <x v="0"/>
    <x v="35"/>
    <n v="0"/>
    <n v="0"/>
    <n v="1.1000000000000014"/>
  </r>
  <r>
    <n v="344"/>
    <x v="246"/>
    <n v="6.5"/>
    <n v="18.399999999999999"/>
    <n v="1498"/>
    <n v="0"/>
    <n v="1009.4"/>
    <n v="0.71"/>
    <x v="25"/>
    <n v="0.8"/>
    <x v="8"/>
    <x v="0"/>
    <x v="35"/>
    <n v="0"/>
    <n v="0"/>
    <n v="0.39999999999999858"/>
  </r>
  <r>
    <n v="344"/>
    <x v="247"/>
    <n v="3"/>
    <n v="15.8"/>
    <n v="1484"/>
    <n v="0.1"/>
    <n v="1019.9"/>
    <n v="0.8"/>
    <x v="25"/>
    <n v="0.8"/>
    <x v="8"/>
    <x v="0"/>
    <x v="35"/>
    <n v="2.1999999999999993"/>
    <n v="1.7599999999999996"/>
    <n v="0"/>
  </r>
  <r>
    <n v="344"/>
    <x v="248"/>
    <n v="3"/>
    <n v="17.5"/>
    <n v="1591"/>
    <n v="0"/>
    <n v="1021.6"/>
    <n v="0.7"/>
    <x v="25"/>
    <n v="0.8"/>
    <x v="8"/>
    <x v="0"/>
    <x v="35"/>
    <n v="0.5"/>
    <n v="0.4"/>
    <n v="0"/>
  </r>
  <r>
    <n v="344"/>
    <x v="249"/>
    <n v="4.5999999999999996"/>
    <n v="21"/>
    <n v="1941"/>
    <n v="0"/>
    <n v="1013.4"/>
    <n v="0.59"/>
    <x v="25"/>
    <n v="0.8"/>
    <x v="8"/>
    <x v="0"/>
    <x v="35"/>
    <n v="0"/>
    <n v="0"/>
    <n v="3"/>
  </r>
  <r>
    <n v="344"/>
    <x v="250"/>
    <n v="2.8"/>
    <n v="18.5"/>
    <n v="1628"/>
    <n v="0.1"/>
    <n v="1016.6"/>
    <n v="0.76"/>
    <x v="25"/>
    <n v="0.8"/>
    <x v="8"/>
    <x v="0"/>
    <x v="36"/>
    <n v="0"/>
    <n v="0"/>
    <n v="0.5"/>
  </r>
  <r>
    <n v="344"/>
    <x v="251"/>
    <n v="2.2999999999999998"/>
    <n v="14.3"/>
    <n v="815"/>
    <n v="0"/>
    <n v="1016.1"/>
    <n v="0.8"/>
    <x v="25"/>
    <n v="0.8"/>
    <x v="8"/>
    <x v="0"/>
    <x v="36"/>
    <n v="3.6999999999999993"/>
    <n v="2.9599999999999995"/>
    <n v="0"/>
  </r>
  <r>
    <n v="344"/>
    <x v="252"/>
    <n v="3.8"/>
    <n v="16.3"/>
    <n v="1119"/>
    <n v="0.5"/>
    <n v="1006.6"/>
    <n v="0.73"/>
    <x v="25"/>
    <n v="0.8"/>
    <x v="8"/>
    <x v="0"/>
    <x v="36"/>
    <n v="1.6999999999999993"/>
    <n v="1.3599999999999994"/>
    <n v="0"/>
  </r>
  <r>
    <n v="344"/>
    <x v="253"/>
    <n v="6.5"/>
    <n v="15.6"/>
    <n v="765"/>
    <n v="13.2"/>
    <n v="1004.3"/>
    <n v="0.79"/>
    <x v="25"/>
    <n v="0.8"/>
    <x v="8"/>
    <x v="0"/>
    <x v="36"/>
    <n v="2.4000000000000004"/>
    <n v="1.9200000000000004"/>
    <n v="0"/>
  </r>
  <r>
    <n v="344"/>
    <x v="254"/>
    <n v="7.5"/>
    <n v="15.5"/>
    <n v="1502"/>
    <n v="0.5"/>
    <n v="1011.9"/>
    <n v="0.7"/>
    <x v="25"/>
    <n v="0.8"/>
    <x v="8"/>
    <x v="0"/>
    <x v="36"/>
    <n v="2.5"/>
    <n v="2"/>
    <n v="0"/>
  </r>
  <r>
    <n v="344"/>
    <x v="255"/>
    <n v="5.5"/>
    <n v="14.2"/>
    <n v="943"/>
    <n v="3.2"/>
    <n v="1011.1"/>
    <n v="0.81"/>
    <x v="25"/>
    <n v="0.8"/>
    <x v="8"/>
    <x v="0"/>
    <x v="36"/>
    <n v="3.8000000000000007"/>
    <n v="3.0400000000000009"/>
    <n v="0"/>
  </r>
  <r>
    <n v="344"/>
    <x v="256"/>
    <n v="5"/>
    <n v="15.8"/>
    <n v="1202"/>
    <n v="4"/>
    <n v="1010.5"/>
    <n v="0.77"/>
    <x v="25"/>
    <n v="0.8"/>
    <x v="8"/>
    <x v="0"/>
    <x v="36"/>
    <n v="2.1999999999999993"/>
    <n v="1.7599999999999996"/>
    <n v="0"/>
  </r>
  <r>
    <n v="344"/>
    <x v="257"/>
    <n v="11.2"/>
    <n v="17.3"/>
    <n v="1253"/>
    <n v="3.2"/>
    <n v="1005.5"/>
    <n v="0.71"/>
    <x v="25"/>
    <n v="0.8"/>
    <x v="8"/>
    <x v="0"/>
    <x v="37"/>
    <n v="0.69999999999999929"/>
    <n v="0.5599999999999995"/>
    <n v="0"/>
  </r>
  <r>
    <n v="344"/>
    <x v="258"/>
    <n v="8"/>
    <n v="15.8"/>
    <n v="847"/>
    <n v="1.2"/>
    <n v="1014.7"/>
    <n v="0.69"/>
    <x v="25"/>
    <n v="0.8"/>
    <x v="8"/>
    <x v="0"/>
    <x v="37"/>
    <n v="2.1999999999999993"/>
    <n v="1.7599999999999996"/>
    <n v="0"/>
  </r>
  <r>
    <n v="344"/>
    <x v="259"/>
    <n v="6.2"/>
    <n v="15.9"/>
    <n v="372"/>
    <n v="1.4"/>
    <n v="1018.3"/>
    <n v="0.83"/>
    <x v="25"/>
    <n v="0.8"/>
    <x v="8"/>
    <x v="0"/>
    <x v="37"/>
    <n v="2.0999999999999996"/>
    <n v="1.6799999999999997"/>
    <n v="0"/>
  </r>
  <r>
    <n v="344"/>
    <x v="260"/>
    <n v="7.8"/>
    <n v="19"/>
    <n v="577"/>
    <n v="0"/>
    <n v="1020.3"/>
    <n v="0.81"/>
    <x v="25"/>
    <n v="0.8"/>
    <x v="8"/>
    <x v="0"/>
    <x v="37"/>
    <n v="0"/>
    <n v="0"/>
    <n v="1"/>
  </r>
  <r>
    <n v="344"/>
    <x v="261"/>
    <n v="3.9"/>
    <n v="20.399999999999999"/>
    <n v="1576"/>
    <n v="0"/>
    <n v="1019.5"/>
    <n v="0.69"/>
    <x v="25"/>
    <n v="0.8"/>
    <x v="8"/>
    <x v="0"/>
    <x v="37"/>
    <n v="0"/>
    <n v="0"/>
    <n v="2.3999999999999986"/>
  </r>
  <r>
    <n v="344"/>
    <x v="262"/>
    <n v="4.8"/>
    <n v="19.899999999999999"/>
    <n v="603"/>
    <n v="2.9"/>
    <n v="1011.4"/>
    <n v="0.77"/>
    <x v="25"/>
    <n v="0.8"/>
    <x v="8"/>
    <x v="0"/>
    <x v="37"/>
    <n v="0"/>
    <n v="0"/>
    <n v="1.8999999999999986"/>
  </r>
  <r>
    <n v="344"/>
    <x v="263"/>
    <n v="4.9000000000000004"/>
    <n v="13.9"/>
    <n v="997"/>
    <n v="0.4"/>
    <n v="1015.4"/>
    <n v="0.74"/>
    <x v="25"/>
    <n v="0.8"/>
    <x v="8"/>
    <x v="0"/>
    <x v="37"/>
    <n v="4.0999999999999996"/>
    <n v="3.28"/>
    <n v="0"/>
  </r>
  <r>
    <n v="344"/>
    <x v="264"/>
    <n v="3.5"/>
    <n v="12.2"/>
    <n v="1249"/>
    <n v="-0.1"/>
    <n v="1023.9"/>
    <n v="0.69"/>
    <x v="25"/>
    <n v="0.8"/>
    <x v="8"/>
    <x v="0"/>
    <x v="38"/>
    <n v="5.8000000000000007"/>
    <n v="4.6400000000000006"/>
    <n v="0"/>
  </r>
  <r>
    <n v="344"/>
    <x v="265"/>
    <n v="2.9"/>
    <n v="11.9"/>
    <n v="1210"/>
    <n v="0"/>
    <n v="1025.9000000000001"/>
    <n v="0.78"/>
    <x v="25"/>
    <n v="0.8"/>
    <x v="8"/>
    <x v="0"/>
    <x v="38"/>
    <n v="6.1"/>
    <n v="4.88"/>
    <n v="0"/>
  </r>
  <r>
    <n v="344"/>
    <x v="266"/>
    <n v="5.0999999999999996"/>
    <n v="12.3"/>
    <n v="1266"/>
    <n v="0"/>
    <n v="1025.7"/>
    <n v="0.65"/>
    <x v="25"/>
    <n v="0.8"/>
    <x v="8"/>
    <x v="0"/>
    <x v="38"/>
    <n v="5.6999999999999993"/>
    <n v="4.5599999999999996"/>
    <n v="0"/>
  </r>
  <r>
    <n v="344"/>
    <x v="267"/>
    <n v="6.1"/>
    <n v="12.3"/>
    <n v="1082"/>
    <n v="-0.1"/>
    <n v="1023.4"/>
    <n v="0.62"/>
    <x v="25"/>
    <n v="0.8"/>
    <x v="8"/>
    <x v="0"/>
    <x v="38"/>
    <n v="5.6999999999999993"/>
    <n v="4.5599999999999996"/>
    <n v="0"/>
  </r>
  <r>
    <n v="344"/>
    <x v="268"/>
    <n v="3.1"/>
    <n v="11.2"/>
    <n v="683"/>
    <n v="0"/>
    <n v="1022.5"/>
    <n v="0.77"/>
    <x v="25"/>
    <n v="0.8"/>
    <x v="8"/>
    <x v="0"/>
    <x v="38"/>
    <n v="6.8000000000000007"/>
    <n v="5.4400000000000013"/>
    <n v="0"/>
  </r>
  <r>
    <n v="344"/>
    <x v="269"/>
    <n v="1.6"/>
    <n v="11.9"/>
    <n v="541"/>
    <n v="-0.1"/>
    <n v="1021.6"/>
    <n v="0.88"/>
    <x v="25"/>
    <n v="0.8"/>
    <x v="8"/>
    <x v="0"/>
    <x v="38"/>
    <n v="6.1"/>
    <n v="4.88"/>
    <n v="0"/>
  </r>
  <r>
    <n v="344"/>
    <x v="270"/>
    <n v="1.3"/>
    <n v="11.9"/>
    <n v="1361"/>
    <n v="0"/>
    <n v="1022.4"/>
    <n v="0.82"/>
    <x v="25"/>
    <n v="0.8"/>
    <x v="8"/>
    <x v="0"/>
    <x v="38"/>
    <n v="6.1"/>
    <n v="4.88"/>
    <n v="0"/>
  </r>
  <r>
    <n v="344"/>
    <x v="271"/>
    <n v="1.8"/>
    <n v="12.6"/>
    <n v="1134"/>
    <n v="-0.1"/>
    <n v="1023.5"/>
    <n v="0.83"/>
    <x v="25"/>
    <n v="0.8"/>
    <x v="8"/>
    <x v="0"/>
    <x v="39"/>
    <n v="5.4"/>
    <n v="4.32"/>
    <n v="0"/>
  </r>
  <r>
    <n v="344"/>
    <x v="272"/>
    <n v="1.7"/>
    <n v="13.6"/>
    <n v="1077"/>
    <n v="0"/>
    <n v="1025.5999999999999"/>
    <n v="0.83"/>
    <x v="25"/>
    <n v="0.8"/>
    <x v="8"/>
    <x v="0"/>
    <x v="39"/>
    <n v="4.4000000000000004"/>
    <n v="3.5200000000000005"/>
    <n v="0"/>
  </r>
  <r>
    <n v="344"/>
    <x v="273"/>
    <n v="2.2000000000000002"/>
    <n v="12.1"/>
    <n v="1205"/>
    <n v="0"/>
    <n v="1028.5999999999999"/>
    <n v="0.71"/>
    <x v="25"/>
    <n v="1"/>
    <x v="9"/>
    <x v="0"/>
    <x v="39"/>
    <n v="5.9"/>
    <n v="5.9"/>
    <n v="0"/>
  </r>
  <r>
    <n v="344"/>
    <x v="274"/>
    <n v="3.5"/>
    <n v="13.5"/>
    <n v="767"/>
    <n v="0"/>
    <n v="1025.4000000000001"/>
    <n v="0.66"/>
    <x v="25"/>
    <n v="1"/>
    <x v="9"/>
    <x v="0"/>
    <x v="39"/>
    <n v="4.5"/>
    <n v="4.5"/>
    <n v="0"/>
  </r>
  <r>
    <n v="344"/>
    <x v="275"/>
    <n v="6.6"/>
    <n v="12.6"/>
    <n v="302"/>
    <n v="6.3"/>
    <n v="1013.1"/>
    <n v="0.76"/>
    <x v="25"/>
    <n v="1"/>
    <x v="9"/>
    <x v="0"/>
    <x v="39"/>
    <n v="5.4"/>
    <n v="5.4"/>
    <n v="0"/>
  </r>
  <r>
    <n v="344"/>
    <x v="276"/>
    <n v="9.6"/>
    <n v="14.1"/>
    <n v="727"/>
    <n v="21.3"/>
    <n v="998.3"/>
    <n v="0.73"/>
    <x v="25"/>
    <n v="1"/>
    <x v="9"/>
    <x v="0"/>
    <x v="39"/>
    <n v="3.9000000000000004"/>
    <n v="3.9000000000000004"/>
    <n v="0"/>
  </r>
  <r>
    <n v="344"/>
    <x v="277"/>
    <n v="6.5"/>
    <n v="13"/>
    <n v="568"/>
    <n v="2.2000000000000002"/>
    <n v="1011.8"/>
    <n v="0.69"/>
    <x v="25"/>
    <n v="1"/>
    <x v="9"/>
    <x v="0"/>
    <x v="39"/>
    <n v="5"/>
    <n v="5"/>
    <n v="0"/>
  </r>
  <r>
    <n v="344"/>
    <x v="278"/>
    <n v="4"/>
    <n v="14.7"/>
    <n v="370"/>
    <n v="-0.1"/>
    <n v="1022.5"/>
    <n v="0.81"/>
    <x v="25"/>
    <n v="1"/>
    <x v="9"/>
    <x v="0"/>
    <x v="40"/>
    <n v="3.3000000000000007"/>
    <n v="3.3000000000000007"/>
    <n v="0"/>
  </r>
  <r>
    <n v="344"/>
    <x v="279"/>
    <n v="3.8"/>
    <n v="14.9"/>
    <n v="556"/>
    <n v="0.6"/>
    <n v="1024.0999999999999"/>
    <n v="0.9"/>
    <x v="25"/>
    <n v="1"/>
    <x v="9"/>
    <x v="0"/>
    <x v="40"/>
    <n v="3.0999999999999996"/>
    <n v="3.0999999999999996"/>
    <n v="0"/>
  </r>
  <r>
    <n v="344"/>
    <x v="280"/>
    <n v="2.6"/>
    <n v="14.5"/>
    <n v="475"/>
    <n v="0.3"/>
    <n v="1022.7"/>
    <n v="0.87"/>
    <x v="25"/>
    <n v="1"/>
    <x v="9"/>
    <x v="0"/>
    <x v="40"/>
    <n v="3.5"/>
    <n v="3.5"/>
    <n v="0"/>
  </r>
  <r>
    <n v="344"/>
    <x v="281"/>
    <n v="2.2000000000000002"/>
    <n v="13.3"/>
    <n v="733"/>
    <n v="0"/>
    <n v="1026.5"/>
    <n v="0.8"/>
    <x v="25"/>
    <n v="1"/>
    <x v="9"/>
    <x v="0"/>
    <x v="40"/>
    <n v="4.6999999999999993"/>
    <n v="4.6999999999999993"/>
    <n v="0"/>
  </r>
  <r>
    <n v="344"/>
    <x v="282"/>
    <n v="2.2000000000000002"/>
    <n v="14.9"/>
    <n v="642"/>
    <n v="0"/>
    <n v="1032.7"/>
    <n v="0.82"/>
    <x v="25"/>
    <n v="1"/>
    <x v="9"/>
    <x v="0"/>
    <x v="40"/>
    <n v="3.0999999999999996"/>
    <n v="3.0999999999999996"/>
    <n v="0"/>
  </r>
  <r>
    <n v="344"/>
    <x v="283"/>
    <n v="1.5"/>
    <n v="14.6"/>
    <n v="212"/>
    <n v="0"/>
    <n v="1033.8"/>
    <n v="0.8"/>
    <x v="25"/>
    <n v="1"/>
    <x v="9"/>
    <x v="0"/>
    <x v="40"/>
    <n v="3.4000000000000004"/>
    <n v="3.4000000000000004"/>
    <n v="0"/>
  </r>
  <r>
    <n v="344"/>
    <x v="284"/>
    <n v="1.9"/>
    <n v="14.3"/>
    <n v="466"/>
    <n v="0.3"/>
    <n v="1031"/>
    <n v="0.86"/>
    <x v="25"/>
    <n v="1"/>
    <x v="9"/>
    <x v="0"/>
    <x v="40"/>
    <n v="3.6999999999999993"/>
    <n v="3.6999999999999993"/>
    <n v="0"/>
  </r>
  <r>
    <n v="344"/>
    <x v="285"/>
    <n v="2"/>
    <n v="13.2"/>
    <n v="411"/>
    <n v="0"/>
    <n v="1028.8"/>
    <n v="0.89"/>
    <x v="25"/>
    <n v="1"/>
    <x v="9"/>
    <x v="0"/>
    <x v="41"/>
    <n v="4.8000000000000007"/>
    <n v="4.8000000000000007"/>
    <n v="0"/>
  </r>
  <r>
    <n v="344"/>
    <x v="286"/>
    <n v="1.9"/>
    <n v="13"/>
    <n v="583"/>
    <n v="0.1"/>
    <n v="1027.8"/>
    <n v="0.88"/>
    <x v="25"/>
    <n v="1"/>
    <x v="9"/>
    <x v="0"/>
    <x v="41"/>
    <n v="5"/>
    <n v="5"/>
    <n v="0"/>
  </r>
  <r>
    <n v="344"/>
    <x v="287"/>
    <n v="1.7"/>
    <n v="12.6"/>
    <n v="261"/>
    <n v="-0.1"/>
    <n v="1027.5"/>
    <n v="0.9"/>
    <x v="25"/>
    <n v="1"/>
    <x v="9"/>
    <x v="0"/>
    <x v="41"/>
    <n v="5.4"/>
    <n v="5.4"/>
    <n v="0"/>
  </r>
  <r>
    <n v="344"/>
    <x v="288"/>
    <n v="1.7"/>
    <n v="12.4"/>
    <n v="476"/>
    <n v="2.1"/>
    <n v="1026.0999999999999"/>
    <n v="0.88"/>
    <x v="25"/>
    <n v="1"/>
    <x v="9"/>
    <x v="0"/>
    <x v="41"/>
    <n v="5.6"/>
    <n v="5.6"/>
    <n v="0"/>
  </r>
  <r>
    <n v="344"/>
    <x v="289"/>
    <n v="1.2"/>
    <n v="12.2"/>
    <n v="323"/>
    <n v="-0.1"/>
    <n v="1025.5"/>
    <n v="0.85"/>
    <x v="25"/>
    <n v="1"/>
    <x v="9"/>
    <x v="0"/>
    <x v="41"/>
    <n v="5.8000000000000007"/>
    <n v="5.8000000000000007"/>
    <n v="0"/>
  </r>
  <r>
    <n v="344"/>
    <x v="290"/>
    <n v="3"/>
    <n v="10.9"/>
    <n v="705"/>
    <n v="0"/>
    <n v="1024.9000000000001"/>
    <n v="0.75"/>
    <x v="25"/>
    <n v="1"/>
    <x v="9"/>
    <x v="0"/>
    <x v="41"/>
    <n v="7.1"/>
    <n v="7.1"/>
    <n v="0"/>
  </r>
  <r>
    <n v="344"/>
    <x v="291"/>
    <n v="4.5999999999999996"/>
    <n v="11.8"/>
    <n v="729"/>
    <n v="1.8"/>
    <n v="1009.7"/>
    <n v="0.77"/>
    <x v="25"/>
    <n v="1"/>
    <x v="9"/>
    <x v="0"/>
    <x v="41"/>
    <n v="6.1999999999999993"/>
    <n v="6.1999999999999993"/>
    <n v="0"/>
  </r>
  <r>
    <n v="344"/>
    <x v="292"/>
    <n v="5.5"/>
    <n v="14.5"/>
    <n v="378"/>
    <n v="5.6"/>
    <n v="994.4"/>
    <n v="0.86"/>
    <x v="25"/>
    <n v="1"/>
    <x v="9"/>
    <x v="0"/>
    <x v="42"/>
    <n v="3.5"/>
    <n v="3.5"/>
    <n v="0"/>
  </r>
  <r>
    <n v="344"/>
    <x v="293"/>
    <n v="7"/>
    <n v="13.9"/>
    <n v="505"/>
    <n v="13"/>
    <n v="992.2"/>
    <n v="0.86"/>
    <x v="25"/>
    <n v="1"/>
    <x v="9"/>
    <x v="0"/>
    <x v="42"/>
    <n v="4.0999999999999996"/>
    <n v="4.0999999999999996"/>
    <n v="0"/>
  </r>
  <r>
    <n v="344"/>
    <x v="294"/>
    <n v="3.4"/>
    <n v="12.9"/>
    <n v="473"/>
    <n v="1.1000000000000001"/>
    <n v="996"/>
    <n v="0.86"/>
    <x v="25"/>
    <n v="1"/>
    <x v="9"/>
    <x v="0"/>
    <x v="42"/>
    <n v="5.0999999999999996"/>
    <n v="5.0999999999999996"/>
    <n v="0"/>
  </r>
  <r>
    <n v="344"/>
    <x v="295"/>
    <n v="7.9"/>
    <n v="12.1"/>
    <n v="307"/>
    <n v="29.2"/>
    <n v="981.2"/>
    <n v="0.83"/>
    <x v="25"/>
    <n v="1"/>
    <x v="9"/>
    <x v="0"/>
    <x v="42"/>
    <n v="5.9"/>
    <n v="5.9"/>
    <n v="0"/>
  </r>
  <r>
    <n v="344"/>
    <x v="296"/>
    <n v="9.4"/>
    <n v="10.5"/>
    <n v="678"/>
    <n v="0.6"/>
    <n v="997.1"/>
    <n v="0.72"/>
    <x v="25"/>
    <n v="1"/>
    <x v="9"/>
    <x v="0"/>
    <x v="42"/>
    <n v="7.5"/>
    <n v="7.5"/>
    <n v="0"/>
  </r>
  <r>
    <n v="344"/>
    <x v="297"/>
    <n v="6.3"/>
    <n v="9.6"/>
    <n v="314"/>
    <n v="12.1"/>
    <n v="997.9"/>
    <n v="0.81"/>
    <x v="25"/>
    <n v="1"/>
    <x v="9"/>
    <x v="0"/>
    <x v="42"/>
    <n v="8.4"/>
    <n v="8.4"/>
    <n v="0"/>
  </r>
  <r>
    <n v="344"/>
    <x v="298"/>
    <n v="7.7"/>
    <n v="9.4"/>
    <n v="558"/>
    <n v="9.5"/>
    <n v="1003"/>
    <n v="0.74"/>
    <x v="25"/>
    <n v="1"/>
    <x v="9"/>
    <x v="0"/>
    <x v="42"/>
    <n v="8.6"/>
    <n v="8.6"/>
    <n v="0"/>
  </r>
  <r>
    <n v="344"/>
    <x v="299"/>
    <n v="6.7"/>
    <n v="10.5"/>
    <n v="387"/>
    <n v="8.6999999999999993"/>
    <n v="1001.6"/>
    <n v="0.76"/>
    <x v="25"/>
    <n v="1"/>
    <x v="9"/>
    <x v="0"/>
    <x v="43"/>
    <n v="7.5"/>
    <n v="7.5"/>
    <n v="0"/>
  </r>
  <r>
    <n v="344"/>
    <x v="300"/>
    <n v="6.6"/>
    <n v="12.4"/>
    <n v="327"/>
    <n v="1.6"/>
    <n v="1005.4"/>
    <n v="0.78"/>
    <x v="25"/>
    <n v="1"/>
    <x v="9"/>
    <x v="0"/>
    <x v="43"/>
    <n v="5.6"/>
    <n v="5.6"/>
    <n v="0"/>
  </r>
  <r>
    <n v="344"/>
    <x v="301"/>
    <n v="4.5"/>
    <n v="11.7"/>
    <n v="345"/>
    <n v="5.3"/>
    <n v="1001.3"/>
    <n v="0.87"/>
    <x v="25"/>
    <n v="1"/>
    <x v="9"/>
    <x v="0"/>
    <x v="43"/>
    <n v="6.3000000000000007"/>
    <n v="6.3000000000000007"/>
    <n v="0"/>
  </r>
  <r>
    <n v="344"/>
    <x v="302"/>
    <n v="4.5"/>
    <n v="10.7"/>
    <n v="506"/>
    <n v="-0.1"/>
    <n v="1008"/>
    <n v="0.75"/>
    <x v="25"/>
    <n v="1"/>
    <x v="9"/>
    <x v="0"/>
    <x v="43"/>
    <n v="7.3000000000000007"/>
    <n v="7.3000000000000007"/>
    <n v="0"/>
  </r>
  <r>
    <n v="344"/>
    <x v="303"/>
    <n v="5.6"/>
    <n v="11.5"/>
    <n v="439"/>
    <n v="-0.1"/>
    <n v="1008.5"/>
    <n v="0.79"/>
    <x v="25"/>
    <n v="1"/>
    <x v="9"/>
    <x v="0"/>
    <x v="43"/>
    <n v="6.5"/>
    <n v="6.5"/>
    <n v="0"/>
  </r>
  <r>
    <n v="344"/>
    <x v="304"/>
    <n v="5.7"/>
    <n v="12.6"/>
    <n v="204"/>
    <n v="10.9"/>
    <n v="1005.8"/>
    <n v="0.84"/>
    <x v="25"/>
    <n v="1.1000000000000001"/>
    <x v="10"/>
    <x v="0"/>
    <x v="43"/>
    <n v="5.4"/>
    <n v="5.9400000000000013"/>
    <n v="0"/>
  </r>
  <r>
    <n v="344"/>
    <x v="305"/>
    <n v="4.9000000000000004"/>
    <n v="10.4"/>
    <n v="456"/>
    <n v="0.5"/>
    <n v="1009.3"/>
    <n v="0.82"/>
    <x v="25"/>
    <n v="1.1000000000000001"/>
    <x v="10"/>
    <x v="0"/>
    <x v="43"/>
    <n v="7.6"/>
    <n v="8.36"/>
    <n v="0"/>
  </r>
  <r>
    <n v="344"/>
    <x v="306"/>
    <n v="6.4"/>
    <n v="10.8"/>
    <n v="283"/>
    <n v="0.1"/>
    <n v="1015.6"/>
    <n v="0.87"/>
    <x v="25"/>
    <n v="1.1000000000000001"/>
    <x v="10"/>
    <x v="0"/>
    <x v="44"/>
    <n v="7.1999999999999993"/>
    <n v="7.92"/>
    <n v="0"/>
  </r>
  <r>
    <n v="344"/>
    <x v="307"/>
    <n v="5.8"/>
    <n v="14"/>
    <n v="494"/>
    <n v="0"/>
    <n v="1015.7"/>
    <n v="0.74"/>
    <x v="25"/>
    <n v="1.1000000000000001"/>
    <x v="10"/>
    <x v="0"/>
    <x v="44"/>
    <n v="4"/>
    <n v="4.4000000000000004"/>
    <n v="0"/>
  </r>
  <r>
    <n v="344"/>
    <x v="308"/>
    <n v="4.7"/>
    <n v="14.3"/>
    <n v="451"/>
    <n v="0"/>
    <n v="1012.8"/>
    <n v="0.66"/>
    <x v="25"/>
    <n v="1.1000000000000001"/>
    <x v="10"/>
    <x v="0"/>
    <x v="44"/>
    <n v="3.6999999999999993"/>
    <n v="4.0699999999999994"/>
    <n v="0"/>
  </r>
  <r>
    <n v="344"/>
    <x v="309"/>
    <n v="2.7"/>
    <n v="11.6"/>
    <n v="544"/>
    <n v="0"/>
    <n v="1008.3"/>
    <n v="0.76"/>
    <x v="25"/>
    <n v="1.1000000000000001"/>
    <x v="10"/>
    <x v="0"/>
    <x v="44"/>
    <n v="6.4"/>
    <n v="7.0400000000000009"/>
    <n v="0"/>
  </r>
  <r>
    <n v="344"/>
    <x v="310"/>
    <n v="2.1"/>
    <n v="11.2"/>
    <n v="651"/>
    <n v="0"/>
    <n v="1009.4"/>
    <n v="0.89"/>
    <x v="25"/>
    <n v="1.1000000000000001"/>
    <x v="10"/>
    <x v="0"/>
    <x v="44"/>
    <n v="6.8000000000000007"/>
    <n v="7.4800000000000013"/>
    <n v="0"/>
  </r>
  <r>
    <n v="344"/>
    <x v="311"/>
    <n v="1.8"/>
    <n v="11.4"/>
    <n v="459"/>
    <n v="0"/>
    <n v="1013.6"/>
    <n v="0.91"/>
    <x v="25"/>
    <n v="1.1000000000000001"/>
    <x v="10"/>
    <x v="0"/>
    <x v="44"/>
    <n v="6.6"/>
    <n v="7.26"/>
    <n v="0"/>
  </r>
  <r>
    <n v="344"/>
    <x v="312"/>
    <n v="3.1"/>
    <n v="11.6"/>
    <n v="578"/>
    <n v="0"/>
    <n v="1016.7"/>
    <n v="0.86"/>
    <x v="25"/>
    <n v="1.1000000000000001"/>
    <x v="10"/>
    <x v="0"/>
    <x v="44"/>
    <n v="6.4"/>
    <n v="7.0400000000000009"/>
    <n v="0"/>
  </r>
  <r>
    <n v="344"/>
    <x v="313"/>
    <n v="5.4"/>
    <n v="9.9"/>
    <n v="356"/>
    <n v="1.3"/>
    <n v="1010.7"/>
    <n v="0.85"/>
    <x v="25"/>
    <n v="1.1000000000000001"/>
    <x v="10"/>
    <x v="0"/>
    <x v="45"/>
    <n v="8.1"/>
    <n v="8.91"/>
    <n v="0"/>
  </r>
  <r>
    <n v="344"/>
    <x v="314"/>
    <n v="5.8"/>
    <n v="10.6"/>
    <n v="277"/>
    <n v="0"/>
    <n v="1010.6"/>
    <n v="0.86"/>
    <x v="25"/>
    <n v="1.1000000000000001"/>
    <x v="10"/>
    <x v="0"/>
    <x v="45"/>
    <n v="7.4"/>
    <n v="8.14"/>
    <n v="0"/>
  </r>
  <r>
    <n v="344"/>
    <x v="315"/>
    <n v="5.9"/>
    <n v="12.8"/>
    <n v="573"/>
    <n v="0"/>
    <n v="1007.8"/>
    <n v="0.73"/>
    <x v="25"/>
    <n v="1.1000000000000001"/>
    <x v="10"/>
    <x v="0"/>
    <x v="45"/>
    <n v="5.1999999999999993"/>
    <n v="5.72"/>
    <n v="0"/>
  </r>
  <r>
    <n v="344"/>
    <x v="316"/>
    <n v="4.2"/>
    <n v="13.5"/>
    <n v="227"/>
    <n v="2.2999999999999998"/>
    <n v="1008.5"/>
    <n v="0.83"/>
    <x v="25"/>
    <n v="1.1000000000000001"/>
    <x v="10"/>
    <x v="0"/>
    <x v="45"/>
    <n v="4.5"/>
    <n v="4.95"/>
    <n v="0"/>
  </r>
  <r>
    <n v="344"/>
    <x v="317"/>
    <n v="3.3"/>
    <n v="11.6"/>
    <n v="87"/>
    <n v="4.0999999999999996"/>
    <n v="1005.7"/>
    <n v="0.95"/>
    <x v="25"/>
    <n v="1.1000000000000001"/>
    <x v="10"/>
    <x v="0"/>
    <x v="45"/>
    <n v="6.4"/>
    <n v="7.0400000000000009"/>
    <n v="0"/>
  </r>
  <r>
    <n v="344"/>
    <x v="318"/>
    <n v="4.3"/>
    <n v="8.6999999999999993"/>
    <n v="92"/>
    <n v="9"/>
    <n v="1008.5"/>
    <n v="0.95"/>
    <x v="25"/>
    <n v="1.1000000000000001"/>
    <x v="10"/>
    <x v="0"/>
    <x v="45"/>
    <n v="9.3000000000000007"/>
    <n v="10.230000000000002"/>
    <n v="0"/>
  </r>
  <r>
    <n v="344"/>
    <x v="319"/>
    <n v="3"/>
    <n v="6.3"/>
    <n v="103"/>
    <n v="-0.1"/>
    <n v="1009.7"/>
    <n v="0.87"/>
    <x v="25"/>
    <n v="1.1000000000000001"/>
    <x v="10"/>
    <x v="0"/>
    <x v="45"/>
    <n v="11.7"/>
    <n v="12.870000000000001"/>
    <n v="0"/>
  </r>
  <r>
    <n v="344"/>
    <x v="320"/>
    <n v="3.5"/>
    <n v="5.5"/>
    <n v="448"/>
    <n v="3.8"/>
    <n v="1016.7"/>
    <n v="0.8"/>
    <x v="25"/>
    <n v="1.1000000000000001"/>
    <x v="10"/>
    <x v="0"/>
    <x v="46"/>
    <n v="12.5"/>
    <n v="13.750000000000002"/>
    <n v="0"/>
  </r>
  <r>
    <n v="344"/>
    <x v="321"/>
    <n v="4.5"/>
    <n v="5.7"/>
    <n v="234"/>
    <n v="2.1"/>
    <n v="1015"/>
    <n v="0.81"/>
    <x v="25"/>
    <n v="1.1000000000000001"/>
    <x v="10"/>
    <x v="0"/>
    <x v="46"/>
    <n v="12.3"/>
    <n v="13.530000000000001"/>
    <n v="0"/>
  </r>
  <r>
    <n v="344"/>
    <x v="322"/>
    <n v="4.5"/>
    <n v="4.9000000000000004"/>
    <n v="65"/>
    <n v="17.5"/>
    <n v="1002.7"/>
    <n v="0.89"/>
    <x v="25"/>
    <n v="1.1000000000000001"/>
    <x v="10"/>
    <x v="0"/>
    <x v="46"/>
    <n v="13.1"/>
    <n v="14.41"/>
    <n v="0"/>
  </r>
  <r>
    <n v="344"/>
    <x v="323"/>
    <n v="2.2999999999999998"/>
    <n v="2"/>
    <n v="188"/>
    <n v="3.1"/>
    <n v="1009.7"/>
    <n v="0.93"/>
    <x v="25"/>
    <n v="1.1000000000000001"/>
    <x v="10"/>
    <x v="0"/>
    <x v="46"/>
    <n v="16"/>
    <n v="17.600000000000001"/>
    <n v="0"/>
  </r>
  <r>
    <n v="344"/>
    <x v="324"/>
    <n v="1.9"/>
    <n v="2.6"/>
    <n v="527"/>
    <n v="2.6"/>
    <n v="1023.9"/>
    <n v="0.87"/>
    <x v="25"/>
    <n v="1.1000000000000001"/>
    <x v="10"/>
    <x v="0"/>
    <x v="46"/>
    <n v="15.4"/>
    <n v="16.940000000000001"/>
    <n v="0"/>
  </r>
  <r>
    <n v="344"/>
    <x v="325"/>
    <n v="5.7"/>
    <n v="2.4"/>
    <n v="453"/>
    <n v="0.1"/>
    <n v="1021.9"/>
    <n v="0.75"/>
    <x v="25"/>
    <n v="1.1000000000000001"/>
    <x v="10"/>
    <x v="0"/>
    <x v="46"/>
    <n v="15.6"/>
    <n v="17.16"/>
    <n v="0"/>
  </r>
  <r>
    <n v="344"/>
    <x v="326"/>
    <n v="7.3"/>
    <n v="3"/>
    <n v="94"/>
    <n v="8.6999999999999993"/>
    <n v="1002.7"/>
    <n v="0.9"/>
    <x v="25"/>
    <n v="1.1000000000000001"/>
    <x v="10"/>
    <x v="0"/>
    <x v="46"/>
    <n v="15"/>
    <n v="16.5"/>
    <n v="0"/>
  </r>
  <r>
    <n v="344"/>
    <x v="327"/>
    <n v="3.3"/>
    <n v="5.4"/>
    <n v="349"/>
    <n v="1.4"/>
    <n v="994"/>
    <n v="0.91"/>
    <x v="25"/>
    <n v="1.1000000000000001"/>
    <x v="10"/>
    <x v="0"/>
    <x v="47"/>
    <n v="12.6"/>
    <n v="13.860000000000001"/>
    <n v="0"/>
  </r>
  <r>
    <n v="344"/>
    <x v="328"/>
    <n v="2.4"/>
    <n v="4.0999999999999996"/>
    <n v="337"/>
    <n v="0.5"/>
    <n v="1007.1"/>
    <n v="0.88"/>
    <x v="25"/>
    <n v="1.1000000000000001"/>
    <x v="10"/>
    <x v="0"/>
    <x v="47"/>
    <n v="13.9"/>
    <n v="15.290000000000001"/>
    <n v="0"/>
  </r>
  <r>
    <n v="344"/>
    <x v="329"/>
    <n v="2.5"/>
    <n v="3.8"/>
    <n v="376"/>
    <n v="0"/>
    <n v="1020.4"/>
    <n v="0.94"/>
    <x v="25"/>
    <n v="1.1000000000000001"/>
    <x v="10"/>
    <x v="0"/>
    <x v="47"/>
    <n v="14.2"/>
    <n v="15.620000000000001"/>
    <n v="0"/>
  </r>
  <r>
    <n v="344"/>
    <x v="330"/>
    <n v="6.5"/>
    <n v="6.6"/>
    <n v="77"/>
    <n v="1"/>
    <n v="1016.2"/>
    <n v="0.95"/>
    <x v="25"/>
    <n v="1.1000000000000001"/>
    <x v="10"/>
    <x v="0"/>
    <x v="47"/>
    <n v="11.4"/>
    <n v="12.540000000000001"/>
    <n v="0"/>
  </r>
  <r>
    <n v="344"/>
    <x v="331"/>
    <n v="6"/>
    <n v="9.8000000000000007"/>
    <n v="152"/>
    <n v="0.4"/>
    <n v="1012.5"/>
    <n v="0.94"/>
    <x v="25"/>
    <n v="1.1000000000000001"/>
    <x v="10"/>
    <x v="0"/>
    <x v="47"/>
    <n v="8.1999999999999993"/>
    <n v="9.02"/>
    <n v="0"/>
  </r>
  <r>
    <n v="344"/>
    <x v="332"/>
    <n v="5.5"/>
    <n v="9.3000000000000007"/>
    <n v="165"/>
    <n v="0.8"/>
    <n v="1006"/>
    <n v="0.9"/>
    <x v="25"/>
    <n v="1.1000000000000001"/>
    <x v="10"/>
    <x v="0"/>
    <x v="47"/>
    <n v="8.6999999999999993"/>
    <n v="9.57"/>
    <n v="0"/>
  </r>
  <r>
    <n v="344"/>
    <x v="333"/>
    <n v="4.5"/>
    <n v="6.7"/>
    <n v="250"/>
    <n v="1.3"/>
    <n v="1010.8"/>
    <n v="0.8"/>
    <x v="25"/>
    <n v="1.1000000000000001"/>
    <x v="10"/>
    <x v="0"/>
    <x v="47"/>
    <n v="11.3"/>
    <n v="12.430000000000001"/>
    <n v="0"/>
  </r>
  <r>
    <n v="344"/>
    <x v="334"/>
    <n v="7.4"/>
    <n v="6.4"/>
    <n v="149"/>
    <n v="1.1000000000000001"/>
    <n v="1009.8"/>
    <n v="0.8"/>
    <x v="25"/>
    <n v="1.1000000000000001"/>
    <x v="11"/>
    <x v="0"/>
    <x v="48"/>
    <n v="11.6"/>
    <n v="12.76"/>
    <n v="0"/>
  </r>
  <r>
    <n v="344"/>
    <x v="335"/>
    <n v="5.4"/>
    <n v="8"/>
    <n v="175"/>
    <n v="0.2"/>
    <n v="1007"/>
    <n v="0.75"/>
    <x v="25"/>
    <n v="1.1000000000000001"/>
    <x v="11"/>
    <x v="0"/>
    <x v="48"/>
    <n v="10"/>
    <n v="11"/>
    <n v="0"/>
  </r>
  <r>
    <n v="344"/>
    <x v="336"/>
    <n v="3.1"/>
    <n v="7.8"/>
    <n v="151"/>
    <n v="0"/>
    <n v="1010.5"/>
    <n v="0.85"/>
    <x v="25"/>
    <n v="1.1000000000000001"/>
    <x v="11"/>
    <x v="0"/>
    <x v="48"/>
    <n v="10.199999999999999"/>
    <n v="11.22"/>
    <n v="0"/>
  </r>
  <r>
    <n v="344"/>
    <x v="337"/>
    <n v="4.7"/>
    <n v="7.2"/>
    <n v="308"/>
    <n v="0.2"/>
    <n v="1004.6"/>
    <n v="0.84"/>
    <x v="25"/>
    <n v="1.1000000000000001"/>
    <x v="11"/>
    <x v="0"/>
    <x v="48"/>
    <n v="10.8"/>
    <n v="11.880000000000003"/>
    <n v="0"/>
  </r>
  <r>
    <n v="344"/>
    <x v="338"/>
    <n v="4.0999999999999996"/>
    <n v="4.5999999999999996"/>
    <n v="182"/>
    <n v="-0.1"/>
    <n v="1007.9"/>
    <n v="0.93"/>
    <x v="25"/>
    <n v="1.1000000000000001"/>
    <x v="11"/>
    <x v="0"/>
    <x v="48"/>
    <n v="13.4"/>
    <n v="14.740000000000002"/>
    <n v="0"/>
  </r>
  <r>
    <n v="344"/>
    <x v="339"/>
    <n v="7.4"/>
    <n v="8.9"/>
    <n v="143"/>
    <n v="3.5"/>
    <n v="1000.2"/>
    <n v="0.91"/>
    <x v="25"/>
    <n v="1.1000000000000001"/>
    <x v="11"/>
    <x v="0"/>
    <x v="48"/>
    <n v="9.1"/>
    <n v="10.01"/>
    <n v="0"/>
  </r>
  <r>
    <n v="344"/>
    <x v="340"/>
    <n v="6.7"/>
    <n v="10.8"/>
    <n v="126"/>
    <n v="9"/>
    <n v="1003.9"/>
    <n v="0.92"/>
    <x v="25"/>
    <n v="1.1000000000000001"/>
    <x v="11"/>
    <x v="0"/>
    <x v="48"/>
    <n v="7.1999999999999993"/>
    <n v="7.92"/>
    <n v="0"/>
  </r>
  <r>
    <n v="344"/>
    <x v="341"/>
    <n v="6.4"/>
    <n v="12.4"/>
    <n v="92"/>
    <n v="-0.1"/>
    <n v="1010.5"/>
    <n v="0.89"/>
    <x v="25"/>
    <n v="1.1000000000000001"/>
    <x v="11"/>
    <x v="0"/>
    <x v="49"/>
    <n v="5.6"/>
    <n v="6.16"/>
    <n v="0"/>
  </r>
  <r>
    <n v="344"/>
    <x v="342"/>
    <n v="5.6"/>
    <n v="12.9"/>
    <n v="128"/>
    <n v="-0.1"/>
    <n v="1009.8"/>
    <n v="0.82"/>
    <x v="25"/>
    <n v="1.1000000000000001"/>
    <x v="11"/>
    <x v="0"/>
    <x v="49"/>
    <n v="5.0999999999999996"/>
    <n v="5.61"/>
    <n v="0"/>
  </r>
  <r>
    <n v="344"/>
    <x v="343"/>
    <n v="6.6"/>
    <n v="11.8"/>
    <n v="185"/>
    <n v="0"/>
    <n v="1016.9"/>
    <n v="0.86"/>
    <x v="25"/>
    <n v="1.1000000000000001"/>
    <x v="11"/>
    <x v="0"/>
    <x v="49"/>
    <n v="6.1999999999999993"/>
    <n v="6.8199999999999994"/>
    <n v="0"/>
  </r>
  <r>
    <n v="344"/>
    <x v="344"/>
    <n v="4.3"/>
    <n v="8.5"/>
    <n v="200"/>
    <n v="0"/>
    <n v="1021.6"/>
    <n v="0.92"/>
    <x v="25"/>
    <n v="1.1000000000000001"/>
    <x v="11"/>
    <x v="0"/>
    <x v="49"/>
    <n v="9.5"/>
    <n v="10.450000000000001"/>
    <n v="0"/>
  </r>
  <r>
    <n v="344"/>
    <x v="345"/>
    <n v="3.7"/>
    <n v="9"/>
    <n v="60"/>
    <n v="0"/>
    <n v="1020.3"/>
    <n v="0.9"/>
    <x v="25"/>
    <n v="1.1000000000000001"/>
    <x v="11"/>
    <x v="0"/>
    <x v="49"/>
    <n v="9"/>
    <n v="9.9"/>
    <n v="0"/>
  </r>
  <r>
    <n v="344"/>
    <x v="346"/>
    <n v="2.8"/>
    <n v="7.6"/>
    <n v="319"/>
    <n v="0"/>
    <n v="1026.8"/>
    <n v="0.92"/>
    <x v="25"/>
    <n v="1.1000000000000001"/>
    <x v="11"/>
    <x v="0"/>
    <x v="49"/>
    <n v="10.4"/>
    <n v="11.440000000000001"/>
    <n v="0"/>
  </r>
  <r>
    <n v="344"/>
    <x v="347"/>
    <n v="5.4"/>
    <n v="7.4"/>
    <n v="118"/>
    <n v="0"/>
    <n v="1021.5"/>
    <n v="0.94"/>
    <x v="25"/>
    <n v="1.1000000000000001"/>
    <x v="11"/>
    <x v="0"/>
    <x v="49"/>
    <n v="10.6"/>
    <n v="11.66"/>
    <n v="0"/>
  </r>
  <r>
    <n v="344"/>
    <x v="348"/>
    <n v="5.5"/>
    <n v="7.4"/>
    <n v="146"/>
    <n v="0"/>
    <n v="1012"/>
    <n v="0.87"/>
    <x v="25"/>
    <n v="1.1000000000000001"/>
    <x v="11"/>
    <x v="0"/>
    <x v="50"/>
    <n v="10.6"/>
    <n v="11.66"/>
    <n v="0"/>
  </r>
  <r>
    <n v="344"/>
    <x v="349"/>
    <n v="3.2"/>
    <n v="9.3000000000000007"/>
    <n v="186"/>
    <n v="-0.1"/>
    <n v="1011.5"/>
    <n v="0.85"/>
    <x v="25"/>
    <n v="1.1000000000000001"/>
    <x v="11"/>
    <x v="0"/>
    <x v="50"/>
    <n v="8.6999999999999993"/>
    <n v="9.57"/>
    <n v="0"/>
  </r>
  <r>
    <n v="344"/>
    <x v="350"/>
    <n v="3.9"/>
    <n v="8.6999999999999993"/>
    <n v="156"/>
    <n v="0"/>
    <n v="1016.1"/>
    <n v="0.9"/>
    <x v="25"/>
    <n v="1.1000000000000001"/>
    <x v="11"/>
    <x v="0"/>
    <x v="50"/>
    <n v="9.3000000000000007"/>
    <n v="10.230000000000002"/>
    <n v="0"/>
  </r>
  <r>
    <n v="344"/>
    <x v="351"/>
    <n v="7.5"/>
    <n v="10.7"/>
    <n v="138"/>
    <n v="0.2"/>
    <n v="1011.2"/>
    <n v="0.78"/>
    <x v="25"/>
    <n v="1.1000000000000001"/>
    <x v="11"/>
    <x v="0"/>
    <x v="50"/>
    <n v="7.3000000000000007"/>
    <n v="8.0300000000000011"/>
    <n v="0"/>
  </r>
  <r>
    <n v="344"/>
    <x v="352"/>
    <n v="4.5"/>
    <n v="9.3000000000000007"/>
    <n v="222"/>
    <n v="3.4"/>
    <n v="1016"/>
    <n v="0.89"/>
    <x v="25"/>
    <n v="1.1000000000000001"/>
    <x v="11"/>
    <x v="0"/>
    <x v="50"/>
    <n v="8.6999999999999993"/>
    <n v="9.57"/>
    <n v="0"/>
  </r>
  <r>
    <n v="344"/>
    <x v="353"/>
    <n v="3.1"/>
    <n v="5.9"/>
    <n v="260"/>
    <n v="-0.1"/>
    <n v="1015.5"/>
    <n v="0.97"/>
    <x v="25"/>
    <n v="1.1000000000000001"/>
    <x v="11"/>
    <x v="0"/>
    <x v="50"/>
    <n v="12.1"/>
    <n v="13.31"/>
    <n v="0"/>
  </r>
  <r>
    <n v="344"/>
    <x v="354"/>
    <n v="3.5"/>
    <n v="8.1999999999999993"/>
    <n v="268"/>
    <n v="0"/>
    <n v="1010.4"/>
    <n v="0.93"/>
    <x v="25"/>
    <n v="1.1000000000000001"/>
    <x v="11"/>
    <x v="0"/>
    <x v="50"/>
    <n v="9.8000000000000007"/>
    <n v="10.780000000000001"/>
    <n v="0"/>
  </r>
  <r>
    <n v="344"/>
    <x v="355"/>
    <n v="4.5"/>
    <n v="5.0999999999999996"/>
    <n v="253"/>
    <n v="0"/>
    <n v="1011.2"/>
    <n v="0.88"/>
    <x v="25"/>
    <n v="1.1000000000000001"/>
    <x v="11"/>
    <x v="0"/>
    <x v="51"/>
    <n v="12.9"/>
    <n v="14.190000000000001"/>
    <n v="0"/>
  </r>
  <r>
    <n v="344"/>
    <x v="356"/>
    <n v="6.8"/>
    <n v="4.7"/>
    <n v="66"/>
    <n v="0"/>
    <n v="1019.6"/>
    <n v="0.79"/>
    <x v="25"/>
    <n v="1.1000000000000001"/>
    <x v="11"/>
    <x v="0"/>
    <x v="51"/>
    <n v="13.3"/>
    <n v="14.630000000000003"/>
    <n v="0"/>
  </r>
  <r>
    <n v="344"/>
    <x v="357"/>
    <n v="7.8"/>
    <n v="0.9"/>
    <n v="397"/>
    <n v="0"/>
    <n v="1032"/>
    <n v="0.76"/>
    <x v="25"/>
    <n v="1.1000000000000001"/>
    <x v="11"/>
    <x v="0"/>
    <x v="51"/>
    <n v="17.100000000000001"/>
    <n v="18.810000000000002"/>
    <n v="0"/>
  </r>
  <r>
    <n v="344"/>
    <x v="358"/>
    <n v="6.5"/>
    <n v="-2.4"/>
    <n v="413"/>
    <n v="0"/>
    <n v="1030.5999999999999"/>
    <n v="0.68"/>
    <x v="25"/>
    <n v="1.1000000000000001"/>
    <x v="11"/>
    <x v="0"/>
    <x v="51"/>
    <n v="20.399999999999999"/>
    <n v="22.44"/>
    <n v="0"/>
  </r>
  <r>
    <n v="344"/>
    <x v="359"/>
    <n v="4"/>
    <n v="-2.5"/>
    <n v="398"/>
    <n v="0"/>
    <n v="1031.3"/>
    <n v="0.8"/>
    <x v="25"/>
    <n v="1.1000000000000001"/>
    <x v="11"/>
    <x v="0"/>
    <x v="51"/>
    <n v="20.5"/>
    <n v="22.55"/>
    <n v="0"/>
  </r>
  <r>
    <n v="344"/>
    <x v="360"/>
    <n v="3.2"/>
    <n v="2.7"/>
    <n v="137"/>
    <n v="0"/>
    <n v="1034.2"/>
    <n v="0.82"/>
    <x v="25"/>
    <n v="1.1000000000000001"/>
    <x v="11"/>
    <x v="0"/>
    <x v="51"/>
    <n v="15.3"/>
    <n v="16.830000000000002"/>
    <n v="0"/>
  </r>
  <r>
    <n v="344"/>
    <x v="361"/>
    <n v="2.2000000000000002"/>
    <n v="2.7"/>
    <n v="379"/>
    <n v="0"/>
    <n v="1031.8"/>
    <n v="0.86"/>
    <x v="25"/>
    <n v="1.1000000000000001"/>
    <x v="11"/>
    <x v="0"/>
    <x v="51"/>
    <n v="15.3"/>
    <n v="16.830000000000002"/>
    <n v="0"/>
  </r>
  <r>
    <n v="344"/>
    <x v="362"/>
    <n v="1.4"/>
    <n v="3.3"/>
    <n v="100"/>
    <n v="0.2"/>
    <n v="1027.0999999999999"/>
    <n v="0.91"/>
    <x v="25"/>
    <n v="1.1000000000000001"/>
    <x v="11"/>
    <x v="0"/>
    <x v="52"/>
    <n v="14.7"/>
    <n v="16.170000000000002"/>
    <n v="0"/>
  </r>
  <r>
    <n v="344"/>
    <x v="363"/>
    <n v="2.2999999999999998"/>
    <n v="2.4"/>
    <n v="364"/>
    <n v="0.5"/>
    <n v="1030.5999999999999"/>
    <n v="0.85"/>
    <x v="25"/>
    <n v="1.1000000000000001"/>
    <x v="11"/>
    <x v="0"/>
    <x v="52"/>
    <n v="15.6"/>
    <n v="17.16"/>
    <n v="0"/>
  </r>
  <r>
    <n v="344"/>
    <x v="364"/>
    <n v="3.5"/>
    <n v="3"/>
    <n v="197"/>
    <n v="0.7"/>
    <n v="1023.9"/>
    <n v="0.86"/>
    <x v="25"/>
    <n v="1.1000000000000001"/>
    <x v="11"/>
    <x v="0"/>
    <x v="52"/>
    <n v="15"/>
    <n v="16.5"/>
    <n v="0"/>
  </r>
  <r>
    <n v="344"/>
    <x v="365"/>
    <n v="7.6"/>
    <n v="4.8"/>
    <n v="100"/>
    <n v="4.5"/>
    <n v="1004.1"/>
    <n v="0.77"/>
    <x v="25"/>
    <n v="1.1000000000000001"/>
    <x v="0"/>
    <x v="1"/>
    <x v="52"/>
    <n v="13.2"/>
    <n v="14.52"/>
    <n v="0"/>
  </r>
  <r>
    <n v="344"/>
    <x v="366"/>
    <n v="6.3"/>
    <n v="2.5"/>
    <n v="172"/>
    <n v="11.2"/>
    <n v="1000.2"/>
    <n v="0.85"/>
    <x v="25"/>
    <n v="1.1000000000000001"/>
    <x v="0"/>
    <x v="1"/>
    <x v="52"/>
    <n v="15.5"/>
    <n v="17.05"/>
    <n v="0"/>
  </r>
  <r>
    <n v="344"/>
    <x v="367"/>
    <n v="4.5999999999999996"/>
    <n v="2.1"/>
    <n v="206"/>
    <n v="6.3"/>
    <n v="1003.3"/>
    <n v="0.85"/>
    <x v="25"/>
    <n v="1.1000000000000001"/>
    <x v="0"/>
    <x v="1"/>
    <x v="52"/>
    <n v="15.9"/>
    <n v="17.490000000000002"/>
    <n v="0"/>
  </r>
  <r>
    <n v="344"/>
    <x v="368"/>
    <n v="4.5999999999999996"/>
    <n v="1"/>
    <n v="182"/>
    <n v="12.5"/>
    <n v="1008.6"/>
    <n v="0.86"/>
    <x v="25"/>
    <n v="1.1000000000000001"/>
    <x v="0"/>
    <x v="1"/>
    <x v="52"/>
    <n v="17"/>
    <n v="18.700000000000003"/>
    <n v="0"/>
  </r>
  <r>
    <n v="344"/>
    <x v="369"/>
    <n v="3.7"/>
    <n v="0.6"/>
    <n v="277"/>
    <n v="5.8"/>
    <n v="1009.6"/>
    <n v="0.9"/>
    <x v="25"/>
    <n v="1.1000000000000001"/>
    <x v="0"/>
    <x v="1"/>
    <x v="53"/>
    <n v="17.399999999999999"/>
    <n v="19.14"/>
    <n v="0"/>
  </r>
  <r>
    <n v="344"/>
    <x v="370"/>
    <n v="3.5"/>
    <n v="0"/>
    <n v="403"/>
    <n v="2.4"/>
    <n v="1014.2"/>
    <n v="0.9"/>
    <x v="25"/>
    <n v="1.1000000000000001"/>
    <x v="0"/>
    <x v="1"/>
    <x v="53"/>
    <n v="18"/>
    <n v="19.8"/>
    <n v="0"/>
  </r>
  <r>
    <n v="344"/>
    <x v="371"/>
    <n v="7"/>
    <n v="1.1000000000000001"/>
    <n v="151"/>
    <n v="9.1999999999999993"/>
    <n v="1004"/>
    <n v="0.93"/>
    <x v="25"/>
    <n v="1.1000000000000001"/>
    <x v="0"/>
    <x v="1"/>
    <x v="53"/>
    <n v="16.899999999999999"/>
    <n v="18.59"/>
    <n v="0"/>
  </r>
  <r>
    <n v="344"/>
    <x v="372"/>
    <n v="4.2"/>
    <n v="2.2000000000000002"/>
    <n v="293"/>
    <n v="7.8"/>
    <n v="1000.9"/>
    <n v="0.92"/>
    <x v="25"/>
    <n v="1.1000000000000001"/>
    <x v="0"/>
    <x v="1"/>
    <x v="53"/>
    <n v="15.8"/>
    <n v="17.380000000000003"/>
    <n v="0"/>
  </r>
  <r>
    <n v="344"/>
    <x v="373"/>
    <n v="5.0999999999999996"/>
    <n v="1.9"/>
    <n v="158"/>
    <n v="6.5"/>
    <n v="985.8"/>
    <n v="0.95"/>
    <x v="25"/>
    <n v="1.1000000000000001"/>
    <x v="0"/>
    <x v="1"/>
    <x v="53"/>
    <n v="16.100000000000001"/>
    <n v="17.710000000000004"/>
    <n v="0"/>
  </r>
  <r>
    <n v="344"/>
    <x v="374"/>
    <n v="4.2"/>
    <n v="-2"/>
    <n v="129"/>
    <n v="-0.1"/>
    <n v="1012.2"/>
    <n v="0.79"/>
    <x v="25"/>
    <n v="1.1000000000000001"/>
    <x v="0"/>
    <x v="1"/>
    <x v="53"/>
    <n v="20"/>
    <n v="22"/>
    <n v="0"/>
  </r>
  <r>
    <n v="344"/>
    <x v="375"/>
    <n v="5.4"/>
    <n v="-1.1000000000000001"/>
    <n v="156"/>
    <n v="1.8"/>
    <n v="1020.1"/>
    <n v="0.83"/>
    <x v="25"/>
    <n v="1.1000000000000001"/>
    <x v="0"/>
    <x v="1"/>
    <x v="53"/>
    <n v="19.100000000000001"/>
    <n v="21.01"/>
    <n v="0"/>
  </r>
  <r>
    <n v="344"/>
    <x v="376"/>
    <n v="6.1"/>
    <n v="6.1"/>
    <n v="116"/>
    <n v="1.5"/>
    <n v="1006.5"/>
    <n v="0.96"/>
    <x v="25"/>
    <n v="1.1000000000000001"/>
    <x v="0"/>
    <x v="1"/>
    <x v="54"/>
    <n v="11.9"/>
    <n v="13.090000000000002"/>
    <n v="0"/>
  </r>
  <r>
    <n v="344"/>
    <x v="377"/>
    <n v="4.5999999999999996"/>
    <n v="8.8000000000000007"/>
    <n v="109"/>
    <n v="4.0999999999999996"/>
    <n v="1007.3"/>
    <n v="0.94"/>
    <x v="25"/>
    <n v="1.1000000000000001"/>
    <x v="0"/>
    <x v="1"/>
    <x v="54"/>
    <n v="9.1999999999999993"/>
    <n v="10.119999999999999"/>
    <n v="0"/>
  </r>
  <r>
    <n v="344"/>
    <x v="378"/>
    <n v="2.5"/>
    <n v="6.5"/>
    <n v="484"/>
    <n v="1.4"/>
    <n v="1011.9"/>
    <n v="0.91"/>
    <x v="25"/>
    <n v="1.1000000000000001"/>
    <x v="0"/>
    <x v="1"/>
    <x v="54"/>
    <n v="11.5"/>
    <n v="12.65"/>
    <n v="0"/>
  </r>
  <r>
    <n v="344"/>
    <x v="379"/>
    <n v="5.5"/>
    <n v="9.3000000000000007"/>
    <n v="93"/>
    <n v="2.7"/>
    <n v="1006.3"/>
    <n v="0.88"/>
    <x v="25"/>
    <n v="1.1000000000000001"/>
    <x v="0"/>
    <x v="1"/>
    <x v="54"/>
    <n v="8.6999999999999993"/>
    <n v="9.57"/>
    <n v="0"/>
  </r>
  <r>
    <n v="344"/>
    <x v="380"/>
    <n v="4.3"/>
    <n v="8.1"/>
    <n v="342"/>
    <n v="0.9"/>
    <n v="1010.8"/>
    <n v="0.88"/>
    <x v="25"/>
    <n v="1.1000000000000001"/>
    <x v="0"/>
    <x v="1"/>
    <x v="54"/>
    <n v="9.9"/>
    <n v="10.89"/>
    <n v="0"/>
  </r>
  <r>
    <n v="344"/>
    <x v="381"/>
    <n v="2.2999999999999998"/>
    <n v="7.6"/>
    <n v="401"/>
    <n v="2.6"/>
    <n v="1017.8"/>
    <n v="0.94"/>
    <x v="25"/>
    <n v="1.1000000000000001"/>
    <x v="0"/>
    <x v="1"/>
    <x v="54"/>
    <n v="10.4"/>
    <n v="11.440000000000001"/>
    <n v="0"/>
  </r>
  <r>
    <n v="344"/>
    <x v="382"/>
    <n v="2.5"/>
    <n v="3.9"/>
    <n v="438"/>
    <n v="0"/>
    <n v="1019.8"/>
    <n v="0.91"/>
    <x v="25"/>
    <n v="1.1000000000000001"/>
    <x v="0"/>
    <x v="1"/>
    <x v="54"/>
    <n v="14.1"/>
    <n v="15.510000000000002"/>
    <n v="0"/>
  </r>
  <r>
    <n v="344"/>
    <x v="383"/>
    <n v="2.5"/>
    <n v="3.1"/>
    <n v="271"/>
    <n v="0"/>
    <n v="1018.1"/>
    <n v="0.92"/>
    <x v="25"/>
    <n v="1.1000000000000001"/>
    <x v="0"/>
    <x v="1"/>
    <x v="55"/>
    <n v="14.9"/>
    <n v="16.39"/>
    <n v="0"/>
  </r>
  <r>
    <n v="344"/>
    <x v="384"/>
    <n v="2.2999999999999998"/>
    <n v="2.2999999999999998"/>
    <n v="476"/>
    <n v="0"/>
    <n v="1014.8"/>
    <n v="0.93"/>
    <x v="25"/>
    <n v="1.1000000000000001"/>
    <x v="0"/>
    <x v="1"/>
    <x v="55"/>
    <n v="15.7"/>
    <n v="17.27"/>
    <n v="0"/>
  </r>
  <r>
    <n v="344"/>
    <x v="385"/>
    <n v="4.8"/>
    <n v="5.7"/>
    <n v="317"/>
    <n v="2.4"/>
    <n v="1000.6"/>
    <n v="0.81"/>
    <x v="25"/>
    <n v="1.1000000000000001"/>
    <x v="0"/>
    <x v="1"/>
    <x v="55"/>
    <n v="12.3"/>
    <n v="13.530000000000001"/>
    <n v="0"/>
  </r>
  <r>
    <n v="344"/>
    <x v="386"/>
    <n v="4.5999999999999996"/>
    <n v="3.4"/>
    <n v="371"/>
    <n v="0"/>
    <n v="994.6"/>
    <n v="0.75"/>
    <x v="25"/>
    <n v="1.1000000000000001"/>
    <x v="0"/>
    <x v="1"/>
    <x v="55"/>
    <n v="14.6"/>
    <n v="16.060000000000002"/>
    <n v="0"/>
  </r>
  <r>
    <n v="344"/>
    <x v="387"/>
    <n v="4.4000000000000004"/>
    <n v="6.1"/>
    <n v="350"/>
    <n v="-0.1"/>
    <n v="993.8"/>
    <n v="0.82"/>
    <x v="25"/>
    <n v="1.1000000000000001"/>
    <x v="0"/>
    <x v="1"/>
    <x v="55"/>
    <n v="11.9"/>
    <n v="13.090000000000002"/>
    <n v="0"/>
  </r>
  <r>
    <n v="344"/>
    <x v="388"/>
    <n v="3.5"/>
    <n v="3.9"/>
    <n v="541"/>
    <n v="0"/>
    <n v="1000"/>
    <n v="0.86"/>
    <x v="25"/>
    <n v="1.1000000000000001"/>
    <x v="0"/>
    <x v="1"/>
    <x v="55"/>
    <n v="14.1"/>
    <n v="15.510000000000002"/>
    <n v="0"/>
  </r>
  <r>
    <n v="344"/>
    <x v="389"/>
    <n v="3.6"/>
    <n v="-0.4"/>
    <n v="489"/>
    <n v="0"/>
    <n v="998.4"/>
    <n v="0.87"/>
    <x v="25"/>
    <n v="1.1000000000000001"/>
    <x v="0"/>
    <x v="1"/>
    <x v="55"/>
    <n v="18.399999999999999"/>
    <n v="20.239999999999998"/>
    <n v="0"/>
  </r>
  <r>
    <n v="344"/>
    <x v="390"/>
    <n v="1.6"/>
    <n v="0.9"/>
    <n v="222"/>
    <n v="0"/>
    <n v="1002.5"/>
    <n v="0.89"/>
    <x v="25"/>
    <n v="1.1000000000000001"/>
    <x v="0"/>
    <x v="1"/>
    <x v="56"/>
    <n v="17.100000000000001"/>
    <n v="18.810000000000002"/>
    <n v="0"/>
  </r>
  <r>
    <n v="344"/>
    <x v="391"/>
    <n v="5"/>
    <n v="2.5"/>
    <n v="165"/>
    <n v="6.5"/>
    <n v="994.6"/>
    <n v="0.93"/>
    <x v="25"/>
    <n v="1.1000000000000001"/>
    <x v="0"/>
    <x v="1"/>
    <x v="56"/>
    <n v="15.5"/>
    <n v="17.05"/>
    <n v="0"/>
  </r>
  <r>
    <n v="344"/>
    <x v="392"/>
    <n v="2.8"/>
    <n v="3.7"/>
    <n v="123"/>
    <n v="0"/>
    <n v="996"/>
    <n v="0.96"/>
    <x v="25"/>
    <n v="1.1000000000000001"/>
    <x v="0"/>
    <x v="1"/>
    <x v="56"/>
    <n v="14.3"/>
    <n v="15.730000000000002"/>
    <n v="0"/>
  </r>
  <r>
    <n v="344"/>
    <x v="393"/>
    <n v="2.8"/>
    <n v="0.5"/>
    <n v="178"/>
    <n v="0.1"/>
    <n v="999.6"/>
    <n v="0.89"/>
    <x v="25"/>
    <n v="1.1000000000000001"/>
    <x v="0"/>
    <x v="1"/>
    <x v="56"/>
    <n v="17.5"/>
    <n v="19.25"/>
    <n v="0"/>
  </r>
  <r>
    <n v="344"/>
    <x v="394"/>
    <n v="4.7"/>
    <n v="3"/>
    <n v="389"/>
    <n v="0.2"/>
    <n v="995.9"/>
    <n v="0.91"/>
    <x v="25"/>
    <n v="1.1000000000000001"/>
    <x v="0"/>
    <x v="1"/>
    <x v="56"/>
    <n v="15"/>
    <n v="16.5"/>
    <n v="0"/>
  </r>
  <r>
    <n v="344"/>
    <x v="395"/>
    <n v="2.8"/>
    <n v="6.1"/>
    <n v="390"/>
    <n v="0.9"/>
    <n v="1000.9"/>
    <n v="0.94"/>
    <x v="25"/>
    <n v="1.1000000000000001"/>
    <x v="0"/>
    <x v="1"/>
    <x v="56"/>
    <n v="11.9"/>
    <n v="13.090000000000002"/>
    <n v="0"/>
  </r>
  <r>
    <n v="348"/>
    <x v="0"/>
    <n v="11.3"/>
    <n v="7.7"/>
    <n v="46"/>
    <n v="12.9"/>
    <n v="1009"/>
    <n v="0.85"/>
    <x v="26"/>
    <n v="1.1000000000000001"/>
    <x v="0"/>
    <x v="0"/>
    <x v="0"/>
    <n v="10.3"/>
    <n v="11.330000000000002"/>
    <n v="0"/>
  </r>
  <r>
    <n v="348"/>
    <x v="1"/>
    <n v="3"/>
    <n v="2.9"/>
    <n v="259"/>
    <n v="3.1"/>
    <n v="1014.2"/>
    <n v="0.9"/>
    <x v="26"/>
    <n v="1.1000000000000001"/>
    <x v="0"/>
    <x v="0"/>
    <x v="0"/>
    <n v="15.1"/>
    <n v="16.61"/>
    <n v="0"/>
  </r>
  <r>
    <n v="348"/>
    <x v="2"/>
    <n v="4.5"/>
    <n v="2.2000000000000002"/>
    <n v="176"/>
    <n v="3.4"/>
    <n v="1018.9"/>
    <n v="0.88"/>
    <x v="26"/>
    <n v="1.1000000000000001"/>
    <x v="0"/>
    <x v="0"/>
    <x v="0"/>
    <n v="15.8"/>
    <n v="17.380000000000003"/>
    <n v="0"/>
  </r>
  <r>
    <n v="348"/>
    <x v="3"/>
    <n v="3.2"/>
    <n v="1.8"/>
    <n v="162"/>
    <n v="0.3"/>
    <n v="1016.7"/>
    <n v="0.94"/>
    <x v="26"/>
    <n v="1.1000000000000001"/>
    <x v="0"/>
    <x v="0"/>
    <x v="0"/>
    <n v="16.2"/>
    <n v="17.82"/>
    <n v="0"/>
  </r>
  <r>
    <n v="348"/>
    <x v="4"/>
    <n v="6.8"/>
    <n v="5.6"/>
    <n v="53"/>
    <n v="18.2"/>
    <n v="993.6"/>
    <n v="0.95"/>
    <x v="26"/>
    <n v="1.1000000000000001"/>
    <x v="0"/>
    <x v="0"/>
    <x v="0"/>
    <n v="12.4"/>
    <n v="13.640000000000002"/>
    <n v="0"/>
  </r>
  <r>
    <n v="348"/>
    <x v="5"/>
    <n v="10.4"/>
    <n v="8.3000000000000007"/>
    <n v="108"/>
    <n v="3.2"/>
    <n v="984.7"/>
    <n v="0.85"/>
    <x v="26"/>
    <n v="1.1000000000000001"/>
    <x v="0"/>
    <x v="0"/>
    <x v="1"/>
    <n v="9.6999999999999993"/>
    <n v="10.67"/>
    <n v="0"/>
  </r>
  <r>
    <n v="348"/>
    <x v="6"/>
    <n v="7.2"/>
    <n v="3.3"/>
    <n v="309"/>
    <n v="0.8"/>
    <n v="997.5"/>
    <n v="0.89"/>
    <x v="26"/>
    <n v="1.1000000000000001"/>
    <x v="0"/>
    <x v="0"/>
    <x v="1"/>
    <n v="14.7"/>
    <n v="16.170000000000002"/>
    <n v="0"/>
  </r>
  <r>
    <n v="348"/>
    <x v="7"/>
    <n v="3.3"/>
    <n v="2"/>
    <n v="281"/>
    <n v="0.2"/>
    <n v="1001.4"/>
    <n v="0.91"/>
    <x v="26"/>
    <n v="1.1000000000000001"/>
    <x v="0"/>
    <x v="0"/>
    <x v="1"/>
    <n v="16"/>
    <n v="17.600000000000001"/>
    <n v="0"/>
  </r>
  <r>
    <n v="348"/>
    <x v="8"/>
    <n v="3.3"/>
    <n v="1.9"/>
    <n v="295"/>
    <n v="2"/>
    <n v="1004.4"/>
    <n v="0.87"/>
    <x v="26"/>
    <n v="1.1000000000000001"/>
    <x v="0"/>
    <x v="0"/>
    <x v="1"/>
    <n v="16.100000000000001"/>
    <n v="17.710000000000004"/>
    <n v="0"/>
  </r>
  <r>
    <n v="348"/>
    <x v="9"/>
    <n v="3.4"/>
    <n v="1.7"/>
    <n v="439"/>
    <n v="4.9000000000000004"/>
    <n v="1018"/>
    <n v="0.89"/>
    <x v="26"/>
    <n v="1.1000000000000001"/>
    <x v="0"/>
    <x v="0"/>
    <x v="1"/>
    <n v="16.3"/>
    <n v="17.930000000000003"/>
    <n v="0"/>
  </r>
  <r>
    <n v="348"/>
    <x v="10"/>
    <n v="1.9"/>
    <n v="0.3"/>
    <n v="464"/>
    <n v="-0.1"/>
    <n v="1027.9000000000001"/>
    <n v="0.92"/>
    <x v="26"/>
    <n v="1.1000000000000001"/>
    <x v="0"/>
    <x v="0"/>
    <x v="1"/>
    <n v="17.7"/>
    <n v="19.470000000000002"/>
    <n v="0"/>
  </r>
  <r>
    <n v="348"/>
    <x v="11"/>
    <n v="1.3"/>
    <n v="2.5"/>
    <n v="291"/>
    <n v="-0.1"/>
    <n v="1039.3"/>
    <n v="0.88"/>
    <x v="26"/>
    <n v="1.1000000000000001"/>
    <x v="0"/>
    <x v="0"/>
    <x v="1"/>
    <n v="15.5"/>
    <n v="17.05"/>
    <n v="0"/>
  </r>
  <r>
    <n v="348"/>
    <x v="12"/>
    <n v="2.2999999999999998"/>
    <n v="1.2"/>
    <n v="485"/>
    <n v="0"/>
    <n v="1040.7"/>
    <n v="0.87"/>
    <x v="26"/>
    <n v="1.1000000000000001"/>
    <x v="0"/>
    <x v="0"/>
    <x v="2"/>
    <n v="16.8"/>
    <n v="18.480000000000004"/>
    <n v="0"/>
  </r>
  <r>
    <n v="348"/>
    <x v="13"/>
    <n v="3.8"/>
    <n v="2.4"/>
    <n v="306"/>
    <n v="0.2"/>
    <n v="1034.0999999999999"/>
    <n v="0.91"/>
    <x v="26"/>
    <n v="1.1000000000000001"/>
    <x v="0"/>
    <x v="0"/>
    <x v="2"/>
    <n v="15.6"/>
    <n v="17.16"/>
    <n v="0"/>
  </r>
  <r>
    <n v="348"/>
    <x v="14"/>
    <n v="1.6"/>
    <n v="6.5"/>
    <n v="139"/>
    <n v="0"/>
    <n v="1034"/>
    <n v="0.99"/>
    <x v="26"/>
    <n v="1.1000000000000001"/>
    <x v="0"/>
    <x v="0"/>
    <x v="2"/>
    <n v="11.5"/>
    <n v="12.65"/>
    <n v="0"/>
  </r>
  <r>
    <n v="348"/>
    <x v="15"/>
    <n v="2.8"/>
    <n v="3.3"/>
    <n v="99"/>
    <n v="0"/>
    <n v="1036.7"/>
    <n v="0.99"/>
    <x v="26"/>
    <n v="1.1000000000000001"/>
    <x v="0"/>
    <x v="0"/>
    <x v="2"/>
    <n v="14.7"/>
    <n v="16.170000000000002"/>
    <n v="0"/>
  </r>
  <r>
    <n v="348"/>
    <x v="16"/>
    <n v="2.1"/>
    <n v="0.3"/>
    <n v="113"/>
    <n v="0"/>
    <n v="1037.2"/>
    <n v="0.99"/>
    <x v="26"/>
    <n v="1.1000000000000001"/>
    <x v="0"/>
    <x v="0"/>
    <x v="2"/>
    <n v="17.7"/>
    <n v="19.470000000000002"/>
    <n v="0"/>
  </r>
  <r>
    <n v="348"/>
    <x v="17"/>
    <n v="2.6"/>
    <n v="-0.8"/>
    <n v="146"/>
    <n v="-0.1"/>
    <n v="1031.2"/>
    <n v="0.99"/>
    <x v="26"/>
    <n v="1.1000000000000001"/>
    <x v="0"/>
    <x v="0"/>
    <x v="2"/>
    <n v="18.8"/>
    <n v="20.680000000000003"/>
    <n v="0"/>
  </r>
  <r>
    <n v="348"/>
    <x v="18"/>
    <n v="1.5"/>
    <n v="-0.8"/>
    <n v="78"/>
    <n v="0"/>
    <n v="1023.2"/>
    <n v="0.98"/>
    <x v="26"/>
    <n v="1.1000000000000001"/>
    <x v="0"/>
    <x v="0"/>
    <x v="2"/>
    <n v="18.8"/>
    <n v="20.680000000000003"/>
    <n v="0"/>
  </r>
  <r>
    <n v="348"/>
    <x v="19"/>
    <n v="3"/>
    <n v="-0.2"/>
    <n v="82"/>
    <n v="-0.1"/>
    <n v="1019.5"/>
    <n v="0.96"/>
    <x v="26"/>
    <n v="1.1000000000000001"/>
    <x v="0"/>
    <x v="0"/>
    <x v="3"/>
    <n v="18.2"/>
    <n v="20.02"/>
    <n v="0"/>
  </r>
  <r>
    <n v="348"/>
    <x v="20"/>
    <n v="3.4"/>
    <n v="-0.4"/>
    <n v="141"/>
    <n v="0"/>
    <n v="1015.8"/>
    <n v="0.99"/>
    <x v="26"/>
    <n v="1.1000000000000001"/>
    <x v="0"/>
    <x v="0"/>
    <x v="3"/>
    <n v="18.399999999999999"/>
    <n v="20.239999999999998"/>
    <n v="0"/>
  </r>
  <r>
    <n v="348"/>
    <x v="21"/>
    <n v="2.7"/>
    <n v="2.1"/>
    <n v="122"/>
    <n v="6.3"/>
    <n v="1003.8"/>
    <n v="0.96"/>
    <x v="26"/>
    <n v="1.1000000000000001"/>
    <x v="0"/>
    <x v="0"/>
    <x v="3"/>
    <n v="15.9"/>
    <n v="17.490000000000002"/>
    <n v="0"/>
  </r>
  <r>
    <n v="348"/>
    <x v="22"/>
    <n v="6.2"/>
    <n v="5.4"/>
    <n v="258"/>
    <n v="2.7"/>
    <n v="1003.3"/>
    <n v="0.89"/>
    <x v="26"/>
    <n v="1.1000000000000001"/>
    <x v="0"/>
    <x v="0"/>
    <x v="3"/>
    <n v="12.6"/>
    <n v="13.860000000000001"/>
    <n v="0"/>
  </r>
  <r>
    <n v="348"/>
    <x v="23"/>
    <n v="7.1"/>
    <n v="7.4"/>
    <n v="101"/>
    <n v="3.7"/>
    <n v="1000.9"/>
    <n v="0.9"/>
    <x v="26"/>
    <n v="1.1000000000000001"/>
    <x v="0"/>
    <x v="0"/>
    <x v="3"/>
    <n v="10.6"/>
    <n v="11.66"/>
    <n v="0"/>
  </r>
  <r>
    <n v="348"/>
    <x v="24"/>
    <n v="2.2000000000000002"/>
    <n v="4.8"/>
    <n v="197"/>
    <n v="4.4000000000000004"/>
    <n v="1004.6"/>
    <n v="0.94"/>
    <x v="26"/>
    <n v="1.1000000000000001"/>
    <x v="0"/>
    <x v="0"/>
    <x v="3"/>
    <n v="13.2"/>
    <n v="14.52"/>
    <n v="0"/>
  </r>
  <r>
    <n v="348"/>
    <x v="25"/>
    <n v="5.0999999999999996"/>
    <n v="3.8"/>
    <n v="493"/>
    <n v="1.6"/>
    <n v="1002.5"/>
    <n v="0.89"/>
    <x v="26"/>
    <n v="1.1000000000000001"/>
    <x v="0"/>
    <x v="0"/>
    <x v="3"/>
    <n v="14.2"/>
    <n v="15.620000000000001"/>
    <n v="0"/>
  </r>
  <r>
    <n v="348"/>
    <x v="26"/>
    <n v="7.9"/>
    <n v="8.6999999999999993"/>
    <n v="539"/>
    <n v="5.2"/>
    <n v="988.2"/>
    <n v="0.8"/>
    <x v="26"/>
    <n v="1.1000000000000001"/>
    <x v="0"/>
    <x v="0"/>
    <x v="4"/>
    <n v="9.3000000000000007"/>
    <n v="10.230000000000002"/>
    <n v="0"/>
  </r>
  <r>
    <n v="348"/>
    <x v="27"/>
    <n v="7.2"/>
    <n v="7.6"/>
    <n v="204"/>
    <n v="2"/>
    <n v="989.5"/>
    <n v="0.85"/>
    <x v="26"/>
    <n v="1.1000000000000001"/>
    <x v="0"/>
    <x v="0"/>
    <x v="4"/>
    <n v="10.4"/>
    <n v="11.440000000000001"/>
    <n v="0"/>
  </r>
  <r>
    <n v="348"/>
    <x v="28"/>
    <n v="5.5"/>
    <n v="6.8"/>
    <n v="253"/>
    <n v="2.1"/>
    <n v="1002.4"/>
    <n v="0.9"/>
    <x v="26"/>
    <n v="1.1000000000000001"/>
    <x v="0"/>
    <x v="0"/>
    <x v="4"/>
    <n v="11.2"/>
    <n v="12.32"/>
    <n v="0"/>
  </r>
  <r>
    <n v="348"/>
    <x v="29"/>
    <n v="2.4"/>
    <n v="4.7"/>
    <n v="218"/>
    <n v="1.7"/>
    <n v="1016.8"/>
    <n v="0.92"/>
    <x v="26"/>
    <n v="1.1000000000000001"/>
    <x v="0"/>
    <x v="0"/>
    <x v="4"/>
    <n v="13.3"/>
    <n v="14.630000000000003"/>
    <n v="0"/>
  </r>
  <r>
    <n v="348"/>
    <x v="30"/>
    <n v="2.6"/>
    <n v="1.7"/>
    <n v="426"/>
    <n v="0"/>
    <n v="1027.8"/>
    <n v="0.94"/>
    <x v="26"/>
    <n v="1.1000000000000001"/>
    <x v="0"/>
    <x v="0"/>
    <x v="4"/>
    <n v="16.3"/>
    <n v="17.930000000000003"/>
    <n v="0"/>
  </r>
  <r>
    <n v="348"/>
    <x v="31"/>
    <n v="2.1"/>
    <n v="1"/>
    <n v="713"/>
    <n v="0"/>
    <n v="1031.3"/>
    <n v="0.86"/>
    <x v="26"/>
    <n v="1.1000000000000001"/>
    <x v="1"/>
    <x v="0"/>
    <x v="4"/>
    <n v="17"/>
    <n v="18.700000000000003"/>
    <n v="0"/>
  </r>
  <r>
    <n v="348"/>
    <x v="32"/>
    <n v="2.2999999999999998"/>
    <n v="0.3"/>
    <n v="743"/>
    <n v="0"/>
    <n v="1025.5999999999999"/>
    <n v="0.86"/>
    <x v="26"/>
    <n v="1.1000000000000001"/>
    <x v="1"/>
    <x v="0"/>
    <x v="4"/>
    <n v="17.7"/>
    <n v="19.470000000000002"/>
    <n v="0"/>
  </r>
  <r>
    <n v="348"/>
    <x v="33"/>
    <n v="2.5"/>
    <n v="0.8"/>
    <n v="763"/>
    <n v="0"/>
    <n v="1026.7"/>
    <n v="0.91"/>
    <x v="26"/>
    <n v="1.1000000000000001"/>
    <x v="1"/>
    <x v="0"/>
    <x v="5"/>
    <n v="17.2"/>
    <n v="18.920000000000002"/>
    <n v="0"/>
  </r>
  <r>
    <n v="348"/>
    <x v="34"/>
    <n v="4.5"/>
    <n v="2.2999999999999998"/>
    <n v="229"/>
    <n v="0"/>
    <n v="1026.9000000000001"/>
    <n v="0.91"/>
    <x v="26"/>
    <n v="1.1000000000000001"/>
    <x v="1"/>
    <x v="0"/>
    <x v="5"/>
    <n v="15.7"/>
    <n v="17.27"/>
    <n v="0"/>
  </r>
  <r>
    <n v="348"/>
    <x v="35"/>
    <n v="3.3"/>
    <n v="4.2"/>
    <n v="409"/>
    <n v="0"/>
    <n v="1037.3"/>
    <n v="0.97"/>
    <x v="26"/>
    <n v="1.1000000000000001"/>
    <x v="1"/>
    <x v="0"/>
    <x v="5"/>
    <n v="13.8"/>
    <n v="15.180000000000001"/>
    <n v="0"/>
  </r>
  <r>
    <n v="348"/>
    <x v="36"/>
    <n v="3"/>
    <n v="3.7"/>
    <n v="401"/>
    <n v="-0.1"/>
    <n v="1041.3"/>
    <n v="0.9"/>
    <x v="26"/>
    <n v="1.1000000000000001"/>
    <x v="1"/>
    <x v="0"/>
    <x v="5"/>
    <n v="14.3"/>
    <n v="15.730000000000002"/>
    <n v="0"/>
  </r>
  <r>
    <n v="348"/>
    <x v="37"/>
    <n v="7.2"/>
    <n v="3.5"/>
    <n v="287"/>
    <n v="0"/>
    <n v="1027.8"/>
    <n v="0.75"/>
    <x v="26"/>
    <n v="1.1000000000000001"/>
    <x v="1"/>
    <x v="0"/>
    <x v="5"/>
    <n v="14.5"/>
    <n v="15.950000000000001"/>
    <n v="0"/>
  </r>
  <r>
    <n v="348"/>
    <x v="38"/>
    <n v="4"/>
    <n v="4.0999999999999996"/>
    <n v="300"/>
    <n v="-0.1"/>
    <n v="1021.6"/>
    <n v="0.78"/>
    <x v="26"/>
    <n v="1.1000000000000001"/>
    <x v="1"/>
    <x v="0"/>
    <x v="5"/>
    <n v="13.9"/>
    <n v="15.290000000000001"/>
    <n v="0"/>
  </r>
  <r>
    <n v="348"/>
    <x v="39"/>
    <n v="2.7"/>
    <n v="3.1"/>
    <n v="357"/>
    <n v="0"/>
    <n v="1028.3"/>
    <n v="0.83"/>
    <x v="26"/>
    <n v="1.1000000000000001"/>
    <x v="1"/>
    <x v="0"/>
    <x v="5"/>
    <n v="14.9"/>
    <n v="16.39"/>
    <n v="0"/>
  </r>
  <r>
    <n v="348"/>
    <x v="40"/>
    <n v="5.7"/>
    <n v="1.8"/>
    <n v="221"/>
    <n v="4"/>
    <n v="1023.8"/>
    <n v="0.84"/>
    <x v="26"/>
    <n v="1.1000000000000001"/>
    <x v="1"/>
    <x v="0"/>
    <x v="6"/>
    <n v="16.2"/>
    <n v="17.82"/>
    <n v="0"/>
  </r>
  <r>
    <n v="348"/>
    <x v="41"/>
    <n v="4.3"/>
    <n v="3"/>
    <n v="88"/>
    <n v="9.9"/>
    <n v="1017.2"/>
    <n v="0.95"/>
    <x v="26"/>
    <n v="1.1000000000000001"/>
    <x v="1"/>
    <x v="0"/>
    <x v="6"/>
    <n v="15"/>
    <n v="16.5"/>
    <n v="0"/>
  </r>
  <r>
    <n v="348"/>
    <x v="42"/>
    <n v="2.1"/>
    <n v="3.9"/>
    <n v="295"/>
    <n v="-0.1"/>
    <n v="1017.9"/>
    <n v="0.96"/>
    <x v="26"/>
    <n v="1.1000000000000001"/>
    <x v="1"/>
    <x v="0"/>
    <x v="6"/>
    <n v="14.1"/>
    <n v="15.510000000000002"/>
    <n v="0"/>
  </r>
  <r>
    <n v="348"/>
    <x v="43"/>
    <n v="3.5"/>
    <n v="0.9"/>
    <n v="465"/>
    <n v="0.1"/>
    <n v="1022.2"/>
    <n v="0.88"/>
    <x v="26"/>
    <n v="1.1000000000000001"/>
    <x v="1"/>
    <x v="0"/>
    <x v="6"/>
    <n v="17.100000000000001"/>
    <n v="18.810000000000002"/>
    <n v="0"/>
  </r>
  <r>
    <n v="348"/>
    <x v="44"/>
    <n v="1.7"/>
    <n v="0.4"/>
    <n v="686"/>
    <n v="0"/>
    <n v="1027.9000000000001"/>
    <n v="0.84"/>
    <x v="26"/>
    <n v="1.1000000000000001"/>
    <x v="1"/>
    <x v="0"/>
    <x v="6"/>
    <n v="17.600000000000001"/>
    <n v="19.360000000000003"/>
    <n v="0"/>
  </r>
  <r>
    <n v="348"/>
    <x v="45"/>
    <n v="2.4"/>
    <n v="1.7"/>
    <n v="384"/>
    <n v="-0.1"/>
    <n v="1023.9"/>
    <n v="0.77"/>
    <x v="26"/>
    <n v="1.1000000000000001"/>
    <x v="1"/>
    <x v="0"/>
    <x v="6"/>
    <n v="16.3"/>
    <n v="17.930000000000003"/>
    <n v="0"/>
  </r>
  <r>
    <n v="348"/>
    <x v="46"/>
    <n v="4.5"/>
    <n v="0.7"/>
    <n v="974"/>
    <n v="0"/>
    <n v="1023"/>
    <n v="0.73"/>
    <x v="26"/>
    <n v="1.1000000000000001"/>
    <x v="1"/>
    <x v="0"/>
    <x v="6"/>
    <n v="17.3"/>
    <n v="19.03"/>
    <n v="0"/>
  </r>
  <r>
    <n v="348"/>
    <x v="47"/>
    <n v="3"/>
    <n v="-1.3"/>
    <n v="991"/>
    <n v="0"/>
    <n v="1024.9000000000001"/>
    <n v="0.75"/>
    <x v="26"/>
    <n v="1.1000000000000001"/>
    <x v="1"/>
    <x v="0"/>
    <x v="7"/>
    <n v="19.3"/>
    <n v="21.230000000000004"/>
    <n v="0"/>
  </r>
  <r>
    <n v="348"/>
    <x v="48"/>
    <n v="4.7"/>
    <n v="-0.8"/>
    <n v="1004"/>
    <n v="0"/>
    <n v="1025.0999999999999"/>
    <n v="0.67"/>
    <x v="26"/>
    <n v="1.1000000000000001"/>
    <x v="1"/>
    <x v="0"/>
    <x v="7"/>
    <n v="18.8"/>
    <n v="20.680000000000003"/>
    <n v="0"/>
  </r>
  <r>
    <n v="348"/>
    <x v="49"/>
    <n v="5.2"/>
    <n v="1.3"/>
    <n v="729"/>
    <n v="0"/>
    <n v="1021.3"/>
    <n v="0.6"/>
    <x v="26"/>
    <n v="1.1000000000000001"/>
    <x v="1"/>
    <x v="0"/>
    <x v="7"/>
    <n v="16.7"/>
    <n v="18.37"/>
    <n v="0"/>
  </r>
  <r>
    <n v="348"/>
    <x v="50"/>
    <n v="4.5"/>
    <n v="7.1"/>
    <n v="379"/>
    <n v="0.5"/>
    <n v="1019.6"/>
    <n v="0.86"/>
    <x v="26"/>
    <n v="1.1000000000000001"/>
    <x v="1"/>
    <x v="0"/>
    <x v="7"/>
    <n v="10.9"/>
    <n v="11.990000000000002"/>
    <n v="0"/>
  </r>
  <r>
    <n v="348"/>
    <x v="51"/>
    <n v="4.8"/>
    <n v="12.6"/>
    <n v="736"/>
    <n v="-0.1"/>
    <n v="1016"/>
    <n v="0.79"/>
    <x v="26"/>
    <n v="1.1000000000000001"/>
    <x v="1"/>
    <x v="0"/>
    <x v="7"/>
    <n v="5.4"/>
    <n v="5.9400000000000013"/>
    <n v="0"/>
  </r>
  <r>
    <n v="348"/>
    <x v="52"/>
    <n v="4.7"/>
    <n v="9.8000000000000007"/>
    <n v="234"/>
    <n v="2.1"/>
    <n v="1015.1"/>
    <n v="0.92"/>
    <x v="26"/>
    <n v="1.1000000000000001"/>
    <x v="1"/>
    <x v="0"/>
    <x v="7"/>
    <n v="8.1999999999999993"/>
    <n v="9.02"/>
    <n v="0"/>
  </r>
  <r>
    <n v="348"/>
    <x v="53"/>
    <n v="5.4"/>
    <n v="10.3"/>
    <n v="886"/>
    <n v="0"/>
    <n v="1024.7"/>
    <n v="0.83"/>
    <x v="26"/>
    <n v="1.1000000000000001"/>
    <x v="1"/>
    <x v="0"/>
    <x v="7"/>
    <n v="7.6999999999999993"/>
    <n v="8.4700000000000006"/>
    <n v="0"/>
  </r>
  <r>
    <n v="348"/>
    <x v="54"/>
    <n v="6.9"/>
    <n v="10.6"/>
    <n v="212"/>
    <n v="2.5"/>
    <n v="1015.1"/>
    <n v="0.82"/>
    <x v="26"/>
    <n v="1.1000000000000001"/>
    <x v="1"/>
    <x v="0"/>
    <x v="8"/>
    <n v="7.4"/>
    <n v="8.14"/>
    <n v="0"/>
  </r>
  <r>
    <n v="348"/>
    <x v="55"/>
    <n v="3.5"/>
    <n v="8.5"/>
    <n v="434"/>
    <n v="0.9"/>
    <n v="1013.5"/>
    <n v="0.92"/>
    <x v="26"/>
    <n v="1.1000000000000001"/>
    <x v="1"/>
    <x v="0"/>
    <x v="8"/>
    <n v="9.5"/>
    <n v="10.450000000000001"/>
    <n v="0"/>
  </r>
  <r>
    <n v="348"/>
    <x v="56"/>
    <n v="4.5"/>
    <n v="6.8"/>
    <n v="941"/>
    <n v="2.6"/>
    <n v="1014.5"/>
    <n v="0.84"/>
    <x v="26"/>
    <n v="1.1000000000000001"/>
    <x v="1"/>
    <x v="0"/>
    <x v="8"/>
    <n v="11.2"/>
    <n v="12.32"/>
    <n v="0"/>
  </r>
  <r>
    <n v="348"/>
    <x v="57"/>
    <n v="4.7"/>
    <n v="5.7"/>
    <n v="625"/>
    <n v="2"/>
    <n v="1015.2"/>
    <n v="0.91"/>
    <x v="26"/>
    <n v="1.1000000000000001"/>
    <x v="1"/>
    <x v="0"/>
    <x v="8"/>
    <n v="12.3"/>
    <n v="13.530000000000001"/>
    <n v="0"/>
  </r>
  <r>
    <n v="348"/>
    <x v="58"/>
    <n v="3.9"/>
    <n v="4.8"/>
    <n v="933"/>
    <n v="-0.1"/>
    <n v="1026.5999999999999"/>
    <n v="0.87"/>
    <x v="26"/>
    <n v="1.1000000000000001"/>
    <x v="1"/>
    <x v="0"/>
    <x v="8"/>
    <n v="13.2"/>
    <n v="14.52"/>
    <n v="0"/>
  </r>
  <r>
    <n v="348"/>
    <x v="59"/>
    <n v="2"/>
    <n v="3.3"/>
    <n v="755"/>
    <n v="0"/>
    <n v="1034"/>
    <n v="0.89"/>
    <x v="26"/>
    <n v="1"/>
    <x v="2"/>
    <x v="0"/>
    <x v="8"/>
    <n v="14.7"/>
    <n v="14.7"/>
    <n v="0"/>
  </r>
  <r>
    <n v="348"/>
    <x v="60"/>
    <n v="0.9"/>
    <n v="2.1"/>
    <n v="1295"/>
    <n v="0"/>
    <n v="1034.5"/>
    <n v="0.88"/>
    <x v="26"/>
    <n v="1"/>
    <x v="2"/>
    <x v="0"/>
    <x v="8"/>
    <n v="15.9"/>
    <n v="15.9"/>
    <n v="0"/>
  </r>
  <r>
    <n v="348"/>
    <x v="61"/>
    <n v="1.1000000000000001"/>
    <n v="2.4"/>
    <n v="1287"/>
    <n v="0"/>
    <n v="1029.7"/>
    <n v="0.85"/>
    <x v="26"/>
    <n v="1"/>
    <x v="2"/>
    <x v="0"/>
    <x v="9"/>
    <n v="15.6"/>
    <n v="15.6"/>
    <n v="0"/>
  </r>
  <r>
    <n v="348"/>
    <x v="62"/>
    <n v="1.1000000000000001"/>
    <n v="2.9"/>
    <n v="1242"/>
    <n v="0"/>
    <n v="1026.5"/>
    <n v="0.82"/>
    <x v="26"/>
    <n v="1"/>
    <x v="2"/>
    <x v="0"/>
    <x v="9"/>
    <n v="15.1"/>
    <n v="15.1"/>
    <n v="0"/>
  </r>
  <r>
    <n v="348"/>
    <x v="63"/>
    <n v="2.2999999999999998"/>
    <n v="5.9"/>
    <n v="1321"/>
    <n v="0"/>
    <n v="1022.8"/>
    <n v="0.78"/>
    <x v="26"/>
    <n v="1"/>
    <x v="2"/>
    <x v="0"/>
    <x v="9"/>
    <n v="12.1"/>
    <n v="12.1"/>
    <n v="0"/>
  </r>
  <r>
    <n v="348"/>
    <x v="64"/>
    <n v="3"/>
    <n v="8.6999999999999993"/>
    <n v="1246"/>
    <n v="0"/>
    <n v="1017.3"/>
    <n v="0.67"/>
    <x v="26"/>
    <n v="1"/>
    <x v="2"/>
    <x v="0"/>
    <x v="9"/>
    <n v="9.3000000000000007"/>
    <n v="9.3000000000000007"/>
    <n v="0"/>
  </r>
  <r>
    <n v="348"/>
    <x v="65"/>
    <n v="3.2"/>
    <n v="10.9"/>
    <n v="1273"/>
    <n v="0"/>
    <n v="1015.9"/>
    <n v="0.65"/>
    <x v="26"/>
    <n v="1"/>
    <x v="2"/>
    <x v="0"/>
    <x v="9"/>
    <n v="7.1"/>
    <n v="7.1"/>
    <n v="0"/>
  </r>
  <r>
    <n v="348"/>
    <x v="66"/>
    <n v="3.5"/>
    <n v="12"/>
    <n v="1318"/>
    <n v="0"/>
    <n v="1012.1"/>
    <n v="0.52"/>
    <x v="26"/>
    <n v="1"/>
    <x v="2"/>
    <x v="0"/>
    <x v="9"/>
    <n v="6"/>
    <n v="6"/>
    <n v="0"/>
  </r>
  <r>
    <n v="348"/>
    <x v="67"/>
    <n v="3"/>
    <n v="11"/>
    <n v="1210"/>
    <n v="0"/>
    <n v="1005.3"/>
    <n v="0.6"/>
    <x v="26"/>
    <n v="1"/>
    <x v="2"/>
    <x v="0"/>
    <x v="9"/>
    <n v="7"/>
    <n v="7"/>
    <n v="0"/>
  </r>
  <r>
    <n v="348"/>
    <x v="68"/>
    <n v="2.7"/>
    <n v="8.4"/>
    <n v="1315"/>
    <n v="0"/>
    <n v="1002.5"/>
    <n v="0.75"/>
    <x v="26"/>
    <n v="1"/>
    <x v="2"/>
    <x v="0"/>
    <x v="10"/>
    <n v="9.6"/>
    <n v="9.6"/>
    <n v="0"/>
  </r>
  <r>
    <n v="348"/>
    <x v="69"/>
    <n v="4.0999999999999996"/>
    <n v="5"/>
    <n v="639"/>
    <n v="0.1"/>
    <n v="1003.8"/>
    <n v="0.83"/>
    <x v="26"/>
    <n v="1"/>
    <x v="2"/>
    <x v="0"/>
    <x v="10"/>
    <n v="13"/>
    <n v="13"/>
    <n v="0"/>
  </r>
  <r>
    <n v="348"/>
    <x v="70"/>
    <n v="3.1"/>
    <n v="3.7"/>
    <n v="965"/>
    <n v="0.9"/>
    <n v="1000.7"/>
    <n v="0.85"/>
    <x v="26"/>
    <n v="1"/>
    <x v="2"/>
    <x v="0"/>
    <x v="10"/>
    <n v="14.3"/>
    <n v="14.3"/>
    <n v="0"/>
  </r>
  <r>
    <n v="348"/>
    <x v="71"/>
    <n v="2.5"/>
    <n v="2.7"/>
    <n v="874"/>
    <n v="-0.1"/>
    <n v="1001.1"/>
    <n v="0.86"/>
    <x v="26"/>
    <n v="1"/>
    <x v="2"/>
    <x v="0"/>
    <x v="10"/>
    <n v="15.3"/>
    <n v="15.3"/>
    <n v="0"/>
  </r>
  <r>
    <n v="348"/>
    <x v="72"/>
    <n v="2.9"/>
    <n v="2.1"/>
    <n v="1035"/>
    <n v="-0.1"/>
    <n v="1010.6"/>
    <n v="0.77"/>
    <x v="26"/>
    <n v="1"/>
    <x v="2"/>
    <x v="0"/>
    <x v="10"/>
    <n v="15.9"/>
    <n v="15.9"/>
    <n v="0"/>
  </r>
  <r>
    <n v="348"/>
    <x v="73"/>
    <n v="4.2"/>
    <n v="3.1"/>
    <n v="1158"/>
    <n v="0"/>
    <n v="1020.2"/>
    <n v="0.7"/>
    <x v="26"/>
    <n v="1"/>
    <x v="2"/>
    <x v="0"/>
    <x v="10"/>
    <n v="14.9"/>
    <n v="14.9"/>
    <n v="0"/>
  </r>
  <r>
    <n v="348"/>
    <x v="74"/>
    <n v="3.7"/>
    <n v="4.2"/>
    <n v="1601"/>
    <n v="0"/>
    <n v="1023.7"/>
    <n v="0.75"/>
    <x v="26"/>
    <n v="1"/>
    <x v="2"/>
    <x v="0"/>
    <x v="10"/>
    <n v="13.8"/>
    <n v="13.8"/>
    <n v="0"/>
  </r>
  <r>
    <n v="348"/>
    <x v="75"/>
    <n v="3.9"/>
    <n v="5.8"/>
    <n v="1386"/>
    <n v="0"/>
    <n v="1028.8"/>
    <n v="0.62"/>
    <x v="26"/>
    <n v="1"/>
    <x v="2"/>
    <x v="0"/>
    <x v="11"/>
    <n v="12.2"/>
    <n v="12.2"/>
    <n v="0"/>
  </r>
  <r>
    <n v="348"/>
    <x v="76"/>
    <n v="4.5"/>
    <n v="5.3"/>
    <n v="1693"/>
    <n v="0"/>
    <n v="1027.5"/>
    <n v="0.45"/>
    <x v="26"/>
    <n v="1"/>
    <x v="2"/>
    <x v="0"/>
    <x v="11"/>
    <n v="12.7"/>
    <n v="12.7"/>
    <n v="0"/>
  </r>
  <r>
    <n v="348"/>
    <x v="77"/>
    <n v="2.9"/>
    <n v="8.4"/>
    <n v="1638"/>
    <n v="0"/>
    <n v="1023.6"/>
    <n v="0.56000000000000005"/>
    <x v="26"/>
    <n v="1"/>
    <x v="2"/>
    <x v="0"/>
    <x v="11"/>
    <n v="9.6"/>
    <n v="9.6"/>
    <n v="0"/>
  </r>
  <r>
    <n v="348"/>
    <x v="78"/>
    <n v="2"/>
    <n v="10.8"/>
    <n v="1532"/>
    <n v="0"/>
    <n v="1021.1"/>
    <n v="0.65"/>
    <x v="26"/>
    <n v="1"/>
    <x v="2"/>
    <x v="0"/>
    <x v="11"/>
    <n v="7.1999999999999993"/>
    <n v="7.1999999999999993"/>
    <n v="0"/>
  </r>
  <r>
    <n v="348"/>
    <x v="79"/>
    <n v="5"/>
    <n v="14.9"/>
    <n v="1513"/>
    <n v="0"/>
    <n v="1012"/>
    <n v="0.53"/>
    <x v="26"/>
    <n v="1"/>
    <x v="2"/>
    <x v="0"/>
    <x v="11"/>
    <n v="3.0999999999999996"/>
    <n v="3.0999999999999996"/>
    <n v="0"/>
  </r>
  <r>
    <n v="348"/>
    <x v="80"/>
    <n v="4"/>
    <n v="14.2"/>
    <n v="991"/>
    <n v="-0.1"/>
    <n v="1003.3"/>
    <n v="0.61"/>
    <x v="26"/>
    <n v="1"/>
    <x v="2"/>
    <x v="0"/>
    <x v="11"/>
    <n v="3.8000000000000007"/>
    <n v="3.8000000000000007"/>
    <n v="0"/>
  </r>
  <r>
    <n v="348"/>
    <x v="81"/>
    <n v="2.8"/>
    <n v="13.1"/>
    <n v="1114"/>
    <n v="0.2"/>
    <n v="1004.4"/>
    <n v="0.73"/>
    <x v="26"/>
    <n v="1"/>
    <x v="2"/>
    <x v="0"/>
    <x v="11"/>
    <n v="4.9000000000000004"/>
    <n v="4.9000000000000004"/>
    <n v="0"/>
  </r>
  <r>
    <n v="348"/>
    <x v="82"/>
    <n v="3.5"/>
    <n v="8.5"/>
    <n v="1402"/>
    <n v="0"/>
    <n v="1015.7"/>
    <n v="0.88"/>
    <x v="26"/>
    <n v="1"/>
    <x v="2"/>
    <x v="0"/>
    <x v="12"/>
    <n v="9.5"/>
    <n v="9.5"/>
    <n v="0"/>
  </r>
  <r>
    <n v="348"/>
    <x v="83"/>
    <n v="3.4"/>
    <n v="8.1"/>
    <n v="1005"/>
    <n v="0.3"/>
    <n v="1020.9"/>
    <n v="0.86"/>
    <x v="26"/>
    <n v="1"/>
    <x v="2"/>
    <x v="0"/>
    <x v="12"/>
    <n v="9.9"/>
    <n v="9.9"/>
    <n v="0"/>
  </r>
  <r>
    <n v="348"/>
    <x v="84"/>
    <n v="2.9"/>
    <n v="7.6"/>
    <n v="751"/>
    <n v="0"/>
    <n v="1024.5999999999999"/>
    <n v="0.84"/>
    <x v="26"/>
    <n v="1"/>
    <x v="2"/>
    <x v="0"/>
    <x v="12"/>
    <n v="10.4"/>
    <n v="10.4"/>
    <n v="0"/>
  </r>
  <r>
    <n v="348"/>
    <x v="85"/>
    <n v="1.6"/>
    <n v="7.2"/>
    <n v="1817"/>
    <n v="0"/>
    <n v="1020.6"/>
    <n v="0.82"/>
    <x v="26"/>
    <n v="1"/>
    <x v="2"/>
    <x v="0"/>
    <x v="12"/>
    <n v="10.8"/>
    <n v="10.8"/>
    <n v="0"/>
  </r>
  <r>
    <n v="348"/>
    <x v="86"/>
    <n v="3.6"/>
    <n v="7.4"/>
    <n v="672"/>
    <n v="1"/>
    <n v="1012.6"/>
    <n v="0.9"/>
    <x v="26"/>
    <n v="1"/>
    <x v="2"/>
    <x v="0"/>
    <x v="12"/>
    <n v="10.6"/>
    <n v="10.6"/>
    <n v="0"/>
  </r>
  <r>
    <n v="348"/>
    <x v="87"/>
    <n v="3.8"/>
    <n v="7.2"/>
    <n v="1745"/>
    <n v="0"/>
    <n v="1019.2"/>
    <n v="0.8"/>
    <x v="26"/>
    <n v="1"/>
    <x v="2"/>
    <x v="0"/>
    <x v="12"/>
    <n v="10.8"/>
    <n v="10.8"/>
    <n v="0"/>
  </r>
  <r>
    <n v="348"/>
    <x v="88"/>
    <n v="8.3000000000000007"/>
    <n v="9.8000000000000007"/>
    <n v="1626"/>
    <n v="0.4"/>
    <n v="1017.7"/>
    <n v="0.75"/>
    <x v="26"/>
    <n v="1"/>
    <x v="2"/>
    <x v="0"/>
    <x v="12"/>
    <n v="8.1999999999999993"/>
    <n v="8.1999999999999993"/>
    <n v="0"/>
  </r>
  <r>
    <n v="348"/>
    <x v="89"/>
    <n v="3.8"/>
    <n v="8.1"/>
    <n v="1797"/>
    <n v="0"/>
    <n v="1027.5999999999999"/>
    <n v="0.76"/>
    <x v="26"/>
    <n v="1"/>
    <x v="2"/>
    <x v="0"/>
    <x v="13"/>
    <n v="9.9"/>
    <n v="9.9"/>
    <n v="0"/>
  </r>
  <r>
    <n v="348"/>
    <x v="90"/>
    <n v="4.0999999999999996"/>
    <n v="8.6999999999999993"/>
    <n v="1975"/>
    <n v="0"/>
    <n v="1027.5999999999999"/>
    <n v="0.67"/>
    <x v="26"/>
    <n v="0.8"/>
    <x v="3"/>
    <x v="0"/>
    <x v="13"/>
    <n v="9.3000000000000007"/>
    <n v="7.4400000000000013"/>
    <n v="0"/>
  </r>
  <r>
    <n v="348"/>
    <x v="91"/>
    <n v="5.7"/>
    <n v="12.1"/>
    <n v="1944"/>
    <n v="0"/>
    <n v="1023.6"/>
    <n v="0.55000000000000004"/>
    <x v="26"/>
    <n v="0.8"/>
    <x v="3"/>
    <x v="0"/>
    <x v="13"/>
    <n v="5.9"/>
    <n v="4.7200000000000006"/>
    <n v="0"/>
  </r>
  <r>
    <n v="348"/>
    <x v="92"/>
    <n v="4.7"/>
    <n v="14.4"/>
    <n v="1936"/>
    <n v="0"/>
    <n v="1022.4"/>
    <n v="0.53"/>
    <x v="26"/>
    <n v="0.8"/>
    <x v="3"/>
    <x v="0"/>
    <x v="13"/>
    <n v="3.5999999999999996"/>
    <n v="2.88"/>
    <n v="0"/>
  </r>
  <r>
    <n v="348"/>
    <x v="93"/>
    <n v="3.5"/>
    <n v="13.7"/>
    <n v="2001"/>
    <n v="0"/>
    <n v="1019.9"/>
    <n v="0.59"/>
    <x v="26"/>
    <n v="0.8"/>
    <x v="3"/>
    <x v="0"/>
    <x v="13"/>
    <n v="4.3000000000000007"/>
    <n v="3.4400000000000008"/>
    <n v="0"/>
  </r>
  <r>
    <n v="348"/>
    <x v="94"/>
    <n v="4.8"/>
    <n v="10.6"/>
    <n v="2074"/>
    <n v="0"/>
    <n v="1019.9"/>
    <n v="0.56999999999999995"/>
    <x v="26"/>
    <n v="0.8"/>
    <x v="3"/>
    <x v="0"/>
    <x v="13"/>
    <n v="7.4"/>
    <n v="5.9200000000000008"/>
    <n v="0"/>
  </r>
  <r>
    <n v="348"/>
    <x v="95"/>
    <n v="4.9000000000000004"/>
    <n v="7.9"/>
    <n v="2143"/>
    <n v="0"/>
    <n v="1025.0999999999999"/>
    <n v="0.47"/>
    <x v="26"/>
    <n v="0.8"/>
    <x v="3"/>
    <x v="0"/>
    <x v="13"/>
    <n v="10.1"/>
    <n v="8.08"/>
    <n v="0"/>
  </r>
  <r>
    <n v="348"/>
    <x v="96"/>
    <n v="3.3"/>
    <n v="7.7"/>
    <n v="2109"/>
    <n v="0"/>
    <n v="1026.5999999999999"/>
    <n v="0.59"/>
    <x v="26"/>
    <n v="0.8"/>
    <x v="3"/>
    <x v="0"/>
    <x v="14"/>
    <n v="10.3"/>
    <n v="8.24"/>
    <n v="0"/>
  </r>
  <r>
    <n v="348"/>
    <x v="97"/>
    <n v="3.5"/>
    <n v="8.1999999999999993"/>
    <n v="2083"/>
    <n v="0"/>
    <n v="1027.0999999999999"/>
    <n v="0.67"/>
    <x v="26"/>
    <n v="0.8"/>
    <x v="3"/>
    <x v="0"/>
    <x v="14"/>
    <n v="9.8000000000000007"/>
    <n v="7.8400000000000007"/>
    <n v="0"/>
  </r>
  <r>
    <n v="348"/>
    <x v="98"/>
    <n v="4.0999999999999996"/>
    <n v="7.5"/>
    <n v="2003"/>
    <n v="0"/>
    <n v="1027.3"/>
    <n v="0.78"/>
    <x v="26"/>
    <n v="0.8"/>
    <x v="3"/>
    <x v="0"/>
    <x v="14"/>
    <n v="10.5"/>
    <n v="8.4"/>
    <n v="0"/>
  </r>
  <r>
    <n v="348"/>
    <x v="99"/>
    <n v="3.7"/>
    <n v="8.6"/>
    <n v="1656"/>
    <n v="0"/>
    <n v="1028.2"/>
    <n v="0.79"/>
    <x v="26"/>
    <n v="0.8"/>
    <x v="3"/>
    <x v="0"/>
    <x v="14"/>
    <n v="9.4"/>
    <n v="7.5200000000000005"/>
    <n v="0"/>
  </r>
  <r>
    <n v="348"/>
    <x v="100"/>
    <n v="3"/>
    <n v="9.9"/>
    <n v="2108"/>
    <n v="0"/>
    <n v="1021.4"/>
    <n v="0.82"/>
    <x v="26"/>
    <n v="0.8"/>
    <x v="3"/>
    <x v="0"/>
    <x v="14"/>
    <n v="8.1"/>
    <n v="6.48"/>
    <n v="0"/>
  </r>
  <r>
    <n v="348"/>
    <x v="101"/>
    <n v="4"/>
    <n v="15.3"/>
    <n v="2129"/>
    <n v="0"/>
    <n v="1008.7"/>
    <n v="0.61"/>
    <x v="26"/>
    <n v="0.8"/>
    <x v="3"/>
    <x v="0"/>
    <x v="14"/>
    <n v="2.6999999999999993"/>
    <n v="2.1599999999999997"/>
    <n v="0"/>
  </r>
  <r>
    <n v="348"/>
    <x v="102"/>
    <n v="5.3"/>
    <n v="13.1"/>
    <n v="1429"/>
    <n v="4.5"/>
    <n v="1004"/>
    <n v="0.81"/>
    <x v="26"/>
    <n v="0.8"/>
    <x v="3"/>
    <x v="0"/>
    <x v="14"/>
    <n v="4.9000000000000004"/>
    <n v="3.9200000000000004"/>
    <n v="0"/>
  </r>
  <r>
    <n v="348"/>
    <x v="103"/>
    <n v="3.1"/>
    <n v="12.7"/>
    <n v="1915"/>
    <n v="0.9"/>
    <n v="1007"/>
    <n v="0.71"/>
    <x v="26"/>
    <n v="0.8"/>
    <x v="3"/>
    <x v="0"/>
    <x v="15"/>
    <n v="5.3000000000000007"/>
    <n v="4.2400000000000011"/>
    <n v="0"/>
  </r>
  <r>
    <n v="348"/>
    <x v="104"/>
    <n v="3.9"/>
    <n v="14.2"/>
    <n v="1329"/>
    <n v="2.9"/>
    <n v="998.8"/>
    <n v="0.8"/>
    <x v="26"/>
    <n v="0.8"/>
    <x v="3"/>
    <x v="0"/>
    <x v="15"/>
    <n v="3.8000000000000007"/>
    <n v="3.0400000000000009"/>
    <n v="0"/>
  </r>
  <r>
    <n v="348"/>
    <x v="105"/>
    <n v="2.5"/>
    <n v="10.6"/>
    <n v="659"/>
    <n v="0.3"/>
    <n v="1008.7"/>
    <n v="0.81"/>
    <x v="26"/>
    <n v="0.8"/>
    <x v="3"/>
    <x v="0"/>
    <x v="15"/>
    <n v="7.4"/>
    <n v="5.9200000000000008"/>
    <n v="0"/>
  </r>
  <r>
    <n v="348"/>
    <x v="106"/>
    <n v="1.8"/>
    <n v="10.199999999999999"/>
    <n v="654"/>
    <n v="-0.1"/>
    <n v="1013.2"/>
    <n v="0.79"/>
    <x v="26"/>
    <n v="0.8"/>
    <x v="3"/>
    <x v="0"/>
    <x v="15"/>
    <n v="7.8000000000000007"/>
    <n v="6.2400000000000011"/>
    <n v="0"/>
  </r>
  <r>
    <n v="348"/>
    <x v="107"/>
    <n v="2"/>
    <n v="10.6"/>
    <n v="1790"/>
    <n v="0"/>
    <n v="1014.3"/>
    <n v="0.74"/>
    <x v="26"/>
    <n v="0.8"/>
    <x v="3"/>
    <x v="0"/>
    <x v="15"/>
    <n v="7.4"/>
    <n v="5.9200000000000008"/>
    <n v="0"/>
  </r>
  <r>
    <n v="348"/>
    <x v="108"/>
    <n v="3.8"/>
    <n v="10"/>
    <n v="2283"/>
    <n v="0"/>
    <n v="1009.8"/>
    <n v="0.74"/>
    <x v="26"/>
    <n v="0.8"/>
    <x v="3"/>
    <x v="0"/>
    <x v="15"/>
    <n v="8"/>
    <n v="6.4"/>
    <n v="0"/>
  </r>
  <r>
    <n v="348"/>
    <x v="109"/>
    <n v="2.8"/>
    <n v="10.5"/>
    <n v="2074"/>
    <n v="4"/>
    <n v="1007.4"/>
    <n v="0.77"/>
    <x v="26"/>
    <n v="0.8"/>
    <x v="3"/>
    <x v="0"/>
    <x v="15"/>
    <n v="7.5"/>
    <n v="6"/>
    <n v="0"/>
  </r>
  <r>
    <n v="348"/>
    <x v="110"/>
    <n v="1.8"/>
    <n v="12"/>
    <n v="851"/>
    <n v="9"/>
    <n v="1010.2"/>
    <n v="0.91"/>
    <x v="26"/>
    <n v="0.8"/>
    <x v="3"/>
    <x v="0"/>
    <x v="16"/>
    <n v="6"/>
    <n v="4.8000000000000007"/>
    <n v="0"/>
  </r>
  <r>
    <n v="348"/>
    <x v="111"/>
    <n v="3.1"/>
    <n v="12.1"/>
    <n v="1799"/>
    <n v="-0.1"/>
    <n v="1016.8"/>
    <n v="0.83"/>
    <x v="26"/>
    <n v="0.8"/>
    <x v="3"/>
    <x v="0"/>
    <x v="16"/>
    <n v="5.9"/>
    <n v="4.7200000000000006"/>
    <n v="0"/>
  </r>
  <r>
    <n v="348"/>
    <x v="112"/>
    <n v="2.4"/>
    <n v="11.9"/>
    <n v="869"/>
    <n v="16.100000000000001"/>
    <n v="1014.6"/>
    <n v="0.89"/>
    <x v="26"/>
    <n v="0.8"/>
    <x v="3"/>
    <x v="0"/>
    <x v="16"/>
    <n v="6.1"/>
    <n v="4.88"/>
    <n v="0"/>
  </r>
  <r>
    <n v="348"/>
    <x v="113"/>
    <n v="4.3"/>
    <n v="11.3"/>
    <n v="523"/>
    <n v="3.4"/>
    <n v="1018.2"/>
    <n v="0.93"/>
    <x v="26"/>
    <n v="0.8"/>
    <x v="3"/>
    <x v="0"/>
    <x v="16"/>
    <n v="6.6999999999999993"/>
    <n v="5.3599999999999994"/>
    <n v="0"/>
  </r>
  <r>
    <n v="348"/>
    <x v="114"/>
    <n v="3"/>
    <n v="10.199999999999999"/>
    <n v="2198"/>
    <n v="0"/>
    <n v="1022.7"/>
    <n v="0.83"/>
    <x v="26"/>
    <n v="0.8"/>
    <x v="3"/>
    <x v="0"/>
    <x v="16"/>
    <n v="7.8000000000000007"/>
    <n v="6.2400000000000011"/>
    <n v="0"/>
  </r>
  <r>
    <n v="348"/>
    <x v="115"/>
    <n v="2.8"/>
    <n v="11.4"/>
    <n v="2353"/>
    <n v="0"/>
    <n v="1022.8"/>
    <n v="0.8"/>
    <x v="26"/>
    <n v="0.8"/>
    <x v="3"/>
    <x v="0"/>
    <x v="16"/>
    <n v="6.6"/>
    <n v="5.28"/>
    <n v="0"/>
  </r>
  <r>
    <n v="348"/>
    <x v="116"/>
    <n v="2.2999999999999998"/>
    <n v="13.8"/>
    <n v="2487"/>
    <n v="0"/>
    <n v="1025.0999999999999"/>
    <n v="0.67"/>
    <x v="26"/>
    <n v="0.8"/>
    <x v="3"/>
    <x v="0"/>
    <x v="16"/>
    <n v="4.1999999999999993"/>
    <n v="3.3599999999999994"/>
    <n v="0"/>
  </r>
  <r>
    <n v="348"/>
    <x v="117"/>
    <n v="2"/>
    <n v="13.7"/>
    <n v="2501"/>
    <n v="0"/>
    <n v="1027.0999999999999"/>
    <n v="0.69"/>
    <x v="26"/>
    <n v="0.8"/>
    <x v="3"/>
    <x v="0"/>
    <x v="17"/>
    <n v="4.3000000000000007"/>
    <n v="3.4400000000000008"/>
    <n v="0"/>
  </r>
  <r>
    <n v="348"/>
    <x v="118"/>
    <n v="2.5"/>
    <n v="15.2"/>
    <n v="2473"/>
    <n v="0"/>
    <n v="1026.4000000000001"/>
    <n v="0.74"/>
    <x v="26"/>
    <n v="0.8"/>
    <x v="3"/>
    <x v="0"/>
    <x v="17"/>
    <n v="2.8000000000000007"/>
    <n v="2.2400000000000007"/>
    <n v="0"/>
  </r>
  <r>
    <n v="348"/>
    <x v="119"/>
    <n v="2.1"/>
    <n v="17.399999999999999"/>
    <n v="2491"/>
    <n v="0"/>
    <n v="1022.8"/>
    <n v="0.71"/>
    <x v="26"/>
    <n v="0.8"/>
    <x v="3"/>
    <x v="0"/>
    <x v="17"/>
    <n v="0.60000000000000142"/>
    <n v="0.48000000000000115"/>
    <n v="0"/>
  </r>
  <r>
    <n v="348"/>
    <x v="120"/>
    <n v="1.7"/>
    <n v="19.2"/>
    <n v="2463"/>
    <n v="0"/>
    <n v="1017.6"/>
    <n v="0.68"/>
    <x v="26"/>
    <n v="0.8"/>
    <x v="4"/>
    <x v="0"/>
    <x v="17"/>
    <n v="0"/>
    <n v="0"/>
    <n v="1.1999999999999993"/>
  </r>
  <r>
    <n v="348"/>
    <x v="121"/>
    <n v="2.9"/>
    <n v="18"/>
    <n v="2072"/>
    <n v="0"/>
    <n v="1014.3"/>
    <n v="0.72"/>
    <x v="26"/>
    <n v="0.8"/>
    <x v="4"/>
    <x v="0"/>
    <x v="17"/>
    <n v="0"/>
    <n v="0"/>
    <n v="0"/>
  </r>
  <r>
    <n v="348"/>
    <x v="122"/>
    <n v="3.9"/>
    <n v="12.3"/>
    <n v="2378"/>
    <n v="-0.1"/>
    <n v="1012.2"/>
    <n v="0.7"/>
    <x v="26"/>
    <n v="0.8"/>
    <x v="4"/>
    <x v="0"/>
    <x v="17"/>
    <n v="5.6999999999999993"/>
    <n v="4.5599999999999996"/>
    <n v="0"/>
  </r>
  <r>
    <n v="348"/>
    <x v="123"/>
    <n v="4.5"/>
    <n v="9.5"/>
    <n v="1826"/>
    <n v="-0.1"/>
    <n v="1015.1"/>
    <n v="0.72"/>
    <x v="26"/>
    <n v="0.8"/>
    <x v="4"/>
    <x v="0"/>
    <x v="17"/>
    <n v="8.5"/>
    <n v="6.8000000000000007"/>
    <n v="0"/>
  </r>
  <r>
    <n v="348"/>
    <x v="124"/>
    <n v="4.3"/>
    <n v="9.1"/>
    <n v="1915"/>
    <n v="0"/>
    <n v="1019.1"/>
    <n v="0.67"/>
    <x v="26"/>
    <n v="0.8"/>
    <x v="4"/>
    <x v="0"/>
    <x v="18"/>
    <n v="8.9"/>
    <n v="7.120000000000001"/>
    <n v="0"/>
  </r>
  <r>
    <n v="348"/>
    <x v="125"/>
    <n v="4.3"/>
    <n v="9.8000000000000007"/>
    <n v="1616"/>
    <n v="0"/>
    <n v="1022.3"/>
    <n v="0.74"/>
    <x v="26"/>
    <n v="0.8"/>
    <x v="4"/>
    <x v="0"/>
    <x v="18"/>
    <n v="8.1999999999999993"/>
    <n v="6.56"/>
    <n v="0"/>
  </r>
  <r>
    <n v="348"/>
    <x v="126"/>
    <n v="3.8"/>
    <n v="10.7"/>
    <n v="1421"/>
    <n v="0"/>
    <n v="1021.1"/>
    <n v="0.76"/>
    <x v="26"/>
    <n v="0.8"/>
    <x v="4"/>
    <x v="0"/>
    <x v="18"/>
    <n v="7.3000000000000007"/>
    <n v="5.8400000000000007"/>
    <n v="0"/>
  </r>
  <r>
    <n v="348"/>
    <x v="127"/>
    <n v="3.1"/>
    <n v="13"/>
    <n v="2089"/>
    <n v="0"/>
    <n v="1018.9"/>
    <n v="0.56999999999999995"/>
    <x v="26"/>
    <n v="0.8"/>
    <x v="4"/>
    <x v="0"/>
    <x v="18"/>
    <n v="5"/>
    <n v="4"/>
    <n v="0"/>
  </r>
  <r>
    <n v="348"/>
    <x v="128"/>
    <n v="3.5"/>
    <n v="14"/>
    <n v="2631"/>
    <n v="0"/>
    <n v="1021"/>
    <n v="0.51"/>
    <x v="26"/>
    <n v="0.8"/>
    <x v="4"/>
    <x v="0"/>
    <x v="18"/>
    <n v="4"/>
    <n v="3.2"/>
    <n v="0"/>
  </r>
  <r>
    <n v="348"/>
    <x v="129"/>
    <n v="3.5"/>
    <n v="16"/>
    <n v="2728"/>
    <n v="0"/>
    <n v="1019.4"/>
    <n v="0.5"/>
    <x v="26"/>
    <n v="0.8"/>
    <x v="4"/>
    <x v="0"/>
    <x v="18"/>
    <n v="2"/>
    <n v="1.6"/>
    <n v="0"/>
  </r>
  <r>
    <n v="348"/>
    <x v="130"/>
    <n v="3.9"/>
    <n v="18.600000000000001"/>
    <n v="2740"/>
    <n v="0"/>
    <n v="1013.5"/>
    <n v="0.47"/>
    <x v="26"/>
    <n v="0.8"/>
    <x v="4"/>
    <x v="0"/>
    <x v="18"/>
    <n v="0"/>
    <n v="0"/>
    <n v="0.60000000000000142"/>
  </r>
  <r>
    <n v="348"/>
    <x v="131"/>
    <n v="4.4000000000000004"/>
    <n v="18.7"/>
    <n v="2736"/>
    <n v="0"/>
    <n v="1013.3"/>
    <n v="0.46"/>
    <x v="26"/>
    <n v="0.8"/>
    <x v="4"/>
    <x v="0"/>
    <x v="19"/>
    <n v="0"/>
    <n v="0"/>
    <n v="0.69999999999999929"/>
  </r>
  <r>
    <n v="348"/>
    <x v="132"/>
    <n v="3.9"/>
    <n v="16.899999999999999"/>
    <n v="2819"/>
    <n v="0"/>
    <n v="1017.9"/>
    <n v="0.46"/>
    <x v="26"/>
    <n v="0.8"/>
    <x v="4"/>
    <x v="0"/>
    <x v="19"/>
    <n v="1.1000000000000014"/>
    <n v="0.88000000000000123"/>
    <n v="0"/>
  </r>
  <r>
    <n v="348"/>
    <x v="133"/>
    <n v="4.4000000000000004"/>
    <n v="14"/>
    <n v="2513"/>
    <n v="0"/>
    <n v="1019.3"/>
    <n v="0.65"/>
    <x v="26"/>
    <n v="0.8"/>
    <x v="4"/>
    <x v="0"/>
    <x v="19"/>
    <n v="4"/>
    <n v="3.2"/>
    <n v="0"/>
  </r>
  <r>
    <n v="348"/>
    <x v="134"/>
    <n v="5.3"/>
    <n v="13.6"/>
    <n v="2621"/>
    <n v="0"/>
    <n v="1021"/>
    <n v="0.64"/>
    <x v="26"/>
    <n v="0.8"/>
    <x v="4"/>
    <x v="0"/>
    <x v="19"/>
    <n v="4.4000000000000004"/>
    <n v="3.5200000000000005"/>
    <n v="0"/>
  </r>
  <r>
    <n v="348"/>
    <x v="135"/>
    <n v="4.2"/>
    <n v="11.6"/>
    <n v="2408"/>
    <n v="0"/>
    <n v="1021.9"/>
    <n v="0.76"/>
    <x v="26"/>
    <n v="0.8"/>
    <x v="4"/>
    <x v="0"/>
    <x v="19"/>
    <n v="6.4"/>
    <n v="5.120000000000001"/>
    <n v="0"/>
  </r>
  <r>
    <n v="348"/>
    <x v="136"/>
    <n v="4.3"/>
    <n v="12.7"/>
    <n v="2562"/>
    <n v="0"/>
    <n v="1019.4"/>
    <n v="0.77"/>
    <x v="26"/>
    <n v="0.8"/>
    <x v="4"/>
    <x v="0"/>
    <x v="19"/>
    <n v="5.3000000000000007"/>
    <n v="4.2400000000000011"/>
    <n v="0"/>
  </r>
  <r>
    <n v="348"/>
    <x v="137"/>
    <n v="3.5"/>
    <n v="13.3"/>
    <n v="1687"/>
    <n v="0"/>
    <n v="1018"/>
    <n v="0.75"/>
    <x v="26"/>
    <n v="0.8"/>
    <x v="4"/>
    <x v="0"/>
    <x v="19"/>
    <n v="4.6999999999999993"/>
    <n v="3.76"/>
    <n v="0"/>
  </r>
  <r>
    <n v="348"/>
    <x v="138"/>
    <n v="3"/>
    <n v="14.9"/>
    <n v="2819"/>
    <n v="0"/>
    <n v="1019.8"/>
    <n v="0.66"/>
    <x v="26"/>
    <n v="0.8"/>
    <x v="4"/>
    <x v="0"/>
    <x v="20"/>
    <n v="3.0999999999999996"/>
    <n v="2.48"/>
    <n v="0"/>
  </r>
  <r>
    <n v="348"/>
    <x v="139"/>
    <n v="3.7"/>
    <n v="14.8"/>
    <n v="2853"/>
    <n v="0"/>
    <n v="1018.5"/>
    <n v="0.67"/>
    <x v="26"/>
    <n v="0.8"/>
    <x v="4"/>
    <x v="0"/>
    <x v="20"/>
    <n v="3.1999999999999993"/>
    <n v="2.5599999999999996"/>
    <n v="0"/>
  </r>
  <r>
    <n v="348"/>
    <x v="140"/>
    <n v="3.9"/>
    <n v="12.1"/>
    <n v="2162"/>
    <n v="0"/>
    <n v="1015"/>
    <n v="0.76"/>
    <x v="26"/>
    <n v="0.8"/>
    <x v="4"/>
    <x v="0"/>
    <x v="20"/>
    <n v="5.9"/>
    <n v="4.7200000000000006"/>
    <n v="0"/>
  </r>
  <r>
    <n v="348"/>
    <x v="141"/>
    <n v="4.9000000000000004"/>
    <n v="10.6"/>
    <n v="2556"/>
    <n v="0.1"/>
    <n v="1016.5"/>
    <n v="0.66"/>
    <x v="26"/>
    <n v="0.8"/>
    <x v="4"/>
    <x v="0"/>
    <x v="20"/>
    <n v="7.4"/>
    <n v="5.9200000000000008"/>
    <n v="0"/>
  </r>
  <r>
    <n v="348"/>
    <x v="142"/>
    <n v="4.9000000000000004"/>
    <n v="10.3"/>
    <n v="2570"/>
    <n v="0.3"/>
    <n v="1017.7"/>
    <n v="0.69"/>
    <x v="26"/>
    <n v="0.8"/>
    <x v="4"/>
    <x v="0"/>
    <x v="20"/>
    <n v="7.6999999999999993"/>
    <n v="6.16"/>
    <n v="0"/>
  </r>
  <r>
    <n v="348"/>
    <x v="143"/>
    <n v="5.3"/>
    <n v="12.8"/>
    <n v="661"/>
    <n v="6.7"/>
    <n v="1012.4"/>
    <n v="0.86"/>
    <x v="26"/>
    <n v="0.8"/>
    <x v="4"/>
    <x v="0"/>
    <x v="20"/>
    <n v="5.1999999999999993"/>
    <n v="4.1599999999999993"/>
    <n v="0"/>
  </r>
  <r>
    <n v="348"/>
    <x v="144"/>
    <n v="6.3"/>
    <n v="15.5"/>
    <n v="1481"/>
    <n v="2.1"/>
    <n v="1009.6"/>
    <n v="0.82"/>
    <x v="26"/>
    <n v="0.8"/>
    <x v="4"/>
    <x v="0"/>
    <x v="20"/>
    <n v="2.5"/>
    <n v="2"/>
    <n v="0"/>
  </r>
  <r>
    <n v="348"/>
    <x v="145"/>
    <n v="6.4"/>
    <n v="15.1"/>
    <n v="2394"/>
    <n v="-0.1"/>
    <n v="1015.7"/>
    <n v="0.66"/>
    <x v="26"/>
    <n v="0.8"/>
    <x v="4"/>
    <x v="0"/>
    <x v="21"/>
    <n v="2.9000000000000004"/>
    <n v="2.3200000000000003"/>
    <n v="0"/>
  </r>
  <r>
    <n v="348"/>
    <x v="146"/>
    <n v="8.1999999999999993"/>
    <n v="14.4"/>
    <n v="883"/>
    <n v="14.3"/>
    <n v="1012.8"/>
    <n v="0.88"/>
    <x v="26"/>
    <n v="0.8"/>
    <x v="4"/>
    <x v="0"/>
    <x v="21"/>
    <n v="3.5999999999999996"/>
    <n v="2.88"/>
    <n v="0"/>
  </r>
  <r>
    <n v="348"/>
    <x v="147"/>
    <n v="5.8"/>
    <n v="14.5"/>
    <n v="1461"/>
    <n v="2.4"/>
    <n v="1015.2"/>
    <n v="0.83"/>
    <x v="26"/>
    <n v="0.8"/>
    <x v="4"/>
    <x v="0"/>
    <x v="21"/>
    <n v="3.5"/>
    <n v="2.8000000000000003"/>
    <n v="0"/>
  </r>
  <r>
    <n v="348"/>
    <x v="148"/>
    <n v="5"/>
    <n v="15.1"/>
    <n v="1089"/>
    <n v="0.8"/>
    <n v="1019.9"/>
    <n v="0.88"/>
    <x v="26"/>
    <n v="0.8"/>
    <x v="4"/>
    <x v="0"/>
    <x v="21"/>
    <n v="2.9000000000000004"/>
    <n v="2.3200000000000003"/>
    <n v="0"/>
  </r>
  <r>
    <n v="348"/>
    <x v="149"/>
    <n v="4.5999999999999996"/>
    <n v="16.8"/>
    <n v="2059"/>
    <n v="0"/>
    <n v="1019.5"/>
    <n v="0.85"/>
    <x v="26"/>
    <n v="0.8"/>
    <x v="4"/>
    <x v="0"/>
    <x v="21"/>
    <n v="1.1999999999999993"/>
    <n v="0.95999999999999952"/>
    <n v="0"/>
  </r>
  <r>
    <n v="348"/>
    <x v="150"/>
    <n v="1.8"/>
    <n v="19.2"/>
    <n v="2312"/>
    <n v="0"/>
    <n v="1016.6"/>
    <n v="0.77"/>
    <x v="26"/>
    <n v="0.8"/>
    <x v="4"/>
    <x v="0"/>
    <x v="21"/>
    <n v="0"/>
    <n v="0"/>
    <n v="1.1999999999999993"/>
  </r>
  <r>
    <n v="348"/>
    <x v="151"/>
    <n v="5.4"/>
    <n v="16.3"/>
    <n v="1879"/>
    <n v="0"/>
    <n v="1013.7"/>
    <n v="0.74"/>
    <x v="26"/>
    <n v="0.8"/>
    <x v="5"/>
    <x v="0"/>
    <x v="21"/>
    <n v="1.6999999999999993"/>
    <n v="1.3599999999999994"/>
    <n v="0"/>
  </r>
  <r>
    <n v="348"/>
    <x v="152"/>
    <n v="3.7"/>
    <n v="14.3"/>
    <n v="2633"/>
    <n v="0"/>
    <n v="1015.8"/>
    <n v="0.76"/>
    <x v="26"/>
    <n v="0.8"/>
    <x v="5"/>
    <x v="0"/>
    <x v="22"/>
    <n v="3.6999999999999993"/>
    <n v="2.9599999999999995"/>
    <n v="0"/>
  </r>
  <r>
    <n v="348"/>
    <x v="153"/>
    <n v="5.3"/>
    <n v="16.399999999999999"/>
    <n v="2013"/>
    <n v="0"/>
    <n v="1009.8"/>
    <n v="0.66"/>
    <x v="26"/>
    <n v="0.8"/>
    <x v="5"/>
    <x v="0"/>
    <x v="22"/>
    <n v="1.6000000000000014"/>
    <n v="1.2800000000000011"/>
    <n v="0"/>
  </r>
  <r>
    <n v="348"/>
    <x v="154"/>
    <n v="4.7"/>
    <n v="15"/>
    <n v="1565"/>
    <n v="0.1"/>
    <n v="1007.2"/>
    <n v="0.73"/>
    <x v="26"/>
    <n v="0.8"/>
    <x v="5"/>
    <x v="0"/>
    <x v="22"/>
    <n v="3"/>
    <n v="2.4000000000000004"/>
    <n v="0"/>
  </r>
  <r>
    <n v="348"/>
    <x v="155"/>
    <n v="5.6"/>
    <n v="15.1"/>
    <n v="1347"/>
    <n v="7.8"/>
    <n v="1006.1"/>
    <n v="0.82"/>
    <x v="26"/>
    <n v="0.8"/>
    <x v="5"/>
    <x v="0"/>
    <x v="22"/>
    <n v="2.9000000000000004"/>
    <n v="2.3200000000000003"/>
    <n v="0"/>
  </r>
  <r>
    <n v="348"/>
    <x v="156"/>
    <n v="6.5"/>
    <n v="15.5"/>
    <n v="1955"/>
    <n v="5.2"/>
    <n v="1007.3"/>
    <n v="0.78"/>
    <x v="26"/>
    <n v="0.8"/>
    <x v="5"/>
    <x v="0"/>
    <x v="22"/>
    <n v="2.5"/>
    <n v="2"/>
    <n v="0"/>
  </r>
  <r>
    <n v="348"/>
    <x v="157"/>
    <n v="5.4"/>
    <n v="14.1"/>
    <n v="1622"/>
    <n v="4"/>
    <n v="1006.8"/>
    <n v="0.83"/>
    <x v="26"/>
    <n v="0.8"/>
    <x v="5"/>
    <x v="0"/>
    <x v="22"/>
    <n v="3.9000000000000004"/>
    <n v="3.1200000000000006"/>
    <n v="0"/>
  </r>
  <r>
    <n v="348"/>
    <x v="158"/>
    <n v="6.3"/>
    <n v="12.7"/>
    <n v="1647"/>
    <n v="6.6"/>
    <n v="1014"/>
    <n v="0.81"/>
    <x v="26"/>
    <n v="0.8"/>
    <x v="5"/>
    <x v="0"/>
    <x v="22"/>
    <n v="5.3000000000000007"/>
    <n v="4.2400000000000011"/>
    <n v="0"/>
  </r>
  <r>
    <n v="348"/>
    <x v="159"/>
    <n v="4.2"/>
    <n v="14.6"/>
    <n v="1956"/>
    <n v="0.1"/>
    <n v="1021.2"/>
    <n v="0.78"/>
    <x v="26"/>
    <n v="0.8"/>
    <x v="5"/>
    <x v="0"/>
    <x v="23"/>
    <n v="3.4000000000000004"/>
    <n v="2.7200000000000006"/>
    <n v="0"/>
  </r>
  <r>
    <n v="348"/>
    <x v="160"/>
    <n v="5.7"/>
    <n v="13.9"/>
    <n v="1183"/>
    <n v="1.7"/>
    <n v="1016.7"/>
    <n v="0.84"/>
    <x v="26"/>
    <n v="0.8"/>
    <x v="5"/>
    <x v="0"/>
    <x v="23"/>
    <n v="4.0999999999999996"/>
    <n v="3.28"/>
    <n v="0"/>
  </r>
  <r>
    <n v="348"/>
    <x v="161"/>
    <n v="2.2999999999999998"/>
    <n v="15"/>
    <n v="2803"/>
    <n v="0"/>
    <n v="1021.9"/>
    <n v="0.71"/>
    <x v="26"/>
    <n v="0.8"/>
    <x v="5"/>
    <x v="0"/>
    <x v="23"/>
    <n v="3"/>
    <n v="2.4000000000000004"/>
    <n v="0"/>
  </r>
  <r>
    <n v="348"/>
    <x v="162"/>
    <n v="4.9000000000000004"/>
    <n v="20.5"/>
    <n v="2898"/>
    <n v="0"/>
    <n v="1016.7"/>
    <n v="0.59"/>
    <x v="26"/>
    <n v="0.8"/>
    <x v="5"/>
    <x v="0"/>
    <x v="23"/>
    <n v="0"/>
    <n v="0"/>
    <n v="2.5"/>
  </r>
  <r>
    <n v="348"/>
    <x v="163"/>
    <n v="2.7"/>
    <n v="25.7"/>
    <n v="2775"/>
    <n v="0"/>
    <n v="1017.9"/>
    <n v="0.56999999999999995"/>
    <x v="26"/>
    <n v="0.8"/>
    <x v="5"/>
    <x v="0"/>
    <x v="23"/>
    <n v="0"/>
    <n v="0"/>
    <n v="7.6999999999999993"/>
  </r>
  <r>
    <n v="348"/>
    <x v="164"/>
    <n v="3.4"/>
    <n v="21.8"/>
    <n v="1270"/>
    <n v="0.2"/>
    <n v="1017.2"/>
    <n v="0.7"/>
    <x v="26"/>
    <n v="0.8"/>
    <x v="5"/>
    <x v="0"/>
    <x v="23"/>
    <n v="0"/>
    <n v="0"/>
    <n v="3.8000000000000007"/>
  </r>
  <r>
    <n v="348"/>
    <x v="165"/>
    <n v="3.9"/>
    <n v="17.600000000000001"/>
    <n v="2442"/>
    <n v="0"/>
    <n v="1021.9"/>
    <n v="0.71"/>
    <x v="26"/>
    <n v="0.8"/>
    <x v="5"/>
    <x v="0"/>
    <x v="23"/>
    <n v="0.39999999999999858"/>
    <n v="0.3199999999999989"/>
    <n v="0"/>
  </r>
  <r>
    <n v="348"/>
    <x v="166"/>
    <n v="2.9"/>
    <n v="17.399999999999999"/>
    <n v="2585"/>
    <n v="0"/>
    <n v="1027"/>
    <n v="0.78"/>
    <x v="26"/>
    <n v="0.8"/>
    <x v="5"/>
    <x v="0"/>
    <x v="24"/>
    <n v="0.60000000000000142"/>
    <n v="0.48000000000000115"/>
    <n v="0"/>
  </r>
  <r>
    <n v="348"/>
    <x v="167"/>
    <n v="2.6"/>
    <n v="18.5"/>
    <n v="2731"/>
    <n v="0"/>
    <n v="1025.4000000000001"/>
    <n v="0.73"/>
    <x v="26"/>
    <n v="0.8"/>
    <x v="5"/>
    <x v="0"/>
    <x v="24"/>
    <n v="0"/>
    <n v="0"/>
    <n v="0.5"/>
  </r>
  <r>
    <n v="348"/>
    <x v="168"/>
    <n v="3"/>
    <n v="19"/>
    <n v="2851"/>
    <n v="0"/>
    <n v="1024"/>
    <n v="0.76"/>
    <x v="26"/>
    <n v="0.8"/>
    <x v="5"/>
    <x v="0"/>
    <x v="24"/>
    <n v="0"/>
    <n v="0"/>
    <n v="1"/>
  </r>
  <r>
    <n v="348"/>
    <x v="169"/>
    <n v="2.2000000000000002"/>
    <n v="18.8"/>
    <n v="2451"/>
    <n v="0"/>
    <n v="1026.5999999999999"/>
    <n v="0.71"/>
    <x v="26"/>
    <n v="0.8"/>
    <x v="5"/>
    <x v="0"/>
    <x v="24"/>
    <n v="0"/>
    <n v="0"/>
    <n v="0.80000000000000071"/>
  </r>
  <r>
    <n v="348"/>
    <x v="170"/>
    <n v="2.8"/>
    <n v="20"/>
    <n v="2855"/>
    <n v="0"/>
    <n v="1025.5"/>
    <n v="0.53"/>
    <x v="26"/>
    <n v="0.8"/>
    <x v="5"/>
    <x v="0"/>
    <x v="24"/>
    <n v="0"/>
    <n v="0"/>
    <n v="2"/>
  </r>
  <r>
    <n v="348"/>
    <x v="171"/>
    <n v="3"/>
    <n v="23.4"/>
    <n v="2971"/>
    <n v="0"/>
    <n v="1019.8"/>
    <n v="0.47"/>
    <x v="26"/>
    <n v="0.8"/>
    <x v="5"/>
    <x v="0"/>
    <x v="24"/>
    <n v="0"/>
    <n v="0"/>
    <n v="5.3999999999999986"/>
  </r>
  <r>
    <n v="348"/>
    <x v="172"/>
    <n v="5.0999999999999996"/>
    <n v="22"/>
    <n v="1876"/>
    <n v="0.6"/>
    <n v="1013.3"/>
    <n v="0.62"/>
    <x v="26"/>
    <n v="0.8"/>
    <x v="5"/>
    <x v="0"/>
    <x v="24"/>
    <n v="0"/>
    <n v="0"/>
    <n v="4"/>
  </r>
  <r>
    <n v="348"/>
    <x v="173"/>
    <n v="7.5"/>
    <n v="18.100000000000001"/>
    <n v="2310"/>
    <n v="1.4"/>
    <n v="1011.8"/>
    <n v="0.64"/>
    <x v="26"/>
    <n v="0.8"/>
    <x v="5"/>
    <x v="0"/>
    <x v="25"/>
    <n v="0"/>
    <n v="0"/>
    <n v="0.10000000000000142"/>
  </r>
  <r>
    <n v="348"/>
    <x v="174"/>
    <n v="6.6"/>
    <n v="17.7"/>
    <n v="1284"/>
    <n v="-0.1"/>
    <n v="1012"/>
    <n v="0.77"/>
    <x v="26"/>
    <n v="0.8"/>
    <x v="5"/>
    <x v="0"/>
    <x v="25"/>
    <n v="0.30000000000000071"/>
    <n v="0.24000000000000057"/>
    <n v="0"/>
  </r>
  <r>
    <n v="348"/>
    <x v="175"/>
    <n v="3.6"/>
    <n v="20.5"/>
    <n v="2184"/>
    <n v="0"/>
    <n v="1012.2"/>
    <n v="0.77"/>
    <x v="26"/>
    <n v="0.8"/>
    <x v="5"/>
    <x v="0"/>
    <x v="25"/>
    <n v="0"/>
    <n v="0"/>
    <n v="2.5"/>
  </r>
  <r>
    <n v="348"/>
    <x v="176"/>
    <n v="6.1"/>
    <n v="19.7"/>
    <n v="1356"/>
    <n v="3.8"/>
    <n v="1012.4"/>
    <n v="0.81"/>
    <x v="26"/>
    <n v="0.8"/>
    <x v="5"/>
    <x v="0"/>
    <x v="25"/>
    <n v="0"/>
    <n v="0"/>
    <n v="1.6999999999999993"/>
  </r>
  <r>
    <n v="348"/>
    <x v="177"/>
    <n v="4.2"/>
    <n v="18.600000000000001"/>
    <n v="2079"/>
    <n v="2.8"/>
    <n v="1021.1"/>
    <n v="0.76"/>
    <x v="26"/>
    <n v="0.8"/>
    <x v="5"/>
    <x v="0"/>
    <x v="25"/>
    <n v="0"/>
    <n v="0"/>
    <n v="0.60000000000000142"/>
  </r>
  <r>
    <n v="348"/>
    <x v="178"/>
    <n v="5.6"/>
    <n v="21.5"/>
    <n v="1877"/>
    <n v="0"/>
    <n v="1023.4"/>
    <n v="0.78"/>
    <x v="26"/>
    <n v="0.8"/>
    <x v="5"/>
    <x v="0"/>
    <x v="25"/>
    <n v="0"/>
    <n v="0"/>
    <n v="3.5"/>
  </r>
  <r>
    <n v="348"/>
    <x v="179"/>
    <n v="3.2"/>
    <n v="21.5"/>
    <n v="2928"/>
    <n v="0"/>
    <n v="1024.0999999999999"/>
    <n v="0.74"/>
    <x v="26"/>
    <n v="0.8"/>
    <x v="5"/>
    <x v="0"/>
    <x v="25"/>
    <n v="0"/>
    <n v="0"/>
    <n v="3.5"/>
  </r>
  <r>
    <n v="348"/>
    <x v="180"/>
    <n v="2.8"/>
    <n v="23.6"/>
    <n v="2954"/>
    <n v="0"/>
    <n v="1019.5"/>
    <n v="0.61"/>
    <x v="26"/>
    <n v="0.8"/>
    <x v="5"/>
    <x v="0"/>
    <x v="26"/>
    <n v="0"/>
    <n v="0"/>
    <n v="5.6000000000000014"/>
  </r>
  <r>
    <n v="348"/>
    <x v="181"/>
    <n v="2.2999999999999998"/>
    <n v="27.4"/>
    <n v="2852"/>
    <n v="0"/>
    <n v="1014.5"/>
    <n v="0.55000000000000004"/>
    <x v="26"/>
    <n v="0.8"/>
    <x v="6"/>
    <x v="0"/>
    <x v="26"/>
    <n v="0"/>
    <n v="0"/>
    <n v="9.3999999999999986"/>
  </r>
  <r>
    <n v="348"/>
    <x v="182"/>
    <n v="3.2"/>
    <n v="22.1"/>
    <n v="2276"/>
    <n v="0.7"/>
    <n v="1015.5"/>
    <n v="0.75"/>
    <x v="26"/>
    <n v="0.8"/>
    <x v="6"/>
    <x v="0"/>
    <x v="26"/>
    <n v="0"/>
    <n v="0"/>
    <n v="4.1000000000000014"/>
  </r>
  <r>
    <n v="348"/>
    <x v="183"/>
    <n v="3.8"/>
    <n v="16.7"/>
    <n v="2713"/>
    <n v="0"/>
    <n v="1026.5"/>
    <n v="0.7"/>
    <x v="26"/>
    <n v="0.8"/>
    <x v="6"/>
    <x v="0"/>
    <x v="26"/>
    <n v="1.3000000000000007"/>
    <n v="1.0400000000000007"/>
    <n v="0"/>
  </r>
  <r>
    <n v="348"/>
    <x v="184"/>
    <n v="3.6"/>
    <n v="18.3"/>
    <n v="2727"/>
    <n v="0"/>
    <n v="1025.4000000000001"/>
    <n v="0.63"/>
    <x v="26"/>
    <n v="0.8"/>
    <x v="6"/>
    <x v="0"/>
    <x v="26"/>
    <n v="0"/>
    <n v="0"/>
    <n v="0.30000000000000071"/>
  </r>
  <r>
    <n v="348"/>
    <x v="185"/>
    <n v="5.7"/>
    <n v="18.2"/>
    <n v="966"/>
    <n v="0.4"/>
    <n v="1014.7"/>
    <n v="0.76"/>
    <x v="26"/>
    <n v="0.8"/>
    <x v="6"/>
    <x v="0"/>
    <x v="26"/>
    <n v="0"/>
    <n v="0"/>
    <n v="0.19999999999999929"/>
  </r>
  <r>
    <n v="348"/>
    <x v="186"/>
    <n v="3.7"/>
    <n v="17.3"/>
    <n v="754"/>
    <n v="17"/>
    <n v="1006"/>
    <n v="0.91"/>
    <x v="26"/>
    <n v="0.8"/>
    <x v="6"/>
    <x v="0"/>
    <x v="26"/>
    <n v="0.69999999999999929"/>
    <n v="0.5599999999999995"/>
    <n v="0"/>
  </r>
  <r>
    <n v="348"/>
    <x v="187"/>
    <n v="5.0999999999999996"/>
    <n v="15.9"/>
    <n v="2121"/>
    <n v="0.8"/>
    <n v="1007.1"/>
    <n v="0.77"/>
    <x v="26"/>
    <n v="0.8"/>
    <x v="6"/>
    <x v="0"/>
    <x v="27"/>
    <n v="2.0999999999999996"/>
    <n v="1.6799999999999997"/>
    <n v="0"/>
  </r>
  <r>
    <n v="348"/>
    <x v="188"/>
    <n v="4.2"/>
    <n v="15.1"/>
    <n v="1751"/>
    <n v="8.1999999999999993"/>
    <n v="1015"/>
    <n v="0.79"/>
    <x v="26"/>
    <n v="0.8"/>
    <x v="6"/>
    <x v="0"/>
    <x v="27"/>
    <n v="2.9000000000000004"/>
    <n v="2.3200000000000003"/>
    <n v="0"/>
  </r>
  <r>
    <n v="348"/>
    <x v="189"/>
    <n v="2.6"/>
    <n v="17.899999999999999"/>
    <n v="2784"/>
    <n v="0"/>
    <n v="1021.2"/>
    <n v="0.69"/>
    <x v="26"/>
    <n v="0.8"/>
    <x v="6"/>
    <x v="0"/>
    <x v="27"/>
    <n v="0.10000000000000142"/>
    <n v="8.000000000000114E-2"/>
    <n v="0"/>
  </r>
  <r>
    <n v="348"/>
    <x v="190"/>
    <n v="2"/>
    <n v="18.7"/>
    <n v="2181"/>
    <n v="0"/>
    <n v="1022.3"/>
    <n v="0.75"/>
    <x v="26"/>
    <n v="0.8"/>
    <x v="6"/>
    <x v="0"/>
    <x v="27"/>
    <n v="0"/>
    <n v="0"/>
    <n v="0.69999999999999929"/>
  </r>
  <r>
    <n v="348"/>
    <x v="191"/>
    <n v="3"/>
    <n v="19.2"/>
    <n v="2322"/>
    <n v="0"/>
    <n v="1020.2"/>
    <n v="0.79"/>
    <x v="26"/>
    <n v="0.8"/>
    <x v="6"/>
    <x v="0"/>
    <x v="27"/>
    <n v="0"/>
    <n v="0"/>
    <n v="1.1999999999999993"/>
  </r>
  <r>
    <n v="348"/>
    <x v="192"/>
    <n v="3.5"/>
    <n v="19.899999999999999"/>
    <n v="2667"/>
    <n v="0"/>
    <n v="1015.1"/>
    <n v="0.77"/>
    <x v="26"/>
    <n v="0.8"/>
    <x v="6"/>
    <x v="0"/>
    <x v="27"/>
    <n v="0"/>
    <n v="0"/>
    <n v="1.8999999999999986"/>
  </r>
  <r>
    <n v="348"/>
    <x v="193"/>
    <n v="1.8"/>
    <n v="19.8"/>
    <n v="1336"/>
    <n v="0.4"/>
    <n v="1011.5"/>
    <n v="0.83"/>
    <x v="26"/>
    <n v="0.8"/>
    <x v="6"/>
    <x v="0"/>
    <x v="27"/>
    <n v="0"/>
    <n v="0"/>
    <n v="1.8000000000000007"/>
  </r>
  <r>
    <n v="348"/>
    <x v="194"/>
    <n v="4"/>
    <n v="20.6"/>
    <n v="2223"/>
    <n v="0"/>
    <n v="1014.1"/>
    <n v="0.74"/>
    <x v="26"/>
    <n v="0.8"/>
    <x v="6"/>
    <x v="0"/>
    <x v="28"/>
    <n v="0"/>
    <n v="0"/>
    <n v="2.6000000000000014"/>
  </r>
  <r>
    <n v="348"/>
    <x v="195"/>
    <n v="5"/>
    <n v="18.5"/>
    <n v="1856"/>
    <n v="3.4"/>
    <n v="1016.5"/>
    <n v="0.68"/>
    <x v="26"/>
    <n v="0.8"/>
    <x v="6"/>
    <x v="0"/>
    <x v="28"/>
    <n v="0"/>
    <n v="0"/>
    <n v="0.5"/>
  </r>
  <r>
    <n v="348"/>
    <x v="196"/>
    <n v="4.7"/>
    <n v="17"/>
    <n v="1852"/>
    <n v="12.3"/>
    <n v="1014"/>
    <n v="0.83"/>
    <x v="26"/>
    <n v="0.8"/>
    <x v="6"/>
    <x v="0"/>
    <x v="28"/>
    <n v="1"/>
    <n v="0.8"/>
    <n v="0"/>
  </r>
  <r>
    <n v="348"/>
    <x v="197"/>
    <n v="2.1"/>
    <n v="18"/>
    <n v="2783"/>
    <n v="0"/>
    <n v="1017.5"/>
    <n v="0.74"/>
    <x v="26"/>
    <n v="0.8"/>
    <x v="6"/>
    <x v="0"/>
    <x v="28"/>
    <n v="0"/>
    <n v="0"/>
    <n v="0"/>
  </r>
  <r>
    <n v="348"/>
    <x v="198"/>
    <n v="1.6"/>
    <n v="20.8"/>
    <n v="2239"/>
    <n v="0"/>
    <n v="1014.1"/>
    <n v="0.72"/>
    <x v="26"/>
    <n v="0.8"/>
    <x v="6"/>
    <x v="0"/>
    <x v="28"/>
    <n v="0"/>
    <n v="0"/>
    <n v="2.8000000000000007"/>
  </r>
  <r>
    <n v="348"/>
    <x v="199"/>
    <n v="3.8"/>
    <n v="22.4"/>
    <n v="1762"/>
    <n v="1.8"/>
    <n v="1006.9"/>
    <n v="0.74"/>
    <x v="26"/>
    <n v="0.8"/>
    <x v="6"/>
    <x v="0"/>
    <x v="28"/>
    <n v="0"/>
    <n v="0"/>
    <n v="4.3999999999999986"/>
  </r>
  <r>
    <n v="348"/>
    <x v="200"/>
    <n v="3"/>
    <n v="20.399999999999999"/>
    <n v="1472"/>
    <n v="0.7"/>
    <n v="1003.7"/>
    <n v="0.84"/>
    <x v="26"/>
    <n v="0.8"/>
    <x v="6"/>
    <x v="0"/>
    <x v="28"/>
    <n v="0"/>
    <n v="0"/>
    <n v="2.3999999999999986"/>
  </r>
  <r>
    <n v="348"/>
    <x v="201"/>
    <n v="4.0999999999999996"/>
    <n v="18.7"/>
    <n v="1777"/>
    <n v="21.2"/>
    <n v="1002.8"/>
    <n v="0.81"/>
    <x v="26"/>
    <n v="0.8"/>
    <x v="6"/>
    <x v="0"/>
    <x v="29"/>
    <n v="0"/>
    <n v="0"/>
    <n v="0.69999999999999929"/>
  </r>
  <r>
    <n v="348"/>
    <x v="202"/>
    <n v="5.0999999999999996"/>
    <n v="19.399999999999999"/>
    <n v="2112"/>
    <n v="-0.1"/>
    <n v="1008.7"/>
    <n v="0.81"/>
    <x v="26"/>
    <n v="0.8"/>
    <x v="6"/>
    <x v="0"/>
    <x v="29"/>
    <n v="0"/>
    <n v="0"/>
    <n v="1.3999999999999986"/>
  </r>
  <r>
    <n v="348"/>
    <x v="203"/>
    <n v="3.6"/>
    <n v="19.2"/>
    <n v="1388"/>
    <n v="0.2"/>
    <n v="1011.9"/>
    <n v="0.84"/>
    <x v="26"/>
    <n v="0.8"/>
    <x v="6"/>
    <x v="0"/>
    <x v="29"/>
    <n v="0"/>
    <n v="0"/>
    <n v="1.1999999999999993"/>
  </r>
  <r>
    <n v="348"/>
    <x v="204"/>
    <n v="2.2000000000000002"/>
    <n v="18.600000000000001"/>
    <n v="1938"/>
    <n v="0"/>
    <n v="1014.5"/>
    <n v="0.82"/>
    <x v="26"/>
    <n v="0.8"/>
    <x v="6"/>
    <x v="0"/>
    <x v="29"/>
    <n v="0"/>
    <n v="0"/>
    <n v="0.60000000000000142"/>
  </r>
  <r>
    <n v="348"/>
    <x v="205"/>
    <n v="2.5"/>
    <n v="18.600000000000001"/>
    <n v="1151"/>
    <n v="0.1"/>
    <n v="1017.6"/>
    <n v="0.86"/>
    <x v="26"/>
    <n v="0.8"/>
    <x v="6"/>
    <x v="0"/>
    <x v="29"/>
    <n v="0"/>
    <n v="0"/>
    <n v="0.60000000000000142"/>
  </r>
  <r>
    <n v="348"/>
    <x v="206"/>
    <n v="3.8"/>
    <n v="19.600000000000001"/>
    <n v="1715"/>
    <n v="2.5"/>
    <n v="1015.7"/>
    <n v="0.81"/>
    <x v="26"/>
    <n v="0.8"/>
    <x v="6"/>
    <x v="0"/>
    <x v="29"/>
    <n v="0"/>
    <n v="0"/>
    <n v="1.6000000000000014"/>
  </r>
  <r>
    <n v="348"/>
    <x v="207"/>
    <n v="2.8"/>
    <n v="17.399999999999999"/>
    <n v="1255"/>
    <n v="0.5"/>
    <n v="1014.8"/>
    <n v="0.81"/>
    <x v="26"/>
    <n v="0.8"/>
    <x v="6"/>
    <x v="0"/>
    <x v="29"/>
    <n v="0.60000000000000142"/>
    <n v="0.48000000000000115"/>
    <n v="0"/>
  </r>
  <r>
    <n v="348"/>
    <x v="208"/>
    <n v="3.7"/>
    <n v="17"/>
    <n v="1973"/>
    <n v="0.8"/>
    <n v="1017.7"/>
    <n v="0.8"/>
    <x v="26"/>
    <n v="0.8"/>
    <x v="6"/>
    <x v="0"/>
    <x v="30"/>
    <n v="1"/>
    <n v="0.8"/>
    <n v="0"/>
  </r>
  <r>
    <n v="348"/>
    <x v="209"/>
    <n v="2.5"/>
    <n v="17.7"/>
    <n v="2270"/>
    <n v="-0.1"/>
    <n v="1017.2"/>
    <n v="0.73"/>
    <x v="26"/>
    <n v="0.8"/>
    <x v="6"/>
    <x v="0"/>
    <x v="30"/>
    <n v="0.30000000000000071"/>
    <n v="0.24000000000000057"/>
    <n v="0"/>
  </r>
  <r>
    <n v="348"/>
    <x v="210"/>
    <n v="3.9"/>
    <n v="17.399999999999999"/>
    <n v="2363"/>
    <n v="-0.1"/>
    <n v="1016.5"/>
    <n v="0.73"/>
    <x v="26"/>
    <n v="0.8"/>
    <x v="6"/>
    <x v="0"/>
    <x v="30"/>
    <n v="0.60000000000000142"/>
    <n v="0.48000000000000115"/>
    <n v="0"/>
  </r>
  <r>
    <n v="348"/>
    <x v="211"/>
    <n v="3.6"/>
    <n v="17.899999999999999"/>
    <n v="1310"/>
    <n v="1.2"/>
    <n v="1013.9"/>
    <n v="0.85"/>
    <x v="26"/>
    <n v="0.8"/>
    <x v="6"/>
    <x v="0"/>
    <x v="30"/>
    <n v="0.10000000000000142"/>
    <n v="8.000000000000114E-2"/>
    <n v="0"/>
  </r>
  <r>
    <n v="348"/>
    <x v="212"/>
    <n v="4.5"/>
    <n v="17.100000000000001"/>
    <n v="1723"/>
    <n v="2.1"/>
    <n v="1012"/>
    <n v="0.83"/>
    <x v="26"/>
    <n v="0.8"/>
    <x v="7"/>
    <x v="0"/>
    <x v="30"/>
    <n v="0.89999999999999858"/>
    <n v="0.71999999999999886"/>
    <n v="0"/>
  </r>
  <r>
    <n v="348"/>
    <x v="213"/>
    <n v="4.4000000000000004"/>
    <n v="16.399999999999999"/>
    <n v="1396"/>
    <n v="6.7"/>
    <n v="1014.4"/>
    <n v="0.85"/>
    <x v="26"/>
    <n v="0.8"/>
    <x v="7"/>
    <x v="0"/>
    <x v="30"/>
    <n v="1.6000000000000014"/>
    <n v="1.2800000000000011"/>
    <n v="0"/>
  </r>
  <r>
    <n v="348"/>
    <x v="214"/>
    <n v="5"/>
    <n v="18.399999999999999"/>
    <n v="1982"/>
    <n v="3.4"/>
    <n v="1016.7"/>
    <n v="0.78"/>
    <x v="26"/>
    <n v="0.8"/>
    <x v="7"/>
    <x v="0"/>
    <x v="30"/>
    <n v="0"/>
    <n v="0"/>
    <n v="0.39999999999999858"/>
  </r>
  <r>
    <n v="348"/>
    <x v="215"/>
    <n v="5.6"/>
    <n v="19.600000000000001"/>
    <n v="1435"/>
    <n v="3.2"/>
    <n v="1015.1"/>
    <n v="0.83"/>
    <x v="26"/>
    <n v="0.8"/>
    <x v="7"/>
    <x v="0"/>
    <x v="31"/>
    <n v="0"/>
    <n v="0"/>
    <n v="1.6000000000000014"/>
  </r>
  <r>
    <n v="348"/>
    <x v="216"/>
    <n v="4.5"/>
    <n v="16.2"/>
    <n v="2043"/>
    <n v="1"/>
    <n v="1019.5"/>
    <n v="0.75"/>
    <x v="26"/>
    <n v="0.8"/>
    <x v="7"/>
    <x v="0"/>
    <x v="31"/>
    <n v="1.8000000000000007"/>
    <n v="1.4400000000000006"/>
    <n v="0"/>
  </r>
  <r>
    <n v="348"/>
    <x v="217"/>
    <n v="2.8"/>
    <n v="16.600000000000001"/>
    <n v="2188"/>
    <n v="0"/>
    <n v="1023"/>
    <n v="0.75"/>
    <x v="26"/>
    <n v="0.8"/>
    <x v="7"/>
    <x v="0"/>
    <x v="31"/>
    <n v="1.3999999999999986"/>
    <n v="1.119999999999999"/>
    <n v="0"/>
  </r>
  <r>
    <n v="348"/>
    <x v="218"/>
    <n v="3.5"/>
    <n v="18.8"/>
    <n v="1626"/>
    <n v="0.1"/>
    <n v="1016.2"/>
    <n v="0.73"/>
    <x v="26"/>
    <n v="0.8"/>
    <x v="7"/>
    <x v="0"/>
    <x v="31"/>
    <n v="0"/>
    <n v="0"/>
    <n v="0.80000000000000071"/>
  </r>
  <r>
    <n v="348"/>
    <x v="219"/>
    <n v="3.1"/>
    <n v="19.100000000000001"/>
    <n v="1708"/>
    <n v="0"/>
    <n v="1018.2"/>
    <n v="0.79"/>
    <x v="26"/>
    <n v="0.8"/>
    <x v="7"/>
    <x v="0"/>
    <x v="31"/>
    <n v="0"/>
    <n v="0"/>
    <n v="1.1000000000000014"/>
  </r>
  <r>
    <n v="348"/>
    <x v="220"/>
    <n v="2.7"/>
    <n v="17"/>
    <n v="2324"/>
    <n v="0"/>
    <n v="1021"/>
    <n v="0.8"/>
    <x v="26"/>
    <n v="0.8"/>
    <x v="7"/>
    <x v="0"/>
    <x v="31"/>
    <n v="1"/>
    <n v="0.8"/>
    <n v="0"/>
  </r>
  <r>
    <n v="348"/>
    <x v="221"/>
    <n v="2.2999999999999998"/>
    <n v="18.5"/>
    <n v="2381"/>
    <n v="0"/>
    <n v="1027.2"/>
    <n v="0.73"/>
    <x v="26"/>
    <n v="0.8"/>
    <x v="7"/>
    <x v="0"/>
    <x v="31"/>
    <n v="0"/>
    <n v="0"/>
    <n v="0.5"/>
  </r>
  <r>
    <n v="348"/>
    <x v="222"/>
    <n v="2"/>
    <n v="20.6"/>
    <n v="2405"/>
    <n v="0"/>
    <n v="1023.1"/>
    <n v="0.68"/>
    <x v="26"/>
    <n v="0.8"/>
    <x v="7"/>
    <x v="0"/>
    <x v="32"/>
    <n v="0"/>
    <n v="0"/>
    <n v="2.6000000000000014"/>
  </r>
  <r>
    <n v="348"/>
    <x v="223"/>
    <n v="2.5"/>
    <n v="23.3"/>
    <n v="2049"/>
    <n v="0"/>
    <n v="1015.3"/>
    <n v="0.64"/>
    <x v="26"/>
    <n v="0.8"/>
    <x v="7"/>
    <x v="0"/>
    <x v="32"/>
    <n v="0"/>
    <n v="0"/>
    <n v="5.3000000000000007"/>
  </r>
  <r>
    <n v="348"/>
    <x v="224"/>
    <n v="1.8"/>
    <n v="22.9"/>
    <n v="2008"/>
    <n v="-0.1"/>
    <n v="1015.2"/>
    <n v="0.81"/>
    <x v="26"/>
    <n v="0.8"/>
    <x v="7"/>
    <x v="0"/>
    <x v="32"/>
    <n v="0"/>
    <n v="0"/>
    <n v="4.8999999999999986"/>
  </r>
  <r>
    <n v="348"/>
    <x v="225"/>
    <n v="3.1"/>
    <n v="23.2"/>
    <n v="2085"/>
    <n v="0.2"/>
    <n v="1018.6"/>
    <n v="0.78"/>
    <x v="26"/>
    <n v="0.8"/>
    <x v="7"/>
    <x v="0"/>
    <x v="32"/>
    <n v="0"/>
    <n v="0"/>
    <n v="5.1999999999999993"/>
  </r>
  <r>
    <n v="348"/>
    <x v="226"/>
    <n v="3.2"/>
    <n v="21"/>
    <n v="2155"/>
    <n v="0"/>
    <n v="1023.6"/>
    <n v="0.79"/>
    <x v="26"/>
    <n v="0.8"/>
    <x v="7"/>
    <x v="0"/>
    <x v="32"/>
    <n v="0"/>
    <n v="0"/>
    <n v="3"/>
  </r>
  <r>
    <n v="348"/>
    <x v="227"/>
    <n v="3.4"/>
    <n v="17.5"/>
    <n v="942"/>
    <n v="0.1"/>
    <n v="1025.5"/>
    <n v="0.8"/>
    <x v="26"/>
    <n v="0.8"/>
    <x v="7"/>
    <x v="0"/>
    <x v="32"/>
    <n v="0.5"/>
    <n v="0.4"/>
    <n v="0"/>
  </r>
  <r>
    <n v="348"/>
    <x v="228"/>
    <n v="2.4"/>
    <n v="16.2"/>
    <n v="898"/>
    <n v="-0.1"/>
    <n v="1023.2"/>
    <n v="0.85"/>
    <x v="26"/>
    <n v="0.8"/>
    <x v="7"/>
    <x v="0"/>
    <x v="32"/>
    <n v="1.8000000000000007"/>
    <n v="1.4400000000000006"/>
    <n v="0"/>
  </r>
  <r>
    <n v="348"/>
    <x v="229"/>
    <n v="2.7"/>
    <n v="19"/>
    <n v="1666"/>
    <n v="0"/>
    <n v="1020.2"/>
    <n v="0.78"/>
    <x v="26"/>
    <n v="0.8"/>
    <x v="7"/>
    <x v="0"/>
    <x v="33"/>
    <n v="0"/>
    <n v="0"/>
    <n v="1"/>
  </r>
  <r>
    <n v="348"/>
    <x v="230"/>
    <n v="3.9"/>
    <n v="19.5"/>
    <n v="2287"/>
    <n v="0"/>
    <n v="1015.1"/>
    <n v="0.73"/>
    <x v="26"/>
    <n v="0.8"/>
    <x v="7"/>
    <x v="0"/>
    <x v="33"/>
    <n v="0"/>
    <n v="0"/>
    <n v="1.5"/>
  </r>
  <r>
    <n v="348"/>
    <x v="231"/>
    <n v="3.3"/>
    <n v="18.399999999999999"/>
    <n v="1984"/>
    <n v="0"/>
    <n v="1013.3"/>
    <n v="0.68"/>
    <x v="26"/>
    <n v="0.8"/>
    <x v="7"/>
    <x v="0"/>
    <x v="33"/>
    <n v="0"/>
    <n v="0"/>
    <n v="0.39999999999999858"/>
  </r>
  <r>
    <n v="348"/>
    <x v="232"/>
    <n v="4.3"/>
    <n v="16"/>
    <n v="1878"/>
    <n v="0"/>
    <n v="1015"/>
    <n v="0.74"/>
    <x v="26"/>
    <n v="0.8"/>
    <x v="7"/>
    <x v="0"/>
    <x v="33"/>
    <n v="2"/>
    <n v="1.6"/>
    <n v="0"/>
  </r>
  <r>
    <n v="348"/>
    <x v="233"/>
    <n v="3"/>
    <n v="15.2"/>
    <n v="1035"/>
    <n v="-0.1"/>
    <n v="1019.5"/>
    <n v="0.75"/>
    <x v="26"/>
    <n v="0.8"/>
    <x v="7"/>
    <x v="0"/>
    <x v="33"/>
    <n v="2.8000000000000007"/>
    <n v="2.2400000000000007"/>
    <n v="0"/>
  </r>
  <r>
    <n v="348"/>
    <x v="234"/>
    <n v="2.4"/>
    <n v="14.8"/>
    <n v="1659"/>
    <n v="1.3"/>
    <n v="1020.1"/>
    <n v="0.75"/>
    <x v="26"/>
    <n v="0.8"/>
    <x v="7"/>
    <x v="0"/>
    <x v="33"/>
    <n v="3.1999999999999993"/>
    <n v="2.5599999999999996"/>
    <n v="0"/>
  </r>
  <r>
    <n v="348"/>
    <x v="235"/>
    <n v="1.5"/>
    <n v="14.1"/>
    <n v="1871"/>
    <n v="0"/>
    <n v="1021.4"/>
    <n v="0.76"/>
    <x v="26"/>
    <n v="0.8"/>
    <x v="7"/>
    <x v="0"/>
    <x v="33"/>
    <n v="3.9000000000000004"/>
    <n v="3.1200000000000006"/>
    <n v="0"/>
  </r>
  <r>
    <n v="348"/>
    <x v="236"/>
    <n v="1.8"/>
    <n v="16.7"/>
    <n v="2147"/>
    <n v="0"/>
    <n v="1018.1"/>
    <n v="0.67"/>
    <x v="26"/>
    <n v="0.8"/>
    <x v="7"/>
    <x v="0"/>
    <x v="34"/>
    <n v="1.3000000000000007"/>
    <n v="1.0400000000000007"/>
    <n v="0"/>
  </r>
  <r>
    <n v="348"/>
    <x v="237"/>
    <n v="3.4"/>
    <n v="19.8"/>
    <n v="1561"/>
    <n v="0"/>
    <n v="1009.4"/>
    <n v="0.64"/>
    <x v="26"/>
    <n v="0.8"/>
    <x v="7"/>
    <x v="0"/>
    <x v="34"/>
    <n v="0"/>
    <n v="0"/>
    <n v="1.8000000000000007"/>
  </r>
  <r>
    <n v="348"/>
    <x v="238"/>
    <n v="2.9"/>
    <n v="18.899999999999999"/>
    <n v="1707"/>
    <n v="0"/>
    <n v="1007.4"/>
    <n v="0.76"/>
    <x v="26"/>
    <n v="0.8"/>
    <x v="7"/>
    <x v="0"/>
    <x v="34"/>
    <n v="0"/>
    <n v="0"/>
    <n v="0.89999999999999858"/>
  </r>
  <r>
    <n v="348"/>
    <x v="239"/>
    <n v="3.2"/>
    <n v="17.100000000000001"/>
    <n v="1357"/>
    <n v="5.3"/>
    <n v="1003.4"/>
    <n v="0.79"/>
    <x v="26"/>
    <n v="0.8"/>
    <x v="7"/>
    <x v="0"/>
    <x v="34"/>
    <n v="0.89999999999999858"/>
    <n v="0.71999999999999886"/>
    <n v="0"/>
  </r>
  <r>
    <n v="348"/>
    <x v="240"/>
    <n v="4.5"/>
    <n v="16.7"/>
    <n v="1318"/>
    <n v="-0.1"/>
    <n v="1000"/>
    <n v="0.77"/>
    <x v="26"/>
    <n v="0.8"/>
    <x v="7"/>
    <x v="0"/>
    <x v="34"/>
    <n v="1.3000000000000007"/>
    <n v="1.0400000000000007"/>
    <n v="0"/>
  </r>
  <r>
    <n v="348"/>
    <x v="241"/>
    <n v="5.0999999999999996"/>
    <n v="18.399999999999999"/>
    <n v="1484"/>
    <n v="-0.1"/>
    <n v="1005.6"/>
    <n v="0.74"/>
    <x v="26"/>
    <n v="0.8"/>
    <x v="7"/>
    <x v="0"/>
    <x v="34"/>
    <n v="0"/>
    <n v="0"/>
    <n v="0.39999999999999858"/>
  </r>
  <r>
    <n v="348"/>
    <x v="242"/>
    <n v="3.6"/>
    <n v="18.7"/>
    <n v="1080"/>
    <n v="4.8"/>
    <n v="1006.8"/>
    <n v="0.85"/>
    <x v="26"/>
    <n v="0.8"/>
    <x v="7"/>
    <x v="0"/>
    <x v="34"/>
    <n v="0"/>
    <n v="0"/>
    <n v="0.69999999999999929"/>
  </r>
  <r>
    <n v="348"/>
    <x v="243"/>
    <n v="3.6"/>
    <n v="18.100000000000001"/>
    <n v="1405"/>
    <n v="0"/>
    <n v="1006.3"/>
    <n v="0.76"/>
    <x v="26"/>
    <n v="0.8"/>
    <x v="8"/>
    <x v="0"/>
    <x v="35"/>
    <n v="0"/>
    <n v="0"/>
    <n v="0.10000000000000142"/>
  </r>
  <r>
    <n v="348"/>
    <x v="244"/>
    <n v="5.3"/>
    <n v="17.399999999999999"/>
    <n v="1717"/>
    <n v="-0.1"/>
    <n v="1007"/>
    <n v="0.75"/>
    <x v="26"/>
    <n v="0.8"/>
    <x v="8"/>
    <x v="0"/>
    <x v="35"/>
    <n v="0.60000000000000142"/>
    <n v="0.48000000000000115"/>
    <n v="0"/>
  </r>
  <r>
    <n v="348"/>
    <x v="245"/>
    <n v="7.4"/>
    <n v="18.8"/>
    <n v="934"/>
    <n v="8.1999999999999993"/>
    <n v="1003.4"/>
    <n v="0.83"/>
    <x v="26"/>
    <n v="0.8"/>
    <x v="8"/>
    <x v="0"/>
    <x v="35"/>
    <n v="0"/>
    <n v="0"/>
    <n v="0.80000000000000071"/>
  </r>
  <r>
    <n v="348"/>
    <x v="246"/>
    <n v="5.4"/>
    <n v="17.3"/>
    <n v="1448"/>
    <n v="5.7"/>
    <n v="1009.7"/>
    <n v="0.8"/>
    <x v="26"/>
    <n v="0.8"/>
    <x v="8"/>
    <x v="0"/>
    <x v="35"/>
    <n v="0.69999999999999929"/>
    <n v="0.5599999999999995"/>
    <n v="0"/>
  </r>
  <r>
    <n v="348"/>
    <x v="247"/>
    <n v="3.1"/>
    <n v="15.4"/>
    <n v="1569"/>
    <n v="0.3"/>
    <n v="1019.8"/>
    <n v="0.85"/>
    <x v="26"/>
    <n v="0.8"/>
    <x v="8"/>
    <x v="0"/>
    <x v="35"/>
    <n v="2.5999999999999996"/>
    <n v="2.0799999999999996"/>
    <n v="0"/>
  </r>
  <r>
    <n v="348"/>
    <x v="248"/>
    <n v="2.8"/>
    <n v="16.8"/>
    <n v="1639"/>
    <n v="0"/>
    <n v="1021.8"/>
    <n v="0.74"/>
    <x v="26"/>
    <n v="0.8"/>
    <x v="8"/>
    <x v="0"/>
    <x v="35"/>
    <n v="1.1999999999999993"/>
    <n v="0.95999999999999952"/>
    <n v="0"/>
  </r>
  <r>
    <n v="348"/>
    <x v="249"/>
    <n v="4.5"/>
    <n v="20.399999999999999"/>
    <n v="1947"/>
    <n v="0"/>
    <n v="1013.8"/>
    <n v="0.62"/>
    <x v="26"/>
    <n v="0.8"/>
    <x v="8"/>
    <x v="0"/>
    <x v="35"/>
    <n v="0"/>
    <n v="0"/>
    <n v="2.3999999999999986"/>
  </r>
  <r>
    <n v="348"/>
    <x v="250"/>
    <n v="2.9"/>
    <n v="18.600000000000001"/>
    <n v="1485"/>
    <n v="0.5"/>
    <n v="1016.4"/>
    <n v="0.79"/>
    <x v="26"/>
    <n v="0.8"/>
    <x v="8"/>
    <x v="0"/>
    <x v="36"/>
    <n v="0"/>
    <n v="0"/>
    <n v="0.60000000000000142"/>
  </r>
  <r>
    <n v="348"/>
    <x v="251"/>
    <n v="1.9"/>
    <n v="13.4"/>
    <n v="705"/>
    <n v="6.6"/>
    <n v="1016.2"/>
    <n v="0.88"/>
    <x v="26"/>
    <n v="0.8"/>
    <x v="8"/>
    <x v="0"/>
    <x v="36"/>
    <n v="4.5999999999999996"/>
    <n v="3.6799999999999997"/>
    <n v="0"/>
  </r>
  <r>
    <n v="348"/>
    <x v="252"/>
    <n v="4"/>
    <n v="15.6"/>
    <n v="1348"/>
    <n v="0.3"/>
    <n v="1007"/>
    <n v="0.8"/>
    <x v="26"/>
    <n v="0.8"/>
    <x v="8"/>
    <x v="0"/>
    <x v="36"/>
    <n v="2.4000000000000004"/>
    <n v="1.9200000000000004"/>
    <n v="0"/>
  </r>
  <r>
    <n v="348"/>
    <x v="253"/>
    <n v="6.2"/>
    <n v="15.5"/>
    <n v="1146"/>
    <n v="5.2"/>
    <n v="1004.5"/>
    <n v="0.82"/>
    <x v="26"/>
    <n v="0.8"/>
    <x v="8"/>
    <x v="0"/>
    <x v="36"/>
    <n v="2.5"/>
    <n v="2"/>
    <n v="0"/>
  </r>
  <r>
    <n v="348"/>
    <x v="254"/>
    <n v="6.8"/>
    <n v="14.7"/>
    <n v="1555"/>
    <n v="0.3"/>
    <n v="1012.2"/>
    <n v="0.74"/>
    <x v="26"/>
    <n v="0.8"/>
    <x v="8"/>
    <x v="0"/>
    <x v="36"/>
    <n v="3.3000000000000007"/>
    <n v="2.6400000000000006"/>
    <n v="0"/>
  </r>
  <r>
    <n v="348"/>
    <x v="255"/>
    <n v="5"/>
    <n v="13.5"/>
    <n v="986"/>
    <n v="5.7"/>
    <n v="1011.5"/>
    <n v="0.87"/>
    <x v="26"/>
    <n v="0.8"/>
    <x v="8"/>
    <x v="0"/>
    <x v="36"/>
    <n v="4.5"/>
    <n v="3.6"/>
    <n v="0"/>
  </r>
  <r>
    <n v="348"/>
    <x v="256"/>
    <n v="4.8"/>
    <n v="15"/>
    <n v="1377"/>
    <n v="2.7"/>
    <n v="1010.9"/>
    <n v="0.82"/>
    <x v="26"/>
    <n v="0.8"/>
    <x v="8"/>
    <x v="0"/>
    <x v="36"/>
    <n v="3"/>
    <n v="2.4000000000000004"/>
    <n v="0"/>
  </r>
  <r>
    <n v="348"/>
    <x v="257"/>
    <n v="10.6"/>
    <n v="16.899999999999999"/>
    <n v="1368"/>
    <n v="3.1"/>
    <n v="1005.5"/>
    <n v="0.75"/>
    <x v="26"/>
    <n v="0.8"/>
    <x v="8"/>
    <x v="0"/>
    <x v="37"/>
    <n v="1.1000000000000014"/>
    <n v="0.88000000000000123"/>
    <n v="0"/>
  </r>
  <r>
    <n v="348"/>
    <x v="258"/>
    <n v="7.3"/>
    <n v="15.1"/>
    <n v="951"/>
    <n v="3.6"/>
    <n v="1014.5"/>
    <n v="0.78"/>
    <x v="26"/>
    <n v="0.8"/>
    <x v="8"/>
    <x v="0"/>
    <x v="37"/>
    <n v="2.9000000000000004"/>
    <n v="2.3200000000000003"/>
    <n v="0"/>
  </r>
  <r>
    <n v="348"/>
    <x v="259"/>
    <n v="5.8"/>
    <n v="15.3"/>
    <n v="450"/>
    <n v="1.1000000000000001"/>
    <n v="1018.4"/>
    <n v="0.87"/>
    <x v="26"/>
    <n v="0.8"/>
    <x v="8"/>
    <x v="0"/>
    <x v="37"/>
    <n v="2.6999999999999993"/>
    <n v="2.1599999999999997"/>
    <n v="0"/>
  </r>
  <r>
    <n v="348"/>
    <x v="260"/>
    <n v="6.1"/>
    <n v="18.600000000000001"/>
    <n v="362"/>
    <n v="0"/>
    <n v="1020.3"/>
    <n v="0.85"/>
    <x v="26"/>
    <n v="0.8"/>
    <x v="8"/>
    <x v="0"/>
    <x v="37"/>
    <n v="0"/>
    <n v="0"/>
    <n v="0.60000000000000142"/>
  </r>
  <r>
    <n v="348"/>
    <x v="261"/>
    <n v="3.4"/>
    <n v="19.2"/>
    <n v="1544"/>
    <n v="0"/>
    <n v="1019.8"/>
    <n v="0.77"/>
    <x v="26"/>
    <n v="0.8"/>
    <x v="8"/>
    <x v="0"/>
    <x v="37"/>
    <n v="0"/>
    <n v="0"/>
    <n v="1.1999999999999993"/>
  </r>
  <r>
    <n v="348"/>
    <x v="262"/>
    <n v="4.4000000000000004"/>
    <n v="19.3"/>
    <n v="588"/>
    <n v="3.3"/>
    <n v="1011.7"/>
    <n v="0.84"/>
    <x v="26"/>
    <n v="0.8"/>
    <x v="8"/>
    <x v="0"/>
    <x v="37"/>
    <n v="0"/>
    <n v="0"/>
    <n v="1.3000000000000007"/>
  </r>
  <r>
    <n v="348"/>
    <x v="263"/>
    <n v="5"/>
    <n v="13.2"/>
    <n v="972"/>
    <n v="0.6"/>
    <n v="1015.1"/>
    <n v="0.79"/>
    <x v="26"/>
    <n v="0.8"/>
    <x v="8"/>
    <x v="0"/>
    <x v="37"/>
    <n v="4.8000000000000007"/>
    <n v="3.8400000000000007"/>
    <n v="0"/>
  </r>
  <r>
    <n v="348"/>
    <x v="264"/>
    <n v="3.7"/>
    <n v="11.2"/>
    <n v="1439"/>
    <n v="0"/>
    <n v="1023.6"/>
    <n v="0.77"/>
    <x v="26"/>
    <n v="0.8"/>
    <x v="8"/>
    <x v="0"/>
    <x v="38"/>
    <n v="6.8000000000000007"/>
    <n v="5.4400000000000013"/>
    <n v="0"/>
  </r>
  <r>
    <n v="348"/>
    <x v="265"/>
    <n v="3"/>
    <n v="11.7"/>
    <n v="1329"/>
    <n v="1.1000000000000001"/>
    <n v="1025.7"/>
    <n v="0.81"/>
    <x v="26"/>
    <n v="0.8"/>
    <x v="8"/>
    <x v="0"/>
    <x v="38"/>
    <n v="6.3000000000000007"/>
    <n v="5.0400000000000009"/>
    <n v="0"/>
  </r>
  <r>
    <n v="348"/>
    <x v="266"/>
    <n v="4.4000000000000004"/>
    <n v="11.8"/>
    <n v="1300"/>
    <n v="0"/>
    <n v="1025.5999999999999"/>
    <n v="0.67"/>
    <x v="26"/>
    <n v="0.8"/>
    <x v="8"/>
    <x v="0"/>
    <x v="38"/>
    <n v="6.1999999999999993"/>
    <n v="4.96"/>
    <n v="0"/>
  </r>
  <r>
    <n v="348"/>
    <x v="267"/>
    <n v="5.2"/>
    <n v="12"/>
    <n v="1016"/>
    <n v="-0.1"/>
    <n v="1023.3"/>
    <n v="0.64"/>
    <x v="26"/>
    <n v="0.8"/>
    <x v="8"/>
    <x v="0"/>
    <x v="38"/>
    <n v="6"/>
    <n v="4.8000000000000007"/>
    <n v="0"/>
  </r>
  <r>
    <n v="348"/>
    <x v="268"/>
    <n v="2.8"/>
    <n v="11.6"/>
    <n v="798"/>
    <n v="0"/>
    <n v="1022.5"/>
    <n v="0.77"/>
    <x v="26"/>
    <n v="0.8"/>
    <x v="8"/>
    <x v="0"/>
    <x v="38"/>
    <n v="6.4"/>
    <n v="5.120000000000001"/>
    <n v="0"/>
  </r>
  <r>
    <n v="348"/>
    <x v="269"/>
    <n v="1.7"/>
    <n v="12.7"/>
    <n v="513"/>
    <n v="0.1"/>
    <n v="1021.6"/>
    <n v="0.88"/>
    <x v="26"/>
    <n v="0.8"/>
    <x v="8"/>
    <x v="0"/>
    <x v="38"/>
    <n v="5.3000000000000007"/>
    <n v="4.2400000000000011"/>
    <n v="0"/>
  </r>
  <r>
    <n v="348"/>
    <x v="270"/>
    <n v="1.7"/>
    <n v="12.7"/>
    <n v="1320"/>
    <n v="0"/>
    <n v="1022.4"/>
    <n v="0.84"/>
    <x v="26"/>
    <n v="0.8"/>
    <x v="8"/>
    <x v="0"/>
    <x v="38"/>
    <n v="5.3000000000000007"/>
    <n v="4.2400000000000011"/>
    <n v="0"/>
  </r>
  <r>
    <n v="348"/>
    <x v="271"/>
    <n v="2.1"/>
    <n v="12.4"/>
    <n v="1328"/>
    <n v="0"/>
    <n v="1023.3"/>
    <n v="0.85"/>
    <x v="26"/>
    <n v="0.8"/>
    <x v="8"/>
    <x v="0"/>
    <x v="39"/>
    <n v="5.6"/>
    <n v="4.4799999999999995"/>
    <n v="0"/>
  </r>
  <r>
    <n v="348"/>
    <x v="272"/>
    <n v="1.6"/>
    <n v="12.7"/>
    <n v="1110"/>
    <n v="-0.1"/>
    <n v="1025.4000000000001"/>
    <n v="0.86"/>
    <x v="26"/>
    <n v="0.8"/>
    <x v="8"/>
    <x v="0"/>
    <x v="39"/>
    <n v="5.3000000000000007"/>
    <n v="4.2400000000000011"/>
    <n v="0"/>
  </r>
  <r>
    <n v="348"/>
    <x v="273"/>
    <n v="2.2999999999999998"/>
    <n v="11.3"/>
    <n v="1257"/>
    <n v="0"/>
    <n v="1028.8"/>
    <n v="0.74"/>
    <x v="26"/>
    <n v="1"/>
    <x v="9"/>
    <x v="0"/>
    <x v="39"/>
    <n v="6.6999999999999993"/>
    <n v="6.6999999999999993"/>
    <n v="0"/>
  </r>
  <r>
    <n v="348"/>
    <x v="274"/>
    <n v="3.5"/>
    <n v="12.4"/>
    <n v="1032"/>
    <n v="0"/>
    <n v="1025.7"/>
    <n v="0.71"/>
    <x v="26"/>
    <n v="1"/>
    <x v="9"/>
    <x v="0"/>
    <x v="39"/>
    <n v="5.6"/>
    <n v="5.6"/>
    <n v="0"/>
  </r>
  <r>
    <n v="348"/>
    <x v="275"/>
    <n v="6.2"/>
    <n v="11.7"/>
    <n v="340"/>
    <n v="8.1"/>
    <n v="1013.9"/>
    <n v="0.8"/>
    <x v="26"/>
    <n v="1"/>
    <x v="9"/>
    <x v="0"/>
    <x v="39"/>
    <n v="6.3000000000000007"/>
    <n v="6.3000000000000007"/>
    <n v="0"/>
  </r>
  <r>
    <n v="348"/>
    <x v="276"/>
    <n v="9.5"/>
    <n v="13.5"/>
    <n v="813"/>
    <n v="21.9"/>
    <n v="998.1"/>
    <n v="0.79"/>
    <x v="26"/>
    <n v="1"/>
    <x v="9"/>
    <x v="0"/>
    <x v="39"/>
    <n v="4.5"/>
    <n v="4.5"/>
    <n v="0"/>
  </r>
  <r>
    <n v="348"/>
    <x v="277"/>
    <n v="6.3"/>
    <n v="11.6"/>
    <n v="606"/>
    <n v="4"/>
    <n v="1011.3"/>
    <n v="0.79"/>
    <x v="26"/>
    <n v="1"/>
    <x v="9"/>
    <x v="0"/>
    <x v="39"/>
    <n v="6.4"/>
    <n v="6.4"/>
    <n v="0"/>
  </r>
  <r>
    <n v="348"/>
    <x v="278"/>
    <n v="3.6"/>
    <n v="13.7"/>
    <n v="298"/>
    <n v="0.4"/>
    <n v="1022.3"/>
    <n v="0.89"/>
    <x v="26"/>
    <n v="1"/>
    <x v="9"/>
    <x v="0"/>
    <x v="40"/>
    <n v="4.3000000000000007"/>
    <n v="4.3000000000000007"/>
    <n v="0"/>
  </r>
  <r>
    <n v="348"/>
    <x v="279"/>
    <n v="3.9"/>
    <n v="14.6"/>
    <n v="503"/>
    <n v="0.3"/>
    <n v="1024.0999999999999"/>
    <n v="0.93"/>
    <x v="26"/>
    <n v="1"/>
    <x v="9"/>
    <x v="0"/>
    <x v="40"/>
    <n v="3.4000000000000004"/>
    <n v="3.4000000000000004"/>
    <n v="0"/>
  </r>
  <r>
    <n v="348"/>
    <x v="280"/>
    <n v="2.8"/>
    <n v="14.2"/>
    <n v="450"/>
    <n v="0.4"/>
    <n v="1022.5"/>
    <n v="0.93"/>
    <x v="26"/>
    <n v="1"/>
    <x v="9"/>
    <x v="0"/>
    <x v="40"/>
    <n v="3.8000000000000007"/>
    <n v="3.8000000000000007"/>
    <n v="0"/>
  </r>
  <r>
    <n v="348"/>
    <x v="281"/>
    <n v="2.1"/>
    <n v="13.1"/>
    <n v="831"/>
    <n v="0"/>
    <n v="1026.4000000000001"/>
    <n v="0.84"/>
    <x v="26"/>
    <n v="1"/>
    <x v="9"/>
    <x v="0"/>
    <x v="40"/>
    <n v="4.9000000000000004"/>
    <n v="4.9000000000000004"/>
    <n v="0"/>
  </r>
  <r>
    <n v="348"/>
    <x v="282"/>
    <n v="2.4"/>
    <n v="14.5"/>
    <n v="570"/>
    <n v="0"/>
    <n v="1032.5"/>
    <n v="0.86"/>
    <x v="26"/>
    <n v="1"/>
    <x v="9"/>
    <x v="0"/>
    <x v="40"/>
    <n v="3.5"/>
    <n v="3.5"/>
    <n v="0"/>
  </r>
  <r>
    <n v="348"/>
    <x v="283"/>
    <n v="1.8"/>
    <n v="14.3"/>
    <n v="273"/>
    <n v="0"/>
    <n v="1033.7"/>
    <n v="0.84"/>
    <x v="26"/>
    <n v="1"/>
    <x v="9"/>
    <x v="0"/>
    <x v="40"/>
    <n v="3.6999999999999993"/>
    <n v="3.6999999999999993"/>
    <n v="0"/>
  </r>
  <r>
    <n v="348"/>
    <x v="284"/>
    <n v="2.2000000000000002"/>
    <n v="14.2"/>
    <n v="553"/>
    <n v="0.3"/>
    <n v="1030.8"/>
    <n v="0.89"/>
    <x v="26"/>
    <n v="1"/>
    <x v="9"/>
    <x v="0"/>
    <x v="40"/>
    <n v="3.8000000000000007"/>
    <n v="3.8000000000000007"/>
    <n v="0"/>
  </r>
  <r>
    <n v="348"/>
    <x v="285"/>
    <n v="2.1"/>
    <n v="13.4"/>
    <n v="417"/>
    <n v="0"/>
    <n v="1028.5999999999999"/>
    <n v="0.91"/>
    <x v="26"/>
    <n v="1"/>
    <x v="9"/>
    <x v="0"/>
    <x v="41"/>
    <n v="4.5999999999999996"/>
    <n v="4.5999999999999996"/>
    <n v="0"/>
  </r>
  <r>
    <n v="348"/>
    <x v="286"/>
    <n v="2"/>
    <n v="13.2"/>
    <n v="438"/>
    <n v="0.1"/>
    <n v="1027.5"/>
    <n v="0.89"/>
    <x v="26"/>
    <n v="1"/>
    <x v="9"/>
    <x v="0"/>
    <x v="41"/>
    <n v="4.8000000000000007"/>
    <n v="4.8000000000000007"/>
    <n v="0"/>
  </r>
  <r>
    <n v="348"/>
    <x v="287"/>
    <n v="1.9"/>
    <n v="12.2"/>
    <n v="299"/>
    <n v="1.3"/>
    <n v="1027.3"/>
    <n v="0.95"/>
    <x v="26"/>
    <n v="1"/>
    <x v="9"/>
    <x v="0"/>
    <x v="41"/>
    <n v="5.8000000000000007"/>
    <n v="5.8000000000000007"/>
    <n v="0"/>
  </r>
  <r>
    <n v="348"/>
    <x v="288"/>
    <n v="2.1"/>
    <n v="12.2"/>
    <n v="553"/>
    <n v="0.6"/>
    <n v="1025.8"/>
    <n v="0.91"/>
    <x v="26"/>
    <n v="1"/>
    <x v="9"/>
    <x v="0"/>
    <x v="41"/>
    <n v="5.8000000000000007"/>
    <n v="5.8000000000000007"/>
    <n v="0"/>
  </r>
  <r>
    <n v="348"/>
    <x v="289"/>
    <n v="1.7"/>
    <n v="11.9"/>
    <n v="388"/>
    <n v="-0.1"/>
    <n v="1025.3"/>
    <n v="0.88"/>
    <x v="26"/>
    <n v="1"/>
    <x v="9"/>
    <x v="0"/>
    <x v="41"/>
    <n v="6.1"/>
    <n v="6.1"/>
    <n v="0"/>
  </r>
  <r>
    <n v="348"/>
    <x v="290"/>
    <n v="2.8"/>
    <n v="10.5"/>
    <n v="672"/>
    <n v="0"/>
    <n v="1025.2"/>
    <n v="0.76"/>
    <x v="26"/>
    <n v="1"/>
    <x v="9"/>
    <x v="0"/>
    <x v="41"/>
    <n v="7.5"/>
    <n v="7.5"/>
    <n v="0"/>
  </r>
  <r>
    <n v="348"/>
    <x v="291"/>
    <n v="4.7"/>
    <n v="11"/>
    <n v="736"/>
    <n v="0.2"/>
    <n v="1010.2"/>
    <n v="0.8"/>
    <x v="26"/>
    <n v="1"/>
    <x v="9"/>
    <x v="0"/>
    <x v="41"/>
    <n v="7"/>
    <n v="7"/>
    <n v="0"/>
  </r>
  <r>
    <n v="348"/>
    <x v="292"/>
    <n v="5.3"/>
    <n v="14.5"/>
    <n v="445"/>
    <n v="7.1"/>
    <n v="994.9"/>
    <n v="0.88"/>
    <x v="26"/>
    <n v="1"/>
    <x v="9"/>
    <x v="0"/>
    <x v="42"/>
    <n v="3.5"/>
    <n v="3.5"/>
    <n v="0"/>
  </r>
  <r>
    <n v="348"/>
    <x v="293"/>
    <n v="7"/>
    <n v="13.5"/>
    <n v="523"/>
    <n v="3.4"/>
    <n v="992.5"/>
    <n v="0.9"/>
    <x v="26"/>
    <n v="1"/>
    <x v="9"/>
    <x v="0"/>
    <x v="42"/>
    <n v="4.5"/>
    <n v="4.5"/>
    <n v="0"/>
  </r>
  <r>
    <n v="348"/>
    <x v="294"/>
    <n v="3.8"/>
    <n v="12.5"/>
    <n v="580"/>
    <n v="0.2"/>
    <n v="996.2"/>
    <n v="0.9"/>
    <x v="26"/>
    <n v="1"/>
    <x v="9"/>
    <x v="0"/>
    <x v="42"/>
    <n v="5.5"/>
    <n v="5.5"/>
    <n v="0"/>
  </r>
  <r>
    <n v="348"/>
    <x v="295"/>
    <n v="8.3000000000000007"/>
    <n v="11.9"/>
    <n v="325"/>
    <n v="27.2"/>
    <n v="981.1"/>
    <n v="0.87"/>
    <x v="26"/>
    <n v="1"/>
    <x v="9"/>
    <x v="0"/>
    <x v="42"/>
    <n v="6.1"/>
    <n v="6.1"/>
    <n v="0"/>
  </r>
  <r>
    <n v="348"/>
    <x v="296"/>
    <n v="9.3000000000000007"/>
    <n v="9.8000000000000007"/>
    <n v="647"/>
    <n v="0.2"/>
    <n v="997"/>
    <n v="0.77"/>
    <x v="26"/>
    <n v="1"/>
    <x v="9"/>
    <x v="0"/>
    <x v="42"/>
    <n v="8.1999999999999993"/>
    <n v="8.1999999999999993"/>
    <n v="0"/>
  </r>
  <r>
    <n v="348"/>
    <x v="297"/>
    <n v="6.7"/>
    <n v="8.9"/>
    <n v="394"/>
    <n v="5"/>
    <n v="997.7"/>
    <n v="0.86"/>
    <x v="26"/>
    <n v="1"/>
    <x v="9"/>
    <x v="0"/>
    <x v="42"/>
    <n v="9.1"/>
    <n v="9.1"/>
    <n v="0"/>
  </r>
  <r>
    <n v="348"/>
    <x v="298"/>
    <n v="7.8"/>
    <n v="8.4"/>
    <n v="587"/>
    <n v="11.9"/>
    <n v="1002.4"/>
    <n v="0.81"/>
    <x v="26"/>
    <n v="1"/>
    <x v="9"/>
    <x v="0"/>
    <x v="42"/>
    <n v="9.6"/>
    <n v="9.6"/>
    <n v="0"/>
  </r>
  <r>
    <n v="348"/>
    <x v="299"/>
    <n v="6.8"/>
    <n v="9.3000000000000007"/>
    <n v="379"/>
    <n v="11.3"/>
    <n v="1001"/>
    <n v="0.83"/>
    <x v="26"/>
    <n v="1"/>
    <x v="9"/>
    <x v="0"/>
    <x v="43"/>
    <n v="8.6999999999999993"/>
    <n v="8.6999999999999993"/>
    <n v="0"/>
  </r>
  <r>
    <n v="348"/>
    <x v="300"/>
    <n v="6.4"/>
    <n v="11"/>
    <n v="378"/>
    <n v="2.2000000000000002"/>
    <n v="1005.3"/>
    <n v="0.87"/>
    <x v="26"/>
    <n v="1"/>
    <x v="9"/>
    <x v="0"/>
    <x v="43"/>
    <n v="7"/>
    <n v="7"/>
    <n v="0"/>
  </r>
  <r>
    <n v="348"/>
    <x v="301"/>
    <n v="4.5"/>
    <n v="11.4"/>
    <n v="377"/>
    <n v="5.3"/>
    <n v="1001.5"/>
    <n v="0.91"/>
    <x v="26"/>
    <n v="1"/>
    <x v="9"/>
    <x v="0"/>
    <x v="43"/>
    <n v="6.6"/>
    <n v="6.6"/>
    <n v="0"/>
  </r>
  <r>
    <n v="348"/>
    <x v="302"/>
    <n v="4.4000000000000004"/>
    <n v="9.3000000000000007"/>
    <n v="612"/>
    <n v="0.4"/>
    <n v="1008"/>
    <n v="0.85"/>
    <x v="26"/>
    <n v="1"/>
    <x v="9"/>
    <x v="0"/>
    <x v="43"/>
    <n v="8.6999999999999993"/>
    <n v="8.6999999999999993"/>
    <n v="0"/>
  </r>
  <r>
    <n v="348"/>
    <x v="303"/>
    <n v="4.8"/>
    <n v="10.3"/>
    <n v="424"/>
    <n v="0"/>
    <n v="1009.1"/>
    <n v="0.86"/>
    <x v="26"/>
    <n v="1"/>
    <x v="9"/>
    <x v="0"/>
    <x v="43"/>
    <n v="7.6999999999999993"/>
    <n v="7.6999999999999993"/>
    <n v="0"/>
  </r>
  <r>
    <n v="348"/>
    <x v="304"/>
    <n v="5.4"/>
    <n v="12.2"/>
    <n v="183"/>
    <n v="5.5"/>
    <n v="1006.2"/>
    <n v="0.89"/>
    <x v="26"/>
    <n v="1.1000000000000001"/>
    <x v="10"/>
    <x v="0"/>
    <x v="43"/>
    <n v="5.8000000000000007"/>
    <n v="6.3800000000000017"/>
    <n v="0"/>
  </r>
  <r>
    <n v="348"/>
    <x v="305"/>
    <n v="4.8"/>
    <n v="9.8000000000000007"/>
    <n v="558"/>
    <n v="0.6"/>
    <n v="1009.5"/>
    <n v="0.89"/>
    <x v="26"/>
    <n v="1.1000000000000001"/>
    <x v="10"/>
    <x v="0"/>
    <x v="43"/>
    <n v="8.1999999999999993"/>
    <n v="9.02"/>
    <n v="0"/>
  </r>
  <r>
    <n v="348"/>
    <x v="306"/>
    <n v="6.4"/>
    <n v="10.1"/>
    <n v="274"/>
    <n v="-0.1"/>
    <n v="1016"/>
    <n v="0.91"/>
    <x v="26"/>
    <n v="1.1000000000000001"/>
    <x v="10"/>
    <x v="0"/>
    <x v="44"/>
    <n v="7.9"/>
    <n v="8.6900000000000013"/>
    <n v="0"/>
  </r>
  <r>
    <n v="348"/>
    <x v="307"/>
    <n v="5.6"/>
    <n v="13.4"/>
    <n v="508"/>
    <n v="0"/>
    <n v="1016.2"/>
    <n v="0.8"/>
    <x v="26"/>
    <n v="1.1000000000000001"/>
    <x v="10"/>
    <x v="0"/>
    <x v="44"/>
    <n v="4.5999999999999996"/>
    <n v="5.0599999999999996"/>
    <n v="0"/>
  </r>
  <r>
    <n v="348"/>
    <x v="308"/>
    <n v="4.4000000000000004"/>
    <n v="13"/>
    <n v="521"/>
    <n v="0"/>
    <n v="1013.3"/>
    <n v="0.74"/>
    <x v="26"/>
    <n v="1.1000000000000001"/>
    <x v="10"/>
    <x v="0"/>
    <x v="44"/>
    <n v="5"/>
    <n v="5.5"/>
    <n v="0"/>
  </r>
  <r>
    <n v="348"/>
    <x v="309"/>
    <n v="3.1"/>
    <n v="10.3"/>
    <n v="494"/>
    <n v="0"/>
    <n v="1008.6"/>
    <n v="0.82"/>
    <x v="26"/>
    <n v="1.1000000000000001"/>
    <x v="10"/>
    <x v="0"/>
    <x v="44"/>
    <n v="7.6999999999999993"/>
    <n v="8.4700000000000006"/>
    <n v="0"/>
  </r>
  <r>
    <n v="348"/>
    <x v="310"/>
    <n v="2.2999999999999998"/>
    <n v="10.3"/>
    <n v="665"/>
    <n v="0"/>
    <n v="1009.5"/>
    <n v="0.92"/>
    <x v="26"/>
    <n v="1.1000000000000001"/>
    <x v="10"/>
    <x v="0"/>
    <x v="44"/>
    <n v="7.6999999999999993"/>
    <n v="8.4700000000000006"/>
    <n v="0"/>
  </r>
  <r>
    <n v="348"/>
    <x v="311"/>
    <n v="1.8"/>
    <n v="10.199999999999999"/>
    <n v="495"/>
    <n v="0"/>
    <n v="1013.5"/>
    <n v="0.94"/>
    <x v="26"/>
    <n v="1.1000000000000001"/>
    <x v="10"/>
    <x v="0"/>
    <x v="44"/>
    <n v="7.8000000000000007"/>
    <n v="8.5800000000000018"/>
    <n v="0"/>
  </r>
  <r>
    <n v="348"/>
    <x v="312"/>
    <n v="2.6"/>
    <n v="10.5"/>
    <n v="500"/>
    <n v="0"/>
    <n v="1016.6"/>
    <n v="0.92"/>
    <x v="26"/>
    <n v="1.1000000000000001"/>
    <x v="10"/>
    <x v="0"/>
    <x v="44"/>
    <n v="7.5"/>
    <n v="8.25"/>
    <n v="0"/>
  </r>
  <r>
    <n v="348"/>
    <x v="313"/>
    <n v="4.8"/>
    <n v="9.1999999999999993"/>
    <n v="414"/>
    <n v="1.7"/>
    <n v="1011.1"/>
    <n v="0.89"/>
    <x v="26"/>
    <n v="1.1000000000000001"/>
    <x v="10"/>
    <x v="0"/>
    <x v="45"/>
    <n v="8.8000000000000007"/>
    <n v="9.6800000000000015"/>
    <n v="0"/>
  </r>
  <r>
    <n v="348"/>
    <x v="314"/>
    <n v="5.2"/>
    <n v="9.9"/>
    <n v="325"/>
    <n v="0"/>
    <n v="1010.9"/>
    <n v="0.91"/>
    <x v="26"/>
    <n v="1.1000000000000001"/>
    <x v="10"/>
    <x v="0"/>
    <x v="45"/>
    <n v="8.1"/>
    <n v="8.91"/>
    <n v="0"/>
  </r>
  <r>
    <n v="348"/>
    <x v="315"/>
    <n v="5.4"/>
    <n v="11.7"/>
    <n v="603"/>
    <n v="0"/>
    <n v="1008.3"/>
    <n v="0.8"/>
    <x v="26"/>
    <n v="1.1000000000000001"/>
    <x v="10"/>
    <x v="0"/>
    <x v="45"/>
    <n v="6.3000000000000007"/>
    <n v="6.9300000000000015"/>
    <n v="0"/>
  </r>
  <r>
    <n v="348"/>
    <x v="316"/>
    <n v="4"/>
    <n v="12.8"/>
    <n v="183"/>
    <n v="1.8"/>
    <n v="1008.7"/>
    <n v="0.88"/>
    <x v="26"/>
    <n v="1.1000000000000001"/>
    <x v="10"/>
    <x v="0"/>
    <x v="45"/>
    <n v="5.1999999999999993"/>
    <n v="5.72"/>
    <n v="0"/>
  </r>
  <r>
    <n v="348"/>
    <x v="317"/>
    <n v="3.2"/>
    <n v="11.7"/>
    <n v="95"/>
    <n v="3.7"/>
    <n v="1005.9"/>
    <n v="0.97"/>
    <x v="26"/>
    <n v="1.1000000000000001"/>
    <x v="10"/>
    <x v="0"/>
    <x v="45"/>
    <n v="6.3000000000000007"/>
    <n v="6.9300000000000015"/>
    <n v="0"/>
  </r>
  <r>
    <n v="348"/>
    <x v="318"/>
    <n v="3.5"/>
    <n v="8.5"/>
    <n v="131"/>
    <n v="13.2"/>
    <n v="1008.6"/>
    <n v="0.97"/>
    <x v="26"/>
    <n v="1.1000000000000001"/>
    <x v="10"/>
    <x v="0"/>
    <x v="45"/>
    <n v="9.5"/>
    <n v="10.450000000000001"/>
    <n v="0"/>
  </r>
  <r>
    <n v="348"/>
    <x v="319"/>
    <n v="3"/>
    <n v="5.5"/>
    <n v="125"/>
    <n v="-0.1"/>
    <n v="1009.5"/>
    <n v="0.92"/>
    <x v="26"/>
    <n v="1.1000000000000001"/>
    <x v="10"/>
    <x v="0"/>
    <x v="45"/>
    <n v="12.5"/>
    <n v="13.750000000000002"/>
    <n v="0"/>
  </r>
  <r>
    <n v="348"/>
    <x v="320"/>
    <n v="3.9"/>
    <n v="4.8"/>
    <n v="551"/>
    <n v="1"/>
    <n v="1016.2"/>
    <n v="0.84"/>
    <x v="26"/>
    <n v="1.1000000000000001"/>
    <x v="10"/>
    <x v="0"/>
    <x v="46"/>
    <n v="13.2"/>
    <n v="14.52"/>
    <n v="0"/>
  </r>
  <r>
    <n v="348"/>
    <x v="321"/>
    <n v="4.7"/>
    <n v="4.8"/>
    <n v="279"/>
    <n v="5.0999999999999996"/>
    <n v="1015.2"/>
    <n v="0.88"/>
    <x v="26"/>
    <n v="1.1000000000000001"/>
    <x v="10"/>
    <x v="0"/>
    <x v="46"/>
    <n v="13.2"/>
    <n v="14.52"/>
    <n v="0"/>
  </r>
  <r>
    <n v="348"/>
    <x v="322"/>
    <n v="5"/>
    <n v="4.8"/>
    <n v="129"/>
    <n v="13.9"/>
    <n v="1002.6"/>
    <n v="0.91"/>
    <x v="26"/>
    <n v="1.1000000000000001"/>
    <x v="10"/>
    <x v="0"/>
    <x v="46"/>
    <n v="13.2"/>
    <n v="14.52"/>
    <n v="0"/>
  </r>
  <r>
    <n v="348"/>
    <x v="323"/>
    <n v="2.4"/>
    <n v="2.1"/>
    <n v="247"/>
    <n v="4.0999999999999996"/>
    <n v="1009.8"/>
    <n v="0.93"/>
    <x v="26"/>
    <n v="1.1000000000000001"/>
    <x v="10"/>
    <x v="0"/>
    <x v="46"/>
    <n v="15.9"/>
    <n v="17.490000000000002"/>
    <n v="0"/>
  </r>
  <r>
    <n v="348"/>
    <x v="324"/>
    <n v="2"/>
    <n v="1.8"/>
    <n v="561"/>
    <n v="0.6"/>
    <n v="1023.9"/>
    <n v="0.9"/>
    <x v="26"/>
    <n v="1.1000000000000001"/>
    <x v="10"/>
    <x v="0"/>
    <x v="46"/>
    <n v="16.2"/>
    <n v="17.82"/>
    <n v="0"/>
  </r>
  <r>
    <n v="348"/>
    <x v="325"/>
    <n v="5.3"/>
    <n v="1.3"/>
    <n v="409"/>
    <n v="-0.1"/>
    <n v="1022.4"/>
    <n v="0.81"/>
    <x v="26"/>
    <n v="1.1000000000000001"/>
    <x v="10"/>
    <x v="0"/>
    <x v="46"/>
    <n v="16.7"/>
    <n v="18.37"/>
    <n v="0"/>
  </r>
  <r>
    <n v="348"/>
    <x v="326"/>
    <n v="6.9"/>
    <n v="2.2999999999999998"/>
    <n v="106"/>
    <n v="4"/>
    <n v="1003.3"/>
    <n v="0.9"/>
    <x v="26"/>
    <n v="1.1000000000000001"/>
    <x v="10"/>
    <x v="0"/>
    <x v="46"/>
    <n v="15.7"/>
    <n v="17.27"/>
    <n v="0"/>
  </r>
  <r>
    <n v="348"/>
    <x v="327"/>
    <n v="2.8"/>
    <n v="5"/>
    <n v="293"/>
    <n v="0.2"/>
    <n v="994.2"/>
    <n v="0.93"/>
    <x v="26"/>
    <n v="1.1000000000000001"/>
    <x v="10"/>
    <x v="0"/>
    <x v="47"/>
    <n v="13"/>
    <n v="14.3"/>
    <n v="0"/>
  </r>
  <r>
    <n v="348"/>
    <x v="328"/>
    <n v="2.2000000000000002"/>
    <n v="2.9"/>
    <n v="270"/>
    <n v="0.4"/>
    <n v="1006.8"/>
    <n v="0.93"/>
    <x v="26"/>
    <n v="1.1000000000000001"/>
    <x v="10"/>
    <x v="0"/>
    <x v="47"/>
    <n v="15.1"/>
    <n v="16.61"/>
    <n v="0"/>
  </r>
  <r>
    <n v="348"/>
    <x v="329"/>
    <n v="2.2999999999999998"/>
    <n v="3.4"/>
    <n v="366"/>
    <n v="0"/>
    <n v="1020.4"/>
    <n v="0.93"/>
    <x v="26"/>
    <n v="1.1000000000000001"/>
    <x v="10"/>
    <x v="0"/>
    <x v="47"/>
    <n v="14.6"/>
    <n v="16.060000000000002"/>
    <n v="0"/>
  </r>
  <r>
    <n v="348"/>
    <x v="330"/>
    <n v="6.8"/>
    <n v="5.9"/>
    <n v="76"/>
    <n v="-0.1"/>
    <n v="1016.6"/>
    <n v="0.96"/>
    <x v="26"/>
    <n v="1.1000000000000001"/>
    <x v="10"/>
    <x v="0"/>
    <x v="47"/>
    <n v="12.1"/>
    <n v="13.31"/>
    <n v="0"/>
  </r>
  <r>
    <n v="348"/>
    <x v="331"/>
    <n v="5.7"/>
    <n v="9"/>
    <n v="121"/>
    <n v="-0.1"/>
    <n v="1012.8"/>
    <n v="0.97"/>
    <x v="26"/>
    <n v="1.1000000000000001"/>
    <x v="10"/>
    <x v="0"/>
    <x v="47"/>
    <n v="9"/>
    <n v="9.9"/>
    <n v="0"/>
  </r>
  <r>
    <n v="348"/>
    <x v="332"/>
    <n v="5.3"/>
    <n v="9.1"/>
    <n v="183"/>
    <n v="0.7"/>
    <n v="1006.4"/>
    <n v="0.92"/>
    <x v="26"/>
    <n v="1.1000000000000001"/>
    <x v="10"/>
    <x v="0"/>
    <x v="47"/>
    <n v="8.9"/>
    <n v="9.7900000000000009"/>
    <n v="0"/>
  </r>
  <r>
    <n v="348"/>
    <x v="333"/>
    <n v="4.7"/>
    <n v="6"/>
    <n v="263"/>
    <n v="-0.1"/>
    <n v="1010.8"/>
    <n v="0.86"/>
    <x v="26"/>
    <n v="1.1000000000000001"/>
    <x v="10"/>
    <x v="0"/>
    <x v="47"/>
    <n v="12"/>
    <n v="13.200000000000001"/>
    <n v="0"/>
  </r>
  <r>
    <n v="348"/>
    <x v="334"/>
    <n v="7"/>
    <n v="5.4"/>
    <n v="182"/>
    <n v="0.5"/>
    <n v="1010.6"/>
    <n v="0.8"/>
    <x v="26"/>
    <n v="1.1000000000000001"/>
    <x v="11"/>
    <x v="0"/>
    <x v="48"/>
    <n v="12.6"/>
    <n v="13.860000000000001"/>
    <n v="0"/>
  </r>
  <r>
    <n v="348"/>
    <x v="335"/>
    <n v="5.0999999999999996"/>
    <n v="7.4"/>
    <n v="194"/>
    <n v="-0.1"/>
    <n v="1007.3"/>
    <n v="0.75"/>
    <x v="26"/>
    <n v="1.1000000000000001"/>
    <x v="11"/>
    <x v="0"/>
    <x v="48"/>
    <n v="10.6"/>
    <n v="11.66"/>
    <n v="0"/>
  </r>
  <r>
    <n v="348"/>
    <x v="336"/>
    <n v="2.5"/>
    <n v="7"/>
    <n v="126"/>
    <n v="0"/>
    <n v="1010.8"/>
    <n v="0.92"/>
    <x v="26"/>
    <n v="1.1000000000000001"/>
    <x v="11"/>
    <x v="0"/>
    <x v="48"/>
    <n v="11"/>
    <n v="12.100000000000001"/>
    <n v="0"/>
  </r>
  <r>
    <n v="348"/>
    <x v="337"/>
    <n v="4.4000000000000004"/>
    <n v="6.7"/>
    <n v="374"/>
    <n v="-0.1"/>
    <n v="1005"/>
    <n v="0.88"/>
    <x v="26"/>
    <n v="1.1000000000000001"/>
    <x v="11"/>
    <x v="0"/>
    <x v="48"/>
    <n v="11.3"/>
    <n v="12.430000000000001"/>
    <n v="0"/>
  </r>
  <r>
    <n v="348"/>
    <x v="338"/>
    <n v="3.5"/>
    <n v="3.8"/>
    <n v="127"/>
    <n v="0"/>
    <n v="1008.5"/>
    <n v="0.96"/>
    <x v="26"/>
    <n v="1.1000000000000001"/>
    <x v="11"/>
    <x v="0"/>
    <x v="48"/>
    <n v="14.2"/>
    <n v="15.620000000000001"/>
    <n v="0"/>
  </r>
  <r>
    <n v="348"/>
    <x v="339"/>
    <n v="7.2"/>
    <n v="8.3000000000000007"/>
    <n v="131"/>
    <n v="4.4000000000000004"/>
    <n v="1000.7"/>
    <n v="0.92"/>
    <x v="26"/>
    <n v="1.1000000000000001"/>
    <x v="11"/>
    <x v="0"/>
    <x v="48"/>
    <n v="9.6999999999999993"/>
    <n v="10.67"/>
    <n v="0"/>
  </r>
  <r>
    <n v="348"/>
    <x v="340"/>
    <n v="6.4"/>
    <n v="10.6"/>
    <n v="114"/>
    <n v="7.4"/>
    <n v="1004.2"/>
    <n v="0.93"/>
    <x v="26"/>
    <n v="1.1000000000000001"/>
    <x v="11"/>
    <x v="0"/>
    <x v="48"/>
    <n v="7.4"/>
    <n v="8.14"/>
    <n v="0"/>
  </r>
  <r>
    <n v="348"/>
    <x v="341"/>
    <n v="5.5"/>
    <n v="11.8"/>
    <n v="83"/>
    <n v="0.3"/>
    <m/>
    <n v="0.92"/>
    <x v="26"/>
    <n v="1.1000000000000001"/>
    <x v="11"/>
    <x v="0"/>
    <x v="49"/>
    <n v="6.1999999999999993"/>
    <n v="6.8199999999999994"/>
    <n v="0"/>
  </r>
  <r>
    <n v="348"/>
    <x v="342"/>
    <n v="5.0999999999999996"/>
    <n v="12.3"/>
    <n v="155"/>
    <n v="0.3"/>
    <m/>
    <n v="0.87"/>
    <x v="26"/>
    <n v="1.1000000000000001"/>
    <x v="11"/>
    <x v="0"/>
    <x v="49"/>
    <n v="5.6999999999999993"/>
    <n v="6.27"/>
    <n v="0"/>
  </r>
  <r>
    <n v="348"/>
    <x v="343"/>
    <n v="5.7"/>
    <n v="11.3"/>
    <n v="212"/>
    <n v="0"/>
    <m/>
    <n v="0.89"/>
    <x v="26"/>
    <n v="1.1000000000000001"/>
    <x v="11"/>
    <x v="0"/>
    <x v="49"/>
    <n v="6.6999999999999993"/>
    <n v="7.37"/>
    <n v="0"/>
  </r>
  <r>
    <n v="348"/>
    <x v="344"/>
    <n v="3.9"/>
    <n v="7.4"/>
    <n v="252"/>
    <n v="0"/>
    <n v="1021.9"/>
    <n v="0.96"/>
    <x v="26"/>
    <n v="1.1000000000000001"/>
    <x v="11"/>
    <x v="0"/>
    <x v="49"/>
    <n v="10.6"/>
    <n v="11.66"/>
    <n v="0"/>
  </r>
  <r>
    <n v="348"/>
    <x v="345"/>
    <n v="3.4"/>
    <n v="8"/>
    <n v="73"/>
    <n v="0"/>
    <n v="1020.7"/>
    <n v="0.94"/>
    <x v="26"/>
    <n v="1.1000000000000001"/>
    <x v="11"/>
    <x v="0"/>
    <x v="49"/>
    <n v="10"/>
    <n v="11"/>
    <n v="0"/>
  </r>
  <r>
    <n v="348"/>
    <x v="346"/>
    <n v="2.8"/>
    <n v="6.6"/>
    <n v="281"/>
    <n v="0.2"/>
    <n v="1026.9000000000001"/>
    <n v="0.96"/>
    <x v="26"/>
    <n v="1.1000000000000001"/>
    <x v="11"/>
    <x v="0"/>
    <x v="49"/>
    <n v="11.4"/>
    <n v="12.540000000000001"/>
    <n v="0"/>
  </r>
  <r>
    <n v="348"/>
    <x v="347"/>
    <n v="4.9000000000000004"/>
    <n v="6.7"/>
    <n v="89"/>
    <n v="0"/>
    <n v="1022"/>
    <n v="0.96"/>
    <x v="26"/>
    <n v="1.1000000000000001"/>
    <x v="11"/>
    <x v="0"/>
    <x v="49"/>
    <n v="11.3"/>
    <n v="12.430000000000001"/>
    <n v="0"/>
  </r>
  <r>
    <n v="348"/>
    <x v="348"/>
    <n v="4.9000000000000004"/>
    <n v="6.7"/>
    <n v="192"/>
    <n v="0"/>
    <n v="1012.5"/>
    <n v="0.9"/>
    <x v="26"/>
    <n v="1.1000000000000001"/>
    <x v="11"/>
    <x v="0"/>
    <x v="50"/>
    <n v="11.3"/>
    <n v="12.430000000000001"/>
    <n v="0"/>
  </r>
  <r>
    <n v="348"/>
    <x v="349"/>
    <n v="3"/>
    <n v="8.5"/>
    <n v="204"/>
    <n v="0.3"/>
    <n v="1011.8"/>
    <n v="0.87"/>
    <x v="26"/>
    <n v="1.1000000000000001"/>
    <x v="11"/>
    <x v="0"/>
    <x v="50"/>
    <n v="9.5"/>
    <n v="10.450000000000001"/>
    <n v="0"/>
  </r>
  <r>
    <n v="348"/>
    <x v="350"/>
    <n v="3.7"/>
    <n v="7.9"/>
    <n v="127"/>
    <n v="-0.1"/>
    <n v="1016.4"/>
    <n v="0.94"/>
    <x v="26"/>
    <n v="1.1000000000000001"/>
    <x v="11"/>
    <x v="0"/>
    <x v="50"/>
    <n v="10.1"/>
    <n v="11.110000000000001"/>
    <n v="0"/>
  </r>
  <r>
    <n v="348"/>
    <x v="351"/>
    <n v="7"/>
    <n v="10.1"/>
    <n v="174"/>
    <n v="0.4"/>
    <n v="1011.9"/>
    <n v="0.81"/>
    <x v="26"/>
    <n v="1.1000000000000001"/>
    <x v="11"/>
    <x v="0"/>
    <x v="50"/>
    <n v="7.9"/>
    <n v="8.6900000000000013"/>
    <n v="0"/>
  </r>
  <r>
    <n v="348"/>
    <x v="352"/>
    <n v="4.0999999999999996"/>
    <n v="8.5"/>
    <n v="197"/>
    <n v="6"/>
    <n v="1016.1"/>
    <n v="0.94"/>
    <x v="26"/>
    <n v="1.1000000000000001"/>
    <x v="11"/>
    <x v="0"/>
    <x v="50"/>
    <n v="9.5"/>
    <n v="10.450000000000001"/>
    <n v="0"/>
  </r>
  <r>
    <n v="348"/>
    <x v="353"/>
    <n v="2.8"/>
    <n v="4.8"/>
    <n v="196"/>
    <n v="-0.1"/>
    <n v="1015.8"/>
    <n v="0.98"/>
    <x v="26"/>
    <n v="1.1000000000000001"/>
    <x v="11"/>
    <x v="0"/>
    <x v="50"/>
    <n v="13.2"/>
    <n v="14.52"/>
    <n v="0"/>
  </r>
  <r>
    <n v="348"/>
    <x v="354"/>
    <n v="3.3"/>
    <n v="8.1999999999999993"/>
    <n v="286"/>
    <n v="0"/>
    <n v="1010.8"/>
    <n v="0.92"/>
    <x v="26"/>
    <n v="1.1000000000000001"/>
    <x v="11"/>
    <x v="0"/>
    <x v="50"/>
    <n v="9.8000000000000007"/>
    <n v="10.780000000000001"/>
    <n v="0"/>
  </r>
  <r>
    <n v="348"/>
    <x v="355"/>
    <n v="3.9"/>
    <n v="5.0999999999999996"/>
    <n v="188"/>
    <n v="0"/>
    <n v="1011.4"/>
    <n v="0.86"/>
    <x v="26"/>
    <n v="1.1000000000000001"/>
    <x v="11"/>
    <x v="0"/>
    <x v="51"/>
    <n v="12.9"/>
    <n v="14.190000000000001"/>
    <n v="0"/>
  </r>
  <r>
    <n v="348"/>
    <x v="356"/>
    <n v="5.9"/>
    <n v="4.7"/>
    <n v="67"/>
    <n v="0"/>
    <n v="1019.9"/>
    <n v="0.77"/>
    <x v="26"/>
    <n v="1.1000000000000001"/>
    <x v="11"/>
    <x v="0"/>
    <x v="51"/>
    <n v="13.3"/>
    <n v="14.630000000000003"/>
    <n v="0"/>
  </r>
  <r>
    <n v="348"/>
    <x v="357"/>
    <n v="6.6"/>
    <n v="0.8"/>
    <n v="409"/>
    <n v="0"/>
    <n v="1032.0999999999999"/>
    <n v="0.73"/>
    <x v="26"/>
    <n v="1.1000000000000001"/>
    <x v="11"/>
    <x v="0"/>
    <x v="51"/>
    <n v="17.2"/>
    <n v="18.920000000000002"/>
    <n v="0"/>
  </r>
  <r>
    <n v="348"/>
    <x v="358"/>
    <n v="5.8"/>
    <n v="-2.4"/>
    <n v="412"/>
    <n v="0"/>
    <n v="1030.8"/>
    <n v="0.65"/>
    <x v="26"/>
    <n v="1.1000000000000001"/>
    <x v="11"/>
    <x v="0"/>
    <x v="51"/>
    <n v="20.399999999999999"/>
    <n v="22.44"/>
    <n v="0"/>
  </r>
  <r>
    <n v="348"/>
    <x v="359"/>
    <n v="3.9"/>
    <n v="-1.9"/>
    <n v="399"/>
    <n v="0"/>
    <n v="1031.5"/>
    <n v="0.75"/>
    <x v="26"/>
    <n v="1.1000000000000001"/>
    <x v="11"/>
    <x v="0"/>
    <x v="51"/>
    <n v="19.899999999999999"/>
    <n v="21.89"/>
    <n v="0"/>
  </r>
  <r>
    <n v="348"/>
    <x v="360"/>
    <n v="2.6"/>
    <n v="1.5"/>
    <n v="130"/>
    <n v="0"/>
    <n v="1034.0999999999999"/>
    <n v="0.85"/>
    <x v="26"/>
    <n v="1.1000000000000001"/>
    <x v="11"/>
    <x v="0"/>
    <x v="51"/>
    <n v="16.5"/>
    <n v="18.150000000000002"/>
    <n v="0"/>
  </r>
  <r>
    <n v="348"/>
    <x v="361"/>
    <n v="1.8"/>
    <n v="2.1"/>
    <n v="388"/>
    <n v="0"/>
    <n v="1031.8"/>
    <n v="0.88"/>
    <x v="26"/>
    <n v="1.1000000000000001"/>
    <x v="11"/>
    <x v="0"/>
    <x v="51"/>
    <n v="15.9"/>
    <n v="17.490000000000002"/>
    <n v="0"/>
  </r>
  <r>
    <n v="348"/>
    <x v="362"/>
    <n v="1.9"/>
    <n v="1.9"/>
    <n v="107"/>
    <n v="-0.1"/>
    <n v="1026.9000000000001"/>
    <n v="0.94"/>
    <x v="26"/>
    <n v="1.1000000000000001"/>
    <x v="11"/>
    <x v="0"/>
    <x v="52"/>
    <n v="16.100000000000001"/>
    <n v="17.710000000000004"/>
    <n v="0"/>
  </r>
  <r>
    <n v="348"/>
    <x v="363"/>
    <n v="2.7"/>
    <n v="1.3"/>
    <n v="369"/>
    <n v="0"/>
    <n v="1030.2"/>
    <n v="0.86"/>
    <x v="26"/>
    <n v="1.1000000000000001"/>
    <x v="11"/>
    <x v="0"/>
    <x v="52"/>
    <n v="16.7"/>
    <n v="18.37"/>
    <n v="0"/>
  </r>
  <r>
    <n v="348"/>
    <x v="364"/>
    <n v="4.0999999999999996"/>
    <n v="2.6"/>
    <n v="253"/>
    <n v="-0.1"/>
    <n v="1023.6"/>
    <n v="0.89"/>
    <x v="26"/>
    <n v="1.1000000000000001"/>
    <x v="11"/>
    <x v="0"/>
    <x v="52"/>
    <n v="15.4"/>
    <n v="16.940000000000001"/>
    <n v="0"/>
  </r>
  <r>
    <n v="348"/>
    <x v="365"/>
    <n v="7.9"/>
    <n v="4.0999999999999996"/>
    <n v="118"/>
    <n v="5.2"/>
    <n v="1003.7"/>
    <n v="0.8"/>
    <x v="26"/>
    <n v="1.1000000000000001"/>
    <x v="0"/>
    <x v="1"/>
    <x v="52"/>
    <n v="13.9"/>
    <n v="15.290000000000001"/>
    <n v="0"/>
  </r>
  <r>
    <n v="348"/>
    <x v="366"/>
    <n v="6.3"/>
    <n v="1.5"/>
    <n v="150"/>
    <n v="4.9000000000000004"/>
    <n v="999.6"/>
    <n v="0.89"/>
    <x v="26"/>
    <n v="1.1000000000000001"/>
    <x v="0"/>
    <x v="1"/>
    <x v="52"/>
    <n v="16.5"/>
    <n v="18.150000000000002"/>
    <n v="0"/>
  </r>
  <r>
    <n v="348"/>
    <x v="367"/>
    <n v="4.5"/>
    <n v="0.7"/>
    <n v="215"/>
    <n v="7.7"/>
    <n v="1003"/>
    <n v="0.92"/>
    <x v="26"/>
    <n v="1.1000000000000001"/>
    <x v="0"/>
    <x v="1"/>
    <x v="52"/>
    <n v="17.3"/>
    <n v="19.03"/>
    <n v="0"/>
  </r>
  <r>
    <n v="348"/>
    <x v="368"/>
    <n v="5.4"/>
    <n v="-0.4"/>
    <n v="221"/>
    <n v="4"/>
    <n v="1008.4"/>
    <n v="0.91"/>
    <x v="26"/>
    <n v="1.1000000000000001"/>
    <x v="0"/>
    <x v="1"/>
    <x v="52"/>
    <n v="18.399999999999999"/>
    <n v="20.239999999999998"/>
    <n v="0"/>
  </r>
  <r>
    <n v="348"/>
    <x v="369"/>
    <n v="4.4000000000000004"/>
    <n v="-1"/>
    <n v="297"/>
    <n v="3.9"/>
    <n v="1009.7"/>
    <n v="0.94"/>
    <x v="26"/>
    <n v="1.1000000000000001"/>
    <x v="0"/>
    <x v="1"/>
    <x v="53"/>
    <n v="19"/>
    <n v="20.900000000000002"/>
    <n v="0"/>
  </r>
  <r>
    <n v="348"/>
    <x v="370"/>
    <n v="3.8"/>
    <n v="-2.9"/>
    <n v="423"/>
    <n v="0.5"/>
    <n v="1014.4"/>
    <n v="0.93"/>
    <x v="26"/>
    <n v="1.1000000000000001"/>
    <x v="0"/>
    <x v="1"/>
    <x v="53"/>
    <n v="20.9"/>
    <n v="22.990000000000002"/>
    <n v="0"/>
  </r>
  <r>
    <n v="348"/>
    <x v="371"/>
    <n v="8.1"/>
    <n v="0.3"/>
    <n v="136"/>
    <n v="5.2"/>
    <n v="1004.6"/>
    <n v="0.93"/>
    <x v="26"/>
    <n v="1.1000000000000001"/>
    <x v="0"/>
    <x v="1"/>
    <x v="53"/>
    <n v="17.7"/>
    <n v="19.470000000000002"/>
    <n v="0"/>
  </r>
  <r>
    <n v="348"/>
    <x v="372"/>
    <n v="4.5999999999999996"/>
    <n v="1.4"/>
    <n v="280"/>
    <n v="6.9"/>
    <n v="1001.4"/>
    <n v="0.94"/>
    <x v="26"/>
    <n v="1.1000000000000001"/>
    <x v="0"/>
    <x v="1"/>
    <x v="53"/>
    <n v="16.600000000000001"/>
    <n v="18.260000000000002"/>
    <n v="0"/>
  </r>
  <r>
    <n v="348"/>
    <x v="373"/>
    <n v="5.3"/>
    <n v="1.6"/>
    <n v="148"/>
    <n v="11.2"/>
    <n v="985.5"/>
    <n v="0.95"/>
    <x v="26"/>
    <n v="1.1000000000000001"/>
    <x v="0"/>
    <x v="1"/>
    <x v="53"/>
    <n v="16.399999999999999"/>
    <n v="18.04"/>
    <n v="0"/>
  </r>
  <r>
    <n v="348"/>
    <x v="374"/>
    <n v="3.9"/>
    <n v="-2.5"/>
    <n v="172"/>
    <n v="-0.1"/>
    <n v="1012"/>
    <n v="0.79"/>
    <x v="26"/>
    <n v="1.1000000000000001"/>
    <x v="0"/>
    <x v="1"/>
    <x v="53"/>
    <n v="20.5"/>
    <n v="22.55"/>
    <n v="0"/>
  </r>
  <r>
    <n v="348"/>
    <x v="375"/>
    <n v="4.9000000000000004"/>
    <n v="-2.5"/>
    <n v="149"/>
    <n v="1.5"/>
    <n v="1020.8"/>
    <n v="0.86"/>
    <x v="26"/>
    <n v="1.1000000000000001"/>
    <x v="0"/>
    <x v="1"/>
    <x v="53"/>
    <n v="20.5"/>
    <n v="22.55"/>
    <n v="0"/>
  </r>
  <r>
    <n v="348"/>
    <x v="376"/>
    <n v="5.6"/>
    <n v="4.4000000000000004"/>
    <n v="117"/>
    <n v="3"/>
    <n v="1007"/>
    <n v="0.97"/>
    <x v="26"/>
    <n v="1.1000000000000001"/>
    <x v="0"/>
    <x v="1"/>
    <x v="54"/>
    <n v="13.6"/>
    <n v="14.96"/>
    <n v="0"/>
  </r>
  <r>
    <n v="348"/>
    <x v="377"/>
    <n v="4"/>
    <n v="7.9"/>
    <n v="128"/>
    <n v="2.7"/>
    <n v="1007.5"/>
    <n v="0.96"/>
    <x v="26"/>
    <n v="1.1000000000000001"/>
    <x v="0"/>
    <x v="1"/>
    <x v="54"/>
    <n v="10.1"/>
    <n v="11.110000000000001"/>
    <n v="0"/>
  </r>
  <r>
    <n v="348"/>
    <x v="378"/>
    <n v="2.5"/>
    <n v="6.1"/>
    <n v="484"/>
    <n v="2.2999999999999998"/>
    <n v="1012"/>
    <n v="0.93"/>
    <x v="26"/>
    <n v="1.1000000000000001"/>
    <x v="0"/>
    <x v="1"/>
    <x v="54"/>
    <n v="11.9"/>
    <n v="13.090000000000002"/>
    <n v="0"/>
  </r>
  <r>
    <n v="348"/>
    <x v="379"/>
    <n v="5.3"/>
    <n v="8.6"/>
    <n v="92"/>
    <n v="1.6"/>
    <n v="1006.8"/>
    <n v="0.91"/>
    <x v="26"/>
    <n v="1.1000000000000001"/>
    <x v="0"/>
    <x v="1"/>
    <x v="54"/>
    <n v="9.4"/>
    <n v="10.340000000000002"/>
    <n v="0"/>
  </r>
  <r>
    <n v="348"/>
    <x v="380"/>
    <n v="4.3"/>
    <n v="8.3000000000000007"/>
    <n v="428"/>
    <n v="0.5"/>
    <n v="1011.1"/>
    <n v="0.88"/>
    <x v="26"/>
    <n v="1.1000000000000001"/>
    <x v="0"/>
    <x v="1"/>
    <x v="54"/>
    <n v="9.6999999999999993"/>
    <n v="10.67"/>
    <n v="0"/>
  </r>
  <r>
    <n v="348"/>
    <x v="381"/>
    <n v="2.7"/>
    <n v="7.7"/>
    <n v="482"/>
    <n v="0.2"/>
    <n v="1018.1"/>
    <n v="0.91"/>
    <x v="26"/>
    <n v="1.1000000000000001"/>
    <x v="0"/>
    <x v="1"/>
    <x v="54"/>
    <n v="10.3"/>
    <n v="11.330000000000002"/>
    <n v="0"/>
  </r>
  <r>
    <n v="348"/>
    <x v="382"/>
    <n v="2.6"/>
    <n v="3.5"/>
    <n v="456"/>
    <n v="0"/>
    <n v="1020"/>
    <n v="0.92"/>
    <x v="26"/>
    <n v="1.1000000000000001"/>
    <x v="0"/>
    <x v="1"/>
    <x v="54"/>
    <n v="14.5"/>
    <n v="15.950000000000001"/>
    <n v="0"/>
  </r>
  <r>
    <n v="348"/>
    <x v="383"/>
    <n v="2.9"/>
    <n v="2.5"/>
    <n v="298"/>
    <n v="0"/>
    <n v="1018.4"/>
    <n v="0.92"/>
    <x v="26"/>
    <n v="1.1000000000000001"/>
    <x v="0"/>
    <x v="1"/>
    <x v="55"/>
    <n v="15.5"/>
    <n v="17.05"/>
    <n v="0"/>
  </r>
  <r>
    <n v="348"/>
    <x v="384"/>
    <n v="3.4"/>
    <n v="0.9"/>
    <n v="321"/>
    <n v="0"/>
    <n v="1015.3"/>
    <n v="0.96"/>
    <x v="26"/>
    <n v="1.1000000000000001"/>
    <x v="0"/>
    <x v="1"/>
    <x v="55"/>
    <n v="17.100000000000001"/>
    <n v="18.810000000000002"/>
    <n v="0"/>
  </r>
  <r>
    <n v="348"/>
    <x v="385"/>
    <n v="4.9000000000000004"/>
    <n v="4.3"/>
    <n v="310"/>
    <n v="0.2"/>
    <n v="1001.5"/>
    <n v="0.82"/>
    <x v="26"/>
    <n v="1.1000000000000001"/>
    <x v="0"/>
    <x v="1"/>
    <x v="55"/>
    <n v="13.7"/>
    <n v="15.07"/>
    <n v="0"/>
  </r>
  <r>
    <n v="348"/>
    <x v="386"/>
    <n v="4.7"/>
    <n v="2.9"/>
    <n v="412"/>
    <n v="0"/>
    <n v="995.1"/>
    <n v="0.73"/>
    <x v="26"/>
    <n v="1.1000000000000001"/>
    <x v="0"/>
    <x v="1"/>
    <x v="55"/>
    <n v="15.1"/>
    <n v="16.61"/>
    <n v="0"/>
  </r>
  <r>
    <n v="348"/>
    <x v="387"/>
    <n v="4.3"/>
    <n v="4.9000000000000004"/>
    <n v="359"/>
    <n v="-0.1"/>
    <m/>
    <n v="0.85"/>
    <x v="26"/>
    <n v="1.1000000000000001"/>
    <x v="0"/>
    <x v="1"/>
    <x v="55"/>
    <n v="13.1"/>
    <n v="14.41"/>
    <n v="0"/>
  </r>
  <r>
    <n v="348"/>
    <x v="388"/>
    <n v="4.2"/>
    <n v="2.7"/>
    <n v="516"/>
    <n v="0"/>
    <m/>
    <n v="0.83"/>
    <x v="26"/>
    <n v="1.1000000000000001"/>
    <x v="0"/>
    <x v="1"/>
    <x v="55"/>
    <n v="15.3"/>
    <n v="16.830000000000002"/>
    <n v="0"/>
  </r>
  <r>
    <n v="348"/>
    <x v="389"/>
    <n v="3.8"/>
    <n v="-1"/>
    <n v="539"/>
    <n v="0"/>
    <n v="998.7"/>
    <n v="0.86"/>
    <x v="26"/>
    <n v="1.1000000000000001"/>
    <x v="0"/>
    <x v="1"/>
    <x v="55"/>
    <n v="19"/>
    <n v="20.900000000000002"/>
    <n v="0"/>
  </r>
  <r>
    <n v="348"/>
    <x v="390"/>
    <n v="2.1"/>
    <n v="0.2"/>
    <n v="159"/>
    <n v="0"/>
    <n v="1002.5"/>
    <n v="0.93"/>
    <x v="26"/>
    <n v="1.1000000000000001"/>
    <x v="0"/>
    <x v="1"/>
    <x v="56"/>
    <n v="17.8"/>
    <n v="19.580000000000002"/>
    <n v="0"/>
  </r>
  <r>
    <n v="348"/>
    <x v="391"/>
    <n v="4.5999999999999996"/>
    <n v="2"/>
    <n v="200"/>
    <n v="4.9000000000000004"/>
    <n v="995.2"/>
    <n v="0.93"/>
    <x v="26"/>
    <n v="1.1000000000000001"/>
    <x v="0"/>
    <x v="1"/>
    <x v="56"/>
    <n v="16"/>
    <n v="17.600000000000001"/>
    <n v="0"/>
  </r>
  <r>
    <n v="348"/>
    <x v="392"/>
    <n v="2.5"/>
    <n v="3.3"/>
    <n v="130"/>
    <n v="-0.1"/>
    <n v="996"/>
    <n v="0.95"/>
    <x v="26"/>
    <n v="1.1000000000000001"/>
    <x v="0"/>
    <x v="1"/>
    <x v="56"/>
    <n v="14.7"/>
    <n v="16.170000000000002"/>
    <n v="0"/>
  </r>
  <r>
    <n v="348"/>
    <x v="393"/>
    <n v="2.2999999999999998"/>
    <n v="0.1"/>
    <n v="200"/>
    <n v="0.6"/>
    <n v="999.7"/>
    <n v="0.93"/>
    <x v="26"/>
    <n v="1.1000000000000001"/>
    <x v="0"/>
    <x v="1"/>
    <x v="56"/>
    <n v="17.899999999999999"/>
    <n v="19.690000000000001"/>
    <n v="0"/>
  </r>
  <r>
    <n v="348"/>
    <x v="394"/>
    <n v="4.5"/>
    <n v="2.2999999999999998"/>
    <n v="315"/>
    <n v="0.2"/>
    <n v="996.5"/>
    <n v="0.92"/>
    <x v="26"/>
    <n v="1.1000000000000001"/>
    <x v="0"/>
    <x v="1"/>
    <x v="56"/>
    <n v="15.7"/>
    <n v="17.27"/>
    <n v="0"/>
  </r>
  <r>
    <n v="348"/>
    <x v="395"/>
    <n v="3.6"/>
    <n v="5.6"/>
    <n v="320"/>
    <n v="1.5"/>
    <n v="1001.3"/>
    <n v="0.95"/>
    <x v="26"/>
    <n v="1.1000000000000001"/>
    <x v="0"/>
    <x v="1"/>
    <x v="56"/>
    <n v="12.4"/>
    <n v="13.640000000000002"/>
    <n v="0"/>
  </r>
  <r>
    <n v="350"/>
    <x v="0"/>
    <n v="7.8"/>
    <n v="7.4"/>
    <n v="52"/>
    <n v="8.3000000000000007"/>
    <n v="1010.7"/>
    <n v="0.83"/>
    <x v="27"/>
    <n v="1.1000000000000001"/>
    <x v="0"/>
    <x v="0"/>
    <x v="0"/>
    <n v="10.6"/>
    <n v="11.66"/>
    <n v="0"/>
  </r>
  <r>
    <n v="350"/>
    <x v="1"/>
    <n v="2.4"/>
    <n v="3.1"/>
    <n v="297"/>
    <n v="5"/>
    <n v="1014.6"/>
    <n v="0.94"/>
    <x v="27"/>
    <n v="1.1000000000000001"/>
    <x v="0"/>
    <x v="0"/>
    <x v="0"/>
    <n v="14.9"/>
    <n v="16.39"/>
    <n v="0"/>
  </r>
  <r>
    <n v="350"/>
    <x v="2"/>
    <n v="3"/>
    <n v="2.2000000000000002"/>
    <n v="253"/>
    <n v="6"/>
    <n v="1019.7"/>
    <n v="0.88"/>
    <x v="27"/>
    <n v="1.1000000000000001"/>
    <x v="0"/>
    <x v="0"/>
    <x v="0"/>
    <n v="15.8"/>
    <n v="17.380000000000003"/>
    <n v="0"/>
  </r>
  <r>
    <n v="350"/>
    <x v="3"/>
    <n v="2.6"/>
    <n v="1.4"/>
    <n v="238"/>
    <n v="-0.1"/>
    <n v="1017"/>
    <n v="0.93"/>
    <x v="27"/>
    <n v="1.1000000000000001"/>
    <x v="0"/>
    <x v="0"/>
    <x v="0"/>
    <n v="16.600000000000001"/>
    <n v="18.260000000000002"/>
    <n v="0"/>
  </r>
  <r>
    <n v="350"/>
    <x v="4"/>
    <n v="5.5"/>
    <n v="6"/>
    <n v="51"/>
    <n v="22.9"/>
    <n v="994"/>
    <n v="0.95"/>
    <x v="27"/>
    <n v="1.1000000000000001"/>
    <x v="0"/>
    <x v="0"/>
    <x v="0"/>
    <n v="12"/>
    <n v="13.200000000000001"/>
    <n v="0"/>
  </r>
  <r>
    <n v="350"/>
    <x v="5"/>
    <n v="8.6"/>
    <n v="8.6999999999999993"/>
    <n v="89"/>
    <n v="1"/>
    <n v="986"/>
    <n v="0.81"/>
    <x v="27"/>
    <n v="1.1000000000000001"/>
    <x v="0"/>
    <x v="0"/>
    <x v="1"/>
    <n v="9.3000000000000007"/>
    <n v="10.230000000000002"/>
    <n v="0"/>
  </r>
  <r>
    <n v="350"/>
    <x v="6"/>
    <n v="4.4000000000000004"/>
    <n v="3.4"/>
    <n v="232"/>
    <n v="0.5"/>
    <n v="998.5"/>
    <n v="0.85"/>
    <x v="27"/>
    <n v="1.1000000000000001"/>
    <x v="0"/>
    <x v="0"/>
    <x v="1"/>
    <n v="14.6"/>
    <n v="16.060000000000002"/>
    <n v="0"/>
  </r>
  <r>
    <n v="350"/>
    <x v="7"/>
    <n v="2.7"/>
    <n v="1.8"/>
    <n v="220"/>
    <n v="3.7"/>
    <n v="1001.7"/>
    <n v="0.9"/>
    <x v="27"/>
    <n v="1.1000000000000001"/>
    <x v="0"/>
    <x v="0"/>
    <x v="1"/>
    <n v="16.2"/>
    <n v="17.82"/>
    <n v="0"/>
  </r>
  <r>
    <n v="350"/>
    <x v="8"/>
    <n v="2.9"/>
    <n v="1.5"/>
    <n v="261"/>
    <n v="2.6"/>
    <n v="1004.8"/>
    <n v="0.89"/>
    <x v="27"/>
    <n v="1.1000000000000001"/>
    <x v="0"/>
    <x v="0"/>
    <x v="1"/>
    <n v="16.5"/>
    <n v="18.150000000000002"/>
    <n v="0"/>
  </r>
  <r>
    <n v="350"/>
    <x v="9"/>
    <n v="2.7"/>
    <n v="1.6"/>
    <n v="444"/>
    <n v="1.6"/>
    <n v="1018.6"/>
    <n v="0.87"/>
    <x v="27"/>
    <n v="1.1000000000000001"/>
    <x v="0"/>
    <x v="0"/>
    <x v="1"/>
    <n v="16.399999999999999"/>
    <n v="18.04"/>
    <n v="0"/>
  </r>
  <r>
    <n v="350"/>
    <x v="10"/>
    <n v="1.6"/>
    <n v="-1.7"/>
    <n v="191"/>
    <n v="0.1"/>
    <n v="1028.0999999999999"/>
    <n v="0.98"/>
    <x v="27"/>
    <n v="1.1000000000000001"/>
    <x v="0"/>
    <x v="0"/>
    <x v="1"/>
    <n v="19.7"/>
    <n v="21.67"/>
    <n v="0"/>
  </r>
  <r>
    <n v="350"/>
    <x v="11"/>
    <n v="1.2"/>
    <n v="1.8"/>
    <n v="286"/>
    <n v="-0.1"/>
    <n v="1039.3"/>
    <n v="0.91"/>
    <x v="27"/>
    <n v="1.1000000000000001"/>
    <x v="0"/>
    <x v="0"/>
    <x v="1"/>
    <n v="16.2"/>
    <n v="17.82"/>
    <n v="0"/>
  </r>
  <r>
    <n v="350"/>
    <x v="12"/>
    <n v="1.6"/>
    <n v="0.1"/>
    <n v="544"/>
    <n v="0"/>
    <n v="1040.8"/>
    <n v="0.86"/>
    <x v="27"/>
    <n v="1.1000000000000001"/>
    <x v="0"/>
    <x v="0"/>
    <x v="2"/>
    <n v="17.899999999999999"/>
    <n v="19.690000000000001"/>
    <n v="0"/>
  </r>
  <r>
    <n v="350"/>
    <x v="13"/>
    <n v="2.7"/>
    <n v="1.2"/>
    <n v="292"/>
    <n v="0.3"/>
    <n v="1034.7"/>
    <n v="0.88"/>
    <x v="27"/>
    <n v="1.1000000000000001"/>
    <x v="0"/>
    <x v="0"/>
    <x v="2"/>
    <n v="16.8"/>
    <n v="18.480000000000004"/>
    <n v="0"/>
  </r>
  <r>
    <n v="350"/>
    <x v="14"/>
    <n v="1.3"/>
    <n v="5.8"/>
    <n v="155"/>
    <n v="0"/>
    <n v="1034"/>
    <n v="0.99"/>
    <x v="27"/>
    <n v="1.1000000000000001"/>
    <x v="0"/>
    <x v="0"/>
    <x v="2"/>
    <n v="12.2"/>
    <n v="13.42"/>
    <n v="0"/>
  </r>
  <r>
    <n v="350"/>
    <x v="15"/>
    <n v="2.2999999999999998"/>
    <n v="2.6"/>
    <n v="112"/>
    <n v="0"/>
    <n v="1036.5999999999999"/>
    <n v="0.99"/>
    <x v="27"/>
    <n v="1.1000000000000001"/>
    <x v="0"/>
    <x v="0"/>
    <x v="2"/>
    <n v="15.4"/>
    <n v="16.940000000000001"/>
    <n v="0"/>
  </r>
  <r>
    <n v="350"/>
    <x v="16"/>
    <n v="1.4"/>
    <n v="0.3"/>
    <n v="108"/>
    <n v="0"/>
    <n v="1037.0999999999999"/>
    <n v="0.99"/>
    <x v="27"/>
    <n v="1.1000000000000001"/>
    <x v="0"/>
    <x v="0"/>
    <x v="2"/>
    <n v="17.7"/>
    <n v="19.470000000000002"/>
    <n v="0"/>
  </r>
  <r>
    <n v="350"/>
    <x v="17"/>
    <n v="2.2999999999999998"/>
    <n v="-0.2"/>
    <n v="148"/>
    <n v="-0.1"/>
    <n v="1030.8"/>
    <n v="0.97"/>
    <x v="27"/>
    <n v="1.1000000000000001"/>
    <x v="0"/>
    <x v="0"/>
    <x v="2"/>
    <n v="18.2"/>
    <n v="20.02"/>
    <n v="0"/>
  </r>
  <r>
    <n v="350"/>
    <x v="18"/>
    <n v="1.3"/>
    <n v="-1.2"/>
    <n v="90"/>
    <n v="0"/>
    <n v="1023.1"/>
    <n v="0.96"/>
    <x v="27"/>
    <n v="1.1000000000000001"/>
    <x v="0"/>
    <x v="0"/>
    <x v="2"/>
    <n v="19.2"/>
    <n v="21.12"/>
    <n v="0"/>
  </r>
  <r>
    <n v="350"/>
    <x v="19"/>
    <n v="1.8"/>
    <n v="-0.7"/>
    <n v="99"/>
    <n v="0"/>
    <n v="1019.7"/>
    <n v="0.95"/>
    <x v="27"/>
    <n v="1.1000000000000001"/>
    <x v="0"/>
    <x v="0"/>
    <x v="3"/>
    <n v="18.7"/>
    <n v="20.57"/>
    <n v="0"/>
  </r>
  <r>
    <n v="350"/>
    <x v="20"/>
    <n v="2.4"/>
    <n v="-1.1000000000000001"/>
    <n v="180"/>
    <n v="0"/>
    <n v="1015.7"/>
    <n v="0.97"/>
    <x v="27"/>
    <n v="1.1000000000000001"/>
    <x v="0"/>
    <x v="0"/>
    <x v="3"/>
    <n v="19.100000000000001"/>
    <n v="21.01"/>
    <n v="0"/>
  </r>
  <r>
    <n v="350"/>
    <x v="21"/>
    <n v="1.9"/>
    <n v="2.2000000000000002"/>
    <n v="134"/>
    <n v="9.8000000000000007"/>
    <n v="1003.8"/>
    <n v="0.96"/>
    <x v="27"/>
    <n v="1.1000000000000001"/>
    <x v="0"/>
    <x v="0"/>
    <x v="3"/>
    <n v="15.8"/>
    <n v="17.380000000000003"/>
    <n v="0"/>
  </r>
  <r>
    <n v="350"/>
    <x v="22"/>
    <n v="5"/>
    <n v="5.4"/>
    <n v="253"/>
    <n v="2.6"/>
    <n v="1004.3"/>
    <n v="0.87"/>
    <x v="27"/>
    <n v="1.1000000000000001"/>
    <x v="0"/>
    <x v="0"/>
    <x v="3"/>
    <n v="12.6"/>
    <n v="13.860000000000001"/>
    <n v="0"/>
  </r>
  <r>
    <n v="350"/>
    <x v="23"/>
    <n v="6"/>
    <n v="7.6"/>
    <n v="78"/>
    <n v="3.2"/>
    <n v="1001.9"/>
    <n v="0.89"/>
    <x v="27"/>
    <n v="1.1000000000000001"/>
    <x v="0"/>
    <x v="0"/>
    <x v="3"/>
    <n v="10.4"/>
    <n v="11.440000000000001"/>
    <n v="0"/>
  </r>
  <r>
    <n v="350"/>
    <x v="24"/>
    <n v="2.2999999999999998"/>
    <n v="5.2"/>
    <n v="203"/>
    <n v="12.4"/>
    <n v="1004.5"/>
    <n v="0.95"/>
    <x v="27"/>
    <n v="1.1000000000000001"/>
    <x v="0"/>
    <x v="0"/>
    <x v="3"/>
    <n v="12.8"/>
    <n v="14.080000000000002"/>
    <n v="0"/>
  </r>
  <r>
    <n v="350"/>
    <x v="25"/>
    <n v="4.4000000000000004"/>
    <n v="3.6"/>
    <n v="325"/>
    <n v="2.9"/>
    <n v="1002.8"/>
    <n v="0.89"/>
    <x v="27"/>
    <n v="1.1000000000000001"/>
    <x v="0"/>
    <x v="0"/>
    <x v="3"/>
    <n v="14.4"/>
    <n v="15.840000000000002"/>
    <n v="0"/>
  </r>
  <r>
    <n v="350"/>
    <x v="26"/>
    <n v="6.7"/>
    <n v="9"/>
    <n v="551"/>
    <n v="4.3"/>
    <n v="988.9"/>
    <n v="0.78"/>
    <x v="27"/>
    <n v="1.1000000000000001"/>
    <x v="0"/>
    <x v="0"/>
    <x v="4"/>
    <n v="9"/>
    <n v="9.9"/>
    <n v="0"/>
  </r>
  <r>
    <n v="350"/>
    <x v="27"/>
    <n v="7.1"/>
    <n v="7.6"/>
    <n v="192"/>
    <n v="2.4"/>
    <n v="990.2"/>
    <n v="0.84"/>
    <x v="27"/>
    <n v="1.1000000000000001"/>
    <x v="0"/>
    <x v="0"/>
    <x v="4"/>
    <n v="10.4"/>
    <n v="11.440000000000001"/>
    <n v="0"/>
  </r>
  <r>
    <n v="350"/>
    <x v="28"/>
    <n v="3.8"/>
    <n v="6.8"/>
    <n v="386"/>
    <n v="3.4"/>
    <n v="1003.1"/>
    <n v="0.89"/>
    <x v="27"/>
    <n v="1.1000000000000001"/>
    <x v="0"/>
    <x v="0"/>
    <x v="4"/>
    <n v="11.2"/>
    <n v="12.32"/>
    <n v="0"/>
  </r>
  <r>
    <n v="350"/>
    <x v="29"/>
    <n v="2.2000000000000002"/>
    <n v="4.4000000000000004"/>
    <n v="159"/>
    <n v="6.5"/>
    <n v="1016.8"/>
    <n v="0.96"/>
    <x v="27"/>
    <n v="1.1000000000000001"/>
    <x v="0"/>
    <x v="0"/>
    <x v="4"/>
    <n v="13.6"/>
    <n v="14.96"/>
    <n v="0"/>
  </r>
  <r>
    <n v="350"/>
    <x v="30"/>
    <n v="2.4"/>
    <n v="1.6"/>
    <n v="528"/>
    <n v="0"/>
    <n v="1028"/>
    <n v="0.93"/>
    <x v="27"/>
    <n v="1.1000000000000001"/>
    <x v="0"/>
    <x v="0"/>
    <x v="4"/>
    <n v="16.399999999999999"/>
    <n v="18.04"/>
    <n v="0"/>
  </r>
  <r>
    <n v="350"/>
    <x v="31"/>
    <n v="1.8"/>
    <n v="-0.2"/>
    <n v="755"/>
    <n v="0"/>
    <n v="1031"/>
    <n v="0.87"/>
    <x v="27"/>
    <n v="1.1000000000000001"/>
    <x v="1"/>
    <x v="0"/>
    <x v="4"/>
    <n v="18.2"/>
    <n v="20.02"/>
    <n v="0"/>
  </r>
  <r>
    <n v="350"/>
    <x v="32"/>
    <n v="1.2"/>
    <n v="-1.4"/>
    <n v="850"/>
    <n v="0"/>
    <n v="1025.5"/>
    <n v="0.89"/>
    <x v="27"/>
    <n v="1.1000000000000001"/>
    <x v="1"/>
    <x v="0"/>
    <x v="4"/>
    <n v="19.399999999999999"/>
    <n v="21.34"/>
    <n v="0"/>
  </r>
  <r>
    <n v="350"/>
    <x v="33"/>
    <n v="2"/>
    <n v="0.1"/>
    <n v="764"/>
    <n v="0"/>
    <n v="1026.9000000000001"/>
    <n v="0.91"/>
    <x v="27"/>
    <n v="1.1000000000000001"/>
    <x v="1"/>
    <x v="0"/>
    <x v="5"/>
    <n v="17.899999999999999"/>
    <n v="19.690000000000001"/>
    <n v="0"/>
  </r>
  <r>
    <n v="350"/>
    <x v="34"/>
    <n v="4.0999999999999996"/>
    <n v="2"/>
    <n v="350"/>
    <n v="-0.1"/>
    <n v="1027.5"/>
    <n v="0.91"/>
    <x v="27"/>
    <n v="1.1000000000000001"/>
    <x v="1"/>
    <x v="0"/>
    <x v="5"/>
    <n v="16"/>
    <n v="17.600000000000001"/>
    <n v="0"/>
  </r>
  <r>
    <n v="350"/>
    <x v="35"/>
    <n v="2.6"/>
    <n v="4"/>
    <n v="245"/>
    <n v="0"/>
    <n v="1037.7"/>
    <n v="0.99"/>
    <x v="27"/>
    <n v="1.1000000000000001"/>
    <x v="1"/>
    <x v="0"/>
    <x v="5"/>
    <n v="14"/>
    <n v="15.400000000000002"/>
    <n v="0"/>
  </r>
  <r>
    <n v="350"/>
    <x v="36"/>
    <n v="3.3"/>
    <n v="4.2"/>
    <n v="295"/>
    <n v="0"/>
    <n v="1040.5999999999999"/>
    <n v="0.9"/>
    <x v="27"/>
    <n v="1.1000000000000001"/>
    <x v="1"/>
    <x v="0"/>
    <x v="5"/>
    <n v="13.8"/>
    <n v="15.180000000000001"/>
    <n v="0"/>
  </r>
  <r>
    <n v="350"/>
    <x v="37"/>
    <n v="7.5"/>
    <n v="3.2"/>
    <n v="183"/>
    <n v="0"/>
    <n v="1026.4000000000001"/>
    <n v="0.77"/>
    <x v="27"/>
    <n v="1.1000000000000001"/>
    <x v="1"/>
    <x v="0"/>
    <x v="5"/>
    <n v="14.8"/>
    <n v="16.28"/>
    <n v="0"/>
  </r>
  <r>
    <n v="350"/>
    <x v="38"/>
    <n v="3.5"/>
    <n v="4.7"/>
    <n v="427"/>
    <n v="-0.1"/>
    <n v="1021.1"/>
    <n v="0.74"/>
    <x v="27"/>
    <n v="1.1000000000000001"/>
    <x v="1"/>
    <x v="0"/>
    <x v="5"/>
    <n v="13.3"/>
    <n v="14.630000000000003"/>
    <n v="0"/>
  </r>
  <r>
    <n v="350"/>
    <x v="39"/>
    <n v="1.8"/>
    <n v="1.9"/>
    <n v="338"/>
    <n v="0"/>
    <n v="1027.8"/>
    <n v="0.89"/>
    <x v="27"/>
    <n v="1.1000000000000001"/>
    <x v="1"/>
    <x v="0"/>
    <x v="5"/>
    <n v="16.100000000000001"/>
    <n v="17.710000000000004"/>
    <n v="0"/>
  </r>
  <r>
    <n v="350"/>
    <x v="40"/>
    <n v="5.5"/>
    <n v="1.8"/>
    <n v="201"/>
    <n v="4.9000000000000004"/>
    <n v="1022.8"/>
    <n v="0.87"/>
    <x v="27"/>
    <n v="1.1000000000000001"/>
    <x v="1"/>
    <x v="0"/>
    <x v="6"/>
    <n v="16.2"/>
    <n v="17.82"/>
    <n v="0"/>
  </r>
  <r>
    <n v="350"/>
    <x v="41"/>
    <n v="4.3"/>
    <n v="2.9"/>
    <n v="104"/>
    <n v="3.4"/>
    <n v="1017.1"/>
    <n v="0.96"/>
    <x v="27"/>
    <n v="1.1000000000000001"/>
    <x v="1"/>
    <x v="0"/>
    <x v="6"/>
    <n v="15.1"/>
    <n v="16.61"/>
    <n v="0"/>
  </r>
  <r>
    <n v="350"/>
    <x v="42"/>
    <n v="1.5"/>
    <n v="3.4"/>
    <n v="204"/>
    <n v="-0.1"/>
    <n v="1017.8"/>
    <n v="0.96"/>
    <x v="27"/>
    <n v="1.1000000000000001"/>
    <x v="1"/>
    <x v="0"/>
    <x v="6"/>
    <n v="14.6"/>
    <n v="16.060000000000002"/>
    <n v="0"/>
  </r>
  <r>
    <n v="350"/>
    <x v="43"/>
    <n v="3.1"/>
    <n v="0.5"/>
    <n v="255"/>
    <n v="0.7"/>
    <n v="1021.8"/>
    <n v="0.91"/>
    <x v="27"/>
    <n v="1.1000000000000001"/>
    <x v="1"/>
    <x v="0"/>
    <x v="6"/>
    <n v="17.5"/>
    <n v="19.25"/>
    <n v="0"/>
  </r>
  <r>
    <n v="350"/>
    <x v="44"/>
    <n v="1.3"/>
    <n v="-0.5"/>
    <n v="746"/>
    <n v="0"/>
    <n v="1027.7"/>
    <n v="0.89"/>
    <x v="27"/>
    <n v="1.1000000000000001"/>
    <x v="1"/>
    <x v="0"/>
    <x v="6"/>
    <n v="18.5"/>
    <n v="20.350000000000001"/>
    <n v="0"/>
  </r>
  <r>
    <n v="350"/>
    <x v="45"/>
    <n v="1.9"/>
    <n v="0.6"/>
    <n v="398"/>
    <n v="-0.1"/>
    <n v="1023.5"/>
    <n v="0.81"/>
    <x v="27"/>
    <n v="1.1000000000000001"/>
    <x v="1"/>
    <x v="0"/>
    <x v="6"/>
    <n v="17.399999999999999"/>
    <n v="19.14"/>
    <n v="0"/>
  </r>
  <r>
    <n v="350"/>
    <x v="46"/>
    <n v="4.7"/>
    <n v="0.2"/>
    <n v="889"/>
    <n v="-0.1"/>
    <n v="1022.2"/>
    <n v="0.74"/>
    <x v="27"/>
    <n v="1.1000000000000001"/>
    <x v="1"/>
    <x v="0"/>
    <x v="6"/>
    <n v="17.8"/>
    <n v="19.580000000000002"/>
    <n v="0"/>
  </r>
  <r>
    <n v="350"/>
    <x v="47"/>
    <n v="2.8"/>
    <n v="-1.8"/>
    <n v="1064"/>
    <n v="0"/>
    <n v="1024.2"/>
    <n v="0.74"/>
    <x v="27"/>
    <n v="1.1000000000000001"/>
    <x v="1"/>
    <x v="0"/>
    <x v="7"/>
    <n v="19.8"/>
    <n v="21.78"/>
    <n v="0"/>
  </r>
  <r>
    <n v="350"/>
    <x v="48"/>
    <n v="4.2"/>
    <n v="-1.3"/>
    <n v="1044"/>
    <n v="0"/>
    <n v="1024.5"/>
    <n v="0.67"/>
    <x v="27"/>
    <n v="1.1000000000000001"/>
    <x v="1"/>
    <x v="0"/>
    <x v="7"/>
    <n v="19.3"/>
    <n v="21.230000000000004"/>
    <n v="0"/>
  </r>
  <r>
    <n v="350"/>
    <x v="49"/>
    <n v="4.0999999999999996"/>
    <n v="1.6"/>
    <n v="788"/>
    <n v="0"/>
    <n v="1021"/>
    <n v="0.56999999999999995"/>
    <x v="27"/>
    <n v="1.1000000000000001"/>
    <x v="1"/>
    <x v="0"/>
    <x v="7"/>
    <n v="16.399999999999999"/>
    <n v="18.04"/>
    <n v="0"/>
  </r>
  <r>
    <n v="350"/>
    <x v="50"/>
    <n v="4.0999999999999996"/>
    <n v="7.6"/>
    <n v="402"/>
    <n v="0"/>
    <n v="1020"/>
    <n v="0.86"/>
    <x v="27"/>
    <n v="1.1000000000000001"/>
    <x v="1"/>
    <x v="0"/>
    <x v="7"/>
    <n v="10.4"/>
    <n v="11.440000000000001"/>
    <n v="0"/>
  </r>
  <r>
    <n v="350"/>
    <x v="51"/>
    <n v="4.5"/>
    <n v="12.9"/>
    <n v="748"/>
    <n v="-0.1"/>
    <n v="1016.3"/>
    <n v="0.75"/>
    <x v="27"/>
    <n v="1.1000000000000001"/>
    <x v="1"/>
    <x v="0"/>
    <x v="7"/>
    <n v="5.0999999999999996"/>
    <n v="5.61"/>
    <n v="0"/>
  </r>
  <r>
    <n v="350"/>
    <x v="52"/>
    <n v="4.0999999999999996"/>
    <n v="10.1"/>
    <n v="279"/>
    <n v="3.7"/>
    <n v="1015.5"/>
    <n v="0.91"/>
    <x v="27"/>
    <n v="1.1000000000000001"/>
    <x v="1"/>
    <x v="0"/>
    <x v="7"/>
    <n v="7.9"/>
    <n v="8.6900000000000013"/>
    <n v="0"/>
  </r>
  <r>
    <n v="350"/>
    <x v="53"/>
    <n v="4.7"/>
    <n v="10.3"/>
    <n v="958"/>
    <n v="0"/>
    <n v="1025.2"/>
    <n v="0.82"/>
    <x v="27"/>
    <n v="1.1000000000000001"/>
    <x v="1"/>
    <x v="0"/>
    <x v="7"/>
    <n v="7.6999999999999993"/>
    <n v="8.4700000000000006"/>
    <n v="0"/>
  </r>
  <r>
    <n v="350"/>
    <x v="54"/>
    <n v="5.7"/>
    <n v="10.6"/>
    <n v="244"/>
    <n v="0.8"/>
    <n v="1015.8"/>
    <n v="0.8"/>
    <x v="27"/>
    <n v="1.1000000000000001"/>
    <x v="1"/>
    <x v="0"/>
    <x v="8"/>
    <n v="7.4"/>
    <n v="8.14"/>
    <n v="0"/>
  </r>
  <r>
    <n v="350"/>
    <x v="55"/>
    <n v="3"/>
    <n v="8.5"/>
    <n v="540"/>
    <n v="12.1"/>
    <n v="1013.4"/>
    <n v="0.92"/>
    <x v="27"/>
    <n v="1.1000000000000001"/>
    <x v="1"/>
    <x v="0"/>
    <x v="8"/>
    <n v="9.5"/>
    <n v="10.450000000000001"/>
    <n v="0"/>
  </r>
  <r>
    <n v="350"/>
    <x v="56"/>
    <n v="3.8"/>
    <n v="6.8"/>
    <n v="927"/>
    <n v="3.4"/>
    <n v="1014.9"/>
    <n v="0.85"/>
    <x v="27"/>
    <n v="1.1000000000000001"/>
    <x v="1"/>
    <x v="0"/>
    <x v="8"/>
    <n v="11.2"/>
    <n v="12.32"/>
    <n v="0"/>
  </r>
  <r>
    <n v="350"/>
    <x v="57"/>
    <n v="3.6"/>
    <n v="5.5"/>
    <n v="657"/>
    <n v="3.4"/>
    <n v="1015.7"/>
    <n v="0.9"/>
    <x v="27"/>
    <n v="1.1000000000000001"/>
    <x v="1"/>
    <x v="0"/>
    <x v="8"/>
    <n v="12.5"/>
    <n v="13.750000000000002"/>
    <n v="0"/>
  </r>
  <r>
    <n v="350"/>
    <x v="58"/>
    <n v="3.8"/>
    <n v="4.8"/>
    <n v="899"/>
    <n v="0.1"/>
    <n v="1026.3"/>
    <n v="0.84"/>
    <x v="27"/>
    <n v="1.1000000000000001"/>
    <x v="1"/>
    <x v="0"/>
    <x v="8"/>
    <n v="13.2"/>
    <n v="14.52"/>
    <n v="0"/>
  </r>
  <r>
    <n v="350"/>
    <x v="59"/>
    <n v="2.5"/>
    <n v="2.2000000000000002"/>
    <n v="564"/>
    <n v="0"/>
    <n v="1033.8"/>
    <n v="0.89"/>
    <x v="27"/>
    <n v="1"/>
    <x v="2"/>
    <x v="0"/>
    <x v="8"/>
    <n v="15.8"/>
    <n v="15.8"/>
    <n v="0"/>
  </r>
  <r>
    <n v="350"/>
    <x v="60"/>
    <n v="1.3"/>
    <n v="1.4"/>
    <n v="1292"/>
    <n v="0"/>
    <n v="1034.3"/>
    <n v="0.86"/>
    <x v="27"/>
    <n v="1"/>
    <x v="2"/>
    <x v="0"/>
    <x v="8"/>
    <n v="16.600000000000001"/>
    <n v="16.600000000000001"/>
    <n v="0"/>
  </r>
  <r>
    <n v="350"/>
    <x v="61"/>
    <n v="1"/>
    <n v="2.5"/>
    <n v="1301"/>
    <n v="0"/>
    <n v="1029.5"/>
    <n v="0.83"/>
    <x v="27"/>
    <n v="1"/>
    <x v="2"/>
    <x v="0"/>
    <x v="9"/>
    <n v="15.5"/>
    <n v="15.5"/>
    <n v="0"/>
  </r>
  <r>
    <n v="350"/>
    <x v="62"/>
    <n v="0.7"/>
    <n v="3.2"/>
    <n v="1305"/>
    <n v="0"/>
    <n v="1026.4000000000001"/>
    <n v="0.78"/>
    <x v="27"/>
    <n v="1"/>
    <x v="2"/>
    <x v="0"/>
    <x v="9"/>
    <n v="14.8"/>
    <n v="14.8"/>
    <n v="0"/>
  </r>
  <r>
    <n v="350"/>
    <x v="63"/>
    <n v="2.2000000000000002"/>
    <n v="5.4"/>
    <n v="1374"/>
    <n v="0"/>
    <n v="1023.1"/>
    <n v="0.7"/>
    <x v="27"/>
    <n v="1"/>
    <x v="2"/>
    <x v="0"/>
    <x v="9"/>
    <n v="12.6"/>
    <n v="12.6"/>
    <n v="0"/>
  </r>
  <r>
    <n v="350"/>
    <x v="64"/>
    <n v="2.5"/>
    <n v="8.1999999999999993"/>
    <n v="1329"/>
    <n v="0"/>
    <n v="1017.5"/>
    <n v="0.64"/>
    <x v="27"/>
    <n v="1"/>
    <x v="2"/>
    <x v="0"/>
    <x v="9"/>
    <n v="9.8000000000000007"/>
    <n v="9.8000000000000007"/>
    <n v="0"/>
  </r>
  <r>
    <n v="350"/>
    <x v="65"/>
    <n v="2.9"/>
    <n v="9.8000000000000007"/>
    <n v="1298"/>
    <n v="0"/>
    <n v="1016"/>
    <n v="0.64"/>
    <x v="27"/>
    <n v="1"/>
    <x v="2"/>
    <x v="0"/>
    <x v="9"/>
    <n v="8.1999999999999993"/>
    <n v="8.1999999999999993"/>
    <n v="0"/>
  </r>
  <r>
    <n v="350"/>
    <x v="66"/>
    <n v="2.5"/>
    <n v="9.9"/>
    <n v="1363"/>
    <n v="0"/>
    <n v="1011.7"/>
    <n v="0.57999999999999996"/>
    <x v="27"/>
    <n v="1"/>
    <x v="2"/>
    <x v="0"/>
    <x v="9"/>
    <n v="8.1"/>
    <n v="8.1"/>
    <n v="0"/>
  </r>
  <r>
    <n v="350"/>
    <x v="67"/>
    <n v="2.2000000000000002"/>
    <n v="9.9"/>
    <n v="1337"/>
    <n v="0"/>
    <n v="1004.8"/>
    <n v="0.62"/>
    <x v="27"/>
    <n v="1"/>
    <x v="2"/>
    <x v="0"/>
    <x v="9"/>
    <n v="8.1"/>
    <n v="8.1"/>
    <n v="0"/>
  </r>
  <r>
    <n v="350"/>
    <x v="68"/>
    <n v="2.5"/>
    <n v="9.1999999999999993"/>
    <n v="1382"/>
    <n v="0"/>
    <n v="1002"/>
    <n v="0.68"/>
    <x v="27"/>
    <n v="1"/>
    <x v="2"/>
    <x v="0"/>
    <x v="10"/>
    <n v="8.8000000000000007"/>
    <n v="8.8000000000000007"/>
    <n v="0"/>
  </r>
  <r>
    <n v="350"/>
    <x v="69"/>
    <n v="3.6"/>
    <n v="4.9000000000000004"/>
    <n v="519"/>
    <n v="0"/>
    <n v="1003.8"/>
    <n v="0.8"/>
    <x v="27"/>
    <n v="1"/>
    <x v="2"/>
    <x v="0"/>
    <x v="10"/>
    <n v="13.1"/>
    <n v="13.1"/>
    <n v="0"/>
  </r>
  <r>
    <n v="350"/>
    <x v="70"/>
    <n v="2.5"/>
    <n v="2.5"/>
    <n v="817"/>
    <n v="-0.1"/>
    <n v="1001"/>
    <n v="0.84"/>
    <x v="27"/>
    <n v="1"/>
    <x v="2"/>
    <x v="0"/>
    <x v="10"/>
    <n v="15.5"/>
    <n v="15.5"/>
    <n v="0"/>
  </r>
  <r>
    <n v="350"/>
    <x v="71"/>
    <n v="2.2999999999999998"/>
    <n v="3.4"/>
    <n v="867"/>
    <n v="-0.1"/>
    <n v="1001"/>
    <n v="0.8"/>
    <x v="27"/>
    <n v="1"/>
    <x v="2"/>
    <x v="0"/>
    <x v="10"/>
    <n v="14.6"/>
    <n v="14.6"/>
    <n v="0"/>
  </r>
  <r>
    <n v="350"/>
    <x v="72"/>
    <n v="2.5"/>
    <n v="1.3"/>
    <n v="966"/>
    <n v="0"/>
    <n v="1010.3"/>
    <n v="0.76"/>
    <x v="27"/>
    <n v="1"/>
    <x v="2"/>
    <x v="0"/>
    <x v="10"/>
    <n v="16.7"/>
    <n v="16.7"/>
    <n v="0"/>
  </r>
  <r>
    <n v="350"/>
    <x v="73"/>
    <n v="4.5999999999999996"/>
    <n v="2.7"/>
    <n v="1224"/>
    <n v="0"/>
    <n v="1019.5"/>
    <n v="0.73"/>
    <x v="27"/>
    <n v="1"/>
    <x v="2"/>
    <x v="0"/>
    <x v="10"/>
    <n v="15.3"/>
    <n v="15.3"/>
    <n v="0"/>
  </r>
  <r>
    <n v="350"/>
    <x v="74"/>
    <n v="3.9"/>
    <n v="4.0999999999999996"/>
    <n v="1596"/>
    <n v="-0.1"/>
    <n v="1023.1"/>
    <n v="0.72"/>
    <x v="27"/>
    <n v="1"/>
    <x v="2"/>
    <x v="0"/>
    <x v="10"/>
    <n v="13.9"/>
    <n v="13.9"/>
    <n v="0"/>
  </r>
  <r>
    <n v="350"/>
    <x v="75"/>
    <n v="4.3"/>
    <n v="6.1"/>
    <n v="1410"/>
    <n v="0"/>
    <n v="1028.0999999999999"/>
    <n v="0.6"/>
    <x v="27"/>
    <n v="1"/>
    <x v="2"/>
    <x v="0"/>
    <x v="11"/>
    <n v="11.9"/>
    <n v="11.9"/>
    <n v="0"/>
  </r>
  <r>
    <n v="350"/>
    <x v="76"/>
    <n v="4.5"/>
    <n v="5.0999999999999996"/>
    <n v="1735"/>
    <n v="0"/>
    <n v="1026.9000000000001"/>
    <n v="0.43"/>
    <x v="27"/>
    <n v="1"/>
    <x v="2"/>
    <x v="0"/>
    <x v="11"/>
    <n v="12.9"/>
    <n v="12.9"/>
    <n v="0"/>
  </r>
  <r>
    <n v="350"/>
    <x v="77"/>
    <n v="2.2000000000000002"/>
    <n v="8.1999999999999993"/>
    <n v="1666"/>
    <n v="0"/>
    <n v="1023.5"/>
    <n v="0.52"/>
    <x v="27"/>
    <n v="1"/>
    <x v="2"/>
    <x v="0"/>
    <x v="11"/>
    <n v="9.8000000000000007"/>
    <n v="9.8000000000000007"/>
    <n v="0"/>
  </r>
  <r>
    <n v="350"/>
    <x v="78"/>
    <n v="1.8"/>
    <n v="11.5"/>
    <n v="1611"/>
    <n v="0"/>
    <n v="1021"/>
    <n v="0.57999999999999996"/>
    <x v="27"/>
    <n v="1"/>
    <x v="2"/>
    <x v="0"/>
    <x v="11"/>
    <n v="6.5"/>
    <n v="6.5"/>
    <n v="0"/>
  </r>
  <r>
    <n v="350"/>
    <x v="79"/>
    <n v="4.5"/>
    <n v="15.1"/>
    <n v="1476"/>
    <n v="0"/>
    <n v="1011.6"/>
    <n v="0.51"/>
    <x v="27"/>
    <n v="1"/>
    <x v="2"/>
    <x v="0"/>
    <x v="11"/>
    <n v="2.9000000000000004"/>
    <n v="2.9000000000000004"/>
    <n v="0"/>
  </r>
  <r>
    <n v="350"/>
    <x v="80"/>
    <n v="3.4"/>
    <n v="14.9"/>
    <n v="988"/>
    <n v="-0.1"/>
    <n v="1002.9"/>
    <n v="0.6"/>
    <x v="27"/>
    <n v="1"/>
    <x v="2"/>
    <x v="0"/>
    <x v="11"/>
    <n v="3.0999999999999996"/>
    <n v="3.0999999999999996"/>
    <n v="0"/>
  </r>
  <r>
    <n v="350"/>
    <x v="81"/>
    <n v="2.6"/>
    <n v="13.6"/>
    <n v="1187"/>
    <n v="0.1"/>
    <n v="1004.3"/>
    <n v="0.67"/>
    <x v="27"/>
    <n v="1"/>
    <x v="2"/>
    <x v="0"/>
    <x v="11"/>
    <n v="4.4000000000000004"/>
    <n v="4.4000000000000004"/>
    <n v="0"/>
  </r>
  <r>
    <n v="350"/>
    <x v="82"/>
    <n v="2.9"/>
    <n v="10.7"/>
    <n v="1291"/>
    <n v="0"/>
    <n v="1015.4"/>
    <n v="0.77"/>
    <x v="27"/>
    <n v="1"/>
    <x v="2"/>
    <x v="0"/>
    <x v="12"/>
    <n v="7.3000000000000007"/>
    <n v="7.3000000000000007"/>
    <n v="0"/>
  </r>
  <r>
    <n v="350"/>
    <x v="83"/>
    <n v="3.3"/>
    <n v="8.6999999999999993"/>
    <n v="1235"/>
    <n v="1.9"/>
    <n v="1021.1"/>
    <n v="0.81"/>
    <x v="27"/>
    <n v="1"/>
    <x v="2"/>
    <x v="0"/>
    <x v="12"/>
    <n v="9.3000000000000007"/>
    <n v="9.3000000000000007"/>
    <n v="0"/>
  </r>
  <r>
    <n v="350"/>
    <x v="84"/>
    <n v="3"/>
    <n v="7.8"/>
    <n v="686"/>
    <n v="0"/>
    <n v="1024.5"/>
    <n v="0.82"/>
    <x v="27"/>
    <n v="1"/>
    <x v="2"/>
    <x v="0"/>
    <x v="12"/>
    <n v="10.199999999999999"/>
    <n v="10.199999999999999"/>
    <n v="0"/>
  </r>
  <r>
    <n v="350"/>
    <x v="85"/>
    <n v="1"/>
    <n v="7"/>
    <n v="1874"/>
    <n v="0"/>
    <n v="1020.8"/>
    <n v="0.73"/>
    <x v="27"/>
    <n v="1"/>
    <x v="2"/>
    <x v="0"/>
    <x v="12"/>
    <n v="11"/>
    <n v="11"/>
    <n v="0"/>
  </r>
  <r>
    <n v="350"/>
    <x v="86"/>
    <n v="2.5"/>
    <n v="6.8"/>
    <n v="728"/>
    <n v="2"/>
    <n v="1013"/>
    <n v="0.89"/>
    <x v="27"/>
    <n v="1"/>
    <x v="2"/>
    <x v="0"/>
    <x v="12"/>
    <n v="11.2"/>
    <n v="11.2"/>
    <n v="0"/>
  </r>
  <r>
    <n v="350"/>
    <x v="87"/>
    <n v="3.3"/>
    <n v="7.5"/>
    <n v="1705"/>
    <n v="0"/>
    <n v="1019.6"/>
    <n v="0.77"/>
    <x v="27"/>
    <n v="1"/>
    <x v="2"/>
    <x v="0"/>
    <x v="12"/>
    <n v="10.5"/>
    <n v="10.5"/>
    <n v="0"/>
  </r>
  <r>
    <n v="350"/>
    <x v="88"/>
    <n v="6.3"/>
    <n v="9.5"/>
    <n v="964"/>
    <n v="0.1"/>
    <n v="1018.4"/>
    <n v="0.71"/>
    <x v="27"/>
    <n v="1"/>
    <x v="2"/>
    <x v="0"/>
    <x v="12"/>
    <n v="8.5"/>
    <n v="8.5"/>
    <n v="0"/>
  </r>
  <r>
    <n v="350"/>
    <x v="89"/>
    <n v="3.8"/>
    <n v="8.3000000000000007"/>
    <n v="1729"/>
    <n v="0"/>
    <n v="1027.5"/>
    <n v="0.69"/>
    <x v="27"/>
    <n v="1"/>
    <x v="2"/>
    <x v="0"/>
    <x v="13"/>
    <n v="9.6999999999999993"/>
    <n v="9.6999999999999993"/>
    <n v="0"/>
  </r>
  <r>
    <n v="350"/>
    <x v="90"/>
    <n v="5"/>
    <n v="8.1999999999999993"/>
    <n v="1933"/>
    <n v="0"/>
    <n v="1027.0999999999999"/>
    <n v="0.65"/>
    <x v="27"/>
    <n v="0.8"/>
    <x v="3"/>
    <x v="0"/>
    <x v="13"/>
    <n v="9.8000000000000007"/>
    <n v="7.8400000000000007"/>
    <n v="0"/>
  </r>
  <r>
    <n v="350"/>
    <x v="91"/>
    <n v="6.5"/>
    <n v="12.2"/>
    <n v="1917"/>
    <n v="0"/>
    <n v="1022.7"/>
    <n v="0.51"/>
    <x v="27"/>
    <n v="0.8"/>
    <x v="3"/>
    <x v="0"/>
    <x v="13"/>
    <n v="5.8000000000000007"/>
    <n v="4.6400000000000006"/>
    <n v="0"/>
  </r>
  <r>
    <n v="350"/>
    <x v="92"/>
    <n v="4.4000000000000004"/>
    <n v="14.2"/>
    <n v="1955"/>
    <n v="0"/>
    <n v="1021.9"/>
    <n v="0.49"/>
    <x v="27"/>
    <n v="0.8"/>
    <x v="3"/>
    <x v="0"/>
    <x v="13"/>
    <n v="3.8000000000000007"/>
    <n v="3.0400000000000009"/>
    <n v="0"/>
  </r>
  <r>
    <n v="350"/>
    <x v="93"/>
    <n v="3.2"/>
    <n v="13.9"/>
    <n v="2035"/>
    <n v="0"/>
    <n v="1019.4"/>
    <n v="0.54"/>
    <x v="27"/>
    <n v="0.8"/>
    <x v="3"/>
    <x v="0"/>
    <x v="13"/>
    <n v="4.0999999999999996"/>
    <n v="3.28"/>
    <n v="0"/>
  </r>
  <r>
    <n v="350"/>
    <x v="94"/>
    <n v="4.7"/>
    <n v="11.1"/>
    <n v="2097"/>
    <n v="0"/>
    <n v="1019.1"/>
    <n v="0.53"/>
    <x v="27"/>
    <n v="0.8"/>
    <x v="3"/>
    <x v="0"/>
    <x v="13"/>
    <n v="6.9"/>
    <n v="5.5200000000000005"/>
    <n v="0"/>
  </r>
  <r>
    <n v="350"/>
    <x v="95"/>
    <n v="5.3"/>
    <n v="8.3000000000000007"/>
    <n v="2176"/>
    <n v="0"/>
    <n v="1024.3"/>
    <n v="0.39"/>
    <x v="27"/>
    <n v="0.8"/>
    <x v="3"/>
    <x v="0"/>
    <x v="13"/>
    <n v="9.6999999999999993"/>
    <n v="7.76"/>
    <n v="0"/>
  </r>
  <r>
    <n v="350"/>
    <x v="96"/>
    <n v="3"/>
    <n v="7.2"/>
    <n v="2152"/>
    <n v="0"/>
    <n v="1026.2"/>
    <n v="0.5"/>
    <x v="27"/>
    <n v="0.8"/>
    <x v="3"/>
    <x v="0"/>
    <x v="14"/>
    <n v="10.8"/>
    <n v="8.64"/>
    <n v="0"/>
  </r>
  <r>
    <n v="350"/>
    <x v="97"/>
    <n v="3.1"/>
    <n v="9"/>
    <n v="2119"/>
    <n v="0"/>
    <n v="1026.5"/>
    <n v="0.57999999999999996"/>
    <x v="27"/>
    <n v="0.8"/>
    <x v="3"/>
    <x v="0"/>
    <x v="14"/>
    <n v="9"/>
    <n v="7.2"/>
    <n v="0"/>
  </r>
  <r>
    <n v="350"/>
    <x v="98"/>
    <n v="4.3"/>
    <n v="7.9"/>
    <n v="2025"/>
    <n v="0"/>
    <n v="1027"/>
    <n v="0.75"/>
    <x v="27"/>
    <n v="0.8"/>
    <x v="3"/>
    <x v="0"/>
    <x v="14"/>
    <n v="10.1"/>
    <n v="8.08"/>
    <n v="0"/>
  </r>
  <r>
    <n v="350"/>
    <x v="99"/>
    <n v="3.3"/>
    <n v="9"/>
    <n v="1530"/>
    <n v="0"/>
    <n v="1028.4000000000001"/>
    <n v="0.72"/>
    <x v="27"/>
    <n v="0.8"/>
    <x v="3"/>
    <x v="0"/>
    <x v="14"/>
    <n v="9"/>
    <n v="7.2"/>
    <n v="0"/>
  </r>
  <r>
    <n v="350"/>
    <x v="100"/>
    <n v="2.2999999999999998"/>
    <n v="9.8000000000000007"/>
    <n v="2110"/>
    <n v="0"/>
    <n v="1021.7"/>
    <n v="0.75"/>
    <x v="27"/>
    <n v="0.8"/>
    <x v="3"/>
    <x v="0"/>
    <x v="14"/>
    <n v="8.1999999999999993"/>
    <n v="6.56"/>
    <n v="0"/>
  </r>
  <r>
    <n v="350"/>
    <x v="101"/>
    <n v="3.8"/>
    <n v="15.8"/>
    <n v="2190"/>
    <n v="-0.1"/>
    <n v="1008.6"/>
    <n v="0.54"/>
    <x v="27"/>
    <n v="0.8"/>
    <x v="3"/>
    <x v="0"/>
    <x v="14"/>
    <n v="2.1999999999999993"/>
    <n v="1.7599999999999996"/>
    <n v="0"/>
  </r>
  <r>
    <n v="350"/>
    <x v="102"/>
    <n v="3.7"/>
    <n v="13.4"/>
    <n v="1003"/>
    <n v="3.7"/>
    <n v="1004.6"/>
    <n v="0.8"/>
    <x v="27"/>
    <n v="0.8"/>
    <x v="3"/>
    <x v="0"/>
    <x v="14"/>
    <n v="4.5999999999999996"/>
    <n v="3.6799999999999997"/>
    <n v="0"/>
  </r>
  <r>
    <n v="350"/>
    <x v="103"/>
    <n v="2.6"/>
    <n v="12.9"/>
    <n v="2073"/>
    <n v="0.4"/>
    <n v="1007"/>
    <n v="0.65"/>
    <x v="27"/>
    <n v="0.8"/>
    <x v="3"/>
    <x v="0"/>
    <x v="15"/>
    <n v="5.0999999999999996"/>
    <n v="4.08"/>
    <n v="0"/>
  </r>
  <r>
    <n v="350"/>
    <x v="104"/>
    <n v="3.4"/>
    <n v="14.4"/>
    <n v="1106"/>
    <n v="2.2999999999999998"/>
    <n v="998.8"/>
    <n v="0.74"/>
    <x v="27"/>
    <n v="0.8"/>
    <x v="3"/>
    <x v="0"/>
    <x v="15"/>
    <n v="3.5999999999999996"/>
    <n v="2.88"/>
    <n v="0"/>
  </r>
  <r>
    <n v="350"/>
    <x v="105"/>
    <n v="1.8"/>
    <n v="10.6"/>
    <n v="616"/>
    <n v="0.6"/>
    <n v="1008.9"/>
    <n v="0.76"/>
    <x v="27"/>
    <n v="0.8"/>
    <x v="3"/>
    <x v="0"/>
    <x v="15"/>
    <n v="7.4"/>
    <n v="5.9200000000000008"/>
    <n v="0"/>
  </r>
  <r>
    <n v="350"/>
    <x v="106"/>
    <n v="1.6"/>
    <n v="9.5"/>
    <n v="575"/>
    <n v="-0.1"/>
    <n v="1013.4"/>
    <n v="0.8"/>
    <x v="27"/>
    <n v="0.8"/>
    <x v="3"/>
    <x v="0"/>
    <x v="15"/>
    <n v="8.5"/>
    <n v="6.8000000000000007"/>
    <n v="0"/>
  </r>
  <r>
    <n v="350"/>
    <x v="107"/>
    <n v="1.9"/>
    <n v="10.199999999999999"/>
    <n v="1894"/>
    <n v="0"/>
    <n v="1014.3"/>
    <n v="0.71"/>
    <x v="27"/>
    <n v="0.8"/>
    <x v="3"/>
    <x v="0"/>
    <x v="15"/>
    <n v="7.8000000000000007"/>
    <n v="6.2400000000000011"/>
    <n v="0"/>
  </r>
  <r>
    <n v="350"/>
    <x v="108"/>
    <n v="3.3"/>
    <n v="10.3"/>
    <n v="2125"/>
    <n v="0"/>
    <n v="1009.3"/>
    <n v="0.68"/>
    <x v="27"/>
    <n v="0.8"/>
    <x v="3"/>
    <x v="0"/>
    <x v="15"/>
    <n v="7.6999999999999993"/>
    <n v="6.16"/>
    <n v="0"/>
  </r>
  <r>
    <n v="350"/>
    <x v="109"/>
    <n v="3.3"/>
    <n v="11.5"/>
    <n v="1994"/>
    <n v="7.1"/>
    <n v="1007"/>
    <n v="0.74"/>
    <x v="27"/>
    <n v="0.8"/>
    <x v="3"/>
    <x v="0"/>
    <x v="15"/>
    <n v="6.5"/>
    <n v="5.2"/>
    <n v="0"/>
  </r>
  <r>
    <n v="350"/>
    <x v="110"/>
    <n v="1.9"/>
    <n v="12.2"/>
    <n v="1207"/>
    <n v="0"/>
    <n v="1010.3"/>
    <n v="0.83"/>
    <x v="27"/>
    <n v="0.8"/>
    <x v="3"/>
    <x v="0"/>
    <x v="16"/>
    <n v="5.8000000000000007"/>
    <n v="4.6400000000000006"/>
    <n v="0"/>
  </r>
  <r>
    <n v="350"/>
    <x v="111"/>
    <n v="2.2999999999999998"/>
    <n v="12.3"/>
    <n v="1590"/>
    <n v="0"/>
    <n v="1017.2"/>
    <n v="0.76"/>
    <x v="27"/>
    <n v="0.8"/>
    <x v="3"/>
    <x v="0"/>
    <x v="16"/>
    <n v="5.6999999999999993"/>
    <n v="4.5599999999999996"/>
    <n v="0"/>
  </r>
  <r>
    <n v="350"/>
    <x v="112"/>
    <n v="2.2999999999999998"/>
    <n v="11.6"/>
    <n v="835"/>
    <n v="2"/>
    <n v="1014.6"/>
    <n v="0.85"/>
    <x v="27"/>
    <n v="0.8"/>
    <x v="3"/>
    <x v="0"/>
    <x v="16"/>
    <n v="6.4"/>
    <n v="5.120000000000001"/>
    <n v="0"/>
  </r>
  <r>
    <n v="350"/>
    <x v="113"/>
    <n v="3.9"/>
    <n v="11.3"/>
    <n v="462"/>
    <n v="17.899999999999999"/>
    <n v="1017.9"/>
    <n v="0.95"/>
    <x v="27"/>
    <n v="0.8"/>
    <x v="3"/>
    <x v="0"/>
    <x v="16"/>
    <n v="6.6999999999999993"/>
    <n v="5.3599999999999994"/>
    <n v="0"/>
  </r>
  <r>
    <n v="350"/>
    <x v="114"/>
    <n v="3.4"/>
    <n v="9.8000000000000007"/>
    <n v="2007"/>
    <n v="0"/>
    <n v="1022.5"/>
    <n v="0.84"/>
    <x v="27"/>
    <n v="0.8"/>
    <x v="3"/>
    <x v="0"/>
    <x v="16"/>
    <n v="8.1999999999999993"/>
    <n v="6.56"/>
    <n v="0"/>
  </r>
  <r>
    <n v="350"/>
    <x v="115"/>
    <n v="2.8"/>
    <n v="11.5"/>
    <n v="2255"/>
    <n v="0"/>
    <n v="1022.4"/>
    <n v="0.76"/>
    <x v="27"/>
    <n v="0.8"/>
    <x v="3"/>
    <x v="0"/>
    <x v="16"/>
    <n v="6.5"/>
    <n v="5.2"/>
    <n v="0"/>
  </r>
  <r>
    <n v="350"/>
    <x v="116"/>
    <n v="2.5"/>
    <n v="13.9"/>
    <n v="2508"/>
    <n v="0"/>
    <n v="1024.9000000000001"/>
    <n v="0.63"/>
    <x v="27"/>
    <n v="0.8"/>
    <x v="3"/>
    <x v="0"/>
    <x v="16"/>
    <n v="4.0999999999999996"/>
    <n v="3.28"/>
    <n v="0"/>
  </r>
  <r>
    <n v="350"/>
    <x v="117"/>
    <n v="2"/>
    <n v="14.1"/>
    <n v="2521"/>
    <n v="0"/>
    <n v="1026.9000000000001"/>
    <n v="0.62"/>
    <x v="27"/>
    <n v="0.8"/>
    <x v="3"/>
    <x v="0"/>
    <x v="17"/>
    <n v="3.9000000000000004"/>
    <n v="3.1200000000000006"/>
    <n v="0"/>
  </r>
  <r>
    <n v="350"/>
    <x v="118"/>
    <n v="2.6"/>
    <n v="15.9"/>
    <n v="2525"/>
    <n v="0"/>
    <n v="1025.9000000000001"/>
    <n v="0.65"/>
    <x v="27"/>
    <n v="0.8"/>
    <x v="3"/>
    <x v="0"/>
    <x v="17"/>
    <n v="2.0999999999999996"/>
    <n v="1.6799999999999997"/>
    <n v="0"/>
  </r>
  <r>
    <n v="350"/>
    <x v="119"/>
    <n v="2.2999999999999998"/>
    <n v="17.8"/>
    <n v="2465"/>
    <n v="0"/>
    <n v="1022.5"/>
    <n v="0.66"/>
    <x v="27"/>
    <n v="0.8"/>
    <x v="3"/>
    <x v="0"/>
    <x v="17"/>
    <n v="0.19999999999999929"/>
    <n v="0.15999999999999945"/>
    <n v="0"/>
  </r>
  <r>
    <n v="350"/>
    <x v="120"/>
    <n v="1.6"/>
    <n v="19.5"/>
    <n v="2511"/>
    <n v="0"/>
    <n v="1017.6"/>
    <n v="0.56999999999999995"/>
    <x v="27"/>
    <n v="0.8"/>
    <x v="4"/>
    <x v="0"/>
    <x v="17"/>
    <n v="0"/>
    <n v="0"/>
    <n v="1.5"/>
  </r>
  <r>
    <n v="350"/>
    <x v="121"/>
    <n v="2.8"/>
    <n v="19"/>
    <n v="2191"/>
    <n v="0"/>
    <n v="1014.2"/>
    <n v="0.65"/>
    <x v="27"/>
    <n v="0.8"/>
    <x v="4"/>
    <x v="0"/>
    <x v="17"/>
    <n v="0"/>
    <n v="0"/>
    <n v="1"/>
  </r>
  <r>
    <n v="350"/>
    <x v="122"/>
    <n v="3.9"/>
    <n v="13.6"/>
    <n v="2239"/>
    <n v="0"/>
    <n v="1011.9"/>
    <n v="0.64"/>
    <x v="27"/>
    <n v="0.8"/>
    <x v="4"/>
    <x v="0"/>
    <x v="17"/>
    <n v="4.4000000000000004"/>
    <n v="3.5200000000000005"/>
    <n v="0"/>
  </r>
  <r>
    <n v="350"/>
    <x v="123"/>
    <n v="4.3"/>
    <n v="9.8000000000000007"/>
    <n v="1703"/>
    <n v="-0.1"/>
    <n v="1015.1"/>
    <n v="0.67"/>
    <x v="27"/>
    <n v="0.8"/>
    <x v="4"/>
    <x v="0"/>
    <x v="17"/>
    <n v="8.1999999999999993"/>
    <n v="6.56"/>
    <n v="0"/>
  </r>
  <r>
    <n v="350"/>
    <x v="124"/>
    <n v="3.9"/>
    <n v="9"/>
    <n v="1420"/>
    <n v="0"/>
    <n v="1018.7"/>
    <n v="0.64"/>
    <x v="27"/>
    <n v="0.8"/>
    <x v="4"/>
    <x v="0"/>
    <x v="18"/>
    <n v="9"/>
    <n v="7.2"/>
    <n v="0"/>
  </r>
  <r>
    <n v="350"/>
    <x v="125"/>
    <n v="5"/>
    <n v="10.4"/>
    <n v="1899"/>
    <n v="0"/>
    <n v="1022"/>
    <n v="0.68"/>
    <x v="27"/>
    <n v="0.8"/>
    <x v="4"/>
    <x v="0"/>
    <x v="18"/>
    <n v="7.6"/>
    <n v="6.08"/>
    <n v="0"/>
  </r>
  <r>
    <n v="350"/>
    <x v="126"/>
    <n v="3.8"/>
    <n v="11.1"/>
    <n v="1383"/>
    <n v="0"/>
    <n v="1020.8"/>
    <n v="0.69"/>
    <x v="27"/>
    <n v="0.8"/>
    <x v="4"/>
    <x v="0"/>
    <x v="18"/>
    <n v="6.9"/>
    <n v="5.5200000000000005"/>
    <n v="0"/>
  </r>
  <r>
    <n v="350"/>
    <x v="127"/>
    <n v="3.7"/>
    <n v="12.6"/>
    <n v="2071"/>
    <n v="0"/>
    <n v="1018.5"/>
    <n v="0.56000000000000005"/>
    <x v="27"/>
    <n v="0.8"/>
    <x v="4"/>
    <x v="0"/>
    <x v="18"/>
    <n v="5.4"/>
    <n v="4.32"/>
    <n v="0"/>
  </r>
  <r>
    <n v="350"/>
    <x v="128"/>
    <n v="3.7"/>
    <n v="13.8"/>
    <n v="2729"/>
    <n v="0"/>
    <n v="1020.5"/>
    <n v="0.45"/>
    <x v="27"/>
    <n v="0.8"/>
    <x v="4"/>
    <x v="0"/>
    <x v="18"/>
    <n v="4.1999999999999993"/>
    <n v="3.3599999999999994"/>
    <n v="0"/>
  </r>
  <r>
    <n v="350"/>
    <x v="129"/>
    <n v="3.6"/>
    <n v="16.2"/>
    <n v="2751"/>
    <n v="0"/>
    <n v="1018.9"/>
    <n v="0.45"/>
    <x v="27"/>
    <n v="0.8"/>
    <x v="4"/>
    <x v="0"/>
    <x v="18"/>
    <n v="1.8000000000000007"/>
    <n v="1.4400000000000006"/>
    <n v="0"/>
  </r>
  <r>
    <n v="350"/>
    <x v="130"/>
    <n v="3.5"/>
    <n v="18.3"/>
    <n v="2773"/>
    <n v="0"/>
    <n v="1013.1"/>
    <n v="0.42"/>
    <x v="27"/>
    <n v="0.8"/>
    <x v="4"/>
    <x v="0"/>
    <x v="18"/>
    <n v="0"/>
    <n v="0"/>
    <n v="0.30000000000000071"/>
  </r>
  <r>
    <n v="350"/>
    <x v="131"/>
    <n v="4.2"/>
    <n v="19.399999999999999"/>
    <n v="2759"/>
    <n v="0"/>
    <n v="1012.8"/>
    <n v="0.42"/>
    <x v="27"/>
    <n v="0.8"/>
    <x v="4"/>
    <x v="0"/>
    <x v="19"/>
    <n v="0"/>
    <n v="0"/>
    <n v="1.3999999999999986"/>
  </r>
  <r>
    <n v="350"/>
    <x v="132"/>
    <n v="3.6"/>
    <n v="17.2"/>
    <n v="2845"/>
    <n v="0"/>
    <n v="1017.4"/>
    <n v="0.39"/>
    <x v="27"/>
    <n v="0.8"/>
    <x v="4"/>
    <x v="0"/>
    <x v="19"/>
    <n v="0.80000000000000071"/>
    <n v="0.64000000000000057"/>
    <n v="0"/>
  </r>
  <r>
    <n v="350"/>
    <x v="133"/>
    <n v="3.8"/>
    <n v="15"/>
    <n v="2572"/>
    <n v="0"/>
    <n v="1018.9"/>
    <n v="0.59"/>
    <x v="27"/>
    <n v="0.8"/>
    <x v="4"/>
    <x v="0"/>
    <x v="19"/>
    <n v="3"/>
    <n v="2.4000000000000004"/>
    <n v="0"/>
  </r>
  <r>
    <n v="350"/>
    <x v="134"/>
    <n v="4.9000000000000004"/>
    <n v="14.4"/>
    <n v="2213"/>
    <n v="0"/>
    <n v="1020.5"/>
    <n v="0.56000000000000005"/>
    <x v="27"/>
    <n v="0.8"/>
    <x v="4"/>
    <x v="0"/>
    <x v="19"/>
    <n v="3.5999999999999996"/>
    <n v="2.88"/>
    <n v="0"/>
  </r>
  <r>
    <n v="350"/>
    <x v="135"/>
    <n v="4"/>
    <n v="12.5"/>
    <n v="2637"/>
    <n v="0"/>
    <n v="1021.8"/>
    <n v="0.67"/>
    <x v="27"/>
    <n v="0.8"/>
    <x v="4"/>
    <x v="0"/>
    <x v="19"/>
    <n v="5.5"/>
    <n v="4.4000000000000004"/>
    <n v="0"/>
  </r>
  <r>
    <n v="350"/>
    <x v="136"/>
    <n v="4.0999999999999996"/>
    <n v="14"/>
    <n v="2448"/>
    <n v="0"/>
    <n v="1019.2"/>
    <n v="0.66"/>
    <x v="27"/>
    <n v="0.8"/>
    <x v="4"/>
    <x v="0"/>
    <x v="19"/>
    <n v="4"/>
    <n v="3.2"/>
    <n v="0"/>
  </r>
  <r>
    <n v="350"/>
    <x v="137"/>
    <n v="2.9"/>
    <n v="13.7"/>
    <n v="1457"/>
    <n v="-0.1"/>
    <n v="1018"/>
    <n v="0.7"/>
    <x v="27"/>
    <n v="0.8"/>
    <x v="4"/>
    <x v="0"/>
    <x v="19"/>
    <n v="4.3000000000000007"/>
    <n v="3.4400000000000008"/>
    <n v="0"/>
  </r>
  <r>
    <n v="350"/>
    <x v="138"/>
    <n v="3"/>
    <n v="15.8"/>
    <n v="2807"/>
    <n v="0"/>
    <n v="1019.4"/>
    <n v="0.56000000000000005"/>
    <x v="27"/>
    <n v="0.8"/>
    <x v="4"/>
    <x v="0"/>
    <x v="20"/>
    <n v="2.1999999999999993"/>
    <n v="1.7599999999999996"/>
    <n v="0"/>
  </r>
  <r>
    <n v="350"/>
    <x v="139"/>
    <n v="3.5"/>
    <n v="15.7"/>
    <n v="2790"/>
    <n v="0"/>
    <n v="1018.2"/>
    <n v="0.59"/>
    <x v="27"/>
    <n v="0.8"/>
    <x v="4"/>
    <x v="0"/>
    <x v="20"/>
    <n v="2.3000000000000007"/>
    <n v="1.8400000000000007"/>
    <n v="0"/>
  </r>
  <r>
    <n v="350"/>
    <x v="140"/>
    <n v="3.5"/>
    <n v="12.9"/>
    <n v="2178"/>
    <n v="0"/>
    <n v="1015"/>
    <n v="0.68"/>
    <x v="27"/>
    <n v="0.8"/>
    <x v="4"/>
    <x v="0"/>
    <x v="20"/>
    <n v="5.0999999999999996"/>
    <n v="4.08"/>
    <n v="0"/>
  </r>
  <r>
    <n v="350"/>
    <x v="141"/>
    <n v="4"/>
    <n v="10.6"/>
    <n v="2204"/>
    <n v="0.2"/>
    <n v="1016.7"/>
    <n v="0.63"/>
    <x v="27"/>
    <n v="0.8"/>
    <x v="4"/>
    <x v="0"/>
    <x v="20"/>
    <n v="7.4"/>
    <n v="5.9200000000000008"/>
    <n v="0"/>
  </r>
  <r>
    <n v="350"/>
    <x v="142"/>
    <n v="4.3"/>
    <n v="10.3"/>
    <n v="2039"/>
    <n v="0.1"/>
    <n v="1018.3"/>
    <n v="0.64"/>
    <x v="27"/>
    <n v="0.8"/>
    <x v="4"/>
    <x v="0"/>
    <x v="20"/>
    <n v="7.6999999999999993"/>
    <n v="6.16"/>
    <n v="0"/>
  </r>
  <r>
    <n v="350"/>
    <x v="143"/>
    <n v="4"/>
    <n v="12.6"/>
    <n v="690"/>
    <n v="6.6"/>
    <n v="1013.3"/>
    <n v="0.82"/>
    <x v="27"/>
    <n v="0.8"/>
    <x v="4"/>
    <x v="0"/>
    <x v="20"/>
    <n v="5.4"/>
    <n v="4.32"/>
    <n v="0"/>
  </r>
  <r>
    <n v="350"/>
    <x v="144"/>
    <n v="4.3"/>
    <n v="16.3"/>
    <n v="1264"/>
    <n v="1.3"/>
    <n v="1010.3"/>
    <n v="0.75"/>
    <x v="27"/>
    <n v="0.8"/>
    <x v="4"/>
    <x v="0"/>
    <x v="20"/>
    <n v="1.6999999999999993"/>
    <n v="1.3599999999999994"/>
    <n v="0"/>
  </r>
  <r>
    <n v="350"/>
    <x v="145"/>
    <n v="3.8"/>
    <n v="15.1"/>
    <n v="1703"/>
    <n v="-0.1"/>
    <n v="1016.5"/>
    <n v="0.63"/>
    <x v="27"/>
    <n v="0.8"/>
    <x v="4"/>
    <x v="0"/>
    <x v="21"/>
    <n v="2.9000000000000004"/>
    <n v="2.3200000000000003"/>
    <n v="0"/>
  </r>
  <r>
    <n v="350"/>
    <x v="146"/>
    <n v="5.5"/>
    <n v="14.6"/>
    <n v="732"/>
    <n v="11.7"/>
    <n v="1014"/>
    <n v="0.85"/>
    <x v="27"/>
    <n v="0.8"/>
    <x v="4"/>
    <x v="0"/>
    <x v="21"/>
    <n v="3.4000000000000004"/>
    <n v="2.7200000000000006"/>
    <n v="0"/>
  </r>
  <r>
    <n v="350"/>
    <x v="147"/>
    <n v="4.5999999999999996"/>
    <n v="14.8"/>
    <n v="1428"/>
    <n v="1.3"/>
    <n v="1015.8"/>
    <n v="0.82"/>
    <x v="27"/>
    <n v="0.8"/>
    <x v="4"/>
    <x v="0"/>
    <x v="21"/>
    <n v="3.1999999999999993"/>
    <n v="2.5599999999999996"/>
    <n v="0"/>
  </r>
  <r>
    <n v="350"/>
    <x v="148"/>
    <n v="3.7"/>
    <n v="15.2"/>
    <n v="1141"/>
    <n v="0.3"/>
    <n v="1020.7"/>
    <n v="0.86"/>
    <x v="27"/>
    <n v="0.8"/>
    <x v="4"/>
    <x v="0"/>
    <x v="21"/>
    <n v="2.8000000000000007"/>
    <n v="2.2400000000000007"/>
    <n v="0"/>
  </r>
  <r>
    <n v="350"/>
    <x v="149"/>
    <n v="2.9"/>
    <n v="17.7"/>
    <n v="1998"/>
    <n v="0"/>
    <n v="1019.8"/>
    <n v="0.8"/>
    <x v="27"/>
    <n v="0.8"/>
    <x v="4"/>
    <x v="0"/>
    <x v="21"/>
    <n v="0.30000000000000071"/>
    <n v="0.24000000000000057"/>
    <n v="0"/>
  </r>
  <r>
    <n v="350"/>
    <x v="150"/>
    <n v="1.8"/>
    <n v="20"/>
    <n v="2198"/>
    <n v="-0.1"/>
    <n v="1016.7"/>
    <n v="0.72"/>
    <x v="27"/>
    <n v="0.8"/>
    <x v="4"/>
    <x v="0"/>
    <x v="21"/>
    <n v="0"/>
    <n v="0"/>
    <n v="2"/>
  </r>
  <r>
    <n v="350"/>
    <x v="151"/>
    <n v="3.4"/>
    <n v="17"/>
    <n v="1665"/>
    <n v="0"/>
    <n v="1014.3"/>
    <n v="0.69"/>
    <x v="27"/>
    <n v="0.8"/>
    <x v="5"/>
    <x v="0"/>
    <x v="21"/>
    <n v="1"/>
    <n v="0.8"/>
    <n v="0"/>
  </r>
  <r>
    <n v="350"/>
    <x v="152"/>
    <n v="3"/>
    <n v="14.1"/>
    <n v="2085"/>
    <n v="0.7"/>
    <n v="1016.2"/>
    <n v="0.72"/>
    <x v="27"/>
    <n v="0.8"/>
    <x v="5"/>
    <x v="0"/>
    <x v="22"/>
    <n v="3.9000000000000004"/>
    <n v="3.1200000000000006"/>
    <n v="0"/>
  </r>
  <r>
    <n v="350"/>
    <x v="153"/>
    <n v="4"/>
    <n v="17.2"/>
    <n v="2186"/>
    <n v="0"/>
    <n v="1010.3"/>
    <n v="0.57999999999999996"/>
    <x v="27"/>
    <n v="0.8"/>
    <x v="5"/>
    <x v="0"/>
    <x v="22"/>
    <n v="0.80000000000000071"/>
    <n v="0.64000000000000057"/>
    <n v="0"/>
  </r>
  <r>
    <n v="350"/>
    <x v="154"/>
    <n v="3"/>
    <n v="15"/>
    <n v="1479"/>
    <n v="0.3"/>
    <n v="1007.7"/>
    <n v="0.72"/>
    <x v="27"/>
    <n v="0.8"/>
    <x v="5"/>
    <x v="0"/>
    <x v="22"/>
    <n v="3"/>
    <n v="2.4000000000000004"/>
    <n v="0"/>
  </r>
  <r>
    <n v="350"/>
    <x v="155"/>
    <n v="5"/>
    <n v="15.3"/>
    <n v="1442"/>
    <n v="4.7"/>
    <n v="1006.7"/>
    <n v="0.8"/>
    <x v="27"/>
    <n v="0.8"/>
    <x v="5"/>
    <x v="0"/>
    <x v="22"/>
    <n v="2.6999999999999993"/>
    <n v="2.1599999999999997"/>
    <n v="0"/>
  </r>
  <r>
    <n v="350"/>
    <x v="156"/>
    <n v="4"/>
    <n v="15.5"/>
    <n v="1757"/>
    <n v="3.9"/>
    <n v="1008.2"/>
    <n v="0.79"/>
    <x v="27"/>
    <n v="0.8"/>
    <x v="5"/>
    <x v="0"/>
    <x v="22"/>
    <n v="2.5"/>
    <n v="2"/>
    <n v="0"/>
  </r>
  <r>
    <n v="350"/>
    <x v="157"/>
    <n v="3.4"/>
    <n v="13.7"/>
    <n v="1362"/>
    <n v="17.7"/>
    <n v="1007.5"/>
    <n v="0.87"/>
    <x v="27"/>
    <n v="0.8"/>
    <x v="5"/>
    <x v="0"/>
    <x v="22"/>
    <n v="4.3000000000000007"/>
    <n v="3.4400000000000008"/>
    <n v="0"/>
  </r>
  <r>
    <n v="350"/>
    <x v="158"/>
    <n v="5.4"/>
    <n v="13.3"/>
    <n v="1775"/>
    <n v="3.6"/>
    <n v="1014.8"/>
    <n v="0.76"/>
    <x v="27"/>
    <n v="0.8"/>
    <x v="5"/>
    <x v="0"/>
    <x v="22"/>
    <n v="4.6999999999999993"/>
    <n v="3.76"/>
    <n v="0"/>
  </r>
  <r>
    <n v="350"/>
    <x v="159"/>
    <n v="2.8"/>
    <n v="14.9"/>
    <n v="1873"/>
    <n v="0"/>
    <n v="1021.7"/>
    <n v="0.71"/>
    <x v="27"/>
    <n v="0.8"/>
    <x v="5"/>
    <x v="0"/>
    <x v="23"/>
    <n v="3.0999999999999996"/>
    <n v="2.48"/>
    <n v="0"/>
  </r>
  <r>
    <n v="350"/>
    <x v="160"/>
    <n v="3.9"/>
    <n v="14.4"/>
    <n v="1072"/>
    <n v="0.3"/>
    <n v="1017.4"/>
    <n v="0.79"/>
    <x v="27"/>
    <n v="0.8"/>
    <x v="5"/>
    <x v="0"/>
    <x v="23"/>
    <n v="3.5999999999999996"/>
    <n v="2.88"/>
    <n v="0"/>
  </r>
  <r>
    <n v="350"/>
    <x v="161"/>
    <n v="2.5"/>
    <n v="15.2"/>
    <n v="2821"/>
    <n v="0"/>
    <n v="1021.6"/>
    <n v="0.69"/>
    <x v="27"/>
    <n v="0.8"/>
    <x v="5"/>
    <x v="0"/>
    <x v="23"/>
    <n v="2.8000000000000007"/>
    <n v="2.2400000000000007"/>
    <n v="0"/>
  </r>
  <r>
    <n v="350"/>
    <x v="162"/>
    <n v="4.9000000000000004"/>
    <n v="21.6"/>
    <n v="2880"/>
    <n v="0"/>
    <n v="1016.3"/>
    <n v="0.54"/>
    <x v="27"/>
    <n v="0.8"/>
    <x v="5"/>
    <x v="0"/>
    <x v="23"/>
    <n v="0"/>
    <n v="0"/>
    <n v="3.6000000000000014"/>
  </r>
  <r>
    <n v="350"/>
    <x v="163"/>
    <n v="2.8"/>
    <n v="26.3"/>
    <n v="2807"/>
    <n v="0"/>
    <n v="1017.6"/>
    <n v="0.55000000000000004"/>
    <x v="27"/>
    <n v="0.8"/>
    <x v="5"/>
    <x v="0"/>
    <x v="23"/>
    <n v="0"/>
    <n v="0"/>
    <n v="8.3000000000000007"/>
  </r>
  <r>
    <n v="350"/>
    <x v="164"/>
    <n v="2.7"/>
    <n v="22.2"/>
    <n v="1188"/>
    <n v="0.2"/>
    <n v="1017.4"/>
    <n v="0.68"/>
    <x v="27"/>
    <n v="0.8"/>
    <x v="5"/>
    <x v="0"/>
    <x v="23"/>
    <n v="0"/>
    <n v="0"/>
    <n v="4.1999999999999993"/>
  </r>
  <r>
    <n v="350"/>
    <x v="165"/>
    <n v="3.7"/>
    <n v="18.3"/>
    <n v="2551"/>
    <n v="0"/>
    <n v="1022.1"/>
    <n v="0.64"/>
    <x v="27"/>
    <n v="0.8"/>
    <x v="5"/>
    <x v="0"/>
    <x v="23"/>
    <n v="0"/>
    <n v="0"/>
    <n v="0.30000000000000071"/>
  </r>
  <r>
    <n v="350"/>
    <x v="166"/>
    <n v="2.7"/>
    <n v="18.2"/>
    <n v="2901"/>
    <n v="0"/>
    <n v="1027.0999999999999"/>
    <n v="0.69"/>
    <x v="27"/>
    <n v="0.8"/>
    <x v="5"/>
    <x v="0"/>
    <x v="24"/>
    <n v="0"/>
    <n v="0"/>
    <n v="0.19999999999999929"/>
  </r>
  <r>
    <n v="350"/>
    <x v="167"/>
    <n v="2"/>
    <n v="19.2"/>
    <n v="2701"/>
    <n v="0"/>
    <n v="1025.4000000000001"/>
    <n v="0.66"/>
    <x v="27"/>
    <n v="0.8"/>
    <x v="5"/>
    <x v="0"/>
    <x v="24"/>
    <n v="0"/>
    <n v="0"/>
    <n v="1.1999999999999993"/>
  </r>
  <r>
    <n v="350"/>
    <x v="168"/>
    <n v="3"/>
    <n v="20.2"/>
    <n v="2822"/>
    <n v="0"/>
    <n v="1024"/>
    <n v="0.66"/>
    <x v="27"/>
    <n v="0.8"/>
    <x v="5"/>
    <x v="0"/>
    <x v="24"/>
    <n v="0"/>
    <n v="0"/>
    <n v="2.1999999999999993"/>
  </r>
  <r>
    <n v="350"/>
    <x v="169"/>
    <n v="2.7"/>
    <n v="19.8"/>
    <n v="2730"/>
    <n v="0"/>
    <n v="1026.3"/>
    <n v="0.65"/>
    <x v="27"/>
    <n v="0.8"/>
    <x v="5"/>
    <x v="0"/>
    <x v="24"/>
    <n v="0"/>
    <n v="0"/>
    <n v="1.8000000000000007"/>
  </r>
  <r>
    <n v="350"/>
    <x v="170"/>
    <n v="3.2"/>
    <n v="20.7"/>
    <n v="2877"/>
    <n v="0"/>
    <n v="1025.2"/>
    <n v="0.48"/>
    <x v="27"/>
    <n v="0.8"/>
    <x v="5"/>
    <x v="0"/>
    <x v="24"/>
    <n v="0"/>
    <n v="0"/>
    <n v="2.6999999999999993"/>
  </r>
  <r>
    <n v="350"/>
    <x v="171"/>
    <n v="2.6"/>
    <n v="24.2"/>
    <n v="2996"/>
    <n v="0"/>
    <n v="1019.7"/>
    <n v="0.43"/>
    <x v="27"/>
    <n v="0.8"/>
    <x v="5"/>
    <x v="0"/>
    <x v="24"/>
    <n v="0"/>
    <n v="0"/>
    <n v="6.1999999999999993"/>
  </r>
  <r>
    <n v="350"/>
    <x v="172"/>
    <n v="3.7"/>
    <n v="23.3"/>
    <n v="1882"/>
    <n v="0.1"/>
    <n v="1013.8"/>
    <n v="0.55000000000000004"/>
    <x v="27"/>
    <n v="0.8"/>
    <x v="5"/>
    <x v="0"/>
    <x v="24"/>
    <n v="0"/>
    <n v="0"/>
    <n v="5.3000000000000007"/>
  </r>
  <r>
    <n v="350"/>
    <x v="173"/>
    <n v="5.6"/>
    <n v="18.3"/>
    <n v="2122"/>
    <n v="2.1"/>
    <n v="1012.7"/>
    <n v="0.6"/>
    <x v="27"/>
    <n v="0.8"/>
    <x v="5"/>
    <x v="0"/>
    <x v="25"/>
    <n v="0"/>
    <n v="0"/>
    <n v="0.30000000000000071"/>
  </r>
  <r>
    <n v="350"/>
    <x v="174"/>
    <n v="4.0999999999999996"/>
    <n v="18.399999999999999"/>
    <n v="1479"/>
    <n v="0"/>
    <n v="1012.9"/>
    <n v="0.7"/>
    <x v="27"/>
    <n v="0.8"/>
    <x v="5"/>
    <x v="0"/>
    <x v="25"/>
    <n v="0"/>
    <n v="0"/>
    <n v="0.39999999999999858"/>
  </r>
  <r>
    <n v="350"/>
    <x v="175"/>
    <n v="3"/>
    <n v="22.1"/>
    <n v="2511"/>
    <n v="0"/>
    <n v="1012.3"/>
    <n v="0.69"/>
    <x v="27"/>
    <n v="0.8"/>
    <x v="5"/>
    <x v="0"/>
    <x v="25"/>
    <n v="0"/>
    <n v="0"/>
    <n v="4.1000000000000014"/>
  </r>
  <r>
    <n v="350"/>
    <x v="176"/>
    <n v="4"/>
    <n v="20.100000000000001"/>
    <n v="1192"/>
    <n v="3.4"/>
    <n v="1013"/>
    <n v="0.79"/>
    <x v="27"/>
    <n v="0.8"/>
    <x v="5"/>
    <x v="0"/>
    <x v="25"/>
    <n v="0"/>
    <n v="0"/>
    <n v="2.1000000000000014"/>
  </r>
  <r>
    <n v="350"/>
    <x v="177"/>
    <n v="3.1"/>
    <n v="19.8"/>
    <n v="2018"/>
    <n v="1.2"/>
    <n v="1021.6"/>
    <n v="0.7"/>
    <x v="27"/>
    <n v="0.8"/>
    <x v="5"/>
    <x v="0"/>
    <x v="25"/>
    <n v="0"/>
    <n v="0"/>
    <n v="1.8000000000000007"/>
  </r>
  <r>
    <n v="350"/>
    <x v="178"/>
    <n v="3.4"/>
    <n v="22.2"/>
    <n v="1798"/>
    <n v="0"/>
    <n v="1024.0999999999999"/>
    <n v="0.74"/>
    <x v="27"/>
    <n v="0.8"/>
    <x v="5"/>
    <x v="0"/>
    <x v="25"/>
    <n v="0"/>
    <n v="0"/>
    <n v="4.1999999999999993"/>
  </r>
  <r>
    <n v="350"/>
    <x v="179"/>
    <n v="3.3"/>
    <n v="22.8"/>
    <n v="2947"/>
    <n v="0"/>
    <n v="1024.0999999999999"/>
    <n v="0.7"/>
    <x v="27"/>
    <n v="0.8"/>
    <x v="5"/>
    <x v="0"/>
    <x v="25"/>
    <n v="0"/>
    <n v="0"/>
    <n v="4.8000000000000007"/>
  </r>
  <r>
    <n v="350"/>
    <x v="180"/>
    <n v="2.8"/>
    <n v="25.1"/>
    <n v="2947"/>
    <n v="0"/>
    <n v="1019.2"/>
    <n v="0.56000000000000005"/>
    <x v="27"/>
    <n v="0.8"/>
    <x v="5"/>
    <x v="0"/>
    <x v="26"/>
    <n v="0"/>
    <n v="0"/>
    <n v="7.1000000000000014"/>
  </r>
  <r>
    <n v="350"/>
    <x v="181"/>
    <n v="2.4"/>
    <n v="28.9"/>
    <n v="2777"/>
    <n v="0"/>
    <n v="1014.6"/>
    <n v="0.45"/>
    <x v="27"/>
    <n v="0.8"/>
    <x v="6"/>
    <x v="0"/>
    <x v="26"/>
    <n v="0"/>
    <n v="0"/>
    <n v="10.899999999999999"/>
  </r>
  <r>
    <n v="350"/>
    <x v="182"/>
    <n v="3.8"/>
    <n v="24.2"/>
    <n v="2523"/>
    <n v="2.2999999999999998"/>
    <n v="1015.6"/>
    <n v="0.64"/>
    <x v="27"/>
    <n v="0.8"/>
    <x v="6"/>
    <x v="0"/>
    <x v="26"/>
    <n v="0"/>
    <n v="0"/>
    <n v="6.1999999999999993"/>
  </r>
  <r>
    <n v="350"/>
    <x v="183"/>
    <n v="3.4"/>
    <n v="17.100000000000001"/>
    <n v="2542"/>
    <n v="0"/>
    <n v="1026.5999999999999"/>
    <n v="0.63"/>
    <x v="27"/>
    <n v="0.8"/>
    <x v="6"/>
    <x v="0"/>
    <x v="26"/>
    <n v="0.89999999999999858"/>
    <n v="0.71999999999999886"/>
    <n v="0"/>
  </r>
  <r>
    <n v="350"/>
    <x v="184"/>
    <n v="2.5"/>
    <n v="18.8"/>
    <n v="2546"/>
    <n v="0"/>
    <n v="1025.7"/>
    <n v="0.55000000000000004"/>
    <x v="27"/>
    <n v="0.8"/>
    <x v="6"/>
    <x v="0"/>
    <x v="26"/>
    <n v="0"/>
    <n v="0"/>
    <n v="0.80000000000000071"/>
  </r>
  <r>
    <n v="350"/>
    <x v="185"/>
    <n v="3.8"/>
    <n v="19.3"/>
    <n v="1405"/>
    <n v="0.4"/>
    <n v="1015.5"/>
    <n v="0.6"/>
    <x v="27"/>
    <n v="0.8"/>
    <x v="6"/>
    <x v="0"/>
    <x v="26"/>
    <n v="0"/>
    <n v="0"/>
    <n v="1.3000000000000007"/>
  </r>
  <r>
    <n v="350"/>
    <x v="186"/>
    <n v="3.2"/>
    <n v="16.899999999999999"/>
    <n v="665"/>
    <n v="11.7"/>
    <n v="1006.6"/>
    <n v="0.91"/>
    <x v="27"/>
    <n v="0.8"/>
    <x v="6"/>
    <x v="0"/>
    <x v="26"/>
    <n v="1.1000000000000014"/>
    <n v="0.88000000000000123"/>
    <n v="0"/>
  </r>
  <r>
    <n v="350"/>
    <x v="187"/>
    <n v="4.5"/>
    <n v="16.5"/>
    <n v="1970"/>
    <n v="1.5"/>
    <n v="1007.3"/>
    <n v="0.74"/>
    <x v="27"/>
    <n v="0.8"/>
    <x v="6"/>
    <x v="0"/>
    <x v="27"/>
    <n v="1.5"/>
    <n v="1.2000000000000002"/>
    <n v="0"/>
  </r>
  <r>
    <n v="350"/>
    <x v="188"/>
    <n v="3.8"/>
    <n v="15"/>
    <n v="1831"/>
    <n v="12.6"/>
    <n v="1015.4"/>
    <n v="0.79"/>
    <x v="27"/>
    <n v="0.8"/>
    <x v="6"/>
    <x v="0"/>
    <x v="27"/>
    <n v="3"/>
    <n v="2.4000000000000004"/>
    <n v="0"/>
  </r>
  <r>
    <n v="350"/>
    <x v="189"/>
    <n v="2.5"/>
    <n v="18.5"/>
    <n v="2837"/>
    <n v="0"/>
    <n v="1021.3"/>
    <n v="0.63"/>
    <x v="27"/>
    <n v="0.8"/>
    <x v="6"/>
    <x v="0"/>
    <x v="27"/>
    <n v="0"/>
    <n v="0"/>
    <n v="0.5"/>
  </r>
  <r>
    <n v="350"/>
    <x v="190"/>
    <n v="2.4"/>
    <n v="19.600000000000001"/>
    <n v="2227"/>
    <n v="0"/>
    <n v="1022.2"/>
    <n v="0.66"/>
    <x v="27"/>
    <n v="0.8"/>
    <x v="6"/>
    <x v="0"/>
    <x v="27"/>
    <n v="0"/>
    <n v="0"/>
    <n v="1.6000000000000014"/>
  </r>
  <r>
    <n v="350"/>
    <x v="191"/>
    <n v="3.1"/>
    <n v="19.899999999999999"/>
    <n v="2178"/>
    <n v="0"/>
    <n v="1020.1"/>
    <n v="0.72"/>
    <x v="27"/>
    <n v="0.8"/>
    <x v="6"/>
    <x v="0"/>
    <x v="27"/>
    <n v="0"/>
    <n v="0"/>
    <n v="1.8999999999999986"/>
  </r>
  <r>
    <n v="350"/>
    <x v="192"/>
    <n v="3.1"/>
    <n v="20.399999999999999"/>
    <n v="2582"/>
    <n v="0"/>
    <n v="1015.1"/>
    <n v="0.69"/>
    <x v="27"/>
    <n v="0.8"/>
    <x v="6"/>
    <x v="0"/>
    <x v="27"/>
    <n v="0"/>
    <n v="0"/>
    <n v="2.3999999999999986"/>
  </r>
  <r>
    <n v="350"/>
    <x v="193"/>
    <n v="1.8"/>
    <n v="19.399999999999999"/>
    <n v="1284"/>
    <n v="0.2"/>
    <n v="1011.6"/>
    <n v="0.82"/>
    <x v="27"/>
    <n v="0.8"/>
    <x v="6"/>
    <x v="0"/>
    <x v="27"/>
    <n v="0"/>
    <n v="0"/>
    <n v="1.3999999999999986"/>
  </r>
  <r>
    <n v="350"/>
    <x v="194"/>
    <n v="2.8"/>
    <n v="20.5"/>
    <n v="1715"/>
    <n v="0.1"/>
    <n v="1014.5"/>
    <n v="0.72"/>
    <x v="27"/>
    <n v="0.8"/>
    <x v="6"/>
    <x v="0"/>
    <x v="28"/>
    <n v="0"/>
    <n v="0"/>
    <n v="2.5"/>
  </r>
  <r>
    <n v="350"/>
    <x v="195"/>
    <n v="3.5"/>
    <n v="18.899999999999999"/>
    <n v="1889"/>
    <n v="0.1"/>
    <n v="1017.2"/>
    <n v="0.61"/>
    <x v="27"/>
    <n v="0.8"/>
    <x v="6"/>
    <x v="0"/>
    <x v="28"/>
    <n v="0"/>
    <n v="0"/>
    <n v="0.89999999999999858"/>
  </r>
  <r>
    <n v="350"/>
    <x v="196"/>
    <n v="4.3"/>
    <n v="16.8"/>
    <n v="1261"/>
    <n v="6.2"/>
    <n v="1014.6"/>
    <n v="0.82"/>
    <x v="27"/>
    <n v="0.8"/>
    <x v="6"/>
    <x v="0"/>
    <x v="28"/>
    <n v="1.1999999999999993"/>
    <n v="0.95999999999999952"/>
    <n v="0"/>
  </r>
  <r>
    <n v="350"/>
    <x v="197"/>
    <n v="2"/>
    <n v="18.899999999999999"/>
    <n v="2749"/>
    <n v="0"/>
    <n v="1017.6"/>
    <n v="0.69"/>
    <x v="27"/>
    <n v="0.8"/>
    <x v="6"/>
    <x v="0"/>
    <x v="28"/>
    <n v="0"/>
    <n v="0"/>
    <n v="0.89999999999999858"/>
  </r>
  <r>
    <n v="350"/>
    <x v="198"/>
    <n v="1.7"/>
    <n v="21.6"/>
    <n v="2121"/>
    <n v="0"/>
    <n v="1014"/>
    <n v="0.65"/>
    <x v="27"/>
    <n v="0.8"/>
    <x v="6"/>
    <x v="0"/>
    <x v="28"/>
    <n v="0"/>
    <n v="0"/>
    <n v="3.6000000000000014"/>
  </r>
  <r>
    <n v="350"/>
    <x v="199"/>
    <n v="3.4"/>
    <n v="23"/>
    <n v="1818"/>
    <n v="2.2999999999999998"/>
    <n v="1006.8"/>
    <n v="0.68"/>
    <x v="27"/>
    <n v="0.8"/>
    <x v="6"/>
    <x v="0"/>
    <x v="28"/>
    <n v="0"/>
    <n v="0"/>
    <n v="5"/>
  </r>
  <r>
    <n v="350"/>
    <x v="200"/>
    <n v="2.7"/>
    <n v="20.100000000000001"/>
    <n v="1536"/>
    <n v="2.2999999999999998"/>
    <n v="1004"/>
    <n v="0.82"/>
    <x v="27"/>
    <n v="0.8"/>
    <x v="6"/>
    <x v="0"/>
    <x v="28"/>
    <n v="0"/>
    <n v="0"/>
    <n v="2.1000000000000014"/>
  </r>
  <r>
    <n v="350"/>
    <x v="201"/>
    <n v="3.8"/>
    <n v="18.5"/>
    <n v="1632"/>
    <n v="1.9"/>
    <n v="1003.2"/>
    <n v="0.8"/>
    <x v="27"/>
    <n v="0.8"/>
    <x v="6"/>
    <x v="0"/>
    <x v="29"/>
    <n v="0"/>
    <n v="0"/>
    <n v="0.5"/>
  </r>
  <r>
    <n v="350"/>
    <x v="202"/>
    <n v="3.9"/>
    <n v="19.2"/>
    <n v="1684"/>
    <n v="0.6"/>
    <n v="1009.4"/>
    <n v="0.78"/>
    <x v="27"/>
    <n v="0.8"/>
    <x v="6"/>
    <x v="0"/>
    <x v="29"/>
    <n v="0"/>
    <n v="0"/>
    <n v="1.1999999999999993"/>
  </r>
  <r>
    <n v="350"/>
    <x v="203"/>
    <n v="2.7"/>
    <n v="18.2"/>
    <n v="1194"/>
    <n v="2.8"/>
    <n v="1012.4"/>
    <n v="0.85"/>
    <x v="27"/>
    <n v="0.8"/>
    <x v="6"/>
    <x v="0"/>
    <x v="29"/>
    <n v="0"/>
    <n v="0"/>
    <n v="0.19999999999999929"/>
  </r>
  <r>
    <n v="350"/>
    <x v="204"/>
    <n v="1.9"/>
    <n v="19.2"/>
    <n v="1832"/>
    <n v="0"/>
    <n v="1014.6"/>
    <n v="0.79"/>
    <x v="27"/>
    <n v="0.8"/>
    <x v="6"/>
    <x v="0"/>
    <x v="29"/>
    <n v="0"/>
    <n v="0"/>
    <n v="1.1999999999999993"/>
  </r>
  <r>
    <n v="350"/>
    <x v="205"/>
    <n v="1.8"/>
    <n v="18.100000000000001"/>
    <n v="890"/>
    <n v="0.1"/>
    <n v="1017.7"/>
    <n v="0.87"/>
    <x v="27"/>
    <n v="0.8"/>
    <x v="6"/>
    <x v="0"/>
    <x v="29"/>
    <n v="0"/>
    <n v="0"/>
    <n v="0.10000000000000142"/>
  </r>
  <r>
    <n v="350"/>
    <x v="206"/>
    <n v="3.1"/>
    <n v="19.899999999999999"/>
    <n v="1674"/>
    <n v="3.1"/>
    <n v="1016.1"/>
    <n v="0.75"/>
    <x v="27"/>
    <n v="0.8"/>
    <x v="6"/>
    <x v="0"/>
    <x v="29"/>
    <n v="0"/>
    <n v="0"/>
    <n v="1.8999999999999986"/>
  </r>
  <r>
    <n v="350"/>
    <x v="207"/>
    <n v="2.4"/>
    <n v="17.100000000000001"/>
    <n v="896"/>
    <n v="4.5999999999999996"/>
    <n v="1015"/>
    <n v="0.86"/>
    <x v="27"/>
    <n v="0.8"/>
    <x v="6"/>
    <x v="0"/>
    <x v="29"/>
    <n v="0.89999999999999858"/>
    <n v="0.71999999999999886"/>
    <n v="0"/>
  </r>
  <r>
    <n v="350"/>
    <x v="208"/>
    <n v="3.3"/>
    <n v="16.600000000000001"/>
    <n v="1436"/>
    <n v="0.6"/>
    <n v="1018"/>
    <n v="0.81"/>
    <x v="27"/>
    <n v="0.8"/>
    <x v="6"/>
    <x v="0"/>
    <x v="30"/>
    <n v="1.3999999999999986"/>
    <n v="1.119999999999999"/>
    <n v="0"/>
  </r>
  <r>
    <n v="350"/>
    <x v="209"/>
    <n v="2.5"/>
    <n v="17.8"/>
    <n v="1710"/>
    <n v="-0.1"/>
    <n v="1017.3"/>
    <n v="0.74"/>
    <x v="27"/>
    <n v="0.8"/>
    <x v="6"/>
    <x v="0"/>
    <x v="30"/>
    <n v="0.19999999999999929"/>
    <n v="0.15999999999999945"/>
    <n v="0"/>
  </r>
  <r>
    <n v="350"/>
    <x v="210"/>
    <n v="3.4"/>
    <n v="17.899999999999999"/>
    <n v="2251"/>
    <n v="0"/>
    <n v="1016.8"/>
    <n v="0.68"/>
    <x v="27"/>
    <n v="0.8"/>
    <x v="6"/>
    <x v="0"/>
    <x v="30"/>
    <n v="0.10000000000000142"/>
    <n v="8.000000000000114E-2"/>
    <n v="0"/>
  </r>
  <r>
    <n v="350"/>
    <x v="211"/>
    <n v="2.9"/>
    <n v="17.8"/>
    <n v="1162"/>
    <n v="3.5"/>
    <n v="1014.5"/>
    <n v="0.87"/>
    <x v="27"/>
    <n v="0.8"/>
    <x v="6"/>
    <x v="0"/>
    <x v="30"/>
    <n v="0.19999999999999929"/>
    <n v="0.15999999999999945"/>
    <n v="0"/>
  </r>
  <r>
    <n v="350"/>
    <x v="212"/>
    <n v="3.5"/>
    <n v="16.7"/>
    <n v="1561"/>
    <n v="5.0999999999999996"/>
    <n v="1012.6"/>
    <n v="0.85"/>
    <x v="27"/>
    <n v="0.8"/>
    <x v="7"/>
    <x v="0"/>
    <x v="30"/>
    <n v="1.3000000000000007"/>
    <n v="1.0400000000000007"/>
    <n v="0"/>
  </r>
  <r>
    <n v="350"/>
    <x v="213"/>
    <n v="3.8"/>
    <n v="15.8"/>
    <n v="1207"/>
    <n v="9.8000000000000007"/>
    <n v="1015"/>
    <n v="0.89"/>
    <x v="27"/>
    <n v="0.8"/>
    <x v="7"/>
    <x v="0"/>
    <x v="30"/>
    <n v="2.1999999999999993"/>
    <n v="1.7599999999999996"/>
    <n v="0"/>
  </r>
  <r>
    <n v="350"/>
    <x v="214"/>
    <n v="3.5"/>
    <n v="18.5"/>
    <n v="2001"/>
    <n v="3.8"/>
    <n v="1017.5"/>
    <n v="0.77"/>
    <x v="27"/>
    <n v="0.8"/>
    <x v="7"/>
    <x v="0"/>
    <x v="30"/>
    <n v="0"/>
    <n v="0"/>
    <n v="0.5"/>
  </r>
  <r>
    <n v="350"/>
    <x v="215"/>
    <n v="4.0999999999999996"/>
    <n v="20.6"/>
    <n v="1747"/>
    <n v="1.7"/>
    <n v="1015.9"/>
    <n v="0.82"/>
    <x v="27"/>
    <n v="0.8"/>
    <x v="7"/>
    <x v="0"/>
    <x v="31"/>
    <n v="0"/>
    <n v="0"/>
    <n v="2.6000000000000014"/>
  </r>
  <r>
    <n v="350"/>
    <x v="216"/>
    <n v="4.3"/>
    <n v="17.600000000000001"/>
    <n v="1983"/>
    <n v="-0.1"/>
    <n v="1020.1"/>
    <n v="0.67"/>
    <x v="27"/>
    <n v="0.8"/>
    <x v="7"/>
    <x v="0"/>
    <x v="31"/>
    <n v="0.39999999999999858"/>
    <n v="0.3199999999999989"/>
    <n v="0"/>
  </r>
  <r>
    <n v="350"/>
    <x v="217"/>
    <n v="2.4"/>
    <n v="17.2"/>
    <n v="1921"/>
    <n v="0"/>
    <n v="1023.3"/>
    <n v="0.7"/>
    <x v="27"/>
    <n v="0.8"/>
    <x v="7"/>
    <x v="0"/>
    <x v="31"/>
    <n v="0.80000000000000071"/>
    <n v="0.64000000000000057"/>
    <n v="0"/>
  </r>
  <r>
    <n v="350"/>
    <x v="218"/>
    <n v="2.6"/>
    <n v="20.3"/>
    <n v="1804"/>
    <n v="0"/>
    <n v="1016.6"/>
    <n v="0.6"/>
    <x v="27"/>
    <n v="0.8"/>
    <x v="7"/>
    <x v="0"/>
    <x v="31"/>
    <n v="0"/>
    <n v="0"/>
    <n v="2.3000000000000007"/>
  </r>
  <r>
    <n v="350"/>
    <x v="219"/>
    <n v="2.4"/>
    <n v="19.399999999999999"/>
    <n v="1368"/>
    <n v="0"/>
    <n v="1018.6"/>
    <n v="0.74"/>
    <x v="27"/>
    <n v="0.8"/>
    <x v="7"/>
    <x v="0"/>
    <x v="31"/>
    <n v="0"/>
    <n v="0"/>
    <n v="1.3999999999999986"/>
  </r>
  <r>
    <n v="350"/>
    <x v="220"/>
    <n v="2.5"/>
    <n v="17.3"/>
    <n v="2385"/>
    <n v="0"/>
    <n v="1021.2"/>
    <n v="0.74"/>
    <x v="27"/>
    <n v="0.8"/>
    <x v="7"/>
    <x v="0"/>
    <x v="31"/>
    <n v="0.69999999999999929"/>
    <n v="0.5599999999999995"/>
    <n v="0"/>
  </r>
  <r>
    <n v="350"/>
    <x v="221"/>
    <n v="2.5"/>
    <n v="18.899999999999999"/>
    <n v="2334"/>
    <n v="0"/>
    <n v="1027.0999999999999"/>
    <n v="0.7"/>
    <x v="27"/>
    <n v="0.8"/>
    <x v="7"/>
    <x v="0"/>
    <x v="31"/>
    <n v="0"/>
    <n v="0"/>
    <n v="0.89999999999999858"/>
  </r>
  <r>
    <n v="350"/>
    <x v="222"/>
    <n v="2.4"/>
    <n v="21.8"/>
    <n v="2450"/>
    <n v="0"/>
    <n v="1022.7"/>
    <n v="0.56999999999999995"/>
    <x v="27"/>
    <n v="0.8"/>
    <x v="7"/>
    <x v="0"/>
    <x v="32"/>
    <n v="0"/>
    <n v="0"/>
    <n v="3.8000000000000007"/>
  </r>
  <r>
    <n v="350"/>
    <x v="223"/>
    <n v="1.8"/>
    <n v="23.7"/>
    <n v="2188"/>
    <n v="0.3"/>
    <n v="1015.1"/>
    <n v="0.59"/>
    <x v="27"/>
    <n v="0.8"/>
    <x v="7"/>
    <x v="0"/>
    <x v="32"/>
    <n v="0"/>
    <n v="0"/>
    <n v="5.6999999999999993"/>
  </r>
  <r>
    <n v="350"/>
    <x v="224"/>
    <n v="1.7"/>
    <n v="24.2"/>
    <n v="2067"/>
    <n v="0"/>
    <n v="1015.3"/>
    <n v="0.72"/>
    <x v="27"/>
    <n v="0.8"/>
    <x v="7"/>
    <x v="0"/>
    <x v="32"/>
    <n v="0"/>
    <n v="0"/>
    <n v="6.1999999999999993"/>
  </r>
  <r>
    <n v="350"/>
    <x v="225"/>
    <n v="2.7"/>
    <n v="24.1"/>
    <n v="1985"/>
    <n v="-0.1"/>
    <n v="1018.7"/>
    <n v="0.71"/>
    <x v="27"/>
    <n v="0.8"/>
    <x v="7"/>
    <x v="0"/>
    <x v="32"/>
    <n v="0"/>
    <n v="0"/>
    <n v="6.1000000000000014"/>
  </r>
  <r>
    <n v="350"/>
    <x v="226"/>
    <n v="2.8"/>
    <n v="21.7"/>
    <n v="1842"/>
    <n v="0"/>
    <n v="1023.6"/>
    <n v="0.73"/>
    <x v="27"/>
    <n v="0.8"/>
    <x v="7"/>
    <x v="0"/>
    <x v="32"/>
    <n v="0"/>
    <n v="0"/>
    <n v="3.6999999999999993"/>
  </r>
  <r>
    <n v="350"/>
    <x v="227"/>
    <n v="3.8"/>
    <n v="18.2"/>
    <n v="797"/>
    <n v="-0.1"/>
    <n v="1025.3"/>
    <n v="0.78"/>
    <x v="27"/>
    <n v="0.8"/>
    <x v="7"/>
    <x v="0"/>
    <x v="32"/>
    <n v="0"/>
    <n v="0"/>
    <n v="0.19999999999999929"/>
  </r>
  <r>
    <n v="350"/>
    <x v="228"/>
    <n v="2.2000000000000002"/>
    <n v="16.3"/>
    <n v="950"/>
    <n v="-0.1"/>
    <n v="1023.2"/>
    <n v="0.81"/>
    <x v="27"/>
    <n v="0.8"/>
    <x v="7"/>
    <x v="0"/>
    <x v="32"/>
    <n v="1.6999999999999993"/>
    <n v="1.3599999999999994"/>
    <n v="0"/>
  </r>
  <r>
    <n v="350"/>
    <x v="229"/>
    <n v="3.2"/>
    <n v="20.100000000000001"/>
    <n v="1872"/>
    <n v="0"/>
    <n v="1019.7"/>
    <n v="0.7"/>
    <x v="27"/>
    <n v="0.8"/>
    <x v="7"/>
    <x v="0"/>
    <x v="33"/>
    <n v="0"/>
    <n v="0"/>
    <n v="2.1000000000000014"/>
  </r>
  <r>
    <n v="350"/>
    <x v="230"/>
    <n v="3.8"/>
    <n v="20.399999999999999"/>
    <n v="2237"/>
    <n v="0"/>
    <n v="1014.5"/>
    <n v="0.68"/>
    <x v="27"/>
    <n v="0.8"/>
    <x v="7"/>
    <x v="0"/>
    <x v="33"/>
    <n v="0"/>
    <n v="0"/>
    <n v="2.3999999999999986"/>
  </r>
  <r>
    <n v="350"/>
    <x v="231"/>
    <n v="3.7"/>
    <n v="18.7"/>
    <n v="1931"/>
    <n v="0"/>
    <n v="1013"/>
    <n v="0.66"/>
    <x v="27"/>
    <n v="0.8"/>
    <x v="7"/>
    <x v="0"/>
    <x v="33"/>
    <n v="0"/>
    <n v="0"/>
    <n v="0.69999999999999929"/>
  </r>
  <r>
    <n v="350"/>
    <x v="232"/>
    <n v="4.7"/>
    <n v="17.3"/>
    <n v="2041"/>
    <n v="0"/>
    <n v="1014.7"/>
    <n v="0.66"/>
    <x v="27"/>
    <n v="0.8"/>
    <x v="7"/>
    <x v="0"/>
    <x v="33"/>
    <n v="0.69999999999999929"/>
    <n v="0.5599999999999995"/>
    <n v="0"/>
  </r>
  <r>
    <n v="350"/>
    <x v="233"/>
    <n v="2.6"/>
    <n v="15.5"/>
    <n v="921"/>
    <n v="-0.1"/>
    <n v="1019.7"/>
    <n v="0.68"/>
    <x v="27"/>
    <n v="0.8"/>
    <x v="7"/>
    <x v="0"/>
    <x v="33"/>
    <n v="2.5"/>
    <n v="2"/>
    <n v="0"/>
  </r>
  <r>
    <n v="350"/>
    <x v="234"/>
    <n v="3"/>
    <n v="15.7"/>
    <n v="1710"/>
    <n v="0.1"/>
    <n v="1020.1"/>
    <n v="0.65"/>
    <x v="27"/>
    <n v="0.8"/>
    <x v="7"/>
    <x v="0"/>
    <x v="33"/>
    <n v="2.3000000000000007"/>
    <n v="1.8400000000000007"/>
    <n v="0"/>
  </r>
  <r>
    <n v="350"/>
    <x v="235"/>
    <n v="1.5"/>
    <n v="14.3"/>
    <n v="2045"/>
    <n v="0"/>
    <n v="1021.4"/>
    <n v="0.67"/>
    <x v="27"/>
    <n v="0.8"/>
    <x v="7"/>
    <x v="0"/>
    <x v="33"/>
    <n v="3.6999999999999993"/>
    <n v="2.9599999999999995"/>
    <n v="0"/>
  </r>
  <r>
    <n v="350"/>
    <x v="236"/>
    <n v="1.7"/>
    <n v="16.8"/>
    <n v="2132"/>
    <n v="0"/>
    <n v="1018"/>
    <n v="0.59"/>
    <x v="27"/>
    <n v="0.8"/>
    <x v="7"/>
    <x v="0"/>
    <x v="34"/>
    <n v="1.1999999999999993"/>
    <n v="0.95999999999999952"/>
    <n v="0"/>
  </r>
  <r>
    <n v="350"/>
    <x v="237"/>
    <n v="3.3"/>
    <n v="20.8"/>
    <n v="1632"/>
    <n v="0"/>
    <n v="1009.6"/>
    <n v="0.56000000000000005"/>
    <x v="27"/>
    <n v="0.8"/>
    <x v="7"/>
    <x v="0"/>
    <x v="34"/>
    <n v="0"/>
    <n v="0"/>
    <n v="2.8000000000000007"/>
  </r>
  <r>
    <n v="350"/>
    <x v="238"/>
    <n v="2.7"/>
    <n v="19.8"/>
    <n v="1644"/>
    <n v="0"/>
    <n v="1007.7"/>
    <n v="0.65"/>
    <x v="27"/>
    <n v="0.8"/>
    <x v="7"/>
    <x v="0"/>
    <x v="34"/>
    <n v="0"/>
    <n v="0"/>
    <n v="1.8000000000000007"/>
  </r>
  <r>
    <n v="350"/>
    <x v="239"/>
    <n v="3"/>
    <n v="18.600000000000001"/>
    <n v="1462"/>
    <n v="-0.1"/>
    <n v="1003.7"/>
    <n v="0.67"/>
    <x v="27"/>
    <n v="0.8"/>
    <x v="7"/>
    <x v="0"/>
    <x v="34"/>
    <n v="0"/>
    <n v="0"/>
    <n v="0.60000000000000142"/>
  </r>
  <r>
    <n v="350"/>
    <x v="240"/>
    <n v="4.5"/>
    <n v="16.899999999999999"/>
    <n v="1331"/>
    <n v="1.7"/>
    <n v="1000.5"/>
    <n v="0.76"/>
    <x v="27"/>
    <n v="0.8"/>
    <x v="7"/>
    <x v="0"/>
    <x v="34"/>
    <n v="1.1000000000000014"/>
    <n v="0.88000000000000123"/>
    <n v="0"/>
  </r>
  <r>
    <n v="350"/>
    <x v="241"/>
    <n v="4.3"/>
    <n v="18.7"/>
    <n v="1430"/>
    <n v="-0.1"/>
    <n v="1006.3"/>
    <n v="0.69"/>
    <x v="27"/>
    <n v="0.8"/>
    <x v="7"/>
    <x v="0"/>
    <x v="34"/>
    <n v="0"/>
    <n v="0"/>
    <n v="0.69999999999999929"/>
  </r>
  <r>
    <n v="350"/>
    <x v="242"/>
    <n v="3.5"/>
    <n v="19.600000000000001"/>
    <n v="956"/>
    <n v="0.4"/>
    <n v="1007.1"/>
    <n v="0.79"/>
    <x v="27"/>
    <n v="0.8"/>
    <x v="7"/>
    <x v="0"/>
    <x v="34"/>
    <n v="0"/>
    <n v="0"/>
    <n v="1.6000000000000014"/>
  </r>
  <r>
    <n v="350"/>
    <x v="243"/>
    <n v="3.7"/>
    <n v="19.100000000000001"/>
    <n v="1583"/>
    <n v="0"/>
    <n v="1006.8"/>
    <n v="0.66"/>
    <x v="27"/>
    <n v="0.8"/>
    <x v="8"/>
    <x v="0"/>
    <x v="35"/>
    <n v="0"/>
    <n v="0"/>
    <n v="1.1000000000000014"/>
  </r>
  <r>
    <n v="350"/>
    <x v="244"/>
    <n v="4.9000000000000004"/>
    <n v="17.5"/>
    <n v="1629"/>
    <n v="0.1"/>
    <n v="1007.5"/>
    <n v="0.72"/>
    <x v="27"/>
    <n v="0.8"/>
    <x v="8"/>
    <x v="0"/>
    <x v="35"/>
    <n v="0.5"/>
    <n v="0.4"/>
    <n v="0"/>
  </r>
  <r>
    <n v="350"/>
    <x v="245"/>
    <n v="6.6"/>
    <n v="19.2"/>
    <n v="702"/>
    <n v="5.6"/>
    <n v="1004.4"/>
    <n v="0.82"/>
    <x v="27"/>
    <n v="0.8"/>
    <x v="8"/>
    <x v="0"/>
    <x v="35"/>
    <n v="0"/>
    <n v="0"/>
    <n v="1.1999999999999993"/>
  </r>
  <r>
    <n v="350"/>
    <x v="246"/>
    <n v="4.3"/>
    <n v="17.600000000000001"/>
    <n v="1460"/>
    <n v="11.2"/>
    <n v="1010.4"/>
    <n v="0.8"/>
    <x v="27"/>
    <n v="0.8"/>
    <x v="8"/>
    <x v="0"/>
    <x v="35"/>
    <n v="0.39999999999999858"/>
    <n v="0.3199999999999989"/>
    <n v="0"/>
  </r>
  <r>
    <n v="350"/>
    <x v="247"/>
    <n v="2.9"/>
    <n v="15.2"/>
    <n v="1491"/>
    <n v="0.2"/>
    <n v="1020.2"/>
    <n v="0.82"/>
    <x v="27"/>
    <n v="0.8"/>
    <x v="8"/>
    <x v="0"/>
    <x v="35"/>
    <n v="2.8000000000000007"/>
    <n v="2.2400000000000007"/>
    <n v="0"/>
  </r>
  <r>
    <n v="350"/>
    <x v="248"/>
    <n v="2.6"/>
    <n v="16.8"/>
    <n v="1654"/>
    <n v="0"/>
    <n v="1021.7"/>
    <n v="0.67"/>
    <x v="27"/>
    <n v="0.8"/>
    <x v="8"/>
    <x v="0"/>
    <x v="35"/>
    <n v="1.1999999999999993"/>
    <n v="0.95999999999999952"/>
    <n v="0"/>
  </r>
  <r>
    <n v="350"/>
    <x v="249"/>
    <n v="4.3"/>
    <n v="21.2"/>
    <n v="1987"/>
    <n v="0"/>
    <n v="1013.8"/>
    <n v="0.57999999999999996"/>
    <x v="27"/>
    <n v="0.8"/>
    <x v="8"/>
    <x v="0"/>
    <x v="35"/>
    <n v="0"/>
    <n v="0"/>
    <n v="3.1999999999999993"/>
  </r>
  <r>
    <n v="350"/>
    <x v="250"/>
    <n v="2.8"/>
    <n v="19.600000000000001"/>
    <n v="1396"/>
    <n v="1.9"/>
    <n v="1016.5"/>
    <n v="0.72"/>
    <x v="27"/>
    <n v="0.8"/>
    <x v="8"/>
    <x v="0"/>
    <x v="36"/>
    <n v="0"/>
    <n v="0"/>
    <n v="1.6000000000000014"/>
  </r>
  <r>
    <n v="350"/>
    <x v="251"/>
    <n v="2"/>
    <n v="14.2"/>
    <n v="950"/>
    <n v="9.6999999999999993"/>
    <n v="1016.1"/>
    <n v="0.88"/>
    <x v="27"/>
    <n v="0.8"/>
    <x v="8"/>
    <x v="0"/>
    <x v="36"/>
    <n v="3.8000000000000007"/>
    <n v="3.0400000000000009"/>
    <n v="0"/>
  </r>
  <r>
    <n v="350"/>
    <x v="252"/>
    <n v="2.9"/>
    <n v="15.8"/>
    <n v="1372"/>
    <n v="0.3"/>
    <n v="1007.2"/>
    <n v="0.75"/>
    <x v="27"/>
    <n v="0.8"/>
    <x v="8"/>
    <x v="0"/>
    <x v="36"/>
    <n v="2.1999999999999993"/>
    <n v="1.7599999999999996"/>
    <n v="0"/>
  </r>
  <r>
    <n v="350"/>
    <x v="253"/>
    <n v="4.5"/>
    <n v="15"/>
    <n v="1071"/>
    <n v="6.8"/>
    <n v="1005.6"/>
    <n v="0.85"/>
    <x v="27"/>
    <n v="0.8"/>
    <x v="8"/>
    <x v="0"/>
    <x v="36"/>
    <n v="3"/>
    <n v="2.4000000000000004"/>
    <n v="0"/>
  </r>
  <r>
    <n v="350"/>
    <x v="254"/>
    <n v="4.5999999999999996"/>
    <n v="14.4"/>
    <n v="1568"/>
    <n v="0.8"/>
    <n v="1013.2"/>
    <n v="0.75"/>
    <x v="27"/>
    <n v="0.8"/>
    <x v="8"/>
    <x v="0"/>
    <x v="36"/>
    <n v="3.5999999999999996"/>
    <n v="2.88"/>
    <n v="0"/>
  </r>
  <r>
    <n v="350"/>
    <x v="255"/>
    <n v="4.9000000000000004"/>
    <n v="13.9"/>
    <n v="1151"/>
    <n v="5.7"/>
    <n v="1012.2"/>
    <n v="0.85"/>
    <x v="27"/>
    <n v="0.8"/>
    <x v="8"/>
    <x v="0"/>
    <x v="36"/>
    <n v="4.0999999999999996"/>
    <n v="3.28"/>
    <n v="0"/>
  </r>
  <r>
    <n v="350"/>
    <x v="256"/>
    <n v="3.9"/>
    <n v="15.2"/>
    <n v="1340"/>
    <n v="7.7"/>
    <n v="1011.5"/>
    <n v="0.82"/>
    <x v="27"/>
    <n v="0.8"/>
    <x v="8"/>
    <x v="0"/>
    <x v="36"/>
    <n v="2.8000000000000007"/>
    <n v="2.2400000000000007"/>
    <n v="0"/>
  </r>
  <r>
    <n v="350"/>
    <x v="257"/>
    <n v="7.2"/>
    <n v="17.2"/>
    <n v="1558"/>
    <n v="3.8"/>
    <n v="1007.3"/>
    <n v="0.71"/>
    <x v="27"/>
    <n v="0.8"/>
    <x v="8"/>
    <x v="0"/>
    <x v="37"/>
    <n v="0.80000000000000071"/>
    <n v="0.64000000000000057"/>
    <n v="0"/>
  </r>
  <r>
    <n v="350"/>
    <x v="258"/>
    <n v="5.0999999999999996"/>
    <n v="15.1"/>
    <n v="905"/>
    <n v="1.5"/>
    <n v="1015.9"/>
    <n v="0.75"/>
    <x v="27"/>
    <n v="0.8"/>
    <x v="8"/>
    <x v="0"/>
    <x v="37"/>
    <n v="2.9000000000000004"/>
    <n v="2.3200000000000003"/>
    <n v="0"/>
  </r>
  <r>
    <n v="350"/>
    <x v="259"/>
    <n v="4.0999999999999996"/>
    <n v="15.6"/>
    <n v="467"/>
    <n v="0.4"/>
    <n v="1019.4"/>
    <n v="0.82"/>
    <x v="27"/>
    <n v="0.8"/>
    <x v="8"/>
    <x v="0"/>
    <x v="37"/>
    <n v="2.4000000000000004"/>
    <n v="1.9200000000000004"/>
    <n v="0"/>
  </r>
  <r>
    <n v="350"/>
    <x v="260"/>
    <n v="4.2"/>
    <n v="19.3"/>
    <n v="701"/>
    <n v="0"/>
    <n v="1021.2"/>
    <n v="0.79"/>
    <x v="27"/>
    <n v="0.8"/>
    <x v="8"/>
    <x v="0"/>
    <x v="37"/>
    <n v="0"/>
    <n v="0"/>
    <n v="1.3000000000000007"/>
  </r>
  <r>
    <n v="350"/>
    <x v="261"/>
    <n v="3.1"/>
    <n v="19.7"/>
    <n v="1529"/>
    <n v="0"/>
    <n v="1020.2"/>
    <n v="0.73"/>
    <x v="27"/>
    <n v="0.8"/>
    <x v="8"/>
    <x v="0"/>
    <x v="37"/>
    <n v="0"/>
    <n v="0"/>
    <n v="1.6999999999999993"/>
  </r>
  <r>
    <n v="350"/>
    <x v="262"/>
    <n v="3.6"/>
    <n v="19.8"/>
    <n v="599"/>
    <n v="3.2"/>
    <n v="1012.4"/>
    <n v="0.82"/>
    <x v="27"/>
    <n v="0.8"/>
    <x v="8"/>
    <x v="0"/>
    <x v="37"/>
    <n v="0"/>
    <n v="0"/>
    <n v="1.8000000000000007"/>
  </r>
  <r>
    <n v="350"/>
    <x v="263"/>
    <n v="3.5"/>
    <n v="13.1"/>
    <n v="696"/>
    <n v="-0.1"/>
    <n v="1015.8"/>
    <n v="0.8"/>
    <x v="27"/>
    <n v="0.8"/>
    <x v="8"/>
    <x v="0"/>
    <x v="37"/>
    <n v="4.9000000000000004"/>
    <n v="3.9200000000000004"/>
    <n v="0"/>
  </r>
  <r>
    <n v="350"/>
    <x v="264"/>
    <n v="4"/>
    <n v="11.4"/>
    <n v="1452"/>
    <n v="0"/>
    <n v="1023.4"/>
    <n v="0.75"/>
    <x v="27"/>
    <n v="0.8"/>
    <x v="8"/>
    <x v="0"/>
    <x v="38"/>
    <n v="6.6"/>
    <n v="5.28"/>
    <n v="0"/>
  </r>
  <r>
    <n v="350"/>
    <x v="265"/>
    <n v="3.8"/>
    <n v="12.5"/>
    <n v="1217"/>
    <n v="-0.1"/>
    <n v="1025.4000000000001"/>
    <n v="0.78"/>
    <x v="27"/>
    <n v="0.8"/>
    <x v="8"/>
    <x v="0"/>
    <x v="38"/>
    <n v="5.5"/>
    <n v="4.4000000000000004"/>
    <n v="0"/>
  </r>
  <r>
    <n v="350"/>
    <x v="266"/>
    <n v="4.8"/>
    <n v="11.2"/>
    <n v="1078"/>
    <n v="0"/>
    <n v="1024.9000000000001"/>
    <n v="0.69"/>
    <x v="27"/>
    <n v="0.8"/>
    <x v="8"/>
    <x v="0"/>
    <x v="38"/>
    <n v="6.8000000000000007"/>
    <n v="5.4400000000000013"/>
    <n v="0"/>
  </r>
  <r>
    <n v="350"/>
    <x v="267"/>
    <n v="5.5"/>
    <n v="11"/>
    <n v="719"/>
    <n v="-0.1"/>
    <n v="1022.8"/>
    <n v="0.69"/>
    <x v="27"/>
    <n v="0.8"/>
    <x v="8"/>
    <x v="0"/>
    <x v="38"/>
    <n v="7"/>
    <n v="5.6000000000000005"/>
    <n v="0"/>
  </r>
  <r>
    <n v="350"/>
    <x v="268"/>
    <n v="2.7"/>
    <n v="11.2"/>
    <n v="707"/>
    <n v="-0.1"/>
    <n v="1022.3"/>
    <n v="0.81"/>
    <x v="27"/>
    <n v="0.8"/>
    <x v="8"/>
    <x v="0"/>
    <x v="38"/>
    <n v="6.8000000000000007"/>
    <n v="5.4400000000000013"/>
    <n v="0"/>
  </r>
  <r>
    <n v="350"/>
    <x v="269"/>
    <n v="1.5"/>
    <n v="11.7"/>
    <n v="924"/>
    <n v="0"/>
    <n v="1021.6"/>
    <n v="0.87"/>
    <x v="27"/>
    <n v="0.8"/>
    <x v="8"/>
    <x v="0"/>
    <x v="38"/>
    <n v="6.3000000000000007"/>
    <n v="5.0400000000000009"/>
    <n v="0"/>
  </r>
  <r>
    <n v="350"/>
    <x v="270"/>
    <n v="1"/>
    <n v="12"/>
    <n v="1421"/>
    <n v="0"/>
    <n v="1022.4"/>
    <n v="0.81"/>
    <x v="27"/>
    <n v="0.8"/>
    <x v="8"/>
    <x v="0"/>
    <x v="38"/>
    <n v="6"/>
    <n v="4.8000000000000007"/>
    <n v="0"/>
  </r>
  <r>
    <n v="350"/>
    <x v="271"/>
    <n v="1.8"/>
    <n v="13"/>
    <n v="1217"/>
    <n v="0"/>
    <n v="1023.4"/>
    <n v="0.82"/>
    <x v="27"/>
    <n v="0.8"/>
    <x v="8"/>
    <x v="0"/>
    <x v="39"/>
    <n v="5"/>
    <n v="4"/>
    <n v="0"/>
  </r>
  <r>
    <n v="350"/>
    <x v="272"/>
    <n v="1.2"/>
    <n v="12.9"/>
    <n v="1117"/>
    <n v="0"/>
    <n v="1025.5"/>
    <n v="0.85"/>
    <x v="27"/>
    <n v="0.8"/>
    <x v="8"/>
    <x v="0"/>
    <x v="39"/>
    <n v="5.0999999999999996"/>
    <n v="4.08"/>
    <n v="0"/>
  </r>
  <r>
    <n v="350"/>
    <x v="273"/>
    <n v="1.7"/>
    <n v="10.5"/>
    <n v="1182"/>
    <n v="0"/>
    <n v="1028.8"/>
    <n v="0.78"/>
    <x v="27"/>
    <n v="1"/>
    <x v="9"/>
    <x v="0"/>
    <x v="39"/>
    <n v="7.5"/>
    <n v="7.5"/>
    <n v="0"/>
  </r>
  <r>
    <n v="350"/>
    <x v="274"/>
    <n v="2.9"/>
    <n v="12.2"/>
    <n v="1092"/>
    <n v="0"/>
    <n v="1026.0999999999999"/>
    <n v="0.68"/>
    <x v="27"/>
    <n v="1"/>
    <x v="9"/>
    <x v="0"/>
    <x v="39"/>
    <n v="5.8000000000000007"/>
    <n v="5.8000000000000007"/>
    <n v="0"/>
  </r>
  <r>
    <n v="350"/>
    <x v="275"/>
    <n v="5.3"/>
    <n v="11.9"/>
    <n v="373"/>
    <n v="5"/>
    <n v="1014.7"/>
    <n v="0.79"/>
    <x v="27"/>
    <n v="1"/>
    <x v="9"/>
    <x v="0"/>
    <x v="39"/>
    <n v="6.1"/>
    <n v="6.1"/>
    <n v="0"/>
  </r>
  <r>
    <n v="350"/>
    <x v="276"/>
    <n v="6.8"/>
    <n v="13.4"/>
    <n v="893"/>
    <n v="16.399999999999999"/>
    <n v="999.8"/>
    <n v="0.81"/>
    <x v="27"/>
    <n v="1"/>
    <x v="9"/>
    <x v="0"/>
    <x v="39"/>
    <n v="4.5999999999999996"/>
    <n v="4.5999999999999996"/>
    <n v="0"/>
  </r>
  <r>
    <n v="350"/>
    <x v="277"/>
    <n v="5"/>
    <n v="11.9"/>
    <n v="723"/>
    <n v="6.5"/>
    <n v="1012.5"/>
    <n v="0.79"/>
    <x v="27"/>
    <n v="1"/>
    <x v="9"/>
    <x v="0"/>
    <x v="39"/>
    <n v="6.1"/>
    <n v="6.1"/>
    <n v="0"/>
  </r>
  <r>
    <n v="350"/>
    <x v="278"/>
    <n v="2.9"/>
    <n v="13.6"/>
    <n v="295"/>
    <n v="0.1"/>
    <n v="1023.1"/>
    <n v="0.86"/>
    <x v="27"/>
    <n v="1"/>
    <x v="9"/>
    <x v="0"/>
    <x v="40"/>
    <n v="4.4000000000000004"/>
    <n v="4.4000000000000004"/>
    <n v="0"/>
  </r>
  <r>
    <n v="350"/>
    <x v="279"/>
    <n v="2.5"/>
    <n v="14.4"/>
    <n v="367"/>
    <n v="0.4"/>
    <n v="1024.7"/>
    <n v="0.93"/>
    <x v="27"/>
    <n v="1"/>
    <x v="9"/>
    <x v="0"/>
    <x v="40"/>
    <n v="3.5999999999999996"/>
    <n v="3.5999999999999996"/>
    <n v="0"/>
  </r>
  <r>
    <n v="350"/>
    <x v="280"/>
    <n v="1.9"/>
    <n v="13.9"/>
    <n v="379"/>
    <n v="0.5"/>
    <n v="1022.9"/>
    <n v="0.93"/>
    <x v="27"/>
    <n v="1"/>
    <x v="9"/>
    <x v="0"/>
    <x v="40"/>
    <n v="4.0999999999999996"/>
    <n v="4.0999999999999996"/>
    <n v="0"/>
  </r>
  <r>
    <n v="350"/>
    <x v="281"/>
    <n v="2.2999999999999998"/>
    <n v="13"/>
    <n v="937"/>
    <n v="0"/>
    <n v="1026.9000000000001"/>
    <n v="0.83"/>
    <x v="27"/>
    <n v="1"/>
    <x v="9"/>
    <x v="0"/>
    <x v="40"/>
    <n v="5"/>
    <n v="5"/>
    <n v="0"/>
  </r>
  <r>
    <n v="350"/>
    <x v="282"/>
    <n v="2.1"/>
    <n v="14.8"/>
    <n v="677"/>
    <n v="0"/>
    <n v="1032.9000000000001"/>
    <n v="0.85"/>
    <x v="27"/>
    <n v="1"/>
    <x v="9"/>
    <x v="0"/>
    <x v="40"/>
    <n v="3.1999999999999993"/>
    <n v="3.1999999999999993"/>
    <n v="0"/>
  </r>
  <r>
    <n v="350"/>
    <x v="283"/>
    <n v="1.4"/>
    <n v="14.1"/>
    <n v="261"/>
    <n v="0"/>
    <n v="1034"/>
    <n v="0.87"/>
    <x v="27"/>
    <n v="1"/>
    <x v="9"/>
    <x v="0"/>
    <x v="40"/>
    <n v="3.9000000000000004"/>
    <n v="3.9000000000000004"/>
    <n v="0"/>
  </r>
  <r>
    <n v="350"/>
    <x v="284"/>
    <n v="1.7"/>
    <n v="14.1"/>
    <n v="511"/>
    <n v="0.2"/>
    <n v="1030.9000000000001"/>
    <n v="0.89"/>
    <x v="27"/>
    <n v="1"/>
    <x v="9"/>
    <x v="0"/>
    <x v="40"/>
    <n v="3.9000000000000004"/>
    <n v="3.9000000000000004"/>
    <n v="0"/>
  </r>
  <r>
    <n v="350"/>
    <x v="285"/>
    <n v="2.2999999999999998"/>
    <n v="13.2"/>
    <n v="428"/>
    <n v="0.9"/>
    <n v="1028.5"/>
    <n v="0.95"/>
    <x v="27"/>
    <n v="1"/>
    <x v="9"/>
    <x v="0"/>
    <x v="41"/>
    <n v="4.8000000000000007"/>
    <n v="4.8000000000000007"/>
    <n v="0"/>
  </r>
  <r>
    <n v="350"/>
    <x v="286"/>
    <n v="2"/>
    <n v="13.1"/>
    <n v="481"/>
    <n v="0.1"/>
    <n v="1027.5999999999999"/>
    <n v="0.92"/>
    <x v="27"/>
    <n v="1"/>
    <x v="9"/>
    <x v="0"/>
    <x v="41"/>
    <n v="4.9000000000000004"/>
    <n v="4.9000000000000004"/>
    <n v="0"/>
  </r>
  <r>
    <n v="350"/>
    <x v="287"/>
    <n v="1.3"/>
    <n v="12.1"/>
    <n v="331"/>
    <n v="1"/>
    <n v="1027.5"/>
    <n v="0.95"/>
    <x v="27"/>
    <n v="1"/>
    <x v="9"/>
    <x v="0"/>
    <x v="41"/>
    <n v="5.9"/>
    <n v="5.9"/>
    <n v="0"/>
  </r>
  <r>
    <n v="350"/>
    <x v="288"/>
    <n v="2.2000000000000002"/>
    <n v="11.8"/>
    <n v="512"/>
    <n v="0.2"/>
    <n v="1026"/>
    <n v="0.91"/>
    <x v="27"/>
    <n v="1"/>
    <x v="9"/>
    <x v="0"/>
    <x v="41"/>
    <n v="6.1999999999999993"/>
    <n v="6.1999999999999993"/>
    <n v="0"/>
  </r>
  <r>
    <n v="350"/>
    <x v="289"/>
    <n v="1.3"/>
    <n v="11.6"/>
    <n v="359"/>
    <n v="0.2"/>
    <n v="1025.5"/>
    <n v="0.93"/>
    <x v="27"/>
    <n v="1"/>
    <x v="9"/>
    <x v="0"/>
    <x v="41"/>
    <n v="6.4"/>
    <n v="6.4"/>
    <n v="0"/>
  </r>
  <r>
    <n v="350"/>
    <x v="290"/>
    <n v="2.5"/>
    <n v="10.3"/>
    <n v="625"/>
    <n v="0"/>
    <n v="1025.2"/>
    <n v="0.81"/>
    <x v="27"/>
    <n v="1"/>
    <x v="9"/>
    <x v="0"/>
    <x v="41"/>
    <n v="7.6999999999999993"/>
    <n v="7.6999999999999993"/>
    <n v="0"/>
  </r>
  <r>
    <n v="350"/>
    <x v="291"/>
    <n v="4"/>
    <n v="11.2"/>
    <n v="684"/>
    <n v="1.4"/>
    <n v="1010.5"/>
    <n v="0.79"/>
    <x v="27"/>
    <n v="1"/>
    <x v="9"/>
    <x v="0"/>
    <x v="41"/>
    <n v="6.8000000000000007"/>
    <n v="6.8000000000000007"/>
    <n v="0"/>
  </r>
  <r>
    <n v="350"/>
    <x v="292"/>
    <n v="5.5"/>
    <n v="14.7"/>
    <n v="562"/>
    <n v="3.1"/>
    <n v="995.5"/>
    <n v="0.89"/>
    <x v="27"/>
    <n v="1"/>
    <x v="9"/>
    <x v="0"/>
    <x v="42"/>
    <n v="3.3000000000000007"/>
    <n v="3.3000000000000007"/>
    <n v="0"/>
  </r>
  <r>
    <n v="350"/>
    <x v="293"/>
    <n v="4.8"/>
    <n v="13.3"/>
    <n v="413"/>
    <n v="5.0999999999999996"/>
    <n v="993.7"/>
    <n v="0.91"/>
    <x v="27"/>
    <n v="1"/>
    <x v="9"/>
    <x v="0"/>
    <x v="42"/>
    <n v="4.6999999999999993"/>
    <n v="4.6999999999999993"/>
    <n v="0"/>
  </r>
  <r>
    <n v="350"/>
    <x v="294"/>
    <n v="2.5"/>
    <n v="12.7"/>
    <n v="517"/>
    <n v="1.2"/>
    <n v="996.6"/>
    <n v="0.9"/>
    <x v="27"/>
    <n v="1"/>
    <x v="9"/>
    <x v="0"/>
    <x v="42"/>
    <n v="5.3000000000000007"/>
    <n v="5.3000000000000007"/>
    <n v="0"/>
  </r>
  <r>
    <n v="350"/>
    <x v="295"/>
    <n v="7"/>
    <n v="11.9"/>
    <n v="247"/>
    <n v="16.399999999999999"/>
    <n v="982.3"/>
    <n v="0.88"/>
    <x v="27"/>
    <n v="1"/>
    <x v="9"/>
    <x v="0"/>
    <x v="42"/>
    <n v="6.1"/>
    <n v="6.1"/>
    <n v="0"/>
  </r>
  <r>
    <n v="350"/>
    <x v="296"/>
    <n v="6.3"/>
    <n v="9.6999999999999993"/>
    <n v="740"/>
    <n v="1.4"/>
    <n v="998.8"/>
    <n v="0.77"/>
    <x v="27"/>
    <n v="1"/>
    <x v="9"/>
    <x v="0"/>
    <x v="42"/>
    <n v="8.3000000000000007"/>
    <n v="8.3000000000000007"/>
    <n v="0"/>
  </r>
  <r>
    <n v="350"/>
    <x v="297"/>
    <n v="5"/>
    <n v="9"/>
    <n v="266"/>
    <n v="8.1999999999999993"/>
    <n v="998.9"/>
    <n v="0.9"/>
    <x v="27"/>
    <n v="1"/>
    <x v="9"/>
    <x v="0"/>
    <x v="42"/>
    <n v="9"/>
    <n v="9"/>
    <n v="0"/>
  </r>
  <r>
    <n v="350"/>
    <x v="298"/>
    <n v="5.3"/>
    <n v="8.1999999999999993"/>
    <n v="660"/>
    <n v="2.4"/>
    <n v="1004.1"/>
    <n v="0.77"/>
    <x v="27"/>
    <n v="1"/>
    <x v="9"/>
    <x v="0"/>
    <x v="42"/>
    <n v="9.8000000000000007"/>
    <n v="9.8000000000000007"/>
    <n v="0"/>
  </r>
  <r>
    <n v="350"/>
    <x v="299"/>
    <n v="5.0999999999999996"/>
    <n v="9.4"/>
    <n v="419"/>
    <n v="5"/>
    <n v="1002.3"/>
    <n v="0.88"/>
    <x v="27"/>
    <n v="1"/>
    <x v="9"/>
    <x v="0"/>
    <x v="43"/>
    <n v="8.6"/>
    <n v="8.6"/>
    <n v="0"/>
  </r>
  <r>
    <n v="350"/>
    <x v="300"/>
    <n v="4.3"/>
    <n v="10.9"/>
    <n v="455"/>
    <n v="0.7"/>
    <n v="1006.5"/>
    <n v="0.86"/>
    <x v="27"/>
    <n v="1"/>
    <x v="9"/>
    <x v="0"/>
    <x v="43"/>
    <n v="7.1"/>
    <n v="7.1"/>
    <n v="0"/>
  </r>
  <r>
    <n v="350"/>
    <x v="301"/>
    <n v="3.6"/>
    <n v="11.4"/>
    <n v="268"/>
    <n v="4.9000000000000004"/>
    <n v="1002.2"/>
    <n v="0.92"/>
    <x v="27"/>
    <n v="1"/>
    <x v="9"/>
    <x v="0"/>
    <x v="43"/>
    <n v="6.6"/>
    <n v="6.6"/>
    <n v="0"/>
  </r>
  <r>
    <n v="350"/>
    <x v="302"/>
    <n v="3.3"/>
    <n v="9.5"/>
    <n v="762"/>
    <n v="-0.1"/>
    <n v="1008.8"/>
    <n v="0.84"/>
    <x v="27"/>
    <n v="1"/>
    <x v="9"/>
    <x v="0"/>
    <x v="43"/>
    <n v="8.5"/>
    <n v="8.5"/>
    <n v="0"/>
  </r>
  <r>
    <n v="350"/>
    <x v="303"/>
    <n v="3.9"/>
    <n v="10.4"/>
    <n v="432"/>
    <n v="0"/>
    <n v="1009.7"/>
    <n v="0.85"/>
    <x v="27"/>
    <n v="1"/>
    <x v="9"/>
    <x v="0"/>
    <x v="43"/>
    <n v="7.6"/>
    <n v="7.6"/>
    <n v="0"/>
  </r>
  <r>
    <n v="350"/>
    <x v="304"/>
    <n v="4.9000000000000004"/>
    <n v="11.9"/>
    <n v="146"/>
    <n v="7.4"/>
    <n v="1007.1"/>
    <n v="0.93"/>
    <x v="27"/>
    <n v="1.1000000000000001"/>
    <x v="10"/>
    <x v="0"/>
    <x v="43"/>
    <n v="6.1"/>
    <n v="6.71"/>
    <n v="0"/>
  </r>
  <r>
    <n v="350"/>
    <x v="305"/>
    <n v="3.6"/>
    <n v="10"/>
    <n v="564"/>
    <n v="4.5"/>
    <n v="1010.4"/>
    <n v="0.92"/>
    <x v="27"/>
    <n v="1.1000000000000001"/>
    <x v="10"/>
    <x v="0"/>
    <x v="43"/>
    <n v="8"/>
    <n v="8.8000000000000007"/>
    <n v="0"/>
  </r>
  <r>
    <n v="350"/>
    <x v="306"/>
    <n v="5.0999999999999996"/>
    <n v="9.9"/>
    <n v="353"/>
    <n v="-0.1"/>
    <n v="1017.2"/>
    <n v="0.92"/>
    <x v="27"/>
    <n v="1.1000000000000001"/>
    <x v="10"/>
    <x v="0"/>
    <x v="44"/>
    <n v="8.1"/>
    <n v="8.91"/>
    <n v="0"/>
  </r>
  <r>
    <n v="350"/>
    <x v="307"/>
    <n v="5.4"/>
    <n v="13.4"/>
    <n v="597"/>
    <n v="0"/>
    <n v="1017"/>
    <n v="0.79"/>
    <x v="27"/>
    <n v="1.1000000000000001"/>
    <x v="10"/>
    <x v="0"/>
    <x v="44"/>
    <n v="4.5999999999999996"/>
    <n v="5.0599999999999996"/>
    <n v="0"/>
  </r>
  <r>
    <n v="350"/>
    <x v="308"/>
    <n v="3.8"/>
    <n v="13"/>
    <n v="640"/>
    <n v="0"/>
    <n v="1013.7"/>
    <n v="0.72"/>
    <x v="27"/>
    <n v="1.1000000000000001"/>
    <x v="10"/>
    <x v="0"/>
    <x v="44"/>
    <n v="5"/>
    <n v="5.5"/>
    <n v="0"/>
  </r>
  <r>
    <n v="350"/>
    <x v="309"/>
    <n v="2.8"/>
    <n v="10.5"/>
    <n v="549"/>
    <n v="0"/>
    <n v="1008.8"/>
    <n v="0.82"/>
    <x v="27"/>
    <n v="1.1000000000000001"/>
    <x v="10"/>
    <x v="0"/>
    <x v="44"/>
    <n v="7.5"/>
    <n v="8.25"/>
    <n v="0"/>
  </r>
  <r>
    <n v="350"/>
    <x v="310"/>
    <n v="1.9"/>
    <n v="10.199999999999999"/>
    <n v="690"/>
    <n v="0"/>
    <n v="1009.8"/>
    <n v="0.9"/>
    <x v="27"/>
    <n v="1.1000000000000001"/>
    <x v="10"/>
    <x v="0"/>
    <x v="44"/>
    <n v="7.8000000000000007"/>
    <n v="8.5800000000000018"/>
    <n v="0"/>
  </r>
  <r>
    <n v="350"/>
    <x v="311"/>
    <n v="1.5"/>
    <n v="10.9"/>
    <n v="563"/>
    <n v="-0.1"/>
    <n v="1013.8"/>
    <n v="0.94"/>
    <x v="27"/>
    <n v="1.1000000000000001"/>
    <x v="10"/>
    <x v="0"/>
    <x v="44"/>
    <n v="7.1"/>
    <n v="7.8100000000000005"/>
    <n v="0"/>
  </r>
  <r>
    <n v="350"/>
    <x v="312"/>
    <n v="2.2000000000000002"/>
    <n v="10.6"/>
    <n v="531"/>
    <n v="0"/>
    <n v="1017.2"/>
    <n v="0.92"/>
    <x v="27"/>
    <n v="1.1000000000000001"/>
    <x v="10"/>
    <x v="0"/>
    <x v="44"/>
    <n v="7.4"/>
    <n v="8.14"/>
    <n v="0"/>
  </r>
  <r>
    <n v="350"/>
    <x v="313"/>
    <n v="4.3"/>
    <n v="9.1999999999999993"/>
    <n v="432"/>
    <n v="1.6"/>
    <n v="1011.8"/>
    <n v="0.9"/>
    <x v="27"/>
    <n v="1.1000000000000001"/>
    <x v="10"/>
    <x v="0"/>
    <x v="45"/>
    <n v="8.8000000000000007"/>
    <n v="9.6800000000000015"/>
    <n v="0"/>
  </r>
  <r>
    <n v="350"/>
    <x v="314"/>
    <n v="4.5"/>
    <n v="10.3"/>
    <n v="261"/>
    <n v="0"/>
    <n v="1011.7"/>
    <n v="0.91"/>
    <x v="27"/>
    <n v="1.1000000000000001"/>
    <x v="10"/>
    <x v="0"/>
    <x v="45"/>
    <n v="7.6999999999999993"/>
    <n v="8.4700000000000006"/>
    <n v="0"/>
  </r>
  <r>
    <n v="350"/>
    <x v="315"/>
    <n v="4.5999999999999996"/>
    <n v="11.7"/>
    <n v="533"/>
    <n v="0"/>
    <n v="1009.1"/>
    <n v="0.79"/>
    <x v="27"/>
    <n v="1.1000000000000001"/>
    <x v="10"/>
    <x v="0"/>
    <x v="45"/>
    <n v="6.3000000000000007"/>
    <n v="6.9300000000000015"/>
    <n v="0"/>
  </r>
  <r>
    <n v="350"/>
    <x v="316"/>
    <n v="2.9"/>
    <n v="12.9"/>
    <n v="164"/>
    <n v="0.7"/>
    <n v="1009.3"/>
    <n v="0.87"/>
    <x v="27"/>
    <n v="1.1000000000000001"/>
    <x v="10"/>
    <x v="0"/>
    <x v="45"/>
    <n v="5.0999999999999996"/>
    <n v="5.61"/>
    <n v="0"/>
  </r>
  <r>
    <n v="350"/>
    <x v="317"/>
    <n v="1.7"/>
    <n v="11.9"/>
    <n v="114"/>
    <n v="3.3"/>
    <n v="1005.7"/>
    <n v="0.96"/>
    <x v="27"/>
    <n v="1.1000000000000001"/>
    <x v="10"/>
    <x v="0"/>
    <x v="45"/>
    <n v="6.1"/>
    <n v="6.71"/>
    <n v="0"/>
  </r>
  <r>
    <n v="350"/>
    <x v="318"/>
    <n v="3.1"/>
    <n v="9.8000000000000007"/>
    <n v="95"/>
    <n v="5.7"/>
    <n v="1008.3"/>
    <n v="0.99"/>
    <x v="27"/>
    <n v="1.1000000000000001"/>
    <x v="10"/>
    <x v="0"/>
    <x v="45"/>
    <n v="8.1999999999999993"/>
    <n v="9.02"/>
    <n v="0"/>
  </r>
  <r>
    <n v="350"/>
    <x v="319"/>
    <n v="3.1"/>
    <n v="5.9"/>
    <n v="129"/>
    <n v="1"/>
    <n v="1009.4"/>
    <n v="0.96"/>
    <x v="27"/>
    <n v="1.1000000000000001"/>
    <x v="10"/>
    <x v="0"/>
    <x v="45"/>
    <n v="12.1"/>
    <n v="13.31"/>
    <n v="0"/>
  </r>
  <r>
    <n v="350"/>
    <x v="320"/>
    <n v="3.2"/>
    <n v="4"/>
    <n v="538"/>
    <n v="1.1000000000000001"/>
    <n v="1016.6"/>
    <n v="0.86"/>
    <x v="27"/>
    <n v="1.1000000000000001"/>
    <x v="10"/>
    <x v="0"/>
    <x v="46"/>
    <n v="14"/>
    <n v="15.400000000000002"/>
    <n v="0"/>
  </r>
  <r>
    <n v="350"/>
    <x v="321"/>
    <n v="3.4"/>
    <n v="4.5999999999999996"/>
    <n v="314"/>
    <n v="3.3"/>
    <n v="1016.2"/>
    <n v="0.91"/>
    <x v="27"/>
    <n v="1.1000000000000001"/>
    <x v="10"/>
    <x v="0"/>
    <x v="46"/>
    <n v="13.4"/>
    <n v="14.740000000000002"/>
    <n v="0"/>
  </r>
  <r>
    <n v="350"/>
    <x v="322"/>
    <n v="4.5"/>
    <n v="4.8"/>
    <n v="140"/>
    <n v="11"/>
    <n v="1003.1"/>
    <n v="0.94"/>
    <x v="27"/>
    <n v="1.1000000000000001"/>
    <x v="10"/>
    <x v="0"/>
    <x v="46"/>
    <n v="13.2"/>
    <n v="14.52"/>
    <n v="0"/>
  </r>
  <r>
    <n v="350"/>
    <x v="323"/>
    <n v="2.2999999999999998"/>
    <n v="2.2000000000000002"/>
    <n v="248"/>
    <n v="0.3"/>
    <n v="1010.3"/>
    <n v="0.95"/>
    <x v="27"/>
    <n v="1.1000000000000001"/>
    <x v="10"/>
    <x v="0"/>
    <x v="46"/>
    <n v="15.8"/>
    <n v="17.380000000000003"/>
    <n v="0"/>
  </r>
  <r>
    <n v="350"/>
    <x v="324"/>
    <n v="2"/>
    <n v="1.2"/>
    <n v="503"/>
    <n v="0.3"/>
    <n v="1024"/>
    <n v="0.94"/>
    <x v="27"/>
    <n v="1.1000000000000001"/>
    <x v="10"/>
    <x v="0"/>
    <x v="46"/>
    <n v="16.8"/>
    <n v="18.480000000000004"/>
    <n v="0"/>
  </r>
  <r>
    <n v="350"/>
    <x v="325"/>
    <n v="4.4000000000000004"/>
    <n v="0.2"/>
    <n v="489"/>
    <n v="0"/>
    <n v="1023.4"/>
    <n v="0.83"/>
    <x v="27"/>
    <n v="1.1000000000000001"/>
    <x v="10"/>
    <x v="0"/>
    <x v="46"/>
    <n v="17.8"/>
    <n v="19.580000000000002"/>
    <n v="0"/>
  </r>
  <r>
    <n v="350"/>
    <x v="326"/>
    <n v="6.1"/>
    <n v="2.2999999999999998"/>
    <n v="156"/>
    <n v="3"/>
    <n v="1004.4"/>
    <n v="0.89"/>
    <x v="27"/>
    <n v="1.1000000000000001"/>
    <x v="10"/>
    <x v="0"/>
    <x v="46"/>
    <n v="15.7"/>
    <n v="17.27"/>
    <n v="0"/>
  </r>
  <r>
    <n v="350"/>
    <x v="327"/>
    <n v="3.2"/>
    <n v="5"/>
    <n v="231"/>
    <n v="3.8"/>
    <n v="994.7"/>
    <n v="0.97"/>
    <x v="27"/>
    <n v="1.1000000000000001"/>
    <x v="10"/>
    <x v="0"/>
    <x v="47"/>
    <n v="13"/>
    <n v="14.3"/>
    <n v="0"/>
  </r>
  <r>
    <n v="350"/>
    <x v="328"/>
    <n v="2.5"/>
    <n v="4.0999999999999996"/>
    <n v="217"/>
    <n v="0.2"/>
    <n v="1006.9"/>
    <n v="0.96"/>
    <x v="27"/>
    <n v="1.1000000000000001"/>
    <x v="10"/>
    <x v="0"/>
    <x v="47"/>
    <n v="13.9"/>
    <n v="15.290000000000001"/>
    <n v="0"/>
  </r>
  <r>
    <n v="350"/>
    <x v="329"/>
    <n v="2.2000000000000002"/>
    <n v="3.5"/>
    <n v="444"/>
    <n v="0"/>
    <n v="1020.6"/>
    <n v="0.91"/>
    <x v="27"/>
    <n v="1.1000000000000001"/>
    <x v="10"/>
    <x v="0"/>
    <x v="47"/>
    <n v="14.5"/>
    <n v="15.950000000000001"/>
    <n v="0"/>
  </r>
  <r>
    <n v="350"/>
    <x v="330"/>
    <n v="5.3"/>
    <n v="5.5"/>
    <n v="72"/>
    <n v="-0.1"/>
    <n v="1018"/>
    <n v="0.97"/>
    <x v="27"/>
    <n v="1.1000000000000001"/>
    <x v="10"/>
    <x v="0"/>
    <x v="47"/>
    <n v="12.5"/>
    <n v="13.750000000000002"/>
    <n v="0"/>
  </r>
  <r>
    <n v="350"/>
    <x v="331"/>
    <n v="4.7"/>
    <n v="8.6"/>
    <n v="121"/>
    <n v="0.2"/>
    <n v="1013.9"/>
    <n v="0.99"/>
    <x v="27"/>
    <n v="1.1000000000000001"/>
    <x v="10"/>
    <x v="0"/>
    <x v="47"/>
    <n v="9.4"/>
    <n v="10.340000000000002"/>
    <n v="0"/>
  </r>
  <r>
    <n v="350"/>
    <x v="332"/>
    <n v="5.0999999999999996"/>
    <n v="9"/>
    <n v="217"/>
    <n v="2.2999999999999998"/>
    <n v="1007.3"/>
    <n v="0.95"/>
    <x v="27"/>
    <n v="1.1000000000000001"/>
    <x v="10"/>
    <x v="0"/>
    <x v="47"/>
    <n v="9"/>
    <n v="9.9"/>
    <n v="0"/>
  </r>
  <r>
    <n v="350"/>
    <x v="333"/>
    <n v="3.1"/>
    <n v="5.7"/>
    <n v="279"/>
    <n v="-0.1"/>
    <n v="1011.9"/>
    <n v="0.87"/>
    <x v="27"/>
    <n v="1.1000000000000001"/>
    <x v="10"/>
    <x v="0"/>
    <x v="47"/>
    <n v="12.3"/>
    <n v="13.530000000000001"/>
    <n v="0"/>
  </r>
  <r>
    <n v="350"/>
    <x v="334"/>
    <n v="6.7"/>
    <n v="5.2"/>
    <n v="240"/>
    <n v="-0.1"/>
    <n v="1011.8"/>
    <n v="0.8"/>
    <x v="27"/>
    <n v="1.1000000000000001"/>
    <x v="11"/>
    <x v="0"/>
    <x v="48"/>
    <n v="12.8"/>
    <n v="14.080000000000002"/>
    <n v="0"/>
  </r>
  <r>
    <n v="350"/>
    <x v="335"/>
    <n v="4.8"/>
    <n v="7.2"/>
    <n v="231"/>
    <n v="-0.1"/>
    <n v="1008.1"/>
    <n v="0.76"/>
    <x v="27"/>
    <n v="1.1000000000000001"/>
    <x v="11"/>
    <x v="0"/>
    <x v="48"/>
    <n v="10.8"/>
    <n v="11.880000000000003"/>
    <n v="0"/>
  </r>
  <r>
    <n v="350"/>
    <x v="336"/>
    <n v="2.4"/>
    <n v="7.2"/>
    <n v="148"/>
    <n v="-0.1"/>
    <n v="1011.2"/>
    <n v="0.91"/>
    <x v="27"/>
    <n v="1.1000000000000001"/>
    <x v="11"/>
    <x v="0"/>
    <x v="48"/>
    <n v="10.8"/>
    <n v="11.880000000000003"/>
    <n v="0"/>
  </r>
  <r>
    <n v="350"/>
    <x v="337"/>
    <n v="3.5"/>
    <n v="6.7"/>
    <n v="375"/>
    <n v="0.3"/>
    <n v="1005.4"/>
    <n v="0.87"/>
    <x v="27"/>
    <n v="1.1000000000000001"/>
    <x v="11"/>
    <x v="0"/>
    <x v="48"/>
    <n v="11.3"/>
    <n v="12.430000000000001"/>
    <n v="0"/>
  </r>
  <r>
    <n v="350"/>
    <x v="338"/>
    <n v="3.6"/>
    <n v="3.9"/>
    <n v="141"/>
    <n v="-0.1"/>
    <n v="1009"/>
    <n v="0.95"/>
    <x v="27"/>
    <n v="1.1000000000000001"/>
    <x v="11"/>
    <x v="0"/>
    <x v="48"/>
    <n v="14.1"/>
    <n v="15.510000000000002"/>
    <n v="0"/>
  </r>
  <r>
    <n v="350"/>
    <x v="339"/>
    <n v="5.6"/>
    <n v="8.1999999999999993"/>
    <n v="125"/>
    <n v="6.3"/>
    <n v="1001.8"/>
    <n v="0.94"/>
    <x v="27"/>
    <n v="1.1000000000000001"/>
    <x v="11"/>
    <x v="0"/>
    <x v="48"/>
    <n v="9.8000000000000007"/>
    <n v="10.780000000000001"/>
    <n v="0"/>
  </r>
  <r>
    <n v="350"/>
    <x v="340"/>
    <n v="4.9000000000000004"/>
    <n v="10.7"/>
    <n v="113"/>
    <n v="6.3"/>
    <n v="1005.1"/>
    <n v="0.94"/>
    <x v="27"/>
    <n v="1.1000000000000001"/>
    <x v="11"/>
    <x v="0"/>
    <x v="48"/>
    <n v="7.3000000000000007"/>
    <n v="8.0300000000000011"/>
    <n v="0"/>
  </r>
  <r>
    <n v="350"/>
    <x v="341"/>
    <n v="3.9"/>
    <n v="12.4"/>
    <n v="82"/>
    <n v="0.1"/>
    <n v="1011.7"/>
    <n v="0.9"/>
    <x v="27"/>
    <n v="1.1000000000000001"/>
    <x v="11"/>
    <x v="0"/>
    <x v="49"/>
    <n v="5.6"/>
    <n v="6.16"/>
    <n v="0"/>
  </r>
  <r>
    <n v="350"/>
    <x v="342"/>
    <n v="4.8"/>
    <n v="12.3"/>
    <n v="196"/>
    <n v="0.1"/>
    <n v="1010.9"/>
    <n v="0.82"/>
    <x v="27"/>
    <n v="1.1000000000000001"/>
    <x v="11"/>
    <x v="0"/>
    <x v="49"/>
    <n v="5.6999999999999993"/>
    <n v="6.27"/>
    <n v="0"/>
  </r>
  <r>
    <n v="350"/>
    <x v="343"/>
    <n v="3.3"/>
    <n v="11.6"/>
    <n v="176"/>
    <n v="0"/>
    <n v="1017.9"/>
    <n v="0.84"/>
    <x v="27"/>
    <n v="1.1000000000000001"/>
    <x v="11"/>
    <x v="0"/>
    <x v="49"/>
    <n v="6.4"/>
    <n v="7.0400000000000009"/>
    <n v="0"/>
  </r>
  <r>
    <n v="350"/>
    <x v="344"/>
    <n v="2.9"/>
    <n v="7.4"/>
    <n v="259"/>
    <n v="0"/>
    <n v="1022.5"/>
    <n v="0.96"/>
    <x v="27"/>
    <n v="1.1000000000000001"/>
    <x v="11"/>
    <x v="0"/>
    <x v="49"/>
    <n v="10.6"/>
    <n v="11.66"/>
    <n v="0"/>
  </r>
  <r>
    <n v="350"/>
    <x v="345"/>
    <n v="2.8"/>
    <n v="8.1999999999999993"/>
    <n v="82"/>
    <n v="0"/>
    <n v="1021.1"/>
    <n v="0.92"/>
    <x v="27"/>
    <n v="1.1000000000000001"/>
    <x v="11"/>
    <x v="0"/>
    <x v="49"/>
    <n v="9.8000000000000007"/>
    <n v="10.780000000000001"/>
    <n v="0"/>
  </r>
  <r>
    <n v="350"/>
    <x v="346"/>
    <n v="1.9"/>
    <n v="6.6"/>
    <n v="240"/>
    <n v="0"/>
    <n v="1027.4000000000001"/>
    <n v="0.94"/>
    <x v="27"/>
    <n v="1.1000000000000001"/>
    <x v="11"/>
    <x v="0"/>
    <x v="49"/>
    <n v="11.4"/>
    <n v="12.540000000000001"/>
    <n v="0"/>
  </r>
  <r>
    <n v="350"/>
    <x v="347"/>
    <n v="4.0999999999999996"/>
    <n v="6.7"/>
    <n v="106"/>
    <n v="0"/>
    <n v="1022.8"/>
    <n v="0.97"/>
    <x v="27"/>
    <n v="1.1000000000000001"/>
    <x v="11"/>
    <x v="0"/>
    <x v="49"/>
    <n v="11.3"/>
    <n v="12.430000000000001"/>
    <n v="0"/>
  </r>
  <r>
    <n v="350"/>
    <x v="348"/>
    <n v="4.5999999999999996"/>
    <n v="6.9"/>
    <n v="312"/>
    <n v="0"/>
    <n v="1013.2"/>
    <n v="0.89"/>
    <x v="27"/>
    <n v="1.1000000000000001"/>
    <x v="11"/>
    <x v="0"/>
    <x v="50"/>
    <n v="11.1"/>
    <n v="12.21"/>
    <n v="0"/>
  </r>
  <r>
    <n v="350"/>
    <x v="349"/>
    <n v="2.2999999999999998"/>
    <n v="8.8000000000000007"/>
    <n v="245"/>
    <n v="-0.1"/>
    <n v="1012.2"/>
    <n v="0.86"/>
    <x v="27"/>
    <n v="1.1000000000000001"/>
    <x v="11"/>
    <x v="0"/>
    <x v="50"/>
    <n v="9.1999999999999993"/>
    <n v="10.119999999999999"/>
    <n v="0"/>
  </r>
  <r>
    <n v="350"/>
    <x v="350"/>
    <n v="3"/>
    <n v="7.8"/>
    <n v="104"/>
    <n v="-0.1"/>
    <n v="1017.1"/>
    <n v="0.93"/>
    <x v="27"/>
    <n v="1.1000000000000001"/>
    <x v="11"/>
    <x v="0"/>
    <x v="50"/>
    <n v="10.199999999999999"/>
    <n v="11.22"/>
    <n v="0"/>
  </r>
  <r>
    <n v="350"/>
    <x v="351"/>
    <n v="6.7"/>
    <n v="10.3"/>
    <n v="239"/>
    <n v="0.1"/>
    <n v="1012.9"/>
    <n v="0.79"/>
    <x v="27"/>
    <n v="1.1000000000000001"/>
    <x v="11"/>
    <x v="0"/>
    <x v="50"/>
    <n v="7.6999999999999993"/>
    <n v="8.4700000000000006"/>
    <n v="0"/>
  </r>
  <r>
    <n v="350"/>
    <x v="352"/>
    <n v="3.3"/>
    <n v="8.5"/>
    <n v="174"/>
    <n v="7.7"/>
    <n v="1016.9"/>
    <n v="0.94"/>
    <x v="27"/>
    <n v="1.1000000000000001"/>
    <x v="11"/>
    <x v="0"/>
    <x v="50"/>
    <n v="9.5"/>
    <n v="10.450000000000001"/>
    <n v="0"/>
  </r>
  <r>
    <n v="350"/>
    <x v="353"/>
    <n v="2.1"/>
    <n v="4.5999999999999996"/>
    <n v="159"/>
    <n v="0"/>
    <n v="1015.9"/>
    <n v="0.98"/>
    <x v="27"/>
    <n v="1.1000000000000001"/>
    <x v="11"/>
    <x v="0"/>
    <x v="50"/>
    <n v="13.4"/>
    <n v="14.740000000000002"/>
    <n v="0"/>
  </r>
  <r>
    <n v="350"/>
    <x v="354"/>
    <n v="3"/>
    <n v="8"/>
    <n v="299"/>
    <n v="0"/>
    <n v="1010.6"/>
    <n v="0.93"/>
    <x v="27"/>
    <n v="1.1000000000000001"/>
    <x v="11"/>
    <x v="0"/>
    <x v="50"/>
    <n v="10"/>
    <n v="11"/>
    <n v="0"/>
  </r>
  <r>
    <n v="350"/>
    <x v="355"/>
    <n v="3.5"/>
    <n v="4.3"/>
    <n v="260"/>
    <n v="0"/>
    <n v="1011.1"/>
    <n v="0.9"/>
    <x v="27"/>
    <n v="1.1000000000000001"/>
    <x v="11"/>
    <x v="0"/>
    <x v="51"/>
    <n v="13.7"/>
    <n v="15.07"/>
    <n v="0"/>
  </r>
  <r>
    <n v="350"/>
    <x v="356"/>
    <n v="6.7"/>
    <n v="4.5999999999999996"/>
    <n v="70"/>
    <n v="0"/>
    <n v="1019"/>
    <n v="0.79"/>
    <x v="27"/>
    <n v="1.1000000000000001"/>
    <x v="11"/>
    <x v="0"/>
    <x v="51"/>
    <n v="13.4"/>
    <n v="14.740000000000002"/>
    <n v="0"/>
  </r>
  <r>
    <n v="350"/>
    <x v="357"/>
    <n v="7.1"/>
    <n v="0.5"/>
    <n v="420"/>
    <n v="0"/>
    <n v="1031"/>
    <n v="0.74"/>
    <x v="27"/>
    <n v="1.1000000000000001"/>
    <x v="11"/>
    <x v="0"/>
    <x v="51"/>
    <n v="17.5"/>
    <n v="19.25"/>
    <n v="0"/>
  </r>
  <r>
    <n v="350"/>
    <x v="358"/>
    <n v="6.5"/>
    <n v="-2.6"/>
    <n v="412"/>
    <n v="0"/>
    <n v="1029.8"/>
    <n v="0.68"/>
    <x v="27"/>
    <n v="1.1000000000000001"/>
    <x v="11"/>
    <x v="0"/>
    <x v="51"/>
    <n v="20.6"/>
    <n v="22.660000000000004"/>
    <n v="0"/>
  </r>
  <r>
    <n v="350"/>
    <x v="359"/>
    <n v="4.0999999999999996"/>
    <n v="-1.9"/>
    <n v="400"/>
    <n v="0"/>
    <n v="1030.8"/>
    <n v="0.79"/>
    <x v="27"/>
    <n v="1.1000000000000001"/>
    <x v="11"/>
    <x v="0"/>
    <x v="51"/>
    <n v="19.899999999999999"/>
    <n v="21.89"/>
    <n v="0"/>
  </r>
  <r>
    <n v="350"/>
    <x v="360"/>
    <n v="2.9"/>
    <n v="0.3"/>
    <n v="232"/>
    <n v="0"/>
    <n v="1033.8"/>
    <n v="0.89"/>
    <x v="27"/>
    <n v="1.1000000000000001"/>
    <x v="11"/>
    <x v="0"/>
    <x v="51"/>
    <n v="17.7"/>
    <n v="19.470000000000002"/>
    <n v="0"/>
  </r>
  <r>
    <n v="350"/>
    <x v="361"/>
    <n v="2.2000000000000002"/>
    <n v="2"/>
    <n v="397"/>
    <n v="0"/>
    <n v="1031.5999999999999"/>
    <n v="0.89"/>
    <x v="27"/>
    <n v="1.1000000000000001"/>
    <x v="11"/>
    <x v="0"/>
    <x v="51"/>
    <n v="16"/>
    <n v="17.600000000000001"/>
    <n v="0"/>
  </r>
  <r>
    <n v="350"/>
    <x v="362"/>
    <n v="1.5"/>
    <n v="1.1000000000000001"/>
    <n v="103"/>
    <n v="0.1"/>
    <n v="1027.0999999999999"/>
    <n v="0.98"/>
    <x v="27"/>
    <n v="1.1000000000000001"/>
    <x v="11"/>
    <x v="0"/>
    <x v="52"/>
    <n v="16.899999999999999"/>
    <n v="18.59"/>
    <n v="0"/>
  </r>
  <r>
    <n v="350"/>
    <x v="363"/>
    <n v="2.5"/>
    <n v="0.6"/>
    <n v="373"/>
    <n v="0"/>
    <n v="1030.3"/>
    <n v="0.88"/>
    <x v="27"/>
    <n v="1.1000000000000001"/>
    <x v="11"/>
    <x v="0"/>
    <x v="52"/>
    <n v="17.399999999999999"/>
    <n v="19.14"/>
    <n v="0"/>
  </r>
  <r>
    <n v="350"/>
    <x v="364"/>
    <n v="2.8"/>
    <n v="1.9"/>
    <n v="196"/>
    <n v="0.1"/>
    <n v="1024.5"/>
    <n v="0.91"/>
    <x v="27"/>
    <n v="1.1000000000000001"/>
    <x v="11"/>
    <x v="0"/>
    <x v="52"/>
    <n v="16.100000000000001"/>
    <n v="17.710000000000004"/>
    <n v="0"/>
  </r>
  <r>
    <n v="350"/>
    <x v="365"/>
    <n v="5.3"/>
    <n v="3.7"/>
    <n v="68"/>
    <n v="1.4"/>
    <n v="1005.3"/>
    <n v="0.83"/>
    <x v="27"/>
    <n v="1.1000000000000001"/>
    <x v="0"/>
    <x v="1"/>
    <x v="52"/>
    <n v="14.3"/>
    <n v="15.730000000000002"/>
    <n v="0"/>
  </r>
  <r>
    <n v="350"/>
    <x v="366"/>
    <n v="4.5"/>
    <n v="1.5"/>
    <n v="213"/>
    <n v="8.6"/>
    <n v="1001.1"/>
    <n v="0.89"/>
    <x v="27"/>
    <n v="1.1000000000000001"/>
    <x v="0"/>
    <x v="1"/>
    <x v="52"/>
    <n v="16.5"/>
    <n v="18.150000000000002"/>
    <n v="0"/>
  </r>
  <r>
    <n v="350"/>
    <x v="367"/>
    <n v="3.7"/>
    <n v="0.6"/>
    <n v="224"/>
    <n v="6.9"/>
    <n v="1004.2"/>
    <n v="0.94"/>
    <x v="27"/>
    <n v="1.1000000000000001"/>
    <x v="0"/>
    <x v="1"/>
    <x v="52"/>
    <n v="17.399999999999999"/>
    <n v="19.14"/>
    <n v="0"/>
  </r>
  <r>
    <n v="350"/>
    <x v="368"/>
    <n v="3.4"/>
    <n v="0.3"/>
    <n v="407"/>
    <n v="9.5"/>
    <n v="1009.6"/>
    <n v="0.86"/>
    <x v="27"/>
    <n v="1.1000000000000001"/>
    <x v="0"/>
    <x v="1"/>
    <x v="52"/>
    <n v="17.7"/>
    <n v="19.470000000000002"/>
    <n v="0"/>
  </r>
  <r>
    <n v="350"/>
    <x v="369"/>
    <n v="3.1"/>
    <n v="-1.6"/>
    <n v="244"/>
    <n v="3.1"/>
    <n v="1010.7"/>
    <n v="0.92"/>
    <x v="27"/>
    <n v="1.1000000000000001"/>
    <x v="0"/>
    <x v="1"/>
    <x v="53"/>
    <n v="19.600000000000001"/>
    <n v="21.560000000000002"/>
    <n v="0"/>
  </r>
  <r>
    <n v="350"/>
    <x v="370"/>
    <n v="2.9"/>
    <n v="-3"/>
    <n v="439"/>
    <n v="0.1"/>
    <n v="1015.2"/>
    <n v="0.96"/>
    <x v="27"/>
    <n v="1.1000000000000001"/>
    <x v="0"/>
    <x v="1"/>
    <x v="53"/>
    <n v="21"/>
    <n v="23.1"/>
    <n v="0"/>
  </r>
  <r>
    <n v="350"/>
    <x v="371"/>
    <n v="6.7"/>
    <n v="0.1"/>
    <n v="135"/>
    <n v="4.5"/>
    <n v="1006.1"/>
    <n v="0.93"/>
    <x v="27"/>
    <n v="1.1000000000000001"/>
    <x v="0"/>
    <x v="1"/>
    <x v="53"/>
    <n v="17.899999999999999"/>
    <n v="19.690000000000001"/>
    <n v="0"/>
  </r>
  <r>
    <n v="350"/>
    <x v="372"/>
    <n v="3.7"/>
    <n v="1.5"/>
    <n v="239"/>
    <n v="8.9"/>
    <n v="1001.9"/>
    <n v="0.96"/>
    <x v="27"/>
    <n v="1.1000000000000001"/>
    <x v="0"/>
    <x v="1"/>
    <x v="53"/>
    <n v="16.5"/>
    <n v="18.150000000000002"/>
    <n v="0"/>
  </r>
  <r>
    <n v="350"/>
    <x v="373"/>
    <n v="4.8"/>
    <n v="2.2000000000000002"/>
    <n v="121"/>
    <n v="8.3000000000000007"/>
    <n v="985"/>
    <n v="0.97"/>
    <x v="27"/>
    <n v="1.1000000000000001"/>
    <x v="0"/>
    <x v="1"/>
    <x v="53"/>
    <n v="15.8"/>
    <n v="17.380000000000003"/>
    <n v="0"/>
  </r>
  <r>
    <n v="350"/>
    <x v="374"/>
    <n v="3.9"/>
    <n v="-2.2000000000000002"/>
    <n v="120"/>
    <n v="0.1"/>
    <n v="1011.7"/>
    <n v="0.84"/>
    <x v="27"/>
    <n v="1.1000000000000001"/>
    <x v="0"/>
    <x v="1"/>
    <x v="53"/>
    <n v="20.2"/>
    <n v="22.220000000000002"/>
    <n v="0"/>
  </r>
  <r>
    <n v="350"/>
    <x v="375"/>
    <n v="4.5"/>
    <n v="-2.1"/>
    <n v="98"/>
    <n v="0.9"/>
    <n v="1021.3"/>
    <n v="0.87"/>
    <x v="27"/>
    <n v="1.1000000000000001"/>
    <x v="0"/>
    <x v="1"/>
    <x v="53"/>
    <n v="20.100000000000001"/>
    <n v="22.110000000000003"/>
    <n v="0"/>
  </r>
  <r>
    <n v="350"/>
    <x v="376"/>
    <n v="4.5999999999999996"/>
    <n v="5.3"/>
    <n v="104"/>
    <n v="6"/>
    <n v="1008"/>
    <n v="0.98"/>
    <x v="27"/>
    <n v="1.1000000000000001"/>
    <x v="0"/>
    <x v="1"/>
    <x v="54"/>
    <n v="12.7"/>
    <n v="13.97"/>
    <n v="0"/>
  </r>
  <r>
    <n v="350"/>
    <x v="377"/>
    <n v="3.8"/>
    <n v="8.9"/>
    <n v="139"/>
    <n v="0.6"/>
    <n v="1008.3"/>
    <n v="0.94"/>
    <x v="27"/>
    <n v="1.1000000000000001"/>
    <x v="0"/>
    <x v="1"/>
    <x v="54"/>
    <n v="9.1"/>
    <n v="10.01"/>
    <n v="0"/>
  </r>
  <r>
    <n v="350"/>
    <x v="378"/>
    <n v="2.2000000000000002"/>
    <n v="7.1"/>
    <n v="407"/>
    <n v="3.1"/>
    <n v="1012.4"/>
    <n v="0.97"/>
    <x v="27"/>
    <n v="1.1000000000000001"/>
    <x v="0"/>
    <x v="1"/>
    <x v="54"/>
    <n v="10.9"/>
    <n v="11.990000000000002"/>
    <n v="0"/>
  </r>
  <r>
    <n v="350"/>
    <x v="379"/>
    <n v="5.2"/>
    <n v="9.4"/>
    <n v="147"/>
    <n v="1.4"/>
    <n v="1007.6"/>
    <n v="0.89"/>
    <x v="27"/>
    <n v="1.1000000000000001"/>
    <x v="0"/>
    <x v="1"/>
    <x v="54"/>
    <n v="8.6"/>
    <n v="9.4600000000000009"/>
    <n v="0"/>
  </r>
  <r>
    <n v="350"/>
    <x v="380"/>
    <n v="3.8"/>
    <n v="8.4"/>
    <n v="335"/>
    <n v="-0.1"/>
    <n v="1011.6"/>
    <n v="0.87"/>
    <x v="27"/>
    <n v="1.1000000000000001"/>
    <x v="0"/>
    <x v="1"/>
    <x v="54"/>
    <n v="9.6"/>
    <n v="10.56"/>
    <n v="0"/>
  </r>
  <r>
    <n v="350"/>
    <x v="381"/>
    <n v="2.2000000000000002"/>
    <n v="7"/>
    <n v="494"/>
    <n v="1.1000000000000001"/>
    <n v="1018.1"/>
    <n v="0.93"/>
    <x v="27"/>
    <n v="1.1000000000000001"/>
    <x v="0"/>
    <x v="1"/>
    <x v="54"/>
    <n v="11"/>
    <n v="12.100000000000001"/>
    <n v="0"/>
  </r>
  <r>
    <n v="350"/>
    <x v="382"/>
    <n v="2.4"/>
    <n v="3.1"/>
    <n v="465"/>
    <n v="0"/>
    <n v="1019.9"/>
    <n v="0.9"/>
    <x v="27"/>
    <n v="1.1000000000000001"/>
    <x v="0"/>
    <x v="1"/>
    <x v="54"/>
    <n v="14.9"/>
    <n v="16.39"/>
    <n v="0"/>
  </r>
  <r>
    <n v="350"/>
    <x v="383"/>
    <n v="1.9"/>
    <n v="2.1"/>
    <n v="297"/>
    <n v="0"/>
    <n v="1018.7"/>
    <n v="0.94"/>
    <x v="27"/>
    <n v="1.1000000000000001"/>
    <x v="0"/>
    <x v="1"/>
    <x v="55"/>
    <n v="15.9"/>
    <n v="17.490000000000002"/>
    <n v="0"/>
  </r>
  <r>
    <n v="350"/>
    <x v="384"/>
    <n v="2.2000000000000002"/>
    <n v="0.5"/>
    <n v="266"/>
    <n v="0"/>
    <n v="1015.5"/>
    <n v="0.97"/>
    <x v="27"/>
    <n v="1.1000000000000001"/>
    <x v="0"/>
    <x v="1"/>
    <x v="55"/>
    <n v="17.5"/>
    <n v="19.25"/>
    <n v="0"/>
  </r>
  <r>
    <n v="350"/>
    <x v="385"/>
    <n v="4.0999999999999996"/>
    <n v="4.7"/>
    <n v="364"/>
    <n v="0.1"/>
    <n v="1001.6"/>
    <n v="0.8"/>
    <x v="27"/>
    <n v="1.1000000000000001"/>
    <x v="0"/>
    <x v="1"/>
    <x v="55"/>
    <n v="13.3"/>
    <n v="14.630000000000003"/>
    <n v="0"/>
  </r>
  <r>
    <n v="350"/>
    <x v="386"/>
    <n v="3.8"/>
    <n v="3.6"/>
    <n v="422"/>
    <n v="0"/>
    <n v="995"/>
    <n v="0.72"/>
    <x v="27"/>
    <n v="1.1000000000000001"/>
    <x v="0"/>
    <x v="1"/>
    <x v="55"/>
    <n v="14.4"/>
    <n v="15.840000000000002"/>
    <n v="0"/>
  </r>
  <r>
    <n v="350"/>
    <x v="387"/>
    <n v="3.8"/>
    <n v="5.9"/>
    <n v="414"/>
    <n v="0"/>
    <n v="994.2"/>
    <n v="0.8"/>
    <x v="27"/>
    <n v="1.1000000000000001"/>
    <x v="0"/>
    <x v="1"/>
    <x v="55"/>
    <n v="12.1"/>
    <n v="13.31"/>
    <n v="0"/>
  </r>
  <r>
    <n v="350"/>
    <x v="388"/>
    <n v="2.8"/>
    <n v="4.3"/>
    <n v="553"/>
    <n v="0"/>
    <n v="1000.4"/>
    <n v="0.82"/>
    <x v="27"/>
    <n v="1.1000000000000001"/>
    <x v="0"/>
    <x v="1"/>
    <x v="55"/>
    <n v="13.7"/>
    <n v="15.07"/>
    <n v="0"/>
  </r>
  <r>
    <n v="350"/>
    <x v="389"/>
    <n v="3"/>
    <n v="-0.5"/>
    <n v="603"/>
    <n v="0"/>
    <n v="998.4"/>
    <n v="0.82"/>
    <x v="27"/>
    <n v="1.1000000000000001"/>
    <x v="0"/>
    <x v="1"/>
    <x v="55"/>
    <n v="18.5"/>
    <n v="20.350000000000001"/>
    <n v="0"/>
  </r>
  <r>
    <n v="350"/>
    <x v="390"/>
    <n v="2.1"/>
    <n v="-0.7"/>
    <n v="156"/>
    <n v="0"/>
    <n v="1002.7"/>
    <n v="0.91"/>
    <x v="27"/>
    <n v="1.1000000000000001"/>
    <x v="0"/>
    <x v="1"/>
    <x v="56"/>
    <n v="18.7"/>
    <n v="20.57"/>
    <n v="0"/>
  </r>
  <r>
    <n v="350"/>
    <x v="391"/>
    <n v="3.5"/>
    <n v="2.4"/>
    <n v="168"/>
    <n v="7"/>
    <n v="995.1"/>
    <n v="0.91"/>
    <x v="27"/>
    <n v="1.1000000000000001"/>
    <x v="0"/>
    <x v="1"/>
    <x v="56"/>
    <n v="15.6"/>
    <n v="17.16"/>
    <n v="0"/>
  </r>
  <r>
    <n v="350"/>
    <x v="392"/>
    <n v="2.4"/>
    <n v="3.6"/>
    <n v="113"/>
    <n v="0"/>
    <n v="995.9"/>
    <n v="0.97"/>
    <x v="27"/>
    <n v="1.1000000000000001"/>
    <x v="0"/>
    <x v="1"/>
    <x v="56"/>
    <n v="14.4"/>
    <n v="15.840000000000002"/>
    <n v="0"/>
  </r>
  <r>
    <n v="350"/>
    <x v="393"/>
    <n v="2"/>
    <n v="0.4"/>
    <n v="129"/>
    <n v="-0.1"/>
    <n v="999.6"/>
    <n v="0.89"/>
    <x v="27"/>
    <n v="1.1000000000000001"/>
    <x v="0"/>
    <x v="1"/>
    <x v="56"/>
    <n v="17.600000000000001"/>
    <n v="19.360000000000003"/>
    <n v="0"/>
  </r>
  <r>
    <n v="350"/>
    <x v="394"/>
    <n v="4"/>
    <n v="3.1"/>
    <n v="524"/>
    <n v="-0.1"/>
    <n v="996.4"/>
    <n v="0.89"/>
    <x v="27"/>
    <n v="1.1000000000000001"/>
    <x v="0"/>
    <x v="1"/>
    <x v="56"/>
    <n v="14.9"/>
    <n v="16.39"/>
    <n v="0"/>
  </r>
  <r>
    <n v="350"/>
    <x v="395"/>
    <n v="2.7"/>
    <n v="5.9"/>
    <n v="296"/>
    <n v="0.4"/>
    <n v="1001.5"/>
    <n v="0.93"/>
    <x v="27"/>
    <n v="1.1000000000000001"/>
    <x v="0"/>
    <x v="1"/>
    <x v="56"/>
    <n v="12.1"/>
    <n v="13.31"/>
    <n v="0"/>
  </r>
  <r>
    <n v="356"/>
    <x v="0"/>
    <n v="10"/>
    <n v="7.6"/>
    <n v="56"/>
    <n v="11.8"/>
    <n v="1009.5"/>
    <n v="0.83"/>
    <x v="28"/>
    <n v="1.1000000000000001"/>
    <x v="0"/>
    <x v="0"/>
    <x v="0"/>
    <n v="10.4"/>
    <n v="11.440000000000001"/>
    <n v="0"/>
  </r>
  <r>
    <n v="356"/>
    <x v="1"/>
    <n v="3.4"/>
    <n v="3"/>
    <n v="332"/>
    <n v="3.6"/>
    <n v="1014.1"/>
    <n v="0.91"/>
    <x v="28"/>
    <n v="1.1000000000000001"/>
    <x v="0"/>
    <x v="0"/>
    <x v="0"/>
    <n v="15"/>
    <n v="16.5"/>
    <n v="0"/>
  </r>
  <r>
    <n v="356"/>
    <x v="2"/>
    <n v="4.7"/>
    <n v="2"/>
    <n v="221"/>
    <n v="5.2"/>
    <n v="1018.9"/>
    <n v="0.89"/>
    <x v="28"/>
    <n v="1.1000000000000001"/>
    <x v="0"/>
    <x v="0"/>
    <x v="0"/>
    <n v="16"/>
    <n v="17.600000000000001"/>
    <n v="0"/>
  </r>
  <r>
    <n v="356"/>
    <x v="3"/>
    <n v="2.9"/>
    <n v="1.7"/>
    <n v="183"/>
    <n v="0"/>
    <n v="1016.8"/>
    <n v="0.93"/>
    <x v="28"/>
    <n v="1.1000000000000001"/>
    <x v="0"/>
    <x v="0"/>
    <x v="0"/>
    <n v="16.3"/>
    <n v="17.930000000000003"/>
    <n v="0"/>
  </r>
  <r>
    <n v="356"/>
    <x v="4"/>
    <n v="6.5"/>
    <n v="5.7"/>
    <n v="48"/>
    <n v="20.399999999999999"/>
    <n v="993.9"/>
    <n v="0.94"/>
    <x v="28"/>
    <n v="1.1000000000000001"/>
    <x v="0"/>
    <x v="0"/>
    <x v="0"/>
    <n v="12.3"/>
    <n v="13.530000000000001"/>
    <n v="0"/>
  </r>
  <r>
    <n v="356"/>
    <x v="5"/>
    <n v="9.1"/>
    <n v="8.6999999999999993"/>
    <n v="110"/>
    <n v="4.4000000000000004"/>
    <n v="985.3"/>
    <n v="0.83"/>
    <x v="28"/>
    <n v="1.1000000000000001"/>
    <x v="0"/>
    <x v="0"/>
    <x v="1"/>
    <n v="9.3000000000000007"/>
    <n v="10.230000000000002"/>
    <n v="0"/>
  </r>
  <r>
    <n v="356"/>
    <x v="6"/>
    <n v="6.5"/>
    <n v="3.3"/>
    <n v="283"/>
    <n v="3.9"/>
    <n v="997.8"/>
    <n v="0.88"/>
    <x v="28"/>
    <n v="1.1000000000000001"/>
    <x v="0"/>
    <x v="0"/>
    <x v="1"/>
    <n v="14.7"/>
    <n v="16.170000000000002"/>
    <n v="0"/>
  </r>
  <r>
    <n v="356"/>
    <x v="7"/>
    <n v="3.5"/>
    <n v="2"/>
    <n v="289"/>
    <n v="0.5"/>
    <n v="1001.5"/>
    <n v="0.9"/>
    <x v="28"/>
    <n v="1.1000000000000001"/>
    <x v="0"/>
    <x v="0"/>
    <x v="1"/>
    <n v="16"/>
    <n v="17.600000000000001"/>
    <n v="0"/>
  </r>
  <r>
    <n v="356"/>
    <x v="8"/>
    <n v="3.2"/>
    <n v="1.6"/>
    <n v="300"/>
    <n v="1.8"/>
    <n v="1004.3"/>
    <n v="0.89"/>
    <x v="28"/>
    <n v="1.1000000000000001"/>
    <x v="0"/>
    <x v="0"/>
    <x v="1"/>
    <n v="16.399999999999999"/>
    <n v="18.04"/>
    <n v="0"/>
  </r>
  <r>
    <n v="356"/>
    <x v="9"/>
    <n v="3.9"/>
    <n v="2"/>
    <n v="458"/>
    <n v="6.4"/>
    <n v="1018"/>
    <n v="0.88"/>
    <x v="28"/>
    <n v="1.1000000000000001"/>
    <x v="0"/>
    <x v="0"/>
    <x v="1"/>
    <n v="16"/>
    <n v="17.600000000000001"/>
    <n v="0"/>
  </r>
  <r>
    <n v="356"/>
    <x v="10"/>
    <n v="2.1"/>
    <n v="-0.3"/>
    <n v="474"/>
    <n v="0.1"/>
    <n v="1027.7"/>
    <n v="0.94"/>
    <x v="28"/>
    <n v="1.1000000000000001"/>
    <x v="0"/>
    <x v="0"/>
    <x v="1"/>
    <n v="18.3"/>
    <n v="20.130000000000003"/>
    <n v="0"/>
  </r>
  <r>
    <n v="356"/>
    <x v="11"/>
    <n v="1.5"/>
    <n v="2"/>
    <n v="262"/>
    <n v="0"/>
    <n v="1039.2"/>
    <n v="0.89"/>
    <x v="28"/>
    <n v="1.1000000000000001"/>
    <x v="0"/>
    <x v="0"/>
    <x v="1"/>
    <n v="16"/>
    <n v="17.600000000000001"/>
    <n v="0"/>
  </r>
  <r>
    <n v="356"/>
    <x v="12"/>
    <n v="2"/>
    <n v="0.5"/>
    <n v="496"/>
    <n v="0"/>
    <n v="1040.8"/>
    <n v="0.85"/>
    <x v="28"/>
    <n v="1.1000000000000001"/>
    <x v="0"/>
    <x v="0"/>
    <x v="2"/>
    <n v="17.5"/>
    <n v="19.25"/>
    <n v="0"/>
  </r>
  <r>
    <n v="356"/>
    <x v="13"/>
    <n v="3.4"/>
    <n v="1.7"/>
    <n v="289"/>
    <n v="0.1"/>
    <n v="1034.3"/>
    <n v="0.88"/>
    <x v="28"/>
    <n v="1.1000000000000001"/>
    <x v="0"/>
    <x v="0"/>
    <x v="2"/>
    <n v="16.3"/>
    <n v="17.930000000000003"/>
    <n v="0"/>
  </r>
  <r>
    <n v="356"/>
    <x v="14"/>
    <n v="1.5"/>
    <n v="6"/>
    <n v="156"/>
    <n v="0.1"/>
    <n v="1033.9000000000001"/>
    <n v="0.99"/>
    <x v="28"/>
    <n v="1.1000000000000001"/>
    <x v="0"/>
    <x v="0"/>
    <x v="2"/>
    <n v="12"/>
    <n v="13.200000000000001"/>
    <n v="0"/>
  </r>
  <r>
    <n v="356"/>
    <x v="15"/>
    <n v="2.7"/>
    <n v="3.1"/>
    <n v="90"/>
    <n v="-0.1"/>
    <n v="1036.7"/>
    <n v="0.98"/>
    <x v="28"/>
    <n v="1.1000000000000001"/>
    <x v="0"/>
    <x v="0"/>
    <x v="2"/>
    <n v="14.9"/>
    <n v="16.39"/>
    <n v="0"/>
  </r>
  <r>
    <n v="356"/>
    <x v="16"/>
    <n v="1.5"/>
    <n v="0"/>
    <n v="121"/>
    <n v="0"/>
    <n v="1037.2"/>
    <n v="0.99"/>
    <x v="28"/>
    <n v="1.1000000000000001"/>
    <x v="0"/>
    <x v="0"/>
    <x v="2"/>
    <n v="18"/>
    <n v="19.8"/>
    <n v="0"/>
  </r>
  <r>
    <n v="356"/>
    <x v="17"/>
    <n v="2.5"/>
    <n v="-0.6"/>
    <n v="136"/>
    <n v="0"/>
    <n v="1031.0999999999999"/>
    <n v="0.99"/>
    <x v="28"/>
    <n v="1.1000000000000001"/>
    <x v="0"/>
    <x v="0"/>
    <x v="2"/>
    <n v="18.600000000000001"/>
    <n v="20.460000000000004"/>
    <n v="0"/>
  </r>
  <r>
    <n v="356"/>
    <x v="18"/>
    <n v="1.4"/>
    <n v="-0.9"/>
    <n v="82"/>
    <n v="0"/>
    <n v="1023.2"/>
    <n v="0.98"/>
    <x v="28"/>
    <n v="1.1000000000000001"/>
    <x v="0"/>
    <x v="0"/>
    <x v="2"/>
    <n v="18.899999999999999"/>
    <n v="20.79"/>
    <n v="0"/>
  </r>
  <r>
    <n v="356"/>
    <x v="19"/>
    <n v="2.2000000000000002"/>
    <n v="-0.5"/>
    <n v="100"/>
    <n v="0"/>
    <n v="1019.6"/>
    <n v="0.96"/>
    <x v="28"/>
    <n v="1.1000000000000001"/>
    <x v="0"/>
    <x v="0"/>
    <x v="3"/>
    <n v="18.5"/>
    <n v="20.350000000000001"/>
    <n v="0"/>
  </r>
  <r>
    <n v="356"/>
    <x v="20"/>
    <n v="2.9"/>
    <n v="-0.6"/>
    <n v="153"/>
    <n v="0"/>
    <n v="1015.8"/>
    <n v="0.98"/>
    <x v="28"/>
    <n v="1.1000000000000001"/>
    <x v="0"/>
    <x v="0"/>
    <x v="3"/>
    <n v="18.600000000000001"/>
    <n v="20.460000000000004"/>
    <n v="0"/>
  </r>
  <r>
    <n v="356"/>
    <x v="21"/>
    <n v="2.7"/>
    <n v="2.1"/>
    <n v="147"/>
    <n v="8.3000000000000007"/>
    <n v="1003.9"/>
    <n v="0.96"/>
    <x v="28"/>
    <n v="1.1000000000000001"/>
    <x v="0"/>
    <x v="0"/>
    <x v="3"/>
    <n v="15.9"/>
    <n v="17.490000000000002"/>
    <n v="0"/>
  </r>
  <r>
    <n v="356"/>
    <x v="22"/>
    <n v="5.8"/>
    <n v="5.3"/>
    <n v="258"/>
    <n v="3.5"/>
    <n v="1003.5"/>
    <n v="0.89"/>
    <x v="28"/>
    <n v="1.1000000000000001"/>
    <x v="0"/>
    <x v="0"/>
    <x v="3"/>
    <n v="12.7"/>
    <n v="13.97"/>
    <n v="0"/>
  </r>
  <r>
    <n v="356"/>
    <x v="23"/>
    <n v="6"/>
    <n v="7.6"/>
    <n v="98"/>
    <n v="3.1"/>
    <n v="1001.4"/>
    <n v="0.89"/>
    <x v="28"/>
    <n v="1.1000000000000001"/>
    <x v="0"/>
    <x v="0"/>
    <x v="3"/>
    <n v="10.4"/>
    <n v="11.440000000000001"/>
    <n v="0"/>
  </r>
  <r>
    <n v="356"/>
    <x v="24"/>
    <n v="2"/>
    <n v="5.2"/>
    <n v="218"/>
    <n v="6.9"/>
    <n v="1004.5"/>
    <n v="0.95"/>
    <x v="28"/>
    <n v="1.1000000000000001"/>
    <x v="0"/>
    <x v="0"/>
    <x v="3"/>
    <n v="12.8"/>
    <n v="14.080000000000002"/>
    <n v="0"/>
  </r>
  <r>
    <n v="356"/>
    <x v="25"/>
    <n v="4.5999999999999996"/>
    <n v="3.7"/>
    <n v="430"/>
    <n v="2.2000000000000002"/>
    <n v="1002.8"/>
    <n v="0.89"/>
    <x v="28"/>
    <n v="1.1000000000000001"/>
    <x v="0"/>
    <x v="0"/>
    <x v="3"/>
    <n v="14.3"/>
    <n v="15.730000000000002"/>
    <n v="0"/>
  </r>
  <r>
    <n v="356"/>
    <x v="26"/>
    <n v="6.8"/>
    <n v="9.1"/>
    <n v="535"/>
    <n v="4.3"/>
    <n v="988.6"/>
    <n v="0.78"/>
    <x v="28"/>
    <n v="1.1000000000000001"/>
    <x v="0"/>
    <x v="0"/>
    <x v="4"/>
    <n v="8.9"/>
    <n v="9.7900000000000009"/>
    <n v="0"/>
  </r>
  <r>
    <n v="356"/>
    <x v="27"/>
    <n v="6.3"/>
    <n v="7.8"/>
    <n v="212"/>
    <n v="2.4"/>
    <n v="990"/>
    <n v="0.82"/>
    <x v="28"/>
    <n v="1.1000000000000001"/>
    <x v="0"/>
    <x v="0"/>
    <x v="4"/>
    <n v="10.199999999999999"/>
    <n v="11.22"/>
    <n v="0"/>
  </r>
  <r>
    <n v="356"/>
    <x v="28"/>
    <n v="5.3"/>
    <n v="6.9"/>
    <n v="312"/>
    <n v="2"/>
    <n v="1002.6"/>
    <n v="0.89"/>
    <x v="28"/>
    <n v="1.1000000000000001"/>
    <x v="0"/>
    <x v="0"/>
    <x v="4"/>
    <n v="11.1"/>
    <n v="12.21"/>
    <n v="0"/>
  </r>
  <r>
    <n v="356"/>
    <x v="29"/>
    <n v="2.2999999999999998"/>
    <n v="4.5"/>
    <n v="194"/>
    <n v="5.2"/>
    <n v="1016.6"/>
    <n v="0.93"/>
    <x v="28"/>
    <n v="1.1000000000000001"/>
    <x v="0"/>
    <x v="0"/>
    <x v="4"/>
    <n v="13.5"/>
    <n v="14.850000000000001"/>
    <n v="0"/>
  </r>
  <r>
    <n v="356"/>
    <x v="30"/>
    <n v="2.4"/>
    <n v="1.6"/>
    <n v="378"/>
    <n v="0"/>
    <n v="1027.9000000000001"/>
    <n v="0.94"/>
    <x v="28"/>
    <n v="1.1000000000000001"/>
    <x v="0"/>
    <x v="0"/>
    <x v="4"/>
    <n v="16.399999999999999"/>
    <n v="18.04"/>
    <n v="0"/>
  </r>
  <r>
    <n v="356"/>
    <x v="31"/>
    <n v="2"/>
    <n v="0.2"/>
    <n v="745"/>
    <n v="0"/>
    <n v="1031.3"/>
    <n v="0.89"/>
    <x v="28"/>
    <n v="1.1000000000000001"/>
    <x v="1"/>
    <x v="0"/>
    <x v="4"/>
    <n v="17.8"/>
    <n v="19.580000000000002"/>
    <n v="0"/>
  </r>
  <r>
    <n v="356"/>
    <x v="32"/>
    <n v="1.8"/>
    <n v="-0.8"/>
    <n v="829"/>
    <n v="0"/>
    <n v="1025.5999999999999"/>
    <n v="0.89"/>
    <x v="28"/>
    <n v="1.1000000000000001"/>
    <x v="1"/>
    <x v="0"/>
    <x v="4"/>
    <n v="18.8"/>
    <n v="20.680000000000003"/>
    <n v="0"/>
  </r>
  <r>
    <n v="356"/>
    <x v="33"/>
    <n v="2.1"/>
    <n v="0.9"/>
    <n v="781"/>
    <n v="0"/>
    <n v="1026.8"/>
    <n v="0.89"/>
    <x v="28"/>
    <n v="1.1000000000000001"/>
    <x v="1"/>
    <x v="0"/>
    <x v="5"/>
    <n v="17.100000000000001"/>
    <n v="18.810000000000002"/>
    <n v="0"/>
  </r>
  <r>
    <n v="356"/>
    <x v="34"/>
    <n v="3.9"/>
    <n v="2.5"/>
    <n v="268"/>
    <n v="0"/>
    <n v="1027.2"/>
    <n v="0.9"/>
    <x v="28"/>
    <n v="1.1000000000000001"/>
    <x v="1"/>
    <x v="0"/>
    <x v="5"/>
    <n v="15.5"/>
    <n v="17.05"/>
    <n v="0"/>
  </r>
  <r>
    <n v="356"/>
    <x v="35"/>
    <n v="3"/>
    <n v="4.4000000000000004"/>
    <n v="297"/>
    <n v="0"/>
    <n v="1037.4000000000001"/>
    <n v="0.97"/>
    <x v="28"/>
    <n v="1.1000000000000001"/>
    <x v="1"/>
    <x v="0"/>
    <x v="5"/>
    <n v="13.6"/>
    <n v="14.96"/>
    <n v="0"/>
  </r>
  <r>
    <n v="356"/>
    <x v="36"/>
    <n v="2.9"/>
    <n v="4.2"/>
    <n v="408"/>
    <n v="0"/>
    <n v="1041.0999999999999"/>
    <n v="0.91"/>
    <x v="28"/>
    <n v="1.1000000000000001"/>
    <x v="1"/>
    <x v="0"/>
    <x v="5"/>
    <n v="13.8"/>
    <n v="15.180000000000001"/>
    <n v="0"/>
  </r>
  <r>
    <n v="356"/>
    <x v="37"/>
    <n v="8.5"/>
    <n v="3.4"/>
    <n v="267"/>
    <n v="0"/>
    <n v="1027.5999999999999"/>
    <n v="0.77"/>
    <x v="28"/>
    <n v="1.1000000000000001"/>
    <x v="1"/>
    <x v="0"/>
    <x v="5"/>
    <n v="14.6"/>
    <n v="16.060000000000002"/>
    <n v="0"/>
  </r>
  <r>
    <n v="356"/>
    <x v="38"/>
    <n v="4.4000000000000004"/>
    <n v="3.8"/>
    <n v="309"/>
    <n v="0"/>
    <n v="1021.6"/>
    <n v="0.8"/>
    <x v="28"/>
    <n v="1.1000000000000001"/>
    <x v="1"/>
    <x v="0"/>
    <x v="5"/>
    <n v="14.2"/>
    <n v="15.620000000000001"/>
    <n v="0"/>
  </r>
  <r>
    <n v="356"/>
    <x v="39"/>
    <n v="2.5"/>
    <n v="2.5"/>
    <n v="395"/>
    <n v="0"/>
    <n v="1028.2"/>
    <n v="0.86"/>
    <x v="28"/>
    <n v="1.1000000000000001"/>
    <x v="1"/>
    <x v="0"/>
    <x v="5"/>
    <n v="15.5"/>
    <n v="17.05"/>
    <n v="0"/>
  </r>
  <r>
    <n v="356"/>
    <x v="40"/>
    <n v="6.3"/>
    <n v="1.8"/>
    <n v="235"/>
    <n v="5.2"/>
    <n v="1023.7"/>
    <n v="0.86"/>
    <x v="28"/>
    <n v="1.1000000000000001"/>
    <x v="1"/>
    <x v="0"/>
    <x v="6"/>
    <n v="16.2"/>
    <n v="17.82"/>
    <n v="0"/>
  </r>
  <r>
    <n v="356"/>
    <x v="41"/>
    <n v="4.5999999999999996"/>
    <n v="3.3"/>
    <n v="103"/>
    <n v="7.1"/>
    <n v="1017.3"/>
    <n v="0.95"/>
    <x v="28"/>
    <n v="1.1000000000000001"/>
    <x v="1"/>
    <x v="0"/>
    <x v="6"/>
    <n v="14.7"/>
    <n v="16.170000000000002"/>
    <n v="0"/>
  </r>
  <r>
    <n v="356"/>
    <x v="42"/>
    <n v="1.8"/>
    <n v="3.8"/>
    <n v="301"/>
    <n v="0.3"/>
    <n v="1017.8"/>
    <n v="0.96"/>
    <x v="28"/>
    <n v="1.1000000000000001"/>
    <x v="1"/>
    <x v="0"/>
    <x v="6"/>
    <n v="14.2"/>
    <n v="15.620000000000001"/>
    <n v="0"/>
  </r>
  <r>
    <n v="356"/>
    <x v="43"/>
    <n v="3"/>
    <n v="0.7"/>
    <n v="348"/>
    <n v="-0.1"/>
    <n v="1022"/>
    <n v="0.9"/>
    <x v="28"/>
    <n v="1.1000000000000001"/>
    <x v="1"/>
    <x v="0"/>
    <x v="6"/>
    <n v="17.3"/>
    <n v="19.03"/>
    <n v="0"/>
  </r>
  <r>
    <n v="356"/>
    <x v="44"/>
    <n v="1.7"/>
    <n v="0.4"/>
    <n v="768"/>
    <n v="0"/>
    <n v="1027.8"/>
    <n v="0.87"/>
    <x v="28"/>
    <n v="1.1000000000000001"/>
    <x v="1"/>
    <x v="0"/>
    <x v="6"/>
    <n v="17.600000000000001"/>
    <n v="19.360000000000003"/>
    <n v="0"/>
  </r>
  <r>
    <n v="356"/>
    <x v="45"/>
    <n v="2.2999999999999998"/>
    <n v="1.4"/>
    <n v="336"/>
    <n v="0"/>
    <n v="1023.8"/>
    <n v="0.83"/>
    <x v="28"/>
    <n v="1.1000000000000001"/>
    <x v="1"/>
    <x v="0"/>
    <x v="6"/>
    <n v="16.600000000000001"/>
    <n v="18.260000000000002"/>
    <n v="0"/>
  </r>
  <r>
    <n v="356"/>
    <x v="46"/>
    <n v="5"/>
    <n v="0.6"/>
    <n v="968"/>
    <n v="0"/>
    <n v="1022.8"/>
    <n v="0.75"/>
    <x v="28"/>
    <n v="1.1000000000000001"/>
    <x v="1"/>
    <x v="0"/>
    <x v="6"/>
    <n v="17.399999999999999"/>
    <n v="19.14"/>
    <n v="0"/>
  </r>
  <r>
    <n v="356"/>
    <x v="47"/>
    <n v="3.2"/>
    <n v="-1.3"/>
    <n v="1064"/>
    <n v="0"/>
    <n v="1024.7"/>
    <n v="0.77"/>
    <x v="28"/>
    <n v="1.1000000000000001"/>
    <x v="1"/>
    <x v="0"/>
    <x v="7"/>
    <n v="19.3"/>
    <n v="21.230000000000004"/>
    <n v="0"/>
  </r>
  <r>
    <n v="356"/>
    <x v="48"/>
    <n v="4.9000000000000004"/>
    <n v="-1.2"/>
    <n v="1026"/>
    <n v="0"/>
    <n v="1025.2"/>
    <n v="0.72"/>
    <x v="28"/>
    <n v="1.1000000000000001"/>
    <x v="1"/>
    <x v="0"/>
    <x v="7"/>
    <n v="19.2"/>
    <n v="21.12"/>
    <n v="0"/>
  </r>
  <r>
    <n v="356"/>
    <x v="49"/>
    <n v="4.8"/>
    <n v="1.1000000000000001"/>
    <n v="761"/>
    <n v="0"/>
    <n v="1021.5"/>
    <n v="0.62"/>
    <x v="28"/>
    <n v="1.1000000000000001"/>
    <x v="1"/>
    <x v="0"/>
    <x v="7"/>
    <n v="16.899999999999999"/>
    <n v="18.59"/>
    <n v="0"/>
  </r>
  <r>
    <n v="356"/>
    <x v="50"/>
    <n v="3.8"/>
    <n v="7.5"/>
    <n v="416"/>
    <n v="0.4"/>
    <n v="1019.8"/>
    <n v="0.84"/>
    <x v="28"/>
    <n v="1.1000000000000001"/>
    <x v="1"/>
    <x v="0"/>
    <x v="7"/>
    <n v="10.5"/>
    <n v="11.55"/>
    <n v="0"/>
  </r>
  <r>
    <n v="356"/>
    <x v="51"/>
    <n v="4.5"/>
    <n v="12.7"/>
    <n v="700"/>
    <n v="0"/>
    <n v="1016.3"/>
    <n v="0.77"/>
    <x v="28"/>
    <n v="1.1000000000000001"/>
    <x v="1"/>
    <x v="0"/>
    <x v="7"/>
    <n v="5.3000000000000007"/>
    <n v="5.830000000000001"/>
    <n v="0"/>
  </r>
  <r>
    <n v="356"/>
    <x v="52"/>
    <n v="4.5"/>
    <n v="10.1"/>
    <n v="223"/>
    <n v="4.0999999999999996"/>
    <n v="1015.3"/>
    <n v="0.9"/>
    <x v="28"/>
    <n v="1.1000000000000001"/>
    <x v="1"/>
    <x v="0"/>
    <x v="7"/>
    <n v="7.9"/>
    <n v="8.6900000000000013"/>
    <n v="0"/>
  </r>
  <r>
    <n v="356"/>
    <x v="53"/>
    <n v="4.8"/>
    <n v="10.7"/>
    <n v="936"/>
    <n v="0"/>
    <n v="1024.9000000000001"/>
    <n v="0.81"/>
    <x v="28"/>
    <n v="1.1000000000000001"/>
    <x v="1"/>
    <x v="0"/>
    <x v="7"/>
    <n v="7.3000000000000007"/>
    <n v="8.0300000000000011"/>
    <n v="0"/>
  </r>
  <r>
    <n v="356"/>
    <x v="54"/>
    <n v="5.8"/>
    <n v="10.9"/>
    <n v="221"/>
    <n v="2.2999999999999998"/>
    <n v="1015.4"/>
    <n v="0.79"/>
    <x v="28"/>
    <n v="1.1000000000000001"/>
    <x v="1"/>
    <x v="0"/>
    <x v="8"/>
    <n v="7.1"/>
    <n v="7.8100000000000005"/>
    <n v="0"/>
  </r>
  <r>
    <n v="356"/>
    <x v="55"/>
    <n v="3"/>
    <n v="8.9"/>
    <n v="607"/>
    <n v="0.9"/>
    <n v="1013.4"/>
    <n v="0.91"/>
    <x v="28"/>
    <n v="1.1000000000000001"/>
    <x v="1"/>
    <x v="0"/>
    <x v="8"/>
    <n v="9.1"/>
    <n v="10.01"/>
    <n v="0"/>
  </r>
  <r>
    <n v="356"/>
    <x v="56"/>
    <n v="4.2"/>
    <n v="6.9"/>
    <n v="928"/>
    <n v="2.5"/>
    <n v="1014.6"/>
    <n v="0.84"/>
    <x v="28"/>
    <n v="1.1000000000000001"/>
    <x v="1"/>
    <x v="0"/>
    <x v="8"/>
    <n v="11.1"/>
    <n v="12.21"/>
    <n v="0"/>
  </r>
  <r>
    <n v="356"/>
    <x v="57"/>
    <n v="4.3"/>
    <n v="5.6"/>
    <n v="651"/>
    <n v="5.2"/>
    <n v="1015.3"/>
    <n v="0.91"/>
    <x v="28"/>
    <n v="1.1000000000000001"/>
    <x v="1"/>
    <x v="0"/>
    <x v="8"/>
    <n v="12.4"/>
    <n v="13.640000000000002"/>
    <n v="0"/>
  </r>
  <r>
    <n v="356"/>
    <x v="58"/>
    <n v="3.3"/>
    <n v="4.7"/>
    <n v="819"/>
    <n v="0.4"/>
    <n v="1026.4000000000001"/>
    <n v="0.87"/>
    <x v="28"/>
    <n v="1.1000000000000001"/>
    <x v="1"/>
    <x v="0"/>
    <x v="8"/>
    <n v="13.3"/>
    <n v="14.630000000000003"/>
    <n v="0"/>
  </r>
  <r>
    <n v="356"/>
    <x v="59"/>
    <n v="2.1"/>
    <n v="3"/>
    <n v="600"/>
    <n v="0"/>
    <n v="1033.9000000000001"/>
    <n v="0.9"/>
    <x v="28"/>
    <n v="1"/>
    <x v="2"/>
    <x v="0"/>
    <x v="8"/>
    <n v="15"/>
    <n v="15"/>
    <n v="0"/>
  </r>
  <r>
    <n v="356"/>
    <x v="60"/>
    <n v="1"/>
    <n v="1.2"/>
    <n v="1025"/>
    <n v="0"/>
    <n v="1034.5"/>
    <n v="0.9"/>
    <x v="28"/>
    <n v="1"/>
    <x v="2"/>
    <x v="0"/>
    <x v="8"/>
    <n v="16.8"/>
    <n v="16.8"/>
    <n v="0"/>
  </r>
  <r>
    <n v="356"/>
    <x v="61"/>
    <n v="1"/>
    <n v="2.7"/>
    <n v="1290"/>
    <n v="0"/>
    <n v="1029.5999999999999"/>
    <n v="0.85"/>
    <x v="28"/>
    <n v="1"/>
    <x v="2"/>
    <x v="0"/>
    <x v="9"/>
    <n v="15.3"/>
    <n v="15.3"/>
    <n v="0"/>
  </r>
  <r>
    <n v="356"/>
    <x v="62"/>
    <n v="0.7"/>
    <n v="2.8"/>
    <n v="1283"/>
    <n v="0"/>
    <n v="1026.5"/>
    <n v="0.81"/>
    <x v="28"/>
    <n v="1"/>
    <x v="2"/>
    <x v="0"/>
    <x v="9"/>
    <n v="15.2"/>
    <n v="15.2"/>
    <n v="0"/>
  </r>
  <r>
    <n v="356"/>
    <x v="63"/>
    <n v="2.2000000000000002"/>
    <n v="6"/>
    <n v="1361"/>
    <n v="0"/>
    <n v="1022.9"/>
    <n v="0.74"/>
    <x v="28"/>
    <n v="1"/>
    <x v="2"/>
    <x v="0"/>
    <x v="9"/>
    <n v="12"/>
    <n v="12"/>
    <n v="0"/>
  </r>
  <r>
    <n v="356"/>
    <x v="64"/>
    <n v="2.7"/>
    <n v="8.1999999999999993"/>
    <n v="1269"/>
    <n v="0"/>
    <n v="1017.4"/>
    <n v="0.66"/>
    <x v="28"/>
    <n v="1"/>
    <x v="2"/>
    <x v="0"/>
    <x v="9"/>
    <n v="9.8000000000000007"/>
    <n v="9.8000000000000007"/>
    <n v="0"/>
  </r>
  <r>
    <n v="356"/>
    <x v="65"/>
    <n v="3"/>
    <n v="9.6999999999999993"/>
    <n v="1312"/>
    <n v="0"/>
    <n v="1016"/>
    <n v="0.68"/>
    <x v="28"/>
    <n v="1"/>
    <x v="2"/>
    <x v="0"/>
    <x v="9"/>
    <n v="8.3000000000000007"/>
    <n v="8.3000000000000007"/>
    <n v="0"/>
  </r>
  <r>
    <n v="356"/>
    <x v="66"/>
    <n v="3.5"/>
    <n v="10"/>
    <n v="1351"/>
    <n v="0"/>
    <n v="1012.1"/>
    <n v="0.61"/>
    <x v="28"/>
    <n v="1"/>
    <x v="2"/>
    <x v="0"/>
    <x v="9"/>
    <n v="8"/>
    <n v="8"/>
    <n v="0"/>
  </r>
  <r>
    <n v="356"/>
    <x v="67"/>
    <n v="3.1"/>
    <n v="9.4"/>
    <n v="1277"/>
    <n v="0"/>
    <n v="1005.2"/>
    <n v="0.66"/>
    <x v="28"/>
    <n v="1"/>
    <x v="2"/>
    <x v="0"/>
    <x v="9"/>
    <n v="8.6"/>
    <n v="8.6"/>
    <n v="0"/>
  </r>
  <r>
    <n v="356"/>
    <x v="68"/>
    <n v="2.2000000000000002"/>
    <n v="8.6999999999999993"/>
    <n v="1356"/>
    <n v="0"/>
    <n v="1002.2"/>
    <n v="0.69"/>
    <x v="28"/>
    <n v="1"/>
    <x v="2"/>
    <x v="0"/>
    <x v="10"/>
    <n v="9.3000000000000007"/>
    <n v="9.3000000000000007"/>
    <n v="0"/>
  </r>
  <r>
    <n v="356"/>
    <x v="69"/>
    <n v="3.8"/>
    <n v="4.5999999999999996"/>
    <n v="576"/>
    <n v="0"/>
    <n v="1003.6"/>
    <n v="0.83"/>
    <x v="28"/>
    <n v="1"/>
    <x v="2"/>
    <x v="0"/>
    <x v="10"/>
    <n v="13.4"/>
    <n v="13.4"/>
    <n v="0"/>
  </r>
  <r>
    <n v="356"/>
    <x v="70"/>
    <n v="3.2"/>
    <n v="3"/>
    <n v="1002"/>
    <n v="0.7"/>
    <n v="1000.6"/>
    <n v="0.87"/>
    <x v="28"/>
    <n v="1"/>
    <x v="2"/>
    <x v="0"/>
    <x v="10"/>
    <n v="15"/>
    <n v="15"/>
    <n v="0"/>
  </r>
  <r>
    <n v="356"/>
    <x v="71"/>
    <n v="2.1"/>
    <n v="2.7"/>
    <n v="760"/>
    <n v="0"/>
    <n v="1000.9"/>
    <n v="0.83"/>
    <x v="28"/>
    <n v="1"/>
    <x v="2"/>
    <x v="0"/>
    <x v="10"/>
    <n v="15.3"/>
    <n v="15.3"/>
    <n v="0"/>
  </r>
  <r>
    <n v="356"/>
    <x v="72"/>
    <n v="2.2999999999999998"/>
    <n v="1.7"/>
    <n v="911"/>
    <n v="0"/>
    <n v="1010.4"/>
    <n v="0.78"/>
    <x v="28"/>
    <n v="1"/>
    <x v="2"/>
    <x v="0"/>
    <x v="10"/>
    <n v="16.3"/>
    <n v="16.3"/>
    <n v="0"/>
  </r>
  <r>
    <n v="356"/>
    <x v="73"/>
    <n v="4.3"/>
    <n v="3.1"/>
    <n v="1261"/>
    <n v="0"/>
    <n v="1019.9"/>
    <n v="0.72"/>
    <x v="28"/>
    <n v="1"/>
    <x v="2"/>
    <x v="0"/>
    <x v="10"/>
    <n v="14.9"/>
    <n v="14.9"/>
    <n v="0"/>
  </r>
  <r>
    <n v="356"/>
    <x v="74"/>
    <n v="3.2"/>
    <n v="4.0999999999999996"/>
    <n v="1627"/>
    <n v="0"/>
    <n v="1023.3"/>
    <n v="0.74"/>
    <x v="28"/>
    <n v="1"/>
    <x v="2"/>
    <x v="0"/>
    <x v="10"/>
    <n v="13.9"/>
    <n v="13.9"/>
    <n v="0"/>
  </r>
  <r>
    <n v="356"/>
    <x v="75"/>
    <n v="4.5"/>
    <n v="5.7"/>
    <n v="1575"/>
    <n v="0"/>
    <n v="1028.7"/>
    <n v="0.62"/>
    <x v="28"/>
    <n v="1"/>
    <x v="2"/>
    <x v="0"/>
    <x v="11"/>
    <n v="12.3"/>
    <n v="12.3"/>
    <n v="0"/>
  </r>
  <r>
    <n v="356"/>
    <x v="76"/>
    <n v="4.8"/>
    <n v="4.0999999999999996"/>
    <n v="1722"/>
    <n v="0"/>
    <n v="1027.5"/>
    <n v="0.51"/>
    <x v="28"/>
    <n v="1"/>
    <x v="2"/>
    <x v="0"/>
    <x v="11"/>
    <n v="13.9"/>
    <n v="13.9"/>
    <n v="0"/>
  </r>
  <r>
    <n v="356"/>
    <x v="77"/>
    <n v="2.6"/>
    <n v="7.4"/>
    <n v="1660"/>
    <n v="0"/>
    <n v="1023.7"/>
    <n v="0.59"/>
    <x v="28"/>
    <n v="1"/>
    <x v="2"/>
    <x v="0"/>
    <x v="11"/>
    <n v="10.6"/>
    <n v="10.6"/>
    <n v="0"/>
  </r>
  <r>
    <n v="356"/>
    <x v="78"/>
    <n v="1.8"/>
    <n v="9.9"/>
    <n v="1561"/>
    <n v="0"/>
    <n v="1021.1"/>
    <n v="0.66"/>
    <x v="28"/>
    <n v="1"/>
    <x v="2"/>
    <x v="0"/>
    <x v="11"/>
    <n v="8.1"/>
    <n v="8.1"/>
    <n v="0"/>
  </r>
  <r>
    <n v="356"/>
    <x v="79"/>
    <n v="4.8"/>
    <n v="13.8"/>
    <n v="1526"/>
    <n v="0"/>
    <n v="1012.1"/>
    <n v="0.57999999999999996"/>
    <x v="28"/>
    <n v="1"/>
    <x v="2"/>
    <x v="0"/>
    <x v="11"/>
    <n v="4.1999999999999993"/>
    <n v="4.1999999999999993"/>
    <n v="0"/>
  </r>
  <r>
    <n v="356"/>
    <x v="80"/>
    <n v="4.0999999999999996"/>
    <n v="13.6"/>
    <n v="1013"/>
    <n v="-0.1"/>
    <n v="1003.3"/>
    <n v="0.65"/>
    <x v="28"/>
    <n v="1"/>
    <x v="2"/>
    <x v="0"/>
    <x v="11"/>
    <n v="4.4000000000000004"/>
    <n v="4.4000000000000004"/>
    <n v="0"/>
  </r>
  <r>
    <n v="356"/>
    <x v="81"/>
    <n v="2.6"/>
    <n v="12.9"/>
    <n v="1050"/>
    <n v="-0.1"/>
    <n v="1004.4"/>
    <n v="0.74"/>
    <x v="28"/>
    <n v="1"/>
    <x v="2"/>
    <x v="0"/>
    <x v="11"/>
    <n v="5.0999999999999996"/>
    <n v="5.0999999999999996"/>
    <n v="0"/>
  </r>
  <r>
    <n v="356"/>
    <x v="82"/>
    <n v="3.5"/>
    <n v="9.1"/>
    <n v="1624"/>
    <n v="0"/>
    <n v="1015.4"/>
    <n v="0.86"/>
    <x v="28"/>
    <n v="1"/>
    <x v="2"/>
    <x v="0"/>
    <x v="12"/>
    <n v="8.9"/>
    <n v="8.9"/>
    <n v="0"/>
  </r>
  <r>
    <n v="356"/>
    <x v="83"/>
    <n v="3.7"/>
    <n v="8.4"/>
    <n v="1187"/>
    <n v="0.5"/>
    <n v="1020.9"/>
    <n v="0.84"/>
    <x v="28"/>
    <n v="1"/>
    <x v="2"/>
    <x v="0"/>
    <x v="12"/>
    <n v="9.6"/>
    <n v="9.6"/>
    <n v="0"/>
  </r>
  <r>
    <n v="356"/>
    <x v="84"/>
    <n v="2.5"/>
    <n v="7.8"/>
    <n v="741"/>
    <n v="0"/>
    <n v="1024.4000000000001"/>
    <n v="0.85"/>
    <x v="28"/>
    <n v="1"/>
    <x v="2"/>
    <x v="0"/>
    <x v="12"/>
    <n v="10.199999999999999"/>
    <n v="10.199999999999999"/>
    <n v="0"/>
  </r>
  <r>
    <n v="356"/>
    <x v="85"/>
    <n v="1.4"/>
    <n v="7"/>
    <n v="1839"/>
    <n v="0"/>
    <n v="1020.7"/>
    <n v="0.8"/>
    <x v="28"/>
    <n v="1"/>
    <x v="2"/>
    <x v="0"/>
    <x v="12"/>
    <n v="11"/>
    <n v="11"/>
    <n v="0"/>
  </r>
  <r>
    <n v="356"/>
    <x v="86"/>
    <n v="3.5"/>
    <n v="7.3"/>
    <n v="701"/>
    <n v="0.5"/>
    <n v="1012.6"/>
    <n v="0.9"/>
    <x v="28"/>
    <n v="1"/>
    <x v="2"/>
    <x v="0"/>
    <x v="12"/>
    <n v="10.7"/>
    <n v="10.7"/>
    <n v="0"/>
  </r>
  <r>
    <n v="356"/>
    <x v="87"/>
    <n v="3.7"/>
    <n v="7.6"/>
    <n v="1727"/>
    <n v="0"/>
    <n v="1019.2"/>
    <n v="0.78"/>
    <x v="28"/>
    <n v="1"/>
    <x v="2"/>
    <x v="0"/>
    <x v="12"/>
    <n v="10.4"/>
    <n v="10.4"/>
    <n v="0"/>
  </r>
  <r>
    <n v="356"/>
    <x v="88"/>
    <n v="8"/>
    <n v="9.8000000000000007"/>
    <n v="1380"/>
    <n v="0.1"/>
    <n v="1017.6"/>
    <n v="0.74"/>
    <x v="28"/>
    <n v="1"/>
    <x v="2"/>
    <x v="0"/>
    <x v="12"/>
    <n v="8.1999999999999993"/>
    <n v="8.1999999999999993"/>
    <n v="0"/>
  </r>
  <r>
    <n v="356"/>
    <x v="89"/>
    <n v="3.9"/>
    <n v="8.1"/>
    <n v="1841"/>
    <n v="0"/>
    <n v="1027.4000000000001"/>
    <n v="0.73"/>
    <x v="28"/>
    <n v="1"/>
    <x v="2"/>
    <x v="0"/>
    <x v="13"/>
    <n v="9.9"/>
    <n v="9.9"/>
    <n v="0"/>
  </r>
  <r>
    <n v="356"/>
    <x v="90"/>
    <n v="4.5999999999999996"/>
    <n v="8.1"/>
    <n v="1978"/>
    <n v="0"/>
    <n v="1027.5999999999999"/>
    <n v="0.69"/>
    <x v="28"/>
    <n v="0.8"/>
    <x v="3"/>
    <x v="0"/>
    <x v="13"/>
    <n v="9.9"/>
    <n v="7.9200000000000008"/>
    <n v="0"/>
  </r>
  <r>
    <n v="356"/>
    <x v="91"/>
    <n v="6.6"/>
    <n v="11.8"/>
    <n v="1954"/>
    <n v="0"/>
    <n v="1023.4"/>
    <n v="0.56000000000000005"/>
    <x v="28"/>
    <n v="0.8"/>
    <x v="3"/>
    <x v="0"/>
    <x v="13"/>
    <n v="6.1999999999999993"/>
    <n v="4.96"/>
    <n v="0"/>
  </r>
  <r>
    <n v="356"/>
    <x v="92"/>
    <n v="5"/>
    <n v="13.6"/>
    <n v="1945"/>
    <n v="0"/>
    <n v="1022.4"/>
    <n v="0.56999999999999995"/>
    <x v="28"/>
    <n v="0.8"/>
    <x v="3"/>
    <x v="0"/>
    <x v="13"/>
    <n v="4.4000000000000004"/>
    <n v="3.5200000000000005"/>
    <n v="0"/>
  </r>
  <r>
    <n v="356"/>
    <x v="93"/>
    <n v="3.2"/>
    <n v="13.4"/>
    <n v="2018"/>
    <n v="0"/>
    <n v="1019.8"/>
    <n v="0.6"/>
    <x v="28"/>
    <n v="0.8"/>
    <x v="3"/>
    <x v="0"/>
    <x v="13"/>
    <n v="4.5999999999999996"/>
    <n v="3.6799999999999997"/>
    <n v="0"/>
  </r>
  <r>
    <n v="356"/>
    <x v="94"/>
    <n v="5"/>
    <n v="10.6"/>
    <n v="2093"/>
    <n v="0"/>
    <n v="1019.6"/>
    <n v="0.56000000000000005"/>
    <x v="28"/>
    <n v="0.8"/>
    <x v="3"/>
    <x v="0"/>
    <x v="13"/>
    <n v="7.4"/>
    <n v="5.9200000000000008"/>
    <n v="0"/>
  </r>
  <r>
    <n v="356"/>
    <x v="95"/>
    <n v="5.2"/>
    <n v="7.1"/>
    <n v="2167"/>
    <n v="0"/>
    <n v="1025"/>
    <n v="0.5"/>
    <x v="28"/>
    <n v="0.8"/>
    <x v="3"/>
    <x v="0"/>
    <x v="13"/>
    <n v="10.9"/>
    <n v="8.7200000000000006"/>
    <n v="0"/>
  </r>
  <r>
    <n v="356"/>
    <x v="96"/>
    <n v="3"/>
    <n v="7.2"/>
    <n v="2130"/>
    <n v="0"/>
    <n v="1026.4000000000001"/>
    <n v="0.59"/>
    <x v="28"/>
    <n v="0.8"/>
    <x v="3"/>
    <x v="0"/>
    <x v="14"/>
    <n v="10.8"/>
    <n v="8.64"/>
    <n v="0"/>
  </r>
  <r>
    <n v="356"/>
    <x v="97"/>
    <n v="3"/>
    <n v="8.4"/>
    <n v="2114"/>
    <n v="0"/>
    <n v="1026.8"/>
    <n v="0.65"/>
    <x v="28"/>
    <n v="0.8"/>
    <x v="3"/>
    <x v="0"/>
    <x v="14"/>
    <n v="9.6"/>
    <n v="7.68"/>
    <n v="0"/>
  </r>
  <r>
    <n v="356"/>
    <x v="98"/>
    <n v="4"/>
    <n v="7.8"/>
    <n v="1937"/>
    <n v="0"/>
    <n v="1027"/>
    <n v="0.76"/>
    <x v="28"/>
    <n v="0.8"/>
    <x v="3"/>
    <x v="0"/>
    <x v="14"/>
    <n v="10.199999999999999"/>
    <n v="8.16"/>
    <n v="0"/>
  </r>
  <r>
    <n v="356"/>
    <x v="99"/>
    <n v="3.8"/>
    <n v="9"/>
    <n v="1643"/>
    <n v="0"/>
    <n v="1028"/>
    <n v="0.76"/>
    <x v="28"/>
    <n v="0.8"/>
    <x v="3"/>
    <x v="0"/>
    <x v="14"/>
    <n v="9"/>
    <n v="7.2"/>
    <n v="0"/>
  </r>
  <r>
    <n v="356"/>
    <x v="100"/>
    <n v="2.8"/>
    <n v="9.4"/>
    <n v="2100"/>
    <n v="0"/>
    <n v="1021.4"/>
    <n v="0.81"/>
    <x v="28"/>
    <n v="0.8"/>
    <x v="3"/>
    <x v="0"/>
    <x v="14"/>
    <n v="8.6"/>
    <n v="6.88"/>
    <n v="0"/>
  </r>
  <r>
    <n v="356"/>
    <x v="101"/>
    <n v="4.2"/>
    <n v="15"/>
    <n v="2158"/>
    <n v="0"/>
    <n v="1008.8"/>
    <n v="0.61"/>
    <x v="28"/>
    <n v="0.8"/>
    <x v="3"/>
    <x v="0"/>
    <x v="14"/>
    <n v="3"/>
    <n v="2.4000000000000004"/>
    <n v="0"/>
  </r>
  <r>
    <n v="356"/>
    <x v="102"/>
    <n v="4.7"/>
    <n v="13.5"/>
    <n v="1216"/>
    <n v="1.7"/>
    <n v="1004.2"/>
    <n v="0.79"/>
    <x v="28"/>
    <n v="0.8"/>
    <x v="3"/>
    <x v="0"/>
    <x v="14"/>
    <n v="4.5"/>
    <n v="3.6"/>
    <n v="0"/>
  </r>
  <r>
    <n v="356"/>
    <x v="103"/>
    <n v="3"/>
    <n v="12.8"/>
    <n v="2046"/>
    <n v="1"/>
    <n v="1007.1"/>
    <n v="0.7"/>
    <x v="28"/>
    <n v="0.8"/>
    <x v="3"/>
    <x v="0"/>
    <x v="15"/>
    <n v="5.1999999999999993"/>
    <n v="4.1599999999999993"/>
    <n v="0"/>
  </r>
  <r>
    <n v="356"/>
    <x v="104"/>
    <n v="3.4"/>
    <n v="13.8"/>
    <n v="1296"/>
    <n v="3.3"/>
    <n v="998.9"/>
    <n v="0.82"/>
    <x v="28"/>
    <n v="0.8"/>
    <x v="3"/>
    <x v="0"/>
    <x v="15"/>
    <n v="4.1999999999999993"/>
    <n v="3.3599999999999994"/>
    <n v="0"/>
  </r>
  <r>
    <n v="356"/>
    <x v="105"/>
    <n v="2.2000000000000002"/>
    <n v="10.6"/>
    <n v="622"/>
    <n v="0.9"/>
    <n v="1008.8"/>
    <n v="0.85"/>
    <x v="28"/>
    <n v="0.8"/>
    <x v="3"/>
    <x v="0"/>
    <x v="15"/>
    <n v="7.4"/>
    <n v="5.9200000000000008"/>
    <n v="0"/>
  </r>
  <r>
    <n v="356"/>
    <x v="106"/>
    <n v="1.9"/>
    <n v="9.6999999999999993"/>
    <n v="529"/>
    <n v="0.2"/>
    <n v="1013.1"/>
    <n v="0.85"/>
    <x v="28"/>
    <n v="0.8"/>
    <x v="3"/>
    <x v="0"/>
    <x v="15"/>
    <n v="8.3000000000000007"/>
    <n v="6.6400000000000006"/>
    <n v="0"/>
  </r>
  <r>
    <n v="356"/>
    <x v="107"/>
    <n v="1.9"/>
    <n v="9.6999999999999993"/>
    <n v="1807"/>
    <n v="0"/>
    <n v="1014.3"/>
    <n v="0.78"/>
    <x v="28"/>
    <n v="0.8"/>
    <x v="3"/>
    <x v="0"/>
    <x v="15"/>
    <n v="8.3000000000000007"/>
    <n v="6.6400000000000006"/>
    <n v="0"/>
  </r>
  <r>
    <n v="356"/>
    <x v="108"/>
    <n v="3.1"/>
    <n v="10"/>
    <n v="2276"/>
    <n v="0"/>
    <n v="1009.6"/>
    <n v="0.73"/>
    <x v="28"/>
    <n v="0.8"/>
    <x v="3"/>
    <x v="0"/>
    <x v="15"/>
    <n v="8"/>
    <n v="6.4"/>
    <n v="0"/>
  </r>
  <r>
    <n v="356"/>
    <x v="109"/>
    <n v="2.4"/>
    <n v="11"/>
    <n v="2100"/>
    <n v="10.5"/>
    <n v="1007.2"/>
    <n v="0.74"/>
    <x v="28"/>
    <n v="0.8"/>
    <x v="3"/>
    <x v="0"/>
    <x v="15"/>
    <n v="7"/>
    <n v="5.6000000000000005"/>
    <n v="0"/>
  </r>
  <r>
    <n v="356"/>
    <x v="110"/>
    <n v="1.8"/>
    <n v="12"/>
    <n v="1174"/>
    <n v="2.5"/>
    <n v="1010.2"/>
    <n v="0.88"/>
    <x v="28"/>
    <n v="0.8"/>
    <x v="3"/>
    <x v="0"/>
    <x v="16"/>
    <n v="6"/>
    <n v="4.8000000000000007"/>
    <n v="0"/>
  </r>
  <r>
    <n v="356"/>
    <x v="111"/>
    <n v="2.8"/>
    <n v="12.1"/>
    <n v="1584"/>
    <n v="0"/>
    <n v="1016.9"/>
    <n v="0.82"/>
    <x v="28"/>
    <n v="0.8"/>
    <x v="3"/>
    <x v="0"/>
    <x v="16"/>
    <n v="5.9"/>
    <n v="4.7200000000000006"/>
    <n v="0"/>
  </r>
  <r>
    <n v="356"/>
    <x v="112"/>
    <n v="2.4"/>
    <n v="11.7"/>
    <n v="869"/>
    <n v="10.8"/>
    <n v="1014.5"/>
    <n v="0.89"/>
    <x v="28"/>
    <n v="0.8"/>
    <x v="3"/>
    <x v="0"/>
    <x v="16"/>
    <n v="6.3000000000000007"/>
    <n v="5.0400000000000009"/>
    <n v="0"/>
  </r>
  <r>
    <n v="356"/>
    <x v="113"/>
    <n v="3.3"/>
    <n v="11.3"/>
    <n v="556"/>
    <n v="9.4"/>
    <n v="1017.9"/>
    <n v="0.93"/>
    <x v="28"/>
    <n v="0.8"/>
    <x v="3"/>
    <x v="0"/>
    <x v="16"/>
    <n v="6.6999999999999993"/>
    <n v="5.3599999999999994"/>
    <n v="0"/>
  </r>
  <r>
    <n v="356"/>
    <x v="114"/>
    <n v="2.6"/>
    <n v="9.4"/>
    <n v="1937"/>
    <n v="0"/>
    <n v="1022.6"/>
    <n v="0.87"/>
    <x v="28"/>
    <n v="0.8"/>
    <x v="3"/>
    <x v="0"/>
    <x v="16"/>
    <n v="8.6"/>
    <n v="6.88"/>
    <n v="0"/>
  </r>
  <r>
    <n v="356"/>
    <x v="115"/>
    <n v="2.7"/>
    <n v="11.5"/>
    <n v="2296"/>
    <n v="0"/>
    <n v="1022.6"/>
    <n v="0.79"/>
    <x v="28"/>
    <n v="0.8"/>
    <x v="3"/>
    <x v="0"/>
    <x v="16"/>
    <n v="6.5"/>
    <n v="5.2"/>
    <n v="0"/>
  </r>
  <r>
    <n v="356"/>
    <x v="116"/>
    <n v="2.2999999999999998"/>
    <n v="13.8"/>
    <n v="2513"/>
    <n v="0"/>
    <n v="1025"/>
    <n v="0.64"/>
    <x v="28"/>
    <n v="0.8"/>
    <x v="3"/>
    <x v="0"/>
    <x v="16"/>
    <n v="4.1999999999999993"/>
    <n v="3.3599999999999994"/>
    <n v="0"/>
  </r>
  <r>
    <n v="356"/>
    <x v="117"/>
    <n v="1.8"/>
    <n v="13.8"/>
    <n v="2471"/>
    <n v="0"/>
    <n v="1026.9000000000001"/>
    <n v="0.66"/>
    <x v="28"/>
    <n v="0.8"/>
    <x v="3"/>
    <x v="0"/>
    <x v="17"/>
    <n v="4.1999999999999993"/>
    <n v="3.3599999999999994"/>
    <n v="0"/>
  </r>
  <r>
    <n v="356"/>
    <x v="118"/>
    <n v="2"/>
    <n v="15.3"/>
    <n v="2461"/>
    <n v="0"/>
    <n v="1026.2"/>
    <n v="0.71"/>
    <x v="28"/>
    <n v="0.8"/>
    <x v="3"/>
    <x v="0"/>
    <x v="17"/>
    <n v="2.6999999999999993"/>
    <n v="2.1599999999999997"/>
    <n v="0"/>
  </r>
  <r>
    <n v="356"/>
    <x v="119"/>
    <n v="2"/>
    <n v="17.5"/>
    <n v="2489"/>
    <n v="0"/>
    <n v="1022.7"/>
    <n v="0.69"/>
    <x v="28"/>
    <n v="0.8"/>
    <x v="3"/>
    <x v="0"/>
    <x v="17"/>
    <n v="0.5"/>
    <n v="0.4"/>
    <n v="0"/>
  </r>
  <r>
    <n v="356"/>
    <x v="120"/>
    <n v="1.3"/>
    <n v="18.8"/>
    <n v="2465"/>
    <n v="0"/>
    <n v="1017.6"/>
    <n v="0.67"/>
    <x v="28"/>
    <n v="0.8"/>
    <x v="4"/>
    <x v="0"/>
    <x v="17"/>
    <n v="0"/>
    <n v="0"/>
    <n v="0.80000000000000071"/>
  </r>
  <r>
    <n v="356"/>
    <x v="121"/>
    <n v="2.6"/>
    <n v="18.100000000000001"/>
    <n v="2028"/>
    <n v="0"/>
    <n v="1014.1"/>
    <n v="0.72"/>
    <x v="28"/>
    <n v="0.8"/>
    <x v="4"/>
    <x v="0"/>
    <x v="17"/>
    <n v="0"/>
    <n v="0"/>
    <n v="0.10000000000000142"/>
  </r>
  <r>
    <n v="356"/>
    <x v="122"/>
    <n v="3.7"/>
    <n v="12.6"/>
    <n v="2415"/>
    <n v="0"/>
    <n v="1012"/>
    <n v="0.69"/>
    <x v="28"/>
    <n v="0.8"/>
    <x v="4"/>
    <x v="0"/>
    <x v="17"/>
    <n v="5.4"/>
    <n v="4.32"/>
    <n v="0"/>
  </r>
  <r>
    <n v="356"/>
    <x v="123"/>
    <n v="3.5"/>
    <n v="9.5"/>
    <n v="1615"/>
    <n v="0"/>
    <n v="1014.9"/>
    <n v="0.72"/>
    <x v="28"/>
    <n v="0.8"/>
    <x v="4"/>
    <x v="0"/>
    <x v="17"/>
    <n v="8.5"/>
    <n v="6.8000000000000007"/>
    <n v="0"/>
  </r>
  <r>
    <n v="356"/>
    <x v="124"/>
    <n v="3.5"/>
    <n v="9.3000000000000007"/>
    <n v="1652"/>
    <n v="0"/>
    <n v="1018.8"/>
    <n v="0.65"/>
    <x v="28"/>
    <n v="0.8"/>
    <x v="4"/>
    <x v="0"/>
    <x v="18"/>
    <n v="8.6999999999999993"/>
    <n v="6.96"/>
    <n v="0"/>
  </r>
  <r>
    <n v="356"/>
    <x v="125"/>
    <n v="3.7"/>
    <n v="10.1"/>
    <n v="1653"/>
    <n v="0"/>
    <n v="1022.1"/>
    <n v="0.72"/>
    <x v="28"/>
    <n v="0.8"/>
    <x v="4"/>
    <x v="0"/>
    <x v="18"/>
    <n v="7.9"/>
    <n v="6.32"/>
    <n v="0"/>
  </r>
  <r>
    <n v="356"/>
    <x v="126"/>
    <n v="3"/>
    <n v="11.3"/>
    <n v="1703"/>
    <n v="0"/>
    <n v="1020.8"/>
    <n v="0.72"/>
    <x v="28"/>
    <n v="0.8"/>
    <x v="4"/>
    <x v="0"/>
    <x v="18"/>
    <n v="6.6999999999999993"/>
    <n v="5.3599999999999994"/>
    <n v="0"/>
  </r>
  <r>
    <n v="356"/>
    <x v="127"/>
    <n v="3.1"/>
    <n v="12.6"/>
    <n v="1938"/>
    <n v="0"/>
    <n v="1018.8"/>
    <n v="0.57999999999999996"/>
    <x v="28"/>
    <n v="0.8"/>
    <x v="4"/>
    <x v="0"/>
    <x v="18"/>
    <n v="5.4"/>
    <n v="4.32"/>
    <n v="0"/>
  </r>
  <r>
    <n v="356"/>
    <x v="128"/>
    <n v="3.8"/>
    <n v="13.8"/>
    <n v="2758"/>
    <n v="0"/>
    <n v="1020.9"/>
    <n v="0.5"/>
    <x v="28"/>
    <n v="0.8"/>
    <x v="4"/>
    <x v="0"/>
    <x v="18"/>
    <n v="4.1999999999999993"/>
    <n v="3.3599999999999994"/>
    <n v="0"/>
  </r>
  <r>
    <n v="356"/>
    <x v="129"/>
    <n v="3.8"/>
    <n v="15.9"/>
    <n v="2755"/>
    <n v="0"/>
    <n v="1019.4"/>
    <n v="0.5"/>
    <x v="28"/>
    <n v="0.8"/>
    <x v="4"/>
    <x v="0"/>
    <x v="18"/>
    <n v="2.0999999999999996"/>
    <n v="1.6799999999999997"/>
    <n v="0"/>
  </r>
  <r>
    <n v="356"/>
    <x v="130"/>
    <n v="4"/>
    <n v="17.899999999999999"/>
    <n v="2768"/>
    <n v="0"/>
    <n v="1013.5"/>
    <n v="0.5"/>
    <x v="28"/>
    <n v="0.8"/>
    <x v="4"/>
    <x v="0"/>
    <x v="18"/>
    <n v="0.10000000000000142"/>
    <n v="8.000000000000114E-2"/>
    <n v="0"/>
  </r>
  <r>
    <n v="356"/>
    <x v="131"/>
    <n v="4.7"/>
    <n v="18.3"/>
    <n v="2761"/>
    <n v="0"/>
    <n v="1013.4"/>
    <n v="0.48"/>
    <x v="28"/>
    <n v="0.8"/>
    <x v="4"/>
    <x v="0"/>
    <x v="19"/>
    <n v="0"/>
    <n v="0"/>
    <n v="0.30000000000000071"/>
  </r>
  <r>
    <n v="356"/>
    <x v="132"/>
    <n v="4.3"/>
    <n v="16.8"/>
    <n v="2855"/>
    <n v="0"/>
    <n v="1017.9"/>
    <n v="0.44"/>
    <x v="28"/>
    <n v="0.8"/>
    <x v="4"/>
    <x v="0"/>
    <x v="19"/>
    <n v="1.1999999999999993"/>
    <n v="0.95999999999999952"/>
    <n v="0"/>
  </r>
  <r>
    <n v="356"/>
    <x v="133"/>
    <n v="3.3"/>
    <n v="14.3"/>
    <n v="2558"/>
    <n v="0"/>
    <n v="1019.1"/>
    <n v="0.65"/>
    <x v="28"/>
    <n v="0.8"/>
    <x v="4"/>
    <x v="0"/>
    <x v="19"/>
    <n v="3.6999999999999993"/>
    <n v="2.9599999999999995"/>
    <n v="0"/>
  </r>
  <r>
    <n v="356"/>
    <x v="134"/>
    <n v="4.4000000000000004"/>
    <n v="14.2"/>
    <n v="2574"/>
    <n v="0"/>
    <n v="1020.6"/>
    <n v="0.59"/>
    <x v="28"/>
    <n v="0.8"/>
    <x v="4"/>
    <x v="0"/>
    <x v="19"/>
    <n v="3.8000000000000007"/>
    <n v="3.0400000000000009"/>
    <n v="0"/>
  </r>
  <r>
    <n v="356"/>
    <x v="135"/>
    <n v="3.7"/>
    <n v="12"/>
    <n v="2595"/>
    <n v="0"/>
    <n v="1021.6"/>
    <n v="0.73"/>
    <x v="28"/>
    <n v="0.8"/>
    <x v="4"/>
    <x v="0"/>
    <x v="19"/>
    <n v="6"/>
    <n v="4.8000000000000007"/>
    <n v="0"/>
  </r>
  <r>
    <n v="356"/>
    <x v="136"/>
    <n v="4"/>
    <n v="13.2"/>
    <n v="2515"/>
    <n v="0"/>
    <n v="1019.1"/>
    <n v="0.73"/>
    <x v="28"/>
    <n v="0.8"/>
    <x v="4"/>
    <x v="0"/>
    <x v="19"/>
    <n v="4.8000000000000007"/>
    <n v="3.8400000000000007"/>
    <n v="0"/>
  </r>
  <r>
    <n v="356"/>
    <x v="137"/>
    <n v="2.8"/>
    <n v="13.4"/>
    <n v="1497"/>
    <n v="0.2"/>
    <n v="1017.9"/>
    <n v="0.75"/>
    <x v="28"/>
    <n v="0.8"/>
    <x v="4"/>
    <x v="0"/>
    <x v="19"/>
    <n v="4.5999999999999996"/>
    <n v="3.6799999999999997"/>
    <n v="0"/>
  </r>
  <r>
    <n v="356"/>
    <x v="138"/>
    <n v="2.4"/>
    <n v="15.5"/>
    <n v="2847"/>
    <n v="0"/>
    <n v="1019.7"/>
    <n v="0.57999999999999996"/>
    <x v="28"/>
    <n v="0.8"/>
    <x v="4"/>
    <x v="0"/>
    <x v="20"/>
    <n v="2.5"/>
    <n v="2"/>
    <n v="0"/>
  </r>
  <r>
    <n v="356"/>
    <x v="139"/>
    <n v="3.3"/>
    <n v="15.4"/>
    <n v="2824"/>
    <n v="0"/>
    <n v="1018.3"/>
    <n v="0.63"/>
    <x v="28"/>
    <n v="0.8"/>
    <x v="4"/>
    <x v="0"/>
    <x v="20"/>
    <n v="2.5999999999999996"/>
    <n v="2.0799999999999996"/>
    <n v="0"/>
  </r>
  <r>
    <n v="356"/>
    <x v="140"/>
    <n v="3.9"/>
    <n v="12.6"/>
    <n v="1997"/>
    <n v="0"/>
    <n v="1014.9"/>
    <n v="0.74"/>
    <x v="28"/>
    <n v="0.8"/>
    <x v="4"/>
    <x v="0"/>
    <x v="20"/>
    <n v="5.4"/>
    <n v="4.32"/>
    <n v="0"/>
  </r>
  <r>
    <n v="356"/>
    <x v="141"/>
    <n v="4.5999999999999996"/>
    <n v="10.4"/>
    <n v="2459"/>
    <n v="0.1"/>
    <n v="1016.3"/>
    <n v="0.66"/>
    <x v="28"/>
    <n v="0.8"/>
    <x v="4"/>
    <x v="0"/>
    <x v="20"/>
    <n v="7.6"/>
    <n v="6.08"/>
    <n v="0"/>
  </r>
  <r>
    <n v="356"/>
    <x v="142"/>
    <n v="5"/>
    <n v="10.1"/>
    <n v="2268"/>
    <n v="0.2"/>
    <n v="1017.7"/>
    <n v="0.68"/>
    <x v="28"/>
    <n v="0.8"/>
    <x v="4"/>
    <x v="0"/>
    <x v="20"/>
    <n v="7.9"/>
    <n v="6.32"/>
    <n v="0"/>
  </r>
  <r>
    <n v="356"/>
    <x v="143"/>
    <n v="4.5"/>
    <n v="12.6"/>
    <n v="726"/>
    <n v="8.1999999999999993"/>
    <n v="1012.8"/>
    <n v="0.83"/>
    <x v="28"/>
    <n v="0.8"/>
    <x v="4"/>
    <x v="0"/>
    <x v="20"/>
    <n v="5.4"/>
    <n v="4.32"/>
    <n v="0"/>
  </r>
  <r>
    <n v="356"/>
    <x v="144"/>
    <n v="6.2"/>
    <n v="15.8"/>
    <n v="1589"/>
    <n v="2.1"/>
    <n v="1009.8"/>
    <n v="0.81"/>
    <x v="28"/>
    <n v="0.8"/>
    <x v="4"/>
    <x v="0"/>
    <x v="20"/>
    <n v="2.1999999999999993"/>
    <n v="1.7599999999999996"/>
    <n v="0"/>
  </r>
  <r>
    <n v="356"/>
    <x v="145"/>
    <n v="5.8"/>
    <n v="15.1"/>
    <n v="2338"/>
    <n v="0.1"/>
    <n v="1015.9"/>
    <n v="0.66"/>
    <x v="28"/>
    <n v="0.8"/>
    <x v="4"/>
    <x v="0"/>
    <x v="21"/>
    <n v="2.9000000000000004"/>
    <n v="2.3200000000000003"/>
    <n v="0"/>
  </r>
  <r>
    <n v="356"/>
    <x v="146"/>
    <n v="6.8"/>
    <n v="14.5"/>
    <n v="834"/>
    <n v="17.100000000000001"/>
    <n v="1013.3"/>
    <n v="0.86"/>
    <x v="28"/>
    <n v="0.8"/>
    <x v="4"/>
    <x v="0"/>
    <x v="21"/>
    <n v="3.5"/>
    <n v="2.8000000000000003"/>
    <n v="0"/>
  </r>
  <r>
    <n v="356"/>
    <x v="147"/>
    <n v="6"/>
    <n v="14.5"/>
    <n v="1556"/>
    <n v="0.3"/>
    <n v="1015.3"/>
    <n v="0.83"/>
    <x v="28"/>
    <n v="0.8"/>
    <x v="4"/>
    <x v="0"/>
    <x v="21"/>
    <n v="3.5"/>
    <n v="2.8000000000000003"/>
    <n v="0"/>
  </r>
  <r>
    <n v="356"/>
    <x v="148"/>
    <n v="4.5"/>
    <n v="15"/>
    <n v="1156"/>
    <n v="0.5"/>
    <n v="1020.1"/>
    <n v="0.87"/>
    <x v="28"/>
    <n v="0.8"/>
    <x v="4"/>
    <x v="0"/>
    <x v="21"/>
    <n v="3"/>
    <n v="2.4000000000000004"/>
    <n v="0"/>
  </r>
  <r>
    <n v="356"/>
    <x v="149"/>
    <n v="4.2"/>
    <n v="17.100000000000001"/>
    <n v="1937"/>
    <n v="0"/>
    <n v="1019.5"/>
    <n v="0.86"/>
    <x v="28"/>
    <n v="0.8"/>
    <x v="4"/>
    <x v="0"/>
    <x v="21"/>
    <n v="0.89999999999999858"/>
    <n v="0.71999999999999886"/>
    <n v="0"/>
  </r>
  <r>
    <n v="356"/>
    <x v="150"/>
    <n v="1.4"/>
    <n v="19.3"/>
    <n v="2375"/>
    <n v="2.1"/>
    <n v="1016.6"/>
    <n v="0.77"/>
    <x v="28"/>
    <n v="0.8"/>
    <x v="4"/>
    <x v="0"/>
    <x v="21"/>
    <n v="0"/>
    <n v="0"/>
    <n v="1.3000000000000007"/>
  </r>
  <r>
    <n v="356"/>
    <x v="151"/>
    <n v="4.9000000000000004"/>
    <n v="16.3"/>
    <n v="1770"/>
    <n v="0"/>
    <n v="1013.9"/>
    <n v="0.75"/>
    <x v="28"/>
    <n v="0.8"/>
    <x v="5"/>
    <x v="0"/>
    <x v="21"/>
    <n v="1.6999999999999993"/>
    <n v="1.3599999999999994"/>
    <n v="0"/>
  </r>
  <r>
    <n v="356"/>
    <x v="152"/>
    <n v="3.4"/>
    <n v="14.1"/>
    <n v="2137"/>
    <n v="0.1"/>
    <n v="1015.8"/>
    <n v="0.76"/>
    <x v="28"/>
    <n v="0.8"/>
    <x v="5"/>
    <x v="0"/>
    <x v="22"/>
    <n v="3.9000000000000004"/>
    <n v="3.1200000000000006"/>
    <n v="0"/>
  </r>
  <r>
    <n v="356"/>
    <x v="153"/>
    <n v="4.5"/>
    <n v="16.5"/>
    <n v="2178"/>
    <n v="0"/>
    <n v="1010"/>
    <n v="0.66"/>
    <x v="28"/>
    <n v="0.8"/>
    <x v="5"/>
    <x v="0"/>
    <x v="22"/>
    <n v="1.5"/>
    <n v="1.2000000000000002"/>
    <n v="0"/>
  </r>
  <r>
    <n v="356"/>
    <x v="154"/>
    <n v="3.8"/>
    <n v="15"/>
    <n v="1412"/>
    <n v="0.3"/>
    <n v="1007.4"/>
    <n v="0.74"/>
    <x v="28"/>
    <n v="0.8"/>
    <x v="5"/>
    <x v="0"/>
    <x v="22"/>
    <n v="3"/>
    <n v="2.4000000000000004"/>
    <n v="0"/>
  </r>
  <r>
    <n v="356"/>
    <x v="155"/>
    <n v="4.5"/>
    <n v="15.1"/>
    <n v="1491"/>
    <n v="5.3"/>
    <n v="1006.4"/>
    <n v="0.81"/>
    <x v="28"/>
    <n v="0.8"/>
    <x v="5"/>
    <x v="0"/>
    <x v="22"/>
    <n v="2.9000000000000004"/>
    <n v="2.3200000000000003"/>
    <n v="0"/>
  </r>
  <r>
    <n v="356"/>
    <x v="156"/>
    <n v="6"/>
    <n v="15.6"/>
    <n v="1944"/>
    <n v="1.8"/>
    <n v="1007.6"/>
    <n v="0.8"/>
    <x v="28"/>
    <n v="0.8"/>
    <x v="5"/>
    <x v="0"/>
    <x v="22"/>
    <n v="2.4000000000000004"/>
    <n v="1.9200000000000004"/>
    <n v="0"/>
  </r>
  <r>
    <n v="356"/>
    <x v="157"/>
    <n v="4.8"/>
    <n v="14"/>
    <n v="1494"/>
    <n v="6"/>
    <n v="1007.1"/>
    <n v="0.83"/>
    <x v="28"/>
    <n v="0.8"/>
    <x v="5"/>
    <x v="0"/>
    <x v="22"/>
    <n v="4"/>
    <n v="3.2"/>
    <n v="0"/>
  </r>
  <r>
    <n v="356"/>
    <x v="158"/>
    <n v="6.5"/>
    <n v="12.8"/>
    <n v="1612"/>
    <n v="5.4"/>
    <n v="1014"/>
    <n v="0.81"/>
    <x v="28"/>
    <n v="0.8"/>
    <x v="5"/>
    <x v="0"/>
    <x v="22"/>
    <n v="5.1999999999999993"/>
    <n v="4.1599999999999993"/>
    <n v="0"/>
  </r>
  <r>
    <n v="356"/>
    <x v="159"/>
    <n v="4.0999999999999996"/>
    <n v="15"/>
    <n v="2306"/>
    <n v="0.2"/>
    <n v="1021.3"/>
    <n v="0.75"/>
    <x v="28"/>
    <n v="0.8"/>
    <x v="5"/>
    <x v="0"/>
    <x v="23"/>
    <n v="3"/>
    <n v="2.4000000000000004"/>
    <n v="0"/>
  </r>
  <r>
    <n v="356"/>
    <x v="160"/>
    <n v="5.4"/>
    <n v="13.8"/>
    <n v="1098"/>
    <n v="1.2"/>
    <n v="1016.8"/>
    <n v="0.83"/>
    <x v="28"/>
    <n v="0.8"/>
    <x v="5"/>
    <x v="0"/>
    <x v="23"/>
    <n v="4.1999999999999993"/>
    <n v="3.3599999999999994"/>
    <n v="0"/>
  </r>
  <r>
    <n v="356"/>
    <x v="161"/>
    <n v="2.5"/>
    <n v="14.9"/>
    <n v="2669"/>
    <n v="0"/>
    <n v="1021.9"/>
    <n v="0.72"/>
    <x v="28"/>
    <n v="0.8"/>
    <x v="5"/>
    <x v="0"/>
    <x v="23"/>
    <n v="3.0999999999999996"/>
    <n v="2.48"/>
    <n v="0"/>
  </r>
  <r>
    <n v="356"/>
    <x v="162"/>
    <n v="5.6"/>
    <n v="20.7"/>
    <n v="2909"/>
    <n v="0"/>
    <n v="1016.8"/>
    <n v="0.57999999999999996"/>
    <x v="28"/>
    <n v="0.8"/>
    <x v="5"/>
    <x v="0"/>
    <x v="23"/>
    <n v="0"/>
    <n v="0"/>
    <n v="2.6999999999999993"/>
  </r>
  <r>
    <n v="356"/>
    <x v="163"/>
    <n v="3.2"/>
    <n v="25.4"/>
    <n v="2813"/>
    <n v="0"/>
    <n v="1017.9"/>
    <n v="0.59"/>
    <x v="28"/>
    <n v="0.8"/>
    <x v="5"/>
    <x v="0"/>
    <x v="23"/>
    <n v="0"/>
    <n v="0"/>
    <n v="7.3999999999999986"/>
  </r>
  <r>
    <n v="356"/>
    <x v="164"/>
    <n v="3.1"/>
    <n v="22.3"/>
    <n v="1257"/>
    <n v="0.4"/>
    <n v="1017.3"/>
    <n v="0.68"/>
    <x v="28"/>
    <n v="0.8"/>
    <x v="5"/>
    <x v="0"/>
    <x v="23"/>
    <n v="0"/>
    <n v="0"/>
    <n v="4.3000000000000007"/>
  </r>
  <r>
    <n v="356"/>
    <x v="165"/>
    <n v="4"/>
    <n v="17.7"/>
    <n v="2419"/>
    <n v="0"/>
    <n v="1021.8"/>
    <n v="0.7"/>
    <x v="28"/>
    <n v="0.8"/>
    <x v="5"/>
    <x v="0"/>
    <x v="23"/>
    <n v="0.30000000000000071"/>
    <n v="0.24000000000000057"/>
    <n v="0"/>
  </r>
  <r>
    <n v="356"/>
    <x v="166"/>
    <n v="2.9"/>
    <n v="17.600000000000001"/>
    <n v="2764"/>
    <n v="0"/>
    <n v="1026.9000000000001"/>
    <n v="0.76"/>
    <x v="28"/>
    <n v="0.8"/>
    <x v="5"/>
    <x v="0"/>
    <x v="24"/>
    <n v="0.39999999999999858"/>
    <n v="0.3199999999999989"/>
    <n v="0"/>
  </r>
  <r>
    <n v="356"/>
    <x v="167"/>
    <n v="2.2999999999999998"/>
    <n v="18.399999999999999"/>
    <n v="2765"/>
    <n v="0"/>
    <n v="1025.4000000000001"/>
    <n v="0.72"/>
    <x v="28"/>
    <n v="0.8"/>
    <x v="5"/>
    <x v="0"/>
    <x v="24"/>
    <n v="0"/>
    <n v="0"/>
    <n v="0.39999999999999858"/>
  </r>
  <r>
    <n v="356"/>
    <x v="168"/>
    <n v="2.9"/>
    <n v="19.3"/>
    <n v="2781"/>
    <n v="0"/>
    <n v="1023.9"/>
    <n v="0.73"/>
    <x v="28"/>
    <n v="0.8"/>
    <x v="5"/>
    <x v="0"/>
    <x v="24"/>
    <n v="0"/>
    <n v="0"/>
    <n v="1.3000000000000007"/>
  </r>
  <r>
    <n v="356"/>
    <x v="169"/>
    <n v="2.1"/>
    <n v="19.100000000000001"/>
    <n v="2478"/>
    <n v="0"/>
    <n v="1026.5"/>
    <n v="0.7"/>
    <x v="28"/>
    <n v="0.8"/>
    <x v="5"/>
    <x v="0"/>
    <x v="24"/>
    <n v="0"/>
    <n v="0"/>
    <n v="1.1000000000000014"/>
  </r>
  <r>
    <n v="356"/>
    <x v="170"/>
    <n v="3.1"/>
    <n v="19.5"/>
    <n v="2882"/>
    <n v="0"/>
    <n v="1025.5"/>
    <n v="0.56000000000000005"/>
    <x v="28"/>
    <n v="0.8"/>
    <x v="5"/>
    <x v="0"/>
    <x v="24"/>
    <n v="0"/>
    <n v="0"/>
    <n v="1.5"/>
  </r>
  <r>
    <n v="356"/>
    <x v="171"/>
    <n v="2.8"/>
    <n v="22.8"/>
    <n v="2987"/>
    <n v="0"/>
    <n v="1019.9"/>
    <n v="0.52"/>
    <x v="28"/>
    <n v="0.8"/>
    <x v="5"/>
    <x v="0"/>
    <x v="24"/>
    <n v="0"/>
    <n v="0"/>
    <n v="4.8000000000000007"/>
  </r>
  <r>
    <n v="356"/>
    <x v="172"/>
    <n v="4.8"/>
    <n v="22.5"/>
    <n v="1894"/>
    <n v="0"/>
    <n v="1013.5"/>
    <n v="0.6"/>
    <x v="28"/>
    <n v="0.8"/>
    <x v="5"/>
    <x v="0"/>
    <x v="24"/>
    <n v="0"/>
    <n v="0"/>
    <n v="4.5"/>
  </r>
  <r>
    <n v="356"/>
    <x v="173"/>
    <n v="7.3"/>
    <n v="18.2"/>
    <n v="2072"/>
    <n v="1.1000000000000001"/>
    <n v="1012.1"/>
    <n v="0.64"/>
    <x v="28"/>
    <n v="0.8"/>
    <x v="5"/>
    <x v="0"/>
    <x v="25"/>
    <n v="0"/>
    <n v="0"/>
    <n v="0.19999999999999929"/>
  </r>
  <r>
    <n v="356"/>
    <x v="174"/>
    <n v="6.2"/>
    <n v="17.8"/>
    <n v="1316"/>
    <n v="0"/>
    <n v="1012.3"/>
    <n v="0.76"/>
    <x v="28"/>
    <n v="0.8"/>
    <x v="5"/>
    <x v="0"/>
    <x v="25"/>
    <n v="0.19999999999999929"/>
    <n v="0.15999999999999945"/>
    <n v="0"/>
  </r>
  <r>
    <n v="356"/>
    <x v="175"/>
    <n v="3.4"/>
    <n v="21.1"/>
    <n v="2342"/>
    <n v="0"/>
    <n v="1012.2"/>
    <n v="0.75"/>
    <x v="28"/>
    <n v="0.8"/>
    <x v="5"/>
    <x v="0"/>
    <x v="25"/>
    <n v="0"/>
    <n v="0"/>
    <n v="3.1000000000000014"/>
  </r>
  <r>
    <n v="356"/>
    <x v="176"/>
    <n v="5.8"/>
    <n v="20"/>
    <n v="1374"/>
    <n v="3.7"/>
    <n v="1012.6"/>
    <n v="0.8"/>
    <x v="28"/>
    <n v="0.8"/>
    <x v="5"/>
    <x v="0"/>
    <x v="25"/>
    <n v="0"/>
    <n v="0"/>
    <n v="2"/>
  </r>
  <r>
    <n v="356"/>
    <x v="177"/>
    <n v="4"/>
    <n v="18.899999999999999"/>
    <n v="2004"/>
    <n v="7.3"/>
    <n v="1021.3"/>
    <n v="0.75"/>
    <x v="28"/>
    <n v="0.8"/>
    <x v="5"/>
    <x v="0"/>
    <x v="25"/>
    <n v="0"/>
    <n v="0"/>
    <n v="0.89999999999999858"/>
  </r>
  <r>
    <n v="356"/>
    <x v="178"/>
    <n v="4.9000000000000004"/>
    <n v="21.4"/>
    <n v="1986"/>
    <n v="0"/>
    <n v="1023.6"/>
    <n v="0.79"/>
    <x v="28"/>
    <n v="0.8"/>
    <x v="5"/>
    <x v="0"/>
    <x v="25"/>
    <n v="0"/>
    <n v="0"/>
    <n v="3.3999999999999986"/>
  </r>
  <r>
    <n v="356"/>
    <x v="179"/>
    <n v="3.2"/>
    <n v="21.9"/>
    <n v="2925"/>
    <n v="0"/>
    <n v="1024"/>
    <n v="0.75"/>
    <x v="28"/>
    <n v="0.8"/>
    <x v="5"/>
    <x v="0"/>
    <x v="25"/>
    <n v="0"/>
    <n v="0"/>
    <n v="3.8999999999999986"/>
  </r>
  <r>
    <n v="356"/>
    <x v="180"/>
    <n v="3"/>
    <n v="23.1"/>
    <n v="2976"/>
    <n v="0"/>
    <n v="1019.5"/>
    <n v="0.65"/>
    <x v="28"/>
    <n v="0.8"/>
    <x v="5"/>
    <x v="0"/>
    <x v="26"/>
    <n v="0"/>
    <n v="0"/>
    <n v="5.1000000000000014"/>
  </r>
  <r>
    <n v="356"/>
    <x v="181"/>
    <n v="2.2999999999999998"/>
    <n v="27"/>
    <n v="2838"/>
    <n v="0"/>
    <n v="1014.6"/>
    <n v="0.59"/>
    <x v="28"/>
    <n v="0.8"/>
    <x v="6"/>
    <x v="0"/>
    <x v="26"/>
    <n v="0"/>
    <n v="0"/>
    <n v="9"/>
  </r>
  <r>
    <n v="356"/>
    <x v="182"/>
    <n v="3.7"/>
    <n v="22.9"/>
    <n v="2467"/>
    <n v="0.4"/>
    <n v="1015.4"/>
    <n v="0.74"/>
    <x v="28"/>
    <n v="0.8"/>
    <x v="6"/>
    <x v="0"/>
    <x v="26"/>
    <n v="0"/>
    <n v="0"/>
    <n v="4.8999999999999986"/>
  </r>
  <r>
    <n v="356"/>
    <x v="183"/>
    <n v="3.8"/>
    <n v="16.7"/>
    <n v="2601"/>
    <n v="0"/>
    <n v="1026.3"/>
    <n v="0.7"/>
    <x v="28"/>
    <n v="0.8"/>
    <x v="6"/>
    <x v="0"/>
    <x v="26"/>
    <n v="1.3000000000000007"/>
    <n v="1.0400000000000007"/>
    <n v="0"/>
  </r>
  <r>
    <n v="356"/>
    <x v="184"/>
    <n v="3.1"/>
    <n v="18.100000000000001"/>
    <n v="2796"/>
    <n v="0"/>
    <n v="1025.5"/>
    <n v="0.63"/>
    <x v="28"/>
    <n v="0.8"/>
    <x v="6"/>
    <x v="0"/>
    <x v="26"/>
    <n v="0"/>
    <n v="0"/>
    <n v="0.10000000000000142"/>
  </r>
  <r>
    <n v="356"/>
    <x v="185"/>
    <n v="5.5"/>
    <n v="18.7"/>
    <n v="1127"/>
    <n v="0.2"/>
    <n v="1015"/>
    <n v="0.7"/>
    <x v="28"/>
    <n v="0.8"/>
    <x v="6"/>
    <x v="0"/>
    <x v="26"/>
    <n v="0"/>
    <n v="0"/>
    <n v="0.69999999999999929"/>
  </r>
  <r>
    <n v="356"/>
    <x v="186"/>
    <n v="3.8"/>
    <n v="17.3"/>
    <n v="622"/>
    <n v="35.5"/>
    <n v="1006.2"/>
    <n v="0.9"/>
    <x v="28"/>
    <n v="0.8"/>
    <x v="6"/>
    <x v="0"/>
    <x v="26"/>
    <n v="0.69999999999999929"/>
    <n v="0.5599999999999995"/>
    <n v="0"/>
  </r>
  <r>
    <n v="356"/>
    <x v="187"/>
    <n v="4.8"/>
    <n v="15.8"/>
    <n v="2159"/>
    <n v="0.2"/>
    <n v="1007"/>
    <n v="0.78"/>
    <x v="28"/>
    <n v="0.8"/>
    <x v="6"/>
    <x v="0"/>
    <x v="27"/>
    <n v="2.1999999999999993"/>
    <n v="1.7599999999999996"/>
    <n v="0"/>
  </r>
  <r>
    <n v="356"/>
    <x v="188"/>
    <n v="4.4000000000000004"/>
    <n v="14.9"/>
    <n v="1747"/>
    <n v="5.8"/>
    <n v="1014.9"/>
    <n v="0.81"/>
    <x v="28"/>
    <n v="0.8"/>
    <x v="6"/>
    <x v="0"/>
    <x v="27"/>
    <n v="3.0999999999999996"/>
    <n v="2.48"/>
    <n v="0"/>
  </r>
  <r>
    <n v="356"/>
    <x v="189"/>
    <n v="2.9"/>
    <n v="17.899999999999999"/>
    <n v="2795"/>
    <n v="0"/>
    <n v="1021.1"/>
    <n v="0.71"/>
    <x v="28"/>
    <n v="0.8"/>
    <x v="6"/>
    <x v="0"/>
    <x v="27"/>
    <n v="0.10000000000000142"/>
    <n v="8.000000000000114E-2"/>
    <n v="0"/>
  </r>
  <r>
    <n v="356"/>
    <x v="190"/>
    <n v="1.6"/>
    <n v="18.8"/>
    <n v="2402"/>
    <n v="0"/>
    <n v="1022.3"/>
    <n v="0.75"/>
    <x v="28"/>
    <n v="0.8"/>
    <x v="6"/>
    <x v="0"/>
    <x v="27"/>
    <n v="0"/>
    <n v="0"/>
    <n v="0.80000000000000071"/>
  </r>
  <r>
    <n v="356"/>
    <x v="191"/>
    <n v="2.2000000000000002"/>
    <n v="19"/>
    <n v="2263"/>
    <n v="0"/>
    <n v="1020.1"/>
    <n v="0.77"/>
    <x v="28"/>
    <n v="0.8"/>
    <x v="6"/>
    <x v="0"/>
    <x v="27"/>
    <n v="0"/>
    <n v="0"/>
    <n v="1"/>
  </r>
  <r>
    <n v="356"/>
    <x v="192"/>
    <n v="3.1"/>
    <n v="19.899999999999999"/>
    <n v="2591"/>
    <n v="0"/>
    <n v="1014.9"/>
    <n v="0.75"/>
    <x v="28"/>
    <n v="0.8"/>
    <x v="6"/>
    <x v="0"/>
    <x v="27"/>
    <n v="0"/>
    <n v="0"/>
    <n v="1.8999999999999986"/>
  </r>
  <r>
    <n v="356"/>
    <x v="193"/>
    <n v="1.7"/>
    <n v="19.600000000000001"/>
    <n v="1543"/>
    <n v="0"/>
    <n v="1011.4"/>
    <n v="0.84"/>
    <x v="28"/>
    <n v="0.8"/>
    <x v="6"/>
    <x v="0"/>
    <x v="27"/>
    <n v="0"/>
    <n v="0"/>
    <n v="1.6000000000000014"/>
  </r>
  <r>
    <n v="356"/>
    <x v="194"/>
    <n v="3.7"/>
    <n v="20.2"/>
    <n v="2105"/>
    <n v="0"/>
    <n v="1014.2"/>
    <n v="0.76"/>
    <x v="28"/>
    <n v="0.8"/>
    <x v="6"/>
    <x v="0"/>
    <x v="28"/>
    <n v="0"/>
    <n v="0"/>
    <n v="2.1999999999999993"/>
  </r>
  <r>
    <n v="356"/>
    <x v="195"/>
    <n v="4.5"/>
    <n v="18.399999999999999"/>
    <n v="1704"/>
    <n v="0.3"/>
    <n v="1016.8"/>
    <n v="0.68"/>
    <x v="28"/>
    <n v="0.8"/>
    <x v="6"/>
    <x v="0"/>
    <x v="28"/>
    <n v="0"/>
    <n v="0"/>
    <n v="0.39999999999999858"/>
  </r>
  <r>
    <n v="356"/>
    <x v="196"/>
    <n v="5"/>
    <n v="17.100000000000001"/>
    <n v="1607"/>
    <n v="17.8"/>
    <n v="1014"/>
    <n v="0.83"/>
    <x v="28"/>
    <n v="0.8"/>
    <x v="6"/>
    <x v="0"/>
    <x v="28"/>
    <n v="0.89999999999999858"/>
    <n v="0.71999999999999886"/>
    <n v="0"/>
  </r>
  <r>
    <n v="356"/>
    <x v="197"/>
    <n v="2.4"/>
    <n v="17.899999999999999"/>
    <n v="2890"/>
    <n v="0"/>
    <n v="1017.4"/>
    <n v="0.75"/>
    <x v="28"/>
    <n v="0.8"/>
    <x v="6"/>
    <x v="0"/>
    <x v="28"/>
    <n v="0.10000000000000142"/>
    <n v="8.000000000000114E-2"/>
    <n v="0"/>
  </r>
  <r>
    <n v="356"/>
    <x v="198"/>
    <n v="1.4"/>
    <n v="20"/>
    <n v="2418"/>
    <n v="0"/>
    <n v="1014.2"/>
    <n v="0.76"/>
    <x v="28"/>
    <n v="0.8"/>
    <x v="6"/>
    <x v="0"/>
    <x v="28"/>
    <n v="0"/>
    <n v="0"/>
    <n v="2"/>
  </r>
  <r>
    <n v="356"/>
    <x v="199"/>
    <n v="3.7"/>
    <n v="22.6"/>
    <n v="1902"/>
    <n v="0"/>
    <n v="1007"/>
    <n v="0.74"/>
    <x v="28"/>
    <n v="0.8"/>
    <x v="6"/>
    <x v="0"/>
    <x v="28"/>
    <n v="0"/>
    <n v="0"/>
    <n v="4.6000000000000014"/>
  </r>
  <r>
    <n v="356"/>
    <x v="200"/>
    <n v="2.7"/>
    <n v="20.3"/>
    <n v="1678"/>
    <n v="3.1"/>
    <n v="1003.9"/>
    <n v="0.84"/>
    <x v="28"/>
    <n v="0.8"/>
    <x v="6"/>
    <x v="0"/>
    <x v="28"/>
    <n v="0"/>
    <n v="0"/>
    <n v="2.3000000000000007"/>
  </r>
  <r>
    <n v="356"/>
    <x v="201"/>
    <n v="3.8"/>
    <n v="18.600000000000001"/>
    <n v="1810"/>
    <n v="3.6"/>
    <n v="1003"/>
    <n v="0.8"/>
    <x v="28"/>
    <n v="0.8"/>
    <x v="6"/>
    <x v="0"/>
    <x v="29"/>
    <n v="0"/>
    <n v="0"/>
    <n v="0.60000000000000142"/>
  </r>
  <r>
    <n v="356"/>
    <x v="202"/>
    <n v="5.0999999999999996"/>
    <n v="19.100000000000001"/>
    <n v="1862"/>
    <n v="0.2"/>
    <n v="1008.8"/>
    <n v="0.82"/>
    <x v="28"/>
    <n v="0.8"/>
    <x v="6"/>
    <x v="0"/>
    <x v="29"/>
    <n v="0"/>
    <n v="0"/>
    <n v="1.1000000000000014"/>
  </r>
  <r>
    <n v="356"/>
    <x v="203"/>
    <n v="3.3"/>
    <n v="18.100000000000001"/>
    <n v="1065"/>
    <n v="27.6"/>
    <n v="1012"/>
    <n v="0.91"/>
    <x v="28"/>
    <n v="0.8"/>
    <x v="6"/>
    <x v="0"/>
    <x v="29"/>
    <n v="0"/>
    <n v="0"/>
    <n v="0.10000000000000142"/>
  </r>
  <r>
    <n v="356"/>
    <x v="204"/>
    <n v="1.9"/>
    <n v="18.600000000000001"/>
    <n v="2250"/>
    <n v="0"/>
    <n v="1014.5"/>
    <n v="0.83"/>
    <x v="28"/>
    <n v="0.8"/>
    <x v="6"/>
    <x v="0"/>
    <x v="29"/>
    <n v="0"/>
    <n v="0"/>
    <n v="0.60000000000000142"/>
  </r>
  <r>
    <n v="356"/>
    <x v="205"/>
    <n v="2.1"/>
    <n v="18.2"/>
    <n v="997"/>
    <n v="0"/>
    <n v="1017.5"/>
    <n v="0.88"/>
    <x v="28"/>
    <n v="0.8"/>
    <x v="6"/>
    <x v="0"/>
    <x v="29"/>
    <n v="0"/>
    <n v="0"/>
    <n v="0.19999999999999929"/>
  </r>
  <r>
    <n v="356"/>
    <x v="206"/>
    <n v="3.5"/>
    <n v="19.3"/>
    <n v="1770"/>
    <n v="0"/>
    <n v="1015.8"/>
    <n v="0.81"/>
    <x v="28"/>
    <n v="0.8"/>
    <x v="6"/>
    <x v="0"/>
    <x v="29"/>
    <n v="0"/>
    <n v="0"/>
    <n v="1.3000000000000007"/>
  </r>
  <r>
    <n v="356"/>
    <x v="207"/>
    <n v="2.2000000000000002"/>
    <n v="17.100000000000001"/>
    <n v="1087"/>
    <n v="1.7"/>
    <n v="1014.7"/>
    <n v="0.84"/>
    <x v="28"/>
    <n v="0.8"/>
    <x v="6"/>
    <x v="0"/>
    <x v="29"/>
    <n v="0.89999999999999858"/>
    <n v="0.71999999999999886"/>
    <n v="0"/>
  </r>
  <r>
    <n v="356"/>
    <x v="208"/>
    <n v="3.8"/>
    <n v="16.3"/>
    <n v="1939"/>
    <n v="2.2999999999999998"/>
    <n v="1017.6"/>
    <n v="0.84"/>
    <x v="28"/>
    <n v="0.8"/>
    <x v="6"/>
    <x v="0"/>
    <x v="30"/>
    <n v="1.6999999999999993"/>
    <n v="1.3599999999999994"/>
    <n v="0"/>
  </r>
  <r>
    <n v="356"/>
    <x v="209"/>
    <n v="2.4"/>
    <n v="17.600000000000001"/>
    <n v="2229"/>
    <n v="1.5"/>
    <n v="1017.1"/>
    <n v="0.76"/>
    <x v="28"/>
    <n v="0.8"/>
    <x v="6"/>
    <x v="0"/>
    <x v="30"/>
    <n v="0.39999999999999858"/>
    <n v="0.3199999999999989"/>
    <n v="0"/>
  </r>
  <r>
    <n v="356"/>
    <x v="210"/>
    <n v="3.8"/>
    <n v="17.2"/>
    <n v="2328"/>
    <n v="0"/>
    <n v="1016.4"/>
    <n v="0.74"/>
    <x v="28"/>
    <n v="0.8"/>
    <x v="6"/>
    <x v="0"/>
    <x v="30"/>
    <n v="0.80000000000000071"/>
    <n v="0.64000000000000057"/>
    <n v="0"/>
  </r>
  <r>
    <n v="356"/>
    <x v="211"/>
    <n v="3.3"/>
    <n v="17.5"/>
    <n v="1186"/>
    <n v="3.8"/>
    <n v="1014"/>
    <n v="0.89"/>
    <x v="28"/>
    <n v="0.8"/>
    <x v="6"/>
    <x v="0"/>
    <x v="30"/>
    <n v="0.5"/>
    <n v="0.4"/>
    <n v="0"/>
  </r>
  <r>
    <n v="356"/>
    <x v="212"/>
    <n v="4.8"/>
    <n v="17"/>
    <n v="1867"/>
    <n v="1.1000000000000001"/>
    <n v="1012"/>
    <n v="0.85"/>
    <x v="28"/>
    <n v="0.8"/>
    <x v="7"/>
    <x v="0"/>
    <x v="30"/>
    <n v="1"/>
    <n v="0.8"/>
    <n v="0"/>
  </r>
  <r>
    <n v="356"/>
    <x v="213"/>
    <n v="4.5"/>
    <n v="16.5"/>
    <n v="1610"/>
    <n v="3.4"/>
    <n v="1014.3"/>
    <n v="0.85"/>
    <x v="28"/>
    <n v="0.8"/>
    <x v="7"/>
    <x v="0"/>
    <x v="30"/>
    <n v="1.5"/>
    <n v="1.2000000000000002"/>
    <n v="0"/>
  </r>
  <r>
    <n v="356"/>
    <x v="214"/>
    <n v="5.5"/>
    <n v="18.3"/>
    <n v="2025"/>
    <n v="2.4"/>
    <n v="1016.9"/>
    <n v="0.79"/>
    <x v="28"/>
    <n v="0.8"/>
    <x v="7"/>
    <x v="0"/>
    <x v="30"/>
    <n v="0"/>
    <n v="0"/>
    <n v="0.30000000000000071"/>
  </r>
  <r>
    <n v="356"/>
    <x v="215"/>
    <n v="5.3"/>
    <n v="19.899999999999999"/>
    <n v="1551"/>
    <n v="4.9000000000000004"/>
    <n v="1015.3"/>
    <n v="0.83"/>
    <x v="28"/>
    <n v="0.8"/>
    <x v="7"/>
    <x v="0"/>
    <x v="31"/>
    <n v="0"/>
    <n v="0"/>
    <n v="1.8999999999999986"/>
  </r>
  <r>
    <n v="356"/>
    <x v="216"/>
    <n v="4.5"/>
    <n v="16.100000000000001"/>
    <n v="1836"/>
    <n v="3"/>
    <n v="1019.6"/>
    <n v="0.77"/>
    <x v="28"/>
    <n v="0.8"/>
    <x v="7"/>
    <x v="0"/>
    <x v="31"/>
    <n v="1.8999999999999986"/>
    <n v="1.5199999999999989"/>
    <n v="0"/>
  </r>
  <r>
    <n v="356"/>
    <x v="217"/>
    <n v="2.8"/>
    <n v="16.3"/>
    <n v="1916"/>
    <n v="0"/>
    <n v="1023.1"/>
    <n v="0.78"/>
    <x v="28"/>
    <n v="0.8"/>
    <x v="7"/>
    <x v="0"/>
    <x v="31"/>
    <n v="1.6999999999999993"/>
    <n v="1.3599999999999994"/>
    <n v="0"/>
  </r>
  <r>
    <n v="356"/>
    <x v="218"/>
    <n v="2.9"/>
    <n v="19.100000000000001"/>
    <n v="1712"/>
    <n v="-0.1"/>
    <n v="1016.4"/>
    <n v="0.7"/>
    <x v="28"/>
    <n v="0.8"/>
    <x v="7"/>
    <x v="0"/>
    <x v="31"/>
    <n v="0"/>
    <n v="0"/>
    <n v="1.1000000000000014"/>
  </r>
  <r>
    <n v="356"/>
    <x v="219"/>
    <n v="3"/>
    <n v="18.7"/>
    <n v="1573"/>
    <n v="0"/>
    <n v="1018.3"/>
    <n v="0.79"/>
    <x v="28"/>
    <n v="0.8"/>
    <x v="7"/>
    <x v="0"/>
    <x v="31"/>
    <n v="0"/>
    <n v="0"/>
    <n v="0.69999999999999929"/>
  </r>
  <r>
    <n v="356"/>
    <x v="220"/>
    <n v="2.5"/>
    <n v="16.600000000000001"/>
    <n v="2416"/>
    <n v="0"/>
    <n v="1021"/>
    <n v="0.82"/>
    <x v="28"/>
    <n v="0.8"/>
    <x v="7"/>
    <x v="0"/>
    <x v="31"/>
    <n v="1.3999999999999986"/>
    <n v="1.119999999999999"/>
    <n v="0"/>
  </r>
  <r>
    <n v="356"/>
    <x v="221"/>
    <n v="1.8"/>
    <n v="18.100000000000001"/>
    <n v="2286"/>
    <n v="0"/>
    <n v="1027.0999999999999"/>
    <n v="0.76"/>
    <x v="28"/>
    <n v="0.8"/>
    <x v="7"/>
    <x v="0"/>
    <x v="31"/>
    <n v="0"/>
    <n v="0"/>
    <n v="0.10000000000000142"/>
  </r>
  <r>
    <n v="356"/>
    <x v="222"/>
    <n v="2.2000000000000002"/>
    <n v="20.6"/>
    <n v="2432"/>
    <n v="0"/>
    <n v="1023"/>
    <n v="0.68"/>
    <x v="28"/>
    <n v="0.8"/>
    <x v="7"/>
    <x v="0"/>
    <x v="32"/>
    <n v="0"/>
    <n v="0"/>
    <n v="2.6000000000000014"/>
  </r>
  <r>
    <n v="356"/>
    <x v="223"/>
    <n v="2.7"/>
    <n v="22.9"/>
    <n v="2216"/>
    <n v="-0.1"/>
    <n v="1015.3"/>
    <n v="0.67"/>
    <x v="28"/>
    <n v="0.8"/>
    <x v="7"/>
    <x v="0"/>
    <x v="32"/>
    <n v="0"/>
    <n v="0"/>
    <n v="4.8999999999999986"/>
  </r>
  <r>
    <n v="356"/>
    <x v="224"/>
    <n v="1.8"/>
    <n v="22.9"/>
    <n v="2091"/>
    <n v="0"/>
    <n v="1015.1"/>
    <n v="0.82"/>
    <x v="28"/>
    <n v="0.8"/>
    <x v="7"/>
    <x v="0"/>
    <x v="32"/>
    <n v="0"/>
    <n v="0"/>
    <n v="4.8999999999999986"/>
  </r>
  <r>
    <n v="356"/>
    <x v="225"/>
    <n v="2.8"/>
    <n v="23.4"/>
    <n v="2009"/>
    <n v="0"/>
    <n v="1018.5"/>
    <n v="0.79"/>
    <x v="28"/>
    <n v="0.8"/>
    <x v="7"/>
    <x v="0"/>
    <x v="32"/>
    <n v="0"/>
    <n v="0"/>
    <n v="5.3999999999999986"/>
  </r>
  <r>
    <n v="356"/>
    <x v="226"/>
    <n v="2.2999999999999998"/>
    <n v="21.1"/>
    <n v="2138"/>
    <n v="0"/>
    <n v="1023.5"/>
    <n v="0.78"/>
    <x v="28"/>
    <n v="0.8"/>
    <x v="7"/>
    <x v="0"/>
    <x v="32"/>
    <n v="0"/>
    <n v="0"/>
    <n v="3.1000000000000014"/>
  </r>
  <r>
    <n v="356"/>
    <x v="227"/>
    <n v="2.5"/>
    <n v="17.600000000000001"/>
    <n v="962"/>
    <n v="0"/>
    <n v="1025.3"/>
    <n v="0.8"/>
    <x v="28"/>
    <n v="0.8"/>
    <x v="7"/>
    <x v="0"/>
    <x v="32"/>
    <n v="0.39999999999999858"/>
    <n v="0.3199999999999989"/>
    <n v="0"/>
  </r>
  <r>
    <n v="356"/>
    <x v="228"/>
    <n v="1.8"/>
    <n v="15.8"/>
    <n v="791"/>
    <n v="0"/>
    <n v="1023.1"/>
    <n v="0.87"/>
    <x v="28"/>
    <n v="0.8"/>
    <x v="7"/>
    <x v="0"/>
    <x v="32"/>
    <n v="2.1999999999999993"/>
    <n v="1.7599999999999996"/>
    <n v="0"/>
  </r>
  <r>
    <n v="356"/>
    <x v="229"/>
    <n v="2.4"/>
    <n v="19.3"/>
    <n v="1739"/>
    <n v="0"/>
    <n v="1020"/>
    <n v="0.75"/>
    <x v="28"/>
    <n v="0.8"/>
    <x v="7"/>
    <x v="0"/>
    <x v="33"/>
    <n v="0"/>
    <n v="0"/>
    <n v="1.3000000000000007"/>
  </r>
  <r>
    <n v="356"/>
    <x v="230"/>
    <n v="3.2"/>
    <n v="19.5"/>
    <n v="2223"/>
    <n v="0"/>
    <n v="1014.8"/>
    <n v="0.72"/>
    <x v="28"/>
    <n v="0.8"/>
    <x v="7"/>
    <x v="0"/>
    <x v="33"/>
    <n v="0"/>
    <n v="0"/>
    <n v="1.5"/>
  </r>
  <r>
    <n v="356"/>
    <x v="231"/>
    <n v="2.8"/>
    <n v="18.399999999999999"/>
    <n v="2063"/>
    <n v="0"/>
    <n v="1013.1"/>
    <n v="0.69"/>
    <x v="28"/>
    <n v="0.8"/>
    <x v="7"/>
    <x v="0"/>
    <x v="33"/>
    <n v="0"/>
    <n v="0"/>
    <n v="0.39999999999999858"/>
  </r>
  <r>
    <n v="356"/>
    <x v="232"/>
    <n v="3.1"/>
    <n v="16.2"/>
    <n v="1732"/>
    <n v="0"/>
    <n v="1014.7"/>
    <n v="0.72"/>
    <x v="28"/>
    <n v="0.8"/>
    <x v="7"/>
    <x v="0"/>
    <x v="33"/>
    <n v="1.8000000000000007"/>
    <n v="1.4400000000000006"/>
    <n v="0"/>
  </r>
  <r>
    <n v="356"/>
    <x v="233"/>
    <n v="2.8"/>
    <n v="15.1"/>
    <n v="1023"/>
    <n v="0"/>
    <n v="1019.5"/>
    <n v="0.75"/>
    <x v="28"/>
    <n v="0.8"/>
    <x v="7"/>
    <x v="0"/>
    <x v="33"/>
    <n v="2.9000000000000004"/>
    <n v="2.3200000000000003"/>
    <n v="0"/>
  </r>
  <r>
    <n v="356"/>
    <x v="234"/>
    <n v="2.1"/>
    <n v="14.6"/>
    <n v="1529"/>
    <n v="0.9"/>
    <n v="1020"/>
    <n v="0.77"/>
    <x v="28"/>
    <n v="0.8"/>
    <x v="7"/>
    <x v="0"/>
    <x v="33"/>
    <n v="3.4000000000000004"/>
    <n v="2.7200000000000006"/>
    <n v="0"/>
  </r>
  <r>
    <n v="356"/>
    <x v="235"/>
    <n v="1.3"/>
    <n v="13.6"/>
    <n v="2110"/>
    <n v="0"/>
    <n v="1021.4"/>
    <n v="0.75"/>
    <x v="28"/>
    <n v="0.8"/>
    <x v="7"/>
    <x v="0"/>
    <x v="33"/>
    <n v="4.4000000000000004"/>
    <n v="3.5200000000000005"/>
    <n v="0"/>
  </r>
  <r>
    <n v="356"/>
    <x v="236"/>
    <n v="1.7"/>
    <n v="15.7"/>
    <n v="2121"/>
    <n v="0"/>
    <n v="1018.1"/>
    <n v="0.7"/>
    <x v="28"/>
    <n v="0.8"/>
    <x v="7"/>
    <x v="0"/>
    <x v="34"/>
    <n v="2.3000000000000007"/>
    <n v="1.8400000000000007"/>
    <n v="0"/>
  </r>
  <r>
    <n v="356"/>
    <x v="237"/>
    <n v="3.1"/>
    <n v="19.600000000000001"/>
    <n v="1513"/>
    <n v="0"/>
    <n v="1009.5"/>
    <n v="0.64"/>
    <x v="28"/>
    <n v="0.8"/>
    <x v="7"/>
    <x v="0"/>
    <x v="34"/>
    <n v="0"/>
    <n v="0"/>
    <n v="1.6000000000000014"/>
  </r>
  <r>
    <n v="356"/>
    <x v="238"/>
    <n v="2.6"/>
    <n v="18.899999999999999"/>
    <n v="1672"/>
    <n v="0"/>
    <n v="1007.5"/>
    <n v="0.74"/>
    <x v="28"/>
    <n v="0.8"/>
    <x v="7"/>
    <x v="0"/>
    <x v="34"/>
    <n v="0"/>
    <n v="0"/>
    <n v="0.89999999999999858"/>
  </r>
  <r>
    <n v="356"/>
    <x v="239"/>
    <n v="2.9"/>
    <n v="17.3"/>
    <n v="1412"/>
    <n v="0.2"/>
    <n v="1003.5"/>
    <n v="0.78"/>
    <x v="28"/>
    <n v="0.8"/>
    <x v="7"/>
    <x v="0"/>
    <x v="34"/>
    <n v="0.69999999999999929"/>
    <n v="0.5599999999999995"/>
    <n v="0"/>
  </r>
  <r>
    <n v="356"/>
    <x v="240"/>
    <n v="4.0999999999999996"/>
    <n v="16.899999999999999"/>
    <n v="1367"/>
    <n v="0.7"/>
    <n v="1000.3"/>
    <n v="0.77"/>
    <x v="28"/>
    <n v="0.8"/>
    <x v="7"/>
    <x v="0"/>
    <x v="34"/>
    <n v="1.1000000000000014"/>
    <n v="0.88000000000000123"/>
    <n v="0"/>
  </r>
  <r>
    <n v="356"/>
    <x v="241"/>
    <n v="4.4000000000000004"/>
    <n v="18.5"/>
    <n v="1608"/>
    <n v="0"/>
    <n v="1006"/>
    <n v="0.72"/>
    <x v="28"/>
    <n v="0.8"/>
    <x v="7"/>
    <x v="0"/>
    <x v="34"/>
    <n v="0"/>
    <n v="0"/>
    <n v="0.5"/>
  </r>
  <r>
    <n v="356"/>
    <x v="242"/>
    <n v="3"/>
    <n v="19"/>
    <n v="996"/>
    <n v="2.2999999999999998"/>
    <n v="1006.9"/>
    <n v="0.84"/>
    <x v="28"/>
    <n v="0.8"/>
    <x v="7"/>
    <x v="0"/>
    <x v="34"/>
    <n v="0"/>
    <n v="0"/>
    <n v="1"/>
  </r>
  <r>
    <n v="356"/>
    <x v="243"/>
    <n v="3.2"/>
    <n v="18.3"/>
    <n v="1274"/>
    <n v="0"/>
    <n v="1006.6"/>
    <n v="0.73"/>
    <x v="28"/>
    <n v="0.8"/>
    <x v="8"/>
    <x v="0"/>
    <x v="35"/>
    <n v="0"/>
    <n v="0"/>
    <n v="0.30000000000000071"/>
  </r>
  <r>
    <n v="356"/>
    <x v="244"/>
    <n v="4.7"/>
    <n v="17.399999999999999"/>
    <n v="1634"/>
    <n v="0.2"/>
    <n v="1007.3"/>
    <n v="0.73"/>
    <x v="28"/>
    <n v="0.8"/>
    <x v="8"/>
    <x v="0"/>
    <x v="35"/>
    <n v="0.60000000000000142"/>
    <n v="0.48000000000000115"/>
    <n v="0"/>
  </r>
  <r>
    <n v="356"/>
    <x v="245"/>
    <n v="6"/>
    <n v="19.2"/>
    <n v="764"/>
    <n v="3.1"/>
    <n v="1004"/>
    <n v="0.81"/>
    <x v="28"/>
    <n v="0.8"/>
    <x v="8"/>
    <x v="0"/>
    <x v="35"/>
    <n v="0"/>
    <n v="0"/>
    <n v="1.1999999999999993"/>
  </r>
  <r>
    <n v="356"/>
    <x v="246"/>
    <n v="4.5999999999999996"/>
    <n v="17.7"/>
    <n v="1382"/>
    <n v="3.6"/>
    <n v="1010"/>
    <n v="0.8"/>
    <x v="28"/>
    <n v="0.8"/>
    <x v="8"/>
    <x v="0"/>
    <x v="35"/>
    <n v="0.30000000000000071"/>
    <n v="0.24000000000000057"/>
    <n v="0"/>
  </r>
  <r>
    <n v="356"/>
    <x v="247"/>
    <n v="3"/>
    <n v="15"/>
    <n v="1561"/>
    <n v="1.4"/>
    <n v="1019.9"/>
    <n v="0.85"/>
    <x v="28"/>
    <n v="0.8"/>
    <x v="8"/>
    <x v="0"/>
    <x v="35"/>
    <n v="3"/>
    <n v="2.4000000000000004"/>
    <n v="0"/>
  </r>
  <r>
    <n v="356"/>
    <x v="248"/>
    <n v="3"/>
    <n v="16"/>
    <n v="1743"/>
    <n v="0"/>
    <n v="1021.9"/>
    <n v="0.75"/>
    <x v="28"/>
    <n v="0.8"/>
    <x v="8"/>
    <x v="0"/>
    <x v="35"/>
    <n v="2"/>
    <n v="1.6"/>
    <n v="0"/>
  </r>
  <r>
    <n v="356"/>
    <x v="249"/>
    <n v="4.9000000000000004"/>
    <n v="20.100000000000001"/>
    <n v="1977"/>
    <n v="0"/>
    <n v="1014.1"/>
    <n v="0.63"/>
    <x v="28"/>
    <n v="0.8"/>
    <x v="8"/>
    <x v="0"/>
    <x v="35"/>
    <n v="0"/>
    <n v="0"/>
    <n v="2.1000000000000014"/>
  </r>
  <r>
    <n v="356"/>
    <x v="250"/>
    <n v="2.7"/>
    <n v="18.8"/>
    <n v="1314"/>
    <n v="3.4"/>
    <n v="1016.3"/>
    <n v="0.8"/>
    <x v="28"/>
    <n v="0.8"/>
    <x v="8"/>
    <x v="0"/>
    <x v="36"/>
    <n v="0"/>
    <n v="0"/>
    <n v="0.80000000000000071"/>
  </r>
  <r>
    <n v="356"/>
    <x v="251"/>
    <n v="1.6"/>
    <n v="13.3"/>
    <n v="686"/>
    <n v="19.399999999999999"/>
    <n v="1016.2"/>
    <n v="0.93"/>
    <x v="28"/>
    <n v="0.8"/>
    <x v="8"/>
    <x v="0"/>
    <x v="36"/>
    <n v="4.6999999999999993"/>
    <n v="3.76"/>
    <n v="0"/>
  </r>
  <r>
    <n v="356"/>
    <x v="252"/>
    <n v="3.4"/>
    <n v="15.3"/>
    <n v="1396"/>
    <n v="0.4"/>
    <n v="1007.3"/>
    <n v="0.81"/>
    <x v="28"/>
    <n v="0.8"/>
    <x v="8"/>
    <x v="0"/>
    <x v="36"/>
    <n v="2.6999999999999993"/>
    <n v="2.1599999999999997"/>
    <n v="0"/>
  </r>
  <r>
    <n v="356"/>
    <x v="253"/>
    <n v="5.6"/>
    <n v="15.5"/>
    <n v="1265"/>
    <n v="7.1"/>
    <n v="1005"/>
    <n v="0.81"/>
    <x v="28"/>
    <n v="0.8"/>
    <x v="8"/>
    <x v="0"/>
    <x v="36"/>
    <n v="2.5"/>
    <n v="2"/>
    <n v="0"/>
  </r>
  <r>
    <n v="356"/>
    <x v="254"/>
    <n v="5.6"/>
    <n v="14.5"/>
    <n v="1416"/>
    <n v="0.2"/>
    <n v="1012.6"/>
    <n v="0.76"/>
    <x v="28"/>
    <n v="0.8"/>
    <x v="8"/>
    <x v="0"/>
    <x v="36"/>
    <n v="3.5"/>
    <n v="2.8000000000000003"/>
    <n v="0"/>
  </r>
  <r>
    <n v="356"/>
    <x v="255"/>
    <n v="4.2"/>
    <n v="13.6"/>
    <n v="1049"/>
    <n v="19.899999999999999"/>
    <n v="1011.9"/>
    <n v="0.86"/>
    <x v="28"/>
    <n v="0.8"/>
    <x v="8"/>
    <x v="0"/>
    <x v="36"/>
    <n v="4.4000000000000004"/>
    <n v="3.5200000000000005"/>
    <n v="0"/>
  </r>
  <r>
    <n v="356"/>
    <x v="256"/>
    <n v="4.3"/>
    <n v="14.8"/>
    <n v="1398"/>
    <n v="5"/>
    <n v="1011.2"/>
    <n v="0.83"/>
    <x v="28"/>
    <n v="0.8"/>
    <x v="8"/>
    <x v="0"/>
    <x v="36"/>
    <n v="3.1999999999999993"/>
    <n v="2.5599999999999996"/>
    <n v="0"/>
  </r>
  <r>
    <n v="356"/>
    <x v="257"/>
    <n v="9.8000000000000007"/>
    <n v="17"/>
    <n v="1580"/>
    <n v="7.4"/>
    <n v="1006.2"/>
    <n v="0.74"/>
    <x v="28"/>
    <n v="0.8"/>
    <x v="8"/>
    <x v="0"/>
    <x v="37"/>
    <n v="1"/>
    <n v="0.8"/>
    <n v="0"/>
  </r>
  <r>
    <n v="356"/>
    <x v="258"/>
    <n v="7.5"/>
    <n v="14.8"/>
    <n v="827"/>
    <n v="8.6999999999999993"/>
    <n v="1014.9"/>
    <n v="0.82"/>
    <x v="28"/>
    <n v="0.8"/>
    <x v="8"/>
    <x v="0"/>
    <x v="37"/>
    <n v="3.1999999999999993"/>
    <n v="2.5599999999999996"/>
    <n v="0"/>
  </r>
  <r>
    <n v="356"/>
    <x v="259"/>
    <n v="5.4"/>
    <n v="15.3"/>
    <n v="457"/>
    <n v="0.5"/>
    <n v="1018.7"/>
    <n v="0.86"/>
    <x v="28"/>
    <n v="0.8"/>
    <x v="8"/>
    <x v="0"/>
    <x v="37"/>
    <n v="2.6999999999999993"/>
    <n v="2.1599999999999997"/>
    <n v="0"/>
  </r>
  <r>
    <n v="356"/>
    <x v="260"/>
    <n v="5.5"/>
    <n v="18.899999999999999"/>
    <n v="485"/>
    <n v="0"/>
    <n v="1020.6"/>
    <n v="0.83"/>
    <x v="28"/>
    <n v="0.8"/>
    <x v="8"/>
    <x v="0"/>
    <x v="37"/>
    <n v="0"/>
    <n v="0"/>
    <n v="0.89999999999999858"/>
  </r>
  <r>
    <n v="356"/>
    <x v="261"/>
    <n v="2.9"/>
    <n v="19.2"/>
    <n v="1411"/>
    <n v="0"/>
    <n v="1020"/>
    <n v="0.78"/>
    <x v="28"/>
    <n v="0.8"/>
    <x v="8"/>
    <x v="0"/>
    <x v="37"/>
    <n v="0"/>
    <n v="0"/>
    <n v="1.1999999999999993"/>
  </r>
  <r>
    <n v="356"/>
    <x v="262"/>
    <n v="3.3"/>
    <n v="19.399999999999999"/>
    <n v="586"/>
    <n v="7.9"/>
    <n v="1012"/>
    <n v="0.85"/>
    <x v="28"/>
    <n v="0.8"/>
    <x v="8"/>
    <x v="0"/>
    <x v="37"/>
    <n v="0"/>
    <n v="0"/>
    <n v="1.3999999999999986"/>
  </r>
  <r>
    <n v="356"/>
    <x v="263"/>
    <n v="4.5999999999999996"/>
    <n v="13"/>
    <n v="835"/>
    <n v="0.1"/>
    <n v="1015.2"/>
    <n v="0.82"/>
    <x v="28"/>
    <n v="0.8"/>
    <x v="8"/>
    <x v="0"/>
    <x v="37"/>
    <n v="5"/>
    <n v="4"/>
    <n v="0"/>
  </r>
  <r>
    <n v="356"/>
    <x v="264"/>
    <n v="3"/>
    <n v="11.2"/>
    <n v="1375"/>
    <n v="0"/>
    <n v="1023.4"/>
    <n v="0.79"/>
    <x v="28"/>
    <n v="0.8"/>
    <x v="8"/>
    <x v="0"/>
    <x v="38"/>
    <n v="6.8000000000000007"/>
    <n v="5.4400000000000013"/>
    <n v="0"/>
  </r>
  <r>
    <n v="356"/>
    <x v="265"/>
    <n v="2.8"/>
    <n v="11.9"/>
    <n v="1172"/>
    <n v="0"/>
    <n v="1025.5"/>
    <n v="0.81"/>
    <x v="28"/>
    <n v="0.8"/>
    <x v="8"/>
    <x v="0"/>
    <x v="38"/>
    <n v="6.1"/>
    <n v="4.88"/>
    <n v="0"/>
  </r>
  <r>
    <n v="356"/>
    <x v="266"/>
    <n v="4.3"/>
    <n v="11.3"/>
    <n v="1197"/>
    <n v="0"/>
    <n v="1025.3"/>
    <n v="0.69"/>
    <x v="28"/>
    <n v="0.8"/>
    <x v="8"/>
    <x v="0"/>
    <x v="38"/>
    <n v="6.6999999999999993"/>
    <n v="5.3599999999999994"/>
    <n v="0"/>
  </r>
  <r>
    <n v="356"/>
    <x v="267"/>
    <n v="5.3"/>
    <n v="11.4"/>
    <n v="714"/>
    <n v="-0.1"/>
    <n v="1023.2"/>
    <n v="0.68"/>
    <x v="28"/>
    <n v="0.8"/>
    <x v="8"/>
    <x v="0"/>
    <x v="38"/>
    <n v="6.6"/>
    <n v="5.28"/>
    <n v="0"/>
  </r>
  <r>
    <n v="356"/>
    <x v="268"/>
    <n v="3"/>
    <n v="11.5"/>
    <n v="752"/>
    <n v="0"/>
    <n v="1022.4"/>
    <n v="0.8"/>
    <x v="28"/>
    <n v="0.8"/>
    <x v="8"/>
    <x v="0"/>
    <x v="38"/>
    <n v="6.5"/>
    <n v="5.2"/>
    <n v="0"/>
  </r>
  <r>
    <n v="356"/>
    <x v="269"/>
    <n v="2"/>
    <n v="12.1"/>
    <n v="713"/>
    <n v="0.1"/>
    <n v="1021.6"/>
    <n v="0.91"/>
    <x v="28"/>
    <n v="0.8"/>
    <x v="8"/>
    <x v="0"/>
    <x v="38"/>
    <n v="5.9"/>
    <n v="4.7200000000000006"/>
    <n v="0"/>
  </r>
  <r>
    <n v="356"/>
    <x v="270"/>
    <n v="1.3"/>
    <n v="11.9"/>
    <n v="1385"/>
    <n v="0"/>
    <n v="1022.4"/>
    <n v="0.85"/>
    <x v="28"/>
    <n v="0.8"/>
    <x v="8"/>
    <x v="0"/>
    <x v="38"/>
    <n v="6.1"/>
    <n v="4.88"/>
    <n v="0"/>
  </r>
  <r>
    <n v="356"/>
    <x v="271"/>
    <n v="1.8"/>
    <n v="12"/>
    <n v="1195"/>
    <n v="0"/>
    <n v="1023.2"/>
    <n v="0.86"/>
    <x v="28"/>
    <n v="0.8"/>
    <x v="8"/>
    <x v="0"/>
    <x v="39"/>
    <n v="6"/>
    <n v="4.8000000000000007"/>
    <n v="0"/>
  </r>
  <r>
    <n v="356"/>
    <x v="272"/>
    <n v="1.7"/>
    <n v="12.7"/>
    <n v="1149"/>
    <n v="0"/>
    <m/>
    <n v="0.86"/>
    <x v="28"/>
    <n v="0.8"/>
    <x v="8"/>
    <x v="0"/>
    <x v="39"/>
    <n v="5.3000000000000007"/>
    <n v="4.2400000000000011"/>
    <n v="0"/>
  </r>
  <r>
    <n v="356"/>
    <x v="273"/>
    <n v="2.2999999999999998"/>
    <n v="10.7"/>
    <n v="1368"/>
    <n v="0"/>
    <m/>
    <n v="0.77"/>
    <x v="28"/>
    <n v="1"/>
    <x v="9"/>
    <x v="0"/>
    <x v="39"/>
    <n v="7.3000000000000007"/>
    <n v="7.3000000000000007"/>
    <n v="0"/>
  </r>
  <r>
    <n v="356"/>
    <x v="274"/>
    <n v="3.2"/>
    <n v="11.6"/>
    <n v="1018"/>
    <n v="0"/>
    <m/>
    <n v="0.74"/>
    <x v="28"/>
    <n v="1"/>
    <x v="9"/>
    <x v="0"/>
    <x v="39"/>
    <n v="6.4"/>
    <n v="6.4"/>
    <n v="0"/>
  </r>
  <r>
    <n v="356"/>
    <x v="275"/>
    <n v="5.3"/>
    <n v="11.7"/>
    <n v="348"/>
    <n v="7.5"/>
    <n v="1014.4"/>
    <n v="0.8"/>
    <x v="28"/>
    <n v="1"/>
    <x v="9"/>
    <x v="0"/>
    <x v="39"/>
    <n v="6.3000000000000007"/>
    <n v="6.3000000000000007"/>
    <n v="0"/>
  </r>
  <r>
    <n v="356"/>
    <x v="276"/>
    <n v="9.3000000000000007"/>
    <n v="13.5"/>
    <n v="851"/>
    <n v="19.8"/>
    <n v="998.6"/>
    <n v="0.82"/>
    <x v="28"/>
    <n v="1"/>
    <x v="9"/>
    <x v="0"/>
    <x v="39"/>
    <n v="4.5"/>
    <n v="4.5"/>
    <n v="0"/>
  </r>
  <r>
    <n v="356"/>
    <x v="277"/>
    <n v="6.3"/>
    <n v="11.2"/>
    <n v="558"/>
    <n v="4.2"/>
    <n v="1011.5"/>
    <n v="0.83"/>
    <x v="28"/>
    <n v="1"/>
    <x v="9"/>
    <x v="0"/>
    <x v="39"/>
    <n v="6.8000000000000007"/>
    <n v="6.8000000000000007"/>
    <n v="0"/>
  </r>
  <r>
    <n v="356"/>
    <x v="278"/>
    <n v="4"/>
    <n v="13.6"/>
    <n v="272"/>
    <n v="0.6"/>
    <n v="1022.4"/>
    <n v="0.9"/>
    <x v="28"/>
    <n v="1"/>
    <x v="9"/>
    <x v="0"/>
    <x v="40"/>
    <n v="4.4000000000000004"/>
    <n v="4.4000000000000004"/>
    <n v="0"/>
  </r>
  <r>
    <n v="356"/>
    <x v="279"/>
    <n v="3.7"/>
    <n v="14.7"/>
    <n v="458"/>
    <n v="-0.1"/>
    <n v="1024.3"/>
    <n v="0.94"/>
    <x v="28"/>
    <n v="1"/>
    <x v="9"/>
    <x v="0"/>
    <x v="40"/>
    <n v="3.3000000000000007"/>
    <n v="3.3000000000000007"/>
    <n v="0"/>
  </r>
  <r>
    <n v="356"/>
    <x v="280"/>
    <n v="2.8"/>
    <n v="14.2"/>
    <n v="420"/>
    <n v="0.1"/>
    <n v="1022.5"/>
    <n v="0.94"/>
    <x v="28"/>
    <n v="1"/>
    <x v="9"/>
    <x v="0"/>
    <x v="40"/>
    <n v="3.8000000000000007"/>
    <n v="3.8000000000000007"/>
    <n v="0"/>
  </r>
  <r>
    <n v="356"/>
    <x v="281"/>
    <n v="2.4"/>
    <n v="12.9"/>
    <n v="855"/>
    <n v="0"/>
    <n v="1026.4000000000001"/>
    <n v="0.86"/>
    <x v="28"/>
    <n v="1"/>
    <x v="9"/>
    <x v="0"/>
    <x v="40"/>
    <n v="5.0999999999999996"/>
    <n v="5.0999999999999996"/>
    <n v="0"/>
  </r>
  <r>
    <n v="356"/>
    <x v="282"/>
    <n v="2.5"/>
    <n v="14.6"/>
    <n v="570"/>
    <n v="0"/>
    <n v="1032.5"/>
    <n v="0.88"/>
    <x v="28"/>
    <n v="1"/>
    <x v="9"/>
    <x v="0"/>
    <x v="40"/>
    <n v="3.4000000000000004"/>
    <n v="3.4000000000000004"/>
    <n v="0"/>
  </r>
  <r>
    <n v="356"/>
    <x v="283"/>
    <n v="1.5"/>
    <n v="14.1"/>
    <n v="275"/>
    <n v="0"/>
    <n v="1033.7"/>
    <n v="0.89"/>
    <x v="28"/>
    <n v="1"/>
    <x v="9"/>
    <x v="0"/>
    <x v="40"/>
    <n v="3.9000000000000004"/>
    <n v="3.9000000000000004"/>
    <n v="0"/>
  </r>
  <r>
    <n v="356"/>
    <x v="284"/>
    <n v="1.7"/>
    <n v="14.2"/>
    <n v="588"/>
    <n v="0"/>
    <n v="1030.7"/>
    <n v="0.9"/>
    <x v="28"/>
    <n v="1"/>
    <x v="9"/>
    <x v="0"/>
    <x v="40"/>
    <n v="3.8000000000000007"/>
    <n v="3.8000000000000007"/>
    <n v="0"/>
  </r>
  <r>
    <n v="356"/>
    <x v="285"/>
    <n v="2.1"/>
    <n v="13.8"/>
    <n v="520"/>
    <n v="-0.1"/>
    <n v="1028.4000000000001"/>
    <n v="0.92"/>
    <x v="28"/>
    <n v="1"/>
    <x v="9"/>
    <x v="0"/>
    <x v="41"/>
    <n v="4.1999999999999993"/>
    <n v="4.1999999999999993"/>
    <n v="0"/>
  </r>
  <r>
    <n v="356"/>
    <x v="286"/>
    <n v="1.5"/>
    <n v="13"/>
    <n v="422"/>
    <n v="-0.1"/>
    <n v="1027.4000000000001"/>
    <n v="0.91"/>
    <x v="28"/>
    <n v="1"/>
    <x v="9"/>
    <x v="0"/>
    <x v="41"/>
    <n v="5"/>
    <n v="5"/>
    <n v="0"/>
  </r>
  <r>
    <n v="356"/>
    <x v="287"/>
    <n v="1.4"/>
    <n v="12.2"/>
    <n v="256"/>
    <n v="0.3"/>
    <n v="1027.3"/>
    <n v="0.96"/>
    <x v="28"/>
    <n v="1"/>
    <x v="9"/>
    <x v="0"/>
    <x v="41"/>
    <n v="5.8000000000000007"/>
    <n v="5.8000000000000007"/>
    <n v="0"/>
  </r>
  <r>
    <n v="356"/>
    <x v="288"/>
    <n v="1.9"/>
    <n v="11.5"/>
    <n v="500"/>
    <n v="0.2"/>
    <n v="1025.7"/>
    <n v="0.93"/>
    <x v="28"/>
    <n v="1"/>
    <x v="9"/>
    <x v="0"/>
    <x v="41"/>
    <n v="6.5"/>
    <n v="6.5"/>
    <n v="0"/>
  </r>
  <r>
    <n v="356"/>
    <x v="289"/>
    <n v="1.7"/>
    <n v="11.7"/>
    <n v="439"/>
    <n v="0"/>
    <n v="1025.2"/>
    <n v="0.9"/>
    <x v="28"/>
    <n v="1"/>
    <x v="9"/>
    <x v="0"/>
    <x v="41"/>
    <n v="6.3000000000000007"/>
    <n v="6.3000000000000007"/>
    <n v="0"/>
  </r>
  <r>
    <n v="356"/>
    <x v="290"/>
    <n v="3.2"/>
    <n v="9.9"/>
    <n v="819"/>
    <n v="0"/>
    <n v="1025.3"/>
    <n v="0.81"/>
    <x v="28"/>
    <n v="1"/>
    <x v="9"/>
    <x v="0"/>
    <x v="41"/>
    <n v="8.1"/>
    <n v="8.1"/>
    <n v="0"/>
  </r>
  <r>
    <n v="356"/>
    <x v="291"/>
    <n v="4.2"/>
    <n v="10.7"/>
    <n v="640"/>
    <n v="0.9"/>
    <n v="1010.6"/>
    <n v="0.82"/>
    <x v="28"/>
    <n v="1"/>
    <x v="9"/>
    <x v="0"/>
    <x v="41"/>
    <n v="7.3000000000000007"/>
    <n v="7.3000000000000007"/>
    <n v="0"/>
  </r>
  <r>
    <n v="356"/>
    <x v="292"/>
    <n v="5"/>
    <n v="14.8"/>
    <n v="499"/>
    <n v="5.7"/>
    <n v="995.4"/>
    <n v="0.87"/>
    <x v="28"/>
    <n v="1"/>
    <x v="9"/>
    <x v="0"/>
    <x v="42"/>
    <n v="3.1999999999999993"/>
    <n v="3.1999999999999993"/>
    <n v="0"/>
  </r>
  <r>
    <n v="356"/>
    <x v="293"/>
    <n v="5.9"/>
    <n v="13.5"/>
    <n v="501"/>
    <n v="6.9"/>
    <n v="993"/>
    <n v="0.91"/>
    <x v="28"/>
    <n v="1"/>
    <x v="9"/>
    <x v="0"/>
    <x v="42"/>
    <n v="4.5"/>
    <n v="4.5"/>
    <n v="0"/>
  </r>
  <r>
    <n v="356"/>
    <x v="294"/>
    <n v="3.5"/>
    <n v="12.5"/>
    <n v="563"/>
    <n v="0.3"/>
    <n v="996.4"/>
    <n v="0.91"/>
    <x v="28"/>
    <n v="1"/>
    <x v="9"/>
    <x v="0"/>
    <x v="42"/>
    <n v="5.5"/>
    <n v="5.5"/>
    <n v="0"/>
  </r>
  <r>
    <n v="356"/>
    <x v="295"/>
    <n v="8"/>
    <n v="12"/>
    <n v="286"/>
    <n v="17.399999999999999"/>
    <n v="981.5"/>
    <n v="0.87"/>
    <x v="28"/>
    <n v="1"/>
    <x v="9"/>
    <x v="0"/>
    <x v="42"/>
    <n v="6"/>
    <n v="6"/>
    <n v="0"/>
  </r>
  <r>
    <n v="356"/>
    <x v="296"/>
    <n v="8.6"/>
    <n v="9.6999999999999993"/>
    <n v="647"/>
    <n v="2.5"/>
    <n v="997.5"/>
    <n v="0.79"/>
    <x v="28"/>
    <n v="1"/>
    <x v="9"/>
    <x v="0"/>
    <x v="42"/>
    <n v="8.3000000000000007"/>
    <n v="8.3000000000000007"/>
    <n v="0"/>
  </r>
  <r>
    <n v="356"/>
    <x v="297"/>
    <n v="6.5"/>
    <n v="9"/>
    <n v="364"/>
    <n v="3.1"/>
    <n v="997.9"/>
    <n v="0.88"/>
    <x v="28"/>
    <n v="1"/>
    <x v="9"/>
    <x v="0"/>
    <x v="42"/>
    <n v="9"/>
    <n v="9"/>
    <n v="0"/>
  </r>
  <r>
    <n v="356"/>
    <x v="298"/>
    <n v="7.9"/>
    <n v="8.1999999999999993"/>
    <n v="537"/>
    <n v="9.9"/>
    <n v="1002.7"/>
    <n v="0.83"/>
    <x v="28"/>
    <n v="1"/>
    <x v="9"/>
    <x v="0"/>
    <x v="42"/>
    <n v="9.8000000000000007"/>
    <n v="9.8000000000000007"/>
    <n v="0"/>
  </r>
  <r>
    <n v="356"/>
    <x v="299"/>
    <n v="7.1"/>
    <n v="9.5"/>
    <n v="406"/>
    <n v="7.6"/>
    <n v="1001.1"/>
    <n v="0.86"/>
    <x v="28"/>
    <n v="1"/>
    <x v="9"/>
    <x v="0"/>
    <x v="43"/>
    <n v="8.5"/>
    <n v="8.5"/>
    <n v="0"/>
  </r>
  <r>
    <n v="356"/>
    <x v="300"/>
    <n v="6.5"/>
    <n v="11.2"/>
    <n v="335"/>
    <n v="1.1000000000000001"/>
    <n v="1005.5"/>
    <n v="0.87"/>
    <x v="28"/>
    <n v="1"/>
    <x v="9"/>
    <x v="0"/>
    <x v="43"/>
    <n v="6.8000000000000007"/>
    <n v="6.8000000000000007"/>
    <n v="0"/>
  </r>
  <r>
    <n v="356"/>
    <x v="301"/>
    <n v="4"/>
    <n v="11.5"/>
    <n v="373"/>
    <n v="6.1"/>
    <n v="1001.8"/>
    <n v="0.91"/>
    <x v="28"/>
    <n v="1"/>
    <x v="9"/>
    <x v="0"/>
    <x v="43"/>
    <n v="6.5"/>
    <n v="6.5"/>
    <n v="0"/>
  </r>
  <r>
    <n v="356"/>
    <x v="302"/>
    <n v="4.7"/>
    <n v="9.5"/>
    <n v="576"/>
    <n v="0.4"/>
    <n v="1008.2"/>
    <n v="0.86"/>
    <x v="28"/>
    <n v="1"/>
    <x v="9"/>
    <x v="0"/>
    <x v="43"/>
    <n v="8.5"/>
    <n v="8.5"/>
    <n v="0"/>
  </r>
  <r>
    <n v="356"/>
    <x v="303"/>
    <n v="4.3"/>
    <n v="10.3"/>
    <n v="448"/>
    <n v="0"/>
    <n v="1009.5"/>
    <n v="0.86"/>
    <x v="28"/>
    <n v="1"/>
    <x v="9"/>
    <x v="0"/>
    <x v="43"/>
    <n v="7.6999999999999993"/>
    <n v="7.6999999999999993"/>
    <n v="0"/>
  </r>
  <r>
    <n v="356"/>
    <x v="304"/>
    <n v="5.0999999999999996"/>
    <n v="12.1"/>
    <n v="153"/>
    <n v="6.5"/>
    <n v="1006.7"/>
    <n v="0.91"/>
    <x v="28"/>
    <n v="1.1000000000000001"/>
    <x v="10"/>
    <x v="0"/>
    <x v="43"/>
    <n v="5.9"/>
    <n v="6.4900000000000011"/>
    <n v="0"/>
  </r>
  <r>
    <n v="356"/>
    <x v="305"/>
    <n v="4.8"/>
    <n v="10.4"/>
    <n v="622"/>
    <n v="1.3"/>
    <n v="1009.8"/>
    <n v="0.9"/>
    <x v="28"/>
    <n v="1.1000000000000001"/>
    <x v="10"/>
    <x v="0"/>
    <x v="43"/>
    <n v="7.6"/>
    <n v="8.36"/>
    <n v="0"/>
  </r>
  <r>
    <n v="356"/>
    <x v="306"/>
    <n v="5.5"/>
    <n v="10.1"/>
    <n v="307"/>
    <n v="0"/>
    <n v="1016.4"/>
    <n v="0.91"/>
    <x v="28"/>
    <n v="1.1000000000000001"/>
    <x v="10"/>
    <x v="0"/>
    <x v="44"/>
    <n v="7.9"/>
    <n v="8.6900000000000013"/>
    <n v="0"/>
  </r>
  <r>
    <n v="356"/>
    <x v="307"/>
    <n v="4.7"/>
    <n v="13.7"/>
    <n v="507"/>
    <n v="0"/>
    <n v="1016.6"/>
    <n v="0.8"/>
    <x v="28"/>
    <n v="1.1000000000000001"/>
    <x v="10"/>
    <x v="0"/>
    <x v="44"/>
    <n v="4.3000000000000007"/>
    <n v="4.7300000000000013"/>
    <n v="0"/>
  </r>
  <r>
    <n v="356"/>
    <x v="308"/>
    <n v="3.8"/>
    <n v="12.5"/>
    <n v="533"/>
    <n v="0"/>
    <n v="1013.7"/>
    <n v="0.76"/>
    <x v="28"/>
    <n v="1.1000000000000001"/>
    <x v="10"/>
    <x v="0"/>
    <x v="44"/>
    <n v="5.5"/>
    <n v="6.0500000000000007"/>
    <n v="0"/>
  </r>
  <r>
    <n v="356"/>
    <x v="309"/>
    <n v="3"/>
    <n v="9.6"/>
    <n v="478"/>
    <n v="0"/>
    <n v="1008.9"/>
    <n v="0.85"/>
    <x v="28"/>
    <n v="1.1000000000000001"/>
    <x v="10"/>
    <x v="0"/>
    <x v="44"/>
    <n v="8.4"/>
    <n v="9.240000000000002"/>
    <n v="0"/>
  </r>
  <r>
    <n v="356"/>
    <x v="310"/>
    <n v="2.1"/>
    <n v="9.6"/>
    <n v="663"/>
    <n v="0"/>
    <n v="1009.7"/>
    <n v="0.93"/>
    <x v="28"/>
    <n v="1.1000000000000001"/>
    <x v="10"/>
    <x v="0"/>
    <x v="44"/>
    <n v="8.4"/>
    <n v="9.240000000000002"/>
    <n v="0"/>
  </r>
  <r>
    <n v="356"/>
    <x v="311"/>
    <n v="1.3"/>
    <n v="9.3000000000000007"/>
    <n v="500"/>
    <n v="0"/>
    <n v="1013.6"/>
    <n v="0.95"/>
    <x v="28"/>
    <n v="1.1000000000000001"/>
    <x v="10"/>
    <x v="0"/>
    <x v="44"/>
    <n v="8.6999999999999993"/>
    <n v="9.57"/>
    <n v="0"/>
  </r>
  <r>
    <n v="356"/>
    <x v="312"/>
    <n v="2.6"/>
    <n v="10.3"/>
    <n v="451"/>
    <n v="0"/>
    <n v="1016.7"/>
    <n v="0.93"/>
    <x v="28"/>
    <n v="1.1000000000000001"/>
    <x v="10"/>
    <x v="0"/>
    <x v="44"/>
    <n v="7.6999999999999993"/>
    <n v="8.4700000000000006"/>
    <n v="0"/>
  </r>
  <r>
    <n v="356"/>
    <x v="313"/>
    <n v="4.2"/>
    <n v="8.9"/>
    <n v="338"/>
    <n v="0.5"/>
    <n v="1011.6"/>
    <n v="0.91"/>
    <x v="28"/>
    <n v="1.1000000000000001"/>
    <x v="10"/>
    <x v="0"/>
    <x v="45"/>
    <n v="9.1"/>
    <n v="10.01"/>
    <n v="0"/>
  </r>
  <r>
    <n v="356"/>
    <x v="314"/>
    <n v="4.5"/>
    <n v="10.1"/>
    <n v="323"/>
    <n v="0"/>
    <n v="1011.3"/>
    <n v="0.92"/>
    <x v="28"/>
    <n v="1.1000000000000001"/>
    <x v="10"/>
    <x v="0"/>
    <x v="45"/>
    <n v="7.9"/>
    <n v="8.6900000000000013"/>
    <n v="0"/>
  </r>
  <r>
    <n v="356"/>
    <x v="315"/>
    <n v="4.5"/>
    <n v="11.4"/>
    <n v="549"/>
    <n v="0"/>
    <n v="1008.8"/>
    <n v="0.81"/>
    <x v="28"/>
    <n v="1.1000000000000001"/>
    <x v="10"/>
    <x v="0"/>
    <x v="45"/>
    <n v="6.6"/>
    <n v="7.26"/>
    <n v="0"/>
  </r>
  <r>
    <n v="356"/>
    <x v="316"/>
    <n v="3.8"/>
    <n v="13"/>
    <n v="178"/>
    <n v="0.8"/>
    <n v="1008.9"/>
    <n v="0.87"/>
    <x v="28"/>
    <n v="1.1000000000000001"/>
    <x v="10"/>
    <x v="0"/>
    <x v="45"/>
    <n v="5"/>
    <n v="5.5"/>
    <n v="0"/>
  </r>
  <r>
    <n v="356"/>
    <x v="317"/>
    <n v="3.3"/>
    <n v="11.7"/>
    <n v="103"/>
    <n v="1.3"/>
    <n v="1006"/>
    <n v="0.98"/>
    <x v="28"/>
    <n v="1.1000000000000001"/>
    <x v="10"/>
    <x v="0"/>
    <x v="45"/>
    <n v="6.3000000000000007"/>
    <n v="6.9300000000000015"/>
    <n v="0"/>
  </r>
  <r>
    <n v="356"/>
    <x v="318"/>
    <n v="4.3"/>
    <n v="8.6999999999999993"/>
    <n v="128"/>
    <n v="4.7"/>
    <n v="1008.6"/>
    <n v="0.99"/>
    <x v="28"/>
    <n v="1.1000000000000001"/>
    <x v="10"/>
    <x v="0"/>
    <x v="45"/>
    <n v="9.3000000000000007"/>
    <n v="10.230000000000002"/>
    <n v="0"/>
  </r>
  <r>
    <n v="356"/>
    <x v="319"/>
    <n v="3.1"/>
    <n v="5.4"/>
    <n v="105"/>
    <n v="0"/>
    <n v="1009.3"/>
    <n v="0.95"/>
    <x v="28"/>
    <n v="1.1000000000000001"/>
    <x v="10"/>
    <x v="0"/>
    <x v="45"/>
    <n v="12.6"/>
    <n v="13.860000000000001"/>
    <n v="0"/>
  </r>
  <r>
    <n v="356"/>
    <x v="320"/>
    <n v="3.9"/>
    <n v="3.9"/>
    <n v="514"/>
    <n v="0.5"/>
    <n v="1016"/>
    <n v="0.88"/>
    <x v="28"/>
    <n v="1.1000000000000001"/>
    <x v="10"/>
    <x v="0"/>
    <x v="46"/>
    <n v="14.1"/>
    <n v="15.510000000000002"/>
    <n v="0"/>
  </r>
  <r>
    <n v="356"/>
    <x v="321"/>
    <n v="4.5"/>
    <n v="4.7"/>
    <n v="261"/>
    <n v="1.8"/>
    <n v="1015.4"/>
    <n v="0.9"/>
    <x v="28"/>
    <n v="1.1000000000000001"/>
    <x v="10"/>
    <x v="0"/>
    <x v="46"/>
    <n v="13.3"/>
    <n v="14.630000000000003"/>
    <n v="0"/>
  </r>
  <r>
    <n v="356"/>
    <x v="322"/>
    <n v="4.7"/>
    <n v="4.9000000000000004"/>
    <n v="148"/>
    <n v="10"/>
    <n v="1002.6"/>
    <n v="0.93"/>
    <x v="28"/>
    <n v="1.1000000000000001"/>
    <x v="10"/>
    <x v="0"/>
    <x v="46"/>
    <n v="13.1"/>
    <n v="14.41"/>
    <n v="0"/>
  </r>
  <r>
    <n v="356"/>
    <x v="323"/>
    <n v="2.4"/>
    <n v="2.1"/>
    <n v="221"/>
    <n v="1.4"/>
    <n v="1009.9"/>
    <n v="0.95"/>
    <x v="28"/>
    <n v="1.1000000000000001"/>
    <x v="10"/>
    <x v="0"/>
    <x v="46"/>
    <n v="15.9"/>
    <n v="17.490000000000002"/>
    <n v="0"/>
  </r>
  <r>
    <n v="356"/>
    <x v="324"/>
    <n v="2"/>
    <n v="1.6"/>
    <n v="560"/>
    <n v="0"/>
    <n v="1023.9"/>
    <n v="0.93"/>
    <x v="28"/>
    <n v="1.1000000000000001"/>
    <x v="10"/>
    <x v="0"/>
    <x v="46"/>
    <n v="16.399999999999999"/>
    <n v="18.04"/>
    <n v="0"/>
  </r>
  <r>
    <n v="356"/>
    <x v="325"/>
    <n v="4.5"/>
    <n v="1.1000000000000001"/>
    <n v="417"/>
    <n v="0"/>
    <n v="1022.9"/>
    <n v="0.8"/>
    <x v="28"/>
    <n v="1.1000000000000001"/>
    <x v="10"/>
    <x v="0"/>
    <x v="46"/>
    <n v="16.899999999999999"/>
    <n v="18.59"/>
    <n v="0"/>
  </r>
  <r>
    <n v="356"/>
    <x v="326"/>
    <n v="6.1"/>
    <n v="2.2999999999999998"/>
    <n v="136"/>
    <n v="4.0999999999999996"/>
    <n v="1003.9"/>
    <n v="0.89"/>
    <x v="28"/>
    <n v="1.1000000000000001"/>
    <x v="10"/>
    <x v="0"/>
    <x v="46"/>
    <n v="15.7"/>
    <n v="17.27"/>
    <n v="0"/>
  </r>
  <r>
    <n v="356"/>
    <x v="327"/>
    <n v="3"/>
    <n v="5.0999999999999996"/>
    <n v="338"/>
    <n v="1.3"/>
    <n v="994.4"/>
    <n v="0.95"/>
    <x v="28"/>
    <n v="1.1000000000000001"/>
    <x v="10"/>
    <x v="0"/>
    <x v="47"/>
    <n v="12.9"/>
    <n v="14.190000000000001"/>
    <n v="0"/>
  </r>
  <r>
    <n v="356"/>
    <x v="328"/>
    <n v="2.5"/>
    <n v="4.0999999999999996"/>
    <n v="223"/>
    <n v="0.2"/>
    <n v="1006.6"/>
    <n v="0.96"/>
    <x v="28"/>
    <n v="1.1000000000000001"/>
    <x v="10"/>
    <x v="0"/>
    <x v="47"/>
    <n v="13.9"/>
    <n v="15.290000000000001"/>
    <n v="0"/>
  </r>
  <r>
    <n v="356"/>
    <x v="329"/>
    <n v="2.1"/>
    <n v="3"/>
    <n v="404"/>
    <n v="0"/>
    <n v="1020.4"/>
    <n v="0.94"/>
    <x v="28"/>
    <n v="1.1000000000000001"/>
    <x v="10"/>
    <x v="0"/>
    <x v="47"/>
    <n v="15"/>
    <n v="16.5"/>
    <n v="0"/>
  </r>
  <r>
    <n v="356"/>
    <x v="330"/>
    <n v="6"/>
    <n v="5.8"/>
    <n v="76"/>
    <n v="-0.1"/>
    <n v="1017.1"/>
    <n v="0.97"/>
    <x v="28"/>
    <n v="1.1000000000000001"/>
    <x v="10"/>
    <x v="0"/>
    <x v="47"/>
    <n v="12.2"/>
    <n v="13.42"/>
    <n v="0"/>
  </r>
  <r>
    <n v="356"/>
    <x v="331"/>
    <n v="5.4"/>
    <n v="8.9"/>
    <n v="130"/>
    <n v="0.1"/>
    <n v="1013.1"/>
    <n v="0.98"/>
    <x v="28"/>
    <n v="1.1000000000000001"/>
    <x v="10"/>
    <x v="0"/>
    <x v="47"/>
    <n v="9.1"/>
    <n v="10.01"/>
    <n v="0"/>
  </r>
  <r>
    <n v="356"/>
    <x v="332"/>
    <n v="4.9000000000000004"/>
    <n v="9.1999999999999993"/>
    <n v="196"/>
    <n v="2.9"/>
    <n v="1006.8"/>
    <n v="0.93"/>
    <x v="28"/>
    <n v="1.1000000000000001"/>
    <x v="10"/>
    <x v="0"/>
    <x v="47"/>
    <n v="8.8000000000000007"/>
    <n v="9.6800000000000015"/>
    <n v="0"/>
  </r>
  <r>
    <n v="356"/>
    <x v="333"/>
    <n v="4.8"/>
    <n v="6.2"/>
    <n v="291"/>
    <n v="0"/>
    <n v="1011.1"/>
    <n v="0.87"/>
    <x v="28"/>
    <n v="1.1000000000000001"/>
    <x v="10"/>
    <x v="0"/>
    <x v="47"/>
    <n v="11.8"/>
    <n v="12.980000000000002"/>
    <n v="0"/>
  </r>
  <r>
    <n v="356"/>
    <x v="334"/>
    <n v="6.4"/>
    <n v="5.5"/>
    <n v="191"/>
    <n v="-0.1"/>
    <n v="1011.3"/>
    <n v="0.81"/>
    <x v="28"/>
    <n v="1.1000000000000001"/>
    <x v="11"/>
    <x v="0"/>
    <x v="48"/>
    <n v="12.5"/>
    <n v="13.750000000000002"/>
    <n v="0"/>
  </r>
  <r>
    <n v="356"/>
    <x v="335"/>
    <n v="4.4000000000000004"/>
    <n v="7.4"/>
    <n v="204"/>
    <n v="0"/>
    <n v="1007.8"/>
    <n v="0.75"/>
    <x v="28"/>
    <n v="1.1000000000000001"/>
    <x v="11"/>
    <x v="0"/>
    <x v="48"/>
    <n v="10.6"/>
    <n v="11.66"/>
    <n v="0"/>
  </r>
  <r>
    <n v="356"/>
    <x v="336"/>
    <n v="2.8"/>
    <n v="7.2"/>
    <n v="119"/>
    <n v="0"/>
    <n v="1010.9"/>
    <n v="0.93"/>
    <x v="28"/>
    <n v="1.1000000000000001"/>
    <x v="11"/>
    <x v="0"/>
    <x v="48"/>
    <n v="10.8"/>
    <n v="11.880000000000003"/>
    <n v="0"/>
  </r>
  <r>
    <n v="356"/>
    <x v="337"/>
    <n v="4.0999999999999996"/>
    <n v="6.7"/>
    <n v="360"/>
    <n v="-0.1"/>
    <n v="1005.4"/>
    <n v="0.89"/>
    <x v="28"/>
    <n v="1.1000000000000001"/>
    <x v="11"/>
    <x v="0"/>
    <x v="48"/>
    <n v="11.3"/>
    <n v="12.430000000000001"/>
    <n v="0"/>
  </r>
  <r>
    <n v="356"/>
    <x v="338"/>
    <n v="3.3"/>
    <n v="3.9"/>
    <n v="123"/>
    <n v="0"/>
    <n v="1008.8"/>
    <n v="0.96"/>
    <x v="28"/>
    <n v="1.1000000000000001"/>
    <x v="11"/>
    <x v="0"/>
    <x v="48"/>
    <n v="14.1"/>
    <n v="15.510000000000002"/>
    <n v="0"/>
  </r>
  <r>
    <n v="356"/>
    <x v="339"/>
    <n v="6.3"/>
    <n v="8.3000000000000007"/>
    <n v="130"/>
    <n v="3.3"/>
    <n v="1001.2"/>
    <n v="0.93"/>
    <x v="28"/>
    <n v="1.1000000000000001"/>
    <x v="11"/>
    <x v="0"/>
    <x v="48"/>
    <n v="9.6999999999999993"/>
    <n v="10.67"/>
    <n v="0"/>
  </r>
  <r>
    <n v="356"/>
    <x v="340"/>
    <n v="5.6"/>
    <n v="10.7"/>
    <n v="111"/>
    <n v="7.1"/>
    <n v="1004.5"/>
    <n v="0.94"/>
    <x v="28"/>
    <n v="1.1000000000000001"/>
    <x v="11"/>
    <x v="0"/>
    <x v="48"/>
    <n v="7.3000000000000007"/>
    <n v="8.0300000000000011"/>
    <n v="0"/>
  </r>
  <r>
    <n v="356"/>
    <x v="341"/>
    <n v="5"/>
    <n v="12.3"/>
    <n v="80"/>
    <n v="1.9"/>
    <n v="1011.1"/>
    <n v="0.93"/>
    <x v="28"/>
    <n v="1.1000000000000001"/>
    <x v="11"/>
    <x v="0"/>
    <x v="49"/>
    <n v="5.6999999999999993"/>
    <n v="6.27"/>
    <n v="0"/>
  </r>
  <r>
    <n v="356"/>
    <x v="342"/>
    <n v="4.3"/>
    <n v="12.6"/>
    <n v="204"/>
    <n v="0.1"/>
    <n v="1010.5"/>
    <n v="0.86"/>
    <x v="28"/>
    <n v="1.1000000000000001"/>
    <x v="11"/>
    <x v="0"/>
    <x v="49"/>
    <n v="5.4"/>
    <n v="5.9400000000000013"/>
    <n v="0"/>
  </r>
  <r>
    <n v="356"/>
    <x v="343"/>
    <n v="4.8"/>
    <n v="11.7"/>
    <n v="164"/>
    <n v="0"/>
    <n v="1017.3"/>
    <n v="0.88"/>
    <x v="28"/>
    <n v="1.1000000000000001"/>
    <x v="11"/>
    <x v="0"/>
    <x v="49"/>
    <n v="6.3000000000000007"/>
    <n v="6.9300000000000015"/>
    <n v="0"/>
  </r>
  <r>
    <n v="356"/>
    <x v="344"/>
    <n v="3.5"/>
    <n v="7.7"/>
    <n v="321"/>
    <n v="0"/>
    <n v="1022.2"/>
    <n v="0.96"/>
    <x v="28"/>
    <n v="1.1000000000000001"/>
    <x v="11"/>
    <x v="0"/>
    <x v="49"/>
    <n v="10.3"/>
    <n v="11.330000000000002"/>
    <n v="0"/>
  </r>
  <r>
    <n v="356"/>
    <x v="345"/>
    <n v="3"/>
    <n v="8"/>
    <n v="83"/>
    <n v="0"/>
    <n v="1020.9"/>
    <n v="0.94"/>
    <x v="28"/>
    <n v="1.1000000000000001"/>
    <x v="11"/>
    <x v="0"/>
    <x v="49"/>
    <n v="10"/>
    <n v="11"/>
    <n v="0"/>
  </r>
  <r>
    <n v="356"/>
    <x v="346"/>
    <n v="2.7"/>
    <n v="6.8"/>
    <n v="285"/>
    <n v="-0.1"/>
    <n v="1027"/>
    <n v="0.97"/>
    <x v="28"/>
    <n v="1.1000000000000001"/>
    <x v="11"/>
    <x v="0"/>
    <x v="49"/>
    <n v="11.2"/>
    <n v="12.32"/>
    <n v="0"/>
  </r>
  <r>
    <n v="356"/>
    <x v="347"/>
    <n v="4.3"/>
    <n v="6.8"/>
    <n v="79"/>
    <n v="0"/>
    <n v="1022.3"/>
    <n v="0.96"/>
    <x v="28"/>
    <n v="1.1000000000000001"/>
    <x v="11"/>
    <x v="0"/>
    <x v="49"/>
    <n v="11.2"/>
    <n v="12.32"/>
    <n v="0"/>
  </r>
  <r>
    <n v="356"/>
    <x v="348"/>
    <n v="4.5"/>
    <n v="6.7"/>
    <n v="269"/>
    <n v="0"/>
    <n v="1012.9"/>
    <n v="0.9"/>
    <x v="28"/>
    <n v="1.1000000000000001"/>
    <x v="11"/>
    <x v="0"/>
    <x v="50"/>
    <n v="11.3"/>
    <n v="12.430000000000001"/>
    <n v="0"/>
  </r>
  <r>
    <n v="356"/>
    <x v="349"/>
    <n v="2.8"/>
    <n v="8.5"/>
    <n v="241"/>
    <n v="0"/>
    <n v="1012"/>
    <n v="0.87"/>
    <x v="28"/>
    <n v="1.1000000000000001"/>
    <x v="11"/>
    <x v="0"/>
    <x v="50"/>
    <n v="9.5"/>
    <n v="10.450000000000001"/>
    <n v="0"/>
  </r>
  <r>
    <n v="356"/>
    <x v="350"/>
    <n v="3.4"/>
    <n v="8.1999999999999993"/>
    <n v="93"/>
    <n v="0"/>
    <n v="1016.6"/>
    <n v="0.93"/>
    <x v="28"/>
    <n v="1.1000000000000001"/>
    <x v="11"/>
    <x v="0"/>
    <x v="50"/>
    <n v="9.8000000000000007"/>
    <n v="10.780000000000001"/>
    <n v="0"/>
  </r>
  <r>
    <n v="356"/>
    <x v="351"/>
    <n v="6"/>
    <n v="10.4"/>
    <n v="189"/>
    <n v="0.2"/>
    <n v="1012.5"/>
    <n v="0.79"/>
    <x v="28"/>
    <n v="1.1000000000000001"/>
    <x v="11"/>
    <x v="0"/>
    <x v="50"/>
    <n v="7.6"/>
    <n v="8.36"/>
    <n v="0"/>
  </r>
  <r>
    <n v="356"/>
    <x v="352"/>
    <n v="4"/>
    <n v="9"/>
    <n v="192"/>
    <n v="5.8"/>
    <n v="1016.3"/>
    <n v="0.94"/>
    <x v="28"/>
    <n v="1.1000000000000001"/>
    <x v="11"/>
    <x v="0"/>
    <x v="50"/>
    <n v="9"/>
    <n v="9.9"/>
    <n v="0"/>
  </r>
  <r>
    <n v="356"/>
    <x v="353"/>
    <n v="2.8"/>
    <n v="4.4000000000000004"/>
    <n v="142"/>
    <n v="0"/>
    <n v="1016"/>
    <n v="0.99"/>
    <x v="28"/>
    <n v="1.1000000000000001"/>
    <x v="11"/>
    <x v="0"/>
    <x v="50"/>
    <n v="13.6"/>
    <n v="14.96"/>
    <n v="0"/>
  </r>
  <r>
    <n v="356"/>
    <x v="354"/>
    <n v="3.9"/>
    <n v="8.1"/>
    <n v="306"/>
    <n v="0"/>
    <n v="1010.8"/>
    <n v="0.94"/>
    <x v="28"/>
    <n v="1.1000000000000001"/>
    <x v="11"/>
    <x v="0"/>
    <x v="50"/>
    <n v="9.9"/>
    <n v="10.89"/>
    <n v="0"/>
  </r>
  <r>
    <n v="356"/>
    <x v="355"/>
    <n v="4.5"/>
    <n v="4.4000000000000004"/>
    <n v="180"/>
    <n v="0"/>
    <n v="1011.4"/>
    <n v="0.92"/>
    <x v="28"/>
    <n v="1.1000000000000001"/>
    <x v="11"/>
    <x v="0"/>
    <x v="51"/>
    <n v="13.6"/>
    <n v="14.96"/>
    <n v="0"/>
  </r>
  <r>
    <n v="356"/>
    <x v="356"/>
    <n v="7.6"/>
    <n v="4.5999999999999996"/>
    <n v="64"/>
    <n v="0"/>
    <n v="1019.7"/>
    <n v="0.8"/>
    <x v="28"/>
    <n v="1.1000000000000001"/>
    <x v="11"/>
    <x v="0"/>
    <x v="51"/>
    <n v="13.4"/>
    <n v="14.740000000000002"/>
    <n v="0"/>
  </r>
  <r>
    <n v="356"/>
    <x v="357"/>
    <n v="6.8"/>
    <n v="0.6"/>
    <n v="435"/>
    <n v="0"/>
    <n v="1031.8"/>
    <n v="0.75"/>
    <x v="28"/>
    <n v="1.1000000000000001"/>
    <x v="11"/>
    <x v="0"/>
    <x v="51"/>
    <n v="17.399999999999999"/>
    <n v="19.14"/>
    <n v="0"/>
  </r>
  <r>
    <n v="356"/>
    <x v="358"/>
    <n v="6.1"/>
    <n v="-2.6"/>
    <n v="416"/>
    <n v="0"/>
    <n v="1030.5999999999999"/>
    <n v="0.69"/>
    <x v="28"/>
    <n v="1.1000000000000001"/>
    <x v="11"/>
    <x v="0"/>
    <x v="51"/>
    <n v="20.6"/>
    <n v="22.660000000000004"/>
    <n v="0"/>
  </r>
  <r>
    <n v="356"/>
    <x v="359"/>
    <n v="4.4000000000000004"/>
    <n v="-2.2000000000000002"/>
    <n v="421"/>
    <n v="0"/>
    <n v="1031.3"/>
    <n v="0.8"/>
    <x v="28"/>
    <n v="1.1000000000000001"/>
    <x v="11"/>
    <x v="0"/>
    <x v="51"/>
    <n v="20.2"/>
    <n v="22.220000000000002"/>
    <n v="0"/>
  </r>
  <r>
    <n v="356"/>
    <x v="360"/>
    <n v="2.8"/>
    <n v="0.9"/>
    <n v="134"/>
    <n v="0"/>
    <n v="1033.9000000000001"/>
    <n v="0.88"/>
    <x v="28"/>
    <n v="1.1000000000000001"/>
    <x v="11"/>
    <x v="0"/>
    <x v="51"/>
    <n v="17.100000000000001"/>
    <n v="18.810000000000002"/>
    <n v="0"/>
  </r>
  <r>
    <n v="356"/>
    <x v="361"/>
    <n v="1.9"/>
    <n v="1.3"/>
    <n v="408"/>
    <n v="0"/>
    <n v="1031.7"/>
    <n v="0.92"/>
    <x v="28"/>
    <n v="1.1000000000000001"/>
    <x v="11"/>
    <x v="0"/>
    <x v="51"/>
    <n v="16.7"/>
    <n v="18.37"/>
    <n v="0"/>
  </r>
  <r>
    <n v="356"/>
    <x v="362"/>
    <n v="2"/>
    <n v="1.3"/>
    <n v="112"/>
    <n v="0"/>
    <n v="1026.7"/>
    <n v="0.97"/>
    <x v="28"/>
    <n v="1.1000000000000001"/>
    <x v="11"/>
    <x v="0"/>
    <x v="52"/>
    <n v="16.7"/>
    <n v="18.37"/>
    <n v="0"/>
  </r>
  <r>
    <n v="356"/>
    <x v="363"/>
    <n v="3"/>
    <n v="0.4"/>
    <n v="391"/>
    <n v="0"/>
    <n v="1030"/>
    <n v="0.89"/>
    <x v="28"/>
    <n v="1.1000000000000001"/>
    <x v="11"/>
    <x v="0"/>
    <x v="52"/>
    <n v="17.600000000000001"/>
    <n v="19.360000000000003"/>
    <n v="0"/>
  </r>
  <r>
    <n v="356"/>
    <x v="364"/>
    <n v="4.3"/>
    <n v="2"/>
    <n v="248"/>
    <n v="0"/>
    <n v="1023.6"/>
    <n v="0.92"/>
    <x v="28"/>
    <n v="1.1000000000000001"/>
    <x v="11"/>
    <x v="0"/>
    <x v="52"/>
    <n v="16"/>
    <n v="17.600000000000001"/>
    <n v="0"/>
  </r>
  <r>
    <n v="356"/>
    <x v="365"/>
    <n v="7.7"/>
    <n v="3.5"/>
    <n v="84"/>
    <n v="6.1"/>
    <n v="1003.9"/>
    <n v="0.86"/>
    <x v="28"/>
    <n v="1.1000000000000001"/>
    <x v="0"/>
    <x v="1"/>
    <x v="52"/>
    <n v="14.5"/>
    <n v="15.950000000000001"/>
    <n v="0"/>
  </r>
  <r>
    <n v="356"/>
    <x v="366"/>
    <n v="7"/>
    <n v="1.3"/>
    <n v="151"/>
    <n v="7.2"/>
    <n v="999.7"/>
    <n v="0.93"/>
    <x v="28"/>
    <n v="1.1000000000000001"/>
    <x v="0"/>
    <x v="1"/>
    <x v="52"/>
    <n v="16.7"/>
    <n v="18.37"/>
    <n v="0"/>
  </r>
  <r>
    <n v="356"/>
    <x v="367"/>
    <n v="5.2"/>
    <n v="0.8"/>
    <n v="195"/>
    <n v="12.6"/>
    <n v="1003.1"/>
    <n v="0.94"/>
    <x v="28"/>
    <n v="1.1000000000000001"/>
    <x v="0"/>
    <x v="1"/>
    <x v="52"/>
    <n v="17.2"/>
    <n v="18.920000000000002"/>
    <n v="0"/>
  </r>
  <r>
    <n v="356"/>
    <x v="368"/>
    <n v="5.9"/>
    <n v="-0.3"/>
    <n v="193"/>
    <n v="7.4"/>
    <n v="1008.5"/>
    <n v="0.94"/>
    <x v="28"/>
    <n v="1.1000000000000001"/>
    <x v="0"/>
    <x v="1"/>
    <x v="52"/>
    <n v="18.3"/>
    <n v="20.130000000000003"/>
    <n v="0"/>
  </r>
  <r>
    <n v="356"/>
    <x v="369"/>
    <n v="4.7"/>
    <n v="-1.4"/>
    <n v="229"/>
    <n v="2.6"/>
    <n v="1010"/>
    <n v="0.94"/>
    <x v="28"/>
    <n v="1.1000000000000001"/>
    <x v="0"/>
    <x v="1"/>
    <x v="53"/>
    <n v="19.399999999999999"/>
    <n v="21.34"/>
    <n v="0"/>
  </r>
  <r>
    <n v="356"/>
    <x v="370"/>
    <n v="3.3"/>
    <n v="-2.5"/>
    <n v="395"/>
    <n v="-0.1"/>
    <n v="1014.6"/>
    <n v="0.95"/>
    <x v="28"/>
    <n v="1.1000000000000001"/>
    <x v="0"/>
    <x v="1"/>
    <x v="53"/>
    <n v="20.5"/>
    <n v="22.55"/>
    <n v="0"/>
  </r>
  <r>
    <n v="356"/>
    <x v="371"/>
    <n v="7.1"/>
    <n v="0.3"/>
    <n v="160"/>
    <n v="2.7"/>
    <n v="1005.2"/>
    <n v="0.92"/>
    <x v="28"/>
    <n v="1.1000000000000001"/>
    <x v="0"/>
    <x v="1"/>
    <x v="53"/>
    <n v="17.7"/>
    <n v="19.470000000000002"/>
    <n v="0"/>
  </r>
  <r>
    <n v="356"/>
    <x v="372"/>
    <n v="4.8"/>
    <n v="1.6"/>
    <n v="287"/>
    <n v="7.4"/>
    <n v="1001.7"/>
    <n v="0.94"/>
    <x v="28"/>
    <n v="1.1000000000000001"/>
    <x v="0"/>
    <x v="1"/>
    <x v="53"/>
    <n v="16.399999999999999"/>
    <n v="18.04"/>
    <n v="0"/>
  </r>
  <r>
    <n v="356"/>
    <x v="373"/>
    <n v="5.4"/>
    <n v="1.8"/>
    <n v="92"/>
    <n v="10.199999999999999"/>
    <n v="985.2"/>
    <n v="0.97"/>
    <x v="28"/>
    <n v="1.1000000000000001"/>
    <x v="0"/>
    <x v="1"/>
    <x v="53"/>
    <n v="16.2"/>
    <n v="17.82"/>
    <n v="0"/>
  </r>
  <r>
    <n v="356"/>
    <x v="374"/>
    <n v="4.3"/>
    <n v="-2.4"/>
    <n v="171"/>
    <n v="-0.1"/>
    <n v="1011.8"/>
    <n v="0.82"/>
    <x v="28"/>
    <n v="1.1000000000000001"/>
    <x v="0"/>
    <x v="1"/>
    <x v="53"/>
    <n v="20.399999999999999"/>
    <n v="22.44"/>
    <n v="0"/>
  </r>
  <r>
    <n v="356"/>
    <x v="375"/>
    <n v="4.5999999999999996"/>
    <n v="-2.2999999999999998"/>
    <n v="116"/>
    <n v="0.9"/>
    <n v="1021.2"/>
    <n v="0.87"/>
    <x v="28"/>
    <n v="1.1000000000000001"/>
    <x v="0"/>
    <x v="1"/>
    <x v="53"/>
    <n v="20.3"/>
    <n v="22.330000000000002"/>
    <n v="0"/>
  </r>
  <r>
    <n v="356"/>
    <x v="376"/>
    <n v="4.9000000000000004"/>
    <n v="4.5999999999999996"/>
    <n v="112"/>
    <n v="3.8"/>
    <n v="1007.5"/>
    <n v="0.97"/>
    <x v="28"/>
    <n v="1.1000000000000001"/>
    <x v="0"/>
    <x v="1"/>
    <x v="54"/>
    <n v="13.4"/>
    <n v="14.740000000000002"/>
    <n v="0"/>
  </r>
  <r>
    <n v="356"/>
    <x v="377"/>
    <n v="4.0999999999999996"/>
    <n v="8.6"/>
    <n v="129"/>
    <n v="1.7"/>
    <n v="1007.8"/>
    <n v="0.95"/>
    <x v="28"/>
    <n v="1.1000000000000001"/>
    <x v="0"/>
    <x v="1"/>
    <x v="54"/>
    <n v="9.4"/>
    <n v="10.340000000000002"/>
    <n v="0"/>
  </r>
  <r>
    <n v="356"/>
    <x v="378"/>
    <n v="2.6"/>
    <n v="6.6"/>
    <n v="481"/>
    <n v="2"/>
    <n v="1012.1"/>
    <n v="0.95"/>
    <x v="28"/>
    <n v="1.1000000000000001"/>
    <x v="0"/>
    <x v="1"/>
    <x v="54"/>
    <n v="11.4"/>
    <n v="12.540000000000001"/>
    <n v="0"/>
  </r>
  <r>
    <n v="356"/>
    <x v="379"/>
    <n v="5"/>
    <n v="9.1999999999999993"/>
    <n v="118"/>
    <n v="1.2"/>
    <n v="1007.3"/>
    <n v="0.9"/>
    <x v="28"/>
    <n v="1.1000000000000001"/>
    <x v="0"/>
    <x v="1"/>
    <x v="54"/>
    <n v="8.8000000000000007"/>
    <n v="9.6800000000000015"/>
    <n v="0"/>
  </r>
  <r>
    <n v="356"/>
    <x v="380"/>
    <n v="4"/>
    <n v="8.6"/>
    <n v="391"/>
    <n v="-0.1"/>
    <n v="1011.3"/>
    <n v="0.88"/>
    <x v="28"/>
    <n v="1.1000000000000001"/>
    <x v="0"/>
    <x v="1"/>
    <x v="54"/>
    <n v="9.4"/>
    <n v="10.340000000000002"/>
    <n v="0"/>
  </r>
  <r>
    <n v="356"/>
    <x v="381"/>
    <n v="2.7"/>
    <n v="7"/>
    <n v="468"/>
    <n v="0.8"/>
    <n v="1018.1"/>
    <n v="0.93"/>
    <x v="28"/>
    <n v="1.1000000000000001"/>
    <x v="0"/>
    <x v="1"/>
    <x v="54"/>
    <n v="11"/>
    <n v="12.100000000000001"/>
    <n v="0"/>
  </r>
  <r>
    <n v="356"/>
    <x v="382"/>
    <n v="3.3"/>
    <n v="2.8"/>
    <n v="458"/>
    <n v="0"/>
    <n v="1020.1"/>
    <n v="0.95"/>
    <x v="28"/>
    <n v="1.1000000000000001"/>
    <x v="0"/>
    <x v="1"/>
    <x v="54"/>
    <n v="15.2"/>
    <n v="16.72"/>
    <n v="0"/>
  </r>
  <r>
    <n v="356"/>
    <x v="383"/>
    <n v="2.5"/>
    <n v="1.9"/>
    <n v="320"/>
    <n v="0"/>
    <n v="1018.6"/>
    <n v="0.94"/>
    <x v="28"/>
    <n v="1.1000000000000001"/>
    <x v="0"/>
    <x v="1"/>
    <x v="55"/>
    <n v="16.100000000000001"/>
    <n v="17.710000000000004"/>
    <n v="0"/>
  </r>
  <r>
    <n v="356"/>
    <x v="384"/>
    <n v="3.2"/>
    <n v="0.2"/>
    <n v="265"/>
    <n v="0"/>
    <n v="1015.5"/>
    <n v="0.98"/>
    <x v="28"/>
    <n v="1.1000000000000001"/>
    <x v="0"/>
    <x v="1"/>
    <x v="55"/>
    <n v="17.8"/>
    <n v="19.580000000000002"/>
    <n v="0"/>
  </r>
  <r>
    <n v="356"/>
    <x v="385"/>
    <n v="4.2"/>
    <n v="3.8"/>
    <n v="351"/>
    <n v="0"/>
    <n v="1001.8"/>
    <n v="0.85"/>
    <x v="28"/>
    <n v="1.1000000000000001"/>
    <x v="0"/>
    <x v="1"/>
    <x v="55"/>
    <n v="14.2"/>
    <n v="15.620000000000001"/>
    <n v="0"/>
  </r>
  <r>
    <n v="356"/>
    <x v="386"/>
    <n v="4.5999999999999996"/>
    <n v="2.4"/>
    <n v="458"/>
    <n v="-0.1"/>
    <n v="995.4"/>
    <n v="0.79"/>
    <x v="28"/>
    <n v="1.1000000000000001"/>
    <x v="0"/>
    <x v="1"/>
    <x v="55"/>
    <n v="15.6"/>
    <n v="17.16"/>
    <n v="0"/>
  </r>
  <r>
    <n v="356"/>
    <x v="387"/>
    <n v="4.5"/>
    <n v="4.9000000000000004"/>
    <n v="375"/>
    <n v="0"/>
    <n v="994.5"/>
    <n v="0.83"/>
    <x v="28"/>
    <n v="1.1000000000000001"/>
    <x v="0"/>
    <x v="1"/>
    <x v="55"/>
    <n v="13.1"/>
    <n v="14.41"/>
    <n v="0"/>
  </r>
  <r>
    <n v="356"/>
    <x v="388"/>
    <n v="4.2"/>
    <n v="2.7"/>
    <n v="516"/>
    <n v="0"/>
    <n v="1000.6"/>
    <n v="0.83"/>
    <x v="28"/>
    <n v="1.1000000000000001"/>
    <x v="0"/>
    <x v="1"/>
    <x v="55"/>
    <n v="15.3"/>
    <n v="16.830000000000002"/>
    <n v="0"/>
  </r>
  <r>
    <n v="356"/>
    <x v="389"/>
    <n v="4.3"/>
    <n v="-1.2"/>
    <n v="558"/>
    <n v="0"/>
    <n v="998.7"/>
    <n v="0.84"/>
    <x v="28"/>
    <n v="1.1000000000000001"/>
    <x v="0"/>
    <x v="1"/>
    <x v="55"/>
    <n v="19.2"/>
    <n v="21.12"/>
    <n v="0"/>
  </r>
  <r>
    <n v="356"/>
    <x v="390"/>
    <n v="2.4"/>
    <n v="0.1"/>
    <n v="170"/>
    <n v="0"/>
    <n v="1002.4"/>
    <n v="0.88"/>
    <x v="28"/>
    <n v="1.1000000000000001"/>
    <x v="0"/>
    <x v="1"/>
    <x v="56"/>
    <n v="17.899999999999999"/>
    <n v="19.690000000000001"/>
    <n v="0"/>
  </r>
  <r>
    <n v="356"/>
    <x v="391"/>
    <n v="4.8"/>
    <n v="2.2000000000000002"/>
    <n v="198"/>
    <n v="5"/>
    <n v="995.4"/>
    <n v="0.89"/>
    <x v="28"/>
    <n v="1.1000000000000001"/>
    <x v="0"/>
    <x v="1"/>
    <x v="56"/>
    <n v="15.8"/>
    <n v="17.380000000000003"/>
    <n v="0"/>
  </r>
  <r>
    <n v="356"/>
    <x v="392"/>
    <n v="2.8"/>
    <n v="3.1"/>
    <n v="139"/>
    <n v="0"/>
    <n v="995.9"/>
    <n v="0.92"/>
    <x v="28"/>
    <n v="1.1000000000000001"/>
    <x v="0"/>
    <x v="1"/>
    <x v="56"/>
    <n v="14.9"/>
    <n v="16.39"/>
    <n v="0"/>
  </r>
  <r>
    <n v="356"/>
    <x v="393"/>
    <n v="2.2999999999999998"/>
    <n v="0"/>
    <n v="175"/>
    <n v="1"/>
    <n v="999.6"/>
    <n v="0.91"/>
    <x v="28"/>
    <n v="1.1000000000000001"/>
    <x v="0"/>
    <x v="1"/>
    <x v="56"/>
    <n v="18"/>
    <n v="19.8"/>
    <n v="0"/>
  </r>
  <r>
    <n v="356"/>
    <x v="394"/>
    <n v="4.9000000000000004"/>
    <n v="2.4"/>
    <n v="300"/>
    <n v="0"/>
    <n v="996.7"/>
    <n v="0.89"/>
    <x v="28"/>
    <n v="1.1000000000000001"/>
    <x v="0"/>
    <x v="1"/>
    <x v="56"/>
    <n v="15.6"/>
    <n v="17.16"/>
    <n v="0"/>
  </r>
  <r>
    <n v="356"/>
    <x v="395"/>
    <n v="3.3"/>
    <n v="5.3"/>
    <n v="257"/>
    <n v="1.2"/>
    <n v="1001.5"/>
    <n v="0.91"/>
    <x v="28"/>
    <n v="1.1000000000000001"/>
    <x v="0"/>
    <x v="1"/>
    <x v="56"/>
    <n v="12.7"/>
    <n v="13.97"/>
    <n v="0"/>
  </r>
  <r>
    <n v="370"/>
    <x v="0"/>
    <n v="9.3000000000000007"/>
    <n v="7.3"/>
    <n v="59"/>
    <n v="7"/>
    <n v="1011.4"/>
    <n v="0.84"/>
    <x v="29"/>
    <n v="1.1000000000000001"/>
    <x v="0"/>
    <x v="0"/>
    <x v="0"/>
    <n v="10.7"/>
    <n v="11.77"/>
    <n v="0"/>
  </r>
  <r>
    <n v="370"/>
    <x v="1"/>
    <n v="2.9"/>
    <n v="3.2"/>
    <n v="281"/>
    <n v="3.2"/>
    <n v="1014.6"/>
    <n v="0.95"/>
    <x v="29"/>
    <n v="1.1000000000000001"/>
    <x v="0"/>
    <x v="0"/>
    <x v="0"/>
    <n v="14.8"/>
    <n v="16.28"/>
    <n v="0"/>
  </r>
  <r>
    <n v="370"/>
    <x v="2"/>
    <n v="4.3"/>
    <n v="1.9"/>
    <n v="305"/>
    <n v="2.4"/>
    <n v="1019.8"/>
    <n v="0.92"/>
    <x v="29"/>
    <n v="1.1000000000000001"/>
    <x v="0"/>
    <x v="0"/>
    <x v="0"/>
    <n v="16.100000000000001"/>
    <n v="17.710000000000004"/>
    <n v="0"/>
  </r>
  <r>
    <n v="370"/>
    <x v="3"/>
    <n v="2.5"/>
    <n v="1.5"/>
    <n v="220"/>
    <n v="-0.1"/>
    <n v="1017.4"/>
    <n v="0.93"/>
    <x v="29"/>
    <n v="1.1000000000000001"/>
    <x v="0"/>
    <x v="0"/>
    <x v="0"/>
    <n v="16.5"/>
    <n v="18.150000000000002"/>
    <n v="0"/>
  </r>
  <r>
    <n v="370"/>
    <x v="4"/>
    <n v="5.8"/>
    <n v="6.3"/>
    <n v="47"/>
    <n v="19.899999999999999"/>
    <n v="994.8"/>
    <n v="0.95"/>
    <x v="29"/>
    <n v="1.1000000000000001"/>
    <x v="0"/>
    <x v="0"/>
    <x v="0"/>
    <n v="11.7"/>
    <n v="12.870000000000001"/>
    <n v="0"/>
  </r>
  <r>
    <n v="370"/>
    <x v="5"/>
    <n v="9"/>
    <n v="8.9"/>
    <n v="97"/>
    <n v="2.2000000000000002"/>
    <n v="986.9"/>
    <n v="0.81"/>
    <x v="29"/>
    <n v="1.1000000000000001"/>
    <x v="0"/>
    <x v="0"/>
    <x v="1"/>
    <n v="9.1"/>
    <n v="10.01"/>
    <n v="0"/>
  </r>
  <r>
    <n v="370"/>
    <x v="6"/>
    <n v="6.3"/>
    <n v="3.3"/>
    <n v="187"/>
    <n v="0.8"/>
    <n v="998.9"/>
    <n v="0.88"/>
    <x v="29"/>
    <n v="1.1000000000000001"/>
    <x v="0"/>
    <x v="0"/>
    <x v="1"/>
    <n v="14.7"/>
    <n v="16.170000000000002"/>
    <n v="0"/>
  </r>
  <r>
    <n v="370"/>
    <x v="7"/>
    <n v="3.5"/>
    <n v="1.9"/>
    <n v="226"/>
    <n v="5.5"/>
    <n v="1002"/>
    <n v="0.92"/>
    <x v="29"/>
    <n v="1.1000000000000001"/>
    <x v="0"/>
    <x v="0"/>
    <x v="1"/>
    <n v="16.100000000000001"/>
    <n v="17.710000000000004"/>
    <n v="0"/>
  </r>
  <r>
    <n v="370"/>
    <x v="8"/>
    <n v="3.5"/>
    <n v="0.9"/>
    <n v="198"/>
    <n v="3.8"/>
    <n v="1004.7"/>
    <n v="0.95"/>
    <x v="29"/>
    <n v="1.1000000000000001"/>
    <x v="0"/>
    <x v="0"/>
    <x v="1"/>
    <n v="17.100000000000001"/>
    <n v="18.810000000000002"/>
    <n v="0"/>
  </r>
  <r>
    <n v="370"/>
    <x v="9"/>
    <n v="3.6"/>
    <n v="0.9"/>
    <n v="489"/>
    <n v="2"/>
    <n v="1018.7"/>
    <n v="0.93"/>
    <x v="29"/>
    <n v="1.1000000000000001"/>
    <x v="0"/>
    <x v="0"/>
    <x v="1"/>
    <n v="17.100000000000001"/>
    <n v="18.810000000000002"/>
    <n v="0"/>
  </r>
  <r>
    <n v="370"/>
    <x v="10"/>
    <n v="2.2000000000000002"/>
    <n v="-1.7"/>
    <n v="155"/>
    <n v="-0.1"/>
    <n v="1028.2"/>
    <n v="0.99"/>
    <x v="29"/>
    <n v="1.1000000000000001"/>
    <x v="0"/>
    <x v="0"/>
    <x v="1"/>
    <n v="19.7"/>
    <n v="21.67"/>
    <n v="0"/>
  </r>
  <r>
    <n v="370"/>
    <x v="11"/>
    <n v="1.2"/>
    <n v="1.8"/>
    <n v="315"/>
    <n v="-0.1"/>
    <n v="1039.4000000000001"/>
    <n v="0.92"/>
    <x v="29"/>
    <n v="1.1000000000000001"/>
    <x v="0"/>
    <x v="0"/>
    <x v="1"/>
    <n v="16.2"/>
    <n v="17.82"/>
    <n v="0"/>
  </r>
  <r>
    <n v="370"/>
    <x v="12"/>
    <n v="1.3"/>
    <n v="-0.4"/>
    <n v="541"/>
    <n v="0"/>
    <n v="1041.2"/>
    <n v="0.87"/>
    <x v="29"/>
    <n v="1.1000000000000001"/>
    <x v="0"/>
    <x v="0"/>
    <x v="2"/>
    <n v="18.399999999999999"/>
    <n v="20.239999999999998"/>
    <n v="0"/>
  </r>
  <r>
    <n v="370"/>
    <x v="13"/>
    <n v="2.8"/>
    <n v="-0.2"/>
    <n v="297"/>
    <n v="0.2"/>
    <n v="1035.0999999999999"/>
    <n v="0.9"/>
    <x v="29"/>
    <n v="1.1000000000000001"/>
    <x v="0"/>
    <x v="0"/>
    <x v="2"/>
    <n v="18.2"/>
    <n v="20.02"/>
    <n v="0"/>
  </r>
  <r>
    <n v="370"/>
    <x v="14"/>
    <n v="1.1000000000000001"/>
    <n v="4.9000000000000004"/>
    <n v="141"/>
    <n v="-0.1"/>
    <n v="1034.0999999999999"/>
    <n v="0.99"/>
    <x v="29"/>
    <n v="1.1000000000000001"/>
    <x v="0"/>
    <x v="0"/>
    <x v="2"/>
    <n v="13.1"/>
    <n v="14.41"/>
    <n v="0"/>
  </r>
  <r>
    <n v="370"/>
    <x v="15"/>
    <n v="2"/>
    <n v="1.7"/>
    <n v="90"/>
    <n v="0"/>
    <n v="1037"/>
    <n v="0.98"/>
    <x v="29"/>
    <n v="1.1000000000000001"/>
    <x v="0"/>
    <x v="0"/>
    <x v="2"/>
    <n v="16.3"/>
    <n v="17.930000000000003"/>
    <n v="0"/>
  </r>
  <r>
    <n v="370"/>
    <x v="16"/>
    <n v="1.3"/>
    <n v="-0.7"/>
    <n v="120"/>
    <n v="-0.1"/>
    <n v="1037.4000000000001"/>
    <n v="0.99"/>
    <x v="29"/>
    <n v="1.1000000000000001"/>
    <x v="0"/>
    <x v="0"/>
    <x v="2"/>
    <n v="18.7"/>
    <n v="20.57"/>
    <n v="0"/>
  </r>
  <r>
    <n v="370"/>
    <x v="17"/>
    <n v="1.9"/>
    <n v="0"/>
    <n v="145"/>
    <n v="-0.1"/>
    <n v="1031"/>
    <n v="0.98"/>
    <x v="29"/>
    <n v="1.1000000000000001"/>
    <x v="0"/>
    <x v="0"/>
    <x v="2"/>
    <n v="18"/>
    <n v="19.8"/>
    <n v="0"/>
  </r>
  <r>
    <n v="370"/>
    <x v="18"/>
    <n v="1.3"/>
    <n v="-1.3"/>
    <n v="89"/>
    <n v="0"/>
    <n v="1023.3"/>
    <n v="0.98"/>
    <x v="29"/>
    <n v="1.1000000000000001"/>
    <x v="0"/>
    <x v="0"/>
    <x v="2"/>
    <n v="19.3"/>
    <n v="21.230000000000004"/>
    <n v="0"/>
  </r>
  <r>
    <n v="370"/>
    <x v="19"/>
    <n v="1.5"/>
    <n v="-1.1000000000000001"/>
    <n v="100"/>
    <n v="0"/>
    <n v="1020"/>
    <n v="0.97"/>
    <x v="29"/>
    <n v="1.1000000000000001"/>
    <x v="0"/>
    <x v="0"/>
    <x v="3"/>
    <n v="19.100000000000001"/>
    <n v="21.01"/>
    <n v="0"/>
  </r>
  <r>
    <n v="370"/>
    <x v="20"/>
    <n v="1.9"/>
    <n v="-0.7"/>
    <n v="194"/>
    <n v="0"/>
    <n v="1016"/>
    <n v="0.97"/>
    <x v="29"/>
    <n v="1.1000000000000001"/>
    <x v="0"/>
    <x v="0"/>
    <x v="3"/>
    <n v="18.7"/>
    <n v="20.57"/>
    <n v="0"/>
  </r>
  <r>
    <n v="370"/>
    <x v="21"/>
    <n v="1.9"/>
    <n v="2.8"/>
    <n v="151"/>
    <n v="7.8"/>
    <n v="1004.2"/>
    <n v="0.95"/>
    <x v="29"/>
    <n v="1.1000000000000001"/>
    <x v="0"/>
    <x v="0"/>
    <x v="3"/>
    <n v="15.2"/>
    <n v="16.72"/>
    <n v="0"/>
  </r>
  <r>
    <n v="370"/>
    <x v="22"/>
    <n v="5.4"/>
    <n v="5.2"/>
    <n v="262"/>
    <n v="3.7"/>
    <n v="1004.7"/>
    <n v="0.9"/>
    <x v="29"/>
    <n v="1.1000000000000001"/>
    <x v="0"/>
    <x v="0"/>
    <x v="3"/>
    <n v="12.8"/>
    <n v="14.080000000000002"/>
    <n v="0"/>
  </r>
  <r>
    <n v="370"/>
    <x v="23"/>
    <n v="5.9"/>
    <n v="7.6"/>
    <n v="87"/>
    <n v="6.1"/>
    <n v="1002.7"/>
    <n v="0.91"/>
    <x v="29"/>
    <n v="1.1000000000000001"/>
    <x v="0"/>
    <x v="0"/>
    <x v="3"/>
    <n v="10.4"/>
    <n v="11.440000000000001"/>
    <n v="0"/>
  </r>
  <r>
    <n v="370"/>
    <x v="24"/>
    <n v="2.4"/>
    <n v="6.2"/>
    <n v="203"/>
    <n v="10"/>
    <n v="1004.5"/>
    <n v="0.97"/>
    <x v="29"/>
    <n v="1.1000000000000001"/>
    <x v="0"/>
    <x v="0"/>
    <x v="3"/>
    <n v="11.8"/>
    <n v="12.980000000000002"/>
    <n v="0"/>
  </r>
  <r>
    <n v="370"/>
    <x v="25"/>
    <n v="4"/>
    <n v="4.0999999999999996"/>
    <n v="241"/>
    <n v="1.9"/>
    <n v="1003.4"/>
    <n v="0.88"/>
    <x v="29"/>
    <n v="1.1000000000000001"/>
    <x v="0"/>
    <x v="0"/>
    <x v="3"/>
    <n v="13.9"/>
    <n v="15.290000000000001"/>
    <n v="0"/>
  </r>
  <r>
    <n v="370"/>
    <x v="26"/>
    <n v="6.8"/>
    <n v="9.9"/>
    <n v="469"/>
    <n v="2"/>
    <n v="989.9"/>
    <n v="0.75"/>
    <x v="29"/>
    <n v="1.1000000000000001"/>
    <x v="0"/>
    <x v="0"/>
    <x v="4"/>
    <n v="8.1"/>
    <n v="8.91"/>
    <n v="0"/>
  </r>
  <r>
    <n v="370"/>
    <x v="27"/>
    <n v="6.2"/>
    <n v="8.1999999999999993"/>
    <n v="180"/>
    <n v="1.9"/>
    <n v="991.2"/>
    <n v="0.81"/>
    <x v="29"/>
    <n v="1.1000000000000001"/>
    <x v="0"/>
    <x v="0"/>
    <x v="4"/>
    <n v="9.8000000000000007"/>
    <n v="10.780000000000001"/>
    <n v="0"/>
  </r>
  <r>
    <n v="370"/>
    <x v="28"/>
    <n v="4.9000000000000004"/>
    <n v="7.1"/>
    <n v="344"/>
    <n v="2.4"/>
    <n v="1003.5"/>
    <n v="0.89"/>
    <x v="29"/>
    <n v="1.1000000000000001"/>
    <x v="0"/>
    <x v="0"/>
    <x v="4"/>
    <n v="10.9"/>
    <n v="11.990000000000002"/>
    <n v="0"/>
  </r>
  <r>
    <n v="370"/>
    <x v="29"/>
    <n v="2"/>
    <n v="4.8"/>
    <n v="144"/>
    <n v="8.6999999999999993"/>
    <n v="1016.7"/>
    <n v="0.97"/>
    <x v="29"/>
    <n v="1.1000000000000001"/>
    <x v="0"/>
    <x v="0"/>
    <x v="4"/>
    <n v="13.2"/>
    <n v="14.52"/>
    <n v="0"/>
  </r>
  <r>
    <n v="370"/>
    <x v="30"/>
    <n v="2.1"/>
    <n v="1.6"/>
    <n v="467"/>
    <n v="0"/>
    <n v="1028.4000000000001"/>
    <n v="0.94"/>
    <x v="29"/>
    <n v="1.1000000000000001"/>
    <x v="0"/>
    <x v="0"/>
    <x v="4"/>
    <n v="16.399999999999999"/>
    <n v="18.04"/>
    <n v="0"/>
  </r>
  <r>
    <n v="370"/>
    <x v="31"/>
    <n v="1.6"/>
    <n v="0.3"/>
    <n v="743"/>
    <n v="0"/>
    <n v="1031.3"/>
    <n v="0.85"/>
    <x v="29"/>
    <n v="1.1000000000000001"/>
    <x v="1"/>
    <x v="0"/>
    <x v="4"/>
    <n v="17.7"/>
    <n v="19.470000000000002"/>
    <n v="0"/>
  </r>
  <r>
    <n v="370"/>
    <x v="32"/>
    <n v="1"/>
    <n v="-0.9"/>
    <n v="788"/>
    <n v="0"/>
    <n v="1025.7"/>
    <n v="0.88"/>
    <x v="29"/>
    <n v="1.1000000000000001"/>
    <x v="1"/>
    <x v="0"/>
    <x v="4"/>
    <n v="18.899999999999999"/>
    <n v="20.79"/>
    <n v="0"/>
  </r>
  <r>
    <n v="370"/>
    <x v="33"/>
    <n v="1.7"/>
    <n v="-0.1"/>
    <n v="730"/>
    <n v="0"/>
    <n v="1027.4000000000001"/>
    <n v="0.9"/>
    <x v="29"/>
    <n v="1.1000000000000001"/>
    <x v="1"/>
    <x v="0"/>
    <x v="5"/>
    <n v="18.100000000000001"/>
    <n v="19.910000000000004"/>
    <n v="0"/>
  </r>
  <r>
    <n v="370"/>
    <x v="34"/>
    <n v="3.6"/>
    <n v="1.8"/>
    <n v="305"/>
    <n v="0"/>
    <n v="1028.0999999999999"/>
    <n v="0.92"/>
    <x v="29"/>
    <n v="1.1000000000000001"/>
    <x v="1"/>
    <x v="0"/>
    <x v="5"/>
    <n v="16.2"/>
    <n v="17.82"/>
    <n v="0"/>
  </r>
  <r>
    <n v="370"/>
    <x v="35"/>
    <n v="2.7"/>
    <n v="3.7"/>
    <n v="177"/>
    <n v="-0.1"/>
    <n v="1038.0999999999999"/>
    <n v="0.98"/>
    <x v="29"/>
    <n v="1.1000000000000001"/>
    <x v="1"/>
    <x v="0"/>
    <x v="5"/>
    <n v="14.3"/>
    <n v="15.730000000000002"/>
    <n v="0"/>
  </r>
  <r>
    <n v="370"/>
    <x v="36"/>
    <n v="3.5"/>
    <n v="4.5"/>
    <n v="283"/>
    <n v="0"/>
    <n v="1040.7"/>
    <n v="0.88"/>
    <x v="29"/>
    <n v="1.1000000000000001"/>
    <x v="1"/>
    <x v="0"/>
    <x v="5"/>
    <n v="13.5"/>
    <n v="14.850000000000001"/>
    <n v="0"/>
  </r>
  <r>
    <n v="370"/>
    <x v="37"/>
    <n v="6.3"/>
    <n v="3.7"/>
    <n v="170"/>
    <n v="0"/>
    <n v="1026.7"/>
    <n v="0.76"/>
    <x v="29"/>
    <n v="1.1000000000000001"/>
    <x v="1"/>
    <x v="0"/>
    <x v="5"/>
    <n v="14.3"/>
    <n v="15.730000000000002"/>
    <n v="0"/>
  </r>
  <r>
    <n v="370"/>
    <x v="38"/>
    <n v="3"/>
    <n v="5.3"/>
    <n v="472"/>
    <n v="-0.1"/>
    <n v="1021.4"/>
    <n v="0.7"/>
    <x v="29"/>
    <n v="1.1000000000000001"/>
    <x v="1"/>
    <x v="0"/>
    <x v="5"/>
    <n v="12.7"/>
    <n v="13.97"/>
    <n v="0"/>
  </r>
  <r>
    <n v="370"/>
    <x v="39"/>
    <n v="1.9"/>
    <n v="2"/>
    <n v="376"/>
    <n v="0"/>
    <n v="1027.9000000000001"/>
    <n v="0.9"/>
    <x v="29"/>
    <n v="1.1000000000000001"/>
    <x v="1"/>
    <x v="0"/>
    <x v="5"/>
    <n v="16"/>
    <n v="17.600000000000001"/>
    <n v="0"/>
  </r>
  <r>
    <n v="370"/>
    <x v="40"/>
    <n v="5"/>
    <n v="2.2999999999999998"/>
    <n v="215"/>
    <n v="6.8"/>
    <n v="1022.9"/>
    <n v="0.87"/>
    <x v="29"/>
    <n v="1.1000000000000001"/>
    <x v="1"/>
    <x v="0"/>
    <x v="6"/>
    <n v="15.7"/>
    <n v="17.27"/>
    <n v="0"/>
  </r>
  <r>
    <n v="370"/>
    <x v="41"/>
    <n v="3.5"/>
    <n v="3.5"/>
    <n v="128"/>
    <n v="4.8"/>
    <n v="1017.7"/>
    <n v="0.95"/>
    <x v="29"/>
    <n v="1.1000000000000001"/>
    <x v="1"/>
    <x v="0"/>
    <x v="6"/>
    <n v="14.5"/>
    <n v="15.950000000000001"/>
    <n v="0"/>
  </r>
  <r>
    <n v="370"/>
    <x v="42"/>
    <n v="1.3"/>
    <n v="3.5"/>
    <n v="214"/>
    <n v="0"/>
    <n v="1018.1"/>
    <n v="0.95"/>
    <x v="29"/>
    <n v="1.1000000000000001"/>
    <x v="1"/>
    <x v="0"/>
    <x v="6"/>
    <n v="14.5"/>
    <n v="15.950000000000001"/>
    <n v="0"/>
  </r>
  <r>
    <n v="370"/>
    <x v="43"/>
    <n v="2.6"/>
    <n v="0.1"/>
    <n v="126"/>
    <n v="0.1"/>
    <n v="1021.8"/>
    <n v="0.93"/>
    <x v="29"/>
    <n v="1.1000000000000001"/>
    <x v="1"/>
    <x v="0"/>
    <x v="6"/>
    <n v="17.899999999999999"/>
    <n v="19.690000000000001"/>
    <n v="0"/>
  </r>
  <r>
    <n v="370"/>
    <x v="44"/>
    <n v="1.2"/>
    <n v="-0.3"/>
    <n v="519"/>
    <n v="0"/>
    <n v="1027.8"/>
    <n v="0.9"/>
    <x v="29"/>
    <n v="1.1000000000000001"/>
    <x v="1"/>
    <x v="0"/>
    <x v="6"/>
    <n v="18.3"/>
    <n v="20.130000000000003"/>
    <n v="0"/>
  </r>
  <r>
    <n v="370"/>
    <x v="45"/>
    <n v="1.8"/>
    <n v="1"/>
    <n v="334"/>
    <n v="-0.1"/>
    <n v="1023.8"/>
    <n v="0.77"/>
    <x v="29"/>
    <n v="1.1000000000000001"/>
    <x v="1"/>
    <x v="0"/>
    <x v="6"/>
    <n v="17"/>
    <n v="18.700000000000003"/>
    <n v="0"/>
  </r>
  <r>
    <n v="370"/>
    <x v="46"/>
    <n v="4.3"/>
    <n v="0.8"/>
    <n v="847"/>
    <n v="-0.1"/>
    <n v="1022.3"/>
    <n v="0.71"/>
    <x v="29"/>
    <n v="1.1000000000000001"/>
    <x v="1"/>
    <x v="0"/>
    <x v="6"/>
    <n v="17.2"/>
    <n v="18.920000000000002"/>
    <n v="0"/>
  </r>
  <r>
    <n v="370"/>
    <x v="47"/>
    <n v="2.8"/>
    <n v="-0.9"/>
    <n v="1010"/>
    <n v="0"/>
    <n v="1024.4000000000001"/>
    <n v="0.71"/>
    <x v="29"/>
    <n v="1.1000000000000001"/>
    <x v="1"/>
    <x v="0"/>
    <x v="7"/>
    <n v="18.899999999999999"/>
    <n v="20.79"/>
    <n v="0"/>
  </r>
  <r>
    <n v="370"/>
    <x v="48"/>
    <n v="3.6"/>
    <n v="-0.3"/>
    <n v="976"/>
    <n v="0"/>
    <n v="1024.9000000000001"/>
    <n v="0.62"/>
    <x v="29"/>
    <n v="1.1000000000000001"/>
    <x v="1"/>
    <x v="0"/>
    <x v="7"/>
    <n v="18.3"/>
    <n v="20.130000000000003"/>
    <n v="0"/>
  </r>
  <r>
    <n v="370"/>
    <x v="49"/>
    <n v="3.8"/>
    <n v="2"/>
    <n v="815"/>
    <n v="0"/>
    <n v="1021.6"/>
    <n v="0.56000000000000005"/>
    <x v="29"/>
    <n v="1.1000000000000001"/>
    <x v="1"/>
    <x v="0"/>
    <x v="7"/>
    <n v="16"/>
    <n v="17.600000000000001"/>
    <n v="0"/>
  </r>
  <r>
    <n v="370"/>
    <x v="50"/>
    <n v="3.9"/>
    <n v="8.5"/>
    <n v="448"/>
    <n v="0"/>
    <n v="1020.6"/>
    <n v="0.82"/>
    <x v="29"/>
    <n v="1.1000000000000001"/>
    <x v="1"/>
    <x v="0"/>
    <x v="7"/>
    <n v="9.5"/>
    <n v="10.450000000000001"/>
    <n v="0"/>
  </r>
  <r>
    <n v="370"/>
    <x v="51"/>
    <n v="4.0999999999999996"/>
    <n v="13.8"/>
    <n v="725"/>
    <n v="0"/>
    <n v="1017.1"/>
    <n v="0.71"/>
    <x v="29"/>
    <n v="1.1000000000000001"/>
    <x v="1"/>
    <x v="0"/>
    <x v="7"/>
    <n v="4.1999999999999993"/>
    <n v="4.6199999999999992"/>
    <n v="0"/>
  </r>
  <r>
    <n v="370"/>
    <x v="52"/>
    <n v="3.6"/>
    <n v="10.7"/>
    <n v="239"/>
    <n v="4.3"/>
    <n v="1016"/>
    <n v="0.9"/>
    <x v="29"/>
    <n v="1.1000000000000001"/>
    <x v="1"/>
    <x v="0"/>
    <x v="7"/>
    <n v="7.3000000000000007"/>
    <n v="8.0300000000000011"/>
    <n v="0"/>
  </r>
  <r>
    <n v="370"/>
    <x v="53"/>
    <n v="4.2"/>
    <n v="10.9"/>
    <n v="903"/>
    <n v="0"/>
    <n v="1025.8"/>
    <n v="0.8"/>
    <x v="29"/>
    <n v="1.1000000000000001"/>
    <x v="1"/>
    <x v="0"/>
    <x v="7"/>
    <n v="7.1"/>
    <n v="7.8100000000000005"/>
    <n v="0"/>
  </r>
  <r>
    <n v="370"/>
    <x v="54"/>
    <n v="5.5"/>
    <n v="11"/>
    <n v="301"/>
    <n v="1.4"/>
    <n v="1016.5"/>
    <n v="0.8"/>
    <x v="29"/>
    <n v="1.1000000000000001"/>
    <x v="1"/>
    <x v="0"/>
    <x v="8"/>
    <n v="7"/>
    <n v="7.7000000000000011"/>
    <n v="0"/>
  </r>
  <r>
    <n v="370"/>
    <x v="55"/>
    <n v="2.7"/>
    <n v="8.9"/>
    <n v="643"/>
    <n v="4.3"/>
    <n v="1013.4"/>
    <n v="0.89"/>
    <x v="29"/>
    <n v="1.1000000000000001"/>
    <x v="1"/>
    <x v="0"/>
    <x v="8"/>
    <n v="9.1"/>
    <n v="10.01"/>
    <n v="0"/>
  </r>
  <r>
    <n v="370"/>
    <x v="56"/>
    <n v="4"/>
    <n v="7.4"/>
    <n v="959"/>
    <n v="5.6"/>
    <n v="1015.2"/>
    <n v="0.83"/>
    <x v="29"/>
    <n v="1.1000000000000001"/>
    <x v="1"/>
    <x v="0"/>
    <x v="8"/>
    <n v="10.6"/>
    <n v="11.66"/>
    <n v="0"/>
  </r>
  <r>
    <n v="370"/>
    <x v="57"/>
    <n v="4.5"/>
    <n v="5.8"/>
    <n v="742"/>
    <n v="1.7"/>
    <n v="1015.8"/>
    <n v="0.89"/>
    <x v="29"/>
    <n v="1.1000000000000001"/>
    <x v="1"/>
    <x v="0"/>
    <x v="8"/>
    <n v="12.2"/>
    <n v="13.42"/>
    <n v="0"/>
  </r>
  <r>
    <n v="370"/>
    <x v="58"/>
    <n v="3.2"/>
    <n v="4.7"/>
    <n v="875"/>
    <n v="-0.1"/>
    <n v="1026.0999999999999"/>
    <n v="0.86"/>
    <x v="29"/>
    <n v="1.1000000000000001"/>
    <x v="1"/>
    <x v="0"/>
    <x v="8"/>
    <n v="13.3"/>
    <n v="14.630000000000003"/>
    <n v="0"/>
  </r>
  <r>
    <n v="370"/>
    <x v="59"/>
    <n v="2.2999999999999998"/>
    <n v="2.2999999999999998"/>
    <n v="335"/>
    <n v="0"/>
    <n v="1033.9000000000001"/>
    <n v="0.91"/>
    <x v="29"/>
    <n v="1"/>
    <x v="2"/>
    <x v="0"/>
    <x v="8"/>
    <n v="15.7"/>
    <n v="15.7"/>
    <n v="0"/>
  </r>
  <r>
    <n v="370"/>
    <x v="60"/>
    <n v="1.5"/>
    <n v="1.8"/>
    <n v="1252"/>
    <n v="0"/>
    <n v="1034.4000000000001"/>
    <n v="0.85"/>
    <x v="29"/>
    <n v="1"/>
    <x v="2"/>
    <x v="0"/>
    <x v="8"/>
    <n v="16.2"/>
    <n v="16.2"/>
    <n v="0"/>
  </r>
  <r>
    <n v="370"/>
    <x v="61"/>
    <n v="0.8"/>
    <n v="2.8"/>
    <n v="1274"/>
    <n v="0"/>
    <n v="1029.5999999999999"/>
    <n v="0.8"/>
    <x v="29"/>
    <n v="1"/>
    <x v="2"/>
    <x v="0"/>
    <x v="9"/>
    <n v="15.2"/>
    <n v="15.2"/>
    <n v="0"/>
  </r>
  <r>
    <n v="370"/>
    <x v="62"/>
    <n v="0.7"/>
    <n v="3.5"/>
    <n v="1249"/>
    <n v="0"/>
    <n v="1026.5999999999999"/>
    <n v="0.76"/>
    <x v="29"/>
    <n v="1"/>
    <x v="2"/>
    <x v="0"/>
    <x v="9"/>
    <n v="14.5"/>
    <n v="14.5"/>
    <n v="0"/>
  </r>
  <r>
    <n v="370"/>
    <x v="63"/>
    <n v="1.7"/>
    <n v="6.4"/>
    <n v="1340"/>
    <n v="0"/>
    <n v="1023.4"/>
    <n v="0.7"/>
    <x v="29"/>
    <n v="1"/>
    <x v="2"/>
    <x v="0"/>
    <x v="9"/>
    <n v="11.6"/>
    <n v="11.6"/>
    <n v="0"/>
  </r>
  <r>
    <n v="370"/>
    <x v="64"/>
    <n v="2.7"/>
    <n v="9.3000000000000007"/>
    <n v="1247"/>
    <n v="0"/>
    <n v="1018"/>
    <n v="0.62"/>
    <x v="29"/>
    <n v="1"/>
    <x v="2"/>
    <x v="0"/>
    <x v="9"/>
    <n v="8.6999999999999993"/>
    <n v="8.6999999999999993"/>
    <n v="0"/>
  </r>
  <r>
    <n v="370"/>
    <x v="65"/>
    <n v="2.6"/>
    <n v="9.9"/>
    <n v="1279"/>
    <n v="0"/>
    <n v="1016.4"/>
    <n v="0.63"/>
    <x v="29"/>
    <n v="1"/>
    <x v="2"/>
    <x v="0"/>
    <x v="9"/>
    <n v="8.1"/>
    <n v="8.1"/>
    <n v="0"/>
  </r>
  <r>
    <n v="370"/>
    <x v="66"/>
    <n v="2.2000000000000002"/>
    <n v="10.4"/>
    <n v="1329"/>
    <n v="0"/>
    <n v="1012"/>
    <n v="0.56999999999999995"/>
    <x v="29"/>
    <n v="1"/>
    <x v="2"/>
    <x v="0"/>
    <x v="9"/>
    <n v="7.6"/>
    <n v="7.6"/>
    <n v="0"/>
  </r>
  <r>
    <n v="370"/>
    <x v="67"/>
    <n v="2"/>
    <n v="10.3"/>
    <n v="1325"/>
    <n v="0"/>
    <n v="1005"/>
    <n v="0.6"/>
    <x v="29"/>
    <n v="1"/>
    <x v="2"/>
    <x v="0"/>
    <x v="9"/>
    <n v="7.6999999999999993"/>
    <n v="7.6999999999999993"/>
    <n v="0"/>
  </r>
  <r>
    <n v="370"/>
    <x v="68"/>
    <n v="2"/>
    <n v="8.8000000000000007"/>
    <n v="1349"/>
    <n v="0"/>
    <n v="1001.9"/>
    <n v="0.65"/>
    <x v="29"/>
    <n v="1"/>
    <x v="2"/>
    <x v="0"/>
    <x v="10"/>
    <n v="9.1999999999999993"/>
    <n v="9.1999999999999993"/>
    <n v="0"/>
  </r>
  <r>
    <n v="370"/>
    <x v="69"/>
    <n v="2.8"/>
    <n v="4.7"/>
    <n v="344"/>
    <n v="0"/>
    <n v="1003.6"/>
    <n v="0.84"/>
    <x v="29"/>
    <n v="1"/>
    <x v="2"/>
    <x v="0"/>
    <x v="10"/>
    <n v="13.3"/>
    <n v="13.3"/>
    <n v="0"/>
  </r>
  <r>
    <n v="370"/>
    <x v="70"/>
    <n v="2.2000000000000002"/>
    <n v="3.4"/>
    <n v="768"/>
    <n v="-0.1"/>
    <n v="1001"/>
    <n v="0.84"/>
    <x v="29"/>
    <n v="1"/>
    <x v="2"/>
    <x v="0"/>
    <x v="10"/>
    <n v="14.6"/>
    <n v="14.6"/>
    <n v="0"/>
  </r>
  <r>
    <n v="370"/>
    <x v="71"/>
    <n v="1.8"/>
    <n v="2.7"/>
    <n v="762"/>
    <n v="0.1"/>
    <n v="1000.9"/>
    <n v="0.83"/>
    <x v="29"/>
    <n v="1"/>
    <x v="2"/>
    <x v="0"/>
    <x v="10"/>
    <n v="15.3"/>
    <n v="15.3"/>
    <n v="0"/>
  </r>
  <r>
    <n v="370"/>
    <x v="72"/>
    <n v="2.7"/>
    <n v="2.1"/>
    <n v="862"/>
    <n v="0"/>
    <n v="1010.2"/>
    <n v="0.77"/>
    <x v="29"/>
    <n v="1"/>
    <x v="2"/>
    <x v="0"/>
    <x v="10"/>
    <n v="15.9"/>
    <n v="15.9"/>
    <n v="0"/>
  </r>
  <r>
    <n v="370"/>
    <x v="73"/>
    <n v="5.2"/>
    <n v="2.6"/>
    <n v="1092"/>
    <n v="0"/>
    <n v="1019.2"/>
    <n v="0.76"/>
    <x v="29"/>
    <n v="1"/>
    <x v="2"/>
    <x v="0"/>
    <x v="10"/>
    <n v="15.4"/>
    <n v="15.4"/>
    <n v="0"/>
  </r>
  <r>
    <n v="370"/>
    <x v="74"/>
    <n v="3.9"/>
    <n v="4.2"/>
    <n v="1532"/>
    <n v="0"/>
    <n v="1022.8"/>
    <n v="0.71"/>
    <x v="29"/>
    <n v="1"/>
    <x v="2"/>
    <x v="0"/>
    <x v="10"/>
    <n v="13.8"/>
    <n v="13.8"/>
    <n v="0"/>
  </r>
  <r>
    <n v="370"/>
    <x v="75"/>
    <n v="4.0999999999999996"/>
    <n v="6.6"/>
    <n v="1364"/>
    <n v="-0.1"/>
    <n v="1028.2"/>
    <n v="0.6"/>
    <x v="29"/>
    <n v="1"/>
    <x v="2"/>
    <x v="0"/>
    <x v="11"/>
    <n v="11.4"/>
    <n v="11.4"/>
    <n v="0"/>
  </r>
  <r>
    <n v="370"/>
    <x v="76"/>
    <n v="3.9"/>
    <n v="6.2"/>
    <n v="1684"/>
    <n v="0"/>
    <n v="1027.2"/>
    <n v="0.38"/>
    <x v="29"/>
    <n v="1"/>
    <x v="2"/>
    <x v="0"/>
    <x v="11"/>
    <n v="11.8"/>
    <n v="11.8"/>
    <n v="0"/>
  </r>
  <r>
    <n v="370"/>
    <x v="77"/>
    <n v="2"/>
    <n v="9.3000000000000007"/>
    <n v="1627"/>
    <n v="0"/>
    <n v="1023.9"/>
    <n v="0.48"/>
    <x v="29"/>
    <n v="1"/>
    <x v="2"/>
    <x v="0"/>
    <x v="11"/>
    <n v="8.6999999999999993"/>
    <n v="8.6999999999999993"/>
    <n v="0"/>
  </r>
  <r>
    <n v="370"/>
    <x v="78"/>
    <n v="1.9"/>
    <n v="11.5"/>
    <n v="1572"/>
    <n v="0"/>
    <n v="1021.2"/>
    <n v="0.56000000000000005"/>
    <x v="29"/>
    <n v="1"/>
    <x v="2"/>
    <x v="0"/>
    <x v="11"/>
    <n v="6.5"/>
    <n v="6.5"/>
    <n v="0"/>
  </r>
  <r>
    <n v="370"/>
    <x v="79"/>
    <n v="3.9"/>
    <n v="16"/>
    <n v="1477"/>
    <n v="0"/>
    <n v="1012"/>
    <n v="0.48"/>
    <x v="29"/>
    <n v="1"/>
    <x v="2"/>
    <x v="0"/>
    <x v="11"/>
    <n v="2"/>
    <n v="2"/>
    <n v="0"/>
  </r>
  <r>
    <n v="370"/>
    <x v="80"/>
    <n v="3.2"/>
    <n v="15.6"/>
    <n v="996"/>
    <n v="-0.1"/>
    <n v="1003.2"/>
    <n v="0.56999999999999995"/>
    <x v="29"/>
    <n v="1"/>
    <x v="2"/>
    <x v="0"/>
    <x v="11"/>
    <n v="2.4000000000000004"/>
    <n v="2.4000000000000004"/>
    <n v="0"/>
  </r>
  <r>
    <n v="370"/>
    <x v="81"/>
    <n v="2.6"/>
    <n v="13.5"/>
    <n v="1130"/>
    <n v="0.1"/>
    <n v="1004.7"/>
    <n v="0.69"/>
    <x v="29"/>
    <n v="1"/>
    <x v="2"/>
    <x v="0"/>
    <x v="11"/>
    <n v="4.5"/>
    <n v="4.5"/>
    <n v="0"/>
  </r>
  <r>
    <n v="370"/>
    <x v="82"/>
    <n v="2.9"/>
    <n v="11.1"/>
    <n v="1087"/>
    <n v="0"/>
    <n v="1015.3"/>
    <n v="0.77"/>
    <x v="29"/>
    <n v="1"/>
    <x v="2"/>
    <x v="0"/>
    <x v="12"/>
    <n v="6.9"/>
    <n v="6.9"/>
    <n v="0"/>
  </r>
  <r>
    <n v="370"/>
    <x v="83"/>
    <n v="3"/>
    <n v="8.9"/>
    <n v="1206"/>
    <n v="1.6"/>
    <n v="1021.1"/>
    <n v="0.81"/>
    <x v="29"/>
    <n v="1"/>
    <x v="2"/>
    <x v="0"/>
    <x v="12"/>
    <n v="9.1"/>
    <n v="9.1"/>
    <n v="0"/>
  </r>
  <r>
    <n v="370"/>
    <x v="84"/>
    <n v="2.5"/>
    <n v="8.1"/>
    <n v="564"/>
    <n v="-0.1"/>
    <n v="1024.3"/>
    <n v="0.83"/>
    <x v="29"/>
    <n v="1"/>
    <x v="2"/>
    <x v="0"/>
    <x v="12"/>
    <n v="9.9"/>
    <n v="9.9"/>
    <n v="0"/>
  </r>
  <r>
    <n v="370"/>
    <x v="85"/>
    <n v="1"/>
    <n v="7.5"/>
    <n v="1814"/>
    <n v="0"/>
    <n v="1020.9"/>
    <n v="0.74"/>
    <x v="29"/>
    <n v="1"/>
    <x v="2"/>
    <x v="0"/>
    <x v="12"/>
    <n v="10.5"/>
    <n v="10.5"/>
    <n v="0"/>
  </r>
  <r>
    <n v="370"/>
    <x v="86"/>
    <n v="2.5"/>
    <n v="7.2"/>
    <n v="1172"/>
    <n v="1.2"/>
    <n v="1012.9"/>
    <n v="0.87"/>
    <x v="29"/>
    <n v="1"/>
    <x v="2"/>
    <x v="0"/>
    <x v="12"/>
    <n v="10.8"/>
    <n v="10.8"/>
    <n v="0"/>
  </r>
  <r>
    <n v="370"/>
    <x v="87"/>
    <n v="3"/>
    <n v="8.5"/>
    <n v="1665"/>
    <n v="-0.1"/>
    <n v="1019.4"/>
    <n v="0.75"/>
    <x v="29"/>
    <n v="1"/>
    <x v="2"/>
    <x v="0"/>
    <x v="12"/>
    <n v="9.5"/>
    <n v="9.5"/>
    <n v="0"/>
  </r>
  <r>
    <n v="370"/>
    <x v="88"/>
    <n v="6.1"/>
    <n v="9.8000000000000007"/>
    <n v="857"/>
    <n v="-0.1"/>
    <n v="1018.1"/>
    <n v="0.68"/>
    <x v="29"/>
    <n v="1"/>
    <x v="2"/>
    <x v="0"/>
    <x v="12"/>
    <n v="8.1999999999999993"/>
    <n v="8.1999999999999993"/>
    <n v="0"/>
  </r>
  <r>
    <n v="370"/>
    <x v="89"/>
    <n v="3.5"/>
    <n v="8.4"/>
    <n v="1584"/>
    <n v="0"/>
    <n v="1027.2"/>
    <n v="0.7"/>
    <x v="29"/>
    <n v="1"/>
    <x v="2"/>
    <x v="0"/>
    <x v="13"/>
    <n v="9.6"/>
    <n v="9.6"/>
    <n v="0"/>
  </r>
  <r>
    <n v="370"/>
    <x v="90"/>
    <n v="4.8"/>
    <n v="8.6"/>
    <n v="1807"/>
    <n v="0"/>
    <n v="1026.9000000000001"/>
    <n v="0.65"/>
    <x v="29"/>
    <n v="0.8"/>
    <x v="3"/>
    <x v="0"/>
    <x v="13"/>
    <n v="9.4"/>
    <n v="7.5200000000000005"/>
    <n v="0"/>
  </r>
  <r>
    <n v="370"/>
    <x v="91"/>
    <n v="5.8"/>
    <n v="12.6"/>
    <n v="1874"/>
    <n v="0"/>
    <n v="1022.6"/>
    <n v="0.52"/>
    <x v="29"/>
    <n v="0.8"/>
    <x v="3"/>
    <x v="0"/>
    <x v="13"/>
    <n v="5.4"/>
    <n v="4.32"/>
    <n v="0"/>
  </r>
  <r>
    <n v="370"/>
    <x v="92"/>
    <n v="3.9"/>
    <n v="14.9"/>
    <n v="1933"/>
    <n v="0"/>
    <n v="1022"/>
    <n v="0.49"/>
    <x v="29"/>
    <n v="0.8"/>
    <x v="3"/>
    <x v="0"/>
    <x v="13"/>
    <n v="3.0999999999999996"/>
    <n v="2.48"/>
    <n v="0"/>
  </r>
  <r>
    <n v="370"/>
    <x v="93"/>
    <n v="3.1"/>
    <n v="14.6"/>
    <n v="1974"/>
    <n v="0"/>
    <n v="1019.3"/>
    <n v="0.52"/>
    <x v="29"/>
    <n v="0.8"/>
    <x v="3"/>
    <x v="0"/>
    <x v="13"/>
    <n v="3.4000000000000004"/>
    <n v="2.7200000000000006"/>
    <n v="0"/>
  </r>
  <r>
    <n v="370"/>
    <x v="94"/>
    <n v="4.9000000000000004"/>
    <n v="11.8"/>
    <n v="2034"/>
    <n v="0"/>
    <n v="1018.8"/>
    <n v="0.53"/>
    <x v="29"/>
    <n v="0.8"/>
    <x v="3"/>
    <x v="0"/>
    <x v="13"/>
    <n v="6.1999999999999993"/>
    <n v="4.96"/>
    <n v="0"/>
  </r>
  <r>
    <n v="370"/>
    <x v="95"/>
    <n v="4.9000000000000004"/>
    <n v="8.4"/>
    <n v="2122"/>
    <n v="0"/>
    <n v="1024.4000000000001"/>
    <n v="0.41"/>
    <x v="29"/>
    <n v="0.8"/>
    <x v="3"/>
    <x v="0"/>
    <x v="13"/>
    <n v="9.6"/>
    <n v="7.68"/>
    <n v="0"/>
  </r>
  <r>
    <n v="370"/>
    <x v="96"/>
    <n v="3"/>
    <n v="7.8"/>
    <n v="2091"/>
    <n v="0"/>
    <n v="1026.0999999999999"/>
    <n v="0.48"/>
    <x v="29"/>
    <n v="0.8"/>
    <x v="3"/>
    <x v="0"/>
    <x v="14"/>
    <n v="10.199999999999999"/>
    <n v="8.16"/>
    <n v="0"/>
  </r>
  <r>
    <n v="370"/>
    <x v="97"/>
    <n v="2.8"/>
    <n v="9.8000000000000007"/>
    <n v="2079"/>
    <n v="0"/>
    <n v="1026.3"/>
    <n v="0.56000000000000005"/>
    <x v="29"/>
    <n v="0.8"/>
    <x v="3"/>
    <x v="0"/>
    <x v="14"/>
    <n v="8.1999999999999993"/>
    <n v="6.56"/>
    <n v="0"/>
  </r>
  <r>
    <n v="370"/>
    <x v="98"/>
    <n v="3.8"/>
    <n v="8.4"/>
    <n v="2056"/>
    <n v="0"/>
    <n v="1026.5999999999999"/>
    <n v="0.74"/>
    <x v="29"/>
    <n v="0.8"/>
    <x v="3"/>
    <x v="0"/>
    <x v="14"/>
    <n v="9.6"/>
    <n v="7.68"/>
    <n v="0"/>
  </r>
  <r>
    <n v="370"/>
    <x v="99"/>
    <n v="2.7"/>
    <n v="9.6"/>
    <n v="1394"/>
    <n v="0"/>
    <n v="1028.0999999999999"/>
    <n v="0.7"/>
    <x v="29"/>
    <n v="0.8"/>
    <x v="3"/>
    <x v="0"/>
    <x v="14"/>
    <n v="8.4"/>
    <n v="6.7200000000000006"/>
    <n v="0"/>
  </r>
  <r>
    <n v="370"/>
    <x v="100"/>
    <n v="2.1"/>
    <n v="10.199999999999999"/>
    <n v="2069"/>
    <n v="0"/>
    <n v="1021.6"/>
    <n v="0.71"/>
    <x v="29"/>
    <n v="0.8"/>
    <x v="3"/>
    <x v="0"/>
    <x v="14"/>
    <n v="7.8000000000000007"/>
    <n v="6.2400000000000011"/>
    <n v="0"/>
  </r>
  <r>
    <n v="370"/>
    <x v="101"/>
    <n v="3.5"/>
    <n v="16.3"/>
    <n v="2150"/>
    <n v="-0.1"/>
    <n v="1008.9"/>
    <n v="0.52"/>
    <x v="29"/>
    <n v="0.8"/>
    <x v="3"/>
    <x v="0"/>
    <x v="14"/>
    <n v="1.6999999999999993"/>
    <n v="1.3599999999999994"/>
    <n v="0"/>
  </r>
  <r>
    <n v="370"/>
    <x v="102"/>
    <n v="4.7"/>
    <n v="13.7"/>
    <n v="977"/>
    <n v="1.4"/>
    <n v="1004.8"/>
    <n v="0.79"/>
    <x v="29"/>
    <n v="0.8"/>
    <x v="3"/>
    <x v="0"/>
    <x v="14"/>
    <n v="4.3000000000000007"/>
    <n v="3.4400000000000008"/>
    <n v="0"/>
  </r>
  <r>
    <n v="370"/>
    <x v="103"/>
    <n v="2.5"/>
    <n v="13.9"/>
    <n v="1923"/>
    <n v="0.5"/>
    <n v="1007.2"/>
    <n v="0.62"/>
    <x v="29"/>
    <n v="0.8"/>
    <x v="3"/>
    <x v="0"/>
    <x v="15"/>
    <n v="4.0999999999999996"/>
    <n v="3.28"/>
    <n v="0"/>
  </r>
  <r>
    <n v="370"/>
    <x v="104"/>
    <n v="3.3"/>
    <n v="15"/>
    <n v="1035"/>
    <n v="4.7"/>
    <n v="999.1"/>
    <n v="0.71"/>
    <x v="29"/>
    <n v="0.8"/>
    <x v="3"/>
    <x v="0"/>
    <x v="15"/>
    <n v="3"/>
    <n v="2.4000000000000004"/>
    <n v="0"/>
  </r>
  <r>
    <n v="370"/>
    <x v="105"/>
    <n v="1.8"/>
    <n v="10.5"/>
    <n v="532"/>
    <n v="2.4"/>
    <n v="1009"/>
    <n v="0.82"/>
    <x v="29"/>
    <n v="0.8"/>
    <x v="3"/>
    <x v="0"/>
    <x v="15"/>
    <n v="7.5"/>
    <n v="6"/>
    <n v="0"/>
  </r>
  <r>
    <n v="370"/>
    <x v="106"/>
    <n v="2.2000000000000002"/>
    <n v="8.6"/>
    <n v="373"/>
    <n v="4.5"/>
    <n v="1013.4"/>
    <n v="0.84"/>
    <x v="29"/>
    <n v="0.8"/>
    <x v="3"/>
    <x v="0"/>
    <x v="15"/>
    <n v="9.4"/>
    <n v="7.5200000000000005"/>
    <n v="0"/>
  </r>
  <r>
    <n v="370"/>
    <x v="107"/>
    <n v="1.8"/>
    <n v="9.6"/>
    <n v="1518"/>
    <n v="0"/>
    <n v="1014.4"/>
    <n v="0.75"/>
    <x v="29"/>
    <n v="0.8"/>
    <x v="3"/>
    <x v="0"/>
    <x v="15"/>
    <n v="8.4"/>
    <n v="6.7200000000000006"/>
    <n v="0"/>
  </r>
  <r>
    <n v="370"/>
    <x v="108"/>
    <n v="3.2"/>
    <n v="10.199999999999999"/>
    <n v="2103"/>
    <n v="0"/>
    <n v="1009.2"/>
    <n v="0.67"/>
    <x v="29"/>
    <n v="0.8"/>
    <x v="3"/>
    <x v="0"/>
    <x v="15"/>
    <n v="7.8000000000000007"/>
    <n v="6.2400000000000011"/>
    <n v="0"/>
  </r>
  <r>
    <n v="370"/>
    <x v="109"/>
    <n v="2.9"/>
    <n v="12.2"/>
    <n v="1770"/>
    <n v="7.7"/>
    <n v="1006.8"/>
    <n v="0.73"/>
    <x v="29"/>
    <n v="0.8"/>
    <x v="3"/>
    <x v="0"/>
    <x v="15"/>
    <n v="5.8000000000000007"/>
    <n v="4.6400000000000006"/>
    <n v="0"/>
  </r>
  <r>
    <n v="370"/>
    <x v="110"/>
    <n v="2"/>
    <n v="12.1"/>
    <n v="1245"/>
    <n v="0"/>
    <n v="1010.5"/>
    <n v="0.8"/>
    <x v="29"/>
    <n v="0.8"/>
    <x v="3"/>
    <x v="0"/>
    <x v="16"/>
    <n v="5.9"/>
    <n v="4.7200000000000006"/>
    <n v="0"/>
  </r>
  <r>
    <n v="370"/>
    <x v="111"/>
    <n v="2.5"/>
    <n v="12.9"/>
    <n v="1703"/>
    <n v="0"/>
    <n v="1017.1"/>
    <n v="0.73"/>
    <x v="29"/>
    <n v="0.8"/>
    <x v="3"/>
    <x v="0"/>
    <x v="16"/>
    <n v="5.0999999999999996"/>
    <n v="4.08"/>
    <n v="0"/>
  </r>
  <r>
    <n v="370"/>
    <x v="112"/>
    <n v="1.9"/>
    <n v="11.1"/>
    <n v="695"/>
    <n v="4.9000000000000004"/>
    <n v="1014.6"/>
    <n v="0.87"/>
    <x v="29"/>
    <n v="0.8"/>
    <x v="3"/>
    <x v="0"/>
    <x v="16"/>
    <n v="6.9"/>
    <n v="5.5200000000000005"/>
    <n v="0"/>
  </r>
  <r>
    <n v="370"/>
    <x v="113"/>
    <n v="3.3"/>
    <n v="11.3"/>
    <n v="511"/>
    <n v="13.3"/>
    <n v="1017.4"/>
    <n v="0.94"/>
    <x v="29"/>
    <n v="0.8"/>
    <x v="3"/>
    <x v="0"/>
    <x v="16"/>
    <n v="6.6999999999999993"/>
    <n v="5.3599999999999994"/>
    <n v="0"/>
  </r>
  <r>
    <n v="370"/>
    <x v="114"/>
    <n v="2.7"/>
    <n v="8.4"/>
    <n v="845"/>
    <n v="0"/>
    <n v="1022.5"/>
    <n v="0.89"/>
    <x v="29"/>
    <n v="0.8"/>
    <x v="3"/>
    <x v="0"/>
    <x v="16"/>
    <n v="9.6"/>
    <n v="7.68"/>
    <n v="0"/>
  </r>
  <r>
    <n v="370"/>
    <x v="115"/>
    <n v="2.7"/>
    <n v="11.7"/>
    <n v="2037"/>
    <n v="0"/>
    <n v="1022.2"/>
    <n v="0.74"/>
    <x v="29"/>
    <n v="0.8"/>
    <x v="3"/>
    <x v="0"/>
    <x v="16"/>
    <n v="6.3000000000000007"/>
    <n v="5.0400000000000009"/>
    <n v="0"/>
  </r>
  <r>
    <n v="370"/>
    <x v="116"/>
    <n v="2.2999999999999998"/>
    <n v="14"/>
    <n v="2485"/>
    <n v="0"/>
    <n v="1024.7"/>
    <n v="0.59"/>
    <x v="29"/>
    <n v="0.8"/>
    <x v="3"/>
    <x v="0"/>
    <x v="16"/>
    <n v="4"/>
    <n v="3.2"/>
    <n v="0"/>
  </r>
  <r>
    <n v="370"/>
    <x v="117"/>
    <n v="1.8"/>
    <n v="14.1"/>
    <n v="2484"/>
    <n v="0"/>
    <n v="1026.5999999999999"/>
    <n v="0.62"/>
    <x v="29"/>
    <n v="0.8"/>
    <x v="3"/>
    <x v="0"/>
    <x v="17"/>
    <n v="3.9000000000000004"/>
    <n v="3.1200000000000006"/>
    <n v="0"/>
  </r>
  <r>
    <n v="370"/>
    <x v="118"/>
    <n v="2.2999999999999998"/>
    <n v="16"/>
    <n v="2506"/>
    <n v="0"/>
    <n v="1025.8"/>
    <n v="0.61"/>
    <x v="29"/>
    <n v="0.8"/>
    <x v="3"/>
    <x v="0"/>
    <x v="17"/>
    <n v="2"/>
    <n v="1.6"/>
    <n v="0"/>
  </r>
  <r>
    <n v="370"/>
    <x v="119"/>
    <n v="1.9"/>
    <n v="18.2"/>
    <n v="2393"/>
    <n v="0"/>
    <n v="1022.4"/>
    <n v="0.61"/>
    <x v="29"/>
    <n v="0.8"/>
    <x v="3"/>
    <x v="0"/>
    <x v="17"/>
    <n v="0"/>
    <n v="0"/>
    <n v="0.19999999999999929"/>
  </r>
  <r>
    <n v="370"/>
    <x v="120"/>
    <n v="1.8"/>
    <n v="19.7"/>
    <n v="2469"/>
    <n v="0"/>
    <n v="1017.6"/>
    <n v="0.55000000000000004"/>
    <x v="29"/>
    <n v="0.8"/>
    <x v="4"/>
    <x v="0"/>
    <x v="17"/>
    <n v="0"/>
    <n v="0"/>
    <n v="1.6999999999999993"/>
  </r>
  <r>
    <n v="370"/>
    <x v="121"/>
    <n v="3"/>
    <n v="19.899999999999999"/>
    <n v="2156"/>
    <n v="0"/>
    <n v="1014"/>
    <n v="0.59"/>
    <x v="29"/>
    <n v="0.8"/>
    <x v="4"/>
    <x v="0"/>
    <x v="17"/>
    <n v="0"/>
    <n v="0"/>
    <n v="1.8999999999999986"/>
  </r>
  <r>
    <n v="370"/>
    <x v="122"/>
    <n v="4"/>
    <n v="14.1"/>
    <n v="2011"/>
    <n v="0"/>
    <n v="1011.6"/>
    <n v="0.63"/>
    <x v="29"/>
    <n v="0.8"/>
    <x v="4"/>
    <x v="0"/>
    <x v="17"/>
    <n v="3.9000000000000004"/>
    <n v="3.1200000000000006"/>
    <n v="0"/>
  </r>
  <r>
    <n v="370"/>
    <x v="123"/>
    <n v="3.8"/>
    <n v="9.8000000000000007"/>
    <n v="1305"/>
    <n v="-0.1"/>
    <n v="1014.7"/>
    <n v="0.68"/>
    <x v="29"/>
    <n v="0.8"/>
    <x v="4"/>
    <x v="0"/>
    <x v="17"/>
    <n v="8.1999999999999993"/>
    <n v="6.56"/>
    <n v="0"/>
  </r>
  <r>
    <n v="370"/>
    <x v="124"/>
    <n v="3.9"/>
    <n v="9.4"/>
    <n v="1623"/>
    <n v="0"/>
    <n v="1018.3"/>
    <n v="0.62"/>
    <x v="29"/>
    <n v="0.8"/>
    <x v="4"/>
    <x v="0"/>
    <x v="18"/>
    <n v="8.6"/>
    <n v="6.88"/>
    <n v="0"/>
  </r>
  <r>
    <n v="370"/>
    <x v="125"/>
    <n v="4.7"/>
    <n v="10.5"/>
    <n v="2158"/>
    <n v="0"/>
    <n v="1021.5"/>
    <n v="0.66"/>
    <x v="29"/>
    <n v="0.8"/>
    <x v="4"/>
    <x v="0"/>
    <x v="18"/>
    <n v="7.5"/>
    <n v="6"/>
    <n v="0"/>
  </r>
  <r>
    <n v="370"/>
    <x v="126"/>
    <n v="3.8"/>
    <n v="11.5"/>
    <n v="1482"/>
    <n v="0"/>
    <n v="1020.3"/>
    <n v="0.65"/>
    <x v="29"/>
    <n v="0.8"/>
    <x v="4"/>
    <x v="0"/>
    <x v="18"/>
    <n v="6.5"/>
    <n v="5.2"/>
    <n v="0"/>
  </r>
  <r>
    <n v="370"/>
    <x v="127"/>
    <n v="3.8"/>
    <n v="13.2"/>
    <n v="2287"/>
    <n v="0"/>
    <n v="1018.2"/>
    <n v="0.5"/>
    <x v="29"/>
    <n v="0.8"/>
    <x v="4"/>
    <x v="0"/>
    <x v="18"/>
    <n v="4.8000000000000007"/>
    <n v="3.8400000000000007"/>
    <n v="0"/>
  </r>
  <r>
    <n v="370"/>
    <x v="128"/>
    <n v="3.7"/>
    <n v="13.5"/>
    <n v="2695"/>
    <n v="0"/>
    <n v="1020.5"/>
    <n v="0.47"/>
    <x v="29"/>
    <n v="0.8"/>
    <x v="4"/>
    <x v="0"/>
    <x v="18"/>
    <n v="4.5"/>
    <n v="3.6"/>
    <n v="0"/>
  </r>
  <r>
    <n v="370"/>
    <x v="129"/>
    <n v="3.3"/>
    <n v="16.7"/>
    <n v="2699"/>
    <n v="0"/>
    <n v="1019.1"/>
    <n v="0.44"/>
    <x v="29"/>
    <n v="0.8"/>
    <x v="4"/>
    <x v="0"/>
    <x v="18"/>
    <n v="1.3000000000000007"/>
    <n v="1.0400000000000007"/>
    <n v="0"/>
  </r>
  <r>
    <n v="370"/>
    <x v="130"/>
    <n v="3.2"/>
    <n v="18.600000000000001"/>
    <n v="2745"/>
    <n v="0"/>
    <n v="1013.3"/>
    <n v="0.43"/>
    <x v="29"/>
    <n v="0.8"/>
    <x v="4"/>
    <x v="0"/>
    <x v="18"/>
    <n v="0"/>
    <n v="0"/>
    <n v="0.60000000000000142"/>
  </r>
  <r>
    <n v="370"/>
    <x v="131"/>
    <n v="4.0999999999999996"/>
    <n v="19.600000000000001"/>
    <n v="2684"/>
    <n v="0"/>
    <n v="1012.9"/>
    <n v="0.4"/>
    <x v="29"/>
    <n v="0.8"/>
    <x v="4"/>
    <x v="0"/>
    <x v="19"/>
    <n v="0"/>
    <n v="0"/>
    <n v="1.6000000000000014"/>
  </r>
  <r>
    <n v="370"/>
    <x v="132"/>
    <n v="3.4"/>
    <n v="17.2"/>
    <n v="2784"/>
    <n v="0"/>
    <n v="1017.4"/>
    <n v="0.4"/>
    <x v="29"/>
    <n v="0.8"/>
    <x v="4"/>
    <x v="0"/>
    <x v="19"/>
    <n v="0.80000000000000071"/>
    <n v="0.64000000000000057"/>
    <n v="0"/>
  </r>
  <r>
    <n v="370"/>
    <x v="133"/>
    <n v="3.6"/>
    <n v="15.7"/>
    <n v="2427"/>
    <n v="0"/>
    <n v="1018.5"/>
    <n v="0.55000000000000004"/>
    <x v="29"/>
    <n v="0.8"/>
    <x v="4"/>
    <x v="0"/>
    <x v="19"/>
    <n v="2.3000000000000007"/>
    <n v="1.8400000000000007"/>
    <n v="0"/>
  </r>
  <r>
    <n v="370"/>
    <x v="134"/>
    <n v="4.0999999999999996"/>
    <n v="14.4"/>
    <n v="2197"/>
    <n v="0"/>
    <n v="1020.1"/>
    <n v="0.55000000000000004"/>
    <x v="29"/>
    <n v="0.8"/>
    <x v="4"/>
    <x v="0"/>
    <x v="19"/>
    <n v="3.5999999999999996"/>
    <n v="2.88"/>
    <n v="0"/>
  </r>
  <r>
    <n v="370"/>
    <x v="135"/>
    <n v="3.6"/>
    <n v="13"/>
    <n v="2719"/>
    <n v="0"/>
    <n v="1021.3"/>
    <n v="0.64"/>
    <x v="29"/>
    <n v="0.8"/>
    <x v="4"/>
    <x v="0"/>
    <x v="19"/>
    <n v="5"/>
    <n v="4"/>
    <n v="0"/>
  </r>
  <r>
    <n v="370"/>
    <x v="136"/>
    <n v="3.8"/>
    <n v="14.3"/>
    <n v="2416"/>
    <n v="0"/>
    <n v="1018.8"/>
    <n v="0.63"/>
    <x v="29"/>
    <n v="0.8"/>
    <x v="4"/>
    <x v="0"/>
    <x v="19"/>
    <n v="3.6999999999999993"/>
    <n v="2.9599999999999995"/>
    <n v="0"/>
  </r>
  <r>
    <n v="370"/>
    <x v="137"/>
    <n v="2.2000000000000002"/>
    <n v="13.6"/>
    <n v="1522"/>
    <n v="0"/>
    <n v="1017.8"/>
    <n v="0.69"/>
    <x v="29"/>
    <n v="0.8"/>
    <x v="4"/>
    <x v="0"/>
    <x v="19"/>
    <n v="4.4000000000000004"/>
    <n v="3.5200000000000005"/>
    <n v="0"/>
  </r>
  <r>
    <n v="370"/>
    <x v="138"/>
    <n v="2.7"/>
    <n v="15.8"/>
    <n v="2734"/>
    <n v="0"/>
    <n v="1019.2"/>
    <n v="0.55000000000000004"/>
    <x v="29"/>
    <n v="0.8"/>
    <x v="4"/>
    <x v="0"/>
    <x v="20"/>
    <n v="2.1999999999999993"/>
    <n v="1.7599999999999996"/>
    <n v="0"/>
  </r>
  <r>
    <n v="370"/>
    <x v="139"/>
    <n v="3.1"/>
    <n v="16.5"/>
    <n v="2511"/>
    <n v="0"/>
    <n v="1017.8"/>
    <n v="0.56999999999999995"/>
    <x v="29"/>
    <n v="0.8"/>
    <x v="4"/>
    <x v="0"/>
    <x v="20"/>
    <n v="1.5"/>
    <n v="1.2000000000000002"/>
    <n v="0"/>
  </r>
  <r>
    <n v="370"/>
    <x v="140"/>
    <n v="2.9"/>
    <n v="13.2"/>
    <n v="1904"/>
    <n v="0"/>
    <n v="1014.8"/>
    <n v="0.68"/>
    <x v="29"/>
    <n v="0.8"/>
    <x v="4"/>
    <x v="0"/>
    <x v="20"/>
    <n v="4.8000000000000007"/>
    <n v="3.8400000000000007"/>
    <n v="0"/>
  </r>
  <r>
    <n v="370"/>
    <x v="141"/>
    <n v="3.8"/>
    <n v="11"/>
    <n v="2040"/>
    <n v="-0.1"/>
    <n v="1016.3"/>
    <n v="0.61"/>
    <x v="29"/>
    <n v="0.8"/>
    <x v="4"/>
    <x v="0"/>
    <x v="20"/>
    <n v="7"/>
    <n v="5.6000000000000005"/>
    <n v="0"/>
  </r>
  <r>
    <n v="370"/>
    <x v="142"/>
    <n v="3.8"/>
    <n v="10.1"/>
    <n v="2280"/>
    <n v="-0.1"/>
    <n v="1018.1"/>
    <n v="0.64"/>
    <x v="29"/>
    <n v="0.8"/>
    <x v="4"/>
    <x v="0"/>
    <x v="20"/>
    <n v="7.9"/>
    <n v="6.32"/>
    <n v="0"/>
  </r>
  <r>
    <n v="370"/>
    <x v="143"/>
    <n v="5"/>
    <n v="12.5"/>
    <n v="692"/>
    <n v="8.8000000000000007"/>
    <n v="1013.7"/>
    <n v="0.79"/>
    <x v="29"/>
    <n v="0.8"/>
    <x v="4"/>
    <x v="0"/>
    <x v="20"/>
    <n v="5.5"/>
    <n v="4.4000000000000004"/>
    <n v="0"/>
  </r>
  <r>
    <n v="370"/>
    <x v="144"/>
    <n v="5"/>
    <n v="15.9"/>
    <n v="1148"/>
    <n v="1.9"/>
    <n v="1010.6"/>
    <n v="0.8"/>
    <x v="29"/>
    <n v="0.8"/>
    <x v="4"/>
    <x v="0"/>
    <x v="20"/>
    <n v="2.0999999999999996"/>
    <n v="1.6799999999999997"/>
    <n v="0"/>
  </r>
  <r>
    <n v="370"/>
    <x v="145"/>
    <n v="5.0999999999999996"/>
    <n v="15.1"/>
    <n v="1731"/>
    <n v="-0.1"/>
    <n v="1016.7"/>
    <n v="0.63"/>
    <x v="29"/>
    <n v="0.8"/>
    <x v="4"/>
    <x v="0"/>
    <x v="21"/>
    <n v="2.9000000000000004"/>
    <n v="2.3200000000000003"/>
    <n v="0"/>
  </r>
  <r>
    <n v="370"/>
    <x v="146"/>
    <n v="6.8"/>
    <n v="14.6"/>
    <n v="893"/>
    <n v="11.1"/>
    <n v="1014.6"/>
    <n v="0.85"/>
    <x v="29"/>
    <n v="0.8"/>
    <x v="4"/>
    <x v="0"/>
    <x v="21"/>
    <n v="3.4000000000000004"/>
    <n v="2.7200000000000006"/>
    <n v="0"/>
  </r>
  <r>
    <n v="370"/>
    <x v="147"/>
    <n v="4.8"/>
    <n v="14.9"/>
    <n v="1576"/>
    <n v="4.8"/>
    <n v="1015.8"/>
    <n v="0.84"/>
    <x v="29"/>
    <n v="0.8"/>
    <x v="4"/>
    <x v="0"/>
    <x v="21"/>
    <n v="3.0999999999999996"/>
    <n v="2.48"/>
    <n v="0"/>
  </r>
  <r>
    <n v="370"/>
    <x v="148"/>
    <n v="4.4000000000000004"/>
    <n v="15.3"/>
    <n v="1260"/>
    <n v="0.2"/>
    <n v="1020.9"/>
    <n v="0.84"/>
    <x v="29"/>
    <n v="0.8"/>
    <x v="4"/>
    <x v="0"/>
    <x v="21"/>
    <n v="2.6999999999999993"/>
    <n v="2.1599999999999997"/>
    <n v="0"/>
  </r>
  <r>
    <n v="370"/>
    <x v="149"/>
    <n v="3.8"/>
    <n v="18.899999999999999"/>
    <n v="2188"/>
    <n v="0"/>
    <n v="1019.8"/>
    <n v="0.75"/>
    <x v="29"/>
    <n v="0.8"/>
    <x v="4"/>
    <x v="0"/>
    <x v="21"/>
    <n v="0"/>
    <n v="0"/>
    <n v="0.89999999999999858"/>
  </r>
  <r>
    <n v="370"/>
    <x v="150"/>
    <n v="1.3"/>
    <n v="20.399999999999999"/>
    <n v="2225"/>
    <n v="1.8"/>
    <n v="1016.6"/>
    <n v="0.75"/>
    <x v="29"/>
    <n v="0.8"/>
    <x v="4"/>
    <x v="0"/>
    <x v="21"/>
    <n v="0"/>
    <n v="0"/>
    <n v="2.3999999999999986"/>
  </r>
  <r>
    <n v="370"/>
    <x v="151"/>
    <n v="3.3"/>
    <n v="16.8"/>
    <n v="1254"/>
    <n v="0"/>
    <n v="1014.3"/>
    <n v="0.74"/>
    <x v="29"/>
    <n v="0.8"/>
    <x v="5"/>
    <x v="0"/>
    <x v="21"/>
    <n v="1.1999999999999993"/>
    <n v="0.95999999999999952"/>
    <n v="0"/>
  </r>
  <r>
    <n v="370"/>
    <x v="152"/>
    <n v="2.5"/>
    <n v="13.4"/>
    <n v="1671"/>
    <n v="6.7"/>
    <n v="1016.3"/>
    <n v="0.77"/>
    <x v="29"/>
    <n v="0.8"/>
    <x v="5"/>
    <x v="0"/>
    <x v="22"/>
    <n v="4.5999999999999996"/>
    <n v="3.6799999999999997"/>
    <n v="0"/>
  </r>
  <r>
    <n v="370"/>
    <x v="153"/>
    <n v="4"/>
    <n v="17.2"/>
    <n v="2210"/>
    <n v="0"/>
    <n v="1010.6"/>
    <n v="0.61"/>
    <x v="29"/>
    <n v="0.8"/>
    <x v="5"/>
    <x v="0"/>
    <x v="22"/>
    <n v="0.80000000000000071"/>
    <n v="0.64000000000000057"/>
    <n v="0"/>
  </r>
  <r>
    <n v="370"/>
    <x v="154"/>
    <n v="3.3"/>
    <n v="15.2"/>
    <n v="1449"/>
    <n v="0.9"/>
    <n v="1007.9"/>
    <n v="0.73"/>
    <x v="29"/>
    <n v="0.8"/>
    <x v="5"/>
    <x v="0"/>
    <x v="22"/>
    <n v="2.8000000000000007"/>
    <n v="2.2400000000000007"/>
    <n v="0"/>
  </r>
  <r>
    <n v="370"/>
    <x v="155"/>
    <n v="4.9000000000000004"/>
    <n v="15.1"/>
    <n v="1220"/>
    <n v="6.2"/>
    <n v="1007.3"/>
    <n v="0.81"/>
    <x v="29"/>
    <n v="0.8"/>
    <x v="5"/>
    <x v="0"/>
    <x v="22"/>
    <n v="2.9000000000000004"/>
    <n v="2.3200000000000003"/>
    <n v="0"/>
  </r>
  <r>
    <n v="370"/>
    <x v="156"/>
    <n v="5.4"/>
    <n v="16.2"/>
    <n v="1957"/>
    <n v="0.4"/>
    <n v="1008.4"/>
    <n v="0.74"/>
    <x v="29"/>
    <n v="0.8"/>
    <x v="5"/>
    <x v="0"/>
    <x v="22"/>
    <n v="1.8000000000000007"/>
    <n v="1.4400000000000006"/>
    <n v="0"/>
  </r>
  <r>
    <n v="370"/>
    <x v="157"/>
    <n v="4.5"/>
    <n v="14.3"/>
    <n v="1351"/>
    <n v="16.3"/>
    <n v="1007.9"/>
    <n v="0.84"/>
    <x v="29"/>
    <n v="0.8"/>
    <x v="5"/>
    <x v="0"/>
    <x v="22"/>
    <n v="3.6999999999999993"/>
    <n v="2.9599999999999995"/>
    <n v="0"/>
  </r>
  <r>
    <n v="370"/>
    <x v="158"/>
    <n v="5.5"/>
    <n v="13.1"/>
    <n v="1608"/>
    <n v="4.5"/>
    <n v="1014.8"/>
    <n v="0.75"/>
    <x v="29"/>
    <n v="0.8"/>
    <x v="5"/>
    <x v="0"/>
    <x v="22"/>
    <n v="4.9000000000000004"/>
    <n v="3.9200000000000004"/>
    <n v="0"/>
  </r>
  <r>
    <n v="370"/>
    <x v="159"/>
    <n v="3.4"/>
    <n v="14.9"/>
    <n v="2107"/>
    <n v="0"/>
    <n v="1021.9"/>
    <n v="0.71"/>
    <x v="29"/>
    <n v="0.8"/>
    <x v="5"/>
    <x v="0"/>
    <x v="23"/>
    <n v="3.0999999999999996"/>
    <n v="2.48"/>
    <n v="0"/>
  </r>
  <r>
    <n v="370"/>
    <x v="160"/>
    <n v="4.9000000000000004"/>
    <n v="14.8"/>
    <n v="1240"/>
    <n v="-0.1"/>
    <n v="1017.4"/>
    <n v="0.75"/>
    <x v="29"/>
    <n v="0.8"/>
    <x v="5"/>
    <x v="0"/>
    <x v="23"/>
    <n v="3.1999999999999993"/>
    <n v="2.5599999999999996"/>
    <n v="0"/>
  </r>
  <r>
    <n v="370"/>
    <x v="161"/>
    <n v="2.5"/>
    <n v="15.7"/>
    <n v="2841"/>
    <n v="0"/>
    <n v="1021.7"/>
    <n v="0.67"/>
    <x v="29"/>
    <n v="0.8"/>
    <x v="5"/>
    <x v="0"/>
    <x v="23"/>
    <n v="2.3000000000000007"/>
    <n v="1.8400000000000007"/>
    <n v="0"/>
  </r>
  <r>
    <n v="370"/>
    <x v="162"/>
    <n v="4.2"/>
    <n v="22"/>
    <n v="2891"/>
    <n v="0"/>
    <n v="1016.6"/>
    <n v="0.52"/>
    <x v="29"/>
    <n v="0.8"/>
    <x v="5"/>
    <x v="0"/>
    <x v="23"/>
    <n v="0"/>
    <n v="0"/>
    <n v="4"/>
  </r>
  <r>
    <n v="370"/>
    <x v="163"/>
    <n v="2.8"/>
    <n v="26.9"/>
    <n v="2786"/>
    <n v="0"/>
    <n v="1017.7"/>
    <n v="0.5"/>
    <x v="29"/>
    <n v="0.8"/>
    <x v="5"/>
    <x v="0"/>
    <x v="23"/>
    <n v="0"/>
    <n v="0"/>
    <n v="8.8999999999999986"/>
  </r>
  <r>
    <n v="370"/>
    <x v="164"/>
    <n v="2.8"/>
    <n v="23.5"/>
    <n v="1452"/>
    <n v="-0.1"/>
    <n v="1017.3"/>
    <n v="0.64"/>
    <x v="29"/>
    <n v="0.8"/>
    <x v="5"/>
    <x v="0"/>
    <x v="23"/>
    <n v="0"/>
    <n v="0"/>
    <n v="5.5"/>
  </r>
  <r>
    <n v="370"/>
    <x v="165"/>
    <n v="3.1"/>
    <n v="18.3"/>
    <n v="2390"/>
    <n v="0"/>
    <n v="1022"/>
    <n v="0.63"/>
    <x v="29"/>
    <n v="0.8"/>
    <x v="5"/>
    <x v="0"/>
    <x v="23"/>
    <n v="0"/>
    <n v="0"/>
    <n v="0.30000000000000071"/>
  </r>
  <r>
    <n v="370"/>
    <x v="166"/>
    <n v="2.7"/>
    <n v="18.5"/>
    <n v="2654"/>
    <n v="0"/>
    <n v="1027"/>
    <n v="0.69"/>
    <x v="29"/>
    <n v="0.8"/>
    <x v="5"/>
    <x v="0"/>
    <x v="24"/>
    <n v="0"/>
    <n v="0"/>
    <n v="0.5"/>
  </r>
  <r>
    <n v="370"/>
    <x v="167"/>
    <n v="1.8"/>
    <n v="19.600000000000001"/>
    <n v="2566"/>
    <n v="0"/>
    <n v="1025.4000000000001"/>
    <n v="0.65"/>
    <x v="29"/>
    <n v="0.8"/>
    <x v="5"/>
    <x v="0"/>
    <x v="24"/>
    <n v="0"/>
    <n v="0"/>
    <n v="1.6000000000000014"/>
  </r>
  <r>
    <n v="370"/>
    <x v="168"/>
    <n v="2.8"/>
    <n v="20.5"/>
    <n v="2608"/>
    <n v="0"/>
    <n v="1023.9"/>
    <n v="0.65"/>
    <x v="29"/>
    <n v="0.8"/>
    <x v="5"/>
    <x v="0"/>
    <x v="24"/>
    <n v="0"/>
    <n v="0"/>
    <n v="2.5"/>
  </r>
  <r>
    <n v="370"/>
    <x v="169"/>
    <n v="2.7"/>
    <n v="20"/>
    <n v="2723"/>
    <n v="0"/>
    <n v="1026.2"/>
    <n v="0.61"/>
    <x v="29"/>
    <n v="0.8"/>
    <x v="5"/>
    <x v="0"/>
    <x v="24"/>
    <n v="0"/>
    <n v="0"/>
    <n v="2"/>
  </r>
  <r>
    <n v="370"/>
    <x v="170"/>
    <n v="3.5"/>
    <n v="21"/>
    <n v="2822"/>
    <n v="0"/>
    <n v="1025.2"/>
    <n v="0.46"/>
    <x v="29"/>
    <n v="0.8"/>
    <x v="5"/>
    <x v="0"/>
    <x v="24"/>
    <n v="0"/>
    <n v="0"/>
    <n v="3"/>
  </r>
  <r>
    <n v="370"/>
    <x v="171"/>
    <n v="2.5"/>
    <n v="24.5"/>
    <n v="2963"/>
    <n v="0"/>
    <n v="1019.8"/>
    <n v="0.42"/>
    <x v="29"/>
    <n v="0.8"/>
    <x v="5"/>
    <x v="0"/>
    <x v="24"/>
    <n v="0"/>
    <n v="0"/>
    <n v="6.5"/>
  </r>
  <r>
    <n v="370"/>
    <x v="172"/>
    <n v="3.8"/>
    <n v="23.9"/>
    <n v="2024"/>
    <n v="-0.1"/>
    <n v="1013.8"/>
    <n v="0.52"/>
    <x v="29"/>
    <n v="0.8"/>
    <x v="5"/>
    <x v="0"/>
    <x v="24"/>
    <n v="0"/>
    <n v="0"/>
    <n v="5.8999999999999986"/>
  </r>
  <r>
    <n v="370"/>
    <x v="173"/>
    <n v="5.8"/>
    <n v="18.3"/>
    <n v="2050"/>
    <n v="0.5"/>
    <n v="1012.7"/>
    <n v="0.59"/>
    <x v="29"/>
    <n v="0.8"/>
    <x v="5"/>
    <x v="0"/>
    <x v="25"/>
    <n v="0"/>
    <n v="0"/>
    <n v="0.30000000000000071"/>
  </r>
  <r>
    <n v="370"/>
    <x v="174"/>
    <n v="5.9"/>
    <n v="18.600000000000001"/>
    <n v="1739"/>
    <n v="0.3"/>
    <n v="1013.1"/>
    <n v="0.68"/>
    <x v="29"/>
    <n v="0.8"/>
    <x v="5"/>
    <x v="0"/>
    <x v="25"/>
    <n v="0"/>
    <n v="0"/>
    <n v="0.60000000000000142"/>
  </r>
  <r>
    <n v="370"/>
    <x v="175"/>
    <n v="3.2"/>
    <n v="22.5"/>
    <n v="2561"/>
    <n v="0"/>
    <n v="1012.2"/>
    <n v="0.64"/>
    <x v="29"/>
    <n v="0.8"/>
    <x v="5"/>
    <x v="0"/>
    <x v="25"/>
    <n v="0"/>
    <n v="0"/>
    <n v="4.5"/>
  </r>
  <r>
    <n v="370"/>
    <x v="176"/>
    <n v="5"/>
    <n v="20.6"/>
    <n v="1198"/>
    <n v="5.4"/>
    <n v="1013.1"/>
    <n v="0.77"/>
    <x v="29"/>
    <n v="0.8"/>
    <x v="5"/>
    <x v="0"/>
    <x v="25"/>
    <n v="0"/>
    <n v="0"/>
    <n v="2.6000000000000014"/>
  </r>
  <r>
    <n v="370"/>
    <x v="177"/>
    <n v="3.5"/>
    <n v="19.3"/>
    <n v="1782"/>
    <n v="1"/>
    <n v="1021.8"/>
    <n v="0.7"/>
    <x v="29"/>
    <n v="0.8"/>
    <x v="5"/>
    <x v="0"/>
    <x v="25"/>
    <n v="0"/>
    <n v="0"/>
    <n v="1.3000000000000007"/>
  </r>
  <r>
    <n v="370"/>
    <x v="178"/>
    <n v="4.3"/>
    <n v="22.3"/>
    <n v="2220"/>
    <n v="0"/>
    <n v="1024.0999999999999"/>
    <n v="0.72"/>
    <x v="29"/>
    <n v="0.8"/>
    <x v="5"/>
    <x v="0"/>
    <x v="25"/>
    <n v="0"/>
    <n v="0"/>
    <n v="4.3000000000000007"/>
  </r>
  <r>
    <n v="370"/>
    <x v="179"/>
    <n v="3"/>
    <n v="23.3"/>
    <n v="2778"/>
    <n v="0"/>
    <n v="1023.8"/>
    <n v="0.69"/>
    <x v="29"/>
    <n v="0.8"/>
    <x v="5"/>
    <x v="0"/>
    <x v="25"/>
    <n v="0"/>
    <n v="0"/>
    <n v="5.3000000000000007"/>
  </r>
  <r>
    <n v="370"/>
    <x v="180"/>
    <n v="3"/>
    <n v="25.4"/>
    <n v="2937"/>
    <n v="0"/>
    <n v="1019.1"/>
    <n v="0.55000000000000004"/>
    <x v="29"/>
    <n v="0.8"/>
    <x v="5"/>
    <x v="0"/>
    <x v="26"/>
    <n v="0"/>
    <n v="0"/>
    <n v="7.3999999999999986"/>
  </r>
  <r>
    <n v="370"/>
    <x v="181"/>
    <n v="2"/>
    <n v="29"/>
    <n v="2813"/>
    <n v="0"/>
    <n v="1014.6"/>
    <n v="0.45"/>
    <x v="29"/>
    <n v="0.8"/>
    <x v="6"/>
    <x v="0"/>
    <x v="26"/>
    <n v="0"/>
    <n v="0"/>
    <n v="11"/>
  </r>
  <r>
    <n v="370"/>
    <x v="182"/>
    <n v="3"/>
    <n v="25.1"/>
    <n v="2511"/>
    <n v="1.4"/>
    <n v="1015.2"/>
    <n v="0.63"/>
    <x v="29"/>
    <n v="0.8"/>
    <x v="6"/>
    <x v="0"/>
    <x v="26"/>
    <n v="0"/>
    <n v="0"/>
    <n v="7.1000000000000014"/>
  </r>
  <r>
    <n v="370"/>
    <x v="183"/>
    <n v="3.2"/>
    <n v="18"/>
    <n v="2773"/>
    <n v="0"/>
    <n v="1026.3"/>
    <n v="0.61"/>
    <x v="29"/>
    <n v="0.8"/>
    <x v="6"/>
    <x v="0"/>
    <x v="26"/>
    <n v="0"/>
    <n v="0"/>
    <n v="0"/>
  </r>
  <r>
    <n v="370"/>
    <x v="184"/>
    <n v="1.9"/>
    <n v="18.7"/>
    <n v="2640"/>
    <n v="0"/>
    <n v="1025.8"/>
    <n v="0.56000000000000005"/>
    <x v="29"/>
    <n v="0.8"/>
    <x v="6"/>
    <x v="0"/>
    <x v="26"/>
    <n v="0"/>
    <n v="0"/>
    <n v="0.69999999999999929"/>
  </r>
  <r>
    <n v="370"/>
    <x v="185"/>
    <n v="5"/>
    <n v="19.600000000000001"/>
    <n v="1540"/>
    <n v="-0.1"/>
    <n v="1015.7"/>
    <n v="0.56999999999999995"/>
    <x v="29"/>
    <n v="0.8"/>
    <x v="6"/>
    <x v="0"/>
    <x v="26"/>
    <n v="0"/>
    <n v="0"/>
    <n v="1.6000000000000014"/>
  </r>
  <r>
    <n v="370"/>
    <x v="186"/>
    <n v="3.6"/>
    <n v="17"/>
    <n v="496"/>
    <n v="8.6999999999999993"/>
    <n v="1006.8"/>
    <n v="0.89"/>
    <x v="29"/>
    <n v="0.8"/>
    <x v="6"/>
    <x v="0"/>
    <x v="26"/>
    <n v="1"/>
    <n v="0.8"/>
    <n v="0"/>
  </r>
  <r>
    <n v="370"/>
    <x v="187"/>
    <n v="4.5"/>
    <n v="16.600000000000001"/>
    <n v="1971"/>
    <n v="-0.1"/>
    <n v="1007"/>
    <n v="0.73"/>
    <x v="29"/>
    <n v="0.8"/>
    <x v="6"/>
    <x v="0"/>
    <x v="27"/>
    <n v="1.3999999999999986"/>
    <n v="1.119999999999999"/>
    <n v="0"/>
  </r>
  <r>
    <n v="370"/>
    <x v="188"/>
    <n v="3.3"/>
    <n v="14.8"/>
    <n v="1520"/>
    <n v="4.9000000000000004"/>
    <n v="1015.2"/>
    <n v="0.77"/>
    <x v="29"/>
    <n v="0.8"/>
    <x v="6"/>
    <x v="0"/>
    <x v="27"/>
    <n v="3.1999999999999993"/>
    <n v="2.5599999999999996"/>
    <n v="0"/>
  </r>
  <r>
    <n v="370"/>
    <x v="189"/>
    <n v="2.2999999999999998"/>
    <n v="17.8"/>
    <n v="2647"/>
    <n v="0"/>
    <n v="1021.2"/>
    <n v="0.65"/>
    <x v="29"/>
    <n v="0.8"/>
    <x v="6"/>
    <x v="0"/>
    <x v="27"/>
    <n v="0.19999999999999929"/>
    <n v="0.15999999999999945"/>
    <n v="0"/>
  </r>
  <r>
    <n v="370"/>
    <x v="190"/>
    <n v="2.5"/>
    <n v="19.600000000000001"/>
    <n v="2377"/>
    <n v="0"/>
    <n v="1022.1"/>
    <n v="0.65"/>
    <x v="29"/>
    <n v="0.8"/>
    <x v="6"/>
    <x v="0"/>
    <x v="27"/>
    <n v="0"/>
    <n v="0"/>
    <n v="1.6000000000000014"/>
  </r>
  <r>
    <n v="370"/>
    <x v="191"/>
    <n v="3"/>
    <n v="19.7"/>
    <n v="2017"/>
    <n v="0"/>
    <n v="1019.9"/>
    <n v="0.7"/>
    <x v="29"/>
    <n v="0.8"/>
    <x v="6"/>
    <x v="0"/>
    <x v="27"/>
    <n v="0"/>
    <n v="0"/>
    <n v="1.6999999999999993"/>
  </r>
  <r>
    <n v="370"/>
    <x v="192"/>
    <n v="3"/>
    <n v="20.3"/>
    <n v="2250"/>
    <n v="0"/>
    <n v="1014.8"/>
    <n v="0.68"/>
    <x v="29"/>
    <n v="0.8"/>
    <x v="6"/>
    <x v="0"/>
    <x v="27"/>
    <n v="0"/>
    <n v="0"/>
    <n v="2.3000000000000007"/>
  </r>
  <r>
    <n v="370"/>
    <x v="193"/>
    <n v="1.9"/>
    <n v="19.8"/>
    <n v="1450"/>
    <n v="-0.1"/>
    <n v="1011.4"/>
    <n v="0.78"/>
    <x v="29"/>
    <n v="0.8"/>
    <x v="6"/>
    <x v="0"/>
    <x v="27"/>
    <n v="0"/>
    <n v="0"/>
    <n v="1.8000000000000007"/>
  </r>
  <r>
    <n v="370"/>
    <x v="194"/>
    <n v="3"/>
    <n v="20.6"/>
    <n v="1811"/>
    <n v="0.1"/>
    <n v="1014.4"/>
    <n v="0.69"/>
    <x v="29"/>
    <n v="0.8"/>
    <x v="6"/>
    <x v="0"/>
    <x v="28"/>
    <n v="0"/>
    <n v="0"/>
    <n v="2.6000000000000014"/>
  </r>
  <r>
    <n v="370"/>
    <x v="195"/>
    <n v="3.9"/>
    <n v="19.399999999999999"/>
    <n v="1771"/>
    <n v="-0.1"/>
    <n v="1017.3"/>
    <n v="0.56000000000000005"/>
    <x v="29"/>
    <n v="0.8"/>
    <x v="6"/>
    <x v="0"/>
    <x v="28"/>
    <n v="0"/>
    <n v="0"/>
    <n v="1.3999999999999986"/>
  </r>
  <r>
    <n v="370"/>
    <x v="196"/>
    <n v="4.5"/>
    <n v="17.2"/>
    <n v="1350"/>
    <n v="2.2999999999999998"/>
    <n v="1014.5"/>
    <n v="0.77"/>
    <x v="29"/>
    <n v="0.8"/>
    <x v="6"/>
    <x v="0"/>
    <x v="28"/>
    <n v="0.80000000000000071"/>
    <n v="0.64000000000000057"/>
    <n v="0"/>
  </r>
  <r>
    <n v="370"/>
    <x v="197"/>
    <n v="2.2000000000000002"/>
    <n v="18.899999999999999"/>
    <n v="2747"/>
    <n v="0"/>
    <n v="1017.5"/>
    <n v="0.68"/>
    <x v="29"/>
    <n v="0.8"/>
    <x v="6"/>
    <x v="0"/>
    <x v="28"/>
    <n v="0"/>
    <n v="0"/>
    <n v="0.89999999999999858"/>
  </r>
  <r>
    <n v="370"/>
    <x v="198"/>
    <n v="1.6"/>
    <n v="22.1"/>
    <n v="2197"/>
    <n v="0"/>
    <n v="1014"/>
    <n v="0.6"/>
    <x v="29"/>
    <n v="0.8"/>
    <x v="6"/>
    <x v="0"/>
    <x v="28"/>
    <n v="0"/>
    <n v="0"/>
    <n v="4.1000000000000014"/>
  </r>
  <r>
    <n v="370"/>
    <x v="199"/>
    <n v="3.6"/>
    <n v="23.9"/>
    <n v="1885"/>
    <n v="0.5"/>
    <n v="1007"/>
    <n v="0.65"/>
    <x v="29"/>
    <n v="0.8"/>
    <x v="6"/>
    <x v="0"/>
    <x v="28"/>
    <n v="0"/>
    <n v="0"/>
    <n v="5.8999999999999986"/>
  </r>
  <r>
    <n v="370"/>
    <x v="200"/>
    <n v="3"/>
    <n v="20.6"/>
    <n v="1521"/>
    <n v="5.0999999999999996"/>
    <n v="1004.1"/>
    <n v="0.8"/>
    <x v="29"/>
    <n v="0.8"/>
    <x v="6"/>
    <x v="0"/>
    <x v="28"/>
    <n v="0"/>
    <n v="0"/>
    <n v="2.6000000000000014"/>
  </r>
  <r>
    <n v="370"/>
    <x v="201"/>
    <n v="4"/>
    <n v="18.600000000000001"/>
    <n v="1802"/>
    <n v="11.7"/>
    <n v="1003.5"/>
    <n v="0.79"/>
    <x v="29"/>
    <n v="0.8"/>
    <x v="6"/>
    <x v="0"/>
    <x v="29"/>
    <n v="0"/>
    <n v="0"/>
    <n v="0.60000000000000142"/>
  </r>
  <r>
    <n v="370"/>
    <x v="202"/>
    <n v="4.7"/>
    <n v="19.399999999999999"/>
    <n v="1894"/>
    <n v="-0.1"/>
    <n v="1009.5"/>
    <n v="0.75"/>
    <x v="29"/>
    <n v="0.8"/>
    <x v="6"/>
    <x v="0"/>
    <x v="29"/>
    <n v="0"/>
    <n v="0"/>
    <n v="1.3999999999999986"/>
  </r>
  <r>
    <n v="370"/>
    <x v="203"/>
    <n v="3.3"/>
    <n v="18.3"/>
    <n v="1321"/>
    <n v="-0.1"/>
    <n v="1012.4"/>
    <n v="0.8"/>
    <x v="29"/>
    <n v="0.8"/>
    <x v="6"/>
    <x v="0"/>
    <x v="29"/>
    <n v="0"/>
    <n v="0"/>
    <n v="0.30000000000000071"/>
  </r>
  <r>
    <n v="370"/>
    <x v="204"/>
    <n v="1.5"/>
    <n v="19.7"/>
    <n v="2027"/>
    <n v="0"/>
    <n v="1014.4"/>
    <n v="0.76"/>
    <x v="29"/>
    <n v="0.8"/>
    <x v="6"/>
    <x v="0"/>
    <x v="29"/>
    <n v="0"/>
    <n v="0"/>
    <n v="1.6999999999999993"/>
  </r>
  <r>
    <n v="370"/>
    <x v="205"/>
    <n v="1.4"/>
    <n v="18.3"/>
    <n v="918"/>
    <n v="-0.1"/>
    <n v="1017.6"/>
    <n v="0.87"/>
    <x v="29"/>
    <n v="0.8"/>
    <x v="6"/>
    <x v="0"/>
    <x v="29"/>
    <n v="0"/>
    <n v="0"/>
    <n v="0.30000000000000071"/>
  </r>
  <r>
    <n v="370"/>
    <x v="206"/>
    <n v="2.2000000000000002"/>
    <n v="20.2"/>
    <n v="1521"/>
    <n v="-0.1"/>
    <n v="1016"/>
    <n v="0.74"/>
    <x v="29"/>
    <n v="0.8"/>
    <x v="6"/>
    <x v="0"/>
    <x v="29"/>
    <n v="0"/>
    <n v="0"/>
    <n v="2.1999999999999993"/>
  </r>
  <r>
    <n v="370"/>
    <x v="207"/>
    <n v="2.2999999999999998"/>
    <n v="17.899999999999999"/>
    <n v="1098"/>
    <n v="0.3"/>
    <n v="1014.7"/>
    <n v="0.79"/>
    <x v="29"/>
    <n v="0.8"/>
    <x v="6"/>
    <x v="0"/>
    <x v="29"/>
    <n v="0.10000000000000142"/>
    <n v="8.000000000000114E-2"/>
    <n v="0"/>
  </r>
  <r>
    <n v="370"/>
    <x v="208"/>
    <n v="3.1"/>
    <n v="17"/>
    <n v="1514"/>
    <n v="-0.1"/>
    <n v="1017.8"/>
    <n v="0.75"/>
    <x v="29"/>
    <n v="0.8"/>
    <x v="6"/>
    <x v="0"/>
    <x v="30"/>
    <n v="1"/>
    <n v="0.8"/>
    <n v="0"/>
  </r>
  <r>
    <n v="370"/>
    <x v="209"/>
    <n v="2.5"/>
    <n v="18"/>
    <n v="1503"/>
    <n v="-0.1"/>
    <n v="1017.3"/>
    <n v="0.72"/>
    <x v="29"/>
    <n v="0.8"/>
    <x v="6"/>
    <x v="0"/>
    <x v="30"/>
    <n v="0"/>
    <n v="0"/>
    <n v="0"/>
  </r>
  <r>
    <n v="370"/>
    <x v="210"/>
    <n v="3.3"/>
    <n v="18"/>
    <n v="2309"/>
    <n v="0"/>
    <n v="1016.7"/>
    <n v="0.66"/>
    <x v="29"/>
    <n v="0.8"/>
    <x v="6"/>
    <x v="0"/>
    <x v="30"/>
    <n v="0"/>
    <n v="0"/>
    <n v="0"/>
  </r>
  <r>
    <n v="370"/>
    <x v="211"/>
    <n v="3.3"/>
    <n v="17.7"/>
    <n v="1138"/>
    <n v="3.1"/>
    <n v="1014.5"/>
    <n v="0.85"/>
    <x v="29"/>
    <n v="0.8"/>
    <x v="6"/>
    <x v="0"/>
    <x v="30"/>
    <n v="0.30000000000000071"/>
    <n v="0.24000000000000057"/>
    <n v="0"/>
  </r>
  <r>
    <n v="370"/>
    <x v="212"/>
    <n v="3.5"/>
    <n v="16.600000000000001"/>
    <n v="1624"/>
    <n v="5.8"/>
    <n v="1012.4"/>
    <n v="0.84"/>
    <x v="29"/>
    <n v="0.8"/>
    <x v="7"/>
    <x v="0"/>
    <x v="30"/>
    <n v="1.3999999999999986"/>
    <n v="1.119999999999999"/>
    <n v="0"/>
  </r>
  <r>
    <n v="370"/>
    <x v="213"/>
    <n v="3.9"/>
    <n v="16.3"/>
    <n v="1415"/>
    <n v="2.2000000000000002"/>
    <n v="1014.7"/>
    <n v="0.83"/>
    <x v="29"/>
    <n v="0.8"/>
    <x v="7"/>
    <x v="0"/>
    <x v="30"/>
    <n v="1.6999999999999993"/>
    <n v="1.3599999999999994"/>
    <n v="0"/>
  </r>
  <r>
    <n v="370"/>
    <x v="214"/>
    <n v="4.5"/>
    <n v="18.8"/>
    <n v="1921"/>
    <n v="4.5"/>
    <n v="1017.5"/>
    <n v="0.71"/>
    <x v="29"/>
    <n v="0.8"/>
    <x v="7"/>
    <x v="0"/>
    <x v="30"/>
    <n v="0"/>
    <n v="0"/>
    <n v="0.80000000000000071"/>
  </r>
  <r>
    <n v="370"/>
    <x v="215"/>
    <n v="5.4"/>
    <n v="21"/>
    <n v="1825"/>
    <n v="1.3"/>
    <n v="1016"/>
    <n v="0.78"/>
    <x v="29"/>
    <n v="0.8"/>
    <x v="7"/>
    <x v="0"/>
    <x v="31"/>
    <n v="0"/>
    <n v="0"/>
    <n v="3"/>
  </r>
  <r>
    <n v="370"/>
    <x v="216"/>
    <n v="4"/>
    <n v="17.399999999999999"/>
    <n v="1944"/>
    <n v="-0.1"/>
    <n v="1020"/>
    <n v="0.68"/>
    <x v="29"/>
    <n v="0.8"/>
    <x v="7"/>
    <x v="0"/>
    <x v="31"/>
    <n v="0.60000000000000142"/>
    <n v="0.48000000000000115"/>
    <n v="0"/>
  </r>
  <r>
    <n v="370"/>
    <x v="217"/>
    <n v="2.5"/>
    <n v="17"/>
    <n v="1843"/>
    <n v="0"/>
    <n v="1023.4"/>
    <n v="0.68"/>
    <x v="29"/>
    <n v="0.8"/>
    <x v="7"/>
    <x v="0"/>
    <x v="31"/>
    <n v="1"/>
    <n v="0.8"/>
    <n v="0"/>
  </r>
  <r>
    <n v="370"/>
    <x v="218"/>
    <n v="3.1"/>
    <n v="20.5"/>
    <n v="1857"/>
    <n v="0"/>
    <n v="1016.8"/>
    <n v="0.56000000000000005"/>
    <x v="29"/>
    <n v="0.8"/>
    <x v="7"/>
    <x v="0"/>
    <x v="31"/>
    <n v="0"/>
    <n v="0"/>
    <n v="2.5"/>
  </r>
  <r>
    <n v="370"/>
    <x v="219"/>
    <n v="3"/>
    <n v="19.7"/>
    <n v="1339"/>
    <n v="0"/>
    <n v="1018.6"/>
    <n v="0.7"/>
    <x v="29"/>
    <n v="0.8"/>
    <x v="7"/>
    <x v="0"/>
    <x v="31"/>
    <n v="0"/>
    <n v="0"/>
    <n v="1.6999999999999993"/>
  </r>
  <r>
    <n v="370"/>
    <x v="220"/>
    <n v="2.5"/>
    <n v="18.100000000000001"/>
    <n v="2386"/>
    <n v="0"/>
    <n v="1021.1"/>
    <n v="0.72"/>
    <x v="29"/>
    <n v="0.8"/>
    <x v="7"/>
    <x v="0"/>
    <x v="31"/>
    <n v="0"/>
    <n v="0"/>
    <n v="0.10000000000000142"/>
  </r>
  <r>
    <n v="370"/>
    <x v="221"/>
    <n v="2.5"/>
    <n v="19.100000000000001"/>
    <n v="2062"/>
    <n v="0"/>
    <n v="1027"/>
    <n v="0.67"/>
    <x v="29"/>
    <n v="0.8"/>
    <x v="7"/>
    <x v="0"/>
    <x v="31"/>
    <n v="0"/>
    <n v="0"/>
    <n v="1.1000000000000014"/>
  </r>
  <r>
    <n v="370"/>
    <x v="222"/>
    <n v="2.2999999999999998"/>
    <n v="22.3"/>
    <n v="2380"/>
    <n v="0"/>
    <n v="1022.7"/>
    <n v="0.54"/>
    <x v="29"/>
    <n v="0.8"/>
    <x v="7"/>
    <x v="0"/>
    <x v="32"/>
    <n v="0"/>
    <n v="0"/>
    <n v="4.3000000000000007"/>
  </r>
  <r>
    <n v="370"/>
    <x v="223"/>
    <n v="2"/>
    <n v="24.2"/>
    <n v="2195"/>
    <n v="0"/>
    <n v="1015.1"/>
    <n v="0.56000000000000005"/>
    <x v="29"/>
    <n v="0.8"/>
    <x v="7"/>
    <x v="0"/>
    <x v="32"/>
    <n v="0"/>
    <n v="0"/>
    <n v="6.1999999999999993"/>
  </r>
  <r>
    <n v="370"/>
    <x v="224"/>
    <n v="2"/>
    <n v="25"/>
    <n v="1945"/>
    <n v="0"/>
    <n v="1015.2"/>
    <n v="0.67"/>
    <x v="29"/>
    <n v="0.8"/>
    <x v="7"/>
    <x v="0"/>
    <x v="32"/>
    <n v="0"/>
    <n v="0"/>
    <n v="7"/>
  </r>
  <r>
    <n v="370"/>
    <x v="225"/>
    <n v="2.7"/>
    <n v="25.1"/>
    <n v="1841"/>
    <n v="-0.1"/>
    <n v="1018.5"/>
    <n v="0.66"/>
    <x v="29"/>
    <n v="0.8"/>
    <x v="7"/>
    <x v="0"/>
    <x v="32"/>
    <n v="0"/>
    <n v="0"/>
    <n v="7.1000000000000014"/>
  </r>
  <r>
    <n v="370"/>
    <x v="226"/>
    <n v="2.8"/>
    <n v="22.5"/>
    <n v="2136"/>
    <n v="0"/>
    <n v="1023.3"/>
    <n v="0.69"/>
    <x v="29"/>
    <n v="0.8"/>
    <x v="7"/>
    <x v="0"/>
    <x v="32"/>
    <n v="0"/>
    <n v="0"/>
    <n v="4.5"/>
  </r>
  <r>
    <n v="370"/>
    <x v="227"/>
    <n v="3.7"/>
    <n v="18.5"/>
    <n v="686"/>
    <n v="0"/>
    <n v="1025"/>
    <n v="0.74"/>
    <x v="29"/>
    <n v="0.8"/>
    <x v="7"/>
    <x v="0"/>
    <x v="32"/>
    <n v="0"/>
    <n v="0"/>
    <n v="0.5"/>
  </r>
  <r>
    <n v="370"/>
    <x v="228"/>
    <n v="2.1"/>
    <n v="16.100000000000001"/>
    <n v="1120"/>
    <n v="0"/>
    <n v="1023.1"/>
    <n v="0.79"/>
    <x v="29"/>
    <n v="0.8"/>
    <x v="7"/>
    <x v="0"/>
    <x v="32"/>
    <n v="1.8999999999999986"/>
    <n v="1.5199999999999989"/>
    <n v="0"/>
  </r>
  <r>
    <n v="370"/>
    <x v="229"/>
    <n v="3.1"/>
    <n v="20.5"/>
    <n v="1950"/>
    <n v="0"/>
    <n v="1019.5"/>
    <n v="0.63"/>
    <x v="29"/>
    <n v="0.8"/>
    <x v="7"/>
    <x v="0"/>
    <x v="33"/>
    <n v="0"/>
    <n v="0"/>
    <n v="2.5"/>
  </r>
  <r>
    <n v="370"/>
    <x v="230"/>
    <n v="3.5"/>
    <n v="21.2"/>
    <n v="2199"/>
    <n v="0"/>
    <n v="1014.1"/>
    <n v="0.61"/>
    <x v="29"/>
    <n v="0.8"/>
    <x v="7"/>
    <x v="0"/>
    <x v="33"/>
    <n v="0"/>
    <n v="0"/>
    <n v="3.1999999999999993"/>
  </r>
  <r>
    <n v="370"/>
    <x v="231"/>
    <n v="3.8"/>
    <n v="18.600000000000001"/>
    <n v="1843"/>
    <n v="0"/>
    <n v="1012.6"/>
    <n v="0.65"/>
    <x v="29"/>
    <n v="0.8"/>
    <x v="7"/>
    <x v="0"/>
    <x v="33"/>
    <n v="0"/>
    <n v="0"/>
    <n v="0.60000000000000142"/>
  </r>
  <r>
    <n v="370"/>
    <x v="232"/>
    <n v="4.0999999999999996"/>
    <n v="16.7"/>
    <n v="1950"/>
    <n v="0"/>
    <n v="1014.2"/>
    <n v="0.65"/>
    <x v="29"/>
    <n v="0.8"/>
    <x v="7"/>
    <x v="0"/>
    <x v="33"/>
    <n v="1.3000000000000007"/>
    <n v="1.0400000000000007"/>
    <n v="0"/>
  </r>
  <r>
    <n v="370"/>
    <x v="233"/>
    <n v="2.4"/>
    <n v="15.5"/>
    <n v="865"/>
    <n v="0"/>
    <n v="1019.6"/>
    <n v="0.67"/>
    <x v="29"/>
    <n v="0.8"/>
    <x v="7"/>
    <x v="0"/>
    <x v="33"/>
    <n v="2.5"/>
    <n v="2"/>
    <n v="0"/>
  </r>
  <r>
    <n v="370"/>
    <x v="234"/>
    <n v="2.5"/>
    <n v="15.3"/>
    <n v="1537"/>
    <n v="-0.1"/>
    <n v="1020"/>
    <n v="0.66"/>
    <x v="29"/>
    <n v="0.8"/>
    <x v="7"/>
    <x v="0"/>
    <x v="33"/>
    <n v="2.6999999999999993"/>
    <n v="2.1599999999999997"/>
    <n v="0"/>
  </r>
  <r>
    <n v="370"/>
    <x v="235"/>
    <n v="1.3"/>
    <n v="14.2"/>
    <n v="2002"/>
    <n v="0"/>
    <n v="1021.3"/>
    <n v="0.66"/>
    <x v="29"/>
    <n v="0.8"/>
    <x v="7"/>
    <x v="0"/>
    <x v="33"/>
    <n v="3.8000000000000007"/>
    <n v="3.0400000000000009"/>
    <n v="0"/>
  </r>
  <r>
    <n v="370"/>
    <x v="236"/>
    <n v="1.6"/>
    <n v="16.8"/>
    <n v="2087"/>
    <n v="0"/>
    <n v="1018.1"/>
    <n v="0.57999999999999996"/>
    <x v="29"/>
    <n v="0.8"/>
    <x v="7"/>
    <x v="0"/>
    <x v="34"/>
    <n v="1.1999999999999993"/>
    <n v="0.95999999999999952"/>
    <n v="0"/>
  </r>
  <r>
    <n v="370"/>
    <x v="237"/>
    <n v="2.7"/>
    <n v="21.2"/>
    <n v="1612"/>
    <n v="0"/>
    <n v="1009.8"/>
    <n v="0.54"/>
    <x v="29"/>
    <n v="0.8"/>
    <x v="7"/>
    <x v="0"/>
    <x v="34"/>
    <n v="0"/>
    <n v="0"/>
    <n v="3.1999999999999993"/>
  </r>
  <r>
    <n v="370"/>
    <x v="238"/>
    <n v="2.7"/>
    <n v="20.2"/>
    <n v="1483"/>
    <n v="0"/>
    <n v="1007.8"/>
    <n v="0.63"/>
    <x v="29"/>
    <n v="0.8"/>
    <x v="7"/>
    <x v="0"/>
    <x v="34"/>
    <n v="0"/>
    <n v="0"/>
    <n v="2.1999999999999993"/>
  </r>
  <r>
    <n v="370"/>
    <x v="239"/>
    <n v="2.9"/>
    <n v="19"/>
    <n v="1386"/>
    <n v="-0.1"/>
    <n v="1003.8"/>
    <n v="0.68"/>
    <x v="29"/>
    <n v="0.8"/>
    <x v="7"/>
    <x v="0"/>
    <x v="34"/>
    <n v="0"/>
    <n v="0"/>
    <n v="1"/>
  </r>
  <r>
    <n v="370"/>
    <x v="240"/>
    <n v="4.0999999999999996"/>
    <n v="17"/>
    <n v="1222"/>
    <n v="5.4"/>
    <n v="1000.9"/>
    <n v="0.74"/>
    <x v="29"/>
    <n v="0.8"/>
    <x v="7"/>
    <x v="0"/>
    <x v="34"/>
    <n v="1"/>
    <n v="0.8"/>
    <n v="0"/>
  </r>
  <r>
    <n v="370"/>
    <x v="241"/>
    <n v="4.5"/>
    <n v="18.5"/>
    <n v="1638"/>
    <n v="0"/>
    <n v="1006.8"/>
    <n v="0.7"/>
    <x v="29"/>
    <n v="0.8"/>
    <x v="7"/>
    <x v="0"/>
    <x v="34"/>
    <n v="0"/>
    <n v="0"/>
    <n v="0.5"/>
  </r>
  <r>
    <n v="370"/>
    <x v="242"/>
    <n v="3.3"/>
    <n v="19.8"/>
    <n v="1034"/>
    <n v="0.7"/>
    <n v="1007.3"/>
    <n v="0.79"/>
    <x v="29"/>
    <n v="0.8"/>
    <x v="7"/>
    <x v="0"/>
    <x v="34"/>
    <n v="0"/>
    <n v="0"/>
    <n v="1.8000000000000007"/>
  </r>
  <r>
    <n v="370"/>
    <x v="243"/>
    <n v="3.8"/>
    <n v="18.7"/>
    <n v="1277"/>
    <n v="-0.1"/>
    <n v="1007.1"/>
    <n v="0.71"/>
    <x v="29"/>
    <n v="0.8"/>
    <x v="8"/>
    <x v="0"/>
    <x v="35"/>
    <n v="0"/>
    <n v="0"/>
    <n v="0.69999999999999929"/>
  </r>
  <r>
    <n v="370"/>
    <x v="244"/>
    <n v="4.7"/>
    <n v="17.7"/>
    <n v="1580"/>
    <n v="-0.1"/>
    <n v="1008"/>
    <n v="0.69"/>
    <x v="29"/>
    <n v="0.8"/>
    <x v="8"/>
    <x v="0"/>
    <x v="35"/>
    <n v="0.30000000000000071"/>
    <n v="0.24000000000000057"/>
    <n v="0"/>
  </r>
  <r>
    <n v="370"/>
    <x v="245"/>
    <n v="5.8"/>
    <n v="19.100000000000001"/>
    <n v="671"/>
    <n v="11.4"/>
    <n v="1005"/>
    <n v="0.79"/>
    <x v="29"/>
    <n v="0.8"/>
    <x v="8"/>
    <x v="0"/>
    <x v="35"/>
    <n v="0"/>
    <n v="0"/>
    <n v="1.1000000000000014"/>
  </r>
  <r>
    <n v="370"/>
    <x v="246"/>
    <n v="4.3"/>
    <n v="17.8"/>
    <n v="1371"/>
    <n v="3.1"/>
    <n v="1010.7"/>
    <n v="0.77"/>
    <x v="29"/>
    <n v="0.8"/>
    <x v="8"/>
    <x v="0"/>
    <x v="35"/>
    <n v="0.19999999999999929"/>
    <n v="0.15999999999999945"/>
    <n v="0"/>
  </r>
  <r>
    <n v="370"/>
    <x v="247"/>
    <n v="2.8"/>
    <n v="15.1"/>
    <n v="1536"/>
    <n v="-0.1"/>
    <n v="1020.3"/>
    <n v="0.82"/>
    <x v="29"/>
    <n v="0.8"/>
    <x v="8"/>
    <x v="0"/>
    <x v="35"/>
    <n v="2.9000000000000004"/>
    <n v="2.3200000000000003"/>
    <n v="0"/>
  </r>
  <r>
    <n v="370"/>
    <x v="248"/>
    <n v="2.1"/>
    <n v="17.399999999999999"/>
    <n v="1724"/>
    <n v="0"/>
    <n v="1021.9"/>
    <n v="0.65"/>
    <x v="29"/>
    <n v="0.8"/>
    <x v="8"/>
    <x v="0"/>
    <x v="35"/>
    <n v="0.60000000000000142"/>
    <n v="0.48000000000000115"/>
    <n v="0"/>
  </r>
  <r>
    <n v="370"/>
    <x v="249"/>
    <n v="3.7"/>
    <n v="21.4"/>
    <n v="1940"/>
    <n v="0"/>
    <n v="1014.1"/>
    <n v="0.56000000000000005"/>
    <x v="29"/>
    <n v="0.8"/>
    <x v="8"/>
    <x v="0"/>
    <x v="35"/>
    <n v="0"/>
    <n v="0"/>
    <n v="3.3999999999999986"/>
  </r>
  <r>
    <n v="370"/>
    <x v="250"/>
    <n v="2.5"/>
    <n v="19.8"/>
    <n v="1282"/>
    <n v="1.5"/>
    <n v="1016.3"/>
    <n v="0.73"/>
    <x v="29"/>
    <n v="0.8"/>
    <x v="8"/>
    <x v="0"/>
    <x v="36"/>
    <n v="0"/>
    <n v="0"/>
    <n v="1.8000000000000007"/>
  </r>
  <r>
    <n v="370"/>
    <x v="251"/>
    <n v="1.8"/>
    <n v="13.9"/>
    <n v="728"/>
    <n v="26"/>
    <n v="1016.1"/>
    <n v="0.9"/>
    <x v="29"/>
    <n v="0.8"/>
    <x v="8"/>
    <x v="0"/>
    <x v="36"/>
    <n v="4.0999999999999996"/>
    <n v="3.28"/>
    <n v="0"/>
  </r>
  <r>
    <n v="370"/>
    <x v="252"/>
    <n v="3"/>
    <n v="16.100000000000001"/>
    <n v="1549"/>
    <n v="-0.1"/>
    <n v="1007.6"/>
    <n v="0.73"/>
    <x v="29"/>
    <n v="0.8"/>
    <x v="8"/>
    <x v="0"/>
    <x v="36"/>
    <n v="1.8999999999999986"/>
    <n v="1.5199999999999989"/>
    <n v="0"/>
  </r>
  <r>
    <n v="370"/>
    <x v="253"/>
    <n v="5.6"/>
    <n v="15.3"/>
    <n v="1293"/>
    <n v="3.6"/>
    <n v="1006"/>
    <n v="0.8"/>
    <x v="29"/>
    <n v="0.8"/>
    <x v="8"/>
    <x v="0"/>
    <x v="36"/>
    <n v="2.6999999999999993"/>
    <n v="2.1599999999999997"/>
    <n v="0"/>
  </r>
  <r>
    <n v="370"/>
    <x v="254"/>
    <n v="5.5"/>
    <n v="14.4"/>
    <n v="1495"/>
    <n v="1.8"/>
    <n v="1013.7"/>
    <n v="0.75"/>
    <x v="29"/>
    <n v="0.8"/>
    <x v="8"/>
    <x v="0"/>
    <x v="36"/>
    <n v="3.5999999999999996"/>
    <n v="2.88"/>
    <n v="0"/>
  </r>
  <r>
    <n v="370"/>
    <x v="255"/>
    <n v="4.7"/>
    <n v="14.4"/>
    <n v="1222"/>
    <n v="6.4"/>
    <n v="1012.7"/>
    <n v="0.82"/>
    <x v="29"/>
    <n v="0.8"/>
    <x v="8"/>
    <x v="0"/>
    <x v="36"/>
    <n v="3.5999999999999996"/>
    <n v="2.88"/>
    <n v="0"/>
  </r>
  <r>
    <n v="370"/>
    <x v="256"/>
    <n v="4"/>
    <n v="15.2"/>
    <n v="1500"/>
    <n v="5.4"/>
    <n v="1011.9"/>
    <n v="0.8"/>
    <x v="29"/>
    <n v="0.8"/>
    <x v="8"/>
    <x v="0"/>
    <x v="36"/>
    <n v="2.8000000000000007"/>
    <n v="2.2400000000000007"/>
    <n v="0"/>
  </r>
  <r>
    <n v="370"/>
    <x v="257"/>
    <n v="8.8000000000000007"/>
    <n v="16.8"/>
    <n v="1265"/>
    <n v="4.2"/>
    <n v="1007.9"/>
    <n v="0.75"/>
    <x v="29"/>
    <n v="0.8"/>
    <x v="8"/>
    <x v="0"/>
    <x v="37"/>
    <n v="1.1999999999999993"/>
    <n v="0.95999999999999952"/>
    <n v="0"/>
  </r>
  <r>
    <n v="370"/>
    <x v="258"/>
    <n v="7.2"/>
    <n v="15.4"/>
    <n v="1107"/>
    <n v="0.3"/>
    <n v="1016.1"/>
    <n v="0.7"/>
    <x v="29"/>
    <n v="0.8"/>
    <x v="8"/>
    <x v="0"/>
    <x v="37"/>
    <n v="2.5999999999999996"/>
    <n v="2.0799999999999996"/>
    <n v="0"/>
  </r>
  <r>
    <n v="370"/>
    <x v="259"/>
    <n v="5"/>
    <n v="15.6"/>
    <n v="535"/>
    <n v="0.1"/>
    <n v="1019.7"/>
    <n v="0.78"/>
    <x v="29"/>
    <n v="0.8"/>
    <x v="8"/>
    <x v="0"/>
    <x v="37"/>
    <n v="2.4000000000000004"/>
    <n v="1.9200000000000004"/>
    <n v="0"/>
  </r>
  <r>
    <n v="370"/>
    <x v="260"/>
    <n v="5.3"/>
    <n v="18.600000000000001"/>
    <n v="833"/>
    <n v="0"/>
    <n v="1021.5"/>
    <n v="0.79"/>
    <x v="29"/>
    <n v="0.8"/>
    <x v="8"/>
    <x v="0"/>
    <x v="37"/>
    <n v="0"/>
    <n v="0"/>
    <n v="0.60000000000000142"/>
  </r>
  <r>
    <n v="370"/>
    <x v="261"/>
    <n v="2.7"/>
    <n v="19.399999999999999"/>
    <n v="1537"/>
    <n v="0"/>
    <n v="1020.5"/>
    <n v="0.72"/>
    <x v="29"/>
    <n v="0.8"/>
    <x v="8"/>
    <x v="0"/>
    <x v="37"/>
    <n v="0"/>
    <n v="0"/>
    <n v="1.3999999999999986"/>
  </r>
  <r>
    <n v="370"/>
    <x v="262"/>
    <n v="3.5"/>
    <n v="20.399999999999999"/>
    <n v="617"/>
    <n v="0.1"/>
    <n v="1012.6"/>
    <n v="0.77"/>
    <x v="29"/>
    <n v="0.8"/>
    <x v="8"/>
    <x v="0"/>
    <x v="37"/>
    <n v="0"/>
    <n v="0"/>
    <n v="2.3999999999999986"/>
  </r>
  <r>
    <n v="370"/>
    <x v="263"/>
    <n v="4.2"/>
    <n v="13.6"/>
    <n v="708"/>
    <n v="-0.1"/>
    <n v="1015.7"/>
    <n v="0.77"/>
    <x v="29"/>
    <n v="0.8"/>
    <x v="8"/>
    <x v="0"/>
    <x v="37"/>
    <n v="4.4000000000000004"/>
    <n v="3.5200000000000005"/>
    <n v="0"/>
  </r>
  <r>
    <n v="370"/>
    <x v="264"/>
    <n v="4"/>
    <n v="11.6"/>
    <n v="1208"/>
    <n v="0"/>
    <n v="1022.8"/>
    <n v="0.73"/>
    <x v="29"/>
    <n v="0.8"/>
    <x v="8"/>
    <x v="0"/>
    <x v="38"/>
    <n v="6.4"/>
    <n v="5.120000000000001"/>
    <n v="0"/>
  </r>
  <r>
    <n v="370"/>
    <x v="265"/>
    <n v="4.2"/>
    <n v="12.8"/>
    <n v="1264"/>
    <n v="0"/>
    <n v="1025"/>
    <n v="0.7"/>
    <x v="29"/>
    <n v="0.8"/>
    <x v="8"/>
    <x v="0"/>
    <x v="38"/>
    <n v="5.1999999999999993"/>
    <n v="4.1599999999999993"/>
    <n v="0"/>
  </r>
  <r>
    <n v="370"/>
    <x v="266"/>
    <n v="5.4"/>
    <n v="11.9"/>
    <n v="934"/>
    <n v="0"/>
    <n v="1024.3"/>
    <n v="0.62"/>
    <x v="29"/>
    <n v="0.8"/>
    <x v="8"/>
    <x v="0"/>
    <x v="38"/>
    <n v="6.1"/>
    <n v="4.88"/>
    <n v="0"/>
  </r>
  <r>
    <n v="370"/>
    <x v="267"/>
    <n v="5.7"/>
    <n v="11"/>
    <n v="439"/>
    <n v="-0.1"/>
    <n v="1022.5"/>
    <n v="0.67"/>
    <x v="29"/>
    <n v="0.8"/>
    <x v="8"/>
    <x v="0"/>
    <x v="38"/>
    <n v="7"/>
    <n v="5.6000000000000005"/>
    <n v="0"/>
  </r>
  <r>
    <n v="370"/>
    <x v="268"/>
    <n v="2.8"/>
    <n v="11.9"/>
    <n v="737"/>
    <n v="-0.1"/>
    <n v="1022.1"/>
    <n v="0.77"/>
    <x v="29"/>
    <n v="0.8"/>
    <x v="8"/>
    <x v="0"/>
    <x v="38"/>
    <n v="6.1"/>
    <n v="4.88"/>
    <n v="0"/>
  </r>
  <r>
    <n v="370"/>
    <x v="269"/>
    <n v="1.3"/>
    <n v="12.3"/>
    <n v="809"/>
    <n v="0"/>
    <n v="1021.6"/>
    <n v="0.84"/>
    <x v="29"/>
    <n v="0.8"/>
    <x v="8"/>
    <x v="0"/>
    <x v="38"/>
    <n v="5.6999999999999993"/>
    <n v="4.5599999999999996"/>
    <n v="0"/>
  </r>
  <r>
    <n v="370"/>
    <x v="270"/>
    <n v="0.8"/>
    <n v="12.5"/>
    <n v="1364"/>
    <n v="0"/>
    <n v="1022.3"/>
    <n v="0.78"/>
    <x v="29"/>
    <n v="0.8"/>
    <x v="8"/>
    <x v="0"/>
    <x v="38"/>
    <n v="5.5"/>
    <n v="4.4000000000000004"/>
    <n v="0"/>
  </r>
  <r>
    <n v="370"/>
    <x v="271"/>
    <n v="1.5"/>
    <n v="13.1"/>
    <n v="1084"/>
    <n v="0"/>
    <n v="1023.2"/>
    <n v="0.8"/>
    <x v="29"/>
    <n v="0.8"/>
    <x v="8"/>
    <x v="0"/>
    <x v="39"/>
    <n v="4.9000000000000004"/>
    <n v="3.9200000000000004"/>
    <n v="0"/>
  </r>
  <r>
    <n v="370"/>
    <x v="272"/>
    <n v="1.7"/>
    <n v="12.9"/>
    <n v="1184"/>
    <n v="0"/>
    <n v="1025.3"/>
    <n v="0.81"/>
    <x v="29"/>
    <n v="0.8"/>
    <x v="8"/>
    <x v="0"/>
    <x v="39"/>
    <n v="5.0999999999999996"/>
    <n v="4.08"/>
    <n v="0"/>
  </r>
  <r>
    <n v="370"/>
    <x v="273"/>
    <n v="1.7"/>
    <n v="10.8"/>
    <n v="1214"/>
    <n v="0"/>
    <n v="1028.8"/>
    <n v="0.75"/>
    <x v="29"/>
    <n v="1"/>
    <x v="9"/>
    <x v="0"/>
    <x v="39"/>
    <n v="7.1999999999999993"/>
    <n v="7.1999999999999993"/>
    <n v="0"/>
  </r>
  <r>
    <n v="370"/>
    <x v="274"/>
    <n v="2.9"/>
    <n v="12.3"/>
    <n v="1051"/>
    <n v="0"/>
    <n v="1026.4000000000001"/>
    <n v="0.64"/>
    <x v="29"/>
    <n v="1"/>
    <x v="9"/>
    <x v="0"/>
    <x v="39"/>
    <n v="5.6999999999999993"/>
    <n v="5.6999999999999993"/>
    <n v="0"/>
  </r>
  <r>
    <n v="370"/>
    <x v="275"/>
    <n v="4.5"/>
    <n v="11.9"/>
    <n v="384"/>
    <n v="5"/>
    <n v="1015.5"/>
    <n v="0.75"/>
    <x v="29"/>
    <n v="1"/>
    <x v="9"/>
    <x v="0"/>
    <x v="39"/>
    <n v="6.1"/>
    <n v="6.1"/>
    <n v="0"/>
  </r>
  <r>
    <n v="370"/>
    <x v="276"/>
    <n v="8.3000000000000007"/>
    <n v="13.3"/>
    <n v="928"/>
    <n v="12.3"/>
    <n v="1000.1"/>
    <n v="0.78"/>
    <x v="29"/>
    <n v="1"/>
    <x v="9"/>
    <x v="0"/>
    <x v="39"/>
    <n v="4.6999999999999993"/>
    <n v="4.6999999999999993"/>
    <n v="0"/>
  </r>
  <r>
    <n v="370"/>
    <x v="277"/>
    <n v="5.5"/>
    <n v="11.6"/>
    <n v="709"/>
    <n v="2.8"/>
    <n v="1012.5"/>
    <n v="0.78"/>
    <x v="29"/>
    <n v="1"/>
    <x v="9"/>
    <x v="0"/>
    <x v="39"/>
    <n v="6.4"/>
    <n v="6.4"/>
    <n v="0"/>
  </r>
  <r>
    <n v="370"/>
    <x v="278"/>
    <n v="3.4"/>
    <n v="12.9"/>
    <n v="319"/>
    <n v="0.4"/>
    <n v="1023"/>
    <n v="0.89"/>
    <x v="29"/>
    <n v="1"/>
    <x v="9"/>
    <x v="0"/>
    <x v="40"/>
    <n v="5.0999999999999996"/>
    <n v="5.0999999999999996"/>
    <n v="0"/>
  </r>
  <r>
    <n v="370"/>
    <x v="279"/>
    <n v="3.2"/>
    <n v="14.4"/>
    <n v="373"/>
    <n v="-0.1"/>
    <n v="1024.8"/>
    <n v="0.91"/>
    <x v="29"/>
    <n v="1"/>
    <x v="9"/>
    <x v="0"/>
    <x v="40"/>
    <n v="3.5999999999999996"/>
    <n v="3.5999999999999996"/>
    <n v="0"/>
  </r>
  <r>
    <n v="370"/>
    <x v="280"/>
    <n v="2.4"/>
    <n v="14.1"/>
    <n v="432"/>
    <n v="0.5"/>
    <n v="1022.8"/>
    <n v="0.88"/>
    <x v="29"/>
    <n v="1"/>
    <x v="9"/>
    <x v="0"/>
    <x v="40"/>
    <n v="3.9000000000000004"/>
    <n v="3.9000000000000004"/>
    <n v="0"/>
  </r>
  <r>
    <n v="370"/>
    <x v="281"/>
    <n v="2"/>
    <n v="13"/>
    <n v="669"/>
    <n v="0"/>
    <n v="1026.7"/>
    <n v="0.83"/>
    <x v="29"/>
    <n v="1"/>
    <x v="9"/>
    <x v="0"/>
    <x v="40"/>
    <n v="5"/>
    <n v="5"/>
    <n v="0"/>
  </r>
  <r>
    <n v="370"/>
    <x v="282"/>
    <n v="2"/>
    <n v="15"/>
    <n v="679"/>
    <n v="0"/>
    <n v="1032.8"/>
    <n v="0.82"/>
    <x v="29"/>
    <n v="1"/>
    <x v="9"/>
    <x v="0"/>
    <x v="40"/>
    <n v="3"/>
    <n v="3"/>
    <n v="0"/>
  </r>
  <r>
    <n v="370"/>
    <x v="283"/>
    <n v="1.3"/>
    <n v="14.3"/>
    <n v="275"/>
    <n v="0"/>
    <n v="1033.8"/>
    <n v="0.85"/>
    <x v="29"/>
    <n v="1"/>
    <x v="9"/>
    <x v="0"/>
    <x v="40"/>
    <n v="3.6999999999999993"/>
    <n v="3.6999999999999993"/>
    <n v="0"/>
  </r>
  <r>
    <n v="370"/>
    <x v="284"/>
    <n v="1.8"/>
    <n v="14.3"/>
    <n v="480"/>
    <n v="0"/>
    <n v="1030.7"/>
    <n v="0.85"/>
    <x v="29"/>
    <n v="1"/>
    <x v="9"/>
    <x v="0"/>
    <x v="40"/>
    <n v="3.6999999999999993"/>
    <n v="3.6999999999999993"/>
    <n v="0"/>
  </r>
  <r>
    <n v="370"/>
    <x v="285"/>
    <n v="2"/>
    <n v="13.1"/>
    <n v="337"/>
    <n v="0.1"/>
    <n v="1028.2"/>
    <n v="0.93"/>
    <x v="29"/>
    <n v="1"/>
    <x v="9"/>
    <x v="0"/>
    <x v="41"/>
    <n v="4.9000000000000004"/>
    <n v="4.9000000000000004"/>
    <n v="0"/>
  </r>
  <r>
    <n v="370"/>
    <x v="286"/>
    <n v="1.4"/>
    <n v="12.3"/>
    <n v="379"/>
    <n v="0.1"/>
    <n v="1027.4000000000001"/>
    <n v="0.93"/>
    <x v="29"/>
    <n v="1"/>
    <x v="9"/>
    <x v="0"/>
    <x v="41"/>
    <n v="5.6999999999999993"/>
    <n v="5.6999999999999993"/>
    <n v="0"/>
  </r>
  <r>
    <n v="370"/>
    <x v="287"/>
    <n v="1"/>
    <n v="11.9"/>
    <n v="276"/>
    <n v="0.5"/>
    <n v="1027.3"/>
    <n v="0.92"/>
    <x v="29"/>
    <n v="1"/>
    <x v="9"/>
    <x v="0"/>
    <x v="41"/>
    <n v="6.1"/>
    <n v="6.1"/>
    <n v="0"/>
  </r>
  <r>
    <n v="370"/>
    <x v="288"/>
    <n v="1.9"/>
    <n v="11.8"/>
    <n v="569"/>
    <n v="-0.1"/>
    <n v="1025.5999999999999"/>
    <n v="0.9"/>
    <x v="29"/>
    <n v="1"/>
    <x v="9"/>
    <x v="0"/>
    <x v="41"/>
    <n v="6.1999999999999993"/>
    <n v="6.1999999999999993"/>
    <n v="0"/>
  </r>
  <r>
    <n v="370"/>
    <x v="289"/>
    <n v="1.2"/>
    <n v="11.4"/>
    <n v="344"/>
    <n v="0"/>
    <n v="1025.3"/>
    <n v="0.9"/>
    <x v="29"/>
    <n v="1"/>
    <x v="9"/>
    <x v="0"/>
    <x v="41"/>
    <n v="6.6"/>
    <n v="6.6"/>
    <n v="0"/>
  </r>
  <r>
    <n v="370"/>
    <x v="290"/>
    <n v="2.2000000000000002"/>
    <n v="10.5"/>
    <n v="541"/>
    <n v="0"/>
    <n v="1025.2"/>
    <n v="0.76"/>
    <x v="29"/>
    <n v="1"/>
    <x v="9"/>
    <x v="0"/>
    <x v="41"/>
    <n v="7.5"/>
    <n v="7.5"/>
    <n v="0"/>
  </r>
  <r>
    <n v="370"/>
    <x v="291"/>
    <n v="3.3"/>
    <n v="11.3"/>
    <n v="662"/>
    <n v="-0.1"/>
    <n v="1010.9"/>
    <n v="0.77"/>
    <x v="29"/>
    <n v="1"/>
    <x v="9"/>
    <x v="0"/>
    <x v="41"/>
    <n v="6.6999999999999993"/>
    <n v="6.6999999999999993"/>
    <n v="0"/>
  </r>
  <r>
    <n v="370"/>
    <x v="292"/>
    <n v="4.7"/>
    <n v="15"/>
    <n v="552"/>
    <n v="2.6"/>
    <n v="996.1"/>
    <n v="0.85"/>
    <x v="29"/>
    <n v="1"/>
    <x v="9"/>
    <x v="0"/>
    <x v="42"/>
    <n v="3"/>
    <n v="3"/>
    <n v="0"/>
  </r>
  <r>
    <n v="370"/>
    <x v="293"/>
    <n v="5.9"/>
    <n v="13.4"/>
    <n v="405"/>
    <n v="2.5"/>
    <n v="994.2"/>
    <n v="0.87"/>
    <x v="29"/>
    <n v="1"/>
    <x v="9"/>
    <x v="0"/>
    <x v="42"/>
    <n v="4.5999999999999996"/>
    <n v="4.5999999999999996"/>
    <n v="0"/>
  </r>
  <r>
    <n v="370"/>
    <x v="294"/>
    <n v="3.1"/>
    <n v="12.9"/>
    <n v="545"/>
    <n v="1"/>
    <n v="996.9"/>
    <n v="0.86"/>
    <x v="29"/>
    <n v="1"/>
    <x v="9"/>
    <x v="0"/>
    <x v="42"/>
    <n v="5.0999999999999996"/>
    <n v="5.0999999999999996"/>
    <n v="0"/>
  </r>
  <r>
    <n v="370"/>
    <x v="295"/>
    <n v="7.2"/>
    <n v="11.7"/>
    <n v="223"/>
    <n v="17.600000000000001"/>
    <n v="982.8"/>
    <n v="0.87"/>
    <x v="29"/>
    <n v="1"/>
    <x v="9"/>
    <x v="0"/>
    <x v="42"/>
    <n v="6.3000000000000007"/>
    <n v="6.3000000000000007"/>
    <n v="0"/>
  </r>
  <r>
    <n v="370"/>
    <x v="296"/>
    <n v="8.1999999999999993"/>
    <n v="9.1999999999999993"/>
    <n v="742"/>
    <n v="0.2"/>
    <n v="999.1"/>
    <n v="0.78"/>
    <x v="29"/>
    <n v="1"/>
    <x v="9"/>
    <x v="0"/>
    <x v="42"/>
    <n v="8.8000000000000007"/>
    <n v="8.8000000000000007"/>
    <n v="0"/>
  </r>
  <r>
    <n v="370"/>
    <x v="297"/>
    <n v="5.8"/>
    <n v="9"/>
    <n v="225"/>
    <n v="7.9"/>
    <n v="999"/>
    <n v="0.89"/>
    <x v="29"/>
    <n v="1"/>
    <x v="9"/>
    <x v="0"/>
    <x v="42"/>
    <n v="9"/>
    <n v="9"/>
    <n v="0"/>
  </r>
  <r>
    <n v="370"/>
    <x v="298"/>
    <n v="7.2"/>
    <n v="7.7"/>
    <n v="607"/>
    <n v="1.3"/>
    <n v="1004.1"/>
    <n v="0.78"/>
    <x v="29"/>
    <n v="1"/>
    <x v="9"/>
    <x v="0"/>
    <x v="42"/>
    <n v="10.3"/>
    <n v="10.3"/>
    <n v="0"/>
  </r>
  <r>
    <n v="370"/>
    <x v="299"/>
    <n v="5.5"/>
    <n v="9"/>
    <n v="491"/>
    <n v="6.6"/>
    <n v="1002.2"/>
    <n v="0.89"/>
    <x v="29"/>
    <n v="1"/>
    <x v="9"/>
    <x v="0"/>
    <x v="43"/>
    <n v="9"/>
    <n v="9"/>
    <n v="0"/>
  </r>
  <r>
    <n v="370"/>
    <x v="300"/>
    <n v="5.4"/>
    <n v="10.6"/>
    <n v="425"/>
    <n v="3.8"/>
    <n v="1006.7"/>
    <n v="0.87"/>
    <x v="29"/>
    <n v="1"/>
    <x v="9"/>
    <x v="0"/>
    <x v="43"/>
    <n v="7.4"/>
    <n v="7.4"/>
    <n v="0"/>
  </r>
  <r>
    <n v="370"/>
    <x v="301"/>
    <n v="3.5"/>
    <n v="11.7"/>
    <n v="252"/>
    <n v="4"/>
    <n v="1002.5"/>
    <n v="0.87"/>
    <x v="29"/>
    <n v="1"/>
    <x v="9"/>
    <x v="0"/>
    <x v="43"/>
    <n v="6.3000000000000007"/>
    <n v="6.3000000000000007"/>
    <n v="0"/>
  </r>
  <r>
    <n v="370"/>
    <x v="302"/>
    <n v="4.3"/>
    <n v="9.6"/>
    <n v="736"/>
    <n v="0"/>
    <n v="1009"/>
    <n v="0.83"/>
    <x v="29"/>
    <n v="1"/>
    <x v="9"/>
    <x v="0"/>
    <x v="43"/>
    <n v="8.4"/>
    <n v="8.4"/>
    <n v="0"/>
  </r>
  <r>
    <n v="370"/>
    <x v="303"/>
    <n v="3.3"/>
    <n v="10.199999999999999"/>
    <n v="376"/>
    <n v="0"/>
    <n v="1010.3"/>
    <n v="0.83"/>
    <x v="29"/>
    <n v="1"/>
    <x v="9"/>
    <x v="0"/>
    <x v="43"/>
    <n v="7.8000000000000007"/>
    <n v="7.8000000000000007"/>
    <n v="0"/>
  </r>
  <r>
    <n v="370"/>
    <x v="304"/>
    <n v="4.0999999999999996"/>
    <n v="11.9"/>
    <n v="137"/>
    <n v="5.3"/>
    <n v="1007.7"/>
    <n v="0.9"/>
    <x v="29"/>
    <n v="1.1000000000000001"/>
    <x v="10"/>
    <x v="0"/>
    <x v="43"/>
    <n v="6.1"/>
    <n v="6.71"/>
    <n v="0"/>
  </r>
  <r>
    <n v="370"/>
    <x v="305"/>
    <n v="4.4000000000000004"/>
    <n v="10.4"/>
    <n v="586"/>
    <n v="-0.1"/>
    <n v="1010.6"/>
    <n v="0.87"/>
    <x v="29"/>
    <n v="1.1000000000000001"/>
    <x v="10"/>
    <x v="0"/>
    <x v="43"/>
    <n v="7.6"/>
    <n v="8.36"/>
    <n v="0"/>
  </r>
  <r>
    <n v="370"/>
    <x v="306"/>
    <n v="5.0999999999999996"/>
    <n v="10.1"/>
    <n v="391"/>
    <n v="-0.1"/>
    <n v="1017.6"/>
    <n v="0.87"/>
    <x v="29"/>
    <n v="1.1000000000000001"/>
    <x v="10"/>
    <x v="0"/>
    <x v="44"/>
    <n v="7.9"/>
    <n v="8.6900000000000013"/>
    <n v="0"/>
  </r>
  <r>
    <n v="370"/>
    <x v="307"/>
    <n v="4.5"/>
    <n v="13.9"/>
    <n v="589"/>
    <n v="0"/>
    <n v="1017.5"/>
    <n v="0.74"/>
    <x v="29"/>
    <n v="1.1000000000000001"/>
    <x v="10"/>
    <x v="0"/>
    <x v="44"/>
    <n v="4.0999999999999996"/>
    <n v="4.51"/>
    <n v="0"/>
  </r>
  <r>
    <n v="370"/>
    <x v="308"/>
    <n v="3.3"/>
    <n v="13.3"/>
    <n v="606"/>
    <n v="0"/>
    <n v="1014.2"/>
    <n v="0.67"/>
    <x v="29"/>
    <n v="1.1000000000000001"/>
    <x v="10"/>
    <x v="0"/>
    <x v="44"/>
    <n v="4.6999999999999993"/>
    <n v="5.17"/>
    <n v="0"/>
  </r>
  <r>
    <n v="370"/>
    <x v="309"/>
    <n v="2.4"/>
    <n v="10.4"/>
    <n v="471"/>
    <n v="0"/>
    <n v="1009.2"/>
    <n v="0.79"/>
    <x v="29"/>
    <n v="1.1000000000000001"/>
    <x v="10"/>
    <x v="0"/>
    <x v="44"/>
    <n v="7.6"/>
    <n v="8.36"/>
    <n v="0"/>
  </r>
  <r>
    <n v="370"/>
    <x v="310"/>
    <n v="1.4"/>
    <n v="10.199999999999999"/>
    <n v="655"/>
    <n v="0"/>
    <n v="1010"/>
    <n v="0.87"/>
    <x v="29"/>
    <n v="1.1000000000000001"/>
    <x v="10"/>
    <x v="0"/>
    <x v="44"/>
    <n v="7.8000000000000007"/>
    <n v="8.5800000000000018"/>
    <n v="0"/>
  </r>
  <r>
    <n v="370"/>
    <x v="311"/>
    <n v="1.3"/>
    <n v="11.1"/>
    <n v="628"/>
    <n v="0"/>
    <n v="1013.8"/>
    <n v="0.9"/>
    <x v="29"/>
    <n v="1.1000000000000001"/>
    <x v="10"/>
    <x v="0"/>
    <x v="44"/>
    <n v="6.9"/>
    <n v="7.5900000000000007"/>
    <n v="0"/>
  </r>
  <r>
    <n v="370"/>
    <x v="312"/>
    <n v="2.1"/>
    <n v="9.9"/>
    <n v="379"/>
    <n v="-0.1"/>
    <n v="1017.1"/>
    <n v="0.91"/>
    <x v="29"/>
    <n v="1.1000000000000001"/>
    <x v="10"/>
    <x v="0"/>
    <x v="44"/>
    <n v="8.1"/>
    <n v="8.91"/>
    <n v="0"/>
  </r>
  <r>
    <n v="370"/>
    <x v="313"/>
    <n v="3.6"/>
    <n v="8.6999999999999993"/>
    <n v="463"/>
    <n v="1.6"/>
    <n v="1012.2"/>
    <n v="0.87"/>
    <x v="29"/>
    <n v="1.1000000000000001"/>
    <x v="10"/>
    <x v="0"/>
    <x v="45"/>
    <n v="9.3000000000000007"/>
    <n v="10.230000000000002"/>
    <n v="0"/>
  </r>
  <r>
    <n v="370"/>
    <x v="314"/>
    <n v="4.0999999999999996"/>
    <n v="10.4"/>
    <n v="358"/>
    <n v="0"/>
    <n v="1012.2"/>
    <n v="0.87"/>
    <x v="29"/>
    <n v="1.1000000000000001"/>
    <x v="10"/>
    <x v="0"/>
    <x v="45"/>
    <n v="7.6"/>
    <n v="8.36"/>
    <n v="0"/>
  </r>
  <r>
    <n v="370"/>
    <x v="315"/>
    <n v="3.9"/>
    <n v="12"/>
    <n v="486"/>
    <n v="0"/>
    <n v="1009.7"/>
    <n v="0.75"/>
    <x v="29"/>
    <n v="1.1000000000000001"/>
    <x v="10"/>
    <x v="0"/>
    <x v="45"/>
    <n v="6"/>
    <n v="6.6000000000000005"/>
    <n v="0"/>
  </r>
  <r>
    <n v="370"/>
    <x v="316"/>
    <n v="3.6"/>
    <n v="13.7"/>
    <n v="166"/>
    <n v="0.3"/>
    <n v="1009.5"/>
    <n v="0.81"/>
    <x v="29"/>
    <n v="1.1000000000000001"/>
    <x v="10"/>
    <x v="0"/>
    <x v="45"/>
    <n v="4.3000000000000007"/>
    <n v="4.7300000000000013"/>
    <n v="0"/>
  </r>
  <r>
    <n v="370"/>
    <x v="317"/>
    <n v="1.7"/>
    <n v="13"/>
    <n v="99"/>
    <n v="1.9"/>
    <n v="1005.8"/>
    <n v="0.84"/>
    <x v="29"/>
    <n v="1.1000000000000001"/>
    <x v="10"/>
    <x v="0"/>
    <x v="45"/>
    <n v="5"/>
    <n v="5.5"/>
    <n v="0"/>
  </r>
  <r>
    <n v="370"/>
    <x v="318"/>
    <n v="2.6"/>
    <n v="10.3"/>
    <n v="118"/>
    <n v="2"/>
    <n v="1008.3"/>
    <n v="0.97"/>
    <x v="29"/>
    <n v="1.1000000000000001"/>
    <x v="10"/>
    <x v="0"/>
    <x v="45"/>
    <n v="7.6999999999999993"/>
    <n v="8.4700000000000006"/>
    <n v="0"/>
  </r>
  <r>
    <n v="370"/>
    <x v="319"/>
    <n v="2.8"/>
    <n v="5.9"/>
    <n v="80"/>
    <n v="0.5"/>
    <n v="1009"/>
    <n v="0.96"/>
    <x v="29"/>
    <n v="1.1000000000000001"/>
    <x v="10"/>
    <x v="0"/>
    <x v="45"/>
    <n v="12.1"/>
    <n v="13.31"/>
    <n v="0"/>
  </r>
  <r>
    <n v="370"/>
    <x v="320"/>
    <n v="3.2"/>
    <n v="4.0999999999999996"/>
    <n v="510"/>
    <n v="0.2"/>
    <n v="1016.2"/>
    <n v="0.84"/>
    <x v="29"/>
    <n v="1.1000000000000001"/>
    <x v="10"/>
    <x v="0"/>
    <x v="46"/>
    <n v="13.9"/>
    <n v="15.290000000000001"/>
    <n v="0"/>
  </r>
  <r>
    <n v="370"/>
    <x v="321"/>
    <n v="4"/>
    <n v="3.8"/>
    <n v="274"/>
    <n v="2.4"/>
    <n v="1016.4"/>
    <n v="0.91"/>
    <x v="29"/>
    <n v="1.1000000000000001"/>
    <x v="10"/>
    <x v="0"/>
    <x v="46"/>
    <n v="14.2"/>
    <n v="15.620000000000001"/>
    <n v="0"/>
  </r>
  <r>
    <n v="370"/>
    <x v="322"/>
    <n v="4.5999999999999996"/>
    <n v="4.8"/>
    <n v="135"/>
    <n v="2.4"/>
    <n v="1002.9"/>
    <n v="0.9"/>
    <x v="29"/>
    <n v="1.1000000000000001"/>
    <x v="10"/>
    <x v="0"/>
    <x v="46"/>
    <n v="13.2"/>
    <n v="14.52"/>
    <n v="0"/>
  </r>
  <r>
    <n v="370"/>
    <x v="323"/>
    <n v="2.2999999999999998"/>
    <n v="1.9"/>
    <n v="231"/>
    <n v="-0.1"/>
    <n v="1010.3"/>
    <n v="0.92"/>
    <x v="29"/>
    <n v="1.1000000000000001"/>
    <x v="10"/>
    <x v="0"/>
    <x v="46"/>
    <n v="16.100000000000001"/>
    <n v="17.710000000000004"/>
    <n v="0"/>
  </r>
  <r>
    <n v="370"/>
    <x v="324"/>
    <n v="1.8"/>
    <n v="1.1000000000000001"/>
    <n v="488"/>
    <n v="-0.1"/>
    <n v="1023.9"/>
    <n v="0.91"/>
    <x v="29"/>
    <n v="1.1000000000000001"/>
    <x v="10"/>
    <x v="0"/>
    <x v="46"/>
    <n v="16.899999999999999"/>
    <n v="18.59"/>
    <n v="0"/>
  </r>
  <r>
    <n v="370"/>
    <x v="325"/>
    <n v="3.8"/>
    <n v="0.2"/>
    <n v="475"/>
    <n v="0"/>
    <n v="1023.9"/>
    <n v="0.77"/>
    <x v="29"/>
    <n v="1.1000000000000001"/>
    <x v="10"/>
    <x v="0"/>
    <x v="46"/>
    <n v="17.8"/>
    <n v="19.580000000000002"/>
    <n v="0"/>
  </r>
  <r>
    <n v="370"/>
    <x v="326"/>
    <n v="5.8"/>
    <n v="2.7"/>
    <n v="215"/>
    <n v="0.8"/>
    <n v="1005.1"/>
    <n v="0.8"/>
    <x v="29"/>
    <n v="1.1000000000000001"/>
    <x v="10"/>
    <x v="0"/>
    <x v="46"/>
    <n v="15.3"/>
    <n v="16.830000000000002"/>
    <n v="0"/>
  </r>
  <r>
    <n v="370"/>
    <x v="327"/>
    <n v="3.6"/>
    <n v="5.7"/>
    <n v="218"/>
    <n v="7.2"/>
    <n v="994.7"/>
    <n v="0.92"/>
    <x v="29"/>
    <n v="1.1000000000000001"/>
    <x v="10"/>
    <x v="0"/>
    <x v="47"/>
    <n v="12.3"/>
    <n v="13.530000000000001"/>
    <n v="0"/>
  </r>
  <r>
    <n v="370"/>
    <x v="328"/>
    <n v="2.4"/>
    <n v="4.2"/>
    <n v="217"/>
    <n v="0.2"/>
    <n v="1006.4"/>
    <n v="0.94"/>
    <x v="29"/>
    <n v="1.1000000000000001"/>
    <x v="10"/>
    <x v="0"/>
    <x v="47"/>
    <n v="13.8"/>
    <n v="15.180000000000001"/>
    <n v="0"/>
  </r>
  <r>
    <n v="370"/>
    <x v="329"/>
    <n v="1.8"/>
    <n v="3"/>
    <n v="371"/>
    <n v="0"/>
    <n v="1020.6"/>
    <n v="0.91"/>
    <x v="29"/>
    <n v="1.1000000000000001"/>
    <x v="10"/>
    <x v="0"/>
    <x v="47"/>
    <n v="15"/>
    <n v="16.5"/>
    <n v="0"/>
  </r>
  <r>
    <n v="370"/>
    <x v="330"/>
    <n v="5.3"/>
    <n v="4.9000000000000004"/>
    <n v="76"/>
    <n v="0.1"/>
    <n v="1018.5"/>
    <n v="0.94"/>
    <x v="29"/>
    <n v="1.1000000000000001"/>
    <x v="10"/>
    <x v="0"/>
    <x v="47"/>
    <n v="13.1"/>
    <n v="14.41"/>
    <n v="0"/>
  </r>
  <r>
    <n v="370"/>
    <x v="331"/>
    <n v="4.9000000000000004"/>
    <n v="8.5"/>
    <n v="112"/>
    <n v="1.3"/>
    <n v="1014.2"/>
    <n v="0.96"/>
    <x v="29"/>
    <n v="1.1000000000000001"/>
    <x v="10"/>
    <x v="0"/>
    <x v="47"/>
    <n v="9.5"/>
    <n v="10.450000000000001"/>
    <n v="0"/>
  </r>
  <r>
    <n v="370"/>
    <x v="332"/>
    <n v="4.3"/>
    <n v="9.3000000000000007"/>
    <n v="228"/>
    <n v="2.2000000000000002"/>
    <n v="1007.7"/>
    <n v="0.9"/>
    <x v="29"/>
    <n v="1.1000000000000001"/>
    <x v="10"/>
    <x v="0"/>
    <x v="47"/>
    <n v="8.6999999999999993"/>
    <n v="9.57"/>
    <n v="0"/>
  </r>
  <r>
    <n v="370"/>
    <x v="333"/>
    <n v="4.3"/>
    <n v="5.9"/>
    <n v="246"/>
    <n v="0.1"/>
    <n v="1012"/>
    <n v="0.85"/>
    <x v="29"/>
    <n v="1.1000000000000001"/>
    <x v="10"/>
    <x v="0"/>
    <x v="47"/>
    <n v="12.1"/>
    <n v="13.31"/>
    <n v="0"/>
  </r>
  <r>
    <n v="370"/>
    <x v="334"/>
    <n v="5.6"/>
    <n v="5.5"/>
    <n v="231"/>
    <n v="-0.1"/>
    <n v="1012.7"/>
    <n v="0.74"/>
    <x v="29"/>
    <n v="1.1000000000000001"/>
    <x v="11"/>
    <x v="0"/>
    <x v="48"/>
    <n v="12.5"/>
    <n v="13.750000000000002"/>
    <n v="0"/>
  </r>
  <r>
    <n v="370"/>
    <x v="335"/>
    <n v="4"/>
    <n v="7.3"/>
    <n v="224"/>
    <n v="-0.1"/>
    <n v="1008.5"/>
    <n v="0.72"/>
    <x v="29"/>
    <n v="1.1000000000000001"/>
    <x v="11"/>
    <x v="0"/>
    <x v="48"/>
    <n v="10.7"/>
    <n v="11.77"/>
    <n v="0"/>
  </r>
  <r>
    <n v="370"/>
    <x v="336"/>
    <n v="2.4"/>
    <n v="7.3"/>
    <n v="122"/>
    <n v="0.3"/>
    <n v="1011.3"/>
    <n v="0.9"/>
    <x v="29"/>
    <n v="1.1000000000000001"/>
    <x v="11"/>
    <x v="0"/>
    <x v="48"/>
    <n v="10.7"/>
    <n v="11.77"/>
    <n v="0"/>
  </r>
  <r>
    <n v="370"/>
    <x v="337"/>
    <n v="3.2"/>
    <n v="7.2"/>
    <n v="355"/>
    <n v="-0.1"/>
    <n v="1005.8"/>
    <n v="0.83"/>
    <x v="29"/>
    <n v="1.1000000000000001"/>
    <x v="11"/>
    <x v="0"/>
    <x v="48"/>
    <n v="10.8"/>
    <n v="11.880000000000003"/>
    <n v="0"/>
  </r>
  <r>
    <n v="370"/>
    <x v="338"/>
    <n v="2.6"/>
    <n v="3.8"/>
    <n v="123"/>
    <n v="0"/>
    <n v="1009.4"/>
    <n v="0.93"/>
    <x v="29"/>
    <n v="1.1000000000000001"/>
    <x v="11"/>
    <x v="0"/>
    <x v="48"/>
    <n v="14.2"/>
    <n v="15.620000000000001"/>
    <n v="0"/>
  </r>
  <r>
    <n v="370"/>
    <x v="339"/>
    <n v="5.8"/>
    <n v="8.4"/>
    <n v="133"/>
    <n v="5.6"/>
    <n v="1002.4"/>
    <n v="0.89"/>
    <x v="29"/>
    <n v="1.1000000000000001"/>
    <x v="11"/>
    <x v="0"/>
    <x v="48"/>
    <n v="9.6"/>
    <n v="10.56"/>
    <n v="0"/>
  </r>
  <r>
    <n v="370"/>
    <x v="340"/>
    <n v="5.0999999999999996"/>
    <n v="11.1"/>
    <n v="122"/>
    <n v="7.6"/>
    <n v="1005.5"/>
    <n v="0.9"/>
    <x v="29"/>
    <n v="1.1000000000000001"/>
    <x v="11"/>
    <x v="0"/>
    <x v="48"/>
    <n v="6.9"/>
    <n v="7.5900000000000007"/>
    <n v="0"/>
  </r>
  <r>
    <n v="370"/>
    <x v="341"/>
    <n v="4.8"/>
    <n v="12.7"/>
    <n v="76"/>
    <n v="4.0999999999999996"/>
    <n v="1012.1"/>
    <n v="0.91"/>
    <x v="29"/>
    <n v="1.1000000000000001"/>
    <x v="11"/>
    <x v="0"/>
    <x v="49"/>
    <n v="5.3000000000000007"/>
    <n v="5.830000000000001"/>
    <n v="0"/>
  </r>
  <r>
    <n v="370"/>
    <x v="342"/>
    <n v="4.3"/>
    <n v="12.6"/>
    <n v="232"/>
    <n v="0.3"/>
    <n v="1011.4"/>
    <n v="0.82"/>
    <x v="29"/>
    <n v="1.1000000000000001"/>
    <x v="11"/>
    <x v="0"/>
    <x v="49"/>
    <n v="5.4"/>
    <n v="5.9400000000000013"/>
    <n v="0"/>
  </r>
  <r>
    <n v="370"/>
    <x v="343"/>
    <n v="4.5"/>
    <n v="11.7"/>
    <n v="176"/>
    <n v="0"/>
    <n v="1018.1"/>
    <n v="0.85"/>
    <x v="29"/>
    <n v="1.1000000000000001"/>
    <x v="11"/>
    <x v="0"/>
    <x v="49"/>
    <n v="6.3000000000000007"/>
    <n v="6.9300000000000015"/>
    <n v="0"/>
  </r>
  <r>
    <n v="370"/>
    <x v="344"/>
    <n v="3.3"/>
    <n v="7.5"/>
    <n v="203"/>
    <n v="0"/>
    <n v="1022.8"/>
    <n v="0.93"/>
    <x v="29"/>
    <n v="1.1000000000000001"/>
    <x v="11"/>
    <x v="0"/>
    <x v="49"/>
    <n v="10.5"/>
    <n v="11.55"/>
    <n v="0"/>
  </r>
  <r>
    <n v="370"/>
    <x v="345"/>
    <n v="2.7"/>
    <n v="8.1"/>
    <n v="126"/>
    <n v="0"/>
    <n v="1021.4"/>
    <n v="0.89"/>
    <x v="29"/>
    <n v="1.1000000000000001"/>
    <x v="11"/>
    <x v="0"/>
    <x v="49"/>
    <n v="9.9"/>
    <n v="10.89"/>
    <n v="0"/>
  </r>
  <r>
    <n v="370"/>
    <x v="346"/>
    <n v="2"/>
    <n v="6.9"/>
    <n v="214"/>
    <n v="0"/>
    <n v="1027.5"/>
    <n v="0.93"/>
    <x v="29"/>
    <n v="1.1000000000000001"/>
    <x v="11"/>
    <x v="0"/>
    <x v="49"/>
    <n v="11.1"/>
    <n v="12.21"/>
    <n v="0"/>
  </r>
  <r>
    <n v="370"/>
    <x v="347"/>
    <n v="3"/>
    <n v="6.4"/>
    <n v="164"/>
    <n v="0"/>
    <n v="1023.2"/>
    <n v="0.94"/>
    <x v="29"/>
    <n v="1.1000000000000001"/>
    <x v="11"/>
    <x v="0"/>
    <x v="49"/>
    <n v="11.6"/>
    <n v="12.76"/>
    <n v="0"/>
  </r>
  <r>
    <n v="370"/>
    <x v="348"/>
    <n v="3.4"/>
    <n v="6.2"/>
    <n v="375"/>
    <n v="0"/>
    <n v="1013.7"/>
    <n v="0.85"/>
    <x v="29"/>
    <n v="1.1000000000000001"/>
    <x v="11"/>
    <x v="0"/>
    <x v="50"/>
    <n v="11.8"/>
    <n v="12.980000000000002"/>
    <n v="0"/>
  </r>
  <r>
    <n v="370"/>
    <x v="349"/>
    <n v="2.4"/>
    <n v="8.6"/>
    <n v="199"/>
    <n v="-0.1"/>
    <n v="1012.4"/>
    <n v="0.78"/>
    <x v="29"/>
    <n v="1.1000000000000001"/>
    <x v="11"/>
    <x v="0"/>
    <x v="50"/>
    <n v="9.4"/>
    <n v="10.340000000000002"/>
    <n v="0"/>
  </r>
  <r>
    <n v="370"/>
    <x v="350"/>
    <n v="3.3"/>
    <n v="8.1"/>
    <n v="128"/>
    <n v="0"/>
    <n v="1017.4"/>
    <n v="0.85"/>
    <x v="29"/>
    <n v="1.1000000000000001"/>
    <x v="11"/>
    <x v="0"/>
    <x v="50"/>
    <n v="9.9"/>
    <n v="10.89"/>
    <n v="0"/>
  </r>
  <r>
    <n v="370"/>
    <x v="351"/>
    <n v="5.8"/>
    <n v="10.8"/>
    <n v="324"/>
    <n v="0"/>
    <n v="1013.6"/>
    <n v="0.7"/>
    <x v="29"/>
    <n v="1.1000000000000001"/>
    <x v="11"/>
    <x v="0"/>
    <x v="50"/>
    <n v="7.1999999999999993"/>
    <n v="7.92"/>
    <n v="0"/>
  </r>
  <r>
    <n v="370"/>
    <x v="352"/>
    <n v="3.6"/>
    <n v="8.9"/>
    <n v="166"/>
    <n v="2.9"/>
    <n v="1017.1"/>
    <n v="0.89"/>
    <x v="29"/>
    <n v="1.1000000000000001"/>
    <x v="11"/>
    <x v="0"/>
    <x v="50"/>
    <n v="9.1"/>
    <n v="10.01"/>
    <n v="0"/>
  </r>
  <r>
    <n v="370"/>
    <x v="353"/>
    <n v="1.7"/>
    <n v="5.0999999999999996"/>
    <n v="223"/>
    <n v="0"/>
    <n v="1016"/>
    <n v="0.92"/>
    <x v="29"/>
    <n v="1.1000000000000001"/>
    <x v="11"/>
    <x v="0"/>
    <x v="50"/>
    <n v="12.9"/>
    <n v="14.190000000000001"/>
    <n v="0"/>
  </r>
  <r>
    <n v="370"/>
    <x v="354"/>
    <n v="2.7"/>
    <n v="8.6999999999999993"/>
    <n v="231"/>
    <n v="0"/>
    <n v="1010.5"/>
    <n v="0.86"/>
    <x v="29"/>
    <n v="1.1000000000000001"/>
    <x v="11"/>
    <x v="0"/>
    <x v="50"/>
    <n v="9.3000000000000007"/>
    <n v="10.230000000000002"/>
    <n v="0"/>
  </r>
  <r>
    <n v="370"/>
    <x v="355"/>
    <n v="3"/>
    <n v="5"/>
    <n v="189"/>
    <n v="0"/>
    <n v="1011.1"/>
    <n v="0.81"/>
    <x v="29"/>
    <n v="1.1000000000000001"/>
    <x v="11"/>
    <x v="0"/>
    <x v="51"/>
    <n v="13"/>
    <n v="14.3"/>
    <n v="0"/>
  </r>
  <r>
    <n v="370"/>
    <x v="356"/>
    <n v="5.5"/>
    <n v="4.8"/>
    <n v="73"/>
    <n v="0"/>
    <n v="1018.8"/>
    <n v="0.73"/>
    <x v="29"/>
    <n v="1.1000000000000001"/>
    <x v="11"/>
    <x v="0"/>
    <x v="51"/>
    <n v="13.2"/>
    <n v="14.52"/>
    <n v="0"/>
  </r>
  <r>
    <n v="370"/>
    <x v="357"/>
    <n v="7.3"/>
    <n v="0.4"/>
    <n v="400"/>
    <n v="0"/>
    <n v="1030.5999999999999"/>
    <n v="0.7"/>
    <x v="29"/>
    <n v="1.1000000000000001"/>
    <x v="11"/>
    <x v="0"/>
    <x v="51"/>
    <n v="17.600000000000001"/>
    <n v="19.360000000000003"/>
    <n v="0"/>
  </r>
  <r>
    <n v="370"/>
    <x v="358"/>
    <n v="5.9"/>
    <n v="-2.5"/>
    <n v="363"/>
    <n v="0"/>
    <n v="1029.5999999999999"/>
    <n v="0.65"/>
    <x v="29"/>
    <n v="1.1000000000000001"/>
    <x v="11"/>
    <x v="0"/>
    <x v="51"/>
    <n v="20.5"/>
    <n v="22.55"/>
    <n v="0"/>
  </r>
  <r>
    <n v="370"/>
    <x v="359"/>
    <n v="3.7"/>
    <n v="-1.8"/>
    <n v="391"/>
    <n v="0"/>
    <n v="1030.7"/>
    <n v="0.76"/>
    <x v="29"/>
    <n v="1.1000000000000001"/>
    <x v="11"/>
    <x v="0"/>
    <x v="51"/>
    <n v="19.8"/>
    <n v="21.78"/>
    <n v="0"/>
  </r>
  <r>
    <n v="370"/>
    <x v="360"/>
    <n v="2.8"/>
    <n v="0.4"/>
    <n v="320"/>
    <n v="0"/>
    <n v="1033.5"/>
    <n v="0.82"/>
    <x v="29"/>
    <n v="1.1000000000000001"/>
    <x v="11"/>
    <x v="0"/>
    <x v="51"/>
    <n v="17.600000000000001"/>
    <n v="19.360000000000003"/>
    <n v="0"/>
  </r>
  <r>
    <n v="370"/>
    <x v="361"/>
    <n v="2.2999999999999998"/>
    <n v="2.2999999999999998"/>
    <n v="389"/>
    <n v="0"/>
    <n v="1031.4000000000001"/>
    <n v="0.85"/>
    <x v="29"/>
    <n v="1.1000000000000001"/>
    <x v="11"/>
    <x v="0"/>
    <x v="51"/>
    <n v="15.7"/>
    <n v="17.27"/>
    <n v="0"/>
  </r>
  <r>
    <n v="370"/>
    <x v="362"/>
    <n v="1.5"/>
    <n v="1.2"/>
    <n v="108"/>
    <n v="-0.1"/>
    <n v="1026.8"/>
    <n v="0.96"/>
    <x v="29"/>
    <n v="1.1000000000000001"/>
    <x v="11"/>
    <x v="0"/>
    <x v="52"/>
    <n v="16.8"/>
    <n v="18.480000000000004"/>
    <n v="0"/>
  </r>
  <r>
    <n v="370"/>
    <x v="363"/>
    <n v="2.2999999999999998"/>
    <n v="0.6"/>
    <n v="409"/>
    <n v="0"/>
    <n v="1029.9000000000001"/>
    <n v="0.87"/>
    <x v="29"/>
    <n v="1.1000000000000001"/>
    <x v="11"/>
    <x v="0"/>
    <x v="52"/>
    <n v="17.399999999999999"/>
    <n v="19.14"/>
    <n v="0"/>
  </r>
  <r>
    <n v="370"/>
    <x v="364"/>
    <n v="3.4"/>
    <n v="1.3"/>
    <n v="246"/>
    <n v="0.4"/>
    <n v="1024.3"/>
    <n v="0.9"/>
    <x v="29"/>
    <n v="1.1000000000000001"/>
    <x v="11"/>
    <x v="0"/>
    <x v="52"/>
    <n v="16.7"/>
    <n v="18.37"/>
    <n v="0"/>
  </r>
  <r>
    <n v="370"/>
    <x v="365"/>
    <n v="7.2"/>
    <n v="3.5"/>
    <n v="73"/>
    <n v="0.7"/>
    <n v="1005.4"/>
    <n v="0.81"/>
    <x v="29"/>
    <n v="1.1000000000000001"/>
    <x v="0"/>
    <x v="1"/>
    <x v="52"/>
    <n v="14.5"/>
    <n v="15.950000000000001"/>
    <n v="0"/>
  </r>
  <r>
    <n v="370"/>
    <x v="366"/>
    <n v="4.9000000000000004"/>
    <n v="1.3"/>
    <n v="222"/>
    <n v="6.2"/>
    <n v="1000.9"/>
    <n v="0.86"/>
    <x v="29"/>
    <n v="1.1000000000000001"/>
    <x v="0"/>
    <x v="1"/>
    <x v="52"/>
    <n v="16.7"/>
    <n v="18.37"/>
    <n v="0"/>
  </r>
  <r>
    <n v="370"/>
    <x v="367"/>
    <n v="5.0999999999999996"/>
    <n v="0.1"/>
    <n v="200"/>
    <n v="6.4"/>
    <n v="1004.1"/>
    <n v="0.91"/>
    <x v="29"/>
    <n v="1.1000000000000001"/>
    <x v="0"/>
    <x v="1"/>
    <x v="52"/>
    <n v="17.899999999999999"/>
    <n v="19.690000000000001"/>
    <n v="0"/>
  </r>
  <r>
    <n v="370"/>
    <x v="368"/>
    <n v="4.8"/>
    <n v="-0.6"/>
    <n v="327"/>
    <n v="4.0999999999999996"/>
    <n v="1009.6"/>
    <n v="0.85"/>
    <x v="29"/>
    <n v="1.1000000000000001"/>
    <x v="0"/>
    <x v="1"/>
    <x v="52"/>
    <n v="18.600000000000001"/>
    <n v="20.460000000000004"/>
    <n v="0"/>
  </r>
  <r>
    <n v="370"/>
    <x v="369"/>
    <n v="4.5"/>
    <n v="-1.7"/>
    <n v="268"/>
    <n v="0.5"/>
    <n v="1010.9"/>
    <n v="0.86"/>
    <x v="29"/>
    <n v="1.1000000000000001"/>
    <x v="0"/>
    <x v="1"/>
    <x v="53"/>
    <n v="19.7"/>
    <n v="21.67"/>
    <n v="0"/>
  </r>
  <r>
    <n v="370"/>
    <x v="370"/>
    <n v="3.1"/>
    <n v="-1.6"/>
    <n v="274"/>
    <n v="0.5"/>
    <n v="1015.3"/>
    <n v="0.92"/>
    <x v="29"/>
    <n v="1.1000000000000001"/>
    <x v="0"/>
    <x v="1"/>
    <x v="53"/>
    <n v="19.600000000000001"/>
    <n v="21.560000000000002"/>
    <n v="0"/>
  </r>
  <r>
    <n v="370"/>
    <x v="371"/>
    <n v="6.6"/>
    <n v="-0.2"/>
    <n v="140"/>
    <n v="8.6"/>
    <n v="1006.7"/>
    <n v="0.86"/>
    <x v="29"/>
    <n v="1.1000000000000001"/>
    <x v="0"/>
    <x v="1"/>
    <x v="53"/>
    <n v="18.2"/>
    <n v="20.02"/>
    <n v="0"/>
  </r>
  <r>
    <n v="370"/>
    <x v="372"/>
    <n v="3.7"/>
    <n v="1.7"/>
    <n v="201"/>
    <n v="8.6"/>
    <n v="1002.3"/>
    <n v="0.91"/>
    <x v="29"/>
    <n v="1.1000000000000001"/>
    <x v="0"/>
    <x v="1"/>
    <x v="53"/>
    <n v="16.3"/>
    <n v="17.930000000000003"/>
    <n v="0"/>
  </r>
  <r>
    <n v="370"/>
    <x v="373"/>
    <n v="5.3"/>
    <n v="2.9"/>
    <n v="85"/>
    <n v="12.6"/>
    <n v="984.8"/>
    <n v="0.91"/>
    <x v="29"/>
    <n v="1.1000000000000001"/>
    <x v="0"/>
    <x v="1"/>
    <x v="53"/>
    <n v="15.1"/>
    <n v="16.61"/>
    <n v="0"/>
  </r>
  <r>
    <n v="370"/>
    <x v="374"/>
    <n v="4"/>
    <n v="-2.2999999999999998"/>
    <n v="100"/>
    <n v="0.3"/>
    <n v="1011.2"/>
    <n v="0.81"/>
    <x v="29"/>
    <n v="1.1000000000000001"/>
    <x v="0"/>
    <x v="1"/>
    <x v="53"/>
    <n v="20.3"/>
    <n v="22.330000000000002"/>
    <n v="0"/>
  </r>
  <r>
    <n v="370"/>
    <x v="375"/>
    <n v="3.7"/>
    <n v="-2.1"/>
    <n v="87"/>
    <n v="0.1"/>
    <n v="1021.9"/>
    <n v="0.84"/>
    <x v="29"/>
    <n v="1.1000000000000001"/>
    <x v="0"/>
    <x v="1"/>
    <x v="53"/>
    <n v="20.100000000000001"/>
    <n v="22.110000000000003"/>
    <n v="0"/>
  </r>
  <r>
    <n v="370"/>
    <x v="376"/>
    <n v="4.5"/>
    <n v="5.5"/>
    <n v="128"/>
    <n v="9.3000000000000007"/>
    <n v="1008.5"/>
    <n v="0.93"/>
    <x v="29"/>
    <n v="1.1000000000000001"/>
    <x v="0"/>
    <x v="1"/>
    <x v="54"/>
    <n v="12.5"/>
    <n v="13.750000000000002"/>
    <n v="0"/>
  </r>
  <r>
    <n v="370"/>
    <x v="377"/>
    <n v="3.8"/>
    <n v="9.3000000000000007"/>
    <n v="153"/>
    <n v="0.1"/>
    <n v="1008.6"/>
    <n v="0.87"/>
    <x v="29"/>
    <n v="1.1000000000000001"/>
    <x v="0"/>
    <x v="1"/>
    <x v="54"/>
    <n v="8.6999999999999993"/>
    <n v="9.57"/>
    <n v="0"/>
  </r>
  <r>
    <n v="370"/>
    <x v="378"/>
    <n v="2.6"/>
    <n v="7.9"/>
    <n v="242"/>
    <n v="2.9"/>
    <n v="1012.4"/>
    <n v="0.91"/>
    <x v="29"/>
    <n v="1.1000000000000001"/>
    <x v="0"/>
    <x v="1"/>
    <x v="54"/>
    <n v="10.1"/>
    <n v="11.110000000000001"/>
    <n v="0"/>
  </r>
  <r>
    <n v="370"/>
    <x v="379"/>
    <n v="4.9000000000000004"/>
    <n v="10"/>
    <n v="196"/>
    <n v="-0.1"/>
    <n v="1008.2"/>
    <n v="0.81"/>
    <x v="29"/>
    <n v="1.1000000000000001"/>
    <x v="0"/>
    <x v="1"/>
    <x v="54"/>
    <n v="8"/>
    <n v="8.8000000000000007"/>
    <n v="0"/>
  </r>
  <r>
    <n v="370"/>
    <x v="380"/>
    <n v="3.4"/>
    <n v="9.3000000000000007"/>
    <n v="273"/>
    <n v="-0.1"/>
    <n v="1011.9"/>
    <n v="0.83"/>
    <x v="29"/>
    <n v="1.1000000000000001"/>
    <x v="0"/>
    <x v="1"/>
    <x v="54"/>
    <n v="8.6999999999999993"/>
    <n v="9.57"/>
    <n v="0"/>
  </r>
  <r>
    <n v="370"/>
    <x v="381"/>
    <n v="1.9"/>
    <n v="7.3"/>
    <n v="438"/>
    <n v="0.4"/>
    <n v="1018.2"/>
    <n v="0.87"/>
    <x v="29"/>
    <n v="1.1000000000000001"/>
    <x v="0"/>
    <x v="1"/>
    <x v="54"/>
    <n v="10.7"/>
    <n v="11.77"/>
    <n v="0"/>
  </r>
  <r>
    <n v="370"/>
    <x v="382"/>
    <n v="2"/>
    <n v="3.3"/>
    <n v="468"/>
    <n v="0"/>
    <n v="1020"/>
    <n v="0.86"/>
    <x v="29"/>
    <n v="1.1000000000000001"/>
    <x v="0"/>
    <x v="1"/>
    <x v="54"/>
    <n v="14.7"/>
    <n v="16.170000000000002"/>
    <n v="0"/>
  </r>
  <r>
    <n v="370"/>
    <x v="383"/>
    <n v="2.1"/>
    <n v="2"/>
    <n v="303"/>
    <n v="0"/>
    <n v="1018.9"/>
    <n v="0.89"/>
    <x v="29"/>
    <n v="1.1000000000000001"/>
    <x v="0"/>
    <x v="1"/>
    <x v="55"/>
    <n v="16"/>
    <n v="17.600000000000001"/>
    <n v="0"/>
  </r>
  <r>
    <n v="370"/>
    <x v="384"/>
    <n v="2.2999999999999998"/>
    <n v="0.8"/>
    <n v="218"/>
    <n v="0"/>
    <n v="1015.8"/>
    <n v="0.93"/>
    <x v="29"/>
    <n v="1.1000000000000001"/>
    <x v="0"/>
    <x v="1"/>
    <x v="55"/>
    <n v="17.2"/>
    <n v="18.920000000000002"/>
    <n v="0"/>
  </r>
  <r>
    <n v="370"/>
    <x v="385"/>
    <n v="3.3"/>
    <n v="4.8"/>
    <n v="367"/>
    <n v="-0.1"/>
    <n v="1002.1"/>
    <n v="0.75"/>
    <x v="29"/>
    <n v="1.1000000000000001"/>
    <x v="0"/>
    <x v="1"/>
    <x v="55"/>
    <n v="13.2"/>
    <n v="14.52"/>
    <n v="0"/>
  </r>
  <r>
    <n v="370"/>
    <x v="386"/>
    <n v="2.8"/>
    <n v="3.8"/>
    <n v="404"/>
    <n v="0"/>
    <n v="995.3"/>
    <n v="0.7"/>
    <x v="29"/>
    <n v="1.1000000000000001"/>
    <x v="0"/>
    <x v="1"/>
    <x v="55"/>
    <n v="14.2"/>
    <n v="15.620000000000001"/>
    <n v="0"/>
  </r>
  <r>
    <n v="370"/>
    <x v="387"/>
    <n v="3.1"/>
    <n v="6.1"/>
    <n v="407"/>
    <n v="0"/>
    <n v="994.6"/>
    <n v="0.76"/>
    <x v="29"/>
    <n v="1.1000000000000001"/>
    <x v="0"/>
    <x v="1"/>
    <x v="55"/>
    <n v="11.9"/>
    <n v="13.090000000000002"/>
    <n v="0"/>
  </r>
  <r>
    <n v="370"/>
    <x v="388"/>
    <n v="2.4"/>
    <n v="4.9000000000000004"/>
    <n v="515"/>
    <n v="0"/>
    <n v="1000.5"/>
    <n v="0.77"/>
    <x v="29"/>
    <n v="1.1000000000000001"/>
    <x v="0"/>
    <x v="1"/>
    <x v="55"/>
    <n v="13.1"/>
    <n v="14.41"/>
    <n v="0"/>
  </r>
  <r>
    <n v="370"/>
    <x v="389"/>
    <n v="2.5"/>
    <n v="-0.3"/>
    <n v="456"/>
    <n v="0"/>
    <n v="998.5"/>
    <n v="0.79"/>
    <x v="29"/>
    <n v="1.1000000000000001"/>
    <x v="0"/>
    <x v="1"/>
    <x v="55"/>
    <n v="18.3"/>
    <n v="20.130000000000003"/>
    <n v="0"/>
  </r>
  <r>
    <n v="370"/>
    <x v="390"/>
    <n v="2"/>
    <n v="-0.6"/>
    <n v="139"/>
    <n v="0"/>
    <n v="1002.5"/>
    <n v="0.91"/>
    <x v="29"/>
    <n v="1.1000000000000001"/>
    <x v="0"/>
    <x v="1"/>
    <x v="56"/>
    <n v="18.600000000000001"/>
    <n v="20.460000000000004"/>
    <n v="0"/>
  </r>
  <r>
    <n v="370"/>
    <x v="391"/>
    <n v="3"/>
    <n v="2.8"/>
    <n v="188"/>
    <n v="5.2"/>
    <n v="995.4"/>
    <n v="0.88"/>
    <x v="29"/>
    <n v="1.1000000000000001"/>
    <x v="0"/>
    <x v="1"/>
    <x v="56"/>
    <n v="15.2"/>
    <n v="16.72"/>
    <n v="0"/>
  </r>
  <r>
    <n v="370"/>
    <x v="392"/>
    <n v="2.6"/>
    <n v="3.7"/>
    <n v="113"/>
    <n v="-0.1"/>
    <n v="995.6"/>
    <n v="0.95"/>
    <x v="29"/>
    <n v="1.1000000000000001"/>
    <x v="0"/>
    <x v="1"/>
    <x v="56"/>
    <n v="14.3"/>
    <n v="15.730000000000002"/>
    <n v="0"/>
  </r>
  <r>
    <n v="370"/>
    <x v="393"/>
    <n v="1.9"/>
    <n v="0.4"/>
    <n v="96"/>
    <n v="0.3"/>
    <n v="999.5"/>
    <n v="0.91"/>
    <x v="29"/>
    <n v="1.1000000000000001"/>
    <x v="0"/>
    <x v="1"/>
    <x v="56"/>
    <n v="17.600000000000001"/>
    <n v="19.360000000000003"/>
    <n v="0"/>
  </r>
  <r>
    <n v="370"/>
    <x v="394"/>
    <n v="3.4"/>
    <n v="3.1"/>
    <n v="426"/>
    <n v="0"/>
    <n v="996.8"/>
    <n v="0.87"/>
    <x v="29"/>
    <n v="1.1000000000000001"/>
    <x v="0"/>
    <x v="1"/>
    <x v="56"/>
    <n v="14.9"/>
    <n v="16.39"/>
    <n v="0"/>
  </r>
  <r>
    <n v="370"/>
    <x v="395"/>
    <n v="2.5"/>
    <n v="6.1"/>
    <n v="324"/>
    <n v="0.4"/>
    <n v="1001.7"/>
    <n v="0.9"/>
    <x v="29"/>
    <n v="1.1000000000000001"/>
    <x v="0"/>
    <x v="1"/>
    <x v="56"/>
    <n v="11.9"/>
    <n v="13.090000000000002"/>
    <n v="0"/>
  </r>
  <r>
    <n v="375"/>
    <x v="0"/>
    <n v="9.6"/>
    <n v="7.2"/>
    <n v="44"/>
    <n v="7.1"/>
    <n v="1010.8"/>
    <n v="0.85"/>
    <x v="30"/>
    <n v="1.1000000000000001"/>
    <x v="0"/>
    <x v="0"/>
    <x v="0"/>
    <n v="10.8"/>
    <n v="11.880000000000003"/>
    <n v="0"/>
  </r>
  <r>
    <n v="375"/>
    <x v="1"/>
    <n v="3"/>
    <n v="3.1"/>
    <n v="314"/>
    <n v="1.8"/>
    <n v="1014.2"/>
    <n v="0.94"/>
    <x v="30"/>
    <n v="1.1000000000000001"/>
    <x v="0"/>
    <x v="0"/>
    <x v="0"/>
    <n v="14.9"/>
    <n v="16.39"/>
    <n v="0"/>
  </r>
  <r>
    <n v="375"/>
    <x v="2"/>
    <n v="4.5"/>
    <n v="1.8"/>
    <n v="285"/>
    <n v="2.5"/>
    <n v="1019.1"/>
    <n v="0.92"/>
    <x v="30"/>
    <n v="1.1000000000000001"/>
    <x v="0"/>
    <x v="0"/>
    <x v="0"/>
    <n v="16.2"/>
    <n v="17.82"/>
    <n v="0"/>
  </r>
  <r>
    <n v="375"/>
    <x v="3"/>
    <n v="2.8"/>
    <n v="1.4"/>
    <n v="197"/>
    <n v="0.4"/>
    <n v="1017.4"/>
    <n v="0.95"/>
    <x v="30"/>
    <n v="1.1000000000000001"/>
    <x v="0"/>
    <x v="0"/>
    <x v="0"/>
    <n v="16.600000000000001"/>
    <n v="18.260000000000002"/>
    <n v="0"/>
  </r>
  <r>
    <n v="375"/>
    <x v="4"/>
    <n v="6.4"/>
    <n v="5.7"/>
    <n v="48"/>
    <n v="22.9"/>
    <n v="995"/>
    <n v="0.95"/>
    <x v="30"/>
    <n v="1.1000000000000001"/>
    <x v="0"/>
    <x v="0"/>
    <x v="0"/>
    <n v="12.3"/>
    <n v="13.530000000000001"/>
    <n v="0"/>
  </r>
  <r>
    <n v="375"/>
    <x v="5"/>
    <n v="9.6"/>
    <n v="8.9"/>
    <n v="103"/>
    <n v="1"/>
    <n v="986.6"/>
    <n v="0.81"/>
    <x v="30"/>
    <n v="1.1000000000000001"/>
    <x v="0"/>
    <x v="0"/>
    <x v="1"/>
    <n v="9.1"/>
    <n v="10.01"/>
    <n v="0"/>
  </r>
  <r>
    <n v="375"/>
    <x v="6"/>
    <n v="6.8"/>
    <n v="3.4"/>
    <n v="224"/>
    <n v="0.2"/>
    <n v="998.5"/>
    <n v="0.87"/>
    <x v="30"/>
    <n v="1.1000000000000001"/>
    <x v="0"/>
    <x v="0"/>
    <x v="1"/>
    <n v="14.6"/>
    <n v="16.060000000000002"/>
    <n v="0"/>
  </r>
  <r>
    <n v="375"/>
    <x v="7"/>
    <n v="3.6"/>
    <n v="1.7"/>
    <n v="271"/>
    <n v="4.3"/>
    <n v="1002"/>
    <n v="0.93"/>
    <x v="30"/>
    <n v="1.1000000000000001"/>
    <x v="0"/>
    <x v="0"/>
    <x v="1"/>
    <n v="16.3"/>
    <n v="17.930000000000003"/>
    <n v="0"/>
  </r>
  <r>
    <n v="375"/>
    <x v="8"/>
    <n v="3"/>
    <n v="1"/>
    <n v="217"/>
    <n v="4.4000000000000004"/>
    <n v="1004.3"/>
    <n v="0.94"/>
    <x v="30"/>
    <n v="1.1000000000000001"/>
    <x v="0"/>
    <x v="0"/>
    <x v="1"/>
    <n v="17"/>
    <n v="18.700000000000003"/>
    <n v="0"/>
  </r>
  <r>
    <n v="375"/>
    <x v="9"/>
    <n v="4.0999999999999996"/>
    <n v="0.9"/>
    <n v="485"/>
    <n v="3.8"/>
    <n v="1018.2"/>
    <n v="0.92"/>
    <x v="30"/>
    <n v="1.1000000000000001"/>
    <x v="0"/>
    <x v="0"/>
    <x v="1"/>
    <n v="17.100000000000001"/>
    <n v="18.810000000000002"/>
    <n v="0"/>
  </r>
  <r>
    <n v="375"/>
    <x v="10"/>
    <n v="2.4"/>
    <n v="-1.4"/>
    <n v="162"/>
    <n v="0.2"/>
    <n v="1027.9000000000001"/>
    <n v="0.99"/>
    <x v="30"/>
    <n v="1.1000000000000001"/>
    <x v="0"/>
    <x v="0"/>
    <x v="1"/>
    <n v="19.399999999999999"/>
    <n v="21.34"/>
    <n v="0"/>
  </r>
  <r>
    <n v="375"/>
    <x v="11"/>
    <n v="1.1000000000000001"/>
    <n v="1.9"/>
    <n v="272"/>
    <n v="-0.1"/>
    <n v="1039.2"/>
    <n v="0.92"/>
    <x v="30"/>
    <n v="1.1000000000000001"/>
    <x v="0"/>
    <x v="0"/>
    <x v="1"/>
    <n v="16.100000000000001"/>
    <n v="17.710000000000004"/>
    <n v="0"/>
  </r>
  <r>
    <n v="375"/>
    <x v="12"/>
    <n v="1.6"/>
    <n v="-0.2"/>
    <n v="557"/>
    <n v="0"/>
    <n v="1041.2"/>
    <n v="0.88"/>
    <x v="30"/>
    <n v="1.1000000000000001"/>
    <x v="0"/>
    <x v="0"/>
    <x v="2"/>
    <n v="18.2"/>
    <n v="20.02"/>
    <n v="0"/>
  </r>
  <r>
    <n v="375"/>
    <x v="13"/>
    <n v="3.5"/>
    <n v="0.2"/>
    <n v="353"/>
    <n v="-0.1"/>
    <n v="1034.8"/>
    <n v="0.9"/>
    <x v="30"/>
    <n v="1.1000000000000001"/>
    <x v="0"/>
    <x v="0"/>
    <x v="2"/>
    <n v="17.8"/>
    <n v="19.580000000000002"/>
    <n v="0"/>
  </r>
  <r>
    <n v="375"/>
    <x v="14"/>
    <n v="1.3"/>
    <n v="5.0999999999999996"/>
    <n v="128"/>
    <n v="-0.1"/>
    <n v="1034"/>
    <n v="0.99"/>
    <x v="30"/>
    <n v="1.1000000000000001"/>
    <x v="0"/>
    <x v="0"/>
    <x v="2"/>
    <n v="12.9"/>
    <n v="14.190000000000001"/>
    <n v="0"/>
  </r>
  <r>
    <n v="375"/>
    <x v="15"/>
    <n v="2.4"/>
    <n v="2.2000000000000002"/>
    <n v="83"/>
    <n v="0"/>
    <n v="1037.0999999999999"/>
    <n v="0.98"/>
    <x v="30"/>
    <n v="1.1000000000000001"/>
    <x v="0"/>
    <x v="0"/>
    <x v="2"/>
    <n v="15.8"/>
    <n v="17.380000000000003"/>
    <n v="0"/>
  </r>
  <r>
    <n v="375"/>
    <x v="16"/>
    <n v="1.6"/>
    <n v="-1.2"/>
    <n v="115"/>
    <n v="-0.1"/>
    <n v="1037.5"/>
    <n v="0.99"/>
    <x v="30"/>
    <n v="1.1000000000000001"/>
    <x v="0"/>
    <x v="0"/>
    <x v="2"/>
    <n v="19.2"/>
    <n v="21.12"/>
    <n v="0"/>
  </r>
  <r>
    <n v="375"/>
    <x v="17"/>
    <n v="2.5"/>
    <n v="-0.9"/>
    <n v="127"/>
    <n v="-0.1"/>
    <n v="1031.3"/>
    <n v="0.99"/>
    <x v="30"/>
    <n v="1.1000000000000001"/>
    <x v="0"/>
    <x v="0"/>
    <x v="2"/>
    <n v="18.899999999999999"/>
    <n v="20.79"/>
    <n v="0"/>
  </r>
  <r>
    <n v="375"/>
    <x v="18"/>
    <n v="1.5"/>
    <n v="-1"/>
    <n v="100"/>
    <n v="-0.1"/>
    <n v="1023.2"/>
    <n v="0.99"/>
    <x v="30"/>
    <n v="1.1000000000000001"/>
    <x v="0"/>
    <x v="0"/>
    <x v="2"/>
    <n v="19"/>
    <n v="20.900000000000002"/>
    <n v="0"/>
  </r>
  <r>
    <n v="375"/>
    <x v="19"/>
    <n v="2"/>
    <n v="-1.2"/>
    <n v="106"/>
    <n v="0"/>
    <n v="1019.9"/>
    <n v="0.98"/>
    <x v="30"/>
    <n v="1.1000000000000001"/>
    <x v="0"/>
    <x v="0"/>
    <x v="3"/>
    <n v="19.2"/>
    <n v="21.12"/>
    <n v="0"/>
  </r>
  <r>
    <n v="375"/>
    <x v="20"/>
    <n v="2.5"/>
    <n v="-1.1000000000000001"/>
    <n v="169"/>
    <n v="0"/>
    <n v="1016.2"/>
    <n v="0.98"/>
    <x v="30"/>
    <n v="1.1000000000000001"/>
    <x v="0"/>
    <x v="0"/>
    <x v="3"/>
    <n v="19.100000000000001"/>
    <n v="21.01"/>
    <n v="0"/>
  </r>
  <r>
    <n v="375"/>
    <x v="21"/>
    <n v="2"/>
    <n v="2"/>
    <n v="181"/>
    <n v="7.2"/>
    <n v="1004.4"/>
    <n v="0.94"/>
    <x v="30"/>
    <n v="1.1000000000000001"/>
    <x v="0"/>
    <x v="0"/>
    <x v="3"/>
    <n v="16"/>
    <n v="17.600000000000001"/>
    <n v="0"/>
  </r>
  <r>
    <n v="375"/>
    <x v="22"/>
    <n v="5.8"/>
    <n v="5.2"/>
    <n v="251"/>
    <n v="2.9"/>
    <n v="1004.3"/>
    <n v="0.89"/>
    <x v="30"/>
    <n v="1.1000000000000001"/>
    <x v="0"/>
    <x v="0"/>
    <x v="3"/>
    <n v="12.8"/>
    <n v="14.080000000000002"/>
    <n v="0"/>
  </r>
  <r>
    <n v="375"/>
    <x v="23"/>
    <n v="6"/>
    <n v="7.5"/>
    <n v="91"/>
    <n v="5.0999999999999996"/>
    <n v="1002.6"/>
    <n v="0.91"/>
    <x v="30"/>
    <n v="1.1000000000000001"/>
    <x v="0"/>
    <x v="0"/>
    <x v="3"/>
    <n v="10.5"/>
    <n v="11.55"/>
    <n v="0"/>
  </r>
  <r>
    <n v="375"/>
    <x v="24"/>
    <m/>
    <n v="5.8"/>
    <n v="221"/>
    <n v="10.6"/>
    <m/>
    <n v="0.97"/>
    <x v="30"/>
    <n v="1.1000000000000001"/>
    <x v="0"/>
    <x v="0"/>
    <x v="3"/>
    <n v="12.2"/>
    <n v="13.42"/>
    <n v="0"/>
  </r>
  <r>
    <n v="375"/>
    <x v="25"/>
    <m/>
    <n v="3.9"/>
    <n v="248"/>
    <n v="2.4"/>
    <m/>
    <n v="0.87"/>
    <x v="30"/>
    <n v="1.1000000000000001"/>
    <x v="0"/>
    <x v="0"/>
    <x v="3"/>
    <n v="14.1"/>
    <n v="15.510000000000002"/>
    <n v="0"/>
  </r>
  <r>
    <n v="375"/>
    <x v="26"/>
    <m/>
    <n v="9.4"/>
    <n v="411"/>
    <n v="2.2999999999999998"/>
    <m/>
    <n v="0.76"/>
    <x v="30"/>
    <n v="1.1000000000000001"/>
    <x v="0"/>
    <x v="0"/>
    <x v="4"/>
    <n v="8.6"/>
    <n v="9.4600000000000009"/>
    <n v="0"/>
  </r>
  <r>
    <n v="375"/>
    <x v="27"/>
    <n v="6.3"/>
    <n v="8.1"/>
    <n v="222"/>
    <n v="1"/>
    <n v="991.4"/>
    <n v="0.81"/>
    <x v="30"/>
    <n v="1.1000000000000001"/>
    <x v="0"/>
    <x v="0"/>
    <x v="4"/>
    <n v="9.9"/>
    <n v="10.89"/>
    <n v="0"/>
  </r>
  <r>
    <n v="375"/>
    <x v="28"/>
    <n v="5.2"/>
    <n v="7"/>
    <n v="304"/>
    <n v="2.8"/>
    <n v="1003.1"/>
    <n v="0.89"/>
    <x v="30"/>
    <n v="1.1000000000000001"/>
    <x v="0"/>
    <x v="0"/>
    <x v="4"/>
    <n v="11"/>
    <n v="12.100000000000001"/>
    <n v="0"/>
  </r>
  <r>
    <n v="375"/>
    <x v="29"/>
    <n v="1.8"/>
    <n v="4.8"/>
    <n v="145"/>
    <n v="8.9"/>
    <n v="1016.5"/>
    <n v="0.97"/>
    <x v="30"/>
    <n v="1.1000000000000001"/>
    <x v="0"/>
    <x v="0"/>
    <x v="4"/>
    <n v="13.2"/>
    <n v="14.52"/>
    <n v="0"/>
  </r>
  <r>
    <n v="375"/>
    <x v="30"/>
    <n v="2"/>
    <n v="1.1000000000000001"/>
    <n v="375"/>
    <n v="-0.1"/>
    <n v="1028.4000000000001"/>
    <n v="0.95"/>
    <x v="30"/>
    <n v="1.1000000000000001"/>
    <x v="0"/>
    <x v="0"/>
    <x v="4"/>
    <n v="16.899999999999999"/>
    <n v="18.59"/>
    <n v="0"/>
  </r>
  <r>
    <n v="375"/>
    <x v="31"/>
    <n v="1.8"/>
    <n v="0.3"/>
    <n v="779"/>
    <n v="0"/>
    <n v="1031.5"/>
    <n v="0.88"/>
    <x v="30"/>
    <n v="1.1000000000000001"/>
    <x v="1"/>
    <x v="0"/>
    <x v="4"/>
    <n v="17.7"/>
    <n v="19.470000000000002"/>
    <n v="0"/>
  </r>
  <r>
    <n v="375"/>
    <x v="32"/>
    <n v="1.3"/>
    <n v="-1.2"/>
    <n v="818"/>
    <n v="0"/>
    <n v="1025.9000000000001"/>
    <n v="0.91"/>
    <x v="30"/>
    <n v="1.1000000000000001"/>
    <x v="1"/>
    <x v="0"/>
    <x v="4"/>
    <n v="19.2"/>
    <n v="21.12"/>
    <n v="0"/>
  </r>
  <r>
    <n v="375"/>
    <x v="33"/>
    <n v="1.6"/>
    <n v="-0.2"/>
    <n v="777"/>
    <n v="0"/>
    <n v="1027.3"/>
    <n v="0.91"/>
    <x v="30"/>
    <n v="1.1000000000000001"/>
    <x v="1"/>
    <x v="0"/>
    <x v="5"/>
    <n v="18.2"/>
    <n v="20.02"/>
    <n v="0"/>
  </r>
  <r>
    <n v="375"/>
    <x v="34"/>
    <n v="3.4"/>
    <n v="1.5"/>
    <n v="250"/>
    <n v="0"/>
    <n v="1027.9000000000001"/>
    <n v="0.94"/>
    <x v="30"/>
    <n v="1.1000000000000001"/>
    <x v="1"/>
    <x v="0"/>
    <x v="5"/>
    <n v="16.5"/>
    <n v="18.150000000000002"/>
    <n v="0"/>
  </r>
  <r>
    <n v="375"/>
    <x v="35"/>
    <n v="3.4"/>
    <n v="4.0999999999999996"/>
    <n v="221"/>
    <n v="0.1"/>
    <n v="1037.8"/>
    <n v="0.98"/>
    <x v="30"/>
    <n v="1.1000000000000001"/>
    <x v="1"/>
    <x v="0"/>
    <x v="5"/>
    <n v="13.9"/>
    <n v="15.290000000000001"/>
    <n v="0"/>
  </r>
  <r>
    <n v="375"/>
    <x v="36"/>
    <n v="3"/>
    <n v="4.4000000000000004"/>
    <n v="291"/>
    <n v="0"/>
    <n v="1040.9000000000001"/>
    <n v="0.92"/>
    <x v="30"/>
    <n v="1.1000000000000001"/>
    <x v="1"/>
    <x v="0"/>
    <x v="5"/>
    <n v="13.6"/>
    <n v="14.96"/>
    <n v="0"/>
  </r>
  <r>
    <n v="375"/>
    <x v="37"/>
    <n v="8"/>
    <n v="3.3"/>
    <n v="264"/>
    <n v="0"/>
    <n v="1027.5"/>
    <n v="0.78"/>
    <x v="30"/>
    <n v="1.1000000000000001"/>
    <x v="1"/>
    <x v="0"/>
    <x v="5"/>
    <n v="14.7"/>
    <n v="16.170000000000002"/>
    <n v="0"/>
  </r>
  <r>
    <n v="375"/>
    <x v="38"/>
    <n v="3.9"/>
    <n v="3.8"/>
    <n v="294"/>
    <n v="0.1"/>
    <n v="1022"/>
    <n v="0.79"/>
    <x v="30"/>
    <n v="1.1000000000000001"/>
    <x v="1"/>
    <x v="0"/>
    <x v="5"/>
    <n v="14.2"/>
    <n v="15.620000000000001"/>
    <n v="0"/>
  </r>
  <r>
    <n v="375"/>
    <x v="39"/>
    <n v="2.4"/>
    <n v="2.4"/>
    <n v="371"/>
    <n v="0"/>
    <n v="1028.0999999999999"/>
    <n v="0.86"/>
    <x v="30"/>
    <n v="1.1000000000000001"/>
    <x v="1"/>
    <x v="0"/>
    <x v="5"/>
    <n v="15.6"/>
    <n v="17.16"/>
    <n v="0"/>
  </r>
  <r>
    <n v="375"/>
    <x v="40"/>
    <n v="6.5"/>
    <n v="1.9"/>
    <n v="290"/>
    <n v="6.5"/>
    <n v="1023.6"/>
    <n v="0.88"/>
    <x v="30"/>
    <n v="1.1000000000000001"/>
    <x v="1"/>
    <x v="0"/>
    <x v="6"/>
    <n v="16.100000000000001"/>
    <n v="17.710000000000004"/>
    <n v="0"/>
  </r>
  <r>
    <n v="375"/>
    <x v="41"/>
    <n v="3.8"/>
    <n v="3.6"/>
    <n v="124"/>
    <n v="5.5"/>
    <n v="1018"/>
    <n v="0.94"/>
    <x v="30"/>
    <n v="1.1000000000000001"/>
    <x v="1"/>
    <x v="0"/>
    <x v="6"/>
    <n v="14.4"/>
    <n v="15.840000000000002"/>
    <n v="0"/>
  </r>
  <r>
    <n v="375"/>
    <x v="42"/>
    <n v="1.1000000000000001"/>
    <n v="3"/>
    <n v="182"/>
    <n v="0.4"/>
    <n v="1018.1"/>
    <n v="0.97"/>
    <x v="30"/>
    <n v="1.1000000000000001"/>
    <x v="1"/>
    <x v="0"/>
    <x v="6"/>
    <n v="15"/>
    <n v="16.5"/>
    <n v="0"/>
  </r>
  <r>
    <n v="375"/>
    <x v="43"/>
    <n v="2"/>
    <n v="-0.4"/>
    <n v="148"/>
    <n v="0.4"/>
    <n v="1021.8"/>
    <n v="0.94"/>
    <x v="30"/>
    <n v="1.1000000000000001"/>
    <x v="1"/>
    <x v="0"/>
    <x v="6"/>
    <n v="18.399999999999999"/>
    <n v="20.239999999999998"/>
    <n v="0"/>
  </r>
  <r>
    <n v="375"/>
    <x v="44"/>
    <n v="1.4"/>
    <n v="0.3"/>
    <n v="592"/>
    <n v="0"/>
    <n v="1027.8"/>
    <n v="0.89"/>
    <x v="30"/>
    <n v="1.1000000000000001"/>
    <x v="1"/>
    <x v="0"/>
    <x v="6"/>
    <n v="17.7"/>
    <n v="19.470000000000002"/>
    <n v="0"/>
  </r>
  <r>
    <n v="375"/>
    <x v="45"/>
    <n v="1.9"/>
    <n v="1"/>
    <n v="245"/>
    <n v="0"/>
    <n v="1024"/>
    <n v="0.86"/>
    <x v="30"/>
    <n v="1.1000000000000001"/>
    <x v="1"/>
    <x v="0"/>
    <x v="6"/>
    <n v="17"/>
    <n v="18.700000000000003"/>
    <n v="0"/>
  </r>
  <r>
    <n v="375"/>
    <x v="46"/>
    <n v="5.3"/>
    <n v="0"/>
    <n v="965"/>
    <n v="0"/>
    <n v="1022.7"/>
    <n v="0.76"/>
    <x v="30"/>
    <n v="1.1000000000000001"/>
    <x v="1"/>
    <x v="0"/>
    <x v="6"/>
    <n v="18"/>
    <n v="19.8"/>
    <n v="0"/>
  </r>
  <r>
    <n v="375"/>
    <x v="47"/>
    <n v="2.8"/>
    <n v="-2.1"/>
    <n v="1100"/>
    <n v="0"/>
    <n v="1024.8"/>
    <n v="0.76"/>
    <x v="30"/>
    <n v="1.1000000000000001"/>
    <x v="1"/>
    <x v="0"/>
    <x v="7"/>
    <n v="20.100000000000001"/>
    <n v="22.110000000000003"/>
    <n v="0"/>
  </r>
  <r>
    <n v="375"/>
    <x v="48"/>
    <n v="4.5999999999999996"/>
    <n v="-1.6"/>
    <n v="1019"/>
    <n v="0"/>
    <n v="1025.5999999999999"/>
    <n v="0.69"/>
    <x v="30"/>
    <n v="1.1000000000000001"/>
    <x v="1"/>
    <x v="0"/>
    <x v="7"/>
    <n v="19.600000000000001"/>
    <n v="21.560000000000002"/>
    <n v="0"/>
  </r>
  <r>
    <n v="375"/>
    <x v="49"/>
    <n v="4.7"/>
    <n v="1.2"/>
    <n v="804"/>
    <n v="0"/>
    <n v="1022.2"/>
    <n v="0.57999999999999996"/>
    <x v="30"/>
    <n v="1.1000000000000001"/>
    <x v="1"/>
    <x v="0"/>
    <x v="7"/>
    <n v="16.8"/>
    <n v="18.480000000000004"/>
    <n v="0"/>
  </r>
  <r>
    <n v="375"/>
    <x v="50"/>
    <n v="3.8"/>
    <n v="8"/>
    <n v="484"/>
    <n v="-0.1"/>
    <n v="1020.7"/>
    <n v="0.82"/>
    <x v="30"/>
    <n v="1.1000000000000001"/>
    <x v="1"/>
    <x v="0"/>
    <x v="7"/>
    <n v="10"/>
    <n v="11"/>
    <n v="0"/>
  </r>
  <r>
    <n v="375"/>
    <x v="51"/>
    <n v="4.5"/>
    <n v="13.3"/>
    <n v="763"/>
    <n v="0"/>
    <n v="1017.3"/>
    <n v="0.76"/>
    <x v="30"/>
    <n v="1.1000000000000001"/>
    <x v="1"/>
    <x v="0"/>
    <x v="7"/>
    <n v="4.6999999999999993"/>
    <n v="5.17"/>
    <n v="0"/>
  </r>
  <r>
    <n v="375"/>
    <x v="52"/>
    <n v="3.9"/>
    <n v="10.4"/>
    <n v="219"/>
    <n v="4.7"/>
    <n v="1015.9"/>
    <n v="0.9"/>
    <x v="30"/>
    <n v="1.1000000000000001"/>
    <x v="1"/>
    <x v="0"/>
    <x v="7"/>
    <n v="7.6"/>
    <n v="8.36"/>
    <n v="0"/>
  </r>
  <r>
    <n v="375"/>
    <x v="53"/>
    <n v="4.7"/>
    <n v="10.9"/>
    <n v="954"/>
    <n v="0"/>
    <n v="1025.7"/>
    <n v="0.81"/>
    <x v="30"/>
    <n v="1.1000000000000001"/>
    <x v="1"/>
    <x v="0"/>
    <x v="7"/>
    <n v="7.1"/>
    <n v="7.8100000000000005"/>
    <n v="0"/>
  </r>
  <r>
    <n v="375"/>
    <x v="54"/>
    <n v="6.2"/>
    <n v="10.9"/>
    <n v="259"/>
    <n v="1.2"/>
    <n v="1016.4"/>
    <n v="0.81"/>
    <x v="30"/>
    <n v="1.1000000000000001"/>
    <x v="1"/>
    <x v="0"/>
    <x v="8"/>
    <n v="7.1"/>
    <n v="7.8100000000000005"/>
    <n v="0"/>
  </r>
  <r>
    <n v="375"/>
    <x v="55"/>
    <n v="2.2999999999999998"/>
    <n v="8.9"/>
    <n v="681"/>
    <n v="9.1"/>
    <n v="1013.5"/>
    <n v="0.91"/>
    <x v="30"/>
    <n v="1.1000000000000001"/>
    <x v="1"/>
    <x v="0"/>
    <x v="8"/>
    <n v="9.1"/>
    <n v="10.01"/>
    <n v="0"/>
  </r>
  <r>
    <n v="375"/>
    <x v="56"/>
    <n v="4.0999999999999996"/>
    <n v="7.6"/>
    <n v="1009"/>
    <n v="6.9"/>
    <n v="1015.1"/>
    <n v="0.82"/>
    <x v="30"/>
    <n v="1.1000000000000001"/>
    <x v="1"/>
    <x v="0"/>
    <x v="8"/>
    <n v="10.4"/>
    <n v="11.440000000000001"/>
    <n v="0"/>
  </r>
  <r>
    <n v="375"/>
    <x v="57"/>
    <n v="3.8"/>
    <n v="5.6"/>
    <n v="519"/>
    <n v="6.4"/>
    <n v="1015.6"/>
    <n v="0.91"/>
    <x v="30"/>
    <n v="1.1000000000000001"/>
    <x v="1"/>
    <x v="0"/>
    <x v="8"/>
    <n v="12.4"/>
    <n v="13.640000000000002"/>
    <n v="0"/>
  </r>
  <r>
    <n v="375"/>
    <x v="58"/>
    <n v="2.8"/>
    <n v="4.8"/>
    <n v="826"/>
    <n v="-0.1"/>
    <n v="1026"/>
    <n v="0.87"/>
    <x v="30"/>
    <n v="1.1000000000000001"/>
    <x v="1"/>
    <x v="0"/>
    <x v="8"/>
    <n v="13.2"/>
    <n v="14.52"/>
    <n v="0"/>
  </r>
  <r>
    <n v="375"/>
    <x v="59"/>
    <n v="1.6"/>
    <n v="2.1"/>
    <n v="308"/>
    <n v="0"/>
    <n v="1033.9000000000001"/>
    <n v="0.92"/>
    <x v="30"/>
    <n v="1"/>
    <x v="2"/>
    <x v="0"/>
    <x v="8"/>
    <n v="15.9"/>
    <n v="15.9"/>
    <n v="0"/>
  </r>
  <r>
    <n v="375"/>
    <x v="60"/>
    <n v="1"/>
    <n v="1.5"/>
    <n v="1159"/>
    <n v="0"/>
    <n v="1034.5"/>
    <n v="0.89"/>
    <x v="30"/>
    <n v="1"/>
    <x v="2"/>
    <x v="0"/>
    <x v="8"/>
    <n v="16.5"/>
    <n v="16.5"/>
    <n v="0"/>
  </r>
  <r>
    <n v="375"/>
    <x v="61"/>
    <n v="0.7"/>
    <n v="2.5"/>
    <n v="1301"/>
    <n v="0"/>
    <n v="1029.7"/>
    <n v="0.83"/>
    <x v="30"/>
    <n v="1"/>
    <x v="2"/>
    <x v="0"/>
    <x v="9"/>
    <n v="15.5"/>
    <n v="15.5"/>
    <n v="0"/>
  </r>
  <r>
    <n v="375"/>
    <x v="62"/>
    <n v="0.7"/>
    <n v="3.4"/>
    <n v="1286"/>
    <n v="0"/>
    <n v="1026.5999999999999"/>
    <n v="0.81"/>
    <x v="30"/>
    <n v="1"/>
    <x v="2"/>
    <x v="0"/>
    <x v="9"/>
    <n v="14.6"/>
    <n v="14.6"/>
    <n v="0"/>
  </r>
  <r>
    <n v="375"/>
    <x v="63"/>
    <n v="1.8"/>
    <n v="6.4"/>
    <n v="1361"/>
    <n v="0"/>
    <n v="1023.3"/>
    <n v="0.69"/>
    <x v="30"/>
    <n v="1"/>
    <x v="2"/>
    <x v="0"/>
    <x v="9"/>
    <n v="11.6"/>
    <n v="11.6"/>
    <n v="0"/>
  </r>
  <r>
    <n v="375"/>
    <x v="64"/>
    <n v="2.2999999999999998"/>
    <n v="9.1999999999999993"/>
    <n v="1246"/>
    <n v="0"/>
    <n v="1018"/>
    <n v="0.62"/>
    <x v="30"/>
    <n v="1"/>
    <x v="2"/>
    <x v="0"/>
    <x v="9"/>
    <n v="8.8000000000000007"/>
    <n v="8.8000000000000007"/>
    <n v="0"/>
  </r>
  <r>
    <n v="375"/>
    <x v="65"/>
    <n v="2.5"/>
    <n v="10.1"/>
    <n v="1348"/>
    <n v="0"/>
    <n v="1016.6"/>
    <n v="0.64"/>
    <x v="30"/>
    <n v="1"/>
    <x v="2"/>
    <x v="0"/>
    <x v="9"/>
    <n v="7.9"/>
    <n v="7.9"/>
    <n v="0"/>
  </r>
  <r>
    <n v="375"/>
    <x v="66"/>
    <n v="2.5"/>
    <n v="9.9"/>
    <n v="1377"/>
    <n v="0"/>
    <n v="1012.4"/>
    <n v="0.6"/>
    <x v="30"/>
    <n v="1"/>
    <x v="2"/>
    <x v="0"/>
    <x v="9"/>
    <n v="8.1"/>
    <n v="8.1"/>
    <n v="0"/>
  </r>
  <r>
    <n v="375"/>
    <x v="67"/>
    <n v="2.5"/>
    <n v="9.5"/>
    <n v="1306"/>
    <n v="0"/>
    <n v="1005.4"/>
    <n v="0.65"/>
    <x v="30"/>
    <n v="1"/>
    <x v="2"/>
    <x v="0"/>
    <x v="9"/>
    <n v="8.5"/>
    <n v="8.5"/>
    <n v="0"/>
  </r>
  <r>
    <n v="375"/>
    <x v="68"/>
    <n v="2"/>
    <n v="8.9"/>
    <n v="1399"/>
    <n v="0"/>
    <n v="1002.1"/>
    <n v="0.64"/>
    <x v="30"/>
    <n v="1"/>
    <x v="2"/>
    <x v="0"/>
    <x v="10"/>
    <n v="9.1"/>
    <n v="9.1"/>
    <n v="0"/>
  </r>
  <r>
    <n v="375"/>
    <x v="69"/>
    <n v="2.5"/>
    <n v="4.8"/>
    <n v="332"/>
    <n v="0"/>
    <n v="1003.4"/>
    <n v="0.84"/>
    <x v="30"/>
    <n v="1"/>
    <x v="2"/>
    <x v="0"/>
    <x v="10"/>
    <n v="13.2"/>
    <n v="13.2"/>
    <n v="0"/>
  </r>
  <r>
    <n v="375"/>
    <x v="70"/>
    <n v="2.2000000000000002"/>
    <n v="4"/>
    <n v="819"/>
    <n v="-0.1"/>
    <n v="1000.7"/>
    <n v="0.82"/>
    <x v="30"/>
    <n v="1"/>
    <x v="2"/>
    <x v="0"/>
    <x v="10"/>
    <n v="14"/>
    <n v="14"/>
    <n v="0"/>
  </r>
  <r>
    <n v="375"/>
    <x v="71"/>
    <n v="1.8"/>
    <n v="3.2"/>
    <n v="813"/>
    <n v="-0.1"/>
    <n v="1000.8"/>
    <n v="0.83"/>
    <x v="30"/>
    <n v="1"/>
    <x v="2"/>
    <x v="0"/>
    <x v="10"/>
    <n v="14.8"/>
    <n v="14.8"/>
    <n v="0"/>
  </r>
  <r>
    <n v="375"/>
    <x v="72"/>
    <n v="1.8"/>
    <n v="1.6"/>
    <n v="784"/>
    <n v="-0.1"/>
    <n v="1010.2"/>
    <n v="0.8"/>
    <x v="30"/>
    <n v="1"/>
    <x v="2"/>
    <x v="0"/>
    <x v="10"/>
    <n v="16.399999999999999"/>
    <n v="16.399999999999999"/>
    <n v="0"/>
  </r>
  <r>
    <n v="375"/>
    <x v="73"/>
    <n v="4"/>
    <n v="3"/>
    <n v="992"/>
    <n v="0"/>
    <n v="1019.5"/>
    <n v="0.75"/>
    <x v="30"/>
    <n v="1"/>
    <x v="2"/>
    <x v="0"/>
    <x v="10"/>
    <n v="15"/>
    <n v="15"/>
    <n v="0"/>
  </r>
  <r>
    <n v="375"/>
    <x v="74"/>
    <n v="3"/>
    <n v="4.8"/>
    <n v="1633"/>
    <n v="0"/>
    <n v="1022.9"/>
    <n v="0.71"/>
    <x v="30"/>
    <n v="1"/>
    <x v="2"/>
    <x v="0"/>
    <x v="10"/>
    <n v="13.2"/>
    <n v="13.2"/>
    <n v="0"/>
  </r>
  <r>
    <n v="375"/>
    <x v="75"/>
    <n v="4.3"/>
    <n v="5.0999999999999996"/>
    <n v="1527"/>
    <n v="0"/>
    <n v="1028.5999999999999"/>
    <n v="0.65"/>
    <x v="30"/>
    <n v="1"/>
    <x v="2"/>
    <x v="0"/>
    <x v="11"/>
    <n v="12.9"/>
    <n v="12.9"/>
    <n v="0"/>
  </r>
  <r>
    <n v="375"/>
    <x v="76"/>
    <n v="4.3"/>
    <n v="4"/>
    <n v="1723"/>
    <n v="0"/>
    <n v="1027.8"/>
    <n v="0.48"/>
    <x v="30"/>
    <n v="1"/>
    <x v="2"/>
    <x v="0"/>
    <x v="11"/>
    <n v="14"/>
    <n v="14"/>
    <n v="0"/>
  </r>
  <r>
    <n v="375"/>
    <x v="77"/>
    <n v="2.2999999999999998"/>
    <n v="7.9"/>
    <n v="1662"/>
    <n v="0"/>
    <n v="1024.0999999999999"/>
    <n v="0.54"/>
    <x v="30"/>
    <n v="1"/>
    <x v="2"/>
    <x v="0"/>
    <x v="11"/>
    <n v="10.1"/>
    <n v="10.1"/>
    <n v="0"/>
  </r>
  <r>
    <n v="375"/>
    <x v="78"/>
    <n v="1.3"/>
    <n v="10.3"/>
    <n v="1615"/>
    <n v="0"/>
    <n v="1021.4"/>
    <n v="0.63"/>
    <x v="30"/>
    <n v="1"/>
    <x v="2"/>
    <x v="0"/>
    <x v="11"/>
    <n v="7.6999999999999993"/>
    <n v="7.6999999999999993"/>
    <n v="0"/>
  </r>
  <r>
    <n v="375"/>
    <x v="79"/>
    <n v="4.7"/>
    <n v="14.5"/>
    <n v="1537"/>
    <n v="0"/>
    <n v="1012.7"/>
    <n v="0.54"/>
    <x v="30"/>
    <n v="1"/>
    <x v="2"/>
    <x v="0"/>
    <x v="11"/>
    <n v="3.5"/>
    <n v="3.5"/>
    <n v="0"/>
  </r>
  <r>
    <n v="375"/>
    <x v="80"/>
    <n v="4.0999999999999996"/>
    <n v="14.2"/>
    <n v="1098"/>
    <n v="0.9"/>
    <n v="1003.7"/>
    <n v="0.62"/>
    <x v="30"/>
    <n v="1"/>
    <x v="2"/>
    <x v="0"/>
    <x v="11"/>
    <n v="3.8000000000000007"/>
    <n v="3.8000000000000007"/>
    <n v="0"/>
  </r>
  <r>
    <n v="375"/>
    <x v="81"/>
    <n v="2.4"/>
    <n v="12.8"/>
    <n v="917"/>
    <n v="0.6"/>
    <n v="1004.7"/>
    <n v="0.77"/>
    <x v="30"/>
    <n v="1"/>
    <x v="2"/>
    <x v="0"/>
    <x v="11"/>
    <n v="5.1999999999999993"/>
    <n v="5.1999999999999993"/>
    <n v="0"/>
  </r>
  <r>
    <n v="375"/>
    <x v="82"/>
    <n v="2.2999999999999998"/>
    <n v="10.4"/>
    <n v="1498"/>
    <n v="0"/>
    <n v="1015"/>
    <n v="0.81"/>
    <x v="30"/>
    <n v="1"/>
    <x v="2"/>
    <x v="0"/>
    <x v="12"/>
    <n v="7.6"/>
    <n v="7.6"/>
    <n v="0"/>
  </r>
  <r>
    <n v="375"/>
    <x v="83"/>
    <n v="3"/>
    <n v="8.5"/>
    <n v="1229"/>
    <n v="0.4"/>
    <n v="1020.9"/>
    <n v="0.81"/>
    <x v="30"/>
    <n v="1"/>
    <x v="2"/>
    <x v="0"/>
    <x v="12"/>
    <n v="9.5"/>
    <n v="9.5"/>
    <n v="0"/>
  </r>
  <r>
    <n v="375"/>
    <x v="84"/>
    <n v="1.8"/>
    <n v="7.7"/>
    <n v="583"/>
    <n v="-0.1"/>
    <n v="1024.3"/>
    <n v="0.83"/>
    <x v="30"/>
    <n v="1"/>
    <x v="2"/>
    <x v="0"/>
    <x v="12"/>
    <n v="10.3"/>
    <n v="10.3"/>
    <n v="0"/>
  </r>
  <r>
    <n v="375"/>
    <x v="85"/>
    <n v="0.9"/>
    <n v="7.3"/>
    <n v="1869"/>
    <n v="0"/>
    <n v="1020.9"/>
    <n v="0.74"/>
    <x v="30"/>
    <n v="1"/>
    <x v="2"/>
    <x v="0"/>
    <x v="12"/>
    <n v="10.7"/>
    <n v="10.7"/>
    <n v="0"/>
  </r>
  <r>
    <n v="375"/>
    <x v="86"/>
    <n v="2.5"/>
    <n v="7.7"/>
    <n v="1446"/>
    <n v="0.8"/>
    <n v="1012.7"/>
    <n v="0.84"/>
    <x v="30"/>
    <n v="1"/>
    <x v="2"/>
    <x v="0"/>
    <x v="12"/>
    <n v="10.3"/>
    <n v="10.3"/>
    <n v="0"/>
  </r>
  <r>
    <n v="375"/>
    <x v="87"/>
    <n v="2.8"/>
    <n v="8.5"/>
    <n v="1645"/>
    <n v="0"/>
    <n v="1019.2"/>
    <n v="0.74"/>
    <x v="30"/>
    <n v="1"/>
    <x v="2"/>
    <x v="0"/>
    <x v="12"/>
    <n v="9.5"/>
    <n v="9.5"/>
    <n v="0"/>
  </r>
  <r>
    <n v="375"/>
    <x v="88"/>
    <n v="5.8"/>
    <n v="9.6999999999999993"/>
    <n v="965"/>
    <n v="-0.1"/>
    <n v="1017.4"/>
    <n v="0.69"/>
    <x v="30"/>
    <n v="1"/>
    <x v="2"/>
    <x v="0"/>
    <x v="12"/>
    <n v="8.3000000000000007"/>
    <n v="8.3000000000000007"/>
    <n v="0"/>
  </r>
  <r>
    <n v="375"/>
    <x v="89"/>
    <n v="2.9"/>
    <n v="8.6999999999999993"/>
    <n v="1801"/>
    <n v="0"/>
    <n v="1027"/>
    <n v="0.7"/>
    <x v="30"/>
    <n v="1"/>
    <x v="2"/>
    <x v="0"/>
    <x v="13"/>
    <n v="9.3000000000000007"/>
    <n v="9.3000000000000007"/>
    <n v="0"/>
  </r>
  <r>
    <n v="375"/>
    <x v="90"/>
    <n v="4.7"/>
    <n v="8.1999999999999993"/>
    <n v="1881"/>
    <n v="0"/>
    <n v="1027.4000000000001"/>
    <n v="0.7"/>
    <x v="30"/>
    <n v="0.8"/>
    <x v="3"/>
    <x v="0"/>
    <x v="13"/>
    <n v="9.8000000000000007"/>
    <n v="7.8400000000000007"/>
    <n v="0"/>
  </r>
  <r>
    <n v="375"/>
    <x v="91"/>
    <n v="6.6"/>
    <n v="11.8"/>
    <n v="1941"/>
    <n v="0"/>
    <n v="1023.3"/>
    <n v="0.56999999999999995"/>
    <x v="30"/>
    <n v="0.8"/>
    <x v="3"/>
    <x v="0"/>
    <x v="13"/>
    <n v="6.1999999999999993"/>
    <n v="4.96"/>
    <n v="0"/>
  </r>
  <r>
    <n v="375"/>
    <x v="92"/>
    <n v="4.7"/>
    <n v="13.5"/>
    <n v="1963"/>
    <n v="0"/>
    <n v="1022.5"/>
    <n v="0.56000000000000005"/>
    <x v="30"/>
    <n v="0.8"/>
    <x v="3"/>
    <x v="0"/>
    <x v="13"/>
    <n v="4.5"/>
    <n v="3.6"/>
    <n v="0"/>
  </r>
  <r>
    <n v="375"/>
    <x v="93"/>
    <n v="3.1"/>
    <n v="14.6"/>
    <n v="2015"/>
    <n v="0"/>
    <n v="1019.7"/>
    <n v="0.52"/>
    <x v="30"/>
    <n v="0.8"/>
    <x v="3"/>
    <x v="0"/>
    <x v="13"/>
    <n v="3.4000000000000004"/>
    <n v="2.7200000000000006"/>
    <n v="0"/>
  </r>
  <r>
    <n v="375"/>
    <x v="94"/>
    <n v="4.5"/>
    <n v="11.1"/>
    <n v="2076"/>
    <n v="0"/>
    <n v="1019.3"/>
    <n v="0.54"/>
    <x v="30"/>
    <n v="0.8"/>
    <x v="3"/>
    <x v="0"/>
    <x v="13"/>
    <n v="6.9"/>
    <n v="5.5200000000000005"/>
    <n v="0"/>
  </r>
  <r>
    <n v="375"/>
    <x v="95"/>
    <n v="5.5"/>
    <n v="7.2"/>
    <n v="2158"/>
    <n v="0"/>
    <n v="1024.9000000000001"/>
    <n v="0.46"/>
    <x v="30"/>
    <n v="0.8"/>
    <x v="3"/>
    <x v="0"/>
    <x v="13"/>
    <n v="10.8"/>
    <n v="8.64"/>
    <n v="0"/>
  </r>
  <r>
    <n v="375"/>
    <x v="96"/>
    <n v="2.5"/>
    <n v="7.5"/>
    <n v="2142"/>
    <n v="0"/>
    <n v="1026.4000000000001"/>
    <n v="0.53"/>
    <x v="30"/>
    <n v="0.8"/>
    <x v="3"/>
    <x v="0"/>
    <x v="14"/>
    <n v="10.5"/>
    <n v="8.4"/>
    <n v="0"/>
  </r>
  <r>
    <n v="375"/>
    <x v="97"/>
    <n v="2.5"/>
    <n v="9.6"/>
    <n v="2075"/>
    <n v="0"/>
    <n v="1026.5999999999999"/>
    <n v="0.59"/>
    <x v="30"/>
    <n v="0.8"/>
    <x v="3"/>
    <x v="0"/>
    <x v="14"/>
    <n v="8.4"/>
    <n v="6.7200000000000006"/>
    <n v="0"/>
  </r>
  <r>
    <n v="375"/>
    <x v="98"/>
    <n v="3.4"/>
    <n v="8.3000000000000007"/>
    <n v="2043"/>
    <n v="0"/>
    <n v="1026.5999999999999"/>
    <n v="0.75"/>
    <x v="30"/>
    <n v="0.8"/>
    <x v="3"/>
    <x v="0"/>
    <x v="14"/>
    <n v="9.6999999999999993"/>
    <n v="7.76"/>
    <n v="0"/>
  </r>
  <r>
    <n v="375"/>
    <x v="99"/>
    <n v="2.5"/>
    <n v="9.5"/>
    <n v="1406"/>
    <n v="0"/>
    <n v="1027.8"/>
    <n v="0.71"/>
    <x v="30"/>
    <n v="0.8"/>
    <x v="3"/>
    <x v="0"/>
    <x v="14"/>
    <n v="8.5"/>
    <n v="6.8000000000000007"/>
    <n v="0"/>
  </r>
  <r>
    <n v="375"/>
    <x v="100"/>
    <n v="2.4"/>
    <n v="10.6"/>
    <n v="2044"/>
    <n v="0"/>
    <n v="1021.4"/>
    <n v="0.74"/>
    <x v="30"/>
    <n v="0.8"/>
    <x v="3"/>
    <x v="0"/>
    <x v="14"/>
    <n v="7.4"/>
    <n v="5.9200000000000008"/>
    <n v="0"/>
  </r>
  <r>
    <n v="375"/>
    <x v="101"/>
    <n v="4.0999999999999996"/>
    <n v="15.8"/>
    <n v="2171"/>
    <n v="-0.1"/>
    <n v="1009.3"/>
    <n v="0.56000000000000005"/>
    <x v="30"/>
    <n v="0.8"/>
    <x v="3"/>
    <x v="0"/>
    <x v="14"/>
    <n v="2.1999999999999993"/>
    <n v="1.7599999999999996"/>
    <n v="0"/>
  </r>
  <r>
    <n v="375"/>
    <x v="102"/>
    <n v="5"/>
    <n v="13.8"/>
    <n v="1120"/>
    <n v="1.2"/>
    <n v="1004.5"/>
    <n v="0.8"/>
    <x v="30"/>
    <n v="0.8"/>
    <x v="3"/>
    <x v="0"/>
    <x v="14"/>
    <n v="4.1999999999999993"/>
    <n v="3.3599999999999994"/>
    <n v="0"/>
  </r>
  <r>
    <n v="375"/>
    <x v="103"/>
    <n v="2.9"/>
    <n v="12.7"/>
    <n v="1998"/>
    <n v="0.2"/>
    <n v="1007.3"/>
    <n v="0.7"/>
    <x v="30"/>
    <n v="0.8"/>
    <x v="3"/>
    <x v="0"/>
    <x v="15"/>
    <n v="5.3000000000000007"/>
    <n v="4.2400000000000011"/>
    <n v="0"/>
  </r>
  <r>
    <n v="375"/>
    <x v="104"/>
    <n v="3.4"/>
    <n v="14.1"/>
    <n v="1355"/>
    <n v="1.9"/>
    <n v="999.3"/>
    <n v="0.81"/>
    <x v="30"/>
    <n v="0.8"/>
    <x v="3"/>
    <x v="0"/>
    <x v="15"/>
    <n v="3.9000000000000004"/>
    <n v="3.1200000000000006"/>
    <n v="0"/>
  </r>
  <r>
    <n v="375"/>
    <x v="105"/>
    <n v="2"/>
    <n v="10.8"/>
    <n v="498"/>
    <n v="2.2999999999999998"/>
    <n v="1009"/>
    <n v="0.88"/>
    <x v="30"/>
    <n v="0.8"/>
    <x v="3"/>
    <x v="0"/>
    <x v="15"/>
    <n v="7.1999999999999993"/>
    <n v="5.76"/>
    <n v="0"/>
  </r>
  <r>
    <n v="375"/>
    <x v="106"/>
    <n v="1.6"/>
    <n v="8.5"/>
    <n v="364"/>
    <n v="7.6"/>
    <n v="1013.2"/>
    <n v="0.89"/>
    <x v="30"/>
    <n v="0.8"/>
    <x v="3"/>
    <x v="0"/>
    <x v="15"/>
    <n v="9.5"/>
    <n v="7.6000000000000005"/>
    <n v="0"/>
  </r>
  <r>
    <n v="375"/>
    <x v="107"/>
    <n v="1.8"/>
    <n v="9.3000000000000007"/>
    <n v="1421"/>
    <n v="-0.1"/>
    <n v="1014.5"/>
    <n v="0.82"/>
    <x v="30"/>
    <n v="0.8"/>
    <x v="3"/>
    <x v="0"/>
    <x v="15"/>
    <n v="8.6999999999999993"/>
    <n v="6.96"/>
    <n v="0"/>
  </r>
  <r>
    <n v="375"/>
    <x v="108"/>
    <n v="2.5"/>
    <n v="10"/>
    <n v="2164"/>
    <n v="0"/>
    <n v="1009.5"/>
    <n v="0.74"/>
    <x v="30"/>
    <n v="0.8"/>
    <x v="3"/>
    <x v="0"/>
    <x v="15"/>
    <n v="8"/>
    <n v="6.4"/>
    <n v="0"/>
  </r>
  <r>
    <n v="375"/>
    <x v="109"/>
    <n v="2.6"/>
    <n v="11.8"/>
    <n v="2009"/>
    <n v="8.8000000000000007"/>
    <n v="1006.9"/>
    <n v="0.78"/>
    <x v="30"/>
    <n v="0.8"/>
    <x v="3"/>
    <x v="0"/>
    <x v="15"/>
    <n v="6.1999999999999993"/>
    <n v="4.96"/>
    <n v="0"/>
  </r>
  <r>
    <n v="375"/>
    <x v="110"/>
    <n v="2"/>
    <n v="12.6"/>
    <n v="1197"/>
    <n v="-0.1"/>
    <n v="1010.4"/>
    <n v="0.82"/>
    <x v="30"/>
    <n v="0.8"/>
    <x v="3"/>
    <x v="0"/>
    <x v="16"/>
    <n v="5.4"/>
    <n v="4.32"/>
    <n v="0"/>
  </r>
  <r>
    <n v="375"/>
    <x v="111"/>
    <n v="2.4"/>
    <n v="12.6"/>
    <n v="1718"/>
    <n v="0"/>
    <n v="1017"/>
    <n v="0.78"/>
    <x v="30"/>
    <n v="0.8"/>
    <x v="3"/>
    <x v="0"/>
    <x v="16"/>
    <n v="5.4"/>
    <n v="4.32"/>
    <n v="0"/>
  </r>
  <r>
    <n v="375"/>
    <x v="112"/>
    <n v="1.6"/>
    <n v="11.4"/>
    <n v="706"/>
    <n v="1.8"/>
    <n v="1014.6"/>
    <n v="0.9"/>
    <x v="30"/>
    <n v="0.8"/>
    <x v="3"/>
    <x v="0"/>
    <x v="16"/>
    <n v="6.6"/>
    <n v="5.28"/>
    <n v="0"/>
  </r>
  <r>
    <n v="375"/>
    <x v="113"/>
    <n v="2.5"/>
    <n v="11.1"/>
    <n v="423"/>
    <n v="12.4"/>
    <n v="1017.3"/>
    <n v="0.97"/>
    <x v="30"/>
    <n v="0.8"/>
    <x v="3"/>
    <x v="0"/>
    <x v="16"/>
    <n v="6.9"/>
    <n v="5.5200000000000005"/>
    <n v="0"/>
  </r>
  <r>
    <n v="375"/>
    <x v="114"/>
    <n v="2.1"/>
    <n v="8.4"/>
    <n v="612"/>
    <n v="0"/>
    <n v="1022.6"/>
    <n v="0.93"/>
    <x v="30"/>
    <n v="0.8"/>
    <x v="3"/>
    <x v="0"/>
    <x v="16"/>
    <n v="9.6"/>
    <n v="7.68"/>
    <n v="0"/>
  </r>
  <r>
    <n v="375"/>
    <x v="115"/>
    <n v="2.8"/>
    <n v="11.9"/>
    <n v="2185"/>
    <n v="0"/>
    <n v="1022.4"/>
    <n v="0.76"/>
    <x v="30"/>
    <n v="0.8"/>
    <x v="3"/>
    <x v="0"/>
    <x v="16"/>
    <n v="6.1"/>
    <n v="4.88"/>
    <n v="0"/>
  </r>
  <r>
    <n v="375"/>
    <x v="116"/>
    <n v="2.2000000000000002"/>
    <n v="13.7"/>
    <n v="2510"/>
    <n v="0"/>
    <n v="1024.8"/>
    <n v="0.63"/>
    <x v="30"/>
    <n v="0.8"/>
    <x v="3"/>
    <x v="0"/>
    <x v="16"/>
    <n v="4.3000000000000007"/>
    <n v="3.4400000000000008"/>
    <n v="0"/>
  </r>
  <r>
    <n v="375"/>
    <x v="117"/>
    <n v="1.5"/>
    <n v="14.3"/>
    <n v="2435"/>
    <n v="0"/>
    <n v="1026.7"/>
    <n v="0.64"/>
    <x v="30"/>
    <n v="0.8"/>
    <x v="3"/>
    <x v="0"/>
    <x v="17"/>
    <n v="3.6999999999999993"/>
    <n v="2.9599999999999995"/>
    <n v="0"/>
  </r>
  <r>
    <n v="375"/>
    <x v="118"/>
    <n v="2.1"/>
    <n v="16"/>
    <n v="2431"/>
    <n v="0"/>
    <n v="1026"/>
    <n v="0.67"/>
    <x v="30"/>
    <n v="0.8"/>
    <x v="3"/>
    <x v="0"/>
    <x v="17"/>
    <n v="2"/>
    <n v="1.6"/>
    <n v="0"/>
  </r>
  <r>
    <n v="375"/>
    <x v="119"/>
    <n v="2"/>
    <n v="17.600000000000001"/>
    <n v="2482"/>
    <n v="0"/>
    <n v="1022.6"/>
    <n v="0.65"/>
    <x v="30"/>
    <n v="0.8"/>
    <x v="3"/>
    <x v="0"/>
    <x v="17"/>
    <n v="0.39999999999999858"/>
    <n v="0.3199999999999989"/>
    <n v="0"/>
  </r>
  <r>
    <n v="375"/>
    <x v="120"/>
    <n v="1.8"/>
    <n v="19.5"/>
    <n v="2508"/>
    <n v="0"/>
    <n v="1017.6"/>
    <n v="0.54"/>
    <x v="30"/>
    <n v="0.8"/>
    <x v="4"/>
    <x v="0"/>
    <x v="17"/>
    <n v="0"/>
    <n v="0"/>
    <n v="1.5"/>
  </r>
  <r>
    <n v="375"/>
    <x v="121"/>
    <n v="2.5"/>
    <n v="19.7"/>
    <n v="2158"/>
    <n v="0"/>
    <n v="1013.9"/>
    <n v="0.57999999999999996"/>
    <x v="30"/>
    <n v="0.8"/>
    <x v="4"/>
    <x v="0"/>
    <x v="17"/>
    <n v="0"/>
    <n v="0"/>
    <n v="1.6999999999999993"/>
  </r>
  <r>
    <n v="375"/>
    <x v="122"/>
    <n v="3.2"/>
    <n v="13.6"/>
    <n v="2130"/>
    <n v="0"/>
    <n v="1011.5"/>
    <n v="0.57999999999999996"/>
    <x v="30"/>
    <n v="0.8"/>
    <x v="4"/>
    <x v="0"/>
    <x v="17"/>
    <n v="4.4000000000000004"/>
    <n v="3.5200000000000005"/>
    <n v="0"/>
  </r>
  <r>
    <n v="375"/>
    <x v="123"/>
    <n v="3.1"/>
    <n v="9.4"/>
    <n v="1553"/>
    <n v="0"/>
    <n v="1014.5"/>
    <n v="0.65"/>
    <x v="30"/>
    <n v="0.8"/>
    <x v="4"/>
    <x v="0"/>
    <x v="17"/>
    <n v="8.6"/>
    <n v="6.88"/>
    <n v="0"/>
  </r>
  <r>
    <n v="375"/>
    <x v="124"/>
    <n v="3.4"/>
    <n v="9.6"/>
    <n v="1617"/>
    <n v="0"/>
    <n v="1018.4"/>
    <n v="0.6"/>
    <x v="30"/>
    <n v="0.8"/>
    <x v="4"/>
    <x v="0"/>
    <x v="18"/>
    <n v="8.4"/>
    <n v="6.7200000000000006"/>
    <n v="0"/>
  </r>
  <r>
    <n v="375"/>
    <x v="125"/>
    <n v="3.6"/>
    <n v="10.3"/>
    <n v="1835"/>
    <n v="0"/>
    <n v="1021.5"/>
    <n v="0.64"/>
    <x v="30"/>
    <n v="0.8"/>
    <x v="4"/>
    <x v="0"/>
    <x v="18"/>
    <n v="7.6999999999999993"/>
    <n v="6.16"/>
    <n v="0"/>
  </r>
  <r>
    <n v="375"/>
    <x v="126"/>
    <n v="2.9"/>
    <n v="11.6"/>
    <n v="1576"/>
    <n v="0"/>
    <n v="1020.3"/>
    <n v="0.62"/>
    <x v="30"/>
    <n v="0.8"/>
    <x v="4"/>
    <x v="0"/>
    <x v="18"/>
    <n v="6.4"/>
    <n v="5.120000000000001"/>
    <n v="0"/>
  </r>
  <r>
    <n v="375"/>
    <x v="127"/>
    <n v="3.7"/>
    <n v="12.6"/>
    <n v="2246"/>
    <n v="0"/>
    <n v="1018.4"/>
    <n v="0.49"/>
    <x v="30"/>
    <n v="0.8"/>
    <x v="4"/>
    <x v="0"/>
    <x v="18"/>
    <n v="5.4"/>
    <n v="4.32"/>
    <n v="0"/>
  </r>
  <r>
    <n v="375"/>
    <x v="128"/>
    <n v="3.3"/>
    <n v="13.2"/>
    <n v="2724"/>
    <n v="0"/>
    <n v="1020.8"/>
    <n v="0.48"/>
    <x v="30"/>
    <n v="0.8"/>
    <x v="4"/>
    <x v="0"/>
    <x v="18"/>
    <n v="4.8000000000000007"/>
    <n v="3.8400000000000007"/>
    <n v="0"/>
  </r>
  <r>
    <n v="375"/>
    <x v="129"/>
    <n v="3.5"/>
    <n v="15.6"/>
    <n v="2752"/>
    <n v="0"/>
    <n v="1019.4"/>
    <n v="0.47"/>
    <x v="30"/>
    <n v="0.8"/>
    <x v="4"/>
    <x v="0"/>
    <x v="18"/>
    <n v="2.4000000000000004"/>
    <n v="1.9200000000000004"/>
    <n v="0"/>
  </r>
  <r>
    <n v="375"/>
    <x v="130"/>
    <n v="3.8"/>
    <n v="18"/>
    <n v="2757"/>
    <n v="0"/>
    <n v="1013.8"/>
    <n v="0.45"/>
    <x v="30"/>
    <n v="0.8"/>
    <x v="4"/>
    <x v="0"/>
    <x v="18"/>
    <n v="0"/>
    <n v="0"/>
    <n v="0"/>
  </r>
  <r>
    <n v="375"/>
    <x v="131"/>
    <n v="4.3"/>
    <n v="17.600000000000001"/>
    <n v="2747"/>
    <n v="0"/>
    <n v="1013.5"/>
    <n v="0.46"/>
    <x v="30"/>
    <n v="0.8"/>
    <x v="4"/>
    <x v="0"/>
    <x v="19"/>
    <n v="0.39999999999999858"/>
    <n v="0.3199999999999989"/>
    <n v="0"/>
  </r>
  <r>
    <n v="375"/>
    <x v="132"/>
    <n v="4"/>
    <n v="16.5"/>
    <n v="2858"/>
    <n v="0"/>
    <n v="1017.7"/>
    <n v="0.41"/>
    <x v="30"/>
    <n v="0.8"/>
    <x v="4"/>
    <x v="0"/>
    <x v="19"/>
    <n v="1.5"/>
    <n v="1.2000000000000002"/>
    <n v="0"/>
  </r>
  <r>
    <n v="375"/>
    <x v="133"/>
    <n v="2.8"/>
    <n v="15.1"/>
    <n v="2513"/>
    <n v="0"/>
    <n v="1018.6"/>
    <n v="0.56000000000000005"/>
    <x v="30"/>
    <n v="0.8"/>
    <x v="4"/>
    <x v="0"/>
    <x v="19"/>
    <n v="2.9000000000000004"/>
    <n v="2.3200000000000003"/>
    <n v="0"/>
  </r>
  <r>
    <n v="375"/>
    <x v="134"/>
    <n v="3.2"/>
    <n v="14.4"/>
    <n v="2602"/>
    <n v="0"/>
    <n v="1020.1"/>
    <n v="0.52"/>
    <x v="30"/>
    <n v="0.8"/>
    <x v="4"/>
    <x v="0"/>
    <x v="19"/>
    <n v="3.5999999999999996"/>
    <n v="2.88"/>
    <n v="0"/>
  </r>
  <r>
    <n v="375"/>
    <x v="135"/>
    <n v="3.1"/>
    <n v="13.1"/>
    <n v="2791"/>
    <n v="0"/>
    <n v="1021"/>
    <n v="0.61"/>
    <x v="30"/>
    <n v="0.8"/>
    <x v="4"/>
    <x v="0"/>
    <x v="19"/>
    <n v="4.9000000000000004"/>
    <n v="3.9200000000000004"/>
    <n v="0"/>
  </r>
  <r>
    <n v="375"/>
    <x v="136"/>
    <n v="2.8"/>
    <n v="14"/>
    <n v="2497"/>
    <n v="0"/>
    <n v="1018.6"/>
    <n v="0.61"/>
    <x v="30"/>
    <n v="0.8"/>
    <x v="4"/>
    <x v="0"/>
    <x v="19"/>
    <n v="4"/>
    <n v="3.2"/>
    <n v="0"/>
  </r>
  <r>
    <n v="375"/>
    <x v="137"/>
    <n v="2"/>
    <n v="13.9"/>
    <n v="1510"/>
    <n v="0"/>
    <n v="1017.6"/>
    <n v="0.64"/>
    <x v="30"/>
    <n v="0.8"/>
    <x v="4"/>
    <x v="0"/>
    <x v="19"/>
    <n v="4.0999999999999996"/>
    <n v="3.28"/>
    <n v="0"/>
  </r>
  <r>
    <n v="375"/>
    <x v="138"/>
    <n v="2.2999999999999998"/>
    <n v="15.9"/>
    <n v="2893"/>
    <n v="0"/>
    <n v="1019.4"/>
    <n v="0.52"/>
    <x v="30"/>
    <n v="0.8"/>
    <x v="4"/>
    <x v="0"/>
    <x v="20"/>
    <n v="2.0999999999999996"/>
    <n v="1.6799999999999997"/>
    <n v="0"/>
  </r>
  <r>
    <n v="375"/>
    <x v="139"/>
    <n v="2.2999999999999998"/>
    <n v="16.600000000000001"/>
    <n v="2328"/>
    <n v="0"/>
    <n v="1017.8"/>
    <n v="0.53"/>
    <x v="30"/>
    <n v="0.8"/>
    <x v="4"/>
    <x v="0"/>
    <x v="20"/>
    <n v="1.3999999999999986"/>
    <n v="1.119999999999999"/>
    <n v="0"/>
  </r>
  <r>
    <n v="375"/>
    <x v="140"/>
    <n v="2.5"/>
    <n v="13.2"/>
    <n v="1998"/>
    <n v="0"/>
    <n v="1014.6"/>
    <n v="0.65"/>
    <x v="30"/>
    <n v="0.8"/>
    <x v="4"/>
    <x v="0"/>
    <x v="20"/>
    <n v="4.8000000000000007"/>
    <n v="3.8400000000000007"/>
    <n v="0"/>
  </r>
  <r>
    <n v="375"/>
    <x v="141"/>
    <n v="3.1"/>
    <n v="11.3"/>
    <n v="2409"/>
    <n v="-0.1"/>
    <n v="1015.8"/>
    <n v="0.55000000000000004"/>
    <x v="30"/>
    <n v="0.8"/>
    <x v="4"/>
    <x v="0"/>
    <x v="20"/>
    <n v="6.6999999999999993"/>
    <n v="5.3599999999999994"/>
    <n v="0"/>
  </r>
  <r>
    <n v="375"/>
    <x v="142"/>
    <n v="3.3"/>
    <n v="10.1"/>
    <n v="2041"/>
    <n v="0.1"/>
    <n v="1017.6"/>
    <n v="0.61"/>
    <x v="30"/>
    <n v="0.8"/>
    <x v="4"/>
    <x v="0"/>
    <x v="20"/>
    <n v="7.9"/>
    <n v="6.32"/>
    <n v="0"/>
  </r>
  <r>
    <n v="375"/>
    <x v="143"/>
    <n v="4.9000000000000004"/>
    <n v="12.2"/>
    <n v="740"/>
    <n v="9.6"/>
    <n v="1013.6"/>
    <n v="0.76"/>
    <x v="30"/>
    <n v="0.8"/>
    <x v="4"/>
    <x v="0"/>
    <x v="20"/>
    <n v="5.8000000000000007"/>
    <n v="4.6400000000000006"/>
    <n v="0"/>
  </r>
  <r>
    <n v="375"/>
    <x v="144"/>
    <n v="4.9000000000000004"/>
    <n v="16.2"/>
    <n v="1257"/>
    <n v="1.3"/>
    <n v="1010.2"/>
    <n v="0.75"/>
    <x v="30"/>
    <n v="0.8"/>
    <x v="4"/>
    <x v="0"/>
    <x v="20"/>
    <n v="1.8000000000000007"/>
    <n v="1.4400000000000006"/>
    <n v="0"/>
  </r>
  <r>
    <n v="375"/>
    <x v="145"/>
    <n v="4.8"/>
    <n v="15.2"/>
    <n v="1638"/>
    <n v="0.2"/>
    <n v="1016.3"/>
    <n v="0.61"/>
    <x v="30"/>
    <n v="0.8"/>
    <x v="4"/>
    <x v="0"/>
    <x v="21"/>
    <n v="2.8000000000000007"/>
    <n v="2.2400000000000007"/>
    <n v="0"/>
  </r>
  <r>
    <n v="375"/>
    <x v="146"/>
    <n v="7"/>
    <n v="14.7"/>
    <n v="828"/>
    <n v="15.3"/>
    <n v="1014.2"/>
    <n v="0.79"/>
    <x v="30"/>
    <n v="0.8"/>
    <x v="4"/>
    <x v="0"/>
    <x v="21"/>
    <n v="3.3000000000000007"/>
    <n v="2.6400000000000006"/>
    <n v="0"/>
  </r>
  <r>
    <n v="375"/>
    <x v="147"/>
    <n v="4.8"/>
    <n v="15.2"/>
    <n v="1637"/>
    <n v="3.6"/>
    <n v="1015.3"/>
    <n v="0.76"/>
    <x v="30"/>
    <n v="0.8"/>
    <x v="4"/>
    <x v="0"/>
    <x v="21"/>
    <n v="2.8000000000000007"/>
    <n v="2.2400000000000007"/>
    <n v="0"/>
  </r>
  <r>
    <n v="375"/>
    <x v="148"/>
    <n v="4.4000000000000004"/>
    <n v="14.9"/>
    <n v="1226"/>
    <n v="0.5"/>
    <n v="1020.7"/>
    <n v="0.81"/>
    <x v="30"/>
    <n v="0.8"/>
    <x v="4"/>
    <x v="0"/>
    <x v="21"/>
    <n v="3.0999999999999996"/>
    <n v="2.48"/>
    <n v="0"/>
  </r>
  <r>
    <n v="375"/>
    <x v="149"/>
    <n v="3.6"/>
    <n v="18.5"/>
    <n v="2290"/>
    <n v="0"/>
    <n v="1019.6"/>
    <n v="0.75"/>
    <x v="30"/>
    <n v="0.8"/>
    <x v="4"/>
    <x v="0"/>
    <x v="21"/>
    <n v="0"/>
    <n v="0"/>
    <n v="0.5"/>
  </r>
  <r>
    <n v="375"/>
    <x v="150"/>
    <n v="1.5"/>
    <n v="19.899999999999999"/>
    <n v="2224"/>
    <n v="7"/>
    <n v="1016.7"/>
    <n v="0.72"/>
    <x v="30"/>
    <n v="0.8"/>
    <x v="4"/>
    <x v="0"/>
    <x v="21"/>
    <n v="0"/>
    <n v="0"/>
    <n v="1.8999999999999986"/>
  </r>
  <r>
    <n v="375"/>
    <x v="151"/>
    <n v="3.5"/>
    <n v="16.899999999999999"/>
    <n v="1425"/>
    <n v="0"/>
    <n v="1014"/>
    <n v="0.71"/>
    <x v="30"/>
    <n v="0.8"/>
    <x v="5"/>
    <x v="0"/>
    <x v="21"/>
    <n v="1.1000000000000014"/>
    <n v="0.88000000000000123"/>
    <n v="0"/>
  </r>
  <r>
    <n v="375"/>
    <x v="152"/>
    <n v="2.6"/>
    <n v="13.5"/>
    <n v="1745"/>
    <n v="0.5"/>
    <n v="1016.1"/>
    <n v="0.71"/>
    <x v="30"/>
    <n v="0.8"/>
    <x v="5"/>
    <x v="0"/>
    <x v="22"/>
    <n v="4.5"/>
    <n v="3.6"/>
    <n v="0"/>
  </r>
  <r>
    <n v="375"/>
    <x v="153"/>
    <n v="3.7"/>
    <n v="17.100000000000001"/>
    <n v="2183"/>
    <n v="-0.1"/>
    <n v="1010.6"/>
    <n v="0.59"/>
    <x v="30"/>
    <n v="0.8"/>
    <x v="5"/>
    <x v="0"/>
    <x v="22"/>
    <n v="0.89999999999999858"/>
    <n v="0.71999999999999886"/>
    <n v="0"/>
  </r>
  <r>
    <n v="375"/>
    <x v="154"/>
    <n v="3.3"/>
    <n v="15.4"/>
    <n v="1430"/>
    <n v="1"/>
    <n v="1007.7"/>
    <n v="0.7"/>
    <x v="30"/>
    <n v="0.8"/>
    <x v="5"/>
    <x v="0"/>
    <x v="22"/>
    <n v="2.5999999999999996"/>
    <n v="2.0799999999999996"/>
    <n v="0"/>
  </r>
  <r>
    <n v="375"/>
    <x v="155"/>
    <n v="5.0999999999999996"/>
    <n v="15.1"/>
    <n v="1272"/>
    <n v="4.3"/>
    <n v="1007.3"/>
    <n v="0.76"/>
    <x v="30"/>
    <n v="0.8"/>
    <x v="5"/>
    <x v="0"/>
    <x v="22"/>
    <n v="2.9000000000000004"/>
    <n v="2.3200000000000003"/>
    <n v="0"/>
  </r>
  <r>
    <n v="375"/>
    <x v="156"/>
    <n v="5.5"/>
    <n v="16.100000000000001"/>
    <n v="2026"/>
    <n v="2.5"/>
    <n v="1008"/>
    <n v="0.74"/>
    <x v="30"/>
    <n v="0.8"/>
    <x v="5"/>
    <x v="0"/>
    <x v="22"/>
    <n v="1.8999999999999986"/>
    <n v="1.5199999999999989"/>
    <n v="0"/>
  </r>
  <r>
    <n v="375"/>
    <x v="157"/>
    <n v="4.0999999999999996"/>
    <n v="13.9"/>
    <n v="1237"/>
    <n v="12.8"/>
    <n v="1007.8"/>
    <n v="0.82"/>
    <x v="30"/>
    <n v="0.8"/>
    <x v="5"/>
    <x v="0"/>
    <x v="22"/>
    <n v="4.0999999999999996"/>
    <n v="3.28"/>
    <n v="0"/>
  </r>
  <r>
    <n v="375"/>
    <x v="158"/>
    <n v="5"/>
    <n v="12.6"/>
    <n v="1696"/>
    <n v="11.7"/>
    <n v="1014.1"/>
    <n v="0.76"/>
    <x v="30"/>
    <n v="0.8"/>
    <x v="5"/>
    <x v="0"/>
    <x v="22"/>
    <n v="5.4"/>
    <n v="4.32"/>
    <n v="0"/>
  </r>
  <r>
    <n v="375"/>
    <x v="159"/>
    <n v="3.3"/>
    <n v="14.6"/>
    <n v="1862"/>
    <n v="0.1"/>
    <n v="1021.6"/>
    <n v="0.71"/>
    <x v="30"/>
    <n v="0.8"/>
    <x v="5"/>
    <x v="0"/>
    <x v="23"/>
    <n v="3.4000000000000004"/>
    <n v="2.7200000000000006"/>
    <n v="0"/>
  </r>
  <r>
    <n v="375"/>
    <x v="160"/>
    <n v="4.5999999999999996"/>
    <n v="14.5"/>
    <n v="1028"/>
    <n v="1.4"/>
    <n v="1017"/>
    <n v="0.75"/>
    <x v="30"/>
    <n v="0.8"/>
    <x v="5"/>
    <x v="0"/>
    <x v="23"/>
    <n v="3.5"/>
    <n v="2.8000000000000003"/>
    <n v="0"/>
  </r>
  <r>
    <n v="375"/>
    <x v="161"/>
    <n v="2.2999999999999998"/>
    <n v="14.6"/>
    <n v="2638"/>
    <n v="0"/>
    <n v="1021.9"/>
    <n v="0.7"/>
    <x v="30"/>
    <n v="0.8"/>
    <x v="5"/>
    <x v="0"/>
    <x v="23"/>
    <n v="3.4000000000000004"/>
    <n v="2.7200000000000006"/>
    <n v="0"/>
  </r>
  <r>
    <n v="375"/>
    <x v="162"/>
    <n v="4.5"/>
    <n v="20.6"/>
    <n v="2944"/>
    <n v="0"/>
    <n v="1017.2"/>
    <n v="0.55000000000000004"/>
    <x v="30"/>
    <n v="0.8"/>
    <x v="5"/>
    <x v="0"/>
    <x v="23"/>
    <n v="0"/>
    <n v="0"/>
    <n v="2.6000000000000014"/>
  </r>
  <r>
    <n v="375"/>
    <x v="163"/>
    <n v="2.8"/>
    <n v="25.2"/>
    <n v="2788"/>
    <n v="0"/>
    <n v="1018.1"/>
    <n v="0.55000000000000004"/>
    <x v="30"/>
    <n v="0.8"/>
    <x v="5"/>
    <x v="0"/>
    <x v="23"/>
    <n v="0"/>
    <n v="0"/>
    <n v="7.1999999999999993"/>
  </r>
  <r>
    <n v="375"/>
    <x v="164"/>
    <n v="2.9"/>
    <n v="23.7"/>
    <n v="1958"/>
    <n v="-0.1"/>
    <n v="1017.2"/>
    <n v="0.6"/>
    <x v="30"/>
    <n v="0.8"/>
    <x v="5"/>
    <x v="0"/>
    <x v="23"/>
    <n v="0"/>
    <n v="0"/>
    <n v="5.6999999999999993"/>
  </r>
  <r>
    <n v="375"/>
    <x v="165"/>
    <n v="2.9"/>
    <n v="18.100000000000001"/>
    <n v="2103"/>
    <n v="1.1000000000000001"/>
    <n v="1021.8"/>
    <n v="0.62"/>
    <x v="30"/>
    <n v="0.8"/>
    <x v="5"/>
    <x v="0"/>
    <x v="23"/>
    <n v="0"/>
    <n v="0"/>
    <n v="0.10000000000000142"/>
  </r>
  <r>
    <n v="375"/>
    <x v="166"/>
    <n v="2.2999999999999998"/>
    <n v="18"/>
    <n v="2595"/>
    <n v="0"/>
    <n v="1026.8"/>
    <n v="0.68"/>
    <x v="30"/>
    <n v="0.8"/>
    <x v="5"/>
    <x v="0"/>
    <x v="24"/>
    <n v="0"/>
    <n v="0"/>
    <n v="0"/>
  </r>
  <r>
    <n v="375"/>
    <x v="167"/>
    <n v="1.6"/>
    <n v="19.399999999999999"/>
    <n v="2758"/>
    <n v="0"/>
    <n v="1025.3"/>
    <n v="0.65"/>
    <x v="30"/>
    <n v="0.8"/>
    <x v="5"/>
    <x v="0"/>
    <x v="24"/>
    <n v="0"/>
    <n v="0"/>
    <n v="1.3999999999999986"/>
  </r>
  <r>
    <n v="375"/>
    <x v="168"/>
    <n v="2.5"/>
    <n v="20.6"/>
    <n v="2691"/>
    <n v="0"/>
    <n v="1023.7"/>
    <n v="0.63"/>
    <x v="30"/>
    <n v="0.8"/>
    <x v="5"/>
    <x v="0"/>
    <x v="24"/>
    <n v="0"/>
    <n v="0"/>
    <n v="2.6000000000000014"/>
  </r>
  <r>
    <n v="375"/>
    <x v="169"/>
    <n v="2.2000000000000002"/>
    <n v="19.3"/>
    <n v="2560"/>
    <n v="0"/>
    <n v="1026.4000000000001"/>
    <n v="0.61"/>
    <x v="30"/>
    <n v="0.8"/>
    <x v="5"/>
    <x v="0"/>
    <x v="24"/>
    <n v="0"/>
    <n v="0"/>
    <n v="1.3000000000000007"/>
  </r>
  <r>
    <n v="375"/>
    <x v="170"/>
    <n v="3.1"/>
    <n v="19.5"/>
    <n v="2982"/>
    <n v="0"/>
    <n v="1025.5999999999999"/>
    <n v="0.5"/>
    <x v="30"/>
    <n v="0.8"/>
    <x v="5"/>
    <x v="0"/>
    <x v="24"/>
    <n v="0"/>
    <n v="0"/>
    <n v="1.5"/>
  </r>
  <r>
    <n v="375"/>
    <x v="171"/>
    <n v="2.5"/>
    <n v="23.1"/>
    <n v="3001"/>
    <n v="0"/>
    <n v="1020.1"/>
    <n v="0.46"/>
    <x v="30"/>
    <n v="0.8"/>
    <x v="5"/>
    <x v="0"/>
    <x v="24"/>
    <n v="0"/>
    <n v="0"/>
    <n v="5.1000000000000014"/>
  </r>
  <r>
    <n v="375"/>
    <x v="172"/>
    <n v="3.2"/>
    <n v="23.5"/>
    <n v="2010"/>
    <n v="0.2"/>
    <n v="1013.7"/>
    <n v="0.52"/>
    <x v="30"/>
    <n v="0.8"/>
    <x v="5"/>
    <x v="0"/>
    <x v="24"/>
    <n v="0"/>
    <n v="0"/>
    <n v="5.5"/>
  </r>
  <r>
    <n v="375"/>
    <x v="173"/>
    <n v="5.5"/>
    <n v="18.3"/>
    <n v="2241"/>
    <n v="0.4"/>
    <n v="1012.3"/>
    <n v="0.56000000000000005"/>
    <x v="30"/>
    <n v="0.8"/>
    <x v="5"/>
    <x v="0"/>
    <x v="25"/>
    <n v="0"/>
    <n v="0"/>
    <n v="0.30000000000000071"/>
  </r>
  <r>
    <n v="375"/>
    <x v="174"/>
    <n v="5.5"/>
    <n v="18.100000000000001"/>
    <n v="1327"/>
    <n v="-0.1"/>
    <n v="1012.7"/>
    <n v="0.67"/>
    <x v="30"/>
    <n v="0.8"/>
    <x v="5"/>
    <x v="0"/>
    <x v="25"/>
    <n v="0"/>
    <n v="0"/>
    <n v="0.10000000000000142"/>
  </r>
  <r>
    <n v="375"/>
    <x v="175"/>
    <n v="3.3"/>
    <n v="22.1"/>
    <n v="2598"/>
    <n v="0"/>
    <n v="1012.1"/>
    <n v="0.64"/>
    <x v="30"/>
    <n v="0.8"/>
    <x v="5"/>
    <x v="0"/>
    <x v="25"/>
    <n v="0"/>
    <n v="0"/>
    <n v="4.1000000000000014"/>
  </r>
  <r>
    <n v="375"/>
    <x v="176"/>
    <n v="4.8"/>
    <n v="20.5"/>
    <n v="1135"/>
    <n v="6.1"/>
    <n v="1012.8"/>
    <n v="0.74"/>
    <x v="30"/>
    <n v="0.8"/>
    <x v="5"/>
    <x v="0"/>
    <x v="25"/>
    <n v="0"/>
    <n v="0"/>
    <n v="2.5"/>
  </r>
  <r>
    <n v="375"/>
    <x v="177"/>
    <n v="3.5"/>
    <n v="18.8"/>
    <n v="1635"/>
    <n v="2.1"/>
    <n v="1021.5"/>
    <n v="0.7"/>
    <x v="30"/>
    <n v="0.8"/>
    <x v="5"/>
    <x v="0"/>
    <x v="25"/>
    <n v="0"/>
    <n v="0"/>
    <n v="0.80000000000000071"/>
  </r>
  <r>
    <n v="375"/>
    <x v="178"/>
    <n v="4.3"/>
    <n v="22.3"/>
    <n v="2149"/>
    <n v="0"/>
    <n v="1023.8"/>
    <n v="0.71"/>
    <x v="30"/>
    <n v="0.8"/>
    <x v="5"/>
    <x v="0"/>
    <x v="25"/>
    <n v="0"/>
    <n v="0"/>
    <n v="4.3000000000000007"/>
  </r>
  <r>
    <n v="375"/>
    <x v="179"/>
    <n v="2.7"/>
    <n v="23"/>
    <n v="2911"/>
    <n v="0"/>
    <n v="1023.8"/>
    <n v="0.67"/>
    <x v="30"/>
    <n v="0.8"/>
    <x v="5"/>
    <x v="0"/>
    <x v="25"/>
    <n v="0"/>
    <n v="0"/>
    <n v="5"/>
  </r>
  <r>
    <n v="375"/>
    <x v="180"/>
    <n v="2.8"/>
    <n v="23.9"/>
    <n v="2970"/>
    <n v="0"/>
    <n v="1019.5"/>
    <n v="0.57999999999999996"/>
    <x v="30"/>
    <n v="0.8"/>
    <x v="5"/>
    <x v="0"/>
    <x v="26"/>
    <n v="0"/>
    <n v="0"/>
    <n v="5.8999999999999986"/>
  </r>
  <r>
    <n v="375"/>
    <x v="181"/>
    <n v="2"/>
    <n v="28.5"/>
    <n v="2894"/>
    <n v="0"/>
    <n v="1014.8"/>
    <n v="0.46"/>
    <x v="30"/>
    <n v="0.8"/>
    <x v="6"/>
    <x v="0"/>
    <x v="26"/>
    <n v="0"/>
    <n v="0"/>
    <n v="10.5"/>
  </r>
  <r>
    <n v="375"/>
    <x v="182"/>
    <n v="2.6"/>
    <n v="25.2"/>
    <n v="2612"/>
    <n v="1.2"/>
    <n v="1014.9"/>
    <n v="0.6"/>
    <x v="30"/>
    <n v="0.8"/>
    <x v="6"/>
    <x v="0"/>
    <x v="26"/>
    <n v="0"/>
    <n v="0"/>
    <n v="7.1999999999999993"/>
  </r>
  <r>
    <n v="375"/>
    <x v="183"/>
    <n v="2.9"/>
    <n v="18.100000000000001"/>
    <n v="2353"/>
    <n v="0"/>
    <n v="1026"/>
    <n v="0.61"/>
    <x v="30"/>
    <n v="0.8"/>
    <x v="6"/>
    <x v="0"/>
    <x v="26"/>
    <n v="0"/>
    <n v="0"/>
    <n v="0.10000000000000142"/>
  </r>
  <r>
    <n v="375"/>
    <x v="184"/>
    <n v="2.2999999999999998"/>
    <n v="18.899999999999999"/>
    <n v="2679"/>
    <n v="0"/>
    <n v="1025.7"/>
    <n v="0.54"/>
    <x v="30"/>
    <n v="0.8"/>
    <x v="6"/>
    <x v="0"/>
    <x v="26"/>
    <n v="0"/>
    <n v="0"/>
    <n v="0.89999999999999858"/>
  </r>
  <r>
    <n v="375"/>
    <x v="185"/>
    <n v="4.7"/>
    <n v="19.3"/>
    <n v="1486"/>
    <n v="0.4"/>
    <n v="1015.4"/>
    <n v="0.57999999999999996"/>
    <x v="30"/>
    <n v="0.8"/>
    <x v="6"/>
    <x v="0"/>
    <x v="26"/>
    <n v="0"/>
    <n v="0"/>
    <n v="1.3000000000000007"/>
  </r>
  <r>
    <n v="375"/>
    <x v="186"/>
    <n v="4.0999999999999996"/>
    <n v="17"/>
    <n v="570"/>
    <n v="7.9"/>
    <n v="1006.6"/>
    <n v="0.85"/>
    <x v="30"/>
    <n v="0.8"/>
    <x v="6"/>
    <x v="0"/>
    <x v="26"/>
    <n v="1"/>
    <n v="0.8"/>
    <n v="0"/>
  </r>
  <r>
    <n v="375"/>
    <x v="187"/>
    <n v="3.3"/>
    <n v="16.3"/>
    <n v="1533"/>
    <n v="1.9"/>
    <n v="1006.6"/>
    <n v="0.73"/>
    <x v="30"/>
    <n v="0.8"/>
    <x v="6"/>
    <x v="0"/>
    <x v="27"/>
    <n v="1.6999999999999993"/>
    <n v="1.3599999999999994"/>
    <n v="0"/>
  </r>
  <r>
    <n v="375"/>
    <x v="188"/>
    <n v="3.2"/>
    <n v="15.4"/>
    <n v="1874"/>
    <n v="0.4"/>
    <n v="1014.8"/>
    <n v="0.71"/>
    <x v="30"/>
    <n v="0.8"/>
    <x v="6"/>
    <x v="0"/>
    <x v="27"/>
    <n v="2.5999999999999996"/>
    <n v="2.0799999999999996"/>
    <n v="0"/>
  </r>
  <r>
    <n v="375"/>
    <x v="189"/>
    <n v="2"/>
    <n v="17.5"/>
    <n v="2385"/>
    <n v="0"/>
    <n v="1021.1"/>
    <n v="0.62"/>
    <x v="30"/>
    <n v="0.8"/>
    <x v="6"/>
    <x v="0"/>
    <x v="27"/>
    <n v="0.5"/>
    <n v="0.4"/>
    <n v="0"/>
  </r>
  <r>
    <n v="375"/>
    <x v="190"/>
    <n v="1.8"/>
    <n v="19.3"/>
    <n v="2477"/>
    <n v="0"/>
    <n v="1022.1"/>
    <n v="0.62"/>
    <x v="30"/>
    <n v="0.8"/>
    <x v="6"/>
    <x v="0"/>
    <x v="27"/>
    <n v="0"/>
    <n v="0"/>
    <n v="1.3000000000000007"/>
  </r>
  <r>
    <n v="375"/>
    <x v="191"/>
    <n v="2.4"/>
    <n v="19.399999999999999"/>
    <n v="1787"/>
    <n v="0"/>
    <n v="1019.8"/>
    <n v="0.7"/>
    <x v="30"/>
    <n v="0.8"/>
    <x v="6"/>
    <x v="0"/>
    <x v="27"/>
    <n v="0"/>
    <n v="0"/>
    <n v="1.3999999999999986"/>
  </r>
  <r>
    <n v="375"/>
    <x v="192"/>
    <n v="2.5"/>
    <n v="20.8"/>
    <n v="2531"/>
    <n v="0"/>
    <n v="1014.5"/>
    <n v="0.62"/>
    <x v="30"/>
    <n v="0.8"/>
    <x v="6"/>
    <x v="0"/>
    <x v="27"/>
    <n v="0"/>
    <n v="0"/>
    <n v="2.8000000000000007"/>
  </r>
  <r>
    <n v="375"/>
    <x v="193"/>
    <n v="1.4"/>
    <n v="19.8"/>
    <n v="1175"/>
    <n v="-0.1"/>
    <n v="1011.3"/>
    <n v="0.74"/>
    <x v="30"/>
    <n v="0.8"/>
    <x v="6"/>
    <x v="0"/>
    <x v="27"/>
    <n v="0"/>
    <n v="0"/>
    <n v="1.8000000000000007"/>
  </r>
  <r>
    <n v="375"/>
    <x v="194"/>
    <n v="2.5"/>
    <n v="20.5"/>
    <n v="1750"/>
    <n v="0.2"/>
    <n v="1014.2"/>
    <n v="0.71"/>
    <x v="30"/>
    <n v="0.8"/>
    <x v="6"/>
    <x v="0"/>
    <x v="28"/>
    <n v="0"/>
    <n v="0"/>
    <n v="2.5"/>
  </r>
  <r>
    <n v="375"/>
    <x v="195"/>
    <n v="3.8"/>
    <n v="19.2"/>
    <n v="1677"/>
    <n v="0"/>
    <n v="1017"/>
    <n v="0.56000000000000005"/>
    <x v="30"/>
    <n v="0.8"/>
    <x v="6"/>
    <x v="0"/>
    <x v="28"/>
    <n v="0"/>
    <n v="0"/>
    <n v="1.1999999999999993"/>
  </r>
  <r>
    <n v="375"/>
    <x v="196"/>
    <n v="4"/>
    <n v="17.3"/>
    <n v="1211"/>
    <n v="5.8"/>
    <n v="1014.1"/>
    <n v="0.75"/>
    <x v="30"/>
    <n v="0.8"/>
    <x v="6"/>
    <x v="0"/>
    <x v="28"/>
    <n v="0.69999999999999929"/>
    <n v="0.5599999999999995"/>
    <n v="0"/>
  </r>
  <r>
    <n v="375"/>
    <x v="197"/>
    <n v="2.1"/>
    <n v="19.100000000000001"/>
    <n v="2673"/>
    <n v="0"/>
    <n v="1017.3"/>
    <n v="0.65"/>
    <x v="30"/>
    <n v="0.8"/>
    <x v="6"/>
    <x v="0"/>
    <x v="28"/>
    <n v="0"/>
    <n v="0"/>
    <n v="1.1000000000000014"/>
  </r>
  <r>
    <n v="375"/>
    <x v="198"/>
    <n v="1.5"/>
    <n v="20.5"/>
    <n v="2363"/>
    <n v="0"/>
    <n v="1014.2"/>
    <n v="0.65"/>
    <x v="30"/>
    <n v="0.8"/>
    <x v="6"/>
    <x v="0"/>
    <x v="28"/>
    <n v="0"/>
    <n v="0"/>
    <n v="2.5"/>
  </r>
  <r>
    <n v="375"/>
    <x v="199"/>
    <n v="3.9"/>
    <n v="23.1"/>
    <n v="2005"/>
    <n v="3.4"/>
    <n v="1007.3"/>
    <n v="0.67"/>
    <x v="30"/>
    <n v="0.8"/>
    <x v="6"/>
    <x v="0"/>
    <x v="28"/>
    <n v="0"/>
    <n v="0"/>
    <n v="5.1000000000000014"/>
  </r>
  <r>
    <n v="375"/>
    <x v="200"/>
    <n v="2.8"/>
    <n v="20.8"/>
    <n v="1493"/>
    <n v="7.1"/>
    <n v="1004.2"/>
    <n v="0.79"/>
    <x v="30"/>
    <n v="0.8"/>
    <x v="6"/>
    <x v="0"/>
    <x v="28"/>
    <n v="0"/>
    <n v="0"/>
    <n v="2.8000000000000007"/>
  </r>
  <r>
    <n v="375"/>
    <x v="201"/>
    <n v="3.8"/>
    <n v="19.100000000000001"/>
    <n v="1932"/>
    <n v="7"/>
    <n v="1003.5"/>
    <n v="0.75"/>
    <x v="30"/>
    <n v="0.8"/>
    <x v="6"/>
    <x v="0"/>
    <x v="29"/>
    <n v="0"/>
    <n v="0"/>
    <n v="1.1000000000000014"/>
  </r>
  <r>
    <n v="375"/>
    <x v="202"/>
    <n v="5"/>
    <n v="19.399999999999999"/>
    <n v="1923"/>
    <n v="0.4"/>
    <n v="1009.1"/>
    <n v="0.73"/>
    <x v="30"/>
    <n v="0.8"/>
    <x v="6"/>
    <x v="0"/>
    <x v="29"/>
    <n v="0"/>
    <n v="0"/>
    <n v="1.3999999999999986"/>
  </r>
  <r>
    <n v="375"/>
    <x v="203"/>
    <n v="3.3"/>
    <n v="18.399999999999999"/>
    <n v="1221"/>
    <n v="3"/>
    <n v="1012.1"/>
    <n v="0.79"/>
    <x v="30"/>
    <n v="0.8"/>
    <x v="6"/>
    <x v="0"/>
    <x v="29"/>
    <n v="0"/>
    <n v="0"/>
    <n v="0.39999999999999858"/>
  </r>
  <r>
    <n v="375"/>
    <x v="204"/>
    <n v="1.4"/>
    <n v="19.600000000000001"/>
    <n v="1831"/>
    <n v="0"/>
    <n v="1014.3"/>
    <n v="0.74"/>
    <x v="30"/>
    <n v="0.8"/>
    <x v="6"/>
    <x v="0"/>
    <x v="29"/>
    <n v="0"/>
    <n v="0"/>
    <n v="1.6000000000000014"/>
  </r>
  <r>
    <n v="375"/>
    <x v="205"/>
    <n v="1.5"/>
    <n v="18.2"/>
    <n v="755"/>
    <n v="0.6"/>
    <n v="1017.4"/>
    <n v="0.86"/>
    <x v="30"/>
    <n v="0.8"/>
    <x v="6"/>
    <x v="0"/>
    <x v="29"/>
    <n v="0"/>
    <n v="0"/>
    <n v="0.19999999999999929"/>
  </r>
  <r>
    <n v="375"/>
    <x v="206"/>
    <n v="2.2999999999999998"/>
    <n v="20.100000000000001"/>
    <n v="1622"/>
    <n v="-0.1"/>
    <n v="1015.8"/>
    <n v="0.72"/>
    <x v="30"/>
    <n v="0.8"/>
    <x v="6"/>
    <x v="0"/>
    <x v="29"/>
    <n v="0"/>
    <n v="0"/>
    <n v="2.1000000000000014"/>
  </r>
  <r>
    <n v="375"/>
    <x v="207"/>
    <n v="1.8"/>
    <n v="17.600000000000001"/>
    <n v="1024"/>
    <n v="5.6"/>
    <n v="1014.5"/>
    <n v="0.77"/>
    <x v="30"/>
    <n v="0.8"/>
    <x v="6"/>
    <x v="0"/>
    <x v="29"/>
    <n v="0.39999999999999858"/>
    <n v="0.3199999999999989"/>
    <n v="0"/>
  </r>
  <r>
    <n v="375"/>
    <x v="208"/>
    <n v="2.6"/>
    <n v="17"/>
    <n v="1709"/>
    <n v="0.8"/>
    <n v="1017.4"/>
    <n v="0.75"/>
    <x v="30"/>
    <n v="0.8"/>
    <x v="6"/>
    <x v="0"/>
    <x v="30"/>
    <n v="1"/>
    <n v="0.8"/>
    <n v="0"/>
  </r>
  <r>
    <n v="375"/>
    <x v="209"/>
    <n v="2.2000000000000002"/>
    <n v="17.899999999999999"/>
    <n v="1889"/>
    <n v="2.9"/>
    <n v="1017.1"/>
    <n v="0.68"/>
    <x v="30"/>
    <n v="0.8"/>
    <x v="6"/>
    <x v="0"/>
    <x v="30"/>
    <n v="0.10000000000000142"/>
    <n v="8.000000000000114E-2"/>
    <n v="0"/>
  </r>
  <r>
    <n v="375"/>
    <x v="210"/>
    <n v="3"/>
    <n v="17.8"/>
    <n v="2126"/>
    <n v="0"/>
    <n v="1016.4"/>
    <n v="0.65"/>
    <x v="30"/>
    <n v="0.8"/>
    <x v="6"/>
    <x v="0"/>
    <x v="30"/>
    <n v="0.19999999999999929"/>
    <n v="0.15999999999999945"/>
    <n v="0"/>
  </r>
  <r>
    <n v="375"/>
    <x v="211"/>
    <n v="3.5"/>
    <n v="17.8"/>
    <n v="1187"/>
    <n v="3.4"/>
    <n v="1014.1"/>
    <n v="0.8"/>
    <x v="30"/>
    <n v="0.8"/>
    <x v="6"/>
    <x v="0"/>
    <x v="30"/>
    <n v="0.19999999999999929"/>
    <n v="0.15999999999999945"/>
    <n v="0"/>
  </r>
  <r>
    <n v="375"/>
    <x v="212"/>
    <n v="3"/>
    <n v="16.5"/>
    <n v="1570"/>
    <n v="5.3"/>
    <n v="1012"/>
    <n v="0.81"/>
    <x v="30"/>
    <n v="0.8"/>
    <x v="7"/>
    <x v="0"/>
    <x v="30"/>
    <n v="1.5"/>
    <n v="1.2000000000000002"/>
    <n v="0"/>
  </r>
  <r>
    <n v="375"/>
    <x v="213"/>
    <n v="3.4"/>
    <n v="16.2"/>
    <n v="1273"/>
    <n v="3.4"/>
    <n v="1014.1"/>
    <n v="0.8"/>
    <x v="30"/>
    <n v="0.8"/>
    <x v="7"/>
    <x v="0"/>
    <x v="30"/>
    <n v="1.8000000000000007"/>
    <n v="1.4400000000000006"/>
    <n v="0"/>
  </r>
  <r>
    <n v="375"/>
    <x v="214"/>
    <n v="4.5"/>
    <n v="18.600000000000001"/>
    <n v="1903"/>
    <n v="2.2000000000000002"/>
    <n v="1017.1"/>
    <n v="0.7"/>
    <x v="30"/>
    <n v="0.8"/>
    <x v="7"/>
    <x v="0"/>
    <x v="30"/>
    <n v="0"/>
    <n v="0"/>
    <n v="0.60000000000000142"/>
  </r>
  <r>
    <n v="375"/>
    <x v="215"/>
    <n v="5.4"/>
    <n v="20.7"/>
    <n v="1598"/>
    <n v="1.1000000000000001"/>
    <n v="1015.6"/>
    <n v="0.75"/>
    <x v="30"/>
    <n v="0.8"/>
    <x v="7"/>
    <x v="0"/>
    <x v="31"/>
    <n v="0"/>
    <n v="0"/>
    <n v="2.6999999999999993"/>
  </r>
  <r>
    <n v="375"/>
    <x v="216"/>
    <n v="3.8"/>
    <n v="16.8"/>
    <n v="2043"/>
    <n v="2.5"/>
    <n v="1019.6"/>
    <n v="0.69"/>
    <x v="30"/>
    <n v="0.8"/>
    <x v="7"/>
    <x v="0"/>
    <x v="31"/>
    <n v="1.1999999999999993"/>
    <n v="0.95999999999999952"/>
    <n v="0"/>
  </r>
  <r>
    <n v="375"/>
    <x v="217"/>
    <n v="2.2999999999999998"/>
    <n v="16.7"/>
    <n v="1969"/>
    <n v="0"/>
    <n v="1023.3"/>
    <n v="0.69"/>
    <x v="30"/>
    <n v="0.8"/>
    <x v="7"/>
    <x v="0"/>
    <x v="31"/>
    <n v="1.3000000000000007"/>
    <n v="1.0400000000000007"/>
    <n v="0"/>
  </r>
  <r>
    <n v="375"/>
    <x v="218"/>
    <n v="2.5"/>
    <n v="20"/>
    <n v="1858"/>
    <n v="0"/>
    <n v="1016.7"/>
    <n v="0.59"/>
    <x v="30"/>
    <n v="0.8"/>
    <x v="7"/>
    <x v="0"/>
    <x v="31"/>
    <n v="0"/>
    <n v="0"/>
    <n v="2"/>
  </r>
  <r>
    <n v="375"/>
    <x v="219"/>
    <n v="3"/>
    <n v="19.8"/>
    <n v="1398"/>
    <n v="0"/>
    <n v="1018.4"/>
    <n v="0.69"/>
    <x v="30"/>
    <n v="0.8"/>
    <x v="7"/>
    <x v="0"/>
    <x v="31"/>
    <n v="0"/>
    <n v="0"/>
    <n v="1.8000000000000007"/>
  </r>
  <r>
    <n v="375"/>
    <x v="220"/>
    <n v="2.2000000000000002"/>
    <n v="18.3"/>
    <n v="2378"/>
    <n v="0"/>
    <n v="1021"/>
    <n v="0.69"/>
    <x v="30"/>
    <n v="0.8"/>
    <x v="7"/>
    <x v="0"/>
    <x v="31"/>
    <n v="0"/>
    <n v="0"/>
    <n v="0.30000000000000071"/>
  </r>
  <r>
    <n v="375"/>
    <x v="221"/>
    <n v="2.2000000000000002"/>
    <n v="18.899999999999999"/>
    <n v="2050"/>
    <n v="0"/>
    <n v="1027"/>
    <n v="0.66"/>
    <x v="30"/>
    <n v="0.8"/>
    <x v="7"/>
    <x v="0"/>
    <x v="31"/>
    <n v="0"/>
    <n v="0"/>
    <n v="0.89999999999999858"/>
  </r>
  <r>
    <n v="375"/>
    <x v="222"/>
    <n v="2.2000000000000002"/>
    <n v="21.7"/>
    <n v="2432"/>
    <n v="0"/>
    <n v="1022.9"/>
    <n v="0.56999999999999995"/>
    <x v="30"/>
    <n v="0.8"/>
    <x v="7"/>
    <x v="0"/>
    <x v="32"/>
    <n v="0"/>
    <n v="0"/>
    <n v="3.6999999999999993"/>
  </r>
  <r>
    <n v="375"/>
    <x v="223"/>
    <n v="2.4"/>
    <n v="23.8"/>
    <n v="2161"/>
    <n v="0"/>
    <n v="1015.3"/>
    <n v="0.56999999999999995"/>
    <x v="30"/>
    <n v="0.8"/>
    <x v="7"/>
    <x v="0"/>
    <x v="32"/>
    <n v="0"/>
    <n v="0"/>
    <n v="5.8000000000000007"/>
  </r>
  <r>
    <n v="375"/>
    <x v="224"/>
    <n v="2.1"/>
    <n v="25.3"/>
    <n v="2034"/>
    <n v="0"/>
    <n v="1015"/>
    <n v="0.63"/>
    <x v="30"/>
    <n v="0.8"/>
    <x v="7"/>
    <x v="0"/>
    <x v="32"/>
    <n v="0"/>
    <n v="0"/>
    <n v="7.3000000000000007"/>
  </r>
  <r>
    <n v="375"/>
    <x v="225"/>
    <n v="2.2999999999999998"/>
    <n v="25.3"/>
    <n v="1808"/>
    <n v="-0.1"/>
    <n v="1018.4"/>
    <n v="0.66"/>
    <x v="30"/>
    <n v="0.8"/>
    <x v="7"/>
    <x v="0"/>
    <x v="32"/>
    <n v="0"/>
    <n v="0"/>
    <n v="7.3000000000000007"/>
  </r>
  <r>
    <n v="375"/>
    <x v="226"/>
    <n v="2.4"/>
    <n v="22.4"/>
    <n v="2027"/>
    <n v="0"/>
    <n v="1023.2"/>
    <n v="0.68"/>
    <x v="30"/>
    <n v="0.8"/>
    <x v="7"/>
    <x v="0"/>
    <x v="32"/>
    <n v="0"/>
    <n v="0"/>
    <n v="4.3999999999999986"/>
  </r>
  <r>
    <n v="375"/>
    <x v="227"/>
    <n v="2.9"/>
    <n v="18.3"/>
    <n v="830"/>
    <n v="-0.1"/>
    <n v="1025"/>
    <n v="0.72"/>
    <x v="30"/>
    <n v="0.8"/>
    <x v="7"/>
    <x v="0"/>
    <x v="32"/>
    <n v="0"/>
    <n v="0"/>
    <n v="0.30000000000000071"/>
  </r>
  <r>
    <n v="375"/>
    <x v="228"/>
    <n v="1.5"/>
    <n v="15.8"/>
    <n v="986"/>
    <n v="0.5"/>
    <n v="1023"/>
    <n v="0.81"/>
    <x v="30"/>
    <n v="0.8"/>
    <x v="7"/>
    <x v="0"/>
    <x v="32"/>
    <n v="2.1999999999999993"/>
    <n v="1.7599999999999996"/>
    <n v="0"/>
  </r>
  <r>
    <n v="375"/>
    <x v="229"/>
    <n v="2.7"/>
    <n v="20.6"/>
    <n v="2139"/>
    <n v="0"/>
    <n v="1019.7"/>
    <n v="0.61"/>
    <x v="30"/>
    <n v="0.8"/>
    <x v="7"/>
    <x v="0"/>
    <x v="33"/>
    <n v="0"/>
    <n v="0"/>
    <n v="2.6000000000000014"/>
  </r>
  <r>
    <n v="375"/>
    <x v="230"/>
    <n v="2.8"/>
    <n v="21.1"/>
    <n v="2254"/>
    <n v="0"/>
    <n v="1014.3"/>
    <n v="0.59"/>
    <x v="30"/>
    <n v="0.8"/>
    <x v="7"/>
    <x v="0"/>
    <x v="33"/>
    <n v="0"/>
    <n v="0"/>
    <n v="3.1000000000000014"/>
  </r>
  <r>
    <n v="375"/>
    <x v="231"/>
    <n v="2.5"/>
    <n v="18.600000000000001"/>
    <n v="1855"/>
    <n v="0"/>
    <n v="1012.7"/>
    <n v="0.63"/>
    <x v="30"/>
    <n v="0.8"/>
    <x v="7"/>
    <x v="0"/>
    <x v="33"/>
    <n v="0"/>
    <n v="0"/>
    <n v="0.60000000000000142"/>
  </r>
  <r>
    <n v="375"/>
    <x v="232"/>
    <n v="3.5"/>
    <n v="16.8"/>
    <n v="2089"/>
    <n v="0"/>
    <n v="1014.1"/>
    <n v="0.62"/>
    <x v="30"/>
    <n v="0.8"/>
    <x v="7"/>
    <x v="0"/>
    <x v="33"/>
    <n v="1.1999999999999993"/>
    <n v="0.95999999999999952"/>
    <n v="0"/>
  </r>
  <r>
    <n v="375"/>
    <x v="233"/>
    <n v="2"/>
    <n v="15.8"/>
    <n v="939"/>
    <n v="0"/>
    <n v="1019.4"/>
    <n v="0.63"/>
    <x v="30"/>
    <n v="0.8"/>
    <x v="7"/>
    <x v="0"/>
    <x v="33"/>
    <n v="2.1999999999999993"/>
    <n v="1.7599999999999996"/>
    <n v="0"/>
  </r>
  <r>
    <n v="375"/>
    <x v="234"/>
    <n v="2.2000000000000002"/>
    <n v="15.1"/>
    <n v="1572"/>
    <n v="0.8"/>
    <n v="1019.9"/>
    <n v="0.68"/>
    <x v="30"/>
    <n v="0.8"/>
    <x v="7"/>
    <x v="0"/>
    <x v="33"/>
    <n v="2.9000000000000004"/>
    <n v="2.3200000000000003"/>
    <n v="0"/>
  </r>
  <r>
    <n v="375"/>
    <x v="235"/>
    <n v="1.4"/>
    <n v="14.3"/>
    <n v="1964"/>
    <n v="0"/>
    <n v="1021.3"/>
    <n v="0.64"/>
    <x v="30"/>
    <n v="0.8"/>
    <x v="7"/>
    <x v="0"/>
    <x v="33"/>
    <n v="3.6999999999999993"/>
    <n v="2.9599999999999995"/>
    <n v="0"/>
  </r>
  <r>
    <n v="375"/>
    <x v="236"/>
    <n v="1.4"/>
    <n v="16"/>
    <n v="2055"/>
    <n v="0"/>
    <n v="1018.3"/>
    <n v="0.61"/>
    <x v="30"/>
    <n v="0.8"/>
    <x v="7"/>
    <x v="0"/>
    <x v="34"/>
    <n v="2"/>
    <n v="1.6"/>
    <n v="0"/>
  </r>
  <r>
    <n v="375"/>
    <x v="237"/>
    <n v="2.4"/>
    <n v="20.5"/>
    <n v="1674"/>
    <n v="0"/>
    <n v="1009.9"/>
    <n v="0.55000000000000004"/>
    <x v="30"/>
    <n v="0.8"/>
    <x v="7"/>
    <x v="0"/>
    <x v="34"/>
    <n v="0"/>
    <n v="0"/>
    <n v="2.5"/>
  </r>
  <r>
    <n v="375"/>
    <x v="238"/>
    <n v="2.5"/>
    <n v="20.2"/>
    <n v="1588"/>
    <n v="0"/>
    <n v="1007.8"/>
    <n v="0.61"/>
    <x v="30"/>
    <n v="0.8"/>
    <x v="7"/>
    <x v="0"/>
    <x v="34"/>
    <n v="0"/>
    <n v="0"/>
    <n v="2.1999999999999993"/>
  </r>
  <r>
    <n v="375"/>
    <x v="239"/>
    <n v="2.6"/>
    <n v="19.2"/>
    <n v="1560"/>
    <n v="-0.1"/>
    <n v="1003.7"/>
    <n v="0.66"/>
    <x v="30"/>
    <n v="0.8"/>
    <x v="7"/>
    <x v="0"/>
    <x v="34"/>
    <n v="0"/>
    <n v="0"/>
    <n v="1.1999999999999993"/>
  </r>
  <r>
    <n v="375"/>
    <x v="240"/>
    <n v="3.9"/>
    <n v="17.100000000000001"/>
    <n v="1322"/>
    <n v="3.4"/>
    <n v="1000.9"/>
    <n v="0.72"/>
    <x v="30"/>
    <n v="0.8"/>
    <x v="7"/>
    <x v="0"/>
    <x v="34"/>
    <n v="0.89999999999999858"/>
    <n v="0.71999999999999886"/>
    <n v="0"/>
  </r>
  <r>
    <n v="375"/>
    <x v="241"/>
    <n v="4.7"/>
    <n v="18.5"/>
    <n v="1656"/>
    <n v="-0.1"/>
    <n v="1006.6"/>
    <n v="0.67"/>
    <x v="30"/>
    <n v="0.8"/>
    <x v="7"/>
    <x v="0"/>
    <x v="34"/>
    <n v="0"/>
    <n v="0"/>
    <n v="0.5"/>
  </r>
  <r>
    <n v="375"/>
    <x v="242"/>
    <n v="3.2"/>
    <n v="19.399999999999999"/>
    <n v="959"/>
    <n v="2.7"/>
    <n v="1007.4"/>
    <n v="0.77"/>
    <x v="30"/>
    <n v="0.8"/>
    <x v="7"/>
    <x v="0"/>
    <x v="34"/>
    <n v="0"/>
    <n v="0"/>
    <n v="1.3999999999999986"/>
  </r>
  <r>
    <n v="375"/>
    <x v="243"/>
    <n v="3.4"/>
    <n v="18.7"/>
    <n v="1387"/>
    <n v="2.1"/>
    <n v="1007.1"/>
    <n v="0.71"/>
    <x v="30"/>
    <n v="0.8"/>
    <x v="8"/>
    <x v="0"/>
    <x v="35"/>
    <n v="0"/>
    <n v="0"/>
    <n v="0.69999999999999929"/>
  </r>
  <r>
    <n v="375"/>
    <x v="244"/>
    <n v="4.5999999999999996"/>
    <n v="17.8"/>
    <n v="1533"/>
    <n v="-0.1"/>
    <n v="1008"/>
    <n v="0.66"/>
    <x v="30"/>
    <n v="0.8"/>
    <x v="8"/>
    <x v="0"/>
    <x v="35"/>
    <n v="0.19999999999999929"/>
    <n v="0.15999999999999945"/>
    <n v="0"/>
  </r>
  <r>
    <n v="375"/>
    <x v="245"/>
    <n v="6.1"/>
    <n v="19.3"/>
    <n v="697"/>
    <n v="4.5"/>
    <n v="1005.1"/>
    <n v="0.75"/>
    <x v="30"/>
    <n v="0.8"/>
    <x v="8"/>
    <x v="0"/>
    <x v="35"/>
    <n v="0"/>
    <n v="0"/>
    <n v="1.3000000000000007"/>
  </r>
  <r>
    <n v="375"/>
    <x v="246"/>
    <n v="4.8"/>
    <n v="18.3"/>
    <n v="1564"/>
    <n v="1.6"/>
    <n v="1010.6"/>
    <n v="0.73"/>
    <x v="30"/>
    <n v="0.8"/>
    <x v="8"/>
    <x v="0"/>
    <x v="35"/>
    <n v="0"/>
    <n v="0"/>
    <n v="0.30000000000000071"/>
  </r>
  <r>
    <n v="375"/>
    <x v="247"/>
    <n v="2.8"/>
    <n v="15.4"/>
    <n v="1411"/>
    <n v="0.3"/>
    <n v="1020.1"/>
    <n v="0.77"/>
    <x v="30"/>
    <n v="0.8"/>
    <x v="8"/>
    <x v="0"/>
    <x v="35"/>
    <n v="2.5999999999999996"/>
    <n v="2.0799999999999996"/>
    <n v="0"/>
  </r>
  <r>
    <n v="375"/>
    <x v="248"/>
    <n v="2.6"/>
    <n v="16.2"/>
    <n v="1762"/>
    <n v="0"/>
    <n v="1022.2"/>
    <n v="0.7"/>
    <x v="30"/>
    <n v="0.8"/>
    <x v="8"/>
    <x v="0"/>
    <x v="35"/>
    <n v="1.8000000000000007"/>
    <n v="1.4400000000000006"/>
    <n v="0"/>
  </r>
  <r>
    <n v="375"/>
    <x v="249"/>
    <n v="4.3"/>
    <n v="20.6"/>
    <n v="1962"/>
    <n v="0"/>
    <n v="1014.7"/>
    <n v="0.56999999999999995"/>
    <x v="30"/>
    <n v="0.8"/>
    <x v="8"/>
    <x v="0"/>
    <x v="35"/>
    <n v="0"/>
    <n v="0"/>
    <n v="2.6000000000000014"/>
  </r>
  <r>
    <n v="375"/>
    <x v="250"/>
    <n v="2.1"/>
    <n v="19.600000000000001"/>
    <n v="1215"/>
    <n v="2.2000000000000002"/>
    <n v="1016.1"/>
    <n v="0.72"/>
    <x v="30"/>
    <n v="0.8"/>
    <x v="8"/>
    <x v="0"/>
    <x v="36"/>
    <n v="0"/>
    <n v="0"/>
    <n v="1.6000000000000014"/>
  </r>
  <r>
    <n v="375"/>
    <x v="251"/>
    <n v="1.3"/>
    <n v="13.2"/>
    <n v="467"/>
    <n v="31.3"/>
    <n v="1016.1"/>
    <n v="0.9"/>
    <x v="30"/>
    <n v="0.8"/>
    <x v="8"/>
    <x v="0"/>
    <x v="36"/>
    <n v="4.8000000000000007"/>
    <n v="3.8400000000000007"/>
    <n v="0"/>
  </r>
  <r>
    <n v="375"/>
    <x v="252"/>
    <n v="3"/>
    <n v="15.3"/>
    <n v="1505"/>
    <n v="0"/>
    <n v="1007.9"/>
    <n v="0.75"/>
    <x v="30"/>
    <n v="0.8"/>
    <x v="8"/>
    <x v="0"/>
    <x v="36"/>
    <n v="2.6999999999999993"/>
    <n v="2.1599999999999997"/>
    <n v="0"/>
  </r>
  <r>
    <n v="375"/>
    <x v="253"/>
    <n v="5.6"/>
    <n v="15.6"/>
    <n v="1217"/>
    <n v="1.6"/>
    <n v="1005.7"/>
    <n v="0.75"/>
    <x v="30"/>
    <n v="0.8"/>
    <x v="8"/>
    <x v="0"/>
    <x v="36"/>
    <n v="2.4000000000000004"/>
    <n v="1.9200000000000004"/>
    <n v="0"/>
  </r>
  <r>
    <n v="375"/>
    <x v="254"/>
    <n v="5.8"/>
    <n v="14.3"/>
    <n v="1488"/>
    <n v="4.5999999999999996"/>
    <n v="1013.5"/>
    <n v="0.71"/>
    <x v="30"/>
    <n v="0.8"/>
    <x v="8"/>
    <x v="0"/>
    <x v="36"/>
    <n v="3.6999999999999993"/>
    <n v="2.9599999999999995"/>
    <n v="0"/>
  </r>
  <r>
    <n v="375"/>
    <x v="255"/>
    <n v="4.8"/>
    <n v="14.5"/>
    <n v="1233"/>
    <n v="5.5"/>
    <n v="1012.6"/>
    <n v="0.78"/>
    <x v="30"/>
    <n v="0.8"/>
    <x v="8"/>
    <x v="0"/>
    <x v="36"/>
    <n v="3.5"/>
    <n v="2.8000000000000003"/>
    <n v="0"/>
  </r>
  <r>
    <n v="375"/>
    <x v="256"/>
    <n v="4.3"/>
    <n v="14.8"/>
    <n v="1472"/>
    <n v="5.7"/>
    <n v="1011.8"/>
    <n v="0.77"/>
    <x v="30"/>
    <n v="0.8"/>
    <x v="8"/>
    <x v="0"/>
    <x v="36"/>
    <n v="3.1999999999999993"/>
    <n v="2.5599999999999996"/>
    <n v="0"/>
  </r>
  <r>
    <n v="375"/>
    <x v="257"/>
    <n v="9.6"/>
    <n v="17.100000000000001"/>
    <n v="1470"/>
    <n v="6.3"/>
    <n v="1007.1"/>
    <n v="0.7"/>
    <x v="30"/>
    <n v="0.8"/>
    <x v="8"/>
    <x v="0"/>
    <x v="37"/>
    <n v="0.89999999999999858"/>
    <n v="0.71999999999999886"/>
    <n v="0"/>
  </r>
  <r>
    <n v="375"/>
    <x v="258"/>
    <n v="7.7"/>
    <n v="15.1"/>
    <n v="1302"/>
    <n v="0.2"/>
    <n v="1015.3"/>
    <n v="0.7"/>
    <x v="30"/>
    <n v="0.8"/>
    <x v="8"/>
    <x v="0"/>
    <x v="37"/>
    <n v="2.9000000000000004"/>
    <n v="2.3200000000000003"/>
    <n v="0"/>
  </r>
  <r>
    <n v="375"/>
    <x v="259"/>
    <n v="5.4"/>
    <n v="15.2"/>
    <n v="552"/>
    <n v="0.6"/>
    <n v="1019.4"/>
    <n v="0.78"/>
    <x v="30"/>
    <n v="0.8"/>
    <x v="8"/>
    <x v="0"/>
    <x v="37"/>
    <n v="2.8000000000000007"/>
    <n v="2.2400000000000007"/>
    <n v="0"/>
  </r>
  <r>
    <n v="375"/>
    <x v="260"/>
    <n v="5.9"/>
    <n v="18.8"/>
    <n v="842"/>
    <n v="0"/>
    <n v="1021.1"/>
    <n v="0.76"/>
    <x v="30"/>
    <n v="0.8"/>
    <x v="8"/>
    <x v="0"/>
    <x v="37"/>
    <n v="0"/>
    <n v="0"/>
    <n v="0.80000000000000071"/>
  </r>
  <r>
    <n v="375"/>
    <x v="261"/>
    <n v="2.7"/>
    <n v="19.399999999999999"/>
    <n v="1555"/>
    <n v="0"/>
    <n v="1020.6"/>
    <n v="0.71"/>
    <x v="30"/>
    <n v="0.8"/>
    <x v="8"/>
    <x v="0"/>
    <x v="37"/>
    <n v="0"/>
    <n v="0"/>
    <n v="1.3999999999999986"/>
  </r>
  <r>
    <n v="375"/>
    <x v="262"/>
    <n v="3.2"/>
    <n v="20.3"/>
    <n v="656"/>
    <n v="0.2"/>
    <n v="1012.6"/>
    <n v="0.74"/>
    <x v="30"/>
    <n v="0.8"/>
    <x v="8"/>
    <x v="0"/>
    <x v="37"/>
    <n v="0"/>
    <n v="0"/>
    <n v="2.3000000000000007"/>
  </r>
  <r>
    <n v="375"/>
    <x v="263"/>
    <n v="4.2"/>
    <n v="14.1"/>
    <n v="745"/>
    <n v="-0.1"/>
    <n v="1015.3"/>
    <n v="0.73"/>
    <x v="30"/>
    <n v="0.8"/>
    <x v="8"/>
    <x v="0"/>
    <x v="37"/>
    <n v="3.9000000000000004"/>
    <n v="3.1200000000000006"/>
    <n v="0"/>
  </r>
  <r>
    <n v="375"/>
    <x v="264"/>
    <n v="3.1"/>
    <n v="11.9"/>
    <n v="1282"/>
    <n v="-0.1"/>
    <n v="1022.8"/>
    <n v="0.7"/>
    <x v="30"/>
    <n v="0.8"/>
    <x v="8"/>
    <x v="0"/>
    <x v="38"/>
    <n v="6.1"/>
    <n v="4.88"/>
    <n v="0"/>
  </r>
  <r>
    <n v="375"/>
    <x v="265"/>
    <n v="3"/>
    <n v="12.6"/>
    <n v="1287"/>
    <n v="0"/>
    <n v="1025.0999999999999"/>
    <n v="0.69"/>
    <x v="30"/>
    <n v="0.8"/>
    <x v="8"/>
    <x v="0"/>
    <x v="38"/>
    <n v="5.4"/>
    <n v="4.32"/>
    <n v="0"/>
  </r>
  <r>
    <n v="375"/>
    <x v="266"/>
    <n v="5.0999999999999996"/>
    <n v="11.9"/>
    <n v="1080"/>
    <n v="0"/>
    <n v="1024.7"/>
    <n v="0.6"/>
    <x v="30"/>
    <n v="0.8"/>
    <x v="8"/>
    <x v="0"/>
    <x v="38"/>
    <n v="6.1"/>
    <n v="4.88"/>
    <n v="0"/>
  </r>
  <r>
    <n v="375"/>
    <x v="267"/>
    <n v="6.4"/>
    <n v="10.9"/>
    <n v="375"/>
    <n v="-0.1"/>
    <n v="1022.8"/>
    <n v="0.65"/>
    <x v="30"/>
    <n v="0.8"/>
    <x v="8"/>
    <x v="0"/>
    <x v="38"/>
    <n v="7.1"/>
    <n v="5.68"/>
    <n v="0"/>
  </r>
  <r>
    <n v="375"/>
    <x v="268"/>
    <n v="3.1"/>
    <n v="11.6"/>
    <n v="780"/>
    <n v="-0.1"/>
    <n v="1022.3"/>
    <n v="0.76"/>
    <x v="30"/>
    <n v="0.8"/>
    <x v="8"/>
    <x v="0"/>
    <x v="38"/>
    <n v="6.4"/>
    <n v="5.120000000000001"/>
    <n v="0"/>
  </r>
  <r>
    <n v="375"/>
    <x v="269"/>
    <n v="1.8"/>
    <n v="12.3"/>
    <n v="745"/>
    <n v="-0.1"/>
    <n v="1021.7"/>
    <n v="0.83"/>
    <x v="30"/>
    <n v="0.8"/>
    <x v="8"/>
    <x v="0"/>
    <x v="38"/>
    <n v="5.6999999999999993"/>
    <n v="4.5599999999999996"/>
    <n v="0"/>
  </r>
  <r>
    <n v="375"/>
    <x v="270"/>
    <n v="1"/>
    <n v="12"/>
    <n v="1389"/>
    <n v="0"/>
    <n v="1022.4"/>
    <n v="0.8"/>
    <x v="30"/>
    <n v="0.8"/>
    <x v="8"/>
    <x v="0"/>
    <x v="38"/>
    <n v="6"/>
    <n v="4.8000000000000007"/>
    <n v="0"/>
  </r>
  <r>
    <n v="375"/>
    <x v="271"/>
    <n v="1.3"/>
    <n v="13.5"/>
    <n v="1123"/>
    <n v="0"/>
    <n v="1023"/>
    <n v="0.77"/>
    <x v="30"/>
    <n v="0.8"/>
    <x v="8"/>
    <x v="0"/>
    <x v="39"/>
    <n v="4.5"/>
    <n v="3.6"/>
    <n v="0"/>
  </r>
  <r>
    <n v="375"/>
    <x v="272"/>
    <n v="1.5"/>
    <n v="11.4"/>
    <n v="1042"/>
    <n v="0"/>
    <n v="1025.4000000000001"/>
    <n v="0.85"/>
    <x v="30"/>
    <n v="0.8"/>
    <x v="8"/>
    <x v="0"/>
    <x v="39"/>
    <n v="6.6"/>
    <n v="5.28"/>
    <n v="0"/>
  </r>
  <r>
    <n v="375"/>
    <x v="273"/>
    <n v="2.2000000000000002"/>
    <n v="10.3"/>
    <n v="1318"/>
    <n v="0"/>
    <n v="1029"/>
    <n v="0.72"/>
    <x v="30"/>
    <n v="1"/>
    <x v="9"/>
    <x v="0"/>
    <x v="39"/>
    <n v="7.6999999999999993"/>
    <n v="7.6999999999999993"/>
    <n v="0"/>
  </r>
  <r>
    <n v="375"/>
    <x v="274"/>
    <n v="2.7"/>
    <n v="11.8"/>
    <n v="1186"/>
    <n v="0"/>
    <n v="1026.5999999999999"/>
    <n v="0.64"/>
    <x v="30"/>
    <n v="1"/>
    <x v="9"/>
    <x v="0"/>
    <x v="39"/>
    <n v="6.1999999999999993"/>
    <n v="6.1999999999999993"/>
    <n v="0"/>
  </r>
  <r>
    <n v="375"/>
    <x v="275"/>
    <n v="4.4000000000000004"/>
    <n v="11.7"/>
    <n v="385"/>
    <n v="6.4"/>
    <n v="1015.7"/>
    <n v="0.72"/>
    <x v="30"/>
    <n v="1"/>
    <x v="9"/>
    <x v="0"/>
    <x v="39"/>
    <n v="6.3000000000000007"/>
    <n v="6.3000000000000007"/>
    <n v="0"/>
  </r>
  <r>
    <n v="375"/>
    <x v="276"/>
    <n v="7.9"/>
    <n v="12.8"/>
    <n v="773"/>
    <n v="20.9"/>
    <n v="999.4"/>
    <n v="0.78"/>
    <x v="30"/>
    <n v="1"/>
    <x v="9"/>
    <x v="0"/>
    <x v="39"/>
    <n v="5.1999999999999993"/>
    <n v="5.1999999999999993"/>
    <n v="0"/>
  </r>
  <r>
    <n v="375"/>
    <x v="277"/>
    <n v="5.0999999999999996"/>
    <n v="10.7"/>
    <n v="587"/>
    <n v="4.4000000000000004"/>
    <n v="1011.7"/>
    <n v="0.8"/>
    <x v="30"/>
    <n v="1"/>
    <x v="9"/>
    <x v="0"/>
    <x v="39"/>
    <n v="7.3000000000000007"/>
    <n v="7.3000000000000007"/>
    <n v="0"/>
  </r>
  <r>
    <n v="375"/>
    <x v="278"/>
    <n v="3.1"/>
    <n v="12.7"/>
    <n v="254"/>
    <n v="2.7"/>
    <n v="1022.6"/>
    <n v="0.88"/>
    <x v="30"/>
    <n v="1"/>
    <x v="9"/>
    <x v="0"/>
    <x v="40"/>
    <n v="5.3000000000000007"/>
    <n v="5.3000000000000007"/>
    <n v="0"/>
  </r>
  <r>
    <n v="375"/>
    <x v="279"/>
    <n v="3.4"/>
    <n v="14.4"/>
    <n v="435"/>
    <n v="0.7"/>
    <n v="1024.5999999999999"/>
    <n v="0.89"/>
    <x v="30"/>
    <n v="1"/>
    <x v="9"/>
    <x v="0"/>
    <x v="40"/>
    <n v="3.5999999999999996"/>
    <n v="3.5999999999999996"/>
    <n v="0"/>
  </r>
  <r>
    <n v="375"/>
    <x v="280"/>
    <n v="2.2999999999999998"/>
    <n v="13.9"/>
    <n v="416"/>
    <n v="0.1"/>
    <n v="1022.6"/>
    <n v="0.87"/>
    <x v="30"/>
    <n v="1"/>
    <x v="9"/>
    <x v="0"/>
    <x v="40"/>
    <n v="4.0999999999999996"/>
    <n v="4.0999999999999996"/>
    <n v="0"/>
  </r>
  <r>
    <n v="375"/>
    <x v="281"/>
    <n v="2.1"/>
    <n v="13.2"/>
    <n v="790"/>
    <n v="0.1"/>
    <n v="1026.4000000000001"/>
    <n v="0.79"/>
    <x v="30"/>
    <n v="1"/>
    <x v="9"/>
    <x v="0"/>
    <x v="40"/>
    <n v="4.8000000000000007"/>
    <n v="4.8000000000000007"/>
    <n v="0"/>
  </r>
  <r>
    <n v="375"/>
    <x v="282"/>
    <n v="2"/>
    <n v="14.8"/>
    <n v="633"/>
    <n v="0"/>
    <n v="1032.5"/>
    <n v="0.8"/>
    <x v="30"/>
    <n v="1"/>
    <x v="9"/>
    <x v="0"/>
    <x v="40"/>
    <n v="3.1999999999999993"/>
    <n v="3.1999999999999993"/>
    <n v="0"/>
  </r>
  <r>
    <n v="375"/>
    <x v="283"/>
    <n v="1.4"/>
    <n v="14.1"/>
    <n v="272"/>
    <n v="0"/>
    <n v="1033.7"/>
    <n v="0.83"/>
    <x v="30"/>
    <n v="1"/>
    <x v="9"/>
    <x v="0"/>
    <x v="40"/>
    <n v="3.9000000000000004"/>
    <n v="3.9000000000000004"/>
    <n v="0"/>
  </r>
  <r>
    <n v="375"/>
    <x v="284"/>
    <n v="1.4"/>
    <n v="14"/>
    <n v="475"/>
    <n v="-0.1"/>
    <n v="1030.5"/>
    <n v="0.83"/>
    <x v="30"/>
    <n v="1"/>
    <x v="9"/>
    <x v="0"/>
    <x v="40"/>
    <n v="4"/>
    <n v="4"/>
    <n v="0"/>
  </r>
  <r>
    <n v="375"/>
    <x v="285"/>
    <n v="1.6"/>
    <n v="13.1"/>
    <n v="371"/>
    <n v="0.7"/>
    <n v="1028.2"/>
    <n v="0.9"/>
    <x v="30"/>
    <n v="1"/>
    <x v="9"/>
    <x v="0"/>
    <x v="41"/>
    <n v="4.9000000000000004"/>
    <n v="4.9000000000000004"/>
    <n v="0"/>
  </r>
  <r>
    <n v="375"/>
    <x v="286"/>
    <n v="1.5"/>
    <n v="12.4"/>
    <n v="457"/>
    <n v="-0.1"/>
    <n v="1027.2"/>
    <n v="0.88"/>
    <x v="30"/>
    <n v="1"/>
    <x v="9"/>
    <x v="0"/>
    <x v="41"/>
    <n v="5.6"/>
    <n v="5.6"/>
    <n v="0"/>
  </r>
  <r>
    <n v="375"/>
    <x v="287"/>
    <n v="0.9"/>
    <n v="11.7"/>
    <n v="300"/>
    <n v="0.1"/>
    <n v="1027.2"/>
    <n v="0.9"/>
    <x v="30"/>
    <n v="1"/>
    <x v="9"/>
    <x v="0"/>
    <x v="41"/>
    <n v="6.3000000000000007"/>
    <n v="6.3000000000000007"/>
    <n v="0"/>
  </r>
  <r>
    <n v="375"/>
    <x v="288"/>
    <n v="1.8"/>
    <n v="12.2"/>
    <n v="552"/>
    <n v="-0.1"/>
    <n v="1025.4000000000001"/>
    <n v="0.85"/>
    <x v="30"/>
    <n v="1"/>
    <x v="9"/>
    <x v="0"/>
    <x v="41"/>
    <n v="5.8000000000000007"/>
    <n v="5.8000000000000007"/>
    <n v="0"/>
  </r>
  <r>
    <n v="375"/>
    <x v="289"/>
    <n v="1.3"/>
    <n v="11.8"/>
    <n v="388"/>
    <n v="-0.1"/>
    <n v="1025.0999999999999"/>
    <n v="0.83"/>
    <x v="30"/>
    <n v="1"/>
    <x v="9"/>
    <x v="0"/>
    <x v="41"/>
    <n v="6.1999999999999993"/>
    <n v="6.1999999999999993"/>
    <n v="0"/>
  </r>
  <r>
    <n v="375"/>
    <x v="290"/>
    <n v="2.7"/>
    <n v="9.8000000000000007"/>
    <n v="790"/>
    <n v="0"/>
    <n v="1025.4000000000001"/>
    <n v="0.76"/>
    <x v="30"/>
    <n v="1"/>
    <x v="9"/>
    <x v="0"/>
    <x v="41"/>
    <n v="8.1999999999999993"/>
    <n v="8.1999999999999993"/>
    <n v="0"/>
  </r>
  <r>
    <n v="375"/>
    <x v="291"/>
    <n v="3.5"/>
    <n v="10.5"/>
    <n v="678"/>
    <n v="0.5"/>
    <n v="1011.4"/>
    <n v="0.76"/>
    <x v="30"/>
    <n v="1"/>
    <x v="9"/>
    <x v="0"/>
    <x v="41"/>
    <n v="7.5"/>
    <n v="7.5"/>
    <n v="0"/>
  </r>
  <r>
    <n v="375"/>
    <x v="292"/>
    <n v="4.3"/>
    <n v="14.6"/>
    <n v="471"/>
    <n v="3"/>
    <n v="996.3"/>
    <n v="0.82"/>
    <x v="30"/>
    <n v="1"/>
    <x v="9"/>
    <x v="0"/>
    <x v="42"/>
    <n v="3.4000000000000004"/>
    <n v="3.4000000000000004"/>
    <n v="0"/>
  </r>
  <r>
    <n v="375"/>
    <x v="293"/>
    <n v="6.3"/>
    <n v="13.4"/>
    <n v="400"/>
    <n v="2.4"/>
    <n v="993.9"/>
    <n v="0.83"/>
    <x v="30"/>
    <n v="1"/>
    <x v="9"/>
    <x v="0"/>
    <x v="42"/>
    <n v="4.5999999999999996"/>
    <n v="4.5999999999999996"/>
    <n v="0"/>
  </r>
  <r>
    <n v="375"/>
    <x v="294"/>
    <n v="3.3"/>
    <n v="12.7"/>
    <n v="538"/>
    <n v="-0.1"/>
    <n v="996.9"/>
    <n v="0.84"/>
    <x v="30"/>
    <n v="1"/>
    <x v="9"/>
    <x v="0"/>
    <x v="42"/>
    <n v="5.3000000000000007"/>
    <n v="5.3000000000000007"/>
    <n v="0"/>
  </r>
  <r>
    <n v="375"/>
    <x v="295"/>
    <n v="6.9"/>
    <n v="11.9"/>
    <n v="247"/>
    <n v="17"/>
    <n v="982.4"/>
    <n v="0.83"/>
    <x v="30"/>
    <n v="1"/>
    <x v="9"/>
    <x v="0"/>
    <x v="42"/>
    <n v="6.1"/>
    <n v="6.1"/>
    <n v="0"/>
  </r>
  <r>
    <n v="375"/>
    <x v="296"/>
    <n v="8.6"/>
    <n v="9.5"/>
    <n v="682"/>
    <n v="0.2"/>
    <n v="998.3"/>
    <n v="0.74"/>
    <x v="30"/>
    <n v="1"/>
    <x v="9"/>
    <x v="0"/>
    <x v="42"/>
    <n v="8.5"/>
    <n v="8.5"/>
    <n v="0"/>
  </r>
  <r>
    <n v="375"/>
    <x v="297"/>
    <n v="5.9"/>
    <n v="8.9"/>
    <n v="293"/>
    <n v="3"/>
    <n v="998.3"/>
    <n v="0.83"/>
    <x v="30"/>
    <n v="1"/>
    <x v="9"/>
    <x v="0"/>
    <x v="42"/>
    <n v="9.1"/>
    <n v="9.1"/>
    <n v="0"/>
  </r>
  <r>
    <n v="375"/>
    <x v="298"/>
    <n v="6.8"/>
    <n v="7.5"/>
    <n v="538"/>
    <n v="5.7"/>
    <n v="1003.1"/>
    <n v="0.78"/>
    <x v="30"/>
    <n v="1"/>
    <x v="9"/>
    <x v="0"/>
    <x v="42"/>
    <n v="10.5"/>
    <n v="10.5"/>
    <n v="0"/>
  </r>
  <r>
    <n v="375"/>
    <x v="299"/>
    <n v="5.2"/>
    <n v="9.1"/>
    <n v="447"/>
    <n v="14.5"/>
    <n v="1001.3"/>
    <n v="0.84"/>
    <x v="30"/>
    <n v="1"/>
    <x v="9"/>
    <x v="0"/>
    <x v="43"/>
    <n v="8.9"/>
    <n v="8.9"/>
    <n v="0"/>
  </r>
  <r>
    <n v="375"/>
    <x v="300"/>
    <n v="5.8"/>
    <n v="10.5"/>
    <n v="453"/>
    <n v="1"/>
    <n v="1006.1"/>
    <n v="0.82"/>
    <x v="30"/>
    <n v="1"/>
    <x v="9"/>
    <x v="0"/>
    <x v="43"/>
    <n v="7.5"/>
    <n v="7.5"/>
    <n v="0"/>
  </r>
  <r>
    <n v="375"/>
    <x v="301"/>
    <n v="3.5"/>
    <n v="11.4"/>
    <n v="245"/>
    <n v="4.5999999999999996"/>
    <n v="1002.4"/>
    <n v="0.85"/>
    <x v="30"/>
    <n v="1"/>
    <x v="9"/>
    <x v="0"/>
    <x v="43"/>
    <n v="6.6"/>
    <n v="6.6"/>
    <n v="0"/>
  </r>
  <r>
    <n v="375"/>
    <x v="302"/>
    <n v="4.0999999999999996"/>
    <n v="9.6"/>
    <n v="629"/>
    <n v="0.3"/>
    <n v="1008.5"/>
    <n v="0.79"/>
    <x v="30"/>
    <n v="1"/>
    <x v="9"/>
    <x v="0"/>
    <x v="43"/>
    <n v="8.4"/>
    <n v="8.4"/>
    <n v="0"/>
  </r>
  <r>
    <n v="375"/>
    <x v="303"/>
    <n v="3.3"/>
    <n v="9.9"/>
    <n v="395"/>
    <n v="0"/>
    <n v="1010.4"/>
    <n v="0.8"/>
    <x v="30"/>
    <n v="1"/>
    <x v="9"/>
    <x v="0"/>
    <x v="43"/>
    <n v="8.1"/>
    <n v="8.1"/>
    <n v="0"/>
  </r>
  <r>
    <n v="375"/>
    <x v="304"/>
    <n v="4.4000000000000004"/>
    <n v="11.6"/>
    <n v="127"/>
    <n v="6.8"/>
    <n v="1007.7"/>
    <n v="0.87"/>
    <x v="30"/>
    <n v="1.1000000000000001"/>
    <x v="10"/>
    <x v="0"/>
    <x v="43"/>
    <n v="6.4"/>
    <n v="7.0400000000000009"/>
    <n v="0"/>
  </r>
  <r>
    <n v="375"/>
    <x v="305"/>
    <n v="4.4000000000000004"/>
    <n v="10.4"/>
    <n v="646"/>
    <n v="0.1"/>
    <n v="1010.4"/>
    <n v="0.83"/>
    <x v="30"/>
    <n v="1.1000000000000001"/>
    <x v="10"/>
    <x v="0"/>
    <x v="43"/>
    <n v="7.6"/>
    <n v="8.36"/>
    <n v="0"/>
  </r>
  <r>
    <n v="375"/>
    <x v="306"/>
    <n v="5.5"/>
    <n v="9.9"/>
    <n v="474"/>
    <n v="0"/>
    <n v="1017.3"/>
    <n v="0.84"/>
    <x v="30"/>
    <n v="1.1000000000000001"/>
    <x v="10"/>
    <x v="0"/>
    <x v="44"/>
    <n v="8.1"/>
    <n v="8.91"/>
    <n v="0"/>
  </r>
  <r>
    <n v="375"/>
    <x v="307"/>
    <n v="4.4000000000000004"/>
    <n v="13.4"/>
    <n v="618"/>
    <n v="0"/>
    <n v="1017.5"/>
    <n v="0.74"/>
    <x v="30"/>
    <n v="1.1000000000000001"/>
    <x v="10"/>
    <x v="0"/>
    <x v="44"/>
    <n v="4.5999999999999996"/>
    <n v="5.0599999999999996"/>
    <n v="0"/>
  </r>
  <r>
    <n v="375"/>
    <x v="308"/>
    <n v="3.3"/>
    <n v="12.2"/>
    <n v="614"/>
    <n v="0"/>
    <n v="1014.5"/>
    <n v="0.68"/>
    <x v="30"/>
    <n v="1.1000000000000001"/>
    <x v="10"/>
    <x v="0"/>
    <x v="44"/>
    <n v="5.8000000000000007"/>
    <n v="6.3800000000000017"/>
    <n v="0"/>
  </r>
  <r>
    <n v="375"/>
    <x v="309"/>
    <n v="2.4"/>
    <n v="10.1"/>
    <n v="541"/>
    <n v="0"/>
    <n v="1009.4"/>
    <n v="0.77"/>
    <x v="30"/>
    <n v="1.1000000000000001"/>
    <x v="10"/>
    <x v="0"/>
    <x v="44"/>
    <n v="7.9"/>
    <n v="8.6900000000000013"/>
    <n v="0"/>
  </r>
  <r>
    <n v="375"/>
    <x v="310"/>
    <n v="1.5"/>
    <n v="9.1999999999999993"/>
    <n v="661"/>
    <n v="0"/>
    <n v="1010.1"/>
    <n v="0.87"/>
    <x v="30"/>
    <n v="1.1000000000000001"/>
    <x v="10"/>
    <x v="0"/>
    <x v="44"/>
    <n v="8.8000000000000007"/>
    <n v="9.6800000000000015"/>
    <n v="0"/>
  </r>
  <r>
    <n v="375"/>
    <x v="311"/>
    <n v="1.1000000000000001"/>
    <n v="8.9"/>
    <n v="530"/>
    <n v="0"/>
    <n v="1013.8"/>
    <n v="0.89"/>
    <x v="30"/>
    <n v="1.1000000000000001"/>
    <x v="10"/>
    <x v="0"/>
    <x v="44"/>
    <n v="9.1"/>
    <n v="10.01"/>
    <n v="0"/>
  </r>
  <r>
    <n v="375"/>
    <x v="312"/>
    <n v="2"/>
    <n v="10.3"/>
    <n v="392"/>
    <n v="-0.1"/>
    <n v="1016.9"/>
    <n v="0.88"/>
    <x v="30"/>
    <n v="1.1000000000000001"/>
    <x v="10"/>
    <x v="0"/>
    <x v="44"/>
    <n v="7.6999999999999993"/>
    <n v="8.4700000000000006"/>
    <n v="0"/>
  </r>
  <r>
    <n v="375"/>
    <x v="313"/>
    <n v="3.5"/>
    <n v="8.3000000000000007"/>
    <n v="428"/>
    <n v="1.6"/>
    <n v="1012.4"/>
    <n v="0.85"/>
    <x v="30"/>
    <n v="1.1000000000000001"/>
    <x v="10"/>
    <x v="0"/>
    <x v="45"/>
    <n v="9.6999999999999993"/>
    <n v="10.67"/>
    <n v="0"/>
  </r>
  <r>
    <n v="375"/>
    <x v="314"/>
    <n v="4.3"/>
    <n v="10.3"/>
    <n v="357"/>
    <n v="0"/>
    <n v="1012.1"/>
    <n v="0.84"/>
    <x v="30"/>
    <n v="1.1000000000000001"/>
    <x v="10"/>
    <x v="0"/>
    <x v="45"/>
    <n v="7.6999999999999993"/>
    <n v="8.4700000000000006"/>
    <n v="0"/>
  </r>
  <r>
    <n v="375"/>
    <x v="315"/>
    <n v="3.4"/>
    <n v="11.3"/>
    <n v="505"/>
    <n v="0"/>
    <n v="1009.8"/>
    <n v="0.76"/>
    <x v="30"/>
    <n v="1.1000000000000001"/>
    <x v="10"/>
    <x v="0"/>
    <x v="45"/>
    <n v="6.6999999999999993"/>
    <n v="7.37"/>
    <n v="0"/>
  </r>
  <r>
    <n v="375"/>
    <x v="316"/>
    <n v="3.5"/>
    <n v="13.1"/>
    <n v="189"/>
    <n v="0.4"/>
    <n v="1009.5"/>
    <n v="0.81"/>
    <x v="30"/>
    <n v="1.1000000000000001"/>
    <x v="10"/>
    <x v="0"/>
    <x v="45"/>
    <n v="4.9000000000000004"/>
    <n v="5.3900000000000006"/>
    <n v="0"/>
  </r>
  <r>
    <n v="375"/>
    <x v="317"/>
    <n v="2.2000000000000002"/>
    <n v="11.8"/>
    <n v="109"/>
    <n v="1"/>
    <n v="1006.2"/>
    <n v="0.9"/>
    <x v="30"/>
    <n v="1.1000000000000001"/>
    <x v="10"/>
    <x v="0"/>
    <x v="45"/>
    <n v="6.1999999999999993"/>
    <n v="6.8199999999999994"/>
    <n v="0"/>
  </r>
  <r>
    <n v="375"/>
    <x v="318"/>
    <n v="3.2"/>
    <n v="9"/>
    <n v="98"/>
    <n v="4.2"/>
    <n v="1008.5"/>
    <n v="0.94"/>
    <x v="30"/>
    <n v="1.1000000000000001"/>
    <x v="10"/>
    <x v="0"/>
    <x v="45"/>
    <n v="9"/>
    <n v="9.9"/>
    <n v="0"/>
  </r>
  <r>
    <n v="375"/>
    <x v="319"/>
    <n v="2.1"/>
    <n v="5.6"/>
    <n v="88"/>
    <n v="1.4"/>
    <n v="1008.9"/>
    <n v="0.92"/>
    <x v="30"/>
    <n v="1.1000000000000001"/>
    <x v="10"/>
    <x v="0"/>
    <x v="45"/>
    <n v="12.4"/>
    <n v="13.640000000000002"/>
    <n v="0"/>
  </r>
  <r>
    <n v="375"/>
    <x v="320"/>
    <n v="2.8"/>
    <n v="4.0999999999999996"/>
    <n v="510"/>
    <n v="0.9"/>
    <n v="1015.7"/>
    <n v="0.8"/>
    <x v="30"/>
    <n v="1.1000000000000001"/>
    <x v="10"/>
    <x v="0"/>
    <x v="46"/>
    <n v="13.9"/>
    <n v="15.290000000000001"/>
    <n v="0"/>
  </r>
  <r>
    <n v="375"/>
    <x v="321"/>
    <n v="4"/>
    <n v="3.6"/>
    <n v="274"/>
    <n v="2"/>
    <n v="1016"/>
    <n v="0.87"/>
    <x v="30"/>
    <n v="1.1000000000000001"/>
    <x v="10"/>
    <x v="0"/>
    <x v="46"/>
    <n v="14.4"/>
    <n v="15.840000000000002"/>
    <n v="0"/>
  </r>
  <r>
    <n v="375"/>
    <x v="322"/>
    <n v="4.5"/>
    <n v="4.7"/>
    <n v="144"/>
    <n v="10"/>
    <n v="1002.8"/>
    <n v="0.85"/>
    <x v="30"/>
    <n v="1.1000000000000001"/>
    <x v="10"/>
    <x v="0"/>
    <x v="46"/>
    <n v="13.3"/>
    <n v="14.630000000000003"/>
    <n v="0"/>
  </r>
  <r>
    <n v="375"/>
    <x v="323"/>
    <n v="2.2999999999999998"/>
    <n v="2"/>
    <n v="276"/>
    <n v="0"/>
    <n v="1010.2"/>
    <n v="0.87"/>
    <x v="30"/>
    <n v="1.1000000000000001"/>
    <x v="10"/>
    <x v="0"/>
    <x v="46"/>
    <n v="16"/>
    <n v="17.600000000000001"/>
    <n v="0"/>
  </r>
  <r>
    <n v="375"/>
    <x v="324"/>
    <n v="1.6"/>
    <n v="1.1000000000000001"/>
    <n v="536"/>
    <n v="-0.1"/>
    <n v="1023.9"/>
    <n v="0.84"/>
    <x v="30"/>
    <n v="1.1000000000000001"/>
    <x v="10"/>
    <x v="0"/>
    <x v="46"/>
    <n v="16.899999999999999"/>
    <n v="18.59"/>
    <n v="0"/>
  </r>
  <r>
    <n v="375"/>
    <x v="325"/>
    <n v="3.8"/>
    <n v="0.3"/>
    <n v="482"/>
    <n v="0"/>
    <n v="1023.9"/>
    <n v="0.74"/>
    <x v="30"/>
    <n v="1.1000000000000001"/>
    <x v="10"/>
    <x v="0"/>
    <x v="46"/>
    <n v="17.7"/>
    <n v="19.470000000000002"/>
    <n v="0"/>
  </r>
  <r>
    <n v="375"/>
    <x v="326"/>
    <n v="5.5"/>
    <n v="2.5"/>
    <n v="250"/>
    <n v="1.6"/>
    <n v="1005.1"/>
    <n v="0.75"/>
    <x v="30"/>
    <n v="1.1000000000000001"/>
    <x v="10"/>
    <x v="0"/>
    <x v="46"/>
    <n v="15.5"/>
    <n v="17.05"/>
    <n v="0"/>
  </r>
  <r>
    <n v="375"/>
    <x v="327"/>
    <n v="3.2"/>
    <n v="5.3"/>
    <n v="216"/>
    <n v="9.1"/>
    <n v="994.9"/>
    <n v="0.89"/>
    <x v="30"/>
    <n v="1.1000000000000001"/>
    <x v="10"/>
    <x v="0"/>
    <x v="47"/>
    <n v="12.7"/>
    <n v="13.97"/>
    <n v="0"/>
  </r>
  <r>
    <n v="375"/>
    <x v="328"/>
    <n v="2"/>
    <n v="4.4000000000000004"/>
    <n v="194"/>
    <n v="0.2"/>
    <n v="1006.2"/>
    <n v="0.89"/>
    <x v="30"/>
    <n v="1.1000000000000001"/>
    <x v="10"/>
    <x v="0"/>
    <x v="47"/>
    <n v="13.6"/>
    <n v="14.96"/>
    <n v="0"/>
  </r>
  <r>
    <n v="375"/>
    <x v="329"/>
    <n v="1.5"/>
    <n v="2.2999999999999998"/>
    <n v="280"/>
    <n v="0"/>
    <n v="1020.6"/>
    <n v="0.89"/>
    <x v="30"/>
    <n v="1.1000000000000001"/>
    <x v="10"/>
    <x v="0"/>
    <x v="47"/>
    <n v="15.7"/>
    <n v="17.27"/>
    <n v="0"/>
  </r>
  <r>
    <n v="375"/>
    <x v="330"/>
    <n v="5.6"/>
    <n v="4.7"/>
    <n v="69"/>
    <n v="0.7"/>
    <n v="1018.3"/>
    <n v="0.9"/>
    <x v="30"/>
    <n v="1.1000000000000001"/>
    <x v="10"/>
    <x v="0"/>
    <x v="47"/>
    <n v="13.3"/>
    <n v="14.630000000000003"/>
    <n v="0"/>
  </r>
  <r>
    <n v="375"/>
    <x v="331"/>
    <n v="5.4"/>
    <n v="8.3000000000000007"/>
    <n v="111"/>
    <n v="1.1000000000000001"/>
    <n v="1014"/>
    <n v="0.92"/>
    <x v="30"/>
    <n v="1.1000000000000001"/>
    <x v="10"/>
    <x v="0"/>
    <x v="47"/>
    <n v="9.6999999999999993"/>
    <n v="10.67"/>
    <n v="0"/>
  </r>
  <r>
    <n v="375"/>
    <x v="332"/>
    <n v="4.7"/>
    <n v="9.3000000000000007"/>
    <n v="239"/>
    <n v="1.6"/>
    <n v="1007.7"/>
    <n v="0.85"/>
    <x v="30"/>
    <n v="1.1000000000000001"/>
    <x v="10"/>
    <x v="0"/>
    <x v="47"/>
    <n v="8.6999999999999993"/>
    <n v="9.57"/>
    <n v="0"/>
  </r>
  <r>
    <n v="375"/>
    <x v="333"/>
    <n v="4.5"/>
    <n v="6.1"/>
    <n v="225"/>
    <n v="-0.1"/>
    <n v="1011.6"/>
    <n v="0.82"/>
    <x v="30"/>
    <n v="1.1000000000000001"/>
    <x v="10"/>
    <x v="0"/>
    <x v="47"/>
    <n v="11.9"/>
    <n v="13.090000000000002"/>
    <n v="0"/>
  </r>
  <r>
    <n v="375"/>
    <x v="334"/>
    <n v="5.7"/>
    <n v="5.3"/>
    <n v="247"/>
    <n v="-0.1"/>
    <n v="1012.8"/>
    <n v="0.71"/>
    <x v="30"/>
    <n v="1.1000000000000001"/>
    <x v="11"/>
    <x v="0"/>
    <x v="48"/>
    <n v="12.7"/>
    <n v="13.97"/>
    <n v="0"/>
  </r>
  <r>
    <n v="375"/>
    <x v="335"/>
    <n v="3.9"/>
    <n v="7"/>
    <n v="218"/>
    <n v="-0.1"/>
    <n v="1008.6"/>
    <n v="0.72"/>
    <x v="30"/>
    <n v="1.1000000000000001"/>
    <x v="11"/>
    <x v="0"/>
    <x v="48"/>
    <n v="11"/>
    <n v="12.100000000000001"/>
    <n v="0"/>
  </r>
  <r>
    <n v="375"/>
    <x v="336"/>
    <n v="2.2999999999999998"/>
    <n v="7.3"/>
    <n v="146"/>
    <n v="0.7"/>
    <n v="1011.4"/>
    <n v="0.87"/>
    <x v="30"/>
    <n v="1.1000000000000001"/>
    <x v="11"/>
    <x v="0"/>
    <x v="48"/>
    <n v="10.7"/>
    <n v="11.77"/>
    <n v="0"/>
  </r>
  <r>
    <n v="375"/>
    <x v="337"/>
    <n v="3.7"/>
    <n v="6.3"/>
    <n v="344"/>
    <n v="0.1"/>
    <n v="1006.2"/>
    <n v="0.85"/>
    <x v="30"/>
    <n v="1.1000000000000001"/>
    <x v="11"/>
    <x v="0"/>
    <x v="48"/>
    <n v="11.7"/>
    <n v="12.870000000000001"/>
    <n v="0"/>
  </r>
  <r>
    <n v="375"/>
    <x v="338"/>
    <n v="2.8"/>
    <n v="4.4000000000000004"/>
    <n v="136"/>
    <n v="0"/>
    <n v="1009.5"/>
    <n v="0.89"/>
    <x v="30"/>
    <n v="1.1000000000000001"/>
    <x v="11"/>
    <x v="0"/>
    <x v="48"/>
    <n v="13.6"/>
    <n v="14.96"/>
    <n v="0"/>
  </r>
  <r>
    <n v="375"/>
    <x v="339"/>
    <n v="5.8"/>
    <n v="8"/>
    <n v="123"/>
    <n v="8.6"/>
    <n v="1002.4"/>
    <n v="0.87"/>
    <x v="30"/>
    <n v="1.1000000000000001"/>
    <x v="11"/>
    <x v="0"/>
    <x v="48"/>
    <n v="10"/>
    <n v="11"/>
    <n v="0"/>
  </r>
  <r>
    <n v="375"/>
    <x v="340"/>
    <n v="5.3"/>
    <n v="10.7"/>
    <n v="118"/>
    <n v="9.4"/>
    <n v="1005.3"/>
    <n v="0.87"/>
    <x v="30"/>
    <n v="1.1000000000000001"/>
    <x v="11"/>
    <x v="0"/>
    <x v="48"/>
    <n v="7.3000000000000007"/>
    <n v="8.0300000000000011"/>
    <n v="0"/>
  </r>
  <r>
    <n v="375"/>
    <x v="341"/>
    <n v="4.9000000000000004"/>
    <n v="12.3"/>
    <n v="78"/>
    <n v="1.2"/>
    <n v="1011.8"/>
    <n v="0.87"/>
    <x v="30"/>
    <n v="1.1000000000000001"/>
    <x v="11"/>
    <x v="0"/>
    <x v="49"/>
    <n v="5.6999999999999993"/>
    <n v="6.27"/>
    <n v="0"/>
  </r>
  <r>
    <n v="375"/>
    <x v="342"/>
    <n v="4.5"/>
    <n v="12.6"/>
    <n v="215"/>
    <n v="1"/>
    <n v="1011.4"/>
    <n v="0.8"/>
    <x v="30"/>
    <n v="1.1000000000000001"/>
    <x v="11"/>
    <x v="0"/>
    <x v="49"/>
    <n v="5.4"/>
    <n v="5.9400000000000013"/>
    <n v="0"/>
  </r>
  <r>
    <n v="375"/>
    <x v="343"/>
    <n v="4.8"/>
    <n v="11.6"/>
    <n v="190"/>
    <n v="-0.1"/>
    <n v="1017.7"/>
    <n v="0.83"/>
    <x v="30"/>
    <n v="1.1000000000000001"/>
    <x v="11"/>
    <x v="0"/>
    <x v="49"/>
    <n v="6.4"/>
    <n v="7.0400000000000009"/>
    <n v="0"/>
  </r>
  <r>
    <n v="375"/>
    <x v="344"/>
    <n v="3.1"/>
    <n v="6.3"/>
    <n v="239"/>
    <n v="0"/>
    <n v="1022.7"/>
    <n v="0.91"/>
    <x v="30"/>
    <n v="1.1000000000000001"/>
    <x v="11"/>
    <x v="0"/>
    <x v="49"/>
    <n v="11.7"/>
    <n v="12.870000000000001"/>
    <n v="0"/>
  </r>
  <r>
    <n v="375"/>
    <x v="345"/>
    <n v="2.8"/>
    <n v="7.8"/>
    <n v="140"/>
    <n v="0"/>
    <n v="1021.5"/>
    <n v="0.87"/>
    <x v="30"/>
    <n v="1.1000000000000001"/>
    <x v="11"/>
    <x v="0"/>
    <x v="49"/>
    <n v="10.199999999999999"/>
    <n v="11.22"/>
    <n v="0"/>
  </r>
  <r>
    <n v="375"/>
    <x v="346"/>
    <n v="2"/>
    <n v="6.6"/>
    <n v="230"/>
    <n v="0"/>
    <n v="1027.4000000000001"/>
    <n v="0.9"/>
    <x v="30"/>
    <n v="1.1000000000000001"/>
    <x v="11"/>
    <x v="0"/>
    <x v="49"/>
    <n v="11.4"/>
    <n v="12.540000000000001"/>
    <n v="0"/>
  </r>
  <r>
    <n v="375"/>
    <x v="347"/>
    <n v="3.5"/>
    <n v="6.5"/>
    <n v="185"/>
    <n v="0"/>
    <n v="1023.2"/>
    <n v="0.91"/>
    <x v="30"/>
    <n v="1.1000000000000001"/>
    <x v="11"/>
    <x v="0"/>
    <x v="49"/>
    <n v="11.5"/>
    <n v="12.65"/>
    <n v="0"/>
  </r>
  <r>
    <n v="375"/>
    <x v="348"/>
    <n v="3.6"/>
    <n v="5.5"/>
    <n v="382"/>
    <n v="0"/>
    <n v="1013.9"/>
    <n v="0.84"/>
    <x v="30"/>
    <n v="1.1000000000000001"/>
    <x v="11"/>
    <x v="0"/>
    <x v="50"/>
    <n v="12.5"/>
    <n v="13.750000000000002"/>
    <n v="0"/>
  </r>
  <r>
    <n v="375"/>
    <x v="349"/>
    <n v="2.2000000000000002"/>
    <n v="7.9"/>
    <n v="210"/>
    <n v="-0.1"/>
    <n v="1012.6"/>
    <n v="0.79"/>
    <x v="30"/>
    <n v="1.1000000000000001"/>
    <x v="11"/>
    <x v="0"/>
    <x v="50"/>
    <n v="10.1"/>
    <n v="11.110000000000001"/>
    <n v="0"/>
  </r>
  <r>
    <n v="375"/>
    <x v="350"/>
    <n v="3.4"/>
    <n v="7.9"/>
    <n v="105"/>
    <n v="0"/>
    <n v="1017.2"/>
    <n v="0.85"/>
    <x v="30"/>
    <n v="1.1000000000000001"/>
    <x v="11"/>
    <x v="0"/>
    <x v="50"/>
    <n v="10.1"/>
    <n v="11.110000000000001"/>
    <n v="0"/>
  </r>
  <r>
    <n v="375"/>
    <x v="351"/>
    <n v="5.8"/>
    <n v="10.5"/>
    <n v="299"/>
    <n v="0"/>
    <n v="1013.8"/>
    <n v="0.72"/>
    <x v="30"/>
    <n v="1.1000000000000001"/>
    <x v="11"/>
    <x v="0"/>
    <x v="50"/>
    <n v="7.5"/>
    <n v="8.25"/>
    <n v="0"/>
  </r>
  <r>
    <n v="375"/>
    <x v="352"/>
    <n v="4.3"/>
    <n v="8.9"/>
    <n v="156"/>
    <n v="2.6"/>
    <n v="1016.9"/>
    <n v="0.87"/>
    <x v="30"/>
    <n v="1.1000000000000001"/>
    <x v="11"/>
    <x v="0"/>
    <x v="50"/>
    <n v="9.1"/>
    <n v="10.01"/>
    <n v="0"/>
  </r>
  <r>
    <n v="375"/>
    <x v="353"/>
    <n v="2.1"/>
    <n v="4.2"/>
    <n v="227"/>
    <n v="0"/>
    <n v="1016.3"/>
    <n v="0.93"/>
    <x v="30"/>
    <n v="1.1000000000000001"/>
    <x v="11"/>
    <x v="0"/>
    <x v="50"/>
    <n v="13.8"/>
    <n v="15.180000000000001"/>
    <n v="0"/>
  </r>
  <r>
    <n v="375"/>
    <x v="354"/>
    <n v="2.8"/>
    <n v="7.6"/>
    <n v="253"/>
    <n v="0"/>
    <n v="1011"/>
    <n v="0.88"/>
    <x v="30"/>
    <n v="1.1000000000000001"/>
    <x v="11"/>
    <x v="0"/>
    <x v="50"/>
    <n v="10.4"/>
    <n v="11.440000000000001"/>
    <n v="0"/>
  </r>
  <r>
    <n v="375"/>
    <x v="355"/>
    <n v="3.8"/>
    <n v="3.5"/>
    <n v="184"/>
    <n v="0"/>
    <n v="1011.6"/>
    <n v="0.86"/>
    <x v="30"/>
    <n v="1.1000000000000001"/>
    <x v="11"/>
    <x v="0"/>
    <x v="51"/>
    <n v="14.5"/>
    <n v="15.950000000000001"/>
    <n v="0"/>
  </r>
  <r>
    <n v="375"/>
    <x v="356"/>
    <n v="7.3"/>
    <n v="4.5"/>
    <n v="80"/>
    <n v="0"/>
    <n v="1019.5"/>
    <n v="0.75"/>
    <x v="30"/>
    <n v="1.1000000000000001"/>
    <x v="11"/>
    <x v="0"/>
    <x v="51"/>
    <n v="13.5"/>
    <n v="14.850000000000001"/>
    <n v="0"/>
  </r>
  <r>
    <n v="375"/>
    <x v="357"/>
    <n v="7.7"/>
    <n v="0.1"/>
    <n v="415"/>
    <n v="0"/>
    <n v="1031.2"/>
    <n v="0.71"/>
    <x v="30"/>
    <n v="1.1000000000000001"/>
    <x v="11"/>
    <x v="0"/>
    <x v="51"/>
    <n v="17.899999999999999"/>
    <n v="19.690000000000001"/>
    <n v="0"/>
  </r>
  <r>
    <n v="375"/>
    <x v="358"/>
    <n v="6.6"/>
    <n v="-3.3"/>
    <n v="373"/>
    <n v="0"/>
    <n v="1030.3"/>
    <n v="0.68"/>
    <x v="30"/>
    <n v="1.1000000000000001"/>
    <x v="11"/>
    <x v="0"/>
    <x v="51"/>
    <n v="21.3"/>
    <n v="23.430000000000003"/>
    <n v="0"/>
  </r>
  <r>
    <n v="375"/>
    <x v="359"/>
    <n v="3.7"/>
    <n v="-2.5"/>
    <n v="413"/>
    <n v="0"/>
    <n v="1031.3"/>
    <n v="0.76"/>
    <x v="30"/>
    <n v="1.1000000000000001"/>
    <x v="11"/>
    <x v="0"/>
    <x v="51"/>
    <n v="20.5"/>
    <n v="22.55"/>
    <n v="0"/>
  </r>
  <r>
    <n v="375"/>
    <x v="360"/>
    <n v="2"/>
    <n v="0.4"/>
    <n v="215"/>
    <n v="0"/>
    <n v="1033.7"/>
    <n v="0.82"/>
    <x v="30"/>
    <n v="1.1000000000000001"/>
    <x v="11"/>
    <x v="0"/>
    <x v="51"/>
    <n v="17.600000000000001"/>
    <n v="19.360000000000003"/>
    <n v="0"/>
  </r>
  <r>
    <n v="375"/>
    <x v="361"/>
    <n v="1.8"/>
    <n v="1.4"/>
    <n v="401"/>
    <n v="0"/>
    <n v="1031.5999999999999"/>
    <n v="0.85"/>
    <x v="30"/>
    <n v="1.1000000000000001"/>
    <x v="11"/>
    <x v="0"/>
    <x v="51"/>
    <n v="16.600000000000001"/>
    <n v="18.260000000000002"/>
    <n v="0"/>
  </r>
  <r>
    <n v="375"/>
    <x v="362"/>
    <n v="1.5"/>
    <n v="1.1000000000000001"/>
    <n v="117"/>
    <n v="0.3"/>
    <n v="1026.5999999999999"/>
    <n v="0.92"/>
    <x v="30"/>
    <n v="1.1000000000000001"/>
    <x v="11"/>
    <x v="0"/>
    <x v="52"/>
    <n v="16.899999999999999"/>
    <n v="18.59"/>
    <n v="0"/>
  </r>
  <r>
    <n v="375"/>
    <x v="363"/>
    <n v="1.9"/>
    <n v="1.7"/>
    <n v="332"/>
    <n v="0"/>
    <n v="1029.5999999999999"/>
    <n v="0.81"/>
    <x v="30"/>
    <n v="1.1000000000000001"/>
    <x v="11"/>
    <x v="0"/>
    <x v="52"/>
    <n v="16.3"/>
    <n v="17.930000000000003"/>
    <n v="0"/>
  </r>
  <r>
    <n v="375"/>
    <x v="364"/>
    <n v="3.5"/>
    <n v="1.6"/>
    <n v="242"/>
    <n v="0.4"/>
    <n v="1023.7"/>
    <n v="0.86"/>
    <x v="30"/>
    <n v="1.1000000000000001"/>
    <x v="11"/>
    <x v="0"/>
    <x v="52"/>
    <n v="16.399999999999999"/>
    <n v="18.04"/>
    <n v="0"/>
  </r>
  <r>
    <n v="375"/>
    <x v="365"/>
    <n v="7.3"/>
    <n v="3.2"/>
    <n v="88"/>
    <n v="2.9"/>
    <n v="1004.4"/>
    <n v="0.81"/>
    <x v="30"/>
    <n v="1.1000000000000001"/>
    <x v="0"/>
    <x v="1"/>
    <x v="52"/>
    <n v="14.8"/>
    <n v="16.28"/>
    <n v="0"/>
  </r>
  <r>
    <n v="375"/>
    <x v="366"/>
    <n v="5.3"/>
    <n v="0.9"/>
    <n v="180"/>
    <n v="12.8"/>
    <n v="999.9"/>
    <n v="0.88"/>
    <x v="30"/>
    <n v="1.1000000000000001"/>
    <x v="0"/>
    <x v="1"/>
    <x v="52"/>
    <n v="17.100000000000001"/>
    <n v="18.810000000000002"/>
    <n v="0"/>
  </r>
  <r>
    <n v="375"/>
    <x v="367"/>
    <n v="5.0999999999999996"/>
    <n v="-0.2"/>
    <n v="158"/>
    <n v="8.1"/>
    <n v="1003.4"/>
    <n v="0.91"/>
    <x v="30"/>
    <n v="1.1000000000000001"/>
    <x v="0"/>
    <x v="1"/>
    <x v="52"/>
    <n v="18.2"/>
    <n v="20.02"/>
    <n v="0"/>
  </r>
  <r>
    <n v="375"/>
    <x v="368"/>
    <n v="4.7"/>
    <n v="-0.7"/>
    <n v="223"/>
    <n v="8.6999999999999993"/>
    <n v="1009"/>
    <n v="0.87"/>
    <x v="30"/>
    <n v="1.1000000000000001"/>
    <x v="0"/>
    <x v="1"/>
    <x v="52"/>
    <n v="18.7"/>
    <n v="20.57"/>
    <n v="0"/>
  </r>
  <r>
    <n v="375"/>
    <x v="369"/>
    <n v="4.2"/>
    <n v="-2.2000000000000002"/>
    <n v="230"/>
    <n v="2.7"/>
    <n v="1010.7"/>
    <n v="0.84"/>
    <x v="30"/>
    <n v="1.1000000000000001"/>
    <x v="0"/>
    <x v="1"/>
    <x v="53"/>
    <n v="20.2"/>
    <n v="22.220000000000002"/>
    <n v="0"/>
  </r>
  <r>
    <n v="375"/>
    <x v="370"/>
    <n v="3.2"/>
    <n v="-1.6"/>
    <n v="329"/>
    <n v="0.6"/>
    <n v="1015"/>
    <n v="0.9"/>
    <x v="30"/>
    <n v="1.1000000000000001"/>
    <x v="0"/>
    <x v="1"/>
    <x v="53"/>
    <n v="19.600000000000001"/>
    <n v="21.560000000000002"/>
    <n v="0"/>
  </r>
  <r>
    <n v="375"/>
    <x v="371"/>
    <n v="6.7"/>
    <n v="-0.3"/>
    <n v="128"/>
    <n v="6.9"/>
    <n v="1006.6"/>
    <n v="0.83"/>
    <x v="30"/>
    <n v="1.1000000000000001"/>
    <x v="0"/>
    <x v="1"/>
    <x v="53"/>
    <n v="18.3"/>
    <n v="20.130000000000003"/>
    <n v="0"/>
  </r>
  <r>
    <n v="375"/>
    <x v="372"/>
    <n v="4.2"/>
    <n v="1.5"/>
    <n v="234"/>
    <n v="9"/>
    <n v="1002.5"/>
    <n v="0.87"/>
    <x v="30"/>
    <n v="1.1000000000000001"/>
    <x v="0"/>
    <x v="1"/>
    <x v="53"/>
    <n v="16.5"/>
    <n v="18.150000000000002"/>
    <n v="0"/>
  </r>
  <r>
    <n v="375"/>
    <x v="373"/>
    <n v="4.7"/>
    <n v="2.5"/>
    <n v="94"/>
    <n v="15.2"/>
    <n v="984.9"/>
    <n v="0.88"/>
    <x v="30"/>
    <n v="1.1000000000000001"/>
    <x v="0"/>
    <x v="1"/>
    <x v="53"/>
    <n v="15.5"/>
    <n v="17.05"/>
    <n v="0"/>
  </r>
  <r>
    <n v="375"/>
    <x v="374"/>
    <n v="3.3"/>
    <n v="-3.1"/>
    <n v="178"/>
    <n v="0.9"/>
    <n v="1011.3"/>
    <n v="0.78"/>
    <x v="30"/>
    <n v="1.1000000000000001"/>
    <x v="0"/>
    <x v="1"/>
    <x v="53"/>
    <n v="21.1"/>
    <n v="23.210000000000004"/>
    <n v="0"/>
  </r>
  <r>
    <n v="375"/>
    <x v="375"/>
    <n v="3.4"/>
    <n v="-3"/>
    <n v="148"/>
    <n v="0"/>
    <n v="1022.2"/>
    <n v="0.82"/>
    <x v="30"/>
    <n v="1.1000000000000001"/>
    <x v="0"/>
    <x v="1"/>
    <x v="53"/>
    <n v="21"/>
    <n v="23.1"/>
    <n v="0"/>
  </r>
  <r>
    <n v="375"/>
    <x v="376"/>
    <n v="4.2"/>
    <n v="4.8"/>
    <n v="105"/>
    <n v="7.4"/>
    <n v="1008.6"/>
    <n v="0.9"/>
    <x v="30"/>
    <n v="1.1000000000000001"/>
    <x v="0"/>
    <x v="1"/>
    <x v="54"/>
    <n v="13.2"/>
    <n v="14.52"/>
    <n v="0"/>
  </r>
  <r>
    <n v="375"/>
    <x v="377"/>
    <n v="3.7"/>
    <n v="8.9"/>
    <n v="136"/>
    <n v="0.3"/>
    <n v="1008.5"/>
    <n v="0.86"/>
    <x v="30"/>
    <n v="1.1000000000000001"/>
    <x v="0"/>
    <x v="1"/>
    <x v="54"/>
    <n v="9.1"/>
    <n v="10.01"/>
    <n v="0"/>
  </r>
  <r>
    <n v="375"/>
    <x v="378"/>
    <n v="2.4"/>
    <n v="7.4"/>
    <n v="290"/>
    <n v="3"/>
    <n v="1012.4"/>
    <n v="0.89"/>
    <x v="30"/>
    <n v="1.1000000000000001"/>
    <x v="0"/>
    <x v="1"/>
    <x v="54"/>
    <n v="10.6"/>
    <n v="11.66"/>
    <n v="0"/>
  </r>
  <r>
    <n v="375"/>
    <x v="379"/>
    <n v="5"/>
    <n v="9.6"/>
    <n v="179"/>
    <n v="-0.1"/>
    <n v="1008.3"/>
    <n v="0.81"/>
    <x v="30"/>
    <n v="1.1000000000000001"/>
    <x v="0"/>
    <x v="1"/>
    <x v="54"/>
    <n v="8.4"/>
    <n v="9.240000000000002"/>
    <n v="0"/>
  </r>
  <r>
    <n v="375"/>
    <x v="380"/>
    <n v="3.7"/>
    <n v="8.6"/>
    <n v="253"/>
    <n v="-0.1"/>
    <n v="1011.9"/>
    <n v="0.84"/>
    <x v="30"/>
    <n v="1.1000000000000001"/>
    <x v="0"/>
    <x v="1"/>
    <x v="54"/>
    <n v="9.4"/>
    <n v="10.340000000000002"/>
    <n v="0"/>
  </r>
  <r>
    <n v="375"/>
    <x v="381"/>
    <n v="2.1"/>
    <n v="7"/>
    <n v="443"/>
    <n v="0.2"/>
    <n v="1018.5"/>
    <n v="0.87"/>
    <x v="30"/>
    <n v="1.1000000000000001"/>
    <x v="0"/>
    <x v="1"/>
    <x v="54"/>
    <n v="11"/>
    <n v="12.100000000000001"/>
    <n v="0"/>
  </r>
  <r>
    <n v="375"/>
    <x v="382"/>
    <n v="2.5"/>
    <n v="2.6"/>
    <n v="486"/>
    <n v="0"/>
    <n v="1020.4"/>
    <n v="0.85"/>
    <x v="30"/>
    <n v="1.1000000000000001"/>
    <x v="0"/>
    <x v="1"/>
    <x v="54"/>
    <n v="15.4"/>
    <n v="16.940000000000001"/>
    <n v="0"/>
  </r>
  <r>
    <n v="375"/>
    <x v="383"/>
    <n v="2.2000000000000002"/>
    <n v="1.4"/>
    <n v="427"/>
    <n v="0"/>
    <n v="1019.1"/>
    <n v="0.86"/>
    <x v="30"/>
    <n v="1.1000000000000001"/>
    <x v="0"/>
    <x v="1"/>
    <x v="55"/>
    <n v="16.600000000000001"/>
    <n v="18.260000000000002"/>
    <n v="0"/>
  </r>
  <r>
    <n v="375"/>
    <x v="384"/>
    <n v="2.2000000000000002"/>
    <n v="0.7"/>
    <n v="245"/>
    <n v="0"/>
    <n v="1016"/>
    <n v="0.89"/>
    <x v="30"/>
    <n v="1.1000000000000001"/>
    <x v="0"/>
    <x v="1"/>
    <x v="55"/>
    <n v="17.3"/>
    <n v="19.03"/>
    <n v="0"/>
  </r>
  <r>
    <n v="375"/>
    <x v="385"/>
    <n v="3.7"/>
    <n v="3.3"/>
    <n v="335"/>
    <n v="-0.1"/>
    <n v="1002.7"/>
    <n v="0.76"/>
    <x v="30"/>
    <n v="1.1000000000000001"/>
    <x v="0"/>
    <x v="1"/>
    <x v="55"/>
    <n v="14.7"/>
    <n v="16.170000000000002"/>
    <n v="0"/>
  </r>
  <r>
    <n v="375"/>
    <x v="386"/>
    <n v="3.6"/>
    <n v="2.9"/>
    <n v="482"/>
    <n v="-0.1"/>
    <n v="995.9"/>
    <n v="0.69"/>
    <x v="30"/>
    <n v="1.1000000000000001"/>
    <x v="0"/>
    <x v="1"/>
    <x v="55"/>
    <n v="15.1"/>
    <n v="16.61"/>
    <n v="0"/>
  </r>
  <r>
    <n v="375"/>
    <x v="387"/>
    <n v="3.6"/>
    <n v="5"/>
    <n v="306"/>
    <n v="-0.1"/>
    <n v="995.2"/>
    <n v="0.75"/>
    <x v="30"/>
    <n v="1.1000000000000001"/>
    <x v="0"/>
    <x v="1"/>
    <x v="55"/>
    <n v="13"/>
    <n v="14.3"/>
    <n v="0"/>
  </r>
  <r>
    <n v="375"/>
    <x v="388"/>
    <n v="3.2"/>
    <n v="2.8"/>
    <n v="520"/>
    <n v="0"/>
    <n v="1001.1"/>
    <n v="0.81"/>
    <x v="30"/>
    <n v="1.1000000000000001"/>
    <x v="0"/>
    <x v="1"/>
    <x v="55"/>
    <n v="15.2"/>
    <n v="16.72"/>
    <n v="0"/>
  </r>
  <r>
    <n v="375"/>
    <x v="389"/>
    <n v="3.3"/>
    <n v="-1.2"/>
    <n v="316"/>
    <n v="0"/>
    <n v="998.9"/>
    <n v="0.83"/>
    <x v="30"/>
    <n v="1.1000000000000001"/>
    <x v="0"/>
    <x v="1"/>
    <x v="55"/>
    <n v="19.2"/>
    <n v="21.12"/>
    <n v="0"/>
  </r>
  <r>
    <n v="375"/>
    <x v="390"/>
    <n v="2.2999999999999998"/>
    <n v="0.3"/>
    <n v="150"/>
    <n v="0"/>
    <n v="1002.3"/>
    <n v="0.86"/>
    <x v="30"/>
    <n v="1.1000000000000001"/>
    <x v="0"/>
    <x v="1"/>
    <x v="56"/>
    <n v="17.7"/>
    <n v="19.470000000000002"/>
    <n v="0"/>
  </r>
  <r>
    <n v="375"/>
    <x v="391"/>
    <n v="3.8"/>
    <n v="2.2000000000000002"/>
    <n v="204"/>
    <n v="4.5"/>
    <n v="996"/>
    <n v="0.88"/>
    <x v="30"/>
    <n v="1.1000000000000001"/>
    <x v="0"/>
    <x v="1"/>
    <x v="56"/>
    <n v="15.8"/>
    <n v="17.380000000000003"/>
    <n v="0"/>
  </r>
  <r>
    <n v="375"/>
    <x v="392"/>
    <n v="2.2999999999999998"/>
    <n v="2.8"/>
    <n v="104"/>
    <n v="0.9"/>
    <n v="995.8"/>
    <n v="0.92"/>
    <x v="30"/>
    <n v="1.1000000000000001"/>
    <x v="0"/>
    <x v="1"/>
    <x v="56"/>
    <n v="15.2"/>
    <n v="16.72"/>
    <n v="0"/>
  </r>
  <r>
    <n v="375"/>
    <x v="393"/>
    <n v="1.7"/>
    <n v="-0.1"/>
    <n v="131"/>
    <n v="1.9"/>
    <n v="999.6"/>
    <n v="0.92"/>
    <x v="30"/>
    <n v="1.1000000000000001"/>
    <x v="0"/>
    <x v="1"/>
    <x v="56"/>
    <n v="18.100000000000001"/>
    <n v="19.910000000000004"/>
    <n v="0"/>
  </r>
  <r>
    <n v="375"/>
    <x v="394"/>
    <n v="4.0999999999999996"/>
    <n v="2.2999999999999998"/>
    <n v="324"/>
    <n v="-0.1"/>
    <n v="997.4"/>
    <n v="0.87"/>
    <x v="30"/>
    <n v="1.1000000000000001"/>
    <x v="0"/>
    <x v="1"/>
    <x v="56"/>
    <n v="15.7"/>
    <n v="17.27"/>
    <n v="0"/>
  </r>
  <r>
    <n v="375"/>
    <x v="395"/>
    <n v="2.8"/>
    <n v="5.5"/>
    <n v="279"/>
    <n v="1.1000000000000001"/>
    <n v="1002"/>
    <n v="0.89"/>
    <x v="30"/>
    <n v="1.1000000000000001"/>
    <x v="0"/>
    <x v="1"/>
    <x v="56"/>
    <n v="12.5"/>
    <n v="13.750000000000002"/>
    <n v="0"/>
  </r>
  <r>
    <n v="377"/>
    <x v="0"/>
    <n v="9.3000000000000007"/>
    <n v="6.7"/>
    <n v="67"/>
    <n v="9.8000000000000007"/>
    <m/>
    <n v="0.84"/>
    <x v="31"/>
    <n v="1.1000000000000001"/>
    <x v="0"/>
    <x v="0"/>
    <x v="0"/>
    <n v="11.3"/>
    <n v="12.430000000000001"/>
    <n v="0"/>
  </r>
  <r>
    <n v="377"/>
    <x v="1"/>
    <n v="3.5"/>
    <n v="3.3"/>
    <n v="246"/>
    <n v="3.9"/>
    <m/>
    <n v="0.93"/>
    <x v="31"/>
    <n v="1.1000000000000001"/>
    <x v="0"/>
    <x v="0"/>
    <x v="0"/>
    <n v="14.7"/>
    <n v="16.170000000000002"/>
    <n v="0"/>
  </r>
  <r>
    <n v="377"/>
    <x v="2"/>
    <n v="5"/>
    <n v="1.9"/>
    <n v="354"/>
    <n v="1.9"/>
    <m/>
    <n v="0.89"/>
    <x v="31"/>
    <n v="1.1000000000000001"/>
    <x v="0"/>
    <x v="0"/>
    <x v="0"/>
    <n v="16.100000000000001"/>
    <n v="17.710000000000004"/>
    <n v="0"/>
  </r>
  <r>
    <n v="377"/>
    <x v="3"/>
    <n v="2.5"/>
    <n v="1.5"/>
    <n v="224"/>
    <n v="-0.1"/>
    <m/>
    <n v="0.91"/>
    <x v="31"/>
    <n v="1.1000000000000001"/>
    <x v="0"/>
    <x v="0"/>
    <x v="0"/>
    <n v="16.5"/>
    <n v="18.150000000000002"/>
    <n v="0"/>
  </r>
  <r>
    <n v="377"/>
    <x v="4"/>
    <n v="5.9"/>
    <n v="6.6"/>
    <n v="58"/>
    <n v="20.399999999999999"/>
    <m/>
    <n v="0.94"/>
    <x v="31"/>
    <n v="1.1000000000000001"/>
    <x v="0"/>
    <x v="0"/>
    <x v="0"/>
    <n v="11.4"/>
    <n v="12.540000000000001"/>
    <n v="0"/>
  </r>
  <r>
    <n v="377"/>
    <x v="5"/>
    <n v="9.1999999999999993"/>
    <n v="9"/>
    <n v="183"/>
    <n v="9.1999999999999993"/>
    <m/>
    <n v="0.82"/>
    <x v="31"/>
    <n v="1.1000000000000001"/>
    <x v="0"/>
    <x v="0"/>
    <x v="1"/>
    <n v="9"/>
    <n v="9.9"/>
    <n v="0"/>
  </r>
  <r>
    <n v="377"/>
    <x v="6"/>
    <n v="5.9"/>
    <n v="3.5"/>
    <n v="212"/>
    <n v="1.9"/>
    <m/>
    <n v="0.86"/>
    <x v="31"/>
    <n v="1.1000000000000001"/>
    <x v="0"/>
    <x v="0"/>
    <x v="1"/>
    <n v="14.5"/>
    <n v="15.950000000000001"/>
    <n v="0"/>
  </r>
  <r>
    <n v="377"/>
    <x v="7"/>
    <n v="3.6"/>
    <n v="2.1"/>
    <n v="263"/>
    <n v="10"/>
    <m/>
    <n v="0.91"/>
    <x v="31"/>
    <n v="1.1000000000000001"/>
    <x v="0"/>
    <x v="0"/>
    <x v="1"/>
    <n v="15.9"/>
    <n v="17.490000000000002"/>
    <n v="0"/>
  </r>
  <r>
    <n v="377"/>
    <x v="8"/>
    <n v="4"/>
    <n v="0.8"/>
    <n v="180"/>
    <n v="7"/>
    <m/>
    <n v="0.95"/>
    <x v="31"/>
    <n v="1.1000000000000001"/>
    <x v="0"/>
    <x v="0"/>
    <x v="1"/>
    <n v="17.2"/>
    <n v="18.920000000000002"/>
    <n v="0"/>
  </r>
  <r>
    <n v="377"/>
    <x v="9"/>
    <n v="3.7"/>
    <n v="0.5"/>
    <n v="523"/>
    <n v="2"/>
    <m/>
    <n v="0.9"/>
    <x v="31"/>
    <n v="1.1000000000000001"/>
    <x v="0"/>
    <x v="0"/>
    <x v="1"/>
    <n v="17.5"/>
    <n v="19.25"/>
    <n v="0"/>
  </r>
  <r>
    <n v="377"/>
    <x v="10"/>
    <n v="2.7"/>
    <n v="-0.7"/>
    <n v="187"/>
    <n v="0.2"/>
    <m/>
    <n v="0.99"/>
    <x v="31"/>
    <n v="1.1000000000000001"/>
    <x v="0"/>
    <x v="0"/>
    <x v="1"/>
    <n v="18.7"/>
    <n v="20.57"/>
    <n v="0"/>
  </r>
  <r>
    <n v="377"/>
    <x v="11"/>
    <n v="1.4"/>
    <n v="1.9"/>
    <n v="255"/>
    <n v="-0.1"/>
    <m/>
    <n v="0.89"/>
    <x v="31"/>
    <n v="1.1000000000000001"/>
    <x v="0"/>
    <x v="0"/>
    <x v="1"/>
    <n v="16.100000000000001"/>
    <n v="17.710000000000004"/>
    <n v="0"/>
  </r>
  <r>
    <n v="377"/>
    <x v="12"/>
    <n v="1.1000000000000001"/>
    <n v="-1"/>
    <n v="614"/>
    <n v="0"/>
    <m/>
    <n v="0.88"/>
    <x v="31"/>
    <n v="1.1000000000000001"/>
    <x v="0"/>
    <x v="0"/>
    <x v="2"/>
    <n v="19"/>
    <n v="20.900000000000002"/>
    <n v="0"/>
  </r>
  <r>
    <n v="377"/>
    <x v="13"/>
    <n v="2.2000000000000002"/>
    <n v="-0.8"/>
    <n v="292"/>
    <n v="0.1"/>
    <m/>
    <n v="0.87"/>
    <x v="31"/>
    <n v="1.1000000000000001"/>
    <x v="0"/>
    <x v="0"/>
    <x v="2"/>
    <n v="18.8"/>
    <n v="20.680000000000003"/>
    <n v="0"/>
  </r>
  <r>
    <n v="377"/>
    <x v="14"/>
    <n v="1.3"/>
    <n v="3"/>
    <n v="147"/>
    <n v="0.2"/>
    <m/>
    <n v="1"/>
    <x v="31"/>
    <n v="1.1000000000000001"/>
    <x v="0"/>
    <x v="0"/>
    <x v="2"/>
    <n v="15"/>
    <n v="16.5"/>
    <n v="0"/>
  </r>
  <r>
    <n v="377"/>
    <x v="15"/>
    <n v="2"/>
    <n v="1.2"/>
    <n v="131"/>
    <n v="-0.1"/>
    <m/>
    <n v="0.97"/>
    <x v="31"/>
    <n v="1.1000000000000001"/>
    <x v="0"/>
    <x v="0"/>
    <x v="2"/>
    <n v="16.8"/>
    <n v="18.480000000000004"/>
    <n v="0"/>
  </r>
  <r>
    <n v="377"/>
    <x v="16"/>
    <n v="1.3"/>
    <n v="-1.4"/>
    <n v="122"/>
    <n v="0"/>
    <m/>
    <n v="0.99"/>
    <x v="31"/>
    <n v="1.1000000000000001"/>
    <x v="0"/>
    <x v="0"/>
    <x v="2"/>
    <n v="19.399999999999999"/>
    <n v="21.34"/>
    <n v="0"/>
  </r>
  <r>
    <n v="377"/>
    <x v="17"/>
    <n v="2.1"/>
    <n v="-0.1"/>
    <n v="232"/>
    <n v="-0.1"/>
    <m/>
    <n v="0.97"/>
    <x v="31"/>
    <n v="1.1000000000000001"/>
    <x v="0"/>
    <x v="0"/>
    <x v="2"/>
    <n v="18.100000000000001"/>
    <n v="19.910000000000004"/>
    <n v="0"/>
  </r>
  <r>
    <n v="377"/>
    <x v="18"/>
    <n v="1.2"/>
    <n v="-1.3"/>
    <n v="112"/>
    <n v="-0.1"/>
    <m/>
    <n v="0.97"/>
    <x v="31"/>
    <n v="1.1000000000000001"/>
    <x v="0"/>
    <x v="0"/>
    <x v="2"/>
    <n v="19.3"/>
    <n v="21.230000000000004"/>
    <n v="0"/>
  </r>
  <r>
    <n v="377"/>
    <x v="19"/>
    <n v="1.5"/>
    <n v="-0.8"/>
    <n v="109"/>
    <n v="-0.1"/>
    <m/>
    <n v="0.94"/>
    <x v="31"/>
    <n v="1.1000000000000001"/>
    <x v="0"/>
    <x v="0"/>
    <x v="3"/>
    <n v="18.8"/>
    <n v="20.680000000000003"/>
    <n v="0"/>
  </r>
  <r>
    <n v="377"/>
    <x v="20"/>
    <n v="1.7"/>
    <n v="-0.4"/>
    <n v="324"/>
    <n v="0"/>
    <m/>
    <n v="0.95"/>
    <x v="31"/>
    <n v="1.1000000000000001"/>
    <x v="0"/>
    <x v="0"/>
    <x v="3"/>
    <n v="18.399999999999999"/>
    <n v="20.239999999999998"/>
    <n v="0"/>
  </r>
  <r>
    <n v="377"/>
    <x v="21"/>
    <n v="1.8"/>
    <n v="2.9"/>
    <n v="217"/>
    <n v="8.9"/>
    <m/>
    <n v="0.91"/>
    <x v="31"/>
    <n v="1.1000000000000001"/>
    <x v="0"/>
    <x v="0"/>
    <x v="3"/>
    <n v="15.1"/>
    <n v="16.61"/>
    <n v="0"/>
  </r>
  <r>
    <n v="377"/>
    <x v="22"/>
    <n v="5.8"/>
    <n v="5.3"/>
    <n v="275"/>
    <n v="4.5"/>
    <m/>
    <n v="0.86"/>
    <x v="31"/>
    <n v="1.1000000000000001"/>
    <x v="0"/>
    <x v="0"/>
    <x v="3"/>
    <n v="12.7"/>
    <n v="13.97"/>
    <n v="0"/>
  </r>
  <r>
    <n v="377"/>
    <x v="23"/>
    <n v="5.9"/>
    <n v="7.7"/>
    <n v="108"/>
    <n v="7.4"/>
    <m/>
    <n v="0.89"/>
    <x v="31"/>
    <n v="1.1000000000000001"/>
    <x v="0"/>
    <x v="0"/>
    <x v="3"/>
    <n v="10.3"/>
    <n v="11.330000000000002"/>
    <n v="0"/>
  </r>
  <r>
    <n v="377"/>
    <x v="24"/>
    <n v="3.3"/>
    <n v="7.6"/>
    <n v="209"/>
    <n v="17.899999999999999"/>
    <m/>
    <n v="0.94"/>
    <x v="31"/>
    <n v="1.1000000000000001"/>
    <x v="0"/>
    <x v="0"/>
    <x v="3"/>
    <n v="10.4"/>
    <n v="11.440000000000001"/>
    <n v="0"/>
  </r>
  <r>
    <n v="377"/>
    <x v="25"/>
    <n v="4.5"/>
    <n v="4.5"/>
    <n v="358"/>
    <n v="7.5"/>
    <m/>
    <n v="0.87"/>
    <x v="31"/>
    <n v="1.1000000000000001"/>
    <x v="0"/>
    <x v="0"/>
    <x v="3"/>
    <n v="13.5"/>
    <n v="14.850000000000001"/>
    <n v="0"/>
  </r>
  <r>
    <n v="377"/>
    <x v="26"/>
    <n v="7.6"/>
    <n v="10.1"/>
    <n v="508"/>
    <n v="2"/>
    <m/>
    <n v="0.73"/>
    <x v="31"/>
    <n v="1.1000000000000001"/>
    <x v="0"/>
    <x v="0"/>
    <x v="4"/>
    <n v="7.9"/>
    <n v="8.6900000000000013"/>
    <n v="0"/>
  </r>
  <r>
    <n v="377"/>
    <x v="27"/>
    <n v="7"/>
    <n v="8.1999999999999993"/>
    <n v="284"/>
    <n v="1.1000000000000001"/>
    <m/>
    <n v="0.78"/>
    <x v="31"/>
    <n v="1.1000000000000001"/>
    <x v="0"/>
    <x v="0"/>
    <x v="4"/>
    <n v="9.8000000000000007"/>
    <n v="10.780000000000001"/>
    <n v="0"/>
  </r>
  <r>
    <n v="377"/>
    <x v="28"/>
    <n v="4.9000000000000004"/>
    <n v="7.2"/>
    <n v="349"/>
    <n v="3.2"/>
    <m/>
    <n v="0.86"/>
    <x v="31"/>
    <n v="1.1000000000000001"/>
    <x v="0"/>
    <x v="0"/>
    <x v="4"/>
    <n v="10.8"/>
    <n v="11.880000000000003"/>
    <n v="0"/>
  </r>
  <r>
    <n v="377"/>
    <x v="29"/>
    <n v="2.1"/>
    <n v="4.9000000000000004"/>
    <n v="168"/>
    <n v="5.4"/>
    <m/>
    <n v="0.96"/>
    <x v="31"/>
    <n v="1.1000000000000001"/>
    <x v="0"/>
    <x v="0"/>
    <x v="4"/>
    <n v="13.1"/>
    <n v="14.41"/>
    <n v="0"/>
  </r>
  <r>
    <n v="377"/>
    <x v="30"/>
    <n v="2.4"/>
    <n v="2.2000000000000002"/>
    <n v="580"/>
    <n v="0"/>
    <m/>
    <n v="0.92"/>
    <x v="31"/>
    <n v="1.1000000000000001"/>
    <x v="0"/>
    <x v="0"/>
    <x v="4"/>
    <n v="15.8"/>
    <n v="17.380000000000003"/>
    <n v="0"/>
  </r>
  <r>
    <n v="377"/>
    <x v="31"/>
    <n v="1.6"/>
    <n v="0.3"/>
    <n v="791"/>
    <n v="0"/>
    <m/>
    <n v="0.87"/>
    <x v="31"/>
    <n v="1.1000000000000001"/>
    <x v="1"/>
    <x v="0"/>
    <x v="4"/>
    <n v="17.7"/>
    <n v="19.470000000000002"/>
    <n v="0"/>
  </r>
  <r>
    <n v="377"/>
    <x v="32"/>
    <n v="1"/>
    <n v="-0.6"/>
    <n v="835"/>
    <n v="0"/>
    <m/>
    <n v="0.88"/>
    <x v="31"/>
    <n v="1.1000000000000001"/>
    <x v="1"/>
    <x v="0"/>
    <x v="4"/>
    <n v="18.600000000000001"/>
    <n v="20.460000000000004"/>
    <n v="0"/>
  </r>
  <r>
    <n v="377"/>
    <x v="33"/>
    <n v="1.5"/>
    <n v="0.1"/>
    <n v="762"/>
    <n v="0"/>
    <m/>
    <n v="0.9"/>
    <x v="31"/>
    <n v="1.1000000000000001"/>
    <x v="1"/>
    <x v="0"/>
    <x v="5"/>
    <n v="17.899999999999999"/>
    <n v="19.690000000000001"/>
    <n v="0"/>
  </r>
  <r>
    <n v="377"/>
    <x v="34"/>
    <n v="3.1"/>
    <n v="1.2"/>
    <n v="470"/>
    <n v="0.1"/>
    <m/>
    <n v="0.9"/>
    <x v="31"/>
    <n v="1.1000000000000001"/>
    <x v="1"/>
    <x v="0"/>
    <x v="5"/>
    <n v="16.8"/>
    <n v="18.480000000000004"/>
    <n v="0"/>
  </r>
  <r>
    <n v="377"/>
    <x v="35"/>
    <n v="2.2999999999999998"/>
    <n v="3"/>
    <n v="181"/>
    <n v="-0.1"/>
    <m/>
    <n v="0.97"/>
    <x v="31"/>
    <n v="1.1000000000000001"/>
    <x v="1"/>
    <x v="0"/>
    <x v="5"/>
    <n v="15"/>
    <n v="16.5"/>
    <n v="0"/>
  </r>
  <r>
    <n v="377"/>
    <x v="36"/>
    <n v="3.4"/>
    <n v="4.0999999999999996"/>
    <n v="266"/>
    <n v="0"/>
    <m/>
    <n v="0.9"/>
    <x v="31"/>
    <n v="1.1000000000000001"/>
    <x v="1"/>
    <x v="0"/>
    <x v="5"/>
    <n v="13.9"/>
    <n v="15.290000000000001"/>
    <n v="0"/>
  </r>
  <r>
    <n v="377"/>
    <x v="37"/>
    <n v="6"/>
    <n v="3.7"/>
    <n v="157"/>
    <n v="0"/>
    <m/>
    <n v="0.75"/>
    <x v="31"/>
    <n v="1.1000000000000001"/>
    <x v="1"/>
    <x v="0"/>
    <x v="5"/>
    <n v="14.3"/>
    <n v="15.730000000000002"/>
    <n v="0"/>
  </r>
  <r>
    <n v="377"/>
    <x v="38"/>
    <n v="3.4"/>
    <n v="5.0999999999999996"/>
    <n v="634"/>
    <n v="0"/>
    <m/>
    <n v="0.71"/>
    <x v="31"/>
    <n v="1.1000000000000001"/>
    <x v="1"/>
    <x v="0"/>
    <x v="5"/>
    <n v="12.9"/>
    <n v="14.190000000000001"/>
    <n v="0"/>
  </r>
  <r>
    <n v="377"/>
    <x v="39"/>
    <n v="1.7"/>
    <n v="2.9"/>
    <n v="399"/>
    <n v="0"/>
    <m/>
    <n v="0.9"/>
    <x v="31"/>
    <n v="1.1000000000000001"/>
    <x v="1"/>
    <x v="0"/>
    <x v="5"/>
    <n v="15.1"/>
    <n v="16.61"/>
    <n v="0"/>
  </r>
  <r>
    <n v="377"/>
    <x v="40"/>
    <n v="4.3"/>
    <n v="2.2999999999999998"/>
    <n v="200"/>
    <n v="5.0999999999999996"/>
    <m/>
    <n v="0.89"/>
    <x v="31"/>
    <n v="1.1000000000000001"/>
    <x v="1"/>
    <x v="0"/>
    <x v="6"/>
    <n v="15.7"/>
    <n v="17.27"/>
    <n v="0"/>
  </r>
  <r>
    <n v="377"/>
    <x v="41"/>
    <n v="3.9"/>
    <n v="4.2"/>
    <n v="203"/>
    <n v="4.5999999999999996"/>
    <m/>
    <n v="0.88"/>
    <x v="31"/>
    <n v="1.1000000000000001"/>
    <x v="1"/>
    <x v="0"/>
    <x v="6"/>
    <n v="13.8"/>
    <n v="15.180000000000001"/>
    <n v="0"/>
  </r>
  <r>
    <n v="377"/>
    <x v="42"/>
    <n v="1.3"/>
    <n v="3.3"/>
    <n v="343"/>
    <n v="-0.1"/>
    <m/>
    <n v="0.91"/>
    <x v="31"/>
    <n v="1.1000000000000001"/>
    <x v="1"/>
    <x v="0"/>
    <x v="6"/>
    <n v="14.7"/>
    <n v="16.170000000000002"/>
    <n v="0"/>
  </r>
  <r>
    <n v="377"/>
    <x v="43"/>
    <n v="2.2999999999999998"/>
    <n v="0.3"/>
    <n v="101"/>
    <n v="0.6"/>
    <m/>
    <n v="0.91"/>
    <x v="31"/>
    <n v="1.1000000000000001"/>
    <x v="1"/>
    <x v="0"/>
    <x v="6"/>
    <n v="17.7"/>
    <n v="19.470000000000002"/>
    <n v="0"/>
  </r>
  <r>
    <n v="377"/>
    <x v="44"/>
    <n v="1.2"/>
    <n v="-0.2"/>
    <n v="398"/>
    <n v="0"/>
    <m/>
    <n v="0.9"/>
    <x v="31"/>
    <n v="1.1000000000000001"/>
    <x v="1"/>
    <x v="0"/>
    <x v="6"/>
    <n v="18.2"/>
    <n v="20.02"/>
    <n v="0"/>
  </r>
  <r>
    <n v="377"/>
    <x v="45"/>
    <n v="2.2000000000000002"/>
    <n v="1.2"/>
    <n v="399"/>
    <n v="0"/>
    <m/>
    <n v="0.78"/>
    <x v="31"/>
    <n v="1.1000000000000001"/>
    <x v="1"/>
    <x v="0"/>
    <x v="6"/>
    <n v="16.8"/>
    <n v="18.480000000000004"/>
    <n v="0"/>
  </r>
  <r>
    <n v="377"/>
    <x v="46"/>
    <n v="3.5"/>
    <n v="0.9"/>
    <n v="880"/>
    <n v="-0.1"/>
    <m/>
    <n v="0.71"/>
    <x v="31"/>
    <n v="1.1000000000000001"/>
    <x v="1"/>
    <x v="0"/>
    <x v="6"/>
    <n v="17.100000000000001"/>
    <n v="18.810000000000002"/>
    <n v="0"/>
  </r>
  <r>
    <n v="377"/>
    <x v="47"/>
    <n v="2.7"/>
    <n v="-1"/>
    <n v="1161"/>
    <n v="0"/>
    <m/>
    <n v="0.75"/>
    <x v="31"/>
    <n v="1.1000000000000001"/>
    <x v="1"/>
    <x v="0"/>
    <x v="7"/>
    <n v="19"/>
    <n v="20.900000000000002"/>
    <n v="0"/>
  </r>
  <r>
    <n v="377"/>
    <x v="48"/>
    <n v="4"/>
    <n v="-0.4"/>
    <n v="1040"/>
    <n v="0"/>
    <m/>
    <n v="0.66"/>
    <x v="31"/>
    <n v="1.1000000000000001"/>
    <x v="1"/>
    <x v="0"/>
    <x v="7"/>
    <n v="18.399999999999999"/>
    <n v="20.239999999999998"/>
    <n v="0"/>
  </r>
  <r>
    <n v="377"/>
    <x v="49"/>
    <n v="4.3"/>
    <n v="1.6"/>
    <n v="845"/>
    <n v="0"/>
    <m/>
    <n v="0.6"/>
    <x v="31"/>
    <n v="1.1000000000000001"/>
    <x v="1"/>
    <x v="0"/>
    <x v="7"/>
    <n v="16.399999999999999"/>
    <n v="18.04"/>
    <n v="0"/>
  </r>
  <r>
    <n v="377"/>
    <x v="50"/>
    <n v="3.5"/>
    <n v="8.3000000000000007"/>
    <n v="546"/>
    <n v="-0.1"/>
    <m/>
    <n v="0.81"/>
    <x v="31"/>
    <n v="1.1000000000000001"/>
    <x v="1"/>
    <x v="0"/>
    <x v="7"/>
    <n v="9.6999999999999993"/>
    <n v="10.67"/>
    <n v="0"/>
  </r>
  <r>
    <n v="377"/>
    <x v="51"/>
    <n v="3.7"/>
    <n v="12.8"/>
    <n v="679"/>
    <n v="-0.1"/>
    <m/>
    <n v="0.76"/>
    <x v="31"/>
    <n v="1.1000000000000001"/>
    <x v="1"/>
    <x v="0"/>
    <x v="7"/>
    <n v="5.1999999999999993"/>
    <n v="5.72"/>
    <n v="0"/>
  </r>
  <r>
    <n v="377"/>
    <x v="52"/>
    <n v="3.7"/>
    <n v="10.6"/>
    <n v="262"/>
    <n v="1.2"/>
    <m/>
    <n v="0.86"/>
    <x v="31"/>
    <n v="1.1000000000000001"/>
    <x v="1"/>
    <x v="0"/>
    <x v="7"/>
    <n v="7.4"/>
    <n v="8.14"/>
    <n v="0"/>
  </r>
  <r>
    <n v="377"/>
    <x v="53"/>
    <n v="4"/>
    <n v="10.6"/>
    <n v="1022"/>
    <n v="0"/>
    <m/>
    <n v="0.8"/>
    <x v="31"/>
    <n v="1.1000000000000001"/>
    <x v="1"/>
    <x v="0"/>
    <x v="7"/>
    <n v="7.4"/>
    <n v="8.14"/>
    <n v="0"/>
  </r>
  <r>
    <n v="377"/>
    <x v="54"/>
    <n v="6.1"/>
    <n v="11.2"/>
    <n v="313"/>
    <n v="0.5"/>
    <m/>
    <n v="0.78"/>
    <x v="31"/>
    <n v="1.1000000000000001"/>
    <x v="1"/>
    <x v="0"/>
    <x v="8"/>
    <n v="6.8000000000000007"/>
    <n v="7.4800000000000013"/>
    <n v="0"/>
  </r>
  <r>
    <n v="377"/>
    <x v="55"/>
    <n v="2.8"/>
    <n v="8.9"/>
    <n v="753"/>
    <n v="4.0999999999999996"/>
    <m/>
    <n v="0.85"/>
    <x v="31"/>
    <n v="1.1000000000000001"/>
    <x v="1"/>
    <x v="0"/>
    <x v="8"/>
    <n v="9.1"/>
    <n v="10.01"/>
    <n v="0"/>
  </r>
  <r>
    <n v="377"/>
    <x v="56"/>
    <n v="4.5"/>
    <n v="7.4"/>
    <n v="976"/>
    <n v="9.3000000000000007"/>
    <m/>
    <n v="0.82"/>
    <x v="31"/>
    <n v="1.1000000000000001"/>
    <x v="1"/>
    <x v="0"/>
    <x v="8"/>
    <n v="10.6"/>
    <n v="11.66"/>
    <n v="0"/>
  </r>
  <r>
    <n v="377"/>
    <x v="57"/>
    <n v="4.3"/>
    <n v="6.1"/>
    <n v="847"/>
    <n v="1.2"/>
    <m/>
    <n v="0.86"/>
    <x v="31"/>
    <n v="1.1000000000000001"/>
    <x v="1"/>
    <x v="0"/>
    <x v="8"/>
    <n v="11.9"/>
    <n v="13.090000000000002"/>
    <n v="0"/>
  </r>
  <r>
    <n v="377"/>
    <x v="58"/>
    <n v="2.7"/>
    <n v="5.0999999999999996"/>
    <n v="604"/>
    <n v="0.3"/>
    <m/>
    <n v="0.84"/>
    <x v="31"/>
    <n v="1.1000000000000001"/>
    <x v="1"/>
    <x v="0"/>
    <x v="8"/>
    <n v="12.9"/>
    <n v="14.190000000000001"/>
    <n v="0"/>
  </r>
  <r>
    <n v="377"/>
    <x v="59"/>
    <n v="1.9"/>
    <n v="2.6"/>
    <n v="250"/>
    <n v="0"/>
    <m/>
    <n v="0.9"/>
    <x v="31"/>
    <n v="1"/>
    <x v="2"/>
    <x v="0"/>
    <x v="8"/>
    <n v="15.4"/>
    <n v="15.4"/>
    <n v="0"/>
  </r>
  <r>
    <n v="377"/>
    <x v="60"/>
    <n v="1.5"/>
    <n v="3.2"/>
    <n v="1258"/>
    <n v="0"/>
    <m/>
    <n v="0.83"/>
    <x v="31"/>
    <n v="1"/>
    <x v="2"/>
    <x v="0"/>
    <x v="8"/>
    <n v="14.8"/>
    <n v="14.8"/>
    <n v="0"/>
  </r>
  <r>
    <n v="377"/>
    <x v="61"/>
    <n v="1"/>
    <n v="2.5"/>
    <n v="1256"/>
    <n v="0"/>
    <m/>
    <n v="0.83"/>
    <x v="31"/>
    <n v="1"/>
    <x v="2"/>
    <x v="0"/>
    <x v="9"/>
    <n v="15.5"/>
    <n v="15.5"/>
    <n v="0"/>
  </r>
  <r>
    <n v="377"/>
    <x v="62"/>
    <n v="0.7"/>
    <n v="3.6"/>
    <n v="1294"/>
    <n v="0"/>
    <m/>
    <n v="0.79"/>
    <x v="31"/>
    <n v="1"/>
    <x v="2"/>
    <x v="0"/>
    <x v="9"/>
    <n v="14.4"/>
    <n v="14.4"/>
    <n v="0"/>
  </r>
  <r>
    <n v="377"/>
    <x v="63"/>
    <n v="1.5"/>
    <n v="6.2"/>
    <n v="1364"/>
    <n v="0"/>
    <m/>
    <n v="0.75"/>
    <x v="31"/>
    <n v="1"/>
    <x v="2"/>
    <x v="0"/>
    <x v="9"/>
    <n v="11.8"/>
    <n v="11.8"/>
    <n v="0"/>
  </r>
  <r>
    <n v="377"/>
    <x v="64"/>
    <n v="2.6"/>
    <n v="9.5"/>
    <n v="1279"/>
    <n v="0"/>
    <m/>
    <n v="0.61"/>
    <x v="31"/>
    <n v="1"/>
    <x v="2"/>
    <x v="0"/>
    <x v="9"/>
    <n v="8.5"/>
    <n v="8.5"/>
    <n v="0"/>
  </r>
  <r>
    <n v="377"/>
    <x v="65"/>
    <n v="2.4"/>
    <n v="9.4"/>
    <n v="1293"/>
    <n v="0"/>
    <m/>
    <n v="0.68"/>
    <x v="31"/>
    <n v="1"/>
    <x v="2"/>
    <x v="0"/>
    <x v="9"/>
    <n v="8.6"/>
    <n v="8.6"/>
    <n v="0"/>
  </r>
  <r>
    <n v="377"/>
    <x v="66"/>
    <n v="2.1"/>
    <n v="9"/>
    <n v="1365"/>
    <n v="0"/>
    <m/>
    <n v="0.67"/>
    <x v="31"/>
    <n v="1"/>
    <x v="2"/>
    <x v="0"/>
    <x v="9"/>
    <n v="9"/>
    <n v="9"/>
    <n v="0"/>
  </r>
  <r>
    <n v="377"/>
    <x v="67"/>
    <n v="1.8"/>
    <n v="9.6"/>
    <n v="1351"/>
    <n v="0"/>
    <m/>
    <n v="0.64"/>
    <x v="31"/>
    <n v="1"/>
    <x v="2"/>
    <x v="0"/>
    <x v="9"/>
    <n v="8.4"/>
    <n v="8.4"/>
    <n v="0"/>
  </r>
  <r>
    <n v="377"/>
    <x v="68"/>
    <n v="1.4"/>
    <n v="9.1"/>
    <n v="1367"/>
    <n v="0"/>
    <m/>
    <n v="0.65"/>
    <x v="31"/>
    <n v="1"/>
    <x v="2"/>
    <x v="0"/>
    <x v="10"/>
    <n v="8.9"/>
    <n v="8.9"/>
    <n v="0"/>
  </r>
  <r>
    <n v="377"/>
    <x v="69"/>
    <n v="1.9"/>
    <n v="4.2"/>
    <n v="225"/>
    <n v="0"/>
    <m/>
    <n v="0.85"/>
    <x v="31"/>
    <n v="1"/>
    <x v="2"/>
    <x v="0"/>
    <x v="10"/>
    <n v="13.8"/>
    <n v="13.8"/>
    <n v="0"/>
  </r>
  <r>
    <n v="377"/>
    <x v="70"/>
    <n v="2"/>
    <n v="3.4"/>
    <n v="751"/>
    <n v="1.6"/>
    <m/>
    <n v="0.85"/>
    <x v="31"/>
    <n v="1"/>
    <x v="2"/>
    <x v="0"/>
    <x v="10"/>
    <n v="14.6"/>
    <n v="14.6"/>
    <n v="0"/>
  </r>
  <r>
    <n v="377"/>
    <x v="71"/>
    <n v="1.6"/>
    <n v="2.9"/>
    <n v="797"/>
    <n v="0"/>
    <m/>
    <n v="0.82"/>
    <x v="31"/>
    <n v="1"/>
    <x v="2"/>
    <x v="0"/>
    <x v="10"/>
    <n v="15.1"/>
    <n v="15.1"/>
    <n v="0"/>
  </r>
  <r>
    <n v="377"/>
    <x v="72"/>
    <n v="2.5"/>
    <n v="3.7"/>
    <n v="928"/>
    <n v="-0.1"/>
    <m/>
    <n v="0.73"/>
    <x v="31"/>
    <n v="1"/>
    <x v="2"/>
    <x v="0"/>
    <x v="10"/>
    <n v="14.3"/>
    <n v="14.3"/>
    <n v="0"/>
  </r>
  <r>
    <n v="377"/>
    <x v="73"/>
    <n v="4.7"/>
    <n v="3.4"/>
    <n v="1037"/>
    <n v="0"/>
    <m/>
    <n v="0.74"/>
    <x v="31"/>
    <n v="1"/>
    <x v="2"/>
    <x v="0"/>
    <x v="10"/>
    <n v="14.6"/>
    <n v="14.6"/>
    <n v="0"/>
  </r>
  <r>
    <n v="377"/>
    <x v="74"/>
    <n v="3.6"/>
    <n v="4.4000000000000004"/>
    <n v="1584"/>
    <n v="0"/>
    <m/>
    <n v="0.69"/>
    <x v="31"/>
    <n v="1"/>
    <x v="2"/>
    <x v="0"/>
    <x v="10"/>
    <n v="13.6"/>
    <n v="13.6"/>
    <n v="0"/>
  </r>
  <r>
    <n v="377"/>
    <x v="75"/>
    <n v="3.8"/>
    <n v="5.8"/>
    <n v="1272"/>
    <n v="-0.1"/>
    <m/>
    <n v="0.65"/>
    <x v="31"/>
    <n v="1"/>
    <x v="2"/>
    <x v="0"/>
    <x v="11"/>
    <n v="12.2"/>
    <n v="12.2"/>
    <n v="0"/>
  </r>
  <r>
    <n v="377"/>
    <x v="76"/>
    <n v="4"/>
    <n v="4.5999999999999996"/>
    <n v="1729"/>
    <n v="0"/>
    <m/>
    <n v="0.47"/>
    <x v="31"/>
    <n v="1"/>
    <x v="2"/>
    <x v="0"/>
    <x v="11"/>
    <n v="13.4"/>
    <n v="13.4"/>
    <n v="0"/>
  </r>
  <r>
    <n v="377"/>
    <x v="77"/>
    <n v="1.8"/>
    <n v="7.9"/>
    <n v="1644"/>
    <n v="0"/>
    <m/>
    <n v="0.56999999999999995"/>
    <x v="31"/>
    <n v="1"/>
    <x v="2"/>
    <x v="0"/>
    <x v="11"/>
    <n v="10.1"/>
    <n v="10.1"/>
    <n v="0"/>
  </r>
  <r>
    <n v="377"/>
    <x v="78"/>
    <n v="1.5"/>
    <n v="10.199999999999999"/>
    <n v="1618"/>
    <n v="0"/>
    <m/>
    <n v="0.63"/>
    <x v="31"/>
    <n v="1"/>
    <x v="2"/>
    <x v="0"/>
    <x v="11"/>
    <n v="7.8000000000000007"/>
    <n v="7.8000000000000007"/>
    <n v="0"/>
  </r>
  <r>
    <n v="377"/>
    <x v="79"/>
    <n v="4.3"/>
    <n v="14.4"/>
    <n v="1471"/>
    <n v="0"/>
    <m/>
    <n v="0.54"/>
    <x v="31"/>
    <n v="1"/>
    <x v="2"/>
    <x v="0"/>
    <x v="11"/>
    <n v="3.5999999999999996"/>
    <n v="3.5999999999999996"/>
    <n v="0"/>
  </r>
  <r>
    <n v="377"/>
    <x v="80"/>
    <n v="3.1"/>
    <n v="14.8"/>
    <n v="1083"/>
    <n v="0.6"/>
    <m/>
    <n v="0.62"/>
    <x v="31"/>
    <n v="1"/>
    <x v="2"/>
    <x v="0"/>
    <x v="11"/>
    <n v="3.1999999999999993"/>
    <n v="3.1999999999999993"/>
    <n v="0"/>
  </r>
  <r>
    <n v="377"/>
    <x v="81"/>
    <n v="2.5"/>
    <n v="12.9"/>
    <n v="949"/>
    <n v="0.3"/>
    <m/>
    <n v="0.75"/>
    <x v="31"/>
    <n v="1"/>
    <x v="2"/>
    <x v="0"/>
    <x v="11"/>
    <n v="5.0999999999999996"/>
    <n v="5.0999999999999996"/>
    <n v="0"/>
  </r>
  <r>
    <n v="377"/>
    <x v="82"/>
    <n v="2.6"/>
    <n v="11.6"/>
    <n v="1276"/>
    <n v="0"/>
    <m/>
    <n v="0.77"/>
    <x v="31"/>
    <n v="1"/>
    <x v="2"/>
    <x v="0"/>
    <x v="12"/>
    <n v="6.4"/>
    <n v="6.4"/>
    <n v="0"/>
  </r>
  <r>
    <n v="377"/>
    <x v="83"/>
    <n v="3.6"/>
    <n v="9.1"/>
    <n v="1295"/>
    <n v="1.2"/>
    <m/>
    <n v="0.78"/>
    <x v="31"/>
    <n v="1"/>
    <x v="2"/>
    <x v="0"/>
    <x v="12"/>
    <n v="8.9"/>
    <n v="8.9"/>
    <n v="0"/>
  </r>
  <r>
    <n v="377"/>
    <x v="84"/>
    <n v="2.2999999999999998"/>
    <n v="8.5"/>
    <n v="624"/>
    <n v="0"/>
    <m/>
    <n v="0.8"/>
    <x v="31"/>
    <n v="1"/>
    <x v="2"/>
    <x v="0"/>
    <x v="12"/>
    <n v="9.5"/>
    <n v="9.5"/>
    <n v="0"/>
  </r>
  <r>
    <n v="377"/>
    <x v="85"/>
    <n v="0.6"/>
    <n v="7.1"/>
    <n v="1813"/>
    <n v="0"/>
    <m/>
    <n v="0.76"/>
    <x v="31"/>
    <n v="1"/>
    <x v="2"/>
    <x v="0"/>
    <x v="12"/>
    <n v="10.9"/>
    <n v="10.9"/>
    <n v="0"/>
  </r>
  <r>
    <n v="377"/>
    <x v="86"/>
    <n v="2.7"/>
    <n v="8.1999999999999993"/>
    <n v="1802"/>
    <n v="-0.1"/>
    <m/>
    <n v="0.79"/>
    <x v="31"/>
    <n v="1"/>
    <x v="2"/>
    <x v="0"/>
    <x v="12"/>
    <n v="9.8000000000000007"/>
    <n v="9.8000000000000007"/>
    <n v="0"/>
  </r>
  <r>
    <n v="377"/>
    <x v="87"/>
    <n v="3.4"/>
    <n v="8.6999999999999993"/>
    <n v="1736"/>
    <n v="-0.1"/>
    <m/>
    <n v="0.69"/>
    <x v="31"/>
    <n v="1"/>
    <x v="2"/>
    <x v="0"/>
    <x v="12"/>
    <n v="9.3000000000000007"/>
    <n v="9.3000000000000007"/>
    <n v="0"/>
  </r>
  <r>
    <n v="377"/>
    <x v="88"/>
    <n v="6.3"/>
    <n v="9.9"/>
    <n v="951"/>
    <n v="-0.1"/>
    <m/>
    <n v="0.66"/>
    <x v="31"/>
    <n v="1"/>
    <x v="2"/>
    <x v="0"/>
    <x v="12"/>
    <n v="8.1"/>
    <n v="8.1"/>
    <n v="0"/>
  </r>
  <r>
    <n v="377"/>
    <x v="89"/>
    <n v="3.4"/>
    <n v="9.3000000000000007"/>
    <n v="1541"/>
    <n v="0"/>
    <m/>
    <n v="0.64"/>
    <x v="31"/>
    <n v="1"/>
    <x v="2"/>
    <x v="0"/>
    <x v="13"/>
    <n v="8.6999999999999993"/>
    <n v="8.6999999999999993"/>
    <n v="0"/>
  </r>
  <r>
    <n v="377"/>
    <x v="90"/>
    <n v="4.3"/>
    <n v="8.6"/>
    <n v="1898"/>
    <n v="0"/>
    <m/>
    <n v="0.64"/>
    <x v="31"/>
    <n v="0.8"/>
    <x v="3"/>
    <x v="0"/>
    <x v="13"/>
    <n v="9.4"/>
    <n v="7.5200000000000005"/>
    <n v="0"/>
  </r>
  <r>
    <n v="377"/>
    <x v="91"/>
    <n v="5.4"/>
    <n v="12"/>
    <n v="1869"/>
    <n v="0"/>
    <m/>
    <n v="0.56000000000000005"/>
    <x v="31"/>
    <n v="0.8"/>
    <x v="3"/>
    <x v="0"/>
    <x v="13"/>
    <n v="6"/>
    <n v="4.8000000000000007"/>
    <n v="0"/>
  </r>
  <r>
    <n v="377"/>
    <x v="92"/>
    <n v="4"/>
    <n v="13.3"/>
    <n v="1898"/>
    <n v="0"/>
    <m/>
    <n v="0.56000000000000005"/>
    <x v="31"/>
    <n v="0.8"/>
    <x v="3"/>
    <x v="0"/>
    <x v="13"/>
    <n v="4.6999999999999993"/>
    <n v="3.76"/>
    <n v="0"/>
  </r>
  <r>
    <n v="377"/>
    <x v="93"/>
    <n v="2.5"/>
    <n v="14.2"/>
    <n v="2003"/>
    <n v="0"/>
    <m/>
    <n v="0.54"/>
    <x v="31"/>
    <n v="0.8"/>
    <x v="3"/>
    <x v="0"/>
    <x v="13"/>
    <n v="3.8000000000000007"/>
    <n v="3.0400000000000009"/>
    <n v="0"/>
  </r>
  <r>
    <n v="377"/>
    <x v="94"/>
    <n v="4.4000000000000004"/>
    <n v="12.2"/>
    <n v="2060"/>
    <n v="0"/>
    <m/>
    <n v="0.52"/>
    <x v="31"/>
    <n v="0.8"/>
    <x v="3"/>
    <x v="0"/>
    <x v="13"/>
    <n v="5.8000000000000007"/>
    <n v="4.6400000000000006"/>
    <n v="0"/>
  </r>
  <r>
    <n v="377"/>
    <x v="95"/>
    <n v="5"/>
    <n v="7.9"/>
    <n v="2155"/>
    <n v="0"/>
    <m/>
    <n v="0.43"/>
    <x v="31"/>
    <n v="0.8"/>
    <x v="3"/>
    <x v="0"/>
    <x v="13"/>
    <n v="10.1"/>
    <n v="8.08"/>
    <n v="0"/>
  </r>
  <r>
    <n v="377"/>
    <x v="96"/>
    <n v="2.7"/>
    <n v="7.5"/>
    <n v="2132"/>
    <n v="0"/>
    <m/>
    <n v="0.5"/>
    <x v="31"/>
    <n v="0.8"/>
    <x v="3"/>
    <x v="0"/>
    <x v="14"/>
    <n v="10.5"/>
    <n v="8.4"/>
    <n v="0"/>
  </r>
  <r>
    <n v="377"/>
    <x v="97"/>
    <n v="2"/>
    <n v="10"/>
    <n v="2107"/>
    <n v="0"/>
    <m/>
    <n v="0.53"/>
    <x v="31"/>
    <n v="0.8"/>
    <x v="3"/>
    <x v="0"/>
    <x v="14"/>
    <n v="8"/>
    <n v="6.4"/>
    <n v="0"/>
  </r>
  <r>
    <n v="377"/>
    <x v="98"/>
    <n v="2.9"/>
    <n v="9.1999999999999993"/>
    <n v="2030"/>
    <n v="0"/>
    <m/>
    <n v="0.7"/>
    <x v="31"/>
    <n v="0.8"/>
    <x v="3"/>
    <x v="0"/>
    <x v="14"/>
    <n v="8.8000000000000007"/>
    <n v="7.0400000000000009"/>
    <n v="0"/>
  </r>
  <r>
    <n v="377"/>
    <x v="99"/>
    <n v="2.2999999999999998"/>
    <n v="9.5"/>
    <n v="1487"/>
    <n v="0"/>
    <m/>
    <n v="0.7"/>
    <x v="31"/>
    <n v="0.8"/>
    <x v="3"/>
    <x v="0"/>
    <x v="14"/>
    <n v="8.5"/>
    <n v="6.8000000000000007"/>
    <n v="0"/>
  </r>
  <r>
    <n v="377"/>
    <x v="100"/>
    <n v="1.7"/>
    <n v="10.6"/>
    <n v="2111"/>
    <n v="0"/>
    <m/>
    <n v="0.72"/>
    <x v="31"/>
    <n v="0.8"/>
    <x v="3"/>
    <x v="0"/>
    <x v="14"/>
    <n v="7.4"/>
    <n v="5.9200000000000008"/>
    <n v="0"/>
  </r>
  <r>
    <n v="377"/>
    <x v="101"/>
    <n v="3.6"/>
    <n v="15.4"/>
    <n v="2146"/>
    <n v="-0.1"/>
    <m/>
    <n v="0.56999999999999995"/>
    <x v="31"/>
    <n v="0.8"/>
    <x v="3"/>
    <x v="0"/>
    <x v="14"/>
    <n v="2.5999999999999996"/>
    <n v="2.0799999999999996"/>
    <n v="0"/>
  </r>
  <r>
    <n v="377"/>
    <x v="102"/>
    <n v="5"/>
    <n v="13.8"/>
    <n v="862"/>
    <n v="1.7"/>
    <m/>
    <n v="0.81"/>
    <x v="31"/>
    <n v="0.8"/>
    <x v="3"/>
    <x v="0"/>
    <x v="14"/>
    <n v="4.1999999999999993"/>
    <n v="3.3599999999999994"/>
    <n v="0"/>
  </r>
  <r>
    <n v="377"/>
    <x v="103"/>
    <n v="2.1"/>
    <n v="13.2"/>
    <n v="2098"/>
    <n v="0.1"/>
    <m/>
    <n v="0.69"/>
    <x v="31"/>
    <n v="0.8"/>
    <x v="3"/>
    <x v="0"/>
    <x v="15"/>
    <n v="4.8000000000000007"/>
    <n v="3.8400000000000007"/>
    <n v="0"/>
  </r>
  <r>
    <n v="377"/>
    <x v="104"/>
    <n v="2.7"/>
    <n v="13.8"/>
    <n v="1091"/>
    <n v="2.4"/>
    <m/>
    <n v="0.79"/>
    <x v="31"/>
    <n v="0.8"/>
    <x v="3"/>
    <x v="0"/>
    <x v="15"/>
    <n v="4.1999999999999993"/>
    <n v="3.3599999999999994"/>
    <n v="0"/>
  </r>
  <r>
    <n v="377"/>
    <x v="105"/>
    <n v="2.1"/>
    <n v="10.8"/>
    <n v="533"/>
    <n v="2.2999999999999998"/>
    <m/>
    <n v="0.86"/>
    <x v="31"/>
    <n v="0.8"/>
    <x v="3"/>
    <x v="0"/>
    <x v="15"/>
    <n v="7.1999999999999993"/>
    <n v="5.76"/>
    <n v="0"/>
  </r>
  <r>
    <n v="377"/>
    <x v="106"/>
    <n v="2.2999999999999998"/>
    <n v="8.1999999999999993"/>
    <n v="352"/>
    <n v="11.1"/>
    <m/>
    <n v="0.9"/>
    <x v="31"/>
    <n v="0.8"/>
    <x v="3"/>
    <x v="0"/>
    <x v="15"/>
    <n v="9.8000000000000007"/>
    <n v="7.8400000000000007"/>
    <n v="0"/>
  </r>
  <r>
    <n v="377"/>
    <x v="107"/>
    <n v="1.7"/>
    <n v="9.6"/>
    <n v="1577"/>
    <n v="1"/>
    <m/>
    <n v="0.79"/>
    <x v="31"/>
    <n v="0.8"/>
    <x v="3"/>
    <x v="0"/>
    <x v="15"/>
    <n v="8.4"/>
    <n v="6.7200000000000006"/>
    <n v="0"/>
  </r>
  <r>
    <n v="377"/>
    <x v="108"/>
    <n v="2.8"/>
    <n v="11.4"/>
    <n v="1983"/>
    <n v="0"/>
    <m/>
    <n v="0.72"/>
    <x v="31"/>
    <n v="0.8"/>
    <x v="3"/>
    <x v="0"/>
    <x v="15"/>
    <n v="6.6"/>
    <n v="5.28"/>
    <n v="0"/>
  </r>
  <r>
    <n v="377"/>
    <x v="109"/>
    <n v="2.2999999999999998"/>
    <n v="11.8"/>
    <n v="1618"/>
    <n v="6.6"/>
    <m/>
    <n v="0.79"/>
    <x v="31"/>
    <n v="0.8"/>
    <x v="3"/>
    <x v="0"/>
    <x v="15"/>
    <n v="6.1999999999999993"/>
    <n v="4.96"/>
    <n v="0"/>
  </r>
  <r>
    <n v="377"/>
    <x v="110"/>
    <n v="1.9"/>
    <n v="11.8"/>
    <n v="964"/>
    <n v="0"/>
    <m/>
    <n v="0.81"/>
    <x v="31"/>
    <n v="0.8"/>
    <x v="3"/>
    <x v="0"/>
    <x v="16"/>
    <n v="6.1999999999999993"/>
    <n v="4.96"/>
    <n v="0"/>
  </r>
  <r>
    <n v="377"/>
    <x v="111"/>
    <n v="2.2999999999999998"/>
    <n v="13.3"/>
    <n v="1807"/>
    <n v="0"/>
    <m/>
    <n v="0.74"/>
    <x v="31"/>
    <n v="0.8"/>
    <x v="3"/>
    <x v="0"/>
    <x v="16"/>
    <n v="4.6999999999999993"/>
    <n v="3.76"/>
    <n v="0"/>
  </r>
  <r>
    <n v="377"/>
    <x v="112"/>
    <n v="1.7"/>
    <n v="11.2"/>
    <n v="733"/>
    <n v="2.6"/>
    <m/>
    <n v="0.88"/>
    <x v="31"/>
    <n v="0.8"/>
    <x v="3"/>
    <x v="0"/>
    <x v="16"/>
    <n v="6.8000000000000007"/>
    <n v="5.4400000000000013"/>
    <n v="0"/>
  </r>
  <r>
    <n v="377"/>
    <x v="113"/>
    <n v="2.8"/>
    <n v="11.4"/>
    <n v="525"/>
    <n v="12.2"/>
    <m/>
    <n v="0.95"/>
    <x v="31"/>
    <n v="0.8"/>
    <x v="3"/>
    <x v="0"/>
    <x v="16"/>
    <n v="6.6"/>
    <n v="5.28"/>
    <n v="0"/>
  </r>
  <r>
    <n v="377"/>
    <x v="114"/>
    <n v="2.5"/>
    <n v="9.1"/>
    <n v="655"/>
    <n v="0"/>
    <m/>
    <n v="0.91"/>
    <x v="31"/>
    <n v="0.8"/>
    <x v="3"/>
    <x v="0"/>
    <x v="16"/>
    <n v="8.9"/>
    <n v="7.120000000000001"/>
    <n v="0"/>
  </r>
  <r>
    <n v="377"/>
    <x v="115"/>
    <n v="2.5"/>
    <n v="12.3"/>
    <n v="2380"/>
    <n v="0"/>
    <m/>
    <n v="0.74"/>
    <x v="31"/>
    <n v="0.8"/>
    <x v="3"/>
    <x v="0"/>
    <x v="16"/>
    <n v="5.6999999999999993"/>
    <n v="4.5599999999999996"/>
    <n v="0"/>
  </r>
  <r>
    <n v="377"/>
    <x v="116"/>
    <n v="1.9"/>
    <n v="14.1"/>
    <n v="2491"/>
    <n v="0"/>
    <m/>
    <n v="0.64"/>
    <x v="31"/>
    <n v="0.8"/>
    <x v="3"/>
    <x v="0"/>
    <x v="16"/>
    <n v="3.9000000000000004"/>
    <n v="3.1200000000000006"/>
    <n v="0"/>
  </r>
  <r>
    <n v="377"/>
    <x v="117"/>
    <n v="1.6"/>
    <n v="14.2"/>
    <n v="2539"/>
    <n v="0"/>
    <m/>
    <n v="0.65"/>
    <x v="31"/>
    <n v="0.8"/>
    <x v="3"/>
    <x v="0"/>
    <x v="17"/>
    <n v="3.8000000000000007"/>
    <n v="3.0400000000000009"/>
    <n v="0"/>
  </r>
  <r>
    <n v="377"/>
    <x v="118"/>
    <n v="1.8"/>
    <n v="15.5"/>
    <n v="2494"/>
    <n v="0"/>
    <m/>
    <n v="0.66"/>
    <x v="31"/>
    <n v="0.8"/>
    <x v="3"/>
    <x v="0"/>
    <x v="17"/>
    <n v="2.5"/>
    <n v="2"/>
    <n v="0"/>
  </r>
  <r>
    <n v="377"/>
    <x v="119"/>
    <n v="1.5"/>
    <n v="17.5"/>
    <n v="2453"/>
    <n v="0"/>
    <m/>
    <n v="0.65"/>
    <x v="31"/>
    <n v="0.8"/>
    <x v="3"/>
    <x v="0"/>
    <x v="17"/>
    <n v="0.5"/>
    <n v="0.4"/>
    <n v="0"/>
  </r>
  <r>
    <n v="377"/>
    <x v="120"/>
    <n v="1.3"/>
    <n v="19.399999999999999"/>
    <n v="2507"/>
    <n v="0"/>
    <m/>
    <n v="0.59"/>
    <x v="31"/>
    <n v="0.8"/>
    <x v="4"/>
    <x v="0"/>
    <x v="17"/>
    <n v="0"/>
    <n v="0"/>
    <n v="1.3999999999999986"/>
  </r>
  <r>
    <n v="377"/>
    <x v="121"/>
    <n v="3.1"/>
    <n v="20.8"/>
    <n v="2299"/>
    <n v="0"/>
    <m/>
    <n v="0.56999999999999995"/>
    <x v="31"/>
    <n v="0.8"/>
    <x v="4"/>
    <x v="0"/>
    <x v="17"/>
    <n v="0"/>
    <n v="0"/>
    <n v="2.8000000000000007"/>
  </r>
  <r>
    <n v="377"/>
    <x v="122"/>
    <n v="3"/>
    <n v="14.3"/>
    <n v="1277"/>
    <n v="0.5"/>
    <m/>
    <n v="0.72"/>
    <x v="31"/>
    <n v="0.8"/>
    <x v="4"/>
    <x v="0"/>
    <x v="17"/>
    <n v="3.6999999999999993"/>
    <n v="2.9599999999999995"/>
    <n v="0"/>
  </r>
  <r>
    <n v="377"/>
    <x v="123"/>
    <n v="3.1"/>
    <n v="10"/>
    <n v="1415"/>
    <n v="0"/>
    <m/>
    <n v="0.69"/>
    <x v="31"/>
    <n v="0.8"/>
    <x v="4"/>
    <x v="0"/>
    <x v="17"/>
    <n v="8"/>
    <n v="6.4"/>
    <n v="0"/>
  </r>
  <r>
    <n v="377"/>
    <x v="124"/>
    <n v="3.7"/>
    <n v="9.6999999999999993"/>
    <n v="1605"/>
    <n v="0"/>
    <m/>
    <n v="0.64"/>
    <x v="31"/>
    <n v="0.8"/>
    <x v="4"/>
    <x v="0"/>
    <x v="18"/>
    <n v="8.3000000000000007"/>
    <n v="6.6400000000000006"/>
    <n v="0"/>
  </r>
  <r>
    <n v="377"/>
    <x v="125"/>
    <n v="4"/>
    <n v="10.7"/>
    <n v="2313"/>
    <n v="0"/>
    <m/>
    <n v="0.66"/>
    <x v="31"/>
    <n v="0.8"/>
    <x v="4"/>
    <x v="0"/>
    <x v="18"/>
    <n v="7.3000000000000007"/>
    <n v="5.8400000000000007"/>
    <n v="0"/>
  </r>
  <r>
    <n v="377"/>
    <x v="126"/>
    <n v="2.7"/>
    <n v="11.7"/>
    <n v="1768"/>
    <n v="0"/>
    <m/>
    <n v="0.63"/>
    <x v="31"/>
    <n v="0.8"/>
    <x v="4"/>
    <x v="0"/>
    <x v="18"/>
    <n v="6.3000000000000007"/>
    <n v="5.0400000000000009"/>
    <n v="0"/>
  </r>
  <r>
    <n v="377"/>
    <x v="127"/>
    <n v="3.5"/>
    <n v="13.3"/>
    <n v="2627"/>
    <n v="0"/>
    <m/>
    <n v="0.48"/>
    <x v="31"/>
    <n v="0.8"/>
    <x v="4"/>
    <x v="0"/>
    <x v="18"/>
    <n v="4.6999999999999993"/>
    <n v="3.76"/>
    <n v="0"/>
  </r>
  <r>
    <n v="377"/>
    <x v="128"/>
    <n v="3.2"/>
    <n v="13.2"/>
    <n v="2731"/>
    <n v="0"/>
    <m/>
    <n v="0.49"/>
    <x v="31"/>
    <n v="0.8"/>
    <x v="4"/>
    <x v="0"/>
    <x v="18"/>
    <n v="4.8000000000000007"/>
    <n v="3.8400000000000007"/>
    <n v="0"/>
  </r>
  <r>
    <n v="377"/>
    <x v="129"/>
    <n v="2.5"/>
    <n v="15.1"/>
    <n v="2731"/>
    <n v="0"/>
    <m/>
    <n v="0.51"/>
    <x v="31"/>
    <n v="0.8"/>
    <x v="4"/>
    <x v="0"/>
    <x v="18"/>
    <n v="2.9000000000000004"/>
    <n v="2.3200000000000003"/>
    <n v="0"/>
  </r>
  <r>
    <n v="377"/>
    <x v="130"/>
    <n v="2.9"/>
    <n v="17.3"/>
    <n v="2751"/>
    <n v="0"/>
    <m/>
    <n v="0.5"/>
    <x v="31"/>
    <n v="0.8"/>
    <x v="4"/>
    <x v="0"/>
    <x v="18"/>
    <n v="0.69999999999999929"/>
    <n v="0.5599999999999995"/>
    <n v="0"/>
  </r>
  <r>
    <n v="377"/>
    <x v="131"/>
    <n v="3.3"/>
    <n v="18.600000000000001"/>
    <n v="2740"/>
    <n v="0"/>
    <m/>
    <n v="0.45"/>
    <x v="31"/>
    <n v="0.8"/>
    <x v="4"/>
    <x v="0"/>
    <x v="19"/>
    <n v="0"/>
    <n v="0"/>
    <n v="0.60000000000000142"/>
  </r>
  <r>
    <n v="377"/>
    <x v="132"/>
    <n v="2.6"/>
    <n v="17"/>
    <n v="2772"/>
    <n v="0"/>
    <m/>
    <n v="0.43"/>
    <x v="31"/>
    <n v="0.8"/>
    <x v="4"/>
    <x v="0"/>
    <x v="19"/>
    <n v="1"/>
    <n v="0.8"/>
    <n v="0"/>
  </r>
  <r>
    <n v="377"/>
    <x v="133"/>
    <n v="2.7"/>
    <n v="16.100000000000001"/>
    <n v="2512"/>
    <n v="0"/>
    <m/>
    <n v="0.53"/>
    <x v="31"/>
    <n v="0.8"/>
    <x v="4"/>
    <x v="0"/>
    <x v="19"/>
    <n v="1.8999999999999986"/>
    <n v="1.5199999999999989"/>
    <n v="0"/>
  </r>
  <r>
    <n v="377"/>
    <x v="134"/>
    <n v="3.4"/>
    <n v="14.4"/>
    <n v="2331"/>
    <n v="0"/>
    <m/>
    <n v="0.55000000000000004"/>
    <x v="31"/>
    <n v="0.8"/>
    <x v="4"/>
    <x v="0"/>
    <x v="19"/>
    <n v="3.5999999999999996"/>
    <n v="2.88"/>
    <n v="0"/>
  </r>
  <r>
    <n v="377"/>
    <x v="135"/>
    <n v="3.4"/>
    <n v="13.5"/>
    <n v="2821"/>
    <n v="0"/>
    <m/>
    <n v="0.62"/>
    <x v="31"/>
    <n v="0.8"/>
    <x v="4"/>
    <x v="0"/>
    <x v="19"/>
    <n v="4.5"/>
    <n v="3.6"/>
    <n v="0"/>
  </r>
  <r>
    <n v="377"/>
    <x v="136"/>
    <n v="3.3"/>
    <n v="14"/>
    <n v="2237"/>
    <n v="0"/>
    <m/>
    <n v="0.66"/>
    <x v="31"/>
    <n v="0.8"/>
    <x v="4"/>
    <x v="0"/>
    <x v="19"/>
    <n v="4"/>
    <n v="3.2"/>
    <n v="0"/>
  </r>
  <r>
    <n v="377"/>
    <x v="137"/>
    <n v="2"/>
    <n v="13.6"/>
    <n v="1545"/>
    <n v="-0.1"/>
    <m/>
    <n v="0.7"/>
    <x v="31"/>
    <n v="0.8"/>
    <x v="4"/>
    <x v="0"/>
    <x v="19"/>
    <n v="4.4000000000000004"/>
    <n v="3.5200000000000005"/>
    <n v="0"/>
  </r>
  <r>
    <n v="377"/>
    <x v="138"/>
    <n v="2"/>
    <n v="15.9"/>
    <n v="2768"/>
    <n v="0"/>
    <m/>
    <n v="0.56000000000000005"/>
    <x v="31"/>
    <n v="0.8"/>
    <x v="4"/>
    <x v="0"/>
    <x v="20"/>
    <n v="2.0999999999999996"/>
    <n v="1.6799999999999997"/>
    <n v="0"/>
  </r>
  <r>
    <n v="377"/>
    <x v="139"/>
    <n v="2.2000000000000002"/>
    <n v="16.8"/>
    <n v="2149"/>
    <n v="0"/>
    <m/>
    <n v="0.59"/>
    <x v="31"/>
    <n v="0.8"/>
    <x v="4"/>
    <x v="0"/>
    <x v="20"/>
    <n v="1.1999999999999993"/>
    <n v="0.95999999999999952"/>
    <n v="0"/>
  </r>
  <r>
    <n v="377"/>
    <x v="140"/>
    <n v="2.6"/>
    <n v="13.7"/>
    <n v="1900"/>
    <n v="-0.1"/>
    <m/>
    <n v="0.67"/>
    <x v="31"/>
    <n v="0.8"/>
    <x v="4"/>
    <x v="0"/>
    <x v="20"/>
    <n v="4.3000000000000007"/>
    <n v="3.4400000000000008"/>
    <n v="0"/>
  </r>
  <r>
    <n v="377"/>
    <x v="141"/>
    <n v="3.6"/>
    <n v="11.3"/>
    <n v="2148"/>
    <n v="-0.1"/>
    <m/>
    <n v="0.6"/>
    <x v="31"/>
    <n v="0.8"/>
    <x v="4"/>
    <x v="0"/>
    <x v="20"/>
    <n v="6.6999999999999993"/>
    <n v="5.3599999999999994"/>
    <n v="0"/>
  </r>
  <r>
    <n v="377"/>
    <x v="142"/>
    <n v="4.0999999999999996"/>
    <n v="10.199999999999999"/>
    <n v="2282"/>
    <n v="-0.1"/>
    <m/>
    <n v="0.63"/>
    <x v="31"/>
    <n v="0.8"/>
    <x v="4"/>
    <x v="0"/>
    <x v="20"/>
    <n v="7.8000000000000007"/>
    <n v="6.2400000000000011"/>
    <n v="0"/>
  </r>
  <r>
    <n v="377"/>
    <x v="143"/>
    <n v="4.9000000000000004"/>
    <n v="12"/>
    <n v="903"/>
    <n v="7.2"/>
    <m/>
    <n v="0.8"/>
    <x v="31"/>
    <n v="0.8"/>
    <x v="4"/>
    <x v="0"/>
    <x v="20"/>
    <n v="6"/>
    <n v="4.8000000000000007"/>
    <n v="0"/>
  </r>
  <r>
    <n v="377"/>
    <x v="144"/>
    <n v="4.9000000000000004"/>
    <n v="16.2"/>
    <n v="1322"/>
    <n v="4.0999999999999996"/>
    <m/>
    <n v="0.8"/>
    <x v="31"/>
    <n v="0.8"/>
    <x v="4"/>
    <x v="0"/>
    <x v="20"/>
    <n v="1.8000000000000007"/>
    <n v="1.4400000000000006"/>
    <n v="0"/>
  </r>
  <r>
    <n v="377"/>
    <x v="145"/>
    <n v="4.8"/>
    <n v="15.3"/>
    <n v="2152"/>
    <n v="0"/>
    <m/>
    <n v="0.64"/>
    <x v="31"/>
    <n v="0.8"/>
    <x v="4"/>
    <x v="0"/>
    <x v="21"/>
    <n v="2.6999999999999993"/>
    <n v="2.1599999999999997"/>
    <n v="0"/>
  </r>
  <r>
    <n v="377"/>
    <x v="146"/>
    <n v="6"/>
    <n v="14.8"/>
    <n v="957"/>
    <n v="9.1"/>
    <m/>
    <n v="0.84"/>
    <x v="31"/>
    <n v="0.8"/>
    <x v="4"/>
    <x v="0"/>
    <x v="21"/>
    <n v="3.1999999999999993"/>
    <n v="2.5599999999999996"/>
    <n v="0"/>
  </r>
  <r>
    <n v="377"/>
    <x v="147"/>
    <n v="5.2"/>
    <n v="15.3"/>
    <n v="1632"/>
    <n v="3.5"/>
    <m/>
    <n v="0.84"/>
    <x v="31"/>
    <n v="0.8"/>
    <x v="4"/>
    <x v="0"/>
    <x v="21"/>
    <n v="2.6999999999999993"/>
    <n v="2.1599999999999997"/>
    <n v="0"/>
  </r>
  <r>
    <n v="377"/>
    <x v="148"/>
    <n v="3.8"/>
    <n v="15.5"/>
    <n v="1282"/>
    <n v="-0.1"/>
    <m/>
    <n v="0.84"/>
    <x v="31"/>
    <n v="0.8"/>
    <x v="4"/>
    <x v="0"/>
    <x v="21"/>
    <n v="2.5"/>
    <n v="2"/>
    <n v="0"/>
  </r>
  <r>
    <n v="377"/>
    <x v="149"/>
    <n v="3.4"/>
    <n v="19.7"/>
    <n v="2329"/>
    <n v="0"/>
    <m/>
    <n v="0.76"/>
    <x v="31"/>
    <n v="0.8"/>
    <x v="4"/>
    <x v="0"/>
    <x v="21"/>
    <n v="0"/>
    <n v="0"/>
    <n v="1.6999999999999993"/>
  </r>
  <r>
    <n v="377"/>
    <x v="150"/>
    <n v="1.5"/>
    <n v="20.2"/>
    <n v="2180"/>
    <n v="6.4"/>
    <m/>
    <n v="0.79"/>
    <x v="31"/>
    <n v="0.8"/>
    <x v="4"/>
    <x v="0"/>
    <x v="21"/>
    <n v="0"/>
    <n v="0"/>
    <n v="2.1999999999999993"/>
  </r>
  <r>
    <n v="377"/>
    <x v="151"/>
    <n v="3.6"/>
    <n v="17.5"/>
    <n v="1879"/>
    <n v="0"/>
    <m/>
    <n v="0.76"/>
    <x v="31"/>
    <n v="0.8"/>
    <x v="5"/>
    <x v="0"/>
    <x v="21"/>
    <n v="0.5"/>
    <n v="0.4"/>
    <n v="0"/>
  </r>
  <r>
    <n v="377"/>
    <x v="152"/>
    <n v="2.7"/>
    <n v="14.7"/>
    <n v="2376"/>
    <n v="-0.1"/>
    <m/>
    <n v="0.74"/>
    <x v="31"/>
    <n v="0.8"/>
    <x v="5"/>
    <x v="0"/>
    <x v="22"/>
    <n v="3.3000000000000007"/>
    <n v="2.6400000000000006"/>
    <n v="0"/>
  </r>
  <r>
    <n v="377"/>
    <x v="153"/>
    <n v="3.8"/>
    <n v="17.7"/>
    <n v="2434"/>
    <n v="0"/>
    <m/>
    <n v="0.62"/>
    <x v="31"/>
    <n v="0.8"/>
    <x v="5"/>
    <x v="0"/>
    <x v="22"/>
    <n v="0.30000000000000071"/>
    <n v="0.24000000000000057"/>
    <n v="0"/>
  </r>
  <r>
    <n v="377"/>
    <x v="154"/>
    <n v="3.6"/>
    <n v="15.7"/>
    <n v="1362"/>
    <n v="0.1"/>
    <m/>
    <n v="0.74"/>
    <x v="31"/>
    <n v="0.8"/>
    <x v="5"/>
    <x v="0"/>
    <x v="22"/>
    <n v="2.3000000000000007"/>
    <n v="1.8400000000000007"/>
    <n v="0"/>
  </r>
  <r>
    <n v="377"/>
    <x v="155"/>
    <n v="5"/>
    <n v="15.4"/>
    <n v="1229"/>
    <n v="5.4"/>
    <m/>
    <n v="0.81"/>
    <x v="31"/>
    <n v="0.8"/>
    <x v="5"/>
    <x v="0"/>
    <x v="22"/>
    <n v="2.5999999999999996"/>
    <n v="2.0799999999999996"/>
    <n v="0"/>
  </r>
  <r>
    <n v="377"/>
    <x v="156"/>
    <n v="5.5"/>
    <n v="16.600000000000001"/>
    <n v="2341"/>
    <n v="1.4"/>
    <m/>
    <n v="0.74"/>
    <x v="31"/>
    <n v="0.8"/>
    <x v="5"/>
    <x v="0"/>
    <x v="22"/>
    <n v="1.3999999999999986"/>
    <n v="1.119999999999999"/>
    <n v="0"/>
  </r>
  <r>
    <n v="377"/>
    <x v="157"/>
    <n v="4.5999999999999996"/>
    <n v="14.8"/>
    <n v="1523"/>
    <n v="21.8"/>
    <m/>
    <n v="0.84"/>
    <x v="31"/>
    <n v="0.8"/>
    <x v="5"/>
    <x v="0"/>
    <x v="22"/>
    <n v="3.1999999999999993"/>
    <n v="2.5599999999999996"/>
    <n v="0"/>
  </r>
  <r>
    <n v="377"/>
    <x v="158"/>
    <n v="6.2"/>
    <n v="13.1"/>
    <n v="2056"/>
    <n v="1.8"/>
    <m/>
    <n v="0.75"/>
    <x v="31"/>
    <n v="0.8"/>
    <x v="5"/>
    <x v="0"/>
    <x v="22"/>
    <n v="4.9000000000000004"/>
    <n v="3.9200000000000004"/>
    <n v="0"/>
  </r>
  <r>
    <n v="377"/>
    <x v="159"/>
    <n v="3"/>
    <n v="14.3"/>
    <n v="1767"/>
    <n v="0"/>
    <m/>
    <n v="0.75"/>
    <x v="31"/>
    <n v="0.8"/>
    <x v="5"/>
    <x v="0"/>
    <x v="23"/>
    <n v="3.6999999999999993"/>
    <n v="2.9599999999999995"/>
    <n v="0"/>
  </r>
  <r>
    <n v="377"/>
    <x v="160"/>
    <n v="4.3"/>
    <n v="14.9"/>
    <n v="1440"/>
    <n v="-0.1"/>
    <m/>
    <n v="0.78"/>
    <x v="31"/>
    <n v="0.8"/>
    <x v="5"/>
    <x v="0"/>
    <x v="23"/>
    <n v="3.0999999999999996"/>
    <n v="2.48"/>
    <n v="0"/>
  </r>
  <r>
    <n v="377"/>
    <x v="161"/>
    <n v="2.2000000000000002"/>
    <n v="15.4"/>
    <n v="2859"/>
    <n v="0"/>
    <m/>
    <n v="0.71"/>
    <x v="31"/>
    <n v="0.8"/>
    <x v="5"/>
    <x v="0"/>
    <x v="23"/>
    <n v="2.5999999999999996"/>
    <n v="2.0799999999999996"/>
    <n v="0"/>
  </r>
  <r>
    <n v="377"/>
    <x v="162"/>
    <n v="3.8"/>
    <n v="21.1"/>
    <n v="2880"/>
    <n v="0"/>
    <m/>
    <n v="0.56999999999999995"/>
    <x v="31"/>
    <n v="0.8"/>
    <x v="5"/>
    <x v="0"/>
    <x v="23"/>
    <n v="0"/>
    <n v="0"/>
    <n v="3.1000000000000014"/>
  </r>
  <r>
    <n v="377"/>
    <x v="163"/>
    <n v="2.1"/>
    <n v="25.5"/>
    <n v="2725"/>
    <n v="0"/>
    <m/>
    <n v="0.56000000000000005"/>
    <x v="31"/>
    <n v="0.8"/>
    <x v="5"/>
    <x v="0"/>
    <x v="23"/>
    <n v="0"/>
    <n v="0"/>
    <n v="7.5"/>
  </r>
  <r>
    <n v="377"/>
    <x v="164"/>
    <n v="2.6"/>
    <n v="23.7"/>
    <n v="2085"/>
    <n v="25.8"/>
    <m/>
    <n v="0.71"/>
    <x v="31"/>
    <n v="0.8"/>
    <x v="5"/>
    <x v="0"/>
    <x v="23"/>
    <n v="0"/>
    <n v="0"/>
    <n v="5.6999999999999993"/>
  </r>
  <r>
    <n v="377"/>
    <x v="165"/>
    <n v="3"/>
    <n v="17.8"/>
    <n v="1820"/>
    <n v="3.5"/>
    <m/>
    <n v="0.74"/>
    <x v="31"/>
    <n v="0.8"/>
    <x v="5"/>
    <x v="0"/>
    <x v="23"/>
    <n v="0.19999999999999929"/>
    <n v="0.15999999999999945"/>
    <n v="0"/>
  </r>
  <r>
    <n v="377"/>
    <x v="166"/>
    <n v="2.2999999999999998"/>
    <n v="18.5"/>
    <n v="2449"/>
    <n v="0"/>
    <m/>
    <n v="0.73"/>
    <x v="31"/>
    <n v="0.8"/>
    <x v="5"/>
    <x v="0"/>
    <x v="24"/>
    <n v="0"/>
    <n v="0"/>
    <n v="0.5"/>
  </r>
  <r>
    <n v="377"/>
    <x v="167"/>
    <n v="1.4"/>
    <n v="20.100000000000001"/>
    <n v="2816"/>
    <n v="0"/>
    <m/>
    <n v="0.68"/>
    <x v="31"/>
    <n v="0.8"/>
    <x v="5"/>
    <x v="0"/>
    <x v="24"/>
    <n v="0"/>
    <n v="0"/>
    <n v="2.1000000000000014"/>
  </r>
  <r>
    <n v="377"/>
    <x v="168"/>
    <n v="2"/>
    <n v="20.9"/>
    <n v="2680"/>
    <n v="0"/>
    <m/>
    <n v="0.66"/>
    <x v="31"/>
    <n v="0.8"/>
    <x v="5"/>
    <x v="0"/>
    <x v="24"/>
    <n v="0"/>
    <n v="0"/>
    <n v="2.8999999999999986"/>
  </r>
  <r>
    <n v="377"/>
    <x v="169"/>
    <n v="2.4"/>
    <n v="19.399999999999999"/>
    <n v="2881"/>
    <n v="0"/>
    <m/>
    <n v="0.67"/>
    <x v="31"/>
    <n v="0.8"/>
    <x v="5"/>
    <x v="0"/>
    <x v="24"/>
    <n v="0"/>
    <n v="0"/>
    <n v="1.3999999999999986"/>
  </r>
  <r>
    <n v="377"/>
    <x v="170"/>
    <n v="2.6"/>
    <n v="19.5"/>
    <n v="2847"/>
    <n v="0"/>
    <m/>
    <n v="0.56000000000000005"/>
    <x v="31"/>
    <n v="0.8"/>
    <x v="5"/>
    <x v="0"/>
    <x v="24"/>
    <n v="0"/>
    <n v="0"/>
    <n v="1.5"/>
  </r>
  <r>
    <n v="377"/>
    <x v="171"/>
    <n v="1.8"/>
    <n v="22.5"/>
    <n v="2960"/>
    <n v="0"/>
    <m/>
    <n v="0.56000000000000005"/>
    <x v="31"/>
    <n v="0.8"/>
    <x v="5"/>
    <x v="0"/>
    <x v="24"/>
    <n v="0"/>
    <n v="0"/>
    <n v="4.5"/>
  </r>
  <r>
    <n v="377"/>
    <x v="172"/>
    <n v="3.5"/>
    <n v="23.4"/>
    <n v="2251"/>
    <n v="-0.1"/>
    <m/>
    <n v="0.57999999999999996"/>
    <x v="31"/>
    <n v="0.8"/>
    <x v="5"/>
    <x v="0"/>
    <x v="24"/>
    <n v="0"/>
    <n v="0"/>
    <n v="5.3999999999999986"/>
  </r>
  <r>
    <n v="377"/>
    <x v="173"/>
    <n v="5.4"/>
    <n v="18.3"/>
    <n v="1839"/>
    <n v="-0.1"/>
    <m/>
    <n v="0.61"/>
    <x v="31"/>
    <n v="0.8"/>
    <x v="5"/>
    <x v="0"/>
    <x v="25"/>
    <n v="0"/>
    <n v="0"/>
    <n v="0.30000000000000071"/>
  </r>
  <r>
    <n v="377"/>
    <x v="174"/>
    <n v="5"/>
    <n v="18.8"/>
    <n v="1927"/>
    <n v="0.8"/>
    <m/>
    <n v="0.7"/>
    <x v="31"/>
    <n v="0.8"/>
    <x v="5"/>
    <x v="0"/>
    <x v="25"/>
    <n v="0"/>
    <n v="0"/>
    <n v="0.80000000000000071"/>
  </r>
  <r>
    <n v="377"/>
    <x v="175"/>
    <n v="3"/>
    <n v="23.1"/>
    <n v="2710"/>
    <n v="0"/>
    <m/>
    <n v="0.66"/>
    <x v="31"/>
    <n v="0.8"/>
    <x v="5"/>
    <x v="0"/>
    <x v="25"/>
    <n v="0"/>
    <n v="0"/>
    <n v="5.1000000000000014"/>
  </r>
  <r>
    <n v="377"/>
    <x v="176"/>
    <n v="4.4000000000000004"/>
    <n v="20.6"/>
    <n v="1239"/>
    <n v="7.5"/>
    <m/>
    <n v="0.78"/>
    <x v="31"/>
    <n v="0.8"/>
    <x v="5"/>
    <x v="0"/>
    <x v="25"/>
    <n v="0"/>
    <n v="0"/>
    <n v="2.6000000000000014"/>
  </r>
  <r>
    <n v="377"/>
    <x v="177"/>
    <n v="3.3"/>
    <n v="19.100000000000001"/>
    <n v="2143"/>
    <n v="0.7"/>
    <m/>
    <n v="0.74"/>
    <x v="31"/>
    <n v="0.8"/>
    <x v="5"/>
    <x v="0"/>
    <x v="25"/>
    <n v="0"/>
    <n v="0"/>
    <n v="1.1000000000000014"/>
  </r>
  <r>
    <n v="377"/>
    <x v="178"/>
    <n v="3.9"/>
    <n v="22"/>
    <n v="2396"/>
    <n v="0"/>
    <m/>
    <n v="0.76"/>
    <x v="31"/>
    <n v="0.8"/>
    <x v="5"/>
    <x v="0"/>
    <x v="25"/>
    <n v="0"/>
    <n v="0"/>
    <n v="4"/>
  </r>
  <r>
    <n v="377"/>
    <x v="179"/>
    <n v="2.4"/>
    <n v="23.1"/>
    <n v="2526"/>
    <n v="0"/>
    <m/>
    <n v="0.73"/>
    <x v="31"/>
    <n v="0.8"/>
    <x v="5"/>
    <x v="0"/>
    <x v="25"/>
    <n v="0"/>
    <n v="0"/>
    <n v="5.1000000000000014"/>
  </r>
  <r>
    <n v="377"/>
    <x v="180"/>
    <n v="2.1"/>
    <n v="24.3"/>
    <n v="2891"/>
    <n v="0"/>
    <m/>
    <n v="0.66"/>
    <x v="31"/>
    <n v="0.8"/>
    <x v="5"/>
    <x v="0"/>
    <x v="26"/>
    <n v="0"/>
    <n v="0"/>
    <n v="6.3000000000000007"/>
  </r>
  <r>
    <n v="377"/>
    <x v="181"/>
    <n v="1.2"/>
    <n v="27.3"/>
    <n v="2857"/>
    <n v="0"/>
    <m/>
    <n v="0.6"/>
    <x v="31"/>
    <n v="0.8"/>
    <x v="6"/>
    <x v="0"/>
    <x v="26"/>
    <n v="0"/>
    <n v="0"/>
    <n v="9.3000000000000007"/>
  </r>
  <r>
    <n v="377"/>
    <x v="182"/>
    <n v="3"/>
    <n v="25"/>
    <n v="2157"/>
    <n v="1.8"/>
    <m/>
    <n v="0.69"/>
    <x v="31"/>
    <n v="0.8"/>
    <x v="6"/>
    <x v="0"/>
    <x v="26"/>
    <n v="0"/>
    <n v="0"/>
    <n v="7"/>
  </r>
  <r>
    <n v="377"/>
    <x v="183"/>
    <n v="2.8"/>
    <n v="18.399999999999999"/>
    <n v="2812"/>
    <n v="0"/>
    <m/>
    <n v="0.63"/>
    <x v="31"/>
    <n v="0.8"/>
    <x v="6"/>
    <x v="0"/>
    <x v="26"/>
    <n v="0"/>
    <n v="0"/>
    <n v="0.39999999999999858"/>
  </r>
  <r>
    <n v="377"/>
    <x v="184"/>
    <n v="1.5"/>
    <n v="18.5"/>
    <n v="2720"/>
    <n v="0"/>
    <m/>
    <n v="0.6"/>
    <x v="31"/>
    <n v="0.8"/>
    <x v="6"/>
    <x v="0"/>
    <x v="26"/>
    <n v="0"/>
    <n v="0"/>
    <n v="0.5"/>
  </r>
  <r>
    <n v="377"/>
    <x v="185"/>
    <n v="4.4000000000000004"/>
    <n v="19.7"/>
    <n v="1845"/>
    <n v="-0.1"/>
    <m/>
    <n v="0.55000000000000004"/>
    <x v="31"/>
    <n v="0.8"/>
    <x v="6"/>
    <x v="0"/>
    <x v="26"/>
    <n v="0"/>
    <n v="0"/>
    <n v="1.6999999999999993"/>
  </r>
  <r>
    <n v="377"/>
    <x v="186"/>
    <n v="3.8"/>
    <n v="16.5"/>
    <n v="546"/>
    <n v="4.5999999999999996"/>
    <m/>
    <n v="0.89"/>
    <x v="31"/>
    <n v="0.8"/>
    <x v="6"/>
    <x v="0"/>
    <x v="26"/>
    <n v="1.5"/>
    <n v="1.2000000000000002"/>
    <n v="0"/>
  </r>
  <r>
    <n v="377"/>
    <x v="187"/>
    <n v="3.8"/>
    <n v="16.7"/>
    <n v="1750"/>
    <n v="-0.1"/>
    <m/>
    <n v="0.76"/>
    <x v="31"/>
    <n v="0.8"/>
    <x v="6"/>
    <x v="0"/>
    <x v="27"/>
    <n v="1.3000000000000007"/>
    <n v="1.0400000000000007"/>
    <n v="0"/>
  </r>
  <r>
    <n v="377"/>
    <x v="188"/>
    <n v="3.5"/>
    <n v="15"/>
    <n v="2007"/>
    <n v="3.7"/>
    <m/>
    <n v="0.76"/>
    <x v="31"/>
    <n v="0.8"/>
    <x v="6"/>
    <x v="0"/>
    <x v="27"/>
    <n v="3"/>
    <n v="2.4000000000000004"/>
    <n v="0"/>
  </r>
  <r>
    <n v="377"/>
    <x v="189"/>
    <n v="1.9"/>
    <n v="17.100000000000001"/>
    <n v="2355"/>
    <n v="0"/>
    <m/>
    <n v="0.7"/>
    <x v="31"/>
    <n v="0.8"/>
    <x v="6"/>
    <x v="0"/>
    <x v="27"/>
    <n v="0.89999999999999858"/>
    <n v="0.71999999999999886"/>
    <n v="0"/>
  </r>
  <r>
    <n v="377"/>
    <x v="190"/>
    <n v="1.8"/>
    <n v="19"/>
    <n v="2633"/>
    <n v="0"/>
    <m/>
    <n v="0.69"/>
    <x v="31"/>
    <n v="0.8"/>
    <x v="6"/>
    <x v="0"/>
    <x v="27"/>
    <n v="0"/>
    <n v="0"/>
    <n v="1"/>
  </r>
  <r>
    <n v="377"/>
    <x v="191"/>
    <n v="2.2000000000000002"/>
    <n v="19.399999999999999"/>
    <n v="1909"/>
    <n v="0"/>
    <m/>
    <n v="0.76"/>
    <x v="31"/>
    <n v="0.8"/>
    <x v="6"/>
    <x v="0"/>
    <x v="27"/>
    <n v="0"/>
    <n v="0"/>
    <n v="1.3999999999999986"/>
  </r>
  <r>
    <n v="377"/>
    <x v="192"/>
    <n v="2.2999999999999998"/>
    <n v="19.899999999999999"/>
    <n v="1957"/>
    <n v="0"/>
    <m/>
    <n v="0.67"/>
    <x v="31"/>
    <n v="0.8"/>
    <x v="6"/>
    <x v="0"/>
    <x v="27"/>
    <n v="0"/>
    <n v="0"/>
    <n v="1.8999999999999986"/>
  </r>
  <r>
    <n v="377"/>
    <x v="193"/>
    <n v="1.6"/>
    <n v="19.7"/>
    <n v="1722"/>
    <n v="0.7"/>
    <m/>
    <n v="0.77"/>
    <x v="31"/>
    <n v="0.8"/>
    <x v="6"/>
    <x v="0"/>
    <x v="27"/>
    <n v="0"/>
    <n v="0"/>
    <n v="1.6999999999999993"/>
  </r>
  <r>
    <n v="377"/>
    <x v="194"/>
    <n v="3.1"/>
    <n v="20"/>
    <n v="1849"/>
    <n v="-0.1"/>
    <m/>
    <n v="0.74"/>
    <x v="31"/>
    <n v="0.8"/>
    <x v="6"/>
    <x v="0"/>
    <x v="28"/>
    <n v="0"/>
    <n v="0"/>
    <n v="2"/>
  </r>
  <r>
    <n v="377"/>
    <x v="195"/>
    <n v="4.0999999999999996"/>
    <n v="18.7"/>
    <n v="2326"/>
    <n v="1.1000000000000001"/>
    <m/>
    <n v="0.63"/>
    <x v="31"/>
    <n v="0.8"/>
    <x v="6"/>
    <x v="0"/>
    <x v="28"/>
    <n v="0"/>
    <n v="0"/>
    <n v="0.69999999999999929"/>
  </r>
  <r>
    <n v="377"/>
    <x v="196"/>
    <n v="4.4000000000000004"/>
    <n v="16.899999999999999"/>
    <n v="1219"/>
    <n v="2.5"/>
    <m/>
    <n v="0.79"/>
    <x v="31"/>
    <n v="0.8"/>
    <x v="6"/>
    <x v="0"/>
    <x v="28"/>
    <n v="1.1000000000000014"/>
    <n v="0.88000000000000123"/>
    <n v="0"/>
  </r>
  <r>
    <n v="377"/>
    <x v="197"/>
    <n v="1.9"/>
    <n v="18.5"/>
    <n v="2611"/>
    <n v="0"/>
    <m/>
    <n v="0.71"/>
    <x v="31"/>
    <n v="0.8"/>
    <x v="6"/>
    <x v="0"/>
    <x v="28"/>
    <n v="0"/>
    <n v="0"/>
    <n v="0.5"/>
  </r>
  <r>
    <n v="377"/>
    <x v="198"/>
    <n v="1.1000000000000001"/>
    <n v="20.6"/>
    <n v="2306"/>
    <n v="0"/>
    <m/>
    <n v="0.67"/>
    <x v="31"/>
    <n v="0.8"/>
    <x v="6"/>
    <x v="0"/>
    <x v="28"/>
    <n v="0"/>
    <n v="0"/>
    <n v="2.6000000000000014"/>
  </r>
  <r>
    <n v="377"/>
    <x v="199"/>
    <n v="3.1"/>
    <n v="22.9"/>
    <n v="1769"/>
    <n v="-0.1"/>
    <m/>
    <n v="0.68"/>
    <x v="31"/>
    <n v="0.8"/>
    <x v="6"/>
    <x v="0"/>
    <x v="28"/>
    <n v="0"/>
    <n v="0"/>
    <n v="4.8999999999999986"/>
  </r>
  <r>
    <n v="377"/>
    <x v="200"/>
    <n v="2.6"/>
    <n v="20.5"/>
    <n v="1486"/>
    <n v="9"/>
    <m/>
    <n v="0.81"/>
    <x v="31"/>
    <n v="0.8"/>
    <x v="6"/>
    <x v="0"/>
    <x v="28"/>
    <n v="0"/>
    <n v="0"/>
    <n v="2.5"/>
  </r>
  <r>
    <n v="377"/>
    <x v="201"/>
    <n v="3.9"/>
    <n v="18.899999999999999"/>
    <n v="1948"/>
    <n v="5.3"/>
    <m/>
    <n v="0.78"/>
    <x v="31"/>
    <n v="0.8"/>
    <x v="6"/>
    <x v="0"/>
    <x v="29"/>
    <n v="0"/>
    <n v="0"/>
    <n v="0.89999999999999858"/>
  </r>
  <r>
    <n v="377"/>
    <x v="202"/>
    <n v="4.5"/>
    <n v="18.7"/>
    <n v="1933"/>
    <n v="1.9"/>
    <m/>
    <n v="0.79"/>
    <x v="31"/>
    <n v="0.8"/>
    <x v="6"/>
    <x v="0"/>
    <x v="29"/>
    <n v="0"/>
    <n v="0"/>
    <n v="0.69999999999999929"/>
  </r>
  <r>
    <n v="377"/>
    <x v="203"/>
    <n v="3.3"/>
    <n v="18.399999999999999"/>
    <n v="1889"/>
    <n v="-0.1"/>
    <m/>
    <n v="0.79"/>
    <x v="31"/>
    <n v="0.8"/>
    <x v="6"/>
    <x v="0"/>
    <x v="29"/>
    <n v="0"/>
    <n v="0"/>
    <n v="0.39999999999999858"/>
  </r>
  <r>
    <n v="377"/>
    <x v="204"/>
    <n v="1.4"/>
    <n v="19"/>
    <n v="1720"/>
    <n v="0.1"/>
    <m/>
    <n v="0.83"/>
    <x v="31"/>
    <n v="0.8"/>
    <x v="6"/>
    <x v="0"/>
    <x v="29"/>
    <n v="0"/>
    <n v="0"/>
    <n v="1"/>
  </r>
  <r>
    <n v="377"/>
    <x v="205"/>
    <n v="2"/>
    <n v="19.100000000000001"/>
    <n v="1922"/>
    <n v="0"/>
    <m/>
    <n v="0.83"/>
    <x v="31"/>
    <n v="0.8"/>
    <x v="6"/>
    <x v="0"/>
    <x v="29"/>
    <n v="0"/>
    <n v="0"/>
    <n v="1.1000000000000014"/>
  </r>
  <r>
    <n v="377"/>
    <x v="206"/>
    <n v="2"/>
    <n v="20.5"/>
    <n v="1883"/>
    <n v="4.3"/>
    <m/>
    <n v="0.74"/>
    <x v="31"/>
    <n v="0.8"/>
    <x v="6"/>
    <x v="0"/>
    <x v="29"/>
    <n v="0"/>
    <n v="0"/>
    <n v="2.5"/>
  </r>
  <r>
    <n v="377"/>
    <x v="207"/>
    <n v="2.6"/>
    <n v="17.7"/>
    <n v="1332"/>
    <n v="4.5999999999999996"/>
    <m/>
    <n v="0.82"/>
    <x v="31"/>
    <n v="0.8"/>
    <x v="6"/>
    <x v="0"/>
    <x v="29"/>
    <n v="0.30000000000000071"/>
    <n v="0.24000000000000057"/>
    <n v="0"/>
  </r>
  <r>
    <n v="377"/>
    <x v="208"/>
    <n v="3.1"/>
    <n v="16.3"/>
    <n v="1611"/>
    <n v="0.9"/>
    <m/>
    <n v="0.81"/>
    <x v="31"/>
    <n v="0.8"/>
    <x v="6"/>
    <x v="0"/>
    <x v="30"/>
    <n v="1.6999999999999993"/>
    <n v="1.3599999999999994"/>
    <n v="0"/>
  </r>
  <r>
    <n v="377"/>
    <x v="209"/>
    <n v="2.5"/>
    <n v="17.3"/>
    <n v="1662"/>
    <n v="0.8"/>
    <m/>
    <n v="0.81"/>
    <x v="31"/>
    <n v="0.8"/>
    <x v="6"/>
    <x v="0"/>
    <x v="30"/>
    <n v="0.69999999999999929"/>
    <n v="0.5599999999999995"/>
    <n v="0"/>
  </r>
  <r>
    <n v="377"/>
    <x v="210"/>
    <n v="3.4"/>
    <n v="17.899999999999999"/>
    <n v="2326"/>
    <n v="0"/>
    <m/>
    <n v="0.67"/>
    <x v="31"/>
    <n v="0.8"/>
    <x v="6"/>
    <x v="0"/>
    <x v="30"/>
    <n v="0.10000000000000142"/>
    <n v="8.000000000000114E-2"/>
    <n v="0"/>
  </r>
  <r>
    <n v="377"/>
    <x v="211"/>
    <n v="3.1"/>
    <n v="17.600000000000001"/>
    <n v="1028"/>
    <n v="6.9"/>
    <m/>
    <n v="0.84"/>
    <x v="31"/>
    <n v="0.8"/>
    <x v="6"/>
    <x v="0"/>
    <x v="30"/>
    <n v="0.39999999999999858"/>
    <n v="0.3199999999999989"/>
    <n v="0"/>
  </r>
  <r>
    <n v="377"/>
    <x v="212"/>
    <n v="3.3"/>
    <n v="16.3"/>
    <n v="1477"/>
    <n v="5"/>
    <m/>
    <n v="0.85"/>
    <x v="31"/>
    <n v="0.8"/>
    <x v="7"/>
    <x v="0"/>
    <x v="30"/>
    <n v="1.6999999999999993"/>
    <n v="1.3599999999999994"/>
    <n v="0"/>
  </r>
  <r>
    <n v="377"/>
    <x v="213"/>
    <n v="3.9"/>
    <n v="16"/>
    <n v="1310"/>
    <n v="9.9"/>
    <m/>
    <n v="0.82"/>
    <x v="31"/>
    <n v="0.8"/>
    <x v="7"/>
    <x v="0"/>
    <x v="30"/>
    <n v="2"/>
    <n v="1.6"/>
    <n v="0"/>
  </r>
  <r>
    <n v="377"/>
    <x v="214"/>
    <n v="4"/>
    <n v="18.5"/>
    <n v="2031"/>
    <n v="1.3"/>
    <m/>
    <n v="0.7"/>
    <x v="31"/>
    <n v="0.8"/>
    <x v="7"/>
    <x v="0"/>
    <x v="30"/>
    <n v="0"/>
    <n v="0"/>
    <n v="0.5"/>
  </r>
  <r>
    <n v="377"/>
    <x v="215"/>
    <n v="4.5"/>
    <n v="21"/>
    <n v="1854"/>
    <n v="2.1"/>
    <m/>
    <n v="0.76"/>
    <x v="31"/>
    <n v="0.8"/>
    <x v="7"/>
    <x v="0"/>
    <x v="31"/>
    <n v="0"/>
    <n v="0"/>
    <n v="3"/>
  </r>
  <r>
    <n v="377"/>
    <x v="216"/>
    <n v="4.2"/>
    <n v="17.3"/>
    <n v="1932"/>
    <n v="0.7"/>
    <m/>
    <n v="0.68"/>
    <x v="31"/>
    <n v="0.8"/>
    <x v="7"/>
    <x v="0"/>
    <x v="31"/>
    <n v="0.69999999999999929"/>
    <n v="0.5599999999999995"/>
    <n v="0"/>
  </r>
  <r>
    <n v="377"/>
    <x v="217"/>
    <n v="1.5"/>
    <n v="16.3"/>
    <n v="1961"/>
    <n v="0"/>
    <m/>
    <n v="0.73"/>
    <x v="31"/>
    <n v="0.8"/>
    <x v="7"/>
    <x v="0"/>
    <x v="31"/>
    <n v="1.6999999999999993"/>
    <n v="1.3599999999999994"/>
    <n v="0"/>
  </r>
  <r>
    <n v="377"/>
    <x v="218"/>
    <n v="2.6"/>
    <n v="19.5"/>
    <n v="1970"/>
    <n v="0"/>
    <m/>
    <n v="0.63"/>
    <x v="31"/>
    <n v="0.8"/>
    <x v="7"/>
    <x v="0"/>
    <x v="31"/>
    <n v="0"/>
    <n v="0"/>
    <n v="1.5"/>
  </r>
  <r>
    <n v="377"/>
    <x v="219"/>
    <n v="2.4"/>
    <n v="19.2"/>
    <n v="1260"/>
    <n v="0"/>
    <m/>
    <n v="0.73"/>
    <x v="31"/>
    <n v="0.8"/>
    <x v="7"/>
    <x v="0"/>
    <x v="31"/>
    <n v="0"/>
    <n v="0"/>
    <n v="1.1999999999999993"/>
  </r>
  <r>
    <n v="377"/>
    <x v="220"/>
    <n v="2.2999999999999998"/>
    <n v="18.5"/>
    <n v="2331"/>
    <n v="0"/>
    <m/>
    <n v="0.71"/>
    <x v="31"/>
    <n v="0.8"/>
    <x v="7"/>
    <x v="0"/>
    <x v="31"/>
    <n v="0"/>
    <n v="0"/>
    <n v="0.5"/>
  </r>
  <r>
    <n v="377"/>
    <x v="221"/>
    <n v="1.5"/>
    <n v="18.899999999999999"/>
    <n v="2279"/>
    <n v="0"/>
    <m/>
    <n v="0.67"/>
    <x v="31"/>
    <n v="0.8"/>
    <x v="7"/>
    <x v="0"/>
    <x v="31"/>
    <n v="0"/>
    <n v="0"/>
    <n v="0.89999999999999858"/>
  </r>
  <r>
    <n v="377"/>
    <x v="222"/>
    <n v="1.8"/>
    <n v="20.3"/>
    <n v="2468"/>
    <n v="0"/>
    <m/>
    <n v="0.62"/>
    <x v="31"/>
    <n v="0.8"/>
    <x v="7"/>
    <x v="0"/>
    <x v="32"/>
    <n v="0"/>
    <n v="0"/>
    <n v="2.3000000000000007"/>
  </r>
  <r>
    <n v="377"/>
    <x v="223"/>
    <n v="1.5"/>
    <n v="22.5"/>
    <n v="2028"/>
    <n v="-0.1"/>
    <m/>
    <n v="0.64"/>
    <x v="31"/>
    <n v="0.8"/>
    <x v="7"/>
    <x v="0"/>
    <x v="32"/>
    <n v="0"/>
    <n v="0"/>
    <n v="4.5"/>
  </r>
  <r>
    <n v="377"/>
    <x v="224"/>
    <n v="1.8"/>
    <n v="24.8"/>
    <n v="2101"/>
    <n v="0"/>
    <m/>
    <n v="0.65"/>
    <x v="31"/>
    <n v="0.8"/>
    <x v="7"/>
    <x v="0"/>
    <x v="32"/>
    <n v="0"/>
    <n v="0"/>
    <n v="6.8000000000000007"/>
  </r>
  <r>
    <n v="377"/>
    <x v="225"/>
    <n v="2"/>
    <n v="25.2"/>
    <n v="1786"/>
    <n v="-0.1"/>
    <m/>
    <n v="0.66"/>
    <x v="31"/>
    <n v="0.8"/>
    <x v="7"/>
    <x v="0"/>
    <x v="32"/>
    <n v="0"/>
    <n v="0"/>
    <n v="7.1999999999999993"/>
  </r>
  <r>
    <n v="377"/>
    <x v="226"/>
    <n v="2.1"/>
    <n v="22.7"/>
    <n v="2160"/>
    <n v="0"/>
    <m/>
    <n v="0.66"/>
    <x v="31"/>
    <n v="0.8"/>
    <x v="7"/>
    <x v="0"/>
    <x v="32"/>
    <n v="0"/>
    <n v="0"/>
    <n v="4.6999999999999993"/>
  </r>
  <r>
    <n v="377"/>
    <x v="227"/>
    <n v="2.8"/>
    <n v="18.600000000000001"/>
    <n v="591"/>
    <n v="-0.1"/>
    <m/>
    <n v="0.74"/>
    <x v="31"/>
    <n v="0.8"/>
    <x v="7"/>
    <x v="0"/>
    <x v="32"/>
    <n v="0"/>
    <n v="0"/>
    <n v="0.60000000000000142"/>
  </r>
  <r>
    <n v="377"/>
    <x v="228"/>
    <n v="2"/>
    <n v="16.3"/>
    <n v="1240"/>
    <n v="0"/>
    <m/>
    <n v="0.76"/>
    <x v="31"/>
    <n v="0.8"/>
    <x v="7"/>
    <x v="0"/>
    <x v="32"/>
    <n v="1.6999999999999993"/>
    <n v="1.3599999999999994"/>
    <n v="0"/>
  </r>
  <r>
    <n v="377"/>
    <x v="229"/>
    <n v="2.6"/>
    <n v="20.2"/>
    <n v="2313"/>
    <n v="0"/>
    <m/>
    <n v="0.64"/>
    <x v="31"/>
    <n v="0.8"/>
    <x v="7"/>
    <x v="0"/>
    <x v="33"/>
    <n v="0"/>
    <n v="0"/>
    <n v="2.1999999999999993"/>
  </r>
  <r>
    <n v="377"/>
    <x v="230"/>
    <n v="2.2999999999999998"/>
    <n v="20.9"/>
    <n v="2228"/>
    <n v="0"/>
    <m/>
    <n v="0.6"/>
    <x v="31"/>
    <n v="0.8"/>
    <x v="7"/>
    <x v="0"/>
    <x v="33"/>
    <n v="0"/>
    <n v="0"/>
    <n v="2.8999999999999986"/>
  </r>
  <r>
    <n v="377"/>
    <x v="231"/>
    <n v="3.1"/>
    <n v="18.100000000000001"/>
    <n v="1978"/>
    <n v="0"/>
    <m/>
    <n v="0.67"/>
    <x v="31"/>
    <n v="0.8"/>
    <x v="7"/>
    <x v="0"/>
    <x v="33"/>
    <n v="0"/>
    <n v="0"/>
    <n v="0.10000000000000142"/>
  </r>
  <r>
    <n v="377"/>
    <x v="232"/>
    <n v="3.5"/>
    <n v="17.100000000000001"/>
    <n v="2026"/>
    <n v="0"/>
    <m/>
    <n v="0.64"/>
    <x v="31"/>
    <n v="0.8"/>
    <x v="7"/>
    <x v="0"/>
    <x v="33"/>
    <n v="0.89999999999999858"/>
    <n v="0.71999999999999886"/>
    <n v="0"/>
  </r>
  <r>
    <n v="377"/>
    <x v="233"/>
    <n v="2.1"/>
    <n v="14.9"/>
    <n v="930"/>
    <n v="-0.1"/>
    <m/>
    <n v="0.7"/>
    <x v="31"/>
    <n v="0.8"/>
    <x v="7"/>
    <x v="0"/>
    <x v="33"/>
    <n v="3.0999999999999996"/>
    <n v="2.48"/>
    <n v="0"/>
  </r>
  <r>
    <n v="377"/>
    <x v="234"/>
    <n v="2.2999999999999998"/>
    <n v="15.3"/>
    <n v="1220"/>
    <n v="-0.1"/>
    <m/>
    <n v="0.65"/>
    <x v="31"/>
    <n v="0.8"/>
    <x v="7"/>
    <x v="0"/>
    <x v="33"/>
    <n v="2.6999999999999993"/>
    <n v="2.1599999999999997"/>
    <n v="0"/>
  </r>
  <r>
    <n v="377"/>
    <x v="235"/>
    <n v="1.3"/>
    <n v="13.6"/>
    <n v="2099"/>
    <n v="0"/>
    <m/>
    <n v="0.69"/>
    <x v="31"/>
    <n v="0.8"/>
    <x v="7"/>
    <x v="0"/>
    <x v="33"/>
    <n v="4.4000000000000004"/>
    <n v="3.5200000000000005"/>
    <n v="0"/>
  </r>
  <r>
    <n v="377"/>
    <x v="236"/>
    <n v="1"/>
    <n v="15.2"/>
    <n v="2205"/>
    <n v="0"/>
    <m/>
    <n v="0.65"/>
    <x v="31"/>
    <n v="0.8"/>
    <x v="7"/>
    <x v="0"/>
    <x v="34"/>
    <n v="2.8000000000000007"/>
    <n v="2.2400000000000007"/>
    <n v="0"/>
  </r>
  <r>
    <n v="377"/>
    <x v="237"/>
    <n v="2.1"/>
    <n v="19.7"/>
    <n v="1560"/>
    <n v="-0.1"/>
    <m/>
    <n v="0.6"/>
    <x v="31"/>
    <n v="0.8"/>
    <x v="7"/>
    <x v="0"/>
    <x v="34"/>
    <n v="0"/>
    <n v="0"/>
    <n v="1.6999999999999993"/>
  </r>
  <r>
    <n v="377"/>
    <x v="238"/>
    <n v="2"/>
    <n v="19.899999999999999"/>
    <n v="1297"/>
    <n v="-0.1"/>
    <m/>
    <n v="0.67"/>
    <x v="31"/>
    <n v="0.8"/>
    <x v="7"/>
    <x v="0"/>
    <x v="34"/>
    <n v="0"/>
    <n v="0"/>
    <n v="1.8999999999999986"/>
  </r>
  <r>
    <n v="377"/>
    <x v="239"/>
    <n v="2.8"/>
    <n v="18.399999999999999"/>
    <n v="1404"/>
    <n v="6.9"/>
    <m/>
    <n v="0.76"/>
    <x v="31"/>
    <n v="0.8"/>
    <x v="7"/>
    <x v="0"/>
    <x v="34"/>
    <n v="0"/>
    <n v="0"/>
    <n v="0.39999999999999858"/>
  </r>
  <r>
    <n v="377"/>
    <x v="240"/>
    <n v="3.7"/>
    <n v="16.8"/>
    <n v="1285"/>
    <n v="2.5"/>
    <m/>
    <n v="0.77"/>
    <x v="31"/>
    <n v="0.8"/>
    <x v="7"/>
    <x v="0"/>
    <x v="34"/>
    <n v="1.1999999999999993"/>
    <n v="0.95999999999999952"/>
    <n v="0"/>
  </r>
  <r>
    <n v="377"/>
    <x v="241"/>
    <n v="4.2"/>
    <n v="18"/>
    <n v="1548"/>
    <n v="-0.1"/>
    <m/>
    <n v="0.72"/>
    <x v="31"/>
    <n v="0.8"/>
    <x v="7"/>
    <x v="0"/>
    <x v="34"/>
    <n v="0"/>
    <n v="0"/>
    <n v="0"/>
  </r>
  <r>
    <n v="377"/>
    <x v="242"/>
    <n v="3.5"/>
    <n v="19.7"/>
    <n v="1218"/>
    <n v="5.4"/>
    <m/>
    <n v="0.79"/>
    <x v="31"/>
    <n v="0.8"/>
    <x v="7"/>
    <x v="0"/>
    <x v="34"/>
    <n v="0"/>
    <n v="0"/>
    <n v="1.6999999999999993"/>
  </r>
  <r>
    <n v="377"/>
    <x v="243"/>
    <n v="3.2"/>
    <n v="18"/>
    <n v="1181"/>
    <n v="1.2"/>
    <m/>
    <n v="0.77"/>
    <x v="31"/>
    <n v="0.8"/>
    <x v="8"/>
    <x v="0"/>
    <x v="35"/>
    <n v="0"/>
    <n v="0"/>
    <n v="0"/>
  </r>
  <r>
    <n v="377"/>
    <x v="244"/>
    <n v="4.2"/>
    <n v="17.2"/>
    <n v="1723"/>
    <n v="-0.1"/>
    <m/>
    <n v="0.71"/>
    <x v="31"/>
    <n v="0.8"/>
    <x v="8"/>
    <x v="0"/>
    <x v="35"/>
    <n v="0.80000000000000071"/>
    <n v="0.64000000000000057"/>
    <n v="0"/>
  </r>
  <r>
    <n v="377"/>
    <x v="245"/>
    <n v="6.2"/>
    <n v="19.5"/>
    <n v="766"/>
    <n v="1.8"/>
    <m/>
    <n v="0.75"/>
    <x v="31"/>
    <n v="0.8"/>
    <x v="8"/>
    <x v="0"/>
    <x v="35"/>
    <n v="0"/>
    <n v="0"/>
    <n v="1.5"/>
  </r>
  <r>
    <n v="377"/>
    <x v="246"/>
    <n v="4.2"/>
    <n v="18.3"/>
    <n v="1382"/>
    <n v="0.8"/>
    <m/>
    <n v="0.74"/>
    <x v="31"/>
    <n v="0.8"/>
    <x v="8"/>
    <x v="0"/>
    <x v="35"/>
    <n v="0"/>
    <n v="0"/>
    <n v="0.30000000000000071"/>
  </r>
  <r>
    <n v="377"/>
    <x v="247"/>
    <n v="2.8"/>
    <n v="15.5"/>
    <n v="1687"/>
    <n v="-0.1"/>
    <m/>
    <n v="0.77"/>
    <x v="31"/>
    <n v="0.8"/>
    <x v="8"/>
    <x v="0"/>
    <x v="35"/>
    <n v="2.5"/>
    <n v="2"/>
    <n v="0"/>
  </r>
  <r>
    <n v="377"/>
    <x v="248"/>
    <n v="1.9"/>
    <n v="16.3"/>
    <n v="1807"/>
    <n v="0"/>
    <m/>
    <n v="0.68"/>
    <x v="31"/>
    <n v="0.8"/>
    <x v="8"/>
    <x v="0"/>
    <x v="35"/>
    <n v="1.6999999999999993"/>
    <n v="1.3599999999999994"/>
    <n v="0"/>
  </r>
  <r>
    <n v="377"/>
    <x v="249"/>
    <n v="3.5"/>
    <n v="20.3"/>
    <n v="1943"/>
    <n v="0"/>
    <m/>
    <n v="0.6"/>
    <x v="31"/>
    <n v="0.8"/>
    <x v="8"/>
    <x v="0"/>
    <x v="35"/>
    <n v="0"/>
    <n v="0"/>
    <n v="2.3000000000000007"/>
  </r>
  <r>
    <n v="377"/>
    <x v="250"/>
    <n v="2.4"/>
    <n v="19.899999999999999"/>
    <n v="1283"/>
    <n v="3.1"/>
    <m/>
    <n v="0.74"/>
    <x v="31"/>
    <n v="0.8"/>
    <x v="8"/>
    <x v="0"/>
    <x v="36"/>
    <n v="0"/>
    <n v="0"/>
    <n v="1.8999999999999986"/>
  </r>
  <r>
    <n v="377"/>
    <x v="251"/>
    <n v="2"/>
    <n v="13.5"/>
    <n v="578"/>
    <n v="45.4"/>
    <m/>
    <n v="0.91"/>
    <x v="31"/>
    <n v="0.8"/>
    <x v="8"/>
    <x v="0"/>
    <x v="36"/>
    <n v="4.5"/>
    <n v="3.6"/>
    <n v="0"/>
  </r>
  <r>
    <n v="377"/>
    <x v="252"/>
    <n v="2.6"/>
    <n v="15.7"/>
    <n v="1560"/>
    <n v="0"/>
    <m/>
    <n v="0.77"/>
    <x v="31"/>
    <n v="0.8"/>
    <x v="8"/>
    <x v="0"/>
    <x v="36"/>
    <n v="2.3000000000000007"/>
    <n v="1.8400000000000007"/>
    <n v="0"/>
  </r>
  <r>
    <n v="377"/>
    <x v="253"/>
    <n v="5.2"/>
    <n v="15.8"/>
    <n v="1376"/>
    <n v="1.1000000000000001"/>
    <m/>
    <n v="0.76"/>
    <x v="31"/>
    <n v="0.8"/>
    <x v="8"/>
    <x v="0"/>
    <x v="36"/>
    <n v="2.1999999999999993"/>
    <n v="1.7599999999999996"/>
    <n v="0"/>
  </r>
  <r>
    <n v="377"/>
    <x v="254"/>
    <n v="4.7"/>
    <n v="14.2"/>
    <n v="1266"/>
    <n v="-0.1"/>
    <m/>
    <n v="0.73"/>
    <x v="31"/>
    <n v="0.8"/>
    <x v="8"/>
    <x v="0"/>
    <x v="36"/>
    <n v="3.8000000000000007"/>
    <n v="3.0400000000000009"/>
    <n v="0"/>
  </r>
  <r>
    <n v="377"/>
    <x v="255"/>
    <n v="4.8"/>
    <n v="14.8"/>
    <n v="1280"/>
    <n v="4"/>
    <m/>
    <n v="0.79"/>
    <x v="31"/>
    <n v="0.8"/>
    <x v="8"/>
    <x v="0"/>
    <x v="36"/>
    <n v="3.1999999999999993"/>
    <n v="2.5599999999999996"/>
    <n v="0"/>
  </r>
  <r>
    <n v="377"/>
    <x v="256"/>
    <n v="4"/>
    <n v="15.5"/>
    <n v="1580"/>
    <n v="1.6"/>
    <m/>
    <n v="0.77"/>
    <x v="31"/>
    <n v="0.8"/>
    <x v="8"/>
    <x v="0"/>
    <x v="36"/>
    <n v="2.5"/>
    <n v="2"/>
    <n v="0"/>
  </r>
  <r>
    <n v="377"/>
    <x v="257"/>
    <n v="7.7"/>
    <n v="16.899999999999999"/>
    <n v="1263"/>
    <n v="5.7"/>
    <m/>
    <n v="0.71"/>
    <x v="31"/>
    <n v="0.8"/>
    <x v="8"/>
    <x v="0"/>
    <x v="37"/>
    <n v="1.1000000000000014"/>
    <n v="0.88000000000000123"/>
    <n v="0"/>
  </r>
  <r>
    <n v="377"/>
    <x v="258"/>
    <n v="6.7"/>
    <n v="15.6"/>
    <n v="1391"/>
    <n v="-0.1"/>
    <m/>
    <n v="0.66"/>
    <x v="31"/>
    <n v="0.8"/>
    <x v="8"/>
    <x v="0"/>
    <x v="37"/>
    <n v="2.4000000000000004"/>
    <n v="1.9200000000000004"/>
    <n v="0"/>
  </r>
  <r>
    <n v="377"/>
    <x v="259"/>
    <n v="4.5"/>
    <n v="15.7"/>
    <n v="715"/>
    <n v="-0.1"/>
    <m/>
    <n v="0.74"/>
    <x v="31"/>
    <n v="0.8"/>
    <x v="8"/>
    <x v="0"/>
    <x v="37"/>
    <n v="2.3000000000000007"/>
    <n v="1.8400000000000007"/>
    <n v="0"/>
  </r>
  <r>
    <n v="377"/>
    <x v="260"/>
    <n v="4.4000000000000004"/>
    <n v="17.3"/>
    <n v="760"/>
    <n v="0"/>
    <m/>
    <n v="0.81"/>
    <x v="31"/>
    <n v="0.8"/>
    <x v="8"/>
    <x v="0"/>
    <x v="37"/>
    <n v="0.69999999999999929"/>
    <n v="0.5599999999999995"/>
    <n v="0"/>
  </r>
  <r>
    <n v="377"/>
    <x v="261"/>
    <n v="2.4"/>
    <n v="18.7"/>
    <n v="1672"/>
    <n v="0"/>
    <m/>
    <n v="0.73"/>
    <x v="31"/>
    <n v="0.8"/>
    <x v="8"/>
    <x v="0"/>
    <x v="37"/>
    <n v="0"/>
    <n v="0"/>
    <n v="0.69999999999999929"/>
  </r>
  <r>
    <n v="377"/>
    <x v="262"/>
    <n v="3.5"/>
    <n v="20.8"/>
    <n v="741"/>
    <n v="0.2"/>
    <m/>
    <n v="0.73"/>
    <x v="31"/>
    <n v="0.8"/>
    <x v="8"/>
    <x v="0"/>
    <x v="37"/>
    <n v="0"/>
    <n v="0"/>
    <n v="2.8000000000000007"/>
  </r>
  <r>
    <n v="377"/>
    <x v="263"/>
    <n v="3.5"/>
    <n v="14.2"/>
    <n v="688"/>
    <n v="1.1000000000000001"/>
    <m/>
    <n v="0.79"/>
    <x v="31"/>
    <n v="0.8"/>
    <x v="8"/>
    <x v="0"/>
    <x v="37"/>
    <n v="3.8000000000000007"/>
    <n v="3.0400000000000009"/>
    <n v="0"/>
  </r>
  <r>
    <n v="377"/>
    <x v="264"/>
    <n v="3.7"/>
    <n v="12.2"/>
    <n v="1101"/>
    <n v="-0.1"/>
    <m/>
    <n v="0.71"/>
    <x v="31"/>
    <n v="0.8"/>
    <x v="8"/>
    <x v="0"/>
    <x v="38"/>
    <n v="5.8000000000000007"/>
    <n v="4.6400000000000006"/>
    <n v="0"/>
  </r>
  <r>
    <n v="377"/>
    <x v="265"/>
    <n v="3.7"/>
    <n v="12.6"/>
    <n v="1296"/>
    <n v="0"/>
    <m/>
    <n v="0.7"/>
    <x v="31"/>
    <n v="0.8"/>
    <x v="8"/>
    <x v="0"/>
    <x v="38"/>
    <n v="5.4"/>
    <n v="4.32"/>
    <n v="0"/>
  </r>
  <r>
    <n v="377"/>
    <x v="266"/>
    <n v="4.7"/>
    <n v="11.7"/>
    <n v="896"/>
    <n v="0"/>
    <m/>
    <n v="0.63"/>
    <x v="31"/>
    <n v="0.8"/>
    <x v="8"/>
    <x v="0"/>
    <x v="38"/>
    <n v="6.3000000000000007"/>
    <n v="5.0400000000000009"/>
    <n v="0"/>
  </r>
  <r>
    <n v="377"/>
    <x v="267"/>
    <n v="4.3"/>
    <n v="10.4"/>
    <n v="291"/>
    <n v="-0.1"/>
    <m/>
    <n v="0.71"/>
    <x v="31"/>
    <n v="0.8"/>
    <x v="8"/>
    <x v="0"/>
    <x v="38"/>
    <n v="7.6"/>
    <n v="6.08"/>
    <n v="0"/>
  </r>
  <r>
    <n v="377"/>
    <x v="268"/>
    <n v="2.2999999999999998"/>
    <n v="12.2"/>
    <n v="1030"/>
    <n v="-0.1"/>
    <m/>
    <n v="0.77"/>
    <x v="31"/>
    <n v="0.8"/>
    <x v="8"/>
    <x v="0"/>
    <x v="38"/>
    <n v="5.8000000000000007"/>
    <n v="4.6400000000000006"/>
    <n v="0"/>
  </r>
  <r>
    <n v="377"/>
    <x v="269"/>
    <n v="1.3"/>
    <n v="12.4"/>
    <n v="864"/>
    <n v="0.1"/>
    <m/>
    <n v="0.84"/>
    <x v="31"/>
    <n v="0.8"/>
    <x v="8"/>
    <x v="0"/>
    <x v="38"/>
    <n v="5.6"/>
    <n v="4.4799999999999995"/>
    <n v="0"/>
  </r>
  <r>
    <n v="377"/>
    <x v="270"/>
    <n v="0.7"/>
    <n v="11.3"/>
    <n v="1407"/>
    <n v="0"/>
    <m/>
    <n v="0.82"/>
    <x v="31"/>
    <n v="0.8"/>
    <x v="8"/>
    <x v="0"/>
    <x v="38"/>
    <n v="6.6999999999999993"/>
    <n v="5.3599999999999994"/>
    <n v="0"/>
  </r>
  <r>
    <n v="377"/>
    <x v="271"/>
    <n v="1.3"/>
    <n v="13.3"/>
    <n v="910"/>
    <n v="0"/>
    <m/>
    <n v="0.8"/>
    <x v="31"/>
    <n v="0.8"/>
    <x v="8"/>
    <x v="0"/>
    <x v="39"/>
    <n v="4.6999999999999993"/>
    <n v="3.76"/>
    <n v="0"/>
  </r>
  <r>
    <n v="377"/>
    <x v="272"/>
    <n v="1.6"/>
    <n v="12.2"/>
    <n v="1158"/>
    <n v="0"/>
    <m/>
    <n v="0.85"/>
    <x v="31"/>
    <n v="0.8"/>
    <x v="8"/>
    <x v="0"/>
    <x v="39"/>
    <n v="5.8000000000000007"/>
    <n v="4.6400000000000006"/>
    <n v="0"/>
  </r>
  <r>
    <n v="377"/>
    <x v="273"/>
    <n v="1.4"/>
    <n v="10"/>
    <n v="1059"/>
    <n v="0"/>
    <m/>
    <n v="0.83"/>
    <x v="31"/>
    <n v="1"/>
    <x v="9"/>
    <x v="0"/>
    <x v="39"/>
    <n v="8"/>
    <n v="8"/>
    <n v="0"/>
  </r>
  <r>
    <n v="377"/>
    <x v="274"/>
    <n v="1.8"/>
    <n v="10.6"/>
    <n v="1234"/>
    <n v="0"/>
    <m/>
    <n v="0.7"/>
    <x v="31"/>
    <n v="1"/>
    <x v="9"/>
    <x v="0"/>
    <x v="39"/>
    <n v="7.4"/>
    <n v="7.4"/>
    <n v="0"/>
  </r>
  <r>
    <n v="377"/>
    <x v="275"/>
    <n v="3.8"/>
    <n v="11.9"/>
    <n v="406"/>
    <n v="2.8"/>
    <m/>
    <n v="0.73"/>
    <x v="31"/>
    <n v="1"/>
    <x v="9"/>
    <x v="0"/>
    <x v="39"/>
    <n v="6.1"/>
    <n v="6.1"/>
    <n v="0"/>
  </r>
  <r>
    <n v="377"/>
    <x v="276"/>
    <n v="7.5"/>
    <n v="13.5"/>
    <n v="785"/>
    <n v="14.6"/>
    <m/>
    <n v="0.75"/>
    <x v="31"/>
    <n v="1"/>
    <x v="9"/>
    <x v="0"/>
    <x v="39"/>
    <n v="4.5"/>
    <n v="4.5"/>
    <n v="0"/>
  </r>
  <r>
    <n v="377"/>
    <x v="277"/>
    <n v="5.7"/>
    <n v="11.6"/>
    <n v="749"/>
    <n v="2.5"/>
    <m/>
    <n v="0.78"/>
    <x v="31"/>
    <n v="1"/>
    <x v="9"/>
    <x v="0"/>
    <x v="39"/>
    <n v="6.4"/>
    <n v="6.4"/>
    <n v="0"/>
  </r>
  <r>
    <n v="377"/>
    <x v="278"/>
    <n v="3.4"/>
    <n v="12.5"/>
    <n v="329"/>
    <n v="1"/>
    <m/>
    <n v="0.88"/>
    <x v="31"/>
    <n v="1"/>
    <x v="9"/>
    <x v="0"/>
    <x v="40"/>
    <n v="5.5"/>
    <n v="5.5"/>
    <n v="0"/>
  </r>
  <r>
    <n v="377"/>
    <x v="279"/>
    <n v="2.6"/>
    <n v="14.3"/>
    <n v="364"/>
    <n v="-0.1"/>
    <m/>
    <n v="0.89"/>
    <x v="31"/>
    <n v="1"/>
    <x v="9"/>
    <x v="0"/>
    <x v="40"/>
    <n v="3.6999999999999993"/>
    <n v="3.6999999999999993"/>
    <n v="0"/>
  </r>
  <r>
    <n v="377"/>
    <x v="280"/>
    <n v="2"/>
    <n v="14.3"/>
    <n v="508"/>
    <n v="-0.1"/>
    <m/>
    <n v="0.83"/>
    <x v="31"/>
    <n v="1"/>
    <x v="9"/>
    <x v="0"/>
    <x v="40"/>
    <n v="3.6999999999999993"/>
    <n v="3.6999999999999993"/>
    <n v="0"/>
  </r>
  <r>
    <n v="377"/>
    <x v="281"/>
    <n v="2"/>
    <n v="13"/>
    <n v="658"/>
    <n v="-0.1"/>
    <m/>
    <n v="0.83"/>
    <x v="31"/>
    <n v="1"/>
    <x v="9"/>
    <x v="0"/>
    <x v="40"/>
    <n v="5"/>
    <n v="5"/>
    <n v="0"/>
  </r>
  <r>
    <n v="377"/>
    <x v="282"/>
    <n v="1.7"/>
    <n v="14.6"/>
    <n v="615"/>
    <n v="-0.1"/>
    <m/>
    <n v="0.83"/>
    <x v="31"/>
    <n v="1"/>
    <x v="9"/>
    <x v="0"/>
    <x v="40"/>
    <n v="3.4000000000000004"/>
    <n v="3.4000000000000004"/>
    <n v="0"/>
  </r>
  <r>
    <n v="377"/>
    <x v="283"/>
    <n v="1"/>
    <n v="14.1"/>
    <n v="303"/>
    <n v="-0.1"/>
    <m/>
    <n v="0.87"/>
    <x v="31"/>
    <n v="1"/>
    <x v="9"/>
    <x v="0"/>
    <x v="40"/>
    <n v="3.9000000000000004"/>
    <n v="3.9000000000000004"/>
    <n v="0"/>
  </r>
  <r>
    <n v="377"/>
    <x v="284"/>
    <n v="1.4"/>
    <n v="14.1"/>
    <n v="575"/>
    <n v="0.1"/>
    <m/>
    <n v="0.85"/>
    <x v="31"/>
    <n v="1"/>
    <x v="9"/>
    <x v="0"/>
    <x v="40"/>
    <n v="3.9000000000000004"/>
    <n v="3.9000000000000004"/>
    <n v="0"/>
  </r>
  <r>
    <n v="377"/>
    <x v="285"/>
    <n v="1.7"/>
    <n v="13.4"/>
    <n v="331"/>
    <n v="0.6"/>
    <m/>
    <n v="0.91"/>
    <x v="31"/>
    <n v="1"/>
    <x v="9"/>
    <x v="0"/>
    <x v="41"/>
    <n v="4.5999999999999996"/>
    <n v="4.5999999999999996"/>
    <n v="0"/>
  </r>
  <r>
    <n v="377"/>
    <x v="286"/>
    <n v="1.3"/>
    <n v="12.1"/>
    <n v="376"/>
    <n v="-0.1"/>
    <m/>
    <n v="0.92"/>
    <x v="31"/>
    <n v="1"/>
    <x v="9"/>
    <x v="0"/>
    <x v="41"/>
    <n v="5.9"/>
    <n v="5.9"/>
    <n v="0"/>
  </r>
  <r>
    <n v="377"/>
    <x v="287"/>
    <n v="1.1000000000000001"/>
    <n v="11.7"/>
    <n v="278"/>
    <n v="0.1"/>
    <m/>
    <n v="0.91"/>
    <x v="31"/>
    <n v="1"/>
    <x v="9"/>
    <x v="0"/>
    <x v="41"/>
    <n v="6.3000000000000007"/>
    <n v="6.3000000000000007"/>
    <n v="0"/>
  </r>
  <r>
    <n v="377"/>
    <x v="288"/>
    <n v="1.4"/>
    <n v="11.6"/>
    <n v="489"/>
    <n v="-0.1"/>
    <m/>
    <n v="0.9"/>
    <x v="31"/>
    <n v="1"/>
    <x v="9"/>
    <x v="0"/>
    <x v="41"/>
    <n v="6.4"/>
    <n v="6.4"/>
    <n v="0"/>
  </r>
  <r>
    <n v="377"/>
    <x v="289"/>
    <n v="1.5"/>
    <n v="11.6"/>
    <n v="358"/>
    <n v="-0.1"/>
    <m/>
    <n v="0.89"/>
    <x v="31"/>
    <n v="1"/>
    <x v="9"/>
    <x v="0"/>
    <x v="41"/>
    <n v="6.4"/>
    <n v="6.4"/>
    <n v="0"/>
  </r>
  <r>
    <n v="377"/>
    <x v="290"/>
    <n v="1.9"/>
    <n v="10.1"/>
    <n v="599"/>
    <n v="0"/>
    <m/>
    <n v="0.81"/>
    <x v="31"/>
    <n v="1"/>
    <x v="9"/>
    <x v="0"/>
    <x v="41"/>
    <n v="7.9"/>
    <n v="7.9"/>
    <n v="0"/>
  </r>
  <r>
    <n v="377"/>
    <x v="291"/>
    <n v="2.8"/>
    <n v="10.9"/>
    <n v="584"/>
    <n v="1.5"/>
    <m/>
    <n v="0.79"/>
    <x v="31"/>
    <n v="1"/>
    <x v="9"/>
    <x v="0"/>
    <x v="41"/>
    <n v="7.1"/>
    <n v="7.1"/>
    <n v="0"/>
  </r>
  <r>
    <n v="377"/>
    <x v="292"/>
    <n v="5.3"/>
    <n v="15.4"/>
    <n v="583"/>
    <n v="1.8"/>
    <m/>
    <n v="0.8"/>
    <x v="31"/>
    <n v="1"/>
    <x v="9"/>
    <x v="0"/>
    <x v="42"/>
    <n v="2.5999999999999996"/>
    <n v="2.5999999999999996"/>
    <n v="0"/>
  </r>
  <r>
    <n v="377"/>
    <x v="293"/>
    <n v="5.4"/>
    <n v="13.3"/>
    <n v="348"/>
    <n v="1.5"/>
    <m/>
    <n v="0.85"/>
    <x v="31"/>
    <n v="1"/>
    <x v="9"/>
    <x v="0"/>
    <x v="42"/>
    <n v="4.6999999999999993"/>
    <n v="4.6999999999999993"/>
    <n v="0"/>
  </r>
  <r>
    <n v="377"/>
    <x v="294"/>
    <n v="2.7"/>
    <n v="12.7"/>
    <n v="447"/>
    <n v="1.5"/>
    <m/>
    <n v="0.87"/>
    <x v="31"/>
    <n v="1"/>
    <x v="9"/>
    <x v="0"/>
    <x v="42"/>
    <n v="5.3000000000000007"/>
    <n v="5.3000000000000007"/>
    <n v="0"/>
  </r>
  <r>
    <n v="377"/>
    <x v="295"/>
    <n v="8.1"/>
    <n v="12"/>
    <n v="306"/>
    <n v="12.2"/>
    <m/>
    <n v="0.83"/>
    <x v="31"/>
    <n v="1"/>
    <x v="9"/>
    <x v="0"/>
    <x v="42"/>
    <n v="6"/>
    <n v="6"/>
    <n v="0"/>
  </r>
  <r>
    <n v="377"/>
    <x v="296"/>
    <n v="7.2"/>
    <n v="9.1"/>
    <n v="785"/>
    <n v="0.5"/>
    <m/>
    <n v="0.78"/>
    <x v="31"/>
    <n v="1"/>
    <x v="9"/>
    <x v="0"/>
    <x v="42"/>
    <n v="8.9"/>
    <n v="8.9"/>
    <n v="0"/>
  </r>
  <r>
    <n v="377"/>
    <x v="297"/>
    <n v="6"/>
    <n v="9.1"/>
    <n v="251"/>
    <n v="10.199999999999999"/>
    <m/>
    <n v="0.88"/>
    <x v="31"/>
    <n v="1"/>
    <x v="9"/>
    <x v="0"/>
    <x v="42"/>
    <n v="8.9"/>
    <n v="8.9"/>
    <n v="0"/>
  </r>
  <r>
    <n v="377"/>
    <x v="298"/>
    <n v="6.6"/>
    <n v="7.6"/>
    <n v="579"/>
    <n v="0.6"/>
    <m/>
    <n v="0.77"/>
    <x v="31"/>
    <n v="1"/>
    <x v="9"/>
    <x v="0"/>
    <x v="42"/>
    <n v="10.4"/>
    <n v="10.4"/>
    <n v="0"/>
  </r>
  <r>
    <n v="377"/>
    <x v="299"/>
    <n v="6"/>
    <n v="9.1999999999999993"/>
    <n v="413"/>
    <n v="9.9"/>
    <m/>
    <n v="0.88"/>
    <x v="31"/>
    <n v="1"/>
    <x v="9"/>
    <x v="0"/>
    <x v="43"/>
    <n v="8.8000000000000007"/>
    <n v="8.8000000000000007"/>
    <n v="0"/>
  </r>
  <r>
    <n v="377"/>
    <x v="300"/>
    <n v="5.2"/>
    <n v="11"/>
    <n v="293"/>
    <n v="3.3"/>
    <m/>
    <n v="0.87"/>
    <x v="31"/>
    <n v="1"/>
    <x v="9"/>
    <x v="0"/>
    <x v="43"/>
    <n v="7"/>
    <n v="7"/>
    <n v="0"/>
  </r>
  <r>
    <n v="377"/>
    <x v="301"/>
    <n v="3.6"/>
    <n v="12.2"/>
    <n v="377"/>
    <n v="6.7"/>
    <m/>
    <n v="0.84"/>
    <x v="31"/>
    <n v="1"/>
    <x v="9"/>
    <x v="0"/>
    <x v="43"/>
    <n v="5.8000000000000007"/>
    <n v="5.8000000000000007"/>
    <n v="0"/>
  </r>
  <r>
    <n v="377"/>
    <x v="302"/>
    <n v="4.2"/>
    <n v="9.6999999999999993"/>
    <n v="812"/>
    <n v="0.1"/>
    <m/>
    <n v="0.82"/>
    <x v="31"/>
    <n v="1"/>
    <x v="9"/>
    <x v="0"/>
    <x v="43"/>
    <n v="8.3000000000000007"/>
    <n v="8.3000000000000007"/>
    <n v="0"/>
  </r>
  <r>
    <n v="377"/>
    <x v="303"/>
    <n v="2.8"/>
    <n v="9.6999999999999993"/>
    <n v="390"/>
    <n v="0"/>
    <m/>
    <n v="0.84"/>
    <x v="31"/>
    <n v="1"/>
    <x v="9"/>
    <x v="0"/>
    <x v="43"/>
    <n v="8.3000000000000007"/>
    <n v="8.3000000000000007"/>
    <n v="0"/>
  </r>
  <r>
    <n v="377"/>
    <x v="304"/>
    <n v="4"/>
    <n v="11.6"/>
    <n v="154"/>
    <n v="4.7"/>
    <m/>
    <n v="0.89"/>
    <x v="31"/>
    <n v="1.1000000000000001"/>
    <x v="10"/>
    <x v="0"/>
    <x v="43"/>
    <n v="6.4"/>
    <n v="7.0400000000000009"/>
    <n v="0"/>
  </r>
  <r>
    <n v="377"/>
    <x v="305"/>
    <n v="3.8"/>
    <n v="10.4"/>
    <n v="486"/>
    <n v="0.8"/>
    <m/>
    <n v="0.86"/>
    <x v="31"/>
    <n v="1.1000000000000001"/>
    <x v="10"/>
    <x v="0"/>
    <x v="43"/>
    <n v="7.6"/>
    <n v="8.36"/>
    <n v="0"/>
  </r>
  <r>
    <n v="377"/>
    <x v="306"/>
    <n v="5.2"/>
    <n v="10.199999999999999"/>
    <n v="413"/>
    <n v="-0.1"/>
    <m/>
    <n v="0.84"/>
    <x v="31"/>
    <n v="1.1000000000000001"/>
    <x v="10"/>
    <x v="0"/>
    <x v="44"/>
    <n v="7.8000000000000007"/>
    <n v="8.5800000000000018"/>
    <n v="0"/>
  </r>
  <r>
    <n v="377"/>
    <x v="307"/>
    <n v="4"/>
    <n v="12.7"/>
    <n v="547"/>
    <n v="0"/>
    <m/>
    <n v="0.78"/>
    <x v="31"/>
    <n v="1.1000000000000001"/>
    <x v="10"/>
    <x v="0"/>
    <x v="44"/>
    <n v="5.3000000000000007"/>
    <n v="5.830000000000001"/>
    <n v="0"/>
  </r>
  <r>
    <n v="377"/>
    <x v="308"/>
    <n v="2.6"/>
    <n v="11"/>
    <n v="635"/>
    <n v="0"/>
    <m/>
    <n v="0.76"/>
    <x v="31"/>
    <n v="1.1000000000000001"/>
    <x v="10"/>
    <x v="0"/>
    <x v="44"/>
    <n v="7"/>
    <n v="7.7000000000000011"/>
    <n v="0"/>
  </r>
  <r>
    <n v="377"/>
    <x v="309"/>
    <n v="1.9"/>
    <n v="9.5"/>
    <n v="502"/>
    <n v="0"/>
    <m/>
    <n v="0.82"/>
    <x v="31"/>
    <n v="1.1000000000000001"/>
    <x v="10"/>
    <x v="0"/>
    <x v="44"/>
    <n v="8.5"/>
    <n v="9.3500000000000014"/>
    <n v="0"/>
  </r>
  <r>
    <n v="377"/>
    <x v="310"/>
    <n v="1.3"/>
    <n v="8.6"/>
    <n v="659"/>
    <n v="0"/>
    <m/>
    <n v="0.89"/>
    <x v="31"/>
    <n v="1.1000000000000001"/>
    <x v="10"/>
    <x v="0"/>
    <x v="44"/>
    <n v="9.4"/>
    <n v="10.340000000000002"/>
    <n v="0"/>
  </r>
  <r>
    <n v="377"/>
    <x v="311"/>
    <n v="1"/>
    <n v="9.3000000000000007"/>
    <n v="598"/>
    <n v="-0.1"/>
    <m/>
    <n v="0.91"/>
    <x v="31"/>
    <n v="1.1000000000000001"/>
    <x v="10"/>
    <x v="0"/>
    <x v="44"/>
    <n v="8.6999999999999993"/>
    <n v="9.57"/>
    <n v="0"/>
  </r>
  <r>
    <n v="377"/>
    <x v="312"/>
    <n v="2.2000000000000002"/>
    <n v="10"/>
    <n v="336"/>
    <n v="0.7"/>
    <m/>
    <n v="0.9"/>
    <x v="31"/>
    <n v="1.1000000000000001"/>
    <x v="10"/>
    <x v="0"/>
    <x v="44"/>
    <n v="8"/>
    <n v="8.8000000000000007"/>
    <n v="0"/>
  </r>
  <r>
    <n v="377"/>
    <x v="313"/>
    <n v="3"/>
    <n v="7.9"/>
    <n v="481"/>
    <n v="2.2000000000000002"/>
    <m/>
    <n v="0.88"/>
    <x v="31"/>
    <n v="1.1000000000000001"/>
    <x v="10"/>
    <x v="0"/>
    <x v="45"/>
    <n v="10.1"/>
    <n v="11.110000000000001"/>
    <n v="0"/>
  </r>
  <r>
    <n v="377"/>
    <x v="314"/>
    <n v="3.5"/>
    <n v="10"/>
    <n v="416"/>
    <n v="0"/>
    <m/>
    <n v="0.86"/>
    <x v="31"/>
    <n v="1.1000000000000001"/>
    <x v="10"/>
    <x v="0"/>
    <x v="45"/>
    <n v="8"/>
    <n v="8.8000000000000007"/>
    <n v="0"/>
  </r>
  <r>
    <n v="377"/>
    <x v="315"/>
    <n v="3"/>
    <n v="10.7"/>
    <n v="428"/>
    <n v="0"/>
    <m/>
    <n v="0.8"/>
    <x v="31"/>
    <n v="1.1000000000000001"/>
    <x v="10"/>
    <x v="0"/>
    <x v="45"/>
    <n v="7.3000000000000007"/>
    <n v="8.0300000000000011"/>
    <n v="0"/>
  </r>
  <r>
    <n v="377"/>
    <x v="316"/>
    <n v="3.5"/>
    <n v="13.8"/>
    <n v="309"/>
    <n v="-0.1"/>
    <m/>
    <n v="0.78"/>
    <x v="31"/>
    <n v="1.1000000000000001"/>
    <x v="10"/>
    <x v="0"/>
    <x v="45"/>
    <n v="4.1999999999999993"/>
    <n v="4.6199999999999992"/>
    <n v="0"/>
  </r>
  <r>
    <n v="377"/>
    <x v="317"/>
    <n v="1.3"/>
    <n v="13"/>
    <n v="159"/>
    <n v="-0.1"/>
    <m/>
    <n v="0.83"/>
    <x v="31"/>
    <n v="1.1000000000000001"/>
    <x v="10"/>
    <x v="0"/>
    <x v="45"/>
    <n v="5"/>
    <n v="5.5"/>
    <n v="0"/>
  </r>
  <r>
    <n v="377"/>
    <x v="318"/>
    <n v="1.8"/>
    <n v="11.4"/>
    <n v="216"/>
    <n v="2.4"/>
    <m/>
    <n v="0.98"/>
    <x v="31"/>
    <n v="1.1000000000000001"/>
    <x v="10"/>
    <x v="0"/>
    <x v="45"/>
    <n v="6.6"/>
    <n v="7.26"/>
    <n v="0"/>
  </r>
  <r>
    <n v="377"/>
    <x v="319"/>
    <n v="2"/>
    <n v="7"/>
    <n v="99"/>
    <n v="2.2999999999999998"/>
    <m/>
    <n v="0.95"/>
    <x v="31"/>
    <n v="1.1000000000000001"/>
    <x v="10"/>
    <x v="0"/>
    <x v="45"/>
    <n v="11"/>
    <n v="12.100000000000001"/>
    <n v="0"/>
  </r>
  <r>
    <n v="377"/>
    <x v="320"/>
    <n v="3"/>
    <n v="3.6"/>
    <n v="458"/>
    <n v="0.2"/>
    <m/>
    <n v="0.84"/>
    <x v="31"/>
    <n v="1.1000000000000001"/>
    <x v="10"/>
    <x v="0"/>
    <x v="46"/>
    <n v="14.4"/>
    <n v="15.840000000000002"/>
    <n v="0"/>
  </r>
  <r>
    <n v="377"/>
    <x v="321"/>
    <n v="4"/>
    <n v="3.7"/>
    <n v="250"/>
    <n v="0.4"/>
    <m/>
    <n v="0.87"/>
    <x v="31"/>
    <n v="1.1000000000000001"/>
    <x v="10"/>
    <x v="0"/>
    <x v="46"/>
    <n v="14.3"/>
    <n v="15.730000000000002"/>
    <n v="0"/>
  </r>
  <r>
    <n v="377"/>
    <x v="322"/>
    <n v="4.7"/>
    <n v="4.5999999999999996"/>
    <n v="118"/>
    <n v="3.8"/>
    <m/>
    <n v="0.88"/>
    <x v="31"/>
    <n v="1.1000000000000001"/>
    <x v="10"/>
    <x v="0"/>
    <x v="46"/>
    <n v="13.4"/>
    <n v="14.740000000000002"/>
    <n v="0"/>
  </r>
  <r>
    <n v="377"/>
    <x v="323"/>
    <n v="2.2999999999999998"/>
    <n v="1.9"/>
    <n v="187"/>
    <n v="-0.1"/>
    <m/>
    <n v="0.91"/>
    <x v="31"/>
    <n v="1.1000000000000001"/>
    <x v="10"/>
    <x v="0"/>
    <x v="46"/>
    <n v="16.100000000000001"/>
    <n v="17.710000000000004"/>
    <n v="0"/>
  </r>
  <r>
    <n v="377"/>
    <x v="324"/>
    <n v="1.5"/>
    <n v="1"/>
    <n v="523"/>
    <n v="-0.1"/>
    <m/>
    <n v="0.87"/>
    <x v="31"/>
    <n v="1.1000000000000001"/>
    <x v="10"/>
    <x v="0"/>
    <x v="46"/>
    <n v="17"/>
    <n v="18.700000000000003"/>
    <n v="0"/>
  </r>
  <r>
    <n v="377"/>
    <x v="325"/>
    <n v="3"/>
    <n v="-1.1000000000000001"/>
    <n v="515"/>
    <n v="0"/>
    <m/>
    <n v="0.77"/>
    <x v="31"/>
    <n v="1.1000000000000001"/>
    <x v="10"/>
    <x v="0"/>
    <x v="46"/>
    <n v="19.100000000000001"/>
    <n v="21.01"/>
    <n v="0"/>
  </r>
  <r>
    <n v="377"/>
    <x v="326"/>
    <n v="5.9"/>
    <n v="3"/>
    <n v="255"/>
    <n v="0.5"/>
    <m/>
    <n v="0.72"/>
    <x v="31"/>
    <n v="1.1000000000000001"/>
    <x v="10"/>
    <x v="0"/>
    <x v="46"/>
    <n v="15"/>
    <n v="16.5"/>
    <n v="0"/>
  </r>
  <r>
    <n v="377"/>
    <x v="327"/>
    <n v="3.3"/>
    <n v="5.9"/>
    <n v="215"/>
    <n v="13"/>
    <m/>
    <n v="0.91"/>
    <x v="31"/>
    <n v="1.1000000000000001"/>
    <x v="10"/>
    <x v="0"/>
    <x v="47"/>
    <n v="12.1"/>
    <n v="13.31"/>
    <n v="0"/>
  </r>
  <r>
    <n v="377"/>
    <x v="328"/>
    <n v="2.4"/>
    <n v="5.3"/>
    <n v="224"/>
    <n v="1.8"/>
    <m/>
    <n v="0.91"/>
    <x v="31"/>
    <n v="1.1000000000000001"/>
    <x v="10"/>
    <x v="0"/>
    <x v="47"/>
    <n v="12.7"/>
    <n v="13.97"/>
    <n v="0"/>
  </r>
  <r>
    <n v="377"/>
    <x v="329"/>
    <n v="1.8"/>
    <n v="3.1"/>
    <n v="399"/>
    <n v="-0.1"/>
    <m/>
    <n v="0.87"/>
    <x v="31"/>
    <n v="1.1000000000000001"/>
    <x v="10"/>
    <x v="0"/>
    <x v="47"/>
    <n v="14.9"/>
    <n v="16.39"/>
    <n v="0"/>
  </r>
  <r>
    <n v="377"/>
    <x v="330"/>
    <n v="5"/>
    <n v="4.2"/>
    <n v="86"/>
    <n v="0.5"/>
    <m/>
    <n v="0.9"/>
    <x v="31"/>
    <n v="1.1000000000000001"/>
    <x v="10"/>
    <x v="0"/>
    <x v="47"/>
    <n v="13.8"/>
    <n v="15.180000000000001"/>
    <n v="0"/>
  </r>
  <r>
    <n v="377"/>
    <x v="331"/>
    <n v="4.5999999999999996"/>
    <n v="8.4"/>
    <n v="147"/>
    <n v="3.9"/>
    <m/>
    <n v="0.93"/>
    <x v="31"/>
    <n v="1.1000000000000001"/>
    <x v="10"/>
    <x v="0"/>
    <x v="47"/>
    <n v="9.6"/>
    <n v="10.56"/>
    <n v="0"/>
  </r>
  <r>
    <n v="377"/>
    <x v="332"/>
    <n v="4.4000000000000004"/>
    <n v="9.1"/>
    <n v="252"/>
    <n v="1.7"/>
    <m/>
    <n v="0.87"/>
    <x v="31"/>
    <n v="1.1000000000000001"/>
    <x v="10"/>
    <x v="0"/>
    <x v="47"/>
    <n v="8.9"/>
    <n v="9.7900000000000009"/>
    <n v="0"/>
  </r>
  <r>
    <n v="377"/>
    <x v="333"/>
    <n v="4"/>
    <n v="6.5"/>
    <n v="261"/>
    <n v="0.1"/>
    <m/>
    <n v="0.81"/>
    <x v="31"/>
    <n v="1.1000000000000001"/>
    <x v="10"/>
    <x v="0"/>
    <x v="47"/>
    <n v="11.5"/>
    <n v="12.65"/>
    <n v="0"/>
  </r>
  <r>
    <n v="377"/>
    <x v="334"/>
    <n v="5.5"/>
    <n v="5"/>
    <n v="296"/>
    <n v="-0.1"/>
    <m/>
    <n v="0.73"/>
    <x v="31"/>
    <n v="1.1000000000000001"/>
    <x v="11"/>
    <x v="0"/>
    <x v="48"/>
    <n v="13"/>
    <n v="14.3"/>
    <n v="0"/>
  </r>
  <r>
    <n v="377"/>
    <x v="335"/>
    <n v="3.5"/>
    <n v="6.9"/>
    <n v="192"/>
    <n v="1.3"/>
    <m/>
    <n v="0.77"/>
    <x v="31"/>
    <n v="1.1000000000000001"/>
    <x v="11"/>
    <x v="0"/>
    <x v="48"/>
    <n v="11.1"/>
    <n v="12.21"/>
    <n v="0"/>
  </r>
  <r>
    <n v="377"/>
    <x v="336"/>
    <n v="1.8"/>
    <n v="7.1"/>
    <n v="104"/>
    <n v="0.3"/>
    <m/>
    <n v="0.9"/>
    <x v="31"/>
    <n v="1.1000000000000001"/>
    <x v="11"/>
    <x v="0"/>
    <x v="48"/>
    <n v="10.9"/>
    <n v="11.990000000000002"/>
    <n v="0"/>
  </r>
  <r>
    <n v="377"/>
    <x v="337"/>
    <n v="3.2"/>
    <n v="6.8"/>
    <n v="363"/>
    <n v="0.1"/>
    <m/>
    <n v="0.85"/>
    <x v="31"/>
    <n v="1.1000000000000001"/>
    <x v="11"/>
    <x v="0"/>
    <x v="48"/>
    <n v="11.2"/>
    <n v="12.32"/>
    <n v="0"/>
  </r>
  <r>
    <n v="377"/>
    <x v="338"/>
    <n v="2.2999999999999998"/>
    <n v="4"/>
    <n v="198"/>
    <n v="0"/>
    <m/>
    <n v="0.91"/>
    <x v="31"/>
    <n v="1.1000000000000001"/>
    <x v="11"/>
    <x v="0"/>
    <x v="48"/>
    <n v="14"/>
    <n v="15.400000000000002"/>
    <n v="0"/>
  </r>
  <r>
    <n v="377"/>
    <x v="339"/>
    <n v="6"/>
    <n v="8.6999999999999993"/>
    <n v="135"/>
    <n v="3.6"/>
    <m/>
    <n v="0.84"/>
    <x v="31"/>
    <n v="1.1000000000000001"/>
    <x v="11"/>
    <x v="0"/>
    <x v="48"/>
    <n v="9.3000000000000007"/>
    <n v="10.230000000000002"/>
    <n v="0"/>
  </r>
  <r>
    <n v="377"/>
    <x v="340"/>
    <n v="5.0999999999999996"/>
    <n v="11.3"/>
    <n v="135"/>
    <n v="7.8"/>
    <m/>
    <n v="0.88"/>
    <x v="31"/>
    <n v="1.1000000000000001"/>
    <x v="11"/>
    <x v="0"/>
    <x v="48"/>
    <n v="6.6999999999999993"/>
    <n v="7.37"/>
    <n v="0"/>
  </r>
  <r>
    <n v="377"/>
    <x v="341"/>
    <n v="4"/>
    <n v="12.8"/>
    <n v="83"/>
    <n v="11.4"/>
    <m/>
    <n v="0.9"/>
    <x v="31"/>
    <n v="1.1000000000000001"/>
    <x v="11"/>
    <x v="0"/>
    <x v="49"/>
    <n v="5.1999999999999993"/>
    <n v="5.72"/>
    <n v="0"/>
  </r>
  <r>
    <n v="377"/>
    <x v="342"/>
    <n v="4.2"/>
    <n v="12.4"/>
    <n v="287"/>
    <n v="-0.1"/>
    <m/>
    <n v="0.81"/>
    <x v="31"/>
    <n v="1.1000000000000001"/>
    <x v="11"/>
    <x v="0"/>
    <x v="49"/>
    <n v="5.6"/>
    <n v="6.16"/>
    <n v="0"/>
  </r>
  <r>
    <n v="377"/>
    <x v="343"/>
    <n v="4.5"/>
    <n v="11.9"/>
    <n v="161"/>
    <n v="-0.1"/>
    <m/>
    <n v="0.84"/>
    <x v="31"/>
    <n v="1.1000000000000001"/>
    <x v="11"/>
    <x v="0"/>
    <x v="49"/>
    <n v="6.1"/>
    <n v="6.71"/>
    <n v="0"/>
  </r>
  <r>
    <n v="377"/>
    <x v="344"/>
    <n v="2.1"/>
    <n v="6.1"/>
    <n v="225"/>
    <n v="0"/>
    <m/>
    <n v="0.94"/>
    <x v="31"/>
    <n v="1.1000000000000001"/>
    <x v="11"/>
    <x v="0"/>
    <x v="49"/>
    <n v="11.9"/>
    <n v="13.090000000000002"/>
    <n v="0"/>
  </r>
  <r>
    <n v="377"/>
    <x v="345"/>
    <n v="2.1"/>
    <n v="7.4"/>
    <n v="90"/>
    <n v="0"/>
    <m/>
    <n v="0.92"/>
    <x v="31"/>
    <n v="1.1000000000000001"/>
    <x v="11"/>
    <x v="0"/>
    <x v="49"/>
    <n v="10.6"/>
    <n v="11.66"/>
    <n v="0"/>
  </r>
  <r>
    <n v="377"/>
    <x v="346"/>
    <n v="1.8"/>
    <n v="7.1"/>
    <n v="132"/>
    <n v="-0.1"/>
    <m/>
    <n v="0.94"/>
    <x v="31"/>
    <n v="1.1000000000000001"/>
    <x v="11"/>
    <x v="0"/>
    <x v="49"/>
    <n v="10.9"/>
    <n v="11.990000000000002"/>
    <n v="0"/>
  </r>
  <r>
    <n v="377"/>
    <x v="347"/>
    <n v="2.5"/>
    <n v="5.7"/>
    <n v="282"/>
    <n v="0"/>
    <m/>
    <n v="0.93"/>
    <x v="31"/>
    <n v="1.1000000000000001"/>
    <x v="11"/>
    <x v="0"/>
    <x v="49"/>
    <n v="12.3"/>
    <n v="13.530000000000001"/>
    <n v="0"/>
  </r>
  <r>
    <n v="377"/>
    <x v="348"/>
    <n v="2.6"/>
    <n v="4.5"/>
    <n v="374"/>
    <n v="-0.1"/>
    <m/>
    <n v="0.89"/>
    <x v="31"/>
    <n v="1.1000000000000001"/>
    <x v="11"/>
    <x v="0"/>
    <x v="50"/>
    <n v="13.5"/>
    <n v="14.850000000000001"/>
    <n v="0"/>
  </r>
  <r>
    <n v="377"/>
    <x v="349"/>
    <n v="1.9"/>
    <n v="7.1"/>
    <n v="192"/>
    <n v="-0.1"/>
    <m/>
    <n v="0.85"/>
    <x v="31"/>
    <n v="1.1000000000000001"/>
    <x v="11"/>
    <x v="0"/>
    <x v="50"/>
    <n v="10.9"/>
    <n v="11.990000000000002"/>
    <n v="0"/>
  </r>
  <r>
    <n v="377"/>
    <x v="350"/>
    <n v="2.8"/>
    <n v="8"/>
    <n v="188"/>
    <n v="0"/>
    <m/>
    <n v="0.86"/>
    <x v="31"/>
    <n v="1.1000000000000001"/>
    <x v="11"/>
    <x v="0"/>
    <x v="50"/>
    <n v="10"/>
    <n v="11"/>
    <n v="0"/>
  </r>
  <r>
    <n v="377"/>
    <x v="351"/>
    <n v="5.8"/>
    <n v="10.5"/>
    <n v="283"/>
    <n v="-0.1"/>
    <m/>
    <n v="0.74"/>
    <x v="31"/>
    <n v="1.1000000000000001"/>
    <x v="11"/>
    <x v="0"/>
    <x v="50"/>
    <n v="7.5"/>
    <n v="8.25"/>
    <n v="0"/>
  </r>
  <r>
    <n v="377"/>
    <x v="352"/>
    <n v="4.3"/>
    <n v="9.3000000000000007"/>
    <n v="192"/>
    <n v="0.5"/>
    <m/>
    <n v="0.86"/>
    <x v="31"/>
    <n v="1.1000000000000001"/>
    <x v="11"/>
    <x v="0"/>
    <x v="50"/>
    <n v="8.6999999999999993"/>
    <n v="9.57"/>
    <n v="0"/>
  </r>
  <r>
    <n v="377"/>
    <x v="353"/>
    <n v="1.5"/>
    <n v="4.7"/>
    <n v="242"/>
    <n v="-0.1"/>
    <m/>
    <n v="0.95"/>
    <x v="31"/>
    <n v="1.1000000000000001"/>
    <x v="11"/>
    <x v="0"/>
    <x v="50"/>
    <n v="13.3"/>
    <n v="14.630000000000003"/>
    <n v="0"/>
  </r>
  <r>
    <n v="377"/>
    <x v="354"/>
    <n v="2.2000000000000002"/>
    <n v="7.2"/>
    <n v="220"/>
    <n v="-0.1"/>
    <m/>
    <n v="0.91"/>
    <x v="31"/>
    <n v="1.1000000000000001"/>
    <x v="11"/>
    <x v="0"/>
    <x v="50"/>
    <n v="10.8"/>
    <n v="11.880000000000003"/>
    <n v="0"/>
  </r>
  <r>
    <n v="377"/>
    <x v="355"/>
    <n v="3.3"/>
    <n v="3.9"/>
    <n v="205"/>
    <n v="0"/>
    <m/>
    <n v="0.83"/>
    <x v="31"/>
    <n v="1.1000000000000001"/>
    <x v="11"/>
    <x v="0"/>
    <x v="51"/>
    <n v="14.1"/>
    <n v="15.510000000000002"/>
    <n v="0"/>
  </r>
  <r>
    <n v="377"/>
    <x v="356"/>
    <n v="5.3"/>
    <n v="4.9000000000000004"/>
    <n v="77"/>
    <n v="0"/>
    <m/>
    <n v="0.75"/>
    <x v="31"/>
    <n v="1.1000000000000001"/>
    <x v="11"/>
    <x v="0"/>
    <x v="51"/>
    <n v="13.1"/>
    <n v="14.41"/>
    <n v="0"/>
  </r>
  <r>
    <n v="377"/>
    <x v="357"/>
    <n v="7"/>
    <n v="0.3"/>
    <n v="435"/>
    <n v="0"/>
    <m/>
    <n v="0.71"/>
    <x v="31"/>
    <n v="1.1000000000000001"/>
    <x v="11"/>
    <x v="0"/>
    <x v="51"/>
    <n v="17.7"/>
    <n v="19.470000000000002"/>
    <n v="0"/>
  </r>
  <r>
    <n v="377"/>
    <x v="358"/>
    <n v="5.6"/>
    <n v="-2.7"/>
    <n v="328"/>
    <n v="0"/>
    <m/>
    <n v="0.7"/>
    <x v="31"/>
    <n v="1.1000000000000001"/>
    <x v="11"/>
    <x v="0"/>
    <x v="51"/>
    <n v="20.7"/>
    <n v="22.77"/>
    <n v="0"/>
  </r>
  <r>
    <n v="377"/>
    <x v="359"/>
    <n v="3.5"/>
    <n v="-1.7"/>
    <n v="412"/>
    <n v="0"/>
    <m/>
    <n v="0.8"/>
    <x v="31"/>
    <n v="1.1000000000000001"/>
    <x v="11"/>
    <x v="0"/>
    <x v="51"/>
    <n v="19.7"/>
    <n v="21.67"/>
    <n v="0"/>
  </r>
  <r>
    <n v="377"/>
    <x v="360"/>
    <n v="2.4"/>
    <n v="0.3"/>
    <n v="352"/>
    <n v="-0.1"/>
    <m/>
    <n v="0.81"/>
    <x v="31"/>
    <n v="1.1000000000000001"/>
    <x v="11"/>
    <x v="0"/>
    <x v="51"/>
    <n v="17.7"/>
    <n v="19.470000000000002"/>
    <n v="0"/>
  </r>
  <r>
    <n v="377"/>
    <x v="361"/>
    <n v="2"/>
    <n v="1.6"/>
    <n v="416"/>
    <n v="0"/>
    <m/>
    <n v="0.88"/>
    <x v="31"/>
    <n v="1.1000000000000001"/>
    <x v="11"/>
    <x v="0"/>
    <x v="51"/>
    <n v="16.399999999999999"/>
    <n v="18.04"/>
    <n v="0"/>
  </r>
  <r>
    <n v="377"/>
    <x v="362"/>
    <n v="1.6"/>
    <n v="0.6"/>
    <n v="120"/>
    <n v="0.1"/>
    <m/>
    <n v="0.97"/>
    <x v="31"/>
    <n v="1.1000000000000001"/>
    <x v="11"/>
    <x v="0"/>
    <x v="52"/>
    <n v="17.399999999999999"/>
    <n v="19.14"/>
    <n v="0"/>
  </r>
  <r>
    <n v="377"/>
    <x v="363"/>
    <n v="2"/>
    <n v="0.7"/>
    <n v="328"/>
    <n v="-0.1"/>
    <m/>
    <n v="0.88"/>
    <x v="31"/>
    <n v="1.1000000000000001"/>
    <x v="11"/>
    <x v="0"/>
    <x v="52"/>
    <n v="17.3"/>
    <n v="19.03"/>
    <n v="0"/>
  </r>
  <r>
    <n v="377"/>
    <x v="364"/>
    <n v="3.1"/>
    <n v="0.8"/>
    <n v="210"/>
    <n v="0.3"/>
    <m/>
    <n v="0.92"/>
    <x v="31"/>
    <n v="1.1000000000000001"/>
    <x v="11"/>
    <x v="0"/>
    <x v="52"/>
    <n v="17.2"/>
    <n v="18.920000000000002"/>
    <n v="0"/>
  </r>
  <r>
    <n v="377"/>
    <x v="365"/>
    <n v="7.3"/>
    <n v="3.3"/>
    <n v="87"/>
    <n v="1.3"/>
    <m/>
    <n v="0.81"/>
    <x v="31"/>
    <n v="1.1000000000000001"/>
    <x v="0"/>
    <x v="1"/>
    <x v="52"/>
    <n v="14.7"/>
    <n v="16.170000000000002"/>
    <n v="0"/>
  </r>
  <r>
    <n v="377"/>
    <x v="366"/>
    <n v="6.3"/>
    <n v="1.6"/>
    <n v="377"/>
    <n v="3.8"/>
    <m/>
    <n v="0.81"/>
    <x v="31"/>
    <n v="1.1000000000000001"/>
    <x v="0"/>
    <x v="1"/>
    <x v="52"/>
    <n v="16.399999999999999"/>
    <n v="18.04"/>
    <n v="0"/>
  </r>
  <r>
    <n v="377"/>
    <x v="367"/>
    <n v="5.5"/>
    <n v="0.2"/>
    <n v="249"/>
    <n v="3.1"/>
    <m/>
    <n v="0.89"/>
    <x v="31"/>
    <n v="1.1000000000000001"/>
    <x v="0"/>
    <x v="1"/>
    <x v="52"/>
    <n v="17.8"/>
    <n v="19.580000000000002"/>
    <n v="0"/>
  </r>
  <r>
    <n v="377"/>
    <x v="368"/>
    <n v="5.2"/>
    <n v="-0.9"/>
    <n v="464"/>
    <n v="0.6"/>
    <m/>
    <n v="0.83"/>
    <x v="31"/>
    <n v="1.1000000000000001"/>
    <x v="0"/>
    <x v="1"/>
    <x v="52"/>
    <n v="18.899999999999999"/>
    <n v="20.79"/>
    <n v="0"/>
  </r>
  <r>
    <n v="377"/>
    <x v="369"/>
    <n v="4.5"/>
    <n v="-1.7"/>
    <n v="231"/>
    <n v="0.3"/>
    <m/>
    <n v="0.82"/>
    <x v="31"/>
    <n v="1.1000000000000001"/>
    <x v="0"/>
    <x v="1"/>
    <x v="53"/>
    <n v="19.7"/>
    <n v="21.67"/>
    <n v="0"/>
  </r>
  <r>
    <n v="377"/>
    <x v="370"/>
    <n v="3.3"/>
    <n v="-1.5"/>
    <n v="263"/>
    <n v="0.2"/>
    <m/>
    <n v="0.91"/>
    <x v="31"/>
    <n v="1.1000000000000001"/>
    <x v="0"/>
    <x v="1"/>
    <x v="53"/>
    <n v="19.5"/>
    <n v="21.450000000000003"/>
    <n v="0"/>
  </r>
  <r>
    <n v="377"/>
    <x v="371"/>
    <n v="7.1"/>
    <n v="-0.4"/>
    <n v="189"/>
    <n v="10.6"/>
    <m/>
    <n v="0.83"/>
    <x v="31"/>
    <n v="1.1000000000000001"/>
    <x v="0"/>
    <x v="1"/>
    <x v="53"/>
    <n v="18.399999999999999"/>
    <n v="20.239999999999998"/>
    <n v="0"/>
  </r>
  <r>
    <n v="377"/>
    <x v="372"/>
    <n v="3.2"/>
    <n v="1"/>
    <n v="278"/>
    <n v="8.4"/>
    <m/>
    <n v="0.92"/>
    <x v="31"/>
    <n v="1.1000000000000001"/>
    <x v="0"/>
    <x v="1"/>
    <x v="53"/>
    <n v="17"/>
    <n v="18.700000000000003"/>
    <n v="0"/>
  </r>
  <r>
    <n v="377"/>
    <x v="373"/>
    <n v="6.8"/>
    <n v="3.4"/>
    <n v="59"/>
    <n v="13.5"/>
    <m/>
    <n v="0.89"/>
    <x v="31"/>
    <n v="1.1000000000000001"/>
    <x v="0"/>
    <x v="1"/>
    <x v="53"/>
    <n v="14.6"/>
    <n v="16.060000000000002"/>
    <n v="0"/>
  </r>
  <r>
    <n v="377"/>
    <x v="374"/>
    <n v="3.1"/>
    <n v="-2.2999999999999998"/>
    <n v="123"/>
    <n v="1.3"/>
    <m/>
    <n v="0.84"/>
    <x v="31"/>
    <n v="1.1000000000000001"/>
    <x v="0"/>
    <x v="1"/>
    <x v="53"/>
    <n v="20.3"/>
    <n v="22.330000000000002"/>
    <n v="0"/>
  </r>
  <r>
    <n v="377"/>
    <x v="375"/>
    <n v="2.9"/>
    <n v="-2"/>
    <n v="129"/>
    <n v="-0.1"/>
    <m/>
    <n v="0.85"/>
    <x v="31"/>
    <n v="1.1000000000000001"/>
    <x v="0"/>
    <x v="1"/>
    <x v="53"/>
    <n v="20"/>
    <n v="22"/>
    <n v="0"/>
  </r>
  <r>
    <n v="377"/>
    <x v="376"/>
    <n v="4.5"/>
    <n v="5.7"/>
    <n v="128"/>
    <n v="10.5"/>
    <m/>
    <n v="0.91"/>
    <x v="31"/>
    <n v="1.1000000000000001"/>
    <x v="0"/>
    <x v="1"/>
    <x v="54"/>
    <n v="12.3"/>
    <n v="13.530000000000001"/>
    <n v="0"/>
  </r>
  <r>
    <n v="377"/>
    <x v="377"/>
    <n v="3.9"/>
    <n v="9.3000000000000007"/>
    <n v="169"/>
    <n v="0.4"/>
    <m/>
    <n v="0.85"/>
    <x v="31"/>
    <n v="1.1000000000000001"/>
    <x v="0"/>
    <x v="1"/>
    <x v="54"/>
    <n v="8.6999999999999993"/>
    <n v="9.57"/>
    <n v="0"/>
  </r>
  <r>
    <n v="377"/>
    <x v="378"/>
    <n v="2.8"/>
    <n v="8"/>
    <n v="101"/>
    <n v="3.2"/>
    <m/>
    <n v="0.93"/>
    <x v="31"/>
    <n v="1.1000000000000001"/>
    <x v="0"/>
    <x v="1"/>
    <x v="54"/>
    <n v="10"/>
    <n v="11"/>
    <n v="0"/>
  </r>
  <r>
    <n v="377"/>
    <x v="379"/>
    <n v="4.8"/>
    <n v="9.8000000000000007"/>
    <n v="171"/>
    <n v="0.8"/>
    <m/>
    <n v="0.83"/>
    <x v="31"/>
    <n v="1.1000000000000001"/>
    <x v="0"/>
    <x v="1"/>
    <x v="54"/>
    <n v="8.1999999999999993"/>
    <n v="9.02"/>
    <n v="0"/>
  </r>
  <r>
    <n v="377"/>
    <x v="380"/>
    <n v="3.6"/>
    <n v="9.1"/>
    <n v="184"/>
    <n v="0.4"/>
    <m/>
    <n v="0.86"/>
    <x v="31"/>
    <n v="1.1000000000000001"/>
    <x v="0"/>
    <x v="1"/>
    <x v="54"/>
    <n v="8.9"/>
    <n v="9.7900000000000009"/>
    <n v="0"/>
  </r>
  <r>
    <n v="377"/>
    <x v="381"/>
    <n v="1.8"/>
    <n v="6.9"/>
    <n v="455"/>
    <n v="0.1"/>
    <m/>
    <n v="0.89"/>
    <x v="31"/>
    <n v="1.1000000000000001"/>
    <x v="0"/>
    <x v="1"/>
    <x v="54"/>
    <n v="11.1"/>
    <n v="12.21"/>
    <n v="0"/>
  </r>
  <r>
    <n v="377"/>
    <x v="382"/>
    <n v="2.4"/>
    <n v="2.4"/>
    <n v="479"/>
    <n v="0"/>
    <m/>
    <n v="0.89"/>
    <x v="31"/>
    <n v="1.1000000000000001"/>
    <x v="0"/>
    <x v="1"/>
    <x v="54"/>
    <n v="15.6"/>
    <n v="17.16"/>
    <n v="0"/>
  </r>
  <r>
    <n v="377"/>
    <x v="383"/>
    <n v="1.5"/>
    <n v="1.1000000000000001"/>
    <n v="359"/>
    <n v="0"/>
    <m/>
    <n v="0.91"/>
    <x v="31"/>
    <n v="1.1000000000000001"/>
    <x v="0"/>
    <x v="1"/>
    <x v="55"/>
    <n v="16.899999999999999"/>
    <n v="18.59"/>
    <n v="0"/>
  </r>
  <r>
    <n v="377"/>
    <x v="384"/>
    <n v="2.4"/>
    <n v="1.4"/>
    <n v="425"/>
    <n v="0"/>
    <m/>
    <n v="0.9"/>
    <x v="31"/>
    <n v="1.1000000000000001"/>
    <x v="0"/>
    <x v="1"/>
    <x v="55"/>
    <n v="16.600000000000001"/>
    <n v="18.260000000000002"/>
    <n v="0"/>
  </r>
  <r>
    <n v="377"/>
    <x v="385"/>
    <n v="3.1"/>
    <n v="3.9"/>
    <n v="417"/>
    <n v="0"/>
    <m/>
    <n v="0.79"/>
    <x v="31"/>
    <n v="1.1000000000000001"/>
    <x v="0"/>
    <x v="1"/>
    <x v="55"/>
    <n v="14.1"/>
    <n v="15.510000000000002"/>
    <n v="0"/>
  </r>
  <r>
    <n v="377"/>
    <x v="386"/>
    <n v="2.7"/>
    <n v="3.3"/>
    <n v="458"/>
    <n v="-0.1"/>
    <m/>
    <n v="0.75"/>
    <x v="31"/>
    <n v="1.1000000000000001"/>
    <x v="0"/>
    <x v="1"/>
    <x v="55"/>
    <n v="14.7"/>
    <n v="16.170000000000002"/>
    <n v="0"/>
  </r>
  <r>
    <n v="377"/>
    <x v="387"/>
    <n v="3.5"/>
    <n v="5.4"/>
    <n v="439"/>
    <n v="-0.1"/>
    <m/>
    <n v="0.78"/>
    <x v="31"/>
    <n v="1.1000000000000001"/>
    <x v="0"/>
    <x v="1"/>
    <x v="55"/>
    <n v="12.6"/>
    <n v="13.860000000000001"/>
    <n v="0"/>
  </r>
  <r>
    <n v="377"/>
    <x v="388"/>
    <n v="2.5"/>
    <n v="4.0999999999999996"/>
    <n v="528"/>
    <n v="-0.1"/>
    <m/>
    <n v="0.82"/>
    <x v="31"/>
    <n v="1.1000000000000001"/>
    <x v="0"/>
    <x v="1"/>
    <x v="55"/>
    <n v="13.9"/>
    <n v="15.290000000000001"/>
    <n v="0"/>
  </r>
  <r>
    <n v="377"/>
    <x v="389"/>
    <n v="2.1"/>
    <n v="-0.4"/>
    <n v="304"/>
    <n v="0"/>
    <m/>
    <n v="0.83"/>
    <x v="31"/>
    <n v="1.1000000000000001"/>
    <x v="0"/>
    <x v="1"/>
    <x v="55"/>
    <n v="18.399999999999999"/>
    <n v="20.239999999999998"/>
    <n v="0"/>
  </r>
  <r>
    <n v="377"/>
    <x v="390"/>
    <n v="2.6"/>
    <n v="-0.9"/>
    <n v="94"/>
    <n v="0"/>
    <m/>
    <n v="0.93"/>
    <x v="31"/>
    <n v="1.1000000000000001"/>
    <x v="0"/>
    <x v="1"/>
    <x v="56"/>
    <n v="18.899999999999999"/>
    <n v="20.79"/>
    <n v="0"/>
  </r>
  <r>
    <n v="377"/>
    <x v="391"/>
    <n v="3.1"/>
    <n v="2.8"/>
    <n v="211"/>
    <n v="4.4000000000000004"/>
    <m/>
    <n v="0.89"/>
    <x v="31"/>
    <n v="1.1000000000000001"/>
    <x v="0"/>
    <x v="1"/>
    <x v="56"/>
    <n v="15.2"/>
    <n v="16.72"/>
    <n v="0"/>
  </r>
  <r>
    <n v="377"/>
    <x v="392"/>
    <n v="2.1"/>
    <n v="3.5"/>
    <n v="115"/>
    <n v="0.1"/>
    <m/>
    <n v="0.96"/>
    <x v="31"/>
    <n v="1.1000000000000001"/>
    <x v="0"/>
    <x v="1"/>
    <x v="56"/>
    <n v="14.5"/>
    <n v="15.950000000000001"/>
    <n v="0"/>
  </r>
  <r>
    <n v="377"/>
    <x v="393"/>
    <n v="1.2"/>
    <n v="0.7"/>
    <n v="104"/>
    <n v="0.7"/>
    <m/>
    <n v="0.94"/>
    <x v="31"/>
    <n v="1.1000000000000001"/>
    <x v="0"/>
    <x v="1"/>
    <x v="56"/>
    <n v="17.3"/>
    <n v="19.03"/>
    <n v="0"/>
  </r>
  <r>
    <n v="377"/>
    <x v="394"/>
    <n v="4"/>
    <n v="3"/>
    <n v="580"/>
    <n v="-0.1"/>
    <m/>
    <n v="0.88"/>
    <x v="31"/>
    <n v="1.1000000000000001"/>
    <x v="0"/>
    <x v="1"/>
    <x v="56"/>
    <n v="15"/>
    <n v="16.5"/>
    <n v="0"/>
  </r>
  <r>
    <n v="377"/>
    <x v="395"/>
    <n v="2.8"/>
    <n v="5.6"/>
    <n v="365"/>
    <n v="0.6"/>
    <m/>
    <n v="0.9"/>
    <x v="31"/>
    <n v="1.1000000000000001"/>
    <x v="0"/>
    <x v="1"/>
    <x v="56"/>
    <n v="12.4"/>
    <n v="13.640000000000002"/>
    <n v="0"/>
  </r>
  <r>
    <n v="380"/>
    <x v="0"/>
    <n v="9.6999999999999993"/>
    <n v="5.6"/>
    <n v="91"/>
    <n v="8.5"/>
    <n v="1013.8"/>
    <n v="0.87"/>
    <x v="32"/>
    <n v="1.1000000000000001"/>
    <x v="0"/>
    <x v="0"/>
    <x v="0"/>
    <n v="12.4"/>
    <n v="13.640000000000002"/>
    <n v="0"/>
  </r>
  <r>
    <n v="380"/>
    <x v="1"/>
    <n v="2.8"/>
    <n v="2"/>
    <n v="199"/>
    <n v="7.5"/>
    <n v="1015.1"/>
    <n v="0.97"/>
    <x v="32"/>
    <n v="1.1000000000000001"/>
    <x v="0"/>
    <x v="0"/>
    <x v="0"/>
    <n v="16"/>
    <n v="17.600000000000001"/>
    <n v="0"/>
  </r>
  <r>
    <n v="380"/>
    <x v="2"/>
    <n v="4.2"/>
    <n v="1.3"/>
    <n v="375"/>
    <n v="-0.1"/>
    <n v="1020.8"/>
    <n v="0.88"/>
    <x v="32"/>
    <n v="1.1000000000000001"/>
    <x v="0"/>
    <x v="0"/>
    <x v="0"/>
    <n v="16.7"/>
    <n v="18.37"/>
    <n v="0"/>
  </r>
  <r>
    <n v="380"/>
    <x v="3"/>
    <n v="3"/>
    <n v="1.2"/>
    <n v="261"/>
    <n v="-0.1"/>
    <n v="1017.8"/>
    <n v="0.89"/>
    <x v="32"/>
    <n v="1.1000000000000001"/>
    <x v="0"/>
    <x v="0"/>
    <x v="0"/>
    <n v="16.8"/>
    <n v="18.480000000000004"/>
    <n v="0"/>
  </r>
  <r>
    <n v="380"/>
    <x v="4"/>
    <n v="6.2"/>
    <n v="6.9"/>
    <n v="53"/>
    <n v="22.4"/>
    <n v="995.9"/>
    <n v="0.94"/>
    <x v="32"/>
    <n v="1.1000000000000001"/>
    <x v="0"/>
    <x v="0"/>
    <x v="0"/>
    <n v="11.1"/>
    <n v="12.21"/>
    <n v="0"/>
  </r>
  <r>
    <n v="380"/>
    <x v="5"/>
    <n v="9.4"/>
    <n v="8.5"/>
    <n v="169"/>
    <n v="9.1999999999999993"/>
    <n v="989"/>
    <n v="0.82"/>
    <x v="32"/>
    <n v="1.1000000000000001"/>
    <x v="0"/>
    <x v="0"/>
    <x v="1"/>
    <n v="9.5"/>
    <n v="10.450000000000001"/>
    <n v="0"/>
  </r>
  <r>
    <n v="380"/>
    <x v="6"/>
    <n v="5.6"/>
    <n v="3.3"/>
    <n v="120"/>
    <n v="8.1"/>
    <n v="1000.1"/>
    <n v="0.9"/>
    <x v="32"/>
    <n v="1.1000000000000001"/>
    <x v="0"/>
    <x v="0"/>
    <x v="1"/>
    <n v="14.7"/>
    <n v="16.170000000000002"/>
    <n v="0"/>
  </r>
  <r>
    <n v="380"/>
    <x v="7"/>
    <n v="4.3"/>
    <n v="1.9"/>
    <n v="213"/>
    <n v="12.2"/>
    <n v="1002.1"/>
    <n v="0.93"/>
    <x v="32"/>
    <n v="1.1000000000000001"/>
    <x v="0"/>
    <x v="0"/>
    <x v="1"/>
    <n v="16.100000000000001"/>
    <n v="17.710000000000004"/>
    <n v="0"/>
  </r>
  <r>
    <n v="380"/>
    <x v="8"/>
    <n v="4.2"/>
    <n v="0.3"/>
    <n v="160"/>
    <n v="11.9"/>
    <n v="1004.8"/>
    <n v="0.96"/>
    <x v="32"/>
    <n v="1.1000000000000001"/>
    <x v="0"/>
    <x v="0"/>
    <x v="1"/>
    <n v="17.7"/>
    <n v="19.470000000000002"/>
    <n v="0"/>
  </r>
  <r>
    <n v="380"/>
    <x v="9"/>
    <n v="4"/>
    <n v="-0.1"/>
    <n v="404"/>
    <n v="-0.1"/>
    <n v="1019.6"/>
    <n v="0.9"/>
    <x v="32"/>
    <n v="1.1000000000000001"/>
    <x v="0"/>
    <x v="0"/>
    <x v="1"/>
    <n v="18.100000000000001"/>
    <n v="19.910000000000004"/>
    <n v="0"/>
  </r>
  <r>
    <n v="380"/>
    <x v="10"/>
    <n v="2.8"/>
    <n v="-0.8"/>
    <n v="239"/>
    <n v="0.2"/>
    <n v="1028.5"/>
    <n v="0.99"/>
    <x v="32"/>
    <n v="1.1000000000000001"/>
    <x v="0"/>
    <x v="0"/>
    <x v="1"/>
    <n v="18.8"/>
    <n v="20.680000000000003"/>
    <n v="0"/>
  </r>
  <r>
    <n v="380"/>
    <x v="11"/>
    <n v="1.6"/>
    <n v="1"/>
    <n v="265"/>
    <n v="-0.1"/>
    <n v="1039.4000000000001"/>
    <n v="0.93"/>
    <x v="32"/>
    <n v="1.1000000000000001"/>
    <x v="0"/>
    <x v="0"/>
    <x v="1"/>
    <n v="17"/>
    <n v="18.700000000000003"/>
    <n v="0"/>
  </r>
  <r>
    <n v="380"/>
    <x v="12"/>
    <n v="1.5"/>
    <n v="-2.2000000000000002"/>
    <n v="653"/>
    <n v="0"/>
    <n v="1041.3"/>
    <n v="0.88"/>
    <x v="32"/>
    <n v="1.1000000000000001"/>
    <x v="0"/>
    <x v="0"/>
    <x v="2"/>
    <n v="20.2"/>
    <n v="22.220000000000002"/>
    <n v="0"/>
  </r>
  <r>
    <n v="380"/>
    <x v="13"/>
    <n v="3.8"/>
    <n v="-1"/>
    <n v="448"/>
    <n v="0.3"/>
    <n v="1035.8"/>
    <n v="0.8"/>
    <x v="32"/>
    <n v="1.1000000000000001"/>
    <x v="0"/>
    <x v="0"/>
    <x v="2"/>
    <n v="19"/>
    <n v="20.900000000000002"/>
    <n v="0"/>
  </r>
  <r>
    <n v="380"/>
    <x v="14"/>
    <n v="2.1"/>
    <n v="2.2000000000000002"/>
    <n v="196"/>
    <n v="0.4"/>
    <n v="1034.5"/>
    <n v="0.99"/>
    <x v="32"/>
    <n v="1.1000000000000001"/>
    <x v="0"/>
    <x v="0"/>
    <x v="2"/>
    <n v="15.8"/>
    <n v="17.380000000000003"/>
    <n v="0"/>
  </r>
  <r>
    <n v="380"/>
    <x v="15"/>
    <n v="1.5"/>
    <n v="0.8"/>
    <n v="152"/>
    <n v="0"/>
    <n v="1036.8"/>
    <n v="0.99"/>
    <x v="32"/>
    <n v="1.1000000000000001"/>
    <x v="0"/>
    <x v="0"/>
    <x v="2"/>
    <n v="17.2"/>
    <n v="18.920000000000002"/>
    <n v="0"/>
  </r>
  <r>
    <n v="380"/>
    <x v="16"/>
    <n v="1.4"/>
    <n v="-1.7"/>
    <n v="167"/>
    <n v="-0.1"/>
    <n v="1037.2"/>
    <n v="0.99"/>
    <x v="32"/>
    <n v="1.1000000000000001"/>
    <x v="0"/>
    <x v="0"/>
    <x v="2"/>
    <n v="19.7"/>
    <n v="21.67"/>
    <n v="0"/>
  </r>
  <r>
    <n v="380"/>
    <x v="17"/>
    <n v="2.2999999999999998"/>
    <n v="-1"/>
    <n v="143"/>
    <n v="0"/>
    <n v="1030.8"/>
    <n v="0.99"/>
    <x v="32"/>
    <n v="1.1000000000000001"/>
    <x v="0"/>
    <x v="0"/>
    <x v="2"/>
    <n v="19"/>
    <n v="20.900000000000002"/>
    <n v="0"/>
  </r>
  <r>
    <n v="380"/>
    <x v="18"/>
    <n v="1.2"/>
    <n v="-2"/>
    <n v="135"/>
    <n v="0"/>
    <n v="1023.2"/>
    <n v="0.99"/>
    <x v="32"/>
    <n v="1.1000000000000001"/>
    <x v="0"/>
    <x v="0"/>
    <x v="2"/>
    <n v="20"/>
    <n v="22"/>
    <n v="0"/>
  </r>
  <r>
    <n v="380"/>
    <x v="19"/>
    <n v="1.4"/>
    <n v="-1.3"/>
    <n v="148"/>
    <n v="0"/>
    <n v="1020"/>
    <n v="0.98"/>
    <x v="32"/>
    <n v="1.1000000000000001"/>
    <x v="0"/>
    <x v="0"/>
    <x v="3"/>
    <n v="19.3"/>
    <n v="21.230000000000004"/>
    <n v="0"/>
  </r>
  <r>
    <n v="380"/>
    <x v="20"/>
    <n v="1.9"/>
    <n v="0.4"/>
    <n v="430"/>
    <n v="0"/>
    <n v="1016.2"/>
    <n v="0.92"/>
    <x v="32"/>
    <n v="1.1000000000000001"/>
    <x v="0"/>
    <x v="0"/>
    <x v="3"/>
    <n v="17.600000000000001"/>
    <n v="19.360000000000003"/>
    <n v="0"/>
  </r>
  <r>
    <n v="380"/>
    <x v="21"/>
    <n v="2.8"/>
    <n v="5.5"/>
    <n v="190"/>
    <n v="8.4"/>
    <n v="1004.2"/>
    <n v="0.83"/>
    <x v="32"/>
    <n v="1.1000000000000001"/>
    <x v="0"/>
    <x v="0"/>
    <x v="3"/>
    <n v="12.5"/>
    <n v="13.750000000000002"/>
    <n v="0"/>
  </r>
  <r>
    <n v="380"/>
    <x v="22"/>
    <n v="5.8"/>
    <n v="4.9000000000000004"/>
    <n v="236"/>
    <n v="4.0999999999999996"/>
    <n v="1006"/>
    <n v="0.88"/>
    <x v="32"/>
    <n v="1.1000000000000001"/>
    <x v="0"/>
    <x v="0"/>
    <x v="3"/>
    <n v="13.1"/>
    <n v="14.41"/>
    <n v="0"/>
  </r>
  <r>
    <n v="380"/>
    <x v="23"/>
    <n v="6.7"/>
    <n v="7.4"/>
    <n v="118"/>
    <n v="9.1"/>
    <n v="1004.1"/>
    <n v="0.89"/>
    <x v="32"/>
    <n v="1.1000000000000001"/>
    <x v="0"/>
    <x v="0"/>
    <x v="3"/>
    <n v="10.6"/>
    <n v="11.66"/>
    <n v="0"/>
  </r>
  <r>
    <n v="380"/>
    <x v="24"/>
    <n v="4.5999999999999996"/>
    <n v="8"/>
    <n v="162"/>
    <n v="17.600000000000001"/>
    <n v="1004.6"/>
    <n v="0.95"/>
    <x v="32"/>
    <n v="1.1000000000000001"/>
    <x v="0"/>
    <x v="0"/>
    <x v="3"/>
    <n v="10"/>
    <n v="11"/>
    <n v="0"/>
  </r>
  <r>
    <n v="380"/>
    <x v="25"/>
    <n v="5.4"/>
    <n v="4.4000000000000004"/>
    <n v="348"/>
    <n v="4.4000000000000004"/>
    <n v="1003.7"/>
    <n v="0.87"/>
    <x v="32"/>
    <n v="1.1000000000000001"/>
    <x v="0"/>
    <x v="0"/>
    <x v="3"/>
    <n v="13.6"/>
    <n v="14.96"/>
    <n v="0"/>
  </r>
  <r>
    <n v="380"/>
    <x v="26"/>
    <n v="7.7"/>
    <n v="9.6999999999999993"/>
    <n v="496"/>
    <n v="0.2"/>
    <n v="991.6"/>
    <n v="0.75"/>
    <x v="32"/>
    <n v="1.1000000000000001"/>
    <x v="0"/>
    <x v="0"/>
    <x v="4"/>
    <n v="8.3000000000000007"/>
    <n v="9.1300000000000008"/>
    <n v="0"/>
  </r>
  <r>
    <n v="380"/>
    <x v="27"/>
    <n v="7.7"/>
    <n v="7.8"/>
    <n v="371"/>
    <n v="0.3"/>
    <n v="992.6"/>
    <n v="0.79"/>
    <x v="32"/>
    <n v="1.1000000000000001"/>
    <x v="0"/>
    <x v="0"/>
    <x v="4"/>
    <n v="10.199999999999999"/>
    <n v="11.22"/>
    <n v="0"/>
  </r>
  <r>
    <n v="380"/>
    <x v="28"/>
    <n v="5"/>
    <n v="7"/>
    <n v="255"/>
    <n v="2.6"/>
    <n v="1004.5"/>
    <n v="0.86"/>
    <x v="32"/>
    <n v="1.1000000000000001"/>
    <x v="0"/>
    <x v="0"/>
    <x v="4"/>
    <n v="11"/>
    <n v="12.100000000000001"/>
    <n v="0"/>
  </r>
  <r>
    <n v="380"/>
    <x v="29"/>
    <n v="2.2999999999999998"/>
    <n v="4.9000000000000004"/>
    <n v="129"/>
    <n v="7.1"/>
    <n v="1016.6"/>
    <n v="0.97"/>
    <x v="32"/>
    <n v="1.1000000000000001"/>
    <x v="0"/>
    <x v="0"/>
    <x v="4"/>
    <n v="13.1"/>
    <n v="14.41"/>
    <n v="0"/>
  </r>
  <r>
    <n v="380"/>
    <x v="30"/>
    <n v="2.9"/>
    <n v="2.7"/>
    <n v="560"/>
    <n v="0"/>
    <n v="1028.9000000000001"/>
    <n v="0.91"/>
    <x v="32"/>
    <n v="1.1000000000000001"/>
    <x v="0"/>
    <x v="0"/>
    <x v="4"/>
    <n v="15.3"/>
    <n v="16.830000000000002"/>
    <n v="0"/>
  </r>
  <r>
    <n v="380"/>
    <x v="31"/>
    <n v="2.7"/>
    <n v="0.8"/>
    <n v="822"/>
    <n v="0"/>
    <n v="1030.9000000000001"/>
    <n v="0.83"/>
    <x v="32"/>
    <n v="1.1000000000000001"/>
    <x v="1"/>
    <x v="0"/>
    <x v="4"/>
    <n v="17.2"/>
    <n v="18.920000000000002"/>
    <n v="0"/>
  </r>
  <r>
    <n v="380"/>
    <x v="32"/>
    <n v="1.5"/>
    <n v="0"/>
    <n v="892"/>
    <n v="0"/>
    <n v="1025.7"/>
    <n v="0.82"/>
    <x v="32"/>
    <n v="1.1000000000000001"/>
    <x v="1"/>
    <x v="0"/>
    <x v="4"/>
    <n v="18"/>
    <n v="19.8"/>
    <n v="0"/>
  </r>
  <r>
    <n v="380"/>
    <x v="33"/>
    <n v="2.6"/>
    <n v="1"/>
    <n v="826"/>
    <n v="0"/>
    <n v="1027.8"/>
    <n v="0.86"/>
    <x v="32"/>
    <n v="1.1000000000000001"/>
    <x v="1"/>
    <x v="0"/>
    <x v="5"/>
    <n v="17"/>
    <n v="18.700000000000003"/>
    <n v="0"/>
  </r>
  <r>
    <n v="380"/>
    <x v="34"/>
    <n v="4.5"/>
    <n v="1.5"/>
    <n v="712"/>
    <n v="0"/>
    <n v="1028.8"/>
    <n v="0.84"/>
    <x v="32"/>
    <n v="1.1000000000000001"/>
    <x v="1"/>
    <x v="0"/>
    <x v="5"/>
    <n v="16.5"/>
    <n v="18.150000000000002"/>
    <n v="0"/>
  </r>
  <r>
    <n v="380"/>
    <x v="35"/>
    <n v="3.1"/>
    <n v="3.1"/>
    <n v="179"/>
    <n v="-0.1"/>
    <n v="1038.5"/>
    <n v="0.98"/>
    <x v="32"/>
    <n v="1.1000000000000001"/>
    <x v="1"/>
    <x v="0"/>
    <x v="5"/>
    <n v="14.9"/>
    <n v="16.39"/>
    <n v="0"/>
  </r>
  <r>
    <n v="380"/>
    <x v="36"/>
    <n v="4.5"/>
    <n v="3.5"/>
    <n v="220"/>
    <n v="0"/>
    <n v="1039.7"/>
    <n v="0.93"/>
    <x v="32"/>
    <n v="1.1000000000000001"/>
    <x v="1"/>
    <x v="0"/>
    <x v="5"/>
    <n v="14.5"/>
    <n v="15.950000000000001"/>
    <n v="0"/>
  </r>
  <r>
    <n v="380"/>
    <x v="37"/>
    <n v="6.3"/>
    <n v="3.2"/>
    <n v="199"/>
    <n v="0"/>
    <n v="1025.3"/>
    <n v="0.77"/>
    <x v="32"/>
    <n v="1.1000000000000001"/>
    <x v="1"/>
    <x v="0"/>
    <x v="5"/>
    <n v="14.8"/>
    <n v="16.28"/>
    <n v="0"/>
  </r>
  <r>
    <n v="380"/>
    <x v="38"/>
    <n v="3"/>
    <n v="4.7"/>
    <n v="543"/>
    <n v="0"/>
    <n v="1021.2"/>
    <n v="0.76"/>
    <x v="32"/>
    <n v="1.1000000000000001"/>
    <x v="1"/>
    <x v="0"/>
    <x v="5"/>
    <n v="13.3"/>
    <n v="14.630000000000003"/>
    <n v="0"/>
  </r>
  <r>
    <n v="380"/>
    <x v="39"/>
    <n v="2"/>
    <n v="4.2"/>
    <n v="373"/>
    <n v="-0.1"/>
    <n v="1027.5999999999999"/>
    <n v="0.89"/>
    <x v="32"/>
    <n v="1.1000000000000001"/>
    <x v="1"/>
    <x v="0"/>
    <x v="5"/>
    <n v="13.8"/>
    <n v="15.180000000000001"/>
    <n v="0"/>
  </r>
  <r>
    <n v="380"/>
    <x v="40"/>
    <n v="5.3"/>
    <n v="2.5"/>
    <n v="202"/>
    <n v="3"/>
    <n v="1021.7"/>
    <n v="0.89"/>
    <x v="32"/>
    <n v="1.1000000000000001"/>
    <x v="1"/>
    <x v="0"/>
    <x v="6"/>
    <n v="15.5"/>
    <n v="17.05"/>
    <n v="0"/>
  </r>
  <r>
    <n v="380"/>
    <x v="41"/>
    <n v="4.3"/>
    <n v="4"/>
    <n v="258"/>
    <n v="2.2999999999999998"/>
    <n v="1018.2"/>
    <n v="0.85"/>
    <x v="32"/>
    <n v="1.1000000000000001"/>
    <x v="1"/>
    <x v="0"/>
    <x v="6"/>
    <n v="14"/>
    <n v="15.400000000000002"/>
    <n v="0"/>
  </r>
  <r>
    <n v="380"/>
    <x v="42"/>
    <n v="1.9"/>
    <n v="3.2"/>
    <n v="548"/>
    <n v="0"/>
    <n v="1018.2"/>
    <n v="0.87"/>
    <x v="32"/>
    <n v="1.1000000000000001"/>
    <x v="1"/>
    <x v="0"/>
    <x v="6"/>
    <n v="14.8"/>
    <n v="16.28"/>
    <n v="0"/>
  </r>
  <r>
    <n v="380"/>
    <x v="43"/>
    <n v="3.2"/>
    <n v="0.3"/>
    <n v="100"/>
    <n v="0.3"/>
    <n v="1021.2"/>
    <n v="0.93"/>
    <x v="32"/>
    <n v="1.1000000000000001"/>
    <x v="1"/>
    <x v="0"/>
    <x v="6"/>
    <n v="17.7"/>
    <n v="19.470000000000002"/>
    <n v="0"/>
  </r>
  <r>
    <n v="380"/>
    <x v="44"/>
    <n v="1.7"/>
    <n v="-0.5"/>
    <n v="270"/>
    <n v="0"/>
    <n v="1027.5999999999999"/>
    <n v="0.91"/>
    <x v="32"/>
    <n v="1.1000000000000001"/>
    <x v="1"/>
    <x v="0"/>
    <x v="6"/>
    <n v="18.5"/>
    <n v="20.350000000000001"/>
    <n v="0"/>
  </r>
  <r>
    <n v="380"/>
    <x v="45"/>
    <n v="2.8"/>
    <n v="0.7"/>
    <n v="396"/>
    <n v="0"/>
    <n v="1023.4"/>
    <n v="0.73"/>
    <x v="32"/>
    <n v="1.1000000000000001"/>
    <x v="1"/>
    <x v="0"/>
    <x v="6"/>
    <n v="17.3"/>
    <n v="19.03"/>
    <n v="0"/>
  </r>
  <r>
    <n v="380"/>
    <x v="46"/>
    <n v="4.4000000000000004"/>
    <n v="-0.4"/>
    <n v="850"/>
    <n v="-0.1"/>
    <n v="1021.5"/>
    <n v="0.76"/>
    <x v="32"/>
    <n v="1.1000000000000001"/>
    <x v="1"/>
    <x v="0"/>
    <x v="6"/>
    <n v="18.399999999999999"/>
    <n v="20.239999999999998"/>
    <n v="0"/>
  </r>
  <r>
    <n v="380"/>
    <x v="47"/>
    <n v="3.8"/>
    <n v="-1.4"/>
    <n v="1115"/>
    <n v="0"/>
    <n v="1023.7"/>
    <n v="0.74"/>
    <x v="32"/>
    <n v="1.1000000000000001"/>
    <x v="1"/>
    <x v="0"/>
    <x v="7"/>
    <n v="19.399999999999999"/>
    <n v="21.34"/>
    <n v="0"/>
  </r>
  <r>
    <n v="380"/>
    <x v="48"/>
    <n v="4.7"/>
    <n v="-0.8"/>
    <n v="1084"/>
    <n v="0"/>
    <n v="1024.3"/>
    <n v="0.68"/>
    <x v="32"/>
    <n v="1.1000000000000001"/>
    <x v="1"/>
    <x v="0"/>
    <x v="7"/>
    <n v="18.8"/>
    <n v="20.680000000000003"/>
    <n v="0"/>
  </r>
  <r>
    <n v="380"/>
    <x v="49"/>
    <n v="3.7"/>
    <n v="1.9"/>
    <n v="863"/>
    <n v="0"/>
    <n v="1021.4"/>
    <n v="0.62"/>
    <x v="32"/>
    <n v="1.1000000000000001"/>
    <x v="1"/>
    <x v="0"/>
    <x v="7"/>
    <n v="16.100000000000001"/>
    <n v="17.710000000000004"/>
    <n v="0"/>
  </r>
  <r>
    <n v="380"/>
    <x v="50"/>
    <n v="4.9000000000000004"/>
    <n v="9"/>
    <n v="525"/>
    <n v="-0.1"/>
    <n v="1021.5"/>
    <n v="0.8"/>
    <x v="32"/>
    <n v="1.1000000000000001"/>
    <x v="1"/>
    <x v="0"/>
    <x v="7"/>
    <n v="9"/>
    <n v="9.9"/>
    <n v="0"/>
  </r>
  <r>
    <n v="380"/>
    <x v="51"/>
    <n v="4.5999999999999996"/>
    <n v="13.8"/>
    <n v="668"/>
    <n v="-0.1"/>
    <n v="1017.9"/>
    <n v="0.7"/>
    <x v="32"/>
    <n v="1.1000000000000001"/>
    <x v="1"/>
    <x v="0"/>
    <x v="7"/>
    <n v="4.1999999999999993"/>
    <n v="4.6199999999999992"/>
    <n v="0"/>
  </r>
  <r>
    <n v="380"/>
    <x v="52"/>
    <n v="4.8"/>
    <n v="11.1"/>
    <n v="268"/>
    <n v="1.9"/>
    <n v="1016.7"/>
    <n v="0.8"/>
    <x v="32"/>
    <n v="1.1000000000000001"/>
    <x v="1"/>
    <x v="0"/>
    <x v="7"/>
    <n v="6.9"/>
    <n v="7.5900000000000007"/>
    <n v="0"/>
  </r>
  <r>
    <n v="380"/>
    <x v="53"/>
    <n v="4.5"/>
    <n v="10.5"/>
    <n v="1126"/>
    <n v="0"/>
    <n v="1026.7"/>
    <n v="0.78"/>
    <x v="32"/>
    <n v="1.1000000000000001"/>
    <x v="1"/>
    <x v="0"/>
    <x v="7"/>
    <n v="7.5"/>
    <n v="8.25"/>
    <n v="0"/>
  </r>
  <r>
    <n v="380"/>
    <x v="54"/>
    <n v="6.2"/>
    <n v="10.8"/>
    <n v="272"/>
    <n v="1.1000000000000001"/>
    <n v="1017.9"/>
    <n v="0.78"/>
    <x v="32"/>
    <n v="1.1000000000000001"/>
    <x v="1"/>
    <x v="0"/>
    <x v="8"/>
    <n v="7.1999999999999993"/>
    <n v="7.92"/>
    <n v="0"/>
  </r>
  <r>
    <n v="380"/>
    <x v="55"/>
    <n v="3.5"/>
    <n v="8.6"/>
    <n v="731"/>
    <n v="0.3"/>
    <n v="1013.3"/>
    <n v="0.85"/>
    <x v="32"/>
    <n v="1.1000000000000001"/>
    <x v="1"/>
    <x v="0"/>
    <x v="8"/>
    <n v="9.4"/>
    <n v="10.340000000000002"/>
    <n v="0"/>
  </r>
  <r>
    <n v="380"/>
    <x v="56"/>
    <n v="4.7"/>
    <n v="6.6"/>
    <n v="779"/>
    <n v="7.3"/>
    <n v="1015.9"/>
    <n v="0.83"/>
    <x v="32"/>
    <n v="1.1000000000000001"/>
    <x v="1"/>
    <x v="0"/>
    <x v="8"/>
    <n v="11.4"/>
    <n v="12.540000000000001"/>
    <n v="0"/>
  </r>
  <r>
    <n v="380"/>
    <x v="57"/>
    <n v="4.0999999999999996"/>
    <n v="5.2"/>
    <n v="490"/>
    <n v="4.5"/>
    <n v="1016.6"/>
    <n v="0.91"/>
    <x v="32"/>
    <n v="1.1000000000000001"/>
    <x v="1"/>
    <x v="0"/>
    <x v="8"/>
    <n v="12.8"/>
    <n v="14.080000000000002"/>
    <n v="0"/>
  </r>
  <r>
    <n v="380"/>
    <x v="58"/>
    <n v="3.5"/>
    <n v="4.5999999999999996"/>
    <n v="532"/>
    <n v="0.6"/>
    <n v="1025.5999999999999"/>
    <n v="0.88"/>
    <x v="32"/>
    <n v="1.1000000000000001"/>
    <x v="1"/>
    <x v="0"/>
    <x v="8"/>
    <n v="13.4"/>
    <n v="14.740000000000002"/>
    <n v="0"/>
  </r>
  <r>
    <n v="380"/>
    <x v="59"/>
    <n v="3"/>
    <n v="2"/>
    <n v="340"/>
    <n v="0"/>
    <n v="1033.3"/>
    <n v="0.93"/>
    <x v="32"/>
    <n v="1"/>
    <x v="2"/>
    <x v="0"/>
    <x v="8"/>
    <n v="16"/>
    <n v="16"/>
    <n v="0"/>
  </r>
  <r>
    <n v="380"/>
    <x v="60"/>
    <n v="2.9"/>
    <n v="3.3"/>
    <n v="1324"/>
    <n v="0"/>
    <n v="1034"/>
    <n v="0.82"/>
    <x v="32"/>
    <n v="1"/>
    <x v="2"/>
    <x v="0"/>
    <x v="8"/>
    <n v="14.7"/>
    <n v="14.7"/>
    <n v="0"/>
  </r>
  <r>
    <n v="380"/>
    <x v="61"/>
    <n v="1.4"/>
    <n v="4.0999999999999996"/>
    <n v="1401"/>
    <n v="0"/>
    <n v="1029.4000000000001"/>
    <n v="0.73"/>
    <x v="32"/>
    <n v="1"/>
    <x v="2"/>
    <x v="0"/>
    <x v="9"/>
    <n v="13.9"/>
    <n v="13.9"/>
    <n v="0"/>
  </r>
  <r>
    <n v="380"/>
    <x v="62"/>
    <n v="1.7"/>
    <n v="5.7"/>
    <n v="1328"/>
    <n v="0"/>
    <n v="1026.5"/>
    <n v="0.69"/>
    <x v="32"/>
    <n v="1"/>
    <x v="2"/>
    <x v="0"/>
    <x v="9"/>
    <n v="12.3"/>
    <n v="12.3"/>
    <n v="0"/>
  </r>
  <r>
    <n v="380"/>
    <x v="63"/>
    <n v="2.7"/>
    <n v="8.3000000000000007"/>
    <n v="1395"/>
    <n v="0"/>
    <n v="1023.8"/>
    <n v="0.61"/>
    <x v="32"/>
    <n v="1"/>
    <x v="2"/>
    <x v="0"/>
    <x v="9"/>
    <n v="9.6999999999999993"/>
    <n v="9.6999999999999993"/>
    <n v="0"/>
  </r>
  <r>
    <n v="380"/>
    <x v="64"/>
    <n v="3.8"/>
    <n v="11"/>
    <n v="1286"/>
    <n v="0"/>
    <n v="1018.5"/>
    <n v="0.52"/>
    <x v="32"/>
    <n v="1"/>
    <x v="2"/>
    <x v="0"/>
    <x v="9"/>
    <n v="7"/>
    <n v="7"/>
    <n v="0"/>
  </r>
  <r>
    <n v="380"/>
    <x v="65"/>
    <n v="3.5"/>
    <n v="12.5"/>
    <n v="1294"/>
    <n v="0"/>
    <n v="1016.7"/>
    <n v="0.5"/>
    <x v="32"/>
    <n v="1"/>
    <x v="2"/>
    <x v="0"/>
    <x v="9"/>
    <n v="5.5"/>
    <n v="5.5"/>
    <n v="0"/>
  </r>
  <r>
    <n v="380"/>
    <x v="66"/>
    <n v="3"/>
    <n v="12.1"/>
    <n v="1389"/>
    <n v="0"/>
    <n v="1011.7"/>
    <n v="0.49"/>
    <x v="32"/>
    <n v="1"/>
    <x v="2"/>
    <x v="0"/>
    <x v="9"/>
    <n v="5.9"/>
    <n v="5.9"/>
    <n v="0"/>
  </r>
  <r>
    <n v="380"/>
    <x v="67"/>
    <n v="2.4"/>
    <n v="11.5"/>
    <n v="1326"/>
    <n v="0"/>
    <n v="1004.5"/>
    <n v="0.53"/>
    <x v="32"/>
    <n v="1"/>
    <x v="2"/>
    <x v="0"/>
    <x v="9"/>
    <n v="6.5"/>
    <n v="6.5"/>
    <n v="0"/>
  </r>
  <r>
    <n v="380"/>
    <x v="68"/>
    <n v="1.8"/>
    <n v="10"/>
    <n v="1372"/>
    <n v="0"/>
    <n v="1001.5"/>
    <n v="0.63"/>
    <x v="32"/>
    <n v="1"/>
    <x v="2"/>
    <x v="0"/>
    <x v="10"/>
    <n v="8"/>
    <n v="8"/>
    <n v="0"/>
  </r>
  <r>
    <n v="380"/>
    <x v="69"/>
    <n v="2.2000000000000002"/>
    <n v="4.8"/>
    <n v="243"/>
    <n v="-0.1"/>
    <n v="1003.4"/>
    <n v="0.88"/>
    <x v="32"/>
    <n v="1"/>
    <x v="2"/>
    <x v="0"/>
    <x v="10"/>
    <n v="13.2"/>
    <n v="13.2"/>
    <n v="0"/>
  </r>
  <r>
    <n v="380"/>
    <x v="70"/>
    <n v="2.1"/>
    <n v="3.3"/>
    <n v="719"/>
    <n v="-0.1"/>
    <n v="1001.2"/>
    <n v="0.84"/>
    <x v="32"/>
    <n v="1"/>
    <x v="2"/>
    <x v="0"/>
    <x v="10"/>
    <n v="14.7"/>
    <n v="14.7"/>
    <n v="0"/>
  </r>
  <r>
    <n v="380"/>
    <x v="71"/>
    <n v="1.9"/>
    <n v="3.3"/>
    <n v="833"/>
    <n v="0"/>
    <n v="1000.6"/>
    <n v="0.81"/>
    <x v="32"/>
    <n v="1"/>
    <x v="2"/>
    <x v="0"/>
    <x v="10"/>
    <n v="14.7"/>
    <n v="14.7"/>
    <n v="0"/>
  </r>
  <r>
    <n v="380"/>
    <x v="72"/>
    <n v="3.3"/>
    <n v="3.5"/>
    <n v="1032"/>
    <n v="-0.1"/>
    <n v="1009.4"/>
    <n v="0.74"/>
    <x v="32"/>
    <n v="1"/>
    <x v="2"/>
    <x v="0"/>
    <x v="10"/>
    <n v="14.5"/>
    <n v="14.5"/>
    <n v="0"/>
  </r>
  <r>
    <n v="380"/>
    <x v="73"/>
    <n v="5.9"/>
    <n v="2.9"/>
    <n v="1237"/>
    <n v="0"/>
    <n v="1017.9"/>
    <n v="0.75"/>
    <x v="32"/>
    <n v="1"/>
    <x v="2"/>
    <x v="0"/>
    <x v="10"/>
    <n v="15.1"/>
    <n v="15.1"/>
    <n v="0"/>
  </r>
  <r>
    <n v="380"/>
    <x v="74"/>
    <n v="4.7"/>
    <n v="3.8"/>
    <n v="1469"/>
    <n v="0"/>
    <n v="1021.9"/>
    <n v="0.7"/>
    <x v="32"/>
    <n v="1"/>
    <x v="2"/>
    <x v="0"/>
    <x v="10"/>
    <n v="14.2"/>
    <n v="14.2"/>
    <n v="0"/>
  </r>
  <r>
    <n v="380"/>
    <x v="75"/>
    <n v="3.8"/>
    <n v="5"/>
    <n v="950"/>
    <n v="0"/>
    <n v="1027.5"/>
    <n v="0.65"/>
    <x v="32"/>
    <n v="1"/>
    <x v="2"/>
    <x v="0"/>
    <x v="11"/>
    <n v="13"/>
    <n v="13"/>
    <n v="0"/>
  </r>
  <r>
    <n v="380"/>
    <x v="76"/>
    <n v="4.8"/>
    <n v="4.8"/>
    <n v="1764"/>
    <n v="0"/>
    <n v="1026.5999999999999"/>
    <n v="0.44"/>
    <x v="32"/>
    <n v="1"/>
    <x v="2"/>
    <x v="0"/>
    <x v="11"/>
    <n v="13.2"/>
    <n v="13.2"/>
    <n v="0"/>
  </r>
  <r>
    <n v="380"/>
    <x v="77"/>
    <n v="2.5"/>
    <n v="10.1"/>
    <n v="1691"/>
    <n v="0"/>
    <n v="1024"/>
    <n v="0.46"/>
    <x v="32"/>
    <n v="1"/>
    <x v="2"/>
    <x v="0"/>
    <x v="11"/>
    <n v="7.9"/>
    <n v="7.9"/>
    <n v="0"/>
  </r>
  <r>
    <n v="380"/>
    <x v="78"/>
    <n v="2.6"/>
    <n v="12.4"/>
    <n v="1656"/>
    <n v="0"/>
    <n v="1021.3"/>
    <n v="0.54"/>
    <x v="32"/>
    <n v="1"/>
    <x v="2"/>
    <x v="0"/>
    <x v="11"/>
    <n v="5.6"/>
    <n v="5.6"/>
    <n v="0"/>
  </r>
  <r>
    <n v="380"/>
    <x v="79"/>
    <n v="4.2"/>
    <n v="15.9"/>
    <n v="1461"/>
    <n v="0"/>
    <n v="1011.8"/>
    <n v="0.49"/>
    <x v="32"/>
    <n v="1"/>
    <x v="2"/>
    <x v="0"/>
    <x v="11"/>
    <n v="2.0999999999999996"/>
    <n v="2.0999999999999996"/>
    <n v="0"/>
  </r>
  <r>
    <n v="380"/>
    <x v="80"/>
    <n v="2.8"/>
    <n v="14.9"/>
    <n v="921"/>
    <n v="0.1"/>
    <n v="1003.2"/>
    <n v="0.61"/>
    <x v="32"/>
    <n v="1"/>
    <x v="2"/>
    <x v="0"/>
    <x v="11"/>
    <n v="3.0999999999999996"/>
    <n v="3.0999999999999996"/>
    <n v="0"/>
  </r>
  <r>
    <n v="380"/>
    <x v="81"/>
    <n v="2.6"/>
    <n v="12.6"/>
    <n v="821"/>
    <n v="0.3"/>
    <n v="1004.8"/>
    <n v="0.72"/>
    <x v="32"/>
    <n v="1"/>
    <x v="2"/>
    <x v="0"/>
    <x v="11"/>
    <n v="5.4"/>
    <n v="5.4"/>
    <n v="0"/>
  </r>
  <r>
    <n v="380"/>
    <x v="82"/>
    <n v="2.5"/>
    <n v="11.5"/>
    <n v="886"/>
    <n v="0"/>
    <n v="1015.1"/>
    <n v="0.76"/>
    <x v="32"/>
    <n v="1"/>
    <x v="2"/>
    <x v="0"/>
    <x v="12"/>
    <n v="6.5"/>
    <n v="6.5"/>
    <n v="0"/>
  </r>
  <r>
    <n v="380"/>
    <x v="83"/>
    <n v="3.2"/>
    <n v="9"/>
    <n v="1497"/>
    <n v="1"/>
    <n v="1021.1"/>
    <n v="0.78"/>
    <x v="32"/>
    <n v="1"/>
    <x v="2"/>
    <x v="0"/>
    <x v="12"/>
    <n v="9"/>
    <n v="9"/>
    <n v="0"/>
  </r>
  <r>
    <n v="380"/>
    <x v="84"/>
    <n v="3.2"/>
    <n v="8.3000000000000007"/>
    <n v="501"/>
    <n v="-0.1"/>
    <n v="1023.9"/>
    <n v="0.8"/>
    <x v="32"/>
    <n v="1"/>
    <x v="2"/>
    <x v="0"/>
    <x v="12"/>
    <n v="9.6999999999999993"/>
    <n v="9.6999999999999993"/>
    <n v="0"/>
  </r>
  <r>
    <n v="380"/>
    <x v="85"/>
    <n v="1.4"/>
    <n v="8.6"/>
    <n v="1888"/>
    <n v="0"/>
    <n v="1020.9"/>
    <n v="0.68"/>
    <x v="32"/>
    <n v="1"/>
    <x v="2"/>
    <x v="0"/>
    <x v="12"/>
    <n v="9.4"/>
    <n v="9.4"/>
    <n v="0"/>
  </r>
  <r>
    <n v="380"/>
    <x v="86"/>
    <n v="3.2"/>
    <n v="9.4"/>
    <n v="1872"/>
    <n v="-0.1"/>
    <n v="1012.8"/>
    <n v="0.69"/>
    <x v="32"/>
    <n v="1"/>
    <x v="2"/>
    <x v="0"/>
    <x v="12"/>
    <n v="8.6"/>
    <n v="8.6"/>
    <n v="0"/>
  </r>
  <r>
    <n v="380"/>
    <x v="87"/>
    <n v="3.5"/>
    <n v="9"/>
    <n v="1638"/>
    <n v="0"/>
    <n v="1019.4"/>
    <n v="0.63"/>
    <x v="32"/>
    <n v="1"/>
    <x v="2"/>
    <x v="0"/>
    <x v="12"/>
    <n v="9"/>
    <n v="9"/>
    <n v="0"/>
  </r>
  <r>
    <n v="380"/>
    <x v="88"/>
    <n v="5.7"/>
    <n v="9.1999999999999993"/>
    <n v="933"/>
    <n v="0.1"/>
    <n v="1018.8"/>
    <n v="0.67"/>
    <x v="32"/>
    <n v="1"/>
    <x v="2"/>
    <x v="0"/>
    <x v="12"/>
    <n v="8.8000000000000007"/>
    <n v="8.8000000000000007"/>
    <n v="0"/>
  </r>
  <r>
    <n v="380"/>
    <x v="89"/>
    <n v="3.5"/>
    <n v="8.6999999999999993"/>
    <n v="1486"/>
    <n v="0"/>
    <n v="1026.7"/>
    <n v="0.64"/>
    <x v="32"/>
    <n v="1"/>
    <x v="2"/>
    <x v="0"/>
    <x v="13"/>
    <n v="9.3000000000000007"/>
    <n v="9.3000000000000007"/>
    <n v="0"/>
  </r>
  <r>
    <n v="380"/>
    <x v="90"/>
    <n v="5.2"/>
    <n v="8.1999999999999993"/>
    <n v="1952"/>
    <n v="0"/>
    <n v="1025.9000000000001"/>
    <n v="0.61"/>
    <x v="32"/>
    <n v="0.8"/>
    <x v="3"/>
    <x v="0"/>
    <x v="13"/>
    <n v="9.8000000000000007"/>
    <n v="7.8400000000000007"/>
    <n v="0"/>
  </r>
  <r>
    <n v="380"/>
    <x v="91"/>
    <n v="6.4"/>
    <n v="11.8"/>
    <n v="1945"/>
    <n v="0"/>
    <n v="1021.5"/>
    <n v="0.54"/>
    <x v="32"/>
    <n v="0.8"/>
    <x v="3"/>
    <x v="0"/>
    <x v="13"/>
    <n v="6.1999999999999993"/>
    <n v="4.96"/>
    <n v="0"/>
  </r>
  <r>
    <n v="380"/>
    <x v="92"/>
    <n v="4.5999999999999996"/>
    <n v="14.3"/>
    <n v="1993"/>
    <n v="0"/>
    <n v="1021.4"/>
    <n v="0.51"/>
    <x v="32"/>
    <n v="0.8"/>
    <x v="3"/>
    <x v="0"/>
    <x v="13"/>
    <n v="3.6999999999999993"/>
    <n v="2.9599999999999995"/>
    <n v="0"/>
  </r>
  <r>
    <n v="380"/>
    <x v="93"/>
    <n v="3.9"/>
    <n v="14.8"/>
    <n v="2072"/>
    <n v="0"/>
    <n v="1018.7"/>
    <n v="0.48"/>
    <x v="32"/>
    <n v="0.8"/>
    <x v="3"/>
    <x v="0"/>
    <x v="13"/>
    <n v="3.1999999999999993"/>
    <n v="2.5599999999999996"/>
    <n v="0"/>
  </r>
  <r>
    <n v="380"/>
    <x v="94"/>
    <n v="5"/>
    <n v="12.1"/>
    <n v="2059"/>
    <n v="0"/>
    <n v="1017.6"/>
    <n v="0.55000000000000004"/>
    <x v="32"/>
    <n v="0.8"/>
    <x v="3"/>
    <x v="0"/>
    <x v="13"/>
    <n v="5.9"/>
    <n v="4.7200000000000006"/>
    <n v="0"/>
  </r>
  <r>
    <n v="380"/>
    <x v="95"/>
    <n v="5.8"/>
    <n v="7.8"/>
    <n v="2209"/>
    <n v="0"/>
    <n v="1023.3"/>
    <n v="0.42"/>
    <x v="32"/>
    <n v="0.8"/>
    <x v="3"/>
    <x v="0"/>
    <x v="13"/>
    <n v="10.199999999999999"/>
    <n v="8.16"/>
    <n v="0"/>
  </r>
  <r>
    <n v="380"/>
    <x v="96"/>
    <n v="3.8"/>
    <n v="7.4"/>
    <n v="2193"/>
    <n v="0"/>
    <n v="1025.5"/>
    <n v="0.48"/>
    <x v="32"/>
    <n v="0.8"/>
    <x v="3"/>
    <x v="0"/>
    <x v="14"/>
    <n v="10.6"/>
    <n v="8.48"/>
    <n v="0"/>
  </r>
  <r>
    <n v="380"/>
    <x v="97"/>
    <n v="2.8"/>
    <n v="9.9"/>
    <n v="2159"/>
    <n v="0"/>
    <n v="1025.7"/>
    <n v="0.5"/>
    <x v="32"/>
    <n v="0.8"/>
    <x v="3"/>
    <x v="0"/>
    <x v="14"/>
    <n v="8.1"/>
    <n v="6.48"/>
    <n v="0"/>
  </r>
  <r>
    <n v="380"/>
    <x v="98"/>
    <n v="3.4"/>
    <n v="9"/>
    <n v="1965"/>
    <n v="0"/>
    <n v="1025.7"/>
    <n v="0.68"/>
    <x v="32"/>
    <n v="0.8"/>
    <x v="3"/>
    <x v="0"/>
    <x v="14"/>
    <n v="9"/>
    <n v="7.2"/>
    <n v="0"/>
  </r>
  <r>
    <n v="380"/>
    <x v="99"/>
    <n v="2"/>
    <n v="8.8000000000000007"/>
    <n v="1385"/>
    <n v="0"/>
    <n v="1028"/>
    <n v="0.71"/>
    <x v="32"/>
    <n v="0.8"/>
    <x v="3"/>
    <x v="0"/>
    <x v="14"/>
    <n v="9.1999999999999993"/>
    <n v="7.3599999999999994"/>
    <n v="0"/>
  </r>
  <r>
    <n v="380"/>
    <x v="100"/>
    <n v="2.2999999999999998"/>
    <n v="10.8"/>
    <n v="2197"/>
    <n v="0"/>
    <n v="1021.7"/>
    <n v="0.66"/>
    <x v="32"/>
    <n v="0.8"/>
    <x v="3"/>
    <x v="0"/>
    <x v="14"/>
    <n v="7.1999999999999993"/>
    <n v="5.76"/>
    <n v="0"/>
  </r>
  <r>
    <n v="380"/>
    <x v="101"/>
    <n v="3.9"/>
    <n v="16.7"/>
    <n v="2204"/>
    <n v="0"/>
    <n v="1008.9"/>
    <n v="0.49"/>
    <x v="32"/>
    <n v="0.8"/>
    <x v="3"/>
    <x v="0"/>
    <x v="14"/>
    <n v="1.3000000000000007"/>
    <n v="1.0400000000000007"/>
    <n v="0"/>
  </r>
  <r>
    <n v="380"/>
    <x v="102"/>
    <n v="4.9000000000000004"/>
    <n v="13.4"/>
    <n v="950"/>
    <n v="1.2"/>
    <n v="1005.6"/>
    <n v="0.8"/>
    <x v="32"/>
    <n v="0.8"/>
    <x v="3"/>
    <x v="0"/>
    <x v="14"/>
    <n v="4.5999999999999996"/>
    <n v="3.6799999999999997"/>
    <n v="0"/>
  </r>
  <r>
    <n v="380"/>
    <x v="103"/>
    <n v="2.4"/>
    <n v="13.7"/>
    <n v="1874"/>
    <n v="0.4"/>
    <n v="1007.1"/>
    <n v="0.63"/>
    <x v="32"/>
    <n v="0.8"/>
    <x v="3"/>
    <x v="0"/>
    <x v="15"/>
    <n v="4.3000000000000007"/>
    <n v="3.4400000000000008"/>
    <n v="0"/>
  </r>
  <r>
    <n v="380"/>
    <x v="104"/>
    <n v="3.3"/>
    <n v="14.8"/>
    <n v="998"/>
    <n v="1"/>
    <n v="999.3"/>
    <n v="0.73"/>
    <x v="32"/>
    <n v="0.8"/>
    <x v="3"/>
    <x v="0"/>
    <x v="15"/>
    <n v="3.1999999999999993"/>
    <n v="2.5599999999999996"/>
    <n v="0"/>
  </r>
  <r>
    <n v="380"/>
    <x v="105"/>
    <n v="2.2000000000000002"/>
    <n v="10.5"/>
    <n v="553"/>
    <n v="3.7"/>
    <n v="1009.2"/>
    <n v="0.84"/>
    <x v="32"/>
    <n v="0.8"/>
    <x v="3"/>
    <x v="0"/>
    <x v="15"/>
    <n v="7.5"/>
    <n v="6"/>
    <n v="0"/>
  </r>
  <r>
    <n v="380"/>
    <x v="106"/>
    <n v="2.7"/>
    <n v="7.4"/>
    <n v="345"/>
    <n v="15.1"/>
    <n v="1013.4"/>
    <n v="0.92"/>
    <x v="32"/>
    <n v="0.8"/>
    <x v="3"/>
    <x v="0"/>
    <x v="15"/>
    <n v="10.6"/>
    <n v="8.48"/>
    <n v="0"/>
  </r>
  <r>
    <n v="380"/>
    <x v="107"/>
    <n v="1.8"/>
    <n v="9.3000000000000007"/>
    <n v="1452"/>
    <n v="5.0999999999999996"/>
    <n v="1014.5"/>
    <n v="0.77"/>
    <x v="32"/>
    <n v="0.8"/>
    <x v="3"/>
    <x v="0"/>
    <x v="15"/>
    <n v="8.6999999999999993"/>
    <n v="6.96"/>
    <n v="0"/>
  </r>
  <r>
    <n v="380"/>
    <x v="108"/>
    <n v="3.9"/>
    <n v="11.3"/>
    <n v="2205"/>
    <n v="0"/>
    <n v="1008.4"/>
    <n v="0.7"/>
    <x v="32"/>
    <n v="0.8"/>
    <x v="3"/>
    <x v="0"/>
    <x v="15"/>
    <n v="6.6999999999999993"/>
    <n v="5.3599999999999994"/>
    <n v="0"/>
  </r>
  <r>
    <n v="380"/>
    <x v="109"/>
    <n v="2.5"/>
    <n v="11.2"/>
    <n v="1410"/>
    <n v="0.2"/>
    <n v="1006.6"/>
    <n v="0.79"/>
    <x v="32"/>
    <n v="0.8"/>
    <x v="3"/>
    <x v="0"/>
    <x v="15"/>
    <n v="6.8000000000000007"/>
    <n v="5.4400000000000013"/>
    <n v="0"/>
  </r>
  <r>
    <n v="380"/>
    <x v="110"/>
    <n v="2.7"/>
    <n v="11.6"/>
    <n v="1262"/>
    <n v="0"/>
    <n v="1010.7"/>
    <n v="0.76"/>
    <x v="32"/>
    <n v="0.8"/>
    <x v="3"/>
    <x v="0"/>
    <x v="16"/>
    <n v="6.4"/>
    <n v="5.120000000000001"/>
    <n v="0"/>
  </r>
  <r>
    <n v="380"/>
    <x v="111"/>
    <n v="2.5"/>
    <n v="13.6"/>
    <n v="2101"/>
    <n v="0"/>
    <n v="1017.3"/>
    <n v="0.68"/>
    <x v="32"/>
    <n v="0.8"/>
    <x v="3"/>
    <x v="0"/>
    <x v="16"/>
    <n v="4.4000000000000004"/>
    <n v="3.5200000000000005"/>
    <n v="0"/>
  </r>
  <r>
    <n v="380"/>
    <x v="112"/>
    <n v="1.8"/>
    <n v="10.8"/>
    <n v="681"/>
    <n v="3.5"/>
    <n v="1014.8"/>
    <n v="0.88"/>
    <x v="32"/>
    <n v="0.8"/>
    <x v="3"/>
    <x v="0"/>
    <x v="16"/>
    <n v="7.1999999999999993"/>
    <n v="5.76"/>
    <n v="0"/>
  </r>
  <r>
    <n v="380"/>
    <x v="113"/>
    <n v="3.3"/>
    <n v="10.7"/>
    <n v="468"/>
    <n v="12.7"/>
    <n v="1016.8"/>
    <n v="0.95"/>
    <x v="32"/>
    <n v="0.8"/>
    <x v="3"/>
    <x v="0"/>
    <x v="16"/>
    <n v="7.3000000000000007"/>
    <n v="5.8400000000000007"/>
    <n v="0"/>
  </r>
  <r>
    <n v="380"/>
    <x v="114"/>
    <n v="3.3"/>
    <n v="8.9"/>
    <n v="662"/>
    <n v="-0.1"/>
    <n v="1021.8"/>
    <n v="0.92"/>
    <x v="32"/>
    <n v="0.8"/>
    <x v="3"/>
    <x v="0"/>
    <x v="16"/>
    <n v="9.1"/>
    <n v="7.28"/>
    <n v="0"/>
  </r>
  <r>
    <n v="380"/>
    <x v="115"/>
    <n v="3.8"/>
    <n v="11.8"/>
    <n v="2343"/>
    <n v="0"/>
    <n v="1021.4"/>
    <n v="0.74"/>
    <x v="32"/>
    <n v="0.8"/>
    <x v="3"/>
    <x v="0"/>
    <x v="16"/>
    <n v="6.1999999999999993"/>
    <n v="4.96"/>
    <n v="0"/>
  </r>
  <r>
    <n v="380"/>
    <x v="116"/>
    <n v="2.2000000000000002"/>
    <n v="14.3"/>
    <n v="2462"/>
    <n v="0"/>
    <n v="1024.2"/>
    <n v="0.63"/>
    <x v="32"/>
    <n v="0.8"/>
    <x v="3"/>
    <x v="0"/>
    <x v="16"/>
    <n v="3.6999999999999993"/>
    <n v="2.9599999999999995"/>
    <n v="0"/>
  </r>
  <r>
    <n v="380"/>
    <x v="117"/>
    <n v="2.2999999999999998"/>
    <n v="14.5"/>
    <n v="2552"/>
    <n v="0"/>
    <n v="1026.3"/>
    <n v="0.62"/>
    <x v="32"/>
    <n v="0.8"/>
    <x v="3"/>
    <x v="0"/>
    <x v="17"/>
    <n v="3.5"/>
    <n v="2.8000000000000003"/>
    <n v="0"/>
  </r>
  <r>
    <n v="380"/>
    <x v="118"/>
    <n v="3.1"/>
    <n v="15.6"/>
    <n v="2587"/>
    <n v="0"/>
    <n v="1025.4000000000001"/>
    <n v="0.6"/>
    <x v="32"/>
    <n v="0.8"/>
    <x v="3"/>
    <x v="0"/>
    <x v="17"/>
    <n v="2.4000000000000004"/>
    <n v="1.9200000000000004"/>
    <n v="0"/>
  </r>
  <r>
    <n v="380"/>
    <x v="119"/>
    <n v="2.2000000000000002"/>
    <n v="17.8"/>
    <n v="2506"/>
    <n v="0"/>
    <n v="1022"/>
    <n v="0.61"/>
    <x v="32"/>
    <n v="0.8"/>
    <x v="3"/>
    <x v="0"/>
    <x v="17"/>
    <n v="0.19999999999999929"/>
    <n v="0.15999999999999945"/>
    <n v="0"/>
  </r>
  <r>
    <n v="380"/>
    <x v="120"/>
    <n v="1.7"/>
    <n v="20.2"/>
    <n v="2553"/>
    <n v="0"/>
    <n v="1017.7"/>
    <n v="0.52"/>
    <x v="32"/>
    <n v="0.8"/>
    <x v="4"/>
    <x v="0"/>
    <x v="17"/>
    <n v="0"/>
    <n v="0"/>
    <n v="2.1999999999999993"/>
  </r>
  <r>
    <n v="380"/>
    <x v="121"/>
    <n v="3.3"/>
    <n v="20.7"/>
    <n v="2352"/>
    <n v="0"/>
    <n v="1014.1"/>
    <n v="0.56000000000000005"/>
    <x v="32"/>
    <n v="0.8"/>
    <x v="4"/>
    <x v="0"/>
    <x v="17"/>
    <n v="0"/>
    <n v="0"/>
    <n v="2.6999999999999993"/>
  </r>
  <r>
    <n v="380"/>
    <x v="122"/>
    <n v="2.9"/>
    <n v="13.7"/>
    <n v="824"/>
    <n v="5.3"/>
    <n v="1011"/>
    <n v="0.87"/>
    <x v="32"/>
    <n v="0.8"/>
    <x v="4"/>
    <x v="0"/>
    <x v="17"/>
    <n v="4.3000000000000007"/>
    <n v="3.4400000000000008"/>
    <n v="0"/>
  </r>
  <r>
    <n v="380"/>
    <x v="123"/>
    <n v="3.6"/>
    <n v="9.6"/>
    <n v="1287"/>
    <n v="-0.1"/>
    <n v="1014.2"/>
    <n v="0.72"/>
    <x v="32"/>
    <n v="0.8"/>
    <x v="4"/>
    <x v="0"/>
    <x v="17"/>
    <n v="8.4"/>
    <n v="6.7200000000000006"/>
    <n v="0"/>
  </r>
  <r>
    <n v="380"/>
    <x v="124"/>
    <n v="4.7"/>
    <n v="9.4"/>
    <n v="1961"/>
    <n v="0"/>
    <n v="1017.3"/>
    <n v="0.67"/>
    <x v="32"/>
    <n v="0.8"/>
    <x v="4"/>
    <x v="0"/>
    <x v="18"/>
    <n v="8.6"/>
    <n v="6.88"/>
    <n v="0"/>
  </r>
  <r>
    <n v="380"/>
    <x v="125"/>
    <n v="5.2"/>
    <n v="10.5"/>
    <n v="2375"/>
    <n v="0"/>
    <n v="1020.5"/>
    <n v="0.68"/>
    <x v="32"/>
    <n v="0.8"/>
    <x v="4"/>
    <x v="0"/>
    <x v="18"/>
    <n v="7.5"/>
    <n v="6"/>
    <n v="0"/>
  </r>
  <r>
    <n v="380"/>
    <x v="126"/>
    <n v="3.3"/>
    <n v="10.9"/>
    <n v="1781"/>
    <n v="0"/>
    <n v="1019.6"/>
    <n v="0.69"/>
    <x v="32"/>
    <n v="0.8"/>
    <x v="4"/>
    <x v="0"/>
    <x v="18"/>
    <n v="7.1"/>
    <n v="5.68"/>
    <n v="0"/>
  </r>
  <r>
    <n v="380"/>
    <x v="127"/>
    <n v="4.4000000000000004"/>
    <n v="12.2"/>
    <n v="2592"/>
    <n v="0"/>
    <n v="1017.5"/>
    <n v="0.53"/>
    <x v="32"/>
    <n v="0.8"/>
    <x v="4"/>
    <x v="0"/>
    <x v="18"/>
    <n v="5.8000000000000007"/>
    <n v="4.6400000000000006"/>
    <n v="0"/>
  </r>
  <r>
    <n v="380"/>
    <x v="128"/>
    <n v="4.4000000000000004"/>
    <n v="13.1"/>
    <n v="2802"/>
    <n v="0"/>
    <n v="1019.9"/>
    <n v="0.48"/>
    <x v="32"/>
    <n v="0.8"/>
    <x v="4"/>
    <x v="0"/>
    <x v="18"/>
    <n v="4.9000000000000004"/>
    <n v="3.9200000000000004"/>
    <n v="0"/>
  </r>
  <r>
    <n v="380"/>
    <x v="129"/>
    <n v="3.3"/>
    <n v="15.6"/>
    <n v="2796"/>
    <n v="0"/>
    <n v="1018.7"/>
    <n v="0.44"/>
    <x v="32"/>
    <n v="0.8"/>
    <x v="4"/>
    <x v="0"/>
    <x v="18"/>
    <n v="2.4000000000000004"/>
    <n v="1.9200000000000004"/>
    <n v="0"/>
  </r>
  <r>
    <n v="380"/>
    <x v="130"/>
    <n v="4"/>
    <n v="18.3"/>
    <n v="2791"/>
    <n v="0"/>
    <n v="1012.9"/>
    <n v="0.42"/>
    <x v="32"/>
    <n v="0.8"/>
    <x v="4"/>
    <x v="0"/>
    <x v="18"/>
    <n v="0"/>
    <n v="0"/>
    <n v="0.30000000000000071"/>
  </r>
  <r>
    <n v="380"/>
    <x v="131"/>
    <n v="4.4000000000000004"/>
    <n v="18.5"/>
    <n v="2796"/>
    <n v="0"/>
    <n v="1012.3"/>
    <n v="0.47"/>
    <x v="32"/>
    <n v="0.8"/>
    <x v="4"/>
    <x v="0"/>
    <x v="19"/>
    <n v="0"/>
    <n v="0"/>
    <n v="0.5"/>
  </r>
  <r>
    <n v="380"/>
    <x v="132"/>
    <n v="3.1"/>
    <n v="16.899999999999999"/>
    <n v="2838"/>
    <n v="0"/>
    <n v="1016.7"/>
    <n v="0.48"/>
    <x v="32"/>
    <n v="0.8"/>
    <x v="4"/>
    <x v="0"/>
    <x v="19"/>
    <n v="1.1000000000000014"/>
    <n v="0.88000000000000123"/>
    <n v="0"/>
  </r>
  <r>
    <n v="380"/>
    <x v="133"/>
    <n v="3.3"/>
    <n v="16.600000000000001"/>
    <n v="2711"/>
    <n v="0"/>
    <n v="1017.7"/>
    <n v="0.52"/>
    <x v="32"/>
    <n v="0.8"/>
    <x v="4"/>
    <x v="0"/>
    <x v="19"/>
    <n v="1.3999999999999986"/>
    <n v="1.119999999999999"/>
    <n v="0"/>
  </r>
  <r>
    <n v="380"/>
    <x v="134"/>
    <n v="3.9"/>
    <n v="13.7"/>
    <n v="2192"/>
    <n v="0"/>
    <n v="1019.5"/>
    <n v="0.56999999999999995"/>
    <x v="32"/>
    <n v="0.8"/>
    <x v="4"/>
    <x v="0"/>
    <x v="19"/>
    <n v="4.3000000000000007"/>
    <n v="3.4400000000000008"/>
    <n v="0"/>
  </r>
  <r>
    <n v="380"/>
    <x v="135"/>
    <n v="3.7"/>
    <n v="13.3"/>
    <n v="2868"/>
    <n v="0"/>
    <n v="1020.7"/>
    <n v="0.61"/>
    <x v="32"/>
    <n v="0.8"/>
    <x v="4"/>
    <x v="0"/>
    <x v="19"/>
    <n v="4.6999999999999993"/>
    <n v="3.76"/>
    <n v="0"/>
  </r>
  <r>
    <n v="380"/>
    <x v="136"/>
    <n v="3.8"/>
    <n v="14.2"/>
    <n v="2364"/>
    <n v="0"/>
    <n v="1018.4"/>
    <n v="0.62"/>
    <x v="32"/>
    <n v="0.8"/>
    <x v="4"/>
    <x v="0"/>
    <x v="19"/>
    <n v="3.8000000000000007"/>
    <n v="3.0400000000000009"/>
    <n v="0"/>
  </r>
  <r>
    <n v="380"/>
    <x v="137"/>
    <n v="2.2999999999999998"/>
    <n v="12.5"/>
    <n v="1451"/>
    <n v="-0.1"/>
    <n v="1018"/>
    <n v="0.73"/>
    <x v="32"/>
    <n v="0.8"/>
    <x v="4"/>
    <x v="0"/>
    <x v="19"/>
    <n v="5.5"/>
    <n v="4.4000000000000004"/>
    <n v="0"/>
  </r>
  <r>
    <n v="380"/>
    <x v="138"/>
    <n v="2.8"/>
    <n v="15.3"/>
    <n v="2682"/>
    <n v="0"/>
    <n v="1018.7"/>
    <n v="0.56999999999999995"/>
    <x v="32"/>
    <n v="0.8"/>
    <x v="4"/>
    <x v="0"/>
    <x v="20"/>
    <n v="2.6999999999999993"/>
    <n v="2.1599999999999997"/>
    <n v="0"/>
  </r>
  <r>
    <n v="380"/>
    <x v="139"/>
    <n v="3"/>
    <n v="17.100000000000001"/>
    <n v="2334"/>
    <n v="0"/>
    <n v="1017.2"/>
    <n v="0.54"/>
    <x v="32"/>
    <n v="0.8"/>
    <x v="4"/>
    <x v="0"/>
    <x v="20"/>
    <n v="0.89999999999999858"/>
    <n v="0.71999999999999886"/>
    <n v="0"/>
  </r>
  <r>
    <n v="380"/>
    <x v="140"/>
    <n v="2.8"/>
    <n v="14.3"/>
    <n v="2043"/>
    <n v="0.1"/>
    <n v="1014.5"/>
    <n v="0.64"/>
    <x v="32"/>
    <n v="0.8"/>
    <x v="4"/>
    <x v="0"/>
    <x v="20"/>
    <n v="3.6999999999999993"/>
    <n v="2.9599999999999995"/>
    <n v="0"/>
  </r>
  <r>
    <n v="380"/>
    <x v="141"/>
    <n v="3.7"/>
    <n v="10.9"/>
    <n v="1881"/>
    <n v="0.1"/>
    <n v="1016"/>
    <n v="0.62"/>
    <x v="32"/>
    <n v="0.8"/>
    <x v="4"/>
    <x v="0"/>
    <x v="20"/>
    <n v="7.1"/>
    <n v="5.68"/>
    <n v="0"/>
  </r>
  <r>
    <n v="380"/>
    <x v="142"/>
    <n v="3.4"/>
    <n v="9.8000000000000007"/>
    <n v="1869"/>
    <n v="0.1"/>
    <n v="1018.5"/>
    <n v="0.63"/>
    <x v="32"/>
    <n v="0.8"/>
    <x v="4"/>
    <x v="0"/>
    <x v="20"/>
    <n v="8.1999999999999993"/>
    <n v="6.56"/>
    <n v="0"/>
  </r>
  <r>
    <n v="380"/>
    <x v="143"/>
    <n v="5.9"/>
    <n v="11.7"/>
    <n v="1001"/>
    <n v="6.4"/>
    <n v="1015.1"/>
    <n v="0.77"/>
    <x v="32"/>
    <n v="0.8"/>
    <x v="4"/>
    <x v="0"/>
    <x v="20"/>
    <n v="6.3000000000000007"/>
    <n v="5.0400000000000009"/>
    <n v="0"/>
  </r>
  <r>
    <n v="380"/>
    <x v="144"/>
    <n v="5.8"/>
    <n v="16.3"/>
    <n v="1548"/>
    <n v="0.9"/>
    <n v="1011.5"/>
    <n v="0.76"/>
    <x v="32"/>
    <n v="0.8"/>
    <x v="4"/>
    <x v="0"/>
    <x v="20"/>
    <n v="1.6999999999999993"/>
    <n v="1.3599999999999994"/>
    <n v="0"/>
  </r>
  <r>
    <n v="380"/>
    <x v="145"/>
    <n v="5.3"/>
    <n v="14.8"/>
    <n v="2093"/>
    <n v="0"/>
    <n v="1017.6"/>
    <n v="0.64"/>
    <x v="32"/>
    <n v="0.8"/>
    <x v="4"/>
    <x v="0"/>
    <x v="21"/>
    <n v="3.1999999999999993"/>
    <n v="2.5599999999999996"/>
    <n v="0"/>
  </r>
  <r>
    <n v="380"/>
    <x v="146"/>
    <n v="6.6"/>
    <n v="14.5"/>
    <n v="919"/>
    <n v="12.6"/>
    <n v="1016.1"/>
    <n v="0.83"/>
    <x v="32"/>
    <n v="0.8"/>
    <x v="4"/>
    <x v="0"/>
    <x v="21"/>
    <n v="3.5"/>
    <n v="2.8000000000000003"/>
    <n v="0"/>
  </r>
  <r>
    <n v="380"/>
    <x v="147"/>
    <n v="5.4"/>
    <n v="15.7"/>
    <n v="1491"/>
    <n v="3"/>
    <n v="1016.4"/>
    <n v="0.79"/>
    <x v="32"/>
    <n v="0.8"/>
    <x v="4"/>
    <x v="0"/>
    <x v="21"/>
    <n v="2.3000000000000007"/>
    <n v="1.8400000000000007"/>
    <n v="0"/>
  </r>
  <r>
    <n v="380"/>
    <x v="148"/>
    <n v="4.4000000000000004"/>
    <n v="15.7"/>
    <n v="1222"/>
    <n v="-0.1"/>
    <n v="1021.8"/>
    <n v="0.81"/>
    <x v="32"/>
    <n v="0.8"/>
    <x v="4"/>
    <x v="0"/>
    <x v="21"/>
    <n v="2.3000000000000007"/>
    <n v="1.8400000000000007"/>
    <n v="0"/>
  </r>
  <r>
    <n v="380"/>
    <x v="149"/>
    <n v="3.8"/>
    <n v="19.8"/>
    <n v="2411"/>
    <n v="0"/>
    <n v="1020.2"/>
    <n v="0.74"/>
    <x v="32"/>
    <n v="0.8"/>
    <x v="4"/>
    <x v="0"/>
    <x v="21"/>
    <n v="0"/>
    <n v="0"/>
    <n v="1.8000000000000007"/>
  </r>
  <r>
    <n v="380"/>
    <x v="150"/>
    <n v="2.1"/>
    <n v="21.7"/>
    <n v="2060"/>
    <n v="-0.1"/>
    <n v="1016.4"/>
    <n v="0.74"/>
    <x v="32"/>
    <n v="0.8"/>
    <x v="4"/>
    <x v="0"/>
    <x v="21"/>
    <n v="0"/>
    <n v="0"/>
    <n v="3.6999999999999993"/>
  </r>
  <r>
    <n v="380"/>
    <x v="151"/>
    <n v="4"/>
    <n v="18.399999999999999"/>
    <n v="1997"/>
    <n v="0"/>
    <n v="1014.6"/>
    <n v="0.68"/>
    <x v="32"/>
    <n v="0.8"/>
    <x v="5"/>
    <x v="0"/>
    <x v="21"/>
    <n v="0"/>
    <n v="0"/>
    <n v="0.39999999999999858"/>
  </r>
  <r>
    <n v="380"/>
    <x v="152"/>
    <n v="3.3"/>
    <n v="15.8"/>
    <n v="2372"/>
    <n v="0"/>
    <n v="1016.4"/>
    <n v="0.66"/>
    <x v="32"/>
    <n v="0.8"/>
    <x v="5"/>
    <x v="0"/>
    <x v="22"/>
    <n v="2.1999999999999993"/>
    <n v="1.7599999999999996"/>
    <n v="0"/>
  </r>
  <r>
    <n v="380"/>
    <x v="153"/>
    <n v="4.3"/>
    <n v="18.2"/>
    <n v="2416"/>
    <n v="0"/>
    <n v="1011.1"/>
    <n v="0.59"/>
    <x v="32"/>
    <n v="0.8"/>
    <x v="5"/>
    <x v="0"/>
    <x v="22"/>
    <n v="0"/>
    <n v="0"/>
    <n v="0.19999999999999929"/>
  </r>
  <r>
    <n v="380"/>
    <x v="154"/>
    <n v="4"/>
    <n v="15.8"/>
    <n v="1164"/>
    <n v="0.1"/>
    <n v="1008.4"/>
    <n v="0.74"/>
    <x v="32"/>
    <n v="0.8"/>
    <x v="5"/>
    <x v="0"/>
    <x v="22"/>
    <n v="2.1999999999999993"/>
    <n v="1.7599999999999996"/>
    <n v="0"/>
  </r>
  <r>
    <n v="380"/>
    <x v="155"/>
    <n v="6.3"/>
    <n v="15.7"/>
    <n v="1181"/>
    <n v="7"/>
    <n v="1008.2"/>
    <n v="0.78"/>
    <x v="32"/>
    <n v="0.8"/>
    <x v="5"/>
    <x v="0"/>
    <x v="22"/>
    <n v="2.3000000000000007"/>
    <n v="1.8400000000000007"/>
    <n v="0"/>
  </r>
  <r>
    <n v="380"/>
    <x v="156"/>
    <n v="5.3"/>
    <n v="16.2"/>
    <n v="1800"/>
    <n v="1.3"/>
    <n v="1009.4"/>
    <n v="0.75"/>
    <x v="32"/>
    <n v="0.8"/>
    <x v="5"/>
    <x v="0"/>
    <x v="22"/>
    <n v="1.8000000000000007"/>
    <n v="1.4400000000000006"/>
    <n v="0"/>
  </r>
  <r>
    <n v="380"/>
    <x v="157"/>
    <n v="5"/>
    <n v="14.6"/>
    <n v="1485"/>
    <n v="15.5"/>
    <n v="1008.8"/>
    <n v="0.85"/>
    <x v="32"/>
    <n v="0.8"/>
    <x v="5"/>
    <x v="0"/>
    <x v="22"/>
    <n v="3.4000000000000004"/>
    <n v="2.7200000000000006"/>
    <n v="0"/>
  </r>
  <r>
    <n v="380"/>
    <x v="158"/>
    <n v="5.8"/>
    <n v="12.9"/>
    <n v="1830"/>
    <n v="0.4"/>
    <n v="1015.6"/>
    <n v="0.73"/>
    <x v="32"/>
    <n v="0.8"/>
    <x v="5"/>
    <x v="0"/>
    <x v="22"/>
    <n v="5.0999999999999996"/>
    <n v="4.08"/>
    <n v="0"/>
  </r>
  <r>
    <n v="380"/>
    <x v="159"/>
    <n v="3.4"/>
    <n v="14.3"/>
    <n v="2252"/>
    <n v="0"/>
    <n v="1022.5"/>
    <n v="0.7"/>
    <x v="32"/>
    <n v="0.8"/>
    <x v="5"/>
    <x v="0"/>
    <x v="23"/>
    <n v="3.6999999999999993"/>
    <n v="2.9599999999999995"/>
    <n v="0"/>
  </r>
  <r>
    <n v="380"/>
    <x v="160"/>
    <n v="4.3"/>
    <n v="15.5"/>
    <n v="1437"/>
    <n v="0.1"/>
    <n v="1017.9"/>
    <n v="0.75"/>
    <x v="32"/>
    <n v="0.8"/>
    <x v="5"/>
    <x v="0"/>
    <x v="23"/>
    <n v="2.5"/>
    <n v="2"/>
    <n v="0"/>
  </r>
  <r>
    <n v="380"/>
    <x v="161"/>
    <n v="3.2"/>
    <n v="15.9"/>
    <n v="2970"/>
    <n v="0"/>
    <n v="1021.2"/>
    <n v="0.67"/>
    <x v="32"/>
    <n v="0.8"/>
    <x v="5"/>
    <x v="0"/>
    <x v="23"/>
    <n v="2.0999999999999996"/>
    <n v="1.6799999999999997"/>
    <n v="0"/>
  </r>
  <r>
    <n v="380"/>
    <x v="162"/>
    <n v="4.3"/>
    <n v="22.1"/>
    <n v="2916"/>
    <n v="0"/>
    <n v="1016.2"/>
    <n v="0.55000000000000004"/>
    <x v="32"/>
    <n v="0.8"/>
    <x v="5"/>
    <x v="0"/>
    <x v="23"/>
    <n v="0"/>
    <n v="0"/>
    <n v="4.1000000000000014"/>
  </r>
  <r>
    <n v="380"/>
    <x v="163"/>
    <n v="3.5"/>
    <n v="26.3"/>
    <n v="2717"/>
    <n v="0"/>
    <n v="1017.5"/>
    <n v="0.52"/>
    <x v="32"/>
    <n v="0.8"/>
    <x v="5"/>
    <x v="0"/>
    <x v="23"/>
    <n v="0"/>
    <n v="0"/>
    <n v="8.3000000000000007"/>
  </r>
  <r>
    <n v="380"/>
    <x v="164"/>
    <n v="3"/>
    <n v="24.4"/>
    <n v="2142"/>
    <n v="9.4"/>
    <n v="1017.3"/>
    <n v="0.65"/>
    <x v="32"/>
    <n v="0.8"/>
    <x v="5"/>
    <x v="0"/>
    <x v="23"/>
    <n v="0"/>
    <n v="0"/>
    <n v="6.3999999999999986"/>
  </r>
  <r>
    <n v="380"/>
    <x v="165"/>
    <n v="2.8"/>
    <n v="18"/>
    <n v="1891"/>
    <n v="7.2"/>
    <n v="1022.1"/>
    <n v="0.71"/>
    <x v="32"/>
    <n v="0.8"/>
    <x v="5"/>
    <x v="0"/>
    <x v="23"/>
    <n v="0"/>
    <n v="0"/>
    <n v="0"/>
  </r>
  <r>
    <n v="380"/>
    <x v="166"/>
    <n v="2.8"/>
    <n v="19"/>
    <n v="2367"/>
    <n v="0"/>
    <n v="1027"/>
    <n v="0.68"/>
    <x v="32"/>
    <n v="0.8"/>
    <x v="5"/>
    <x v="0"/>
    <x v="24"/>
    <n v="0"/>
    <n v="0"/>
    <n v="1"/>
  </r>
  <r>
    <n v="380"/>
    <x v="167"/>
    <n v="1.8"/>
    <n v="20.9"/>
    <n v="2705"/>
    <n v="0"/>
    <n v="1025.2"/>
    <n v="0.63"/>
    <x v="32"/>
    <n v="0.8"/>
    <x v="5"/>
    <x v="0"/>
    <x v="24"/>
    <n v="0"/>
    <n v="0"/>
    <n v="2.8999999999999986"/>
  </r>
  <r>
    <n v="380"/>
    <x v="168"/>
    <n v="2.2999999999999998"/>
    <n v="21.5"/>
    <n v="2767"/>
    <n v="0"/>
    <n v="1023.7"/>
    <n v="0.63"/>
    <x v="32"/>
    <n v="0.8"/>
    <x v="5"/>
    <x v="0"/>
    <x v="24"/>
    <n v="0"/>
    <n v="0"/>
    <n v="3.5"/>
  </r>
  <r>
    <n v="380"/>
    <x v="169"/>
    <n v="3.7"/>
    <n v="20.2"/>
    <n v="2893"/>
    <n v="0"/>
    <n v="1025.7"/>
    <n v="0.62"/>
    <x v="32"/>
    <n v="0.8"/>
    <x v="5"/>
    <x v="0"/>
    <x v="24"/>
    <n v="0"/>
    <n v="0"/>
    <n v="2.1999999999999993"/>
  </r>
  <r>
    <n v="380"/>
    <x v="170"/>
    <n v="3.7"/>
    <n v="20.399999999999999"/>
    <n v="2857"/>
    <n v="0"/>
    <n v="1024.5999999999999"/>
    <n v="0.5"/>
    <x v="32"/>
    <n v="0.8"/>
    <x v="5"/>
    <x v="0"/>
    <x v="24"/>
    <n v="0"/>
    <n v="0"/>
    <n v="2.3999999999999986"/>
  </r>
  <r>
    <n v="380"/>
    <x v="171"/>
    <n v="2.1"/>
    <n v="24.4"/>
    <n v="2919"/>
    <n v="0"/>
    <n v="1019.6"/>
    <n v="0.42"/>
    <x v="32"/>
    <n v="0.8"/>
    <x v="5"/>
    <x v="0"/>
    <x v="24"/>
    <n v="0"/>
    <n v="0"/>
    <n v="6.3999999999999986"/>
  </r>
  <r>
    <n v="380"/>
    <x v="172"/>
    <n v="3.9"/>
    <n v="25"/>
    <n v="2325"/>
    <n v="0"/>
    <n v="1014.1"/>
    <n v="0.49"/>
    <x v="32"/>
    <n v="0.8"/>
    <x v="5"/>
    <x v="0"/>
    <x v="24"/>
    <n v="0"/>
    <n v="0"/>
    <n v="7"/>
  </r>
  <r>
    <n v="380"/>
    <x v="173"/>
    <n v="5.4"/>
    <n v="18.8"/>
    <n v="1925"/>
    <n v="0.8"/>
    <n v="1013.4"/>
    <n v="0.59"/>
    <x v="32"/>
    <n v="0.8"/>
    <x v="5"/>
    <x v="0"/>
    <x v="25"/>
    <n v="0"/>
    <n v="0"/>
    <n v="0.80000000000000071"/>
  </r>
  <r>
    <n v="380"/>
    <x v="174"/>
    <n v="5"/>
    <n v="19"/>
    <n v="1713"/>
    <n v="-0.1"/>
    <n v="1014"/>
    <n v="0.67"/>
    <x v="32"/>
    <n v="0.8"/>
    <x v="5"/>
    <x v="0"/>
    <x v="25"/>
    <n v="0"/>
    <n v="0"/>
    <n v="1"/>
  </r>
  <r>
    <n v="380"/>
    <x v="175"/>
    <n v="3.3"/>
    <n v="23.8"/>
    <n v="2393"/>
    <n v="-0.1"/>
    <n v="1012.4"/>
    <n v="0.62"/>
    <x v="32"/>
    <n v="0.8"/>
    <x v="5"/>
    <x v="0"/>
    <x v="25"/>
    <n v="0"/>
    <n v="0"/>
    <n v="5.8000000000000007"/>
  </r>
  <r>
    <n v="380"/>
    <x v="176"/>
    <n v="4.7"/>
    <n v="20.7"/>
    <n v="1353"/>
    <n v="4.4000000000000004"/>
    <n v="1013.9"/>
    <n v="0.78"/>
    <x v="32"/>
    <n v="0.8"/>
    <x v="5"/>
    <x v="0"/>
    <x v="25"/>
    <n v="0"/>
    <n v="0"/>
    <n v="2.6999999999999993"/>
  </r>
  <r>
    <n v="380"/>
    <x v="177"/>
    <n v="4"/>
    <n v="19.2"/>
    <n v="1930"/>
    <n v="0.4"/>
    <n v="1022.4"/>
    <n v="0.73"/>
    <x v="32"/>
    <n v="0.8"/>
    <x v="5"/>
    <x v="0"/>
    <x v="25"/>
    <n v="0"/>
    <n v="0"/>
    <n v="1.1999999999999993"/>
  </r>
  <r>
    <n v="380"/>
    <x v="178"/>
    <n v="4.3"/>
    <n v="22.5"/>
    <n v="2819"/>
    <n v="0"/>
    <n v="1024.8"/>
    <n v="0.71"/>
    <x v="32"/>
    <n v="0.8"/>
    <x v="5"/>
    <x v="0"/>
    <x v="25"/>
    <n v="0"/>
    <n v="0"/>
    <n v="4.5"/>
  </r>
  <r>
    <n v="380"/>
    <x v="179"/>
    <n v="2.9"/>
    <n v="23.9"/>
    <n v="2772"/>
    <n v="0"/>
    <n v="1023.7"/>
    <n v="0.68"/>
    <x v="32"/>
    <n v="0.8"/>
    <x v="5"/>
    <x v="0"/>
    <x v="25"/>
    <n v="0"/>
    <n v="0"/>
    <n v="5.8999999999999986"/>
  </r>
  <r>
    <n v="380"/>
    <x v="180"/>
    <n v="3.1"/>
    <n v="25.8"/>
    <n v="2934"/>
    <n v="0"/>
    <n v="1018.5"/>
    <n v="0.56999999999999995"/>
    <x v="32"/>
    <n v="0.8"/>
    <x v="5"/>
    <x v="0"/>
    <x v="26"/>
    <n v="0"/>
    <n v="0"/>
    <n v="7.8000000000000007"/>
  </r>
  <r>
    <n v="380"/>
    <x v="181"/>
    <n v="1.6"/>
    <n v="29.4"/>
    <n v="2868"/>
    <n v="0"/>
    <n v="1014.7"/>
    <n v="0.45"/>
    <x v="32"/>
    <n v="0.8"/>
    <x v="6"/>
    <x v="0"/>
    <x v="26"/>
    <n v="0"/>
    <n v="0"/>
    <n v="11.399999999999999"/>
  </r>
  <r>
    <n v="380"/>
    <x v="182"/>
    <n v="3.3"/>
    <n v="26.3"/>
    <n v="2187"/>
    <n v="5.2"/>
    <n v="1014.9"/>
    <n v="0.61"/>
    <x v="32"/>
    <n v="0.8"/>
    <x v="6"/>
    <x v="0"/>
    <x v="26"/>
    <n v="0"/>
    <n v="0"/>
    <n v="8.3000000000000007"/>
  </r>
  <r>
    <n v="380"/>
    <x v="183"/>
    <n v="3.2"/>
    <n v="18.7"/>
    <n v="2869"/>
    <n v="0"/>
    <n v="1025.9000000000001"/>
    <n v="0.6"/>
    <x v="32"/>
    <n v="0.8"/>
    <x v="6"/>
    <x v="0"/>
    <x v="26"/>
    <n v="0"/>
    <n v="0"/>
    <n v="0.69999999999999929"/>
  </r>
  <r>
    <n v="380"/>
    <x v="184"/>
    <n v="1.8"/>
    <n v="19.399999999999999"/>
    <n v="2850"/>
    <n v="0"/>
    <n v="1026"/>
    <n v="0.53"/>
    <x v="32"/>
    <n v="0.8"/>
    <x v="6"/>
    <x v="0"/>
    <x v="26"/>
    <n v="0"/>
    <n v="0"/>
    <n v="1.3999999999999986"/>
  </r>
  <r>
    <n v="380"/>
    <x v="185"/>
    <n v="4.9000000000000004"/>
    <n v="20.399999999999999"/>
    <n v="2194"/>
    <n v="-0.1"/>
    <n v="1016.4"/>
    <n v="0.48"/>
    <x v="32"/>
    <n v="0.8"/>
    <x v="6"/>
    <x v="0"/>
    <x v="26"/>
    <n v="0"/>
    <n v="0"/>
    <n v="2.3999999999999986"/>
  </r>
  <r>
    <n v="380"/>
    <x v="186"/>
    <n v="4.8"/>
    <n v="16.2"/>
    <n v="521"/>
    <n v="7.5"/>
    <n v="1007.6"/>
    <n v="0.89"/>
    <x v="32"/>
    <n v="0.8"/>
    <x v="6"/>
    <x v="0"/>
    <x v="26"/>
    <n v="1.8000000000000007"/>
    <n v="1.4400000000000006"/>
    <n v="0"/>
  </r>
  <r>
    <n v="380"/>
    <x v="187"/>
    <n v="3.3"/>
    <n v="16"/>
    <n v="1155"/>
    <n v="5.6"/>
    <n v="1006.9"/>
    <n v="0.81"/>
    <x v="32"/>
    <n v="0.8"/>
    <x v="6"/>
    <x v="0"/>
    <x v="27"/>
    <n v="2"/>
    <n v="1.6"/>
    <n v="0"/>
  </r>
  <r>
    <n v="380"/>
    <x v="188"/>
    <n v="3.3"/>
    <n v="14.7"/>
    <n v="1752"/>
    <n v="3.9"/>
    <n v="1015.4"/>
    <n v="0.74"/>
    <x v="32"/>
    <n v="0.8"/>
    <x v="6"/>
    <x v="0"/>
    <x v="27"/>
    <n v="3.3000000000000007"/>
    <n v="2.6400000000000006"/>
    <n v="0"/>
  </r>
  <r>
    <n v="380"/>
    <x v="189"/>
    <n v="2.6"/>
    <n v="18.100000000000001"/>
    <n v="2606"/>
    <n v="0"/>
    <n v="1021.3"/>
    <n v="0.61"/>
    <x v="32"/>
    <n v="0.8"/>
    <x v="6"/>
    <x v="0"/>
    <x v="27"/>
    <n v="0"/>
    <n v="0"/>
    <n v="0.10000000000000142"/>
  </r>
  <r>
    <n v="380"/>
    <x v="190"/>
    <n v="2.8"/>
    <n v="19.7"/>
    <n v="2497"/>
    <n v="0"/>
    <n v="1021.8"/>
    <n v="0.62"/>
    <x v="32"/>
    <n v="0.8"/>
    <x v="6"/>
    <x v="0"/>
    <x v="27"/>
    <n v="0"/>
    <n v="0"/>
    <n v="1.6999999999999993"/>
  </r>
  <r>
    <n v="380"/>
    <x v="191"/>
    <n v="2.8"/>
    <n v="19.7"/>
    <n v="1896"/>
    <n v="0"/>
    <n v="1019.4"/>
    <n v="0.72"/>
    <x v="32"/>
    <n v="0.8"/>
    <x v="6"/>
    <x v="0"/>
    <x v="27"/>
    <n v="0"/>
    <n v="0"/>
    <n v="1.6999999999999993"/>
  </r>
  <r>
    <n v="380"/>
    <x v="192"/>
    <n v="2.7"/>
    <n v="20.100000000000001"/>
    <n v="2110"/>
    <n v="0"/>
    <n v="1014.5"/>
    <n v="0.66"/>
    <x v="32"/>
    <n v="0.8"/>
    <x v="6"/>
    <x v="0"/>
    <x v="27"/>
    <n v="0"/>
    <n v="0"/>
    <n v="2.1000000000000014"/>
  </r>
  <r>
    <n v="380"/>
    <x v="193"/>
    <n v="2.2000000000000002"/>
    <n v="20.9"/>
    <n v="2293"/>
    <n v="0"/>
    <n v="1011.3"/>
    <n v="0.64"/>
    <x v="32"/>
    <n v="0.8"/>
    <x v="6"/>
    <x v="0"/>
    <x v="27"/>
    <n v="0"/>
    <n v="0"/>
    <n v="2.8999999999999986"/>
  </r>
  <r>
    <n v="380"/>
    <x v="194"/>
    <n v="3.6"/>
    <n v="21.2"/>
    <n v="1770"/>
    <n v="0.3"/>
    <n v="1014.8"/>
    <n v="0.65"/>
    <x v="32"/>
    <n v="0.8"/>
    <x v="6"/>
    <x v="0"/>
    <x v="28"/>
    <n v="0"/>
    <n v="0"/>
    <n v="3.1999999999999993"/>
  </r>
  <r>
    <n v="380"/>
    <x v="195"/>
    <n v="4.2"/>
    <n v="19"/>
    <n v="2479"/>
    <n v="1"/>
    <n v="1017.9"/>
    <n v="0.59"/>
    <x v="32"/>
    <n v="0.8"/>
    <x v="6"/>
    <x v="0"/>
    <x v="28"/>
    <n v="0"/>
    <n v="0"/>
    <n v="1"/>
  </r>
  <r>
    <n v="380"/>
    <x v="196"/>
    <n v="4.9000000000000004"/>
    <n v="17.7"/>
    <n v="1381"/>
    <n v="-0.1"/>
    <n v="1015"/>
    <n v="0.7"/>
    <x v="32"/>
    <n v="0.8"/>
    <x v="6"/>
    <x v="0"/>
    <x v="28"/>
    <n v="0.30000000000000071"/>
    <n v="0.24000000000000057"/>
    <n v="0"/>
  </r>
  <r>
    <n v="380"/>
    <x v="197"/>
    <n v="2.1"/>
    <n v="19.100000000000001"/>
    <n v="2403"/>
    <n v="0"/>
    <n v="1017.6"/>
    <n v="0.64"/>
    <x v="32"/>
    <n v="0.8"/>
    <x v="6"/>
    <x v="0"/>
    <x v="28"/>
    <n v="0"/>
    <n v="0"/>
    <n v="1.1000000000000014"/>
  </r>
  <r>
    <n v="380"/>
    <x v="198"/>
    <n v="2.2999999999999998"/>
    <n v="22.1"/>
    <n v="2515"/>
    <n v="0"/>
    <n v="1013.8"/>
    <n v="0.55000000000000004"/>
    <x v="32"/>
    <n v="0.8"/>
    <x v="6"/>
    <x v="0"/>
    <x v="28"/>
    <n v="0"/>
    <n v="0"/>
    <n v="4.1000000000000014"/>
  </r>
  <r>
    <n v="380"/>
    <x v="199"/>
    <n v="3.7"/>
    <n v="23.6"/>
    <n v="1763"/>
    <n v="-0.1"/>
    <n v="1007.2"/>
    <n v="0.59"/>
    <x v="32"/>
    <n v="0.8"/>
    <x v="6"/>
    <x v="0"/>
    <x v="28"/>
    <n v="0"/>
    <n v="0"/>
    <n v="5.6000000000000014"/>
  </r>
  <r>
    <n v="380"/>
    <x v="200"/>
    <n v="3.5"/>
    <n v="21"/>
    <n v="1583"/>
    <n v="6.6"/>
    <n v="1004.6"/>
    <n v="0.75"/>
    <x v="32"/>
    <n v="0.8"/>
    <x v="6"/>
    <x v="0"/>
    <x v="28"/>
    <n v="0"/>
    <n v="0"/>
    <n v="3"/>
  </r>
  <r>
    <n v="380"/>
    <x v="201"/>
    <n v="5"/>
    <n v="19.2"/>
    <n v="1997"/>
    <n v="1.7"/>
    <n v="1004.1"/>
    <n v="0.75"/>
    <x v="32"/>
    <n v="0.8"/>
    <x v="6"/>
    <x v="0"/>
    <x v="29"/>
    <n v="0"/>
    <n v="0"/>
    <n v="1.1999999999999993"/>
  </r>
  <r>
    <n v="380"/>
    <x v="202"/>
    <n v="4.4000000000000004"/>
    <n v="18.100000000000001"/>
    <n v="1565"/>
    <n v="5"/>
    <n v="1010.4"/>
    <n v="0.82"/>
    <x v="32"/>
    <n v="0.8"/>
    <x v="6"/>
    <x v="0"/>
    <x v="29"/>
    <n v="0"/>
    <n v="0"/>
    <n v="0.10000000000000142"/>
  </r>
  <r>
    <n v="380"/>
    <x v="203"/>
    <n v="3.4"/>
    <n v="18.8"/>
    <n v="1871"/>
    <n v="0"/>
    <n v="1012.7"/>
    <n v="0.73"/>
    <x v="32"/>
    <n v="0.8"/>
    <x v="6"/>
    <x v="0"/>
    <x v="29"/>
    <n v="0"/>
    <n v="0"/>
    <n v="0.80000000000000071"/>
  </r>
  <r>
    <n v="380"/>
    <x v="204"/>
    <n v="2.1"/>
    <n v="19.100000000000001"/>
    <n v="1558"/>
    <n v="0"/>
    <n v="1014.4"/>
    <n v="0.8"/>
    <x v="32"/>
    <n v="0.8"/>
    <x v="6"/>
    <x v="0"/>
    <x v="29"/>
    <n v="0"/>
    <n v="0"/>
    <n v="1.1000000000000014"/>
  </r>
  <r>
    <n v="380"/>
    <x v="205"/>
    <n v="2.6"/>
    <n v="19.399999999999999"/>
    <n v="2105"/>
    <n v="0"/>
    <n v="1017.3"/>
    <n v="0.8"/>
    <x v="32"/>
    <n v="0.8"/>
    <x v="6"/>
    <x v="0"/>
    <x v="29"/>
    <n v="0"/>
    <n v="0"/>
    <n v="1.3999999999999986"/>
  </r>
  <r>
    <n v="380"/>
    <x v="206"/>
    <n v="2.2999999999999998"/>
    <n v="21.1"/>
    <n v="2151"/>
    <n v="-0.1"/>
    <n v="1016.2"/>
    <n v="0.7"/>
    <x v="32"/>
    <n v="0.8"/>
    <x v="6"/>
    <x v="0"/>
    <x v="29"/>
    <n v="0"/>
    <n v="0"/>
    <n v="3.1000000000000014"/>
  </r>
  <r>
    <n v="380"/>
    <x v="207"/>
    <n v="3.5"/>
    <n v="18.3"/>
    <n v="1413"/>
    <n v="0.1"/>
    <n v="1014.2"/>
    <n v="0.76"/>
    <x v="32"/>
    <n v="0.8"/>
    <x v="6"/>
    <x v="0"/>
    <x v="29"/>
    <n v="0"/>
    <n v="0"/>
    <n v="0.30000000000000071"/>
  </r>
  <r>
    <n v="380"/>
    <x v="208"/>
    <n v="3"/>
    <n v="16.7"/>
    <n v="1411"/>
    <n v="3.9"/>
    <n v="1017.8"/>
    <n v="0.78"/>
    <x v="32"/>
    <n v="0.8"/>
    <x v="6"/>
    <x v="0"/>
    <x v="30"/>
    <n v="1.3000000000000007"/>
    <n v="1.0400000000000007"/>
    <n v="0"/>
  </r>
  <r>
    <n v="380"/>
    <x v="209"/>
    <n v="3.2"/>
    <n v="16.3"/>
    <n v="1325"/>
    <n v="6.6"/>
    <n v="1017.6"/>
    <n v="0.88"/>
    <x v="32"/>
    <n v="0.8"/>
    <x v="6"/>
    <x v="0"/>
    <x v="30"/>
    <n v="1.6999999999999993"/>
    <n v="1.3599999999999994"/>
    <n v="0"/>
  </r>
  <r>
    <n v="380"/>
    <x v="210"/>
    <n v="3.5"/>
    <n v="17.7"/>
    <n v="2028"/>
    <n v="0"/>
    <n v="1016.9"/>
    <n v="0.72"/>
    <x v="32"/>
    <n v="0.8"/>
    <x v="6"/>
    <x v="0"/>
    <x v="30"/>
    <n v="0.30000000000000071"/>
    <n v="0.24000000000000057"/>
    <n v="0"/>
  </r>
  <r>
    <n v="380"/>
    <x v="211"/>
    <n v="3.7"/>
    <n v="17.8"/>
    <n v="1096"/>
    <n v="8.1999999999999993"/>
    <n v="1015"/>
    <n v="0.83"/>
    <x v="32"/>
    <n v="0.8"/>
    <x v="6"/>
    <x v="0"/>
    <x v="30"/>
    <n v="0.19999999999999929"/>
    <n v="0.15999999999999945"/>
    <n v="0"/>
  </r>
  <r>
    <n v="380"/>
    <x v="212"/>
    <n v="2.8"/>
    <n v="17"/>
    <n v="1440"/>
    <n v="0.8"/>
    <n v="1012.6"/>
    <n v="0.85"/>
    <x v="32"/>
    <n v="0.8"/>
    <x v="7"/>
    <x v="0"/>
    <x v="30"/>
    <n v="1"/>
    <n v="0.8"/>
    <n v="0"/>
  </r>
  <r>
    <n v="380"/>
    <x v="213"/>
    <n v="3.5"/>
    <n v="15.8"/>
    <n v="1085"/>
    <n v="3.8"/>
    <n v="1015"/>
    <n v="0.85"/>
    <x v="32"/>
    <n v="0.8"/>
    <x v="7"/>
    <x v="0"/>
    <x v="30"/>
    <n v="2.1999999999999993"/>
    <n v="1.7599999999999996"/>
    <n v="0"/>
  </r>
  <r>
    <n v="380"/>
    <x v="214"/>
    <n v="4.2"/>
    <n v="18.3"/>
    <n v="2036"/>
    <n v="0.7"/>
    <n v="1018.3"/>
    <n v="0.71"/>
    <x v="32"/>
    <n v="0.8"/>
    <x v="7"/>
    <x v="0"/>
    <x v="30"/>
    <n v="0"/>
    <n v="0"/>
    <n v="0.30000000000000071"/>
  </r>
  <r>
    <n v="380"/>
    <x v="215"/>
    <n v="4.8"/>
    <n v="21"/>
    <n v="1692"/>
    <n v="0.5"/>
    <n v="1016.8"/>
    <n v="0.77"/>
    <x v="32"/>
    <n v="0.8"/>
    <x v="7"/>
    <x v="0"/>
    <x v="31"/>
    <n v="0"/>
    <n v="0"/>
    <n v="3"/>
  </r>
  <r>
    <n v="380"/>
    <x v="216"/>
    <n v="3.9"/>
    <n v="17.600000000000001"/>
    <n v="2060"/>
    <n v="4.8"/>
    <n v="1020.2"/>
    <n v="0.69"/>
    <x v="32"/>
    <n v="0.8"/>
    <x v="7"/>
    <x v="0"/>
    <x v="31"/>
    <n v="0.39999999999999858"/>
    <n v="0.3199999999999989"/>
    <n v="0"/>
  </r>
  <r>
    <n v="380"/>
    <x v="217"/>
    <n v="2.6"/>
    <n v="17.2"/>
    <n v="2218"/>
    <n v="0"/>
    <n v="1023.7"/>
    <n v="0.67"/>
    <x v="32"/>
    <n v="0.8"/>
    <x v="7"/>
    <x v="0"/>
    <x v="31"/>
    <n v="0.80000000000000071"/>
    <n v="0.64000000000000057"/>
    <n v="0"/>
  </r>
  <r>
    <n v="380"/>
    <x v="218"/>
    <n v="3.3"/>
    <n v="20.3"/>
    <n v="2135"/>
    <n v="0"/>
    <n v="1017.3"/>
    <n v="0.56000000000000005"/>
    <x v="32"/>
    <n v="0.8"/>
    <x v="7"/>
    <x v="0"/>
    <x v="31"/>
    <n v="0"/>
    <n v="0"/>
    <n v="2.3000000000000007"/>
  </r>
  <r>
    <n v="380"/>
    <x v="219"/>
    <n v="2.7"/>
    <n v="20"/>
    <n v="1306"/>
    <n v="0"/>
    <n v="1018.9"/>
    <n v="0.69"/>
    <x v="32"/>
    <n v="0.8"/>
    <x v="7"/>
    <x v="0"/>
    <x v="31"/>
    <n v="0"/>
    <n v="0"/>
    <n v="2"/>
  </r>
  <r>
    <n v="380"/>
    <x v="220"/>
    <n v="2.8"/>
    <n v="20.100000000000001"/>
    <n v="2366"/>
    <n v="0"/>
    <n v="1021"/>
    <n v="0.68"/>
    <x v="32"/>
    <n v="0.8"/>
    <x v="7"/>
    <x v="0"/>
    <x v="31"/>
    <n v="0"/>
    <n v="0"/>
    <n v="2.1000000000000014"/>
  </r>
  <r>
    <n v="380"/>
    <x v="221"/>
    <n v="2.1"/>
    <n v="19.5"/>
    <n v="2381"/>
    <n v="0"/>
    <n v="1026.9000000000001"/>
    <n v="0.63"/>
    <x v="32"/>
    <n v="0.8"/>
    <x v="7"/>
    <x v="0"/>
    <x v="31"/>
    <n v="0"/>
    <n v="0"/>
    <n v="1.5"/>
  </r>
  <r>
    <n v="380"/>
    <x v="222"/>
    <n v="3.1"/>
    <n v="22.6"/>
    <n v="2514"/>
    <n v="0"/>
    <n v="1022.3"/>
    <n v="0.51"/>
    <x v="32"/>
    <n v="0.8"/>
    <x v="7"/>
    <x v="0"/>
    <x v="32"/>
    <n v="0"/>
    <n v="0"/>
    <n v="4.6000000000000014"/>
  </r>
  <r>
    <n v="380"/>
    <x v="223"/>
    <n v="2.2999999999999998"/>
    <n v="25.1"/>
    <n v="2177"/>
    <n v="-0.1"/>
    <n v="1014.8"/>
    <n v="0.52"/>
    <x v="32"/>
    <n v="0.8"/>
    <x v="7"/>
    <x v="0"/>
    <x v="32"/>
    <n v="0"/>
    <n v="0"/>
    <n v="7.1000000000000014"/>
  </r>
  <r>
    <n v="380"/>
    <x v="224"/>
    <n v="3"/>
    <n v="26.5"/>
    <n v="2167"/>
    <n v="0"/>
    <n v="1015.3"/>
    <n v="0.56000000000000005"/>
    <x v="32"/>
    <n v="0.8"/>
    <x v="7"/>
    <x v="0"/>
    <x v="32"/>
    <n v="0"/>
    <n v="0"/>
    <n v="8.5"/>
  </r>
  <r>
    <n v="380"/>
    <x v="225"/>
    <n v="2.1"/>
    <n v="26.1"/>
    <n v="1779"/>
    <n v="-0.1"/>
    <n v="1018.4"/>
    <n v="0.61"/>
    <x v="32"/>
    <n v="0.8"/>
    <x v="7"/>
    <x v="0"/>
    <x v="32"/>
    <n v="0"/>
    <n v="0"/>
    <n v="8.1000000000000014"/>
  </r>
  <r>
    <n v="380"/>
    <x v="226"/>
    <n v="2.8"/>
    <n v="23.4"/>
    <n v="2272"/>
    <n v="0"/>
    <n v="1022.8"/>
    <n v="0.64"/>
    <x v="32"/>
    <n v="0.8"/>
    <x v="7"/>
    <x v="0"/>
    <x v="32"/>
    <n v="0"/>
    <n v="0"/>
    <n v="5.3999999999999986"/>
  </r>
  <r>
    <n v="380"/>
    <x v="227"/>
    <n v="3.8"/>
    <n v="18.7"/>
    <n v="421"/>
    <n v="-0.1"/>
    <n v="1024.2"/>
    <n v="0.75"/>
    <x v="32"/>
    <n v="0.8"/>
    <x v="7"/>
    <x v="0"/>
    <x v="32"/>
    <n v="0"/>
    <n v="0"/>
    <n v="0.69999999999999929"/>
  </r>
  <r>
    <n v="380"/>
    <x v="228"/>
    <n v="3.5"/>
    <n v="17"/>
    <n v="1680"/>
    <n v="0"/>
    <n v="1022.5"/>
    <n v="0.73"/>
    <x v="32"/>
    <n v="0.8"/>
    <x v="7"/>
    <x v="0"/>
    <x v="32"/>
    <n v="1"/>
    <n v="0.8"/>
    <n v="0"/>
  </r>
  <r>
    <n v="380"/>
    <x v="229"/>
    <n v="3.5"/>
    <n v="20.6"/>
    <n v="2319"/>
    <n v="0"/>
    <n v="1018.9"/>
    <n v="0.62"/>
    <x v="32"/>
    <n v="0.8"/>
    <x v="7"/>
    <x v="0"/>
    <x v="33"/>
    <n v="0"/>
    <n v="0"/>
    <n v="2.6000000000000014"/>
  </r>
  <r>
    <n v="380"/>
    <x v="230"/>
    <n v="3.2"/>
    <n v="22.1"/>
    <n v="2270"/>
    <n v="0"/>
    <n v="1013.3"/>
    <n v="0.55000000000000004"/>
    <x v="32"/>
    <n v="0.8"/>
    <x v="7"/>
    <x v="0"/>
    <x v="33"/>
    <n v="0"/>
    <n v="0"/>
    <n v="4.1000000000000014"/>
  </r>
  <r>
    <n v="380"/>
    <x v="231"/>
    <n v="4.2"/>
    <n v="18.5"/>
    <n v="1971"/>
    <n v="0"/>
    <n v="1011.8"/>
    <n v="0.68"/>
    <x v="32"/>
    <n v="0.8"/>
    <x v="7"/>
    <x v="0"/>
    <x v="33"/>
    <n v="0"/>
    <n v="0"/>
    <n v="0.5"/>
  </r>
  <r>
    <n v="380"/>
    <x v="232"/>
    <n v="4.3"/>
    <n v="17.600000000000001"/>
    <n v="1991"/>
    <n v="0"/>
    <n v="1013.3"/>
    <n v="0.63"/>
    <x v="32"/>
    <n v="0.8"/>
    <x v="7"/>
    <x v="0"/>
    <x v="33"/>
    <n v="0.39999999999999858"/>
    <n v="0.3199999999999989"/>
    <n v="0"/>
  </r>
  <r>
    <n v="380"/>
    <x v="233"/>
    <n v="2"/>
    <n v="14.9"/>
    <n v="901"/>
    <n v="0"/>
    <n v="1019.6"/>
    <n v="0.69"/>
    <x v="32"/>
    <n v="0.8"/>
    <x v="7"/>
    <x v="0"/>
    <x v="33"/>
    <n v="3.0999999999999996"/>
    <n v="2.48"/>
    <n v="0"/>
  </r>
  <r>
    <n v="380"/>
    <x v="234"/>
    <n v="2.5"/>
    <n v="15.1"/>
    <n v="1114"/>
    <n v="-0.1"/>
    <n v="1019.9"/>
    <n v="0.69"/>
    <x v="32"/>
    <n v="0.8"/>
    <x v="7"/>
    <x v="0"/>
    <x v="33"/>
    <n v="2.9000000000000004"/>
    <n v="2.3200000000000003"/>
    <n v="0"/>
  </r>
  <r>
    <n v="380"/>
    <x v="235"/>
    <n v="1.7"/>
    <n v="15.2"/>
    <n v="2135"/>
    <n v="0"/>
    <n v="1021"/>
    <n v="0.61"/>
    <x v="32"/>
    <n v="0.8"/>
    <x v="7"/>
    <x v="0"/>
    <x v="33"/>
    <n v="2.8000000000000007"/>
    <n v="2.2400000000000007"/>
    <n v="0"/>
  </r>
  <r>
    <n v="380"/>
    <x v="236"/>
    <n v="1.7"/>
    <n v="17.2"/>
    <n v="2146"/>
    <n v="0"/>
    <n v="1017.9"/>
    <n v="0.52"/>
    <x v="32"/>
    <n v="0.8"/>
    <x v="7"/>
    <x v="0"/>
    <x v="34"/>
    <n v="0.80000000000000071"/>
    <n v="0.64000000000000057"/>
    <n v="0"/>
  </r>
  <r>
    <n v="380"/>
    <x v="237"/>
    <n v="3.3"/>
    <n v="21.6"/>
    <n v="1696"/>
    <n v="-0.1"/>
    <n v="1010.1"/>
    <n v="0.49"/>
    <x v="32"/>
    <n v="0.8"/>
    <x v="7"/>
    <x v="0"/>
    <x v="34"/>
    <n v="0"/>
    <n v="0"/>
    <n v="3.6000000000000014"/>
  </r>
  <r>
    <n v="380"/>
    <x v="238"/>
    <n v="2.6"/>
    <n v="20.6"/>
    <n v="1522"/>
    <n v="0.2"/>
    <n v="1008"/>
    <n v="0.65"/>
    <x v="32"/>
    <n v="0.8"/>
    <x v="7"/>
    <x v="0"/>
    <x v="34"/>
    <n v="0"/>
    <n v="0"/>
    <n v="2.6000000000000014"/>
  </r>
  <r>
    <n v="380"/>
    <x v="239"/>
    <n v="3.4"/>
    <n v="19.600000000000001"/>
    <n v="1319"/>
    <n v="4.4000000000000004"/>
    <n v="1004.2"/>
    <n v="0.72"/>
    <x v="32"/>
    <n v="0.8"/>
    <x v="7"/>
    <x v="0"/>
    <x v="34"/>
    <n v="0"/>
    <n v="0"/>
    <n v="1.6000000000000014"/>
  </r>
  <r>
    <n v="380"/>
    <x v="240"/>
    <n v="4.8"/>
    <n v="17.399999999999999"/>
    <n v="1310"/>
    <n v="2.5"/>
    <n v="1001.7"/>
    <n v="0.72"/>
    <x v="32"/>
    <n v="0.8"/>
    <x v="7"/>
    <x v="0"/>
    <x v="34"/>
    <n v="0.60000000000000142"/>
    <n v="0.48000000000000115"/>
    <n v="0"/>
  </r>
  <r>
    <n v="380"/>
    <x v="241"/>
    <n v="4.9000000000000004"/>
    <n v="18.2"/>
    <n v="1461"/>
    <n v="0"/>
    <n v="1007.7"/>
    <n v="0.7"/>
    <x v="32"/>
    <n v="0.8"/>
    <x v="7"/>
    <x v="0"/>
    <x v="34"/>
    <n v="0"/>
    <n v="0"/>
    <n v="0.19999999999999929"/>
  </r>
  <r>
    <n v="380"/>
    <x v="242"/>
    <n v="4.4000000000000004"/>
    <n v="19.7"/>
    <n v="1190"/>
    <n v="9.1"/>
    <n v="1007.9"/>
    <n v="0.78"/>
    <x v="32"/>
    <n v="0.8"/>
    <x v="7"/>
    <x v="0"/>
    <x v="34"/>
    <n v="0"/>
    <n v="0"/>
    <n v="1.6999999999999993"/>
  </r>
  <r>
    <n v="380"/>
    <x v="243"/>
    <n v="4"/>
    <n v="18.100000000000001"/>
    <n v="1295"/>
    <n v="0.9"/>
    <n v="1007.9"/>
    <n v="0.77"/>
    <x v="32"/>
    <n v="0.8"/>
    <x v="8"/>
    <x v="0"/>
    <x v="35"/>
    <n v="0"/>
    <n v="0"/>
    <n v="0.10000000000000142"/>
  </r>
  <r>
    <n v="380"/>
    <x v="244"/>
    <n v="4.8"/>
    <n v="17.100000000000001"/>
    <n v="1532"/>
    <n v="0.1"/>
    <n v="1008.8"/>
    <n v="0.71"/>
    <x v="32"/>
    <n v="0.8"/>
    <x v="8"/>
    <x v="0"/>
    <x v="35"/>
    <n v="0.89999999999999858"/>
    <n v="0.71999999999999886"/>
    <n v="0"/>
  </r>
  <r>
    <n v="380"/>
    <x v="245"/>
    <n v="7.3"/>
    <n v="19.399999999999999"/>
    <n v="1010"/>
    <n v="3.4"/>
    <n v="1006.3"/>
    <n v="0.77"/>
    <x v="32"/>
    <n v="0.8"/>
    <x v="8"/>
    <x v="0"/>
    <x v="35"/>
    <n v="0"/>
    <n v="0"/>
    <n v="1.3999999999999986"/>
  </r>
  <r>
    <n v="380"/>
    <x v="246"/>
    <n v="4.9000000000000004"/>
    <n v="18.2"/>
    <n v="1369"/>
    <n v="1"/>
    <n v="1011.5"/>
    <n v="0.74"/>
    <x v="32"/>
    <n v="0.8"/>
    <x v="8"/>
    <x v="0"/>
    <x v="35"/>
    <n v="0"/>
    <n v="0"/>
    <n v="0.19999999999999929"/>
  </r>
  <r>
    <n v="380"/>
    <x v="247"/>
    <n v="3.1"/>
    <n v="16.5"/>
    <n v="1690"/>
    <n v="0.6"/>
    <n v="1020.6"/>
    <n v="0.78"/>
    <x v="32"/>
    <n v="0.8"/>
    <x v="8"/>
    <x v="0"/>
    <x v="35"/>
    <n v="1.5"/>
    <n v="1.2000000000000002"/>
    <n v="0"/>
  </r>
  <r>
    <n v="380"/>
    <x v="248"/>
    <n v="2.6"/>
    <n v="17.5"/>
    <n v="1724"/>
    <n v="0"/>
    <n v="1021.7"/>
    <n v="0.67"/>
    <x v="32"/>
    <n v="0.8"/>
    <x v="8"/>
    <x v="0"/>
    <x v="35"/>
    <n v="0.5"/>
    <n v="0.4"/>
    <n v="0"/>
  </r>
  <r>
    <n v="380"/>
    <x v="249"/>
    <n v="3.5"/>
    <n v="21.4"/>
    <n v="1972"/>
    <n v="0"/>
    <n v="1014.1"/>
    <n v="0.59"/>
    <x v="32"/>
    <n v="0.8"/>
    <x v="8"/>
    <x v="0"/>
    <x v="35"/>
    <n v="0"/>
    <n v="0"/>
    <n v="3.3999999999999986"/>
  </r>
  <r>
    <n v="380"/>
    <x v="250"/>
    <n v="2.8"/>
    <n v="20.399999999999999"/>
    <n v="1283"/>
    <n v="7.8"/>
    <n v="1016.1"/>
    <n v="0.72"/>
    <x v="32"/>
    <n v="0.8"/>
    <x v="8"/>
    <x v="0"/>
    <x v="36"/>
    <n v="0"/>
    <n v="0"/>
    <n v="2.3999999999999986"/>
  </r>
  <r>
    <n v="380"/>
    <x v="251"/>
    <n v="2.6"/>
    <n v="13.9"/>
    <n v="537"/>
    <n v="32.9"/>
    <n v="1015.7"/>
    <n v="0.95"/>
    <x v="32"/>
    <n v="0.8"/>
    <x v="8"/>
    <x v="0"/>
    <x v="36"/>
    <n v="4.0999999999999996"/>
    <n v="3.28"/>
    <n v="0"/>
  </r>
  <r>
    <n v="380"/>
    <x v="252"/>
    <n v="2.8"/>
    <n v="16.2"/>
    <n v="1661"/>
    <n v="-0.1"/>
    <n v="1008"/>
    <n v="0.72"/>
    <x v="32"/>
    <n v="0.8"/>
    <x v="8"/>
    <x v="0"/>
    <x v="36"/>
    <n v="1.8000000000000007"/>
    <n v="1.4400000000000006"/>
    <n v="0"/>
  </r>
  <r>
    <n v="380"/>
    <x v="253"/>
    <n v="5.5"/>
    <n v="15.5"/>
    <n v="1218"/>
    <n v="2.8"/>
    <n v="1007.1"/>
    <n v="0.79"/>
    <x v="32"/>
    <n v="0.8"/>
    <x v="8"/>
    <x v="0"/>
    <x v="36"/>
    <n v="2.5"/>
    <n v="2"/>
    <n v="0"/>
  </r>
  <r>
    <n v="380"/>
    <x v="254"/>
    <n v="5.3"/>
    <n v="14.5"/>
    <n v="1153"/>
    <n v="-0.1"/>
    <n v="1014.8"/>
    <n v="0.73"/>
    <x v="32"/>
    <n v="0.8"/>
    <x v="8"/>
    <x v="0"/>
    <x v="36"/>
    <n v="3.5"/>
    <n v="2.8000000000000003"/>
    <n v="0"/>
  </r>
  <r>
    <n v="380"/>
    <x v="255"/>
    <n v="5.2"/>
    <n v="14.5"/>
    <n v="1295"/>
    <n v="16.3"/>
    <n v="1013.7"/>
    <n v="0.81"/>
    <x v="32"/>
    <n v="0.8"/>
    <x v="8"/>
    <x v="0"/>
    <x v="36"/>
    <n v="3.5"/>
    <n v="2.8000000000000003"/>
    <n v="0"/>
  </r>
  <r>
    <n v="380"/>
    <x v="256"/>
    <n v="4.5"/>
    <n v="15.4"/>
    <n v="1463"/>
    <n v="0.5"/>
    <n v="1012.8"/>
    <n v="0.8"/>
    <x v="32"/>
    <n v="0.8"/>
    <x v="8"/>
    <x v="0"/>
    <x v="36"/>
    <n v="2.5999999999999996"/>
    <n v="2.0799999999999996"/>
    <n v="0"/>
  </r>
  <r>
    <n v="380"/>
    <x v="257"/>
    <n v="8.1"/>
    <n v="16.899999999999999"/>
    <n v="1275"/>
    <n v="2.8"/>
    <n v="1009.7"/>
    <n v="0.72"/>
    <x v="32"/>
    <n v="0.8"/>
    <x v="8"/>
    <x v="0"/>
    <x v="37"/>
    <n v="1.1000000000000014"/>
    <n v="0.88000000000000123"/>
    <n v="0"/>
  </r>
  <r>
    <n v="380"/>
    <x v="258"/>
    <n v="6.1"/>
    <n v="15"/>
    <n v="1105"/>
    <n v="0.5"/>
    <n v="1017.5"/>
    <n v="0.71"/>
    <x v="32"/>
    <n v="0.8"/>
    <x v="8"/>
    <x v="0"/>
    <x v="37"/>
    <n v="3"/>
    <n v="2.4000000000000004"/>
    <n v="0"/>
  </r>
  <r>
    <n v="380"/>
    <x v="259"/>
    <n v="5.2"/>
    <n v="15.4"/>
    <n v="885"/>
    <n v="0.1"/>
    <n v="1020.8"/>
    <n v="0.76"/>
    <x v="32"/>
    <n v="0.8"/>
    <x v="8"/>
    <x v="0"/>
    <x v="37"/>
    <n v="2.5999999999999996"/>
    <n v="2.0799999999999996"/>
    <n v="0"/>
  </r>
  <r>
    <n v="380"/>
    <x v="260"/>
    <n v="4.0999999999999996"/>
    <n v="17"/>
    <n v="861"/>
    <n v="0"/>
    <n v="1022.6"/>
    <n v="0.83"/>
    <x v="32"/>
    <n v="0.8"/>
    <x v="8"/>
    <x v="0"/>
    <x v="37"/>
    <n v="1"/>
    <n v="0.8"/>
    <n v="0"/>
  </r>
  <r>
    <n v="380"/>
    <x v="261"/>
    <n v="2.6"/>
    <n v="20.5"/>
    <n v="1709"/>
    <n v="0"/>
    <n v="1021"/>
    <n v="0.67"/>
    <x v="32"/>
    <n v="0.8"/>
    <x v="8"/>
    <x v="0"/>
    <x v="37"/>
    <n v="0"/>
    <n v="0"/>
    <n v="2.5"/>
  </r>
  <r>
    <n v="380"/>
    <x v="262"/>
    <n v="4.8"/>
    <n v="21.9"/>
    <n v="967"/>
    <n v="0.9"/>
    <n v="1013.4"/>
    <n v="0.69"/>
    <x v="32"/>
    <n v="0.8"/>
    <x v="8"/>
    <x v="0"/>
    <x v="37"/>
    <n v="0"/>
    <n v="0"/>
    <n v="3.8999999999999986"/>
  </r>
  <r>
    <n v="380"/>
    <x v="263"/>
    <n v="3.8"/>
    <n v="14.2"/>
    <n v="623"/>
    <n v="0.4"/>
    <n v="1015.8"/>
    <n v="0.79"/>
    <x v="32"/>
    <n v="0.8"/>
    <x v="8"/>
    <x v="0"/>
    <x v="37"/>
    <n v="3.8000000000000007"/>
    <n v="3.0400000000000009"/>
    <n v="0"/>
  </r>
  <r>
    <n v="380"/>
    <x v="264"/>
    <n v="5.0999999999999996"/>
    <n v="12.2"/>
    <n v="1002"/>
    <n v="0"/>
    <n v="1021.9"/>
    <n v="0.73"/>
    <x v="32"/>
    <n v="0.8"/>
    <x v="8"/>
    <x v="0"/>
    <x v="38"/>
    <n v="5.8000000000000007"/>
    <n v="4.6400000000000006"/>
    <n v="0"/>
  </r>
  <r>
    <n v="380"/>
    <x v="265"/>
    <n v="5.8"/>
    <n v="12.5"/>
    <n v="1008"/>
    <n v="0"/>
    <n v="1023.9"/>
    <n v="0.7"/>
    <x v="32"/>
    <n v="0.8"/>
    <x v="8"/>
    <x v="0"/>
    <x v="38"/>
    <n v="5.5"/>
    <n v="4.4000000000000004"/>
    <n v="0"/>
  </r>
  <r>
    <n v="380"/>
    <x v="266"/>
    <n v="6.1"/>
    <n v="11.4"/>
    <n v="713"/>
    <n v="0"/>
    <n v="1022.7"/>
    <n v="0.67"/>
    <x v="32"/>
    <n v="0.8"/>
    <x v="8"/>
    <x v="0"/>
    <x v="38"/>
    <n v="6.6"/>
    <n v="5.28"/>
    <n v="0"/>
  </r>
  <r>
    <n v="380"/>
    <x v="267"/>
    <n v="4.9000000000000004"/>
    <n v="9.6"/>
    <n v="246"/>
    <n v="0.2"/>
    <n v="1021.5"/>
    <n v="0.81"/>
    <x v="32"/>
    <n v="0.8"/>
    <x v="8"/>
    <x v="0"/>
    <x v="38"/>
    <n v="8.4"/>
    <n v="6.7200000000000006"/>
    <n v="0"/>
  </r>
  <r>
    <n v="380"/>
    <x v="268"/>
    <n v="3"/>
    <n v="11.6"/>
    <n v="1260"/>
    <n v="-0.1"/>
    <n v="1021.6"/>
    <n v="0.82"/>
    <x v="32"/>
    <n v="0.8"/>
    <x v="8"/>
    <x v="0"/>
    <x v="38"/>
    <n v="6.4"/>
    <n v="5.120000000000001"/>
    <n v="0"/>
  </r>
  <r>
    <n v="380"/>
    <x v="269"/>
    <n v="1.9"/>
    <n v="12.6"/>
    <n v="1017"/>
    <n v="0"/>
    <n v="1021.5"/>
    <n v="0.83"/>
    <x v="32"/>
    <n v="0.8"/>
    <x v="8"/>
    <x v="0"/>
    <x v="38"/>
    <n v="5.4"/>
    <n v="4.32"/>
    <n v="0"/>
  </r>
  <r>
    <n v="380"/>
    <x v="270"/>
    <n v="1.4"/>
    <n v="12.9"/>
    <n v="1402"/>
    <n v="0"/>
    <n v="1022.2"/>
    <n v="0.81"/>
    <x v="32"/>
    <n v="0.8"/>
    <x v="8"/>
    <x v="0"/>
    <x v="38"/>
    <n v="5.0999999999999996"/>
    <n v="4.08"/>
    <n v="0"/>
  </r>
  <r>
    <n v="380"/>
    <x v="271"/>
    <n v="1.5"/>
    <n v="13.9"/>
    <n v="831"/>
    <n v="0"/>
    <n v="1023"/>
    <n v="0.82"/>
    <x v="32"/>
    <n v="0.8"/>
    <x v="8"/>
    <x v="0"/>
    <x v="39"/>
    <n v="4.0999999999999996"/>
    <n v="3.28"/>
    <n v="0"/>
  </r>
  <r>
    <n v="380"/>
    <x v="272"/>
    <n v="1.9"/>
    <n v="12.6"/>
    <n v="1079"/>
    <n v="0"/>
    <n v="1025.0999999999999"/>
    <n v="0.85"/>
    <x v="32"/>
    <n v="0.8"/>
    <x v="8"/>
    <x v="0"/>
    <x v="39"/>
    <n v="5.4"/>
    <n v="4.32"/>
    <n v="0"/>
  </r>
  <r>
    <n v="380"/>
    <x v="273"/>
    <n v="2.2000000000000002"/>
    <n v="10.7"/>
    <n v="1055"/>
    <n v="0"/>
    <n v="1028.5999999999999"/>
    <n v="0.8"/>
    <x v="32"/>
    <n v="1"/>
    <x v="9"/>
    <x v="0"/>
    <x v="39"/>
    <n v="7.3000000000000007"/>
    <n v="7.3000000000000007"/>
    <n v="0"/>
  </r>
  <r>
    <n v="380"/>
    <x v="274"/>
    <n v="2.2000000000000002"/>
    <n v="11.8"/>
    <n v="1321"/>
    <n v="0"/>
    <n v="1026.8"/>
    <n v="0.64"/>
    <x v="32"/>
    <n v="1"/>
    <x v="9"/>
    <x v="0"/>
    <x v="39"/>
    <n v="6.1999999999999993"/>
    <n v="6.1999999999999993"/>
    <n v="0"/>
  </r>
  <r>
    <n v="380"/>
    <x v="275"/>
    <n v="4.0999999999999996"/>
    <n v="12.1"/>
    <n v="454"/>
    <n v="1.7"/>
    <n v="1016.4"/>
    <n v="0.72"/>
    <x v="32"/>
    <n v="1"/>
    <x v="9"/>
    <x v="0"/>
    <x v="39"/>
    <n v="5.9"/>
    <n v="5.9"/>
    <n v="0"/>
  </r>
  <r>
    <n v="380"/>
    <x v="276"/>
    <n v="7.5"/>
    <n v="12.9"/>
    <n v="627"/>
    <n v="16.3"/>
    <n v="1001.9"/>
    <n v="0.8"/>
    <x v="32"/>
    <n v="1"/>
    <x v="9"/>
    <x v="0"/>
    <x v="39"/>
    <n v="5.0999999999999996"/>
    <n v="5.0999999999999996"/>
    <n v="0"/>
  </r>
  <r>
    <n v="380"/>
    <x v="277"/>
    <n v="5.0999999999999996"/>
    <n v="10.9"/>
    <n v="587"/>
    <n v="4"/>
    <n v="1013.7"/>
    <n v="0.83"/>
    <x v="32"/>
    <n v="1"/>
    <x v="9"/>
    <x v="0"/>
    <x v="39"/>
    <n v="7.1"/>
    <n v="7.1"/>
    <n v="0"/>
  </r>
  <r>
    <n v="380"/>
    <x v="278"/>
    <n v="3.6"/>
    <n v="12"/>
    <n v="382"/>
    <n v="1.4"/>
    <n v="1023.9"/>
    <n v="0.9"/>
    <x v="32"/>
    <n v="1"/>
    <x v="9"/>
    <x v="0"/>
    <x v="40"/>
    <n v="6"/>
    <n v="6"/>
    <n v="0"/>
  </r>
  <r>
    <n v="380"/>
    <x v="279"/>
    <n v="2.6"/>
    <n v="13.7"/>
    <n v="305"/>
    <n v="0"/>
    <n v="1025.4000000000001"/>
    <n v="0.93"/>
    <x v="32"/>
    <n v="1"/>
    <x v="9"/>
    <x v="0"/>
    <x v="40"/>
    <n v="4.3000000000000007"/>
    <n v="4.3000000000000007"/>
    <n v="0"/>
  </r>
  <r>
    <n v="380"/>
    <x v="280"/>
    <n v="1.5"/>
    <n v="13.9"/>
    <n v="565"/>
    <n v="0.8"/>
    <n v="1022.9"/>
    <n v="0.86"/>
    <x v="32"/>
    <n v="1"/>
    <x v="9"/>
    <x v="0"/>
    <x v="40"/>
    <n v="4.0999999999999996"/>
    <n v="4.0999999999999996"/>
    <n v="0"/>
  </r>
  <r>
    <n v="380"/>
    <x v="281"/>
    <n v="1.9"/>
    <n v="12.9"/>
    <n v="658"/>
    <n v="-0.1"/>
    <n v="1026.8"/>
    <n v="0.84"/>
    <x v="32"/>
    <n v="1"/>
    <x v="9"/>
    <x v="0"/>
    <x v="40"/>
    <n v="5.0999999999999996"/>
    <n v="5.0999999999999996"/>
    <n v="0"/>
  </r>
  <r>
    <n v="380"/>
    <x v="282"/>
    <n v="1.9"/>
    <n v="14"/>
    <n v="651"/>
    <n v="0"/>
    <n v="1033"/>
    <n v="0.85"/>
    <x v="32"/>
    <n v="1"/>
    <x v="9"/>
    <x v="0"/>
    <x v="40"/>
    <n v="4"/>
    <n v="4"/>
    <n v="0"/>
  </r>
  <r>
    <n v="380"/>
    <x v="283"/>
    <n v="1.1000000000000001"/>
    <n v="13.8"/>
    <n v="296"/>
    <n v="0"/>
    <n v="1033.8"/>
    <n v="0.87"/>
    <x v="32"/>
    <n v="1"/>
    <x v="9"/>
    <x v="0"/>
    <x v="40"/>
    <n v="4.1999999999999993"/>
    <n v="4.1999999999999993"/>
    <n v="0"/>
  </r>
  <r>
    <n v="380"/>
    <x v="284"/>
    <n v="1.8"/>
    <n v="13.8"/>
    <n v="633"/>
    <n v="-0.1"/>
    <n v="1030.4000000000001"/>
    <n v="0.85"/>
    <x v="32"/>
    <n v="1"/>
    <x v="9"/>
    <x v="0"/>
    <x v="40"/>
    <n v="4.1999999999999993"/>
    <n v="4.1999999999999993"/>
    <n v="0"/>
  </r>
  <r>
    <n v="380"/>
    <x v="285"/>
    <n v="3"/>
    <n v="13.4"/>
    <n v="381"/>
    <n v="1.1000000000000001"/>
    <n v="1027.7"/>
    <n v="0.92"/>
    <x v="32"/>
    <n v="1"/>
    <x v="9"/>
    <x v="0"/>
    <x v="41"/>
    <n v="4.5999999999999996"/>
    <n v="4.5999999999999996"/>
    <n v="0"/>
  </r>
  <r>
    <n v="380"/>
    <x v="286"/>
    <n v="1.6"/>
    <n v="12.1"/>
    <n v="355"/>
    <n v="0"/>
    <n v="1027.0999999999999"/>
    <n v="0.91"/>
    <x v="32"/>
    <n v="1"/>
    <x v="9"/>
    <x v="0"/>
    <x v="41"/>
    <n v="5.9"/>
    <n v="5.9"/>
    <n v="0"/>
  </r>
  <r>
    <n v="380"/>
    <x v="287"/>
    <n v="1.9"/>
    <n v="11.8"/>
    <n v="416"/>
    <n v="0.2"/>
    <n v="1027.0999999999999"/>
    <n v="0.89"/>
    <x v="32"/>
    <n v="1"/>
    <x v="9"/>
    <x v="0"/>
    <x v="41"/>
    <n v="6.1999999999999993"/>
    <n v="6.1999999999999993"/>
    <n v="0"/>
  </r>
  <r>
    <n v="380"/>
    <x v="288"/>
    <n v="1.4"/>
    <n v="11.7"/>
    <n v="379"/>
    <n v="0.7"/>
    <n v="1025.4000000000001"/>
    <n v="0.92"/>
    <x v="32"/>
    <n v="1"/>
    <x v="9"/>
    <x v="0"/>
    <x v="41"/>
    <n v="6.3000000000000007"/>
    <n v="6.3000000000000007"/>
    <n v="0"/>
  </r>
  <r>
    <n v="380"/>
    <x v="289"/>
    <n v="1.4"/>
    <n v="11.7"/>
    <n v="381"/>
    <n v="-0.1"/>
    <n v="1025.0999999999999"/>
    <n v="0.88"/>
    <x v="32"/>
    <n v="1"/>
    <x v="9"/>
    <x v="0"/>
    <x v="41"/>
    <n v="6.3000000000000007"/>
    <n v="6.3000000000000007"/>
    <n v="0"/>
  </r>
  <r>
    <n v="380"/>
    <x v="290"/>
    <n v="3"/>
    <n v="10.4"/>
    <n v="794"/>
    <n v="0"/>
    <n v="1024.8"/>
    <n v="0.81"/>
    <x v="32"/>
    <n v="1"/>
    <x v="9"/>
    <x v="0"/>
    <x v="41"/>
    <n v="7.6"/>
    <n v="7.6"/>
    <n v="0"/>
  </r>
  <r>
    <n v="380"/>
    <x v="291"/>
    <n v="3.3"/>
    <n v="11.7"/>
    <n v="623"/>
    <n v="0.2"/>
    <n v="1011.4"/>
    <n v="0.76"/>
    <x v="32"/>
    <n v="1"/>
    <x v="9"/>
    <x v="0"/>
    <x v="41"/>
    <n v="6.3000000000000007"/>
    <n v="6.3000000000000007"/>
    <n v="0"/>
  </r>
  <r>
    <n v="380"/>
    <x v="292"/>
    <n v="6.2"/>
    <n v="15.3"/>
    <n v="483"/>
    <n v="3.2"/>
    <n v="997.1"/>
    <n v="0.81"/>
    <x v="32"/>
    <n v="1"/>
    <x v="9"/>
    <x v="0"/>
    <x v="42"/>
    <n v="2.6999999999999993"/>
    <n v="2.6999999999999993"/>
    <n v="0"/>
  </r>
  <r>
    <n v="380"/>
    <x v="293"/>
    <n v="6.3"/>
    <n v="13.1"/>
    <n v="326"/>
    <n v="1.7"/>
    <n v="995.6"/>
    <n v="0.85"/>
    <x v="32"/>
    <n v="1"/>
    <x v="9"/>
    <x v="0"/>
    <x v="42"/>
    <n v="4.9000000000000004"/>
    <n v="4.9000000000000004"/>
    <n v="0"/>
  </r>
  <r>
    <n v="380"/>
    <x v="294"/>
    <n v="3.1"/>
    <n v="12.4"/>
    <n v="455"/>
    <n v="1.1000000000000001"/>
    <n v="997.4"/>
    <n v="0.88"/>
    <x v="32"/>
    <n v="1"/>
    <x v="9"/>
    <x v="0"/>
    <x v="42"/>
    <n v="5.6"/>
    <n v="5.6"/>
    <n v="0"/>
  </r>
  <r>
    <n v="380"/>
    <x v="295"/>
    <n v="9.1999999999999993"/>
    <n v="11.8"/>
    <n v="297"/>
    <n v="8.5"/>
    <n v="984.6"/>
    <n v="0.83"/>
    <x v="32"/>
    <n v="1"/>
    <x v="9"/>
    <x v="0"/>
    <x v="42"/>
    <n v="6.1999999999999993"/>
    <n v="6.1999999999999993"/>
    <n v="0"/>
  </r>
  <r>
    <n v="380"/>
    <x v="296"/>
    <n v="7.1"/>
    <n v="8.5"/>
    <n v="659"/>
    <n v="4"/>
    <n v="1001.1"/>
    <n v="0.82"/>
    <x v="32"/>
    <n v="1"/>
    <x v="9"/>
    <x v="0"/>
    <x v="42"/>
    <n v="9.5"/>
    <n v="9.5"/>
    <n v="0"/>
  </r>
  <r>
    <n v="380"/>
    <x v="297"/>
    <n v="6"/>
    <n v="8.6999999999999993"/>
    <n v="169"/>
    <n v="13.3"/>
    <n v="1000.4"/>
    <n v="0.91"/>
    <x v="32"/>
    <n v="1"/>
    <x v="9"/>
    <x v="0"/>
    <x v="42"/>
    <n v="9.3000000000000007"/>
    <n v="9.3000000000000007"/>
    <n v="0"/>
  </r>
  <r>
    <n v="380"/>
    <x v="298"/>
    <n v="6"/>
    <n v="7"/>
    <n v="475"/>
    <n v="0.9"/>
    <n v="1005.8"/>
    <n v="0.8"/>
    <x v="32"/>
    <n v="1"/>
    <x v="9"/>
    <x v="0"/>
    <x v="42"/>
    <n v="11"/>
    <n v="11"/>
    <n v="0"/>
  </r>
  <r>
    <n v="380"/>
    <x v="299"/>
    <n v="5.8"/>
    <n v="8.9"/>
    <n v="466"/>
    <n v="5.0999999999999996"/>
    <n v="1003.5"/>
    <n v="0.89"/>
    <x v="32"/>
    <n v="1"/>
    <x v="9"/>
    <x v="0"/>
    <x v="43"/>
    <n v="9.1"/>
    <n v="9.1"/>
    <n v="0"/>
  </r>
  <r>
    <n v="380"/>
    <x v="300"/>
    <n v="5.8"/>
    <n v="11"/>
    <n v="230"/>
    <n v="2.4"/>
    <n v="1008.1"/>
    <n v="0.9"/>
    <x v="32"/>
    <n v="1"/>
    <x v="9"/>
    <x v="0"/>
    <x v="43"/>
    <n v="7"/>
    <n v="7"/>
    <n v="0"/>
  </r>
  <r>
    <n v="380"/>
    <x v="301"/>
    <n v="4.2"/>
    <n v="12.2"/>
    <n v="525"/>
    <n v="4.4000000000000004"/>
    <n v="1003.2"/>
    <n v="0.85"/>
    <x v="32"/>
    <n v="1"/>
    <x v="9"/>
    <x v="0"/>
    <x v="43"/>
    <n v="5.8000000000000007"/>
    <n v="5.8000000000000007"/>
    <n v="0"/>
  </r>
  <r>
    <n v="380"/>
    <x v="302"/>
    <n v="4.3"/>
    <n v="9.8000000000000007"/>
    <n v="825"/>
    <n v="-0.1"/>
    <n v="1009.8"/>
    <n v="0.81"/>
    <x v="32"/>
    <n v="1"/>
    <x v="9"/>
    <x v="0"/>
    <x v="43"/>
    <n v="8.1999999999999993"/>
    <n v="8.1999999999999993"/>
    <n v="0"/>
  </r>
  <r>
    <n v="380"/>
    <x v="303"/>
    <n v="3.3"/>
    <n v="11.1"/>
    <n v="399"/>
    <n v="0"/>
    <n v="1011"/>
    <n v="0.78"/>
    <x v="32"/>
    <n v="1"/>
    <x v="9"/>
    <x v="0"/>
    <x v="43"/>
    <n v="6.9"/>
    <n v="6.9"/>
    <n v="0"/>
  </r>
  <r>
    <n v="380"/>
    <x v="304"/>
    <n v="5"/>
    <n v="12.3"/>
    <n v="176"/>
    <n v="4.2"/>
    <n v="1008.7"/>
    <n v="0.87"/>
    <x v="32"/>
    <n v="1.1000000000000001"/>
    <x v="10"/>
    <x v="0"/>
    <x v="43"/>
    <n v="5.6999999999999993"/>
    <n v="6.27"/>
    <n v="0"/>
  </r>
  <r>
    <n v="380"/>
    <x v="305"/>
    <n v="4.5"/>
    <n v="10.3"/>
    <n v="504"/>
    <n v="1.6"/>
    <n v="1011.6"/>
    <n v="0.88"/>
    <x v="32"/>
    <n v="1.1000000000000001"/>
    <x v="10"/>
    <x v="0"/>
    <x v="43"/>
    <n v="7.6999999999999993"/>
    <n v="8.4700000000000006"/>
    <n v="0"/>
  </r>
  <r>
    <n v="380"/>
    <x v="306"/>
    <n v="5.8"/>
    <n v="9.6999999999999993"/>
    <n v="504"/>
    <n v="0"/>
    <n v="1019"/>
    <n v="0.87"/>
    <x v="32"/>
    <n v="1.1000000000000001"/>
    <x v="10"/>
    <x v="0"/>
    <x v="44"/>
    <n v="8.3000000000000007"/>
    <n v="9.1300000000000008"/>
    <n v="0"/>
  </r>
  <r>
    <n v="380"/>
    <x v="307"/>
    <n v="4.8"/>
    <n v="13.3"/>
    <n v="653"/>
    <n v="0"/>
    <n v="1018.5"/>
    <n v="0.73"/>
    <x v="32"/>
    <n v="1.1000000000000001"/>
    <x v="10"/>
    <x v="0"/>
    <x v="44"/>
    <n v="4.6999999999999993"/>
    <n v="5.17"/>
    <n v="0"/>
  </r>
  <r>
    <n v="380"/>
    <x v="308"/>
    <n v="3.3"/>
    <n v="13.4"/>
    <n v="687"/>
    <n v="0"/>
    <n v="1014.7"/>
    <n v="0.6"/>
    <x v="32"/>
    <n v="1.1000000000000001"/>
    <x v="10"/>
    <x v="0"/>
    <x v="44"/>
    <n v="4.5999999999999996"/>
    <n v="5.0599999999999996"/>
    <n v="0"/>
  </r>
  <r>
    <n v="380"/>
    <x v="309"/>
    <n v="3"/>
    <n v="11.1"/>
    <n v="542"/>
    <n v="0"/>
    <n v="1009.6"/>
    <n v="0.72"/>
    <x v="32"/>
    <n v="1.1000000000000001"/>
    <x v="10"/>
    <x v="0"/>
    <x v="44"/>
    <n v="6.9"/>
    <n v="7.5900000000000007"/>
    <n v="0"/>
  </r>
  <r>
    <n v="380"/>
    <x v="310"/>
    <n v="2.2000000000000002"/>
    <n v="10.7"/>
    <n v="718"/>
    <n v="0"/>
    <n v="1010.3"/>
    <n v="0.82"/>
    <x v="32"/>
    <n v="1.1000000000000001"/>
    <x v="10"/>
    <x v="0"/>
    <x v="44"/>
    <n v="7.3000000000000007"/>
    <n v="8.0300000000000011"/>
    <n v="0"/>
  </r>
  <r>
    <n v="380"/>
    <x v="311"/>
    <n v="1.9"/>
    <n v="11"/>
    <n v="692"/>
    <n v="1.7"/>
    <n v="1014"/>
    <n v="0.9"/>
    <x v="32"/>
    <n v="1.1000000000000001"/>
    <x v="10"/>
    <x v="0"/>
    <x v="44"/>
    <n v="7"/>
    <n v="7.7000000000000011"/>
    <n v="0"/>
  </r>
  <r>
    <n v="380"/>
    <x v="312"/>
    <n v="2.4"/>
    <n v="10.1"/>
    <n v="392"/>
    <n v="-0.1"/>
    <n v="1017.6"/>
    <n v="0.91"/>
    <x v="32"/>
    <n v="1.1000000000000001"/>
    <x v="10"/>
    <x v="0"/>
    <x v="44"/>
    <n v="7.9"/>
    <n v="8.6900000000000013"/>
    <n v="0"/>
  </r>
  <r>
    <n v="380"/>
    <x v="313"/>
    <n v="4.2"/>
    <n v="8.4"/>
    <n v="489"/>
    <n v="2.5"/>
    <n v="1013"/>
    <n v="0.87"/>
    <x v="32"/>
    <n v="1.1000000000000001"/>
    <x v="10"/>
    <x v="0"/>
    <x v="45"/>
    <n v="9.6"/>
    <n v="10.56"/>
    <n v="0"/>
  </r>
  <r>
    <n v="380"/>
    <x v="314"/>
    <n v="4.5999999999999996"/>
    <n v="10.5"/>
    <n v="530"/>
    <n v="0"/>
    <n v="1013.1"/>
    <n v="0.85"/>
    <x v="32"/>
    <n v="1.1000000000000001"/>
    <x v="10"/>
    <x v="0"/>
    <x v="45"/>
    <n v="7.5"/>
    <n v="8.25"/>
    <n v="0"/>
  </r>
  <r>
    <n v="380"/>
    <x v="315"/>
    <n v="4.5"/>
    <n v="12.6"/>
    <n v="451"/>
    <n v="0"/>
    <n v="1010.5"/>
    <n v="0.72"/>
    <x v="32"/>
    <n v="1.1000000000000001"/>
    <x v="10"/>
    <x v="0"/>
    <x v="45"/>
    <n v="5.4"/>
    <n v="5.9400000000000013"/>
    <n v="0"/>
  </r>
  <r>
    <n v="380"/>
    <x v="316"/>
    <n v="4.2"/>
    <n v="14.7"/>
    <n v="468"/>
    <n v="-0.1"/>
    <n v="1010.2"/>
    <n v="0.74"/>
    <x v="32"/>
    <n v="1.1000000000000001"/>
    <x v="10"/>
    <x v="0"/>
    <x v="45"/>
    <n v="3.3000000000000007"/>
    <n v="3.6300000000000012"/>
    <n v="0"/>
  </r>
  <r>
    <n v="380"/>
    <x v="317"/>
    <n v="3"/>
    <n v="15.2"/>
    <n v="182"/>
    <n v="0.1"/>
    <n v="1006"/>
    <n v="0.66"/>
    <x v="32"/>
    <n v="1.1000000000000001"/>
    <x v="10"/>
    <x v="0"/>
    <x v="45"/>
    <n v="2.8000000000000007"/>
    <n v="3.080000000000001"/>
    <n v="0"/>
  </r>
  <r>
    <n v="380"/>
    <x v="318"/>
    <n v="1.5"/>
    <n v="13"/>
    <n v="260"/>
    <n v="5.5"/>
    <n v="1007.8"/>
    <n v="0.93"/>
    <x v="32"/>
    <n v="1.1000000000000001"/>
    <x v="10"/>
    <x v="0"/>
    <x v="45"/>
    <n v="5"/>
    <n v="5.5"/>
    <n v="0"/>
  </r>
  <r>
    <n v="380"/>
    <x v="319"/>
    <n v="3.1"/>
    <n v="8"/>
    <n v="95"/>
    <n v="5.7"/>
    <n v="1008.3"/>
    <n v="0.97"/>
    <x v="32"/>
    <n v="1.1000000000000001"/>
    <x v="10"/>
    <x v="0"/>
    <x v="45"/>
    <n v="10"/>
    <n v="11"/>
    <n v="0"/>
  </r>
  <r>
    <n v="380"/>
    <x v="320"/>
    <n v="2.9"/>
    <n v="3.3"/>
    <n v="454"/>
    <n v="0.4"/>
    <n v="1016.2"/>
    <n v="0.87"/>
    <x v="32"/>
    <n v="1.1000000000000001"/>
    <x v="10"/>
    <x v="0"/>
    <x v="46"/>
    <n v="14.7"/>
    <n v="16.170000000000002"/>
    <n v="0"/>
  </r>
  <r>
    <n v="380"/>
    <x v="321"/>
    <n v="4.8"/>
    <n v="3.1"/>
    <n v="291"/>
    <n v="0.4"/>
    <n v="1017.6"/>
    <n v="0.9"/>
    <x v="32"/>
    <n v="1.1000000000000001"/>
    <x v="10"/>
    <x v="0"/>
    <x v="46"/>
    <n v="14.9"/>
    <n v="16.39"/>
    <n v="0"/>
  </r>
  <r>
    <n v="380"/>
    <x v="322"/>
    <n v="5.0999999999999996"/>
    <n v="3.6"/>
    <n v="109"/>
    <n v="10.5"/>
    <n v="1003.6"/>
    <n v="0.92"/>
    <x v="32"/>
    <n v="1.1000000000000001"/>
    <x v="10"/>
    <x v="0"/>
    <x v="46"/>
    <n v="14.4"/>
    <n v="15.840000000000002"/>
    <n v="0"/>
  </r>
  <r>
    <n v="380"/>
    <x v="323"/>
    <n v="2.5"/>
    <n v="1.9"/>
    <n v="232"/>
    <n v="-0.1"/>
    <n v="1010.6"/>
    <n v="0.93"/>
    <x v="32"/>
    <n v="1.1000000000000001"/>
    <x v="10"/>
    <x v="0"/>
    <x v="46"/>
    <n v="16.100000000000001"/>
    <n v="17.710000000000004"/>
    <n v="0"/>
  </r>
  <r>
    <n v="380"/>
    <x v="324"/>
    <n v="2.1"/>
    <n v="1.1000000000000001"/>
    <n v="468"/>
    <n v="0.8"/>
    <n v="1023.6"/>
    <n v="0.88"/>
    <x v="32"/>
    <n v="1.1000000000000001"/>
    <x v="10"/>
    <x v="0"/>
    <x v="46"/>
    <n v="16.899999999999999"/>
    <n v="18.59"/>
    <n v="0"/>
  </r>
  <r>
    <n v="380"/>
    <x v="325"/>
    <n v="4.4000000000000004"/>
    <n v="-0.6"/>
    <n v="598"/>
    <n v="0"/>
    <n v="1025"/>
    <n v="0.7"/>
    <x v="32"/>
    <n v="1.1000000000000001"/>
    <x v="10"/>
    <x v="0"/>
    <x v="46"/>
    <n v="18.600000000000001"/>
    <n v="20.460000000000004"/>
    <n v="0"/>
  </r>
  <r>
    <n v="380"/>
    <x v="326"/>
    <n v="6.5"/>
    <n v="2.9"/>
    <n v="269"/>
    <n v="1.5"/>
    <n v="1006.3"/>
    <n v="0.72"/>
    <x v="32"/>
    <n v="1.1000000000000001"/>
    <x v="10"/>
    <x v="0"/>
    <x v="46"/>
    <n v="15.1"/>
    <n v="16.61"/>
    <n v="0"/>
  </r>
  <r>
    <n v="380"/>
    <x v="327"/>
    <n v="3.9"/>
    <n v="6.2"/>
    <n v="216"/>
    <n v="2.6"/>
    <n v="995.3"/>
    <n v="0.89"/>
    <x v="32"/>
    <n v="1.1000000000000001"/>
    <x v="10"/>
    <x v="0"/>
    <x v="47"/>
    <n v="11.8"/>
    <n v="12.980000000000002"/>
    <n v="0"/>
  </r>
  <r>
    <n v="380"/>
    <x v="328"/>
    <n v="3"/>
    <n v="4.9000000000000004"/>
    <n v="132"/>
    <n v="1.2"/>
    <n v="1005.7"/>
    <n v="0.96"/>
    <x v="32"/>
    <n v="1.1000000000000001"/>
    <x v="10"/>
    <x v="0"/>
    <x v="47"/>
    <n v="13.1"/>
    <n v="14.41"/>
    <n v="0"/>
  </r>
  <r>
    <n v="380"/>
    <x v="329"/>
    <n v="2.2999999999999998"/>
    <n v="2.9"/>
    <n v="351"/>
    <n v="0.1"/>
    <n v="1020.6"/>
    <n v="0.88"/>
    <x v="32"/>
    <n v="1.1000000000000001"/>
    <x v="10"/>
    <x v="0"/>
    <x v="47"/>
    <n v="15.1"/>
    <n v="16.61"/>
    <n v="0"/>
  </r>
  <r>
    <n v="380"/>
    <x v="330"/>
    <n v="6.3"/>
    <n v="3.8"/>
    <n v="116"/>
    <n v="1.1000000000000001"/>
    <n v="1020"/>
    <n v="0.91"/>
    <x v="32"/>
    <n v="1.1000000000000001"/>
    <x v="10"/>
    <x v="0"/>
    <x v="47"/>
    <n v="14.2"/>
    <n v="15.620000000000001"/>
    <n v="0"/>
  </r>
  <r>
    <n v="380"/>
    <x v="331"/>
    <n v="5.6"/>
    <n v="7.6"/>
    <n v="128"/>
    <n v="4.3"/>
    <n v="1015.4"/>
    <n v="0.97"/>
    <x v="32"/>
    <n v="1.1000000000000001"/>
    <x v="10"/>
    <x v="0"/>
    <x v="47"/>
    <n v="10.4"/>
    <n v="11.440000000000001"/>
    <n v="0"/>
  </r>
  <r>
    <n v="380"/>
    <x v="332"/>
    <n v="4.9000000000000004"/>
    <n v="9"/>
    <n v="267"/>
    <n v="2.5"/>
    <n v="1008.8"/>
    <n v="0.88"/>
    <x v="32"/>
    <n v="1.1000000000000001"/>
    <x v="10"/>
    <x v="0"/>
    <x v="47"/>
    <n v="9"/>
    <n v="9.9"/>
    <n v="0"/>
  </r>
  <r>
    <n v="380"/>
    <x v="333"/>
    <n v="3.7"/>
    <n v="6"/>
    <n v="163"/>
    <n v="-0.1"/>
    <n v="1012.8"/>
    <n v="0.84"/>
    <x v="32"/>
    <n v="1.1000000000000001"/>
    <x v="10"/>
    <x v="0"/>
    <x v="47"/>
    <n v="12"/>
    <n v="13.200000000000001"/>
    <n v="0"/>
  </r>
  <r>
    <n v="380"/>
    <x v="334"/>
    <n v="6"/>
    <n v="5.2"/>
    <n v="328"/>
    <n v="-0.1"/>
    <n v="1014.2"/>
    <n v="0.71"/>
    <x v="32"/>
    <n v="1.1000000000000001"/>
    <x v="11"/>
    <x v="0"/>
    <x v="48"/>
    <n v="12.8"/>
    <n v="14.080000000000002"/>
    <n v="0"/>
  </r>
  <r>
    <n v="380"/>
    <x v="335"/>
    <n v="4.7"/>
    <n v="7.3"/>
    <n v="153"/>
    <n v="0.5"/>
    <n v="1009.2"/>
    <n v="0.74"/>
    <x v="32"/>
    <n v="1.1000000000000001"/>
    <x v="11"/>
    <x v="0"/>
    <x v="48"/>
    <n v="10.7"/>
    <n v="11.77"/>
    <n v="0"/>
  </r>
  <r>
    <n v="380"/>
    <x v="336"/>
    <n v="2"/>
    <n v="7.3"/>
    <n v="88"/>
    <n v="0.2"/>
    <n v="1011.7"/>
    <n v="0.88"/>
    <x v="32"/>
    <n v="1.1000000000000001"/>
    <x v="11"/>
    <x v="0"/>
    <x v="48"/>
    <n v="10.7"/>
    <n v="11.77"/>
    <n v="0"/>
  </r>
  <r>
    <n v="380"/>
    <x v="337"/>
    <n v="3.3"/>
    <n v="7.2"/>
    <n v="422"/>
    <n v="-0.1"/>
    <n v="1006.2"/>
    <n v="0.81"/>
    <x v="32"/>
    <n v="1.1000000000000001"/>
    <x v="11"/>
    <x v="0"/>
    <x v="48"/>
    <n v="10.8"/>
    <n v="11.880000000000003"/>
    <n v="0"/>
  </r>
  <r>
    <n v="380"/>
    <x v="338"/>
    <n v="3.7"/>
    <n v="5.2"/>
    <n v="230"/>
    <n v="0"/>
    <n v="1009.8"/>
    <n v="0.86"/>
    <x v="32"/>
    <n v="1.1000000000000001"/>
    <x v="11"/>
    <x v="0"/>
    <x v="48"/>
    <n v="12.8"/>
    <n v="14.080000000000002"/>
    <n v="0"/>
  </r>
  <r>
    <n v="380"/>
    <x v="339"/>
    <n v="6.4"/>
    <n v="8.5"/>
    <n v="103"/>
    <n v="2.8"/>
    <n v="1003.9"/>
    <n v="0.84"/>
    <x v="32"/>
    <n v="1.1000000000000001"/>
    <x v="11"/>
    <x v="0"/>
    <x v="48"/>
    <n v="9.5"/>
    <n v="10.450000000000001"/>
    <n v="0"/>
  </r>
  <r>
    <n v="380"/>
    <x v="340"/>
    <n v="5.3"/>
    <n v="11"/>
    <n v="165"/>
    <n v="7.9"/>
    <n v="1006.8"/>
    <n v="0.91"/>
    <x v="32"/>
    <n v="1.1000000000000001"/>
    <x v="11"/>
    <x v="0"/>
    <x v="48"/>
    <n v="7"/>
    <n v="7.7000000000000011"/>
    <n v="0"/>
  </r>
  <r>
    <n v="380"/>
    <x v="341"/>
    <n v="4.5"/>
    <n v="12.8"/>
    <n v="130"/>
    <n v="11"/>
    <n v="1013.1"/>
    <n v="0.93"/>
    <x v="32"/>
    <n v="1.1000000000000001"/>
    <x v="11"/>
    <x v="0"/>
    <x v="49"/>
    <n v="5.1999999999999993"/>
    <n v="5.72"/>
    <n v="0"/>
  </r>
  <r>
    <n v="380"/>
    <x v="342"/>
    <n v="5.3"/>
    <n v="12.4"/>
    <n v="360"/>
    <n v="-0.1"/>
    <n v="1012.4"/>
    <n v="0.79"/>
    <x v="32"/>
    <n v="1.1000000000000001"/>
    <x v="11"/>
    <x v="0"/>
    <x v="49"/>
    <n v="5.6"/>
    <n v="6.16"/>
    <n v="0"/>
  </r>
  <r>
    <n v="380"/>
    <x v="343"/>
    <n v="4.0999999999999996"/>
    <n v="11.4"/>
    <n v="148"/>
    <n v="-0.1"/>
    <n v="1019"/>
    <n v="0.88"/>
    <x v="32"/>
    <n v="1.1000000000000001"/>
    <x v="11"/>
    <x v="0"/>
    <x v="49"/>
    <n v="6.6"/>
    <n v="7.26"/>
    <n v="0"/>
  </r>
  <r>
    <n v="380"/>
    <x v="344"/>
    <n v="3"/>
    <n v="7"/>
    <n v="424"/>
    <n v="0"/>
    <n v="1023.2"/>
    <n v="0.9"/>
    <x v="32"/>
    <n v="1.1000000000000001"/>
    <x v="11"/>
    <x v="0"/>
    <x v="49"/>
    <n v="11"/>
    <n v="12.100000000000001"/>
    <n v="0"/>
  </r>
  <r>
    <n v="380"/>
    <x v="345"/>
    <n v="3.5"/>
    <n v="7.6"/>
    <n v="261"/>
    <n v="0"/>
    <n v="1021.7"/>
    <n v="0.9"/>
    <x v="32"/>
    <n v="1.1000000000000001"/>
    <x v="11"/>
    <x v="0"/>
    <x v="49"/>
    <n v="10.4"/>
    <n v="11.440000000000001"/>
    <n v="0"/>
  </r>
  <r>
    <n v="380"/>
    <x v="346"/>
    <n v="2.8"/>
    <n v="7"/>
    <n v="93"/>
    <n v="-0.1"/>
    <n v="1027.9000000000001"/>
    <n v="0.96"/>
    <x v="32"/>
    <n v="1.1000000000000001"/>
    <x v="11"/>
    <x v="0"/>
    <x v="49"/>
    <n v="11"/>
    <n v="12.100000000000001"/>
    <n v="0"/>
  </r>
  <r>
    <n v="380"/>
    <x v="347"/>
    <n v="3"/>
    <n v="6"/>
    <n v="321"/>
    <n v="0"/>
    <n v="1023.8"/>
    <n v="0.91"/>
    <x v="32"/>
    <n v="1.1000000000000001"/>
    <x v="11"/>
    <x v="0"/>
    <x v="49"/>
    <n v="12"/>
    <n v="13.200000000000001"/>
    <n v="0"/>
  </r>
  <r>
    <n v="380"/>
    <x v="348"/>
    <n v="3.6"/>
    <n v="6.6"/>
    <n v="360"/>
    <n v="0"/>
    <n v="1014.4"/>
    <n v="0.84"/>
    <x v="32"/>
    <n v="1.1000000000000001"/>
    <x v="11"/>
    <x v="0"/>
    <x v="50"/>
    <n v="11.4"/>
    <n v="12.540000000000001"/>
    <n v="0"/>
  </r>
  <r>
    <n v="380"/>
    <x v="349"/>
    <n v="2.4"/>
    <n v="9.9"/>
    <n v="228"/>
    <n v="-0.1"/>
    <n v="1012.7"/>
    <n v="0.75"/>
    <x v="32"/>
    <n v="1.1000000000000001"/>
    <x v="11"/>
    <x v="0"/>
    <x v="50"/>
    <n v="8.1"/>
    <n v="8.91"/>
    <n v="0"/>
  </r>
  <r>
    <n v="380"/>
    <x v="350"/>
    <n v="4.5"/>
    <n v="8.6999999999999993"/>
    <n v="168"/>
    <n v="0"/>
    <n v="1018.1"/>
    <n v="0.82"/>
    <x v="32"/>
    <n v="1.1000000000000001"/>
    <x v="11"/>
    <x v="0"/>
    <x v="50"/>
    <n v="9.3000000000000007"/>
    <n v="10.230000000000002"/>
    <n v="0"/>
  </r>
  <r>
    <n v="380"/>
    <x v="351"/>
    <n v="6.7"/>
    <n v="10.7"/>
    <n v="328"/>
    <n v="0"/>
    <n v="1014.9"/>
    <n v="0.73"/>
    <x v="32"/>
    <n v="1.1000000000000001"/>
    <x v="11"/>
    <x v="0"/>
    <x v="50"/>
    <n v="7.3000000000000007"/>
    <n v="8.0300000000000011"/>
    <n v="0"/>
  </r>
  <r>
    <n v="380"/>
    <x v="352"/>
    <n v="4.2"/>
    <n v="9.4"/>
    <n v="106"/>
    <n v="0.4"/>
    <n v="1017.8"/>
    <n v="0.87"/>
    <x v="32"/>
    <n v="1.1000000000000001"/>
    <x v="11"/>
    <x v="0"/>
    <x v="50"/>
    <n v="8.6"/>
    <n v="9.4600000000000009"/>
    <n v="0"/>
  </r>
  <r>
    <n v="380"/>
    <x v="353"/>
    <n v="2.6"/>
    <n v="6"/>
    <n v="199"/>
    <n v="-0.1"/>
    <n v="1015.8"/>
    <n v="0.94"/>
    <x v="32"/>
    <n v="1.1000000000000001"/>
    <x v="11"/>
    <x v="0"/>
    <x v="50"/>
    <n v="12"/>
    <n v="13.200000000000001"/>
    <n v="0"/>
  </r>
  <r>
    <n v="380"/>
    <x v="354"/>
    <n v="3.2"/>
    <n v="8.8000000000000007"/>
    <n v="256"/>
    <n v="-0.1"/>
    <n v="1010.1"/>
    <n v="0.86"/>
    <x v="32"/>
    <n v="1.1000000000000001"/>
    <x v="11"/>
    <x v="0"/>
    <x v="50"/>
    <n v="9.1999999999999993"/>
    <n v="10.119999999999999"/>
    <n v="0"/>
  </r>
  <r>
    <n v="380"/>
    <x v="355"/>
    <n v="3.4"/>
    <n v="3.8"/>
    <n v="290"/>
    <n v="0"/>
    <n v="1010.3"/>
    <n v="0.84"/>
    <x v="32"/>
    <n v="1.1000000000000001"/>
    <x v="11"/>
    <x v="0"/>
    <x v="51"/>
    <n v="14.2"/>
    <n v="15.620000000000001"/>
    <n v="0"/>
  </r>
  <r>
    <n v="380"/>
    <x v="356"/>
    <n v="6.5"/>
    <n v="4.3"/>
    <n v="79"/>
    <n v="0"/>
    <n v="1017.6"/>
    <n v="0.76"/>
    <x v="32"/>
    <n v="1.1000000000000001"/>
    <x v="11"/>
    <x v="0"/>
    <x v="51"/>
    <n v="13.7"/>
    <n v="15.07"/>
    <n v="0"/>
  </r>
  <r>
    <n v="380"/>
    <x v="357"/>
    <n v="9.1999999999999993"/>
    <n v="-0.3"/>
    <n v="457"/>
    <n v="0"/>
    <n v="1028.5"/>
    <n v="0.73"/>
    <x v="32"/>
    <n v="1.1000000000000001"/>
    <x v="11"/>
    <x v="0"/>
    <x v="51"/>
    <n v="18.3"/>
    <n v="20.130000000000003"/>
    <n v="0"/>
  </r>
  <r>
    <n v="380"/>
    <x v="358"/>
    <n v="6.9"/>
    <n v="-3.3"/>
    <n v="421"/>
    <n v="0"/>
    <n v="1028"/>
    <n v="0.75"/>
    <x v="32"/>
    <n v="1.1000000000000001"/>
    <x v="11"/>
    <x v="0"/>
    <x v="51"/>
    <n v="21.3"/>
    <n v="23.430000000000003"/>
    <n v="0"/>
  </r>
  <r>
    <n v="380"/>
    <x v="359"/>
    <n v="5.3"/>
    <n v="-1.3"/>
    <n v="450"/>
    <n v="0"/>
    <n v="1029.5"/>
    <n v="0.82"/>
    <x v="32"/>
    <n v="1.1000000000000001"/>
    <x v="11"/>
    <x v="0"/>
    <x v="51"/>
    <n v="19.3"/>
    <n v="21.230000000000004"/>
    <n v="0"/>
  </r>
  <r>
    <n v="380"/>
    <x v="360"/>
    <n v="3.9"/>
    <n v="0.1"/>
    <n v="433"/>
    <n v="0"/>
    <n v="1032.7"/>
    <n v="0.82"/>
    <x v="32"/>
    <n v="1.1000000000000001"/>
    <x v="11"/>
    <x v="0"/>
    <x v="51"/>
    <n v="17.899999999999999"/>
    <n v="19.690000000000001"/>
    <n v="0"/>
  </r>
  <r>
    <n v="380"/>
    <x v="361"/>
    <n v="3.1"/>
    <n v="1.1000000000000001"/>
    <n v="446"/>
    <n v="0"/>
    <n v="1030.9000000000001"/>
    <n v="0.92"/>
    <x v="32"/>
    <n v="1.1000000000000001"/>
    <x v="11"/>
    <x v="0"/>
    <x v="51"/>
    <n v="16.899999999999999"/>
    <n v="18.59"/>
    <n v="0"/>
  </r>
  <r>
    <n v="380"/>
    <x v="362"/>
    <n v="1.8"/>
    <n v="-0.7"/>
    <n v="101"/>
    <n v="0.1"/>
    <n v="1026.7"/>
    <n v="0.98"/>
    <x v="32"/>
    <n v="1.1000000000000001"/>
    <x v="11"/>
    <x v="0"/>
    <x v="52"/>
    <n v="18.7"/>
    <n v="20.57"/>
    <n v="0"/>
  </r>
  <r>
    <n v="380"/>
    <x v="363"/>
    <n v="2.2999999999999998"/>
    <n v="0.9"/>
    <n v="293"/>
    <n v="0"/>
    <n v="1029.7"/>
    <n v="0.89"/>
    <x v="32"/>
    <n v="1.1000000000000001"/>
    <x v="11"/>
    <x v="0"/>
    <x v="52"/>
    <n v="17.100000000000001"/>
    <n v="18.810000000000002"/>
    <n v="0"/>
  </r>
  <r>
    <n v="380"/>
    <x v="364"/>
    <n v="3.7"/>
    <n v="0.6"/>
    <n v="173"/>
    <n v="0.3"/>
    <n v="1025.2"/>
    <n v="0.96"/>
    <x v="32"/>
    <n v="1.1000000000000001"/>
    <x v="11"/>
    <x v="0"/>
    <x v="52"/>
    <n v="17.399999999999999"/>
    <n v="19.14"/>
    <n v="0"/>
  </r>
  <r>
    <n v="380"/>
    <x v="365"/>
    <n v="6.7"/>
    <n v="2.7"/>
    <n v="62"/>
    <n v="0.7"/>
    <n v="1007.2"/>
    <n v="0.86"/>
    <x v="32"/>
    <n v="1.1000000000000001"/>
    <x v="0"/>
    <x v="1"/>
    <x v="52"/>
    <n v="15.3"/>
    <n v="16.830000000000002"/>
    <n v="0"/>
  </r>
  <r>
    <n v="380"/>
    <x v="366"/>
    <n v="5.2"/>
    <n v="1.4"/>
    <n v="305"/>
    <n v="5.0999999999999996"/>
    <n v="1002"/>
    <n v="0.84"/>
    <x v="32"/>
    <n v="1.1000000000000001"/>
    <x v="0"/>
    <x v="1"/>
    <x v="52"/>
    <n v="16.600000000000001"/>
    <n v="18.260000000000002"/>
    <n v="0"/>
  </r>
  <r>
    <n v="380"/>
    <x v="367"/>
    <n v="4.8"/>
    <n v="-0.1"/>
    <n v="269"/>
    <n v="2.7"/>
    <n v="1005.5"/>
    <n v="0.9"/>
    <x v="32"/>
    <n v="1.1000000000000001"/>
    <x v="0"/>
    <x v="1"/>
    <x v="52"/>
    <n v="18.100000000000001"/>
    <n v="19.910000000000004"/>
    <n v="0"/>
  </r>
  <r>
    <n v="380"/>
    <x v="368"/>
    <n v="4.5"/>
    <n v="-1.5"/>
    <n v="449"/>
    <n v="1.4"/>
    <n v="1011.1"/>
    <n v="0.85"/>
    <x v="32"/>
    <n v="1.1000000000000001"/>
    <x v="0"/>
    <x v="1"/>
    <x v="52"/>
    <n v="19.5"/>
    <n v="21.450000000000003"/>
    <n v="0"/>
  </r>
  <r>
    <n v="380"/>
    <x v="369"/>
    <n v="4.9000000000000004"/>
    <n v="-2.2999999999999998"/>
    <n v="181"/>
    <n v="2"/>
    <n v="1012.2"/>
    <n v="0.84"/>
    <x v="32"/>
    <n v="1.1000000000000001"/>
    <x v="0"/>
    <x v="1"/>
    <x v="53"/>
    <n v="20.3"/>
    <n v="22.330000000000002"/>
    <n v="0"/>
  </r>
  <r>
    <n v="380"/>
    <x v="370"/>
    <n v="3.9"/>
    <n v="-1.5"/>
    <n v="236"/>
    <n v="0.1"/>
    <n v="1016.1"/>
    <n v="0.91"/>
    <x v="32"/>
    <n v="1.1000000000000001"/>
    <x v="0"/>
    <x v="1"/>
    <x v="53"/>
    <n v="19.5"/>
    <n v="21.450000000000003"/>
    <n v="0"/>
  </r>
  <r>
    <n v="380"/>
    <x v="371"/>
    <n v="7.6"/>
    <n v="-1"/>
    <n v="187"/>
    <n v="3.2"/>
    <n v="1008.5"/>
    <n v="0.84"/>
    <x v="32"/>
    <n v="1.1000000000000001"/>
    <x v="0"/>
    <x v="1"/>
    <x v="53"/>
    <n v="19"/>
    <n v="20.900000000000002"/>
    <n v="0"/>
  </r>
  <r>
    <n v="380"/>
    <x v="372"/>
    <n v="3.9"/>
    <n v="1.8"/>
    <n v="249"/>
    <n v="3.9"/>
    <n v="1003"/>
    <n v="0.92"/>
    <x v="32"/>
    <n v="1.1000000000000001"/>
    <x v="0"/>
    <x v="1"/>
    <x v="53"/>
    <n v="16.2"/>
    <n v="17.82"/>
    <n v="0"/>
  </r>
  <r>
    <n v="380"/>
    <x v="373"/>
    <n v="7.5"/>
    <n v="3.4"/>
    <n v="64"/>
    <n v="7.8"/>
    <n v="986.2"/>
    <n v="0.9"/>
    <x v="32"/>
    <n v="1.1000000000000001"/>
    <x v="0"/>
    <x v="1"/>
    <x v="53"/>
    <n v="14.6"/>
    <n v="16.060000000000002"/>
    <n v="0"/>
  </r>
  <r>
    <n v="380"/>
    <x v="374"/>
    <n v="3.2"/>
    <n v="-2.7"/>
    <n v="95"/>
    <n v="2"/>
    <n v="1010.4"/>
    <n v="0.92"/>
    <x v="32"/>
    <n v="1.1000000000000001"/>
    <x v="0"/>
    <x v="1"/>
    <x v="53"/>
    <n v="20.7"/>
    <n v="22.77"/>
    <n v="0"/>
  </r>
  <r>
    <n v="380"/>
    <x v="375"/>
    <n v="3.6"/>
    <n v="-1.5"/>
    <n v="162"/>
    <n v="-0.1"/>
    <n v="1022.5"/>
    <n v="0.86"/>
    <x v="32"/>
    <n v="1.1000000000000001"/>
    <x v="0"/>
    <x v="1"/>
    <x v="53"/>
    <n v="19.5"/>
    <n v="21.450000000000003"/>
    <n v="0"/>
  </r>
  <r>
    <n v="380"/>
    <x v="376"/>
    <n v="6"/>
    <n v="5.7"/>
    <n v="126"/>
    <n v="6.1"/>
    <n v="1009.6"/>
    <n v="0.9"/>
    <x v="32"/>
    <n v="1.1000000000000001"/>
    <x v="0"/>
    <x v="1"/>
    <x v="54"/>
    <n v="12.3"/>
    <n v="13.530000000000001"/>
    <n v="0"/>
  </r>
  <r>
    <n v="380"/>
    <x v="377"/>
    <n v="4.5999999999999996"/>
    <n v="9.4"/>
    <n v="289"/>
    <n v="0.4"/>
    <n v="1009.6"/>
    <n v="0.84"/>
    <x v="32"/>
    <n v="1.1000000000000001"/>
    <x v="0"/>
    <x v="1"/>
    <x v="54"/>
    <n v="8.6"/>
    <n v="9.4600000000000009"/>
    <n v="0"/>
  </r>
  <r>
    <n v="380"/>
    <x v="378"/>
    <n v="3.2"/>
    <n v="8.5"/>
    <n v="45"/>
    <n v="4.5999999999999996"/>
    <n v="1012.8"/>
    <n v="0.94"/>
    <x v="32"/>
    <n v="1.1000000000000001"/>
    <x v="0"/>
    <x v="1"/>
    <x v="54"/>
    <n v="9.5"/>
    <n v="10.450000000000001"/>
    <n v="0"/>
  </r>
  <r>
    <n v="380"/>
    <x v="379"/>
    <n v="5.5"/>
    <n v="9.9"/>
    <n v="200"/>
    <n v="0.1"/>
    <n v="1009.2"/>
    <n v="0.82"/>
    <x v="32"/>
    <n v="1.1000000000000001"/>
    <x v="0"/>
    <x v="1"/>
    <x v="54"/>
    <n v="8.1"/>
    <n v="8.91"/>
    <n v="0"/>
  </r>
  <r>
    <n v="380"/>
    <x v="380"/>
    <n v="4"/>
    <n v="9.4"/>
    <n v="160"/>
    <n v="0.7"/>
    <n v="1012.4"/>
    <n v="0.86"/>
    <x v="32"/>
    <n v="1.1000000000000001"/>
    <x v="0"/>
    <x v="1"/>
    <x v="54"/>
    <n v="8.6"/>
    <n v="9.4600000000000009"/>
    <n v="0"/>
  </r>
  <r>
    <n v="380"/>
    <x v="381"/>
    <n v="2.2999999999999998"/>
    <n v="8.1"/>
    <n v="514"/>
    <n v="0"/>
    <n v="1018.1"/>
    <n v="0.83"/>
    <x v="32"/>
    <n v="1.1000000000000001"/>
    <x v="0"/>
    <x v="1"/>
    <x v="54"/>
    <n v="9.9"/>
    <n v="10.89"/>
    <n v="0"/>
  </r>
  <r>
    <n v="380"/>
    <x v="382"/>
    <n v="3.1"/>
    <n v="2.5"/>
    <n v="529"/>
    <n v="0"/>
    <n v="1019.5"/>
    <n v="0.9"/>
    <x v="32"/>
    <n v="1.1000000000000001"/>
    <x v="0"/>
    <x v="1"/>
    <x v="54"/>
    <n v="15.5"/>
    <n v="17.05"/>
    <n v="0"/>
  </r>
  <r>
    <n v="380"/>
    <x v="383"/>
    <n v="1.6"/>
    <n v="2"/>
    <n v="389"/>
    <n v="0"/>
    <n v="1019.1"/>
    <n v="0.89"/>
    <x v="32"/>
    <n v="1.1000000000000001"/>
    <x v="0"/>
    <x v="1"/>
    <x v="55"/>
    <n v="16"/>
    <n v="17.600000000000001"/>
    <n v="0"/>
  </r>
  <r>
    <n v="380"/>
    <x v="384"/>
    <n v="2.4"/>
    <n v="2"/>
    <n v="555"/>
    <n v="0"/>
    <n v="1015.9"/>
    <n v="0.84"/>
    <x v="32"/>
    <n v="1.1000000000000001"/>
    <x v="0"/>
    <x v="1"/>
    <x v="55"/>
    <n v="16"/>
    <n v="17.600000000000001"/>
    <n v="0"/>
  </r>
  <r>
    <n v="380"/>
    <x v="385"/>
    <n v="3"/>
    <n v="5.6"/>
    <n v="451"/>
    <n v="0"/>
    <n v="1002.3"/>
    <n v="0.74"/>
    <x v="32"/>
    <n v="1.1000000000000001"/>
    <x v="0"/>
    <x v="1"/>
    <x v="55"/>
    <n v="12.4"/>
    <n v="13.640000000000002"/>
    <n v="0"/>
  </r>
  <r>
    <n v="380"/>
    <x v="386"/>
    <n v="2.9"/>
    <n v="4.5"/>
    <n v="507"/>
    <n v="-0.1"/>
    <n v="995.3"/>
    <n v="0.76"/>
    <x v="32"/>
    <n v="1.1000000000000001"/>
    <x v="0"/>
    <x v="1"/>
    <x v="55"/>
    <n v="13.5"/>
    <n v="14.850000000000001"/>
    <n v="0"/>
  </r>
  <r>
    <n v="380"/>
    <x v="387"/>
    <n v="3.1"/>
    <n v="5.8"/>
    <n v="358"/>
    <n v="0"/>
    <n v="994.8"/>
    <n v="0.82"/>
    <x v="32"/>
    <n v="1.1000000000000001"/>
    <x v="0"/>
    <x v="1"/>
    <x v="55"/>
    <n v="12.2"/>
    <n v="13.42"/>
    <n v="0"/>
  </r>
  <r>
    <n v="380"/>
    <x v="388"/>
    <n v="2.2999999999999998"/>
    <n v="5.2"/>
    <n v="564"/>
    <n v="-0.1"/>
    <n v="1000.5"/>
    <n v="0.82"/>
    <x v="32"/>
    <n v="1.1000000000000001"/>
    <x v="0"/>
    <x v="1"/>
    <x v="55"/>
    <n v="12.8"/>
    <n v="14.080000000000002"/>
    <n v="0"/>
  </r>
  <r>
    <n v="380"/>
    <x v="389"/>
    <n v="2"/>
    <n v="-0.6"/>
    <n v="331"/>
    <n v="0"/>
    <n v="998.1"/>
    <n v="0.87"/>
    <x v="32"/>
    <n v="1.1000000000000001"/>
    <x v="0"/>
    <x v="1"/>
    <x v="55"/>
    <n v="18.600000000000001"/>
    <n v="20.460000000000004"/>
    <n v="0"/>
  </r>
  <r>
    <n v="380"/>
    <x v="390"/>
    <n v="2"/>
    <n v="-1.7"/>
    <n v="81"/>
    <n v="0"/>
    <n v="1002.6"/>
    <n v="0.97"/>
    <x v="32"/>
    <n v="1.1000000000000001"/>
    <x v="0"/>
    <x v="1"/>
    <x v="56"/>
    <n v="19.7"/>
    <n v="21.67"/>
    <n v="0"/>
  </r>
  <r>
    <n v="380"/>
    <x v="391"/>
    <n v="3"/>
    <n v="3.3"/>
    <n v="194"/>
    <n v="5.8"/>
    <n v="995.4"/>
    <n v="0.91"/>
    <x v="32"/>
    <n v="1.1000000000000001"/>
    <x v="0"/>
    <x v="1"/>
    <x v="56"/>
    <n v="14.7"/>
    <n v="16.170000000000002"/>
    <n v="0"/>
  </r>
  <r>
    <n v="380"/>
    <x v="392"/>
    <n v="2.5"/>
    <n v="4"/>
    <n v="92"/>
    <n v="0"/>
    <n v="995.1"/>
    <n v="0.98"/>
    <x v="32"/>
    <n v="1.1000000000000001"/>
    <x v="0"/>
    <x v="1"/>
    <x v="56"/>
    <n v="14"/>
    <n v="15.400000000000002"/>
    <n v="0"/>
  </r>
  <r>
    <n v="380"/>
    <x v="393"/>
    <n v="1.5"/>
    <n v="0.5"/>
    <n v="108"/>
    <n v="-0.1"/>
    <n v="999.2"/>
    <n v="0.94"/>
    <x v="32"/>
    <n v="1.1000000000000001"/>
    <x v="0"/>
    <x v="1"/>
    <x v="56"/>
    <n v="17.5"/>
    <n v="19.25"/>
    <n v="0"/>
  </r>
  <r>
    <n v="380"/>
    <x v="394"/>
    <n v="2.8"/>
    <n v="2.2999999999999998"/>
    <n v="588"/>
    <n v="-0.1"/>
    <n v="996.9"/>
    <n v="0.89"/>
    <x v="32"/>
    <n v="1.1000000000000001"/>
    <x v="0"/>
    <x v="1"/>
    <x v="56"/>
    <n v="15.7"/>
    <n v="17.27"/>
    <n v="0"/>
  </r>
  <r>
    <n v="380"/>
    <x v="395"/>
    <n v="2.6"/>
    <n v="6.8"/>
    <n v="335"/>
    <n v="0.5"/>
    <n v="1001.9"/>
    <n v="0.87"/>
    <x v="32"/>
    <n v="1.1000000000000001"/>
    <x v="0"/>
    <x v="1"/>
    <x v="56"/>
    <n v="11.2"/>
    <n v="12.32"/>
    <n v="0"/>
  </r>
  <r>
    <n v="391"/>
    <x v="0"/>
    <n v="5.6"/>
    <n v="6.9"/>
    <n v="56"/>
    <n v="8"/>
    <m/>
    <n v="0.83"/>
    <x v="33"/>
    <n v="1.1000000000000001"/>
    <x v="0"/>
    <x v="0"/>
    <x v="0"/>
    <n v="11.1"/>
    <n v="12.21"/>
    <n v="0"/>
  </r>
  <r>
    <n v="391"/>
    <x v="1"/>
    <n v="2"/>
    <n v="3.3"/>
    <n v="271"/>
    <n v="3.1"/>
    <m/>
    <n v="0.94"/>
    <x v="33"/>
    <n v="1.1000000000000001"/>
    <x v="0"/>
    <x v="0"/>
    <x v="0"/>
    <n v="14.7"/>
    <n v="16.170000000000002"/>
    <n v="0"/>
  </r>
  <r>
    <n v="391"/>
    <x v="2"/>
    <n v="3.1"/>
    <n v="2"/>
    <n v="360"/>
    <n v="1.4"/>
    <m/>
    <n v="0.9"/>
    <x v="33"/>
    <n v="1.1000000000000001"/>
    <x v="0"/>
    <x v="0"/>
    <x v="0"/>
    <n v="16"/>
    <n v="17.600000000000001"/>
    <n v="0"/>
  </r>
  <r>
    <n v="391"/>
    <x v="3"/>
    <n v="1.9"/>
    <n v="1.7"/>
    <n v="183"/>
    <n v="0.2"/>
    <m/>
    <n v="0.92"/>
    <x v="33"/>
    <n v="1.1000000000000001"/>
    <x v="0"/>
    <x v="0"/>
    <x v="0"/>
    <n v="16.3"/>
    <n v="17.930000000000003"/>
    <n v="0"/>
  </r>
  <r>
    <n v="391"/>
    <x v="4"/>
    <n v="4.3"/>
    <n v="5.8"/>
    <n v="47"/>
    <n v="19.600000000000001"/>
    <m/>
    <n v="0.94"/>
    <x v="33"/>
    <n v="1.1000000000000001"/>
    <x v="0"/>
    <x v="0"/>
    <x v="0"/>
    <n v="12.2"/>
    <n v="13.42"/>
    <n v="0"/>
  </r>
  <r>
    <n v="391"/>
    <x v="5"/>
    <n v="5.6"/>
    <n v="9.4"/>
    <n v="154"/>
    <n v="9.4"/>
    <m/>
    <n v="0.79"/>
    <x v="33"/>
    <n v="1.1000000000000001"/>
    <x v="0"/>
    <x v="0"/>
    <x v="1"/>
    <n v="8.6"/>
    <n v="9.4600000000000009"/>
    <n v="0"/>
  </r>
  <r>
    <n v="391"/>
    <x v="6"/>
    <n v="3.8"/>
    <n v="3.9"/>
    <n v="218"/>
    <n v="0.4"/>
    <m/>
    <n v="0.83"/>
    <x v="33"/>
    <n v="1.1000000000000001"/>
    <x v="0"/>
    <x v="0"/>
    <x v="1"/>
    <n v="14.1"/>
    <n v="15.510000000000002"/>
    <n v="0"/>
  </r>
  <r>
    <n v="391"/>
    <x v="7"/>
    <n v="2.2999999999999998"/>
    <n v="2.2999999999999998"/>
    <n v="240"/>
    <n v="4.7"/>
    <m/>
    <n v="0.89"/>
    <x v="33"/>
    <n v="1.1000000000000001"/>
    <x v="0"/>
    <x v="0"/>
    <x v="1"/>
    <n v="15.7"/>
    <n v="17.27"/>
    <n v="0"/>
  </r>
  <r>
    <n v="391"/>
    <x v="8"/>
    <n v="2.5"/>
    <n v="0.9"/>
    <n v="129"/>
    <n v="6.7"/>
    <m/>
    <n v="0.94"/>
    <x v="33"/>
    <n v="1.1000000000000001"/>
    <x v="0"/>
    <x v="0"/>
    <x v="1"/>
    <n v="17.100000000000001"/>
    <n v="18.810000000000002"/>
    <n v="0"/>
  </r>
  <r>
    <n v="391"/>
    <x v="9"/>
    <n v="2.4"/>
    <n v="1"/>
    <n v="462"/>
    <n v="2.6"/>
    <m/>
    <n v="0.92"/>
    <x v="33"/>
    <n v="1.1000000000000001"/>
    <x v="0"/>
    <x v="0"/>
    <x v="1"/>
    <n v="17"/>
    <n v="18.700000000000003"/>
    <n v="0"/>
  </r>
  <r>
    <n v="391"/>
    <x v="10"/>
    <n v="1.7"/>
    <n v="-0.4"/>
    <n v="135"/>
    <n v="-0.1"/>
    <m/>
    <n v="0.98"/>
    <x v="33"/>
    <n v="1.1000000000000001"/>
    <x v="0"/>
    <x v="0"/>
    <x v="1"/>
    <n v="18.399999999999999"/>
    <n v="20.239999999999998"/>
    <n v="0"/>
  </r>
  <r>
    <n v="391"/>
    <x v="11"/>
    <n v="0.5"/>
    <n v="1.7"/>
    <n v="211"/>
    <n v="0"/>
    <m/>
    <n v="0.93"/>
    <x v="33"/>
    <n v="1.1000000000000001"/>
    <x v="0"/>
    <x v="0"/>
    <x v="1"/>
    <n v="16.3"/>
    <n v="17.930000000000003"/>
    <n v="0"/>
  </r>
  <r>
    <n v="391"/>
    <x v="12"/>
    <n v="1"/>
    <n v="-1"/>
    <n v="575"/>
    <n v="0"/>
    <m/>
    <n v="0.88"/>
    <x v="33"/>
    <n v="1.1000000000000001"/>
    <x v="0"/>
    <x v="0"/>
    <x v="2"/>
    <n v="19"/>
    <n v="20.900000000000002"/>
    <n v="0"/>
  </r>
  <r>
    <n v="391"/>
    <x v="13"/>
    <n v="2.1"/>
    <n v="-0.2"/>
    <n v="302"/>
    <n v="0.1"/>
    <m/>
    <n v="0.84"/>
    <x v="33"/>
    <n v="1.1000000000000001"/>
    <x v="0"/>
    <x v="0"/>
    <x v="2"/>
    <n v="18.2"/>
    <n v="20.02"/>
    <n v="0"/>
  </r>
  <r>
    <n v="391"/>
    <x v="14"/>
    <n v="0.9"/>
    <n v="3.9"/>
    <n v="124"/>
    <n v="-0.1"/>
    <m/>
    <n v="0.99"/>
    <x v="33"/>
    <n v="1.1000000000000001"/>
    <x v="0"/>
    <x v="0"/>
    <x v="2"/>
    <n v="14.1"/>
    <n v="15.510000000000002"/>
    <n v="0"/>
  </r>
  <r>
    <n v="391"/>
    <x v="15"/>
    <n v="1.9"/>
    <n v="1.9"/>
    <n v="93"/>
    <n v="0"/>
    <m/>
    <n v="0.94"/>
    <x v="33"/>
    <n v="1.1000000000000001"/>
    <x v="0"/>
    <x v="0"/>
    <x v="2"/>
    <n v="16.100000000000001"/>
    <n v="17.710000000000004"/>
    <n v="0"/>
  </r>
  <r>
    <n v="391"/>
    <x v="16"/>
    <n v="1.6"/>
    <n v="-0.3"/>
    <n v="103"/>
    <n v="0"/>
    <m/>
    <n v="0.98"/>
    <x v="33"/>
    <n v="1.1000000000000001"/>
    <x v="0"/>
    <x v="0"/>
    <x v="2"/>
    <n v="18.3"/>
    <n v="20.130000000000003"/>
    <n v="0"/>
  </r>
  <r>
    <n v="391"/>
    <x v="17"/>
    <n v="1.9"/>
    <n v="-0.7"/>
    <n v="167"/>
    <n v="0"/>
    <m/>
    <n v="0.97"/>
    <x v="33"/>
    <n v="1.1000000000000001"/>
    <x v="0"/>
    <x v="0"/>
    <x v="2"/>
    <n v="18.7"/>
    <n v="20.57"/>
    <n v="0"/>
  </r>
  <r>
    <n v="391"/>
    <x v="18"/>
    <n v="0.9"/>
    <n v="-1.1000000000000001"/>
    <n v="123"/>
    <n v="0"/>
    <m/>
    <n v="0.97"/>
    <x v="33"/>
    <n v="1.1000000000000001"/>
    <x v="0"/>
    <x v="0"/>
    <x v="2"/>
    <n v="19.100000000000001"/>
    <n v="21.01"/>
    <n v="0"/>
  </r>
  <r>
    <n v="391"/>
    <x v="19"/>
    <n v="1.2"/>
    <n v="-1"/>
    <n v="78"/>
    <n v="0"/>
    <m/>
    <n v="0.93"/>
    <x v="33"/>
    <n v="1.1000000000000001"/>
    <x v="0"/>
    <x v="0"/>
    <x v="3"/>
    <n v="19"/>
    <n v="20.900000000000002"/>
    <n v="0"/>
  </r>
  <r>
    <n v="391"/>
    <x v="20"/>
    <n v="1.6"/>
    <n v="-0.2"/>
    <n v="298"/>
    <n v="0"/>
    <m/>
    <n v="0.92"/>
    <x v="33"/>
    <n v="1.1000000000000001"/>
    <x v="0"/>
    <x v="0"/>
    <x v="3"/>
    <n v="18.2"/>
    <n v="20.02"/>
    <n v="0"/>
  </r>
  <r>
    <n v="391"/>
    <x v="21"/>
    <n v="2.4"/>
    <n v="3"/>
    <n v="221"/>
    <n v="9.5"/>
    <m/>
    <n v="0.82"/>
    <x v="33"/>
    <n v="1.1000000000000001"/>
    <x v="0"/>
    <x v="0"/>
    <x v="3"/>
    <n v="15"/>
    <n v="16.5"/>
    <n v="0"/>
  </r>
  <r>
    <n v="391"/>
    <x v="22"/>
    <n v="3.4"/>
    <n v="5.2"/>
    <n v="255"/>
    <n v="5.2"/>
    <m/>
    <n v="0.87"/>
    <x v="33"/>
    <n v="1.1000000000000001"/>
    <x v="0"/>
    <x v="0"/>
    <x v="3"/>
    <n v="12.8"/>
    <n v="14.080000000000002"/>
    <n v="0"/>
  </r>
  <r>
    <n v="391"/>
    <x v="23"/>
    <n v="3.4"/>
    <n v="7.6"/>
    <n v="92"/>
    <n v="7.6"/>
    <m/>
    <n v="0.9"/>
    <x v="33"/>
    <n v="1.1000000000000001"/>
    <x v="0"/>
    <x v="0"/>
    <x v="3"/>
    <n v="10.4"/>
    <n v="11.440000000000001"/>
    <n v="0"/>
  </r>
  <r>
    <n v="391"/>
    <x v="24"/>
    <n v="1.9"/>
    <n v="7.3"/>
    <n v="213"/>
    <n v="10.1"/>
    <m/>
    <n v="0.94"/>
    <x v="33"/>
    <n v="1.1000000000000001"/>
    <x v="0"/>
    <x v="0"/>
    <x v="3"/>
    <n v="10.7"/>
    <n v="11.77"/>
    <n v="0"/>
  </r>
  <r>
    <n v="391"/>
    <x v="25"/>
    <n v="2.9"/>
    <n v="4.3"/>
    <n v="217"/>
    <n v="5"/>
    <m/>
    <n v="0.86"/>
    <x v="33"/>
    <n v="1.1000000000000001"/>
    <x v="0"/>
    <x v="0"/>
    <x v="3"/>
    <n v="13.7"/>
    <n v="15.07"/>
    <n v="0"/>
  </r>
  <r>
    <n v="391"/>
    <x v="26"/>
    <n v="4.3"/>
    <n v="9.6999999999999993"/>
    <n v="500"/>
    <n v="4.0999999999999996"/>
    <m/>
    <n v="0.74"/>
    <x v="33"/>
    <n v="1.1000000000000001"/>
    <x v="0"/>
    <x v="0"/>
    <x v="4"/>
    <n v="8.3000000000000007"/>
    <n v="9.1300000000000008"/>
    <n v="0"/>
  </r>
  <r>
    <n v="391"/>
    <x v="27"/>
    <n v="3.9"/>
    <n v="8.3000000000000007"/>
    <n v="301"/>
    <n v="0.5"/>
    <m/>
    <n v="0.75"/>
    <x v="33"/>
    <n v="1.1000000000000001"/>
    <x v="0"/>
    <x v="0"/>
    <x v="4"/>
    <n v="9.6999999999999993"/>
    <n v="10.67"/>
    <n v="0"/>
  </r>
  <r>
    <n v="391"/>
    <x v="28"/>
    <n v="3.5"/>
    <n v="7.4"/>
    <n v="280"/>
    <n v="2.9"/>
    <m/>
    <n v="0.86"/>
    <x v="33"/>
    <n v="1.1000000000000001"/>
    <x v="0"/>
    <x v="0"/>
    <x v="4"/>
    <n v="10.6"/>
    <n v="11.66"/>
    <n v="0"/>
  </r>
  <r>
    <n v="391"/>
    <x v="29"/>
    <n v="1.2"/>
    <n v="5"/>
    <n v="142"/>
    <n v="8.3000000000000007"/>
    <m/>
    <n v="0.96"/>
    <x v="33"/>
    <n v="1.1000000000000001"/>
    <x v="0"/>
    <x v="0"/>
    <x v="4"/>
    <n v="13"/>
    <n v="14.3"/>
    <n v="0"/>
  </r>
  <r>
    <n v="391"/>
    <x v="30"/>
    <n v="0.8"/>
    <n v="1.2"/>
    <n v="368"/>
    <n v="0"/>
    <m/>
    <n v="0.95"/>
    <x v="33"/>
    <n v="1.1000000000000001"/>
    <x v="0"/>
    <x v="0"/>
    <x v="4"/>
    <n v="16.8"/>
    <n v="18.480000000000004"/>
    <n v="0"/>
  </r>
  <r>
    <n v="391"/>
    <x v="31"/>
    <n v="1.3"/>
    <n v="0.4"/>
    <n v="756"/>
    <n v="0"/>
    <m/>
    <n v="0.84"/>
    <x v="33"/>
    <n v="1.1000000000000001"/>
    <x v="1"/>
    <x v="0"/>
    <x v="4"/>
    <n v="17.600000000000001"/>
    <n v="19.360000000000003"/>
    <n v="0"/>
  </r>
  <r>
    <n v="391"/>
    <x v="32"/>
    <n v="1"/>
    <n v="-1.2"/>
    <n v="805"/>
    <n v="0"/>
    <m/>
    <n v="0.86"/>
    <x v="33"/>
    <n v="1.1000000000000001"/>
    <x v="1"/>
    <x v="0"/>
    <x v="4"/>
    <n v="19.2"/>
    <n v="21.12"/>
    <n v="0"/>
  </r>
  <r>
    <n v="391"/>
    <x v="33"/>
    <n v="1.1000000000000001"/>
    <n v="-0.5"/>
    <n v="742"/>
    <n v="0"/>
    <m/>
    <n v="0.89"/>
    <x v="33"/>
    <n v="1.1000000000000001"/>
    <x v="1"/>
    <x v="0"/>
    <x v="5"/>
    <n v="18.5"/>
    <n v="20.350000000000001"/>
    <n v="0"/>
  </r>
  <r>
    <n v="391"/>
    <x v="34"/>
    <n v="2.2999999999999998"/>
    <n v="0.8"/>
    <n v="255"/>
    <n v="0"/>
    <m/>
    <n v="0.89"/>
    <x v="33"/>
    <n v="1.1000000000000001"/>
    <x v="1"/>
    <x v="0"/>
    <x v="5"/>
    <n v="17.2"/>
    <n v="18.920000000000002"/>
    <n v="0"/>
  </r>
  <r>
    <n v="391"/>
    <x v="35"/>
    <n v="1.5"/>
    <n v="3.4"/>
    <n v="147"/>
    <n v="0.2"/>
    <m/>
    <n v="0.97"/>
    <x v="33"/>
    <n v="1.1000000000000001"/>
    <x v="1"/>
    <x v="0"/>
    <x v="5"/>
    <n v="14.6"/>
    <n v="16.060000000000002"/>
    <n v="0"/>
  </r>
  <r>
    <n v="391"/>
    <x v="36"/>
    <n v="2.2999999999999998"/>
    <n v="4.3"/>
    <n v="274"/>
    <n v="0"/>
    <m/>
    <n v="0.89"/>
    <x v="33"/>
    <n v="1.1000000000000001"/>
    <x v="1"/>
    <x v="0"/>
    <x v="5"/>
    <n v="13.7"/>
    <n v="15.07"/>
    <n v="0"/>
  </r>
  <r>
    <n v="391"/>
    <x v="37"/>
    <n v="5.5"/>
    <n v="3.8"/>
    <n v="242"/>
    <n v="0"/>
    <m/>
    <n v="0.74"/>
    <x v="33"/>
    <n v="1.1000000000000001"/>
    <x v="1"/>
    <x v="0"/>
    <x v="5"/>
    <n v="14.2"/>
    <n v="15.620000000000001"/>
    <n v="0"/>
  </r>
  <r>
    <n v="391"/>
    <x v="38"/>
    <n v="3.2"/>
    <n v="5.0999999999999996"/>
    <n v="322"/>
    <n v="0"/>
    <m/>
    <n v="0.68"/>
    <x v="33"/>
    <n v="1.1000000000000001"/>
    <x v="1"/>
    <x v="0"/>
    <x v="5"/>
    <n v="12.9"/>
    <n v="14.190000000000001"/>
    <n v="0"/>
  </r>
  <r>
    <n v="391"/>
    <x v="39"/>
    <n v="1.8"/>
    <n v="2.9"/>
    <n v="334"/>
    <n v="0"/>
    <m/>
    <n v="0.81"/>
    <x v="33"/>
    <n v="1.1000000000000001"/>
    <x v="1"/>
    <x v="0"/>
    <x v="5"/>
    <n v="15.1"/>
    <n v="16.61"/>
    <n v="0"/>
  </r>
  <r>
    <n v="391"/>
    <x v="40"/>
    <n v="4.3"/>
    <n v="2.4"/>
    <n v="264"/>
    <n v="3.1"/>
    <m/>
    <n v="0.84"/>
    <x v="33"/>
    <n v="1.1000000000000001"/>
    <x v="1"/>
    <x v="0"/>
    <x v="6"/>
    <n v="15.6"/>
    <n v="17.16"/>
    <n v="0"/>
  </r>
  <r>
    <n v="391"/>
    <x v="41"/>
    <n v="2.2999999999999998"/>
    <n v="4.4000000000000004"/>
    <n v="108"/>
    <n v="1.2"/>
    <m/>
    <n v="0.86"/>
    <x v="33"/>
    <n v="1.1000000000000001"/>
    <x v="1"/>
    <x v="0"/>
    <x v="6"/>
    <n v="13.6"/>
    <n v="14.96"/>
    <n v="0"/>
  </r>
  <r>
    <n v="391"/>
    <x v="42"/>
    <n v="0.6"/>
    <n v="3.6"/>
    <n v="415"/>
    <n v="0"/>
    <m/>
    <n v="0.9"/>
    <x v="33"/>
    <n v="1.1000000000000001"/>
    <x v="1"/>
    <x v="0"/>
    <x v="6"/>
    <n v="14.4"/>
    <n v="15.840000000000002"/>
    <n v="0"/>
  </r>
  <r>
    <n v="391"/>
    <x v="43"/>
    <n v="2"/>
    <n v="-0.3"/>
    <n v="119"/>
    <n v="1.1000000000000001"/>
    <m/>
    <n v="0.9"/>
    <x v="33"/>
    <n v="1.1000000000000001"/>
    <x v="1"/>
    <x v="0"/>
    <x v="6"/>
    <n v="18.3"/>
    <n v="20.130000000000003"/>
    <n v="0"/>
  </r>
  <r>
    <n v="391"/>
    <x v="44"/>
    <n v="1.3"/>
    <n v="0.9"/>
    <n v="544"/>
    <n v="0"/>
    <m/>
    <n v="0.84"/>
    <x v="33"/>
    <n v="1.1000000000000001"/>
    <x v="1"/>
    <x v="0"/>
    <x v="6"/>
    <n v="17.100000000000001"/>
    <n v="18.810000000000002"/>
    <n v="0"/>
  </r>
  <r>
    <n v="391"/>
    <x v="45"/>
    <n v="1.4"/>
    <n v="1.4"/>
    <n v="342"/>
    <n v="0"/>
    <m/>
    <n v="0.75"/>
    <x v="33"/>
    <n v="1.1000000000000001"/>
    <x v="1"/>
    <x v="0"/>
    <x v="6"/>
    <n v="16.600000000000001"/>
    <n v="18.260000000000002"/>
    <n v="0"/>
  </r>
  <r>
    <n v="391"/>
    <x v="46"/>
    <n v="3.7"/>
    <n v="0.7"/>
    <n v="979"/>
    <n v="0"/>
    <m/>
    <n v="0.69"/>
    <x v="33"/>
    <n v="1.1000000000000001"/>
    <x v="1"/>
    <x v="0"/>
    <x v="6"/>
    <n v="17.3"/>
    <n v="19.03"/>
    <n v="0"/>
  </r>
  <r>
    <n v="391"/>
    <x v="47"/>
    <n v="2.2999999999999998"/>
    <n v="-1.4"/>
    <n v="1074"/>
    <n v="0"/>
    <m/>
    <n v="0.7"/>
    <x v="33"/>
    <n v="1.1000000000000001"/>
    <x v="1"/>
    <x v="0"/>
    <x v="7"/>
    <n v="19.399999999999999"/>
    <n v="21.34"/>
    <n v="0"/>
  </r>
  <r>
    <n v="391"/>
    <x v="48"/>
    <n v="3.5"/>
    <n v="-0.5"/>
    <n v="1010"/>
    <n v="0"/>
    <m/>
    <n v="0.6"/>
    <x v="33"/>
    <n v="1.1000000000000001"/>
    <x v="1"/>
    <x v="0"/>
    <x v="7"/>
    <n v="18.5"/>
    <n v="20.350000000000001"/>
    <n v="0"/>
  </r>
  <r>
    <n v="391"/>
    <x v="49"/>
    <n v="4.0999999999999996"/>
    <n v="2"/>
    <n v="766"/>
    <n v="0"/>
    <m/>
    <n v="0.49"/>
    <x v="33"/>
    <n v="1.1000000000000001"/>
    <x v="1"/>
    <x v="0"/>
    <x v="7"/>
    <n v="16"/>
    <n v="17.600000000000001"/>
    <n v="0"/>
  </r>
  <r>
    <n v="391"/>
    <x v="50"/>
    <n v="2.5"/>
    <n v="7.8"/>
    <n v="484"/>
    <n v="0"/>
    <m/>
    <n v="0.73"/>
    <x v="33"/>
    <n v="1.1000000000000001"/>
    <x v="1"/>
    <x v="0"/>
    <x v="7"/>
    <n v="10.199999999999999"/>
    <n v="11.22"/>
    <n v="0"/>
  </r>
  <r>
    <n v="391"/>
    <x v="51"/>
    <n v="2.8"/>
    <n v="12.1"/>
    <n v="656"/>
    <n v="0"/>
    <m/>
    <n v="0.78"/>
    <x v="33"/>
    <n v="1.1000000000000001"/>
    <x v="1"/>
    <x v="0"/>
    <x v="7"/>
    <n v="5.9"/>
    <n v="6.4900000000000011"/>
    <n v="0"/>
  </r>
  <r>
    <n v="391"/>
    <x v="52"/>
    <n v="2.7"/>
    <n v="10.9"/>
    <n v="287"/>
    <n v="1.5"/>
    <m/>
    <n v="0.85"/>
    <x v="33"/>
    <n v="1.1000000000000001"/>
    <x v="1"/>
    <x v="0"/>
    <x v="7"/>
    <n v="7.1"/>
    <n v="7.8100000000000005"/>
    <n v="0"/>
  </r>
  <r>
    <n v="391"/>
    <x v="53"/>
    <n v="2.2999999999999998"/>
    <n v="10.8"/>
    <n v="961"/>
    <n v="0"/>
    <m/>
    <n v="0.76"/>
    <x v="33"/>
    <n v="1.1000000000000001"/>
    <x v="1"/>
    <x v="0"/>
    <x v="7"/>
    <n v="7.1999999999999993"/>
    <n v="7.92"/>
    <n v="0"/>
  </r>
  <r>
    <n v="391"/>
    <x v="54"/>
    <n v="3.3"/>
    <n v="11.2"/>
    <n v="253"/>
    <n v="0.8"/>
    <m/>
    <n v="0.77"/>
    <x v="33"/>
    <n v="1.1000000000000001"/>
    <x v="1"/>
    <x v="0"/>
    <x v="8"/>
    <n v="6.8000000000000007"/>
    <n v="7.4800000000000013"/>
    <n v="0"/>
  </r>
  <r>
    <n v="391"/>
    <x v="55"/>
    <n v="1.5"/>
    <n v="8.6999999999999993"/>
    <n v="742"/>
    <n v="1.9"/>
    <m/>
    <n v="0.86"/>
    <x v="33"/>
    <n v="1.1000000000000001"/>
    <x v="1"/>
    <x v="0"/>
    <x v="8"/>
    <n v="9.3000000000000007"/>
    <n v="10.230000000000002"/>
    <n v="0"/>
  </r>
  <r>
    <n v="391"/>
    <x v="56"/>
    <n v="2.5"/>
    <n v="7.6"/>
    <n v="905"/>
    <n v="9.5"/>
    <m/>
    <n v="0.8"/>
    <x v="33"/>
    <n v="1.1000000000000001"/>
    <x v="1"/>
    <x v="0"/>
    <x v="8"/>
    <n v="10.4"/>
    <n v="11.440000000000001"/>
    <n v="0"/>
  </r>
  <r>
    <n v="391"/>
    <x v="57"/>
    <n v="2.4"/>
    <n v="6.1"/>
    <n v="573"/>
    <n v="3.6"/>
    <m/>
    <n v="0.86"/>
    <x v="33"/>
    <n v="1.1000000000000001"/>
    <x v="1"/>
    <x v="0"/>
    <x v="8"/>
    <n v="11.9"/>
    <n v="13.090000000000002"/>
    <n v="0"/>
  </r>
  <r>
    <n v="391"/>
    <x v="58"/>
    <n v="1.7"/>
    <n v="4.3"/>
    <n v="404"/>
    <n v="1.1000000000000001"/>
    <m/>
    <n v="0.89"/>
    <x v="33"/>
    <n v="1.1000000000000001"/>
    <x v="1"/>
    <x v="0"/>
    <x v="8"/>
    <n v="13.7"/>
    <n v="15.07"/>
    <n v="0"/>
  </r>
  <r>
    <n v="391"/>
    <x v="59"/>
    <n v="1.5"/>
    <n v="2"/>
    <n v="231"/>
    <n v="0"/>
    <m/>
    <n v="0.91"/>
    <x v="33"/>
    <n v="1"/>
    <x v="2"/>
    <x v="0"/>
    <x v="8"/>
    <n v="16"/>
    <n v="16"/>
    <n v="0"/>
  </r>
  <r>
    <n v="391"/>
    <x v="60"/>
    <n v="0.9"/>
    <n v="1.9"/>
    <n v="1329"/>
    <n v="0"/>
    <m/>
    <n v="0.84"/>
    <x v="33"/>
    <n v="1"/>
    <x v="2"/>
    <x v="0"/>
    <x v="8"/>
    <n v="16.100000000000001"/>
    <n v="16.100000000000001"/>
    <n v="0"/>
  </r>
  <r>
    <n v="391"/>
    <x v="61"/>
    <n v="0.5"/>
    <n v="2.2000000000000002"/>
    <n v="1351"/>
    <n v="0"/>
    <m/>
    <n v="0.78"/>
    <x v="33"/>
    <n v="1"/>
    <x v="2"/>
    <x v="0"/>
    <x v="9"/>
    <n v="15.8"/>
    <n v="15.8"/>
    <n v="0"/>
  </r>
  <r>
    <n v="391"/>
    <x v="62"/>
    <n v="0.5"/>
    <n v="2.9"/>
    <n v="1262"/>
    <n v="0"/>
    <m/>
    <n v="0.78"/>
    <x v="33"/>
    <n v="1"/>
    <x v="2"/>
    <x v="0"/>
    <x v="9"/>
    <n v="15.1"/>
    <n v="15.1"/>
    <n v="0"/>
  </r>
  <r>
    <n v="391"/>
    <x v="63"/>
    <n v="1"/>
    <n v="5.7"/>
    <n v="1380"/>
    <n v="0"/>
    <m/>
    <n v="0.72"/>
    <x v="33"/>
    <n v="1"/>
    <x v="2"/>
    <x v="0"/>
    <x v="9"/>
    <n v="12.3"/>
    <n v="12.3"/>
    <n v="0"/>
  </r>
  <r>
    <n v="391"/>
    <x v="64"/>
    <n v="1.6"/>
    <n v="8.8000000000000007"/>
    <n v="1340"/>
    <n v="0"/>
    <m/>
    <n v="0.64"/>
    <x v="33"/>
    <n v="1"/>
    <x v="2"/>
    <x v="0"/>
    <x v="9"/>
    <n v="9.1999999999999993"/>
    <n v="9.1999999999999993"/>
    <n v="0"/>
  </r>
  <r>
    <n v="391"/>
    <x v="65"/>
    <n v="1.5"/>
    <n v="9.8000000000000007"/>
    <n v="1359"/>
    <n v="0"/>
    <m/>
    <n v="0.62"/>
    <x v="33"/>
    <n v="1"/>
    <x v="2"/>
    <x v="0"/>
    <x v="9"/>
    <n v="8.1999999999999993"/>
    <n v="8.1999999999999993"/>
    <n v="0"/>
  </r>
  <r>
    <n v="391"/>
    <x v="66"/>
    <n v="1.5"/>
    <n v="8.9"/>
    <n v="1391"/>
    <n v="0"/>
    <m/>
    <n v="0.64"/>
    <x v="33"/>
    <n v="1"/>
    <x v="2"/>
    <x v="0"/>
    <x v="9"/>
    <n v="9.1"/>
    <n v="9.1"/>
    <n v="0"/>
  </r>
  <r>
    <n v="391"/>
    <x v="67"/>
    <n v="1.5"/>
    <n v="9.3000000000000007"/>
    <n v="1368"/>
    <n v="0"/>
    <m/>
    <n v="0.63"/>
    <x v="33"/>
    <n v="1"/>
    <x v="2"/>
    <x v="0"/>
    <x v="9"/>
    <n v="8.6999999999999993"/>
    <n v="8.6999999999999993"/>
    <n v="0"/>
  </r>
  <r>
    <n v="391"/>
    <x v="68"/>
    <n v="1.3"/>
    <n v="8.1999999999999993"/>
    <n v="1395"/>
    <n v="0"/>
    <m/>
    <n v="0.66"/>
    <x v="33"/>
    <n v="1"/>
    <x v="2"/>
    <x v="0"/>
    <x v="10"/>
    <n v="9.8000000000000007"/>
    <n v="9.8000000000000007"/>
    <n v="0"/>
  </r>
  <r>
    <n v="391"/>
    <x v="69"/>
    <n v="1.3"/>
    <n v="3.7"/>
    <n v="267"/>
    <n v="0"/>
    <m/>
    <n v="0.87"/>
    <x v="33"/>
    <n v="1"/>
    <x v="2"/>
    <x v="0"/>
    <x v="10"/>
    <n v="14.3"/>
    <n v="14.3"/>
    <n v="0"/>
  </r>
  <r>
    <n v="391"/>
    <x v="70"/>
    <n v="1"/>
    <n v="3.7"/>
    <n v="699"/>
    <n v="0"/>
    <m/>
    <n v="0.8"/>
    <x v="33"/>
    <n v="1"/>
    <x v="2"/>
    <x v="0"/>
    <x v="10"/>
    <n v="14.3"/>
    <n v="14.3"/>
    <n v="0"/>
  </r>
  <r>
    <n v="391"/>
    <x v="71"/>
    <n v="1"/>
    <n v="3.5"/>
    <n v="744"/>
    <n v="0.4"/>
    <m/>
    <n v="0.8"/>
    <x v="33"/>
    <n v="1"/>
    <x v="2"/>
    <x v="0"/>
    <x v="10"/>
    <n v="14.5"/>
    <n v="14.5"/>
    <n v="0"/>
  </r>
  <r>
    <n v="391"/>
    <x v="72"/>
    <n v="2.1"/>
    <n v="3"/>
    <n v="928"/>
    <n v="0"/>
    <m/>
    <n v="0.74"/>
    <x v="33"/>
    <n v="1"/>
    <x v="2"/>
    <x v="0"/>
    <x v="10"/>
    <n v="15"/>
    <n v="15"/>
    <n v="0"/>
  </r>
  <r>
    <n v="391"/>
    <x v="73"/>
    <n v="3.6"/>
    <n v="3.4"/>
    <n v="1060"/>
    <n v="0"/>
    <m/>
    <n v="0.72"/>
    <x v="33"/>
    <n v="1"/>
    <x v="2"/>
    <x v="0"/>
    <x v="10"/>
    <n v="14.6"/>
    <n v="14.6"/>
    <n v="0"/>
  </r>
  <r>
    <n v="391"/>
    <x v="74"/>
    <n v="2.6"/>
    <n v="4.5"/>
    <n v="1607"/>
    <n v="0"/>
    <m/>
    <n v="0.68"/>
    <x v="33"/>
    <n v="1"/>
    <x v="2"/>
    <x v="0"/>
    <x v="10"/>
    <n v="13.5"/>
    <n v="13.5"/>
    <n v="0"/>
  </r>
  <r>
    <n v="391"/>
    <x v="75"/>
    <n v="3.5"/>
    <n v="6.1"/>
    <n v="1576"/>
    <n v="0"/>
    <m/>
    <n v="0.56999999999999995"/>
    <x v="33"/>
    <n v="1"/>
    <x v="2"/>
    <x v="0"/>
    <x v="11"/>
    <n v="11.9"/>
    <n v="11.9"/>
    <n v="0"/>
  </r>
  <r>
    <n v="391"/>
    <x v="76"/>
    <n v="3"/>
    <n v="5.2"/>
    <n v="1732"/>
    <n v="0"/>
    <m/>
    <n v="0.42"/>
    <x v="33"/>
    <n v="1"/>
    <x v="2"/>
    <x v="0"/>
    <x v="11"/>
    <n v="12.8"/>
    <n v="12.8"/>
    <n v="0"/>
  </r>
  <r>
    <n v="391"/>
    <x v="77"/>
    <n v="2"/>
    <n v="8.6999999999999993"/>
    <n v="1677"/>
    <n v="0"/>
    <m/>
    <n v="0.49"/>
    <x v="33"/>
    <n v="1"/>
    <x v="2"/>
    <x v="0"/>
    <x v="11"/>
    <n v="9.3000000000000007"/>
    <n v="9.3000000000000007"/>
    <n v="0"/>
  </r>
  <r>
    <n v="391"/>
    <x v="78"/>
    <n v="1.2"/>
    <n v="10.8"/>
    <n v="1626"/>
    <n v="0"/>
    <m/>
    <n v="0.56999999999999995"/>
    <x v="33"/>
    <n v="1"/>
    <x v="2"/>
    <x v="0"/>
    <x v="11"/>
    <n v="7.1999999999999993"/>
    <n v="7.1999999999999993"/>
    <n v="0"/>
  </r>
  <r>
    <n v="391"/>
    <x v="79"/>
    <n v="3.5"/>
    <n v="15.6"/>
    <n v="1551"/>
    <n v="0"/>
    <m/>
    <n v="0.46"/>
    <x v="33"/>
    <n v="1"/>
    <x v="2"/>
    <x v="0"/>
    <x v="11"/>
    <n v="2.4000000000000004"/>
    <n v="2.4000000000000004"/>
    <n v="0"/>
  </r>
  <r>
    <n v="391"/>
    <x v="80"/>
    <n v="3.2"/>
    <n v="14.9"/>
    <n v="1113"/>
    <n v="0.1"/>
    <m/>
    <n v="0.53"/>
    <x v="33"/>
    <n v="1"/>
    <x v="2"/>
    <x v="0"/>
    <x v="11"/>
    <n v="3.0999999999999996"/>
    <n v="3.0999999999999996"/>
    <n v="0"/>
  </r>
  <r>
    <n v="391"/>
    <x v="81"/>
    <n v="1.6"/>
    <n v="12.1"/>
    <n v="838"/>
    <n v="0.8"/>
    <m/>
    <n v="0.8"/>
    <x v="33"/>
    <n v="1"/>
    <x v="2"/>
    <x v="0"/>
    <x v="11"/>
    <n v="5.9"/>
    <n v="5.9"/>
    <n v="0"/>
  </r>
  <r>
    <n v="391"/>
    <x v="82"/>
    <n v="1.5"/>
    <n v="10.5"/>
    <n v="1301"/>
    <n v="0"/>
    <m/>
    <n v="0.8"/>
    <x v="33"/>
    <n v="1"/>
    <x v="2"/>
    <x v="0"/>
    <x v="12"/>
    <n v="7.5"/>
    <n v="7.5"/>
    <n v="0"/>
  </r>
  <r>
    <n v="391"/>
    <x v="83"/>
    <n v="2"/>
    <n v="8.8000000000000007"/>
    <n v="1161"/>
    <n v="-0.1"/>
    <m/>
    <n v="0.76"/>
    <x v="33"/>
    <n v="1"/>
    <x v="2"/>
    <x v="0"/>
    <x v="12"/>
    <n v="9.1999999999999993"/>
    <n v="9.1999999999999993"/>
    <n v="0"/>
  </r>
  <r>
    <n v="391"/>
    <x v="84"/>
    <n v="1.8"/>
    <n v="7.9"/>
    <n v="588"/>
    <n v="0"/>
    <m/>
    <n v="0.8"/>
    <x v="33"/>
    <n v="1"/>
    <x v="2"/>
    <x v="0"/>
    <x v="12"/>
    <n v="10.1"/>
    <n v="10.1"/>
    <n v="0"/>
  </r>
  <r>
    <n v="391"/>
    <x v="85"/>
    <n v="0.5"/>
    <n v="6.7"/>
    <n v="1801"/>
    <n v="0"/>
    <m/>
    <n v="0.76"/>
    <x v="33"/>
    <n v="1"/>
    <x v="2"/>
    <x v="0"/>
    <x v="12"/>
    <n v="11.3"/>
    <n v="11.3"/>
    <n v="0"/>
  </r>
  <r>
    <n v="391"/>
    <x v="86"/>
    <n v="1.5"/>
    <n v="8.8000000000000007"/>
    <n v="1786"/>
    <n v="0"/>
    <m/>
    <n v="0.75"/>
    <x v="33"/>
    <n v="1"/>
    <x v="2"/>
    <x v="0"/>
    <x v="12"/>
    <n v="9.1999999999999993"/>
    <n v="9.1999999999999993"/>
    <n v="0"/>
  </r>
  <r>
    <n v="391"/>
    <x v="87"/>
    <n v="1.6"/>
    <n v="9.1999999999999993"/>
    <n v="1814"/>
    <n v="0"/>
    <m/>
    <n v="0.67"/>
    <x v="33"/>
    <n v="1"/>
    <x v="2"/>
    <x v="0"/>
    <x v="12"/>
    <n v="8.8000000000000007"/>
    <n v="8.8000000000000007"/>
    <n v="0"/>
  </r>
  <r>
    <n v="391"/>
    <x v="88"/>
    <n v="3.7"/>
    <n v="10"/>
    <n v="761"/>
    <n v="0"/>
    <m/>
    <n v="0.64"/>
    <x v="33"/>
    <n v="1"/>
    <x v="2"/>
    <x v="0"/>
    <x v="12"/>
    <n v="8"/>
    <n v="8"/>
    <n v="0"/>
  </r>
  <r>
    <n v="391"/>
    <x v="89"/>
    <n v="2.5"/>
    <n v="9"/>
    <n v="1461"/>
    <n v="0"/>
    <m/>
    <n v="0.6"/>
    <x v="33"/>
    <n v="1"/>
    <x v="2"/>
    <x v="0"/>
    <x v="13"/>
    <n v="9"/>
    <n v="9"/>
    <n v="0"/>
  </r>
  <r>
    <n v="391"/>
    <x v="90"/>
    <n v="3.6"/>
    <n v="8.6999999999999993"/>
    <n v="1910"/>
    <n v="0"/>
    <m/>
    <n v="0.63"/>
    <x v="33"/>
    <n v="0.8"/>
    <x v="3"/>
    <x v="0"/>
    <x v="13"/>
    <n v="9.3000000000000007"/>
    <n v="7.4400000000000013"/>
    <n v="0"/>
  </r>
  <r>
    <n v="391"/>
    <x v="91"/>
    <n v="4.8"/>
    <n v="12.5"/>
    <n v="1929"/>
    <n v="0"/>
    <m/>
    <n v="0.51"/>
    <x v="33"/>
    <n v="0.8"/>
    <x v="3"/>
    <x v="0"/>
    <x v="13"/>
    <n v="5.5"/>
    <n v="4.4000000000000004"/>
    <n v="0"/>
  </r>
  <r>
    <n v="391"/>
    <x v="92"/>
    <n v="3.3"/>
    <n v="14.6"/>
    <n v="1999"/>
    <n v="0"/>
    <m/>
    <n v="0.48"/>
    <x v="33"/>
    <n v="0.8"/>
    <x v="3"/>
    <x v="0"/>
    <x v="13"/>
    <n v="3.4000000000000004"/>
    <n v="2.7200000000000006"/>
    <n v="0"/>
  </r>
  <r>
    <n v="391"/>
    <x v="93"/>
    <n v="2"/>
    <n v="14.2"/>
    <n v="2029"/>
    <n v="0"/>
    <m/>
    <n v="0.53"/>
    <x v="33"/>
    <n v="0.8"/>
    <x v="3"/>
    <x v="0"/>
    <x v="13"/>
    <n v="3.8000000000000007"/>
    <n v="3.0400000000000009"/>
    <n v="0"/>
  </r>
  <r>
    <n v="391"/>
    <x v="94"/>
    <n v="3.9"/>
    <n v="11.4"/>
    <n v="2084"/>
    <n v="0"/>
    <m/>
    <n v="0.5"/>
    <x v="33"/>
    <n v="0.8"/>
    <x v="3"/>
    <x v="0"/>
    <x v="13"/>
    <n v="6.6"/>
    <n v="5.28"/>
    <n v="0"/>
  </r>
  <r>
    <n v="391"/>
    <x v="95"/>
    <n v="4"/>
    <n v="7.8"/>
    <n v="2191"/>
    <n v="0"/>
    <m/>
    <n v="0.41"/>
    <x v="33"/>
    <n v="0.8"/>
    <x v="3"/>
    <x v="0"/>
    <x v="13"/>
    <n v="10.199999999999999"/>
    <n v="8.16"/>
    <n v="0"/>
  </r>
  <r>
    <n v="391"/>
    <x v="96"/>
    <n v="2.1"/>
    <n v="7.1"/>
    <n v="2164"/>
    <n v="0"/>
    <m/>
    <n v="0.5"/>
    <x v="33"/>
    <n v="0.8"/>
    <x v="3"/>
    <x v="0"/>
    <x v="14"/>
    <n v="10.9"/>
    <n v="8.7200000000000006"/>
    <n v="0"/>
  </r>
  <r>
    <n v="391"/>
    <x v="97"/>
    <n v="1.8"/>
    <n v="10"/>
    <n v="2079"/>
    <n v="0"/>
    <m/>
    <n v="0.5"/>
    <x v="33"/>
    <n v="0.8"/>
    <x v="3"/>
    <x v="0"/>
    <x v="14"/>
    <n v="8"/>
    <n v="6.4"/>
    <n v="0"/>
  </r>
  <r>
    <n v="391"/>
    <x v="98"/>
    <n v="3.1"/>
    <n v="8.6999999999999993"/>
    <n v="2129"/>
    <n v="0"/>
    <m/>
    <n v="0.7"/>
    <x v="33"/>
    <n v="0.8"/>
    <x v="3"/>
    <x v="0"/>
    <x v="14"/>
    <n v="9.3000000000000007"/>
    <n v="7.4400000000000013"/>
    <n v="0"/>
  </r>
  <r>
    <n v="391"/>
    <x v="99"/>
    <n v="1.4"/>
    <n v="9.3000000000000007"/>
    <n v="1151"/>
    <n v="0"/>
    <m/>
    <n v="0.68"/>
    <x v="33"/>
    <n v="0.8"/>
    <x v="3"/>
    <x v="0"/>
    <x v="14"/>
    <n v="8.6999999999999993"/>
    <n v="6.96"/>
    <n v="0"/>
  </r>
  <r>
    <n v="391"/>
    <x v="100"/>
    <n v="1.1000000000000001"/>
    <n v="10.199999999999999"/>
    <n v="1991"/>
    <n v="0"/>
    <m/>
    <n v="0.73"/>
    <x v="33"/>
    <n v="0.8"/>
    <x v="3"/>
    <x v="0"/>
    <x v="14"/>
    <n v="7.8000000000000007"/>
    <n v="6.2400000000000011"/>
    <n v="0"/>
  </r>
  <r>
    <n v="391"/>
    <x v="101"/>
    <n v="3.1"/>
    <n v="15.3"/>
    <n v="2180"/>
    <n v="0"/>
    <m/>
    <n v="0.55000000000000004"/>
    <x v="33"/>
    <n v="0.8"/>
    <x v="3"/>
    <x v="0"/>
    <x v="14"/>
    <n v="2.6999999999999993"/>
    <n v="2.1599999999999997"/>
    <n v="0"/>
  </r>
  <r>
    <n v="391"/>
    <x v="102"/>
    <n v="2.8"/>
    <n v="14.3"/>
    <n v="945"/>
    <n v="0.7"/>
    <m/>
    <n v="0.78"/>
    <x v="33"/>
    <n v="0.8"/>
    <x v="3"/>
    <x v="0"/>
    <x v="14"/>
    <n v="3.6999999999999993"/>
    <n v="2.9599999999999995"/>
    <n v="0"/>
  </r>
  <r>
    <n v="391"/>
    <x v="103"/>
    <n v="1.7"/>
    <n v="13.8"/>
    <n v="1825"/>
    <n v="0.3"/>
    <m/>
    <n v="0.66"/>
    <x v="33"/>
    <n v="0.8"/>
    <x v="3"/>
    <x v="0"/>
    <x v="15"/>
    <n v="4.1999999999999993"/>
    <n v="3.3599999999999994"/>
    <n v="0"/>
  </r>
  <r>
    <n v="391"/>
    <x v="104"/>
    <n v="2.1"/>
    <n v="14.5"/>
    <n v="1261"/>
    <n v="7.5"/>
    <m/>
    <n v="0.78"/>
    <x v="33"/>
    <n v="0.8"/>
    <x v="3"/>
    <x v="0"/>
    <x v="15"/>
    <n v="3.5"/>
    <n v="2.8000000000000003"/>
    <n v="0"/>
  </r>
  <r>
    <n v="391"/>
    <x v="105"/>
    <n v="1"/>
    <n v="10.4"/>
    <n v="316"/>
    <n v="7.6"/>
    <m/>
    <n v="0.95"/>
    <x v="33"/>
    <n v="0.8"/>
    <x v="3"/>
    <x v="0"/>
    <x v="15"/>
    <n v="7.6"/>
    <n v="6.08"/>
    <n v="0"/>
  </r>
  <r>
    <n v="391"/>
    <x v="106"/>
    <n v="1.3"/>
    <n v="8.3000000000000007"/>
    <n v="299"/>
    <n v="5.4"/>
    <m/>
    <n v="0.93"/>
    <x v="33"/>
    <n v="0.8"/>
    <x v="3"/>
    <x v="0"/>
    <x v="15"/>
    <n v="9.6999999999999993"/>
    <n v="7.76"/>
    <n v="0"/>
  </r>
  <r>
    <n v="391"/>
    <x v="107"/>
    <n v="1"/>
    <n v="9.5"/>
    <n v="1121"/>
    <n v="3"/>
    <m/>
    <n v="0.81"/>
    <x v="33"/>
    <n v="0.8"/>
    <x v="3"/>
    <x v="0"/>
    <x v="15"/>
    <n v="8.5"/>
    <n v="6.8000000000000007"/>
    <n v="0"/>
  </r>
  <r>
    <n v="391"/>
    <x v="108"/>
    <n v="2"/>
    <n v="10.8"/>
    <n v="2115"/>
    <n v="0"/>
    <m/>
    <n v="0.69"/>
    <x v="33"/>
    <n v="0.8"/>
    <x v="3"/>
    <x v="0"/>
    <x v="15"/>
    <n v="7.1999999999999993"/>
    <n v="5.76"/>
    <n v="0"/>
  </r>
  <r>
    <n v="391"/>
    <x v="109"/>
    <n v="2"/>
    <n v="12.1"/>
    <n v="1967"/>
    <n v="13.8"/>
    <m/>
    <n v="0.77"/>
    <x v="33"/>
    <n v="0.8"/>
    <x v="3"/>
    <x v="0"/>
    <x v="15"/>
    <n v="5.9"/>
    <n v="4.7200000000000006"/>
    <n v="0"/>
  </r>
  <r>
    <n v="391"/>
    <x v="110"/>
    <n v="1.1000000000000001"/>
    <n v="12.6"/>
    <n v="1359"/>
    <n v="0"/>
    <m/>
    <n v="0.79"/>
    <x v="33"/>
    <n v="0.8"/>
    <x v="3"/>
    <x v="0"/>
    <x v="16"/>
    <n v="5.4"/>
    <n v="4.32"/>
    <n v="0"/>
  </r>
  <r>
    <n v="391"/>
    <x v="111"/>
    <n v="1.3"/>
    <n v="13"/>
    <n v="1793"/>
    <n v="0"/>
    <m/>
    <n v="0.76"/>
    <x v="33"/>
    <n v="0.8"/>
    <x v="3"/>
    <x v="0"/>
    <x v="16"/>
    <n v="5"/>
    <n v="4"/>
    <n v="0"/>
  </r>
  <r>
    <n v="391"/>
    <x v="112"/>
    <n v="1.1000000000000001"/>
    <n v="11.7"/>
    <n v="751"/>
    <n v="1.6"/>
    <m/>
    <n v="0.89"/>
    <x v="33"/>
    <n v="0.8"/>
    <x v="3"/>
    <x v="0"/>
    <x v="16"/>
    <n v="6.3000000000000007"/>
    <n v="5.0400000000000009"/>
    <n v="0"/>
  </r>
  <r>
    <n v="391"/>
    <x v="113"/>
    <n v="2.1"/>
    <n v="11.4"/>
    <n v="382"/>
    <n v="19.3"/>
    <m/>
    <n v="0.97"/>
    <x v="33"/>
    <n v="0.8"/>
    <x v="3"/>
    <x v="0"/>
    <x v="16"/>
    <n v="6.6"/>
    <n v="5.28"/>
    <n v="0"/>
  </r>
  <r>
    <n v="391"/>
    <x v="114"/>
    <n v="2.2999999999999998"/>
    <n v="8.9"/>
    <n v="707"/>
    <n v="0"/>
    <m/>
    <n v="0.89"/>
    <x v="33"/>
    <n v="0.8"/>
    <x v="3"/>
    <x v="0"/>
    <x v="16"/>
    <n v="9.1"/>
    <n v="7.28"/>
    <n v="0"/>
  </r>
  <r>
    <n v="391"/>
    <x v="115"/>
    <n v="2.2999999999999998"/>
    <n v="12.6"/>
    <n v="2282"/>
    <n v="0"/>
    <m/>
    <n v="0.69"/>
    <x v="33"/>
    <n v="0.8"/>
    <x v="3"/>
    <x v="0"/>
    <x v="16"/>
    <n v="5.4"/>
    <n v="4.32"/>
    <n v="0"/>
  </r>
  <r>
    <n v="391"/>
    <x v="116"/>
    <n v="1.4"/>
    <n v="13.2"/>
    <n v="2373"/>
    <n v="0"/>
    <m/>
    <n v="0.66"/>
    <x v="33"/>
    <n v="0.8"/>
    <x v="3"/>
    <x v="0"/>
    <x v="16"/>
    <n v="4.8000000000000007"/>
    <n v="3.8400000000000007"/>
    <n v="0"/>
  </r>
  <r>
    <n v="391"/>
    <x v="117"/>
    <n v="0.9"/>
    <n v="13.6"/>
    <n v="2588"/>
    <n v="0"/>
    <m/>
    <n v="0.66"/>
    <x v="33"/>
    <n v="0.8"/>
    <x v="3"/>
    <x v="0"/>
    <x v="17"/>
    <n v="4.4000000000000004"/>
    <n v="3.5200000000000005"/>
    <n v="0"/>
  </r>
  <r>
    <n v="391"/>
    <x v="118"/>
    <n v="1.7"/>
    <n v="15.4"/>
    <n v="2533"/>
    <n v="0"/>
    <m/>
    <n v="0.66"/>
    <x v="33"/>
    <n v="0.8"/>
    <x v="3"/>
    <x v="0"/>
    <x v="17"/>
    <n v="2.5999999999999996"/>
    <n v="2.0799999999999996"/>
    <n v="0"/>
  </r>
  <r>
    <n v="391"/>
    <x v="119"/>
    <n v="1.3"/>
    <n v="17.399999999999999"/>
    <n v="2514"/>
    <n v="0"/>
    <m/>
    <n v="0.67"/>
    <x v="33"/>
    <n v="0.8"/>
    <x v="3"/>
    <x v="0"/>
    <x v="17"/>
    <n v="0.60000000000000142"/>
    <n v="0.48000000000000115"/>
    <n v="0"/>
  </r>
  <r>
    <n v="391"/>
    <x v="120"/>
    <n v="0.7"/>
    <n v="18.5"/>
    <n v="2537"/>
    <n v="0"/>
    <m/>
    <n v="0.64"/>
    <x v="33"/>
    <n v="0.8"/>
    <x v="4"/>
    <x v="0"/>
    <x v="17"/>
    <n v="0"/>
    <n v="0"/>
    <n v="0.5"/>
  </r>
  <r>
    <n v="391"/>
    <x v="121"/>
    <n v="1.3"/>
    <n v="19.8"/>
    <n v="2119"/>
    <n v="0"/>
    <m/>
    <n v="0.66"/>
    <x v="33"/>
    <n v="0.8"/>
    <x v="4"/>
    <x v="0"/>
    <x v="17"/>
    <n v="0"/>
    <n v="0"/>
    <n v="1.8000000000000007"/>
  </r>
  <r>
    <n v="391"/>
    <x v="122"/>
    <n v="2.2999999999999998"/>
    <n v="14.1"/>
    <n v="1838"/>
    <n v="0"/>
    <m/>
    <n v="0.65"/>
    <x v="33"/>
    <n v="0.8"/>
    <x v="4"/>
    <x v="0"/>
    <x v="17"/>
    <n v="3.9000000000000004"/>
    <n v="3.1200000000000006"/>
    <n v="0"/>
  </r>
  <r>
    <n v="391"/>
    <x v="123"/>
    <n v="2.1"/>
    <n v="9.1999999999999993"/>
    <n v="1214"/>
    <n v="0.6"/>
    <m/>
    <n v="0.74"/>
    <x v="33"/>
    <n v="0.8"/>
    <x v="4"/>
    <x v="0"/>
    <x v="17"/>
    <n v="8.8000000000000007"/>
    <n v="7.0400000000000009"/>
    <n v="0"/>
  </r>
  <r>
    <n v="391"/>
    <x v="124"/>
    <n v="2.9"/>
    <n v="9.5"/>
    <n v="1628"/>
    <n v="0"/>
    <m/>
    <n v="0.64"/>
    <x v="33"/>
    <n v="0.8"/>
    <x v="4"/>
    <x v="0"/>
    <x v="18"/>
    <n v="8.5"/>
    <n v="6.8000000000000007"/>
    <n v="0"/>
  </r>
  <r>
    <n v="391"/>
    <x v="125"/>
    <n v="3.5"/>
    <n v="10.3"/>
    <n v="2119"/>
    <n v="0"/>
    <m/>
    <n v="0.66"/>
    <x v="33"/>
    <n v="0.8"/>
    <x v="4"/>
    <x v="0"/>
    <x v="18"/>
    <n v="7.6999999999999993"/>
    <n v="6.16"/>
    <n v="0"/>
  </r>
  <r>
    <n v="391"/>
    <x v="126"/>
    <n v="2.2000000000000002"/>
    <n v="11.2"/>
    <n v="1922"/>
    <n v="0"/>
    <m/>
    <n v="0.64"/>
    <x v="33"/>
    <n v="0.8"/>
    <x v="4"/>
    <x v="0"/>
    <x v="18"/>
    <n v="6.8000000000000007"/>
    <n v="5.4400000000000013"/>
    <n v="0"/>
  </r>
  <r>
    <n v="391"/>
    <x v="127"/>
    <n v="3.1"/>
    <n v="13.1"/>
    <n v="2566"/>
    <n v="0"/>
    <m/>
    <n v="0.47"/>
    <x v="33"/>
    <n v="0.8"/>
    <x v="4"/>
    <x v="0"/>
    <x v="18"/>
    <n v="4.9000000000000004"/>
    <n v="3.9200000000000004"/>
    <n v="0"/>
  </r>
  <r>
    <n v="391"/>
    <x v="128"/>
    <n v="2.8"/>
    <n v="13.3"/>
    <n v="2751"/>
    <n v="0"/>
    <m/>
    <n v="0.49"/>
    <x v="33"/>
    <n v="0.8"/>
    <x v="4"/>
    <x v="0"/>
    <x v="18"/>
    <n v="4.6999999999999993"/>
    <n v="3.76"/>
    <n v="0"/>
  </r>
  <r>
    <n v="391"/>
    <x v="129"/>
    <n v="2.4"/>
    <n v="15.3"/>
    <n v="2747"/>
    <n v="0"/>
    <m/>
    <n v="0.5"/>
    <x v="33"/>
    <n v="0.8"/>
    <x v="4"/>
    <x v="0"/>
    <x v="18"/>
    <n v="2.6999999999999993"/>
    <n v="2.1599999999999997"/>
    <n v="0"/>
  </r>
  <r>
    <n v="391"/>
    <x v="130"/>
    <n v="2.6"/>
    <n v="17.899999999999999"/>
    <n v="2750"/>
    <n v="0"/>
    <m/>
    <n v="0.49"/>
    <x v="33"/>
    <n v="0.8"/>
    <x v="4"/>
    <x v="0"/>
    <x v="18"/>
    <n v="0.10000000000000142"/>
    <n v="8.000000000000114E-2"/>
    <n v="0"/>
  </r>
  <r>
    <n v="391"/>
    <x v="131"/>
    <n v="3"/>
    <n v="18.2"/>
    <n v="2726"/>
    <n v="0"/>
    <m/>
    <n v="0.45"/>
    <x v="33"/>
    <n v="0.8"/>
    <x v="4"/>
    <x v="0"/>
    <x v="19"/>
    <n v="0"/>
    <n v="0"/>
    <n v="0.19999999999999929"/>
  </r>
  <r>
    <n v="391"/>
    <x v="132"/>
    <n v="2.8"/>
    <n v="16.8"/>
    <n v="2825"/>
    <n v="0"/>
    <m/>
    <n v="0.42"/>
    <x v="33"/>
    <n v="0.8"/>
    <x v="4"/>
    <x v="0"/>
    <x v="19"/>
    <n v="1.1999999999999993"/>
    <n v="0.95999999999999952"/>
    <n v="0"/>
  </r>
  <r>
    <n v="391"/>
    <x v="133"/>
    <n v="2.1"/>
    <n v="15.3"/>
    <n v="2412"/>
    <n v="0"/>
    <m/>
    <n v="0.55000000000000004"/>
    <x v="33"/>
    <n v="0.8"/>
    <x v="4"/>
    <x v="0"/>
    <x v="19"/>
    <n v="2.6999999999999993"/>
    <n v="2.1599999999999997"/>
    <n v="0"/>
  </r>
  <r>
    <n v="391"/>
    <x v="134"/>
    <n v="2.8"/>
    <n v="14.5"/>
    <n v="2517"/>
    <n v="0"/>
    <m/>
    <n v="0.53"/>
    <x v="33"/>
    <n v="0.8"/>
    <x v="4"/>
    <x v="0"/>
    <x v="19"/>
    <n v="3.5"/>
    <n v="2.8000000000000003"/>
    <n v="0"/>
  </r>
  <r>
    <n v="391"/>
    <x v="135"/>
    <n v="1.8"/>
    <n v="13.7"/>
    <n v="2788"/>
    <n v="0"/>
    <m/>
    <n v="0.6"/>
    <x v="33"/>
    <n v="0.8"/>
    <x v="4"/>
    <x v="0"/>
    <x v="19"/>
    <n v="4.3000000000000007"/>
    <n v="3.4400000000000008"/>
    <n v="0"/>
  </r>
  <r>
    <n v="391"/>
    <x v="136"/>
    <n v="1.9"/>
    <n v="14"/>
    <n v="2265"/>
    <n v="0"/>
    <m/>
    <n v="0.62"/>
    <x v="33"/>
    <n v="0.8"/>
    <x v="4"/>
    <x v="0"/>
    <x v="19"/>
    <n v="4"/>
    <n v="3.2"/>
    <n v="0"/>
  </r>
  <r>
    <n v="391"/>
    <x v="137"/>
    <n v="1"/>
    <n v="13.7"/>
    <n v="1410"/>
    <n v="0"/>
    <m/>
    <n v="0.68"/>
    <x v="33"/>
    <n v="0.8"/>
    <x v="4"/>
    <x v="0"/>
    <x v="19"/>
    <n v="4.3000000000000007"/>
    <n v="3.4400000000000008"/>
    <n v="0"/>
  </r>
  <r>
    <n v="391"/>
    <x v="138"/>
    <n v="1.9"/>
    <n v="15.4"/>
    <n v="2857"/>
    <n v="0"/>
    <m/>
    <n v="0.56000000000000005"/>
    <x v="33"/>
    <n v="0.8"/>
    <x v="4"/>
    <x v="0"/>
    <x v="20"/>
    <n v="2.5999999999999996"/>
    <n v="2.0799999999999996"/>
    <n v="0"/>
  </r>
  <r>
    <n v="391"/>
    <x v="139"/>
    <n v="1.6"/>
    <n v="16.2"/>
    <n v="2114"/>
    <n v="0"/>
    <m/>
    <n v="0.56000000000000005"/>
    <x v="33"/>
    <n v="0.8"/>
    <x v="4"/>
    <x v="0"/>
    <x v="20"/>
    <n v="1.8000000000000007"/>
    <n v="1.4400000000000006"/>
    <n v="0"/>
  </r>
  <r>
    <n v="391"/>
    <x v="140"/>
    <n v="1"/>
    <n v="13.4"/>
    <n v="1953"/>
    <n v="0"/>
    <m/>
    <n v="0.65"/>
    <x v="33"/>
    <n v="0.8"/>
    <x v="4"/>
    <x v="0"/>
    <x v="20"/>
    <n v="4.5999999999999996"/>
    <n v="3.6799999999999997"/>
    <n v="0"/>
  </r>
  <r>
    <n v="391"/>
    <x v="141"/>
    <n v="1.5"/>
    <n v="11.5"/>
    <n v="2554"/>
    <n v="0"/>
    <m/>
    <n v="0.59"/>
    <x v="33"/>
    <n v="0.8"/>
    <x v="4"/>
    <x v="0"/>
    <x v="20"/>
    <n v="6.5"/>
    <n v="5.2"/>
    <n v="0"/>
  </r>
  <r>
    <n v="391"/>
    <x v="142"/>
    <n v="1.1000000000000001"/>
    <n v="10.199999999999999"/>
    <n v="1839"/>
    <n v="0.3"/>
    <m/>
    <n v="0.64"/>
    <x v="33"/>
    <n v="0.8"/>
    <x v="4"/>
    <x v="0"/>
    <x v="20"/>
    <n v="7.8000000000000007"/>
    <n v="6.2400000000000011"/>
    <n v="0"/>
  </r>
  <r>
    <n v="391"/>
    <x v="143"/>
    <n v="1.9"/>
    <n v="12"/>
    <n v="734"/>
    <n v="7.7"/>
    <m/>
    <n v="0.78"/>
    <x v="33"/>
    <n v="0.8"/>
    <x v="4"/>
    <x v="0"/>
    <x v="20"/>
    <n v="6"/>
    <n v="4.8000000000000007"/>
    <n v="0"/>
  </r>
  <r>
    <n v="391"/>
    <x v="144"/>
    <n v="1.7"/>
    <n v="15.8"/>
    <n v="1071"/>
    <n v="4.8"/>
    <m/>
    <n v="0.85"/>
    <x v="33"/>
    <n v="0.8"/>
    <x v="4"/>
    <x v="0"/>
    <x v="20"/>
    <n v="2.1999999999999993"/>
    <n v="1.7599999999999996"/>
    <n v="0"/>
  </r>
  <r>
    <n v="391"/>
    <x v="145"/>
    <n v="1.7"/>
    <n v="15.2"/>
    <n v="1999"/>
    <n v="0"/>
    <m/>
    <n v="0.65"/>
    <x v="33"/>
    <n v="0.8"/>
    <x v="4"/>
    <x v="0"/>
    <x v="21"/>
    <n v="2.8000000000000007"/>
    <n v="2.2400000000000007"/>
    <n v="0"/>
  </r>
  <r>
    <n v="391"/>
    <x v="146"/>
    <n v="2.5"/>
    <n v="14.8"/>
    <n v="800"/>
    <n v="13.9"/>
    <m/>
    <n v="0.82"/>
    <x v="33"/>
    <n v="0.8"/>
    <x v="4"/>
    <x v="0"/>
    <x v="21"/>
    <n v="3.1999999999999993"/>
    <n v="2.5599999999999996"/>
    <n v="0"/>
  </r>
  <r>
    <n v="391"/>
    <x v="147"/>
    <n v="1.6"/>
    <n v="14.6"/>
    <n v="1406"/>
    <n v="12"/>
    <m/>
    <n v="0.85"/>
    <x v="33"/>
    <n v="0.8"/>
    <x v="4"/>
    <x v="0"/>
    <x v="21"/>
    <n v="3.4000000000000004"/>
    <n v="2.7200000000000006"/>
    <n v="0"/>
  </r>
  <r>
    <n v="391"/>
    <x v="148"/>
    <n v="1.6"/>
    <n v="15.1"/>
    <n v="1127"/>
    <n v="0.5"/>
    <m/>
    <n v="0.83"/>
    <x v="33"/>
    <n v="0.8"/>
    <x v="4"/>
    <x v="0"/>
    <x v="21"/>
    <n v="2.9000000000000004"/>
    <n v="2.3200000000000003"/>
    <n v="0"/>
  </r>
  <r>
    <n v="391"/>
    <x v="149"/>
    <n v="1.3"/>
    <n v="19.3"/>
    <n v="2261"/>
    <n v="0"/>
    <m/>
    <n v="0.75"/>
    <x v="33"/>
    <n v="0.8"/>
    <x v="4"/>
    <x v="0"/>
    <x v="21"/>
    <n v="0"/>
    <n v="0"/>
    <n v="1.3000000000000007"/>
  </r>
  <r>
    <n v="391"/>
    <x v="150"/>
    <n v="1.4"/>
    <n v="19.899999999999999"/>
    <n v="2192"/>
    <n v="20"/>
    <m/>
    <n v="0.75"/>
    <x v="33"/>
    <n v="0.8"/>
    <x v="4"/>
    <x v="0"/>
    <x v="21"/>
    <n v="0"/>
    <n v="0"/>
    <n v="1.8999999999999986"/>
  </r>
  <r>
    <n v="391"/>
    <x v="151"/>
    <n v="1.1000000000000001"/>
    <n v="17.100000000000001"/>
    <n v="1384"/>
    <n v="0"/>
    <m/>
    <n v="0.79"/>
    <x v="33"/>
    <n v="0.8"/>
    <x v="5"/>
    <x v="0"/>
    <x v="21"/>
    <n v="0.89999999999999858"/>
    <n v="0.71999999999999886"/>
    <n v="0"/>
  </r>
  <r>
    <n v="391"/>
    <x v="152"/>
    <n v="0.8"/>
    <n v="14.2"/>
    <n v="1796"/>
    <n v="1.9"/>
    <m/>
    <n v="0.78"/>
    <x v="33"/>
    <n v="0.8"/>
    <x v="5"/>
    <x v="0"/>
    <x v="22"/>
    <n v="3.8000000000000007"/>
    <n v="3.0400000000000009"/>
    <n v="0"/>
  </r>
  <r>
    <n v="391"/>
    <x v="153"/>
    <n v="1.8"/>
    <n v="17.5"/>
    <n v="2383"/>
    <n v="0"/>
    <m/>
    <n v="0.63"/>
    <x v="33"/>
    <n v="0.8"/>
    <x v="5"/>
    <x v="0"/>
    <x v="22"/>
    <n v="0.5"/>
    <n v="0.4"/>
    <n v="0"/>
  </r>
  <r>
    <n v="391"/>
    <x v="154"/>
    <n v="1.3"/>
    <n v="15.8"/>
    <n v="1208"/>
    <n v="0"/>
    <m/>
    <n v="0.75"/>
    <x v="33"/>
    <n v="0.8"/>
    <x v="5"/>
    <x v="0"/>
    <x v="22"/>
    <n v="2.1999999999999993"/>
    <n v="1.7599999999999996"/>
    <n v="0"/>
  </r>
  <r>
    <n v="391"/>
    <x v="155"/>
    <n v="2.1"/>
    <n v="15.3"/>
    <n v="1014"/>
    <n v="8.1"/>
    <m/>
    <n v="0.8"/>
    <x v="33"/>
    <n v="0.8"/>
    <x v="5"/>
    <x v="0"/>
    <x v="22"/>
    <n v="2.6999999999999993"/>
    <n v="2.1599999999999997"/>
    <n v="0"/>
  </r>
  <r>
    <n v="391"/>
    <x v="156"/>
    <n v="2.1"/>
    <n v="16.399999999999999"/>
    <n v="1969"/>
    <n v="1.8"/>
    <m/>
    <n v="0.73"/>
    <x v="33"/>
    <n v="0.8"/>
    <x v="5"/>
    <x v="0"/>
    <x v="22"/>
    <n v="1.6000000000000014"/>
    <n v="1.2800000000000011"/>
    <n v="0"/>
  </r>
  <r>
    <n v="391"/>
    <x v="157"/>
    <n v="2"/>
    <n v="15.1"/>
    <n v="1347"/>
    <n v="7"/>
    <m/>
    <n v="0.8"/>
    <x v="33"/>
    <n v="0.8"/>
    <x v="5"/>
    <x v="0"/>
    <x v="22"/>
    <n v="2.9000000000000004"/>
    <n v="2.3200000000000003"/>
    <n v="0"/>
  </r>
  <r>
    <n v="391"/>
    <x v="158"/>
    <n v="1.9"/>
    <n v="12.9"/>
    <n v="1564"/>
    <n v="5.3"/>
    <m/>
    <n v="0.8"/>
    <x v="33"/>
    <n v="0.8"/>
    <x v="5"/>
    <x v="0"/>
    <x v="22"/>
    <n v="5.0999999999999996"/>
    <n v="4.08"/>
    <n v="0"/>
  </r>
  <r>
    <n v="391"/>
    <x v="159"/>
    <n v="1.1000000000000001"/>
    <n v="14.7"/>
    <n v="1829"/>
    <n v="0"/>
    <m/>
    <n v="0.73"/>
    <x v="33"/>
    <n v="0.8"/>
    <x v="5"/>
    <x v="0"/>
    <x v="23"/>
    <n v="3.3000000000000007"/>
    <n v="2.6400000000000006"/>
    <n v="0"/>
  </r>
  <r>
    <n v="391"/>
    <x v="160"/>
    <n v="1.5"/>
    <n v="14.8"/>
    <n v="1078"/>
    <n v="-0.1"/>
    <m/>
    <n v="0.76"/>
    <x v="33"/>
    <n v="0.8"/>
    <x v="5"/>
    <x v="0"/>
    <x v="23"/>
    <n v="3.1999999999999993"/>
    <n v="2.5599999999999996"/>
    <n v="0"/>
  </r>
  <r>
    <n v="391"/>
    <x v="161"/>
    <n v="1.7"/>
    <n v="15.1"/>
    <n v="2652"/>
    <n v="0"/>
    <m/>
    <n v="0.7"/>
    <x v="33"/>
    <n v="0.8"/>
    <x v="5"/>
    <x v="0"/>
    <x v="23"/>
    <n v="2.9000000000000004"/>
    <n v="2.3200000000000003"/>
    <n v="0"/>
  </r>
  <r>
    <n v="391"/>
    <x v="162"/>
    <n v="3.7"/>
    <n v="21.2"/>
    <n v="2891"/>
    <n v="0"/>
    <m/>
    <n v="0.53"/>
    <x v="33"/>
    <n v="0.8"/>
    <x v="5"/>
    <x v="0"/>
    <x v="23"/>
    <n v="0"/>
    <n v="0"/>
    <n v="3.1999999999999993"/>
  </r>
  <r>
    <n v="391"/>
    <x v="163"/>
    <n v="2.4"/>
    <n v="25.8"/>
    <n v="2765"/>
    <n v="0"/>
    <m/>
    <n v="0.5"/>
    <x v="33"/>
    <n v="0.8"/>
    <x v="5"/>
    <x v="0"/>
    <x v="23"/>
    <n v="0"/>
    <n v="0"/>
    <n v="7.8000000000000007"/>
  </r>
  <r>
    <n v="391"/>
    <x v="164"/>
    <n v="1.3"/>
    <n v="24.4"/>
    <n v="2010"/>
    <n v="0.6"/>
    <m/>
    <n v="0.62"/>
    <x v="33"/>
    <n v="0.8"/>
    <x v="5"/>
    <x v="0"/>
    <x v="23"/>
    <n v="0"/>
    <n v="0"/>
    <n v="6.3999999999999986"/>
  </r>
  <r>
    <n v="391"/>
    <x v="165"/>
    <n v="0.8"/>
    <n v="18"/>
    <n v="1754"/>
    <n v="4.4000000000000004"/>
    <m/>
    <n v="0.71"/>
    <x v="33"/>
    <n v="0.8"/>
    <x v="5"/>
    <x v="0"/>
    <x v="23"/>
    <n v="0"/>
    <n v="0"/>
    <n v="0"/>
  </r>
  <r>
    <n v="391"/>
    <x v="166"/>
    <n v="0.8"/>
    <n v="18.3"/>
    <n v="2318"/>
    <n v="0"/>
    <m/>
    <n v="0.72"/>
    <x v="33"/>
    <n v="0.8"/>
    <x v="5"/>
    <x v="0"/>
    <x v="24"/>
    <n v="0"/>
    <n v="0"/>
    <n v="0.30000000000000071"/>
  </r>
  <r>
    <n v="391"/>
    <x v="167"/>
    <n v="0.6"/>
    <n v="19.600000000000001"/>
    <n v="2810"/>
    <n v="0"/>
    <m/>
    <n v="0.68"/>
    <x v="33"/>
    <n v="0.8"/>
    <x v="5"/>
    <x v="0"/>
    <x v="24"/>
    <n v="0"/>
    <n v="0"/>
    <n v="1.6000000000000014"/>
  </r>
  <r>
    <n v="391"/>
    <x v="168"/>
    <n v="0.8"/>
    <n v="20.8"/>
    <n v="2611"/>
    <n v="0"/>
    <m/>
    <n v="0.66"/>
    <x v="33"/>
    <n v="0.8"/>
    <x v="5"/>
    <x v="0"/>
    <x v="24"/>
    <n v="0"/>
    <n v="0"/>
    <n v="2.8000000000000007"/>
  </r>
  <r>
    <n v="391"/>
    <x v="169"/>
    <n v="2"/>
    <n v="19.100000000000001"/>
    <n v="2816"/>
    <n v="0"/>
    <m/>
    <n v="0.62"/>
    <x v="33"/>
    <n v="0.8"/>
    <x v="5"/>
    <x v="0"/>
    <x v="24"/>
    <n v="0"/>
    <n v="0"/>
    <n v="1.1000000000000014"/>
  </r>
  <r>
    <n v="391"/>
    <x v="170"/>
    <n v="2.4"/>
    <n v="19.7"/>
    <n v="2943"/>
    <n v="0"/>
    <m/>
    <n v="0.51"/>
    <x v="33"/>
    <n v="0.8"/>
    <x v="5"/>
    <x v="0"/>
    <x v="24"/>
    <n v="0"/>
    <n v="0"/>
    <n v="1.6999999999999993"/>
  </r>
  <r>
    <n v="391"/>
    <x v="171"/>
    <n v="2"/>
    <n v="22.8"/>
    <n v="2970"/>
    <n v="0"/>
    <m/>
    <n v="0.49"/>
    <x v="33"/>
    <n v="0.8"/>
    <x v="5"/>
    <x v="0"/>
    <x v="24"/>
    <n v="0"/>
    <n v="0"/>
    <n v="4.8000000000000007"/>
  </r>
  <r>
    <n v="391"/>
    <x v="172"/>
    <n v="1.3"/>
    <n v="23.7"/>
    <n v="2132"/>
    <n v="0"/>
    <m/>
    <n v="0.56999999999999995"/>
    <x v="33"/>
    <n v="0.8"/>
    <x v="5"/>
    <x v="0"/>
    <x v="24"/>
    <n v="0"/>
    <n v="0"/>
    <n v="5.6999999999999993"/>
  </r>
  <r>
    <n v="391"/>
    <x v="173"/>
    <n v="2"/>
    <n v="18.600000000000001"/>
    <n v="1851"/>
    <n v="0.1"/>
    <m/>
    <n v="0.59"/>
    <x v="33"/>
    <n v="0.8"/>
    <x v="5"/>
    <x v="0"/>
    <x v="25"/>
    <n v="0"/>
    <n v="0"/>
    <n v="0.60000000000000142"/>
  </r>
  <r>
    <n v="391"/>
    <x v="174"/>
    <n v="1.9"/>
    <n v="18.5"/>
    <n v="1610"/>
    <n v="-0.1"/>
    <m/>
    <n v="0.68"/>
    <x v="33"/>
    <n v="0.8"/>
    <x v="5"/>
    <x v="0"/>
    <x v="25"/>
    <n v="0"/>
    <n v="0"/>
    <n v="0.5"/>
  </r>
  <r>
    <n v="391"/>
    <x v="175"/>
    <n v="1.2"/>
    <n v="22.9"/>
    <n v="2580"/>
    <n v="0"/>
    <m/>
    <n v="0.63"/>
    <x v="33"/>
    <n v="0.8"/>
    <x v="5"/>
    <x v="0"/>
    <x v="25"/>
    <n v="0"/>
    <n v="0"/>
    <n v="4.8999999999999986"/>
  </r>
  <r>
    <n v="391"/>
    <x v="176"/>
    <n v="1.7"/>
    <n v="20.5"/>
    <n v="1059"/>
    <n v="16.399999999999999"/>
    <m/>
    <n v="0.79"/>
    <x v="33"/>
    <n v="0.8"/>
    <x v="5"/>
    <x v="0"/>
    <x v="25"/>
    <n v="0"/>
    <n v="0"/>
    <n v="2.5"/>
  </r>
  <r>
    <n v="391"/>
    <x v="177"/>
    <n v="1"/>
    <n v="19"/>
    <n v="1477"/>
    <n v="0.8"/>
    <m/>
    <n v="0.72"/>
    <x v="33"/>
    <n v="0.8"/>
    <x v="5"/>
    <x v="0"/>
    <x v="25"/>
    <n v="0"/>
    <n v="0"/>
    <n v="1"/>
  </r>
  <r>
    <n v="391"/>
    <x v="178"/>
    <n v="1.4"/>
    <n v="22.3"/>
    <n v="1821"/>
    <n v="0"/>
    <m/>
    <n v="0.73"/>
    <x v="33"/>
    <n v="0.8"/>
    <x v="5"/>
    <x v="0"/>
    <x v="25"/>
    <n v="0"/>
    <n v="0"/>
    <n v="4.3000000000000007"/>
  </r>
  <r>
    <n v="391"/>
    <x v="179"/>
    <n v="1.4"/>
    <n v="23.5"/>
    <n v="2897"/>
    <n v="0"/>
    <m/>
    <n v="0.7"/>
    <x v="33"/>
    <n v="0.8"/>
    <x v="5"/>
    <x v="0"/>
    <x v="25"/>
    <n v="0"/>
    <n v="0"/>
    <n v="5.5"/>
  </r>
  <r>
    <n v="391"/>
    <x v="180"/>
    <n v="2.1"/>
    <n v="24.1"/>
    <n v="2910"/>
    <n v="0"/>
    <m/>
    <n v="0.6"/>
    <x v="33"/>
    <n v="0.8"/>
    <x v="5"/>
    <x v="0"/>
    <x v="26"/>
    <n v="0"/>
    <n v="0"/>
    <n v="6.1000000000000014"/>
  </r>
  <r>
    <n v="391"/>
    <x v="181"/>
    <n v="1"/>
    <n v="27.1"/>
    <n v="2872"/>
    <n v="0"/>
    <m/>
    <n v="0.56000000000000005"/>
    <x v="33"/>
    <n v="0.8"/>
    <x v="6"/>
    <x v="0"/>
    <x v="26"/>
    <n v="0"/>
    <n v="0"/>
    <n v="9.1000000000000014"/>
  </r>
  <r>
    <n v="391"/>
    <x v="182"/>
    <n v="1.3"/>
    <n v="24.4"/>
    <n v="2088"/>
    <n v="12.2"/>
    <m/>
    <n v="0.72"/>
    <x v="33"/>
    <n v="0.8"/>
    <x v="6"/>
    <x v="0"/>
    <x v="26"/>
    <n v="0"/>
    <n v="0"/>
    <n v="6.3999999999999986"/>
  </r>
  <r>
    <n v="391"/>
    <x v="183"/>
    <n v="1.3"/>
    <n v="18.5"/>
    <n v="2514"/>
    <n v="0"/>
    <m/>
    <n v="0.66"/>
    <x v="33"/>
    <n v="0.8"/>
    <x v="6"/>
    <x v="0"/>
    <x v="26"/>
    <n v="0"/>
    <n v="0"/>
    <n v="0.5"/>
  </r>
  <r>
    <n v="391"/>
    <x v="184"/>
    <n v="0.8"/>
    <n v="18.3"/>
    <n v="2612"/>
    <n v="0"/>
    <m/>
    <n v="0.63"/>
    <x v="33"/>
    <n v="0.8"/>
    <x v="6"/>
    <x v="0"/>
    <x v="26"/>
    <n v="0"/>
    <n v="0"/>
    <n v="0.30000000000000071"/>
  </r>
  <r>
    <n v="391"/>
    <x v="185"/>
    <n v="1.3"/>
    <n v="19.5"/>
    <n v="1619"/>
    <n v="0.4"/>
    <m/>
    <n v="0.59"/>
    <x v="33"/>
    <n v="0.8"/>
    <x v="6"/>
    <x v="0"/>
    <x v="26"/>
    <n v="0"/>
    <n v="0"/>
    <n v="1.5"/>
  </r>
  <r>
    <n v="391"/>
    <x v="186"/>
    <n v="1.4"/>
    <n v="16.899999999999999"/>
    <n v="504"/>
    <n v="2.6"/>
    <m/>
    <n v="0.86"/>
    <x v="33"/>
    <n v="0.8"/>
    <x v="6"/>
    <x v="0"/>
    <x v="26"/>
    <n v="1.1000000000000014"/>
    <n v="0.88000000000000123"/>
    <n v="0"/>
  </r>
  <r>
    <n v="391"/>
    <x v="187"/>
    <n v="1.6"/>
    <n v="16.7"/>
    <n v="1471"/>
    <n v="-0.1"/>
    <m/>
    <n v="0.76"/>
    <x v="33"/>
    <n v="0.8"/>
    <x v="6"/>
    <x v="0"/>
    <x v="27"/>
    <n v="1.3000000000000007"/>
    <n v="1.0400000000000007"/>
    <n v="0"/>
  </r>
  <r>
    <n v="391"/>
    <x v="188"/>
    <n v="1"/>
    <n v="15.9"/>
    <n v="1924"/>
    <n v="0"/>
    <m/>
    <n v="0.71"/>
    <x v="33"/>
    <n v="0.8"/>
    <x v="6"/>
    <x v="0"/>
    <x v="27"/>
    <n v="2.0999999999999996"/>
    <n v="1.6799999999999997"/>
    <n v="0"/>
  </r>
  <r>
    <n v="391"/>
    <x v="189"/>
    <n v="0.7"/>
    <n v="17.100000000000001"/>
    <n v="2058"/>
    <n v="0"/>
    <m/>
    <n v="0.68"/>
    <x v="33"/>
    <n v="0.8"/>
    <x v="6"/>
    <x v="0"/>
    <x v="27"/>
    <n v="0.89999999999999858"/>
    <n v="0.71999999999999886"/>
    <n v="0"/>
  </r>
  <r>
    <n v="391"/>
    <x v="190"/>
    <n v="1.3"/>
    <n v="18.5"/>
    <n v="2456"/>
    <n v="0"/>
    <m/>
    <n v="0.67"/>
    <x v="33"/>
    <n v="0.8"/>
    <x v="6"/>
    <x v="0"/>
    <x v="27"/>
    <n v="0"/>
    <n v="0"/>
    <n v="0.5"/>
  </r>
  <r>
    <n v="391"/>
    <x v="191"/>
    <n v="2.1"/>
    <n v="19"/>
    <n v="1519"/>
    <n v="0"/>
    <m/>
    <n v="0.74"/>
    <x v="33"/>
    <n v="0.8"/>
    <x v="6"/>
    <x v="0"/>
    <x v="27"/>
    <n v="0"/>
    <n v="0"/>
    <n v="1"/>
  </r>
  <r>
    <n v="391"/>
    <x v="192"/>
    <n v="1.6"/>
    <n v="20.399999999999999"/>
    <n v="1879"/>
    <n v="0"/>
    <m/>
    <n v="0.65"/>
    <x v="33"/>
    <n v="0.8"/>
    <x v="6"/>
    <x v="0"/>
    <x v="27"/>
    <n v="0"/>
    <n v="0"/>
    <n v="2.3999999999999986"/>
  </r>
  <r>
    <n v="391"/>
    <x v="193"/>
    <n v="0.5"/>
    <n v="19.600000000000001"/>
    <n v="1004"/>
    <n v="0"/>
    <m/>
    <n v="0.78"/>
    <x v="33"/>
    <n v="0.8"/>
    <x v="6"/>
    <x v="0"/>
    <x v="27"/>
    <n v="0"/>
    <n v="0"/>
    <n v="1.6000000000000014"/>
  </r>
  <r>
    <n v="391"/>
    <x v="194"/>
    <n v="0.6"/>
    <n v="19.899999999999999"/>
    <n v="1663"/>
    <n v="0.2"/>
    <m/>
    <n v="0.78"/>
    <x v="33"/>
    <n v="0.8"/>
    <x v="6"/>
    <x v="0"/>
    <x v="28"/>
    <n v="0"/>
    <n v="0"/>
    <n v="1.8999999999999986"/>
  </r>
  <r>
    <n v="391"/>
    <x v="195"/>
    <n v="1"/>
    <n v="19"/>
    <n v="2042"/>
    <n v="2.2999999999999998"/>
    <m/>
    <n v="0.64"/>
    <x v="33"/>
    <n v="0.8"/>
    <x v="6"/>
    <x v="0"/>
    <x v="28"/>
    <n v="0"/>
    <n v="0"/>
    <n v="1"/>
  </r>
  <r>
    <n v="391"/>
    <x v="196"/>
    <n v="1.2"/>
    <n v="16.5"/>
    <n v="1136"/>
    <n v="16.7"/>
    <m/>
    <n v="0.86"/>
    <x v="33"/>
    <n v="0.8"/>
    <x v="6"/>
    <x v="0"/>
    <x v="28"/>
    <n v="1.5"/>
    <n v="1.2000000000000002"/>
    <n v="0"/>
  </r>
  <r>
    <n v="391"/>
    <x v="197"/>
    <n v="0.6"/>
    <n v="18.600000000000001"/>
    <n v="2537"/>
    <n v="0"/>
    <m/>
    <n v="0.74"/>
    <x v="33"/>
    <n v="0.8"/>
    <x v="6"/>
    <x v="0"/>
    <x v="28"/>
    <n v="0"/>
    <n v="0"/>
    <n v="0.60000000000000142"/>
  </r>
  <r>
    <n v="391"/>
    <x v="198"/>
    <n v="0.8"/>
    <n v="20.5"/>
    <n v="2284"/>
    <n v="0"/>
    <m/>
    <n v="0.69"/>
    <x v="33"/>
    <n v="0.8"/>
    <x v="6"/>
    <x v="0"/>
    <x v="28"/>
    <n v="0"/>
    <n v="0"/>
    <n v="2.5"/>
  </r>
  <r>
    <n v="391"/>
    <x v="199"/>
    <n v="2.4"/>
    <n v="23.5"/>
    <n v="1971"/>
    <n v="0.6"/>
    <m/>
    <n v="0.65"/>
    <x v="33"/>
    <n v="0.8"/>
    <x v="6"/>
    <x v="0"/>
    <x v="28"/>
    <n v="0"/>
    <n v="0"/>
    <n v="5.5"/>
  </r>
  <r>
    <n v="391"/>
    <x v="200"/>
    <n v="1.5"/>
    <n v="21.2"/>
    <n v="1545"/>
    <n v="4.2"/>
    <m/>
    <n v="0.78"/>
    <x v="33"/>
    <n v="0.8"/>
    <x v="6"/>
    <x v="0"/>
    <x v="28"/>
    <n v="0"/>
    <n v="0"/>
    <n v="3.1999999999999993"/>
  </r>
  <r>
    <n v="391"/>
    <x v="201"/>
    <n v="1.7"/>
    <n v="19"/>
    <n v="1717"/>
    <n v="2.2000000000000002"/>
    <m/>
    <n v="0.79"/>
    <x v="33"/>
    <n v="0.8"/>
    <x v="6"/>
    <x v="0"/>
    <x v="29"/>
    <n v="0"/>
    <n v="0"/>
    <n v="1"/>
  </r>
  <r>
    <n v="391"/>
    <x v="202"/>
    <n v="1.5"/>
    <n v="19.399999999999999"/>
    <n v="1734"/>
    <n v="0"/>
    <m/>
    <n v="0.74"/>
    <x v="33"/>
    <n v="0.8"/>
    <x v="6"/>
    <x v="0"/>
    <x v="29"/>
    <n v="0"/>
    <n v="0"/>
    <n v="1.3999999999999986"/>
  </r>
  <r>
    <n v="391"/>
    <x v="203"/>
    <n v="0.9"/>
    <n v="18.600000000000001"/>
    <n v="1275"/>
    <n v="1.2"/>
    <m/>
    <n v="0.79"/>
    <x v="33"/>
    <n v="0.8"/>
    <x v="6"/>
    <x v="0"/>
    <x v="29"/>
    <n v="0"/>
    <n v="0"/>
    <n v="0.60000000000000142"/>
  </r>
  <r>
    <n v="391"/>
    <x v="204"/>
    <n v="0.9"/>
    <n v="19.100000000000001"/>
    <n v="1994"/>
    <n v="0"/>
    <m/>
    <n v="0.77"/>
    <x v="33"/>
    <n v="0.8"/>
    <x v="6"/>
    <x v="0"/>
    <x v="29"/>
    <n v="0"/>
    <n v="0"/>
    <n v="1.1000000000000014"/>
  </r>
  <r>
    <n v="391"/>
    <x v="205"/>
    <n v="0.8"/>
    <n v="18.899999999999999"/>
    <n v="1580"/>
    <n v="0"/>
    <m/>
    <n v="0.83"/>
    <x v="33"/>
    <n v="0.8"/>
    <x v="6"/>
    <x v="0"/>
    <x v="29"/>
    <n v="0"/>
    <n v="0"/>
    <n v="0.89999999999999858"/>
  </r>
  <r>
    <n v="391"/>
    <x v="206"/>
    <n v="0.6"/>
    <n v="20.100000000000001"/>
    <n v="1605"/>
    <n v="0"/>
    <m/>
    <n v="0.74"/>
    <x v="33"/>
    <n v="0.8"/>
    <x v="6"/>
    <x v="0"/>
    <x v="29"/>
    <n v="0"/>
    <n v="0"/>
    <n v="2.1000000000000014"/>
  </r>
  <r>
    <n v="391"/>
    <x v="207"/>
    <n v="1.3"/>
    <n v="18.399999999999999"/>
    <n v="1360"/>
    <n v="1.4"/>
    <m/>
    <n v="0.77"/>
    <x v="33"/>
    <n v="0.8"/>
    <x v="6"/>
    <x v="0"/>
    <x v="29"/>
    <n v="0"/>
    <n v="0"/>
    <n v="0.39999999999999858"/>
  </r>
  <r>
    <n v="391"/>
    <x v="208"/>
    <n v="0.7"/>
    <n v="17.100000000000001"/>
    <n v="1525"/>
    <n v="0.5"/>
    <m/>
    <n v="0.8"/>
    <x v="33"/>
    <n v="0.8"/>
    <x v="6"/>
    <x v="0"/>
    <x v="30"/>
    <n v="0.89999999999999858"/>
    <n v="0.71999999999999886"/>
    <n v="0"/>
  </r>
  <r>
    <n v="391"/>
    <x v="209"/>
    <n v="0.8"/>
    <n v="17.2"/>
    <n v="1521"/>
    <n v="8.6999999999999993"/>
    <m/>
    <n v="0.79"/>
    <x v="33"/>
    <n v="0.8"/>
    <x v="6"/>
    <x v="0"/>
    <x v="30"/>
    <n v="0.80000000000000071"/>
    <n v="0.64000000000000057"/>
    <n v="0"/>
  </r>
  <r>
    <n v="391"/>
    <x v="210"/>
    <n v="0.7"/>
    <n v="17.899999999999999"/>
    <n v="2090"/>
    <n v="0"/>
    <m/>
    <n v="0.7"/>
    <x v="33"/>
    <n v="0.8"/>
    <x v="6"/>
    <x v="0"/>
    <x v="30"/>
    <n v="0.10000000000000142"/>
    <n v="8.000000000000114E-2"/>
    <n v="0"/>
  </r>
  <r>
    <n v="391"/>
    <x v="211"/>
    <n v="1"/>
    <n v="17.8"/>
    <n v="1001"/>
    <n v="4.2"/>
    <m/>
    <n v="0.83"/>
    <x v="33"/>
    <n v="0.8"/>
    <x v="6"/>
    <x v="0"/>
    <x v="30"/>
    <n v="0.19999999999999929"/>
    <n v="0.15999999999999945"/>
    <n v="0"/>
  </r>
  <r>
    <n v="391"/>
    <x v="212"/>
    <n v="0.9"/>
    <n v="16.5"/>
    <n v="1438"/>
    <n v="5.5"/>
    <m/>
    <n v="0.86"/>
    <x v="33"/>
    <n v="0.8"/>
    <x v="7"/>
    <x v="0"/>
    <x v="30"/>
    <n v="1.5"/>
    <n v="1.2000000000000002"/>
    <n v="0"/>
  </r>
  <r>
    <n v="391"/>
    <x v="213"/>
    <n v="1.3"/>
    <n v="16.2"/>
    <n v="1182"/>
    <n v="3.6"/>
    <m/>
    <n v="0.84"/>
    <x v="33"/>
    <n v="0.8"/>
    <x v="7"/>
    <x v="0"/>
    <x v="30"/>
    <n v="1.8000000000000007"/>
    <n v="1.4400000000000006"/>
    <n v="0"/>
  </r>
  <r>
    <n v="391"/>
    <x v="214"/>
    <n v="1.3"/>
    <n v="18.7"/>
    <n v="1786"/>
    <n v="0.6"/>
    <m/>
    <n v="0.71"/>
    <x v="33"/>
    <n v="0.8"/>
    <x v="7"/>
    <x v="0"/>
    <x v="30"/>
    <n v="0"/>
    <n v="0"/>
    <n v="0.69999999999999929"/>
  </r>
  <r>
    <n v="391"/>
    <x v="215"/>
    <n v="1.6"/>
    <n v="21.1"/>
    <n v="1555"/>
    <n v="0.1"/>
    <m/>
    <n v="0.74"/>
    <x v="33"/>
    <n v="0.8"/>
    <x v="7"/>
    <x v="0"/>
    <x v="31"/>
    <n v="0"/>
    <n v="0"/>
    <n v="3.1000000000000014"/>
  </r>
  <r>
    <n v="391"/>
    <x v="216"/>
    <n v="1.2"/>
    <n v="17.3"/>
    <n v="2071"/>
    <n v="2.9"/>
    <m/>
    <n v="0.72"/>
    <x v="33"/>
    <n v="0.8"/>
    <x v="7"/>
    <x v="0"/>
    <x v="31"/>
    <n v="0.69999999999999929"/>
    <n v="0.5599999999999995"/>
    <n v="0"/>
  </r>
  <r>
    <n v="391"/>
    <x v="217"/>
    <n v="0.8"/>
    <n v="16.5"/>
    <n v="1876"/>
    <n v="-0.1"/>
    <m/>
    <n v="0.74"/>
    <x v="33"/>
    <n v="0.8"/>
    <x v="7"/>
    <x v="0"/>
    <x v="31"/>
    <n v="1.5"/>
    <n v="1.2000000000000002"/>
    <n v="0"/>
  </r>
  <r>
    <n v="391"/>
    <x v="218"/>
    <n v="1.2"/>
    <n v="20.100000000000001"/>
    <n v="1880"/>
    <n v="0"/>
    <m/>
    <n v="0.61"/>
    <x v="33"/>
    <n v="0.8"/>
    <x v="7"/>
    <x v="0"/>
    <x v="31"/>
    <n v="0"/>
    <n v="0"/>
    <n v="2.1000000000000014"/>
  </r>
  <r>
    <n v="391"/>
    <x v="219"/>
    <n v="0.8"/>
    <n v="19.8"/>
    <n v="1253"/>
    <n v="0"/>
    <m/>
    <n v="0.71"/>
    <x v="33"/>
    <n v="0.8"/>
    <x v="7"/>
    <x v="0"/>
    <x v="31"/>
    <n v="0"/>
    <n v="0"/>
    <n v="1.8000000000000007"/>
  </r>
  <r>
    <n v="391"/>
    <x v="220"/>
    <n v="0.7"/>
    <n v="18.7"/>
    <n v="2304"/>
    <n v="0"/>
    <m/>
    <n v="0.71"/>
    <x v="33"/>
    <n v="0.8"/>
    <x v="7"/>
    <x v="0"/>
    <x v="31"/>
    <n v="0"/>
    <n v="0"/>
    <n v="0.69999999999999929"/>
  </r>
  <r>
    <n v="391"/>
    <x v="221"/>
    <n v="1.3"/>
    <n v="19.399999999999999"/>
    <n v="2294"/>
    <n v="0"/>
    <m/>
    <n v="0.66"/>
    <x v="33"/>
    <n v="0.8"/>
    <x v="7"/>
    <x v="0"/>
    <x v="31"/>
    <n v="0"/>
    <n v="0"/>
    <n v="1.3999999999999986"/>
  </r>
  <r>
    <n v="391"/>
    <x v="222"/>
    <n v="1.4"/>
    <n v="21"/>
    <n v="2424"/>
    <n v="0"/>
    <m/>
    <n v="0.6"/>
    <x v="33"/>
    <n v="0.8"/>
    <x v="7"/>
    <x v="0"/>
    <x v="32"/>
    <n v="0"/>
    <n v="0"/>
    <n v="3"/>
  </r>
  <r>
    <n v="391"/>
    <x v="223"/>
    <n v="1.9"/>
    <n v="23.1"/>
    <n v="2099"/>
    <n v="0"/>
    <m/>
    <n v="0.61"/>
    <x v="33"/>
    <n v="0.8"/>
    <x v="7"/>
    <x v="0"/>
    <x v="32"/>
    <n v="0"/>
    <n v="0"/>
    <n v="5.1000000000000014"/>
  </r>
  <r>
    <n v="391"/>
    <x v="224"/>
    <n v="0.5"/>
    <n v="24.7"/>
    <n v="1998"/>
    <n v="0"/>
    <m/>
    <n v="0.69"/>
    <x v="33"/>
    <n v="0.8"/>
    <x v="7"/>
    <x v="0"/>
    <x v="32"/>
    <n v="0"/>
    <n v="0"/>
    <n v="6.6999999999999993"/>
  </r>
  <r>
    <n v="391"/>
    <x v="225"/>
    <n v="0.8"/>
    <n v="25.3"/>
    <n v="1702"/>
    <n v="0"/>
    <m/>
    <n v="0.69"/>
    <x v="33"/>
    <n v="0.8"/>
    <x v="7"/>
    <x v="0"/>
    <x v="32"/>
    <n v="0"/>
    <n v="0"/>
    <n v="7.3000000000000007"/>
  </r>
  <r>
    <n v="391"/>
    <x v="226"/>
    <n v="1.3"/>
    <n v="22.9"/>
    <n v="2140"/>
    <n v="0"/>
    <m/>
    <n v="0.68"/>
    <x v="33"/>
    <n v="0.8"/>
    <x v="7"/>
    <x v="0"/>
    <x v="32"/>
    <n v="0"/>
    <n v="0"/>
    <n v="4.8999999999999986"/>
  </r>
  <r>
    <n v="391"/>
    <x v="227"/>
    <n v="2.4"/>
    <n v="18.3"/>
    <n v="595"/>
    <n v="0"/>
    <m/>
    <n v="0.74"/>
    <x v="33"/>
    <n v="0.8"/>
    <x v="7"/>
    <x v="0"/>
    <x v="32"/>
    <n v="0"/>
    <n v="0"/>
    <n v="0.30000000000000071"/>
  </r>
  <r>
    <n v="391"/>
    <x v="228"/>
    <n v="1.3"/>
    <n v="16.100000000000001"/>
    <n v="982"/>
    <n v="0"/>
    <m/>
    <n v="0.78"/>
    <x v="33"/>
    <n v="0.8"/>
    <x v="7"/>
    <x v="0"/>
    <x v="32"/>
    <n v="1.8999999999999986"/>
    <n v="1.5199999999999989"/>
    <n v="0"/>
  </r>
  <r>
    <n v="391"/>
    <x v="229"/>
    <n v="2.2999999999999998"/>
    <n v="20.5"/>
    <n v="2250"/>
    <n v="0"/>
    <m/>
    <n v="0.62"/>
    <x v="33"/>
    <n v="0.8"/>
    <x v="7"/>
    <x v="0"/>
    <x v="33"/>
    <n v="0"/>
    <n v="0"/>
    <n v="2.5"/>
  </r>
  <r>
    <n v="391"/>
    <x v="230"/>
    <n v="2.2999999999999998"/>
    <n v="21.3"/>
    <n v="2239"/>
    <n v="0"/>
    <m/>
    <n v="0.59"/>
    <x v="33"/>
    <n v="0.8"/>
    <x v="7"/>
    <x v="0"/>
    <x v="33"/>
    <n v="0"/>
    <n v="0"/>
    <n v="3.3000000000000007"/>
  </r>
  <r>
    <n v="391"/>
    <x v="231"/>
    <n v="2.4"/>
    <n v="18.2"/>
    <n v="1900"/>
    <n v="0"/>
    <m/>
    <n v="0.67"/>
    <x v="33"/>
    <n v="0.8"/>
    <x v="7"/>
    <x v="0"/>
    <x v="33"/>
    <n v="0"/>
    <n v="0"/>
    <n v="0.19999999999999929"/>
  </r>
  <r>
    <n v="391"/>
    <x v="232"/>
    <n v="3"/>
    <n v="16.899999999999999"/>
    <n v="1888"/>
    <n v="0"/>
    <m/>
    <n v="0.64"/>
    <x v="33"/>
    <n v="0.8"/>
    <x v="7"/>
    <x v="0"/>
    <x v="33"/>
    <n v="1.1000000000000014"/>
    <n v="0.88000000000000123"/>
    <n v="0"/>
  </r>
  <r>
    <n v="391"/>
    <x v="233"/>
    <n v="0.6"/>
    <n v="15.3"/>
    <n v="859"/>
    <n v="0"/>
    <m/>
    <n v="0.7"/>
    <x v="33"/>
    <n v="0.8"/>
    <x v="7"/>
    <x v="0"/>
    <x v="33"/>
    <n v="2.6999999999999993"/>
    <n v="2.1599999999999997"/>
    <n v="0"/>
  </r>
  <r>
    <n v="391"/>
    <x v="234"/>
    <n v="1.4"/>
    <n v="14.8"/>
    <n v="1362"/>
    <n v="0.1"/>
    <m/>
    <n v="0.7"/>
    <x v="33"/>
    <n v="0.8"/>
    <x v="7"/>
    <x v="0"/>
    <x v="33"/>
    <n v="3.1999999999999993"/>
    <n v="2.5599999999999996"/>
    <n v="0"/>
  </r>
  <r>
    <n v="391"/>
    <x v="235"/>
    <n v="0.8"/>
    <n v="13.3"/>
    <n v="1761"/>
    <n v="0"/>
    <m/>
    <n v="0.68"/>
    <x v="33"/>
    <n v="0.8"/>
    <x v="7"/>
    <x v="0"/>
    <x v="33"/>
    <n v="4.6999999999999993"/>
    <n v="3.76"/>
    <n v="0"/>
  </r>
  <r>
    <n v="391"/>
    <x v="236"/>
    <n v="1"/>
    <n v="15.2"/>
    <n v="2112"/>
    <n v="0"/>
    <m/>
    <n v="0.66"/>
    <x v="33"/>
    <n v="0.8"/>
    <x v="7"/>
    <x v="0"/>
    <x v="34"/>
    <n v="2.8000000000000007"/>
    <n v="2.2400000000000007"/>
    <n v="0"/>
  </r>
  <r>
    <n v="391"/>
    <x v="237"/>
    <n v="1.3"/>
    <n v="19.7"/>
    <n v="1578"/>
    <n v="0"/>
    <m/>
    <n v="0.6"/>
    <x v="33"/>
    <n v="0.8"/>
    <x v="7"/>
    <x v="0"/>
    <x v="34"/>
    <n v="0"/>
    <n v="0"/>
    <n v="1.6999999999999993"/>
  </r>
  <r>
    <n v="391"/>
    <x v="238"/>
    <n v="0.7"/>
    <n v="20.100000000000001"/>
    <n v="1277"/>
    <n v="0"/>
    <m/>
    <n v="0.72"/>
    <x v="33"/>
    <n v="0.8"/>
    <x v="7"/>
    <x v="0"/>
    <x v="34"/>
    <n v="0"/>
    <n v="0"/>
    <n v="2.1000000000000014"/>
  </r>
  <r>
    <n v="391"/>
    <x v="239"/>
    <n v="1.2"/>
    <n v="19.399999999999999"/>
    <n v="1279"/>
    <n v="11"/>
    <m/>
    <n v="0.74"/>
    <x v="33"/>
    <n v="0.8"/>
    <x v="7"/>
    <x v="0"/>
    <x v="34"/>
    <n v="0"/>
    <n v="0"/>
    <n v="1.3999999999999986"/>
  </r>
  <r>
    <n v="391"/>
    <x v="240"/>
    <n v="2"/>
    <n v="17.3"/>
    <n v="1354"/>
    <n v="1.8"/>
    <m/>
    <n v="0.77"/>
    <x v="33"/>
    <n v="0.8"/>
    <x v="7"/>
    <x v="0"/>
    <x v="34"/>
    <n v="0.69999999999999929"/>
    <n v="0.5599999999999995"/>
    <n v="0"/>
  </r>
  <r>
    <n v="391"/>
    <x v="241"/>
    <n v="1.7"/>
    <n v="18"/>
    <n v="1568"/>
    <n v="0.6"/>
    <m/>
    <n v="0.73"/>
    <x v="33"/>
    <n v="0.8"/>
    <x v="7"/>
    <x v="0"/>
    <x v="34"/>
    <n v="0"/>
    <n v="0"/>
    <n v="0"/>
  </r>
  <r>
    <n v="391"/>
    <x v="242"/>
    <n v="2"/>
    <n v="19.600000000000001"/>
    <n v="1034"/>
    <n v="5.9"/>
    <m/>
    <n v="0.78"/>
    <x v="33"/>
    <n v="0.8"/>
    <x v="7"/>
    <x v="0"/>
    <x v="34"/>
    <n v="0"/>
    <n v="0"/>
    <n v="1.6000000000000014"/>
  </r>
  <r>
    <n v="391"/>
    <x v="243"/>
    <n v="1.3"/>
    <n v="18.5"/>
    <n v="1258"/>
    <n v="5.8"/>
    <m/>
    <n v="0.78"/>
    <x v="33"/>
    <n v="0.8"/>
    <x v="8"/>
    <x v="0"/>
    <x v="35"/>
    <n v="0"/>
    <n v="0"/>
    <n v="0.5"/>
  </r>
  <r>
    <n v="391"/>
    <x v="244"/>
    <n v="1.9"/>
    <n v="17.899999999999999"/>
    <n v="1769"/>
    <n v="0.1"/>
    <m/>
    <n v="0.69"/>
    <x v="33"/>
    <n v="0.8"/>
    <x v="8"/>
    <x v="0"/>
    <x v="35"/>
    <n v="0.10000000000000142"/>
    <n v="8.000000000000114E-2"/>
    <n v="0"/>
  </r>
  <r>
    <n v="391"/>
    <x v="245"/>
    <n v="3"/>
    <n v="19.899999999999999"/>
    <n v="826"/>
    <n v="14.4"/>
    <m/>
    <n v="0.75"/>
    <x v="33"/>
    <n v="0.8"/>
    <x v="8"/>
    <x v="0"/>
    <x v="35"/>
    <n v="0"/>
    <n v="0"/>
    <n v="1.8999999999999986"/>
  </r>
  <r>
    <n v="391"/>
    <x v="246"/>
    <n v="1.7"/>
    <n v="19.100000000000001"/>
    <n v="1423"/>
    <n v="0.1"/>
    <m/>
    <n v="0.71"/>
    <x v="33"/>
    <n v="0.8"/>
    <x v="8"/>
    <x v="0"/>
    <x v="35"/>
    <n v="0"/>
    <n v="0"/>
    <n v="1.1000000000000014"/>
  </r>
  <r>
    <n v="391"/>
    <x v="247"/>
    <n v="0.7"/>
    <n v="15.7"/>
    <n v="1628"/>
    <n v="0.9"/>
    <m/>
    <n v="0.81"/>
    <x v="33"/>
    <n v="0.8"/>
    <x v="8"/>
    <x v="0"/>
    <x v="35"/>
    <n v="2.3000000000000007"/>
    <n v="1.8400000000000007"/>
    <n v="0"/>
  </r>
  <r>
    <n v="391"/>
    <x v="248"/>
    <n v="1.5"/>
    <n v="16.3"/>
    <n v="1815"/>
    <n v="0"/>
    <m/>
    <n v="0.71"/>
    <x v="33"/>
    <n v="0.8"/>
    <x v="8"/>
    <x v="0"/>
    <x v="35"/>
    <n v="1.6999999999999993"/>
    <n v="1.3599999999999994"/>
    <n v="0"/>
  </r>
  <r>
    <n v="391"/>
    <x v="249"/>
    <n v="3.4"/>
    <n v="20.7"/>
    <n v="1962"/>
    <n v="0"/>
    <m/>
    <n v="0.56999999999999995"/>
    <x v="33"/>
    <n v="0.8"/>
    <x v="8"/>
    <x v="0"/>
    <x v="35"/>
    <n v="0"/>
    <n v="0"/>
    <n v="2.6999999999999993"/>
  </r>
  <r>
    <n v="391"/>
    <x v="250"/>
    <n v="1"/>
    <n v="19.5"/>
    <n v="1011"/>
    <n v="3.7"/>
    <m/>
    <n v="0.77"/>
    <x v="33"/>
    <n v="0.8"/>
    <x v="8"/>
    <x v="0"/>
    <x v="36"/>
    <n v="0"/>
    <n v="0"/>
    <n v="1.5"/>
  </r>
  <r>
    <n v="391"/>
    <x v="251"/>
    <n v="1.3"/>
    <n v="13.6"/>
    <n v="381"/>
    <n v="37.5"/>
    <m/>
    <n v="0.93"/>
    <x v="33"/>
    <n v="0.8"/>
    <x v="8"/>
    <x v="0"/>
    <x v="36"/>
    <n v="4.4000000000000004"/>
    <n v="3.5200000000000005"/>
    <n v="0"/>
  </r>
  <r>
    <n v="391"/>
    <x v="252"/>
    <n v="2.1"/>
    <n v="15.7"/>
    <n v="1533"/>
    <n v="0"/>
    <m/>
    <n v="0.77"/>
    <x v="33"/>
    <n v="0.8"/>
    <x v="8"/>
    <x v="0"/>
    <x v="36"/>
    <n v="2.3000000000000007"/>
    <n v="1.8400000000000007"/>
    <n v="0"/>
  </r>
  <r>
    <n v="391"/>
    <x v="253"/>
    <n v="2.2999999999999998"/>
    <n v="16.2"/>
    <n v="1307"/>
    <n v="1.9"/>
    <m/>
    <n v="0.76"/>
    <x v="33"/>
    <n v="0.8"/>
    <x v="8"/>
    <x v="0"/>
    <x v="36"/>
    <n v="1.8000000000000007"/>
    <n v="1.4400000000000006"/>
    <n v="0"/>
  </r>
  <r>
    <n v="391"/>
    <x v="254"/>
    <n v="2"/>
    <n v="14.8"/>
    <n v="1462"/>
    <n v="0"/>
    <m/>
    <n v="0.73"/>
    <x v="33"/>
    <n v="0.8"/>
    <x v="8"/>
    <x v="0"/>
    <x v="36"/>
    <n v="3.1999999999999993"/>
    <n v="2.5599999999999996"/>
    <n v="0"/>
  </r>
  <r>
    <n v="391"/>
    <x v="255"/>
    <n v="2.2000000000000002"/>
    <n v="14.9"/>
    <n v="1182"/>
    <n v="6.4"/>
    <m/>
    <n v="0.8"/>
    <x v="33"/>
    <n v="0.8"/>
    <x v="8"/>
    <x v="0"/>
    <x v="36"/>
    <n v="3.0999999999999996"/>
    <n v="2.48"/>
    <n v="0"/>
  </r>
  <r>
    <n v="391"/>
    <x v="256"/>
    <n v="1.7"/>
    <n v="15.1"/>
    <n v="1403"/>
    <n v="7.4"/>
    <m/>
    <n v="0.79"/>
    <x v="33"/>
    <n v="0.8"/>
    <x v="8"/>
    <x v="0"/>
    <x v="36"/>
    <n v="2.9000000000000004"/>
    <n v="2.3200000000000003"/>
    <n v="0"/>
  </r>
  <r>
    <n v="391"/>
    <x v="257"/>
    <n v="3.3"/>
    <n v="16.899999999999999"/>
    <n v="1325"/>
    <n v="2.7"/>
    <m/>
    <n v="0.74"/>
    <x v="33"/>
    <n v="0.8"/>
    <x v="8"/>
    <x v="0"/>
    <x v="37"/>
    <n v="1.1000000000000014"/>
    <n v="0.88000000000000123"/>
    <n v="0"/>
  </r>
  <r>
    <n v="391"/>
    <x v="258"/>
    <n v="2.8"/>
    <n v="15.4"/>
    <n v="950"/>
    <n v="-0.1"/>
    <m/>
    <n v="0.7"/>
    <x v="33"/>
    <n v="0.8"/>
    <x v="8"/>
    <x v="0"/>
    <x v="37"/>
    <n v="2.5999999999999996"/>
    <n v="2.0799999999999996"/>
    <n v="0"/>
  </r>
  <r>
    <n v="391"/>
    <x v="259"/>
    <n v="1.7"/>
    <n v="15.3"/>
    <n v="565"/>
    <n v="0.5"/>
    <m/>
    <n v="0.78"/>
    <x v="33"/>
    <n v="0.8"/>
    <x v="8"/>
    <x v="0"/>
    <x v="37"/>
    <n v="2.6999999999999993"/>
    <n v="2.1599999999999997"/>
    <n v="0"/>
  </r>
  <r>
    <n v="391"/>
    <x v="260"/>
    <n v="1.9"/>
    <n v="18"/>
    <n v="687"/>
    <n v="0"/>
    <m/>
    <n v="0.8"/>
    <x v="33"/>
    <n v="0.8"/>
    <x v="8"/>
    <x v="0"/>
    <x v="37"/>
    <n v="0"/>
    <n v="0"/>
    <n v="0"/>
  </r>
  <r>
    <n v="391"/>
    <x v="261"/>
    <n v="1.5"/>
    <n v="18.5"/>
    <n v="1547"/>
    <n v="0"/>
    <m/>
    <n v="0.8"/>
    <x v="33"/>
    <n v="0.8"/>
    <x v="8"/>
    <x v="0"/>
    <x v="37"/>
    <n v="0"/>
    <n v="0"/>
    <n v="0.5"/>
  </r>
  <r>
    <n v="391"/>
    <x v="262"/>
    <n v="1.6"/>
    <n v="20.6"/>
    <n v="888"/>
    <n v="-0.1"/>
    <m/>
    <n v="0.75"/>
    <x v="33"/>
    <n v="0.8"/>
    <x v="8"/>
    <x v="0"/>
    <x v="37"/>
    <n v="0"/>
    <n v="0"/>
    <n v="2.6000000000000014"/>
  </r>
  <r>
    <n v="391"/>
    <x v="263"/>
    <n v="1.5"/>
    <n v="13.8"/>
    <n v="567"/>
    <n v="3.5"/>
    <m/>
    <n v="0.83"/>
    <x v="33"/>
    <n v="0.8"/>
    <x v="8"/>
    <x v="0"/>
    <x v="37"/>
    <n v="4.1999999999999993"/>
    <n v="3.3599999999999994"/>
    <n v="0"/>
  </r>
  <r>
    <n v="391"/>
    <x v="264"/>
    <n v="2.9"/>
    <n v="12.1"/>
    <n v="1302"/>
    <n v="0"/>
    <m/>
    <n v="0.72"/>
    <x v="33"/>
    <n v="0.8"/>
    <x v="8"/>
    <x v="0"/>
    <x v="38"/>
    <n v="5.9"/>
    <n v="4.7200000000000006"/>
    <n v="0"/>
  </r>
  <r>
    <n v="391"/>
    <x v="265"/>
    <n v="2.6"/>
    <n v="12.3"/>
    <n v="1380"/>
    <n v="0"/>
    <m/>
    <n v="0.72"/>
    <x v="33"/>
    <n v="0.8"/>
    <x v="8"/>
    <x v="0"/>
    <x v="38"/>
    <n v="5.6999999999999993"/>
    <n v="4.5599999999999996"/>
    <n v="0"/>
  </r>
  <r>
    <n v="391"/>
    <x v="266"/>
    <n v="4"/>
    <n v="12"/>
    <n v="979"/>
    <n v="0"/>
    <m/>
    <n v="0.62"/>
    <x v="33"/>
    <n v="0.8"/>
    <x v="8"/>
    <x v="0"/>
    <x v="38"/>
    <n v="6"/>
    <n v="4.8000000000000007"/>
    <n v="0"/>
  </r>
  <r>
    <n v="391"/>
    <x v="267"/>
    <n v="4.0999999999999996"/>
    <n v="10.6"/>
    <n v="200"/>
    <n v="0.1"/>
    <m/>
    <n v="0.71"/>
    <x v="33"/>
    <n v="0.8"/>
    <x v="8"/>
    <x v="0"/>
    <x v="38"/>
    <n v="7.4"/>
    <n v="5.9200000000000008"/>
    <n v="0"/>
  </r>
  <r>
    <n v="391"/>
    <x v="268"/>
    <n v="2.1"/>
    <n v="12.3"/>
    <n v="921"/>
    <n v="0.1"/>
    <m/>
    <n v="0.78"/>
    <x v="33"/>
    <n v="0.8"/>
    <x v="8"/>
    <x v="0"/>
    <x v="38"/>
    <n v="5.6999999999999993"/>
    <n v="4.5599999999999996"/>
    <n v="0"/>
  </r>
  <r>
    <n v="391"/>
    <x v="269"/>
    <n v="1"/>
    <n v="11.9"/>
    <n v="734"/>
    <n v="0"/>
    <m/>
    <n v="0.86"/>
    <x v="33"/>
    <n v="0.8"/>
    <x v="8"/>
    <x v="0"/>
    <x v="38"/>
    <n v="6.1"/>
    <n v="4.88"/>
    <n v="0"/>
  </r>
  <r>
    <n v="391"/>
    <x v="270"/>
    <n v="0.4"/>
    <n v="11.6"/>
    <n v="1271"/>
    <n v="0"/>
    <m/>
    <n v="0.84"/>
    <x v="33"/>
    <n v="0.8"/>
    <x v="8"/>
    <x v="0"/>
    <x v="38"/>
    <n v="6.4"/>
    <n v="5.120000000000001"/>
    <n v="0"/>
  </r>
  <r>
    <n v="391"/>
    <x v="271"/>
    <n v="0.5"/>
    <n v="12.3"/>
    <n v="1231"/>
    <n v="0"/>
    <m/>
    <n v="0.82"/>
    <x v="33"/>
    <n v="0.8"/>
    <x v="8"/>
    <x v="0"/>
    <x v="39"/>
    <n v="5.6999999999999993"/>
    <n v="4.5599999999999996"/>
    <n v="0"/>
  </r>
  <r>
    <n v="392"/>
    <x v="159"/>
    <m/>
    <m/>
    <m/>
    <m/>
    <m/>
    <m/>
    <x v="34"/>
    <n v="0.8"/>
    <x v="5"/>
    <x v="0"/>
    <x v="23"/>
    <s v=""/>
    <e v="#VALUE!"/>
    <s v=""/>
  </r>
  <r>
    <n v="392"/>
    <x v="161"/>
    <m/>
    <m/>
    <m/>
    <m/>
    <m/>
    <m/>
    <x v="34"/>
    <n v="0.8"/>
    <x v="5"/>
    <x v="0"/>
    <x v="23"/>
    <s v=""/>
    <e v="#VALUE!"/>
    <s v=""/>
  </r>
  <r>
    <n v="392"/>
    <x v="162"/>
    <m/>
    <m/>
    <m/>
    <m/>
    <m/>
    <m/>
    <x v="34"/>
    <n v="0.8"/>
    <x v="5"/>
    <x v="0"/>
    <x v="23"/>
    <s v=""/>
    <e v="#VALUE!"/>
    <s v=""/>
  </r>
  <r>
    <n v="392"/>
    <x v="163"/>
    <m/>
    <m/>
    <m/>
    <m/>
    <m/>
    <m/>
    <x v="34"/>
    <n v="0.8"/>
    <x v="5"/>
    <x v="0"/>
    <x v="23"/>
    <s v=""/>
    <e v="#VALUE!"/>
    <s v=""/>
  </r>
  <r>
    <n v="392"/>
    <x v="164"/>
    <m/>
    <m/>
    <m/>
    <m/>
    <m/>
    <m/>
    <x v="34"/>
    <n v="0.8"/>
    <x v="5"/>
    <x v="0"/>
    <x v="23"/>
    <s v=""/>
    <e v="#VALUE!"/>
    <s v=""/>
  </r>
  <r>
    <n v="392"/>
    <x v="165"/>
    <m/>
    <m/>
    <m/>
    <m/>
    <m/>
    <m/>
    <x v="34"/>
    <n v="0.8"/>
    <x v="5"/>
    <x v="0"/>
    <x v="23"/>
    <s v=""/>
    <e v="#VALUE!"/>
    <s v=""/>
  </r>
  <r>
    <n v="392"/>
    <x v="166"/>
    <n v="2.2999999999999998"/>
    <n v="18.600000000000001"/>
    <n v="2485"/>
    <n v="0"/>
    <m/>
    <n v="0.7"/>
    <x v="34"/>
    <n v="0.8"/>
    <x v="5"/>
    <x v="0"/>
    <x v="24"/>
    <n v="0"/>
    <n v="0"/>
    <n v="0.60000000000000142"/>
  </r>
  <r>
    <n v="392"/>
    <x v="167"/>
    <n v="1.3"/>
    <n v="20"/>
    <n v="2889"/>
    <n v="0"/>
    <m/>
    <n v="0.66"/>
    <x v="34"/>
    <n v="0.8"/>
    <x v="5"/>
    <x v="0"/>
    <x v="24"/>
    <n v="0"/>
    <n v="0"/>
    <n v="2"/>
  </r>
  <r>
    <n v="392"/>
    <x v="168"/>
    <n v="2.4"/>
    <n v="21.1"/>
    <n v="2639"/>
    <n v="0"/>
    <m/>
    <n v="0.64"/>
    <x v="34"/>
    <n v="0.8"/>
    <x v="5"/>
    <x v="0"/>
    <x v="24"/>
    <n v="0"/>
    <n v="0"/>
    <n v="3.1000000000000014"/>
  </r>
  <r>
    <n v="392"/>
    <x v="169"/>
    <n v="2"/>
    <n v="19.600000000000001"/>
    <n v="2848"/>
    <n v="0"/>
    <m/>
    <n v="0.61"/>
    <x v="34"/>
    <n v="0.8"/>
    <x v="5"/>
    <x v="0"/>
    <x v="24"/>
    <n v="0"/>
    <n v="0"/>
    <n v="1.6000000000000014"/>
  </r>
  <r>
    <n v="392"/>
    <x v="170"/>
    <n v="2.4"/>
    <n v="19.899999999999999"/>
    <n v="2952"/>
    <n v="0"/>
    <m/>
    <n v="0.5"/>
    <x v="34"/>
    <n v="0.8"/>
    <x v="5"/>
    <x v="0"/>
    <x v="24"/>
    <n v="0"/>
    <n v="0"/>
    <n v="1.8999999999999986"/>
  </r>
  <r>
    <n v="392"/>
    <x v="171"/>
    <n v="2.2000000000000002"/>
    <n v="22.6"/>
    <n v="2986"/>
    <n v="0"/>
    <m/>
    <n v="0.51"/>
    <x v="34"/>
    <n v="0.8"/>
    <x v="5"/>
    <x v="0"/>
    <x v="24"/>
    <n v="0"/>
    <n v="0"/>
    <n v="4.6000000000000014"/>
  </r>
  <r>
    <n v="392"/>
    <x v="172"/>
    <n v="3"/>
    <n v="23.5"/>
    <n v="2164"/>
    <n v="0"/>
    <m/>
    <n v="0.57999999999999996"/>
    <x v="34"/>
    <n v="0.8"/>
    <x v="5"/>
    <x v="0"/>
    <x v="24"/>
    <n v="0"/>
    <n v="0"/>
    <n v="5.5"/>
  </r>
  <r>
    <n v="392"/>
    <x v="173"/>
    <n v="4.9000000000000004"/>
    <n v="18.5"/>
    <n v="2019"/>
    <n v="0"/>
    <m/>
    <n v="0.57999999999999996"/>
    <x v="34"/>
    <n v="0.8"/>
    <x v="5"/>
    <x v="0"/>
    <x v="25"/>
    <n v="0"/>
    <n v="0"/>
    <n v="0.5"/>
  </r>
  <r>
    <n v="392"/>
    <x v="174"/>
    <n v="4.3"/>
    <n v="18.5"/>
    <n v="1747"/>
    <n v="0.1"/>
    <m/>
    <n v="0.68"/>
    <x v="34"/>
    <n v="0.8"/>
    <x v="5"/>
    <x v="0"/>
    <x v="25"/>
    <n v="0"/>
    <n v="0"/>
    <n v="0.5"/>
  </r>
  <r>
    <n v="392"/>
    <x v="175"/>
    <n v="3"/>
    <n v="23.1"/>
    <n v="2703"/>
    <n v="0"/>
    <m/>
    <n v="0.62"/>
    <x v="34"/>
    <n v="0.8"/>
    <x v="5"/>
    <x v="0"/>
    <x v="25"/>
    <n v="0"/>
    <n v="0"/>
    <n v="5.1000000000000014"/>
  </r>
  <r>
    <n v="392"/>
    <x v="176"/>
    <n v="3.8"/>
    <n v="20.5"/>
    <n v="1213"/>
    <n v="16.8"/>
    <m/>
    <n v="0.79"/>
    <x v="34"/>
    <n v="0.8"/>
    <x v="5"/>
    <x v="0"/>
    <x v="25"/>
    <n v="0"/>
    <n v="0"/>
    <n v="2.5"/>
  </r>
  <r>
    <n v="392"/>
    <x v="177"/>
    <n v="2.9"/>
    <n v="19"/>
    <n v="1649"/>
    <n v="0.9"/>
    <m/>
    <n v="0.71"/>
    <x v="34"/>
    <n v="0.8"/>
    <x v="5"/>
    <x v="0"/>
    <x v="25"/>
    <n v="0"/>
    <n v="0"/>
    <n v="1"/>
  </r>
  <r>
    <n v="392"/>
    <x v="178"/>
    <n v="3.3"/>
    <n v="22.4"/>
    <n v="2001"/>
    <n v="0"/>
    <m/>
    <n v="0.74"/>
    <x v="34"/>
    <n v="0.8"/>
    <x v="5"/>
    <x v="0"/>
    <x v="25"/>
    <n v="0"/>
    <n v="0"/>
    <n v="4.3999999999999986"/>
  </r>
  <r>
    <n v="392"/>
    <x v="179"/>
    <n v="2.5"/>
    <n v="23.4"/>
    <n v="2872"/>
    <n v="0"/>
    <m/>
    <n v="0.7"/>
    <x v="34"/>
    <n v="0.8"/>
    <x v="5"/>
    <x v="0"/>
    <x v="25"/>
    <n v="0"/>
    <n v="0"/>
    <n v="5.3999999999999986"/>
  </r>
  <r>
    <n v="392"/>
    <x v="180"/>
    <n v="2.2999999999999998"/>
    <n v="24.2"/>
    <n v="2931"/>
    <n v="0"/>
    <m/>
    <n v="0.61"/>
    <x v="34"/>
    <n v="0.8"/>
    <x v="5"/>
    <x v="0"/>
    <x v="26"/>
    <n v="0"/>
    <n v="0"/>
    <n v="6.1999999999999993"/>
  </r>
  <r>
    <n v="392"/>
    <x v="181"/>
    <n v="1.4"/>
    <n v="27.5"/>
    <n v="2908"/>
    <n v="0"/>
    <m/>
    <n v="0.55000000000000004"/>
    <x v="34"/>
    <n v="0.8"/>
    <x v="6"/>
    <x v="0"/>
    <x v="26"/>
    <n v="0"/>
    <n v="0"/>
    <n v="9.5"/>
  </r>
  <r>
    <n v="392"/>
    <x v="182"/>
    <n v="2.8"/>
    <n v="25"/>
    <n v="2246"/>
    <n v="4.5"/>
    <m/>
    <n v="0.67"/>
    <x v="34"/>
    <n v="0.8"/>
    <x v="6"/>
    <x v="0"/>
    <x v="26"/>
    <n v="0"/>
    <n v="0"/>
    <n v="7"/>
  </r>
  <r>
    <n v="392"/>
    <x v="183"/>
    <n v="3"/>
    <n v="18.600000000000001"/>
    <n v="2573"/>
    <n v="0"/>
    <m/>
    <n v="0.64"/>
    <x v="34"/>
    <n v="0.8"/>
    <x v="6"/>
    <x v="0"/>
    <x v="26"/>
    <n v="0"/>
    <n v="0"/>
    <n v="0.60000000000000142"/>
  </r>
  <r>
    <n v="392"/>
    <x v="184"/>
    <n v="1.6"/>
    <n v="18.7"/>
    <n v="2657"/>
    <n v="0"/>
    <m/>
    <n v="0.59"/>
    <x v="34"/>
    <n v="0.8"/>
    <x v="6"/>
    <x v="0"/>
    <x v="26"/>
    <n v="0"/>
    <n v="0"/>
    <n v="0.69999999999999929"/>
  </r>
  <r>
    <n v="392"/>
    <x v="185"/>
    <n v="3.8"/>
    <n v="19.5"/>
    <n v="1800"/>
    <n v="0.4"/>
    <m/>
    <n v="0.57999999999999996"/>
    <x v="34"/>
    <n v="0.8"/>
    <x v="6"/>
    <x v="0"/>
    <x v="26"/>
    <n v="0"/>
    <n v="0"/>
    <n v="1.5"/>
  </r>
  <r>
    <n v="392"/>
    <x v="186"/>
    <n v="3.1"/>
    <n v="16.899999999999999"/>
    <n v="595"/>
    <n v="3.9"/>
    <m/>
    <n v="0.86"/>
    <x v="34"/>
    <n v="0.8"/>
    <x v="6"/>
    <x v="0"/>
    <x v="26"/>
    <n v="1.1000000000000014"/>
    <n v="0.88000000000000123"/>
    <n v="0"/>
  </r>
  <r>
    <n v="392"/>
    <x v="187"/>
    <n v="3.8"/>
    <n v="16.600000000000001"/>
    <n v="1681"/>
    <n v="-0.1"/>
    <m/>
    <n v="0.75"/>
    <x v="34"/>
    <n v="0.8"/>
    <x v="6"/>
    <x v="0"/>
    <x v="27"/>
    <n v="1.3999999999999986"/>
    <n v="1.119999999999999"/>
    <n v="0"/>
  </r>
  <r>
    <n v="392"/>
    <x v="188"/>
    <n v="3.7"/>
    <n v="15.7"/>
    <n v="1956"/>
    <n v="0"/>
    <m/>
    <n v="0.7"/>
    <x v="34"/>
    <n v="0.8"/>
    <x v="6"/>
    <x v="0"/>
    <x v="27"/>
    <n v="2.3000000000000007"/>
    <n v="1.8400000000000007"/>
    <n v="0"/>
  </r>
  <r>
    <n v="392"/>
    <x v="189"/>
    <n v="1.9"/>
    <n v="17.2"/>
    <n v="2134"/>
    <n v="0"/>
    <m/>
    <n v="0.67"/>
    <x v="34"/>
    <n v="0.8"/>
    <x v="6"/>
    <x v="0"/>
    <x v="27"/>
    <n v="0.80000000000000071"/>
    <n v="0.64000000000000057"/>
    <n v="0"/>
  </r>
  <r>
    <n v="392"/>
    <x v="190"/>
    <n v="1.7"/>
    <n v="19"/>
    <n v="2394"/>
    <n v="0"/>
    <m/>
    <n v="0.65"/>
    <x v="34"/>
    <n v="0.8"/>
    <x v="6"/>
    <x v="0"/>
    <x v="27"/>
    <n v="0"/>
    <n v="0"/>
    <n v="1"/>
  </r>
  <r>
    <n v="392"/>
    <x v="191"/>
    <n v="2.1"/>
    <n v="19.399999999999999"/>
    <n v="1784"/>
    <n v="0"/>
    <m/>
    <n v="0.73"/>
    <x v="34"/>
    <n v="0.8"/>
    <x v="6"/>
    <x v="0"/>
    <x v="27"/>
    <n v="0"/>
    <n v="0"/>
    <n v="1.3999999999999986"/>
  </r>
  <r>
    <n v="392"/>
    <x v="192"/>
    <n v="2.5"/>
    <n v="20.100000000000001"/>
    <n v="1927"/>
    <n v="0"/>
    <m/>
    <n v="0.67"/>
    <x v="34"/>
    <n v="0.8"/>
    <x v="6"/>
    <x v="0"/>
    <x v="27"/>
    <n v="0"/>
    <n v="0"/>
    <n v="2.1000000000000014"/>
  </r>
  <r>
    <n v="392"/>
    <x v="193"/>
    <n v="1.5"/>
    <n v="19.600000000000001"/>
    <n v="1131"/>
    <n v="0"/>
    <m/>
    <n v="0.8"/>
    <x v="34"/>
    <n v="0.8"/>
    <x v="6"/>
    <x v="0"/>
    <x v="27"/>
    <n v="0"/>
    <n v="0"/>
    <n v="1.6000000000000014"/>
  </r>
  <r>
    <n v="392"/>
    <x v="194"/>
    <n v="2.1"/>
    <n v="20.3"/>
    <n v="1775"/>
    <n v="0.4"/>
    <m/>
    <n v="0.74"/>
    <x v="34"/>
    <n v="0.8"/>
    <x v="6"/>
    <x v="0"/>
    <x v="28"/>
    <n v="0"/>
    <n v="0"/>
    <n v="2.3000000000000007"/>
  </r>
  <r>
    <n v="392"/>
    <x v="195"/>
    <n v="3"/>
    <n v="19.100000000000001"/>
    <n v="2094"/>
    <n v="1.1000000000000001"/>
    <m/>
    <n v="0.62"/>
    <x v="34"/>
    <n v="0.8"/>
    <x v="6"/>
    <x v="0"/>
    <x v="28"/>
    <n v="0"/>
    <n v="0"/>
    <n v="1.1000000000000014"/>
  </r>
  <r>
    <n v="392"/>
    <x v="196"/>
    <n v="3.7"/>
    <n v="17.100000000000001"/>
    <n v="1433"/>
    <n v="11.1"/>
    <m/>
    <n v="0.79"/>
    <x v="34"/>
    <n v="0.8"/>
    <x v="6"/>
    <x v="0"/>
    <x v="28"/>
    <n v="0.89999999999999858"/>
    <n v="0.71999999999999886"/>
    <n v="0"/>
  </r>
  <r>
    <n v="392"/>
    <x v="197"/>
    <n v="2.1"/>
    <n v="18.899999999999999"/>
    <n v="2796"/>
    <n v="0"/>
    <m/>
    <n v="0.72"/>
    <x v="34"/>
    <n v="0.8"/>
    <x v="6"/>
    <x v="0"/>
    <x v="28"/>
    <n v="0"/>
    <n v="0"/>
    <n v="0.89999999999999858"/>
  </r>
  <r>
    <n v="392"/>
    <x v="198"/>
    <n v="1"/>
    <n v="20.7"/>
    <n v="2345"/>
    <n v="0"/>
    <m/>
    <n v="0.69"/>
    <x v="34"/>
    <n v="0.8"/>
    <x v="6"/>
    <x v="0"/>
    <x v="28"/>
    <n v="0"/>
    <n v="0"/>
    <n v="2.6999999999999993"/>
  </r>
  <r>
    <n v="392"/>
    <x v="199"/>
    <n v="3.2"/>
    <n v="23.3"/>
    <n v="2022"/>
    <n v="0.6"/>
    <m/>
    <n v="0.68"/>
    <x v="34"/>
    <n v="0.8"/>
    <x v="6"/>
    <x v="0"/>
    <x v="28"/>
    <n v="0"/>
    <n v="0"/>
    <n v="5.3000000000000007"/>
  </r>
  <r>
    <n v="392"/>
    <x v="200"/>
    <n v="2.2999999999999998"/>
    <n v="21"/>
    <n v="1535"/>
    <n v="4.2"/>
    <m/>
    <n v="0.79"/>
    <x v="34"/>
    <n v="0.8"/>
    <x v="6"/>
    <x v="0"/>
    <x v="28"/>
    <n v="0"/>
    <n v="0"/>
    <n v="3"/>
  </r>
  <r>
    <n v="392"/>
    <x v="201"/>
    <n v="3.3"/>
    <n v="19.2"/>
    <n v="1881"/>
    <n v="2.5"/>
    <m/>
    <n v="0.76"/>
    <x v="34"/>
    <n v="0.8"/>
    <x v="6"/>
    <x v="0"/>
    <x v="29"/>
    <n v="0"/>
    <n v="0"/>
    <n v="1.1999999999999993"/>
  </r>
  <r>
    <n v="392"/>
    <x v="202"/>
    <n v="4.2"/>
    <n v="19.3"/>
    <n v="1848"/>
    <n v="0"/>
    <m/>
    <n v="0.73"/>
    <x v="34"/>
    <n v="0.8"/>
    <x v="6"/>
    <x v="0"/>
    <x v="29"/>
    <n v="0"/>
    <n v="0"/>
    <n v="1.3000000000000007"/>
  </r>
  <r>
    <n v="392"/>
    <x v="203"/>
    <n v="3"/>
    <n v="18.399999999999999"/>
    <n v="1158"/>
    <n v="0"/>
    <m/>
    <n v="0.79"/>
    <x v="34"/>
    <n v="0.8"/>
    <x v="6"/>
    <x v="0"/>
    <x v="29"/>
    <n v="0"/>
    <n v="0"/>
    <n v="0.39999999999999858"/>
  </r>
  <r>
    <n v="392"/>
    <x v="204"/>
    <n v="1.3"/>
    <n v="19.7"/>
    <n v="1885"/>
    <n v="0"/>
    <m/>
    <n v="0.75"/>
    <x v="34"/>
    <n v="0.8"/>
    <x v="6"/>
    <x v="0"/>
    <x v="29"/>
    <n v="0"/>
    <n v="0"/>
    <n v="1.6999999999999993"/>
  </r>
  <r>
    <n v="392"/>
    <x v="205"/>
    <n v="2.2000000000000002"/>
    <n v="18.7"/>
    <n v="1557"/>
    <n v="0.2"/>
    <m/>
    <n v="0.86"/>
    <x v="34"/>
    <n v="0.8"/>
    <x v="6"/>
    <x v="0"/>
    <x v="29"/>
    <n v="0"/>
    <n v="0"/>
    <n v="0.69999999999999929"/>
  </r>
  <r>
    <n v="392"/>
    <x v="206"/>
    <n v="2"/>
    <n v="20.6"/>
    <n v="1825"/>
    <n v="0"/>
    <m/>
    <n v="0.73"/>
    <x v="34"/>
    <n v="0.8"/>
    <x v="6"/>
    <x v="0"/>
    <x v="29"/>
    <n v="0"/>
    <n v="0"/>
    <n v="2.6000000000000014"/>
  </r>
  <r>
    <n v="392"/>
    <x v="207"/>
    <n v="2.6"/>
    <n v="18.100000000000001"/>
    <n v="1281"/>
    <n v="1.5"/>
    <m/>
    <n v="0.78"/>
    <x v="34"/>
    <n v="0.8"/>
    <x v="6"/>
    <x v="0"/>
    <x v="29"/>
    <n v="0"/>
    <n v="0"/>
    <n v="0.10000000000000142"/>
  </r>
  <r>
    <n v="392"/>
    <x v="208"/>
    <n v="2.9"/>
    <n v="16.8"/>
    <n v="1507"/>
    <n v="1.2"/>
    <m/>
    <n v="0.8"/>
    <x v="34"/>
    <n v="0.8"/>
    <x v="6"/>
    <x v="0"/>
    <x v="30"/>
    <n v="1.1999999999999993"/>
    <n v="0.95999999999999952"/>
    <n v="0"/>
  </r>
  <r>
    <n v="392"/>
    <x v="209"/>
    <n v="1.9"/>
    <n v="17.5"/>
    <n v="1554"/>
    <n v="6.1"/>
    <m/>
    <n v="0.76"/>
    <x v="34"/>
    <n v="0.8"/>
    <x v="6"/>
    <x v="0"/>
    <x v="30"/>
    <n v="0.5"/>
    <n v="0.4"/>
    <n v="0"/>
  </r>
  <r>
    <n v="392"/>
    <x v="210"/>
    <n v="2.9"/>
    <n v="17.8"/>
    <n v="2224"/>
    <n v="0"/>
    <m/>
    <n v="0.68"/>
    <x v="34"/>
    <n v="0.8"/>
    <x v="6"/>
    <x v="0"/>
    <x v="30"/>
    <n v="0.19999999999999929"/>
    <n v="0.15999999999999945"/>
    <n v="0"/>
  </r>
  <r>
    <n v="392"/>
    <x v="211"/>
    <n v="3.2"/>
    <n v="18"/>
    <n v="1172"/>
    <n v="4.5999999999999996"/>
    <m/>
    <n v="0.82"/>
    <x v="34"/>
    <n v="0.8"/>
    <x v="6"/>
    <x v="0"/>
    <x v="30"/>
    <n v="0"/>
    <n v="0"/>
    <n v="0"/>
  </r>
  <r>
    <n v="392"/>
    <x v="212"/>
    <n v="3.1"/>
    <n v="16.600000000000001"/>
    <n v="1544"/>
    <n v="9.6"/>
    <m/>
    <n v="0.85"/>
    <x v="34"/>
    <n v="0.8"/>
    <x v="7"/>
    <x v="0"/>
    <x v="30"/>
    <n v="1.3999999999999986"/>
    <n v="1.119999999999999"/>
    <n v="0"/>
  </r>
  <r>
    <n v="392"/>
    <x v="213"/>
    <n v="3.6"/>
    <n v="16.3"/>
    <n v="1451"/>
    <n v="3"/>
    <m/>
    <n v="0.83"/>
    <x v="34"/>
    <n v="0.8"/>
    <x v="7"/>
    <x v="0"/>
    <x v="30"/>
    <n v="1.6999999999999993"/>
    <n v="1.3599999999999994"/>
    <n v="0"/>
  </r>
  <r>
    <n v="392"/>
    <x v="214"/>
    <n v="4.0999999999999996"/>
    <n v="18.600000000000001"/>
    <n v="1910"/>
    <n v="0.8"/>
    <m/>
    <n v="0.71"/>
    <x v="34"/>
    <n v="0.8"/>
    <x v="7"/>
    <x v="0"/>
    <x v="30"/>
    <n v="0"/>
    <n v="0"/>
    <n v="0.60000000000000142"/>
  </r>
  <r>
    <n v="392"/>
    <x v="215"/>
    <n v="4.2"/>
    <n v="21.1"/>
    <n v="1712"/>
    <n v="0.1"/>
    <m/>
    <n v="0.75"/>
    <x v="34"/>
    <n v="0.8"/>
    <x v="7"/>
    <x v="0"/>
    <x v="31"/>
    <n v="0"/>
    <n v="0"/>
    <n v="3.1000000000000014"/>
  </r>
  <r>
    <n v="392"/>
    <x v="216"/>
    <n v="3.7"/>
    <n v="17.399999999999999"/>
    <n v="2103"/>
    <n v="1.7"/>
    <m/>
    <n v="0.7"/>
    <x v="34"/>
    <n v="0.8"/>
    <x v="7"/>
    <x v="0"/>
    <x v="31"/>
    <n v="0.60000000000000142"/>
    <n v="0.48000000000000115"/>
    <n v="0"/>
  </r>
  <r>
    <n v="392"/>
    <x v="217"/>
    <n v="1.9"/>
    <n v="16.7"/>
    <n v="1880"/>
    <n v="0"/>
    <m/>
    <n v="0.74"/>
    <x v="34"/>
    <n v="0.8"/>
    <x v="7"/>
    <x v="0"/>
    <x v="31"/>
    <n v="1.3000000000000007"/>
    <n v="1.0400000000000007"/>
    <n v="0"/>
  </r>
  <r>
    <n v="392"/>
    <x v="218"/>
    <n v="2.4"/>
    <n v="20.2"/>
    <n v="1961"/>
    <n v="0"/>
    <m/>
    <n v="0.59"/>
    <x v="34"/>
    <n v="0.8"/>
    <x v="7"/>
    <x v="0"/>
    <x v="31"/>
    <n v="0"/>
    <n v="0"/>
    <n v="2.1999999999999993"/>
  </r>
  <r>
    <n v="392"/>
    <x v="219"/>
    <n v="2.4"/>
    <n v="20"/>
    <n v="1364"/>
    <n v="0"/>
    <m/>
    <n v="0.7"/>
    <x v="34"/>
    <n v="0.8"/>
    <x v="7"/>
    <x v="0"/>
    <x v="31"/>
    <n v="0"/>
    <n v="0"/>
    <n v="2"/>
  </r>
  <r>
    <n v="392"/>
    <x v="220"/>
    <n v="2.2000000000000002"/>
    <n v="18.7"/>
    <n v="2343"/>
    <n v="0"/>
    <m/>
    <n v="0.72"/>
    <x v="34"/>
    <n v="0.8"/>
    <x v="7"/>
    <x v="0"/>
    <x v="31"/>
    <n v="0"/>
    <n v="0"/>
    <n v="0.69999999999999929"/>
  </r>
  <r>
    <n v="392"/>
    <x v="221"/>
    <n v="1.8"/>
    <n v="19.3"/>
    <n v="2346"/>
    <n v="0"/>
    <m/>
    <n v="0.66"/>
    <x v="34"/>
    <n v="0.8"/>
    <x v="7"/>
    <x v="0"/>
    <x v="31"/>
    <n v="0"/>
    <n v="0"/>
    <n v="1.3000000000000007"/>
  </r>
  <r>
    <n v="392"/>
    <x v="222"/>
    <n v="1.5"/>
    <n v="21.2"/>
    <n v="2446"/>
    <n v="0"/>
    <m/>
    <n v="0.61"/>
    <x v="34"/>
    <n v="0.8"/>
    <x v="7"/>
    <x v="0"/>
    <x v="32"/>
    <n v="0"/>
    <n v="0"/>
    <n v="3.1999999999999993"/>
  </r>
  <r>
    <n v="392"/>
    <x v="223"/>
    <n v="2.1"/>
    <n v="23"/>
    <n v="2130"/>
    <n v="0"/>
    <m/>
    <n v="0.63"/>
    <x v="34"/>
    <n v="0.8"/>
    <x v="7"/>
    <x v="0"/>
    <x v="32"/>
    <n v="0"/>
    <n v="0"/>
    <n v="5"/>
  </r>
  <r>
    <n v="392"/>
    <x v="224"/>
    <n v="1.7"/>
    <n v="25.1"/>
    <n v="2035"/>
    <n v="0"/>
    <m/>
    <n v="0.67"/>
    <x v="34"/>
    <n v="0.8"/>
    <x v="7"/>
    <x v="0"/>
    <x v="32"/>
    <n v="0"/>
    <n v="0"/>
    <n v="7.1000000000000014"/>
  </r>
  <r>
    <n v="392"/>
    <x v="225"/>
    <n v="2"/>
    <n v="25.5"/>
    <n v="1927"/>
    <n v="0"/>
    <m/>
    <n v="0.68"/>
    <x v="34"/>
    <n v="0.8"/>
    <x v="7"/>
    <x v="0"/>
    <x v="32"/>
    <n v="0"/>
    <n v="0"/>
    <n v="7.5"/>
  </r>
  <r>
    <n v="392"/>
    <x v="226"/>
    <n v="2.2999999999999998"/>
    <n v="22.5"/>
    <n v="2262"/>
    <n v="0"/>
    <m/>
    <n v="0.7"/>
    <x v="34"/>
    <n v="0.8"/>
    <x v="7"/>
    <x v="0"/>
    <x v="32"/>
    <n v="0"/>
    <n v="0"/>
    <n v="4.5"/>
  </r>
  <r>
    <n v="392"/>
    <x v="227"/>
    <n v="2.4"/>
    <n v="18.3"/>
    <n v="688"/>
    <n v="0"/>
    <m/>
    <n v="0.77"/>
    <x v="34"/>
    <n v="0.8"/>
    <x v="7"/>
    <x v="0"/>
    <x v="32"/>
    <n v="0"/>
    <n v="0"/>
    <n v="0.30000000000000071"/>
  </r>
  <r>
    <n v="392"/>
    <x v="228"/>
    <n v="1.7"/>
    <n v="16.100000000000001"/>
    <n v="1139"/>
    <n v="0"/>
    <m/>
    <n v="0.81"/>
    <x v="34"/>
    <n v="0.8"/>
    <x v="7"/>
    <x v="0"/>
    <x v="32"/>
    <n v="1.8999999999999986"/>
    <n v="1.5199999999999989"/>
    <n v="0"/>
  </r>
  <r>
    <n v="392"/>
    <x v="229"/>
    <n v="2"/>
    <n v="20.3"/>
    <n v="2211"/>
    <n v="0"/>
    <m/>
    <n v="0.65"/>
    <x v="34"/>
    <n v="0.8"/>
    <x v="7"/>
    <x v="0"/>
    <x v="33"/>
    <n v="0"/>
    <n v="0"/>
    <n v="2.3000000000000007"/>
  </r>
  <r>
    <n v="392"/>
    <x v="230"/>
    <n v="2.2000000000000002"/>
    <n v="21.2"/>
    <n v="2250"/>
    <n v="0"/>
    <m/>
    <n v="0.61"/>
    <x v="34"/>
    <n v="0.8"/>
    <x v="7"/>
    <x v="0"/>
    <x v="33"/>
    <n v="0"/>
    <n v="0"/>
    <n v="3.1999999999999993"/>
  </r>
  <r>
    <n v="392"/>
    <x v="231"/>
    <n v="2.5"/>
    <n v="18.100000000000001"/>
    <n v="1914"/>
    <n v="0"/>
    <m/>
    <n v="0.68"/>
    <x v="34"/>
    <n v="0.8"/>
    <x v="7"/>
    <x v="0"/>
    <x v="33"/>
    <n v="0"/>
    <n v="0"/>
    <n v="0.10000000000000142"/>
  </r>
  <r>
    <n v="392"/>
    <x v="232"/>
    <n v="3"/>
    <n v="16.8"/>
    <n v="1926"/>
    <n v="0"/>
    <m/>
    <n v="0.65"/>
    <x v="34"/>
    <n v="0.8"/>
    <x v="7"/>
    <x v="0"/>
    <x v="33"/>
    <n v="1.1999999999999993"/>
    <n v="0.95999999999999952"/>
    <n v="0"/>
  </r>
  <r>
    <n v="392"/>
    <x v="233"/>
    <n v="2.2000000000000002"/>
    <n v="15.3"/>
    <n v="878"/>
    <n v="0"/>
    <m/>
    <n v="0.7"/>
    <x v="34"/>
    <n v="0.8"/>
    <x v="7"/>
    <x v="0"/>
    <x v="33"/>
    <n v="2.6999999999999993"/>
    <n v="2.1599999999999997"/>
    <n v="0"/>
  </r>
  <r>
    <n v="392"/>
    <x v="234"/>
    <n v="2.2000000000000002"/>
    <n v="15"/>
    <n v="1480"/>
    <n v="0.7"/>
    <m/>
    <n v="0.71"/>
    <x v="34"/>
    <n v="0.8"/>
    <x v="7"/>
    <x v="0"/>
    <x v="33"/>
    <n v="3"/>
    <n v="2.4000000000000004"/>
    <n v="0"/>
  </r>
  <r>
    <n v="392"/>
    <x v="235"/>
    <n v="1"/>
    <n v="14.2"/>
    <n v="1983"/>
    <n v="0"/>
    <m/>
    <n v="0.68"/>
    <x v="34"/>
    <n v="0.8"/>
    <x v="7"/>
    <x v="0"/>
    <x v="33"/>
    <n v="3.8000000000000007"/>
    <n v="3.0400000000000009"/>
    <n v="0"/>
  </r>
  <r>
    <n v="392"/>
    <x v="236"/>
    <n v="1.2"/>
    <n v="15.3"/>
    <n v="2021"/>
    <n v="0"/>
    <m/>
    <n v="0.69"/>
    <x v="34"/>
    <n v="0.8"/>
    <x v="7"/>
    <x v="0"/>
    <x v="34"/>
    <n v="2.6999999999999993"/>
    <n v="2.1599999999999997"/>
    <n v="0"/>
  </r>
  <r>
    <n v="392"/>
    <x v="237"/>
    <n v="2.1"/>
    <n v="19.8"/>
    <n v="1593"/>
    <n v="0"/>
    <m/>
    <n v="0.6"/>
    <x v="34"/>
    <n v="0.8"/>
    <x v="7"/>
    <x v="0"/>
    <x v="34"/>
    <n v="0"/>
    <n v="0"/>
    <n v="1.8000000000000007"/>
  </r>
  <r>
    <n v="392"/>
    <x v="238"/>
    <n v="1.9"/>
    <n v="19.8"/>
    <n v="1415"/>
    <n v="0"/>
    <m/>
    <n v="0.71"/>
    <x v="34"/>
    <n v="0.8"/>
    <x v="7"/>
    <x v="0"/>
    <x v="34"/>
    <n v="0"/>
    <n v="0"/>
    <n v="1.8000000000000007"/>
  </r>
  <r>
    <n v="392"/>
    <x v="239"/>
    <n v="2.4"/>
    <n v="18.7"/>
    <n v="1353"/>
    <n v="3.6"/>
    <m/>
    <n v="0.76"/>
    <x v="34"/>
    <n v="0.8"/>
    <x v="7"/>
    <x v="0"/>
    <x v="34"/>
    <n v="0"/>
    <n v="0"/>
    <n v="0.69999999999999929"/>
  </r>
  <r>
    <n v="392"/>
    <x v="240"/>
    <n v="3.4"/>
    <n v="17.2"/>
    <n v="1513"/>
    <n v="1.5"/>
    <m/>
    <n v="0.76"/>
    <x v="34"/>
    <n v="0.8"/>
    <x v="7"/>
    <x v="0"/>
    <x v="34"/>
    <n v="0.80000000000000071"/>
    <n v="0.64000000000000057"/>
    <n v="0"/>
  </r>
  <r>
    <n v="392"/>
    <x v="241"/>
    <n v="3.6"/>
    <n v="18.100000000000001"/>
    <n v="1619"/>
    <n v="0"/>
    <m/>
    <n v="0.71"/>
    <x v="34"/>
    <n v="0.8"/>
    <x v="7"/>
    <x v="0"/>
    <x v="34"/>
    <n v="0"/>
    <n v="0"/>
    <n v="0.10000000000000142"/>
  </r>
  <r>
    <n v="392"/>
    <x v="242"/>
    <n v="2.9"/>
    <n v="19.5"/>
    <n v="1181"/>
    <n v="4.5999999999999996"/>
    <m/>
    <n v="0.8"/>
    <x v="34"/>
    <n v="0.8"/>
    <x v="7"/>
    <x v="0"/>
    <x v="34"/>
    <n v="0"/>
    <n v="0"/>
    <n v="1.5"/>
  </r>
  <r>
    <n v="392"/>
    <x v="243"/>
    <n v="2.6"/>
    <n v="18.399999999999999"/>
    <n v="1210"/>
    <n v="6.1"/>
    <m/>
    <n v="0.78"/>
    <x v="34"/>
    <n v="0.8"/>
    <x v="8"/>
    <x v="0"/>
    <x v="35"/>
    <n v="0"/>
    <n v="0"/>
    <n v="0.39999999999999858"/>
  </r>
  <r>
    <n v="392"/>
    <x v="244"/>
    <n v="3.5"/>
    <n v="17.8"/>
    <n v="1752"/>
    <n v="0"/>
    <m/>
    <n v="0.68"/>
    <x v="34"/>
    <n v="0.8"/>
    <x v="8"/>
    <x v="0"/>
    <x v="35"/>
    <n v="0.19999999999999929"/>
    <n v="0.15999999999999945"/>
    <n v="0"/>
  </r>
  <r>
    <n v="392"/>
    <x v="245"/>
    <n v="4.9000000000000004"/>
    <n v="19.7"/>
    <n v="878"/>
    <n v="8.6"/>
    <m/>
    <n v="0.76"/>
    <x v="34"/>
    <n v="0.8"/>
    <x v="8"/>
    <x v="0"/>
    <x v="35"/>
    <n v="0"/>
    <n v="0"/>
    <n v="1.6999999999999993"/>
  </r>
  <r>
    <n v="392"/>
    <x v="246"/>
    <n v="3.4"/>
    <n v="18.8"/>
    <n v="1531"/>
    <n v="0"/>
    <m/>
    <n v="0.72"/>
    <x v="34"/>
    <n v="0.8"/>
    <x v="8"/>
    <x v="0"/>
    <x v="35"/>
    <n v="0"/>
    <n v="0"/>
    <n v="0.80000000000000071"/>
  </r>
  <r>
    <n v="392"/>
    <x v="247"/>
    <n v="2.4"/>
    <n v="15.6"/>
    <n v="1647"/>
    <n v="2.6"/>
    <m/>
    <n v="0.82"/>
    <x v="34"/>
    <n v="0.8"/>
    <x v="8"/>
    <x v="0"/>
    <x v="35"/>
    <n v="2.4000000000000004"/>
    <n v="1.9200000000000004"/>
    <n v="0"/>
  </r>
  <r>
    <n v="392"/>
    <x v="248"/>
    <n v="1.7"/>
    <n v="16"/>
    <n v="1843"/>
    <n v="0"/>
    <m/>
    <n v="0.74"/>
    <x v="34"/>
    <n v="0.8"/>
    <x v="8"/>
    <x v="0"/>
    <x v="35"/>
    <n v="2"/>
    <n v="1.6"/>
    <n v="0"/>
  </r>
  <r>
    <n v="392"/>
    <x v="249"/>
    <n v="3.6"/>
    <n v="19.899999999999999"/>
    <n v="1935"/>
    <n v="0"/>
    <m/>
    <n v="0.62"/>
    <x v="34"/>
    <n v="0.8"/>
    <x v="8"/>
    <x v="0"/>
    <x v="35"/>
    <n v="0"/>
    <n v="0"/>
    <n v="1.8999999999999986"/>
  </r>
  <r>
    <n v="392"/>
    <x v="250"/>
    <n v="2.1"/>
    <n v="19.399999999999999"/>
    <n v="1053"/>
    <n v="2.2000000000000002"/>
    <m/>
    <n v="0.77"/>
    <x v="34"/>
    <n v="0.8"/>
    <x v="8"/>
    <x v="0"/>
    <x v="36"/>
    <n v="0"/>
    <n v="0"/>
    <n v="1.3999999999999986"/>
  </r>
  <r>
    <n v="392"/>
    <x v="251"/>
    <n v="1.7"/>
    <n v="13.4"/>
    <n v="444"/>
    <n v="43.4"/>
    <m/>
    <n v="0.94"/>
    <x v="34"/>
    <n v="0.8"/>
    <x v="8"/>
    <x v="0"/>
    <x v="36"/>
    <n v="4.5999999999999996"/>
    <n v="3.6799999999999997"/>
    <n v="0"/>
  </r>
  <r>
    <n v="392"/>
    <x v="252"/>
    <n v="2.5"/>
    <n v="15.5"/>
    <n v="1527"/>
    <n v="0"/>
    <m/>
    <n v="0.79"/>
    <x v="34"/>
    <n v="0.8"/>
    <x v="8"/>
    <x v="0"/>
    <x v="36"/>
    <n v="2.5"/>
    <n v="2"/>
    <n v="0"/>
  </r>
  <r>
    <n v="392"/>
    <x v="253"/>
    <n v="4.4000000000000004"/>
    <n v="16"/>
    <n v="1225"/>
    <n v="0.2"/>
    <m/>
    <n v="0.75"/>
    <x v="34"/>
    <n v="0.8"/>
    <x v="8"/>
    <x v="0"/>
    <x v="36"/>
    <n v="2"/>
    <n v="1.6"/>
    <n v="0"/>
  </r>
  <r>
    <n v="392"/>
    <x v="254"/>
    <n v="3.6"/>
    <n v="14.3"/>
    <n v="1337"/>
    <n v="-0.1"/>
    <m/>
    <n v="0.74"/>
    <x v="34"/>
    <n v="0.8"/>
    <x v="8"/>
    <x v="0"/>
    <x v="36"/>
    <n v="3.6999999999999993"/>
    <n v="2.9599999999999995"/>
    <n v="0"/>
  </r>
  <r>
    <n v="392"/>
    <x v="255"/>
    <n v="3.7"/>
    <n v="14.7"/>
    <n v="1267"/>
    <n v="4.9000000000000004"/>
    <m/>
    <n v="0.81"/>
    <x v="34"/>
    <n v="0.8"/>
    <x v="8"/>
    <x v="0"/>
    <x v="36"/>
    <n v="3.3000000000000007"/>
    <n v="2.6400000000000006"/>
    <n v="0"/>
  </r>
  <r>
    <n v="392"/>
    <x v="256"/>
    <n v="3"/>
    <n v="15"/>
    <n v="1530"/>
    <n v="6.2"/>
    <m/>
    <n v="0.79"/>
    <x v="34"/>
    <n v="0.8"/>
    <x v="8"/>
    <x v="0"/>
    <x v="36"/>
    <n v="3"/>
    <n v="2.4000000000000004"/>
    <n v="0"/>
  </r>
  <r>
    <n v="392"/>
    <x v="257"/>
    <n v="6.6"/>
    <n v="16.8"/>
    <n v="1377"/>
    <n v="2.7"/>
    <m/>
    <n v="0.74"/>
    <x v="34"/>
    <n v="0.8"/>
    <x v="8"/>
    <x v="0"/>
    <x v="37"/>
    <n v="1.1999999999999993"/>
    <n v="0.95999999999999952"/>
    <n v="0"/>
  </r>
  <r>
    <n v="392"/>
    <x v="258"/>
    <n v="6"/>
    <n v="15.1"/>
    <n v="1035"/>
    <n v="0.1"/>
    <m/>
    <n v="0.72"/>
    <x v="34"/>
    <n v="0.8"/>
    <x v="8"/>
    <x v="0"/>
    <x v="37"/>
    <n v="2.9000000000000004"/>
    <n v="2.3200000000000003"/>
    <n v="0"/>
  </r>
  <r>
    <n v="392"/>
    <x v="259"/>
    <n v="3.2"/>
    <n v="15.3"/>
    <n v="584"/>
    <n v="0.1"/>
    <m/>
    <n v="0.78"/>
    <x v="34"/>
    <n v="0.8"/>
    <x v="8"/>
    <x v="0"/>
    <x v="37"/>
    <n v="2.6999999999999993"/>
    <n v="2.1599999999999997"/>
    <n v="0"/>
  </r>
  <r>
    <n v="392"/>
    <x v="260"/>
    <n v="3.6"/>
    <n v="17.8"/>
    <n v="921"/>
    <n v="0"/>
    <m/>
    <n v="0.8"/>
    <x v="34"/>
    <n v="0.8"/>
    <x v="8"/>
    <x v="0"/>
    <x v="37"/>
    <n v="0.19999999999999929"/>
    <n v="0.15999999999999945"/>
    <n v="0"/>
  </r>
  <r>
    <n v="392"/>
    <x v="261"/>
    <n v="2.1"/>
    <n v="18.7"/>
    <n v="1591"/>
    <n v="0"/>
    <m/>
    <n v="0.78"/>
    <x v="34"/>
    <n v="0.8"/>
    <x v="8"/>
    <x v="0"/>
    <x v="37"/>
    <n v="0"/>
    <n v="0"/>
    <n v="0.69999999999999929"/>
  </r>
  <r>
    <n v="392"/>
    <x v="262"/>
    <n v="2.8"/>
    <n v="20.5"/>
    <n v="863"/>
    <n v="0"/>
    <m/>
    <n v="0.75"/>
    <x v="34"/>
    <n v="0.8"/>
    <x v="8"/>
    <x v="0"/>
    <x v="37"/>
    <n v="0"/>
    <n v="0"/>
    <n v="2.5"/>
  </r>
  <r>
    <n v="392"/>
    <x v="263"/>
    <n v="3"/>
    <n v="14"/>
    <n v="596"/>
    <n v="2.7"/>
    <m/>
    <n v="0.81"/>
    <x v="34"/>
    <n v="0.8"/>
    <x v="8"/>
    <x v="0"/>
    <x v="37"/>
    <n v="4"/>
    <n v="3.2"/>
    <n v="0"/>
  </r>
  <r>
    <n v="392"/>
    <x v="264"/>
    <n v="2.8"/>
    <n v="12.1"/>
    <n v="1414"/>
    <n v="0"/>
    <m/>
    <n v="0.73"/>
    <x v="34"/>
    <n v="0.8"/>
    <x v="8"/>
    <x v="0"/>
    <x v="38"/>
    <n v="5.9"/>
    <n v="4.7200000000000006"/>
    <n v="0"/>
  </r>
  <r>
    <n v="392"/>
    <x v="265"/>
    <n v="2.5"/>
    <n v="12.3"/>
    <n v="1412"/>
    <n v="0"/>
    <m/>
    <n v="0.74"/>
    <x v="34"/>
    <n v="0.8"/>
    <x v="8"/>
    <x v="0"/>
    <x v="38"/>
    <n v="5.6999999999999993"/>
    <n v="4.5599999999999996"/>
    <n v="0"/>
  </r>
  <r>
    <n v="392"/>
    <x v="266"/>
    <n v="3.5"/>
    <n v="11.8"/>
    <n v="1016"/>
    <n v="0"/>
    <m/>
    <n v="0.64"/>
    <x v="34"/>
    <n v="0.8"/>
    <x v="8"/>
    <x v="0"/>
    <x v="38"/>
    <n v="6.1999999999999993"/>
    <n v="4.96"/>
    <n v="0"/>
  </r>
  <r>
    <n v="392"/>
    <x v="267"/>
    <n v="3.9"/>
    <n v="10.4"/>
    <n v="244"/>
    <n v="-0.1"/>
    <m/>
    <n v="0.72"/>
    <x v="34"/>
    <n v="0.8"/>
    <x v="8"/>
    <x v="0"/>
    <x v="38"/>
    <n v="7.6"/>
    <n v="6.08"/>
    <n v="0"/>
  </r>
  <r>
    <n v="392"/>
    <x v="268"/>
    <n v="2.2999999999999998"/>
    <n v="12.1"/>
    <n v="968"/>
    <n v="0.1"/>
    <m/>
    <n v="0.8"/>
    <x v="34"/>
    <n v="0.8"/>
    <x v="8"/>
    <x v="0"/>
    <x v="38"/>
    <n v="5.9"/>
    <n v="4.7200000000000006"/>
    <n v="0"/>
  </r>
  <r>
    <n v="392"/>
    <x v="269"/>
    <n v="1.4"/>
    <n v="12"/>
    <n v="740"/>
    <n v="0"/>
    <m/>
    <n v="0.87"/>
    <x v="34"/>
    <n v="0.8"/>
    <x v="8"/>
    <x v="0"/>
    <x v="38"/>
    <n v="6"/>
    <n v="4.8000000000000007"/>
    <n v="0"/>
  </r>
  <r>
    <n v="392"/>
    <x v="270"/>
    <n v="0.7"/>
    <n v="11.6"/>
    <n v="1329"/>
    <n v="0"/>
    <m/>
    <n v="0.85"/>
    <x v="34"/>
    <n v="0.8"/>
    <x v="8"/>
    <x v="0"/>
    <x v="38"/>
    <n v="6.4"/>
    <n v="5.120000000000001"/>
    <n v="0"/>
  </r>
  <r>
    <n v="392"/>
    <x v="271"/>
    <n v="1.3"/>
    <n v="12.8"/>
    <n v="1141"/>
    <n v="0"/>
    <m/>
    <n v="0.83"/>
    <x v="34"/>
    <n v="0.8"/>
    <x v="8"/>
    <x v="0"/>
    <x v="39"/>
    <n v="5.1999999999999993"/>
    <n v="4.1599999999999993"/>
    <n v="0"/>
  </r>
  <r>
    <n v="392"/>
    <x v="272"/>
    <n v="1.3"/>
    <n v="11.1"/>
    <n v="1138"/>
    <n v="0"/>
    <m/>
    <n v="0.91"/>
    <x v="34"/>
    <n v="0.8"/>
    <x v="8"/>
    <x v="0"/>
    <x v="39"/>
    <n v="6.9"/>
    <n v="5.5200000000000005"/>
    <n v="0"/>
  </r>
  <r>
    <n v="392"/>
    <x v="273"/>
    <n v="1.3"/>
    <n v="9.6"/>
    <n v="1358"/>
    <n v="0"/>
    <m/>
    <n v="0.8"/>
    <x v="34"/>
    <n v="1"/>
    <x v="9"/>
    <x v="0"/>
    <x v="39"/>
    <n v="8.4"/>
    <n v="8.4"/>
    <n v="0"/>
  </r>
  <r>
    <n v="392"/>
    <x v="274"/>
    <n v="2.6"/>
    <n v="11.3"/>
    <n v="1316"/>
    <n v="0"/>
    <m/>
    <n v="0.68"/>
    <x v="34"/>
    <n v="1"/>
    <x v="9"/>
    <x v="0"/>
    <x v="39"/>
    <n v="6.6999999999999993"/>
    <n v="6.6999999999999993"/>
    <n v="0"/>
  </r>
  <r>
    <n v="392"/>
    <x v="275"/>
    <n v="3.8"/>
    <n v="11.4"/>
    <n v="385"/>
    <n v="3.6"/>
    <m/>
    <n v="0.74"/>
    <x v="34"/>
    <n v="1"/>
    <x v="9"/>
    <x v="0"/>
    <x v="39"/>
    <n v="6.6"/>
    <n v="6.6"/>
    <n v="0"/>
  </r>
  <r>
    <n v="392"/>
    <x v="276"/>
    <n v="6.5"/>
    <n v="13.2"/>
    <n v="862"/>
    <n v="14.8"/>
    <m/>
    <n v="0.78"/>
    <x v="34"/>
    <n v="1"/>
    <x v="9"/>
    <x v="0"/>
    <x v="39"/>
    <n v="4.8000000000000007"/>
    <n v="4.8000000000000007"/>
    <n v="0"/>
  </r>
  <r>
    <n v="392"/>
    <x v="277"/>
    <n v="4.5999999999999996"/>
    <n v="11.1"/>
    <n v="576"/>
    <n v="3.9"/>
    <m/>
    <n v="0.82"/>
    <x v="34"/>
    <n v="1"/>
    <x v="9"/>
    <x v="0"/>
    <x v="39"/>
    <n v="6.9"/>
    <n v="6.9"/>
    <n v="0"/>
  </r>
  <r>
    <n v="392"/>
    <x v="278"/>
    <n v="3.1"/>
    <n v="12.4"/>
    <n v="265"/>
    <n v="0.9"/>
    <m/>
    <n v="0.91"/>
    <x v="34"/>
    <n v="1"/>
    <x v="9"/>
    <x v="0"/>
    <x v="40"/>
    <n v="5.6"/>
    <n v="5.6"/>
    <n v="0"/>
  </r>
  <r>
    <n v="392"/>
    <x v="279"/>
    <n v="2.2999999999999998"/>
    <n v="14.4"/>
    <n v="364"/>
    <n v="-0.1"/>
    <m/>
    <n v="0.91"/>
    <x v="34"/>
    <n v="1"/>
    <x v="9"/>
    <x v="0"/>
    <x v="40"/>
    <n v="3.5999999999999996"/>
    <n v="3.5999999999999996"/>
    <n v="0"/>
  </r>
  <r>
    <n v="392"/>
    <x v="280"/>
    <n v="1.7"/>
    <n v="14.1"/>
    <n v="456"/>
    <n v="0.1"/>
    <m/>
    <n v="0.89"/>
    <x v="34"/>
    <n v="1"/>
    <x v="9"/>
    <x v="0"/>
    <x v="40"/>
    <n v="3.9000000000000004"/>
    <n v="3.9000000000000004"/>
    <n v="0"/>
  </r>
  <r>
    <n v="392"/>
    <x v="281"/>
    <n v="2"/>
    <n v="13.2"/>
    <n v="753"/>
    <n v="-0.1"/>
    <m/>
    <n v="0.83"/>
    <x v="34"/>
    <n v="1"/>
    <x v="9"/>
    <x v="0"/>
    <x v="40"/>
    <n v="4.8000000000000007"/>
    <n v="4.8000000000000007"/>
    <n v="0"/>
  </r>
  <r>
    <n v="392"/>
    <x v="282"/>
    <n v="1.9"/>
    <n v="14.7"/>
    <n v="673"/>
    <n v="0"/>
    <m/>
    <n v="0.85"/>
    <x v="34"/>
    <n v="1"/>
    <x v="9"/>
    <x v="0"/>
    <x v="40"/>
    <n v="3.3000000000000007"/>
    <n v="3.3000000000000007"/>
    <n v="0"/>
  </r>
  <r>
    <n v="392"/>
    <x v="283"/>
    <n v="1.1000000000000001"/>
    <n v="14"/>
    <n v="240"/>
    <n v="0"/>
    <m/>
    <n v="0.88"/>
    <x v="34"/>
    <n v="1"/>
    <x v="9"/>
    <x v="0"/>
    <x v="40"/>
    <n v="4"/>
    <n v="4"/>
    <n v="0"/>
  </r>
  <r>
    <n v="392"/>
    <x v="284"/>
    <n v="1.3"/>
    <n v="14"/>
    <n v="553"/>
    <n v="0"/>
    <m/>
    <n v="0.87"/>
    <x v="34"/>
    <n v="1"/>
    <x v="9"/>
    <x v="0"/>
    <x v="40"/>
    <n v="4"/>
    <n v="4"/>
    <n v="0"/>
  </r>
  <r>
    <n v="392"/>
    <x v="285"/>
    <n v="1.4"/>
    <n v="12.8"/>
    <n v="349"/>
    <n v="-0.1"/>
    <m/>
    <n v="0.92"/>
    <x v="34"/>
    <n v="1"/>
    <x v="9"/>
    <x v="0"/>
    <x v="41"/>
    <n v="5.1999999999999993"/>
    <n v="5.1999999999999993"/>
    <n v="0"/>
  </r>
  <r>
    <n v="392"/>
    <x v="286"/>
    <n v="1.2"/>
    <n v="11.8"/>
    <n v="322"/>
    <n v="0.1"/>
    <m/>
    <n v="0.95"/>
    <x v="34"/>
    <n v="1"/>
    <x v="9"/>
    <x v="0"/>
    <x v="41"/>
    <n v="6.1999999999999993"/>
    <n v="6.1999999999999993"/>
    <n v="0"/>
  </r>
  <r>
    <n v="392"/>
    <x v="287"/>
    <n v="1"/>
    <n v="11.7"/>
    <n v="339"/>
    <n v="0.3"/>
    <m/>
    <n v="0.92"/>
    <x v="34"/>
    <n v="1"/>
    <x v="9"/>
    <x v="0"/>
    <x v="41"/>
    <n v="6.3000000000000007"/>
    <n v="6.3000000000000007"/>
    <n v="0"/>
  </r>
  <r>
    <n v="392"/>
    <x v="288"/>
    <n v="1.3"/>
    <n v="11.9"/>
    <n v="594"/>
    <n v="-0.1"/>
    <m/>
    <n v="0.89"/>
    <x v="34"/>
    <n v="1"/>
    <x v="9"/>
    <x v="0"/>
    <x v="41"/>
    <n v="6.1"/>
    <n v="6.1"/>
    <n v="0"/>
  </r>
  <r>
    <n v="392"/>
    <x v="289"/>
    <n v="1.5"/>
    <n v="11.6"/>
    <n v="414"/>
    <n v="0"/>
    <m/>
    <n v="0.88"/>
    <x v="34"/>
    <n v="1"/>
    <x v="9"/>
    <x v="0"/>
    <x v="41"/>
    <n v="6.4"/>
    <n v="6.4"/>
    <n v="0"/>
  </r>
  <r>
    <n v="392"/>
    <x v="290"/>
    <n v="2.1"/>
    <n v="9.9"/>
    <n v="779"/>
    <n v="0"/>
    <m/>
    <n v="0.79"/>
    <x v="34"/>
    <n v="1"/>
    <x v="9"/>
    <x v="0"/>
    <x v="41"/>
    <n v="8.1"/>
    <n v="8.1"/>
    <n v="0"/>
  </r>
  <r>
    <n v="392"/>
    <x v="291"/>
    <n v="2.9"/>
    <n v="10.3"/>
    <n v="643"/>
    <n v="0.9"/>
    <m/>
    <n v="0.78"/>
    <x v="34"/>
    <n v="1"/>
    <x v="9"/>
    <x v="0"/>
    <x v="41"/>
    <n v="7.6999999999999993"/>
    <n v="7.6999999999999993"/>
    <n v="0"/>
  </r>
  <r>
    <n v="392"/>
    <x v="292"/>
    <n v="3.8"/>
    <n v="14.6"/>
    <n v="437"/>
    <n v="3.1"/>
    <m/>
    <n v="0.84"/>
    <x v="34"/>
    <n v="1"/>
    <x v="9"/>
    <x v="0"/>
    <x v="42"/>
    <n v="3.4000000000000004"/>
    <n v="3.4000000000000004"/>
    <n v="0"/>
  </r>
  <r>
    <n v="392"/>
    <x v="293"/>
    <n v="4.3"/>
    <n v="13.3"/>
    <n v="368"/>
    <n v="1.3"/>
    <m/>
    <n v="0.86"/>
    <x v="34"/>
    <n v="1"/>
    <x v="9"/>
    <x v="0"/>
    <x v="42"/>
    <n v="4.6999999999999993"/>
    <n v="4.6999999999999993"/>
    <n v="0"/>
  </r>
  <r>
    <n v="392"/>
    <x v="294"/>
    <n v="2.2999999999999998"/>
    <n v="12.7"/>
    <n v="534"/>
    <n v="0"/>
    <m/>
    <n v="0.87"/>
    <x v="34"/>
    <n v="1"/>
    <x v="9"/>
    <x v="0"/>
    <x v="42"/>
    <n v="5.3000000000000007"/>
    <n v="5.3000000000000007"/>
    <n v="0"/>
  </r>
  <r>
    <n v="392"/>
    <x v="295"/>
    <n v="6.4"/>
    <n v="12.1"/>
    <n v="311"/>
    <n v="15"/>
    <m/>
    <n v="0.84"/>
    <x v="34"/>
    <n v="1"/>
    <x v="9"/>
    <x v="0"/>
    <x v="42"/>
    <n v="5.9"/>
    <n v="5.9"/>
    <n v="0"/>
  </r>
  <r>
    <n v="392"/>
    <x v="296"/>
    <n v="5.8"/>
    <n v="9.1999999999999993"/>
    <n v="675"/>
    <n v="0.4"/>
    <m/>
    <n v="0.78"/>
    <x v="34"/>
    <n v="1"/>
    <x v="9"/>
    <x v="0"/>
    <x v="42"/>
    <n v="8.8000000000000007"/>
    <n v="8.8000000000000007"/>
    <n v="0"/>
  </r>
  <r>
    <n v="392"/>
    <x v="297"/>
    <n v="4.7"/>
    <n v="9.1"/>
    <n v="255"/>
    <n v="4.5999999999999996"/>
    <m/>
    <n v="0.87"/>
    <x v="34"/>
    <n v="1"/>
    <x v="9"/>
    <x v="0"/>
    <x v="42"/>
    <n v="8.9"/>
    <n v="8.9"/>
    <n v="0"/>
  </r>
  <r>
    <n v="392"/>
    <x v="298"/>
    <n v="5.7"/>
    <n v="7.6"/>
    <n v="511"/>
    <n v="0.9"/>
    <m/>
    <n v="0.78"/>
    <x v="34"/>
    <n v="1"/>
    <x v="9"/>
    <x v="0"/>
    <x v="42"/>
    <n v="10.4"/>
    <n v="10.4"/>
    <n v="0"/>
  </r>
  <r>
    <n v="392"/>
    <x v="299"/>
    <n v="4.9000000000000004"/>
    <n v="9"/>
    <n v="390"/>
    <n v="13.1"/>
    <m/>
    <n v="0.89"/>
    <x v="34"/>
    <n v="1"/>
    <x v="9"/>
    <x v="0"/>
    <x v="43"/>
    <n v="9"/>
    <n v="9"/>
    <n v="0"/>
  </r>
  <r>
    <n v="392"/>
    <x v="300"/>
    <n v="4.3"/>
    <n v="10.5"/>
    <n v="361"/>
    <n v="2.1"/>
    <m/>
    <n v="0.87"/>
    <x v="34"/>
    <n v="1"/>
    <x v="9"/>
    <x v="0"/>
    <x v="43"/>
    <n v="7.5"/>
    <n v="7.5"/>
    <n v="0"/>
  </r>
  <r>
    <n v="392"/>
    <x v="301"/>
    <n v="2.6"/>
    <n v="11.9"/>
    <n v="327"/>
    <n v="6.9"/>
    <m/>
    <n v="0.86"/>
    <x v="34"/>
    <n v="1"/>
    <x v="9"/>
    <x v="0"/>
    <x v="43"/>
    <n v="6.1"/>
    <n v="6.1"/>
    <n v="0"/>
  </r>
  <r>
    <n v="392"/>
    <x v="302"/>
    <n v="3.5"/>
    <n v="9.1999999999999993"/>
    <n v="687"/>
    <n v="0.1"/>
    <m/>
    <n v="0.84"/>
    <x v="34"/>
    <n v="1"/>
    <x v="9"/>
    <x v="0"/>
    <x v="43"/>
    <n v="8.8000000000000007"/>
    <n v="8.8000000000000007"/>
    <n v="0"/>
  </r>
  <r>
    <n v="392"/>
    <x v="303"/>
    <n v="2.6"/>
    <n v="9.3000000000000007"/>
    <n v="372"/>
    <n v="0"/>
    <m/>
    <n v="0.84"/>
    <x v="34"/>
    <n v="1"/>
    <x v="9"/>
    <x v="0"/>
    <x v="43"/>
    <n v="8.6999999999999993"/>
    <n v="8.6999999999999993"/>
    <n v="0"/>
  </r>
  <r>
    <n v="392"/>
    <x v="304"/>
    <n v="3.3"/>
    <n v="11.5"/>
    <n v="128"/>
    <n v="6.4"/>
    <m/>
    <n v="0.9"/>
    <x v="34"/>
    <n v="1.1000000000000001"/>
    <x v="10"/>
    <x v="0"/>
    <x v="43"/>
    <n v="6.5"/>
    <n v="7.15"/>
    <n v="0"/>
  </r>
  <r>
    <n v="392"/>
    <x v="305"/>
    <n v="3.3"/>
    <n v="10.7"/>
    <n v="523"/>
    <n v="0.4"/>
    <m/>
    <n v="0.85"/>
    <x v="34"/>
    <n v="1.1000000000000001"/>
    <x v="10"/>
    <x v="0"/>
    <x v="43"/>
    <n v="7.3000000000000007"/>
    <n v="8.0300000000000011"/>
    <n v="0"/>
  </r>
  <r>
    <n v="392"/>
    <x v="306"/>
    <n v="3.7"/>
    <n v="10"/>
    <n v="455"/>
    <n v="-0.1"/>
    <m/>
    <n v="0.85"/>
    <x v="34"/>
    <n v="1.1000000000000001"/>
    <x v="10"/>
    <x v="0"/>
    <x v="44"/>
    <n v="8"/>
    <n v="8.8000000000000007"/>
    <n v="0"/>
  </r>
  <r>
    <n v="392"/>
    <x v="307"/>
    <n v="3.7"/>
    <n v="13.2"/>
    <n v="612"/>
    <n v="0"/>
    <m/>
    <n v="0.76"/>
    <x v="34"/>
    <n v="1.1000000000000001"/>
    <x v="10"/>
    <x v="0"/>
    <x v="44"/>
    <n v="4.8000000000000007"/>
    <n v="5.2800000000000011"/>
    <n v="0"/>
  </r>
  <r>
    <n v="392"/>
    <x v="308"/>
    <n v="2.5"/>
    <n v="11.3"/>
    <n v="646"/>
    <n v="0"/>
    <m/>
    <n v="0.74"/>
    <x v="34"/>
    <n v="1.1000000000000001"/>
    <x v="10"/>
    <x v="0"/>
    <x v="44"/>
    <n v="6.6999999999999993"/>
    <n v="7.37"/>
    <n v="0"/>
  </r>
  <r>
    <n v="392"/>
    <x v="309"/>
    <n v="1.9"/>
    <n v="9.8000000000000007"/>
    <n v="560"/>
    <n v="0"/>
    <m/>
    <n v="0.8"/>
    <x v="34"/>
    <n v="1.1000000000000001"/>
    <x v="10"/>
    <x v="0"/>
    <x v="44"/>
    <n v="8.1999999999999993"/>
    <n v="9.02"/>
    <n v="0"/>
  </r>
  <r>
    <n v="392"/>
    <x v="310"/>
    <n v="1.3"/>
    <n v="8.4"/>
    <n v="650"/>
    <n v="0"/>
    <m/>
    <n v="0.9"/>
    <x v="34"/>
    <n v="1.1000000000000001"/>
    <x v="10"/>
    <x v="0"/>
    <x v="44"/>
    <n v="9.6"/>
    <n v="10.56"/>
    <n v="0"/>
  </r>
  <r>
    <n v="392"/>
    <x v="311"/>
    <n v="1.3"/>
    <n v="8.1"/>
    <n v="573"/>
    <n v="0"/>
    <m/>
    <n v="0.92"/>
    <x v="34"/>
    <n v="1.1000000000000001"/>
    <x v="10"/>
    <x v="0"/>
    <x v="44"/>
    <n v="9.9"/>
    <n v="10.89"/>
    <n v="0"/>
  </r>
  <r>
    <n v="392"/>
    <x v="312"/>
    <n v="1.7"/>
    <n v="9.6999999999999993"/>
    <n v="339"/>
    <n v="0"/>
    <m/>
    <n v="0.93"/>
    <x v="34"/>
    <n v="1.1000000000000001"/>
    <x v="10"/>
    <x v="0"/>
    <x v="44"/>
    <n v="8.3000000000000007"/>
    <n v="9.1300000000000008"/>
    <n v="0"/>
  </r>
  <r>
    <n v="392"/>
    <x v="313"/>
    <n v="2.8"/>
    <n v="7.7"/>
    <n v="481"/>
    <n v="3.2"/>
    <m/>
    <n v="0.88"/>
    <x v="34"/>
    <n v="1.1000000000000001"/>
    <x v="10"/>
    <x v="0"/>
    <x v="45"/>
    <n v="10.3"/>
    <n v="11.330000000000002"/>
    <n v="0"/>
  </r>
  <r>
    <n v="392"/>
    <x v="314"/>
    <n v="2.6"/>
    <n v="9.9"/>
    <n v="415"/>
    <n v="-0.1"/>
    <m/>
    <n v="0.87"/>
    <x v="34"/>
    <n v="1.1000000000000001"/>
    <x v="10"/>
    <x v="0"/>
    <x v="45"/>
    <n v="8.1"/>
    <n v="8.91"/>
    <n v="0"/>
  </r>
  <r>
    <n v="392"/>
    <x v="315"/>
    <n v="3"/>
    <n v="10.6"/>
    <n v="456"/>
    <n v="0"/>
    <m/>
    <n v="0.82"/>
    <x v="34"/>
    <n v="1.1000000000000001"/>
    <x v="10"/>
    <x v="0"/>
    <x v="45"/>
    <n v="7.4"/>
    <n v="8.14"/>
    <n v="0"/>
  </r>
  <r>
    <n v="392"/>
    <x v="316"/>
    <n v="2.5"/>
    <n v="13.2"/>
    <n v="218"/>
    <n v="0"/>
    <m/>
    <n v="0.81"/>
    <x v="34"/>
    <n v="1.1000000000000001"/>
    <x v="10"/>
    <x v="0"/>
    <x v="45"/>
    <n v="4.8000000000000007"/>
    <n v="5.2800000000000011"/>
    <n v="0"/>
  </r>
  <r>
    <n v="392"/>
    <x v="317"/>
    <n v="1.4"/>
    <n v="12.6"/>
    <n v="142"/>
    <n v="-0.1"/>
    <m/>
    <n v="0.86"/>
    <x v="34"/>
    <n v="1.1000000000000001"/>
    <x v="10"/>
    <x v="0"/>
    <x v="45"/>
    <n v="5.4"/>
    <n v="5.9400000000000013"/>
    <n v="0"/>
  </r>
  <r>
    <n v="392"/>
    <x v="318"/>
    <n v="2"/>
    <n v="10"/>
    <n v="135"/>
    <n v="5.9"/>
    <m/>
    <n v="0.97"/>
    <x v="34"/>
    <n v="1.1000000000000001"/>
    <x v="10"/>
    <x v="0"/>
    <x v="45"/>
    <n v="8"/>
    <n v="8.8000000000000007"/>
    <n v="0"/>
  </r>
  <r>
    <n v="392"/>
    <x v="319"/>
    <n v="2.2000000000000002"/>
    <n v="6.1"/>
    <n v="102"/>
    <n v="4.5"/>
    <m/>
    <n v="0.95"/>
    <x v="34"/>
    <n v="1.1000000000000001"/>
    <x v="10"/>
    <x v="0"/>
    <x v="45"/>
    <n v="11.9"/>
    <n v="13.090000000000002"/>
    <n v="0"/>
  </r>
  <r>
    <n v="392"/>
    <x v="320"/>
    <n v="3"/>
    <n v="3.8"/>
    <n v="468"/>
    <n v="0.6"/>
    <m/>
    <n v="0.85"/>
    <x v="34"/>
    <n v="1.1000000000000001"/>
    <x v="10"/>
    <x v="0"/>
    <x v="46"/>
    <n v="14.2"/>
    <n v="15.620000000000001"/>
    <n v="0"/>
  </r>
  <r>
    <n v="392"/>
    <x v="321"/>
    <n v="3"/>
    <n v="3.6"/>
    <n v="223"/>
    <n v="1.7"/>
    <m/>
    <n v="0.89"/>
    <x v="34"/>
    <n v="1.1000000000000001"/>
    <x v="10"/>
    <x v="0"/>
    <x v="46"/>
    <n v="14.4"/>
    <n v="15.840000000000002"/>
    <n v="0"/>
  </r>
  <r>
    <n v="392"/>
    <x v="322"/>
    <n v="3.7"/>
    <n v="4.5999999999999996"/>
    <n v="129"/>
    <n v="3"/>
    <m/>
    <n v="0.87"/>
    <x v="34"/>
    <n v="1.1000000000000001"/>
    <x v="10"/>
    <x v="0"/>
    <x v="46"/>
    <n v="13.4"/>
    <n v="14.740000000000002"/>
    <n v="0"/>
  </r>
  <r>
    <n v="392"/>
    <x v="323"/>
    <n v="2.2000000000000002"/>
    <n v="1.6"/>
    <n v="268"/>
    <n v="0"/>
    <m/>
    <n v="0.91"/>
    <x v="34"/>
    <n v="1.1000000000000001"/>
    <x v="10"/>
    <x v="0"/>
    <x v="46"/>
    <n v="16.399999999999999"/>
    <n v="18.04"/>
    <n v="0"/>
  </r>
  <r>
    <n v="392"/>
    <x v="324"/>
    <n v="1.4"/>
    <n v="1"/>
    <n v="497"/>
    <n v="0"/>
    <m/>
    <n v="0.88"/>
    <x v="34"/>
    <n v="1.1000000000000001"/>
    <x v="10"/>
    <x v="0"/>
    <x v="46"/>
    <n v="17"/>
    <n v="18.700000000000003"/>
    <n v="0"/>
  </r>
  <r>
    <n v="392"/>
    <x v="325"/>
    <n v="2.7"/>
    <n v="-0.3"/>
    <n v="509"/>
    <n v="0"/>
    <m/>
    <n v="0.76"/>
    <x v="34"/>
    <n v="1.1000000000000001"/>
    <x v="10"/>
    <x v="0"/>
    <x v="46"/>
    <n v="18.3"/>
    <n v="20.130000000000003"/>
    <n v="0"/>
  </r>
  <r>
    <n v="392"/>
    <x v="326"/>
    <n v="4.2"/>
    <n v="2.4"/>
    <n v="253"/>
    <n v="1.1000000000000001"/>
    <m/>
    <n v="0.77"/>
    <x v="34"/>
    <n v="1.1000000000000001"/>
    <x v="10"/>
    <x v="0"/>
    <x v="46"/>
    <n v="15.6"/>
    <n v="17.16"/>
    <n v="0"/>
  </r>
  <r>
    <n v="392"/>
    <x v="327"/>
    <n v="2.4"/>
    <n v="5.6"/>
    <n v="206"/>
    <n v="13.1"/>
    <m/>
    <n v="0.91"/>
    <x v="34"/>
    <n v="1.1000000000000001"/>
    <x v="10"/>
    <x v="0"/>
    <x v="47"/>
    <n v="12.4"/>
    <n v="13.640000000000002"/>
    <n v="0"/>
  </r>
  <r>
    <n v="392"/>
    <x v="328"/>
    <n v="2.2000000000000002"/>
    <n v="5.0999999999999996"/>
    <n v="261"/>
    <n v="3.9"/>
    <m/>
    <n v="0.93"/>
    <x v="34"/>
    <n v="1.1000000000000001"/>
    <x v="10"/>
    <x v="0"/>
    <x v="47"/>
    <n v="12.9"/>
    <n v="14.190000000000001"/>
    <n v="0"/>
  </r>
  <r>
    <n v="392"/>
    <x v="329"/>
    <n v="1.6"/>
    <n v="2.6"/>
    <n v="324"/>
    <n v="0"/>
    <m/>
    <n v="0.9"/>
    <x v="34"/>
    <n v="1.1000000000000001"/>
    <x v="10"/>
    <x v="0"/>
    <x v="47"/>
    <n v="15.4"/>
    <n v="16.940000000000001"/>
    <n v="0"/>
  </r>
  <r>
    <n v="392"/>
    <x v="330"/>
    <n v="4"/>
    <n v="4.0999999999999996"/>
    <n v="86"/>
    <n v="1"/>
    <m/>
    <n v="0.91"/>
    <x v="34"/>
    <n v="1.1000000000000001"/>
    <x v="10"/>
    <x v="0"/>
    <x v="47"/>
    <n v="13.9"/>
    <n v="15.290000000000001"/>
    <n v="0"/>
  </r>
  <r>
    <n v="392"/>
    <x v="331"/>
    <n v="3.5"/>
    <n v="8.1999999999999993"/>
    <n v="103"/>
    <n v="3.6"/>
    <m/>
    <n v="0.95"/>
    <x v="34"/>
    <n v="1.1000000000000001"/>
    <x v="10"/>
    <x v="0"/>
    <x v="47"/>
    <n v="9.8000000000000007"/>
    <n v="10.780000000000001"/>
    <n v="0"/>
  </r>
  <r>
    <n v="392"/>
    <x v="332"/>
    <n v="3.5"/>
    <n v="9.5"/>
    <n v="265"/>
    <n v="1.4"/>
    <m/>
    <n v="0.86"/>
    <x v="34"/>
    <n v="1.1000000000000001"/>
    <x v="10"/>
    <x v="0"/>
    <x v="47"/>
    <n v="8.5"/>
    <n v="9.3500000000000014"/>
    <n v="0"/>
  </r>
  <r>
    <n v="392"/>
    <x v="333"/>
    <n v="3.3"/>
    <n v="6.4"/>
    <n v="241"/>
    <n v="0.2"/>
    <m/>
    <n v="0.84"/>
    <x v="34"/>
    <n v="1.1000000000000001"/>
    <x v="10"/>
    <x v="0"/>
    <x v="47"/>
    <n v="11.6"/>
    <n v="12.76"/>
    <n v="0"/>
  </r>
  <r>
    <n v="392"/>
    <x v="334"/>
    <n v="4.5"/>
    <n v="5.2"/>
    <n v="299"/>
    <n v="0"/>
    <m/>
    <n v="0.73"/>
    <x v="34"/>
    <n v="1.1000000000000001"/>
    <x v="11"/>
    <x v="0"/>
    <x v="48"/>
    <n v="12.8"/>
    <n v="14.080000000000002"/>
    <n v="0"/>
  </r>
  <r>
    <n v="392"/>
    <x v="335"/>
    <n v="3.2"/>
    <n v="6.3"/>
    <n v="180"/>
    <n v="1.6"/>
    <m/>
    <n v="0.81"/>
    <x v="34"/>
    <n v="1.1000000000000001"/>
    <x v="11"/>
    <x v="0"/>
    <x v="48"/>
    <n v="11.7"/>
    <n v="12.870000000000001"/>
    <n v="0"/>
  </r>
  <r>
    <n v="392"/>
    <x v="336"/>
    <n v="1.6"/>
    <n v="7"/>
    <n v="102"/>
    <n v="0.1"/>
    <m/>
    <n v="0.9"/>
    <x v="34"/>
    <n v="1.1000000000000001"/>
    <x v="11"/>
    <x v="0"/>
    <x v="48"/>
    <n v="11"/>
    <n v="12.100000000000001"/>
    <n v="0"/>
  </r>
  <r>
    <n v="392"/>
    <x v="337"/>
    <n v="3.4"/>
    <n v="5.7"/>
    <n v="313"/>
    <n v="0.3"/>
    <m/>
    <n v="0.89"/>
    <x v="34"/>
    <n v="1.1000000000000001"/>
    <x v="11"/>
    <x v="0"/>
    <x v="48"/>
    <n v="12.3"/>
    <n v="13.530000000000001"/>
    <n v="0"/>
  </r>
  <r>
    <n v="392"/>
    <x v="338"/>
    <n v="2.2000000000000002"/>
    <n v="4.2"/>
    <n v="264"/>
    <n v="-0.1"/>
    <m/>
    <n v="0.92"/>
    <x v="34"/>
    <n v="1.1000000000000001"/>
    <x v="11"/>
    <x v="0"/>
    <x v="48"/>
    <n v="13.8"/>
    <n v="15.180000000000001"/>
    <n v="0"/>
  </r>
  <r>
    <n v="392"/>
    <x v="339"/>
    <n v="4.5"/>
    <n v="8"/>
    <n v="120"/>
    <n v="5.2"/>
    <m/>
    <n v="0.88"/>
    <x v="34"/>
    <n v="1.1000000000000001"/>
    <x v="11"/>
    <x v="0"/>
    <x v="48"/>
    <n v="10"/>
    <n v="11"/>
    <n v="0"/>
  </r>
  <r>
    <n v="392"/>
    <x v="340"/>
    <n v="4.0999999999999996"/>
    <n v="10.8"/>
    <n v="116"/>
    <n v="11.7"/>
    <m/>
    <n v="0.9"/>
    <x v="34"/>
    <n v="1.1000000000000001"/>
    <x v="11"/>
    <x v="0"/>
    <x v="48"/>
    <n v="7.1999999999999993"/>
    <n v="7.92"/>
    <n v="0"/>
  </r>
  <r>
    <n v="392"/>
    <x v="341"/>
    <n v="3.4"/>
    <n v="12.5"/>
    <n v="91"/>
    <n v="6.6"/>
    <m/>
    <n v="0.91"/>
    <x v="34"/>
    <n v="1.1000000000000001"/>
    <x v="11"/>
    <x v="0"/>
    <x v="49"/>
    <n v="5.5"/>
    <n v="6.0500000000000007"/>
    <n v="0"/>
  </r>
  <r>
    <n v="392"/>
    <x v="342"/>
    <n v="3.4"/>
    <n v="12.5"/>
    <n v="274"/>
    <n v="0.3"/>
    <m/>
    <n v="0.82"/>
    <x v="34"/>
    <n v="1.1000000000000001"/>
    <x v="11"/>
    <x v="0"/>
    <x v="49"/>
    <n v="5.5"/>
    <n v="6.0500000000000007"/>
    <n v="0"/>
  </r>
  <r>
    <n v="392"/>
    <x v="343"/>
    <n v="3.3"/>
    <n v="11.9"/>
    <n v="178"/>
    <n v="0"/>
    <m/>
    <n v="0.84"/>
    <x v="34"/>
    <n v="1.1000000000000001"/>
    <x v="11"/>
    <x v="0"/>
    <x v="49"/>
    <n v="6.1"/>
    <n v="6.71"/>
    <n v="0"/>
  </r>
  <r>
    <n v="392"/>
    <x v="344"/>
    <n v="2.2000000000000002"/>
    <n v="6.5"/>
    <n v="171"/>
    <n v="0"/>
    <m/>
    <n v="0.93"/>
    <x v="34"/>
    <n v="1.1000000000000001"/>
    <x v="11"/>
    <x v="0"/>
    <x v="49"/>
    <n v="11.5"/>
    <n v="12.65"/>
    <n v="0"/>
  </r>
  <r>
    <n v="392"/>
    <x v="345"/>
    <n v="2.1"/>
    <n v="7.9"/>
    <n v="88"/>
    <n v="0"/>
    <m/>
    <n v="0.9"/>
    <x v="34"/>
    <n v="1.1000000000000001"/>
    <x v="11"/>
    <x v="0"/>
    <x v="49"/>
    <n v="10.1"/>
    <n v="11.110000000000001"/>
    <n v="0"/>
  </r>
  <r>
    <n v="392"/>
    <x v="346"/>
    <n v="1.8"/>
    <n v="7.3"/>
    <n v="151"/>
    <n v="0"/>
    <m/>
    <n v="0.93"/>
    <x v="34"/>
    <n v="1.1000000000000001"/>
    <x v="11"/>
    <x v="0"/>
    <x v="49"/>
    <n v="10.7"/>
    <n v="11.77"/>
    <n v="0"/>
  </r>
  <r>
    <n v="392"/>
    <x v="347"/>
    <n v="2.7"/>
    <n v="6.1"/>
    <n v="196"/>
    <n v="0"/>
    <m/>
    <n v="0.92"/>
    <x v="34"/>
    <n v="1.1000000000000001"/>
    <x v="11"/>
    <x v="0"/>
    <x v="49"/>
    <n v="11.9"/>
    <n v="13.090000000000002"/>
    <n v="0"/>
  </r>
  <r>
    <n v="392"/>
    <x v="348"/>
    <n v="3.2"/>
    <n v="5.5"/>
    <n v="361"/>
    <n v="0"/>
    <m/>
    <n v="0.87"/>
    <x v="34"/>
    <n v="1.1000000000000001"/>
    <x v="11"/>
    <x v="0"/>
    <x v="50"/>
    <n v="12.5"/>
    <n v="13.750000000000002"/>
    <n v="0"/>
  </r>
  <r>
    <n v="392"/>
    <x v="349"/>
    <n v="2.1"/>
    <n v="7.3"/>
    <n v="223"/>
    <n v="0"/>
    <m/>
    <n v="0.81"/>
    <x v="34"/>
    <n v="1.1000000000000001"/>
    <x v="11"/>
    <x v="0"/>
    <x v="50"/>
    <n v="10.7"/>
    <n v="11.77"/>
    <n v="0"/>
  </r>
  <r>
    <n v="392"/>
    <x v="350"/>
    <n v="2.2000000000000002"/>
    <n v="7.6"/>
    <n v="140"/>
    <n v="0"/>
    <m/>
    <n v="0.86"/>
    <x v="34"/>
    <n v="1.1000000000000001"/>
    <x v="11"/>
    <x v="0"/>
    <x v="50"/>
    <n v="10.4"/>
    <n v="11.440000000000001"/>
    <n v="0"/>
  </r>
  <r>
    <n v="392"/>
    <x v="351"/>
    <n v="4.3"/>
    <n v="9.8000000000000007"/>
    <n v="243"/>
    <n v="0"/>
    <m/>
    <n v="0.77"/>
    <x v="34"/>
    <n v="1.1000000000000001"/>
    <x v="11"/>
    <x v="0"/>
    <x v="50"/>
    <n v="8.1999999999999993"/>
    <n v="9.02"/>
    <n v="0"/>
  </r>
  <r>
    <n v="392"/>
    <x v="352"/>
    <n v="3.3"/>
    <n v="9.1999999999999993"/>
    <n v="159"/>
    <n v="0.8"/>
    <m/>
    <n v="0.88"/>
    <x v="34"/>
    <n v="1.1000000000000001"/>
    <x v="11"/>
    <x v="0"/>
    <x v="50"/>
    <n v="8.8000000000000007"/>
    <n v="9.6800000000000015"/>
    <n v="0"/>
  </r>
  <r>
    <n v="392"/>
    <x v="353"/>
    <n v="1.6"/>
    <n v="4.2"/>
    <n v="216"/>
    <n v="0"/>
    <m/>
    <n v="0.95"/>
    <x v="34"/>
    <n v="1.1000000000000001"/>
    <x v="11"/>
    <x v="0"/>
    <x v="50"/>
    <n v="13.8"/>
    <n v="15.180000000000001"/>
    <n v="0"/>
  </r>
  <r>
    <n v="392"/>
    <x v="354"/>
    <n v="2.1"/>
    <n v="8.1999999999999993"/>
    <n v="275"/>
    <n v="0"/>
    <m/>
    <n v="0.88"/>
    <x v="34"/>
    <n v="1.1000000000000001"/>
    <x v="11"/>
    <x v="0"/>
    <x v="50"/>
    <n v="9.8000000000000007"/>
    <n v="10.780000000000001"/>
    <n v="0"/>
  </r>
  <r>
    <n v="392"/>
    <x v="355"/>
    <n v="2.6"/>
    <n v="3.8"/>
    <n v="193"/>
    <n v="0"/>
    <m/>
    <n v="0.89"/>
    <x v="34"/>
    <n v="1.1000000000000001"/>
    <x v="11"/>
    <x v="0"/>
    <x v="51"/>
    <n v="14.2"/>
    <n v="15.620000000000001"/>
    <n v="0"/>
  </r>
  <r>
    <n v="392"/>
    <x v="356"/>
    <n v="4.8"/>
    <n v="4.5999999999999996"/>
    <n v="76"/>
    <n v="0"/>
    <m/>
    <n v="0.77"/>
    <x v="34"/>
    <n v="1.1000000000000001"/>
    <x v="11"/>
    <x v="0"/>
    <x v="51"/>
    <n v="13.4"/>
    <n v="14.740000000000002"/>
    <n v="0"/>
  </r>
  <r>
    <n v="392"/>
    <x v="357"/>
    <n v="5.8"/>
    <n v="0.3"/>
    <n v="363"/>
    <n v="0"/>
    <m/>
    <n v="0.72"/>
    <x v="34"/>
    <n v="1.1000000000000001"/>
    <x v="11"/>
    <x v="0"/>
    <x v="51"/>
    <n v="17.7"/>
    <n v="19.470000000000002"/>
    <n v="0"/>
  </r>
  <r>
    <n v="392"/>
    <x v="358"/>
    <n v="5.3"/>
    <n v="-2.5"/>
    <n v="310"/>
    <n v="0"/>
    <m/>
    <n v="0.69"/>
    <x v="34"/>
    <n v="1.1000000000000001"/>
    <x v="11"/>
    <x v="0"/>
    <x v="51"/>
    <n v="20.5"/>
    <n v="22.55"/>
    <n v="0"/>
  </r>
  <r>
    <n v="392"/>
    <x v="359"/>
    <n v="2.9"/>
    <n v="-1.3"/>
    <n v="361"/>
    <n v="0"/>
    <m/>
    <n v="0.78"/>
    <x v="34"/>
    <n v="1.1000000000000001"/>
    <x v="11"/>
    <x v="0"/>
    <x v="51"/>
    <n v="19.3"/>
    <n v="21.230000000000004"/>
    <n v="0"/>
  </r>
  <r>
    <n v="392"/>
    <x v="360"/>
    <n v="2"/>
    <n v="0.2"/>
    <n v="296"/>
    <n v="0"/>
    <m/>
    <n v="0.83"/>
    <x v="34"/>
    <n v="1.1000000000000001"/>
    <x v="11"/>
    <x v="0"/>
    <x v="51"/>
    <n v="17.8"/>
    <n v="19.580000000000002"/>
    <n v="0"/>
  </r>
  <r>
    <n v="392"/>
    <x v="361"/>
    <n v="1.4"/>
    <n v="1.4"/>
    <n v="370"/>
    <n v="0"/>
    <m/>
    <n v="0.9"/>
    <x v="34"/>
    <n v="1.1000000000000001"/>
    <x v="11"/>
    <x v="0"/>
    <x v="51"/>
    <n v="16.600000000000001"/>
    <n v="18.260000000000002"/>
    <n v="0"/>
  </r>
  <r>
    <n v="392"/>
    <x v="362"/>
    <n v="1.5"/>
    <n v="1"/>
    <n v="112"/>
    <n v="-0.1"/>
    <m/>
    <n v="0.97"/>
    <x v="34"/>
    <n v="1.1000000000000001"/>
    <x v="11"/>
    <x v="0"/>
    <x v="52"/>
    <n v="17"/>
    <n v="18.700000000000003"/>
    <n v="0"/>
  </r>
  <r>
    <n v="392"/>
    <x v="363"/>
    <n v="2.1"/>
    <n v="1"/>
    <n v="335"/>
    <n v="0"/>
    <m/>
    <n v="0.87"/>
    <x v="34"/>
    <n v="1.1000000000000001"/>
    <x v="11"/>
    <x v="0"/>
    <x v="52"/>
    <n v="17"/>
    <n v="18.700000000000003"/>
    <n v="0"/>
  </r>
  <r>
    <n v="392"/>
    <x v="364"/>
    <n v="3.4"/>
    <n v="1.4"/>
    <n v="198"/>
    <n v="0.1"/>
    <m/>
    <n v="0.91"/>
    <x v="34"/>
    <n v="1.1000000000000001"/>
    <x v="11"/>
    <x v="0"/>
    <x v="52"/>
    <n v="16.600000000000001"/>
    <n v="18.260000000000002"/>
    <n v="0"/>
  </r>
  <r>
    <n v="392"/>
    <x v="365"/>
    <n v="6.7"/>
    <n v="3.3"/>
    <n v="82"/>
    <n v="0.7"/>
    <m/>
    <n v="0.82"/>
    <x v="34"/>
    <n v="1.1000000000000001"/>
    <x v="0"/>
    <x v="1"/>
    <x v="52"/>
    <n v="14.7"/>
    <n v="16.170000000000002"/>
    <n v="0"/>
  </r>
  <r>
    <n v="392"/>
    <x v="366"/>
    <n v="5.4"/>
    <n v="0.9"/>
    <n v="199"/>
    <n v="7.8"/>
    <m/>
    <n v="0.92"/>
    <x v="34"/>
    <n v="1.1000000000000001"/>
    <x v="0"/>
    <x v="1"/>
    <x v="52"/>
    <n v="17.100000000000001"/>
    <n v="18.810000000000002"/>
    <n v="0"/>
  </r>
  <r>
    <n v="392"/>
    <x v="367"/>
    <n v="4.5999999999999996"/>
    <n v="0.1"/>
    <n v="152"/>
    <n v="8.1"/>
    <m/>
    <n v="0.92"/>
    <x v="34"/>
    <n v="1.1000000000000001"/>
    <x v="0"/>
    <x v="1"/>
    <x v="52"/>
    <n v="17.899999999999999"/>
    <n v="19.690000000000001"/>
    <n v="0"/>
  </r>
  <r>
    <n v="392"/>
    <x v="368"/>
    <n v="4.5999999999999996"/>
    <n v="-0.5"/>
    <n v="234"/>
    <n v="2.2999999999999998"/>
    <m/>
    <n v="0.89"/>
    <x v="34"/>
    <n v="1.1000000000000001"/>
    <x v="0"/>
    <x v="1"/>
    <x v="52"/>
    <n v="18.5"/>
    <n v="20.350000000000001"/>
    <n v="0"/>
  </r>
  <r>
    <n v="392"/>
    <x v="369"/>
    <n v="3.3"/>
    <n v="-2"/>
    <n v="223"/>
    <n v="0.8"/>
    <m/>
    <n v="0.85"/>
    <x v="34"/>
    <n v="1.1000000000000001"/>
    <x v="0"/>
    <x v="1"/>
    <x v="53"/>
    <n v="20"/>
    <n v="22"/>
    <n v="0"/>
  </r>
  <r>
    <n v="392"/>
    <x v="370"/>
    <n v="2.6"/>
    <n v="-1.4"/>
    <n v="257"/>
    <n v="0.2"/>
    <m/>
    <n v="0.91"/>
    <x v="34"/>
    <n v="1.1000000000000001"/>
    <x v="0"/>
    <x v="1"/>
    <x v="53"/>
    <n v="19.399999999999999"/>
    <n v="21.34"/>
    <n v="0"/>
  </r>
  <r>
    <n v="392"/>
    <x v="371"/>
    <n v="5.3"/>
    <n v="-0.4"/>
    <n v="134"/>
    <n v="1"/>
    <m/>
    <n v="0.83"/>
    <x v="34"/>
    <n v="1.1000000000000001"/>
    <x v="0"/>
    <x v="1"/>
    <x v="53"/>
    <n v="18.399999999999999"/>
    <n v="20.239999999999998"/>
    <n v="0"/>
  </r>
  <r>
    <n v="392"/>
    <x v="372"/>
    <n v="3.2"/>
    <n v="1.7"/>
    <n v="235"/>
    <n v="8.6"/>
    <m/>
    <n v="0.89"/>
    <x v="34"/>
    <n v="1.1000000000000001"/>
    <x v="0"/>
    <x v="1"/>
    <x v="53"/>
    <n v="16.3"/>
    <n v="17.930000000000003"/>
    <n v="0"/>
  </r>
  <r>
    <n v="392"/>
    <x v="373"/>
    <n v="4.9000000000000004"/>
    <n v="3"/>
    <n v="75"/>
    <n v="11.2"/>
    <m/>
    <n v="0.91"/>
    <x v="34"/>
    <n v="1.1000000000000001"/>
    <x v="0"/>
    <x v="1"/>
    <x v="53"/>
    <n v="15"/>
    <n v="16.5"/>
    <n v="0"/>
  </r>
  <r>
    <n v="392"/>
    <x v="374"/>
    <n v="3.4"/>
    <n v="-2.9"/>
    <n v="135"/>
    <n v="1"/>
    <m/>
    <n v="0.84"/>
    <x v="34"/>
    <n v="1.1000000000000001"/>
    <x v="0"/>
    <x v="1"/>
    <x v="53"/>
    <n v="20.9"/>
    <n v="22.990000000000002"/>
    <n v="0"/>
  </r>
  <r>
    <n v="392"/>
    <x v="375"/>
    <n v="3"/>
    <n v="-3.4"/>
    <n v="165"/>
    <n v="-0.1"/>
    <m/>
    <n v="0.86"/>
    <x v="34"/>
    <n v="1.1000000000000001"/>
    <x v="0"/>
    <x v="1"/>
    <x v="53"/>
    <n v="21.4"/>
    <n v="23.54"/>
    <n v="0"/>
  </r>
  <r>
    <n v="392"/>
    <x v="376"/>
    <n v="3.8"/>
    <n v="4.8"/>
    <n v="121"/>
    <n v="13.6"/>
    <m/>
    <n v="0.94"/>
    <x v="34"/>
    <n v="1.1000000000000001"/>
    <x v="0"/>
    <x v="1"/>
    <x v="54"/>
    <n v="13.2"/>
    <n v="14.52"/>
    <n v="0"/>
  </r>
  <r>
    <n v="392"/>
    <x v="377"/>
    <n v="3.3"/>
    <n v="9.4"/>
    <n v="149"/>
    <n v="-0.1"/>
    <m/>
    <n v="0.85"/>
    <x v="34"/>
    <n v="1.1000000000000001"/>
    <x v="0"/>
    <x v="1"/>
    <x v="54"/>
    <n v="8.6"/>
    <n v="9.4600000000000009"/>
    <n v="0"/>
  </r>
  <r>
    <n v="392"/>
    <x v="378"/>
    <n v="2.2999999999999998"/>
    <n v="7.6"/>
    <n v="180"/>
    <n v="2.9"/>
    <m/>
    <n v="0.92"/>
    <x v="34"/>
    <n v="1.1000000000000001"/>
    <x v="0"/>
    <x v="1"/>
    <x v="54"/>
    <n v="10.4"/>
    <n v="11.440000000000001"/>
    <n v="0"/>
  </r>
  <r>
    <n v="392"/>
    <x v="379"/>
    <n v="4"/>
    <n v="9.4"/>
    <n v="138"/>
    <n v="0.7"/>
    <m/>
    <n v="0.85"/>
    <x v="34"/>
    <n v="1.1000000000000001"/>
    <x v="0"/>
    <x v="1"/>
    <x v="54"/>
    <n v="8.6"/>
    <n v="9.4600000000000009"/>
    <n v="0"/>
  </r>
  <r>
    <n v="392"/>
    <x v="380"/>
    <n v="2.9"/>
    <n v="8.9"/>
    <n v="164"/>
    <n v="0.5"/>
    <m/>
    <n v="0.88"/>
    <x v="34"/>
    <n v="1.1000000000000001"/>
    <x v="0"/>
    <x v="1"/>
    <x v="54"/>
    <n v="9.1"/>
    <n v="10.01"/>
    <n v="0"/>
  </r>
  <r>
    <n v="392"/>
    <x v="381"/>
    <n v="1.9"/>
    <n v="6.7"/>
    <n v="415"/>
    <n v="0.2"/>
    <m/>
    <n v="0.88"/>
    <x v="34"/>
    <n v="1.1000000000000001"/>
    <x v="0"/>
    <x v="1"/>
    <x v="54"/>
    <n v="11.3"/>
    <n v="12.430000000000001"/>
    <n v="0"/>
  </r>
  <r>
    <n v="392"/>
    <x v="382"/>
    <n v="2.2000000000000002"/>
    <n v="2.2999999999999998"/>
    <n v="439"/>
    <n v="0"/>
    <m/>
    <n v="0.88"/>
    <x v="34"/>
    <n v="1.1000000000000001"/>
    <x v="0"/>
    <x v="1"/>
    <x v="54"/>
    <n v="15.7"/>
    <n v="17.27"/>
    <n v="0"/>
  </r>
  <r>
    <n v="392"/>
    <x v="383"/>
    <n v="1.9"/>
    <n v="1.4"/>
    <n v="391"/>
    <n v="0"/>
    <m/>
    <n v="0.9"/>
    <x v="34"/>
    <n v="1.1000000000000001"/>
    <x v="0"/>
    <x v="1"/>
    <x v="55"/>
    <n v="16.600000000000001"/>
    <n v="18.260000000000002"/>
    <n v="0"/>
  </r>
  <r>
    <n v="392"/>
    <x v="384"/>
    <n v="2.2999999999999998"/>
    <n v="1.3"/>
    <n v="438"/>
    <n v="0"/>
    <m/>
    <n v="0.88"/>
    <x v="34"/>
    <n v="1.1000000000000001"/>
    <x v="0"/>
    <x v="1"/>
    <x v="55"/>
    <n v="16.7"/>
    <n v="18.37"/>
    <n v="0"/>
  </r>
  <r>
    <n v="392"/>
    <x v="385"/>
    <n v="3.1"/>
    <n v="3.5"/>
    <n v="388"/>
    <n v="0"/>
    <m/>
    <n v="0.75"/>
    <x v="34"/>
    <n v="1.1000000000000001"/>
    <x v="0"/>
    <x v="1"/>
    <x v="55"/>
    <n v="14.5"/>
    <n v="15.950000000000001"/>
    <n v="0"/>
  </r>
  <r>
    <n v="392"/>
    <x v="386"/>
    <n v="3"/>
    <n v="3.3"/>
    <n v="438"/>
    <n v="0.2"/>
    <m/>
    <n v="0.69"/>
    <x v="34"/>
    <n v="1.1000000000000001"/>
    <x v="0"/>
    <x v="1"/>
    <x v="55"/>
    <n v="14.7"/>
    <n v="16.170000000000002"/>
    <n v="0"/>
  </r>
  <r>
    <n v="392"/>
    <x v="387"/>
    <n v="3.4"/>
    <n v="4.8"/>
    <n v="296"/>
    <n v="-0.1"/>
    <m/>
    <n v="0.75"/>
    <x v="34"/>
    <n v="1.1000000000000001"/>
    <x v="0"/>
    <x v="1"/>
    <x v="55"/>
    <n v="13.2"/>
    <n v="14.52"/>
    <n v="0"/>
  </r>
  <r>
    <n v="392"/>
    <x v="388"/>
    <n v="2.1"/>
    <n v="3.3"/>
    <n v="485"/>
    <n v="0"/>
    <m/>
    <n v="0.83"/>
    <x v="34"/>
    <n v="1.1000000000000001"/>
    <x v="0"/>
    <x v="1"/>
    <x v="55"/>
    <n v="14.7"/>
    <n v="16.170000000000002"/>
    <n v="0"/>
  </r>
  <r>
    <n v="392"/>
    <x v="389"/>
    <n v="2.4"/>
    <n v="-0.6"/>
    <n v="233"/>
    <n v="0"/>
    <m/>
    <n v="0.83"/>
    <x v="34"/>
    <n v="1.1000000000000001"/>
    <x v="0"/>
    <x v="1"/>
    <x v="55"/>
    <n v="18.600000000000001"/>
    <n v="20.460000000000004"/>
    <n v="0"/>
  </r>
  <r>
    <n v="392"/>
    <x v="390"/>
    <n v="2.6"/>
    <n v="0.1"/>
    <n v="118"/>
    <n v="-0.1"/>
    <m/>
    <n v="0.9"/>
    <x v="34"/>
    <n v="1.1000000000000001"/>
    <x v="0"/>
    <x v="1"/>
    <x v="56"/>
    <n v="17.899999999999999"/>
    <n v="19.690000000000001"/>
    <n v="0"/>
  </r>
  <r>
    <n v="392"/>
    <x v="391"/>
    <n v="2.9"/>
    <n v="2.4"/>
    <n v="209"/>
    <n v="4"/>
    <m/>
    <n v="0.89"/>
    <x v="34"/>
    <n v="1.1000000000000001"/>
    <x v="0"/>
    <x v="1"/>
    <x v="56"/>
    <n v="15.6"/>
    <n v="17.16"/>
    <n v="0"/>
  </r>
  <r>
    <n v="392"/>
    <x v="392"/>
    <n v="2.1"/>
    <n v="2.9"/>
    <n v="97"/>
    <n v="0.6"/>
    <m/>
    <n v="0.95"/>
    <x v="34"/>
    <n v="1.1000000000000001"/>
    <x v="0"/>
    <x v="1"/>
    <x v="56"/>
    <n v="15.1"/>
    <n v="16.61"/>
    <n v="0"/>
  </r>
  <r>
    <n v="392"/>
    <x v="393"/>
    <n v="1.3"/>
    <n v="0.2"/>
    <n v="120"/>
    <n v="2.1"/>
    <m/>
    <n v="0.96"/>
    <x v="34"/>
    <n v="1.1000000000000001"/>
    <x v="0"/>
    <x v="1"/>
    <x v="56"/>
    <n v="17.8"/>
    <n v="19.580000000000002"/>
    <n v="0"/>
  </r>
  <r>
    <n v="392"/>
    <x v="394"/>
    <n v="3.6"/>
    <n v="2.6"/>
    <n v="380"/>
    <n v="0.2"/>
    <m/>
    <n v="0.89"/>
    <x v="34"/>
    <n v="1.1000000000000001"/>
    <x v="0"/>
    <x v="1"/>
    <x v="56"/>
    <n v="15.4"/>
    <n v="16.940000000000001"/>
    <n v="0"/>
  </r>
  <r>
    <n v="392"/>
    <x v="395"/>
    <n v="2.8"/>
    <n v="5.4"/>
    <n v="312"/>
    <n v="1.3"/>
    <m/>
    <n v="0.9"/>
    <x v="34"/>
    <n v="1.1000000000000001"/>
    <x v="0"/>
    <x v="1"/>
    <x v="56"/>
    <n v="12.6"/>
    <n v="13.86000000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8C7A04-438B-4DF9-BB39-E8C6E7128D5A}" name="Draaitabel2" cacheId="0" applyNumberFormats="0" applyBorderFormats="0" applyFontFormats="0" applyPatternFormats="0" applyAlignmentFormats="0" applyWidthHeightFormats="1" dataCaption="Waarden" updatedVersion="8" minRefreshableVersion="5" useAutoFormatting="1" itemPrintTitles="1" createdVersion="8" indent="0" compact="0" compactData="0" gridDropZones="1" multipleFieldFilters="0" chartFormat="2">
  <location ref="A14:J47" firstHeaderRow="1" firstDataRow="2" firstDataCol="1"/>
  <pivotFields count="19">
    <pivotField compact="0" outline="0" showAll="0"/>
    <pivotField axis="axisRow" compact="0" numFmtId="14" outline="0" showAll="0">
      <items count="763">
        <item m="1" x="39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m="1" x="423"/>
        <item m="1" x="424"/>
        <item m="1" x="425"/>
        <item m="1" x="426"/>
        <item m="1" x="427"/>
        <item m="1" x="428"/>
        <item m="1" x="429"/>
        <item m="1" x="430"/>
        <item m="1" x="431"/>
        <item m="1" x="432"/>
        <item m="1" x="433"/>
        <item m="1" x="434"/>
        <item m="1" x="435"/>
        <item m="1" x="436"/>
        <item m="1" x="437"/>
        <item m="1" x="438"/>
        <item m="1" x="439"/>
        <item m="1" x="440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0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>
      <items count="37">
        <item h="1" x="33"/>
        <item h="1" x="4"/>
        <item h="1" x="26"/>
        <item x="7"/>
        <item h="1" x="1"/>
        <item h="1" x="12"/>
        <item h="1" x="16"/>
        <item h="1" x="29"/>
        <item h="1" x="31"/>
        <item h="1" x="27"/>
        <item h="1" x="14"/>
        <item h="1" x="28"/>
        <item h="1" x="23"/>
        <item h="1" x="15"/>
        <item h="1" x="5"/>
        <item h="1" x="34"/>
        <item h="1" x="17"/>
        <item h="1" x="13"/>
        <item h="1" x="10"/>
        <item h="1" x="9"/>
        <item h="1" x="32"/>
        <item h="1" x="11"/>
        <item h="1" x="18"/>
        <item h="1" x="25"/>
        <item h="1" x="2"/>
        <item h="1" x="8"/>
        <item h="1" x="19"/>
        <item h="1" x="3"/>
        <item h="1" x="20"/>
        <item h="1" x="30"/>
        <item h="1" x="0"/>
        <item h="1" x="21"/>
        <item h="1" x="6"/>
        <item h="1" x="22"/>
        <item h="1" x="24"/>
        <item h="1" m="1" x="3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compact="0" outline="0" showAll="0">
      <items count="7">
        <item sd="0" x="1"/>
        <item sd="0" x="2"/>
        <item sd="0" x="3"/>
        <item sd="0" x="4"/>
        <item x="0"/>
        <item x="5"/>
        <item t="default"/>
      </items>
    </pivotField>
    <pivotField compact="0" outline="0" showAll="0">
      <items count="5">
        <item sd="0" x="1"/>
        <item x="0"/>
        <item x="2"/>
        <item x="3"/>
        <item t="default"/>
      </items>
    </pivotField>
  </pivotFields>
  <rowFields count="1">
    <field x="1"/>
  </rowFields>
  <rowItems count="32"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som graaddagen" fld="13" baseField="9" baseItem="0" numFmtId="170"/>
    <dataField name="som gew. grddgn" fld="14" baseField="10" baseItem="0" numFmtId="170"/>
    <dataField name="som koeldagen" fld="15" baseField="10" baseItem="0" numFmtId="170"/>
    <dataField name="Gem. Etmaal temperatuur °C" fld="3" subtotal="average" baseField="9" baseItem="0" numFmtId="170"/>
    <dataField name="Gemid. Windsnelheid m/s" fld="2" subtotal="average" baseField="9" baseItem="0" numFmtId="170"/>
    <dataField name="Gem. Globale straling J/cm2" fld="4" subtotal="average" baseField="9" baseItem="0" numFmtId="3"/>
    <dataField name="Som van Neerslag mm" fld="5" baseField="0" baseItem="0"/>
    <dataField name="Gem. Luchtdruk hPa" fld="6" subtotal="average" baseField="9" baseItem="0" numFmtId="3"/>
    <dataField name="Gem. vochtigheid %" fld="7" subtotal="average" baseField="9" baseItem="0" numFmtId="9"/>
  </dataFields>
  <chartFormats count="3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Medium12" showRowHeaders="1" showColHeaders="1" showRowStripes="0" showColStripes="0" showLastColumn="1"/>
  <filters count="1">
    <filter fld="1" type="dateBetween" evalOrder="-1" id="382" name="Datum">
      <autoFilter ref="A1">
        <filterColumn colId="0">
          <customFilters and="1">
            <customFilter operator="greaterThanOrEqual" val="46023"/>
            <customFilter operator="lessThanOrEqual" val="4638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EACDC8-012F-40B2-BAA6-ED53DA62F2EB}" name="Draaitabel2" cacheId="0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4:AJ7" firstHeaderRow="1" firstDataRow="2" firstDataCol="1" rowPageCount="1" colPageCount="1"/>
  <pivotFields count="19">
    <pivotField showAll="0"/>
    <pivotField numFmtId="14" showAll="0">
      <items count="763">
        <item m="1" x="39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m="1" x="423"/>
        <item m="1" x="424"/>
        <item m="1" x="425"/>
        <item m="1" x="426"/>
        <item m="1" x="427"/>
        <item m="1" x="428"/>
        <item m="1" x="429"/>
        <item m="1" x="430"/>
        <item m="1" x="431"/>
        <item m="1" x="432"/>
        <item m="1" x="433"/>
        <item m="1" x="434"/>
        <item m="1" x="435"/>
        <item m="1" x="436"/>
        <item m="1" x="437"/>
        <item m="1" x="438"/>
        <item m="1" x="439"/>
        <item m="1" x="440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0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37">
        <item x="33"/>
        <item x="4"/>
        <item x="26"/>
        <item x="7"/>
        <item x="1"/>
        <item x="12"/>
        <item x="16"/>
        <item x="29"/>
        <item x="31"/>
        <item x="27"/>
        <item x="14"/>
        <item x="28"/>
        <item x="23"/>
        <item x="15"/>
        <item x="5"/>
        <item x="17"/>
        <item x="13"/>
        <item x="10"/>
        <item x="9"/>
        <item x="32"/>
        <item x="11"/>
        <item x="18"/>
        <item x="25"/>
        <item x="2"/>
        <item x="8"/>
        <item x="19"/>
        <item x="3"/>
        <item x="20"/>
        <item x="30"/>
        <item x="0"/>
        <item x="21"/>
        <item x="6"/>
        <item x="22"/>
        <item x="24"/>
        <item m="1" x="35"/>
        <item x="34"/>
        <item t="default"/>
      </items>
    </pivotField>
    <pivotField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Page" showAll="0">
      <items count="4">
        <item m="1" x="2"/>
        <item x="0"/>
        <item x="1"/>
        <item t="default"/>
      </items>
    </pivotField>
    <pivotField showAll="0"/>
    <pivotField dataField="1"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5">
        <item x="1"/>
        <item x="0"/>
        <item x="2"/>
        <item x="3"/>
        <item t="default"/>
      </items>
    </pivotField>
  </pivotFields>
  <rowFields count="1">
    <field x="10"/>
  </rowFields>
  <rowItems count="2">
    <i>
      <x/>
    </i>
    <i t="grand">
      <x/>
    </i>
  </rowItems>
  <colFields count="1">
    <field x="8"/>
  </colFields>
  <colItems count="3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5"/>
    </i>
    <i t="grand">
      <x/>
    </i>
  </colItems>
  <pageFields count="1">
    <pageField fld="11" item="2" hier="-1"/>
  </pageFields>
  <dataFields count="1">
    <dataField name="Som van graaddagen" fld="13" baseField="1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6327B1-422D-4B43-8C50-4F326EBE7C5B}" name="Draaitabel2" cacheId="0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4:AJ37" firstHeaderRow="1" firstDataRow="2" firstDataCol="1" rowPageCount="1" colPageCount="1"/>
  <pivotFields count="19">
    <pivotField showAll="0"/>
    <pivotField axis="axisRow" numFmtId="14" showAll="0">
      <items count="763">
        <item m="1" x="39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m="1" x="423"/>
        <item m="1" x="424"/>
        <item m="1" x="425"/>
        <item m="1" x="426"/>
        <item m="1" x="427"/>
        <item m="1" x="428"/>
        <item m="1" x="429"/>
        <item m="1" x="430"/>
        <item m="1" x="431"/>
        <item m="1" x="432"/>
        <item m="1" x="433"/>
        <item m="1" x="434"/>
        <item m="1" x="435"/>
        <item m="1" x="436"/>
        <item m="1" x="437"/>
        <item m="1" x="438"/>
        <item m="1" x="439"/>
        <item m="1" x="440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0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37">
        <item x="33"/>
        <item x="4"/>
        <item x="26"/>
        <item x="7"/>
        <item x="1"/>
        <item x="12"/>
        <item x="16"/>
        <item x="29"/>
        <item x="31"/>
        <item x="27"/>
        <item x="14"/>
        <item x="28"/>
        <item x="23"/>
        <item x="15"/>
        <item x="5"/>
        <item x="17"/>
        <item x="13"/>
        <item x="10"/>
        <item x="9"/>
        <item x="32"/>
        <item x="11"/>
        <item x="18"/>
        <item x="25"/>
        <item x="2"/>
        <item x="8"/>
        <item x="19"/>
        <item x="3"/>
        <item x="20"/>
        <item x="30"/>
        <item x="0"/>
        <item x="21"/>
        <item x="6"/>
        <item x="22"/>
        <item x="24"/>
        <item m="1" x="35"/>
        <item x="34"/>
        <item t="default"/>
      </items>
    </pivotField>
    <pivotField showAll="0"/>
    <pivotField showAll="0"/>
    <pivotField axis="axisPage" showAll="0">
      <items count="4">
        <item m="1" x="2"/>
        <item x="0"/>
        <item x="1"/>
        <item t="default"/>
      </items>
    </pivotField>
    <pivotField showAll="0"/>
    <pivotField showAll="0"/>
    <pivotField dataField="1"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showAll="0">
      <items count="5">
        <item sd="0" x="1"/>
        <item x="0"/>
        <item x="2"/>
        <item x="3"/>
        <item t="default"/>
      </items>
    </pivotField>
  </pivotFields>
  <rowFields count="1">
    <field x="1"/>
  </rowFields>
  <rowItems count="32"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 t="grand">
      <x/>
    </i>
  </rowItems>
  <colFields count="1">
    <field x="8"/>
  </colFields>
  <colItems count="3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5"/>
    </i>
    <i t="grand">
      <x/>
    </i>
  </colItems>
  <pageFields count="1">
    <pageField fld="11" item="2" hier="-1"/>
  </pageFields>
  <dataFields count="1">
    <dataField name="Som van gew. Graaddagen" fld="14" baseField="0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672632-794A-46CA-8FCA-F144783CC5B1}" name="Draaitabel2" cacheId="0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4:AJ11" firstHeaderRow="1" firstDataRow="2" firstDataCol="1" rowPageCount="1" colPageCount="1"/>
  <pivotFields count="19">
    <pivotField showAll="0"/>
    <pivotField numFmtId="14" showAll="0">
      <items count="763">
        <item m="1" x="39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m="1" x="423"/>
        <item m="1" x="424"/>
        <item m="1" x="425"/>
        <item m="1" x="426"/>
        <item m="1" x="427"/>
        <item m="1" x="428"/>
        <item m="1" x="429"/>
        <item m="1" x="430"/>
        <item m="1" x="431"/>
        <item m="1" x="432"/>
        <item m="1" x="433"/>
        <item m="1" x="434"/>
        <item m="1" x="435"/>
        <item m="1" x="436"/>
        <item m="1" x="437"/>
        <item m="1" x="438"/>
        <item m="1" x="439"/>
        <item m="1" x="440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0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37">
        <item x="33"/>
        <item x="4"/>
        <item x="26"/>
        <item x="7"/>
        <item x="1"/>
        <item x="12"/>
        <item x="16"/>
        <item x="29"/>
        <item x="31"/>
        <item x="27"/>
        <item x="14"/>
        <item x="28"/>
        <item x="23"/>
        <item x="15"/>
        <item x="5"/>
        <item x="17"/>
        <item x="13"/>
        <item x="10"/>
        <item x="9"/>
        <item x="32"/>
        <item x="11"/>
        <item x="18"/>
        <item x="25"/>
        <item x="2"/>
        <item x="8"/>
        <item x="19"/>
        <item x="3"/>
        <item x="20"/>
        <item x="30"/>
        <item x="0"/>
        <item x="21"/>
        <item x="6"/>
        <item x="22"/>
        <item x="24"/>
        <item m="1" x="35"/>
        <item x="34"/>
        <item t="default"/>
      </items>
    </pivotField>
    <pivotField showAll="0"/>
    <pivotField showAll="0"/>
    <pivotField axis="axisPage" showAll="0">
      <items count="4">
        <item m="1" x="2"/>
        <item x="0"/>
        <item x="1"/>
        <item t="default"/>
      </items>
    </pivotField>
    <pivotField axis="axisRow" showAll="0">
      <items count="111">
        <item m="1" x="57"/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m="1" x="80"/>
        <item m="1" x="81"/>
        <item m="1" x="82"/>
        <item m="1" x="83"/>
        <item m="1" x="84"/>
        <item m="1" x="85"/>
        <item m="1" x="86"/>
        <item m="1" x="87"/>
        <item m="1" x="88"/>
        <item m="1" x="89"/>
        <item m="1" x="90"/>
        <item m="1" x="91"/>
        <item m="1" x="92"/>
        <item m="1" x="93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showAll="0"/>
    <pivotField dataField="1"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showAll="0">
      <items count="5">
        <item sd="0" x="1"/>
        <item x="0"/>
        <item x="2"/>
        <item x="3"/>
        <item t="default"/>
      </items>
    </pivotField>
  </pivotFields>
  <rowFields count="1">
    <field x="12"/>
  </rowFields>
  <rowItems count="6">
    <i>
      <x v="105"/>
    </i>
    <i>
      <x v="106"/>
    </i>
    <i>
      <x v="107"/>
    </i>
    <i>
      <x v="108"/>
    </i>
    <i>
      <x v="109"/>
    </i>
    <i t="grand">
      <x/>
    </i>
  </rowItems>
  <colFields count="1">
    <field x="8"/>
  </colFields>
  <colItems count="3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5"/>
    </i>
    <i t="grand">
      <x/>
    </i>
  </colItems>
  <pageFields count="1">
    <pageField fld="11" item="2" hier="-1"/>
  </pageFields>
  <dataFields count="1">
    <dataField name="Gewogen graaddagen" fld="14" baseField="1" baseItem="14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1AA6FC-4DD3-49FE-975B-3E5424B43229}" name="Draaitabel2" cacheId="0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4:AJ7" firstHeaderRow="1" firstDataRow="2" firstDataCol="1" rowPageCount="1" colPageCount="1"/>
  <pivotFields count="19">
    <pivotField showAll="0"/>
    <pivotField numFmtId="14" showAll="0">
      <items count="763">
        <item m="1" x="39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m="1" x="423"/>
        <item m="1" x="424"/>
        <item m="1" x="425"/>
        <item m="1" x="426"/>
        <item m="1" x="427"/>
        <item m="1" x="428"/>
        <item m="1" x="429"/>
        <item m="1" x="430"/>
        <item m="1" x="431"/>
        <item m="1" x="432"/>
        <item m="1" x="433"/>
        <item m="1" x="434"/>
        <item m="1" x="435"/>
        <item m="1" x="436"/>
        <item m="1" x="437"/>
        <item m="1" x="438"/>
        <item m="1" x="439"/>
        <item m="1" x="440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0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37">
        <item x="33"/>
        <item x="4"/>
        <item x="26"/>
        <item x="7"/>
        <item x="1"/>
        <item x="12"/>
        <item x="16"/>
        <item x="29"/>
        <item x="31"/>
        <item x="27"/>
        <item x="14"/>
        <item x="28"/>
        <item x="23"/>
        <item x="15"/>
        <item x="5"/>
        <item x="17"/>
        <item x="13"/>
        <item x="10"/>
        <item x="9"/>
        <item x="32"/>
        <item x="11"/>
        <item x="18"/>
        <item x="25"/>
        <item x="2"/>
        <item x="8"/>
        <item x="19"/>
        <item x="3"/>
        <item x="20"/>
        <item x="30"/>
        <item x="0"/>
        <item x="21"/>
        <item x="6"/>
        <item x="22"/>
        <item x="24"/>
        <item m="1" x="35"/>
        <item x="34"/>
        <item t="default"/>
      </items>
    </pivotField>
    <pivotField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Page" showAll="0">
      <items count="4">
        <item m="1" x="2"/>
        <item x="0"/>
        <item x="1"/>
        <item t="default"/>
      </items>
    </pivotField>
    <pivotField showAll="0"/>
    <pivotField showAll="0"/>
    <pivotField dataField="1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5">
        <item x="1"/>
        <item x="0"/>
        <item x="2"/>
        <item x="3"/>
        <item t="default"/>
      </items>
    </pivotField>
  </pivotFields>
  <rowFields count="1">
    <field x="10"/>
  </rowFields>
  <rowItems count="2">
    <i>
      <x/>
    </i>
    <i t="grand">
      <x/>
    </i>
  </rowItems>
  <colFields count="1">
    <field x="8"/>
  </colFields>
  <colItems count="3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5"/>
    </i>
    <i t="grand">
      <x/>
    </i>
  </colItems>
  <pageFields count="1">
    <pageField fld="11" item="2" hier="-1"/>
  </pageFields>
  <dataFields count="1">
    <dataField name="Gewogen graaddagen" fld="14" baseField="1" baseItem="14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CB0340-9459-4C9B-99D8-9FF501CBA91D}" name="Draaitabel2" cacheId="0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4:AJ37" firstHeaderRow="1" firstDataRow="2" firstDataCol="1" rowPageCount="1" colPageCount="1"/>
  <pivotFields count="19">
    <pivotField showAll="0"/>
    <pivotField axis="axisRow" numFmtId="14" showAll="0">
      <items count="763">
        <item m="1" x="39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m="1" x="423"/>
        <item m="1" x="424"/>
        <item m="1" x="425"/>
        <item m="1" x="426"/>
        <item m="1" x="427"/>
        <item m="1" x="428"/>
        <item m="1" x="429"/>
        <item m="1" x="430"/>
        <item m="1" x="431"/>
        <item m="1" x="432"/>
        <item m="1" x="433"/>
        <item m="1" x="434"/>
        <item m="1" x="435"/>
        <item m="1" x="436"/>
        <item m="1" x="437"/>
        <item m="1" x="438"/>
        <item m="1" x="439"/>
        <item m="1" x="440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0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37">
        <item x="33"/>
        <item x="4"/>
        <item x="26"/>
        <item x="7"/>
        <item x="1"/>
        <item x="12"/>
        <item x="16"/>
        <item x="29"/>
        <item x="31"/>
        <item x="27"/>
        <item x="14"/>
        <item x="28"/>
        <item x="23"/>
        <item x="15"/>
        <item x="5"/>
        <item x="17"/>
        <item x="13"/>
        <item x="10"/>
        <item x="9"/>
        <item x="32"/>
        <item x="11"/>
        <item x="18"/>
        <item x="25"/>
        <item x="2"/>
        <item x="8"/>
        <item x="19"/>
        <item x="3"/>
        <item x="20"/>
        <item x="30"/>
        <item x="0"/>
        <item x="21"/>
        <item x="6"/>
        <item x="22"/>
        <item x="24"/>
        <item m="1" x="35"/>
        <item x="34"/>
        <item t="default"/>
      </items>
    </pivotField>
    <pivotField showAll="0"/>
    <pivotField showAll="0"/>
    <pivotField axis="axisPage" showAll="0">
      <items count="4">
        <item m="1" x="2"/>
        <item x="0"/>
        <item x="1"/>
        <item t="default"/>
      </items>
    </pivotField>
    <pivotField showAll="0"/>
    <pivotField showAll="0"/>
    <pivotField showAll="0"/>
    <pivotField dataField="1"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showAll="0">
      <items count="5">
        <item sd="0" x="1"/>
        <item x="0"/>
        <item x="2"/>
        <item x="3"/>
        <item t="default"/>
      </items>
    </pivotField>
  </pivotFields>
  <rowFields count="1">
    <field x="1"/>
  </rowFields>
  <rowItems count="32"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 t="grand">
      <x/>
    </i>
  </rowItems>
  <colFields count="1">
    <field x="8"/>
  </colFields>
  <colItems count="3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5"/>
    </i>
    <i t="grand">
      <x/>
    </i>
  </colItems>
  <pageFields count="1">
    <pageField fld="11" item="2" hier="-1"/>
  </pageFields>
  <dataFields count="1">
    <dataField name="Som van koeldagen" fld="15" baseField="1" baseItem="27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F468B41-BC7A-4C88-ACFE-ED1BD46CB87C}" name="Draaitabel2" cacheId="0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4:AJ11" firstHeaderRow="1" firstDataRow="2" firstDataCol="1" rowPageCount="1" colPageCount="1"/>
  <pivotFields count="19">
    <pivotField showAll="0"/>
    <pivotField numFmtId="14" showAll="0">
      <items count="763">
        <item m="1" x="39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m="1" x="423"/>
        <item m="1" x="424"/>
        <item m="1" x="425"/>
        <item m="1" x="426"/>
        <item m="1" x="427"/>
        <item m="1" x="428"/>
        <item m="1" x="429"/>
        <item m="1" x="430"/>
        <item m="1" x="431"/>
        <item m="1" x="432"/>
        <item m="1" x="433"/>
        <item m="1" x="434"/>
        <item m="1" x="435"/>
        <item m="1" x="436"/>
        <item m="1" x="437"/>
        <item m="1" x="438"/>
        <item m="1" x="439"/>
        <item m="1" x="440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0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37">
        <item x="33"/>
        <item x="4"/>
        <item x="26"/>
        <item x="7"/>
        <item x="1"/>
        <item x="12"/>
        <item x="16"/>
        <item x="29"/>
        <item x="31"/>
        <item x="27"/>
        <item x="14"/>
        <item x="28"/>
        <item x="23"/>
        <item x="15"/>
        <item x="5"/>
        <item x="17"/>
        <item x="13"/>
        <item x="10"/>
        <item x="9"/>
        <item x="32"/>
        <item x="11"/>
        <item x="18"/>
        <item x="25"/>
        <item x="2"/>
        <item x="8"/>
        <item x="19"/>
        <item x="3"/>
        <item x="20"/>
        <item x="30"/>
        <item x="0"/>
        <item x="21"/>
        <item x="6"/>
        <item x="22"/>
        <item x="24"/>
        <item m="1" x="35"/>
        <item x="34"/>
        <item t="default"/>
      </items>
    </pivotField>
    <pivotField showAll="0"/>
    <pivotField showAll="0"/>
    <pivotField axis="axisPage" showAll="0">
      <items count="4">
        <item m="1" x="2"/>
        <item x="0"/>
        <item x="1"/>
        <item t="default"/>
      </items>
    </pivotField>
    <pivotField axis="axisRow" showAll="0">
      <items count="111">
        <item m="1" x="57"/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m="1" x="80"/>
        <item m="1" x="81"/>
        <item m="1" x="82"/>
        <item m="1" x="83"/>
        <item m="1" x="84"/>
        <item m="1" x="85"/>
        <item m="1" x="86"/>
        <item m="1" x="87"/>
        <item m="1" x="88"/>
        <item m="1" x="89"/>
        <item m="1" x="90"/>
        <item m="1" x="91"/>
        <item m="1" x="92"/>
        <item m="1" x="93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showAll="0"/>
    <pivotField showAll="0"/>
    <pivotField dataField="1"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5">
        <item x="1"/>
        <item x="0"/>
        <item x="2"/>
        <item x="3"/>
        <item t="default"/>
      </items>
    </pivotField>
  </pivotFields>
  <rowFields count="1">
    <field x="12"/>
  </rowFields>
  <rowItems count="6">
    <i>
      <x v="105"/>
    </i>
    <i>
      <x v="106"/>
    </i>
    <i>
      <x v="107"/>
    </i>
    <i>
      <x v="108"/>
    </i>
    <i>
      <x v="109"/>
    </i>
    <i t="grand">
      <x/>
    </i>
  </rowItems>
  <colFields count="1">
    <field x="8"/>
  </colFields>
  <colItems count="3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5"/>
    </i>
    <i t="grand">
      <x/>
    </i>
  </colItems>
  <pageFields count="1">
    <pageField fld="11" item="2" hier="-1"/>
  </pageFields>
  <dataFields count="1">
    <dataField name="Som van koeldagen" fld="15" baseField="1" baseItem="27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6AB8BD-248B-4A47-96FE-EB83F60648B7}" name="Draaitabel2" cacheId="0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4:AJ7" firstHeaderRow="1" firstDataRow="2" firstDataCol="1" rowPageCount="1" colPageCount="1"/>
  <pivotFields count="19">
    <pivotField showAll="0"/>
    <pivotField numFmtId="14" showAll="0">
      <items count="763">
        <item m="1" x="39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m="1" x="423"/>
        <item m="1" x="424"/>
        <item m="1" x="425"/>
        <item m="1" x="426"/>
        <item m="1" x="427"/>
        <item m="1" x="428"/>
        <item m="1" x="429"/>
        <item m="1" x="430"/>
        <item m="1" x="431"/>
        <item m="1" x="432"/>
        <item m="1" x="433"/>
        <item m="1" x="434"/>
        <item m="1" x="435"/>
        <item m="1" x="436"/>
        <item m="1" x="437"/>
        <item m="1" x="438"/>
        <item m="1" x="439"/>
        <item m="1" x="440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0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37">
        <item x="33"/>
        <item x="4"/>
        <item x="26"/>
        <item x="7"/>
        <item x="1"/>
        <item x="12"/>
        <item x="16"/>
        <item x="29"/>
        <item x="31"/>
        <item x="27"/>
        <item x="14"/>
        <item x="28"/>
        <item x="23"/>
        <item x="15"/>
        <item x="5"/>
        <item x="17"/>
        <item x="13"/>
        <item x="10"/>
        <item x="9"/>
        <item x="32"/>
        <item x="11"/>
        <item x="18"/>
        <item x="25"/>
        <item x="2"/>
        <item x="8"/>
        <item x="19"/>
        <item x="3"/>
        <item x="20"/>
        <item x="30"/>
        <item x="0"/>
        <item x="21"/>
        <item x="6"/>
        <item x="22"/>
        <item x="24"/>
        <item m="1" x="35"/>
        <item x="34"/>
        <item t="default"/>
      </items>
    </pivotField>
    <pivotField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Page" showAll="0">
      <items count="4">
        <item m="1" x="2"/>
        <item x="0"/>
        <item x="1"/>
        <item t="default"/>
      </items>
    </pivotField>
    <pivotField showAll="0"/>
    <pivotField showAll="0"/>
    <pivotField showAll="0"/>
    <pivotField dataField="1"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5">
        <item x="1"/>
        <item x="0"/>
        <item x="2"/>
        <item x="3"/>
        <item t="default"/>
      </items>
    </pivotField>
  </pivotFields>
  <rowFields count="1">
    <field x="10"/>
  </rowFields>
  <rowItems count="2">
    <i>
      <x/>
    </i>
    <i t="grand">
      <x/>
    </i>
  </rowItems>
  <colFields count="1">
    <field x="8"/>
  </colFields>
  <colItems count="3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5"/>
    </i>
    <i t="grand">
      <x/>
    </i>
  </colItems>
  <pageFields count="1">
    <pageField fld="11" item="2" hier="-1"/>
  </pageFields>
  <dataFields count="1">
    <dataField name="Som van koeldagen" fld="15" baseField="1" baseItem="27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AEEF2D-9545-4F71-A91D-51DAE8AB8F8A}" name="Draaitabel2" cacheId="0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4:AJ37" firstHeaderRow="1" firstDataRow="2" firstDataCol="1" rowPageCount="1" colPageCount="1"/>
  <pivotFields count="19">
    <pivotField showAll="0"/>
    <pivotField axis="axisRow" numFmtId="14" showAll="0">
      <items count="763">
        <item m="1" x="39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m="1" x="423"/>
        <item m="1" x="424"/>
        <item m="1" x="425"/>
        <item m="1" x="426"/>
        <item m="1" x="427"/>
        <item m="1" x="428"/>
        <item m="1" x="429"/>
        <item m="1" x="430"/>
        <item m="1" x="431"/>
        <item m="1" x="432"/>
        <item m="1" x="433"/>
        <item m="1" x="434"/>
        <item m="1" x="435"/>
        <item m="1" x="436"/>
        <item m="1" x="437"/>
        <item m="1" x="438"/>
        <item m="1" x="439"/>
        <item m="1" x="440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0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t="default"/>
      </items>
    </pivotField>
    <pivotField showAll="0"/>
    <pivotField dataField="1" showAll="0"/>
    <pivotField showAll="0"/>
    <pivotField showAll="0"/>
    <pivotField showAll="0"/>
    <pivotField showAll="0"/>
    <pivotField axis="axisCol" showAll="0">
      <items count="37">
        <item x="33"/>
        <item x="4"/>
        <item x="26"/>
        <item x="7"/>
        <item x="1"/>
        <item x="12"/>
        <item x="16"/>
        <item x="29"/>
        <item x="31"/>
        <item x="27"/>
        <item x="14"/>
        <item x="28"/>
        <item x="23"/>
        <item x="15"/>
        <item x="5"/>
        <item x="17"/>
        <item x="13"/>
        <item x="10"/>
        <item x="9"/>
        <item x="32"/>
        <item x="11"/>
        <item x="18"/>
        <item x="25"/>
        <item x="2"/>
        <item x="8"/>
        <item x="19"/>
        <item x="3"/>
        <item x="20"/>
        <item x="30"/>
        <item x="0"/>
        <item x="21"/>
        <item x="6"/>
        <item x="22"/>
        <item x="24"/>
        <item m="1" x="35"/>
        <item x="34"/>
        <item t="default"/>
      </items>
    </pivotField>
    <pivotField showAll="0"/>
    <pivotField showAll="0"/>
    <pivotField axis="axisPage" showAll="0">
      <items count="4">
        <item m="1" x="2"/>
        <item x="0"/>
        <item x="1"/>
        <item t="default"/>
      </items>
    </pivotField>
    <pivotField showAll="0"/>
    <pivotField showAll="0"/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showAll="0">
      <items count="5">
        <item sd="0" x="1"/>
        <item x="0"/>
        <item x="2"/>
        <item x="3"/>
        <item t="default"/>
      </items>
    </pivotField>
  </pivotFields>
  <rowFields count="1">
    <field x="1"/>
  </rowFields>
  <rowItems count="32"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 t="grand">
      <x/>
    </i>
  </rowItems>
  <colFields count="1">
    <field x="8"/>
  </colFields>
  <colItems count="3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5"/>
    </i>
    <i t="grand">
      <x/>
    </i>
  </colItems>
  <pageFields count="1">
    <pageField fld="11" item="2" hier="-1"/>
  </pageFields>
  <dataFields count="1">
    <dataField name="Gemiddelde van Etmaal temperatuur °C" fld="3" subtotal="average" baseField="1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44C90E-1B05-4F06-8F48-4966888C8AB8}" name="Draaitabel2" cacheId="0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4:AJ11" firstHeaderRow="1" firstDataRow="2" firstDataCol="1" rowPageCount="1" colPageCount="1"/>
  <pivotFields count="19">
    <pivotField showAll="0"/>
    <pivotField numFmtId="14" showAll="0">
      <items count="763">
        <item m="1" x="39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m="1" x="423"/>
        <item m="1" x="424"/>
        <item m="1" x="425"/>
        <item m="1" x="426"/>
        <item m="1" x="427"/>
        <item m="1" x="428"/>
        <item m="1" x="429"/>
        <item m="1" x="430"/>
        <item m="1" x="431"/>
        <item m="1" x="432"/>
        <item m="1" x="433"/>
        <item m="1" x="434"/>
        <item m="1" x="435"/>
        <item m="1" x="436"/>
        <item m="1" x="437"/>
        <item m="1" x="438"/>
        <item m="1" x="439"/>
        <item m="1" x="440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0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t="default"/>
      </items>
    </pivotField>
    <pivotField showAll="0"/>
    <pivotField dataField="1" showAll="0"/>
    <pivotField showAll="0"/>
    <pivotField showAll="0"/>
    <pivotField showAll="0"/>
    <pivotField showAll="0"/>
    <pivotField axis="axisCol" showAll="0">
      <items count="37">
        <item x="33"/>
        <item x="4"/>
        <item x="26"/>
        <item x="7"/>
        <item x="1"/>
        <item x="12"/>
        <item x="16"/>
        <item x="29"/>
        <item x="31"/>
        <item x="27"/>
        <item x="14"/>
        <item x="28"/>
        <item x="23"/>
        <item x="15"/>
        <item x="5"/>
        <item x="17"/>
        <item x="13"/>
        <item x="10"/>
        <item x="9"/>
        <item x="32"/>
        <item x="11"/>
        <item x="18"/>
        <item x="25"/>
        <item x="2"/>
        <item x="8"/>
        <item x="19"/>
        <item x="3"/>
        <item x="20"/>
        <item x="30"/>
        <item x="0"/>
        <item x="21"/>
        <item x="6"/>
        <item x="22"/>
        <item x="24"/>
        <item m="1" x="35"/>
        <item x="34"/>
        <item t="default"/>
      </items>
    </pivotField>
    <pivotField showAll="0"/>
    <pivotField showAll="0"/>
    <pivotField axis="axisPage" showAll="0">
      <items count="4">
        <item m="1" x="2"/>
        <item x="0"/>
        <item x="1"/>
        <item t="default"/>
      </items>
    </pivotField>
    <pivotField axis="axisRow" showAll="0">
      <items count="111">
        <item m="1" x="57"/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m="1" x="80"/>
        <item m="1" x="81"/>
        <item m="1" x="82"/>
        <item m="1" x="83"/>
        <item m="1" x="84"/>
        <item m="1" x="85"/>
        <item m="1" x="86"/>
        <item m="1" x="87"/>
        <item m="1" x="88"/>
        <item m="1" x="89"/>
        <item m="1" x="90"/>
        <item m="1" x="91"/>
        <item m="1" x="92"/>
        <item m="1" x="93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5">
        <item x="1"/>
        <item x="0"/>
        <item x="2"/>
        <item x="3"/>
        <item t="default"/>
      </items>
    </pivotField>
  </pivotFields>
  <rowFields count="1">
    <field x="12"/>
  </rowFields>
  <rowItems count="6">
    <i>
      <x v="105"/>
    </i>
    <i>
      <x v="106"/>
    </i>
    <i>
      <x v="107"/>
    </i>
    <i>
      <x v="108"/>
    </i>
    <i>
      <x v="109"/>
    </i>
    <i t="grand">
      <x/>
    </i>
  </rowItems>
  <colFields count="1">
    <field x="8"/>
  </colFields>
  <colItems count="3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5"/>
    </i>
    <i t="grand">
      <x/>
    </i>
  </colItems>
  <pageFields count="1">
    <pageField fld="11" item="2" hier="-1"/>
  </pageFields>
  <dataFields count="1">
    <dataField name="Gemiddelde van Etmaal temperatuur °C" fld="3" subtotal="average" baseField="1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DFDCF9-EE23-42CF-A38B-D91130BF7F14}" name="Draaitabel2" cacheId="0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4:AJ7" firstHeaderRow="1" firstDataRow="2" firstDataCol="1" rowPageCount="1" colPageCount="1"/>
  <pivotFields count="19">
    <pivotField showAll="0"/>
    <pivotField numFmtId="14" showAll="0">
      <items count="763">
        <item m="1" x="39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m="1" x="423"/>
        <item m="1" x="424"/>
        <item m="1" x="425"/>
        <item m="1" x="426"/>
        <item m="1" x="427"/>
        <item m="1" x="428"/>
        <item m="1" x="429"/>
        <item m="1" x="430"/>
        <item m="1" x="431"/>
        <item m="1" x="432"/>
        <item m="1" x="433"/>
        <item m="1" x="434"/>
        <item m="1" x="435"/>
        <item m="1" x="436"/>
        <item m="1" x="437"/>
        <item m="1" x="438"/>
        <item m="1" x="439"/>
        <item m="1" x="440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0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t="default"/>
      </items>
    </pivotField>
    <pivotField showAll="0"/>
    <pivotField dataField="1" showAll="0"/>
    <pivotField showAll="0"/>
    <pivotField showAll="0"/>
    <pivotField showAll="0"/>
    <pivotField showAll="0"/>
    <pivotField axis="axisCol" showAll="0">
      <items count="37">
        <item x="33"/>
        <item x="4"/>
        <item x="26"/>
        <item x="7"/>
        <item x="1"/>
        <item x="12"/>
        <item x="16"/>
        <item x="29"/>
        <item x="31"/>
        <item x="27"/>
        <item x="14"/>
        <item x="28"/>
        <item x="23"/>
        <item x="15"/>
        <item x="5"/>
        <item x="17"/>
        <item x="13"/>
        <item x="10"/>
        <item x="9"/>
        <item x="32"/>
        <item x="11"/>
        <item x="18"/>
        <item x="25"/>
        <item x="2"/>
        <item x="8"/>
        <item x="19"/>
        <item x="3"/>
        <item x="20"/>
        <item x="30"/>
        <item x="0"/>
        <item x="21"/>
        <item x="6"/>
        <item x="22"/>
        <item x="24"/>
        <item m="1" x="35"/>
        <item x="34"/>
        <item t="default"/>
      </items>
    </pivotField>
    <pivotField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Page" showAll="0">
      <items count="4">
        <item m="1" x="2"/>
        <item x="0"/>
        <item x="1"/>
        <item t="default"/>
      </items>
    </pivotField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5">
        <item x="1"/>
        <item x="0"/>
        <item x="2"/>
        <item x="3"/>
        <item t="default"/>
      </items>
    </pivotField>
  </pivotFields>
  <rowFields count="1">
    <field x="10"/>
  </rowFields>
  <rowItems count="2">
    <i>
      <x/>
    </i>
    <i t="grand">
      <x/>
    </i>
  </rowItems>
  <colFields count="1">
    <field x="8"/>
  </colFields>
  <colItems count="3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5"/>
    </i>
    <i t="grand">
      <x/>
    </i>
  </colItems>
  <pageFields count="1">
    <pageField fld="11" item="2" hier="-1"/>
  </pageFields>
  <dataFields count="1">
    <dataField name="Gemiddelde van Etmaal temperatuur °C" fld="3" subtotal="average" baseField="1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12D0F4-61F8-4E99-980F-4E65CE067CAD}" name="Draaitabel2" cacheId="0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4:AJ37" firstHeaderRow="1" firstDataRow="2" firstDataCol="1" rowPageCount="1" colPageCount="1"/>
  <pivotFields count="19">
    <pivotField showAll="0"/>
    <pivotField axis="axisRow" numFmtId="14" showAll="0">
      <items count="763">
        <item m="1" x="39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m="1" x="423"/>
        <item m="1" x="424"/>
        <item m="1" x="425"/>
        <item m="1" x="426"/>
        <item m="1" x="427"/>
        <item m="1" x="428"/>
        <item m="1" x="429"/>
        <item m="1" x="430"/>
        <item m="1" x="431"/>
        <item m="1" x="432"/>
        <item m="1" x="433"/>
        <item m="1" x="434"/>
        <item m="1" x="435"/>
        <item m="1" x="436"/>
        <item m="1" x="437"/>
        <item m="1" x="438"/>
        <item m="1" x="439"/>
        <item m="1" x="440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0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t="default"/>
      </items>
    </pivotField>
    <pivotField showAll="0"/>
    <pivotField showAll="0"/>
    <pivotField showAll="0"/>
    <pivotField showAll="0"/>
    <pivotField showAll="0"/>
    <pivotField dataField="1" showAll="0"/>
    <pivotField axis="axisCol" showAll="0">
      <items count="37">
        <item x="33"/>
        <item x="4"/>
        <item x="26"/>
        <item x="7"/>
        <item x="1"/>
        <item x="12"/>
        <item x="16"/>
        <item x="29"/>
        <item x="31"/>
        <item x="27"/>
        <item x="14"/>
        <item x="28"/>
        <item x="23"/>
        <item x="15"/>
        <item x="5"/>
        <item x="17"/>
        <item x="13"/>
        <item x="10"/>
        <item x="9"/>
        <item x="32"/>
        <item x="11"/>
        <item x="18"/>
        <item x="25"/>
        <item x="2"/>
        <item x="8"/>
        <item x="19"/>
        <item x="3"/>
        <item x="20"/>
        <item x="30"/>
        <item x="0"/>
        <item x="21"/>
        <item x="6"/>
        <item x="22"/>
        <item x="24"/>
        <item m="1" x="35"/>
        <item x="34"/>
        <item t="default"/>
      </items>
    </pivotField>
    <pivotField showAll="0"/>
    <pivotField showAll="0"/>
    <pivotField axis="axisPage" showAll="0">
      <items count="4">
        <item m="1" x="2"/>
        <item x="0"/>
        <item x="1"/>
        <item t="default"/>
      </items>
    </pivotField>
    <pivotField showAll="0"/>
    <pivotField showAll="0"/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showAll="0">
      <items count="5">
        <item sd="0" x="1"/>
        <item x="0"/>
        <item x="2"/>
        <item x="3"/>
        <item t="default"/>
      </items>
    </pivotField>
  </pivotFields>
  <rowFields count="1">
    <field x="1"/>
  </rowFields>
  <rowItems count="32"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 t="grand">
      <x/>
    </i>
  </rowItems>
  <colFields count="1">
    <field x="8"/>
  </colFields>
  <colItems count="3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5"/>
    </i>
    <i t="grand">
      <x/>
    </i>
  </colItems>
  <pageFields count="1">
    <pageField fld="11" item="2" hier="-1"/>
  </pageFields>
  <dataFields count="1">
    <dataField name="Gemiddelde van Relatieve vochtigheid %" fld="7" subtotal="average" baseField="9" baseItem="18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A4EDC8-95FE-4361-B397-7A38DA5C783F}" name="Draaitabel2" cacheId="0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4:AJ11" firstHeaderRow="1" firstDataRow="2" firstDataCol="1" rowPageCount="1" colPageCount="1"/>
  <pivotFields count="19">
    <pivotField showAll="0"/>
    <pivotField numFmtId="14" showAll="0">
      <items count="763">
        <item m="1" x="39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m="1" x="423"/>
        <item m="1" x="424"/>
        <item m="1" x="425"/>
        <item m="1" x="426"/>
        <item m="1" x="427"/>
        <item m="1" x="428"/>
        <item m="1" x="429"/>
        <item m="1" x="430"/>
        <item m="1" x="431"/>
        <item m="1" x="432"/>
        <item m="1" x="433"/>
        <item m="1" x="434"/>
        <item m="1" x="435"/>
        <item m="1" x="436"/>
        <item m="1" x="437"/>
        <item m="1" x="438"/>
        <item m="1" x="439"/>
        <item m="1" x="440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0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t="default"/>
      </items>
    </pivotField>
    <pivotField showAll="0"/>
    <pivotField showAll="0"/>
    <pivotField showAll="0"/>
    <pivotField showAll="0"/>
    <pivotField showAll="0"/>
    <pivotField dataField="1" showAll="0"/>
    <pivotField axis="axisCol" showAll="0">
      <items count="37">
        <item x="33"/>
        <item x="4"/>
        <item x="26"/>
        <item x="7"/>
        <item x="1"/>
        <item x="12"/>
        <item x="16"/>
        <item x="29"/>
        <item x="31"/>
        <item x="27"/>
        <item x="14"/>
        <item x="28"/>
        <item x="23"/>
        <item x="15"/>
        <item x="5"/>
        <item x="17"/>
        <item x="13"/>
        <item x="10"/>
        <item x="9"/>
        <item x="32"/>
        <item x="11"/>
        <item x="18"/>
        <item x="25"/>
        <item x="2"/>
        <item x="8"/>
        <item x="19"/>
        <item x="3"/>
        <item x="20"/>
        <item x="30"/>
        <item x="0"/>
        <item x="21"/>
        <item x="6"/>
        <item x="22"/>
        <item x="24"/>
        <item m="1" x="35"/>
        <item x="34"/>
        <item t="default"/>
      </items>
    </pivotField>
    <pivotField showAll="0"/>
    <pivotField showAll="0"/>
    <pivotField axis="axisPage" showAll="0">
      <items count="4">
        <item m="1" x="2"/>
        <item x="0"/>
        <item x="1"/>
        <item t="default"/>
      </items>
    </pivotField>
    <pivotField axis="axisRow" showAll="0">
      <items count="111">
        <item m="1" x="57"/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m="1" x="80"/>
        <item m="1" x="81"/>
        <item m="1" x="82"/>
        <item m="1" x="83"/>
        <item m="1" x="84"/>
        <item m="1" x="85"/>
        <item m="1" x="86"/>
        <item m="1" x="87"/>
        <item m="1" x="88"/>
        <item m="1" x="89"/>
        <item m="1" x="90"/>
        <item m="1" x="91"/>
        <item m="1" x="92"/>
        <item m="1" x="93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showAll="0"/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showAll="0">
      <items count="5">
        <item sd="0" x="1"/>
        <item x="0"/>
        <item x="2"/>
        <item x="3"/>
        <item t="default"/>
      </items>
    </pivotField>
  </pivotFields>
  <rowFields count="1">
    <field x="12"/>
  </rowFields>
  <rowItems count="6">
    <i>
      <x v="105"/>
    </i>
    <i>
      <x v="106"/>
    </i>
    <i>
      <x v="107"/>
    </i>
    <i>
      <x v="108"/>
    </i>
    <i>
      <x v="109"/>
    </i>
    <i t="grand">
      <x/>
    </i>
  </rowItems>
  <colFields count="1">
    <field x="8"/>
  </colFields>
  <colItems count="3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5"/>
    </i>
    <i t="grand">
      <x/>
    </i>
  </colItems>
  <pageFields count="1">
    <pageField fld="11" item="2" hier="-1"/>
  </pageFields>
  <dataFields count="1">
    <dataField name="Gemiddelde van Relatieve vochtigheid %" fld="7" subtotal="average" baseField="9" baseItem="18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88D2B5-526C-4A5B-9E36-BED4363DB063}" name="Draaitabel2" cacheId="0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4:AJ7" firstHeaderRow="1" firstDataRow="2" firstDataCol="1" rowPageCount="1" colPageCount="1"/>
  <pivotFields count="19">
    <pivotField showAll="0"/>
    <pivotField numFmtId="14" showAll="0">
      <items count="763">
        <item m="1" x="39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m="1" x="423"/>
        <item m="1" x="424"/>
        <item m="1" x="425"/>
        <item m="1" x="426"/>
        <item m="1" x="427"/>
        <item m="1" x="428"/>
        <item m="1" x="429"/>
        <item m="1" x="430"/>
        <item m="1" x="431"/>
        <item m="1" x="432"/>
        <item m="1" x="433"/>
        <item m="1" x="434"/>
        <item m="1" x="435"/>
        <item m="1" x="436"/>
        <item m="1" x="437"/>
        <item m="1" x="438"/>
        <item m="1" x="439"/>
        <item m="1" x="440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0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t="default"/>
      </items>
    </pivotField>
    <pivotField showAll="0"/>
    <pivotField showAll="0"/>
    <pivotField showAll="0"/>
    <pivotField showAll="0"/>
    <pivotField showAll="0"/>
    <pivotField dataField="1" showAll="0"/>
    <pivotField axis="axisCol" showAll="0">
      <items count="37">
        <item x="33"/>
        <item x="4"/>
        <item x="26"/>
        <item x="7"/>
        <item x="1"/>
        <item x="12"/>
        <item x="16"/>
        <item x="29"/>
        <item x="31"/>
        <item x="27"/>
        <item x="14"/>
        <item x="28"/>
        <item x="23"/>
        <item x="15"/>
        <item x="5"/>
        <item x="17"/>
        <item x="13"/>
        <item x="10"/>
        <item x="9"/>
        <item x="32"/>
        <item x="11"/>
        <item x="18"/>
        <item x="25"/>
        <item x="2"/>
        <item x="8"/>
        <item x="19"/>
        <item x="3"/>
        <item x="20"/>
        <item x="30"/>
        <item x="0"/>
        <item x="21"/>
        <item x="6"/>
        <item x="22"/>
        <item x="24"/>
        <item m="1" x="35"/>
        <item x="34"/>
        <item t="default"/>
      </items>
    </pivotField>
    <pivotField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Page" showAll="0">
      <items count="4">
        <item m="1" x="2"/>
        <item x="0"/>
        <item x="1"/>
        <item t="default"/>
      </items>
    </pivotField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5">
        <item x="1"/>
        <item x="0"/>
        <item x="2"/>
        <item x="3"/>
        <item t="default"/>
      </items>
    </pivotField>
  </pivotFields>
  <rowFields count="1">
    <field x="10"/>
  </rowFields>
  <rowItems count="2">
    <i>
      <x/>
    </i>
    <i t="grand">
      <x/>
    </i>
  </rowItems>
  <colFields count="1">
    <field x="8"/>
  </colFields>
  <colItems count="3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5"/>
    </i>
    <i t="grand">
      <x/>
    </i>
  </colItems>
  <pageFields count="1">
    <pageField fld="11" item="2" hier="-1"/>
  </pageFields>
  <dataFields count="1">
    <dataField name="Gemiddelde van Relatieve vochtigheid %" fld="7" subtotal="average" baseField="9" baseItem="18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A66462-0955-41AF-BC92-C3B293AC313A}" name="Draaitabel2" cacheId="0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4:AJ37" firstHeaderRow="1" firstDataRow="2" firstDataCol="1" rowPageCount="1" colPageCount="1"/>
  <pivotFields count="19">
    <pivotField showAll="0"/>
    <pivotField axis="axisRow" numFmtId="14" showAll="0">
      <items count="763">
        <item m="1" x="39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m="1" x="423"/>
        <item m="1" x="424"/>
        <item m="1" x="425"/>
        <item m="1" x="426"/>
        <item m="1" x="427"/>
        <item m="1" x="428"/>
        <item m="1" x="429"/>
        <item m="1" x="430"/>
        <item m="1" x="431"/>
        <item m="1" x="432"/>
        <item m="1" x="433"/>
        <item m="1" x="434"/>
        <item m="1" x="435"/>
        <item m="1" x="436"/>
        <item m="1" x="437"/>
        <item m="1" x="438"/>
        <item m="1" x="439"/>
        <item m="1" x="440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0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37">
        <item x="33"/>
        <item x="4"/>
        <item x="26"/>
        <item x="7"/>
        <item x="1"/>
        <item x="12"/>
        <item x="16"/>
        <item x="29"/>
        <item x="31"/>
        <item x="27"/>
        <item x="14"/>
        <item x="28"/>
        <item x="23"/>
        <item x="15"/>
        <item x="5"/>
        <item x="17"/>
        <item x="13"/>
        <item x="10"/>
        <item x="9"/>
        <item x="32"/>
        <item x="11"/>
        <item x="18"/>
        <item x="25"/>
        <item x="2"/>
        <item x="8"/>
        <item x="19"/>
        <item x="3"/>
        <item x="20"/>
        <item x="30"/>
        <item x="0"/>
        <item x="21"/>
        <item x="6"/>
        <item x="22"/>
        <item x="24"/>
        <item m="1" x="35"/>
        <item x="34"/>
        <item t="default"/>
      </items>
    </pivotField>
    <pivotField showAll="0"/>
    <pivotField showAll="0"/>
    <pivotField axis="axisPage" showAll="0">
      <items count="4">
        <item m="1" x="2"/>
        <item x="0"/>
        <item x="1"/>
        <item t="default"/>
      </items>
    </pivotField>
    <pivotField showAll="0"/>
    <pivotField dataField="1" showAll="0"/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showAll="0">
      <items count="5">
        <item sd="0" x="1"/>
        <item x="0"/>
        <item x="2"/>
        <item x="3"/>
        <item t="default"/>
      </items>
    </pivotField>
  </pivotFields>
  <rowFields count="1">
    <field x="1"/>
  </rowFields>
  <rowItems count="32"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 t="grand">
      <x/>
    </i>
  </rowItems>
  <colFields count="1">
    <field x="8"/>
  </colFields>
  <colItems count="3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5"/>
    </i>
    <i t="grand">
      <x/>
    </i>
  </colItems>
  <pageFields count="1">
    <pageField fld="11" item="2" hier="-1"/>
  </pageFields>
  <dataFields count="1">
    <dataField name="Som van graaddagen" fld="13" baseField="1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D5A0EA-5849-4BCA-A933-83C954649E53}" name="Draaitabel2" cacheId="0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4:AJ11" firstHeaderRow="1" firstDataRow="2" firstDataCol="1" rowPageCount="1" colPageCount="1"/>
  <pivotFields count="19">
    <pivotField showAll="0"/>
    <pivotField numFmtId="14" showAll="0">
      <items count="763">
        <item m="1" x="39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m="1" x="423"/>
        <item m="1" x="424"/>
        <item m="1" x="425"/>
        <item m="1" x="426"/>
        <item m="1" x="427"/>
        <item m="1" x="428"/>
        <item m="1" x="429"/>
        <item m="1" x="430"/>
        <item m="1" x="431"/>
        <item m="1" x="432"/>
        <item m="1" x="433"/>
        <item m="1" x="434"/>
        <item m="1" x="435"/>
        <item m="1" x="436"/>
        <item m="1" x="437"/>
        <item m="1" x="438"/>
        <item m="1" x="439"/>
        <item m="1" x="440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0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37">
        <item x="33"/>
        <item x="4"/>
        <item x="26"/>
        <item x="7"/>
        <item x="1"/>
        <item x="12"/>
        <item x="16"/>
        <item x="29"/>
        <item x="31"/>
        <item x="27"/>
        <item x="14"/>
        <item x="28"/>
        <item x="23"/>
        <item x="15"/>
        <item x="5"/>
        <item x="17"/>
        <item x="13"/>
        <item x="10"/>
        <item x="9"/>
        <item x="32"/>
        <item x="11"/>
        <item x="18"/>
        <item x="25"/>
        <item x="2"/>
        <item x="8"/>
        <item x="19"/>
        <item x="3"/>
        <item x="20"/>
        <item x="30"/>
        <item x="0"/>
        <item x="21"/>
        <item x="6"/>
        <item x="22"/>
        <item x="24"/>
        <item m="1" x="35"/>
        <item x="34"/>
        <item t="default"/>
      </items>
    </pivotField>
    <pivotField showAll="0"/>
    <pivotField showAll="0"/>
    <pivotField axis="axisPage" showAll="0">
      <items count="4">
        <item m="1" x="2"/>
        <item x="0"/>
        <item x="1"/>
        <item t="default"/>
      </items>
    </pivotField>
    <pivotField axis="axisRow" showAll="0">
      <items count="111">
        <item m="1" x="57"/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m="1" x="80"/>
        <item m="1" x="81"/>
        <item m="1" x="82"/>
        <item m="1" x="83"/>
        <item m="1" x="84"/>
        <item m="1" x="85"/>
        <item m="1" x="86"/>
        <item m="1" x="87"/>
        <item m="1" x="88"/>
        <item m="1" x="89"/>
        <item m="1" x="90"/>
        <item m="1" x="91"/>
        <item m="1" x="92"/>
        <item m="1" x="93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t="default"/>
      </items>
    </pivotField>
    <pivotField dataField="1"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5">
        <item x="1"/>
        <item x="0"/>
        <item x="2"/>
        <item x="3"/>
        <item t="default"/>
      </items>
    </pivotField>
  </pivotFields>
  <rowFields count="1">
    <field x="12"/>
  </rowFields>
  <rowItems count="6">
    <i>
      <x v="105"/>
    </i>
    <i>
      <x v="106"/>
    </i>
    <i>
      <x v="107"/>
    </i>
    <i>
      <x v="108"/>
    </i>
    <i>
      <x v="109"/>
    </i>
    <i t="grand">
      <x/>
    </i>
  </rowItems>
  <colFields count="1">
    <field x="8"/>
  </colFields>
  <colItems count="3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5"/>
    </i>
    <i t="grand">
      <x/>
    </i>
  </colItems>
  <pageFields count="1">
    <pageField fld="11" item="2" hier="-1"/>
  </pageFields>
  <dataFields count="1">
    <dataField name="Som van graaddagen" fld="13" baseField="9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944C4BA1-1D95-4154-BA14-2F47D08B85F4}" autoFormatId="16" applyNumberFormats="0" applyBorderFormats="0" applyFontFormats="0" applyPatternFormats="0" applyAlignmentFormats="0" applyWidthHeightFormats="0">
  <queryTableRefresh nextId="33" unboundColumnsRight="3">
    <queryTableFields count="16">
      <queryTableField id="1" name="# STN" tableColumnId="1"/>
      <queryTableField id="26" name="Datum" tableColumnId="2"/>
      <queryTableField id="3" name="Windsnelheid m/s" tableColumnId="3"/>
      <queryTableField id="4" name="Etmaal temperatuur °C" tableColumnId="4"/>
      <queryTableField id="5" name="Globale straling J/cm2" tableColumnId="5"/>
      <queryTableField id="6" name="Neerslag mm" tableColumnId="6"/>
      <queryTableField id="7" name="Luchtdruk hPa" tableColumnId="7"/>
      <queryTableField id="8" name="Relatieve vochtigheid %" tableColumnId="8"/>
      <queryTableField id="27" name="Weerstation" tableColumnId="9"/>
      <queryTableField id="28" name="Gewogen factor" tableColumnId="10"/>
      <queryTableField id="29" name="Maand" tableColumnId="14"/>
      <queryTableField id="30" name="Jaar" tableColumnId="15"/>
      <queryTableField id="31" name="Wknr" tableColumnId="16"/>
      <queryTableField id="11" dataBound="0" tableColumnId="11"/>
      <queryTableField id="12" dataBound="0" tableColumnId="12"/>
      <queryTableField id="13" dataBound="0" tableColumnId="13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Weerstation" xr10:uid="{B336290C-AECD-46CF-9BB2-E058F42D2832}" sourceName="Weerstation">
  <pivotTables>
    <pivotTable tabId="104" name="Draaitabel2"/>
  </pivotTables>
  <data>
    <tabular pivotCacheId="488730654">
      <items count="36">
        <i x="4"/>
        <i x="26"/>
        <i x="7" s="1"/>
        <i x="1"/>
        <i x="12"/>
        <i x="16"/>
        <i x="29"/>
        <i x="31"/>
        <i x="27"/>
        <i x="14"/>
        <i x="28"/>
        <i x="23"/>
        <i x="15"/>
        <i x="5"/>
        <i x="34"/>
        <i x="17"/>
        <i x="13"/>
        <i x="10"/>
        <i x="9"/>
        <i x="32"/>
        <i x="11"/>
        <i x="18"/>
        <i x="25"/>
        <i x="2"/>
        <i x="8"/>
        <i x="19"/>
        <i x="3"/>
        <i x="20"/>
        <i x="30"/>
        <i x="0"/>
        <i x="21"/>
        <i x="6"/>
        <i x="22"/>
        <i x="24"/>
        <i x="33" nd="1"/>
        <i x="35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Weerstation" xr10:uid="{87852BF2-9B96-47C9-8817-E8B6B2BDA9DF}" cache="Slicer_Weerstation" caption="Weerstation" startItem="1" rowHeight="241300"/>
</slicer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C558155-7215-480E-B6D7-E06CB15BBD72}" name="stookgrens" displayName="stookgrens" ref="A1:A2" totalsRowShown="0">
  <autoFilter ref="A1:A2" xr:uid="{AC558155-7215-480E-B6D7-E06CB15BBD72}"/>
  <tableColumns count="1">
    <tableColumn id="1" xr3:uid="{975F47A3-337F-4026-AC84-8295CC7ECC7E}" name="Kolom1">
      <calculatedColumnFormula>Hoofdmenu!K20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E217E30-D703-45A9-B240-DBF3E570BD14}" name="jaartalb" displayName="jaartalb" ref="C1:C2" totalsRowShown="0">
  <autoFilter ref="C1:C2" xr:uid="{2E217E30-D703-45A9-B240-DBF3E570BD14}"/>
  <tableColumns count="1">
    <tableColumn id="1" xr3:uid="{6F01C797-3E7D-484A-AC8A-840C64429756}" name="Kolom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D724C3F-5F4C-4CBA-A783-8BF571AF6E24}" name="jaartale" displayName="jaartale" ref="E1:E2" totalsRowShown="0">
  <autoFilter ref="E1:E2" xr:uid="{ED724C3F-5F4C-4CBA-A783-8BF571AF6E24}"/>
  <tableColumns count="1">
    <tableColumn id="1" xr3:uid="{03DA5015-DC69-4FFE-A398-FF3A0F6EB9AA}" name="Kolom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CDF1226-24BC-46FB-8E2D-DFA0FDBD2C9F}" name="_34_KNMI_Stations" displayName="_34_KNMI_Stations" ref="A1:P13577" tableType="queryTable" totalsRowShown="0">
  <autoFilter ref="A1:P13577" xr:uid="{7CDF1226-24BC-46FB-8E2D-DFA0FDBD2C9F}"/>
  <tableColumns count="16">
    <tableColumn id="1" xr3:uid="{2B6EAF10-9CA0-4BD5-9D5F-4BF7EFD62D9A}" uniqueName="1" name="# STN" queryTableFieldId="1"/>
    <tableColumn id="2" xr3:uid="{00B8E15B-F583-4ACD-988C-4EE1A3AE46E0}" uniqueName="2" name="Datum" queryTableFieldId="26" dataDxfId="11"/>
    <tableColumn id="3" xr3:uid="{029A9380-21AF-434E-8958-46F53D1F8785}" uniqueName="3" name="Windsnelheid m/s" queryTableFieldId="3" dataDxfId="10"/>
    <tableColumn id="4" xr3:uid="{6B2182EA-2BDD-45B6-A4A9-988F4012F413}" uniqueName="4" name="Etmaal temperatuur °C" queryTableFieldId="4" dataDxfId="9"/>
    <tableColumn id="5" xr3:uid="{FA4D7A12-55EC-4E85-BDFC-53BB707215F7}" uniqueName="5" name="Globale straling J/cm2" queryTableFieldId="5" dataDxfId="8"/>
    <tableColumn id="6" xr3:uid="{6B452D63-BBA5-4DB7-B346-EB9B9BF74B2F}" uniqueName="6" name="Neerslag mm" queryTableFieldId="6" dataDxfId="7"/>
    <tableColumn id="7" xr3:uid="{AB473A4D-C3E9-4FEC-9C53-45EDF6555D99}" uniqueName="7" name="Luchtdruk hPa" queryTableFieldId="7" dataDxfId="6"/>
    <tableColumn id="8" xr3:uid="{28CB7997-0CEE-4D48-AC74-30493C7DEC6A}" uniqueName="8" name="Relatieve vochtigheid %" queryTableFieldId="8"/>
    <tableColumn id="9" xr3:uid="{F106E655-C8B3-4680-A47C-201FFF20D075}" uniqueName="9" name="Weerstation" queryTableFieldId="27" dataDxfId="5"/>
    <tableColumn id="10" xr3:uid="{FBEE089F-DD29-4648-883B-4B54EE3CD58C}" uniqueName="10" name="Gewogen factor" queryTableFieldId="28"/>
    <tableColumn id="14" xr3:uid="{D1594578-590C-48A3-B387-93BED2A024F2}" uniqueName="14" name="Maand" queryTableFieldId="29"/>
    <tableColumn id="15" xr3:uid="{9A50E0BF-7100-476F-BD90-62E0C28626F6}" uniqueName="15" name="Jaar" queryTableFieldId="30"/>
    <tableColumn id="16" xr3:uid="{64ECB7BB-7B84-423E-B2F0-75B7D1F49496}" uniqueName="16" name="Wknr" queryTableFieldId="31" dataDxfId="4"/>
    <tableColumn id="11" xr3:uid="{0BBB8D9C-4EF5-4A2B-A4E9-0ADD10DE0A5A}" uniqueName="11" name="graaddagen" queryTableFieldId="11" dataDxfId="3">
      <calculatedColumnFormula array="1">IF(ISNUMBER(_34_KNMI_Stations[[#This Row],[Etmaal temperatuur °C]]),IF(_34_KNMI_Stations[[#This Row],[Etmaal temperatuur °C]]&lt;stookgrens[],stookgrens[]-_34_KNMI_Stations[[#This Row],[Etmaal temperatuur °C]],0),"")</calculatedColumnFormula>
    </tableColumn>
    <tableColumn id="12" xr3:uid="{F5F6247D-403B-4CE4-8B32-F23FCD0657EA}" uniqueName="12" name="gew. Graaddagen" queryTableFieldId="12" dataDxfId="2">
      <calculatedColumnFormula>_34_KNMI_Stations[[#This Row],[graaddagen]]*_34_KNMI_Stations[[#This Row],[Gewogen factor]]</calculatedColumnFormula>
    </tableColumn>
    <tableColumn id="13" xr3:uid="{742B6EF6-C392-4C80-8411-38643139070B}" uniqueName="13" name="koeldagen" queryTableFieldId="13" dataDxfId="1">
      <calculatedColumnFormula array="1">IF(ISNUMBER(_34_KNMI_Stations[[#This Row],[Etmaal temperatuur °C]]),IF(_34_KNMI_Stations[[#This Row],[Etmaal temperatuur °C]]&gt;stookgrens[],_34_KNMI_Stations[[#This Row],[Etmaal temperatuur °C]]-stookgrens[],0),"")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20" dT="2024-02-26T10:50:50.33" personId="{58C87F39-F2CF-4C86-841A-D942DD51F22A}" id="{D918CBF9-DC35-4184-BC98-49868F38F5A8}">
    <text>Bij het wijzigen van de stookgrens dient minimaal 1 draaitabel te worden vernieuwd. Hiermee worden alle tabellen berekend met de nieuwe stookgrens.
Vernieuwen draaittabel: 
Ga in de tabel staan met graaddagen. Druk op de rechtermuisknop en kies Vernieuwen /Refresh</text>
  </threadedComment>
</ThreadedComments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OorspronkelijkeTijdlijn_Datum" xr10:uid="{490752AF-26DD-46D2-990B-EDED46851D58}" sourceName="Datum">
  <pivotTables>
    <pivotTable tabId="104" name="Draaitabel2"/>
  </pivotTables>
  <state minimalRefreshVersion="6" lastRefreshVersion="6" pivotCacheId="488730654" filterType="dateBetween">
    <selection startDate="2026-01-01T00:00:00" endDate="2026-12-31T00:00:00"/>
    <bounds startDate="2024-01-01T00:00:00" endDate="2027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atum" xr10:uid="{ED465CEB-CE3F-4C82-BD5F-8FE0BA86A27D}" cache="OorspronkelijkeTijdlijn_Datum" caption="Datum" level="2" selectionLevel="0" scrollPosition="2025-01-05T00:00:00"/>
</timeline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Relationship Id="rId4" Type="http://schemas.microsoft.com/office/2011/relationships/timeline" Target="../timelines/timelin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8C637-FCD1-46E1-9050-039161747844}">
  <sheetPr codeName="Blad02"/>
  <dimension ref="A1:P54"/>
  <sheetViews>
    <sheetView workbookViewId="0">
      <selection activeCell="C2" sqref="C2"/>
    </sheetView>
  </sheetViews>
  <sheetFormatPr defaultRowHeight="15" x14ac:dyDescent="0.25"/>
  <cols>
    <col min="1" max="1" width="9.85546875" customWidth="1"/>
    <col min="3" max="3" width="9.85546875" customWidth="1"/>
    <col min="5" max="5" width="9.28515625" customWidth="1"/>
  </cols>
  <sheetData>
    <row r="1" spans="1:16" x14ac:dyDescent="0.25">
      <c r="A1" t="s">
        <v>99</v>
      </c>
      <c r="C1" t="s">
        <v>99</v>
      </c>
      <c r="E1" t="s">
        <v>99</v>
      </c>
      <c r="G1" t="s">
        <v>107</v>
      </c>
      <c r="H1" s="99">
        <v>2022</v>
      </c>
      <c r="I1" s="99">
        <v>2023</v>
      </c>
      <c r="J1" s="99">
        <v>2024</v>
      </c>
      <c r="K1" s="99">
        <v>2025</v>
      </c>
      <c r="L1" s="99">
        <v>2026</v>
      </c>
      <c r="M1" s="99">
        <v>2027</v>
      </c>
      <c r="N1" s="99">
        <v>2028</v>
      </c>
      <c r="O1" s="99">
        <v>2029</v>
      </c>
      <c r="P1" s="99">
        <v>2030</v>
      </c>
    </row>
    <row r="2" spans="1:16" x14ac:dyDescent="0.25">
      <c r="A2">
        <f>Hoofdmenu!K20</f>
        <v>18</v>
      </c>
      <c r="C2">
        <v>2025</v>
      </c>
      <c r="E2">
        <v>2027</v>
      </c>
      <c r="G2">
        <v>1</v>
      </c>
      <c r="H2" s="100" t="s">
        <v>602</v>
      </c>
      <c r="I2" s="100" t="s">
        <v>150</v>
      </c>
      <c r="J2" s="100" t="s">
        <v>601</v>
      </c>
      <c r="K2" s="102" t="s">
        <v>59</v>
      </c>
      <c r="L2" s="100" t="s">
        <v>306</v>
      </c>
      <c r="M2" s="100" t="s">
        <v>307</v>
      </c>
      <c r="N2" s="100" t="s">
        <v>308</v>
      </c>
      <c r="O2" s="100" t="s">
        <v>342</v>
      </c>
      <c r="P2" s="100" t="s">
        <v>343</v>
      </c>
    </row>
    <row r="3" spans="1:16" x14ac:dyDescent="0.25">
      <c r="G3">
        <v>2</v>
      </c>
      <c r="H3" s="101" t="s">
        <v>254</v>
      </c>
      <c r="I3" s="102" t="s">
        <v>151</v>
      </c>
      <c r="J3" s="100" t="s">
        <v>203</v>
      </c>
      <c r="K3" s="100" t="s">
        <v>111</v>
      </c>
      <c r="L3" s="100" t="s">
        <v>344</v>
      </c>
      <c r="M3" s="100" t="s">
        <v>345</v>
      </c>
      <c r="N3" s="100" t="s">
        <v>346</v>
      </c>
      <c r="O3" s="100" t="s">
        <v>347</v>
      </c>
      <c r="P3" s="100" t="s">
        <v>348</v>
      </c>
    </row>
    <row r="4" spans="1:16" x14ac:dyDescent="0.25">
      <c r="G4">
        <v>3</v>
      </c>
      <c r="H4" s="101" t="s">
        <v>255</v>
      </c>
      <c r="I4" s="102" t="s">
        <v>152</v>
      </c>
      <c r="J4" s="100" t="s">
        <v>204</v>
      </c>
      <c r="K4" s="100" t="s">
        <v>112</v>
      </c>
      <c r="L4" s="100" t="s">
        <v>381</v>
      </c>
      <c r="M4" s="100" t="s">
        <v>309</v>
      </c>
      <c r="N4" s="100" t="s">
        <v>448</v>
      </c>
      <c r="O4" s="100" t="s">
        <v>499</v>
      </c>
      <c r="P4" s="100" t="s">
        <v>549</v>
      </c>
    </row>
    <row r="5" spans="1:16" x14ac:dyDescent="0.25">
      <c r="G5">
        <v>4</v>
      </c>
      <c r="H5" s="101" t="s">
        <v>256</v>
      </c>
      <c r="I5" s="102" t="s">
        <v>153</v>
      </c>
      <c r="J5" s="100" t="s">
        <v>205</v>
      </c>
      <c r="K5" s="100" t="s">
        <v>113</v>
      </c>
      <c r="L5" s="100" t="s">
        <v>382</v>
      </c>
      <c r="M5" s="100" t="s">
        <v>310</v>
      </c>
      <c r="N5" s="100" t="s">
        <v>449</v>
      </c>
      <c r="O5" s="100" t="s">
        <v>500</v>
      </c>
      <c r="P5" s="100" t="s">
        <v>550</v>
      </c>
    </row>
    <row r="6" spans="1:16" x14ac:dyDescent="0.25">
      <c r="G6">
        <v>5</v>
      </c>
      <c r="H6" s="101" t="s">
        <v>257</v>
      </c>
      <c r="I6" s="102" t="s">
        <v>154</v>
      </c>
      <c r="J6" s="100" t="s">
        <v>206</v>
      </c>
      <c r="K6" s="100" t="s">
        <v>114</v>
      </c>
      <c r="L6" s="100" t="s">
        <v>383</v>
      </c>
      <c r="M6" s="100" t="s">
        <v>311</v>
      </c>
      <c r="N6" s="100" t="s">
        <v>450</v>
      </c>
      <c r="O6" s="100" t="s">
        <v>501</v>
      </c>
      <c r="P6" s="100" t="s">
        <v>551</v>
      </c>
    </row>
    <row r="7" spans="1:16" x14ac:dyDescent="0.25">
      <c r="G7">
        <v>6</v>
      </c>
      <c r="H7" s="101" t="s">
        <v>258</v>
      </c>
      <c r="I7" s="102" t="s">
        <v>155</v>
      </c>
      <c r="J7" s="100" t="s">
        <v>207</v>
      </c>
      <c r="K7" s="100" t="s">
        <v>115</v>
      </c>
      <c r="L7" s="100" t="s">
        <v>384</v>
      </c>
      <c r="M7" s="100" t="s">
        <v>312</v>
      </c>
      <c r="N7" s="100" t="s">
        <v>451</v>
      </c>
      <c r="O7" s="100" t="s">
        <v>502</v>
      </c>
      <c r="P7" s="100" t="s">
        <v>552</v>
      </c>
    </row>
    <row r="8" spans="1:16" x14ac:dyDescent="0.25">
      <c r="G8">
        <v>7</v>
      </c>
      <c r="H8" s="101" t="s">
        <v>259</v>
      </c>
      <c r="I8" s="102" t="s">
        <v>156</v>
      </c>
      <c r="J8" s="100" t="s">
        <v>208</v>
      </c>
      <c r="K8" s="100" t="s">
        <v>116</v>
      </c>
      <c r="L8" s="100" t="s">
        <v>385</v>
      </c>
      <c r="M8" s="100" t="s">
        <v>313</v>
      </c>
      <c r="N8" s="100" t="s">
        <v>452</v>
      </c>
      <c r="O8" s="100" t="s">
        <v>503</v>
      </c>
      <c r="P8" s="100" t="s">
        <v>553</v>
      </c>
    </row>
    <row r="9" spans="1:16" x14ac:dyDescent="0.25">
      <c r="G9">
        <v>8</v>
      </c>
      <c r="H9" s="101" t="s">
        <v>260</v>
      </c>
      <c r="I9" s="102" t="s">
        <v>157</v>
      </c>
      <c r="J9" s="100" t="s">
        <v>209</v>
      </c>
      <c r="K9" s="100" t="s">
        <v>117</v>
      </c>
      <c r="L9" s="100" t="s">
        <v>386</v>
      </c>
      <c r="M9" s="100" t="s">
        <v>314</v>
      </c>
      <c r="N9" s="100" t="s">
        <v>453</v>
      </c>
      <c r="O9" s="100" t="s">
        <v>504</v>
      </c>
      <c r="P9" s="100" t="s">
        <v>554</v>
      </c>
    </row>
    <row r="10" spans="1:16" x14ac:dyDescent="0.25">
      <c r="G10">
        <v>9</v>
      </c>
      <c r="H10" s="101" t="s">
        <v>261</v>
      </c>
      <c r="I10" s="102" t="s">
        <v>158</v>
      </c>
      <c r="J10" s="100" t="s">
        <v>210</v>
      </c>
      <c r="K10" s="100" t="s">
        <v>118</v>
      </c>
      <c r="L10" s="100" t="s">
        <v>387</v>
      </c>
      <c r="M10" s="100" t="s">
        <v>315</v>
      </c>
      <c r="N10" s="100" t="s">
        <v>454</v>
      </c>
      <c r="O10" s="100" t="s">
        <v>505</v>
      </c>
      <c r="P10" s="100" t="s">
        <v>555</v>
      </c>
    </row>
    <row r="11" spans="1:16" x14ac:dyDescent="0.25">
      <c r="G11">
        <v>10</v>
      </c>
      <c r="H11" s="101" t="s">
        <v>262</v>
      </c>
      <c r="I11" s="102" t="s">
        <v>159</v>
      </c>
      <c r="J11" s="100" t="s">
        <v>211</v>
      </c>
      <c r="K11" s="100" t="s">
        <v>119</v>
      </c>
      <c r="L11" s="100" t="s">
        <v>388</v>
      </c>
      <c r="M11" s="100" t="s">
        <v>316</v>
      </c>
      <c r="N11" s="100" t="s">
        <v>455</v>
      </c>
      <c r="O11" s="100" t="s">
        <v>506</v>
      </c>
      <c r="P11" s="100" t="s">
        <v>556</v>
      </c>
    </row>
    <row r="12" spans="1:16" x14ac:dyDescent="0.25">
      <c r="G12">
        <v>11</v>
      </c>
      <c r="H12" s="101" t="s">
        <v>263</v>
      </c>
      <c r="I12" s="102" t="s">
        <v>160</v>
      </c>
      <c r="J12" s="100" t="s">
        <v>212</v>
      </c>
      <c r="K12" s="100" t="s">
        <v>120</v>
      </c>
      <c r="L12" s="100" t="s">
        <v>389</v>
      </c>
      <c r="M12" s="100" t="s">
        <v>317</v>
      </c>
      <c r="N12" s="100" t="s">
        <v>456</v>
      </c>
      <c r="O12" s="100" t="s">
        <v>507</v>
      </c>
      <c r="P12" s="100" t="s">
        <v>557</v>
      </c>
    </row>
    <row r="13" spans="1:16" x14ac:dyDescent="0.25">
      <c r="G13">
        <v>12</v>
      </c>
      <c r="H13" s="101" t="s">
        <v>264</v>
      </c>
      <c r="I13" s="102" t="s">
        <v>161</v>
      </c>
      <c r="J13" s="100" t="s">
        <v>213</v>
      </c>
      <c r="K13" s="100" t="s">
        <v>121</v>
      </c>
      <c r="L13" s="100" t="s">
        <v>390</v>
      </c>
      <c r="M13" s="100" t="s">
        <v>318</v>
      </c>
      <c r="N13" s="100" t="s">
        <v>457</v>
      </c>
      <c r="O13" s="100" t="s">
        <v>508</v>
      </c>
      <c r="P13" s="100" t="s">
        <v>558</v>
      </c>
    </row>
    <row r="14" spans="1:16" x14ac:dyDescent="0.25">
      <c r="G14">
        <v>13</v>
      </c>
      <c r="H14" s="101" t="s">
        <v>265</v>
      </c>
      <c r="I14" s="102" t="s">
        <v>162</v>
      </c>
      <c r="J14" s="100" t="s">
        <v>214</v>
      </c>
      <c r="K14" s="100" t="s">
        <v>122</v>
      </c>
      <c r="L14" s="100" t="s">
        <v>391</v>
      </c>
      <c r="M14" s="100" t="s">
        <v>319</v>
      </c>
      <c r="N14" s="100" t="s">
        <v>458</v>
      </c>
      <c r="O14" s="100" t="s">
        <v>509</v>
      </c>
      <c r="P14" s="100" t="s">
        <v>559</v>
      </c>
    </row>
    <row r="15" spans="1:16" x14ac:dyDescent="0.25">
      <c r="G15">
        <v>14</v>
      </c>
      <c r="H15" s="101" t="s">
        <v>266</v>
      </c>
      <c r="I15" s="102" t="s">
        <v>163</v>
      </c>
      <c r="J15" s="100" t="s">
        <v>215</v>
      </c>
      <c r="K15" s="100" t="s">
        <v>123</v>
      </c>
      <c r="L15" s="100" t="s">
        <v>392</v>
      </c>
      <c r="M15" s="100" t="s">
        <v>320</v>
      </c>
      <c r="N15" s="100" t="s">
        <v>459</v>
      </c>
      <c r="O15" s="100" t="s">
        <v>510</v>
      </c>
      <c r="P15" s="100" t="s">
        <v>560</v>
      </c>
    </row>
    <row r="16" spans="1:16" x14ac:dyDescent="0.25">
      <c r="G16">
        <v>15</v>
      </c>
      <c r="H16" s="101" t="s">
        <v>267</v>
      </c>
      <c r="I16" s="102" t="s">
        <v>164</v>
      </c>
      <c r="J16" s="100" t="s">
        <v>216</v>
      </c>
      <c r="K16" s="100" t="s">
        <v>124</v>
      </c>
      <c r="L16" s="100" t="s">
        <v>393</v>
      </c>
      <c r="M16" s="100" t="s">
        <v>321</v>
      </c>
      <c r="N16" s="100" t="s">
        <v>460</v>
      </c>
      <c r="O16" s="100" t="s">
        <v>511</v>
      </c>
      <c r="P16" s="100" t="s">
        <v>561</v>
      </c>
    </row>
    <row r="17" spans="7:16" x14ac:dyDescent="0.25">
      <c r="G17">
        <v>16</v>
      </c>
      <c r="H17" s="101" t="s">
        <v>268</v>
      </c>
      <c r="I17" s="102" t="s">
        <v>165</v>
      </c>
      <c r="J17" s="100" t="s">
        <v>217</v>
      </c>
      <c r="K17" s="100" t="s">
        <v>125</v>
      </c>
      <c r="L17" s="100" t="s">
        <v>394</v>
      </c>
      <c r="M17" s="100" t="s">
        <v>322</v>
      </c>
      <c r="N17" s="100" t="s">
        <v>461</v>
      </c>
      <c r="O17" s="100" t="s">
        <v>512</v>
      </c>
      <c r="P17" s="100" t="s">
        <v>562</v>
      </c>
    </row>
    <row r="18" spans="7:16" x14ac:dyDescent="0.25">
      <c r="G18">
        <v>17</v>
      </c>
      <c r="H18" s="101" t="s">
        <v>269</v>
      </c>
      <c r="I18" s="102" t="s">
        <v>166</v>
      </c>
      <c r="J18" s="100" t="s">
        <v>218</v>
      </c>
      <c r="K18" s="100" t="s">
        <v>126</v>
      </c>
      <c r="L18" s="100" t="s">
        <v>395</v>
      </c>
      <c r="M18" s="100" t="s">
        <v>323</v>
      </c>
      <c r="N18" s="100" t="s">
        <v>462</v>
      </c>
      <c r="O18" s="100" t="s">
        <v>513</v>
      </c>
      <c r="P18" s="100" t="s">
        <v>563</v>
      </c>
    </row>
    <row r="19" spans="7:16" x14ac:dyDescent="0.25">
      <c r="G19">
        <v>18</v>
      </c>
      <c r="H19" s="101" t="s">
        <v>270</v>
      </c>
      <c r="I19" s="102" t="s">
        <v>167</v>
      </c>
      <c r="J19" s="100" t="s">
        <v>219</v>
      </c>
      <c r="K19" s="100" t="s">
        <v>127</v>
      </c>
      <c r="L19" s="100" t="s">
        <v>396</v>
      </c>
      <c r="M19" s="100" t="s">
        <v>324</v>
      </c>
      <c r="N19" s="100" t="s">
        <v>463</v>
      </c>
      <c r="O19" s="100" t="s">
        <v>514</v>
      </c>
      <c r="P19" s="100" t="s">
        <v>564</v>
      </c>
    </row>
    <row r="20" spans="7:16" x14ac:dyDescent="0.25">
      <c r="G20">
        <v>19</v>
      </c>
      <c r="H20" s="101" t="s">
        <v>271</v>
      </c>
      <c r="I20" s="102" t="s">
        <v>168</v>
      </c>
      <c r="J20" s="100" t="s">
        <v>220</v>
      </c>
      <c r="K20" s="100" t="s">
        <v>132</v>
      </c>
      <c r="L20" s="100" t="s">
        <v>397</v>
      </c>
      <c r="M20" s="100" t="s">
        <v>325</v>
      </c>
      <c r="N20" s="100" t="s">
        <v>464</v>
      </c>
      <c r="O20" s="100" t="s">
        <v>515</v>
      </c>
      <c r="P20" s="100" t="s">
        <v>565</v>
      </c>
    </row>
    <row r="21" spans="7:16" x14ac:dyDescent="0.25">
      <c r="G21">
        <v>20</v>
      </c>
      <c r="H21" s="101" t="s">
        <v>272</v>
      </c>
      <c r="I21" s="102" t="s">
        <v>169</v>
      </c>
      <c r="J21" s="100" t="s">
        <v>221</v>
      </c>
      <c r="K21" s="100" t="s">
        <v>133</v>
      </c>
      <c r="L21" s="100" t="s">
        <v>398</v>
      </c>
      <c r="M21" s="100" t="s">
        <v>326</v>
      </c>
      <c r="N21" s="100" t="s">
        <v>465</v>
      </c>
      <c r="O21" s="100" t="s">
        <v>516</v>
      </c>
      <c r="P21" s="100" t="s">
        <v>566</v>
      </c>
    </row>
    <row r="22" spans="7:16" x14ac:dyDescent="0.25">
      <c r="G22">
        <v>21</v>
      </c>
      <c r="H22" s="101" t="s">
        <v>273</v>
      </c>
      <c r="I22" s="102" t="s">
        <v>170</v>
      </c>
      <c r="J22" s="100" t="s">
        <v>222</v>
      </c>
      <c r="K22" s="100" t="s">
        <v>349</v>
      </c>
      <c r="L22" s="100" t="s">
        <v>399</v>
      </c>
      <c r="M22" s="100" t="s">
        <v>327</v>
      </c>
      <c r="N22" s="100" t="s">
        <v>466</v>
      </c>
      <c r="O22" s="100" t="s">
        <v>517</v>
      </c>
      <c r="P22" s="100" t="s">
        <v>567</v>
      </c>
    </row>
    <row r="23" spans="7:16" x14ac:dyDescent="0.25">
      <c r="G23">
        <v>22</v>
      </c>
      <c r="H23" s="101" t="s">
        <v>274</v>
      </c>
      <c r="I23" s="102" t="s">
        <v>171</v>
      </c>
      <c r="J23" s="100" t="s">
        <v>223</v>
      </c>
      <c r="K23" s="100" t="s">
        <v>350</v>
      </c>
      <c r="L23" s="100" t="s">
        <v>400</v>
      </c>
      <c r="M23" s="100" t="s">
        <v>328</v>
      </c>
      <c r="N23" s="100" t="s">
        <v>467</v>
      </c>
      <c r="O23" s="100" t="s">
        <v>518</v>
      </c>
      <c r="P23" s="100" t="s">
        <v>568</v>
      </c>
    </row>
    <row r="24" spans="7:16" x14ac:dyDescent="0.25">
      <c r="G24">
        <v>23</v>
      </c>
      <c r="H24" s="101" t="s">
        <v>275</v>
      </c>
      <c r="I24" s="102" t="s">
        <v>172</v>
      </c>
      <c r="J24" s="100" t="s">
        <v>224</v>
      </c>
      <c r="K24" s="100" t="s">
        <v>351</v>
      </c>
      <c r="L24" s="100" t="s">
        <v>401</v>
      </c>
      <c r="M24" s="100" t="s">
        <v>329</v>
      </c>
      <c r="N24" s="100" t="s">
        <v>468</v>
      </c>
      <c r="O24" s="100" t="s">
        <v>519</v>
      </c>
      <c r="P24" s="100" t="s">
        <v>569</v>
      </c>
    </row>
    <row r="25" spans="7:16" x14ac:dyDescent="0.25">
      <c r="G25">
        <v>24</v>
      </c>
      <c r="H25" s="101" t="s">
        <v>276</v>
      </c>
      <c r="I25" s="102" t="s">
        <v>173</v>
      </c>
      <c r="J25" s="100" t="s">
        <v>225</v>
      </c>
      <c r="K25" s="100" t="s">
        <v>352</v>
      </c>
      <c r="L25" s="100" t="s">
        <v>402</v>
      </c>
      <c r="M25" s="100" t="s">
        <v>330</v>
      </c>
      <c r="N25" s="100" t="s">
        <v>469</v>
      </c>
      <c r="O25" s="100" t="s">
        <v>520</v>
      </c>
      <c r="P25" s="100" t="s">
        <v>570</v>
      </c>
    </row>
    <row r="26" spans="7:16" x14ac:dyDescent="0.25">
      <c r="G26">
        <v>25</v>
      </c>
      <c r="H26" s="101" t="s">
        <v>277</v>
      </c>
      <c r="I26" s="102" t="s">
        <v>174</v>
      </c>
      <c r="J26" s="100" t="s">
        <v>226</v>
      </c>
      <c r="K26" s="100" t="s">
        <v>353</v>
      </c>
      <c r="L26" s="100" t="s">
        <v>403</v>
      </c>
      <c r="M26" s="100" t="s">
        <v>331</v>
      </c>
      <c r="N26" s="100" t="s">
        <v>470</v>
      </c>
      <c r="O26" s="100" t="s">
        <v>521</v>
      </c>
      <c r="P26" s="100" t="s">
        <v>571</v>
      </c>
    </row>
    <row r="27" spans="7:16" x14ac:dyDescent="0.25">
      <c r="G27">
        <v>26</v>
      </c>
      <c r="H27" s="101" t="s">
        <v>278</v>
      </c>
      <c r="I27" s="102" t="s">
        <v>175</v>
      </c>
      <c r="J27" s="100" t="s">
        <v>227</v>
      </c>
      <c r="K27" s="100" t="s">
        <v>354</v>
      </c>
      <c r="L27" s="100" t="s">
        <v>404</v>
      </c>
      <c r="M27" s="100" t="s">
        <v>332</v>
      </c>
      <c r="N27" s="100" t="s">
        <v>471</v>
      </c>
      <c r="O27" s="100" t="s">
        <v>522</v>
      </c>
      <c r="P27" s="100" t="s">
        <v>572</v>
      </c>
    </row>
    <row r="28" spans="7:16" x14ac:dyDescent="0.25">
      <c r="G28">
        <v>27</v>
      </c>
      <c r="H28" s="101" t="s">
        <v>279</v>
      </c>
      <c r="I28" s="102" t="s">
        <v>176</v>
      </c>
      <c r="J28" s="100" t="s">
        <v>228</v>
      </c>
      <c r="K28" s="100" t="s">
        <v>355</v>
      </c>
      <c r="L28" s="100" t="s">
        <v>405</v>
      </c>
      <c r="M28" s="100" t="s">
        <v>333</v>
      </c>
      <c r="N28" s="100" t="s">
        <v>472</v>
      </c>
      <c r="O28" s="100" t="s">
        <v>523</v>
      </c>
      <c r="P28" s="100" t="s">
        <v>573</v>
      </c>
    </row>
    <row r="29" spans="7:16" x14ac:dyDescent="0.25">
      <c r="G29">
        <v>28</v>
      </c>
      <c r="H29" s="101" t="s">
        <v>280</v>
      </c>
      <c r="I29" s="102" t="s">
        <v>177</v>
      </c>
      <c r="J29" s="100" t="s">
        <v>229</v>
      </c>
      <c r="K29" s="100" t="s">
        <v>356</v>
      </c>
      <c r="L29" s="100" t="s">
        <v>406</v>
      </c>
      <c r="M29" s="100" t="s">
        <v>334</v>
      </c>
      <c r="N29" s="100" t="s">
        <v>473</v>
      </c>
      <c r="O29" s="100" t="s">
        <v>524</v>
      </c>
      <c r="P29" s="100" t="s">
        <v>574</v>
      </c>
    </row>
    <row r="30" spans="7:16" x14ac:dyDescent="0.25">
      <c r="G30">
        <v>29</v>
      </c>
      <c r="H30" s="101" t="s">
        <v>281</v>
      </c>
      <c r="I30" s="102" t="s">
        <v>178</v>
      </c>
      <c r="J30" s="100" t="s">
        <v>230</v>
      </c>
      <c r="K30" s="100" t="s">
        <v>357</v>
      </c>
      <c r="L30" s="100" t="s">
        <v>407</v>
      </c>
      <c r="M30" s="100" t="s">
        <v>335</v>
      </c>
      <c r="N30" s="100" t="s">
        <v>474</v>
      </c>
      <c r="O30" s="100" t="s">
        <v>525</v>
      </c>
      <c r="P30" s="100" t="s">
        <v>575</v>
      </c>
    </row>
    <row r="31" spans="7:16" x14ac:dyDescent="0.25">
      <c r="G31">
        <v>30</v>
      </c>
      <c r="H31" s="101" t="s">
        <v>282</v>
      </c>
      <c r="I31" s="102" t="s">
        <v>179</v>
      </c>
      <c r="J31" s="100" t="s">
        <v>231</v>
      </c>
      <c r="K31" s="100" t="s">
        <v>358</v>
      </c>
      <c r="L31" s="100" t="s">
        <v>408</v>
      </c>
      <c r="M31" s="100" t="s">
        <v>336</v>
      </c>
      <c r="N31" s="100" t="s">
        <v>475</v>
      </c>
      <c r="O31" s="100" t="s">
        <v>526</v>
      </c>
      <c r="P31" s="100" t="s">
        <v>576</v>
      </c>
    </row>
    <row r="32" spans="7:16" x14ac:dyDescent="0.25">
      <c r="G32">
        <v>31</v>
      </c>
      <c r="H32" s="101" t="s">
        <v>283</v>
      </c>
      <c r="I32" s="102" t="s">
        <v>180</v>
      </c>
      <c r="J32" s="100" t="s">
        <v>232</v>
      </c>
      <c r="K32" s="100" t="s">
        <v>359</v>
      </c>
      <c r="L32" s="100" t="s">
        <v>409</v>
      </c>
      <c r="M32" s="100" t="s">
        <v>337</v>
      </c>
      <c r="N32" s="100" t="s">
        <v>476</v>
      </c>
      <c r="O32" s="100" t="s">
        <v>527</v>
      </c>
      <c r="P32" s="100" t="s">
        <v>577</v>
      </c>
    </row>
    <row r="33" spans="7:16" x14ac:dyDescent="0.25">
      <c r="G33">
        <v>32</v>
      </c>
      <c r="H33" s="101" t="s">
        <v>284</v>
      </c>
      <c r="I33" s="102" t="s">
        <v>181</v>
      </c>
      <c r="J33" s="100" t="s">
        <v>233</v>
      </c>
      <c r="K33" s="100" t="s">
        <v>360</v>
      </c>
      <c r="L33" s="100" t="s">
        <v>410</v>
      </c>
      <c r="M33" s="100" t="s">
        <v>338</v>
      </c>
      <c r="N33" s="100" t="s">
        <v>477</v>
      </c>
      <c r="O33" s="100" t="s">
        <v>528</v>
      </c>
      <c r="P33" s="100" t="s">
        <v>578</v>
      </c>
    </row>
    <row r="34" spans="7:16" x14ac:dyDescent="0.25">
      <c r="G34">
        <v>33</v>
      </c>
      <c r="H34" s="101" t="s">
        <v>285</v>
      </c>
      <c r="I34" s="102" t="s">
        <v>182</v>
      </c>
      <c r="J34" s="100" t="s">
        <v>234</v>
      </c>
      <c r="K34" s="100" t="s">
        <v>361</v>
      </c>
      <c r="L34" s="100" t="s">
        <v>411</v>
      </c>
      <c r="M34" s="100" t="s">
        <v>339</v>
      </c>
      <c r="N34" s="100" t="s">
        <v>478</v>
      </c>
      <c r="O34" s="100" t="s">
        <v>529</v>
      </c>
      <c r="P34" s="100" t="s">
        <v>579</v>
      </c>
    </row>
    <row r="35" spans="7:16" x14ac:dyDescent="0.25">
      <c r="G35">
        <v>34</v>
      </c>
      <c r="H35" s="101" t="s">
        <v>286</v>
      </c>
      <c r="I35" s="102" t="s">
        <v>183</v>
      </c>
      <c r="J35" s="100" t="s">
        <v>235</v>
      </c>
      <c r="K35" s="100" t="s">
        <v>362</v>
      </c>
      <c r="L35" s="100" t="s">
        <v>412</v>
      </c>
      <c r="M35" s="100" t="s">
        <v>340</v>
      </c>
      <c r="N35" s="100" t="s">
        <v>479</v>
      </c>
      <c r="O35" s="100" t="s">
        <v>530</v>
      </c>
      <c r="P35" s="100" t="s">
        <v>580</v>
      </c>
    </row>
    <row r="36" spans="7:16" x14ac:dyDescent="0.25">
      <c r="G36">
        <v>35</v>
      </c>
      <c r="H36" s="101" t="s">
        <v>287</v>
      </c>
      <c r="I36" s="102" t="s">
        <v>184</v>
      </c>
      <c r="J36" s="100" t="s">
        <v>236</v>
      </c>
      <c r="K36" s="100" t="s">
        <v>363</v>
      </c>
      <c r="L36" s="100" t="s">
        <v>413</v>
      </c>
      <c r="M36" s="100" t="s">
        <v>341</v>
      </c>
      <c r="N36" s="100" t="s">
        <v>480</v>
      </c>
      <c r="O36" s="100" t="s">
        <v>531</v>
      </c>
      <c r="P36" s="100" t="s">
        <v>581</v>
      </c>
    </row>
    <row r="37" spans="7:16" x14ac:dyDescent="0.25">
      <c r="G37">
        <v>36</v>
      </c>
      <c r="H37" s="101" t="s">
        <v>288</v>
      </c>
      <c r="I37" s="102" t="s">
        <v>185</v>
      </c>
      <c r="J37" s="100" t="s">
        <v>237</v>
      </c>
      <c r="K37" s="100" t="s">
        <v>364</v>
      </c>
      <c r="L37" s="100" t="s">
        <v>414</v>
      </c>
      <c r="M37" s="100" t="s">
        <v>431</v>
      </c>
      <c r="N37" s="100" t="s">
        <v>481</v>
      </c>
      <c r="O37" s="100" t="s">
        <v>532</v>
      </c>
      <c r="P37" s="100" t="s">
        <v>582</v>
      </c>
    </row>
    <row r="38" spans="7:16" x14ac:dyDescent="0.25">
      <c r="G38">
        <v>37</v>
      </c>
      <c r="H38" s="101" t="s">
        <v>289</v>
      </c>
      <c r="I38" s="102" t="s">
        <v>186</v>
      </c>
      <c r="J38" s="100" t="s">
        <v>238</v>
      </c>
      <c r="K38" s="100" t="s">
        <v>365</v>
      </c>
      <c r="L38" s="100" t="s">
        <v>415</v>
      </c>
      <c r="M38" s="100" t="s">
        <v>432</v>
      </c>
      <c r="N38" s="100" t="s">
        <v>482</v>
      </c>
      <c r="O38" s="100" t="s">
        <v>533</v>
      </c>
      <c r="P38" s="100" t="s">
        <v>583</v>
      </c>
    </row>
    <row r="39" spans="7:16" x14ac:dyDescent="0.25">
      <c r="G39">
        <v>38</v>
      </c>
      <c r="H39" s="101" t="s">
        <v>290</v>
      </c>
      <c r="I39" s="102" t="s">
        <v>187</v>
      </c>
      <c r="J39" s="100" t="s">
        <v>239</v>
      </c>
      <c r="K39" s="100" t="s">
        <v>366</v>
      </c>
      <c r="L39" s="100" t="s">
        <v>416</v>
      </c>
      <c r="M39" s="100" t="s">
        <v>433</v>
      </c>
      <c r="N39" s="100" t="s">
        <v>483</v>
      </c>
      <c r="O39" s="100" t="s">
        <v>534</v>
      </c>
      <c r="P39" s="100" t="s">
        <v>584</v>
      </c>
    </row>
    <row r="40" spans="7:16" x14ac:dyDescent="0.25">
      <c r="G40">
        <v>39</v>
      </c>
      <c r="H40" s="101" t="s">
        <v>291</v>
      </c>
      <c r="I40" s="102" t="s">
        <v>188</v>
      </c>
      <c r="J40" s="100" t="s">
        <v>240</v>
      </c>
      <c r="K40" s="100" t="s">
        <v>367</v>
      </c>
      <c r="L40" s="100" t="s">
        <v>417</v>
      </c>
      <c r="M40" s="100" t="s">
        <v>434</v>
      </c>
      <c r="N40" s="100" t="s">
        <v>484</v>
      </c>
      <c r="O40" s="100" t="s">
        <v>535</v>
      </c>
      <c r="P40" s="100" t="s">
        <v>585</v>
      </c>
    </row>
    <row r="41" spans="7:16" x14ac:dyDescent="0.25">
      <c r="G41">
        <v>40</v>
      </c>
      <c r="H41" s="101" t="s">
        <v>292</v>
      </c>
      <c r="I41" s="102" t="s">
        <v>189</v>
      </c>
      <c r="J41" s="100" t="s">
        <v>241</v>
      </c>
      <c r="K41" s="100" t="s">
        <v>368</v>
      </c>
      <c r="L41" s="100" t="s">
        <v>418</v>
      </c>
      <c r="M41" s="100" t="s">
        <v>435</v>
      </c>
      <c r="N41" s="100" t="s">
        <v>485</v>
      </c>
      <c r="O41" s="100" t="s">
        <v>536</v>
      </c>
      <c r="P41" s="100" t="s">
        <v>586</v>
      </c>
    </row>
    <row r="42" spans="7:16" x14ac:dyDescent="0.25">
      <c r="G42">
        <v>41</v>
      </c>
      <c r="H42" s="101" t="s">
        <v>293</v>
      </c>
      <c r="I42" s="102" t="s">
        <v>190</v>
      </c>
      <c r="J42" s="100" t="s">
        <v>242</v>
      </c>
      <c r="K42" s="100" t="s">
        <v>369</v>
      </c>
      <c r="L42" s="100" t="s">
        <v>419</v>
      </c>
      <c r="M42" s="100" t="s">
        <v>436</v>
      </c>
      <c r="N42" s="100" t="s">
        <v>486</v>
      </c>
      <c r="O42" s="100" t="s">
        <v>537</v>
      </c>
      <c r="P42" s="100" t="s">
        <v>587</v>
      </c>
    </row>
    <row r="43" spans="7:16" x14ac:dyDescent="0.25">
      <c r="G43">
        <v>42</v>
      </c>
      <c r="H43" s="101" t="s">
        <v>294</v>
      </c>
      <c r="I43" s="102" t="s">
        <v>191</v>
      </c>
      <c r="J43" s="100" t="s">
        <v>243</v>
      </c>
      <c r="K43" s="100" t="s">
        <v>370</v>
      </c>
      <c r="L43" s="100" t="s">
        <v>420</v>
      </c>
      <c r="M43" s="100" t="s">
        <v>437</v>
      </c>
      <c r="N43" s="100" t="s">
        <v>487</v>
      </c>
      <c r="O43" s="100" t="s">
        <v>538</v>
      </c>
      <c r="P43" s="100" t="s">
        <v>588</v>
      </c>
    </row>
    <row r="44" spans="7:16" x14ac:dyDescent="0.25">
      <c r="G44">
        <v>43</v>
      </c>
      <c r="H44" s="101" t="s">
        <v>295</v>
      </c>
      <c r="I44" s="102" t="s">
        <v>192</v>
      </c>
      <c r="J44" s="100" t="s">
        <v>244</v>
      </c>
      <c r="K44" s="100" t="s">
        <v>371</v>
      </c>
      <c r="L44" s="100" t="s">
        <v>421</v>
      </c>
      <c r="M44" s="100" t="s">
        <v>438</v>
      </c>
      <c r="N44" s="100" t="s">
        <v>488</v>
      </c>
      <c r="O44" s="100" t="s">
        <v>539</v>
      </c>
      <c r="P44" s="100" t="s">
        <v>589</v>
      </c>
    </row>
    <row r="45" spans="7:16" x14ac:dyDescent="0.25">
      <c r="G45">
        <v>44</v>
      </c>
      <c r="H45" s="101" t="s">
        <v>296</v>
      </c>
      <c r="I45" s="102" t="s">
        <v>193</v>
      </c>
      <c r="J45" s="100" t="s">
        <v>245</v>
      </c>
      <c r="K45" s="100" t="s">
        <v>372</v>
      </c>
      <c r="L45" s="100" t="s">
        <v>422</v>
      </c>
      <c r="M45" s="100" t="s">
        <v>439</v>
      </c>
      <c r="N45" s="100" t="s">
        <v>489</v>
      </c>
      <c r="O45" s="100" t="s">
        <v>540</v>
      </c>
      <c r="P45" s="100" t="s">
        <v>590</v>
      </c>
    </row>
    <row r="46" spans="7:16" x14ac:dyDescent="0.25">
      <c r="G46">
        <v>45</v>
      </c>
      <c r="H46" s="101" t="s">
        <v>297</v>
      </c>
      <c r="I46" s="102" t="s">
        <v>194</v>
      </c>
      <c r="J46" s="100" t="s">
        <v>246</v>
      </c>
      <c r="K46" s="100" t="s">
        <v>373</v>
      </c>
      <c r="L46" s="100" t="s">
        <v>423</v>
      </c>
      <c r="M46" s="100" t="s">
        <v>440</v>
      </c>
      <c r="N46" s="100" t="s">
        <v>490</v>
      </c>
      <c r="O46" s="100" t="s">
        <v>541</v>
      </c>
      <c r="P46" s="100" t="s">
        <v>591</v>
      </c>
    </row>
    <row r="47" spans="7:16" x14ac:dyDescent="0.25">
      <c r="G47">
        <v>46</v>
      </c>
      <c r="H47" s="101" t="s">
        <v>298</v>
      </c>
      <c r="I47" s="102" t="s">
        <v>195</v>
      </c>
      <c r="J47" s="100" t="s">
        <v>247</v>
      </c>
      <c r="K47" s="100" t="s">
        <v>374</v>
      </c>
      <c r="L47" s="100" t="s">
        <v>424</v>
      </c>
      <c r="M47" s="100" t="s">
        <v>441</v>
      </c>
      <c r="N47" s="100" t="s">
        <v>491</v>
      </c>
      <c r="O47" s="100" t="s">
        <v>542</v>
      </c>
      <c r="P47" s="100" t="s">
        <v>592</v>
      </c>
    </row>
    <row r="48" spans="7:16" x14ac:dyDescent="0.25">
      <c r="G48">
        <v>47</v>
      </c>
      <c r="H48" s="101" t="s">
        <v>299</v>
      </c>
      <c r="I48" s="102" t="s">
        <v>196</v>
      </c>
      <c r="J48" s="100" t="s">
        <v>248</v>
      </c>
      <c r="K48" s="100" t="s">
        <v>375</v>
      </c>
      <c r="L48" s="100" t="s">
        <v>425</v>
      </c>
      <c r="M48" s="100" t="s">
        <v>442</v>
      </c>
      <c r="N48" s="100" t="s">
        <v>492</v>
      </c>
      <c r="O48" s="100" t="s">
        <v>543</v>
      </c>
      <c r="P48" s="100" t="s">
        <v>593</v>
      </c>
    </row>
    <row r="49" spans="7:16" x14ac:dyDescent="0.25">
      <c r="G49">
        <v>48</v>
      </c>
      <c r="H49" s="101" t="s">
        <v>300</v>
      </c>
      <c r="I49" s="102" t="s">
        <v>197</v>
      </c>
      <c r="J49" s="100" t="s">
        <v>249</v>
      </c>
      <c r="K49" s="100" t="s">
        <v>376</v>
      </c>
      <c r="L49" s="100" t="s">
        <v>426</v>
      </c>
      <c r="M49" s="100" t="s">
        <v>443</v>
      </c>
      <c r="N49" s="100" t="s">
        <v>493</v>
      </c>
      <c r="O49" s="100" t="s">
        <v>544</v>
      </c>
      <c r="P49" s="100" t="s">
        <v>594</v>
      </c>
    </row>
    <row r="50" spans="7:16" x14ac:dyDescent="0.25">
      <c r="G50">
        <v>49</v>
      </c>
      <c r="H50" s="101" t="s">
        <v>301</v>
      </c>
      <c r="I50" s="102" t="s">
        <v>198</v>
      </c>
      <c r="J50" s="100" t="s">
        <v>250</v>
      </c>
      <c r="K50" s="100" t="s">
        <v>377</v>
      </c>
      <c r="L50" s="100" t="s">
        <v>427</v>
      </c>
      <c r="M50" s="100" t="s">
        <v>444</v>
      </c>
      <c r="N50" s="100" t="s">
        <v>494</v>
      </c>
      <c r="O50" s="100" t="s">
        <v>545</v>
      </c>
      <c r="P50" s="100" t="s">
        <v>595</v>
      </c>
    </row>
    <row r="51" spans="7:16" x14ac:dyDescent="0.25">
      <c r="G51">
        <v>50</v>
      </c>
      <c r="H51" s="101" t="s">
        <v>302</v>
      </c>
      <c r="I51" s="102" t="s">
        <v>199</v>
      </c>
      <c r="J51" s="100" t="s">
        <v>251</v>
      </c>
      <c r="K51" s="100" t="s">
        <v>378</v>
      </c>
      <c r="L51" s="100" t="s">
        <v>428</v>
      </c>
      <c r="M51" s="100" t="s">
        <v>445</v>
      </c>
      <c r="N51" s="100" t="s">
        <v>495</v>
      </c>
      <c r="O51" s="100" t="s">
        <v>546</v>
      </c>
      <c r="P51" s="100" t="s">
        <v>596</v>
      </c>
    </row>
    <row r="52" spans="7:16" x14ac:dyDescent="0.25">
      <c r="G52">
        <v>51</v>
      </c>
      <c r="H52" s="101" t="s">
        <v>303</v>
      </c>
      <c r="I52" s="102" t="s">
        <v>200</v>
      </c>
      <c r="J52" s="100" t="s">
        <v>252</v>
      </c>
      <c r="K52" s="100" t="s">
        <v>379</v>
      </c>
      <c r="L52" s="100" t="s">
        <v>429</v>
      </c>
      <c r="M52" s="100" t="s">
        <v>446</v>
      </c>
      <c r="N52" s="100" t="s">
        <v>496</v>
      </c>
      <c r="O52" s="100" t="s">
        <v>547</v>
      </c>
      <c r="P52" s="100" t="s">
        <v>597</v>
      </c>
    </row>
    <row r="53" spans="7:16" x14ac:dyDescent="0.25">
      <c r="G53">
        <v>52</v>
      </c>
      <c r="H53" s="101" t="s">
        <v>304</v>
      </c>
      <c r="I53" s="102" t="s">
        <v>201</v>
      </c>
      <c r="J53" s="100" t="s">
        <v>253</v>
      </c>
      <c r="K53" s="100" t="s">
        <v>380</v>
      </c>
      <c r="L53" s="100" t="s">
        <v>430</v>
      </c>
      <c r="M53" s="100" t="s">
        <v>447</v>
      </c>
      <c r="N53" s="100" t="s">
        <v>497</v>
      </c>
      <c r="O53" s="100" t="s">
        <v>548</v>
      </c>
      <c r="P53" s="100" t="s">
        <v>598</v>
      </c>
    </row>
    <row r="54" spans="7:16" x14ac:dyDescent="0.25">
      <c r="G54">
        <v>53</v>
      </c>
      <c r="H54" s="101" t="s">
        <v>150</v>
      </c>
      <c r="I54" s="102" t="s">
        <v>202</v>
      </c>
      <c r="J54" s="100"/>
      <c r="K54" s="102" t="s">
        <v>306</v>
      </c>
      <c r="L54" s="100" t="s">
        <v>307</v>
      </c>
      <c r="M54" s="100" t="s">
        <v>308</v>
      </c>
      <c r="N54" s="100" t="s">
        <v>498</v>
      </c>
      <c r="O54" s="100" t="s">
        <v>343</v>
      </c>
      <c r="P54" s="100" t="s">
        <v>599</v>
      </c>
    </row>
  </sheetData>
  <sheetProtection algorithmName="SHA-512" hashValue="dOdWcDpwbmBhGFWq8eCJpAO5IJo6hT01LGwWdmTMsje3jW15xooLDIfTWjBbWq+7jG/cjuTg1BV8m0Xd3sFkjA==" saltValue="ETrPFqh8h2hVm7rQwO/6MA==" spinCount="100000" sheet="1" objects="1" scenarios="1"/>
  <phoneticPr fontId="1" type="noConversion"/>
  <pageMargins left="0.7" right="0.7" top="0.75" bottom="0.75" header="0.3" footer="0.3"/>
  <tableParts count="3">
    <tablePart r:id="rId1"/>
    <tablePart r:id="rId2"/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09C28-60B9-4352-A719-2AE8686A0E6C}">
  <sheetPr codeName="Blad09"/>
  <dimension ref="A1:AJ11"/>
  <sheetViews>
    <sheetView workbookViewId="0">
      <selection activeCell="B2" sqref="B2"/>
    </sheetView>
  </sheetViews>
  <sheetFormatPr defaultRowHeight="15" x14ac:dyDescent="0.25"/>
  <cols>
    <col min="1" max="1" width="38.42578125" bestFit="1" customWidth="1"/>
    <col min="2" max="2" width="14.28515625" bestFit="1" customWidth="1"/>
    <col min="3" max="3" width="8" bestFit="1" customWidth="1"/>
    <col min="4" max="4" width="6.85546875" bestFit="1" customWidth="1"/>
    <col min="5" max="5" width="8.28515625" bestFit="1" customWidth="1"/>
    <col min="6" max="6" width="7.42578125" bestFit="1" customWidth="1"/>
    <col min="7" max="7" width="6" bestFit="1" customWidth="1"/>
    <col min="8" max="8" width="10.42578125" bestFit="1" customWidth="1"/>
    <col min="9" max="9" width="4.5703125" bestFit="1" customWidth="1"/>
    <col min="10" max="10" width="10.85546875" bestFit="1" customWidth="1"/>
    <col min="11" max="11" width="6.28515625" bestFit="1" customWidth="1"/>
    <col min="12" max="12" width="10.28515625" bestFit="1" customWidth="1"/>
    <col min="13" max="13" width="16.5703125" bestFit="1" customWidth="1"/>
    <col min="14" max="14" width="11.140625" bestFit="1" customWidth="1"/>
    <col min="15" max="15" width="19.28515625" bestFit="1" customWidth="1"/>
    <col min="16" max="16" width="7.140625" bestFit="1" customWidth="1"/>
    <col min="17" max="17" width="11.5703125" bestFit="1" customWidth="1"/>
    <col min="18" max="18" width="12" bestFit="1" customWidth="1"/>
    <col min="19" max="19" width="8.28515625" bestFit="1" customWidth="1"/>
    <col min="20" max="20" width="10.42578125" bestFit="1" customWidth="1"/>
    <col min="21" max="21" width="10.7109375" bestFit="1" customWidth="1"/>
    <col min="22" max="22" width="13.28515625" bestFit="1" customWidth="1"/>
    <col min="23" max="23" width="10.42578125" bestFit="1" customWidth="1"/>
    <col min="24" max="24" width="8.5703125" bestFit="1" customWidth="1"/>
    <col min="25" max="26" width="8.85546875" bestFit="1" customWidth="1"/>
    <col min="27" max="27" width="8.42578125" bestFit="1" customWidth="1"/>
    <col min="28" max="28" width="10.140625" bestFit="1" customWidth="1"/>
    <col min="29" max="29" width="6.7109375" bestFit="1" customWidth="1"/>
    <col min="30" max="30" width="12.28515625" bestFit="1" customWidth="1"/>
    <col min="31" max="31" width="11" bestFit="1" customWidth="1"/>
    <col min="32" max="32" width="12.42578125" bestFit="1" customWidth="1"/>
    <col min="33" max="33" width="15.7109375" bestFit="1" customWidth="1"/>
    <col min="34" max="34" width="13.140625" bestFit="1" customWidth="1"/>
    <col min="35" max="35" width="5.7109375" bestFit="1" customWidth="1"/>
    <col min="36" max="37" width="10" bestFit="1" customWidth="1"/>
    <col min="38" max="38" width="37" bestFit="1" customWidth="1"/>
    <col min="39" max="39" width="30.85546875" bestFit="1" customWidth="1"/>
    <col min="40" max="40" width="37" bestFit="1" customWidth="1"/>
    <col min="41" max="41" width="30.85546875" bestFit="1" customWidth="1"/>
    <col min="42" max="42" width="37" bestFit="1" customWidth="1"/>
    <col min="43" max="43" width="30.85546875" bestFit="1" customWidth="1"/>
    <col min="44" max="44" width="37" bestFit="1" customWidth="1"/>
    <col min="45" max="45" width="30.85546875" bestFit="1" customWidth="1"/>
    <col min="46" max="46" width="37" bestFit="1" customWidth="1"/>
    <col min="47" max="47" width="30.85546875" bestFit="1" customWidth="1"/>
    <col min="48" max="48" width="37" bestFit="1" customWidth="1"/>
    <col min="49" max="49" width="30.85546875" bestFit="1" customWidth="1"/>
    <col min="50" max="50" width="37" bestFit="1" customWidth="1"/>
    <col min="51" max="51" width="30.85546875" bestFit="1" customWidth="1"/>
    <col min="52" max="52" width="37" bestFit="1" customWidth="1"/>
    <col min="53" max="53" width="30.85546875" bestFit="1" customWidth="1"/>
    <col min="54" max="54" width="37" bestFit="1" customWidth="1"/>
    <col min="55" max="55" width="30.85546875" bestFit="1" customWidth="1"/>
    <col min="56" max="56" width="37" bestFit="1" customWidth="1"/>
    <col min="57" max="57" width="30.85546875" bestFit="1" customWidth="1"/>
    <col min="58" max="58" width="37" bestFit="1" customWidth="1"/>
    <col min="59" max="59" width="30.85546875" bestFit="1" customWidth="1"/>
    <col min="60" max="60" width="37" bestFit="1" customWidth="1"/>
    <col min="61" max="61" width="30.85546875" bestFit="1" customWidth="1"/>
    <col min="62" max="62" width="37" bestFit="1" customWidth="1"/>
    <col min="63" max="63" width="30.85546875" bestFit="1" customWidth="1"/>
    <col min="64" max="64" width="37" bestFit="1" customWidth="1"/>
    <col min="65" max="65" width="30.85546875" bestFit="1" customWidth="1"/>
    <col min="66" max="66" width="37" bestFit="1" customWidth="1"/>
    <col min="67" max="67" width="30.85546875" bestFit="1" customWidth="1"/>
    <col min="68" max="68" width="37" bestFit="1" customWidth="1"/>
    <col min="69" max="69" width="30.85546875" bestFit="1" customWidth="1"/>
    <col min="70" max="70" width="43.140625" bestFit="1" customWidth="1"/>
    <col min="71" max="71" width="36.85546875" bestFit="1" customWidth="1"/>
  </cols>
  <sheetData>
    <row r="1" spans="1:36" x14ac:dyDescent="0.25">
      <c r="A1" s="85" t="s">
        <v>149</v>
      </c>
    </row>
    <row r="2" spans="1:36" x14ac:dyDescent="0.25">
      <c r="A2" s="86" t="s">
        <v>600</v>
      </c>
      <c r="B2" s="88">
        <v>2026</v>
      </c>
    </row>
    <row r="4" spans="1:36" x14ac:dyDescent="0.25">
      <c r="A4" s="86" t="s">
        <v>134</v>
      </c>
      <c r="B4" s="86" t="s">
        <v>131</v>
      </c>
    </row>
    <row r="5" spans="1:36" x14ac:dyDescent="0.25">
      <c r="A5" s="86" t="s">
        <v>129</v>
      </c>
      <c r="B5" t="s">
        <v>4</v>
      </c>
      <c r="C5" t="s">
        <v>26</v>
      </c>
      <c r="D5" t="s">
        <v>7</v>
      </c>
      <c r="E5" t="s">
        <v>1</v>
      </c>
      <c r="F5" t="s">
        <v>12</v>
      </c>
      <c r="G5" t="s">
        <v>16</v>
      </c>
      <c r="H5" t="s">
        <v>29</v>
      </c>
      <c r="I5" t="s">
        <v>31</v>
      </c>
      <c r="J5" t="s">
        <v>27</v>
      </c>
      <c r="K5" t="s">
        <v>14</v>
      </c>
      <c r="L5" t="s">
        <v>28</v>
      </c>
      <c r="M5" t="s">
        <v>23</v>
      </c>
      <c r="N5" t="s">
        <v>15</v>
      </c>
      <c r="O5" t="s">
        <v>5</v>
      </c>
      <c r="P5" t="s">
        <v>17</v>
      </c>
      <c r="Q5" t="s">
        <v>13</v>
      </c>
      <c r="R5" t="s">
        <v>10</v>
      </c>
      <c r="S5" t="s">
        <v>9</v>
      </c>
      <c r="T5" t="s">
        <v>32</v>
      </c>
      <c r="U5" t="s">
        <v>11</v>
      </c>
      <c r="V5" t="s">
        <v>18</v>
      </c>
      <c r="W5" t="s">
        <v>25</v>
      </c>
      <c r="X5" t="s">
        <v>2</v>
      </c>
      <c r="Y5" t="s">
        <v>8</v>
      </c>
      <c r="Z5" t="s">
        <v>19</v>
      </c>
      <c r="AA5" t="s">
        <v>3</v>
      </c>
      <c r="AB5" t="s">
        <v>20</v>
      </c>
      <c r="AC5" t="s">
        <v>30</v>
      </c>
      <c r="AD5" t="s">
        <v>0</v>
      </c>
      <c r="AE5" t="s">
        <v>21</v>
      </c>
      <c r="AF5" t="s">
        <v>6</v>
      </c>
      <c r="AG5" t="s">
        <v>22</v>
      </c>
      <c r="AH5" t="s">
        <v>24</v>
      </c>
      <c r="AI5" t="s">
        <v>609</v>
      </c>
      <c r="AJ5" t="s">
        <v>130</v>
      </c>
    </row>
    <row r="6" spans="1:36" x14ac:dyDescent="0.25">
      <c r="A6" s="88" t="s">
        <v>306</v>
      </c>
      <c r="B6" s="90">
        <v>0.86750000000000005</v>
      </c>
      <c r="C6" s="90">
        <v>0.88000000000000012</v>
      </c>
      <c r="D6" s="90">
        <v>0.88750000000000007</v>
      </c>
      <c r="E6" s="90">
        <v>0.79249999999999998</v>
      </c>
      <c r="F6" s="90">
        <v>0.91499999999999992</v>
      </c>
      <c r="G6" s="90">
        <v>0.88500000000000001</v>
      </c>
      <c r="H6" s="90">
        <v>0.85750000000000004</v>
      </c>
      <c r="I6" s="90">
        <v>0.83500000000000008</v>
      </c>
      <c r="J6" s="90">
        <v>0.88</v>
      </c>
      <c r="K6" s="90">
        <v>0.91500000000000004</v>
      </c>
      <c r="L6" s="90">
        <v>0.91749999999999998</v>
      </c>
      <c r="M6" s="90">
        <v>0.80499999999999994</v>
      </c>
      <c r="N6" s="90">
        <v>0.88500000000000001</v>
      </c>
      <c r="O6" s="90">
        <v>0.79249999999999998</v>
      </c>
      <c r="P6" s="90">
        <v>0.90499999999999992</v>
      </c>
      <c r="Q6" s="90">
        <v>0.81499999999999995</v>
      </c>
      <c r="R6" s="90">
        <v>0.84749999999999992</v>
      </c>
      <c r="S6" s="90">
        <v>0.89749999999999996</v>
      </c>
      <c r="T6" s="90">
        <v>0.86249999999999993</v>
      </c>
      <c r="U6" s="90">
        <v>0.90999999999999992</v>
      </c>
      <c r="V6" s="90">
        <v>0.86250000000000004</v>
      </c>
      <c r="W6" s="90">
        <v>0.83250000000000002</v>
      </c>
      <c r="X6" s="90">
        <v>0.82</v>
      </c>
      <c r="Y6" s="90">
        <v>0.86750000000000005</v>
      </c>
      <c r="Z6" s="90">
        <v>0.9325</v>
      </c>
      <c r="AA6" s="90">
        <v>0.78999999999999992</v>
      </c>
      <c r="AB6" s="90">
        <v>0.68500000000000005</v>
      </c>
      <c r="AC6" s="90">
        <v>0.86750000000000005</v>
      </c>
      <c r="AD6" s="90">
        <v>0.8125</v>
      </c>
      <c r="AE6" s="90">
        <v>0.79249999999999998</v>
      </c>
      <c r="AF6" s="90">
        <v>0.8175</v>
      </c>
      <c r="AG6" s="90">
        <v>0.7649999999999999</v>
      </c>
      <c r="AH6" s="90">
        <v>0.7975000000000001</v>
      </c>
      <c r="AI6" s="90">
        <v>0.88749999999999996</v>
      </c>
      <c r="AJ6" s="90">
        <v>0.84948529411764717</v>
      </c>
    </row>
    <row r="7" spans="1:36" x14ac:dyDescent="0.25">
      <c r="A7" s="88" t="s">
        <v>344</v>
      </c>
      <c r="B7" s="90">
        <v>0.89857142857142858</v>
      </c>
      <c r="C7" s="90">
        <v>0.90571428571428569</v>
      </c>
      <c r="D7" s="90">
        <v>0.91</v>
      </c>
      <c r="E7" s="90">
        <v>0.84714285714285709</v>
      </c>
      <c r="F7" s="90">
        <v>0.88857142857142868</v>
      </c>
      <c r="G7" s="90">
        <v>0.8928571428571429</v>
      </c>
      <c r="H7" s="90">
        <v>0.87285714285714289</v>
      </c>
      <c r="I7" s="90">
        <v>0.86571428571428577</v>
      </c>
      <c r="J7" s="90">
        <v>0.92142857142857137</v>
      </c>
      <c r="K7" s="90">
        <v>0.8928571428571429</v>
      </c>
      <c r="L7" s="90">
        <v>0.9157142857142857</v>
      </c>
      <c r="M7" s="90">
        <v>0.86571428571428577</v>
      </c>
      <c r="N7" s="90">
        <v>0.87428571428571433</v>
      </c>
      <c r="O7" s="90">
        <v>0.8899999999999999</v>
      </c>
      <c r="P7" s="90">
        <v>0.87142857142857155</v>
      </c>
      <c r="Q7" s="90">
        <v>0.88857142857142868</v>
      </c>
      <c r="R7" s="90">
        <v>0.89428571428571424</v>
      </c>
      <c r="S7" s="90">
        <v>0.9</v>
      </c>
      <c r="T7" s="90">
        <v>0.88428571428571434</v>
      </c>
      <c r="U7" s="90">
        <v>0.91571428571428559</v>
      </c>
      <c r="V7" s="90">
        <v>0.87428571428571433</v>
      </c>
      <c r="W7" s="90">
        <v>0.88857142857142868</v>
      </c>
      <c r="X7" s="90">
        <v>0.85857142857142854</v>
      </c>
      <c r="Y7" s="90">
        <v>0.89</v>
      </c>
      <c r="Z7" s="90">
        <v>0.89142857142857146</v>
      </c>
      <c r="AA7" s="90">
        <v>0.85571428571428576</v>
      </c>
      <c r="AB7" s="90">
        <v>0.8542857142857142</v>
      </c>
      <c r="AC7" s="90">
        <v>0.84571428571428575</v>
      </c>
      <c r="AD7" s="90">
        <v>0.88142857142857145</v>
      </c>
      <c r="AE7" s="90">
        <v>0.88714285714285712</v>
      </c>
      <c r="AF7" s="90">
        <v>0.85</v>
      </c>
      <c r="AG7" s="90">
        <v>0.86857142857142855</v>
      </c>
      <c r="AH7" s="90">
        <v>0.89714285714285713</v>
      </c>
      <c r="AI7" s="90">
        <v>0.87</v>
      </c>
      <c r="AJ7" s="90">
        <v>0.88260504201680701</v>
      </c>
    </row>
    <row r="8" spans="1:36" x14ac:dyDescent="0.25">
      <c r="A8" s="88" t="s">
        <v>381</v>
      </c>
      <c r="B8" s="90">
        <v>0.94428571428571417</v>
      </c>
      <c r="C8" s="90">
        <v>0.9257142857142856</v>
      </c>
      <c r="D8" s="90">
        <v>0.92428571428571427</v>
      </c>
      <c r="E8" s="90">
        <v>0.92999999999999994</v>
      </c>
      <c r="F8" s="90">
        <v>0.90571428571428569</v>
      </c>
      <c r="G8" s="90">
        <v>0.93142857142857138</v>
      </c>
      <c r="H8" s="90">
        <v>0.86857142857142855</v>
      </c>
      <c r="I8" s="90">
        <v>0.88</v>
      </c>
      <c r="J8" s="90">
        <v>0.92571428571428582</v>
      </c>
      <c r="K8" s="90">
        <v>0.92285714285714282</v>
      </c>
      <c r="L8" s="90">
        <v>0.93285714285714272</v>
      </c>
      <c r="M8" s="90">
        <v>0.91428571428571404</v>
      </c>
      <c r="N8" s="90">
        <v>0.91714285714285715</v>
      </c>
      <c r="O8" s="90">
        <v>0.96571428571428553</v>
      </c>
      <c r="P8" s="90">
        <v>0.90857142857142859</v>
      </c>
      <c r="Q8" s="90">
        <v>0.94714285714285718</v>
      </c>
      <c r="R8" s="90">
        <v>0.9414285714285715</v>
      </c>
      <c r="S8" s="90">
        <v>0.93285714285714294</v>
      </c>
      <c r="T8" s="90">
        <v>0.87</v>
      </c>
      <c r="U8" s="90">
        <v>0.95142857142857129</v>
      </c>
      <c r="V8" s="90">
        <v>0.91</v>
      </c>
      <c r="W8" s="90">
        <v>0.91714285714285704</v>
      </c>
      <c r="X8" s="90">
        <v>0.89857142857142847</v>
      </c>
      <c r="Y8" s="90">
        <v>0.96</v>
      </c>
      <c r="Z8" s="90">
        <v>0.91714285714285715</v>
      </c>
      <c r="AA8" s="90">
        <v>0.97142857142857153</v>
      </c>
      <c r="AB8" s="90">
        <v>0.90857142857142847</v>
      </c>
      <c r="AC8" s="90">
        <v>0.8600000000000001</v>
      </c>
      <c r="AD8" s="90">
        <v>0.93571428571428583</v>
      </c>
      <c r="AE8" s="90">
        <v>0.8899999999999999</v>
      </c>
      <c r="AF8" s="90">
        <v>0.9285714285714286</v>
      </c>
      <c r="AG8" s="90">
        <v>0.90142857142857136</v>
      </c>
      <c r="AH8" s="90">
        <v>0.88857142857142868</v>
      </c>
      <c r="AI8" s="90">
        <v>0.88571428571428557</v>
      </c>
      <c r="AJ8" s="90">
        <v>0.91802521008403337</v>
      </c>
    </row>
    <row r="9" spans="1:36" x14ac:dyDescent="0.25">
      <c r="A9" s="88" t="s">
        <v>382</v>
      </c>
      <c r="B9" s="90">
        <v>0.86857142857142855</v>
      </c>
      <c r="C9" s="90">
        <v>0.85285714285714287</v>
      </c>
      <c r="D9" s="90">
        <v>0.83714285714285708</v>
      </c>
      <c r="E9" s="90">
        <v>0.86142857142857143</v>
      </c>
      <c r="F9" s="90">
        <v>0.80857142857142861</v>
      </c>
      <c r="G9" s="90">
        <v>0.84571428571428575</v>
      </c>
      <c r="H9" s="90">
        <v>0.7985714285714286</v>
      </c>
      <c r="I9" s="90">
        <v>0.82571428571428573</v>
      </c>
      <c r="J9" s="90">
        <v>0.83857142857142841</v>
      </c>
      <c r="K9" s="90">
        <v>0.84571428571428575</v>
      </c>
      <c r="L9" s="90">
        <v>0.86571428571428555</v>
      </c>
      <c r="M9" s="90">
        <v>0.84285714285714275</v>
      </c>
      <c r="N9" s="90">
        <v>0.83714285714285719</v>
      </c>
      <c r="O9" s="90">
        <v>0.89428571428571424</v>
      </c>
      <c r="P9" s="90">
        <v>0.83</v>
      </c>
      <c r="Q9" s="90">
        <v>0.83571428571428574</v>
      </c>
      <c r="R9" s="90">
        <v>0.83714285714285708</v>
      </c>
      <c r="S9" s="90">
        <v>0.84571428571428575</v>
      </c>
      <c r="T9" s="90">
        <v>0.82</v>
      </c>
      <c r="U9" s="90">
        <v>0.87</v>
      </c>
      <c r="V9" s="90">
        <v>0.83000000000000007</v>
      </c>
      <c r="W9" s="90">
        <v>0.85142857142857131</v>
      </c>
      <c r="X9" s="90">
        <v>0.80857142857142861</v>
      </c>
      <c r="Y9" s="90">
        <v>0.86857142857142855</v>
      </c>
      <c r="Z9" s="90">
        <v>0.84571428571428575</v>
      </c>
      <c r="AA9" s="90">
        <v>0.89857142857142847</v>
      </c>
      <c r="AB9" s="90">
        <v>0.86428571428571421</v>
      </c>
      <c r="AC9" s="90">
        <v>0.7985714285714286</v>
      </c>
      <c r="AD9" s="90">
        <v>0.87428571428571433</v>
      </c>
      <c r="AE9" s="90">
        <v>0.84857142857142853</v>
      </c>
      <c r="AF9" s="90">
        <v>0.8600000000000001</v>
      </c>
      <c r="AG9" s="90">
        <v>0.84999999999999987</v>
      </c>
      <c r="AH9" s="90">
        <v>0.8471428571428572</v>
      </c>
      <c r="AI9" s="90">
        <v>0.80428571428571438</v>
      </c>
      <c r="AJ9" s="90">
        <v>0.84445378151260464</v>
      </c>
    </row>
    <row r="10" spans="1:36" x14ac:dyDescent="0.25">
      <c r="A10" s="88" t="s">
        <v>383</v>
      </c>
      <c r="B10" s="90">
        <v>0.93166666666666675</v>
      </c>
      <c r="C10" s="90">
        <v>0.93499999999999994</v>
      </c>
      <c r="D10" s="90">
        <v>0.94000000000000006</v>
      </c>
      <c r="E10" s="90">
        <v>0.91500000000000004</v>
      </c>
      <c r="F10" s="90">
        <v>0.91833333333333333</v>
      </c>
      <c r="G10" s="90">
        <v>0.90666666666666673</v>
      </c>
      <c r="H10" s="90">
        <v>0.90333333333333332</v>
      </c>
      <c r="I10" s="90">
        <v>0.91666666666666652</v>
      </c>
      <c r="J10" s="90">
        <v>0.91666666666666663</v>
      </c>
      <c r="K10" s="90">
        <v>0.92</v>
      </c>
      <c r="L10" s="90">
        <v>0.89999999999999991</v>
      </c>
      <c r="M10" s="90">
        <v>0.90833333333333321</v>
      </c>
      <c r="N10" s="90">
        <v>0.88666666666666671</v>
      </c>
      <c r="O10" s="90">
        <v>0.93499999999999994</v>
      </c>
      <c r="P10" s="90">
        <v>0.91</v>
      </c>
      <c r="Q10" s="90">
        <v>0.89833333333333332</v>
      </c>
      <c r="R10" s="90">
        <v>0.90166666666666673</v>
      </c>
      <c r="S10" s="90">
        <v>0.92166666666666675</v>
      </c>
      <c r="T10" s="90">
        <v>0.92666666666666664</v>
      </c>
      <c r="U10" s="90">
        <v>0.93333333333333324</v>
      </c>
      <c r="V10" s="90">
        <v>0.87</v>
      </c>
      <c r="W10" s="90">
        <v>0.91999999999999993</v>
      </c>
      <c r="X10" s="90">
        <v>0.88500000000000012</v>
      </c>
      <c r="Y10" s="90">
        <v>0.92</v>
      </c>
      <c r="Z10" s="90">
        <v>0.92333333333333334</v>
      </c>
      <c r="AA10" s="90">
        <v>0.93166666666666664</v>
      </c>
      <c r="AB10" s="90">
        <v>0.91500000000000004</v>
      </c>
      <c r="AC10" s="90">
        <v>0.89000000000000012</v>
      </c>
      <c r="AD10" s="90">
        <v>0.93166666666666664</v>
      </c>
      <c r="AE10" s="90">
        <v>0.91999999999999993</v>
      </c>
      <c r="AF10" s="90">
        <v>0.94333333333333325</v>
      </c>
      <c r="AG10" s="90">
        <v>0.90666666666666673</v>
      </c>
      <c r="AH10" s="90">
        <v>0.91666666666666663</v>
      </c>
      <c r="AI10" s="90">
        <v>0.91500000000000004</v>
      </c>
      <c r="AJ10" s="90">
        <v>0.915098039215685</v>
      </c>
    </row>
    <row r="11" spans="1:36" x14ac:dyDescent="0.25">
      <c r="A11" s="88" t="s">
        <v>130</v>
      </c>
      <c r="B11" s="90">
        <v>0.90451612903225809</v>
      </c>
      <c r="C11" s="90">
        <v>0.90064516129032268</v>
      </c>
      <c r="D11" s="90">
        <v>0.89967741935483869</v>
      </c>
      <c r="E11" s="90">
        <v>0.87516129032258072</v>
      </c>
      <c r="F11" s="90">
        <v>0.88354838709677386</v>
      </c>
      <c r="G11" s="90">
        <v>0.89258064516129054</v>
      </c>
      <c r="H11" s="90">
        <v>0.85903225806451611</v>
      </c>
      <c r="I11" s="90">
        <v>0.86580645161290326</v>
      </c>
      <c r="J11" s="90">
        <v>0.89741935483870972</v>
      </c>
      <c r="K11" s="90">
        <v>0.8970967741935485</v>
      </c>
      <c r="L11" s="90">
        <v>0.90548387096774186</v>
      </c>
      <c r="M11" s="90">
        <v>0.87193548387096775</v>
      </c>
      <c r="N11" s="90">
        <v>0.87935483870967723</v>
      </c>
      <c r="O11" s="90">
        <v>0.90419354838709698</v>
      </c>
      <c r="P11" s="90">
        <v>0.88225806451612909</v>
      </c>
      <c r="Q11" s="90">
        <v>0.88225806451612898</v>
      </c>
      <c r="R11" s="90">
        <v>0.88741935483870971</v>
      </c>
      <c r="S11" s="90">
        <v>0.89903225806451614</v>
      </c>
      <c r="T11" s="90">
        <v>0.87193548387096775</v>
      </c>
      <c r="U11" s="90">
        <v>0.91612903225806452</v>
      </c>
      <c r="V11" s="90">
        <v>0.87</v>
      </c>
      <c r="W11" s="90">
        <v>0.88548387096774217</v>
      </c>
      <c r="X11" s="90">
        <v>0.8564516129032258</v>
      </c>
      <c r="Y11" s="90">
        <v>0.90387096774193543</v>
      </c>
      <c r="Z11" s="90">
        <v>0.89838709677419359</v>
      </c>
      <c r="AA11" s="90">
        <v>0.89774193548387105</v>
      </c>
      <c r="AB11" s="90">
        <v>0.85870967741935489</v>
      </c>
      <c r="AC11" s="90">
        <v>0.84967741935483887</v>
      </c>
      <c r="AD11" s="90">
        <v>0.89290322580645176</v>
      </c>
      <c r="AE11" s="90">
        <v>0.87322580645161296</v>
      </c>
      <c r="AF11" s="90">
        <v>0.88387096774193552</v>
      </c>
      <c r="AG11" s="90">
        <v>0.86580645161290315</v>
      </c>
      <c r="AH11" s="90">
        <v>0.8748387096774195</v>
      </c>
      <c r="AI11" s="90">
        <v>0.86967741935483855</v>
      </c>
      <c r="AJ11" s="90">
        <v>0.88400379506641336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6D8ED-2284-405C-B854-D00A3C8FF323}">
  <sheetPr codeName="Blad10"/>
  <dimension ref="A1:AJ7"/>
  <sheetViews>
    <sheetView workbookViewId="0">
      <selection activeCell="B2" sqref="B2"/>
    </sheetView>
  </sheetViews>
  <sheetFormatPr defaultRowHeight="15" x14ac:dyDescent="0.25"/>
  <cols>
    <col min="1" max="1" width="38.42578125" bestFit="1" customWidth="1"/>
    <col min="2" max="2" width="14.28515625" bestFit="1" customWidth="1"/>
    <col min="3" max="3" width="8" bestFit="1" customWidth="1"/>
    <col min="4" max="4" width="6.85546875" bestFit="1" customWidth="1"/>
    <col min="5" max="5" width="8.28515625" bestFit="1" customWidth="1"/>
    <col min="6" max="6" width="7.42578125" bestFit="1" customWidth="1"/>
    <col min="7" max="7" width="6" bestFit="1" customWidth="1"/>
    <col min="8" max="8" width="10.42578125" bestFit="1" customWidth="1"/>
    <col min="9" max="9" width="4.5703125" bestFit="1" customWidth="1"/>
    <col min="10" max="10" width="10.85546875" bestFit="1" customWidth="1"/>
    <col min="11" max="11" width="6.28515625" bestFit="1" customWidth="1"/>
    <col min="12" max="12" width="10.28515625" bestFit="1" customWidth="1"/>
    <col min="13" max="13" width="16.5703125" bestFit="1" customWidth="1"/>
    <col min="14" max="14" width="11.140625" bestFit="1" customWidth="1"/>
    <col min="15" max="15" width="19.28515625" bestFit="1" customWidth="1"/>
    <col min="16" max="16" width="7.140625" bestFit="1" customWidth="1"/>
    <col min="17" max="17" width="11.5703125" bestFit="1" customWidth="1"/>
    <col min="18" max="18" width="12" bestFit="1" customWidth="1"/>
    <col min="19" max="19" width="8.28515625" bestFit="1" customWidth="1"/>
    <col min="20" max="20" width="10.42578125" bestFit="1" customWidth="1"/>
    <col min="21" max="21" width="10.7109375" bestFit="1" customWidth="1"/>
    <col min="22" max="22" width="13.28515625" bestFit="1" customWidth="1"/>
    <col min="23" max="23" width="10.42578125" bestFit="1" customWidth="1"/>
    <col min="24" max="24" width="8.5703125" bestFit="1" customWidth="1"/>
    <col min="25" max="26" width="8.85546875" bestFit="1" customWidth="1"/>
    <col min="27" max="27" width="8.42578125" bestFit="1" customWidth="1"/>
    <col min="28" max="28" width="10.140625" bestFit="1" customWidth="1"/>
    <col min="29" max="29" width="6.7109375" bestFit="1" customWidth="1"/>
    <col min="30" max="30" width="12.28515625" bestFit="1" customWidth="1"/>
    <col min="31" max="31" width="11" bestFit="1" customWidth="1"/>
    <col min="32" max="32" width="12.42578125" bestFit="1" customWidth="1"/>
    <col min="33" max="33" width="15.7109375" bestFit="1" customWidth="1"/>
    <col min="34" max="34" width="13.140625" bestFit="1" customWidth="1"/>
    <col min="35" max="35" width="5.7109375" bestFit="1" customWidth="1"/>
    <col min="36" max="37" width="10" bestFit="1" customWidth="1"/>
    <col min="38" max="38" width="37" bestFit="1" customWidth="1"/>
    <col min="39" max="39" width="30.85546875" bestFit="1" customWidth="1"/>
    <col min="40" max="40" width="37" bestFit="1" customWidth="1"/>
    <col min="41" max="41" width="30.85546875" bestFit="1" customWidth="1"/>
    <col min="42" max="42" width="37" bestFit="1" customWidth="1"/>
    <col min="43" max="43" width="30.85546875" bestFit="1" customWidth="1"/>
    <col min="44" max="44" width="37" bestFit="1" customWidth="1"/>
    <col min="45" max="45" width="30.85546875" bestFit="1" customWidth="1"/>
    <col min="46" max="46" width="37" bestFit="1" customWidth="1"/>
    <col min="47" max="47" width="30.85546875" bestFit="1" customWidth="1"/>
    <col min="48" max="48" width="37" bestFit="1" customWidth="1"/>
    <col min="49" max="49" width="30.85546875" bestFit="1" customWidth="1"/>
    <col min="50" max="50" width="37" bestFit="1" customWidth="1"/>
    <col min="51" max="51" width="30.85546875" bestFit="1" customWidth="1"/>
    <col min="52" max="52" width="37" bestFit="1" customWidth="1"/>
    <col min="53" max="53" width="30.85546875" bestFit="1" customWidth="1"/>
    <col min="54" max="54" width="37" bestFit="1" customWidth="1"/>
    <col min="55" max="55" width="30.85546875" bestFit="1" customWidth="1"/>
    <col min="56" max="56" width="37" bestFit="1" customWidth="1"/>
    <col min="57" max="57" width="30.85546875" bestFit="1" customWidth="1"/>
    <col min="58" max="58" width="37" bestFit="1" customWidth="1"/>
    <col min="59" max="59" width="30.85546875" bestFit="1" customWidth="1"/>
    <col min="60" max="60" width="37" bestFit="1" customWidth="1"/>
    <col min="61" max="61" width="30.85546875" bestFit="1" customWidth="1"/>
    <col min="62" max="62" width="37" bestFit="1" customWidth="1"/>
    <col min="63" max="63" width="30.85546875" bestFit="1" customWidth="1"/>
    <col min="64" max="64" width="37" bestFit="1" customWidth="1"/>
    <col min="65" max="65" width="30.85546875" bestFit="1" customWidth="1"/>
    <col min="66" max="66" width="37" bestFit="1" customWidth="1"/>
    <col min="67" max="67" width="30.85546875" bestFit="1" customWidth="1"/>
    <col min="68" max="68" width="37" bestFit="1" customWidth="1"/>
    <col min="69" max="69" width="30.85546875" bestFit="1" customWidth="1"/>
    <col min="70" max="70" width="43.140625" bestFit="1" customWidth="1"/>
    <col min="71" max="71" width="36.85546875" bestFit="1" customWidth="1"/>
  </cols>
  <sheetData>
    <row r="1" spans="1:36" x14ac:dyDescent="0.25">
      <c r="A1" s="85" t="s">
        <v>149</v>
      </c>
    </row>
    <row r="2" spans="1:36" x14ac:dyDescent="0.25">
      <c r="A2" s="86" t="s">
        <v>600</v>
      </c>
      <c r="B2" s="88">
        <v>2026</v>
      </c>
    </row>
    <row r="4" spans="1:36" x14ac:dyDescent="0.25">
      <c r="A4" s="86" t="s">
        <v>134</v>
      </c>
      <c r="B4" s="86" t="s">
        <v>131</v>
      </c>
    </row>
    <row r="5" spans="1:36" x14ac:dyDescent="0.25">
      <c r="A5" s="86" t="s">
        <v>129</v>
      </c>
      <c r="B5" t="s">
        <v>4</v>
      </c>
      <c r="C5" t="s">
        <v>26</v>
      </c>
      <c r="D5" t="s">
        <v>7</v>
      </c>
      <c r="E5" t="s">
        <v>1</v>
      </c>
      <c r="F5" t="s">
        <v>12</v>
      </c>
      <c r="G5" t="s">
        <v>16</v>
      </c>
      <c r="H5" t="s">
        <v>29</v>
      </c>
      <c r="I5" t="s">
        <v>31</v>
      </c>
      <c r="J5" t="s">
        <v>27</v>
      </c>
      <c r="K5" t="s">
        <v>14</v>
      </c>
      <c r="L5" t="s">
        <v>28</v>
      </c>
      <c r="M5" t="s">
        <v>23</v>
      </c>
      <c r="N5" t="s">
        <v>15</v>
      </c>
      <c r="O5" t="s">
        <v>5</v>
      </c>
      <c r="P5" t="s">
        <v>17</v>
      </c>
      <c r="Q5" t="s">
        <v>13</v>
      </c>
      <c r="R5" t="s">
        <v>10</v>
      </c>
      <c r="S5" t="s">
        <v>9</v>
      </c>
      <c r="T5" t="s">
        <v>32</v>
      </c>
      <c r="U5" t="s">
        <v>11</v>
      </c>
      <c r="V5" t="s">
        <v>18</v>
      </c>
      <c r="W5" t="s">
        <v>25</v>
      </c>
      <c r="X5" t="s">
        <v>2</v>
      </c>
      <c r="Y5" t="s">
        <v>8</v>
      </c>
      <c r="Z5" t="s">
        <v>19</v>
      </c>
      <c r="AA5" t="s">
        <v>3</v>
      </c>
      <c r="AB5" t="s">
        <v>20</v>
      </c>
      <c r="AC5" t="s">
        <v>30</v>
      </c>
      <c r="AD5" t="s">
        <v>0</v>
      </c>
      <c r="AE5" t="s">
        <v>21</v>
      </c>
      <c r="AF5" t="s">
        <v>6</v>
      </c>
      <c r="AG5" t="s">
        <v>22</v>
      </c>
      <c r="AH5" t="s">
        <v>24</v>
      </c>
      <c r="AI5" t="s">
        <v>609</v>
      </c>
      <c r="AJ5" t="s">
        <v>130</v>
      </c>
    </row>
    <row r="6" spans="1:36" x14ac:dyDescent="0.25">
      <c r="A6" s="88">
        <v>1</v>
      </c>
      <c r="B6" s="90">
        <v>0.90451612903225809</v>
      </c>
      <c r="C6" s="90">
        <v>0.90064516129032279</v>
      </c>
      <c r="D6" s="90">
        <v>0.89967741935483858</v>
      </c>
      <c r="E6" s="90">
        <v>0.87516129032258072</v>
      </c>
      <c r="F6" s="90">
        <v>0.8835483870967743</v>
      </c>
      <c r="G6" s="90">
        <v>0.89258064516128999</v>
      </c>
      <c r="H6" s="90">
        <v>0.85903225806451611</v>
      </c>
      <c r="I6" s="90">
        <v>0.86580645161290326</v>
      </c>
      <c r="J6" s="90">
        <v>0.89741935483870983</v>
      </c>
      <c r="K6" s="90">
        <v>0.89709677419354872</v>
      </c>
      <c r="L6" s="90">
        <v>0.90548387096774208</v>
      </c>
      <c r="M6" s="90">
        <v>0.87193548387096764</v>
      </c>
      <c r="N6" s="90">
        <v>0.87935483870967746</v>
      </c>
      <c r="O6" s="90">
        <v>0.90419354838709709</v>
      </c>
      <c r="P6" s="90">
        <v>0.88225806451612887</v>
      </c>
      <c r="Q6" s="90">
        <v>0.88225806451612898</v>
      </c>
      <c r="R6" s="90">
        <v>0.88741935483870971</v>
      </c>
      <c r="S6" s="90">
        <v>0.89903225806451614</v>
      </c>
      <c r="T6" s="90">
        <v>0.87193548387096775</v>
      </c>
      <c r="U6" s="90">
        <v>0.91612903225806464</v>
      </c>
      <c r="V6" s="90">
        <v>0.87000000000000022</v>
      </c>
      <c r="W6" s="90">
        <v>0.88548387096774195</v>
      </c>
      <c r="X6" s="90">
        <v>0.85645161290322569</v>
      </c>
      <c r="Y6" s="90">
        <v>0.90387096774193532</v>
      </c>
      <c r="Z6" s="90">
        <v>0.89838709677419359</v>
      </c>
      <c r="AA6" s="90">
        <v>0.89774193548387105</v>
      </c>
      <c r="AB6" s="90">
        <v>0.85870967741935489</v>
      </c>
      <c r="AC6" s="90">
        <v>0.84967741935483854</v>
      </c>
      <c r="AD6" s="90">
        <v>0.89290322580645176</v>
      </c>
      <c r="AE6" s="90">
        <v>0.87322580645161285</v>
      </c>
      <c r="AF6" s="90">
        <v>0.88387096774193519</v>
      </c>
      <c r="AG6" s="90">
        <v>0.86580645161290337</v>
      </c>
      <c r="AH6" s="90">
        <v>0.8748387096774195</v>
      </c>
      <c r="AI6" s="90">
        <v>0.869677419354839</v>
      </c>
      <c r="AJ6" s="90">
        <v>0.88400379506641336</v>
      </c>
    </row>
    <row r="7" spans="1:36" x14ac:dyDescent="0.25">
      <c r="A7" s="88" t="s">
        <v>130</v>
      </c>
      <c r="B7" s="90">
        <v>0.90451612903225809</v>
      </c>
      <c r="C7" s="90">
        <v>0.90064516129032279</v>
      </c>
      <c r="D7" s="90">
        <v>0.89967741935483858</v>
      </c>
      <c r="E7" s="90">
        <v>0.87516129032258072</v>
      </c>
      <c r="F7" s="90">
        <v>0.8835483870967743</v>
      </c>
      <c r="G7" s="90">
        <v>0.89258064516128999</v>
      </c>
      <c r="H7" s="90">
        <v>0.85903225806451611</v>
      </c>
      <c r="I7" s="90">
        <v>0.86580645161290326</v>
      </c>
      <c r="J7" s="90">
        <v>0.89741935483870983</v>
      </c>
      <c r="K7" s="90">
        <v>0.89709677419354872</v>
      </c>
      <c r="L7" s="90">
        <v>0.90548387096774208</v>
      </c>
      <c r="M7" s="90">
        <v>0.87193548387096764</v>
      </c>
      <c r="N7" s="90">
        <v>0.87935483870967746</v>
      </c>
      <c r="O7" s="90">
        <v>0.90419354838709709</v>
      </c>
      <c r="P7" s="90">
        <v>0.88225806451612887</v>
      </c>
      <c r="Q7" s="90">
        <v>0.88225806451612898</v>
      </c>
      <c r="R7" s="90">
        <v>0.88741935483870971</v>
      </c>
      <c r="S7" s="90">
        <v>0.89903225806451614</v>
      </c>
      <c r="T7" s="90">
        <v>0.87193548387096775</v>
      </c>
      <c r="U7" s="90">
        <v>0.91612903225806464</v>
      </c>
      <c r="V7" s="90">
        <v>0.87000000000000022</v>
      </c>
      <c r="W7" s="90">
        <v>0.88548387096774195</v>
      </c>
      <c r="X7" s="90">
        <v>0.85645161290322569</v>
      </c>
      <c r="Y7" s="90">
        <v>0.90387096774193532</v>
      </c>
      <c r="Z7" s="90">
        <v>0.89838709677419359</v>
      </c>
      <c r="AA7" s="90">
        <v>0.89774193548387105</v>
      </c>
      <c r="AB7" s="90">
        <v>0.85870967741935489</v>
      </c>
      <c r="AC7" s="90">
        <v>0.84967741935483854</v>
      </c>
      <c r="AD7" s="90">
        <v>0.89290322580645176</v>
      </c>
      <c r="AE7" s="90">
        <v>0.87322580645161285</v>
      </c>
      <c r="AF7" s="90">
        <v>0.88387096774193519</v>
      </c>
      <c r="AG7" s="90">
        <v>0.86580645161290337</v>
      </c>
      <c r="AH7" s="90">
        <v>0.8748387096774195</v>
      </c>
      <c r="AI7" s="90">
        <v>0.869677419354839</v>
      </c>
      <c r="AJ7" s="90">
        <v>0.88400379506641336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E0EDE-B33F-4A80-9F25-594F55A43CFC}">
  <sheetPr codeName="Blad11"/>
  <dimension ref="A1:AJ37"/>
  <sheetViews>
    <sheetView workbookViewId="0">
      <selection activeCell="B2" sqref="B2"/>
    </sheetView>
  </sheetViews>
  <sheetFormatPr defaultRowHeight="15" x14ac:dyDescent="0.25"/>
  <cols>
    <col min="1" max="1" width="19.42578125" bestFit="1" customWidth="1"/>
    <col min="2" max="2" width="14.28515625" bestFit="1" customWidth="1"/>
    <col min="3" max="3" width="8" bestFit="1" customWidth="1"/>
    <col min="4" max="4" width="6.85546875" bestFit="1" customWidth="1"/>
    <col min="5" max="5" width="8.28515625" bestFit="1" customWidth="1"/>
    <col min="6" max="6" width="7.42578125" bestFit="1" customWidth="1"/>
    <col min="7" max="7" width="6" bestFit="1" customWidth="1"/>
    <col min="8" max="8" width="10.42578125" bestFit="1" customWidth="1"/>
    <col min="9" max="9" width="5.5703125" bestFit="1" customWidth="1"/>
    <col min="10" max="10" width="10.85546875" bestFit="1" customWidth="1"/>
    <col min="11" max="11" width="6.28515625" bestFit="1" customWidth="1"/>
    <col min="12" max="12" width="10.28515625" bestFit="1" customWidth="1"/>
    <col min="13" max="13" width="16.5703125" bestFit="1" customWidth="1"/>
    <col min="14" max="14" width="11.140625" bestFit="1" customWidth="1"/>
    <col min="15" max="15" width="19.28515625" bestFit="1" customWidth="1"/>
    <col min="16" max="16" width="7.140625" bestFit="1" customWidth="1"/>
    <col min="17" max="17" width="11.5703125" bestFit="1" customWidth="1"/>
    <col min="18" max="18" width="12" bestFit="1" customWidth="1"/>
    <col min="19" max="19" width="8.28515625" bestFit="1" customWidth="1"/>
    <col min="20" max="20" width="10.42578125" bestFit="1" customWidth="1"/>
    <col min="21" max="21" width="10.7109375" bestFit="1" customWidth="1"/>
    <col min="22" max="22" width="13.28515625" bestFit="1" customWidth="1"/>
    <col min="23" max="23" width="10.42578125" bestFit="1" customWidth="1"/>
    <col min="24" max="24" width="8.5703125" bestFit="1" customWidth="1"/>
    <col min="25" max="26" width="8.85546875" bestFit="1" customWidth="1"/>
    <col min="27" max="27" width="8.42578125" bestFit="1" customWidth="1"/>
    <col min="28" max="28" width="10.140625" bestFit="1" customWidth="1"/>
    <col min="29" max="29" width="6.7109375" bestFit="1" customWidth="1"/>
    <col min="30" max="30" width="12.28515625" bestFit="1" customWidth="1"/>
    <col min="31" max="31" width="11" bestFit="1" customWidth="1"/>
    <col min="32" max="32" width="12.42578125" bestFit="1" customWidth="1"/>
    <col min="33" max="33" width="15.7109375" bestFit="1" customWidth="1"/>
    <col min="34" max="34" width="13.140625" bestFit="1" customWidth="1"/>
    <col min="35" max="35" width="5.7109375" bestFit="1" customWidth="1"/>
    <col min="36" max="37" width="10" bestFit="1" customWidth="1"/>
    <col min="38" max="38" width="38.42578125" bestFit="1" customWidth="1"/>
    <col min="39" max="39" width="19.42578125" bestFit="1" customWidth="1"/>
    <col min="40" max="40" width="38.42578125" bestFit="1" customWidth="1"/>
    <col min="41" max="41" width="19.42578125" bestFit="1" customWidth="1"/>
    <col min="42" max="42" width="38.42578125" bestFit="1" customWidth="1"/>
    <col min="43" max="43" width="19.42578125" bestFit="1" customWidth="1"/>
    <col min="44" max="44" width="38.42578125" bestFit="1" customWidth="1"/>
    <col min="45" max="45" width="19.42578125" bestFit="1" customWidth="1"/>
    <col min="46" max="46" width="38.42578125" bestFit="1" customWidth="1"/>
    <col min="47" max="47" width="19.42578125" bestFit="1" customWidth="1"/>
    <col min="48" max="48" width="38.42578125" bestFit="1" customWidth="1"/>
    <col min="49" max="49" width="19.42578125" bestFit="1" customWidth="1"/>
    <col min="50" max="50" width="38.42578125" bestFit="1" customWidth="1"/>
    <col min="51" max="51" width="19.42578125" bestFit="1" customWidth="1"/>
    <col min="52" max="52" width="38.42578125" bestFit="1" customWidth="1"/>
    <col min="53" max="53" width="19.42578125" bestFit="1" customWidth="1"/>
    <col min="54" max="54" width="38.42578125" bestFit="1" customWidth="1"/>
    <col min="55" max="55" width="19.42578125" bestFit="1" customWidth="1"/>
    <col min="56" max="56" width="38.42578125" bestFit="1" customWidth="1"/>
    <col min="57" max="57" width="19.42578125" bestFit="1" customWidth="1"/>
    <col min="58" max="58" width="38.42578125" bestFit="1" customWidth="1"/>
    <col min="59" max="59" width="19.42578125" bestFit="1" customWidth="1"/>
    <col min="60" max="60" width="38.42578125" bestFit="1" customWidth="1"/>
    <col min="61" max="61" width="19.42578125" bestFit="1" customWidth="1"/>
    <col min="62" max="62" width="38.42578125" bestFit="1" customWidth="1"/>
    <col min="63" max="63" width="19.42578125" bestFit="1" customWidth="1"/>
    <col min="64" max="64" width="38.42578125" bestFit="1" customWidth="1"/>
    <col min="65" max="65" width="19.42578125" bestFit="1" customWidth="1"/>
    <col min="66" max="66" width="38.42578125" bestFit="1" customWidth="1"/>
    <col min="67" max="67" width="19.42578125" bestFit="1" customWidth="1"/>
    <col min="68" max="68" width="38.42578125" bestFit="1" customWidth="1"/>
    <col min="69" max="69" width="19.42578125" bestFit="1" customWidth="1"/>
    <col min="70" max="70" width="44.42578125" bestFit="1" customWidth="1"/>
    <col min="71" max="71" width="25.5703125" bestFit="1" customWidth="1"/>
  </cols>
  <sheetData>
    <row r="1" spans="1:36" x14ac:dyDescent="0.25">
      <c r="A1" s="85" t="s">
        <v>34</v>
      </c>
    </row>
    <row r="2" spans="1:36" x14ac:dyDescent="0.25">
      <c r="A2" s="86" t="s">
        <v>600</v>
      </c>
      <c r="B2" s="88">
        <v>2026</v>
      </c>
    </row>
    <row r="4" spans="1:36" x14ac:dyDescent="0.25">
      <c r="A4" s="86" t="s">
        <v>135</v>
      </c>
      <c r="B4" s="86" t="s">
        <v>131</v>
      </c>
    </row>
    <row r="5" spans="1:36" x14ac:dyDescent="0.25">
      <c r="A5" s="86" t="s">
        <v>129</v>
      </c>
      <c r="B5" t="s">
        <v>4</v>
      </c>
      <c r="C5" t="s">
        <v>26</v>
      </c>
      <c r="D5" t="s">
        <v>7</v>
      </c>
      <c r="E5" t="s">
        <v>1</v>
      </c>
      <c r="F5" t="s">
        <v>12</v>
      </c>
      <c r="G5" t="s">
        <v>16</v>
      </c>
      <c r="H5" t="s">
        <v>29</v>
      </c>
      <c r="I5" t="s">
        <v>31</v>
      </c>
      <c r="J5" t="s">
        <v>27</v>
      </c>
      <c r="K5" t="s">
        <v>14</v>
      </c>
      <c r="L5" t="s">
        <v>28</v>
      </c>
      <c r="M5" t="s">
        <v>23</v>
      </c>
      <c r="N5" t="s">
        <v>15</v>
      </c>
      <c r="O5" t="s">
        <v>5</v>
      </c>
      <c r="P5" t="s">
        <v>17</v>
      </c>
      <c r="Q5" t="s">
        <v>13</v>
      </c>
      <c r="R5" t="s">
        <v>10</v>
      </c>
      <c r="S5" t="s">
        <v>9</v>
      </c>
      <c r="T5" t="s">
        <v>32</v>
      </c>
      <c r="U5" t="s">
        <v>11</v>
      </c>
      <c r="V5" t="s">
        <v>18</v>
      </c>
      <c r="W5" t="s">
        <v>25</v>
      </c>
      <c r="X5" t="s">
        <v>2</v>
      </c>
      <c r="Y5" t="s">
        <v>8</v>
      </c>
      <c r="Z5" t="s">
        <v>19</v>
      </c>
      <c r="AA5" t="s">
        <v>3</v>
      </c>
      <c r="AB5" t="s">
        <v>20</v>
      </c>
      <c r="AC5" t="s">
        <v>30</v>
      </c>
      <c r="AD5" t="s">
        <v>0</v>
      </c>
      <c r="AE5" t="s">
        <v>21</v>
      </c>
      <c r="AF5" t="s">
        <v>6</v>
      </c>
      <c r="AG5" t="s">
        <v>22</v>
      </c>
      <c r="AH5" t="s">
        <v>24</v>
      </c>
      <c r="AI5" t="s">
        <v>609</v>
      </c>
      <c r="AJ5" t="s">
        <v>130</v>
      </c>
    </row>
    <row r="6" spans="1:36" x14ac:dyDescent="0.25">
      <c r="A6" s="87">
        <v>46023</v>
      </c>
      <c r="B6" s="89">
        <v>14.3</v>
      </c>
      <c r="C6" s="89">
        <v>13.9</v>
      </c>
      <c r="D6" s="89">
        <v>13.9</v>
      </c>
      <c r="E6" s="89">
        <v>13.1</v>
      </c>
      <c r="F6" s="89">
        <v>15.5</v>
      </c>
      <c r="G6" s="89">
        <v>14.5</v>
      </c>
      <c r="H6" s="89">
        <v>14.5</v>
      </c>
      <c r="I6" s="89">
        <v>14.7</v>
      </c>
      <c r="J6" s="89">
        <v>14.3</v>
      </c>
      <c r="K6" s="89">
        <v>15.2</v>
      </c>
      <c r="L6" s="89">
        <v>14.5</v>
      </c>
      <c r="M6" s="89">
        <v>12.6</v>
      </c>
      <c r="N6" s="89">
        <v>15.1</v>
      </c>
      <c r="O6" s="89">
        <v>13</v>
      </c>
      <c r="P6" s="89">
        <v>15.5</v>
      </c>
      <c r="Q6" s="89">
        <v>13.5</v>
      </c>
      <c r="R6" s="89">
        <v>13.8</v>
      </c>
      <c r="S6" s="89">
        <v>14.7</v>
      </c>
      <c r="T6" s="89">
        <v>15.3</v>
      </c>
      <c r="U6" s="89">
        <v>14.6</v>
      </c>
      <c r="V6" s="89">
        <v>14.5</v>
      </c>
      <c r="W6" s="89">
        <v>13.2</v>
      </c>
      <c r="X6" s="89">
        <v>13.9</v>
      </c>
      <c r="Y6" s="89">
        <v>14.3</v>
      </c>
      <c r="Z6" s="89">
        <v>15.7</v>
      </c>
      <c r="AA6" s="89">
        <v>13</v>
      </c>
      <c r="AB6" s="89">
        <v>12.7</v>
      </c>
      <c r="AC6" s="89">
        <v>14.8</v>
      </c>
      <c r="AD6" s="89">
        <v>13</v>
      </c>
      <c r="AE6" s="89">
        <v>14</v>
      </c>
      <c r="AF6" s="89">
        <v>13.5</v>
      </c>
      <c r="AG6" s="89">
        <v>13.4</v>
      </c>
      <c r="AH6" s="89">
        <v>14.1</v>
      </c>
      <c r="AI6" s="89">
        <v>14.7</v>
      </c>
      <c r="AJ6" s="89">
        <v>481.3</v>
      </c>
    </row>
    <row r="7" spans="1:36" x14ac:dyDescent="0.25">
      <c r="A7" s="87">
        <v>46024</v>
      </c>
      <c r="B7" s="89">
        <v>15.2</v>
      </c>
      <c r="C7" s="89">
        <v>16.5</v>
      </c>
      <c r="D7" s="89">
        <v>16.2</v>
      </c>
      <c r="E7" s="89">
        <v>14.1</v>
      </c>
      <c r="F7" s="89">
        <v>17.3</v>
      </c>
      <c r="G7" s="89">
        <v>16</v>
      </c>
      <c r="H7" s="89">
        <v>16.7</v>
      </c>
      <c r="I7" s="89">
        <v>16.399999999999999</v>
      </c>
      <c r="J7" s="89">
        <v>16.5</v>
      </c>
      <c r="K7" s="89">
        <v>16.600000000000001</v>
      </c>
      <c r="L7" s="89">
        <v>16.7</v>
      </c>
      <c r="M7" s="89">
        <v>14.3</v>
      </c>
      <c r="N7" s="89">
        <v>16.399999999999999</v>
      </c>
      <c r="O7" s="89">
        <v>14</v>
      </c>
      <c r="P7" s="89">
        <v>17</v>
      </c>
      <c r="Q7" s="89">
        <v>14</v>
      </c>
      <c r="R7" s="89">
        <v>15.2</v>
      </c>
      <c r="S7" s="89">
        <v>15.9</v>
      </c>
      <c r="T7" s="89">
        <v>16.600000000000001</v>
      </c>
      <c r="U7" s="89">
        <v>15.7</v>
      </c>
      <c r="V7" s="89">
        <v>16.100000000000001</v>
      </c>
      <c r="W7" s="89">
        <v>15.5</v>
      </c>
      <c r="X7" s="89">
        <v>15.2</v>
      </c>
      <c r="Y7" s="89">
        <v>15</v>
      </c>
      <c r="Z7" s="89">
        <v>17</v>
      </c>
      <c r="AA7" s="89">
        <v>13.7</v>
      </c>
      <c r="AB7" s="89">
        <v>14.1</v>
      </c>
      <c r="AC7" s="89">
        <v>17.100000000000001</v>
      </c>
      <c r="AD7" s="89">
        <v>14.5</v>
      </c>
      <c r="AE7" s="89">
        <v>15.3</v>
      </c>
      <c r="AF7" s="89">
        <v>14.2</v>
      </c>
      <c r="AG7" s="89">
        <v>15</v>
      </c>
      <c r="AH7" s="89">
        <v>15.2</v>
      </c>
      <c r="AI7" s="89">
        <v>17.100000000000001</v>
      </c>
      <c r="AJ7" s="89">
        <v>532.30000000000007</v>
      </c>
    </row>
    <row r="8" spans="1:36" x14ac:dyDescent="0.25">
      <c r="A8" s="87">
        <v>46025</v>
      </c>
      <c r="B8" s="89">
        <v>16.7</v>
      </c>
      <c r="C8" s="89">
        <v>17.3</v>
      </c>
      <c r="D8" s="89">
        <v>17</v>
      </c>
      <c r="E8" s="89">
        <v>15.5</v>
      </c>
      <c r="F8" s="89">
        <v>18</v>
      </c>
      <c r="G8" s="89">
        <v>17.5</v>
      </c>
      <c r="H8" s="89">
        <v>17.899999999999999</v>
      </c>
      <c r="I8" s="89">
        <v>17.8</v>
      </c>
      <c r="J8" s="89">
        <v>17.399999999999999</v>
      </c>
      <c r="K8" s="89">
        <v>17.399999999999999</v>
      </c>
      <c r="L8" s="89">
        <v>17.2</v>
      </c>
      <c r="M8" s="89">
        <v>14.7</v>
      </c>
      <c r="N8" s="89">
        <v>17.399999999999999</v>
      </c>
      <c r="O8" s="89">
        <v>15.4</v>
      </c>
      <c r="P8" s="89">
        <v>17.600000000000001</v>
      </c>
      <c r="Q8" s="89">
        <v>15.9</v>
      </c>
      <c r="R8" s="89">
        <v>16.7</v>
      </c>
      <c r="S8" s="89">
        <v>17.100000000000001</v>
      </c>
      <c r="T8" s="89">
        <v>18.100000000000001</v>
      </c>
      <c r="U8" s="89">
        <v>17.100000000000001</v>
      </c>
      <c r="V8" s="89">
        <v>17.8</v>
      </c>
      <c r="W8" s="89">
        <v>15.9</v>
      </c>
      <c r="X8" s="89">
        <v>16.3</v>
      </c>
      <c r="Y8" s="89">
        <v>16.3</v>
      </c>
      <c r="Z8" s="89">
        <v>17.600000000000001</v>
      </c>
      <c r="AA8" s="89">
        <v>14.7</v>
      </c>
      <c r="AB8" s="89">
        <v>14.8</v>
      </c>
      <c r="AC8" s="89">
        <v>18.2</v>
      </c>
      <c r="AD8" s="89">
        <v>15.7</v>
      </c>
      <c r="AE8" s="89">
        <v>16.600000000000001</v>
      </c>
      <c r="AF8" s="89">
        <v>15.3</v>
      </c>
      <c r="AG8" s="89">
        <v>15.9</v>
      </c>
      <c r="AH8" s="89">
        <v>16.600000000000001</v>
      </c>
      <c r="AI8" s="89">
        <v>17.899999999999999</v>
      </c>
      <c r="AJ8" s="89">
        <v>569.30000000000007</v>
      </c>
    </row>
    <row r="9" spans="1:36" x14ac:dyDescent="0.25">
      <c r="A9" s="87">
        <v>46026</v>
      </c>
      <c r="B9" s="89">
        <v>17.3</v>
      </c>
      <c r="C9" s="89">
        <v>18.399999999999999</v>
      </c>
      <c r="D9" s="89">
        <v>17.5</v>
      </c>
      <c r="E9" s="89">
        <v>16</v>
      </c>
      <c r="F9" s="89">
        <v>18.3</v>
      </c>
      <c r="G9" s="89">
        <v>18.2</v>
      </c>
      <c r="H9" s="89">
        <v>18.600000000000001</v>
      </c>
      <c r="I9" s="89">
        <v>18.899999999999999</v>
      </c>
      <c r="J9" s="89">
        <v>17.7</v>
      </c>
      <c r="K9" s="89">
        <v>17.8</v>
      </c>
      <c r="L9" s="89">
        <v>18.3</v>
      </c>
      <c r="M9" s="89">
        <v>15.5</v>
      </c>
      <c r="N9" s="89">
        <v>17.8</v>
      </c>
      <c r="O9" s="89">
        <v>16.3</v>
      </c>
      <c r="P9" s="89">
        <v>17.7</v>
      </c>
      <c r="Q9" s="89">
        <v>17.399999999999999</v>
      </c>
      <c r="R9" s="89">
        <v>18</v>
      </c>
      <c r="S9" s="89">
        <v>17.600000000000001</v>
      </c>
      <c r="T9" s="89">
        <v>19.5</v>
      </c>
      <c r="U9" s="89">
        <v>17.3</v>
      </c>
      <c r="V9" s="89">
        <v>18.100000000000001</v>
      </c>
      <c r="W9" s="89">
        <v>17</v>
      </c>
      <c r="X9" s="89">
        <v>16.8</v>
      </c>
      <c r="Y9" s="89">
        <v>16.7</v>
      </c>
      <c r="Z9" s="89">
        <v>17.600000000000001</v>
      </c>
      <c r="AA9" s="89">
        <v>15.3</v>
      </c>
      <c r="AB9" s="89">
        <v>15.5</v>
      </c>
      <c r="AC9" s="89">
        <v>18.7</v>
      </c>
      <c r="AD9" s="89">
        <v>16.3</v>
      </c>
      <c r="AE9" s="89">
        <v>17.3</v>
      </c>
      <c r="AF9" s="89">
        <v>15.5</v>
      </c>
      <c r="AG9" s="89">
        <v>16.600000000000001</v>
      </c>
      <c r="AH9" s="89">
        <v>16.899999999999999</v>
      </c>
      <c r="AI9" s="89">
        <v>18.5</v>
      </c>
      <c r="AJ9" s="89">
        <v>590.90000000000009</v>
      </c>
    </row>
    <row r="10" spans="1:36" x14ac:dyDescent="0.25">
      <c r="A10" s="87">
        <v>46027</v>
      </c>
      <c r="B10" s="89">
        <v>18.600000000000001</v>
      </c>
      <c r="C10" s="89">
        <v>19</v>
      </c>
      <c r="D10" s="89">
        <v>18.8</v>
      </c>
      <c r="E10" s="89">
        <v>16.5</v>
      </c>
      <c r="F10" s="89">
        <v>20.3</v>
      </c>
      <c r="G10" s="89">
        <v>19.3</v>
      </c>
      <c r="H10" s="89">
        <v>19.7</v>
      </c>
      <c r="I10" s="89">
        <v>19.7</v>
      </c>
      <c r="J10" s="89">
        <v>19.600000000000001</v>
      </c>
      <c r="K10" s="89">
        <v>19.7</v>
      </c>
      <c r="L10" s="89">
        <v>19.399999999999999</v>
      </c>
      <c r="M10" s="89">
        <v>15.9</v>
      </c>
      <c r="N10" s="89">
        <v>19.7</v>
      </c>
      <c r="O10" s="89">
        <v>16.899999999999999</v>
      </c>
      <c r="P10" s="89">
        <v>19.5</v>
      </c>
      <c r="Q10" s="89">
        <v>18.8</v>
      </c>
      <c r="R10" s="89">
        <v>18.7</v>
      </c>
      <c r="S10" s="89">
        <v>19.5</v>
      </c>
      <c r="T10" s="89">
        <v>20.3</v>
      </c>
      <c r="U10" s="89">
        <v>19.3</v>
      </c>
      <c r="V10" s="89">
        <v>19.3</v>
      </c>
      <c r="W10" s="89">
        <v>17.399999999999999</v>
      </c>
      <c r="X10" s="89">
        <v>18.3</v>
      </c>
      <c r="Y10" s="89">
        <v>17.8</v>
      </c>
      <c r="Z10" s="89">
        <v>19.399999999999999</v>
      </c>
      <c r="AA10" s="89">
        <v>15.9</v>
      </c>
      <c r="AB10" s="89">
        <v>16.7</v>
      </c>
      <c r="AC10" s="89">
        <v>20.2</v>
      </c>
      <c r="AD10" s="89">
        <v>17.100000000000001</v>
      </c>
      <c r="AE10" s="89">
        <v>18.100000000000001</v>
      </c>
      <c r="AF10" s="89">
        <v>15.9</v>
      </c>
      <c r="AG10" s="89">
        <v>17.899999999999999</v>
      </c>
      <c r="AH10" s="89">
        <v>18.5</v>
      </c>
      <c r="AI10" s="89">
        <v>20</v>
      </c>
      <c r="AJ10" s="89">
        <v>631.69999999999993</v>
      </c>
    </row>
    <row r="11" spans="1:36" x14ac:dyDescent="0.25">
      <c r="A11" s="87">
        <v>46028</v>
      </c>
      <c r="B11" s="89">
        <v>20</v>
      </c>
      <c r="C11" s="89">
        <v>20.9</v>
      </c>
      <c r="D11" s="89">
        <v>20</v>
      </c>
      <c r="E11" s="89">
        <v>16.2</v>
      </c>
      <c r="F11" s="89">
        <v>19.8</v>
      </c>
      <c r="G11" s="89">
        <v>20.399999999999999</v>
      </c>
      <c r="H11" s="89">
        <v>19.600000000000001</v>
      </c>
      <c r="I11" s="89">
        <v>19.5</v>
      </c>
      <c r="J11" s="89">
        <v>21</v>
      </c>
      <c r="K11" s="89">
        <v>19.899999999999999</v>
      </c>
      <c r="L11" s="89">
        <v>20.5</v>
      </c>
      <c r="M11" s="89">
        <v>16.100000000000001</v>
      </c>
      <c r="N11" s="89">
        <v>20</v>
      </c>
      <c r="O11" s="89">
        <v>16.899999999999999</v>
      </c>
      <c r="P11" s="89">
        <v>19.399999999999999</v>
      </c>
      <c r="Q11" s="89">
        <v>18.3</v>
      </c>
      <c r="R11" s="89">
        <v>19.899999999999999</v>
      </c>
      <c r="S11" s="89">
        <v>21.7</v>
      </c>
      <c r="T11" s="89">
        <v>19.5</v>
      </c>
      <c r="U11" s="89">
        <v>21</v>
      </c>
      <c r="V11" s="89">
        <v>19.7</v>
      </c>
      <c r="W11" s="89">
        <v>18</v>
      </c>
      <c r="X11" s="89">
        <v>18.899999999999999</v>
      </c>
      <c r="Y11" s="89">
        <v>17.899999999999999</v>
      </c>
      <c r="Z11" s="89">
        <v>19.100000000000001</v>
      </c>
      <c r="AA11" s="89">
        <v>15.3</v>
      </c>
      <c r="AB11" s="89">
        <v>16.100000000000001</v>
      </c>
      <c r="AC11" s="89">
        <v>19.600000000000001</v>
      </c>
      <c r="AD11" s="89">
        <v>17.600000000000001</v>
      </c>
      <c r="AE11" s="89">
        <v>19</v>
      </c>
      <c r="AF11" s="89">
        <v>16.3</v>
      </c>
      <c r="AG11" s="89">
        <v>17.899999999999999</v>
      </c>
      <c r="AH11" s="89">
        <v>19.399999999999999</v>
      </c>
      <c r="AI11" s="89">
        <v>19.399999999999999</v>
      </c>
      <c r="AJ11" s="89">
        <v>644.79999999999984</v>
      </c>
    </row>
    <row r="12" spans="1:36" x14ac:dyDescent="0.25">
      <c r="A12" s="87">
        <v>46029</v>
      </c>
      <c r="B12" s="89">
        <v>17.3</v>
      </c>
      <c r="C12" s="89">
        <v>17.7</v>
      </c>
      <c r="D12" s="89">
        <v>17.8</v>
      </c>
      <c r="E12" s="89">
        <v>15.9</v>
      </c>
      <c r="F12" s="89">
        <v>18.7</v>
      </c>
      <c r="G12" s="89">
        <v>18.600000000000001</v>
      </c>
      <c r="H12" s="89">
        <v>18.2</v>
      </c>
      <c r="I12" s="89">
        <v>18.399999999999999</v>
      </c>
      <c r="J12" s="89">
        <v>17.899999999999999</v>
      </c>
      <c r="K12" s="89">
        <v>18.8</v>
      </c>
      <c r="L12" s="89">
        <v>17.7</v>
      </c>
      <c r="M12" s="89">
        <v>15.9</v>
      </c>
      <c r="N12" s="89">
        <v>18.899999999999999</v>
      </c>
      <c r="O12" s="89">
        <v>16.600000000000001</v>
      </c>
      <c r="P12" s="89">
        <v>18.899999999999999</v>
      </c>
      <c r="Q12" s="89">
        <v>18.399999999999999</v>
      </c>
      <c r="R12" s="89">
        <v>18</v>
      </c>
      <c r="S12" s="89">
        <v>18</v>
      </c>
      <c r="T12" s="89">
        <v>19</v>
      </c>
      <c r="U12" s="89">
        <v>18.2</v>
      </c>
      <c r="V12" s="89">
        <v>18.899999999999999</v>
      </c>
      <c r="W12" s="89">
        <v>16.899999999999999</v>
      </c>
      <c r="X12" s="89">
        <v>17.3</v>
      </c>
      <c r="Y12" s="89">
        <v>17.5</v>
      </c>
      <c r="Z12" s="89">
        <v>18.899999999999999</v>
      </c>
      <c r="AA12" s="89">
        <v>15.8</v>
      </c>
      <c r="AB12" s="89">
        <v>15.6</v>
      </c>
      <c r="AC12" s="89">
        <v>18.3</v>
      </c>
      <c r="AD12" s="89">
        <v>16.5</v>
      </c>
      <c r="AE12" s="89">
        <v>17</v>
      </c>
      <c r="AF12" s="89">
        <v>15.6</v>
      </c>
      <c r="AG12" s="89">
        <v>16.8</v>
      </c>
      <c r="AH12" s="89">
        <v>17.2</v>
      </c>
      <c r="AI12" s="89">
        <v>18.399999999999999</v>
      </c>
      <c r="AJ12" s="89">
        <v>599.59999999999991</v>
      </c>
    </row>
    <row r="13" spans="1:36" x14ac:dyDescent="0.25">
      <c r="A13" s="87">
        <v>46030</v>
      </c>
      <c r="B13" s="89">
        <v>16.2</v>
      </c>
      <c r="C13" s="89">
        <v>16.600000000000001</v>
      </c>
      <c r="D13" s="89">
        <v>16.2</v>
      </c>
      <c r="E13" s="89">
        <v>14.1</v>
      </c>
      <c r="F13" s="89">
        <v>16.8</v>
      </c>
      <c r="G13" s="89">
        <v>16.600000000000001</v>
      </c>
      <c r="H13" s="89">
        <v>16.3</v>
      </c>
      <c r="I13" s="89">
        <v>17</v>
      </c>
      <c r="J13" s="89">
        <v>16.5</v>
      </c>
      <c r="K13" s="89">
        <v>16.5</v>
      </c>
      <c r="L13" s="89">
        <v>16.399999999999999</v>
      </c>
      <c r="M13" s="89">
        <v>14.8</v>
      </c>
      <c r="N13" s="89">
        <v>16.7</v>
      </c>
      <c r="O13" s="89">
        <v>15.3</v>
      </c>
      <c r="P13" s="89">
        <v>16.5</v>
      </c>
      <c r="Q13" s="89">
        <v>16.8</v>
      </c>
      <c r="R13" s="89">
        <v>16.5</v>
      </c>
      <c r="S13" s="89">
        <v>16.600000000000001</v>
      </c>
      <c r="T13" s="89">
        <v>16.2</v>
      </c>
      <c r="U13" s="89">
        <v>16.7</v>
      </c>
      <c r="V13" s="89">
        <v>16.899999999999999</v>
      </c>
      <c r="W13" s="89">
        <v>15.8</v>
      </c>
      <c r="X13" s="89">
        <v>16.399999999999999</v>
      </c>
      <c r="Y13" s="89">
        <v>16.2</v>
      </c>
      <c r="Z13" s="89">
        <v>16.5</v>
      </c>
      <c r="AA13" s="89">
        <v>14.3</v>
      </c>
      <c r="AB13" s="89">
        <v>15.2</v>
      </c>
      <c r="AC13" s="89">
        <v>16.5</v>
      </c>
      <c r="AD13" s="89">
        <v>15.4</v>
      </c>
      <c r="AE13" s="89">
        <v>15.9</v>
      </c>
      <c r="AF13" s="89">
        <v>14.4</v>
      </c>
      <c r="AG13" s="89">
        <v>16</v>
      </c>
      <c r="AH13" s="89">
        <v>16.100000000000001</v>
      </c>
      <c r="AI13" s="89">
        <v>16.3</v>
      </c>
      <c r="AJ13" s="89">
        <v>547.19999999999993</v>
      </c>
    </row>
    <row r="14" spans="1:36" x14ac:dyDescent="0.25">
      <c r="A14" s="87">
        <v>46031</v>
      </c>
      <c r="B14" s="89">
        <v>17.899999999999999</v>
      </c>
      <c r="C14" s="89">
        <v>16.399999999999999</v>
      </c>
      <c r="D14" s="89">
        <v>16.399999999999999</v>
      </c>
      <c r="E14" s="89">
        <v>18.100000000000001</v>
      </c>
      <c r="F14" s="89">
        <v>16.3</v>
      </c>
      <c r="G14" s="89">
        <v>19.3</v>
      </c>
      <c r="H14" s="89">
        <v>15.1</v>
      </c>
      <c r="I14" s="89">
        <v>14.6</v>
      </c>
      <c r="J14" s="89">
        <v>15.8</v>
      </c>
      <c r="K14" s="89">
        <v>17.7</v>
      </c>
      <c r="L14" s="89">
        <v>16.2</v>
      </c>
      <c r="M14" s="89">
        <v>15.5</v>
      </c>
      <c r="N14" s="89">
        <v>18.8</v>
      </c>
      <c r="O14" s="89">
        <v>18.899999999999999</v>
      </c>
      <c r="P14" s="89">
        <v>16.100000000000001</v>
      </c>
      <c r="Q14" s="89">
        <v>19.100000000000001</v>
      </c>
      <c r="R14" s="89">
        <v>19.2</v>
      </c>
      <c r="S14" s="89">
        <v>17.7</v>
      </c>
      <c r="T14" s="89">
        <v>14.6</v>
      </c>
      <c r="U14" s="89">
        <v>18.399999999999999</v>
      </c>
      <c r="V14" s="89">
        <v>19.7</v>
      </c>
      <c r="W14" s="89">
        <v>16.100000000000001</v>
      </c>
      <c r="X14" s="89">
        <v>17</v>
      </c>
      <c r="Y14" s="89">
        <v>18.600000000000001</v>
      </c>
      <c r="Z14" s="89">
        <v>17.3</v>
      </c>
      <c r="AA14" s="89">
        <v>18.7</v>
      </c>
      <c r="AB14" s="89">
        <v>13.5</v>
      </c>
      <c r="AC14" s="89">
        <v>15.5</v>
      </c>
      <c r="AD14" s="89">
        <v>16.2</v>
      </c>
      <c r="AE14" s="89">
        <v>13.4</v>
      </c>
      <c r="AF14" s="89">
        <v>17.5</v>
      </c>
      <c r="AG14" s="89">
        <v>14.2</v>
      </c>
      <c r="AH14" s="89">
        <v>14.7</v>
      </c>
      <c r="AI14" s="89">
        <v>15</v>
      </c>
      <c r="AJ14" s="89">
        <v>569.5</v>
      </c>
    </row>
    <row r="15" spans="1:36" x14ac:dyDescent="0.25">
      <c r="A15" s="87">
        <v>46032</v>
      </c>
      <c r="B15" s="89">
        <v>19.8</v>
      </c>
      <c r="C15" s="89">
        <v>20.5</v>
      </c>
      <c r="D15" s="89">
        <v>20.6</v>
      </c>
      <c r="E15" s="89">
        <v>19.100000000000001</v>
      </c>
      <c r="F15" s="89">
        <v>21.4</v>
      </c>
      <c r="G15" s="89">
        <v>20.8</v>
      </c>
      <c r="H15" s="89">
        <v>20.3</v>
      </c>
      <c r="I15" s="89">
        <v>20.3</v>
      </c>
      <c r="J15" s="89">
        <v>20.2</v>
      </c>
      <c r="K15" s="89">
        <v>21.3</v>
      </c>
      <c r="L15" s="89">
        <v>20.399999999999999</v>
      </c>
      <c r="M15" s="89">
        <v>19.7</v>
      </c>
      <c r="N15" s="89">
        <v>21.7</v>
      </c>
      <c r="O15" s="89">
        <v>18.899999999999999</v>
      </c>
      <c r="P15" s="89">
        <v>21.7</v>
      </c>
      <c r="Q15" s="89">
        <v>19</v>
      </c>
      <c r="R15" s="89">
        <v>20</v>
      </c>
      <c r="S15" s="89">
        <v>20.9</v>
      </c>
      <c r="T15" s="89">
        <v>20.7</v>
      </c>
      <c r="U15" s="89">
        <v>21.1</v>
      </c>
      <c r="V15" s="89">
        <v>21</v>
      </c>
      <c r="W15" s="89">
        <v>20</v>
      </c>
      <c r="X15" s="89">
        <v>20.2</v>
      </c>
      <c r="Y15" s="89">
        <v>20.100000000000001</v>
      </c>
      <c r="Z15" s="89">
        <v>22.1</v>
      </c>
      <c r="AA15" s="89">
        <v>18.899999999999999</v>
      </c>
      <c r="AB15" s="89">
        <v>18.8</v>
      </c>
      <c r="AC15" s="89">
        <v>21.1</v>
      </c>
      <c r="AD15" s="89">
        <v>19.8</v>
      </c>
      <c r="AE15" s="89">
        <v>18.899999999999999</v>
      </c>
      <c r="AF15" s="89">
        <v>19.899999999999999</v>
      </c>
      <c r="AG15" s="89">
        <v>19.3</v>
      </c>
      <c r="AH15" s="89">
        <v>20.100000000000001</v>
      </c>
      <c r="AI15" s="89">
        <v>20.9</v>
      </c>
      <c r="AJ15" s="89">
        <v>689.49999999999989</v>
      </c>
    </row>
    <row r="16" spans="1:36" x14ac:dyDescent="0.25">
      <c r="A16" s="87">
        <v>46033</v>
      </c>
      <c r="B16" s="89">
        <v>19.899999999999999</v>
      </c>
      <c r="C16" s="89">
        <v>20.5</v>
      </c>
      <c r="D16" s="89">
        <v>21.3</v>
      </c>
      <c r="E16" s="89">
        <v>20</v>
      </c>
      <c r="F16" s="89">
        <v>21.8</v>
      </c>
      <c r="G16" s="89">
        <v>23</v>
      </c>
      <c r="H16" s="89">
        <v>20.100000000000001</v>
      </c>
      <c r="I16" s="89">
        <v>20</v>
      </c>
      <c r="J16" s="89">
        <v>20.100000000000001</v>
      </c>
      <c r="K16" s="89">
        <v>21.9</v>
      </c>
      <c r="L16" s="89">
        <v>20.3</v>
      </c>
      <c r="M16" s="89">
        <v>18.5</v>
      </c>
      <c r="N16" s="89">
        <v>22.9</v>
      </c>
      <c r="O16" s="89">
        <v>19.8</v>
      </c>
      <c r="P16" s="89">
        <v>22.1</v>
      </c>
      <c r="Q16" s="89">
        <v>20.9</v>
      </c>
      <c r="R16" s="89">
        <v>20.9</v>
      </c>
      <c r="S16" s="89">
        <v>21</v>
      </c>
      <c r="T16" s="89">
        <v>19.5</v>
      </c>
      <c r="U16" s="89">
        <v>22</v>
      </c>
      <c r="V16" s="89">
        <v>23.4</v>
      </c>
      <c r="W16" s="89">
        <v>19.100000000000001</v>
      </c>
      <c r="X16" s="89">
        <v>20.6</v>
      </c>
      <c r="Y16" s="89">
        <v>20.5</v>
      </c>
      <c r="Z16" s="89">
        <v>22.1</v>
      </c>
      <c r="AA16" s="89">
        <v>19.399999999999999</v>
      </c>
      <c r="AB16" s="89">
        <v>17.3</v>
      </c>
      <c r="AC16" s="89">
        <v>21</v>
      </c>
      <c r="AD16" s="89">
        <v>19.600000000000001</v>
      </c>
      <c r="AE16" s="89">
        <v>17.8</v>
      </c>
      <c r="AF16" s="89">
        <v>19.7</v>
      </c>
      <c r="AG16" s="89">
        <v>18</v>
      </c>
      <c r="AH16" s="89">
        <v>18.600000000000001</v>
      </c>
      <c r="AI16" s="89">
        <v>21.4</v>
      </c>
      <c r="AJ16" s="89">
        <v>695</v>
      </c>
    </row>
    <row r="17" spans="1:36" x14ac:dyDescent="0.25">
      <c r="A17" s="87">
        <v>46034</v>
      </c>
      <c r="B17" s="89">
        <v>13.8</v>
      </c>
      <c r="C17" s="89">
        <v>13.6</v>
      </c>
      <c r="D17" s="89">
        <v>13.5</v>
      </c>
      <c r="E17" s="89">
        <v>13.1</v>
      </c>
      <c r="F17" s="89">
        <v>14.7</v>
      </c>
      <c r="G17" s="89">
        <v>15.6</v>
      </c>
      <c r="H17" s="89">
        <v>12.5</v>
      </c>
      <c r="I17" s="89">
        <v>12.3</v>
      </c>
      <c r="J17" s="89">
        <v>12.7</v>
      </c>
      <c r="K17" s="89">
        <v>14.9</v>
      </c>
      <c r="L17" s="89">
        <v>13.4</v>
      </c>
      <c r="M17" s="89">
        <v>11.5</v>
      </c>
      <c r="N17" s="89">
        <v>15.6</v>
      </c>
      <c r="O17" s="89">
        <v>16.399999999999999</v>
      </c>
      <c r="P17" s="89">
        <v>14.6</v>
      </c>
      <c r="Q17" s="89">
        <v>15.8</v>
      </c>
      <c r="R17" s="89">
        <v>15.5</v>
      </c>
      <c r="S17" s="89">
        <v>14.7</v>
      </c>
      <c r="T17" s="89">
        <v>12.3</v>
      </c>
      <c r="U17" s="89">
        <v>15.1</v>
      </c>
      <c r="V17" s="89">
        <v>16.399999999999999</v>
      </c>
      <c r="W17" s="89">
        <v>11.9</v>
      </c>
      <c r="X17" s="89">
        <v>13.9</v>
      </c>
      <c r="Y17" s="89">
        <v>15.8</v>
      </c>
      <c r="Z17" s="89">
        <v>14.6</v>
      </c>
      <c r="AA17" s="89">
        <v>14.9</v>
      </c>
      <c r="AB17" s="89">
        <v>12.1</v>
      </c>
      <c r="AC17" s="89">
        <v>13.2</v>
      </c>
      <c r="AD17" s="89">
        <v>12.1</v>
      </c>
      <c r="AE17" s="89">
        <v>10.7</v>
      </c>
      <c r="AF17" s="89">
        <v>12.3</v>
      </c>
      <c r="AG17" s="89">
        <v>11.2</v>
      </c>
      <c r="AH17" s="89">
        <v>11.3</v>
      </c>
      <c r="AI17" s="89">
        <v>13.2</v>
      </c>
      <c r="AJ17" s="89">
        <v>465.2</v>
      </c>
    </row>
    <row r="18" spans="1:36" x14ac:dyDescent="0.25">
      <c r="A18" s="87">
        <v>46035</v>
      </c>
      <c r="B18" s="89">
        <v>10</v>
      </c>
      <c r="C18" s="89">
        <v>10.1</v>
      </c>
      <c r="D18" s="89">
        <v>9.5</v>
      </c>
      <c r="E18" s="89">
        <v>9.9</v>
      </c>
      <c r="F18" s="89">
        <v>9.9</v>
      </c>
      <c r="G18" s="89">
        <v>10.8</v>
      </c>
      <c r="H18" s="89">
        <v>8.6999999999999993</v>
      </c>
      <c r="I18" s="89">
        <v>8.6999999999999993</v>
      </c>
      <c r="J18" s="89">
        <v>9.1</v>
      </c>
      <c r="K18" s="89">
        <v>9.8000000000000007</v>
      </c>
      <c r="L18" s="89">
        <v>9.4</v>
      </c>
      <c r="M18" s="89">
        <v>9.5</v>
      </c>
      <c r="N18" s="89">
        <v>10.8</v>
      </c>
      <c r="O18" s="89">
        <v>13.9</v>
      </c>
      <c r="P18" s="89">
        <v>9.6</v>
      </c>
      <c r="Q18" s="89">
        <v>12.2</v>
      </c>
      <c r="R18" s="89">
        <v>11.2</v>
      </c>
      <c r="S18" s="89">
        <v>10.1</v>
      </c>
      <c r="T18" s="89">
        <v>8.6</v>
      </c>
      <c r="U18" s="89">
        <v>10.5</v>
      </c>
      <c r="V18" s="89">
        <v>11.7</v>
      </c>
      <c r="W18" s="89">
        <v>9.1999999999999993</v>
      </c>
      <c r="X18" s="89">
        <v>10.1</v>
      </c>
      <c r="Y18" s="89">
        <v>12.9</v>
      </c>
      <c r="Z18" s="89">
        <v>9.3000000000000007</v>
      </c>
      <c r="AA18" s="89">
        <v>11.9</v>
      </c>
      <c r="AB18" s="89">
        <v>10.8</v>
      </c>
      <c r="AC18" s="89">
        <v>9.1</v>
      </c>
      <c r="AD18" s="89">
        <v>9.4</v>
      </c>
      <c r="AE18" s="89">
        <v>8.1999999999999993</v>
      </c>
      <c r="AF18" s="89">
        <v>9.3000000000000007</v>
      </c>
      <c r="AG18" s="89">
        <v>9</v>
      </c>
      <c r="AH18" s="89">
        <v>8.1999999999999993</v>
      </c>
      <c r="AI18" s="89">
        <v>8.6</v>
      </c>
      <c r="AJ18" s="89">
        <v>339.99999999999994</v>
      </c>
    </row>
    <row r="19" spans="1:36" x14ac:dyDescent="0.25">
      <c r="A19" s="87">
        <v>46036</v>
      </c>
      <c r="B19" s="89">
        <v>13.4</v>
      </c>
      <c r="C19" s="89">
        <v>11.9</v>
      </c>
      <c r="D19" s="89">
        <v>11.9</v>
      </c>
      <c r="E19" s="89">
        <v>13.2</v>
      </c>
      <c r="F19" s="89">
        <v>12.5</v>
      </c>
      <c r="G19" s="89">
        <v>14.1</v>
      </c>
      <c r="H19" s="89">
        <v>10.1</v>
      </c>
      <c r="I19" s="89">
        <v>10</v>
      </c>
      <c r="J19" s="89">
        <v>10.9</v>
      </c>
      <c r="K19" s="89">
        <v>13.1</v>
      </c>
      <c r="L19" s="89">
        <v>11.4</v>
      </c>
      <c r="M19" s="89">
        <v>11.8</v>
      </c>
      <c r="N19" s="89">
        <v>13.5</v>
      </c>
      <c r="O19" s="89">
        <v>14.8</v>
      </c>
      <c r="P19" s="89">
        <v>12.1</v>
      </c>
      <c r="Q19" s="89">
        <v>14.7</v>
      </c>
      <c r="R19" s="89">
        <v>14</v>
      </c>
      <c r="S19" s="89">
        <v>12.7</v>
      </c>
      <c r="T19" s="89">
        <v>9.5</v>
      </c>
      <c r="U19" s="89">
        <v>13.2</v>
      </c>
      <c r="V19" s="89">
        <v>13.7</v>
      </c>
      <c r="W19" s="89">
        <v>11.5</v>
      </c>
      <c r="X19" s="89">
        <v>12.4</v>
      </c>
      <c r="Y19" s="89">
        <v>14.8</v>
      </c>
      <c r="Z19" s="89">
        <v>12.8</v>
      </c>
      <c r="AA19" s="89">
        <v>13.6</v>
      </c>
      <c r="AB19" s="89">
        <v>12</v>
      </c>
      <c r="AC19" s="89">
        <v>10.6</v>
      </c>
      <c r="AD19" s="89">
        <v>12.4</v>
      </c>
      <c r="AE19" s="89">
        <v>10.4</v>
      </c>
      <c r="AF19" s="89">
        <v>12.6</v>
      </c>
      <c r="AG19" s="89">
        <v>11.2</v>
      </c>
      <c r="AH19" s="89">
        <v>10.7</v>
      </c>
      <c r="AI19" s="89">
        <v>10.4</v>
      </c>
      <c r="AJ19" s="89">
        <v>417.9</v>
      </c>
    </row>
    <row r="20" spans="1:36" x14ac:dyDescent="0.25">
      <c r="A20" s="87">
        <v>46037</v>
      </c>
      <c r="B20" s="89">
        <v>10.199999999999999</v>
      </c>
      <c r="C20" s="89">
        <v>9.4</v>
      </c>
      <c r="D20" s="89">
        <v>9.1999999999999993</v>
      </c>
      <c r="E20" s="89">
        <v>9.9</v>
      </c>
      <c r="F20" s="89">
        <v>9.1999999999999993</v>
      </c>
      <c r="G20" s="89">
        <v>10</v>
      </c>
      <c r="H20" s="89">
        <v>8</v>
      </c>
      <c r="I20" s="89">
        <v>8.1999999999999993</v>
      </c>
      <c r="J20" s="89">
        <v>8.6</v>
      </c>
      <c r="K20" s="89">
        <v>9.1</v>
      </c>
      <c r="L20" s="89">
        <v>8.8000000000000007</v>
      </c>
      <c r="M20" s="89">
        <v>9.1999999999999993</v>
      </c>
      <c r="N20" s="89">
        <v>9.6999999999999993</v>
      </c>
      <c r="O20" s="89">
        <v>13.1</v>
      </c>
      <c r="P20" s="89">
        <v>8.8000000000000007</v>
      </c>
      <c r="Q20" s="89">
        <v>11.5</v>
      </c>
      <c r="R20" s="89">
        <v>10.3</v>
      </c>
      <c r="S20" s="89">
        <v>9.5</v>
      </c>
      <c r="T20" s="89">
        <v>8.1</v>
      </c>
      <c r="U20" s="89">
        <v>9.8000000000000007</v>
      </c>
      <c r="V20" s="89">
        <v>10.5</v>
      </c>
      <c r="W20" s="89">
        <v>8.6999999999999993</v>
      </c>
      <c r="X20" s="89">
        <v>9.5</v>
      </c>
      <c r="Y20" s="89">
        <v>11.9</v>
      </c>
      <c r="Z20" s="89">
        <v>9</v>
      </c>
      <c r="AA20" s="89">
        <v>12.2</v>
      </c>
      <c r="AB20" s="89">
        <v>10.1</v>
      </c>
      <c r="AC20" s="89">
        <v>8.4</v>
      </c>
      <c r="AD20" s="89">
        <v>9.1</v>
      </c>
      <c r="AE20" s="89">
        <v>7.9</v>
      </c>
      <c r="AF20" s="89">
        <v>9</v>
      </c>
      <c r="AG20" s="89">
        <v>8.5</v>
      </c>
      <c r="AH20" s="89">
        <v>8</v>
      </c>
      <c r="AI20" s="89">
        <v>8.6</v>
      </c>
      <c r="AJ20" s="89">
        <v>322</v>
      </c>
    </row>
    <row r="21" spans="1:36" x14ac:dyDescent="0.25">
      <c r="A21" s="87">
        <v>46038</v>
      </c>
      <c r="B21" s="89">
        <v>11</v>
      </c>
      <c r="C21" s="89">
        <v>9.6999999999999993</v>
      </c>
      <c r="D21" s="89">
        <v>9.3000000000000007</v>
      </c>
      <c r="E21" s="89">
        <v>10.5</v>
      </c>
      <c r="F21" s="89">
        <v>9.4</v>
      </c>
      <c r="G21" s="89">
        <v>10</v>
      </c>
      <c r="H21" s="89">
        <v>8.6999999999999993</v>
      </c>
      <c r="I21" s="89">
        <v>8.9</v>
      </c>
      <c r="J21" s="89">
        <v>9.6</v>
      </c>
      <c r="K21" s="89">
        <v>9.1999999999999993</v>
      </c>
      <c r="L21" s="89">
        <v>9.4</v>
      </c>
      <c r="M21" s="89">
        <v>10.199999999999999</v>
      </c>
      <c r="N21" s="89">
        <v>9.4</v>
      </c>
      <c r="O21" s="89">
        <v>12.7</v>
      </c>
      <c r="P21" s="89">
        <v>8.6</v>
      </c>
      <c r="Q21" s="89">
        <v>11.3</v>
      </c>
      <c r="R21" s="89">
        <v>10.6</v>
      </c>
      <c r="S21" s="89">
        <v>9.6999999999999993</v>
      </c>
      <c r="T21" s="89">
        <v>8.6</v>
      </c>
      <c r="U21" s="89">
        <v>9.9</v>
      </c>
      <c r="V21" s="89">
        <v>9.8000000000000007</v>
      </c>
      <c r="W21" s="89">
        <v>9.9</v>
      </c>
      <c r="X21" s="89">
        <v>9.8000000000000007</v>
      </c>
      <c r="Y21" s="89">
        <v>11.8</v>
      </c>
      <c r="Z21" s="89">
        <v>8.3000000000000007</v>
      </c>
      <c r="AA21" s="89">
        <v>12.2</v>
      </c>
      <c r="AB21" s="89">
        <v>10.9</v>
      </c>
      <c r="AC21" s="89">
        <v>9.4</v>
      </c>
      <c r="AD21" s="89">
        <v>10.3</v>
      </c>
      <c r="AE21" s="89">
        <v>9.3000000000000007</v>
      </c>
      <c r="AF21" s="89">
        <v>9.6999999999999993</v>
      </c>
      <c r="AG21" s="89">
        <v>9.6999999999999993</v>
      </c>
      <c r="AH21" s="89">
        <v>9.4</v>
      </c>
      <c r="AI21" s="89">
        <v>9.1</v>
      </c>
      <c r="AJ21" s="89">
        <v>336.3</v>
      </c>
    </row>
    <row r="22" spans="1:36" x14ac:dyDescent="0.25">
      <c r="A22" s="87">
        <v>46039</v>
      </c>
      <c r="B22" s="89">
        <v>12.8</v>
      </c>
      <c r="C22" s="89">
        <v>10.3</v>
      </c>
      <c r="D22" s="89">
        <v>11.4</v>
      </c>
      <c r="E22" s="89">
        <v>12.5</v>
      </c>
      <c r="F22" s="89">
        <v>11.3</v>
      </c>
      <c r="G22" s="89">
        <v>11.7</v>
      </c>
      <c r="H22" s="89">
        <v>10.7</v>
      </c>
      <c r="I22" s="89">
        <v>11.1</v>
      </c>
      <c r="J22" s="89">
        <v>11</v>
      </c>
      <c r="K22" s="89">
        <v>12</v>
      </c>
      <c r="L22" s="89">
        <v>11</v>
      </c>
      <c r="M22" s="89">
        <v>10</v>
      </c>
      <c r="N22" s="89">
        <v>11.7</v>
      </c>
      <c r="O22" s="89">
        <v>13.2</v>
      </c>
      <c r="P22" s="89">
        <v>11.8</v>
      </c>
      <c r="Q22" s="89">
        <v>11.7</v>
      </c>
      <c r="R22" s="89">
        <v>11.6</v>
      </c>
      <c r="S22" s="89">
        <v>11.3</v>
      </c>
      <c r="T22" s="89">
        <v>9.9</v>
      </c>
      <c r="U22" s="89">
        <v>11.6</v>
      </c>
      <c r="V22" s="89">
        <v>12.7</v>
      </c>
      <c r="W22" s="89">
        <v>10.4</v>
      </c>
      <c r="X22" s="89">
        <v>10.7</v>
      </c>
      <c r="Y22" s="89">
        <v>12</v>
      </c>
      <c r="Z22" s="89">
        <v>11.8</v>
      </c>
      <c r="AA22" s="89">
        <v>13.4</v>
      </c>
      <c r="AB22" s="89">
        <v>10.7</v>
      </c>
      <c r="AC22" s="89">
        <v>11</v>
      </c>
      <c r="AD22" s="89">
        <v>11.1</v>
      </c>
      <c r="AE22" s="89">
        <v>9.6999999999999993</v>
      </c>
      <c r="AF22" s="89">
        <v>11.4</v>
      </c>
      <c r="AG22" s="89">
        <v>10.4</v>
      </c>
      <c r="AH22" s="89">
        <v>10.5</v>
      </c>
      <c r="AI22" s="89">
        <v>11.3</v>
      </c>
      <c r="AJ22" s="89">
        <v>385.69999999999993</v>
      </c>
    </row>
    <row r="23" spans="1:36" x14ac:dyDescent="0.25">
      <c r="A23" s="87">
        <v>46040</v>
      </c>
      <c r="B23" s="89">
        <v>17.2</v>
      </c>
      <c r="C23" s="89">
        <v>14.5</v>
      </c>
      <c r="D23" s="89">
        <v>15.5</v>
      </c>
      <c r="E23" s="89">
        <v>16.7</v>
      </c>
      <c r="F23" s="89">
        <v>16.399999999999999</v>
      </c>
      <c r="G23" s="89">
        <v>17.2</v>
      </c>
      <c r="H23" s="89">
        <v>14.7</v>
      </c>
      <c r="I23" s="89">
        <v>15.6</v>
      </c>
      <c r="J23" s="89">
        <v>14.9</v>
      </c>
      <c r="K23" s="89">
        <v>17.8</v>
      </c>
      <c r="L23" s="89">
        <v>15.2</v>
      </c>
      <c r="M23" s="89">
        <v>12.4</v>
      </c>
      <c r="N23" s="89">
        <v>17.5</v>
      </c>
      <c r="O23" s="89">
        <v>16.8</v>
      </c>
      <c r="P23" s="89">
        <v>17.899999999999999</v>
      </c>
      <c r="Q23" s="89">
        <v>17</v>
      </c>
      <c r="R23" s="89">
        <v>17.3</v>
      </c>
      <c r="S23" s="89">
        <v>17</v>
      </c>
      <c r="T23" s="89">
        <v>15.5</v>
      </c>
      <c r="U23" s="89">
        <v>17.399999999999999</v>
      </c>
      <c r="V23" s="89">
        <v>16.5</v>
      </c>
      <c r="W23" s="89">
        <v>14.1</v>
      </c>
      <c r="X23" s="89">
        <v>14.8</v>
      </c>
      <c r="Y23" s="89">
        <v>17.3</v>
      </c>
      <c r="Z23" s="89">
        <v>18.2</v>
      </c>
      <c r="AA23" s="89">
        <v>17</v>
      </c>
      <c r="AB23" s="89">
        <v>11.8</v>
      </c>
      <c r="AC23" s="89">
        <v>15.4</v>
      </c>
      <c r="AD23" s="89">
        <v>14.6</v>
      </c>
      <c r="AE23" s="89">
        <v>12.1</v>
      </c>
      <c r="AF23" s="89">
        <v>15.6</v>
      </c>
      <c r="AG23" s="89">
        <v>12.6</v>
      </c>
      <c r="AH23" s="89">
        <v>13.2</v>
      </c>
      <c r="AI23" s="89">
        <v>15.7</v>
      </c>
      <c r="AJ23" s="89">
        <v>533.4000000000002</v>
      </c>
    </row>
    <row r="24" spans="1:36" x14ac:dyDescent="0.25">
      <c r="A24" s="87">
        <v>46041</v>
      </c>
      <c r="B24" s="89">
        <v>15.9</v>
      </c>
      <c r="C24" s="89">
        <v>15.5</v>
      </c>
      <c r="D24" s="89">
        <v>15.8</v>
      </c>
      <c r="E24" s="89">
        <v>15.8</v>
      </c>
      <c r="F24" s="89">
        <v>16.5</v>
      </c>
      <c r="G24" s="89">
        <v>16.5</v>
      </c>
      <c r="H24" s="89">
        <v>16</v>
      </c>
      <c r="I24" s="89">
        <v>16.899999999999999</v>
      </c>
      <c r="J24" s="89">
        <v>15.9</v>
      </c>
      <c r="K24" s="89">
        <v>16.8</v>
      </c>
      <c r="L24" s="89">
        <v>16.100000000000001</v>
      </c>
      <c r="M24" s="89">
        <v>14</v>
      </c>
      <c r="N24" s="89">
        <v>17.5</v>
      </c>
      <c r="O24" s="89">
        <v>16.399999999999999</v>
      </c>
      <c r="P24" s="89">
        <v>18</v>
      </c>
      <c r="Q24" s="89">
        <v>16.2</v>
      </c>
      <c r="R24" s="89">
        <v>16.100000000000001</v>
      </c>
      <c r="S24" s="89">
        <v>15.8</v>
      </c>
      <c r="T24" s="89">
        <v>16</v>
      </c>
      <c r="U24" s="89">
        <v>16.100000000000001</v>
      </c>
      <c r="V24" s="89">
        <v>17.100000000000001</v>
      </c>
      <c r="W24" s="89">
        <v>14.9</v>
      </c>
      <c r="X24" s="89">
        <v>15.6</v>
      </c>
      <c r="Y24" s="89">
        <v>16.3</v>
      </c>
      <c r="Z24" s="89">
        <v>18.100000000000001</v>
      </c>
      <c r="AA24" s="89">
        <v>16.2</v>
      </c>
      <c r="AB24" s="89">
        <v>13.3</v>
      </c>
      <c r="AC24" s="89">
        <v>16.600000000000001</v>
      </c>
      <c r="AD24" s="89">
        <v>15.3</v>
      </c>
      <c r="AE24" s="89">
        <v>13.7</v>
      </c>
      <c r="AF24" s="89">
        <v>14.8</v>
      </c>
      <c r="AG24" s="89">
        <v>14.1</v>
      </c>
      <c r="AH24" s="89">
        <v>15.3</v>
      </c>
      <c r="AI24" s="89">
        <v>16.600000000000001</v>
      </c>
      <c r="AJ24" s="89">
        <v>541.70000000000016</v>
      </c>
    </row>
    <row r="25" spans="1:36" x14ac:dyDescent="0.25">
      <c r="A25" s="87">
        <v>46042</v>
      </c>
      <c r="B25" s="89">
        <v>16</v>
      </c>
      <c r="C25" s="89">
        <v>17.100000000000001</v>
      </c>
      <c r="D25" s="89">
        <v>16.7</v>
      </c>
      <c r="E25" s="89">
        <v>15.6</v>
      </c>
      <c r="F25" s="89">
        <v>16.5</v>
      </c>
      <c r="G25" s="89">
        <v>17.100000000000001</v>
      </c>
      <c r="H25" s="89">
        <v>17.2</v>
      </c>
      <c r="I25" s="89">
        <v>16.600000000000001</v>
      </c>
      <c r="J25" s="89">
        <v>17.5</v>
      </c>
      <c r="K25" s="89">
        <v>17.2</v>
      </c>
      <c r="L25" s="89">
        <v>17.8</v>
      </c>
      <c r="M25" s="89">
        <v>13.5</v>
      </c>
      <c r="N25" s="89">
        <v>17.5</v>
      </c>
      <c r="O25" s="89">
        <v>16.2</v>
      </c>
      <c r="P25" s="89">
        <v>17.2</v>
      </c>
      <c r="Q25" s="89">
        <v>16.399999999999999</v>
      </c>
      <c r="R25" s="89">
        <v>15.7</v>
      </c>
      <c r="S25" s="89">
        <v>16.3</v>
      </c>
      <c r="T25" s="89">
        <v>16</v>
      </c>
      <c r="U25" s="89">
        <v>16.3</v>
      </c>
      <c r="V25" s="89">
        <v>17.5</v>
      </c>
      <c r="W25" s="89">
        <v>15.7</v>
      </c>
      <c r="X25" s="89">
        <v>15.9</v>
      </c>
      <c r="Y25" s="89">
        <v>16.3</v>
      </c>
      <c r="Z25" s="89">
        <v>17.2</v>
      </c>
      <c r="AA25" s="89">
        <v>15.4</v>
      </c>
      <c r="AB25" s="89">
        <v>12.8</v>
      </c>
      <c r="AC25" s="89">
        <v>17.3</v>
      </c>
      <c r="AD25" s="89">
        <v>16.3</v>
      </c>
      <c r="AE25" s="89">
        <v>13.4</v>
      </c>
      <c r="AF25" s="89">
        <v>14.8</v>
      </c>
      <c r="AG25" s="89">
        <v>12.8</v>
      </c>
      <c r="AH25" s="89">
        <v>14.5</v>
      </c>
      <c r="AI25" s="89">
        <v>16.7</v>
      </c>
      <c r="AJ25" s="89">
        <v>547</v>
      </c>
    </row>
    <row r="26" spans="1:36" x14ac:dyDescent="0.25">
      <c r="A26" s="87">
        <v>46043</v>
      </c>
      <c r="B26" s="89">
        <v>14.4</v>
      </c>
      <c r="C26" s="89">
        <v>13.7</v>
      </c>
      <c r="D26" s="89">
        <v>13.5</v>
      </c>
      <c r="E26" s="89">
        <v>14</v>
      </c>
      <c r="F26" s="89">
        <v>14</v>
      </c>
      <c r="G26" s="89">
        <v>17</v>
      </c>
      <c r="H26" s="89">
        <v>13.2</v>
      </c>
      <c r="I26" s="89">
        <v>14.1</v>
      </c>
      <c r="J26" s="89">
        <v>13.3</v>
      </c>
      <c r="K26" s="89">
        <v>15.4</v>
      </c>
      <c r="L26" s="89">
        <v>14.2</v>
      </c>
      <c r="M26" s="89">
        <v>11.4</v>
      </c>
      <c r="N26" s="89">
        <v>16.600000000000001</v>
      </c>
      <c r="O26" s="89">
        <v>15.9</v>
      </c>
      <c r="P26" s="89">
        <v>15.5</v>
      </c>
      <c r="Q26" s="89">
        <v>16.899999999999999</v>
      </c>
      <c r="R26" s="89">
        <v>15.3</v>
      </c>
      <c r="S26" s="89">
        <v>14.1</v>
      </c>
      <c r="T26" s="89">
        <v>12.4</v>
      </c>
      <c r="U26" s="89">
        <v>15.2</v>
      </c>
      <c r="V26" s="89">
        <v>17.8</v>
      </c>
      <c r="W26" s="89">
        <v>12.3</v>
      </c>
      <c r="X26" s="89">
        <v>13.2</v>
      </c>
      <c r="Y26" s="89">
        <v>15.2</v>
      </c>
      <c r="Z26" s="89">
        <v>15.1</v>
      </c>
      <c r="AA26" s="89">
        <v>15.3</v>
      </c>
      <c r="AB26" s="89">
        <v>11.3</v>
      </c>
      <c r="AC26" s="89">
        <v>14.7</v>
      </c>
      <c r="AD26" s="89">
        <v>13.4</v>
      </c>
      <c r="AE26" s="89">
        <v>10.4</v>
      </c>
      <c r="AF26" s="89">
        <v>12.8</v>
      </c>
      <c r="AG26" s="89">
        <v>10.9</v>
      </c>
      <c r="AH26" s="89">
        <v>11.5</v>
      </c>
      <c r="AI26" s="89">
        <v>14.5</v>
      </c>
      <c r="AJ26" s="89">
        <v>478.49999999999994</v>
      </c>
    </row>
    <row r="27" spans="1:36" x14ac:dyDescent="0.25">
      <c r="A27" s="87">
        <v>46044</v>
      </c>
      <c r="B27" s="89">
        <v>17.100000000000001</v>
      </c>
      <c r="C27" s="89">
        <v>15.1</v>
      </c>
      <c r="D27" s="89">
        <v>15.3</v>
      </c>
      <c r="E27" s="89">
        <v>17.3</v>
      </c>
      <c r="F27" s="89">
        <v>16.5</v>
      </c>
      <c r="G27" s="89">
        <v>19.399999999999999</v>
      </c>
      <c r="H27" s="89">
        <v>14.2</v>
      </c>
      <c r="I27" s="89">
        <v>14.7</v>
      </c>
      <c r="J27" s="89">
        <v>14.4</v>
      </c>
      <c r="K27" s="89">
        <v>18.399999999999999</v>
      </c>
      <c r="L27" s="89">
        <v>15.6</v>
      </c>
      <c r="M27" s="89">
        <v>14.1</v>
      </c>
      <c r="N27" s="89">
        <v>19</v>
      </c>
      <c r="O27" s="89">
        <v>18.600000000000001</v>
      </c>
      <c r="P27" s="89">
        <v>17.600000000000001</v>
      </c>
      <c r="Q27" s="89">
        <v>19.100000000000001</v>
      </c>
      <c r="R27" s="89">
        <v>18.8</v>
      </c>
      <c r="S27" s="89">
        <v>17.600000000000001</v>
      </c>
      <c r="T27" s="89">
        <v>13.5</v>
      </c>
      <c r="U27" s="89">
        <v>18.2</v>
      </c>
      <c r="V27" s="89">
        <v>19.8</v>
      </c>
      <c r="W27" s="89">
        <v>14.6</v>
      </c>
      <c r="X27" s="89">
        <v>15.3</v>
      </c>
      <c r="Y27" s="89">
        <v>18.3</v>
      </c>
      <c r="Z27" s="89">
        <v>18.7</v>
      </c>
      <c r="AA27" s="89">
        <v>18.3</v>
      </c>
      <c r="AB27" s="89">
        <v>12.3</v>
      </c>
      <c r="AC27" s="89">
        <v>15.1</v>
      </c>
      <c r="AD27" s="89">
        <v>15.1</v>
      </c>
      <c r="AE27" s="89">
        <v>11.6</v>
      </c>
      <c r="AF27" s="89">
        <v>16.600000000000001</v>
      </c>
      <c r="AG27" s="89">
        <v>12.5</v>
      </c>
      <c r="AH27" s="89">
        <v>13.5</v>
      </c>
      <c r="AI27" s="89">
        <v>14.7</v>
      </c>
      <c r="AJ27" s="89">
        <v>550.9000000000002</v>
      </c>
    </row>
    <row r="28" spans="1:36" x14ac:dyDescent="0.25">
      <c r="A28" s="87">
        <v>46045</v>
      </c>
      <c r="B28" s="89">
        <v>16.3</v>
      </c>
      <c r="C28" s="89">
        <v>13.1</v>
      </c>
      <c r="D28" s="89">
        <v>13.2</v>
      </c>
      <c r="E28" s="89">
        <v>16.7</v>
      </c>
      <c r="F28" s="89">
        <v>14.7</v>
      </c>
      <c r="G28" s="89">
        <v>19.100000000000001</v>
      </c>
      <c r="H28" s="89">
        <v>11.9</v>
      </c>
      <c r="I28" s="89">
        <v>12.6</v>
      </c>
      <c r="J28" s="89">
        <v>12.1</v>
      </c>
      <c r="K28" s="89">
        <v>17.2</v>
      </c>
      <c r="L28" s="89">
        <v>13.1</v>
      </c>
      <c r="M28" s="89">
        <v>11.1</v>
      </c>
      <c r="N28" s="89">
        <v>18.7</v>
      </c>
      <c r="O28" s="89">
        <v>18.399999999999999</v>
      </c>
      <c r="P28" s="89">
        <v>15.6</v>
      </c>
      <c r="Q28" s="89">
        <v>19.3</v>
      </c>
      <c r="R28" s="89">
        <v>18.3</v>
      </c>
      <c r="S28" s="89">
        <v>15.9</v>
      </c>
      <c r="T28" s="89">
        <v>12.2</v>
      </c>
      <c r="U28" s="89">
        <v>17.600000000000001</v>
      </c>
      <c r="V28" s="89">
        <v>19.8</v>
      </c>
      <c r="W28" s="89">
        <v>11.9</v>
      </c>
      <c r="X28" s="89">
        <v>13.7</v>
      </c>
      <c r="Y28" s="89">
        <v>17.399999999999999</v>
      </c>
      <c r="Z28" s="89">
        <v>17</v>
      </c>
      <c r="AA28" s="89">
        <v>17.5</v>
      </c>
      <c r="AB28" s="89">
        <v>12.1</v>
      </c>
      <c r="AC28" s="89">
        <v>13</v>
      </c>
      <c r="AD28" s="89">
        <v>13</v>
      </c>
      <c r="AE28" s="89">
        <v>11.2</v>
      </c>
      <c r="AF28" s="89">
        <v>15.1</v>
      </c>
      <c r="AG28" s="89">
        <v>11.4</v>
      </c>
      <c r="AH28" s="89">
        <v>11.4</v>
      </c>
      <c r="AI28" s="89">
        <v>13.2</v>
      </c>
      <c r="AJ28" s="89">
        <v>504.7999999999999</v>
      </c>
    </row>
    <row r="29" spans="1:36" x14ac:dyDescent="0.25">
      <c r="A29" s="87">
        <v>46046</v>
      </c>
      <c r="B29" s="89">
        <v>17.2</v>
      </c>
      <c r="C29" s="89">
        <v>15.3</v>
      </c>
      <c r="D29" s="89">
        <v>15.1</v>
      </c>
      <c r="E29" s="89">
        <v>17.600000000000001</v>
      </c>
      <c r="F29" s="89">
        <v>16.7</v>
      </c>
      <c r="G29" s="89">
        <v>19.8</v>
      </c>
      <c r="H29" s="89">
        <v>13.1</v>
      </c>
      <c r="I29" s="89">
        <v>13.9</v>
      </c>
      <c r="J29" s="89">
        <v>13.7</v>
      </c>
      <c r="K29" s="89">
        <v>18.7</v>
      </c>
      <c r="L29" s="89">
        <v>15.3</v>
      </c>
      <c r="M29" s="89">
        <v>13.1</v>
      </c>
      <c r="N29" s="89">
        <v>19.600000000000001</v>
      </c>
      <c r="O29" s="89">
        <v>19</v>
      </c>
      <c r="P29" s="89">
        <v>18</v>
      </c>
      <c r="Q29" s="89">
        <v>19.899999999999999</v>
      </c>
      <c r="R29" s="89">
        <v>19.2</v>
      </c>
      <c r="S29" s="89">
        <v>17.399999999999999</v>
      </c>
      <c r="T29" s="89">
        <v>12.8</v>
      </c>
      <c r="U29" s="89">
        <v>18.7</v>
      </c>
      <c r="V29" s="89">
        <v>20.2</v>
      </c>
      <c r="W29" s="89">
        <v>14.1</v>
      </c>
      <c r="X29" s="89">
        <v>15.3</v>
      </c>
      <c r="Y29" s="89">
        <v>18.5</v>
      </c>
      <c r="Z29" s="89">
        <v>18.8</v>
      </c>
      <c r="AA29" s="89">
        <v>18.5</v>
      </c>
      <c r="AB29" s="89">
        <v>12.2</v>
      </c>
      <c r="AC29" s="89">
        <v>15.2</v>
      </c>
      <c r="AD29" s="89">
        <v>14.9</v>
      </c>
      <c r="AE29" s="89">
        <v>12.2</v>
      </c>
      <c r="AF29" s="89">
        <v>16.3</v>
      </c>
      <c r="AG29" s="89">
        <v>12.7</v>
      </c>
      <c r="AH29" s="89">
        <v>13.2</v>
      </c>
      <c r="AI29" s="89">
        <v>14.7</v>
      </c>
      <c r="AJ29" s="89">
        <v>550.9</v>
      </c>
    </row>
    <row r="30" spans="1:36" x14ac:dyDescent="0.25">
      <c r="A30" s="87">
        <v>46047</v>
      </c>
      <c r="B30" s="89">
        <v>18.8</v>
      </c>
      <c r="C30" s="89">
        <v>19</v>
      </c>
      <c r="D30" s="89">
        <v>19</v>
      </c>
      <c r="E30" s="89">
        <v>18.7</v>
      </c>
      <c r="F30" s="89">
        <v>19.5</v>
      </c>
      <c r="G30" s="89">
        <v>19.3</v>
      </c>
      <c r="H30" s="89">
        <v>18.3</v>
      </c>
      <c r="I30" s="89">
        <v>18.399999999999999</v>
      </c>
      <c r="J30" s="89">
        <v>18.5</v>
      </c>
      <c r="K30" s="89">
        <v>19.3</v>
      </c>
      <c r="L30" s="89">
        <v>19.2</v>
      </c>
      <c r="M30" s="89">
        <v>18</v>
      </c>
      <c r="N30" s="89">
        <v>19.399999999999999</v>
      </c>
      <c r="O30" s="89">
        <v>19.3</v>
      </c>
      <c r="P30" s="89">
        <v>19</v>
      </c>
      <c r="Q30" s="89">
        <v>19.100000000000001</v>
      </c>
      <c r="R30" s="89">
        <v>19.399999999999999</v>
      </c>
      <c r="S30" s="89">
        <v>19.399999999999999</v>
      </c>
      <c r="T30" s="89">
        <v>18.600000000000001</v>
      </c>
      <c r="U30" s="89">
        <v>19.100000000000001</v>
      </c>
      <c r="V30" s="89">
        <v>19.3</v>
      </c>
      <c r="W30" s="89">
        <v>18.399999999999999</v>
      </c>
      <c r="X30" s="89">
        <v>18.8</v>
      </c>
      <c r="Y30" s="89">
        <v>19.399999999999999</v>
      </c>
      <c r="Z30" s="89">
        <v>19.399999999999999</v>
      </c>
      <c r="AA30" s="89">
        <v>19.2</v>
      </c>
      <c r="AB30" s="89">
        <v>15.8</v>
      </c>
      <c r="AC30" s="89">
        <v>19.2</v>
      </c>
      <c r="AD30" s="89">
        <v>18.5</v>
      </c>
      <c r="AE30" s="89">
        <v>17</v>
      </c>
      <c r="AF30" s="89">
        <v>19.2</v>
      </c>
      <c r="AG30" s="89">
        <v>16.8</v>
      </c>
      <c r="AH30" s="89">
        <v>17.899999999999999</v>
      </c>
      <c r="AI30" s="89">
        <v>18.600000000000001</v>
      </c>
      <c r="AJ30" s="89">
        <v>636.79999999999995</v>
      </c>
    </row>
    <row r="31" spans="1:36" x14ac:dyDescent="0.25">
      <c r="A31" s="87">
        <v>46048</v>
      </c>
      <c r="B31" s="89">
        <v>17.399999999999999</v>
      </c>
      <c r="C31" s="89">
        <v>17.8</v>
      </c>
      <c r="D31" s="89">
        <v>17.3</v>
      </c>
      <c r="E31" s="89">
        <v>16.8</v>
      </c>
      <c r="F31" s="89">
        <v>17.8</v>
      </c>
      <c r="G31" s="89">
        <v>17.7</v>
      </c>
      <c r="H31" s="89">
        <v>18.600000000000001</v>
      </c>
      <c r="I31" s="89">
        <v>18.899999999999999</v>
      </c>
      <c r="J31" s="89">
        <v>18.7</v>
      </c>
      <c r="K31" s="89">
        <v>17.7</v>
      </c>
      <c r="L31" s="89">
        <v>17.899999999999999</v>
      </c>
      <c r="M31" s="89">
        <v>16.600000000000001</v>
      </c>
      <c r="N31" s="89">
        <v>18</v>
      </c>
      <c r="O31" s="89">
        <v>17</v>
      </c>
      <c r="P31" s="89">
        <v>17.899999999999999</v>
      </c>
      <c r="Q31" s="89">
        <v>17.399999999999999</v>
      </c>
      <c r="R31" s="89">
        <v>17.399999999999999</v>
      </c>
      <c r="S31" s="89">
        <v>17.5</v>
      </c>
      <c r="T31" s="89">
        <v>19.7</v>
      </c>
      <c r="U31" s="89">
        <v>17.600000000000001</v>
      </c>
      <c r="V31" s="89">
        <v>18.100000000000001</v>
      </c>
      <c r="W31" s="89">
        <v>17.100000000000001</v>
      </c>
      <c r="X31" s="89">
        <v>16.899999999999999</v>
      </c>
      <c r="Y31" s="89">
        <v>17.399999999999999</v>
      </c>
      <c r="Z31" s="89">
        <v>18.2</v>
      </c>
      <c r="AA31" s="89">
        <v>16.8</v>
      </c>
      <c r="AB31" s="89">
        <v>17</v>
      </c>
      <c r="AC31" s="89">
        <v>17.7</v>
      </c>
      <c r="AD31" s="89">
        <v>17.100000000000001</v>
      </c>
      <c r="AE31" s="89">
        <v>17.899999999999999</v>
      </c>
      <c r="AF31" s="89">
        <v>17.2</v>
      </c>
      <c r="AG31" s="89">
        <v>17.3</v>
      </c>
      <c r="AH31" s="89">
        <v>18.5</v>
      </c>
      <c r="AI31" s="89">
        <v>17.899999999999999</v>
      </c>
      <c r="AJ31" s="89">
        <v>600.79999999999995</v>
      </c>
    </row>
    <row r="32" spans="1:36" x14ac:dyDescent="0.25">
      <c r="A32" s="87">
        <v>46049</v>
      </c>
      <c r="B32" s="89">
        <v>17.5</v>
      </c>
      <c r="C32" s="89">
        <v>16</v>
      </c>
      <c r="D32" s="89">
        <v>16</v>
      </c>
      <c r="E32" s="89">
        <v>17.5</v>
      </c>
      <c r="F32" s="89">
        <v>16.7</v>
      </c>
      <c r="G32" s="89">
        <v>17.8</v>
      </c>
      <c r="H32" s="89">
        <v>15.2</v>
      </c>
      <c r="I32" s="89">
        <v>15.2</v>
      </c>
      <c r="J32" s="89">
        <v>15.6</v>
      </c>
      <c r="K32" s="89">
        <v>17.899999999999999</v>
      </c>
      <c r="L32" s="89">
        <v>15.8</v>
      </c>
      <c r="M32" s="89">
        <v>15.3</v>
      </c>
      <c r="N32" s="89">
        <v>17.899999999999999</v>
      </c>
      <c r="O32" s="89">
        <v>17.899999999999999</v>
      </c>
      <c r="P32" s="89">
        <v>17</v>
      </c>
      <c r="Q32" s="89">
        <v>17.8</v>
      </c>
      <c r="R32" s="89">
        <v>17.7</v>
      </c>
      <c r="S32" s="89">
        <v>17.5</v>
      </c>
      <c r="T32" s="89">
        <v>14.7</v>
      </c>
      <c r="U32" s="89">
        <v>17.7</v>
      </c>
      <c r="V32" s="89">
        <v>18</v>
      </c>
      <c r="W32" s="89">
        <v>15.5</v>
      </c>
      <c r="X32" s="89">
        <v>16.7</v>
      </c>
      <c r="Y32" s="89">
        <v>18</v>
      </c>
      <c r="Z32" s="89">
        <v>17.5</v>
      </c>
      <c r="AA32" s="89">
        <v>17.7</v>
      </c>
      <c r="AB32" s="89">
        <v>14.2</v>
      </c>
      <c r="AC32" s="89">
        <v>15.8</v>
      </c>
      <c r="AD32" s="89">
        <v>16</v>
      </c>
      <c r="AE32" s="89">
        <v>14.3</v>
      </c>
      <c r="AF32" s="89">
        <v>17.399999999999999</v>
      </c>
      <c r="AG32" s="89">
        <v>14.6</v>
      </c>
      <c r="AH32" s="89">
        <v>15</v>
      </c>
      <c r="AI32" s="89">
        <v>15.6</v>
      </c>
      <c r="AJ32" s="89">
        <v>561</v>
      </c>
    </row>
    <row r="33" spans="1:36" x14ac:dyDescent="0.25">
      <c r="A33" s="87">
        <v>46050</v>
      </c>
      <c r="B33" s="89">
        <v>16.899999999999999</v>
      </c>
      <c r="C33" s="89">
        <v>14.7</v>
      </c>
      <c r="D33" s="89">
        <v>15.4</v>
      </c>
      <c r="E33" s="89">
        <v>17.100000000000001</v>
      </c>
      <c r="F33" s="89">
        <v>16.600000000000001</v>
      </c>
      <c r="G33" s="89">
        <v>18.2</v>
      </c>
      <c r="H33" s="89">
        <v>14.3</v>
      </c>
      <c r="I33" s="89">
        <v>14.5</v>
      </c>
      <c r="J33" s="89">
        <v>14.4</v>
      </c>
      <c r="K33" s="89">
        <v>17.600000000000001</v>
      </c>
      <c r="L33" s="89">
        <v>14.9</v>
      </c>
      <c r="M33" s="89">
        <v>14.3</v>
      </c>
      <c r="N33" s="89">
        <v>18.2</v>
      </c>
      <c r="O33" s="89">
        <v>17.899999999999999</v>
      </c>
      <c r="P33" s="89">
        <v>16.899999999999999</v>
      </c>
      <c r="Q33" s="89">
        <v>18.100000000000001</v>
      </c>
      <c r="R33" s="89">
        <v>17.8</v>
      </c>
      <c r="S33" s="89">
        <v>16.899999999999999</v>
      </c>
      <c r="T33" s="89">
        <v>14</v>
      </c>
      <c r="U33" s="89">
        <v>17.7</v>
      </c>
      <c r="V33" s="89">
        <v>18.3</v>
      </c>
      <c r="W33" s="89">
        <v>14.3</v>
      </c>
      <c r="X33" s="89">
        <v>15.5</v>
      </c>
      <c r="Y33" s="89">
        <v>17.600000000000001</v>
      </c>
      <c r="Z33" s="89">
        <v>17.600000000000001</v>
      </c>
      <c r="AA33" s="89">
        <v>17.600000000000001</v>
      </c>
      <c r="AB33" s="89">
        <v>14.2</v>
      </c>
      <c r="AC33" s="89">
        <v>15.2</v>
      </c>
      <c r="AD33" s="89">
        <v>14.6</v>
      </c>
      <c r="AE33" s="89">
        <v>14.1</v>
      </c>
      <c r="AF33" s="89">
        <v>16.399999999999999</v>
      </c>
      <c r="AG33" s="89">
        <v>14.3</v>
      </c>
      <c r="AH33" s="89">
        <v>13.9</v>
      </c>
      <c r="AI33" s="89">
        <v>15.1</v>
      </c>
      <c r="AJ33" s="89">
        <v>545.1</v>
      </c>
    </row>
    <row r="34" spans="1:36" x14ac:dyDescent="0.25">
      <c r="A34" s="87">
        <v>46051</v>
      </c>
      <c r="B34" s="89">
        <v>18</v>
      </c>
      <c r="C34" s="89">
        <v>17.899999999999999</v>
      </c>
      <c r="D34" s="89">
        <v>18.2</v>
      </c>
      <c r="E34" s="89">
        <v>17.7</v>
      </c>
      <c r="F34" s="89">
        <v>18.3</v>
      </c>
      <c r="G34" s="89">
        <v>18.3</v>
      </c>
      <c r="H34" s="89">
        <v>17.600000000000001</v>
      </c>
      <c r="I34" s="89">
        <v>17.3</v>
      </c>
      <c r="J34" s="89">
        <v>17.600000000000001</v>
      </c>
      <c r="K34" s="89">
        <v>18.399999999999999</v>
      </c>
      <c r="L34" s="89">
        <v>18</v>
      </c>
      <c r="M34" s="89">
        <v>17.2</v>
      </c>
      <c r="N34" s="89">
        <v>18.5</v>
      </c>
      <c r="O34" s="89">
        <v>18</v>
      </c>
      <c r="P34" s="89">
        <v>18.2</v>
      </c>
      <c r="Q34" s="89">
        <v>18.2</v>
      </c>
      <c r="R34" s="89">
        <v>18.100000000000001</v>
      </c>
      <c r="S34" s="89">
        <v>18.2</v>
      </c>
      <c r="T34" s="89">
        <v>17.5</v>
      </c>
      <c r="U34" s="89">
        <v>18.3</v>
      </c>
      <c r="V34" s="89">
        <v>18.2</v>
      </c>
      <c r="W34" s="89">
        <v>17.5</v>
      </c>
      <c r="X34" s="89">
        <v>17.899999999999999</v>
      </c>
      <c r="Y34" s="89">
        <v>18.2</v>
      </c>
      <c r="Z34" s="89">
        <v>18.5</v>
      </c>
      <c r="AA34" s="89">
        <v>17.899999999999999</v>
      </c>
      <c r="AB34" s="89">
        <v>16.7</v>
      </c>
      <c r="AC34" s="89">
        <v>18.100000000000001</v>
      </c>
      <c r="AD34" s="89">
        <v>17.7</v>
      </c>
      <c r="AE34" s="89">
        <v>16.7</v>
      </c>
      <c r="AF34" s="89">
        <v>18</v>
      </c>
      <c r="AG34" s="89">
        <v>17</v>
      </c>
      <c r="AH34" s="89">
        <v>17.399999999999999</v>
      </c>
      <c r="AI34" s="89">
        <v>17.8</v>
      </c>
      <c r="AJ34" s="89">
        <v>607.09999999999991</v>
      </c>
    </row>
    <row r="35" spans="1:36" x14ac:dyDescent="0.25">
      <c r="A35" s="87">
        <v>46052</v>
      </c>
      <c r="B35" s="89">
        <v>17.100000000000001</v>
      </c>
      <c r="C35" s="89">
        <v>15.7</v>
      </c>
      <c r="D35" s="89">
        <v>16.2</v>
      </c>
      <c r="E35" s="89">
        <v>17.399999999999999</v>
      </c>
      <c r="F35" s="89">
        <v>17</v>
      </c>
      <c r="G35" s="89">
        <v>18.899999999999999</v>
      </c>
      <c r="H35" s="89">
        <v>14.9</v>
      </c>
      <c r="I35" s="89">
        <v>15</v>
      </c>
      <c r="J35" s="89">
        <v>14.9</v>
      </c>
      <c r="K35" s="89">
        <v>17.600000000000001</v>
      </c>
      <c r="L35" s="89">
        <v>15.6</v>
      </c>
      <c r="M35" s="89">
        <v>14.5</v>
      </c>
      <c r="N35" s="89">
        <v>18.899999999999999</v>
      </c>
      <c r="O35" s="89">
        <v>18.7</v>
      </c>
      <c r="P35" s="89">
        <v>17.100000000000001</v>
      </c>
      <c r="Q35" s="89">
        <v>19</v>
      </c>
      <c r="R35" s="89">
        <v>18.600000000000001</v>
      </c>
      <c r="S35" s="89">
        <v>17.100000000000001</v>
      </c>
      <c r="T35" s="89">
        <v>15.7</v>
      </c>
      <c r="U35" s="89">
        <v>18</v>
      </c>
      <c r="V35" s="89">
        <v>19</v>
      </c>
      <c r="W35" s="89">
        <v>15</v>
      </c>
      <c r="X35" s="89">
        <v>16.2</v>
      </c>
      <c r="Y35" s="89">
        <v>18</v>
      </c>
      <c r="Z35" s="89">
        <v>17.600000000000001</v>
      </c>
      <c r="AA35" s="89">
        <v>18.100000000000001</v>
      </c>
      <c r="AB35" s="89">
        <v>14</v>
      </c>
      <c r="AC35" s="89">
        <v>15.7</v>
      </c>
      <c r="AD35" s="89">
        <v>15.6</v>
      </c>
      <c r="AE35" s="89">
        <v>13.9</v>
      </c>
      <c r="AF35" s="89">
        <v>16.5</v>
      </c>
      <c r="AG35" s="89">
        <v>14.2</v>
      </c>
      <c r="AH35" s="89">
        <v>14.4</v>
      </c>
      <c r="AI35" s="89">
        <v>15.4</v>
      </c>
      <c r="AJ35" s="89">
        <v>561.5</v>
      </c>
    </row>
    <row r="36" spans="1:36" x14ac:dyDescent="0.25">
      <c r="A36" s="87">
        <v>46053</v>
      </c>
      <c r="B36" s="89">
        <v>15.1</v>
      </c>
      <c r="C36" s="89">
        <v>12.4</v>
      </c>
      <c r="D36" s="89">
        <v>12.5</v>
      </c>
      <c r="E36" s="89">
        <v>15.5</v>
      </c>
      <c r="F36" s="89">
        <v>13.5</v>
      </c>
      <c r="G36" s="89">
        <v>17.3</v>
      </c>
      <c r="H36" s="89">
        <v>11.9</v>
      </c>
      <c r="I36" s="89">
        <v>12.4</v>
      </c>
      <c r="J36" s="89">
        <v>12.1</v>
      </c>
      <c r="K36" s="89">
        <v>15.3</v>
      </c>
      <c r="L36" s="89">
        <v>12.7</v>
      </c>
      <c r="M36" s="89">
        <v>11.1</v>
      </c>
      <c r="N36" s="89">
        <v>17.100000000000001</v>
      </c>
      <c r="O36" s="89">
        <v>17.2</v>
      </c>
      <c r="P36" s="89">
        <v>14.3</v>
      </c>
      <c r="Q36" s="89">
        <v>17.399999999999999</v>
      </c>
      <c r="R36" s="89">
        <v>16.7</v>
      </c>
      <c r="S36" s="89">
        <v>14.3</v>
      </c>
      <c r="T36" s="89">
        <v>11.2</v>
      </c>
      <c r="U36" s="89">
        <v>16</v>
      </c>
      <c r="V36" s="89">
        <v>17.600000000000001</v>
      </c>
      <c r="W36" s="89">
        <v>11.9</v>
      </c>
      <c r="X36" s="89">
        <v>12.7</v>
      </c>
      <c r="Y36" s="89">
        <v>15.9</v>
      </c>
      <c r="Z36" s="89">
        <v>15.3</v>
      </c>
      <c r="AA36" s="89">
        <v>16.5</v>
      </c>
      <c r="AB36" s="89">
        <v>11.7</v>
      </c>
      <c r="AC36" s="89">
        <v>12.5</v>
      </c>
      <c r="AD36" s="89">
        <v>12.3</v>
      </c>
      <c r="AE36" s="89">
        <v>10.4</v>
      </c>
      <c r="AF36" s="89">
        <v>12.7</v>
      </c>
      <c r="AG36" s="89">
        <v>10.9</v>
      </c>
      <c r="AH36" s="89">
        <v>11.3</v>
      </c>
      <c r="AI36" s="89">
        <v>12.6</v>
      </c>
      <c r="AJ36" s="89">
        <v>470.2999999999999</v>
      </c>
    </row>
    <row r="37" spans="1:36" x14ac:dyDescent="0.25">
      <c r="A37" s="87" t="s">
        <v>130</v>
      </c>
      <c r="B37" s="89">
        <v>499.3</v>
      </c>
      <c r="C37" s="89">
        <v>480.5</v>
      </c>
      <c r="D37" s="89">
        <v>480.2</v>
      </c>
      <c r="E37" s="89">
        <v>482.1</v>
      </c>
      <c r="F37" s="89">
        <v>501.9</v>
      </c>
      <c r="G37" s="89">
        <v>530</v>
      </c>
      <c r="H37" s="89">
        <v>466.79999999999995</v>
      </c>
      <c r="I37" s="89">
        <v>472.59999999999997</v>
      </c>
      <c r="J37" s="89">
        <v>472.49999999999994</v>
      </c>
      <c r="K37" s="89">
        <v>516.19999999999993</v>
      </c>
      <c r="L37" s="89">
        <v>482.40000000000003</v>
      </c>
      <c r="M37" s="89">
        <v>432.30000000000013</v>
      </c>
      <c r="N37" s="89">
        <v>530.5</v>
      </c>
      <c r="O37" s="89">
        <v>513.4</v>
      </c>
      <c r="P37" s="89">
        <v>507.69999999999993</v>
      </c>
      <c r="Q37" s="89">
        <v>521.09999999999991</v>
      </c>
      <c r="R37" s="89">
        <v>516.50000000000011</v>
      </c>
      <c r="S37" s="89">
        <v>503.7</v>
      </c>
      <c r="T37" s="89">
        <v>466.09999999999991</v>
      </c>
      <c r="U37" s="89">
        <v>515.40000000000009</v>
      </c>
      <c r="V37" s="89">
        <v>537.40000000000009</v>
      </c>
      <c r="W37" s="89">
        <v>453.8</v>
      </c>
      <c r="X37" s="89">
        <v>475.79999999999995</v>
      </c>
      <c r="Y37" s="89">
        <v>513.9</v>
      </c>
      <c r="Z37" s="89">
        <v>516.30000000000007</v>
      </c>
      <c r="AA37" s="89">
        <v>495.2</v>
      </c>
      <c r="AB37" s="89">
        <v>426.3</v>
      </c>
      <c r="AC37" s="89">
        <v>484.19999999999993</v>
      </c>
      <c r="AD37" s="89">
        <v>460.50000000000006</v>
      </c>
      <c r="AE37" s="89">
        <v>428.39999999999992</v>
      </c>
      <c r="AF37" s="89">
        <v>465.5</v>
      </c>
      <c r="AG37" s="89">
        <v>433.09999999999997</v>
      </c>
      <c r="AH37" s="89">
        <v>446.49999999999989</v>
      </c>
      <c r="AI37" s="89">
        <v>479.90000000000003</v>
      </c>
      <c r="AJ37" s="89">
        <v>16507.999999999996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FC52A-F995-423C-8B68-7BF6DC5C8EA6}">
  <sheetPr codeName="Blad12"/>
  <dimension ref="A1:AJ11"/>
  <sheetViews>
    <sheetView workbookViewId="0">
      <selection activeCell="B2" sqref="B2"/>
    </sheetView>
  </sheetViews>
  <sheetFormatPr defaultRowHeight="15" x14ac:dyDescent="0.25"/>
  <cols>
    <col min="1" max="1" width="19.42578125" bestFit="1" customWidth="1"/>
    <col min="2" max="2" width="14.28515625" bestFit="1" customWidth="1"/>
    <col min="3" max="3" width="8" bestFit="1" customWidth="1"/>
    <col min="4" max="4" width="6.85546875" bestFit="1" customWidth="1"/>
    <col min="5" max="5" width="8.28515625" bestFit="1" customWidth="1"/>
    <col min="6" max="6" width="7.42578125" bestFit="1" customWidth="1"/>
    <col min="7" max="7" width="6" bestFit="1" customWidth="1"/>
    <col min="8" max="8" width="10.42578125" bestFit="1" customWidth="1"/>
    <col min="9" max="9" width="5.5703125" bestFit="1" customWidth="1"/>
    <col min="10" max="10" width="10.85546875" bestFit="1" customWidth="1"/>
    <col min="11" max="11" width="6.28515625" bestFit="1" customWidth="1"/>
    <col min="12" max="12" width="10.28515625" bestFit="1" customWidth="1"/>
    <col min="13" max="13" width="16.5703125" bestFit="1" customWidth="1"/>
    <col min="14" max="14" width="11.140625" bestFit="1" customWidth="1"/>
    <col min="15" max="15" width="19.28515625" bestFit="1" customWidth="1"/>
    <col min="16" max="16" width="7.140625" bestFit="1" customWidth="1"/>
    <col min="17" max="17" width="11.5703125" bestFit="1" customWidth="1"/>
    <col min="18" max="18" width="12" bestFit="1" customWidth="1"/>
    <col min="19" max="19" width="8.28515625" bestFit="1" customWidth="1"/>
    <col min="20" max="20" width="10.42578125" bestFit="1" customWidth="1"/>
    <col min="21" max="21" width="10.7109375" bestFit="1" customWidth="1"/>
    <col min="22" max="22" width="13.28515625" bestFit="1" customWidth="1"/>
    <col min="23" max="23" width="10.42578125" bestFit="1" customWidth="1"/>
    <col min="24" max="24" width="8.5703125" bestFit="1" customWidth="1"/>
    <col min="25" max="26" width="8.85546875" bestFit="1" customWidth="1"/>
    <col min="27" max="27" width="8.42578125" bestFit="1" customWidth="1"/>
    <col min="28" max="28" width="10.140625" bestFit="1" customWidth="1"/>
    <col min="29" max="29" width="6.7109375" bestFit="1" customWidth="1"/>
    <col min="30" max="30" width="12.28515625" bestFit="1" customWidth="1"/>
    <col min="31" max="31" width="11" bestFit="1" customWidth="1"/>
    <col min="32" max="32" width="12.42578125" bestFit="1" customWidth="1"/>
    <col min="33" max="33" width="15.7109375" bestFit="1" customWidth="1"/>
    <col min="34" max="34" width="13.140625" bestFit="1" customWidth="1"/>
    <col min="35" max="35" width="5.7109375" bestFit="1" customWidth="1"/>
    <col min="36" max="37" width="10" bestFit="1" customWidth="1"/>
    <col min="38" max="38" width="38.42578125" bestFit="1" customWidth="1"/>
    <col min="39" max="39" width="19.42578125" bestFit="1" customWidth="1"/>
    <col min="40" max="40" width="38.42578125" bestFit="1" customWidth="1"/>
    <col min="41" max="41" width="19.42578125" bestFit="1" customWidth="1"/>
    <col min="42" max="42" width="38.42578125" bestFit="1" customWidth="1"/>
    <col min="43" max="43" width="19.42578125" bestFit="1" customWidth="1"/>
    <col min="44" max="44" width="38.42578125" bestFit="1" customWidth="1"/>
    <col min="45" max="45" width="19.42578125" bestFit="1" customWidth="1"/>
    <col min="46" max="46" width="38.42578125" bestFit="1" customWidth="1"/>
    <col min="47" max="47" width="19.42578125" bestFit="1" customWidth="1"/>
    <col min="48" max="48" width="38.42578125" bestFit="1" customWidth="1"/>
    <col min="49" max="49" width="19.42578125" bestFit="1" customWidth="1"/>
    <col min="50" max="50" width="38.42578125" bestFit="1" customWidth="1"/>
    <col min="51" max="51" width="19.42578125" bestFit="1" customWidth="1"/>
    <col min="52" max="52" width="38.42578125" bestFit="1" customWidth="1"/>
    <col min="53" max="53" width="19.42578125" bestFit="1" customWidth="1"/>
    <col min="54" max="54" width="38.42578125" bestFit="1" customWidth="1"/>
    <col min="55" max="55" width="19.42578125" bestFit="1" customWidth="1"/>
    <col min="56" max="56" width="38.42578125" bestFit="1" customWidth="1"/>
    <col min="57" max="57" width="19.42578125" bestFit="1" customWidth="1"/>
    <col min="58" max="58" width="38.42578125" bestFit="1" customWidth="1"/>
    <col min="59" max="59" width="19.42578125" bestFit="1" customWidth="1"/>
    <col min="60" max="60" width="38.42578125" bestFit="1" customWidth="1"/>
    <col min="61" max="61" width="19.42578125" bestFit="1" customWidth="1"/>
    <col min="62" max="62" width="38.42578125" bestFit="1" customWidth="1"/>
    <col min="63" max="63" width="19.42578125" bestFit="1" customWidth="1"/>
    <col min="64" max="64" width="38.42578125" bestFit="1" customWidth="1"/>
    <col min="65" max="65" width="19.42578125" bestFit="1" customWidth="1"/>
    <col min="66" max="66" width="38.42578125" bestFit="1" customWidth="1"/>
    <col min="67" max="67" width="19.42578125" bestFit="1" customWidth="1"/>
    <col min="68" max="68" width="38.42578125" bestFit="1" customWidth="1"/>
    <col min="69" max="69" width="19.42578125" bestFit="1" customWidth="1"/>
    <col min="70" max="70" width="44.42578125" bestFit="1" customWidth="1"/>
    <col min="71" max="71" width="25.5703125" bestFit="1" customWidth="1"/>
  </cols>
  <sheetData>
    <row r="1" spans="1:36" x14ac:dyDescent="0.25">
      <c r="A1" s="85" t="s">
        <v>34</v>
      </c>
    </row>
    <row r="2" spans="1:36" x14ac:dyDescent="0.25">
      <c r="A2" s="86" t="s">
        <v>600</v>
      </c>
      <c r="B2" s="88">
        <v>2026</v>
      </c>
    </row>
    <row r="4" spans="1:36" x14ac:dyDescent="0.25">
      <c r="A4" s="86" t="s">
        <v>135</v>
      </c>
      <c r="B4" s="86" t="s">
        <v>131</v>
      </c>
    </row>
    <row r="5" spans="1:36" x14ac:dyDescent="0.25">
      <c r="A5" s="86" t="s">
        <v>129</v>
      </c>
      <c r="B5" t="s">
        <v>4</v>
      </c>
      <c r="C5" t="s">
        <v>26</v>
      </c>
      <c r="D5" t="s">
        <v>7</v>
      </c>
      <c r="E5" t="s">
        <v>1</v>
      </c>
      <c r="F5" t="s">
        <v>12</v>
      </c>
      <c r="G5" t="s">
        <v>16</v>
      </c>
      <c r="H5" t="s">
        <v>29</v>
      </c>
      <c r="I5" t="s">
        <v>31</v>
      </c>
      <c r="J5" t="s">
        <v>27</v>
      </c>
      <c r="K5" t="s">
        <v>14</v>
      </c>
      <c r="L5" t="s">
        <v>28</v>
      </c>
      <c r="M5" t="s">
        <v>23</v>
      </c>
      <c r="N5" t="s">
        <v>15</v>
      </c>
      <c r="O5" t="s">
        <v>5</v>
      </c>
      <c r="P5" t="s">
        <v>17</v>
      </c>
      <c r="Q5" t="s">
        <v>13</v>
      </c>
      <c r="R5" t="s">
        <v>10</v>
      </c>
      <c r="S5" t="s">
        <v>9</v>
      </c>
      <c r="T5" t="s">
        <v>32</v>
      </c>
      <c r="U5" t="s">
        <v>11</v>
      </c>
      <c r="V5" t="s">
        <v>18</v>
      </c>
      <c r="W5" t="s">
        <v>25</v>
      </c>
      <c r="X5" t="s">
        <v>2</v>
      </c>
      <c r="Y5" t="s">
        <v>8</v>
      </c>
      <c r="Z5" t="s">
        <v>19</v>
      </c>
      <c r="AA5" t="s">
        <v>3</v>
      </c>
      <c r="AB5" t="s">
        <v>20</v>
      </c>
      <c r="AC5" t="s">
        <v>30</v>
      </c>
      <c r="AD5" t="s">
        <v>0</v>
      </c>
      <c r="AE5" t="s">
        <v>21</v>
      </c>
      <c r="AF5" t="s">
        <v>6</v>
      </c>
      <c r="AG5" t="s">
        <v>22</v>
      </c>
      <c r="AH5" t="s">
        <v>24</v>
      </c>
      <c r="AI5" t="s">
        <v>609</v>
      </c>
      <c r="AJ5" t="s">
        <v>130</v>
      </c>
    </row>
    <row r="6" spans="1:36" x14ac:dyDescent="0.25">
      <c r="A6" s="88" t="s">
        <v>306</v>
      </c>
      <c r="B6" s="89">
        <v>63.5</v>
      </c>
      <c r="C6" s="89">
        <v>66.100000000000009</v>
      </c>
      <c r="D6" s="89">
        <v>64.600000000000009</v>
      </c>
      <c r="E6" s="89">
        <v>58.7</v>
      </c>
      <c r="F6" s="89">
        <v>69.099999999999994</v>
      </c>
      <c r="G6" s="89">
        <v>66.2</v>
      </c>
      <c r="H6" s="89">
        <v>67.7</v>
      </c>
      <c r="I6" s="89">
        <v>67.8</v>
      </c>
      <c r="J6" s="89">
        <v>65.899999999999991</v>
      </c>
      <c r="K6" s="89">
        <v>67</v>
      </c>
      <c r="L6" s="89">
        <v>66.7</v>
      </c>
      <c r="M6" s="89">
        <v>57.1</v>
      </c>
      <c r="N6" s="89">
        <v>66.7</v>
      </c>
      <c r="O6" s="89">
        <v>58.7</v>
      </c>
      <c r="P6" s="89">
        <v>67.8</v>
      </c>
      <c r="Q6" s="89">
        <v>60.8</v>
      </c>
      <c r="R6" s="89">
        <v>63.7</v>
      </c>
      <c r="S6" s="89">
        <v>65.3</v>
      </c>
      <c r="T6" s="89">
        <v>69.5</v>
      </c>
      <c r="U6" s="89">
        <v>64.7</v>
      </c>
      <c r="V6" s="89">
        <v>66.5</v>
      </c>
      <c r="W6" s="89">
        <v>61.599999999999994</v>
      </c>
      <c r="X6" s="89">
        <v>62.199999999999996</v>
      </c>
      <c r="Y6" s="89">
        <v>62.3</v>
      </c>
      <c r="Z6" s="89">
        <v>67.900000000000006</v>
      </c>
      <c r="AA6" s="89">
        <v>56.7</v>
      </c>
      <c r="AB6" s="89">
        <v>57.099999999999994</v>
      </c>
      <c r="AC6" s="89">
        <v>68.8</v>
      </c>
      <c r="AD6" s="89">
        <v>59.5</v>
      </c>
      <c r="AE6" s="89">
        <v>63.2</v>
      </c>
      <c r="AF6" s="89">
        <v>58.5</v>
      </c>
      <c r="AG6" s="89">
        <v>60.9</v>
      </c>
      <c r="AH6" s="89">
        <v>62.800000000000004</v>
      </c>
      <c r="AI6" s="89">
        <v>68.2</v>
      </c>
      <c r="AJ6" s="89">
        <v>2173.8000000000002</v>
      </c>
    </row>
    <row r="7" spans="1:36" x14ac:dyDescent="0.25">
      <c r="A7" s="88" t="s">
        <v>344</v>
      </c>
      <c r="B7" s="89">
        <v>129.69999999999999</v>
      </c>
      <c r="C7" s="89">
        <v>131.6</v>
      </c>
      <c r="D7" s="89">
        <v>131.1</v>
      </c>
      <c r="E7" s="89">
        <v>119.9</v>
      </c>
      <c r="F7" s="89">
        <v>135.1</v>
      </c>
      <c r="G7" s="89">
        <v>138</v>
      </c>
      <c r="H7" s="89">
        <v>129.30000000000001</v>
      </c>
      <c r="I7" s="89">
        <v>129.5</v>
      </c>
      <c r="J7" s="89">
        <v>131.1</v>
      </c>
      <c r="K7" s="89">
        <v>135.79999999999998</v>
      </c>
      <c r="L7" s="89">
        <v>130.9</v>
      </c>
      <c r="M7" s="89">
        <v>116.4</v>
      </c>
      <c r="N7" s="89">
        <v>138.69999999999999</v>
      </c>
      <c r="O7" s="89">
        <v>123.30000000000001</v>
      </c>
      <c r="P7" s="89">
        <v>134.20000000000002</v>
      </c>
      <c r="Q7" s="89">
        <v>131.29999999999998</v>
      </c>
      <c r="R7" s="89">
        <v>133.19999999999999</v>
      </c>
      <c r="S7" s="89">
        <v>135.39999999999998</v>
      </c>
      <c r="T7" s="89">
        <v>129.80000000000001</v>
      </c>
      <c r="U7" s="89">
        <v>136.70000000000002</v>
      </c>
      <c r="V7" s="89">
        <v>138.9</v>
      </c>
      <c r="W7" s="89">
        <v>123.30000000000001</v>
      </c>
      <c r="X7" s="89">
        <v>128.69999999999999</v>
      </c>
      <c r="Y7" s="89">
        <v>128.60000000000002</v>
      </c>
      <c r="Z7" s="89">
        <v>135.4</v>
      </c>
      <c r="AA7" s="89">
        <v>118.3</v>
      </c>
      <c r="AB7" s="89">
        <v>113.2</v>
      </c>
      <c r="AC7" s="89">
        <v>132.19999999999999</v>
      </c>
      <c r="AD7" s="89">
        <v>122.20000000000002</v>
      </c>
      <c r="AE7" s="89">
        <v>120.1</v>
      </c>
      <c r="AF7" s="89">
        <v>119.3</v>
      </c>
      <c r="AG7" s="89">
        <v>120.1</v>
      </c>
      <c r="AH7" s="89">
        <v>124.6</v>
      </c>
      <c r="AI7" s="89">
        <v>131.4</v>
      </c>
      <c r="AJ7" s="89">
        <v>4377.3</v>
      </c>
    </row>
    <row r="8" spans="1:36" x14ac:dyDescent="0.25">
      <c r="A8" s="88" t="s">
        <v>381</v>
      </c>
      <c r="B8" s="89">
        <v>88.4</v>
      </c>
      <c r="C8" s="89">
        <v>79.499999999999986</v>
      </c>
      <c r="D8" s="89">
        <v>80.300000000000011</v>
      </c>
      <c r="E8" s="89">
        <v>85.8</v>
      </c>
      <c r="F8" s="89">
        <v>83.4</v>
      </c>
      <c r="G8" s="89">
        <v>89.399999999999991</v>
      </c>
      <c r="H8" s="89">
        <v>73.399999999999991</v>
      </c>
      <c r="I8" s="89">
        <v>74.8</v>
      </c>
      <c r="J8" s="89">
        <v>76.8</v>
      </c>
      <c r="K8" s="89">
        <v>85.9</v>
      </c>
      <c r="L8" s="89">
        <v>78.600000000000009</v>
      </c>
      <c r="M8" s="89">
        <v>74.599999999999994</v>
      </c>
      <c r="N8" s="89">
        <v>88.199999999999989</v>
      </c>
      <c r="O8" s="89">
        <v>100.9</v>
      </c>
      <c r="P8" s="89">
        <v>83.399999999999991</v>
      </c>
      <c r="Q8" s="89">
        <v>94.2</v>
      </c>
      <c r="R8" s="89">
        <v>90.5</v>
      </c>
      <c r="S8" s="89">
        <v>85</v>
      </c>
      <c r="T8" s="89">
        <v>72.5</v>
      </c>
      <c r="U8" s="89">
        <v>87.5</v>
      </c>
      <c r="V8" s="89">
        <v>91.300000000000011</v>
      </c>
      <c r="W8" s="89">
        <v>75.7</v>
      </c>
      <c r="X8" s="89">
        <v>81.2</v>
      </c>
      <c r="Y8" s="89">
        <v>96.5</v>
      </c>
      <c r="Z8" s="89">
        <v>83.999999999999986</v>
      </c>
      <c r="AA8" s="89">
        <v>95.2</v>
      </c>
      <c r="AB8" s="89">
        <v>78.399999999999991</v>
      </c>
      <c r="AC8" s="89">
        <v>77.099999999999994</v>
      </c>
      <c r="AD8" s="89">
        <v>78.999999999999986</v>
      </c>
      <c r="AE8" s="89">
        <v>68.3</v>
      </c>
      <c r="AF8" s="89">
        <v>79.900000000000006</v>
      </c>
      <c r="AG8" s="89">
        <v>72.600000000000009</v>
      </c>
      <c r="AH8" s="89">
        <v>71.3</v>
      </c>
      <c r="AI8" s="89">
        <v>76.900000000000006</v>
      </c>
      <c r="AJ8" s="89">
        <v>2800.5000000000005</v>
      </c>
    </row>
    <row r="9" spans="1:36" x14ac:dyDescent="0.25">
      <c r="A9" s="88" t="s">
        <v>382</v>
      </c>
      <c r="B9" s="89">
        <v>115.70000000000002</v>
      </c>
      <c r="C9" s="89">
        <v>108.80000000000001</v>
      </c>
      <c r="D9" s="89">
        <v>108.6</v>
      </c>
      <c r="E9" s="89">
        <v>115.7</v>
      </c>
      <c r="F9" s="89">
        <v>114.4</v>
      </c>
      <c r="G9" s="89">
        <v>128.19999999999999</v>
      </c>
      <c r="H9" s="89">
        <v>103.9</v>
      </c>
      <c r="I9" s="89">
        <v>107.19999999999999</v>
      </c>
      <c r="J9" s="89">
        <v>105.4</v>
      </c>
      <c r="K9" s="89">
        <v>123</v>
      </c>
      <c r="L9" s="89">
        <v>111.30000000000001</v>
      </c>
      <c r="M9" s="89">
        <v>95.2</v>
      </c>
      <c r="N9" s="89">
        <v>128.30000000000001</v>
      </c>
      <c r="O9" s="89">
        <v>123.80000000000001</v>
      </c>
      <c r="P9" s="89">
        <v>120.9</v>
      </c>
      <c r="Q9" s="89">
        <v>126.90000000000002</v>
      </c>
      <c r="R9" s="89">
        <v>122.79999999999998</v>
      </c>
      <c r="S9" s="89">
        <v>116.49999999999999</v>
      </c>
      <c r="T9" s="89">
        <v>101.5</v>
      </c>
      <c r="U9" s="89">
        <v>121.19999999999999</v>
      </c>
      <c r="V9" s="89">
        <v>131.5</v>
      </c>
      <c r="W9" s="89">
        <v>101.9</v>
      </c>
      <c r="X9" s="89">
        <v>107.8</v>
      </c>
      <c r="Y9" s="89">
        <v>121.39999999999999</v>
      </c>
      <c r="Z9" s="89">
        <v>124.30000000000001</v>
      </c>
      <c r="AA9" s="89">
        <v>120.4</v>
      </c>
      <c r="AB9" s="89">
        <v>89.8</v>
      </c>
      <c r="AC9" s="89">
        <v>111.1</v>
      </c>
      <c r="AD9" s="89">
        <v>106.5</v>
      </c>
      <c r="AE9" s="89">
        <v>89.5</v>
      </c>
      <c r="AF9" s="89">
        <v>109.6</v>
      </c>
      <c r="AG9" s="89">
        <v>91.199999999999989</v>
      </c>
      <c r="AH9" s="89">
        <v>97.3</v>
      </c>
      <c r="AI9" s="89">
        <v>109</v>
      </c>
      <c r="AJ9" s="89">
        <v>3810.6000000000004</v>
      </c>
    </row>
    <row r="10" spans="1:36" x14ac:dyDescent="0.25">
      <c r="A10" s="88" t="s">
        <v>383</v>
      </c>
      <c r="B10" s="89">
        <v>102</v>
      </c>
      <c r="C10" s="89">
        <v>94.5</v>
      </c>
      <c r="D10" s="89">
        <v>95.6</v>
      </c>
      <c r="E10" s="89">
        <v>102</v>
      </c>
      <c r="F10" s="89">
        <v>99.9</v>
      </c>
      <c r="G10" s="89">
        <v>108.2</v>
      </c>
      <c r="H10" s="89">
        <v>92.5</v>
      </c>
      <c r="I10" s="89">
        <v>93.300000000000011</v>
      </c>
      <c r="J10" s="89">
        <v>93.3</v>
      </c>
      <c r="K10" s="89">
        <v>104.50000000000001</v>
      </c>
      <c r="L10" s="89">
        <v>94.9</v>
      </c>
      <c r="M10" s="89">
        <v>89</v>
      </c>
      <c r="N10" s="89">
        <v>108.6</v>
      </c>
      <c r="O10" s="89">
        <v>106.69999999999999</v>
      </c>
      <c r="P10" s="89">
        <v>101.4</v>
      </c>
      <c r="Q10" s="89">
        <v>107.89999999999998</v>
      </c>
      <c r="R10" s="89">
        <v>106.30000000000001</v>
      </c>
      <c r="S10" s="89">
        <v>101.5</v>
      </c>
      <c r="T10" s="89">
        <v>92.8</v>
      </c>
      <c r="U10" s="89">
        <v>105.30000000000001</v>
      </c>
      <c r="V10" s="89">
        <v>109.19999999999999</v>
      </c>
      <c r="W10" s="89">
        <v>91.300000000000011</v>
      </c>
      <c r="X10" s="89">
        <v>95.9</v>
      </c>
      <c r="Y10" s="89">
        <v>105.1</v>
      </c>
      <c r="Z10" s="89">
        <v>104.7</v>
      </c>
      <c r="AA10" s="89">
        <v>104.6</v>
      </c>
      <c r="AB10" s="89">
        <v>87.8</v>
      </c>
      <c r="AC10" s="89">
        <v>95</v>
      </c>
      <c r="AD10" s="89">
        <v>93.3</v>
      </c>
      <c r="AE10" s="89">
        <v>87.300000000000011</v>
      </c>
      <c r="AF10" s="89">
        <v>98.2</v>
      </c>
      <c r="AG10" s="89">
        <v>88.3</v>
      </c>
      <c r="AH10" s="89">
        <v>90.5</v>
      </c>
      <c r="AI10" s="89">
        <v>94.4</v>
      </c>
      <c r="AJ10" s="89">
        <v>3345.8000000000006</v>
      </c>
    </row>
    <row r="11" spans="1:36" x14ac:dyDescent="0.25">
      <c r="A11" s="88" t="s">
        <v>130</v>
      </c>
      <c r="B11" s="89">
        <v>499.30000000000007</v>
      </c>
      <c r="C11" s="89">
        <v>480.5</v>
      </c>
      <c r="D11" s="89">
        <v>480.20000000000005</v>
      </c>
      <c r="E11" s="89">
        <v>482.1</v>
      </c>
      <c r="F11" s="89">
        <v>501.9</v>
      </c>
      <c r="G11" s="89">
        <v>530</v>
      </c>
      <c r="H11" s="89">
        <v>466.79999999999995</v>
      </c>
      <c r="I11" s="89">
        <v>472.6</v>
      </c>
      <c r="J11" s="89">
        <v>472.50000000000006</v>
      </c>
      <c r="K11" s="89">
        <v>516.20000000000005</v>
      </c>
      <c r="L11" s="89">
        <v>482.40000000000009</v>
      </c>
      <c r="M11" s="89">
        <v>432.3</v>
      </c>
      <c r="N11" s="89">
        <v>530.5</v>
      </c>
      <c r="O11" s="89">
        <v>513.4</v>
      </c>
      <c r="P11" s="89">
        <v>507.69999999999993</v>
      </c>
      <c r="Q11" s="89">
        <v>521.09999999999991</v>
      </c>
      <c r="R11" s="89">
        <v>516.5</v>
      </c>
      <c r="S11" s="89">
        <v>503.7</v>
      </c>
      <c r="T11" s="89">
        <v>466.1</v>
      </c>
      <c r="U11" s="89">
        <v>515.40000000000009</v>
      </c>
      <c r="V11" s="89">
        <v>537.40000000000009</v>
      </c>
      <c r="W11" s="89">
        <v>453.8</v>
      </c>
      <c r="X11" s="89">
        <v>475.79999999999995</v>
      </c>
      <c r="Y11" s="89">
        <v>513.9</v>
      </c>
      <c r="Z11" s="89">
        <v>516.30000000000007</v>
      </c>
      <c r="AA11" s="89">
        <v>495.20000000000005</v>
      </c>
      <c r="AB11" s="89">
        <v>426.3</v>
      </c>
      <c r="AC11" s="89">
        <v>484.20000000000005</v>
      </c>
      <c r="AD11" s="89">
        <v>460.5</v>
      </c>
      <c r="AE11" s="89">
        <v>428.40000000000003</v>
      </c>
      <c r="AF11" s="89">
        <v>465.50000000000006</v>
      </c>
      <c r="AG11" s="89">
        <v>433.1</v>
      </c>
      <c r="AH11" s="89">
        <v>446.5</v>
      </c>
      <c r="AI11" s="89">
        <v>479.9</v>
      </c>
      <c r="AJ11" s="89">
        <v>16508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1A209-EB74-48C2-9868-A4D3AA411E15}">
  <sheetPr codeName="Blad13"/>
  <dimension ref="A1:AJ7"/>
  <sheetViews>
    <sheetView workbookViewId="0">
      <selection activeCell="B2" sqref="B2"/>
    </sheetView>
  </sheetViews>
  <sheetFormatPr defaultRowHeight="15" x14ac:dyDescent="0.25"/>
  <cols>
    <col min="1" max="1" width="19.42578125" bestFit="1" customWidth="1"/>
    <col min="2" max="2" width="14.28515625" bestFit="1" customWidth="1"/>
    <col min="3" max="3" width="8" bestFit="1" customWidth="1"/>
    <col min="4" max="4" width="6.85546875" bestFit="1" customWidth="1"/>
    <col min="5" max="5" width="8.28515625" bestFit="1" customWidth="1"/>
    <col min="6" max="6" width="7.42578125" bestFit="1" customWidth="1"/>
    <col min="7" max="7" width="6" bestFit="1" customWidth="1"/>
    <col min="8" max="8" width="10.42578125" bestFit="1" customWidth="1"/>
    <col min="9" max="9" width="5.5703125" bestFit="1" customWidth="1"/>
    <col min="10" max="10" width="10.85546875" bestFit="1" customWidth="1"/>
    <col min="11" max="11" width="6.28515625" bestFit="1" customWidth="1"/>
    <col min="12" max="12" width="10.28515625" bestFit="1" customWidth="1"/>
    <col min="13" max="13" width="16.5703125" bestFit="1" customWidth="1"/>
    <col min="14" max="14" width="11.140625" bestFit="1" customWidth="1"/>
    <col min="15" max="15" width="19.28515625" bestFit="1" customWidth="1"/>
    <col min="16" max="16" width="7.140625" bestFit="1" customWidth="1"/>
    <col min="17" max="17" width="11.5703125" bestFit="1" customWidth="1"/>
    <col min="18" max="18" width="12" bestFit="1" customWidth="1"/>
    <col min="19" max="19" width="8.28515625" bestFit="1" customWidth="1"/>
    <col min="20" max="20" width="10.42578125" bestFit="1" customWidth="1"/>
    <col min="21" max="21" width="10.7109375" bestFit="1" customWidth="1"/>
    <col min="22" max="22" width="13.28515625" bestFit="1" customWidth="1"/>
    <col min="23" max="23" width="10.42578125" bestFit="1" customWidth="1"/>
    <col min="24" max="24" width="8.5703125" bestFit="1" customWidth="1"/>
    <col min="25" max="26" width="8.85546875" bestFit="1" customWidth="1"/>
    <col min="27" max="27" width="8.42578125" bestFit="1" customWidth="1"/>
    <col min="28" max="28" width="10.140625" bestFit="1" customWidth="1"/>
    <col min="29" max="29" width="6.7109375" bestFit="1" customWidth="1"/>
    <col min="30" max="30" width="12.28515625" bestFit="1" customWidth="1"/>
    <col min="31" max="31" width="11" bestFit="1" customWidth="1"/>
    <col min="32" max="32" width="12.42578125" bestFit="1" customWidth="1"/>
    <col min="33" max="33" width="15.7109375" bestFit="1" customWidth="1"/>
    <col min="34" max="34" width="13.140625" bestFit="1" customWidth="1"/>
    <col min="35" max="35" width="5.7109375" bestFit="1" customWidth="1"/>
    <col min="36" max="37" width="10" bestFit="1" customWidth="1"/>
    <col min="38" max="38" width="38.42578125" bestFit="1" customWidth="1"/>
    <col min="39" max="39" width="19.42578125" bestFit="1" customWidth="1"/>
    <col min="40" max="40" width="38.42578125" bestFit="1" customWidth="1"/>
    <col min="41" max="41" width="19.42578125" bestFit="1" customWidth="1"/>
    <col min="42" max="42" width="38.42578125" bestFit="1" customWidth="1"/>
    <col min="43" max="43" width="19.42578125" bestFit="1" customWidth="1"/>
    <col min="44" max="44" width="38.42578125" bestFit="1" customWidth="1"/>
    <col min="45" max="45" width="19.42578125" bestFit="1" customWidth="1"/>
    <col min="46" max="46" width="38.42578125" bestFit="1" customWidth="1"/>
    <col min="47" max="47" width="19.42578125" bestFit="1" customWidth="1"/>
    <col min="48" max="48" width="38.42578125" bestFit="1" customWidth="1"/>
    <col min="49" max="49" width="19.42578125" bestFit="1" customWidth="1"/>
    <col min="50" max="50" width="38.42578125" bestFit="1" customWidth="1"/>
    <col min="51" max="51" width="19.42578125" bestFit="1" customWidth="1"/>
    <col min="52" max="52" width="38.42578125" bestFit="1" customWidth="1"/>
    <col min="53" max="53" width="19.42578125" bestFit="1" customWidth="1"/>
    <col min="54" max="54" width="38.42578125" bestFit="1" customWidth="1"/>
    <col min="55" max="55" width="19.42578125" bestFit="1" customWidth="1"/>
    <col min="56" max="56" width="38.42578125" bestFit="1" customWidth="1"/>
    <col min="57" max="57" width="19.42578125" bestFit="1" customWidth="1"/>
    <col min="58" max="58" width="38.42578125" bestFit="1" customWidth="1"/>
    <col min="59" max="59" width="19.42578125" bestFit="1" customWidth="1"/>
    <col min="60" max="60" width="38.42578125" bestFit="1" customWidth="1"/>
    <col min="61" max="61" width="19.42578125" bestFit="1" customWidth="1"/>
    <col min="62" max="62" width="38.42578125" bestFit="1" customWidth="1"/>
    <col min="63" max="63" width="19.42578125" bestFit="1" customWidth="1"/>
    <col min="64" max="64" width="38.42578125" bestFit="1" customWidth="1"/>
    <col min="65" max="65" width="19.42578125" bestFit="1" customWidth="1"/>
    <col min="66" max="66" width="38.42578125" bestFit="1" customWidth="1"/>
    <col min="67" max="67" width="19.42578125" bestFit="1" customWidth="1"/>
    <col min="68" max="68" width="38.42578125" bestFit="1" customWidth="1"/>
    <col min="69" max="69" width="19.42578125" bestFit="1" customWidth="1"/>
    <col min="70" max="70" width="44.42578125" bestFit="1" customWidth="1"/>
    <col min="71" max="71" width="25.5703125" bestFit="1" customWidth="1"/>
  </cols>
  <sheetData>
    <row r="1" spans="1:36" x14ac:dyDescent="0.25">
      <c r="A1" s="85" t="s">
        <v>34</v>
      </c>
    </row>
    <row r="2" spans="1:36" x14ac:dyDescent="0.25">
      <c r="A2" s="86" t="s">
        <v>600</v>
      </c>
      <c r="B2" s="88">
        <v>2026</v>
      </c>
    </row>
    <row r="4" spans="1:36" x14ac:dyDescent="0.25">
      <c r="A4" s="86" t="s">
        <v>135</v>
      </c>
      <c r="B4" s="86" t="s">
        <v>131</v>
      </c>
    </row>
    <row r="5" spans="1:36" x14ac:dyDescent="0.25">
      <c r="A5" s="86" t="s">
        <v>129</v>
      </c>
      <c r="B5" t="s">
        <v>4</v>
      </c>
      <c r="C5" t="s">
        <v>26</v>
      </c>
      <c r="D5" t="s">
        <v>7</v>
      </c>
      <c r="E5" t="s">
        <v>1</v>
      </c>
      <c r="F5" t="s">
        <v>12</v>
      </c>
      <c r="G5" t="s">
        <v>16</v>
      </c>
      <c r="H5" t="s">
        <v>29</v>
      </c>
      <c r="I5" t="s">
        <v>31</v>
      </c>
      <c r="J5" t="s">
        <v>27</v>
      </c>
      <c r="K5" t="s">
        <v>14</v>
      </c>
      <c r="L5" t="s">
        <v>28</v>
      </c>
      <c r="M5" t="s">
        <v>23</v>
      </c>
      <c r="N5" t="s">
        <v>15</v>
      </c>
      <c r="O5" t="s">
        <v>5</v>
      </c>
      <c r="P5" t="s">
        <v>17</v>
      </c>
      <c r="Q5" t="s">
        <v>13</v>
      </c>
      <c r="R5" t="s">
        <v>10</v>
      </c>
      <c r="S5" t="s">
        <v>9</v>
      </c>
      <c r="T5" t="s">
        <v>32</v>
      </c>
      <c r="U5" t="s">
        <v>11</v>
      </c>
      <c r="V5" t="s">
        <v>18</v>
      </c>
      <c r="W5" t="s">
        <v>25</v>
      </c>
      <c r="X5" t="s">
        <v>2</v>
      </c>
      <c r="Y5" t="s">
        <v>8</v>
      </c>
      <c r="Z5" t="s">
        <v>19</v>
      </c>
      <c r="AA5" t="s">
        <v>3</v>
      </c>
      <c r="AB5" t="s">
        <v>20</v>
      </c>
      <c r="AC5" t="s">
        <v>30</v>
      </c>
      <c r="AD5" t="s">
        <v>0</v>
      </c>
      <c r="AE5" t="s">
        <v>21</v>
      </c>
      <c r="AF5" t="s">
        <v>6</v>
      </c>
      <c r="AG5" t="s">
        <v>22</v>
      </c>
      <c r="AH5" t="s">
        <v>24</v>
      </c>
      <c r="AI5" t="s">
        <v>609</v>
      </c>
      <c r="AJ5" t="s">
        <v>130</v>
      </c>
    </row>
    <row r="6" spans="1:36" x14ac:dyDescent="0.25">
      <c r="A6" s="88">
        <v>1</v>
      </c>
      <c r="B6" s="89">
        <v>499.3</v>
      </c>
      <c r="C6" s="89">
        <v>480.49999999999994</v>
      </c>
      <c r="D6" s="89">
        <v>480.2</v>
      </c>
      <c r="E6" s="89">
        <v>482.1</v>
      </c>
      <c r="F6" s="89">
        <v>501.90000000000003</v>
      </c>
      <c r="G6" s="89">
        <v>530.00000000000011</v>
      </c>
      <c r="H6" s="89">
        <v>466.79999999999995</v>
      </c>
      <c r="I6" s="89">
        <v>472.59999999999997</v>
      </c>
      <c r="J6" s="89">
        <v>472.5</v>
      </c>
      <c r="K6" s="89">
        <v>516.20000000000005</v>
      </c>
      <c r="L6" s="89">
        <v>482.39999999999986</v>
      </c>
      <c r="M6" s="89">
        <v>432.29999999999995</v>
      </c>
      <c r="N6" s="89">
        <v>530.49999999999989</v>
      </c>
      <c r="O6" s="89">
        <v>513.39999999999986</v>
      </c>
      <c r="P6" s="89">
        <v>507.7000000000001</v>
      </c>
      <c r="Q6" s="89">
        <v>521.09999999999991</v>
      </c>
      <c r="R6" s="89">
        <v>516.5</v>
      </c>
      <c r="S6" s="89">
        <v>503.70000000000005</v>
      </c>
      <c r="T6" s="89">
        <v>466.10000000000008</v>
      </c>
      <c r="U6" s="89">
        <v>515.4</v>
      </c>
      <c r="V6" s="89">
        <v>537.4</v>
      </c>
      <c r="W6" s="89">
        <v>453.79999999999995</v>
      </c>
      <c r="X6" s="89">
        <v>475.79999999999995</v>
      </c>
      <c r="Y6" s="89">
        <v>513.9</v>
      </c>
      <c r="Z6" s="89">
        <v>516.30000000000007</v>
      </c>
      <c r="AA6" s="89">
        <v>495.19999999999993</v>
      </c>
      <c r="AB6" s="89">
        <v>426.30000000000013</v>
      </c>
      <c r="AC6" s="89">
        <v>484.2000000000001</v>
      </c>
      <c r="AD6" s="89">
        <v>460.50000000000006</v>
      </c>
      <c r="AE6" s="89">
        <v>428.4</v>
      </c>
      <c r="AF6" s="89">
        <v>465.5</v>
      </c>
      <c r="AG6" s="89">
        <v>433.09999999999991</v>
      </c>
      <c r="AH6" s="89">
        <v>446.5</v>
      </c>
      <c r="AI6" s="89">
        <v>479.89999999999986</v>
      </c>
      <c r="AJ6" s="89">
        <v>16507.999999999996</v>
      </c>
    </row>
    <row r="7" spans="1:36" x14ac:dyDescent="0.25">
      <c r="A7" s="88" t="s">
        <v>130</v>
      </c>
      <c r="B7" s="89">
        <v>499.3</v>
      </c>
      <c r="C7" s="89">
        <v>480.49999999999994</v>
      </c>
      <c r="D7" s="89">
        <v>480.2</v>
      </c>
      <c r="E7" s="89">
        <v>482.1</v>
      </c>
      <c r="F7" s="89">
        <v>501.90000000000003</v>
      </c>
      <c r="G7" s="89">
        <v>530.00000000000011</v>
      </c>
      <c r="H7" s="89">
        <v>466.79999999999995</v>
      </c>
      <c r="I7" s="89">
        <v>472.59999999999997</v>
      </c>
      <c r="J7" s="89">
        <v>472.5</v>
      </c>
      <c r="K7" s="89">
        <v>516.20000000000005</v>
      </c>
      <c r="L7" s="89">
        <v>482.39999999999986</v>
      </c>
      <c r="M7" s="89">
        <v>432.29999999999995</v>
      </c>
      <c r="N7" s="89">
        <v>530.49999999999989</v>
      </c>
      <c r="O7" s="89">
        <v>513.39999999999986</v>
      </c>
      <c r="P7" s="89">
        <v>507.7000000000001</v>
      </c>
      <c r="Q7" s="89">
        <v>521.09999999999991</v>
      </c>
      <c r="R7" s="89">
        <v>516.5</v>
      </c>
      <c r="S7" s="89">
        <v>503.70000000000005</v>
      </c>
      <c r="T7" s="89">
        <v>466.10000000000008</v>
      </c>
      <c r="U7" s="89">
        <v>515.4</v>
      </c>
      <c r="V7" s="89">
        <v>537.4</v>
      </c>
      <c r="W7" s="89">
        <v>453.79999999999995</v>
      </c>
      <c r="X7" s="89">
        <v>475.79999999999995</v>
      </c>
      <c r="Y7" s="89">
        <v>513.9</v>
      </c>
      <c r="Z7" s="89">
        <v>516.30000000000007</v>
      </c>
      <c r="AA7" s="89">
        <v>495.19999999999993</v>
      </c>
      <c r="AB7" s="89">
        <v>426.30000000000013</v>
      </c>
      <c r="AC7" s="89">
        <v>484.2000000000001</v>
      </c>
      <c r="AD7" s="89">
        <v>460.50000000000006</v>
      </c>
      <c r="AE7" s="89">
        <v>428.4</v>
      </c>
      <c r="AF7" s="89">
        <v>465.5</v>
      </c>
      <c r="AG7" s="89">
        <v>433.09999999999991</v>
      </c>
      <c r="AH7" s="89">
        <v>446.5</v>
      </c>
      <c r="AI7" s="89">
        <v>479.89999999999986</v>
      </c>
      <c r="AJ7" s="89">
        <v>16507.999999999996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C1E5E-E0CB-4A15-A2F4-F792030AF75C}">
  <sheetPr codeName="Blad14"/>
  <dimension ref="A1:AJ37"/>
  <sheetViews>
    <sheetView workbookViewId="0">
      <selection activeCell="B2" sqref="B2"/>
    </sheetView>
  </sheetViews>
  <sheetFormatPr defaultRowHeight="15" x14ac:dyDescent="0.25"/>
  <cols>
    <col min="1" max="1" width="24.7109375" bestFit="1" customWidth="1"/>
    <col min="2" max="2" width="14.28515625" bestFit="1" customWidth="1"/>
    <col min="3" max="3" width="8" bestFit="1" customWidth="1"/>
    <col min="4" max="4" width="6.85546875" bestFit="1" customWidth="1"/>
    <col min="5" max="5" width="8.28515625" bestFit="1" customWidth="1"/>
    <col min="6" max="6" width="7.42578125" bestFit="1" customWidth="1"/>
    <col min="7" max="7" width="6" bestFit="1" customWidth="1"/>
    <col min="8" max="8" width="10.42578125" bestFit="1" customWidth="1"/>
    <col min="9" max="9" width="5.5703125" bestFit="1" customWidth="1"/>
    <col min="10" max="10" width="10.85546875" bestFit="1" customWidth="1"/>
    <col min="11" max="11" width="6.28515625" bestFit="1" customWidth="1"/>
    <col min="12" max="12" width="10.28515625" bestFit="1" customWidth="1"/>
    <col min="13" max="13" width="16.5703125" bestFit="1" customWidth="1"/>
    <col min="14" max="14" width="11.140625" bestFit="1" customWidth="1"/>
    <col min="15" max="15" width="19.28515625" bestFit="1" customWidth="1"/>
    <col min="16" max="16" width="7.140625" bestFit="1" customWidth="1"/>
    <col min="17" max="17" width="11.5703125" bestFit="1" customWidth="1"/>
    <col min="18" max="18" width="12" bestFit="1" customWidth="1"/>
    <col min="19" max="19" width="8.28515625" bestFit="1" customWidth="1"/>
    <col min="20" max="20" width="10.42578125" bestFit="1" customWidth="1"/>
    <col min="21" max="21" width="10.7109375" bestFit="1" customWidth="1"/>
    <col min="22" max="22" width="13.28515625" bestFit="1" customWidth="1"/>
    <col min="23" max="23" width="10.42578125" bestFit="1" customWidth="1"/>
    <col min="24" max="24" width="8.5703125" bestFit="1" customWidth="1"/>
    <col min="25" max="26" width="8.85546875" bestFit="1" customWidth="1"/>
    <col min="27" max="27" width="8.42578125" bestFit="1" customWidth="1"/>
    <col min="28" max="28" width="10.140625" bestFit="1" customWidth="1"/>
    <col min="29" max="29" width="6.7109375" bestFit="1" customWidth="1"/>
    <col min="30" max="30" width="12.28515625" bestFit="1" customWidth="1"/>
    <col min="31" max="31" width="11" bestFit="1" customWidth="1"/>
    <col min="32" max="32" width="12.42578125" bestFit="1" customWidth="1"/>
    <col min="33" max="33" width="15.7109375" bestFit="1" customWidth="1"/>
    <col min="34" max="34" width="13.140625" bestFit="1" customWidth="1"/>
    <col min="35" max="35" width="5.7109375" bestFit="1" customWidth="1"/>
    <col min="36" max="36" width="10" bestFit="1" customWidth="1"/>
    <col min="37" max="37" width="10.7109375" bestFit="1" customWidth="1"/>
    <col min="38" max="38" width="19.42578125" bestFit="1" customWidth="1"/>
    <col min="39" max="39" width="24.7109375" bestFit="1" customWidth="1"/>
    <col min="40" max="40" width="19.42578125" bestFit="1" customWidth="1"/>
    <col min="41" max="41" width="24.7109375" bestFit="1" customWidth="1"/>
    <col min="42" max="42" width="19.42578125" bestFit="1" customWidth="1"/>
    <col min="43" max="43" width="24.7109375" bestFit="1" customWidth="1"/>
    <col min="44" max="44" width="19.42578125" bestFit="1" customWidth="1"/>
    <col min="45" max="45" width="24.7109375" bestFit="1" customWidth="1"/>
    <col min="46" max="46" width="19.42578125" bestFit="1" customWidth="1"/>
    <col min="47" max="47" width="24.7109375" bestFit="1" customWidth="1"/>
    <col min="48" max="48" width="19.42578125" bestFit="1" customWidth="1"/>
    <col min="49" max="49" width="24.7109375" bestFit="1" customWidth="1"/>
    <col min="50" max="50" width="19.42578125" bestFit="1" customWidth="1"/>
    <col min="51" max="51" width="24.7109375" bestFit="1" customWidth="1"/>
    <col min="52" max="52" width="19.42578125" bestFit="1" customWidth="1"/>
    <col min="53" max="53" width="24.7109375" bestFit="1" customWidth="1"/>
    <col min="54" max="54" width="19.42578125" bestFit="1" customWidth="1"/>
    <col min="55" max="55" width="24.7109375" bestFit="1" customWidth="1"/>
    <col min="56" max="56" width="19.42578125" bestFit="1" customWidth="1"/>
    <col min="57" max="57" width="24.7109375" bestFit="1" customWidth="1"/>
    <col min="58" max="58" width="19.42578125" bestFit="1" customWidth="1"/>
    <col min="59" max="59" width="24.7109375" bestFit="1" customWidth="1"/>
    <col min="60" max="60" width="19.42578125" bestFit="1" customWidth="1"/>
    <col min="61" max="61" width="24.7109375" bestFit="1" customWidth="1"/>
    <col min="62" max="62" width="19.42578125" bestFit="1" customWidth="1"/>
    <col min="63" max="63" width="24.7109375" bestFit="1" customWidth="1"/>
    <col min="64" max="64" width="19.42578125" bestFit="1" customWidth="1"/>
    <col min="65" max="65" width="24.7109375" bestFit="1" customWidth="1"/>
    <col min="66" max="66" width="19.42578125" bestFit="1" customWidth="1"/>
    <col min="67" max="67" width="24.7109375" bestFit="1" customWidth="1"/>
    <col min="68" max="68" width="19.42578125" bestFit="1" customWidth="1"/>
    <col min="69" max="69" width="24.7109375" bestFit="1" customWidth="1"/>
    <col min="70" max="70" width="25.5703125" bestFit="1" customWidth="1"/>
    <col min="71" max="71" width="30.85546875" bestFit="1" customWidth="1"/>
  </cols>
  <sheetData>
    <row r="1" spans="1:36" x14ac:dyDescent="0.25">
      <c r="A1" s="85" t="s">
        <v>41</v>
      </c>
    </row>
    <row r="2" spans="1:36" x14ac:dyDescent="0.25">
      <c r="A2" s="86" t="s">
        <v>600</v>
      </c>
      <c r="B2" s="88">
        <v>2026</v>
      </c>
    </row>
    <row r="4" spans="1:36" x14ac:dyDescent="0.25">
      <c r="A4" s="86" t="s">
        <v>608</v>
      </c>
      <c r="B4" s="86" t="s">
        <v>131</v>
      </c>
    </row>
    <row r="5" spans="1:36" x14ac:dyDescent="0.25">
      <c r="A5" s="86" t="s">
        <v>129</v>
      </c>
      <c r="B5" t="s">
        <v>4</v>
      </c>
      <c r="C5" t="s">
        <v>26</v>
      </c>
      <c r="D5" t="s">
        <v>7</v>
      </c>
      <c r="E5" t="s">
        <v>1</v>
      </c>
      <c r="F5" t="s">
        <v>12</v>
      </c>
      <c r="G5" t="s">
        <v>16</v>
      </c>
      <c r="H5" t="s">
        <v>29</v>
      </c>
      <c r="I5" t="s">
        <v>31</v>
      </c>
      <c r="J5" t="s">
        <v>27</v>
      </c>
      <c r="K5" t="s">
        <v>14</v>
      </c>
      <c r="L5" t="s">
        <v>28</v>
      </c>
      <c r="M5" t="s">
        <v>23</v>
      </c>
      <c r="N5" t="s">
        <v>15</v>
      </c>
      <c r="O5" t="s">
        <v>5</v>
      </c>
      <c r="P5" t="s">
        <v>17</v>
      </c>
      <c r="Q5" t="s">
        <v>13</v>
      </c>
      <c r="R5" t="s">
        <v>10</v>
      </c>
      <c r="S5" t="s">
        <v>9</v>
      </c>
      <c r="T5" t="s">
        <v>32</v>
      </c>
      <c r="U5" t="s">
        <v>11</v>
      </c>
      <c r="V5" t="s">
        <v>18</v>
      </c>
      <c r="W5" t="s">
        <v>25</v>
      </c>
      <c r="X5" t="s">
        <v>2</v>
      </c>
      <c r="Y5" t="s">
        <v>8</v>
      </c>
      <c r="Z5" t="s">
        <v>19</v>
      </c>
      <c r="AA5" t="s">
        <v>3</v>
      </c>
      <c r="AB5" t="s">
        <v>20</v>
      </c>
      <c r="AC5" t="s">
        <v>30</v>
      </c>
      <c r="AD5" t="s">
        <v>0</v>
      </c>
      <c r="AE5" t="s">
        <v>21</v>
      </c>
      <c r="AF5" t="s">
        <v>6</v>
      </c>
      <c r="AG5" t="s">
        <v>22</v>
      </c>
      <c r="AH5" t="s">
        <v>24</v>
      </c>
      <c r="AI5" t="s">
        <v>609</v>
      </c>
      <c r="AJ5" t="s">
        <v>130</v>
      </c>
    </row>
    <row r="6" spans="1:36" x14ac:dyDescent="0.25">
      <c r="A6" s="87">
        <v>46023</v>
      </c>
      <c r="B6" s="89">
        <v>15.730000000000002</v>
      </c>
      <c r="C6" s="89">
        <v>15.290000000000001</v>
      </c>
      <c r="D6" s="89">
        <v>15.290000000000001</v>
      </c>
      <c r="E6" s="89">
        <v>14.41</v>
      </c>
      <c r="F6" s="89">
        <v>17.05</v>
      </c>
      <c r="G6" s="89">
        <v>15.950000000000001</v>
      </c>
      <c r="H6" s="89">
        <v>15.950000000000001</v>
      </c>
      <c r="I6" s="89">
        <v>16.170000000000002</v>
      </c>
      <c r="J6" s="89">
        <v>15.730000000000002</v>
      </c>
      <c r="K6" s="89">
        <v>16.72</v>
      </c>
      <c r="L6" s="89">
        <v>15.950000000000001</v>
      </c>
      <c r="M6" s="89">
        <v>13.860000000000001</v>
      </c>
      <c r="N6" s="89">
        <v>16.61</v>
      </c>
      <c r="O6" s="89">
        <v>14.3</v>
      </c>
      <c r="P6" s="89">
        <v>17.05</v>
      </c>
      <c r="Q6" s="89">
        <v>14.850000000000001</v>
      </c>
      <c r="R6" s="89">
        <v>15.180000000000001</v>
      </c>
      <c r="S6" s="89">
        <v>16.170000000000002</v>
      </c>
      <c r="T6" s="89">
        <v>16.830000000000002</v>
      </c>
      <c r="U6" s="89">
        <v>16.060000000000002</v>
      </c>
      <c r="V6" s="89">
        <v>15.950000000000001</v>
      </c>
      <c r="W6" s="89">
        <v>14.52</v>
      </c>
      <c r="X6" s="89">
        <v>15.290000000000001</v>
      </c>
      <c r="Y6" s="89">
        <v>15.730000000000002</v>
      </c>
      <c r="Z6" s="89">
        <v>17.27</v>
      </c>
      <c r="AA6" s="89">
        <v>14.3</v>
      </c>
      <c r="AB6" s="89">
        <v>13.97</v>
      </c>
      <c r="AC6" s="89">
        <v>16.28</v>
      </c>
      <c r="AD6" s="89">
        <v>14.3</v>
      </c>
      <c r="AE6" s="89">
        <v>15.400000000000002</v>
      </c>
      <c r="AF6" s="89">
        <v>14.850000000000001</v>
      </c>
      <c r="AG6" s="89">
        <v>14.740000000000002</v>
      </c>
      <c r="AH6" s="89">
        <v>15.510000000000002</v>
      </c>
      <c r="AI6" s="89">
        <v>16.170000000000002</v>
      </c>
      <c r="AJ6" s="89">
        <v>529.43000000000006</v>
      </c>
    </row>
    <row r="7" spans="1:36" x14ac:dyDescent="0.25">
      <c r="A7" s="87">
        <v>46024</v>
      </c>
      <c r="B7" s="89">
        <v>16.72</v>
      </c>
      <c r="C7" s="89">
        <v>18.150000000000002</v>
      </c>
      <c r="D7" s="89">
        <v>17.82</v>
      </c>
      <c r="E7" s="89">
        <v>15.510000000000002</v>
      </c>
      <c r="F7" s="89">
        <v>19.03</v>
      </c>
      <c r="G7" s="89">
        <v>17.600000000000001</v>
      </c>
      <c r="H7" s="89">
        <v>18.37</v>
      </c>
      <c r="I7" s="89">
        <v>18.04</v>
      </c>
      <c r="J7" s="89">
        <v>18.150000000000002</v>
      </c>
      <c r="K7" s="89">
        <v>18.260000000000002</v>
      </c>
      <c r="L7" s="89">
        <v>18.37</v>
      </c>
      <c r="M7" s="89">
        <v>15.730000000000002</v>
      </c>
      <c r="N7" s="89">
        <v>18.04</v>
      </c>
      <c r="O7" s="89">
        <v>15.400000000000002</v>
      </c>
      <c r="P7" s="89">
        <v>18.700000000000003</v>
      </c>
      <c r="Q7" s="89">
        <v>15.400000000000002</v>
      </c>
      <c r="R7" s="89">
        <v>16.72</v>
      </c>
      <c r="S7" s="89">
        <v>17.490000000000002</v>
      </c>
      <c r="T7" s="89">
        <v>18.260000000000002</v>
      </c>
      <c r="U7" s="89">
        <v>17.27</v>
      </c>
      <c r="V7" s="89">
        <v>17.710000000000004</v>
      </c>
      <c r="W7" s="89">
        <v>17.05</v>
      </c>
      <c r="X7" s="89">
        <v>16.72</v>
      </c>
      <c r="Y7" s="89">
        <v>16.5</v>
      </c>
      <c r="Z7" s="89">
        <v>18.700000000000003</v>
      </c>
      <c r="AA7" s="89">
        <v>15.07</v>
      </c>
      <c r="AB7" s="89">
        <v>15.510000000000002</v>
      </c>
      <c r="AC7" s="89">
        <v>18.810000000000002</v>
      </c>
      <c r="AD7" s="89">
        <v>15.950000000000001</v>
      </c>
      <c r="AE7" s="89">
        <v>16.830000000000002</v>
      </c>
      <c r="AF7" s="89">
        <v>15.620000000000001</v>
      </c>
      <c r="AG7" s="89">
        <v>16.5</v>
      </c>
      <c r="AH7" s="89">
        <v>16.72</v>
      </c>
      <c r="AI7" s="89">
        <v>18.810000000000002</v>
      </c>
      <c r="AJ7" s="89">
        <v>585.53</v>
      </c>
    </row>
    <row r="8" spans="1:36" x14ac:dyDescent="0.25">
      <c r="A8" s="87">
        <v>46025</v>
      </c>
      <c r="B8" s="89">
        <v>18.37</v>
      </c>
      <c r="C8" s="89">
        <v>19.03</v>
      </c>
      <c r="D8" s="89">
        <v>18.700000000000003</v>
      </c>
      <c r="E8" s="89">
        <v>17.05</v>
      </c>
      <c r="F8" s="89">
        <v>19.8</v>
      </c>
      <c r="G8" s="89">
        <v>19.25</v>
      </c>
      <c r="H8" s="89">
        <v>19.690000000000001</v>
      </c>
      <c r="I8" s="89">
        <v>19.580000000000002</v>
      </c>
      <c r="J8" s="89">
        <v>19.14</v>
      </c>
      <c r="K8" s="89">
        <v>19.14</v>
      </c>
      <c r="L8" s="89">
        <v>18.920000000000002</v>
      </c>
      <c r="M8" s="89">
        <v>16.170000000000002</v>
      </c>
      <c r="N8" s="89">
        <v>19.14</v>
      </c>
      <c r="O8" s="89">
        <v>16.940000000000001</v>
      </c>
      <c r="P8" s="89">
        <v>19.360000000000003</v>
      </c>
      <c r="Q8" s="89">
        <v>17.490000000000002</v>
      </c>
      <c r="R8" s="89">
        <v>18.37</v>
      </c>
      <c r="S8" s="89">
        <v>18.810000000000002</v>
      </c>
      <c r="T8" s="89">
        <v>19.910000000000004</v>
      </c>
      <c r="U8" s="89">
        <v>18.810000000000002</v>
      </c>
      <c r="V8" s="89">
        <v>19.580000000000002</v>
      </c>
      <c r="W8" s="89">
        <v>17.490000000000002</v>
      </c>
      <c r="X8" s="89">
        <v>17.930000000000003</v>
      </c>
      <c r="Y8" s="89">
        <v>17.930000000000003</v>
      </c>
      <c r="Z8" s="89">
        <v>19.360000000000003</v>
      </c>
      <c r="AA8" s="89">
        <v>16.170000000000002</v>
      </c>
      <c r="AB8" s="89">
        <v>16.28</v>
      </c>
      <c r="AC8" s="89">
        <v>20.02</v>
      </c>
      <c r="AD8" s="89">
        <v>17.27</v>
      </c>
      <c r="AE8" s="89">
        <v>18.260000000000002</v>
      </c>
      <c r="AF8" s="89">
        <v>16.830000000000002</v>
      </c>
      <c r="AG8" s="89">
        <v>17.490000000000002</v>
      </c>
      <c r="AH8" s="89">
        <v>18.260000000000002</v>
      </c>
      <c r="AI8" s="89">
        <v>19.690000000000001</v>
      </c>
      <c r="AJ8" s="89">
        <v>626.23000000000013</v>
      </c>
    </row>
    <row r="9" spans="1:36" x14ac:dyDescent="0.25">
      <c r="A9" s="87">
        <v>46026</v>
      </c>
      <c r="B9" s="89">
        <v>19.03</v>
      </c>
      <c r="C9" s="89">
        <v>20.239999999999998</v>
      </c>
      <c r="D9" s="89">
        <v>19.25</v>
      </c>
      <c r="E9" s="89">
        <v>17.600000000000001</v>
      </c>
      <c r="F9" s="89">
        <v>20.130000000000003</v>
      </c>
      <c r="G9" s="89">
        <v>20.02</v>
      </c>
      <c r="H9" s="89">
        <v>20.460000000000004</v>
      </c>
      <c r="I9" s="89">
        <v>20.79</v>
      </c>
      <c r="J9" s="89">
        <v>19.470000000000002</v>
      </c>
      <c r="K9" s="89">
        <v>19.580000000000002</v>
      </c>
      <c r="L9" s="89">
        <v>20.130000000000003</v>
      </c>
      <c r="M9" s="89">
        <v>17.05</v>
      </c>
      <c r="N9" s="89">
        <v>19.580000000000002</v>
      </c>
      <c r="O9" s="89">
        <v>17.930000000000003</v>
      </c>
      <c r="P9" s="89">
        <v>19.470000000000002</v>
      </c>
      <c r="Q9" s="89">
        <v>19.14</v>
      </c>
      <c r="R9" s="89">
        <v>19.8</v>
      </c>
      <c r="S9" s="89">
        <v>19.360000000000003</v>
      </c>
      <c r="T9" s="89">
        <v>21.450000000000003</v>
      </c>
      <c r="U9" s="89">
        <v>19.03</v>
      </c>
      <c r="V9" s="89">
        <v>19.910000000000004</v>
      </c>
      <c r="W9" s="89">
        <v>18.700000000000003</v>
      </c>
      <c r="X9" s="89">
        <v>18.480000000000004</v>
      </c>
      <c r="Y9" s="89">
        <v>18.37</v>
      </c>
      <c r="Z9" s="89">
        <v>19.360000000000003</v>
      </c>
      <c r="AA9" s="89">
        <v>16.830000000000002</v>
      </c>
      <c r="AB9" s="89">
        <v>17.05</v>
      </c>
      <c r="AC9" s="89">
        <v>20.57</v>
      </c>
      <c r="AD9" s="89">
        <v>17.930000000000003</v>
      </c>
      <c r="AE9" s="89">
        <v>19.03</v>
      </c>
      <c r="AF9" s="89">
        <v>17.05</v>
      </c>
      <c r="AG9" s="89">
        <v>18.260000000000002</v>
      </c>
      <c r="AH9" s="89">
        <v>18.59</v>
      </c>
      <c r="AI9" s="89">
        <v>20.350000000000001</v>
      </c>
      <c r="AJ9" s="89">
        <v>649.99</v>
      </c>
    </row>
    <row r="10" spans="1:36" x14ac:dyDescent="0.25">
      <c r="A10" s="87">
        <v>46027</v>
      </c>
      <c r="B10" s="89">
        <v>20.460000000000004</v>
      </c>
      <c r="C10" s="89">
        <v>20.900000000000002</v>
      </c>
      <c r="D10" s="89">
        <v>20.680000000000003</v>
      </c>
      <c r="E10" s="89">
        <v>18.150000000000002</v>
      </c>
      <c r="F10" s="89">
        <v>22.330000000000002</v>
      </c>
      <c r="G10" s="89">
        <v>21.230000000000004</v>
      </c>
      <c r="H10" s="89">
        <v>21.67</v>
      </c>
      <c r="I10" s="89">
        <v>21.67</v>
      </c>
      <c r="J10" s="89">
        <v>21.560000000000002</v>
      </c>
      <c r="K10" s="89">
        <v>21.67</v>
      </c>
      <c r="L10" s="89">
        <v>21.34</v>
      </c>
      <c r="M10" s="89">
        <v>17.490000000000002</v>
      </c>
      <c r="N10" s="89">
        <v>21.67</v>
      </c>
      <c r="O10" s="89">
        <v>18.59</v>
      </c>
      <c r="P10" s="89">
        <v>21.450000000000003</v>
      </c>
      <c r="Q10" s="89">
        <v>20.680000000000003</v>
      </c>
      <c r="R10" s="89">
        <v>20.57</v>
      </c>
      <c r="S10" s="89">
        <v>21.450000000000003</v>
      </c>
      <c r="T10" s="89">
        <v>22.330000000000002</v>
      </c>
      <c r="U10" s="89">
        <v>21.230000000000004</v>
      </c>
      <c r="V10" s="89">
        <v>21.230000000000004</v>
      </c>
      <c r="W10" s="89">
        <v>19.14</v>
      </c>
      <c r="X10" s="89">
        <v>20.130000000000003</v>
      </c>
      <c r="Y10" s="89">
        <v>19.580000000000002</v>
      </c>
      <c r="Z10" s="89">
        <v>21.34</v>
      </c>
      <c r="AA10" s="89">
        <v>17.490000000000002</v>
      </c>
      <c r="AB10" s="89">
        <v>18.37</v>
      </c>
      <c r="AC10" s="89">
        <v>22.220000000000002</v>
      </c>
      <c r="AD10" s="89">
        <v>18.810000000000002</v>
      </c>
      <c r="AE10" s="89">
        <v>19.910000000000004</v>
      </c>
      <c r="AF10" s="89">
        <v>17.490000000000002</v>
      </c>
      <c r="AG10" s="89">
        <v>19.690000000000001</v>
      </c>
      <c r="AH10" s="89">
        <v>20.350000000000001</v>
      </c>
      <c r="AI10" s="89">
        <v>22</v>
      </c>
      <c r="AJ10" s="89">
        <v>694.87000000000012</v>
      </c>
    </row>
    <row r="11" spans="1:36" x14ac:dyDescent="0.25">
      <c r="A11" s="87">
        <v>46028</v>
      </c>
      <c r="B11" s="89">
        <v>22</v>
      </c>
      <c r="C11" s="89">
        <v>22.990000000000002</v>
      </c>
      <c r="D11" s="89">
        <v>22</v>
      </c>
      <c r="E11" s="89">
        <v>17.82</v>
      </c>
      <c r="F11" s="89">
        <v>21.78</v>
      </c>
      <c r="G11" s="89">
        <v>22.44</v>
      </c>
      <c r="H11" s="89">
        <v>21.560000000000002</v>
      </c>
      <c r="I11" s="89">
        <v>21.450000000000003</v>
      </c>
      <c r="J11" s="89">
        <v>23.1</v>
      </c>
      <c r="K11" s="89">
        <v>21.89</v>
      </c>
      <c r="L11" s="89">
        <v>22.55</v>
      </c>
      <c r="M11" s="89">
        <v>17.710000000000004</v>
      </c>
      <c r="N11" s="89">
        <v>22</v>
      </c>
      <c r="O11" s="89">
        <v>18.59</v>
      </c>
      <c r="P11" s="89">
        <v>21.34</v>
      </c>
      <c r="Q11" s="89">
        <v>20.130000000000003</v>
      </c>
      <c r="R11" s="89">
        <v>21.89</v>
      </c>
      <c r="S11" s="89">
        <v>23.87</v>
      </c>
      <c r="T11" s="89">
        <v>21.450000000000003</v>
      </c>
      <c r="U11" s="89">
        <v>23.1</v>
      </c>
      <c r="V11" s="89">
        <v>21.67</v>
      </c>
      <c r="W11" s="89">
        <v>19.8</v>
      </c>
      <c r="X11" s="89">
        <v>20.79</v>
      </c>
      <c r="Y11" s="89">
        <v>19.690000000000001</v>
      </c>
      <c r="Z11" s="89">
        <v>21.01</v>
      </c>
      <c r="AA11" s="89">
        <v>16.830000000000002</v>
      </c>
      <c r="AB11" s="89">
        <v>17.710000000000004</v>
      </c>
      <c r="AC11" s="89">
        <v>21.560000000000002</v>
      </c>
      <c r="AD11" s="89">
        <v>19.360000000000003</v>
      </c>
      <c r="AE11" s="89">
        <v>20.900000000000002</v>
      </c>
      <c r="AF11" s="89">
        <v>17.930000000000003</v>
      </c>
      <c r="AG11" s="89">
        <v>19.690000000000001</v>
      </c>
      <c r="AH11" s="89">
        <v>21.34</v>
      </c>
      <c r="AI11" s="89">
        <v>21.34</v>
      </c>
      <c r="AJ11" s="89">
        <v>709.28000000000009</v>
      </c>
    </row>
    <row r="12" spans="1:36" x14ac:dyDescent="0.25">
      <c r="A12" s="87">
        <v>46029</v>
      </c>
      <c r="B12" s="89">
        <v>19.03</v>
      </c>
      <c r="C12" s="89">
        <v>19.470000000000002</v>
      </c>
      <c r="D12" s="89">
        <v>19.580000000000002</v>
      </c>
      <c r="E12" s="89">
        <v>17.490000000000002</v>
      </c>
      <c r="F12" s="89">
        <v>20.57</v>
      </c>
      <c r="G12" s="89">
        <v>20.460000000000004</v>
      </c>
      <c r="H12" s="89">
        <v>20.02</v>
      </c>
      <c r="I12" s="89">
        <v>20.239999999999998</v>
      </c>
      <c r="J12" s="89">
        <v>19.690000000000001</v>
      </c>
      <c r="K12" s="89">
        <v>20.680000000000003</v>
      </c>
      <c r="L12" s="89">
        <v>19.470000000000002</v>
      </c>
      <c r="M12" s="89">
        <v>17.490000000000002</v>
      </c>
      <c r="N12" s="89">
        <v>20.79</v>
      </c>
      <c r="O12" s="89">
        <v>18.260000000000002</v>
      </c>
      <c r="P12" s="89">
        <v>20.79</v>
      </c>
      <c r="Q12" s="89">
        <v>20.239999999999998</v>
      </c>
      <c r="R12" s="89">
        <v>19.8</v>
      </c>
      <c r="S12" s="89">
        <v>19.8</v>
      </c>
      <c r="T12" s="89">
        <v>20.900000000000002</v>
      </c>
      <c r="U12" s="89">
        <v>20.02</v>
      </c>
      <c r="V12" s="89">
        <v>20.79</v>
      </c>
      <c r="W12" s="89">
        <v>18.59</v>
      </c>
      <c r="X12" s="89">
        <v>19.03</v>
      </c>
      <c r="Y12" s="89">
        <v>19.25</v>
      </c>
      <c r="Z12" s="89">
        <v>20.79</v>
      </c>
      <c r="AA12" s="89">
        <v>17.380000000000003</v>
      </c>
      <c r="AB12" s="89">
        <v>17.16</v>
      </c>
      <c r="AC12" s="89">
        <v>20.130000000000003</v>
      </c>
      <c r="AD12" s="89">
        <v>18.150000000000002</v>
      </c>
      <c r="AE12" s="89">
        <v>18.700000000000003</v>
      </c>
      <c r="AF12" s="89">
        <v>17.16</v>
      </c>
      <c r="AG12" s="89">
        <v>18.480000000000004</v>
      </c>
      <c r="AH12" s="89">
        <v>18.920000000000002</v>
      </c>
      <c r="AI12" s="89">
        <v>20.239999999999998</v>
      </c>
      <c r="AJ12" s="89">
        <v>659.56000000000006</v>
      </c>
    </row>
    <row r="13" spans="1:36" x14ac:dyDescent="0.25">
      <c r="A13" s="87">
        <v>46030</v>
      </c>
      <c r="B13" s="89">
        <v>17.82</v>
      </c>
      <c r="C13" s="89">
        <v>18.260000000000002</v>
      </c>
      <c r="D13" s="89">
        <v>17.82</v>
      </c>
      <c r="E13" s="89">
        <v>15.510000000000002</v>
      </c>
      <c r="F13" s="89">
        <v>18.480000000000004</v>
      </c>
      <c r="G13" s="89">
        <v>18.260000000000002</v>
      </c>
      <c r="H13" s="89">
        <v>17.930000000000003</v>
      </c>
      <c r="I13" s="89">
        <v>18.700000000000003</v>
      </c>
      <c r="J13" s="89">
        <v>18.150000000000002</v>
      </c>
      <c r="K13" s="89">
        <v>18.150000000000002</v>
      </c>
      <c r="L13" s="89">
        <v>18.04</v>
      </c>
      <c r="M13" s="89">
        <v>16.28</v>
      </c>
      <c r="N13" s="89">
        <v>18.37</v>
      </c>
      <c r="O13" s="89">
        <v>16.830000000000002</v>
      </c>
      <c r="P13" s="89">
        <v>18.150000000000002</v>
      </c>
      <c r="Q13" s="89">
        <v>18.480000000000004</v>
      </c>
      <c r="R13" s="89">
        <v>18.150000000000002</v>
      </c>
      <c r="S13" s="89">
        <v>18.260000000000002</v>
      </c>
      <c r="T13" s="89">
        <v>17.82</v>
      </c>
      <c r="U13" s="89">
        <v>18.37</v>
      </c>
      <c r="V13" s="89">
        <v>18.59</v>
      </c>
      <c r="W13" s="89">
        <v>17.380000000000003</v>
      </c>
      <c r="X13" s="89">
        <v>18.04</v>
      </c>
      <c r="Y13" s="89">
        <v>17.82</v>
      </c>
      <c r="Z13" s="89">
        <v>18.150000000000002</v>
      </c>
      <c r="AA13" s="89">
        <v>15.730000000000002</v>
      </c>
      <c r="AB13" s="89">
        <v>16.72</v>
      </c>
      <c r="AC13" s="89">
        <v>18.150000000000002</v>
      </c>
      <c r="AD13" s="89">
        <v>16.940000000000001</v>
      </c>
      <c r="AE13" s="89">
        <v>17.490000000000002</v>
      </c>
      <c r="AF13" s="89">
        <v>15.840000000000002</v>
      </c>
      <c r="AG13" s="89">
        <v>17.600000000000001</v>
      </c>
      <c r="AH13" s="89">
        <v>17.710000000000004</v>
      </c>
      <c r="AI13" s="89">
        <v>17.930000000000003</v>
      </c>
      <c r="AJ13" s="89">
        <v>601.92000000000007</v>
      </c>
    </row>
    <row r="14" spans="1:36" x14ac:dyDescent="0.25">
      <c r="A14" s="87">
        <v>46031</v>
      </c>
      <c r="B14" s="89">
        <v>19.690000000000001</v>
      </c>
      <c r="C14" s="89">
        <v>18.04</v>
      </c>
      <c r="D14" s="89">
        <v>18.04</v>
      </c>
      <c r="E14" s="89">
        <v>19.910000000000004</v>
      </c>
      <c r="F14" s="89">
        <v>17.930000000000003</v>
      </c>
      <c r="G14" s="89">
        <v>21.230000000000004</v>
      </c>
      <c r="H14" s="89">
        <v>16.61</v>
      </c>
      <c r="I14" s="89">
        <v>16.060000000000002</v>
      </c>
      <c r="J14" s="89">
        <v>17.380000000000003</v>
      </c>
      <c r="K14" s="89">
        <v>19.470000000000002</v>
      </c>
      <c r="L14" s="89">
        <v>17.82</v>
      </c>
      <c r="M14" s="89">
        <v>17.05</v>
      </c>
      <c r="N14" s="89">
        <v>20.680000000000003</v>
      </c>
      <c r="O14" s="89">
        <v>20.79</v>
      </c>
      <c r="P14" s="89">
        <v>17.710000000000004</v>
      </c>
      <c r="Q14" s="89">
        <v>21.01</v>
      </c>
      <c r="R14" s="89">
        <v>21.12</v>
      </c>
      <c r="S14" s="89">
        <v>19.470000000000002</v>
      </c>
      <c r="T14" s="89">
        <v>16.060000000000002</v>
      </c>
      <c r="U14" s="89">
        <v>20.239999999999998</v>
      </c>
      <c r="V14" s="89">
        <v>21.67</v>
      </c>
      <c r="W14" s="89">
        <v>17.710000000000004</v>
      </c>
      <c r="X14" s="89">
        <v>18.700000000000003</v>
      </c>
      <c r="Y14" s="89">
        <v>20.460000000000004</v>
      </c>
      <c r="Z14" s="89">
        <v>19.03</v>
      </c>
      <c r="AA14" s="89">
        <v>20.57</v>
      </c>
      <c r="AB14" s="89">
        <v>14.850000000000001</v>
      </c>
      <c r="AC14" s="89">
        <v>17.05</v>
      </c>
      <c r="AD14" s="89">
        <v>17.82</v>
      </c>
      <c r="AE14" s="89">
        <v>14.740000000000002</v>
      </c>
      <c r="AF14" s="89">
        <v>19.25</v>
      </c>
      <c r="AG14" s="89">
        <v>15.620000000000001</v>
      </c>
      <c r="AH14" s="89">
        <v>16.170000000000002</v>
      </c>
      <c r="AI14" s="89">
        <v>16.5</v>
      </c>
      <c r="AJ14" s="89">
        <v>626.45000000000005</v>
      </c>
    </row>
    <row r="15" spans="1:36" x14ac:dyDescent="0.25">
      <c r="A15" s="87">
        <v>46032</v>
      </c>
      <c r="B15" s="89">
        <v>21.78</v>
      </c>
      <c r="C15" s="89">
        <v>22.55</v>
      </c>
      <c r="D15" s="89">
        <v>22.660000000000004</v>
      </c>
      <c r="E15" s="89">
        <v>21.01</v>
      </c>
      <c r="F15" s="89">
        <v>23.54</v>
      </c>
      <c r="G15" s="89">
        <v>22.880000000000003</v>
      </c>
      <c r="H15" s="89">
        <v>22.330000000000002</v>
      </c>
      <c r="I15" s="89">
        <v>22.330000000000002</v>
      </c>
      <c r="J15" s="89">
        <v>22.220000000000002</v>
      </c>
      <c r="K15" s="89">
        <v>23.430000000000003</v>
      </c>
      <c r="L15" s="89">
        <v>22.44</v>
      </c>
      <c r="M15" s="89">
        <v>21.67</v>
      </c>
      <c r="N15" s="89">
        <v>23.87</v>
      </c>
      <c r="O15" s="89">
        <v>20.79</v>
      </c>
      <c r="P15" s="89">
        <v>23.87</v>
      </c>
      <c r="Q15" s="89">
        <v>20.900000000000002</v>
      </c>
      <c r="R15" s="89">
        <v>22</v>
      </c>
      <c r="S15" s="89">
        <v>22.990000000000002</v>
      </c>
      <c r="T15" s="89">
        <v>22.77</v>
      </c>
      <c r="U15" s="89">
        <v>23.210000000000004</v>
      </c>
      <c r="V15" s="89">
        <v>23.1</v>
      </c>
      <c r="W15" s="89">
        <v>22</v>
      </c>
      <c r="X15" s="89">
        <v>22.220000000000002</v>
      </c>
      <c r="Y15" s="89">
        <v>22.110000000000003</v>
      </c>
      <c r="Z15" s="89">
        <v>24.310000000000002</v>
      </c>
      <c r="AA15" s="89">
        <v>20.79</v>
      </c>
      <c r="AB15" s="89">
        <v>20.680000000000003</v>
      </c>
      <c r="AC15" s="89">
        <v>23.210000000000004</v>
      </c>
      <c r="AD15" s="89">
        <v>21.78</v>
      </c>
      <c r="AE15" s="89">
        <v>20.79</v>
      </c>
      <c r="AF15" s="89">
        <v>21.89</v>
      </c>
      <c r="AG15" s="89">
        <v>21.230000000000004</v>
      </c>
      <c r="AH15" s="89">
        <v>22.110000000000003</v>
      </c>
      <c r="AI15" s="89">
        <v>22.990000000000002</v>
      </c>
      <c r="AJ15" s="89">
        <v>758.44999999999993</v>
      </c>
    </row>
    <row r="16" spans="1:36" x14ac:dyDescent="0.25">
      <c r="A16" s="87">
        <v>46033</v>
      </c>
      <c r="B16" s="89">
        <v>21.89</v>
      </c>
      <c r="C16" s="89">
        <v>22.55</v>
      </c>
      <c r="D16" s="89">
        <v>23.430000000000003</v>
      </c>
      <c r="E16" s="89">
        <v>22</v>
      </c>
      <c r="F16" s="89">
        <v>23.980000000000004</v>
      </c>
      <c r="G16" s="89">
        <v>25.3</v>
      </c>
      <c r="H16" s="89">
        <v>22.110000000000003</v>
      </c>
      <c r="I16" s="89">
        <v>22</v>
      </c>
      <c r="J16" s="89">
        <v>22.110000000000003</v>
      </c>
      <c r="K16" s="89">
        <v>24.09</v>
      </c>
      <c r="L16" s="89">
        <v>22.330000000000002</v>
      </c>
      <c r="M16" s="89">
        <v>20.350000000000001</v>
      </c>
      <c r="N16" s="89">
        <v>25.19</v>
      </c>
      <c r="O16" s="89">
        <v>21.78</v>
      </c>
      <c r="P16" s="89">
        <v>24.310000000000002</v>
      </c>
      <c r="Q16" s="89">
        <v>22.990000000000002</v>
      </c>
      <c r="R16" s="89">
        <v>22.990000000000002</v>
      </c>
      <c r="S16" s="89">
        <v>23.1</v>
      </c>
      <c r="T16" s="89">
        <v>21.450000000000003</v>
      </c>
      <c r="U16" s="89">
        <v>24.200000000000003</v>
      </c>
      <c r="V16" s="89">
        <v>25.740000000000002</v>
      </c>
      <c r="W16" s="89">
        <v>21.01</v>
      </c>
      <c r="X16" s="89">
        <v>22.660000000000004</v>
      </c>
      <c r="Y16" s="89">
        <v>22.55</v>
      </c>
      <c r="Z16" s="89">
        <v>24.310000000000002</v>
      </c>
      <c r="AA16" s="89">
        <v>21.34</v>
      </c>
      <c r="AB16" s="89">
        <v>19.03</v>
      </c>
      <c r="AC16" s="89">
        <v>23.1</v>
      </c>
      <c r="AD16" s="89">
        <v>21.560000000000002</v>
      </c>
      <c r="AE16" s="89">
        <v>19.580000000000002</v>
      </c>
      <c r="AF16" s="89">
        <v>21.67</v>
      </c>
      <c r="AG16" s="89">
        <v>19.8</v>
      </c>
      <c r="AH16" s="89">
        <v>20.460000000000004</v>
      </c>
      <c r="AI16" s="89">
        <v>23.54</v>
      </c>
      <c r="AJ16" s="89">
        <v>764.5</v>
      </c>
    </row>
    <row r="17" spans="1:36" x14ac:dyDescent="0.25">
      <c r="A17" s="87">
        <v>46034</v>
      </c>
      <c r="B17" s="89">
        <v>15.180000000000001</v>
      </c>
      <c r="C17" s="89">
        <v>14.96</v>
      </c>
      <c r="D17" s="89">
        <v>14.850000000000001</v>
      </c>
      <c r="E17" s="89">
        <v>14.41</v>
      </c>
      <c r="F17" s="89">
        <v>16.170000000000002</v>
      </c>
      <c r="G17" s="89">
        <v>17.16</v>
      </c>
      <c r="H17" s="89">
        <v>13.750000000000002</v>
      </c>
      <c r="I17" s="89">
        <v>13.530000000000001</v>
      </c>
      <c r="J17" s="89">
        <v>13.97</v>
      </c>
      <c r="K17" s="89">
        <v>16.39</v>
      </c>
      <c r="L17" s="89">
        <v>14.740000000000002</v>
      </c>
      <c r="M17" s="89">
        <v>12.65</v>
      </c>
      <c r="N17" s="89">
        <v>17.16</v>
      </c>
      <c r="O17" s="89">
        <v>18.04</v>
      </c>
      <c r="P17" s="89">
        <v>16.060000000000002</v>
      </c>
      <c r="Q17" s="89">
        <v>17.380000000000003</v>
      </c>
      <c r="R17" s="89">
        <v>17.05</v>
      </c>
      <c r="S17" s="89">
        <v>16.170000000000002</v>
      </c>
      <c r="T17" s="89">
        <v>13.530000000000001</v>
      </c>
      <c r="U17" s="89">
        <v>16.61</v>
      </c>
      <c r="V17" s="89">
        <v>18.04</v>
      </c>
      <c r="W17" s="89">
        <v>13.090000000000002</v>
      </c>
      <c r="X17" s="89">
        <v>15.290000000000001</v>
      </c>
      <c r="Y17" s="89">
        <v>17.380000000000003</v>
      </c>
      <c r="Z17" s="89">
        <v>16.060000000000002</v>
      </c>
      <c r="AA17" s="89">
        <v>16.39</v>
      </c>
      <c r="AB17" s="89">
        <v>13.31</v>
      </c>
      <c r="AC17" s="89">
        <v>14.52</v>
      </c>
      <c r="AD17" s="89">
        <v>13.31</v>
      </c>
      <c r="AE17" s="89">
        <v>11.77</v>
      </c>
      <c r="AF17" s="89">
        <v>13.530000000000001</v>
      </c>
      <c r="AG17" s="89">
        <v>12.32</v>
      </c>
      <c r="AH17" s="89">
        <v>12.430000000000001</v>
      </c>
      <c r="AI17" s="89">
        <v>14.52</v>
      </c>
      <c r="AJ17" s="89">
        <v>511.71999999999991</v>
      </c>
    </row>
    <row r="18" spans="1:36" x14ac:dyDescent="0.25">
      <c r="A18" s="87">
        <v>46035</v>
      </c>
      <c r="B18" s="89">
        <v>11</v>
      </c>
      <c r="C18" s="89">
        <v>11.110000000000001</v>
      </c>
      <c r="D18" s="89">
        <v>10.450000000000001</v>
      </c>
      <c r="E18" s="89">
        <v>10.89</v>
      </c>
      <c r="F18" s="89">
        <v>10.89</v>
      </c>
      <c r="G18" s="89">
        <v>11.880000000000003</v>
      </c>
      <c r="H18" s="89">
        <v>9.57</v>
      </c>
      <c r="I18" s="89">
        <v>9.57</v>
      </c>
      <c r="J18" s="89">
        <v>10.01</v>
      </c>
      <c r="K18" s="89">
        <v>10.780000000000001</v>
      </c>
      <c r="L18" s="89">
        <v>10.340000000000002</v>
      </c>
      <c r="M18" s="89">
        <v>10.450000000000001</v>
      </c>
      <c r="N18" s="89">
        <v>11.880000000000003</v>
      </c>
      <c r="O18" s="89">
        <v>15.290000000000001</v>
      </c>
      <c r="P18" s="89">
        <v>10.56</v>
      </c>
      <c r="Q18" s="89">
        <v>13.42</v>
      </c>
      <c r="R18" s="89">
        <v>12.32</v>
      </c>
      <c r="S18" s="89">
        <v>11.110000000000001</v>
      </c>
      <c r="T18" s="89">
        <v>9.4600000000000009</v>
      </c>
      <c r="U18" s="89">
        <v>11.55</v>
      </c>
      <c r="V18" s="89">
        <v>12.870000000000001</v>
      </c>
      <c r="W18" s="89">
        <v>10.119999999999999</v>
      </c>
      <c r="X18" s="89">
        <v>11.110000000000001</v>
      </c>
      <c r="Y18" s="89">
        <v>14.190000000000001</v>
      </c>
      <c r="Z18" s="89">
        <v>10.230000000000002</v>
      </c>
      <c r="AA18" s="89">
        <v>13.090000000000002</v>
      </c>
      <c r="AB18" s="89">
        <v>11.880000000000003</v>
      </c>
      <c r="AC18" s="89">
        <v>10.01</v>
      </c>
      <c r="AD18" s="89">
        <v>10.340000000000002</v>
      </c>
      <c r="AE18" s="89">
        <v>9.02</v>
      </c>
      <c r="AF18" s="89">
        <v>10.230000000000002</v>
      </c>
      <c r="AG18" s="89">
        <v>9.9</v>
      </c>
      <c r="AH18" s="89">
        <v>9.02</v>
      </c>
      <c r="AI18" s="89">
        <v>9.4600000000000009</v>
      </c>
      <c r="AJ18" s="89">
        <v>373.99999999999989</v>
      </c>
    </row>
    <row r="19" spans="1:36" x14ac:dyDescent="0.25">
      <c r="A19" s="87">
        <v>46036</v>
      </c>
      <c r="B19" s="89">
        <v>14.740000000000002</v>
      </c>
      <c r="C19" s="89">
        <v>13.090000000000002</v>
      </c>
      <c r="D19" s="89">
        <v>13.090000000000002</v>
      </c>
      <c r="E19" s="89">
        <v>14.52</v>
      </c>
      <c r="F19" s="89">
        <v>13.750000000000002</v>
      </c>
      <c r="G19" s="89">
        <v>15.510000000000002</v>
      </c>
      <c r="H19" s="89">
        <v>11.110000000000001</v>
      </c>
      <c r="I19" s="89">
        <v>11</v>
      </c>
      <c r="J19" s="89">
        <v>11.990000000000002</v>
      </c>
      <c r="K19" s="89">
        <v>14.41</v>
      </c>
      <c r="L19" s="89">
        <v>12.540000000000001</v>
      </c>
      <c r="M19" s="89">
        <v>12.980000000000002</v>
      </c>
      <c r="N19" s="89">
        <v>14.850000000000001</v>
      </c>
      <c r="O19" s="89">
        <v>16.28</v>
      </c>
      <c r="P19" s="89">
        <v>13.31</v>
      </c>
      <c r="Q19" s="89">
        <v>16.170000000000002</v>
      </c>
      <c r="R19" s="89">
        <v>15.400000000000002</v>
      </c>
      <c r="S19" s="89">
        <v>13.97</v>
      </c>
      <c r="T19" s="89">
        <v>10.450000000000001</v>
      </c>
      <c r="U19" s="89">
        <v>14.52</v>
      </c>
      <c r="V19" s="89">
        <v>15.07</v>
      </c>
      <c r="W19" s="89">
        <v>12.65</v>
      </c>
      <c r="X19" s="89">
        <v>13.640000000000002</v>
      </c>
      <c r="Y19" s="89">
        <v>16.28</v>
      </c>
      <c r="Z19" s="89">
        <v>14.080000000000002</v>
      </c>
      <c r="AA19" s="89">
        <v>14.96</v>
      </c>
      <c r="AB19" s="89">
        <v>13.200000000000001</v>
      </c>
      <c r="AC19" s="89">
        <v>11.66</v>
      </c>
      <c r="AD19" s="89">
        <v>13.640000000000002</v>
      </c>
      <c r="AE19" s="89">
        <v>11.440000000000001</v>
      </c>
      <c r="AF19" s="89">
        <v>13.860000000000001</v>
      </c>
      <c r="AG19" s="89">
        <v>12.32</v>
      </c>
      <c r="AH19" s="89">
        <v>11.77</v>
      </c>
      <c r="AI19" s="89">
        <v>11.440000000000001</v>
      </c>
      <c r="AJ19" s="89">
        <v>459.68999999999988</v>
      </c>
    </row>
    <row r="20" spans="1:36" x14ac:dyDescent="0.25">
      <c r="A20" s="87">
        <v>46037</v>
      </c>
      <c r="B20" s="89">
        <v>11.22</v>
      </c>
      <c r="C20" s="89">
        <v>10.340000000000002</v>
      </c>
      <c r="D20" s="89">
        <v>10.119999999999999</v>
      </c>
      <c r="E20" s="89">
        <v>10.89</v>
      </c>
      <c r="F20" s="89">
        <v>10.119999999999999</v>
      </c>
      <c r="G20" s="89">
        <v>11</v>
      </c>
      <c r="H20" s="89">
        <v>8.8000000000000007</v>
      </c>
      <c r="I20" s="89">
        <v>9.02</v>
      </c>
      <c r="J20" s="89">
        <v>9.4600000000000009</v>
      </c>
      <c r="K20" s="89">
        <v>10.01</v>
      </c>
      <c r="L20" s="89">
        <v>9.6800000000000015</v>
      </c>
      <c r="M20" s="89">
        <v>10.119999999999999</v>
      </c>
      <c r="N20" s="89">
        <v>10.67</v>
      </c>
      <c r="O20" s="89">
        <v>14.41</v>
      </c>
      <c r="P20" s="89">
        <v>9.6800000000000015</v>
      </c>
      <c r="Q20" s="89">
        <v>12.65</v>
      </c>
      <c r="R20" s="89">
        <v>11.330000000000002</v>
      </c>
      <c r="S20" s="89">
        <v>10.450000000000001</v>
      </c>
      <c r="T20" s="89">
        <v>8.91</v>
      </c>
      <c r="U20" s="89">
        <v>10.780000000000001</v>
      </c>
      <c r="V20" s="89">
        <v>11.55</v>
      </c>
      <c r="W20" s="89">
        <v>9.57</v>
      </c>
      <c r="X20" s="89">
        <v>10.450000000000001</v>
      </c>
      <c r="Y20" s="89">
        <v>13.090000000000002</v>
      </c>
      <c r="Z20" s="89">
        <v>9.9</v>
      </c>
      <c r="AA20" s="89">
        <v>13.42</v>
      </c>
      <c r="AB20" s="89">
        <v>11.110000000000001</v>
      </c>
      <c r="AC20" s="89">
        <v>9.240000000000002</v>
      </c>
      <c r="AD20" s="89">
        <v>10.01</v>
      </c>
      <c r="AE20" s="89">
        <v>8.6900000000000013</v>
      </c>
      <c r="AF20" s="89">
        <v>9.9</v>
      </c>
      <c r="AG20" s="89">
        <v>9.3500000000000014</v>
      </c>
      <c r="AH20" s="89">
        <v>8.8000000000000007</v>
      </c>
      <c r="AI20" s="89">
        <v>9.4600000000000009</v>
      </c>
      <c r="AJ20" s="89">
        <v>354.20000000000005</v>
      </c>
    </row>
    <row r="21" spans="1:36" x14ac:dyDescent="0.25">
      <c r="A21" s="87">
        <v>46038</v>
      </c>
      <c r="B21" s="89">
        <v>12.100000000000001</v>
      </c>
      <c r="C21" s="89">
        <v>10.67</v>
      </c>
      <c r="D21" s="89">
        <v>10.230000000000002</v>
      </c>
      <c r="E21" s="89">
        <v>11.55</v>
      </c>
      <c r="F21" s="89">
        <v>10.340000000000002</v>
      </c>
      <c r="G21" s="89">
        <v>11</v>
      </c>
      <c r="H21" s="89">
        <v>9.57</v>
      </c>
      <c r="I21" s="89">
        <v>9.7900000000000009</v>
      </c>
      <c r="J21" s="89">
        <v>10.56</v>
      </c>
      <c r="K21" s="89">
        <v>10.119999999999999</v>
      </c>
      <c r="L21" s="89">
        <v>10.340000000000002</v>
      </c>
      <c r="M21" s="89">
        <v>11.22</v>
      </c>
      <c r="N21" s="89">
        <v>10.340000000000002</v>
      </c>
      <c r="O21" s="89">
        <v>13.97</v>
      </c>
      <c r="P21" s="89">
        <v>9.4600000000000009</v>
      </c>
      <c r="Q21" s="89">
        <v>12.430000000000001</v>
      </c>
      <c r="R21" s="89">
        <v>11.66</v>
      </c>
      <c r="S21" s="89">
        <v>10.67</v>
      </c>
      <c r="T21" s="89">
        <v>9.4600000000000009</v>
      </c>
      <c r="U21" s="89">
        <v>10.89</v>
      </c>
      <c r="V21" s="89">
        <v>10.780000000000001</v>
      </c>
      <c r="W21" s="89">
        <v>10.89</v>
      </c>
      <c r="X21" s="89">
        <v>10.780000000000001</v>
      </c>
      <c r="Y21" s="89">
        <v>12.980000000000002</v>
      </c>
      <c r="Z21" s="89">
        <v>9.1300000000000008</v>
      </c>
      <c r="AA21" s="89">
        <v>13.42</v>
      </c>
      <c r="AB21" s="89">
        <v>11.990000000000002</v>
      </c>
      <c r="AC21" s="89">
        <v>10.340000000000002</v>
      </c>
      <c r="AD21" s="89">
        <v>11.330000000000002</v>
      </c>
      <c r="AE21" s="89">
        <v>10.230000000000002</v>
      </c>
      <c r="AF21" s="89">
        <v>10.67</v>
      </c>
      <c r="AG21" s="89">
        <v>10.67</v>
      </c>
      <c r="AH21" s="89">
        <v>10.340000000000002</v>
      </c>
      <c r="AI21" s="89">
        <v>10.01</v>
      </c>
      <c r="AJ21" s="89">
        <v>369.93</v>
      </c>
    </row>
    <row r="22" spans="1:36" x14ac:dyDescent="0.25">
      <c r="A22" s="87">
        <v>46039</v>
      </c>
      <c r="B22" s="89">
        <v>14.080000000000002</v>
      </c>
      <c r="C22" s="89">
        <v>11.330000000000002</v>
      </c>
      <c r="D22" s="89">
        <v>12.540000000000001</v>
      </c>
      <c r="E22" s="89">
        <v>13.750000000000002</v>
      </c>
      <c r="F22" s="89">
        <v>12.430000000000001</v>
      </c>
      <c r="G22" s="89">
        <v>12.870000000000001</v>
      </c>
      <c r="H22" s="89">
        <v>11.77</v>
      </c>
      <c r="I22" s="89">
        <v>12.21</v>
      </c>
      <c r="J22" s="89">
        <v>12.100000000000001</v>
      </c>
      <c r="K22" s="89">
        <v>13.200000000000001</v>
      </c>
      <c r="L22" s="89">
        <v>12.100000000000001</v>
      </c>
      <c r="M22" s="89">
        <v>11</v>
      </c>
      <c r="N22" s="89">
        <v>12.870000000000001</v>
      </c>
      <c r="O22" s="89">
        <v>14.52</v>
      </c>
      <c r="P22" s="89">
        <v>12.980000000000002</v>
      </c>
      <c r="Q22" s="89">
        <v>12.870000000000001</v>
      </c>
      <c r="R22" s="89">
        <v>12.76</v>
      </c>
      <c r="S22" s="89">
        <v>12.430000000000001</v>
      </c>
      <c r="T22" s="89">
        <v>10.89</v>
      </c>
      <c r="U22" s="89">
        <v>12.76</v>
      </c>
      <c r="V22" s="89">
        <v>13.97</v>
      </c>
      <c r="W22" s="89">
        <v>11.440000000000001</v>
      </c>
      <c r="X22" s="89">
        <v>11.77</v>
      </c>
      <c r="Y22" s="89">
        <v>13.200000000000001</v>
      </c>
      <c r="Z22" s="89">
        <v>12.980000000000002</v>
      </c>
      <c r="AA22" s="89">
        <v>14.740000000000002</v>
      </c>
      <c r="AB22" s="89">
        <v>11.77</v>
      </c>
      <c r="AC22" s="89">
        <v>12.100000000000001</v>
      </c>
      <c r="AD22" s="89">
        <v>12.21</v>
      </c>
      <c r="AE22" s="89">
        <v>10.67</v>
      </c>
      <c r="AF22" s="89">
        <v>12.540000000000001</v>
      </c>
      <c r="AG22" s="89">
        <v>11.440000000000001</v>
      </c>
      <c r="AH22" s="89">
        <v>11.55</v>
      </c>
      <c r="AI22" s="89">
        <v>12.430000000000001</v>
      </c>
      <c r="AJ22" s="89">
        <v>424.2700000000001</v>
      </c>
    </row>
    <row r="23" spans="1:36" x14ac:dyDescent="0.25">
      <c r="A23" s="87">
        <v>46040</v>
      </c>
      <c r="B23" s="89">
        <v>18.920000000000002</v>
      </c>
      <c r="C23" s="89">
        <v>15.950000000000001</v>
      </c>
      <c r="D23" s="89">
        <v>17.05</v>
      </c>
      <c r="E23" s="89">
        <v>18.37</v>
      </c>
      <c r="F23" s="89">
        <v>18.04</v>
      </c>
      <c r="G23" s="89">
        <v>18.920000000000002</v>
      </c>
      <c r="H23" s="89">
        <v>16.170000000000002</v>
      </c>
      <c r="I23" s="89">
        <v>17.16</v>
      </c>
      <c r="J23" s="89">
        <v>16.39</v>
      </c>
      <c r="K23" s="89">
        <v>19.580000000000002</v>
      </c>
      <c r="L23" s="89">
        <v>16.72</v>
      </c>
      <c r="M23" s="89">
        <v>13.640000000000002</v>
      </c>
      <c r="N23" s="89">
        <v>19.25</v>
      </c>
      <c r="O23" s="89">
        <v>18.480000000000004</v>
      </c>
      <c r="P23" s="89">
        <v>19.690000000000001</v>
      </c>
      <c r="Q23" s="89">
        <v>18.700000000000003</v>
      </c>
      <c r="R23" s="89">
        <v>19.03</v>
      </c>
      <c r="S23" s="89">
        <v>18.700000000000003</v>
      </c>
      <c r="T23" s="89">
        <v>17.05</v>
      </c>
      <c r="U23" s="89">
        <v>19.14</v>
      </c>
      <c r="V23" s="89">
        <v>18.150000000000002</v>
      </c>
      <c r="W23" s="89">
        <v>15.510000000000002</v>
      </c>
      <c r="X23" s="89">
        <v>16.28</v>
      </c>
      <c r="Y23" s="89">
        <v>19.03</v>
      </c>
      <c r="Z23" s="89">
        <v>20.02</v>
      </c>
      <c r="AA23" s="89">
        <v>18.700000000000003</v>
      </c>
      <c r="AB23" s="89">
        <v>12.980000000000002</v>
      </c>
      <c r="AC23" s="89">
        <v>16.940000000000001</v>
      </c>
      <c r="AD23" s="89">
        <v>16.060000000000002</v>
      </c>
      <c r="AE23" s="89">
        <v>13.31</v>
      </c>
      <c r="AF23" s="89">
        <v>17.16</v>
      </c>
      <c r="AG23" s="89">
        <v>13.860000000000001</v>
      </c>
      <c r="AH23" s="89">
        <v>14.52</v>
      </c>
      <c r="AI23" s="89">
        <v>17.27</v>
      </c>
      <c r="AJ23" s="89">
        <v>586.7399999999999</v>
      </c>
    </row>
    <row r="24" spans="1:36" x14ac:dyDescent="0.25">
      <c r="A24" s="87">
        <v>46041</v>
      </c>
      <c r="B24" s="89">
        <v>17.490000000000002</v>
      </c>
      <c r="C24" s="89">
        <v>17.05</v>
      </c>
      <c r="D24" s="89">
        <v>17.380000000000003</v>
      </c>
      <c r="E24" s="89">
        <v>17.380000000000003</v>
      </c>
      <c r="F24" s="89">
        <v>18.150000000000002</v>
      </c>
      <c r="G24" s="89">
        <v>18.150000000000002</v>
      </c>
      <c r="H24" s="89">
        <v>17.600000000000001</v>
      </c>
      <c r="I24" s="89">
        <v>18.59</v>
      </c>
      <c r="J24" s="89">
        <v>17.490000000000002</v>
      </c>
      <c r="K24" s="89">
        <v>18.480000000000004</v>
      </c>
      <c r="L24" s="89">
        <v>17.710000000000004</v>
      </c>
      <c r="M24" s="89">
        <v>15.400000000000002</v>
      </c>
      <c r="N24" s="89">
        <v>19.25</v>
      </c>
      <c r="O24" s="89">
        <v>18.04</v>
      </c>
      <c r="P24" s="89">
        <v>19.8</v>
      </c>
      <c r="Q24" s="89">
        <v>17.82</v>
      </c>
      <c r="R24" s="89">
        <v>17.710000000000004</v>
      </c>
      <c r="S24" s="89">
        <v>17.380000000000003</v>
      </c>
      <c r="T24" s="89">
        <v>17.600000000000001</v>
      </c>
      <c r="U24" s="89">
        <v>17.710000000000004</v>
      </c>
      <c r="V24" s="89">
        <v>18.810000000000002</v>
      </c>
      <c r="W24" s="89">
        <v>16.39</v>
      </c>
      <c r="X24" s="89">
        <v>17.16</v>
      </c>
      <c r="Y24" s="89">
        <v>17.930000000000003</v>
      </c>
      <c r="Z24" s="89">
        <v>19.910000000000004</v>
      </c>
      <c r="AA24" s="89">
        <v>17.82</v>
      </c>
      <c r="AB24" s="89">
        <v>14.630000000000003</v>
      </c>
      <c r="AC24" s="89">
        <v>18.260000000000002</v>
      </c>
      <c r="AD24" s="89">
        <v>16.830000000000002</v>
      </c>
      <c r="AE24" s="89">
        <v>15.07</v>
      </c>
      <c r="AF24" s="89">
        <v>16.28</v>
      </c>
      <c r="AG24" s="89">
        <v>15.510000000000002</v>
      </c>
      <c r="AH24" s="89">
        <v>16.830000000000002</v>
      </c>
      <c r="AI24" s="89">
        <v>18.260000000000002</v>
      </c>
      <c r="AJ24" s="89">
        <v>595.87000000000012</v>
      </c>
    </row>
    <row r="25" spans="1:36" x14ac:dyDescent="0.25">
      <c r="A25" s="87">
        <v>46042</v>
      </c>
      <c r="B25" s="89">
        <v>17.600000000000001</v>
      </c>
      <c r="C25" s="89">
        <v>18.810000000000002</v>
      </c>
      <c r="D25" s="89">
        <v>18.37</v>
      </c>
      <c r="E25" s="89">
        <v>17.16</v>
      </c>
      <c r="F25" s="89">
        <v>18.150000000000002</v>
      </c>
      <c r="G25" s="89">
        <v>18.810000000000002</v>
      </c>
      <c r="H25" s="89">
        <v>18.920000000000002</v>
      </c>
      <c r="I25" s="89">
        <v>18.260000000000002</v>
      </c>
      <c r="J25" s="89">
        <v>19.25</v>
      </c>
      <c r="K25" s="89">
        <v>18.920000000000002</v>
      </c>
      <c r="L25" s="89">
        <v>19.580000000000002</v>
      </c>
      <c r="M25" s="89">
        <v>14.850000000000001</v>
      </c>
      <c r="N25" s="89">
        <v>19.25</v>
      </c>
      <c r="O25" s="89">
        <v>17.82</v>
      </c>
      <c r="P25" s="89">
        <v>18.920000000000002</v>
      </c>
      <c r="Q25" s="89">
        <v>18.04</v>
      </c>
      <c r="R25" s="89">
        <v>17.27</v>
      </c>
      <c r="S25" s="89">
        <v>17.930000000000003</v>
      </c>
      <c r="T25" s="89">
        <v>17.600000000000001</v>
      </c>
      <c r="U25" s="89">
        <v>17.930000000000003</v>
      </c>
      <c r="V25" s="89">
        <v>19.25</v>
      </c>
      <c r="W25" s="89">
        <v>17.27</v>
      </c>
      <c r="X25" s="89">
        <v>17.490000000000002</v>
      </c>
      <c r="Y25" s="89">
        <v>17.930000000000003</v>
      </c>
      <c r="Z25" s="89">
        <v>18.920000000000002</v>
      </c>
      <c r="AA25" s="89">
        <v>16.940000000000001</v>
      </c>
      <c r="AB25" s="89">
        <v>14.080000000000002</v>
      </c>
      <c r="AC25" s="89">
        <v>19.03</v>
      </c>
      <c r="AD25" s="89">
        <v>17.930000000000003</v>
      </c>
      <c r="AE25" s="89">
        <v>14.740000000000002</v>
      </c>
      <c r="AF25" s="89">
        <v>16.28</v>
      </c>
      <c r="AG25" s="89">
        <v>14.080000000000002</v>
      </c>
      <c r="AH25" s="89">
        <v>15.950000000000001</v>
      </c>
      <c r="AI25" s="89">
        <v>18.37</v>
      </c>
      <c r="AJ25" s="89">
        <v>601.70000000000005</v>
      </c>
    </row>
    <row r="26" spans="1:36" x14ac:dyDescent="0.25">
      <c r="A26" s="87">
        <v>46043</v>
      </c>
      <c r="B26" s="89">
        <v>15.840000000000002</v>
      </c>
      <c r="C26" s="89">
        <v>15.07</v>
      </c>
      <c r="D26" s="89">
        <v>14.850000000000001</v>
      </c>
      <c r="E26" s="89">
        <v>15.400000000000002</v>
      </c>
      <c r="F26" s="89">
        <v>15.400000000000002</v>
      </c>
      <c r="G26" s="89">
        <v>18.700000000000003</v>
      </c>
      <c r="H26" s="89">
        <v>14.52</v>
      </c>
      <c r="I26" s="89">
        <v>15.510000000000002</v>
      </c>
      <c r="J26" s="89">
        <v>14.630000000000003</v>
      </c>
      <c r="K26" s="89">
        <v>16.940000000000001</v>
      </c>
      <c r="L26" s="89">
        <v>15.620000000000001</v>
      </c>
      <c r="M26" s="89">
        <v>12.540000000000001</v>
      </c>
      <c r="N26" s="89">
        <v>18.260000000000002</v>
      </c>
      <c r="O26" s="89">
        <v>17.490000000000002</v>
      </c>
      <c r="P26" s="89">
        <v>17.05</v>
      </c>
      <c r="Q26" s="89">
        <v>18.59</v>
      </c>
      <c r="R26" s="89">
        <v>16.830000000000002</v>
      </c>
      <c r="S26" s="89">
        <v>15.510000000000002</v>
      </c>
      <c r="T26" s="89">
        <v>13.640000000000002</v>
      </c>
      <c r="U26" s="89">
        <v>16.72</v>
      </c>
      <c r="V26" s="89">
        <v>19.580000000000002</v>
      </c>
      <c r="W26" s="89">
        <v>13.530000000000001</v>
      </c>
      <c r="X26" s="89">
        <v>14.52</v>
      </c>
      <c r="Y26" s="89">
        <v>16.72</v>
      </c>
      <c r="Z26" s="89">
        <v>16.61</v>
      </c>
      <c r="AA26" s="89">
        <v>16.830000000000002</v>
      </c>
      <c r="AB26" s="89">
        <v>12.430000000000001</v>
      </c>
      <c r="AC26" s="89">
        <v>16.170000000000002</v>
      </c>
      <c r="AD26" s="89">
        <v>14.740000000000002</v>
      </c>
      <c r="AE26" s="89">
        <v>11.440000000000001</v>
      </c>
      <c r="AF26" s="89">
        <v>14.080000000000002</v>
      </c>
      <c r="AG26" s="89">
        <v>11.990000000000002</v>
      </c>
      <c r="AH26" s="89">
        <v>12.65</v>
      </c>
      <c r="AI26" s="89">
        <v>15.950000000000001</v>
      </c>
      <c r="AJ26" s="89">
        <v>526.35</v>
      </c>
    </row>
    <row r="27" spans="1:36" x14ac:dyDescent="0.25">
      <c r="A27" s="87">
        <v>46044</v>
      </c>
      <c r="B27" s="89">
        <v>18.810000000000002</v>
      </c>
      <c r="C27" s="89">
        <v>16.61</v>
      </c>
      <c r="D27" s="89">
        <v>16.830000000000002</v>
      </c>
      <c r="E27" s="89">
        <v>19.03</v>
      </c>
      <c r="F27" s="89">
        <v>18.150000000000002</v>
      </c>
      <c r="G27" s="89">
        <v>21.34</v>
      </c>
      <c r="H27" s="89">
        <v>15.620000000000001</v>
      </c>
      <c r="I27" s="89">
        <v>16.170000000000002</v>
      </c>
      <c r="J27" s="89">
        <v>15.840000000000002</v>
      </c>
      <c r="K27" s="89">
        <v>20.239999999999998</v>
      </c>
      <c r="L27" s="89">
        <v>17.16</v>
      </c>
      <c r="M27" s="89">
        <v>15.510000000000002</v>
      </c>
      <c r="N27" s="89">
        <v>20.900000000000002</v>
      </c>
      <c r="O27" s="89">
        <v>20.460000000000004</v>
      </c>
      <c r="P27" s="89">
        <v>19.360000000000003</v>
      </c>
      <c r="Q27" s="89">
        <v>21.01</v>
      </c>
      <c r="R27" s="89">
        <v>20.680000000000003</v>
      </c>
      <c r="S27" s="89">
        <v>19.360000000000003</v>
      </c>
      <c r="T27" s="89">
        <v>14.850000000000001</v>
      </c>
      <c r="U27" s="89">
        <v>20.02</v>
      </c>
      <c r="V27" s="89">
        <v>21.78</v>
      </c>
      <c r="W27" s="89">
        <v>16.060000000000002</v>
      </c>
      <c r="X27" s="89">
        <v>16.830000000000002</v>
      </c>
      <c r="Y27" s="89">
        <v>20.130000000000003</v>
      </c>
      <c r="Z27" s="89">
        <v>20.57</v>
      </c>
      <c r="AA27" s="89">
        <v>20.130000000000003</v>
      </c>
      <c r="AB27" s="89">
        <v>13.530000000000001</v>
      </c>
      <c r="AC27" s="89">
        <v>16.61</v>
      </c>
      <c r="AD27" s="89">
        <v>16.61</v>
      </c>
      <c r="AE27" s="89">
        <v>12.76</v>
      </c>
      <c r="AF27" s="89">
        <v>18.260000000000002</v>
      </c>
      <c r="AG27" s="89">
        <v>13.750000000000002</v>
      </c>
      <c r="AH27" s="89">
        <v>14.850000000000001</v>
      </c>
      <c r="AI27" s="89">
        <v>16.170000000000002</v>
      </c>
      <c r="AJ27" s="89">
        <v>605.99</v>
      </c>
    </row>
    <row r="28" spans="1:36" x14ac:dyDescent="0.25">
      <c r="A28" s="87">
        <v>46045</v>
      </c>
      <c r="B28" s="89">
        <v>17.930000000000003</v>
      </c>
      <c r="C28" s="89">
        <v>14.41</v>
      </c>
      <c r="D28" s="89">
        <v>14.52</v>
      </c>
      <c r="E28" s="89">
        <v>18.37</v>
      </c>
      <c r="F28" s="89">
        <v>16.170000000000002</v>
      </c>
      <c r="G28" s="89">
        <v>21.01</v>
      </c>
      <c r="H28" s="89">
        <v>13.090000000000002</v>
      </c>
      <c r="I28" s="89">
        <v>13.860000000000001</v>
      </c>
      <c r="J28" s="89">
        <v>13.31</v>
      </c>
      <c r="K28" s="89">
        <v>18.920000000000002</v>
      </c>
      <c r="L28" s="89">
        <v>14.41</v>
      </c>
      <c r="M28" s="89">
        <v>12.21</v>
      </c>
      <c r="N28" s="89">
        <v>20.57</v>
      </c>
      <c r="O28" s="89">
        <v>20.239999999999998</v>
      </c>
      <c r="P28" s="89">
        <v>17.16</v>
      </c>
      <c r="Q28" s="89">
        <v>21.230000000000004</v>
      </c>
      <c r="R28" s="89">
        <v>20.130000000000003</v>
      </c>
      <c r="S28" s="89">
        <v>17.490000000000002</v>
      </c>
      <c r="T28" s="89">
        <v>13.42</v>
      </c>
      <c r="U28" s="89">
        <v>19.360000000000003</v>
      </c>
      <c r="V28" s="89">
        <v>21.78</v>
      </c>
      <c r="W28" s="89">
        <v>13.090000000000002</v>
      </c>
      <c r="X28" s="89">
        <v>15.07</v>
      </c>
      <c r="Y28" s="89">
        <v>19.14</v>
      </c>
      <c r="Z28" s="89">
        <v>18.700000000000003</v>
      </c>
      <c r="AA28" s="89">
        <v>19.25</v>
      </c>
      <c r="AB28" s="89">
        <v>13.31</v>
      </c>
      <c r="AC28" s="89">
        <v>14.3</v>
      </c>
      <c r="AD28" s="89">
        <v>14.3</v>
      </c>
      <c r="AE28" s="89">
        <v>12.32</v>
      </c>
      <c r="AF28" s="89">
        <v>16.61</v>
      </c>
      <c r="AG28" s="89">
        <v>12.540000000000001</v>
      </c>
      <c r="AH28" s="89">
        <v>12.540000000000001</v>
      </c>
      <c r="AI28" s="89">
        <v>14.52</v>
      </c>
      <c r="AJ28" s="89">
        <v>555.27999999999986</v>
      </c>
    </row>
    <row r="29" spans="1:36" x14ac:dyDescent="0.25">
      <c r="A29" s="87">
        <v>46046</v>
      </c>
      <c r="B29" s="89">
        <v>18.920000000000002</v>
      </c>
      <c r="C29" s="89">
        <v>16.830000000000002</v>
      </c>
      <c r="D29" s="89">
        <v>16.61</v>
      </c>
      <c r="E29" s="89">
        <v>19.360000000000003</v>
      </c>
      <c r="F29" s="89">
        <v>18.37</v>
      </c>
      <c r="G29" s="89">
        <v>21.78</v>
      </c>
      <c r="H29" s="89">
        <v>14.41</v>
      </c>
      <c r="I29" s="89">
        <v>15.290000000000001</v>
      </c>
      <c r="J29" s="89">
        <v>15.07</v>
      </c>
      <c r="K29" s="89">
        <v>20.57</v>
      </c>
      <c r="L29" s="89">
        <v>16.830000000000002</v>
      </c>
      <c r="M29" s="89">
        <v>14.41</v>
      </c>
      <c r="N29" s="89">
        <v>21.560000000000002</v>
      </c>
      <c r="O29" s="89">
        <v>20.900000000000002</v>
      </c>
      <c r="P29" s="89">
        <v>19.8</v>
      </c>
      <c r="Q29" s="89">
        <v>21.89</v>
      </c>
      <c r="R29" s="89">
        <v>21.12</v>
      </c>
      <c r="S29" s="89">
        <v>19.14</v>
      </c>
      <c r="T29" s="89">
        <v>14.080000000000002</v>
      </c>
      <c r="U29" s="89">
        <v>20.57</v>
      </c>
      <c r="V29" s="89">
        <v>22.220000000000002</v>
      </c>
      <c r="W29" s="89">
        <v>15.510000000000002</v>
      </c>
      <c r="X29" s="89">
        <v>16.830000000000002</v>
      </c>
      <c r="Y29" s="89">
        <v>20.350000000000001</v>
      </c>
      <c r="Z29" s="89">
        <v>20.680000000000003</v>
      </c>
      <c r="AA29" s="89">
        <v>20.350000000000001</v>
      </c>
      <c r="AB29" s="89">
        <v>13.42</v>
      </c>
      <c r="AC29" s="89">
        <v>16.72</v>
      </c>
      <c r="AD29" s="89">
        <v>16.39</v>
      </c>
      <c r="AE29" s="89">
        <v>13.42</v>
      </c>
      <c r="AF29" s="89">
        <v>17.930000000000003</v>
      </c>
      <c r="AG29" s="89">
        <v>13.97</v>
      </c>
      <c r="AH29" s="89">
        <v>14.52</v>
      </c>
      <c r="AI29" s="89">
        <v>16.170000000000002</v>
      </c>
      <c r="AJ29" s="89">
        <v>605.9899999999999</v>
      </c>
    </row>
    <row r="30" spans="1:36" x14ac:dyDescent="0.25">
      <c r="A30" s="87">
        <v>46047</v>
      </c>
      <c r="B30" s="89">
        <v>20.680000000000003</v>
      </c>
      <c r="C30" s="89">
        <v>20.900000000000002</v>
      </c>
      <c r="D30" s="89">
        <v>20.900000000000002</v>
      </c>
      <c r="E30" s="89">
        <v>20.57</v>
      </c>
      <c r="F30" s="89">
        <v>21.450000000000003</v>
      </c>
      <c r="G30" s="89">
        <v>21.230000000000004</v>
      </c>
      <c r="H30" s="89">
        <v>20.130000000000003</v>
      </c>
      <c r="I30" s="89">
        <v>20.239999999999998</v>
      </c>
      <c r="J30" s="89">
        <v>20.350000000000001</v>
      </c>
      <c r="K30" s="89">
        <v>21.230000000000004</v>
      </c>
      <c r="L30" s="89">
        <v>21.12</v>
      </c>
      <c r="M30" s="89">
        <v>19.8</v>
      </c>
      <c r="N30" s="89">
        <v>21.34</v>
      </c>
      <c r="O30" s="89">
        <v>21.230000000000004</v>
      </c>
      <c r="P30" s="89">
        <v>20.900000000000002</v>
      </c>
      <c r="Q30" s="89">
        <v>21.01</v>
      </c>
      <c r="R30" s="89">
        <v>21.34</v>
      </c>
      <c r="S30" s="89">
        <v>21.34</v>
      </c>
      <c r="T30" s="89">
        <v>20.460000000000004</v>
      </c>
      <c r="U30" s="89">
        <v>21.01</v>
      </c>
      <c r="V30" s="89">
        <v>21.230000000000004</v>
      </c>
      <c r="W30" s="89">
        <v>20.239999999999998</v>
      </c>
      <c r="X30" s="89">
        <v>20.680000000000003</v>
      </c>
      <c r="Y30" s="89">
        <v>21.34</v>
      </c>
      <c r="Z30" s="89">
        <v>21.34</v>
      </c>
      <c r="AA30" s="89">
        <v>21.12</v>
      </c>
      <c r="AB30" s="89">
        <v>17.380000000000003</v>
      </c>
      <c r="AC30" s="89">
        <v>21.12</v>
      </c>
      <c r="AD30" s="89">
        <v>20.350000000000001</v>
      </c>
      <c r="AE30" s="89">
        <v>18.700000000000003</v>
      </c>
      <c r="AF30" s="89">
        <v>21.12</v>
      </c>
      <c r="AG30" s="89">
        <v>18.480000000000004</v>
      </c>
      <c r="AH30" s="89">
        <v>19.690000000000001</v>
      </c>
      <c r="AI30" s="89">
        <v>20.460000000000004</v>
      </c>
      <c r="AJ30" s="89">
        <v>700.48000000000013</v>
      </c>
    </row>
    <row r="31" spans="1:36" x14ac:dyDescent="0.25">
      <c r="A31" s="87">
        <v>46048</v>
      </c>
      <c r="B31" s="89">
        <v>19.14</v>
      </c>
      <c r="C31" s="89">
        <v>19.580000000000002</v>
      </c>
      <c r="D31" s="89">
        <v>19.03</v>
      </c>
      <c r="E31" s="89">
        <v>18.480000000000004</v>
      </c>
      <c r="F31" s="89">
        <v>19.580000000000002</v>
      </c>
      <c r="G31" s="89">
        <v>19.470000000000002</v>
      </c>
      <c r="H31" s="89">
        <v>20.460000000000004</v>
      </c>
      <c r="I31" s="89">
        <v>20.79</v>
      </c>
      <c r="J31" s="89">
        <v>20.57</v>
      </c>
      <c r="K31" s="89">
        <v>19.470000000000002</v>
      </c>
      <c r="L31" s="89">
        <v>19.690000000000001</v>
      </c>
      <c r="M31" s="89">
        <v>18.260000000000002</v>
      </c>
      <c r="N31" s="89">
        <v>19.8</v>
      </c>
      <c r="O31" s="89">
        <v>18.700000000000003</v>
      </c>
      <c r="P31" s="89">
        <v>19.690000000000001</v>
      </c>
      <c r="Q31" s="89">
        <v>19.14</v>
      </c>
      <c r="R31" s="89">
        <v>19.14</v>
      </c>
      <c r="S31" s="89">
        <v>19.25</v>
      </c>
      <c r="T31" s="89">
        <v>21.67</v>
      </c>
      <c r="U31" s="89">
        <v>19.360000000000003</v>
      </c>
      <c r="V31" s="89">
        <v>19.910000000000004</v>
      </c>
      <c r="W31" s="89">
        <v>18.810000000000002</v>
      </c>
      <c r="X31" s="89">
        <v>18.59</v>
      </c>
      <c r="Y31" s="89">
        <v>19.14</v>
      </c>
      <c r="Z31" s="89">
        <v>20.02</v>
      </c>
      <c r="AA31" s="89">
        <v>18.480000000000004</v>
      </c>
      <c r="AB31" s="89">
        <v>18.700000000000003</v>
      </c>
      <c r="AC31" s="89">
        <v>19.470000000000002</v>
      </c>
      <c r="AD31" s="89">
        <v>18.810000000000002</v>
      </c>
      <c r="AE31" s="89">
        <v>19.690000000000001</v>
      </c>
      <c r="AF31" s="89">
        <v>18.920000000000002</v>
      </c>
      <c r="AG31" s="89">
        <v>19.03</v>
      </c>
      <c r="AH31" s="89">
        <v>20.350000000000001</v>
      </c>
      <c r="AI31" s="89">
        <v>19.690000000000001</v>
      </c>
      <c r="AJ31" s="89">
        <v>660.88000000000011</v>
      </c>
    </row>
    <row r="32" spans="1:36" x14ac:dyDescent="0.25">
      <c r="A32" s="87">
        <v>46049</v>
      </c>
      <c r="B32" s="89">
        <v>19.25</v>
      </c>
      <c r="C32" s="89">
        <v>17.600000000000001</v>
      </c>
      <c r="D32" s="89">
        <v>17.600000000000001</v>
      </c>
      <c r="E32" s="89">
        <v>19.25</v>
      </c>
      <c r="F32" s="89">
        <v>18.37</v>
      </c>
      <c r="G32" s="89">
        <v>19.580000000000002</v>
      </c>
      <c r="H32" s="89">
        <v>16.72</v>
      </c>
      <c r="I32" s="89">
        <v>16.72</v>
      </c>
      <c r="J32" s="89">
        <v>17.16</v>
      </c>
      <c r="K32" s="89">
        <v>19.690000000000001</v>
      </c>
      <c r="L32" s="89">
        <v>17.380000000000003</v>
      </c>
      <c r="M32" s="89">
        <v>16.830000000000002</v>
      </c>
      <c r="N32" s="89">
        <v>19.690000000000001</v>
      </c>
      <c r="O32" s="89">
        <v>19.690000000000001</v>
      </c>
      <c r="P32" s="89">
        <v>18.700000000000003</v>
      </c>
      <c r="Q32" s="89">
        <v>19.580000000000002</v>
      </c>
      <c r="R32" s="89">
        <v>19.470000000000002</v>
      </c>
      <c r="S32" s="89">
        <v>19.25</v>
      </c>
      <c r="T32" s="89">
        <v>16.170000000000002</v>
      </c>
      <c r="U32" s="89">
        <v>19.470000000000002</v>
      </c>
      <c r="V32" s="89">
        <v>19.8</v>
      </c>
      <c r="W32" s="89">
        <v>17.05</v>
      </c>
      <c r="X32" s="89">
        <v>18.37</v>
      </c>
      <c r="Y32" s="89">
        <v>19.8</v>
      </c>
      <c r="Z32" s="89">
        <v>19.25</v>
      </c>
      <c r="AA32" s="89">
        <v>19.470000000000002</v>
      </c>
      <c r="AB32" s="89">
        <v>15.620000000000001</v>
      </c>
      <c r="AC32" s="89">
        <v>17.380000000000003</v>
      </c>
      <c r="AD32" s="89">
        <v>17.600000000000001</v>
      </c>
      <c r="AE32" s="89">
        <v>15.730000000000002</v>
      </c>
      <c r="AF32" s="89">
        <v>19.14</v>
      </c>
      <c r="AG32" s="89">
        <v>16.060000000000002</v>
      </c>
      <c r="AH32" s="89">
        <v>16.5</v>
      </c>
      <c r="AI32" s="89">
        <v>17.16</v>
      </c>
      <c r="AJ32" s="89">
        <v>617.10000000000025</v>
      </c>
    </row>
    <row r="33" spans="1:36" x14ac:dyDescent="0.25">
      <c r="A33" s="87">
        <v>46050</v>
      </c>
      <c r="B33" s="89">
        <v>18.59</v>
      </c>
      <c r="C33" s="89">
        <v>16.170000000000002</v>
      </c>
      <c r="D33" s="89">
        <v>16.940000000000001</v>
      </c>
      <c r="E33" s="89">
        <v>18.810000000000002</v>
      </c>
      <c r="F33" s="89">
        <v>18.260000000000002</v>
      </c>
      <c r="G33" s="89">
        <v>20.02</v>
      </c>
      <c r="H33" s="89">
        <v>15.730000000000002</v>
      </c>
      <c r="I33" s="89">
        <v>15.950000000000001</v>
      </c>
      <c r="J33" s="89">
        <v>15.840000000000002</v>
      </c>
      <c r="K33" s="89">
        <v>19.360000000000003</v>
      </c>
      <c r="L33" s="89">
        <v>16.39</v>
      </c>
      <c r="M33" s="89">
        <v>15.730000000000002</v>
      </c>
      <c r="N33" s="89">
        <v>20.02</v>
      </c>
      <c r="O33" s="89">
        <v>19.690000000000001</v>
      </c>
      <c r="P33" s="89">
        <v>18.59</v>
      </c>
      <c r="Q33" s="89">
        <v>19.910000000000004</v>
      </c>
      <c r="R33" s="89">
        <v>19.580000000000002</v>
      </c>
      <c r="S33" s="89">
        <v>18.59</v>
      </c>
      <c r="T33" s="89">
        <v>15.400000000000002</v>
      </c>
      <c r="U33" s="89">
        <v>19.470000000000002</v>
      </c>
      <c r="V33" s="89">
        <v>20.130000000000003</v>
      </c>
      <c r="W33" s="89">
        <v>15.730000000000002</v>
      </c>
      <c r="X33" s="89">
        <v>17.05</v>
      </c>
      <c r="Y33" s="89">
        <v>19.360000000000003</v>
      </c>
      <c r="Z33" s="89">
        <v>19.360000000000003</v>
      </c>
      <c r="AA33" s="89">
        <v>19.360000000000003</v>
      </c>
      <c r="AB33" s="89">
        <v>15.620000000000001</v>
      </c>
      <c r="AC33" s="89">
        <v>16.72</v>
      </c>
      <c r="AD33" s="89">
        <v>16.060000000000002</v>
      </c>
      <c r="AE33" s="89">
        <v>15.510000000000002</v>
      </c>
      <c r="AF33" s="89">
        <v>18.04</v>
      </c>
      <c r="AG33" s="89">
        <v>15.730000000000002</v>
      </c>
      <c r="AH33" s="89">
        <v>15.290000000000001</v>
      </c>
      <c r="AI33" s="89">
        <v>16.61</v>
      </c>
      <c r="AJ33" s="89">
        <v>599.61</v>
      </c>
    </row>
    <row r="34" spans="1:36" x14ac:dyDescent="0.25">
      <c r="A34" s="87">
        <v>46051</v>
      </c>
      <c r="B34" s="89">
        <v>19.8</v>
      </c>
      <c r="C34" s="89">
        <v>19.690000000000001</v>
      </c>
      <c r="D34" s="89">
        <v>20.02</v>
      </c>
      <c r="E34" s="89">
        <v>19.470000000000002</v>
      </c>
      <c r="F34" s="89">
        <v>20.130000000000003</v>
      </c>
      <c r="G34" s="89">
        <v>20.130000000000003</v>
      </c>
      <c r="H34" s="89">
        <v>19.360000000000003</v>
      </c>
      <c r="I34" s="89">
        <v>19.03</v>
      </c>
      <c r="J34" s="89">
        <v>19.360000000000003</v>
      </c>
      <c r="K34" s="89">
        <v>20.239999999999998</v>
      </c>
      <c r="L34" s="89">
        <v>19.8</v>
      </c>
      <c r="M34" s="89">
        <v>18.920000000000002</v>
      </c>
      <c r="N34" s="89">
        <v>20.350000000000001</v>
      </c>
      <c r="O34" s="89">
        <v>19.8</v>
      </c>
      <c r="P34" s="89">
        <v>20.02</v>
      </c>
      <c r="Q34" s="89">
        <v>20.02</v>
      </c>
      <c r="R34" s="89">
        <v>19.910000000000004</v>
      </c>
      <c r="S34" s="89">
        <v>20.02</v>
      </c>
      <c r="T34" s="89">
        <v>19.25</v>
      </c>
      <c r="U34" s="89">
        <v>20.130000000000003</v>
      </c>
      <c r="V34" s="89">
        <v>20.02</v>
      </c>
      <c r="W34" s="89">
        <v>19.25</v>
      </c>
      <c r="X34" s="89">
        <v>19.690000000000001</v>
      </c>
      <c r="Y34" s="89">
        <v>20.02</v>
      </c>
      <c r="Z34" s="89">
        <v>20.350000000000001</v>
      </c>
      <c r="AA34" s="89">
        <v>19.690000000000001</v>
      </c>
      <c r="AB34" s="89">
        <v>18.37</v>
      </c>
      <c r="AC34" s="89">
        <v>19.910000000000004</v>
      </c>
      <c r="AD34" s="89">
        <v>19.470000000000002</v>
      </c>
      <c r="AE34" s="89">
        <v>18.37</v>
      </c>
      <c r="AF34" s="89">
        <v>19.8</v>
      </c>
      <c r="AG34" s="89">
        <v>18.700000000000003</v>
      </c>
      <c r="AH34" s="89">
        <v>19.14</v>
      </c>
      <c r="AI34" s="89">
        <v>19.580000000000002</v>
      </c>
      <c r="AJ34" s="89">
        <v>667.81000000000006</v>
      </c>
    </row>
    <row r="35" spans="1:36" x14ac:dyDescent="0.25">
      <c r="A35" s="87">
        <v>46052</v>
      </c>
      <c r="B35" s="89">
        <v>18.810000000000002</v>
      </c>
      <c r="C35" s="89">
        <v>17.27</v>
      </c>
      <c r="D35" s="89">
        <v>17.82</v>
      </c>
      <c r="E35" s="89">
        <v>19.14</v>
      </c>
      <c r="F35" s="89">
        <v>18.700000000000003</v>
      </c>
      <c r="G35" s="89">
        <v>20.79</v>
      </c>
      <c r="H35" s="89">
        <v>16.39</v>
      </c>
      <c r="I35" s="89">
        <v>16.5</v>
      </c>
      <c r="J35" s="89">
        <v>16.39</v>
      </c>
      <c r="K35" s="89">
        <v>19.360000000000003</v>
      </c>
      <c r="L35" s="89">
        <v>17.16</v>
      </c>
      <c r="M35" s="89">
        <v>15.950000000000001</v>
      </c>
      <c r="N35" s="89">
        <v>20.79</v>
      </c>
      <c r="O35" s="89">
        <v>20.57</v>
      </c>
      <c r="P35" s="89">
        <v>18.810000000000002</v>
      </c>
      <c r="Q35" s="89">
        <v>20.900000000000002</v>
      </c>
      <c r="R35" s="89">
        <v>20.460000000000004</v>
      </c>
      <c r="S35" s="89">
        <v>18.810000000000002</v>
      </c>
      <c r="T35" s="89">
        <v>17.27</v>
      </c>
      <c r="U35" s="89">
        <v>19.8</v>
      </c>
      <c r="V35" s="89">
        <v>20.900000000000002</v>
      </c>
      <c r="W35" s="89">
        <v>16.5</v>
      </c>
      <c r="X35" s="89">
        <v>17.82</v>
      </c>
      <c r="Y35" s="89">
        <v>19.8</v>
      </c>
      <c r="Z35" s="89">
        <v>19.360000000000003</v>
      </c>
      <c r="AA35" s="89">
        <v>19.910000000000004</v>
      </c>
      <c r="AB35" s="89">
        <v>15.400000000000002</v>
      </c>
      <c r="AC35" s="89">
        <v>17.27</v>
      </c>
      <c r="AD35" s="89">
        <v>17.16</v>
      </c>
      <c r="AE35" s="89">
        <v>15.290000000000001</v>
      </c>
      <c r="AF35" s="89">
        <v>18.150000000000002</v>
      </c>
      <c r="AG35" s="89">
        <v>15.620000000000001</v>
      </c>
      <c r="AH35" s="89">
        <v>15.840000000000002</v>
      </c>
      <c r="AI35" s="89">
        <v>16.940000000000001</v>
      </c>
      <c r="AJ35" s="89">
        <v>617.65</v>
      </c>
    </row>
    <row r="36" spans="1:36" x14ac:dyDescent="0.25">
      <c r="A36" s="87">
        <v>46053</v>
      </c>
      <c r="B36" s="89">
        <v>16.61</v>
      </c>
      <c r="C36" s="89">
        <v>13.640000000000002</v>
      </c>
      <c r="D36" s="89">
        <v>13.750000000000002</v>
      </c>
      <c r="E36" s="89">
        <v>17.05</v>
      </c>
      <c r="F36" s="89">
        <v>14.850000000000001</v>
      </c>
      <c r="G36" s="89">
        <v>19.03</v>
      </c>
      <c r="H36" s="89">
        <v>13.090000000000002</v>
      </c>
      <c r="I36" s="89">
        <v>13.640000000000002</v>
      </c>
      <c r="J36" s="89">
        <v>13.31</v>
      </c>
      <c r="K36" s="89">
        <v>16.830000000000002</v>
      </c>
      <c r="L36" s="89">
        <v>13.97</v>
      </c>
      <c r="M36" s="89">
        <v>12.21</v>
      </c>
      <c r="N36" s="89">
        <v>18.810000000000002</v>
      </c>
      <c r="O36" s="89">
        <v>18.920000000000002</v>
      </c>
      <c r="P36" s="89">
        <v>15.730000000000002</v>
      </c>
      <c r="Q36" s="89">
        <v>19.14</v>
      </c>
      <c r="R36" s="89">
        <v>18.37</v>
      </c>
      <c r="S36" s="89">
        <v>15.730000000000002</v>
      </c>
      <c r="T36" s="89">
        <v>12.32</v>
      </c>
      <c r="U36" s="89">
        <v>17.600000000000001</v>
      </c>
      <c r="V36" s="89">
        <v>19.360000000000003</v>
      </c>
      <c r="W36" s="89">
        <v>13.090000000000002</v>
      </c>
      <c r="X36" s="89">
        <v>13.97</v>
      </c>
      <c r="Y36" s="89">
        <v>17.490000000000002</v>
      </c>
      <c r="Z36" s="89">
        <v>16.830000000000002</v>
      </c>
      <c r="AA36" s="89">
        <v>18.150000000000002</v>
      </c>
      <c r="AB36" s="89">
        <v>12.870000000000001</v>
      </c>
      <c r="AC36" s="89">
        <v>13.750000000000002</v>
      </c>
      <c r="AD36" s="89">
        <v>13.530000000000001</v>
      </c>
      <c r="AE36" s="89">
        <v>11.440000000000001</v>
      </c>
      <c r="AF36" s="89">
        <v>13.97</v>
      </c>
      <c r="AG36" s="89">
        <v>11.990000000000002</v>
      </c>
      <c r="AH36" s="89">
        <v>12.430000000000001</v>
      </c>
      <c r="AI36" s="89">
        <v>13.860000000000001</v>
      </c>
      <c r="AJ36" s="89">
        <v>517.33000000000015</v>
      </c>
    </row>
    <row r="37" spans="1:36" x14ac:dyDescent="0.25">
      <c r="A37" s="87" t="s">
        <v>130</v>
      </c>
      <c r="B37" s="89">
        <v>549.23000000000013</v>
      </c>
      <c r="C37" s="89">
        <v>528.55000000000007</v>
      </c>
      <c r="D37" s="89">
        <v>528.22</v>
      </c>
      <c r="E37" s="89">
        <v>530.31000000000006</v>
      </c>
      <c r="F37" s="89">
        <v>552.09</v>
      </c>
      <c r="G37" s="89">
        <v>583</v>
      </c>
      <c r="H37" s="89">
        <v>513.48000000000013</v>
      </c>
      <c r="I37" s="89">
        <v>519.86000000000013</v>
      </c>
      <c r="J37" s="89">
        <v>519.75</v>
      </c>
      <c r="K37" s="89">
        <v>567.82000000000016</v>
      </c>
      <c r="L37" s="89">
        <v>530.6400000000001</v>
      </c>
      <c r="M37" s="89">
        <v>475.53000000000003</v>
      </c>
      <c r="N37" s="89">
        <v>583.54999999999995</v>
      </c>
      <c r="O37" s="89">
        <v>564.74</v>
      </c>
      <c r="P37" s="89">
        <v>558.47</v>
      </c>
      <c r="Q37" s="89">
        <v>573.20999999999992</v>
      </c>
      <c r="R37" s="89">
        <v>568.15</v>
      </c>
      <c r="S37" s="89">
        <v>554.06999999999994</v>
      </c>
      <c r="T37" s="89">
        <v>512.71</v>
      </c>
      <c r="U37" s="89">
        <v>566.94000000000005</v>
      </c>
      <c r="V37" s="89">
        <v>591.14</v>
      </c>
      <c r="W37" s="89">
        <v>499.18</v>
      </c>
      <c r="X37" s="89">
        <v>523.37999999999988</v>
      </c>
      <c r="Y37" s="89">
        <v>565.29</v>
      </c>
      <c r="Z37" s="89">
        <v>567.93000000000006</v>
      </c>
      <c r="AA37" s="89">
        <v>544.72</v>
      </c>
      <c r="AB37" s="89">
        <v>468.93</v>
      </c>
      <c r="AC37" s="89">
        <v>532.62000000000023</v>
      </c>
      <c r="AD37" s="89">
        <v>506.55000000000007</v>
      </c>
      <c r="AE37" s="89">
        <v>471.24000000000007</v>
      </c>
      <c r="AF37" s="89">
        <v>512.05000000000007</v>
      </c>
      <c r="AG37" s="89">
        <v>476.41000000000008</v>
      </c>
      <c r="AH37" s="89">
        <v>491.15000000000003</v>
      </c>
      <c r="AI37" s="89">
        <v>527.8900000000001</v>
      </c>
      <c r="AJ37" s="89">
        <v>18158.800000000007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2784B-F885-40A3-8648-A193F909CF6B}">
  <sheetPr codeName="Blad15"/>
  <dimension ref="A1:AJ11"/>
  <sheetViews>
    <sheetView workbookViewId="0">
      <selection activeCell="B2" sqref="B2"/>
    </sheetView>
  </sheetViews>
  <sheetFormatPr defaultRowHeight="15" x14ac:dyDescent="0.25"/>
  <cols>
    <col min="1" max="1" width="20.5703125" bestFit="1" customWidth="1"/>
    <col min="2" max="2" width="14.28515625" bestFit="1" customWidth="1"/>
    <col min="3" max="3" width="8" bestFit="1" customWidth="1"/>
    <col min="4" max="4" width="6.85546875" bestFit="1" customWidth="1"/>
    <col min="5" max="5" width="8.28515625" bestFit="1" customWidth="1"/>
    <col min="6" max="6" width="7.42578125" bestFit="1" customWidth="1"/>
    <col min="7" max="7" width="6" bestFit="1" customWidth="1"/>
    <col min="8" max="8" width="10.42578125" bestFit="1" customWidth="1"/>
    <col min="9" max="9" width="5.5703125" bestFit="1" customWidth="1"/>
    <col min="10" max="10" width="10.85546875" bestFit="1" customWidth="1"/>
    <col min="11" max="11" width="6.28515625" bestFit="1" customWidth="1"/>
    <col min="12" max="12" width="10.28515625" bestFit="1" customWidth="1"/>
    <col min="13" max="13" width="16.5703125" bestFit="1" customWidth="1"/>
    <col min="14" max="14" width="11.140625" bestFit="1" customWidth="1"/>
    <col min="15" max="15" width="19.28515625" bestFit="1" customWidth="1"/>
    <col min="16" max="16" width="7.140625" bestFit="1" customWidth="1"/>
    <col min="17" max="17" width="11.5703125" bestFit="1" customWidth="1"/>
    <col min="18" max="18" width="12" bestFit="1" customWidth="1"/>
    <col min="19" max="19" width="8.28515625" bestFit="1" customWidth="1"/>
    <col min="20" max="20" width="10.42578125" bestFit="1" customWidth="1"/>
    <col min="21" max="21" width="10.7109375" bestFit="1" customWidth="1"/>
    <col min="22" max="22" width="13.28515625" bestFit="1" customWidth="1"/>
    <col min="23" max="23" width="10.42578125" bestFit="1" customWidth="1"/>
    <col min="24" max="24" width="8.5703125" bestFit="1" customWidth="1"/>
    <col min="25" max="26" width="8.85546875" bestFit="1" customWidth="1"/>
    <col min="27" max="27" width="8.42578125" bestFit="1" customWidth="1"/>
    <col min="28" max="28" width="10.140625" bestFit="1" customWidth="1"/>
    <col min="29" max="29" width="6.7109375" bestFit="1" customWidth="1"/>
    <col min="30" max="30" width="12.28515625" bestFit="1" customWidth="1"/>
    <col min="31" max="31" width="11" bestFit="1" customWidth="1"/>
    <col min="32" max="32" width="12.42578125" bestFit="1" customWidth="1"/>
    <col min="33" max="33" width="15.7109375" bestFit="1" customWidth="1"/>
    <col min="34" max="34" width="13.140625" bestFit="1" customWidth="1"/>
    <col min="35" max="35" width="5.7109375" bestFit="1" customWidth="1"/>
    <col min="36" max="36" width="10" bestFit="1" customWidth="1"/>
    <col min="37" max="37" width="10.7109375" bestFit="1" customWidth="1"/>
    <col min="38" max="38" width="19.42578125" bestFit="1" customWidth="1"/>
    <col min="39" max="39" width="24.7109375" bestFit="1" customWidth="1"/>
    <col min="40" max="40" width="19.42578125" bestFit="1" customWidth="1"/>
    <col min="41" max="41" width="24.7109375" bestFit="1" customWidth="1"/>
    <col min="42" max="42" width="19.42578125" bestFit="1" customWidth="1"/>
    <col min="43" max="43" width="24.7109375" bestFit="1" customWidth="1"/>
    <col min="44" max="44" width="19.42578125" bestFit="1" customWidth="1"/>
    <col min="45" max="45" width="24.7109375" bestFit="1" customWidth="1"/>
    <col min="46" max="46" width="19.42578125" bestFit="1" customWidth="1"/>
    <col min="47" max="47" width="24.7109375" bestFit="1" customWidth="1"/>
    <col min="48" max="48" width="19.42578125" bestFit="1" customWidth="1"/>
    <col min="49" max="49" width="24.7109375" bestFit="1" customWidth="1"/>
    <col min="50" max="50" width="19.42578125" bestFit="1" customWidth="1"/>
    <col min="51" max="51" width="24.7109375" bestFit="1" customWidth="1"/>
    <col min="52" max="52" width="19.42578125" bestFit="1" customWidth="1"/>
    <col min="53" max="53" width="24.7109375" bestFit="1" customWidth="1"/>
    <col min="54" max="54" width="19.42578125" bestFit="1" customWidth="1"/>
    <col min="55" max="55" width="24.7109375" bestFit="1" customWidth="1"/>
    <col min="56" max="56" width="19.42578125" bestFit="1" customWidth="1"/>
    <col min="57" max="57" width="24.7109375" bestFit="1" customWidth="1"/>
    <col min="58" max="58" width="19.42578125" bestFit="1" customWidth="1"/>
    <col min="59" max="59" width="24.7109375" bestFit="1" customWidth="1"/>
    <col min="60" max="60" width="19.42578125" bestFit="1" customWidth="1"/>
    <col min="61" max="61" width="24.7109375" bestFit="1" customWidth="1"/>
    <col min="62" max="62" width="19.42578125" bestFit="1" customWidth="1"/>
    <col min="63" max="63" width="24.7109375" bestFit="1" customWidth="1"/>
    <col min="64" max="64" width="19.42578125" bestFit="1" customWidth="1"/>
    <col min="65" max="65" width="24.7109375" bestFit="1" customWidth="1"/>
    <col min="66" max="66" width="19.42578125" bestFit="1" customWidth="1"/>
    <col min="67" max="67" width="24.7109375" bestFit="1" customWidth="1"/>
    <col min="68" max="68" width="19.42578125" bestFit="1" customWidth="1"/>
    <col min="69" max="69" width="24.7109375" bestFit="1" customWidth="1"/>
    <col min="70" max="70" width="25.5703125" bestFit="1" customWidth="1"/>
    <col min="71" max="71" width="30.85546875" bestFit="1" customWidth="1"/>
  </cols>
  <sheetData>
    <row r="1" spans="1:36" x14ac:dyDescent="0.25">
      <c r="A1" s="85" t="s">
        <v>41</v>
      </c>
    </row>
    <row r="2" spans="1:36" x14ac:dyDescent="0.25">
      <c r="A2" s="86" t="s">
        <v>600</v>
      </c>
      <c r="B2" s="88">
        <v>2026</v>
      </c>
    </row>
    <row r="4" spans="1:36" x14ac:dyDescent="0.25">
      <c r="A4" s="86" t="s">
        <v>41</v>
      </c>
      <c r="B4" s="86" t="s">
        <v>131</v>
      </c>
    </row>
    <row r="5" spans="1:36" x14ac:dyDescent="0.25">
      <c r="A5" s="86" t="s">
        <v>129</v>
      </c>
      <c r="B5" t="s">
        <v>4</v>
      </c>
      <c r="C5" t="s">
        <v>26</v>
      </c>
      <c r="D5" t="s">
        <v>7</v>
      </c>
      <c r="E5" t="s">
        <v>1</v>
      </c>
      <c r="F5" t="s">
        <v>12</v>
      </c>
      <c r="G5" t="s">
        <v>16</v>
      </c>
      <c r="H5" t="s">
        <v>29</v>
      </c>
      <c r="I5" t="s">
        <v>31</v>
      </c>
      <c r="J5" t="s">
        <v>27</v>
      </c>
      <c r="K5" t="s">
        <v>14</v>
      </c>
      <c r="L5" t="s">
        <v>28</v>
      </c>
      <c r="M5" t="s">
        <v>23</v>
      </c>
      <c r="N5" t="s">
        <v>15</v>
      </c>
      <c r="O5" t="s">
        <v>5</v>
      </c>
      <c r="P5" t="s">
        <v>17</v>
      </c>
      <c r="Q5" t="s">
        <v>13</v>
      </c>
      <c r="R5" t="s">
        <v>10</v>
      </c>
      <c r="S5" t="s">
        <v>9</v>
      </c>
      <c r="T5" t="s">
        <v>32</v>
      </c>
      <c r="U5" t="s">
        <v>11</v>
      </c>
      <c r="V5" t="s">
        <v>18</v>
      </c>
      <c r="W5" t="s">
        <v>25</v>
      </c>
      <c r="X5" t="s">
        <v>2</v>
      </c>
      <c r="Y5" t="s">
        <v>8</v>
      </c>
      <c r="Z5" t="s">
        <v>19</v>
      </c>
      <c r="AA5" t="s">
        <v>3</v>
      </c>
      <c r="AB5" t="s">
        <v>20</v>
      </c>
      <c r="AC5" t="s">
        <v>30</v>
      </c>
      <c r="AD5" t="s">
        <v>0</v>
      </c>
      <c r="AE5" t="s">
        <v>21</v>
      </c>
      <c r="AF5" t="s">
        <v>6</v>
      </c>
      <c r="AG5" t="s">
        <v>22</v>
      </c>
      <c r="AH5" t="s">
        <v>24</v>
      </c>
      <c r="AI5" t="s">
        <v>609</v>
      </c>
      <c r="AJ5" t="s">
        <v>130</v>
      </c>
    </row>
    <row r="6" spans="1:36" x14ac:dyDescent="0.25">
      <c r="A6" s="88" t="s">
        <v>306</v>
      </c>
      <c r="B6" s="89">
        <v>69.850000000000009</v>
      </c>
      <c r="C6" s="89">
        <v>72.710000000000008</v>
      </c>
      <c r="D6" s="89">
        <v>71.06</v>
      </c>
      <c r="E6" s="89">
        <v>64.569999999999993</v>
      </c>
      <c r="F6" s="89">
        <v>76.010000000000005</v>
      </c>
      <c r="G6" s="89">
        <v>72.819999999999993</v>
      </c>
      <c r="H6" s="89">
        <v>74.470000000000013</v>
      </c>
      <c r="I6" s="89">
        <v>74.580000000000013</v>
      </c>
      <c r="J6" s="89">
        <v>72.490000000000009</v>
      </c>
      <c r="K6" s="89">
        <v>73.7</v>
      </c>
      <c r="L6" s="89">
        <v>73.37</v>
      </c>
      <c r="M6" s="89">
        <v>62.81</v>
      </c>
      <c r="N6" s="89">
        <v>73.37</v>
      </c>
      <c r="O6" s="89">
        <v>64.570000000000007</v>
      </c>
      <c r="P6" s="89">
        <v>74.580000000000013</v>
      </c>
      <c r="Q6" s="89">
        <v>66.88</v>
      </c>
      <c r="R6" s="89">
        <v>70.070000000000007</v>
      </c>
      <c r="S6" s="89">
        <v>71.830000000000013</v>
      </c>
      <c r="T6" s="89">
        <v>76.45</v>
      </c>
      <c r="U6" s="89">
        <v>71.17</v>
      </c>
      <c r="V6" s="89">
        <v>73.15000000000002</v>
      </c>
      <c r="W6" s="89">
        <v>67.760000000000005</v>
      </c>
      <c r="X6" s="89">
        <v>68.420000000000016</v>
      </c>
      <c r="Y6" s="89">
        <v>68.53</v>
      </c>
      <c r="Z6" s="89">
        <v>74.690000000000012</v>
      </c>
      <c r="AA6" s="89">
        <v>62.370000000000005</v>
      </c>
      <c r="AB6" s="89">
        <v>62.81</v>
      </c>
      <c r="AC6" s="89">
        <v>75.680000000000007</v>
      </c>
      <c r="AD6" s="89">
        <v>65.45</v>
      </c>
      <c r="AE6" s="89">
        <v>69.52000000000001</v>
      </c>
      <c r="AF6" s="89">
        <v>64.349999999999994</v>
      </c>
      <c r="AG6" s="89">
        <v>66.990000000000009</v>
      </c>
      <c r="AH6" s="89">
        <v>69.08</v>
      </c>
      <c r="AI6" s="89">
        <v>75.02000000000001</v>
      </c>
      <c r="AJ6" s="89">
        <v>2391.1799999999998</v>
      </c>
    </row>
    <row r="7" spans="1:36" x14ac:dyDescent="0.25">
      <c r="A7" s="88" t="s">
        <v>344</v>
      </c>
      <c r="B7" s="89">
        <v>142.67000000000002</v>
      </c>
      <c r="C7" s="89">
        <v>144.76000000000002</v>
      </c>
      <c r="D7" s="89">
        <v>144.20999999999998</v>
      </c>
      <c r="E7" s="89">
        <v>131.88999999999999</v>
      </c>
      <c r="F7" s="89">
        <v>148.61000000000001</v>
      </c>
      <c r="G7" s="89">
        <v>151.80000000000001</v>
      </c>
      <c r="H7" s="89">
        <v>142.23000000000002</v>
      </c>
      <c r="I7" s="89">
        <v>142.44999999999999</v>
      </c>
      <c r="J7" s="89">
        <v>144.21</v>
      </c>
      <c r="K7" s="89">
        <v>149.38000000000002</v>
      </c>
      <c r="L7" s="89">
        <v>143.98999999999998</v>
      </c>
      <c r="M7" s="89">
        <v>128.04000000000002</v>
      </c>
      <c r="N7" s="89">
        <v>152.57</v>
      </c>
      <c r="O7" s="89">
        <v>135.63</v>
      </c>
      <c r="P7" s="89">
        <v>147.62</v>
      </c>
      <c r="Q7" s="89">
        <v>144.43</v>
      </c>
      <c r="R7" s="89">
        <v>146.52000000000001</v>
      </c>
      <c r="S7" s="89">
        <v>148.94</v>
      </c>
      <c r="T7" s="89">
        <v>142.78</v>
      </c>
      <c r="U7" s="89">
        <v>150.37</v>
      </c>
      <c r="V7" s="89">
        <v>152.79000000000002</v>
      </c>
      <c r="W7" s="89">
        <v>135.63000000000002</v>
      </c>
      <c r="X7" s="89">
        <v>141.57</v>
      </c>
      <c r="Y7" s="89">
        <v>141.46</v>
      </c>
      <c r="Z7" s="89">
        <v>148.94</v>
      </c>
      <c r="AA7" s="89">
        <v>130.13</v>
      </c>
      <c r="AB7" s="89">
        <v>124.52000000000001</v>
      </c>
      <c r="AC7" s="89">
        <v>145.42000000000002</v>
      </c>
      <c r="AD7" s="89">
        <v>134.42000000000002</v>
      </c>
      <c r="AE7" s="89">
        <v>132.11000000000001</v>
      </c>
      <c r="AF7" s="89">
        <v>131.23000000000002</v>
      </c>
      <c r="AG7" s="89">
        <v>132.11000000000001</v>
      </c>
      <c r="AH7" s="89">
        <v>137.06000000000003</v>
      </c>
      <c r="AI7" s="89">
        <v>144.54000000000002</v>
      </c>
      <c r="AJ7" s="89">
        <v>4815.03</v>
      </c>
    </row>
    <row r="8" spans="1:36" x14ac:dyDescent="0.25">
      <c r="A8" s="88" t="s">
        <v>381</v>
      </c>
      <c r="B8" s="89">
        <v>97.240000000000009</v>
      </c>
      <c r="C8" s="89">
        <v>87.450000000000017</v>
      </c>
      <c r="D8" s="89">
        <v>88.330000000000013</v>
      </c>
      <c r="E8" s="89">
        <v>94.38000000000001</v>
      </c>
      <c r="F8" s="89">
        <v>91.740000000000009</v>
      </c>
      <c r="G8" s="89">
        <v>98.34</v>
      </c>
      <c r="H8" s="89">
        <v>80.740000000000009</v>
      </c>
      <c r="I8" s="89">
        <v>82.28</v>
      </c>
      <c r="J8" s="89">
        <v>84.48</v>
      </c>
      <c r="K8" s="89">
        <v>94.49</v>
      </c>
      <c r="L8" s="89">
        <v>86.460000000000008</v>
      </c>
      <c r="M8" s="89">
        <v>82.06</v>
      </c>
      <c r="N8" s="89">
        <v>97.02000000000001</v>
      </c>
      <c r="O8" s="89">
        <v>110.99000000000001</v>
      </c>
      <c r="P8" s="89">
        <v>91.740000000000009</v>
      </c>
      <c r="Q8" s="89">
        <v>103.62</v>
      </c>
      <c r="R8" s="89">
        <v>99.55</v>
      </c>
      <c r="S8" s="89">
        <v>93.500000000000014</v>
      </c>
      <c r="T8" s="89">
        <v>79.75</v>
      </c>
      <c r="U8" s="89">
        <v>96.25</v>
      </c>
      <c r="V8" s="89">
        <v>100.43</v>
      </c>
      <c r="W8" s="89">
        <v>83.27000000000001</v>
      </c>
      <c r="X8" s="89">
        <v>89.320000000000007</v>
      </c>
      <c r="Y8" s="89">
        <v>106.15</v>
      </c>
      <c r="Z8" s="89">
        <v>92.4</v>
      </c>
      <c r="AA8" s="89">
        <v>104.72000000000001</v>
      </c>
      <c r="AB8" s="89">
        <v>86.240000000000009</v>
      </c>
      <c r="AC8" s="89">
        <v>84.81</v>
      </c>
      <c r="AD8" s="89">
        <v>86.9</v>
      </c>
      <c r="AE8" s="89">
        <v>75.13</v>
      </c>
      <c r="AF8" s="89">
        <v>87.890000000000015</v>
      </c>
      <c r="AG8" s="89">
        <v>79.860000000000014</v>
      </c>
      <c r="AH8" s="89">
        <v>78.430000000000007</v>
      </c>
      <c r="AI8" s="89">
        <v>84.589999999999989</v>
      </c>
      <c r="AJ8" s="89">
        <v>3080.5500000000006</v>
      </c>
    </row>
    <row r="9" spans="1:36" x14ac:dyDescent="0.25">
      <c r="A9" s="88" t="s">
        <v>382</v>
      </c>
      <c r="B9" s="89">
        <v>127.27000000000004</v>
      </c>
      <c r="C9" s="89">
        <v>119.67999999999999</v>
      </c>
      <c r="D9" s="89">
        <v>119.46000000000001</v>
      </c>
      <c r="E9" s="89">
        <v>127.27000000000001</v>
      </c>
      <c r="F9" s="89">
        <v>125.84000000000003</v>
      </c>
      <c r="G9" s="89">
        <v>141.02000000000001</v>
      </c>
      <c r="H9" s="89">
        <v>114.29000000000002</v>
      </c>
      <c r="I9" s="89">
        <v>117.92000000000002</v>
      </c>
      <c r="J9" s="89">
        <v>115.94000000000003</v>
      </c>
      <c r="K9" s="89">
        <v>135.30000000000001</v>
      </c>
      <c r="L9" s="89">
        <v>122.43</v>
      </c>
      <c r="M9" s="89">
        <v>104.72000000000003</v>
      </c>
      <c r="N9" s="89">
        <v>141.13</v>
      </c>
      <c r="O9" s="89">
        <v>136.18</v>
      </c>
      <c r="P9" s="89">
        <v>132.99</v>
      </c>
      <c r="Q9" s="89">
        <v>139.59</v>
      </c>
      <c r="R9" s="89">
        <v>135.08000000000001</v>
      </c>
      <c r="S9" s="89">
        <v>128.15000000000003</v>
      </c>
      <c r="T9" s="89">
        <v>111.65</v>
      </c>
      <c r="U9" s="89">
        <v>133.32</v>
      </c>
      <c r="V9" s="89">
        <v>144.65</v>
      </c>
      <c r="W9" s="89">
        <v>112.09</v>
      </c>
      <c r="X9" s="89">
        <v>118.58000000000001</v>
      </c>
      <c r="Y9" s="89">
        <v>133.54000000000002</v>
      </c>
      <c r="Z9" s="89">
        <v>136.73000000000002</v>
      </c>
      <c r="AA9" s="89">
        <v>132.44</v>
      </c>
      <c r="AB9" s="89">
        <v>98.78</v>
      </c>
      <c r="AC9" s="89">
        <v>122.21000000000001</v>
      </c>
      <c r="AD9" s="89">
        <v>117.15</v>
      </c>
      <c r="AE9" s="89">
        <v>98.449999999999989</v>
      </c>
      <c r="AF9" s="89">
        <v>120.56</v>
      </c>
      <c r="AG9" s="89">
        <v>100.32000000000001</v>
      </c>
      <c r="AH9" s="89">
        <v>107.03</v>
      </c>
      <c r="AI9" s="89">
        <v>119.90000000000002</v>
      </c>
      <c r="AJ9" s="89">
        <v>4191.6600000000017</v>
      </c>
    </row>
    <row r="10" spans="1:36" x14ac:dyDescent="0.25">
      <c r="A10" s="88" t="s">
        <v>383</v>
      </c>
      <c r="B10" s="89">
        <v>112.2</v>
      </c>
      <c r="C10" s="89">
        <v>103.95</v>
      </c>
      <c r="D10" s="89">
        <v>105.16</v>
      </c>
      <c r="E10" s="89">
        <v>112.2</v>
      </c>
      <c r="F10" s="89">
        <v>109.89000000000001</v>
      </c>
      <c r="G10" s="89">
        <v>119.02</v>
      </c>
      <c r="H10" s="89">
        <v>101.75000000000001</v>
      </c>
      <c r="I10" s="89">
        <v>102.63</v>
      </c>
      <c r="J10" s="89">
        <v>102.63</v>
      </c>
      <c r="K10" s="89">
        <v>114.95</v>
      </c>
      <c r="L10" s="89">
        <v>104.39000000000001</v>
      </c>
      <c r="M10" s="89">
        <v>97.90000000000002</v>
      </c>
      <c r="N10" s="89">
        <v>119.46</v>
      </c>
      <c r="O10" s="89">
        <v>117.37</v>
      </c>
      <c r="P10" s="89">
        <v>111.54</v>
      </c>
      <c r="Q10" s="89">
        <v>118.69</v>
      </c>
      <c r="R10" s="89">
        <v>116.93</v>
      </c>
      <c r="S10" s="89">
        <v>111.65</v>
      </c>
      <c r="T10" s="89">
        <v>102.08000000000001</v>
      </c>
      <c r="U10" s="89">
        <v>115.83000000000001</v>
      </c>
      <c r="V10" s="89">
        <v>120.12</v>
      </c>
      <c r="W10" s="89">
        <v>100.43</v>
      </c>
      <c r="X10" s="89">
        <v>105.49000000000001</v>
      </c>
      <c r="Y10" s="89">
        <v>115.61</v>
      </c>
      <c r="Z10" s="89">
        <v>115.17</v>
      </c>
      <c r="AA10" s="89">
        <v>115.06</v>
      </c>
      <c r="AB10" s="89">
        <v>96.580000000000013</v>
      </c>
      <c r="AC10" s="89">
        <v>104.5</v>
      </c>
      <c r="AD10" s="89">
        <v>102.63000000000001</v>
      </c>
      <c r="AE10" s="89">
        <v>96.030000000000015</v>
      </c>
      <c r="AF10" s="89">
        <v>108.02000000000001</v>
      </c>
      <c r="AG10" s="89">
        <v>97.13000000000001</v>
      </c>
      <c r="AH10" s="89">
        <v>99.550000000000011</v>
      </c>
      <c r="AI10" s="89">
        <v>103.84</v>
      </c>
      <c r="AJ10" s="89">
        <v>3680.380000000001</v>
      </c>
    </row>
    <row r="11" spans="1:36" x14ac:dyDescent="0.25">
      <c r="A11" s="88" t="s">
        <v>130</v>
      </c>
      <c r="B11" s="89">
        <v>549.23000000000013</v>
      </c>
      <c r="C11" s="89">
        <v>528.55000000000007</v>
      </c>
      <c r="D11" s="89">
        <v>528.22</v>
      </c>
      <c r="E11" s="89">
        <v>530.31000000000006</v>
      </c>
      <c r="F11" s="89">
        <v>552.09</v>
      </c>
      <c r="G11" s="89">
        <v>583</v>
      </c>
      <c r="H11" s="89">
        <v>513.48000000000013</v>
      </c>
      <c r="I11" s="89">
        <v>519.86</v>
      </c>
      <c r="J11" s="89">
        <v>519.75</v>
      </c>
      <c r="K11" s="89">
        <v>567.82000000000005</v>
      </c>
      <c r="L11" s="89">
        <v>530.64</v>
      </c>
      <c r="M11" s="89">
        <v>475.53000000000009</v>
      </c>
      <c r="N11" s="89">
        <v>583.55000000000007</v>
      </c>
      <c r="O11" s="89">
        <v>564.74</v>
      </c>
      <c r="P11" s="89">
        <v>558.47</v>
      </c>
      <c r="Q11" s="89">
        <v>573.21</v>
      </c>
      <c r="R11" s="89">
        <v>568.15000000000009</v>
      </c>
      <c r="S11" s="89">
        <v>554.07000000000005</v>
      </c>
      <c r="T11" s="89">
        <v>512.71</v>
      </c>
      <c r="U11" s="89">
        <v>566.94000000000005</v>
      </c>
      <c r="V11" s="89">
        <v>591.1400000000001</v>
      </c>
      <c r="W11" s="89">
        <v>499.18000000000012</v>
      </c>
      <c r="X11" s="89">
        <v>523.38</v>
      </c>
      <c r="Y11" s="89">
        <v>565.29</v>
      </c>
      <c r="Z11" s="89">
        <v>567.92999999999995</v>
      </c>
      <c r="AA11" s="89">
        <v>544.72</v>
      </c>
      <c r="AB11" s="89">
        <v>468.93000000000006</v>
      </c>
      <c r="AC11" s="89">
        <v>532.62</v>
      </c>
      <c r="AD11" s="89">
        <v>506.54999999999995</v>
      </c>
      <c r="AE11" s="89">
        <v>471.24</v>
      </c>
      <c r="AF11" s="89">
        <v>512.05000000000007</v>
      </c>
      <c r="AG11" s="89">
        <v>476.41</v>
      </c>
      <c r="AH11" s="89">
        <v>491.15000000000003</v>
      </c>
      <c r="AI11" s="89">
        <v>527.8900000000001</v>
      </c>
      <c r="AJ11" s="89">
        <v>18158.800000000003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37EE9-79E6-426F-904A-A11AB33B0F43}">
  <sheetPr codeName="Blad16"/>
  <dimension ref="A1:AJ7"/>
  <sheetViews>
    <sheetView workbookViewId="0">
      <selection activeCell="B2" sqref="B2"/>
    </sheetView>
  </sheetViews>
  <sheetFormatPr defaultRowHeight="15" x14ac:dyDescent="0.25"/>
  <cols>
    <col min="1" max="1" width="20.5703125" bestFit="1" customWidth="1"/>
    <col min="2" max="2" width="14.28515625" bestFit="1" customWidth="1"/>
    <col min="3" max="3" width="8" bestFit="1" customWidth="1"/>
    <col min="4" max="4" width="6.85546875" bestFit="1" customWidth="1"/>
    <col min="5" max="5" width="8.28515625" bestFit="1" customWidth="1"/>
    <col min="6" max="6" width="7.42578125" bestFit="1" customWidth="1"/>
    <col min="7" max="7" width="6" bestFit="1" customWidth="1"/>
    <col min="8" max="8" width="10.42578125" bestFit="1" customWidth="1"/>
    <col min="9" max="9" width="5.5703125" bestFit="1" customWidth="1"/>
    <col min="10" max="10" width="10.85546875" bestFit="1" customWidth="1"/>
    <col min="11" max="11" width="6.28515625" bestFit="1" customWidth="1"/>
    <col min="12" max="12" width="10.28515625" bestFit="1" customWidth="1"/>
    <col min="13" max="13" width="16.5703125" bestFit="1" customWidth="1"/>
    <col min="14" max="14" width="11.140625" bestFit="1" customWidth="1"/>
    <col min="15" max="15" width="19.28515625" bestFit="1" customWidth="1"/>
    <col min="16" max="16" width="7.140625" bestFit="1" customWidth="1"/>
    <col min="17" max="17" width="11.5703125" bestFit="1" customWidth="1"/>
    <col min="18" max="18" width="12" bestFit="1" customWidth="1"/>
    <col min="19" max="19" width="8.28515625" bestFit="1" customWidth="1"/>
    <col min="20" max="20" width="10.42578125" bestFit="1" customWidth="1"/>
    <col min="21" max="21" width="10.7109375" bestFit="1" customWidth="1"/>
    <col min="22" max="22" width="13.28515625" bestFit="1" customWidth="1"/>
    <col min="23" max="23" width="10.42578125" bestFit="1" customWidth="1"/>
    <col min="24" max="24" width="8.5703125" bestFit="1" customWidth="1"/>
    <col min="25" max="26" width="8.85546875" bestFit="1" customWidth="1"/>
    <col min="27" max="27" width="8.42578125" bestFit="1" customWidth="1"/>
    <col min="28" max="28" width="10.140625" bestFit="1" customWidth="1"/>
    <col min="29" max="29" width="6.7109375" bestFit="1" customWidth="1"/>
    <col min="30" max="30" width="12.28515625" bestFit="1" customWidth="1"/>
    <col min="31" max="31" width="11" bestFit="1" customWidth="1"/>
    <col min="32" max="32" width="12.42578125" bestFit="1" customWidth="1"/>
    <col min="33" max="33" width="15.7109375" bestFit="1" customWidth="1"/>
    <col min="34" max="34" width="13.140625" bestFit="1" customWidth="1"/>
    <col min="35" max="35" width="5.7109375" bestFit="1" customWidth="1"/>
    <col min="36" max="36" width="10" bestFit="1" customWidth="1"/>
    <col min="37" max="37" width="10.7109375" bestFit="1" customWidth="1"/>
    <col min="38" max="38" width="19.42578125" bestFit="1" customWidth="1"/>
    <col min="39" max="39" width="24.7109375" bestFit="1" customWidth="1"/>
    <col min="40" max="40" width="19.42578125" bestFit="1" customWidth="1"/>
    <col min="41" max="41" width="24.7109375" bestFit="1" customWidth="1"/>
    <col min="42" max="42" width="19.42578125" bestFit="1" customWidth="1"/>
    <col min="43" max="43" width="24.7109375" bestFit="1" customWidth="1"/>
    <col min="44" max="44" width="19.42578125" bestFit="1" customWidth="1"/>
    <col min="45" max="45" width="24.7109375" bestFit="1" customWidth="1"/>
    <col min="46" max="46" width="19.42578125" bestFit="1" customWidth="1"/>
    <col min="47" max="47" width="24.7109375" bestFit="1" customWidth="1"/>
    <col min="48" max="48" width="19.42578125" bestFit="1" customWidth="1"/>
    <col min="49" max="49" width="24.7109375" bestFit="1" customWidth="1"/>
    <col min="50" max="50" width="19.42578125" bestFit="1" customWidth="1"/>
    <col min="51" max="51" width="24.7109375" bestFit="1" customWidth="1"/>
    <col min="52" max="52" width="19.42578125" bestFit="1" customWidth="1"/>
    <col min="53" max="53" width="24.7109375" bestFit="1" customWidth="1"/>
    <col min="54" max="54" width="19.42578125" bestFit="1" customWidth="1"/>
    <col min="55" max="55" width="24.7109375" bestFit="1" customWidth="1"/>
    <col min="56" max="56" width="19.42578125" bestFit="1" customWidth="1"/>
    <col min="57" max="57" width="24.7109375" bestFit="1" customWidth="1"/>
    <col min="58" max="58" width="19.42578125" bestFit="1" customWidth="1"/>
    <col min="59" max="59" width="24.7109375" bestFit="1" customWidth="1"/>
    <col min="60" max="60" width="19.42578125" bestFit="1" customWidth="1"/>
    <col min="61" max="61" width="24.7109375" bestFit="1" customWidth="1"/>
    <col min="62" max="62" width="19.42578125" bestFit="1" customWidth="1"/>
    <col min="63" max="63" width="24.7109375" bestFit="1" customWidth="1"/>
    <col min="64" max="64" width="19.42578125" bestFit="1" customWidth="1"/>
    <col min="65" max="65" width="24.7109375" bestFit="1" customWidth="1"/>
    <col min="66" max="66" width="19.42578125" bestFit="1" customWidth="1"/>
    <col min="67" max="67" width="24.7109375" bestFit="1" customWidth="1"/>
    <col min="68" max="68" width="19.42578125" bestFit="1" customWidth="1"/>
    <col min="69" max="69" width="24.7109375" bestFit="1" customWidth="1"/>
    <col min="70" max="70" width="25.5703125" bestFit="1" customWidth="1"/>
    <col min="71" max="71" width="30.85546875" bestFit="1" customWidth="1"/>
  </cols>
  <sheetData>
    <row r="1" spans="1:36" x14ac:dyDescent="0.25">
      <c r="A1" s="85" t="s">
        <v>41</v>
      </c>
    </row>
    <row r="2" spans="1:36" x14ac:dyDescent="0.25">
      <c r="A2" s="86" t="s">
        <v>600</v>
      </c>
      <c r="B2" s="88">
        <v>2026</v>
      </c>
    </row>
    <row r="4" spans="1:36" x14ac:dyDescent="0.25">
      <c r="A4" s="86" t="s">
        <v>41</v>
      </c>
      <c r="B4" s="86" t="s">
        <v>131</v>
      </c>
    </row>
    <row r="5" spans="1:36" x14ac:dyDescent="0.25">
      <c r="A5" s="86" t="s">
        <v>129</v>
      </c>
      <c r="B5" t="s">
        <v>4</v>
      </c>
      <c r="C5" t="s">
        <v>26</v>
      </c>
      <c r="D5" t="s">
        <v>7</v>
      </c>
      <c r="E5" t="s">
        <v>1</v>
      </c>
      <c r="F5" t="s">
        <v>12</v>
      </c>
      <c r="G5" t="s">
        <v>16</v>
      </c>
      <c r="H5" t="s">
        <v>29</v>
      </c>
      <c r="I5" t="s">
        <v>31</v>
      </c>
      <c r="J5" t="s">
        <v>27</v>
      </c>
      <c r="K5" t="s">
        <v>14</v>
      </c>
      <c r="L5" t="s">
        <v>28</v>
      </c>
      <c r="M5" t="s">
        <v>23</v>
      </c>
      <c r="N5" t="s">
        <v>15</v>
      </c>
      <c r="O5" t="s">
        <v>5</v>
      </c>
      <c r="P5" t="s">
        <v>17</v>
      </c>
      <c r="Q5" t="s">
        <v>13</v>
      </c>
      <c r="R5" t="s">
        <v>10</v>
      </c>
      <c r="S5" t="s">
        <v>9</v>
      </c>
      <c r="T5" t="s">
        <v>32</v>
      </c>
      <c r="U5" t="s">
        <v>11</v>
      </c>
      <c r="V5" t="s">
        <v>18</v>
      </c>
      <c r="W5" t="s">
        <v>25</v>
      </c>
      <c r="X5" t="s">
        <v>2</v>
      </c>
      <c r="Y5" t="s">
        <v>8</v>
      </c>
      <c r="Z5" t="s">
        <v>19</v>
      </c>
      <c r="AA5" t="s">
        <v>3</v>
      </c>
      <c r="AB5" t="s">
        <v>20</v>
      </c>
      <c r="AC5" t="s">
        <v>30</v>
      </c>
      <c r="AD5" t="s">
        <v>0</v>
      </c>
      <c r="AE5" t="s">
        <v>21</v>
      </c>
      <c r="AF5" t="s">
        <v>6</v>
      </c>
      <c r="AG5" t="s">
        <v>22</v>
      </c>
      <c r="AH5" t="s">
        <v>24</v>
      </c>
      <c r="AI5" t="s">
        <v>609</v>
      </c>
      <c r="AJ5" t="s">
        <v>130</v>
      </c>
    </row>
    <row r="6" spans="1:36" x14ac:dyDescent="0.25">
      <c r="A6" s="88">
        <v>1</v>
      </c>
      <c r="B6" s="89">
        <v>549.23000000000013</v>
      </c>
      <c r="C6" s="89">
        <v>528.54999999999995</v>
      </c>
      <c r="D6" s="89">
        <v>528.22</v>
      </c>
      <c r="E6" s="89">
        <v>530.31000000000006</v>
      </c>
      <c r="F6" s="89">
        <v>552.09</v>
      </c>
      <c r="G6" s="89">
        <v>583.00000000000011</v>
      </c>
      <c r="H6" s="89">
        <v>513.48</v>
      </c>
      <c r="I6" s="89">
        <v>519.8599999999999</v>
      </c>
      <c r="J6" s="89">
        <v>519.75</v>
      </c>
      <c r="K6" s="89">
        <v>567.82000000000005</v>
      </c>
      <c r="L6" s="89">
        <v>530.6400000000001</v>
      </c>
      <c r="M6" s="89">
        <v>475.53000000000014</v>
      </c>
      <c r="N6" s="89">
        <v>583.55000000000007</v>
      </c>
      <c r="O6" s="89">
        <v>564.74</v>
      </c>
      <c r="P6" s="89">
        <v>558.47</v>
      </c>
      <c r="Q6" s="89">
        <v>573.21</v>
      </c>
      <c r="R6" s="89">
        <v>568.15</v>
      </c>
      <c r="S6" s="89">
        <v>554.07000000000005</v>
      </c>
      <c r="T6" s="89">
        <v>512.70999999999992</v>
      </c>
      <c r="U6" s="89">
        <v>566.94000000000005</v>
      </c>
      <c r="V6" s="89">
        <v>591.14000000000021</v>
      </c>
      <c r="W6" s="89">
        <v>499.17999999999989</v>
      </c>
      <c r="X6" s="89">
        <v>523.38000000000022</v>
      </c>
      <c r="Y6" s="89">
        <v>565.29</v>
      </c>
      <c r="Z6" s="89">
        <v>567.93000000000006</v>
      </c>
      <c r="AA6" s="89">
        <v>544.71999999999991</v>
      </c>
      <c r="AB6" s="89">
        <v>468.93000000000006</v>
      </c>
      <c r="AC6" s="89">
        <v>532.61999999999989</v>
      </c>
      <c r="AD6" s="89">
        <v>506.55000000000007</v>
      </c>
      <c r="AE6" s="89">
        <v>471.23999999999995</v>
      </c>
      <c r="AF6" s="89">
        <v>512.05000000000007</v>
      </c>
      <c r="AG6" s="89">
        <v>476.41000000000008</v>
      </c>
      <c r="AH6" s="89">
        <v>491.15</v>
      </c>
      <c r="AI6" s="89">
        <v>527.89</v>
      </c>
      <c r="AJ6" s="89">
        <v>18158.800000000003</v>
      </c>
    </row>
    <row r="7" spans="1:36" x14ac:dyDescent="0.25">
      <c r="A7" s="88" t="s">
        <v>130</v>
      </c>
      <c r="B7" s="89">
        <v>549.23000000000013</v>
      </c>
      <c r="C7" s="89">
        <v>528.54999999999995</v>
      </c>
      <c r="D7" s="89">
        <v>528.22</v>
      </c>
      <c r="E7" s="89">
        <v>530.31000000000006</v>
      </c>
      <c r="F7" s="89">
        <v>552.09</v>
      </c>
      <c r="G7" s="89">
        <v>583.00000000000011</v>
      </c>
      <c r="H7" s="89">
        <v>513.48</v>
      </c>
      <c r="I7" s="89">
        <v>519.8599999999999</v>
      </c>
      <c r="J7" s="89">
        <v>519.75</v>
      </c>
      <c r="K7" s="89">
        <v>567.82000000000005</v>
      </c>
      <c r="L7" s="89">
        <v>530.6400000000001</v>
      </c>
      <c r="M7" s="89">
        <v>475.53000000000014</v>
      </c>
      <c r="N7" s="89">
        <v>583.55000000000007</v>
      </c>
      <c r="O7" s="89">
        <v>564.74</v>
      </c>
      <c r="P7" s="89">
        <v>558.47</v>
      </c>
      <c r="Q7" s="89">
        <v>573.21</v>
      </c>
      <c r="R7" s="89">
        <v>568.15</v>
      </c>
      <c r="S7" s="89">
        <v>554.07000000000005</v>
      </c>
      <c r="T7" s="89">
        <v>512.70999999999992</v>
      </c>
      <c r="U7" s="89">
        <v>566.94000000000005</v>
      </c>
      <c r="V7" s="89">
        <v>591.14000000000021</v>
      </c>
      <c r="W7" s="89">
        <v>499.17999999999989</v>
      </c>
      <c r="X7" s="89">
        <v>523.38000000000022</v>
      </c>
      <c r="Y7" s="89">
        <v>565.29</v>
      </c>
      <c r="Z7" s="89">
        <v>567.93000000000006</v>
      </c>
      <c r="AA7" s="89">
        <v>544.71999999999991</v>
      </c>
      <c r="AB7" s="89">
        <v>468.93000000000006</v>
      </c>
      <c r="AC7" s="89">
        <v>532.61999999999989</v>
      </c>
      <c r="AD7" s="89">
        <v>506.55000000000007</v>
      </c>
      <c r="AE7" s="89">
        <v>471.23999999999995</v>
      </c>
      <c r="AF7" s="89">
        <v>512.05000000000007</v>
      </c>
      <c r="AG7" s="89">
        <v>476.41000000000008</v>
      </c>
      <c r="AH7" s="89">
        <v>491.15</v>
      </c>
      <c r="AI7" s="89">
        <v>527.89</v>
      </c>
      <c r="AJ7" s="89">
        <v>18158.800000000003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4434A-E622-4FA7-896F-B5BA2F4DAEE6}">
  <sheetPr codeName="Blad17"/>
  <dimension ref="A1:AJ37"/>
  <sheetViews>
    <sheetView workbookViewId="0">
      <selection activeCell="B2" sqref="B2"/>
    </sheetView>
  </sheetViews>
  <sheetFormatPr defaultRowHeight="15" x14ac:dyDescent="0.25"/>
  <cols>
    <col min="1" max="1" width="18.42578125" bestFit="1" customWidth="1"/>
    <col min="2" max="2" width="14.28515625" bestFit="1" customWidth="1"/>
    <col min="3" max="3" width="8" bestFit="1" customWidth="1"/>
    <col min="4" max="4" width="6.85546875" bestFit="1" customWidth="1"/>
    <col min="5" max="5" width="8.28515625" bestFit="1" customWidth="1"/>
    <col min="6" max="6" width="7.42578125" bestFit="1" customWidth="1"/>
    <col min="7" max="7" width="6" bestFit="1" customWidth="1"/>
    <col min="8" max="8" width="10.42578125" bestFit="1" customWidth="1"/>
    <col min="9" max="9" width="3.5703125" bestFit="1" customWidth="1"/>
    <col min="10" max="10" width="10.85546875" bestFit="1" customWidth="1"/>
    <col min="11" max="11" width="6.28515625" bestFit="1" customWidth="1"/>
    <col min="12" max="12" width="10.28515625" bestFit="1" customWidth="1"/>
    <col min="13" max="13" width="16.5703125" bestFit="1" customWidth="1"/>
    <col min="14" max="14" width="11.140625" bestFit="1" customWidth="1"/>
    <col min="15" max="15" width="19.28515625" bestFit="1" customWidth="1"/>
    <col min="16" max="16" width="7.140625" bestFit="1" customWidth="1"/>
    <col min="17" max="17" width="11.5703125" bestFit="1" customWidth="1"/>
    <col min="18" max="18" width="12" bestFit="1" customWidth="1"/>
    <col min="19" max="19" width="8.28515625" bestFit="1" customWidth="1"/>
    <col min="20" max="20" width="10.42578125" bestFit="1" customWidth="1"/>
    <col min="21" max="21" width="10.7109375" bestFit="1" customWidth="1"/>
    <col min="22" max="22" width="13.28515625" bestFit="1" customWidth="1"/>
    <col min="23" max="23" width="10.42578125" bestFit="1" customWidth="1"/>
    <col min="24" max="24" width="8.5703125" bestFit="1" customWidth="1"/>
    <col min="25" max="26" width="8.85546875" bestFit="1" customWidth="1"/>
    <col min="27" max="27" width="8.42578125" bestFit="1" customWidth="1"/>
    <col min="28" max="28" width="10.140625" bestFit="1" customWidth="1"/>
    <col min="29" max="29" width="6.7109375" bestFit="1" customWidth="1"/>
    <col min="30" max="30" width="12.28515625" bestFit="1" customWidth="1"/>
    <col min="31" max="31" width="11" bestFit="1" customWidth="1"/>
    <col min="32" max="32" width="12.42578125" bestFit="1" customWidth="1"/>
    <col min="33" max="33" width="15.7109375" bestFit="1" customWidth="1"/>
    <col min="34" max="34" width="13.140625" bestFit="1" customWidth="1"/>
    <col min="35" max="35" width="5.7109375" bestFit="1" customWidth="1"/>
    <col min="36" max="37" width="10" bestFit="1" customWidth="1"/>
    <col min="38" max="38" width="20.5703125" bestFit="1" customWidth="1"/>
    <col min="39" max="39" width="18.42578125" bestFit="1" customWidth="1"/>
    <col min="40" max="40" width="20.5703125" bestFit="1" customWidth="1"/>
    <col min="41" max="41" width="18.42578125" bestFit="1" customWidth="1"/>
    <col min="42" max="42" width="20.5703125" bestFit="1" customWidth="1"/>
    <col min="43" max="43" width="18.42578125" bestFit="1" customWidth="1"/>
    <col min="44" max="44" width="20.5703125" bestFit="1" customWidth="1"/>
    <col min="45" max="45" width="18.42578125" bestFit="1" customWidth="1"/>
    <col min="46" max="46" width="20.5703125" bestFit="1" customWidth="1"/>
    <col min="47" max="47" width="18.42578125" bestFit="1" customWidth="1"/>
    <col min="48" max="48" width="20.5703125" bestFit="1" customWidth="1"/>
    <col min="49" max="49" width="18.42578125" bestFit="1" customWidth="1"/>
    <col min="50" max="50" width="20.5703125" bestFit="1" customWidth="1"/>
    <col min="51" max="51" width="18.42578125" bestFit="1" customWidth="1"/>
    <col min="52" max="52" width="20.5703125" bestFit="1" customWidth="1"/>
    <col min="53" max="53" width="18.42578125" bestFit="1" customWidth="1"/>
    <col min="54" max="54" width="20.5703125" bestFit="1" customWidth="1"/>
    <col min="55" max="55" width="18.42578125" bestFit="1" customWidth="1"/>
    <col min="56" max="56" width="20.5703125" bestFit="1" customWidth="1"/>
    <col min="57" max="57" width="18.42578125" bestFit="1" customWidth="1"/>
    <col min="58" max="58" width="20.5703125" bestFit="1" customWidth="1"/>
    <col min="59" max="59" width="18.42578125" bestFit="1" customWidth="1"/>
    <col min="60" max="60" width="20.5703125" bestFit="1" customWidth="1"/>
    <col min="61" max="61" width="18.42578125" bestFit="1" customWidth="1"/>
    <col min="62" max="62" width="20.5703125" bestFit="1" customWidth="1"/>
    <col min="63" max="63" width="18.42578125" bestFit="1" customWidth="1"/>
    <col min="64" max="64" width="20.5703125" bestFit="1" customWidth="1"/>
    <col min="65" max="65" width="18.42578125" bestFit="1" customWidth="1"/>
    <col min="66" max="66" width="20.5703125" bestFit="1" customWidth="1"/>
    <col min="67" max="67" width="18.42578125" bestFit="1" customWidth="1"/>
    <col min="68" max="68" width="20.5703125" bestFit="1" customWidth="1"/>
    <col min="69" max="69" width="18.42578125" bestFit="1" customWidth="1"/>
    <col min="70" max="70" width="26.7109375" bestFit="1" customWidth="1"/>
    <col min="71" max="71" width="24.42578125" bestFit="1" customWidth="1"/>
  </cols>
  <sheetData>
    <row r="1" spans="1:36" x14ac:dyDescent="0.25">
      <c r="A1" s="85" t="s">
        <v>42</v>
      </c>
    </row>
    <row r="2" spans="1:36" x14ac:dyDescent="0.25">
      <c r="A2" s="86" t="s">
        <v>600</v>
      </c>
      <c r="B2" s="88">
        <v>2026</v>
      </c>
    </row>
    <row r="4" spans="1:36" x14ac:dyDescent="0.25">
      <c r="A4" s="86" t="s">
        <v>136</v>
      </c>
      <c r="B4" s="86" t="s">
        <v>131</v>
      </c>
    </row>
    <row r="5" spans="1:36" x14ac:dyDescent="0.25">
      <c r="A5" s="86" t="s">
        <v>129</v>
      </c>
      <c r="B5" t="s">
        <v>4</v>
      </c>
      <c r="C5" t="s">
        <v>26</v>
      </c>
      <c r="D5" t="s">
        <v>7</v>
      </c>
      <c r="E5" t="s">
        <v>1</v>
      </c>
      <c r="F5" t="s">
        <v>12</v>
      </c>
      <c r="G5" t="s">
        <v>16</v>
      </c>
      <c r="H5" t="s">
        <v>29</v>
      </c>
      <c r="I5" t="s">
        <v>31</v>
      </c>
      <c r="J5" t="s">
        <v>27</v>
      </c>
      <c r="K5" t="s">
        <v>14</v>
      </c>
      <c r="L5" t="s">
        <v>28</v>
      </c>
      <c r="M5" t="s">
        <v>23</v>
      </c>
      <c r="N5" t="s">
        <v>15</v>
      </c>
      <c r="O5" t="s">
        <v>5</v>
      </c>
      <c r="P5" t="s">
        <v>17</v>
      </c>
      <c r="Q5" t="s">
        <v>13</v>
      </c>
      <c r="R5" t="s">
        <v>10</v>
      </c>
      <c r="S5" t="s">
        <v>9</v>
      </c>
      <c r="T5" t="s">
        <v>32</v>
      </c>
      <c r="U5" t="s">
        <v>11</v>
      </c>
      <c r="V5" t="s">
        <v>18</v>
      </c>
      <c r="W5" t="s">
        <v>25</v>
      </c>
      <c r="X5" t="s">
        <v>2</v>
      </c>
      <c r="Y5" t="s">
        <v>8</v>
      </c>
      <c r="Z5" t="s">
        <v>19</v>
      </c>
      <c r="AA5" t="s">
        <v>3</v>
      </c>
      <c r="AB5" t="s">
        <v>20</v>
      </c>
      <c r="AC5" t="s">
        <v>30</v>
      </c>
      <c r="AD5" t="s">
        <v>0</v>
      </c>
      <c r="AE5" t="s">
        <v>21</v>
      </c>
      <c r="AF5" t="s">
        <v>6</v>
      </c>
      <c r="AG5" t="s">
        <v>22</v>
      </c>
      <c r="AH5" t="s">
        <v>24</v>
      </c>
      <c r="AI5" t="s">
        <v>609</v>
      </c>
      <c r="AJ5" t="s">
        <v>130</v>
      </c>
    </row>
    <row r="6" spans="1:36" x14ac:dyDescent="0.25">
      <c r="A6" s="87">
        <v>46023</v>
      </c>
      <c r="B6" s="89">
        <v>0</v>
      </c>
      <c r="C6" s="89">
        <v>0</v>
      </c>
      <c r="D6" s="89">
        <v>0</v>
      </c>
      <c r="E6" s="89">
        <v>0</v>
      </c>
      <c r="F6" s="89">
        <v>0</v>
      </c>
      <c r="G6" s="89">
        <v>0</v>
      </c>
      <c r="H6" s="89">
        <v>0</v>
      </c>
      <c r="I6" s="89">
        <v>0</v>
      </c>
      <c r="J6" s="89">
        <v>0</v>
      </c>
      <c r="K6" s="89">
        <v>0</v>
      </c>
      <c r="L6" s="89">
        <v>0</v>
      </c>
      <c r="M6" s="89">
        <v>0</v>
      </c>
      <c r="N6" s="89">
        <v>0</v>
      </c>
      <c r="O6" s="89">
        <v>0</v>
      </c>
      <c r="P6" s="89">
        <v>0</v>
      </c>
      <c r="Q6" s="89">
        <v>0</v>
      </c>
      <c r="R6" s="89">
        <v>0</v>
      </c>
      <c r="S6" s="89">
        <v>0</v>
      </c>
      <c r="T6" s="89">
        <v>0</v>
      </c>
      <c r="U6" s="89">
        <v>0</v>
      </c>
      <c r="V6" s="89">
        <v>0</v>
      </c>
      <c r="W6" s="89">
        <v>0</v>
      </c>
      <c r="X6" s="89">
        <v>0</v>
      </c>
      <c r="Y6" s="89">
        <v>0</v>
      </c>
      <c r="Z6" s="89">
        <v>0</v>
      </c>
      <c r="AA6" s="89">
        <v>0</v>
      </c>
      <c r="AB6" s="89">
        <v>0</v>
      </c>
      <c r="AC6" s="89">
        <v>0</v>
      </c>
      <c r="AD6" s="89">
        <v>0</v>
      </c>
      <c r="AE6" s="89">
        <v>0</v>
      </c>
      <c r="AF6" s="89">
        <v>0</v>
      </c>
      <c r="AG6" s="89">
        <v>0</v>
      </c>
      <c r="AH6" s="89">
        <v>0</v>
      </c>
      <c r="AI6" s="89">
        <v>0</v>
      </c>
      <c r="AJ6" s="89">
        <v>0</v>
      </c>
    </row>
    <row r="7" spans="1:36" x14ac:dyDescent="0.25">
      <c r="A7" s="87">
        <v>46024</v>
      </c>
      <c r="B7" s="89">
        <v>0</v>
      </c>
      <c r="C7" s="89">
        <v>0</v>
      </c>
      <c r="D7" s="89">
        <v>0</v>
      </c>
      <c r="E7" s="89">
        <v>0</v>
      </c>
      <c r="F7" s="89">
        <v>0</v>
      </c>
      <c r="G7" s="89">
        <v>0</v>
      </c>
      <c r="H7" s="89">
        <v>0</v>
      </c>
      <c r="I7" s="89">
        <v>0</v>
      </c>
      <c r="J7" s="89">
        <v>0</v>
      </c>
      <c r="K7" s="89">
        <v>0</v>
      </c>
      <c r="L7" s="89">
        <v>0</v>
      </c>
      <c r="M7" s="89">
        <v>0</v>
      </c>
      <c r="N7" s="89">
        <v>0</v>
      </c>
      <c r="O7" s="89">
        <v>0</v>
      </c>
      <c r="P7" s="89">
        <v>0</v>
      </c>
      <c r="Q7" s="89">
        <v>0</v>
      </c>
      <c r="R7" s="89">
        <v>0</v>
      </c>
      <c r="S7" s="89">
        <v>0</v>
      </c>
      <c r="T7" s="89">
        <v>0</v>
      </c>
      <c r="U7" s="89">
        <v>0</v>
      </c>
      <c r="V7" s="89">
        <v>0</v>
      </c>
      <c r="W7" s="89">
        <v>0</v>
      </c>
      <c r="X7" s="89">
        <v>0</v>
      </c>
      <c r="Y7" s="89">
        <v>0</v>
      </c>
      <c r="Z7" s="89">
        <v>0</v>
      </c>
      <c r="AA7" s="89">
        <v>0</v>
      </c>
      <c r="AB7" s="89">
        <v>0</v>
      </c>
      <c r="AC7" s="89">
        <v>0</v>
      </c>
      <c r="AD7" s="89">
        <v>0</v>
      </c>
      <c r="AE7" s="89">
        <v>0</v>
      </c>
      <c r="AF7" s="89">
        <v>0</v>
      </c>
      <c r="AG7" s="89">
        <v>0</v>
      </c>
      <c r="AH7" s="89">
        <v>0</v>
      </c>
      <c r="AI7" s="89">
        <v>0</v>
      </c>
      <c r="AJ7" s="89">
        <v>0</v>
      </c>
    </row>
    <row r="8" spans="1:36" x14ac:dyDescent="0.25">
      <c r="A8" s="87">
        <v>46025</v>
      </c>
      <c r="B8" s="89">
        <v>0</v>
      </c>
      <c r="C8" s="89">
        <v>0</v>
      </c>
      <c r="D8" s="89">
        <v>0</v>
      </c>
      <c r="E8" s="89">
        <v>0</v>
      </c>
      <c r="F8" s="89">
        <v>0</v>
      </c>
      <c r="G8" s="89">
        <v>0</v>
      </c>
      <c r="H8" s="89">
        <v>0</v>
      </c>
      <c r="I8" s="89">
        <v>0</v>
      </c>
      <c r="J8" s="89">
        <v>0</v>
      </c>
      <c r="K8" s="89">
        <v>0</v>
      </c>
      <c r="L8" s="89">
        <v>0</v>
      </c>
      <c r="M8" s="89">
        <v>0</v>
      </c>
      <c r="N8" s="89">
        <v>0</v>
      </c>
      <c r="O8" s="89">
        <v>0</v>
      </c>
      <c r="P8" s="89">
        <v>0</v>
      </c>
      <c r="Q8" s="89">
        <v>0</v>
      </c>
      <c r="R8" s="89">
        <v>0</v>
      </c>
      <c r="S8" s="89">
        <v>0</v>
      </c>
      <c r="T8" s="89">
        <v>0</v>
      </c>
      <c r="U8" s="89">
        <v>0</v>
      </c>
      <c r="V8" s="89">
        <v>0</v>
      </c>
      <c r="W8" s="89">
        <v>0</v>
      </c>
      <c r="X8" s="89">
        <v>0</v>
      </c>
      <c r="Y8" s="89">
        <v>0</v>
      </c>
      <c r="Z8" s="89">
        <v>0</v>
      </c>
      <c r="AA8" s="89">
        <v>0</v>
      </c>
      <c r="AB8" s="89">
        <v>0</v>
      </c>
      <c r="AC8" s="89">
        <v>0</v>
      </c>
      <c r="AD8" s="89">
        <v>0</v>
      </c>
      <c r="AE8" s="89">
        <v>0</v>
      </c>
      <c r="AF8" s="89">
        <v>0</v>
      </c>
      <c r="AG8" s="89">
        <v>0</v>
      </c>
      <c r="AH8" s="89">
        <v>0</v>
      </c>
      <c r="AI8" s="89">
        <v>0</v>
      </c>
      <c r="AJ8" s="89">
        <v>0</v>
      </c>
    </row>
    <row r="9" spans="1:36" x14ac:dyDescent="0.25">
      <c r="A9" s="87">
        <v>46026</v>
      </c>
      <c r="B9" s="89">
        <v>0</v>
      </c>
      <c r="C9" s="89">
        <v>0</v>
      </c>
      <c r="D9" s="89">
        <v>0</v>
      </c>
      <c r="E9" s="89">
        <v>0</v>
      </c>
      <c r="F9" s="89">
        <v>0</v>
      </c>
      <c r="G9" s="89">
        <v>0</v>
      </c>
      <c r="H9" s="89">
        <v>0</v>
      </c>
      <c r="I9" s="89">
        <v>0</v>
      </c>
      <c r="J9" s="89">
        <v>0</v>
      </c>
      <c r="K9" s="89">
        <v>0</v>
      </c>
      <c r="L9" s="89">
        <v>0</v>
      </c>
      <c r="M9" s="89">
        <v>0</v>
      </c>
      <c r="N9" s="89">
        <v>0</v>
      </c>
      <c r="O9" s="89">
        <v>0</v>
      </c>
      <c r="P9" s="89">
        <v>0</v>
      </c>
      <c r="Q9" s="89">
        <v>0</v>
      </c>
      <c r="R9" s="89">
        <v>0</v>
      </c>
      <c r="S9" s="89">
        <v>0</v>
      </c>
      <c r="T9" s="89">
        <v>0</v>
      </c>
      <c r="U9" s="89">
        <v>0</v>
      </c>
      <c r="V9" s="89">
        <v>0</v>
      </c>
      <c r="W9" s="89">
        <v>0</v>
      </c>
      <c r="X9" s="89">
        <v>0</v>
      </c>
      <c r="Y9" s="89">
        <v>0</v>
      </c>
      <c r="Z9" s="89">
        <v>0</v>
      </c>
      <c r="AA9" s="89">
        <v>0</v>
      </c>
      <c r="AB9" s="89">
        <v>0</v>
      </c>
      <c r="AC9" s="89">
        <v>0</v>
      </c>
      <c r="AD9" s="89">
        <v>0</v>
      </c>
      <c r="AE9" s="89">
        <v>0</v>
      </c>
      <c r="AF9" s="89">
        <v>0</v>
      </c>
      <c r="AG9" s="89">
        <v>0</v>
      </c>
      <c r="AH9" s="89">
        <v>0</v>
      </c>
      <c r="AI9" s="89">
        <v>0</v>
      </c>
      <c r="AJ9" s="89">
        <v>0</v>
      </c>
    </row>
    <row r="10" spans="1:36" x14ac:dyDescent="0.25">
      <c r="A10" s="87">
        <v>46027</v>
      </c>
      <c r="B10" s="89">
        <v>0</v>
      </c>
      <c r="C10" s="89">
        <v>0</v>
      </c>
      <c r="D10" s="89">
        <v>0</v>
      </c>
      <c r="E10" s="89">
        <v>0</v>
      </c>
      <c r="F10" s="89">
        <v>0</v>
      </c>
      <c r="G10" s="89">
        <v>0</v>
      </c>
      <c r="H10" s="89">
        <v>0</v>
      </c>
      <c r="I10" s="89">
        <v>0</v>
      </c>
      <c r="J10" s="89">
        <v>0</v>
      </c>
      <c r="K10" s="89">
        <v>0</v>
      </c>
      <c r="L10" s="89">
        <v>0</v>
      </c>
      <c r="M10" s="89">
        <v>0</v>
      </c>
      <c r="N10" s="89">
        <v>0</v>
      </c>
      <c r="O10" s="89">
        <v>0</v>
      </c>
      <c r="P10" s="89">
        <v>0</v>
      </c>
      <c r="Q10" s="89">
        <v>0</v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89">
        <v>0</v>
      </c>
      <c r="X10" s="89">
        <v>0</v>
      </c>
      <c r="Y10" s="89">
        <v>0</v>
      </c>
      <c r="Z10" s="89">
        <v>0</v>
      </c>
      <c r="AA10" s="89">
        <v>0</v>
      </c>
      <c r="AB10" s="89">
        <v>0</v>
      </c>
      <c r="AC10" s="89">
        <v>0</v>
      </c>
      <c r="AD10" s="89">
        <v>0</v>
      </c>
      <c r="AE10" s="89">
        <v>0</v>
      </c>
      <c r="AF10" s="89">
        <v>0</v>
      </c>
      <c r="AG10" s="89">
        <v>0</v>
      </c>
      <c r="AH10" s="89">
        <v>0</v>
      </c>
      <c r="AI10" s="89">
        <v>0</v>
      </c>
      <c r="AJ10" s="89">
        <v>0</v>
      </c>
    </row>
    <row r="11" spans="1:36" x14ac:dyDescent="0.25">
      <c r="A11" s="87">
        <v>46028</v>
      </c>
      <c r="B11" s="89">
        <v>0</v>
      </c>
      <c r="C11" s="89">
        <v>0</v>
      </c>
      <c r="D11" s="89">
        <v>0</v>
      </c>
      <c r="E11" s="89">
        <v>0</v>
      </c>
      <c r="F11" s="89">
        <v>0</v>
      </c>
      <c r="G11" s="89">
        <v>0</v>
      </c>
      <c r="H11" s="89">
        <v>0</v>
      </c>
      <c r="I11" s="89">
        <v>0</v>
      </c>
      <c r="J11" s="89">
        <v>0</v>
      </c>
      <c r="K11" s="89">
        <v>0</v>
      </c>
      <c r="L11" s="89">
        <v>0</v>
      </c>
      <c r="M11" s="89">
        <v>0</v>
      </c>
      <c r="N11" s="89">
        <v>0</v>
      </c>
      <c r="O11" s="89">
        <v>0</v>
      </c>
      <c r="P11" s="89">
        <v>0</v>
      </c>
      <c r="Q11" s="89">
        <v>0</v>
      </c>
      <c r="R11" s="89">
        <v>0</v>
      </c>
      <c r="S11" s="89">
        <v>0</v>
      </c>
      <c r="T11" s="89">
        <v>0</v>
      </c>
      <c r="U11" s="89">
        <v>0</v>
      </c>
      <c r="V11" s="89">
        <v>0</v>
      </c>
      <c r="W11" s="89">
        <v>0</v>
      </c>
      <c r="X11" s="89">
        <v>0</v>
      </c>
      <c r="Y11" s="89">
        <v>0</v>
      </c>
      <c r="Z11" s="89">
        <v>0</v>
      </c>
      <c r="AA11" s="89">
        <v>0</v>
      </c>
      <c r="AB11" s="89">
        <v>0</v>
      </c>
      <c r="AC11" s="89">
        <v>0</v>
      </c>
      <c r="AD11" s="89">
        <v>0</v>
      </c>
      <c r="AE11" s="89">
        <v>0</v>
      </c>
      <c r="AF11" s="89">
        <v>0</v>
      </c>
      <c r="AG11" s="89">
        <v>0</v>
      </c>
      <c r="AH11" s="89">
        <v>0</v>
      </c>
      <c r="AI11" s="89">
        <v>0</v>
      </c>
      <c r="AJ11" s="89">
        <v>0</v>
      </c>
    </row>
    <row r="12" spans="1:36" x14ac:dyDescent="0.25">
      <c r="A12" s="87">
        <v>46029</v>
      </c>
      <c r="B12" s="89">
        <v>0</v>
      </c>
      <c r="C12" s="89">
        <v>0</v>
      </c>
      <c r="D12" s="89">
        <v>0</v>
      </c>
      <c r="E12" s="89">
        <v>0</v>
      </c>
      <c r="F12" s="89">
        <v>0</v>
      </c>
      <c r="G12" s="89">
        <v>0</v>
      </c>
      <c r="H12" s="89">
        <v>0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89">
        <v>0</v>
      </c>
      <c r="Z12" s="89">
        <v>0</v>
      </c>
      <c r="AA12" s="89">
        <v>0</v>
      </c>
      <c r="AB12" s="89">
        <v>0</v>
      </c>
      <c r="AC12" s="89">
        <v>0</v>
      </c>
      <c r="AD12" s="89">
        <v>0</v>
      </c>
      <c r="AE12" s="89">
        <v>0</v>
      </c>
      <c r="AF12" s="89">
        <v>0</v>
      </c>
      <c r="AG12" s="89">
        <v>0</v>
      </c>
      <c r="AH12" s="89">
        <v>0</v>
      </c>
      <c r="AI12" s="89">
        <v>0</v>
      </c>
      <c r="AJ12" s="89">
        <v>0</v>
      </c>
    </row>
    <row r="13" spans="1:36" x14ac:dyDescent="0.25">
      <c r="A13" s="87">
        <v>46030</v>
      </c>
      <c r="B13" s="89">
        <v>0</v>
      </c>
      <c r="C13" s="89">
        <v>0</v>
      </c>
      <c r="D13" s="89">
        <v>0</v>
      </c>
      <c r="E13" s="89">
        <v>0</v>
      </c>
      <c r="F13" s="89">
        <v>0</v>
      </c>
      <c r="G13" s="89">
        <v>0</v>
      </c>
      <c r="H13" s="89">
        <v>0</v>
      </c>
      <c r="I13" s="89">
        <v>0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89">
        <v>0</v>
      </c>
      <c r="Z13" s="89">
        <v>0</v>
      </c>
      <c r="AA13" s="89">
        <v>0</v>
      </c>
      <c r="AB13" s="89">
        <v>0</v>
      </c>
      <c r="AC13" s="89">
        <v>0</v>
      </c>
      <c r="AD13" s="89">
        <v>0</v>
      </c>
      <c r="AE13" s="89">
        <v>0</v>
      </c>
      <c r="AF13" s="89">
        <v>0</v>
      </c>
      <c r="AG13" s="89">
        <v>0</v>
      </c>
      <c r="AH13" s="89">
        <v>0</v>
      </c>
      <c r="AI13" s="89">
        <v>0</v>
      </c>
      <c r="AJ13" s="89">
        <v>0</v>
      </c>
    </row>
    <row r="14" spans="1:36" x14ac:dyDescent="0.25">
      <c r="A14" s="87">
        <v>46031</v>
      </c>
      <c r="B14" s="89">
        <v>0</v>
      </c>
      <c r="C14" s="89">
        <v>0</v>
      </c>
      <c r="D14" s="89">
        <v>0</v>
      </c>
      <c r="E14" s="89">
        <v>0</v>
      </c>
      <c r="F14" s="89">
        <v>0</v>
      </c>
      <c r="G14" s="89">
        <v>0</v>
      </c>
      <c r="H14" s="89">
        <v>0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89">
        <v>0</v>
      </c>
      <c r="Z14" s="89">
        <v>0</v>
      </c>
      <c r="AA14" s="89">
        <v>0</v>
      </c>
      <c r="AB14" s="89">
        <v>0</v>
      </c>
      <c r="AC14" s="89">
        <v>0</v>
      </c>
      <c r="AD14" s="89">
        <v>0</v>
      </c>
      <c r="AE14" s="89">
        <v>0</v>
      </c>
      <c r="AF14" s="89">
        <v>0</v>
      </c>
      <c r="AG14" s="89">
        <v>0</v>
      </c>
      <c r="AH14" s="89">
        <v>0</v>
      </c>
      <c r="AI14" s="89">
        <v>0</v>
      </c>
      <c r="AJ14" s="89">
        <v>0</v>
      </c>
    </row>
    <row r="15" spans="1:36" x14ac:dyDescent="0.25">
      <c r="A15" s="87">
        <v>46032</v>
      </c>
      <c r="B15" s="89">
        <v>0</v>
      </c>
      <c r="C15" s="89">
        <v>0</v>
      </c>
      <c r="D15" s="89">
        <v>0</v>
      </c>
      <c r="E15" s="89">
        <v>0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89">
        <v>0</v>
      </c>
      <c r="Z15" s="89">
        <v>0</v>
      </c>
      <c r="AA15" s="89">
        <v>0</v>
      </c>
      <c r="AB15" s="89">
        <v>0</v>
      </c>
      <c r="AC15" s="89">
        <v>0</v>
      </c>
      <c r="AD15" s="89">
        <v>0</v>
      </c>
      <c r="AE15" s="89">
        <v>0</v>
      </c>
      <c r="AF15" s="89">
        <v>0</v>
      </c>
      <c r="AG15" s="89">
        <v>0</v>
      </c>
      <c r="AH15" s="89">
        <v>0</v>
      </c>
      <c r="AI15" s="89">
        <v>0</v>
      </c>
      <c r="AJ15" s="89">
        <v>0</v>
      </c>
    </row>
    <row r="16" spans="1:36" x14ac:dyDescent="0.25">
      <c r="A16" s="87">
        <v>46033</v>
      </c>
      <c r="B16" s="89">
        <v>0</v>
      </c>
      <c r="C16" s="89">
        <v>0</v>
      </c>
      <c r="D16" s="89">
        <v>0</v>
      </c>
      <c r="E16" s="89">
        <v>0</v>
      </c>
      <c r="F16" s="89">
        <v>0</v>
      </c>
      <c r="G16" s="89">
        <v>0</v>
      </c>
      <c r="H16" s="89">
        <v>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89">
        <v>0</v>
      </c>
      <c r="Z16" s="89">
        <v>0</v>
      </c>
      <c r="AA16" s="89">
        <v>0</v>
      </c>
      <c r="AB16" s="89">
        <v>0</v>
      </c>
      <c r="AC16" s="89">
        <v>0</v>
      </c>
      <c r="AD16" s="89">
        <v>0</v>
      </c>
      <c r="AE16" s="89">
        <v>0</v>
      </c>
      <c r="AF16" s="89">
        <v>0</v>
      </c>
      <c r="AG16" s="89">
        <v>0</v>
      </c>
      <c r="AH16" s="89">
        <v>0</v>
      </c>
      <c r="AI16" s="89">
        <v>0</v>
      </c>
      <c r="AJ16" s="89">
        <v>0</v>
      </c>
    </row>
    <row r="17" spans="1:36" x14ac:dyDescent="0.25">
      <c r="A17" s="87">
        <v>46034</v>
      </c>
      <c r="B17" s="89">
        <v>0</v>
      </c>
      <c r="C17" s="89">
        <v>0</v>
      </c>
      <c r="D17" s="89">
        <v>0</v>
      </c>
      <c r="E17" s="89">
        <v>0</v>
      </c>
      <c r="F17" s="89">
        <v>0</v>
      </c>
      <c r="G17" s="89">
        <v>0</v>
      </c>
      <c r="H17" s="89">
        <v>0</v>
      </c>
      <c r="I17" s="89">
        <v>0</v>
      </c>
      <c r="J17" s="89">
        <v>0</v>
      </c>
      <c r="K17" s="89">
        <v>0</v>
      </c>
      <c r="L17" s="89">
        <v>0</v>
      </c>
      <c r="M17" s="89">
        <v>0</v>
      </c>
      <c r="N17" s="89">
        <v>0</v>
      </c>
      <c r="O17" s="89">
        <v>0</v>
      </c>
      <c r="P17" s="89">
        <v>0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89">
        <v>0</v>
      </c>
      <c r="Z17" s="89">
        <v>0</v>
      </c>
      <c r="AA17" s="89">
        <v>0</v>
      </c>
      <c r="AB17" s="89">
        <v>0</v>
      </c>
      <c r="AC17" s="89">
        <v>0</v>
      </c>
      <c r="AD17" s="89">
        <v>0</v>
      </c>
      <c r="AE17" s="89">
        <v>0</v>
      </c>
      <c r="AF17" s="89">
        <v>0</v>
      </c>
      <c r="AG17" s="89">
        <v>0</v>
      </c>
      <c r="AH17" s="89">
        <v>0</v>
      </c>
      <c r="AI17" s="89">
        <v>0</v>
      </c>
      <c r="AJ17" s="89">
        <v>0</v>
      </c>
    </row>
    <row r="18" spans="1:36" x14ac:dyDescent="0.25">
      <c r="A18" s="87">
        <v>46035</v>
      </c>
      <c r="B18" s="89">
        <v>0</v>
      </c>
      <c r="C18" s="89">
        <v>0</v>
      </c>
      <c r="D18" s="89">
        <v>0</v>
      </c>
      <c r="E18" s="89">
        <v>0</v>
      </c>
      <c r="F18" s="89">
        <v>0</v>
      </c>
      <c r="G18" s="89">
        <v>0</v>
      </c>
      <c r="H18" s="89">
        <v>0</v>
      </c>
      <c r="I18" s="89">
        <v>0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89">
        <v>0</v>
      </c>
      <c r="Z18" s="89">
        <v>0</v>
      </c>
      <c r="AA18" s="89">
        <v>0</v>
      </c>
      <c r="AB18" s="89">
        <v>0</v>
      </c>
      <c r="AC18" s="89">
        <v>0</v>
      </c>
      <c r="AD18" s="89">
        <v>0</v>
      </c>
      <c r="AE18" s="89">
        <v>0</v>
      </c>
      <c r="AF18" s="89">
        <v>0</v>
      </c>
      <c r="AG18" s="89">
        <v>0</v>
      </c>
      <c r="AH18" s="89">
        <v>0</v>
      </c>
      <c r="AI18" s="89">
        <v>0</v>
      </c>
      <c r="AJ18" s="89">
        <v>0</v>
      </c>
    </row>
    <row r="19" spans="1:36" x14ac:dyDescent="0.25">
      <c r="A19" s="87">
        <v>46036</v>
      </c>
      <c r="B19" s="89">
        <v>0</v>
      </c>
      <c r="C19" s="89">
        <v>0</v>
      </c>
      <c r="D19" s="89">
        <v>0</v>
      </c>
      <c r="E19" s="89">
        <v>0</v>
      </c>
      <c r="F19" s="89">
        <v>0</v>
      </c>
      <c r="G19" s="89">
        <v>0</v>
      </c>
      <c r="H19" s="89">
        <v>0</v>
      </c>
      <c r="I19" s="89">
        <v>0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89">
        <v>0</v>
      </c>
      <c r="Z19" s="89">
        <v>0</v>
      </c>
      <c r="AA19" s="89">
        <v>0</v>
      </c>
      <c r="AB19" s="89">
        <v>0</v>
      </c>
      <c r="AC19" s="89">
        <v>0</v>
      </c>
      <c r="AD19" s="89">
        <v>0</v>
      </c>
      <c r="AE19" s="89">
        <v>0</v>
      </c>
      <c r="AF19" s="89">
        <v>0</v>
      </c>
      <c r="AG19" s="89">
        <v>0</v>
      </c>
      <c r="AH19" s="89">
        <v>0</v>
      </c>
      <c r="AI19" s="89">
        <v>0</v>
      </c>
      <c r="AJ19" s="89">
        <v>0</v>
      </c>
    </row>
    <row r="20" spans="1:36" x14ac:dyDescent="0.25">
      <c r="A20" s="87">
        <v>46037</v>
      </c>
      <c r="B20" s="89">
        <v>0</v>
      </c>
      <c r="C20" s="89">
        <v>0</v>
      </c>
      <c r="D20" s="89">
        <v>0</v>
      </c>
      <c r="E20" s="89">
        <v>0</v>
      </c>
      <c r="F20" s="89">
        <v>0</v>
      </c>
      <c r="G20" s="89">
        <v>0</v>
      </c>
      <c r="H20" s="89">
        <v>0</v>
      </c>
      <c r="I20" s="89">
        <v>0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89">
        <v>0</v>
      </c>
      <c r="Z20" s="89">
        <v>0</v>
      </c>
      <c r="AA20" s="89">
        <v>0</v>
      </c>
      <c r="AB20" s="89">
        <v>0</v>
      </c>
      <c r="AC20" s="89">
        <v>0</v>
      </c>
      <c r="AD20" s="89">
        <v>0</v>
      </c>
      <c r="AE20" s="89">
        <v>0</v>
      </c>
      <c r="AF20" s="89">
        <v>0</v>
      </c>
      <c r="AG20" s="89">
        <v>0</v>
      </c>
      <c r="AH20" s="89">
        <v>0</v>
      </c>
      <c r="AI20" s="89">
        <v>0</v>
      </c>
      <c r="AJ20" s="89">
        <v>0</v>
      </c>
    </row>
    <row r="21" spans="1:36" x14ac:dyDescent="0.25">
      <c r="A21" s="87">
        <v>46038</v>
      </c>
      <c r="B21" s="89">
        <v>0</v>
      </c>
      <c r="C21" s="89">
        <v>0</v>
      </c>
      <c r="D21" s="89">
        <v>0</v>
      </c>
      <c r="E21" s="89">
        <v>0</v>
      </c>
      <c r="F21" s="89">
        <v>0</v>
      </c>
      <c r="G21" s="89">
        <v>0</v>
      </c>
      <c r="H21" s="89">
        <v>0</v>
      </c>
      <c r="I21" s="89">
        <v>0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89">
        <v>0</v>
      </c>
      <c r="Z21" s="89">
        <v>0</v>
      </c>
      <c r="AA21" s="89">
        <v>0</v>
      </c>
      <c r="AB21" s="89">
        <v>0</v>
      </c>
      <c r="AC21" s="89">
        <v>0</v>
      </c>
      <c r="AD21" s="89">
        <v>0</v>
      </c>
      <c r="AE21" s="89">
        <v>0</v>
      </c>
      <c r="AF21" s="89">
        <v>0</v>
      </c>
      <c r="AG21" s="89">
        <v>0</v>
      </c>
      <c r="AH21" s="89">
        <v>0</v>
      </c>
      <c r="AI21" s="89">
        <v>0</v>
      </c>
      <c r="AJ21" s="89">
        <v>0</v>
      </c>
    </row>
    <row r="22" spans="1:36" x14ac:dyDescent="0.25">
      <c r="A22" s="87">
        <v>46039</v>
      </c>
      <c r="B22" s="89">
        <v>0</v>
      </c>
      <c r="C22" s="89">
        <v>0</v>
      </c>
      <c r="D22" s="89">
        <v>0</v>
      </c>
      <c r="E22" s="89">
        <v>0</v>
      </c>
      <c r="F22" s="89">
        <v>0</v>
      </c>
      <c r="G22" s="89">
        <v>0</v>
      </c>
      <c r="H22" s="89">
        <v>0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89">
        <v>0</v>
      </c>
      <c r="Z22" s="89">
        <v>0</v>
      </c>
      <c r="AA22" s="89">
        <v>0</v>
      </c>
      <c r="AB22" s="89">
        <v>0</v>
      </c>
      <c r="AC22" s="89">
        <v>0</v>
      </c>
      <c r="AD22" s="89">
        <v>0</v>
      </c>
      <c r="AE22" s="89">
        <v>0</v>
      </c>
      <c r="AF22" s="89">
        <v>0</v>
      </c>
      <c r="AG22" s="89">
        <v>0</v>
      </c>
      <c r="AH22" s="89">
        <v>0</v>
      </c>
      <c r="AI22" s="89">
        <v>0</v>
      </c>
      <c r="AJ22" s="89">
        <v>0</v>
      </c>
    </row>
    <row r="23" spans="1:36" x14ac:dyDescent="0.25">
      <c r="A23" s="87">
        <v>46040</v>
      </c>
      <c r="B23" s="89">
        <v>0</v>
      </c>
      <c r="C23" s="89">
        <v>0</v>
      </c>
      <c r="D23" s="89">
        <v>0</v>
      </c>
      <c r="E23" s="89">
        <v>0</v>
      </c>
      <c r="F23" s="89">
        <v>0</v>
      </c>
      <c r="G23" s="89">
        <v>0</v>
      </c>
      <c r="H23" s="89">
        <v>0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89">
        <v>0</v>
      </c>
      <c r="Z23" s="89">
        <v>0</v>
      </c>
      <c r="AA23" s="89">
        <v>0</v>
      </c>
      <c r="AB23" s="89">
        <v>0</v>
      </c>
      <c r="AC23" s="89">
        <v>0</v>
      </c>
      <c r="AD23" s="89">
        <v>0</v>
      </c>
      <c r="AE23" s="89">
        <v>0</v>
      </c>
      <c r="AF23" s="89">
        <v>0</v>
      </c>
      <c r="AG23" s="89">
        <v>0</v>
      </c>
      <c r="AH23" s="89">
        <v>0</v>
      </c>
      <c r="AI23" s="89">
        <v>0</v>
      </c>
      <c r="AJ23" s="89">
        <v>0</v>
      </c>
    </row>
    <row r="24" spans="1:36" x14ac:dyDescent="0.25">
      <c r="A24" s="87">
        <v>46041</v>
      </c>
      <c r="B24" s="89">
        <v>0</v>
      </c>
      <c r="C24" s="89">
        <v>0</v>
      </c>
      <c r="D24" s="89">
        <v>0</v>
      </c>
      <c r="E24" s="89">
        <v>0</v>
      </c>
      <c r="F24" s="89">
        <v>0</v>
      </c>
      <c r="G24" s="89">
        <v>0</v>
      </c>
      <c r="H24" s="89">
        <v>0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89">
        <v>0</v>
      </c>
      <c r="Z24" s="89">
        <v>0</v>
      </c>
      <c r="AA24" s="89">
        <v>0</v>
      </c>
      <c r="AB24" s="89">
        <v>0</v>
      </c>
      <c r="AC24" s="89">
        <v>0</v>
      </c>
      <c r="AD24" s="89">
        <v>0</v>
      </c>
      <c r="AE24" s="89">
        <v>0</v>
      </c>
      <c r="AF24" s="89">
        <v>0</v>
      </c>
      <c r="AG24" s="89">
        <v>0</v>
      </c>
      <c r="AH24" s="89">
        <v>0</v>
      </c>
      <c r="AI24" s="89">
        <v>0</v>
      </c>
      <c r="AJ24" s="89">
        <v>0</v>
      </c>
    </row>
    <row r="25" spans="1:36" x14ac:dyDescent="0.25">
      <c r="A25" s="87">
        <v>46042</v>
      </c>
      <c r="B25" s="89">
        <v>0</v>
      </c>
      <c r="C25" s="89">
        <v>0</v>
      </c>
      <c r="D25" s="89">
        <v>0</v>
      </c>
      <c r="E25" s="89">
        <v>0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89">
        <v>0</v>
      </c>
      <c r="Z25" s="89">
        <v>0</v>
      </c>
      <c r="AA25" s="89">
        <v>0</v>
      </c>
      <c r="AB25" s="89">
        <v>0</v>
      </c>
      <c r="AC25" s="89">
        <v>0</v>
      </c>
      <c r="AD25" s="89">
        <v>0</v>
      </c>
      <c r="AE25" s="89">
        <v>0</v>
      </c>
      <c r="AF25" s="89">
        <v>0</v>
      </c>
      <c r="AG25" s="89">
        <v>0</v>
      </c>
      <c r="AH25" s="89">
        <v>0</v>
      </c>
      <c r="AI25" s="89">
        <v>0</v>
      </c>
      <c r="AJ25" s="89">
        <v>0</v>
      </c>
    </row>
    <row r="26" spans="1:36" x14ac:dyDescent="0.25">
      <c r="A26" s="87">
        <v>46043</v>
      </c>
      <c r="B26" s="89">
        <v>0</v>
      </c>
      <c r="C26" s="89">
        <v>0</v>
      </c>
      <c r="D26" s="89">
        <v>0</v>
      </c>
      <c r="E26" s="89">
        <v>0</v>
      </c>
      <c r="F26" s="89">
        <v>0</v>
      </c>
      <c r="G26" s="89">
        <v>0</v>
      </c>
      <c r="H26" s="89">
        <v>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89">
        <v>0</v>
      </c>
      <c r="Z26" s="89">
        <v>0</v>
      </c>
      <c r="AA26" s="89">
        <v>0</v>
      </c>
      <c r="AB26" s="89">
        <v>0</v>
      </c>
      <c r="AC26" s="89">
        <v>0</v>
      </c>
      <c r="AD26" s="89">
        <v>0</v>
      </c>
      <c r="AE26" s="89">
        <v>0</v>
      </c>
      <c r="AF26" s="89">
        <v>0</v>
      </c>
      <c r="AG26" s="89">
        <v>0</v>
      </c>
      <c r="AH26" s="89">
        <v>0</v>
      </c>
      <c r="AI26" s="89">
        <v>0</v>
      </c>
      <c r="AJ26" s="89">
        <v>0</v>
      </c>
    </row>
    <row r="27" spans="1:36" x14ac:dyDescent="0.25">
      <c r="A27" s="87">
        <v>46044</v>
      </c>
      <c r="B27" s="89">
        <v>0</v>
      </c>
      <c r="C27" s="89">
        <v>0</v>
      </c>
      <c r="D27" s="89">
        <v>0</v>
      </c>
      <c r="E27" s="89">
        <v>0</v>
      </c>
      <c r="F27" s="89">
        <v>0</v>
      </c>
      <c r="G27" s="89">
        <v>0</v>
      </c>
      <c r="H27" s="89">
        <v>0</v>
      </c>
      <c r="I27" s="89">
        <v>0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89">
        <v>0</v>
      </c>
      <c r="Z27" s="89">
        <v>0</v>
      </c>
      <c r="AA27" s="89">
        <v>0</v>
      </c>
      <c r="AB27" s="89">
        <v>0</v>
      </c>
      <c r="AC27" s="89">
        <v>0</v>
      </c>
      <c r="AD27" s="89">
        <v>0</v>
      </c>
      <c r="AE27" s="89">
        <v>0</v>
      </c>
      <c r="AF27" s="89">
        <v>0</v>
      </c>
      <c r="AG27" s="89">
        <v>0</v>
      </c>
      <c r="AH27" s="89">
        <v>0</v>
      </c>
      <c r="AI27" s="89">
        <v>0</v>
      </c>
      <c r="AJ27" s="89">
        <v>0</v>
      </c>
    </row>
    <row r="28" spans="1:36" x14ac:dyDescent="0.25">
      <c r="A28" s="87">
        <v>46045</v>
      </c>
      <c r="B28" s="89">
        <v>0</v>
      </c>
      <c r="C28" s="89">
        <v>0</v>
      </c>
      <c r="D28" s="89">
        <v>0</v>
      </c>
      <c r="E28" s="89">
        <v>0</v>
      </c>
      <c r="F28" s="89">
        <v>0</v>
      </c>
      <c r="G28" s="89">
        <v>0</v>
      </c>
      <c r="H28" s="89">
        <v>0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89">
        <v>0</v>
      </c>
      <c r="Z28" s="89">
        <v>0</v>
      </c>
      <c r="AA28" s="89">
        <v>0</v>
      </c>
      <c r="AB28" s="89">
        <v>0</v>
      </c>
      <c r="AC28" s="89">
        <v>0</v>
      </c>
      <c r="AD28" s="89">
        <v>0</v>
      </c>
      <c r="AE28" s="89">
        <v>0</v>
      </c>
      <c r="AF28" s="89">
        <v>0</v>
      </c>
      <c r="AG28" s="89">
        <v>0</v>
      </c>
      <c r="AH28" s="89">
        <v>0</v>
      </c>
      <c r="AI28" s="89">
        <v>0</v>
      </c>
      <c r="AJ28" s="89">
        <v>0</v>
      </c>
    </row>
    <row r="29" spans="1:36" x14ac:dyDescent="0.25">
      <c r="A29" s="87">
        <v>46046</v>
      </c>
      <c r="B29" s="89">
        <v>0</v>
      </c>
      <c r="C29" s="89">
        <v>0</v>
      </c>
      <c r="D29" s="89">
        <v>0</v>
      </c>
      <c r="E29" s="89">
        <v>0</v>
      </c>
      <c r="F29" s="89">
        <v>0</v>
      </c>
      <c r="G29" s="89">
        <v>0</v>
      </c>
      <c r="H29" s="89">
        <v>0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89">
        <v>0</v>
      </c>
      <c r="Z29" s="89">
        <v>0</v>
      </c>
      <c r="AA29" s="89">
        <v>0</v>
      </c>
      <c r="AB29" s="89">
        <v>0</v>
      </c>
      <c r="AC29" s="89">
        <v>0</v>
      </c>
      <c r="AD29" s="89">
        <v>0</v>
      </c>
      <c r="AE29" s="89">
        <v>0</v>
      </c>
      <c r="AF29" s="89">
        <v>0</v>
      </c>
      <c r="AG29" s="89">
        <v>0</v>
      </c>
      <c r="AH29" s="89">
        <v>0</v>
      </c>
      <c r="AI29" s="89">
        <v>0</v>
      </c>
      <c r="AJ29" s="89">
        <v>0</v>
      </c>
    </row>
    <row r="30" spans="1:36" x14ac:dyDescent="0.25">
      <c r="A30" s="87">
        <v>46047</v>
      </c>
      <c r="B30" s="89">
        <v>0</v>
      </c>
      <c r="C30" s="89">
        <v>0</v>
      </c>
      <c r="D30" s="89">
        <v>0</v>
      </c>
      <c r="E30" s="89">
        <v>0</v>
      </c>
      <c r="F30" s="89">
        <v>0</v>
      </c>
      <c r="G30" s="89">
        <v>0</v>
      </c>
      <c r="H30" s="89">
        <v>0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89">
        <v>0</v>
      </c>
      <c r="Z30" s="89">
        <v>0</v>
      </c>
      <c r="AA30" s="89">
        <v>0</v>
      </c>
      <c r="AB30" s="89">
        <v>0</v>
      </c>
      <c r="AC30" s="89">
        <v>0</v>
      </c>
      <c r="AD30" s="89">
        <v>0</v>
      </c>
      <c r="AE30" s="89">
        <v>0</v>
      </c>
      <c r="AF30" s="89">
        <v>0</v>
      </c>
      <c r="AG30" s="89">
        <v>0</v>
      </c>
      <c r="AH30" s="89">
        <v>0</v>
      </c>
      <c r="AI30" s="89">
        <v>0</v>
      </c>
      <c r="AJ30" s="89">
        <v>0</v>
      </c>
    </row>
    <row r="31" spans="1:36" x14ac:dyDescent="0.25">
      <c r="A31" s="87">
        <v>46048</v>
      </c>
      <c r="B31" s="89">
        <v>0</v>
      </c>
      <c r="C31" s="89">
        <v>0</v>
      </c>
      <c r="D31" s="89">
        <v>0</v>
      </c>
      <c r="E31" s="89">
        <v>0</v>
      </c>
      <c r="F31" s="89">
        <v>0</v>
      </c>
      <c r="G31" s="89">
        <v>0</v>
      </c>
      <c r="H31" s="89">
        <v>0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89">
        <v>0</v>
      </c>
      <c r="Z31" s="89">
        <v>0</v>
      </c>
      <c r="AA31" s="89">
        <v>0</v>
      </c>
      <c r="AB31" s="89">
        <v>0</v>
      </c>
      <c r="AC31" s="89">
        <v>0</v>
      </c>
      <c r="AD31" s="89">
        <v>0</v>
      </c>
      <c r="AE31" s="89">
        <v>0</v>
      </c>
      <c r="AF31" s="89">
        <v>0</v>
      </c>
      <c r="AG31" s="89">
        <v>0</v>
      </c>
      <c r="AH31" s="89">
        <v>0</v>
      </c>
      <c r="AI31" s="89">
        <v>0</v>
      </c>
      <c r="AJ31" s="89">
        <v>0</v>
      </c>
    </row>
    <row r="32" spans="1:36" x14ac:dyDescent="0.25">
      <c r="A32" s="87">
        <v>46049</v>
      </c>
      <c r="B32" s="89">
        <v>0</v>
      </c>
      <c r="C32" s="89">
        <v>0</v>
      </c>
      <c r="D32" s="89">
        <v>0</v>
      </c>
      <c r="E32" s="89">
        <v>0</v>
      </c>
      <c r="F32" s="89">
        <v>0</v>
      </c>
      <c r="G32" s="89">
        <v>0</v>
      </c>
      <c r="H32" s="89">
        <v>0</v>
      </c>
      <c r="I32" s="89">
        <v>0</v>
      </c>
      <c r="J32" s="89">
        <v>0</v>
      </c>
      <c r="K32" s="89">
        <v>0</v>
      </c>
      <c r="L32" s="89">
        <v>0</v>
      </c>
      <c r="M32" s="89"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0</v>
      </c>
      <c r="W32" s="89">
        <v>0</v>
      </c>
      <c r="X32" s="89">
        <v>0</v>
      </c>
      <c r="Y32" s="89">
        <v>0</v>
      </c>
      <c r="Z32" s="89">
        <v>0</v>
      </c>
      <c r="AA32" s="89">
        <v>0</v>
      </c>
      <c r="AB32" s="89">
        <v>0</v>
      </c>
      <c r="AC32" s="89">
        <v>0</v>
      </c>
      <c r="AD32" s="89">
        <v>0</v>
      </c>
      <c r="AE32" s="89">
        <v>0</v>
      </c>
      <c r="AF32" s="89">
        <v>0</v>
      </c>
      <c r="AG32" s="89">
        <v>0</v>
      </c>
      <c r="AH32" s="89">
        <v>0</v>
      </c>
      <c r="AI32" s="89">
        <v>0</v>
      </c>
      <c r="AJ32" s="89">
        <v>0</v>
      </c>
    </row>
    <row r="33" spans="1:36" x14ac:dyDescent="0.25">
      <c r="A33" s="87">
        <v>46050</v>
      </c>
      <c r="B33" s="89">
        <v>0</v>
      </c>
      <c r="C33" s="89">
        <v>0</v>
      </c>
      <c r="D33" s="89">
        <v>0</v>
      </c>
      <c r="E33" s="89">
        <v>0</v>
      </c>
      <c r="F33" s="89">
        <v>0</v>
      </c>
      <c r="G33" s="89">
        <v>0</v>
      </c>
      <c r="H33" s="89">
        <v>0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89">
        <v>0</v>
      </c>
      <c r="Z33" s="89">
        <v>0</v>
      </c>
      <c r="AA33" s="89">
        <v>0</v>
      </c>
      <c r="AB33" s="89">
        <v>0</v>
      </c>
      <c r="AC33" s="89">
        <v>0</v>
      </c>
      <c r="AD33" s="89">
        <v>0</v>
      </c>
      <c r="AE33" s="89">
        <v>0</v>
      </c>
      <c r="AF33" s="89">
        <v>0</v>
      </c>
      <c r="AG33" s="89">
        <v>0</v>
      </c>
      <c r="AH33" s="89">
        <v>0</v>
      </c>
      <c r="AI33" s="89">
        <v>0</v>
      </c>
      <c r="AJ33" s="89">
        <v>0</v>
      </c>
    </row>
    <row r="34" spans="1:36" x14ac:dyDescent="0.25">
      <c r="A34" s="87">
        <v>46051</v>
      </c>
      <c r="B34" s="89">
        <v>0</v>
      </c>
      <c r="C34" s="89">
        <v>0</v>
      </c>
      <c r="D34" s="89">
        <v>0</v>
      </c>
      <c r="E34" s="89">
        <v>0</v>
      </c>
      <c r="F34" s="89">
        <v>0</v>
      </c>
      <c r="G34" s="89">
        <v>0</v>
      </c>
      <c r="H34" s="89">
        <v>0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89">
        <v>0</v>
      </c>
      <c r="Z34" s="89">
        <v>0</v>
      </c>
      <c r="AA34" s="89">
        <v>0</v>
      </c>
      <c r="AB34" s="89">
        <v>0</v>
      </c>
      <c r="AC34" s="89">
        <v>0</v>
      </c>
      <c r="AD34" s="89">
        <v>0</v>
      </c>
      <c r="AE34" s="89">
        <v>0</v>
      </c>
      <c r="AF34" s="89">
        <v>0</v>
      </c>
      <c r="AG34" s="89">
        <v>0</v>
      </c>
      <c r="AH34" s="89">
        <v>0</v>
      </c>
      <c r="AI34" s="89">
        <v>0</v>
      </c>
      <c r="AJ34" s="89">
        <v>0</v>
      </c>
    </row>
    <row r="35" spans="1:36" x14ac:dyDescent="0.25">
      <c r="A35" s="87">
        <v>46052</v>
      </c>
      <c r="B35" s="89">
        <v>0</v>
      </c>
      <c r="C35" s="89">
        <v>0</v>
      </c>
      <c r="D35" s="89">
        <v>0</v>
      </c>
      <c r="E35" s="89">
        <v>0</v>
      </c>
      <c r="F35" s="89">
        <v>0</v>
      </c>
      <c r="G35" s="89">
        <v>0</v>
      </c>
      <c r="H35" s="89">
        <v>0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89">
        <v>0</v>
      </c>
      <c r="Z35" s="89">
        <v>0</v>
      </c>
      <c r="AA35" s="89">
        <v>0</v>
      </c>
      <c r="AB35" s="89">
        <v>0</v>
      </c>
      <c r="AC35" s="89">
        <v>0</v>
      </c>
      <c r="AD35" s="89">
        <v>0</v>
      </c>
      <c r="AE35" s="89">
        <v>0</v>
      </c>
      <c r="AF35" s="89">
        <v>0</v>
      </c>
      <c r="AG35" s="89">
        <v>0</v>
      </c>
      <c r="AH35" s="89">
        <v>0</v>
      </c>
      <c r="AI35" s="89">
        <v>0</v>
      </c>
      <c r="AJ35" s="89">
        <v>0</v>
      </c>
    </row>
    <row r="36" spans="1:36" x14ac:dyDescent="0.25">
      <c r="A36" s="87">
        <v>46053</v>
      </c>
      <c r="B36" s="89">
        <v>0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X36" s="89">
        <v>0</v>
      </c>
      <c r="Y36" s="89">
        <v>0</v>
      </c>
      <c r="Z36" s="89">
        <v>0</v>
      </c>
      <c r="AA36" s="89">
        <v>0</v>
      </c>
      <c r="AB36" s="89">
        <v>0</v>
      </c>
      <c r="AC36" s="89">
        <v>0</v>
      </c>
      <c r="AD36" s="89">
        <v>0</v>
      </c>
      <c r="AE36" s="89">
        <v>0</v>
      </c>
      <c r="AF36" s="89">
        <v>0</v>
      </c>
      <c r="AG36" s="89">
        <v>0</v>
      </c>
      <c r="AH36" s="89">
        <v>0</v>
      </c>
      <c r="AI36" s="89">
        <v>0</v>
      </c>
      <c r="AJ36" s="89">
        <v>0</v>
      </c>
    </row>
    <row r="37" spans="1:36" x14ac:dyDescent="0.25">
      <c r="A37" s="87" t="s">
        <v>130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89">
        <v>0</v>
      </c>
      <c r="H37" s="89">
        <v>0</v>
      </c>
      <c r="I37" s="89">
        <v>0</v>
      </c>
      <c r="J37" s="89">
        <v>0</v>
      </c>
      <c r="K37" s="89">
        <v>0</v>
      </c>
      <c r="L37" s="89">
        <v>0</v>
      </c>
      <c r="M37" s="89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0</v>
      </c>
      <c r="X37" s="89">
        <v>0</v>
      </c>
      <c r="Y37" s="89">
        <v>0</v>
      </c>
      <c r="Z37" s="89">
        <v>0</v>
      </c>
      <c r="AA37" s="89">
        <v>0</v>
      </c>
      <c r="AB37" s="89">
        <v>0</v>
      </c>
      <c r="AC37" s="89">
        <v>0</v>
      </c>
      <c r="AD37" s="89">
        <v>0</v>
      </c>
      <c r="AE37" s="89">
        <v>0</v>
      </c>
      <c r="AF37" s="89">
        <v>0</v>
      </c>
      <c r="AG37" s="89">
        <v>0</v>
      </c>
      <c r="AH37" s="89">
        <v>0</v>
      </c>
      <c r="AI37" s="89">
        <v>0</v>
      </c>
      <c r="AJ37" s="89">
        <v>0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89918-1509-41E4-A65A-FD21043AC6F3}">
  <sheetPr codeName="Blad18"/>
  <dimension ref="A1:AJ11"/>
  <sheetViews>
    <sheetView workbookViewId="0">
      <selection activeCell="B2" sqref="B2"/>
    </sheetView>
  </sheetViews>
  <sheetFormatPr defaultRowHeight="15" x14ac:dyDescent="0.25"/>
  <cols>
    <col min="1" max="1" width="18.42578125" bestFit="1" customWidth="1"/>
    <col min="2" max="2" width="14.28515625" bestFit="1" customWidth="1"/>
    <col min="3" max="3" width="8" bestFit="1" customWidth="1"/>
    <col min="4" max="4" width="6.85546875" bestFit="1" customWidth="1"/>
    <col min="5" max="5" width="8.28515625" bestFit="1" customWidth="1"/>
    <col min="6" max="6" width="7.42578125" bestFit="1" customWidth="1"/>
    <col min="7" max="7" width="6" bestFit="1" customWidth="1"/>
    <col min="8" max="8" width="10.42578125" bestFit="1" customWidth="1"/>
    <col min="9" max="9" width="3.5703125" bestFit="1" customWidth="1"/>
    <col min="10" max="10" width="10.85546875" bestFit="1" customWidth="1"/>
    <col min="11" max="11" width="6.28515625" bestFit="1" customWidth="1"/>
    <col min="12" max="12" width="10.28515625" bestFit="1" customWidth="1"/>
    <col min="13" max="13" width="16.5703125" bestFit="1" customWidth="1"/>
    <col min="14" max="14" width="11.140625" bestFit="1" customWidth="1"/>
    <col min="15" max="15" width="19.28515625" bestFit="1" customWidth="1"/>
    <col min="16" max="16" width="7.140625" bestFit="1" customWidth="1"/>
    <col min="17" max="17" width="11.5703125" bestFit="1" customWidth="1"/>
    <col min="18" max="18" width="12" bestFit="1" customWidth="1"/>
    <col min="19" max="19" width="8.28515625" bestFit="1" customWidth="1"/>
    <col min="20" max="20" width="10.42578125" bestFit="1" customWidth="1"/>
    <col min="21" max="21" width="10.7109375" bestFit="1" customWidth="1"/>
    <col min="22" max="22" width="13.28515625" bestFit="1" customWidth="1"/>
    <col min="23" max="23" width="10.42578125" bestFit="1" customWidth="1"/>
    <col min="24" max="24" width="8.5703125" bestFit="1" customWidth="1"/>
    <col min="25" max="26" width="8.85546875" bestFit="1" customWidth="1"/>
    <col min="27" max="27" width="8.42578125" bestFit="1" customWidth="1"/>
    <col min="28" max="28" width="10.140625" bestFit="1" customWidth="1"/>
    <col min="29" max="29" width="6.7109375" bestFit="1" customWidth="1"/>
    <col min="30" max="30" width="12.28515625" bestFit="1" customWidth="1"/>
    <col min="31" max="31" width="11" bestFit="1" customWidth="1"/>
    <col min="32" max="32" width="12.42578125" bestFit="1" customWidth="1"/>
    <col min="33" max="33" width="15.7109375" bestFit="1" customWidth="1"/>
    <col min="34" max="34" width="13.140625" bestFit="1" customWidth="1"/>
    <col min="35" max="35" width="5.7109375" bestFit="1" customWidth="1"/>
    <col min="36" max="37" width="10" bestFit="1" customWidth="1"/>
    <col min="38" max="38" width="20.5703125" bestFit="1" customWidth="1"/>
    <col min="39" max="39" width="18.42578125" bestFit="1" customWidth="1"/>
    <col min="40" max="40" width="20.5703125" bestFit="1" customWidth="1"/>
    <col min="41" max="41" width="18.42578125" bestFit="1" customWidth="1"/>
    <col min="42" max="42" width="20.5703125" bestFit="1" customWidth="1"/>
    <col min="43" max="43" width="18.42578125" bestFit="1" customWidth="1"/>
    <col min="44" max="44" width="20.5703125" bestFit="1" customWidth="1"/>
    <col min="45" max="45" width="18.42578125" bestFit="1" customWidth="1"/>
    <col min="46" max="46" width="20.5703125" bestFit="1" customWidth="1"/>
    <col min="47" max="47" width="18.42578125" bestFit="1" customWidth="1"/>
    <col min="48" max="48" width="20.5703125" bestFit="1" customWidth="1"/>
    <col min="49" max="49" width="18.42578125" bestFit="1" customWidth="1"/>
    <col min="50" max="50" width="20.5703125" bestFit="1" customWidth="1"/>
    <col min="51" max="51" width="18.42578125" bestFit="1" customWidth="1"/>
    <col min="52" max="52" width="20.5703125" bestFit="1" customWidth="1"/>
    <col min="53" max="53" width="18.42578125" bestFit="1" customWidth="1"/>
    <col min="54" max="54" width="20.5703125" bestFit="1" customWidth="1"/>
    <col min="55" max="55" width="18.42578125" bestFit="1" customWidth="1"/>
    <col min="56" max="56" width="20.5703125" bestFit="1" customWidth="1"/>
    <col min="57" max="57" width="18.42578125" bestFit="1" customWidth="1"/>
    <col min="58" max="58" width="20.5703125" bestFit="1" customWidth="1"/>
    <col min="59" max="59" width="18.42578125" bestFit="1" customWidth="1"/>
    <col min="60" max="60" width="20.5703125" bestFit="1" customWidth="1"/>
    <col min="61" max="61" width="18.42578125" bestFit="1" customWidth="1"/>
    <col min="62" max="62" width="20.5703125" bestFit="1" customWidth="1"/>
    <col min="63" max="63" width="18.42578125" bestFit="1" customWidth="1"/>
    <col min="64" max="64" width="20.5703125" bestFit="1" customWidth="1"/>
    <col min="65" max="65" width="18.42578125" bestFit="1" customWidth="1"/>
    <col min="66" max="66" width="20.5703125" bestFit="1" customWidth="1"/>
    <col min="67" max="67" width="18.42578125" bestFit="1" customWidth="1"/>
    <col min="68" max="68" width="20.5703125" bestFit="1" customWidth="1"/>
    <col min="69" max="69" width="18.42578125" bestFit="1" customWidth="1"/>
    <col min="70" max="70" width="26.7109375" bestFit="1" customWidth="1"/>
    <col min="71" max="71" width="24.42578125" bestFit="1" customWidth="1"/>
  </cols>
  <sheetData>
    <row r="1" spans="1:36" x14ac:dyDescent="0.25">
      <c r="A1" s="85" t="s">
        <v>42</v>
      </c>
    </row>
    <row r="2" spans="1:36" x14ac:dyDescent="0.25">
      <c r="A2" s="86" t="s">
        <v>600</v>
      </c>
      <c r="B2" s="88">
        <v>2026</v>
      </c>
    </row>
    <row r="4" spans="1:36" x14ac:dyDescent="0.25">
      <c r="A4" s="86" t="s">
        <v>136</v>
      </c>
      <c r="B4" s="86" t="s">
        <v>131</v>
      </c>
    </row>
    <row r="5" spans="1:36" x14ac:dyDescent="0.25">
      <c r="A5" s="86" t="s">
        <v>129</v>
      </c>
      <c r="B5" t="s">
        <v>4</v>
      </c>
      <c r="C5" t="s">
        <v>26</v>
      </c>
      <c r="D5" t="s">
        <v>7</v>
      </c>
      <c r="E5" t="s">
        <v>1</v>
      </c>
      <c r="F5" t="s">
        <v>12</v>
      </c>
      <c r="G5" t="s">
        <v>16</v>
      </c>
      <c r="H5" t="s">
        <v>29</v>
      </c>
      <c r="I5" t="s">
        <v>31</v>
      </c>
      <c r="J5" t="s">
        <v>27</v>
      </c>
      <c r="K5" t="s">
        <v>14</v>
      </c>
      <c r="L5" t="s">
        <v>28</v>
      </c>
      <c r="M5" t="s">
        <v>23</v>
      </c>
      <c r="N5" t="s">
        <v>15</v>
      </c>
      <c r="O5" t="s">
        <v>5</v>
      </c>
      <c r="P5" t="s">
        <v>17</v>
      </c>
      <c r="Q5" t="s">
        <v>13</v>
      </c>
      <c r="R5" t="s">
        <v>10</v>
      </c>
      <c r="S5" t="s">
        <v>9</v>
      </c>
      <c r="T5" t="s">
        <v>32</v>
      </c>
      <c r="U5" t="s">
        <v>11</v>
      </c>
      <c r="V5" t="s">
        <v>18</v>
      </c>
      <c r="W5" t="s">
        <v>25</v>
      </c>
      <c r="X5" t="s">
        <v>2</v>
      </c>
      <c r="Y5" t="s">
        <v>8</v>
      </c>
      <c r="Z5" t="s">
        <v>19</v>
      </c>
      <c r="AA5" t="s">
        <v>3</v>
      </c>
      <c r="AB5" t="s">
        <v>20</v>
      </c>
      <c r="AC5" t="s">
        <v>30</v>
      </c>
      <c r="AD5" t="s">
        <v>0</v>
      </c>
      <c r="AE5" t="s">
        <v>21</v>
      </c>
      <c r="AF5" t="s">
        <v>6</v>
      </c>
      <c r="AG5" t="s">
        <v>22</v>
      </c>
      <c r="AH5" t="s">
        <v>24</v>
      </c>
      <c r="AI5" t="s">
        <v>609</v>
      </c>
      <c r="AJ5" t="s">
        <v>130</v>
      </c>
    </row>
    <row r="6" spans="1:36" x14ac:dyDescent="0.25">
      <c r="A6" s="88" t="s">
        <v>306</v>
      </c>
      <c r="B6" s="89">
        <v>0</v>
      </c>
      <c r="C6" s="89">
        <v>0</v>
      </c>
      <c r="D6" s="89">
        <v>0</v>
      </c>
      <c r="E6" s="89">
        <v>0</v>
      </c>
      <c r="F6" s="89">
        <v>0</v>
      </c>
      <c r="G6" s="89">
        <v>0</v>
      </c>
      <c r="H6" s="89">
        <v>0</v>
      </c>
      <c r="I6" s="89">
        <v>0</v>
      </c>
      <c r="J6" s="89">
        <v>0</v>
      </c>
      <c r="K6" s="89">
        <v>0</v>
      </c>
      <c r="L6" s="89">
        <v>0</v>
      </c>
      <c r="M6" s="89">
        <v>0</v>
      </c>
      <c r="N6" s="89">
        <v>0</v>
      </c>
      <c r="O6" s="89">
        <v>0</v>
      </c>
      <c r="P6" s="89">
        <v>0</v>
      </c>
      <c r="Q6" s="89">
        <v>0</v>
      </c>
      <c r="R6" s="89">
        <v>0</v>
      </c>
      <c r="S6" s="89">
        <v>0</v>
      </c>
      <c r="T6" s="89">
        <v>0</v>
      </c>
      <c r="U6" s="89">
        <v>0</v>
      </c>
      <c r="V6" s="89">
        <v>0</v>
      </c>
      <c r="W6" s="89">
        <v>0</v>
      </c>
      <c r="X6" s="89">
        <v>0</v>
      </c>
      <c r="Y6" s="89">
        <v>0</v>
      </c>
      <c r="Z6" s="89">
        <v>0</v>
      </c>
      <c r="AA6" s="89">
        <v>0</v>
      </c>
      <c r="AB6" s="89">
        <v>0</v>
      </c>
      <c r="AC6" s="89">
        <v>0</v>
      </c>
      <c r="AD6" s="89">
        <v>0</v>
      </c>
      <c r="AE6" s="89">
        <v>0</v>
      </c>
      <c r="AF6" s="89">
        <v>0</v>
      </c>
      <c r="AG6" s="89">
        <v>0</v>
      </c>
      <c r="AH6" s="89">
        <v>0</v>
      </c>
      <c r="AI6" s="89">
        <v>0</v>
      </c>
      <c r="AJ6" s="89">
        <v>0</v>
      </c>
    </row>
    <row r="7" spans="1:36" x14ac:dyDescent="0.25">
      <c r="A7" s="88" t="s">
        <v>344</v>
      </c>
      <c r="B7" s="89">
        <v>0</v>
      </c>
      <c r="C7" s="89">
        <v>0</v>
      </c>
      <c r="D7" s="89">
        <v>0</v>
      </c>
      <c r="E7" s="89">
        <v>0</v>
      </c>
      <c r="F7" s="89">
        <v>0</v>
      </c>
      <c r="G7" s="89">
        <v>0</v>
      </c>
      <c r="H7" s="89">
        <v>0</v>
      </c>
      <c r="I7" s="89">
        <v>0</v>
      </c>
      <c r="J7" s="89">
        <v>0</v>
      </c>
      <c r="K7" s="89">
        <v>0</v>
      </c>
      <c r="L7" s="89">
        <v>0</v>
      </c>
      <c r="M7" s="89">
        <v>0</v>
      </c>
      <c r="N7" s="89">
        <v>0</v>
      </c>
      <c r="O7" s="89">
        <v>0</v>
      </c>
      <c r="P7" s="89">
        <v>0</v>
      </c>
      <c r="Q7" s="89">
        <v>0</v>
      </c>
      <c r="R7" s="89">
        <v>0</v>
      </c>
      <c r="S7" s="89">
        <v>0</v>
      </c>
      <c r="T7" s="89">
        <v>0</v>
      </c>
      <c r="U7" s="89">
        <v>0</v>
      </c>
      <c r="V7" s="89">
        <v>0</v>
      </c>
      <c r="W7" s="89">
        <v>0</v>
      </c>
      <c r="X7" s="89">
        <v>0</v>
      </c>
      <c r="Y7" s="89">
        <v>0</v>
      </c>
      <c r="Z7" s="89">
        <v>0</v>
      </c>
      <c r="AA7" s="89">
        <v>0</v>
      </c>
      <c r="AB7" s="89">
        <v>0</v>
      </c>
      <c r="AC7" s="89">
        <v>0</v>
      </c>
      <c r="AD7" s="89">
        <v>0</v>
      </c>
      <c r="AE7" s="89">
        <v>0</v>
      </c>
      <c r="AF7" s="89">
        <v>0</v>
      </c>
      <c r="AG7" s="89">
        <v>0</v>
      </c>
      <c r="AH7" s="89">
        <v>0</v>
      </c>
      <c r="AI7" s="89">
        <v>0</v>
      </c>
      <c r="AJ7" s="89">
        <v>0</v>
      </c>
    </row>
    <row r="8" spans="1:36" x14ac:dyDescent="0.25">
      <c r="A8" s="88" t="s">
        <v>381</v>
      </c>
      <c r="B8" s="89">
        <v>0</v>
      </c>
      <c r="C8" s="89">
        <v>0</v>
      </c>
      <c r="D8" s="89">
        <v>0</v>
      </c>
      <c r="E8" s="89">
        <v>0</v>
      </c>
      <c r="F8" s="89">
        <v>0</v>
      </c>
      <c r="G8" s="89">
        <v>0</v>
      </c>
      <c r="H8" s="89">
        <v>0</v>
      </c>
      <c r="I8" s="89">
        <v>0</v>
      </c>
      <c r="J8" s="89">
        <v>0</v>
      </c>
      <c r="K8" s="89">
        <v>0</v>
      </c>
      <c r="L8" s="89">
        <v>0</v>
      </c>
      <c r="M8" s="89">
        <v>0</v>
      </c>
      <c r="N8" s="89">
        <v>0</v>
      </c>
      <c r="O8" s="89">
        <v>0</v>
      </c>
      <c r="P8" s="89">
        <v>0</v>
      </c>
      <c r="Q8" s="89">
        <v>0</v>
      </c>
      <c r="R8" s="89">
        <v>0</v>
      </c>
      <c r="S8" s="89">
        <v>0</v>
      </c>
      <c r="T8" s="89">
        <v>0</v>
      </c>
      <c r="U8" s="89">
        <v>0</v>
      </c>
      <c r="V8" s="89">
        <v>0</v>
      </c>
      <c r="W8" s="89">
        <v>0</v>
      </c>
      <c r="X8" s="89">
        <v>0</v>
      </c>
      <c r="Y8" s="89">
        <v>0</v>
      </c>
      <c r="Z8" s="89">
        <v>0</v>
      </c>
      <c r="AA8" s="89">
        <v>0</v>
      </c>
      <c r="AB8" s="89">
        <v>0</v>
      </c>
      <c r="AC8" s="89">
        <v>0</v>
      </c>
      <c r="AD8" s="89">
        <v>0</v>
      </c>
      <c r="AE8" s="89">
        <v>0</v>
      </c>
      <c r="AF8" s="89">
        <v>0</v>
      </c>
      <c r="AG8" s="89">
        <v>0</v>
      </c>
      <c r="AH8" s="89">
        <v>0</v>
      </c>
      <c r="AI8" s="89">
        <v>0</v>
      </c>
      <c r="AJ8" s="89">
        <v>0</v>
      </c>
    </row>
    <row r="9" spans="1:36" x14ac:dyDescent="0.25">
      <c r="A9" s="88" t="s">
        <v>382</v>
      </c>
      <c r="B9" s="89">
        <v>0</v>
      </c>
      <c r="C9" s="89">
        <v>0</v>
      </c>
      <c r="D9" s="89">
        <v>0</v>
      </c>
      <c r="E9" s="89">
        <v>0</v>
      </c>
      <c r="F9" s="89">
        <v>0</v>
      </c>
      <c r="G9" s="89">
        <v>0</v>
      </c>
      <c r="H9" s="89">
        <v>0</v>
      </c>
      <c r="I9" s="89">
        <v>0</v>
      </c>
      <c r="J9" s="89">
        <v>0</v>
      </c>
      <c r="K9" s="89">
        <v>0</v>
      </c>
      <c r="L9" s="89">
        <v>0</v>
      </c>
      <c r="M9" s="89">
        <v>0</v>
      </c>
      <c r="N9" s="89">
        <v>0</v>
      </c>
      <c r="O9" s="89">
        <v>0</v>
      </c>
      <c r="P9" s="89">
        <v>0</v>
      </c>
      <c r="Q9" s="89">
        <v>0</v>
      </c>
      <c r="R9" s="89">
        <v>0</v>
      </c>
      <c r="S9" s="89">
        <v>0</v>
      </c>
      <c r="T9" s="89">
        <v>0</v>
      </c>
      <c r="U9" s="89">
        <v>0</v>
      </c>
      <c r="V9" s="89">
        <v>0</v>
      </c>
      <c r="W9" s="89">
        <v>0</v>
      </c>
      <c r="X9" s="89">
        <v>0</v>
      </c>
      <c r="Y9" s="89">
        <v>0</v>
      </c>
      <c r="Z9" s="89">
        <v>0</v>
      </c>
      <c r="AA9" s="89">
        <v>0</v>
      </c>
      <c r="AB9" s="89">
        <v>0</v>
      </c>
      <c r="AC9" s="89">
        <v>0</v>
      </c>
      <c r="AD9" s="89">
        <v>0</v>
      </c>
      <c r="AE9" s="89">
        <v>0</v>
      </c>
      <c r="AF9" s="89">
        <v>0</v>
      </c>
      <c r="AG9" s="89">
        <v>0</v>
      </c>
      <c r="AH9" s="89">
        <v>0</v>
      </c>
      <c r="AI9" s="89">
        <v>0</v>
      </c>
      <c r="AJ9" s="89">
        <v>0</v>
      </c>
    </row>
    <row r="10" spans="1:36" x14ac:dyDescent="0.25">
      <c r="A10" s="88" t="s">
        <v>383</v>
      </c>
      <c r="B10" s="89">
        <v>0</v>
      </c>
      <c r="C10" s="89">
        <v>0</v>
      </c>
      <c r="D10" s="89">
        <v>0</v>
      </c>
      <c r="E10" s="89">
        <v>0</v>
      </c>
      <c r="F10" s="89">
        <v>0</v>
      </c>
      <c r="G10" s="89">
        <v>0</v>
      </c>
      <c r="H10" s="89">
        <v>0</v>
      </c>
      <c r="I10" s="89">
        <v>0</v>
      </c>
      <c r="J10" s="89">
        <v>0</v>
      </c>
      <c r="K10" s="89">
        <v>0</v>
      </c>
      <c r="L10" s="89">
        <v>0</v>
      </c>
      <c r="M10" s="89">
        <v>0</v>
      </c>
      <c r="N10" s="89">
        <v>0</v>
      </c>
      <c r="O10" s="89">
        <v>0</v>
      </c>
      <c r="P10" s="89">
        <v>0</v>
      </c>
      <c r="Q10" s="89">
        <v>0</v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89">
        <v>0</v>
      </c>
      <c r="X10" s="89">
        <v>0</v>
      </c>
      <c r="Y10" s="89">
        <v>0</v>
      </c>
      <c r="Z10" s="89">
        <v>0</v>
      </c>
      <c r="AA10" s="89">
        <v>0</v>
      </c>
      <c r="AB10" s="89">
        <v>0</v>
      </c>
      <c r="AC10" s="89">
        <v>0</v>
      </c>
      <c r="AD10" s="89">
        <v>0</v>
      </c>
      <c r="AE10" s="89">
        <v>0</v>
      </c>
      <c r="AF10" s="89">
        <v>0</v>
      </c>
      <c r="AG10" s="89">
        <v>0</v>
      </c>
      <c r="AH10" s="89">
        <v>0</v>
      </c>
      <c r="AI10" s="89">
        <v>0</v>
      </c>
      <c r="AJ10" s="89">
        <v>0</v>
      </c>
    </row>
    <row r="11" spans="1:36" x14ac:dyDescent="0.25">
      <c r="A11" s="88" t="s">
        <v>130</v>
      </c>
      <c r="B11" s="89">
        <v>0</v>
      </c>
      <c r="C11" s="89">
        <v>0</v>
      </c>
      <c r="D11" s="89">
        <v>0</v>
      </c>
      <c r="E11" s="89">
        <v>0</v>
      </c>
      <c r="F11" s="89">
        <v>0</v>
      </c>
      <c r="G11" s="89">
        <v>0</v>
      </c>
      <c r="H11" s="89">
        <v>0</v>
      </c>
      <c r="I11" s="89">
        <v>0</v>
      </c>
      <c r="J11" s="89">
        <v>0</v>
      </c>
      <c r="K11" s="89">
        <v>0</v>
      </c>
      <c r="L11" s="89">
        <v>0</v>
      </c>
      <c r="M11" s="89">
        <v>0</v>
      </c>
      <c r="N11" s="89">
        <v>0</v>
      </c>
      <c r="O11" s="89">
        <v>0</v>
      </c>
      <c r="P11" s="89">
        <v>0</v>
      </c>
      <c r="Q11" s="89">
        <v>0</v>
      </c>
      <c r="R11" s="89">
        <v>0</v>
      </c>
      <c r="S11" s="89">
        <v>0</v>
      </c>
      <c r="T11" s="89">
        <v>0</v>
      </c>
      <c r="U11" s="89">
        <v>0</v>
      </c>
      <c r="V11" s="89">
        <v>0</v>
      </c>
      <c r="W11" s="89">
        <v>0</v>
      </c>
      <c r="X11" s="89">
        <v>0</v>
      </c>
      <c r="Y11" s="89">
        <v>0</v>
      </c>
      <c r="Z11" s="89">
        <v>0</v>
      </c>
      <c r="AA11" s="89">
        <v>0</v>
      </c>
      <c r="AB11" s="89">
        <v>0</v>
      </c>
      <c r="AC11" s="89">
        <v>0</v>
      </c>
      <c r="AD11" s="89">
        <v>0</v>
      </c>
      <c r="AE11" s="89">
        <v>0</v>
      </c>
      <c r="AF11" s="89">
        <v>0</v>
      </c>
      <c r="AG11" s="89">
        <v>0</v>
      </c>
      <c r="AH11" s="89">
        <v>0</v>
      </c>
      <c r="AI11" s="89">
        <v>0</v>
      </c>
      <c r="AJ11" s="89">
        <v>0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EC80B-B5EF-420D-B91B-497DEAF761C2}">
  <sheetPr codeName="Blad01"/>
  <dimension ref="A1:P13577"/>
  <sheetViews>
    <sheetView topLeftCell="E1" workbookViewId="0">
      <selection activeCell="C29" sqref="C29"/>
    </sheetView>
  </sheetViews>
  <sheetFormatPr defaultRowHeight="15" x14ac:dyDescent="0.25"/>
  <cols>
    <col min="1" max="1" width="8.140625" bestFit="1" customWidth="1"/>
    <col min="2" max="2" width="10.42578125" bestFit="1" customWidth="1"/>
    <col min="3" max="3" width="20" bestFit="1" customWidth="1"/>
    <col min="4" max="4" width="23.7109375" bestFit="1" customWidth="1"/>
    <col min="5" max="5" width="23.140625" bestFit="1" customWidth="1"/>
    <col min="6" max="6" width="15" bestFit="1" customWidth="1"/>
    <col min="7" max="7" width="15.85546875" bestFit="1" customWidth="1"/>
    <col min="8" max="8" width="25" bestFit="1" customWidth="1"/>
    <col min="9" max="9" width="19.28515625" bestFit="1" customWidth="1"/>
    <col min="10" max="10" width="17.5703125" bestFit="1" customWidth="1"/>
    <col min="11" max="11" width="9.42578125" bestFit="1" customWidth="1"/>
    <col min="12" max="12" width="6.7109375" bestFit="1" customWidth="1"/>
    <col min="13" max="13" width="8.140625" bestFit="1" customWidth="1"/>
    <col min="14" max="14" width="13.5703125" bestFit="1" customWidth="1"/>
    <col min="15" max="15" width="18.85546875" bestFit="1" customWidth="1"/>
    <col min="16" max="17" width="12.5703125" bestFit="1" customWidth="1"/>
    <col min="18" max="18" width="9.42578125" bestFit="1" customWidth="1"/>
    <col min="19" max="19" width="6.7109375" bestFit="1" customWidth="1"/>
    <col min="20" max="20" width="8.140625" bestFit="1" customWidth="1"/>
    <col min="21" max="21" width="13.5703125" bestFit="1" customWidth="1"/>
    <col min="22" max="22" width="18.85546875" bestFit="1" customWidth="1"/>
    <col min="23" max="25" width="12.5703125" bestFit="1" customWidth="1"/>
  </cols>
  <sheetData>
    <row r="1" spans="1:16" x14ac:dyDescent="0.25">
      <c r="A1" t="s">
        <v>100</v>
      </c>
      <c r="B1" t="s">
        <v>603</v>
      </c>
      <c r="C1" t="s">
        <v>101</v>
      </c>
      <c r="D1" t="s">
        <v>102</v>
      </c>
      <c r="E1" t="s">
        <v>103</v>
      </c>
      <c r="F1" t="s">
        <v>104</v>
      </c>
      <c r="G1" t="s">
        <v>105</v>
      </c>
      <c r="H1" t="s">
        <v>106</v>
      </c>
      <c r="I1" t="s">
        <v>604</v>
      </c>
      <c r="J1" t="s">
        <v>605</v>
      </c>
      <c r="K1" t="s">
        <v>606</v>
      </c>
      <c r="L1" t="s">
        <v>600</v>
      </c>
      <c r="M1" t="s">
        <v>607</v>
      </c>
      <c r="N1" t="s">
        <v>108</v>
      </c>
      <c r="O1" t="s">
        <v>109</v>
      </c>
      <c r="P1" t="s">
        <v>110</v>
      </c>
    </row>
    <row r="2" spans="1:16" x14ac:dyDescent="0.25">
      <c r="A2">
        <v>215</v>
      </c>
      <c r="B2" s="110">
        <v>45658</v>
      </c>
      <c r="C2" s="89">
        <v>10.199999999999999</v>
      </c>
      <c r="D2" s="89">
        <v>7.9</v>
      </c>
      <c r="E2" s="96">
        <v>30</v>
      </c>
      <c r="F2" s="89">
        <v>19.899999999999999</v>
      </c>
      <c r="G2" s="89">
        <v>1008.3</v>
      </c>
      <c r="H2">
        <v>0.83</v>
      </c>
      <c r="I2" t="s">
        <v>0</v>
      </c>
      <c r="J2">
        <v>1.1000000000000001</v>
      </c>
      <c r="K2">
        <v>1</v>
      </c>
      <c r="L2">
        <v>2025</v>
      </c>
      <c r="M2" t="s">
        <v>59</v>
      </c>
      <c r="N2" s="89" cm="1">
        <f t="array" ref="N2">IF(ISNUMBER(_34_KNMI_Stations[[#This Row],[Etmaal temperatuur °C]]),IF(_34_KNMI_Stations[[#This Row],[Etmaal temperatuur °C]]&lt;stookgrens[],stookgrens[]-_34_KNMI_Stations[[#This Row],[Etmaal temperatuur °C]],0),"")</f>
        <v>10.1</v>
      </c>
      <c r="O2" s="89">
        <f>_34_KNMI_Stations[[#This Row],[graaddagen]]*_34_KNMI_Stations[[#This Row],[Gewogen factor]]</f>
        <v>11.110000000000001</v>
      </c>
      <c r="P2" s="89" cm="1">
        <f t="array" ref="P2">IF(ISNUMBER(_34_KNMI_Stations[[#This Row],[Etmaal temperatuur °C]]),IF(_34_KNMI_Stations[[#This Row],[Etmaal temperatuur °C]]&gt;stookgrens[],_34_KNMI_Stations[[#This Row],[Etmaal temperatuur °C]]-stookgrens[],0),"")</f>
        <v>0</v>
      </c>
    </row>
    <row r="3" spans="1:16" x14ac:dyDescent="0.25">
      <c r="A3">
        <v>215</v>
      </c>
      <c r="B3" s="110">
        <v>45659</v>
      </c>
      <c r="C3" s="89">
        <v>3.5</v>
      </c>
      <c r="D3" s="89">
        <v>3.8</v>
      </c>
      <c r="E3" s="96">
        <v>248</v>
      </c>
      <c r="F3" s="89">
        <v>2.2000000000000002</v>
      </c>
      <c r="G3" s="89">
        <v>1014.3</v>
      </c>
      <c r="H3">
        <v>0.83</v>
      </c>
      <c r="I3" t="s">
        <v>0</v>
      </c>
      <c r="J3">
        <v>1.1000000000000001</v>
      </c>
      <c r="K3">
        <v>1</v>
      </c>
      <c r="L3">
        <v>2025</v>
      </c>
      <c r="M3" t="s">
        <v>59</v>
      </c>
      <c r="N3" s="89" cm="1">
        <f t="array" ref="N3">IF(ISNUMBER(_34_KNMI_Stations[[#This Row],[Etmaal temperatuur °C]]),IF(_34_KNMI_Stations[[#This Row],[Etmaal temperatuur °C]]&lt;stookgrens[],stookgrens[]-_34_KNMI_Stations[[#This Row],[Etmaal temperatuur °C]],0),"")</f>
        <v>14.2</v>
      </c>
      <c r="O3" s="89">
        <f>_34_KNMI_Stations[[#This Row],[graaddagen]]*_34_KNMI_Stations[[#This Row],[Gewogen factor]]</f>
        <v>15.620000000000001</v>
      </c>
      <c r="P3" s="89" cm="1">
        <f t="array" ref="P3">IF(ISNUMBER(_34_KNMI_Stations[[#This Row],[Etmaal temperatuur °C]]),IF(_34_KNMI_Stations[[#This Row],[Etmaal temperatuur °C]]&gt;stookgrens[],_34_KNMI_Stations[[#This Row],[Etmaal temperatuur °C]]-stookgrens[],0),"")</f>
        <v>0</v>
      </c>
    </row>
    <row r="4" spans="1:16" x14ac:dyDescent="0.25">
      <c r="A4">
        <v>215</v>
      </c>
      <c r="B4" s="110">
        <v>45660</v>
      </c>
      <c r="C4" s="89">
        <v>5.8</v>
      </c>
      <c r="D4" s="89">
        <v>3.4</v>
      </c>
      <c r="E4" s="96">
        <v>175</v>
      </c>
      <c r="F4" s="89">
        <v>3.2</v>
      </c>
      <c r="G4" s="89">
        <v>1018.9</v>
      </c>
      <c r="H4">
        <v>0.8</v>
      </c>
      <c r="I4" t="s">
        <v>0</v>
      </c>
      <c r="J4">
        <v>1.1000000000000001</v>
      </c>
      <c r="K4">
        <v>1</v>
      </c>
      <c r="L4">
        <v>2025</v>
      </c>
      <c r="M4" t="s">
        <v>59</v>
      </c>
      <c r="N4" s="89" cm="1">
        <f t="array" ref="N4">IF(ISNUMBER(_34_KNMI_Stations[[#This Row],[Etmaal temperatuur °C]]),IF(_34_KNMI_Stations[[#This Row],[Etmaal temperatuur °C]]&lt;stookgrens[],stookgrens[]-_34_KNMI_Stations[[#This Row],[Etmaal temperatuur °C]],0),"")</f>
        <v>14.6</v>
      </c>
      <c r="O4" s="89">
        <f>_34_KNMI_Stations[[#This Row],[graaddagen]]*_34_KNMI_Stations[[#This Row],[Gewogen factor]]</f>
        <v>16.060000000000002</v>
      </c>
      <c r="P4" s="89" cm="1">
        <f t="array" ref="P4">IF(ISNUMBER(_34_KNMI_Stations[[#This Row],[Etmaal temperatuur °C]]),IF(_34_KNMI_Stations[[#This Row],[Etmaal temperatuur °C]]&gt;stookgrens[],_34_KNMI_Stations[[#This Row],[Etmaal temperatuur °C]]-stookgrens[],0),"")</f>
        <v>0</v>
      </c>
    </row>
    <row r="5" spans="1:16" x14ac:dyDescent="0.25">
      <c r="A5">
        <v>215</v>
      </c>
      <c r="B5" s="110">
        <v>45661</v>
      </c>
      <c r="C5" s="89">
        <v>2.8</v>
      </c>
      <c r="D5" s="89">
        <v>2.5</v>
      </c>
      <c r="E5" s="96">
        <v>105</v>
      </c>
      <c r="F5" s="89">
        <v>3.8</v>
      </c>
      <c r="G5" s="89">
        <v>1016.4</v>
      </c>
      <c r="H5">
        <v>0.9</v>
      </c>
      <c r="I5" t="s">
        <v>0</v>
      </c>
      <c r="J5">
        <v>1.1000000000000001</v>
      </c>
      <c r="K5">
        <v>1</v>
      </c>
      <c r="L5">
        <v>2025</v>
      </c>
      <c r="M5" t="s">
        <v>59</v>
      </c>
      <c r="N5" s="89" cm="1">
        <f t="array" ref="N5">IF(ISNUMBER(_34_KNMI_Stations[[#This Row],[Etmaal temperatuur °C]]),IF(_34_KNMI_Stations[[#This Row],[Etmaal temperatuur °C]]&lt;stookgrens[],stookgrens[]-_34_KNMI_Stations[[#This Row],[Etmaal temperatuur °C]],0),"")</f>
        <v>15.5</v>
      </c>
      <c r="O5" s="89">
        <f>_34_KNMI_Stations[[#This Row],[graaddagen]]*_34_KNMI_Stations[[#This Row],[Gewogen factor]]</f>
        <v>17.05</v>
      </c>
      <c r="P5" s="89" cm="1">
        <f t="array" ref="P5">IF(ISNUMBER(_34_KNMI_Stations[[#This Row],[Etmaal temperatuur °C]]),IF(_34_KNMI_Stations[[#This Row],[Etmaal temperatuur °C]]&gt;stookgrens[],_34_KNMI_Stations[[#This Row],[Etmaal temperatuur °C]]-stookgrens[],0),"")</f>
        <v>0</v>
      </c>
    </row>
    <row r="6" spans="1:16" x14ac:dyDescent="0.25">
      <c r="A6">
        <v>215</v>
      </c>
      <c r="B6" s="110">
        <v>45662</v>
      </c>
      <c r="C6" s="89">
        <v>7.3</v>
      </c>
      <c r="D6" s="89">
        <v>5.7</v>
      </c>
      <c r="E6" s="96">
        <v>40</v>
      </c>
      <c r="F6" s="89">
        <v>22.2</v>
      </c>
      <c r="G6" s="89">
        <v>992.9</v>
      </c>
      <c r="H6">
        <v>0.92</v>
      </c>
      <c r="I6" t="s">
        <v>0</v>
      </c>
      <c r="J6">
        <v>1.1000000000000001</v>
      </c>
      <c r="K6">
        <v>1</v>
      </c>
      <c r="L6">
        <v>2025</v>
      </c>
      <c r="M6" t="s">
        <v>59</v>
      </c>
      <c r="N6" s="89" cm="1">
        <f t="array" ref="N6">IF(ISNUMBER(_34_KNMI_Stations[[#This Row],[Etmaal temperatuur °C]]),IF(_34_KNMI_Stations[[#This Row],[Etmaal temperatuur °C]]&lt;stookgrens[],stookgrens[]-_34_KNMI_Stations[[#This Row],[Etmaal temperatuur °C]],0),"")</f>
        <v>12.3</v>
      </c>
      <c r="O6" s="89">
        <f>_34_KNMI_Stations[[#This Row],[graaddagen]]*_34_KNMI_Stations[[#This Row],[Gewogen factor]]</f>
        <v>13.530000000000001</v>
      </c>
      <c r="P6" s="89" cm="1">
        <f t="array" ref="P6">IF(ISNUMBER(_34_KNMI_Stations[[#This Row],[Etmaal temperatuur °C]]),IF(_34_KNMI_Stations[[#This Row],[Etmaal temperatuur °C]]&gt;stookgrens[],_34_KNMI_Stations[[#This Row],[Etmaal temperatuur °C]]-stookgrens[],0),"")</f>
        <v>0</v>
      </c>
    </row>
    <row r="7" spans="1:16" x14ac:dyDescent="0.25">
      <c r="A7">
        <v>215</v>
      </c>
      <c r="B7" s="110">
        <v>45663</v>
      </c>
      <c r="C7" s="89">
        <v>10.1</v>
      </c>
      <c r="D7" s="89">
        <v>8.6</v>
      </c>
      <c r="E7" s="96">
        <v>119</v>
      </c>
      <c r="F7" s="89">
        <v>3.2</v>
      </c>
      <c r="G7" s="89">
        <v>983.8</v>
      </c>
      <c r="H7">
        <v>0.8</v>
      </c>
      <c r="I7" t="s">
        <v>0</v>
      </c>
      <c r="J7">
        <v>1.1000000000000001</v>
      </c>
      <c r="K7">
        <v>1</v>
      </c>
      <c r="L7">
        <v>2025</v>
      </c>
      <c r="M7" t="s">
        <v>111</v>
      </c>
      <c r="N7" s="89" cm="1">
        <f t="array" ref="N7">IF(ISNUMBER(_34_KNMI_Stations[[#This Row],[Etmaal temperatuur °C]]),IF(_34_KNMI_Stations[[#This Row],[Etmaal temperatuur °C]]&lt;stookgrens[],stookgrens[]-_34_KNMI_Stations[[#This Row],[Etmaal temperatuur °C]],0),"")</f>
        <v>9.4</v>
      </c>
      <c r="O7" s="89">
        <f>_34_KNMI_Stations[[#This Row],[graaddagen]]*_34_KNMI_Stations[[#This Row],[Gewogen factor]]</f>
        <v>10.340000000000002</v>
      </c>
      <c r="P7" s="89" cm="1">
        <f t="array" ref="P7">IF(ISNUMBER(_34_KNMI_Stations[[#This Row],[Etmaal temperatuur °C]]),IF(_34_KNMI_Stations[[#This Row],[Etmaal temperatuur °C]]&gt;stookgrens[],_34_KNMI_Stations[[#This Row],[Etmaal temperatuur °C]]-stookgrens[],0),"")</f>
        <v>0</v>
      </c>
    </row>
    <row r="8" spans="1:16" x14ac:dyDescent="0.25">
      <c r="A8">
        <v>215</v>
      </c>
      <c r="B8" s="110">
        <v>45664</v>
      </c>
      <c r="C8" s="89">
        <v>6.2</v>
      </c>
      <c r="D8" s="89">
        <v>4.5999999999999996</v>
      </c>
      <c r="E8" s="96">
        <v>286</v>
      </c>
      <c r="F8" s="89">
        <v>2.2000000000000002</v>
      </c>
      <c r="G8" s="89">
        <v>996.9</v>
      </c>
      <c r="H8">
        <v>0.78</v>
      </c>
      <c r="I8" t="s">
        <v>0</v>
      </c>
      <c r="J8">
        <v>1.1000000000000001</v>
      </c>
      <c r="K8">
        <v>1</v>
      </c>
      <c r="L8">
        <v>2025</v>
      </c>
      <c r="M8" t="s">
        <v>111</v>
      </c>
      <c r="N8" s="89" cm="1">
        <f t="array" ref="N8">IF(ISNUMBER(_34_KNMI_Stations[[#This Row],[Etmaal temperatuur °C]]),IF(_34_KNMI_Stations[[#This Row],[Etmaal temperatuur °C]]&lt;stookgrens[],stookgrens[]-_34_KNMI_Stations[[#This Row],[Etmaal temperatuur °C]],0),"")</f>
        <v>13.4</v>
      </c>
      <c r="O8" s="89">
        <f>_34_KNMI_Stations[[#This Row],[graaddagen]]*_34_KNMI_Stations[[#This Row],[Gewogen factor]]</f>
        <v>14.740000000000002</v>
      </c>
      <c r="P8" s="89" cm="1">
        <f t="array" ref="P8">IF(ISNUMBER(_34_KNMI_Stations[[#This Row],[Etmaal temperatuur °C]]),IF(_34_KNMI_Stations[[#This Row],[Etmaal temperatuur °C]]&gt;stookgrens[],_34_KNMI_Stations[[#This Row],[Etmaal temperatuur °C]]-stookgrens[],0),"")</f>
        <v>0</v>
      </c>
    </row>
    <row r="9" spans="1:16" x14ac:dyDescent="0.25">
      <c r="A9">
        <v>215</v>
      </c>
      <c r="B9" s="110">
        <v>45665</v>
      </c>
      <c r="C9" s="89">
        <v>4.2</v>
      </c>
      <c r="D9" s="89">
        <v>3.9</v>
      </c>
      <c r="E9" s="96">
        <v>244</v>
      </c>
      <c r="F9" s="89">
        <v>0.1</v>
      </c>
      <c r="G9" s="89">
        <v>1001.2</v>
      </c>
      <c r="H9">
        <v>0.8</v>
      </c>
      <c r="I9" t="s">
        <v>0</v>
      </c>
      <c r="J9">
        <v>1.1000000000000001</v>
      </c>
      <c r="K9">
        <v>1</v>
      </c>
      <c r="L9">
        <v>2025</v>
      </c>
      <c r="M9" t="s">
        <v>111</v>
      </c>
      <c r="N9" s="89" cm="1">
        <f t="array" ref="N9">IF(ISNUMBER(_34_KNMI_Stations[[#This Row],[Etmaal temperatuur °C]]),IF(_34_KNMI_Stations[[#This Row],[Etmaal temperatuur °C]]&lt;stookgrens[],stookgrens[]-_34_KNMI_Stations[[#This Row],[Etmaal temperatuur °C]],0),"")</f>
        <v>14.1</v>
      </c>
      <c r="O9" s="89">
        <f>_34_KNMI_Stations[[#This Row],[graaddagen]]*_34_KNMI_Stations[[#This Row],[Gewogen factor]]</f>
        <v>15.510000000000002</v>
      </c>
      <c r="P9" s="89" cm="1">
        <f t="array" ref="P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" spans="1:16" x14ac:dyDescent="0.25">
      <c r="A10">
        <v>215</v>
      </c>
      <c r="B10" s="110">
        <v>45666</v>
      </c>
      <c r="C10" s="89">
        <v>4.2</v>
      </c>
      <c r="D10" s="89">
        <v>2.5</v>
      </c>
      <c r="E10" s="96">
        <v>331</v>
      </c>
      <c r="F10" s="89">
        <v>3.2</v>
      </c>
      <c r="G10" s="89">
        <v>1004.6</v>
      </c>
      <c r="H10">
        <v>0.82</v>
      </c>
      <c r="I10" t="s">
        <v>0</v>
      </c>
      <c r="J10">
        <v>1.1000000000000001</v>
      </c>
      <c r="K10">
        <v>1</v>
      </c>
      <c r="L10">
        <v>2025</v>
      </c>
      <c r="M10" t="s">
        <v>111</v>
      </c>
      <c r="N10" s="89" cm="1">
        <f t="array" ref="N10">IF(ISNUMBER(_34_KNMI_Stations[[#This Row],[Etmaal temperatuur °C]]),IF(_34_KNMI_Stations[[#This Row],[Etmaal temperatuur °C]]&lt;stookgrens[],stookgrens[]-_34_KNMI_Stations[[#This Row],[Etmaal temperatuur °C]],0),"")</f>
        <v>15.5</v>
      </c>
      <c r="O10" s="89">
        <f>_34_KNMI_Stations[[#This Row],[graaddagen]]*_34_KNMI_Stations[[#This Row],[Gewogen factor]]</f>
        <v>17.05</v>
      </c>
      <c r="P10" s="89" cm="1">
        <f t="array" ref="P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" spans="1:16" x14ac:dyDescent="0.25">
      <c r="A11">
        <v>215</v>
      </c>
      <c r="B11" s="110">
        <v>45667</v>
      </c>
      <c r="C11" s="89">
        <v>4.4000000000000004</v>
      </c>
      <c r="D11" s="89">
        <v>2.8</v>
      </c>
      <c r="E11" s="96">
        <v>433</v>
      </c>
      <c r="F11" s="89">
        <v>1.6</v>
      </c>
      <c r="G11" s="89">
        <v>1018</v>
      </c>
      <c r="H11">
        <v>0.81</v>
      </c>
      <c r="I11" t="s">
        <v>0</v>
      </c>
      <c r="J11">
        <v>1.1000000000000001</v>
      </c>
      <c r="K11">
        <v>1</v>
      </c>
      <c r="L11">
        <v>2025</v>
      </c>
      <c r="M11" t="s">
        <v>111</v>
      </c>
      <c r="N11" s="89" cm="1">
        <f t="array" ref="N11">IF(ISNUMBER(_34_KNMI_Stations[[#This Row],[Etmaal temperatuur °C]]),IF(_34_KNMI_Stations[[#This Row],[Etmaal temperatuur °C]]&lt;stookgrens[],stookgrens[]-_34_KNMI_Stations[[#This Row],[Etmaal temperatuur °C]],0),"")</f>
        <v>15.2</v>
      </c>
      <c r="O11" s="89">
        <f>_34_KNMI_Stations[[#This Row],[graaddagen]]*_34_KNMI_Stations[[#This Row],[Gewogen factor]]</f>
        <v>16.72</v>
      </c>
      <c r="P11" s="89" cm="1">
        <f t="array" ref="P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" spans="1:16" x14ac:dyDescent="0.25">
      <c r="A12">
        <v>215</v>
      </c>
      <c r="B12" s="110">
        <v>45668</v>
      </c>
      <c r="C12" s="89">
        <v>1.9</v>
      </c>
      <c r="D12" s="89">
        <v>1.2</v>
      </c>
      <c r="E12" s="96">
        <v>478</v>
      </c>
      <c r="F12" s="89">
        <v>0.5</v>
      </c>
      <c r="G12" s="89">
        <v>1028.0999999999999</v>
      </c>
      <c r="H12">
        <v>0.87</v>
      </c>
      <c r="I12" t="s">
        <v>0</v>
      </c>
      <c r="J12">
        <v>1.1000000000000001</v>
      </c>
      <c r="K12">
        <v>1</v>
      </c>
      <c r="L12">
        <v>2025</v>
      </c>
      <c r="M12" t="s">
        <v>111</v>
      </c>
      <c r="N12" s="89" cm="1">
        <f t="array" ref="N12">IF(ISNUMBER(_34_KNMI_Stations[[#This Row],[Etmaal temperatuur °C]]),IF(_34_KNMI_Stations[[#This Row],[Etmaal temperatuur °C]]&lt;stookgrens[],stookgrens[]-_34_KNMI_Stations[[#This Row],[Etmaal temperatuur °C]],0),"")</f>
        <v>16.8</v>
      </c>
      <c r="O12" s="89">
        <f>_34_KNMI_Stations[[#This Row],[graaddagen]]*_34_KNMI_Stations[[#This Row],[Gewogen factor]]</f>
        <v>18.480000000000004</v>
      </c>
      <c r="P12" s="89" cm="1">
        <f t="array" ref="P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" spans="1:16" x14ac:dyDescent="0.25">
      <c r="A13">
        <v>215</v>
      </c>
      <c r="B13" s="110">
        <v>45669</v>
      </c>
      <c r="C13" s="89">
        <v>1.3</v>
      </c>
      <c r="D13" s="89">
        <v>2.2000000000000002</v>
      </c>
      <c r="E13" s="96">
        <v>355</v>
      </c>
      <c r="F13" s="89">
        <v>-0.1</v>
      </c>
      <c r="G13" s="89">
        <v>1039.4000000000001</v>
      </c>
      <c r="H13">
        <v>0.86</v>
      </c>
      <c r="I13" t="s">
        <v>0</v>
      </c>
      <c r="J13">
        <v>1.1000000000000001</v>
      </c>
      <c r="K13">
        <v>1</v>
      </c>
      <c r="L13">
        <v>2025</v>
      </c>
      <c r="M13" t="s">
        <v>111</v>
      </c>
      <c r="N13" s="89" cm="1">
        <f t="array" ref="N13">IF(ISNUMBER(_34_KNMI_Stations[[#This Row],[Etmaal temperatuur °C]]),IF(_34_KNMI_Stations[[#This Row],[Etmaal temperatuur °C]]&lt;stookgrens[],stookgrens[]-_34_KNMI_Stations[[#This Row],[Etmaal temperatuur °C]],0),"")</f>
        <v>15.8</v>
      </c>
      <c r="O13" s="89">
        <f>_34_KNMI_Stations[[#This Row],[graaddagen]]*_34_KNMI_Stations[[#This Row],[Gewogen factor]]</f>
        <v>17.380000000000003</v>
      </c>
      <c r="P13" s="89" cm="1">
        <f t="array" ref="P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4" spans="1:16" x14ac:dyDescent="0.25">
      <c r="A14">
        <v>215</v>
      </c>
      <c r="B14" s="110">
        <v>45670</v>
      </c>
      <c r="C14" s="89">
        <v>2.4</v>
      </c>
      <c r="D14" s="89">
        <v>0.1</v>
      </c>
      <c r="E14" s="96">
        <v>494</v>
      </c>
      <c r="F14" s="89">
        <v>0</v>
      </c>
      <c r="G14" s="89">
        <v>1040.4000000000001</v>
      </c>
      <c r="H14">
        <v>0.86</v>
      </c>
      <c r="I14" t="s">
        <v>0</v>
      </c>
      <c r="J14">
        <v>1.1000000000000001</v>
      </c>
      <c r="K14">
        <v>1</v>
      </c>
      <c r="L14">
        <v>2025</v>
      </c>
      <c r="M14" t="s">
        <v>112</v>
      </c>
      <c r="N14" s="89" cm="1">
        <f t="array" ref="N14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14" s="89">
        <f>_34_KNMI_Stations[[#This Row],[graaddagen]]*_34_KNMI_Stations[[#This Row],[Gewogen factor]]</f>
        <v>19.690000000000001</v>
      </c>
      <c r="P14" s="89" cm="1">
        <f t="array" ref="P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5" spans="1:16" x14ac:dyDescent="0.25">
      <c r="A15">
        <v>215</v>
      </c>
      <c r="B15" s="110">
        <v>45671</v>
      </c>
      <c r="C15" s="89">
        <v>4.0999999999999996</v>
      </c>
      <c r="D15" s="89">
        <v>4.5999999999999996</v>
      </c>
      <c r="E15" s="96">
        <v>263</v>
      </c>
      <c r="F15" s="89">
        <v>0.3</v>
      </c>
      <c r="G15" s="89">
        <v>1033.8</v>
      </c>
      <c r="H15">
        <v>0.9</v>
      </c>
      <c r="I15" t="s">
        <v>0</v>
      </c>
      <c r="J15">
        <v>1.1000000000000001</v>
      </c>
      <c r="K15">
        <v>1</v>
      </c>
      <c r="L15">
        <v>2025</v>
      </c>
      <c r="M15" t="s">
        <v>112</v>
      </c>
      <c r="N15" s="89" cm="1">
        <f t="array" ref="N15">IF(ISNUMBER(_34_KNMI_Stations[[#This Row],[Etmaal temperatuur °C]]),IF(_34_KNMI_Stations[[#This Row],[Etmaal temperatuur °C]]&lt;stookgrens[],stookgrens[]-_34_KNMI_Stations[[#This Row],[Etmaal temperatuur °C]],0),"")</f>
        <v>13.4</v>
      </c>
      <c r="O15" s="89">
        <f>_34_KNMI_Stations[[#This Row],[graaddagen]]*_34_KNMI_Stations[[#This Row],[Gewogen factor]]</f>
        <v>14.740000000000002</v>
      </c>
      <c r="P15" s="89" cm="1">
        <f t="array" ref="P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6" spans="1:16" x14ac:dyDescent="0.25">
      <c r="A16">
        <v>215</v>
      </c>
      <c r="B16" s="110">
        <v>45672</v>
      </c>
      <c r="C16" s="89">
        <v>1.2</v>
      </c>
      <c r="D16" s="89">
        <v>7.1</v>
      </c>
      <c r="E16" s="96">
        <v>163</v>
      </c>
      <c r="F16" s="89">
        <v>0</v>
      </c>
      <c r="G16" s="89">
        <v>1034</v>
      </c>
      <c r="H16">
        <v>0.97</v>
      </c>
      <c r="I16" t="s">
        <v>0</v>
      </c>
      <c r="J16">
        <v>1.1000000000000001</v>
      </c>
      <c r="K16">
        <v>1</v>
      </c>
      <c r="L16">
        <v>2025</v>
      </c>
      <c r="M16" t="s">
        <v>112</v>
      </c>
      <c r="N16" s="89" cm="1">
        <f t="array" ref="N16">IF(ISNUMBER(_34_KNMI_Stations[[#This Row],[Etmaal temperatuur °C]]),IF(_34_KNMI_Stations[[#This Row],[Etmaal temperatuur °C]]&lt;stookgrens[],stookgrens[]-_34_KNMI_Stations[[#This Row],[Etmaal temperatuur °C]],0),"")</f>
        <v>10.9</v>
      </c>
      <c r="O16" s="89">
        <f>_34_KNMI_Stations[[#This Row],[graaddagen]]*_34_KNMI_Stations[[#This Row],[Gewogen factor]]</f>
        <v>11.990000000000002</v>
      </c>
      <c r="P16" s="89" cm="1">
        <f t="array" ref="P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7" spans="1:16" x14ac:dyDescent="0.25">
      <c r="A17">
        <v>215</v>
      </c>
      <c r="B17" s="110">
        <v>45673</v>
      </c>
      <c r="C17" s="89">
        <v>2.6</v>
      </c>
      <c r="D17" s="89">
        <v>4.3</v>
      </c>
      <c r="E17" s="96">
        <v>142</v>
      </c>
      <c r="F17" s="89">
        <v>0</v>
      </c>
      <c r="G17" s="89">
        <v>1036.3</v>
      </c>
      <c r="H17">
        <v>0.96</v>
      </c>
      <c r="I17" t="s">
        <v>0</v>
      </c>
      <c r="J17">
        <v>1.1000000000000001</v>
      </c>
      <c r="K17">
        <v>1</v>
      </c>
      <c r="L17">
        <v>2025</v>
      </c>
      <c r="M17" t="s">
        <v>112</v>
      </c>
      <c r="N17" s="89" cm="1">
        <f t="array" ref="N17">IF(ISNUMBER(_34_KNMI_Stations[[#This Row],[Etmaal temperatuur °C]]),IF(_34_KNMI_Stations[[#This Row],[Etmaal temperatuur °C]]&lt;stookgrens[],stookgrens[]-_34_KNMI_Stations[[#This Row],[Etmaal temperatuur °C]],0),"")</f>
        <v>13.7</v>
      </c>
      <c r="O17" s="89">
        <f>_34_KNMI_Stations[[#This Row],[graaddagen]]*_34_KNMI_Stations[[#This Row],[Gewogen factor]]</f>
        <v>15.07</v>
      </c>
      <c r="P17" s="89" cm="1">
        <f t="array" ref="P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8" spans="1:16" x14ac:dyDescent="0.25">
      <c r="A18">
        <v>215</v>
      </c>
      <c r="B18" s="110">
        <v>45674</v>
      </c>
      <c r="C18" s="89">
        <v>2.1</v>
      </c>
      <c r="D18" s="89">
        <v>0.9</v>
      </c>
      <c r="E18" s="96">
        <v>110</v>
      </c>
      <c r="F18" s="89">
        <v>0</v>
      </c>
      <c r="G18" s="89">
        <v>1037.0999999999999</v>
      </c>
      <c r="H18">
        <v>0.97</v>
      </c>
      <c r="I18" t="s">
        <v>0</v>
      </c>
      <c r="J18">
        <v>1.1000000000000001</v>
      </c>
      <c r="K18">
        <v>1</v>
      </c>
      <c r="L18">
        <v>2025</v>
      </c>
      <c r="M18" t="s">
        <v>112</v>
      </c>
      <c r="N18" s="89" cm="1">
        <f t="array" ref="N18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18" s="89">
        <f>_34_KNMI_Stations[[#This Row],[graaddagen]]*_34_KNMI_Stations[[#This Row],[Gewogen factor]]</f>
        <v>18.810000000000002</v>
      </c>
      <c r="P18" s="89" cm="1">
        <f t="array" ref="P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9" spans="1:16" x14ac:dyDescent="0.25">
      <c r="A19">
        <v>215</v>
      </c>
      <c r="B19" s="110">
        <v>45675</v>
      </c>
      <c r="C19" s="89">
        <v>2.9</v>
      </c>
      <c r="D19" s="89">
        <v>-0.9</v>
      </c>
      <c r="E19" s="96">
        <v>163</v>
      </c>
      <c r="F19" s="89">
        <v>0</v>
      </c>
      <c r="G19" s="89">
        <v>1031.0999999999999</v>
      </c>
      <c r="H19">
        <v>0.96</v>
      </c>
      <c r="I19" t="s">
        <v>0</v>
      </c>
      <c r="J19">
        <v>1.1000000000000001</v>
      </c>
      <c r="K19">
        <v>1</v>
      </c>
      <c r="L19">
        <v>2025</v>
      </c>
      <c r="M19" t="s">
        <v>112</v>
      </c>
      <c r="N19" s="89" cm="1">
        <f t="array" ref="N19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19" s="89">
        <f>_34_KNMI_Stations[[#This Row],[graaddagen]]*_34_KNMI_Stations[[#This Row],[Gewogen factor]]</f>
        <v>20.79</v>
      </c>
      <c r="P19" s="89" cm="1">
        <f t="array" ref="P19">IF(ISNUMBER(_34_KNMI_Stations[[#This Row],[Etmaal temperatuur °C]]),IF(_34_KNMI_Stations[[#This Row],[Etmaal temperatuur °C]]&gt;stookgrens[],_34_KNMI_Stations[[#This Row],[Etmaal temperatuur °C]]-stookgrens[],0),"")</f>
        <v>0</v>
      </c>
    </row>
    <row r="20" spans="1:16" x14ac:dyDescent="0.25">
      <c r="A20">
        <v>215</v>
      </c>
      <c r="B20" s="110">
        <v>45676</v>
      </c>
      <c r="C20" s="89">
        <v>1.6</v>
      </c>
      <c r="D20" s="89">
        <v>-0.3</v>
      </c>
      <c r="E20" s="96">
        <v>86</v>
      </c>
      <c r="F20" s="89">
        <v>0</v>
      </c>
      <c r="G20" s="89">
        <v>1023.1</v>
      </c>
      <c r="H20">
        <v>0.92</v>
      </c>
      <c r="I20" t="s">
        <v>0</v>
      </c>
      <c r="J20">
        <v>1.1000000000000001</v>
      </c>
      <c r="K20">
        <v>1</v>
      </c>
      <c r="L20">
        <v>2025</v>
      </c>
      <c r="M20" t="s">
        <v>112</v>
      </c>
      <c r="N20" s="89" cm="1">
        <f t="array" ref="N20">IF(ISNUMBER(_34_KNMI_Stations[[#This Row],[Etmaal temperatuur °C]]),IF(_34_KNMI_Stations[[#This Row],[Etmaal temperatuur °C]]&lt;stookgrens[],stookgrens[]-_34_KNMI_Stations[[#This Row],[Etmaal temperatuur °C]],0),"")</f>
        <v>18.3</v>
      </c>
      <c r="O20" s="89">
        <f>_34_KNMI_Stations[[#This Row],[graaddagen]]*_34_KNMI_Stations[[#This Row],[Gewogen factor]]</f>
        <v>20.130000000000003</v>
      </c>
      <c r="P20" s="89" cm="1">
        <f t="array" ref="P20">IF(ISNUMBER(_34_KNMI_Stations[[#This Row],[Etmaal temperatuur °C]]),IF(_34_KNMI_Stations[[#This Row],[Etmaal temperatuur °C]]&gt;stookgrens[],_34_KNMI_Stations[[#This Row],[Etmaal temperatuur °C]]-stookgrens[],0),"")</f>
        <v>0</v>
      </c>
    </row>
    <row r="21" spans="1:16" x14ac:dyDescent="0.25">
      <c r="A21">
        <v>215</v>
      </c>
      <c r="B21" s="110">
        <v>45677</v>
      </c>
      <c r="C21" s="89">
        <v>3.4</v>
      </c>
      <c r="D21" s="89">
        <v>0.9</v>
      </c>
      <c r="E21" s="96">
        <v>80</v>
      </c>
      <c r="F21" s="89">
        <v>-0.1</v>
      </c>
      <c r="G21" s="89">
        <v>1019.1</v>
      </c>
      <c r="H21">
        <v>0.91</v>
      </c>
      <c r="I21" t="s">
        <v>0</v>
      </c>
      <c r="J21">
        <v>1.1000000000000001</v>
      </c>
      <c r="K21">
        <v>1</v>
      </c>
      <c r="L21">
        <v>2025</v>
      </c>
      <c r="M21" t="s">
        <v>113</v>
      </c>
      <c r="N21" s="89" cm="1">
        <f t="array" ref="N21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21" s="89">
        <f>_34_KNMI_Stations[[#This Row],[graaddagen]]*_34_KNMI_Stations[[#This Row],[Gewogen factor]]</f>
        <v>18.810000000000002</v>
      </c>
      <c r="P21" s="89" cm="1">
        <f t="array" ref="P21">IF(ISNUMBER(_34_KNMI_Stations[[#This Row],[Etmaal temperatuur °C]]),IF(_34_KNMI_Stations[[#This Row],[Etmaal temperatuur °C]]&gt;stookgrens[],_34_KNMI_Stations[[#This Row],[Etmaal temperatuur °C]]-stookgrens[],0),"")</f>
        <v>0</v>
      </c>
    </row>
    <row r="22" spans="1:16" x14ac:dyDescent="0.25">
      <c r="A22">
        <v>215</v>
      </c>
      <c r="B22" s="110">
        <v>45678</v>
      </c>
      <c r="C22" s="89">
        <v>3.8</v>
      </c>
      <c r="D22" s="89">
        <v>0.1</v>
      </c>
      <c r="E22" s="96">
        <v>145</v>
      </c>
      <c r="F22" s="89">
        <v>0</v>
      </c>
      <c r="G22" s="89">
        <v>1015.4</v>
      </c>
      <c r="H22">
        <v>0.96</v>
      </c>
      <c r="I22" t="s">
        <v>0</v>
      </c>
      <c r="J22">
        <v>1.1000000000000001</v>
      </c>
      <c r="K22">
        <v>1</v>
      </c>
      <c r="L22">
        <v>2025</v>
      </c>
      <c r="M22" t="s">
        <v>113</v>
      </c>
      <c r="N22" s="89" cm="1">
        <f t="array" ref="N22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22" s="89">
        <f>_34_KNMI_Stations[[#This Row],[graaddagen]]*_34_KNMI_Stations[[#This Row],[Gewogen factor]]</f>
        <v>19.690000000000001</v>
      </c>
      <c r="P22" s="89" cm="1">
        <f t="array" ref="P22">IF(ISNUMBER(_34_KNMI_Stations[[#This Row],[Etmaal temperatuur °C]]),IF(_34_KNMI_Stations[[#This Row],[Etmaal temperatuur °C]]&gt;stookgrens[],_34_KNMI_Stations[[#This Row],[Etmaal temperatuur °C]]-stookgrens[],0),"")</f>
        <v>0</v>
      </c>
    </row>
    <row r="23" spans="1:16" x14ac:dyDescent="0.25">
      <c r="A23">
        <v>215</v>
      </c>
      <c r="B23" s="110">
        <v>45679</v>
      </c>
      <c r="C23" s="89">
        <v>2.1</v>
      </c>
      <c r="D23" s="89">
        <v>2.2000000000000002</v>
      </c>
      <c r="E23" s="96">
        <v>111</v>
      </c>
      <c r="F23" s="89">
        <v>3.7</v>
      </c>
      <c r="G23" s="89">
        <v>1003.6</v>
      </c>
      <c r="H23">
        <v>0.95</v>
      </c>
      <c r="I23" t="s">
        <v>0</v>
      </c>
      <c r="J23">
        <v>1.1000000000000001</v>
      </c>
      <c r="K23">
        <v>1</v>
      </c>
      <c r="L23">
        <v>2025</v>
      </c>
      <c r="M23" t="s">
        <v>113</v>
      </c>
      <c r="N23" s="89" cm="1">
        <f t="array" ref="N23">IF(ISNUMBER(_34_KNMI_Stations[[#This Row],[Etmaal temperatuur °C]]),IF(_34_KNMI_Stations[[#This Row],[Etmaal temperatuur °C]]&lt;stookgrens[],stookgrens[]-_34_KNMI_Stations[[#This Row],[Etmaal temperatuur °C]],0),"")</f>
        <v>15.8</v>
      </c>
      <c r="O23" s="89">
        <f>_34_KNMI_Stations[[#This Row],[graaddagen]]*_34_KNMI_Stations[[#This Row],[Gewogen factor]]</f>
        <v>17.380000000000003</v>
      </c>
      <c r="P23" s="89" cm="1">
        <f t="array" ref="P23">IF(ISNUMBER(_34_KNMI_Stations[[#This Row],[Etmaal temperatuur °C]]),IF(_34_KNMI_Stations[[#This Row],[Etmaal temperatuur °C]]&gt;stookgrens[],_34_KNMI_Stations[[#This Row],[Etmaal temperatuur °C]]-stookgrens[],0),"")</f>
        <v>0</v>
      </c>
    </row>
    <row r="24" spans="1:16" x14ac:dyDescent="0.25">
      <c r="A24">
        <v>215</v>
      </c>
      <c r="B24" s="110">
        <v>45680</v>
      </c>
      <c r="C24" s="89">
        <v>6.4</v>
      </c>
      <c r="D24" s="89">
        <v>6</v>
      </c>
      <c r="E24" s="96">
        <v>259</v>
      </c>
      <c r="F24" s="89">
        <v>4.2</v>
      </c>
      <c r="G24" s="89">
        <v>1002.8</v>
      </c>
      <c r="H24">
        <v>0.85</v>
      </c>
      <c r="I24" t="s">
        <v>0</v>
      </c>
      <c r="J24">
        <v>1.1000000000000001</v>
      </c>
      <c r="K24">
        <v>1</v>
      </c>
      <c r="L24">
        <v>2025</v>
      </c>
      <c r="M24" t="s">
        <v>113</v>
      </c>
      <c r="N24" s="89" cm="1">
        <f t="array" ref="N24">IF(ISNUMBER(_34_KNMI_Stations[[#This Row],[Etmaal temperatuur °C]]),IF(_34_KNMI_Stations[[#This Row],[Etmaal temperatuur °C]]&lt;stookgrens[],stookgrens[]-_34_KNMI_Stations[[#This Row],[Etmaal temperatuur °C]],0),"")</f>
        <v>12</v>
      </c>
      <c r="O24" s="89">
        <f>_34_KNMI_Stations[[#This Row],[graaddagen]]*_34_KNMI_Stations[[#This Row],[Gewogen factor]]</f>
        <v>13.200000000000001</v>
      </c>
      <c r="P24" s="89" cm="1">
        <f t="array" ref="P24">IF(ISNUMBER(_34_KNMI_Stations[[#This Row],[Etmaal temperatuur °C]]),IF(_34_KNMI_Stations[[#This Row],[Etmaal temperatuur °C]]&gt;stookgrens[],_34_KNMI_Stations[[#This Row],[Etmaal temperatuur °C]]-stookgrens[],0),"")</f>
        <v>0</v>
      </c>
    </row>
    <row r="25" spans="1:16" x14ac:dyDescent="0.25">
      <c r="A25">
        <v>215</v>
      </c>
      <c r="B25" s="110">
        <v>45681</v>
      </c>
      <c r="C25" s="89">
        <v>7.5</v>
      </c>
      <c r="D25" s="89">
        <v>7.8</v>
      </c>
      <c r="E25" s="96">
        <v>108</v>
      </c>
      <c r="F25" s="89">
        <v>4.4000000000000004</v>
      </c>
      <c r="G25" s="89">
        <v>1000</v>
      </c>
      <c r="H25">
        <v>0.86</v>
      </c>
      <c r="I25" t="s">
        <v>0</v>
      </c>
      <c r="J25">
        <v>1.1000000000000001</v>
      </c>
      <c r="K25">
        <v>1</v>
      </c>
      <c r="L25">
        <v>2025</v>
      </c>
      <c r="M25" t="s">
        <v>113</v>
      </c>
      <c r="N25" s="89" cm="1">
        <f t="array" ref="N25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25" s="89">
        <f>_34_KNMI_Stations[[#This Row],[graaddagen]]*_34_KNMI_Stations[[#This Row],[Gewogen factor]]</f>
        <v>11.22</v>
      </c>
      <c r="P25" s="89" cm="1">
        <f t="array" ref="P25">IF(ISNUMBER(_34_KNMI_Stations[[#This Row],[Etmaal temperatuur °C]]),IF(_34_KNMI_Stations[[#This Row],[Etmaal temperatuur °C]]&gt;stookgrens[],_34_KNMI_Stations[[#This Row],[Etmaal temperatuur °C]]-stookgrens[],0),"")</f>
        <v>0</v>
      </c>
    </row>
    <row r="26" spans="1:16" x14ac:dyDescent="0.25">
      <c r="A26">
        <v>215</v>
      </c>
      <c r="B26" s="110">
        <v>45682</v>
      </c>
      <c r="C26" s="89">
        <v>2.2999999999999998</v>
      </c>
      <c r="D26" s="89">
        <v>4.8</v>
      </c>
      <c r="E26" s="96">
        <v>325</v>
      </c>
      <c r="F26" s="89">
        <v>1.8</v>
      </c>
      <c r="G26" s="89">
        <v>1004.5</v>
      </c>
      <c r="H26">
        <v>0.9</v>
      </c>
      <c r="I26" t="s">
        <v>0</v>
      </c>
      <c r="J26">
        <v>1.1000000000000001</v>
      </c>
      <c r="K26">
        <v>1</v>
      </c>
      <c r="L26">
        <v>2025</v>
      </c>
      <c r="M26" t="s">
        <v>113</v>
      </c>
      <c r="N26" s="89" cm="1">
        <f t="array" ref="N26">IF(ISNUMBER(_34_KNMI_Stations[[#This Row],[Etmaal temperatuur °C]]),IF(_34_KNMI_Stations[[#This Row],[Etmaal temperatuur °C]]&lt;stookgrens[],stookgrens[]-_34_KNMI_Stations[[#This Row],[Etmaal temperatuur °C]],0),"")</f>
        <v>13.2</v>
      </c>
      <c r="O26" s="89">
        <f>_34_KNMI_Stations[[#This Row],[graaddagen]]*_34_KNMI_Stations[[#This Row],[Gewogen factor]]</f>
        <v>14.52</v>
      </c>
      <c r="P26" s="89" cm="1">
        <f t="array" ref="P26">IF(ISNUMBER(_34_KNMI_Stations[[#This Row],[Etmaal temperatuur °C]]),IF(_34_KNMI_Stations[[#This Row],[Etmaal temperatuur °C]]&gt;stookgrens[],_34_KNMI_Stations[[#This Row],[Etmaal temperatuur °C]]-stookgrens[],0),"")</f>
        <v>0</v>
      </c>
    </row>
    <row r="27" spans="1:16" x14ac:dyDescent="0.25">
      <c r="A27">
        <v>215</v>
      </c>
      <c r="B27" s="110">
        <v>45683</v>
      </c>
      <c r="C27" s="89">
        <v>5.0999999999999996</v>
      </c>
      <c r="D27" s="89">
        <v>3.8</v>
      </c>
      <c r="E27" s="96">
        <v>484</v>
      </c>
      <c r="F27" s="89">
        <v>3</v>
      </c>
      <c r="G27" s="89">
        <v>1001.9</v>
      </c>
      <c r="H27">
        <v>0.87</v>
      </c>
      <c r="I27" t="s">
        <v>0</v>
      </c>
      <c r="J27">
        <v>1.1000000000000001</v>
      </c>
      <c r="K27">
        <v>1</v>
      </c>
      <c r="L27">
        <v>2025</v>
      </c>
      <c r="M27" t="s">
        <v>113</v>
      </c>
      <c r="N27" s="89" cm="1">
        <f t="array" ref="N27">IF(ISNUMBER(_34_KNMI_Stations[[#This Row],[Etmaal temperatuur °C]]),IF(_34_KNMI_Stations[[#This Row],[Etmaal temperatuur °C]]&lt;stookgrens[],stookgrens[]-_34_KNMI_Stations[[#This Row],[Etmaal temperatuur °C]],0),"")</f>
        <v>14.2</v>
      </c>
      <c r="O27" s="89">
        <f>_34_KNMI_Stations[[#This Row],[graaddagen]]*_34_KNMI_Stations[[#This Row],[Gewogen factor]]</f>
        <v>15.620000000000001</v>
      </c>
      <c r="P27" s="89" cm="1">
        <f t="array" ref="P27">IF(ISNUMBER(_34_KNMI_Stations[[#This Row],[Etmaal temperatuur °C]]),IF(_34_KNMI_Stations[[#This Row],[Etmaal temperatuur °C]]&gt;stookgrens[],_34_KNMI_Stations[[#This Row],[Etmaal temperatuur °C]]-stookgrens[],0),"")</f>
        <v>0</v>
      </c>
    </row>
    <row r="28" spans="1:16" x14ac:dyDescent="0.25">
      <c r="A28">
        <v>215</v>
      </c>
      <c r="B28" s="110">
        <v>45684</v>
      </c>
      <c r="C28" s="89">
        <v>8.5</v>
      </c>
      <c r="D28" s="89">
        <v>8.8000000000000007</v>
      </c>
      <c r="E28" s="96">
        <v>530</v>
      </c>
      <c r="F28" s="89">
        <v>8.4</v>
      </c>
      <c r="G28" s="89">
        <v>987.3</v>
      </c>
      <c r="H28">
        <v>0.77</v>
      </c>
      <c r="I28" t="s">
        <v>0</v>
      </c>
      <c r="J28">
        <v>1.1000000000000001</v>
      </c>
      <c r="K28">
        <v>1</v>
      </c>
      <c r="L28">
        <v>2025</v>
      </c>
      <c r="M28" t="s">
        <v>114</v>
      </c>
      <c r="N28" s="89" cm="1">
        <f t="array" ref="N28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28" s="89">
        <f>_34_KNMI_Stations[[#This Row],[graaddagen]]*_34_KNMI_Stations[[#This Row],[Gewogen factor]]</f>
        <v>10.119999999999999</v>
      </c>
      <c r="P28" s="89" cm="1">
        <f t="array" ref="P28">IF(ISNUMBER(_34_KNMI_Stations[[#This Row],[Etmaal temperatuur °C]]),IF(_34_KNMI_Stations[[#This Row],[Etmaal temperatuur °C]]&gt;stookgrens[],_34_KNMI_Stations[[#This Row],[Etmaal temperatuur °C]]-stookgrens[],0),"")</f>
        <v>0</v>
      </c>
    </row>
    <row r="29" spans="1:16" x14ac:dyDescent="0.25">
      <c r="A29">
        <v>215</v>
      </c>
      <c r="B29" s="110">
        <v>45685</v>
      </c>
      <c r="C29" s="89">
        <v>7.4</v>
      </c>
      <c r="D29" s="89">
        <v>7.9</v>
      </c>
      <c r="E29" s="96">
        <v>149</v>
      </c>
      <c r="F29" s="89">
        <v>8</v>
      </c>
      <c r="G29" s="89">
        <v>988.5</v>
      </c>
      <c r="H29">
        <v>0.83</v>
      </c>
      <c r="I29" t="s">
        <v>0</v>
      </c>
      <c r="J29">
        <v>1.1000000000000001</v>
      </c>
      <c r="K29">
        <v>1</v>
      </c>
      <c r="L29">
        <v>2025</v>
      </c>
      <c r="M29" t="s">
        <v>114</v>
      </c>
      <c r="N29" s="89" cm="1">
        <f t="array" ref="N29">IF(ISNUMBER(_34_KNMI_Stations[[#This Row],[Etmaal temperatuur °C]]),IF(_34_KNMI_Stations[[#This Row],[Etmaal temperatuur °C]]&lt;stookgrens[],stookgrens[]-_34_KNMI_Stations[[#This Row],[Etmaal temperatuur °C]],0),"")</f>
        <v>10.1</v>
      </c>
      <c r="O29" s="89">
        <f>_34_KNMI_Stations[[#This Row],[graaddagen]]*_34_KNMI_Stations[[#This Row],[Gewogen factor]]</f>
        <v>11.110000000000001</v>
      </c>
      <c r="P29" s="89" cm="1">
        <f t="array" ref="P29">IF(ISNUMBER(_34_KNMI_Stations[[#This Row],[Etmaal temperatuur °C]]),IF(_34_KNMI_Stations[[#This Row],[Etmaal temperatuur °C]]&gt;stookgrens[],_34_KNMI_Stations[[#This Row],[Etmaal temperatuur °C]]-stookgrens[],0),"")</f>
        <v>0</v>
      </c>
    </row>
    <row r="30" spans="1:16" x14ac:dyDescent="0.25">
      <c r="A30">
        <v>215</v>
      </c>
      <c r="B30" s="110">
        <v>45686</v>
      </c>
      <c r="C30" s="89">
        <v>5.5</v>
      </c>
      <c r="D30" s="89">
        <v>7.2</v>
      </c>
      <c r="E30" s="96">
        <v>276</v>
      </c>
      <c r="F30" s="89">
        <v>1.6</v>
      </c>
      <c r="G30" s="89">
        <v>1002.2</v>
      </c>
      <c r="H30">
        <v>0.86</v>
      </c>
      <c r="I30" t="s">
        <v>0</v>
      </c>
      <c r="J30">
        <v>1.1000000000000001</v>
      </c>
      <c r="K30">
        <v>1</v>
      </c>
      <c r="L30">
        <v>2025</v>
      </c>
      <c r="M30" t="s">
        <v>114</v>
      </c>
      <c r="N30" s="89" cm="1">
        <f t="array" ref="N30">IF(ISNUMBER(_34_KNMI_Stations[[#This Row],[Etmaal temperatuur °C]]),IF(_34_KNMI_Stations[[#This Row],[Etmaal temperatuur °C]]&lt;stookgrens[],stookgrens[]-_34_KNMI_Stations[[#This Row],[Etmaal temperatuur °C]],0),"")</f>
        <v>10.8</v>
      </c>
      <c r="O30" s="89">
        <f>_34_KNMI_Stations[[#This Row],[graaddagen]]*_34_KNMI_Stations[[#This Row],[Gewogen factor]]</f>
        <v>11.880000000000003</v>
      </c>
      <c r="P30" s="89" cm="1">
        <f t="array" ref="P30">IF(ISNUMBER(_34_KNMI_Stations[[#This Row],[Etmaal temperatuur °C]]),IF(_34_KNMI_Stations[[#This Row],[Etmaal temperatuur °C]]&gt;stookgrens[],_34_KNMI_Stations[[#This Row],[Etmaal temperatuur °C]]-stookgrens[],0),"")</f>
        <v>0</v>
      </c>
    </row>
    <row r="31" spans="1:16" x14ac:dyDescent="0.25">
      <c r="A31">
        <v>215</v>
      </c>
      <c r="B31" s="110">
        <v>45687</v>
      </c>
      <c r="C31" s="89">
        <v>3</v>
      </c>
      <c r="D31" s="89">
        <v>5.6</v>
      </c>
      <c r="E31" s="96">
        <v>349</v>
      </c>
      <c r="F31" s="89">
        <v>0.1</v>
      </c>
      <c r="G31" s="89">
        <v>1017</v>
      </c>
      <c r="H31">
        <v>0.86</v>
      </c>
      <c r="I31" t="s">
        <v>0</v>
      </c>
      <c r="J31">
        <v>1.1000000000000001</v>
      </c>
      <c r="K31">
        <v>1</v>
      </c>
      <c r="L31">
        <v>2025</v>
      </c>
      <c r="M31" t="s">
        <v>114</v>
      </c>
      <c r="N31" s="89" cm="1">
        <f t="array" ref="N31">IF(ISNUMBER(_34_KNMI_Stations[[#This Row],[Etmaal temperatuur °C]]),IF(_34_KNMI_Stations[[#This Row],[Etmaal temperatuur °C]]&lt;stookgrens[],stookgrens[]-_34_KNMI_Stations[[#This Row],[Etmaal temperatuur °C]],0),"")</f>
        <v>12.4</v>
      </c>
      <c r="O31" s="89">
        <f>_34_KNMI_Stations[[#This Row],[graaddagen]]*_34_KNMI_Stations[[#This Row],[Gewogen factor]]</f>
        <v>13.640000000000002</v>
      </c>
      <c r="P31" s="89" cm="1">
        <f t="array" ref="P31">IF(ISNUMBER(_34_KNMI_Stations[[#This Row],[Etmaal temperatuur °C]]),IF(_34_KNMI_Stations[[#This Row],[Etmaal temperatuur °C]]&gt;stookgrens[],_34_KNMI_Stations[[#This Row],[Etmaal temperatuur °C]]-stookgrens[],0),"")</f>
        <v>0</v>
      </c>
    </row>
    <row r="32" spans="1:16" x14ac:dyDescent="0.25">
      <c r="A32">
        <v>215</v>
      </c>
      <c r="B32" s="110">
        <v>45688</v>
      </c>
      <c r="C32" s="89">
        <v>2.2999999999999998</v>
      </c>
      <c r="D32" s="89">
        <v>2.2000000000000002</v>
      </c>
      <c r="E32" s="96">
        <v>352</v>
      </c>
      <c r="F32" s="89">
        <v>0</v>
      </c>
      <c r="G32" s="89">
        <v>1027.5</v>
      </c>
      <c r="H32">
        <v>0.91</v>
      </c>
      <c r="I32" t="s">
        <v>0</v>
      </c>
      <c r="J32">
        <v>1.1000000000000001</v>
      </c>
      <c r="K32">
        <v>1</v>
      </c>
      <c r="L32">
        <v>2025</v>
      </c>
      <c r="M32" t="s">
        <v>114</v>
      </c>
      <c r="N32" s="89" cm="1">
        <f t="array" ref="N32">IF(ISNUMBER(_34_KNMI_Stations[[#This Row],[Etmaal temperatuur °C]]),IF(_34_KNMI_Stations[[#This Row],[Etmaal temperatuur °C]]&lt;stookgrens[],stookgrens[]-_34_KNMI_Stations[[#This Row],[Etmaal temperatuur °C]],0),"")</f>
        <v>15.8</v>
      </c>
      <c r="O32" s="89">
        <f>_34_KNMI_Stations[[#This Row],[graaddagen]]*_34_KNMI_Stations[[#This Row],[Gewogen factor]]</f>
        <v>17.380000000000003</v>
      </c>
      <c r="P32" s="89" cm="1">
        <f t="array" ref="P32">IF(ISNUMBER(_34_KNMI_Stations[[#This Row],[Etmaal temperatuur °C]]),IF(_34_KNMI_Stations[[#This Row],[Etmaal temperatuur °C]]&gt;stookgrens[],_34_KNMI_Stations[[#This Row],[Etmaal temperatuur °C]]-stookgrens[],0),"")</f>
        <v>0</v>
      </c>
    </row>
    <row r="33" spans="1:16" x14ac:dyDescent="0.25">
      <c r="A33">
        <v>215</v>
      </c>
      <c r="B33" s="110">
        <v>45689</v>
      </c>
      <c r="C33" s="89">
        <v>2</v>
      </c>
      <c r="D33" s="89">
        <v>0.7</v>
      </c>
      <c r="E33" s="96">
        <v>688</v>
      </c>
      <c r="F33" s="89">
        <v>0</v>
      </c>
      <c r="G33" s="89">
        <v>1031.2</v>
      </c>
      <c r="H33">
        <v>0.87</v>
      </c>
      <c r="I33" t="s">
        <v>0</v>
      </c>
      <c r="J33">
        <v>1.1000000000000001</v>
      </c>
      <c r="K33">
        <v>2</v>
      </c>
      <c r="L33">
        <v>2025</v>
      </c>
      <c r="M33" t="s">
        <v>114</v>
      </c>
      <c r="N33" s="89" cm="1">
        <f t="array" ref="N33">IF(ISNUMBER(_34_KNMI_Stations[[#This Row],[Etmaal temperatuur °C]]),IF(_34_KNMI_Stations[[#This Row],[Etmaal temperatuur °C]]&lt;stookgrens[],stookgrens[]-_34_KNMI_Stations[[#This Row],[Etmaal temperatuur °C]],0),"")</f>
        <v>17.3</v>
      </c>
      <c r="O33" s="89">
        <f>_34_KNMI_Stations[[#This Row],[graaddagen]]*_34_KNMI_Stations[[#This Row],[Gewogen factor]]</f>
        <v>19.03</v>
      </c>
      <c r="P33" s="89" cm="1">
        <f t="array" ref="P33">IF(ISNUMBER(_34_KNMI_Stations[[#This Row],[Etmaal temperatuur °C]]),IF(_34_KNMI_Stations[[#This Row],[Etmaal temperatuur °C]]&gt;stookgrens[],_34_KNMI_Stations[[#This Row],[Etmaal temperatuur °C]]-stookgrens[],0),"")</f>
        <v>0</v>
      </c>
    </row>
    <row r="34" spans="1:16" x14ac:dyDescent="0.25">
      <c r="A34">
        <v>215</v>
      </c>
      <c r="B34" s="110">
        <v>45690</v>
      </c>
      <c r="C34" s="89"/>
      <c r="D34" s="89">
        <v>0.3</v>
      </c>
      <c r="E34" s="96">
        <v>788</v>
      </c>
      <c r="F34" s="89">
        <v>0</v>
      </c>
      <c r="G34" s="89">
        <v>1025.4000000000001</v>
      </c>
      <c r="H34">
        <v>0.88</v>
      </c>
      <c r="I34" t="s">
        <v>0</v>
      </c>
      <c r="J34">
        <v>1.1000000000000001</v>
      </c>
      <c r="K34">
        <v>2</v>
      </c>
      <c r="L34">
        <v>2025</v>
      </c>
      <c r="M34" t="s">
        <v>114</v>
      </c>
      <c r="N34" s="89" cm="1">
        <f t="array" ref="N34">IF(ISNUMBER(_34_KNMI_Stations[[#This Row],[Etmaal temperatuur °C]]),IF(_34_KNMI_Stations[[#This Row],[Etmaal temperatuur °C]]&lt;stookgrens[],stookgrens[]-_34_KNMI_Stations[[#This Row],[Etmaal temperatuur °C]],0),"")</f>
        <v>17.7</v>
      </c>
      <c r="O34" s="89">
        <f>_34_KNMI_Stations[[#This Row],[graaddagen]]*_34_KNMI_Stations[[#This Row],[Gewogen factor]]</f>
        <v>19.470000000000002</v>
      </c>
      <c r="P34" s="89" cm="1">
        <f t="array" ref="P34">IF(ISNUMBER(_34_KNMI_Stations[[#This Row],[Etmaal temperatuur °C]]),IF(_34_KNMI_Stations[[#This Row],[Etmaal temperatuur °C]]&gt;stookgrens[],_34_KNMI_Stations[[#This Row],[Etmaal temperatuur °C]]-stookgrens[],0),"")</f>
        <v>0</v>
      </c>
    </row>
    <row r="35" spans="1:16" x14ac:dyDescent="0.25">
      <c r="A35">
        <v>215</v>
      </c>
      <c r="B35" s="110">
        <v>45691</v>
      </c>
      <c r="C35" s="89"/>
      <c r="D35" s="89">
        <v>2</v>
      </c>
      <c r="E35" s="96">
        <v>668</v>
      </c>
      <c r="F35" s="89">
        <v>0</v>
      </c>
      <c r="G35" s="89"/>
      <c r="H35">
        <v>0.9</v>
      </c>
      <c r="I35" t="s">
        <v>0</v>
      </c>
      <c r="J35">
        <v>1.1000000000000001</v>
      </c>
      <c r="K35">
        <v>2</v>
      </c>
      <c r="L35">
        <v>2025</v>
      </c>
      <c r="M35" t="s">
        <v>115</v>
      </c>
      <c r="N35" s="89" cm="1">
        <f t="array" ref="N35">IF(ISNUMBER(_34_KNMI_Stations[[#This Row],[Etmaal temperatuur °C]]),IF(_34_KNMI_Stations[[#This Row],[Etmaal temperatuur °C]]&lt;stookgrens[],stookgrens[]-_34_KNMI_Stations[[#This Row],[Etmaal temperatuur °C]],0),"")</f>
        <v>16</v>
      </c>
      <c r="O35" s="89">
        <f>_34_KNMI_Stations[[#This Row],[graaddagen]]*_34_KNMI_Stations[[#This Row],[Gewogen factor]]</f>
        <v>17.600000000000001</v>
      </c>
      <c r="P35" s="89" cm="1">
        <f t="array" ref="P35">IF(ISNUMBER(_34_KNMI_Stations[[#This Row],[Etmaal temperatuur °C]]),IF(_34_KNMI_Stations[[#This Row],[Etmaal temperatuur °C]]&gt;stookgrens[],_34_KNMI_Stations[[#This Row],[Etmaal temperatuur °C]]-stookgrens[],0),"")</f>
        <v>0</v>
      </c>
    </row>
    <row r="36" spans="1:16" x14ac:dyDescent="0.25">
      <c r="A36">
        <v>215</v>
      </c>
      <c r="B36" s="110">
        <v>45692</v>
      </c>
      <c r="C36" s="89">
        <v>5.4</v>
      </c>
      <c r="D36" s="89">
        <v>3.4</v>
      </c>
      <c r="E36" s="96">
        <v>258</v>
      </c>
      <c r="F36" s="89">
        <v>0</v>
      </c>
      <c r="G36" s="89">
        <v>1026.2</v>
      </c>
      <c r="H36">
        <v>0.87</v>
      </c>
      <c r="I36" t="s">
        <v>0</v>
      </c>
      <c r="J36">
        <v>1.1000000000000001</v>
      </c>
      <c r="K36">
        <v>2</v>
      </c>
      <c r="L36">
        <v>2025</v>
      </c>
      <c r="M36" t="s">
        <v>115</v>
      </c>
      <c r="N36" s="89" cm="1">
        <f t="array" ref="N36">IF(ISNUMBER(_34_KNMI_Stations[[#This Row],[Etmaal temperatuur °C]]),IF(_34_KNMI_Stations[[#This Row],[Etmaal temperatuur °C]]&lt;stookgrens[],stookgrens[]-_34_KNMI_Stations[[#This Row],[Etmaal temperatuur °C]],0),"")</f>
        <v>14.6</v>
      </c>
      <c r="O36" s="89">
        <f>_34_KNMI_Stations[[#This Row],[graaddagen]]*_34_KNMI_Stations[[#This Row],[Gewogen factor]]</f>
        <v>16.060000000000002</v>
      </c>
      <c r="P36" s="89" cm="1">
        <f t="array" ref="P36">IF(ISNUMBER(_34_KNMI_Stations[[#This Row],[Etmaal temperatuur °C]]),IF(_34_KNMI_Stations[[#This Row],[Etmaal temperatuur °C]]&gt;stookgrens[],_34_KNMI_Stations[[#This Row],[Etmaal temperatuur °C]]-stookgrens[],0),"")</f>
        <v>0</v>
      </c>
    </row>
    <row r="37" spans="1:16" x14ac:dyDescent="0.25">
      <c r="A37">
        <v>215</v>
      </c>
      <c r="B37" s="110">
        <v>45693</v>
      </c>
      <c r="C37" s="89">
        <v>2.8</v>
      </c>
      <c r="D37" s="89">
        <v>4.2</v>
      </c>
      <c r="E37" s="96">
        <v>661</v>
      </c>
      <c r="F37" s="89">
        <v>0</v>
      </c>
      <c r="G37" s="89">
        <v>1037.0999999999999</v>
      </c>
      <c r="H37">
        <v>0.92</v>
      </c>
      <c r="I37" t="s">
        <v>0</v>
      </c>
      <c r="J37">
        <v>1.1000000000000001</v>
      </c>
      <c r="K37">
        <v>2</v>
      </c>
      <c r="L37">
        <v>2025</v>
      </c>
      <c r="M37" t="s">
        <v>115</v>
      </c>
      <c r="N37" s="89" cm="1">
        <f t="array" ref="N37">IF(ISNUMBER(_34_KNMI_Stations[[#This Row],[Etmaal temperatuur °C]]),IF(_34_KNMI_Stations[[#This Row],[Etmaal temperatuur °C]]&lt;stookgrens[],stookgrens[]-_34_KNMI_Stations[[#This Row],[Etmaal temperatuur °C]],0),"")</f>
        <v>13.8</v>
      </c>
      <c r="O37" s="89">
        <f>_34_KNMI_Stations[[#This Row],[graaddagen]]*_34_KNMI_Stations[[#This Row],[Gewogen factor]]</f>
        <v>15.180000000000001</v>
      </c>
      <c r="P37" s="89" cm="1">
        <f t="array" ref="P37">IF(ISNUMBER(_34_KNMI_Stations[[#This Row],[Etmaal temperatuur °C]]),IF(_34_KNMI_Stations[[#This Row],[Etmaal temperatuur °C]]&gt;stookgrens[],_34_KNMI_Stations[[#This Row],[Etmaal temperatuur °C]]-stookgrens[],0),"")</f>
        <v>0</v>
      </c>
    </row>
    <row r="38" spans="1:16" x14ac:dyDescent="0.25">
      <c r="A38">
        <v>215</v>
      </c>
      <c r="B38" s="110">
        <v>45694</v>
      </c>
      <c r="C38" s="89">
        <v>3.5</v>
      </c>
      <c r="D38" s="89">
        <v>3.4</v>
      </c>
      <c r="E38" s="96">
        <v>520</v>
      </c>
      <c r="F38" s="89">
        <v>0</v>
      </c>
      <c r="G38" s="89">
        <v>1041.5999999999999</v>
      </c>
      <c r="H38">
        <v>0.88</v>
      </c>
      <c r="I38" t="s">
        <v>0</v>
      </c>
      <c r="J38">
        <v>1.1000000000000001</v>
      </c>
      <c r="K38">
        <v>2</v>
      </c>
      <c r="L38">
        <v>2025</v>
      </c>
      <c r="M38" t="s">
        <v>115</v>
      </c>
      <c r="N38" s="89" cm="1">
        <f t="array" ref="N38">IF(ISNUMBER(_34_KNMI_Stations[[#This Row],[Etmaal temperatuur °C]]),IF(_34_KNMI_Stations[[#This Row],[Etmaal temperatuur °C]]&lt;stookgrens[],stookgrens[]-_34_KNMI_Stations[[#This Row],[Etmaal temperatuur °C]],0),"")</f>
        <v>14.6</v>
      </c>
      <c r="O38" s="89">
        <f>_34_KNMI_Stations[[#This Row],[graaddagen]]*_34_KNMI_Stations[[#This Row],[Gewogen factor]]</f>
        <v>16.060000000000002</v>
      </c>
      <c r="P38" s="89" cm="1">
        <f t="array" ref="P38">IF(ISNUMBER(_34_KNMI_Stations[[#This Row],[Etmaal temperatuur °C]]),IF(_34_KNMI_Stations[[#This Row],[Etmaal temperatuur °C]]&gt;stookgrens[],_34_KNMI_Stations[[#This Row],[Etmaal temperatuur °C]]-stookgrens[],0),"")</f>
        <v>0</v>
      </c>
    </row>
    <row r="39" spans="1:16" x14ac:dyDescent="0.25">
      <c r="A39">
        <v>215</v>
      </c>
      <c r="B39" s="110">
        <v>45695</v>
      </c>
      <c r="C39" s="89">
        <v>7.8</v>
      </c>
      <c r="D39" s="89">
        <v>3.3</v>
      </c>
      <c r="E39" s="96">
        <v>322</v>
      </c>
      <c r="F39" s="89">
        <v>0</v>
      </c>
      <c r="G39" s="89">
        <v>1028</v>
      </c>
      <c r="H39">
        <v>0.75</v>
      </c>
      <c r="I39" t="s">
        <v>0</v>
      </c>
      <c r="J39">
        <v>1.1000000000000001</v>
      </c>
      <c r="K39">
        <v>2</v>
      </c>
      <c r="L39">
        <v>2025</v>
      </c>
      <c r="M39" t="s">
        <v>115</v>
      </c>
      <c r="N39" s="89" cm="1">
        <f t="array" ref="N39">IF(ISNUMBER(_34_KNMI_Stations[[#This Row],[Etmaal temperatuur °C]]),IF(_34_KNMI_Stations[[#This Row],[Etmaal temperatuur °C]]&lt;stookgrens[],stookgrens[]-_34_KNMI_Stations[[#This Row],[Etmaal temperatuur °C]],0),"")</f>
        <v>14.7</v>
      </c>
      <c r="O39" s="89">
        <f>_34_KNMI_Stations[[#This Row],[graaddagen]]*_34_KNMI_Stations[[#This Row],[Gewogen factor]]</f>
        <v>16.170000000000002</v>
      </c>
      <c r="P39" s="89" cm="1">
        <f t="array" ref="P39">IF(ISNUMBER(_34_KNMI_Stations[[#This Row],[Etmaal temperatuur °C]]),IF(_34_KNMI_Stations[[#This Row],[Etmaal temperatuur °C]]&gt;stookgrens[],_34_KNMI_Stations[[#This Row],[Etmaal temperatuur °C]]-stookgrens[],0),"")</f>
        <v>0</v>
      </c>
    </row>
    <row r="40" spans="1:16" x14ac:dyDescent="0.25">
      <c r="A40">
        <v>215</v>
      </c>
      <c r="B40" s="110">
        <v>45696</v>
      </c>
      <c r="C40" s="89">
        <v>3.8</v>
      </c>
      <c r="D40" s="89">
        <v>4.0999999999999996</v>
      </c>
      <c r="E40" s="96">
        <v>359</v>
      </c>
      <c r="F40" s="89">
        <v>-0.1</v>
      </c>
      <c r="G40" s="89">
        <v>1021.6</v>
      </c>
      <c r="H40">
        <v>0.78</v>
      </c>
      <c r="I40" t="s">
        <v>0</v>
      </c>
      <c r="J40">
        <v>1.1000000000000001</v>
      </c>
      <c r="K40">
        <v>2</v>
      </c>
      <c r="L40">
        <v>2025</v>
      </c>
      <c r="M40" t="s">
        <v>115</v>
      </c>
      <c r="N40" s="89" cm="1">
        <f t="array" ref="N40">IF(ISNUMBER(_34_KNMI_Stations[[#This Row],[Etmaal temperatuur °C]]),IF(_34_KNMI_Stations[[#This Row],[Etmaal temperatuur °C]]&lt;stookgrens[],stookgrens[]-_34_KNMI_Stations[[#This Row],[Etmaal temperatuur °C]],0),"")</f>
        <v>13.9</v>
      </c>
      <c r="O40" s="89">
        <f>_34_KNMI_Stations[[#This Row],[graaddagen]]*_34_KNMI_Stations[[#This Row],[Gewogen factor]]</f>
        <v>15.290000000000001</v>
      </c>
      <c r="P40" s="89" cm="1">
        <f t="array" ref="P40">IF(ISNUMBER(_34_KNMI_Stations[[#This Row],[Etmaal temperatuur °C]]),IF(_34_KNMI_Stations[[#This Row],[Etmaal temperatuur °C]]&gt;stookgrens[],_34_KNMI_Stations[[#This Row],[Etmaal temperatuur °C]]-stookgrens[],0),"")</f>
        <v>0</v>
      </c>
    </row>
    <row r="41" spans="1:16" x14ac:dyDescent="0.25">
      <c r="A41">
        <v>215</v>
      </c>
      <c r="B41" s="110">
        <v>45697</v>
      </c>
      <c r="C41" s="89">
        <v>3.5</v>
      </c>
      <c r="D41" s="89">
        <v>3.8</v>
      </c>
      <c r="E41" s="96">
        <v>300</v>
      </c>
      <c r="F41" s="89">
        <v>0</v>
      </c>
      <c r="G41" s="89">
        <v>1028.5</v>
      </c>
      <c r="H41">
        <v>0.8</v>
      </c>
      <c r="I41" t="s">
        <v>0</v>
      </c>
      <c r="J41">
        <v>1.1000000000000001</v>
      </c>
      <c r="K41">
        <v>2</v>
      </c>
      <c r="L41">
        <v>2025</v>
      </c>
      <c r="M41" t="s">
        <v>115</v>
      </c>
      <c r="N41" s="89" cm="1">
        <f t="array" ref="N41">IF(ISNUMBER(_34_KNMI_Stations[[#This Row],[Etmaal temperatuur °C]]),IF(_34_KNMI_Stations[[#This Row],[Etmaal temperatuur °C]]&lt;stookgrens[],stookgrens[]-_34_KNMI_Stations[[#This Row],[Etmaal temperatuur °C]],0),"")</f>
        <v>14.2</v>
      </c>
      <c r="O41" s="89">
        <f>_34_KNMI_Stations[[#This Row],[graaddagen]]*_34_KNMI_Stations[[#This Row],[Gewogen factor]]</f>
        <v>15.620000000000001</v>
      </c>
      <c r="P41" s="89" cm="1">
        <f t="array" ref="P41">IF(ISNUMBER(_34_KNMI_Stations[[#This Row],[Etmaal temperatuur °C]]),IF(_34_KNMI_Stations[[#This Row],[Etmaal temperatuur °C]]&gt;stookgrens[],_34_KNMI_Stations[[#This Row],[Etmaal temperatuur °C]]-stookgrens[],0),"")</f>
        <v>0</v>
      </c>
    </row>
    <row r="42" spans="1:16" x14ac:dyDescent="0.25">
      <c r="A42">
        <v>215</v>
      </c>
      <c r="B42" s="110">
        <v>45698</v>
      </c>
      <c r="C42" s="89">
        <v>6.5</v>
      </c>
      <c r="D42" s="89">
        <v>1.9</v>
      </c>
      <c r="E42" s="96">
        <v>274</v>
      </c>
      <c r="F42" s="89">
        <v>3.3</v>
      </c>
      <c r="G42" s="89">
        <v>1024.0999999999999</v>
      </c>
      <c r="H42">
        <v>0.83</v>
      </c>
      <c r="I42" t="s">
        <v>0</v>
      </c>
      <c r="J42">
        <v>1.1000000000000001</v>
      </c>
      <c r="K42">
        <v>2</v>
      </c>
      <c r="L42">
        <v>2025</v>
      </c>
      <c r="M42" t="s">
        <v>116</v>
      </c>
      <c r="N42" s="89" cm="1">
        <f t="array" ref="N42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42" s="89">
        <f>_34_KNMI_Stations[[#This Row],[graaddagen]]*_34_KNMI_Stations[[#This Row],[Gewogen factor]]</f>
        <v>17.710000000000004</v>
      </c>
      <c r="P42" s="89" cm="1">
        <f t="array" ref="P42">IF(ISNUMBER(_34_KNMI_Stations[[#This Row],[Etmaal temperatuur °C]]),IF(_34_KNMI_Stations[[#This Row],[Etmaal temperatuur °C]]&gt;stookgrens[],_34_KNMI_Stations[[#This Row],[Etmaal temperatuur °C]]-stookgrens[],0),"")</f>
        <v>0</v>
      </c>
    </row>
    <row r="43" spans="1:16" x14ac:dyDescent="0.25">
      <c r="A43">
        <v>215</v>
      </c>
      <c r="B43" s="110">
        <v>45699</v>
      </c>
      <c r="C43" s="89">
        <v>3.7</v>
      </c>
      <c r="D43" s="89">
        <v>2.4</v>
      </c>
      <c r="E43" s="96">
        <v>85</v>
      </c>
      <c r="F43" s="89">
        <v>7.6</v>
      </c>
      <c r="G43" s="89">
        <v>1017</v>
      </c>
      <c r="H43">
        <v>0.94</v>
      </c>
      <c r="I43" t="s">
        <v>0</v>
      </c>
      <c r="J43">
        <v>1.1000000000000001</v>
      </c>
      <c r="K43">
        <v>2</v>
      </c>
      <c r="L43">
        <v>2025</v>
      </c>
      <c r="M43" t="s">
        <v>116</v>
      </c>
      <c r="N43" s="89" cm="1">
        <f t="array" ref="N43">IF(ISNUMBER(_34_KNMI_Stations[[#This Row],[Etmaal temperatuur °C]]),IF(_34_KNMI_Stations[[#This Row],[Etmaal temperatuur °C]]&lt;stookgrens[],stookgrens[]-_34_KNMI_Stations[[#This Row],[Etmaal temperatuur °C]],0),"")</f>
        <v>15.6</v>
      </c>
      <c r="O43" s="89">
        <f>_34_KNMI_Stations[[#This Row],[graaddagen]]*_34_KNMI_Stations[[#This Row],[Gewogen factor]]</f>
        <v>17.16</v>
      </c>
      <c r="P43" s="89" cm="1">
        <f t="array" ref="P43">IF(ISNUMBER(_34_KNMI_Stations[[#This Row],[Etmaal temperatuur °C]]),IF(_34_KNMI_Stations[[#This Row],[Etmaal temperatuur °C]]&gt;stookgrens[],_34_KNMI_Stations[[#This Row],[Etmaal temperatuur °C]]-stookgrens[],0),"")</f>
        <v>0</v>
      </c>
    </row>
    <row r="44" spans="1:16" x14ac:dyDescent="0.25">
      <c r="A44">
        <v>215</v>
      </c>
      <c r="B44" s="110">
        <v>45700</v>
      </c>
      <c r="C44" s="89">
        <v>1.9</v>
      </c>
      <c r="D44" s="89">
        <v>4</v>
      </c>
      <c r="E44" s="96">
        <v>237</v>
      </c>
      <c r="F44" s="89">
        <v>0.1</v>
      </c>
      <c r="G44" s="89">
        <v>1017.9</v>
      </c>
      <c r="H44">
        <v>0.93</v>
      </c>
      <c r="I44" t="s">
        <v>0</v>
      </c>
      <c r="J44">
        <v>1.1000000000000001</v>
      </c>
      <c r="K44">
        <v>2</v>
      </c>
      <c r="L44">
        <v>2025</v>
      </c>
      <c r="M44" t="s">
        <v>116</v>
      </c>
      <c r="N44" s="89" cm="1">
        <f t="array" ref="N44">IF(ISNUMBER(_34_KNMI_Stations[[#This Row],[Etmaal temperatuur °C]]),IF(_34_KNMI_Stations[[#This Row],[Etmaal temperatuur °C]]&lt;stookgrens[],stookgrens[]-_34_KNMI_Stations[[#This Row],[Etmaal temperatuur °C]],0),"")</f>
        <v>14</v>
      </c>
      <c r="O44" s="89">
        <f>_34_KNMI_Stations[[#This Row],[graaddagen]]*_34_KNMI_Stations[[#This Row],[Gewogen factor]]</f>
        <v>15.400000000000002</v>
      </c>
      <c r="P44" s="89" cm="1">
        <f t="array" ref="P44">IF(ISNUMBER(_34_KNMI_Stations[[#This Row],[Etmaal temperatuur °C]]),IF(_34_KNMI_Stations[[#This Row],[Etmaal temperatuur °C]]&gt;stookgrens[],_34_KNMI_Stations[[#This Row],[Etmaal temperatuur °C]]-stookgrens[],0),"")</f>
        <v>0</v>
      </c>
    </row>
    <row r="45" spans="1:16" x14ac:dyDescent="0.25">
      <c r="A45">
        <v>215</v>
      </c>
      <c r="B45" s="110">
        <v>45701</v>
      </c>
      <c r="C45" s="89">
        <v>3.8</v>
      </c>
      <c r="D45" s="89">
        <v>1.3</v>
      </c>
      <c r="E45" s="96">
        <v>427</v>
      </c>
      <c r="F45" s="89">
        <v>0</v>
      </c>
      <c r="G45" s="89">
        <v>1022.6</v>
      </c>
      <c r="H45">
        <v>0.81</v>
      </c>
      <c r="I45" t="s">
        <v>0</v>
      </c>
      <c r="J45">
        <v>1.1000000000000001</v>
      </c>
      <c r="K45">
        <v>2</v>
      </c>
      <c r="L45">
        <v>2025</v>
      </c>
      <c r="M45" t="s">
        <v>116</v>
      </c>
      <c r="N45" s="89" cm="1">
        <f t="array" ref="N45">IF(ISNUMBER(_34_KNMI_Stations[[#This Row],[Etmaal temperatuur °C]]),IF(_34_KNMI_Stations[[#This Row],[Etmaal temperatuur °C]]&lt;stookgrens[],stookgrens[]-_34_KNMI_Stations[[#This Row],[Etmaal temperatuur °C]],0),"")</f>
        <v>16.7</v>
      </c>
      <c r="O45" s="89">
        <f>_34_KNMI_Stations[[#This Row],[graaddagen]]*_34_KNMI_Stations[[#This Row],[Gewogen factor]]</f>
        <v>18.37</v>
      </c>
      <c r="P45" s="89" cm="1">
        <f t="array" ref="P45">IF(ISNUMBER(_34_KNMI_Stations[[#This Row],[Etmaal temperatuur °C]]),IF(_34_KNMI_Stations[[#This Row],[Etmaal temperatuur °C]]&gt;stookgrens[],_34_KNMI_Stations[[#This Row],[Etmaal temperatuur °C]]-stookgrens[],0),"")</f>
        <v>0</v>
      </c>
    </row>
    <row r="46" spans="1:16" x14ac:dyDescent="0.25">
      <c r="A46">
        <v>215</v>
      </c>
      <c r="B46" s="110">
        <v>45702</v>
      </c>
      <c r="C46" s="89">
        <v>1.7</v>
      </c>
      <c r="D46" s="89">
        <v>-0.2</v>
      </c>
      <c r="E46" s="96">
        <v>704</v>
      </c>
      <c r="F46" s="89">
        <v>0</v>
      </c>
      <c r="G46" s="89">
        <v>1027.9000000000001</v>
      </c>
      <c r="H46">
        <v>0.85</v>
      </c>
      <c r="I46" t="s">
        <v>0</v>
      </c>
      <c r="J46">
        <v>1.1000000000000001</v>
      </c>
      <c r="K46">
        <v>2</v>
      </c>
      <c r="L46">
        <v>2025</v>
      </c>
      <c r="M46" t="s">
        <v>116</v>
      </c>
      <c r="N46" s="89" cm="1">
        <f t="array" ref="N46">IF(ISNUMBER(_34_KNMI_Stations[[#This Row],[Etmaal temperatuur °C]]),IF(_34_KNMI_Stations[[#This Row],[Etmaal temperatuur °C]]&lt;stookgrens[],stookgrens[]-_34_KNMI_Stations[[#This Row],[Etmaal temperatuur °C]],0),"")</f>
        <v>18.2</v>
      </c>
      <c r="O46" s="89">
        <f>_34_KNMI_Stations[[#This Row],[graaddagen]]*_34_KNMI_Stations[[#This Row],[Gewogen factor]]</f>
        <v>20.02</v>
      </c>
      <c r="P46" s="89" cm="1">
        <f t="array" ref="P46">IF(ISNUMBER(_34_KNMI_Stations[[#This Row],[Etmaal temperatuur °C]]),IF(_34_KNMI_Stations[[#This Row],[Etmaal temperatuur °C]]&gt;stookgrens[],_34_KNMI_Stations[[#This Row],[Etmaal temperatuur °C]]-stookgrens[],0),"")</f>
        <v>0</v>
      </c>
    </row>
    <row r="47" spans="1:16" x14ac:dyDescent="0.25">
      <c r="A47">
        <v>215</v>
      </c>
      <c r="B47" s="110">
        <v>45703</v>
      </c>
      <c r="C47" s="89">
        <v>2.2000000000000002</v>
      </c>
      <c r="D47" s="89">
        <v>1.3</v>
      </c>
      <c r="E47" s="96">
        <v>369</v>
      </c>
      <c r="F47" s="89">
        <v>0</v>
      </c>
      <c r="G47" s="89">
        <v>1023.9</v>
      </c>
      <c r="H47">
        <v>0.79</v>
      </c>
      <c r="I47" t="s">
        <v>0</v>
      </c>
      <c r="J47">
        <v>1.1000000000000001</v>
      </c>
      <c r="K47">
        <v>2</v>
      </c>
      <c r="L47">
        <v>2025</v>
      </c>
      <c r="M47" t="s">
        <v>116</v>
      </c>
      <c r="N47" s="89" cm="1">
        <f t="array" ref="N47">IF(ISNUMBER(_34_KNMI_Stations[[#This Row],[Etmaal temperatuur °C]]),IF(_34_KNMI_Stations[[#This Row],[Etmaal temperatuur °C]]&lt;stookgrens[],stookgrens[]-_34_KNMI_Stations[[#This Row],[Etmaal temperatuur °C]],0),"")</f>
        <v>16.7</v>
      </c>
      <c r="O47" s="89">
        <f>_34_KNMI_Stations[[#This Row],[graaddagen]]*_34_KNMI_Stations[[#This Row],[Gewogen factor]]</f>
        <v>18.37</v>
      </c>
      <c r="P47" s="89" cm="1">
        <f t="array" ref="P47">IF(ISNUMBER(_34_KNMI_Stations[[#This Row],[Etmaal temperatuur °C]]),IF(_34_KNMI_Stations[[#This Row],[Etmaal temperatuur °C]]&gt;stookgrens[],_34_KNMI_Stations[[#This Row],[Etmaal temperatuur °C]]-stookgrens[],0),"")</f>
        <v>0</v>
      </c>
    </row>
    <row r="48" spans="1:16" x14ac:dyDescent="0.25">
      <c r="A48">
        <v>215</v>
      </c>
      <c r="B48" s="110">
        <v>45704</v>
      </c>
      <c r="C48" s="89">
        <v>5</v>
      </c>
      <c r="D48" s="89">
        <v>0.9</v>
      </c>
      <c r="E48" s="96">
        <v>915</v>
      </c>
      <c r="F48" s="89">
        <v>0</v>
      </c>
      <c r="G48" s="89">
        <v>1023.2</v>
      </c>
      <c r="H48">
        <v>0.74</v>
      </c>
      <c r="I48" t="s">
        <v>0</v>
      </c>
      <c r="J48">
        <v>1.1000000000000001</v>
      </c>
      <c r="K48">
        <v>2</v>
      </c>
      <c r="L48">
        <v>2025</v>
      </c>
      <c r="M48" t="s">
        <v>116</v>
      </c>
      <c r="N48" s="89" cm="1">
        <f t="array" ref="N48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48" s="89">
        <f>_34_KNMI_Stations[[#This Row],[graaddagen]]*_34_KNMI_Stations[[#This Row],[Gewogen factor]]</f>
        <v>18.810000000000002</v>
      </c>
      <c r="P48" s="89" cm="1">
        <f t="array" ref="P48">IF(ISNUMBER(_34_KNMI_Stations[[#This Row],[Etmaal temperatuur °C]]),IF(_34_KNMI_Stations[[#This Row],[Etmaal temperatuur °C]]&gt;stookgrens[],_34_KNMI_Stations[[#This Row],[Etmaal temperatuur °C]]-stookgrens[],0),"")</f>
        <v>0</v>
      </c>
    </row>
    <row r="49" spans="1:16" x14ac:dyDescent="0.25">
      <c r="A49">
        <v>215</v>
      </c>
      <c r="B49" s="110">
        <v>45705</v>
      </c>
      <c r="C49" s="89">
        <v>3.3</v>
      </c>
      <c r="D49" s="89">
        <v>-0.7</v>
      </c>
      <c r="E49" s="96">
        <v>954</v>
      </c>
      <c r="F49" s="89">
        <v>0</v>
      </c>
      <c r="G49" s="89">
        <v>1025</v>
      </c>
      <c r="H49">
        <v>0.75</v>
      </c>
      <c r="I49" t="s">
        <v>0</v>
      </c>
      <c r="J49">
        <v>1.1000000000000001</v>
      </c>
      <c r="K49">
        <v>2</v>
      </c>
      <c r="L49">
        <v>2025</v>
      </c>
      <c r="M49" t="s">
        <v>117</v>
      </c>
      <c r="N49" s="89" cm="1">
        <f t="array" ref="N49">IF(ISNUMBER(_34_KNMI_Stations[[#This Row],[Etmaal temperatuur °C]]),IF(_34_KNMI_Stations[[#This Row],[Etmaal temperatuur °C]]&lt;stookgrens[],stookgrens[]-_34_KNMI_Stations[[#This Row],[Etmaal temperatuur °C]],0),"")</f>
        <v>18.7</v>
      </c>
      <c r="O49" s="89">
        <f>_34_KNMI_Stations[[#This Row],[graaddagen]]*_34_KNMI_Stations[[#This Row],[Gewogen factor]]</f>
        <v>20.57</v>
      </c>
      <c r="P49" s="89" cm="1">
        <f t="array" ref="P49">IF(ISNUMBER(_34_KNMI_Stations[[#This Row],[Etmaal temperatuur °C]]),IF(_34_KNMI_Stations[[#This Row],[Etmaal temperatuur °C]]&gt;stookgrens[],_34_KNMI_Stations[[#This Row],[Etmaal temperatuur °C]]-stookgrens[],0),"")</f>
        <v>0</v>
      </c>
    </row>
    <row r="50" spans="1:16" x14ac:dyDescent="0.25">
      <c r="A50">
        <v>215</v>
      </c>
      <c r="B50" s="110">
        <v>45706</v>
      </c>
      <c r="C50" s="89">
        <v>5.2</v>
      </c>
      <c r="D50" s="89">
        <v>-0.7</v>
      </c>
      <c r="E50" s="96">
        <v>934</v>
      </c>
      <c r="F50" s="89">
        <v>0</v>
      </c>
      <c r="G50" s="89">
        <v>1025</v>
      </c>
      <c r="H50">
        <v>0.67</v>
      </c>
      <c r="I50" t="s">
        <v>0</v>
      </c>
      <c r="J50">
        <v>1.1000000000000001</v>
      </c>
      <c r="K50">
        <v>2</v>
      </c>
      <c r="L50">
        <v>2025</v>
      </c>
      <c r="M50" t="s">
        <v>117</v>
      </c>
      <c r="N50" s="89" cm="1">
        <f t="array" ref="N50">IF(ISNUMBER(_34_KNMI_Stations[[#This Row],[Etmaal temperatuur °C]]),IF(_34_KNMI_Stations[[#This Row],[Etmaal temperatuur °C]]&lt;stookgrens[],stookgrens[]-_34_KNMI_Stations[[#This Row],[Etmaal temperatuur °C]],0),"")</f>
        <v>18.7</v>
      </c>
      <c r="O50" s="89">
        <f>_34_KNMI_Stations[[#This Row],[graaddagen]]*_34_KNMI_Stations[[#This Row],[Gewogen factor]]</f>
        <v>20.57</v>
      </c>
      <c r="P50" s="89" cm="1">
        <f t="array" ref="P50">IF(ISNUMBER(_34_KNMI_Stations[[#This Row],[Etmaal temperatuur °C]]),IF(_34_KNMI_Stations[[#This Row],[Etmaal temperatuur °C]]&gt;stookgrens[],_34_KNMI_Stations[[#This Row],[Etmaal temperatuur °C]]-stookgrens[],0),"")</f>
        <v>0</v>
      </c>
    </row>
    <row r="51" spans="1:16" x14ac:dyDescent="0.25">
      <c r="A51">
        <v>215</v>
      </c>
      <c r="B51" s="110">
        <v>45707</v>
      </c>
      <c r="C51" s="89">
        <v>5</v>
      </c>
      <c r="D51" s="89">
        <v>1</v>
      </c>
      <c r="E51" s="96">
        <v>683</v>
      </c>
      <c r="F51" s="89">
        <v>0</v>
      </c>
      <c r="G51" s="89">
        <v>1021</v>
      </c>
      <c r="H51">
        <v>0.62</v>
      </c>
      <c r="I51" t="s">
        <v>0</v>
      </c>
      <c r="J51">
        <v>1.1000000000000001</v>
      </c>
      <c r="K51">
        <v>2</v>
      </c>
      <c r="L51">
        <v>2025</v>
      </c>
      <c r="M51" t="s">
        <v>117</v>
      </c>
      <c r="N51" s="89" cm="1">
        <f t="array" ref="N51">IF(ISNUMBER(_34_KNMI_Stations[[#This Row],[Etmaal temperatuur °C]]),IF(_34_KNMI_Stations[[#This Row],[Etmaal temperatuur °C]]&lt;stookgrens[],stookgrens[]-_34_KNMI_Stations[[#This Row],[Etmaal temperatuur °C]],0),"")</f>
        <v>17</v>
      </c>
      <c r="O51" s="89">
        <f>_34_KNMI_Stations[[#This Row],[graaddagen]]*_34_KNMI_Stations[[#This Row],[Gewogen factor]]</f>
        <v>18.700000000000003</v>
      </c>
      <c r="P51" s="89" cm="1">
        <f t="array" ref="P51">IF(ISNUMBER(_34_KNMI_Stations[[#This Row],[Etmaal temperatuur °C]]),IF(_34_KNMI_Stations[[#This Row],[Etmaal temperatuur °C]]&gt;stookgrens[],_34_KNMI_Stations[[#This Row],[Etmaal temperatuur °C]]-stookgrens[],0),"")</f>
        <v>0</v>
      </c>
    </row>
    <row r="52" spans="1:16" x14ac:dyDescent="0.25">
      <c r="A52">
        <v>215</v>
      </c>
      <c r="B52" s="110">
        <v>45708</v>
      </c>
      <c r="C52" s="89">
        <v>4.4000000000000004</v>
      </c>
      <c r="D52" s="89">
        <v>7.1</v>
      </c>
      <c r="E52" s="96">
        <v>347</v>
      </c>
      <c r="F52" s="89">
        <v>1</v>
      </c>
      <c r="G52" s="89">
        <v>1018.9</v>
      </c>
      <c r="H52">
        <v>0.87</v>
      </c>
      <c r="I52" t="s">
        <v>0</v>
      </c>
      <c r="J52">
        <v>1.1000000000000001</v>
      </c>
      <c r="K52">
        <v>2</v>
      </c>
      <c r="L52">
        <v>2025</v>
      </c>
      <c r="M52" t="s">
        <v>117</v>
      </c>
      <c r="N52" s="89" cm="1">
        <f t="array" ref="N52">IF(ISNUMBER(_34_KNMI_Stations[[#This Row],[Etmaal temperatuur °C]]),IF(_34_KNMI_Stations[[#This Row],[Etmaal temperatuur °C]]&lt;stookgrens[],stookgrens[]-_34_KNMI_Stations[[#This Row],[Etmaal temperatuur °C]],0),"")</f>
        <v>10.9</v>
      </c>
      <c r="O52" s="89">
        <f>_34_KNMI_Stations[[#This Row],[graaddagen]]*_34_KNMI_Stations[[#This Row],[Gewogen factor]]</f>
        <v>11.990000000000002</v>
      </c>
      <c r="P52" s="89" cm="1">
        <f t="array" ref="P52">IF(ISNUMBER(_34_KNMI_Stations[[#This Row],[Etmaal temperatuur °C]]),IF(_34_KNMI_Stations[[#This Row],[Etmaal temperatuur °C]]&gt;stookgrens[],_34_KNMI_Stations[[#This Row],[Etmaal temperatuur °C]]-stookgrens[],0),"")</f>
        <v>0</v>
      </c>
    </row>
    <row r="53" spans="1:16" x14ac:dyDescent="0.25">
      <c r="A53">
        <v>215</v>
      </c>
      <c r="B53" s="110">
        <v>45709</v>
      </c>
      <c r="C53" s="89">
        <v>4.7</v>
      </c>
      <c r="D53" s="89">
        <v>13.4</v>
      </c>
      <c r="E53" s="96">
        <v>722</v>
      </c>
      <c r="F53" s="89">
        <v>0</v>
      </c>
      <c r="G53" s="89">
        <v>1015.3</v>
      </c>
      <c r="H53">
        <v>0.74</v>
      </c>
      <c r="I53" t="s">
        <v>0</v>
      </c>
      <c r="J53">
        <v>1.1000000000000001</v>
      </c>
      <c r="K53">
        <v>2</v>
      </c>
      <c r="L53">
        <v>2025</v>
      </c>
      <c r="M53" t="s">
        <v>117</v>
      </c>
      <c r="N53" s="89" cm="1">
        <f t="array" ref="N53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53" s="89">
        <f>_34_KNMI_Stations[[#This Row],[graaddagen]]*_34_KNMI_Stations[[#This Row],[Gewogen factor]]</f>
        <v>5.0599999999999996</v>
      </c>
      <c r="P53" s="89" cm="1">
        <f t="array" ref="P53">IF(ISNUMBER(_34_KNMI_Stations[[#This Row],[Etmaal temperatuur °C]]),IF(_34_KNMI_Stations[[#This Row],[Etmaal temperatuur °C]]&gt;stookgrens[],_34_KNMI_Stations[[#This Row],[Etmaal temperatuur °C]]-stookgrens[],0),"")</f>
        <v>0</v>
      </c>
    </row>
    <row r="54" spans="1:16" x14ac:dyDescent="0.25">
      <c r="A54">
        <v>215</v>
      </c>
      <c r="B54" s="110">
        <v>45710</v>
      </c>
      <c r="C54" s="89">
        <v>4.3</v>
      </c>
      <c r="D54" s="89">
        <v>9.9</v>
      </c>
      <c r="E54" s="96">
        <v>142</v>
      </c>
      <c r="F54" s="89">
        <v>4.4000000000000004</v>
      </c>
      <c r="G54" s="89">
        <v>1014.6</v>
      </c>
      <c r="H54">
        <v>0.89</v>
      </c>
      <c r="I54" t="s">
        <v>0</v>
      </c>
      <c r="J54">
        <v>1.1000000000000001</v>
      </c>
      <c r="K54">
        <v>2</v>
      </c>
      <c r="L54">
        <v>2025</v>
      </c>
      <c r="M54" t="s">
        <v>117</v>
      </c>
      <c r="N54" s="89" cm="1">
        <f t="array" ref="N54">IF(ISNUMBER(_34_KNMI_Stations[[#This Row],[Etmaal temperatuur °C]]),IF(_34_KNMI_Stations[[#This Row],[Etmaal temperatuur °C]]&lt;stookgrens[],stookgrens[]-_34_KNMI_Stations[[#This Row],[Etmaal temperatuur °C]],0),"")</f>
        <v>8.1</v>
      </c>
      <c r="O54" s="89">
        <f>_34_KNMI_Stations[[#This Row],[graaddagen]]*_34_KNMI_Stations[[#This Row],[Gewogen factor]]</f>
        <v>8.91</v>
      </c>
      <c r="P54" s="89" cm="1">
        <f t="array" ref="P54">IF(ISNUMBER(_34_KNMI_Stations[[#This Row],[Etmaal temperatuur °C]]),IF(_34_KNMI_Stations[[#This Row],[Etmaal temperatuur °C]]&gt;stookgrens[],_34_KNMI_Stations[[#This Row],[Etmaal temperatuur °C]]-stookgrens[],0),"")</f>
        <v>0</v>
      </c>
    </row>
    <row r="55" spans="1:16" x14ac:dyDescent="0.25">
      <c r="A55">
        <v>215</v>
      </c>
      <c r="B55" s="110">
        <v>45711</v>
      </c>
      <c r="C55" s="89">
        <v>5.9</v>
      </c>
      <c r="D55" s="89">
        <v>10.199999999999999</v>
      </c>
      <c r="E55" s="96">
        <v>867</v>
      </c>
      <c r="F55" s="89">
        <v>0</v>
      </c>
      <c r="G55" s="89">
        <v>1024</v>
      </c>
      <c r="H55">
        <v>0.8</v>
      </c>
      <c r="I55" t="s">
        <v>0</v>
      </c>
      <c r="J55">
        <v>1.1000000000000001</v>
      </c>
      <c r="K55">
        <v>2</v>
      </c>
      <c r="L55">
        <v>2025</v>
      </c>
      <c r="M55" t="s">
        <v>117</v>
      </c>
      <c r="N55" s="89" cm="1">
        <f t="array" ref="N55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55" s="89">
        <f>_34_KNMI_Stations[[#This Row],[graaddagen]]*_34_KNMI_Stations[[#This Row],[Gewogen factor]]</f>
        <v>8.5800000000000018</v>
      </c>
      <c r="P55" s="89" cm="1">
        <f t="array" ref="P55">IF(ISNUMBER(_34_KNMI_Stations[[#This Row],[Etmaal temperatuur °C]]),IF(_34_KNMI_Stations[[#This Row],[Etmaal temperatuur °C]]&gt;stookgrens[],_34_KNMI_Stations[[#This Row],[Etmaal temperatuur °C]]-stookgrens[],0),"")</f>
        <v>0</v>
      </c>
    </row>
    <row r="56" spans="1:16" x14ac:dyDescent="0.25">
      <c r="A56">
        <v>215</v>
      </c>
      <c r="B56" s="110">
        <v>45712</v>
      </c>
      <c r="C56" s="89">
        <v>7.4</v>
      </c>
      <c r="D56" s="89">
        <v>10.1</v>
      </c>
      <c r="E56" s="96">
        <v>214</v>
      </c>
      <c r="F56" s="89">
        <v>8.6</v>
      </c>
      <c r="G56" s="89">
        <v>1014.5</v>
      </c>
      <c r="H56">
        <v>0.84</v>
      </c>
      <c r="I56" t="s">
        <v>0</v>
      </c>
      <c r="J56">
        <v>1.1000000000000001</v>
      </c>
      <c r="K56">
        <v>2</v>
      </c>
      <c r="L56">
        <v>2025</v>
      </c>
      <c r="M56" t="s">
        <v>118</v>
      </c>
      <c r="N56" s="89" cm="1">
        <f t="array" ref="N56">IF(ISNUMBER(_34_KNMI_Stations[[#This Row],[Etmaal temperatuur °C]]),IF(_34_KNMI_Stations[[#This Row],[Etmaal temperatuur °C]]&lt;stookgrens[],stookgrens[]-_34_KNMI_Stations[[#This Row],[Etmaal temperatuur °C]],0),"")</f>
        <v>7.9</v>
      </c>
      <c r="O56" s="89">
        <f>_34_KNMI_Stations[[#This Row],[graaddagen]]*_34_KNMI_Stations[[#This Row],[Gewogen factor]]</f>
        <v>8.6900000000000013</v>
      </c>
      <c r="P56" s="89" cm="1">
        <f t="array" ref="P56">IF(ISNUMBER(_34_KNMI_Stations[[#This Row],[Etmaal temperatuur °C]]),IF(_34_KNMI_Stations[[#This Row],[Etmaal temperatuur °C]]&gt;stookgrens[],_34_KNMI_Stations[[#This Row],[Etmaal temperatuur °C]]-stookgrens[],0),"")</f>
        <v>0</v>
      </c>
    </row>
    <row r="57" spans="1:16" x14ac:dyDescent="0.25">
      <c r="A57">
        <v>215</v>
      </c>
      <c r="B57" s="110">
        <v>45713</v>
      </c>
      <c r="C57" s="89">
        <v>3.5</v>
      </c>
      <c r="D57" s="89">
        <v>8</v>
      </c>
      <c r="E57" s="96">
        <v>591</v>
      </c>
      <c r="F57" s="89">
        <v>0</v>
      </c>
      <c r="G57" s="89">
        <v>1013.5</v>
      </c>
      <c r="H57">
        <v>0.9</v>
      </c>
      <c r="I57" t="s">
        <v>0</v>
      </c>
      <c r="J57">
        <v>1.1000000000000001</v>
      </c>
      <c r="K57">
        <v>2</v>
      </c>
      <c r="L57">
        <v>2025</v>
      </c>
      <c r="M57" t="s">
        <v>118</v>
      </c>
      <c r="N57" s="89" cm="1">
        <f t="array" ref="N57">IF(ISNUMBER(_34_KNMI_Stations[[#This Row],[Etmaal temperatuur °C]]),IF(_34_KNMI_Stations[[#This Row],[Etmaal temperatuur °C]]&lt;stookgrens[],stookgrens[]-_34_KNMI_Stations[[#This Row],[Etmaal temperatuur °C]],0),"")</f>
        <v>10</v>
      </c>
      <c r="O57" s="89">
        <f>_34_KNMI_Stations[[#This Row],[graaddagen]]*_34_KNMI_Stations[[#This Row],[Gewogen factor]]</f>
        <v>11</v>
      </c>
      <c r="P57" s="89" cm="1">
        <f t="array" ref="P57">IF(ISNUMBER(_34_KNMI_Stations[[#This Row],[Etmaal temperatuur °C]]),IF(_34_KNMI_Stations[[#This Row],[Etmaal temperatuur °C]]&gt;stookgrens[],_34_KNMI_Stations[[#This Row],[Etmaal temperatuur °C]]-stookgrens[],0),"")</f>
        <v>0</v>
      </c>
    </row>
    <row r="58" spans="1:16" x14ac:dyDescent="0.25">
      <c r="A58">
        <v>215</v>
      </c>
      <c r="B58" s="110">
        <v>45714</v>
      </c>
      <c r="C58" s="89">
        <v>4.5999999999999996</v>
      </c>
      <c r="D58" s="89">
        <v>6.8</v>
      </c>
      <c r="E58" s="96">
        <v>958</v>
      </c>
      <c r="F58" s="89">
        <v>4.3</v>
      </c>
      <c r="G58" s="89">
        <v>1014.1</v>
      </c>
      <c r="H58">
        <v>0.82</v>
      </c>
      <c r="I58" t="s">
        <v>0</v>
      </c>
      <c r="J58">
        <v>1.1000000000000001</v>
      </c>
      <c r="K58">
        <v>2</v>
      </c>
      <c r="L58">
        <v>2025</v>
      </c>
      <c r="M58" t="s">
        <v>118</v>
      </c>
      <c r="N58" s="89" cm="1">
        <f t="array" ref="N58">IF(ISNUMBER(_34_KNMI_Stations[[#This Row],[Etmaal temperatuur °C]]),IF(_34_KNMI_Stations[[#This Row],[Etmaal temperatuur °C]]&lt;stookgrens[],stookgrens[]-_34_KNMI_Stations[[#This Row],[Etmaal temperatuur °C]],0),"")</f>
        <v>11.2</v>
      </c>
      <c r="O58" s="89">
        <f>_34_KNMI_Stations[[#This Row],[graaddagen]]*_34_KNMI_Stations[[#This Row],[Gewogen factor]]</f>
        <v>12.32</v>
      </c>
      <c r="P58" s="89" cm="1">
        <f t="array" ref="P58">IF(ISNUMBER(_34_KNMI_Stations[[#This Row],[Etmaal temperatuur °C]]),IF(_34_KNMI_Stations[[#This Row],[Etmaal temperatuur °C]]&gt;stookgrens[],_34_KNMI_Stations[[#This Row],[Etmaal temperatuur °C]]-stookgrens[],0),"")</f>
        <v>0</v>
      </c>
    </row>
    <row r="59" spans="1:16" x14ac:dyDescent="0.25">
      <c r="A59">
        <v>215</v>
      </c>
      <c r="B59" s="110">
        <v>45715</v>
      </c>
      <c r="C59" s="89">
        <v>4.9000000000000004</v>
      </c>
      <c r="D59" s="89">
        <v>6</v>
      </c>
      <c r="E59" s="96">
        <v>510</v>
      </c>
      <c r="F59" s="89">
        <v>2</v>
      </c>
      <c r="G59" s="89">
        <v>1015.3</v>
      </c>
      <c r="H59">
        <v>0.87</v>
      </c>
      <c r="I59" t="s">
        <v>0</v>
      </c>
      <c r="J59">
        <v>1.1000000000000001</v>
      </c>
      <c r="K59">
        <v>2</v>
      </c>
      <c r="L59">
        <v>2025</v>
      </c>
      <c r="M59" t="s">
        <v>118</v>
      </c>
      <c r="N59" s="89" cm="1">
        <f t="array" ref="N59">IF(ISNUMBER(_34_KNMI_Stations[[#This Row],[Etmaal temperatuur °C]]),IF(_34_KNMI_Stations[[#This Row],[Etmaal temperatuur °C]]&lt;stookgrens[],stookgrens[]-_34_KNMI_Stations[[#This Row],[Etmaal temperatuur °C]],0),"")</f>
        <v>12</v>
      </c>
      <c r="O59" s="89">
        <f>_34_KNMI_Stations[[#This Row],[graaddagen]]*_34_KNMI_Stations[[#This Row],[Gewogen factor]]</f>
        <v>13.200000000000001</v>
      </c>
      <c r="P59" s="89" cm="1">
        <f t="array" ref="P59">IF(ISNUMBER(_34_KNMI_Stations[[#This Row],[Etmaal temperatuur °C]]),IF(_34_KNMI_Stations[[#This Row],[Etmaal temperatuur °C]]&gt;stookgrens[],_34_KNMI_Stations[[#This Row],[Etmaal temperatuur °C]]-stookgrens[],0),"")</f>
        <v>0</v>
      </c>
    </row>
    <row r="60" spans="1:16" x14ac:dyDescent="0.25">
      <c r="A60">
        <v>215</v>
      </c>
      <c r="B60" s="110">
        <v>45716</v>
      </c>
      <c r="C60" s="89">
        <v>4.9000000000000004</v>
      </c>
      <c r="D60" s="89">
        <v>5.4</v>
      </c>
      <c r="E60" s="96">
        <v>908</v>
      </c>
      <c r="F60" s="89">
        <v>0.1</v>
      </c>
      <c r="G60" s="89">
        <v>1027.0999999999999</v>
      </c>
      <c r="H60">
        <v>0.86</v>
      </c>
      <c r="I60" t="s">
        <v>0</v>
      </c>
      <c r="J60">
        <v>1.1000000000000001</v>
      </c>
      <c r="K60">
        <v>2</v>
      </c>
      <c r="L60">
        <v>2025</v>
      </c>
      <c r="M60" t="s">
        <v>118</v>
      </c>
      <c r="N60" s="89" cm="1">
        <f t="array" ref="N60">IF(ISNUMBER(_34_KNMI_Stations[[#This Row],[Etmaal temperatuur °C]]),IF(_34_KNMI_Stations[[#This Row],[Etmaal temperatuur °C]]&lt;stookgrens[],stookgrens[]-_34_KNMI_Stations[[#This Row],[Etmaal temperatuur °C]],0),"")</f>
        <v>12.6</v>
      </c>
      <c r="O60" s="89">
        <f>_34_KNMI_Stations[[#This Row],[graaddagen]]*_34_KNMI_Stations[[#This Row],[Gewogen factor]]</f>
        <v>13.860000000000001</v>
      </c>
      <c r="P60" s="89" cm="1">
        <f t="array" ref="P60">IF(ISNUMBER(_34_KNMI_Stations[[#This Row],[Etmaal temperatuur °C]]),IF(_34_KNMI_Stations[[#This Row],[Etmaal temperatuur °C]]&gt;stookgrens[],_34_KNMI_Stations[[#This Row],[Etmaal temperatuur °C]]-stookgrens[],0),"")</f>
        <v>0</v>
      </c>
    </row>
    <row r="61" spans="1:16" x14ac:dyDescent="0.25">
      <c r="A61">
        <v>215</v>
      </c>
      <c r="B61" s="110">
        <v>45717</v>
      </c>
      <c r="C61" s="89">
        <v>2.1</v>
      </c>
      <c r="D61" s="89">
        <v>3.8</v>
      </c>
      <c r="E61" s="96">
        <v>857</v>
      </c>
      <c r="F61" s="89">
        <v>0</v>
      </c>
      <c r="G61" s="89">
        <v>1034.0999999999999</v>
      </c>
      <c r="H61">
        <v>0.85</v>
      </c>
      <c r="I61" t="s">
        <v>0</v>
      </c>
      <c r="J61">
        <v>1</v>
      </c>
      <c r="K61">
        <v>3</v>
      </c>
      <c r="L61">
        <v>2025</v>
      </c>
      <c r="M61" t="s">
        <v>118</v>
      </c>
      <c r="N61" s="89" cm="1">
        <f t="array" ref="N61">IF(ISNUMBER(_34_KNMI_Stations[[#This Row],[Etmaal temperatuur °C]]),IF(_34_KNMI_Stations[[#This Row],[Etmaal temperatuur °C]]&lt;stookgrens[],stookgrens[]-_34_KNMI_Stations[[#This Row],[Etmaal temperatuur °C]],0),"")</f>
        <v>14.2</v>
      </c>
      <c r="O61" s="89">
        <f>_34_KNMI_Stations[[#This Row],[graaddagen]]*_34_KNMI_Stations[[#This Row],[Gewogen factor]]</f>
        <v>14.2</v>
      </c>
      <c r="P61" s="89" cm="1">
        <f t="array" ref="P61">IF(ISNUMBER(_34_KNMI_Stations[[#This Row],[Etmaal temperatuur °C]]),IF(_34_KNMI_Stations[[#This Row],[Etmaal temperatuur °C]]&gt;stookgrens[],_34_KNMI_Stations[[#This Row],[Etmaal temperatuur °C]]-stookgrens[],0),"")</f>
        <v>0</v>
      </c>
    </row>
    <row r="62" spans="1:16" x14ac:dyDescent="0.25">
      <c r="A62">
        <v>215</v>
      </c>
      <c r="B62" s="110">
        <v>45718</v>
      </c>
      <c r="C62" s="89">
        <v>1.2</v>
      </c>
      <c r="D62" s="89">
        <v>1.8</v>
      </c>
      <c r="E62" s="96">
        <v>1255</v>
      </c>
      <c r="F62" s="89">
        <v>0</v>
      </c>
      <c r="G62" s="89">
        <v>1034.5999999999999</v>
      </c>
      <c r="H62">
        <v>0.89</v>
      </c>
      <c r="I62" t="s">
        <v>0</v>
      </c>
      <c r="J62">
        <v>1</v>
      </c>
      <c r="K62">
        <v>3</v>
      </c>
      <c r="L62">
        <v>2025</v>
      </c>
      <c r="M62" t="s">
        <v>118</v>
      </c>
      <c r="N62" s="89" cm="1">
        <f t="array" ref="N62">IF(ISNUMBER(_34_KNMI_Stations[[#This Row],[Etmaal temperatuur °C]]),IF(_34_KNMI_Stations[[#This Row],[Etmaal temperatuur °C]]&lt;stookgrens[],stookgrens[]-_34_KNMI_Stations[[#This Row],[Etmaal temperatuur °C]],0),"")</f>
        <v>16.2</v>
      </c>
      <c r="O62" s="89">
        <f>_34_KNMI_Stations[[#This Row],[graaddagen]]*_34_KNMI_Stations[[#This Row],[Gewogen factor]]</f>
        <v>16.2</v>
      </c>
      <c r="P62" s="89" cm="1">
        <f t="array" ref="P62">IF(ISNUMBER(_34_KNMI_Stations[[#This Row],[Etmaal temperatuur °C]]),IF(_34_KNMI_Stations[[#This Row],[Etmaal temperatuur °C]]&gt;stookgrens[],_34_KNMI_Stations[[#This Row],[Etmaal temperatuur °C]]-stookgrens[],0),"")</f>
        <v>0</v>
      </c>
    </row>
    <row r="63" spans="1:16" x14ac:dyDescent="0.25">
      <c r="A63">
        <v>215</v>
      </c>
      <c r="B63" s="110">
        <v>45719</v>
      </c>
      <c r="C63" s="89">
        <v>1.1000000000000001</v>
      </c>
      <c r="D63" s="89">
        <v>1.5</v>
      </c>
      <c r="E63" s="96">
        <v>1272</v>
      </c>
      <c r="F63" s="89">
        <v>0</v>
      </c>
      <c r="G63" s="89">
        <v>1029.8</v>
      </c>
      <c r="H63">
        <v>0.89</v>
      </c>
      <c r="I63" t="s">
        <v>0</v>
      </c>
      <c r="J63">
        <v>1</v>
      </c>
      <c r="K63">
        <v>3</v>
      </c>
      <c r="L63">
        <v>2025</v>
      </c>
      <c r="M63" t="s">
        <v>119</v>
      </c>
      <c r="N63" s="89" cm="1">
        <f t="array" ref="N63">IF(ISNUMBER(_34_KNMI_Stations[[#This Row],[Etmaal temperatuur °C]]),IF(_34_KNMI_Stations[[#This Row],[Etmaal temperatuur °C]]&lt;stookgrens[],stookgrens[]-_34_KNMI_Stations[[#This Row],[Etmaal temperatuur °C]],0),"")</f>
        <v>16.5</v>
      </c>
      <c r="O63" s="89">
        <f>_34_KNMI_Stations[[#This Row],[graaddagen]]*_34_KNMI_Stations[[#This Row],[Gewogen factor]]</f>
        <v>16.5</v>
      </c>
      <c r="P63" s="89" cm="1">
        <f t="array" ref="P63">IF(ISNUMBER(_34_KNMI_Stations[[#This Row],[Etmaal temperatuur °C]]),IF(_34_KNMI_Stations[[#This Row],[Etmaal temperatuur °C]]&gt;stookgrens[],_34_KNMI_Stations[[#This Row],[Etmaal temperatuur °C]]-stookgrens[],0),"")</f>
        <v>0</v>
      </c>
    </row>
    <row r="64" spans="1:16" x14ac:dyDescent="0.25">
      <c r="A64">
        <v>215</v>
      </c>
      <c r="B64" s="110">
        <v>45720</v>
      </c>
      <c r="C64" s="89">
        <v>1.1000000000000001</v>
      </c>
      <c r="D64" s="89">
        <v>2.9</v>
      </c>
      <c r="E64" s="96">
        <v>1275</v>
      </c>
      <c r="F64" s="89">
        <v>0</v>
      </c>
      <c r="G64" s="89">
        <v>1026.5</v>
      </c>
      <c r="H64">
        <v>0.85</v>
      </c>
      <c r="I64" t="s">
        <v>0</v>
      </c>
      <c r="J64">
        <v>1</v>
      </c>
      <c r="K64">
        <v>3</v>
      </c>
      <c r="L64">
        <v>2025</v>
      </c>
      <c r="M64" t="s">
        <v>119</v>
      </c>
      <c r="N64" s="89" cm="1">
        <f t="array" ref="N64">IF(ISNUMBER(_34_KNMI_Stations[[#This Row],[Etmaal temperatuur °C]]),IF(_34_KNMI_Stations[[#This Row],[Etmaal temperatuur °C]]&lt;stookgrens[],stookgrens[]-_34_KNMI_Stations[[#This Row],[Etmaal temperatuur °C]],0),"")</f>
        <v>15.1</v>
      </c>
      <c r="O64" s="89">
        <f>_34_KNMI_Stations[[#This Row],[graaddagen]]*_34_KNMI_Stations[[#This Row],[Gewogen factor]]</f>
        <v>15.1</v>
      </c>
      <c r="P64" s="89" cm="1">
        <f t="array" ref="P64">IF(ISNUMBER(_34_KNMI_Stations[[#This Row],[Etmaal temperatuur °C]]),IF(_34_KNMI_Stations[[#This Row],[Etmaal temperatuur °C]]&gt;stookgrens[],_34_KNMI_Stations[[#This Row],[Etmaal temperatuur °C]]-stookgrens[],0),"")</f>
        <v>0</v>
      </c>
    </row>
    <row r="65" spans="1:16" x14ac:dyDescent="0.25">
      <c r="A65">
        <v>215</v>
      </c>
      <c r="B65" s="110">
        <v>45721</v>
      </c>
      <c r="C65" s="89">
        <v>2.7</v>
      </c>
      <c r="D65" s="89">
        <v>5.5</v>
      </c>
      <c r="E65" s="96">
        <v>1327</v>
      </c>
      <c r="F65" s="89">
        <v>0</v>
      </c>
      <c r="G65" s="89">
        <v>1022.6</v>
      </c>
      <c r="H65">
        <v>0.77</v>
      </c>
      <c r="I65" t="s">
        <v>0</v>
      </c>
      <c r="J65">
        <v>1</v>
      </c>
      <c r="K65">
        <v>3</v>
      </c>
      <c r="L65">
        <v>2025</v>
      </c>
      <c r="M65" t="s">
        <v>119</v>
      </c>
      <c r="N65" s="89" cm="1">
        <f t="array" ref="N65">IF(ISNUMBER(_34_KNMI_Stations[[#This Row],[Etmaal temperatuur °C]]),IF(_34_KNMI_Stations[[#This Row],[Etmaal temperatuur °C]]&lt;stookgrens[],stookgrens[]-_34_KNMI_Stations[[#This Row],[Etmaal temperatuur °C]],0),"")</f>
        <v>12.5</v>
      </c>
      <c r="O65" s="89">
        <f>_34_KNMI_Stations[[#This Row],[graaddagen]]*_34_KNMI_Stations[[#This Row],[Gewogen factor]]</f>
        <v>12.5</v>
      </c>
      <c r="P65" s="89" cm="1">
        <f t="array" ref="P65">IF(ISNUMBER(_34_KNMI_Stations[[#This Row],[Etmaal temperatuur °C]]),IF(_34_KNMI_Stations[[#This Row],[Etmaal temperatuur °C]]&gt;stookgrens[],_34_KNMI_Stations[[#This Row],[Etmaal temperatuur °C]]-stookgrens[],0),"")</f>
        <v>0</v>
      </c>
    </row>
    <row r="66" spans="1:16" x14ac:dyDescent="0.25">
      <c r="A66">
        <v>215</v>
      </c>
      <c r="B66" s="110">
        <v>45722</v>
      </c>
      <c r="C66" s="89">
        <v>2.5</v>
      </c>
      <c r="D66" s="89">
        <v>7.5</v>
      </c>
      <c r="E66" s="96">
        <v>1246</v>
      </c>
      <c r="F66" s="89">
        <v>0</v>
      </c>
      <c r="G66" s="89">
        <v>1016.9</v>
      </c>
      <c r="H66">
        <v>0.74</v>
      </c>
      <c r="I66" t="s">
        <v>0</v>
      </c>
      <c r="J66">
        <v>1</v>
      </c>
      <c r="K66">
        <v>3</v>
      </c>
      <c r="L66">
        <v>2025</v>
      </c>
      <c r="M66" t="s">
        <v>119</v>
      </c>
      <c r="N66" s="89" cm="1">
        <f t="array" ref="N66">IF(ISNUMBER(_34_KNMI_Stations[[#This Row],[Etmaal temperatuur °C]]),IF(_34_KNMI_Stations[[#This Row],[Etmaal temperatuur °C]]&lt;stookgrens[],stookgrens[]-_34_KNMI_Stations[[#This Row],[Etmaal temperatuur °C]],0),"")</f>
        <v>10.5</v>
      </c>
      <c r="O66" s="89">
        <f>_34_KNMI_Stations[[#This Row],[graaddagen]]*_34_KNMI_Stations[[#This Row],[Gewogen factor]]</f>
        <v>10.5</v>
      </c>
      <c r="P66" s="89" cm="1">
        <f t="array" ref="P66">IF(ISNUMBER(_34_KNMI_Stations[[#This Row],[Etmaal temperatuur °C]]),IF(_34_KNMI_Stations[[#This Row],[Etmaal temperatuur °C]]&gt;stookgrens[],_34_KNMI_Stations[[#This Row],[Etmaal temperatuur °C]]-stookgrens[],0),"")</f>
        <v>0</v>
      </c>
    </row>
    <row r="67" spans="1:16" x14ac:dyDescent="0.25">
      <c r="A67">
        <v>215</v>
      </c>
      <c r="B67" s="110">
        <v>45723</v>
      </c>
      <c r="C67" s="89">
        <v>2.5</v>
      </c>
      <c r="D67" s="89">
        <v>9.8000000000000007</v>
      </c>
      <c r="E67" s="96">
        <v>1257</v>
      </c>
      <c r="F67" s="89">
        <v>0</v>
      </c>
      <c r="G67" s="89">
        <v>1015.6</v>
      </c>
      <c r="H67">
        <v>0.72</v>
      </c>
      <c r="I67" t="s">
        <v>0</v>
      </c>
      <c r="J67">
        <v>1</v>
      </c>
      <c r="K67">
        <v>3</v>
      </c>
      <c r="L67">
        <v>2025</v>
      </c>
      <c r="M67" t="s">
        <v>119</v>
      </c>
      <c r="N67" s="89" cm="1">
        <f t="array" ref="N67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67" s="89">
        <f>_34_KNMI_Stations[[#This Row],[graaddagen]]*_34_KNMI_Stations[[#This Row],[Gewogen factor]]</f>
        <v>8.1999999999999993</v>
      </c>
      <c r="P67" s="89" cm="1">
        <f t="array" ref="P67">IF(ISNUMBER(_34_KNMI_Stations[[#This Row],[Etmaal temperatuur °C]]),IF(_34_KNMI_Stations[[#This Row],[Etmaal temperatuur °C]]&gt;stookgrens[],_34_KNMI_Stations[[#This Row],[Etmaal temperatuur °C]]-stookgrens[],0),"")</f>
        <v>0</v>
      </c>
    </row>
    <row r="68" spans="1:16" x14ac:dyDescent="0.25">
      <c r="A68">
        <v>215</v>
      </c>
      <c r="B68" s="110">
        <v>45724</v>
      </c>
      <c r="C68" s="89">
        <v>3</v>
      </c>
      <c r="D68" s="89">
        <v>10.8</v>
      </c>
      <c r="E68" s="96">
        <v>1330</v>
      </c>
      <c r="F68" s="89">
        <v>0</v>
      </c>
      <c r="G68" s="89">
        <v>1012</v>
      </c>
      <c r="H68">
        <v>0.59</v>
      </c>
      <c r="I68" t="s">
        <v>0</v>
      </c>
      <c r="J68">
        <v>1</v>
      </c>
      <c r="K68">
        <v>3</v>
      </c>
      <c r="L68">
        <v>2025</v>
      </c>
      <c r="M68" t="s">
        <v>119</v>
      </c>
      <c r="N68" s="89" cm="1">
        <f t="array" ref="N68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68" s="89">
        <f>_34_KNMI_Stations[[#This Row],[graaddagen]]*_34_KNMI_Stations[[#This Row],[Gewogen factor]]</f>
        <v>7.1999999999999993</v>
      </c>
      <c r="P68" s="89" cm="1">
        <f t="array" ref="P68">IF(ISNUMBER(_34_KNMI_Stations[[#This Row],[Etmaal temperatuur °C]]),IF(_34_KNMI_Stations[[#This Row],[Etmaal temperatuur °C]]&gt;stookgrens[],_34_KNMI_Stations[[#This Row],[Etmaal temperatuur °C]]-stookgrens[],0),"")</f>
        <v>0</v>
      </c>
    </row>
    <row r="69" spans="1:16" x14ac:dyDescent="0.25">
      <c r="A69">
        <v>215</v>
      </c>
      <c r="B69" s="110">
        <v>45725</v>
      </c>
      <c r="C69" s="89">
        <v>2.2999999999999998</v>
      </c>
      <c r="D69" s="89">
        <v>9.6</v>
      </c>
      <c r="E69" s="96">
        <v>1244</v>
      </c>
      <c r="F69" s="89">
        <v>0</v>
      </c>
      <c r="G69" s="89">
        <v>1005.4</v>
      </c>
      <c r="H69">
        <v>0.67</v>
      </c>
      <c r="I69" t="s">
        <v>0</v>
      </c>
      <c r="J69">
        <v>1</v>
      </c>
      <c r="K69">
        <v>3</v>
      </c>
      <c r="L69">
        <v>2025</v>
      </c>
      <c r="M69" t="s">
        <v>119</v>
      </c>
      <c r="N69" s="89" cm="1">
        <f t="array" ref="N69">IF(ISNUMBER(_34_KNMI_Stations[[#This Row],[Etmaal temperatuur °C]]),IF(_34_KNMI_Stations[[#This Row],[Etmaal temperatuur °C]]&lt;stookgrens[],stookgrens[]-_34_KNMI_Stations[[#This Row],[Etmaal temperatuur °C]],0),"")</f>
        <v>8.4</v>
      </c>
      <c r="O69" s="89">
        <f>_34_KNMI_Stations[[#This Row],[graaddagen]]*_34_KNMI_Stations[[#This Row],[Gewogen factor]]</f>
        <v>8.4</v>
      </c>
      <c r="P69" s="89" cm="1">
        <f t="array" ref="P69">IF(ISNUMBER(_34_KNMI_Stations[[#This Row],[Etmaal temperatuur °C]]),IF(_34_KNMI_Stations[[#This Row],[Etmaal temperatuur °C]]&gt;stookgrens[],_34_KNMI_Stations[[#This Row],[Etmaal temperatuur °C]]-stookgrens[],0),"")</f>
        <v>0</v>
      </c>
    </row>
    <row r="70" spans="1:16" x14ac:dyDescent="0.25">
      <c r="A70">
        <v>215</v>
      </c>
      <c r="B70" s="110">
        <v>45726</v>
      </c>
      <c r="C70" s="89">
        <v>2.6</v>
      </c>
      <c r="D70" s="89">
        <v>7.8</v>
      </c>
      <c r="E70" s="96">
        <v>1343</v>
      </c>
      <c r="F70" s="89">
        <v>0</v>
      </c>
      <c r="G70" s="89">
        <v>1002.9</v>
      </c>
      <c r="H70">
        <v>0.78</v>
      </c>
      <c r="I70" t="s">
        <v>0</v>
      </c>
      <c r="J70">
        <v>1</v>
      </c>
      <c r="K70">
        <v>3</v>
      </c>
      <c r="L70">
        <v>2025</v>
      </c>
      <c r="M70" t="s">
        <v>120</v>
      </c>
      <c r="N70" s="89" cm="1">
        <f t="array" ref="N70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70" s="89">
        <f>_34_KNMI_Stations[[#This Row],[graaddagen]]*_34_KNMI_Stations[[#This Row],[Gewogen factor]]</f>
        <v>10.199999999999999</v>
      </c>
      <c r="P70" s="89" cm="1">
        <f t="array" ref="P70">IF(ISNUMBER(_34_KNMI_Stations[[#This Row],[Etmaal temperatuur °C]]),IF(_34_KNMI_Stations[[#This Row],[Etmaal temperatuur °C]]&gt;stookgrens[],_34_KNMI_Stations[[#This Row],[Etmaal temperatuur °C]]-stookgrens[],0),"")</f>
        <v>0</v>
      </c>
    </row>
    <row r="71" spans="1:16" x14ac:dyDescent="0.25">
      <c r="A71">
        <v>215</v>
      </c>
      <c r="B71" s="110">
        <v>45727</v>
      </c>
      <c r="C71" s="89">
        <v>5.0999999999999996</v>
      </c>
      <c r="D71" s="89">
        <v>5.8</v>
      </c>
      <c r="E71" s="96">
        <v>927</v>
      </c>
      <c r="F71" s="89">
        <v>0.1</v>
      </c>
      <c r="G71" s="89">
        <v>1004.2</v>
      </c>
      <c r="H71">
        <v>0.81</v>
      </c>
      <c r="I71" t="s">
        <v>0</v>
      </c>
      <c r="J71">
        <v>1</v>
      </c>
      <c r="K71">
        <v>3</v>
      </c>
      <c r="L71">
        <v>2025</v>
      </c>
      <c r="M71" t="s">
        <v>120</v>
      </c>
      <c r="N71" s="89" cm="1">
        <f t="array" ref="N71">IF(ISNUMBER(_34_KNMI_Stations[[#This Row],[Etmaal temperatuur °C]]),IF(_34_KNMI_Stations[[#This Row],[Etmaal temperatuur °C]]&lt;stookgrens[],stookgrens[]-_34_KNMI_Stations[[#This Row],[Etmaal temperatuur °C]],0),"")</f>
        <v>12.2</v>
      </c>
      <c r="O71" s="89">
        <f>_34_KNMI_Stations[[#This Row],[graaddagen]]*_34_KNMI_Stations[[#This Row],[Gewogen factor]]</f>
        <v>12.2</v>
      </c>
      <c r="P71" s="89" cm="1">
        <f t="array" ref="P71">IF(ISNUMBER(_34_KNMI_Stations[[#This Row],[Etmaal temperatuur °C]]),IF(_34_KNMI_Stations[[#This Row],[Etmaal temperatuur °C]]&gt;stookgrens[],_34_KNMI_Stations[[#This Row],[Etmaal temperatuur °C]]-stookgrens[],0),"")</f>
        <v>0</v>
      </c>
    </row>
    <row r="72" spans="1:16" x14ac:dyDescent="0.25">
      <c r="A72">
        <v>215</v>
      </c>
      <c r="B72" s="110">
        <v>45728</v>
      </c>
      <c r="C72" s="89">
        <v>3</v>
      </c>
      <c r="D72" s="89">
        <v>4.0999999999999996</v>
      </c>
      <c r="E72" s="96">
        <v>1179</v>
      </c>
      <c r="F72" s="89">
        <v>1.2</v>
      </c>
      <c r="G72" s="89">
        <v>1000.8</v>
      </c>
      <c r="H72">
        <v>0.84</v>
      </c>
      <c r="I72" t="s">
        <v>0</v>
      </c>
      <c r="J72">
        <v>1</v>
      </c>
      <c r="K72">
        <v>3</v>
      </c>
      <c r="L72">
        <v>2025</v>
      </c>
      <c r="M72" t="s">
        <v>120</v>
      </c>
      <c r="N72" s="89" cm="1">
        <f t="array" ref="N72">IF(ISNUMBER(_34_KNMI_Stations[[#This Row],[Etmaal temperatuur °C]]),IF(_34_KNMI_Stations[[#This Row],[Etmaal temperatuur °C]]&lt;stookgrens[],stookgrens[]-_34_KNMI_Stations[[#This Row],[Etmaal temperatuur °C]],0),"")</f>
        <v>13.9</v>
      </c>
      <c r="O72" s="89">
        <f>_34_KNMI_Stations[[#This Row],[graaddagen]]*_34_KNMI_Stations[[#This Row],[Gewogen factor]]</f>
        <v>13.9</v>
      </c>
      <c r="P72" s="89" cm="1">
        <f t="array" ref="P72">IF(ISNUMBER(_34_KNMI_Stations[[#This Row],[Etmaal temperatuur °C]]),IF(_34_KNMI_Stations[[#This Row],[Etmaal temperatuur °C]]&gt;stookgrens[],_34_KNMI_Stations[[#This Row],[Etmaal temperatuur °C]]-stookgrens[],0),"")</f>
        <v>0</v>
      </c>
    </row>
    <row r="73" spans="1:16" x14ac:dyDescent="0.25">
      <c r="A73">
        <v>215</v>
      </c>
      <c r="B73" s="110">
        <v>45729</v>
      </c>
      <c r="C73" s="89">
        <v>3.2</v>
      </c>
      <c r="D73" s="89">
        <v>3.4</v>
      </c>
      <c r="E73" s="96">
        <v>967</v>
      </c>
      <c r="F73" s="89">
        <v>1.5</v>
      </c>
      <c r="G73" s="89">
        <v>1001.4</v>
      </c>
      <c r="H73">
        <v>0.83</v>
      </c>
      <c r="I73" t="s">
        <v>0</v>
      </c>
      <c r="J73">
        <v>1</v>
      </c>
      <c r="K73">
        <v>3</v>
      </c>
      <c r="L73">
        <v>2025</v>
      </c>
      <c r="M73" t="s">
        <v>120</v>
      </c>
      <c r="N73" s="89" cm="1">
        <f t="array" ref="N73">IF(ISNUMBER(_34_KNMI_Stations[[#This Row],[Etmaal temperatuur °C]]),IF(_34_KNMI_Stations[[#This Row],[Etmaal temperatuur °C]]&lt;stookgrens[],stookgrens[]-_34_KNMI_Stations[[#This Row],[Etmaal temperatuur °C]],0),"")</f>
        <v>14.6</v>
      </c>
      <c r="O73" s="89">
        <f>_34_KNMI_Stations[[#This Row],[graaddagen]]*_34_KNMI_Stations[[#This Row],[Gewogen factor]]</f>
        <v>14.6</v>
      </c>
      <c r="P73" s="89" cm="1">
        <f t="array" ref="P73">IF(ISNUMBER(_34_KNMI_Stations[[#This Row],[Etmaal temperatuur °C]]),IF(_34_KNMI_Stations[[#This Row],[Etmaal temperatuur °C]]&gt;stookgrens[],_34_KNMI_Stations[[#This Row],[Etmaal temperatuur °C]]-stookgrens[],0),"")</f>
        <v>0</v>
      </c>
    </row>
    <row r="74" spans="1:16" x14ac:dyDescent="0.25">
      <c r="A74">
        <v>215</v>
      </c>
      <c r="B74" s="110">
        <v>45730</v>
      </c>
      <c r="C74" s="89">
        <v>3.6</v>
      </c>
      <c r="D74" s="89">
        <v>2.6</v>
      </c>
      <c r="E74" s="96">
        <v>1165</v>
      </c>
      <c r="F74" s="89">
        <v>-0.1</v>
      </c>
      <c r="G74" s="89">
        <v>1010.9</v>
      </c>
      <c r="H74">
        <v>0.75</v>
      </c>
      <c r="I74" t="s">
        <v>0</v>
      </c>
      <c r="J74">
        <v>1</v>
      </c>
      <c r="K74">
        <v>3</v>
      </c>
      <c r="L74">
        <v>2025</v>
      </c>
      <c r="M74" t="s">
        <v>120</v>
      </c>
      <c r="N74" s="89" cm="1">
        <f t="array" ref="N74">IF(ISNUMBER(_34_KNMI_Stations[[#This Row],[Etmaal temperatuur °C]]),IF(_34_KNMI_Stations[[#This Row],[Etmaal temperatuur °C]]&lt;stookgrens[],stookgrens[]-_34_KNMI_Stations[[#This Row],[Etmaal temperatuur °C]],0),"")</f>
        <v>15.4</v>
      </c>
      <c r="O74" s="89">
        <f>_34_KNMI_Stations[[#This Row],[graaddagen]]*_34_KNMI_Stations[[#This Row],[Gewogen factor]]</f>
        <v>15.4</v>
      </c>
      <c r="P74" s="89" cm="1">
        <f t="array" ref="P74">IF(ISNUMBER(_34_KNMI_Stations[[#This Row],[Etmaal temperatuur °C]]),IF(_34_KNMI_Stations[[#This Row],[Etmaal temperatuur °C]]&gt;stookgrens[],_34_KNMI_Stations[[#This Row],[Etmaal temperatuur °C]]-stookgrens[],0),"")</f>
        <v>0</v>
      </c>
    </row>
    <row r="75" spans="1:16" x14ac:dyDescent="0.25">
      <c r="A75">
        <v>215</v>
      </c>
      <c r="B75" s="110">
        <v>45731</v>
      </c>
      <c r="C75" s="89">
        <v>4.8</v>
      </c>
      <c r="D75" s="89">
        <v>3.7</v>
      </c>
      <c r="E75" s="96">
        <v>1483</v>
      </c>
      <c r="F75" s="89">
        <v>0</v>
      </c>
      <c r="G75" s="89">
        <v>1020.8</v>
      </c>
      <c r="H75">
        <v>0.66</v>
      </c>
      <c r="I75" t="s">
        <v>0</v>
      </c>
      <c r="J75">
        <v>1</v>
      </c>
      <c r="K75">
        <v>3</v>
      </c>
      <c r="L75">
        <v>2025</v>
      </c>
      <c r="M75" t="s">
        <v>120</v>
      </c>
      <c r="N75" s="89" cm="1">
        <f t="array" ref="N75">IF(ISNUMBER(_34_KNMI_Stations[[#This Row],[Etmaal temperatuur °C]]),IF(_34_KNMI_Stations[[#This Row],[Etmaal temperatuur °C]]&lt;stookgrens[],stookgrens[]-_34_KNMI_Stations[[#This Row],[Etmaal temperatuur °C]],0),"")</f>
        <v>14.3</v>
      </c>
      <c r="O75" s="89">
        <f>_34_KNMI_Stations[[#This Row],[graaddagen]]*_34_KNMI_Stations[[#This Row],[Gewogen factor]]</f>
        <v>14.3</v>
      </c>
      <c r="P75" s="89" cm="1">
        <f t="array" ref="P75">IF(ISNUMBER(_34_KNMI_Stations[[#This Row],[Etmaal temperatuur °C]]),IF(_34_KNMI_Stations[[#This Row],[Etmaal temperatuur °C]]&gt;stookgrens[],_34_KNMI_Stations[[#This Row],[Etmaal temperatuur °C]]-stookgrens[],0),"")</f>
        <v>0</v>
      </c>
    </row>
    <row r="76" spans="1:16" x14ac:dyDescent="0.25">
      <c r="A76">
        <v>215</v>
      </c>
      <c r="B76" s="110">
        <v>45732</v>
      </c>
      <c r="C76" s="89">
        <v>4.0999999999999996</v>
      </c>
      <c r="D76" s="89">
        <v>4.5999999999999996</v>
      </c>
      <c r="E76" s="96">
        <v>1620</v>
      </c>
      <c r="F76" s="89">
        <v>0</v>
      </c>
      <c r="G76" s="89">
        <v>1024.0999999999999</v>
      </c>
      <c r="H76">
        <v>0.77</v>
      </c>
      <c r="I76" t="s">
        <v>0</v>
      </c>
      <c r="J76">
        <v>1</v>
      </c>
      <c r="K76">
        <v>3</v>
      </c>
      <c r="L76">
        <v>2025</v>
      </c>
      <c r="M76" t="s">
        <v>120</v>
      </c>
      <c r="N76" s="89" cm="1">
        <f t="array" ref="N76">IF(ISNUMBER(_34_KNMI_Stations[[#This Row],[Etmaal temperatuur °C]]),IF(_34_KNMI_Stations[[#This Row],[Etmaal temperatuur °C]]&lt;stookgrens[],stookgrens[]-_34_KNMI_Stations[[#This Row],[Etmaal temperatuur °C]],0),"")</f>
        <v>13.4</v>
      </c>
      <c r="O76" s="89">
        <f>_34_KNMI_Stations[[#This Row],[graaddagen]]*_34_KNMI_Stations[[#This Row],[Gewogen factor]]</f>
        <v>13.4</v>
      </c>
      <c r="P76" s="89" cm="1">
        <f t="array" ref="P76">IF(ISNUMBER(_34_KNMI_Stations[[#This Row],[Etmaal temperatuur °C]]),IF(_34_KNMI_Stations[[#This Row],[Etmaal temperatuur °C]]&gt;stookgrens[],_34_KNMI_Stations[[#This Row],[Etmaal temperatuur °C]]-stookgrens[],0),"")</f>
        <v>0</v>
      </c>
    </row>
    <row r="77" spans="1:16" x14ac:dyDescent="0.25">
      <c r="A77">
        <v>215</v>
      </c>
      <c r="B77" s="110">
        <v>45733</v>
      </c>
      <c r="C77" s="89">
        <v>4.5</v>
      </c>
      <c r="D77" s="89">
        <v>6.4</v>
      </c>
      <c r="E77" s="96">
        <v>1491</v>
      </c>
      <c r="F77" s="89">
        <v>0</v>
      </c>
      <c r="G77" s="89">
        <v>1029</v>
      </c>
      <c r="H77">
        <v>0.59</v>
      </c>
      <c r="I77" t="s">
        <v>0</v>
      </c>
      <c r="J77">
        <v>1</v>
      </c>
      <c r="K77">
        <v>3</v>
      </c>
      <c r="L77">
        <v>2025</v>
      </c>
      <c r="M77" t="s">
        <v>121</v>
      </c>
      <c r="N77" s="89" cm="1">
        <f t="array" ref="N77">IF(ISNUMBER(_34_KNMI_Stations[[#This Row],[Etmaal temperatuur °C]]),IF(_34_KNMI_Stations[[#This Row],[Etmaal temperatuur °C]]&lt;stookgrens[],stookgrens[]-_34_KNMI_Stations[[#This Row],[Etmaal temperatuur °C]],0),"")</f>
        <v>11.6</v>
      </c>
      <c r="O77" s="89">
        <f>_34_KNMI_Stations[[#This Row],[graaddagen]]*_34_KNMI_Stations[[#This Row],[Gewogen factor]]</f>
        <v>11.6</v>
      </c>
      <c r="P77" s="89" cm="1">
        <f t="array" ref="P77">IF(ISNUMBER(_34_KNMI_Stations[[#This Row],[Etmaal temperatuur °C]]),IF(_34_KNMI_Stations[[#This Row],[Etmaal temperatuur °C]]&gt;stookgrens[],_34_KNMI_Stations[[#This Row],[Etmaal temperatuur °C]]-stookgrens[],0),"")</f>
        <v>0</v>
      </c>
    </row>
    <row r="78" spans="1:16" x14ac:dyDescent="0.25">
      <c r="A78">
        <v>215</v>
      </c>
      <c r="B78" s="110">
        <v>45734</v>
      </c>
      <c r="C78" s="89">
        <v>4.8</v>
      </c>
      <c r="D78" s="89">
        <v>5.2</v>
      </c>
      <c r="E78" s="96">
        <v>1712</v>
      </c>
      <c r="F78" s="89">
        <v>0</v>
      </c>
      <c r="G78" s="89">
        <v>1027.4000000000001</v>
      </c>
      <c r="H78">
        <v>0.46</v>
      </c>
      <c r="I78" t="s">
        <v>0</v>
      </c>
      <c r="J78">
        <v>1</v>
      </c>
      <c r="K78">
        <v>3</v>
      </c>
      <c r="L78">
        <v>2025</v>
      </c>
      <c r="M78" t="s">
        <v>121</v>
      </c>
      <c r="N78" s="89" cm="1">
        <f t="array" ref="N78">IF(ISNUMBER(_34_KNMI_Stations[[#This Row],[Etmaal temperatuur °C]]),IF(_34_KNMI_Stations[[#This Row],[Etmaal temperatuur °C]]&lt;stookgrens[],stookgrens[]-_34_KNMI_Stations[[#This Row],[Etmaal temperatuur °C]],0),"")</f>
        <v>12.8</v>
      </c>
      <c r="O78" s="89">
        <f>_34_KNMI_Stations[[#This Row],[graaddagen]]*_34_KNMI_Stations[[#This Row],[Gewogen factor]]</f>
        <v>12.8</v>
      </c>
      <c r="P78" s="89" cm="1">
        <f t="array" ref="P78">IF(ISNUMBER(_34_KNMI_Stations[[#This Row],[Etmaal temperatuur °C]]),IF(_34_KNMI_Stations[[#This Row],[Etmaal temperatuur °C]]&gt;stookgrens[],_34_KNMI_Stations[[#This Row],[Etmaal temperatuur °C]]-stookgrens[],0),"")</f>
        <v>0</v>
      </c>
    </row>
    <row r="79" spans="1:16" x14ac:dyDescent="0.25">
      <c r="A79">
        <v>215</v>
      </c>
      <c r="B79" s="110">
        <v>45735</v>
      </c>
      <c r="C79" s="89">
        <v>2.4</v>
      </c>
      <c r="D79" s="89">
        <v>7.5</v>
      </c>
      <c r="E79" s="96">
        <v>1654</v>
      </c>
      <c r="F79" s="89">
        <v>0</v>
      </c>
      <c r="G79" s="89">
        <v>1023.4</v>
      </c>
      <c r="H79">
        <v>0.61</v>
      </c>
      <c r="I79" t="s">
        <v>0</v>
      </c>
      <c r="J79">
        <v>1</v>
      </c>
      <c r="K79">
        <v>3</v>
      </c>
      <c r="L79">
        <v>2025</v>
      </c>
      <c r="M79" t="s">
        <v>121</v>
      </c>
      <c r="N79" s="89" cm="1">
        <f t="array" ref="N79">IF(ISNUMBER(_34_KNMI_Stations[[#This Row],[Etmaal temperatuur °C]]),IF(_34_KNMI_Stations[[#This Row],[Etmaal temperatuur °C]]&lt;stookgrens[],stookgrens[]-_34_KNMI_Stations[[#This Row],[Etmaal temperatuur °C]],0),"")</f>
        <v>10.5</v>
      </c>
      <c r="O79" s="89">
        <f>_34_KNMI_Stations[[#This Row],[graaddagen]]*_34_KNMI_Stations[[#This Row],[Gewogen factor]]</f>
        <v>10.5</v>
      </c>
      <c r="P79" s="89" cm="1">
        <f t="array" ref="P79">IF(ISNUMBER(_34_KNMI_Stations[[#This Row],[Etmaal temperatuur °C]]),IF(_34_KNMI_Stations[[#This Row],[Etmaal temperatuur °C]]&gt;stookgrens[],_34_KNMI_Stations[[#This Row],[Etmaal temperatuur °C]]-stookgrens[],0),"")</f>
        <v>0</v>
      </c>
    </row>
    <row r="80" spans="1:16" x14ac:dyDescent="0.25">
      <c r="A80">
        <v>215</v>
      </c>
      <c r="B80" s="110">
        <v>45736</v>
      </c>
      <c r="C80" s="89">
        <v>2</v>
      </c>
      <c r="D80" s="89">
        <v>9.6999999999999993</v>
      </c>
      <c r="E80" s="96">
        <v>1587</v>
      </c>
      <c r="F80" s="89">
        <v>0</v>
      </c>
      <c r="G80" s="89">
        <v>1021.1</v>
      </c>
      <c r="H80">
        <v>0.7</v>
      </c>
      <c r="I80" t="s">
        <v>0</v>
      </c>
      <c r="J80">
        <v>1</v>
      </c>
      <c r="K80">
        <v>3</v>
      </c>
      <c r="L80">
        <v>2025</v>
      </c>
      <c r="M80" t="s">
        <v>121</v>
      </c>
      <c r="N80" s="89" cm="1">
        <f t="array" ref="N80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80" s="89">
        <f>_34_KNMI_Stations[[#This Row],[graaddagen]]*_34_KNMI_Stations[[#This Row],[Gewogen factor]]</f>
        <v>8.3000000000000007</v>
      </c>
      <c r="P80" s="89" cm="1">
        <f t="array" ref="P80">IF(ISNUMBER(_34_KNMI_Stations[[#This Row],[Etmaal temperatuur °C]]),IF(_34_KNMI_Stations[[#This Row],[Etmaal temperatuur °C]]&gt;stookgrens[],_34_KNMI_Stations[[#This Row],[Etmaal temperatuur °C]]-stookgrens[],0),"")</f>
        <v>0</v>
      </c>
    </row>
    <row r="81" spans="1:16" x14ac:dyDescent="0.25">
      <c r="A81">
        <v>215</v>
      </c>
      <c r="B81" s="110">
        <v>45737</v>
      </c>
      <c r="C81" s="89">
        <v>5.2</v>
      </c>
      <c r="D81" s="89">
        <v>14.1</v>
      </c>
      <c r="E81" s="96">
        <v>1519</v>
      </c>
      <c r="F81" s="89">
        <v>0</v>
      </c>
      <c r="G81" s="89">
        <v>1011.7</v>
      </c>
      <c r="H81">
        <v>0.56999999999999995</v>
      </c>
      <c r="I81" t="s">
        <v>0</v>
      </c>
      <c r="J81">
        <v>1</v>
      </c>
      <c r="K81">
        <v>3</v>
      </c>
      <c r="L81">
        <v>2025</v>
      </c>
      <c r="M81" t="s">
        <v>121</v>
      </c>
      <c r="N81" s="89" cm="1">
        <f t="array" ref="N81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81" s="89">
        <f>_34_KNMI_Stations[[#This Row],[graaddagen]]*_34_KNMI_Stations[[#This Row],[Gewogen factor]]</f>
        <v>3.9000000000000004</v>
      </c>
      <c r="P81" s="89" cm="1">
        <f t="array" ref="P81">IF(ISNUMBER(_34_KNMI_Stations[[#This Row],[Etmaal temperatuur °C]]),IF(_34_KNMI_Stations[[#This Row],[Etmaal temperatuur °C]]&gt;stookgrens[],_34_KNMI_Stations[[#This Row],[Etmaal temperatuur °C]]-stookgrens[],0),"")</f>
        <v>0</v>
      </c>
    </row>
    <row r="82" spans="1:16" x14ac:dyDescent="0.25">
      <c r="A82">
        <v>215</v>
      </c>
      <c r="B82" s="110">
        <v>45738</v>
      </c>
      <c r="C82" s="89">
        <v>4</v>
      </c>
      <c r="D82" s="89">
        <v>13.5</v>
      </c>
      <c r="E82" s="96">
        <v>926</v>
      </c>
      <c r="F82" s="89">
        <v>1.8</v>
      </c>
      <c r="G82" s="89">
        <v>1003.2</v>
      </c>
      <c r="H82">
        <v>0.67</v>
      </c>
      <c r="I82" t="s">
        <v>0</v>
      </c>
      <c r="J82">
        <v>1</v>
      </c>
      <c r="K82">
        <v>3</v>
      </c>
      <c r="L82">
        <v>2025</v>
      </c>
      <c r="M82" t="s">
        <v>121</v>
      </c>
      <c r="N82" s="89" cm="1">
        <f t="array" ref="N82">IF(ISNUMBER(_34_KNMI_Stations[[#This Row],[Etmaal temperatuur °C]]),IF(_34_KNMI_Stations[[#This Row],[Etmaal temperatuur °C]]&lt;stookgrens[],stookgrens[]-_34_KNMI_Stations[[#This Row],[Etmaal temperatuur °C]],0),"")</f>
        <v>4.5</v>
      </c>
      <c r="O82" s="89">
        <f>_34_KNMI_Stations[[#This Row],[graaddagen]]*_34_KNMI_Stations[[#This Row],[Gewogen factor]]</f>
        <v>4.5</v>
      </c>
      <c r="P82" s="89" cm="1">
        <f t="array" ref="P82">IF(ISNUMBER(_34_KNMI_Stations[[#This Row],[Etmaal temperatuur °C]]),IF(_34_KNMI_Stations[[#This Row],[Etmaal temperatuur °C]]&gt;stookgrens[],_34_KNMI_Stations[[#This Row],[Etmaal temperatuur °C]]-stookgrens[],0),"")</f>
        <v>0</v>
      </c>
    </row>
    <row r="83" spans="1:16" x14ac:dyDescent="0.25">
      <c r="A83">
        <v>215</v>
      </c>
      <c r="B83" s="110">
        <v>45739</v>
      </c>
      <c r="C83" s="89">
        <v>3.1</v>
      </c>
      <c r="D83" s="89">
        <v>12.5</v>
      </c>
      <c r="E83" s="96">
        <v>1524</v>
      </c>
      <c r="F83" s="89">
        <v>-0.1</v>
      </c>
      <c r="G83" s="89">
        <v>1004.4</v>
      </c>
      <c r="H83">
        <v>0.74</v>
      </c>
      <c r="I83" t="s">
        <v>0</v>
      </c>
      <c r="J83">
        <v>1</v>
      </c>
      <c r="K83">
        <v>3</v>
      </c>
      <c r="L83">
        <v>2025</v>
      </c>
      <c r="M83" t="s">
        <v>121</v>
      </c>
      <c r="N83" s="89" cm="1">
        <f t="array" ref="N83">IF(ISNUMBER(_34_KNMI_Stations[[#This Row],[Etmaal temperatuur °C]]),IF(_34_KNMI_Stations[[#This Row],[Etmaal temperatuur °C]]&lt;stookgrens[],stookgrens[]-_34_KNMI_Stations[[#This Row],[Etmaal temperatuur °C]],0),"")</f>
        <v>5.5</v>
      </c>
      <c r="O83" s="89">
        <f>_34_KNMI_Stations[[#This Row],[graaddagen]]*_34_KNMI_Stations[[#This Row],[Gewogen factor]]</f>
        <v>5.5</v>
      </c>
      <c r="P83" s="89" cm="1">
        <f t="array" ref="P83">IF(ISNUMBER(_34_KNMI_Stations[[#This Row],[Etmaal temperatuur °C]]),IF(_34_KNMI_Stations[[#This Row],[Etmaal temperatuur °C]]&gt;stookgrens[],_34_KNMI_Stations[[#This Row],[Etmaal temperatuur °C]]-stookgrens[],0),"")</f>
        <v>0</v>
      </c>
    </row>
    <row r="84" spans="1:16" x14ac:dyDescent="0.25">
      <c r="A84">
        <v>215</v>
      </c>
      <c r="B84" s="110">
        <v>45740</v>
      </c>
      <c r="C84" s="89">
        <v>3.5</v>
      </c>
      <c r="D84" s="89">
        <v>7.4</v>
      </c>
      <c r="E84" s="96">
        <v>757</v>
      </c>
      <c r="F84" s="89">
        <v>0</v>
      </c>
      <c r="G84" s="89">
        <v>1016.1</v>
      </c>
      <c r="H84">
        <v>0.89</v>
      </c>
      <c r="I84" t="s">
        <v>0</v>
      </c>
      <c r="J84">
        <v>1</v>
      </c>
      <c r="K84">
        <v>3</v>
      </c>
      <c r="L84">
        <v>2025</v>
      </c>
      <c r="M84" t="s">
        <v>122</v>
      </c>
      <c r="N84" s="89" cm="1">
        <f t="array" ref="N84">IF(ISNUMBER(_34_KNMI_Stations[[#This Row],[Etmaal temperatuur °C]]),IF(_34_KNMI_Stations[[#This Row],[Etmaal temperatuur °C]]&lt;stookgrens[],stookgrens[]-_34_KNMI_Stations[[#This Row],[Etmaal temperatuur °C]],0),"")</f>
        <v>10.6</v>
      </c>
      <c r="O84" s="89">
        <f>_34_KNMI_Stations[[#This Row],[graaddagen]]*_34_KNMI_Stations[[#This Row],[Gewogen factor]]</f>
        <v>10.6</v>
      </c>
      <c r="P84" s="89" cm="1">
        <f t="array" ref="P84">IF(ISNUMBER(_34_KNMI_Stations[[#This Row],[Etmaal temperatuur °C]]),IF(_34_KNMI_Stations[[#This Row],[Etmaal temperatuur °C]]&gt;stookgrens[],_34_KNMI_Stations[[#This Row],[Etmaal temperatuur °C]]-stookgrens[],0),"")</f>
        <v>0</v>
      </c>
    </row>
    <row r="85" spans="1:16" x14ac:dyDescent="0.25">
      <c r="A85">
        <v>215</v>
      </c>
      <c r="B85" s="110">
        <v>45741</v>
      </c>
      <c r="C85" s="89">
        <v>3.5</v>
      </c>
      <c r="D85" s="89">
        <v>7.8</v>
      </c>
      <c r="E85" s="96">
        <v>1079</v>
      </c>
      <c r="F85" s="89">
        <v>0.4</v>
      </c>
      <c r="G85" s="89">
        <v>1021</v>
      </c>
      <c r="H85">
        <v>0.87</v>
      </c>
      <c r="I85" t="s">
        <v>0</v>
      </c>
      <c r="J85">
        <v>1</v>
      </c>
      <c r="K85">
        <v>3</v>
      </c>
      <c r="L85">
        <v>2025</v>
      </c>
      <c r="M85" t="s">
        <v>122</v>
      </c>
      <c r="N85" s="89" cm="1">
        <f t="array" ref="N85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85" s="89">
        <f>_34_KNMI_Stations[[#This Row],[graaddagen]]*_34_KNMI_Stations[[#This Row],[Gewogen factor]]</f>
        <v>10.199999999999999</v>
      </c>
      <c r="P85" s="89" cm="1">
        <f t="array" ref="P85">IF(ISNUMBER(_34_KNMI_Stations[[#This Row],[Etmaal temperatuur °C]]),IF(_34_KNMI_Stations[[#This Row],[Etmaal temperatuur °C]]&gt;stookgrens[],_34_KNMI_Stations[[#This Row],[Etmaal temperatuur °C]]-stookgrens[],0),"")</f>
        <v>0</v>
      </c>
    </row>
    <row r="86" spans="1:16" x14ac:dyDescent="0.25">
      <c r="A86">
        <v>215</v>
      </c>
      <c r="B86" s="110">
        <v>45742</v>
      </c>
      <c r="C86" s="89">
        <v>2.8</v>
      </c>
      <c r="D86" s="89">
        <v>7.6</v>
      </c>
      <c r="E86" s="96">
        <v>1077</v>
      </c>
      <c r="F86" s="89">
        <v>0</v>
      </c>
      <c r="G86" s="89">
        <v>1024.8</v>
      </c>
      <c r="H86">
        <v>0.87</v>
      </c>
      <c r="I86" t="s">
        <v>0</v>
      </c>
      <c r="J86">
        <v>1</v>
      </c>
      <c r="K86">
        <v>3</v>
      </c>
      <c r="L86">
        <v>2025</v>
      </c>
      <c r="M86" t="s">
        <v>122</v>
      </c>
      <c r="N86" s="89" cm="1">
        <f t="array" ref="N86">IF(ISNUMBER(_34_KNMI_Stations[[#This Row],[Etmaal temperatuur °C]]),IF(_34_KNMI_Stations[[#This Row],[Etmaal temperatuur °C]]&lt;stookgrens[],stookgrens[]-_34_KNMI_Stations[[#This Row],[Etmaal temperatuur °C]],0),"")</f>
        <v>10.4</v>
      </c>
      <c r="O86" s="89">
        <f>_34_KNMI_Stations[[#This Row],[graaddagen]]*_34_KNMI_Stations[[#This Row],[Gewogen factor]]</f>
        <v>10.4</v>
      </c>
      <c r="P86" s="89" cm="1">
        <f t="array" ref="P86">IF(ISNUMBER(_34_KNMI_Stations[[#This Row],[Etmaal temperatuur °C]]),IF(_34_KNMI_Stations[[#This Row],[Etmaal temperatuur °C]]&gt;stookgrens[],_34_KNMI_Stations[[#This Row],[Etmaal temperatuur °C]]-stookgrens[],0),"")</f>
        <v>0</v>
      </c>
    </row>
    <row r="87" spans="1:16" x14ac:dyDescent="0.25">
      <c r="A87">
        <v>215</v>
      </c>
      <c r="B87" s="110">
        <v>45743</v>
      </c>
      <c r="C87" s="89">
        <v>2</v>
      </c>
      <c r="D87" s="89">
        <v>7</v>
      </c>
      <c r="E87" s="96">
        <v>1744</v>
      </c>
      <c r="F87" s="89">
        <v>0</v>
      </c>
      <c r="G87" s="89">
        <v>1020.5</v>
      </c>
      <c r="H87">
        <v>0.82</v>
      </c>
      <c r="I87" t="s">
        <v>0</v>
      </c>
      <c r="J87">
        <v>1</v>
      </c>
      <c r="K87">
        <v>3</v>
      </c>
      <c r="L87">
        <v>2025</v>
      </c>
      <c r="M87" t="s">
        <v>122</v>
      </c>
      <c r="N87" s="89" cm="1">
        <f t="array" ref="N87">IF(ISNUMBER(_34_KNMI_Stations[[#This Row],[Etmaal temperatuur °C]]),IF(_34_KNMI_Stations[[#This Row],[Etmaal temperatuur °C]]&lt;stookgrens[],stookgrens[]-_34_KNMI_Stations[[#This Row],[Etmaal temperatuur °C]],0),"")</f>
        <v>11</v>
      </c>
      <c r="O87" s="89">
        <f>_34_KNMI_Stations[[#This Row],[graaddagen]]*_34_KNMI_Stations[[#This Row],[Gewogen factor]]</f>
        <v>11</v>
      </c>
      <c r="P87" s="89" cm="1">
        <f t="array" ref="P87">IF(ISNUMBER(_34_KNMI_Stations[[#This Row],[Etmaal temperatuur °C]]),IF(_34_KNMI_Stations[[#This Row],[Etmaal temperatuur °C]]&gt;stookgrens[],_34_KNMI_Stations[[#This Row],[Etmaal temperatuur °C]]-stookgrens[],0),"")</f>
        <v>0</v>
      </c>
    </row>
    <row r="88" spans="1:16" x14ac:dyDescent="0.25">
      <c r="A88">
        <v>215</v>
      </c>
      <c r="B88" s="110">
        <v>45744</v>
      </c>
      <c r="C88" s="89">
        <v>3.5</v>
      </c>
      <c r="D88" s="89">
        <v>7.1</v>
      </c>
      <c r="E88" s="96">
        <v>553</v>
      </c>
      <c r="F88" s="89">
        <v>0.3</v>
      </c>
      <c r="G88" s="89">
        <v>1012.6</v>
      </c>
      <c r="H88">
        <v>0.9</v>
      </c>
      <c r="I88" t="s">
        <v>0</v>
      </c>
      <c r="J88">
        <v>1</v>
      </c>
      <c r="K88">
        <v>3</v>
      </c>
      <c r="L88">
        <v>2025</v>
      </c>
      <c r="M88" t="s">
        <v>122</v>
      </c>
      <c r="N88" s="89" cm="1">
        <f t="array" ref="N88">IF(ISNUMBER(_34_KNMI_Stations[[#This Row],[Etmaal temperatuur °C]]),IF(_34_KNMI_Stations[[#This Row],[Etmaal temperatuur °C]]&lt;stookgrens[],stookgrens[]-_34_KNMI_Stations[[#This Row],[Etmaal temperatuur °C]],0),"")</f>
        <v>10.9</v>
      </c>
      <c r="O88" s="89">
        <f>_34_KNMI_Stations[[#This Row],[graaddagen]]*_34_KNMI_Stations[[#This Row],[Gewogen factor]]</f>
        <v>10.9</v>
      </c>
      <c r="P88" s="89" cm="1">
        <f t="array" ref="P88">IF(ISNUMBER(_34_KNMI_Stations[[#This Row],[Etmaal temperatuur °C]]),IF(_34_KNMI_Stations[[#This Row],[Etmaal temperatuur °C]]&gt;stookgrens[],_34_KNMI_Stations[[#This Row],[Etmaal temperatuur °C]]-stookgrens[],0),"")</f>
        <v>0</v>
      </c>
    </row>
    <row r="89" spans="1:16" x14ac:dyDescent="0.25">
      <c r="A89">
        <v>215</v>
      </c>
      <c r="B89" s="110">
        <v>45745</v>
      </c>
      <c r="C89" s="89">
        <v>4.3</v>
      </c>
      <c r="D89" s="89">
        <v>7.3</v>
      </c>
      <c r="E89" s="96">
        <v>1660</v>
      </c>
      <c r="F89" s="89">
        <v>0</v>
      </c>
      <c r="G89" s="89">
        <v>1019.3</v>
      </c>
      <c r="H89">
        <v>0.79</v>
      </c>
      <c r="I89" t="s">
        <v>0</v>
      </c>
      <c r="J89">
        <v>1</v>
      </c>
      <c r="K89">
        <v>3</v>
      </c>
      <c r="L89">
        <v>2025</v>
      </c>
      <c r="M89" t="s">
        <v>122</v>
      </c>
      <c r="N89" s="89" cm="1">
        <f t="array" ref="N89">IF(ISNUMBER(_34_KNMI_Stations[[#This Row],[Etmaal temperatuur °C]]),IF(_34_KNMI_Stations[[#This Row],[Etmaal temperatuur °C]]&lt;stookgrens[],stookgrens[]-_34_KNMI_Stations[[#This Row],[Etmaal temperatuur °C]],0),"")</f>
        <v>10.7</v>
      </c>
      <c r="O89" s="89">
        <f>_34_KNMI_Stations[[#This Row],[graaddagen]]*_34_KNMI_Stations[[#This Row],[Gewogen factor]]</f>
        <v>10.7</v>
      </c>
      <c r="P89" s="89" cm="1">
        <f t="array" ref="P89">IF(ISNUMBER(_34_KNMI_Stations[[#This Row],[Etmaal temperatuur °C]]),IF(_34_KNMI_Stations[[#This Row],[Etmaal temperatuur °C]]&gt;stookgrens[],_34_KNMI_Stations[[#This Row],[Etmaal temperatuur °C]]-stookgrens[],0),"")</f>
        <v>0</v>
      </c>
    </row>
    <row r="90" spans="1:16" x14ac:dyDescent="0.25">
      <c r="A90">
        <v>215</v>
      </c>
      <c r="B90" s="110">
        <v>45746</v>
      </c>
      <c r="C90" s="89">
        <v>8</v>
      </c>
      <c r="D90" s="89">
        <v>9.8000000000000007</v>
      </c>
      <c r="E90" s="96">
        <v>1744</v>
      </c>
      <c r="F90" s="89">
        <v>0.5</v>
      </c>
      <c r="G90" s="89">
        <v>1017.9</v>
      </c>
      <c r="H90">
        <v>0.77</v>
      </c>
      <c r="I90" t="s">
        <v>0</v>
      </c>
      <c r="J90">
        <v>1</v>
      </c>
      <c r="K90">
        <v>3</v>
      </c>
      <c r="L90">
        <v>2025</v>
      </c>
      <c r="M90" t="s">
        <v>122</v>
      </c>
      <c r="N90" s="89" cm="1">
        <f t="array" ref="N90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90" s="89">
        <f>_34_KNMI_Stations[[#This Row],[graaddagen]]*_34_KNMI_Stations[[#This Row],[Gewogen factor]]</f>
        <v>8.1999999999999993</v>
      </c>
      <c r="P90" s="89" cm="1">
        <f t="array" ref="P90">IF(ISNUMBER(_34_KNMI_Stations[[#This Row],[Etmaal temperatuur °C]]),IF(_34_KNMI_Stations[[#This Row],[Etmaal temperatuur °C]]&gt;stookgrens[],_34_KNMI_Stations[[#This Row],[Etmaal temperatuur °C]]-stookgrens[],0),"")</f>
        <v>0</v>
      </c>
    </row>
    <row r="91" spans="1:16" x14ac:dyDescent="0.25">
      <c r="A91">
        <v>215</v>
      </c>
      <c r="B91" s="110">
        <v>45747</v>
      </c>
      <c r="C91" s="89">
        <v>5</v>
      </c>
      <c r="D91" s="89">
        <v>7.8</v>
      </c>
      <c r="E91" s="96">
        <v>1849</v>
      </c>
      <c r="F91" s="89">
        <v>0</v>
      </c>
      <c r="G91" s="89">
        <v>1028.0999999999999</v>
      </c>
      <c r="H91">
        <v>0.78</v>
      </c>
      <c r="I91" t="s">
        <v>0</v>
      </c>
      <c r="J91">
        <v>1</v>
      </c>
      <c r="K91">
        <v>3</v>
      </c>
      <c r="L91">
        <v>2025</v>
      </c>
      <c r="M91" t="s">
        <v>123</v>
      </c>
      <c r="N91" s="89" cm="1">
        <f t="array" ref="N91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91" s="89">
        <f>_34_KNMI_Stations[[#This Row],[graaddagen]]*_34_KNMI_Stations[[#This Row],[Gewogen factor]]</f>
        <v>10.199999999999999</v>
      </c>
      <c r="P91" s="89" cm="1">
        <f t="array" ref="P91">IF(ISNUMBER(_34_KNMI_Stations[[#This Row],[Etmaal temperatuur °C]]),IF(_34_KNMI_Stations[[#This Row],[Etmaal temperatuur °C]]&gt;stookgrens[],_34_KNMI_Stations[[#This Row],[Etmaal temperatuur °C]]-stookgrens[],0),"")</f>
        <v>0</v>
      </c>
    </row>
    <row r="92" spans="1:16" x14ac:dyDescent="0.25">
      <c r="A92">
        <v>215</v>
      </c>
      <c r="B92" s="110">
        <v>45748</v>
      </c>
      <c r="C92" s="89">
        <v>4.9000000000000004</v>
      </c>
      <c r="D92" s="89">
        <v>9.3000000000000007</v>
      </c>
      <c r="E92" s="96">
        <v>1909</v>
      </c>
      <c r="F92" s="89">
        <v>0</v>
      </c>
      <c r="G92" s="89">
        <v>1027.8</v>
      </c>
      <c r="H92">
        <v>0.65</v>
      </c>
      <c r="I92" t="s">
        <v>0</v>
      </c>
      <c r="J92">
        <v>0.8</v>
      </c>
      <c r="K92">
        <v>4</v>
      </c>
      <c r="L92">
        <v>2025</v>
      </c>
      <c r="M92" t="s">
        <v>123</v>
      </c>
      <c r="N92" s="89" cm="1">
        <f t="array" ref="N92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92" s="89">
        <f>_34_KNMI_Stations[[#This Row],[graaddagen]]*_34_KNMI_Stations[[#This Row],[Gewogen factor]]</f>
        <v>6.96</v>
      </c>
      <c r="P92" s="89" cm="1">
        <f t="array" ref="P92">IF(ISNUMBER(_34_KNMI_Stations[[#This Row],[Etmaal temperatuur °C]]),IF(_34_KNMI_Stations[[#This Row],[Etmaal temperatuur °C]]&gt;stookgrens[],_34_KNMI_Stations[[#This Row],[Etmaal temperatuur °C]]-stookgrens[],0),"")</f>
        <v>0</v>
      </c>
    </row>
    <row r="93" spans="1:16" x14ac:dyDescent="0.25">
      <c r="A93">
        <v>215</v>
      </c>
      <c r="B93" s="110">
        <v>45749</v>
      </c>
      <c r="C93" s="89">
        <v>6.3</v>
      </c>
      <c r="D93" s="89">
        <v>12.1</v>
      </c>
      <c r="E93" s="96">
        <v>1928</v>
      </c>
      <c r="F93" s="89">
        <v>0</v>
      </c>
      <c r="G93" s="89">
        <v>1023.8</v>
      </c>
      <c r="H93">
        <v>0.56000000000000005</v>
      </c>
      <c r="I93" t="s">
        <v>0</v>
      </c>
      <c r="J93">
        <v>0.8</v>
      </c>
      <c r="K93">
        <v>4</v>
      </c>
      <c r="L93">
        <v>2025</v>
      </c>
      <c r="M93" t="s">
        <v>123</v>
      </c>
      <c r="N93" s="89" cm="1">
        <f t="array" ref="N93">IF(ISNUMBER(_34_KNMI_Stations[[#This Row],[Etmaal temperatuur °C]]),IF(_34_KNMI_Stations[[#This Row],[Etmaal temperatuur °C]]&lt;stookgrens[],stookgrens[]-_34_KNMI_Stations[[#This Row],[Etmaal temperatuur °C]],0),"")</f>
        <v>5.9</v>
      </c>
      <c r="O93" s="89">
        <f>_34_KNMI_Stations[[#This Row],[graaddagen]]*_34_KNMI_Stations[[#This Row],[Gewogen factor]]</f>
        <v>4.7200000000000006</v>
      </c>
      <c r="P93" s="89" cm="1">
        <f t="array" ref="P93">IF(ISNUMBER(_34_KNMI_Stations[[#This Row],[Etmaal temperatuur °C]]),IF(_34_KNMI_Stations[[#This Row],[Etmaal temperatuur °C]]&gt;stookgrens[],_34_KNMI_Stations[[#This Row],[Etmaal temperatuur °C]]-stookgrens[],0),"")</f>
        <v>0</v>
      </c>
    </row>
    <row r="94" spans="1:16" x14ac:dyDescent="0.25">
      <c r="A94">
        <v>215</v>
      </c>
      <c r="B94" s="110">
        <v>45750</v>
      </c>
      <c r="C94" s="89">
        <v>5.2</v>
      </c>
      <c r="D94" s="89">
        <v>13.9</v>
      </c>
      <c r="E94" s="96">
        <v>1907</v>
      </c>
      <c r="F94" s="89">
        <v>0</v>
      </c>
      <c r="G94" s="89">
        <v>1022.5</v>
      </c>
      <c r="H94">
        <v>0.55000000000000004</v>
      </c>
      <c r="I94" t="s">
        <v>0</v>
      </c>
      <c r="J94">
        <v>0.8</v>
      </c>
      <c r="K94">
        <v>4</v>
      </c>
      <c r="L94">
        <v>2025</v>
      </c>
      <c r="M94" t="s">
        <v>123</v>
      </c>
      <c r="N94" s="89" cm="1">
        <f t="array" ref="N94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94" s="89">
        <f>_34_KNMI_Stations[[#This Row],[graaddagen]]*_34_KNMI_Stations[[#This Row],[Gewogen factor]]</f>
        <v>3.28</v>
      </c>
      <c r="P94" s="89" cm="1">
        <f t="array" ref="P94">IF(ISNUMBER(_34_KNMI_Stations[[#This Row],[Etmaal temperatuur °C]]),IF(_34_KNMI_Stations[[#This Row],[Etmaal temperatuur °C]]&gt;stookgrens[],_34_KNMI_Stations[[#This Row],[Etmaal temperatuur °C]]-stookgrens[],0),"")</f>
        <v>0</v>
      </c>
    </row>
    <row r="95" spans="1:16" x14ac:dyDescent="0.25">
      <c r="A95">
        <v>215</v>
      </c>
      <c r="B95" s="110">
        <v>45751</v>
      </c>
      <c r="C95" s="89">
        <v>4.0999999999999996</v>
      </c>
      <c r="D95" s="89">
        <v>13.8</v>
      </c>
      <c r="E95" s="96">
        <v>1986</v>
      </c>
      <c r="F95" s="89">
        <v>0</v>
      </c>
      <c r="G95" s="89">
        <v>1020.2</v>
      </c>
      <c r="H95">
        <v>0.56999999999999995</v>
      </c>
      <c r="I95" t="s">
        <v>0</v>
      </c>
      <c r="J95">
        <v>0.8</v>
      </c>
      <c r="K95">
        <v>4</v>
      </c>
      <c r="L95">
        <v>2025</v>
      </c>
      <c r="M95" t="s">
        <v>123</v>
      </c>
      <c r="N95" s="89" cm="1">
        <f t="array" ref="N95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95" s="89">
        <f>_34_KNMI_Stations[[#This Row],[graaddagen]]*_34_KNMI_Stations[[#This Row],[Gewogen factor]]</f>
        <v>3.3599999999999994</v>
      </c>
      <c r="P95" s="89" cm="1">
        <f t="array" ref="P95">IF(ISNUMBER(_34_KNMI_Stations[[#This Row],[Etmaal temperatuur °C]]),IF(_34_KNMI_Stations[[#This Row],[Etmaal temperatuur °C]]&gt;stookgrens[],_34_KNMI_Stations[[#This Row],[Etmaal temperatuur °C]]-stookgrens[],0),"")</f>
        <v>0</v>
      </c>
    </row>
    <row r="96" spans="1:16" x14ac:dyDescent="0.25">
      <c r="A96">
        <v>215</v>
      </c>
      <c r="B96" s="110">
        <v>45752</v>
      </c>
      <c r="C96" s="89">
        <v>5.8</v>
      </c>
      <c r="D96" s="89">
        <v>10.4</v>
      </c>
      <c r="E96" s="96">
        <v>2059</v>
      </c>
      <c r="F96" s="89">
        <v>0</v>
      </c>
      <c r="G96" s="89">
        <v>1020.4</v>
      </c>
      <c r="H96">
        <v>0.61</v>
      </c>
      <c r="I96" t="s">
        <v>0</v>
      </c>
      <c r="J96">
        <v>0.8</v>
      </c>
      <c r="K96">
        <v>4</v>
      </c>
      <c r="L96">
        <v>2025</v>
      </c>
      <c r="M96" t="s">
        <v>123</v>
      </c>
      <c r="N96" s="89" cm="1">
        <f t="array" ref="N96">IF(ISNUMBER(_34_KNMI_Stations[[#This Row],[Etmaal temperatuur °C]]),IF(_34_KNMI_Stations[[#This Row],[Etmaal temperatuur °C]]&lt;stookgrens[],stookgrens[]-_34_KNMI_Stations[[#This Row],[Etmaal temperatuur °C]],0),"")</f>
        <v>7.6</v>
      </c>
      <c r="O96" s="89">
        <f>_34_KNMI_Stations[[#This Row],[graaddagen]]*_34_KNMI_Stations[[#This Row],[Gewogen factor]]</f>
        <v>6.08</v>
      </c>
      <c r="P96" s="89" cm="1">
        <f t="array" ref="P96">IF(ISNUMBER(_34_KNMI_Stations[[#This Row],[Etmaal temperatuur °C]]),IF(_34_KNMI_Stations[[#This Row],[Etmaal temperatuur °C]]&gt;stookgrens[],_34_KNMI_Stations[[#This Row],[Etmaal temperatuur °C]]-stookgrens[],0),"")</f>
        <v>0</v>
      </c>
    </row>
    <row r="97" spans="1:16" x14ac:dyDescent="0.25">
      <c r="A97">
        <v>215</v>
      </c>
      <c r="B97" s="110">
        <v>45753</v>
      </c>
      <c r="C97" s="89">
        <v>5.8</v>
      </c>
      <c r="D97" s="89">
        <v>8.3000000000000007</v>
      </c>
      <c r="E97" s="96">
        <v>2104</v>
      </c>
      <c r="F97" s="89">
        <v>0</v>
      </c>
      <c r="G97" s="89">
        <v>1025.2</v>
      </c>
      <c r="H97">
        <v>0.47</v>
      </c>
      <c r="I97" t="s">
        <v>0</v>
      </c>
      <c r="J97">
        <v>0.8</v>
      </c>
      <c r="K97">
        <v>4</v>
      </c>
      <c r="L97">
        <v>2025</v>
      </c>
      <c r="M97" t="s">
        <v>123</v>
      </c>
      <c r="N97" s="89" cm="1">
        <f t="array" ref="N97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97" s="89">
        <f>_34_KNMI_Stations[[#This Row],[graaddagen]]*_34_KNMI_Stations[[#This Row],[Gewogen factor]]</f>
        <v>7.76</v>
      </c>
      <c r="P97" s="89" cm="1">
        <f t="array" ref="P97">IF(ISNUMBER(_34_KNMI_Stations[[#This Row],[Etmaal temperatuur °C]]),IF(_34_KNMI_Stations[[#This Row],[Etmaal temperatuur °C]]&gt;stookgrens[],_34_KNMI_Stations[[#This Row],[Etmaal temperatuur °C]]-stookgrens[],0),"")</f>
        <v>0</v>
      </c>
    </row>
    <row r="98" spans="1:16" x14ac:dyDescent="0.25">
      <c r="A98">
        <v>215</v>
      </c>
      <c r="B98" s="110">
        <v>45754</v>
      </c>
      <c r="C98" s="89">
        <v>4</v>
      </c>
      <c r="D98" s="89">
        <v>8.4</v>
      </c>
      <c r="E98" s="96">
        <v>2087</v>
      </c>
      <c r="F98" s="89">
        <v>0</v>
      </c>
      <c r="G98" s="89">
        <v>1026.8</v>
      </c>
      <c r="H98">
        <v>0.56999999999999995</v>
      </c>
      <c r="I98" t="s">
        <v>0</v>
      </c>
      <c r="J98">
        <v>0.8</v>
      </c>
      <c r="K98">
        <v>4</v>
      </c>
      <c r="L98">
        <v>2025</v>
      </c>
      <c r="M98" t="s">
        <v>124</v>
      </c>
      <c r="N98" s="89" cm="1">
        <f t="array" ref="N98">IF(ISNUMBER(_34_KNMI_Stations[[#This Row],[Etmaal temperatuur °C]]),IF(_34_KNMI_Stations[[#This Row],[Etmaal temperatuur °C]]&lt;stookgrens[],stookgrens[]-_34_KNMI_Stations[[#This Row],[Etmaal temperatuur °C]],0),"")</f>
        <v>9.6</v>
      </c>
      <c r="O98" s="89">
        <f>_34_KNMI_Stations[[#This Row],[graaddagen]]*_34_KNMI_Stations[[#This Row],[Gewogen factor]]</f>
        <v>7.68</v>
      </c>
      <c r="P98" s="89" cm="1">
        <f t="array" ref="P98">IF(ISNUMBER(_34_KNMI_Stations[[#This Row],[Etmaal temperatuur °C]]),IF(_34_KNMI_Stations[[#This Row],[Etmaal temperatuur °C]]&gt;stookgrens[],_34_KNMI_Stations[[#This Row],[Etmaal temperatuur °C]]-stookgrens[],0),"")</f>
        <v>0</v>
      </c>
    </row>
    <row r="99" spans="1:16" x14ac:dyDescent="0.25">
      <c r="A99">
        <v>215</v>
      </c>
      <c r="B99" s="110">
        <v>45755</v>
      </c>
      <c r="C99" s="89">
        <v>4</v>
      </c>
      <c r="D99" s="89">
        <v>8.5</v>
      </c>
      <c r="E99" s="96">
        <v>2058</v>
      </c>
      <c r="F99" s="89">
        <v>0</v>
      </c>
      <c r="G99" s="89">
        <v>1027.4000000000001</v>
      </c>
      <c r="H99">
        <v>0.67</v>
      </c>
      <c r="I99" t="s">
        <v>0</v>
      </c>
      <c r="J99">
        <v>0.8</v>
      </c>
      <c r="K99">
        <v>4</v>
      </c>
      <c r="L99">
        <v>2025</v>
      </c>
      <c r="M99" t="s">
        <v>124</v>
      </c>
      <c r="N99" s="89" cm="1">
        <f t="array" ref="N99">IF(ISNUMBER(_34_KNMI_Stations[[#This Row],[Etmaal temperatuur °C]]),IF(_34_KNMI_Stations[[#This Row],[Etmaal temperatuur °C]]&lt;stookgrens[],stookgrens[]-_34_KNMI_Stations[[#This Row],[Etmaal temperatuur °C]],0),"")</f>
        <v>9.5</v>
      </c>
      <c r="O99" s="89">
        <f>_34_KNMI_Stations[[#This Row],[graaddagen]]*_34_KNMI_Stations[[#This Row],[Gewogen factor]]</f>
        <v>7.6000000000000005</v>
      </c>
      <c r="P99" s="89" cm="1">
        <f t="array" ref="P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" spans="1:16" x14ac:dyDescent="0.25">
      <c r="A100">
        <v>215</v>
      </c>
      <c r="B100" s="110">
        <v>45756</v>
      </c>
      <c r="C100" s="89">
        <v>5.0999999999999996</v>
      </c>
      <c r="D100" s="89">
        <v>7.6</v>
      </c>
      <c r="E100" s="96">
        <v>2005</v>
      </c>
      <c r="F100" s="89">
        <v>0</v>
      </c>
      <c r="G100" s="89">
        <v>1027.8</v>
      </c>
      <c r="H100">
        <v>0.77</v>
      </c>
      <c r="I100" t="s">
        <v>0</v>
      </c>
      <c r="J100">
        <v>0.8</v>
      </c>
      <c r="K100">
        <v>4</v>
      </c>
      <c r="L100">
        <v>2025</v>
      </c>
      <c r="M100" t="s">
        <v>124</v>
      </c>
      <c r="N100" s="89" cm="1">
        <f t="array" ref="N100">IF(ISNUMBER(_34_KNMI_Stations[[#This Row],[Etmaal temperatuur °C]]),IF(_34_KNMI_Stations[[#This Row],[Etmaal temperatuur °C]]&lt;stookgrens[],stookgrens[]-_34_KNMI_Stations[[#This Row],[Etmaal temperatuur °C]],0),"")</f>
        <v>10.4</v>
      </c>
      <c r="O100" s="89">
        <f>_34_KNMI_Stations[[#This Row],[graaddagen]]*_34_KNMI_Stations[[#This Row],[Gewogen factor]]</f>
        <v>8.32</v>
      </c>
      <c r="P100" s="89" cm="1">
        <f t="array" ref="P1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" spans="1:16" x14ac:dyDescent="0.25">
      <c r="A101">
        <v>215</v>
      </c>
      <c r="B101" s="110">
        <v>45757</v>
      </c>
      <c r="C101" s="89">
        <v>4.4000000000000004</v>
      </c>
      <c r="D101" s="89">
        <v>7.6</v>
      </c>
      <c r="E101" s="96">
        <v>1574</v>
      </c>
      <c r="F101" s="89">
        <v>0</v>
      </c>
      <c r="G101" s="89">
        <v>1028.7</v>
      </c>
      <c r="H101">
        <v>0.82</v>
      </c>
      <c r="I101" t="s">
        <v>0</v>
      </c>
      <c r="J101">
        <v>0.8</v>
      </c>
      <c r="K101">
        <v>4</v>
      </c>
      <c r="L101">
        <v>2025</v>
      </c>
      <c r="M101" t="s">
        <v>124</v>
      </c>
      <c r="N101" s="89" cm="1">
        <f t="array" ref="N101">IF(ISNUMBER(_34_KNMI_Stations[[#This Row],[Etmaal temperatuur °C]]),IF(_34_KNMI_Stations[[#This Row],[Etmaal temperatuur °C]]&lt;stookgrens[],stookgrens[]-_34_KNMI_Stations[[#This Row],[Etmaal temperatuur °C]],0),"")</f>
        <v>10.4</v>
      </c>
      <c r="O101" s="89">
        <f>_34_KNMI_Stations[[#This Row],[graaddagen]]*_34_KNMI_Stations[[#This Row],[Gewogen factor]]</f>
        <v>8.32</v>
      </c>
      <c r="P101" s="89" cm="1">
        <f t="array" ref="P1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" spans="1:16" x14ac:dyDescent="0.25">
      <c r="A102">
        <v>215</v>
      </c>
      <c r="B102" s="110">
        <v>45758</v>
      </c>
      <c r="C102" s="89">
        <v>2.8</v>
      </c>
      <c r="D102" s="89">
        <v>8.5</v>
      </c>
      <c r="E102" s="96">
        <v>2107</v>
      </c>
      <c r="F102" s="89">
        <v>0</v>
      </c>
      <c r="G102" s="89">
        <v>1021.6</v>
      </c>
      <c r="H102">
        <v>0.86</v>
      </c>
      <c r="I102" t="s">
        <v>0</v>
      </c>
      <c r="J102">
        <v>0.8</v>
      </c>
      <c r="K102">
        <v>4</v>
      </c>
      <c r="L102">
        <v>2025</v>
      </c>
      <c r="M102" t="s">
        <v>124</v>
      </c>
      <c r="N102" s="89" cm="1">
        <f t="array" ref="N102">IF(ISNUMBER(_34_KNMI_Stations[[#This Row],[Etmaal temperatuur °C]]),IF(_34_KNMI_Stations[[#This Row],[Etmaal temperatuur °C]]&lt;stookgrens[],stookgrens[]-_34_KNMI_Stations[[#This Row],[Etmaal temperatuur °C]],0),"")</f>
        <v>9.5</v>
      </c>
      <c r="O102" s="89">
        <f>_34_KNMI_Stations[[#This Row],[graaddagen]]*_34_KNMI_Stations[[#This Row],[Gewogen factor]]</f>
        <v>7.6000000000000005</v>
      </c>
      <c r="P102" s="89" cm="1">
        <f t="array" ref="P1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" spans="1:16" x14ac:dyDescent="0.25">
      <c r="A103">
        <v>215</v>
      </c>
      <c r="B103" s="110">
        <v>45759</v>
      </c>
      <c r="C103" s="89">
        <v>4.3</v>
      </c>
      <c r="D103" s="89">
        <v>14.8</v>
      </c>
      <c r="E103" s="96">
        <v>2121</v>
      </c>
      <c r="F103" s="89">
        <v>0</v>
      </c>
      <c r="G103" s="89">
        <v>1008.4</v>
      </c>
      <c r="H103">
        <v>0.62</v>
      </c>
      <c r="I103" t="s">
        <v>0</v>
      </c>
      <c r="J103">
        <v>0.8</v>
      </c>
      <c r="K103">
        <v>4</v>
      </c>
      <c r="L103">
        <v>2025</v>
      </c>
      <c r="M103" t="s">
        <v>124</v>
      </c>
      <c r="N103" s="89" cm="1">
        <f t="array" ref="N103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03" s="89">
        <f>_34_KNMI_Stations[[#This Row],[graaddagen]]*_34_KNMI_Stations[[#This Row],[Gewogen factor]]</f>
        <v>2.5599999999999996</v>
      </c>
      <c r="P103" s="89" cm="1">
        <f t="array" ref="P1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" spans="1:16" x14ac:dyDescent="0.25">
      <c r="A104">
        <v>215</v>
      </c>
      <c r="B104" s="110">
        <v>45760</v>
      </c>
      <c r="C104" s="89">
        <v>5.4</v>
      </c>
      <c r="D104" s="89">
        <v>13</v>
      </c>
      <c r="E104" s="96">
        <v>1806</v>
      </c>
      <c r="F104" s="89">
        <v>3</v>
      </c>
      <c r="G104" s="89">
        <v>1003.8</v>
      </c>
      <c r="H104">
        <v>0.76</v>
      </c>
      <c r="I104" t="s">
        <v>0</v>
      </c>
      <c r="J104">
        <v>0.8</v>
      </c>
      <c r="K104">
        <v>4</v>
      </c>
      <c r="L104">
        <v>2025</v>
      </c>
      <c r="M104" t="s">
        <v>124</v>
      </c>
      <c r="N104" s="89" cm="1">
        <f t="array" ref="N104">IF(ISNUMBER(_34_KNMI_Stations[[#This Row],[Etmaal temperatuur °C]]),IF(_34_KNMI_Stations[[#This Row],[Etmaal temperatuur °C]]&lt;stookgrens[],stookgrens[]-_34_KNMI_Stations[[#This Row],[Etmaal temperatuur °C]],0),"")</f>
        <v>5</v>
      </c>
      <c r="O104" s="89">
        <f>_34_KNMI_Stations[[#This Row],[graaddagen]]*_34_KNMI_Stations[[#This Row],[Gewogen factor]]</f>
        <v>4</v>
      </c>
      <c r="P104" s="89" cm="1">
        <f t="array" ref="P1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" spans="1:16" x14ac:dyDescent="0.25">
      <c r="A105">
        <v>215</v>
      </c>
      <c r="B105" s="110">
        <v>45761</v>
      </c>
      <c r="C105" s="89">
        <v>3.7</v>
      </c>
      <c r="D105" s="89">
        <v>12.7</v>
      </c>
      <c r="E105" s="96">
        <v>1940</v>
      </c>
      <c r="F105" s="89">
        <v>-0.1</v>
      </c>
      <c r="G105" s="89">
        <v>1006.9</v>
      </c>
      <c r="H105">
        <v>0.68</v>
      </c>
      <c r="I105" t="s">
        <v>0</v>
      </c>
      <c r="J105">
        <v>0.8</v>
      </c>
      <c r="K105">
        <v>4</v>
      </c>
      <c r="L105">
        <v>2025</v>
      </c>
      <c r="M105" t="s">
        <v>125</v>
      </c>
      <c r="N105" s="89" cm="1">
        <f t="array" ref="N105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105" s="89">
        <f>_34_KNMI_Stations[[#This Row],[graaddagen]]*_34_KNMI_Stations[[#This Row],[Gewogen factor]]</f>
        <v>4.2400000000000011</v>
      </c>
      <c r="P105" s="89" cm="1">
        <f t="array" ref="P1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" spans="1:16" x14ac:dyDescent="0.25">
      <c r="A106">
        <v>215</v>
      </c>
      <c r="B106" s="110">
        <v>45762</v>
      </c>
      <c r="C106" s="89">
        <v>3.7</v>
      </c>
      <c r="D106" s="89">
        <v>13.2</v>
      </c>
      <c r="E106" s="96">
        <v>1230</v>
      </c>
      <c r="F106" s="89">
        <v>1.8</v>
      </c>
      <c r="G106" s="89">
        <v>998.6</v>
      </c>
      <c r="H106">
        <v>0.79</v>
      </c>
      <c r="I106" t="s">
        <v>0</v>
      </c>
      <c r="J106">
        <v>0.8</v>
      </c>
      <c r="K106">
        <v>4</v>
      </c>
      <c r="L106">
        <v>2025</v>
      </c>
      <c r="M106" t="s">
        <v>125</v>
      </c>
      <c r="N106" s="89" cm="1">
        <f t="array" ref="N106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06" s="89">
        <f>_34_KNMI_Stations[[#This Row],[graaddagen]]*_34_KNMI_Stations[[#This Row],[Gewogen factor]]</f>
        <v>3.8400000000000007</v>
      </c>
      <c r="P106" s="89" cm="1">
        <f t="array" ref="P1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" spans="1:16" x14ac:dyDescent="0.25">
      <c r="A107">
        <v>215</v>
      </c>
      <c r="B107" s="110">
        <v>45763</v>
      </c>
      <c r="C107" s="89">
        <v>2.8</v>
      </c>
      <c r="D107" s="89">
        <v>10.4</v>
      </c>
      <c r="E107" s="96">
        <v>761</v>
      </c>
      <c r="F107" s="89">
        <v>0</v>
      </c>
      <c r="G107" s="89">
        <v>1008.5</v>
      </c>
      <c r="H107">
        <v>0.76</v>
      </c>
      <c r="I107" t="s">
        <v>0</v>
      </c>
      <c r="J107">
        <v>0.8</v>
      </c>
      <c r="K107">
        <v>4</v>
      </c>
      <c r="L107">
        <v>2025</v>
      </c>
      <c r="M107" t="s">
        <v>125</v>
      </c>
      <c r="N107" s="89" cm="1">
        <f t="array" ref="N107">IF(ISNUMBER(_34_KNMI_Stations[[#This Row],[Etmaal temperatuur °C]]),IF(_34_KNMI_Stations[[#This Row],[Etmaal temperatuur °C]]&lt;stookgrens[],stookgrens[]-_34_KNMI_Stations[[#This Row],[Etmaal temperatuur °C]],0),"")</f>
        <v>7.6</v>
      </c>
      <c r="O107" s="89">
        <f>_34_KNMI_Stations[[#This Row],[graaddagen]]*_34_KNMI_Stations[[#This Row],[Gewogen factor]]</f>
        <v>6.08</v>
      </c>
      <c r="P107" s="89" cm="1">
        <f t="array" ref="P1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" spans="1:16" x14ac:dyDescent="0.25">
      <c r="A108">
        <v>215</v>
      </c>
      <c r="B108" s="110">
        <v>45764</v>
      </c>
      <c r="C108" s="89">
        <v>2</v>
      </c>
      <c r="D108" s="89">
        <v>9.3000000000000007</v>
      </c>
      <c r="E108" s="96">
        <v>916</v>
      </c>
      <c r="F108" s="89">
        <v>0</v>
      </c>
      <c r="G108" s="89">
        <v>1013.3</v>
      </c>
      <c r="H108">
        <v>0.82</v>
      </c>
      <c r="I108" t="s">
        <v>0</v>
      </c>
      <c r="J108">
        <v>0.8</v>
      </c>
      <c r="K108">
        <v>4</v>
      </c>
      <c r="L108">
        <v>2025</v>
      </c>
      <c r="M108" t="s">
        <v>125</v>
      </c>
      <c r="N108" s="89" cm="1">
        <f t="array" ref="N108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08" s="89">
        <f>_34_KNMI_Stations[[#This Row],[graaddagen]]*_34_KNMI_Stations[[#This Row],[Gewogen factor]]</f>
        <v>6.96</v>
      </c>
      <c r="P108" s="89" cm="1">
        <f t="array" ref="P1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" spans="1:16" x14ac:dyDescent="0.25">
      <c r="A109">
        <v>215</v>
      </c>
      <c r="B109" s="110">
        <v>45765</v>
      </c>
      <c r="C109" s="89">
        <v>2.5</v>
      </c>
      <c r="D109" s="89">
        <v>10.5</v>
      </c>
      <c r="E109" s="96">
        <v>1966</v>
      </c>
      <c r="F109" s="89">
        <v>0</v>
      </c>
      <c r="G109" s="89">
        <v>1014.3</v>
      </c>
      <c r="H109">
        <v>0.72</v>
      </c>
      <c r="I109" t="s">
        <v>0</v>
      </c>
      <c r="J109">
        <v>0.8</v>
      </c>
      <c r="K109">
        <v>4</v>
      </c>
      <c r="L109">
        <v>2025</v>
      </c>
      <c r="M109" t="s">
        <v>125</v>
      </c>
      <c r="N109" s="89" cm="1">
        <f t="array" ref="N109">IF(ISNUMBER(_34_KNMI_Stations[[#This Row],[Etmaal temperatuur °C]]),IF(_34_KNMI_Stations[[#This Row],[Etmaal temperatuur °C]]&lt;stookgrens[],stookgrens[]-_34_KNMI_Stations[[#This Row],[Etmaal temperatuur °C]],0),"")</f>
        <v>7.5</v>
      </c>
      <c r="O109" s="89">
        <f>_34_KNMI_Stations[[#This Row],[graaddagen]]*_34_KNMI_Stations[[#This Row],[Gewogen factor]]</f>
        <v>6</v>
      </c>
      <c r="P109" s="89" cm="1">
        <f t="array" ref="P1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" spans="1:16" x14ac:dyDescent="0.25">
      <c r="A110">
        <v>215</v>
      </c>
      <c r="B110" s="110">
        <v>45766</v>
      </c>
      <c r="C110" s="89">
        <v>4.2</v>
      </c>
      <c r="D110" s="89">
        <v>10</v>
      </c>
      <c r="E110" s="96">
        <v>1987</v>
      </c>
      <c r="F110" s="89">
        <v>0</v>
      </c>
      <c r="G110" s="89">
        <v>1010.1</v>
      </c>
      <c r="H110">
        <v>0.7</v>
      </c>
      <c r="I110" t="s">
        <v>0</v>
      </c>
      <c r="J110">
        <v>0.8</v>
      </c>
      <c r="K110">
        <v>4</v>
      </c>
      <c r="L110">
        <v>2025</v>
      </c>
      <c r="M110" t="s">
        <v>125</v>
      </c>
      <c r="N110" s="89" cm="1">
        <f t="array" ref="N110">IF(ISNUMBER(_34_KNMI_Stations[[#This Row],[Etmaal temperatuur °C]]),IF(_34_KNMI_Stations[[#This Row],[Etmaal temperatuur °C]]&lt;stookgrens[],stookgrens[]-_34_KNMI_Stations[[#This Row],[Etmaal temperatuur °C]],0),"")</f>
        <v>8</v>
      </c>
      <c r="O110" s="89">
        <f>_34_KNMI_Stations[[#This Row],[graaddagen]]*_34_KNMI_Stations[[#This Row],[Gewogen factor]]</f>
        <v>6.4</v>
      </c>
      <c r="P110" s="89" cm="1">
        <f t="array" ref="P1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" spans="1:16" x14ac:dyDescent="0.25">
      <c r="A111">
        <v>215</v>
      </c>
      <c r="B111" s="110">
        <v>45767</v>
      </c>
      <c r="C111" s="89">
        <v>3.1</v>
      </c>
      <c r="D111" s="89">
        <v>10</v>
      </c>
      <c r="E111" s="96">
        <v>1995</v>
      </c>
      <c r="F111" s="89">
        <v>1.2</v>
      </c>
      <c r="G111" s="89">
        <v>1007.6</v>
      </c>
      <c r="H111">
        <v>0.79</v>
      </c>
      <c r="I111" t="s">
        <v>0</v>
      </c>
      <c r="J111">
        <v>0.8</v>
      </c>
      <c r="K111">
        <v>4</v>
      </c>
      <c r="L111">
        <v>2025</v>
      </c>
      <c r="M111" t="s">
        <v>125</v>
      </c>
      <c r="N111" s="89" cm="1">
        <f t="array" ref="N111">IF(ISNUMBER(_34_KNMI_Stations[[#This Row],[Etmaal temperatuur °C]]),IF(_34_KNMI_Stations[[#This Row],[Etmaal temperatuur °C]]&lt;stookgrens[],stookgrens[]-_34_KNMI_Stations[[#This Row],[Etmaal temperatuur °C]],0),"")</f>
        <v>8</v>
      </c>
      <c r="O111" s="89">
        <f>_34_KNMI_Stations[[#This Row],[graaddagen]]*_34_KNMI_Stations[[#This Row],[Gewogen factor]]</f>
        <v>6.4</v>
      </c>
      <c r="P111" s="89" cm="1">
        <f t="array" ref="P1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" spans="1:16" x14ac:dyDescent="0.25">
      <c r="A112">
        <v>215</v>
      </c>
      <c r="B112" s="110">
        <v>45768</v>
      </c>
      <c r="C112" s="89">
        <v>1.8</v>
      </c>
      <c r="D112" s="89">
        <v>11.5</v>
      </c>
      <c r="E112" s="96">
        <v>586</v>
      </c>
      <c r="F112" s="89">
        <v>2.7</v>
      </c>
      <c r="G112" s="89">
        <v>1010.3</v>
      </c>
      <c r="H112">
        <v>0.89</v>
      </c>
      <c r="I112" t="s">
        <v>0</v>
      </c>
      <c r="J112">
        <v>0.8</v>
      </c>
      <c r="K112">
        <v>4</v>
      </c>
      <c r="L112">
        <v>2025</v>
      </c>
      <c r="M112" t="s">
        <v>126</v>
      </c>
      <c r="N112" s="89" cm="1">
        <f t="array" ref="N112">IF(ISNUMBER(_34_KNMI_Stations[[#This Row],[Etmaal temperatuur °C]]),IF(_34_KNMI_Stations[[#This Row],[Etmaal temperatuur °C]]&lt;stookgrens[],stookgrens[]-_34_KNMI_Stations[[#This Row],[Etmaal temperatuur °C]],0),"")</f>
        <v>6.5</v>
      </c>
      <c r="O112" s="89">
        <f>_34_KNMI_Stations[[#This Row],[graaddagen]]*_34_KNMI_Stations[[#This Row],[Gewogen factor]]</f>
        <v>5.2</v>
      </c>
      <c r="P112" s="89" cm="1">
        <f t="array" ref="P1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" spans="1:16" x14ac:dyDescent="0.25">
      <c r="A113">
        <v>215</v>
      </c>
      <c r="B113" s="110">
        <v>45769</v>
      </c>
      <c r="C113" s="89">
        <v>2.9</v>
      </c>
      <c r="D113" s="89">
        <v>10.7</v>
      </c>
      <c r="E113" s="96">
        <v>1790</v>
      </c>
      <c r="F113" s="89">
        <v>0</v>
      </c>
      <c r="G113" s="89">
        <v>1016.9</v>
      </c>
      <c r="H113">
        <v>0.88</v>
      </c>
      <c r="I113" t="s">
        <v>0</v>
      </c>
      <c r="J113">
        <v>0.8</v>
      </c>
      <c r="K113">
        <v>4</v>
      </c>
      <c r="L113">
        <v>2025</v>
      </c>
      <c r="M113" t="s">
        <v>126</v>
      </c>
      <c r="N113" s="89" cm="1">
        <f t="array" ref="N113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13" s="89">
        <f>_34_KNMI_Stations[[#This Row],[graaddagen]]*_34_KNMI_Stations[[#This Row],[Gewogen factor]]</f>
        <v>5.8400000000000007</v>
      </c>
      <c r="P113" s="89" cm="1">
        <f t="array" ref="P1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" spans="1:16" x14ac:dyDescent="0.25">
      <c r="A114">
        <v>215</v>
      </c>
      <c r="B114" s="110">
        <v>45770</v>
      </c>
      <c r="C114" s="89">
        <v>2.5</v>
      </c>
      <c r="D114" s="89">
        <v>11</v>
      </c>
      <c r="E114" s="96">
        <v>827</v>
      </c>
      <c r="F114" s="89">
        <v>0.4</v>
      </c>
      <c r="G114" s="89">
        <v>1014.8</v>
      </c>
      <c r="H114">
        <v>0.87</v>
      </c>
      <c r="I114" t="s">
        <v>0</v>
      </c>
      <c r="J114">
        <v>0.8</v>
      </c>
      <c r="K114">
        <v>4</v>
      </c>
      <c r="L114">
        <v>2025</v>
      </c>
      <c r="M114" t="s">
        <v>126</v>
      </c>
      <c r="N114" s="89" cm="1">
        <f t="array" ref="N114">IF(ISNUMBER(_34_KNMI_Stations[[#This Row],[Etmaal temperatuur °C]]),IF(_34_KNMI_Stations[[#This Row],[Etmaal temperatuur °C]]&lt;stookgrens[],stookgrens[]-_34_KNMI_Stations[[#This Row],[Etmaal temperatuur °C]],0),"")</f>
        <v>7</v>
      </c>
      <c r="O114" s="89">
        <f>_34_KNMI_Stations[[#This Row],[graaddagen]]*_34_KNMI_Stations[[#This Row],[Gewogen factor]]</f>
        <v>5.6000000000000005</v>
      </c>
      <c r="P114" s="89" cm="1">
        <f t="array" ref="P1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" spans="1:16" x14ac:dyDescent="0.25">
      <c r="A115">
        <v>215</v>
      </c>
      <c r="B115" s="110">
        <v>45771</v>
      </c>
      <c r="C115" s="89">
        <v>4.7</v>
      </c>
      <c r="D115" s="89">
        <v>11</v>
      </c>
      <c r="E115" s="96">
        <v>656</v>
      </c>
      <c r="F115" s="89">
        <v>3.5</v>
      </c>
      <c r="G115" s="89">
        <v>1018.9</v>
      </c>
      <c r="H115">
        <v>0.9</v>
      </c>
      <c r="I115" t="s">
        <v>0</v>
      </c>
      <c r="J115">
        <v>0.8</v>
      </c>
      <c r="K115">
        <v>4</v>
      </c>
      <c r="L115">
        <v>2025</v>
      </c>
      <c r="M115" t="s">
        <v>126</v>
      </c>
      <c r="N115" s="89" cm="1">
        <f t="array" ref="N115">IF(ISNUMBER(_34_KNMI_Stations[[#This Row],[Etmaal temperatuur °C]]),IF(_34_KNMI_Stations[[#This Row],[Etmaal temperatuur °C]]&lt;stookgrens[],stookgrens[]-_34_KNMI_Stations[[#This Row],[Etmaal temperatuur °C]],0),"")</f>
        <v>7</v>
      </c>
      <c r="O115" s="89">
        <f>_34_KNMI_Stations[[#This Row],[graaddagen]]*_34_KNMI_Stations[[#This Row],[Gewogen factor]]</f>
        <v>5.6000000000000005</v>
      </c>
      <c r="P115" s="89" cm="1">
        <f t="array" ref="P1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" spans="1:16" x14ac:dyDescent="0.25">
      <c r="A116">
        <v>215</v>
      </c>
      <c r="B116" s="110">
        <v>45772</v>
      </c>
      <c r="C116" s="89">
        <v>3.3</v>
      </c>
      <c r="D116" s="89">
        <v>10.1</v>
      </c>
      <c r="E116" s="96">
        <v>2240</v>
      </c>
      <c r="F116" s="89">
        <v>0</v>
      </c>
      <c r="G116" s="89">
        <v>1022.9</v>
      </c>
      <c r="H116">
        <v>0.83</v>
      </c>
      <c r="I116" t="s">
        <v>0</v>
      </c>
      <c r="J116">
        <v>0.8</v>
      </c>
      <c r="K116">
        <v>4</v>
      </c>
      <c r="L116">
        <v>2025</v>
      </c>
      <c r="M116" t="s">
        <v>126</v>
      </c>
      <c r="N116" s="89" cm="1">
        <f t="array" ref="N116">IF(ISNUMBER(_34_KNMI_Stations[[#This Row],[Etmaal temperatuur °C]]),IF(_34_KNMI_Stations[[#This Row],[Etmaal temperatuur °C]]&lt;stookgrens[],stookgrens[]-_34_KNMI_Stations[[#This Row],[Etmaal temperatuur °C]],0),"")</f>
        <v>7.9</v>
      </c>
      <c r="O116" s="89">
        <f>_34_KNMI_Stations[[#This Row],[graaddagen]]*_34_KNMI_Stations[[#This Row],[Gewogen factor]]</f>
        <v>6.32</v>
      </c>
      <c r="P116" s="89" cm="1">
        <f t="array" ref="P1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" spans="1:16" x14ac:dyDescent="0.25">
      <c r="A117">
        <v>215</v>
      </c>
      <c r="B117" s="110">
        <v>45773</v>
      </c>
      <c r="C117" s="89">
        <v>3</v>
      </c>
      <c r="D117" s="89">
        <v>11.7</v>
      </c>
      <c r="E117" s="96">
        <v>2265</v>
      </c>
      <c r="F117" s="89">
        <v>0</v>
      </c>
      <c r="G117" s="89">
        <v>1023.1</v>
      </c>
      <c r="H117">
        <v>0.79</v>
      </c>
      <c r="I117" t="s">
        <v>0</v>
      </c>
      <c r="J117">
        <v>0.8</v>
      </c>
      <c r="K117">
        <v>4</v>
      </c>
      <c r="L117">
        <v>2025</v>
      </c>
      <c r="M117" t="s">
        <v>126</v>
      </c>
      <c r="N117" s="89" cm="1">
        <f t="array" ref="N117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17" s="89">
        <f>_34_KNMI_Stations[[#This Row],[graaddagen]]*_34_KNMI_Stations[[#This Row],[Gewogen factor]]</f>
        <v>5.0400000000000009</v>
      </c>
      <c r="P117" s="89" cm="1">
        <f t="array" ref="P1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" spans="1:16" x14ac:dyDescent="0.25">
      <c r="A118">
        <v>215</v>
      </c>
      <c r="B118" s="110">
        <v>45774</v>
      </c>
      <c r="C118" s="89">
        <v>2.2999999999999998</v>
      </c>
      <c r="D118" s="89">
        <v>12.1</v>
      </c>
      <c r="E118" s="96">
        <v>2462</v>
      </c>
      <c r="F118" s="89">
        <v>0</v>
      </c>
      <c r="G118" s="89">
        <v>1025.5</v>
      </c>
      <c r="H118">
        <v>0.77</v>
      </c>
      <c r="I118" t="s">
        <v>0</v>
      </c>
      <c r="J118">
        <v>0.8</v>
      </c>
      <c r="K118">
        <v>4</v>
      </c>
      <c r="L118">
        <v>2025</v>
      </c>
      <c r="M118" t="s">
        <v>126</v>
      </c>
      <c r="N118" s="89" cm="1">
        <f t="array" ref="N118">IF(ISNUMBER(_34_KNMI_Stations[[#This Row],[Etmaal temperatuur °C]]),IF(_34_KNMI_Stations[[#This Row],[Etmaal temperatuur °C]]&lt;stookgrens[],stookgrens[]-_34_KNMI_Stations[[#This Row],[Etmaal temperatuur °C]],0),"")</f>
        <v>5.9</v>
      </c>
      <c r="O118" s="89">
        <f>_34_KNMI_Stations[[#This Row],[graaddagen]]*_34_KNMI_Stations[[#This Row],[Gewogen factor]]</f>
        <v>4.7200000000000006</v>
      </c>
      <c r="P118" s="89" cm="1">
        <f t="array" ref="P1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" spans="1:16" x14ac:dyDescent="0.25">
      <c r="A119">
        <v>215</v>
      </c>
      <c r="B119" s="110">
        <v>45775</v>
      </c>
      <c r="C119" s="89">
        <v>1.9</v>
      </c>
      <c r="D119" s="89">
        <v>12.3</v>
      </c>
      <c r="E119" s="96">
        <v>2472</v>
      </c>
      <c r="F119" s="89">
        <v>0</v>
      </c>
      <c r="G119" s="89">
        <v>1027.4000000000001</v>
      </c>
      <c r="H119">
        <v>0.72</v>
      </c>
      <c r="I119" t="s">
        <v>0</v>
      </c>
      <c r="J119">
        <v>0.8</v>
      </c>
      <c r="K119">
        <v>4</v>
      </c>
      <c r="L119">
        <v>2025</v>
      </c>
      <c r="M119" t="s">
        <v>127</v>
      </c>
      <c r="N119" s="89" cm="1">
        <f t="array" ref="N119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19" s="89">
        <f>_34_KNMI_Stations[[#This Row],[graaddagen]]*_34_KNMI_Stations[[#This Row],[Gewogen factor]]</f>
        <v>4.5599999999999996</v>
      </c>
      <c r="P119" s="89" cm="1">
        <f t="array" ref="P1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" spans="1:16" x14ac:dyDescent="0.25">
      <c r="A120">
        <v>215</v>
      </c>
      <c r="B120" s="110">
        <v>45776</v>
      </c>
      <c r="C120" s="89">
        <v>2.6</v>
      </c>
      <c r="D120" s="89">
        <v>14.8</v>
      </c>
      <c r="E120" s="96">
        <v>2452</v>
      </c>
      <c r="F120" s="89">
        <v>0</v>
      </c>
      <c r="G120" s="89">
        <v>1026.5999999999999</v>
      </c>
      <c r="H120">
        <v>0.74</v>
      </c>
      <c r="I120" t="s">
        <v>0</v>
      </c>
      <c r="J120">
        <v>0.8</v>
      </c>
      <c r="K120">
        <v>4</v>
      </c>
      <c r="L120">
        <v>2025</v>
      </c>
      <c r="M120" t="s">
        <v>127</v>
      </c>
      <c r="N120" s="89" cm="1">
        <f t="array" ref="N120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20" s="89">
        <f>_34_KNMI_Stations[[#This Row],[graaddagen]]*_34_KNMI_Stations[[#This Row],[Gewogen factor]]</f>
        <v>2.5599999999999996</v>
      </c>
      <c r="P120" s="89" cm="1">
        <f t="array" ref="P1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" spans="1:16" x14ac:dyDescent="0.25">
      <c r="A121">
        <v>215</v>
      </c>
      <c r="B121" s="110">
        <v>45777</v>
      </c>
      <c r="C121" s="89">
        <v>2.2999999999999998</v>
      </c>
      <c r="D121" s="89">
        <v>16.5</v>
      </c>
      <c r="E121" s="96">
        <v>2442</v>
      </c>
      <c r="F121" s="89">
        <v>0</v>
      </c>
      <c r="G121" s="89">
        <v>1023</v>
      </c>
      <c r="H121">
        <v>0.75</v>
      </c>
      <c r="I121" t="s">
        <v>0</v>
      </c>
      <c r="J121">
        <v>0.8</v>
      </c>
      <c r="K121">
        <v>4</v>
      </c>
      <c r="L121">
        <v>2025</v>
      </c>
      <c r="M121" t="s">
        <v>127</v>
      </c>
      <c r="N121" s="89" cm="1">
        <f t="array" ref="N121">IF(ISNUMBER(_34_KNMI_Stations[[#This Row],[Etmaal temperatuur °C]]),IF(_34_KNMI_Stations[[#This Row],[Etmaal temperatuur °C]]&lt;stookgrens[],stookgrens[]-_34_KNMI_Stations[[#This Row],[Etmaal temperatuur °C]],0),"")</f>
        <v>1.5</v>
      </c>
      <c r="O121" s="89">
        <f>_34_KNMI_Stations[[#This Row],[graaddagen]]*_34_KNMI_Stations[[#This Row],[Gewogen factor]]</f>
        <v>1.2000000000000002</v>
      </c>
      <c r="P121" s="89" cm="1">
        <f t="array" ref="P1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" spans="1:16" x14ac:dyDescent="0.25">
      <c r="A122">
        <v>215</v>
      </c>
      <c r="B122" s="110">
        <v>45778</v>
      </c>
      <c r="C122" s="89">
        <v>1.8</v>
      </c>
      <c r="D122" s="89">
        <v>17.399999999999999</v>
      </c>
      <c r="E122" s="96">
        <v>2360</v>
      </c>
      <c r="F122" s="89">
        <v>0</v>
      </c>
      <c r="G122" s="89">
        <v>1017.7</v>
      </c>
      <c r="H122">
        <v>0.73</v>
      </c>
      <c r="I122" t="s">
        <v>0</v>
      </c>
      <c r="J122">
        <v>0.8</v>
      </c>
      <c r="K122">
        <v>5</v>
      </c>
      <c r="L122">
        <v>2025</v>
      </c>
      <c r="M122" t="s">
        <v>127</v>
      </c>
      <c r="N122" s="89" cm="1">
        <f t="array" ref="N122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122" s="89">
        <f>_34_KNMI_Stations[[#This Row],[graaddagen]]*_34_KNMI_Stations[[#This Row],[Gewogen factor]]</f>
        <v>0.48000000000000115</v>
      </c>
      <c r="P122" s="89" cm="1">
        <f t="array" ref="P1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" spans="1:16" x14ac:dyDescent="0.25">
      <c r="A123">
        <v>215</v>
      </c>
      <c r="B123" s="110">
        <v>45779</v>
      </c>
      <c r="C123" s="89">
        <v>2.9</v>
      </c>
      <c r="D123" s="89">
        <v>15.1</v>
      </c>
      <c r="E123" s="96">
        <v>1885</v>
      </c>
      <c r="F123" s="89">
        <v>-0.1</v>
      </c>
      <c r="G123" s="89">
        <v>1014.7</v>
      </c>
      <c r="H123">
        <v>0.8</v>
      </c>
      <c r="I123" t="s">
        <v>0</v>
      </c>
      <c r="J123">
        <v>0.8</v>
      </c>
      <c r="K123">
        <v>5</v>
      </c>
      <c r="L123">
        <v>2025</v>
      </c>
      <c r="M123" t="s">
        <v>127</v>
      </c>
      <c r="N123" s="89" cm="1">
        <f t="array" ref="N123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23" s="89">
        <f>_34_KNMI_Stations[[#This Row],[graaddagen]]*_34_KNMI_Stations[[#This Row],[Gewogen factor]]</f>
        <v>2.3200000000000003</v>
      </c>
      <c r="P123" s="89" cm="1">
        <f t="array" ref="P1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" spans="1:16" x14ac:dyDescent="0.25">
      <c r="A124">
        <v>215</v>
      </c>
      <c r="B124" s="110">
        <v>45780</v>
      </c>
      <c r="C124" s="89">
        <v>4.3</v>
      </c>
      <c r="D124" s="89">
        <v>12.1</v>
      </c>
      <c r="E124" s="96">
        <v>2485</v>
      </c>
      <c r="F124" s="89">
        <v>0</v>
      </c>
      <c r="G124" s="89">
        <v>1012.7</v>
      </c>
      <c r="H124">
        <v>0.69</v>
      </c>
      <c r="I124" t="s">
        <v>0</v>
      </c>
      <c r="J124">
        <v>0.8</v>
      </c>
      <c r="K124">
        <v>5</v>
      </c>
      <c r="L124">
        <v>2025</v>
      </c>
      <c r="M124" t="s">
        <v>127</v>
      </c>
      <c r="N124" s="89" cm="1">
        <f t="array" ref="N124">IF(ISNUMBER(_34_KNMI_Stations[[#This Row],[Etmaal temperatuur °C]]),IF(_34_KNMI_Stations[[#This Row],[Etmaal temperatuur °C]]&lt;stookgrens[],stookgrens[]-_34_KNMI_Stations[[#This Row],[Etmaal temperatuur °C]],0),"")</f>
        <v>5.9</v>
      </c>
      <c r="O124" s="89">
        <f>_34_KNMI_Stations[[#This Row],[graaddagen]]*_34_KNMI_Stations[[#This Row],[Gewogen factor]]</f>
        <v>4.7200000000000006</v>
      </c>
      <c r="P124" s="89" cm="1">
        <f t="array" ref="P1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" spans="1:16" x14ac:dyDescent="0.25">
      <c r="A125">
        <v>215</v>
      </c>
      <c r="B125" s="110">
        <v>45781</v>
      </c>
      <c r="C125" s="89">
        <v>5.7</v>
      </c>
      <c r="D125" s="89">
        <v>9.8000000000000007</v>
      </c>
      <c r="E125" s="96">
        <v>2124</v>
      </c>
      <c r="F125" s="89">
        <v>-0.1</v>
      </c>
      <c r="G125" s="89">
        <v>1015.6</v>
      </c>
      <c r="H125">
        <v>0.7</v>
      </c>
      <c r="I125" t="s">
        <v>0</v>
      </c>
      <c r="J125">
        <v>0.8</v>
      </c>
      <c r="K125">
        <v>5</v>
      </c>
      <c r="L125">
        <v>2025</v>
      </c>
      <c r="M125" t="s">
        <v>127</v>
      </c>
      <c r="N125" s="89" cm="1">
        <f t="array" ref="N125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25" s="89">
        <f>_34_KNMI_Stations[[#This Row],[graaddagen]]*_34_KNMI_Stations[[#This Row],[Gewogen factor]]</f>
        <v>6.56</v>
      </c>
      <c r="P125" s="89" cm="1">
        <f t="array" ref="P1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" spans="1:16" x14ac:dyDescent="0.25">
      <c r="A126">
        <v>215</v>
      </c>
      <c r="B126" s="110">
        <v>45782</v>
      </c>
      <c r="C126" s="89">
        <v>4.3</v>
      </c>
      <c r="D126" s="89">
        <v>9.3000000000000007</v>
      </c>
      <c r="E126" s="96">
        <v>2105</v>
      </c>
      <c r="F126" s="89">
        <v>0.6</v>
      </c>
      <c r="G126" s="89">
        <v>1019.6</v>
      </c>
      <c r="H126">
        <v>0.66</v>
      </c>
      <c r="I126" t="s">
        <v>0</v>
      </c>
      <c r="J126">
        <v>0.8</v>
      </c>
      <c r="K126">
        <v>5</v>
      </c>
      <c r="L126">
        <v>2025</v>
      </c>
      <c r="M126" t="s">
        <v>132</v>
      </c>
      <c r="N126" s="89" cm="1">
        <f t="array" ref="N126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26" s="89">
        <f>_34_KNMI_Stations[[#This Row],[graaddagen]]*_34_KNMI_Stations[[#This Row],[Gewogen factor]]</f>
        <v>6.96</v>
      </c>
      <c r="P126" s="89" cm="1">
        <f t="array" ref="P1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" spans="1:16" x14ac:dyDescent="0.25">
      <c r="A127">
        <v>215</v>
      </c>
      <c r="B127" s="110">
        <v>45783</v>
      </c>
      <c r="C127" s="89">
        <v>4.8</v>
      </c>
      <c r="D127" s="89">
        <v>9.3000000000000007</v>
      </c>
      <c r="E127" s="96">
        <v>1220</v>
      </c>
      <c r="F127" s="89">
        <v>0</v>
      </c>
      <c r="G127" s="89">
        <v>1022.9</v>
      </c>
      <c r="H127">
        <v>0.76</v>
      </c>
      <c r="I127" t="s">
        <v>0</v>
      </c>
      <c r="J127">
        <v>0.8</v>
      </c>
      <c r="K127">
        <v>5</v>
      </c>
      <c r="L127">
        <v>2025</v>
      </c>
      <c r="M127" t="s">
        <v>132</v>
      </c>
      <c r="N127" s="89" cm="1">
        <f t="array" ref="N127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27" s="89">
        <f>_34_KNMI_Stations[[#This Row],[graaddagen]]*_34_KNMI_Stations[[#This Row],[Gewogen factor]]</f>
        <v>6.96</v>
      </c>
      <c r="P127" s="89" cm="1">
        <f t="array" ref="P1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" spans="1:16" x14ac:dyDescent="0.25">
      <c r="A128">
        <v>215</v>
      </c>
      <c r="B128" s="110">
        <v>45784</v>
      </c>
      <c r="C128" s="89">
        <v>4.8</v>
      </c>
      <c r="D128" s="89">
        <v>10.3</v>
      </c>
      <c r="E128" s="96">
        <v>1618</v>
      </c>
      <c r="F128" s="89">
        <v>0</v>
      </c>
      <c r="G128" s="89">
        <v>1021.7</v>
      </c>
      <c r="H128">
        <v>0.76</v>
      </c>
      <c r="I128" t="s">
        <v>0</v>
      </c>
      <c r="J128">
        <v>0.8</v>
      </c>
      <c r="K128">
        <v>5</v>
      </c>
      <c r="L128">
        <v>2025</v>
      </c>
      <c r="M128" t="s">
        <v>132</v>
      </c>
      <c r="N128" s="89" cm="1">
        <f t="array" ref="N128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28" s="89">
        <f>_34_KNMI_Stations[[#This Row],[graaddagen]]*_34_KNMI_Stations[[#This Row],[Gewogen factor]]</f>
        <v>6.16</v>
      </c>
      <c r="P128" s="89" cm="1">
        <f t="array" ref="P1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" spans="1:16" x14ac:dyDescent="0.25">
      <c r="A129">
        <v>215</v>
      </c>
      <c r="B129" s="110">
        <v>45785</v>
      </c>
      <c r="C129" s="89">
        <v>4</v>
      </c>
      <c r="D129" s="89">
        <v>12.3</v>
      </c>
      <c r="E129" s="96">
        <v>2202</v>
      </c>
      <c r="F129" s="89">
        <v>0</v>
      </c>
      <c r="G129" s="89">
        <v>1019.3</v>
      </c>
      <c r="H129">
        <v>0.71</v>
      </c>
      <c r="I129" t="s">
        <v>0</v>
      </c>
      <c r="J129">
        <v>0.8</v>
      </c>
      <c r="K129">
        <v>5</v>
      </c>
      <c r="L129">
        <v>2025</v>
      </c>
      <c r="M129" t="s">
        <v>132</v>
      </c>
      <c r="N129" s="89" cm="1">
        <f t="array" ref="N129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29" s="89">
        <f>_34_KNMI_Stations[[#This Row],[graaddagen]]*_34_KNMI_Stations[[#This Row],[Gewogen factor]]</f>
        <v>4.5599999999999996</v>
      </c>
      <c r="P129" s="89" cm="1">
        <f t="array" ref="P1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" spans="1:16" x14ac:dyDescent="0.25">
      <c r="A130">
        <v>215</v>
      </c>
      <c r="B130" s="110">
        <v>45786</v>
      </c>
      <c r="C130" s="89">
        <v>4.2</v>
      </c>
      <c r="D130" s="89">
        <v>14.3</v>
      </c>
      <c r="E130" s="96">
        <v>2653</v>
      </c>
      <c r="F130" s="89">
        <v>0</v>
      </c>
      <c r="G130" s="89">
        <v>1021.2</v>
      </c>
      <c r="H130">
        <v>0.53</v>
      </c>
      <c r="I130" t="s">
        <v>0</v>
      </c>
      <c r="J130">
        <v>0.8</v>
      </c>
      <c r="K130">
        <v>5</v>
      </c>
      <c r="L130">
        <v>2025</v>
      </c>
      <c r="M130" t="s">
        <v>132</v>
      </c>
      <c r="N130" s="89" cm="1">
        <f t="array" ref="N130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30" s="89">
        <f>_34_KNMI_Stations[[#This Row],[graaddagen]]*_34_KNMI_Stations[[#This Row],[Gewogen factor]]</f>
        <v>2.9599999999999995</v>
      </c>
      <c r="P130" s="89" cm="1">
        <f t="array" ref="P1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" spans="1:16" x14ac:dyDescent="0.25">
      <c r="A131">
        <v>215</v>
      </c>
      <c r="B131" s="110">
        <v>45787</v>
      </c>
      <c r="C131" s="89">
        <v>3.9</v>
      </c>
      <c r="D131" s="89">
        <v>16.3</v>
      </c>
      <c r="E131" s="96">
        <v>2752</v>
      </c>
      <c r="F131" s="89">
        <v>0</v>
      </c>
      <c r="G131" s="89">
        <v>1019.5</v>
      </c>
      <c r="H131">
        <v>0.51</v>
      </c>
      <c r="I131" t="s">
        <v>0</v>
      </c>
      <c r="J131">
        <v>0.8</v>
      </c>
      <c r="K131">
        <v>5</v>
      </c>
      <c r="L131">
        <v>2025</v>
      </c>
      <c r="M131" t="s">
        <v>132</v>
      </c>
      <c r="N131" s="89" cm="1">
        <f t="array" ref="N131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31" s="89">
        <f>_34_KNMI_Stations[[#This Row],[graaddagen]]*_34_KNMI_Stations[[#This Row],[Gewogen factor]]</f>
        <v>1.3599999999999994</v>
      </c>
      <c r="P131" s="89" cm="1">
        <f t="array" ref="P1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" spans="1:16" x14ac:dyDescent="0.25">
      <c r="A132">
        <v>215</v>
      </c>
      <c r="B132" s="110">
        <v>45788</v>
      </c>
      <c r="C132" s="89">
        <v>4.0999999999999996</v>
      </c>
      <c r="D132" s="89">
        <v>18.3</v>
      </c>
      <c r="E132" s="96">
        <v>2777</v>
      </c>
      <c r="F132" s="89">
        <v>0</v>
      </c>
      <c r="G132" s="89">
        <v>1013.5</v>
      </c>
      <c r="H132">
        <v>0.49</v>
      </c>
      <c r="I132" t="s">
        <v>0</v>
      </c>
      <c r="J132">
        <v>0.8</v>
      </c>
      <c r="K132">
        <v>5</v>
      </c>
      <c r="L132">
        <v>2025</v>
      </c>
      <c r="M132" t="s">
        <v>132</v>
      </c>
      <c r="N132" s="89" cm="1">
        <f t="array" ref="N132">IF(ISNUMBER(_34_KNMI_Stations[[#This Row],[Etmaal temperatuur °C]]),IF(_34_KNMI_Stations[[#This Row],[Etmaal temperatuur °C]]&lt;stookgrens[],stookgrens[]-_34_KNMI_Stations[[#This Row],[Etmaal temperatuur °C]],0),"")</f>
        <v>0</v>
      </c>
      <c r="O132" s="89">
        <f>_34_KNMI_Stations[[#This Row],[graaddagen]]*_34_KNMI_Stations[[#This Row],[Gewogen factor]]</f>
        <v>0</v>
      </c>
      <c r="P132" s="89" cm="1">
        <f t="array" ref="P132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33" spans="1:16" x14ac:dyDescent="0.25">
      <c r="A133">
        <v>215</v>
      </c>
      <c r="B133" s="110">
        <v>45789</v>
      </c>
      <c r="C133" s="89">
        <v>4.7</v>
      </c>
      <c r="D133" s="89">
        <v>18.899999999999999</v>
      </c>
      <c r="E133" s="96">
        <v>2752</v>
      </c>
      <c r="F133" s="89">
        <v>0</v>
      </c>
      <c r="G133" s="89">
        <v>1013.3</v>
      </c>
      <c r="H133">
        <v>0.48</v>
      </c>
      <c r="I133" t="s">
        <v>0</v>
      </c>
      <c r="J133">
        <v>0.8</v>
      </c>
      <c r="K133">
        <v>5</v>
      </c>
      <c r="L133">
        <v>2025</v>
      </c>
      <c r="M133" t="s">
        <v>133</v>
      </c>
      <c r="N133" s="89" cm="1">
        <f t="array" ref="N133">IF(ISNUMBER(_34_KNMI_Stations[[#This Row],[Etmaal temperatuur °C]]),IF(_34_KNMI_Stations[[#This Row],[Etmaal temperatuur °C]]&lt;stookgrens[],stookgrens[]-_34_KNMI_Stations[[#This Row],[Etmaal temperatuur °C]],0),"")</f>
        <v>0</v>
      </c>
      <c r="O133" s="89">
        <f>_34_KNMI_Stations[[#This Row],[graaddagen]]*_34_KNMI_Stations[[#This Row],[Gewogen factor]]</f>
        <v>0</v>
      </c>
      <c r="P133" s="89" cm="1">
        <f t="array" ref="P133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34" spans="1:16" x14ac:dyDescent="0.25">
      <c r="A134">
        <v>215</v>
      </c>
      <c r="B134" s="110">
        <v>45790</v>
      </c>
      <c r="C134" s="89">
        <v>4.9000000000000004</v>
      </c>
      <c r="D134" s="89">
        <v>17.100000000000001</v>
      </c>
      <c r="E134" s="96">
        <v>2856</v>
      </c>
      <c r="F134" s="89">
        <v>0</v>
      </c>
      <c r="G134" s="89">
        <v>1018.2</v>
      </c>
      <c r="H134">
        <v>0.47</v>
      </c>
      <c r="I134" t="s">
        <v>0</v>
      </c>
      <c r="J134">
        <v>0.8</v>
      </c>
      <c r="K134">
        <v>5</v>
      </c>
      <c r="L134">
        <v>2025</v>
      </c>
      <c r="M134" t="s">
        <v>133</v>
      </c>
      <c r="N134" s="89" cm="1">
        <f t="array" ref="N134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34" s="89">
        <f>_34_KNMI_Stations[[#This Row],[graaddagen]]*_34_KNMI_Stations[[#This Row],[Gewogen factor]]</f>
        <v>0.71999999999999886</v>
      </c>
      <c r="P134" s="89" cm="1">
        <f t="array" ref="P1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" spans="1:16" x14ac:dyDescent="0.25">
      <c r="A135">
        <v>215</v>
      </c>
      <c r="B135" s="110">
        <v>45791</v>
      </c>
      <c r="C135" s="89">
        <v>4.9000000000000004</v>
      </c>
      <c r="D135" s="89">
        <v>13.5</v>
      </c>
      <c r="E135" s="96">
        <v>2449</v>
      </c>
      <c r="F135" s="89">
        <v>0</v>
      </c>
      <c r="G135" s="89">
        <v>1020</v>
      </c>
      <c r="H135">
        <v>0.71</v>
      </c>
      <c r="I135" t="s">
        <v>0</v>
      </c>
      <c r="J135">
        <v>0.8</v>
      </c>
      <c r="K135">
        <v>5</v>
      </c>
      <c r="L135">
        <v>2025</v>
      </c>
      <c r="M135" t="s">
        <v>133</v>
      </c>
      <c r="N135" s="89" cm="1">
        <f t="array" ref="N135">IF(ISNUMBER(_34_KNMI_Stations[[#This Row],[Etmaal temperatuur °C]]),IF(_34_KNMI_Stations[[#This Row],[Etmaal temperatuur °C]]&lt;stookgrens[],stookgrens[]-_34_KNMI_Stations[[#This Row],[Etmaal temperatuur °C]],0),"")</f>
        <v>4.5</v>
      </c>
      <c r="O135" s="89">
        <f>_34_KNMI_Stations[[#This Row],[graaddagen]]*_34_KNMI_Stations[[#This Row],[Gewogen factor]]</f>
        <v>3.6</v>
      </c>
      <c r="P135" s="89" cm="1">
        <f t="array" ref="P1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6" spans="1:16" x14ac:dyDescent="0.25">
      <c r="A136">
        <v>215</v>
      </c>
      <c r="B136" s="110">
        <v>45792</v>
      </c>
      <c r="C136" s="89">
        <v>5.8</v>
      </c>
      <c r="D136" s="89">
        <v>13</v>
      </c>
      <c r="E136" s="96">
        <v>2486</v>
      </c>
      <c r="F136" s="89">
        <v>0</v>
      </c>
      <c r="G136" s="89">
        <v>1021.7</v>
      </c>
      <c r="H136">
        <v>0.66</v>
      </c>
      <c r="I136" t="s">
        <v>0</v>
      </c>
      <c r="J136">
        <v>0.8</v>
      </c>
      <c r="K136">
        <v>5</v>
      </c>
      <c r="L136">
        <v>2025</v>
      </c>
      <c r="M136" t="s">
        <v>133</v>
      </c>
      <c r="N136" s="89" cm="1">
        <f t="array" ref="N136">IF(ISNUMBER(_34_KNMI_Stations[[#This Row],[Etmaal temperatuur °C]]),IF(_34_KNMI_Stations[[#This Row],[Etmaal temperatuur °C]]&lt;stookgrens[],stookgrens[]-_34_KNMI_Stations[[#This Row],[Etmaal temperatuur °C]],0),"")</f>
        <v>5</v>
      </c>
      <c r="O136" s="89">
        <f>_34_KNMI_Stations[[#This Row],[graaddagen]]*_34_KNMI_Stations[[#This Row],[Gewogen factor]]</f>
        <v>4</v>
      </c>
      <c r="P136" s="89" cm="1">
        <f t="array" ref="P1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7" spans="1:16" x14ac:dyDescent="0.25">
      <c r="A137">
        <v>215</v>
      </c>
      <c r="B137" s="110">
        <v>45793</v>
      </c>
      <c r="C137" s="89">
        <v>4.5</v>
      </c>
      <c r="D137" s="89">
        <v>10.6</v>
      </c>
      <c r="E137" s="96">
        <v>1580</v>
      </c>
      <c r="F137" s="89">
        <v>0</v>
      </c>
      <c r="G137" s="89">
        <v>1022.5</v>
      </c>
      <c r="H137">
        <v>0.79</v>
      </c>
      <c r="I137" t="s">
        <v>0</v>
      </c>
      <c r="J137">
        <v>0.8</v>
      </c>
      <c r="K137">
        <v>5</v>
      </c>
      <c r="L137">
        <v>2025</v>
      </c>
      <c r="M137" t="s">
        <v>133</v>
      </c>
      <c r="N137" s="89" cm="1">
        <f t="array" ref="N137">IF(ISNUMBER(_34_KNMI_Stations[[#This Row],[Etmaal temperatuur °C]]),IF(_34_KNMI_Stations[[#This Row],[Etmaal temperatuur °C]]&lt;stookgrens[],stookgrens[]-_34_KNMI_Stations[[#This Row],[Etmaal temperatuur °C]],0),"")</f>
        <v>7.4</v>
      </c>
      <c r="O137" s="89">
        <f>_34_KNMI_Stations[[#This Row],[graaddagen]]*_34_KNMI_Stations[[#This Row],[Gewogen factor]]</f>
        <v>5.9200000000000008</v>
      </c>
      <c r="P137" s="89" cm="1">
        <f t="array" ref="P1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8" spans="1:16" x14ac:dyDescent="0.25">
      <c r="A138">
        <v>215</v>
      </c>
      <c r="B138" s="110">
        <v>45794</v>
      </c>
      <c r="C138" s="89">
        <v>5.3</v>
      </c>
      <c r="D138" s="89">
        <v>12.1</v>
      </c>
      <c r="E138" s="96">
        <v>2594</v>
      </c>
      <c r="F138" s="89">
        <v>0</v>
      </c>
      <c r="G138" s="89">
        <v>1020</v>
      </c>
      <c r="H138">
        <v>0.81</v>
      </c>
      <c r="I138" t="s">
        <v>0</v>
      </c>
      <c r="J138">
        <v>0.8</v>
      </c>
      <c r="K138">
        <v>5</v>
      </c>
      <c r="L138">
        <v>2025</v>
      </c>
      <c r="M138" t="s">
        <v>133</v>
      </c>
      <c r="N138" s="89" cm="1">
        <f t="array" ref="N138">IF(ISNUMBER(_34_KNMI_Stations[[#This Row],[Etmaal temperatuur °C]]),IF(_34_KNMI_Stations[[#This Row],[Etmaal temperatuur °C]]&lt;stookgrens[],stookgrens[]-_34_KNMI_Stations[[#This Row],[Etmaal temperatuur °C]],0),"")</f>
        <v>5.9</v>
      </c>
      <c r="O138" s="89">
        <f>_34_KNMI_Stations[[#This Row],[graaddagen]]*_34_KNMI_Stations[[#This Row],[Gewogen factor]]</f>
        <v>4.7200000000000006</v>
      </c>
      <c r="P138" s="89" cm="1">
        <f t="array" ref="P1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9" spans="1:16" x14ac:dyDescent="0.25">
      <c r="A139">
        <v>215</v>
      </c>
      <c r="B139" s="110">
        <v>45795</v>
      </c>
      <c r="C139" s="89">
        <v>4.3</v>
      </c>
      <c r="D139" s="89">
        <v>12.6</v>
      </c>
      <c r="E139" s="96">
        <v>2018</v>
      </c>
      <c r="F139" s="89">
        <v>-0.1</v>
      </c>
      <c r="G139" s="89">
        <v>1018.6</v>
      </c>
      <c r="H139">
        <v>0.81</v>
      </c>
      <c r="I139" t="s">
        <v>0</v>
      </c>
      <c r="J139">
        <v>0.8</v>
      </c>
      <c r="K139">
        <v>5</v>
      </c>
      <c r="L139">
        <v>2025</v>
      </c>
      <c r="M139" t="s">
        <v>133</v>
      </c>
      <c r="N139" s="89" cm="1">
        <f t="array" ref="N139">IF(ISNUMBER(_34_KNMI_Stations[[#This Row],[Etmaal temperatuur °C]]),IF(_34_KNMI_Stations[[#This Row],[Etmaal temperatuur °C]]&lt;stookgrens[],stookgrens[]-_34_KNMI_Stations[[#This Row],[Etmaal temperatuur °C]],0),"")</f>
        <v>5.4</v>
      </c>
      <c r="O139" s="89">
        <f>_34_KNMI_Stations[[#This Row],[graaddagen]]*_34_KNMI_Stations[[#This Row],[Gewogen factor]]</f>
        <v>4.32</v>
      </c>
      <c r="P139" s="89" cm="1">
        <f t="array" ref="P1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40" spans="1:16" x14ac:dyDescent="0.25">
      <c r="A140">
        <v>215</v>
      </c>
      <c r="B140" s="110">
        <v>45796</v>
      </c>
      <c r="C140" s="89">
        <v>3.7</v>
      </c>
      <c r="D140" s="89">
        <v>14</v>
      </c>
      <c r="E140" s="96">
        <v>2829</v>
      </c>
      <c r="F140" s="89">
        <v>0</v>
      </c>
      <c r="G140" s="89">
        <v>1020.2</v>
      </c>
      <c r="H140">
        <v>0.73</v>
      </c>
      <c r="I140" t="s">
        <v>0</v>
      </c>
      <c r="J140">
        <v>0.8</v>
      </c>
      <c r="K140">
        <v>5</v>
      </c>
      <c r="L140">
        <v>2025</v>
      </c>
      <c r="M140" t="s">
        <v>349</v>
      </c>
      <c r="N140" s="89" cm="1">
        <f t="array" ref="N140">IF(ISNUMBER(_34_KNMI_Stations[[#This Row],[Etmaal temperatuur °C]]),IF(_34_KNMI_Stations[[#This Row],[Etmaal temperatuur °C]]&lt;stookgrens[],stookgrens[]-_34_KNMI_Stations[[#This Row],[Etmaal temperatuur °C]],0),"")</f>
        <v>4</v>
      </c>
      <c r="O140" s="89">
        <f>_34_KNMI_Stations[[#This Row],[graaddagen]]*_34_KNMI_Stations[[#This Row],[Gewogen factor]]</f>
        <v>3.2</v>
      </c>
      <c r="P140" s="89" cm="1">
        <f t="array" ref="P1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41" spans="1:16" x14ac:dyDescent="0.25">
      <c r="A141">
        <v>215</v>
      </c>
      <c r="B141" s="110">
        <v>45797</v>
      </c>
      <c r="C141" s="89">
        <v>3.8</v>
      </c>
      <c r="D141" s="89">
        <v>12.9</v>
      </c>
      <c r="E141" s="96">
        <v>2973</v>
      </c>
      <c r="F141" s="89">
        <v>0</v>
      </c>
      <c r="G141" s="89">
        <v>1019.2</v>
      </c>
      <c r="H141">
        <v>0.79</v>
      </c>
      <c r="I141" t="s">
        <v>0</v>
      </c>
      <c r="J141">
        <v>0.8</v>
      </c>
      <c r="K141">
        <v>5</v>
      </c>
      <c r="L141">
        <v>2025</v>
      </c>
      <c r="M141" t="s">
        <v>349</v>
      </c>
      <c r="N141" s="89" cm="1">
        <f t="array" ref="N141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41" s="89">
        <f>_34_KNMI_Stations[[#This Row],[graaddagen]]*_34_KNMI_Stations[[#This Row],[Gewogen factor]]</f>
        <v>4.08</v>
      </c>
      <c r="P141" s="89" cm="1">
        <f t="array" ref="P1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42" spans="1:16" x14ac:dyDescent="0.25">
      <c r="A142">
        <v>215</v>
      </c>
      <c r="B142" s="110">
        <v>45798</v>
      </c>
      <c r="C142" s="89">
        <v>4.3</v>
      </c>
      <c r="D142" s="89">
        <v>11.7</v>
      </c>
      <c r="E142" s="96">
        <v>1961</v>
      </c>
      <c r="F142" s="89">
        <v>0</v>
      </c>
      <c r="G142" s="89">
        <v>1015.4</v>
      </c>
      <c r="H142">
        <v>0.77</v>
      </c>
      <c r="I142" t="s">
        <v>0</v>
      </c>
      <c r="J142">
        <v>0.8</v>
      </c>
      <c r="K142">
        <v>5</v>
      </c>
      <c r="L142">
        <v>2025</v>
      </c>
      <c r="M142" t="s">
        <v>349</v>
      </c>
      <c r="N142" s="89" cm="1">
        <f t="array" ref="N142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42" s="89">
        <f>_34_KNMI_Stations[[#This Row],[graaddagen]]*_34_KNMI_Stations[[#This Row],[Gewogen factor]]</f>
        <v>5.0400000000000009</v>
      </c>
      <c r="P142" s="89" cm="1">
        <f t="array" ref="P1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43" spans="1:16" x14ac:dyDescent="0.25">
      <c r="A143">
        <v>215</v>
      </c>
      <c r="B143" s="110">
        <v>45799</v>
      </c>
      <c r="C143" s="89">
        <v>5.9</v>
      </c>
      <c r="D143" s="89">
        <v>11.4</v>
      </c>
      <c r="E143" s="96">
        <v>2545</v>
      </c>
      <c r="F143" s="89">
        <v>0.1</v>
      </c>
      <c r="G143" s="89">
        <v>1016.9</v>
      </c>
      <c r="H143">
        <v>0.61</v>
      </c>
      <c r="I143" t="s">
        <v>0</v>
      </c>
      <c r="J143">
        <v>0.8</v>
      </c>
      <c r="K143">
        <v>5</v>
      </c>
      <c r="L143">
        <v>2025</v>
      </c>
      <c r="M143" t="s">
        <v>349</v>
      </c>
      <c r="N143" s="89" cm="1">
        <f t="array" ref="N143">IF(ISNUMBER(_34_KNMI_Stations[[#This Row],[Etmaal temperatuur °C]]),IF(_34_KNMI_Stations[[#This Row],[Etmaal temperatuur °C]]&lt;stookgrens[],stookgrens[]-_34_KNMI_Stations[[#This Row],[Etmaal temperatuur °C]],0),"")</f>
        <v>6.6</v>
      </c>
      <c r="O143" s="89">
        <f>_34_KNMI_Stations[[#This Row],[graaddagen]]*_34_KNMI_Stations[[#This Row],[Gewogen factor]]</f>
        <v>5.28</v>
      </c>
      <c r="P143" s="89" cm="1">
        <f t="array" ref="P1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44" spans="1:16" x14ac:dyDescent="0.25">
      <c r="A144">
        <v>215</v>
      </c>
      <c r="B144" s="110">
        <v>45800</v>
      </c>
      <c r="C144" s="89">
        <v>5.3</v>
      </c>
      <c r="D144" s="89">
        <v>10.3</v>
      </c>
      <c r="E144" s="96">
        <v>2432</v>
      </c>
      <c r="F144" s="89">
        <v>0.8</v>
      </c>
      <c r="G144" s="89">
        <v>1017.9</v>
      </c>
      <c r="H144">
        <v>0.68</v>
      </c>
      <c r="I144" t="s">
        <v>0</v>
      </c>
      <c r="J144">
        <v>0.8</v>
      </c>
      <c r="K144">
        <v>5</v>
      </c>
      <c r="L144">
        <v>2025</v>
      </c>
      <c r="M144" t="s">
        <v>349</v>
      </c>
      <c r="N144" s="89" cm="1">
        <f t="array" ref="N144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44" s="89">
        <f>_34_KNMI_Stations[[#This Row],[graaddagen]]*_34_KNMI_Stations[[#This Row],[Gewogen factor]]</f>
        <v>6.16</v>
      </c>
      <c r="P144" s="89" cm="1">
        <f t="array" ref="P1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45" spans="1:16" x14ac:dyDescent="0.25">
      <c r="A145">
        <v>215</v>
      </c>
      <c r="B145" s="110">
        <v>45801</v>
      </c>
      <c r="C145" s="89">
        <v>5</v>
      </c>
      <c r="D145" s="89">
        <v>13.3</v>
      </c>
      <c r="E145" s="96">
        <v>599</v>
      </c>
      <c r="F145" s="89">
        <v>7.3</v>
      </c>
      <c r="G145" s="89">
        <v>1011.8</v>
      </c>
      <c r="H145">
        <v>0.85</v>
      </c>
      <c r="I145" t="s">
        <v>0</v>
      </c>
      <c r="J145">
        <v>0.8</v>
      </c>
      <c r="K145">
        <v>5</v>
      </c>
      <c r="L145">
        <v>2025</v>
      </c>
      <c r="M145" t="s">
        <v>349</v>
      </c>
      <c r="N145" s="89" cm="1">
        <f t="array" ref="N145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145" s="89">
        <f>_34_KNMI_Stations[[#This Row],[graaddagen]]*_34_KNMI_Stations[[#This Row],[Gewogen factor]]</f>
        <v>3.76</v>
      </c>
      <c r="P145" s="89" cm="1">
        <f t="array" ref="P1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46" spans="1:16" x14ac:dyDescent="0.25">
      <c r="A146">
        <v>215</v>
      </c>
      <c r="B146" s="110">
        <v>45802</v>
      </c>
      <c r="C146" s="89">
        <v>6.1</v>
      </c>
      <c r="D146" s="89">
        <v>15.2</v>
      </c>
      <c r="E146" s="96">
        <v>1806</v>
      </c>
      <c r="F146" s="89">
        <v>2.5</v>
      </c>
      <c r="G146" s="89">
        <v>1009.3</v>
      </c>
      <c r="H146">
        <v>0.81</v>
      </c>
      <c r="I146" t="s">
        <v>0</v>
      </c>
      <c r="J146">
        <v>0.8</v>
      </c>
      <c r="K146">
        <v>5</v>
      </c>
      <c r="L146">
        <v>2025</v>
      </c>
      <c r="M146" t="s">
        <v>349</v>
      </c>
      <c r="N146" s="89" cm="1">
        <f t="array" ref="N146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46" s="89">
        <f>_34_KNMI_Stations[[#This Row],[graaddagen]]*_34_KNMI_Stations[[#This Row],[Gewogen factor]]</f>
        <v>2.2400000000000007</v>
      </c>
      <c r="P146" s="89" cm="1">
        <f t="array" ref="P1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47" spans="1:16" x14ac:dyDescent="0.25">
      <c r="A147">
        <v>215</v>
      </c>
      <c r="B147" s="110">
        <v>45803</v>
      </c>
      <c r="C147" s="89">
        <v>7</v>
      </c>
      <c r="D147" s="89">
        <v>14.8</v>
      </c>
      <c r="E147" s="96">
        <v>2613</v>
      </c>
      <c r="F147" s="89">
        <v>0.2</v>
      </c>
      <c r="G147" s="89">
        <v>1015.5</v>
      </c>
      <c r="H147">
        <v>0.66</v>
      </c>
      <c r="I147" t="s">
        <v>0</v>
      </c>
      <c r="J147">
        <v>0.8</v>
      </c>
      <c r="K147">
        <v>5</v>
      </c>
      <c r="L147">
        <v>2025</v>
      </c>
      <c r="M147" t="s">
        <v>350</v>
      </c>
      <c r="N147" s="89" cm="1">
        <f t="array" ref="N147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47" s="89">
        <f>_34_KNMI_Stations[[#This Row],[graaddagen]]*_34_KNMI_Stations[[#This Row],[Gewogen factor]]</f>
        <v>2.5599999999999996</v>
      </c>
      <c r="P147" s="89" cm="1">
        <f t="array" ref="P1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48" spans="1:16" x14ac:dyDescent="0.25">
      <c r="A148">
        <v>215</v>
      </c>
      <c r="B148" s="110">
        <v>45804</v>
      </c>
      <c r="C148" s="89">
        <v>7.6</v>
      </c>
      <c r="D148" s="89">
        <v>14.4</v>
      </c>
      <c r="E148" s="96">
        <v>1061</v>
      </c>
      <c r="F148" s="89">
        <v>18</v>
      </c>
      <c r="G148" s="89">
        <v>1012.2</v>
      </c>
      <c r="H148">
        <v>0.85</v>
      </c>
      <c r="I148" t="s">
        <v>0</v>
      </c>
      <c r="J148">
        <v>0.8</v>
      </c>
      <c r="K148">
        <v>5</v>
      </c>
      <c r="L148">
        <v>2025</v>
      </c>
      <c r="M148" t="s">
        <v>350</v>
      </c>
      <c r="N148" s="89" cm="1">
        <f t="array" ref="N148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148" s="89">
        <f>_34_KNMI_Stations[[#This Row],[graaddagen]]*_34_KNMI_Stations[[#This Row],[Gewogen factor]]</f>
        <v>2.88</v>
      </c>
      <c r="P148" s="89" cm="1">
        <f t="array" ref="P1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49" spans="1:16" x14ac:dyDescent="0.25">
      <c r="A149">
        <v>215</v>
      </c>
      <c r="B149" s="110">
        <v>45805</v>
      </c>
      <c r="C149" s="89">
        <v>5.5</v>
      </c>
      <c r="D149" s="89">
        <v>14</v>
      </c>
      <c r="E149" s="96">
        <v>1646</v>
      </c>
      <c r="F149" s="89">
        <v>-0.1</v>
      </c>
      <c r="G149" s="89">
        <v>1015.4</v>
      </c>
      <c r="H149">
        <v>0.85</v>
      </c>
      <c r="I149" t="s">
        <v>0</v>
      </c>
      <c r="J149">
        <v>0.8</v>
      </c>
      <c r="K149">
        <v>5</v>
      </c>
      <c r="L149">
        <v>2025</v>
      </c>
      <c r="M149" t="s">
        <v>350</v>
      </c>
      <c r="N149" s="89" cm="1">
        <f t="array" ref="N149">IF(ISNUMBER(_34_KNMI_Stations[[#This Row],[Etmaal temperatuur °C]]),IF(_34_KNMI_Stations[[#This Row],[Etmaal temperatuur °C]]&lt;stookgrens[],stookgrens[]-_34_KNMI_Stations[[#This Row],[Etmaal temperatuur °C]],0),"")</f>
        <v>4</v>
      </c>
      <c r="O149" s="89">
        <f>_34_KNMI_Stations[[#This Row],[graaddagen]]*_34_KNMI_Stations[[#This Row],[Gewogen factor]]</f>
        <v>3.2</v>
      </c>
      <c r="P149" s="89" cm="1">
        <f t="array" ref="P1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50" spans="1:16" x14ac:dyDescent="0.25">
      <c r="A150">
        <v>215</v>
      </c>
      <c r="B150" s="110">
        <v>45806</v>
      </c>
      <c r="C150" s="89">
        <v>5.4</v>
      </c>
      <c r="D150" s="89">
        <v>15</v>
      </c>
      <c r="E150" s="96">
        <v>1211</v>
      </c>
      <c r="F150" s="89">
        <v>0.6</v>
      </c>
      <c r="G150" s="89">
        <v>1019.5</v>
      </c>
      <c r="H150">
        <v>0.87</v>
      </c>
      <c r="I150" t="s">
        <v>0</v>
      </c>
      <c r="J150">
        <v>0.8</v>
      </c>
      <c r="K150">
        <v>5</v>
      </c>
      <c r="L150">
        <v>2025</v>
      </c>
      <c r="M150" t="s">
        <v>350</v>
      </c>
      <c r="N150" s="89" cm="1">
        <f t="array" ref="N150">IF(ISNUMBER(_34_KNMI_Stations[[#This Row],[Etmaal temperatuur °C]]),IF(_34_KNMI_Stations[[#This Row],[Etmaal temperatuur °C]]&lt;stookgrens[],stookgrens[]-_34_KNMI_Stations[[#This Row],[Etmaal temperatuur °C]],0),"")</f>
        <v>3</v>
      </c>
      <c r="O150" s="89">
        <f>_34_KNMI_Stations[[#This Row],[graaddagen]]*_34_KNMI_Stations[[#This Row],[Gewogen factor]]</f>
        <v>2.4000000000000004</v>
      </c>
      <c r="P150" s="89" cm="1">
        <f t="array" ref="P1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51" spans="1:16" x14ac:dyDescent="0.25">
      <c r="A151">
        <v>215</v>
      </c>
      <c r="B151" s="110">
        <v>45807</v>
      </c>
      <c r="C151" s="89">
        <v>4.2</v>
      </c>
      <c r="D151" s="89">
        <v>15.6</v>
      </c>
      <c r="E151" s="96">
        <v>2251</v>
      </c>
      <c r="F151" s="89">
        <v>0</v>
      </c>
      <c r="G151" s="89">
        <v>1019.4</v>
      </c>
      <c r="H151">
        <v>0.87</v>
      </c>
      <c r="I151" t="s">
        <v>0</v>
      </c>
      <c r="J151">
        <v>0.8</v>
      </c>
      <c r="K151">
        <v>5</v>
      </c>
      <c r="L151">
        <v>2025</v>
      </c>
      <c r="M151" t="s">
        <v>350</v>
      </c>
      <c r="N151" s="89" cm="1">
        <f t="array" ref="N151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151" s="89">
        <f>_34_KNMI_Stations[[#This Row],[graaddagen]]*_34_KNMI_Stations[[#This Row],[Gewogen factor]]</f>
        <v>1.9200000000000004</v>
      </c>
      <c r="P151" s="89" cm="1">
        <f t="array" ref="P1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52" spans="1:16" x14ac:dyDescent="0.25">
      <c r="A152">
        <v>215</v>
      </c>
      <c r="B152" s="110">
        <v>45808</v>
      </c>
      <c r="C152" s="89">
        <v>2</v>
      </c>
      <c r="D152" s="89">
        <v>17.8</v>
      </c>
      <c r="E152" s="96">
        <v>2335</v>
      </c>
      <c r="F152" s="89">
        <v>0</v>
      </c>
      <c r="G152" s="89">
        <v>1016.6</v>
      </c>
      <c r="H152">
        <v>0.8</v>
      </c>
      <c r="I152" t="s">
        <v>0</v>
      </c>
      <c r="J152">
        <v>0.8</v>
      </c>
      <c r="K152">
        <v>5</v>
      </c>
      <c r="L152">
        <v>2025</v>
      </c>
      <c r="M152" t="s">
        <v>350</v>
      </c>
      <c r="N152" s="89" cm="1">
        <f t="array" ref="N152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52" s="89">
        <f>_34_KNMI_Stations[[#This Row],[graaddagen]]*_34_KNMI_Stations[[#This Row],[Gewogen factor]]</f>
        <v>0.15999999999999945</v>
      </c>
      <c r="P152" s="89" cm="1">
        <f t="array" ref="P1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53" spans="1:16" x14ac:dyDescent="0.25">
      <c r="A153">
        <v>215</v>
      </c>
      <c r="B153" s="110">
        <v>45809</v>
      </c>
      <c r="C153" s="89">
        <v>5.2</v>
      </c>
      <c r="D153" s="89">
        <v>15.7</v>
      </c>
      <c r="E153" s="96">
        <v>2064</v>
      </c>
      <c r="F153" s="89">
        <v>0</v>
      </c>
      <c r="G153" s="89">
        <v>1013.6</v>
      </c>
      <c r="H153">
        <v>0.78</v>
      </c>
      <c r="I153" t="s">
        <v>0</v>
      </c>
      <c r="J153">
        <v>0.8</v>
      </c>
      <c r="K153">
        <v>6</v>
      </c>
      <c r="L153">
        <v>2025</v>
      </c>
      <c r="M153" t="s">
        <v>350</v>
      </c>
      <c r="N153" s="89" cm="1">
        <f t="array" ref="N153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53" s="89">
        <f>_34_KNMI_Stations[[#This Row],[graaddagen]]*_34_KNMI_Stations[[#This Row],[Gewogen factor]]</f>
        <v>1.8400000000000007</v>
      </c>
      <c r="P153" s="89" cm="1">
        <f t="array" ref="P1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54" spans="1:16" x14ac:dyDescent="0.25">
      <c r="A154">
        <v>215</v>
      </c>
      <c r="B154" s="110">
        <v>45810</v>
      </c>
      <c r="C154" s="89">
        <v>3.4</v>
      </c>
      <c r="D154" s="89">
        <v>14</v>
      </c>
      <c r="E154" s="96">
        <v>2592</v>
      </c>
      <c r="F154" s="89">
        <v>0.3</v>
      </c>
      <c r="G154" s="89">
        <v>1015.9</v>
      </c>
      <c r="H154">
        <v>0.8</v>
      </c>
      <c r="I154" t="s">
        <v>0</v>
      </c>
      <c r="J154">
        <v>0.8</v>
      </c>
      <c r="K154">
        <v>6</v>
      </c>
      <c r="L154">
        <v>2025</v>
      </c>
      <c r="M154" t="s">
        <v>351</v>
      </c>
      <c r="N154" s="89" cm="1">
        <f t="array" ref="N154">IF(ISNUMBER(_34_KNMI_Stations[[#This Row],[Etmaal temperatuur °C]]),IF(_34_KNMI_Stations[[#This Row],[Etmaal temperatuur °C]]&lt;stookgrens[],stookgrens[]-_34_KNMI_Stations[[#This Row],[Etmaal temperatuur °C]],0),"")</f>
        <v>4</v>
      </c>
      <c r="O154" s="89">
        <f>_34_KNMI_Stations[[#This Row],[graaddagen]]*_34_KNMI_Stations[[#This Row],[Gewogen factor]]</f>
        <v>3.2</v>
      </c>
      <c r="P154" s="89" cm="1">
        <f t="array" ref="P1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55" spans="1:16" x14ac:dyDescent="0.25">
      <c r="A155">
        <v>215</v>
      </c>
      <c r="B155" s="110">
        <v>45811</v>
      </c>
      <c r="C155" s="89">
        <v>5.6</v>
      </c>
      <c r="D155" s="89">
        <v>15.9</v>
      </c>
      <c r="E155" s="96">
        <v>2086</v>
      </c>
      <c r="F155" s="89">
        <v>0.4</v>
      </c>
      <c r="G155" s="89">
        <v>1009.4</v>
      </c>
      <c r="H155">
        <v>0.68</v>
      </c>
      <c r="I155" t="s">
        <v>0</v>
      </c>
      <c r="J155">
        <v>0.8</v>
      </c>
      <c r="K155">
        <v>6</v>
      </c>
      <c r="L155">
        <v>2025</v>
      </c>
      <c r="M155" t="s">
        <v>351</v>
      </c>
      <c r="N155" s="89" cm="1">
        <f t="array" ref="N155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155" s="89">
        <f>_34_KNMI_Stations[[#This Row],[graaddagen]]*_34_KNMI_Stations[[#This Row],[Gewogen factor]]</f>
        <v>1.6799999999999997</v>
      </c>
      <c r="P155" s="89" cm="1">
        <f t="array" ref="P1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56" spans="1:16" x14ac:dyDescent="0.25">
      <c r="A156">
        <v>215</v>
      </c>
      <c r="B156" s="110">
        <v>45812</v>
      </c>
      <c r="C156" s="89">
        <v>4.8</v>
      </c>
      <c r="D156" s="89">
        <v>15</v>
      </c>
      <c r="E156" s="96">
        <v>2333</v>
      </c>
      <c r="F156" s="89">
        <v>3.3</v>
      </c>
      <c r="G156" s="89">
        <v>1007</v>
      </c>
      <c r="H156">
        <v>0.73</v>
      </c>
      <c r="I156" t="s">
        <v>0</v>
      </c>
      <c r="J156">
        <v>0.8</v>
      </c>
      <c r="K156">
        <v>6</v>
      </c>
      <c r="L156">
        <v>2025</v>
      </c>
      <c r="M156" t="s">
        <v>351</v>
      </c>
      <c r="N156" s="89" cm="1">
        <f t="array" ref="N156">IF(ISNUMBER(_34_KNMI_Stations[[#This Row],[Etmaal temperatuur °C]]),IF(_34_KNMI_Stations[[#This Row],[Etmaal temperatuur °C]]&lt;stookgrens[],stookgrens[]-_34_KNMI_Stations[[#This Row],[Etmaal temperatuur °C]],0),"")</f>
        <v>3</v>
      </c>
      <c r="O156" s="89">
        <f>_34_KNMI_Stations[[#This Row],[graaddagen]]*_34_KNMI_Stations[[#This Row],[Gewogen factor]]</f>
        <v>2.4000000000000004</v>
      </c>
      <c r="P156" s="89" cm="1">
        <f t="array" ref="P1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57" spans="1:16" x14ac:dyDescent="0.25">
      <c r="A157">
        <v>215</v>
      </c>
      <c r="B157" s="110">
        <v>45813</v>
      </c>
      <c r="C157" s="89">
        <v>5.3</v>
      </c>
      <c r="D157" s="89">
        <v>15.2</v>
      </c>
      <c r="E157" s="96">
        <v>1435</v>
      </c>
      <c r="F157" s="89">
        <v>13.5</v>
      </c>
      <c r="G157" s="89">
        <v>1005.5</v>
      </c>
      <c r="H157">
        <v>0.8</v>
      </c>
      <c r="I157" t="s">
        <v>0</v>
      </c>
      <c r="J157">
        <v>0.8</v>
      </c>
      <c r="K157">
        <v>6</v>
      </c>
      <c r="L157">
        <v>2025</v>
      </c>
      <c r="M157" t="s">
        <v>351</v>
      </c>
      <c r="N157" s="89" cm="1">
        <f t="array" ref="N157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57" s="89">
        <f>_34_KNMI_Stations[[#This Row],[graaddagen]]*_34_KNMI_Stations[[#This Row],[Gewogen factor]]</f>
        <v>2.2400000000000007</v>
      </c>
      <c r="P157" s="89" cm="1">
        <f t="array" ref="P1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58" spans="1:16" x14ac:dyDescent="0.25">
      <c r="A158">
        <v>215</v>
      </c>
      <c r="B158" s="110">
        <v>45814</v>
      </c>
      <c r="C158" s="89">
        <v>6.7</v>
      </c>
      <c r="D158" s="89">
        <v>15.2</v>
      </c>
      <c r="E158" s="96">
        <v>1904</v>
      </c>
      <c r="F158" s="89">
        <v>0.2</v>
      </c>
      <c r="G158" s="89">
        <v>1007.1</v>
      </c>
      <c r="H158">
        <v>0.74</v>
      </c>
      <c r="I158" t="s">
        <v>0</v>
      </c>
      <c r="J158">
        <v>0.8</v>
      </c>
      <c r="K158">
        <v>6</v>
      </c>
      <c r="L158">
        <v>2025</v>
      </c>
      <c r="M158" t="s">
        <v>351</v>
      </c>
      <c r="N158" s="89" cm="1">
        <f t="array" ref="N158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58" s="89">
        <f>_34_KNMI_Stations[[#This Row],[graaddagen]]*_34_KNMI_Stations[[#This Row],[Gewogen factor]]</f>
        <v>2.2400000000000007</v>
      </c>
      <c r="P158" s="89" cm="1">
        <f t="array" ref="P1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59" spans="1:16" x14ac:dyDescent="0.25">
      <c r="A159">
        <v>215</v>
      </c>
      <c r="B159" s="110">
        <v>45815</v>
      </c>
      <c r="C159" s="89">
        <v>4.7</v>
      </c>
      <c r="D159" s="89">
        <v>14.1</v>
      </c>
      <c r="E159" s="96">
        <v>1591</v>
      </c>
      <c r="F159" s="89">
        <v>17.2</v>
      </c>
      <c r="G159" s="89">
        <v>1006.4</v>
      </c>
      <c r="H159">
        <v>0.84</v>
      </c>
      <c r="I159" t="s">
        <v>0</v>
      </c>
      <c r="J159">
        <v>0.8</v>
      </c>
      <c r="K159">
        <v>6</v>
      </c>
      <c r="L159">
        <v>2025</v>
      </c>
      <c r="M159" t="s">
        <v>351</v>
      </c>
      <c r="N159" s="89" cm="1">
        <f t="array" ref="N159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59" s="89">
        <f>_34_KNMI_Stations[[#This Row],[graaddagen]]*_34_KNMI_Stations[[#This Row],[Gewogen factor]]</f>
        <v>3.1200000000000006</v>
      </c>
      <c r="P159" s="89" cm="1">
        <f t="array" ref="P1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60" spans="1:16" x14ac:dyDescent="0.25">
      <c r="A160">
        <v>215</v>
      </c>
      <c r="B160" s="110">
        <v>45816</v>
      </c>
      <c r="C160" s="89">
        <v>6.4</v>
      </c>
      <c r="D160" s="89">
        <v>12.7</v>
      </c>
      <c r="E160" s="96">
        <v>1735</v>
      </c>
      <c r="F160" s="89">
        <v>10.1</v>
      </c>
      <c r="G160" s="89">
        <v>1014.1</v>
      </c>
      <c r="H160">
        <v>0.8</v>
      </c>
      <c r="I160" t="s">
        <v>0</v>
      </c>
      <c r="J160">
        <v>0.8</v>
      </c>
      <c r="K160">
        <v>6</v>
      </c>
      <c r="L160">
        <v>2025</v>
      </c>
      <c r="M160" t="s">
        <v>351</v>
      </c>
      <c r="N160" s="89" cm="1">
        <f t="array" ref="N160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160" s="89">
        <f>_34_KNMI_Stations[[#This Row],[graaddagen]]*_34_KNMI_Stations[[#This Row],[Gewogen factor]]</f>
        <v>4.2400000000000011</v>
      </c>
      <c r="P160" s="89" cm="1">
        <f t="array" ref="P1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61" spans="1:16" x14ac:dyDescent="0.25">
      <c r="A161">
        <v>215</v>
      </c>
      <c r="B161" s="110">
        <v>45817</v>
      </c>
      <c r="C161" s="89">
        <v>3.8</v>
      </c>
      <c r="D161" s="89">
        <v>14.5</v>
      </c>
      <c r="E161" s="96">
        <v>2485</v>
      </c>
      <c r="F161" s="89">
        <v>0</v>
      </c>
      <c r="G161" s="89">
        <v>1021</v>
      </c>
      <c r="H161">
        <v>0.77</v>
      </c>
      <c r="I161" t="s">
        <v>0</v>
      </c>
      <c r="J161">
        <v>0.8</v>
      </c>
      <c r="K161">
        <v>6</v>
      </c>
      <c r="L161">
        <v>2025</v>
      </c>
      <c r="M161" t="s">
        <v>352</v>
      </c>
      <c r="N161" s="89" cm="1">
        <f t="array" ref="N161">IF(ISNUMBER(_34_KNMI_Stations[[#This Row],[Etmaal temperatuur °C]]),IF(_34_KNMI_Stations[[#This Row],[Etmaal temperatuur °C]]&lt;stookgrens[],stookgrens[]-_34_KNMI_Stations[[#This Row],[Etmaal temperatuur °C]],0),"")</f>
        <v>3.5</v>
      </c>
      <c r="O161" s="89">
        <f>_34_KNMI_Stations[[#This Row],[graaddagen]]*_34_KNMI_Stations[[#This Row],[Gewogen factor]]</f>
        <v>2.8000000000000003</v>
      </c>
      <c r="P161" s="89" cm="1">
        <f t="array" ref="P1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62" spans="1:16" x14ac:dyDescent="0.25">
      <c r="A162">
        <v>215</v>
      </c>
      <c r="B162" s="110">
        <v>45818</v>
      </c>
      <c r="C162" s="89">
        <v>5.8</v>
      </c>
      <c r="D162" s="89">
        <v>14</v>
      </c>
      <c r="E162" s="96">
        <v>1574</v>
      </c>
      <c r="F162" s="89">
        <v>2.1</v>
      </c>
      <c r="G162" s="89">
        <v>1016.6</v>
      </c>
      <c r="H162">
        <v>0.83</v>
      </c>
      <c r="I162" t="s">
        <v>0</v>
      </c>
      <c r="J162">
        <v>0.8</v>
      </c>
      <c r="K162">
        <v>6</v>
      </c>
      <c r="L162">
        <v>2025</v>
      </c>
      <c r="M162" t="s">
        <v>352</v>
      </c>
      <c r="N162" s="89" cm="1">
        <f t="array" ref="N162">IF(ISNUMBER(_34_KNMI_Stations[[#This Row],[Etmaal temperatuur °C]]),IF(_34_KNMI_Stations[[#This Row],[Etmaal temperatuur °C]]&lt;stookgrens[],stookgrens[]-_34_KNMI_Stations[[#This Row],[Etmaal temperatuur °C]],0),"")</f>
        <v>4</v>
      </c>
      <c r="O162" s="89">
        <f>_34_KNMI_Stations[[#This Row],[graaddagen]]*_34_KNMI_Stations[[#This Row],[Gewogen factor]]</f>
        <v>3.2</v>
      </c>
      <c r="P162" s="89" cm="1">
        <f t="array" ref="P1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63" spans="1:16" x14ac:dyDescent="0.25">
      <c r="A163">
        <v>215</v>
      </c>
      <c r="B163" s="110">
        <v>45819</v>
      </c>
      <c r="C163" s="89">
        <v>2.5</v>
      </c>
      <c r="D163" s="89">
        <v>14.9</v>
      </c>
      <c r="E163" s="96">
        <v>2584</v>
      </c>
      <c r="F163" s="89">
        <v>0</v>
      </c>
      <c r="G163" s="89">
        <v>1021.9</v>
      </c>
      <c r="H163">
        <v>0.73</v>
      </c>
      <c r="I163" t="s">
        <v>0</v>
      </c>
      <c r="J163">
        <v>0.8</v>
      </c>
      <c r="K163">
        <v>6</v>
      </c>
      <c r="L163">
        <v>2025</v>
      </c>
      <c r="M163" t="s">
        <v>352</v>
      </c>
      <c r="N163" s="89" cm="1">
        <f t="array" ref="N163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163" s="89">
        <f>_34_KNMI_Stations[[#This Row],[graaddagen]]*_34_KNMI_Stations[[#This Row],[Gewogen factor]]</f>
        <v>2.48</v>
      </c>
      <c r="P163" s="89" cm="1">
        <f t="array" ref="P1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64" spans="1:16" x14ac:dyDescent="0.25">
      <c r="A164">
        <v>215</v>
      </c>
      <c r="B164" s="110">
        <v>45820</v>
      </c>
      <c r="C164" s="89">
        <v>5.5</v>
      </c>
      <c r="D164" s="89">
        <v>20.2</v>
      </c>
      <c r="E164" s="96">
        <v>2874</v>
      </c>
      <c r="F164" s="89">
        <v>0</v>
      </c>
      <c r="G164" s="89">
        <v>1016.6</v>
      </c>
      <c r="H164">
        <v>0.6</v>
      </c>
      <c r="I164" t="s">
        <v>0</v>
      </c>
      <c r="J164">
        <v>0.8</v>
      </c>
      <c r="K164">
        <v>6</v>
      </c>
      <c r="L164">
        <v>2025</v>
      </c>
      <c r="M164" t="s">
        <v>352</v>
      </c>
      <c r="N164" s="89" cm="1">
        <f t="array" ref="N164">IF(ISNUMBER(_34_KNMI_Stations[[#This Row],[Etmaal temperatuur °C]]),IF(_34_KNMI_Stations[[#This Row],[Etmaal temperatuur °C]]&lt;stookgrens[],stookgrens[]-_34_KNMI_Stations[[#This Row],[Etmaal temperatuur °C]],0),"")</f>
        <v>0</v>
      </c>
      <c r="O164" s="89">
        <f>_34_KNMI_Stations[[#This Row],[graaddagen]]*_34_KNMI_Stations[[#This Row],[Gewogen factor]]</f>
        <v>0</v>
      </c>
      <c r="P164" s="89" cm="1">
        <f t="array" ref="P164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165" spans="1:16" x14ac:dyDescent="0.25">
      <c r="A165">
        <v>215</v>
      </c>
      <c r="B165" s="110">
        <v>45821</v>
      </c>
      <c r="C165" s="89">
        <v>2.7</v>
      </c>
      <c r="D165" s="89">
        <v>23.3</v>
      </c>
      <c r="E165" s="96">
        <v>2658</v>
      </c>
      <c r="F165" s="89">
        <v>0</v>
      </c>
      <c r="G165" s="89">
        <v>1018</v>
      </c>
      <c r="H165">
        <v>0.68</v>
      </c>
      <c r="I165" t="s">
        <v>0</v>
      </c>
      <c r="J165">
        <v>0.8</v>
      </c>
      <c r="K165">
        <v>6</v>
      </c>
      <c r="L165">
        <v>2025</v>
      </c>
      <c r="M165" t="s">
        <v>352</v>
      </c>
      <c r="N165" s="89" cm="1">
        <f t="array" ref="N165">IF(ISNUMBER(_34_KNMI_Stations[[#This Row],[Etmaal temperatuur °C]]),IF(_34_KNMI_Stations[[#This Row],[Etmaal temperatuur °C]]&lt;stookgrens[],stookgrens[]-_34_KNMI_Stations[[#This Row],[Etmaal temperatuur °C]],0),"")</f>
        <v>0</v>
      </c>
      <c r="O165" s="89">
        <f>_34_KNMI_Stations[[#This Row],[graaddagen]]*_34_KNMI_Stations[[#This Row],[Gewogen factor]]</f>
        <v>0</v>
      </c>
      <c r="P165" s="89" cm="1">
        <f t="array" ref="P165">IF(ISNUMBER(_34_KNMI_Stations[[#This Row],[Etmaal temperatuur °C]]),IF(_34_KNMI_Stations[[#This Row],[Etmaal temperatuur °C]]&gt;stookgrens[],_34_KNMI_Stations[[#This Row],[Etmaal temperatuur °C]]-stookgrens[],0),"")</f>
        <v>5.3000000000000007</v>
      </c>
    </row>
    <row r="166" spans="1:16" x14ac:dyDescent="0.25">
      <c r="A166">
        <v>215</v>
      </c>
      <c r="B166" s="110">
        <v>45822</v>
      </c>
      <c r="C166" s="89">
        <v>4.0999999999999996</v>
      </c>
      <c r="D166" s="89">
        <v>20.9</v>
      </c>
      <c r="E166" s="96">
        <v>1827</v>
      </c>
      <c r="F166" s="89">
        <v>0.1</v>
      </c>
      <c r="G166" s="89">
        <v>1017.1</v>
      </c>
      <c r="H166">
        <v>0.71</v>
      </c>
      <c r="I166" t="s">
        <v>0</v>
      </c>
      <c r="J166">
        <v>0.8</v>
      </c>
      <c r="K166">
        <v>6</v>
      </c>
      <c r="L166">
        <v>2025</v>
      </c>
      <c r="M166" t="s">
        <v>352</v>
      </c>
      <c r="N166" s="89" cm="1">
        <f t="array" ref="N166">IF(ISNUMBER(_34_KNMI_Stations[[#This Row],[Etmaal temperatuur °C]]),IF(_34_KNMI_Stations[[#This Row],[Etmaal temperatuur °C]]&lt;stookgrens[],stookgrens[]-_34_KNMI_Stations[[#This Row],[Etmaal temperatuur °C]],0),"")</f>
        <v>0</v>
      </c>
      <c r="O166" s="89">
        <f>_34_KNMI_Stations[[#This Row],[graaddagen]]*_34_KNMI_Stations[[#This Row],[Gewogen factor]]</f>
        <v>0</v>
      </c>
      <c r="P166" s="89" cm="1">
        <f t="array" ref="P166">IF(ISNUMBER(_34_KNMI_Stations[[#This Row],[Etmaal temperatuur °C]]),IF(_34_KNMI_Stations[[#This Row],[Etmaal temperatuur °C]]&gt;stookgrens[],_34_KNMI_Stations[[#This Row],[Etmaal temperatuur °C]]-stookgrens[],0),"")</f>
        <v>2.8999999999999986</v>
      </c>
    </row>
    <row r="167" spans="1:16" x14ac:dyDescent="0.25">
      <c r="A167">
        <v>215</v>
      </c>
      <c r="B167" s="110">
        <v>45823</v>
      </c>
      <c r="C167" s="89">
        <v>4.0999999999999996</v>
      </c>
      <c r="D167" s="89">
        <v>16.600000000000001</v>
      </c>
      <c r="E167" s="96">
        <v>2826</v>
      </c>
      <c r="F167" s="89">
        <v>0</v>
      </c>
      <c r="G167" s="89">
        <v>1022</v>
      </c>
      <c r="H167">
        <v>0.8</v>
      </c>
      <c r="I167" t="s">
        <v>0</v>
      </c>
      <c r="J167">
        <v>0.8</v>
      </c>
      <c r="K167">
        <v>6</v>
      </c>
      <c r="L167">
        <v>2025</v>
      </c>
      <c r="M167" t="s">
        <v>352</v>
      </c>
      <c r="N167" s="89" cm="1">
        <f t="array" ref="N167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167" s="89">
        <f>_34_KNMI_Stations[[#This Row],[graaddagen]]*_34_KNMI_Stations[[#This Row],[Gewogen factor]]</f>
        <v>1.119999999999999</v>
      </c>
      <c r="P167" s="89" cm="1">
        <f t="array" ref="P1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68" spans="1:16" x14ac:dyDescent="0.25">
      <c r="A168">
        <v>215</v>
      </c>
      <c r="B168" s="110">
        <v>45824</v>
      </c>
      <c r="C168" s="89">
        <v>2.2999999999999998</v>
      </c>
      <c r="D168" s="89">
        <v>16.3</v>
      </c>
      <c r="E168" s="96">
        <v>2976</v>
      </c>
      <c r="F168" s="89">
        <v>0</v>
      </c>
      <c r="G168" s="89">
        <v>1027.2</v>
      </c>
      <c r="H168">
        <v>0.82</v>
      </c>
      <c r="I168" t="s">
        <v>0</v>
      </c>
      <c r="J168">
        <v>0.8</v>
      </c>
      <c r="K168">
        <v>6</v>
      </c>
      <c r="L168">
        <v>2025</v>
      </c>
      <c r="M168" t="s">
        <v>353</v>
      </c>
      <c r="N168" s="89" cm="1">
        <f t="array" ref="N168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68" s="89">
        <f>_34_KNMI_Stations[[#This Row],[graaddagen]]*_34_KNMI_Stations[[#This Row],[Gewogen factor]]</f>
        <v>1.3599999999999994</v>
      </c>
      <c r="P168" s="89" cm="1">
        <f t="array" ref="P1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69" spans="1:16" x14ac:dyDescent="0.25">
      <c r="A169">
        <v>215</v>
      </c>
      <c r="B169" s="110">
        <v>45825</v>
      </c>
      <c r="C169" s="89">
        <v>2.8</v>
      </c>
      <c r="D169" s="89">
        <v>17.600000000000001</v>
      </c>
      <c r="E169" s="96">
        <v>2771</v>
      </c>
      <c r="F169" s="89">
        <v>0</v>
      </c>
      <c r="G169" s="89">
        <v>1025.4000000000001</v>
      </c>
      <c r="H169">
        <v>0.74</v>
      </c>
      <c r="I169" t="s">
        <v>0</v>
      </c>
      <c r="J169">
        <v>0.8</v>
      </c>
      <c r="K169">
        <v>6</v>
      </c>
      <c r="L169">
        <v>2025</v>
      </c>
      <c r="M169" t="s">
        <v>353</v>
      </c>
      <c r="N169" s="89" cm="1">
        <f t="array" ref="N169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69" s="89">
        <f>_34_KNMI_Stations[[#This Row],[graaddagen]]*_34_KNMI_Stations[[#This Row],[Gewogen factor]]</f>
        <v>0.3199999999999989</v>
      </c>
      <c r="P169" s="89" cm="1">
        <f t="array" ref="P1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70" spans="1:16" x14ac:dyDescent="0.25">
      <c r="A170">
        <v>215</v>
      </c>
      <c r="B170" s="110">
        <v>45826</v>
      </c>
      <c r="C170" s="89">
        <v>3</v>
      </c>
      <c r="D170" s="89">
        <v>17.2</v>
      </c>
      <c r="E170" s="96">
        <v>2932</v>
      </c>
      <c r="F170" s="89">
        <v>0</v>
      </c>
      <c r="G170" s="89">
        <v>1024.3</v>
      </c>
      <c r="H170">
        <v>0.84</v>
      </c>
      <c r="I170" t="s">
        <v>0</v>
      </c>
      <c r="J170">
        <v>0.8</v>
      </c>
      <c r="K170">
        <v>6</v>
      </c>
      <c r="L170">
        <v>2025</v>
      </c>
      <c r="M170" t="s">
        <v>353</v>
      </c>
      <c r="N170" s="89" cm="1">
        <f t="array" ref="N170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70" s="89">
        <f>_34_KNMI_Stations[[#This Row],[graaddagen]]*_34_KNMI_Stations[[#This Row],[Gewogen factor]]</f>
        <v>0.64000000000000057</v>
      </c>
      <c r="P170" s="89" cm="1">
        <f t="array" ref="P1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71" spans="1:16" x14ac:dyDescent="0.25">
      <c r="A171">
        <v>215</v>
      </c>
      <c r="B171" s="110">
        <v>45827</v>
      </c>
      <c r="C171" s="89">
        <v>2.4</v>
      </c>
      <c r="D171" s="89">
        <v>18.7</v>
      </c>
      <c r="E171" s="96">
        <v>2120</v>
      </c>
      <c r="F171" s="89">
        <v>0</v>
      </c>
      <c r="G171" s="89">
        <v>1026.7</v>
      </c>
      <c r="H171">
        <v>0.7</v>
      </c>
      <c r="I171" t="s">
        <v>0</v>
      </c>
      <c r="J171">
        <v>0.8</v>
      </c>
      <c r="K171">
        <v>6</v>
      </c>
      <c r="L171">
        <v>2025</v>
      </c>
      <c r="M171" t="s">
        <v>353</v>
      </c>
      <c r="N171" s="89" cm="1">
        <f t="array" ref="N171">IF(ISNUMBER(_34_KNMI_Stations[[#This Row],[Etmaal temperatuur °C]]),IF(_34_KNMI_Stations[[#This Row],[Etmaal temperatuur °C]]&lt;stookgrens[],stookgrens[]-_34_KNMI_Stations[[#This Row],[Etmaal temperatuur °C]],0),"")</f>
        <v>0</v>
      </c>
      <c r="O171" s="89">
        <f>_34_KNMI_Stations[[#This Row],[graaddagen]]*_34_KNMI_Stations[[#This Row],[Gewogen factor]]</f>
        <v>0</v>
      </c>
      <c r="P171" s="89" cm="1">
        <f t="array" ref="P171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72" spans="1:16" x14ac:dyDescent="0.25">
      <c r="A172">
        <v>215</v>
      </c>
      <c r="B172" s="110">
        <v>45828</v>
      </c>
      <c r="C172" s="89">
        <v>3.6</v>
      </c>
      <c r="D172" s="89">
        <v>19.899999999999999</v>
      </c>
      <c r="E172" s="96">
        <v>2925</v>
      </c>
      <c r="F172" s="89">
        <v>0</v>
      </c>
      <c r="G172" s="89">
        <v>1025.5999999999999</v>
      </c>
      <c r="H172">
        <v>0.56999999999999995</v>
      </c>
      <c r="I172" t="s">
        <v>0</v>
      </c>
      <c r="J172">
        <v>0.8</v>
      </c>
      <c r="K172">
        <v>6</v>
      </c>
      <c r="L172">
        <v>2025</v>
      </c>
      <c r="M172" t="s">
        <v>353</v>
      </c>
      <c r="N172" s="89" cm="1">
        <f t="array" ref="N172">IF(ISNUMBER(_34_KNMI_Stations[[#This Row],[Etmaal temperatuur °C]]),IF(_34_KNMI_Stations[[#This Row],[Etmaal temperatuur °C]]&lt;stookgrens[],stookgrens[]-_34_KNMI_Stations[[#This Row],[Etmaal temperatuur °C]],0),"")</f>
        <v>0</v>
      </c>
      <c r="O172" s="89">
        <f>_34_KNMI_Stations[[#This Row],[graaddagen]]*_34_KNMI_Stations[[#This Row],[Gewogen factor]]</f>
        <v>0</v>
      </c>
      <c r="P172" s="89" cm="1">
        <f t="array" ref="P172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73" spans="1:16" x14ac:dyDescent="0.25">
      <c r="A173">
        <v>215</v>
      </c>
      <c r="B173" s="110">
        <v>45829</v>
      </c>
      <c r="C173" s="89">
        <v>2.8</v>
      </c>
      <c r="D173" s="89">
        <v>22</v>
      </c>
      <c r="E173" s="96">
        <v>2989</v>
      </c>
      <c r="F173" s="89">
        <v>0</v>
      </c>
      <c r="G173" s="89">
        <v>1019.8</v>
      </c>
      <c r="H173">
        <v>0.57999999999999996</v>
      </c>
      <c r="I173" t="s">
        <v>0</v>
      </c>
      <c r="J173">
        <v>0.8</v>
      </c>
      <c r="K173">
        <v>6</v>
      </c>
      <c r="L173">
        <v>2025</v>
      </c>
      <c r="M173" t="s">
        <v>353</v>
      </c>
      <c r="N173" s="89" cm="1">
        <f t="array" ref="N173">IF(ISNUMBER(_34_KNMI_Stations[[#This Row],[Etmaal temperatuur °C]]),IF(_34_KNMI_Stations[[#This Row],[Etmaal temperatuur °C]]&lt;stookgrens[],stookgrens[]-_34_KNMI_Stations[[#This Row],[Etmaal temperatuur °C]],0),"")</f>
        <v>0</v>
      </c>
      <c r="O173" s="89">
        <f>_34_KNMI_Stations[[#This Row],[graaddagen]]*_34_KNMI_Stations[[#This Row],[Gewogen factor]]</f>
        <v>0</v>
      </c>
      <c r="P173" s="89" cm="1">
        <f t="array" ref="P173">IF(ISNUMBER(_34_KNMI_Stations[[#This Row],[Etmaal temperatuur °C]]),IF(_34_KNMI_Stations[[#This Row],[Etmaal temperatuur °C]]&gt;stookgrens[],_34_KNMI_Stations[[#This Row],[Etmaal temperatuur °C]]-stookgrens[],0),"")</f>
        <v>4</v>
      </c>
    </row>
    <row r="174" spans="1:16" x14ac:dyDescent="0.25">
      <c r="A174">
        <v>215</v>
      </c>
      <c r="B174" s="110">
        <v>45830</v>
      </c>
      <c r="C174" s="89">
        <v>5.2</v>
      </c>
      <c r="D174" s="89">
        <v>20.6</v>
      </c>
      <c r="E174" s="96">
        <v>1929</v>
      </c>
      <c r="F174" s="89">
        <v>0.1</v>
      </c>
      <c r="G174" s="89">
        <v>1013.2</v>
      </c>
      <c r="H174">
        <v>0.69</v>
      </c>
      <c r="I174" t="s">
        <v>0</v>
      </c>
      <c r="J174">
        <v>0.8</v>
      </c>
      <c r="K174">
        <v>6</v>
      </c>
      <c r="L174">
        <v>2025</v>
      </c>
      <c r="M174" t="s">
        <v>353</v>
      </c>
      <c r="N174" s="89" cm="1">
        <f t="array" ref="N174">IF(ISNUMBER(_34_KNMI_Stations[[#This Row],[Etmaal temperatuur °C]]),IF(_34_KNMI_Stations[[#This Row],[Etmaal temperatuur °C]]&lt;stookgrens[],stookgrens[]-_34_KNMI_Stations[[#This Row],[Etmaal temperatuur °C]],0),"")</f>
        <v>0</v>
      </c>
      <c r="O174" s="89">
        <f>_34_KNMI_Stations[[#This Row],[graaddagen]]*_34_KNMI_Stations[[#This Row],[Gewogen factor]]</f>
        <v>0</v>
      </c>
      <c r="P174" s="89" cm="1">
        <f t="array" ref="P174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175" spans="1:16" x14ac:dyDescent="0.25">
      <c r="A175">
        <v>215</v>
      </c>
      <c r="B175" s="110">
        <v>45831</v>
      </c>
      <c r="C175" s="89">
        <v>7.6</v>
      </c>
      <c r="D175" s="89">
        <v>17.899999999999999</v>
      </c>
      <c r="E175" s="96">
        <v>2608</v>
      </c>
      <c r="F175" s="89">
        <v>0.1</v>
      </c>
      <c r="G175" s="89">
        <v>1011.8</v>
      </c>
      <c r="H175">
        <v>0.66</v>
      </c>
      <c r="I175" t="s">
        <v>0</v>
      </c>
      <c r="J175">
        <v>0.8</v>
      </c>
      <c r="K175">
        <v>6</v>
      </c>
      <c r="L175">
        <v>2025</v>
      </c>
      <c r="M175" t="s">
        <v>354</v>
      </c>
      <c r="N175" s="89" cm="1">
        <f t="array" ref="N175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175" s="89">
        <f>_34_KNMI_Stations[[#This Row],[graaddagen]]*_34_KNMI_Stations[[#This Row],[Gewogen factor]]</f>
        <v>8.000000000000114E-2</v>
      </c>
      <c r="P175" s="89" cm="1">
        <f t="array" ref="P1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76" spans="1:16" x14ac:dyDescent="0.25">
      <c r="A176">
        <v>215</v>
      </c>
      <c r="B176" s="110">
        <v>45832</v>
      </c>
      <c r="C176" s="89">
        <v>6.6</v>
      </c>
      <c r="D176" s="89">
        <v>17.600000000000001</v>
      </c>
      <c r="E176" s="96">
        <v>1398</v>
      </c>
      <c r="F176" s="89">
        <v>0.1</v>
      </c>
      <c r="G176" s="89">
        <v>1011.8</v>
      </c>
      <c r="H176">
        <v>0.79</v>
      </c>
      <c r="I176" t="s">
        <v>0</v>
      </c>
      <c r="J176">
        <v>0.8</v>
      </c>
      <c r="K176">
        <v>6</v>
      </c>
      <c r="L176">
        <v>2025</v>
      </c>
      <c r="M176" t="s">
        <v>354</v>
      </c>
      <c r="N176" s="89" cm="1">
        <f t="array" ref="N176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76" s="89">
        <f>_34_KNMI_Stations[[#This Row],[graaddagen]]*_34_KNMI_Stations[[#This Row],[Gewogen factor]]</f>
        <v>0.3199999999999989</v>
      </c>
      <c r="P176" s="89" cm="1">
        <f t="array" ref="P1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77" spans="1:16" x14ac:dyDescent="0.25">
      <c r="A177">
        <v>215</v>
      </c>
      <c r="B177" s="110">
        <v>45833</v>
      </c>
      <c r="C177" s="89">
        <v>4</v>
      </c>
      <c r="D177" s="89">
        <v>18.8</v>
      </c>
      <c r="E177" s="96">
        <v>1989</v>
      </c>
      <c r="F177" s="89">
        <v>0</v>
      </c>
      <c r="G177" s="89">
        <v>1012.3</v>
      </c>
      <c r="H177">
        <v>0.83</v>
      </c>
      <c r="I177" t="s">
        <v>0</v>
      </c>
      <c r="J177">
        <v>0.8</v>
      </c>
      <c r="K177">
        <v>6</v>
      </c>
      <c r="L177">
        <v>2025</v>
      </c>
      <c r="M177" t="s">
        <v>354</v>
      </c>
      <c r="N177" s="89" cm="1">
        <f t="array" ref="N177">IF(ISNUMBER(_34_KNMI_Stations[[#This Row],[Etmaal temperatuur °C]]),IF(_34_KNMI_Stations[[#This Row],[Etmaal temperatuur °C]]&lt;stookgrens[],stookgrens[]-_34_KNMI_Stations[[#This Row],[Etmaal temperatuur °C]],0),"")</f>
        <v>0</v>
      </c>
      <c r="O177" s="89">
        <f>_34_KNMI_Stations[[#This Row],[graaddagen]]*_34_KNMI_Stations[[#This Row],[Gewogen factor]]</f>
        <v>0</v>
      </c>
      <c r="P177" s="89" cm="1">
        <f t="array" ref="P177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78" spans="1:16" x14ac:dyDescent="0.25">
      <c r="A178">
        <v>215</v>
      </c>
      <c r="B178" s="110">
        <v>45834</v>
      </c>
      <c r="C178" s="89">
        <v>5.7</v>
      </c>
      <c r="D178" s="89">
        <v>19.3</v>
      </c>
      <c r="E178" s="96">
        <v>1647</v>
      </c>
      <c r="F178" s="89">
        <v>3</v>
      </c>
      <c r="G178" s="89">
        <v>1012.2</v>
      </c>
      <c r="H178">
        <v>0.84</v>
      </c>
      <c r="I178" t="s">
        <v>0</v>
      </c>
      <c r="J178">
        <v>0.8</v>
      </c>
      <c r="K178">
        <v>6</v>
      </c>
      <c r="L178">
        <v>2025</v>
      </c>
      <c r="M178" t="s">
        <v>354</v>
      </c>
      <c r="N178" s="89" cm="1">
        <f t="array" ref="N178">IF(ISNUMBER(_34_KNMI_Stations[[#This Row],[Etmaal temperatuur °C]]),IF(_34_KNMI_Stations[[#This Row],[Etmaal temperatuur °C]]&lt;stookgrens[],stookgrens[]-_34_KNMI_Stations[[#This Row],[Etmaal temperatuur °C]],0),"")</f>
        <v>0</v>
      </c>
      <c r="O178" s="89">
        <f>_34_KNMI_Stations[[#This Row],[graaddagen]]*_34_KNMI_Stations[[#This Row],[Gewogen factor]]</f>
        <v>0</v>
      </c>
      <c r="P178" s="89" cm="1">
        <f t="array" ref="P178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79" spans="1:16" x14ac:dyDescent="0.25">
      <c r="A179">
        <v>215</v>
      </c>
      <c r="B179" s="110">
        <v>45835</v>
      </c>
      <c r="C179" s="89">
        <v>4.8</v>
      </c>
      <c r="D179" s="89">
        <v>18.2</v>
      </c>
      <c r="E179" s="96">
        <v>2412</v>
      </c>
      <c r="F179" s="89">
        <v>2.4</v>
      </c>
      <c r="G179" s="89">
        <v>1021</v>
      </c>
      <c r="H179">
        <v>0.77</v>
      </c>
      <c r="I179" t="s">
        <v>0</v>
      </c>
      <c r="J179">
        <v>0.8</v>
      </c>
      <c r="K179">
        <v>6</v>
      </c>
      <c r="L179">
        <v>2025</v>
      </c>
      <c r="M179" t="s">
        <v>354</v>
      </c>
      <c r="N179" s="89" cm="1">
        <f t="array" ref="N179">IF(ISNUMBER(_34_KNMI_Stations[[#This Row],[Etmaal temperatuur °C]]),IF(_34_KNMI_Stations[[#This Row],[Etmaal temperatuur °C]]&lt;stookgrens[],stookgrens[]-_34_KNMI_Stations[[#This Row],[Etmaal temperatuur °C]],0),"")</f>
        <v>0</v>
      </c>
      <c r="O179" s="89">
        <f>_34_KNMI_Stations[[#This Row],[graaddagen]]*_34_KNMI_Stations[[#This Row],[Gewogen factor]]</f>
        <v>0</v>
      </c>
      <c r="P179" s="89" cm="1">
        <f t="array" ref="P179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80" spans="1:16" x14ac:dyDescent="0.25">
      <c r="A180">
        <v>215</v>
      </c>
      <c r="B180" s="110">
        <v>45836</v>
      </c>
      <c r="C180" s="89">
        <v>6</v>
      </c>
      <c r="D180" s="89">
        <v>21.5</v>
      </c>
      <c r="E180" s="96">
        <v>2525</v>
      </c>
      <c r="F180" s="89">
        <v>0</v>
      </c>
      <c r="G180" s="89">
        <v>1023.3</v>
      </c>
      <c r="H180">
        <v>0.78</v>
      </c>
      <c r="I180" t="s">
        <v>0</v>
      </c>
      <c r="J180">
        <v>0.8</v>
      </c>
      <c r="K180">
        <v>6</v>
      </c>
      <c r="L180">
        <v>2025</v>
      </c>
      <c r="M180" t="s">
        <v>354</v>
      </c>
      <c r="N180" s="89" cm="1">
        <f t="array" ref="N180">IF(ISNUMBER(_34_KNMI_Stations[[#This Row],[Etmaal temperatuur °C]]),IF(_34_KNMI_Stations[[#This Row],[Etmaal temperatuur °C]]&lt;stookgrens[],stookgrens[]-_34_KNMI_Stations[[#This Row],[Etmaal temperatuur °C]],0),"")</f>
        <v>0</v>
      </c>
      <c r="O180" s="89">
        <f>_34_KNMI_Stations[[#This Row],[graaddagen]]*_34_KNMI_Stations[[#This Row],[Gewogen factor]]</f>
        <v>0</v>
      </c>
      <c r="P180" s="89" cm="1">
        <f t="array" ref="P180">IF(ISNUMBER(_34_KNMI_Stations[[#This Row],[Etmaal temperatuur °C]]),IF(_34_KNMI_Stations[[#This Row],[Etmaal temperatuur °C]]&gt;stookgrens[],_34_KNMI_Stations[[#This Row],[Etmaal temperatuur °C]]-stookgrens[],0),"")</f>
        <v>3.5</v>
      </c>
    </row>
    <row r="181" spans="1:16" x14ac:dyDescent="0.25">
      <c r="A181">
        <v>215</v>
      </c>
      <c r="B181" s="110">
        <v>45837</v>
      </c>
      <c r="C181" s="89">
        <v>3.8</v>
      </c>
      <c r="D181" s="89">
        <v>20.2</v>
      </c>
      <c r="E181" s="96">
        <v>2989</v>
      </c>
      <c r="F181" s="89">
        <v>0</v>
      </c>
      <c r="G181" s="89">
        <v>1024.5</v>
      </c>
      <c r="H181">
        <v>0.77</v>
      </c>
      <c r="I181" t="s">
        <v>0</v>
      </c>
      <c r="J181">
        <v>0.8</v>
      </c>
      <c r="K181">
        <v>6</v>
      </c>
      <c r="L181">
        <v>2025</v>
      </c>
      <c r="M181" t="s">
        <v>354</v>
      </c>
      <c r="N181" s="89" cm="1">
        <f t="array" ref="N181">IF(ISNUMBER(_34_KNMI_Stations[[#This Row],[Etmaal temperatuur °C]]),IF(_34_KNMI_Stations[[#This Row],[Etmaal temperatuur °C]]&lt;stookgrens[],stookgrens[]-_34_KNMI_Stations[[#This Row],[Etmaal temperatuur °C]],0),"")</f>
        <v>0</v>
      </c>
      <c r="O181" s="89">
        <f>_34_KNMI_Stations[[#This Row],[graaddagen]]*_34_KNMI_Stations[[#This Row],[Gewogen factor]]</f>
        <v>0</v>
      </c>
      <c r="P181" s="89" cm="1">
        <f t="array" ref="P181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182" spans="1:16" x14ac:dyDescent="0.25">
      <c r="A182">
        <v>215</v>
      </c>
      <c r="B182" s="110">
        <v>45838</v>
      </c>
      <c r="C182" s="89">
        <v>2.8</v>
      </c>
      <c r="D182" s="89">
        <v>23.3</v>
      </c>
      <c r="E182" s="96">
        <v>2975</v>
      </c>
      <c r="F182" s="89">
        <v>0</v>
      </c>
      <c r="G182" s="89">
        <v>1019.6</v>
      </c>
      <c r="H182">
        <v>0.63</v>
      </c>
      <c r="I182" t="s">
        <v>0</v>
      </c>
      <c r="J182">
        <v>0.8</v>
      </c>
      <c r="K182">
        <v>6</v>
      </c>
      <c r="L182">
        <v>2025</v>
      </c>
      <c r="M182" t="s">
        <v>355</v>
      </c>
      <c r="N182" s="89" cm="1">
        <f t="array" ref="N182">IF(ISNUMBER(_34_KNMI_Stations[[#This Row],[Etmaal temperatuur °C]]),IF(_34_KNMI_Stations[[#This Row],[Etmaal temperatuur °C]]&lt;stookgrens[],stookgrens[]-_34_KNMI_Stations[[#This Row],[Etmaal temperatuur °C]],0),"")</f>
        <v>0</v>
      </c>
      <c r="O182" s="89">
        <f>_34_KNMI_Stations[[#This Row],[graaddagen]]*_34_KNMI_Stations[[#This Row],[Gewogen factor]]</f>
        <v>0</v>
      </c>
      <c r="P182" s="89" cm="1">
        <f t="array" ref="P182">IF(ISNUMBER(_34_KNMI_Stations[[#This Row],[Etmaal temperatuur °C]]),IF(_34_KNMI_Stations[[#This Row],[Etmaal temperatuur °C]]&gt;stookgrens[],_34_KNMI_Stations[[#This Row],[Etmaal temperatuur °C]]-stookgrens[],0),"")</f>
        <v>5.3000000000000007</v>
      </c>
    </row>
    <row r="183" spans="1:16" x14ac:dyDescent="0.25">
      <c r="A183">
        <v>215</v>
      </c>
      <c r="B183" s="110">
        <v>45839</v>
      </c>
      <c r="C183" s="89">
        <v>2.6</v>
      </c>
      <c r="D183" s="89">
        <v>26.6</v>
      </c>
      <c r="E183" s="96">
        <v>2737</v>
      </c>
      <c r="F183" s="89">
        <v>0</v>
      </c>
      <c r="G183" s="89">
        <v>1014.5</v>
      </c>
      <c r="H183">
        <v>0.57999999999999996</v>
      </c>
      <c r="I183" t="s">
        <v>0</v>
      </c>
      <c r="J183">
        <v>0.8</v>
      </c>
      <c r="K183">
        <v>7</v>
      </c>
      <c r="L183">
        <v>2025</v>
      </c>
      <c r="M183" t="s">
        <v>355</v>
      </c>
      <c r="N183" s="89" cm="1">
        <f t="array" ref="N183">IF(ISNUMBER(_34_KNMI_Stations[[#This Row],[Etmaal temperatuur °C]]),IF(_34_KNMI_Stations[[#This Row],[Etmaal temperatuur °C]]&lt;stookgrens[],stookgrens[]-_34_KNMI_Stations[[#This Row],[Etmaal temperatuur °C]],0),"")</f>
        <v>0</v>
      </c>
      <c r="O183" s="89">
        <f>_34_KNMI_Stations[[#This Row],[graaddagen]]*_34_KNMI_Stations[[#This Row],[Gewogen factor]]</f>
        <v>0</v>
      </c>
      <c r="P183" s="89" cm="1">
        <f t="array" ref="P183">IF(ISNUMBER(_34_KNMI_Stations[[#This Row],[Etmaal temperatuur °C]]),IF(_34_KNMI_Stations[[#This Row],[Etmaal temperatuur °C]]&gt;stookgrens[],_34_KNMI_Stations[[#This Row],[Etmaal temperatuur °C]]-stookgrens[],0),"")</f>
        <v>8.6000000000000014</v>
      </c>
    </row>
    <row r="184" spans="1:16" x14ac:dyDescent="0.25">
      <c r="A184">
        <v>215</v>
      </c>
      <c r="B184" s="110">
        <v>45840</v>
      </c>
      <c r="C184" s="89">
        <v>3.8</v>
      </c>
      <c r="D184" s="89">
        <v>20.2</v>
      </c>
      <c r="E184" s="96">
        <v>2064</v>
      </c>
      <c r="F184" s="89">
        <v>2.2000000000000002</v>
      </c>
      <c r="G184" s="89">
        <v>1015.9</v>
      </c>
      <c r="H184">
        <v>0.83</v>
      </c>
      <c r="I184" t="s">
        <v>0</v>
      </c>
      <c r="J184">
        <v>0.8</v>
      </c>
      <c r="K184">
        <v>7</v>
      </c>
      <c r="L184">
        <v>2025</v>
      </c>
      <c r="M184" t="s">
        <v>355</v>
      </c>
      <c r="N184" s="89" cm="1">
        <f t="array" ref="N184">IF(ISNUMBER(_34_KNMI_Stations[[#This Row],[Etmaal temperatuur °C]]),IF(_34_KNMI_Stations[[#This Row],[Etmaal temperatuur °C]]&lt;stookgrens[],stookgrens[]-_34_KNMI_Stations[[#This Row],[Etmaal temperatuur °C]],0),"")</f>
        <v>0</v>
      </c>
      <c r="O184" s="89">
        <f>_34_KNMI_Stations[[#This Row],[graaddagen]]*_34_KNMI_Stations[[#This Row],[Gewogen factor]]</f>
        <v>0</v>
      </c>
      <c r="P184" s="89" cm="1">
        <f t="array" ref="P184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185" spans="1:16" x14ac:dyDescent="0.25">
      <c r="A185">
        <v>215</v>
      </c>
      <c r="B185" s="110">
        <v>45841</v>
      </c>
      <c r="C185" s="89">
        <v>4.4000000000000004</v>
      </c>
      <c r="D185" s="89">
        <v>15.9</v>
      </c>
      <c r="E185" s="96">
        <v>2721</v>
      </c>
      <c r="F185" s="89">
        <v>0</v>
      </c>
      <c r="G185" s="89">
        <v>1026.9000000000001</v>
      </c>
      <c r="H185">
        <v>0.75</v>
      </c>
      <c r="I185" t="s">
        <v>0</v>
      </c>
      <c r="J185">
        <v>0.8</v>
      </c>
      <c r="K185">
        <v>7</v>
      </c>
      <c r="L185">
        <v>2025</v>
      </c>
      <c r="M185" t="s">
        <v>355</v>
      </c>
      <c r="N185" s="89" cm="1">
        <f t="array" ref="N185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185" s="89">
        <f>_34_KNMI_Stations[[#This Row],[graaddagen]]*_34_KNMI_Stations[[#This Row],[Gewogen factor]]</f>
        <v>1.6799999999999997</v>
      </c>
      <c r="P185" s="89" cm="1">
        <f t="array" ref="P1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86" spans="1:16" x14ac:dyDescent="0.25">
      <c r="A186">
        <v>215</v>
      </c>
      <c r="B186" s="110">
        <v>45842</v>
      </c>
      <c r="C186" s="89">
        <v>4.0999999999999996</v>
      </c>
      <c r="D186" s="89">
        <v>18.3</v>
      </c>
      <c r="E186" s="96">
        <v>2823</v>
      </c>
      <c r="F186" s="89">
        <v>0</v>
      </c>
      <c r="G186" s="89">
        <v>1025.3</v>
      </c>
      <c r="H186">
        <v>0.63</v>
      </c>
      <c r="I186" t="s">
        <v>0</v>
      </c>
      <c r="J186">
        <v>0.8</v>
      </c>
      <c r="K186">
        <v>7</v>
      </c>
      <c r="L186">
        <v>2025</v>
      </c>
      <c r="M186" t="s">
        <v>355</v>
      </c>
      <c r="N186" s="89" cm="1">
        <f t="array" ref="N186">IF(ISNUMBER(_34_KNMI_Stations[[#This Row],[Etmaal temperatuur °C]]),IF(_34_KNMI_Stations[[#This Row],[Etmaal temperatuur °C]]&lt;stookgrens[],stookgrens[]-_34_KNMI_Stations[[#This Row],[Etmaal temperatuur °C]],0),"")</f>
        <v>0</v>
      </c>
      <c r="O186" s="89">
        <f>_34_KNMI_Stations[[#This Row],[graaddagen]]*_34_KNMI_Stations[[#This Row],[Gewogen factor]]</f>
        <v>0</v>
      </c>
      <c r="P186" s="89" cm="1">
        <f t="array" ref="P186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87" spans="1:16" x14ac:dyDescent="0.25">
      <c r="A187">
        <v>215</v>
      </c>
      <c r="B187" s="110">
        <v>45843</v>
      </c>
      <c r="C187" s="89">
        <v>6</v>
      </c>
      <c r="D187" s="89">
        <v>18.5</v>
      </c>
      <c r="E187" s="96">
        <v>1233</v>
      </c>
      <c r="F187" s="89">
        <v>2.7</v>
      </c>
      <c r="G187" s="89">
        <v>1014.4</v>
      </c>
      <c r="H187">
        <v>0.78</v>
      </c>
      <c r="I187" t="s">
        <v>0</v>
      </c>
      <c r="J187">
        <v>0.8</v>
      </c>
      <c r="K187">
        <v>7</v>
      </c>
      <c r="L187">
        <v>2025</v>
      </c>
      <c r="M187" t="s">
        <v>355</v>
      </c>
      <c r="N187" s="89" cm="1">
        <f t="array" ref="N187">IF(ISNUMBER(_34_KNMI_Stations[[#This Row],[Etmaal temperatuur °C]]),IF(_34_KNMI_Stations[[#This Row],[Etmaal temperatuur °C]]&lt;stookgrens[],stookgrens[]-_34_KNMI_Stations[[#This Row],[Etmaal temperatuur °C]],0),"")</f>
        <v>0</v>
      </c>
      <c r="O187" s="89">
        <f>_34_KNMI_Stations[[#This Row],[graaddagen]]*_34_KNMI_Stations[[#This Row],[Gewogen factor]]</f>
        <v>0</v>
      </c>
      <c r="P187" s="89" cm="1">
        <f t="array" ref="P187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88" spans="1:16" x14ac:dyDescent="0.25">
      <c r="A188">
        <v>215</v>
      </c>
      <c r="B188" s="110">
        <v>45844</v>
      </c>
      <c r="C188" s="89">
        <v>3.1</v>
      </c>
      <c r="D188" s="89">
        <v>17.5</v>
      </c>
      <c r="E188" s="96">
        <v>707</v>
      </c>
      <c r="F188" s="89">
        <v>17.3</v>
      </c>
      <c r="G188" s="89">
        <v>1005.8</v>
      </c>
      <c r="H188">
        <v>0.92</v>
      </c>
      <c r="I188" t="s">
        <v>0</v>
      </c>
      <c r="J188">
        <v>0.8</v>
      </c>
      <c r="K188">
        <v>7</v>
      </c>
      <c r="L188">
        <v>2025</v>
      </c>
      <c r="M188" t="s">
        <v>355</v>
      </c>
      <c r="N188" s="89" cm="1">
        <f t="array" ref="N188">IF(ISNUMBER(_34_KNMI_Stations[[#This Row],[Etmaal temperatuur °C]]),IF(_34_KNMI_Stations[[#This Row],[Etmaal temperatuur °C]]&lt;stookgrens[],stookgrens[]-_34_KNMI_Stations[[#This Row],[Etmaal temperatuur °C]],0),"")</f>
        <v>0.5</v>
      </c>
      <c r="O188" s="89">
        <f>_34_KNMI_Stations[[#This Row],[graaddagen]]*_34_KNMI_Stations[[#This Row],[Gewogen factor]]</f>
        <v>0.4</v>
      </c>
      <c r="P188" s="89" cm="1">
        <f t="array" ref="P1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89" spans="1:16" x14ac:dyDescent="0.25">
      <c r="A189">
        <v>215</v>
      </c>
      <c r="B189" s="110">
        <v>45845</v>
      </c>
      <c r="C189" s="89">
        <v>6.2</v>
      </c>
      <c r="D189" s="89">
        <v>16.2</v>
      </c>
      <c r="E189" s="96">
        <v>2267</v>
      </c>
      <c r="F189" s="89">
        <v>0.8</v>
      </c>
      <c r="G189" s="89">
        <v>1007.6</v>
      </c>
      <c r="H189">
        <v>0.75</v>
      </c>
      <c r="I189" t="s">
        <v>0</v>
      </c>
      <c r="J189">
        <v>0.8</v>
      </c>
      <c r="K189">
        <v>7</v>
      </c>
      <c r="L189">
        <v>2025</v>
      </c>
      <c r="M189" t="s">
        <v>356</v>
      </c>
      <c r="N189" s="89" cm="1">
        <f t="array" ref="N189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189" s="89">
        <f>_34_KNMI_Stations[[#This Row],[graaddagen]]*_34_KNMI_Stations[[#This Row],[Gewogen factor]]</f>
        <v>1.4400000000000006</v>
      </c>
      <c r="P189" s="89" cm="1">
        <f t="array" ref="P1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90" spans="1:16" x14ac:dyDescent="0.25">
      <c r="A190">
        <v>215</v>
      </c>
      <c r="B190" s="110">
        <v>45846</v>
      </c>
      <c r="C190" s="89">
        <v>4.8</v>
      </c>
      <c r="D190" s="89">
        <v>15.3</v>
      </c>
      <c r="E190" s="96">
        <v>1824</v>
      </c>
      <c r="F190" s="89">
        <v>14.3</v>
      </c>
      <c r="G190" s="89">
        <v>1015.2</v>
      </c>
      <c r="H190">
        <v>0.8</v>
      </c>
      <c r="I190" t="s">
        <v>0</v>
      </c>
      <c r="J190">
        <v>0.8</v>
      </c>
      <c r="K190">
        <v>7</v>
      </c>
      <c r="L190">
        <v>2025</v>
      </c>
      <c r="M190" t="s">
        <v>356</v>
      </c>
      <c r="N190" s="89" cm="1">
        <f t="array" ref="N190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90" s="89">
        <f>_34_KNMI_Stations[[#This Row],[graaddagen]]*_34_KNMI_Stations[[#This Row],[Gewogen factor]]</f>
        <v>2.1599999999999997</v>
      </c>
      <c r="P190" s="89" cm="1">
        <f t="array" ref="P1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91" spans="1:16" x14ac:dyDescent="0.25">
      <c r="A191">
        <v>215</v>
      </c>
      <c r="B191" s="110">
        <v>45847</v>
      </c>
      <c r="C191" s="89">
        <v>2.4</v>
      </c>
      <c r="D191" s="89">
        <v>17.600000000000001</v>
      </c>
      <c r="E191" s="96">
        <v>2831</v>
      </c>
      <c r="F191" s="89">
        <v>-0.1</v>
      </c>
      <c r="G191" s="89">
        <v>1021.4</v>
      </c>
      <c r="H191">
        <v>0.72</v>
      </c>
      <c r="I191" t="s">
        <v>0</v>
      </c>
      <c r="J191">
        <v>0.8</v>
      </c>
      <c r="K191">
        <v>7</v>
      </c>
      <c r="L191">
        <v>2025</v>
      </c>
      <c r="M191" t="s">
        <v>356</v>
      </c>
      <c r="N191" s="89" cm="1">
        <f t="array" ref="N191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91" s="89">
        <f>_34_KNMI_Stations[[#This Row],[graaddagen]]*_34_KNMI_Stations[[#This Row],[Gewogen factor]]</f>
        <v>0.3199999999999989</v>
      </c>
      <c r="P191" s="89" cm="1">
        <f t="array" ref="P1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92" spans="1:16" x14ac:dyDescent="0.25">
      <c r="A192">
        <v>215</v>
      </c>
      <c r="B192" s="110">
        <v>45848</v>
      </c>
      <c r="C192" s="89">
        <v>2.5</v>
      </c>
      <c r="D192" s="89">
        <v>18.100000000000001</v>
      </c>
      <c r="E192" s="96">
        <v>2737</v>
      </c>
      <c r="F192" s="89">
        <v>0</v>
      </c>
      <c r="G192" s="89">
        <v>1022.6</v>
      </c>
      <c r="H192">
        <v>0.83</v>
      </c>
      <c r="I192" t="s">
        <v>0</v>
      </c>
      <c r="J192">
        <v>0.8</v>
      </c>
      <c r="K192">
        <v>7</v>
      </c>
      <c r="L192">
        <v>2025</v>
      </c>
      <c r="M192" t="s">
        <v>356</v>
      </c>
      <c r="N192" s="89" cm="1">
        <f t="array" ref="N192">IF(ISNUMBER(_34_KNMI_Stations[[#This Row],[Etmaal temperatuur °C]]),IF(_34_KNMI_Stations[[#This Row],[Etmaal temperatuur °C]]&lt;stookgrens[],stookgrens[]-_34_KNMI_Stations[[#This Row],[Etmaal temperatuur °C]],0),"")</f>
        <v>0</v>
      </c>
      <c r="O192" s="89">
        <f>_34_KNMI_Stations[[#This Row],[graaddagen]]*_34_KNMI_Stations[[#This Row],[Gewogen factor]]</f>
        <v>0</v>
      </c>
      <c r="P192" s="89" cm="1">
        <f t="array" ref="P192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93" spans="1:16" x14ac:dyDescent="0.25">
      <c r="A193">
        <v>215</v>
      </c>
      <c r="B193" s="110">
        <v>45849</v>
      </c>
      <c r="C193" s="89">
        <v>3.4</v>
      </c>
      <c r="D193" s="89">
        <v>19</v>
      </c>
      <c r="E193" s="96">
        <v>2561</v>
      </c>
      <c r="F193" s="89">
        <v>0</v>
      </c>
      <c r="G193" s="89">
        <v>1020.6</v>
      </c>
      <c r="H193">
        <v>0.83</v>
      </c>
      <c r="I193" t="s">
        <v>0</v>
      </c>
      <c r="J193">
        <v>0.8</v>
      </c>
      <c r="K193">
        <v>7</v>
      </c>
      <c r="L193">
        <v>2025</v>
      </c>
      <c r="M193" t="s">
        <v>356</v>
      </c>
      <c r="N193" s="89" cm="1">
        <f t="array" ref="N193">IF(ISNUMBER(_34_KNMI_Stations[[#This Row],[Etmaal temperatuur °C]]),IF(_34_KNMI_Stations[[#This Row],[Etmaal temperatuur °C]]&lt;stookgrens[],stookgrens[]-_34_KNMI_Stations[[#This Row],[Etmaal temperatuur °C]],0),"")</f>
        <v>0</v>
      </c>
      <c r="O193" s="89">
        <f>_34_KNMI_Stations[[#This Row],[graaddagen]]*_34_KNMI_Stations[[#This Row],[Gewogen factor]]</f>
        <v>0</v>
      </c>
      <c r="P193" s="89" cm="1">
        <f t="array" ref="P193">IF(ISNUMBER(_34_KNMI_Stations[[#This Row],[Etmaal temperatuur °C]]),IF(_34_KNMI_Stations[[#This Row],[Etmaal temperatuur °C]]&gt;stookgrens[],_34_KNMI_Stations[[#This Row],[Etmaal temperatuur °C]]-stookgrens[],0),"")</f>
        <v>1</v>
      </c>
    </row>
    <row r="194" spans="1:16" x14ac:dyDescent="0.25">
      <c r="A194">
        <v>215</v>
      </c>
      <c r="B194" s="110">
        <v>45850</v>
      </c>
      <c r="C194" s="89">
        <v>4.3</v>
      </c>
      <c r="D194" s="89">
        <v>18.7</v>
      </c>
      <c r="E194" s="96">
        <v>2643</v>
      </c>
      <c r="F194" s="89">
        <v>0</v>
      </c>
      <c r="G194" s="89">
        <v>1015.7</v>
      </c>
      <c r="H194">
        <v>0.83</v>
      </c>
      <c r="I194" t="s">
        <v>0</v>
      </c>
      <c r="J194">
        <v>0.8</v>
      </c>
      <c r="K194">
        <v>7</v>
      </c>
      <c r="L194">
        <v>2025</v>
      </c>
      <c r="M194" t="s">
        <v>356</v>
      </c>
      <c r="N194" s="89" cm="1">
        <f t="array" ref="N194">IF(ISNUMBER(_34_KNMI_Stations[[#This Row],[Etmaal temperatuur °C]]),IF(_34_KNMI_Stations[[#This Row],[Etmaal temperatuur °C]]&lt;stookgrens[],stookgrens[]-_34_KNMI_Stations[[#This Row],[Etmaal temperatuur °C]],0),"")</f>
        <v>0</v>
      </c>
      <c r="O194" s="89">
        <f>_34_KNMI_Stations[[#This Row],[graaddagen]]*_34_KNMI_Stations[[#This Row],[Gewogen factor]]</f>
        <v>0</v>
      </c>
      <c r="P194" s="89" cm="1">
        <f t="array" ref="P194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95" spans="1:16" x14ac:dyDescent="0.25">
      <c r="A195">
        <v>215</v>
      </c>
      <c r="B195" s="110">
        <v>45851</v>
      </c>
      <c r="C195" s="89">
        <v>2.5</v>
      </c>
      <c r="D195" s="89">
        <v>19.3</v>
      </c>
      <c r="E195" s="96">
        <v>1514</v>
      </c>
      <c r="F195" s="89">
        <v>-0.1</v>
      </c>
      <c r="G195" s="89">
        <v>1011.7</v>
      </c>
      <c r="H195">
        <v>0.86</v>
      </c>
      <c r="I195" t="s">
        <v>0</v>
      </c>
      <c r="J195">
        <v>0.8</v>
      </c>
      <c r="K195">
        <v>7</v>
      </c>
      <c r="L195">
        <v>2025</v>
      </c>
      <c r="M195" t="s">
        <v>356</v>
      </c>
      <c r="N195" s="89" cm="1">
        <f t="array" ref="N195">IF(ISNUMBER(_34_KNMI_Stations[[#This Row],[Etmaal temperatuur °C]]),IF(_34_KNMI_Stations[[#This Row],[Etmaal temperatuur °C]]&lt;stookgrens[],stookgrens[]-_34_KNMI_Stations[[#This Row],[Etmaal temperatuur °C]],0),"")</f>
        <v>0</v>
      </c>
      <c r="O195" s="89">
        <f>_34_KNMI_Stations[[#This Row],[graaddagen]]*_34_KNMI_Stations[[#This Row],[Gewogen factor]]</f>
        <v>0</v>
      </c>
      <c r="P195" s="89" cm="1">
        <f t="array" ref="P195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96" spans="1:16" x14ac:dyDescent="0.25">
      <c r="A196">
        <v>215</v>
      </c>
      <c r="B196" s="110">
        <v>45852</v>
      </c>
      <c r="C196" s="89">
        <v>4.3</v>
      </c>
      <c r="D196" s="89">
        <v>19.7</v>
      </c>
      <c r="E196" s="96">
        <v>2026</v>
      </c>
      <c r="F196" s="89">
        <v>-0.1</v>
      </c>
      <c r="G196" s="89">
        <v>1014.1</v>
      </c>
      <c r="H196">
        <v>0.79</v>
      </c>
      <c r="I196" t="s">
        <v>0</v>
      </c>
      <c r="J196">
        <v>0.8</v>
      </c>
      <c r="K196">
        <v>7</v>
      </c>
      <c r="L196">
        <v>2025</v>
      </c>
      <c r="M196" t="s">
        <v>357</v>
      </c>
      <c r="N196" s="89" cm="1">
        <f t="array" ref="N196">IF(ISNUMBER(_34_KNMI_Stations[[#This Row],[Etmaal temperatuur °C]]),IF(_34_KNMI_Stations[[#This Row],[Etmaal temperatuur °C]]&lt;stookgrens[],stookgrens[]-_34_KNMI_Stations[[#This Row],[Etmaal temperatuur °C]],0),"")</f>
        <v>0</v>
      </c>
      <c r="O196" s="89">
        <f>_34_KNMI_Stations[[#This Row],[graaddagen]]*_34_KNMI_Stations[[#This Row],[Gewogen factor]]</f>
        <v>0</v>
      </c>
      <c r="P196" s="89" cm="1">
        <f t="array" ref="P196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97" spans="1:16" x14ac:dyDescent="0.25">
      <c r="A197">
        <v>215</v>
      </c>
      <c r="B197" s="110">
        <v>45853</v>
      </c>
      <c r="C197" s="89">
        <v>6.5</v>
      </c>
      <c r="D197" s="89">
        <v>18.7</v>
      </c>
      <c r="E197" s="96">
        <v>2206</v>
      </c>
      <c r="F197" s="89">
        <v>0.5</v>
      </c>
      <c r="G197" s="89">
        <v>1016.3</v>
      </c>
      <c r="H197">
        <v>0.68</v>
      </c>
      <c r="I197" t="s">
        <v>0</v>
      </c>
      <c r="J197">
        <v>0.8</v>
      </c>
      <c r="K197">
        <v>7</v>
      </c>
      <c r="L197">
        <v>2025</v>
      </c>
      <c r="M197" t="s">
        <v>357</v>
      </c>
      <c r="N197" s="89" cm="1">
        <f t="array" ref="N197">IF(ISNUMBER(_34_KNMI_Stations[[#This Row],[Etmaal temperatuur °C]]),IF(_34_KNMI_Stations[[#This Row],[Etmaal temperatuur °C]]&lt;stookgrens[],stookgrens[]-_34_KNMI_Stations[[#This Row],[Etmaal temperatuur °C]],0),"")</f>
        <v>0</v>
      </c>
      <c r="O197" s="89">
        <f>_34_KNMI_Stations[[#This Row],[graaddagen]]*_34_KNMI_Stations[[#This Row],[Gewogen factor]]</f>
        <v>0</v>
      </c>
      <c r="P197" s="89" cm="1">
        <f t="array" ref="P197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98" spans="1:16" x14ac:dyDescent="0.25">
      <c r="A198">
        <v>215</v>
      </c>
      <c r="B198" s="110">
        <v>45854</v>
      </c>
      <c r="C198" s="89">
        <v>4.8</v>
      </c>
      <c r="D198" s="89">
        <v>16.8</v>
      </c>
      <c r="E198" s="96">
        <v>1880</v>
      </c>
      <c r="F198" s="89">
        <v>12.5</v>
      </c>
      <c r="G198" s="89">
        <v>1014.2</v>
      </c>
      <c r="H198">
        <v>0.87</v>
      </c>
      <c r="I198" t="s">
        <v>0</v>
      </c>
      <c r="J198">
        <v>0.8</v>
      </c>
      <c r="K198">
        <v>7</v>
      </c>
      <c r="L198">
        <v>2025</v>
      </c>
      <c r="M198" t="s">
        <v>357</v>
      </c>
      <c r="N198" s="89" cm="1">
        <f t="array" ref="N198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198" s="89">
        <f>_34_KNMI_Stations[[#This Row],[graaddagen]]*_34_KNMI_Stations[[#This Row],[Gewogen factor]]</f>
        <v>0.95999999999999952</v>
      </c>
      <c r="P198" s="89" cm="1">
        <f t="array" ref="P1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99" spans="1:16" x14ac:dyDescent="0.25">
      <c r="A199">
        <v>215</v>
      </c>
      <c r="B199" s="110">
        <v>45855</v>
      </c>
      <c r="C199" s="89">
        <v>2.1</v>
      </c>
      <c r="D199" s="89">
        <v>17.2</v>
      </c>
      <c r="E199" s="96">
        <v>2830</v>
      </c>
      <c r="F199" s="89">
        <v>0</v>
      </c>
      <c r="G199" s="89">
        <v>1017.7</v>
      </c>
      <c r="H199">
        <v>0.81</v>
      </c>
      <c r="I199" t="s">
        <v>0</v>
      </c>
      <c r="J199">
        <v>0.8</v>
      </c>
      <c r="K199">
        <v>7</v>
      </c>
      <c r="L199">
        <v>2025</v>
      </c>
      <c r="M199" t="s">
        <v>357</v>
      </c>
      <c r="N199" s="89" cm="1">
        <f t="array" ref="N199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99" s="89">
        <f>_34_KNMI_Stations[[#This Row],[graaddagen]]*_34_KNMI_Stations[[#This Row],[Gewogen factor]]</f>
        <v>0.64000000000000057</v>
      </c>
      <c r="P199" s="89" cm="1">
        <f t="array" ref="P199">IF(ISNUMBER(_34_KNMI_Stations[[#This Row],[Etmaal temperatuur °C]]),IF(_34_KNMI_Stations[[#This Row],[Etmaal temperatuur °C]]&gt;stookgrens[],_34_KNMI_Stations[[#This Row],[Etmaal temperatuur °C]]-stookgrens[],0),"")</f>
        <v>0</v>
      </c>
    </row>
    <row r="200" spans="1:16" x14ac:dyDescent="0.25">
      <c r="A200">
        <v>215</v>
      </c>
      <c r="B200" s="110">
        <v>45856</v>
      </c>
      <c r="C200" s="89">
        <v>1.9</v>
      </c>
      <c r="D200" s="89">
        <v>20.3</v>
      </c>
      <c r="E200" s="96">
        <v>2075</v>
      </c>
      <c r="F200" s="89">
        <v>0</v>
      </c>
      <c r="G200" s="89">
        <v>1014.1</v>
      </c>
      <c r="H200">
        <v>0.77</v>
      </c>
      <c r="I200" t="s">
        <v>0</v>
      </c>
      <c r="J200">
        <v>0.8</v>
      </c>
      <c r="K200">
        <v>7</v>
      </c>
      <c r="L200">
        <v>2025</v>
      </c>
      <c r="M200" t="s">
        <v>357</v>
      </c>
      <c r="N200" s="89" cm="1">
        <f t="array" ref="N200">IF(ISNUMBER(_34_KNMI_Stations[[#This Row],[Etmaal temperatuur °C]]),IF(_34_KNMI_Stations[[#This Row],[Etmaal temperatuur °C]]&lt;stookgrens[],stookgrens[]-_34_KNMI_Stations[[#This Row],[Etmaal temperatuur °C]],0),"")</f>
        <v>0</v>
      </c>
      <c r="O200" s="89">
        <f>_34_KNMI_Stations[[#This Row],[graaddagen]]*_34_KNMI_Stations[[#This Row],[Gewogen factor]]</f>
        <v>0</v>
      </c>
      <c r="P200" s="89" cm="1">
        <f t="array" ref="P200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201" spans="1:16" x14ac:dyDescent="0.25">
      <c r="A201">
        <v>215</v>
      </c>
      <c r="B201" s="110">
        <v>45857</v>
      </c>
      <c r="C201" s="89">
        <v>4.0999999999999996</v>
      </c>
      <c r="D201" s="89">
        <v>22.6</v>
      </c>
      <c r="E201" s="96">
        <v>1795</v>
      </c>
      <c r="F201" s="89">
        <v>0.2</v>
      </c>
      <c r="G201" s="89">
        <v>1006.7</v>
      </c>
      <c r="H201">
        <v>0.74</v>
      </c>
      <c r="I201" t="s">
        <v>0</v>
      </c>
      <c r="J201">
        <v>0.8</v>
      </c>
      <c r="K201">
        <v>7</v>
      </c>
      <c r="L201">
        <v>2025</v>
      </c>
      <c r="M201" t="s">
        <v>357</v>
      </c>
      <c r="N201" s="89" cm="1">
        <f t="array" ref="N201">IF(ISNUMBER(_34_KNMI_Stations[[#This Row],[Etmaal temperatuur °C]]),IF(_34_KNMI_Stations[[#This Row],[Etmaal temperatuur °C]]&lt;stookgrens[],stookgrens[]-_34_KNMI_Stations[[#This Row],[Etmaal temperatuur °C]],0),"")</f>
        <v>0</v>
      </c>
      <c r="O201" s="89">
        <f>_34_KNMI_Stations[[#This Row],[graaddagen]]*_34_KNMI_Stations[[#This Row],[Gewogen factor]]</f>
        <v>0</v>
      </c>
      <c r="P201" s="89" cm="1">
        <f t="array" ref="P201">IF(ISNUMBER(_34_KNMI_Stations[[#This Row],[Etmaal temperatuur °C]]),IF(_34_KNMI_Stations[[#This Row],[Etmaal temperatuur °C]]&gt;stookgrens[],_34_KNMI_Stations[[#This Row],[Etmaal temperatuur °C]]-stookgrens[],0),"")</f>
        <v>4.6000000000000014</v>
      </c>
    </row>
    <row r="202" spans="1:16" x14ac:dyDescent="0.25">
      <c r="A202">
        <v>215</v>
      </c>
      <c r="B202" s="110">
        <v>45858</v>
      </c>
      <c r="C202" s="89">
        <v>2.6</v>
      </c>
      <c r="D202" s="89">
        <v>19.899999999999999</v>
      </c>
      <c r="E202" s="96">
        <v>1345</v>
      </c>
      <c r="F202" s="89">
        <v>-0.1</v>
      </c>
      <c r="G202" s="89">
        <v>1003.5</v>
      </c>
      <c r="H202">
        <v>0.86</v>
      </c>
      <c r="I202" t="s">
        <v>0</v>
      </c>
      <c r="J202">
        <v>0.8</v>
      </c>
      <c r="K202">
        <v>7</v>
      </c>
      <c r="L202">
        <v>2025</v>
      </c>
      <c r="M202" t="s">
        <v>357</v>
      </c>
      <c r="N202" s="89" cm="1">
        <f t="array" ref="N202">IF(ISNUMBER(_34_KNMI_Stations[[#This Row],[Etmaal temperatuur °C]]),IF(_34_KNMI_Stations[[#This Row],[Etmaal temperatuur °C]]&lt;stookgrens[],stookgrens[]-_34_KNMI_Stations[[#This Row],[Etmaal temperatuur °C]],0),"")</f>
        <v>0</v>
      </c>
      <c r="O202" s="89">
        <f>_34_KNMI_Stations[[#This Row],[graaddagen]]*_34_KNMI_Stations[[#This Row],[Gewogen factor]]</f>
        <v>0</v>
      </c>
      <c r="P202" s="89" cm="1">
        <f t="array" ref="P202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203" spans="1:16" x14ac:dyDescent="0.25">
      <c r="A203">
        <v>215</v>
      </c>
      <c r="B203" s="110">
        <v>45859</v>
      </c>
      <c r="C203" s="89">
        <v>3.4</v>
      </c>
      <c r="D203" s="89">
        <v>18.899999999999999</v>
      </c>
      <c r="E203" s="96">
        <v>1832</v>
      </c>
      <c r="F203" s="89">
        <v>3.1</v>
      </c>
      <c r="G203" s="89">
        <v>1002.4</v>
      </c>
      <c r="H203">
        <v>0.82</v>
      </c>
      <c r="I203" t="s">
        <v>0</v>
      </c>
      <c r="J203">
        <v>0.8</v>
      </c>
      <c r="K203">
        <v>7</v>
      </c>
      <c r="L203">
        <v>2025</v>
      </c>
      <c r="M203" t="s">
        <v>358</v>
      </c>
      <c r="N203" s="89" cm="1">
        <f t="array" ref="N203">IF(ISNUMBER(_34_KNMI_Stations[[#This Row],[Etmaal temperatuur °C]]),IF(_34_KNMI_Stations[[#This Row],[Etmaal temperatuur °C]]&lt;stookgrens[],stookgrens[]-_34_KNMI_Stations[[#This Row],[Etmaal temperatuur °C]],0),"")</f>
        <v>0</v>
      </c>
      <c r="O203" s="89">
        <f>_34_KNMI_Stations[[#This Row],[graaddagen]]*_34_KNMI_Stations[[#This Row],[Gewogen factor]]</f>
        <v>0</v>
      </c>
      <c r="P203" s="89" cm="1">
        <f t="array" ref="P203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204" spans="1:16" x14ac:dyDescent="0.25">
      <c r="A204">
        <v>215</v>
      </c>
      <c r="B204" s="110">
        <v>45860</v>
      </c>
      <c r="C204" s="89">
        <v>5.4</v>
      </c>
      <c r="D204" s="89">
        <v>19</v>
      </c>
      <c r="E204" s="96">
        <v>2287</v>
      </c>
      <c r="F204" s="89">
        <v>0</v>
      </c>
      <c r="G204" s="89">
        <v>1008.7</v>
      </c>
      <c r="H204">
        <v>0.86</v>
      </c>
      <c r="I204" t="s">
        <v>0</v>
      </c>
      <c r="J204">
        <v>0.8</v>
      </c>
      <c r="K204">
        <v>7</v>
      </c>
      <c r="L204">
        <v>2025</v>
      </c>
      <c r="M204" t="s">
        <v>358</v>
      </c>
      <c r="N204" s="89" cm="1">
        <f t="array" ref="N204">IF(ISNUMBER(_34_KNMI_Stations[[#This Row],[Etmaal temperatuur °C]]),IF(_34_KNMI_Stations[[#This Row],[Etmaal temperatuur °C]]&lt;stookgrens[],stookgrens[]-_34_KNMI_Stations[[#This Row],[Etmaal temperatuur °C]],0),"")</f>
        <v>0</v>
      </c>
      <c r="O204" s="89">
        <f>_34_KNMI_Stations[[#This Row],[graaddagen]]*_34_KNMI_Stations[[#This Row],[Gewogen factor]]</f>
        <v>0</v>
      </c>
      <c r="P204" s="89" cm="1">
        <f t="array" ref="P204">IF(ISNUMBER(_34_KNMI_Stations[[#This Row],[Etmaal temperatuur °C]]),IF(_34_KNMI_Stations[[#This Row],[Etmaal temperatuur °C]]&gt;stookgrens[],_34_KNMI_Stations[[#This Row],[Etmaal temperatuur °C]]-stookgrens[],0),"")</f>
        <v>1</v>
      </c>
    </row>
    <row r="205" spans="1:16" x14ac:dyDescent="0.25">
      <c r="A205">
        <v>215</v>
      </c>
      <c r="B205" s="110">
        <v>45861</v>
      </c>
      <c r="C205" s="89">
        <v>3.8</v>
      </c>
      <c r="D205" s="89">
        <v>19</v>
      </c>
      <c r="E205" s="96">
        <v>1880</v>
      </c>
      <c r="F205" s="89">
        <v>-0.1</v>
      </c>
      <c r="G205" s="89">
        <v>1012.1</v>
      </c>
      <c r="H205">
        <v>0.86</v>
      </c>
      <c r="I205" t="s">
        <v>0</v>
      </c>
      <c r="J205">
        <v>0.8</v>
      </c>
      <c r="K205">
        <v>7</v>
      </c>
      <c r="L205">
        <v>2025</v>
      </c>
      <c r="M205" t="s">
        <v>358</v>
      </c>
      <c r="N205" s="89" cm="1">
        <f t="array" ref="N205">IF(ISNUMBER(_34_KNMI_Stations[[#This Row],[Etmaal temperatuur °C]]),IF(_34_KNMI_Stations[[#This Row],[Etmaal temperatuur °C]]&lt;stookgrens[],stookgrens[]-_34_KNMI_Stations[[#This Row],[Etmaal temperatuur °C]],0),"")</f>
        <v>0</v>
      </c>
      <c r="O205" s="89">
        <f>_34_KNMI_Stations[[#This Row],[graaddagen]]*_34_KNMI_Stations[[#This Row],[Gewogen factor]]</f>
        <v>0</v>
      </c>
      <c r="P205" s="89" cm="1">
        <f t="array" ref="P205">IF(ISNUMBER(_34_KNMI_Stations[[#This Row],[Etmaal temperatuur °C]]),IF(_34_KNMI_Stations[[#This Row],[Etmaal temperatuur °C]]&gt;stookgrens[],_34_KNMI_Stations[[#This Row],[Etmaal temperatuur °C]]-stookgrens[],0),"")</f>
        <v>1</v>
      </c>
    </row>
    <row r="206" spans="1:16" x14ac:dyDescent="0.25">
      <c r="A206">
        <v>215</v>
      </c>
      <c r="B206" s="110">
        <v>45862</v>
      </c>
      <c r="C206" s="89">
        <v>2.9</v>
      </c>
      <c r="D206" s="89">
        <v>18.8</v>
      </c>
      <c r="E206" s="96">
        <v>2351</v>
      </c>
      <c r="F206" s="89">
        <v>-0.1</v>
      </c>
      <c r="G206" s="89">
        <v>1014.8</v>
      </c>
      <c r="H206">
        <v>0.85</v>
      </c>
      <c r="I206" t="s">
        <v>0</v>
      </c>
      <c r="J206">
        <v>0.8</v>
      </c>
      <c r="K206">
        <v>7</v>
      </c>
      <c r="L206">
        <v>2025</v>
      </c>
      <c r="M206" t="s">
        <v>358</v>
      </c>
      <c r="N206" s="89" cm="1">
        <f t="array" ref="N206">IF(ISNUMBER(_34_KNMI_Stations[[#This Row],[Etmaal temperatuur °C]]),IF(_34_KNMI_Stations[[#This Row],[Etmaal temperatuur °C]]&lt;stookgrens[],stookgrens[]-_34_KNMI_Stations[[#This Row],[Etmaal temperatuur °C]],0),"")</f>
        <v>0</v>
      </c>
      <c r="O206" s="89">
        <f>_34_KNMI_Stations[[#This Row],[graaddagen]]*_34_KNMI_Stations[[#This Row],[Gewogen factor]]</f>
        <v>0</v>
      </c>
      <c r="P206" s="89" cm="1">
        <f t="array" ref="P206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207" spans="1:16" x14ac:dyDescent="0.25">
      <c r="A207">
        <v>215</v>
      </c>
      <c r="B207" s="110">
        <v>45863</v>
      </c>
      <c r="C207" s="89">
        <v>3</v>
      </c>
      <c r="D207" s="89">
        <v>18.399999999999999</v>
      </c>
      <c r="E207" s="96">
        <v>1521</v>
      </c>
      <c r="F207" s="89">
        <v>1.7</v>
      </c>
      <c r="G207" s="89">
        <v>1017.9</v>
      </c>
      <c r="H207">
        <v>0.89</v>
      </c>
      <c r="I207" t="s">
        <v>0</v>
      </c>
      <c r="J207">
        <v>0.8</v>
      </c>
      <c r="K207">
        <v>7</v>
      </c>
      <c r="L207">
        <v>2025</v>
      </c>
      <c r="M207" t="s">
        <v>358</v>
      </c>
      <c r="N207" s="89" cm="1">
        <f t="array" ref="N207">IF(ISNUMBER(_34_KNMI_Stations[[#This Row],[Etmaal temperatuur °C]]),IF(_34_KNMI_Stations[[#This Row],[Etmaal temperatuur °C]]&lt;stookgrens[],stookgrens[]-_34_KNMI_Stations[[#This Row],[Etmaal temperatuur °C]],0),"")</f>
        <v>0</v>
      </c>
      <c r="O207" s="89">
        <f>_34_KNMI_Stations[[#This Row],[graaddagen]]*_34_KNMI_Stations[[#This Row],[Gewogen factor]]</f>
        <v>0</v>
      </c>
      <c r="P207" s="89" cm="1">
        <f t="array" ref="P207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208" spans="1:16" x14ac:dyDescent="0.25">
      <c r="A208">
        <v>215</v>
      </c>
      <c r="B208" s="110">
        <v>45864</v>
      </c>
      <c r="C208" s="89">
        <v>4.0999999999999996</v>
      </c>
      <c r="D208" s="89">
        <v>19.3</v>
      </c>
      <c r="E208" s="96">
        <v>1994</v>
      </c>
      <c r="F208" s="89">
        <v>1.9</v>
      </c>
      <c r="G208" s="89">
        <v>1015.8</v>
      </c>
      <c r="H208">
        <v>0.85</v>
      </c>
      <c r="I208" t="s">
        <v>0</v>
      </c>
      <c r="J208">
        <v>0.8</v>
      </c>
      <c r="K208">
        <v>7</v>
      </c>
      <c r="L208">
        <v>2025</v>
      </c>
      <c r="M208" t="s">
        <v>358</v>
      </c>
      <c r="N208" s="89" cm="1">
        <f t="array" ref="N208">IF(ISNUMBER(_34_KNMI_Stations[[#This Row],[Etmaal temperatuur °C]]),IF(_34_KNMI_Stations[[#This Row],[Etmaal temperatuur °C]]&lt;stookgrens[],stookgrens[]-_34_KNMI_Stations[[#This Row],[Etmaal temperatuur °C]],0),"")</f>
        <v>0</v>
      </c>
      <c r="O208" s="89">
        <f>_34_KNMI_Stations[[#This Row],[graaddagen]]*_34_KNMI_Stations[[#This Row],[Gewogen factor]]</f>
        <v>0</v>
      </c>
      <c r="P208" s="89" cm="1">
        <f t="array" ref="P208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209" spans="1:16" x14ac:dyDescent="0.25">
      <c r="A209">
        <v>215</v>
      </c>
      <c r="B209" s="110">
        <v>45865</v>
      </c>
      <c r="C209" s="89">
        <v>3.6</v>
      </c>
      <c r="D209" s="89">
        <v>17.7</v>
      </c>
      <c r="E209" s="96">
        <v>1674</v>
      </c>
      <c r="F209" s="89">
        <v>-0.1</v>
      </c>
      <c r="G209" s="89">
        <v>1015.2</v>
      </c>
      <c r="H209">
        <v>0.81</v>
      </c>
      <c r="I209" t="s">
        <v>0</v>
      </c>
      <c r="J209">
        <v>0.8</v>
      </c>
      <c r="K209">
        <v>7</v>
      </c>
      <c r="L209">
        <v>2025</v>
      </c>
      <c r="M209" t="s">
        <v>358</v>
      </c>
      <c r="N209" s="89" cm="1">
        <f t="array" ref="N209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209" s="89">
        <f>_34_KNMI_Stations[[#This Row],[graaddagen]]*_34_KNMI_Stations[[#This Row],[Gewogen factor]]</f>
        <v>0.24000000000000057</v>
      </c>
      <c r="P209" s="89" cm="1">
        <f t="array" ref="P209">IF(ISNUMBER(_34_KNMI_Stations[[#This Row],[Etmaal temperatuur °C]]),IF(_34_KNMI_Stations[[#This Row],[Etmaal temperatuur °C]]&gt;stookgrens[],_34_KNMI_Stations[[#This Row],[Etmaal temperatuur °C]]-stookgrens[],0),"")</f>
        <v>0</v>
      </c>
    </row>
    <row r="210" spans="1:16" x14ac:dyDescent="0.25">
      <c r="A210">
        <v>215</v>
      </c>
      <c r="B210" s="110">
        <v>45866</v>
      </c>
      <c r="C210" s="89">
        <v>4.5999999999999996</v>
      </c>
      <c r="D210" s="89">
        <v>17.399999999999999</v>
      </c>
      <c r="E210" s="96">
        <v>1882</v>
      </c>
      <c r="F210" s="89">
        <v>1.7</v>
      </c>
      <c r="G210" s="89">
        <v>1018</v>
      </c>
      <c r="H210">
        <v>0.8</v>
      </c>
      <c r="I210" t="s">
        <v>0</v>
      </c>
      <c r="J210">
        <v>0.8</v>
      </c>
      <c r="K210">
        <v>7</v>
      </c>
      <c r="L210">
        <v>2025</v>
      </c>
      <c r="M210" t="s">
        <v>359</v>
      </c>
      <c r="N210" s="89" cm="1">
        <f t="array" ref="N210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210" s="89">
        <f>_34_KNMI_Stations[[#This Row],[graaddagen]]*_34_KNMI_Stations[[#This Row],[Gewogen factor]]</f>
        <v>0.48000000000000115</v>
      </c>
      <c r="P210" s="89" cm="1">
        <f t="array" ref="P210">IF(ISNUMBER(_34_KNMI_Stations[[#This Row],[Etmaal temperatuur °C]]),IF(_34_KNMI_Stations[[#This Row],[Etmaal temperatuur °C]]&gt;stookgrens[],_34_KNMI_Stations[[#This Row],[Etmaal temperatuur °C]]-stookgrens[],0),"")</f>
        <v>0</v>
      </c>
    </row>
    <row r="211" spans="1:16" x14ac:dyDescent="0.25">
      <c r="A211">
        <v>215</v>
      </c>
      <c r="B211" s="110">
        <v>45867</v>
      </c>
      <c r="C211" s="89">
        <v>2.5</v>
      </c>
      <c r="D211" s="89">
        <v>17.399999999999999</v>
      </c>
      <c r="E211" s="96">
        <v>2197</v>
      </c>
      <c r="F211" s="89">
        <v>0</v>
      </c>
      <c r="G211" s="89">
        <v>1017.4</v>
      </c>
      <c r="H211">
        <v>0.76</v>
      </c>
      <c r="I211" t="s">
        <v>0</v>
      </c>
      <c r="J211">
        <v>0.8</v>
      </c>
      <c r="K211">
        <v>7</v>
      </c>
      <c r="L211">
        <v>2025</v>
      </c>
      <c r="M211" t="s">
        <v>359</v>
      </c>
      <c r="N211" s="89" cm="1">
        <f t="array" ref="N211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211" s="89">
        <f>_34_KNMI_Stations[[#This Row],[graaddagen]]*_34_KNMI_Stations[[#This Row],[Gewogen factor]]</f>
        <v>0.48000000000000115</v>
      </c>
      <c r="P211" s="89" cm="1">
        <f t="array" ref="P211">IF(ISNUMBER(_34_KNMI_Stations[[#This Row],[Etmaal temperatuur °C]]),IF(_34_KNMI_Stations[[#This Row],[Etmaal temperatuur °C]]&gt;stookgrens[],_34_KNMI_Stations[[#This Row],[Etmaal temperatuur °C]]-stookgrens[],0),"")</f>
        <v>0</v>
      </c>
    </row>
    <row r="212" spans="1:16" x14ac:dyDescent="0.25">
      <c r="A212">
        <v>215</v>
      </c>
      <c r="B212" s="110">
        <v>45868</v>
      </c>
      <c r="C212" s="89">
        <v>4.5</v>
      </c>
      <c r="D212" s="89">
        <v>17.8</v>
      </c>
      <c r="E212" s="96">
        <v>2164</v>
      </c>
      <c r="F212" s="89">
        <v>-0.1</v>
      </c>
      <c r="G212" s="89">
        <v>1016.7</v>
      </c>
      <c r="H212">
        <v>0.73</v>
      </c>
      <c r="I212" t="s">
        <v>0</v>
      </c>
      <c r="J212">
        <v>0.8</v>
      </c>
      <c r="K212">
        <v>7</v>
      </c>
      <c r="L212">
        <v>2025</v>
      </c>
      <c r="M212" t="s">
        <v>359</v>
      </c>
      <c r="N212" s="89" cm="1">
        <f t="array" ref="N212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212" s="89">
        <f>_34_KNMI_Stations[[#This Row],[graaddagen]]*_34_KNMI_Stations[[#This Row],[Gewogen factor]]</f>
        <v>0.15999999999999945</v>
      </c>
      <c r="P212" s="89" cm="1">
        <f t="array" ref="P212">IF(ISNUMBER(_34_KNMI_Stations[[#This Row],[Etmaal temperatuur °C]]),IF(_34_KNMI_Stations[[#This Row],[Etmaal temperatuur °C]]&gt;stookgrens[],_34_KNMI_Stations[[#This Row],[Etmaal temperatuur °C]]-stookgrens[],0),"")</f>
        <v>0</v>
      </c>
    </row>
    <row r="213" spans="1:16" x14ac:dyDescent="0.25">
      <c r="A213">
        <v>215</v>
      </c>
      <c r="B213" s="110">
        <v>45869</v>
      </c>
      <c r="C213" s="89">
        <v>4.2</v>
      </c>
      <c r="D213" s="89">
        <v>18.2</v>
      </c>
      <c r="E213" s="96">
        <v>1332</v>
      </c>
      <c r="F213" s="89">
        <v>1.8</v>
      </c>
      <c r="G213" s="89">
        <v>1014.1</v>
      </c>
      <c r="H213">
        <v>0.84</v>
      </c>
      <c r="I213" t="s">
        <v>0</v>
      </c>
      <c r="J213">
        <v>0.8</v>
      </c>
      <c r="K213">
        <v>7</v>
      </c>
      <c r="L213">
        <v>2025</v>
      </c>
      <c r="M213" t="s">
        <v>359</v>
      </c>
      <c r="N213" s="89" cm="1">
        <f t="array" ref="N213">IF(ISNUMBER(_34_KNMI_Stations[[#This Row],[Etmaal temperatuur °C]]),IF(_34_KNMI_Stations[[#This Row],[Etmaal temperatuur °C]]&lt;stookgrens[],stookgrens[]-_34_KNMI_Stations[[#This Row],[Etmaal temperatuur °C]],0),"")</f>
        <v>0</v>
      </c>
      <c r="O213" s="89">
        <f>_34_KNMI_Stations[[#This Row],[graaddagen]]*_34_KNMI_Stations[[#This Row],[Gewogen factor]]</f>
        <v>0</v>
      </c>
      <c r="P213" s="89" cm="1">
        <f t="array" ref="P213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214" spans="1:16" x14ac:dyDescent="0.25">
      <c r="A214">
        <v>215</v>
      </c>
      <c r="B214" s="110">
        <v>45870</v>
      </c>
      <c r="C214" s="89">
        <v>5.4</v>
      </c>
      <c r="D214" s="89">
        <v>17.3</v>
      </c>
      <c r="E214" s="96">
        <v>1653</v>
      </c>
      <c r="F214" s="89">
        <v>6.3</v>
      </c>
      <c r="G214" s="89">
        <v>1012.3</v>
      </c>
      <c r="H214">
        <v>0.84</v>
      </c>
      <c r="I214" t="s">
        <v>0</v>
      </c>
      <c r="J214">
        <v>0.8</v>
      </c>
      <c r="K214">
        <v>8</v>
      </c>
      <c r="L214">
        <v>2025</v>
      </c>
      <c r="M214" t="s">
        <v>359</v>
      </c>
      <c r="N214" s="89" cm="1">
        <f t="array" ref="N214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214" s="89">
        <f>_34_KNMI_Stations[[#This Row],[graaddagen]]*_34_KNMI_Stations[[#This Row],[Gewogen factor]]</f>
        <v>0.5599999999999995</v>
      </c>
      <c r="P214" s="89" cm="1">
        <f t="array" ref="P214">IF(ISNUMBER(_34_KNMI_Stations[[#This Row],[Etmaal temperatuur °C]]),IF(_34_KNMI_Stations[[#This Row],[Etmaal temperatuur °C]]&gt;stookgrens[],_34_KNMI_Stations[[#This Row],[Etmaal temperatuur °C]]-stookgrens[],0),"")</f>
        <v>0</v>
      </c>
    </row>
    <row r="215" spans="1:16" x14ac:dyDescent="0.25">
      <c r="A215">
        <v>215</v>
      </c>
      <c r="B215" s="110">
        <v>45871</v>
      </c>
      <c r="C215" s="89">
        <v>6</v>
      </c>
      <c r="D215" s="89">
        <v>16.899999999999999</v>
      </c>
      <c r="E215" s="96">
        <v>1345</v>
      </c>
      <c r="F215" s="89">
        <v>9.1999999999999993</v>
      </c>
      <c r="G215" s="89">
        <v>1014.8</v>
      </c>
      <c r="H215">
        <v>0.8</v>
      </c>
      <c r="I215" t="s">
        <v>0</v>
      </c>
      <c r="J215">
        <v>0.8</v>
      </c>
      <c r="K215">
        <v>8</v>
      </c>
      <c r="L215">
        <v>2025</v>
      </c>
      <c r="M215" t="s">
        <v>359</v>
      </c>
      <c r="N215" s="89" cm="1">
        <f t="array" ref="N215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215" s="89">
        <f>_34_KNMI_Stations[[#This Row],[graaddagen]]*_34_KNMI_Stations[[#This Row],[Gewogen factor]]</f>
        <v>0.88000000000000123</v>
      </c>
      <c r="P215" s="89" cm="1">
        <f t="array" ref="P215">IF(ISNUMBER(_34_KNMI_Stations[[#This Row],[Etmaal temperatuur °C]]),IF(_34_KNMI_Stations[[#This Row],[Etmaal temperatuur °C]]&gt;stookgrens[],_34_KNMI_Stations[[#This Row],[Etmaal temperatuur °C]]-stookgrens[],0),"")</f>
        <v>0</v>
      </c>
    </row>
    <row r="216" spans="1:16" x14ac:dyDescent="0.25">
      <c r="A216">
        <v>215</v>
      </c>
      <c r="B216" s="110">
        <v>45872</v>
      </c>
      <c r="C216" s="89">
        <v>5.9</v>
      </c>
      <c r="D216" s="89">
        <v>18.7</v>
      </c>
      <c r="E216" s="96">
        <v>1945</v>
      </c>
      <c r="F216" s="89">
        <v>5.2</v>
      </c>
      <c r="G216" s="89">
        <v>1016.7</v>
      </c>
      <c r="H216">
        <v>0.8</v>
      </c>
      <c r="I216" t="s">
        <v>0</v>
      </c>
      <c r="J216">
        <v>0.8</v>
      </c>
      <c r="K216">
        <v>8</v>
      </c>
      <c r="L216">
        <v>2025</v>
      </c>
      <c r="M216" t="s">
        <v>359</v>
      </c>
      <c r="N216" s="89" cm="1">
        <f t="array" ref="N216">IF(ISNUMBER(_34_KNMI_Stations[[#This Row],[Etmaal temperatuur °C]]),IF(_34_KNMI_Stations[[#This Row],[Etmaal temperatuur °C]]&lt;stookgrens[],stookgrens[]-_34_KNMI_Stations[[#This Row],[Etmaal temperatuur °C]],0),"")</f>
        <v>0</v>
      </c>
      <c r="O216" s="89">
        <f>_34_KNMI_Stations[[#This Row],[graaddagen]]*_34_KNMI_Stations[[#This Row],[Gewogen factor]]</f>
        <v>0</v>
      </c>
      <c r="P216" s="89" cm="1">
        <f t="array" ref="P216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217" spans="1:16" x14ac:dyDescent="0.25">
      <c r="A217">
        <v>215</v>
      </c>
      <c r="B217" s="110">
        <v>45873</v>
      </c>
      <c r="C217" s="89">
        <v>5.4</v>
      </c>
      <c r="D217" s="89">
        <v>19.100000000000001</v>
      </c>
      <c r="E217" s="96">
        <v>1402</v>
      </c>
      <c r="F217" s="89">
        <v>2.7</v>
      </c>
      <c r="G217" s="89">
        <v>1015</v>
      </c>
      <c r="H217">
        <v>0.85</v>
      </c>
      <c r="I217" t="s">
        <v>0</v>
      </c>
      <c r="J217">
        <v>0.8</v>
      </c>
      <c r="K217">
        <v>8</v>
      </c>
      <c r="L217">
        <v>2025</v>
      </c>
      <c r="M217" t="s">
        <v>360</v>
      </c>
      <c r="N217" s="89" cm="1">
        <f t="array" ref="N217">IF(ISNUMBER(_34_KNMI_Stations[[#This Row],[Etmaal temperatuur °C]]),IF(_34_KNMI_Stations[[#This Row],[Etmaal temperatuur °C]]&lt;stookgrens[],stookgrens[]-_34_KNMI_Stations[[#This Row],[Etmaal temperatuur °C]],0),"")</f>
        <v>0</v>
      </c>
      <c r="O217" s="89">
        <f>_34_KNMI_Stations[[#This Row],[graaddagen]]*_34_KNMI_Stations[[#This Row],[Gewogen factor]]</f>
        <v>0</v>
      </c>
      <c r="P217" s="89" cm="1">
        <f t="array" ref="P217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218" spans="1:16" x14ac:dyDescent="0.25">
      <c r="A218">
        <v>215</v>
      </c>
      <c r="B218" s="110">
        <v>45874</v>
      </c>
      <c r="C218" s="89">
        <v>5.8</v>
      </c>
      <c r="D218" s="89">
        <v>17.3</v>
      </c>
      <c r="E218" s="96">
        <v>2131</v>
      </c>
      <c r="F218" s="89">
        <v>4.3</v>
      </c>
      <c r="G218" s="89">
        <v>1019.5</v>
      </c>
      <c r="H218">
        <v>0.68</v>
      </c>
      <c r="I218" t="s">
        <v>0</v>
      </c>
      <c r="J218">
        <v>0.8</v>
      </c>
      <c r="K218">
        <v>8</v>
      </c>
      <c r="L218">
        <v>2025</v>
      </c>
      <c r="M218" t="s">
        <v>360</v>
      </c>
      <c r="N218" s="89" cm="1">
        <f t="array" ref="N218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218" s="89">
        <f>_34_KNMI_Stations[[#This Row],[graaddagen]]*_34_KNMI_Stations[[#This Row],[Gewogen factor]]</f>
        <v>0.5599999999999995</v>
      </c>
      <c r="P218" s="89" cm="1">
        <f t="array" ref="P218">IF(ISNUMBER(_34_KNMI_Stations[[#This Row],[Etmaal temperatuur °C]]),IF(_34_KNMI_Stations[[#This Row],[Etmaal temperatuur °C]]&gt;stookgrens[],_34_KNMI_Stations[[#This Row],[Etmaal temperatuur °C]]-stookgrens[],0),"")</f>
        <v>0</v>
      </c>
    </row>
    <row r="219" spans="1:16" x14ac:dyDescent="0.25">
      <c r="A219">
        <v>215</v>
      </c>
      <c r="B219" s="110">
        <v>45875</v>
      </c>
      <c r="C219" s="89">
        <v>3.5</v>
      </c>
      <c r="D219" s="89">
        <v>16.899999999999999</v>
      </c>
      <c r="E219" s="96">
        <v>2261</v>
      </c>
      <c r="F219" s="89">
        <v>0</v>
      </c>
      <c r="G219" s="89">
        <v>1023.1</v>
      </c>
      <c r="H219">
        <v>0.74</v>
      </c>
      <c r="I219" t="s">
        <v>0</v>
      </c>
      <c r="J219">
        <v>0.8</v>
      </c>
      <c r="K219">
        <v>8</v>
      </c>
      <c r="L219">
        <v>2025</v>
      </c>
      <c r="M219" t="s">
        <v>360</v>
      </c>
      <c r="N219" s="89" cm="1">
        <f t="array" ref="N219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219" s="89">
        <f>_34_KNMI_Stations[[#This Row],[graaddagen]]*_34_KNMI_Stations[[#This Row],[Gewogen factor]]</f>
        <v>0.88000000000000123</v>
      </c>
      <c r="P219" s="89" cm="1">
        <f t="array" ref="P219">IF(ISNUMBER(_34_KNMI_Stations[[#This Row],[Etmaal temperatuur °C]]),IF(_34_KNMI_Stations[[#This Row],[Etmaal temperatuur °C]]&gt;stookgrens[],_34_KNMI_Stations[[#This Row],[Etmaal temperatuur °C]]-stookgrens[],0),"")</f>
        <v>0</v>
      </c>
    </row>
    <row r="220" spans="1:16" x14ac:dyDescent="0.25">
      <c r="A220">
        <v>215</v>
      </c>
      <c r="B220" s="110">
        <v>45876</v>
      </c>
      <c r="C220" s="89">
        <v>3.8</v>
      </c>
      <c r="D220" s="89">
        <v>18.600000000000001</v>
      </c>
      <c r="E220" s="96">
        <v>1531</v>
      </c>
      <c r="F220" s="89">
        <v>0.1</v>
      </c>
      <c r="G220" s="89">
        <v>1016</v>
      </c>
      <c r="H220">
        <v>0.73</v>
      </c>
      <c r="I220" t="s">
        <v>0</v>
      </c>
      <c r="J220">
        <v>0.8</v>
      </c>
      <c r="K220">
        <v>8</v>
      </c>
      <c r="L220">
        <v>2025</v>
      </c>
      <c r="M220" t="s">
        <v>360</v>
      </c>
      <c r="N220" s="89" cm="1">
        <f t="array" ref="N220">IF(ISNUMBER(_34_KNMI_Stations[[#This Row],[Etmaal temperatuur °C]]),IF(_34_KNMI_Stations[[#This Row],[Etmaal temperatuur °C]]&lt;stookgrens[],stookgrens[]-_34_KNMI_Stations[[#This Row],[Etmaal temperatuur °C]],0),"")</f>
        <v>0</v>
      </c>
      <c r="O220" s="89">
        <f>_34_KNMI_Stations[[#This Row],[graaddagen]]*_34_KNMI_Stations[[#This Row],[Gewogen factor]]</f>
        <v>0</v>
      </c>
      <c r="P220" s="89" cm="1">
        <f t="array" ref="P220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221" spans="1:16" x14ac:dyDescent="0.25">
      <c r="A221">
        <v>215</v>
      </c>
      <c r="B221" s="110">
        <v>45877</v>
      </c>
      <c r="C221" s="89">
        <v>3.4</v>
      </c>
      <c r="D221" s="89">
        <v>18.399999999999999</v>
      </c>
      <c r="E221" s="96">
        <v>1934</v>
      </c>
      <c r="F221" s="89">
        <v>-0.1</v>
      </c>
      <c r="G221" s="89">
        <v>1018.2</v>
      </c>
      <c r="H221">
        <v>0.85</v>
      </c>
      <c r="I221" t="s">
        <v>0</v>
      </c>
      <c r="J221">
        <v>0.8</v>
      </c>
      <c r="K221">
        <v>8</v>
      </c>
      <c r="L221">
        <v>2025</v>
      </c>
      <c r="M221" t="s">
        <v>360</v>
      </c>
      <c r="N221" s="89" cm="1">
        <f t="array" ref="N221">IF(ISNUMBER(_34_KNMI_Stations[[#This Row],[Etmaal temperatuur °C]]),IF(_34_KNMI_Stations[[#This Row],[Etmaal temperatuur °C]]&lt;stookgrens[],stookgrens[]-_34_KNMI_Stations[[#This Row],[Etmaal temperatuur °C]],0),"")</f>
        <v>0</v>
      </c>
      <c r="O221" s="89">
        <f>_34_KNMI_Stations[[#This Row],[graaddagen]]*_34_KNMI_Stations[[#This Row],[Gewogen factor]]</f>
        <v>0</v>
      </c>
      <c r="P221" s="89" cm="1">
        <f t="array" ref="P221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222" spans="1:16" x14ac:dyDescent="0.25">
      <c r="A222">
        <v>215</v>
      </c>
      <c r="B222" s="110">
        <v>45878</v>
      </c>
      <c r="C222" s="89">
        <v>3</v>
      </c>
      <c r="D222" s="89">
        <v>16.399999999999999</v>
      </c>
      <c r="E222" s="96">
        <v>2346</v>
      </c>
      <c r="F222" s="89">
        <v>0</v>
      </c>
      <c r="G222" s="89">
        <v>1021</v>
      </c>
      <c r="H222">
        <v>0.84</v>
      </c>
      <c r="I222" t="s">
        <v>0</v>
      </c>
      <c r="J222">
        <v>0.8</v>
      </c>
      <c r="K222">
        <v>8</v>
      </c>
      <c r="L222">
        <v>2025</v>
      </c>
      <c r="M222" t="s">
        <v>360</v>
      </c>
      <c r="N222" s="89" cm="1">
        <f t="array" ref="N222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222" s="89">
        <f>_34_KNMI_Stations[[#This Row],[graaddagen]]*_34_KNMI_Stations[[#This Row],[Gewogen factor]]</f>
        <v>1.2800000000000011</v>
      </c>
      <c r="P222" s="89" cm="1">
        <f t="array" ref="P222">IF(ISNUMBER(_34_KNMI_Stations[[#This Row],[Etmaal temperatuur °C]]),IF(_34_KNMI_Stations[[#This Row],[Etmaal temperatuur °C]]&gt;stookgrens[],_34_KNMI_Stations[[#This Row],[Etmaal temperatuur °C]]-stookgrens[],0),"")</f>
        <v>0</v>
      </c>
    </row>
    <row r="223" spans="1:16" x14ac:dyDescent="0.25">
      <c r="A223">
        <v>215</v>
      </c>
      <c r="B223" s="110">
        <v>45879</v>
      </c>
      <c r="C223" s="89">
        <v>2.2999999999999998</v>
      </c>
      <c r="D223" s="89">
        <v>17.7</v>
      </c>
      <c r="E223" s="96">
        <v>2447</v>
      </c>
      <c r="F223" s="89">
        <v>0</v>
      </c>
      <c r="G223" s="89">
        <v>1027.4000000000001</v>
      </c>
      <c r="H223">
        <v>0.77</v>
      </c>
      <c r="I223" t="s">
        <v>0</v>
      </c>
      <c r="J223">
        <v>0.8</v>
      </c>
      <c r="K223">
        <v>8</v>
      </c>
      <c r="L223">
        <v>2025</v>
      </c>
      <c r="M223" t="s">
        <v>360</v>
      </c>
      <c r="N223" s="89" cm="1">
        <f t="array" ref="N223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223" s="89">
        <f>_34_KNMI_Stations[[#This Row],[graaddagen]]*_34_KNMI_Stations[[#This Row],[Gewogen factor]]</f>
        <v>0.24000000000000057</v>
      </c>
      <c r="P223" s="89" cm="1">
        <f t="array" ref="P223">IF(ISNUMBER(_34_KNMI_Stations[[#This Row],[Etmaal temperatuur °C]]),IF(_34_KNMI_Stations[[#This Row],[Etmaal temperatuur °C]]&gt;stookgrens[],_34_KNMI_Stations[[#This Row],[Etmaal temperatuur °C]]-stookgrens[],0),"")</f>
        <v>0</v>
      </c>
    </row>
    <row r="224" spans="1:16" x14ac:dyDescent="0.25">
      <c r="A224">
        <v>215</v>
      </c>
      <c r="B224" s="110">
        <v>45880</v>
      </c>
      <c r="C224" s="89">
        <v>2.4</v>
      </c>
      <c r="D224" s="89">
        <v>20.9</v>
      </c>
      <c r="E224" s="96">
        <v>2395</v>
      </c>
      <c r="F224" s="89">
        <v>0</v>
      </c>
      <c r="G224" s="89">
        <v>1023.3</v>
      </c>
      <c r="H224">
        <v>0.68</v>
      </c>
      <c r="I224" t="s">
        <v>0</v>
      </c>
      <c r="J224">
        <v>0.8</v>
      </c>
      <c r="K224">
        <v>8</v>
      </c>
      <c r="L224">
        <v>2025</v>
      </c>
      <c r="M224" t="s">
        <v>361</v>
      </c>
      <c r="N224" s="89" cm="1">
        <f t="array" ref="N224">IF(ISNUMBER(_34_KNMI_Stations[[#This Row],[Etmaal temperatuur °C]]),IF(_34_KNMI_Stations[[#This Row],[Etmaal temperatuur °C]]&lt;stookgrens[],stookgrens[]-_34_KNMI_Stations[[#This Row],[Etmaal temperatuur °C]],0),"")</f>
        <v>0</v>
      </c>
      <c r="O224" s="89">
        <f>_34_KNMI_Stations[[#This Row],[graaddagen]]*_34_KNMI_Stations[[#This Row],[Gewogen factor]]</f>
        <v>0</v>
      </c>
      <c r="P224" s="89" cm="1">
        <f t="array" ref="P224">IF(ISNUMBER(_34_KNMI_Stations[[#This Row],[Etmaal temperatuur °C]]),IF(_34_KNMI_Stations[[#This Row],[Etmaal temperatuur °C]]&gt;stookgrens[],_34_KNMI_Stations[[#This Row],[Etmaal temperatuur °C]]-stookgrens[],0),"")</f>
        <v>2.8999999999999986</v>
      </c>
    </row>
    <row r="225" spans="1:16" x14ac:dyDescent="0.25">
      <c r="A225">
        <v>215</v>
      </c>
      <c r="B225" s="110">
        <v>45881</v>
      </c>
      <c r="C225" s="89">
        <v>3</v>
      </c>
      <c r="D225" s="89">
        <v>23.2</v>
      </c>
      <c r="E225" s="96">
        <v>2152</v>
      </c>
      <c r="F225" s="89">
        <v>0</v>
      </c>
      <c r="G225" s="89">
        <v>1015.5</v>
      </c>
      <c r="H225">
        <v>0.65</v>
      </c>
      <c r="I225" t="s">
        <v>0</v>
      </c>
      <c r="J225">
        <v>0.8</v>
      </c>
      <c r="K225">
        <v>8</v>
      </c>
      <c r="L225">
        <v>2025</v>
      </c>
      <c r="M225" t="s">
        <v>361</v>
      </c>
      <c r="N225" s="89" cm="1">
        <f t="array" ref="N225">IF(ISNUMBER(_34_KNMI_Stations[[#This Row],[Etmaal temperatuur °C]]),IF(_34_KNMI_Stations[[#This Row],[Etmaal temperatuur °C]]&lt;stookgrens[],stookgrens[]-_34_KNMI_Stations[[#This Row],[Etmaal temperatuur °C]],0),"")</f>
        <v>0</v>
      </c>
      <c r="O225" s="89">
        <f>_34_KNMI_Stations[[#This Row],[graaddagen]]*_34_KNMI_Stations[[#This Row],[Gewogen factor]]</f>
        <v>0</v>
      </c>
      <c r="P225" s="89" cm="1">
        <f t="array" ref="P225">IF(ISNUMBER(_34_KNMI_Stations[[#This Row],[Etmaal temperatuur °C]]),IF(_34_KNMI_Stations[[#This Row],[Etmaal temperatuur °C]]&gt;stookgrens[],_34_KNMI_Stations[[#This Row],[Etmaal temperatuur °C]]-stookgrens[],0),"")</f>
        <v>5.1999999999999993</v>
      </c>
    </row>
    <row r="226" spans="1:16" x14ac:dyDescent="0.25">
      <c r="A226">
        <v>215</v>
      </c>
      <c r="B226" s="110">
        <v>45882</v>
      </c>
      <c r="C226" s="89">
        <v>1.8</v>
      </c>
      <c r="D226" s="89">
        <v>21</v>
      </c>
      <c r="E226" s="96">
        <v>1914</v>
      </c>
      <c r="F226" s="89">
        <v>-0.1</v>
      </c>
      <c r="G226" s="89">
        <v>1015.3</v>
      </c>
      <c r="H226">
        <v>0.87</v>
      </c>
      <c r="I226" t="s">
        <v>0</v>
      </c>
      <c r="J226">
        <v>0.8</v>
      </c>
      <c r="K226">
        <v>8</v>
      </c>
      <c r="L226">
        <v>2025</v>
      </c>
      <c r="M226" t="s">
        <v>361</v>
      </c>
      <c r="N226" s="89" cm="1">
        <f t="array" ref="N226">IF(ISNUMBER(_34_KNMI_Stations[[#This Row],[Etmaal temperatuur °C]]),IF(_34_KNMI_Stations[[#This Row],[Etmaal temperatuur °C]]&lt;stookgrens[],stookgrens[]-_34_KNMI_Stations[[#This Row],[Etmaal temperatuur °C]],0),"")</f>
        <v>0</v>
      </c>
      <c r="O226" s="89">
        <f>_34_KNMI_Stations[[#This Row],[graaddagen]]*_34_KNMI_Stations[[#This Row],[Gewogen factor]]</f>
        <v>0</v>
      </c>
      <c r="P226" s="89" cm="1">
        <f t="array" ref="P226">IF(ISNUMBER(_34_KNMI_Stations[[#This Row],[Etmaal temperatuur °C]]),IF(_34_KNMI_Stations[[#This Row],[Etmaal temperatuur °C]]&gt;stookgrens[],_34_KNMI_Stations[[#This Row],[Etmaal temperatuur °C]]-stookgrens[],0),"")</f>
        <v>3</v>
      </c>
    </row>
    <row r="227" spans="1:16" x14ac:dyDescent="0.25">
      <c r="A227">
        <v>215</v>
      </c>
      <c r="B227" s="110">
        <v>45883</v>
      </c>
      <c r="C227" s="89">
        <v>3.3</v>
      </c>
      <c r="D227" s="89">
        <v>21</v>
      </c>
      <c r="E227" s="96">
        <v>2123</v>
      </c>
      <c r="F227" s="89">
        <v>0.5</v>
      </c>
      <c r="G227" s="89">
        <v>1018.8</v>
      </c>
      <c r="H227">
        <v>0.86</v>
      </c>
      <c r="I227" t="s">
        <v>0</v>
      </c>
      <c r="J227">
        <v>0.8</v>
      </c>
      <c r="K227">
        <v>8</v>
      </c>
      <c r="L227">
        <v>2025</v>
      </c>
      <c r="M227" t="s">
        <v>361</v>
      </c>
      <c r="N227" s="89" cm="1">
        <f t="array" ref="N227">IF(ISNUMBER(_34_KNMI_Stations[[#This Row],[Etmaal temperatuur °C]]),IF(_34_KNMI_Stations[[#This Row],[Etmaal temperatuur °C]]&lt;stookgrens[],stookgrens[]-_34_KNMI_Stations[[#This Row],[Etmaal temperatuur °C]],0),"")</f>
        <v>0</v>
      </c>
      <c r="O227" s="89">
        <f>_34_KNMI_Stations[[#This Row],[graaddagen]]*_34_KNMI_Stations[[#This Row],[Gewogen factor]]</f>
        <v>0</v>
      </c>
      <c r="P227" s="89" cm="1">
        <f t="array" ref="P227">IF(ISNUMBER(_34_KNMI_Stations[[#This Row],[Etmaal temperatuur °C]]),IF(_34_KNMI_Stations[[#This Row],[Etmaal temperatuur °C]]&gt;stookgrens[],_34_KNMI_Stations[[#This Row],[Etmaal temperatuur °C]]-stookgrens[],0),"")</f>
        <v>3</v>
      </c>
    </row>
    <row r="228" spans="1:16" x14ac:dyDescent="0.25">
      <c r="A228">
        <v>215</v>
      </c>
      <c r="B228" s="110">
        <v>45884</v>
      </c>
      <c r="C228" s="89">
        <v>3.3</v>
      </c>
      <c r="D228" s="89">
        <v>19.899999999999999</v>
      </c>
      <c r="E228" s="96">
        <v>2171</v>
      </c>
      <c r="F228" s="89">
        <v>0</v>
      </c>
      <c r="G228" s="89">
        <v>1024</v>
      </c>
      <c r="H228">
        <v>0.86</v>
      </c>
      <c r="I228" t="s">
        <v>0</v>
      </c>
      <c r="J228">
        <v>0.8</v>
      </c>
      <c r="K228">
        <v>8</v>
      </c>
      <c r="L228">
        <v>2025</v>
      </c>
      <c r="M228" t="s">
        <v>361</v>
      </c>
      <c r="N228" s="89" cm="1">
        <f t="array" ref="N228">IF(ISNUMBER(_34_KNMI_Stations[[#This Row],[Etmaal temperatuur °C]]),IF(_34_KNMI_Stations[[#This Row],[Etmaal temperatuur °C]]&lt;stookgrens[],stookgrens[]-_34_KNMI_Stations[[#This Row],[Etmaal temperatuur °C]],0),"")</f>
        <v>0</v>
      </c>
      <c r="O228" s="89">
        <f>_34_KNMI_Stations[[#This Row],[graaddagen]]*_34_KNMI_Stations[[#This Row],[Gewogen factor]]</f>
        <v>0</v>
      </c>
      <c r="P228" s="89" cm="1">
        <f t="array" ref="P228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229" spans="1:16" x14ac:dyDescent="0.25">
      <c r="A229">
        <v>215</v>
      </c>
      <c r="B229" s="110">
        <v>45885</v>
      </c>
      <c r="C229" s="89">
        <v>4.9000000000000004</v>
      </c>
      <c r="D229" s="89">
        <v>17.899999999999999</v>
      </c>
      <c r="E229" s="96">
        <v>1333</v>
      </c>
      <c r="F229" s="89">
        <v>0</v>
      </c>
      <c r="G229" s="89">
        <v>1026</v>
      </c>
      <c r="H229">
        <v>0.76</v>
      </c>
      <c r="I229" t="s">
        <v>0</v>
      </c>
      <c r="J229">
        <v>0.8</v>
      </c>
      <c r="K229">
        <v>8</v>
      </c>
      <c r="L229">
        <v>2025</v>
      </c>
      <c r="M229" t="s">
        <v>361</v>
      </c>
      <c r="N229" s="89" cm="1">
        <f t="array" ref="N229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229" s="89">
        <f>_34_KNMI_Stations[[#This Row],[graaddagen]]*_34_KNMI_Stations[[#This Row],[Gewogen factor]]</f>
        <v>8.000000000000114E-2</v>
      </c>
      <c r="P229" s="89" cm="1">
        <f t="array" ref="P229">IF(ISNUMBER(_34_KNMI_Stations[[#This Row],[Etmaal temperatuur °C]]),IF(_34_KNMI_Stations[[#This Row],[Etmaal temperatuur °C]]&gt;stookgrens[],_34_KNMI_Stations[[#This Row],[Etmaal temperatuur °C]]-stookgrens[],0),"")</f>
        <v>0</v>
      </c>
    </row>
    <row r="230" spans="1:16" x14ac:dyDescent="0.25">
      <c r="A230">
        <v>215</v>
      </c>
      <c r="B230" s="110">
        <v>45886</v>
      </c>
      <c r="C230" s="89">
        <v>2.8</v>
      </c>
      <c r="D230" s="89">
        <v>16.399999999999999</v>
      </c>
      <c r="E230" s="96">
        <v>888</v>
      </c>
      <c r="F230" s="89">
        <v>0.1</v>
      </c>
      <c r="G230" s="89">
        <v>1023.5</v>
      </c>
      <c r="H230">
        <v>0.85</v>
      </c>
      <c r="I230" t="s">
        <v>0</v>
      </c>
      <c r="J230">
        <v>0.8</v>
      </c>
      <c r="K230">
        <v>8</v>
      </c>
      <c r="L230">
        <v>2025</v>
      </c>
      <c r="M230" t="s">
        <v>361</v>
      </c>
      <c r="N230" s="89" cm="1">
        <f t="array" ref="N230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230" s="89">
        <f>_34_KNMI_Stations[[#This Row],[graaddagen]]*_34_KNMI_Stations[[#This Row],[Gewogen factor]]</f>
        <v>1.2800000000000011</v>
      </c>
      <c r="P230" s="89" cm="1">
        <f t="array" ref="P230">IF(ISNUMBER(_34_KNMI_Stations[[#This Row],[Etmaal temperatuur °C]]),IF(_34_KNMI_Stations[[#This Row],[Etmaal temperatuur °C]]&gt;stookgrens[],_34_KNMI_Stations[[#This Row],[Etmaal temperatuur °C]]-stookgrens[],0),"")</f>
        <v>0</v>
      </c>
    </row>
    <row r="231" spans="1:16" x14ac:dyDescent="0.25">
      <c r="A231">
        <v>215</v>
      </c>
      <c r="B231" s="110">
        <v>45887</v>
      </c>
      <c r="C231" s="89">
        <v>3.2</v>
      </c>
      <c r="D231" s="89">
        <v>18.7</v>
      </c>
      <c r="E231" s="96">
        <v>1476</v>
      </c>
      <c r="F231" s="89">
        <v>-0.1</v>
      </c>
      <c r="G231" s="89">
        <v>1020.5</v>
      </c>
      <c r="H231">
        <v>0.81</v>
      </c>
      <c r="I231" t="s">
        <v>0</v>
      </c>
      <c r="J231">
        <v>0.8</v>
      </c>
      <c r="K231">
        <v>8</v>
      </c>
      <c r="L231">
        <v>2025</v>
      </c>
      <c r="M231" t="s">
        <v>362</v>
      </c>
      <c r="N231" s="89" cm="1">
        <f t="array" ref="N231">IF(ISNUMBER(_34_KNMI_Stations[[#This Row],[Etmaal temperatuur °C]]),IF(_34_KNMI_Stations[[#This Row],[Etmaal temperatuur °C]]&lt;stookgrens[],stookgrens[]-_34_KNMI_Stations[[#This Row],[Etmaal temperatuur °C]],0),"")</f>
        <v>0</v>
      </c>
      <c r="O231" s="89">
        <f>_34_KNMI_Stations[[#This Row],[graaddagen]]*_34_KNMI_Stations[[#This Row],[Gewogen factor]]</f>
        <v>0</v>
      </c>
      <c r="P231" s="89" cm="1">
        <f t="array" ref="P231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232" spans="1:16" x14ac:dyDescent="0.25">
      <c r="A232">
        <v>215</v>
      </c>
      <c r="B232" s="110">
        <v>45888</v>
      </c>
      <c r="C232" s="89">
        <v>5</v>
      </c>
      <c r="D232" s="89">
        <v>19.5</v>
      </c>
      <c r="E232" s="96">
        <v>2263</v>
      </c>
      <c r="F232" s="89">
        <v>0</v>
      </c>
      <c r="G232" s="89">
        <v>1015.5</v>
      </c>
      <c r="H232">
        <v>0.75</v>
      </c>
      <c r="I232" t="s">
        <v>0</v>
      </c>
      <c r="J232">
        <v>0.8</v>
      </c>
      <c r="K232">
        <v>8</v>
      </c>
      <c r="L232">
        <v>2025</v>
      </c>
      <c r="M232" t="s">
        <v>362</v>
      </c>
      <c r="N232" s="89" cm="1">
        <f t="array" ref="N232">IF(ISNUMBER(_34_KNMI_Stations[[#This Row],[Etmaal temperatuur °C]]),IF(_34_KNMI_Stations[[#This Row],[Etmaal temperatuur °C]]&lt;stookgrens[],stookgrens[]-_34_KNMI_Stations[[#This Row],[Etmaal temperatuur °C]],0),"")</f>
        <v>0</v>
      </c>
      <c r="O232" s="89">
        <f>_34_KNMI_Stations[[#This Row],[graaddagen]]*_34_KNMI_Stations[[#This Row],[Gewogen factor]]</f>
        <v>0</v>
      </c>
      <c r="P232" s="89" cm="1">
        <f t="array" ref="P232">IF(ISNUMBER(_34_KNMI_Stations[[#This Row],[Etmaal temperatuur °C]]),IF(_34_KNMI_Stations[[#This Row],[Etmaal temperatuur °C]]&gt;stookgrens[],_34_KNMI_Stations[[#This Row],[Etmaal temperatuur °C]]-stookgrens[],0),"")</f>
        <v>1.5</v>
      </c>
    </row>
    <row r="233" spans="1:16" x14ac:dyDescent="0.25">
      <c r="A233">
        <v>215</v>
      </c>
      <c r="B233" s="110">
        <v>45889</v>
      </c>
      <c r="C233" s="89">
        <v>4.7</v>
      </c>
      <c r="D233" s="89">
        <v>18.2</v>
      </c>
      <c r="E233" s="96">
        <v>1931</v>
      </c>
      <c r="F233" s="89">
        <v>0</v>
      </c>
      <c r="G233" s="89">
        <v>1013.8</v>
      </c>
      <c r="H233">
        <v>0.71</v>
      </c>
      <c r="I233" t="s">
        <v>0</v>
      </c>
      <c r="J233">
        <v>0.8</v>
      </c>
      <c r="K233">
        <v>8</v>
      </c>
      <c r="L233">
        <v>2025</v>
      </c>
      <c r="M233" t="s">
        <v>362</v>
      </c>
      <c r="N233" s="89" cm="1">
        <f t="array" ref="N233">IF(ISNUMBER(_34_KNMI_Stations[[#This Row],[Etmaal temperatuur °C]]),IF(_34_KNMI_Stations[[#This Row],[Etmaal temperatuur °C]]&lt;stookgrens[],stookgrens[]-_34_KNMI_Stations[[#This Row],[Etmaal temperatuur °C]],0),"")</f>
        <v>0</v>
      </c>
      <c r="O233" s="89">
        <f>_34_KNMI_Stations[[#This Row],[graaddagen]]*_34_KNMI_Stations[[#This Row],[Gewogen factor]]</f>
        <v>0</v>
      </c>
      <c r="P233" s="89" cm="1">
        <f t="array" ref="P233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234" spans="1:16" x14ac:dyDescent="0.25">
      <c r="A234">
        <v>215</v>
      </c>
      <c r="B234" s="110">
        <v>45890</v>
      </c>
      <c r="C234" s="89">
        <v>5.5</v>
      </c>
      <c r="D234" s="89">
        <v>16.899999999999999</v>
      </c>
      <c r="E234" s="96">
        <v>1931</v>
      </c>
      <c r="F234" s="89">
        <v>-0.1</v>
      </c>
      <c r="G234" s="89">
        <v>1015.6</v>
      </c>
      <c r="H234">
        <v>0.67</v>
      </c>
      <c r="I234" t="s">
        <v>0</v>
      </c>
      <c r="J234">
        <v>0.8</v>
      </c>
      <c r="K234">
        <v>8</v>
      </c>
      <c r="L234">
        <v>2025</v>
      </c>
      <c r="M234" t="s">
        <v>362</v>
      </c>
      <c r="N234" s="89" cm="1">
        <f t="array" ref="N234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234" s="89">
        <f>_34_KNMI_Stations[[#This Row],[graaddagen]]*_34_KNMI_Stations[[#This Row],[Gewogen factor]]</f>
        <v>0.88000000000000123</v>
      </c>
      <c r="P234" s="89" cm="1">
        <f t="array" ref="P234">IF(ISNUMBER(_34_KNMI_Stations[[#This Row],[Etmaal temperatuur °C]]),IF(_34_KNMI_Stations[[#This Row],[Etmaal temperatuur °C]]&gt;stookgrens[],_34_KNMI_Stations[[#This Row],[Etmaal temperatuur °C]]-stookgrens[],0),"")</f>
        <v>0</v>
      </c>
    </row>
    <row r="235" spans="1:16" x14ac:dyDescent="0.25">
      <c r="A235">
        <v>215</v>
      </c>
      <c r="B235" s="110">
        <v>45891</v>
      </c>
      <c r="C235" s="89">
        <v>3.1</v>
      </c>
      <c r="D235" s="89">
        <v>15.3</v>
      </c>
      <c r="E235" s="96">
        <v>1059</v>
      </c>
      <c r="F235" s="89">
        <v>1.3</v>
      </c>
      <c r="G235" s="89">
        <v>1019.5</v>
      </c>
      <c r="H235">
        <v>0.72</v>
      </c>
      <c r="I235" t="s">
        <v>0</v>
      </c>
      <c r="J235">
        <v>0.8</v>
      </c>
      <c r="K235">
        <v>8</v>
      </c>
      <c r="L235">
        <v>2025</v>
      </c>
      <c r="M235" t="s">
        <v>362</v>
      </c>
      <c r="N235" s="89" cm="1">
        <f t="array" ref="N235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235" s="89">
        <f>_34_KNMI_Stations[[#This Row],[graaddagen]]*_34_KNMI_Stations[[#This Row],[Gewogen factor]]</f>
        <v>2.1599999999999997</v>
      </c>
      <c r="P235" s="89" cm="1">
        <f t="array" ref="P235">IF(ISNUMBER(_34_KNMI_Stations[[#This Row],[Etmaal temperatuur °C]]),IF(_34_KNMI_Stations[[#This Row],[Etmaal temperatuur °C]]&gt;stookgrens[],_34_KNMI_Stations[[#This Row],[Etmaal temperatuur °C]]-stookgrens[],0),"")</f>
        <v>0</v>
      </c>
    </row>
    <row r="236" spans="1:16" x14ac:dyDescent="0.25">
      <c r="A236">
        <v>215</v>
      </c>
      <c r="B236" s="110">
        <v>45892</v>
      </c>
      <c r="C236" s="89">
        <v>3.2</v>
      </c>
      <c r="D236" s="89">
        <v>14.8</v>
      </c>
      <c r="E236" s="96">
        <v>1810</v>
      </c>
      <c r="F236" s="89">
        <v>1.9</v>
      </c>
      <c r="G236" s="89"/>
      <c r="H236">
        <v>0.7</v>
      </c>
      <c r="I236" t="s">
        <v>0</v>
      </c>
      <c r="J236">
        <v>0.8</v>
      </c>
      <c r="K236">
        <v>8</v>
      </c>
      <c r="L236">
        <v>2025</v>
      </c>
      <c r="M236" t="s">
        <v>362</v>
      </c>
      <c r="N236" s="89" cm="1">
        <f t="array" ref="N236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236" s="89">
        <f>_34_KNMI_Stations[[#This Row],[graaddagen]]*_34_KNMI_Stations[[#This Row],[Gewogen factor]]</f>
        <v>2.5599999999999996</v>
      </c>
      <c r="P236" s="89" cm="1">
        <f t="array" ref="P236">IF(ISNUMBER(_34_KNMI_Stations[[#This Row],[Etmaal temperatuur °C]]),IF(_34_KNMI_Stations[[#This Row],[Etmaal temperatuur °C]]&gt;stookgrens[],_34_KNMI_Stations[[#This Row],[Etmaal temperatuur °C]]-stookgrens[],0),"")</f>
        <v>0</v>
      </c>
    </row>
    <row r="237" spans="1:16" x14ac:dyDescent="0.25">
      <c r="A237">
        <v>215</v>
      </c>
      <c r="B237" s="110">
        <v>45893</v>
      </c>
      <c r="C237" s="89">
        <v>2.1</v>
      </c>
      <c r="D237" s="89">
        <v>14</v>
      </c>
      <c r="E237" s="96">
        <v>2051</v>
      </c>
      <c r="F237" s="89">
        <v>0</v>
      </c>
      <c r="G237" s="89">
        <v>1021.5</v>
      </c>
      <c r="H237">
        <v>0.74</v>
      </c>
      <c r="I237" t="s">
        <v>0</v>
      </c>
      <c r="J237">
        <v>0.8</v>
      </c>
      <c r="K237">
        <v>8</v>
      </c>
      <c r="L237">
        <v>2025</v>
      </c>
      <c r="M237" t="s">
        <v>362</v>
      </c>
      <c r="N237" s="89" cm="1">
        <f t="array" ref="N237">IF(ISNUMBER(_34_KNMI_Stations[[#This Row],[Etmaal temperatuur °C]]),IF(_34_KNMI_Stations[[#This Row],[Etmaal temperatuur °C]]&lt;stookgrens[],stookgrens[]-_34_KNMI_Stations[[#This Row],[Etmaal temperatuur °C]],0),"")</f>
        <v>4</v>
      </c>
      <c r="O237" s="89">
        <f>_34_KNMI_Stations[[#This Row],[graaddagen]]*_34_KNMI_Stations[[#This Row],[Gewogen factor]]</f>
        <v>3.2</v>
      </c>
      <c r="P237" s="89" cm="1">
        <f t="array" ref="P237">IF(ISNUMBER(_34_KNMI_Stations[[#This Row],[Etmaal temperatuur °C]]),IF(_34_KNMI_Stations[[#This Row],[Etmaal temperatuur °C]]&gt;stookgrens[],_34_KNMI_Stations[[#This Row],[Etmaal temperatuur °C]]-stookgrens[],0),"")</f>
        <v>0</v>
      </c>
    </row>
    <row r="238" spans="1:16" x14ac:dyDescent="0.25">
      <c r="A238">
        <v>215</v>
      </c>
      <c r="B238" s="110">
        <v>45894</v>
      </c>
      <c r="C238" s="89">
        <v>1.6</v>
      </c>
      <c r="D238" s="89">
        <v>16.100000000000001</v>
      </c>
      <c r="E238" s="96">
        <v>2067</v>
      </c>
      <c r="F238" s="89">
        <v>0</v>
      </c>
      <c r="G238" s="89">
        <v>1018</v>
      </c>
      <c r="H238">
        <v>0.7</v>
      </c>
      <c r="I238" t="s">
        <v>0</v>
      </c>
      <c r="J238">
        <v>0.8</v>
      </c>
      <c r="K238">
        <v>8</v>
      </c>
      <c r="L238">
        <v>2025</v>
      </c>
      <c r="M238" t="s">
        <v>363</v>
      </c>
      <c r="N238" s="89" cm="1">
        <f t="array" ref="N238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238" s="89">
        <f>_34_KNMI_Stations[[#This Row],[graaddagen]]*_34_KNMI_Stations[[#This Row],[Gewogen factor]]</f>
        <v>1.5199999999999989</v>
      </c>
      <c r="P238" s="89" cm="1">
        <f t="array" ref="P238">IF(ISNUMBER(_34_KNMI_Stations[[#This Row],[Etmaal temperatuur °C]]),IF(_34_KNMI_Stations[[#This Row],[Etmaal temperatuur °C]]&gt;stookgrens[],_34_KNMI_Stations[[#This Row],[Etmaal temperatuur °C]]-stookgrens[],0),"")</f>
        <v>0</v>
      </c>
    </row>
    <row r="239" spans="1:16" x14ac:dyDescent="0.25">
      <c r="A239">
        <v>215</v>
      </c>
      <c r="B239" s="110">
        <v>45895</v>
      </c>
      <c r="C239" s="89">
        <v>4.2</v>
      </c>
      <c r="D239" s="89">
        <v>19.2</v>
      </c>
      <c r="E239" s="96">
        <v>1553</v>
      </c>
      <c r="F239" s="89">
        <v>0</v>
      </c>
      <c r="G239" s="89">
        <v>1009.2</v>
      </c>
      <c r="H239">
        <v>0.63</v>
      </c>
      <c r="I239" t="s">
        <v>0</v>
      </c>
      <c r="J239">
        <v>0.8</v>
      </c>
      <c r="K239">
        <v>8</v>
      </c>
      <c r="L239">
        <v>2025</v>
      </c>
      <c r="M239" t="s">
        <v>363</v>
      </c>
      <c r="N239" s="89" cm="1">
        <f t="array" ref="N239">IF(ISNUMBER(_34_KNMI_Stations[[#This Row],[Etmaal temperatuur °C]]),IF(_34_KNMI_Stations[[#This Row],[Etmaal temperatuur °C]]&lt;stookgrens[],stookgrens[]-_34_KNMI_Stations[[#This Row],[Etmaal temperatuur °C]],0),"")</f>
        <v>0</v>
      </c>
      <c r="O239" s="89">
        <f>_34_KNMI_Stations[[#This Row],[graaddagen]]*_34_KNMI_Stations[[#This Row],[Gewogen factor]]</f>
        <v>0</v>
      </c>
      <c r="P239" s="89" cm="1">
        <f t="array" ref="P239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240" spans="1:16" x14ac:dyDescent="0.25">
      <c r="A240">
        <v>215</v>
      </c>
      <c r="B240" s="110">
        <v>45896</v>
      </c>
      <c r="C240" s="89">
        <v>2.7</v>
      </c>
      <c r="D240" s="89">
        <v>18.2</v>
      </c>
      <c r="E240" s="96">
        <v>1365</v>
      </c>
      <c r="F240" s="89">
        <v>0</v>
      </c>
      <c r="G240" s="89">
        <v>1007.2</v>
      </c>
      <c r="H240">
        <v>0.78</v>
      </c>
      <c r="I240" t="s">
        <v>0</v>
      </c>
      <c r="J240">
        <v>0.8</v>
      </c>
      <c r="K240">
        <v>8</v>
      </c>
      <c r="L240">
        <v>2025</v>
      </c>
      <c r="M240" t="s">
        <v>363</v>
      </c>
      <c r="N240" s="89" cm="1">
        <f t="array" ref="N240">IF(ISNUMBER(_34_KNMI_Stations[[#This Row],[Etmaal temperatuur °C]]),IF(_34_KNMI_Stations[[#This Row],[Etmaal temperatuur °C]]&lt;stookgrens[],stookgrens[]-_34_KNMI_Stations[[#This Row],[Etmaal temperatuur °C]],0),"")</f>
        <v>0</v>
      </c>
      <c r="O240" s="89">
        <f>_34_KNMI_Stations[[#This Row],[graaddagen]]*_34_KNMI_Stations[[#This Row],[Gewogen factor]]</f>
        <v>0</v>
      </c>
      <c r="P240" s="89" cm="1">
        <f t="array" ref="P240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241" spans="1:16" x14ac:dyDescent="0.25">
      <c r="A241">
        <v>215</v>
      </c>
      <c r="B241" s="110">
        <v>45897</v>
      </c>
      <c r="C241" s="89">
        <v>2.5</v>
      </c>
      <c r="D241" s="89">
        <v>16.3</v>
      </c>
      <c r="E241" s="96">
        <v>1158</v>
      </c>
      <c r="F241" s="89">
        <v>3.7</v>
      </c>
      <c r="G241" s="89">
        <v>1003.3</v>
      </c>
      <c r="H241">
        <v>0.81</v>
      </c>
      <c r="I241" t="s">
        <v>0</v>
      </c>
      <c r="J241">
        <v>0.8</v>
      </c>
      <c r="K241">
        <v>8</v>
      </c>
      <c r="L241">
        <v>2025</v>
      </c>
      <c r="M241" t="s">
        <v>363</v>
      </c>
      <c r="N241" s="89" cm="1">
        <f t="array" ref="N241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241" s="89">
        <f>_34_KNMI_Stations[[#This Row],[graaddagen]]*_34_KNMI_Stations[[#This Row],[Gewogen factor]]</f>
        <v>1.3599999999999994</v>
      </c>
      <c r="P241" s="89" cm="1">
        <f t="array" ref="P241">IF(ISNUMBER(_34_KNMI_Stations[[#This Row],[Etmaal temperatuur °C]]),IF(_34_KNMI_Stations[[#This Row],[Etmaal temperatuur °C]]&gt;stookgrens[],_34_KNMI_Stations[[#This Row],[Etmaal temperatuur °C]]-stookgrens[],0),"")</f>
        <v>0</v>
      </c>
    </row>
    <row r="242" spans="1:16" x14ac:dyDescent="0.25">
      <c r="A242">
        <v>215</v>
      </c>
      <c r="B242" s="110">
        <v>45898</v>
      </c>
      <c r="C242" s="89">
        <v>4.5999999999999996</v>
      </c>
      <c r="D242" s="89">
        <v>17</v>
      </c>
      <c r="E242" s="96">
        <v>1352</v>
      </c>
      <c r="F242" s="89">
        <v>1.7</v>
      </c>
      <c r="G242" s="89">
        <v>999.5</v>
      </c>
      <c r="H242">
        <v>0.74</v>
      </c>
      <c r="I242" t="s">
        <v>0</v>
      </c>
      <c r="J242">
        <v>0.8</v>
      </c>
      <c r="K242">
        <v>8</v>
      </c>
      <c r="L242">
        <v>2025</v>
      </c>
      <c r="M242" t="s">
        <v>363</v>
      </c>
      <c r="N242" s="89" cm="1">
        <f t="array" ref="N242">IF(ISNUMBER(_34_KNMI_Stations[[#This Row],[Etmaal temperatuur °C]]),IF(_34_KNMI_Stations[[#This Row],[Etmaal temperatuur °C]]&lt;stookgrens[],stookgrens[]-_34_KNMI_Stations[[#This Row],[Etmaal temperatuur °C]],0),"")</f>
        <v>1</v>
      </c>
      <c r="O242" s="89">
        <f>_34_KNMI_Stations[[#This Row],[graaddagen]]*_34_KNMI_Stations[[#This Row],[Gewogen factor]]</f>
        <v>0.8</v>
      </c>
      <c r="P242" s="89" cm="1">
        <f t="array" ref="P242">IF(ISNUMBER(_34_KNMI_Stations[[#This Row],[Etmaal temperatuur °C]]),IF(_34_KNMI_Stations[[#This Row],[Etmaal temperatuur °C]]&gt;stookgrens[],_34_KNMI_Stations[[#This Row],[Etmaal temperatuur °C]]-stookgrens[],0),"")</f>
        <v>0</v>
      </c>
    </row>
    <row r="243" spans="1:16" x14ac:dyDescent="0.25">
      <c r="A243">
        <v>215</v>
      </c>
      <c r="B243" s="110">
        <v>45899</v>
      </c>
      <c r="C243" s="89">
        <v>4.5</v>
      </c>
      <c r="D243" s="89">
        <v>18.399999999999999</v>
      </c>
      <c r="E243" s="96">
        <v>1232</v>
      </c>
      <c r="F243" s="89">
        <v>8</v>
      </c>
      <c r="G243" s="89">
        <v>1005.2</v>
      </c>
      <c r="H243">
        <v>0.73</v>
      </c>
      <c r="I243" t="s">
        <v>0</v>
      </c>
      <c r="J243">
        <v>0.8</v>
      </c>
      <c r="K243">
        <v>8</v>
      </c>
      <c r="L243">
        <v>2025</v>
      </c>
      <c r="M243" t="s">
        <v>363</v>
      </c>
      <c r="N243" s="89" cm="1">
        <f t="array" ref="N243">IF(ISNUMBER(_34_KNMI_Stations[[#This Row],[Etmaal temperatuur °C]]),IF(_34_KNMI_Stations[[#This Row],[Etmaal temperatuur °C]]&lt;stookgrens[],stookgrens[]-_34_KNMI_Stations[[#This Row],[Etmaal temperatuur °C]],0),"")</f>
        <v>0</v>
      </c>
      <c r="O243" s="89">
        <f>_34_KNMI_Stations[[#This Row],[graaddagen]]*_34_KNMI_Stations[[#This Row],[Gewogen factor]]</f>
        <v>0</v>
      </c>
      <c r="P243" s="89" cm="1">
        <f t="array" ref="P243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244" spans="1:16" x14ac:dyDescent="0.25">
      <c r="A244">
        <v>215</v>
      </c>
      <c r="B244" s="110">
        <v>45900</v>
      </c>
      <c r="C244" s="89">
        <v>3.4</v>
      </c>
      <c r="D244" s="89">
        <v>18.2</v>
      </c>
      <c r="E244" s="96">
        <v>915</v>
      </c>
      <c r="F244" s="89">
        <v>2.2999999999999998</v>
      </c>
      <c r="G244" s="89">
        <v>1006.4</v>
      </c>
      <c r="H244">
        <v>0.8</v>
      </c>
      <c r="I244" t="s">
        <v>0</v>
      </c>
      <c r="J244">
        <v>0.8</v>
      </c>
      <c r="K244">
        <v>8</v>
      </c>
      <c r="L244">
        <v>2025</v>
      </c>
      <c r="M244" t="s">
        <v>363</v>
      </c>
      <c r="N244" s="89" cm="1">
        <f t="array" ref="N244">IF(ISNUMBER(_34_KNMI_Stations[[#This Row],[Etmaal temperatuur °C]]),IF(_34_KNMI_Stations[[#This Row],[Etmaal temperatuur °C]]&lt;stookgrens[],stookgrens[]-_34_KNMI_Stations[[#This Row],[Etmaal temperatuur °C]],0),"")</f>
        <v>0</v>
      </c>
      <c r="O244" s="89">
        <f>_34_KNMI_Stations[[#This Row],[graaddagen]]*_34_KNMI_Stations[[#This Row],[Gewogen factor]]</f>
        <v>0</v>
      </c>
      <c r="P244" s="89" cm="1">
        <f t="array" ref="P244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245" spans="1:16" x14ac:dyDescent="0.25">
      <c r="A245">
        <v>215</v>
      </c>
      <c r="B245" s="110">
        <v>45901</v>
      </c>
      <c r="C245" s="89">
        <v>3.8</v>
      </c>
      <c r="D245" s="89">
        <v>17.8</v>
      </c>
      <c r="E245" s="96">
        <v>1270</v>
      </c>
      <c r="F245" s="89">
        <v>1</v>
      </c>
      <c r="G245" s="89">
        <v>1006.1</v>
      </c>
      <c r="H245">
        <v>0.74</v>
      </c>
      <c r="I245" t="s">
        <v>0</v>
      </c>
      <c r="J245">
        <v>0.8</v>
      </c>
      <c r="K245">
        <v>9</v>
      </c>
      <c r="L245">
        <v>2025</v>
      </c>
      <c r="M245" t="s">
        <v>364</v>
      </c>
      <c r="N245" s="89" cm="1">
        <f t="array" ref="N245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245" s="89">
        <f>_34_KNMI_Stations[[#This Row],[graaddagen]]*_34_KNMI_Stations[[#This Row],[Gewogen factor]]</f>
        <v>0.15999999999999945</v>
      </c>
      <c r="P245" s="89" cm="1">
        <f t="array" ref="P245">IF(ISNUMBER(_34_KNMI_Stations[[#This Row],[Etmaal temperatuur °C]]),IF(_34_KNMI_Stations[[#This Row],[Etmaal temperatuur °C]]&gt;stookgrens[],_34_KNMI_Stations[[#This Row],[Etmaal temperatuur °C]]-stookgrens[],0),"")</f>
        <v>0</v>
      </c>
    </row>
    <row r="246" spans="1:16" x14ac:dyDescent="0.25">
      <c r="A246">
        <v>215</v>
      </c>
      <c r="B246" s="110">
        <v>45902</v>
      </c>
      <c r="C246" s="89">
        <v>5.4</v>
      </c>
      <c r="D246" s="89">
        <v>17.5</v>
      </c>
      <c r="E246" s="96">
        <v>1405</v>
      </c>
      <c r="F246" s="89">
        <v>0.2</v>
      </c>
      <c r="G246" s="89">
        <v>1006.4</v>
      </c>
      <c r="H246">
        <v>0.71</v>
      </c>
      <c r="I246" t="s">
        <v>0</v>
      </c>
      <c r="J246">
        <v>0.8</v>
      </c>
      <c r="K246">
        <v>9</v>
      </c>
      <c r="L246">
        <v>2025</v>
      </c>
      <c r="M246" t="s">
        <v>364</v>
      </c>
      <c r="N246" s="89" cm="1">
        <f t="array" ref="N246">IF(ISNUMBER(_34_KNMI_Stations[[#This Row],[Etmaal temperatuur °C]]),IF(_34_KNMI_Stations[[#This Row],[Etmaal temperatuur °C]]&lt;stookgrens[],stookgrens[]-_34_KNMI_Stations[[#This Row],[Etmaal temperatuur °C]],0),"")</f>
        <v>0.5</v>
      </c>
      <c r="O246" s="89">
        <f>_34_KNMI_Stations[[#This Row],[graaddagen]]*_34_KNMI_Stations[[#This Row],[Gewogen factor]]</f>
        <v>0.4</v>
      </c>
      <c r="P246" s="89" cm="1">
        <f t="array" ref="P246">IF(ISNUMBER(_34_KNMI_Stations[[#This Row],[Etmaal temperatuur °C]]),IF(_34_KNMI_Stations[[#This Row],[Etmaal temperatuur °C]]&gt;stookgrens[],_34_KNMI_Stations[[#This Row],[Etmaal temperatuur °C]]-stookgrens[],0),"")</f>
        <v>0</v>
      </c>
    </row>
    <row r="247" spans="1:16" x14ac:dyDescent="0.25">
      <c r="A247">
        <v>215</v>
      </c>
      <c r="B247" s="110">
        <v>45903</v>
      </c>
      <c r="C247" s="89">
        <v>7.3</v>
      </c>
      <c r="D247" s="89">
        <v>18.8</v>
      </c>
      <c r="E247" s="96">
        <v>754</v>
      </c>
      <c r="F247" s="89">
        <v>5.6</v>
      </c>
      <c r="G247" s="89">
        <v>1002.4</v>
      </c>
      <c r="H247">
        <v>0.79</v>
      </c>
      <c r="I247" t="s">
        <v>0</v>
      </c>
      <c r="J247">
        <v>0.8</v>
      </c>
      <c r="K247">
        <v>9</v>
      </c>
      <c r="L247">
        <v>2025</v>
      </c>
      <c r="M247" t="s">
        <v>364</v>
      </c>
      <c r="N247" s="89" cm="1">
        <f t="array" ref="N247">IF(ISNUMBER(_34_KNMI_Stations[[#This Row],[Etmaal temperatuur °C]]),IF(_34_KNMI_Stations[[#This Row],[Etmaal temperatuur °C]]&lt;stookgrens[],stookgrens[]-_34_KNMI_Stations[[#This Row],[Etmaal temperatuur °C]],0),"")</f>
        <v>0</v>
      </c>
      <c r="O247" s="89">
        <f>_34_KNMI_Stations[[#This Row],[graaddagen]]*_34_KNMI_Stations[[#This Row],[Gewogen factor]]</f>
        <v>0</v>
      </c>
      <c r="P247" s="89" cm="1">
        <f t="array" ref="P247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248" spans="1:16" x14ac:dyDescent="0.25">
      <c r="A248">
        <v>215</v>
      </c>
      <c r="B248" s="110">
        <v>45904</v>
      </c>
      <c r="C248" s="89">
        <v>5.6</v>
      </c>
      <c r="D248" s="89">
        <v>17.7</v>
      </c>
      <c r="E248" s="96">
        <v>1287</v>
      </c>
      <c r="F248" s="89">
        <v>1.2</v>
      </c>
      <c r="G248" s="89">
        <v>1009.2</v>
      </c>
      <c r="H248">
        <v>0.74</v>
      </c>
      <c r="I248" t="s">
        <v>0</v>
      </c>
      <c r="J248">
        <v>0.8</v>
      </c>
      <c r="K248">
        <v>9</v>
      </c>
      <c r="L248">
        <v>2025</v>
      </c>
      <c r="M248" t="s">
        <v>364</v>
      </c>
      <c r="N248" s="89" cm="1">
        <f t="array" ref="N248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248" s="89">
        <f>_34_KNMI_Stations[[#This Row],[graaddagen]]*_34_KNMI_Stations[[#This Row],[Gewogen factor]]</f>
        <v>0.24000000000000057</v>
      </c>
      <c r="P248" s="89" cm="1">
        <f t="array" ref="P248">IF(ISNUMBER(_34_KNMI_Stations[[#This Row],[Etmaal temperatuur °C]]),IF(_34_KNMI_Stations[[#This Row],[Etmaal temperatuur °C]]&gt;stookgrens[],_34_KNMI_Stations[[#This Row],[Etmaal temperatuur °C]]-stookgrens[],0),"")</f>
        <v>0</v>
      </c>
    </row>
    <row r="249" spans="1:16" x14ac:dyDescent="0.25">
      <c r="A249">
        <v>215</v>
      </c>
      <c r="B249" s="110">
        <v>45905</v>
      </c>
      <c r="C249" s="89">
        <v>3.3</v>
      </c>
      <c r="D249" s="89">
        <v>15.4</v>
      </c>
      <c r="E249" s="96">
        <v>1612</v>
      </c>
      <c r="F249" s="89">
        <v>0</v>
      </c>
      <c r="G249" s="89">
        <v>1019.8</v>
      </c>
      <c r="H249">
        <v>0.77</v>
      </c>
      <c r="I249" t="s">
        <v>0</v>
      </c>
      <c r="J249">
        <v>0.8</v>
      </c>
      <c r="K249">
        <v>9</v>
      </c>
      <c r="L249">
        <v>2025</v>
      </c>
      <c r="M249" t="s">
        <v>364</v>
      </c>
      <c r="N249" s="89" cm="1">
        <f t="array" ref="N249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249" s="89">
        <f>_34_KNMI_Stations[[#This Row],[graaddagen]]*_34_KNMI_Stations[[#This Row],[Gewogen factor]]</f>
        <v>2.0799999999999996</v>
      </c>
      <c r="P249" s="89" cm="1">
        <f t="array" ref="P249">IF(ISNUMBER(_34_KNMI_Stations[[#This Row],[Etmaal temperatuur °C]]),IF(_34_KNMI_Stations[[#This Row],[Etmaal temperatuur °C]]&gt;stookgrens[],_34_KNMI_Stations[[#This Row],[Etmaal temperatuur °C]]-stookgrens[],0),"")</f>
        <v>0</v>
      </c>
    </row>
    <row r="250" spans="1:16" x14ac:dyDescent="0.25">
      <c r="A250">
        <v>215</v>
      </c>
      <c r="B250" s="110">
        <v>45906</v>
      </c>
      <c r="C250" s="89">
        <v>3.3</v>
      </c>
      <c r="D250" s="89">
        <v>16.399999999999999</v>
      </c>
      <c r="E250" s="96">
        <v>1526</v>
      </c>
      <c r="F250" s="89">
        <v>0</v>
      </c>
      <c r="G250" s="89">
        <v>1021.7</v>
      </c>
      <c r="H250">
        <v>0.71</v>
      </c>
      <c r="I250" t="s">
        <v>0</v>
      </c>
      <c r="J250">
        <v>0.8</v>
      </c>
      <c r="K250">
        <v>9</v>
      </c>
      <c r="L250">
        <v>2025</v>
      </c>
      <c r="M250" t="s">
        <v>364</v>
      </c>
      <c r="N250" s="89" cm="1">
        <f t="array" ref="N250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250" s="89">
        <f>_34_KNMI_Stations[[#This Row],[graaddagen]]*_34_KNMI_Stations[[#This Row],[Gewogen factor]]</f>
        <v>1.2800000000000011</v>
      </c>
      <c r="P250" s="89" cm="1">
        <f t="array" ref="P250">IF(ISNUMBER(_34_KNMI_Stations[[#This Row],[Etmaal temperatuur °C]]),IF(_34_KNMI_Stations[[#This Row],[Etmaal temperatuur °C]]&gt;stookgrens[],_34_KNMI_Stations[[#This Row],[Etmaal temperatuur °C]]-stookgrens[],0),"")</f>
        <v>0</v>
      </c>
    </row>
    <row r="251" spans="1:16" x14ac:dyDescent="0.25">
      <c r="A251">
        <v>215</v>
      </c>
      <c r="B251" s="110">
        <v>45907</v>
      </c>
      <c r="C251" s="89">
        <v>5</v>
      </c>
      <c r="D251" s="89">
        <v>19.7</v>
      </c>
      <c r="E251" s="96">
        <v>1812</v>
      </c>
      <c r="F251" s="89">
        <v>0</v>
      </c>
      <c r="G251" s="89">
        <v>1013.5</v>
      </c>
      <c r="H251">
        <v>0.63</v>
      </c>
      <c r="I251" t="s">
        <v>0</v>
      </c>
      <c r="J251">
        <v>0.8</v>
      </c>
      <c r="K251">
        <v>9</v>
      </c>
      <c r="L251">
        <v>2025</v>
      </c>
      <c r="M251" t="s">
        <v>364</v>
      </c>
      <c r="N251" s="89" cm="1">
        <f t="array" ref="N251">IF(ISNUMBER(_34_KNMI_Stations[[#This Row],[Etmaal temperatuur °C]]),IF(_34_KNMI_Stations[[#This Row],[Etmaal temperatuur °C]]&lt;stookgrens[],stookgrens[]-_34_KNMI_Stations[[#This Row],[Etmaal temperatuur °C]],0),"")</f>
        <v>0</v>
      </c>
      <c r="O251" s="89">
        <f>_34_KNMI_Stations[[#This Row],[graaddagen]]*_34_KNMI_Stations[[#This Row],[Gewogen factor]]</f>
        <v>0</v>
      </c>
      <c r="P251" s="89" cm="1">
        <f t="array" ref="P251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252" spans="1:16" x14ac:dyDescent="0.25">
      <c r="A252">
        <v>215</v>
      </c>
      <c r="B252" s="110">
        <v>45908</v>
      </c>
      <c r="C252" s="89">
        <v>3.5</v>
      </c>
      <c r="D252" s="89">
        <v>17.600000000000001</v>
      </c>
      <c r="E252" s="96">
        <v>1626</v>
      </c>
      <c r="F252" s="89">
        <v>0.1</v>
      </c>
      <c r="G252" s="89">
        <v>1016.5</v>
      </c>
      <c r="H252">
        <v>0.79</v>
      </c>
      <c r="I252" t="s">
        <v>0</v>
      </c>
      <c r="J252">
        <v>0.8</v>
      </c>
      <c r="K252">
        <v>9</v>
      </c>
      <c r="L252">
        <v>2025</v>
      </c>
      <c r="M252" t="s">
        <v>365</v>
      </c>
      <c r="N252" s="89" cm="1">
        <f t="array" ref="N252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252" s="89">
        <f>_34_KNMI_Stations[[#This Row],[graaddagen]]*_34_KNMI_Stations[[#This Row],[Gewogen factor]]</f>
        <v>0.3199999999999989</v>
      </c>
      <c r="P252" s="89" cm="1">
        <f t="array" ref="P252">IF(ISNUMBER(_34_KNMI_Stations[[#This Row],[Etmaal temperatuur °C]]),IF(_34_KNMI_Stations[[#This Row],[Etmaal temperatuur °C]]&gt;stookgrens[],_34_KNMI_Stations[[#This Row],[Etmaal temperatuur °C]]-stookgrens[],0),"")</f>
        <v>0</v>
      </c>
    </row>
    <row r="253" spans="1:16" x14ac:dyDescent="0.25">
      <c r="A253">
        <v>215</v>
      </c>
      <c r="B253" s="110">
        <v>45909</v>
      </c>
      <c r="C253" s="89">
        <v>1.8</v>
      </c>
      <c r="D253" s="89">
        <v>13.3</v>
      </c>
      <c r="E253" s="96">
        <v>795</v>
      </c>
      <c r="F253" s="89">
        <v>0</v>
      </c>
      <c r="G253" s="89">
        <v>1016.2</v>
      </c>
      <c r="H253">
        <v>0.83</v>
      </c>
      <c r="I253" t="s">
        <v>0</v>
      </c>
      <c r="J253">
        <v>0.8</v>
      </c>
      <c r="K253">
        <v>9</v>
      </c>
      <c r="L253">
        <v>2025</v>
      </c>
      <c r="M253" t="s">
        <v>365</v>
      </c>
      <c r="N253" s="89" cm="1">
        <f t="array" ref="N253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253" s="89">
        <f>_34_KNMI_Stations[[#This Row],[graaddagen]]*_34_KNMI_Stations[[#This Row],[Gewogen factor]]</f>
        <v>3.76</v>
      </c>
      <c r="P253" s="89" cm="1">
        <f t="array" ref="P253">IF(ISNUMBER(_34_KNMI_Stations[[#This Row],[Etmaal temperatuur °C]]),IF(_34_KNMI_Stations[[#This Row],[Etmaal temperatuur °C]]&gt;stookgrens[],_34_KNMI_Stations[[#This Row],[Etmaal temperatuur °C]]-stookgrens[],0),"")</f>
        <v>0</v>
      </c>
    </row>
    <row r="254" spans="1:16" x14ac:dyDescent="0.25">
      <c r="A254">
        <v>215</v>
      </c>
      <c r="B254" s="110">
        <v>45910</v>
      </c>
      <c r="C254" s="89">
        <v>4</v>
      </c>
      <c r="D254" s="89">
        <v>15.2</v>
      </c>
      <c r="E254" s="96">
        <v>1030</v>
      </c>
      <c r="F254" s="89">
        <v>-0.1</v>
      </c>
      <c r="G254" s="89">
        <v>1006.6</v>
      </c>
      <c r="H254">
        <v>0.76</v>
      </c>
      <c r="I254" t="s">
        <v>0</v>
      </c>
      <c r="J254">
        <v>0.8</v>
      </c>
      <c r="K254">
        <v>9</v>
      </c>
      <c r="L254">
        <v>2025</v>
      </c>
      <c r="M254" t="s">
        <v>365</v>
      </c>
      <c r="N254" s="89" cm="1">
        <f t="array" ref="N254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254" s="89">
        <f>_34_KNMI_Stations[[#This Row],[graaddagen]]*_34_KNMI_Stations[[#This Row],[Gewogen factor]]</f>
        <v>2.2400000000000007</v>
      </c>
      <c r="P254" s="89" cm="1">
        <f t="array" ref="P254">IF(ISNUMBER(_34_KNMI_Stations[[#This Row],[Etmaal temperatuur °C]]),IF(_34_KNMI_Stations[[#This Row],[Etmaal temperatuur °C]]&gt;stookgrens[],_34_KNMI_Stations[[#This Row],[Etmaal temperatuur °C]]-stookgrens[],0),"")</f>
        <v>0</v>
      </c>
    </row>
    <row r="255" spans="1:16" x14ac:dyDescent="0.25">
      <c r="A255">
        <v>215</v>
      </c>
      <c r="B255" s="110">
        <v>45911</v>
      </c>
      <c r="C255" s="89">
        <v>5.9</v>
      </c>
      <c r="D255" s="89">
        <v>15.7</v>
      </c>
      <c r="E255" s="96">
        <v>1064</v>
      </c>
      <c r="F255" s="89">
        <v>8.3000000000000007</v>
      </c>
      <c r="G255" s="89">
        <v>1003.9</v>
      </c>
      <c r="H255">
        <v>0.76</v>
      </c>
      <c r="I255" t="s">
        <v>0</v>
      </c>
      <c r="J255">
        <v>0.8</v>
      </c>
      <c r="K255">
        <v>9</v>
      </c>
      <c r="L255">
        <v>2025</v>
      </c>
      <c r="M255" t="s">
        <v>365</v>
      </c>
      <c r="N255" s="89" cm="1">
        <f t="array" ref="N255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255" s="89">
        <f>_34_KNMI_Stations[[#This Row],[graaddagen]]*_34_KNMI_Stations[[#This Row],[Gewogen factor]]</f>
        <v>1.8400000000000007</v>
      </c>
      <c r="P255" s="89" cm="1">
        <f t="array" ref="P255">IF(ISNUMBER(_34_KNMI_Stations[[#This Row],[Etmaal temperatuur °C]]),IF(_34_KNMI_Stations[[#This Row],[Etmaal temperatuur °C]]&gt;stookgrens[],_34_KNMI_Stations[[#This Row],[Etmaal temperatuur °C]]-stookgrens[],0),"")</f>
        <v>0</v>
      </c>
    </row>
    <row r="256" spans="1:16" x14ac:dyDescent="0.25">
      <c r="A256">
        <v>215</v>
      </c>
      <c r="B256" s="110">
        <v>45912</v>
      </c>
      <c r="C256" s="89">
        <v>6.6</v>
      </c>
      <c r="D256" s="89">
        <v>14.7</v>
      </c>
      <c r="E256" s="96">
        <v>1360</v>
      </c>
      <c r="F256" s="89">
        <v>4.3</v>
      </c>
      <c r="G256" s="89">
        <v>1011.5</v>
      </c>
      <c r="H256">
        <v>0.73</v>
      </c>
      <c r="I256" t="s">
        <v>0</v>
      </c>
      <c r="J256">
        <v>0.8</v>
      </c>
      <c r="K256">
        <v>9</v>
      </c>
      <c r="L256">
        <v>2025</v>
      </c>
      <c r="M256" t="s">
        <v>365</v>
      </c>
      <c r="N256" s="89" cm="1">
        <f t="array" ref="N256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256" s="89">
        <f>_34_KNMI_Stations[[#This Row],[graaddagen]]*_34_KNMI_Stations[[#This Row],[Gewogen factor]]</f>
        <v>2.6400000000000006</v>
      </c>
      <c r="P256" s="89" cm="1">
        <f t="array" ref="P256">IF(ISNUMBER(_34_KNMI_Stations[[#This Row],[Etmaal temperatuur °C]]),IF(_34_KNMI_Stations[[#This Row],[Etmaal temperatuur °C]]&gt;stookgrens[],_34_KNMI_Stations[[#This Row],[Etmaal temperatuur °C]]-stookgrens[],0),"")</f>
        <v>0</v>
      </c>
    </row>
    <row r="257" spans="1:16" x14ac:dyDescent="0.25">
      <c r="A257">
        <v>215</v>
      </c>
      <c r="B257" s="110">
        <v>45913</v>
      </c>
      <c r="C257" s="89">
        <v>5.2</v>
      </c>
      <c r="D257" s="89">
        <v>13.9</v>
      </c>
      <c r="E257" s="96">
        <v>1022</v>
      </c>
      <c r="F257" s="89">
        <v>3.8</v>
      </c>
      <c r="G257" s="89">
        <v>1010.8</v>
      </c>
      <c r="H257">
        <v>0.8</v>
      </c>
      <c r="I257" t="s">
        <v>0</v>
      </c>
      <c r="J257">
        <v>0.8</v>
      </c>
      <c r="K257">
        <v>9</v>
      </c>
      <c r="L257">
        <v>2025</v>
      </c>
      <c r="M257" t="s">
        <v>365</v>
      </c>
      <c r="N257" s="89" cm="1">
        <f t="array" ref="N257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257" s="89">
        <f>_34_KNMI_Stations[[#This Row],[graaddagen]]*_34_KNMI_Stations[[#This Row],[Gewogen factor]]</f>
        <v>3.28</v>
      </c>
      <c r="P257" s="89" cm="1">
        <f t="array" ref="P257">IF(ISNUMBER(_34_KNMI_Stations[[#This Row],[Etmaal temperatuur °C]]),IF(_34_KNMI_Stations[[#This Row],[Etmaal temperatuur °C]]&gt;stookgrens[],_34_KNMI_Stations[[#This Row],[Etmaal temperatuur °C]]-stookgrens[],0),"")</f>
        <v>0</v>
      </c>
    </row>
    <row r="258" spans="1:16" x14ac:dyDescent="0.25">
      <c r="A258">
        <v>215</v>
      </c>
      <c r="B258" s="110">
        <v>45914</v>
      </c>
      <c r="C258" s="89">
        <v>4.5</v>
      </c>
      <c r="D258" s="89">
        <v>15.2</v>
      </c>
      <c r="E258" s="96">
        <v>1100</v>
      </c>
      <c r="F258" s="89">
        <v>7</v>
      </c>
      <c r="G258" s="89">
        <v>1010.3</v>
      </c>
      <c r="H258">
        <v>0.77</v>
      </c>
      <c r="I258" t="s">
        <v>0</v>
      </c>
      <c r="J258">
        <v>0.8</v>
      </c>
      <c r="K258">
        <v>9</v>
      </c>
      <c r="L258">
        <v>2025</v>
      </c>
      <c r="M258" t="s">
        <v>365</v>
      </c>
      <c r="N258" s="89" cm="1">
        <f t="array" ref="N258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258" s="89">
        <f>_34_KNMI_Stations[[#This Row],[graaddagen]]*_34_KNMI_Stations[[#This Row],[Gewogen factor]]</f>
        <v>2.2400000000000007</v>
      </c>
      <c r="P258" s="89" cm="1">
        <f t="array" ref="P258">IF(ISNUMBER(_34_KNMI_Stations[[#This Row],[Etmaal temperatuur °C]]),IF(_34_KNMI_Stations[[#This Row],[Etmaal temperatuur °C]]&gt;stookgrens[],_34_KNMI_Stations[[#This Row],[Etmaal temperatuur °C]]-stookgrens[],0),"")</f>
        <v>0</v>
      </c>
    </row>
    <row r="259" spans="1:16" x14ac:dyDescent="0.25">
      <c r="A259">
        <v>215</v>
      </c>
      <c r="B259" s="110">
        <v>45915</v>
      </c>
      <c r="C259" s="89">
        <v>11</v>
      </c>
      <c r="D259" s="89">
        <v>17.100000000000001</v>
      </c>
      <c r="E259" s="96">
        <v>1099</v>
      </c>
      <c r="F259" s="89">
        <v>8.1999999999999993</v>
      </c>
      <c r="G259" s="89">
        <v>1004.9</v>
      </c>
      <c r="H259">
        <v>0.69</v>
      </c>
      <c r="I259" t="s">
        <v>0</v>
      </c>
      <c r="J259">
        <v>0.8</v>
      </c>
      <c r="K259">
        <v>9</v>
      </c>
      <c r="L259">
        <v>2025</v>
      </c>
      <c r="M259" t="s">
        <v>366</v>
      </c>
      <c r="N259" s="89" cm="1">
        <f t="array" ref="N259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259" s="89">
        <f>_34_KNMI_Stations[[#This Row],[graaddagen]]*_34_KNMI_Stations[[#This Row],[Gewogen factor]]</f>
        <v>0.71999999999999886</v>
      </c>
      <c r="P259" s="89" cm="1">
        <f t="array" ref="P259">IF(ISNUMBER(_34_KNMI_Stations[[#This Row],[Etmaal temperatuur °C]]),IF(_34_KNMI_Stations[[#This Row],[Etmaal temperatuur °C]]&gt;stookgrens[],_34_KNMI_Stations[[#This Row],[Etmaal temperatuur °C]]-stookgrens[],0),"")</f>
        <v>0</v>
      </c>
    </row>
    <row r="260" spans="1:16" x14ac:dyDescent="0.25">
      <c r="A260">
        <v>215</v>
      </c>
      <c r="B260" s="110">
        <v>45916</v>
      </c>
      <c r="C260" s="89">
        <v>9</v>
      </c>
      <c r="D260" s="89">
        <v>16</v>
      </c>
      <c r="E260" s="96">
        <v>1082</v>
      </c>
      <c r="F260" s="89">
        <v>1.7</v>
      </c>
      <c r="G260" s="89">
        <v>1014.2</v>
      </c>
      <c r="H260">
        <v>0.67</v>
      </c>
      <c r="I260" t="s">
        <v>0</v>
      </c>
      <c r="J260">
        <v>0.8</v>
      </c>
      <c r="K260">
        <v>9</v>
      </c>
      <c r="L260">
        <v>2025</v>
      </c>
      <c r="M260" t="s">
        <v>366</v>
      </c>
      <c r="N260" s="89" cm="1">
        <f t="array" ref="N260">IF(ISNUMBER(_34_KNMI_Stations[[#This Row],[Etmaal temperatuur °C]]),IF(_34_KNMI_Stations[[#This Row],[Etmaal temperatuur °C]]&lt;stookgrens[],stookgrens[]-_34_KNMI_Stations[[#This Row],[Etmaal temperatuur °C]],0),"")</f>
        <v>2</v>
      </c>
      <c r="O260" s="89">
        <f>_34_KNMI_Stations[[#This Row],[graaddagen]]*_34_KNMI_Stations[[#This Row],[Gewogen factor]]</f>
        <v>1.6</v>
      </c>
      <c r="P260" s="89" cm="1">
        <f t="array" ref="P260">IF(ISNUMBER(_34_KNMI_Stations[[#This Row],[Etmaal temperatuur °C]]),IF(_34_KNMI_Stations[[#This Row],[Etmaal temperatuur °C]]&gt;stookgrens[],_34_KNMI_Stations[[#This Row],[Etmaal temperatuur °C]]-stookgrens[],0),"")</f>
        <v>0</v>
      </c>
    </row>
    <row r="261" spans="1:16" x14ac:dyDescent="0.25">
      <c r="A261">
        <v>215</v>
      </c>
      <c r="B261" s="110">
        <v>45917</v>
      </c>
      <c r="C261" s="89">
        <v>5.7</v>
      </c>
      <c r="D261" s="89">
        <v>15.7</v>
      </c>
      <c r="E261" s="96">
        <v>343</v>
      </c>
      <c r="F261" s="89">
        <v>4.7</v>
      </c>
      <c r="G261" s="89">
        <v>1017.9</v>
      </c>
      <c r="H261">
        <v>0.81</v>
      </c>
      <c r="I261" t="s">
        <v>0</v>
      </c>
      <c r="J261">
        <v>0.8</v>
      </c>
      <c r="K261">
        <v>9</v>
      </c>
      <c r="L261">
        <v>2025</v>
      </c>
      <c r="M261" t="s">
        <v>366</v>
      </c>
      <c r="N261" s="89" cm="1">
        <f t="array" ref="N261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261" s="89">
        <f>_34_KNMI_Stations[[#This Row],[graaddagen]]*_34_KNMI_Stations[[#This Row],[Gewogen factor]]</f>
        <v>1.8400000000000007</v>
      </c>
      <c r="P261" s="89" cm="1">
        <f t="array" ref="P261">IF(ISNUMBER(_34_KNMI_Stations[[#This Row],[Etmaal temperatuur °C]]),IF(_34_KNMI_Stations[[#This Row],[Etmaal temperatuur °C]]&gt;stookgrens[],_34_KNMI_Stations[[#This Row],[Etmaal temperatuur °C]]-stookgrens[],0),"")</f>
        <v>0</v>
      </c>
    </row>
    <row r="262" spans="1:16" x14ac:dyDescent="0.25">
      <c r="A262">
        <v>215</v>
      </c>
      <c r="B262" s="110">
        <v>45918</v>
      </c>
      <c r="C262" s="89">
        <v>6.9</v>
      </c>
      <c r="D262" s="89">
        <v>18.600000000000001</v>
      </c>
      <c r="E262" s="96">
        <v>657</v>
      </c>
      <c r="F262" s="89">
        <v>0.5</v>
      </c>
      <c r="G262" s="89">
        <v>1020</v>
      </c>
      <c r="H262">
        <v>0.82</v>
      </c>
      <c r="I262" t="s">
        <v>0</v>
      </c>
      <c r="J262">
        <v>0.8</v>
      </c>
      <c r="K262">
        <v>9</v>
      </c>
      <c r="L262">
        <v>2025</v>
      </c>
      <c r="M262" t="s">
        <v>366</v>
      </c>
      <c r="N262" s="89" cm="1">
        <f t="array" ref="N262">IF(ISNUMBER(_34_KNMI_Stations[[#This Row],[Etmaal temperatuur °C]]),IF(_34_KNMI_Stations[[#This Row],[Etmaal temperatuur °C]]&lt;stookgrens[],stookgrens[]-_34_KNMI_Stations[[#This Row],[Etmaal temperatuur °C]],0),"")</f>
        <v>0</v>
      </c>
      <c r="O262" s="89">
        <f>_34_KNMI_Stations[[#This Row],[graaddagen]]*_34_KNMI_Stations[[#This Row],[Gewogen factor]]</f>
        <v>0</v>
      </c>
      <c r="P262" s="89" cm="1">
        <f t="array" ref="P262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263" spans="1:16" x14ac:dyDescent="0.25">
      <c r="A263">
        <v>215</v>
      </c>
      <c r="B263" s="110">
        <v>45919</v>
      </c>
      <c r="C263" s="89">
        <v>3.5</v>
      </c>
      <c r="D263" s="89">
        <v>18.8</v>
      </c>
      <c r="E263" s="96">
        <v>1606</v>
      </c>
      <c r="F263" s="89">
        <v>0</v>
      </c>
      <c r="G263" s="89">
        <v>1019.3</v>
      </c>
      <c r="H263">
        <v>0.77</v>
      </c>
      <c r="I263" t="s">
        <v>0</v>
      </c>
      <c r="J263">
        <v>0.8</v>
      </c>
      <c r="K263">
        <v>9</v>
      </c>
      <c r="L263">
        <v>2025</v>
      </c>
      <c r="M263" t="s">
        <v>366</v>
      </c>
      <c r="N263" s="89" cm="1">
        <f t="array" ref="N263">IF(ISNUMBER(_34_KNMI_Stations[[#This Row],[Etmaal temperatuur °C]]),IF(_34_KNMI_Stations[[#This Row],[Etmaal temperatuur °C]]&lt;stookgrens[],stookgrens[]-_34_KNMI_Stations[[#This Row],[Etmaal temperatuur °C]],0),"")</f>
        <v>0</v>
      </c>
      <c r="O263" s="89">
        <f>_34_KNMI_Stations[[#This Row],[graaddagen]]*_34_KNMI_Stations[[#This Row],[Gewogen factor]]</f>
        <v>0</v>
      </c>
      <c r="P263" s="89" cm="1">
        <f t="array" ref="P263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264" spans="1:16" x14ac:dyDescent="0.25">
      <c r="A264">
        <v>215</v>
      </c>
      <c r="B264" s="110">
        <v>45920</v>
      </c>
      <c r="C264" s="89">
        <v>4.4000000000000004</v>
      </c>
      <c r="D264" s="89">
        <v>19.2</v>
      </c>
      <c r="E264" s="96">
        <v>652</v>
      </c>
      <c r="F264" s="89">
        <v>2.7</v>
      </c>
      <c r="G264" s="89">
        <v>1011.2</v>
      </c>
      <c r="H264">
        <v>0.78</v>
      </c>
      <c r="I264" t="s">
        <v>0</v>
      </c>
      <c r="J264">
        <v>0.8</v>
      </c>
      <c r="K264">
        <v>9</v>
      </c>
      <c r="L264">
        <v>2025</v>
      </c>
      <c r="M264" t="s">
        <v>366</v>
      </c>
      <c r="N264" s="89" cm="1">
        <f t="array" ref="N264">IF(ISNUMBER(_34_KNMI_Stations[[#This Row],[Etmaal temperatuur °C]]),IF(_34_KNMI_Stations[[#This Row],[Etmaal temperatuur °C]]&lt;stookgrens[],stookgrens[]-_34_KNMI_Stations[[#This Row],[Etmaal temperatuur °C]],0),"")</f>
        <v>0</v>
      </c>
      <c r="O264" s="89">
        <f>_34_KNMI_Stations[[#This Row],[graaddagen]]*_34_KNMI_Stations[[#This Row],[Gewogen factor]]</f>
        <v>0</v>
      </c>
      <c r="P264" s="89" cm="1">
        <f t="array" ref="P264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265" spans="1:16" x14ac:dyDescent="0.25">
      <c r="A265">
        <v>215</v>
      </c>
      <c r="B265" s="110">
        <v>45921</v>
      </c>
      <c r="C265" s="89">
        <v>5.9</v>
      </c>
      <c r="D265" s="89">
        <v>14</v>
      </c>
      <c r="E265" s="96">
        <v>1127</v>
      </c>
      <c r="F265" s="89">
        <v>1.5</v>
      </c>
      <c r="G265" s="89">
        <v>1015.2</v>
      </c>
      <c r="H265">
        <v>0.71</v>
      </c>
      <c r="I265" t="s">
        <v>0</v>
      </c>
      <c r="J265">
        <v>0.8</v>
      </c>
      <c r="K265">
        <v>9</v>
      </c>
      <c r="L265">
        <v>2025</v>
      </c>
      <c r="M265" t="s">
        <v>366</v>
      </c>
      <c r="N265" s="89" cm="1">
        <f t="array" ref="N265">IF(ISNUMBER(_34_KNMI_Stations[[#This Row],[Etmaal temperatuur °C]]),IF(_34_KNMI_Stations[[#This Row],[Etmaal temperatuur °C]]&lt;stookgrens[],stookgrens[]-_34_KNMI_Stations[[#This Row],[Etmaal temperatuur °C]],0),"")</f>
        <v>4</v>
      </c>
      <c r="O265" s="89">
        <f>_34_KNMI_Stations[[#This Row],[graaddagen]]*_34_KNMI_Stations[[#This Row],[Gewogen factor]]</f>
        <v>3.2</v>
      </c>
      <c r="P265" s="89" cm="1">
        <f t="array" ref="P265">IF(ISNUMBER(_34_KNMI_Stations[[#This Row],[Etmaal temperatuur °C]]),IF(_34_KNMI_Stations[[#This Row],[Etmaal temperatuur °C]]&gt;stookgrens[],_34_KNMI_Stations[[#This Row],[Etmaal temperatuur °C]]-stookgrens[],0),"")</f>
        <v>0</v>
      </c>
    </row>
    <row r="266" spans="1:16" x14ac:dyDescent="0.25">
      <c r="A266">
        <v>215</v>
      </c>
      <c r="B266" s="110">
        <v>45922</v>
      </c>
      <c r="C266" s="89">
        <v>4.3</v>
      </c>
      <c r="D266" s="89">
        <v>12.1</v>
      </c>
      <c r="E266" s="96">
        <v>1499</v>
      </c>
      <c r="F266" s="89">
        <v>0.2</v>
      </c>
      <c r="G266" s="89">
        <v>1024</v>
      </c>
      <c r="H266">
        <v>0.68</v>
      </c>
      <c r="I266" t="s">
        <v>0</v>
      </c>
      <c r="J266">
        <v>0.8</v>
      </c>
      <c r="K266">
        <v>9</v>
      </c>
      <c r="L266">
        <v>2025</v>
      </c>
      <c r="M266" t="s">
        <v>367</v>
      </c>
      <c r="N266" s="89" cm="1">
        <f t="array" ref="N266">IF(ISNUMBER(_34_KNMI_Stations[[#This Row],[Etmaal temperatuur °C]]),IF(_34_KNMI_Stations[[#This Row],[Etmaal temperatuur °C]]&lt;stookgrens[],stookgrens[]-_34_KNMI_Stations[[#This Row],[Etmaal temperatuur °C]],0),"")</f>
        <v>5.9</v>
      </c>
      <c r="O266" s="89">
        <f>_34_KNMI_Stations[[#This Row],[graaddagen]]*_34_KNMI_Stations[[#This Row],[Gewogen factor]]</f>
        <v>4.7200000000000006</v>
      </c>
      <c r="P266" s="89" cm="1">
        <f t="array" ref="P266">IF(ISNUMBER(_34_KNMI_Stations[[#This Row],[Etmaal temperatuur °C]]),IF(_34_KNMI_Stations[[#This Row],[Etmaal temperatuur °C]]&gt;stookgrens[],_34_KNMI_Stations[[#This Row],[Etmaal temperatuur °C]]-stookgrens[],0),"")</f>
        <v>0</v>
      </c>
    </row>
    <row r="267" spans="1:16" x14ac:dyDescent="0.25">
      <c r="A267">
        <v>215</v>
      </c>
      <c r="B267" s="110">
        <v>45923</v>
      </c>
      <c r="C267" s="89">
        <v>3.1</v>
      </c>
      <c r="D267" s="89">
        <v>11.8</v>
      </c>
      <c r="E267" s="96">
        <v>1104</v>
      </c>
      <c r="F267" s="89">
        <v>0.1</v>
      </c>
      <c r="G267" s="89">
        <v>1026.0999999999999</v>
      </c>
      <c r="H267">
        <v>0.76</v>
      </c>
      <c r="I267" t="s">
        <v>0</v>
      </c>
      <c r="J267">
        <v>0.8</v>
      </c>
      <c r="K267">
        <v>9</v>
      </c>
      <c r="L267">
        <v>2025</v>
      </c>
      <c r="M267" t="s">
        <v>367</v>
      </c>
      <c r="N267" s="89" cm="1">
        <f t="array" ref="N267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267" s="89">
        <f>_34_KNMI_Stations[[#This Row],[graaddagen]]*_34_KNMI_Stations[[#This Row],[Gewogen factor]]</f>
        <v>4.96</v>
      </c>
      <c r="P267" s="89" cm="1">
        <f t="array" ref="P267">IF(ISNUMBER(_34_KNMI_Stations[[#This Row],[Etmaal temperatuur °C]]),IF(_34_KNMI_Stations[[#This Row],[Etmaal temperatuur °C]]&gt;stookgrens[],_34_KNMI_Stations[[#This Row],[Etmaal temperatuur °C]]-stookgrens[],0),"")</f>
        <v>0</v>
      </c>
    </row>
    <row r="268" spans="1:16" x14ac:dyDescent="0.25">
      <c r="A268">
        <v>215</v>
      </c>
      <c r="B268" s="110">
        <v>45924</v>
      </c>
      <c r="C268" s="89">
        <v>4.8</v>
      </c>
      <c r="D268" s="89">
        <v>12.3</v>
      </c>
      <c r="E268" s="96">
        <v>1425</v>
      </c>
      <c r="F268" s="89">
        <v>0</v>
      </c>
      <c r="G268" s="89">
        <v>1026.0999999999999</v>
      </c>
      <c r="H268">
        <v>0.65</v>
      </c>
      <c r="I268" t="s">
        <v>0</v>
      </c>
      <c r="J268">
        <v>0.8</v>
      </c>
      <c r="K268">
        <v>9</v>
      </c>
      <c r="L268">
        <v>2025</v>
      </c>
      <c r="M268" t="s">
        <v>367</v>
      </c>
      <c r="N268" s="89" cm="1">
        <f t="array" ref="N268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268" s="89">
        <f>_34_KNMI_Stations[[#This Row],[graaddagen]]*_34_KNMI_Stations[[#This Row],[Gewogen factor]]</f>
        <v>4.5599999999999996</v>
      </c>
      <c r="P268" s="89" cm="1">
        <f t="array" ref="P268">IF(ISNUMBER(_34_KNMI_Stations[[#This Row],[Etmaal temperatuur °C]]),IF(_34_KNMI_Stations[[#This Row],[Etmaal temperatuur °C]]&gt;stookgrens[],_34_KNMI_Stations[[#This Row],[Etmaal temperatuur °C]]-stookgrens[],0),"")</f>
        <v>0</v>
      </c>
    </row>
    <row r="269" spans="1:16" x14ac:dyDescent="0.25">
      <c r="A269">
        <v>215</v>
      </c>
      <c r="B269" s="110">
        <v>45925</v>
      </c>
      <c r="C269" s="89">
        <v>6.2</v>
      </c>
      <c r="D269" s="89">
        <v>12.9</v>
      </c>
      <c r="E269" s="96">
        <v>1263</v>
      </c>
      <c r="F269" s="89">
        <v>0</v>
      </c>
      <c r="G269" s="89">
        <v>1023.8</v>
      </c>
      <c r="H269">
        <v>0.56999999999999995</v>
      </c>
      <c r="I269" t="s">
        <v>0</v>
      </c>
      <c r="J269">
        <v>0.8</v>
      </c>
      <c r="K269">
        <v>9</v>
      </c>
      <c r="L269">
        <v>2025</v>
      </c>
      <c r="M269" t="s">
        <v>367</v>
      </c>
      <c r="N269" s="89" cm="1">
        <f t="array" ref="N269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269" s="89">
        <f>_34_KNMI_Stations[[#This Row],[graaddagen]]*_34_KNMI_Stations[[#This Row],[Gewogen factor]]</f>
        <v>4.08</v>
      </c>
      <c r="P269" s="89" cm="1">
        <f t="array" ref="P269">IF(ISNUMBER(_34_KNMI_Stations[[#This Row],[Etmaal temperatuur °C]]),IF(_34_KNMI_Stations[[#This Row],[Etmaal temperatuur °C]]&gt;stookgrens[],_34_KNMI_Stations[[#This Row],[Etmaal temperatuur °C]]-stookgrens[],0),"")</f>
        <v>0</v>
      </c>
    </row>
    <row r="270" spans="1:16" x14ac:dyDescent="0.25">
      <c r="A270">
        <v>215</v>
      </c>
      <c r="B270" s="110">
        <v>45926</v>
      </c>
      <c r="C270" s="89">
        <v>3.1</v>
      </c>
      <c r="D270" s="89">
        <v>10.7</v>
      </c>
      <c r="E270" s="96">
        <v>589</v>
      </c>
      <c r="F270" s="89">
        <v>0</v>
      </c>
      <c r="G270" s="89">
        <v>1022.7</v>
      </c>
      <c r="H270">
        <v>0.75</v>
      </c>
      <c r="I270" t="s">
        <v>0</v>
      </c>
      <c r="J270">
        <v>0.8</v>
      </c>
      <c r="K270">
        <v>9</v>
      </c>
      <c r="L270">
        <v>2025</v>
      </c>
      <c r="M270" t="s">
        <v>367</v>
      </c>
      <c r="N270" s="89" cm="1">
        <f t="array" ref="N270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270" s="89">
        <f>_34_KNMI_Stations[[#This Row],[graaddagen]]*_34_KNMI_Stations[[#This Row],[Gewogen factor]]</f>
        <v>5.8400000000000007</v>
      </c>
      <c r="P270" s="89" cm="1">
        <f t="array" ref="P270">IF(ISNUMBER(_34_KNMI_Stations[[#This Row],[Etmaal temperatuur °C]]),IF(_34_KNMI_Stations[[#This Row],[Etmaal temperatuur °C]]&gt;stookgrens[],_34_KNMI_Stations[[#This Row],[Etmaal temperatuur °C]]-stookgrens[],0),"")</f>
        <v>0</v>
      </c>
    </row>
    <row r="271" spans="1:16" x14ac:dyDescent="0.25">
      <c r="A271">
        <v>215</v>
      </c>
      <c r="B271" s="110">
        <v>45927</v>
      </c>
      <c r="C271" s="89">
        <v>1.8</v>
      </c>
      <c r="D271" s="89">
        <v>11.4</v>
      </c>
      <c r="E271" s="96">
        <v>628</v>
      </c>
      <c r="F271" s="89">
        <v>1.2</v>
      </c>
      <c r="G271" s="89">
        <v>1021.6</v>
      </c>
      <c r="H271">
        <v>0.87</v>
      </c>
      <c r="I271" t="s">
        <v>0</v>
      </c>
      <c r="J271">
        <v>0.8</v>
      </c>
      <c r="K271">
        <v>9</v>
      </c>
      <c r="L271">
        <v>2025</v>
      </c>
      <c r="M271" t="s">
        <v>367</v>
      </c>
      <c r="N271" s="89" cm="1">
        <f t="array" ref="N271">IF(ISNUMBER(_34_KNMI_Stations[[#This Row],[Etmaal temperatuur °C]]),IF(_34_KNMI_Stations[[#This Row],[Etmaal temperatuur °C]]&lt;stookgrens[],stookgrens[]-_34_KNMI_Stations[[#This Row],[Etmaal temperatuur °C]],0),"")</f>
        <v>6.6</v>
      </c>
      <c r="O271" s="89">
        <f>_34_KNMI_Stations[[#This Row],[graaddagen]]*_34_KNMI_Stations[[#This Row],[Gewogen factor]]</f>
        <v>5.28</v>
      </c>
      <c r="P271" s="89" cm="1">
        <f t="array" ref="P271">IF(ISNUMBER(_34_KNMI_Stations[[#This Row],[Etmaal temperatuur °C]]),IF(_34_KNMI_Stations[[#This Row],[Etmaal temperatuur °C]]&gt;stookgrens[],_34_KNMI_Stations[[#This Row],[Etmaal temperatuur °C]]-stookgrens[],0),"")</f>
        <v>0</v>
      </c>
    </row>
    <row r="272" spans="1:16" x14ac:dyDescent="0.25">
      <c r="A272">
        <v>215</v>
      </c>
      <c r="B272" s="110">
        <v>45928</v>
      </c>
      <c r="C272" s="89">
        <v>1.6</v>
      </c>
      <c r="D272" s="89">
        <v>11.3</v>
      </c>
      <c r="E272" s="96">
        <v>1311</v>
      </c>
      <c r="F272" s="89">
        <v>0</v>
      </c>
      <c r="G272" s="89">
        <v>1022.5</v>
      </c>
      <c r="H272">
        <v>0.84</v>
      </c>
      <c r="I272" t="s">
        <v>0</v>
      </c>
      <c r="J272">
        <v>0.8</v>
      </c>
      <c r="K272">
        <v>9</v>
      </c>
      <c r="L272">
        <v>2025</v>
      </c>
      <c r="M272" t="s">
        <v>367</v>
      </c>
      <c r="N272" s="89" cm="1">
        <f t="array" ref="N272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272" s="89">
        <f>_34_KNMI_Stations[[#This Row],[graaddagen]]*_34_KNMI_Stations[[#This Row],[Gewogen factor]]</f>
        <v>5.3599999999999994</v>
      </c>
      <c r="P272" s="89" cm="1">
        <f t="array" ref="P272">IF(ISNUMBER(_34_KNMI_Stations[[#This Row],[Etmaal temperatuur °C]]),IF(_34_KNMI_Stations[[#This Row],[Etmaal temperatuur °C]]&gt;stookgrens[],_34_KNMI_Stations[[#This Row],[Etmaal temperatuur °C]]-stookgrens[],0),"")</f>
        <v>0</v>
      </c>
    </row>
    <row r="273" spans="1:16" x14ac:dyDescent="0.25">
      <c r="A273">
        <v>215</v>
      </c>
      <c r="B273" s="110">
        <v>45929</v>
      </c>
      <c r="C273" s="89">
        <v>1.9</v>
      </c>
      <c r="D273" s="89">
        <v>12.1</v>
      </c>
      <c r="E273" s="96">
        <v>1204</v>
      </c>
      <c r="F273" s="89">
        <v>0</v>
      </c>
      <c r="G273" s="89">
        <v>1023.5</v>
      </c>
      <c r="H273">
        <v>0.83</v>
      </c>
      <c r="I273" t="s">
        <v>0</v>
      </c>
      <c r="J273">
        <v>0.8</v>
      </c>
      <c r="K273">
        <v>9</v>
      </c>
      <c r="L273">
        <v>2025</v>
      </c>
      <c r="M273" t="s">
        <v>368</v>
      </c>
      <c r="N273" s="89" cm="1">
        <f t="array" ref="N273">IF(ISNUMBER(_34_KNMI_Stations[[#This Row],[Etmaal temperatuur °C]]),IF(_34_KNMI_Stations[[#This Row],[Etmaal temperatuur °C]]&lt;stookgrens[],stookgrens[]-_34_KNMI_Stations[[#This Row],[Etmaal temperatuur °C]],0),"")</f>
        <v>5.9</v>
      </c>
      <c r="O273" s="89">
        <f>_34_KNMI_Stations[[#This Row],[graaddagen]]*_34_KNMI_Stations[[#This Row],[Gewogen factor]]</f>
        <v>4.7200000000000006</v>
      </c>
      <c r="P273" s="89" cm="1">
        <f t="array" ref="P273">IF(ISNUMBER(_34_KNMI_Stations[[#This Row],[Etmaal temperatuur °C]]),IF(_34_KNMI_Stations[[#This Row],[Etmaal temperatuur °C]]&gt;stookgrens[],_34_KNMI_Stations[[#This Row],[Etmaal temperatuur °C]]-stookgrens[],0),"")</f>
        <v>0</v>
      </c>
    </row>
    <row r="274" spans="1:16" x14ac:dyDescent="0.25">
      <c r="A274">
        <v>215</v>
      </c>
      <c r="B274" s="110">
        <v>45930</v>
      </c>
      <c r="C274" s="89">
        <v>1.8</v>
      </c>
      <c r="D274" s="89">
        <v>12.5</v>
      </c>
      <c r="E274" s="96">
        <v>1248</v>
      </c>
      <c r="F274" s="89">
        <v>0</v>
      </c>
      <c r="G274" s="89">
        <v>1025.5999999999999</v>
      </c>
      <c r="H274">
        <v>0.84</v>
      </c>
      <c r="I274" t="s">
        <v>0</v>
      </c>
      <c r="J274">
        <v>0.8</v>
      </c>
      <c r="K274">
        <v>9</v>
      </c>
      <c r="L274">
        <v>2025</v>
      </c>
      <c r="M274" t="s">
        <v>368</v>
      </c>
      <c r="N274" s="89" cm="1">
        <f t="array" ref="N274">IF(ISNUMBER(_34_KNMI_Stations[[#This Row],[Etmaal temperatuur °C]]),IF(_34_KNMI_Stations[[#This Row],[Etmaal temperatuur °C]]&lt;stookgrens[],stookgrens[]-_34_KNMI_Stations[[#This Row],[Etmaal temperatuur °C]],0),"")</f>
        <v>5.5</v>
      </c>
      <c r="O274" s="89">
        <f>_34_KNMI_Stations[[#This Row],[graaddagen]]*_34_KNMI_Stations[[#This Row],[Gewogen factor]]</f>
        <v>4.4000000000000004</v>
      </c>
      <c r="P274" s="89" cm="1">
        <f t="array" ref="P274">IF(ISNUMBER(_34_KNMI_Stations[[#This Row],[Etmaal temperatuur °C]]),IF(_34_KNMI_Stations[[#This Row],[Etmaal temperatuur °C]]&gt;stookgrens[],_34_KNMI_Stations[[#This Row],[Etmaal temperatuur °C]]-stookgrens[],0),"")</f>
        <v>0</v>
      </c>
    </row>
    <row r="275" spans="1:16" x14ac:dyDescent="0.25">
      <c r="A275">
        <v>215</v>
      </c>
      <c r="B275" s="110">
        <v>45931</v>
      </c>
      <c r="C275" s="89">
        <v>2</v>
      </c>
      <c r="D275" s="89">
        <v>10.9</v>
      </c>
      <c r="E275" s="96">
        <v>1208</v>
      </c>
      <c r="F275" s="89">
        <v>0</v>
      </c>
      <c r="G275" s="89">
        <v>1028.7</v>
      </c>
      <c r="H275">
        <v>0.76</v>
      </c>
      <c r="I275" t="s">
        <v>0</v>
      </c>
      <c r="J275">
        <v>1</v>
      </c>
      <c r="K275">
        <v>10</v>
      </c>
      <c r="L275">
        <v>2025</v>
      </c>
      <c r="M275" t="s">
        <v>368</v>
      </c>
      <c r="N275" s="89" cm="1">
        <f t="array" ref="N275">IF(ISNUMBER(_34_KNMI_Stations[[#This Row],[Etmaal temperatuur °C]]),IF(_34_KNMI_Stations[[#This Row],[Etmaal temperatuur °C]]&lt;stookgrens[],stookgrens[]-_34_KNMI_Stations[[#This Row],[Etmaal temperatuur °C]],0),"")</f>
        <v>7.1</v>
      </c>
      <c r="O275" s="89">
        <f>_34_KNMI_Stations[[#This Row],[graaddagen]]*_34_KNMI_Stations[[#This Row],[Gewogen factor]]</f>
        <v>7.1</v>
      </c>
      <c r="P275" s="89" cm="1">
        <f t="array" ref="P275">IF(ISNUMBER(_34_KNMI_Stations[[#This Row],[Etmaal temperatuur °C]]),IF(_34_KNMI_Stations[[#This Row],[Etmaal temperatuur °C]]&gt;stookgrens[],_34_KNMI_Stations[[#This Row],[Etmaal temperatuur °C]]-stookgrens[],0),"")</f>
        <v>0</v>
      </c>
    </row>
    <row r="276" spans="1:16" x14ac:dyDescent="0.25">
      <c r="A276">
        <v>215</v>
      </c>
      <c r="B276" s="110">
        <v>45932</v>
      </c>
      <c r="C276" s="89">
        <v>3.1</v>
      </c>
      <c r="D276" s="89">
        <v>12.3</v>
      </c>
      <c r="E276" s="96">
        <v>792</v>
      </c>
      <c r="F276" s="89">
        <v>0</v>
      </c>
      <c r="G276" s="89">
        <v>1025.3</v>
      </c>
      <c r="H276">
        <v>0.72</v>
      </c>
      <c r="I276" t="s">
        <v>0</v>
      </c>
      <c r="J276">
        <v>1</v>
      </c>
      <c r="K276">
        <v>10</v>
      </c>
      <c r="L276">
        <v>2025</v>
      </c>
      <c r="M276" t="s">
        <v>368</v>
      </c>
      <c r="N276" s="89" cm="1">
        <f t="array" ref="N276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276" s="89">
        <f>_34_KNMI_Stations[[#This Row],[graaddagen]]*_34_KNMI_Stations[[#This Row],[Gewogen factor]]</f>
        <v>5.6999999999999993</v>
      </c>
      <c r="P276" s="89" cm="1">
        <f t="array" ref="P276">IF(ISNUMBER(_34_KNMI_Stations[[#This Row],[Etmaal temperatuur °C]]),IF(_34_KNMI_Stations[[#This Row],[Etmaal temperatuur °C]]&gt;stookgrens[],_34_KNMI_Stations[[#This Row],[Etmaal temperatuur °C]]-stookgrens[],0),"")</f>
        <v>0</v>
      </c>
    </row>
    <row r="277" spans="1:16" x14ac:dyDescent="0.25">
      <c r="A277">
        <v>215</v>
      </c>
      <c r="B277" s="110">
        <v>45933</v>
      </c>
      <c r="C277" s="89">
        <v>6.2</v>
      </c>
      <c r="D277" s="89">
        <v>12.4</v>
      </c>
      <c r="E277" s="96">
        <v>290</v>
      </c>
      <c r="F277" s="89">
        <v>7.5</v>
      </c>
      <c r="G277" s="89">
        <v>1012.8</v>
      </c>
      <c r="H277">
        <v>0.75</v>
      </c>
      <c r="I277" t="s">
        <v>0</v>
      </c>
      <c r="J277">
        <v>1</v>
      </c>
      <c r="K277">
        <v>10</v>
      </c>
      <c r="L277">
        <v>2025</v>
      </c>
      <c r="M277" t="s">
        <v>368</v>
      </c>
      <c r="N277" s="89" cm="1">
        <f t="array" ref="N277">IF(ISNUMBER(_34_KNMI_Stations[[#This Row],[Etmaal temperatuur °C]]),IF(_34_KNMI_Stations[[#This Row],[Etmaal temperatuur °C]]&lt;stookgrens[],stookgrens[]-_34_KNMI_Stations[[#This Row],[Etmaal temperatuur °C]],0),"")</f>
        <v>5.6</v>
      </c>
      <c r="O277" s="89">
        <f>_34_KNMI_Stations[[#This Row],[graaddagen]]*_34_KNMI_Stations[[#This Row],[Gewogen factor]]</f>
        <v>5.6</v>
      </c>
      <c r="P277" s="89" cm="1">
        <f t="array" ref="P277">IF(ISNUMBER(_34_KNMI_Stations[[#This Row],[Etmaal temperatuur °C]]),IF(_34_KNMI_Stations[[#This Row],[Etmaal temperatuur °C]]&gt;stookgrens[],_34_KNMI_Stations[[#This Row],[Etmaal temperatuur °C]]-stookgrens[],0),"")</f>
        <v>0</v>
      </c>
    </row>
    <row r="278" spans="1:16" x14ac:dyDescent="0.25">
      <c r="A278">
        <v>215</v>
      </c>
      <c r="B278" s="110">
        <v>45934</v>
      </c>
      <c r="C278" s="89">
        <v>11</v>
      </c>
      <c r="D278" s="89">
        <v>14.2</v>
      </c>
      <c r="E278" s="96">
        <v>711</v>
      </c>
      <c r="F278" s="89">
        <v>23.1</v>
      </c>
      <c r="G278" s="89">
        <v>997.7</v>
      </c>
      <c r="H278">
        <v>0.69</v>
      </c>
      <c r="I278" t="s">
        <v>0</v>
      </c>
      <c r="J278">
        <v>1</v>
      </c>
      <c r="K278">
        <v>10</v>
      </c>
      <c r="L278">
        <v>2025</v>
      </c>
      <c r="M278" t="s">
        <v>368</v>
      </c>
      <c r="N278" s="89" cm="1">
        <f t="array" ref="N278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278" s="89">
        <f>_34_KNMI_Stations[[#This Row],[graaddagen]]*_34_KNMI_Stations[[#This Row],[Gewogen factor]]</f>
        <v>3.8000000000000007</v>
      </c>
      <c r="P278" s="89" cm="1">
        <f t="array" ref="P278">IF(ISNUMBER(_34_KNMI_Stations[[#This Row],[Etmaal temperatuur °C]]),IF(_34_KNMI_Stations[[#This Row],[Etmaal temperatuur °C]]&gt;stookgrens[],_34_KNMI_Stations[[#This Row],[Etmaal temperatuur °C]]-stookgrens[],0),"")</f>
        <v>0</v>
      </c>
    </row>
    <row r="279" spans="1:16" x14ac:dyDescent="0.25">
      <c r="A279">
        <v>215</v>
      </c>
      <c r="B279" s="110">
        <v>45935</v>
      </c>
      <c r="C279" s="89">
        <v>8.6999999999999993</v>
      </c>
      <c r="D279" s="89">
        <v>13.2</v>
      </c>
      <c r="E279" s="96">
        <v>498</v>
      </c>
      <c r="F279" s="89">
        <v>3.9</v>
      </c>
      <c r="G279" s="89">
        <v>1011.3</v>
      </c>
      <c r="H279">
        <v>0.66</v>
      </c>
      <c r="I279" t="s">
        <v>0</v>
      </c>
      <c r="J279">
        <v>1</v>
      </c>
      <c r="K279">
        <v>10</v>
      </c>
      <c r="L279">
        <v>2025</v>
      </c>
      <c r="M279" t="s">
        <v>368</v>
      </c>
      <c r="N279" s="89" cm="1">
        <f t="array" ref="N279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279" s="89">
        <f>_34_KNMI_Stations[[#This Row],[graaddagen]]*_34_KNMI_Stations[[#This Row],[Gewogen factor]]</f>
        <v>4.8000000000000007</v>
      </c>
      <c r="P279" s="89" cm="1">
        <f t="array" ref="P279">IF(ISNUMBER(_34_KNMI_Stations[[#This Row],[Etmaal temperatuur °C]]),IF(_34_KNMI_Stations[[#This Row],[Etmaal temperatuur °C]]&gt;stookgrens[],_34_KNMI_Stations[[#This Row],[Etmaal temperatuur °C]]-stookgrens[],0),"")</f>
        <v>0</v>
      </c>
    </row>
    <row r="280" spans="1:16" x14ac:dyDescent="0.25">
      <c r="A280">
        <v>215</v>
      </c>
      <c r="B280" s="110">
        <v>45936</v>
      </c>
      <c r="C280" s="89">
        <v>4.8</v>
      </c>
      <c r="D280" s="89">
        <v>14.7</v>
      </c>
      <c r="E280" s="96">
        <v>361</v>
      </c>
      <c r="F280" s="89">
        <v>-0.1</v>
      </c>
      <c r="G280" s="89">
        <v>1022.2</v>
      </c>
      <c r="H280">
        <v>0.8</v>
      </c>
      <c r="I280" t="s">
        <v>0</v>
      </c>
      <c r="J280">
        <v>1</v>
      </c>
      <c r="K280">
        <v>10</v>
      </c>
      <c r="L280">
        <v>2025</v>
      </c>
      <c r="M280" t="s">
        <v>369</v>
      </c>
      <c r="N280" s="89" cm="1">
        <f t="array" ref="N280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280" s="89">
        <f>_34_KNMI_Stations[[#This Row],[graaddagen]]*_34_KNMI_Stations[[#This Row],[Gewogen factor]]</f>
        <v>3.3000000000000007</v>
      </c>
      <c r="P280" s="89" cm="1">
        <f t="array" ref="P280">IF(ISNUMBER(_34_KNMI_Stations[[#This Row],[Etmaal temperatuur °C]]),IF(_34_KNMI_Stations[[#This Row],[Etmaal temperatuur °C]]&gt;stookgrens[],_34_KNMI_Stations[[#This Row],[Etmaal temperatuur °C]]-stookgrens[],0),"")</f>
        <v>0</v>
      </c>
    </row>
    <row r="281" spans="1:16" x14ac:dyDescent="0.25">
      <c r="A281">
        <v>215</v>
      </c>
      <c r="B281" s="110">
        <v>45937</v>
      </c>
      <c r="C281" s="89">
        <v>3.5</v>
      </c>
      <c r="D281" s="89">
        <v>14.8</v>
      </c>
      <c r="E281" s="96">
        <v>571</v>
      </c>
      <c r="F281" s="89">
        <v>1.4</v>
      </c>
      <c r="G281" s="89">
        <v>1023.9</v>
      </c>
      <c r="H281">
        <v>0.88</v>
      </c>
      <c r="I281" t="s">
        <v>0</v>
      </c>
      <c r="J281">
        <v>1</v>
      </c>
      <c r="K281">
        <v>10</v>
      </c>
      <c r="L281">
        <v>2025</v>
      </c>
      <c r="M281" t="s">
        <v>369</v>
      </c>
      <c r="N281" s="89" cm="1">
        <f t="array" ref="N281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281" s="89">
        <f>_34_KNMI_Stations[[#This Row],[graaddagen]]*_34_KNMI_Stations[[#This Row],[Gewogen factor]]</f>
        <v>3.1999999999999993</v>
      </c>
      <c r="P281" s="89" cm="1">
        <f t="array" ref="P281">IF(ISNUMBER(_34_KNMI_Stations[[#This Row],[Etmaal temperatuur °C]]),IF(_34_KNMI_Stations[[#This Row],[Etmaal temperatuur °C]]&gt;stookgrens[],_34_KNMI_Stations[[#This Row],[Etmaal temperatuur °C]]-stookgrens[],0),"")</f>
        <v>0</v>
      </c>
    </row>
    <row r="282" spans="1:16" x14ac:dyDescent="0.25">
      <c r="A282">
        <v>215</v>
      </c>
      <c r="B282" s="110">
        <v>45938</v>
      </c>
      <c r="C282" s="89">
        <v>3.1</v>
      </c>
      <c r="D282" s="89">
        <v>14.2</v>
      </c>
      <c r="E282" s="96">
        <v>559</v>
      </c>
      <c r="F282" s="89">
        <v>0.5</v>
      </c>
      <c r="G282" s="89">
        <v>1022.5</v>
      </c>
      <c r="H282">
        <v>0.85</v>
      </c>
      <c r="I282" t="s">
        <v>0</v>
      </c>
      <c r="J282">
        <v>1</v>
      </c>
      <c r="K282">
        <v>10</v>
      </c>
      <c r="L282">
        <v>2025</v>
      </c>
      <c r="M282" t="s">
        <v>369</v>
      </c>
      <c r="N282" s="89" cm="1">
        <f t="array" ref="N282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282" s="89">
        <f>_34_KNMI_Stations[[#This Row],[graaddagen]]*_34_KNMI_Stations[[#This Row],[Gewogen factor]]</f>
        <v>3.8000000000000007</v>
      </c>
      <c r="P282" s="89" cm="1">
        <f t="array" ref="P282">IF(ISNUMBER(_34_KNMI_Stations[[#This Row],[Etmaal temperatuur °C]]),IF(_34_KNMI_Stations[[#This Row],[Etmaal temperatuur °C]]&gt;stookgrens[],_34_KNMI_Stations[[#This Row],[Etmaal temperatuur °C]]-stookgrens[],0),"")</f>
        <v>0</v>
      </c>
    </row>
    <row r="283" spans="1:16" x14ac:dyDescent="0.25">
      <c r="A283">
        <v>215</v>
      </c>
      <c r="B283" s="110">
        <v>45939</v>
      </c>
      <c r="C283" s="89">
        <v>2.5</v>
      </c>
      <c r="D283" s="89">
        <v>13.1</v>
      </c>
      <c r="E283" s="96">
        <v>812</v>
      </c>
      <c r="F283" s="89">
        <v>-0.1</v>
      </c>
      <c r="G283" s="89">
        <v>1026.4000000000001</v>
      </c>
      <c r="H283">
        <v>0.8</v>
      </c>
      <c r="I283" t="s">
        <v>0</v>
      </c>
      <c r="J283">
        <v>1</v>
      </c>
      <c r="K283">
        <v>10</v>
      </c>
      <c r="L283">
        <v>2025</v>
      </c>
      <c r="M283" t="s">
        <v>369</v>
      </c>
      <c r="N283" s="89" cm="1">
        <f t="array" ref="N283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283" s="89">
        <f>_34_KNMI_Stations[[#This Row],[graaddagen]]*_34_KNMI_Stations[[#This Row],[Gewogen factor]]</f>
        <v>4.9000000000000004</v>
      </c>
      <c r="P283" s="89" cm="1">
        <f t="array" ref="P283">IF(ISNUMBER(_34_KNMI_Stations[[#This Row],[Etmaal temperatuur °C]]),IF(_34_KNMI_Stations[[#This Row],[Etmaal temperatuur °C]]&gt;stookgrens[],_34_KNMI_Stations[[#This Row],[Etmaal temperatuur °C]]-stookgrens[],0),"")</f>
        <v>0</v>
      </c>
    </row>
    <row r="284" spans="1:16" x14ac:dyDescent="0.25">
      <c r="A284">
        <v>215</v>
      </c>
      <c r="B284" s="110">
        <v>45940</v>
      </c>
      <c r="C284" s="89">
        <v>2.7</v>
      </c>
      <c r="D284" s="89">
        <v>14.7</v>
      </c>
      <c r="E284" s="96">
        <v>647</v>
      </c>
      <c r="F284" s="89">
        <v>0</v>
      </c>
      <c r="G284" s="89">
        <v>1032.5</v>
      </c>
      <c r="H284">
        <v>0.81</v>
      </c>
      <c r="I284" t="s">
        <v>0</v>
      </c>
      <c r="J284">
        <v>1</v>
      </c>
      <c r="K284">
        <v>10</v>
      </c>
      <c r="L284">
        <v>2025</v>
      </c>
      <c r="M284" t="s">
        <v>369</v>
      </c>
      <c r="N284" s="89" cm="1">
        <f t="array" ref="N284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284" s="89">
        <f>_34_KNMI_Stations[[#This Row],[graaddagen]]*_34_KNMI_Stations[[#This Row],[Gewogen factor]]</f>
        <v>3.3000000000000007</v>
      </c>
      <c r="P284" s="89" cm="1">
        <f t="array" ref="P284">IF(ISNUMBER(_34_KNMI_Stations[[#This Row],[Etmaal temperatuur °C]]),IF(_34_KNMI_Stations[[#This Row],[Etmaal temperatuur °C]]&gt;stookgrens[],_34_KNMI_Stations[[#This Row],[Etmaal temperatuur °C]]-stookgrens[],0),"")</f>
        <v>0</v>
      </c>
    </row>
    <row r="285" spans="1:16" x14ac:dyDescent="0.25">
      <c r="A285">
        <v>215</v>
      </c>
      <c r="B285" s="110">
        <v>45941</v>
      </c>
      <c r="C285" s="89">
        <v>1.5</v>
      </c>
      <c r="D285" s="89">
        <v>14.3</v>
      </c>
      <c r="E285" s="96">
        <v>312</v>
      </c>
      <c r="F285" s="89">
        <v>-0.1</v>
      </c>
      <c r="G285" s="89">
        <v>1033.7</v>
      </c>
      <c r="H285">
        <v>0.82</v>
      </c>
      <c r="I285" t="s">
        <v>0</v>
      </c>
      <c r="J285">
        <v>1</v>
      </c>
      <c r="K285">
        <v>10</v>
      </c>
      <c r="L285">
        <v>2025</v>
      </c>
      <c r="M285" t="s">
        <v>369</v>
      </c>
      <c r="N285" s="89" cm="1">
        <f t="array" ref="N285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285" s="89">
        <f>_34_KNMI_Stations[[#This Row],[graaddagen]]*_34_KNMI_Stations[[#This Row],[Gewogen factor]]</f>
        <v>3.6999999999999993</v>
      </c>
      <c r="P285" s="89" cm="1">
        <f t="array" ref="P285">IF(ISNUMBER(_34_KNMI_Stations[[#This Row],[Etmaal temperatuur °C]]),IF(_34_KNMI_Stations[[#This Row],[Etmaal temperatuur °C]]&gt;stookgrens[],_34_KNMI_Stations[[#This Row],[Etmaal temperatuur °C]]-stookgrens[],0),"")</f>
        <v>0</v>
      </c>
    </row>
    <row r="286" spans="1:16" x14ac:dyDescent="0.25">
      <c r="A286">
        <v>215</v>
      </c>
      <c r="B286" s="110">
        <v>45942</v>
      </c>
      <c r="C286" s="89">
        <v>2.7</v>
      </c>
      <c r="D286" s="89">
        <v>14.3</v>
      </c>
      <c r="E286" s="96">
        <v>463</v>
      </c>
      <c r="F286" s="89">
        <v>0.4</v>
      </c>
      <c r="G286" s="89">
        <v>1031</v>
      </c>
      <c r="H286">
        <v>0.85</v>
      </c>
      <c r="I286" t="s">
        <v>0</v>
      </c>
      <c r="J286">
        <v>1</v>
      </c>
      <c r="K286">
        <v>10</v>
      </c>
      <c r="L286">
        <v>2025</v>
      </c>
      <c r="M286" t="s">
        <v>369</v>
      </c>
      <c r="N286" s="89" cm="1">
        <f t="array" ref="N286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286" s="89">
        <f>_34_KNMI_Stations[[#This Row],[graaddagen]]*_34_KNMI_Stations[[#This Row],[Gewogen factor]]</f>
        <v>3.6999999999999993</v>
      </c>
      <c r="P286" s="89" cm="1">
        <f t="array" ref="P286">IF(ISNUMBER(_34_KNMI_Stations[[#This Row],[Etmaal temperatuur °C]]),IF(_34_KNMI_Stations[[#This Row],[Etmaal temperatuur °C]]&gt;stookgrens[],_34_KNMI_Stations[[#This Row],[Etmaal temperatuur °C]]-stookgrens[],0),"")</f>
        <v>0</v>
      </c>
    </row>
    <row r="287" spans="1:16" x14ac:dyDescent="0.25">
      <c r="A287">
        <v>215</v>
      </c>
      <c r="B287" s="110">
        <v>45943</v>
      </c>
      <c r="C287" s="89">
        <v>2.2999999999999998</v>
      </c>
      <c r="D287" s="89">
        <v>12.9</v>
      </c>
      <c r="E287" s="96">
        <v>389</v>
      </c>
      <c r="F287" s="89">
        <v>0</v>
      </c>
      <c r="G287" s="89">
        <v>1028.8</v>
      </c>
      <c r="H287">
        <v>0.86</v>
      </c>
      <c r="I287" t="s">
        <v>0</v>
      </c>
      <c r="J287">
        <v>1</v>
      </c>
      <c r="K287">
        <v>10</v>
      </c>
      <c r="L287">
        <v>2025</v>
      </c>
      <c r="M287" t="s">
        <v>370</v>
      </c>
      <c r="N287" s="89" cm="1">
        <f t="array" ref="N287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287" s="89">
        <f>_34_KNMI_Stations[[#This Row],[graaddagen]]*_34_KNMI_Stations[[#This Row],[Gewogen factor]]</f>
        <v>5.0999999999999996</v>
      </c>
      <c r="P287" s="89" cm="1">
        <f t="array" ref="P287">IF(ISNUMBER(_34_KNMI_Stations[[#This Row],[Etmaal temperatuur °C]]),IF(_34_KNMI_Stations[[#This Row],[Etmaal temperatuur °C]]&gt;stookgrens[],_34_KNMI_Stations[[#This Row],[Etmaal temperatuur °C]]-stookgrens[],0),"")</f>
        <v>0</v>
      </c>
    </row>
    <row r="288" spans="1:16" x14ac:dyDescent="0.25">
      <c r="A288">
        <v>215</v>
      </c>
      <c r="B288" s="110">
        <v>45944</v>
      </c>
      <c r="C288" s="89">
        <v>2.2999999999999998</v>
      </c>
      <c r="D288" s="89">
        <v>13.1</v>
      </c>
      <c r="E288" s="96">
        <v>716</v>
      </c>
      <c r="F288" s="89">
        <v>1.3</v>
      </c>
      <c r="G288" s="89">
        <v>1027.8</v>
      </c>
      <c r="H288">
        <v>0.87</v>
      </c>
      <c r="I288" t="s">
        <v>0</v>
      </c>
      <c r="J288">
        <v>1</v>
      </c>
      <c r="K288">
        <v>10</v>
      </c>
      <c r="L288">
        <v>2025</v>
      </c>
      <c r="M288" t="s">
        <v>370</v>
      </c>
      <c r="N288" s="89" cm="1">
        <f t="array" ref="N288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288" s="89">
        <f>_34_KNMI_Stations[[#This Row],[graaddagen]]*_34_KNMI_Stations[[#This Row],[Gewogen factor]]</f>
        <v>4.9000000000000004</v>
      </c>
      <c r="P288" s="89" cm="1">
        <f t="array" ref="P288">IF(ISNUMBER(_34_KNMI_Stations[[#This Row],[Etmaal temperatuur °C]]),IF(_34_KNMI_Stations[[#This Row],[Etmaal temperatuur °C]]&gt;stookgrens[],_34_KNMI_Stations[[#This Row],[Etmaal temperatuur °C]]-stookgrens[],0),"")</f>
        <v>0</v>
      </c>
    </row>
    <row r="289" spans="1:16" x14ac:dyDescent="0.25">
      <c r="A289">
        <v>215</v>
      </c>
      <c r="B289" s="110">
        <v>45945</v>
      </c>
      <c r="C289" s="89">
        <v>2.4</v>
      </c>
      <c r="D289" s="89">
        <v>12.3</v>
      </c>
      <c r="E289" s="96">
        <v>357</v>
      </c>
      <c r="F289" s="89">
        <v>-0.1</v>
      </c>
      <c r="G289" s="89">
        <v>1027.5999999999999</v>
      </c>
      <c r="H289">
        <v>0.88</v>
      </c>
      <c r="I289" t="s">
        <v>0</v>
      </c>
      <c r="J289">
        <v>1</v>
      </c>
      <c r="K289">
        <v>10</v>
      </c>
      <c r="L289">
        <v>2025</v>
      </c>
      <c r="M289" t="s">
        <v>370</v>
      </c>
      <c r="N289" s="89" cm="1">
        <f t="array" ref="N289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289" s="89">
        <f>_34_KNMI_Stations[[#This Row],[graaddagen]]*_34_KNMI_Stations[[#This Row],[Gewogen factor]]</f>
        <v>5.6999999999999993</v>
      </c>
      <c r="P289" s="89" cm="1">
        <f t="array" ref="P289">IF(ISNUMBER(_34_KNMI_Stations[[#This Row],[Etmaal temperatuur °C]]),IF(_34_KNMI_Stations[[#This Row],[Etmaal temperatuur °C]]&gt;stookgrens[],_34_KNMI_Stations[[#This Row],[Etmaal temperatuur °C]]-stookgrens[],0),"")</f>
        <v>0</v>
      </c>
    </row>
    <row r="290" spans="1:16" x14ac:dyDescent="0.25">
      <c r="A290">
        <v>215</v>
      </c>
      <c r="B290" s="110">
        <v>45946</v>
      </c>
      <c r="C290" s="89">
        <v>2.4</v>
      </c>
      <c r="D290" s="89">
        <v>12.7</v>
      </c>
      <c r="E290" s="96">
        <v>565</v>
      </c>
      <c r="F290" s="89">
        <v>3.7</v>
      </c>
      <c r="G290" s="89">
        <v>1026.0999999999999</v>
      </c>
      <c r="H290">
        <v>0.84</v>
      </c>
      <c r="I290" t="s">
        <v>0</v>
      </c>
      <c r="J290">
        <v>1</v>
      </c>
      <c r="K290">
        <v>10</v>
      </c>
      <c r="L290">
        <v>2025</v>
      </c>
      <c r="M290" t="s">
        <v>370</v>
      </c>
      <c r="N290" s="89" cm="1">
        <f t="array" ref="N290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290" s="89">
        <f>_34_KNMI_Stations[[#This Row],[graaddagen]]*_34_KNMI_Stations[[#This Row],[Gewogen factor]]</f>
        <v>5.3000000000000007</v>
      </c>
      <c r="P290" s="89" cm="1">
        <f t="array" ref="P290">IF(ISNUMBER(_34_KNMI_Stations[[#This Row],[Etmaal temperatuur °C]]),IF(_34_KNMI_Stations[[#This Row],[Etmaal temperatuur °C]]&gt;stookgrens[],_34_KNMI_Stations[[#This Row],[Etmaal temperatuur °C]]-stookgrens[],0),"")</f>
        <v>0</v>
      </c>
    </row>
    <row r="291" spans="1:16" x14ac:dyDescent="0.25">
      <c r="A291">
        <v>215</v>
      </c>
      <c r="B291" s="110">
        <v>45947</v>
      </c>
      <c r="C291" s="89">
        <v>1.9</v>
      </c>
      <c r="D291" s="89">
        <v>12.3</v>
      </c>
      <c r="E291" s="96">
        <v>395</v>
      </c>
      <c r="F291" s="89">
        <v>0.9</v>
      </c>
      <c r="G291" s="89">
        <v>1025.4000000000001</v>
      </c>
      <c r="H291">
        <v>0.83</v>
      </c>
      <c r="I291" t="s">
        <v>0</v>
      </c>
      <c r="J291">
        <v>1</v>
      </c>
      <c r="K291">
        <v>10</v>
      </c>
      <c r="L291">
        <v>2025</v>
      </c>
      <c r="M291" t="s">
        <v>370</v>
      </c>
      <c r="N291" s="89" cm="1">
        <f t="array" ref="N291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291" s="89">
        <f>_34_KNMI_Stations[[#This Row],[graaddagen]]*_34_KNMI_Stations[[#This Row],[Gewogen factor]]</f>
        <v>5.6999999999999993</v>
      </c>
      <c r="P291" s="89" cm="1">
        <f t="array" ref="P291">IF(ISNUMBER(_34_KNMI_Stations[[#This Row],[Etmaal temperatuur °C]]),IF(_34_KNMI_Stations[[#This Row],[Etmaal temperatuur °C]]&gt;stookgrens[],_34_KNMI_Stations[[#This Row],[Etmaal temperatuur °C]]-stookgrens[],0),"")</f>
        <v>0</v>
      </c>
    </row>
    <row r="292" spans="1:16" x14ac:dyDescent="0.25">
      <c r="A292">
        <v>215</v>
      </c>
      <c r="B292" s="110">
        <v>45948</v>
      </c>
      <c r="C292" s="89">
        <v>3.1</v>
      </c>
      <c r="D292" s="89">
        <v>10.3</v>
      </c>
      <c r="E292" s="96">
        <v>760</v>
      </c>
      <c r="F292" s="89">
        <v>0</v>
      </c>
      <c r="G292" s="89">
        <v>1025.0999999999999</v>
      </c>
      <c r="H292">
        <v>0.75</v>
      </c>
      <c r="I292" t="s">
        <v>0</v>
      </c>
      <c r="J292">
        <v>1</v>
      </c>
      <c r="K292">
        <v>10</v>
      </c>
      <c r="L292">
        <v>2025</v>
      </c>
      <c r="M292" t="s">
        <v>370</v>
      </c>
      <c r="N292" s="89" cm="1">
        <f t="array" ref="N292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292" s="89">
        <f>_34_KNMI_Stations[[#This Row],[graaddagen]]*_34_KNMI_Stations[[#This Row],[Gewogen factor]]</f>
        <v>7.6999999999999993</v>
      </c>
      <c r="P292" s="89" cm="1">
        <f t="array" ref="P292">IF(ISNUMBER(_34_KNMI_Stations[[#This Row],[Etmaal temperatuur °C]]),IF(_34_KNMI_Stations[[#This Row],[Etmaal temperatuur °C]]&gt;stookgrens[],_34_KNMI_Stations[[#This Row],[Etmaal temperatuur °C]]-stookgrens[],0),"")</f>
        <v>0</v>
      </c>
    </row>
    <row r="293" spans="1:16" x14ac:dyDescent="0.25">
      <c r="A293">
        <v>215</v>
      </c>
      <c r="B293" s="110">
        <v>45949</v>
      </c>
      <c r="C293" s="89">
        <v>4.5</v>
      </c>
      <c r="D293" s="89">
        <v>11</v>
      </c>
      <c r="E293" s="96">
        <v>655</v>
      </c>
      <c r="F293" s="89">
        <v>0.8</v>
      </c>
      <c r="G293" s="89">
        <v>1009.6</v>
      </c>
      <c r="H293">
        <v>0.78</v>
      </c>
      <c r="I293" t="s">
        <v>0</v>
      </c>
      <c r="J293">
        <v>1</v>
      </c>
      <c r="K293">
        <v>10</v>
      </c>
      <c r="L293">
        <v>2025</v>
      </c>
      <c r="M293" t="s">
        <v>370</v>
      </c>
      <c r="N293" s="89" cm="1">
        <f t="array" ref="N293">IF(ISNUMBER(_34_KNMI_Stations[[#This Row],[Etmaal temperatuur °C]]),IF(_34_KNMI_Stations[[#This Row],[Etmaal temperatuur °C]]&lt;stookgrens[],stookgrens[]-_34_KNMI_Stations[[#This Row],[Etmaal temperatuur °C]],0),"")</f>
        <v>7</v>
      </c>
      <c r="O293" s="89">
        <f>_34_KNMI_Stations[[#This Row],[graaddagen]]*_34_KNMI_Stations[[#This Row],[Gewogen factor]]</f>
        <v>7</v>
      </c>
      <c r="P293" s="89" cm="1">
        <f t="array" ref="P293">IF(ISNUMBER(_34_KNMI_Stations[[#This Row],[Etmaal temperatuur °C]]),IF(_34_KNMI_Stations[[#This Row],[Etmaal temperatuur °C]]&gt;stookgrens[],_34_KNMI_Stations[[#This Row],[Etmaal temperatuur °C]]-stookgrens[],0),"")</f>
        <v>0</v>
      </c>
    </row>
    <row r="294" spans="1:16" x14ac:dyDescent="0.25">
      <c r="A294">
        <v>215</v>
      </c>
      <c r="B294" s="110">
        <v>45950</v>
      </c>
      <c r="C294" s="89">
        <v>5.0999999999999996</v>
      </c>
      <c r="D294" s="89">
        <v>14.3</v>
      </c>
      <c r="E294" s="96">
        <v>342</v>
      </c>
      <c r="F294" s="89">
        <v>5.4</v>
      </c>
      <c r="G294" s="89">
        <v>994.1</v>
      </c>
      <c r="H294">
        <v>0.84</v>
      </c>
      <c r="I294" t="s">
        <v>0</v>
      </c>
      <c r="J294">
        <v>1</v>
      </c>
      <c r="K294">
        <v>10</v>
      </c>
      <c r="L294">
        <v>2025</v>
      </c>
      <c r="M294" t="s">
        <v>371</v>
      </c>
      <c r="N294" s="89" cm="1">
        <f t="array" ref="N294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294" s="89">
        <f>_34_KNMI_Stations[[#This Row],[graaddagen]]*_34_KNMI_Stations[[#This Row],[Gewogen factor]]</f>
        <v>3.6999999999999993</v>
      </c>
      <c r="P294" s="89" cm="1">
        <f t="array" ref="P294">IF(ISNUMBER(_34_KNMI_Stations[[#This Row],[Etmaal temperatuur °C]]),IF(_34_KNMI_Stations[[#This Row],[Etmaal temperatuur °C]]&gt;stookgrens[],_34_KNMI_Stations[[#This Row],[Etmaal temperatuur °C]]-stookgrens[],0),"")</f>
        <v>0</v>
      </c>
    </row>
    <row r="295" spans="1:16" x14ac:dyDescent="0.25">
      <c r="A295">
        <v>215</v>
      </c>
      <c r="B295" s="110">
        <v>45951</v>
      </c>
      <c r="C295" s="89">
        <v>6.3</v>
      </c>
      <c r="D295" s="89">
        <v>13.9</v>
      </c>
      <c r="E295" s="96">
        <v>481</v>
      </c>
      <c r="F295" s="89">
        <v>7.1</v>
      </c>
      <c r="G295" s="89">
        <v>991.8</v>
      </c>
      <c r="H295">
        <v>0.83</v>
      </c>
      <c r="I295" t="s">
        <v>0</v>
      </c>
      <c r="J295">
        <v>1</v>
      </c>
      <c r="K295">
        <v>10</v>
      </c>
      <c r="L295">
        <v>2025</v>
      </c>
      <c r="M295" t="s">
        <v>371</v>
      </c>
      <c r="N295" s="89" cm="1">
        <f t="array" ref="N295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295" s="89">
        <f>_34_KNMI_Stations[[#This Row],[graaddagen]]*_34_KNMI_Stations[[#This Row],[Gewogen factor]]</f>
        <v>4.0999999999999996</v>
      </c>
      <c r="P295" s="89" cm="1">
        <f t="array" ref="P295">IF(ISNUMBER(_34_KNMI_Stations[[#This Row],[Etmaal temperatuur °C]]),IF(_34_KNMI_Stations[[#This Row],[Etmaal temperatuur °C]]&gt;stookgrens[],_34_KNMI_Stations[[#This Row],[Etmaal temperatuur °C]]-stookgrens[],0),"")</f>
        <v>0</v>
      </c>
    </row>
    <row r="296" spans="1:16" x14ac:dyDescent="0.25">
      <c r="A296">
        <v>215</v>
      </c>
      <c r="B296" s="110">
        <v>45952</v>
      </c>
      <c r="C296" s="89">
        <v>2.9</v>
      </c>
      <c r="D296" s="89">
        <v>12.4</v>
      </c>
      <c r="E296" s="96">
        <v>327</v>
      </c>
      <c r="F296" s="89">
        <v>6.2</v>
      </c>
      <c r="G296" s="89">
        <v>995.9</v>
      </c>
      <c r="H296">
        <v>0.84</v>
      </c>
      <c r="I296" t="s">
        <v>0</v>
      </c>
      <c r="J296">
        <v>1</v>
      </c>
      <c r="K296">
        <v>10</v>
      </c>
      <c r="L296">
        <v>2025</v>
      </c>
      <c r="M296" t="s">
        <v>371</v>
      </c>
      <c r="N296" s="89" cm="1">
        <f t="array" ref="N296">IF(ISNUMBER(_34_KNMI_Stations[[#This Row],[Etmaal temperatuur °C]]),IF(_34_KNMI_Stations[[#This Row],[Etmaal temperatuur °C]]&lt;stookgrens[],stookgrens[]-_34_KNMI_Stations[[#This Row],[Etmaal temperatuur °C]],0),"")</f>
        <v>5.6</v>
      </c>
      <c r="O296" s="89">
        <f>_34_KNMI_Stations[[#This Row],[graaddagen]]*_34_KNMI_Stations[[#This Row],[Gewogen factor]]</f>
        <v>5.6</v>
      </c>
      <c r="P296" s="89" cm="1">
        <f t="array" ref="P296">IF(ISNUMBER(_34_KNMI_Stations[[#This Row],[Etmaal temperatuur °C]]),IF(_34_KNMI_Stations[[#This Row],[Etmaal temperatuur °C]]&gt;stookgrens[],_34_KNMI_Stations[[#This Row],[Etmaal temperatuur °C]]-stookgrens[],0),"")</f>
        <v>0</v>
      </c>
    </row>
    <row r="297" spans="1:16" x14ac:dyDescent="0.25">
      <c r="A297">
        <v>215</v>
      </c>
      <c r="B297" s="110">
        <v>45953</v>
      </c>
      <c r="C297" s="89">
        <v>8.6</v>
      </c>
      <c r="D297" s="89">
        <v>11.8</v>
      </c>
      <c r="E297" s="96">
        <v>319</v>
      </c>
      <c r="F297" s="89">
        <v>27.2</v>
      </c>
      <c r="G297" s="89">
        <v>980.8</v>
      </c>
      <c r="H297">
        <v>0.84</v>
      </c>
      <c r="I297" t="s">
        <v>0</v>
      </c>
      <c r="J297">
        <v>1</v>
      </c>
      <c r="K297">
        <v>10</v>
      </c>
      <c r="L297">
        <v>2025</v>
      </c>
      <c r="M297" t="s">
        <v>371</v>
      </c>
      <c r="N297" s="89" cm="1">
        <f t="array" ref="N297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297" s="89">
        <f>_34_KNMI_Stations[[#This Row],[graaddagen]]*_34_KNMI_Stations[[#This Row],[Gewogen factor]]</f>
        <v>6.1999999999999993</v>
      </c>
      <c r="P297" s="89" cm="1">
        <f t="array" ref="P297">IF(ISNUMBER(_34_KNMI_Stations[[#This Row],[Etmaal temperatuur °C]]),IF(_34_KNMI_Stations[[#This Row],[Etmaal temperatuur °C]]&gt;stookgrens[],_34_KNMI_Stations[[#This Row],[Etmaal temperatuur °C]]-stookgrens[],0),"")</f>
        <v>0</v>
      </c>
    </row>
    <row r="298" spans="1:16" x14ac:dyDescent="0.25">
      <c r="A298">
        <v>215</v>
      </c>
      <c r="B298" s="110">
        <v>45954</v>
      </c>
      <c r="C298" s="89">
        <v>9.8000000000000007</v>
      </c>
      <c r="D298" s="89">
        <v>10.6</v>
      </c>
      <c r="E298" s="96">
        <v>581</v>
      </c>
      <c r="F298" s="89">
        <v>3.1</v>
      </c>
      <c r="G298" s="89">
        <v>996.4</v>
      </c>
      <c r="H298">
        <v>0.73</v>
      </c>
      <c r="I298" t="s">
        <v>0</v>
      </c>
      <c r="J298">
        <v>1</v>
      </c>
      <c r="K298">
        <v>10</v>
      </c>
      <c r="L298">
        <v>2025</v>
      </c>
      <c r="M298" t="s">
        <v>371</v>
      </c>
      <c r="N298" s="89" cm="1">
        <f t="array" ref="N298">IF(ISNUMBER(_34_KNMI_Stations[[#This Row],[Etmaal temperatuur °C]]),IF(_34_KNMI_Stations[[#This Row],[Etmaal temperatuur °C]]&lt;stookgrens[],stookgrens[]-_34_KNMI_Stations[[#This Row],[Etmaal temperatuur °C]],0),"")</f>
        <v>7.4</v>
      </c>
      <c r="O298" s="89">
        <f>_34_KNMI_Stations[[#This Row],[graaddagen]]*_34_KNMI_Stations[[#This Row],[Gewogen factor]]</f>
        <v>7.4</v>
      </c>
      <c r="P298" s="89" cm="1">
        <f t="array" ref="P298">IF(ISNUMBER(_34_KNMI_Stations[[#This Row],[Etmaal temperatuur °C]]),IF(_34_KNMI_Stations[[#This Row],[Etmaal temperatuur °C]]&gt;stookgrens[],_34_KNMI_Stations[[#This Row],[Etmaal temperatuur °C]]-stookgrens[],0),"")</f>
        <v>0</v>
      </c>
    </row>
    <row r="299" spans="1:16" x14ac:dyDescent="0.25">
      <c r="A299">
        <v>215</v>
      </c>
      <c r="B299" s="110">
        <v>45955</v>
      </c>
      <c r="C299" s="89">
        <v>7.5</v>
      </c>
      <c r="D299" s="89">
        <v>9.8000000000000007</v>
      </c>
      <c r="E299" s="96">
        <v>371</v>
      </c>
      <c r="F299" s="89">
        <v>18</v>
      </c>
      <c r="G299" s="89">
        <v>997.5</v>
      </c>
      <c r="H299">
        <v>0.81</v>
      </c>
      <c r="I299" t="s">
        <v>0</v>
      </c>
      <c r="J299">
        <v>1</v>
      </c>
      <c r="K299">
        <v>10</v>
      </c>
      <c r="L299">
        <v>2025</v>
      </c>
      <c r="M299" t="s">
        <v>371</v>
      </c>
      <c r="N299" s="89" cm="1">
        <f t="array" ref="N299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299" s="89">
        <f>_34_KNMI_Stations[[#This Row],[graaddagen]]*_34_KNMI_Stations[[#This Row],[Gewogen factor]]</f>
        <v>8.1999999999999993</v>
      </c>
      <c r="P299" s="89" cm="1">
        <f t="array" ref="P299">IF(ISNUMBER(_34_KNMI_Stations[[#This Row],[Etmaal temperatuur °C]]),IF(_34_KNMI_Stations[[#This Row],[Etmaal temperatuur °C]]&gt;stookgrens[],_34_KNMI_Stations[[#This Row],[Etmaal temperatuur °C]]-stookgrens[],0),"")</f>
        <v>0</v>
      </c>
    </row>
    <row r="300" spans="1:16" x14ac:dyDescent="0.25">
      <c r="A300">
        <v>215</v>
      </c>
      <c r="B300" s="110">
        <v>45956</v>
      </c>
      <c r="C300" s="89">
        <v>9.4</v>
      </c>
      <c r="D300" s="89">
        <v>9.5</v>
      </c>
      <c r="E300" s="96">
        <v>475</v>
      </c>
      <c r="F300" s="89">
        <v>11.7</v>
      </c>
      <c r="G300" s="89">
        <v>1002.3</v>
      </c>
      <c r="H300">
        <v>0.76</v>
      </c>
      <c r="I300" t="s">
        <v>0</v>
      </c>
      <c r="J300">
        <v>1</v>
      </c>
      <c r="K300">
        <v>10</v>
      </c>
      <c r="L300">
        <v>2025</v>
      </c>
      <c r="M300" t="s">
        <v>371</v>
      </c>
      <c r="N300" s="89" cm="1">
        <f t="array" ref="N300">IF(ISNUMBER(_34_KNMI_Stations[[#This Row],[Etmaal temperatuur °C]]),IF(_34_KNMI_Stations[[#This Row],[Etmaal temperatuur °C]]&lt;stookgrens[],stookgrens[]-_34_KNMI_Stations[[#This Row],[Etmaal temperatuur °C]],0),"")</f>
        <v>8.5</v>
      </c>
      <c r="O300" s="89">
        <f>_34_KNMI_Stations[[#This Row],[graaddagen]]*_34_KNMI_Stations[[#This Row],[Gewogen factor]]</f>
        <v>8.5</v>
      </c>
      <c r="P300" s="89" cm="1">
        <f t="array" ref="P300">IF(ISNUMBER(_34_KNMI_Stations[[#This Row],[Etmaal temperatuur °C]]),IF(_34_KNMI_Stations[[#This Row],[Etmaal temperatuur °C]]&gt;stookgrens[],_34_KNMI_Stations[[#This Row],[Etmaal temperatuur °C]]-stookgrens[],0),"")</f>
        <v>0</v>
      </c>
    </row>
    <row r="301" spans="1:16" x14ac:dyDescent="0.25">
      <c r="A301">
        <v>215</v>
      </c>
      <c r="B301" s="110">
        <v>45957</v>
      </c>
      <c r="C301" s="89">
        <v>9</v>
      </c>
      <c r="D301" s="89">
        <v>11.1</v>
      </c>
      <c r="E301" s="96">
        <v>406</v>
      </c>
      <c r="F301" s="89">
        <v>7.3</v>
      </c>
      <c r="G301" s="89">
        <v>1001</v>
      </c>
      <c r="H301">
        <v>0.73</v>
      </c>
      <c r="I301" t="s">
        <v>0</v>
      </c>
      <c r="J301">
        <v>1</v>
      </c>
      <c r="K301">
        <v>10</v>
      </c>
      <c r="L301">
        <v>2025</v>
      </c>
      <c r="M301" t="s">
        <v>372</v>
      </c>
      <c r="N301" s="89" cm="1">
        <f t="array" ref="N301">IF(ISNUMBER(_34_KNMI_Stations[[#This Row],[Etmaal temperatuur °C]]),IF(_34_KNMI_Stations[[#This Row],[Etmaal temperatuur °C]]&lt;stookgrens[],stookgrens[]-_34_KNMI_Stations[[#This Row],[Etmaal temperatuur °C]],0),"")</f>
        <v>6.9</v>
      </c>
      <c r="O301" s="89">
        <f>_34_KNMI_Stations[[#This Row],[graaddagen]]*_34_KNMI_Stations[[#This Row],[Gewogen factor]]</f>
        <v>6.9</v>
      </c>
      <c r="P301" s="89" cm="1">
        <f t="array" ref="P301">IF(ISNUMBER(_34_KNMI_Stations[[#This Row],[Etmaal temperatuur °C]]),IF(_34_KNMI_Stations[[#This Row],[Etmaal temperatuur °C]]&gt;stookgrens[],_34_KNMI_Stations[[#This Row],[Etmaal temperatuur °C]]-stookgrens[],0),"")</f>
        <v>0</v>
      </c>
    </row>
    <row r="302" spans="1:16" x14ac:dyDescent="0.25">
      <c r="A302">
        <v>215</v>
      </c>
      <c r="B302" s="110">
        <v>45958</v>
      </c>
      <c r="C302" s="89">
        <v>7.3</v>
      </c>
      <c r="D302" s="89">
        <v>12.6</v>
      </c>
      <c r="E302" s="96">
        <v>360</v>
      </c>
      <c r="F302" s="89">
        <v>5.7</v>
      </c>
      <c r="G302" s="89">
        <v>1004.9</v>
      </c>
      <c r="H302">
        <v>0.77</v>
      </c>
      <c r="I302" t="s">
        <v>0</v>
      </c>
      <c r="J302">
        <v>1</v>
      </c>
      <c r="K302">
        <v>10</v>
      </c>
      <c r="L302">
        <v>2025</v>
      </c>
      <c r="M302" t="s">
        <v>372</v>
      </c>
      <c r="N302" s="89" cm="1">
        <f t="array" ref="N302">IF(ISNUMBER(_34_KNMI_Stations[[#This Row],[Etmaal temperatuur °C]]),IF(_34_KNMI_Stations[[#This Row],[Etmaal temperatuur °C]]&lt;stookgrens[],stookgrens[]-_34_KNMI_Stations[[#This Row],[Etmaal temperatuur °C]],0),"")</f>
        <v>5.4</v>
      </c>
      <c r="O302" s="89">
        <f>_34_KNMI_Stations[[#This Row],[graaddagen]]*_34_KNMI_Stations[[#This Row],[Gewogen factor]]</f>
        <v>5.4</v>
      </c>
      <c r="P302" s="89" cm="1">
        <f t="array" ref="P302">IF(ISNUMBER(_34_KNMI_Stations[[#This Row],[Etmaal temperatuur °C]]),IF(_34_KNMI_Stations[[#This Row],[Etmaal temperatuur °C]]&gt;stookgrens[],_34_KNMI_Stations[[#This Row],[Etmaal temperatuur °C]]-stookgrens[],0),"")</f>
        <v>0</v>
      </c>
    </row>
    <row r="303" spans="1:16" x14ac:dyDescent="0.25">
      <c r="A303">
        <v>215</v>
      </c>
      <c r="B303" s="110">
        <v>45959</v>
      </c>
      <c r="C303" s="89">
        <v>4.4000000000000004</v>
      </c>
      <c r="D303" s="89">
        <v>11.5</v>
      </c>
      <c r="E303" s="96">
        <v>331</v>
      </c>
      <c r="F303" s="89">
        <v>9.5</v>
      </c>
      <c r="G303" s="89">
        <v>1001.1</v>
      </c>
      <c r="H303">
        <v>0.9</v>
      </c>
      <c r="I303" t="s">
        <v>0</v>
      </c>
      <c r="J303">
        <v>1</v>
      </c>
      <c r="K303">
        <v>10</v>
      </c>
      <c r="L303">
        <v>2025</v>
      </c>
      <c r="M303" t="s">
        <v>372</v>
      </c>
      <c r="N303" s="89" cm="1">
        <f t="array" ref="N303">IF(ISNUMBER(_34_KNMI_Stations[[#This Row],[Etmaal temperatuur °C]]),IF(_34_KNMI_Stations[[#This Row],[Etmaal temperatuur °C]]&lt;stookgrens[],stookgrens[]-_34_KNMI_Stations[[#This Row],[Etmaal temperatuur °C]],0),"")</f>
        <v>6.5</v>
      </c>
      <c r="O303" s="89">
        <f>_34_KNMI_Stations[[#This Row],[graaddagen]]*_34_KNMI_Stations[[#This Row],[Gewogen factor]]</f>
        <v>6.5</v>
      </c>
      <c r="P303" s="89" cm="1">
        <f t="array" ref="P303">IF(ISNUMBER(_34_KNMI_Stations[[#This Row],[Etmaal temperatuur °C]]),IF(_34_KNMI_Stations[[#This Row],[Etmaal temperatuur °C]]&gt;stookgrens[],_34_KNMI_Stations[[#This Row],[Etmaal temperatuur °C]]-stookgrens[],0),"")</f>
        <v>0</v>
      </c>
    </row>
    <row r="304" spans="1:16" x14ac:dyDescent="0.25">
      <c r="A304">
        <v>215</v>
      </c>
      <c r="B304" s="110">
        <v>45960</v>
      </c>
      <c r="C304" s="89">
        <v>5</v>
      </c>
      <c r="D304" s="89">
        <v>10.3</v>
      </c>
      <c r="E304" s="96">
        <v>440</v>
      </c>
      <c r="F304" s="89">
        <v>0.1</v>
      </c>
      <c r="G304" s="89">
        <v>1007.7</v>
      </c>
      <c r="H304">
        <v>0.79</v>
      </c>
      <c r="I304" t="s">
        <v>0</v>
      </c>
      <c r="J304">
        <v>1</v>
      </c>
      <c r="K304">
        <v>10</v>
      </c>
      <c r="L304">
        <v>2025</v>
      </c>
      <c r="M304" t="s">
        <v>372</v>
      </c>
      <c r="N304" s="89" cm="1">
        <f t="array" ref="N304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304" s="89">
        <f>_34_KNMI_Stations[[#This Row],[graaddagen]]*_34_KNMI_Stations[[#This Row],[Gewogen factor]]</f>
        <v>7.6999999999999993</v>
      </c>
      <c r="P304" s="89" cm="1">
        <f t="array" ref="P304">IF(ISNUMBER(_34_KNMI_Stations[[#This Row],[Etmaal temperatuur °C]]),IF(_34_KNMI_Stations[[#This Row],[Etmaal temperatuur °C]]&gt;stookgrens[],_34_KNMI_Stations[[#This Row],[Etmaal temperatuur °C]]-stookgrens[],0),"")</f>
        <v>0</v>
      </c>
    </row>
    <row r="305" spans="1:16" x14ac:dyDescent="0.25">
      <c r="A305">
        <v>215</v>
      </c>
      <c r="B305" s="110">
        <v>45961</v>
      </c>
      <c r="C305" s="89">
        <v>4.5</v>
      </c>
      <c r="D305" s="89">
        <v>11.3</v>
      </c>
      <c r="E305" s="96">
        <v>416</v>
      </c>
      <c r="F305" s="89">
        <v>-0.1</v>
      </c>
      <c r="G305" s="89">
        <v>1008.3</v>
      </c>
      <c r="H305">
        <v>0.83</v>
      </c>
      <c r="I305" t="s">
        <v>0</v>
      </c>
      <c r="J305">
        <v>1</v>
      </c>
      <c r="K305">
        <v>10</v>
      </c>
      <c r="L305">
        <v>2025</v>
      </c>
      <c r="M305" t="s">
        <v>372</v>
      </c>
      <c r="N305" s="89" cm="1">
        <f t="array" ref="N305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305" s="89">
        <f>_34_KNMI_Stations[[#This Row],[graaddagen]]*_34_KNMI_Stations[[#This Row],[Gewogen factor]]</f>
        <v>6.6999999999999993</v>
      </c>
      <c r="P305" s="89" cm="1">
        <f t="array" ref="P305">IF(ISNUMBER(_34_KNMI_Stations[[#This Row],[Etmaal temperatuur °C]]),IF(_34_KNMI_Stations[[#This Row],[Etmaal temperatuur °C]]&gt;stookgrens[],_34_KNMI_Stations[[#This Row],[Etmaal temperatuur °C]]-stookgrens[],0),"")</f>
        <v>0</v>
      </c>
    </row>
    <row r="306" spans="1:16" x14ac:dyDescent="0.25">
      <c r="A306">
        <v>215</v>
      </c>
      <c r="B306" s="110">
        <v>45962</v>
      </c>
      <c r="C306" s="89">
        <v>5.3</v>
      </c>
      <c r="D306" s="89">
        <v>12.4</v>
      </c>
      <c r="E306" s="96">
        <v>218</v>
      </c>
      <c r="F306" s="89">
        <v>8.1999999999999993</v>
      </c>
      <c r="G306" s="89">
        <v>1005.4</v>
      </c>
      <c r="H306">
        <v>0.88</v>
      </c>
      <c r="I306" t="s">
        <v>0</v>
      </c>
      <c r="J306">
        <v>1.1000000000000001</v>
      </c>
      <c r="K306">
        <v>11</v>
      </c>
      <c r="L306">
        <v>2025</v>
      </c>
      <c r="M306" t="s">
        <v>372</v>
      </c>
      <c r="N306" s="89" cm="1">
        <f t="array" ref="N306">IF(ISNUMBER(_34_KNMI_Stations[[#This Row],[Etmaal temperatuur °C]]),IF(_34_KNMI_Stations[[#This Row],[Etmaal temperatuur °C]]&lt;stookgrens[],stookgrens[]-_34_KNMI_Stations[[#This Row],[Etmaal temperatuur °C]],0),"")</f>
        <v>5.6</v>
      </c>
      <c r="O306" s="89">
        <f>_34_KNMI_Stations[[#This Row],[graaddagen]]*_34_KNMI_Stations[[#This Row],[Gewogen factor]]</f>
        <v>6.16</v>
      </c>
      <c r="P306" s="89" cm="1">
        <f t="array" ref="P306">IF(ISNUMBER(_34_KNMI_Stations[[#This Row],[Etmaal temperatuur °C]]),IF(_34_KNMI_Stations[[#This Row],[Etmaal temperatuur °C]]&gt;stookgrens[],_34_KNMI_Stations[[#This Row],[Etmaal temperatuur °C]]-stookgrens[],0),"")</f>
        <v>0</v>
      </c>
    </row>
    <row r="307" spans="1:16" x14ac:dyDescent="0.25">
      <c r="A307">
        <v>215</v>
      </c>
      <c r="B307" s="110">
        <v>45963</v>
      </c>
      <c r="C307" s="89">
        <v>4.5</v>
      </c>
      <c r="D307" s="89">
        <v>10.4</v>
      </c>
      <c r="E307" s="96">
        <v>461</v>
      </c>
      <c r="F307" s="89">
        <v>4.0999999999999996</v>
      </c>
      <c r="G307" s="89">
        <v>1009.1</v>
      </c>
      <c r="H307">
        <v>0.84</v>
      </c>
      <c r="I307" t="s">
        <v>0</v>
      </c>
      <c r="J307">
        <v>1.1000000000000001</v>
      </c>
      <c r="K307">
        <v>11</v>
      </c>
      <c r="L307">
        <v>2025</v>
      </c>
      <c r="M307" t="s">
        <v>372</v>
      </c>
      <c r="N307" s="89" cm="1">
        <f t="array" ref="N307">IF(ISNUMBER(_34_KNMI_Stations[[#This Row],[Etmaal temperatuur °C]]),IF(_34_KNMI_Stations[[#This Row],[Etmaal temperatuur °C]]&lt;stookgrens[],stookgrens[]-_34_KNMI_Stations[[#This Row],[Etmaal temperatuur °C]],0),"")</f>
        <v>7.6</v>
      </c>
      <c r="O307" s="89">
        <f>_34_KNMI_Stations[[#This Row],[graaddagen]]*_34_KNMI_Stations[[#This Row],[Gewogen factor]]</f>
        <v>8.36</v>
      </c>
      <c r="P307" s="89" cm="1">
        <f t="array" ref="P307">IF(ISNUMBER(_34_KNMI_Stations[[#This Row],[Etmaal temperatuur °C]]),IF(_34_KNMI_Stations[[#This Row],[Etmaal temperatuur °C]]&gt;stookgrens[],_34_KNMI_Stations[[#This Row],[Etmaal temperatuur °C]]-stookgrens[],0),"")</f>
        <v>0</v>
      </c>
    </row>
    <row r="308" spans="1:16" x14ac:dyDescent="0.25">
      <c r="A308">
        <v>215</v>
      </c>
      <c r="B308" s="110">
        <v>45964</v>
      </c>
      <c r="C308" s="89">
        <v>6.5</v>
      </c>
      <c r="D308" s="89">
        <v>10.8</v>
      </c>
      <c r="E308" s="96">
        <v>257</v>
      </c>
      <c r="F308" s="89">
        <v>-0.1</v>
      </c>
      <c r="G308" s="89">
        <v>1015.1</v>
      </c>
      <c r="H308">
        <v>0.89</v>
      </c>
      <c r="I308" t="s">
        <v>0</v>
      </c>
      <c r="J308">
        <v>1.1000000000000001</v>
      </c>
      <c r="K308">
        <v>11</v>
      </c>
      <c r="L308">
        <v>2025</v>
      </c>
      <c r="M308" t="s">
        <v>373</v>
      </c>
      <c r="N308" s="89" cm="1">
        <f t="array" ref="N308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308" s="89">
        <f>_34_KNMI_Stations[[#This Row],[graaddagen]]*_34_KNMI_Stations[[#This Row],[Gewogen factor]]</f>
        <v>7.92</v>
      </c>
      <c r="P308" s="89" cm="1">
        <f t="array" ref="P308">IF(ISNUMBER(_34_KNMI_Stations[[#This Row],[Etmaal temperatuur °C]]),IF(_34_KNMI_Stations[[#This Row],[Etmaal temperatuur °C]]&gt;stookgrens[],_34_KNMI_Stations[[#This Row],[Etmaal temperatuur °C]]-stookgrens[],0),"")</f>
        <v>0</v>
      </c>
    </row>
    <row r="309" spans="1:16" x14ac:dyDescent="0.25">
      <c r="A309">
        <v>215</v>
      </c>
      <c r="B309" s="110">
        <v>45965</v>
      </c>
      <c r="C309" s="89">
        <v>5.8</v>
      </c>
      <c r="D309" s="89">
        <v>14</v>
      </c>
      <c r="E309" s="96">
        <v>462</v>
      </c>
      <c r="F309" s="89">
        <v>0</v>
      </c>
      <c r="G309" s="89">
        <v>1015.4</v>
      </c>
      <c r="H309">
        <v>0.77</v>
      </c>
      <c r="I309" t="s">
        <v>0</v>
      </c>
      <c r="J309">
        <v>1.1000000000000001</v>
      </c>
      <c r="K309">
        <v>11</v>
      </c>
      <c r="L309">
        <v>2025</v>
      </c>
      <c r="M309" t="s">
        <v>373</v>
      </c>
      <c r="N309" s="89" cm="1">
        <f t="array" ref="N309">IF(ISNUMBER(_34_KNMI_Stations[[#This Row],[Etmaal temperatuur °C]]),IF(_34_KNMI_Stations[[#This Row],[Etmaal temperatuur °C]]&lt;stookgrens[],stookgrens[]-_34_KNMI_Stations[[#This Row],[Etmaal temperatuur °C]],0),"")</f>
        <v>4</v>
      </c>
      <c r="O309" s="89">
        <f>_34_KNMI_Stations[[#This Row],[graaddagen]]*_34_KNMI_Stations[[#This Row],[Gewogen factor]]</f>
        <v>4.4000000000000004</v>
      </c>
      <c r="P309" s="89" cm="1">
        <f t="array" ref="P309">IF(ISNUMBER(_34_KNMI_Stations[[#This Row],[Etmaal temperatuur °C]]),IF(_34_KNMI_Stations[[#This Row],[Etmaal temperatuur °C]]&gt;stookgrens[],_34_KNMI_Stations[[#This Row],[Etmaal temperatuur °C]]-stookgrens[],0),"")</f>
        <v>0</v>
      </c>
    </row>
    <row r="310" spans="1:16" x14ac:dyDescent="0.25">
      <c r="A310">
        <v>215</v>
      </c>
      <c r="B310" s="110">
        <v>45966</v>
      </c>
      <c r="C310" s="89">
        <v>4.5</v>
      </c>
      <c r="D310" s="89">
        <v>13.5</v>
      </c>
      <c r="E310" s="96">
        <v>437</v>
      </c>
      <c r="F310" s="89">
        <v>0</v>
      </c>
      <c r="G310" s="89">
        <v>1012.6</v>
      </c>
      <c r="H310">
        <v>0.74</v>
      </c>
      <c r="I310" t="s">
        <v>0</v>
      </c>
      <c r="J310">
        <v>1.1000000000000001</v>
      </c>
      <c r="K310">
        <v>11</v>
      </c>
      <c r="L310">
        <v>2025</v>
      </c>
      <c r="M310" t="s">
        <v>373</v>
      </c>
      <c r="N310" s="89" cm="1">
        <f t="array" ref="N310">IF(ISNUMBER(_34_KNMI_Stations[[#This Row],[Etmaal temperatuur °C]]),IF(_34_KNMI_Stations[[#This Row],[Etmaal temperatuur °C]]&lt;stookgrens[],stookgrens[]-_34_KNMI_Stations[[#This Row],[Etmaal temperatuur °C]],0),"")</f>
        <v>4.5</v>
      </c>
      <c r="O310" s="89">
        <f>_34_KNMI_Stations[[#This Row],[graaddagen]]*_34_KNMI_Stations[[#This Row],[Gewogen factor]]</f>
        <v>4.95</v>
      </c>
      <c r="P310" s="89" cm="1">
        <f t="array" ref="P310">IF(ISNUMBER(_34_KNMI_Stations[[#This Row],[Etmaal temperatuur °C]]),IF(_34_KNMI_Stations[[#This Row],[Etmaal temperatuur °C]]&gt;stookgrens[],_34_KNMI_Stations[[#This Row],[Etmaal temperatuur °C]]-stookgrens[],0),"")</f>
        <v>0</v>
      </c>
    </row>
    <row r="311" spans="1:16" x14ac:dyDescent="0.25">
      <c r="A311">
        <v>215</v>
      </c>
      <c r="B311" s="110">
        <v>45967</v>
      </c>
      <c r="C311" s="89">
        <v>2.6</v>
      </c>
      <c r="D311" s="89">
        <v>9.9</v>
      </c>
      <c r="E311" s="96">
        <v>523</v>
      </c>
      <c r="F311" s="89">
        <v>0</v>
      </c>
      <c r="G311" s="89">
        <v>1008.3</v>
      </c>
      <c r="H311">
        <v>0.84</v>
      </c>
      <c r="I311" t="s">
        <v>0</v>
      </c>
      <c r="J311">
        <v>1.1000000000000001</v>
      </c>
      <c r="K311">
        <v>11</v>
      </c>
      <c r="L311">
        <v>2025</v>
      </c>
      <c r="M311" t="s">
        <v>373</v>
      </c>
      <c r="N311" s="89" cm="1">
        <f t="array" ref="N311">IF(ISNUMBER(_34_KNMI_Stations[[#This Row],[Etmaal temperatuur °C]]),IF(_34_KNMI_Stations[[#This Row],[Etmaal temperatuur °C]]&lt;stookgrens[],stookgrens[]-_34_KNMI_Stations[[#This Row],[Etmaal temperatuur °C]],0),"")</f>
        <v>8.1</v>
      </c>
      <c r="O311" s="89">
        <f>_34_KNMI_Stations[[#This Row],[graaddagen]]*_34_KNMI_Stations[[#This Row],[Gewogen factor]]</f>
        <v>8.91</v>
      </c>
      <c r="P311" s="89" cm="1">
        <f t="array" ref="P311">IF(ISNUMBER(_34_KNMI_Stations[[#This Row],[Etmaal temperatuur °C]]),IF(_34_KNMI_Stations[[#This Row],[Etmaal temperatuur °C]]&gt;stookgrens[],_34_KNMI_Stations[[#This Row],[Etmaal temperatuur °C]]-stookgrens[],0),"")</f>
        <v>0</v>
      </c>
    </row>
    <row r="312" spans="1:16" x14ac:dyDescent="0.25">
      <c r="A312">
        <v>215</v>
      </c>
      <c r="B312" s="110">
        <v>45968</v>
      </c>
      <c r="C312" s="89">
        <v>1.8</v>
      </c>
      <c r="D312" s="89">
        <v>9.6</v>
      </c>
      <c r="E312" s="96">
        <v>624</v>
      </c>
      <c r="F312" s="89">
        <v>0</v>
      </c>
      <c r="G312" s="89">
        <v>1009.3</v>
      </c>
      <c r="H312">
        <v>0.94</v>
      </c>
      <c r="I312" t="s">
        <v>0</v>
      </c>
      <c r="J312">
        <v>1.1000000000000001</v>
      </c>
      <c r="K312">
        <v>11</v>
      </c>
      <c r="L312">
        <v>2025</v>
      </c>
      <c r="M312" t="s">
        <v>373</v>
      </c>
      <c r="N312" s="89" cm="1">
        <f t="array" ref="N312">IF(ISNUMBER(_34_KNMI_Stations[[#This Row],[Etmaal temperatuur °C]]),IF(_34_KNMI_Stations[[#This Row],[Etmaal temperatuur °C]]&lt;stookgrens[],stookgrens[]-_34_KNMI_Stations[[#This Row],[Etmaal temperatuur °C]],0),"")</f>
        <v>8.4</v>
      </c>
      <c r="O312" s="89">
        <f>_34_KNMI_Stations[[#This Row],[graaddagen]]*_34_KNMI_Stations[[#This Row],[Gewogen factor]]</f>
        <v>9.240000000000002</v>
      </c>
      <c r="P312" s="89" cm="1">
        <f t="array" ref="P312">IF(ISNUMBER(_34_KNMI_Stations[[#This Row],[Etmaal temperatuur °C]]),IF(_34_KNMI_Stations[[#This Row],[Etmaal temperatuur °C]]&gt;stookgrens[],_34_KNMI_Stations[[#This Row],[Etmaal temperatuur °C]]-stookgrens[],0),"")</f>
        <v>0</v>
      </c>
    </row>
    <row r="313" spans="1:16" x14ac:dyDescent="0.25">
      <c r="A313">
        <v>215</v>
      </c>
      <c r="B313" s="110">
        <v>45969</v>
      </c>
      <c r="C313" s="89">
        <v>1.4</v>
      </c>
      <c r="D313" s="89">
        <v>10.199999999999999</v>
      </c>
      <c r="E313" s="96">
        <v>511</v>
      </c>
      <c r="F313" s="89">
        <v>0</v>
      </c>
      <c r="G313" s="89">
        <v>1013.5</v>
      </c>
      <c r="H313">
        <v>0.95</v>
      </c>
      <c r="I313" t="s">
        <v>0</v>
      </c>
      <c r="J313">
        <v>1.1000000000000001</v>
      </c>
      <c r="K313">
        <v>11</v>
      </c>
      <c r="L313">
        <v>2025</v>
      </c>
      <c r="M313" t="s">
        <v>373</v>
      </c>
      <c r="N313" s="89" cm="1">
        <f t="array" ref="N313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313" s="89">
        <f>_34_KNMI_Stations[[#This Row],[graaddagen]]*_34_KNMI_Stations[[#This Row],[Gewogen factor]]</f>
        <v>8.5800000000000018</v>
      </c>
      <c r="P313" s="89" cm="1">
        <f t="array" ref="P313">IF(ISNUMBER(_34_KNMI_Stations[[#This Row],[Etmaal temperatuur °C]]),IF(_34_KNMI_Stations[[#This Row],[Etmaal temperatuur °C]]&gt;stookgrens[],_34_KNMI_Stations[[#This Row],[Etmaal temperatuur °C]]-stookgrens[],0),"")</f>
        <v>0</v>
      </c>
    </row>
    <row r="314" spans="1:16" x14ac:dyDescent="0.25">
      <c r="A314">
        <v>215</v>
      </c>
      <c r="B314" s="110">
        <v>45970</v>
      </c>
      <c r="C314" s="89">
        <v>2.8</v>
      </c>
      <c r="D314" s="89">
        <v>11.1</v>
      </c>
      <c r="E314" s="96">
        <v>602</v>
      </c>
      <c r="F314" s="89">
        <v>0</v>
      </c>
      <c r="G314" s="89">
        <v>1016.5</v>
      </c>
      <c r="H314">
        <v>0.91</v>
      </c>
      <c r="I314" t="s">
        <v>0</v>
      </c>
      <c r="J314">
        <v>1.1000000000000001</v>
      </c>
      <c r="K314">
        <v>11</v>
      </c>
      <c r="L314">
        <v>2025</v>
      </c>
      <c r="M314" t="s">
        <v>373</v>
      </c>
      <c r="N314" s="89" cm="1">
        <f t="array" ref="N314">IF(ISNUMBER(_34_KNMI_Stations[[#This Row],[Etmaal temperatuur °C]]),IF(_34_KNMI_Stations[[#This Row],[Etmaal temperatuur °C]]&lt;stookgrens[],stookgrens[]-_34_KNMI_Stations[[#This Row],[Etmaal temperatuur °C]],0),"")</f>
        <v>6.9</v>
      </c>
      <c r="O314" s="89">
        <f>_34_KNMI_Stations[[#This Row],[graaddagen]]*_34_KNMI_Stations[[#This Row],[Gewogen factor]]</f>
        <v>7.5900000000000007</v>
      </c>
      <c r="P314" s="89" cm="1">
        <f t="array" ref="P314">IF(ISNUMBER(_34_KNMI_Stations[[#This Row],[Etmaal temperatuur °C]]),IF(_34_KNMI_Stations[[#This Row],[Etmaal temperatuur °C]]&gt;stookgrens[],_34_KNMI_Stations[[#This Row],[Etmaal temperatuur °C]]-stookgrens[],0),"")</f>
        <v>0</v>
      </c>
    </row>
    <row r="315" spans="1:16" x14ac:dyDescent="0.25">
      <c r="A315">
        <v>215</v>
      </c>
      <c r="B315" s="110">
        <v>45971</v>
      </c>
      <c r="C315" s="89">
        <v>4.8</v>
      </c>
      <c r="D315" s="89">
        <v>9.6999999999999993</v>
      </c>
      <c r="E315" s="96">
        <v>328</v>
      </c>
      <c r="F315" s="89">
        <v>2</v>
      </c>
      <c r="G315" s="89">
        <v>1010.4</v>
      </c>
      <c r="H315">
        <v>0.89</v>
      </c>
      <c r="I315" t="s">
        <v>0</v>
      </c>
      <c r="J315">
        <v>1.1000000000000001</v>
      </c>
      <c r="K315">
        <v>11</v>
      </c>
      <c r="L315">
        <v>2025</v>
      </c>
      <c r="M315" t="s">
        <v>374</v>
      </c>
      <c r="N315" s="89" cm="1">
        <f t="array" ref="N315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315" s="89">
        <f>_34_KNMI_Stations[[#This Row],[graaddagen]]*_34_KNMI_Stations[[#This Row],[Gewogen factor]]</f>
        <v>9.1300000000000008</v>
      </c>
      <c r="P315" s="89" cm="1">
        <f t="array" ref="P315">IF(ISNUMBER(_34_KNMI_Stations[[#This Row],[Etmaal temperatuur °C]]),IF(_34_KNMI_Stations[[#This Row],[Etmaal temperatuur °C]]&gt;stookgrens[],_34_KNMI_Stations[[#This Row],[Etmaal temperatuur °C]]-stookgrens[],0),"")</f>
        <v>0</v>
      </c>
    </row>
    <row r="316" spans="1:16" x14ac:dyDescent="0.25">
      <c r="A316">
        <v>215</v>
      </c>
      <c r="B316" s="110">
        <v>45972</v>
      </c>
      <c r="C316" s="89">
        <v>5</v>
      </c>
      <c r="D316" s="89">
        <v>10.4</v>
      </c>
      <c r="E316" s="96">
        <v>313</v>
      </c>
      <c r="F316" s="89">
        <v>0.3</v>
      </c>
      <c r="G316" s="89">
        <v>1010.3</v>
      </c>
      <c r="H316">
        <v>0.9</v>
      </c>
      <c r="I316" t="s">
        <v>0</v>
      </c>
      <c r="J316">
        <v>1.1000000000000001</v>
      </c>
      <c r="K316">
        <v>11</v>
      </c>
      <c r="L316">
        <v>2025</v>
      </c>
      <c r="M316" t="s">
        <v>374</v>
      </c>
      <c r="N316" s="89" cm="1">
        <f t="array" ref="N316">IF(ISNUMBER(_34_KNMI_Stations[[#This Row],[Etmaal temperatuur °C]]),IF(_34_KNMI_Stations[[#This Row],[Etmaal temperatuur °C]]&lt;stookgrens[],stookgrens[]-_34_KNMI_Stations[[#This Row],[Etmaal temperatuur °C]],0),"")</f>
        <v>7.6</v>
      </c>
      <c r="O316" s="89">
        <f>_34_KNMI_Stations[[#This Row],[graaddagen]]*_34_KNMI_Stations[[#This Row],[Gewogen factor]]</f>
        <v>8.36</v>
      </c>
      <c r="P316" s="89" cm="1">
        <f t="array" ref="P316">IF(ISNUMBER(_34_KNMI_Stations[[#This Row],[Etmaal temperatuur °C]]),IF(_34_KNMI_Stations[[#This Row],[Etmaal temperatuur °C]]&gt;stookgrens[],_34_KNMI_Stations[[#This Row],[Etmaal temperatuur °C]]-stookgrens[],0),"")</f>
        <v>0</v>
      </c>
    </row>
    <row r="317" spans="1:16" x14ac:dyDescent="0.25">
      <c r="A317">
        <v>215</v>
      </c>
      <c r="B317" s="110">
        <v>45973</v>
      </c>
      <c r="C317" s="89">
        <v>5.2</v>
      </c>
      <c r="D317" s="89">
        <v>12.4</v>
      </c>
      <c r="E317" s="96">
        <v>500</v>
      </c>
      <c r="F317" s="89">
        <v>0</v>
      </c>
      <c r="G317" s="89">
        <v>1007.5</v>
      </c>
      <c r="H317">
        <v>0.77</v>
      </c>
      <c r="I317" t="s">
        <v>0</v>
      </c>
      <c r="J317">
        <v>1.1000000000000001</v>
      </c>
      <c r="K317">
        <v>11</v>
      </c>
      <c r="L317">
        <v>2025</v>
      </c>
      <c r="M317" t="s">
        <v>374</v>
      </c>
      <c r="N317" s="89" cm="1">
        <f t="array" ref="N317">IF(ISNUMBER(_34_KNMI_Stations[[#This Row],[Etmaal temperatuur °C]]),IF(_34_KNMI_Stations[[#This Row],[Etmaal temperatuur °C]]&lt;stookgrens[],stookgrens[]-_34_KNMI_Stations[[#This Row],[Etmaal temperatuur °C]],0),"")</f>
        <v>5.6</v>
      </c>
      <c r="O317" s="89">
        <f>_34_KNMI_Stations[[#This Row],[graaddagen]]*_34_KNMI_Stations[[#This Row],[Gewogen factor]]</f>
        <v>6.16</v>
      </c>
      <c r="P317" s="89" cm="1">
        <f t="array" ref="P317">IF(ISNUMBER(_34_KNMI_Stations[[#This Row],[Etmaal temperatuur °C]]),IF(_34_KNMI_Stations[[#This Row],[Etmaal temperatuur °C]]&gt;stookgrens[],_34_KNMI_Stations[[#This Row],[Etmaal temperatuur °C]]-stookgrens[],0),"")</f>
        <v>0</v>
      </c>
    </row>
    <row r="318" spans="1:16" x14ac:dyDescent="0.25">
      <c r="A318">
        <v>215</v>
      </c>
      <c r="B318" s="110">
        <v>45974</v>
      </c>
      <c r="C318" s="89">
        <v>4</v>
      </c>
      <c r="D318" s="89">
        <v>13.2</v>
      </c>
      <c r="E318" s="96">
        <v>293</v>
      </c>
      <c r="F318" s="89">
        <v>2.7</v>
      </c>
      <c r="G318" s="89">
        <v>1008.3</v>
      </c>
      <c r="H318">
        <v>0.87</v>
      </c>
      <c r="I318" t="s">
        <v>0</v>
      </c>
      <c r="J318">
        <v>1.1000000000000001</v>
      </c>
      <c r="K318">
        <v>11</v>
      </c>
      <c r="L318">
        <v>2025</v>
      </c>
      <c r="M318" t="s">
        <v>374</v>
      </c>
      <c r="N318" s="89" cm="1">
        <f t="array" ref="N318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318" s="89">
        <f>_34_KNMI_Stations[[#This Row],[graaddagen]]*_34_KNMI_Stations[[#This Row],[Gewogen factor]]</f>
        <v>5.2800000000000011</v>
      </c>
      <c r="P318" s="89" cm="1">
        <f t="array" ref="P318">IF(ISNUMBER(_34_KNMI_Stations[[#This Row],[Etmaal temperatuur °C]]),IF(_34_KNMI_Stations[[#This Row],[Etmaal temperatuur °C]]&gt;stookgrens[],_34_KNMI_Stations[[#This Row],[Etmaal temperatuur °C]]-stookgrens[],0),"")</f>
        <v>0</v>
      </c>
    </row>
    <row r="319" spans="1:16" x14ac:dyDescent="0.25">
      <c r="A319">
        <v>215</v>
      </c>
      <c r="B319" s="110">
        <v>45975</v>
      </c>
      <c r="C319" s="89">
        <v>4.4000000000000004</v>
      </c>
      <c r="D319" s="89">
        <v>11.3</v>
      </c>
      <c r="E319" s="96">
        <v>87</v>
      </c>
      <c r="F319" s="89">
        <v>5.3</v>
      </c>
      <c r="G319" s="89">
        <v>1005.9</v>
      </c>
      <c r="H319">
        <v>0.97</v>
      </c>
      <c r="I319" t="s">
        <v>0</v>
      </c>
      <c r="J319">
        <v>1.1000000000000001</v>
      </c>
      <c r="K319">
        <v>11</v>
      </c>
      <c r="L319">
        <v>2025</v>
      </c>
      <c r="M319" t="s">
        <v>374</v>
      </c>
      <c r="N319" s="89" cm="1">
        <f t="array" ref="N319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319" s="89">
        <f>_34_KNMI_Stations[[#This Row],[graaddagen]]*_34_KNMI_Stations[[#This Row],[Gewogen factor]]</f>
        <v>7.37</v>
      </c>
      <c r="P319" s="89" cm="1">
        <f t="array" ref="P319">IF(ISNUMBER(_34_KNMI_Stations[[#This Row],[Etmaal temperatuur °C]]),IF(_34_KNMI_Stations[[#This Row],[Etmaal temperatuur °C]]&gt;stookgrens[],_34_KNMI_Stations[[#This Row],[Etmaal temperatuur °C]]-stookgrens[],0),"")</f>
        <v>0</v>
      </c>
    </row>
    <row r="320" spans="1:16" x14ac:dyDescent="0.25">
      <c r="A320">
        <v>215</v>
      </c>
      <c r="B320" s="110">
        <v>45976</v>
      </c>
      <c r="C320" s="89">
        <v>4.5</v>
      </c>
      <c r="D320" s="89">
        <v>8.1999999999999993</v>
      </c>
      <c r="E320" s="96">
        <v>102</v>
      </c>
      <c r="F320" s="89">
        <v>13.3</v>
      </c>
      <c r="G320" s="89">
        <v>1008.8</v>
      </c>
      <c r="H320">
        <v>0.97</v>
      </c>
      <c r="I320" t="s">
        <v>0</v>
      </c>
      <c r="J320">
        <v>1.1000000000000001</v>
      </c>
      <c r="K320">
        <v>11</v>
      </c>
      <c r="L320">
        <v>2025</v>
      </c>
      <c r="M320" t="s">
        <v>374</v>
      </c>
      <c r="N320" s="89" cm="1">
        <f t="array" ref="N320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320" s="89">
        <f>_34_KNMI_Stations[[#This Row],[graaddagen]]*_34_KNMI_Stations[[#This Row],[Gewogen factor]]</f>
        <v>10.780000000000001</v>
      </c>
      <c r="P320" s="89" cm="1">
        <f t="array" ref="P320">IF(ISNUMBER(_34_KNMI_Stations[[#This Row],[Etmaal temperatuur °C]]),IF(_34_KNMI_Stations[[#This Row],[Etmaal temperatuur °C]]&gt;stookgrens[],_34_KNMI_Stations[[#This Row],[Etmaal temperatuur °C]]-stookgrens[],0),"")</f>
        <v>0</v>
      </c>
    </row>
    <row r="321" spans="1:16" x14ac:dyDescent="0.25">
      <c r="A321">
        <v>215</v>
      </c>
      <c r="B321" s="110">
        <v>45977</v>
      </c>
      <c r="C321" s="89">
        <v>3.1</v>
      </c>
      <c r="D321" s="89">
        <v>6.2</v>
      </c>
      <c r="E321" s="96">
        <v>124</v>
      </c>
      <c r="F321" s="89">
        <v>-0.1</v>
      </c>
      <c r="G321" s="89">
        <v>1009.9</v>
      </c>
      <c r="H321">
        <v>0.9</v>
      </c>
      <c r="I321" t="s">
        <v>0</v>
      </c>
      <c r="J321">
        <v>1.1000000000000001</v>
      </c>
      <c r="K321">
        <v>11</v>
      </c>
      <c r="L321">
        <v>2025</v>
      </c>
      <c r="M321" t="s">
        <v>374</v>
      </c>
      <c r="N321" s="89" cm="1">
        <f t="array" ref="N321">IF(ISNUMBER(_34_KNMI_Stations[[#This Row],[Etmaal temperatuur °C]]),IF(_34_KNMI_Stations[[#This Row],[Etmaal temperatuur °C]]&lt;stookgrens[],stookgrens[]-_34_KNMI_Stations[[#This Row],[Etmaal temperatuur °C]],0),"")</f>
        <v>11.8</v>
      </c>
      <c r="O321" s="89">
        <f>_34_KNMI_Stations[[#This Row],[graaddagen]]*_34_KNMI_Stations[[#This Row],[Gewogen factor]]</f>
        <v>12.980000000000002</v>
      </c>
      <c r="P321" s="89" cm="1">
        <f t="array" ref="P321">IF(ISNUMBER(_34_KNMI_Stations[[#This Row],[Etmaal temperatuur °C]]),IF(_34_KNMI_Stations[[#This Row],[Etmaal temperatuur °C]]&gt;stookgrens[],_34_KNMI_Stations[[#This Row],[Etmaal temperatuur °C]]-stookgrens[],0),"")</f>
        <v>0</v>
      </c>
    </row>
    <row r="322" spans="1:16" x14ac:dyDescent="0.25">
      <c r="A322">
        <v>215</v>
      </c>
      <c r="B322" s="110">
        <v>45978</v>
      </c>
      <c r="C322" s="89">
        <v>5.4</v>
      </c>
      <c r="D322" s="89">
        <v>5.6</v>
      </c>
      <c r="E322" s="96">
        <v>436</v>
      </c>
      <c r="F322" s="89">
        <v>2.9</v>
      </c>
      <c r="G322" s="89">
        <v>1016.5</v>
      </c>
      <c r="H322">
        <v>0.8</v>
      </c>
      <c r="I322" t="s">
        <v>0</v>
      </c>
      <c r="J322">
        <v>1.1000000000000001</v>
      </c>
      <c r="K322">
        <v>11</v>
      </c>
      <c r="L322">
        <v>2025</v>
      </c>
      <c r="M322" t="s">
        <v>375</v>
      </c>
      <c r="N322" s="89" cm="1">
        <f t="array" ref="N322">IF(ISNUMBER(_34_KNMI_Stations[[#This Row],[Etmaal temperatuur °C]]),IF(_34_KNMI_Stations[[#This Row],[Etmaal temperatuur °C]]&lt;stookgrens[],stookgrens[]-_34_KNMI_Stations[[#This Row],[Etmaal temperatuur °C]],0),"")</f>
        <v>12.4</v>
      </c>
      <c r="O322" s="89">
        <f>_34_KNMI_Stations[[#This Row],[graaddagen]]*_34_KNMI_Stations[[#This Row],[Gewogen factor]]</f>
        <v>13.640000000000002</v>
      </c>
      <c r="P322" s="89" cm="1">
        <f t="array" ref="P322">IF(ISNUMBER(_34_KNMI_Stations[[#This Row],[Etmaal temperatuur °C]]),IF(_34_KNMI_Stations[[#This Row],[Etmaal temperatuur °C]]&gt;stookgrens[],_34_KNMI_Stations[[#This Row],[Etmaal temperatuur °C]]-stookgrens[],0),"")</f>
        <v>0</v>
      </c>
    </row>
    <row r="323" spans="1:16" x14ac:dyDescent="0.25">
      <c r="A323">
        <v>215</v>
      </c>
      <c r="B323" s="110">
        <v>45979</v>
      </c>
      <c r="C323" s="89">
        <v>4.7</v>
      </c>
      <c r="D323" s="89">
        <v>5.8</v>
      </c>
      <c r="E323" s="96">
        <v>254</v>
      </c>
      <c r="F323" s="89">
        <v>7.5</v>
      </c>
      <c r="G323" s="89">
        <v>1014.6</v>
      </c>
      <c r="H323">
        <v>0.79</v>
      </c>
      <c r="I323" t="s">
        <v>0</v>
      </c>
      <c r="J323">
        <v>1.1000000000000001</v>
      </c>
      <c r="K323">
        <v>11</v>
      </c>
      <c r="L323">
        <v>2025</v>
      </c>
      <c r="M323" t="s">
        <v>375</v>
      </c>
      <c r="N323" s="89" cm="1">
        <f t="array" ref="N323">IF(ISNUMBER(_34_KNMI_Stations[[#This Row],[Etmaal temperatuur °C]]),IF(_34_KNMI_Stations[[#This Row],[Etmaal temperatuur °C]]&lt;stookgrens[],stookgrens[]-_34_KNMI_Stations[[#This Row],[Etmaal temperatuur °C]],0),"")</f>
        <v>12.2</v>
      </c>
      <c r="O323" s="89">
        <f>_34_KNMI_Stations[[#This Row],[graaddagen]]*_34_KNMI_Stations[[#This Row],[Gewogen factor]]</f>
        <v>13.42</v>
      </c>
      <c r="P323" s="89" cm="1">
        <f t="array" ref="P323">IF(ISNUMBER(_34_KNMI_Stations[[#This Row],[Etmaal temperatuur °C]]),IF(_34_KNMI_Stations[[#This Row],[Etmaal temperatuur °C]]&gt;stookgrens[],_34_KNMI_Stations[[#This Row],[Etmaal temperatuur °C]]-stookgrens[],0),"")</f>
        <v>0</v>
      </c>
    </row>
    <row r="324" spans="1:16" x14ac:dyDescent="0.25">
      <c r="A324">
        <v>215</v>
      </c>
      <c r="B324" s="110">
        <v>45980</v>
      </c>
      <c r="C324" s="89">
        <v>4.8</v>
      </c>
      <c r="D324" s="89">
        <v>4.8</v>
      </c>
      <c r="E324" s="96">
        <v>70</v>
      </c>
      <c r="F324" s="89">
        <v>19.399999999999999</v>
      </c>
      <c r="G324" s="89">
        <v>1002.7</v>
      </c>
      <c r="H324">
        <v>0.92</v>
      </c>
      <c r="I324" t="s">
        <v>0</v>
      </c>
      <c r="J324">
        <v>1.1000000000000001</v>
      </c>
      <c r="K324">
        <v>11</v>
      </c>
      <c r="L324">
        <v>2025</v>
      </c>
      <c r="M324" t="s">
        <v>375</v>
      </c>
      <c r="N324" s="89" cm="1">
        <f t="array" ref="N324">IF(ISNUMBER(_34_KNMI_Stations[[#This Row],[Etmaal temperatuur °C]]),IF(_34_KNMI_Stations[[#This Row],[Etmaal temperatuur °C]]&lt;stookgrens[],stookgrens[]-_34_KNMI_Stations[[#This Row],[Etmaal temperatuur °C]],0),"")</f>
        <v>13.2</v>
      </c>
      <c r="O324" s="89">
        <f>_34_KNMI_Stations[[#This Row],[graaddagen]]*_34_KNMI_Stations[[#This Row],[Gewogen factor]]</f>
        <v>14.52</v>
      </c>
      <c r="P324" s="89" cm="1">
        <f t="array" ref="P324">IF(ISNUMBER(_34_KNMI_Stations[[#This Row],[Etmaal temperatuur °C]]),IF(_34_KNMI_Stations[[#This Row],[Etmaal temperatuur °C]]&gt;stookgrens[],_34_KNMI_Stations[[#This Row],[Etmaal temperatuur °C]]-stookgrens[],0),"")</f>
        <v>0</v>
      </c>
    </row>
    <row r="325" spans="1:16" x14ac:dyDescent="0.25">
      <c r="A325">
        <v>215</v>
      </c>
      <c r="B325" s="110">
        <v>45981</v>
      </c>
      <c r="C325" s="89">
        <v>2.4</v>
      </c>
      <c r="D325" s="89">
        <v>2.2999999999999998</v>
      </c>
      <c r="E325" s="96">
        <v>211</v>
      </c>
      <c r="F325" s="89">
        <v>8</v>
      </c>
      <c r="G325" s="89">
        <v>1009.7</v>
      </c>
      <c r="H325">
        <v>0.93</v>
      </c>
      <c r="I325" t="s">
        <v>0</v>
      </c>
      <c r="J325">
        <v>1.1000000000000001</v>
      </c>
      <c r="K325">
        <v>11</v>
      </c>
      <c r="L325">
        <v>2025</v>
      </c>
      <c r="M325" t="s">
        <v>375</v>
      </c>
      <c r="N325" s="89" cm="1">
        <f t="array" ref="N325">IF(ISNUMBER(_34_KNMI_Stations[[#This Row],[Etmaal temperatuur °C]]),IF(_34_KNMI_Stations[[#This Row],[Etmaal temperatuur °C]]&lt;stookgrens[],stookgrens[]-_34_KNMI_Stations[[#This Row],[Etmaal temperatuur °C]],0),"")</f>
        <v>15.7</v>
      </c>
      <c r="O325" s="89">
        <f>_34_KNMI_Stations[[#This Row],[graaddagen]]*_34_KNMI_Stations[[#This Row],[Gewogen factor]]</f>
        <v>17.27</v>
      </c>
      <c r="P325" s="89" cm="1">
        <f t="array" ref="P325">IF(ISNUMBER(_34_KNMI_Stations[[#This Row],[Etmaal temperatuur °C]]),IF(_34_KNMI_Stations[[#This Row],[Etmaal temperatuur °C]]&gt;stookgrens[],_34_KNMI_Stations[[#This Row],[Etmaal temperatuur °C]]-stookgrens[],0),"")</f>
        <v>0</v>
      </c>
    </row>
    <row r="326" spans="1:16" x14ac:dyDescent="0.25">
      <c r="A326">
        <v>215</v>
      </c>
      <c r="B326" s="110">
        <v>45982</v>
      </c>
      <c r="C326" s="89">
        <v>2.2000000000000002</v>
      </c>
      <c r="D326" s="89">
        <v>2.6</v>
      </c>
      <c r="E326" s="96">
        <v>527</v>
      </c>
      <c r="F326" s="89">
        <v>7.2</v>
      </c>
      <c r="G326" s="89">
        <v>1023.9</v>
      </c>
      <c r="H326">
        <v>0.88</v>
      </c>
      <c r="I326" t="s">
        <v>0</v>
      </c>
      <c r="J326">
        <v>1.1000000000000001</v>
      </c>
      <c r="K326">
        <v>11</v>
      </c>
      <c r="L326">
        <v>2025</v>
      </c>
      <c r="M326" t="s">
        <v>375</v>
      </c>
      <c r="N326" s="89" cm="1">
        <f t="array" ref="N326">IF(ISNUMBER(_34_KNMI_Stations[[#This Row],[Etmaal temperatuur °C]]),IF(_34_KNMI_Stations[[#This Row],[Etmaal temperatuur °C]]&lt;stookgrens[],stookgrens[]-_34_KNMI_Stations[[#This Row],[Etmaal temperatuur °C]],0),"")</f>
        <v>15.4</v>
      </c>
      <c r="O326" s="89">
        <f>_34_KNMI_Stations[[#This Row],[graaddagen]]*_34_KNMI_Stations[[#This Row],[Gewogen factor]]</f>
        <v>16.940000000000001</v>
      </c>
      <c r="P326" s="89" cm="1">
        <f t="array" ref="P326">IF(ISNUMBER(_34_KNMI_Stations[[#This Row],[Etmaal temperatuur °C]]),IF(_34_KNMI_Stations[[#This Row],[Etmaal temperatuur °C]]&gt;stookgrens[],_34_KNMI_Stations[[#This Row],[Etmaal temperatuur °C]]-stookgrens[],0),"")</f>
        <v>0</v>
      </c>
    </row>
    <row r="327" spans="1:16" x14ac:dyDescent="0.25">
      <c r="A327">
        <v>215</v>
      </c>
      <c r="B327" s="110">
        <v>45983</v>
      </c>
      <c r="C327" s="89">
        <v>5.8</v>
      </c>
      <c r="D327" s="89">
        <v>2.5</v>
      </c>
      <c r="E327" s="96">
        <v>338</v>
      </c>
      <c r="F327" s="89">
        <v>-0.1</v>
      </c>
      <c r="G327" s="89">
        <v>1021.5</v>
      </c>
      <c r="H327">
        <v>0.76</v>
      </c>
      <c r="I327" t="s">
        <v>0</v>
      </c>
      <c r="J327">
        <v>1.1000000000000001</v>
      </c>
      <c r="K327">
        <v>11</v>
      </c>
      <c r="L327">
        <v>2025</v>
      </c>
      <c r="M327" t="s">
        <v>375</v>
      </c>
      <c r="N327" s="89" cm="1">
        <f t="array" ref="N327">IF(ISNUMBER(_34_KNMI_Stations[[#This Row],[Etmaal temperatuur °C]]),IF(_34_KNMI_Stations[[#This Row],[Etmaal temperatuur °C]]&lt;stookgrens[],stookgrens[]-_34_KNMI_Stations[[#This Row],[Etmaal temperatuur °C]],0),"")</f>
        <v>15.5</v>
      </c>
      <c r="O327" s="89">
        <f>_34_KNMI_Stations[[#This Row],[graaddagen]]*_34_KNMI_Stations[[#This Row],[Gewogen factor]]</f>
        <v>17.05</v>
      </c>
      <c r="P327" s="89" cm="1">
        <f t="array" ref="P327">IF(ISNUMBER(_34_KNMI_Stations[[#This Row],[Etmaal temperatuur °C]]),IF(_34_KNMI_Stations[[#This Row],[Etmaal temperatuur °C]]&gt;stookgrens[],_34_KNMI_Stations[[#This Row],[Etmaal temperatuur °C]]-stookgrens[],0),"")</f>
        <v>0</v>
      </c>
    </row>
    <row r="328" spans="1:16" x14ac:dyDescent="0.25">
      <c r="A328">
        <v>215</v>
      </c>
      <c r="B328" s="110">
        <v>45984</v>
      </c>
      <c r="C328" s="89">
        <v>7.2</v>
      </c>
      <c r="D328" s="89">
        <v>2.9</v>
      </c>
      <c r="E328" s="96">
        <v>82</v>
      </c>
      <c r="F328" s="89">
        <v>3.8</v>
      </c>
      <c r="G328" s="89">
        <v>1002.3</v>
      </c>
      <c r="H328">
        <v>0.92</v>
      </c>
      <c r="I328" t="s">
        <v>0</v>
      </c>
      <c r="J328">
        <v>1.1000000000000001</v>
      </c>
      <c r="K328">
        <v>11</v>
      </c>
      <c r="L328">
        <v>2025</v>
      </c>
      <c r="M328" t="s">
        <v>375</v>
      </c>
      <c r="N328" s="89" cm="1">
        <f t="array" ref="N328">IF(ISNUMBER(_34_KNMI_Stations[[#This Row],[Etmaal temperatuur °C]]),IF(_34_KNMI_Stations[[#This Row],[Etmaal temperatuur °C]]&lt;stookgrens[],stookgrens[]-_34_KNMI_Stations[[#This Row],[Etmaal temperatuur °C]],0),"")</f>
        <v>15.1</v>
      </c>
      <c r="O328" s="89">
        <f>_34_KNMI_Stations[[#This Row],[graaddagen]]*_34_KNMI_Stations[[#This Row],[Gewogen factor]]</f>
        <v>16.61</v>
      </c>
      <c r="P328" s="89" cm="1">
        <f t="array" ref="P328">IF(ISNUMBER(_34_KNMI_Stations[[#This Row],[Etmaal temperatuur °C]]),IF(_34_KNMI_Stations[[#This Row],[Etmaal temperatuur °C]]&gt;stookgrens[],_34_KNMI_Stations[[#This Row],[Etmaal temperatuur °C]]-stookgrens[],0),"")</f>
        <v>0</v>
      </c>
    </row>
    <row r="329" spans="1:16" x14ac:dyDescent="0.25">
      <c r="A329">
        <v>215</v>
      </c>
      <c r="B329" s="110">
        <v>45985</v>
      </c>
      <c r="C329" s="89">
        <v>2.5</v>
      </c>
      <c r="D329" s="89">
        <v>4.5999999999999996</v>
      </c>
      <c r="E329" s="96">
        <v>294</v>
      </c>
      <c r="F329" s="89">
        <v>6.9</v>
      </c>
      <c r="G329" s="89">
        <v>993.8</v>
      </c>
      <c r="H329">
        <v>0.94</v>
      </c>
      <c r="I329" t="s">
        <v>0</v>
      </c>
      <c r="J329">
        <v>1.1000000000000001</v>
      </c>
      <c r="K329">
        <v>11</v>
      </c>
      <c r="L329">
        <v>2025</v>
      </c>
      <c r="M329" t="s">
        <v>376</v>
      </c>
      <c r="N329" s="89" cm="1">
        <f t="array" ref="N329">IF(ISNUMBER(_34_KNMI_Stations[[#This Row],[Etmaal temperatuur °C]]),IF(_34_KNMI_Stations[[#This Row],[Etmaal temperatuur °C]]&lt;stookgrens[],stookgrens[]-_34_KNMI_Stations[[#This Row],[Etmaal temperatuur °C]],0),"")</f>
        <v>13.4</v>
      </c>
      <c r="O329" s="89">
        <f>_34_KNMI_Stations[[#This Row],[graaddagen]]*_34_KNMI_Stations[[#This Row],[Gewogen factor]]</f>
        <v>14.740000000000002</v>
      </c>
      <c r="P329" s="89" cm="1">
        <f t="array" ref="P329">IF(ISNUMBER(_34_KNMI_Stations[[#This Row],[Etmaal temperatuur °C]]),IF(_34_KNMI_Stations[[#This Row],[Etmaal temperatuur °C]]&gt;stookgrens[],_34_KNMI_Stations[[#This Row],[Etmaal temperatuur °C]]-stookgrens[],0),"")</f>
        <v>0</v>
      </c>
    </row>
    <row r="330" spans="1:16" x14ac:dyDescent="0.25">
      <c r="A330">
        <v>215</v>
      </c>
      <c r="B330" s="110">
        <v>45986</v>
      </c>
      <c r="C330" s="89">
        <v>3.6</v>
      </c>
      <c r="D330" s="89">
        <v>4.0999999999999996</v>
      </c>
      <c r="E330" s="96">
        <v>320</v>
      </c>
      <c r="F330" s="89">
        <v>2.8</v>
      </c>
      <c r="G330" s="89">
        <v>1007.2</v>
      </c>
      <c r="H330">
        <v>0.89</v>
      </c>
      <c r="I330" t="s">
        <v>0</v>
      </c>
      <c r="J330">
        <v>1.1000000000000001</v>
      </c>
      <c r="K330">
        <v>11</v>
      </c>
      <c r="L330">
        <v>2025</v>
      </c>
      <c r="M330" t="s">
        <v>376</v>
      </c>
      <c r="N330" s="89" cm="1">
        <f t="array" ref="N330">IF(ISNUMBER(_34_KNMI_Stations[[#This Row],[Etmaal temperatuur °C]]),IF(_34_KNMI_Stations[[#This Row],[Etmaal temperatuur °C]]&lt;stookgrens[],stookgrens[]-_34_KNMI_Stations[[#This Row],[Etmaal temperatuur °C]],0),"")</f>
        <v>13.9</v>
      </c>
      <c r="O330" s="89">
        <f>_34_KNMI_Stations[[#This Row],[graaddagen]]*_34_KNMI_Stations[[#This Row],[Gewogen factor]]</f>
        <v>15.290000000000001</v>
      </c>
      <c r="P330" s="89" cm="1">
        <f t="array" ref="P330">IF(ISNUMBER(_34_KNMI_Stations[[#This Row],[Etmaal temperatuur °C]]),IF(_34_KNMI_Stations[[#This Row],[Etmaal temperatuur °C]]&gt;stookgrens[],_34_KNMI_Stations[[#This Row],[Etmaal temperatuur °C]]-stookgrens[],0),"")</f>
        <v>0</v>
      </c>
    </row>
    <row r="331" spans="1:16" x14ac:dyDescent="0.25">
      <c r="A331">
        <v>215</v>
      </c>
      <c r="B331" s="110">
        <v>45987</v>
      </c>
      <c r="C331" s="89">
        <v>2.2999999999999998</v>
      </c>
      <c r="D331" s="89">
        <v>3.7</v>
      </c>
      <c r="E331" s="96">
        <v>363</v>
      </c>
      <c r="F331" s="89">
        <v>0</v>
      </c>
      <c r="G331" s="89">
        <v>1020.3</v>
      </c>
      <c r="H331">
        <v>0.95</v>
      </c>
      <c r="I331" t="s">
        <v>0</v>
      </c>
      <c r="J331">
        <v>1.1000000000000001</v>
      </c>
      <c r="K331">
        <v>11</v>
      </c>
      <c r="L331">
        <v>2025</v>
      </c>
      <c r="M331" t="s">
        <v>376</v>
      </c>
      <c r="N331" s="89" cm="1">
        <f t="array" ref="N331">IF(ISNUMBER(_34_KNMI_Stations[[#This Row],[Etmaal temperatuur °C]]),IF(_34_KNMI_Stations[[#This Row],[Etmaal temperatuur °C]]&lt;stookgrens[],stookgrens[]-_34_KNMI_Stations[[#This Row],[Etmaal temperatuur °C]],0),"")</f>
        <v>14.3</v>
      </c>
      <c r="O331" s="89">
        <f>_34_KNMI_Stations[[#This Row],[graaddagen]]*_34_KNMI_Stations[[#This Row],[Gewogen factor]]</f>
        <v>15.730000000000002</v>
      </c>
      <c r="P331" s="89" cm="1">
        <f t="array" ref="P331">IF(ISNUMBER(_34_KNMI_Stations[[#This Row],[Etmaal temperatuur °C]]),IF(_34_KNMI_Stations[[#This Row],[Etmaal temperatuur °C]]&gt;stookgrens[],_34_KNMI_Stations[[#This Row],[Etmaal temperatuur °C]]-stookgrens[],0),"")</f>
        <v>0</v>
      </c>
    </row>
    <row r="332" spans="1:16" x14ac:dyDescent="0.25">
      <c r="A332">
        <v>215</v>
      </c>
      <c r="B332" s="110">
        <v>45988</v>
      </c>
      <c r="C332" s="89">
        <v>6.9</v>
      </c>
      <c r="D332" s="89">
        <v>7</v>
      </c>
      <c r="E332" s="96">
        <v>75</v>
      </c>
      <c r="F332" s="89">
        <v>0.7</v>
      </c>
      <c r="G332" s="89">
        <v>1015.7</v>
      </c>
      <c r="H332">
        <v>0.95</v>
      </c>
      <c r="I332" t="s">
        <v>0</v>
      </c>
      <c r="J332">
        <v>1.1000000000000001</v>
      </c>
      <c r="K332">
        <v>11</v>
      </c>
      <c r="L332">
        <v>2025</v>
      </c>
      <c r="M332" t="s">
        <v>376</v>
      </c>
      <c r="N332" s="89" cm="1">
        <f t="array" ref="N332">IF(ISNUMBER(_34_KNMI_Stations[[#This Row],[Etmaal temperatuur °C]]),IF(_34_KNMI_Stations[[#This Row],[Etmaal temperatuur °C]]&lt;stookgrens[],stookgrens[]-_34_KNMI_Stations[[#This Row],[Etmaal temperatuur °C]],0),"")</f>
        <v>11</v>
      </c>
      <c r="O332" s="89">
        <f>_34_KNMI_Stations[[#This Row],[graaddagen]]*_34_KNMI_Stations[[#This Row],[Gewogen factor]]</f>
        <v>12.100000000000001</v>
      </c>
      <c r="P332" s="89" cm="1">
        <f t="array" ref="P332">IF(ISNUMBER(_34_KNMI_Stations[[#This Row],[Etmaal temperatuur °C]]),IF(_34_KNMI_Stations[[#This Row],[Etmaal temperatuur °C]]&gt;stookgrens[],_34_KNMI_Stations[[#This Row],[Etmaal temperatuur °C]]-stookgrens[],0),"")</f>
        <v>0</v>
      </c>
    </row>
    <row r="333" spans="1:16" x14ac:dyDescent="0.25">
      <c r="A333">
        <v>215</v>
      </c>
      <c r="B333" s="110">
        <v>45989</v>
      </c>
      <c r="C333" s="89">
        <v>6</v>
      </c>
      <c r="D333" s="89">
        <v>9.9</v>
      </c>
      <c r="E333" s="96">
        <v>182</v>
      </c>
      <c r="F333" s="89">
        <v>1.8</v>
      </c>
      <c r="G333" s="89">
        <v>1012</v>
      </c>
      <c r="H333">
        <v>0.95</v>
      </c>
      <c r="I333" t="s">
        <v>0</v>
      </c>
      <c r="J333">
        <v>1.1000000000000001</v>
      </c>
      <c r="K333">
        <v>11</v>
      </c>
      <c r="L333">
        <v>2025</v>
      </c>
      <c r="M333" t="s">
        <v>376</v>
      </c>
      <c r="N333" s="89" cm="1">
        <f t="array" ref="N333">IF(ISNUMBER(_34_KNMI_Stations[[#This Row],[Etmaal temperatuur °C]]),IF(_34_KNMI_Stations[[#This Row],[Etmaal temperatuur °C]]&lt;stookgrens[],stookgrens[]-_34_KNMI_Stations[[#This Row],[Etmaal temperatuur °C]],0),"")</f>
        <v>8.1</v>
      </c>
      <c r="O333" s="89">
        <f>_34_KNMI_Stations[[#This Row],[graaddagen]]*_34_KNMI_Stations[[#This Row],[Gewogen factor]]</f>
        <v>8.91</v>
      </c>
      <c r="P333" s="89" cm="1">
        <f t="array" ref="P333">IF(ISNUMBER(_34_KNMI_Stations[[#This Row],[Etmaal temperatuur °C]]),IF(_34_KNMI_Stations[[#This Row],[Etmaal temperatuur °C]]&gt;stookgrens[],_34_KNMI_Stations[[#This Row],[Etmaal temperatuur °C]]-stookgrens[],0),"")</f>
        <v>0</v>
      </c>
    </row>
    <row r="334" spans="1:16" x14ac:dyDescent="0.25">
      <c r="A334">
        <v>215</v>
      </c>
      <c r="B334" s="110">
        <v>45990</v>
      </c>
      <c r="C334" s="89">
        <v>5.3</v>
      </c>
      <c r="D334" s="89">
        <v>9.1</v>
      </c>
      <c r="E334" s="96">
        <v>160</v>
      </c>
      <c r="F334" s="89">
        <v>2.2999999999999998</v>
      </c>
      <c r="G334" s="89">
        <v>1005.7</v>
      </c>
      <c r="H334">
        <v>0.91</v>
      </c>
      <c r="I334" t="s">
        <v>0</v>
      </c>
      <c r="J334">
        <v>1.1000000000000001</v>
      </c>
      <c r="K334">
        <v>11</v>
      </c>
      <c r="L334">
        <v>2025</v>
      </c>
      <c r="M334" t="s">
        <v>376</v>
      </c>
      <c r="N334" s="89" cm="1">
        <f t="array" ref="N334">IF(ISNUMBER(_34_KNMI_Stations[[#This Row],[Etmaal temperatuur °C]]),IF(_34_KNMI_Stations[[#This Row],[Etmaal temperatuur °C]]&lt;stookgrens[],stookgrens[]-_34_KNMI_Stations[[#This Row],[Etmaal temperatuur °C]],0),"")</f>
        <v>8.9</v>
      </c>
      <c r="O334" s="89">
        <f>_34_KNMI_Stations[[#This Row],[graaddagen]]*_34_KNMI_Stations[[#This Row],[Gewogen factor]]</f>
        <v>9.7900000000000009</v>
      </c>
      <c r="P334" s="89" cm="1">
        <f t="array" ref="P334">IF(ISNUMBER(_34_KNMI_Stations[[#This Row],[Etmaal temperatuur °C]]),IF(_34_KNMI_Stations[[#This Row],[Etmaal temperatuur °C]]&gt;stookgrens[],_34_KNMI_Stations[[#This Row],[Etmaal temperatuur °C]]-stookgrens[],0),"")</f>
        <v>0</v>
      </c>
    </row>
    <row r="335" spans="1:16" x14ac:dyDescent="0.25">
      <c r="A335">
        <v>215</v>
      </c>
      <c r="B335" s="110">
        <v>45991</v>
      </c>
      <c r="C335" s="89">
        <v>5.2</v>
      </c>
      <c r="D335" s="89">
        <v>7</v>
      </c>
      <c r="E335" s="96">
        <v>256</v>
      </c>
      <c r="F335" s="89">
        <v>0.1</v>
      </c>
      <c r="G335" s="89">
        <v>1010.5</v>
      </c>
      <c r="H335">
        <v>0.78</v>
      </c>
      <c r="I335" t="s">
        <v>0</v>
      </c>
      <c r="J335">
        <v>1.1000000000000001</v>
      </c>
      <c r="K335">
        <v>11</v>
      </c>
      <c r="L335">
        <v>2025</v>
      </c>
      <c r="M335" t="s">
        <v>376</v>
      </c>
      <c r="N335" s="89" cm="1">
        <f t="array" ref="N335">IF(ISNUMBER(_34_KNMI_Stations[[#This Row],[Etmaal temperatuur °C]]),IF(_34_KNMI_Stations[[#This Row],[Etmaal temperatuur °C]]&lt;stookgrens[],stookgrens[]-_34_KNMI_Stations[[#This Row],[Etmaal temperatuur °C]],0),"")</f>
        <v>11</v>
      </c>
      <c r="O335" s="89">
        <f>_34_KNMI_Stations[[#This Row],[graaddagen]]*_34_KNMI_Stations[[#This Row],[Gewogen factor]]</f>
        <v>12.100000000000001</v>
      </c>
      <c r="P335" s="89" cm="1">
        <f t="array" ref="P335">IF(ISNUMBER(_34_KNMI_Stations[[#This Row],[Etmaal temperatuur °C]]),IF(_34_KNMI_Stations[[#This Row],[Etmaal temperatuur °C]]&gt;stookgrens[],_34_KNMI_Stations[[#This Row],[Etmaal temperatuur °C]]-stookgrens[],0),"")</f>
        <v>0</v>
      </c>
    </row>
    <row r="336" spans="1:16" x14ac:dyDescent="0.25">
      <c r="A336">
        <v>215</v>
      </c>
      <c r="B336" s="110">
        <v>45992</v>
      </c>
      <c r="C336" s="89">
        <v>7.5</v>
      </c>
      <c r="D336" s="89">
        <v>6.2</v>
      </c>
      <c r="E336" s="96">
        <v>137</v>
      </c>
      <c r="F336" s="89">
        <v>1.7</v>
      </c>
      <c r="G336" s="89">
        <v>1009.4</v>
      </c>
      <c r="H336">
        <v>0.83</v>
      </c>
      <c r="I336" t="s">
        <v>0</v>
      </c>
      <c r="J336">
        <v>1.1000000000000001</v>
      </c>
      <c r="K336">
        <v>12</v>
      </c>
      <c r="L336">
        <v>2025</v>
      </c>
      <c r="M336" t="s">
        <v>377</v>
      </c>
      <c r="N336" s="89" cm="1">
        <f t="array" ref="N336">IF(ISNUMBER(_34_KNMI_Stations[[#This Row],[Etmaal temperatuur °C]]),IF(_34_KNMI_Stations[[#This Row],[Etmaal temperatuur °C]]&lt;stookgrens[],stookgrens[]-_34_KNMI_Stations[[#This Row],[Etmaal temperatuur °C]],0),"")</f>
        <v>11.8</v>
      </c>
      <c r="O336" s="89">
        <f>_34_KNMI_Stations[[#This Row],[graaddagen]]*_34_KNMI_Stations[[#This Row],[Gewogen factor]]</f>
        <v>12.980000000000002</v>
      </c>
      <c r="P336" s="89" cm="1">
        <f t="array" ref="P336">IF(ISNUMBER(_34_KNMI_Stations[[#This Row],[Etmaal temperatuur °C]]),IF(_34_KNMI_Stations[[#This Row],[Etmaal temperatuur °C]]&gt;stookgrens[],_34_KNMI_Stations[[#This Row],[Etmaal temperatuur °C]]-stookgrens[],0),"")</f>
        <v>0</v>
      </c>
    </row>
    <row r="337" spans="1:16" x14ac:dyDescent="0.25">
      <c r="A337">
        <v>215</v>
      </c>
      <c r="B337" s="110">
        <v>45993</v>
      </c>
      <c r="C337" s="89">
        <v>5.2</v>
      </c>
      <c r="D337" s="89">
        <v>7.7</v>
      </c>
      <c r="E337" s="96">
        <v>161</v>
      </c>
      <c r="F337" s="89">
        <v>-0.1</v>
      </c>
      <c r="G337" s="89">
        <v>1006.7</v>
      </c>
      <c r="H337">
        <v>0.78</v>
      </c>
      <c r="I337" t="s">
        <v>0</v>
      </c>
      <c r="J337">
        <v>1.1000000000000001</v>
      </c>
      <c r="K337">
        <v>12</v>
      </c>
      <c r="L337">
        <v>2025</v>
      </c>
      <c r="M337" t="s">
        <v>377</v>
      </c>
      <c r="N337" s="89" cm="1">
        <f t="array" ref="N337">IF(ISNUMBER(_34_KNMI_Stations[[#This Row],[Etmaal temperatuur °C]]),IF(_34_KNMI_Stations[[#This Row],[Etmaal temperatuur °C]]&lt;stookgrens[],stookgrens[]-_34_KNMI_Stations[[#This Row],[Etmaal temperatuur °C]],0),"")</f>
        <v>10.3</v>
      </c>
      <c r="O337" s="89">
        <f>_34_KNMI_Stations[[#This Row],[graaddagen]]*_34_KNMI_Stations[[#This Row],[Gewogen factor]]</f>
        <v>11.330000000000002</v>
      </c>
      <c r="P337" s="89" cm="1">
        <f t="array" ref="P337">IF(ISNUMBER(_34_KNMI_Stations[[#This Row],[Etmaal temperatuur °C]]),IF(_34_KNMI_Stations[[#This Row],[Etmaal temperatuur °C]]&gt;stookgrens[],_34_KNMI_Stations[[#This Row],[Etmaal temperatuur °C]]-stookgrens[],0),"")</f>
        <v>0</v>
      </c>
    </row>
    <row r="338" spans="1:16" x14ac:dyDescent="0.25">
      <c r="A338">
        <v>215</v>
      </c>
      <c r="B338" s="110">
        <v>45994</v>
      </c>
      <c r="C338" s="89">
        <v>2.5</v>
      </c>
      <c r="D338" s="89">
        <v>6.5</v>
      </c>
      <c r="E338" s="96">
        <v>244</v>
      </c>
      <c r="F338" s="89">
        <v>0</v>
      </c>
      <c r="G338" s="89">
        <v>1010.4</v>
      </c>
      <c r="H338">
        <v>0.91</v>
      </c>
      <c r="I338" t="s">
        <v>0</v>
      </c>
      <c r="J338">
        <v>1.1000000000000001</v>
      </c>
      <c r="K338">
        <v>12</v>
      </c>
      <c r="L338">
        <v>2025</v>
      </c>
      <c r="M338" t="s">
        <v>377</v>
      </c>
      <c r="N338" s="89" cm="1">
        <f t="array" ref="N338">IF(ISNUMBER(_34_KNMI_Stations[[#This Row],[Etmaal temperatuur °C]]),IF(_34_KNMI_Stations[[#This Row],[Etmaal temperatuur °C]]&lt;stookgrens[],stookgrens[]-_34_KNMI_Stations[[#This Row],[Etmaal temperatuur °C]],0),"")</f>
        <v>11.5</v>
      </c>
      <c r="O338" s="89">
        <f>_34_KNMI_Stations[[#This Row],[graaddagen]]*_34_KNMI_Stations[[#This Row],[Gewogen factor]]</f>
        <v>12.65</v>
      </c>
      <c r="P338" s="89" cm="1">
        <f t="array" ref="P338">IF(ISNUMBER(_34_KNMI_Stations[[#This Row],[Etmaal temperatuur °C]]),IF(_34_KNMI_Stations[[#This Row],[Etmaal temperatuur °C]]&gt;stookgrens[],_34_KNMI_Stations[[#This Row],[Etmaal temperatuur °C]]-stookgrens[],0),"")</f>
        <v>0</v>
      </c>
    </row>
    <row r="339" spans="1:16" x14ac:dyDescent="0.25">
      <c r="A339">
        <v>215</v>
      </c>
      <c r="B339" s="110">
        <v>45995</v>
      </c>
      <c r="C339" s="89">
        <v>4.4000000000000004</v>
      </c>
      <c r="D339" s="89">
        <v>6.8</v>
      </c>
      <c r="E339" s="96">
        <v>312</v>
      </c>
      <c r="F339" s="89">
        <v>-0.1</v>
      </c>
      <c r="G339" s="89">
        <v>1004.5</v>
      </c>
      <c r="H339">
        <v>0.88</v>
      </c>
      <c r="I339" t="s">
        <v>0</v>
      </c>
      <c r="J339">
        <v>1.1000000000000001</v>
      </c>
      <c r="K339">
        <v>12</v>
      </c>
      <c r="L339">
        <v>2025</v>
      </c>
      <c r="M339" t="s">
        <v>377</v>
      </c>
      <c r="N339" s="89" cm="1">
        <f t="array" ref="N339">IF(ISNUMBER(_34_KNMI_Stations[[#This Row],[Etmaal temperatuur °C]]),IF(_34_KNMI_Stations[[#This Row],[Etmaal temperatuur °C]]&lt;stookgrens[],stookgrens[]-_34_KNMI_Stations[[#This Row],[Etmaal temperatuur °C]],0),"")</f>
        <v>11.2</v>
      </c>
      <c r="O339" s="89">
        <f>_34_KNMI_Stations[[#This Row],[graaddagen]]*_34_KNMI_Stations[[#This Row],[Gewogen factor]]</f>
        <v>12.32</v>
      </c>
      <c r="P339" s="89" cm="1">
        <f t="array" ref="P339">IF(ISNUMBER(_34_KNMI_Stations[[#This Row],[Etmaal temperatuur °C]]),IF(_34_KNMI_Stations[[#This Row],[Etmaal temperatuur °C]]&gt;stookgrens[],_34_KNMI_Stations[[#This Row],[Etmaal temperatuur °C]]-stookgrens[],0),"")</f>
        <v>0</v>
      </c>
    </row>
    <row r="340" spans="1:16" x14ac:dyDescent="0.25">
      <c r="A340">
        <v>215</v>
      </c>
      <c r="B340" s="110">
        <v>45996</v>
      </c>
      <c r="C340" s="89">
        <v>4.2</v>
      </c>
      <c r="D340" s="89">
        <v>4.3</v>
      </c>
      <c r="E340" s="96">
        <v>149</v>
      </c>
      <c r="F340" s="89">
        <v>-0.1</v>
      </c>
      <c r="G340" s="89">
        <v>1007.9</v>
      </c>
      <c r="H340">
        <v>0.95</v>
      </c>
      <c r="I340" t="s">
        <v>0</v>
      </c>
      <c r="J340">
        <v>1.1000000000000001</v>
      </c>
      <c r="K340">
        <v>12</v>
      </c>
      <c r="L340">
        <v>2025</v>
      </c>
      <c r="M340" t="s">
        <v>377</v>
      </c>
      <c r="N340" s="89" cm="1">
        <f t="array" ref="N340">IF(ISNUMBER(_34_KNMI_Stations[[#This Row],[Etmaal temperatuur °C]]),IF(_34_KNMI_Stations[[#This Row],[Etmaal temperatuur °C]]&lt;stookgrens[],stookgrens[]-_34_KNMI_Stations[[#This Row],[Etmaal temperatuur °C]],0),"")</f>
        <v>13.7</v>
      </c>
      <c r="O340" s="89">
        <f>_34_KNMI_Stations[[#This Row],[graaddagen]]*_34_KNMI_Stations[[#This Row],[Gewogen factor]]</f>
        <v>15.07</v>
      </c>
      <c r="P340" s="89" cm="1">
        <f t="array" ref="P340">IF(ISNUMBER(_34_KNMI_Stations[[#This Row],[Etmaal temperatuur °C]]),IF(_34_KNMI_Stations[[#This Row],[Etmaal temperatuur °C]]&gt;stookgrens[],_34_KNMI_Stations[[#This Row],[Etmaal temperatuur °C]]-stookgrens[],0),"")</f>
        <v>0</v>
      </c>
    </row>
    <row r="341" spans="1:16" x14ac:dyDescent="0.25">
      <c r="A341">
        <v>215</v>
      </c>
      <c r="B341" s="110">
        <v>45997</v>
      </c>
      <c r="C341" s="89">
        <v>7</v>
      </c>
      <c r="D341" s="89">
        <v>8.9</v>
      </c>
      <c r="E341" s="96">
        <v>112</v>
      </c>
      <c r="F341" s="89">
        <v>5.0999999999999996</v>
      </c>
      <c r="G341" s="89">
        <v>999.8</v>
      </c>
      <c r="H341">
        <v>0.92</v>
      </c>
      <c r="I341" t="s">
        <v>0</v>
      </c>
      <c r="J341">
        <v>1.1000000000000001</v>
      </c>
      <c r="K341">
        <v>12</v>
      </c>
      <c r="L341">
        <v>2025</v>
      </c>
      <c r="M341" t="s">
        <v>377</v>
      </c>
      <c r="N341" s="89" cm="1">
        <f t="array" ref="N341">IF(ISNUMBER(_34_KNMI_Stations[[#This Row],[Etmaal temperatuur °C]]),IF(_34_KNMI_Stations[[#This Row],[Etmaal temperatuur °C]]&lt;stookgrens[],stookgrens[]-_34_KNMI_Stations[[#This Row],[Etmaal temperatuur °C]],0),"")</f>
        <v>9.1</v>
      </c>
      <c r="O341" s="89">
        <f>_34_KNMI_Stations[[#This Row],[graaddagen]]*_34_KNMI_Stations[[#This Row],[Gewogen factor]]</f>
        <v>10.01</v>
      </c>
      <c r="P341" s="89" cm="1">
        <f t="array" ref="P341">IF(ISNUMBER(_34_KNMI_Stations[[#This Row],[Etmaal temperatuur °C]]),IF(_34_KNMI_Stations[[#This Row],[Etmaal temperatuur °C]]&gt;stookgrens[],_34_KNMI_Stations[[#This Row],[Etmaal temperatuur °C]]-stookgrens[],0),"")</f>
        <v>0</v>
      </c>
    </row>
    <row r="342" spans="1:16" x14ac:dyDescent="0.25">
      <c r="A342">
        <v>215</v>
      </c>
      <c r="B342" s="110">
        <v>45998</v>
      </c>
      <c r="C342" s="89">
        <v>6.1</v>
      </c>
      <c r="D342" s="89">
        <v>10.8</v>
      </c>
      <c r="E342" s="96">
        <v>99</v>
      </c>
      <c r="F342" s="89">
        <v>10.8</v>
      </c>
      <c r="G342" s="89">
        <v>1003.5</v>
      </c>
      <c r="H342">
        <v>0.92</v>
      </c>
      <c r="I342" t="s">
        <v>0</v>
      </c>
      <c r="J342">
        <v>1.1000000000000001</v>
      </c>
      <c r="K342">
        <v>12</v>
      </c>
      <c r="L342">
        <v>2025</v>
      </c>
      <c r="M342" t="s">
        <v>377</v>
      </c>
      <c r="N342" s="89" cm="1">
        <f t="array" ref="N342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342" s="89">
        <f>_34_KNMI_Stations[[#This Row],[graaddagen]]*_34_KNMI_Stations[[#This Row],[Gewogen factor]]</f>
        <v>7.92</v>
      </c>
      <c r="P342" s="89" cm="1">
        <f t="array" ref="P342">IF(ISNUMBER(_34_KNMI_Stations[[#This Row],[Etmaal temperatuur °C]]),IF(_34_KNMI_Stations[[#This Row],[Etmaal temperatuur °C]]&gt;stookgrens[],_34_KNMI_Stations[[#This Row],[Etmaal temperatuur °C]]-stookgrens[],0),"")</f>
        <v>0</v>
      </c>
    </row>
    <row r="343" spans="1:16" x14ac:dyDescent="0.25">
      <c r="A343">
        <v>215</v>
      </c>
      <c r="B343" s="110">
        <v>45999</v>
      </c>
      <c r="C343" s="89">
        <v>6.2</v>
      </c>
      <c r="D343" s="89">
        <v>12.3</v>
      </c>
      <c r="E343" s="96">
        <v>101</v>
      </c>
      <c r="F343" s="89">
        <v>-0.1</v>
      </c>
      <c r="G343" s="89">
        <v>1010.1</v>
      </c>
      <c r="H343">
        <v>0.89</v>
      </c>
      <c r="I343" t="s">
        <v>0</v>
      </c>
      <c r="J343">
        <v>1.1000000000000001</v>
      </c>
      <c r="K343">
        <v>12</v>
      </c>
      <c r="L343">
        <v>2025</v>
      </c>
      <c r="M343" t="s">
        <v>378</v>
      </c>
      <c r="N343" s="89" cm="1">
        <f t="array" ref="N343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343" s="89">
        <f>_34_KNMI_Stations[[#This Row],[graaddagen]]*_34_KNMI_Stations[[#This Row],[Gewogen factor]]</f>
        <v>6.27</v>
      </c>
      <c r="P343" s="89" cm="1">
        <f t="array" ref="P343">IF(ISNUMBER(_34_KNMI_Stations[[#This Row],[Etmaal temperatuur °C]]),IF(_34_KNMI_Stations[[#This Row],[Etmaal temperatuur °C]]&gt;stookgrens[],_34_KNMI_Stations[[#This Row],[Etmaal temperatuur °C]]-stookgrens[],0),"")</f>
        <v>0</v>
      </c>
    </row>
    <row r="344" spans="1:16" x14ac:dyDescent="0.25">
      <c r="A344">
        <v>215</v>
      </c>
      <c r="B344" s="110">
        <v>46000</v>
      </c>
      <c r="C344" s="89">
        <v>5.6</v>
      </c>
      <c r="D344" s="89">
        <v>12.8</v>
      </c>
      <c r="E344" s="96">
        <v>123</v>
      </c>
      <c r="F344" s="89">
        <v>1.5</v>
      </c>
      <c r="G344" s="89">
        <v>1009.4</v>
      </c>
      <c r="H344">
        <v>0.84</v>
      </c>
      <c r="I344" t="s">
        <v>0</v>
      </c>
      <c r="J344">
        <v>1.1000000000000001</v>
      </c>
      <c r="K344">
        <v>12</v>
      </c>
      <c r="L344">
        <v>2025</v>
      </c>
      <c r="M344" t="s">
        <v>378</v>
      </c>
      <c r="N344" s="89" cm="1">
        <f t="array" ref="N344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344" s="89">
        <f>_34_KNMI_Stations[[#This Row],[graaddagen]]*_34_KNMI_Stations[[#This Row],[Gewogen factor]]</f>
        <v>5.72</v>
      </c>
      <c r="P344" s="89" cm="1">
        <f t="array" ref="P344">IF(ISNUMBER(_34_KNMI_Stations[[#This Row],[Etmaal temperatuur °C]]),IF(_34_KNMI_Stations[[#This Row],[Etmaal temperatuur °C]]&gt;stookgrens[],_34_KNMI_Stations[[#This Row],[Etmaal temperatuur °C]]-stookgrens[],0),"")</f>
        <v>0</v>
      </c>
    </row>
    <row r="345" spans="1:16" x14ac:dyDescent="0.25">
      <c r="A345">
        <v>215</v>
      </c>
      <c r="B345" s="110">
        <v>46001</v>
      </c>
      <c r="C345" s="89">
        <v>6</v>
      </c>
      <c r="D345" s="89">
        <v>11.5</v>
      </c>
      <c r="E345" s="96">
        <v>213</v>
      </c>
      <c r="F345" s="89">
        <v>0</v>
      </c>
      <c r="G345" s="89">
        <v>1016.5</v>
      </c>
      <c r="H345">
        <v>0.87</v>
      </c>
      <c r="I345" t="s">
        <v>0</v>
      </c>
      <c r="J345">
        <v>1.1000000000000001</v>
      </c>
      <c r="K345">
        <v>12</v>
      </c>
      <c r="L345">
        <v>2025</v>
      </c>
      <c r="M345" t="s">
        <v>378</v>
      </c>
      <c r="N345" s="89" cm="1">
        <f t="array" ref="N345">IF(ISNUMBER(_34_KNMI_Stations[[#This Row],[Etmaal temperatuur °C]]),IF(_34_KNMI_Stations[[#This Row],[Etmaal temperatuur °C]]&lt;stookgrens[],stookgrens[]-_34_KNMI_Stations[[#This Row],[Etmaal temperatuur °C]],0),"")</f>
        <v>6.5</v>
      </c>
      <c r="O345" s="89">
        <f>_34_KNMI_Stations[[#This Row],[graaddagen]]*_34_KNMI_Stations[[#This Row],[Gewogen factor]]</f>
        <v>7.15</v>
      </c>
      <c r="P345" s="89" cm="1">
        <f t="array" ref="P345">IF(ISNUMBER(_34_KNMI_Stations[[#This Row],[Etmaal temperatuur °C]]),IF(_34_KNMI_Stations[[#This Row],[Etmaal temperatuur °C]]&gt;stookgrens[],_34_KNMI_Stations[[#This Row],[Etmaal temperatuur °C]]-stookgrens[],0),"")</f>
        <v>0</v>
      </c>
    </row>
    <row r="346" spans="1:16" x14ac:dyDescent="0.25">
      <c r="A346">
        <v>215</v>
      </c>
      <c r="B346" s="110">
        <v>46002</v>
      </c>
      <c r="C346" s="89">
        <v>4.3</v>
      </c>
      <c r="D346" s="89">
        <v>8.1999999999999993</v>
      </c>
      <c r="E346" s="96">
        <v>221</v>
      </c>
      <c r="F346" s="89">
        <v>0</v>
      </c>
      <c r="G346" s="89">
        <v>1021.4</v>
      </c>
      <c r="H346">
        <v>0.93</v>
      </c>
      <c r="I346" t="s">
        <v>0</v>
      </c>
      <c r="J346">
        <v>1.1000000000000001</v>
      </c>
      <c r="K346">
        <v>12</v>
      </c>
      <c r="L346">
        <v>2025</v>
      </c>
      <c r="M346" t="s">
        <v>378</v>
      </c>
      <c r="N346" s="89" cm="1">
        <f t="array" ref="N346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346" s="89">
        <f>_34_KNMI_Stations[[#This Row],[graaddagen]]*_34_KNMI_Stations[[#This Row],[Gewogen factor]]</f>
        <v>10.780000000000001</v>
      </c>
      <c r="P346" s="89" cm="1">
        <f t="array" ref="P346">IF(ISNUMBER(_34_KNMI_Stations[[#This Row],[Etmaal temperatuur °C]]),IF(_34_KNMI_Stations[[#This Row],[Etmaal temperatuur °C]]&gt;stookgrens[],_34_KNMI_Stations[[#This Row],[Etmaal temperatuur °C]]-stookgrens[],0),"")</f>
        <v>0</v>
      </c>
    </row>
    <row r="347" spans="1:16" x14ac:dyDescent="0.25">
      <c r="A347">
        <v>215</v>
      </c>
      <c r="B347" s="110">
        <v>46003</v>
      </c>
      <c r="C347" s="89">
        <v>3.5</v>
      </c>
      <c r="D347" s="89">
        <v>8.8000000000000007</v>
      </c>
      <c r="E347" s="96">
        <v>58</v>
      </c>
      <c r="F347" s="89">
        <v>0</v>
      </c>
      <c r="G347" s="89">
        <v>1020.2</v>
      </c>
      <c r="H347">
        <v>0.92</v>
      </c>
      <c r="I347" t="s">
        <v>0</v>
      </c>
      <c r="J347">
        <v>1.1000000000000001</v>
      </c>
      <c r="K347">
        <v>12</v>
      </c>
      <c r="L347">
        <v>2025</v>
      </c>
      <c r="M347" t="s">
        <v>378</v>
      </c>
      <c r="N347" s="89" cm="1">
        <f t="array" ref="N347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347" s="89">
        <f>_34_KNMI_Stations[[#This Row],[graaddagen]]*_34_KNMI_Stations[[#This Row],[Gewogen factor]]</f>
        <v>10.119999999999999</v>
      </c>
      <c r="P347" s="89" cm="1">
        <f t="array" ref="P347">IF(ISNUMBER(_34_KNMI_Stations[[#This Row],[Etmaal temperatuur °C]]),IF(_34_KNMI_Stations[[#This Row],[Etmaal temperatuur °C]]&gt;stookgrens[],_34_KNMI_Stations[[#This Row],[Etmaal temperatuur °C]]-stookgrens[],0),"")</f>
        <v>0</v>
      </c>
    </row>
    <row r="348" spans="1:16" x14ac:dyDescent="0.25">
      <c r="A348">
        <v>215</v>
      </c>
      <c r="B348" s="110">
        <v>46004</v>
      </c>
      <c r="C348" s="89">
        <v>2.7</v>
      </c>
      <c r="D348" s="89">
        <v>6.6</v>
      </c>
      <c r="E348" s="96">
        <v>349</v>
      </c>
      <c r="F348" s="89">
        <v>0</v>
      </c>
      <c r="G348" s="89">
        <v>1026.7</v>
      </c>
      <c r="H348">
        <v>0.94</v>
      </c>
      <c r="I348" t="s">
        <v>0</v>
      </c>
      <c r="J348">
        <v>1.1000000000000001</v>
      </c>
      <c r="K348">
        <v>12</v>
      </c>
      <c r="L348">
        <v>2025</v>
      </c>
      <c r="M348" t="s">
        <v>378</v>
      </c>
      <c r="N348" s="89" cm="1">
        <f t="array" ref="N348">IF(ISNUMBER(_34_KNMI_Stations[[#This Row],[Etmaal temperatuur °C]]),IF(_34_KNMI_Stations[[#This Row],[Etmaal temperatuur °C]]&lt;stookgrens[],stookgrens[]-_34_KNMI_Stations[[#This Row],[Etmaal temperatuur °C]],0),"")</f>
        <v>11.4</v>
      </c>
      <c r="O348" s="89">
        <f>_34_KNMI_Stations[[#This Row],[graaddagen]]*_34_KNMI_Stations[[#This Row],[Gewogen factor]]</f>
        <v>12.540000000000001</v>
      </c>
      <c r="P348" s="89" cm="1">
        <f t="array" ref="P348">IF(ISNUMBER(_34_KNMI_Stations[[#This Row],[Etmaal temperatuur °C]]),IF(_34_KNMI_Stations[[#This Row],[Etmaal temperatuur °C]]&gt;stookgrens[],_34_KNMI_Stations[[#This Row],[Etmaal temperatuur °C]]-stookgrens[],0),"")</f>
        <v>0</v>
      </c>
    </row>
    <row r="349" spans="1:16" x14ac:dyDescent="0.25">
      <c r="A349">
        <v>215</v>
      </c>
      <c r="B349" s="110">
        <v>46005</v>
      </c>
      <c r="C349" s="89">
        <v>5.3</v>
      </c>
      <c r="D349" s="89">
        <v>6.9</v>
      </c>
      <c r="E349" s="96">
        <v>151</v>
      </c>
      <c r="F349" s="89">
        <v>0</v>
      </c>
      <c r="G349" s="89">
        <v>1021.3</v>
      </c>
      <c r="H349">
        <v>0.94</v>
      </c>
      <c r="I349" t="s">
        <v>0</v>
      </c>
      <c r="J349">
        <v>1.1000000000000001</v>
      </c>
      <c r="K349">
        <v>12</v>
      </c>
      <c r="L349">
        <v>2025</v>
      </c>
      <c r="M349" t="s">
        <v>378</v>
      </c>
      <c r="N349" s="89" cm="1">
        <f t="array" ref="N349">IF(ISNUMBER(_34_KNMI_Stations[[#This Row],[Etmaal temperatuur °C]]),IF(_34_KNMI_Stations[[#This Row],[Etmaal temperatuur °C]]&lt;stookgrens[],stookgrens[]-_34_KNMI_Stations[[#This Row],[Etmaal temperatuur °C]],0),"")</f>
        <v>11.1</v>
      </c>
      <c r="O349" s="89">
        <f>_34_KNMI_Stations[[#This Row],[graaddagen]]*_34_KNMI_Stations[[#This Row],[Gewogen factor]]</f>
        <v>12.21</v>
      </c>
      <c r="P349" s="89" cm="1">
        <f t="array" ref="P349">IF(ISNUMBER(_34_KNMI_Stations[[#This Row],[Etmaal temperatuur °C]]),IF(_34_KNMI_Stations[[#This Row],[Etmaal temperatuur °C]]&gt;stookgrens[],_34_KNMI_Stations[[#This Row],[Etmaal temperatuur °C]]-stookgrens[],0),"")</f>
        <v>0</v>
      </c>
    </row>
    <row r="350" spans="1:16" x14ac:dyDescent="0.25">
      <c r="A350">
        <v>215</v>
      </c>
      <c r="B350" s="110">
        <v>46006</v>
      </c>
      <c r="C350" s="89">
        <v>5.3</v>
      </c>
      <c r="D350" s="89">
        <v>7.1</v>
      </c>
      <c r="E350" s="96">
        <v>86</v>
      </c>
      <c r="F350" s="89">
        <v>0</v>
      </c>
      <c r="G350" s="89">
        <v>1011.8</v>
      </c>
      <c r="H350">
        <v>0.89</v>
      </c>
      <c r="I350" t="s">
        <v>0</v>
      </c>
      <c r="J350">
        <v>1.1000000000000001</v>
      </c>
      <c r="K350">
        <v>12</v>
      </c>
      <c r="L350">
        <v>2025</v>
      </c>
      <c r="M350" t="s">
        <v>379</v>
      </c>
      <c r="N350" s="89" cm="1">
        <f t="array" ref="N350">IF(ISNUMBER(_34_KNMI_Stations[[#This Row],[Etmaal temperatuur °C]]),IF(_34_KNMI_Stations[[#This Row],[Etmaal temperatuur °C]]&lt;stookgrens[],stookgrens[]-_34_KNMI_Stations[[#This Row],[Etmaal temperatuur °C]],0),"")</f>
        <v>10.9</v>
      </c>
      <c r="O350" s="89">
        <f>_34_KNMI_Stations[[#This Row],[graaddagen]]*_34_KNMI_Stations[[#This Row],[Gewogen factor]]</f>
        <v>11.990000000000002</v>
      </c>
      <c r="P350" s="89" cm="1">
        <f t="array" ref="P350">IF(ISNUMBER(_34_KNMI_Stations[[#This Row],[Etmaal temperatuur °C]]),IF(_34_KNMI_Stations[[#This Row],[Etmaal temperatuur °C]]&gt;stookgrens[],_34_KNMI_Stations[[#This Row],[Etmaal temperatuur °C]]-stookgrens[],0),"")</f>
        <v>0</v>
      </c>
    </row>
    <row r="351" spans="1:16" x14ac:dyDescent="0.25">
      <c r="A351">
        <v>215</v>
      </c>
      <c r="B351" s="110">
        <v>46007</v>
      </c>
      <c r="C351" s="89">
        <v>2.2999999999999998</v>
      </c>
      <c r="D351" s="89">
        <v>7.8</v>
      </c>
      <c r="E351" s="96">
        <v>161</v>
      </c>
      <c r="F351" s="89">
        <v>-0.1</v>
      </c>
      <c r="G351" s="89">
        <v>1011.4</v>
      </c>
      <c r="H351">
        <v>0.93</v>
      </c>
      <c r="I351" t="s">
        <v>0</v>
      </c>
      <c r="J351">
        <v>1.1000000000000001</v>
      </c>
      <c r="K351">
        <v>12</v>
      </c>
      <c r="L351">
        <v>2025</v>
      </c>
      <c r="M351" t="s">
        <v>379</v>
      </c>
      <c r="N351" s="89" cm="1">
        <f t="array" ref="N351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351" s="89">
        <f>_34_KNMI_Stations[[#This Row],[graaddagen]]*_34_KNMI_Stations[[#This Row],[Gewogen factor]]</f>
        <v>11.22</v>
      </c>
      <c r="P351" s="89" cm="1">
        <f t="array" ref="P351">IF(ISNUMBER(_34_KNMI_Stations[[#This Row],[Etmaal temperatuur °C]]),IF(_34_KNMI_Stations[[#This Row],[Etmaal temperatuur °C]]&gt;stookgrens[],_34_KNMI_Stations[[#This Row],[Etmaal temperatuur °C]]-stookgrens[],0),"")</f>
        <v>0</v>
      </c>
    </row>
    <row r="352" spans="1:16" x14ac:dyDescent="0.25">
      <c r="A352">
        <v>215</v>
      </c>
      <c r="B352" s="110">
        <v>46008</v>
      </c>
      <c r="C352" s="89">
        <v>3.5</v>
      </c>
      <c r="D352" s="89">
        <v>8.4</v>
      </c>
      <c r="E352" s="96">
        <v>142</v>
      </c>
      <c r="F352" s="89">
        <v>-0.1</v>
      </c>
      <c r="G352" s="89">
        <v>1015.9</v>
      </c>
      <c r="H352">
        <v>0.91</v>
      </c>
      <c r="I352" t="s">
        <v>0</v>
      </c>
      <c r="J352">
        <v>1.1000000000000001</v>
      </c>
      <c r="K352">
        <v>12</v>
      </c>
      <c r="L352">
        <v>2025</v>
      </c>
      <c r="M352" t="s">
        <v>379</v>
      </c>
      <c r="N352" s="89" cm="1">
        <f t="array" ref="N352">IF(ISNUMBER(_34_KNMI_Stations[[#This Row],[Etmaal temperatuur °C]]),IF(_34_KNMI_Stations[[#This Row],[Etmaal temperatuur °C]]&lt;stookgrens[],stookgrens[]-_34_KNMI_Stations[[#This Row],[Etmaal temperatuur °C]],0),"")</f>
        <v>9.6</v>
      </c>
      <c r="O352" s="89">
        <f>_34_KNMI_Stations[[#This Row],[graaddagen]]*_34_KNMI_Stations[[#This Row],[Gewogen factor]]</f>
        <v>10.56</v>
      </c>
      <c r="P352" s="89" cm="1">
        <f t="array" ref="P352">IF(ISNUMBER(_34_KNMI_Stations[[#This Row],[Etmaal temperatuur °C]]),IF(_34_KNMI_Stations[[#This Row],[Etmaal temperatuur °C]]&gt;stookgrens[],_34_KNMI_Stations[[#This Row],[Etmaal temperatuur °C]]-stookgrens[],0),"")</f>
        <v>0</v>
      </c>
    </row>
    <row r="353" spans="1:16" x14ac:dyDescent="0.25">
      <c r="A353">
        <v>215</v>
      </c>
      <c r="B353" s="110">
        <v>46009</v>
      </c>
      <c r="C353" s="89">
        <v>7.6</v>
      </c>
      <c r="D353" s="89">
        <v>10.4</v>
      </c>
      <c r="E353" s="96">
        <v>92</v>
      </c>
      <c r="F353" s="89">
        <v>0.3</v>
      </c>
      <c r="G353" s="89">
        <v>1010.9</v>
      </c>
      <c r="H353">
        <v>0.81</v>
      </c>
      <c r="I353" t="s">
        <v>0</v>
      </c>
      <c r="J353">
        <v>1.1000000000000001</v>
      </c>
      <c r="K353">
        <v>12</v>
      </c>
      <c r="L353">
        <v>2025</v>
      </c>
      <c r="M353" t="s">
        <v>379</v>
      </c>
      <c r="N353" s="89" cm="1">
        <f t="array" ref="N353">IF(ISNUMBER(_34_KNMI_Stations[[#This Row],[Etmaal temperatuur °C]]),IF(_34_KNMI_Stations[[#This Row],[Etmaal temperatuur °C]]&lt;stookgrens[],stookgrens[]-_34_KNMI_Stations[[#This Row],[Etmaal temperatuur °C]],0),"")</f>
        <v>7.6</v>
      </c>
      <c r="O353" s="89">
        <f>_34_KNMI_Stations[[#This Row],[graaddagen]]*_34_KNMI_Stations[[#This Row],[Gewogen factor]]</f>
        <v>8.36</v>
      </c>
      <c r="P353" s="89" cm="1">
        <f t="array" ref="P353">IF(ISNUMBER(_34_KNMI_Stations[[#This Row],[Etmaal temperatuur °C]]),IF(_34_KNMI_Stations[[#This Row],[Etmaal temperatuur °C]]&gt;stookgrens[],_34_KNMI_Stations[[#This Row],[Etmaal temperatuur °C]]-stookgrens[],0),"")</f>
        <v>0</v>
      </c>
    </row>
    <row r="354" spans="1:16" x14ac:dyDescent="0.25">
      <c r="A354">
        <v>215</v>
      </c>
      <c r="B354" s="110">
        <v>46010</v>
      </c>
      <c r="C354" s="89">
        <v>4.3</v>
      </c>
      <c r="D354" s="89">
        <v>8.6999999999999993</v>
      </c>
      <c r="E354" s="96">
        <v>243</v>
      </c>
      <c r="F354" s="89">
        <v>2.7</v>
      </c>
      <c r="G354" s="89">
        <v>1015.7</v>
      </c>
      <c r="H354">
        <v>0.89</v>
      </c>
      <c r="I354" t="s">
        <v>0</v>
      </c>
      <c r="J354">
        <v>1.1000000000000001</v>
      </c>
      <c r="K354">
        <v>12</v>
      </c>
      <c r="L354">
        <v>2025</v>
      </c>
      <c r="M354" t="s">
        <v>379</v>
      </c>
      <c r="N354" s="89" cm="1">
        <f t="array" ref="N354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354" s="89">
        <f>_34_KNMI_Stations[[#This Row],[graaddagen]]*_34_KNMI_Stations[[#This Row],[Gewogen factor]]</f>
        <v>10.230000000000002</v>
      </c>
      <c r="P354" s="89" cm="1">
        <f t="array" ref="P354">IF(ISNUMBER(_34_KNMI_Stations[[#This Row],[Etmaal temperatuur °C]]),IF(_34_KNMI_Stations[[#This Row],[Etmaal temperatuur °C]]&gt;stookgrens[],_34_KNMI_Stations[[#This Row],[Etmaal temperatuur °C]]-stookgrens[],0),"")</f>
        <v>0</v>
      </c>
    </row>
    <row r="355" spans="1:16" x14ac:dyDescent="0.25">
      <c r="A355">
        <v>215</v>
      </c>
      <c r="B355" s="110">
        <v>46011</v>
      </c>
      <c r="C355" s="89">
        <v>2.8</v>
      </c>
      <c r="D355" s="89">
        <v>5</v>
      </c>
      <c r="E355" s="96">
        <v>200</v>
      </c>
      <c r="F355" s="89">
        <v>0</v>
      </c>
      <c r="G355" s="89">
        <v>1015.6</v>
      </c>
      <c r="H355">
        <v>0.98</v>
      </c>
      <c r="I355" t="s">
        <v>0</v>
      </c>
      <c r="J355">
        <v>1.1000000000000001</v>
      </c>
      <c r="K355">
        <v>12</v>
      </c>
      <c r="L355">
        <v>2025</v>
      </c>
      <c r="M355" t="s">
        <v>379</v>
      </c>
      <c r="N355" s="89" cm="1">
        <f t="array" ref="N355">IF(ISNUMBER(_34_KNMI_Stations[[#This Row],[Etmaal temperatuur °C]]),IF(_34_KNMI_Stations[[#This Row],[Etmaal temperatuur °C]]&lt;stookgrens[],stookgrens[]-_34_KNMI_Stations[[#This Row],[Etmaal temperatuur °C]],0),"")</f>
        <v>13</v>
      </c>
      <c r="O355" s="89">
        <f>_34_KNMI_Stations[[#This Row],[graaddagen]]*_34_KNMI_Stations[[#This Row],[Gewogen factor]]</f>
        <v>14.3</v>
      </c>
      <c r="P355" s="89" cm="1">
        <f t="array" ref="P355">IF(ISNUMBER(_34_KNMI_Stations[[#This Row],[Etmaal temperatuur °C]]),IF(_34_KNMI_Stations[[#This Row],[Etmaal temperatuur °C]]&gt;stookgrens[],_34_KNMI_Stations[[#This Row],[Etmaal temperatuur °C]]-stookgrens[],0),"")</f>
        <v>0</v>
      </c>
    </row>
    <row r="356" spans="1:16" x14ac:dyDescent="0.25">
      <c r="A356">
        <v>215</v>
      </c>
      <c r="B356" s="110">
        <v>46012</v>
      </c>
      <c r="C356" s="89">
        <v>4</v>
      </c>
      <c r="D356" s="89">
        <v>8.1999999999999993</v>
      </c>
      <c r="E356" s="96">
        <v>243</v>
      </c>
      <c r="F356" s="89">
        <v>0</v>
      </c>
      <c r="G356" s="89">
        <v>1010.6</v>
      </c>
      <c r="H356">
        <v>0.93</v>
      </c>
      <c r="I356" t="s">
        <v>0</v>
      </c>
      <c r="J356">
        <v>1.1000000000000001</v>
      </c>
      <c r="K356">
        <v>12</v>
      </c>
      <c r="L356">
        <v>2025</v>
      </c>
      <c r="M356" t="s">
        <v>379</v>
      </c>
      <c r="N356" s="89" cm="1">
        <f t="array" ref="N356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356" s="89">
        <f>_34_KNMI_Stations[[#This Row],[graaddagen]]*_34_KNMI_Stations[[#This Row],[Gewogen factor]]</f>
        <v>10.780000000000001</v>
      </c>
      <c r="P356" s="89" cm="1">
        <f t="array" ref="P356">IF(ISNUMBER(_34_KNMI_Stations[[#This Row],[Etmaal temperatuur °C]]),IF(_34_KNMI_Stations[[#This Row],[Etmaal temperatuur °C]]&gt;stookgrens[],_34_KNMI_Stations[[#This Row],[Etmaal temperatuur °C]]-stookgrens[],0),"")</f>
        <v>0</v>
      </c>
    </row>
    <row r="357" spans="1:16" x14ac:dyDescent="0.25">
      <c r="A357">
        <v>215</v>
      </c>
      <c r="B357" s="110">
        <v>46013</v>
      </c>
      <c r="C357" s="89">
        <v>4.0999999999999996</v>
      </c>
      <c r="D357" s="89">
        <v>5.0999999999999996</v>
      </c>
      <c r="E357" s="96">
        <v>225</v>
      </c>
      <c r="F357" s="89">
        <v>0</v>
      </c>
      <c r="G357" s="89">
        <v>1011.4</v>
      </c>
      <c r="H357">
        <v>0.88</v>
      </c>
      <c r="I357" t="s">
        <v>0</v>
      </c>
      <c r="J357">
        <v>1.1000000000000001</v>
      </c>
      <c r="K357">
        <v>12</v>
      </c>
      <c r="L357">
        <v>2025</v>
      </c>
      <c r="M357" t="s">
        <v>380</v>
      </c>
      <c r="N357" s="89" cm="1">
        <f t="array" ref="N357">IF(ISNUMBER(_34_KNMI_Stations[[#This Row],[Etmaal temperatuur °C]]),IF(_34_KNMI_Stations[[#This Row],[Etmaal temperatuur °C]]&lt;stookgrens[],stookgrens[]-_34_KNMI_Stations[[#This Row],[Etmaal temperatuur °C]],0),"")</f>
        <v>12.9</v>
      </c>
      <c r="O357" s="89">
        <f>_34_KNMI_Stations[[#This Row],[graaddagen]]*_34_KNMI_Stations[[#This Row],[Gewogen factor]]</f>
        <v>14.190000000000001</v>
      </c>
      <c r="P357" s="89" cm="1">
        <f t="array" ref="P357">IF(ISNUMBER(_34_KNMI_Stations[[#This Row],[Etmaal temperatuur °C]]),IF(_34_KNMI_Stations[[#This Row],[Etmaal temperatuur °C]]&gt;stookgrens[],_34_KNMI_Stations[[#This Row],[Etmaal temperatuur °C]]-stookgrens[],0),"")</f>
        <v>0</v>
      </c>
    </row>
    <row r="358" spans="1:16" x14ac:dyDescent="0.25">
      <c r="A358">
        <v>215</v>
      </c>
      <c r="B358" s="110">
        <v>46014</v>
      </c>
      <c r="C358" s="89">
        <v>6.5</v>
      </c>
      <c r="D358" s="89">
        <v>4.5</v>
      </c>
      <c r="E358" s="96">
        <v>65</v>
      </c>
      <c r="F358" s="89">
        <v>0</v>
      </c>
      <c r="G358" s="89">
        <v>1020.1</v>
      </c>
      <c r="H358">
        <v>0.8</v>
      </c>
      <c r="I358" t="s">
        <v>0</v>
      </c>
      <c r="J358">
        <v>1.1000000000000001</v>
      </c>
      <c r="K358">
        <v>12</v>
      </c>
      <c r="L358">
        <v>2025</v>
      </c>
      <c r="M358" t="s">
        <v>380</v>
      </c>
      <c r="N358" s="89" cm="1">
        <f t="array" ref="N358">IF(ISNUMBER(_34_KNMI_Stations[[#This Row],[Etmaal temperatuur °C]]),IF(_34_KNMI_Stations[[#This Row],[Etmaal temperatuur °C]]&lt;stookgrens[],stookgrens[]-_34_KNMI_Stations[[#This Row],[Etmaal temperatuur °C]],0),"")</f>
        <v>13.5</v>
      </c>
      <c r="O358" s="89">
        <f>_34_KNMI_Stations[[#This Row],[graaddagen]]*_34_KNMI_Stations[[#This Row],[Gewogen factor]]</f>
        <v>14.850000000000001</v>
      </c>
      <c r="P358" s="89" cm="1">
        <f t="array" ref="P358">IF(ISNUMBER(_34_KNMI_Stations[[#This Row],[Etmaal temperatuur °C]]),IF(_34_KNMI_Stations[[#This Row],[Etmaal temperatuur °C]]&gt;stookgrens[],_34_KNMI_Stations[[#This Row],[Etmaal temperatuur °C]]-stookgrens[],0),"")</f>
        <v>0</v>
      </c>
    </row>
    <row r="359" spans="1:16" x14ac:dyDescent="0.25">
      <c r="A359">
        <v>215</v>
      </c>
      <c r="B359" s="110">
        <v>46015</v>
      </c>
      <c r="C359" s="89">
        <v>7.6</v>
      </c>
      <c r="D359" s="89">
        <v>1.3</v>
      </c>
      <c r="E359" s="96">
        <v>393</v>
      </c>
      <c r="F359" s="89">
        <v>0</v>
      </c>
      <c r="G359" s="89">
        <v>1032.5999999999999</v>
      </c>
      <c r="H359">
        <v>0.74</v>
      </c>
      <c r="I359" t="s">
        <v>0</v>
      </c>
      <c r="J359">
        <v>1.1000000000000001</v>
      </c>
      <c r="K359">
        <v>12</v>
      </c>
      <c r="L359">
        <v>2025</v>
      </c>
      <c r="M359" t="s">
        <v>380</v>
      </c>
      <c r="N359" s="89" cm="1">
        <f t="array" ref="N359">IF(ISNUMBER(_34_KNMI_Stations[[#This Row],[Etmaal temperatuur °C]]),IF(_34_KNMI_Stations[[#This Row],[Etmaal temperatuur °C]]&lt;stookgrens[],stookgrens[]-_34_KNMI_Stations[[#This Row],[Etmaal temperatuur °C]],0),"")</f>
        <v>16.7</v>
      </c>
      <c r="O359" s="89">
        <f>_34_KNMI_Stations[[#This Row],[graaddagen]]*_34_KNMI_Stations[[#This Row],[Gewogen factor]]</f>
        <v>18.37</v>
      </c>
      <c r="P359" s="89" cm="1">
        <f t="array" ref="P359">IF(ISNUMBER(_34_KNMI_Stations[[#This Row],[Etmaal temperatuur °C]]),IF(_34_KNMI_Stations[[#This Row],[Etmaal temperatuur °C]]&gt;stookgrens[],_34_KNMI_Stations[[#This Row],[Etmaal temperatuur °C]]-stookgrens[],0),"")</f>
        <v>0</v>
      </c>
    </row>
    <row r="360" spans="1:16" x14ac:dyDescent="0.25">
      <c r="A360">
        <v>215</v>
      </c>
      <c r="B360" s="110">
        <v>46016</v>
      </c>
      <c r="C360" s="89">
        <v>6.8</v>
      </c>
      <c r="D360" s="89">
        <v>-1.9</v>
      </c>
      <c r="E360" s="96">
        <v>398</v>
      </c>
      <c r="F360" s="89">
        <v>0</v>
      </c>
      <c r="G360" s="89">
        <v>1031.0999999999999</v>
      </c>
      <c r="H360">
        <v>0.64</v>
      </c>
      <c r="I360" t="s">
        <v>0</v>
      </c>
      <c r="J360">
        <v>1.1000000000000001</v>
      </c>
      <c r="K360">
        <v>12</v>
      </c>
      <c r="L360">
        <v>2025</v>
      </c>
      <c r="M360" t="s">
        <v>380</v>
      </c>
      <c r="N360" s="89" cm="1">
        <f t="array" ref="N360">IF(ISNUMBER(_34_KNMI_Stations[[#This Row],[Etmaal temperatuur °C]]),IF(_34_KNMI_Stations[[#This Row],[Etmaal temperatuur °C]]&lt;stookgrens[],stookgrens[]-_34_KNMI_Stations[[#This Row],[Etmaal temperatuur °C]],0),"")</f>
        <v>19.899999999999999</v>
      </c>
      <c r="O360" s="89">
        <f>_34_KNMI_Stations[[#This Row],[graaddagen]]*_34_KNMI_Stations[[#This Row],[Gewogen factor]]</f>
        <v>21.89</v>
      </c>
      <c r="P360" s="89" cm="1">
        <f t="array" ref="P360">IF(ISNUMBER(_34_KNMI_Stations[[#This Row],[Etmaal temperatuur °C]]),IF(_34_KNMI_Stations[[#This Row],[Etmaal temperatuur °C]]&gt;stookgrens[],_34_KNMI_Stations[[#This Row],[Etmaal temperatuur °C]]-stookgrens[],0),"")</f>
        <v>0</v>
      </c>
    </row>
    <row r="361" spans="1:16" x14ac:dyDescent="0.25">
      <c r="A361">
        <v>215</v>
      </c>
      <c r="B361" s="110">
        <v>46017</v>
      </c>
      <c r="C361" s="89">
        <v>4.5999999999999996</v>
      </c>
      <c r="D361" s="89">
        <v>-1.2</v>
      </c>
      <c r="E361" s="96">
        <v>380</v>
      </c>
      <c r="F361" s="89">
        <v>0</v>
      </c>
      <c r="G361" s="89">
        <v>1031.5999999999999</v>
      </c>
      <c r="H361">
        <v>0.73</v>
      </c>
      <c r="I361" t="s">
        <v>0</v>
      </c>
      <c r="J361">
        <v>1.1000000000000001</v>
      </c>
      <c r="K361">
        <v>12</v>
      </c>
      <c r="L361">
        <v>2025</v>
      </c>
      <c r="M361" t="s">
        <v>380</v>
      </c>
      <c r="N361" s="89" cm="1">
        <f t="array" ref="N361">IF(ISNUMBER(_34_KNMI_Stations[[#This Row],[Etmaal temperatuur °C]]),IF(_34_KNMI_Stations[[#This Row],[Etmaal temperatuur °C]]&lt;stookgrens[],stookgrens[]-_34_KNMI_Stations[[#This Row],[Etmaal temperatuur °C]],0),"")</f>
        <v>19.2</v>
      </c>
      <c r="O361" s="89">
        <f>_34_KNMI_Stations[[#This Row],[graaddagen]]*_34_KNMI_Stations[[#This Row],[Gewogen factor]]</f>
        <v>21.12</v>
      </c>
      <c r="P361" s="89" cm="1">
        <f t="array" ref="P361">IF(ISNUMBER(_34_KNMI_Stations[[#This Row],[Etmaal temperatuur °C]]),IF(_34_KNMI_Stations[[#This Row],[Etmaal temperatuur °C]]&gt;stookgrens[],_34_KNMI_Stations[[#This Row],[Etmaal temperatuur °C]]-stookgrens[],0),"")</f>
        <v>0</v>
      </c>
    </row>
    <row r="362" spans="1:16" x14ac:dyDescent="0.25">
      <c r="A362">
        <v>215</v>
      </c>
      <c r="B362" s="110">
        <v>46018</v>
      </c>
      <c r="C362" s="89">
        <v>3.5</v>
      </c>
      <c r="D362" s="89">
        <v>3.5</v>
      </c>
      <c r="E362" s="96">
        <v>138</v>
      </c>
      <c r="F362" s="89">
        <v>0</v>
      </c>
      <c r="G362" s="89">
        <v>1034.4000000000001</v>
      </c>
      <c r="H362">
        <v>0.81</v>
      </c>
      <c r="I362" t="s">
        <v>0</v>
      </c>
      <c r="J362">
        <v>1.1000000000000001</v>
      </c>
      <c r="K362">
        <v>12</v>
      </c>
      <c r="L362">
        <v>2025</v>
      </c>
      <c r="M362" t="s">
        <v>380</v>
      </c>
      <c r="N362" s="89" cm="1">
        <f t="array" ref="N362">IF(ISNUMBER(_34_KNMI_Stations[[#This Row],[Etmaal temperatuur °C]]),IF(_34_KNMI_Stations[[#This Row],[Etmaal temperatuur °C]]&lt;stookgrens[],stookgrens[]-_34_KNMI_Stations[[#This Row],[Etmaal temperatuur °C]],0),"")</f>
        <v>14.5</v>
      </c>
      <c r="O362" s="89">
        <f>_34_KNMI_Stations[[#This Row],[graaddagen]]*_34_KNMI_Stations[[#This Row],[Gewogen factor]]</f>
        <v>15.950000000000001</v>
      </c>
      <c r="P362" s="89" cm="1">
        <f t="array" ref="P362">IF(ISNUMBER(_34_KNMI_Stations[[#This Row],[Etmaal temperatuur °C]]),IF(_34_KNMI_Stations[[#This Row],[Etmaal temperatuur °C]]&gt;stookgrens[],_34_KNMI_Stations[[#This Row],[Etmaal temperatuur °C]]-stookgrens[],0),"")</f>
        <v>0</v>
      </c>
    </row>
    <row r="363" spans="1:16" x14ac:dyDescent="0.25">
      <c r="A363">
        <v>215</v>
      </c>
      <c r="B363" s="110">
        <v>46019</v>
      </c>
      <c r="C363" s="89">
        <v>2</v>
      </c>
      <c r="D363" s="89">
        <v>2.4</v>
      </c>
      <c r="E363" s="96">
        <v>363</v>
      </c>
      <c r="F363" s="89">
        <v>0</v>
      </c>
      <c r="G363" s="89">
        <v>1032</v>
      </c>
      <c r="H363">
        <v>0.86</v>
      </c>
      <c r="I363" t="s">
        <v>0</v>
      </c>
      <c r="J363">
        <v>1.1000000000000001</v>
      </c>
      <c r="K363">
        <v>12</v>
      </c>
      <c r="L363">
        <v>2025</v>
      </c>
      <c r="M363" t="s">
        <v>380</v>
      </c>
      <c r="N363" s="89" cm="1">
        <f t="array" ref="N363">IF(ISNUMBER(_34_KNMI_Stations[[#This Row],[Etmaal temperatuur °C]]),IF(_34_KNMI_Stations[[#This Row],[Etmaal temperatuur °C]]&lt;stookgrens[],stookgrens[]-_34_KNMI_Stations[[#This Row],[Etmaal temperatuur °C]],0),"")</f>
        <v>15.6</v>
      </c>
      <c r="O363" s="89">
        <f>_34_KNMI_Stations[[#This Row],[graaddagen]]*_34_KNMI_Stations[[#This Row],[Gewogen factor]]</f>
        <v>17.16</v>
      </c>
      <c r="P363" s="89" cm="1">
        <f t="array" ref="P363">IF(ISNUMBER(_34_KNMI_Stations[[#This Row],[Etmaal temperatuur °C]]),IF(_34_KNMI_Stations[[#This Row],[Etmaal temperatuur °C]]&gt;stookgrens[],_34_KNMI_Stations[[#This Row],[Etmaal temperatuur °C]]-stookgrens[],0),"")</f>
        <v>0</v>
      </c>
    </row>
    <row r="364" spans="1:16" x14ac:dyDescent="0.25">
      <c r="A364">
        <v>215</v>
      </c>
      <c r="B364" s="110">
        <v>46020</v>
      </c>
      <c r="C364" s="89">
        <v>2.2999999999999998</v>
      </c>
      <c r="D364" s="89">
        <v>3.9</v>
      </c>
      <c r="E364" s="96">
        <v>105</v>
      </c>
      <c r="F364" s="89">
        <v>0.2</v>
      </c>
      <c r="G364" s="89">
        <v>1027.2</v>
      </c>
      <c r="H364">
        <v>0.91</v>
      </c>
      <c r="I364" t="s">
        <v>0</v>
      </c>
      <c r="J364">
        <v>1.1000000000000001</v>
      </c>
      <c r="K364">
        <v>12</v>
      </c>
      <c r="L364">
        <v>2025</v>
      </c>
      <c r="M364" t="s">
        <v>306</v>
      </c>
      <c r="N364" s="89" cm="1">
        <f t="array" ref="N364">IF(ISNUMBER(_34_KNMI_Stations[[#This Row],[Etmaal temperatuur °C]]),IF(_34_KNMI_Stations[[#This Row],[Etmaal temperatuur °C]]&lt;stookgrens[],stookgrens[]-_34_KNMI_Stations[[#This Row],[Etmaal temperatuur °C]],0),"")</f>
        <v>14.1</v>
      </c>
      <c r="O364" s="89">
        <f>_34_KNMI_Stations[[#This Row],[graaddagen]]*_34_KNMI_Stations[[#This Row],[Gewogen factor]]</f>
        <v>15.510000000000002</v>
      </c>
      <c r="P364" s="89" cm="1">
        <f t="array" ref="P364">IF(ISNUMBER(_34_KNMI_Stations[[#This Row],[Etmaal temperatuur °C]]),IF(_34_KNMI_Stations[[#This Row],[Etmaal temperatuur °C]]&gt;stookgrens[],_34_KNMI_Stations[[#This Row],[Etmaal temperatuur °C]]-stookgrens[],0),"")</f>
        <v>0</v>
      </c>
    </row>
    <row r="365" spans="1:16" x14ac:dyDescent="0.25">
      <c r="A365">
        <v>215</v>
      </c>
      <c r="B365" s="110">
        <v>46021</v>
      </c>
      <c r="C365" s="89">
        <v>2.8</v>
      </c>
      <c r="D365" s="89">
        <v>2.2000000000000002</v>
      </c>
      <c r="E365" s="96">
        <v>343</v>
      </c>
      <c r="F365" s="89">
        <v>0.8</v>
      </c>
      <c r="G365" s="89">
        <v>1030.5999999999999</v>
      </c>
      <c r="H365">
        <v>0.86</v>
      </c>
      <c r="I365" t="s">
        <v>0</v>
      </c>
      <c r="J365">
        <v>1.1000000000000001</v>
      </c>
      <c r="K365">
        <v>12</v>
      </c>
      <c r="L365">
        <v>2025</v>
      </c>
      <c r="M365" t="s">
        <v>306</v>
      </c>
      <c r="N365" s="89" cm="1">
        <f t="array" ref="N365">IF(ISNUMBER(_34_KNMI_Stations[[#This Row],[Etmaal temperatuur °C]]),IF(_34_KNMI_Stations[[#This Row],[Etmaal temperatuur °C]]&lt;stookgrens[],stookgrens[]-_34_KNMI_Stations[[#This Row],[Etmaal temperatuur °C]],0),"")</f>
        <v>15.8</v>
      </c>
      <c r="O365" s="89">
        <f>_34_KNMI_Stations[[#This Row],[graaddagen]]*_34_KNMI_Stations[[#This Row],[Gewogen factor]]</f>
        <v>17.380000000000003</v>
      </c>
      <c r="P365" s="89" cm="1">
        <f t="array" ref="P365">IF(ISNUMBER(_34_KNMI_Stations[[#This Row],[Etmaal temperatuur °C]]),IF(_34_KNMI_Stations[[#This Row],[Etmaal temperatuur °C]]&gt;stookgrens[],_34_KNMI_Stations[[#This Row],[Etmaal temperatuur °C]]-stookgrens[],0),"")</f>
        <v>0</v>
      </c>
    </row>
    <row r="366" spans="1:16" x14ac:dyDescent="0.25">
      <c r="A366">
        <v>215</v>
      </c>
      <c r="B366" s="110">
        <v>46022</v>
      </c>
      <c r="C366" s="89">
        <v>4.4000000000000004</v>
      </c>
      <c r="D366" s="89">
        <v>3.8</v>
      </c>
      <c r="E366" s="96">
        <v>189</v>
      </c>
      <c r="F366" s="89">
        <v>0.2</v>
      </c>
      <c r="G366" s="89">
        <v>1023.6</v>
      </c>
      <c r="H366">
        <v>0.84</v>
      </c>
      <c r="I366" t="s">
        <v>0</v>
      </c>
      <c r="J366">
        <v>1.1000000000000001</v>
      </c>
      <c r="K366">
        <v>12</v>
      </c>
      <c r="L366">
        <v>2025</v>
      </c>
      <c r="M366" t="s">
        <v>306</v>
      </c>
      <c r="N366" s="89" cm="1">
        <f t="array" ref="N366">IF(ISNUMBER(_34_KNMI_Stations[[#This Row],[Etmaal temperatuur °C]]),IF(_34_KNMI_Stations[[#This Row],[Etmaal temperatuur °C]]&lt;stookgrens[],stookgrens[]-_34_KNMI_Stations[[#This Row],[Etmaal temperatuur °C]],0),"")</f>
        <v>14.2</v>
      </c>
      <c r="O366" s="89">
        <f>_34_KNMI_Stations[[#This Row],[graaddagen]]*_34_KNMI_Stations[[#This Row],[Gewogen factor]]</f>
        <v>15.620000000000001</v>
      </c>
      <c r="P366" s="89" cm="1">
        <f t="array" ref="P366">IF(ISNUMBER(_34_KNMI_Stations[[#This Row],[Etmaal temperatuur °C]]),IF(_34_KNMI_Stations[[#This Row],[Etmaal temperatuur °C]]&gt;stookgrens[],_34_KNMI_Stations[[#This Row],[Etmaal temperatuur °C]]-stookgrens[],0),"")</f>
        <v>0</v>
      </c>
    </row>
    <row r="367" spans="1:16" x14ac:dyDescent="0.25">
      <c r="A367">
        <v>215</v>
      </c>
      <c r="B367" s="110">
        <v>46023</v>
      </c>
      <c r="C367" s="89">
        <v>9.5</v>
      </c>
      <c r="D367" s="89">
        <v>5</v>
      </c>
      <c r="E367" s="96">
        <v>141</v>
      </c>
      <c r="F367" s="89">
        <v>3.3</v>
      </c>
      <c r="G367" s="89">
        <v>1003.6</v>
      </c>
      <c r="H367">
        <v>0.78</v>
      </c>
      <c r="I367" t="s">
        <v>0</v>
      </c>
      <c r="J367">
        <v>1.1000000000000001</v>
      </c>
      <c r="K367">
        <v>1</v>
      </c>
      <c r="L367">
        <v>2026</v>
      </c>
      <c r="M367" t="s">
        <v>306</v>
      </c>
      <c r="N367" s="89" cm="1">
        <f t="array" ref="N367">IF(ISNUMBER(_34_KNMI_Stations[[#This Row],[Etmaal temperatuur °C]]),IF(_34_KNMI_Stations[[#This Row],[Etmaal temperatuur °C]]&lt;stookgrens[],stookgrens[]-_34_KNMI_Stations[[#This Row],[Etmaal temperatuur °C]],0),"")</f>
        <v>13</v>
      </c>
      <c r="O367" s="89">
        <f>_34_KNMI_Stations[[#This Row],[graaddagen]]*_34_KNMI_Stations[[#This Row],[Gewogen factor]]</f>
        <v>14.3</v>
      </c>
      <c r="P367" s="89" cm="1">
        <f t="array" ref="P367">IF(ISNUMBER(_34_KNMI_Stations[[#This Row],[Etmaal temperatuur °C]]),IF(_34_KNMI_Stations[[#This Row],[Etmaal temperatuur °C]]&gt;stookgrens[],_34_KNMI_Stations[[#This Row],[Etmaal temperatuur °C]]-stookgrens[],0),"")</f>
        <v>0</v>
      </c>
    </row>
    <row r="368" spans="1:16" x14ac:dyDescent="0.25">
      <c r="A368">
        <v>215</v>
      </c>
      <c r="B368" s="110">
        <v>46024</v>
      </c>
      <c r="C368" s="89">
        <v>8</v>
      </c>
      <c r="D368" s="89">
        <v>3.5</v>
      </c>
      <c r="E368" s="96">
        <v>172</v>
      </c>
      <c r="F368" s="89">
        <v>3.7</v>
      </c>
      <c r="G368" s="89">
        <v>999.7</v>
      </c>
      <c r="H368">
        <v>0.8</v>
      </c>
      <c r="I368" t="s">
        <v>0</v>
      </c>
      <c r="J368">
        <v>1.1000000000000001</v>
      </c>
      <c r="K368">
        <v>1</v>
      </c>
      <c r="L368">
        <v>2026</v>
      </c>
      <c r="M368" t="s">
        <v>306</v>
      </c>
      <c r="N368" s="89" cm="1">
        <f t="array" ref="N368">IF(ISNUMBER(_34_KNMI_Stations[[#This Row],[Etmaal temperatuur °C]]),IF(_34_KNMI_Stations[[#This Row],[Etmaal temperatuur °C]]&lt;stookgrens[],stookgrens[]-_34_KNMI_Stations[[#This Row],[Etmaal temperatuur °C]],0),"")</f>
        <v>14.5</v>
      </c>
      <c r="O368" s="89">
        <f>_34_KNMI_Stations[[#This Row],[graaddagen]]*_34_KNMI_Stations[[#This Row],[Gewogen factor]]</f>
        <v>15.950000000000001</v>
      </c>
      <c r="P368" s="89" cm="1">
        <f t="array" ref="P368">IF(ISNUMBER(_34_KNMI_Stations[[#This Row],[Etmaal temperatuur °C]]),IF(_34_KNMI_Stations[[#This Row],[Etmaal temperatuur °C]]&gt;stookgrens[],_34_KNMI_Stations[[#This Row],[Etmaal temperatuur °C]]-stookgrens[],0),"")</f>
        <v>0</v>
      </c>
    </row>
    <row r="369" spans="1:16" x14ac:dyDescent="0.25">
      <c r="A369">
        <v>215</v>
      </c>
      <c r="B369" s="110">
        <v>46025</v>
      </c>
      <c r="C369" s="89">
        <v>6.1</v>
      </c>
      <c r="D369" s="89">
        <v>2.2999999999999998</v>
      </c>
      <c r="E369" s="96">
        <v>170</v>
      </c>
      <c r="F369" s="89">
        <v>10.4</v>
      </c>
      <c r="G369" s="89">
        <v>1002.9</v>
      </c>
      <c r="H369">
        <v>0.84</v>
      </c>
      <c r="I369" t="s">
        <v>0</v>
      </c>
      <c r="J369">
        <v>1.1000000000000001</v>
      </c>
      <c r="K369">
        <v>1</v>
      </c>
      <c r="L369">
        <v>2026</v>
      </c>
      <c r="M369" t="s">
        <v>306</v>
      </c>
      <c r="N369" s="89" cm="1">
        <f t="array" ref="N369">IF(ISNUMBER(_34_KNMI_Stations[[#This Row],[Etmaal temperatuur °C]]),IF(_34_KNMI_Stations[[#This Row],[Etmaal temperatuur °C]]&lt;stookgrens[],stookgrens[]-_34_KNMI_Stations[[#This Row],[Etmaal temperatuur °C]],0),"")</f>
        <v>15.7</v>
      </c>
      <c r="O369" s="89">
        <f>_34_KNMI_Stations[[#This Row],[graaddagen]]*_34_KNMI_Stations[[#This Row],[Gewogen factor]]</f>
        <v>17.27</v>
      </c>
      <c r="P369" s="89" cm="1">
        <f t="array" ref="P369">IF(ISNUMBER(_34_KNMI_Stations[[#This Row],[Etmaal temperatuur °C]]),IF(_34_KNMI_Stations[[#This Row],[Etmaal temperatuur °C]]&gt;stookgrens[],_34_KNMI_Stations[[#This Row],[Etmaal temperatuur °C]]-stookgrens[],0),"")</f>
        <v>0</v>
      </c>
    </row>
    <row r="370" spans="1:16" x14ac:dyDescent="0.25">
      <c r="A370">
        <v>215</v>
      </c>
      <c r="B370" s="110">
        <v>46026</v>
      </c>
      <c r="C370" s="89">
        <v>6.3</v>
      </c>
      <c r="D370" s="89">
        <v>1.7</v>
      </c>
      <c r="E370" s="96">
        <v>131</v>
      </c>
      <c r="F370" s="89">
        <v>7.2</v>
      </c>
      <c r="G370" s="89">
        <v>1008.2</v>
      </c>
      <c r="H370">
        <v>0.83</v>
      </c>
      <c r="I370" t="s">
        <v>0</v>
      </c>
      <c r="J370">
        <v>1.1000000000000001</v>
      </c>
      <c r="K370">
        <v>1</v>
      </c>
      <c r="L370">
        <v>2026</v>
      </c>
      <c r="M370" t="s">
        <v>306</v>
      </c>
      <c r="N370" s="89" cm="1">
        <f t="array" ref="N370">IF(ISNUMBER(_34_KNMI_Stations[[#This Row],[Etmaal temperatuur °C]]),IF(_34_KNMI_Stations[[#This Row],[Etmaal temperatuur °C]]&lt;stookgrens[],stookgrens[]-_34_KNMI_Stations[[#This Row],[Etmaal temperatuur °C]],0),"")</f>
        <v>16.3</v>
      </c>
      <c r="O370" s="89">
        <f>_34_KNMI_Stations[[#This Row],[graaddagen]]*_34_KNMI_Stations[[#This Row],[Gewogen factor]]</f>
        <v>17.930000000000003</v>
      </c>
      <c r="P370" s="89" cm="1">
        <f t="array" ref="P370">IF(ISNUMBER(_34_KNMI_Stations[[#This Row],[Etmaal temperatuur °C]]),IF(_34_KNMI_Stations[[#This Row],[Etmaal temperatuur °C]]&gt;stookgrens[],_34_KNMI_Stations[[#This Row],[Etmaal temperatuur °C]]-stookgrens[],0),"")</f>
        <v>0</v>
      </c>
    </row>
    <row r="371" spans="1:16" x14ac:dyDescent="0.25">
      <c r="A371">
        <v>215</v>
      </c>
      <c r="B371" s="110">
        <v>46027</v>
      </c>
      <c r="C371" s="89">
        <v>3.5</v>
      </c>
      <c r="D371" s="89">
        <v>0.9</v>
      </c>
      <c r="E371" s="96">
        <v>312</v>
      </c>
      <c r="F371" s="89">
        <v>5.0999999999999996</v>
      </c>
      <c r="G371" s="89">
        <v>1009.4</v>
      </c>
      <c r="H371">
        <v>0.88</v>
      </c>
      <c r="I371" t="s">
        <v>0</v>
      </c>
      <c r="J371">
        <v>1.1000000000000001</v>
      </c>
      <c r="K371">
        <v>1</v>
      </c>
      <c r="L371">
        <v>2026</v>
      </c>
      <c r="M371" t="s">
        <v>344</v>
      </c>
      <c r="N371" s="89" cm="1">
        <f t="array" ref="N371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371" s="89">
        <f>_34_KNMI_Stations[[#This Row],[graaddagen]]*_34_KNMI_Stations[[#This Row],[Gewogen factor]]</f>
        <v>18.810000000000002</v>
      </c>
      <c r="P371" s="89" cm="1">
        <f t="array" ref="P371">IF(ISNUMBER(_34_KNMI_Stations[[#This Row],[Etmaal temperatuur °C]]),IF(_34_KNMI_Stations[[#This Row],[Etmaal temperatuur °C]]&gt;stookgrens[],_34_KNMI_Stations[[#This Row],[Etmaal temperatuur °C]]-stookgrens[],0),"")</f>
        <v>0</v>
      </c>
    </row>
    <row r="372" spans="1:16" x14ac:dyDescent="0.25">
      <c r="A372">
        <v>215</v>
      </c>
      <c r="B372" s="110">
        <v>46028</v>
      </c>
      <c r="C372" s="89">
        <v>3.4</v>
      </c>
      <c r="D372" s="89">
        <v>0.4</v>
      </c>
      <c r="E372" s="96">
        <v>353</v>
      </c>
      <c r="F372" s="89">
        <v>1.7</v>
      </c>
      <c r="G372" s="89">
        <v>1014</v>
      </c>
      <c r="H372">
        <v>0.89</v>
      </c>
      <c r="I372" t="s">
        <v>0</v>
      </c>
      <c r="J372">
        <v>1.1000000000000001</v>
      </c>
      <c r="K372">
        <v>1</v>
      </c>
      <c r="L372">
        <v>2026</v>
      </c>
      <c r="M372" t="s">
        <v>344</v>
      </c>
      <c r="N372" s="89" cm="1">
        <f t="array" ref="N372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372" s="89">
        <f>_34_KNMI_Stations[[#This Row],[graaddagen]]*_34_KNMI_Stations[[#This Row],[Gewogen factor]]</f>
        <v>19.360000000000003</v>
      </c>
      <c r="P372" s="89" cm="1">
        <f t="array" ref="P372">IF(ISNUMBER(_34_KNMI_Stations[[#This Row],[Etmaal temperatuur °C]]),IF(_34_KNMI_Stations[[#This Row],[Etmaal temperatuur °C]]&gt;stookgrens[],_34_KNMI_Stations[[#This Row],[Etmaal temperatuur °C]]-stookgrens[],0),"")</f>
        <v>0</v>
      </c>
    </row>
    <row r="373" spans="1:16" x14ac:dyDescent="0.25">
      <c r="A373">
        <v>215</v>
      </c>
      <c r="B373" s="110">
        <v>46029</v>
      </c>
      <c r="C373" s="89">
        <v>7.4</v>
      </c>
      <c r="D373" s="89">
        <v>1.5</v>
      </c>
      <c r="E373" s="96">
        <v>118</v>
      </c>
      <c r="F373" s="89">
        <v>8.8000000000000007</v>
      </c>
      <c r="G373" s="89">
        <v>1003.6</v>
      </c>
      <c r="H373">
        <v>0.93</v>
      </c>
      <c r="I373" t="s">
        <v>0</v>
      </c>
      <c r="J373">
        <v>1.1000000000000001</v>
      </c>
      <c r="K373">
        <v>1</v>
      </c>
      <c r="L373">
        <v>2026</v>
      </c>
      <c r="M373" t="s">
        <v>344</v>
      </c>
      <c r="N373" s="89" cm="1">
        <f t="array" ref="N373">IF(ISNUMBER(_34_KNMI_Stations[[#This Row],[Etmaal temperatuur °C]]),IF(_34_KNMI_Stations[[#This Row],[Etmaal temperatuur °C]]&lt;stookgrens[],stookgrens[]-_34_KNMI_Stations[[#This Row],[Etmaal temperatuur °C]],0),"")</f>
        <v>16.5</v>
      </c>
      <c r="O373" s="89">
        <f>_34_KNMI_Stations[[#This Row],[graaddagen]]*_34_KNMI_Stations[[#This Row],[Gewogen factor]]</f>
        <v>18.150000000000002</v>
      </c>
      <c r="P373" s="89" cm="1">
        <f t="array" ref="P373">IF(ISNUMBER(_34_KNMI_Stations[[#This Row],[Etmaal temperatuur °C]]),IF(_34_KNMI_Stations[[#This Row],[Etmaal temperatuur °C]]&gt;stookgrens[],_34_KNMI_Stations[[#This Row],[Etmaal temperatuur °C]]-stookgrens[],0),"")</f>
        <v>0</v>
      </c>
    </row>
    <row r="374" spans="1:16" x14ac:dyDescent="0.25">
      <c r="A374">
        <v>215</v>
      </c>
      <c r="B374" s="110">
        <v>46030</v>
      </c>
      <c r="C374" s="89">
        <v>4.4000000000000004</v>
      </c>
      <c r="D374" s="89">
        <v>2.6</v>
      </c>
      <c r="E374" s="96">
        <v>215</v>
      </c>
      <c r="F374" s="89">
        <v>6.1</v>
      </c>
      <c r="G374" s="89">
        <v>1000.8</v>
      </c>
      <c r="H374">
        <v>0.92</v>
      </c>
      <c r="I374" t="s">
        <v>0</v>
      </c>
      <c r="J374">
        <v>1.1000000000000001</v>
      </c>
      <c r="K374">
        <v>1</v>
      </c>
      <c r="L374">
        <v>2026</v>
      </c>
      <c r="M374" t="s">
        <v>344</v>
      </c>
      <c r="N374" s="89" cm="1">
        <f t="array" ref="N374">IF(ISNUMBER(_34_KNMI_Stations[[#This Row],[Etmaal temperatuur °C]]),IF(_34_KNMI_Stations[[#This Row],[Etmaal temperatuur °C]]&lt;stookgrens[],stookgrens[]-_34_KNMI_Stations[[#This Row],[Etmaal temperatuur °C]],0),"")</f>
        <v>15.4</v>
      </c>
      <c r="O374" s="89">
        <f>_34_KNMI_Stations[[#This Row],[graaddagen]]*_34_KNMI_Stations[[#This Row],[Gewogen factor]]</f>
        <v>16.940000000000001</v>
      </c>
      <c r="P374" s="89" cm="1">
        <f t="array" ref="P374">IF(ISNUMBER(_34_KNMI_Stations[[#This Row],[Etmaal temperatuur °C]]),IF(_34_KNMI_Stations[[#This Row],[Etmaal temperatuur °C]]&gt;stookgrens[],_34_KNMI_Stations[[#This Row],[Etmaal temperatuur °C]]-stookgrens[],0),"")</f>
        <v>0</v>
      </c>
    </row>
    <row r="375" spans="1:16" x14ac:dyDescent="0.25">
      <c r="A375">
        <v>215</v>
      </c>
      <c r="B375" s="110">
        <v>46031</v>
      </c>
      <c r="C375" s="89">
        <v>5.6</v>
      </c>
      <c r="D375" s="89">
        <v>1.8</v>
      </c>
      <c r="E375" s="96">
        <v>121</v>
      </c>
      <c r="F375" s="89">
        <v>9.8000000000000007</v>
      </c>
      <c r="G375" s="89">
        <v>986.2</v>
      </c>
      <c r="H375">
        <v>0.95</v>
      </c>
      <c r="I375" t="s">
        <v>0</v>
      </c>
      <c r="J375">
        <v>1.1000000000000001</v>
      </c>
      <c r="K375">
        <v>1</v>
      </c>
      <c r="L375">
        <v>2026</v>
      </c>
      <c r="M375" t="s">
        <v>344</v>
      </c>
      <c r="N375" s="89" cm="1">
        <f t="array" ref="N375">IF(ISNUMBER(_34_KNMI_Stations[[#This Row],[Etmaal temperatuur °C]]),IF(_34_KNMI_Stations[[#This Row],[Etmaal temperatuur °C]]&lt;stookgrens[],stookgrens[]-_34_KNMI_Stations[[#This Row],[Etmaal temperatuur °C]],0),"")</f>
        <v>16.2</v>
      </c>
      <c r="O375" s="89">
        <f>_34_KNMI_Stations[[#This Row],[graaddagen]]*_34_KNMI_Stations[[#This Row],[Gewogen factor]]</f>
        <v>17.82</v>
      </c>
      <c r="P375" s="89" cm="1">
        <f t="array" ref="P375">IF(ISNUMBER(_34_KNMI_Stations[[#This Row],[Etmaal temperatuur °C]]),IF(_34_KNMI_Stations[[#This Row],[Etmaal temperatuur °C]]&gt;stookgrens[],_34_KNMI_Stations[[#This Row],[Etmaal temperatuur °C]]-stookgrens[],0),"")</f>
        <v>0</v>
      </c>
    </row>
    <row r="376" spans="1:16" x14ac:dyDescent="0.25">
      <c r="A376">
        <v>215</v>
      </c>
      <c r="B376" s="110">
        <v>46032</v>
      </c>
      <c r="C376" s="89">
        <v>4.7</v>
      </c>
      <c r="D376" s="89">
        <v>-1.8</v>
      </c>
      <c r="E376" s="96">
        <v>125</v>
      </c>
      <c r="F376" s="89">
        <v>-0.1</v>
      </c>
      <c r="G376" s="89">
        <v>1012.5</v>
      </c>
      <c r="H376">
        <v>0.76</v>
      </c>
      <c r="I376" t="s">
        <v>0</v>
      </c>
      <c r="J376">
        <v>1.1000000000000001</v>
      </c>
      <c r="K376">
        <v>1</v>
      </c>
      <c r="L376">
        <v>2026</v>
      </c>
      <c r="M376" t="s">
        <v>344</v>
      </c>
      <c r="N376" s="89" cm="1">
        <f t="array" ref="N376">IF(ISNUMBER(_34_KNMI_Stations[[#This Row],[Etmaal temperatuur °C]]),IF(_34_KNMI_Stations[[#This Row],[Etmaal temperatuur °C]]&lt;stookgrens[],stookgrens[]-_34_KNMI_Stations[[#This Row],[Etmaal temperatuur °C]],0),"")</f>
        <v>19.8</v>
      </c>
      <c r="O376" s="89">
        <f>_34_KNMI_Stations[[#This Row],[graaddagen]]*_34_KNMI_Stations[[#This Row],[Gewogen factor]]</f>
        <v>21.78</v>
      </c>
      <c r="P376" s="89" cm="1">
        <f t="array" ref="P376">IF(ISNUMBER(_34_KNMI_Stations[[#This Row],[Etmaal temperatuur °C]]),IF(_34_KNMI_Stations[[#This Row],[Etmaal temperatuur °C]]&gt;stookgrens[],_34_KNMI_Stations[[#This Row],[Etmaal temperatuur °C]]-stookgrens[],0),"")</f>
        <v>0</v>
      </c>
    </row>
    <row r="377" spans="1:16" x14ac:dyDescent="0.25">
      <c r="A377">
        <v>215</v>
      </c>
      <c r="B377" s="110">
        <v>46033</v>
      </c>
      <c r="C377" s="89">
        <v>5.4</v>
      </c>
      <c r="D377" s="89">
        <v>-1.6</v>
      </c>
      <c r="E377" s="96">
        <v>164</v>
      </c>
      <c r="F377" s="89">
        <v>1.8</v>
      </c>
      <c r="G377" s="89">
        <v>1020.1</v>
      </c>
      <c r="H377">
        <v>0.84</v>
      </c>
      <c r="I377" t="s">
        <v>0</v>
      </c>
      <c r="J377">
        <v>1.1000000000000001</v>
      </c>
      <c r="K377">
        <v>1</v>
      </c>
      <c r="L377">
        <v>2026</v>
      </c>
      <c r="M377" t="s">
        <v>344</v>
      </c>
      <c r="N377" s="89" cm="1">
        <f t="array" ref="N377">IF(ISNUMBER(_34_KNMI_Stations[[#This Row],[Etmaal temperatuur °C]]),IF(_34_KNMI_Stations[[#This Row],[Etmaal temperatuur °C]]&lt;stookgrens[],stookgrens[]-_34_KNMI_Stations[[#This Row],[Etmaal temperatuur °C]],0),"")</f>
        <v>19.600000000000001</v>
      </c>
      <c r="O377" s="89">
        <f>_34_KNMI_Stations[[#This Row],[graaddagen]]*_34_KNMI_Stations[[#This Row],[Gewogen factor]]</f>
        <v>21.560000000000002</v>
      </c>
      <c r="P377" s="89" cm="1">
        <f t="array" ref="P377">IF(ISNUMBER(_34_KNMI_Stations[[#This Row],[Etmaal temperatuur °C]]),IF(_34_KNMI_Stations[[#This Row],[Etmaal temperatuur °C]]&gt;stookgrens[],_34_KNMI_Stations[[#This Row],[Etmaal temperatuur °C]]-stookgrens[],0),"")</f>
        <v>0</v>
      </c>
    </row>
    <row r="378" spans="1:16" x14ac:dyDescent="0.25">
      <c r="A378">
        <v>215</v>
      </c>
      <c r="B378" s="110">
        <v>46034</v>
      </c>
      <c r="C378" s="89">
        <v>5.5</v>
      </c>
      <c r="D378" s="89">
        <v>5.9</v>
      </c>
      <c r="E378" s="96">
        <v>85</v>
      </c>
      <c r="F378" s="89">
        <v>1</v>
      </c>
      <c r="G378" s="89">
        <v>1006.2</v>
      </c>
      <c r="H378">
        <v>0.96</v>
      </c>
      <c r="I378" t="s">
        <v>0</v>
      </c>
      <c r="J378">
        <v>1.1000000000000001</v>
      </c>
      <c r="K378">
        <v>1</v>
      </c>
      <c r="L378">
        <v>2026</v>
      </c>
      <c r="M378" t="s">
        <v>381</v>
      </c>
      <c r="N378" s="89" cm="1">
        <f t="array" ref="N378">IF(ISNUMBER(_34_KNMI_Stations[[#This Row],[Etmaal temperatuur °C]]),IF(_34_KNMI_Stations[[#This Row],[Etmaal temperatuur °C]]&lt;stookgrens[],stookgrens[]-_34_KNMI_Stations[[#This Row],[Etmaal temperatuur °C]],0),"")</f>
        <v>12.1</v>
      </c>
      <c r="O378" s="89">
        <f>_34_KNMI_Stations[[#This Row],[graaddagen]]*_34_KNMI_Stations[[#This Row],[Gewogen factor]]</f>
        <v>13.31</v>
      </c>
      <c r="P378" s="89" cm="1">
        <f t="array" ref="P378">IF(ISNUMBER(_34_KNMI_Stations[[#This Row],[Etmaal temperatuur °C]]),IF(_34_KNMI_Stations[[#This Row],[Etmaal temperatuur °C]]&gt;stookgrens[],_34_KNMI_Stations[[#This Row],[Etmaal temperatuur °C]]-stookgrens[],0),"")</f>
        <v>0</v>
      </c>
    </row>
    <row r="379" spans="1:16" x14ac:dyDescent="0.25">
      <c r="A379">
        <v>215</v>
      </c>
      <c r="B379" s="110">
        <v>46035</v>
      </c>
      <c r="C379" s="89">
        <v>4.2</v>
      </c>
      <c r="D379" s="89">
        <v>8.6</v>
      </c>
      <c r="E379" s="96">
        <v>97</v>
      </c>
      <c r="F379" s="89">
        <v>6.1</v>
      </c>
      <c r="G379" s="89">
        <v>1006.9</v>
      </c>
      <c r="H379">
        <v>0.96</v>
      </c>
      <c r="I379" t="s">
        <v>0</v>
      </c>
      <c r="J379">
        <v>1.1000000000000001</v>
      </c>
      <c r="K379">
        <v>1</v>
      </c>
      <c r="L379">
        <v>2026</v>
      </c>
      <c r="M379" t="s">
        <v>381</v>
      </c>
      <c r="N379" s="89" cm="1">
        <f t="array" ref="N379">IF(ISNUMBER(_34_KNMI_Stations[[#This Row],[Etmaal temperatuur °C]]),IF(_34_KNMI_Stations[[#This Row],[Etmaal temperatuur °C]]&lt;stookgrens[],stookgrens[]-_34_KNMI_Stations[[#This Row],[Etmaal temperatuur °C]],0),"")</f>
        <v>9.4</v>
      </c>
      <c r="O379" s="89">
        <f>_34_KNMI_Stations[[#This Row],[graaddagen]]*_34_KNMI_Stations[[#This Row],[Gewogen factor]]</f>
        <v>10.340000000000002</v>
      </c>
      <c r="P379" s="89" cm="1">
        <f t="array" ref="P379">IF(ISNUMBER(_34_KNMI_Stations[[#This Row],[Etmaal temperatuur °C]]),IF(_34_KNMI_Stations[[#This Row],[Etmaal temperatuur °C]]&gt;stookgrens[],_34_KNMI_Stations[[#This Row],[Etmaal temperatuur °C]]-stookgrens[],0),"")</f>
        <v>0</v>
      </c>
    </row>
    <row r="380" spans="1:16" x14ac:dyDescent="0.25">
      <c r="A380">
        <v>215</v>
      </c>
      <c r="B380" s="110">
        <v>46036</v>
      </c>
      <c r="C380" s="89">
        <v>2.2999999999999998</v>
      </c>
      <c r="D380" s="89">
        <v>5.6</v>
      </c>
      <c r="E380" s="96">
        <v>446</v>
      </c>
      <c r="F380" s="89">
        <v>1.3</v>
      </c>
      <c r="G380" s="89">
        <v>1011.9</v>
      </c>
      <c r="H380">
        <v>0.94</v>
      </c>
      <c r="I380" t="s">
        <v>0</v>
      </c>
      <c r="J380">
        <v>1.1000000000000001</v>
      </c>
      <c r="K380">
        <v>1</v>
      </c>
      <c r="L380">
        <v>2026</v>
      </c>
      <c r="M380" t="s">
        <v>381</v>
      </c>
      <c r="N380" s="89" cm="1">
        <f t="array" ref="N380">IF(ISNUMBER(_34_KNMI_Stations[[#This Row],[Etmaal temperatuur °C]]),IF(_34_KNMI_Stations[[#This Row],[Etmaal temperatuur °C]]&lt;stookgrens[],stookgrens[]-_34_KNMI_Stations[[#This Row],[Etmaal temperatuur °C]],0),"")</f>
        <v>12.4</v>
      </c>
      <c r="O380" s="89">
        <f>_34_KNMI_Stations[[#This Row],[graaddagen]]*_34_KNMI_Stations[[#This Row],[Gewogen factor]]</f>
        <v>13.640000000000002</v>
      </c>
      <c r="P380" s="89" cm="1">
        <f t="array" ref="P380">IF(ISNUMBER(_34_KNMI_Stations[[#This Row],[Etmaal temperatuur °C]]),IF(_34_KNMI_Stations[[#This Row],[Etmaal temperatuur °C]]&gt;stookgrens[],_34_KNMI_Stations[[#This Row],[Etmaal temperatuur °C]]-stookgrens[],0),"")</f>
        <v>0</v>
      </c>
    </row>
    <row r="381" spans="1:16" x14ac:dyDescent="0.25">
      <c r="A381">
        <v>215</v>
      </c>
      <c r="B381" s="110">
        <v>46037</v>
      </c>
      <c r="C381" s="89">
        <v>4.9000000000000004</v>
      </c>
      <c r="D381" s="89">
        <v>8.9</v>
      </c>
      <c r="E381" s="96">
        <v>102</v>
      </c>
      <c r="F381" s="89">
        <v>3.5</v>
      </c>
      <c r="G381" s="89">
        <v>1006</v>
      </c>
      <c r="H381">
        <v>0.9</v>
      </c>
      <c r="I381" t="s">
        <v>0</v>
      </c>
      <c r="J381">
        <v>1.1000000000000001</v>
      </c>
      <c r="K381">
        <v>1</v>
      </c>
      <c r="L381">
        <v>2026</v>
      </c>
      <c r="M381" t="s">
        <v>381</v>
      </c>
      <c r="N381" s="89" cm="1">
        <f t="array" ref="N381">IF(ISNUMBER(_34_KNMI_Stations[[#This Row],[Etmaal temperatuur °C]]),IF(_34_KNMI_Stations[[#This Row],[Etmaal temperatuur °C]]&lt;stookgrens[],stookgrens[]-_34_KNMI_Stations[[#This Row],[Etmaal temperatuur °C]],0),"")</f>
        <v>9.1</v>
      </c>
      <c r="O381" s="89">
        <f>_34_KNMI_Stations[[#This Row],[graaddagen]]*_34_KNMI_Stations[[#This Row],[Gewogen factor]]</f>
        <v>10.01</v>
      </c>
      <c r="P381" s="89" cm="1">
        <f t="array" ref="P381">IF(ISNUMBER(_34_KNMI_Stations[[#This Row],[Etmaal temperatuur °C]]),IF(_34_KNMI_Stations[[#This Row],[Etmaal temperatuur °C]]&gt;stookgrens[],_34_KNMI_Stations[[#This Row],[Etmaal temperatuur °C]]-stookgrens[],0),"")</f>
        <v>0</v>
      </c>
    </row>
    <row r="382" spans="1:16" x14ac:dyDescent="0.25">
      <c r="A382">
        <v>215</v>
      </c>
      <c r="B382" s="110">
        <v>46038</v>
      </c>
      <c r="C382" s="89">
        <v>3.9</v>
      </c>
      <c r="D382" s="89">
        <v>7.7</v>
      </c>
      <c r="E382" s="96">
        <v>339</v>
      </c>
      <c r="F382" s="89">
        <v>1</v>
      </c>
      <c r="G382" s="89">
        <v>1010.6</v>
      </c>
      <c r="H382">
        <v>0.9</v>
      </c>
      <c r="I382" t="s">
        <v>0</v>
      </c>
      <c r="J382">
        <v>1.1000000000000001</v>
      </c>
      <c r="K382">
        <v>1</v>
      </c>
      <c r="L382">
        <v>2026</v>
      </c>
      <c r="M382" t="s">
        <v>381</v>
      </c>
      <c r="N382" s="89" cm="1">
        <f t="array" ref="N382">IF(ISNUMBER(_34_KNMI_Stations[[#This Row],[Etmaal temperatuur °C]]),IF(_34_KNMI_Stations[[#This Row],[Etmaal temperatuur °C]]&lt;stookgrens[],stookgrens[]-_34_KNMI_Stations[[#This Row],[Etmaal temperatuur °C]],0),"")</f>
        <v>10.3</v>
      </c>
      <c r="O382" s="89">
        <f>_34_KNMI_Stations[[#This Row],[graaddagen]]*_34_KNMI_Stations[[#This Row],[Gewogen factor]]</f>
        <v>11.330000000000002</v>
      </c>
      <c r="P382" s="89" cm="1">
        <f t="array" ref="P382">IF(ISNUMBER(_34_KNMI_Stations[[#This Row],[Etmaal temperatuur °C]]),IF(_34_KNMI_Stations[[#This Row],[Etmaal temperatuur °C]]&gt;stookgrens[],_34_KNMI_Stations[[#This Row],[Etmaal temperatuur °C]]-stookgrens[],0),"")</f>
        <v>0</v>
      </c>
    </row>
    <row r="383" spans="1:16" x14ac:dyDescent="0.25">
      <c r="A383">
        <v>215</v>
      </c>
      <c r="B383" s="110">
        <v>46039</v>
      </c>
      <c r="C383" s="89">
        <v>2.5</v>
      </c>
      <c r="D383" s="89">
        <v>6.9</v>
      </c>
      <c r="E383" s="96">
        <v>436</v>
      </c>
      <c r="F383" s="89">
        <v>1.7</v>
      </c>
      <c r="G383" s="89">
        <v>1017.9</v>
      </c>
      <c r="H383">
        <v>0.95</v>
      </c>
      <c r="I383" t="s">
        <v>0</v>
      </c>
      <c r="J383">
        <v>1.1000000000000001</v>
      </c>
      <c r="K383">
        <v>1</v>
      </c>
      <c r="L383">
        <v>2026</v>
      </c>
      <c r="M383" t="s">
        <v>381</v>
      </c>
      <c r="N383" s="89" cm="1">
        <f t="array" ref="N383">IF(ISNUMBER(_34_KNMI_Stations[[#This Row],[Etmaal temperatuur °C]]),IF(_34_KNMI_Stations[[#This Row],[Etmaal temperatuur °C]]&lt;stookgrens[],stookgrens[]-_34_KNMI_Stations[[#This Row],[Etmaal temperatuur °C]],0),"")</f>
        <v>11.1</v>
      </c>
      <c r="O383" s="89">
        <f>_34_KNMI_Stations[[#This Row],[graaddagen]]*_34_KNMI_Stations[[#This Row],[Gewogen factor]]</f>
        <v>12.21</v>
      </c>
      <c r="P383" s="89" cm="1">
        <f t="array" ref="P383">IF(ISNUMBER(_34_KNMI_Stations[[#This Row],[Etmaal temperatuur °C]]),IF(_34_KNMI_Stations[[#This Row],[Etmaal temperatuur °C]]&gt;stookgrens[],_34_KNMI_Stations[[#This Row],[Etmaal temperatuur °C]]-stookgrens[],0),"")</f>
        <v>0</v>
      </c>
    </row>
    <row r="384" spans="1:16" x14ac:dyDescent="0.25">
      <c r="A384">
        <v>215</v>
      </c>
      <c r="B384" s="110">
        <v>46040</v>
      </c>
      <c r="C384" s="89">
        <v>2.5</v>
      </c>
      <c r="D384" s="89">
        <v>3.4</v>
      </c>
      <c r="E384" s="96">
        <v>458</v>
      </c>
      <c r="F384" s="89">
        <v>0</v>
      </c>
      <c r="G384" s="89">
        <v>1019.9</v>
      </c>
      <c r="H384">
        <v>0.94</v>
      </c>
      <c r="I384" t="s">
        <v>0</v>
      </c>
      <c r="J384">
        <v>1.1000000000000001</v>
      </c>
      <c r="K384">
        <v>1</v>
      </c>
      <c r="L384">
        <v>2026</v>
      </c>
      <c r="M384" t="s">
        <v>381</v>
      </c>
      <c r="N384" s="89" cm="1">
        <f t="array" ref="N384">IF(ISNUMBER(_34_KNMI_Stations[[#This Row],[Etmaal temperatuur °C]]),IF(_34_KNMI_Stations[[#This Row],[Etmaal temperatuur °C]]&lt;stookgrens[],stookgrens[]-_34_KNMI_Stations[[#This Row],[Etmaal temperatuur °C]],0),"")</f>
        <v>14.6</v>
      </c>
      <c r="O384" s="89">
        <f>_34_KNMI_Stations[[#This Row],[graaddagen]]*_34_KNMI_Stations[[#This Row],[Gewogen factor]]</f>
        <v>16.060000000000002</v>
      </c>
      <c r="P384" s="89" cm="1">
        <f t="array" ref="P384">IF(ISNUMBER(_34_KNMI_Stations[[#This Row],[Etmaal temperatuur °C]]),IF(_34_KNMI_Stations[[#This Row],[Etmaal temperatuur °C]]&gt;stookgrens[],_34_KNMI_Stations[[#This Row],[Etmaal temperatuur °C]]-stookgrens[],0),"")</f>
        <v>0</v>
      </c>
    </row>
    <row r="385" spans="1:16" x14ac:dyDescent="0.25">
      <c r="A385">
        <v>215</v>
      </c>
      <c r="B385" s="110">
        <v>46041</v>
      </c>
      <c r="C385" s="89">
        <v>2.9</v>
      </c>
      <c r="D385" s="89">
        <v>2.7</v>
      </c>
      <c r="E385" s="96">
        <v>259</v>
      </c>
      <c r="F385" s="89">
        <v>0</v>
      </c>
      <c r="G385" s="89">
        <v>1018.1</v>
      </c>
      <c r="H385">
        <v>0.94</v>
      </c>
      <c r="I385" t="s">
        <v>0</v>
      </c>
      <c r="J385">
        <v>1.1000000000000001</v>
      </c>
      <c r="K385">
        <v>1</v>
      </c>
      <c r="L385">
        <v>2026</v>
      </c>
      <c r="M385" t="s">
        <v>382</v>
      </c>
      <c r="N385" s="89" cm="1">
        <f t="array" ref="N385">IF(ISNUMBER(_34_KNMI_Stations[[#This Row],[Etmaal temperatuur °C]]),IF(_34_KNMI_Stations[[#This Row],[Etmaal temperatuur °C]]&lt;stookgrens[],stookgrens[]-_34_KNMI_Stations[[#This Row],[Etmaal temperatuur °C]],0),"")</f>
        <v>15.3</v>
      </c>
      <c r="O385" s="89">
        <f>_34_KNMI_Stations[[#This Row],[graaddagen]]*_34_KNMI_Stations[[#This Row],[Gewogen factor]]</f>
        <v>16.830000000000002</v>
      </c>
      <c r="P385" s="89" cm="1">
        <f t="array" ref="P385">IF(ISNUMBER(_34_KNMI_Stations[[#This Row],[Etmaal temperatuur °C]]),IF(_34_KNMI_Stations[[#This Row],[Etmaal temperatuur °C]]&gt;stookgrens[],_34_KNMI_Stations[[#This Row],[Etmaal temperatuur °C]]-stookgrens[],0),"")</f>
        <v>0</v>
      </c>
    </row>
    <row r="386" spans="1:16" x14ac:dyDescent="0.25">
      <c r="A386">
        <v>215</v>
      </c>
      <c r="B386" s="110">
        <v>46042</v>
      </c>
      <c r="C386" s="89">
        <v>3.2</v>
      </c>
      <c r="D386" s="89">
        <v>1.7</v>
      </c>
      <c r="E386" s="96">
        <v>450</v>
      </c>
      <c r="F386" s="89">
        <v>0</v>
      </c>
      <c r="G386" s="89">
        <v>1014.8</v>
      </c>
      <c r="H386">
        <v>0.95</v>
      </c>
      <c r="I386" t="s">
        <v>0</v>
      </c>
      <c r="J386">
        <v>1.1000000000000001</v>
      </c>
      <c r="K386">
        <v>1</v>
      </c>
      <c r="L386">
        <v>2026</v>
      </c>
      <c r="M386" t="s">
        <v>382</v>
      </c>
      <c r="N386" s="89" cm="1">
        <f t="array" ref="N386">IF(ISNUMBER(_34_KNMI_Stations[[#This Row],[Etmaal temperatuur °C]]),IF(_34_KNMI_Stations[[#This Row],[Etmaal temperatuur °C]]&lt;stookgrens[],stookgrens[]-_34_KNMI_Stations[[#This Row],[Etmaal temperatuur °C]],0),"")</f>
        <v>16.3</v>
      </c>
      <c r="O386" s="89">
        <f>_34_KNMI_Stations[[#This Row],[graaddagen]]*_34_KNMI_Stations[[#This Row],[Gewogen factor]]</f>
        <v>17.930000000000003</v>
      </c>
      <c r="P386" s="89" cm="1">
        <f t="array" ref="P386">IF(ISNUMBER(_34_KNMI_Stations[[#This Row],[Etmaal temperatuur °C]]),IF(_34_KNMI_Stations[[#This Row],[Etmaal temperatuur °C]]&gt;stookgrens[],_34_KNMI_Stations[[#This Row],[Etmaal temperatuur °C]]-stookgrens[],0),"")</f>
        <v>0</v>
      </c>
    </row>
    <row r="387" spans="1:16" x14ac:dyDescent="0.25">
      <c r="A387">
        <v>215</v>
      </c>
      <c r="B387" s="110">
        <v>46043</v>
      </c>
      <c r="C387" s="89">
        <v>5.4</v>
      </c>
      <c r="D387" s="89">
        <v>4.5999999999999996</v>
      </c>
      <c r="E387" s="96">
        <v>279</v>
      </c>
      <c r="F387" s="89">
        <v>2.8</v>
      </c>
      <c r="G387" s="89">
        <v>1000.7</v>
      </c>
      <c r="H387">
        <v>0.85</v>
      </c>
      <c r="I387" t="s">
        <v>0</v>
      </c>
      <c r="J387">
        <v>1.1000000000000001</v>
      </c>
      <c r="K387">
        <v>1</v>
      </c>
      <c r="L387">
        <v>2026</v>
      </c>
      <c r="M387" t="s">
        <v>382</v>
      </c>
      <c r="N387" s="89" cm="1">
        <f t="array" ref="N387">IF(ISNUMBER(_34_KNMI_Stations[[#This Row],[Etmaal temperatuur °C]]),IF(_34_KNMI_Stations[[#This Row],[Etmaal temperatuur °C]]&lt;stookgrens[],stookgrens[]-_34_KNMI_Stations[[#This Row],[Etmaal temperatuur °C]],0),"")</f>
        <v>13.4</v>
      </c>
      <c r="O387" s="89">
        <f>_34_KNMI_Stations[[#This Row],[graaddagen]]*_34_KNMI_Stations[[#This Row],[Gewogen factor]]</f>
        <v>14.740000000000002</v>
      </c>
      <c r="P387" s="89" cm="1">
        <f t="array" ref="P387">IF(ISNUMBER(_34_KNMI_Stations[[#This Row],[Etmaal temperatuur °C]]),IF(_34_KNMI_Stations[[#This Row],[Etmaal temperatuur °C]]&gt;stookgrens[],_34_KNMI_Stations[[#This Row],[Etmaal temperatuur °C]]-stookgrens[],0),"")</f>
        <v>0</v>
      </c>
    </row>
    <row r="388" spans="1:16" x14ac:dyDescent="0.25">
      <c r="A388">
        <v>215</v>
      </c>
      <c r="B388" s="110">
        <v>46044</v>
      </c>
      <c r="C388" s="89">
        <v>5.7</v>
      </c>
      <c r="D388" s="89">
        <v>2.9</v>
      </c>
      <c r="E388" s="96">
        <v>409</v>
      </c>
      <c r="F388" s="89">
        <v>0</v>
      </c>
      <c r="G388" s="89">
        <v>994.8</v>
      </c>
      <c r="H388">
        <v>0.76</v>
      </c>
      <c r="I388" t="s">
        <v>0</v>
      </c>
      <c r="J388">
        <v>1.1000000000000001</v>
      </c>
      <c r="K388">
        <v>1</v>
      </c>
      <c r="L388">
        <v>2026</v>
      </c>
      <c r="M388" t="s">
        <v>382</v>
      </c>
      <c r="N388" s="89" cm="1">
        <f t="array" ref="N388">IF(ISNUMBER(_34_KNMI_Stations[[#This Row],[Etmaal temperatuur °C]]),IF(_34_KNMI_Stations[[#This Row],[Etmaal temperatuur °C]]&lt;stookgrens[],stookgrens[]-_34_KNMI_Stations[[#This Row],[Etmaal temperatuur °C]],0),"")</f>
        <v>15.1</v>
      </c>
      <c r="O388" s="89">
        <f>_34_KNMI_Stations[[#This Row],[graaddagen]]*_34_KNMI_Stations[[#This Row],[Gewogen factor]]</f>
        <v>16.61</v>
      </c>
      <c r="P388" s="89" cm="1">
        <f t="array" ref="P388">IF(ISNUMBER(_34_KNMI_Stations[[#This Row],[Etmaal temperatuur °C]]),IF(_34_KNMI_Stations[[#This Row],[Etmaal temperatuur °C]]&gt;stookgrens[],_34_KNMI_Stations[[#This Row],[Etmaal temperatuur °C]]-stookgrens[],0),"")</f>
        <v>0</v>
      </c>
    </row>
    <row r="389" spans="1:16" x14ac:dyDescent="0.25">
      <c r="A389">
        <v>215</v>
      </c>
      <c r="B389" s="110">
        <v>46045</v>
      </c>
      <c r="C389" s="89">
        <v>4.9000000000000004</v>
      </c>
      <c r="D389" s="89">
        <v>5</v>
      </c>
      <c r="E389" s="96">
        <v>297</v>
      </c>
      <c r="F389" s="89">
        <v>-0.1</v>
      </c>
      <c r="G389" s="89">
        <v>993.9</v>
      </c>
      <c r="H389">
        <v>0.87</v>
      </c>
      <c r="I389" t="s">
        <v>0</v>
      </c>
      <c r="J389">
        <v>1.1000000000000001</v>
      </c>
      <c r="K389">
        <v>1</v>
      </c>
      <c r="L389">
        <v>2026</v>
      </c>
      <c r="M389" t="s">
        <v>382</v>
      </c>
      <c r="N389" s="89" cm="1">
        <f t="array" ref="N389">IF(ISNUMBER(_34_KNMI_Stations[[#This Row],[Etmaal temperatuur °C]]),IF(_34_KNMI_Stations[[#This Row],[Etmaal temperatuur °C]]&lt;stookgrens[],stookgrens[]-_34_KNMI_Stations[[#This Row],[Etmaal temperatuur °C]],0),"")</f>
        <v>13</v>
      </c>
      <c r="O389" s="89">
        <f>_34_KNMI_Stations[[#This Row],[graaddagen]]*_34_KNMI_Stations[[#This Row],[Gewogen factor]]</f>
        <v>14.3</v>
      </c>
      <c r="P389" s="89" cm="1">
        <f t="array" ref="P389">IF(ISNUMBER(_34_KNMI_Stations[[#This Row],[Etmaal temperatuur °C]]),IF(_34_KNMI_Stations[[#This Row],[Etmaal temperatuur °C]]&gt;stookgrens[],_34_KNMI_Stations[[#This Row],[Etmaal temperatuur °C]]-stookgrens[],0),"")</f>
        <v>0</v>
      </c>
    </row>
    <row r="390" spans="1:16" x14ac:dyDescent="0.25">
      <c r="A390">
        <v>215</v>
      </c>
      <c r="B390" s="110">
        <v>46046</v>
      </c>
      <c r="C390" s="89">
        <v>3.9</v>
      </c>
      <c r="D390" s="89">
        <v>3.1</v>
      </c>
      <c r="E390" s="96">
        <v>531</v>
      </c>
      <c r="F390" s="89">
        <v>0</v>
      </c>
      <c r="G390" s="89">
        <v>1000.2</v>
      </c>
      <c r="H390">
        <v>0.88</v>
      </c>
      <c r="I390" t="s">
        <v>0</v>
      </c>
      <c r="J390">
        <v>1.1000000000000001</v>
      </c>
      <c r="K390">
        <v>1</v>
      </c>
      <c r="L390">
        <v>2026</v>
      </c>
      <c r="M390" t="s">
        <v>382</v>
      </c>
      <c r="N390" s="89" cm="1">
        <f t="array" ref="N390">IF(ISNUMBER(_34_KNMI_Stations[[#This Row],[Etmaal temperatuur °C]]),IF(_34_KNMI_Stations[[#This Row],[Etmaal temperatuur °C]]&lt;stookgrens[],stookgrens[]-_34_KNMI_Stations[[#This Row],[Etmaal temperatuur °C]],0),"")</f>
        <v>14.9</v>
      </c>
      <c r="O390" s="89">
        <f>_34_KNMI_Stations[[#This Row],[graaddagen]]*_34_KNMI_Stations[[#This Row],[Gewogen factor]]</f>
        <v>16.39</v>
      </c>
      <c r="P390" s="89" cm="1">
        <f t="array" ref="P390">IF(ISNUMBER(_34_KNMI_Stations[[#This Row],[Etmaal temperatuur °C]]),IF(_34_KNMI_Stations[[#This Row],[Etmaal temperatuur °C]]&gt;stookgrens[],_34_KNMI_Stations[[#This Row],[Etmaal temperatuur °C]]-stookgrens[],0),"")</f>
        <v>0</v>
      </c>
    </row>
    <row r="391" spans="1:16" x14ac:dyDescent="0.25">
      <c r="A391">
        <v>215</v>
      </c>
      <c r="B391" s="110">
        <v>46047</v>
      </c>
      <c r="C391" s="89">
        <v>4.2</v>
      </c>
      <c r="D391" s="89">
        <v>-0.5</v>
      </c>
      <c r="E391" s="96">
        <v>490</v>
      </c>
      <c r="F391" s="89">
        <v>0</v>
      </c>
      <c r="G391" s="89">
        <v>998.7</v>
      </c>
      <c r="H391">
        <v>0.87</v>
      </c>
      <c r="I391" t="s">
        <v>0</v>
      </c>
      <c r="J391">
        <v>1.1000000000000001</v>
      </c>
      <c r="K391">
        <v>1</v>
      </c>
      <c r="L391">
        <v>2026</v>
      </c>
      <c r="M391" t="s">
        <v>382</v>
      </c>
      <c r="N391" s="89" cm="1">
        <f t="array" ref="N391">IF(ISNUMBER(_34_KNMI_Stations[[#This Row],[Etmaal temperatuur °C]]),IF(_34_KNMI_Stations[[#This Row],[Etmaal temperatuur °C]]&lt;stookgrens[],stookgrens[]-_34_KNMI_Stations[[#This Row],[Etmaal temperatuur °C]],0),"")</f>
        <v>18.5</v>
      </c>
      <c r="O391" s="89">
        <f>_34_KNMI_Stations[[#This Row],[graaddagen]]*_34_KNMI_Stations[[#This Row],[Gewogen factor]]</f>
        <v>20.350000000000001</v>
      </c>
      <c r="P391" s="89" cm="1">
        <f t="array" ref="P391">IF(ISNUMBER(_34_KNMI_Stations[[#This Row],[Etmaal temperatuur °C]]),IF(_34_KNMI_Stations[[#This Row],[Etmaal temperatuur °C]]&gt;stookgrens[],_34_KNMI_Stations[[#This Row],[Etmaal temperatuur °C]]-stookgrens[],0),"")</f>
        <v>0</v>
      </c>
    </row>
    <row r="392" spans="1:16" x14ac:dyDescent="0.25">
      <c r="A392">
        <v>215</v>
      </c>
      <c r="B392" s="110">
        <v>46048</v>
      </c>
      <c r="C392" s="89">
        <v>2.2999999999999998</v>
      </c>
      <c r="D392" s="89">
        <v>0.9</v>
      </c>
      <c r="E392" s="96">
        <v>178</v>
      </c>
      <c r="F392" s="89">
        <v>0</v>
      </c>
      <c r="G392" s="89">
        <v>1002.6</v>
      </c>
      <c r="H392">
        <v>0.9</v>
      </c>
      <c r="I392" t="s">
        <v>0</v>
      </c>
      <c r="J392">
        <v>1.1000000000000001</v>
      </c>
      <c r="K392">
        <v>1</v>
      </c>
      <c r="L392">
        <v>2026</v>
      </c>
      <c r="M392" t="s">
        <v>383</v>
      </c>
      <c r="N392" s="89" cm="1">
        <f t="array" ref="N392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392" s="89">
        <f>_34_KNMI_Stations[[#This Row],[graaddagen]]*_34_KNMI_Stations[[#This Row],[Gewogen factor]]</f>
        <v>18.810000000000002</v>
      </c>
      <c r="P392" s="89" cm="1">
        <f t="array" ref="P392">IF(ISNUMBER(_34_KNMI_Stations[[#This Row],[Etmaal temperatuur °C]]),IF(_34_KNMI_Stations[[#This Row],[Etmaal temperatuur °C]]&gt;stookgrens[],_34_KNMI_Stations[[#This Row],[Etmaal temperatuur °C]]-stookgrens[],0),"")</f>
        <v>0</v>
      </c>
    </row>
    <row r="393" spans="1:16" x14ac:dyDescent="0.25">
      <c r="A393">
        <v>215</v>
      </c>
      <c r="B393" s="110">
        <v>46049</v>
      </c>
      <c r="C393" s="89">
        <v>5.5</v>
      </c>
      <c r="D393" s="89">
        <v>2</v>
      </c>
      <c r="E393" s="96">
        <v>159</v>
      </c>
      <c r="F393" s="89">
        <v>7.1</v>
      </c>
      <c r="G393" s="89">
        <v>994.8</v>
      </c>
      <c r="H393">
        <v>0.94</v>
      </c>
      <c r="I393" t="s">
        <v>0</v>
      </c>
      <c r="J393">
        <v>1.1000000000000001</v>
      </c>
      <c r="K393">
        <v>1</v>
      </c>
      <c r="L393">
        <v>2026</v>
      </c>
      <c r="M393" t="s">
        <v>383</v>
      </c>
      <c r="N393" s="89" cm="1">
        <f t="array" ref="N393">IF(ISNUMBER(_34_KNMI_Stations[[#This Row],[Etmaal temperatuur °C]]),IF(_34_KNMI_Stations[[#This Row],[Etmaal temperatuur °C]]&lt;stookgrens[],stookgrens[]-_34_KNMI_Stations[[#This Row],[Etmaal temperatuur °C]],0),"")</f>
        <v>16</v>
      </c>
      <c r="O393" s="89">
        <f>_34_KNMI_Stations[[#This Row],[graaddagen]]*_34_KNMI_Stations[[#This Row],[Gewogen factor]]</f>
        <v>17.600000000000001</v>
      </c>
      <c r="P393" s="89" cm="1">
        <f t="array" ref="P393">IF(ISNUMBER(_34_KNMI_Stations[[#This Row],[Etmaal temperatuur °C]]),IF(_34_KNMI_Stations[[#This Row],[Etmaal temperatuur °C]]&gt;stookgrens[],_34_KNMI_Stations[[#This Row],[Etmaal temperatuur °C]]-stookgrens[],0),"")</f>
        <v>0</v>
      </c>
    </row>
    <row r="394" spans="1:16" x14ac:dyDescent="0.25">
      <c r="A394">
        <v>215</v>
      </c>
      <c r="B394" s="110">
        <v>46050</v>
      </c>
      <c r="C394" s="89">
        <v>2.8</v>
      </c>
      <c r="D394" s="89">
        <v>3.4</v>
      </c>
      <c r="E394" s="96">
        <v>131</v>
      </c>
      <c r="F394" s="89">
        <v>0</v>
      </c>
      <c r="G394" s="89">
        <v>996.1</v>
      </c>
      <c r="H394">
        <v>0.96</v>
      </c>
      <c r="I394" t="s">
        <v>0</v>
      </c>
      <c r="J394">
        <v>1.1000000000000001</v>
      </c>
      <c r="K394">
        <v>1</v>
      </c>
      <c r="L394">
        <v>2026</v>
      </c>
      <c r="M394" t="s">
        <v>383</v>
      </c>
      <c r="N394" s="89" cm="1">
        <f t="array" ref="N394">IF(ISNUMBER(_34_KNMI_Stations[[#This Row],[Etmaal temperatuur °C]]),IF(_34_KNMI_Stations[[#This Row],[Etmaal temperatuur °C]]&lt;stookgrens[],stookgrens[]-_34_KNMI_Stations[[#This Row],[Etmaal temperatuur °C]],0),"")</f>
        <v>14.6</v>
      </c>
      <c r="O394" s="89">
        <f>_34_KNMI_Stations[[#This Row],[graaddagen]]*_34_KNMI_Stations[[#This Row],[Gewogen factor]]</f>
        <v>16.060000000000002</v>
      </c>
      <c r="P394" s="89" cm="1">
        <f t="array" ref="P394">IF(ISNUMBER(_34_KNMI_Stations[[#This Row],[Etmaal temperatuur °C]]),IF(_34_KNMI_Stations[[#This Row],[Etmaal temperatuur °C]]&gt;stookgrens[],_34_KNMI_Stations[[#This Row],[Etmaal temperatuur °C]]-stookgrens[],0),"")</f>
        <v>0</v>
      </c>
    </row>
    <row r="395" spans="1:16" x14ac:dyDescent="0.25">
      <c r="A395">
        <v>215</v>
      </c>
      <c r="B395" s="110">
        <v>46051</v>
      </c>
      <c r="C395" s="89">
        <v>3</v>
      </c>
      <c r="D395" s="89">
        <v>0.3</v>
      </c>
      <c r="E395" s="96">
        <v>206</v>
      </c>
      <c r="F395" s="89">
        <v>0.7</v>
      </c>
      <c r="G395" s="89">
        <v>999.7</v>
      </c>
      <c r="H395">
        <v>0.9</v>
      </c>
      <c r="I395" t="s">
        <v>0</v>
      </c>
      <c r="J395">
        <v>1.1000000000000001</v>
      </c>
      <c r="K395">
        <v>1</v>
      </c>
      <c r="L395">
        <v>2026</v>
      </c>
      <c r="M395" t="s">
        <v>383</v>
      </c>
      <c r="N395" s="89" cm="1">
        <f t="array" ref="N395">IF(ISNUMBER(_34_KNMI_Stations[[#This Row],[Etmaal temperatuur °C]]),IF(_34_KNMI_Stations[[#This Row],[Etmaal temperatuur °C]]&lt;stookgrens[],stookgrens[]-_34_KNMI_Stations[[#This Row],[Etmaal temperatuur °C]],0),"")</f>
        <v>17.7</v>
      </c>
      <c r="O395" s="89">
        <f>_34_KNMI_Stations[[#This Row],[graaddagen]]*_34_KNMI_Stations[[#This Row],[Gewogen factor]]</f>
        <v>19.470000000000002</v>
      </c>
      <c r="P395" s="89" cm="1">
        <f t="array" ref="P395">IF(ISNUMBER(_34_KNMI_Stations[[#This Row],[Etmaal temperatuur °C]]),IF(_34_KNMI_Stations[[#This Row],[Etmaal temperatuur °C]]&gt;stookgrens[],_34_KNMI_Stations[[#This Row],[Etmaal temperatuur °C]]-stookgrens[],0),"")</f>
        <v>0</v>
      </c>
    </row>
    <row r="396" spans="1:16" x14ac:dyDescent="0.25">
      <c r="A396">
        <v>215</v>
      </c>
      <c r="B396" s="110">
        <v>46052</v>
      </c>
      <c r="C396" s="89">
        <v>5.3</v>
      </c>
      <c r="D396" s="89">
        <v>2.4</v>
      </c>
      <c r="E396" s="96">
        <v>274</v>
      </c>
      <c r="F396" s="89">
        <v>0.1</v>
      </c>
      <c r="G396" s="89">
        <v>996</v>
      </c>
      <c r="H396">
        <v>0.92</v>
      </c>
      <c r="I396" t="s">
        <v>0</v>
      </c>
      <c r="J396">
        <v>1.1000000000000001</v>
      </c>
      <c r="K396">
        <v>1</v>
      </c>
      <c r="L396">
        <v>2026</v>
      </c>
      <c r="M396" t="s">
        <v>383</v>
      </c>
      <c r="N396" s="89" cm="1">
        <f t="array" ref="N396">IF(ISNUMBER(_34_KNMI_Stations[[#This Row],[Etmaal temperatuur °C]]),IF(_34_KNMI_Stations[[#This Row],[Etmaal temperatuur °C]]&lt;stookgrens[],stookgrens[]-_34_KNMI_Stations[[#This Row],[Etmaal temperatuur °C]],0),"")</f>
        <v>15.6</v>
      </c>
      <c r="O396" s="89">
        <f>_34_KNMI_Stations[[#This Row],[graaddagen]]*_34_KNMI_Stations[[#This Row],[Gewogen factor]]</f>
        <v>17.16</v>
      </c>
      <c r="P396" s="89" cm="1">
        <f t="array" ref="P396">IF(ISNUMBER(_34_KNMI_Stations[[#This Row],[Etmaal temperatuur °C]]),IF(_34_KNMI_Stations[[#This Row],[Etmaal temperatuur °C]]&gt;stookgrens[],_34_KNMI_Stations[[#This Row],[Etmaal temperatuur °C]]-stookgrens[],0),"")</f>
        <v>0</v>
      </c>
    </row>
    <row r="397" spans="1:16" x14ac:dyDescent="0.25">
      <c r="A397">
        <v>215</v>
      </c>
      <c r="B397" s="110">
        <v>46053</v>
      </c>
      <c r="C397" s="89">
        <v>3.3</v>
      </c>
      <c r="D397" s="89">
        <v>5.7</v>
      </c>
      <c r="E397" s="96">
        <v>286</v>
      </c>
      <c r="F397" s="89">
        <v>1.1000000000000001</v>
      </c>
      <c r="G397" s="89">
        <v>1000.9</v>
      </c>
      <c r="H397">
        <v>0.97</v>
      </c>
      <c r="I397" t="s">
        <v>0</v>
      </c>
      <c r="J397">
        <v>1.1000000000000001</v>
      </c>
      <c r="K397">
        <v>1</v>
      </c>
      <c r="L397">
        <v>2026</v>
      </c>
      <c r="M397" t="s">
        <v>383</v>
      </c>
      <c r="N397" s="89" cm="1">
        <f t="array" ref="N397">IF(ISNUMBER(_34_KNMI_Stations[[#This Row],[Etmaal temperatuur °C]]),IF(_34_KNMI_Stations[[#This Row],[Etmaal temperatuur °C]]&lt;stookgrens[],stookgrens[]-_34_KNMI_Stations[[#This Row],[Etmaal temperatuur °C]],0),"")</f>
        <v>12.3</v>
      </c>
      <c r="O397" s="89">
        <f>_34_KNMI_Stations[[#This Row],[graaddagen]]*_34_KNMI_Stations[[#This Row],[Gewogen factor]]</f>
        <v>13.530000000000001</v>
      </c>
      <c r="P397" s="89" cm="1">
        <f t="array" ref="P397">IF(ISNUMBER(_34_KNMI_Stations[[#This Row],[Etmaal temperatuur °C]]),IF(_34_KNMI_Stations[[#This Row],[Etmaal temperatuur °C]]&gt;stookgrens[],_34_KNMI_Stations[[#This Row],[Etmaal temperatuur °C]]-stookgrens[],0),"")</f>
        <v>0</v>
      </c>
    </row>
    <row r="398" spans="1:16" x14ac:dyDescent="0.25">
      <c r="A398">
        <v>235</v>
      </c>
      <c r="B398" s="110">
        <v>45658</v>
      </c>
      <c r="C398" s="89">
        <v>12.8</v>
      </c>
      <c r="D398" s="89">
        <v>8</v>
      </c>
      <c r="E398" s="96">
        <v>29</v>
      </c>
      <c r="F398" s="89">
        <v>17.7</v>
      </c>
      <c r="G398" s="89">
        <v>1004.8</v>
      </c>
      <c r="H398">
        <v>0.87</v>
      </c>
      <c r="I398" t="s">
        <v>1</v>
      </c>
      <c r="J398">
        <v>1.1000000000000001</v>
      </c>
      <c r="K398">
        <v>1</v>
      </c>
      <c r="L398">
        <v>2025</v>
      </c>
      <c r="M398" t="s">
        <v>59</v>
      </c>
      <c r="N398" s="89" cm="1">
        <f t="array" ref="N398">IF(ISNUMBER(_34_KNMI_Stations[[#This Row],[Etmaal temperatuur °C]]),IF(_34_KNMI_Stations[[#This Row],[Etmaal temperatuur °C]]&lt;stookgrens[],stookgrens[]-_34_KNMI_Stations[[#This Row],[Etmaal temperatuur °C]],0),"")</f>
        <v>10</v>
      </c>
      <c r="O398" s="89">
        <f>_34_KNMI_Stations[[#This Row],[graaddagen]]*_34_KNMI_Stations[[#This Row],[Gewogen factor]]</f>
        <v>11</v>
      </c>
      <c r="P398" s="89" cm="1">
        <f t="array" ref="P398">IF(ISNUMBER(_34_KNMI_Stations[[#This Row],[Etmaal temperatuur °C]]),IF(_34_KNMI_Stations[[#This Row],[Etmaal temperatuur °C]]&gt;stookgrens[],_34_KNMI_Stations[[#This Row],[Etmaal temperatuur °C]]-stookgrens[],0),"")</f>
        <v>0</v>
      </c>
    </row>
    <row r="399" spans="1:16" x14ac:dyDescent="0.25">
      <c r="A399">
        <v>235</v>
      </c>
      <c r="B399" s="110">
        <v>45659</v>
      </c>
      <c r="C399" s="89">
        <v>4.0999999999999996</v>
      </c>
      <c r="D399" s="89">
        <v>4.8</v>
      </c>
      <c r="E399" s="96">
        <v>273</v>
      </c>
      <c r="F399" s="89">
        <v>0.8</v>
      </c>
      <c r="G399" s="89">
        <v>1012.9</v>
      </c>
      <c r="H399">
        <v>0.73</v>
      </c>
      <c r="I399" t="s">
        <v>1</v>
      </c>
      <c r="J399">
        <v>1.1000000000000001</v>
      </c>
      <c r="K399">
        <v>1</v>
      </c>
      <c r="L399">
        <v>2025</v>
      </c>
      <c r="M399" t="s">
        <v>59</v>
      </c>
      <c r="N399" s="89" cm="1">
        <f t="array" ref="N399">IF(ISNUMBER(_34_KNMI_Stations[[#This Row],[Etmaal temperatuur °C]]),IF(_34_KNMI_Stations[[#This Row],[Etmaal temperatuur °C]]&lt;stookgrens[],stookgrens[]-_34_KNMI_Stations[[#This Row],[Etmaal temperatuur °C]],0),"")</f>
        <v>13.2</v>
      </c>
      <c r="O399" s="89">
        <f>_34_KNMI_Stations[[#This Row],[graaddagen]]*_34_KNMI_Stations[[#This Row],[Gewogen factor]]</f>
        <v>14.52</v>
      </c>
      <c r="P399" s="89" cm="1">
        <f t="array" ref="P399">IF(ISNUMBER(_34_KNMI_Stations[[#This Row],[Etmaal temperatuur °C]]),IF(_34_KNMI_Stations[[#This Row],[Etmaal temperatuur °C]]&gt;stookgrens[],_34_KNMI_Stations[[#This Row],[Etmaal temperatuur °C]]-stookgrens[],0),"")</f>
        <v>0</v>
      </c>
    </row>
    <row r="400" spans="1:16" x14ac:dyDescent="0.25">
      <c r="A400">
        <v>235</v>
      </c>
      <c r="B400" s="110">
        <v>45660</v>
      </c>
      <c r="C400" s="89">
        <v>6.5</v>
      </c>
      <c r="D400" s="89">
        <v>3.9</v>
      </c>
      <c r="E400" s="96">
        <v>209</v>
      </c>
      <c r="F400" s="89">
        <v>1.1000000000000001</v>
      </c>
      <c r="G400" s="89">
        <v>1016.9</v>
      </c>
      <c r="H400">
        <v>0.73</v>
      </c>
      <c r="I400" t="s">
        <v>1</v>
      </c>
      <c r="J400">
        <v>1.1000000000000001</v>
      </c>
      <c r="K400">
        <v>1</v>
      </c>
      <c r="L400">
        <v>2025</v>
      </c>
      <c r="M400" t="s">
        <v>59</v>
      </c>
      <c r="N400" s="89" cm="1">
        <f t="array" ref="N400">IF(ISNUMBER(_34_KNMI_Stations[[#This Row],[Etmaal temperatuur °C]]),IF(_34_KNMI_Stations[[#This Row],[Etmaal temperatuur °C]]&lt;stookgrens[],stookgrens[]-_34_KNMI_Stations[[#This Row],[Etmaal temperatuur °C]],0),"")</f>
        <v>14.1</v>
      </c>
      <c r="O400" s="89">
        <f>_34_KNMI_Stations[[#This Row],[graaddagen]]*_34_KNMI_Stations[[#This Row],[Gewogen factor]]</f>
        <v>15.510000000000002</v>
      </c>
      <c r="P400" s="89" cm="1">
        <f t="array" ref="P400">IF(ISNUMBER(_34_KNMI_Stations[[#This Row],[Etmaal temperatuur °C]]),IF(_34_KNMI_Stations[[#This Row],[Etmaal temperatuur °C]]&gt;stookgrens[],_34_KNMI_Stations[[#This Row],[Etmaal temperatuur °C]]-stookgrens[],0),"")</f>
        <v>0</v>
      </c>
    </row>
    <row r="401" spans="1:16" x14ac:dyDescent="0.25">
      <c r="A401">
        <v>235</v>
      </c>
      <c r="B401" s="110">
        <v>45661</v>
      </c>
      <c r="C401" s="89">
        <v>3.8</v>
      </c>
      <c r="D401" s="89">
        <v>3.2</v>
      </c>
      <c r="E401" s="96">
        <v>136</v>
      </c>
      <c r="F401" s="89">
        <v>0.6</v>
      </c>
      <c r="G401" s="89">
        <v>1015.3</v>
      </c>
      <c r="H401">
        <v>0.85</v>
      </c>
      <c r="I401" t="s">
        <v>1</v>
      </c>
      <c r="J401">
        <v>1.1000000000000001</v>
      </c>
      <c r="K401">
        <v>1</v>
      </c>
      <c r="L401">
        <v>2025</v>
      </c>
      <c r="M401" t="s">
        <v>59</v>
      </c>
      <c r="N401" s="89" cm="1">
        <f t="array" ref="N401">IF(ISNUMBER(_34_KNMI_Stations[[#This Row],[Etmaal temperatuur °C]]),IF(_34_KNMI_Stations[[#This Row],[Etmaal temperatuur °C]]&lt;stookgrens[],stookgrens[]-_34_KNMI_Stations[[#This Row],[Etmaal temperatuur °C]],0),"")</f>
        <v>14.8</v>
      </c>
      <c r="O401" s="89">
        <f>_34_KNMI_Stations[[#This Row],[graaddagen]]*_34_KNMI_Stations[[#This Row],[Gewogen factor]]</f>
        <v>16.28</v>
      </c>
      <c r="P401" s="89" cm="1">
        <f t="array" ref="P401">IF(ISNUMBER(_34_KNMI_Stations[[#This Row],[Etmaal temperatuur °C]]),IF(_34_KNMI_Stations[[#This Row],[Etmaal temperatuur °C]]&gt;stookgrens[],_34_KNMI_Stations[[#This Row],[Etmaal temperatuur °C]]-stookgrens[],0),"")</f>
        <v>0</v>
      </c>
    </row>
    <row r="402" spans="1:16" x14ac:dyDescent="0.25">
      <c r="A402">
        <v>235</v>
      </c>
      <c r="B402" s="110">
        <v>45662</v>
      </c>
      <c r="C402" s="89">
        <v>8</v>
      </c>
      <c r="D402" s="89">
        <v>5.0999999999999996</v>
      </c>
      <c r="E402" s="96">
        <v>46</v>
      </c>
      <c r="F402" s="89">
        <v>7.2</v>
      </c>
      <c r="G402" s="89">
        <v>992.2</v>
      </c>
      <c r="H402">
        <v>0.92</v>
      </c>
      <c r="I402" t="s">
        <v>1</v>
      </c>
      <c r="J402">
        <v>1.1000000000000001</v>
      </c>
      <c r="K402">
        <v>1</v>
      </c>
      <c r="L402">
        <v>2025</v>
      </c>
      <c r="M402" t="s">
        <v>59</v>
      </c>
      <c r="N402" s="89" cm="1">
        <f t="array" ref="N402">IF(ISNUMBER(_34_KNMI_Stations[[#This Row],[Etmaal temperatuur °C]]),IF(_34_KNMI_Stations[[#This Row],[Etmaal temperatuur °C]]&lt;stookgrens[],stookgrens[]-_34_KNMI_Stations[[#This Row],[Etmaal temperatuur °C]],0),"")</f>
        <v>12.9</v>
      </c>
      <c r="O402" s="89">
        <f>_34_KNMI_Stations[[#This Row],[graaddagen]]*_34_KNMI_Stations[[#This Row],[Gewogen factor]]</f>
        <v>14.190000000000001</v>
      </c>
      <c r="P402" s="89" cm="1">
        <f t="array" ref="P402">IF(ISNUMBER(_34_KNMI_Stations[[#This Row],[Etmaal temperatuur °C]]),IF(_34_KNMI_Stations[[#This Row],[Etmaal temperatuur °C]]&gt;stookgrens[],_34_KNMI_Stations[[#This Row],[Etmaal temperatuur °C]]-stookgrens[],0),"")</f>
        <v>0</v>
      </c>
    </row>
    <row r="403" spans="1:16" x14ac:dyDescent="0.25">
      <c r="A403">
        <v>235</v>
      </c>
      <c r="B403" s="110">
        <v>45663</v>
      </c>
      <c r="C403" s="89">
        <v>13.9</v>
      </c>
      <c r="D403" s="89">
        <v>9.1999999999999993</v>
      </c>
      <c r="E403" s="96">
        <v>114</v>
      </c>
      <c r="F403" s="89">
        <v>1.2</v>
      </c>
      <c r="G403" s="89">
        <v>980.7</v>
      </c>
      <c r="H403">
        <v>0.78</v>
      </c>
      <c r="I403" t="s">
        <v>1</v>
      </c>
      <c r="J403">
        <v>1.1000000000000001</v>
      </c>
      <c r="K403">
        <v>1</v>
      </c>
      <c r="L403">
        <v>2025</v>
      </c>
      <c r="M403" t="s">
        <v>111</v>
      </c>
      <c r="N403" s="89" cm="1">
        <f t="array" ref="N403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403" s="89">
        <f>_34_KNMI_Stations[[#This Row],[graaddagen]]*_34_KNMI_Stations[[#This Row],[Gewogen factor]]</f>
        <v>9.6800000000000015</v>
      </c>
      <c r="P403" s="89" cm="1">
        <f t="array" ref="P403">IF(ISNUMBER(_34_KNMI_Stations[[#This Row],[Etmaal temperatuur °C]]),IF(_34_KNMI_Stations[[#This Row],[Etmaal temperatuur °C]]&gt;stookgrens[],_34_KNMI_Stations[[#This Row],[Etmaal temperatuur °C]]-stookgrens[],0),"")</f>
        <v>0</v>
      </c>
    </row>
    <row r="404" spans="1:16" x14ac:dyDescent="0.25">
      <c r="A404">
        <v>235</v>
      </c>
      <c r="B404" s="110">
        <v>45664</v>
      </c>
      <c r="C404" s="89">
        <v>9.1</v>
      </c>
      <c r="D404" s="89">
        <v>5.2</v>
      </c>
      <c r="E404" s="96">
        <v>246</v>
      </c>
      <c r="F404" s="89">
        <v>-0.1</v>
      </c>
      <c r="G404" s="89">
        <v>994.7</v>
      </c>
      <c r="H404">
        <v>0.71</v>
      </c>
      <c r="I404" t="s">
        <v>1</v>
      </c>
      <c r="J404">
        <v>1.1000000000000001</v>
      </c>
      <c r="K404">
        <v>1</v>
      </c>
      <c r="L404">
        <v>2025</v>
      </c>
      <c r="M404" t="s">
        <v>111</v>
      </c>
      <c r="N404" s="89" cm="1">
        <f t="array" ref="N404">IF(ISNUMBER(_34_KNMI_Stations[[#This Row],[Etmaal temperatuur °C]]),IF(_34_KNMI_Stations[[#This Row],[Etmaal temperatuur °C]]&lt;stookgrens[],stookgrens[]-_34_KNMI_Stations[[#This Row],[Etmaal temperatuur °C]],0),"")</f>
        <v>12.8</v>
      </c>
      <c r="O404" s="89">
        <f>_34_KNMI_Stations[[#This Row],[graaddagen]]*_34_KNMI_Stations[[#This Row],[Gewogen factor]]</f>
        <v>14.080000000000002</v>
      </c>
      <c r="P404" s="89" cm="1">
        <f t="array" ref="P404">IF(ISNUMBER(_34_KNMI_Stations[[#This Row],[Etmaal temperatuur °C]]),IF(_34_KNMI_Stations[[#This Row],[Etmaal temperatuur °C]]&gt;stookgrens[],_34_KNMI_Stations[[#This Row],[Etmaal temperatuur °C]]-stookgrens[],0),"")</f>
        <v>0</v>
      </c>
    </row>
    <row r="405" spans="1:16" x14ac:dyDescent="0.25">
      <c r="A405">
        <v>235</v>
      </c>
      <c r="B405" s="110">
        <v>45665</v>
      </c>
      <c r="C405" s="89">
        <v>5.8</v>
      </c>
      <c r="D405" s="89">
        <v>3.8</v>
      </c>
      <c r="E405" s="96">
        <v>331</v>
      </c>
      <c r="F405" s="89">
        <v>0.1</v>
      </c>
      <c r="G405" s="89">
        <v>1000</v>
      </c>
      <c r="H405">
        <v>0.73</v>
      </c>
      <c r="I405" t="s">
        <v>1</v>
      </c>
      <c r="J405">
        <v>1.1000000000000001</v>
      </c>
      <c r="K405">
        <v>1</v>
      </c>
      <c r="L405">
        <v>2025</v>
      </c>
      <c r="M405" t="s">
        <v>111</v>
      </c>
      <c r="N405" s="89" cm="1">
        <f t="array" ref="N405">IF(ISNUMBER(_34_KNMI_Stations[[#This Row],[Etmaal temperatuur °C]]),IF(_34_KNMI_Stations[[#This Row],[Etmaal temperatuur °C]]&lt;stookgrens[],stookgrens[]-_34_KNMI_Stations[[#This Row],[Etmaal temperatuur °C]],0),"")</f>
        <v>14.2</v>
      </c>
      <c r="O405" s="89">
        <f>_34_KNMI_Stations[[#This Row],[graaddagen]]*_34_KNMI_Stations[[#This Row],[Gewogen factor]]</f>
        <v>15.620000000000001</v>
      </c>
      <c r="P405" s="89" cm="1">
        <f t="array" ref="P405">IF(ISNUMBER(_34_KNMI_Stations[[#This Row],[Etmaal temperatuur °C]]),IF(_34_KNMI_Stations[[#This Row],[Etmaal temperatuur °C]]&gt;stookgrens[],_34_KNMI_Stations[[#This Row],[Etmaal temperatuur °C]]-stookgrens[],0),"")</f>
        <v>0</v>
      </c>
    </row>
    <row r="406" spans="1:16" x14ac:dyDescent="0.25">
      <c r="A406">
        <v>235</v>
      </c>
      <c r="B406" s="110">
        <v>45666</v>
      </c>
      <c r="C406" s="89">
        <v>4</v>
      </c>
      <c r="D406" s="89">
        <v>3.2</v>
      </c>
      <c r="E406" s="96">
        <v>337</v>
      </c>
      <c r="F406" s="89">
        <v>2.2000000000000002</v>
      </c>
      <c r="G406" s="89">
        <v>1003.3</v>
      </c>
      <c r="H406">
        <v>0.8</v>
      </c>
      <c r="I406" t="s">
        <v>1</v>
      </c>
      <c r="J406">
        <v>1.1000000000000001</v>
      </c>
      <c r="K406">
        <v>1</v>
      </c>
      <c r="L406">
        <v>2025</v>
      </c>
      <c r="M406" t="s">
        <v>111</v>
      </c>
      <c r="N406" s="89" cm="1">
        <f t="array" ref="N406">IF(ISNUMBER(_34_KNMI_Stations[[#This Row],[Etmaal temperatuur °C]]),IF(_34_KNMI_Stations[[#This Row],[Etmaal temperatuur °C]]&lt;stookgrens[],stookgrens[]-_34_KNMI_Stations[[#This Row],[Etmaal temperatuur °C]],0),"")</f>
        <v>14.8</v>
      </c>
      <c r="O406" s="89">
        <f>_34_KNMI_Stations[[#This Row],[graaddagen]]*_34_KNMI_Stations[[#This Row],[Gewogen factor]]</f>
        <v>16.28</v>
      </c>
      <c r="P406" s="89" cm="1">
        <f t="array" ref="P406">IF(ISNUMBER(_34_KNMI_Stations[[#This Row],[Etmaal temperatuur °C]]),IF(_34_KNMI_Stations[[#This Row],[Etmaal temperatuur °C]]&gt;stookgrens[],_34_KNMI_Stations[[#This Row],[Etmaal temperatuur °C]]-stookgrens[],0),"")</f>
        <v>0</v>
      </c>
    </row>
    <row r="407" spans="1:16" x14ac:dyDescent="0.25">
      <c r="A407">
        <v>235</v>
      </c>
      <c r="B407" s="110">
        <v>45667</v>
      </c>
      <c r="C407" s="89">
        <v>4.5</v>
      </c>
      <c r="D407" s="89">
        <v>3.8</v>
      </c>
      <c r="E407" s="96">
        <v>226</v>
      </c>
      <c r="F407" s="89">
        <v>0.7</v>
      </c>
      <c r="G407" s="89">
        <v>1016.6</v>
      </c>
      <c r="H407">
        <v>0.78</v>
      </c>
      <c r="I407" t="s">
        <v>1</v>
      </c>
      <c r="J407">
        <v>1.1000000000000001</v>
      </c>
      <c r="K407">
        <v>1</v>
      </c>
      <c r="L407">
        <v>2025</v>
      </c>
      <c r="M407" t="s">
        <v>111</v>
      </c>
      <c r="N407" s="89" cm="1">
        <f t="array" ref="N407">IF(ISNUMBER(_34_KNMI_Stations[[#This Row],[Etmaal temperatuur °C]]),IF(_34_KNMI_Stations[[#This Row],[Etmaal temperatuur °C]]&lt;stookgrens[],stookgrens[]-_34_KNMI_Stations[[#This Row],[Etmaal temperatuur °C]],0),"")</f>
        <v>14.2</v>
      </c>
      <c r="O407" s="89">
        <f>_34_KNMI_Stations[[#This Row],[graaddagen]]*_34_KNMI_Stations[[#This Row],[Gewogen factor]]</f>
        <v>15.620000000000001</v>
      </c>
      <c r="P407" s="89" cm="1">
        <f t="array" ref="P407">IF(ISNUMBER(_34_KNMI_Stations[[#This Row],[Etmaal temperatuur °C]]),IF(_34_KNMI_Stations[[#This Row],[Etmaal temperatuur °C]]&gt;stookgrens[],_34_KNMI_Stations[[#This Row],[Etmaal temperatuur °C]]-stookgrens[],0),"")</f>
        <v>0</v>
      </c>
    </row>
    <row r="408" spans="1:16" x14ac:dyDescent="0.25">
      <c r="A408">
        <v>235</v>
      </c>
      <c r="B408" s="110">
        <v>45668</v>
      </c>
      <c r="C408" s="89">
        <v>2.5</v>
      </c>
      <c r="D408" s="89">
        <v>2.8</v>
      </c>
      <c r="E408" s="96">
        <v>410</v>
      </c>
      <c r="F408" s="89">
        <v>0.4</v>
      </c>
      <c r="G408" s="89">
        <v>1027.5</v>
      </c>
      <c r="H408">
        <v>0.78</v>
      </c>
      <c r="I408" t="s">
        <v>1</v>
      </c>
      <c r="J408">
        <v>1.1000000000000001</v>
      </c>
      <c r="K408">
        <v>1</v>
      </c>
      <c r="L408">
        <v>2025</v>
      </c>
      <c r="M408" t="s">
        <v>111</v>
      </c>
      <c r="N408" s="89" cm="1">
        <f t="array" ref="N408">IF(ISNUMBER(_34_KNMI_Stations[[#This Row],[Etmaal temperatuur °C]]),IF(_34_KNMI_Stations[[#This Row],[Etmaal temperatuur °C]]&lt;stookgrens[],stookgrens[]-_34_KNMI_Stations[[#This Row],[Etmaal temperatuur °C]],0),"")</f>
        <v>15.2</v>
      </c>
      <c r="O408" s="89">
        <f>_34_KNMI_Stations[[#This Row],[graaddagen]]*_34_KNMI_Stations[[#This Row],[Gewogen factor]]</f>
        <v>16.72</v>
      </c>
      <c r="P408" s="89" cm="1">
        <f t="array" ref="P408">IF(ISNUMBER(_34_KNMI_Stations[[#This Row],[Etmaal temperatuur °C]]),IF(_34_KNMI_Stations[[#This Row],[Etmaal temperatuur °C]]&gt;stookgrens[],_34_KNMI_Stations[[#This Row],[Etmaal temperatuur °C]]-stookgrens[],0),"")</f>
        <v>0</v>
      </c>
    </row>
    <row r="409" spans="1:16" x14ac:dyDescent="0.25">
      <c r="A409">
        <v>235</v>
      </c>
      <c r="B409" s="110">
        <v>45669</v>
      </c>
      <c r="C409" s="89">
        <v>1.9</v>
      </c>
      <c r="D409" s="89">
        <v>3.7</v>
      </c>
      <c r="E409" s="96">
        <v>283</v>
      </c>
      <c r="F409" s="89">
        <v>0.2</v>
      </c>
      <c r="G409" s="89">
        <v>1038.9000000000001</v>
      </c>
      <c r="H409">
        <v>0.79</v>
      </c>
      <c r="I409" t="s">
        <v>1</v>
      </c>
      <c r="J409">
        <v>1.1000000000000001</v>
      </c>
      <c r="K409">
        <v>1</v>
      </c>
      <c r="L409">
        <v>2025</v>
      </c>
      <c r="M409" t="s">
        <v>111</v>
      </c>
      <c r="N409" s="89" cm="1">
        <f t="array" ref="N409">IF(ISNUMBER(_34_KNMI_Stations[[#This Row],[Etmaal temperatuur °C]]),IF(_34_KNMI_Stations[[#This Row],[Etmaal temperatuur °C]]&lt;stookgrens[],stookgrens[]-_34_KNMI_Stations[[#This Row],[Etmaal temperatuur °C]],0),"")</f>
        <v>14.3</v>
      </c>
      <c r="O409" s="89">
        <f>_34_KNMI_Stations[[#This Row],[graaddagen]]*_34_KNMI_Stations[[#This Row],[Gewogen factor]]</f>
        <v>15.730000000000002</v>
      </c>
      <c r="P409" s="89" cm="1">
        <f t="array" ref="P409">IF(ISNUMBER(_34_KNMI_Stations[[#This Row],[Etmaal temperatuur °C]]),IF(_34_KNMI_Stations[[#This Row],[Etmaal temperatuur °C]]&gt;stookgrens[],_34_KNMI_Stations[[#This Row],[Etmaal temperatuur °C]]-stookgrens[],0),"")</f>
        <v>0</v>
      </c>
    </row>
    <row r="410" spans="1:16" x14ac:dyDescent="0.25">
      <c r="A410">
        <v>235</v>
      </c>
      <c r="B410" s="110">
        <v>45670</v>
      </c>
      <c r="C410" s="89">
        <v>4.8</v>
      </c>
      <c r="D410" s="89">
        <v>2.8</v>
      </c>
      <c r="E410" s="96">
        <v>374</v>
      </c>
      <c r="F410" s="89">
        <v>0</v>
      </c>
      <c r="G410" s="89">
        <v>1039.2</v>
      </c>
      <c r="H410">
        <v>0.81</v>
      </c>
      <c r="I410" t="s">
        <v>1</v>
      </c>
      <c r="J410">
        <v>1.1000000000000001</v>
      </c>
      <c r="K410">
        <v>1</v>
      </c>
      <c r="L410">
        <v>2025</v>
      </c>
      <c r="M410" t="s">
        <v>112</v>
      </c>
      <c r="N410" s="89" cm="1">
        <f t="array" ref="N410">IF(ISNUMBER(_34_KNMI_Stations[[#This Row],[Etmaal temperatuur °C]]),IF(_34_KNMI_Stations[[#This Row],[Etmaal temperatuur °C]]&lt;stookgrens[],stookgrens[]-_34_KNMI_Stations[[#This Row],[Etmaal temperatuur °C]],0),"")</f>
        <v>15.2</v>
      </c>
      <c r="O410" s="89">
        <f>_34_KNMI_Stations[[#This Row],[graaddagen]]*_34_KNMI_Stations[[#This Row],[Gewogen factor]]</f>
        <v>16.72</v>
      </c>
      <c r="P410" s="89" cm="1">
        <f t="array" ref="P410">IF(ISNUMBER(_34_KNMI_Stations[[#This Row],[Etmaal temperatuur °C]]),IF(_34_KNMI_Stations[[#This Row],[Etmaal temperatuur °C]]&gt;stookgrens[],_34_KNMI_Stations[[#This Row],[Etmaal temperatuur °C]]-stookgrens[],0),"")</f>
        <v>0</v>
      </c>
    </row>
    <row r="411" spans="1:16" x14ac:dyDescent="0.25">
      <c r="A411">
        <v>235</v>
      </c>
      <c r="B411" s="110">
        <v>45671</v>
      </c>
      <c r="C411" s="89">
        <v>5.2</v>
      </c>
      <c r="D411" s="89">
        <v>6.9</v>
      </c>
      <c r="E411" s="96">
        <v>151</v>
      </c>
      <c r="F411" s="89">
        <v>0.3</v>
      </c>
      <c r="G411" s="89">
        <v>1032.2</v>
      </c>
      <c r="H411">
        <v>0.91</v>
      </c>
      <c r="I411" t="s">
        <v>1</v>
      </c>
      <c r="J411">
        <v>1.1000000000000001</v>
      </c>
      <c r="K411">
        <v>1</v>
      </c>
      <c r="L411">
        <v>2025</v>
      </c>
      <c r="M411" t="s">
        <v>112</v>
      </c>
      <c r="N411" s="89" cm="1">
        <f t="array" ref="N411">IF(ISNUMBER(_34_KNMI_Stations[[#This Row],[Etmaal temperatuur °C]]),IF(_34_KNMI_Stations[[#This Row],[Etmaal temperatuur °C]]&lt;stookgrens[],stookgrens[]-_34_KNMI_Stations[[#This Row],[Etmaal temperatuur °C]],0),"")</f>
        <v>11.1</v>
      </c>
      <c r="O411" s="89">
        <f>_34_KNMI_Stations[[#This Row],[graaddagen]]*_34_KNMI_Stations[[#This Row],[Gewogen factor]]</f>
        <v>12.21</v>
      </c>
      <c r="P411" s="89" cm="1">
        <f t="array" ref="P411">IF(ISNUMBER(_34_KNMI_Stations[[#This Row],[Etmaal temperatuur °C]]),IF(_34_KNMI_Stations[[#This Row],[Etmaal temperatuur °C]]&gt;stookgrens[],_34_KNMI_Stations[[#This Row],[Etmaal temperatuur °C]]-stookgrens[],0),"")</f>
        <v>0</v>
      </c>
    </row>
    <row r="412" spans="1:16" x14ac:dyDescent="0.25">
      <c r="A412">
        <v>235</v>
      </c>
      <c r="B412" s="110">
        <v>45672</v>
      </c>
      <c r="C412" s="89">
        <v>2.4</v>
      </c>
      <c r="D412" s="89">
        <v>6</v>
      </c>
      <c r="E412" s="96">
        <v>200</v>
      </c>
      <c r="F412" s="89">
        <v>0</v>
      </c>
      <c r="G412" s="89">
        <v>1033.4000000000001</v>
      </c>
      <c r="H412">
        <v>0.98</v>
      </c>
      <c r="I412" t="s">
        <v>1</v>
      </c>
      <c r="J412">
        <v>1.1000000000000001</v>
      </c>
      <c r="K412">
        <v>1</v>
      </c>
      <c r="L412">
        <v>2025</v>
      </c>
      <c r="M412" t="s">
        <v>112</v>
      </c>
      <c r="N412" s="89" cm="1">
        <f t="array" ref="N412">IF(ISNUMBER(_34_KNMI_Stations[[#This Row],[Etmaal temperatuur °C]]),IF(_34_KNMI_Stations[[#This Row],[Etmaal temperatuur °C]]&lt;stookgrens[],stookgrens[]-_34_KNMI_Stations[[#This Row],[Etmaal temperatuur °C]],0),"")</f>
        <v>12</v>
      </c>
      <c r="O412" s="89">
        <f>_34_KNMI_Stations[[#This Row],[graaddagen]]*_34_KNMI_Stations[[#This Row],[Gewogen factor]]</f>
        <v>13.200000000000001</v>
      </c>
      <c r="P412" s="89" cm="1">
        <f t="array" ref="P412">IF(ISNUMBER(_34_KNMI_Stations[[#This Row],[Etmaal temperatuur °C]]),IF(_34_KNMI_Stations[[#This Row],[Etmaal temperatuur °C]]&gt;stookgrens[],_34_KNMI_Stations[[#This Row],[Etmaal temperatuur °C]]-stookgrens[],0),"")</f>
        <v>0</v>
      </c>
    </row>
    <row r="413" spans="1:16" x14ac:dyDescent="0.25">
      <c r="A413">
        <v>235</v>
      </c>
      <c r="B413" s="110">
        <v>45673</v>
      </c>
      <c r="C413" s="89">
        <v>3.5</v>
      </c>
      <c r="D413" s="89">
        <v>5.6</v>
      </c>
      <c r="E413" s="96">
        <v>261</v>
      </c>
      <c r="F413" s="89">
        <v>0</v>
      </c>
      <c r="G413" s="89">
        <v>1035.7</v>
      </c>
      <c r="H413">
        <v>0.93</v>
      </c>
      <c r="I413" t="s">
        <v>1</v>
      </c>
      <c r="J413">
        <v>1.1000000000000001</v>
      </c>
      <c r="K413">
        <v>1</v>
      </c>
      <c r="L413">
        <v>2025</v>
      </c>
      <c r="M413" t="s">
        <v>112</v>
      </c>
      <c r="N413" s="89" cm="1">
        <f t="array" ref="N413">IF(ISNUMBER(_34_KNMI_Stations[[#This Row],[Etmaal temperatuur °C]]),IF(_34_KNMI_Stations[[#This Row],[Etmaal temperatuur °C]]&lt;stookgrens[],stookgrens[]-_34_KNMI_Stations[[#This Row],[Etmaal temperatuur °C]],0),"")</f>
        <v>12.4</v>
      </c>
      <c r="O413" s="89">
        <f>_34_KNMI_Stations[[#This Row],[graaddagen]]*_34_KNMI_Stations[[#This Row],[Gewogen factor]]</f>
        <v>13.640000000000002</v>
      </c>
      <c r="P413" s="89" cm="1">
        <f t="array" ref="P413">IF(ISNUMBER(_34_KNMI_Stations[[#This Row],[Etmaal temperatuur °C]]),IF(_34_KNMI_Stations[[#This Row],[Etmaal temperatuur °C]]&gt;stookgrens[],_34_KNMI_Stations[[#This Row],[Etmaal temperatuur °C]]-stookgrens[],0),"")</f>
        <v>0</v>
      </c>
    </row>
    <row r="414" spans="1:16" x14ac:dyDescent="0.25">
      <c r="A414">
        <v>235</v>
      </c>
      <c r="B414" s="110">
        <v>45674</v>
      </c>
      <c r="C414" s="89">
        <v>3.7</v>
      </c>
      <c r="D414" s="89">
        <v>2.2999999999999998</v>
      </c>
      <c r="E414" s="96">
        <v>100</v>
      </c>
      <c r="F414" s="89">
        <v>0</v>
      </c>
      <c r="G414" s="89">
        <v>1036.5</v>
      </c>
      <c r="H414">
        <v>0.97</v>
      </c>
      <c r="I414" t="s">
        <v>1</v>
      </c>
      <c r="J414">
        <v>1.1000000000000001</v>
      </c>
      <c r="K414">
        <v>1</v>
      </c>
      <c r="L414">
        <v>2025</v>
      </c>
      <c r="M414" t="s">
        <v>112</v>
      </c>
      <c r="N414" s="89" cm="1">
        <f t="array" ref="N414">IF(ISNUMBER(_34_KNMI_Stations[[#This Row],[Etmaal temperatuur °C]]),IF(_34_KNMI_Stations[[#This Row],[Etmaal temperatuur °C]]&lt;stookgrens[],stookgrens[]-_34_KNMI_Stations[[#This Row],[Etmaal temperatuur °C]],0),"")</f>
        <v>15.7</v>
      </c>
      <c r="O414" s="89">
        <f>_34_KNMI_Stations[[#This Row],[graaddagen]]*_34_KNMI_Stations[[#This Row],[Gewogen factor]]</f>
        <v>17.27</v>
      </c>
      <c r="P414" s="89" cm="1">
        <f t="array" ref="P414">IF(ISNUMBER(_34_KNMI_Stations[[#This Row],[Etmaal temperatuur °C]]),IF(_34_KNMI_Stations[[#This Row],[Etmaal temperatuur °C]]&gt;stookgrens[],_34_KNMI_Stations[[#This Row],[Etmaal temperatuur °C]]-stookgrens[],0),"")</f>
        <v>0</v>
      </c>
    </row>
    <row r="415" spans="1:16" x14ac:dyDescent="0.25">
      <c r="A415">
        <v>235</v>
      </c>
      <c r="B415" s="110">
        <v>45675</v>
      </c>
      <c r="C415" s="89">
        <v>2.8</v>
      </c>
      <c r="D415" s="89">
        <v>-0.6</v>
      </c>
      <c r="E415" s="96">
        <v>171</v>
      </c>
      <c r="F415" s="89">
        <v>0</v>
      </c>
      <c r="G415" s="89">
        <v>1031.2</v>
      </c>
      <c r="H415">
        <v>0.97</v>
      </c>
      <c r="I415" t="s">
        <v>1</v>
      </c>
      <c r="J415">
        <v>1.1000000000000001</v>
      </c>
      <c r="K415">
        <v>1</v>
      </c>
      <c r="L415">
        <v>2025</v>
      </c>
      <c r="M415" t="s">
        <v>112</v>
      </c>
      <c r="N415" s="89" cm="1">
        <f t="array" ref="N415">IF(ISNUMBER(_34_KNMI_Stations[[#This Row],[Etmaal temperatuur °C]]),IF(_34_KNMI_Stations[[#This Row],[Etmaal temperatuur °C]]&lt;stookgrens[],stookgrens[]-_34_KNMI_Stations[[#This Row],[Etmaal temperatuur °C]],0),"")</f>
        <v>18.600000000000001</v>
      </c>
      <c r="O415" s="89">
        <f>_34_KNMI_Stations[[#This Row],[graaddagen]]*_34_KNMI_Stations[[#This Row],[Gewogen factor]]</f>
        <v>20.460000000000004</v>
      </c>
      <c r="P415" s="89" cm="1">
        <f t="array" ref="P415">IF(ISNUMBER(_34_KNMI_Stations[[#This Row],[Etmaal temperatuur °C]]),IF(_34_KNMI_Stations[[#This Row],[Etmaal temperatuur °C]]&gt;stookgrens[],_34_KNMI_Stations[[#This Row],[Etmaal temperatuur °C]]-stookgrens[],0),"")</f>
        <v>0</v>
      </c>
    </row>
    <row r="416" spans="1:16" x14ac:dyDescent="0.25">
      <c r="A416">
        <v>235</v>
      </c>
      <c r="B416" s="110">
        <v>45676</v>
      </c>
      <c r="C416" s="89">
        <v>2.2999999999999998</v>
      </c>
      <c r="D416" s="89">
        <v>-0.2</v>
      </c>
      <c r="E416" s="96">
        <v>91</v>
      </c>
      <c r="F416" s="89">
        <v>0</v>
      </c>
      <c r="G416" s="89">
        <v>1022.9</v>
      </c>
      <c r="H416">
        <v>0.95</v>
      </c>
      <c r="I416" t="s">
        <v>1</v>
      </c>
      <c r="J416">
        <v>1.1000000000000001</v>
      </c>
      <c r="K416">
        <v>1</v>
      </c>
      <c r="L416">
        <v>2025</v>
      </c>
      <c r="M416" t="s">
        <v>112</v>
      </c>
      <c r="N416" s="89" cm="1">
        <f t="array" ref="N416">IF(ISNUMBER(_34_KNMI_Stations[[#This Row],[Etmaal temperatuur °C]]),IF(_34_KNMI_Stations[[#This Row],[Etmaal temperatuur °C]]&lt;stookgrens[],stookgrens[]-_34_KNMI_Stations[[#This Row],[Etmaal temperatuur °C]],0),"")</f>
        <v>18.2</v>
      </c>
      <c r="O416" s="89">
        <f>_34_KNMI_Stations[[#This Row],[graaddagen]]*_34_KNMI_Stations[[#This Row],[Gewogen factor]]</f>
        <v>20.02</v>
      </c>
      <c r="P416" s="89" cm="1">
        <f t="array" ref="P416">IF(ISNUMBER(_34_KNMI_Stations[[#This Row],[Etmaal temperatuur °C]]),IF(_34_KNMI_Stations[[#This Row],[Etmaal temperatuur °C]]&gt;stookgrens[],_34_KNMI_Stations[[#This Row],[Etmaal temperatuur °C]]-stookgrens[],0),"")</f>
        <v>0</v>
      </c>
    </row>
    <row r="417" spans="1:16" x14ac:dyDescent="0.25">
      <c r="A417">
        <v>235</v>
      </c>
      <c r="B417" s="110">
        <v>45677</v>
      </c>
      <c r="C417" s="89">
        <v>4.4000000000000004</v>
      </c>
      <c r="D417" s="89">
        <v>1.5</v>
      </c>
      <c r="E417" s="96">
        <v>42</v>
      </c>
      <c r="F417" s="89">
        <v>0</v>
      </c>
      <c r="G417" s="89">
        <v>1018.1</v>
      </c>
      <c r="H417">
        <v>0.93</v>
      </c>
      <c r="I417" t="s">
        <v>1</v>
      </c>
      <c r="J417">
        <v>1.1000000000000001</v>
      </c>
      <c r="K417">
        <v>1</v>
      </c>
      <c r="L417">
        <v>2025</v>
      </c>
      <c r="M417" t="s">
        <v>113</v>
      </c>
      <c r="N417" s="89" cm="1">
        <f t="array" ref="N417">IF(ISNUMBER(_34_KNMI_Stations[[#This Row],[Etmaal temperatuur °C]]),IF(_34_KNMI_Stations[[#This Row],[Etmaal temperatuur °C]]&lt;stookgrens[],stookgrens[]-_34_KNMI_Stations[[#This Row],[Etmaal temperatuur °C]],0),"")</f>
        <v>16.5</v>
      </c>
      <c r="O417" s="89">
        <f>_34_KNMI_Stations[[#This Row],[graaddagen]]*_34_KNMI_Stations[[#This Row],[Gewogen factor]]</f>
        <v>18.150000000000002</v>
      </c>
      <c r="P417" s="89" cm="1">
        <f t="array" ref="P417">IF(ISNUMBER(_34_KNMI_Stations[[#This Row],[Etmaal temperatuur °C]]),IF(_34_KNMI_Stations[[#This Row],[Etmaal temperatuur °C]]&gt;stookgrens[],_34_KNMI_Stations[[#This Row],[Etmaal temperatuur °C]]-stookgrens[],0),"")</f>
        <v>0</v>
      </c>
    </row>
    <row r="418" spans="1:16" x14ac:dyDescent="0.25">
      <c r="A418">
        <v>235</v>
      </c>
      <c r="B418" s="110">
        <v>45678</v>
      </c>
      <c r="C418" s="89">
        <v>5.2</v>
      </c>
      <c r="D418" s="89">
        <v>1.7</v>
      </c>
      <c r="E418" s="96">
        <v>129</v>
      </c>
      <c r="F418" s="89">
        <v>0</v>
      </c>
      <c r="G418" s="89">
        <v>1014.5</v>
      </c>
      <c r="H418">
        <v>0.96</v>
      </c>
      <c r="I418" t="s">
        <v>1</v>
      </c>
      <c r="J418">
        <v>1.1000000000000001</v>
      </c>
      <c r="K418">
        <v>1</v>
      </c>
      <c r="L418">
        <v>2025</v>
      </c>
      <c r="M418" t="s">
        <v>113</v>
      </c>
      <c r="N418" s="89" cm="1">
        <f t="array" ref="N418">IF(ISNUMBER(_34_KNMI_Stations[[#This Row],[Etmaal temperatuur °C]]),IF(_34_KNMI_Stations[[#This Row],[Etmaal temperatuur °C]]&lt;stookgrens[],stookgrens[]-_34_KNMI_Stations[[#This Row],[Etmaal temperatuur °C]],0),"")</f>
        <v>16.3</v>
      </c>
      <c r="O418" s="89">
        <f>_34_KNMI_Stations[[#This Row],[graaddagen]]*_34_KNMI_Stations[[#This Row],[Gewogen factor]]</f>
        <v>17.930000000000003</v>
      </c>
      <c r="P418" s="89" cm="1">
        <f t="array" ref="P418">IF(ISNUMBER(_34_KNMI_Stations[[#This Row],[Etmaal temperatuur °C]]),IF(_34_KNMI_Stations[[#This Row],[Etmaal temperatuur °C]]&gt;stookgrens[],_34_KNMI_Stations[[#This Row],[Etmaal temperatuur °C]]-stookgrens[],0),"")</f>
        <v>0</v>
      </c>
    </row>
    <row r="419" spans="1:16" x14ac:dyDescent="0.25">
      <c r="A419">
        <v>235</v>
      </c>
      <c r="B419" s="110">
        <v>45679</v>
      </c>
      <c r="C419" s="89">
        <v>2.7</v>
      </c>
      <c r="D419" s="89">
        <v>2.2000000000000002</v>
      </c>
      <c r="E419" s="96">
        <v>161</v>
      </c>
      <c r="F419" s="89">
        <v>3.3</v>
      </c>
      <c r="G419" s="89">
        <v>1003.5</v>
      </c>
      <c r="H419">
        <v>0.94</v>
      </c>
      <c r="I419" t="s">
        <v>1</v>
      </c>
      <c r="J419">
        <v>1.1000000000000001</v>
      </c>
      <c r="K419">
        <v>1</v>
      </c>
      <c r="L419">
        <v>2025</v>
      </c>
      <c r="M419" t="s">
        <v>113</v>
      </c>
      <c r="N419" s="89" cm="1">
        <f t="array" ref="N419">IF(ISNUMBER(_34_KNMI_Stations[[#This Row],[Etmaal temperatuur °C]]),IF(_34_KNMI_Stations[[#This Row],[Etmaal temperatuur °C]]&lt;stookgrens[],stookgrens[]-_34_KNMI_Stations[[#This Row],[Etmaal temperatuur °C]],0),"")</f>
        <v>15.8</v>
      </c>
      <c r="O419" s="89">
        <f>_34_KNMI_Stations[[#This Row],[graaddagen]]*_34_KNMI_Stations[[#This Row],[Gewogen factor]]</f>
        <v>17.380000000000003</v>
      </c>
      <c r="P419" s="89" cm="1">
        <f t="array" ref="P419">IF(ISNUMBER(_34_KNMI_Stations[[#This Row],[Etmaal temperatuur °C]]),IF(_34_KNMI_Stations[[#This Row],[Etmaal temperatuur °C]]&gt;stookgrens[],_34_KNMI_Stations[[#This Row],[Etmaal temperatuur °C]]-stookgrens[],0),"")</f>
        <v>0</v>
      </c>
    </row>
    <row r="420" spans="1:16" x14ac:dyDescent="0.25">
      <c r="A420">
        <v>235</v>
      </c>
      <c r="B420" s="110">
        <v>45680</v>
      </c>
      <c r="C420" s="89">
        <v>7.4</v>
      </c>
      <c r="D420" s="89">
        <v>6.2</v>
      </c>
      <c r="E420" s="96">
        <v>259</v>
      </c>
      <c r="F420" s="89">
        <v>1.4</v>
      </c>
      <c r="G420" s="89">
        <v>1000.8</v>
      </c>
      <c r="H420">
        <v>0.84</v>
      </c>
      <c r="I420" t="s">
        <v>1</v>
      </c>
      <c r="J420">
        <v>1.1000000000000001</v>
      </c>
      <c r="K420">
        <v>1</v>
      </c>
      <c r="L420">
        <v>2025</v>
      </c>
      <c r="M420" t="s">
        <v>113</v>
      </c>
      <c r="N420" s="89" cm="1">
        <f t="array" ref="N420">IF(ISNUMBER(_34_KNMI_Stations[[#This Row],[Etmaal temperatuur °C]]),IF(_34_KNMI_Stations[[#This Row],[Etmaal temperatuur °C]]&lt;stookgrens[],stookgrens[]-_34_KNMI_Stations[[#This Row],[Etmaal temperatuur °C]],0),"")</f>
        <v>11.8</v>
      </c>
      <c r="O420" s="89">
        <f>_34_KNMI_Stations[[#This Row],[graaddagen]]*_34_KNMI_Stations[[#This Row],[Gewogen factor]]</f>
        <v>12.980000000000002</v>
      </c>
      <c r="P420" s="89" cm="1">
        <f t="array" ref="P420">IF(ISNUMBER(_34_KNMI_Stations[[#This Row],[Etmaal temperatuur °C]]),IF(_34_KNMI_Stations[[#This Row],[Etmaal temperatuur °C]]&gt;stookgrens[],_34_KNMI_Stations[[#This Row],[Etmaal temperatuur °C]]-stookgrens[],0),"")</f>
        <v>0</v>
      </c>
    </row>
    <row r="421" spans="1:16" x14ac:dyDescent="0.25">
      <c r="A421">
        <v>235</v>
      </c>
      <c r="B421" s="110">
        <v>45681</v>
      </c>
      <c r="C421" s="89">
        <v>9.4</v>
      </c>
      <c r="D421" s="89">
        <v>7.4</v>
      </c>
      <c r="E421" s="96">
        <v>80</v>
      </c>
      <c r="F421" s="89">
        <v>3.6</v>
      </c>
      <c r="G421" s="89">
        <v>997.9</v>
      </c>
      <c r="H421">
        <v>0.86</v>
      </c>
      <c r="I421" t="s">
        <v>1</v>
      </c>
      <c r="J421">
        <v>1.1000000000000001</v>
      </c>
      <c r="K421">
        <v>1</v>
      </c>
      <c r="L421">
        <v>2025</v>
      </c>
      <c r="M421" t="s">
        <v>113</v>
      </c>
      <c r="N421" s="89" cm="1">
        <f t="array" ref="N421">IF(ISNUMBER(_34_KNMI_Stations[[#This Row],[Etmaal temperatuur °C]]),IF(_34_KNMI_Stations[[#This Row],[Etmaal temperatuur °C]]&lt;stookgrens[],stookgrens[]-_34_KNMI_Stations[[#This Row],[Etmaal temperatuur °C]],0),"")</f>
        <v>10.6</v>
      </c>
      <c r="O421" s="89">
        <f>_34_KNMI_Stations[[#This Row],[graaddagen]]*_34_KNMI_Stations[[#This Row],[Gewogen factor]]</f>
        <v>11.66</v>
      </c>
      <c r="P421" s="89" cm="1">
        <f t="array" ref="P421">IF(ISNUMBER(_34_KNMI_Stations[[#This Row],[Etmaal temperatuur °C]]),IF(_34_KNMI_Stations[[#This Row],[Etmaal temperatuur °C]]&gt;stookgrens[],_34_KNMI_Stations[[#This Row],[Etmaal temperatuur °C]]-stookgrens[],0),"")</f>
        <v>0</v>
      </c>
    </row>
    <row r="422" spans="1:16" x14ac:dyDescent="0.25">
      <c r="A422">
        <v>235</v>
      </c>
      <c r="B422" s="110">
        <v>45682</v>
      </c>
      <c r="C422" s="89">
        <v>3.7</v>
      </c>
      <c r="D422" s="89">
        <v>4.9000000000000004</v>
      </c>
      <c r="E422" s="96">
        <v>363</v>
      </c>
      <c r="F422" s="89">
        <v>1</v>
      </c>
      <c r="G422" s="89">
        <v>1003.7</v>
      </c>
      <c r="H422">
        <v>0.87</v>
      </c>
      <c r="I422" t="s">
        <v>1</v>
      </c>
      <c r="J422">
        <v>1.1000000000000001</v>
      </c>
      <c r="K422">
        <v>1</v>
      </c>
      <c r="L422">
        <v>2025</v>
      </c>
      <c r="M422" t="s">
        <v>113</v>
      </c>
      <c r="N422" s="89" cm="1">
        <f t="array" ref="N422">IF(ISNUMBER(_34_KNMI_Stations[[#This Row],[Etmaal temperatuur °C]]),IF(_34_KNMI_Stations[[#This Row],[Etmaal temperatuur °C]]&lt;stookgrens[],stookgrens[]-_34_KNMI_Stations[[#This Row],[Etmaal temperatuur °C]],0),"")</f>
        <v>13.1</v>
      </c>
      <c r="O422" s="89">
        <f>_34_KNMI_Stations[[#This Row],[graaddagen]]*_34_KNMI_Stations[[#This Row],[Gewogen factor]]</f>
        <v>14.41</v>
      </c>
      <c r="P422" s="89" cm="1">
        <f t="array" ref="P422">IF(ISNUMBER(_34_KNMI_Stations[[#This Row],[Etmaal temperatuur °C]]),IF(_34_KNMI_Stations[[#This Row],[Etmaal temperatuur °C]]&gt;stookgrens[],_34_KNMI_Stations[[#This Row],[Etmaal temperatuur °C]]-stookgrens[],0),"")</f>
        <v>0</v>
      </c>
    </row>
    <row r="423" spans="1:16" x14ac:dyDescent="0.25">
      <c r="A423">
        <v>235</v>
      </c>
      <c r="B423" s="110">
        <v>45683</v>
      </c>
      <c r="C423" s="89">
        <v>5.5</v>
      </c>
      <c r="D423" s="89">
        <v>3.3</v>
      </c>
      <c r="E423" s="96">
        <v>483</v>
      </c>
      <c r="F423" s="89">
        <v>4</v>
      </c>
      <c r="G423" s="89">
        <v>1001.5</v>
      </c>
      <c r="H423">
        <v>0.87</v>
      </c>
      <c r="I423" t="s">
        <v>1</v>
      </c>
      <c r="J423">
        <v>1.1000000000000001</v>
      </c>
      <c r="K423">
        <v>1</v>
      </c>
      <c r="L423">
        <v>2025</v>
      </c>
      <c r="M423" t="s">
        <v>113</v>
      </c>
      <c r="N423" s="89" cm="1">
        <f t="array" ref="N423">IF(ISNUMBER(_34_KNMI_Stations[[#This Row],[Etmaal temperatuur °C]]),IF(_34_KNMI_Stations[[#This Row],[Etmaal temperatuur °C]]&lt;stookgrens[],stookgrens[]-_34_KNMI_Stations[[#This Row],[Etmaal temperatuur °C]],0),"")</f>
        <v>14.7</v>
      </c>
      <c r="O423" s="89">
        <f>_34_KNMI_Stations[[#This Row],[graaddagen]]*_34_KNMI_Stations[[#This Row],[Gewogen factor]]</f>
        <v>16.170000000000002</v>
      </c>
      <c r="P423" s="89" cm="1">
        <f t="array" ref="P423">IF(ISNUMBER(_34_KNMI_Stations[[#This Row],[Etmaal temperatuur °C]]),IF(_34_KNMI_Stations[[#This Row],[Etmaal temperatuur °C]]&gt;stookgrens[],_34_KNMI_Stations[[#This Row],[Etmaal temperatuur °C]]-stookgrens[],0),"")</f>
        <v>0</v>
      </c>
    </row>
    <row r="424" spans="1:16" x14ac:dyDescent="0.25">
      <c r="A424">
        <v>235</v>
      </c>
      <c r="B424" s="110">
        <v>45684</v>
      </c>
      <c r="C424" s="89">
        <v>9.6999999999999993</v>
      </c>
      <c r="D424" s="89">
        <v>8</v>
      </c>
      <c r="E424" s="96">
        <v>550</v>
      </c>
      <c r="F424" s="89">
        <v>6.3</v>
      </c>
      <c r="G424" s="89">
        <v>985.9</v>
      </c>
      <c r="H424">
        <v>0.8</v>
      </c>
      <c r="I424" t="s">
        <v>1</v>
      </c>
      <c r="J424">
        <v>1.1000000000000001</v>
      </c>
      <c r="K424">
        <v>1</v>
      </c>
      <c r="L424">
        <v>2025</v>
      </c>
      <c r="M424" t="s">
        <v>114</v>
      </c>
      <c r="N424" s="89" cm="1">
        <f t="array" ref="N424">IF(ISNUMBER(_34_KNMI_Stations[[#This Row],[Etmaal temperatuur °C]]),IF(_34_KNMI_Stations[[#This Row],[Etmaal temperatuur °C]]&lt;stookgrens[],stookgrens[]-_34_KNMI_Stations[[#This Row],[Etmaal temperatuur °C]],0),"")</f>
        <v>10</v>
      </c>
      <c r="O424" s="89">
        <f>_34_KNMI_Stations[[#This Row],[graaddagen]]*_34_KNMI_Stations[[#This Row],[Gewogen factor]]</f>
        <v>11</v>
      </c>
      <c r="P424" s="89" cm="1">
        <f t="array" ref="P424">IF(ISNUMBER(_34_KNMI_Stations[[#This Row],[Etmaal temperatuur °C]]),IF(_34_KNMI_Stations[[#This Row],[Etmaal temperatuur °C]]&gt;stookgrens[],_34_KNMI_Stations[[#This Row],[Etmaal temperatuur °C]]-stookgrens[],0),"")</f>
        <v>0</v>
      </c>
    </row>
    <row r="425" spans="1:16" x14ac:dyDescent="0.25">
      <c r="A425">
        <v>235</v>
      </c>
      <c r="B425" s="110">
        <v>45685</v>
      </c>
      <c r="C425" s="89">
        <v>7.2</v>
      </c>
      <c r="D425" s="89">
        <v>7.4</v>
      </c>
      <c r="E425" s="96">
        <v>228</v>
      </c>
      <c r="F425" s="89">
        <v>3.1</v>
      </c>
      <c r="G425" s="89">
        <v>987.8</v>
      </c>
      <c r="H425">
        <v>0.85</v>
      </c>
      <c r="I425" t="s">
        <v>1</v>
      </c>
      <c r="J425">
        <v>1.1000000000000001</v>
      </c>
      <c r="K425">
        <v>1</v>
      </c>
      <c r="L425">
        <v>2025</v>
      </c>
      <c r="M425" t="s">
        <v>114</v>
      </c>
      <c r="N425" s="89" cm="1">
        <f t="array" ref="N425">IF(ISNUMBER(_34_KNMI_Stations[[#This Row],[Etmaal temperatuur °C]]),IF(_34_KNMI_Stations[[#This Row],[Etmaal temperatuur °C]]&lt;stookgrens[],stookgrens[]-_34_KNMI_Stations[[#This Row],[Etmaal temperatuur °C]],0),"")</f>
        <v>10.6</v>
      </c>
      <c r="O425" s="89">
        <f>_34_KNMI_Stations[[#This Row],[graaddagen]]*_34_KNMI_Stations[[#This Row],[Gewogen factor]]</f>
        <v>11.66</v>
      </c>
      <c r="P425" s="89" cm="1">
        <f t="array" ref="P425">IF(ISNUMBER(_34_KNMI_Stations[[#This Row],[Etmaal temperatuur °C]]),IF(_34_KNMI_Stations[[#This Row],[Etmaal temperatuur °C]]&gt;stookgrens[],_34_KNMI_Stations[[#This Row],[Etmaal temperatuur °C]]-stookgrens[],0),"")</f>
        <v>0</v>
      </c>
    </row>
    <row r="426" spans="1:16" x14ac:dyDescent="0.25">
      <c r="A426">
        <v>235</v>
      </c>
      <c r="B426" s="110">
        <v>45686</v>
      </c>
      <c r="C426" s="89">
        <v>6.4</v>
      </c>
      <c r="D426" s="89">
        <v>6.9</v>
      </c>
      <c r="E426" s="96">
        <v>271</v>
      </c>
      <c r="F426" s="89">
        <v>0.6</v>
      </c>
      <c r="G426" s="89">
        <v>1000.3</v>
      </c>
      <c r="H426">
        <v>0.86</v>
      </c>
      <c r="I426" t="s">
        <v>1</v>
      </c>
      <c r="J426">
        <v>1.1000000000000001</v>
      </c>
      <c r="K426">
        <v>1</v>
      </c>
      <c r="L426">
        <v>2025</v>
      </c>
      <c r="M426" t="s">
        <v>114</v>
      </c>
      <c r="N426" s="89" cm="1">
        <f t="array" ref="N426">IF(ISNUMBER(_34_KNMI_Stations[[#This Row],[Etmaal temperatuur °C]]),IF(_34_KNMI_Stations[[#This Row],[Etmaal temperatuur °C]]&lt;stookgrens[],stookgrens[]-_34_KNMI_Stations[[#This Row],[Etmaal temperatuur °C]],0),"")</f>
        <v>11.1</v>
      </c>
      <c r="O426" s="89">
        <f>_34_KNMI_Stations[[#This Row],[graaddagen]]*_34_KNMI_Stations[[#This Row],[Gewogen factor]]</f>
        <v>12.21</v>
      </c>
      <c r="P426" s="89" cm="1">
        <f t="array" ref="P426">IF(ISNUMBER(_34_KNMI_Stations[[#This Row],[Etmaal temperatuur °C]]),IF(_34_KNMI_Stations[[#This Row],[Etmaal temperatuur °C]]&gt;stookgrens[],_34_KNMI_Stations[[#This Row],[Etmaal temperatuur °C]]-stookgrens[],0),"")</f>
        <v>0</v>
      </c>
    </row>
    <row r="427" spans="1:16" x14ac:dyDescent="0.25">
      <c r="A427">
        <v>235</v>
      </c>
      <c r="B427" s="110">
        <v>45687</v>
      </c>
      <c r="C427" s="89">
        <v>3.4</v>
      </c>
      <c r="D427" s="89">
        <v>6</v>
      </c>
      <c r="E427" s="96">
        <v>381</v>
      </c>
      <c r="F427" s="89">
        <v>0.1</v>
      </c>
      <c r="G427" s="89">
        <v>1016.2</v>
      </c>
      <c r="H427">
        <v>0.8</v>
      </c>
      <c r="I427" t="s">
        <v>1</v>
      </c>
      <c r="J427">
        <v>1.1000000000000001</v>
      </c>
      <c r="K427">
        <v>1</v>
      </c>
      <c r="L427">
        <v>2025</v>
      </c>
      <c r="M427" t="s">
        <v>114</v>
      </c>
      <c r="N427" s="89" cm="1">
        <f t="array" ref="N427">IF(ISNUMBER(_34_KNMI_Stations[[#This Row],[Etmaal temperatuur °C]]),IF(_34_KNMI_Stations[[#This Row],[Etmaal temperatuur °C]]&lt;stookgrens[],stookgrens[]-_34_KNMI_Stations[[#This Row],[Etmaal temperatuur °C]],0),"")</f>
        <v>12</v>
      </c>
      <c r="O427" s="89">
        <f>_34_KNMI_Stations[[#This Row],[graaddagen]]*_34_KNMI_Stations[[#This Row],[Gewogen factor]]</f>
        <v>13.200000000000001</v>
      </c>
      <c r="P427" s="89" cm="1">
        <f t="array" ref="P427">IF(ISNUMBER(_34_KNMI_Stations[[#This Row],[Etmaal temperatuur °C]]),IF(_34_KNMI_Stations[[#This Row],[Etmaal temperatuur °C]]&gt;stookgrens[],_34_KNMI_Stations[[#This Row],[Etmaal temperatuur °C]]-stookgrens[],0),"")</f>
        <v>0</v>
      </c>
    </row>
    <row r="428" spans="1:16" x14ac:dyDescent="0.25">
      <c r="A428">
        <v>235</v>
      </c>
      <c r="B428" s="110">
        <v>45688</v>
      </c>
      <c r="C428" s="89">
        <v>3.2</v>
      </c>
      <c r="D428" s="89">
        <v>4.5</v>
      </c>
      <c r="E428" s="96">
        <v>566</v>
      </c>
      <c r="F428" s="89">
        <v>0</v>
      </c>
      <c r="G428" s="89">
        <v>1026.8</v>
      </c>
      <c r="H428">
        <v>0.84</v>
      </c>
      <c r="I428" t="s">
        <v>1</v>
      </c>
      <c r="J428">
        <v>1.1000000000000001</v>
      </c>
      <c r="K428">
        <v>1</v>
      </c>
      <c r="L428">
        <v>2025</v>
      </c>
      <c r="M428" t="s">
        <v>114</v>
      </c>
      <c r="N428" s="89" cm="1">
        <f t="array" ref="N428">IF(ISNUMBER(_34_KNMI_Stations[[#This Row],[Etmaal temperatuur °C]]),IF(_34_KNMI_Stations[[#This Row],[Etmaal temperatuur °C]]&lt;stookgrens[],stookgrens[]-_34_KNMI_Stations[[#This Row],[Etmaal temperatuur °C]],0),"")</f>
        <v>13.5</v>
      </c>
      <c r="O428" s="89">
        <f>_34_KNMI_Stations[[#This Row],[graaddagen]]*_34_KNMI_Stations[[#This Row],[Gewogen factor]]</f>
        <v>14.850000000000001</v>
      </c>
      <c r="P428" s="89" cm="1">
        <f t="array" ref="P428">IF(ISNUMBER(_34_KNMI_Stations[[#This Row],[Etmaal temperatuur °C]]),IF(_34_KNMI_Stations[[#This Row],[Etmaal temperatuur °C]]&gt;stookgrens[],_34_KNMI_Stations[[#This Row],[Etmaal temperatuur °C]]-stookgrens[],0),"")</f>
        <v>0</v>
      </c>
    </row>
    <row r="429" spans="1:16" x14ac:dyDescent="0.25">
      <c r="A429">
        <v>235</v>
      </c>
      <c r="B429" s="110">
        <v>45689</v>
      </c>
      <c r="C429" s="89">
        <v>2.2000000000000002</v>
      </c>
      <c r="D429" s="89">
        <v>1.7</v>
      </c>
      <c r="E429" s="96">
        <v>616</v>
      </c>
      <c r="F429" s="89">
        <v>0</v>
      </c>
      <c r="G429" s="89">
        <v>1031.0999999999999</v>
      </c>
      <c r="H429">
        <v>0.89</v>
      </c>
      <c r="I429" t="s">
        <v>1</v>
      </c>
      <c r="J429">
        <v>1.1000000000000001</v>
      </c>
      <c r="K429">
        <v>2</v>
      </c>
      <c r="L429">
        <v>2025</v>
      </c>
      <c r="M429" t="s">
        <v>114</v>
      </c>
      <c r="N429" s="89" cm="1">
        <f t="array" ref="N429">IF(ISNUMBER(_34_KNMI_Stations[[#This Row],[Etmaal temperatuur °C]]),IF(_34_KNMI_Stations[[#This Row],[Etmaal temperatuur °C]]&lt;stookgrens[],stookgrens[]-_34_KNMI_Stations[[#This Row],[Etmaal temperatuur °C]],0),"")</f>
        <v>16.3</v>
      </c>
      <c r="O429" s="89">
        <f>_34_KNMI_Stations[[#This Row],[graaddagen]]*_34_KNMI_Stations[[#This Row],[Gewogen factor]]</f>
        <v>17.930000000000003</v>
      </c>
      <c r="P429" s="89" cm="1">
        <f t="array" ref="P429">IF(ISNUMBER(_34_KNMI_Stations[[#This Row],[Etmaal temperatuur °C]]),IF(_34_KNMI_Stations[[#This Row],[Etmaal temperatuur °C]]&gt;stookgrens[],_34_KNMI_Stations[[#This Row],[Etmaal temperatuur °C]]-stookgrens[],0),"")</f>
        <v>0</v>
      </c>
    </row>
    <row r="430" spans="1:16" x14ac:dyDescent="0.25">
      <c r="A430">
        <v>235</v>
      </c>
      <c r="B430" s="110">
        <v>45690</v>
      </c>
      <c r="C430" s="89">
        <v>2.2999999999999998</v>
      </c>
      <c r="D430" s="89">
        <v>0.1</v>
      </c>
      <c r="E430" s="96">
        <v>680</v>
      </c>
      <c r="F430" s="89">
        <v>0</v>
      </c>
      <c r="G430" s="89">
        <v>1025.4000000000001</v>
      </c>
      <c r="H430">
        <v>0.85</v>
      </c>
      <c r="I430" t="s">
        <v>1</v>
      </c>
      <c r="J430">
        <v>1.1000000000000001</v>
      </c>
      <c r="K430">
        <v>2</v>
      </c>
      <c r="L430">
        <v>2025</v>
      </c>
      <c r="M430" t="s">
        <v>114</v>
      </c>
      <c r="N430" s="89" cm="1">
        <f t="array" ref="N430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430" s="89">
        <f>_34_KNMI_Stations[[#This Row],[graaddagen]]*_34_KNMI_Stations[[#This Row],[Gewogen factor]]</f>
        <v>19.690000000000001</v>
      </c>
      <c r="P430" s="89" cm="1">
        <f t="array" ref="P430">IF(ISNUMBER(_34_KNMI_Stations[[#This Row],[Etmaal temperatuur °C]]),IF(_34_KNMI_Stations[[#This Row],[Etmaal temperatuur °C]]&gt;stookgrens[],_34_KNMI_Stations[[#This Row],[Etmaal temperatuur °C]]-stookgrens[],0),"")</f>
        <v>0</v>
      </c>
    </row>
    <row r="431" spans="1:16" x14ac:dyDescent="0.25">
      <c r="A431">
        <v>235</v>
      </c>
      <c r="B431" s="110">
        <v>45691</v>
      </c>
      <c r="C431" s="89">
        <v>3.8</v>
      </c>
      <c r="D431" s="89">
        <v>2.2000000000000002</v>
      </c>
      <c r="E431" s="96">
        <v>482</v>
      </c>
      <c r="F431" s="89">
        <v>0</v>
      </c>
      <c r="G431" s="89">
        <v>1025.5</v>
      </c>
      <c r="H431">
        <v>0.9</v>
      </c>
      <c r="I431" t="s">
        <v>1</v>
      </c>
      <c r="J431">
        <v>1.1000000000000001</v>
      </c>
      <c r="K431">
        <v>2</v>
      </c>
      <c r="L431">
        <v>2025</v>
      </c>
      <c r="M431" t="s">
        <v>115</v>
      </c>
      <c r="N431" s="89" cm="1">
        <f t="array" ref="N431">IF(ISNUMBER(_34_KNMI_Stations[[#This Row],[Etmaal temperatuur °C]]),IF(_34_KNMI_Stations[[#This Row],[Etmaal temperatuur °C]]&lt;stookgrens[],stookgrens[]-_34_KNMI_Stations[[#This Row],[Etmaal temperatuur °C]],0),"")</f>
        <v>15.8</v>
      </c>
      <c r="O431" s="89">
        <f>_34_KNMI_Stations[[#This Row],[graaddagen]]*_34_KNMI_Stations[[#This Row],[Gewogen factor]]</f>
        <v>17.380000000000003</v>
      </c>
      <c r="P431" s="89" cm="1">
        <f t="array" ref="P431">IF(ISNUMBER(_34_KNMI_Stations[[#This Row],[Etmaal temperatuur °C]]),IF(_34_KNMI_Stations[[#This Row],[Etmaal temperatuur °C]]&gt;stookgrens[],_34_KNMI_Stations[[#This Row],[Etmaal temperatuur °C]]-stookgrens[],0),"")</f>
        <v>0</v>
      </c>
    </row>
    <row r="432" spans="1:16" x14ac:dyDescent="0.25">
      <c r="A432">
        <v>235</v>
      </c>
      <c r="B432" s="110">
        <v>45692</v>
      </c>
      <c r="C432" s="89">
        <v>6.8</v>
      </c>
      <c r="D432" s="89">
        <v>4.5</v>
      </c>
      <c r="E432" s="96">
        <v>203</v>
      </c>
      <c r="F432" s="89">
        <v>-0.1</v>
      </c>
      <c r="G432" s="89">
        <v>1024.7</v>
      </c>
      <c r="H432">
        <v>0.86</v>
      </c>
      <c r="I432" t="s">
        <v>1</v>
      </c>
      <c r="J432">
        <v>1.1000000000000001</v>
      </c>
      <c r="K432">
        <v>2</v>
      </c>
      <c r="L432">
        <v>2025</v>
      </c>
      <c r="M432" t="s">
        <v>115</v>
      </c>
      <c r="N432" s="89" cm="1">
        <f t="array" ref="N432">IF(ISNUMBER(_34_KNMI_Stations[[#This Row],[Etmaal temperatuur °C]]),IF(_34_KNMI_Stations[[#This Row],[Etmaal temperatuur °C]]&lt;stookgrens[],stookgrens[]-_34_KNMI_Stations[[#This Row],[Etmaal temperatuur °C]],0),"")</f>
        <v>13.5</v>
      </c>
      <c r="O432" s="89">
        <f>_34_KNMI_Stations[[#This Row],[graaddagen]]*_34_KNMI_Stations[[#This Row],[Gewogen factor]]</f>
        <v>14.850000000000001</v>
      </c>
      <c r="P432" s="89" cm="1">
        <f t="array" ref="P432">IF(ISNUMBER(_34_KNMI_Stations[[#This Row],[Etmaal temperatuur °C]]),IF(_34_KNMI_Stations[[#This Row],[Etmaal temperatuur °C]]&gt;stookgrens[],_34_KNMI_Stations[[#This Row],[Etmaal temperatuur °C]]-stookgrens[],0),"")</f>
        <v>0</v>
      </c>
    </row>
    <row r="433" spans="1:16" x14ac:dyDescent="0.25">
      <c r="A433">
        <v>235</v>
      </c>
      <c r="B433" s="110">
        <v>45693</v>
      </c>
      <c r="C433" s="89">
        <v>3.4</v>
      </c>
      <c r="D433" s="89">
        <v>5.8</v>
      </c>
      <c r="E433" s="96">
        <v>675</v>
      </c>
      <c r="F433" s="89">
        <v>0</v>
      </c>
      <c r="G433" s="89">
        <v>1036.0999999999999</v>
      </c>
      <c r="H433">
        <v>0.91</v>
      </c>
      <c r="I433" t="s">
        <v>1</v>
      </c>
      <c r="J433">
        <v>1.1000000000000001</v>
      </c>
      <c r="K433">
        <v>2</v>
      </c>
      <c r="L433">
        <v>2025</v>
      </c>
      <c r="M433" t="s">
        <v>115</v>
      </c>
      <c r="N433" s="89" cm="1">
        <f t="array" ref="N433">IF(ISNUMBER(_34_KNMI_Stations[[#This Row],[Etmaal temperatuur °C]]),IF(_34_KNMI_Stations[[#This Row],[Etmaal temperatuur °C]]&lt;stookgrens[],stookgrens[]-_34_KNMI_Stations[[#This Row],[Etmaal temperatuur °C]],0),"")</f>
        <v>12.2</v>
      </c>
      <c r="O433" s="89">
        <f>_34_KNMI_Stations[[#This Row],[graaddagen]]*_34_KNMI_Stations[[#This Row],[Gewogen factor]]</f>
        <v>13.42</v>
      </c>
      <c r="P433" s="89" cm="1">
        <f t="array" ref="P433">IF(ISNUMBER(_34_KNMI_Stations[[#This Row],[Etmaal temperatuur °C]]),IF(_34_KNMI_Stations[[#This Row],[Etmaal temperatuur °C]]&gt;stookgrens[],_34_KNMI_Stations[[#This Row],[Etmaal temperatuur °C]]-stookgrens[],0),"")</f>
        <v>0</v>
      </c>
    </row>
    <row r="434" spans="1:16" x14ac:dyDescent="0.25">
      <c r="A434">
        <v>235</v>
      </c>
      <c r="B434" s="110">
        <v>45694</v>
      </c>
      <c r="C434" s="89">
        <v>4.4000000000000004</v>
      </c>
      <c r="D434" s="89">
        <v>4.5</v>
      </c>
      <c r="E434" s="96">
        <v>664</v>
      </c>
      <c r="F434" s="89">
        <v>0</v>
      </c>
      <c r="G434" s="89">
        <v>1042.5</v>
      </c>
      <c r="H434">
        <v>0.93</v>
      </c>
      <c r="I434" t="s">
        <v>1</v>
      </c>
      <c r="J434">
        <v>1.1000000000000001</v>
      </c>
      <c r="K434">
        <v>2</v>
      </c>
      <c r="L434">
        <v>2025</v>
      </c>
      <c r="M434" t="s">
        <v>115</v>
      </c>
      <c r="N434" s="89" cm="1">
        <f t="array" ref="N434">IF(ISNUMBER(_34_KNMI_Stations[[#This Row],[Etmaal temperatuur °C]]),IF(_34_KNMI_Stations[[#This Row],[Etmaal temperatuur °C]]&lt;stookgrens[],stookgrens[]-_34_KNMI_Stations[[#This Row],[Etmaal temperatuur °C]],0),"")</f>
        <v>13.5</v>
      </c>
      <c r="O434" s="89">
        <f>_34_KNMI_Stations[[#This Row],[graaddagen]]*_34_KNMI_Stations[[#This Row],[Gewogen factor]]</f>
        <v>14.850000000000001</v>
      </c>
      <c r="P434" s="89" cm="1">
        <f t="array" ref="P434">IF(ISNUMBER(_34_KNMI_Stations[[#This Row],[Etmaal temperatuur °C]]),IF(_34_KNMI_Stations[[#This Row],[Etmaal temperatuur °C]]&gt;stookgrens[],_34_KNMI_Stations[[#This Row],[Etmaal temperatuur °C]]-stookgrens[],0),"")</f>
        <v>0</v>
      </c>
    </row>
    <row r="435" spans="1:16" x14ac:dyDescent="0.25">
      <c r="A435">
        <v>235</v>
      </c>
      <c r="B435" s="110">
        <v>45695</v>
      </c>
      <c r="C435" s="89">
        <v>10</v>
      </c>
      <c r="D435" s="89">
        <v>2.8</v>
      </c>
      <c r="E435" s="96">
        <v>400</v>
      </c>
      <c r="F435" s="89">
        <v>0</v>
      </c>
      <c r="G435" s="89">
        <v>1030.7</v>
      </c>
      <c r="H435">
        <v>0.77</v>
      </c>
      <c r="I435" t="s">
        <v>1</v>
      </c>
      <c r="J435">
        <v>1.1000000000000001</v>
      </c>
      <c r="K435">
        <v>2</v>
      </c>
      <c r="L435">
        <v>2025</v>
      </c>
      <c r="M435" t="s">
        <v>115</v>
      </c>
      <c r="N435" s="89" cm="1">
        <f t="array" ref="N435">IF(ISNUMBER(_34_KNMI_Stations[[#This Row],[Etmaal temperatuur °C]]),IF(_34_KNMI_Stations[[#This Row],[Etmaal temperatuur °C]]&lt;stookgrens[],stookgrens[]-_34_KNMI_Stations[[#This Row],[Etmaal temperatuur °C]],0),"")</f>
        <v>15.2</v>
      </c>
      <c r="O435" s="89">
        <f>_34_KNMI_Stations[[#This Row],[graaddagen]]*_34_KNMI_Stations[[#This Row],[Gewogen factor]]</f>
        <v>16.72</v>
      </c>
      <c r="P435" s="89" cm="1">
        <f t="array" ref="P435">IF(ISNUMBER(_34_KNMI_Stations[[#This Row],[Etmaal temperatuur °C]]),IF(_34_KNMI_Stations[[#This Row],[Etmaal temperatuur °C]]&gt;stookgrens[],_34_KNMI_Stations[[#This Row],[Etmaal temperatuur °C]]-stookgrens[],0),"")</f>
        <v>0</v>
      </c>
    </row>
    <row r="436" spans="1:16" x14ac:dyDescent="0.25">
      <c r="A436">
        <v>235</v>
      </c>
      <c r="B436" s="110">
        <v>45696</v>
      </c>
      <c r="C436" s="89">
        <v>5.2</v>
      </c>
      <c r="D436" s="89">
        <v>3.4</v>
      </c>
      <c r="E436" s="96">
        <v>335</v>
      </c>
      <c r="F436" s="89">
        <v>0</v>
      </c>
      <c r="G436" s="89">
        <v>1022.6</v>
      </c>
      <c r="H436">
        <v>0.81</v>
      </c>
      <c r="I436" t="s">
        <v>1</v>
      </c>
      <c r="J436">
        <v>1.1000000000000001</v>
      </c>
      <c r="K436">
        <v>2</v>
      </c>
      <c r="L436">
        <v>2025</v>
      </c>
      <c r="M436" t="s">
        <v>115</v>
      </c>
      <c r="N436" s="89" cm="1">
        <f t="array" ref="N436">IF(ISNUMBER(_34_KNMI_Stations[[#This Row],[Etmaal temperatuur °C]]),IF(_34_KNMI_Stations[[#This Row],[Etmaal temperatuur °C]]&lt;stookgrens[],stookgrens[]-_34_KNMI_Stations[[#This Row],[Etmaal temperatuur °C]],0),"")</f>
        <v>14.6</v>
      </c>
      <c r="O436" s="89">
        <f>_34_KNMI_Stations[[#This Row],[graaddagen]]*_34_KNMI_Stations[[#This Row],[Gewogen factor]]</f>
        <v>16.060000000000002</v>
      </c>
      <c r="P436" s="89" cm="1">
        <f t="array" ref="P436">IF(ISNUMBER(_34_KNMI_Stations[[#This Row],[Etmaal temperatuur °C]]),IF(_34_KNMI_Stations[[#This Row],[Etmaal temperatuur °C]]&gt;stookgrens[],_34_KNMI_Stations[[#This Row],[Etmaal temperatuur °C]]-stookgrens[],0),"")</f>
        <v>0</v>
      </c>
    </row>
    <row r="437" spans="1:16" x14ac:dyDescent="0.25">
      <c r="A437">
        <v>235</v>
      </c>
      <c r="B437" s="110">
        <v>45697</v>
      </c>
      <c r="C437" s="89">
        <v>6.8</v>
      </c>
      <c r="D437" s="89">
        <v>3.8</v>
      </c>
      <c r="E437" s="96">
        <v>369</v>
      </c>
      <c r="F437" s="89">
        <v>0</v>
      </c>
      <c r="G437" s="89">
        <v>1029.8</v>
      </c>
      <c r="H437">
        <v>0.84</v>
      </c>
      <c r="I437" t="s">
        <v>1</v>
      </c>
      <c r="J437">
        <v>1.1000000000000001</v>
      </c>
      <c r="K437">
        <v>2</v>
      </c>
      <c r="L437">
        <v>2025</v>
      </c>
      <c r="M437" t="s">
        <v>115</v>
      </c>
      <c r="N437" s="89" cm="1">
        <f t="array" ref="N437">IF(ISNUMBER(_34_KNMI_Stations[[#This Row],[Etmaal temperatuur °C]]),IF(_34_KNMI_Stations[[#This Row],[Etmaal temperatuur °C]]&lt;stookgrens[],stookgrens[]-_34_KNMI_Stations[[#This Row],[Etmaal temperatuur °C]],0),"")</f>
        <v>14.2</v>
      </c>
      <c r="O437" s="89">
        <f>_34_KNMI_Stations[[#This Row],[graaddagen]]*_34_KNMI_Stations[[#This Row],[Gewogen factor]]</f>
        <v>15.620000000000001</v>
      </c>
      <c r="P437" s="89" cm="1">
        <f t="array" ref="P437">IF(ISNUMBER(_34_KNMI_Stations[[#This Row],[Etmaal temperatuur °C]]),IF(_34_KNMI_Stations[[#This Row],[Etmaal temperatuur °C]]&gt;stookgrens[],_34_KNMI_Stations[[#This Row],[Etmaal temperatuur °C]]-stookgrens[],0),"")</f>
        <v>0</v>
      </c>
    </row>
    <row r="438" spans="1:16" x14ac:dyDescent="0.25">
      <c r="A438">
        <v>235</v>
      </c>
      <c r="B438" s="110">
        <v>45698</v>
      </c>
      <c r="C438" s="89">
        <v>9.5</v>
      </c>
      <c r="D438" s="89">
        <v>3</v>
      </c>
      <c r="E438" s="96">
        <v>219</v>
      </c>
      <c r="F438" s="89">
        <v>0.6</v>
      </c>
      <c r="G438" s="89">
        <v>1026.0999999999999</v>
      </c>
      <c r="H438">
        <v>0.8</v>
      </c>
      <c r="I438" t="s">
        <v>1</v>
      </c>
      <c r="J438">
        <v>1.1000000000000001</v>
      </c>
      <c r="K438">
        <v>2</v>
      </c>
      <c r="L438">
        <v>2025</v>
      </c>
      <c r="M438" t="s">
        <v>116</v>
      </c>
      <c r="N438" s="89" cm="1">
        <f t="array" ref="N438">IF(ISNUMBER(_34_KNMI_Stations[[#This Row],[Etmaal temperatuur °C]]),IF(_34_KNMI_Stations[[#This Row],[Etmaal temperatuur °C]]&lt;stookgrens[],stookgrens[]-_34_KNMI_Stations[[#This Row],[Etmaal temperatuur °C]],0),"")</f>
        <v>15</v>
      </c>
      <c r="O438" s="89">
        <f>_34_KNMI_Stations[[#This Row],[graaddagen]]*_34_KNMI_Stations[[#This Row],[Gewogen factor]]</f>
        <v>16.5</v>
      </c>
      <c r="P438" s="89" cm="1">
        <f t="array" ref="P438">IF(ISNUMBER(_34_KNMI_Stations[[#This Row],[Etmaal temperatuur °C]]),IF(_34_KNMI_Stations[[#This Row],[Etmaal temperatuur °C]]&gt;stookgrens[],_34_KNMI_Stations[[#This Row],[Etmaal temperatuur °C]]-stookgrens[],0),"")</f>
        <v>0</v>
      </c>
    </row>
    <row r="439" spans="1:16" x14ac:dyDescent="0.25">
      <c r="A439">
        <v>235</v>
      </c>
      <c r="B439" s="110">
        <v>45699</v>
      </c>
      <c r="C439" s="89">
        <v>7.2</v>
      </c>
      <c r="D439" s="89">
        <v>1.9</v>
      </c>
      <c r="E439" s="96">
        <v>80</v>
      </c>
      <c r="F439" s="89">
        <v>7.6</v>
      </c>
      <c r="G439" s="89">
        <v>1018.3</v>
      </c>
      <c r="H439">
        <v>0.92</v>
      </c>
      <c r="I439" t="s">
        <v>1</v>
      </c>
      <c r="J439">
        <v>1.1000000000000001</v>
      </c>
      <c r="K439">
        <v>2</v>
      </c>
      <c r="L439">
        <v>2025</v>
      </c>
      <c r="M439" t="s">
        <v>116</v>
      </c>
      <c r="N439" s="89" cm="1">
        <f t="array" ref="N439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439" s="89">
        <f>_34_KNMI_Stations[[#This Row],[graaddagen]]*_34_KNMI_Stations[[#This Row],[Gewogen factor]]</f>
        <v>17.710000000000004</v>
      </c>
      <c r="P439" s="89" cm="1">
        <f t="array" ref="P439">IF(ISNUMBER(_34_KNMI_Stations[[#This Row],[Etmaal temperatuur °C]]),IF(_34_KNMI_Stations[[#This Row],[Etmaal temperatuur °C]]&gt;stookgrens[],_34_KNMI_Stations[[#This Row],[Etmaal temperatuur °C]]-stookgrens[],0),"")</f>
        <v>0</v>
      </c>
    </row>
    <row r="440" spans="1:16" x14ac:dyDescent="0.25">
      <c r="A440">
        <v>235</v>
      </c>
      <c r="B440" s="110">
        <v>45700</v>
      </c>
      <c r="C440" s="89">
        <v>3.6</v>
      </c>
      <c r="D440" s="89">
        <v>1.5</v>
      </c>
      <c r="E440" s="96">
        <v>192</v>
      </c>
      <c r="F440" s="89">
        <v>2.6</v>
      </c>
      <c r="G440" s="89">
        <v>1018.5</v>
      </c>
      <c r="H440">
        <v>0.93</v>
      </c>
      <c r="I440" t="s">
        <v>1</v>
      </c>
      <c r="J440">
        <v>1.1000000000000001</v>
      </c>
      <c r="K440">
        <v>2</v>
      </c>
      <c r="L440">
        <v>2025</v>
      </c>
      <c r="M440" t="s">
        <v>116</v>
      </c>
      <c r="N440" s="89" cm="1">
        <f t="array" ref="N440">IF(ISNUMBER(_34_KNMI_Stations[[#This Row],[Etmaal temperatuur °C]]),IF(_34_KNMI_Stations[[#This Row],[Etmaal temperatuur °C]]&lt;stookgrens[],stookgrens[]-_34_KNMI_Stations[[#This Row],[Etmaal temperatuur °C]],0),"")</f>
        <v>16.5</v>
      </c>
      <c r="O440" s="89">
        <f>_34_KNMI_Stations[[#This Row],[graaddagen]]*_34_KNMI_Stations[[#This Row],[Gewogen factor]]</f>
        <v>18.150000000000002</v>
      </c>
      <c r="P440" s="89" cm="1">
        <f t="array" ref="P440">IF(ISNUMBER(_34_KNMI_Stations[[#This Row],[Etmaal temperatuur °C]]),IF(_34_KNMI_Stations[[#This Row],[Etmaal temperatuur °C]]&gt;stookgrens[],_34_KNMI_Stations[[#This Row],[Etmaal temperatuur °C]]-stookgrens[],0),"")</f>
        <v>0</v>
      </c>
    </row>
    <row r="441" spans="1:16" x14ac:dyDescent="0.25">
      <c r="A441">
        <v>235</v>
      </c>
      <c r="B441" s="110">
        <v>45701</v>
      </c>
      <c r="C441" s="89">
        <v>4.3</v>
      </c>
      <c r="D441" s="89">
        <v>1.3</v>
      </c>
      <c r="E441" s="96">
        <v>173</v>
      </c>
      <c r="F441" s="89">
        <v>0</v>
      </c>
      <c r="G441" s="89">
        <v>1023</v>
      </c>
      <c r="H441">
        <v>0.79</v>
      </c>
      <c r="I441" t="s">
        <v>1</v>
      </c>
      <c r="J441">
        <v>1.1000000000000001</v>
      </c>
      <c r="K441">
        <v>2</v>
      </c>
      <c r="L441">
        <v>2025</v>
      </c>
      <c r="M441" t="s">
        <v>116</v>
      </c>
      <c r="N441" s="89" cm="1">
        <f t="array" ref="N441">IF(ISNUMBER(_34_KNMI_Stations[[#This Row],[Etmaal temperatuur °C]]),IF(_34_KNMI_Stations[[#This Row],[Etmaal temperatuur °C]]&lt;stookgrens[],stookgrens[]-_34_KNMI_Stations[[#This Row],[Etmaal temperatuur °C]],0),"")</f>
        <v>16.7</v>
      </c>
      <c r="O441" s="89">
        <f>_34_KNMI_Stations[[#This Row],[graaddagen]]*_34_KNMI_Stations[[#This Row],[Gewogen factor]]</f>
        <v>18.37</v>
      </c>
      <c r="P441" s="89" cm="1">
        <f t="array" ref="P441">IF(ISNUMBER(_34_KNMI_Stations[[#This Row],[Etmaal temperatuur °C]]),IF(_34_KNMI_Stations[[#This Row],[Etmaal temperatuur °C]]&gt;stookgrens[],_34_KNMI_Stations[[#This Row],[Etmaal temperatuur °C]]-stookgrens[],0),"")</f>
        <v>0</v>
      </c>
    </row>
    <row r="442" spans="1:16" x14ac:dyDescent="0.25">
      <c r="A442">
        <v>235</v>
      </c>
      <c r="B442" s="110">
        <v>45702</v>
      </c>
      <c r="C442" s="89">
        <v>2</v>
      </c>
      <c r="D442" s="89">
        <v>0.4</v>
      </c>
      <c r="E442" s="96">
        <v>160</v>
      </c>
      <c r="F442" s="89">
        <v>0</v>
      </c>
      <c r="G442" s="89">
        <v>1027.9000000000001</v>
      </c>
      <c r="H442">
        <v>0.85</v>
      </c>
      <c r="I442" t="s">
        <v>1</v>
      </c>
      <c r="J442">
        <v>1.1000000000000001</v>
      </c>
      <c r="K442">
        <v>2</v>
      </c>
      <c r="L442">
        <v>2025</v>
      </c>
      <c r="M442" t="s">
        <v>116</v>
      </c>
      <c r="N442" s="89" cm="1">
        <f t="array" ref="N442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442" s="89">
        <f>_34_KNMI_Stations[[#This Row],[graaddagen]]*_34_KNMI_Stations[[#This Row],[Gewogen factor]]</f>
        <v>19.360000000000003</v>
      </c>
      <c r="P442" s="89" cm="1">
        <f t="array" ref="P442">IF(ISNUMBER(_34_KNMI_Stations[[#This Row],[Etmaal temperatuur °C]]),IF(_34_KNMI_Stations[[#This Row],[Etmaal temperatuur °C]]&gt;stookgrens[],_34_KNMI_Stations[[#This Row],[Etmaal temperatuur °C]]-stookgrens[],0),"")</f>
        <v>0</v>
      </c>
    </row>
    <row r="443" spans="1:16" x14ac:dyDescent="0.25">
      <c r="A443">
        <v>235</v>
      </c>
      <c r="B443" s="110">
        <v>45703</v>
      </c>
      <c r="C443" s="89">
        <v>2.5</v>
      </c>
      <c r="D443" s="89">
        <v>1.8</v>
      </c>
      <c r="E443" s="96">
        <v>273</v>
      </c>
      <c r="F443" s="89">
        <v>0</v>
      </c>
      <c r="G443" s="89">
        <v>1024.0999999999999</v>
      </c>
      <c r="H443">
        <v>0.74</v>
      </c>
      <c r="I443" t="s">
        <v>1</v>
      </c>
      <c r="J443">
        <v>1.1000000000000001</v>
      </c>
      <c r="K443">
        <v>2</v>
      </c>
      <c r="L443">
        <v>2025</v>
      </c>
      <c r="M443" t="s">
        <v>116</v>
      </c>
      <c r="N443" s="89" cm="1">
        <f t="array" ref="N443">IF(ISNUMBER(_34_KNMI_Stations[[#This Row],[Etmaal temperatuur °C]]),IF(_34_KNMI_Stations[[#This Row],[Etmaal temperatuur °C]]&lt;stookgrens[],stookgrens[]-_34_KNMI_Stations[[#This Row],[Etmaal temperatuur °C]],0),"")</f>
        <v>16.2</v>
      </c>
      <c r="O443" s="89">
        <f>_34_KNMI_Stations[[#This Row],[graaddagen]]*_34_KNMI_Stations[[#This Row],[Gewogen factor]]</f>
        <v>17.82</v>
      </c>
      <c r="P443" s="89" cm="1">
        <f t="array" ref="P443">IF(ISNUMBER(_34_KNMI_Stations[[#This Row],[Etmaal temperatuur °C]]),IF(_34_KNMI_Stations[[#This Row],[Etmaal temperatuur °C]]&gt;stookgrens[],_34_KNMI_Stations[[#This Row],[Etmaal temperatuur °C]]-stookgrens[],0),"")</f>
        <v>0</v>
      </c>
    </row>
    <row r="444" spans="1:16" x14ac:dyDescent="0.25">
      <c r="A444">
        <v>235</v>
      </c>
      <c r="B444" s="110">
        <v>45704</v>
      </c>
      <c r="C444" s="89">
        <v>5.4</v>
      </c>
      <c r="D444" s="89">
        <v>0.9</v>
      </c>
      <c r="E444" s="96">
        <v>798</v>
      </c>
      <c r="F444" s="89">
        <v>0</v>
      </c>
      <c r="G444" s="89">
        <v>1024.4000000000001</v>
      </c>
      <c r="H444">
        <v>0.77</v>
      </c>
      <c r="I444" t="s">
        <v>1</v>
      </c>
      <c r="J444">
        <v>1.1000000000000001</v>
      </c>
      <c r="K444">
        <v>2</v>
      </c>
      <c r="L444">
        <v>2025</v>
      </c>
      <c r="M444" t="s">
        <v>116</v>
      </c>
      <c r="N444" s="89" cm="1">
        <f t="array" ref="N444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444" s="89">
        <f>_34_KNMI_Stations[[#This Row],[graaddagen]]*_34_KNMI_Stations[[#This Row],[Gewogen factor]]</f>
        <v>18.810000000000002</v>
      </c>
      <c r="P444" s="89" cm="1">
        <f t="array" ref="P444">IF(ISNUMBER(_34_KNMI_Stations[[#This Row],[Etmaal temperatuur °C]]),IF(_34_KNMI_Stations[[#This Row],[Etmaal temperatuur °C]]&gt;stookgrens[],_34_KNMI_Stations[[#This Row],[Etmaal temperatuur °C]]-stookgrens[],0),"")</f>
        <v>0</v>
      </c>
    </row>
    <row r="445" spans="1:16" x14ac:dyDescent="0.25">
      <c r="A445">
        <v>235</v>
      </c>
      <c r="B445" s="110">
        <v>45705</v>
      </c>
      <c r="C445" s="89">
        <v>4.5</v>
      </c>
      <c r="D445" s="89">
        <v>-0.6</v>
      </c>
      <c r="E445" s="96">
        <v>926</v>
      </c>
      <c r="F445" s="89">
        <v>0</v>
      </c>
      <c r="G445" s="89">
        <v>1025.9000000000001</v>
      </c>
      <c r="H445">
        <v>0.76</v>
      </c>
      <c r="I445" t="s">
        <v>1</v>
      </c>
      <c r="J445">
        <v>1.1000000000000001</v>
      </c>
      <c r="K445">
        <v>2</v>
      </c>
      <c r="L445">
        <v>2025</v>
      </c>
      <c r="M445" t="s">
        <v>117</v>
      </c>
      <c r="N445" s="89" cm="1">
        <f t="array" ref="N445">IF(ISNUMBER(_34_KNMI_Stations[[#This Row],[Etmaal temperatuur °C]]),IF(_34_KNMI_Stations[[#This Row],[Etmaal temperatuur °C]]&lt;stookgrens[],stookgrens[]-_34_KNMI_Stations[[#This Row],[Etmaal temperatuur °C]],0),"")</f>
        <v>18.600000000000001</v>
      </c>
      <c r="O445" s="89">
        <f>_34_KNMI_Stations[[#This Row],[graaddagen]]*_34_KNMI_Stations[[#This Row],[Gewogen factor]]</f>
        <v>20.460000000000004</v>
      </c>
      <c r="P445" s="89" cm="1">
        <f t="array" ref="P445">IF(ISNUMBER(_34_KNMI_Stations[[#This Row],[Etmaal temperatuur °C]]),IF(_34_KNMI_Stations[[#This Row],[Etmaal temperatuur °C]]&gt;stookgrens[],_34_KNMI_Stations[[#This Row],[Etmaal temperatuur °C]]-stookgrens[],0),"")</f>
        <v>0</v>
      </c>
    </row>
    <row r="446" spans="1:16" x14ac:dyDescent="0.25">
      <c r="A446">
        <v>235</v>
      </c>
      <c r="B446" s="110">
        <v>45706</v>
      </c>
      <c r="C446" s="89">
        <v>5.3</v>
      </c>
      <c r="D446" s="89">
        <v>-0.5</v>
      </c>
      <c r="E446" s="96">
        <v>909</v>
      </c>
      <c r="F446" s="89">
        <v>0</v>
      </c>
      <c r="G446" s="89">
        <v>1026.2</v>
      </c>
      <c r="H446">
        <v>0.67</v>
      </c>
      <c r="I446" t="s">
        <v>1</v>
      </c>
      <c r="J446">
        <v>1.1000000000000001</v>
      </c>
      <c r="K446">
        <v>2</v>
      </c>
      <c r="L446">
        <v>2025</v>
      </c>
      <c r="M446" t="s">
        <v>117</v>
      </c>
      <c r="N446" s="89" cm="1">
        <f t="array" ref="N446">IF(ISNUMBER(_34_KNMI_Stations[[#This Row],[Etmaal temperatuur °C]]),IF(_34_KNMI_Stations[[#This Row],[Etmaal temperatuur °C]]&lt;stookgrens[],stookgrens[]-_34_KNMI_Stations[[#This Row],[Etmaal temperatuur °C]],0),"")</f>
        <v>18.5</v>
      </c>
      <c r="O446" s="89">
        <f>_34_KNMI_Stations[[#This Row],[graaddagen]]*_34_KNMI_Stations[[#This Row],[Gewogen factor]]</f>
        <v>20.350000000000001</v>
      </c>
      <c r="P446" s="89" cm="1">
        <f t="array" ref="P446">IF(ISNUMBER(_34_KNMI_Stations[[#This Row],[Etmaal temperatuur °C]]),IF(_34_KNMI_Stations[[#This Row],[Etmaal temperatuur °C]]&gt;stookgrens[],_34_KNMI_Stations[[#This Row],[Etmaal temperatuur °C]]-stookgrens[],0),"")</f>
        <v>0</v>
      </c>
    </row>
    <row r="447" spans="1:16" x14ac:dyDescent="0.25">
      <c r="A447">
        <v>235</v>
      </c>
      <c r="B447" s="110">
        <v>45707</v>
      </c>
      <c r="C447" s="89">
        <v>5.5</v>
      </c>
      <c r="D447" s="89">
        <v>1.1000000000000001</v>
      </c>
      <c r="E447" s="96">
        <v>682</v>
      </c>
      <c r="F447" s="89">
        <v>0</v>
      </c>
      <c r="G447" s="89">
        <v>1021.7</v>
      </c>
      <c r="H447">
        <v>0.57999999999999996</v>
      </c>
      <c r="I447" t="s">
        <v>1</v>
      </c>
      <c r="J447">
        <v>1.1000000000000001</v>
      </c>
      <c r="K447">
        <v>2</v>
      </c>
      <c r="L447">
        <v>2025</v>
      </c>
      <c r="M447" t="s">
        <v>117</v>
      </c>
      <c r="N447" s="89" cm="1">
        <f t="array" ref="N447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447" s="89">
        <f>_34_KNMI_Stations[[#This Row],[graaddagen]]*_34_KNMI_Stations[[#This Row],[Gewogen factor]]</f>
        <v>18.59</v>
      </c>
      <c r="P447" s="89" cm="1">
        <f t="array" ref="P447">IF(ISNUMBER(_34_KNMI_Stations[[#This Row],[Etmaal temperatuur °C]]),IF(_34_KNMI_Stations[[#This Row],[Etmaal temperatuur °C]]&gt;stookgrens[],_34_KNMI_Stations[[#This Row],[Etmaal temperatuur °C]]-stookgrens[],0),"")</f>
        <v>0</v>
      </c>
    </row>
    <row r="448" spans="1:16" x14ac:dyDescent="0.25">
      <c r="A448">
        <v>235</v>
      </c>
      <c r="B448" s="110">
        <v>45708</v>
      </c>
      <c r="C448" s="89">
        <v>6</v>
      </c>
      <c r="D448" s="89">
        <v>6.4</v>
      </c>
      <c r="E448" s="96">
        <v>281</v>
      </c>
      <c r="F448" s="89">
        <v>0.5</v>
      </c>
      <c r="G448" s="89">
        <v>1017.9</v>
      </c>
      <c r="H448">
        <v>0.87</v>
      </c>
      <c r="I448" t="s">
        <v>1</v>
      </c>
      <c r="J448">
        <v>1.1000000000000001</v>
      </c>
      <c r="K448">
        <v>2</v>
      </c>
      <c r="L448">
        <v>2025</v>
      </c>
      <c r="M448" t="s">
        <v>117</v>
      </c>
      <c r="N448" s="89" cm="1">
        <f t="array" ref="N448">IF(ISNUMBER(_34_KNMI_Stations[[#This Row],[Etmaal temperatuur °C]]),IF(_34_KNMI_Stations[[#This Row],[Etmaal temperatuur °C]]&lt;stookgrens[],stookgrens[]-_34_KNMI_Stations[[#This Row],[Etmaal temperatuur °C]],0),"")</f>
        <v>11.6</v>
      </c>
      <c r="O448" s="89">
        <f>_34_KNMI_Stations[[#This Row],[graaddagen]]*_34_KNMI_Stations[[#This Row],[Gewogen factor]]</f>
        <v>12.76</v>
      </c>
      <c r="P448" s="89" cm="1">
        <f t="array" ref="P448">IF(ISNUMBER(_34_KNMI_Stations[[#This Row],[Etmaal temperatuur °C]]),IF(_34_KNMI_Stations[[#This Row],[Etmaal temperatuur °C]]&gt;stookgrens[],_34_KNMI_Stations[[#This Row],[Etmaal temperatuur °C]]-stookgrens[],0),"")</f>
        <v>0</v>
      </c>
    </row>
    <row r="449" spans="1:16" x14ac:dyDescent="0.25">
      <c r="A449">
        <v>235</v>
      </c>
      <c r="B449" s="110">
        <v>45709</v>
      </c>
      <c r="C449" s="89">
        <v>6.3</v>
      </c>
      <c r="D449" s="89">
        <v>12.9</v>
      </c>
      <c r="E449" s="96">
        <v>745</v>
      </c>
      <c r="F449" s="89">
        <v>-0.1</v>
      </c>
      <c r="G449" s="89">
        <v>1014.5</v>
      </c>
      <c r="H449">
        <v>0.78</v>
      </c>
      <c r="I449" t="s">
        <v>1</v>
      </c>
      <c r="J449">
        <v>1.1000000000000001</v>
      </c>
      <c r="K449">
        <v>2</v>
      </c>
      <c r="L449">
        <v>2025</v>
      </c>
      <c r="M449" t="s">
        <v>117</v>
      </c>
      <c r="N449" s="89" cm="1">
        <f t="array" ref="N449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449" s="89">
        <f>_34_KNMI_Stations[[#This Row],[graaddagen]]*_34_KNMI_Stations[[#This Row],[Gewogen factor]]</f>
        <v>5.61</v>
      </c>
      <c r="P449" s="89" cm="1">
        <f t="array" ref="P449">IF(ISNUMBER(_34_KNMI_Stations[[#This Row],[Etmaal temperatuur °C]]),IF(_34_KNMI_Stations[[#This Row],[Etmaal temperatuur °C]]&gt;stookgrens[],_34_KNMI_Stations[[#This Row],[Etmaal temperatuur °C]]-stookgrens[],0),"")</f>
        <v>0</v>
      </c>
    </row>
    <row r="450" spans="1:16" x14ac:dyDescent="0.25">
      <c r="A450">
        <v>235</v>
      </c>
      <c r="B450" s="110">
        <v>45710</v>
      </c>
      <c r="C450" s="89">
        <v>4.9000000000000004</v>
      </c>
      <c r="D450" s="89">
        <v>9</v>
      </c>
      <c r="E450" s="96">
        <v>147</v>
      </c>
      <c r="F450" s="89">
        <v>3.8</v>
      </c>
      <c r="G450" s="89">
        <v>1013.7</v>
      </c>
      <c r="H450">
        <v>0.92</v>
      </c>
      <c r="I450" t="s">
        <v>1</v>
      </c>
      <c r="J450">
        <v>1.1000000000000001</v>
      </c>
      <c r="K450">
        <v>2</v>
      </c>
      <c r="L450">
        <v>2025</v>
      </c>
      <c r="M450" t="s">
        <v>117</v>
      </c>
      <c r="N450" s="89" cm="1">
        <f t="array" ref="N450">IF(ISNUMBER(_34_KNMI_Stations[[#This Row],[Etmaal temperatuur °C]]),IF(_34_KNMI_Stations[[#This Row],[Etmaal temperatuur °C]]&lt;stookgrens[],stookgrens[]-_34_KNMI_Stations[[#This Row],[Etmaal temperatuur °C]],0),"")</f>
        <v>9</v>
      </c>
      <c r="O450" s="89">
        <f>_34_KNMI_Stations[[#This Row],[graaddagen]]*_34_KNMI_Stations[[#This Row],[Gewogen factor]]</f>
        <v>9.9</v>
      </c>
      <c r="P450" s="89" cm="1">
        <f t="array" ref="P450">IF(ISNUMBER(_34_KNMI_Stations[[#This Row],[Etmaal temperatuur °C]]),IF(_34_KNMI_Stations[[#This Row],[Etmaal temperatuur °C]]&gt;stookgrens[],_34_KNMI_Stations[[#This Row],[Etmaal temperatuur °C]]-stookgrens[],0),"")</f>
        <v>0</v>
      </c>
    </row>
    <row r="451" spans="1:16" x14ac:dyDescent="0.25">
      <c r="A451">
        <v>235</v>
      </c>
      <c r="B451" s="110">
        <v>45711</v>
      </c>
      <c r="C451" s="89">
        <v>7.5</v>
      </c>
      <c r="D451" s="89">
        <v>9.1</v>
      </c>
      <c r="E451" s="96">
        <v>650</v>
      </c>
      <c r="F451" s="89">
        <v>-0.1</v>
      </c>
      <c r="G451" s="89">
        <v>1022.8</v>
      </c>
      <c r="H451">
        <v>0.82</v>
      </c>
      <c r="I451" t="s">
        <v>1</v>
      </c>
      <c r="J451">
        <v>1.1000000000000001</v>
      </c>
      <c r="K451">
        <v>2</v>
      </c>
      <c r="L451">
        <v>2025</v>
      </c>
      <c r="M451" t="s">
        <v>117</v>
      </c>
      <c r="N451" s="89" cm="1">
        <f t="array" ref="N451">IF(ISNUMBER(_34_KNMI_Stations[[#This Row],[Etmaal temperatuur °C]]),IF(_34_KNMI_Stations[[#This Row],[Etmaal temperatuur °C]]&lt;stookgrens[],stookgrens[]-_34_KNMI_Stations[[#This Row],[Etmaal temperatuur °C]],0),"")</f>
        <v>8.9</v>
      </c>
      <c r="O451" s="89">
        <f>_34_KNMI_Stations[[#This Row],[graaddagen]]*_34_KNMI_Stations[[#This Row],[Gewogen factor]]</f>
        <v>9.7900000000000009</v>
      </c>
      <c r="P451" s="89" cm="1">
        <f t="array" ref="P451">IF(ISNUMBER(_34_KNMI_Stations[[#This Row],[Etmaal temperatuur °C]]),IF(_34_KNMI_Stations[[#This Row],[Etmaal temperatuur °C]]&gt;stookgrens[],_34_KNMI_Stations[[#This Row],[Etmaal temperatuur °C]]-stookgrens[],0),"")</f>
        <v>0</v>
      </c>
    </row>
    <row r="452" spans="1:16" x14ac:dyDescent="0.25">
      <c r="A452">
        <v>235</v>
      </c>
      <c r="B452" s="110">
        <v>45712</v>
      </c>
      <c r="C452" s="89">
        <v>9.4</v>
      </c>
      <c r="D452" s="89">
        <v>9.1</v>
      </c>
      <c r="E452" s="96">
        <v>181</v>
      </c>
      <c r="F452" s="89">
        <v>5.9</v>
      </c>
      <c r="G452" s="89">
        <v>1012.9</v>
      </c>
      <c r="H452">
        <v>0.89</v>
      </c>
      <c r="I452" t="s">
        <v>1</v>
      </c>
      <c r="J452">
        <v>1.1000000000000001</v>
      </c>
      <c r="K452">
        <v>2</v>
      </c>
      <c r="L452">
        <v>2025</v>
      </c>
      <c r="M452" t="s">
        <v>118</v>
      </c>
      <c r="N452" s="89" cm="1">
        <f t="array" ref="N452">IF(ISNUMBER(_34_KNMI_Stations[[#This Row],[Etmaal temperatuur °C]]),IF(_34_KNMI_Stations[[#This Row],[Etmaal temperatuur °C]]&lt;stookgrens[],stookgrens[]-_34_KNMI_Stations[[#This Row],[Etmaal temperatuur °C]],0),"")</f>
        <v>8.9</v>
      </c>
      <c r="O452" s="89">
        <f>_34_KNMI_Stations[[#This Row],[graaddagen]]*_34_KNMI_Stations[[#This Row],[Gewogen factor]]</f>
        <v>9.7900000000000009</v>
      </c>
      <c r="P452" s="89" cm="1">
        <f t="array" ref="P452">IF(ISNUMBER(_34_KNMI_Stations[[#This Row],[Etmaal temperatuur °C]]),IF(_34_KNMI_Stations[[#This Row],[Etmaal temperatuur °C]]&gt;stookgrens[],_34_KNMI_Stations[[#This Row],[Etmaal temperatuur °C]]-stookgrens[],0),"")</f>
        <v>0</v>
      </c>
    </row>
    <row r="453" spans="1:16" x14ac:dyDescent="0.25">
      <c r="A453">
        <v>235</v>
      </c>
      <c r="B453" s="110">
        <v>45713</v>
      </c>
      <c r="C453" s="89">
        <v>3.8</v>
      </c>
      <c r="D453" s="89">
        <v>7.1</v>
      </c>
      <c r="E453" s="96">
        <v>453</v>
      </c>
      <c r="F453" s="89">
        <v>0</v>
      </c>
      <c r="G453" s="89">
        <v>1013</v>
      </c>
      <c r="H453">
        <v>0.94</v>
      </c>
      <c r="I453" t="s">
        <v>1</v>
      </c>
      <c r="J453">
        <v>1.1000000000000001</v>
      </c>
      <c r="K453">
        <v>2</v>
      </c>
      <c r="L453">
        <v>2025</v>
      </c>
      <c r="M453" t="s">
        <v>118</v>
      </c>
      <c r="N453" s="89" cm="1">
        <f t="array" ref="N453">IF(ISNUMBER(_34_KNMI_Stations[[#This Row],[Etmaal temperatuur °C]]),IF(_34_KNMI_Stations[[#This Row],[Etmaal temperatuur °C]]&lt;stookgrens[],stookgrens[]-_34_KNMI_Stations[[#This Row],[Etmaal temperatuur °C]],0),"")</f>
        <v>10.9</v>
      </c>
      <c r="O453" s="89">
        <f>_34_KNMI_Stations[[#This Row],[graaddagen]]*_34_KNMI_Stations[[#This Row],[Gewogen factor]]</f>
        <v>11.990000000000002</v>
      </c>
      <c r="P453" s="89" cm="1">
        <f t="array" ref="P453">IF(ISNUMBER(_34_KNMI_Stations[[#This Row],[Etmaal temperatuur °C]]),IF(_34_KNMI_Stations[[#This Row],[Etmaal temperatuur °C]]&gt;stookgrens[],_34_KNMI_Stations[[#This Row],[Etmaal temperatuur °C]]-stookgrens[],0),"")</f>
        <v>0</v>
      </c>
    </row>
    <row r="454" spans="1:16" x14ac:dyDescent="0.25">
      <c r="A454">
        <v>235</v>
      </c>
      <c r="B454" s="110">
        <v>45714</v>
      </c>
      <c r="C454" s="89">
        <v>4.5</v>
      </c>
      <c r="D454" s="89">
        <v>6.5</v>
      </c>
      <c r="E454" s="96">
        <v>1027</v>
      </c>
      <c r="F454" s="89">
        <v>3.9</v>
      </c>
      <c r="G454" s="89">
        <v>1013.3</v>
      </c>
      <c r="H454">
        <v>0.84</v>
      </c>
      <c r="I454" t="s">
        <v>1</v>
      </c>
      <c r="J454">
        <v>1.1000000000000001</v>
      </c>
      <c r="K454">
        <v>2</v>
      </c>
      <c r="L454">
        <v>2025</v>
      </c>
      <c r="M454" t="s">
        <v>118</v>
      </c>
      <c r="N454" s="89" cm="1">
        <f t="array" ref="N454">IF(ISNUMBER(_34_KNMI_Stations[[#This Row],[Etmaal temperatuur °C]]),IF(_34_KNMI_Stations[[#This Row],[Etmaal temperatuur °C]]&lt;stookgrens[],stookgrens[]-_34_KNMI_Stations[[#This Row],[Etmaal temperatuur °C]],0),"")</f>
        <v>11.5</v>
      </c>
      <c r="O454" s="89">
        <f>_34_KNMI_Stations[[#This Row],[graaddagen]]*_34_KNMI_Stations[[#This Row],[Gewogen factor]]</f>
        <v>12.65</v>
      </c>
      <c r="P454" s="89" cm="1">
        <f t="array" ref="P454">IF(ISNUMBER(_34_KNMI_Stations[[#This Row],[Etmaal temperatuur °C]]),IF(_34_KNMI_Stations[[#This Row],[Etmaal temperatuur °C]]&gt;stookgrens[],_34_KNMI_Stations[[#This Row],[Etmaal temperatuur °C]]-stookgrens[],0),"")</f>
        <v>0</v>
      </c>
    </row>
    <row r="455" spans="1:16" x14ac:dyDescent="0.25">
      <c r="A455">
        <v>235</v>
      </c>
      <c r="B455" s="110">
        <v>45715</v>
      </c>
      <c r="C455" s="89">
        <v>3.6</v>
      </c>
      <c r="D455" s="89">
        <v>5.7</v>
      </c>
      <c r="E455" s="96">
        <v>649</v>
      </c>
      <c r="F455" s="89">
        <v>0.9</v>
      </c>
      <c r="G455" s="89">
        <v>1014.4</v>
      </c>
      <c r="H455">
        <v>0.86</v>
      </c>
      <c r="I455" t="s">
        <v>1</v>
      </c>
      <c r="J455">
        <v>1.1000000000000001</v>
      </c>
      <c r="K455">
        <v>2</v>
      </c>
      <c r="L455">
        <v>2025</v>
      </c>
      <c r="M455" t="s">
        <v>118</v>
      </c>
      <c r="N455" s="89" cm="1">
        <f t="array" ref="N455">IF(ISNUMBER(_34_KNMI_Stations[[#This Row],[Etmaal temperatuur °C]]),IF(_34_KNMI_Stations[[#This Row],[Etmaal temperatuur °C]]&lt;stookgrens[],stookgrens[]-_34_KNMI_Stations[[#This Row],[Etmaal temperatuur °C]],0),"")</f>
        <v>12.3</v>
      </c>
      <c r="O455" s="89">
        <f>_34_KNMI_Stations[[#This Row],[graaddagen]]*_34_KNMI_Stations[[#This Row],[Gewogen factor]]</f>
        <v>13.530000000000001</v>
      </c>
      <c r="P455" s="89" cm="1">
        <f t="array" ref="P455">IF(ISNUMBER(_34_KNMI_Stations[[#This Row],[Etmaal temperatuur °C]]),IF(_34_KNMI_Stations[[#This Row],[Etmaal temperatuur °C]]&gt;stookgrens[],_34_KNMI_Stations[[#This Row],[Etmaal temperatuur °C]]-stookgrens[],0),"")</f>
        <v>0</v>
      </c>
    </row>
    <row r="456" spans="1:16" x14ac:dyDescent="0.25">
      <c r="A456">
        <v>235</v>
      </c>
      <c r="B456" s="110">
        <v>45716</v>
      </c>
      <c r="C456" s="89">
        <v>3.5</v>
      </c>
      <c r="D456" s="89">
        <v>5.6</v>
      </c>
      <c r="E456" s="96">
        <v>876</v>
      </c>
      <c r="F456" s="89">
        <v>0.2</v>
      </c>
      <c r="G456" s="89">
        <v>1027</v>
      </c>
      <c r="H456">
        <v>0.84</v>
      </c>
      <c r="I456" t="s">
        <v>1</v>
      </c>
      <c r="J456">
        <v>1.1000000000000001</v>
      </c>
      <c r="K456">
        <v>2</v>
      </c>
      <c r="L456">
        <v>2025</v>
      </c>
      <c r="M456" t="s">
        <v>118</v>
      </c>
      <c r="N456" s="89" cm="1">
        <f t="array" ref="N456">IF(ISNUMBER(_34_KNMI_Stations[[#This Row],[Etmaal temperatuur °C]]),IF(_34_KNMI_Stations[[#This Row],[Etmaal temperatuur °C]]&lt;stookgrens[],stookgrens[]-_34_KNMI_Stations[[#This Row],[Etmaal temperatuur °C]],0),"")</f>
        <v>12.4</v>
      </c>
      <c r="O456" s="89">
        <f>_34_KNMI_Stations[[#This Row],[graaddagen]]*_34_KNMI_Stations[[#This Row],[Gewogen factor]]</f>
        <v>13.640000000000002</v>
      </c>
      <c r="P456" s="89" cm="1">
        <f t="array" ref="P456">IF(ISNUMBER(_34_KNMI_Stations[[#This Row],[Etmaal temperatuur °C]]),IF(_34_KNMI_Stations[[#This Row],[Etmaal temperatuur °C]]&gt;stookgrens[],_34_KNMI_Stations[[#This Row],[Etmaal temperatuur °C]]-stookgrens[],0),"")</f>
        <v>0</v>
      </c>
    </row>
    <row r="457" spans="1:16" x14ac:dyDescent="0.25">
      <c r="A457">
        <v>235</v>
      </c>
      <c r="B457" s="110">
        <v>45717</v>
      </c>
      <c r="C457" s="89">
        <v>1.8</v>
      </c>
      <c r="D457" s="89">
        <v>3.9</v>
      </c>
      <c r="E457" s="96">
        <v>1162</v>
      </c>
      <c r="F457" s="89">
        <v>0</v>
      </c>
      <c r="G457" s="89">
        <v>1034.0999999999999</v>
      </c>
      <c r="H457">
        <v>0.87</v>
      </c>
      <c r="I457" t="s">
        <v>1</v>
      </c>
      <c r="J457">
        <v>1</v>
      </c>
      <c r="K457">
        <v>3</v>
      </c>
      <c r="L457">
        <v>2025</v>
      </c>
      <c r="M457" t="s">
        <v>118</v>
      </c>
      <c r="N457" s="89" cm="1">
        <f t="array" ref="N457">IF(ISNUMBER(_34_KNMI_Stations[[#This Row],[Etmaal temperatuur °C]]),IF(_34_KNMI_Stations[[#This Row],[Etmaal temperatuur °C]]&lt;stookgrens[],stookgrens[]-_34_KNMI_Stations[[#This Row],[Etmaal temperatuur °C]],0),"")</f>
        <v>14.1</v>
      </c>
      <c r="O457" s="89">
        <f>_34_KNMI_Stations[[#This Row],[graaddagen]]*_34_KNMI_Stations[[#This Row],[Gewogen factor]]</f>
        <v>14.1</v>
      </c>
      <c r="P457" s="89" cm="1">
        <f t="array" ref="P457">IF(ISNUMBER(_34_KNMI_Stations[[#This Row],[Etmaal temperatuur °C]]),IF(_34_KNMI_Stations[[#This Row],[Etmaal temperatuur °C]]&gt;stookgrens[],_34_KNMI_Stations[[#This Row],[Etmaal temperatuur °C]]-stookgrens[],0),"")</f>
        <v>0</v>
      </c>
    </row>
    <row r="458" spans="1:16" x14ac:dyDescent="0.25">
      <c r="A458">
        <v>235</v>
      </c>
      <c r="B458" s="110">
        <v>45718</v>
      </c>
      <c r="C458" s="89">
        <v>2.2999999999999998</v>
      </c>
      <c r="D458" s="89">
        <v>2.2999999999999998</v>
      </c>
      <c r="E458" s="96">
        <v>1250</v>
      </c>
      <c r="F458" s="89">
        <v>0</v>
      </c>
      <c r="G458" s="89">
        <v>1034.2</v>
      </c>
      <c r="H458">
        <v>0.91</v>
      </c>
      <c r="I458" t="s">
        <v>1</v>
      </c>
      <c r="J458">
        <v>1</v>
      </c>
      <c r="K458">
        <v>3</v>
      </c>
      <c r="L458">
        <v>2025</v>
      </c>
      <c r="M458" t="s">
        <v>118</v>
      </c>
      <c r="N458" s="89" cm="1">
        <f t="array" ref="N458">IF(ISNUMBER(_34_KNMI_Stations[[#This Row],[Etmaal temperatuur °C]]),IF(_34_KNMI_Stations[[#This Row],[Etmaal temperatuur °C]]&lt;stookgrens[],stookgrens[]-_34_KNMI_Stations[[#This Row],[Etmaal temperatuur °C]],0),"")</f>
        <v>15.7</v>
      </c>
      <c r="O458" s="89">
        <f>_34_KNMI_Stations[[#This Row],[graaddagen]]*_34_KNMI_Stations[[#This Row],[Gewogen factor]]</f>
        <v>15.7</v>
      </c>
      <c r="P458" s="89" cm="1">
        <f t="array" ref="P458">IF(ISNUMBER(_34_KNMI_Stations[[#This Row],[Etmaal temperatuur °C]]),IF(_34_KNMI_Stations[[#This Row],[Etmaal temperatuur °C]]&gt;stookgrens[],_34_KNMI_Stations[[#This Row],[Etmaal temperatuur °C]]-stookgrens[],0),"")</f>
        <v>0</v>
      </c>
    </row>
    <row r="459" spans="1:16" x14ac:dyDescent="0.25">
      <c r="A459">
        <v>235</v>
      </c>
      <c r="B459" s="110">
        <v>45719</v>
      </c>
      <c r="C459" s="89">
        <v>2.7</v>
      </c>
      <c r="D459" s="89">
        <v>2.2000000000000002</v>
      </c>
      <c r="E459" s="96">
        <v>1304</v>
      </c>
      <c r="F459" s="89">
        <v>0</v>
      </c>
      <c r="G459" s="89">
        <v>1029.2</v>
      </c>
      <c r="H459">
        <v>0.9</v>
      </c>
      <c r="I459" t="s">
        <v>1</v>
      </c>
      <c r="J459">
        <v>1</v>
      </c>
      <c r="K459">
        <v>3</v>
      </c>
      <c r="L459">
        <v>2025</v>
      </c>
      <c r="M459" t="s">
        <v>119</v>
      </c>
      <c r="N459" s="89" cm="1">
        <f t="array" ref="N459">IF(ISNUMBER(_34_KNMI_Stations[[#This Row],[Etmaal temperatuur °C]]),IF(_34_KNMI_Stations[[#This Row],[Etmaal temperatuur °C]]&lt;stookgrens[],stookgrens[]-_34_KNMI_Stations[[#This Row],[Etmaal temperatuur °C]],0),"")</f>
        <v>15.8</v>
      </c>
      <c r="O459" s="89">
        <f>_34_KNMI_Stations[[#This Row],[graaddagen]]*_34_KNMI_Stations[[#This Row],[Gewogen factor]]</f>
        <v>15.8</v>
      </c>
      <c r="P459" s="89" cm="1">
        <f t="array" ref="P459">IF(ISNUMBER(_34_KNMI_Stations[[#This Row],[Etmaal temperatuur °C]]),IF(_34_KNMI_Stations[[#This Row],[Etmaal temperatuur °C]]&gt;stookgrens[],_34_KNMI_Stations[[#This Row],[Etmaal temperatuur °C]]-stookgrens[],0),"")</f>
        <v>0</v>
      </c>
    </row>
    <row r="460" spans="1:16" x14ac:dyDescent="0.25">
      <c r="A460">
        <v>235</v>
      </c>
      <c r="B460" s="110">
        <v>45720</v>
      </c>
      <c r="C460" s="89">
        <v>3.6</v>
      </c>
      <c r="D460" s="89">
        <v>4.2</v>
      </c>
      <c r="E460" s="96">
        <v>1204</v>
      </c>
      <c r="F460" s="89">
        <v>0</v>
      </c>
      <c r="G460" s="89">
        <v>1025.5999999999999</v>
      </c>
      <c r="H460">
        <v>0.87</v>
      </c>
      <c r="I460" t="s">
        <v>1</v>
      </c>
      <c r="J460">
        <v>1</v>
      </c>
      <c r="K460">
        <v>3</v>
      </c>
      <c r="L460">
        <v>2025</v>
      </c>
      <c r="M460" t="s">
        <v>119</v>
      </c>
      <c r="N460" s="89" cm="1">
        <f t="array" ref="N460">IF(ISNUMBER(_34_KNMI_Stations[[#This Row],[Etmaal temperatuur °C]]),IF(_34_KNMI_Stations[[#This Row],[Etmaal temperatuur °C]]&lt;stookgrens[],stookgrens[]-_34_KNMI_Stations[[#This Row],[Etmaal temperatuur °C]],0),"")</f>
        <v>13.8</v>
      </c>
      <c r="O460" s="89">
        <f>_34_KNMI_Stations[[#This Row],[graaddagen]]*_34_KNMI_Stations[[#This Row],[Gewogen factor]]</f>
        <v>13.8</v>
      </c>
      <c r="P460" s="89" cm="1">
        <f t="array" ref="P460">IF(ISNUMBER(_34_KNMI_Stations[[#This Row],[Etmaal temperatuur °C]]),IF(_34_KNMI_Stations[[#This Row],[Etmaal temperatuur °C]]&gt;stookgrens[],_34_KNMI_Stations[[#This Row],[Etmaal temperatuur °C]]-stookgrens[],0),"")</f>
        <v>0</v>
      </c>
    </row>
    <row r="461" spans="1:16" x14ac:dyDescent="0.25">
      <c r="A461">
        <v>235</v>
      </c>
      <c r="B461" s="110">
        <v>45721</v>
      </c>
      <c r="C461" s="89">
        <v>5</v>
      </c>
      <c r="D461" s="89">
        <v>6.1</v>
      </c>
      <c r="E461" s="96">
        <v>1235</v>
      </c>
      <c r="F461" s="89">
        <v>0</v>
      </c>
      <c r="G461" s="89">
        <v>1021.7</v>
      </c>
      <c r="H461">
        <v>0.79</v>
      </c>
      <c r="I461" t="s">
        <v>1</v>
      </c>
      <c r="J461">
        <v>1</v>
      </c>
      <c r="K461">
        <v>3</v>
      </c>
      <c r="L461">
        <v>2025</v>
      </c>
      <c r="M461" t="s">
        <v>119</v>
      </c>
      <c r="N461" s="89" cm="1">
        <f t="array" ref="N461">IF(ISNUMBER(_34_KNMI_Stations[[#This Row],[Etmaal temperatuur °C]]),IF(_34_KNMI_Stations[[#This Row],[Etmaal temperatuur °C]]&lt;stookgrens[],stookgrens[]-_34_KNMI_Stations[[#This Row],[Etmaal temperatuur °C]],0),"")</f>
        <v>11.9</v>
      </c>
      <c r="O461" s="89">
        <f>_34_KNMI_Stations[[#This Row],[graaddagen]]*_34_KNMI_Stations[[#This Row],[Gewogen factor]]</f>
        <v>11.9</v>
      </c>
      <c r="P461" s="89" cm="1">
        <f t="array" ref="P461">IF(ISNUMBER(_34_KNMI_Stations[[#This Row],[Etmaal temperatuur °C]]),IF(_34_KNMI_Stations[[#This Row],[Etmaal temperatuur °C]]&gt;stookgrens[],_34_KNMI_Stations[[#This Row],[Etmaal temperatuur °C]]-stookgrens[],0),"")</f>
        <v>0</v>
      </c>
    </row>
    <row r="462" spans="1:16" x14ac:dyDescent="0.25">
      <c r="A462">
        <v>235</v>
      </c>
      <c r="B462" s="110">
        <v>45722</v>
      </c>
      <c r="C462" s="89">
        <v>3.2</v>
      </c>
      <c r="D462" s="89">
        <v>7.5</v>
      </c>
      <c r="E462" s="96">
        <v>1186</v>
      </c>
      <c r="F462" s="89">
        <v>0</v>
      </c>
      <c r="G462" s="89">
        <v>1016.4</v>
      </c>
      <c r="H462">
        <v>0.71</v>
      </c>
      <c r="I462" t="s">
        <v>1</v>
      </c>
      <c r="J462">
        <v>1</v>
      </c>
      <c r="K462">
        <v>3</v>
      </c>
      <c r="L462">
        <v>2025</v>
      </c>
      <c r="M462" t="s">
        <v>119</v>
      </c>
      <c r="N462" s="89" cm="1">
        <f t="array" ref="N462">IF(ISNUMBER(_34_KNMI_Stations[[#This Row],[Etmaal temperatuur °C]]),IF(_34_KNMI_Stations[[#This Row],[Etmaal temperatuur °C]]&lt;stookgrens[],stookgrens[]-_34_KNMI_Stations[[#This Row],[Etmaal temperatuur °C]],0),"")</f>
        <v>10.5</v>
      </c>
      <c r="O462" s="89">
        <f>_34_KNMI_Stations[[#This Row],[graaddagen]]*_34_KNMI_Stations[[#This Row],[Gewogen factor]]</f>
        <v>10.5</v>
      </c>
      <c r="P462" s="89" cm="1">
        <f t="array" ref="P462">IF(ISNUMBER(_34_KNMI_Stations[[#This Row],[Etmaal temperatuur °C]]),IF(_34_KNMI_Stations[[#This Row],[Etmaal temperatuur °C]]&gt;stookgrens[],_34_KNMI_Stations[[#This Row],[Etmaal temperatuur °C]]-stookgrens[],0),"")</f>
        <v>0</v>
      </c>
    </row>
    <row r="463" spans="1:16" x14ac:dyDescent="0.25">
      <c r="A463">
        <v>235</v>
      </c>
      <c r="B463" s="110">
        <v>45723</v>
      </c>
      <c r="C463" s="89">
        <v>2.5</v>
      </c>
      <c r="D463" s="89">
        <v>9.5</v>
      </c>
      <c r="E463" s="96">
        <v>1229</v>
      </c>
      <c r="F463" s="89">
        <v>0</v>
      </c>
      <c r="G463" s="89">
        <v>1015.5</v>
      </c>
      <c r="H463">
        <v>0.7</v>
      </c>
      <c r="I463" t="s">
        <v>1</v>
      </c>
      <c r="J463">
        <v>1</v>
      </c>
      <c r="K463">
        <v>3</v>
      </c>
      <c r="L463">
        <v>2025</v>
      </c>
      <c r="M463" t="s">
        <v>119</v>
      </c>
      <c r="N463" s="89" cm="1">
        <f t="array" ref="N463">IF(ISNUMBER(_34_KNMI_Stations[[#This Row],[Etmaal temperatuur °C]]),IF(_34_KNMI_Stations[[#This Row],[Etmaal temperatuur °C]]&lt;stookgrens[],stookgrens[]-_34_KNMI_Stations[[#This Row],[Etmaal temperatuur °C]],0),"")</f>
        <v>8.5</v>
      </c>
      <c r="O463" s="89">
        <f>_34_KNMI_Stations[[#This Row],[graaddagen]]*_34_KNMI_Stations[[#This Row],[Gewogen factor]]</f>
        <v>8.5</v>
      </c>
      <c r="P463" s="89" cm="1">
        <f t="array" ref="P463">IF(ISNUMBER(_34_KNMI_Stations[[#This Row],[Etmaal temperatuur °C]]),IF(_34_KNMI_Stations[[#This Row],[Etmaal temperatuur °C]]&gt;stookgrens[],_34_KNMI_Stations[[#This Row],[Etmaal temperatuur °C]]-stookgrens[],0),"")</f>
        <v>0</v>
      </c>
    </row>
    <row r="464" spans="1:16" x14ac:dyDescent="0.25">
      <c r="A464">
        <v>235</v>
      </c>
      <c r="B464" s="110">
        <v>45724</v>
      </c>
      <c r="C464" s="89">
        <v>3.3</v>
      </c>
      <c r="D464" s="89">
        <v>10.199999999999999</v>
      </c>
      <c r="E464" s="96">
        <v>1296</v>
      </c>
      <c r="F464" s="89">
        <v>0</v>
      </c>
      <c r="G464" s="89">
        <v>1012.8</v>
      </c>
      <c r="H464">
        <v>0.7</v>
      </c>
      <c r="I464" t="s">
        <v>1</v>
      </c>
      <c r="J464">
        <v>1</v>
      </c>
      <c r="K464">
        <v>3</v>
      </c>
      <c r="L464">
        <v>2025</v>
      </c>
      <c r="M464" t="s">
        <v>119</v>
      </c>
      <c r="N464" s="89" cm="1">
        <f t="array" ref="N464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464" s="89">
        <f>_34_KNMI_Stations[[#This Row],[graaddagen]]*_34_KNMI_Stations[[#This Row],[Gewogen factor]]</f>
        <v>7.8000000000000007</v>
      </c>
      <c r="P464" s="89" cm="1">
        <f t="array" ref="P464">IF(ISNUMBER(_34_KNMI_Stations[[#This Row],[Etmaal temperatuur °C]]),IF(_34_KNMI_Stations[[#This Row],[Etmaal temperatuur °C]]&gt;stookgrens[],_34_KNMI_Stations[[#This Row],[Etmaal temperatuur °C]]-stookgrens[],0),"")</f>
        <v>0</v>
      </c>
    </row>
    <row r="465" spans="1:16" x14ac:dyDescent="0.25">
      <c r="A465">
        <v>235</v>
      </c>
      <c r="B465" s="110">
        <v>45725</v>
      </c>
      <c r="C465" s="89">
        <v>3.4</v>
      </c>
      <c r="D465" s="89">
        <v>8.3000000000000007</v>
      </c>
      <c r="E465" s="96">
        <v>1266</v>
      </c>
      <c r="F465" s="89">
        <v>0</v>
      </c>
      <c r="G465" s="89">
        <v>1006.2</v>
      </c>
      <c r="H465">
        <v>0.8</v>
      </c>
      <c r="I465" t="s">
        <v>1</v>
      </c>
      <c r="J465">
        <v>1</v>
      </c>
      <c r="K465">
        <v>3</v>
      </c>
      <c r="L465">
        <v>2025</v>
      </c>
      <c r="M465" t="s">
        <v>119</v>
      </c>
      <c r="N465" s="89" cm="1">
        <f t="array" ref="N465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465" s="89">
        <f>_34_KNMI_Stations[[#This Row],[graaddagen]]*_34_KNMI_Stations[[#This Row],[Gewogen factor]]</f>
        <v>9.6999999999999993</v>
      </c>
      <c r="P465" s="89" cm="1">
        <f t="array" ref="P465">IF(ISNUMBER(_34_KNMI_Stations[[#This Row],[Etmaal temperatuur °C]]),IF(_34_KNMI_Stations[[#This Row],[Etmaal temperatuur °C]]&gt;stookgrens[],_34_KNMI_Stations[[#This Row],[Etmaal temperatuur °C]]-stookgrens[],0),"")</f>
        <v>0</v>
      </c>
    </row>
    <row r="466" spans="1:16" x14ac:dyDescent="0.25">
      <c r="A466">
        <v>235</v>
      </c>
      <c r="B466" s="110">
        <v>45726</v>
      </c>
      <c r="C466" s="89">
        <v>3.4</v>
      </c>
      <c r="D466" s="89">
        <v>7.1</v>
      </c>
      <c r="E466" s="96">
        <v>1330</v>
      </c>
      <c r="F466" s="89">
        <v>0</v>
      </c>
      <c r="G466" s="89">
        <v>1003.6</v>
      </c>
      <c r="H466">
        <v>0.86</v>
      </c>
      <c r="I466" t="s">
        <v>1</v>
      </c>
      <c r="J466">
        <v>1</v>
      </c>
      <c r="K466">
        <v>3</v>
      </c>
      <c r="L466">
        <v>2025</v>
      </c>
      <c r="M466" t="s">
        <v>120</v>
      </c>
      <c r="N466" s="89" cm="1">
        <f t="array" ref="N466">IF(ISNUMBER(_34_KNMI_Stations[[#This Row],[Etmaal temperatuur °C]]),IF(_34_KNMI_Stations[[#This Row],[Etmaal temperatuur °C]]&lt;stookgrens[],stookgrens[]-_34_KNMI_Stations[[#This Row],[Etmaal temperatuur °C]],0),"")</f>
        <v>10.9</v>
      </c>
      <c r="O466" s="89">
        <f>_34_KNMI_Stations[[#This Row],[graaddagen]]*_34_KNMI_Stations[[#This Row],[Gewogen factor]]</f>
        <v>10.9</v>
      </c>
      <c r="P466" s="89" cm="1">
        <f t="array" ref="P466">IF(ISNUMBER(_34_KNMI_Stations[[#This Row],[Etmaal temperatuur °C]]),IF(_34_KNMI_Stations[[#This Row],[Etmaal temperatuur °C]]&gt;stookgrens[],_34_KNMI_Stations[[#This Row],[Etmaal temperatuur °C]]-stookgrens[],0),"")</f>
        <v>0</v>
      </c>
    </row>
    <row r="467" spans="1:16" x14ac:dyDescent="0.25">
      <c r="A467">
        <v>235</v>
      </c>
      <c r="B467" s="110">
        <v>45727</v>
      </c>
      <c r="C467" s="89">
        <v>4.5999999999999996</v>
      </c>
      <c r="D467" s="89">
        <v>6</v>
      </c>
      <c r="E467" s="96">
        <v>946</v>
      </c>
      <c r="F467" s="89">
        <v>0.1</v>
      </c>
      <c r="G467" s="89">
        <v>1003.5</v>
      </c>
      <c r="H467">
        <v>0.77</v>
      </c>
      <c r="I467" t="s">
        <v>1</v>
      </c>
      <c r="J467">
        <v>1</v>
      </c>
      <c r="K467">
        <v>3</v>
      </c>
      <c r="L467">
        <v>2025</v>
      </c>
      <c r="M467" t="s">
        <v>120</v>
      </c>
      <c r="N467" s="89" cm="1">
        <f t="array" ref="N467">IF(ISNUMBER(_34_KNMI_Stations[[#This Row],[Etmaal temperatuur °C]]),IF(_34_KNMI_Stations[[#This Row],[Etmaal temperatuur °C]]&lt;stookgrens[],stookgrens[]-_34_KNMI_Stations[[#This Row],[Etmaal temperatuur °C]],0),"")</f>
        <v>12</v>
      </c>
      <c r="O467" s="89">
        <f>_34_KNMI_Stations[[#This Row],[graaddagen]]*_34_KNMI_Stations[[#This Row],[Gewogen factor]]</f>
        <v>12</v>
      </c>
      <c r="P467" s="89" cm="1">
        <f t="array" ref="P467">IF(ISNUMBER(_34_KNMI_Stations[[#This Row],[Etmaal temperatuur °C]]),IF(_34_KNMI_Stations[[#This Row],[Etmaal temperatuur °C]]&gt;stookgrens[],_34_KNMI_Stations[[#This Row],[Etmaal temperatuur °C]]-stookgrens[],0),"")</f>
        <v>0</v>
      </c>
    </row>
    <row r="468" spans="1:16" x14ac:dyDescent="0.25">
      <c r="A468">
        <v>235</v>
      </c>
      <c r="B468" s="110">
        <v>45728</v>
      </c>
      <c r="C468" s="89">
        <v>3.6</v>
      </c>
      <c r="D468" s="89">
        <v>4.7</v>
      </c>
      <c r="E468" s="96">
        <v>1389</v>
      </c>
      <c r="F468" s="89">
        <v>1.1000000000000001</v>
      </c>
      <c r="G468" s="89">
        <v>999.8</v>
      </c>
      <c r="H468">
        <v>0.79</v>
      </c>
      <c r="I468" t="s">
        <v>1</v>
      </c>
      <c r="J468">
        <v>1</v>
      </c>
      <c r="K468">
        <v>3</v>
      </c>
      <c r="L468">
        <v>2025</v>
      </c>
      <c r="M468" t="s">
        <v>120</v>
      </c>
      <c r="N468" s="89" cm="1">
        <f t="array" ref="N468">IF(ISNUMBER(_34_KNMI_Stations[[#This Row],[Etmaal temperatuur °C]]),IF(_34_KNMI_Stations[[#This Row],[Etmaal temperatuur °C]]&lt;stookgrens[],stookgrens[]-_34_KNMI_Stations[[#This Row],[Etmaal temperatuur °C]],0),"")</f>
        <v>13.3</v>
      </c>
      <c r="O468" s="89">
        <f>_34_KNMI_Stations[[#This Row],[graaddagen]]*_34_KNMI_Stations[[#This Row],[Gewogen factor]]</f>
        <v>13.3</v>
      </c>
      <c r="P468" s="89" cm="1">
        <f t="array" ref="P468">IF(ISNUMBER(_34_KNMI_Stations[[#This Row],[Etmaal temperatuur °C]]),IF(_34_KNMI_Stations[[#This Row],[Etmaal temperatuur °C]]&gt;stookgrens[],_34_KNMI_Stations[[#This Row],[Etmaal temperatuur °C]]-stookgrens[],0),"")</f>
        <v>0</v>
      </c>
    </row>
    <row r="469" spans="1:16" x14ac:dyDescent="0.25">
      <c r="A469">
        <v>235</v>
      </c>
      <c r="B469" s="110">
        <v>45729</v>
      </c>
      <c r="C469" s="89">
        <v>3.1</v>
      </c>
      <c r="D469" s="89">
        <v>3.8</v>
      </c>
      <c r="E469" s="96">
        <v>1094</v>
      </c>
      <c r="F469" s="89">
        <v>0.5</v>
      </c>
      <c r="G469" s="89">
        <v>1001.3</v>
      </c>
      <c r="H469">
        <v>0.78</v>
      </c>
      <c r="I469" t="s">
        <v>1</v>
      </c>
      <c r="J469">
        <v>1</v>
      </c>
      <c r="K469">
        <v>3</v>
      </c>
      <c r="L469">
        <v>2025</v>
      </c>
      <c r="M469" t="s">
        <v>120</v>
      </c>
      <c r="N469" s="89" cm="1">
        <f t="array" ref="N469">IF(ISNUMBER(_34_KNMI_Stations[[#This Row],[Etmaal temperatuur °C]]),IF(_34_KNMI_Stations[[#This Row],[Etmaal temperatuur °C]]&lt;stookgrens[],stookgrens[]-_34_KNMI_Stations[[#This Row],[Etmaal temperatuur °C]],0),"")</f>
        <v>14.2</v>
      </c>
      <c r="O469" s="89">
        <f>_34_KNMI_Stations[[#This Row],[graaddagen]]*_34_KNMI_Stations[[#This Row],[Gewogen factor]]</f>
        <v>14.2</v>
      </c>
      <c r="P469" s="89" cm="1">
        <f t="array" ref="P469">IF(ISNUMBER(_34_KNMI_Stations[[#This Row],[Etmaal temperatuur °C]]),IF(_34_KNMI_Stations[[#This Row],[Etmaal temperatuur °C]]&gt;stookgrens[],_34_KNMI_Stations[[#This Row],[Etmaal temperatuur °C]]-stookgrens[],0),"")</f>
        <v>0</v>
      </c>
    </row>
    <row r="470" spans="1:16" x14ac:dyDescent="0.25">
      <c r="A470">
        <v>235</v>
      </c>
      <c r="B470" s="110">
        <v>45730</v>
      </c>
      <c r="C470" s="89">
        <v>4.7</v>
      </c>
      <c r="D470" s="89">
        <v>3.9</v>
      </c>
      <c r="E470" s="96">
        <v>1209</v>
      </c>
      <c r="F470" s="89">
        <v>1</v>
      </c>
      <c r="G470" s="89">
        <v>1011.2</v>
      </c>
      <c r="H470">
        <v>0.68</v>
      </c>
      <c r="I470" t="s">
        <v>1</v>
      </c>
      <c r="J470">
        <v>1</v>
      </c>
      <c r="K470">
        <v>3</v>
      </c>
      <c r="L470">
        <v>2025</v>
      </c>
      <c r="M470" t="s">
        <v>120</v>
      </c>
      <c r="N470" s="89" cm="1">
        <f t="array" ref="N470">IF(ISNUMBER(_34_KNMI_Stations[[#This Row],[Etmaal temperatuur °C]]),IF(_34_KNMI_Stations[[#This Row],[Etmaal temperatuur °C]]&lt;stookgrens[],stookgrens[]-_34_KNMI_Stations[[#This Row],[Etmaal temperatuur °C]],0),"")</f>
        <v>14.1</v>
      </c>
      <c r="O470" s="89">
        <f>_34_KNMI_Stations[[#This Row],[graaddagen]]*_34_KNMI_Stations[[#This Row],[Gewogen factor]]</f>
        <v>14.1</v>
      </c>
      <c r="P470" s="89" cm="1">
        <f t="array" ref="P470">IF(ISNUMBER(_34_KNMI_Stations[[#This Row],[Etmaal temperatuur °C]]),IF(_34_KNMI_Stations[[#This Row],[Etmaal temperatuur °C]]&gt;stookgrens[],_34_KNMI_Stations[[#This Row],[Etmaal temperatuur °C]]-stookgrens[],0),"")</f>
        <v>0</v>
      </c>
    </row>
    <row r="471" spans="1:16" x14ac:dyDescent="0.25">
      <c r="A471">
        <v>235</v>
      </c>
      <c r="B471" s="110">
        <v>45731</v>
      </c>
      <c r="C471" s="89">
        <v>6.5</v>
      </c>
      <c r="D471" s="89">
        <v>3.9</v>
      </c>
      <c r="E471" s="96">
        <v>1591</v>
      </c>
      <c r="F471" s="89">
        <v>0</v>
      </c>
      <c r="G471" s="89">
        <v>1021.9</v>
      </c>
      <c r="H471">
        <v>0.65</v>
      </c>
      <c r="I471" t="s">
        <v>1</v>
      </c>
      <c r="J471">
        <v>1</v>
      </c>
      <c r="K471">
        <v>3</v>
      </c>
      <c r="L471">
        <v>2025</v>
      </c>
      <c r="M471" t="s">
        <v>120</v>
      </c>
      <c r="N471" s="89" cm="1">
        <f t="array" ref="N471">IF(ISNUMBER(_34_KNMI_Stations[[#This Row],[Etmaal temperatuur °C]]),IF(_34_KNMI_Stations[[#This Row],[Etmaal temperatuur °C]]&lt;stookgrens[],stookgrens[]-_34_KNMI_Stations[[#This Row],[Etmaal temperatuur °C]],0),"")</f>
        <v>14.1</v>
      </c>
      <c r="O471" s="89">
        <f>_34_KNMI_Stations[[#This Row],[graaddagen]]*_34_KNMI_Stations[[#This Row],[Gewogen factor]]</f>
        <v>14.1</v>
      </c>
      <c r="P471" s="89" cm="1">
        <f t="array" ref="P471">IF(ISNUMBER(_34_KNMI_Stations[[#This Row],[Etmaal temperatuur °C]]),IF(_34_KNMI_Stations[[#This Row],[Etmaal temperatuur °C]]&gt;stookgrens[],_34_KNMI_Stations[[#This Row],[Etmaal temperatuur °C]]-stookgrens[],0),"")</f>
        <v>0</v>
      </c>
    </row>
    <row r="472" spans="1:16" x14ac:dyDescent="0.25">
      <c r="A472">
        <v>235</v>
      </c>
      <c r="B472" s="110">
        <v>45732</v>
      </c>
      <c r="C472" s="89">
        <v>3.2</v>
      </c>
      <c r="D472" s="89">
        <v>5.2</v>
      </c>
      <c r="E472" s="96">
        <v>951</v>
      </c>
      <c r="F472" s="89">
        <v>-0.1</v>
      </c>
      <c r="G472" s="89">
        <v>1024.3</v>
      </c>
      <c r="H472">
        <v>0.76</v>
      </c>
      <c r="I472" t="s">
        <v>1</v>
      </c>
      <c r="J472">
        <v>1</v>
      </c>
      <c r="K472">
        <v>3</v>
      </c>
      <c r="L472">
        <v>2025</v>
      </c>
      <c r="M472" t="s">
        <v>120</v>
      </c>
      <c r="N472" s="89" cm="1">
        <f t="array" ref="N472">IF(ISNUMBER(_34_KNMI_Stations[[#This Row],[Etmaal temperatuur °C]]),IF(_34_KNMI_Stations[[#This Row],[Etmaal temperatuur °C]]&lt;stookgrens[],stookgrens[]-_34_KNMI_Stations[[#This Row],[Etmaal temperatuur °C]],0),"")</f>
        <v>12.8</v>
      </c>
      <c r="O472" s="89">
        <f>_34_KNMI_Stations[[#This Row],[graaddagen]]*_34_KNMI_Stations[[#This Row],[Gewogen factor]]</f>
        <v>12.8</v>
      </c>
      <c r="P472" s="89" cm="1">
        <f t="array" ref="P472">IF(ISNUMBER(_34_KNMI_Stations[[#This Row],[Etmaal temperatuur °C]]),IF(_34_KNMI_Stations[[#This Row],[Etmaal temperatuur °C]]&gt;stookgrens[],_34_KNMI_Stations[[#This Row],[Etmaal temperatuur °C]]-stookgrens[],0),"")</f>
        <v>0</v>
      </c>
    </row>
    <row r="473" spans="1:16" x14ac:dyDescent="0.25">
      <c r="A473">
        <v>235</v>
      </c>
      <c r="B473" s="110">
        <v>45733</v>
      </c>
      <c r="C473" s="89">
        <v>6.3</v>
      </c>
      <c r="D473" s="89">
        <v>5.3</v>
      </c>
      <c r="E473" s="96">
        <v>1601</v>
      </c>
      <c r="F473" s="89">
        <v>0</v>
      </c>
      <c r="G473" s="89">
        <v>1030.2</v>
      </c>
      <c r="H473">
        <v>0.65</v>
      </c>
      <c r="I473" t="s">
        <v>1</v>
      </c>
      <c r="J473">
        <v>1</v>
      </c>
      <c r="K473">
        <v>3</v>
      </c>
      <c r="L473">
        <v>2025</v>
      </c>
      <c r="M473" t="s">
        <v>121</v>
      </c>
      <c r="N473" s="89" cm="1">
        <f t="array" ref="N473">IF(ISNUMBER(_34_KNMI_Stations[[#This Row],[Etmaal temperatuur °C]]),IF(_34_KNMI_Stations[[#This Row],[Etmaal temperatuur °C]]&lt;stookgrens[],stookgrens[]-_34_KNMI_Stations[[#This Row],[Etmaal temperatuur °C]],0),"")</f>
        <v>12.7</v>
      </c>
      <c r="O473" s="89">
        <f>_34_KNMI_Stations[[#This Row],[graaddagen]]*_34_KNMI_Stations[[#This Row],[Gewogen factor]]</f>
        <v>12.7</v>
      </c>
      <c r="P473" s="89" cm="1">
        <f t="array" ref="P473">IF(ISNUMBER(_34_KNMI_Stations[[#This Row],[Etmaal temperatuur °C]]),IF(_34_KNMI_Stations[[#This Row],[Etmaal temperatuur °C]]&gt;stookgrens[],_34_KNMI_Stations[[#This Row],[Etmaal temperatuur °C]]-stookgrens[],0),"")</f>
        <v>0</v>
      </c>
    </row>
    <row r="474" spans="1:16" x14ac:dyDescent="0.25">
      <c r="A474">
        <v>235</v>
      </c>
      <c r="B474" s="110">
        <v>45734</v>
      </c>
      <c r="C474" s="89">
        <v>4.3</v>
      </c>
      <c r="D474" s="89">
        <v>5.5</v>
      </c>
      <c r="E474" s="96">
        <v>1671</v>
      </c>
      <c r="F474" s="89">
        <v>0</v>
      </c>
      <c r="G474" s="89">
        <v>1028.5999999999999</v>
      </c>
      <c r="H474">
        <v>0.55000000000000004</v>
      </c>
      <c r="I474" t="s">
        <v>1</v>
      </c>
      <c r="J474">
        <v>1</v>
      </c>
      <c r="K474">
        <v>3</v>
      </c>
      <c r="L474">
        <v>2025</v>
      </c>
      <c r="M474" t="s">
        <v>121</v>
      </c>
      <c r="N474" s="89" cm="1">
        <f t="array" ref="N474">IF(ISNUMBER(_34_KNMI_Stations[[#This Row],[Etmaal temperatuur °C]]),IF(_34_KNMI_Stations[[#This Row],[Etmaal temperatuur °C]]&lt;stookgrens[],stookgrens[]-_34_KNMI_Stations[[#This Row],[Etmaal temperatuur °C]],0),"")</f>
        <v>12.5</v>
      </c>
      <c r="O474" s="89">
        <f>_34_KNMI_Stations[[#This Row],[graaddagen]]*_34_KNMI_Stations[[#This Row],[Gewogen factor]]</f>
        <v>12.5</v>
      </c>
      <c r="P474" s="89" cm="1">
        <f t="array" ref="P474">IF(ISNUMBER(_34_KNMI_Stations[[#This Row],[Etmaal temperatuur °C]]),IF(_34_KNMI_Stations[[#This Row],[Etmaal temperatuur °C]]&gt;stookgrens[],_34_KNMI_Stations[[#This Row],[Etmaal temperatuur °C]]-stookgrens[],0),"")</f>
        <v>0</v>
      </c>
    </row>
    <row r="475" spans="1:16" x14ac:dyDescent="0.25">
      <c r="A475">
        <v>235</v>
      </c>
      <c r="B475" s="110">
        <v>45735</v>
      </c>
      <c r="C475" s="89">
        <v>2.7</v>
      </c>
      <c r="D475" s="89">
        <v>7.8</v>
      </c>
      <c r="E475" s="96">
        <v>1645</v>
      </c>
      <c r="F475" s="89">
        <v>0</v>
      </c>
      <c r="G475" s="89">
        <v>1023.6</v>
      </c>
      <c r="H475">
        <v>0.59</v>
      </c>
      <c r="I475" t="s">
        <v>1</v>
      </c>
      <c r="J475">
        <v>1</v>
      </c>
      <c r="K475">
        <v>3</v>
      </c>
      <c r="L475">
        <v>2025</v>
      </c>
      <c r="M475" t="s">
        <v>121</v>
      </c>
      <c r="N475" s="89" cm="1">
        <f t="array" ref="N475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475" s="89">
        <f>_34_KNMI_Stations[[#This Row],[graaddagen]]*_34_KNMI_Stations[[#This Row],[Gewogen factor]]</f>
        <v>10.199999999999999</v>
      </c>
      <c r="P475" s="89" cm="1">
        <f t="array" ref="P475">IF(ISNUMBER(_34_KNMI_Stations[[#This Row],[Etmaal temperatuur °C]]),IF(_34_KNMI_Stations[[#This Row],[Etmaal temperatuur °C]]&gt;stookgrens[],_34_KNMI_Stations[[#This Row],[Etmaal temperatuur °C]]-stookgrens[],0),"")</f>
        <v>0</v>
      </c>
    </row>
    <row r="476" spans="1:16" x14ac:dyDescent="0.25">
      <c r="A476">
        <v>235</v>
      </c>
      <c r="B476" s="110">
        <v>45736</v>
      </c>
      <c r="C476" s="89">
        <v>2.2999999999999998</v>
      </c>
      <c r="D476" s="89">
        <v>9</v>
      </c>
      <c r="E476" s="96">
        <v>1475</v>
      </c>
      <c r="F476" s="89">
        <v>0</v>
      </c>
      <c r="G476" s="89">
        <v>1021.1</v>
      </c>
      <c r="H476">
        <v>0.73</v>
      </c>
      <c r="I476" t="s">
        <v>1</v>
      </c>
      <c r="J476">
        <v>1</v>
      </c>
      <c r="K476">
        <v>3</v>
      </c>
      <c r="L476">
        <v>2025</v>
      </c>
      <c r="M476" t="s">
        <v>121</v>
      </c>
      <c r="N476" s="89" cm="1">
        <f t="array" ref="N476">IF(ISNUMBER(_34_KNMI_Stations[[#This Row],[Etmaal temperatuur °C]]),IF(_34_KNMI_Stations[[#This Row],[Etmaal temperatuur °C]]&lt;stookgrens[],stookgrens[]-_34_KNMI_Stations[[#This Row],[Etmaal temperatuur °C]],0),"")</f>
        <v>9</v>
      </c>
      <c r="O476" s="89">
        <f>_34_KNMI_Stations[[#This Row],[graaddagen]]*_34_KNMI_Stations[[#This Row],[Gewogen factor]]</f>
        <v>9</v>
      </c>
      <c r="P476" s="89" cm="1">
        <f t="array" ref="P476">IF(ISNUMBER(_34_KNMI_Stations[[#This Row],[Etmaal temperatuur °C]]),IF(_34_KNMI_Stations[[#This Row],[Etmaal temperatuur °C]]&gt;stookgrens[],_34_KNMI_Stations[[#This Row],[Etmaal temperatuur °C]]-stookgrens[],0),"")</f>
        <v>0</v>
      </c>
    </row>
    <row r="477" spans="1:16" x14ac:dyDescent="0.25">
      <c r="A477">
        <v>235</v>
      </c>
      <c r="B477" s="110">
        <v>45737</v>
      </c>
      <c r="C477" s="89">
        <v>5.4</v>
      </c>
      <c r="D477" s="89">
        <v>12.4</v>
      </c>
      <c r="E477" s="96">
        <v>1543</v>
      </c>
      <c r="F477" s="89">
        <v>0</v>
      </c>
      <c r="G477" s="89">
        <v>1013.1</v>
      </c>
      <c r="H477">
        <v>0.66</v>
      </c>
      <c r="I477" t="s">
        <v>1</v>
      </c>
      <c r="J477">
        <v>1</v>
      </c>
      <c r="K477">
        <v>3</v>
      </c>
      <c r="L477">
        <v>2025</v>
      </c>
      <c r="M477" t="s">
        <v>121</v>
      </c>
      <c r="N477" s="89" cm="1">
        <f t="array" ref="N477">IF(ISNUMBER(_34_KNMI_Stations[[#This Row],[Etmaal temperatuur °C]]),IF(_34_KNMI_Stations[[#This Row],[Etmaal temperatuur °C]]&lt;stookgrens[],stookgrens[]-_34_KNMI_Stations[[#This Row],[Etmaal temperatuur °C]],0),"")</f>
        <v>5.6</v>
      </c>
      <c r="O477" s="89">
        <f>_34_KNMI_Stations[[#This Row],[graaddagen]]*_34_KNMI_Stations[[#This Row],[Gewogen factor]]</f>
        <v>5.6</v>
      </c>
      <c r="P477" s="89" cm="1">
        <f t="array" ref="P477">IF(ISNUMBER(_34_KNMI_Stations[[#This Row],[Etmaal temperatuur °C]]),IF(_34_KNMI_Stations[[#This Row],[Etmaal temperatuur °C]]&gt;stookgrens[],_34_KNMI_Stations[[#This Row],[Etmaal temperatuur °C]]-stookgrens[],0),"")</f>
        <v>0</v>
      </c>
    </row>
    <row r="478" spans="1:16" x14ac:dyDescent="0.25">
      <c r="A478">
        <v>235</v>
      </c>
      <c r="B478" s="110">
        <v>45738</v>
      </c>
      <c r="C478" s="89">
        <v>5.8</v>
      </c>
      <c r="D478" s="89">
        <v>13.2</v>
      </c>
      <c r="E478" s="96">
        <v>1427</v>
      </c>
      <c r="F478" s="89">
        <v>-0.1</v>
      </c>
      <c r="G478" s="89">
        <v>1004.3</v>
      </c>
      <c r="H478">
        <v>0.59</v>
      </c>
      <c r="I478" t="s">
        <v>1</v>
      </c>
      <c r="J478">
        <v>1</v>
      </c>
      <c r="K478">
        <v>3</v>
      </c>
      <c r="L478">
        <v>2025</v>
      </c>
      <c r="M478" t="s">
        <v>121</v>
      </c>
      <c r="N478" s="89" cm="1">
        <f t="array" ref="N478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478" s="89">
        <f>_34_KNMI_Stations[[#This Row],[graaddagen]]*_34_KNMI_Stations[[#This Row],[Gewogen factor]]</f>
        <v>4.8000000000000007</v>
      </c>
      <c r="P478" s="89" cm="1">
        <f t="array" ref="P478">IF(ISNUMBER(_34_KNMI_Stations[[#This Row],[Etmaal temperatuur °C]]),IF(_34_KNMI_Stations[[#This Row],[Etmaal temperatuur °C]]&gt;stookgrens[],_34_KNMI_Stations[[#This Row],[Etmaal temperatuur °C]]-stookgrens[],0),"")</f>
        <v>0</v>
      </c>
    </row>
    <row r="479" spans="1:16" x14ac:dyDescent="0.25">
      <c r="A479">
        <v>235</v>
      </c>
      <c r="B479" s="110">
        <v>45739</v>
      </c>
      <c r="C479" s="89">
        <v>3.4</v>
      </c>
      <c r="D479" s="89">
        <v>11.2</v>
      </c>
      <c r="E479" s="96">
        <v>1093</v>
      </c>
      <c r="F479" s="89">
        <v>4.9000000000000004</v>
      </c>
      <c r="G479" s="89">
        <v>1004.8</v>
      </c>
      <c r="H479">
        <v>0.77</v>
      </c>
      <c r="I479" t="s">
        <v>1</v>
      </c>
      <c r="J479">
        <v>1</v>
      </c>
      <c r="K479">
        <v>3</v>
      </c>
      <c r="L479">
        <v>2025</v>
      </c>
      <c r="M479" t="s">
        <v>121</v>
      </c>
      <c r="N479" s="89" cm="1">
        <f t="array" ref="N479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479" s="89">
        <f>_34_KNMI_Stations[[#This Row],[graaddagen]]*_34_KNMI_Stations[[#This Row],[Gewogen factor]]</f>
        <v>6.8000000000000007</v>
      </c>
      <c r="P479" s="89" cm="1">
        <f t="array" ref="P479">IF(ISNUMBER(_34_KNMI_Stations[[#This Row],[Etmaal temperatuur °C]]),IF(_34_KNMI_Stations[[#This Row],[Etmaal temperatuur °C]]&gt;stookgrens[],_34_KNMI_Stations[[#This Row],[Etmaal temperatuur °C]]-stookgrens[],0),"")</f>
        <v>0</v>
      </c>
    </row>
    <row r="480" spans="1:16" x14ac:dyDescent="0.25">
      <c r="A480">
        <v>235</v>
      </c>
      <c r="B480" s="110">
        <v>45740</v>
      </c>
      <c r="C480" s="89">
        <v>3.4</v>
      </c>
      <c r="D480" s="89">
        <v>7.4</v>
      </c>
      <c r="E480" s="96">
        <v>1051</v>
      </c>
      <c r="F480" s="89">
        <v>-0.1</v>
      </c>
      <c r="G480" s="89">
        <v>1015.6</v>
      </c>
      <c r="H480">
        <v>0.88</v>
      </c>
      <c r="I480" t="s">
        <v>1</v>
      </c>
      <c r="J480">
        <v>1</v>
      </c>
      <c r="K480">
        <v>3</v>
      </c>
      <c r="L480">
        <v>2025</v>
      </c>
      <c r="M480" t="s">
        <v>122</v>
      </c>
      <c r="N480" s="89" cm="1">
        <f t="array" ref="N480">IF(ISNUMBER(_34_KNMI_Stations[[#This Row],[Etmaal temperatuur °C]]),IF(_34_KNMI_Stations[[#This Row],[Etmaal temperatuur °C]]&lt;stookgrens[],stookgrens[]-_34_KNMI_Stations[[#This Row],[Etmaal temperatuur °C]],0),"")</f>
        <v>10.6</v>
      </c>
      <c r="O480" s="89">
        <f>_34_KNMI_Stations[[#This Row],[graaddagen]]*_34_KNMI_Stations[[#This Row],[Gewogen factor]]</f>
        <v>10.6</v>
      </c>
      <c r="P480" s="89" cm="1">
        <f t="array" ref="P480">IF(ISNUMBER(_34_KNMI_Stations[[#This Row],[Etmaal temperatuur °C]]),IF(_34_KNMI_Stations[[#This Row],[Etmaal temperatuur °C]]&gt;stookgrens[],_34_KNMI_Stations[[#This Row],[Etmaal temperatuur °C]]-stookgrens[],0),"")</f>
        <v>0</v>
      </c>
    </row>
    <row r="481" spans="1:16" x14ac:dyDescent="0.25">
      <c r="A481">
        <v>235</v>
      </c>
      <c r="B481" s="110">
        <v>45741</v>
      </c>
      <c r="C481" s="89">
        <v>4.2</v>
      </c>
      <c r="D481" s="89">
        <v>7.8</v>
      </c>
      <c r="E481" s="96">
        <v>989</v>
      </c>
      <c r="F481" s="89">
        <v>-0.1</v>
      </c>
      <c r="G481" s="89">
        <v>1020.1</v>
      </c>
      <c r="H481">
        <v>0.89</v>
      </c>
      <c r="I481" t="s">
        <v>1</v>
      </c>
      <c r="J481">
        <v>1</v>
      </c>
      <c r="K481">
        <v>3</v>
      </c>
      <c r="L481">
        <v>2025</v>
      </c>
      <c r="M481" t="s">
        <v>122</v>
      </c>
      <c r="N481" s="89" cm="1">
        <f t="array" ref="N481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481" s="89">
        <f>_34_KNMI_Stations[[#This Row],[graaddagen]]*_34_KNMI_Stations[[#This Row],[Gewogen factor]]</f>
        <v>10.199999999999999</v>
      </c>
      <c r="P481" s="89" cm="1">
        <f t="array" ref="P481">IF(ISNUMBER(_34_KNMI_Stations[[#This Row],[Etmaal temperatuur °C]]),IF(_34_KNMI_Stations[[#This Row],[Etmaal temperatuur °C]]&gt;stookgrens[],_34_KNMI_Stations[[#This Row],[Etmaal temperatuur °C]]-stookgrens[],0),"")</f>
        <v>0</v>
      </c>
    </row>
    <row r="482" spans="1:16" x14ac:dyDescent="0.25">
      <c r="A482">
        <v>235</v>
      </c>
      <c r="B482" s="110">
        <v>45742</v>
      </c>
      <c r="C482" s="89">
        <v>2.4</v>
      </c>
      <c r="D482" s="89">
        <v>7.6</v>
      </c>
      <c r="E482" s="96">
        <v>1558</v>
      </c>
      <c r="F482" s="89">
        <v>0</v>
      </c>
      <c r="G482" s="89">
        <v>1024.5</v>
      </c>
      <c r="H482">
        <v>0.87</v>
      </c>
      <c r="I482" t="s">
        <v>1</v>
      </c>
      <c r="J482">
        <v>1</v>
      </c>
      <c r="K482">
        <v>3</v>
      </c>
      <c r="L482">
        <v>2025</v>
      </c>
      <c r="M482" t="s">
        <v>122</v>
      </c>
      <c r="N482" s="89" cm="1">
        <f t="array" ref="N482">IF(ISNUMBER(_34_KNMI_Stations[[#This Row],[Etmaal temperatuur °C]]),IF(_34_KNMI_Stations[[#This Row],[Etmaal temperatuur °C]]&lt;stookgrens[],stookgrens[]-_34_KNMI_Stations[[#This Row],[Etmaal temperatuur °C]],0),"")</f>
        <v>10.4</v>
      </c>
      <c r="O482" s="89">
        <f>_34_KNMI_Stations[[#This Row],[graaddagen]]*_34_KNMI_Stations[[#This Row],[Gewogen factor]]</f>
        <v>10.4</v>
      </c>
      <c r="P482" s="89" cm="1">
        <f t="array" ref="P482">IF(ISNUMBER(_34_KNMI_Stations[[#This Row],[Etmaal temperatuur °C]]),IF(_34_KNMI_Stations[[#This Row],[Etmaal temperatuur °C]]&gt;stookgrens[],_34_KNMI_Stations[[#This Row],[Etmaal temperatuur °C]]-stookgrens[],0),"")</f>
        <v>0</v>
      </c>
    </row>
    <row r="483" spans="1:16" x14ac:dyDescent="0.25">
      <c r="A483">
        <v>235</v>
      </c>
      <c r="B483" s="110">
        <v>45743</v>
      </c>
      <c r="C483" s="89">
        <v>4.3</v>
      </c>
      <c r="D483" s="89">
        <v>6.9</v>
      </c>
      <c r="E483" s="96">
        <v>1790</v>
      </c>
      <c r="F483" s="89">
        <v>0</v>
      </c>
      <c r="G483" s="89">
        <v>1019.7</v>
      </c>
      <c r="H483">
        <v>0.82</v>
      </c>
      <c r="I483" t="s">
        <v>1</v>
      </c>
      <c r="J483">
        <v>1</v>
      </c>
      <c r="K483">
        <v>3</v>
      </c>
      <c r="L483">
        <v>2025</v>
      </c>
      <c r="M483" t="s">
        <v>122</v>
      </c>
      <c r="N483" s="89" cm="1">
        <f t="array" ref="N483">IF(ISNUMBER(_34_KNMI_Stations[[#This Row],[Etmaal temperatuur °C]]),IF(_34_KNMI_Stations[[#This Row],[Etmaal temperatuur °C]]&lt;stookgrens[],stookgrens[]-_34_KNMI_Stations[[#This Row],[Etmaal temperatuur °C]],0),"")</f>
        <v>11.1</v>
      </c>
      <c r="O483" s="89">
        <f>_34_KNMI_Stations[[#This Row],[graaddagen]]*_34_KNMI_Stations[[#This Row],[Gewogen factor]]</f>
        <v>11.1</v>
      </c>
      <c r="P483" s="89" cm="1">
        <f t="array" ref="P483">IF(ISNUMBER(_34_KNMI_Stations[[#This Row],[Etmaal temperatuur °C]]),IF(_34_KNMI_Stations[[#This Row],[Etmaal temperatuur °C]]&gt;stookgrens[],_34_KNMI_Stations[[#This Row],[Etmaal temperatuur °C]]-stookgrens[],0),"")</f>
        <v>0</v>
      </c>
    </row>
    <row r="484" spans="1:16" x14ac:dyDescent="0.25">
      <c r="A484">
        <v>235</v>
      </c>
      <c r="B484" s="110">
        <v>45744</v>
      </c>
      <c r="C484" s="89">
        <v>4.8</v>
      </c>
      <c r="D484" s="89">
        <v>7.3</v>
      </c>
      <c r="E484" s="96">
        <v>636</v>
      </c>
      <c r="F484" s="89">
        <v>0.3</v>
      </c>
      <c r="G484" s="89">
        <v>1011.7</v>
      </c>
      <c r="H484">
        <v>0.9</v>
      </c>
      <c r="I484" t="s">
        <v>1</v>
      </c>
      <c r="J484">
        <v>1</v>
      </c>
      <c r="K484">
        <v>3</v>
      </c>
      <c r="L484">
        <v>2025</v>
      </c>
      <c r="M484" t="s">
        <v>122</v>
      </c>
      <c r="N484" s="89" cm="1">
        <f t="array" ref="N484">IF(ISNUMBER(_34_KNMI_Stations[[#This Row],[Etmaal temperatuur °C]]),IF(_34_KNMI_Stations[[#This Row],[Etmaal temperatuur °C]]&lt;stookgrens[],stookgrens[]-_34_KNMI_Stations[[#This Row],[Etmaal temperatuur °C]],0),"")</f>
        <v>10.7</v>
      </c>
      <c r="O484" s="89">
        <f>_34_KNMI_Stations[[#This Row],[graaddagen]]*_34_KNMI_Stations[[#This Row],[Gewogen factor]]</f>
        <v>10.7</v>
      </c>
      <c r="P484" s="89" cm="1">
        <f t="array" ref="P484">IF(ISNUMBER(_34_KNMI_Stations[[#This Row],[Etmaal temperatuur °C]]),IF(_34_KNMI_Stations[[#This Row],[Etmaal temperatuur °C]]&gt;stookgrens[],_34_KNMI_Stations[[#This Row],[Etmaal temperatuur °C]]-stookgrens[],0),"")</f>
        <v>0</v>
      </c>
    </row>
    <row r="485" spans="1:16" x14ac:dyDescent="0.25">
      <c r="A485">
        <v>235</v>
      </c>
      <c r="B485" s="110">
        <v>45745</v>
      </c>
      <c r="C485" s="89">
        <v>5</v>
      </c>
      <c r="D485" s="89">
        <v>7.6</v>
      </c>
      <c r="E485" s="96">
        <v>1636</v>
      </c>
      <c r="F485" s="89">
        <v>0</v>
      </c>
      <c r="G485" s="89">
        <v>1018</v>
      </c>
      <c r="H485">
        <v>0.82</v>
      </c>
      <c r="I485" t="s">
        <v>1</v>
      </c>
      <c r="J485">
        <v>1</v>
      </c>
      <c r="K485">
        <v>3</v>
      </c>
      <c r="L485">
        <v>2025</v>
      </c>
      <c r="M485" t="s">
        <v>122</v>
      </c>
      <c r="N485" s="89" cm="1">
        <f t="array" ref="N485">IF(ISNUMBER(_34_KNMI_Stations[[#This Row],[Etmaal temperatuur °C]]),IF(_34_KNMI_Stations[[#This Row],[Etmaal temperatuur °C]]&lt;stookgrens[],stookgrens[]-_34_KNMI_Stations[[#This Row],[Etmaal temperatuur °C]],0),"")</f>
        <v>10.4</v>
      </c>
      <c r="O485" s="89">
        <f>_34_KNMI_Stations[[#This Row],[graaddagen]]*_34_KNMI_Stations[[#This Row],[Gewogen factor]]</f>
        <v>10.4</v>
      </c>
      <c r="P485" s="89" cm="1">
        <f t="array" ref="P485">IF(ISNUMBER(_34_KNMI_Stations[[#This Row],[Etmaal temperatuur °C]]),IF(_34_KNMI_Stations[[#This Row],[Etmaal temperatuur °C]]&gt;stookgrens[],_34_KNMI_Stations[[#This Row],[Etmaal temperatuur °C]]-stookgrens[],0),"")</f>
        <v>0</v>
      </c>
    </row>
    <row r="486" spans="1:16" x14ac:dyDescent="0.25">
      <c r="A486">
        <v>235</v>
      </c>
      <c r="B486" s="110">
        <v>45746</v>
      </c>
      <c r="C486" s="89">
        <v>8.5</v>
      </c>
      <c r="D486" s="89">
        <v>9.1999999999999993</v>
      </c>
      <c r="E486" s="96">
        <v>1629</v>
      </c>
      <c r="F486" s="89">
        <v>0.2</v>
      </c>
      <c r="G486" s="89">
        <v>1016</v>
      </c>
      <c r="H486">
        <v>0.78</v>
      </c>
      <c r="I486" t="s">
        <v>1</v>
      </c>
      <c r="J486">
        <v>1</v>
      </c>
      <c r="K486">
        <v>3</v>
      </c>
      <c r="L486">
        <v>2025</v>
      </c>
      <c r="M486" t="s">
        <v>122</v>
      </c>
      <c r="N486" s="89" cm="1">
        <f t="array" ref="N486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486" s="89">
        <f>_34_KNMI_Stations[[#This Row],[graaddagen]]*_34_KNMI_Stations[[#This Row],[Gewogen factor]]</f>
        <v>8.8000000000000007</v>
      </c>
      <c r="P486" s="89" cm="1">
        <f t="array" ref="P486">IF(ISNUMBER(_34_KNMI_Stations[[#This Row],[Etmaal temperatuur °C]]),IF(_34_KNMI_Stations[[#This Row],[Etmaal temperatuur °C]]&gt;stookgrens[],_34_KNMI_Stations[[#This Row],[Etmaal temperatuur °C]]-stookgrens[],0),"")</f>
        <v>0</v>
      </c>
    </row>
    <row r="487" spans="1:16" x14ac:dyDescent="0.25">
      <c r="A487">
        <v>235</v>
      </c>
      <c r="B487" s="110">
        <v>45747</v>
      </c>
      <c r="C487" s="89">
        <v>4</v>
      </c>
      <c r="D487" s="89">
        <v>7.8</v>
      </c>
      <c r="E487" s="96">
        <v>1619</v>
      </c>
      <c r="F487" s="89">
        <v>0</v>
      </c>
      <c r="G487" s="89">
        <v>1028</v>
      </c>
      <c r="H487">
        <v>0.77</v>
      </c>
      <c r="I487" t="s">
        <v>1</v>
      </c>
      <c r="J487">
        <v>1</v>
      </c>
      <c r="K487">
        <v>3</v>
      </c>
      <c r="L487">
        <v>2025</v>
      </c>
      <c r="M487" t="s">
        <v>123</v>
      </c>
      <c r="N487" s="89" cm="1">
        <f t="array" ref="N487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487" s="89">
        <f>_34_KNMI_Stations[[#This Row],[graaddagen]]*_34_KNMI_Stations[[#This Row],[Gewogen factor]]</f>
        <v>10.199999999999999</v>
      </c>
      <c r="P487" s="89" cm="1">
        <f t="array" ref="P487">IF(ISNUMBER(_34_KNMI_Stations[[#This Row],[Etmaal temperatuur °C]]),IF(_34_KNMI_Stations[[#This Row],[Etmaal temperatuur °C]]&gt;stookgrens[],_34_KNMI_Stations[[#This Row],[Etmaal temperatuur °C]]-stookgrens[],0),"")</f>
        <v>0</v>
      </c>
    </row>
    <row r="488" spans="1:16" x14ac:dyDescent="0.25">
      <c r="A488">
        <v>235</v>
      </c>
      <c r="B488" s="110">
        <v>45748</v>
      </c>
      <c r="C488" s="89">
        <v>5.3</v>
      </c>
      <c r="D488" s="89">
        <v>9.3000000000000007</v>
      </c>
      <c r="E488" s="96">
        <v>1945</v>
      </c>
      <c r="F488" s="89">
        <v>0</v>
      </c>
      <c r="G488" s="89">
        <v>1028.9000000000001</v>
      </c>
      <c r="H488">
        <v>0.77</v>
      </c>
      <c r="I488" t="s">
        <v>1</v>
      </c>
      <c r="J488">
        <v>0.8</v>
      </c>
      <c r="K488">
        <v>4</v>
      </c>
      <c r="L488">
        <v>2025</v>
      </c>
      <c r="M488" t="s">
        <v>123</v>
      </c>
      <c r="N488" s="89" cm="1">
        <f t="array" ref="N488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488" s="89">
        <f>_34_KNMI_Stations[[#This Row],[graaddagen]]*_34_KNMI_Stations[[#This Row],[Gewogen factor]]</f>
        <v>6.96</v>
      </c>
      <c r="P488" s="89" cm="1">
        <f t="array" ref="P488">IF(ISNUMBER(_34_KNMI_Stations[[#This Row],[Etmaal temperatuur °C]]),IF(_34_KNMI_Stations[[#This Row],[Etmaal temperatuur °C]]&gt;stookgrens[],_34_KNMI_Stations[[#This Row],[Etmaal temperatuur °C]]-stookgrens[],0),"")</f>
        <v>0</v>
      </c>
    </row>
    <row r="489" spans="1:16" x14ac:dyDescent="0.25">
      <c r="A489">
        <v>235</v>
      </c>
      <c r="B489" s="110">
        <v>45749</v>
      </c>
      <c r="C489" s="89">
        <v>6.5</v>
      </c>
      <c r="D489" s="89">
        <v>10.6</v>
      </c>
      <c r="E489" s="96">
        <v>1921</v>
      </c>
      <c r="F489" s="89">
        <v>0</v>
      </c>
      <c r="G489" s="89">
        <v>1025.8</v>
      </c>
      <c r="H489">
        <v>0.74</v>
      </c>
      <c r="I489" t="s">
        <v>1</v>
      </c>
      <c r="J489">
        <v>0.8</v>
      </c>
      <c r="K489">
        <v>4</v>
      </c>
      <c r="L489">
        <v>2025</v>
      </c>
      <c r="M489" t="s">
        <v>123</v>
      </c>
      <c r="N489" s="89" cm="1">
        <f t="array" ref="N489">IF(ISNUMBER(_34_KNMI_Stations[[#This Row],[Etmaal temperatuur °C]]),IF(_34_KNMI_Stations[[#This Row],[Etmaal temperatuur °C]]&lt;stookgrens[],stookgrens[]-_34_KNMI_Stations[[#This Row],[Etmaal temperatuur °C]],0),"")</f>
        <v>7.4</v>
      </c>
      <c r="O489" s="89">
        <f>_34_KNMI_Stations[[#This Row],[graaddagen]]*_34_KNMI_Stations[[#This Row],[Gewogen factor]]</f>
        <v>5.9200000000000008</v>
      </c>
      <c r="P489" s="89" cm="1">
        <f t="array" ref="P489">IF(ISNUMBER(_34_KNMI_Stations[[#This Row],[Etmaal temperatuur °C]]),IF(_34_KNMI_Stations[[#This Row],[Etmaal temperatuur °C]]&gt;stookgrens[],_34_KNMI_Stations[[#This Row],[Etmaal temperatuur °C]]-stookgrens[],0),"")</f>
        <v>0</v>
      </c>
    </row>
    <row r="490" spans="1:16" x14ac:dyDescent="0.25">
      <c r="A490">
        <v>235</v>
      </c>
      <c r="B490" s="110">
        <v>45750</v>
      </c>
      <c r="C490" s="89">
        <v>5.3</v>
      </c>
      <c r="D490" s="89">
        <v>12.6</v>
      </c>
      <c r="E490" s="96">
        <v>1973</v>
      </c>
      <c r="F490" s="89">
        <v>0</v>
      </c>
      <c r="G490" s="89">
        <v>1023.8</v>
      </c>
      <c r="H490">
        <v>0.66</v>
      </c>
      <c r="I490" t="s">
        <v>1</v>
      </c>
      <c r="J490">
        <v>0.8</v>
      </c>
      <c r="K490">
        <v>4</v>
      </c>
      <c r="L490">
        <v>2025</v>
      </c>
      <c r="M490" t="s">
        <v>123</v>
      </c>
      <c r="N490" s="89" cm="1">
        <f t="array" ref="N490">IF(ISNUMBER(_34_KNMI_Stations[[#This Row],[Etmaal temperatuur °C]]),IF(_34_KNMI_Stations[[#This Row],[Etmaal temperatuur °C]]&lt;stookgrens[],stookgrens[]-_34_KNMI_Stations[[#This Row],[Etmaal temperatuur °C]],0),"")</f>
        <v>5.4</v>
      </c>
      <c r="O490" s="89">
        <f>_34_KNMI_Stations[[#This Row],[graaddagen]]*_34_KNMI_Stations[[#This Row],[Gewogen factor]]</f>
        <v>4.32</v>
      </c>
      <c r="P490" s="89" cm="1">
        <f t="array" ref="P490">IF(ISNUMBER(_34_KNMI_Stations[[#This Row],[Etmaal temperatuur °C]]),IF(_34_KNMI_Stations[[#This Row],[Etmaal temperatuur °C]]&gt;stookgrens[],_34_KNMI_Stations[[#This Row],[Etmaal temperatuur °C]]-stookgrens[],0),"")</f>
        <v>0</v>
      </c>
    </row>
    <row r="491" spans="1:16" x14ac:dyDescent="0.25">
      <c r="A491">
        <v>235</v>
      </c>
      <c r="B491" s="110">
        <v>45751</v>
      </c>
      <c r="C491" s="89">
        <v>5.2</v>
      </c>
      <c r="D491" s="89">
        <v>10.8</v>
      </c>
      <c r="E491" s="96">
        <v>2009</v>
      </c>
      <c r="F491" s="89">
        <v>0</v>
      </c>
      <c r="G491" s="89">
        <v>1021.6</v>
      </c>
      <c r="H491">
        <v>0.79</v>
      </c>
      <c r="I491" t="s">
        <v>1</v>
      </c>
      <c r="J491">
        <v>0.8</v>
      </c>
      <c r="K491">
        <v>4</v>
      </c>
      <c r="L491">
        <v>2025</v>
      </c>
      <c r="M491" t="s">
        <v>123</v>
      </c>
      <c r="N491" s="89" cm="1">
        <f t="array" ref="N491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491" s="89">
        <f>_34_KNMI_Stations[[#This Row],[graaddagen]]*_34_KNMI_Stations[[#This Row],[Gewogen factor]]</f>
        <v>5.76</v>
      </c>
      <c r="P491" s="89" cm="1">
        <f t="array" ref="P491">IF(ISNUMBER(_34_KNMI_Stations[[#This Row],[Etmaal temperatuur °C]]),IF(_34_KNMI_Stations[[#This Row],[Etmaal temperatuur °C]]&gt;stookgrens[],_34_KNMI_Stations[[#This Row],[Etmaal temperatuur °C]]-stookgrens[],0),"")</f>
        <v>0</v>
      </c>
    </row>
    <row r="492" spans="1:16" x14ac:dyDescent="0.25">
      <c r="A492">
        <v>235</v>
      </c>
      <c r="B492" s="110">
        <v>45752</v>
      </c>
      <c r="C492" s="89">
        <v>8.3000000000000007</v>
      </c>
      <c r="D492" s="89">
        <v>9.1</v>
      </c>
      <c r="E492" s="96">
        <v>2080</v>
      </c>
      <c r="F492" s="89">
        <v>0</v>
      </c>
      <c r="G492" s="89">
        <v>1022.1</v>
      </c>
      <c r="H492">
        <v>0.69</v>
      </c>
      <c r="I492" t="s">
        <v>1</v>
      </c>
      <c r="J492">
        <v>0.8</v>
      </c>
      <c r="K492">
        <v>4</v>
      </c>
      <c r="L492">
        <v>2025</v>
      </c>
      <c r="M492" t="s">
        <v>123</v>
      </c>
      <c r="N492" s="89" cm="1">
        <f t="array" ref="N492">IF(ISNUMBER(_34_KNMI_Stations[[#This Row],[Etmaal temperatuur °C]]),IF(_34_KNMI_Stations[[#This Row],[Etmaal temperatuur °C]]&lt;stookgrens[],stookgrens[]-_34_KNMI_Stations[[#This Row],[Etmaal temperatuur °C]],0),"")</f>
        <v>8.9</v>
      </c>
      <c r="O492" s="89">
        <f>_34_KNMI_Stations[[#This Row],[graaddagen]]*_34_KNMI_Stations[[#This Row],[Gewogen factor]]</f>
        <v>7.120000000000001</v>
      </c>
      <c r="P492" s="89" cm="1">
        <f t="array" ref="P492">IF(ISNUMBER(_34_KNMI_Stations[[#This Row],[Etmaal temperatuur °C]]),IF(_34_KNMI_Stations[[#This Row],[Etmaal temperatuur °C]]&gt;stookgrens[],_34_KNMI_Stations[[#This Row],[Etmaal temperatuur °C]]-stookgrens[],0),"")</f>
        <v>0</v>
      </c>
    </row>
    <row r="493" spans="1:16" x14ac:dyDescent="0.25">
      <c r="A493">
        <v>235</v>
      </c>
      <c r="B493" s="110">
        <v>45753</v>
      </c>
      <c r="C493" s="89">
        <v>6.8</v>
      </c>
      <c r="D493" s="89">
        <v>7.6</v>
      </c>
      <c r="E493" s="96">
        <v>2114</v>
      </c>
      <c r="F493" s="89">
        <v>0</v>
      </c>
      <c r="G493" s="89">
        <v>1026.8</v>
      </c>
      <c r="H493">
        <v>0.57999999999999996</v>
      </c>
      <c r="I493" t="s">
        <v>1</v>
      </c>
      <c r="J493">
        <v>0.8</v>
      </c>
      <c r="K493">
        <v>4</v>
      </c>
      <c r="L493">
        <v>2025</v>
      </c>
      <c r="M493" t="s">
        <v>123</v>
      </c>
      <c r="N493" s="89" cm="1">
        <f t="array" ref="N493">IF(ISNUMBER(_34_KNMI_Stations[[#This Row],[Etmaal temperatuur °C]]),IF(_34_KNMI_Stations[[#This Row],[Etmaal temperatuur °C]]&lt;stookgrens[],stookgrens[]-_34_KNMI_Stations[[#This Row],[Etmaal temperatuur °C]],0),"")</f>
        <v>10.4</v>
      </c>
      <c r="O493" s="89">
        <f>_34_KNMI_Stations[[#This Row],[graaddagen]]*_34_KNMI_Stations[[#This Row],[Gewogen factor]]</f>
        <v>8.32</v>
      </c>
      <c r="P493" s="89" cm="1">
        <f t="array" ref="P493">IF(ISNUMBER(_34_KNMI_Stations[[#This Row],[Etmaal temperatuur °C]]),IF(_34_KNMI_Stations[[#This Row],[Etmaal temperatuur °C]]&gt;stookgrens[],_34_KNMI_Stations[[#This Row],[Etmaal temperatuur °C]]-stookgrens[],0),"")</f>
        <v>0</v>
      </c>
    </row>
    <row r="494" spans="1:16" x14ac:dyDescent="0.25">
      <c r="A494">
        <v>235</v>
      </c>
      <c r="B494" s="110">
        <v>45754</v>
      </c>
      <c r="C494" s="89">
        <v>4.7</v>
      </c>
      <c r="D494" s="89">
        <v>8</v>
      </c>
      <c r="E494" s="96">
        <v>2099</v>
      </c>
      <c r="F494" s="89">
        <v>0</v>
      </c>
      <c r="G494" s="89">
        <v>1027.7</v>
      </c>
      <c r="H494">
        <v>0.67</v>
      </c>
      <c r="I494" t="s">
        <v>1</v>
      </c>
      <c r="J494">
        <v>0.8</v>
      </c>
      <c r="K494">
        <v>4</v>
      </c>
      <c r="L494">
        <v>2025</v>
      </c>
      <c r="M494" t="s">
        <v>124</v>
      </c>
      <c r="N494" s="89" cm="1">
        <f t="array" ref="N494">IF(ISNUMBER(_34_KNMI_Stations[[#This Row],[Etmaal temperatuur °C]]),IF(_34_KNMI_Stations[[#This Row],[Etmaal temperatuur °C]]&lt;stookgrens[],stookgrens[]-_34_KNMI_Stations[[#This Row],[Etmaal temperatuur °C]],0),"")</f>
        <v>10</v>
      </c>
      <c r="O494" s="89">
        <f>_34_KNMI_Stations[[#This Row],[graaddagen]]*_34_KNMI_Stations[[#This Row],[Gewogen factor]]</f>
        <v>8</v>
      </c>
      <c r="P494" s="89" cm="1">
        <f t="array" ref="P494">IF(ISNUMBER(_34_KNMI_Stations[[#This Row],[Etmaal temperatuur °C]]),IF(_34_KNMI_Stations[[#This Row],[Etmaal temperatuur °C]]&gt;stookgrens[],_34_KNMI_Stations[[#This Row],[Etmaal temperatuur °C]]-stookgrens[],0),"")</f>
        <v>0</v>
      </c>
    </row>
    <row r="495" spans="1:16" x14ac:dyDescent="0.25">
      <c r="A495">
        <v>235</v>
      </c>
      <c r="B495" s="110">
        <v>45755</v>
      </c>
      <c r="C495" s="89">
        <v>3.7</v>
      </c>
      <c r="D495" s="89">
        <v>7.5</v>
      </c>
      <c r="E495" s="96">
        <v>2111</v>
      </c>
      <c r="F495" s="89">
        <v>0</v>
      </c>
      <c r="G495" s="89">
        <v>1028.2</v>
      </c>
      <c r="H495">
        <v>0.74</v>
      </c>
      <c r="I495" t="s">
        <v>1</v>
      </c>
      <c r="J495">
        <v>0.8</v>
      </c>
      <c r="K495">
        <v>4</v>
      </c>
      <c r="L495">
        <v>2025</v>
      </c>
      <c r="M495" t="s">
        <v>124</v>
      </c>
      <c r="N495" s="89" cm="1">
        <f t="array" ref="N495">IF(ISNUMBER(_34_KNMI_Stations[[#This Row],[Etmaal temperatuur °C]]),IF(_34_KNMI_Stations[[#This Row],[Etmaal temperatuur °C]]&lt;stookgrens[],stookgrens[]-_34_KNMI_Stations[[#This Row],[Etmaal temperatuur °C]],0),"")</f>
        <v>10.5</v>
      </c>
      <c r="O495" s="89">
        <f>_34_KNMI_Stations[[#This Row],[graaddagen]]*_34_KNMI_Stations[[#This Row],[Gewogen factor]]</f>
        <v>8.4</v>
      </c>
      <c r="P495" s="89" cm="1">
        <f t="array" ref="P495">IF(ISNUMBER(_34_KNMI_Stations[[#This Row],[Etmaal temperatuur °C]]),IF(_34_KNMI_Stations[[#This Row],[Etmaal temperatuur °C]]&gt;stookgrens[],_34_KNMI_Stations[[#This Row],[Etmaal temperatuur °C]]-stookgrens[],0),"")</f>
        <v>0</v>
      </c>
    </row>
    <row r="496" spans="1:16" x14ac:dyDescent="0.25">
      <c r="A496">
        <v>235</v>
      </c>
      <c r="B496" s="110">
        <v>45756</v>
      </c>
      <c r="C496" s="89">
        <v>4.0999999999999996</v>
      </c>
      <c r="D496" s="89">
        <v>7.7</v>
      </c>
      <c r="E496" s="96">
        <v>889</v>
      </c>
      <c r="F496" s="89">
        <v>0</v>
      </c>
      <c r="G496" s="89">
        <v>1027.9000000000001</v>
      </c>
      <c r="H496">
        <v>0.75</v>
      </c>
      <c r="I496" t="s">
        <v>1</v>
      </c>
      <c r="J496">
        <v>0.8</v>
      </c>
      <c r="K496">
        <v>4</v>
      </c>
      <c r="L496">
        <v>2025</v>
      </c>
      <c r="M496" t="s">
        <v>124</v>
      </c>
      <c r="N496" s="89" cm="1">
        <f t="array" ref="N496">IF(ISNUMBER(_34_KNMI_Stations[[#This Row],[Etmaal temperatuur °C]]),IF(_34_KNMI_Stations[[#This Row],[Etmaal temperatuur °C]]&lt;stookgrens[],stookgrens[]-_34_KNMI_Stations[[#This Row],[Etmaal temperatuur °C]],0),"")</f>
        <v>10.3</v>
      </c>
      <c r="O496" s="89">
        <f>_34_KNMI_Stations[[#This Row],[graaddagen]]*_34_KNMI_Stations[[#This Row],[Gewogen factor]]</f>
        <v>8.24</v>
      </c>
      <c r="P496" s="89" cm="1">
        <f t="array" ref="P496">IF(ISNUMBER(_34_KNMI_Stations[[#This Row],[Etmaal temperatuur °C]]),IF(_34_KNMI_Stations[[#This Row],[Etmaal temperatuur °C]]&gt;stookgrens[],_34_KNMI_Stations[[#This Row],[Etmaal temperatuur °C]]-stookgrens[],0),"")</f>
        <v>0</v>
      </c>
    </row>
    <row r="497" spans="1:16" x14ac:dyDescent="0.25">
      <c r="A497">
        <v>235</v>
      </c>
      <c r="B497" s="110">
        <v>45757</v>
      </c>
      <c r="C497" s="89">
        <v>4.3</v>
      </c>
      <c r="D497" s="89">
        <v>8.5</v>
      </c>
      <c r="E497" s="96">
        <v>1831</v>
      </c>
      <c r="F497" s="89">
        <v>0</v>
      </c>
      <c r="G497" s="89">
        <v>1028</v>
      </c>
      <c r="H497">
        <v>0.8</v>
      </c>
      <c r="I497" t="s">
        <v>1</v>
      </c>
      <c r="J497">
        <v>0.8</v>
      </c>
      <c r="K497">
        <v>4</v>
      </c>
      <c r="L497">
        <v>2025</v>
      </c>
      <c r="M497" t="s">
        <v>124</v>
      </c>
      <c r="N497" s="89" cm="1">
        <f t="array" ref="N497">IF(ISNUMBER(_34_KNMI_Stations[[#This Row],[Etmaal temperatuur °C]]),IF(_34_KNMI_Stations[[#This Row],[Etmaal temperatuur °C]]&lt;stookgrens[],stookgrens[]-_34_KNMI_Stations[[#This Row],[Etmaal temperatuur °C]],0),"")</f>
        <v>9.5</v>
      </c>
      <c r="O497" s="89">
        <f>_34_KNMI_Stations[[#This Row],[graaddagen]]*_34_KNMI_Stations[[#This Row],[Gewogen factor]]</f>
        <v>7.6000000000000005</v>
      </c>
      <c r="P497" s="89" cm="1">
        <f t="array" ref="P497">IF(ISNUMBER(_34_KNMI_Stations[[#This Row],[Etmaal temperatuur °C]]),IF(_34_KNMI_Stations[[#This Row],[Etmaal temperatuur °C]]&gt;stookgrens[],_34_KNMI_Stations[[#This Row],[Etmaal temperatuur °C]]-stookgrens[],0),"")</f>
        <v>0</v>
      </c>
    </row>
    <row r="498" spans="1:16" x14ac:dyDescent="0.25">
      <c r="A498">
        <v>235</v>
      </c>
      <c r="B498" s="110">
        <v>45758</v>
      </c>
      <c r="C498" s="89">
        <v>3.6</v>
      </c>
      <c r="D498" s="89">
        <v>9.3000000000000007</v>
      </c>
      <c r="E498" s="96">
        <v>2049</v>
      </c>
      <c r="F498" s="89">
        <v>0</v>
      </c>
      <c r="G498" s="89">
        <v>1020.9</v>
      </c>
      <c r="H498">
        <v>0.87</v>
      </c>
      <c r="I498" t="s">
        <v>1</v>
      </c>
      <c r="J498">
        <v>0.8</v>
      </c>
      <c r="K498">
        <v>4</v>
      </c>
      <c r="L498">
        <v>2025</v>
      </c>
      <c r="M498" t="s">
        <v>124</v>
      </c>
      <c r="N498" s="89" cm="1">
        <f t="array" ref="N498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498" s="89">
        <f>_34_KNMI_Stations[[#This Row],[graaddagen]]*_34_KNMI_Stations[[#This Row],[Gewogen factor]]</f>
        <v>6.96</v>
      </c>
      <c r="P498" s="89" cm="1">
        <f t="array" ref="P498">IF(ISNUMBER(_34_KNMI_Stations[[#This Row],[Etmaal temperatuur °C]]),IF(_34_KNMI_Stations[[#This Row],[Etmaal temperatuur °C]]&gt;stookgrens[],_34_KNMI_Stations[[#This Row],[Etmaal temperatuur °C]]-stookgrens[],0),"")</f>
        <v>0</v>
      </c>
    </row>
    <row r="499" spans="1:16" x14ac:dyDescent="0.25">
      <c r="A499">
        <v>235</v>
      </c>
      <c r="B499" s="110">
        <v>45759</v>
      </c>
      <c r="C499" s="89">
        <v>4</v>
      </c>
      <c r="D499" s="89">
        <v>14.6</v>
      </c>
      <c r="E499" s="96">
        <v>2143</v>
      </c>
      <c r="F499" s="89">
        <v>0</v>
      </c>
      <c r="G499" s="89">
        <v>1008.9</v>
      </c>
      <c r="H499">
        <v>0.69</v>
      </c>
      <c r="I499" t="s">
        <v>1</v>
      </c>
      <c r="J499">
        <v>0.8</v>
      </c>
      <c r="K499">
        <v>4</v>
      </c>
      <c r="L499">
        <v>2025</v>
      </c>
      <c r="M499" t="s">
        <v>124</v>
      </c>
      <c r="N499" s="89" cm="1">
        <f t="array" ref="N499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499" s="89">
        <f>_34_KNMI_Stations[[#This Row],[graaddagen]]*_34_KNMI_Stations[[#This Row],[Gewogen factor]]</f>
        <v>2.7200000000000006</v>
      </c>
      <c r="P499" s="89" cm="1">
        <f t="array" ref="P499">IF(ISNUMBER(_34_KNMI_Stations[[#This Row],[Etmaal temperatuur °C]]),IF(_34_KNMI_Stations[[#This Row],[Etmaal temperatuur °C]]&gt;stookgrens[],_34_KNMI_Stations[[#This Row],[Etmaal temperatuur °C]]-stookgrens[],0),"")</f>
        <v>0</v>
      </c>
    </row>
    <row r="500" spans="1:16" x14ac:dyDescent="0.25">
      <c r="A500">
        <v>235</v>
      </c>
      <c r="B500" s="110">
        <v>45760</v>
      </c>
      <c r="C500" s="89">
        <v>6.1</v>
      </c>
      <c r="D500" s="89">
        <v>12</v>
      </c>
      <c r="E500" s="96">
        <v>1736</v>
      </c>
      <c r="F500" s="89">
        <v>1.4</v>
      </c>
      <c r="G500" s="89">
        <v>1002.6</v>
      </c>
      <c r="H500">
        <v>0.81</v>
      </c>
      <c r="I500" t="s">
        <v>1</v>
      </c>
      <c r="J500">
        <v>0.8</v>
      </c>
      <c r="K500">
        <v>4</v>
      </c>
      <c r="L500">
        <v>2025</v>
      </c>
      <c r="M500" t="s">
        <v>124</v>
      </c>
      <c r="N500" s="89" cm="1">
        <f t="array" ref="N500">IF(ISNUMBER(_34_KNMI_Stations[[#This Row],[Etmaal temperatuur °C]]),IF(_34_KNMI_Stations[[#This Row],[Etmaal temperatuur °C]]&lt;stookgrens[],stookgrens[]-_34_KNMI_Stations[[#This Row],[Etmaal temperatuur °C]],0),"")</f>
        <v>6</v>
      </c>
      <c r="O500" s="89">
        <f>_34_KNMI_Stations[[#This Row],[graaddagen]]*_34_KNMI_Stations[[#This Row],[Gewogen factor]]</f>
        <v>4.8000000000000007</v>
      </c>
      <c r="P500" s="89" cm="1">
        <f t="array" ref="P500">IF(ISNUMBER(_34_KNMI_Stations[[#This Row],[Etmaal temperatuur °C]]),IF(_34_KNMI_Stations[[#This Row],[Etmaal temperatuur °C]]&gt;stookgrens[],_34_KNMI_Stations[[#This Row],[Etmaal temperatuur °C]]-stookgrens[],0),"")</f>
        <v>0</v>
      </c>
    </row>
    <row r="501" spans="1:16" x14ac:dyDescent="0.25">
      <c r="A501">
        <v>235</v>
      </c>
      <c r="B501" s="110">
        <v>45761</v>
      </c>
      <c r="C501" s="89">
        <v>3.6</v>
      </c>
      <c r="D501" s="89">
        <v>11.5</v>
      </c>
      <c r="E501" s="96">
        <v>2063</v>
      </c>
      <c r="F501" s="89">
        <v>0</v>
      </c>
      <c r="G501" s="89">
        <v>1007</v>
      </c>
      <c r="H501">
        <v>0.78</v>
      </c>
      <c r="I501" t="s">
        <v>1</v>
      </c>
      <c r="J501">
        <v>0.8</v>
      </c>
      <c r="K501">
        <v>4</v>
      </c>
      <c r="L501">
        <v>2025</v>
      </c>
      <c r="M501" t="s">
        <v>125</v>
      </c>
      <c r="N501" s="89" cm="1">
        <f t="array" ref="N501">IF(ISNUMBER(_34_KNMI_Stations[[#This Row],[Etmaal temperatuur °C]]),IF(_34_KNMI_Stations[[#This Row],[Etmaal temperatuur °C]]&lt;stookgrens[],stookgrens[]-_34_KNMI_Stations[[#This Row],[Etmaal temperatuur °C]],0),"")</f>
        <v>6.5</v>
      </c>
      <c r="O501" s="89">
        <f>_34_KNMI_Stations[[#This Row],[graaddagen]]*_34_KNMI_Stations[[#This Row],[Gewogen factor]]</f>
        <v>5.2</v>
      </c>
      <c r="P501" s="89" cm="1">
        <f t="array" ref="P501">IF(ISNUMBER(_34_KNMI_Stations[[#This Row],[Etmaal temperatuur °C]]),IF(_34_KNMI_Stations[[#This Row],[Etmaal temperatuur °C]]&gt;stookgrens[],_34_KNMI_Stations[[#This Row],[Etmaal temperatuur °C]]-stookgrens[],0),"")</f>
        <v>0</v>
      </c>
    </row>
    <row r="502" spans="1:16" x14ac:dyDescent="0.25">
      <c r="A502">
        <v>235</v>
      </c>
      <c r="B502" s="110">
        <v>45762</v>
      </c>
      <c r="C502" s="89">
        <v>4.3</v>
      </c>
      <c r="D502" s="89">
        <v>13.3</v>
      </c>
      <c r="E502" s="96">
        <v>1502</v>
      </c>
      <c r="F502" s="89">
        <v>2.5</v>
      </c>
      <c r="G502" s="89">
        <v>998.8</v>
      </c>
      <c r="H502">
        <v>0.79</v>
      </c>
      <c r="I502" t="s">
        <v>1</v>
      </c>
      <c r="J502">
        <v>0.8</v>
      </c>
      <c r="K502">
        <v>4</v>
      </c>
      <c r="L502">
        <v>2025</v>
      </c>
      <c r="M502" t="s">
        <v>125</v>
      </c>
      <c r="N502" s="89" cm="1">
        <f t="array" ref="N502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502" s="89">
        <f>_34_KNMI_Stations[[#This Row],[graaddagen]]*_34_KNMI_Stations[[#This Row],[Gewogen factor]]</f>
        <v>3.76</v>
      </c>
      <c r="P502" s="89" cm="1">
        <f t="array" ref="P502">IF(ISNUMBER(_34_KNMI_Stations[[#This Row],[Etmaal temperatuur °C]]),IF(_34_KNMI_Stations[[#This Row],[Etmaal temperatuur °C]]&gt;stookgrens[],_34_KNMI_Stations[[#This Row],[Etmaal temperatuur °C]]-stookgrens[],0),"")</f>
        <v>0</v>
      </c>
    </row>
    <row r="503" spans="1:16" x14ac:dyDescent="0.25">
      <c r="A503">
        <v>235</v>
      </c>
      <c r="B503" s="110">
        <v>45763</v>
      </c>
      <c r="C503" s="89">
        <v>4.4000000000000004</v>
      </c>
      <c r="D503" s="89">
        <v>10.1</v>
      </c>
      <c r="E503" s="96">
        <v>806</v>
      </c>
      <c r="F503" s="89">
        <v>-0.1</v>
      </c>
      <c r="G503" s="89">
        <v>1008</v>
      </c>
      <c r="H503">
        <v>0.77</v>
      </c>
      <c r="I503" t="s">
        <v>1</v>
      </c>
      <c r="J503">
        <v>0.8</v>
      </c>
      <c r="K503">
        <v>4</v>
      </c>
      <c r="L503">
        <v>2025</v>
      </c>
      <c r="M503" t="s">
        <v>125</v>
      </c>
      <c r="N503" s="89" cm="1">
        <f t="array" ref="N503">IF(ISNUMBER(_34_KNMI_Stations[[#This Row],[Etmaal temperatuur °C]]),IF(_34_KNMI_Stations[[#This Row],[Etmaal temperatuur °C]]&lt;stookgrens[],stookgrens[]-_34_KNMI_Stations[[#This Row],[Etmaal temperatuur °C]],0),"")</f>
        <v>7.9</v>
      </c>
      <c r="O503" s="89">
        <f>_34_KNMI_Stations[[#This Row],[graaddagen]]*_34_KNMI_Stations[[#This Row],[Gewogen factor]]</f>
        <v>6.32</v>
      </c>
      <c r="P503" s="89" cm="1">
        <f t="array" ref="P503">IF(ISNUMBER(_34_KNMI_Stations[[#This Row],[Etmaal temperatuur °C]]),IF(_34_KNMI_Stations[[#This Row],[Etmaal temperatuur °C]]&gt;stookgrens[],_34_KNMI_Stations[[#This Row],[Etmaal temperatuur °C]]-stookgrens[],0),"")</f>
        <v>0</v>
      </c>
    </row>
    <row r="504" spans="1:16" x14ac:dyDescent="0.25">
      <c r="A504">
        <v>235</v>
      </c>
      <c r="B504" s="110">
        <v>45764</v>
      </c>
      <c r="C504" s="89">
        <v>2.5</v>
      </c>
      <c r="D504" s="89">
        <v>9.4</v>
      </c>
      <c r="E504" s="96">
        <v>745</v>
      </c>
      <c r="F504" s="89">
        <v>0</v>
      </c>
      <c r="G504" s="89">
        <v>1013.1</v>
      </c>
      <c r="H504">
        <v>0.79</v>
      </c>
      <c r="I504" t="s">
        <v>1</v>
      </c>
      <c r="J504">
        <v>0.8</v>
      </c>
      <c r="K504">
        <v>4</v>
      </c>
      <c r="L504">
        <v>2025</v>
      </c>
      <c r="M504" t="s">
        <v>125</v>
      </c>
      <c r="N504" s="89" cm="1">
        <f t="array" ref="N504">IF(ISNUMBER(_34_KNMI_Stations[[#This Row],[Etmaal temperatuur °C]]),IF(_34_KNMI_Stations[[#This Row],[Etmaal temperatuur °C]]&lt;stookgrens[],stookgrens[]-_34_KNMI_Stations[[#This Row],[Etmaal temperatuur °C]],0),"")</f>
        <v>8.6</v>
      </c>
      <c r="O504" s="89">
        <f>_34_KNMI_Stations[[#This Row],[graaddagen]]*_34_KNMI_Stations[[#This Row],[Gewogen factor]]</f>
        <v>6.88</v>
      </c>
      <c r="P504" s="89" cm="1">
        <f t="array" ref="P504">IF(ISNUMBER(_34_KNMI_Stations[[#This Row],[Etmaal temperatuur °C]]),IF(_34_KNMI_Stations[[#This Row],[Etmaal temperatuur °C]]&gt;stookgrens[],_34_KNMI_Stations[[#This Row],[Etmaal temperatuur °C]]-stookgrens[],0),"")</f>
        <v>0</v>
      </c>
    </row>
    <row r="505" spans="1:16" x14ac:dyDescent="0.25">
      <c r="A505">
        <v>235</v>
      </c>
      <c r="B505" s="110">
        <v>45765</v>
      </c>
      <c r="C505" s="89">
        <v>3.3</v>
      </c>
      <c r="D505" s="89">
        <v>9.8000000000000007</v>
      </c>
      <c r="E505" s="96">
        <v>2024</v>
      </c>
      <c r="F505" s="89">
        <v>0</v>
      </c>
      <c r="G505" s="89">
        <v>1014.7</v>
      </c>
      <c r="H505">
        <v>0.75</v>
      </c>
      <c r="I505" t="s">
        <v>1</v>
      </c>
      <c r="J505">
        <v>0.8</v>
      </c>
      <c r="K505">
        <v>4</v>
      </c>
      <c r="L505">
        <v>2025</v>
      </c>
      <c r="M505" t="s">
        <v>125</v>
      </c>
      <c r="N505" s="89" cm="1">
        <f t="array" ref="N505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505" s="89">
        <f>_34_KNMI_Stations[[#This Row],[graaddagen]]*_34_KNMI_Stations[[#This Row],[Gewogen factor]]</f>
        <v>6.56</v>
      </c>
      <c r="P505" s="89" cm="1">
        <f t="array" ref="P505">IF(ISNUMBER(_34_KNMI_Stations[[#This Row],[Etmaal temperatuur °C]]),IF(_34_KNMI_Stations[[#This Row],[Etmaal temperatuur °C]]&gt;stookgrens[],_34_KNMI_Stations[[#This Row],[Etmaal temperatuur °C]]-stookgrens[],0),"")</f>
        <v>0</v>
      </c>
    </row>
    <row r="506" spans="1:16" x14ac:dyDescent="0.25">
      <c r="A506">
        <v>235</v>
      </c>
      <c r="B506" s="110">
        <v>45766</v>
      </c>
      <c r="C506" s="89">
        <v>4.3</v>
      </c>
      <c r="D506" s="89">
        <v>8.9</v>
      </c>
      <c r="E506" s="96">
        <v>2315</v>
      </c>
      <c r="F506" s="89">
        <v>0</v>
      </c>
      <c r="G506" s="89">
        <v>1011</v>
      </c>
      <c r="H506">
        <v>0.75</v>
      </c>
      <c r="I506" t="s">
        <v>1</v>
      </c>
      <c r="J506">
        <v>0.8</v>
      </c>
      <c r="K506">
        <v>4</v>
      </c>
      <c r="L506">
        <v>2025</v>
      </c>
      <c r="M506" t="s">
        <v>125</v>
      </c>
      <c r="N506" s="89" cm="1">
        <f t="array" ref="N506">IF(ISNUMBER(_34_KNMI_Stations[[#This Row],[Etmaal temperatuur °C]]),IF(_34_KNMI_Stations[[#This Row],[Etmaal temperatuur °C]]&lt;stookgrens[],stookgrens[]-_34_KNMI_Stations[[#This Row],[Etmaal temperatuur °C]],0),"")</f>
        <v>9.1</v>
      </c>
      <c r="O506" s="89">
        <f>_34_KNMI_Stations[[#This Row],[graaddagen]]*_34_KNMI_Stations[[#This Row],[Gewogen factor]]</f>
        <v>7.28</v>
      </c>
      <c r="P506" s="89" cm="1">
        <f t="array" ref="P506">IF(ISNUMBER(_34_KNMI_Stations[[#This Row],[Etmaal temperatuur °C]]),IF(_34_KNMI_Stations[[#This Row],[Etmaal temperatuur °C]]&gt;stookgrens[],_34_KNMI_Stations[[#This Row],[Etmaal temperatuur °C]]-stookgrens[],0),"")</f>
        <v>0</v>
      </c>
    </row>
    <row r="507" spans="1:16" x14ac:dyDescent="0.25">
      <c r="A507">
        <v>235</v>
      </c>
      <c r="B507" s="110">
        <v>45767</v>
      </c>
      <c r="C507" s="89">
        <v>2.7</v>
      </c>
      <c r="D507" s="89">
        <v>9</v>
      </c>
      <c r="E507" s="96">
        <v>1277</v>
      </c>
      <c r="F507" s="89">
        <v>0</v>
      </c>
      <c r="G507" s="89">
        <v>1008</v>
      </c>
      <c r="H507">
        <v>0.8</v>
      </c>
      <c r="I507" t="s">
        <v>1</v>
      </c>
      <c r="J507">
        <v>0.8</v>
      </c>
      <c r="K507">
        <v>4</v>
      </c>
      <c r="L507">
        <v>2025</v>
      </c>
      <c r="M507" t="s">
        <v>125</v>
      </c>
      <c r="N507" s="89" cm="1">
        <f t="array" ref="N507">IF(ISNUMBER(_34_KNMI_Stations[[#This Row],[Etmaal temperatuur °C]]),IF(_34_KNMI_Stations[[#This Row],[Etmaal temperatuur °C]]&lt;stookgrens[],stookgrens[]-_34_KNMI_Stations[[#This Row],[Etmaal temperatuur °C]],0),"")</f>
        <v>9</v>
      </c>
      <c r="O507" s="89">
        <f>_34_KNMI_Stations[[#This Row],[graaddagen]]*_34_KNMI_Stations[[#This Row],[Gewogen factor]]</f>
        <v>7.2</v>
      </c>
      <c r="P507" s="89" cm="1">
        <f t="array" ref="P507">IF(ISNUMBER(_34_KNMI_Stations[[#This Row],[Etmaal temperatuur °C]]),IF(_34_KNMI_Stations[[#This Row],[Etmaal temperatuur °C]]&gt;stookgrens[],_34_KNMI_Stations[[#This Row],[Etmaal temperatuur °C]]-stookgrens[],0),"")</f>
        <v>0</v>
      </c>
    </row>
    <row r="508" spans="1:16" x14ac:dyDescent="0.25">
      <c r="A508">
        <v>235</v>
      </c>
      <c r="B508" s="110">
        <v>45768</v>
      </c>
      <c r="C508" s="89">
        <v>1.2</v>
      </c>
      <c r="D508" s="89">
        <v>9.6999999999999993</v>
      </c>
      <c r="E508" s="96">
        <v>429</v>
      </c>
      <c r="F508" s="89">
        <v>-0.1</v>
      </c>
      <c r="G508" s="89">
        <v>1010.2</v>
      </c>
      <c r="H508">
        <v>0.85</v>
      </c>
      <c r="I508" t="s">
        <v>1</v>
      </c>
      <c r="J508">
        <v>0.8</v>
      </c>
      <c r="K508">
        <v>4</v>
      </c>
      <c r="L508">
        <v>2025</v>
      </c>
      <c r="M508" t="s">
        <v>126</v>
      </c>
      <c r="N508" s="89" cm="1">
        <f t="array" ref="N508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508" s="89">
        <f>_34_KNMI_Stations[[#This Row],[graaddagen]]*_34_KNMI_Stations[[#This Row],[Gewogen factor]]</f>
        <v>6.6400000000000006</v>
      </c>
      <c r="P508" s="89" cm="1">
        <f t="array" ref="P508">IF(ISNUMBER(_34_KNMI_Stations[[#This Row],[Etmaal temperatuur °C]]),IF(_34_KNMI_Stations[[#This Row],[Etmaal temperatuur °C]]&gt;stookgrens[],_34_KNMI_Stations[[#This Row],[Etmaal temperatuur °C]]-stookgrens[],0),"")</f>
        <v>0</v>
      </c>
    </row>
    <row r="509" spans="1:16" x14ac:dyDescent="0.25">
      <c r="A509">
        <v>235</v>
      </c>
      <c r="B509" s="110">
        <v>45769</v>
      </c>
      <c r="C509" s="89">
        <v>2.1</v>
      </c>
      <c r="D509" s="89">
        <v>9.4</v>
      </c>
      <c r="E509" s="96">
        <v>878</v>
      </c>
      <c r="F509" s="89">
        <v>-0.1</v>
      </c>
      <c r="G509" s="89">
        <v>1016.5</v>
      </c>
      <c r="H509">
        <v>0.91</v>
      </c>
      <c r="I509" t="s">
        <v>1</v>
      </c>
      <c r="J509">
        <v>0.8</v>
      </c>
      <c r="K509">
        <v>4</v>
      </c>
      <c r="L509">
        <v>2025</v>
      </c>
      <c r="M509" t="s">
        <v>126</v>
      </c>
      <c r="N509" s="89" cm="1">
        <f t="array" ref="N509">IF(ISNUMBER(_34_KNMI_Stations[[#This Row],[Etmaal temperatuur °C]]),IF(_34_KNMI_Stations[[#This Row],[Etmaal temperatuur °C]]&lt;stookgrens[],stookgrens[]-_34_KNMI_Stations[[#This Row],[Etmaal temperatuur °C]],0),"")</f>
        <v>8.6</v>
      </c>
      <c r="O509" s="89">
        <f>_34_KNMI_Stations[[#This Row],[graaddagen]]*_34_KNMI_Stations[[#This Row],[Gewogen factor]]</f>
        <v>6.88</v>
      </c>
      <c r="P509" s="89" cm="1">
        <f t="array" ref="P509">IF(ISNUMBER(_34_KNMI_Stations[[#This Row],[Etmaal temperatuur °C]]),IF(_34_KNMI_Stations[[#This Row],[Etmaal temperatuur °C]]&gt;stookgrens[],_34_KNMI_Stations[[#This Row],[Etmaal temperatuur °C]]-stookgrens[],0),"")</f>
        <v>0</v>
      </c>
    </row>
    <row r="510" spans="1:16" x14ac:dyDescent="0.25">
      <c r="A510">
        <v>235</v>
      </c>
      <c r="B510" s="110">
        <v>45770</v>
      </c>
      <c r="C510" s="89">
        <v>4.2</v>
      </c>
      <c r="D510" s="89">
        <v>11.1</v>
      </c>
      <c r="E510" s="96">
        <v>1585</v>
      </c>
      <c r="F510" s="89">
        <v>0</v>
      </c>
      <c r="G510" s="89">
        <v>1015.4</v>
      </c>
      <c r="H510">
        <v>0.88</v>
      </c>
      <c r="I510" t="s">
        <v>1</v>
      </c>
      <c r="J510">
        <v>0.8</v>
      </c>
      <c r="K510">
        <v>4</v>
      </c>
      <c r="L510">
        <v>2025</v>
      </c>
      <c r="M510" t="s">
        <v>126</v>
      </c>
      <c r="N510" s="89" cm="1">
        <f t="array" ref="N510">IF(ISNUMBER(_34_KNMI_Stations[[#This Row],[Etmaal temperatuur °C]]),IF(_34_KNMI_Stations[[#This Row],[Etmaal temperatuur °C]]&lt;stookgrens[],stookgrens[]-_34_KNMI_Stations[[#This Row],[Etmaal temperatuur °C]],0),"")</f>
        <v>6.9</v>
      </c>
      <c r="O510" s="89">
        <f>_34_KNMI_Stations[[#This Row],[graaddagen]]*_34_KNMI_Stations[[#This Row],[Gewogen factor]]</f>
        <v>5.5200000000000005</v>
      </c>
      <c r="P510" s="89" cm="1">
        <f t="array" ref="P510">IF(ISNUMBER(_34_KNMI_Stations[[#This Row],[Etmaal temperatuur °C]]),IF(_34_KNMI_Stations[[#This Row],[Etmaal temperatuur °C]]&gt;stookgrens[],_34_KNMI_Stations[[#This Row],[Etmaal temperatuur °C]]-stookgrens[],0),"")</f>
        <v>0</v>
      </c>
    </row>
    <row r="511" spans="1:16" x14ac:dyDescent="0.25">
      <c r="A511">
        <v>235</v>
      </c>
      <c r="B511" s="110">
        <v>45771</v>
      </c>
      <c r="C511" s="89">
        <v>5.9</v>
      </c>
      <c r="D511" s="89">
        <v>10.5</v>
      </c>
      <c r="E511" s="96">
        <v>685</v>
      </c>
      <c r="F511" s="89">
        <v>0.2</v>
      </c>
      <c r="G511" s="89">
        <v>1019.7</v>
      </c>
      <c r="H511">
        <v>0.87</v>
      </c>
      <c r="I511" t="s">
        <v>1</v>
      </c>
      <c r="J511">
        <v>0.8</v>
      </c>
      <c r="K511">
        <v>4</v>
      </c>
      <c r="L511">
        <v>2025</v>
      </c>
      <c r="M511" t="s">
        <v>126</v>
      </c>
      <c r="N511" s="89" cm="1">
        <f t="array" ref="N511">IF(ISNUMBER(_34_KNMI_Stations[[#This Row],[Etmaal temperatuur °C]]),IF(_34_KNMI_Stations[[#This Row],[Etmaal temperatuur °C]]&lt;stookgrens[],stookgrens[]-_34_KNMI_Stations[[#This Row],[Etmaal temperatuur °C]],0),"")</f>
        <v>7.5</v>
      </c>
      <c r="O511" s="89">
        <f>_34_KNMI_Stations[[#This Row],[graaddagen]]*_34_KNMI_Stations[[#This Row],[Gewogen factor]]</f>
        <v>6</v>
      </c>
      <c r="P511" s="89" cm="1">
        <f t="array" ref="P511">IF(ISNUMBER(_34_KNMI_Stations[[#This Row],[Etmaal temperatuur °C]]),IF(_34_KNMI_Stations[[#This Row],[Etmaal temperatuur °C]]&gt;stookgrens[],_34_KNMI_Stations[[#This Row],[Etmaal temperatuur °C]]-stookgrens[],0),"")</f>
        <v>0</v>
      </c>
    </row>
    <row r="512" spans="1:16" x14ac:dyDescent="0.25">
      <c r="A512">
        <v>235</v>
      </c>
      <c r="B512" s="110">
        <v>45772</v>
      </c>
      <c r="C512" s="89">
        <v>3.9</v>
      </c>
      <c r="D512" s="89">
        <v>9.6999999999999993</v>
      </c>
      <c r="E512" s="96">
        <v>2152</v>
      </c>
      <c r="F512" s="89">
        <v>0</v>
      </c>
      <c r="G512" s="89">
        <v>1023.5</v>
      </c>
      <c r="H512">
        <v>0.76</v>
      </c>
      <c r="I512" t="s">
        <v>1</v>
      </c>
      <c r="J512">
        <v>0.8</v>
      </c>
      <c r="K512">
        <v>4</v>
      </c>
      <c r="L512">
        <v>2025</v>
      </c>
      <c r="M512" t="s">
        <v>126</v>
      </c>
      <c r="N512" s="89" cm="1">
        <f t="array" ref="N512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512" s="89">
        <f>_34_KNMI_Stations[[#This Row],[graaddagen]]*_34_KNMI_Stations[[#This Row],[Gewogen factor]]</f>
        <v>6.6400000000000006</v>
      </c>
      <c r="P512" s="89" cm="1">
        <f t="array" ref="P512">IF(ISNUMBER(_34_KNMI_Stations[[#This Row],[Etmaal temperatuur °C]]),IF(_34_KNMI_Stations[[#This Row],[Etmaal temperatuur °C]]&gt;stookgrens[],_34_KNMI_Stations[[#This Row],[Etmaal temperatuur °C]]-stookgrens[],0),"")</f>
        <v>0</v>
      </c>
    </row>
    <row r="513" spans="1:16" x14ac:dyDescent="0.25">
      <c r="A513">
        <v>235</v>
      </c>
      <c r="B513" s="110">
        <v>45773</v>
      </c>
      <c r="C513" s="89">
        <v>3.8</v>
      </c>
      <c r="D513" s="89">
        <v>11.7</v>
      </c>
      <c r="E513" s="96">
        <v>2486</v>
      </c>
      <c r="F513" s="89">
        <v>0</v>
      </c>
      <c r="G513" s="89">
        <v>1023.9</v>
      </c>
      <c r="H513">
        <v>0.8</v>
      </c>
      <c r="I513" t="s">
        <v>1</v>
      </c>
      <c r="J513">
        <v>0.8</v>
      </c>
      <c r="K513">
        <v>4</v>
      </c>
      <c r="L513">
        <v>2025</v>
      </c>
      <c r="M513" t="s">
        <v>126</v>
      </c>
      <c r="N513" s="89" cm="1">
        <f t="array" ref="N513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513" s="89">
        <f>_34_KNMI_Stations[[#This Row],[graaddagen]]*_34_KNMI_Stations[[#This Row],[Gewogen factor]]</f>
        <v>5.0400000000000009</v>
      </c>
      <c r="P513" s="89" cm="1">
        <f t="array" ref="P513">IF(ISNUMBER(_34_KNMI_Stations[[#This Row],[Etmaal temperatuur °C]]),IF(_34_KNMI_Stations[[#This Row],[Etmaal temperatuur °C]]&gt;stookgrens[],_34_KNMI_Stations[[#This Row],[Etmaal temperatuur °C]]-stookgrens[],0),"")</f>
        <v>0</v>
      </c>
    </row>
    <row r="514" spans="1:16" x14ac:dyDescent="0.25">
      <c r="A514">
        <v>235</v>
      </c>
      <c r="B514" s="110">
        <v>45774</v>
      </c>
      <c r="C514" s="89">
        <v>2.2999999999999998</v>
      </c>
      <c r="D514" s="89">
        <v>13.2</v>
      </c>
      <c r="E514" s="96">
        <v>2510</v>
      </c>
      <c r="F514" s="89">
        <v>0</v>
      </c>
      <c r="G514" s="89">
        <v>1025.7</v>
      </c>
      <c r="H514">
        <v>0.72</v>
      </c>
      <c r="I514" t="s">
        <v>1</v>
      </c>
      <c r="J514">
        <v>0.8</v>
      </c>
      <c r="K514">
        <v>4</v>
      </c>
      <c r="L514">
        <v>2025</v>
      </c>
      <c r="M514" t="s">
        <v>126</v>
      </c>
      <c r="N514" s="89" cm="1">
        <f t="array" ref="N514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514" s="89">
        <f>_34_KNMI_Stations[[#This Row],[graaddagen]]*_34_KNMI_Stations[[#This Row],[Gewogen factor]]</f>
        <v>3.8400000000000007</v>
      </c>
      <c r="P514" s="89" cm="1">
        <f t="array" ref="P514">IF(ISNUMBER(_34_KNMI_Stations[[#This Row],[Etmaal temperatuur °C]]),IF(_34_KNMI_Stations[[#This Row],[Etmaal temperatuur °C]]&gt;stookgrens[],_34_KNMI_Stations[[#This Row],[Etmaal temperatuur °C]]-stookgrens[],0),"")</f>
        <v>0</v>
      </c>
    </row>
    <row r="515" spans="1:16" x14ac:dyDescent="0.25">
      <c r="A515">
        <v>235</v>
      </c>
      <c r="B515" s="110">
        <v>45775</v>
      </c>
      <c r="C515" s="89">
        <v>1.9</v>
      </c>
      <c r="D515" s="89">
        <v>12.8</v>
      </c>
      <c r="E515" s="96">
        <v>2433</v>
      </c>
      <c r="F515" s="89">
        <v>0</v>
      </c>
      <c r="G515" s="89">
        <v>1027.4000000000001</v>
      </c>
      <c r="H515">
        <v>0.73</v>
      </c>
      <c r="I515" t="s">
        <v>1</v>
      </c>
      <c r="J515">
        <v>0.8</v>
      </c>
      <c r="K515">
        <v>4</v>
      </c>
      <c r="L515">
        <v>2025</v>
      </c>
      <c r="M515" t="s">
        <v>127</v>
      </c>
      <c r="N515" s="89" cm="1">
        <f t="array" ref="N515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515" s="89">
        <f>_34_KNMI_Stations[[#This Row],[graaddagen]]*_34_KNMI_Stations[[#This Row],[Gewogen factor]]</f>
        <v>4.1599999999999993</v>
      </c>
      <c r="P515" s="89" cm="1">
        <f t="array" ref="P515">IF(ISNUMBER(_34_KNMI_Stations[[#This Row],[Etmaal temperatuur °C]]),IF(_34_KNMI_Stations[[#This Row],[Etmaal temperatuur °C]]&gt;stookgrens[],_34_KNMI_Stations[[#This Row],[Etmaal temperatuur °C]]-stookgrens[],0),"")</f>
        <v>0</v>
      </c>
    </row>
    <row r="516" spans="1:16" x14ac:dyDescent="0.25">
      <c r="A516">
        <v>235</v>
      </c>
      <c r="B516" s="110">
        <v>45776</v>
      </c>
      <c r="C516" s="89">
        <v>3.3</v>
      </c>
      <c r="D516" s="89">
        <v>13.4</v>
      </c>
      <c r="E516" s="96">
        <v>2488</v>
      </c>
      <c r="F516" s="89">
        <v>0</v>
      </c>
      <c r="G516" s="89">
        <v>1027.2</v>
      </c>
      <c r="H516">
        <v>0.81</v>
      </c>
      <c r="I516" t="s">
        <v>1</v>
      </c>
      <c r="J516">
        <v>0.8</v>
      </c>
      <c r="K516">
        <v>4</v>
      </c>
      <c r="L516">
        <v>2025</v>
      </c>
      <c r="M516" t="s">
        <v>127</v>
      </c>
      <c r="N516" s="89" cm="1">
        <f t="array" ref="N516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516" s="89">
        <f>_34_KNMI_Stations[[#This Row],[graaddagen]]*_34_KNMI_Stations[[#This Row],[Gewogen factor]]</f>
        <v>3.6799999999999997</v>
      </c>
      <c r="P516" s="89" cm="1">
        <f t="array" ref="P516">IF(ISNUMBER(_34_KNMI_Stations[[#This Row],[Etmaal temperatuur °C]]),IF(_34_KNMI_Stations[[#This Row],[Etmaal temperatuur °C]]&gt;stookgrens[],_34_KNMI_Stations[[#This Row],[Etmaal temperatuur °C]]-stookgrens[],0),"")</f>
        <v>0</v>
      </c>
    </row>
    <row r="517" spans="1:16" x14ac:dyDescent="0.25">
      <c r="A517">
        <v>235</v>
      </c>
      <c r="B517" s="110">
        <v>45777</v>
      </c>
      <c r="C517" s="89">
        <v>3.2</v>
      </c>
      <c r="D517" s="89">
        <v>15.6</v>
      </c>
      <c r="E517" s="96">
        <v>2533</v>
      </c>
      <c r="F517" s="89">
        <v>0</v>
      </c>
      <c r="G517" s="89">
        <v>1023.5</v>
      </c>
      <c r="H517">
        <v>0.81</v>
      </c>
      <c r="I517" t="s">
        <v>1</v>
      </c>
      <c r="J517">
        <v>0.8</v>
      </c>
      <c r="K517">
        <v>4</v>
      </c>
      <c r="L517">
        <v>2025</v>
      </c>
      <c r="M517" t="s">
        <v>127</v>
      </c>
      <c r="N517" s="89" cm="1">
        <f t="array" ref="N517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517" s="89">
        <f>_34_KNMI_Stations[[#This Row],[graaddagen]]*_34_KNMI_Stations[[#This Row],[Gewogen factor]]</f>
        <v>1.9200000000000004</v>
      </c>
      <c r="P517" s="89" cm="1">
        <f t="array" ref="P517">IF(ISNUMBER(_34_KNMI_Stations[[#This Row],[Etmaal temperatuur °C]]),IF(_34_KNMI_Stations[[#This Row],[Etmaal temperatuur °C]]&gt;stookgrens[],_34_KNMI_Stations[[#This Row],[Etmaal temperatuur °C]]-stookgrens[],0),"")</f>
        <v>0</v>
      </c>
    </row>
    <row r="518" spans="1:16" x14ac:dyDescent="0.25">
      <c r="A518">
        <v>235</v>
      </c>
      <c r="B518" s="110">
        <v>45778</v>
      </c>
      <c r="C518" s="89">
        <v>1.9</v>
      </c>
      <c r="D518" s="89">
        <v>18</v>
      </c>
      <c r="E518" s="96">
        <v>2405</v>
      </c>
      <c r="F518" s="89">
        <v>0</v>
      </c>
      <c r="G518" s="89">
        <v>1017.6</v>
      </c>
      <c r="H518">
        <v>0.69</v>
      </c>
      <c r="I518" t="s">
        <v>1</v>
      </c>
      <c r="J518">
        <v>0.8</v>
      </c>
      <c r="K518">
        <v>5</v>
      </c>
      <c r="L518">
        <v>2025</v>
      </c>
      <c r="M518" t="s">
        <v>127</v>
      </c>
      <c r="N518" s="89" cm="1">
        <f t="array" ref="N518">IF(ISNUMBER(_34_KNMI_Stations[[#This Row],[Etmaal temperatuur °C]]),IF(_34_KNMI_Stations[[#This Row],[Etmaal temperatuur °C]]&lt;stookgrens[],stookgrens[]-_34_KNMI_Stations[[#This Row],[Etmaal temperatuur °C]],0),"")</f>
        <v>0</v>
      </c>
      <c r="O518" s="89">
        <f>_34_KNMI_Stations[[#This Row],[graaddagen]]*_34_KNMI_Stations[[#This Row],[Gewogen factor]]</f>
        <v>0</v>
      </c>
      <c r="P518" s="89" cm="1">
        <f t="array" ref="P518">IF(ISNUMBER(_34_KNMI_Stations[[#This Row],[Etmaal temperatuur °C]]),IF(_34_KNMI_Stations[[#This Row],[Etmaal temperatuur °C]]&gt;stookgrens[],_34_KNMI_Stations[[#This Row],[Etmaal temperatuur °C]]-stookgrens[],0),"")</f>
        <v>0</v>
      </c>
    </row>
    <row r="519" spans="1:16" x14ac:dyDescent="0.25">
      <c r="A519">
        <v>235</v>
      </c>
      <c r="B519" s="110">
        <v>45779</v>
      </c>
      <c r="C519" s="89">
        <v>3.6</v>
      </c>
      <c r="D519" s="89">
        <v>13.9</v>
      </c>
      <c r="E519" s="96">
        <v>1689</v>
      </c>
      <c r="F519" s="89">
        <v>0</v>
      </c>
      <c r="G519" s="89">
        <v>1014.9</v>
      </c>
      <c r="H519">
        <v>0.77</v>
      </c>
      <c r="I519" t="s">
        <v>1</v>
      </c>
      <c r="J519">
        <v>0.8</v>
      </c>
      <c r="K519">
        <v>5</v>
      </c>
      <c r="L519">
        <v>2025</v>
      </c>
      <c r="M519" t="s">
        <v>127</v>
      </c>
      <c r="N519" s="89" cm="1">
        <f t="array" ref="N519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519" s="89">
        <f>_34_KNMI_Stations[[#This Row],[graaddagen]]*_34_KNMI_Stations[[#This Row],[Gewogen factor]]</f>
        <v>3.28</v>
      </c>
      <c r="P519" s="89" cm="1">
        <f t="array" ref="P519">IF(ISNUMBER(_34_KNMI_Stations[[#This Row],[Etmaal temperatuur °C]]),IF(_34_KNMI_Stations[[#This Row],[Etmaal temperatuur °C]]&gt;stookgrens[],_34_KNMI_Stations[[#This Row],[Etmaal temperatuur °C]]-stookgrens[],0),"")</f>
        <v>0</v>
      </c>
    </row>
    <row r="520" spans="1:16" x14ac:dyDescent="0.25">
      <c r="A520">
        <v>235</v>
      </c>
      <c r="B520" s="110">
        <v>45780</v>
      </c>
      <c r="C520" s="89">
        <v>4</v>
      </c>
      <c r="D520" s="89">
        <v>11.3</v>
      </c>
      <c r="E520" s="96">
        <v>1967</v>
      </c>
      <c r="F520" s="89">
        <v>0</v>
      </c>
      <c r="G520" s="89">
        <v>1012.4</v>
      </c>
      <c r="H520">
        <v>0.74</v>
      </c>
      <c r="I520" t="s">
        <v>1</v>
      </c>
      <c r="J520">
        <v>0.8</v>
      </c>
      <c r="K520">
        <v>5</v>
      </c>
      <c r="L520">
        <v>2025</v>
      </c>
      <c r="M520" t="s">
        <v>127</v>
      </c>
      <c r="N520" s="89" cm="1">
        <f t="array" ref="N520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520" s="89">
        <f>_34_KNMI_Stations[[#This Row],[graaddagen]]*_34_KNMI_Stations[[#This Row],[Gewogen factor]]</f>
        <v>5.3599999999999994</v>
      </c>
      <c r="P520" s="89" cm="1">
        <f t="array" ref="P520">IF(ISNUMBER(_34_KNMI_Stations[[#This Row],[Etmaal temperatuur °C]]),IF(_34_KNMI_Stations[[#This Row],[Etmaal temperatuur °C]]&gt;stookgrens[],_34_KNMI_Stations[[#This Row],[Etmaal temperatuur °C]]-stookgrens[],0),"")</f>
        <v>0</v>
      </c>
    </row>
    <row r="521" spans="1:16" x14ac:dyDescent="0.25">
      <c r="A521">
        <v>235</v>
      </c>
      <c r="B521" s="110">
        <v>45781</v>
      </c>
      <c r="C521" s="89">
        <v>4.7</v>
      </c>
      <c r="D521" s="89">
        <v>9.5</v>
      </c>
      <c r="E521" s="96">
        <v>1741</v>
      </c>
      <c r="F521" s="89">
        <v>0.4</v>
      </c>
      <c r="G521" s="89">
        <v>1015.1</v>
      </c>
      <c r="H521">
        <v>0.67</v>
      </c>
      <c r="I521" t="s">
        <v>1</v>
      </c>
      <c r="J521">
        <v>0.8</v>
      </c>
      <c r="K521">
        <v>5</v>
      </c>
      <c r="L521">
        <v>2025</v>
      </c>
      <c r="M521" t="s">
        <v>127</v>
      </c>
      <c r="N521" s="89" cm="1">
        <f t="array" ref="N521">IF(ISNUMBER(_34_KNMI_Stations[[#This Row],[Etmaal temperatuur °C]]),IF(_34_KNMI_Stations[[#This Row],[Etmaal temperatuur °C]]&lt;stookgrens[],stookgrens[]-_34_KNMI_Stations[[#This Row],[Etmaal temperatuur °C]],0),"")</f>
        <v>8.5</v>
      </c>
      <c r="O521" s="89">
        <f>_34_KNMI_Stations[[#This Row],[graaddagen]]*_34_KNMI_Stations[[#This Row],[Gewogen factor]]</f>
        <v>6.8000000000000007</v>
      </c>
      <c r="P521" s="89" cm="1">
        <f t="array" ref="P521">IF(ISNUMBER(_34_KNMI_Stations[[#This Row],[Etmaal temperatuur °C]]),IF(_34_KNMI_Stations[[#This Row],[Etmaal temperatuur °C]]&gt;stookgrens[],_34_KNMI_Stations[[#This Row],[Etmaal temperatuur °C]]-stookgrens[],0),"")</f>
        <v>0</v>
      </c>
    </row>
    <row r="522" spans="1:16" x14ac:dyDescent="0.25">
      <c r="A522">
        <v>235</v>
      </c>
      <c r="B522" s="110">
        <v>45782</v>
      </c>
      <c r="C522" s="89">
        <v>6.2</v>
      </c>
      <c r="D522" s="89">
        <v>10.3</v>
      </c>
      <c r="E522" s="96">
        <v>2570</v>
      </c>
      <c r="F522" s="89">
        <v>0</v>
      </c>
      <c r="G522" s="89">
        <v>1020.5</v>
      </c>
      <c r="H522">
        <v>0.61</v>
      </c>
      <c r="I522" t="s">
        <v>1</v>
      </c>
      <c r="J522">
        <v>0.8</v>
      </c>
      <c r="K522">
        <v>5</v>
      </c>
      <c r="L522">
        <v>2025</v>
      </c>
      <c r="M522" t="s">
        <v>132</v>
      </c>
      <c r="N522" s="89" cm="1">
        <f t="array" ref="N522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522" s="89">
        <f>_34_KNMI_Stations[[#This Row],[graaddagen]]*_34_KNMI_Stations[[#This Row],[Gewogen factor]]</f>
        <v>6.16</v>
      </c>
      <c r="P522" s="89" cm="1">
        <f t="array" ref="P522">IF(ISNUMBER(_34_KNMI_Stations[[#This Row],[Etmaal temperatuur °C]]),IF(_34_KNMI_Stations[[#This Row],[Etmaal temperatuur °C]]&gt;stookgrens[],_34_KNMI_Stations[[#This Row],[Etmaal temperatuur °C]]-stookgrens[],0),"")</f>
        <v>0</v>
      </c>
    </row>
    <row r="523" spans="1:16" x14ac:dyDescent="0.25">
      <c r="A523">
        <v>235</v>
      </c>
      <c r="B523" s="110">
        <v>45783</v>
      </c>
      <c r="C523" s="89">
        <v>4.0999999999999996</v>
      </c>
      <c r="D523" s="89">
        <v>9.6999999999999993</v>
      </c>
      <c r="E523" s="96">
        <v>891</v>
      </c>
      <c r="F523" s="89">
        <v>0.3</v>
      </c>
      <c r="G523" s="89">
        <v>1022.9</v>
      </c>
      <c r="H523">
        <v>0.74</v>
      </c>
      <c r="I523" t="s">
        <v>1</v>
      </c>
      <c r="J523">
        <v>0.8</v>
      </c>
      <c r="K523">
        <v>5</v>
      </c>
      <c r="L523">
        <v>2025</v>
      </c>
      <c r="M523" t="s">
        <v>132</v>
      </c>
      <c r="N523" s="89" cm="1">
        <f t="array" ref="N523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523" s="89">
        <f>_34_KNMI_Stations[[#This Row],[graaddagen]]*_34_KNMI_Stations[[#This Row],[Gewogen factor]]</f>
        <v>6.6400000000000006</v>
      </c>
      <c r="P523" s="89" cm="1">
        <f t="array" ref="P523">IF(ISNUMBER(_34_KNMI_Stations[[#This Row],[Etmaal temperatuur °C]]),IF(_34_KNMI_Stations[[#This Row],[Etmaal temperatuur °C]]&gt;stookgrens[],_34_KNMI_Stations[[#This Row],[Etmaal temperatuur °C]]-stookgrens[],0),"")</f>
        <v>0</v>
      </c>
    </row>
    <row r="524" spans="1:16" x14ac:dyDescent="0.25">
      <c r="A524">
        <v>235</v>
      </c>
      <c r="B524" s="110">
        <v>45784</v>
      </c>
      <c r="C524" s="89">
        <v>4.8</v>
      </c>
      <c r="D524" s="89">
        <v>10.4</v>
      </c>
      <c r="E524" s="96">
        <v>2093</v>
      </c>
      <c r="F524" s="89">
        <v>0</v>
      </c>
      <c r="G524" s="89">
        <v>1022.3</v>
      </c>
      <c r="H524">
        <v>0.72</v>
      </c>
      <c r="I524" t="s">
        <v>1</v>
      </c>
      <c r="J524">
        <v>0.8</v>
      </c>
      <c r="K524">
        <v>5</v>
      </c>
      <c r="L524">
        <v>2025</v>
      </c>
      <c r="M524" t="s">
        <v>132</v>
      </c>
      <c r="N524" s="89" cm="1">
        <f t="array" ref="N524">IF(ISNUMBER(_34_KNMI_Stations[[#This Row],[Etmaal temperatuur °C]]),IF(_34_KNMI_Stations[[#This Row],[Etmaal temperatuur °C]]&lt;stookgrens[],stookgrens[]-_34_KNMI_Stations[[#This Row],[Etmaal temperatuur °C]],0),"")</f>
        <v>7.6</v>
      </c>
      <c r="O524" s="89">
        <f>_34_KNMI_Stations[[#This Row],[graaddagen]]*_34_KNMI_Stations[[#This Row],[Gewogen factor]]</f>
        <v>6.08</v>
      </c>
      <c r="P524" s="89" cm="1">
        <f t="array" ref="P524">IF(ISNUMBER(_34_KNMI_Stations[[#This Row],[Etmaal temperatuur °C]]),IF(_34_KNMI_Stations[[#This Row],[Etmaal temperatuur °C]]&gt;stookgrens[],_34_KNMI_Stations[[#This Row],[Etmaal temperatuur °C]]-stookgrens[],0),"")</f>
        <v>0</v>
      </c>
    </row>
    <row r="525" spans="1:16" x14ac:dyDescent="0.25">
      <c r="A525">
        <v>235</v>
      </c>
      <c r="B525" s="110">
        <v>45785</v>
      </c>
      <c r="C525" s="89">
        <v>5.0999999999999996</v>
      </c>
      <c r="D525" s="89">
        <v>12.7</v>
      </c>
      <c r="E525" s="96">
        <v>2347</v>
      </c>
      <c r="F525" s="89">
        <v>0</v>
      </c>
      <c r="G525" s="89">
        <v>1020</v>
      </c>
      <c r="H525">
        <v>0.74</v>
      </c>
      <c r="I525" t="s">
        <v>1</v>
      </c>
      <c r="J525">
        <v>0.8</v>
      </c>
      <c r="K525">
        <v>5</v>
      </c>
      <c r="L525">
        <v>2025</v>
      </c>
      <c r="M525" t="s">
        <v>132</v>
      </c>
      <c r="N525" s="89" cm="1">
        <f t="array" ref="N525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525" s="89">
        <f>_34_KNMI_Stations[[#This Row],[graaddagen]]*_34_KNMI_Stations[[#This Row],[Gewogen factor]]</f>
        <v>4.2400000000000011</v>
      </c>
      <c r="P525" s="89" cm="1">
        <f t="array" ref="P525">IF(ISNUMBER(_34_KNMI_Stations[[#This Row],[Etmaal temperatuur °C]]),IF(_34_KNMI_Stations[[#This Row],[Etmaal temperatuur °C]]&gt;stookgrens[],_34_KNMI_Stations[[#This Row],[Etmaal temperatuur °C]]-stookgrens[],0),"")</f>
        <v>0</v>
      </c>
    </row>
    <row r="526" spans="1:16" x14ac:dyDescent="0.25">
      <c r="A526">
        <v>235</v>
      </c>
      <c r="B526" s="110">
        <v>45786</v>
      </c>
      <c r="C526" s="89">
        <v>4.5999999999999996</v>
      </c>
      <c r="D526" s="89">
        <v>13.6</v>
      </c>
      <c r="E526" s="96">
        <v>2736</v>
      </c>
      <c r="F526" s="89">
        <v>0</v>
      </c>
      <c r="G526" s="89">
        <v>1022.3</v>
      </c>
      <c r="H526">
        <v>0.63</v>
      </c>
      <c r="I526" t="s">
        <v>1</v>
      </c>
      <c r="J526">
        <v>0.8</v>
      </c>
      <c r="K526">
        <v>5</v>
      </c>
      <c r="L526">
        <v>2025</v>
      </c>
      <c r="M526" t="s">
        <v>132</v>
      </c>
      <c r="N526" s="89" cm="1">
        <f t="array" ref="N526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526" s="89">
        <f>_34_KNMI_Stations[[#This Row],[graaddagen]]*_34_KNMI_Stations[[#This Row],[Gewogen factor]]</f>
        <v>3.5200000000000005</v>
      </c>
      <c r="P526" s="89" cm="1">
        <f t="array" ref="P526">IF(ISNUMBER(_34_KNMI_Stations[[#This Row],[Etmaal temperatuur °C]]),IF(_34_KNMI_Stations[[#This Row],[Etmaal temperatuur °C]]&gt;stookgrens[],_34_KNMI_Stations[[#This Row],[Etmaal temperatuur °C]]-stookgrens[],0),"")</f>
        <v>0</v>
      </c>
    </row>
    <row r="527" spans="1:16" x14ac:dyDescent="0.25">
      <c r="A527">
        <v>235</v>
      </c>
      <c r="B527" s="110">
        <v>45787</v>
      </c>
      <c r="C527" s="89">
        <v>5.3</v>
      </c>
      <c r="D527" s="89">
        <v>14.5</v>
      </c>
      <c r="E527" s="96">
        <v>2715</v>
      </c>
      <c r="F527" s="89">
        <v>0</v>
      </c>
      <c r="G527" s="89">
        <v>1020.7</v>
      </c>
      <c r="H527">
        <v>0.66</v>
      </c>
      <c r="I527" t="s">
        <v>1</v>
      </c>
      <c r="J527">
        <v>0.8</v>
      </c>
      <c r="K527">
        <v>5</v>
      </c>
      <c r="L527">
        <v>2025</v>
      </c>
      <c r="M527" t="s">
        <v>132</v>
      </c>
      <c r="N527" s="89" cm="1">
        <f t="array" ref="N527">IF(ISNUMBER(_34_KNMI_Stations[[#This Row],[Etmaal temperatuur °C]]),IF(_34_KNMI_Stations[[#This Row],[Etmaal temperatuur °C]]&lt;stookgrens[],stookgrens[]-_34_KNMI_Stations[[#This Row],[Etmaal temperatuur °C]],0),"")</f>
        <v>3.5</v>
      </c>
      <c r="O527" s="89">
        <f>_34_KNMI_Stations[[#This Row],[graaddagen]]*_34_KNMI_Stations[[#This Row],[Gewogen factor]]</f>
        <v>2.8000000000000003</v>
      </c>
      <c r="P527" s="89" cm="1">
        <f t="array" ref="P527">IF(ISNUMBER(_34_KNMI_Stations[[#This Row],[Etmaal temperatuur °C]]),IF(_34_KNMI_Stations[[#This Row],[Etmaal temperatuur °C]]&gt;stookgrens[],_34_KNMI_Stations[[#This Row],[Etmaal temperatuur °C]]-stookgrens[],0),"")</f>
        <v>0</v>
      </c>
    </row>
    <row r="528" spans="1:16" x14ac:dyDescent="0.25">
      <c r="A528">
        <v>235</v>
      </c>
      <c r="B528" s="110">
        <v>45788</v>
      </c>
      <c r="C528" s="89">
        <v>4.8</v>
      </c>
      <c r="D528" s="89">
        <v>17.3</v>
      </c>
      <c r="E528" s="96">
        <v>2740</v>
      </c>
      <c r="F528" s="89">
        <v>0</v>
      </c>
      <c r="G528" s="89">
        <v>1014.5</v>
      </c>
      <c r="H528">
        <v>0.65</v>
      </c>
      <c r="I528" t="s">
        <v>1</v>
      </c>
      <c r="J528">
        <v>0.8</v>
      </c>
      <c r="K528">
        <v>5</v>
      </c>
      <c r="L528">
        <v>2025</v>
      </c>
      <c r="M528" t="s">
        <v>132</v>
      </c>
      <c r="N528" s="89" cm="1">
        <f t="array" ref="N528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528" s="89">
        <f>_34_KNMI_Stations[[#This Row],[graaddagen]]*_34_KNMI_Stations[[#This Row],[Gewogen factor]]</f>
        <v>0.5599999999999995</v>
      </c>
      <c r="P528" s="89" cm="1">
        <f t="array" ref="P528">IF(ISNUMBER(_34_KNMI_Stations[[#This Row],[Etmaal temperatuur °C]]),IF(_34_KNMI_Stations[[#This Row],[Etmaal temperatuur °C]]&gt;stookgrens[],_34_KNMI_Stations[[#This Row],[Etmaal temperatuur °C]]-stookgrens[],0),"")</f>
        <v>0</v>
      </c>
    </row>
    <row r="529" spans="1:16" x14ac:dyDescent="0.25">
      <c r="A529">
        <v>235</v>
      </c>
      <c r="B529" s="110">
        <v>45789</v>
      </c>
      <c r="C529" s="89">
        <v>6</v>
      </c>
      <c r="D529" s="89">
        <v>17.899999999999999</v>
      </c>
      <c r="E529" s="96">
        <v>2763</v>
      </c>
      <c r="F529" s="89">
        <v>0</v>
      </c>
      <c r="G529" s="89">
        <v>1014.7</v>
      </c>
      <c r="H529">
        <v>0.57999999999999996</v>
      </c>
      <c r="I529" t="s">
        <v>1</v>
      </c>
      <c r="J529">
        <v>0.8</v>
      </c>
      <c r="K529">
        <v>5</v>
      </c>
      <c r="L529">
        <v>2025</v>
      </c>
      <c r="M529" t="s">
        <v>133</v>
      </c>
      <c r="N529" s="89" cm="1">
        <f t="array" ref="N529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529" s="89">
        <f>_34_KNMI_Stations[[#This Row],[graaddagen]]*_34_KNMI_Stations[[#This Row],[Gewogen factor]]</f>
        <v>8.000000000000114E-2</v>
      </c>
      <c r="P529" s="89" cm="1">
        <f t="array" ref="P529">IF(ISNUMBER(_34_KNMI_Stations[[#This Row],[Etmaal temperatuur °C]]),IF(_34_KNMI_Stations[[#This Row],[Etmaal temperatuur °C]]&gt;stookgrens[],_34_KNMI_Stations[[#This Row],[Etmaal temperatuur °C]]-stookgrens[],0),"")</f>
        <v>0</v>
      </c>
    </row>
    <row r="530" spans="1:16" x14ac:dyDescent="0.25">
      <c r="A530">
        <v>235</v>
      </c>
      <c r="B530" s="110">
        <v>45790</v>
      </c>
      <c r="C530" s="89">
        <v>5.5</v>
      </c>
      <c r="D530" s="89">
        <v>15.4</v>
      </c>
      <c r="E530" s="96">
        <v>2837</v>
      </c>
      <c r="F530" s="89">
        <v>0</v>
      </c>
      <c r="G530" s="89">
        <v>1019.6</v>
      </c>
      <c r="H530">
        <v>0.64</v>
      </c>
      <c r="I530" t="s">
        <v>1</v>
      </c>
      <c r="J530">
        <v>0.8</v>
      </c>
      <c r="K530">
        <v>5</v>
      </c>
      <c r="L530">
        <v>2025</v>
      </c>
      <c r="M530" t="s">
        <v>133</v>
      </c>
      <c r="N530" s="89" cm="1">
        <f t="array" ref="N530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530" s="89">
        <f>_34_KNMI_Stations[[#This Row],[graaddagen]]*_34_KNMI_Stations[[#This Row],[Gewogen factor]]</f>
        <v>2.0799999999999996</v>
      </c>
      <c r="P530" s="89" cm="1">
        <f t="array" ref="P530">IF(ISNUMBER(_34_KNMI_Stations[[#This Row],[Etmaal temperatuur °C]]),IF(_34_KNMI_Stations[[#This Row],[Etmaal temperatuur °C]]&gt;stookgrens[],_34_KNMI_Stations[[#This Row],[Etmaal temperatuur °C]]-stookgrens[],0),"")</f>
        <v>0</v>
      </c>
    </row>
    <row r="531" spans="1:16" x14ac:dyDescent="0.25">
      <c r="A531">
        <v>235</v>
      </c>
      <c r="B531" s="110">
        <v>45791</v>
      </c>
      <c r="C531" s="89">
        <v>4.5999999999999996</v>
      </c>
      <c r="D531" s="89">
        <v>13</v>
      </c>
      <c r="E531" s="96">
        <v>2719</v>
      </c>
      <c r="F531" s="89">
        <v>0</v>
      </c>
      <c r="G531" s="89">
        <v>1020.2</v>
      </c>
      <c r="H531">
        <v>0.73</v>
      </c>
      <c r="I531" t="s">
        <v>1</v>
      </c>
      <c r="J531">
        <v>0.8</v>
      </c>
      <c r="K531">
        <v>5</v>
      </c>
      <c r="L531">
        <v>2025</v>
      </c>
      <c r="M531" t="s">
        <v>133</v>
      </c>
      <c r="N531" s="89" cm="1">
        <f t="array" ref="N531">IF(ISNUMBER(_34_KNMI_Stations[[#This Row],[Etmaal temperatuur °C]]),IF(_34_KNMI_Stations[[#This Row],[Etmaal temperatuur °C]]&lt;stookgrens[],stookgrens[]-_34_KNMI_Stations[[#This Row],[Etmaal temperatuur °C]],0),"")</f>
        <v>5</v>
      </c>
      <c r="O531" s="89">
        <f>_34_KNMI_Stations[[#This Row],[graaddagen]]*_34_KNMI_Stations[[#This Row],[Gewogen factor]]</f>
        <v>4</v>
      </c>
      <c r="P531" s="89" cm="1">
        <f t="array" ref="P531">IF(ISNUMBER(_34_KNMI_Stations[[#This Row],[Etmaal temperatuur °C]]),IF(_34_KNMI_Stations[[#This Row],[Etmaal temperatuur °C]]&gt;stookgrens[],_34_KNMI_Stations[[#This Row],[Etmaal temperatuur °C]]-stookgrens[],0),"")</f>
        <v>0</v>
      </c>
    </row>
    <row r="532" spans="1:16" x14ac:dyDescent="0.25">
      <c r="A532">
        <v>235</v>
      </c>
      <c r="B532" s="110">
        <v>45792</v>
      </c>
      <c r="C532" s="89">
        <v>5.5</v>
      </c>
      <c r="D532" s="89">
        <v>12.4</v>
      </c>
      <c r="E532" s="96">
        <v>2778</v>
      </c>
      <c r="F532" s="89">
        <v>0</v>
      </c>
      <c r="G532" s="89">
        <v>1022.3</v>
      </c>
      <c r="H532">
        <v>0.68</v>
      </c>
      <c r="I532" t="s">
        <v>1</v>
      </c>
      <c r="J532">
        <v>0.8</v>
      </c>
      <c r="K532">
        <v>5</v>
      </c>
      <c r="L532">
        <v>2025</v>
      </c>
      <c r="M532" t="s">
        <v>133</v>
      </c>
      <c r="N532" s="89" cm="1">
        <f t="array" ref="N532">IF(ISNUMBER(_34_KNMI_Stations[[#This Row],[Etmaal temperatuur °C]]),IF(_34_KNMI_Stations[[#This Row],[Etmaal temperatuur °C]]&lt;stookgrens[],stookgrens[]-_34_KNMI_Stations[[#This Row],[Etmaal temperatuur °C]],0),"")</f>
        <v>5.6</v>
      </c>
      <c r="O532" s="89">
        <f>_34_KNMI_Stations[[#This Row],[graaddagen]]*_34_KNMI_Stations[[#This Row],[Gewogen factor]]</f>
        <v>4.4799999999999995</v>
      </c>
      <c r="P532" s="89" cm="1">
        <f t="array" ref="P532">IF(ISNUMBER(_34_KNMI_Stations[[#This Row],[Etmaal temperatuur °C]]),IF(_34_KNMI_Stations[[#This Row],[Etmaal temperatuur °C]]&gt;stookgrens[],_34_KNMI_Stations[[#This Row],[Etmaal temperatuur °C]]-stookgrens[],0),"")</f>
        <v>0</v>
      </c>
    </row>
    <row r="533" spans="1:16" x14ac:dyDescent="0.25">
      <c r="A533">
        <v>235</v>
      </c>
      <c r="B533" s="110">
        <v>45793</v>
      </c>
      <c r="C533" s="89">
        <v>4</v>
      </c>
      <c r="D533" s="89">
        <v>11.4</v>
      </c>
      <c r="E533" s="96">
        <v>1243</v>
      </c>
      <c r="F533" s="89">
        <v>0</v>
      </c>
      <c r="G533" s="89">
        <v>1022.1</v>
      </c>
      <c r="H533">
        <v>0.77</v>
      </c>
      <c r="I533" t="s">
        <v>1</v>
      </c>
      <c r="J533">
        <v>0.8</v>
      </c>
      <c r="K533">
        <v>5</v>
      </c>
      <c r="L533">
        <v>2025</v>
      </c>
      <c r="M533" t="s">
        <v>133</v>
      </c>
      <c r="N533" s="89" cm="1">
        <f t="array" ref="N533">IF(ISNUMBER(_34_KNMI_Stations[[#This Row],[Etmaal temperatuur °C]]),IF(_34_KNMI_Stations[[#This Row],[Etmaal temperatuur °C]]&lt;stookgrens[],stookgrens[]-_34_KNMI_Stations[[#This Row],[Etmaal temperatuur °C]],0),"")</f>
        <v>6.6</v>
      </c>
      <c r="O533" s="89">
        <f>_34_KNMI_Stations[[#This Row],[graaddagen]]*_34_KNMI_Stations[[#This Row],[Gewogen factor]]</f>
        <v>5.28</v>
      </c>
      <c r="P533" s="89" cm="1">
        <f t="array" ref="P533">IF(ISNUMBER(_34_KNMI_Stations[[#This Row],[Etmaal temperatuur °C]]),IF(_34_KNMI_Stations[[#This Row],[Etmaal temperatuur °C]]&gt;stookgrens[],_34_KNMI_Stations[[#This Row],[Etmaal temperatuur °C]]-stookgrens[],0),"")</f>
        <v>0</v>
      </c>
    </row>
    <row r="534" spans="1:16" x14ac:dyDescent="0.25">
      <c r="A534">
        <v>235</v>
      </c>
      <c r="B534" s="110">
        <v>45794</v>
      </c>
      <c r="C534" s="89">
        <v>4.5</v>
      </c>
      <c r="D534" s="89">
        <v>12</v>
      </c>
      <c r="E534" s="96">
        <v>2249</v>
      </c>
      <c r="F534" s="89">
        <v>0</v>
      </c>
      <c r="G534" s="89">
        <v>1019.6</v>
      </c>
      <c r="H534">
        <v>0.8</v>
      </c>
      <c r="I534" t="s">
        <v>1</v>
      </c>
      <c r="J534">
        <v>0.8</v>
      </c>
      <c r="K534">
        <v>5</v>
      </c>
      <c r="L534">
        <v>2025</v>
      </c>
      <c r="M534" t="s">
        <v>133</v>
      </c>
      <c r="N534" s="89" cm="1">
        <f t="array" ref="N534">IF(ISNUMBER(_34_KNMI_Stations[[#This Row],[Etmaal temperatuur °C]]),IF(_34_KNMI_Stations[[#This Row],[Etmaal temperatuur °C]]&lt;stookgrens[],stookgrens[]-_34_KNMI_Stations[[#This Row],[Etmaal temperatuur °C]],0),"")</f>
        <v>6</v>
      </c>
      <c r="O534" s="89">
        <f>_34_KNMI_Stations[[#This Row],[graaddagen]]*_34_KNMI_Stations[[#This Row],[Gewogen factor]]</f>
        <v>4.8000000000000007</v>
      </c>
      <c r="P534" s="89" cm="1">
        <f t="array" ref="P534">IF(ISNUMBER(_34_KNMI_Stations[[#This Row],[Etmaal temperatuur °C]]),IF(_34_KNMI_Stations[[#This Row],[Etmaal temperatuur °C]]&gt;stookgrens[],_34_KNMI_Stations[[#This Row],[Etmaal temperatuur °C]]-stookgrens[],0),"")</f>
        <v>0</v>
      </c>
    </row>
    <row r="535" spans="1:16" x14ac:dyDescent="0.25">
      <c r="A535">
        <v>235</v>
      </c>
      <c r="B535" s="110">
        <v>45795</v>
      </c>
      <c r="C535" s="89">
        <v>3.3</v>
      </c>
      <c r="D535" s="89">
        <v>13.5</v>
      </c>
      <c r="E535" s="96">
        <v>2642</v>
      </c>
      <c r="F535" s="89">
        <v>0</v>
      </c>
      <c r="G535" s="89">
        <v>1018.3</v>
      </c>
      <c r="H535">
        <v>0.76</v>
      </c>
      <c r="I535" t="s">
        <v>1</v>
      </c>
      <c r="J535">
        <v>0.8</v>
      </c>
      <c r="K535">
        <v>5</v>
      </c>
      <c r="L535">
        <v>2025</v>
      </c>
      <c r="M535" t="s">
        <v>133</v>
      </c>
      <c r="N535" s="89" cm="1">
        <f t="array" ref="N535">IF(ISNUMBER(_34_KNMI_Stations[[#This Row],[Etmaal temperatuur °C]]),IF(_34_KNMI_Stations[[#This Row],[Etmaal temperatuur °C]]&lt;stookgrens[],stookgrens[]-_34_KNMI_Stations[[#This Row],[Etmaal temperatuur °C]],0),"")</f>
        <v>4.5</v>
      </c>
      <c r="O535" s="89">
        <f>_34_KNMI_Stations[[#This Row],[graaddagen]]*_34_KNMI_Stations[[#This Row],[Gewogen factor]]</f>
        <v>3.6</v>
      </c>
      <c r="P535" s="89" cm="1">
        <f t="array" ref="P535">IF(ISNUMBER(_34_KNMI_Stations[[#This Row],[Etmaal temperatuur °C]]),IF(_34_KNMI_Stations[[#This Row],[Etmaal temperatuur °C]]&gt;stookgrens[],_34_KNMI_Stations[[#This Row],[Etmaal temperatuur °C]]-stookgrens[],0),"")</f>
        <v>0</v>
      </c>
    </row>
    <row r="536" spans="1:16" x14ac:dyDescent="0.25">
      <c r="A536">
        <v>235</v>
      </c>
      <c r="B536" s="110">
        <v>45796</v>
      </c>
      <c r="C536" s="89">
        <v>3.7</v>
      </c>
      <c r="D536" s="89">
        <v>14.2</v>
      </c>
      <c r="E536" s="96">
        <v>2900</v>
      </c>
      <c r="F536" s="89">
        <v>0</v>
      </c>
      <c r="G536" s="89">
        <v>1020.8</v>
      </c>
      <c r="H536">
        <v>0.72</v>
      </c>
      <c r="I536" t="s">
        <v>1</v>
      </c>
      <c r="J536">
        <v>0.8</v>
      </c>
      <c r="K536">
        <v>5</v>
      </c>
      <c r="L536">
        <v>2025</v>
      </c>
      <c r="M536" t="s">
        <v>349</v>
      </c>
      <c r="N536" s="89" cm="1">
        <f t="array" ref="N536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536" s="89">
        <f>_34_KNMI_Stations[[#This Row],[graaddagen]]*_34_KNMI_Stations[[#This Row],[Gewogen factor]]</f>
        <v>3.0400000000000009</v>
      </c>
      <c r="P536" s="89" cm="1">
        <f t="array" ref="P536">IF(ISNUMBER(_34_KNMI_Stations[[#This Row],[Etmaal temperatuur °C]]),IF(_34_KNMI_Stations[[#This Row],[Etmaal temperatuur °C]]&gt;stookgrens[],_34_KNMI_Stations[[#This Row],[Etmaal temperatuur °C]]-stookgrens[],0),"")</f>
        <v>0</v>
      </c>
    </row>
    <row r="537" spans="1:16" x14ac:dyDescent="0.25">
      <c r="A537">
        <v>235</v>
      </c>
      <c r="B537" s="110">
        <v>45797</v>
      </c>
      <c r="C537" s="89">
        <v>3.6</v>
      </c>
      <c r="D537" s="89">
        <v>12.7</v>
      </c>
      <c r="E537" s="96">
        <v>2926</v>
      </c>
      <c r="F537" s="89">
        <v>0</v>
      </c>
      <c r="G537" s="89">
        <v>1019</v>
      </c>
      <c r="H537">
        <v>0.82</v>
      </c>
      <c r="I537" t="s">
        <v>1</v>
      </c>
      <c r="J537">
        <v>0.8</v>
      </c>
      <c r="K537">
        <v>5</v>
      </c>
      <c r="L537">
        <v>2025</v>
      </c>
      <c r="M537" t="s">
        <v>349</v>
      </c>
      <c r="N537" s="89" cm="1">
        <f t="array" ref="N537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537" s="89">
        <f>_34_KNMI_Stations[[#This Row],[graaddagen]]*_34_KNMI_Stations[[#This Row],[Gewogen factor]]</f>
        <v>4.2400000000000011</v>
      </c>
      <c r="P537" s="89" cm="1">
        <f t="array" ref="P537">IF(ISNUMBER(_34_KNMI_Stations[[#This Row],[Etmaal temperatuur °C]]),IF(_34_KNMI_Stations[[#This Row],[Etmaal temperatuur °C]]&gt;stookgrens[],_34_KNMI_Stations[[#This Row],[Etmaal temperatuur °C]]-stookgrens[],0),"")</f>
        <v>0</v>
      </c>
    </row>
    <row r="538" spans="1:16" x14ac:dyDescent="0.25">
      <c r="A538">
        <v>235</v>
      </c>
      <c r="B538" s="110">
        <v>45798</v>
      </c>
      <c r="C538" s="89">
        <v>4.7</v>
      </c>
      <c r="D538" s="89">
        <v>11.9</v>
      </c>
      <c r="E538" s="96">
        <v>2021</v>
      </c>
      <c r="F538" s="89">
        <v>0</v>
      </c>
      <c r="G538" s="89">
        <v>1014.8</v>
      </c>
      <c r="H538">
        <v>0.73</v>
      </c>
      <c r="I538" t="s">
        <v>1</v>
      </c>
      <c r="J538">
        <v>0.8</v>
      </c>
      <c r="K538">
        <v>5</v>
      </c>
      <c r="L538">
        <v>2025</v>
      </c>
      <c r="M538" t="s">
        <v>349</v>
      </c>
      <c r="N538" s="89" cm="1">
        <f t="array" ref="N538">IF(ISNUMBER(_34_KNMI_Stations[[#This Row],[Etmaal temperatuur °C]]),IF(_34_KNMI_Stations[[#This Row],[Etmaal temperatuur °C]]&lt;stookgrens[],stookgrens[]-_34_KNMI_Stations[[#This Row],[Etmaal temperatuur °C]],0),"")</f>
        <v>6.1</v>
      </c>
      <c r="O538" s="89">
        <f>_34_KNMI_Stations[[#This Row],[graaddagen]]*_34_KNMI_Stations[[#This Row],[Gewogen factor]]</f>
        <v>4.88</v>
      </c>
      <c r="P538" s="89" cm="1">
        <f t="array" ref="P538">IF(ISNUMBER(_34_KNMI_Stations[[#This Row],[Etmaal temperatuur °C]]),IF(_34_KNMI_Stations[[#This Row],[Etmaal temperatuur °C]]&gt;stookgrens[],_34_KNMI_Stations[[#This Row],[Etmaal temperatuur °C]]-stookgrens[],0),"")</f>
        <v>0</v>
      </c>
    </row>
    <row r="539" spans="1:16" x14ac:dyDescent="0.25">
      <c r="A539">
        <v>235</v>
      </c>
      <c r="B539" s="110">
        <v>45799</v>
      </c>
      <c r="C539" s="89">
        <v>6.1</v>
      </c>
      <c r="D539" s="89">
        <v>11.2</v>
      </c>
      <c r="E539" s="96">
        <v>2750</v>
      </c>
      <c r="F539" s="89">
        <v>0.2</v>
      </c>
      <c r="G539" s="89">
        <v>1015.9</v>
      </c>
      <c r="H539">
        <v>0.59</v>
      </c>
      <c r="I539" t="s">
        <v>1</v>
      </c>
      <c r="J539">
        <v>0.8</v>
      </c>
      <c r="K539">
        <v>5</v>
      </c>
      <c r="L539">
        <v>2025</v>
      </c>
      <c r="M539" t="s">
        <v>349</v>
      </c>
      <c r="N539" s="89" cm="1">
        <f t="array" ref="N539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539" s="89">
        <f>_34_KNMI_Stations[[#This Row],[graaddagen]]*_34_KNMI_Stations[[#This Row],[Gewogen factor]]</f>
        <v>5.4400000000000013</v>
      </c>
      <c r="P539" s="89" cm="1">
        <f t="array" ref="P539">IF(ISNUMBER(_34_KNMI_Stations[[#This Row],[Etmaal temperatuur °C]]),IF(_34_KNMI_Stations[[#This Row],[Etmaal temperatuur °C]]&gt;stookgrens[],_34_KNMI_Stations[[#This Row],[Etmaal temperatuur °C]]-stookgrens[],0),"")</f>
        <v>0</v>
      </c>
    </row>
    <row r="540" spans="1:16" x14ac:dyDescent="0.25">
      <c r="A540">
        <v>235</v>
      </c>
      <c r="B540" s="110">
        <v>45800</v>
      </c>
      <c r="C540" s="89">
        <v>5.7</v>
      </c>
      <c r="D540" s="89">
        <v>10.5</v>
      </c>
      <c r="E540" s="96">
        <v>2265</v>
      </c>
      <c r="F540" s="89">
        <v>0.5</v>
      </c>
      <c r="G540" s="89">
        <v>1016.4</v>
      </c>
      <c r="H540">
        <v>0.67</v>
      </c>
      <c r="I540" t="s">
        <v>1</v>
      </c>
      <c r="J540">
        <v>0.8</v>
      </c>
      <c r="K540">
        <v>5</v>
      </c>
      <c r="L540">
        <v>2025</v>
      </c>
      <c r="M540" t="s">
        <v>349</v>
      </c>
      <c r="N540" s="89" cm="1">
        <f t="array" ref="N540">IF(ISNUMBER(_34_KNMI_Stations[[#This Row],[Etmaal temperatuur °C]]),IF(_34_KNMI_Stations[[#This Row],[Etmaal temperatuur °C]]&lt;stookgrens[],stookgrens[]-_34_KNMI_Stations[[#This Row],[Etmaal temperatuur °C]],0),"")</f>
        <v>7.5</v>
      </c>
      <c r="O540" s="89">
        <f>_34_KNMI_Stations[[#This Row],[graaddagen]]*_34_KNMI_Stations[[#This Row],[Gewogen factor]]</f>
        <v>6</v>
      </c>
      <c r="P540" s="89" cm="1">
        <f t="array" ref="P540">IF(ISNUMBER(_34_KNMI_Stations[[#This Row],[Etmaal temperatuur °C]]),IF(_34_KNMI_Stations[[#This Row],[Etmaal temperatuur °C]]&gt;stookgrens[],_34_KNMI_Stations[[#This Row],[Etmaal temperatuur °C]]-stookgrens[],0),"")</f>
        <v>0</v>
      </c>
    </row>
    <row r="541" spans="1:16" x14ac:dyDescent="0.25">
      <c r="A541">
        <v>235</v>
      </c>
      <c r="B541" s="110">
        <v>45801</v>
      </c>
      <c r="C541" s="89">
        <v>6</v>
      </c>
      <c r="D541" s="89">
        <v>12.8</v>
      </c>
      <c r="E541" s="96">
        <v>765</v>
      </c>
      <c r="F541" s="89">
        <v>2</v>
      </c>
      <c r="G541" s="89">
        <v>1010.3</v>
      </c>
      <c r="H541">
        <v>0.89</v>
      </c>
      <c r="I541" t="s">
        <v>1</v>
      </c>
      <c r="J541">
        <v>0.8</v>
      </c>
      <c r="K541">
        <v>5</v>
      </c>
      <c r="L541">
        <v>2025</v>
      </c>
      <c r="M541" t="s">
        <v>349</v>
      </c>
      <c r="N541" s="89" cm="1">
        <f t="array" ref="N541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541" s="89">
        <f>_34_KNMI_Stations[[#This Row],[graaddagen]]*_34_KNMI_Stations[[#This Row],[Gewogen factor]]</f>
        <v>4.1599999999999993</v>
      </c>
      <c r="P541" s="89" cm="1">
        <f t="array" ref="P541">IF(ISNUMBER(_34_KNMI_Stations[[#This Row],[Etmaal temperatuur °C]]),IF(_34_KNMI_Stations[[#This Row],[Etmaal temperatuur °C]]&gt;stookgrens[],_34_KNMI_Stations[[#This Row],[Etmaal temperatuur °C]]-stookgrens[],0),"")</f>
        <v>0</v>
      </c>
    </row>
    <row r="542" spans="1:16" x14ac:dyDescent="0.25">
      <c r="A542">
        <v>235</v>
      </c>
      <c r="B542" s="110">
        <v>45802</v>
      </c>
      <c r="C542" s="89">
        <v>6.5</v>
      </c>
      <c r="D542" s="89">
        <v>14.2</v>
      </c>
      <c r="E542" s="96">
        <v>1587</v>
      </c>
      <c r="F542" s="89">
        <v>3.5</v>
      </c>
      <c r="G542" s="89">
        <v>1007.8</v>
      </c>
      <c r="H542">
        <v>0.87</v>
      </c>
      <c r="I542" t="s">
        <v>1</v>
      </c>
      <c r="J542">
        <v>0.8</v>
      </c>
      <c r="K542">
        <v>5</v>
      </c>
      <c r="L542">
        <v>2025</v>
      </c>
      <c r="M542" t="s">
        <v>349</v>
      </c>
      <c r="N542" s="89" cm="1">
        <f t="array" ref="N542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542" s="89">
        <f>_34_KNMI_Stations[[#This Row],[graaddagen]]*_34_KNMI_Stations[[#This Row],[Gewogen factor]]</f>
        <v>3.0400000000000009</v>
      </c>
      <c r="P542" s="89" cm="1">
        <f t="array" ref="P542">IF(ISNUMBER(_34_KNMI_Stations[[#This Row],[Etmaal temperatuur °C]]),IF(_34_KNMI_Stations[[#This Row],[Etmaal temperatuur °C]]&gt;stookgrens[],_34_KNMI_Stations[[#This Row],[Etmaal temperatuur °C]]-stookgrens[],0),"")</f>
        <v>0</v>
      </c>
    </row>
    <row r="543" spans="1:16" x14ac:dyDescent="0.25">
      <c r="A543">
        <v>235</v>
      </c>
      <c r="B543" s="110">
        <v>45803</v>
      </c>
      <c r="C543" s="89">
        <v>6.8</v>
      </c>
      <c r="D543" s="89">
        <v>14</v>
      </c>
      <c r="E543" s="96">
        <v>2494</v>
      </c>
      <c r="F543" s="89">
        <v>0.5</v>
      </c>
      <c r="G543" s="89">
        <v>1014</v>
      </c>
      <c r="H543">
        <v>0.78</v>
      </c>
      <c r="I543" t="s">
        <v>1</v>
      </c>
      <c r="J543">
        <v>0.8</v>
      </c>
      <c r="K543">
        <v>5</v>
      </c>
      <c r="L543">
        <v>2025</v>
      </c>
      <c r="M543" t="s">
        <v>350</v>
      </c>
      <c r="N543" s="89" cm="1">
        <f t="array" ref="N543">IF(ISNUMBER(_34_KNMI_Stations[[#This Row],[Etmaal temperatuur °C]]),IF(_34_KNMI_Stations[[#This Row],[Etmaal temperatuur °C]]&lt;stookgrens[],stookgrens[]-_34_KNMI_Stations[[#This Row],[Etmaal temperatuur °C]],0),"")</f>
        <v>4</v>
      </c>
      <c r="O543" s="89">
        <f>_34_KNMI_Stations[[#This Row],[graaddagen]]*_34_KNMI_Stations[[#This Row],[Gewogen factor]]</f>
        <v>3.2</v>
      </c>
      <c r="P543" s="89" cm="1">
        <f t="array" ref="P543">IF(ISNUMBER(_34_KNMI_Stations[[#This Row],[Etmaal temperatuur °C]]),IF(_34_KNMI_Stations[[#This Row],[Etmaal temperatuur °C]]&gt;stookgrens[],_34_KNMI_Stations[[#This Row],[Etmaal temperatuur °C]]-stookgrens[],0),"")</f>
        <v>0</v>
      </c>
    </row>
    <row r="544" spans="1:16" x14ac:dyDescent="0.25">
      <c r="A544">
        <v>235</v>
      </c>
      <c r="B544" s="110">
        <v>45804</v>
      </c>
      <c r="C544" s="89">
        <v>9</v>
      </c>
      <c r="D544" s="89">
        <v>14.2</v>
      </c>
      <c r="E544" s="96">
        <v>1521</v>
      </c>
      <c r="F544" s="89">
        <v>11.1</v>
      </c>
      <c r="G544" s="89">
        <v>1010.2</v>
      </c>
      <c r="H544">
        <v>0.88</v>
      </c>
      <c r="I544" t="s">
        <v>1</v>
      </c>
      <c r="J544">
        <v>0.8</v>
      </c>
      <c r="K544">
        <v>5</v>
      </c>
      <c r="L544">
        <v>2025</v>
      </c>
      <c r="M544" t="s">
        <v>350</v>
      </c>
      <c r="N544" s="89" cm="1">
        <f t="array" ref="N544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544" s="89">
        <f>_34_KNMI_Stations[[#This Row],[graaddagen]]*_34_KNMI_Stations[[#This Row],[Gewogen factor]]</f>
        <v>3.0400000000000009</v>
      </c>
      <c r="P544" s="89" cm="1">
        <f t="array" ref="P544">IF(ISNUMBER(_34_KNMI_Stations[[#This Row],[Etmaal temperatuur °C]]),IF(_34_KNMI_Stations[[#This Row],[Etmaal temperatuur °C]]&gt;stookgrens[],_34_KNMI_Stations[[#This Row],[Etmaal temperatuur °C]]-stookgrens[],0),"")</f>
        <v>0</v>
      </c>
    </row>
    <row r="545" spans="1:16" x14ac:dyDescent="0.25">
      <c r="A545">
        <v>235</v>
      </c>
      <c r="B545" s="110">
        <v>45805</v>
      </c>
      <c r="C545" s="89">
        <v>4.9000000000000004</v>
      </c>
      <c r="D545" s="89">
        <v>13.6</v>
      </c>
      <c r="E545" s="96">
        <v>2249</v>
      </c>
      <c r="F545" s="89">
        <v>0.8</v>
      </c>
      <c r="G545" s="89">
        <v>1014.3</v>
      </c>
      <c r="H545">
        <v>0.84</v>
      </c>
      <c r="I545" t="s">
        <v>1</v>
      </c>
      <c r="J545">
        <v>0.8</v>
      </c>
      <c r="K545">
        <v>5</v>
      </c>
      <c r="L545">
        <v>2025</v>
      </c>
      <c r="M545" t="s">
        <v>350</v>
      </c>
      <c r="N545" s="89" cm="1">
        <f t="array" ref="N545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545" s="89">
        <f>_34_KNMI_Stations[[#This Row],[graaddagen]]*_34_KNMI_Stations[[#This Row],[Gewogen factor]]</f>
        <v>3.5200000000000005</v>
      </c>
      <c r="P545" s="89" cm="1">
        <f t="array" ref="P545">IF(ISNUMBER(_34_KNMI_Stations[[#This Row],[Etmaal temperatuur °C]]),IF(_34_KNMI_Stations[[#This Row],[Etmaal temperatuur °C]]&gt;stookgrens[],_34_KNMI_Stations[[#This Row],[Etmaal temperatuur °C]]-stookgrens[],0),"")</f>
        <v>0</v>
      </c>
    </row>
    <row r="546" spans="1:16" x14ac:dyDescent="0.25">
      <c r="A546">
        <v>235</v>
      </c>
      <c r="B546" s="110">
        <v>45806</v>
      </c>
      <c r="C546" s="89">
        <v>6.1</v>
      </c>
      <c r="D546" s="89">
        <v>13.3</v>
      </c>
      <c r="E546" s="96">
        <v>664</v>
      </c>
      <c r="F546" s="89">
        <v>4.0999999999999996</v>
      </c>
      <c r="G546" s="89">
        <v>1018.1</v>
      </c>
      <c r="H546">
        <v>0.93</v>
      </c>
      <c r="I546" t="s">
        <v>1</v>
      </c>
      <c r="J546">
        <v>0.8</v>
      </c>
      <c r="K546">
        <v>5</v>
      </c>
      <c r="L546">
        <v>2025</v>
      </c>
      <c r="M546" t="s">
        <v>350</v>
      </c>
      <c r="N546" s="89" cm="1">
        <f t="array" ref="N546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546" s="89">
        <f>_34_KNMI_Stations[[#This Row],[graaddagen]]*_34_KNMI_Stations[[#This Row],[Gewogen factor]]</f>
        <v>3.76</v>
      </c>
      <c r="P546" s="89" cm="1">
        <f t="array" ref="P546">IF(ISNUMBER(_34_KNMI_Stations[[#This Row],[Etmaal temperatuur °C]]),IF(_34_KNMI_Stations[[#This Row],[Etmaal temperatuur °C]]&gt;stookgrens[],_34_KNMI_Stations[[#This Row],[Etmaal temperatuur °C]]-stookgrens[],0),"")</f>
        <v>0</v>
      </c>
    </row>
    <row r="547" spans="1:16" x14ac:dyDescent="0.25">
      <c r="A547">
        <v>235</v>
      </c>
      <c r="B547" s="110">
        <v>45807</v>
      </c>
      <c r="C547" s="89">
        <v>5.5</v>
      </c>
      <c r="D547" s="89">
        <v>14.7</v>
      </c>
      <c r="E547" s="96">
        <v>1894</v>
      </c>
      <c r="F547" s="89">
        <v>0</v>
      </c>
      <c r="G547" s="89">
        <v>1018.3</v>
      </c>
      <c r="H547">
        <v>0.91</v>
      </c>
      <c r="I547" t="s">
        <v>1</v>
      </c>
      <c r="J547">
        <v>0.8</v>
      </c>
      <c r="K547">
        <v>5</v>
      </c>
      <c r="L547">
        <v>2025</v>
      </c>
      <c r="M547" t="s">
        <v>350</v>
      </c>
      <c r="N547" s="89" cm="1">
        <f t="array" ref="N547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547" s="89">
        <f>_34_KNMI_Stations[[#This Row],[graaddagen]]*_34_KNMI_Stations[[#This Row],[Gewogen factor]]</f>
        <v>2.6400000000000006</v>
      </c>
      <c r="P547" s="89" cm="1">
        <f t="array" ref="P547">IF(ISNUMBER(_34_KNMI_Stations[[#This Row],[Etmaal temperatuur °C]]),IF(_34_KNMI_Stations[[#This Row],[Etmaal temperatuur °C]]&gt;stookgrens[],_34_KNMI_Stations[[#This Row],[Etmaal temperatuur °C]]-stookgrens[],0),"")</f>
        <v>0</v>
      </c>
    </row>
    <row r="548" spans="1:16" x14ac:dyDescent="0.25">
      <c r="A548">
        <v>235</v>
      </c>
      <c r="B548" s="110">
        <v>45808</v>
      </c>
      <c r="C548" s="89">
        <v>2.9</v>
      </c>
      <c r="D548" s="89">
        <v>16.8</v>
      </c>
      <c r="E548" s="96">
        <v>2571</v>
      </c>
      <c r="F548" s="89">
        <v>0</v>
      </c>
      <c r="G548" s="89">
        <v>1016.2</v>
      </c>
      <c r="H548">
        <v>0.83</v>
      </c>
      <c r="I548" t="s">
        <v>1</v>
      </c>
      <c r="J548">
        <v>0.8</v>
      </c>
      <c r="K548">
        <v>5</v>
      </c>
      <c r="L548">
        <v>2025</v>
      </c>
      <c r="M548" t="s">
        <v>350</v>
      </c>
      <c r="N548" s="89" cm="1">
        <f t="array" ref="N548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548" s="89">
        <f>_34_KNMI_Stations[[#This Row],[graaddagen]]*_34_KNMI_Stations[[#This Row],[Gewogen factor]]</f>
        <v>0.95999999999999952</v>
      </c>
      <c r="P548" s="89" cm="1">
        <f t="array" ref="P548">IF(ISNUMBER(_34_KNMI_Stations[[#This Row],[Etmaal temperatuur °C]]),IF(_34_KNMI_Stations[[#This Row],[Etmaal temperatuur °C]]&gt;stookgrens[],_34_KNMI_Stations[[#This Row],[Etmaal temperatuur °C]]-stookgrens[],0),"")</f>
        <v>0</v>
      </c>
    </row>
    <row r="549" spans="1:16" x14ac:dyDescent="0.25">
      <c r="A549">
        <v>235</v>
      </c>
      <c r="B549" s="110">
        <v>45809</v>
      </c>
      <c r="C549" s="89">
        <v>5.2</v>
      </c>
      <c r="D549" s="89">
        <v>15.1</v>
      </c>
      <c r="E549" s="96">
        <v>2236</v>
      </c>
      <c r="F549" s="89">
        <v>0</v>
      </c>
      <c r="G549" s="89">
        <v>1012.4</v>
      </c>
      <c r="H549">
        <v>0.82</v>
      </c>
      <c r="I549" t="s">
        <v>1</v>
      </c>
      <c r="J549">
        <v>0.8</v>
      </c>
      <c r="K549">
        <v>6</v>
      </c>
      <c r="L549">
        <v>2025</v>
      </c>
      <c r="M549" t="s">
        <v>350</v>
      </c>
      <c r="N549" s="89" cm="1">
        <f t="array" ref="N549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549" s="89">
        <f>_34_KNMI_Stations[[#This Row],[graaddagen]]*_34_KNMI_Stations[[#This Row],[Gewogen factor]]</f>
        <v>2.3200000000000003</v>
      </c>
      <c r="P549" s="89" cm="1">
        <f t="array" ref="P549">IF(ISNUMBER(_34_KNMI_Stations[[#This Row],[Etmaal temperatuur °C]]),IF(_34_KNMI_Stations[[#This Row],[Etmaal temperatuur °C]]&gt;stookgrens[],_34_KNMI_Stations[[#This Row],[Etmaal temperatuur °C]]-stookgrens[],0),"")</f>
        <v>0</v>
      </c>
    </row>
    <row r="550" spans="1:16" x14ac:dyDescent="0.25">
      <c r="A550">
        <v>235</v>
      </c>
      <c r="B550" s="110">
        <v>45810</v>
      </c>
      <c r="C550" s="89">
        <v>4.5999999999999996</v>
      </c>
      <c r="D550" s="89">
        <v>13.9</v>
      </c>
      <c r="E550" s="96">
        <v>2466</v>
      </c>
      <c r="F550" s="89">
        <v>0</v>
      </c>
      <c r="G550" s="89">
        <v>1015</v>
      </c>
      <c r="H550">
        <v>0.8</v>
      </c>
      <c r="I550" t="s">
        <v>1</v>
      </c>
      <c r="J550">
        <v>0.8</v>
      </c>
      <c r="K550">
        <v>6</v>
      </c>
      <c r="L550">
        <v>2025</v>
      </c>
      <c r="M550" t="s">
        <v>351</v>
      </c>
      <c r="N550" s="89" cm="1">
        <f t="array" ref="N550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550" s="89">
        <f>_34_KNMI_Stations[[#This Row],[graaddagen]]*_34_KNMI_Stations[[#This Row],[Gewogen factor]]</f>
        <v>3.28</v>
      </c>
      <c r="P550" s="89" cm="1">
        <f t="array" ref="P550">IF(ISNUMBER(_34_KNMI_Stations[[#This Row],[Etmaal temperatuur °C]]),IF(_34_KNMI_Stations[[#This Row],[Etmaal temperatuur °C]]&gt;stookgrens[],_34_KNMI_Stations[[#This Row],[Etmaal temperatuur °C]]-stookgrens[],0),"")</f>
        <v>0</v>
      </c>
    </row>
    <row r="551" spans="1:16" x14ac:dyDescent="0.25">
      <c r="A551">
        <v>235</v>
      </c>
      <c r="B551" s="110">
        <v>45811</v>
      </c>
      <c r="C551" s="89">
        <v>8</v>
      </c>
      <c r="D551" s="89">
        <v>15.3</v>
      </c>
      <c r="E551" s="96">
        <v>2060</v>
      </c>
      <c r="F551" s="89">
        <v>-0.1</v>
      </c>
      <c r="G551" s="89">
        <v>1008.4</v>
      </c>
      <c r="H551">
        <v>0.71</v>
      </c>
      <c r="I551" t="s">
        <v>1</v>
      </c>
      <c r="J551">
        <v>0.8</v>
      </c>
      <c r="K551">
        <v>6</v>
      </c>
      <c r="L551">
        <v>2025</v>
      </c>
      <c r="M551" t="s">
        <v>351</v>
      </c>
      <c r="N551" s="89" cm="1">
        <f t="array" ref="N551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551" s="89">
        <f>_34_KNMI_Stations[[#This Row],[graaddagen]]*_34_KNMI_Stations[[#This Row],[Gewogen factor]]</f>
        <v>2.1599999999999997</v>
      </c>
      <c r="P551" s="89" cm="1">
        <f t="array" ref="P551">IF(ISNUMBER(_34_KNMI_Stations[[#This Row],[Etmaal temperatuur °C]]),IF(_34_KNMI_Stations[[#This Row],[Etmaal temperatuur °C]]&gt;stookgrens[],_34_KNMI_Stations[[#This Row],[Etmaal temperatuur °C]]-stookgrens[],0),"")</f>
        <v>0</v>
      </c>
    </row>
    <row r="552" spans="1:16" x14ac:dyDescent="0.25">
      <c r="A552">
        <v>235</v>
      </c>
      <c r="B552" s="110">
        <v>45812</v>
      </c>
      <c r="C552" s="89">
        <v>6.4</v>
      </c>
      <c r="D552" s="89">
        <v>14.8</v>
      </c>
      <c r="E552" s="96">
        <v>2426</v>
      </c>
      <c r="F552" s="89">
        <v>0.2</v>
      </c>
      <c r="G552" s="89">
        <v>1005.9</v>
      </c>
      <c r="H552">
        <v>0.78</v>
      </c>
      <c r="I552" t="s">
        <v>1</v>
      </c>
      <c r="J552">
        <v>0.8</v>
      </c>
      <c r="K552">
        <v>6</v>
      </c>
      <c r="L552">
        <v>2025</v>
      </c>
      <c r="M552" t="s">
        <v>351</v>
      </c>
      <c r="N552" s="89" cm="1">
        <f t="array" ref="N552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552" s="89">
        <f>_34_KNMI_Stations[[#This Row],[graaddagen]]*_34_KNMI_Stations[[#This Row],[Gewogen factor]]</f>
        <v>2.5599999999999996</v>
      </c>
      <c r="P552" s="89" cm="1">
        <f t="array" ref="P552">IF(ISNUMBER(_34_KNMI_Stations[[#This Row],[Etmaal temperatuur °C]]),IF(_34_KNMI_Stations[[#This Row],[Etmaal temperatuur °C]]&gt;stookgrens[],_34_KNMI_Stations[[#This Row],[Etmaal temperatuur °C]]-stookgrens[],0),"")</f>
        <v>0</v>
      </c>
    </row>
    <row r="553" spans="1:16" x14ac:dyDescent="0.25">
      <c r="A553">
        <v>235</v>
      </c>
      <c r="B553" s="110">
        <v>45813</v>
      </c>
      <c r="C553" s="89">
        <v>6.8</v>
      </c>
      <c r="D553" s="89">
        <v>14.9</v>
      </c>
      <c r="E553" s="96">
        <v>1457</v>
      </c>
      <c r="F553" s="89">
        <v>10.7</v>
      </c>
      <c r="G553" s="89">
        <v>1004.6</v>
      </c>
      <c r="H553">
        <v>0.82</v>
      </c>
      <c r="I553" t="s">
        <v>1</v>
      </c>
      <c r="J553">
        <v>0.8</v>
      </c>
      <c r="K553">
        <v>6</v>
      </c>
      <c r="L553">
        <v>2025</v>
      </c>
      <c r="M553" t="s">
        <v>351</v>
      </c>
      <c r="N553" s="89" cm="1">
        <f t="array" ref="N553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553" s="89">
        <f>_34_KNMI_Stations[[#This Row],[graaddagen]]*_34_KNMI_Stations[[#This Row],[Gewogen factor]]</f>
        <v>2.48</v>
      </c>
      <c r="P553" s="89" cm="1">
        <f t="array" ref="P553">IF(ISNUMBER(_34_KNMI_Stations[[#This Row],[Etmaal temperatuur °C]]),IF(_34_KNMI_Stations[[#This Row],[Etmaal temperatuur °C]]&gt;stookgrens[],_34_KNMI_Stations[[#This Row],[Etmaal temperatuur °C]]-stookgrens[],0),"")</f>
        <v>0</v>
      </c>
    </row>
    <row r="554" spans="1:16" x14ac:dyDescent="0.25">
      <c r="A554">
        <v>235</v>
      </c>
      <c r="B554" s="110">
        <v>45814</v>
      </c>
      <c r="C554" s="89">
        <v>7.3</v>
      </c>
      <c r="D554" s="89">
        <v>13.9</v>
      </c>
      <c r="E554" s="96">
        <v>1907</v>
      </c>
      <c r="F554" s="89">
        <v>2.5</v>
      </c>
      <c r="G554" s="89">
        <v>1005.6</v>
      </c>
      <c r="H554">
        <v>0.84</v>
      </c>
      <c r="I554" t="s">
        <v>1</v>
      </c>
      <c r="J554">
        <v>0.8</v>
      </c>
      <c r="K554">
        <v>6</v>
      </c>
      <c r="L554">
        <v>2025</v>
      </c>
      <c r="M554" t="s">
        <v>351</v>
      </c>
      <c r="N554" s="89" cm="1">
        <f t="array" ref="N554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554" s="89">
        <f>_34_KNMI_Stations[[#This Row],[graaddagen]]*_34_KNMI_Stations[[#This Row],[Gewogen factor]]</f>
        <v>3.28</v>
      </c>
      <c r="P554" s="89" cm="1">
        <f t="array" ref="P554">IF(ISNUMBER(_34_KNMI_Stations[[#This Row],[Etmaal temperatuur °C]]),IF(_34_KNMI_Stations[[#This Row],[Etmaal temperatuur °C]]&gt;stookgrens[],_34_KNMI_Stations[[#This Row],[Etmaal temperatuur °C]]-stookgrens[],0),"")</f>
        <v>0</v>
      </c>
    </row>
    <row r="555" spans="1:16" x14ac:dyDescent="0.25">
      <c r="A555">
        <v>235</v>
      </c>
      <c r="B555" s="110">
        <v>45815</v>
      </c>
      <c r="C555" s="89">
        <v>4.2</v>
      </c>
      <c r="D555" s="89">
        <v>13.7</v>
      </c>
      <c r="E555" s="96">
        <v>1501</v>
      </c>
      <c r="F555" s="89">
        <v>4.8</v>
      </c>
      <c r="G555" s="89">
        <v>1005.7</v>
      </c>
      <c r="H555">
        <v>0.83</v>
      </c>
      <c r="I555" t="s">
        <v>1</v>
      </c>
      <c r="J555">
        <v>0.8</v>
      </c>
      <c r="K555">
        <v>6</v>
      </c>
      <c r="L555">
        <v>2025</v>
      </c>
      <c r="M555" t="s">
        <v>351</v>
      </c>
      <c r="N555" s="89" cm="1">
        <f t="array" ref="N555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555" s="89">
        <f>_34_KNMI_Stations[[#This Row],[graaddagen]]*_34_KNMI_Stations[[#This Row],[Gewogen factor]]</f>
        <v>3.4400000000000008</v>
      </c>
      <c r="P555" s="89" cm="1">
        <f t="array" ref="P555">IF(ISNUMBER(_34_KNMI_Stations[[#This Row],[Etmaal temperatuur °C]]),IF(_34_KNMI_Stations[[#This Row],[Etmaal temperatuur °C]]&gt;stookgrens[],_34_KNMI_Stations[[#This Row],[Etmaal temperatuur °C]]-stookgrens[],0),"")</f>
        <v>0</v>
      </c>
    </row>
    <row r="556" spans="1:16" x14ac:dyDescent="0.25">
      <c r="A556">
        <v>235</v>
      </c>
      <c r="B556" s="110">
        <v>45816</v>
      </c>
      <c r="C556" s="89">
        <v>6.1</v>
      </c>
      <c r="D556" s="89">
        <v>12.8</v>
      </c>
      <c r="E556" s="96">
        <v>1719</v>
      </c>
      <c r="F556" s="89">
        <v>19.899999999999999</v>
      </c>
      <c r="G556" s="89">
        <v>1012.2</v>
      </c>
      <c r="H556">
        <v>0.8</v>
      </c>
      <c r="I556" t="s">
        <v>1</v>
      </c>
      <c r="J556">
        <v>0.8</v>
      </c>
      <c r="K556">
        <v>6</v>
      </c>
      <c r="L556">
        <v>2025</v>
      </c>
      <c r="M556" t="s">
        <v>351</v>
      </c>
      <c r="N556" s="89" cm="1">
        <f t="array" ref="N556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556" s="89">
        <f>_34_KNMI_Stations[[#This Row],[graaddagen]]*_34_KNMI_Stations[[#This Row],[Gewogen factor]]</f>
        <v>4.1599999999999993</v>
      </c>
      <c r="P556" s="89" cm="1">
        <f t="array" ref="P556">IF(ISNUMBER(_34_KNMI_Stations[[#This Row],[Etmaal temperatuur °C]]),IF(_34_KNMI_Stations[[#This Row],[Etmaal temperatuur °C]]&gt;stookgrens[],_34_KNMI_Stations[[#This Row],[Etmaal temperatuur °C]]-stookgrens[],0),"")</f>
        <v>0</v>
      </c>
    </row>
    <row r="557" spans="1:16" x14ac:dyDescent="0.25">
      <c r="A557">
        <v>235</v>
      </c>
      <c r="B557" s="110">
        <v>45817</v>
      </c>
      <c r="C557" s="89">
        <v>5</v>
      </c>
      <c r="D557" s="89">
        <v>14.4</v>
      </c>
      <c r="E557" s="96">
        <v>2304</v>
      </c>
      <c r="F557" s="89">
        <v>0.2</v>
      </c>
      <c r="G557" s="89">
        <v>1019.9</v>
      </c>
      <c r="H557">
        <v>0.8</v>
      </c>
      <c r="I557" t="s">
        <v>1</v>
      </c>
      <c r="J557">
        <v>0.8</v>
      </c>
      <c r="K557">
        <v>6</v>
      </c>
      <c r="L557">
        <v>2025</v>
      </c>
      <c r="M557" t="s">
        <v>352</v>
      </c>
      <c r="N557" s="89" cm="1">
        <f t="array" ref="N557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557" s="89">
        <f>_34_KNMI_Stations[[#This Row],[graaddagen]]*_34_KNMI_Stations[[#This Row],[Gewogen factor]]</f>
        <v>2.88</v>
      </c>
      <c r="P557" s="89" cm="1">
        <f t="array" ref="P557">IF(ISNUMBER(_34_KNMI_Stations[[#This Row],[Etmaal temperatuur °C]]),IF(_34_KNMI_Stations[[#This Row],[Etmaal temperatuur °C]]&gt;stookgrens[],_34_KNMI_Stations[[#This Row],[Etmaal temperatuur °C]]-stookgrens[],0),"")</f>
        <v>0</v>
      </c>
    </row>
    <row r="558" spans="1:16" x14ac:dyDescent="0.25">
      <c r="A558">
        <v>235</v>
      </c>
      <c r="B558" s="110">
        <v>45818</v>
      </c>
      <c r="C558" s="89">
        <v>7.3</v>
      </c>
      <c r="D558" s="89">
        <v>14.3</v>
      </c>
      <c r="E558" s="96">
        <v>1469</v>
      </c>
      <c r="F558" s="89">
        <v>5</v>
      </c>
      <c r="G558" s="89">
        <v>1015</v>
      </c>
      <c r="H558">
        <v>0.82</v>
      </c>
      <c r="I558" t="s">
        <v>1</v>
      </c>
      <c r="J558">
        <v>0.8</v>
      </c>
      <c r="K558">
        <v>6</v>
      </c>
      <c r="L558">
        <v>2025</v>
      </c>
      <c r="M558" t="s">
        <v>352</v>
      </c>
      <c r="N558" s="89" cm="1">
        <f t="array" ref="N558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558" s="89">
        <f>_34_KNMI_Stations[[#This Row],[graaddagen]]*_34_KNMI_Stations[[#This Row],[Gewogen factor]]</f>
        <v>2.9599999999999995</v>
      </c>
      <c r="P558" s="89" cm="1">
        <f t="array" ref="P558">IF(ISNUMBER(_34_KNMI_Stations[[#This Row],[Etmaal temperatuur °C]]),IF(_34_KNMI_Stations[[#This Row],[Etmaal temperatuur °C]]&gt;stookgrens[],_34_KNMI_Stations[[#This Row],[Etmaal temperatuur °C]]-stookgrens[],0),"")</f>
        <v>0</v>
      </c>
    </row>
    <row r="559" spans="1:16" x14ac:dyDescent="0.25">
      <c r="A559">
        <v>235</v>
      </c>
      <c r="B559" s="110">
        <v>45819</v>
      </c>
      <c r="C559" s="89">
        <v>4.3</v>
      </c>
      <c r="D559" s="89">
        <v>15.2</v>
      </c>
      <c r="E559" s="96">
        <v>2962</v>
      </c>
      <c r="F559" s="89">
        <v>0</v>
      </c>
      <c r="G559" s="89">
        <v>1022.3</v>
      </c>
      <c r="H559">
        <v>0.7</v>
      </c>
      <c r="I559" t="s">
        <v>1</v>
      </c>
      <c r="J559">
        <v>0.8</v>
      </c>
      <c r="K559">
        <v>6</v>
      </c>
      <c r="L559">
        <v>2025</v>
      </c>
      <c r="M559" t="s">
        <v>352</v>
      </c>
      <c r="N559" s="89" cm="1">
        <f t="array" ref="N559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559" s="89">
        <f>_34_KNMI_Stations[[#This Row],[graaddagen]]*_34_KNMI_Stations[[#This Row],[Gewogen factor]]</f>
        <v>2.2400000000000007</v>
      </c>
      <c r="P559" s="89" cm="1">
        <f t="array" ref="P559">IF(ISNUMBER(_34_KNMI_Stations[[#This Row],[Etmaal temperatuur °C]]),IF(_34_KNMI_Stations[[#This Row],[Etmaal temperatuur °C]]&gt;stookgrens[],_34_KNMI_Stations[[#This Row],[Etmaal temperatuur °C]]-stookgrens[],0),"")</f>
        <v>0</v>
      </c>
    </row>
    <row r="560" spans="1:16" x14ac:dyDescent="0.25">
      <c r="A560">
        <v>235</v>
      </c>
      <c r="B560" s="110">
        <v>45820</v>
      </c>
      <c r="C560" s="89">
        <v>6.1</v>
      </c>
      <c r="D560" s="89">
        <v>19.2</v>
      </c>
      <c r="E560" s="96">
        <v>2952</v>
      </c>
      <c r="F560" s="89">
        <v>0</v>
      </c>
      <c r="G560" s="89">
        <v>1017.9</v>
      </c>
      <c r="H560">
        <v>0.64</v>
      </c>
      <c r="I560" t="s">
        <v>1</v>
      </c>
      <c r="J560">
        <v>0.8</v>
      </c>
      <c r="K560">
        <v>6</v>
      </c>
      <c r="L560">
        <v>2025</v>
      </c>
      <c r="M560" t="s">
        <v>352</v>
      </c>
      <c r="N560" s="89" cm="1">
        <f t="array" ref="N560">IF(ISNUMBER(_34_KNMI_Stations[[#This Row],[Etmaal temperatuur °C]]),IF(_34_KNMI_Stations[[#This Row],[Etmaal temperatuur °C]]&lt;stookgrens[],stookgrens[]-_34_KNMI_Stations[[#This Row],[Etmaal temperatuur °C]],0),"")</f>
        <v>0</v>
      </c>
      <c r="O560" s="89">
        <f>_34_KNMI_Stations[[#This Row],[graaddagen]]*_34_KNMI_Stations[[#This Row],[Gewogen factor]]</f>
        <v>0</v>
      </c>
      <c r="P560" s="89" cm="1">
        <f t="array" ref="P560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561" spans="1:16" x14ac:dyDescent="0.25">
      <c r="A561">
        <v>235</v>
      </c>
      <c r="B561" s="110">
        <v>45821</v>
      </c>
      <c r="C561" s="89">
        <v>3.3</v>
      </c>
      <c r="D561" s="89">
        <v>22.2</v>
      </c>
      <c r="E561" s="96">
        <v>2807</v>
      </c>
      <c r="F561" s="89">
        <v>0</v>
      </c>
      <c r="G561" s="89">
        <v>1018.7</v>
      </c>
      <c r="H561">
        <v>0.69</v>
      </c>
      <c r="I561" t="s">
        <v>1</v>
      </c>
      <c r="J561">
        <v>0.8</v>
      </c>
      <c r="K561">
        <v>6</v>
      </c>
      <c r="L561">
        <v>2025</v>
      </c>
      <c r="M561" t="s">
        <v>352</v>
      </c>
      <c r="N561" s="89" cm="1">
        <f t="array" ref="N561">IF(ISNUMBER(_34_KNMI_Stations[[#This Row],[Etmaal temperatuur °C]]),IF(_34_KNMI_Stations[[#This Row],[Etmaal temperatuur °C]]&lt;stookgrens[],stookgrens[]-_34_KNMI_Stations[[#This Row],[Etmaal temperatuur °C]],0),"")</f>
        <v>0</v>
      </c>
      <c r="O561" s="89">
        <f>_34_KNMI_Stations[[#This Row],[graaddagen]]*_34_KNMI_Stations[[#This Row],[Gewogen factor]]</f>
        <v>0</v>
      </c>
      <c r="P561" s="89" cm="1">
        <f t="array" ref="P561">IF(ISNUMBER(_34_KNMI_Stations[[#This Row],[Etmaal temperatuur °C]]),IF(_34_KNMI_Stations[[#This Row],[Etmaal temperatuur °C]]&gt;stookgrens[],_34_KNMI_Stations[[#This Row],[Etmaal temperatuur °C]]-stookgrens[],0),"")</f>
        <v>4.1999999999999993</v>
      </c>
    </row>
    <row r="562" spans="1:16" x14ac:dyDescent="0.25">
      <c r="A562">
        <v>235</v>
      </c>
      <c r="B562" s="110">
        <v>45822</v>
      </c>
      <c r="C562" s="89">
        <v>5.4</v>
      </c>
      <c r="D562" s="89">
        <v>20.6</v>
      </c>
      <c r="E562" s="96">
        <v>2227</v>
      </c>
      <c r="F562" s="89">
        <v>1.7</v>
      </c>
      <c r="G562" s="89">
        <v>1016.5</v>
      </c>
      <c r="H562">
        <v>0.75</v>
      </c>
      <c r="I562" t="s">
        <v>1</v>
      </c>
      <c r="J562">
        <v>0.8</v>
      </c>
      <c r="K562">
        <v>6</v>
      </c>
      <c r="L562">
        <v>2025</v>
      </c>
      <c r="M562" t="s">
        <v>352</v>
      </c>
      <c r="N562" s="89" cm="1">
        <f t="array" ref="N562">IF(ISNUMBER(_34_KNMI_Stations[[#This Row],[Etmaal temperatuur °C]]),IF(_34_KNMI_Stations[[#This Row],[Etmaal temperatuur °C]]&lt;stookgrens[],stookgrens[]-_34_KNMI_Stations[[#This Row],[Etmaal temperatuur °C]],0),"")</f>
        <v>0</v>
      </c>
      <c r="O562" s="89">
        <f>_34_KNMI_Stations[[#This Row],[graaddagen]]*_34_KNMI_Stations[[#This Row],[Gewogen factor]]</f>
        <v>0</v>
      </c>
      <c r="P562" s="89" cm="1">
        <f t="array" ref="P562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563" spans="1:16" x14ac:dyDescent="0.25">
      <c r="A563">
        <v>235</v>
      </c>
      <c r="B563" s="110">
        <v>45823</v>
      </c>
      <c r="C563" s="89">
        <v>4.8</v>
      </c>
      <c r="D563" s="89">
        <v>16.3</v>
      </c>
      <c r="E563" s="96">
        <v>2925</v>
      </c>
      <c r="F563" s="89">
        <v>0</v>
      </c>
      <c r="G563" s="89">
        <v>1021</v>
      </c>
      <c r="H563">
        <v>0.82</v>
      </c>
      <c r="I563" t="s">
        <v>1</v>
      </c>
      <c r="J563">
        <v>0.8</v>
      </c>
      <c r="K563">
        <v>6</v>
      </c>
      <c r="L563">
        <v>2025</v>
      </c>
      <c r="M563" t="s">
        <v>352</v>
      </c>
      <c r="N563" s="89" cm="1">
        <f t="array" ref="N563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563" s="89">
        <f>_34_KNMI_Stations[[#This Row],[graaddagen]]*_34_KNMI_Stations[[#This Row],[Gewogen factor]]</f>
        <v>1.3599999999999994</v>
      </c>
      <c r="P563" s="89" cm="1">
        <f t="array" ref="P563">IF(ISNUMBER(_34_KNMI_Stations[[#This Row],[Etmaal temperatuur °C]]),IF(_34_KNMI_Stations[[#This Row],[Etmaal temperatuur °C]]&gt;stookgrens[],_34_KNMI_Stations[[#This Row],[Etmaal temperatuur °C]]-stookgrens[],0),"")</f>
        <v>0</v>
      </c>
    </row>
    <row r="564" spans="1:16" x14ac:dyDescent="0.25">
      <c r="A564">
        <v>235</v>
      </c>
      <c r="B564" s="110">
        <v>45824</v>
      </c>
      <c r="C564" s="89">
        <v>3.1</v>
      </c>
      <c r="D564" s="89">
        <v>15.9</v>
      </c>
      <c r="E564" s="96">
        <v>2760</v>
      </c>
      <c r="F564" s="89">
        <v>0</v>
      </c>
      <c r="G564" s="89">
        <v>1026.5999999999999</v>
      </c>
      <c r="H564">
        <v>0.82</v>
      </c>
      <c r="I564" t="s">
        <v>1</v>
      </c>
      <c r="J564">
        <v>0.8</v>
      </c>
      <c r="K564">
        <v>6</v>
      </c>
      <c r="L564">
        <v>2025</v>
      </c>
      <c r="M564" t="s">
        <v>353</v>
      </c>
      <c r="N564" s="89" cm="1">
        <f t="array" ref="N564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564" s="89">
        <f>_34_KNMI_Stations[[#This Row],[graaddagen]]*_34_KNMI_Stations[[#This Row],[Gewogen factor]]</f>
        <v>1.6799999999999997</v>
      </c>
      <c r="P564" s="89" cm="1">
        <f t="array" ref="P564">IF(ISNUMBER(_34_KNMI_Stations[[#This Row],[Etmaal temperatuur °C]]),IF(_34_KNMI_Stations[[#This Row],[Etmaal temperatuur °C]]&gt;stookgrens[],_34_KNMI_Stations[[#This Row],[Etmaal temperatuur °C]]-stookgrens[],0),"")</f>
        <v>0</v>
      </c>
    </row>
    <row r="565" spans="1:16" x14ac:dyDescent="0.25">
      <c r="A565">
        <v>235</v>
      </c>
      <c r="B565" s="110">
        <v>45825</v>
      </c>
      <c r="C565" s="89">
        <v>4.2</v>
      </c>
      <c r="D565" s="89">
        <v>16.899999999999999</v>
      </c>
      <c r="E565" s="96">
        <v>2666</v>
      </c>
      <c r="F565" s="89">
        <v>0</v>
      </c>
      <c r="G565" s="89">
        <v>1024.8</v>
      </c>
      <c r="H565">
        <v>0.8</v>
      </c>
      <c r="I565" t="s">
        <v>1</v>
      </c>
      <c r="J565">
        <v>0.8</v>
      </c>
      <c r="K565">
        <v>6</v>
      </c>
      <c r="L565">
        <v>2025</v>
      </c>
      <c r="M565" t="s">
        <v>353</v>
      </c>
      <c r="N565" s="89" cm="1">
        <f t="array" ref="N565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565" s="89">
        <f>_34_KNMI_Stations[[#This Row],[graaddagen]]*_34_KNMI_Stations[[#This Row],[Gewogen factor]]</f>
        <v>0.88000000000000123</v>
      </c>
      <c r="P565" s="89" cm="1">
        <f t="array" ref="P565">IF(ISNUMBER(_34_KNMI_Stations[[#This Row],[Etmaal temperatuur °C]]),IF(_34_KNMI_Stations[[#This Row],[Etmaal temperatuur °C]]&gt;stookgrens[],_34_KNMI_Stations[[#This Row],[Etmaal temperatuur °C]]-stookgrens[],0),"")</f>
        <v>0</v>
      </c>
    </row>
    <row r="566" spans="1:16" x14ac:dyDescent="0.25">
      <c r="A566">
        <v>235</v>
      </c>
      <c r="B566" s="110">
        <v>45826</v>
      </c>
      <c r="C566" s="89">
        <v>2.8</v>
      </c>
      <c r="D566" s="89">
        <v>17.3</v>
      </c>
      <c r="E566" s="96">
        <v>2794</v>
      </c>
      <c r="F566" s="89">
        <v>0</v>
      </c>
      <c r="G566" s="89">
        <v>1024</v>
      </c>
      <c r="H566">
        <v>0.78</v>
      </c>
      <c r="I566" t="s">
        <v>1</v>
      </c>
      <c r="J566">
        <v>0.8</v>
      </c>
      <c r="K566">
        <v>6</v>
      </c>
      <c r="L566">
        <v>2025</v>
      </c>
      <c r="M566" t="s">
        <v>353</v>
      </c>
      <c r="N566" s="89" cm="1">
        <f t="array" ref="N566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566" s="89">
        <f>_34_KNMI_Stations[[#This Row],[graaddagen]]*_34_KNMI_Stations[[#This Row],[Gewogen factor]]</f>
        <v>0.5599999999999995</v>
      </c>
      <c r="P566" s="89" cm="1">
        <f t="array" ref="P566">IF(ISNUMBER(_34_KNMI_Stations[[#This Row],[Etmaal temperatuur °C]]),IF(_34_KNMI_Stations[[#This Row],[Etmaal temperatuur °C]]&gt;stookgrens[],_34_KNMI_Stations[[#This Row],[Etmaal temperatuur °C]]-stookgrens[],0),"")</f>
        <v>0</v>
      </c>
    </row>
    <row r="567" spans="1:16" x14ac:dyDescent="0.25">
      <c r="A567">
        <v>235</v>
      </c>
      <c r="B567" s="110">
        <v>45827</v>
      </c>
      <c r="C567" s="89">
        <v>3.6</v>
      </c>
      <c r="D567" s="89">
        <v>17.399999999999999</v>
      </c>
      <c r="E567" s="96">
        <v>2834</v>
      </c>
      <c r="F567" s="89">
        <v>0</v>
      </c>
      <c r="G567" s="89">
        <v>1027.3</v>
      </c>
      <c r="H567">
        <v>0.7</v>
      </c>
      <c r="I567" t="s">
        <v>1</v>
      </c>
      <c r="J567">
        <v>0.8</v>
      </c>
      <c r="K567">
        <v>6</v>
      </c>
      <c r="L567">
        <v>2025</v>
      </c>
      <c r="M567" t="s">
        <v>353</v>
      </c>
      <c r="N567" s="89" cm="1">
        <f t="array" ref="N567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567" s="89">
        <f>_34_KNMI_Stations[[#This Row],[graaddagen]]*_34_KNMI_Stations[[#This Row],[Gewogen factor]]</f>
        <v>0.48000000000000115</v>
      </c>
      <c r="P567" s="89" cm="1">
        <f t="array" ref="P567">IF(ISNUMBER(_34_KNMI_Stations[[#This Row],[Etmaal temperatuur °C]]),IF(_34_KNMI_Stations[[#This Row],[Etmaal temperatuur °C]]&gt;stookgrens[],_34_KNMI_Stations[[#This Row],[Etmaal temperatuur °C]]-stookgrens[],0),"")</f>
        <v>0</v>
      </c>
    </row>
    <row r="568" spans="1:16" x14ac:dyDescent="0.25">
      <c r="A568">
        <v>235</v>
      </c>
      <c r="B568" s="110">
        <v>45828</v>
      </c>
      <c r="C568" s="89">
        <v>3.7</v>
      </c>
      <c r="D568" s="89">
        <v>18.899999999999999</v>
      </c>
      <c r="E568" s="96">
        <v>2814</v>
      </c>
      <c r="F568" s="89">
        <v>0</v>
      </c>
      <c r="G568" s="89">
        <v>1026.2</v>
      </c>
      <c r="H568">
        <v>0.65</v>
      </c>
      <c r="I568" t="s">
        <v>1</v>
      </c>
      <c r="J568">
        <v>0.8</v>
      </c>
      <c r="K568">
        <v>6</v>
      </c>
      <c r="L568">
        <v>2025</v>
      </c>
      <c r="M568" t="s">
        <v>353</v>
      </c>
      <c r="N568" s="89" cm="1">
        <f t="array" ref="N568">IF(ISNUMBER(_34_KNMI_Stations[[#This Row],[Etmaal temperatuur °C]]),IF(_34_KNMI_Stations[[#This Row],[Etmaal temperatuur °C]]&lt;stookgrens[],stookgrens[]-_34_KNMI_Stations[[#This Row],[Etmaal temperatuur °C]],0),"")</f>
        <v>0</v>
      </c>
      <c r="O568" s="89">
        <f>_34_KNMI_Stations[[#This Row],[graaddagen]]*_34_KNMI_Stations[[#This Row],[Gewogen factor]]</f>
        <v>0</v>
      </c>
      <c r="P568" s="89" cm="1">
        <f t="array" ref="P568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569" spans="1:16" x14ac:dyDescent="0.25">
      <c r="A569">
        <v>235</v>
      </c>
      <c r="B569" s="110">
        <v>45829</v>
      </c>
      <c r="C569" s="89">
        <v>3.3</v>
      </c>
      <c r="D569" s="89">
        <v>23</v>
      </c>
      <c r="E569" s="96">
        <v>2972</v>
      </c>
      <c r="F569" s="89">
        <v>0</v>
      </c>
      <c r="G569" s="89">
        <v>1020.1</v>
      </c>
      <c r="H569">
        <v>0.59</v>
      </c>
      <c r="I569" t="s">
        <v>1</v>
      </c>
      <c r="J569">
        <v>0.8</v>
      </c>
      <c r="K569">
        <v>6</v>
      </c>
      <c r="L569">
        <v>2025</v>
      </c>
      <c r="M569" t="s">
        <v>353</v>
      </c>
      <c r="N569" s="89" cm="1">
        <f t="array" ref="N569">IF(ISNUMBER(_34_KNMI_Stations[[#This Row],[Etmaal temperatuur °C]]),IF(_34_KNMI_Stations[[#This Row],[Etmaal temperatuur °C]]&lt;stookgrens[],stookgrens[]-_34_KNMI_Stations[[#This Row],[Etmaal temperatuur °C]],0),"")</f>
        <v>0</v>
      </c>
      <c r="O569" s="89">
        <f>_34_KNMI_Stations[[#This Row],[graaddagen]]*_34_KNMI_Stations[[#This Row],[Gewogen factor]]</f>
        <v>0</v>
      </c>
      <c r="P569" s="89" cm="1">
        <f t="array" ref="P569">IF(ISNUMBER(_34_KNMI_Stations[[#This Row],[Etmaal temperatuur °C]]),IF(_34_KNMI_Stations[[#This Row],[Etmaal temperatuur °C]]&gt;stookgrens[],_34_KNMI_Stations[[#This Row],[Etmaal temperatuur °C]]-stookgrens[],0),"")</f>
        <v>5</v>
      </c>
    </row>
    <row r="570" spans="1:16" x14ac:dyDescent="0.25">
      <c r="A570">
        <v>235</v>
      </c>
      <c r="B570" s="110">
        <v>45830</v>
      </c>
      <c r="C570" s="89">
        <v>6</v>
      </c>
      <c r="D570" s="89">
        <v>20</v>
      </c>
      <c r="E570" s="96">
        <v>1726</v>
      </c>
      <c r="F570" s="89">
        <v>0.6</v>
      </c>
      <c r="G570" s="89">
        <v>1012.1</v>
      </c>
      <c r="H570">
        <v>0.73</v>
      </c>
      <c r="I570" t="s">
        <v>1</v>
      </c>
      <c r="J570">
        <v>0.8</v>
      </c>
      <c r="K570">
        <v>6</v>
      </c>
      <c r="L570">
        <v>2025</v>
      </c>
      <c r="M570" t="s">
        <v>353</v>
      </c>
      <c r="N570" s="89" cm="1">
        <f t="array" ref="N570">IF(ISNUMBER(_34_KNMI_Stations[[#This Row],[Etmaal temperatuur °C]]),IF(_34_KNMI_Stations[[#This Row],[Etmaal temperatuur °C]]&lt;stookgrens[],stookgrens[]-_34_KNMI_Stations[[#This Row],[Etmaal temperatuur °C]],0),"")</f>
        <v>0</v>
      </c>
      <c r="O570" s="89">
        <f>_34_KNMI_Stations[[#This Row],[graaddagen]]*_34_KNMI_Stations[[#This Row],[Gewogen factor]]</f>
        <v>0</v>
      </c>
      <c r="P570" s="89" cm="1">
        <f t="array" ref="P570">IF(ISNUMBER(_34_KNMI_Stations[[#This Row],[Etmaal temperatuur °C]]),IF(_34_KNMI_Stations[[#This Row],[Etmaal temperatuur °C]]&gt;stookgrens[],_34_KNMI_Stations[[#This Row],[Etmaal temperatuur °C]]-stookgrens[],0),"")</f>
        <v>2</v>
      </c>
    </row>
    <row r="571" spans="1:16" x14ac:dyDescent="0.25">
      <c r="A571">
        <v>235</v>
      </c>
      <c r="B571" s="110">
        <v>45831</v>
      </c>
      <c r="C571" s="89">
        <v>8.1</v>
      </c>
      <c r="D571" s="89">
        <v>16.8</v>
      </c>
      <c r="E571" s="96">
        <v>2333</v>
      </c>
      <c r="F571" s="89">
        <v>0.7</v>
      </c>
      <c r="G571" s="89">
        <v>1010</v>
      </c>
      <c r="H571">
        <v>0.71</v>
      </c>
      <c r="I571" t="s">
        <v>1</v>
      </c>
      <c r="J571">
        <v>0.8</v>
      </c>
      <c r="K571">
        <v>6</v>
      </c>
      <c r="L571">
        <v>2025</v>
      </c>
      <c r="M571" t="s">
        <v>354</v>
      </c>
      <c r="N571" s="89" cm="1">
        <f t="array" ref="N571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571" s="89">
        <f>_34_KNMI_Stations[[#This Row],[graaddagen]]*_34_KNMI_Stations[[#This Row],[Gewogen factor]]</f>
        <v>0.95999999999999952</v>
      </c>
      <c r="P571" s="89" cm="1">
        <f t="array" ref="P571">IF(ISNUMBER(_34_KNMI_Stations[[#This Row],[Etmaal temperatuur °C]]),IF(_34_KNMI_Stations[[#This Row],[Etmaal temperatuur °C]]&gt;stookgrens[],_34_KNMI_Stations[[#This Row],[Etmaal temperatuur °C]]-stookgrens[],0),"")</f>
        <v>0</v>
      </c>
    </row>
    <row r="572" spans="1:16" x14ac:dyDescent="0.25">
      <c r="A572">
        <v>235</v>
      </c>
      <c r="B572" s="110">
        <v>45832</v>
      </c>
      <c r="C572" s="89">
        <v>7.6</v>
      </c>
      <c r="D572" s="89">
        <v>17.2</v>
      </c>
      <c r="E572" s="96">
        <v>1364</v>
      </c>
      <c r="F572" s="89">
        <v>0.1</v>
      </c>
      <c r="G572" s="89">
        <v>1010</v>
      </c>
      <c r="H572">
        <v>0.8</v>
      </c>
      <c r="I572" t="s">
        <v>1</v>
      </c>
      <c r="J572">
        <v>0.8</v>
      </c>
      <c r="K572">
        <v>6</v>
      </c>
      <c r="L572">
        <v>2025</v>
      </c>
      <c r="M572" t="s">
        <v>354</v>
      </c>
      <c r="N572" s="89" cm="1">
        <f t="array" ref="N572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572" s="89">
        <f>_34_KNMI_Stations[[#This Row],[graaddagen]]*_34_KNMI_Stations[[#This Row],[Gewogen factor]]</f>
        <v>0.64000000000000057</v>
      </c>
      <c r="P572" s="89" cm="1">
        <f t="array" ref="P572">IF(ISNUMBER(_34_KNMI_Stations[[#This Row],[Etmaal temperatuur °C]]),IF(_34_KNMI_Stations[[#This Row],[Etmaal temperatuur °C]]&gt;stookgrens[],_34_KNMI_Stations[[#This Row],[Etmaal temperatuur °C]]-stookgrens[],0),"")</f>
        <v>0</v>
      </c>
    </row>
    <row r="573" spans="1:16" x14ac:dyDescent="0.25">
      <c r="A573">
        <v>235</v>
      </c>
      <c r="B573" s="110">
        <v>45833</v>
      </c>
      <c r="C573" s="89">
        <v>4</v>
      </c>
      <c r="D573" s="89">
        <v>18.3</v>
      </c>
      <c r="E573" s="96">
        <v>1666</v>
      </c>
      <c r="F573" s="89">
        <v>-0.1</v>
      </c>
      <c r="G573" s="89">
        <v>1011.6</v>
      </c>
      <c r="H573">
        <v>0.85</v>
      </c>
      <c r="I573" t="s">
        <v>1</v>
      </c>
      <c r="J573">
        <v>0.8</v>
      </c>
      <c r="K573">
        <v>6</v>
      </c>
      <c r="L573">
        <v>2025</v>
      </c>
      <c r="M573" t="s">
        <v>354</v>
      </c>
      <c r="N573" s="89" cm="1">
        <f t="array" ref="N573">IF(ISNUMBER(_34_KNMI_Stations[[#This Row],[Etmaal temperatuur °C]]),IF(_34_KNMI_Stations[[#This Row],[Etmaal temperatuur °C]]&lt;stookgrens[],stookgrens[]-_34_KNMI_Stations[[#This Row],[Etmaal temperatuur °C]],0),"")</f>
        <v>0</v>
      </c>
      <c r="O573" s="89">
        <f>_34_KNMI_Stations[[#This Row],[graaddagen]]*_34_KNMI_Stations[[#This Row],[Gewogen factor]]</f>
        <v>0</v>
      </c>
      <c r="P573" s="89" cm="1">
        <f t="array" ref="P573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574" spans="1:16" x14ac:dyDescent="0.25">
      <c r="A574">
        <v>235</v>
      </c>
      <c r="B574" s="110">
        <v>45834</v>
      </c>
      <c r="C574" s="89">
        <v>5.7</v>
      </c>
      <c r="D574" s="89">
        <v>18.100000000000001</v>
      </c>
      <c r="E574" s="96">
        <v>1158</v>
      </c>
      <c r="F574" s="89">
        <v>6.3</v>
      </c>
      <c r="G574" s="89">
        <v>1011</v>
      </c>
      <c r="H574">
        <v>0.89</v>
      </c>
      <c r="I574" t="s">
        <v>1</v>
      </c>
      <c r="J574">
        <v>0.8</v>
      </c>
      <c r="K574">
        <v>6</v>
      </c>
      <c r="L574">
        <v>2025</v>
      </c>
      <c r="M574" t="s">
        <v>354</v>
      </c>
      <c r="N574" s="89" cm="1">
        <f t="array" ref="N574">IF(ISNUMBER(_34_KNMI_Stations[[#This Row],[Etmaal temperatuur °C]]),IF(_34_KNMI_Stations[[#This Row],[Etmaal temperatuur °C]]&lt;stookgrens[],stookgrens[]-_34_KNMI_Stations[[#This Row],[Etmaal temperatuur °C]],0),"")</f>
        <v>0</v>
      </c>
      <c r="O574" s="89">
        <f>_34_KNMI_Stations[[#This Row],[graaddagen]]*_34_KNMI_Stations[[#This Row],[Gewogen factor]]</f>
        <v>0</v>
      </c>
      <c r="P574" s="89" cm="1">
        <f t="array" ref="P574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575" spans="1:16" x14ac:dyDescent="0.25">
      <c r="A575">
        <v>235</v>
      </c>
      <c r="B575" s="110">
        <v>45835</v>
      </c>
      <c r="C575" s="89">
        <v>5.3</v>
      </c>
      <c r="D575" s="89">
        <v>17.100000000000001</v>
      </c>
      <c r="E575" s="96">
        <v>1756</v>
      </c>
      <c r="F575" s="89">
        <v>2</v>
      </c>
      <c r="G575" s="89">
        <v>1020</v>
      </c>
      <c r="H575">
        <v>0.78</v>
      </c>
      <c r="I575" t="s">
        <v>1</v>
      </c>
      <c r="J575">
        <v>0.8</v>
      </c>
      <c r="K575">
        <v>6</v>
      </c>
      <c r="L575">
        <v>2025</v>
      </c>
      <c r="M575" t="s">
        <v>354</v>
      </c>
      <c r="N575" s="89" cm="1">
        <f t="array" ref="N575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575" s="89">
        <f>_34_KNMI_Stations[[#This Row],[graaddagen]]*_34_KNMI_Stations[[#This Row],[Gewogen factor]]</f>
        <v>0.71999999999999886</v>
      </c>
      <c r="P575" s="89" cm="1">
        <f t="array" ref="P575">IF(ISNUMBER(_34_KNMI_Stations[[#This Row],[Etmaal temperatuur °C]]),IF(_34_KNMI_Stations[[#This Row],[Etmaal temperatuur °C]]&gt;stookgrens[],_34_KNMI_Stations[[#This Row],[Etmaal temperatuur °C]]-stookgrens[],0),"")</f>
        <v>0</v>
      </c>
    </row>
    <row r="576" spans="1:16" x14ac:dyDescent="0.25">
      <c r="A576">
        <v>235</v>
      </c>
      <c r="B576" s="110">
        <v>45836</v>
      </c>
      <c r="C576" s="89">
        <v>6.8</v>
      </c>
      <c r="D576" s="89">
        <v>19.399999999999999</v>
      </c>
      <c r="E576" s="96">
        <v>2043</v>
      </c>
      <c r="F576" s="89">
        <v>0</v>
      </c>
      <c r="G576" s="89">
        <v>1021.9</v>
      </c>
      <c r="H576">
        <v>0.86</v>
      </c>
      <c r="I576" t="s">
        <v>1</v>
      </c>
      <c r="J576">
        <v>0.8</v>
      </c>
      <c r="K576">
        <v>6</v>
      </c>
      <c r="L576">
        <v>2025</v>
      </c>
      <c r="M576" t="s">
        <v>354</v>
      </c>
      <c r="N576" s="89" cm="1">
        <f t="array" ref="N576">IF(ISNUMBER(_34_KNMI_Stations[[#This Row],[Etmaal temperatuur °C]]),IF(_34_KNMI_Stations[[#This Row],[Etmaal temperatuur °C]]&lt;stookgrens[],stookgrens[]-_34_KNMI_Stations[[#This Row],[Etmaal temperatuur °C]],0),"")</f>
        <v>0</v>
      </c>
      <c r="O576" s="89">
        <f>_34_KNMI_Stations[[#This Row],[graaddagen]]*_34_KNMI_Stations[[#This Row],[Gewogen factor]]</f>
        <v>0</v>
      </c>
      <c r="P576" s="89" cm="1">
        <f t="array" ref="P576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577" spans="1:16" x14ac:dyDescent="0.25">
      <c r="A577">
        <v>235</v>
      </c>
      <c r="B577" s="110">
        <v>45837</v>
      </c>
      <c r="C577" s="89">
        <v>3.3</v>
      </c>
      <c r="D577" s="89">
        <v>19.3</v>
      </c>
      <c r="E577" s="96">
        <v>2768</v>
      </c>
      <c r="F577" s="89">
        <v>0</v>
      </c>
      <c r="G577" s="89">
        <v>1024.3</v>
      </c>
      <c r="H577">
        <v>0.75</v>
      </c>
      <c r="I577" t="s">
        <v>1</v>
      </c>
      <c r="J577">
        <v>0.8</v>
      </c>
      <c r="K577">
        <v>6</v>
      </c>
      <c r="L577">
        <v>2025</v>
      </c>
      <c r="M577" t="s">
        <v>354</v>
      </c>
      <c r="N577" s="89" cm="1">
        <f t="array" ref="N577">IF(ISNUMBER(_34_KNMI_Stations[[#This Row],[Etmaal temperatuur °C]]),IF(_34_KNMI_Stations[[#This Row],[Etmaal temperatuur °C]]&lt;stookgrens[],stookgrens[]-_34_KNMI_Stations[[#This Row],[Etmaal temperatuur °C]],0),"")</f>
        <v>0</v>
      </c>
      <c r="O577" s="89">
        <f>_34_KNMI_Stations[[#This Row],[graaddagen]]*_34_KNMI_Stations[[#This Row],[Gewogen factor]]</f>
        <v>0</v>
      </c>
      <c r="P577" s="89" cm="1">
        <f t="array" ref="P577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578" spans="1:16" x14ac:dyDescent="0.25">
      <c r="A578">
        <v>235</v>
      </c>
      <c r="B578" s="110">
        <v>45838</v>
      </c>
      <c r="C578" s="89">
        <v>3.8</v>
      </c>
      <c r="D578" s="89">
        <v>21.4</v>
      </c>
      <c r="E578" s="96">
        <v>3042</v>
      </c>
      <c r="F578" s="89">
        <v>0</v>
      </c>
      <c r="G578" s="89">
        <v>1020.3</v>
      </c>
      <c r="H578">
        <v>0.61</v>
      </c>
      <c r="I578" t="s">
        <v>1</v>
      </c>
      <c r="J578">
        <v>0.8</v>
      </c>
      <c r="K578">
        <v>6</v>
      </c>
      <c r="L578">
        <v>2025</v>
      </c>
      <c r="M578" t="s">
        <v>355</v>
      </c>
      <c r="N578" s="89" cm="1">
        <f t="array" ref="N578">IF(ISNUMBER(_34_KNMI_Stations[[#This Row],[Etmaal temperatuur °C]]),IF(_34_KNMI_Stations[[#This Row],[Etmaal temperatuur °C]]&lt;stookgrens[],stookgrens[]-_34_KNMI_Stations[[#This Row],[Etmaal temperatuur °C]],0),"")</f>
        <v>0</v>
      </c>
      <c r="O578" s="89">
        <f>_34_KNMI_Stations[[#This Row],[graaddagen]]*_34_KNMI_Stations[[#This Row],[Gewogen factor]]</f>
        <v>0</v>
      </c>
      <c r="P578" s="89" cm="1">
        <f t="array" ref="P578">IF(ISNUMBER(_34_KNMI_Stations[[#This Row],[Etmaal temperatuur °C]]),IF(_34_KNMI_Stations[[#This Row],[Etmaal temperatuur °C]]&gt;stookgrens[],_34_KNMI_Stations[[#This Row],[Etmaal temperatuur °C]]-stookgrens[],0),"")</f>
        <v>3.3999999999999986</v>
      </c>
    </row>
    <row r="579" spans="1:16" x14ac:dyDescent="0.25">
      <c r="A579">
        <v>235</v>
      </c>
      <c r="B579" s="110">
        <v>45839</v>
      </c>
      <c r="C579" s="89">
        <v>3.1</v>
      </c>
      <c r="D579" s="89">
        <v>26.4</v>
      </c>
      <c r="E579" s="96">
        <v>2812</v>
      </c>
      <c r="F579" s="89">
        <v>0</v>
      </c>
      <c r="G579" s="89">
        <v>1014.4</v>
      </c>
      <c r="H579">
        <v>0.56000000000000005</v>
      </c>
      <c r="I579" t="s">
        <v>1</v>
      </c>
      <c r="J579">
        <v>0.8</v>
      </c>
      <c r="K579">
        <v>7</v>
      </c>
      <c r="L579">
        <v>2025</v>
      </c>
      <c r="M579" t="s">
        <v>355</v>
      </c>
      <c r="N579" s="89" cm="1">
        <f t="array" ref="N579">IF(ISNUMBER(_34_KNMI_Stations[[#This Row],[Etmaal temperatuur °C]]),IF(_34_KNMI_Stations[[#This Row],[Etmaal temperatuur °C]]&lt;stookgrens[],stookgrens[]-_34_KNMI_Stations[[#This Row],[Etmaal temperatuur °C]],0),"")</f>
        <v>0</v>
      </c>
      <c r="O579" s="89">
        <f>_34_KNMI_Stations[[#This Row],[graaddagen]]*_34_KNMI_Stations[[#This Row],[Gewogen factor]]</f>
        <v>0</v>
      </c>
      <c r="P579" s="89" cm="1">
        <f t="array" ref="P579">IF(ISNUMBER(_34_KNMI_Stations[[#This Row],[Etmaal temperatuur °C]]),IF(_34_KNMI_Stations[[#This Row],[Etmaal temperatuur °C]]&gt;stookgrens[],_34_KNMI_Stations[[#This Row],[Etmaal temperatuur °C]]-stookgrens[],0),"")</f>
        <v>8.3999999999999986</v>
      </c>
    </row>
    <row r="580" spans="1:16" x14ac:dyDescent="0.25">
      <c r="A580">
        <v>235</v>
      </c>
      <c r="B580" s="110">
        <v>45840</v>
      </c>
      <c r="C580" s="89">
        <v>4.4000000000000004</v>
      </c>
      <c r="D580" s="89">
        <v>19.3</v>
      </c>
      <c r="E580" s="96">
        <v>1676</v>
      </c>
      <c r="F580" s="89">
        <v>1.8</v>
      </c>
      <c r="G580" s="89">
        <v>1015.1</v>
      </c>
      <c r="H580">
        <v>0.87</v>
      </c>
      <c r="I580" t="s">
        <v>1</v>
      </c>
      <c r="J580">
        <v>0.8</v>
      </c>
      <c r="K580">
        <v>7</v>
      </c>
      <c r="L580">
        <v>2025</v>
      </c>
      <c r="M580" t="s">
        <v>355</v>
      </c>
      <c r="N580" s="89" cm="1">
        <f t="array" ref="N580">IF(ISNUMBER(_34_KNMI_Stations[[#This Row],[Etmaal temperatuur °C]]),IF(_34_KNMI_Stations[[#This Row],[Etmaal temperatuur °C]]&lt;stookgrens[],stookgrens[]-_34_KNMI_Stations[[#This Row],[Etmaal temperatuur °C]],0),"")</f>
        <v>0</v>
      </c>
      <c r="O580" s="89">
        <f>_34_KNMI_Stations[[#This Row],[graaddagen]]*_34_KNMI_Stations[[#This Row],[Gewogen factor]]</f>
        <v>0</v>
      </c>
      <c r="P580" s="89" cm="1">
        <f t="array" ref="P580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581" spans="1:16" x14ac:dyDescent="0.25">
      <c r="A581">
        <v>235</v>
      </c>
      <c r="B581" s="110">
        <v>45841</v>
      </c>
      <c r="C581" s="89">
        <v>3.9</v>
      </c>
      <c r="D581" s="89">
        <v>16.399999999999999</v>
      </c>
      <c r="E581" s="96">
        <v>2679</v>
      </c>
      <c r="F581" s="89">
        <v>0</v>
      </c>
      <c r="G581" s="89">
        <v>1026.0999999999999</v>
      </c>
      <c r="H581">
        <v>0.71</v>
      </c>
      <c r="I581" t="s">
        <v>1</v>
      </c>
      <c r="J581">
        <v>0.8</v>
      </c>
      <c r="K581">
        <v>7</v>
      </c>
      <c r="L581">
        <v>2025</v>
      </c>
      <c r="M581" t="s">
        <v>355</v>
      </c>
      <c r="N581" s="89" cm="1">
        <f t="array" ref="N581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581" s="89">
        <f>_34_KNMI_Stations[[#This Row],[graaddagen]]*_34_KNMI_Stations[[#This Row],[Gewogen factor]]</f>
        <v>1.2800000000000011</v>
      </c>
      <c r="P581" s="89" cm="1">
        <f t="array" ref="P581">IF(ISNUMBER(_34_KNMI_Stations[[#This Row],[Etmaal temperatuur °C]]),IF(_34_KNMI_Stations[[#This Row],[Etmaal temperatuur °C]]&gt;stookgrens[],_34_KNMI_Stations[[#This Row],[Etmaal temperatuur °C]]-stookgrens[],0),"")</f>
        <v>0</v>
      </c>
    </row>
    <row r="582" spans="1:16" x14ac:dyDescent="0.25">
      <c r="A582">
        <v>235</v>
      </c>
      <c r="B582" s="110">
        <v>45842</v>
      </c>
      <c r="C582" s="89">
        <v>5.5</v>
      </c>
      <c r="D582" s="89">
        <v>18.3</v>
      </c>
      <c r="E582" s="96">
        <v>2754</v>
      </c>
      <c r="F582" s="89">
        <v>0</v>
      </c>
      <c r="G582" s="89">
        <v>1024.2</v>
      </c>
      <c r="H582">
        <v>0.64</v>
      </c>
      <c r="I582" t="s">
        <v>1</v>
      </c>
      <c r="J582">
        <v>0.8</v>
      </c>
      <c r="K582">
        <v>7</v>
      </c>
      <c r="L582">
        <v>2025</v>
      </c>
      <c r="M582" t="s">
        <v>355</v>
      </c>
      <c r="N582" s="89" cm="1">
        <f t="array" ref="N582">IF(ISNUMBER(_34_KNMI_Stations[[#This Row],[Etmaal temperatuur °C]]),IF(_34_KNMI_Stations[[#This Row],[Etmaal temperatuur °C]]&lt;stookgrens[],stookgrens[]-_34_KNMI_Stations[[#This Row],[Etmaal temperatuur °C]],0),"")</f>
        <v>0</v>
      </c>
      <c r="O582" s="89">
        <f>_34_KNMI_Stations[[#This Row],[graaddagen]]*_34_KNMI_Stations[[#This Row],[Gewogen factor]]</f>
        <v>0</v>
      </c>
      <c r="P582" s="89" cm="1">
        <f t="array" ref="P582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583" spans="1:16" x14ac:dyDescent="0.25">
      <c r="A583">
        <v>235</v>
      </c>
      <c r="B583" s="110">
        <v>45843</v>
      </c>
      <c r="C583" s="89">
        <v>8.1999999999999993</v>
      </c>
      <c r="D583" s="89">
        <v>18.600000000000001</v>
      </c>
      <c r="E583" s="96">
        <v>1860</v>
      </c>
      <c r="F583" s="89">
        <v>0.6</v>
      </c>
      <c r="G583" s="89">
        <v>1012.7</v>
      </c>
      <c r="H583">
        <v>0.79</v>
      </c>
      <c r="I583" t="s">
        <v>1</v>
      </c>
      <c r="J583">
        <v>0.8</v>
      </c>
      <c r="K583">
        <v>7</v>
      </c>
      <c r="L583">
        <v>2025</v>
      </c>
      <c r="M583" t="s">
        <v>355</v>
      </c>
      <c r="N583" s="89" cm="1">
        <f t="array" ref="N583">IF(ISNUMBER(_34_KNMI_Stations[[#This Row],[Etmaal temperatuur °C]]),IF(_34_KNMI_Stations[[#This Row],[Etmaal temperatuur °C]]&lt;stookgrens[],stookgrens[]-_34_KNMI_Stations[[#This Row],[Etmaal temperatuur °C]],0),"")</f>
        <v>0</v>
      </c>
      <c r="O583" s="89">
        <f>_34_KNMI_Stations[[#This Row],[graaddagen]]*_34_KNMI_Stations[[#This Row],[Gewogen factor]]</f>
        <v>0</v>
      </c>
      <c r="P583" s="89" cm="1">
        <f t="array" ref="P583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584" spans="1:16" x14ac:dyDescent="0.25">
      <c r="A584">
        <v>235</v>
      </c>
      <c r="B584" s="110">
        <v>45844</v>
      </c>
      <c r="C584" s="89">
        <v>3.9</v>
      </c>
      <c r="D584" s="89">
        <v>18.100000000000001</v>
      </c>
      <c r="E584" s="96">
        <v>1526</v>
      </c>
      <c r="F584" s="89">
        <v>6</v>
      </c>
      <c r="G584" s="89">
        <v>1005</v>
      </c>
      <c r="H584">
        <v>0.82</v>
      </c>
      <c r="I584" t="s">
        <v>1</v>
      </c>
      <c r="J584">
        <v>0.8</v>
      </c>
      <c r="K584">
        <v>7</v>
      </c>
      <c r="L584">
        <v>2025</v>
      </c>
      <c r="M584" t="s">
        <v>355</v>
      </c>
      <c r="N584" s="89" cm="1">
        <f t="array" ref="N584">IF(ISNUMBER(_34_KNMI_Stations[[#This Row],[Etmaal temperatuur °C]]),IF(_34_KNMI_Stations[[#This Row],[Etmaal temperatuur °C]]&lt;stookgrens[],stookgrens[]-_34_KNMI_Stations[[#This Row],[Etmaal temperatuur °C]],0),"")</f>
        <v>0</v>
      </c>
      <c r="O584" s="89">
        <f>_34_KNMI_Stations[[#This Row],[graaddagen]]*_34_KNMI_Stations[[#This Row],[Gewogen factor]]</f>
        <v>0</v>
      </c>
      <c r="P584" s="89" cm="1">
        <f t="array" ref="P584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585" spans="1:16" x14ac:dyDescent="0.25">
      <c r="A585">
        <v>235</v>
      </c>
      <c r="B585" s="110">
        <v>45845</v>
      </c>
      <c r="C585" s="89">
        <v>5.2</v>
      </c>
      <c r="D585" s="89">
        <v>15.8</v>
      </c>
      <c r="E585" s="96">
        <v>1805</v>
      </c>
      <c r="F585" s="89">
        <v>0.4</v>
      </c>
      <c r="G585" s="89">
        <v>1006.8</v>
      </c>
      <c r="H585">
        <v>0.74</v>
      </c>
      <c r="I585" t="s">
        <v>1</v>
      </c>
      <c r="J585">
        <v>0.8</v>
      </c>
      <c r="K585">
        <v>7</v>
      </c>
      <c r="L585">
        <v>2025</v>
      </c>
      <c r="M585" t="s">
        <v>356</v>
      </c>
      <c r="N585" s="89" cm="1">
        <f t="array" ref="N585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585" s="89">
        <f>_34_KNMI_Stations[[#This Row],[graaddagen]]*_34_KNMI_Stations[[#This Row],[Gewogen factor]]</f>
        <v>1.7599999999999996</v>
      </c>
      <c r="P585" s="89" cm="1">
        <f t="array" ref="P585">IF(ISNUMBER(_34_KNMI_Stations[[#This Row],[Etmaal temperatuur °C]]),IF(_34_KNMI_Stations[[#This Row],[Etmaal temperatuur °C]]&gt;stookgrens[],_34_KNMI_Stations[[#This Row],[Etmaal temperatuur °C]]-stookgrens[],0),"")</f>
        <v>0</v>
      </c>
    </row>
    <row r="586" spans="1:16" x14ac:dyDescent="0.25">
      <c r="A586">
        <v>235</v>
      </c>
      <c r="B586" s="110">
        <v>45846</v>
      </c>
      <c r="C586" s="89">
        <v>4.8</v>
      </c>
      <c r="D586" s="89">
        <v>15.6</v>
      </c>
      <c r="E586" s="96">
        <v>1360</v>
      </c>
      <c r="F586" s="89">
        <v>6</v>
      </c>
      <c r="G586" s="89">
        <v>1013.9</v>
      </c>
      <c r="H586">
        <v>0.79</v>
      </c>
      <c r="I586" t="s">
        <v>1</v>
      </c>
      <c r="J586">
        <v>0.8</v>
      </c>
      <c r="K586">
        <v>7</v>
      </c>
      <c r="L586">
        <v>2025</v>
      </c>
      <c r="M586" t="s">
        <v>356</v>
      </c>
      <c r="N586" s="89" cm="1">
        <f t="array" ref="N586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586" s="89">
        <f>_34_KNMI_Stations[[#This Row],[graaddagen]]*_34_KNMI_Stations[[#This Row],[Gewogen factor]]</f>
        <v>1.9200000000000004</v>
      </c>
      <c r="P586" s="89" cm="1">
        <f t="array" ref="P586">IF(ISNUMBER(_34_KNMI_Stations[[#This Row],[Etmaal temperatuur °C]]),IF(_34_KNMI_Stations[[#This Row],[Etmaal temperatuur °C]]&gt;stookgrens[],_34_KNMI_Stations[[#This Row],[Etmaal temperatuur °C]]-stookgrens[],0),"")</f>
        <v>0</v>
      </c>
    </row>
    <row r="587" spans="1:16" x14ac:dyDescent="0.25">
      <c r="A587">
        <v>235</v>
      </c>
      <c r="B587" s="110">
        <v>45847</v>
      </c>
      <c r="C587" s="89">
        <v>3.2</v>
      </c>
      <c r="D587" s="89">
        <v>17.2</v>
      </c>
      <c r="E587" s="96">
        <v>2749</v>
      </c>
      <c r="F587" s="89">
        <v>0</v>
      </c>
      <c r="G587" s="89">
        <v>1020.9</v>
      </c>
      <c r="H587">
        <v>0.72</v>
      </c>
      <c r="I587" t="s">
        <v>1</v>
      </c>
      <c r="J587">
        <v>0.8</v>
      </c>
      <c r="K587">
        <v>7</v>
      </c>
      <c r="L587">
        <v>2025</v>
      </c>
      <c r="M587" t="s">
        <v>356</v>
      </c>
      <c r="N587" s="89" cm="1">
        <f t="array" ref="N587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587" s="89">
        <f>_34_KNMI_Stations[[#This Row],[graaddagen]]*_34_KNMI_Stations[[#This Row],[Gewogen factor]]</f>
        <v>0.64000000000000057</v>
      </c>
      <c r="P587" s="89" cm="1">
        <f t="array" ref="P587">IF(ISNUMBER(_34_KNMI_Stations[[#This Row],[Etmaal temperatuur °C]]),IF(_34_KNMI_Stations[[#This Row],[Etmaal temperatuur °C]]&gt;stookgrens[],_34_KNMI_Stations[[#This Row],[Etmaal temperatuur °C]]-stookgrens[],0),"")</f>
        <v>0</v>
      </c>
    </row>
    <row r="588" spans="1:16" x14ac:dyDescent="0.25">
      <c r="A588">
        <v>235</v>
      </c>
      <c r="B588" s="110">
        <v>45848</v>
      </c>
      <c r="C588" s="89">
        <v>2.2999999999999998</v>
      </c>
      <c r="D588" s="89">
        <v>18</v>
      </c>
      <c r="E588" s="96">
        <v>2692</v>
      </c>
      <c r="F588" s="89">
        <v>0</v>
      </c>
      <c r="G588" s="89">
        <v>1022.6</v>
      </c>
      <c r="H588">
        <v>0.8</v>
      </c>
      <c r="I588" t="s">
        <v>1</v>
      </c>
      <c r="J588">
        <v>0.8</v>
      </c>
      <c r="K588">
        <v>7</v>
      </c>
      <c r="L588">
        <v>2025</v>
      </c>
      <c r="M588" t="s">
        <v>356</v>
      </c>
      <c r="N588" s="89" cm="1">
        <f t="array" ref="N588">IF(ISNUMBER(_34_KNMI_Stations[[#This Row],[Etmaal temperatuur °C]]),IF(_34_KNMI_Stations[[#This Row],[Etmaal temperatuur °C]]&lt;stookgrens[],stookgrens[]-_34_KNMI_Stations[[#This Row],[Etmaal temperatuur °C]],0),"")</f>
        <v>0</v>
      </c>
      <c r="O588" s="89">
        <f>_34_KNMI_Stations[[#This Row],[graaddagen]]*_34_KNMI_Stations[[#This Row],[Gewogen factor]]</f>
        <v>0</v>
      </c>
      <c r="P588" s="89" cm="1">
        <f t="array" ref="P588">IF(ISNUMBER(_34_KNMI_Stations[[#This Row],[Etmaal temperatuur °C]]),IF(_34_KNMI_Stations[[#This Row],[Etmaal temperatuur °C]]&gt;stookgrens[],_34_KNMI_Stations[[#This Row],[Etmaal temperatuur °C]]-stookgrens[],0),"")</f>
        <v>0</v>
      </c>
    </row>
    <row r="589" spans="1:16" x14ac:dyDescent="0.25">
      <c r="A589">
        <v>235</v>
      </c>
      <c r="B589" s="110">
        <v>45849</v>
      </c>
      <c r="C589" s="89">
        <v>2.9</v>
      </c>
      <c r="D589" s="89">
        <v>18.8</v>
      </c>
      <c r="E589" s="96">
        <v>2133</v>
      </c>
      <c r="F589" s="89">
        <v>0</v>
      </c>
      <c r="G589" s="89">
        <v>1020.6</v>
      </c>
      <c r="H589">
        <v>0.81</v>
      </c>
      <c r="I589" t="s">
        <v>1</v>
      </c>
      <c r="J589">
        <v>0.8</v>
      </c>
      <c r="K589">
        <v>7</v>
      </c>
      <c r="L589">
        <v>2025</v>
      </c>
      <c r="M589" t="s">
        <v>356</v>
      </c>
      <c r="N589" s="89" cm="1">
        <f t="array" ref="N589">IF(ISNUMBER(_34_KNMI_Stations[[#This Row],[Etmaal temperatuur °C]]),IF(_34_KNMI_Stations[[#This Row],[Etmaal temperatuur °C]]&lt;stookgrens[],stookgrens[]-_34_KNMI_Stations[[#This Row],[Etmaal temperatuur °C]],0),"")</f>
        <v>0</v>
      </c>
      <c r="O589" s="89">
        <f>_34_KNMI_Stations[[#This Row],[graaddagen]]*_34_KNMI_Stations[[#This Row],[Gewogen factor]]</f>
        <v>0</v>
      </c>
      <c r="P589" s="89" cm="1">
        <f t="array" ref="P589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590" spans="1:16" x14ac:dyDescent="0.25">
      <c r="A590">
        <v>235</v>
      </c>
      <c r="B590" s="110">
        <v>45850</v>
      </c>
      <c r="C590" s="89">
        <v>4.0999999999999996</v>
      </c>
      <c r="D590" s="89">
        <v>19.399999999999999</v>
      </c>
      <c r="E590" s="96">
        <v>2849</v>
      </c>
      <c r="F590" s="89">
        <v>0</v>
      </c>
      <c r="G590" s="89">
        <v>1015.4</v>
      </c>
      <c r="H590">
        <v>0.79</v>
      </c>
      <c r="I590" t="s">
        <v>1</v>
      </c>
      <c r="J590">
        <v>0.8</v>
      </c>
      <c r="K590">
        <v>7</v>
      </c>
      <c r="L590">
        <v>2025</v>
      </c>
      <c r="M590" t="s">
        <v>356</v>
      </c>
      <c r="N590" s="89" cm="1">
        <f t="array" ref="N590">IF(ISNUMBER(_34_KNMI_Stations[[#This Row],[Etmaal temperatuur °C]]),IF(_34_KNMI_Stations[[#This Row],[Etmaal temperatuur °C]]&lt;stookgrens[],stookgrens[]-_34_KNMI_Stations[[#This Row],[Etmaal temperatuur °C]],0),"")</f>
        <v>0</v>
      </c>
      <c r="O590" s="89">
        <f>_34_KNMI_Stations[[#This Row],[graaddagen]]*_34_KNMI_Stations[[#This Row],[Gewogen factor]]</f>
        <v>0</v>
      </c>
      <c r="P590" s="89" cm="1">
        <f t="array" ref="P590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591" spans="1:16" x14ac:dyDescent="0.25">
      <c r="A591">
        <v>235</v>
      </c>
      <c r="B591" s="110">
        <v>45851</v>
      </c>
      <c r="C591" s="89">
        <v>3.9</v>
      </c>
      <c r="D591" s="89">
        <v>20</v>
      </c>
      <c r="E591" s="96">
        <v>2685</v>
      </c>
      <c r="F591" s="89">
        <v>0</v>
      </c>
      <c r="G591" s="89">
        <v>1011.8</v>
      </c>
      <c r="H591">
        <v>0.78</v>
      </c>
      <c r="I591" t="s">
        <v>1</v>
      </c>
      <c r="J591">
        <v>0.8</v>
      </c>
      <c r="K591">
        <v>7</v>
      </c>
      <c r="L591">
        <v>2025</v>
      </c>
      <c r="M591" t="s">
        <v>356</v>
      </c>
      <c r="N591" s="89" cm="1">
        <f t="array" ref="N591">IF(ISNUMBER(_34_KNMI_Stations[[#This Row],[Etmaal temperatuur °C]]),IF(_34_KNMI_Stations[[#This Row],[Etmaal temperatuur °C]]&lt;stookgrens[],stookgrens[]-_34_KNMI_Stations[[#This Row],[Etmaal temperatuur °C]],0),"")</f>
        <v>0</v>
      </c>
      <c r="O591" s="89">
        <f>_34_KNMI_Stations[[#This Row],[graaddagen]]*_34_KNMI_Stations[[#This Row],[Gewogen factor]]</f>
        <v>0</v>
      </c>
      <c r="P591" s="89" cm="1">
        <f t="array" ref="P591">IF(ISNUMBER(_34_KNMI_Stations[[#This Row],[Etmaal temperatuur °C]]),IF(_34_KNMI_Stations[[#This Row],[Etmaal temperatuur °C]]&gt;stookgrens[],_34_KNMI_Stations[[#This Row],[Etmaal temperatuur °C]]-stookgrens[],0),"")</f>
        <v>2</v>
      </c>
    </row>
    <row r="592" spans="1:16" x14ac:dyDescent="0.25">
      <c r="A592">
        <v>235</v>
      </c>
      <c r="B592" s="110">
        <v>45852</v>
      </c>
      <c r="C592" s="89">
        <v>4</v>
      </c>
      <c r="D592" s="89">
        <v>19.5</v>
      </c>
      <c r="E592" s="96">
        <v>1682</v>
      </c>
      <c r="F592" s="89">
        <v>-0.1</v>
      </c>
      <c r="G592" s="89">
        <v>1013.4</v>
      </c>
      <c r="H592">
        <v>0.77</v>
      </c>
      <c r="I592" t="s">
        <v>1</v>
      </c>
      <c r="J592">
        <v>0.8</v>
      </c>
      <c r="K592">
        <v>7</v>
      </c>
      <c r="L592">
        <v>2025</v>
      </c>
      <c r="M592" t="s">
        <v>357</v>
      </c>
      <c r="N592" s="89" cm="1">
        <f t="array" ref="N592">IF(ISNUMBER(_34_KNMI_Stations[[#This Row],[Etmaal temperatuur °C]]),IF(_34_KNMI_Stations[[#This Row],[Etmaal temperatuur °C]]&lt;stookgrens[],stookgrens[]-_34_KNMI_Stations[[#This Row],[Etmaal temperatuur °C]],0),"")</f>
        <v>0</v>
      </c>
      <c r="O592" s="89">
        <f>_34_KNMI_Stations[[#This Row],[graaddagen]]*_34_KNMI_Stations[[#This Row],[Gewogen factor]]</f>
        <v>0</v>
      </c>
      <c r="P592" s="89" cm="1">
        <f t="array" ref="P592">IF(ISNUMBER(_34_KNMI_Stations[[#This Row],[Etmaal temperatuur °C]]),IF(_34_KNMI_Stations[[#This Row],[Etmaal temperatuur °C]]&gt;stookgrens[],_34_KNMI_Stations[[#This Row],[Etmaal temperatuur °C]]-stookgrens[],0),"")</f>
        <v>1.5</v>
      </c>
    </row>
    <row r="593" spans="1:16" x14ac:dyDescent="0.25">
      <c r="A593">
        <v>235</v>
      </c>
      <c r="B593" s="110">
        <v>45853</v>
      </c>
      <c r="C593" s="89">
        <v>6.4</v>
      </c>
      <c r="D593" s="89">
        <v>19</v>
      </c>
      <c r="E593" s="96">
        <v>2704</v>
      </c>
      <c r="F593" s="89">
        <v>0.3</v>
      </c>
      <c r="G593" s="89">
        <v>1015.1</v>
      </c>
      <c r="H593">
        <v>0.69</v>
      </c>
      <c r="I593" t="s">
        <v>1</v>
      </c>
      <c r="J593">
        <v>0.8</v>
      </c>
      <c r="K593">
        <v>7</v>
      </c>
      <c r="L593">
        <v>2025</v>
      </c>
      <c r="M593" t="s">
        <v>357</v>
      </c>
      <c r="N593" s="89" cm="1">
        <f t="array" ref="N593">IF(ISNUMBER(_34_KNMI_Stations[[#This Row],[Etmaal temperatuur °C]]),IF(_34_KNMI_Stations[[#This Row],[Etmaal temperatuur °C]]&lt;stookgrens[],stookgrens[]-_34_KNMI_Stations[[#This Row],[Etmaal temperatuur °C]],0),"")</f>
        <v>0</v>
      </c>
      <c r="O593" s="89">
        <f>_34_KNMI_Stations[[#This Row],[graaddagen]]*_34_KNMI_Stations[[#This Row],[Gewogen factor]]</f>
        <v>0</v>
      </c>
      <c r="P593" s="89" cm="1">
        <f t="array" ref="P593">IF(ISNUMBER(_34_KNMI_Stations[[#This Row],[Etmaal temperatuur °C]]),IF(_34_KNMI_Stations[[#This Row],[Etmaal temperatuur °C]]&gt;stookgrens[],_34_KNMI_Stations[[#This Row],[Etmaal temperatuur °C]]-stookgrens[],0),"")</f>
        <v>1</v>
      </c>
    </row>
    <row r="594" spans="1:16" x14ac:dyDescent="0.25">
      <c r="A594">
        <v>235</v>
      </c>
      <c r="B594" s="110">
        <v>45854</v>
      </c>
      <c r="C594" s="89">
        <v>4.0999999999999996</v>
      </c>
      <c r="D594" s="89">
        <v>17.399999999999999</v>
      </c>
      <c r="E594" s="96">
        <v>2144</v>
      </c>
      <c r="F594" s="89">
        <v>12.7</v>
      </c>
      <c r="G594" s="89">
        <v>1013.2</v>
      </c>
      <c r="H594">
        <v>0.82</v>
      </c>
      <c r="I594" t="s">
        <v>1</v>
      </c>
      <c r="J594">
        <v>0.8</v>
      </c>
      <c r="K594">
        <v>7</v>
      </c>
      <c r="L594">
        <v>2025</v>
      </c>
      <c r="M594" t="s">
        <v>357</v>
      </c>
      <c r="N594" s="89" cm="1">
        <f t="array" ref="N594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594" s="89">
        <f>_34_KNMI_Stations[[#This Row],[graaddagen]]*_34_KNMI_Stations[[#This Row],[Gewogen factor]]</f>
        <v>0.48000000000000115</v>
      </c>
      <c r="P594" s="89" cm="1">
        <f t="array" ref="P594">IF(ISNUMBER(_34_KNMI_Stations[[#This Row],[Etmaal temperatuur °C]]),IF(_34_KNMI_Stations[[#This Row],[Etmaal temperatuur °C]]&gt;stookgrens[],_34_KNMI_Stations[[#This Row],[Etmaal temperatuur °C]]-stookgrens[],0),"")</f>
        <v>0</v>
      </c>
    </row>
    <row r="595" spans="1:16" x14ac:dyDescent="0.25">
      <c r="A595">
        <v>235</v>
      </c>
      <c r="B595" s="110">
        <v>45855</v>
      </c>
      <c r="C595" s="89">
        <v>3.3</v>
      </c>
      <c r="D595" s="89">
        <v>17.899999999999999</v>
      </c>
      <c r="E595" s="96">
        <v>2155</v>
      </c>
      <c r="F595" s="89">
        <v>0</v>
      </c>
      <c r="G595" s="89">
        <v>1017.3</v>
      </c>
      <c r="H595">
        <v>0.81</v>
      </c>
      <c r="I595" t="s">
        <v>1</v>
      </c>
      <c r="J595">
        <v>0.8</v>
      </c>
      <c r="K595">
        <v>7</v>
      </c>
      <c r="L595">
        <v>2025</v>
      </c>
      <c r="M595" t="s">
        <v>357</v>
      </c>
      <c r="N595" s="89" cm="1">
        <f t="array" ref="N595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595" s="89">
        <f>_34_KNMI_Stations[[#This Row],[graaddagen]]*_34_KNMI_Stations[[#This Row],[Gewogen factor]]</f>
        <v>8.000000000000114E-2</v>
      </c>
      <c r="P595" s="89" cm="1">
        <f t="array" ref="P595">IF(ISNUMBER(_34_KNMI_Stations[[#This Row],[Etmaal temperatuur °C]]),IF(_34_KNMI_Stations[[#This Row],[Etmaal temperatuur °C]]&gt;stookgrens[],_34_KNMI_Stations[[#This Row],[Etmaal temperatuur °C]]-stookgrens[],0),"")</f>
        <v>0</v>
      </c>
    </row>
    <row r="596" spans="1:16" x14ac:dyDescent="0.25">
      <c r="A596">
        <v>235</v>
      </c>
      <c r="B596" s="110">
        <v>45856</v>
      </c>
      <c r="C596" s="89">
        <v>2.8</v>
      </c>
      <c r="D596" s="89">
        <v>20</v>
      </c>
      <c r="E596" s="96">
        <v>2363</v>
      </c>
      <c r="F596" s="89">
        <v>0</v>
      </c>
      <c r="G596" s="89">
        <v>1014.2</v>
      </c>
      <c r="H596">
        <v>0.74</v>
      </c>
      <c r="I596" t="s">
        <v>1</v>
      </c>
      <c r="J596">
        <v>0.8</v>
      </c>
      <c r="K596">
        <v>7</v>
      </c>
      <c r="L596">
        <v>2025</v>
      </c>
      <c r="M596" t="s">
        <v>357</v>
      </c>
      <c r="N596" s="89" cm="1">
        <f t="array" ref="N596">IF(ISNUMBER(_34_KNMI_Stations[[#This Row],[Etmaal temperatuur °C]]),IF(_34_KNMI_Stations[[#This Row],[Etmaal temperatuur °C]]&lt;stookgrens[],stookgrens[]-_34_KNMI_Stations[[#This Row],[Etmaal temperatuur °C]],0),"")</f>
        <v>0</v>
      </c>
      <c r="O596" s="89">
        <f>_34_KNMI_Stations[[#This Row],[graaddagen]]*_34_KNMI_Stations[[#This Row],[Gewogen factor]]</f>
        <v>0</v>
      </c>
      <c r="P596" s="89" cm="1">
        <f t="array" ref="P596">IF(ISNUMBER(_34_KNMI_Stations[[#This Row],[Etmaal temperatuur °C]]),IF(_34_KNMI_Stations[[#This Row],[Etmaal temperatuur °C]]&gt;stookgrens[],_34_KNMI_Stations[[#This Row],[Etmaal temperatuur °C]]-stookgrens[],0),"")</f>
        <v>2</v>
      </c>
    </row>
    <row r="597" spans="1:16" x14ac:dyDescent="0.25">
      <c r="A597">
        <v>235</v>
      </c>
      <c r="B597" s="110">
        <v>45857</v>
      </c>
      <c r="C597" s="89">
        <v>4.4000000000000004</v>
      </c>
      <c r="D597" s="89">
        <v>22.5</v>
      </c>
      <c r="E597" s="96">
        <v>2011</v>
      </c>
      <c r="F597" s="89">
        <v>-0.1</v>
      </c>
      <c r="G597" s="89">
        <v>1007.3</v>
      </c>
      <c r="H597">
        <v>0.78</v>
      </c>
      <c r="I597" t="s">
        <v>1</v>
      </c>
      <c r="J597">
        <v>0.8</v>
      </c>
      <c r="K597">
        <v>7</v>
      </c>
      <c r="L597">
        <v>2025</v>
      </c>
      <c r="M597" t="s">
        <v>357</v>
      </c>
      <c r="N597" s="89" cm="1">
        <f t="array" ref="N597">IF(ISNUMBER(_34_KNMI_Stations[[#This Row],[Etmaal temperatuur °C]]),IF(_34_KNMI_Stations[[#This Row],[Etmaal temperatuur °C]]&lt;stookgrens[],stookgrens[]-_34_KNMI_Stations[[#This Row],[Etmaal temperatuur °C]],0),"")</f>
        <v>0</v>
      </c>
      <c r="O597" s="89">
        <f>_34_KNMI_Stations[[#This Row],[graaddagen]]*_34_KNMI_Stations[[#This Row],[Gewogen factor]]</f>
        <v>0</v>
      </c>
      <c r="P597" s="89" cm="1">
        <f t="array" ref="P597">IF(ISNUMBER(_34_KNMI_Stations[[#This Row],[Etmaal temperatuur °C]]),IF(_34_KNMI_Stations[[#This Row],[Etmaal temperatuur °C]]&gt;stookgrens[],_34_KNMI_Stations[[#This Row],[Etmaal temperatuur °C]]-stookgrens[],0),"")</f>
        <v>4.5</v>
      </c>
    </row>
    <row r="598" spans="1:16" x14ac:dyDescent="0.25">
      <c r="A598">
        <v>235</v>
      </c>
      <c r="B598" s="110">
        <v>45858</v>
      </c>
      <c r="C598" s="89">
        <v>3.2</v>
      </c>
      <c r="D598" s="89">
        <v>19.899999999999999</v>
      </c>
      <c r="E598" s="96">
        <v>1223</v>
      </c>
      <c r="F598" s="89">
        <v>6.4</v>
      </c>
      <c r="G598" s="89">
        <v>1003.4</v>
      </c>
      <c r="H598">
        <v>0.86</v>
      </c>
      <c r="I598" t="s">
        <v>1</v>
      </c>
      <c r="J598">
        <v>0.8</v>
      </c>
      <c r="K598">
        <v>7</v>
      </c>
      <c r="L598">
        <v>2025</v>
      </c>
      <c r="M598" t="s">
        <v>357</v>
      </c>
      <c r="N598" s="89" cm="1">
        <f t="array" ref="N598">IF(ISNUMBER(_34_KNMI_Stations[[#This Row],[Etmaal temperatuur °C]]),IF(_34_KNMI_Stations[[#This Row],[Etmaal temperatuur °C]]&lt;stookgrens[],stookgrens[]-_34_KNMI_Stations[[#This Row],[Etmaal temperatuur °C]],0),"")</f>
        <v>0</v>
      </c>
      <c r="O598" s="89">
        <f>_34_KNMI_Stations[[#This Row],[graaddagen]]*_34_KNMI_Stations[[#This Row],[Gewogen factor]]</f>
        <v>0</v>
      </c>
      <c r="P598" s="89" cm="1">
        <f t="array" ref="P598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599" spans="1:16" x14ac:dyDescent="0.25">
      <c r="A599">
        <v>235</v>
      </c>
      <c r="B599" s="110">
        <v>45859</v>
      </c>
      <c r="C599" s="89">
        <v>3.5</v>
      </c>
      <c r="D599" s="89">
        <v>19</v>
      </c>
      <c r="E599" s="96">
        <v>1507</v>
      </c>
      <c r="F599" s="89">
        <v>2.6</v>
      </c>
      <c r="G599" s="89">
        <v>1002.3</v>
      </c>
      <c r="H599">
        <v>0.83</v>
      </c>
      <c r="I599" t="s">
        <v>1</v>
      </c>
      <c r="J599">
        <v>0.8</v>
      </c>
      <c r="K599">
        <v>7</v>
      </c>
      <c r="L599">
        <v>2025</v>
      </c>
      <c r="M599" t="s">
        <v>358</v>
      </c>
      <c r="N599" s="89" cm="1">
        <f t="array" ref="N599">IF(ISNUMBER(_34_KNMI_Stations[[#This Row],[Etmaal temperatuur °C]]),IF(_34_KNMI_Stations[[#This Row],[Etmaal temperatuur °C]]&lt;stookgrens[],stookgrens[]-_34_KNMI_Stations[[#This Row],[Etmaal temperatuur °C]],0),"")</f>
        <v>0</v>
      </c>
      <c r="O599" s="89">
        <f>_34_KNMI_Stations[[#This Row],[graaddagen]]*_34_KNMI_Stations[[#This Row],[Gewogen factor]]</f>
        <v>0</v>
      </c>
      <c r="P599" s="89" cm="1">
        <f t="array" ref="P599">IF(ISNUMBER(_34_KNMI_Stations[[#This Row],[Etmaal temperatuur °C]]),IF(_34_KNMI_Stations[[#This Row],[Etmaal temperatuur °C]]&gt;stookgrens[],_34_KNMI_Stations[[#This Row],[Etmaal temperatuur °C]]-stookgrens[],0),"")</f>
        <v>1</v>
      </c>
    </row>
    <row r="600" spans="1:16" x14ac:dyDescent="0.25">
      <c r="A600">
        <v>235</v>
      </c>
      <c r="B600" s="110">
        <v>45860</v>
      </c>
      <c r="C600" s="89">
        <v>4.8</v>
      </c>
      <c r="D600" s="89">
        <v>18.7</v>
      </c>
      <c r="E600" s="96">
        <v>2089</v>
      </c>
      <c r="F600" s="89">
        <v>0.8</v>
      </c>
      <c r="G600" s="89">
        <v>1007.6</v>
      </c>
      <c r="H600">
        <v>0.84</v>
      </c>
      <c r="I600" t="s">
        <v>1</v>
      </c>
      <c r="J600">
        <v>0.8</v>
      </c>
      <c r="K600">
        <v>7</v>
      </c>
      <c r="L600">
        <v>2025</v>
      </c>
      <c r="M600" t="s">
        <v>358</v>
      </c>
      <c r="N600" s="89" cm="1">
        <f t="array" ref="N600">IF(ISNUMBER(_34_KNMI_Stations[[#This Row],[Etmaal temperatuur °C]]),IF(_34_KNMI_Stations[[#This Row],[Etmaal temperatuur °C]]&lt;stookgrens[],stookgrens[]-_34_KNMI_Stations[[#This Row],[Etmaal temperatuur °C]],0),"")</f>
        <v>0</v>
      </c>
      <c r="O600" s="89">
        <f>_34_KNMI_Stations[[#This Row],[graaddagen]]*_34_KNMI_Stations[[#This Row],[Gewogen factor]]</f>
        <v>0</v>
      </c>
      <c r="P600" s="89" cm="1">
        <f t="array" ref="P600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601" spans="1:16" x14ac:dyDescent="0.25">
      <c r="A601">
        <v>235</v>
      </c>
      <c r="B601" s="110">
        <v>45861</v>
      </c>
      <c r="C601" s="89">
        <v>3.6</v>
      </c>
      <c r="D601" s="89">
        <v>19.100000000000001</v>
      </c>
      <c r="E601" s="96">
        <v>2232</v>
      </c>
      <c r="F601" s="89">
        <v>0</v>
      </c>
      <c r="G601" s="89">
        <v>1011.4</v>
      </c>
      <c r="H601">
        <v>0.82</v>
      </c>
      <c r="I601" t="s">
        <v>1</v>
      </c>
      <c r="J601">
        <v>0.8</v>
      </c>
      <c r="K601">
        <v>7</v>
      </c>
      <c r="L601">
        <v>2025</v>
      </c>
      <c r="M601" t="s">
        <v>358</v>
      </c>
      <c r="N601" s="89" cm="1">
        <f t="array" ref="N601">IF(ISNUMBER(_34_KNMI_Stations[[#This Row],[Etmaal temperatuur °C]]),IF(_34_KNMI_Stations[[#This Row],[Etmaal temperatuur °C]]&lt;stookgrens[],stookgrens[]-_34_KNMI_Stations[[#This Row],[Etmaal temperatuur °C]],0),"")</f>
        <v>0</v>
      </c>
      <c r="O601" s="89">
        <f>_34_KNMI_Stations[[#This Row],[graaddagen]]*_34_KNMI_Stations[[#This Row],[Gewogen factor]]</f>
        <v>0</v>
      </c>
      <c r="P601" s="89" cm="1">
        <f t="array" ref="P601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602" spans="1:16" x14ac:dyDescent="0.25">
      <c r="A602">
        <v>235</v>
      </c>
      <c r="B602" s="110">
        <v>45862</v>
      </c>
      <c r="C602" s="89">
        <v>3.5</v>
      </c>
      <c r="D602" s="89">
        <v>19.399999999999999</v>
      </c>
      <c r="E602" s="96">
        <v>2047</v>
      </c>
      <c r="F602" s="89">
        <v>-0.1</v>
      </c>
      <c r="G602" s="89">
        <v>1014.3</v>
      </c>
      <c r="H602">
        <v>0.83</v>
      </c>
      <c r="I602" t="s">
        <v>1</v>
      </c>
      <c r="J602">
        <v>0.8</v>
      </c>
      <c r="K602">
        <v>7</v>
      </c>
      <c r="L602">
        <v>2025</v>
      </c>
      <c r="M602" t="s">
        <v>358</v>
      </c>
      <c r="N602" s="89" cm="1">
        <f t="array" ref="N602">IF(ISNUMBER(_34_KNMI_Stations[[#This Row],[Etmaal temperatuur °C]]),IF(_34_KNMI_Stations[[#This Row],[Etmaal temperatuur °C]]&lt;stookgrens[],stookgrens[]-_34_KNMI_Stations[[#This Row],[Etmaal temperatuur °C]],0),"")</f>
        <v>0</v>
      </c>
      <c r="O602" s="89">
        <f>_34_KNMI_Stations[[#This Row],[graaddagen]]*_34_KNMI_Stations[[#This Row],[Gewogen factor]]</f>
        <v>0</v>
      </c>
      <c r="P602" s="89" cm="1">
        <f t="array" ref="P602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603" spans="1:16" x14ac:dyDescent="0.25">
      <c r="A603">
        <v>235</v>
      </c>
      <c r="B603" s="110">
        <v>45863</v>
      </c>
      <c r="C603" s="89">
        <v>3</v>
      </c>
      <c r="D603" s="89">
        <v>18.5</v>
      </c>
      <c r="E603" s="96">
        <v>1676</v>
      </c>
      <c r="F603" s="89">
        <v>0.1</v>
      </c>
      <c r="G603" s="89">
        <v>1017.5</v>
      </c>
      <c r="H603">
        <v>0.83</v>
      </c>
      <c r="I603" t="s">
        <v>1</v>
      </c>
      <c r="J603">
        <v>0.8</v>
      </c>
      <c r="K603">
        <v>7</v>
      </c>
      <c r="L603">
        <v>2025</v>
      </c>
      <c r="M603" t="s">
        <v>358</v>
      </c>
      <c r="N603" s="89" cm="1">
        <f t="array" ref="N603">IF(ISNUMBER(_34_KNMI_Stations[[#This Row],[Etmaal temperatuur °C]]),IF(_34_KNMI_Stations[[#This Row],[Etmaal temperatuur °C]]&lt;stookgrens[],stookgrens[]-_34_KNMI_Stations[[#This Row],[Etmaal temperatuur °C]],0),"")</f>
        <v>0</v>
      </c>
      <c r="O603" s="89">
        <f>_34_KNMI_Stations[[#This Row],[graaddagen]]*_34_KNMI_Stations[[#This Row],[Gewogen factor]]</f>
        <v>0</v>
      </c>
      <c r="P603" s="89" cm="1">
        <f t="array" ref="P603">IF(ISNUMBER(_34_KNMI_Stations[[#This Row],[Etmaal temperatuur °C]]),IF(_34_KNMI_Stations[[#This Row],[Etmaal temperatuur °C]]&gt;stookgrens[],_34_KNMI_Stations[[#This Row],[Etmaal temperatuur °C]]-stookgrens[],0),"")</f>
        <v>0.5</v>
      </c>
    </row>
    <row r="604" spans="1:16" x14ac:dyDescent="0.25">
      <c r="A604">
        <v>235</v>
      </c>
      <c r="B604" s="110">
        <v>45864</v>
      </c>
      <c r="C604" s="89">
        <v>3.4</v>
      </c>
      <c r="D604" s="89">
        <v>18.899999999999999</v>
      </c>
      <c r="E604" s="96">
        <v>1272</v>
      </c>
      <c r="F604" s="89">
        <v>0.1</v>
      </c>
      <c r="G604" s="89">
        <v>1015.2</v>
      </c>
      <c r="H604">
        <v>0.84</v>
      </c>
      <c r="I604" t="s">
        <v>1</v>
      </c>
      <c r="J604">
        <v>0.8</v>
      </c>
      <c r="K604">
        <v>7</v>
      </c>
      <c r="L604">
        <v>2025</v>
      </c>
      <c r="M604" t="s">
        <v>358</v>
      </c>
      <c r="N604" s="89" cm="1">
        <f t="array" ref="N604">IF(ISNUMBER(_34_KNMI_Stations[[#This Row],[Etmaal temperatuur °C]]),IF(_34_KNMI_Stations[[#This Row],[Etmaal temperatuur °C]]&lt;stookgrens[],stookgrens[]-_34_KNMI_Stations[[#This Row],[Etmaal temperatuur °C]],0),"")</f>
        <v>0</v>
      </c>
      <c r="O604" s="89">
        <f>_34_KNMI_Stations[[#This Row],[graaddagen]]*_34_KNMI_Stations[[#This Row],[Gewogen factor]]</f>
        <v>0</v>
      </c>
      <c r="P604" s="89" cm="1">
        <f t="array" ref="P604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605" spans="1:16" x14ac:dyDescent="0.25">
      <c r="A605">
        <v>235</v>
      </c>
      <c r="B605" s="110">
        <v>45865</v>
      </c>
      <c r="C605" s="89">
        <v>4</v>
      </c>
      <c r="D605" s="89">
        <v>18.5</v>
      </c>
      <c r="E605" s="96">
        <v>2275</v>
      </c>
      <c r="F605" s="89">
        <v>4.7</v>
      </c>
      <c r="G605" s="89">
        <v>1014.6</v>
      </c>
      <c r="H605">
        <v>0.72</v>
      </c>
      <c r="I605" t="s">
        <v>1</v>
      </c>
      <c r="J605">
        <v>0.8</v>
      </c>
      <c r="K605">
        <v>7</v>
      </c>
      <c r="L605">
        <v>2025</v>
      </c>
      <c r="M605" t="s">
        <v>358</v>
      </c>
      <c r="N605" s="89" cm="1">
        <f t="array" ref="N605">IF(ISNUMBER(_34_KNMI_Stations[[#This Row],[Etmaal temperatuur °C]]),IF(_34_KNMI_Stations[[#This Row],[Etmaal temperatuur °C]]&lt;stookgrens[],stookgrens[]-_34_KNMI_Stations[[#This Row],[Etmaal temperatuur °C]],0),"")</f>
        <v>0</v>
      </c>
      <c r="O605" s="89">
        <f>_34_KNMI_Stations[[#This Row],[graaddagen]]*_34_KNMI_Stations[[#This Row],[Gewogen factor]]</f>
        <v>0</v>
      </c>
      <c r="P605" s="89" cm="1">
        <f t="array" ref="P605">IF(ISNUMBER(_34_KNMI_Stations[[#This Row],[Etmaal temperatuur °C]]),IF(_34_KNMI_Stations[[#This Row],[Etmaal temperatuur °C]]&gt;stookgrens[],_34_KNMI_Stations[[#This Row],[Etmaal temperatuur °C]]-stookgrens[],0),"")</f>
        <v>0.5</v>
      </c>
    </row>
    <row r="606" spans="1:16" x14ac:dyDescent="0.25">
      <c r="A606">
        <v>235</v>
      </c>
      <c r="B606" s="110">
        <v>45866</v>
      </c>
      <c r="C606" s="89">
        <v>5</v>
      </c>
      <c r="D606" s="89">
        <v>18.2</v>
      </c>
      <c r="E606" s="96">
        <v>2234</v>
      </c>
      <c r="F606" s="89">
        <v>1.4</v>
      </c>
      <c r="G606" s="89">
        <v>1016.9</v>
      </c>
      <c r="H606">
        <v>0.74</v>
      </c>
      <c r="I606" t="s">
        <v>1</v>
      </c>
      <c r="J606">
        <v>0.8</v>
      </c>
      <c r="K606">
        <v>7</v>
      </c>
      <c r="L606">
        <v>2025</v>
      </c>
      <c r="M606" t="s">
        <v>359</v>
      </c>
      <c r="N606" s="89" cm="1">
        <f t="array" ref="N606">IF(ISNUMBER(_34_KNMI_Stations[[#This Row],[Etmaal temperatuur °C]]),IF(_34_KNMI_Stations[[#This Row],[Etmaal temperatuur °C]]&lt;stookgrens[],stookgrens[]-_34_KNMI_Stations[[#This Row],[Etmaal temperatuur °C]],0),"")</f>
        <v>0</v>
      </c>
      <c r="O606" s="89">
        <f>_34_KNMI_Stations[[#This Row],[graaddagen]]*_34_KNMI_Stations[[#This Row],[Gewogen factor]]</f>
        <v>0</v>
      </c>
      <c r="P606" s="89" cm="1">
        <f t="array" ref="P606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607" spans="1:16" x14ac:dyDescent="0.25">
      <c r="A607">
        <v>235</v>
      </c>
      <c r="B607" s="110">
        <v>45867</v>
      </c>
      <c r="C607" s="89">
        <v>4.2</v>
      </c>
      <c r="D607" s="89">
        <v>18</v>
      </c>
      <c r="E607" s="96">
        <v>2338</v>
      </c>
      <c r="F607" s="89">
        <v>-0.1</v>
      </c>
      <c r="G607" s="89">
        <v>1016.8</v>
      </c>
      <c r="H607">
        <v>0.66</v>
      </c>
      <c r="I607" t="s">
        <v>1</v>
      </c>
      <c r="J607">
        <v>0.8</v>
      </c>
      <c r="K607">
        <v>7</v>
      </c>
      <c r="L607">
        <v>2025</v>
      </c>
      <c r="M607" t="s">
        <v>359</v>
      </c>
      <c r="N607" s="89" cm="1">
        <f t="array" ref="N607">IF(ISNUMBER(_34_KNMI_Stations[[#This Row],[Etmaal temperatuur °C]]),IF(_34_KNMI_Stations[[#This Row],[Etmaal temperatuur °C]]&lt;stookgrens[],stookgrens[]-_34_KNMI_Stations[[#This Row],[Etmaal temperatuur °C]],0),"")</f>
        <v>0</v>
      </c>
      <c r="O607" s="89">
        <f>_34_KNMI_Stations[[#This Row],[graaddagen]]*_34_KNMI_Stations[[#This Row],[Gewogen factor]]</f>
        <v>0</v>
      </c>
      <c r="P607" s="89" cm="1">
        <f t="array" ref="P607">IF(ISNUMBER(_34_KNMI_Stations[[#This Row],[Etmaal temperatuur °C]]),IF(_34_KNMI_Stations[[#This Row],[Etmaal temperatuur °C]]&gt;stookgrens[],_34_KNMI_Stations[[#This Row],[Etmaal temperatuur °C]]-stookgrens[],0),"")</f>
        <v>0</v>
      </c>
    </row>
    <row r="608" spans="1:16" x14ac:dyDescent="0.25">
      <c r="A608">
        <v>235</v>
      </c>
      <c r="B608" s="110">
        <v>45868</v>
      </c>
      <c r="C608" s="89">
        <v>5.7</v>
      </c>
      <c r="D608" s="89">
        <v>17.899999999999999</v>
      </c>
      <c r="E608" s="96">
        <v>1959</v>
      </c>
      <c r="F608" s="89">
        <v>0.1</v>
      </c>
      <c r="G608" s="89">
        <v>1015.4</v>
      </c>
      <c r="H608">
        <v>0.69</v>
      </c>
      <c r="I608" t="s">
        <v>1</v>
      </c>
      <c r="J608">
        <v>0.8</v>
      </c>
      <c r="K608">
        <v>7</v>
      </c>
      <c r="L608">
        <v>2025</v>
      </c>
      <c r="M608" t="s">
        <v>359</v>
      </c>
      <c r="N608" s="89" cm="1">
        <f t="array" ref="N608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608" s="89">
        <f>_34_KNMI_Stations[[#This Row],[graaddagen]]*_34_KNMI_Stations[[#This Row],[Gewogen factor]]</f>
        <v>8.000000000000114E-2</v>
      </c>
      <c r="P608" s="89" cm="1">
        <f t="array" ref="P608">IF(ISNUMBER(_34_KNMI_Stations[[#This Row],[Etmaal temperatuur °C]]),IF(_34_KNMI_Stations[[#This Row],[Etmaal temperatuur °C]]&gt;stookgrens[],_34_KNMI_Stations[[#This Row],[Etmaal temperatuur °C]]-stookgrens[],0),"")</f>
        <v>0</v>
      </c>
    </row>
    <row r="609" spans="1:16" x14ac:dyDescent="0.25">
      <c r="A609">
        <v>235</v>
      </c>
      <c r="B609" s="110">
        <v>45869</v>
      </c>
      <c r="C609" s="89">
        <v>4.8</v>
      </c>
      <c r="D609" s="89">
        <v>18.399999999999999</v>
      </c>
      <c r="E609" s="96">
        <v>1685</v>
      </c>
      <c r="F609" s="89">
        <v>-0.1</v>
      </c>
      <c r="G609" s="89">
        <v>1013</v>
      </c>
      <c r="H609">
        <v>0.77</v>
      </c>
      <c r="I609" t="s">
        <v>1</v>
      </c>
      <c r="J609">
        <v>0.8</v>
      </c>
      <c r="K609">
        <v>7</v>
      </c>
      <c r="L609">
        <v>2025</v>
      </c>
      <c r="M609" t="s">
        <v>359</v>
      </c>
      <c r="N609" s="89" cm="1">
        <f t="array" ref="N609">IF(ISNUMBER(_34_KNMI_Stations[[#This Row],[Etmaal temperatuur °C]]),IF(_34_KNMI_Stations[[#This Row],[Etmaal temperatuur °C]]&lt;stookgrens[],stookgrens[]-_34_KNMI_Stations[[#This Row],[Etmaal temperatuur °C]],0),"")</f>
        <v>0</v>
      </c>
      <c r="O609" s="89">
        <f>_34_KNMI_Stations[[#This Row],[graaddagen]]*_34_KNMI_Stations[[#This Row],[Gewogen factor]]</f>
        <v>0</v>
      </c>
      <c r="P609" s="89" cm="1">
        <f t="array" ref="P609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610" spans="1:16" x14ac:dyDescent="0.25">
      <c r="A610">
        <v>235</v>
      </c>
      <c r="B610" s="110">
        <v>45870</v>
      </c>
      <c r="C610" s="89">
        <v>5.3</v>
      </c>
      <c r="D610" s="89">
        <v>17.399999999999999</v>
      </c>
      <c r="E610" s="96">
        <v>1569</v>
      </c>
      <c r="F610" s="89">
        <v>12.6</v>
      </c>
      <c r="G610" s="89">
        <v>1010.8</v>
      </c>
      <c r="H610">
        <v>0.82</v>
      </c>
      <c r="I610" t="s">
        <v>1</v>
      </c>
      <c r="J610">
        <v>0.8</v>
      </c>
      <c r="K610">
        <v>8</v>
      </c>
      <c r="L610">
        <v>2025</v>
      </c>
      <c r="M610" t="s">
        <v>359</v>
      </c>
      <c r="N610" s="89" cm="1">
        <f t="array" ref="N610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610" s="89">
        <f>_34_KNMI_Stations[[#This Row],[graaddagen]]*_34_KNMI_Stations[[#This Row],[Gewogen factor]]</f>
        <v>0.48000000000000115</v>
      </c>
      <c r="P610" s="89" cm="1">
        <f t="array" ref="P610">IF(ISNUMBER(_34_KNMI_Stations[[#This Row],[Etmaal temperatuur °C]]),IF(_34_KNMI_Stations[[#This Row],[Etmaal temperatuur °C]]&gt;stookgrens[],_34_KNMI_Stations[[#This Row],[Etmaal temperatuur °C]]-stookgrens[],0),"")</f>
        <v>0</v>
      </c>
    </row>
    <row r="611" spans="1:16" x14ac:dyDescent="0.25">
      <c r="A611">
        <v>235</v>
      </c>
      <c r="B611" s="110">
        <v>45871</v>
      </c>
      <c r="C611" s="89">
        <v>5.2</v>
      </c>
      <c r="D611" s="89">
        <v>16.899999999999999</v>
      </c>
      <c r="E611" s="96">
        <v>1186</v>
      </c>
      <c r="F611" s="89">
        <v>12.3</v>
      </c>
      <c r="G611" s="89">
        <v>1013.6</v>
      </c>
      <c r="H611">
        <v>0.78</v>
      </c>
      <c r="I611" t="s">
        <v>1</v>
      </c>
      <c r="J611">
        <v>0.8</v>
      </c>
      <c r="K611">
        <v>8</v>
      </c>
      <c r="L611">
        <v>2025</v>
      </c>
      <c r="M611" t="s">
        <v>359</v>
      </c>
      <c r="N611" s="89" cm="1">
        <f t="array" ref="N611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611" s="89">
        <f>_34_KNMI_Stations[[#This Row],[graaddagen]]*_34_KNMI_Stations[[#This Row],[Gewogen factor]]</f>
        <v>0.88000000000000123</v>
      </c>
      <c r="P611" s="89" cm="1">
        <f t="array" ref="P611">IF(ISNUMBER(_34_KNMI_Stations[[#This Row],[Etmaal temperatuur °C]]),IF(_34_KNMI_Stations[[#This Row],[Etmaal temperatuur °C]]&gt;stookgrens[],_34_KNMI_Stations[[#This Row],[Etmaal temperatuur °C]]-stookgrens[],0),"")</f>
        <v>0</v>
      </c>
    </row>
    <row r="612" spans="1:16" x14ac:dyDescent="0.25">
      <c r="A612">
        <v>235</v>
      </c>
      <c r="B612" s="110">
        <v>45872</v>
      </c>
      <c r="C612" s="89">
        <v>6</v>
      </c>
      <c r="D612" s="89">
        <v>18.100000000000001</v>
      </c>
      <c r="E612" s="96">
        <v>1826</v>
      </c>
      <c r="F612" s="89">
        <v>2.8</v>
      </c>
      <c r="G612" s="89">
        <v>1015.4</v>
      </c>
      <c r="H612">
        <v>0.78</v>
      </c>
      <c r="I612" t="s">
        <v>1</v>
      </c>
      <c r="J612">
        <v>0.8</v>
      </c>
      <c r="K612">
        <v>8</v>
      </c>
      <c r="L612">
        <v>2025</v>
      </c>
      <c r="M612" t="s">
        <v>359</v>
      </c>
      <c r="N612" s="89" cm="1">
        <f t="array" ref="N612">IF(ISNUMBER(_34_KNMI_Stations[[#This Row],[Etmaal temperatuur °C]]),IF(_34_KNMI_Stations[[#This Row],[Etmaal temperatuur °C]]&lt;stookgrens[],stookgrens[]-_34_KNMI_Stations[[#This Row],[Etmaal temperatuur °C]],0),"")</f>
        <v>0</v>
      </c>
      <c r="O612" s="89">
        <f>_34_KNMI_Stations[[#This Row],[graaddagen]]*_34_KNMI_Stations[[#This Row],[Gewogen factor]]</f>
        <v>0</v>
      </c>
      <c r="P612" s="89" cm="1">
        <f t="array" ref="P612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613" spans="1:16" x14ac:dyDescent="0.25">
      <c r="A613">
        <v>235</v>
      </c>
      <c r="B613" s="110">
        <v>45873</v>
      </c>
      <c r="C613" s="89">
        <v>6.1</v>
      </c>
      <c r="D613" s="89">
        <v>18.600000000000001</v>
      </c>
      <c r="E613" s="96">
        <v>1221</v>
      </c>
      <c r="F613" s="89">
        <v>6.2</v>
      </c>
      <c r="G613" s="89">
        <v>1013.4</v>
      </c>
      <c r="H613">
        <v>0.83</v>
      </c>
      <c r="I613" t="s">
        <v>1</v>
      </c>
      <c r="J613">
        <v>0.8</v>
      </c>
      <c r="K613">
        <v>8</v>
      </c>
      <c r="L613">
        <v>2025</v>
      </c>
      <c r="M613" t="s">
        <v>360</v>
      </c>
      <c r="N613" s="89" cm="1">
        <f t="array" ref="N613">IF(ISNUMBER(_34_KNMI_Stations[[#This Row],[Etmaal temperatuur °C]]),IF(_34_KNMI_Stations[[#This Row],[Etmaal temperatuur °C]]&lt;stookgrens[],stookgrens[]-_34_KNMI_Stations[[#This Row],[Etmaal temperatuur °C]],0),"")</f>
        <v>0</v>
      </c>
      <c r="O613" s="89">
        <f>_34_KNMI_Stations[[#This Row],[graaddagen]]*_34_KNMI_Stations[[#This Row],[Gewogen factor]]</f>
        <v>0</v>
      </c>
      <c r="P613" s="89" cm="1">
        <f t="array" ref="P613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614" spans="1:16" x14ac:dyDescent="0.25">
      <c r="A614">
        <v>235</v>
      </c>
      <c r="B614" s="110">
        <v>45874</v>
      </c>
      <c r="C614" s="89">
        <v>7.8</v>
      </c>
      <c r="D614" s="89">
        <v>17.100000000000001</v>
      </c>
      <c r="E614" s="96">
        <v>1976</v>
      </c>
      <c r="F614" s="89">
        <v>2.5</v>
      </c>
      <c r="G614" s="89">
        <v>1017.8</v>
      </c>
      <c r="H614">
        <v>0.68</v>
      </c>
      <c r="I614" t="s">
        <v>1</v>
      </c>
      <c r="J614">
        <v>0.8</v>
      </c>
      <c r="K614">
        <v>8</v>
      </c>
      <c r="L614">
        <v>2025</v>
      </c>
      <c r="M614" t="s">
        <v>360</v>
      </c>
      <c r="N614" s="89" cm="1">
        <f t="array" ref="N614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614" s="89">
        <f>_34_KNMI_Stations[[#This Row],[graaddagen]]*_34_KNMI_Stations[[#This Row],[Gewogen factor]]</f>
        <v>0.71999999999999886</v>
      </c>
      <c r="P614" s="89" cm="1">
        <f t="array" ref="P614">IF(ISNUMBER(_34_KNMI_Stations[[#This Row],[Etmaal temperatuur °C]]),IF(_34_KNMI_Stations[[#This Row],[Etmaal temperatuur °C]]&gt;stookgrens[],_34_KNMI_Stations[[#This Row],[Etmaal temperatuur °C]]-stookgrens[],0),"")</f>
        <v>0</v>
      </c>
    </row>
    <row r="615" spans="1:16" x14ac:dyDescent="0.25">
      <c r="A615">
        <v>235</v>
      </c>
      <c r="B615" s="110">
        <v>45875</v>
      </c>
      <c r="C615" s="89">
        <v>4.8</v>
      </c>
      <c r="D615" s="89">
        <v>16.899999999999999</v>
      </c>
      <c r="E615" s="96">
        <v>2156</v>
      </c>
      <c r="F615" s="89">
        <v>-0.1</v>
      </c>
      <c r="G615" s="89">
        <v>1022.1</v>
      </c>
      <c r="H615">
        <v>0.69</v>
      </c>
      <c r="I615" t="s">
        <v>1</v>
      </c>
      <c r="J615">
        <v>0.8</v>
      </c>
      <c r="K615">
        <v>8</v>
      </c>
      <c r="L615">
        <v>2025</v>
      </c>
      <c r="M615" t="s">
        <v>360</v>
      </c>
      <c r="N615" s="89" cm="1">
        <f t="array" ref="N615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615" s="89">
        <f>_34_KNMI_Stations[[#This Row],[graaddagen]]*_34_KNMI_Stations[[#This Row],[Gewogen factor]]</f>
        <v>0.88000000000000123</v>
      </c>
      <c r="P615" s="89" cm="1">
        <f t="array" ref="P615">IF(ISNUMBER(_34_KNMI_Stations[[#This Row],[Etmaal temperatuur °C]]),IF(_34_KNMI_Stations[[#This Row],[Etmaal temperatuur °C]]&gt;stookgrens[],_34_KNMI_Stations[[#This Row],[Etmaal temperatuur °C]]-stookgrens[],0),"")</f>
        <v>0</v>
      </c>
    </row>
    <row r="616" spans="1:16" x14ac:dyDescent="0.25">
      <c r="A616">
        <v>235</v>
      </c>
      <c r="B616" s="110">
        <v>45876</v>
      </c>
      <c r="C616" s="89">
        <v>5.5</v>
      </c>
      <c r="D616" s="89">
        <v>18.2</v>
      </c>
      <c r="E616" s="96">
        <v>1793</v>
      </c>
      <c r="F616" s="89">
        <v>0</v>
      </c>
      <c r="G616" s="89">
        <v>1015.2</v>
      </c>
      <c r="H616">
        <v>0.71</v>
      </c>
      <c r="I616" t="s">
        <v>1</v>
      </c>
      <c r="J616">
        <v>0.8</v>
      </c>
      <c r="K616">
        <v>8</v>
      </c>
      <c r="L616">
        <v>2025</v>
      </c>
      <c r="M616" t="s">
        <v>360</v>
      </c>
      <c r="N616" s="89" cm="1">
        <f t="array" ref="N616">IF(ISNUMBER(_34_KNMI_Stations[[#This Row],[Etmaal temperatuur °C]]),IF(_34_KNMI_Stations[[#This Row],[Etmaal temperatuur °C]]&lt;stookgrens[],stookgrens[]-_34_KNMI_Stations[[#This Row],[Etmaal temperatuur °C]],0),"")</f>
        <v>0</v>
      </c>
      <c r="O616" s="89">
        <f>_34_KNMI_Stations[[#This Row],[graaddagen]]*_34_KNMI_Stations[[#This Row],[Gewogen factor]]</f>
        <v>0</v>
      </c>
      <c r="P616" s="89" cm="1">
        <f t="array" ref="P616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617" spans="1:16" x14ac:dyDescent="0.25">
      <c r="A617">
        <v>235</v>
      </c>
      <c r="B617" s="110">
        <v>45877</v>
      </c>
      <c r="C617" s="89">
        <v>3.4</v>
      </c>
      <c r="D617" s="89">
        <v>18.7</v>
      </c>
      <c r="E617" s="96">
        <v>2330</v>
      </c>
      <c r="F617" s="89">
        <v>0</v>
      </c>
      <c r="G617" s="89">
        <v>1017.6</v>
      </c>
      <c r="H617">
        <v>0.76</v>
      </c>
      <c r="I617" t="s">
        <v>1</v>
      </c>
      <c r="J617">
        <v>0.8</v>
      </c>
      <c r="K617">
        <v>8</v>
      </c>
      <c r="L617">
        <v>2025</v>
      </c>
      <c r="M617" t="s">
        <v>360</v>
      </c>
      <c r="N617" s="89" cm="1">
        <f t="array" ref="N617">IF(ISNUMBER(_34_KNMI_Stations[[#This Row],[Etmaal temperatuur °C]]),IF(_34_KNMI_Stations[[#This Row],[Etmaal temperatuur °C]]&lt;stookgrens[],stookgrens[]-_34_KNMI_Stations[[#This Row],[Etmaal temperatuur °C]],0),"")</f>
        <v>0</v>
      </c>
      <c r="O617" s="89">
        <f>_34_KNMI_Stations[[#This Row],[graaddagen]]*_34_KNMI_Stations[[#This Row],[Gewogen factor]]</f>
        <v>0</v>
      </c>
      <c r="P617" s="89" cm="1">
        <f t="array" ref="P617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618" spans="1:16" x14ac:dyDescent="0.25">
      <c r="A618">
        <v>235</v>
      </c>
      <c r="B618" s="110">
        <v>45878</v>
      </c>
      <c r="C618" s="89">
        <v>4.0999999999999996</v>
      </c>
      <c r="D618" s="89">
        <v>17.899999999999999</v>
      </c>
      <c r="E618" s="96">
        <v>2186</v>
      </c>
      <c r="F618" s="89">
        <v>0</v>
      </c>
      <c r="G618" s="89">
        <v>1020.4</v>
      </c>
      <c r="H618">
        <v>0.8</v>
      </c>
      <c r="I618" t="s">
        <v>1</v>
      </c>
      <c r="J618">
        <v>0.8</v>
      </c>
      <c r="K618">
        <v>8</v>
      </c>
      <c r="L618">
        <v>2025</v>
      </c>
      <c r="M618" t="s">
        <v>360</v>
      </c>
      <c r="N618" s="89" cm="1">
        <f t="array" ref="N618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618" s="89">
        <f>_34_KNMI_Stations[[#This Row],[graaddagen]]*_34_KNMI_Stations[[#This Row],[Gewogen factor]]</f>
        <v>8.000000000000114E-2</v>
      </c>
      <c r="P618" s="89" cm="1">
        <f t="array" ref="P618">IF(ISNUMBER(_34_KNMI_Stations[[#This Row],[Etmaal temperatuur °C]]),IF(_34_KNMI_Stations[[#This Row],[Etmaal temperatuur °C]]&gt;stookgrens[],_34_KNMI_Stations[[#This Row],[Etmaal temperatuur °C]]-stookgrens[],0),"")</f>
        <v>0</v>
      </c>
    </row>
    <row r="619" spans="1:16" x14ac:dyDescent="0.25">
      <c r="A619">
        <v>235</v>
      </c>
      <c r="B619" s="110">
        <v>45879</v>
      </c>
      <c r="C619" s="89">
        <v>2.6</v>
      </c>
      <c r="D619" s="89">
        <v>18.5</v>
      </c>
      <c r="E619" s="96">
        <v>2540</v>
      </c>
      <c r="F619" s="89">
        <v>0</v>
      </c>
      <c r="G619" s="89">
        <v>1027.2</v>
      </c>
      <c r="H619">
        <v>0.67</v>
      </c>
      <c r="I619" t="s">
        <v>1</v>
      </c>
      <c r="J619">
        <v>0.8</v>
      </c>
      <c r="K619">
        <v>8</v>
      </c>
      <c r="L619">
        <v>2025</v>
      </c>
      <c r="M619" t="s">
        <v>360</v>
      </c>
      <c r="N619" s="89" cm="1">
        <f t="array" ref="N619">IF(ISNUMBER(_34_KNMI_Stations[[#This Row],[Etmaal temperatuur °C]]),IF(_34_KNMI_Stations[[#This Row],[Etmaal temperatuur °C]]&lt;stookgrens[],stookgrens[]-_34_KNMI_Stations[[#This Row],[Etmaal temperatuur °C]],0),"")</f>
        <v>0</v>
      </c>
      <c r="O619" s="89">
        <f>_34_KNMI_Stations[[#This Row],[graaddagen]]*_34_KNMI_Stations[[#This Row],[Gewogen factor]]</f>
        <v>0</v>
      </c>
      <c r="P619" s="89" cm="1">
        <f t="array" ref="P619">IF(ISNUMBER(_34_KNMI_Stations[[#This Row],[Etmaal temperatuur °C]]),IF(_34_KNMI_Stations[[#This Row],[Etmaal temperatuur °C]]&gt;stookgrens[],_34_KNMI_Stations[[#This Row],[Etmaal temperatuur °C]]-stookgrens[],0),"")</f>
        <v>0.5</v>
      </c>
    </row>
    <row r="620" spans="1:16" x14ac:dyDescent="0.25">
      <c r="A620">
        <v>235</v>
      </c>
      <c r="B620" s="110">
        <v>45880</v>
      </c>
      <c r="C620" s="89">
        <v>2.6</v>
      </c>
      <c r="D620" s="89">
        <v>19.600000000000001</v>
      </c>
      <c r="E620" s="96">
        <v>2394</v>
      </c>
      <c r="F620" s="89">
        <v>0</v>
      </c>
      <c r="G620" s="89">
        <v>1023.9</v>
      </c>
      <c r="H620">
        <v>0.7</v>
      </c>
      <c r="I620" t="s">
        <v>1</v>
      </c>
      <c r="J620">
        <v>0.8</v>
      </c>
      <c r="K620">
        <v>8</v>
      </c>
      <c r="L620">
        <v>2025</v>
      </c>
      <c r="M620" t="s">
        <v>361</v>
      </c>
      <c r="N620" s="89" cm="1">
        <f t="array" ref="N620">IF(ISNUMBER(_34_KNMI_Stations[[#This Row],[Etmaal temperatuur °C]]),IF(_34_KNMI_Stations[[#This Row],[Etmaal temperatuur °C]]&lt;stookgrens[],stookgrens[]-_34_KNMI_Stations[[#This Row],[Etmaal temperatuur °C]],0),"")</f>
        <v>0</v>
      </c>
      <c r="O620" s="89">
        <f>_34_KNMI_Stations[[#This Row],[graaddagen]]*_34_KNMI_Stations[[#This Row],[Gewogen factor]]</f>
        <v>0</v>
      </c>
      <c r="P620" s="89" cm="1">
        <f t="array" ref="P620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621" spans="1:16" x14ac:dyDescent="0.25">
      <c r="A621">
        <v>235</v>
      </c>
      <c r="B621" s="110">
        <v>45881</v>
      </c>
      <c r="C621" s="89">
        <v>3.5</v>
      </c>
      <c r="D621" s="89">
        <v>21.2</v>
      </c>
      <c r="E621" s="96">
        <v>1819</v>
      </c>
      <c r="F621" s="89">
        <v>0</v>
      </c>
      <c r="G621" s="89">
        <v>1016.4</v>
      </c>
      <c r="H621">
        <v>0.79</v>
      </c>
      <c r="I621" t="s">
        <v>1</v>
      </c>
      <c r="J621">
        <v>0.8</v>
      </c>
      <c r="K621">
        <v>8</v>
      </c>
      <c r="L621">
        <v>2025</v>
      </c>
      <c r="M621" t="s">
        <v>361</v>
      </c>
      <c r="N621" s="89" cm="1">
        <f t="array" ref="N621">IF(ISNUMBER(_34_KNMI_Stations[[#This Row],[Etmaal temperatuur °C]]),IF(_34_KNMI_Stations[[#This Row],[Etmaal temperatuur °C]]&lt;stookgrens[],stookgrens[]-_34_KNMI_Stations[[#This Row],[Etmaal temperatuur °C]],0),"")</f>
        <v>0</v>
      </c>
      <c r="O621" s="89">
        <f>_34_KNMI_Stations[[#This Row],[graaddagen]]*_34_KNMI_Stations[[#This Row],[Gewogen factor]]</f>
        <v>0</v>
      </c>
      <c r="P621" s="89" cm="1">
        <f t="array" ref="P621">IF(ISNUMBER(_34_KNMI_Stations[[#This Row],[Etmaal temperatuur °C]]),IF(_34_KNMI_Stations[[#This Row],[Etmaal temperatuur °C]]&gt;stookgrens[],_34_KNMI_Stations[[#This Row],[Etmaal temperatuur °C]]-stookgrens[],0),"")</f>
        <v>3.1999999999999993</v>
      </c>
    </row>
    <row r="622" spans="1:16" x14ac:dyDescent="0.25">
      <c r="A622">
        <v>235</v>
      </c>
      <c r="B622" s="110">
        <v>45882</v>
      </c>
      <c r="C622" s="89">
        <v>2.4</v>
      </c>
      <c r="D622" s="89">
        <v>21.7</v>
      </c>
      <c r="E622" s="96">
        <v>2029</v>
      </c>
      <c r="F622" s="89">
        <v>0</v>
      </c>
      <c r="G622" s="89">
        <v>1015</v>
      </c>
      <c r="H622">
        <v>0.83</v>
      </c>
      <c r="I622" t="s">
        <v>1</v>
      </c>
      <c r="J622">
        <v>0.8</v>
      </c>
      <c r="K622">
        <v>8</v>
      </c>
      <c r="L622">
        <v>2025</v>
      </c>
      <c r="M622" t="s">
        <v>361</v>
      </c>
      <c r="N622" s="89" cm="1">
        <f t="array" ref="N622">IF(ISNUMBER(_34_KNMI_Stations[[#This Row],[Etmaal temperatuur °C]]),IF(_34_KNMI_Stations[[#This Row],[Etmaal temperatuur °C]]&lt;stookgrens[],stookgrens[]-_34_KNMI_Stations[[#This Row],[Etmaal temperatuur °C]],0),"")</f>
        <v>0</v>
      </c>
      <c r="O622" s="89">
        <f>_34_KNMI_Stations[[#This Row],[graaddagen]]*_34_KNMI_Stations[[#This Row],[Gewogen factor]]</f>
        <v>0</v>
      </c>
      <c r="P622" s="89" cm="1">
        <f t="array" ref="P622">IF(ISNUMBER(_34_KNMI_Stations[[#This Row],[Etmaal temperatuur °C]]),IF(_34_KNMI_Stations[[#This Row],[Etmaal temperatuur °C]]&gt;stookgrens[],_34_KNMI_Stations[[#This Row],[Etmaal temperatuur °C]]-stookgrens[],0),"")</f>
        <v>3.6999999999999993</v>
      </c>
    </row>
    <row r="623" spans="1:16" x14ac:dyDescent="0.25">
      <c r="A623">
        <v>235</v>
      </c>
      <c r="B623" s="110">
        <v>45883</v>
      </c>
      <c r="C623" s="89">
        <v>3.2</v>
      </c>
      <c r="D623" s="89">
        <v>21.6</v>
      </c>
      <c r="E623" s="96">
        <v>2056</v>
      </c>
      <c r="F623" s="89">
        <v>-0.1</v>
      </c>
      <c r="G623" s="89">
        <v>1018.4</v>
      </c>
      <c r="H623">
        <v>0.82</v>
      </c>
      <c r="I623" t="s">
        <v>1</v>
      </c>
      <c r="J623">
        <v>0.8</v>
      </c>
      <c r="K623">
        <v>8</v>
      </c>
      <c r="L623">
        <v>2025</v>
      </c>
      <c r="M623" t="s">
        <v>361</v>
      </c>
      <c r="N623" s="89" cm="1">
        <f t="array" ref="N623">IF(ISNUMBER(_34_KNMI_Stations[[#This Row],[Etmaal temperatuur °C]]),IF(_34_KNMI_Stations[[#This Row],[Etmaal temperatuur °C]]&lt;stookgrens[],stookgrens[]-_34_KNMI_Stations[[#This Row],[Etmaal temperatuur °C]],0),"")</f>
        <v>0</v>
      </c>
      <c r="O623" s="89">
        <f>_34_KNMI_Stations[[#This Row],[graaddagen]]*_34_KNMI_Stations[[#This Row],[Gewogen factor]]</f>
        <v>0</v>
      </c>
      <c r="P623" s="89" cm="1">
        <f t="array" ref="P623">IF(ISNUMBER(_34_KNMI_Stations[[#This Row],[Etmaal temperatuur °C]]),IF(_34_KNMI_Stations[[#This Row],[Etmaal temperatuur °C]]&gt;stookgrens[],_34_KNMI_Stations[[#This Row],[Etmaal temperatuur °C]]-stookgrens[],0),"")</f>
        <v>3.6000000000000014</v>
      </c>
    </row>
    <row r="624" spans="1:16" x14ac:dyDescent="0.25">
      <c r="A624">
        <v>235</v>
      </c>
      <c r="B624" s="110">
        <v>45884</v>
      </c>
      <c r="C624" s="89">
        <v>3.5</v>
      </c>
      <c r="D624" s="89">
        <v>20.100000000000001</v>
      </c>
      <c r="E624" s="96">
        <v>2023</v>
      </c>
      <c r="F624" s="89">
        <v>0</v>
      </c>
      <c r="G624" s="89">
        <v>1023.7</v>
      </c>
      <c r="H624">
        <v>0.84</v>
      </c>
      <c r="I624" t="s">
        <v>1</v>
      </c>
      <c r="J624">
        <v>0.8</v>
      </c>
      <c r="K624">
        <v>8</v>
      </c>
      <c r="L624">
        <v>2025</v>
      </c>
      <c r="M624" t="s">
        <v>361</v>
      </c>
      <c r="N624" s="89" cm="1">
        <f t="array" ref="N624">IF(ISNUMBER(_34_KNMI_Stations[[#This Row],[Etmaal temperatuur °C]]),IF(_34_KNMI_Stations[[#This Row],[Etmaal temperatuur °C]]&lt;stookgrens[],stookgrens[]-_34_KNMI_Stations[[#This Row],[Etmaal temperatuur °C]],0),"")</f>
        <v>0</v>
      </c>
      <c r="O624" s="89">
        <f>_34_KNMI_Stations[[#This Row],[graaddagen]]*_34_KNMI_Stations[[#This Row],[Gewogen factor]]</f>
        <v>0</v>
      </c>
      <c r="P624" s="89" cm="1">
        <f t="array" ref="P624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625" spans="1:16" x14ac:dyDescent="0.25">
      <c r="A625">
        <v>235</v>
      </c>
      <c r="B625" s="110">
        <v>45885</v>
      </c>
      <c r="C625" s="89">
        <v>3.9</v>
      </c>
      <c r="D625" s="89">
        <v>17.600000000000001</v>
      </c>
      <c r="E625" s="96">
        <v>1422</v>
      </c>
      <c r="F625" s="89">
        <v>0</v>
      </c>
      <c r="G625" s="89">
        <v>1026.2</v>
      </c>
      <c r="H625">
        <v>0.71</v>
      </c>
      <c r="I625" t="s">
        <v>1</v>
      </c>
      <c r="J625">
        <v>0.8</v>
      </c>
      <c r="K625">
        <v>8</v>
      </c>
      <c r="L625">
        <v>2025</v>
      </c>
      <c r="M625" t="s">
        <v>361</v>
      </c>
      <c r="N625" s="89" cm="1">
        <f t="array" ref="N625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625" s="89">
        <f>_34_KNMI_Stations[[#This Row],[graaddagen]]*_34_KNMI_Stations[[#This Row],[Gewogen factor]]</f>
        <v>0.3199999999999989</v>
      </c>
      <c r="P625" s="89" cm="1">
        <f t="array" ref="P625">IF(ISNUMBER(_34_KNMI_Stations[[#This Row],[Etmaal temperatuur °C]]),IF(_34_KNMI_Stations[[#This Row],[Etmaal temperatuur °C]]&gt;stookgrens[],_34_KNMI_Stations[[#This Row],[Etmaal temperatuur °C]]-stookgrens[],0),"")</f>
        <v>0</v>
      </c>
    </row>
    <row r="626" spans="1:16" x14ac:dyDescent="0.25">
      <c r="A626">
        <v>235</v>
      </c>
      <c r="B626" s="110">
        <v>45886</v>
      </c>
      <c r="C626" s="89">
        <v>3</v>
      </c>
      <c r="D626" s="89">
        <v>17</v>
      </c>
      <c r="E626" s="96">
        <v>893</v>
      </c>
      <c r="F626" s="89">
        <v>0.1</v>
      </c>
      <c r="G626" s="89">
        <v>1023.4</v>
      </c>
      <c r="H626">
        <v>0.82</v>
      </c>
      <c r="I626" t="s">
        <v>1</v>
      </c>
      <c r="J626">
        <v>0.8</v>
      </c>
      <c r="K626">
        <v>8</v>
      </c>
      <c r="L626">
        <v>2025</v>
      </c>
      <c r="M626" t="s">
        <v>361</v>
      </c>
      <c r="N626" s="89" cm="1">
        <f t="array" ref="N626">IF(ISNUMBER(_34_KNMI_Stations[[#This Row],[Etmaal temperatuur °C]]),IF(_34_KNMI_Stations[[#This Row],[Etmaal temperatuur °C]]&lt;stookgrens[],stookgrens[]-_34_KNMI_Stations[[#This Row],[Etmaal temperatuur °C]],0),"")</f>
        <v>1</v>
      </c>
      <c r="O626" s="89">
        <f>_34_KNMI_Stations[[#This Row],[graaddagen]]*_34_KNMI_Stations[[#This Row],[Gewogen factor]]</f>
        <v>0.8</v>
      </c>
      <c r="P626" s="89" cm="1">
        <f t="array" ref="P626">IF(ISNUMBER(_34_KNMI_Stations[[#This Row],[Etmaal temperatuur °C]]),IF(_34_KNMI_Stations[[#This Row],[Etmaal temperatuur °C]]&gt;stookgrens[],_34_KNMI_Stations[[#This Row],[Etmaal temperatuur °C]]-stookgrens[],0),"")</f>
        <v>0</v>
      </c>
    </row>
    <row r="627" spans="1:16" x14ac:dyDescent="0.25">
      <c r="A627">
        <v>235</v>
      </c>
      <c r="B627" s="110">
        <v>45887</v>
      </c>
      <c r="C627" s="89">
        <v>3.7</v>
      </c>
      <c r="D627" s="89">
        <v>19</v>
      </c>
      <c r="E627" s="96">
        <v>1929</v>
      </c>
      <c r="F627" s="89">
        <v>0</v>
      </c>
      <c r="G627" s="89">
        <v>1021.2</v>
      </c>
      <c r="H627">
        <v>0.73</v>
      </c>
      <c r="I627" t="s">
        <v>1</v>
      </c>
      <c r="J627">
        <v>0.8</v>
      </c>
      <c r="K627">
        <v>8</v>
      </c>
      <c r="L627">
        <v>2025</v>
      </c>
      <c r="M627" t="s">
        <v>362</v>
      </c>
      <c r="N627" s="89" cm="1">
        <f t="array" ref="N627">IF(ISNUMBER(_34_KNMI_Stations[[#This Row],[Etmaal temperatuur °C]]),IF(_34_KNMI_Stations[[#This Row],[Etmaal temperatuur °C]]&lt;stookgrens[],stookgrens[]-_34_KNMI_Stations[[#This Row],[Etmaal temperatuur °C]],0),"")</f>
        <v>0</v>
      </c>
      <c r="O627" s="89">
        <f>_34_KNMI_Stations[[#This Row],[graaddagen]]*_34_KNMI_Stations[[#This Row],[Gewogen factor]]</f>
        <v>0</v>
      </c>
      <c r="P627" s="89" cm="1">
        <f t="array" ref="P627">IF(ISNUMBER(_34_KNMI_Stations[[#This Row],[Etmaal temperatuur °C]]),IF(_34_KNMI_Stations[[#This Row],[Etmaal temperatuur °C]]&gt;stookgrens[],_34_KNMI_Stations[[#This Row],[Etmaal temperatuur °C]]-stookgrens[],0),"")</f>
        <v>1</v>
      </c>
    </row>
    <row r="628" spans="1:16" x14ac:dyDescent="0.25">
      <c r="A628">
        <v>235</v>
      </c>
      <c r="B628" s="110">
        <v>45888</v>
      </c>
      <c r="C628" s="89">
        <v>5.2</v>
      </c>
      <c r="D628" s="89">
        <v>18.8</v>
      </c>
      <c r="E628" s="96">
        <v>2246</v>
      </c>
      <c r="F628" s="89">
        <v>0</v>
      </c>
      <c r="G628" s="89">
        <v>1016.5</v>
      </c>
      <c r="H628">
        <v>0.76</v>
      </c>
      <c r="I628" t="s">
        <v>1</v>
      </c>
      <c r="J628">
        <v>0.8</v>
      </c>
      <c r="K628">
        <v>8</v>
      </c>
      <c r="L628">
        <v>2025</v>
      </c>
      <c r="M628" t="s">
        <v>362</v>
      </c>
      <c r="N628" s="89" cm="1">
        <f t="array" ref="N628">IF(ISNUMBER(_34_KNMI_Stations[[#This Row],[Etmaal temperatuur °C]]),IF(_34_KNMI_Stations[[#This Row],[Etmaal temperatuur °C]]&lt;stookgrens[],stookgrens[]-_34_KNMI_Stations[[#This Row],[Etmaal temperatuur °C]],0),"")</f>
        <v>0</v>
      </c>
      <c r="O628" s="89">
        <f>_34_KNMI_Stations[[#This Row],[graaddagen]]*_34_KNMI_Stations[[#This Row],[Gewogen factor]]</f>
        <v>0</v>
      </c>
      <c r="P628" s="89" cm="1">
        <f t="array" ref="P628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629" spans="1:16" x14ac:dyDescent="0.25">
      <c r="A629">
        <v>235</v>
      </c>
      <c r="B629" s="110">
        <v>45889</v>
      </c>
      <c r="C629" s="89">
        <v>4.9000000000000004</v>
      </c>
      <c r="D629" s="89">
        <v>18.3</v>
      </c>
      <c r="E629" s="96">
        <v>2084</v>
      </c>
      <c r="F629" s="89">
        <v>0</v>
      </c>
      <c r="G629" s="89">
        <v>1014.3</v>
      </c>
      <c r="H629">
        <v>0.66</v>
      </c>
      <c r="I629" t="s">
        <v>1</v>
      </c>
      <c r="J629">
        <v>0.8</v>
      </c>
      <c r="K629">
        <v>8</v>
      </c>
      <c r="L629">
        <v>2025</v>
      </c>
      <c r="M629" t="s">
        <v>362</v>
      </c>
      <c r="N629" s="89" cm="1">
        <f t="array" ref="N629">IF(ISNUMBER(_34_KNMI_Stations[[#This Row],[Etmaal temperatuur °C]]),IF(_34_KNMI_Stations[[#This Row],[Etmaal temperatuur °C]]&lt;stookgrens[],stookgrens[]-_34_KNMI_Stations[[#This Row],[Etmaal temperatuur °C]],0),"")</f>
        <v>0</v>
      </c>
      <c r="O629" s="89">
        <f>_34_KNMI_Stations[[#This Row],[graaddagen]]*_34_KNMI_Stations[[#This Row],[Gewogen factor]]</f>
        <v>0</v>
      </c>
      <c r="P629" s="89" cm="1">
        <f t="array" ref="P629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630" spans="1:16" x14ac:dyDescent="0.25">
      <c r="A630">
        <v>235</v>
      </c>
      <c r="B630" s="110">
        <v>45890</v>
      </c>
      <c r="C630" s="89">
        <v>4.2</v>
      </c>
      <c r="D630" s="89">
        <v>16.7</v>
      </c>
      <c r="E630" s="96">
        <v>1658</v>
      </c>
      <c r="F630" s="89">
        <v>1.1000000000000001</v>
      </c>
      <c r="G630" s="89">
        <v>1015.9</v>
      </c>
      <c r="H630">
        <v>0.65</v>
      </c>
      <c r="I630" t="s">
        <v>1</v>
      </c>
      <c r="J630">
        <v>0.8</v>
      </c>
      <c r="K630">
        <v>8</v>
      </c>
      <c r="L630">
        <v>2025</v>
      </c>
      <c r="M630" t="s">
        <v>362</v>
      </c>
      <c r="N630" s="89" cm="1">
        <f t="array" ref="N630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630" s="89">
        <f>_34_KNMI_Stations[[#This Row],[graaddagen]]*_34_KNMI_Stations[[#This Row],[Gewogen factor]]</f>
        <v>1.0400000000000007</v>
      </c>
      <c r="P630" s="89" cm="1">
        <f t="array" ref="P630">IF(ISNUMBER(_34_KNMI_Stations[[#This Row],[Etmaal temperatuur °C]]),IF(_34_KNMI_Stations[[#This Row],[Etmaal temperatuur °C]]&gt;stookgrens[],_34_KNMI_Stations[[#This Row],[Etmaal temperatuur °C]]-stookgrens[],0),"")</f>
        <v>0</v>
      </c>
    </row>
    <row r="631" spans="1:16" x14ac:dyDescent="0.25">
      <c r="A631">
        <v>235</v>
      </c>
      <c r="B631" s="110">
        <v>45891</v>
      </c>
      <c r="C631" s="89">
        <v>2.9</v>
      </c>
      <c r="D631" s="89">
        <v>15.4</v>
      </c>
      <c r="E631" s="96">
        <v>875</v>
      </c>
      <c r="F631" s="89">
        <v>4.5999999999999996</v>
      </c>
      <c r="G631" s="89">
        <v>1018.9</v>
      </c>
      <c r="H631">
        <v>0.72</v>
      </c>
      <c r="I631" t="s">
        <v>1</v>
      </c>
      <c r="J631">
        <v>0.8</v>
      </c>
      <c r="K631">
        <v>8</v>
      </c>
      <c r="L631">
        <v>2025</v>
      </c>
      <c r="M631" t="s">
        <v>362</v>
      </c>
      <c r="N631" s="89" cm="1">
        <f t="array" ref="N631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631" s="89">
        <f>_34_KNMI_Stations[[#This Row],[graaddagen]]*_34_KNMI_Stations[[#This Row],[Gewogen factor]]</f>
        <v>2.0799999999999996</v>
      </c>
      <c r="P631" s="89" cm="1">
        <f t="array" ref="P631">IF(ISNUMBER(_34_KNMI_Stations[[#This Row],[Etmaal temperatuur °C]]),IF(_34_KNMI_Stations[[#This Row],[Etmaal temperatuur °C]]&gt;stookgrens[],_34_KNMI_Stations[[#This Row],[Etmaal temperatuur °C]]-stookgrens[],0),"")</f>
        <v>0</v>
      </c>
    </row>
    <row r="632" spans="1:16" x14ac:dyDescent="0.25">
      <c r="A632">
        <v>235</v>
      </c>
      <c r="B632" s="110">
        <v>45892</v>
      </c>
      <c r="C632" s="89">
        <v>3</v>
      </c>
      <c r="D632" s="89">
        <v>15</v>
      </c>
      <c r="E632" s="96">
        <v>1579</v>
      </c>
      <c r="F632" s="89">
        <v>-0.1</v>
      </c>
      <c r="G632" s="89">
        <v>1020</v>
      </c>
      <c r="H632">
        <v>0.66</v>
      </c>
      <c r="I632" t="s">
        <v>1</v>
      </c>
      <c r="J632">
        <v>0.8</v>
      </c>
      <c r="K632">
        <v>8</v>
      </c>
      <c r="L632">
        <v>2025</v>
      </c>
      <c r="M632" t="s">
        <v>362</v>
      </c>
      <c r="N632" s="89" cm="1">
        <f t="array" ref="N632">IF(ISNUMBER(_34_KNMI_Stations[[#This Row],[Etmaal temperatuur °C]]),IF(_34_KNMI_Stations[[#This Row],[Etmaal temperatuur °C]]&lt;stookgrens[],stookgrens[]-_34_KNMI_Stations[[#This Row],[Etmaal temperatuur °C]],0),"")</f>
        <v>3</v>
      </c>
      <c r="O632" s="89">
        <f>_34_KNMI_Stations[[#This Row],[graaddagen]]*_34_KNMI_Stations[[#This Row],[Gewogen factor]]</f>
        <v>2.4000000000000004</v>
      </c>
      <c r="P632" s="89" cm="1">
        <f t="array" ref="P632">IF(ISNUMBER(_34_KNMI_Stations[[#This Row],[Etmaal temperatuur °C]]),IF(_34_KNMI_Stations[[#This Row],[Etmaal temperatuur °C]]&gt;stookgrens[],_34_KNMI_Stations[[#This Row],[Etmaal temperatuur °C]]-stookgrens[],0),"")</f>
        <v>0</v>
      </c>
    </row>
    <row r="633" spans="1:16" x14ac:dyDescent="0.25">
      <c r="A633">
        <v>235</v>
      </c>
      <c r="B633" s="110">
        <v>45893</v>
      </c>
      <c r="C633" s="89">
        <v>2.9</v>
      </c>
      <c r="D633" s="89">
        <v>15.5</v>
      </c>
      <c r="E633" s="96">
        <v>2017</v>
      </c>
      <c r="F633" s="89">
        <v>0</v>
      </c>
      <c r="G633" s="89">
        <v>1021.1</v>
      </c>
      <c r="H633">
        <v>0.72</v>
      </c>
      <c r="I633" t="s">
        <v>1</v>
      </c>
      <c r="J633">
        <v>0.8</v>
      </c>
      <c r="K633">
        <v>8</v>
      </c>
      <c r="L633">
        <v>2025</v>
      </c>
      <c r="M633" t="s">
        <v>362</v>
      </c>
      <c r="N633" s="89" cm="1">
        <f t="array" ref="N633">IF(ISNUMBER(_34_KNMI_Stations[[#This Row],[Etmaal temperatuur °C]]),IF(_34_KNMI_Stations[[#This Row],[Etmaal temperatuur °C]]&lt;stookgrens[],stookgrens[]-_34_KNMI_Stations[[#This Row],[Etmaal temperatuur °C]],0),"")</f>
        <v>2.5</v>
      </c>
      <c r="O633" s="89">
        <f>_34_KNMI_Stations[[#This Row],[graaddagen]]*_34_KNMI_Stations[[#This Row],[Gewogen factor]]</f>
        <v>2</v>
      </c>
      <c r="P633" s="89" cm="1">
        <f t="array" ref="P633">IF(ISNUMBER(_34_KNMI_Stations[[#This Row],[Etmaal temperatuur °C]]),IF(_34_KNMI_Stations[[#This Row],[Etmaal temperatuur °C]]&gt;stookgrens[],_34_KNMI_Stations[[#This Row],[Etmaal temperatuur °C]]-stookgrens[],0),"")</f>
        <v>0</v>
      </c>
    </row>
    <row r="634" spans="1:16" x14ac:dyDescent="0.25">
      <c r="A634">
        <v>235</v>
      </c>
      <c r="B634" s="110">
        <v>45894</v>
      </c>
      <c r="C634" s="89">
        <v>3.2</v>
      </c>
      <c r="D634" s="89">
        <v>17.399999999999999</v>
      </c>
      <c r="E634" s="96">
        <v>1889</v>
      </c>
      <c r="F634" s="89">
        <v>0</v>
      </c>
      <c r="G634" s="89">
        <v>1017.8</v>
      </c>
      <c r="H634">
        <v>0.74</v>
      </c>
      <c r="I634" t="s">
        <v>1</v>
      </c>
      <c r="J634">
        <v>0.8</v>
      </c>
      <c r="K634">
        <v>8</v>
      </c>
      <c r="L634">
        <v>2025</v>
      </c>
      <c r="M634" t="s">
        <v>363</v>
      </c>
      <c r="N634" s="89" cm="1">
        <f t="array" ref="N634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634" s="89">
        <f>_34_KNMI_Stations[[#This Row],[graaddagen]]*_34_KNMI_Stations[[#This Row],[Gewogen factor]]</f>
        <v>0.48000000000000115</v>
      </c>
      <c r="P634" s="89" cm="1">
        <f t="array" ref="P634">IF(ISNUMBER(_34_KNMI_Stations[[#This Row],[Etmaal temperatuur °C]]),IF(_34_KNMI_Stations[[#This Row],[Etmaal temperatuur °C]]&gt;stookgrens[],_34_KNMI_Stations[[#This Row],[Etmaal temperatuur °C]]-stookgrens[],0),"")</f>
        <v>0</v>
      </c>
    </row>
    <row r="635" spans="1:16" x14ac:dyDescent="0.25">
      <c r="A635">
        <v>235</v>
      </c>
      <c r="B635" s="110">
        <v>45895</v>
      </c>
      <c r="C635" s="89">
        <v>4.4000000000000004</v>
      </c>
      <c r="D635" s="89">
        <v>20</v>
      </c>
      <c r="E635" s="96">
        <v>1546</v>
      </c>
      <c r="F635" s="89">
        <v>0</v>
      </c>
      <c r="G635" s="89">
        <v>1008.7</v>
      </c>
      <c r="H635">
        <v>0.67</v>
      </c>
      <c r="I635" t="s">
        <v>1</v>
      </c>
      <c r="J635">
        <v>0.8</v>
      </c>
      <c r="K635">
        <v>8</v>
      </c>
      <c r="L635">
        <v>2025</v>
      </c>
      <c r="M635" t="s">
        <v>363</v>
      </c>
      <c r="N635" s="89" cm="1">
        <f t="array" ref="N635">IF(ISNUMBER(_34_KNMI_Stations[[#This Row],[Etmaal temperatuur °C]]),IF(_34_KNMI_Stations[[#This Row],[Etmaal temperatuur °C]]&lt;stookgrens[],stookgrens[]-_34_KNMI_Stations[[#This Row],[Etmaal temperatuur °C]],0),"")</f>
        <v>0</v>
      </c>
      <c r="O635" s="89">
        <f>_34_KNMI_Stations[[#This Row],[graaddagen]]*_34_KNMI_Stations[[#This Row],[Gewogen factor]]</f>
        <v>0</v>
      </c>
      <c r="P635" s="89" cm="1">
        <f t="array" ref="P635">IF(ISNUMBER(_34_KNMI_Stations[[#This Row],[Etmaal temperatuur °C]]),IF(_34_KNMI_Stations[[#This Row],[Etmaal temperatuur °C]]&gt;stookgrens[],_34_KNMI_Stations[[#This Row],[Etmaal temperatuur °C]]-stookgrens[],0),"")</f>
        <v>2</v>
      </c>
    </row>
    <row r="636" spans="1:16" x14ac:dyDescent="0.25">
      <c r="A636">
        <v>235</v>
      </c>
      <c r="B636" s="110">
        <v>45896</v>
      </c>
      <c r="C636" s="89">
        <v>4.5</v>
      </c>
      <c r="D636" s="89">
        <v>19.2</v>
      </c>
      <c r="E636" s="96">
        <v>1570</v>
      </c>
      <c r="F636" s="89">
        <v>0</v>
      </c>
      <c r="G636" s="89">
        <v>1006.6</v>
      </c>
      <c r="H636">
        <v>0.75</v>
      </c>
      <c r="I636" t="s">
        <v>1</v>
      </c>
      <c r="J636">
        <v>0.8</v>
      </c>
      <c r="K636">
        <v>8</v>
      </c>
      <c r="L636">
        <v>2025</v>
      </c>
      <c r="M636" t="s">
        <v>363</v>
      </c>
      <c r="N636" s="89" cm="1">
        <f t="array" ref="N636">IF(ISNUMBER(_34_KNMI_Stations[[#This Row],[Etmaal temperatuur °C]]),IF(_34_KNMI_Stations[[#This Row],[Etmaal temperatuur °C]]&lt;stookgrens[],stookgrens[]-_34_KNMI_Stations[[#This Row],[Etmaal temperatuur °C]],0),"")</f>
        <v>0</v>
      </c>
      <c r="O636" s="89">
        <f>_34_KNMI_Stations[[#This Row],[graaddagen]]*_34_KNMI_Stations[[#This Row],[Gewogen factor]]</f>
        <v>0</v>
      </c>
      <c r="P636" s="89" cm="1">
        <f t="array" ref="P636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637" spans="1:16" x14ac:dyDescent="0.25">
      <c r="A637">
        <v>235</v>
      </c>
      <c r="B637" s="110">
        <v>45897</v>
      </c>
      <c r="C637" s="89">
        <v>3.1</v>
      </c>
      <c r="D637" s="89">
        <v>17.600000000000001</v>
      </c>
      <c r="E637" s="96">
        <v>947</v>
      </c>
      <c r="F637" s="89">
        <v>4.4000000000000004</v>
      </c>
      <c r="G637" s="89">
        <v>1002.6</v>
      </c>
      <c r="H637">
        <v>0.82</v>
      </c>
      <c r="I637" t="s">
        <v>1</v>
      </c>
      <c r="J637">
        <v>0.8</v>
      </c>
      <c r="K637">
        <v>8</v>
      </c>
      <c r="L637">
        <v>2025</v>
      </c>
      <c r="M637" t="s">
        <v>363</v>
      </c>
      <c r="N637" s="89" cm="1">
        <f t="array" ref="N637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637" s="89">
        <f>_34_KNMI_Stations[[#This Row],[graaddagen]]*_34_KNMI_Stations[[#This Row],[Gewogen factor]]</f>
        <v>0.3199999999999989</v>
      </c>
      <c r="P637" s="89" cm="1">
        <f t="array" ref="P637">IF(ISNUMBER(_34_KNMI_Stations[[#This Row],[Etmaal temperatuur °C]]),IF(_34_KNMI_Stations[[#This Row],[Etmaal temperatuur °C]]&gt;stookgrens[],_34_KNMI_Stations[[#This Row],[Etmaal temperatuur °C]]-stookgrens[],0),"")</f>
        <v>0</v>
      </c>
    </row>
    <row r="638" spans="1:16" x14ac:dyDescent="0.25">
      <c r="A638">
        <v>235</v>
      </c>
      <c r="B638" s="110">
        <v>45898</v>
      </c>
      <c r="C638" s="89">
        <v>5.5</v>
      </c>
      <c r="D638" s="89">
        <v>17.399999999999999</v>
      </c>
      <c r="E638" s="96">
        <v>1465</v>
      </c>
      <c r="F638" s="89">
        <v>0.3</v>
      </c>
      <c r="G638" s="89">
        <v>999</v>
      </c>
      <c r="H638">
        <v>0.75</v>
      </c>
      <c r="I638" t="s">
        <v>1</v>
      </c>
      <c r="J638">
        <v>0.8</v>
      </c>
      <c r="K638">
        <v>8</v>
      </c>
      <c r="L638">
        <v>2025</v>
      </c>
      <c r="M638" t="s">
        <v>363</v>
      </c>
      <c r="N638" s="89" cm="1">
        <f t="array" ref="N638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638" s="89">
        <f>_34_KNMI_Stations[[#This Row],[graaddagen]]*_34_KNMI_Stations[[#This Row],[Gewogen factor]]</f>
        <v>0.48000000000000115</v>
      </c>
      <c r="P638" s="89" cm="1">
        <f t="array" ref="P638">IF(ISNUMBER(_34_KNMI_Stations[[#This Row],[Etmaal temperatuur °C]]),IF(_34_KNMI_Stations[[#This Row],[Etmaal temperatuur °C]]&gt;stookgrens[],_34_KNMI_Stations[[#This Row],[Etmaal temperatuur °C]]-stookgrens[],0),"")</f>
        <v>0</v>
      </c>
    </row>
    <row r="639" spans="1:16" x14ac:dyDescent="0.25">
      <c r="A639">
        <v>235</v>
      </c>
      <c r="B639" s="110">
        <v>45899</v>
      </c>
      <c r="C639" s="89">
        <v>5.5</v>
      </c>
      <c r="D639" s="89">
        <v>18.3</v>
      </c>
      <c r="E639" s="96">
        <v>1954</v>
      </c>
      <c r="F639" s="89">
        <v>3.1</v>
      </c>
      <c r="G639" s="89">
        <v>1004.3</v>
      </c>
      <c r="H639">
        <v>0.75</v>
      </c>
      <c r="I639" t="s">
        <v>1</v>
      </c>
      <c r="J639">
        <v>0.8</v>
      </c>
      <c r="K639">
        <v>8</v>
      </c>
      <c r="L639">
        <v>2025</v>
      </c>
      <c r="M639" t="s">
        <v>363</v>
      </c>
      <c r="N639" s="89" cm="1">
        <f t="array" ref="N639">IF(ISNUMBER(_34_KNMI_Stations[[#This Row],[Etmaal temperatuur °C]]),IF(_34_KNMI_Stations[[#This Row],[Etmaal temperatuur °C]]&lt;stookgrens[],stookgrens[]-_34_KNMI_Stations[[#This Row],[Etmaal temperatuur °C]],0),"")</f>
        <v>0</v>
      </c>
      <c r="O639" s="89">
        <f>_34_KNMI_Stations[[#This Row],[graaddagen]]*_34_KNMI_Stations[[#This Row],[Gewogen factor]]</f>
        <v>0</v>
      </c>
      <c r="P639" s="89" cm="1">
        <f t="array" ref="P639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640" spans="1:16" x14ac:dyDescent="0.25">
      <c r="A640">
        <v>235</v>
      </c>
      <c r="B640" s="110">
        <v>45900</v>
      </c>
      <c r="C640" s="89">
        <v>4.7</v>
      </c>
      <c r="D640" s="89">
        <v>18.2</v>
      </c>
      <c r="E640" s="96">
        <v>1279</v>
      </c>
      <c r="F640" s="89">
        <v>0.5</v>
      </c>
      <c r="G640" s="89">
        <v>1005.9</v>
      </c>
      <c r="H640">
        <v>0.8</v>
      </c>
      <c r="I640" t="s">
        <v>1</v>
      </c>
      <c r="J640">
        <v>0.8</v>
      </c>
      <c r="K640">
        <v>8</v>
      </c>
      <c r="L640">
        <v>2025</v>
      </c>
      <c r="M640" t="s">
        <v>363</v>
      </c>
      <c r="N640" s="89" cm="1">
        <f t="array" ref="N640">IF(ISNUMBER(_34_KNMI_Stations[[#This Row],[Etmaal temperatuur °C]]),IF(_34_KNMI_Stations[[#This Row],[Etmaal temperatuur °C]]&lt;stookgrens[],stookgrens[]-_34_KNMI_Stations[[#This Row],[Etmaal temperatuur °C]],0),"")</f>
        <v>0</v>
      </c>
      <c r="O640" s="89">
        <f>_34_KNMI_Stations[[#This Row],[graaddagen]]*_34_KNMI_Stations[[#This Row],[Gewogen factor]]</f>
        <v>0</v>
      </c>
      <c r="P640" s="89" cm="1">
        <f t="array" ref="P640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641" spans="1:16" x14ac:dyDescent="0.25">
      <c r="A641">
        <v>235</v>
      </c>
      <c r="B641" s="110">
        <v>45901</v>
      </c>
      <c r="C641" s="89">
        <v>4.7</v>
      </c>
      <c r="D641" s="89">
        <v>17.899999999999999</v>
      </c>
      <c r="E641" s="96">
        <v>1585</v>
      </c>
      <c r="F641" s="89">
        <v>0.2</v>
      </c>
      <c r="G641" s="89">
        <v>1005.6</v>
      </c>
      <c r="H641">
        <v>0.77</v>
      </c>
      <c r="I641" t="s">
        <v>1</v>
      </c>
      <c r="J641">
        <v>0.8</v>
      </c>
      <c r="K641">
        <v>9</v>
      </c>
      <c r="L641">
        <v>2025</v>
      </c>
      <c r="M641" t="s">
        <v>364</v>
      </c>
      <c r="N641" s="89" cm="1">
        <f t="array" ref="N641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641" s="89">
        <f>_34_KNMI_Stations[[#This Row],[graaddagen]]*_34_KNMI_Stations[[#This Row],[Gewogen factor]]</f>
        <v>8.000000000000114E-2</v>
      </c>
      <c r="P641" s="89" cm="1">
        <f t="array" ref="P641">IF(ISNUMBER(_34_KNMI_Stations[[#This Row],[Etmaal temperatuur °C]]),IF(_34_KNMI_Stations[[#This Row],[Etmaal temperatuur °C]]&gt;stookgrens[],_34_KNMI_Stations[[#This Row],[Etmaal temperatuur °C]]-stookgrens[],0),"")</f>
        <v>0</v>
      </c>
    </row>
    <row r="642" spans="1:16" x14ac:dyDescent="0.25">
      <c r="A642">
        <v>235</v>
      </c>
      <c r="B642" s="110">
        <v>45902</v>
      </c>
      <c r="C642" s="89">
        <v>5</v>
      </c>
      <c r="D642" s="89">
        <v>16.8</v>
      </c>
      <c r="E642" s="96">
        <v>1425</v>
      </c>
      <c r="F642" s="89">
        <v>9.6999999999999993</v>
      </c>
      <c r="G642" s="89">
        <v>1005.9</v>
      </c>
      <c r="H642">
        <v>0.79</v>
      </c>
      <c r="I642" t="s">
        <v>1</v>
      </c>
      <c r="J642">
        <v>0.8</v>
      </c>
      <c r="K642">
        <v>9</v>
      </c>
      <c r="L642">
        <v>2025</v>
      </c>
      <c r="M642" t="s">
        <v>364</v>
      </c>
      <c r="N642" s="89" cm="1">
        <f t="array" ref="N642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642" s="89">
        <f>_34_KNMI_Stations[[#This Row],[graaddagen]]*_34_KNMI_Stations[[#This Row],[Gewogen factor]]</f>
        <v>0.95999999999999952</v>
      </c>
      <c r="P642" s="89" cm="1">
        <f t="array" ref="P642">IF(ISNUMBER(_34_KNMI_Stations[[#This Row],[Etmaal temperatuur °C]]),IF(_34_KNMI_Stations[[#This Row],[Etmaal temperatuur °C]]&gt;stookgrens[],_34_KNMI_Stations[[#This Row],[Etmaal temperatuur °C]]-stookgrens[],0),"")</f>
        <v>0</v>
      </c>
    </row>
    <row r="643" spans="1:16" x14ac:dyDescent="0.25">
      <c r="A643">
        <v>235</v>
      </c>
      <c r="B643" s="110">
        <v>45903</v>
      </c>
      <c r="C643" s="89">
        <v>8.9</v>
      </c>
      <c r="D643" s="89">
        <v>18.5</v>
      </c>
      <c r="E643" s="96">
        <v>673</v>
      </c>
      <c r="F643" s="89">
        <v>10.6</v>
      </c>
      <c r="G643" s="89">
        <v>1001</v>
      </c>
      <c r="H643">
        <v>0.82</v>
      </c>
      <c r="I643" t="s">
        <v>1</v>
      </c>
      <c r="J643">
        <v>0.8</v>
      </c>
      <c r="K643">
        <v>9</v>
      </c>
      <c r="L643">
        <v>2025</v>
      </c>
      <c r="M643" t="s">
        <v>364</v>
      </c>
      <c r="N643" s="89" cm="1">
        <f t="array" ref="N643">IF(ISNUMBER(_34_KNMI_Stations[[#This Row],[Etmaal temperatuur °C]]),IF(_34_KNMI_Stations[[#This Row],[Etmaal temperatuur °C]]&lt;stookgrens[],stookgrens[]-_34_KNMI_Stations[[#This Row],[Etmaal temperatuur °C]],0),"")</f>
        <v>0</v>
      </c>
      <c r="O643" s="89">
        <f>_34_KNMI_Stations[[#This Row],[graaddagen]]*_34_KNMI_Stations[[#This Row],[Gewogen factor]]</f>
        <v>0</v>
      </c>
      <c r="P643" s="89" cm="1">
        <f t="array" ref="P643">IF(ISNUMBER(_34_KNMI_Stations[[#This Row],[Etmaal temperatuur °C]]),IF(_34_KNMI_Stations[[#This Row],[Etmaal temperatuur °C]]&gt;stookgrens[],_34_KNMI_Stations[[#This Row],[Etmaal temperatuur °C]]-stookgrens[],0),"")</f>
        <v>0.5</v>
      </c>
    </row>
    <row r="644" spans="1:16" x14ac:dyDescent="0.25">
      <c r="A644">
        <v>235</v>
      </c>
      <c r="B644" s="110">
        <v>45904</v>
      </c>
      <c r="C644" s="89">
        <v>6.4</v>
      </c>
      <c r="D644" s="89">
        <v>18.399999999999999</v>
      </c>
      <c r="E644" s="96">
        <v>1294</v>
      </c>
      <c r="F644" s="89">
        <v>4.5999999999999996</v>
      </c>
      <c r="G644" s="89">
        <v>1008.1</v>
      </c>
      <c r="H644">
        <v>0.75</v>
      </c>
      <c r="I644" t="s">
        <v>1</v>
      </c>
      <c r="J644">
        <v>0.8</v>
      </c>
      <c r="K644">
        <v>9</v>
      </c>
      <c r="L644">
        <v>2025</v>
      </c>
      <c r="M644" t="s">
        <v>364</v>
      </c>
      <c r="N644" s="89" cm="1">
        <f t="array" ref="N644">IF(ISNUMBER(_34_KNMI_Stations[[#This Row],[Etmaal temperatuur °C]]),IF(_34_KNMI_Stations[[#This Row],[Etmaal temperatuur °C]]&lt;stookgrens[],stookgrens[]-_34_KNMI_Stations[[#This Row],[Etmaal temperatuur °C]],0),"")</f>
        <v>0</v>
      </c>
      <c r="O644" s="89">
        <f>_34_KNMI_Stations[[#This Row],[graaddagen]]*_34_KNMI_Stations[[#This Row],[Gewogen factor]]</f>
        <v>0</v>
      </c>
      <c r="P644" s="89" cm="1">
        <f t="array" ref="P644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645" spans="1:16" x14ac:dyDescent="0.25">
      <c r="A645">
        <v>235</v>
      </c>
      <c r="B645" s="110">
        <v>45905</v>
      </c>
      <c r="C645" s="89">
        <v>4.2</v>
      </c>
      <c r="D645" s="89">
        <v>16.600000000000001</v>
      </c>
      <c r="E645" s="96">
        <v>1796</v>
      </c>
      <c r="F645" s="89">
        <v>-0.1</v>
      </c>
      <c r="G645" s="89">
        <v>1018.9</v>
      </c>
      <c r="H645">
        <v>0.76</v>
      </c>
      <c r="I645" t="s">
        <v>1</v>
      </c>
      <c r="J645">
        <v>0.8</v>
      </c>
      <c r="K645">
        <v>9</v>
      </c>
      <c r="L645">
        <v>2025</v>
      </c>
      <c r="M645" t="s">
        <v>364</v>
      </c>
      <c r="N645" s="89" cm="1">
        <f t="array" ref="N645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645" s="89">
        <f>_34_KNMI_Stations[[#This Row],[graaddagen]]*_34_KNMI_Stations[[#This Row],[Gewogen factor]]</f>
        <v>1.119999999999999</v>
      </c>
      <c r="P645" s="89" cm="1">
        <f t="array" ref="P645">IF(ISNUMBER(_34_KNMI_Stations[[#This Row],[Etmaal temperatuur °C]]),IF(_34_KNMI_Stations[[#This Row],[Etmaal temperatuur °C]]&gt;stookgrens[],_34_KNMI_Stations[[#This Row],[Etmaal temperatuur °C]]-stookgrens[],0),"")</f>
        <v>0</v>
      </c>
    </row>
    <row r="646" spans="1:16" x14ac:dyDescent="0.25">
      <c r="A646">
        <v>235</v>
      </c>
      <c r="B646" s="110">
        <v>45906</v>
      </c>
      <c r="C646" s="89">
        <v>3.4</v>
      </c>
      <c r="D646" s="89">
        <v>17.399999999999999</v>
      </c>
      <c r="E646" s="96">
        <v>1723</v>
      </c>
      <c r="F646" s="89">
        <v>0</v>
      </c>
      <c r="G646" s="89">
        <v>1022.2</v>
      </c>
      <c r="H646">
        <v>0.72</v>
      </c>
      <c r="I646" t="s">
        <v>1</v>
      </c>
      <c r="J646">
        <v>0.8</v>
      </c>
      <c r="K646">
        <v>9</v>
      </c>
      <c r="L646">
        <v>2025</v>
      </c>
      <c r="M646" t="s">
        <v>364</v>
      </c>
      <c r="N646" s="89" cm="1">
        <f t="array" ref="N646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646" s="89">
        <f>_34_KNMI_Stations[[#This Row],[graaddagen]]*_34_KNMI_Stations[[#This Row],[Gewogen factor]]</f>
        <v>0.48000000000000115</v>
      </c>
      <c r="P646" s="89" cm="1">
        <f t="array" ref="P646">IF(ISNUMBER(_34_KNMI_Stations[[#This Row],[Etmaal temperatuur °C]]),IF(_34_KNMI_Stations[[#This Row],[Etmaal temperatuur °C]]&gt;stookgrens[],_34_KNMI_Stations[[#This Row],[Etmaal temperatuur °C]]-stookgrens[],0),"")</f>
        <v>0</v>
      </c>
    </row>
    <row r="647" spans="1:16" x14ac:dyDescent="0.25">
      <c r="A647">
        <v>235</v>
      </c>
      <c r="B647" s="110">
        <v>45907</v>
      </c>
      <c r="C647" s="89">
        <v>5.5</v>
      </c>
      <c r="D647" s="89">
        <v>20.6</v>
      </c>
      <c r="E647" s="96">
        <v>1945</v>
      </c>
      <c r="F647" s="89">
        <v>0</v>
      </c>
      <c r="G647" s="89">
        <v>1014.1</v>
      </c>
      <c r="H647">
        <v>0.6</v>
      </c>
      <c r="I647" t="s">
        <v>1</v>
      </c>
      <c r="J647">
        <v>0.8</v>
      </c>
      <c r="K647">
        <v>9</v>
      </c>
      <c r="L647">
        <v>2025</v>
      </c>
      <c r="M647" t="s">
        <v>364</v>
      </c>
      <c r="N647" s="89" cm="1">
        <f t="array" ref="N647">IF(ISNUMBER(_34_KNMI_Stations[[#This Row],[Etmaal temperatuur °C]]),IF(_34_KNMI_Stations[[#This Row],[Etmaal temperatuur °C]]&lt;stookgrens[],stookgrens[]-_34_KNMI_Stations[[#This Row],[Etmaal temperatuur °C]],0),"")</f>
        <v>0</v>
      </c>
      <c r="O647" s="89">
        <f>_34_KNMI_Stations[[#This Row],[graaddagen]]*_34_KNMI_Stations[[#This Row],[Gewogen factor]]</f>
        <v>0</v>
      </c>
      <c r="P647" s="89" cm="1">
        <f t="array" ref="P647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648" spans="1:16" x14ac:dyDescent="0.25">
      <c r="A648">
        <v>235</v>
      </c>
      <c r="B648" s="110">
        <v>45908</v>
      </c>
      <c r="C648" s="89">
        <v>3</v>
      </c>
      <c r="D648" s="89">
        <v>17.5</v>
      </c>
      <c r="E648" s="96">
        <v>1431</v>
      </c>
      <c r="F648" s="89">
        <v>0.5</v>
      </c>
      <c r="G648" s="89">
        <v>1016</v>
      </c>
      <c r="H648">
        <v>0.83</v>
      </c>
      <c r="I648" t="s">
        <v>1</v>
      </c>
      <c r="J648">
        <v>0.8</v>
      </c>
      <c r="K648">
        <v>9</v>
      </c>
      <c r="L648">
        <v>2025</v>
      </c>
      <c r="M648" t="s">
        <v>365</v>
      </c>
      <c r="N648" s="89" cm="1">
        <f t="array" ref="N648">IF(ISNUMBER(_34_KNMI_Stations[[#This Row],[Etmaal temperatuur °C]]),IF(_34_KNMI_Stations[[#This Row],[Etmaal temperatuur °C]]&lt;stookgrens[],stookgrens[]-_34_KNMI_Stations[[#This Row],[Etmaal temperatuur °C]],0),"")</f>
        <v>0.5</v>
      </c>
      <c r="O648" s="89">
        <f>_34_KNMI_Stations[[#This Row],[graaddagen]]*_34_KNMI_Stations[[#This Row],[Gewogen factor]]</f>
        <v>0.4</v>
      </c>
      <c r="P648" s="89" cm="1">
        <f t="array" ref="P648">IF(ISNUMBER(_34_KNMI_Stations[[#This Row],[Etmaal temperatuur °C]]),IF(_34_KNMI_Stations[[#This Row],[Etmaal temperatuur °C]]&gt;stookgrens[],_34_KNMI_Stations[[#This Row],[Etmaal temperatuur °C]]-stookgrens[],0),"")</f>
        <v>0</v>
      </c>
    </row>
    <row r="649" spans="1:16" x14ac:dyDescent="0.25">
      <c r="A649">
        <v>235</v>
      </c>
      <c r="B649" s="110">
        <v>45909</v>
      </c>
      <c r="C649" s="89">
        <v>2</v>
      </c>
      <c r="D649" s="89">
        <v>13.4</v>
      </c>
      <c r="E649" s="96">
        <v>268</v>
      </c>
      <c r="F649" s="89">
        <v>5.2</v>
      </c>
      <c r="G649" s="89">
        <v>1016.1</v>
      </c>
      <c r="H649">
        <v>0.86</v>
      </c>
      <c r="I649" t="s">
        <v>1</v>
      </c>
      <c r="J649">
        <v>0.8</v>
      </c>
      <c r="K649">
        <v>9</v>
      </c>
      <c r="L649">
        <v>2025</v>
      </c>
      <c r="M649" t="s">
        <v>365</v>
      </c>
      <c r="N649" s="89" cm="1">
        <f t="array" ref="N649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649" s="89">
        <f>_34_KNMI_Stations[[#This Row],[graaddagen]]*_34_KNMI_Stations[[#This Row],[Gewogen factor]]</f>
        <v>3.6799999999999997</v>
      </c>
      <c r="P649" s="89" cm="1">
        <f t="array" ref="P649">IF(ISNUMBER(_34_KNMI_Stations[[#This Row],[Etmaal temperatuur °C]]),IF(_34_KNMI_Stations[[#This Row],[Etmaal temperatuur °C]]&gt;stookgrens[],_34_KNMI_Stations[[#This Row],[Etmaal temperatuur °C]]-stookgrens[],0),"")</f>
        <v>0</v>
      </c>
    </row>
    <row r="650" spans="1:16" x14ac:dyDescent="0.25">
      <c r="A650">
        <v>235</v>
      </c>
      <c r="B650" s="110">
        <v>45910</v>
      </c>
      <c r="C650" s="89">
        <v>4</v>
      </c>
      <c r="D650" s="89">
        <v>15.1</v>
      </c>
      <c r="E650" s="96">
        <v>1324</v>
      </c>
      <c r="F650" s="89">
        <v>-0.1</v>
      </c>
      <c r="G650" s="89">
        <v>1006.6</v>
      </c>
      <c r="H650">
        <v>0.77</v>
      </c>
      <c r="I650" t="s">
        <v>1</v>
      </c>
      <c r="J650">
        <v>0.8</v>
      </c>
      <c r="K650">
        <v>9</v>
      </c>
      <c r="L650">
        <v>2025</v>
      </c>
      <c r="M650" t="s">
        <v>365</v>
      </c>
      <c r="N650" s="89" cm="1">
        <f t="array" ref="N650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650" s="89">
        <f>_34_KNMI_Stations[[#This Row],[graaddagen]]*_34_KNMI_Stations[[#This Row],[Gewogen factor]]</f>
        <v>2.3200000000000003</v>
      </c>
      <c r="P650" s="89" cm="1">
        <f t="array" ref="P650">IF(ISNUMBER(_34_KNMI_Stations[[#This Row],[Etmaal temperatuur °C]]),IF(_34_KNMI_Stations[[#This Row],[Etmaal temperatuur °C]]&gt;stookgrens[],_34_KNMI_Stations[[#This Row],[Etmaal temperatuur °C]]-stookgrens[],0),"")</f>
        <v>0</v>
      </c>
    </row>
    <row r="651" spans="1:16" x14ac:dyDescent="0.25">
      <c r="A651">
        <v>235</v>
      </c>
      <c r="B651" s="110">
        <v>45911</v>
      </c>
      <c r="C651" s="89">
        <v>7.9</v>
      </c>
      <c r="D651" s="89">
        <v>16.7</v>
      </c>
      <c r="E651" s="96">
        <v>1446</v>
      </c>
      <c r="F651" s="89">
        <v>3.4</v>
      </c>
      <c r="G651" s="89">
        <v>1002.2</v>
      </c>
      <c r="H651">
        <v>0.7</v>
      </c>
      <c r="I651" t="s">
        <v>1</v>
      </c>
      <c r="J651">
        <v>0.8</v>
      </c>
      <c r="K651">
        <v>9</v>
      </c>
      <c r="L651">
        <v>2025</v>
      </c>
      <c r="M651" t="s">
        <v>365</v>
      </c>
      <c r="N651" s="89" cm="1">
        <f t="array" ref="N651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651" s="89">
        <f>_34_KNMI_Stations[[#This Row],[graaddagen]]*_34_KNMI_Stations[[#This Row],[Gewogen factor]]</f>
        <v>1.0400000000000007</v>
      </c>
      <c r="P651" s="89" cm="1">
        <f t="array" ref="P651">IF(ISNUMBER(_34_KNMI_Stations[[#This Row],[Etmaal temperatuur °C]]),IF(_34_KNMI_Stations[[#This Row],[Etmaal temperatuur °C]]&gt;stookgrens[],_34_KNMI_Stations[[#This Row],[Etmaal temperatuur °C]]-stookgrens[],0),"")</f>
        <v>0</v>
      </c>
    </row>
    <row r="652" spans="1:16" x14ac:dyDescent="0.25">
      <c r="A652">
        <v>235</v>
      </c>
      <c r="B652" s="110">
        <v>45912</v>
      </c>
      <c r="C652" s="89">
        <v>8</v>
      </c>
      <c r="D652" s="89">
        <v>15</v>
      </c>
      <c r="E652" s="96">
        <v>1345</v>
      </c>
      <c r="F652" s="89">
        <v>13.4</v>
      </c>
      <c r="G652" s="89">
        <v>1009.9</v>
      </c>
      <c r="H652">
        <v>0.72</v>
      </c>
      <c r="I652" t="s">
        <v>1</v>
      </c>
      <c r="J652">
        <v>0.8</v>
      </c>
      <c r="K652">
        <v>9</v>
      </c>
      <c r="L652">
        <v>2025</v>
      </c>
      <c r="M652" t="s">
        <v>365</v>
      </c>
      <c r="N652" s="89" cm="1">
        <f t="array" ref="N652">IF(ISNUMBER(_34_KNMI_Stations[[#This Row],[Etmaal temperatuur °C]]),IF(_34_KNMI_Stations[[#This Row],[Etmaal temperatuur °C]]&lt;stookgrens[],stookgrens[]-_34_KNMI_Stations[[#This Row],[Etmaal temperatuur °C]],0),"")</f>
        <v>3</v>
      </c>
      <c r="O652" s="89">
        <f>_34_KNMI_Stations[[#This Row],[graaddagen]]*_34_KNMI_Stations[[#This Row],[Gewogen factor]]</f>
        <v>2.4000000000000004</v>
      </c>
      <c r="P652" s="89" cm="1">
        <f t="array" ref="P652">IF(ISNUMBER(_34_KNMI_Stations[[#This Row],[Etmaal temperatuur °C]]),IF(_34_KNMI_Stations[[#This Row],[Etmaal temperatuur °C]]&gt;stookgrens[],_34_KNMI_Stations[[#This Row],[Etmaal temperatuur °C]]-stookgrens[],0),"")</f>
        <v>0</v>
      </c>
    </row>
    <row r="653" spans="1:16" x14ac:dyDescent="0.25">
      <c r="A653">
        <v>235</v>
      </c>
      <c r="B653" s="110">
        <v>45913</v>
      </c>
      <c r="C653" s="89">
        <v>6.1</v>
      </c>
      <c r="D653" s="89">
        <v>14</v>
      </c>
      <c r="E653" s="96">
        <v>919</v>
      </c>
      <c r="F653" s="89">
        <v>26</v>
      </c>
      <c r="G653" s="89">
        <v>1009.7</v>
      </c>
      <c r="H653">
        <v>0.83</v>
      </c>
      <c r="I653" t="s">
        <v>1</v>
      </c>
      <c r="J653">
        <v>0.8</v>
      </c>
      <c r="K653">
        <v>9</v>
      </c>
      <c r="L653">
        <v>2025</v>
      </c>
      <c r="M653" t="s">
        <v>365</v>
      </c>
      <c r="N653" s="89" cm="1">
        <f t="array" ref="N653">IF(ISNUMBER(_34_KNMI_Stations[[#This Row],[Etmaal temperatuur °C]]),IF(_34_KNMI_Stations[[#This Row],[Etmaal temperatuur °C]]&lt;stookgrens[],stookgrens[]-_34_KNMI_Stations[[#This Row],[Etmaal temperatuur °C]],0),"")</f>
        <v>4</v>
      </c>
      <c r="O653" s="89">
        <f>_34_KNMI_Stations[[#This Row],[graaddagen]]*_34_KNMI_Stations[[#This Row],[Gewogen factor]]</f>
        <v>3.2</v>
      </c>
      <c r="P653" s="89" cm="1">
        <f t="array" ref="P653">IF(ISNUMBER(_34_KNMI_Stations[[#This Row],[Etmaal temperatuur °C]]),IF(_34_KNMI_Stations[[#This Row],[Etmaal temperatuur °C]]&gt;stookgrens[],_34_KNMI_Stations[[#This Row],[Etmaal temperatuur °C]]-stookgrens[],0),"")</f>
        <v>0</v>
      </c>
    </row>
    <row r="654" spans="1:16" x14ac:dyDescent="0.25">
      <c r="A654">
        <v>235</v>
      </c>
      <c r="B654" s="110">
        <v>45914</v>
      </c>
      <c r="C654" s="89">
        <v>5.2</v>
      </c>
      <c r="D654" s="89">
        <v>15.3</v>
      </c>
      <c r="E654" s="96">
        <v>1525</v>
      </c>
      <c r="F654" s="89">
        <v>7.7</v>
      </c>
      <c r="G654" s="89">
        <v>1009.4</v>
      </c>
      <c r="H654">
        <v>0.75</v>
      </c>
      <c r="I654" t="s">
        <v>1</v>
      </c>
      <c r="J654">
        <v>0.8</v>
      </c>
      <c r="K654">
        <v>9</v>
      </c>
      <c r="L654">
        <v>2025</v>
      </c>
      <c r="M654" t="s">
        <v>365</v>
      </c>
      <c r="N654" s="89" cm="1">
        <f t="array" ref="N654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654" s="89">
        <f>_34_KNMI_Stations[[#This Row],[graaddagen]]*_34_KNMI_Stations[[#This Row],[Gewogen factor]]</f>
        <v>2.1599999999999997</v>
      </c>
      <c r="P654" s="89" cm="1">
        <f t="array" ref="P654">IF(ISNUMBER(_34_KNMI_Stations[[#This Row],[Etmaal temperatuur °C]]),IF(_34_KNMI_Stations[[#This Row],[Etmaal temperatuur °C]]&gt;stookgrens[],_34_KNMI_Stations[[#This Row],[Etmaal temperatuur °C]]-stookgrens[],0),"")</f>
        <v>0</v>
      </c>
    </row>
    <row r="655" spans="1:16" x14ac:dyDescent="0.25">
      <c r="A655">
        <v>235</v>
      </c>
      <c r="B655" s="110">
        <v>45915</v>
      </c>
      <c r="C655" s="89">
        <v>13.5</v>
      </c>
      <c r="D655" s="89">
        <v>17.3</v>
      </c>
      <c r="E655" s="96">
        <v>1215</v>
      </c>
      <c r="F655" s="89">
        <v>1.9</v>
      </c>
      <c r="G655" s="89">
        <v>1001.6</v>
      </c>
      <c r="H655">
        <v>0.7</v>
      </c>
      <c r="I655" t="s">
        <v>1</v>
      </c>
      <c r="J655">
        <v>0.8</v>
      </c>
      <c r="K655">
        <v>9</v>
      </c>
      <c r="L655">
        <v>2025</v>
      </c>
      <c r="M655" t="s">
        <v>366</v>
      </c>
      <c r="N655" s="89" cm="1">
        <f t="array" ref="N655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655" s="89">
        <f>_34_KNMI_Stations[[#This Row],[graaddagen]]*_34_KNMI_Stations[[#This Row],[Gewogen factor]]</f>
        <v>0.5599999999999995</v>
      </c>
      <c r="P655" s="89" cm="1">
        <f t="array" ref="P655">IF(ISNUMBER(_34_KNMI_Stations[[#This Row],[Etmaal temperatuur °C]]),IF(_34_KNMI_Stations[[#This Row],[Etmaal temperatuur °C]]&gt;stookgrens[],_34_KNMI_Stations[[#This Row],[Etmaal temperatuur °C]]-stookgrens[],0),"")</f>
        <v>0</v>
      </c>
    </row>
    <row r="656" spans="1:16" x14ac:dyDescent="0.25">
      <c r="A656">
        <v>235</v>
      </c>
      <c r="B656" s="110">
        <v>45916</v>
      </c>
      <c r="C656" s="89">
        <v>10</v>
      </c>
      <c r="D656" s="89">
        <v>15.6</v>
      </c>
      <c r="E656" s="96">
        <v>912</v>
      </c>
      <c r="F656" s="89">
        <v>5.4</v>
      </c>
      <c r="G656" s="89">
        <v>1011.5</v>
      </c>
      <c r="H656">
        <v>0.75</v>
      </c>
      <c r="I656" t="s">
        <v>1</v>
      </c>
      <c r="J656">
        <v>0.8</v>
      </c>
      <c r="K656">
        <v>9</v>
      </c>
      <c r="L656">
        <v>2025</v>
      </c>
      <c r="M656" t="s">
        <v>366</v>
      </c>
      <c r="N656" s="89" cm="1">
        <f t="array" ref="N656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656" s="89">
        <f>_34_KNMI_Stations[[#This Row],[graaddagen]]*_34_KNMI_Stations[[#This Row],[Gewogen factor]]</f>
        <v>1.9200000000000004</v>
      </c>
      <c r="P656" s="89" cm="1">
        <f t="array" ref="P656">IF(ISNUMBER(_34_KNMI_Stations[[#This Row],[Etmaal temperatuur °C]]),IF(_34_KNMI_Stations[[#This Row],[Etmaal temperatuur °C]]&gt;stookgrens[],_34_KNMI_Stations[[#This Row],[Etmaal temperatuur °C]]-stookgrens[],0),"")</f>
        <v>0</v>
      </c>
    </row>
    <row r="657" spans="1:16" x14ac:dyDescent="0.25">
      <c r="A657">
        <v>235</v>
      </c>
      <c r="B657" s="110">
        <v>45917</v>
      </c>
      <c r="C657" s="89">
        <v>7.6</v>
      </c>
      <c r="D657" s="89">
        <v>16.2</v>
      </c>
      <c r="E657" s="96">
        <v>427</v>
      </c>
      <c r="F657" s="89">
        <v>8.1</v>
      </c>
      <c r="G657" s="89">
        <v>1016.1</v>
      </c>
      <c r="H657">
        <v>0.82</v>
      </c>
      <c r="I657" t="s">
        <v>1</v>
      </c>
      <c r="J657">
        <v>0.8</v>
      </c>
      <c r="K657">
        <v>9</v>
      </c>
      <c r="L657">
        <v>2025</v>
      </c>
      <c r="M657" t="s">
        <v>366</v>
      </c>
      <c r="N657" s="89" cm="1">
        <f t="array" ref="N657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657" s="89">
        <f>_34_KNMI_Stations[[#This Row],[graaddagen]]*_34_KNMI_Stations[[#This Row],[Gewogen factor]]</f>
        <v>1.4400000000000006</v>
      </c>
      <c r="P657" s="89" cm="1">
        <f t="array" ref="P657">IF(ISNUMBER(_34_KNMI_Stations[[#This Row],[Etmaal temperatuur °C]]),IF(_34_KNMI_Stations[[#This Row],[Etmaal temperatuur °C]]&gt;stookgrens[],_34_KNMI_Stations[[#This Row],[Etmaal temperatuur °C]]-stookgrens[],0),"")</f>
        <v>0</v>
      </c>
    </row>
    <row r="658" spans="1:16" x14ac:dyDescent="0.25">
      <c r="A658">
        <v>235</v>
      </c>
      <c r="B658" s="110">
        <v>45918</v>
      </c>
      <c r="C658" s="89">
        <v>7.8</v>
      </c>
      <c r="D658" s="89">
        <v>18.399999999999999</v>
      </c>
      <c r="E658" s="96">
        <v>661</v>
      </c>
      <c r="F658" s="89">
        <v>0.2</v>
      </c>
      <c r="G658" s="89">
        <v>1018</v>
      </c>
      <c r="H658">
        <v>0.89</v>
      </c>
      <c r="I658" t="s">
        <v>1</v>
      </c>
      <c r="J658">
        <v>0.8</v>
      </c>
      <c r="K658">
        <v>9</v>
      </c>
      <c r="L658">
        <v>2025</v>
      </c>
      <c r="M658" t="s">
        <v>366</v>
      </c>
      <c r="N658" s="89" cm="1">
        <f t="array" ref="N658">IF(ISNUMBER(_34_KNMI_Stations[[#This Row],[Etmaal temperatuur °C]]),IF(_34_KNMI_Stations[[#This Row],[Etmaal temperatuur °C]]&lt;stookgrens[],stookgrens[]-_34_KNMI_Stations[[#This Row],[Etmaal temperatuur °C]],0),"")</f>
        <v>0</v>
      </c>
      <c r="O658" s="89">
        <f>_34_KNMI_Stations[[#This Row],[graaddagen]]*_34_KNMI_Stations[[#This Row],[Gewogen factor]]</f>
        <v>0</v>
      </c>
      <c r="P658" s="89" cm="1">
        <f t="array" ref="P658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659" spans="1:16" x14ac:dyDescent="0.25">
      <c r="A659">
        <v>235</v>
      </c>
      <c r="B659" s="110">
        <v>45919</v>
      </c>
      <c r="C659" s="89">
        <v>5.0999999999999996</v>
      </c>
      <c r="D659" s="89">
        <v>19.7</v>
      </c>
      <c r="E659" s="96">
        <v>1605</v>
      </c>
      <c r="F659" s="89">
        <v>0</v>
      </c>
      <c r="G659" s="89">
        <v>1018.6</v>
      </c>
      <c r="H659">
        <v>0.78</v>
      </c>
      <c r="I659" t="s">
        <v>1</v>
      </c>
      <c r="J659">
        <v>0.8</v>
      </c>
      <c r="K659">
        <v>9</v>
      </c>
      <c r="L659">
        <v>2025</v>
      </c>
      <c r="M659" t="s">
        <v>366</v>
      </c>
      <c r="N659" s="89" cm="1">
        <f t="array" ref="N659">IF(ISNUMBER(_34_KNMI_Stations[[#This Row],[Etmaal temperatuur °C]]),IF(_34_KNMI_Stations[[#This Row],[Etmaal temperatuur °C]]&lt;stookgrens[],stookgrens[]-_34_KNMI_Stations[[#This Row],[Etmaal temperatuur °C]],0),"")</f>
        <v>0</v>
      </c>
      <c r="O659" s="89">
        <f>_34_KNMI_Stations[[#This Row],[graaddagen]]*_34_KNMI_Stations[[#This Row],[Gewogen factor]]</f>
        <v>0</v>
      </c>
      <c r="P659" s="89" cm="1">
        <f t="array" ref="P659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660" spans="1:16" x14ac:dyDescent="0.25">
      <c r="A660">
        <v>235</v>
      </c>
      <c r="B660" s="110">
        <v>45920</v>
      </c>
      <c r="C660" s="89">
        <v>5.9</v>
      </c>
      <c r="D660" s="89">
        <v>19</v>
      </c>
      <c r="E660" s="96">
        <v>625</v>
      </c>
      <c r="F660" s="89">
        <v>3.2</v>
      </c>
      <c r="G660" s="89">
        <v>1010</v>
      </c>
      <c r="H660">
        <v>0.81</v>
      </c>
      <c r="I660" t="s">
        <v>1</v>
      </c>
      <c r="J660">
        <v>0.8</v>
      </c>
      <c r="K660">
        <v>9</v>
      </c>
      <c r="L660">
        <v>2025</v>
      </c>
      <c r="M660" t="s">
        <v>366</v>
      </c>
      <c r="N660" s="89" cm="1">
        <f t="array" ref="N660">IF(ISNUMBER(_34_KNMI_Stations[[#This Row],[Etmaal temperatuur °C]]),IF(_34_KNMI_Stations[[#This Row],[Etmaal temperatuur °C]]&lt;stookgrens[],stookgrens[]-_34_KNMI_Stations[[#This Row],[Etmaal temperatuur °C]],0),"")</f>
        <v>0</v>
      </c>
      <c r="O660" s="89">
        <f>_34_KNMI_Stations[[#This Row],[graaddagen]]*_34_KNMI_Stations[[#This Row],[Gewogen factor]]</f>
        <v>0</v>
      </c>
      <c r="P660" s="89" cm="1">
        <f t="array" ref="P660">IF(ISNUMBER(_34_KNMI_Stations[[#This Row],[Etmaal temperatuur °C]]),IF(_34_KNMI_Stations[[#This Row],[Etmaal temperatuur °C]]&gt;stookgrens[],_34_KNMI_Stations[[#This Row],[Etmaal temperatuur °C]]-stookgrens[],0),"")</f>
        <v>1</v>
      </c>
    </row>
    <row r="661" spans="1:16" x14ac:dyDescent="0.25">
      <c r="A661">
        <v>235</v>
      </c>
      <c r="B661" s="110">
        <v>45921</v>
      </c>
      <c r="C661" s="89">
        <v>7.3</v>
      </c>
      <c r="D661" s="89">
        <v>14.5</v>
      </c>
      <c r="E661" s="96">
        <v>1008</v>
      </c>
      <c r="F661" s="89">
        <v>0.1</v>
      </c>
      <c r="G661" s="89">
        <v>1013.6</v>
      </c>
      <c r="H661">
        <v>0.7</v>
      </c>
      <c r="I661" t="s">
        <v>1</v>
      </c>
      <c r="J661">
        <v>0.8</v>
      </c>
      <c r="K661">
        <v>9</v>
      </c>
      <c r="L661">
        <v>2025</v>
      </c>
      <c r="M661" t="s">
        <v>366</v>
      </c>
      <c r="N661" s="89" cm="1">
        <f t="array" ref="N661">IF(ISNUMBER(_34_KNMI_Stations[[#This Row],[Etmaal temperatuur °C]]),IF(_34_KNMI_Stations[[#This Row],[Etmaal temperatuur °C]]&lt;stookgrens[],stookgrens[]-_34_KNMI_Stations[[#This Row],[Etmaal temperatuur °C]],0),"")</f>
        <v>3.5</v>
      </c>
      <c r="O661" s="89">
        <f>_34_KNMI_Stations[[#This Row],[graaddagen]]*_34_KNMI_Stations[[#This Row],[Gewogen factor]]</f>
        <v>2.8000000000000003</v>
      </c>
      <c r="P661" s="89" cm="1">
        <f t="array" ref="P661">IF(ISNUMBER(_34_KNMI_Stations[[#This Row],[Etmaal temperatuur °C]]),IF(_34_KNMI_Stations[[#This Row],[Etmaal temperatuur °C]]&gt;stookgrens[],_34_KNMI_Stations[[#This Row],[Etmaal temperatuur °C]]-stookgrens[],0),"")</f>
        <v>0</v>
      </c>
    </row>
    <row r="662" spans="1:16" x14ac:dyDescent="0.25">
      <c r="A662">
        <v>235</v>
      </c>
      <c r="B662" s="110">
        <v>45922</v>
      </c>
      <c r="C662" s="89">
        <v>4</v>
      </c>
      <c r="D662" s="89">
        <v>13.2</v>
      </c>
      <c r="E662" s="96">
        <v>1316</v>
      </c>
      <c r="F662" s="89">
        <v>0.3</v>
      </c>
      <c r="G662" s="89">
        <v>1024.0999999999999</v>
      </c>
      <c r="H662">
        <v>0.63</v>
      </c>
      <c r="I662" t="s">
        <v>1</v>
      </c>
      <c r="J662">
        <v>0.8</v>
      </c>
      <c r="K662">
        <v>9</v>
      </c>
      <c r="L662">
        <v>2025</v>
      </c>
      <c r="M662" t="s">
        <v>367</v>
      </c>
      <c r="N662" s="89" cm="1">
        <f t="array" ref="N662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662" s="89">
        <f>_34_KNMI_Stations[[#This Row],[graaddagen]]*_34_KNMI_Stations[[#This Row],[Gewogen factor]]</f>
        <v>3.8400000000000007</v>
      </c>
      <c r="P662" s="89" cm="1">
        <f t="array" ref="P662">IF(ISNUMBER(_34_KNMI_Stations[[#This Row],[Etmaal temperatuur °C]]),IF(_34_KNMI_Stations[[#This Row],[Etmaal temperatuur °C]]&gt;stookgrens[],_34_KNMI_Stations[[#This Row],[Etmaal temperatuur °C]]-stookgrens[],0),"")</f>
        <v>0</v>
      </c>
    </row>
    <row r="663" spans="1:16" x14ac:dyDescent="0.25">
      <c r="A663">
        <v>235</v>
      </c>
      <c r="B663" s="110">
        <v>45923</v>
      </c>
      <c r="C663" s="89">
        <v>4.4000000000000004</v>
      </c>
      <c r="D663" s="89">
        <v>14.1</v>
      </c>
      <c r="E663" s="96">
        <v>1395</v>
      </c>
      <c r="F663" s="89">
        <v>0.3</v>
      </c>
      <c r="G663" s="89">
        <v>1026.5</v>
      </c>
      <c r="H663">
        <v>0.73</v>
      </c>
      <c r="I663" t="s">
        <v>1</v>
      </c>
      <c r="J663">
        <v>0.8</v>
      </c>
      <c r="K663">
        <v>9</v>
      </c>
      <c r="L663">
        <v>2025</v>
      </c>
      <c r="M663" t="s">
        <v>367</v>
      </c>
      <c r="N663" s="89" cm="1">
        <f t="array" ref="N663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663" s="89">
        <f>_34_KNMI_Stations[[#This Row],[graaddagen]]*_34_KNMI_Stations[[#This Row],[Gewogen factor]]</f>
        <v>3.1200000000000006</v>
      </c>
      <c r="P663" s="89" cm="1">
        <f t="array" ref="P663">IF(ISNUMBER(_34_KNMI_Stations[[#This Row],[Etmaal temperatuur °C]]),IF(_34_KNMI_Stations[[#This Row],[Etmaal temperatuur °C]]&gt;stookgrens[],_34_KNMI_Stations[[#This Row],[Etmaal temperatuur °C]]-stookgrens[],0),"")</f>
        <v>0</v>
      </c>
    </row>
    <row r="664" spans="1:16" x14ac:dyDescent="0.25">
      <c r="A664">
        <v>235</v>
      </c>
      <c r="B664" s="110">
        <v>45924</v>
      </c>
      <c r="C664" s="89">
        <v>7.7</v>
      </c>
      <c r="D664" s="89">
        <v>13.7</v>
      </c>
      <c r="E664" s="96">
        <v>1557</v>
      </c>
      <c r="F664" s="89">
        <v>0</v>
      </c>
      <c r="G664" s="89">
        <v>1027.5</v>
      </c>
      <c r="H664">
        <v>0.66</v>
      </c>
      <c r="I664" t="s">
        <v>1</v>
      </c>
      <c r="J664">
        <v>0.8</v>
      </c>
      <c r="K664">
        <v>9</v>
      </c>
      <c r="L664">
        <v>2025</v>
      </c>
      <c r="M664" t="s">
        <v>367</v>
      </c>
      <c r="N664" s="89" cm="1">
        <f t="array" ref="N664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664" s="89">
        <f>_34_KNMI_Stations[[#This Row],[graaddagen]]*_34_KNMI_Stations[[#This Row],[Gewogen factor]]</f>
        <v>3.4400000000000008</v>
      </c>
      <c r="P664" s="89" cm="1">
        <f t="array" ref="P664">IF(ISNUMBER(_34_KNMI_Stations[[#This Row],[Etmaal temperatuur °C]]),IF(_34_KNMI_Stations[[#This Row],[Etmaal temperatuur °C]]&gt;stookgrens[],_34_KNMI_Stations[[#This Row],[Etmaal temperatuur °C]]-stookgrens[],0),"")</f>
        <v>0</v>
      </c>
    </row>
    <row r="665" spans="1:16" x14ac:dyDescent="0.25">
      <c r="A665">
        <v>235</v>
      </c>
      <c r="B665" s="110">
        <v>45925</v>
      </c>
      <c r="C665" s="89">
        <v>8.3000000000000007</v>
      </c>
      <c r="D665" s="89">
        <v>13.4</v>
      </c>
      <c r="E665" s="96">
        <v>1275</v>
      </c>
      <c r="F665" s="89">
        <v>0</v>
      </c>
      <c r="G665" s="89">
        <v>1025.5999999999999</v>
      </c>
      <c r="H665">
        <v>0.64</v>
      </c>
      <c r="I665" t="s">
        <v>1</v>
      </c>
      <c r="J665">
        <v>0.8</v>
      </c>
      <c r="K665">
        <v>9</v>
      </c>
      <c r="L665">
        <v>2025</v>
      </c>
      <c r="M665" t="s">
        <v>367</v>
      </c>
      <c r="N665" s="89" cm="1">
        <f t="array" ref="N665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665" s="89">
        <f>_34_KNMI_Stations[[#This Row],[graaddagen]]*_34_KNMI_Stations[[#This Row],[Gewogen factor]]</f>
        <v>3.6799999999999997</v>
      </c>
      <c r="P665" s="89" cm="1">
        <f t="array" ref="P665">IF(ISNUMBER(_34_KNMI_Stations[[#This Row],[Etmaal temperatuur °C]]),IF(_34_KNMI_Stations[[#This Row],[Etmaal temperatuur °C]]&gt;stookgrens[],_34_KNMI_Stations[[#This Row],[Etmaal temperatuur °C]]-stookgrens[],0),"")</f>
        <v>0</v>
      </c>
    </row>
    <row r="666" spans="1:16" x14ac:dyDescent="0.25">
      <c r="A666">
        <v>235</v>
      </c>
      <c r="B666" s="110">
        <v>45926</v>
      </c>
      <c r="C666" s="89">
        <v>4.9000000000000004</v>
      </c>
      <c r="D666" s="89">
        <v>12.6</v>
      </c>
      <c r="E666" s="96">
        <v>976</v>
      </c>
      <c r="F666" s="89">
        <v>0</v>
      </c>
      <c r="G666" s="89">
        <v>1023.4</v>
      </c>
      <c r="H666">
        <v>0.73</v>
      </c>
      <c r="I666" t="s">
        <v>1</v>
      </c>
      <c r="J666">
        <v>0.8</v>
      </c>
      <c r="K666">
        <v>9</v>
      </c>
      <c r="L666">
        <v>2025</v>
      </c>
      <c r="M666" t="s">
        <v>367</v>
      </c>
      <c r="N666" s="89" cm="1">
        <f t="array" ref="N666">IF(ISNUMBER(_34_KNMI_Stations[[#This Row],[Etmaal temperatuur °C]]),IF(_34_KNMI_Stations[[#This Row],[Etmaal temperatuur °C]]&lt;stookgrens[],stookgrens[]-_34_KNMI_Stations[[#This Row],[Etmaal temperatuur °C]],0),"")</f>
        <v>5.4</v>
      </c>
      <c r="O666" s="89">
        <f>_34_KNMI_Stations[[#This Row],[graaddagen]]*_34_KNMI_Stations[[#This Row],[Gewogen factor]]</f>
        <v>4.32</v>
      </c>
      <c r="P666" s="89" cm="1">
        <f t="array" ref="P666">IF(ISNUMBER(_34_KNMI_Stations[[#This Row],[Etmaal temperatuur °C]]),IF(_34_KNMI_Stations[[#This Row],[Etmaal temperatuur °C]]&gt;stookgrens[],_34_KNMI_Stations[[#This Row],[Etmaal temperatuur °C]]-stookgrens[],0),"")</f>
        <v>0</v>
      </c>
    </row>
    <row r="667" spans="1:16" x14ac:dyDescent="0.25">
      <c r="A667">
        <v>235</v>
      </c>
      <c r="B667" s="110">
        <v>45927</v>
      </c>
      <c r="C667" s="89">
        <v>2.9</v>
      </c>
      <c r="D667" s="89">
        <v>12.8</v>
      </c>
      <c r="E667" s="96">
        <v>742</v>
      </c>
      <c r="F667" s="89">
        <v>0</v>
      </c>
      <c r="G667" s="89">
        <v>1021.9</v>
      </c>
      <c r="H667">
        <v>0.86</v>
      </c>
      <c r="I667" t="s">
        <v>1</v>
      </c>
      <c r="J667">
        <v>0.8</v>
      </c>
      <c r="K667">
        <v>9</v>
      </c>
      <c r="L667">
        <v>2025</v>
      </c>
      <c r="M667" t="s">
        <v>367</v>
      </c>
      <c r="N667" s="89" cm="1">
        <f t="array" ref="N667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667" s="89">
        <f>_34_KNMI_Stations[[#This Row],[graaddagen]]*_34_KNMI_Stations[[#This Row],[Gewogen factor]]</f>
        <v>4.1599999999999993</v>
      </c>
      <c r="P667" s="89" cm="1">
        <f t="array" ref="P667">IF(ISNUMBER(_34_KNMI_Stations[[#This Row],[Etmaal temperatuur °C]]),IF(_34_KNMI_Stations[[#This Row],[Etmaal temperatuur °C]]&gt;stookgrens[],_34_KNMI_Stations[[#This Row],[Etmaal temperatuur °C]]-stookgrens[],0),"")</f>
        <v>0</v>
      </c>
    </row>
    <row r="668" spans="1:16" x14ac:dyDescent="0.25">
      <c r="A668">
        <v>235</v>
      </c>
      <c r="B668" s="110">
        <v>45928</v>
      </c>
      <c r="C668" s="89">
        <v>1.9</v>
      </c>
      <c r="D668" s="89">
        <v>13.2</v>
      </c>
      <c r="E668" s="96">
        <v>1279</v>
      </c>
      <c r="F668" s="89">
        <v>0</v>
      </c>
      <c r="G668" s="89">
        <v>1022.4</v>
      </c>
      <c r="H668">
        <v>0.86</v>
      </c>
      <c r="I668" t="s">
        <v>1</v>
      </c>
      <c r="J668">
        <v>0.8</v>
      </c>
      <c r="K668">
        <v>9</v>
      </c>
      <c r="L668">
        <v>2025</v>
      </c>
      <c r="M668" t="s">
        <v>367</v>
      </c>
      <c r="N668" s="89" cm="1">
        <f t="array" ref="N668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668" s="89">
        <f>_34_KNMI_Stations[[#This Row],[graaddagen]]*_34_KNMI_Stations[[#This Row],[Gewogen factor]]</f>
        <v>3.8400000000000007</v>
      </c>
      <c r="P668" s="89" cm="1">
        <f t="array" ref="P668">IF(ISNUMBER(_34_KNMI_Stations[[#This Row],[Etmaal temperatuur °C]]),IF(_34_KNMI_Stations[[#This Row],[Etmaal temperatuur °C]]&gt;stookgrens[],_34_KNMI_Stations[[#This Row],[Etmaal temperatuur °C]]-stookgrens[],0),"")</f>
        <v>0</v>
      </c>
    </row>
    <row r="669" spans="1:16" x14ac:dyDescent="0.25">
      <c r="A669">
        <v>235</v>
      </c>
      <c r="B669" s="110">
        <v>45929</v>
      </c>
      <c r="C669" s="89">
        <v>1.9</v>
      </c>
      <c r="D669" s="89">
        <v>12.9</v>
      </c>
      <c r="E669" s="96">
        <v>1153</v>
      </c>
      <c r="F669" s="89">
        <v>0</v>
      </c>
      <c r="G669" s="89">
        <v>1023.1</v>
      </c>
      <c r="H669">
        <v>0.86</v>
      </c>
      <c r="I669" t="s">
        <v>1</v>
      </c>
      <c r="J669">
        <v>0.8</v>
      </c>
      <c r="K669">
        <v>9</v>
      </c>
      <c r="L669">
        <v>2025</v>
      </c>
      <c r="M669" t="s">
        <v>368</v>
      </c>
      <c r="N669" s="89" cm="1">
        <f t="array" ref="N669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669" s="89">
        <f>_34_KNMI_Stations[[#This Row],[graaddagen]]*_34_KNMI_Stations[[#This Row],[Gewogen factor]]</f>
        <v>4.08</v>
      </c>
      <c r="P669" s="89" cm="1">
        <f t="array" ref="P669">IF(ISNUMBER(_34_KNMI_Stations[[#This Row],[Etmaal temperatuur °C]]),IF(_34_KNMI_Stations[[#This Row],[Etmaal temperatuur °C]]&gt;stookgrens[],_34_KNMI_Stations[[#This Row],[Etmaal temperatuur °C]]-stookgrens[],0),"")</f>
        <v>0</v>
      </c>
    </row>
    <row r="670" spans="1:16" x14ac:dyDescent="0.25">
      <c r="A670">
        <v>235</v>
      </c>
      <c r="B670" s="110">
        <v>45930</v>
      </c>
      <c r="C670" s="89">
        <v>2.1</v>
      </c>
      <c r="D670" s="89">
        <v>13.8</v>
      </c>
      <c r="E670" s="96">
        <v>1368</v>
      </c>
      <c r="F670" s="89">
        <v>0</v>
      </c>
      <c r="G670" s="89">
        <v>1025.5999999999999</v>
      </c>
      <c r="H670">
        <v>0.83</v>
      </c>
      <c r="I670" t="s">
        <v>1</v>
      </c>
      <c r="J670">
        <v>0.8</v>
      </c>
      <c r="K670">
        <v>9</v>
      </c>
      <c r="L670">
        <v>2025</v>
      </c>
      <c r="M670" t="s">
        <v>368</v>
      </c>
      <c r="N670" s="89" cm="1">
        <f t="array" ref="N670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670" s="89">
        <f>_34_KNMI_Stations[[#This Row],[graaddagen]]*_34_KNMI_Stations[[#This Row],[Gewogen factor]]</f>
        <v>3.3599999999999994</v>
      </c>
      <c r="P670" s="89" cm="1">
        <f t="array" ref="P670">IF(ISNUMBER(_34_KNMI_Stations[[#This Row],[Etmaal temperatuur °C]]),IF(_34_KNMI_Stations[[#This Row],[Etmaal temperatuur °C]]&gt;stookgrens[],_34_KNMI_Stations[[#This Row],[Etmaal temperatuur °C]]-stookgrens[],0),"")</f>
        <v>0</v>
      </c>
    </row>
    <row r="671" spans="1:16" x14ac:dyDescent="0.25">
      <c r="A671">
        <v>235</v>
      </c>
      <c r="B671" s="110">
        <v>45931</v>
      </c>
      <c r="C671" s="89">
        <v>3</v>
      </c>
      <c r="D671" s="89">
        <v>12.7</v>
      </c>
      <c r="E671" s="96">
        <v>1318</v>
      </c>
      <c r="F671" s="89">
        <v>0</v>
      </c>
      <c r="G671" s="89">
        <v>1028.9000000000001</v>
      </c>
      <c r="H671">
        <v>0.71</v>
      </c>
      <c r="I671" t="s">
        <v>1</v>
      </c>
      <c r="J671">
        <v>1</v>
      </c>
      <c r="K671">
        <v>10</v>
      </c>
      <c r="L671">
        <v>2025</v>
      </c>
      <c r="M671" t="s">
        <v>368</v>
      </c>
      <c r="N671" s="89" cm="1">
        <f t="array" ref="N671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671" s="89">
        <f>_34_KNMI_Stations[[#This Row],[graaddagen]]*_34_KNMI_Stations[[#This Row],[Gewogen factor]]</f>
        <v>5.3000000000000007</v>
      </c>
      <c r="P671" s="89" cm="1">
        <f t="array" ref="P671">IF(ISNUMBER(_34_KNMI_Stations[[#This Row],[Etmaal temperatuur °C]]),IF(_34_KNMI_Stations[[#This Row],[Etmaal temperatuur °C]]&gt;stookgrens[],_34_KNMI_Stations[[#This Row],[Etmaal temperatuur °C]]-stookgrens[],0),"")</f>
        <v>0</v>
      </c>
    </row>
    <row r="672" spans="1:16" x14ac:dyDescent="0.25">
      <c r="A672">
        <v>235</v>
      </c>
      <c r="B672" s="110">
        <v>45932</v>
      </c>
      <c r="C672" s="89">
        <v>4.0999999999999996</v>
      </c>
      <c r="D672" s="89">
        <v>12.8</v>
      </c>
      <c r="E672" s="96">
        <v>741</v>
      </c>
      <c r="F672" s="89">
        <v>0.1</v>
      </c>
      <c r="G672" s="89">
        <v>1025.0999999999999</v>
      </c>
      <c r="H672">
        <v>0.72</v>
      </c>
      <c r="I672" t="s">
        <v>1</v>
      </c>
      <c r="J672">
        <v>1</v>
      </c>
      <c r="K672">
        <v>10</v>
      </c>
      <c r="L672">
        <v>2025</v>
      </c>
      <c r="M672" t="s">
        <v>368</v>
      </c>
      <c r="N672" s="89" cm="1">
        <f t="array" ref="N672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672" s="89">
        <f>_34_KNMI_Stations[[#This Row],[graaddagen]]*_34_KNMI_Stations[[#This Row],[Gewogen factor]]</f>
        <v>5.1999999999999993</v>
      </c>
      <c r="P672" s="89" cm="1">
        <f t="array" ref="P672">IF(ISNUMBER(_34_KNMI_Stations[[#This Row],[Etmaal temperatuur °C]]),IF(_34_KNMI_Stations[[#This Row],[Etmaal temperatuur °C]]&gt;stookgrens[],_34_KNMI_Stations[[#This Row],[Etmaal temperatuur °C]]-stookgrens[],0),"")</f>
        <v>0</v>
      </c>
    </row>
    <row r="673" spans="1:16" x14ac:dyDescent="0.25">
      <c r="A673">
        <v>235</v>
      </c>
      <c r="B673" s="110">
        <v>45933</v>
      </c>
      <c r="C673" s="89">
        <v>8</v>
      </c>
      <c r="D673" s="89">
        <v>11.7</v>
      </c>
      <c r="E673" s="96">
        <v>404</v>
      </c>
      <c r="F673" s="89">
        <v>12.1</v>
      </c>
      <c r="G673" s="89">
        <v>1011.6</v>
      </c>
      <c r="H673">
        <v>0.81</v>
      </c>
      <c r="I673" t="s">
        <v>1</v>
      </c>
      <c r="J673">
        <v>1</v>
      </c>
      <c r="K673">
        <v>10</v>
      </c>
      <c r="L673">
        <v>2025</v>
      </c>
      <c r="M673" t="s">
        <v>368</v>
      </c>
      <c r="N673" s="89" cm="1">
        <f t="array" ref="N673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673" s="89">
        <f>_34_KNMI_Stations[[#This Row],[graaddagen]]*_34_KNMI_Stations[[#This Row],[Gewogen factor]]</f>
        <v>6.3000000000000007</v>
      </c>
      <c r="P673" s="89" cm="1">
        <f t="array" ref="P673">IF(ISNUMBER(_34_KNMI_Stations[[#This Row],[Etmaal temperatuur °C]]),IF(_34_KNMI_Stations[[#This Row],[Etmaal temperatuur °C]]&gt;stookgrens[],_34_KNMI_Stations[[#This Row],[Etmaal temperatuur °C]]-stookgrens[],0),"")</f>
        <v>0</v>
      </c>
    </row>
    <row r="674" spans="1:16" x14ac:dyDescent="0.25">
      <c r="A674">
        <v>235</v>
      </c>
      <c r="B674" s="110">
        <v>45934</v>
      </c>
      <c r="C674" s="89">
        <v>12.6</v>
      </c>
      <c r="D674" s="89">
        <v>13.8</v>
      </c>
      <c r="E674" s="96">
        <v>772</v>
      </c>
      <c r="F674" s="89">
        <v>18.600000000000001</v>
      </c>
      <c r="G674" s="89">
        <v>994.5</v>
      </c>
      <c r="H674">
        <v>0.75</v>
      </c>
      <c r="I674" t="s">
        <v>1</v>
      </c>
      <c r="J674">
        <v>1</v>
      </c>
      <c r="K674">
        <v>10</v>
      </c>
      <c r="L674">
        <v>2025</v>
      </c>
      <c r="M674" t="s">
        <v>368</v>
      </c>
      <c r="N674" s="89" cm="1">
        <f t="array" ref="N674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674" s="89">
        <f>_34_KNMI_Stations[[#This Row],[graaddagen]]*_34_KNMI_Stations[[#This Row],[Gewogen factor]]</f>
        <v>4.1999999999999993</v>
      </c>
      <c r="P674" s="89" cm="1">
        <f t="array" ref="P674">IF(ISNUMBER(_34_KNMI_Stations[[#This Row],[Etmaal temperatuur °C]]),IF(_34_KNMI_Stations[[#This Row],[Etmaal temperatuur °C]]&gt;stookgrens[],_34_KNMI_Stations[[#This Row],[Etmaal temperatuur °C]]-stookgrens[],0),"")</f>
        <v>0</v>
      </c>
    </row>
    <row r="675" spans="1:16" x14ac:dyDescent="0.25">
      <c r="A675">
        <v>235</v>
      </c>
      <c r="B675" s="110">
        <v>45935</v>
      </c>
      <c r="C675" s="89">
        <v>8.6999999999999993</v>
      </c>
      <c r="D675" s="89">
        <v>13.2</v>
      </c>
      <c r="E675" s="96">
        <v>432</v>
      </c>
      <c r="F675" s="89">
        <v>3.3</v>
      </c>
      <c r="G675" s="89">
        <v>1008.8</v>
      </c>
      <c r="H675">
        <v>0.68</v>
      </c>
      <c r="I675" t="s">
        <v>1</v>
      </c>
      <c r="J675">
        <v>1</v>
      </c>
      <c r="K675">
        <v>10</v>
      </c>
      <c r="L675">
        <v>2025</v>
      </c>
      <c r="M675" t="s">
        <v>368</v>
      </c>
      <c r="N675" s="89" cm="1">
        <f t="array" ref="N675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675" s="89">
        <f>_34_KNMI_Stations[[#This Row],[graaddagen]]*_34_KNMI_Stations[[#This Row],[Gewogen factor]]</f>
        <v>4.8000000000000007</v>
      </c>
      <c r="P675" s="89" cm="1">
        <f t="array" ref="P675">IF(ISNUMBER(_34_KNMI_Stations[[#This Row],[Etmaal temperatuur °C]]),IF(_34_KNMI_Stations[[#This Row],[Etmaal temperatuur °C]]&gt;stookgrens[],_34_KNMI_Stations[[#This Row],[Etmaal temperatuur °C]]-stookgrens[],0),"")</f>
        <v>0</v>
      </c>
    </row>
    <row r="676" spans="1:16" x14ac:dyDescent="0.25">
      <c r="A676">
        <v>235</v>
      </c>
      <c r="B676" s="110">
        <v>45936</v>
      </c>
      <c r="C676" s="89">
        <v>4.5999999999999996</v>
      </c>
      <c r="D676" s="89">
        <v>14.5</v>
      </c>
      <c r="E676" s="96">
        <v>295</v>
      </c>
      <c r="F676" s="89">
        <v>1.6</v>
      </c>
      <c r="G676" s="89">
        <v>1020.9</v>
      </c>
      <c r="H676">
        <v>0.86</v>
      </c>
      <c r="I676" t="s">
        <v>1</v>
      </c>
      <c r="J676">
        <v>1</v>
      </c>
      <c r="K676">
        <v>10</v>
      </c>
      <c r="L676">
        <v>2025</v>
      </c>
      <c r="M676" t="s">
        <v>369</v>
      </c>
      <c r="N676" s="89" cm="1">
        <f t="array" ref="N676">IF(ISNUMBER(_34_KNMI_Stations[[#This Row],[Etmaal temperatuur °C]]),IF(_34_KNMI_Stations[[#This Row],[Etmaal temperatuur °C]]&lt;stookgrens[],stookgrens[]-_34_KNMI_Stations[[#This Row],[Etmaal temperatuur °C]],0),"")</f>
        <v>3.5</v>
      </c>
      <c r="O676" s="89">
        <f>_34_KNMI_Stations[[#This Row],[graaddagen]]*_34_KNMI_Stations[[#This Row],[Gewogen factor]]</f>
        <v>3.5</v>
      </c>
      <c r="P676" s="89" cm="1">
        <f t="array" ref="P676">IF(ISNUMBER(_34_KNMI_Stations[[#This Row],[Etmaal temperatuur °C]]),IF(_34_KNMI_Stations[[#This Row],[Etmaal temperatuur °C]]&gt;stookgrens[],_34_KNMI_Stations[[#This Row],[Etmaal temperatuur °C]]-stookgrens[],0),"")</f>
        <v>0</v>
      </c>
    </row>
    <row r="677" spans="1:16" x14ac:dyDescent="0.25">
      <c r="A677">
        <v>235</v>
      </c>
      <c r="B677" s="110">
        <v>45937</v>
      </c>
      <c r="C677" s="89">
        <v>4.5999999999999996</v>
      </c>
      <c r="D677" s="89">
        <v>15.1</v>
      </c>
      <c r="E677" s="96">
        <v>600</v>
      </c>
      <c r="F677" s="89">
        <v>0</v>
      </c>
      <c r="G677" s="89">
        <v>1022.7</v>
      </c>
      <c r="H677">
        <v>0.87</v>
      </c>
      <c r="I677" t="s">
        <v>1</v>
      </c>
      <c r="J677">
        <v>1</v>
      </c>
      <c r="K677">
        <v>10</v>
      </c>
      <c r="L677">
        <v>2025</v>
      </c>
      <c r="M677" t="s">
        <v>369</v>
      </c>
      <c r="N677" s="89" cm="1">
        <f t="array" ref="N677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677" s="89">
        <f>_34_KNMI_Stations[[#This Row],[graaddagen]]*_34_KNMI_Stations[[#This Row],[Gewogen factor]]</f>
        <v>2.9000000000000004</v>
      </c>
      <c r="P677" s="89" cm="1">
        <f t="array" ref="P677">IF(ISNUMBER(_34_KNMI_Stations[[#This Row],[Etmaal temperatuur °C]]),IF(_34_KNMI_Stations[[#This Row],[Etmaal temperatuur °C]]&gt;stookgrens[],_34_KNMI_Stations[[#This Row],[Etmaal temperatuur °C]]-stookgrens[],0),"")</f>
        <v>0</v>
      </c>
    </row>
    <row r="678" spans="1:16" x14ac:dyDescent="0.25">
      <c r="A678">
        <v>235</v>
      </c>
      <c r="B678" s="110">
        <v>45938</v>
      </c>
      <c r="C678" s="89">
        <v>2.6</v>
      </c>
      <c r="D678" s="89">
        <v>14.3</v>
      </c>
      <c r="E678" s="96">
        <v>392</v>
      </c>
      <c r="F678" s="89">
        <v>2.4</v>
      </c>
      <c r="G678" s="89">
        <v>1021.8</v>
      </c>
      <c r="H678">
        <v>0.85</v>
      </c>
      <c r="I678" t="s">
        <v>1</v>
      </c>
      <c r="J678">
        <v>1</v>
      </c>
      <c r="K678">
        <v>10</v>
      </c>
      <c r="L678">
        <v>2025</v>
      </c>
      <c r="M678" t="s">
        <v>369</v>
      </c>
      <c r="N678" s="89" cm="1">
        <f t="array" ref="N678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678" s="89">
        <f>_34_KNMI_Stations[[#This Row],[graaddagen]]*_34_KNMI_Stations[[#This Row],[Gewogen factor]]</f>
        <v>3.6999999999999993</v>
      </c>
      <c r="P678" s="89" cm="1">
        <f t="array" ref="P678">IF(ISNUMBER(_34_KNMI_Stations[[#This Row],[Etmaal temperatuur °C]]),IF(_34_KNMI_Stations[[#This Row],[Etmaal temperatuur °C]]&gt;stookgrens[],_34_KNMI_Stations[[#This Row],[Etmaal temperatuur °C]]-stookgrens[],0),"")</f>
        <v>0</v>
      </c>
    </row>
    <row r="679" spans="1:16" x14ac:dyDescent="0.25">
      <c r="A679">
        <v>235</v>
      </c>
      <c r="B679" s="110">
        <v>45939</v>
      </c>
      <c r="C679" s="89">
        <v>3.8</v>
      </c>
      <c r="D679" s="89">
        <v>13.9</v>
      </c>
      <c r="E679" s="96">
        <v>666</v>
      </c>
      <c r="F679" s="89">
        <v>0</v>
      </c>
      <c r="G679" s="89">
        <v>1025.4000000000001</v>
      </c>
      <c r="H679">
        <v>0.79</v>
      </c>
      <c r="I679" t="s">
        <v>1</v>
      </c>
      <c r="J679">
        <v>1</v>
      </c>
      <c r="K679">
        <v>10</v>
      </c>
      <c r="L679">
        <v>2025</v>
      </c>
      <c r="M679" t="s">
        <v>369</v>
      </c>
      <c r="N679" s="89" cm="1">
        <f t="array" ref="N679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679" s="89">
        <f>_34_KNMI_Stations[[#This Row],[graaddagen]]*_34_KNMI_Stations[[#This Row],[Gewogen factor]]</f>
        <v>4.0999999999999996</v>
      </c>
      <c r="P679" s="89" cm="1">
        <f t="array" ref="P679">IF(ISNUMBER(_34_KNMI_Stations[[#This Row],[Etmaal temperatuur °C]]),IF(_34_KNMI_Stations[[#This Row],[Etmaal temperatuur °C]]&gt;stookgrens[],_34_KNMI_Stations[[#This Row],[Etmaal temperatuur °C]]-stookgrens[],0),"")</f>
        <v>0</v>
      </c>
    </row>
    <row r="680" spans="1:16" x14ac:dyDescent="0.25">
      <c r="A680">
        <v>235</v>
      </c>
      <c r="B680" s="110">
        <v>45940</v>
      </c>
      <c r="C680" s="89">
        <v>3.5</v>
      </c>
      <c r="D680" s="89">
        <v>14.9</v>
      </c>
      <c r="E680" s="96">
        <v>833</v>
      </c>
      <c r="F680" s="89">
        <v>0</v>
      </c>
      <c r="G680" s="89">
        <v>1031.7</v>
      </c>
      <c r="H680">
        <v>0.84</v>
      </c>
      <c r="I680" t="s">
        <v>1</v>
      </c>
      <c r="J680">
        <v>1</v>
      </c>
      <c r="K680">
        <v>10</v>
      </c>
      <c r="L680">
        <v>2025</v>
      </c>
      <c r="M680" t="s">
        <v>369</v>
      </c>
      <c r="N680" s="89" cm="1">
        <f t="array" ref="N680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680" s="89">
        <f>_34_KNMI_Stations[[#This Row],[graaddagen]]*_34_KNMI_Stations[[#This Row],[Gewogen factor]]</f>
        <v>3.0999999999999996</v>
      </c>
      <c r="P680" s="89" cm="1">
        <f t="array" ref="P680">IF(ISNUMBER(_34_KNMI_Stations[[#This Row],[Etmaal temperatuur °C]]),IF(_34_KNMI_Stations[[#This Row],[Etmaal temperatuur °C]]&gt;stookgrens[],_34_KNMI_Stations[[#This Row],[Etmaal temperatuur °C]]-stookgrens[],0),"")</f>
        <v>0</v>
      </c>
    </row>
    <row r="681" spans="1:16" x14ac:dyDescent="0.25">
      <c r="A681">
        <v>235</v>
      </c>
      <c r="B681" s="110">
        <v>45941</v>
      </c>
      <c r="C681" s="89">
        <v>1.8</v>
      </c>
      <c r="D681" s="89">
        <v>14.5</v>
      </c>
      <c r="E681" s="96">
        <v>328</v>
      </c>
      <c r="F681" s="89">
        <v>0</v>
      </c>
      <c r="G681" s="89">
        <v>1033.2</v>
      </c>
      <c r="H681">
        <v>0.8</v>
      </c>
      <c r="I681" t="s">
        <v>1</v>
      </c>
      <c r="J681">
        <v>1</v>
      </c>
      <c r="K681">
        <v>10</v>
      </c>
      <c r="L681">
        <v>2025</v>
      </c>
      <c r="M681" t="s">
        <v>369</v>
      </c>
      <c r="N681" s="89" cm="1">
        <f t="array" ref="N681">IF(ISNUMBER(_34_KNMI_Stations[[#This Row],[Etmaal temperatuur °C]]),IF(_34_KNMI_Stations[[#This Row],[Etmaal temperatuur °C]]&lt;stookgrens[],stookgrens[]-_34_KNMI_Stations[[#This Row],[Etmaal temperatuur °C]],0),"")</f>
        <v>3.5</v>
      </c>
      <c r="O681" s="89">
        <f>_34_KNMI_Stations[[#This Row],[graaddagen]]*_34_KNMI_Stations[[#This Row],[Gewogen factor]]</f>
        <v>3.5</v>
      </c>
      <c r="P681" s="89" cm="1">
        <f t="array" ref="P681">IF(ISNUMBER(_34_KNMI_Stations[[#This Row],[Etmaal temperatuur °C]]),IF(_34_KNMI_Stations[[#This Row],[Etmaal temperatuur °C]]&gt;stookgrens[],_34_KNMI_Stations[[#This Row],[Etmaal temperatuur °C]]-stookgrens[],0),"")</f>
        <v>0</v>
      </c>
    </row>
    <row r="682" spans="1:16" x14ac:dyDescent="0.25">
      <c r="A682">
        <v>235</v>
      </c>
      <c r="B682" s="110">
        <v>45942</v>
      </c>
      <c r="C682" s="89">
        <v>2.7</v>
      </c>
      <c r="D682" s="89">
        <v>14.5</v>
      </c>
      <c r="E682" s="96">
        <v>460</v>
      </c>
      <c r="F682" s="89">
        <v>-0.1</v>
      </c>
      <c r="G682" s="89">
        <v>1030.7</v>
      </c>
      <c r="H682">
        <v>0.87</v>
      </c>
      <c r="I682" t="s">
        <v>1</v>
      </c>
      <c r="J682">
        <v>1</v>
      </c>
      <c r="K682">
        <v>10</v>
      </c>
      <c r="L682">
        <v>2025</v>
      </c>
      <c r="M682" t="s">
        <v>369</v>
      </c>
      <c r="N682" s="89" cm="1">
        <f t="array" ref="N682">IF(ISNUMBER(_34_KNMI_Stations[[#This Row],[Etmaal temperatuur °C]]),IF(_34_KNMI_Stations[[#This Row],[Etmaal temperatuur °C]]&lt;stookgrens[],stookgrens[]-_34_KNMI_Stations[[#This Row],[Etmaal temperatuur °C]],0),"")</f>
        <v>3.5</v>
      </c>
      <c r="O682" s="89">
        <f>_34_KNMI_Stations[[#This Row],[graaddagen]]*_34_KNMI_Stations[[#This Row],[Gewogen factor]]</f>
        <v>3.5</v>
      </c>
      <c r="P682" s="89" cm="1">
        <f t="array" ref="P682">IF(ISNUMBER(_34_KNMI_Stations[[#This Row],[Etmaal temperatuur °C]]),IF(_34_KNMI_Stations[[#This Row],[Etmaal temperatuur °C]]&gt;stookgrens[],_34_KNMI_Stations[[#This Row],[Etmaal temperatuur °C]]-stookgrens[],0),"")</f>
        <v>0</v>
      </c>
    </row>
    <row r="683" spans="1:16" x14ac:dyDescent="0.25">
      <c r="A683">
        <v>235</v>
      </c>
      <c r="B683" s="110">
        <v>45943</v>
      </c>
      <c r="C683" s="89">
        <v>2.2999999999999998</v>
      </c>
      <c r="D683" s="89">
        <v>13.5</v>
      </c>
      <c r="E683" s="96">
        <v>556</v>
      </c>
      <c r="F683" s="89">
        <v>0.2</v>
      </c>
      <c r="G683" s="89">
        <v>1028.9000000000001</v>
      </c>
      <c r="H683">
        <v>0.88</v>
      </c>
      <c r="I683" t="s">
        <v>1</v>
      </c>
      <c r="J683">
        <v>1</v>
      </c>
      <c r="K683">
        <v>10</v>
      </c>
      <c r="L683">
        <v>2025</v>
      </c>
      <c r="M683" t="s">
        <v>370</v>
      </c>
      <c r="N683" s="89" cm="1">
        <f t="array" ref="N683">IF(ISNUMBER(_34_KNMI_Stations[[#This Row],[Etmaal temperatuur °C]]),IF(_34_KNMI_Stations[[#This Row],[Etmaal temperatuur °C]]&lt;stookgrens[],stookgrens[]-_34_KNMI_Stations[[#This Row],[Etmaal temperatuur °C]],0),"")</f>
        <v>4.5</v>
      </c>
      <c r="O683" s="89">
        <f>_34_KNMI_Stations[[#This Row],[graaddagen]]*_34_KNMI_Stations[[#This Row],[Gewogen factor]]</f>
        <v>4.5</v>
      </c>
      <c r="P683" s="89" cm="1">
        <f t="array" ref="P683">IF(ISNUMBER(_34_KNMI_Stations[[#This Row],[Etmaal temperatuur °C]]),IF(_34_KNMI_Stations[[#This Row],[Etmaal temperatuur °C]]&gt;stookgrens[],_34_KNMI_Stations[[#This Row],[Etmaal temperatuur °C]]-stookgrens[],0),"")</f>
        <v>0</v>
      </c>
    </row>
    <row r="684" spans="1:16" x14ac:dyDescent="0.25">
      <c r="A684">
        <v>235</v>
      </c>
      <c r="B684" s="110">
        <v>45944</v>
      </c>
      <c r="C684" s="89">
        <v>2.5</v>
      </c>
      <c r="D684" s="89">
        <v>13.5</v>
      </c>
      <c r="E684" s="96">
        <v>749</v>
      </c>
      <c r="F684" s="89">
        <v>1</v>
      </c>
      <c r="G684" s="89">
        <v>1027.4000000000001</v>
      </c>
      <c r="H684">
        <v>0.89</v>
      </c>
      <c r="I684" t="s">
        <v>1</v>
      </c>
      <c r="J684">
        <v>1</v>
      </c>
      <c r="K684">
        <v>10</v>
      </c>
      <c r="L684">
        <v>2025</v>
      </c>
      <c r="M684" t="s">
        <v>370</v>
      </c>
      <c r="N684" s="89" cm="1">
        <f t="array" ref="N684">IF(ISNUMBER(_34_KNMI_Stations[[#This Row],[Etmaal temperatuur °C]]),IF(_34_KNMI_Stations[[#This Row],[Etmaal temperatuur °C]]&lt;stookgrens[],stookgrens[]-_34_KNMI_Stations[[#This Row],[Etmaal temperatuur °C]],0),"")</f>
        <v>4.5</v>
      </c>
      <c r="O684" s="89">
        <f>_34_KNMI_Stations[[#This Row],[graaddagen]]*_34_KNMI_Stations[[#This Row],[Gewogen factor]]</f>
        <v>4.5</v>
      </c>
      <c r="P684" s="89" cm="1">
        <f t="array" ref="P684">IF(ISNUMBER(_34_KNMI_Stations[[#This Row],[Etmaal temperatuur °C]]),IF(_34_KNMI_Stations[[#This Row],[Etmaal temperatuur °C]]&gt;stookgrens[],_34_KNMI_Stations[[#This Row],[Etmaal temperatuur °C]]-stookgrens[],0),"")</f>
        <v>0</v>
      </c>
    </row>
    <row r="685" spans="1:16" x14ac:dyDescent="0.25">
      <c r="A685">
        <v>235</v>
      </c>
      <c r="B685" s="110">
        <v>45945</v>
      </c>
      <c r="C685" s="89">
        <v>2.5</v>
      </c>
      <c r="D685" s="89">
        <v>12.7</v>
      </c>
      <c r="E685" s="96">
        <v>531</v>
      </c>
      <c r="F685" s="89">
        <v>1.3</v>
      </c>
      <c r="G685" s="89">
        <v>1027.4000000000001</v>
      </c>
      <c r="H685">
        <v>0.89</v>
      </c>
      <c r="I685" t="s">
        <v>1</v>
      </c>
      <c r="J685">
        <v>1</v>
      </c>
      <c r="K685">
        <v>10</v>
      </c>
      <c r="L685">
        <v>2025</v>
      </c>
      <c r="M685" t="s">
        <v>370</v>
      </c>
      <c r="N685" s="89" cm="1">
        <f t="array" ref="N685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685" s="89">
        <f>_34_KNMI_Stations[[#This Row],[graaddagen]]*_34_KNMI_Stations[[#This Row],[Gewogen factor]]</f>
        <v>5.3000000000000007</v>
      </c>
      <c r="P685" s="89" cm="1">
        <f t="array" ref="P685">IF(ISNUMBER(_34_KNMI_Stations[[#This Row],[Etmaal temperatuur °C]]),IF(_34_KNMI_Stations[[#This Row],[Etmaal temperatuur °C]]&gt;stookgrens[],_34_KNMI_Stations[[#This Row],[Etmaal temperatuur °C]]-stookgrens[],0),"")</f>
        <v>0</v>
      </c>
    </row>
    <row r="686" spans="1:16" x14ac:dyDescent="0.25">
      <c r="A686">
        <v>235</v>
      </c>
      <c r="B686" s="110">
        <v>45946</v>
      </c>
      <c r="C686" s="89">
        <v>3.2</v>
      </c>
      <c r="D686" s="89">
        <v>13.5</v>
      </c>
      <c r="E686" s="96">
        <v>468</v>
      </c>
      <c r="F686" s="89">
        <v>0.2</v>
      </c>
      <c r="G686" s="89">
        <v>1025.7</v>
      </c>
      <c r="H686">
        <v>0.81</v>
      </c>
      <c r="I686" t="s">
        <v>1</v>
      </c>
      <c r="J686">
        <v>1</v>
      </c>
      <c r="K686">
        <v>10</v>
      </c>
      <c r="L686">
        <v>2025</v>
      </c>
      <c r="M686" t="s">
        <v>370</v>
      </c>
      <c r="N686" s="89" cm="1">
        <f t="array" ref="N686">IF(ISNUMBER(_34_KNMI_Stations[[#This Row],[Etmaal temperatuur °C]]),IF(_34_KNMI_Stations[[#This Row],[Etmaal temperatuur °C]]&lt;stookgrens[],stookgrens[]-_34_KNMI_Stations[[#This Row],[Etmaal temperatuur °C]],0),"")</f>
        <v>4.5</v>
      </c>
      <c r="O686" s="89">
        <f>_34_KNMI_Stations[[#This Row],[graaddagen]]*_34_KNMI_Stations[[#This Row],[Gewogen factor]]</f>
        <v>4.5</v>
      </c>
      <c r="P686" s="89" cm="1">
        <f t="array" ref="P686">IF(ISNUMBER(_34_KNMI_Stations[[#This Row],[Etmaal temperatuur °C]]),IF(_34_KNMI_Stations[[#This Row],[Etmaal temperatuur °C]]&gt;stookgrens[],_34_KNMI_Stations[[#This Row],[Etmaal temperatuur °C]]-stookgrens[],0),"")</f>
        <v>0</v>
      </c>
    </row>
    <row r="687" spans="1:16" x14ac:dyDescent="0.25">
      <c r="A687">
        <v>235</v>
      </c>
      <c r="B687" s="110">
        <v>45947</v>
      </c>
      <c r="C687" s="89">
        <v>3</v>
      </c>
      <c r="D687" s="89">
        <v>12.6</v>
      </c>
      <c r="E687" s="96">
        <v>525</v>
      </c>
      <c r="F687" s="89">
        <v>0.8</v>
      </c>
      <c r="G687" s="89">
        <v>1025</v>
      </c>
      <c r="H687">
        <v>0.79</v>
      </c>
      <c r="I687" t="s">
        <v>1</v>
      </c>
      <c r="J687">
        <v>1</v>
      </c>
      <c r="K687">
        <v>10</v>
      </c>
      <c r="L687">
        <v>2025</v>
      </c>
      <c r="M687" t="s">
        <v>370</v>
      </c>
      <c r="N687" s="89" cm="1">
        <f t="array" ref="N687">IF(ISNUMBER(_34_KNMI_Stations[[#This Row],[Etmaal temperatuur °C]]),IF(_34_KNMI_Stations[[#This Row],[Etmaal temperatuur °C]]&lt;stookgrens[],stookgrens[]-_34_KNMI_Stations[[#This Row],[Etmaal temperatuur °C]],0),"")</f>
        <v>5.4</v>
      </c>
      <c r="O687" s="89">
        <f>_34_KNMI_Stations[[#This Row],[graaddagen]]*_34_KNMI_Stations[[#This Row],[Gewogen factor]]</f>
        <v>5.4</v>
      </c>
      <c r="P687" s="89" cm="1">
        <f t="array" ref="P687">IF(ISNUMBER(_34_KNMI_Stations[[#This Row],[Etmaal temperatuur °C]]),IF(_34_KNMI_Stations[[#This Row],[Etmaal temperatuur °C]]&gt;stookgrens[],_34_KNMI_Stations[[#This Row],[Etmaal temperatuur °C]]-stookgrens[],0),"")</f>
        <v>0</v>
      </c>
    </row>
    <row r="688" spans="1:16" x14ac:dyDescent="0.25">
      <c r="A688">
        <v>235</v>
      </c>
      <c r="B688" s="110">
        <v>45948</v>
      </c>
      <c r="C688" s="89">
        <v>3.3</v>
      </c>
      <c r="D688" s="89">
        <v>10.5</v>
      </c>
      <c r="E688" s="96">
        <v>611</v>
      </c>
      <c r="F688" s="89">
        <v>0</v>
      </c>
      <c r="G688" s="89">
        <v>1025.5</v>
      </c>
      <c r="H688">
        <v>0.71</v>
      </c>
      <c r="I688" t="s">
        <v>1</v>
      </c>
      <c r="J688">
        <v>1</v>
      </c>
      <c r="K688">
        <v>10</v>
      </c>
      <c r="L688">
        <v>2025</v>
      </c>
      <c r="M688" t="s">
        <v>370</v>
      </c>
      <c r="N688" s="89" cm="1">
        <f t="array" ref="N688">IF(ISNUMBER(_34_KNMI_Stations[[#This Row],[Etmaal temperatuur °C]]),IF(_34_KNMI_Stations[[#This Row],[Etmaal temperatuur °C]]&lt;stookgrens[],stookgrens[]-_34_KNMI_Stations[[#This Row],[Etmaal temperatuur °C]],0),"")</f>
        <v>7.5</v>
      </c>
      <c r="O688" s="89">
        <f>_34_KNMI_Stations[[#This Row],[graaddagen]]*_34_KNMI_Stations[[#This Row],[Gewogen factor]]</f>
        <v>7.5</v>
      </c>
      <c r="P688" s="89" cm="1">
        <f t="array" ref="P688">IF(ISNUMBER(_34_KNMI_Stations[[#This Row],[Etmaal temperatuur °C]]),IF(_34_KNMI_Stations[[#This Row],[Etmaal temperatuur °C]]&gt;stookgrens[],_34_KNMI_Stations[[#This Row],[Etmaal temperatuur °C]]-stookgrens[],0),"")</f>
        <v>0</v>
      </c>
    </row>
    <row r="689" spans="1:16" x14ac:dyDescent="0.25">
      <c r="A689">
        <v>235</v>
      </c>
      <c r="B689" s="110">
        <v>45949</v>
      </c>
      <c r="C689" s="89">
        <v>5</v>
      </c>
      <c r="D689" s="89">
        <v>10.4</v>
      </c>
      <c r="E689" s="96">
        <v>627</v>
      </c>
      <c r="F689" s="89">
        <v>-0.1</v>
      </c>
      <c r="G689" s="89">
        <v>1009.9</v>
      </c>
      <c r="H689">
        <v>0.79</v>
      </c>
      <c r="I689" t="s">
        <v>1</v>
      </c>
      <c r="J689">
        <v>1</v>
      </c>
      <c r="K689">
        <v>10</v>
      </c>
      <c r="L689">
        <v>2025</v>
      </c>
      <c r="M689" t="s">
        <v>370</v>
      </c>
      <c r="N689" s="89" cm="1">
        <f t="array" ref="N689">IF(ISNUMBER(_34_KNMI_Stations[[#This Row],[Etmaal temperatuur °C]]),IF(_34_KNMI_Stations[[#This Row],[Etmaal temperatuur °C]]&lt;stookgrens[],stookgrens[]-_34_KNMI_Stations[[#This Row],[Etmaal temperatuur °C]],0),"")</f>
        <v>7.6</v>
      </c>
      <c r="O689" s="89">
        <f>_34_KNMI_Stations[[#This Row],[graaddagen]]*_34_KNMI_Stations[[#This Row],[Gewogen factor]]</f>
        <v>7.6</v>
      </c>
      <c r="P689" s="89" cm="1">
        <f t="array" ref="P689">IF(ISNUMBER(_34_KNMI_Stations[[#This Row],[Etmaal temperatuur °C]]),IF(_34_KNMI_Stations[[#This Row],[Etmaal temperatuur °C]]&gt;stookgrens[],_34_KNMI_Stations[[#This Row],[Etmaal temperatuur °C]]-stookgrens[],0),"")</f>
        <v>0</v>
      </c>
    </row>
    <row r="690" spans="1:16" x14ac:dyDescent="0.25">
      <c r="A690">
        <v>235</v>
      </c>
      <c r="B690" s="110">
        <v>45950</v>
      </c>
      <c r="C690" s="89">
        <v>6</v>
      </c>
      <c r="D690" s="89">
        <v>14.1</v>
      </c>
      <c r="E690" s="96">
        <v>540</v>
      </c>
      <c r="F690" s="89">
        <v>6</v>
      </c>
      <c r="G690" s="89">
        <v>993.9</v>
      </c>
      <c r="H690">
        <v>0.87</v>
      </c>
      <c r="I690" t="s">
        <v>1</v>
      </c>
      <c r="J690">
        <v>1</v>
      </c>
      <c r="K690">
        <v>10</v>
      </c>
      <c r="L690">
        <v>2025</v>
      </c>
      <c r="M690" t="s">
        <v>371</v>
      </c>
      <c r="N690" s="89" cm="1">
        <f t="array" ref="N690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690" s="89">
        <f>_34_KNMI_Stations[[#This Row],[graaddagen]]*_34_KNMI_Stations[[#This Row],[Gewogen factor]]</f>
        <v>3.9000000000000004</v>
      </c>
      <c r="P690" s="89" cm="1">
        <f t="array" ref="P690">IF(ISNUMBER(_34_KNMI_Stations[[#This Row],[Etmaal temperatuur °C]]),IF(_34_KNMI_Stations[[#This Row],[Etmaal temperatuur °C]]&gt;stookgrens[],_34_KNMI_Stations[[#This Row],[Etmaal temperatuur °C]]-stookgrens[],0),"")</f>
        <v>0</v>
      </c>
    </row>
    <row r="691" spans="1:16" x14ac:dyDescent="0.25">
      <c r="A691">
        <v>235</v>
      </c>
      <c r="B691" s="110">
        <v>45951</v>
      </c>
      <c r="C691" s="89">
        <v>7.1</v>
      </c>
      <c r="D691" s="89">
        <v>14.1</v>
      </c>
      <c r="E691" s="96">
        <v>467</v>
      </c>
      <c r="F691" s="89">
        <v>15.9</v>
      </c>
      <c r="G691" s="89">
        <v>990.1</v>
      </c>
      <c r="H691">
        <v>0.86</v>
      </c>
      <c r="I691" t="s">
        <v>1</v>
      </c>
      <c r="J691">
        <v>1</v>
      </c>
      <c r="K691">
        <v>10</v>
      </c>
      <c r="L691">
        <v>2025</v>
      </c>
      <c r="M691" t="s">
        <v>371</v>
      </c>
      <c r="N691" s="89" cm="1">
        <f t="array" ref="N691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691" s="89">
        <f>_34_KNMI_Stations[[#This Row],[graaddagen]]*_34_KNMI_Stations[[#This Row],[Gewogen factor]]</f>
        <v>3.9000000000000004</v>
      </c>
      <c r="P691" s="89" cm="1">
        <f t="array" ref="P691">IF(ISNUMBER(_34_KNMI_Stations[[#This Row],[Etmaal temperatuur °C]]),IF(_34_KNMI_Stations[[#This Row],[Etmaal temperatuur °C]]&gt;stookgrens[],_34_KNMI_Stations[[#This Row],[Etmaal temperatuur °C]]-stookgrens[],0),"")</f>
        <v>0</v>
      </c>
    </row>
    <row r="692" spans="1:16" x14ac:dyDescent="0.25">
      <c r="A692">
        <v>235</v>
      </c>
      <c r="B692" s="110">
        <v>45952</v>
      </c>
      <c r="C692" s="89">
        <v>4.9000000000000004</v>
      </c>
      <c r="D692" s="89">
        <v>13</v>
      </c>
      <c r="E692" s="96">
        <v>745</v>
      </c>
      <c r="F692" s="89">
        <v>0.1</v>
      </c>
      <c r="G692" s="89">
        <v>995.3</v>
      </c>
      <c r="H692">
        <v>0.8</v>
      </c>
      <c r="I692" t="s">
        <v>1</v>
      </c>
      <c r="J692">
        <v>1</v>
      </c>
      <c r="K692">
        <v>10</v>
      </c>
      <c r="L692">
        <v>2025</v>
      </c>
      <c r="M692" t="s">
        <v>371</v>
      </c>
      <c r="N692" s="89" cm="1">
        <f t="array" ref="N692">IF(ISNUMBER(_34_KNMI_Stations[[#This Row],[Etmaal temperatuur °C]]),IF(_34_KNMI_Stations[[#This Row],[Etmaal temperatuur °C]]&lt;stookgrens[],stookgrens[]-_34_KNMI_Stations[[#This Row],[Etmaal temperatuur °C]],0),"")</f>
        <v>5</v>
      </c>
      <c r="O692" s="89">
        <f>_34_KNMI_Stations[[#This Row],[graaddagen]]*_34_KNMI_Stations[[#This Row],[Gewogen factor]]</f>
        <v>5</v>
      </c>
      <c r="P692" s="89" cm="1">
        <f t="array" ref="P692">IF(ISNUMBER(_34_KNMI_Stations[[#This Row],[Etmaal temperatuur °C]]),IF(_34_KNMI_Stations[[#This Row],[Etmaal temperatuur °C]]&gt;stookgrens[],_34_KNMI_Stations[[#This Row],[Etmaal temperatuur °C]]-stookgrens[],0),"")</f>
        <v>0</v>
      </c>
    </row>
    <row r="693" spans="1:16" x14ac:dyDescent="0.25">
      <c r="A693">
        <v>235</v>
      </c>
      <c r="B693" s="110">
        <v>45953</v>
      </c>
      <c r="C693" s="89">
        <v>9.3000000000000007</v>
      </c>
      <c r="D693" s="89">
        <v>12.2</v>
      </c>
      <c r="E693" s="96">
        <v>410</v>
      </c>
      <c r="F693" s="89">
        <v>20.5</v>
      </c>
      <c r="G693" s="89">
        <v>978.9</v>
      </c>
      <c r="H693">
        <v>0.84</v>
      </c>
      <c r="I693" t="s">
        <v>1</v>
      </c>
      <c r="J693">
        <v>1</v>
      </c>
      <c r="K693">
        <v>10</v>
      </c>
      <c r="L693">
        <v>2025</v>
      </c>
      <c r="M693" t="s">
        <v>371</v>
      </c>
      <c r="N693" s="89" cm="1">
        <f t="array" ref="N693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693" s="89">
        <f>_34_KNMI_Stations[[#This Row],[graaddagen]]*_34_KNMI_Stations[[#This Row],[Gewogen factor]]</f>
        <v>5.8000000000000007</v>
      </c>
      <c r="P693" s="89" cm="1">
        <f t="array" ref="P693">IF(ISNUMBER(_34_KNMI_Stations[[#This Row],[Etmaal temperatuur °C]]),IF(_34_KNMI_Stations[[#This Row],[Etmaal temperatuur °C]]&gt;stookgrens[],_34_KNMI_Stations[[#This Row],[Etmaal temperatuur °C]]-stookgrens[],0),"")</f>
        <v>0</v>
      </c>
    </row>
    <row r="694" spans="1:16" x14ac:dyDescent="0.25">
      <c r="A694">
        <v>235</v>
      </c>
      <c r="B694" s="110">
        <v>45954</v>
      </c>
      <c r="C694" s="89">
        <v>12.8</v>
      </c>
      <c r="D694" s="89">
        <v>11.4</v>
      </c>
      <c r="E694" s="96">
        <v>491</v>
      </c>
      <c r="F694" s="89">
        <v>1.4</v>
      </c>
      <c r="G694" s="89">
        <v>992.9</v>
      </c>
      <c r="H694">
        <v>0.7</v>
      </c>
      <c r="I694" t="s">
        <v>1</v>
      </c>
      <c r="J694">
        <v>1</v>
      </c>
      <c r="K694">
        <v>10</v>
      </c>
      <c r="L694">
        <v>2025</v>
      </c>
      <c r="M694" t="s">
        <v>371</v>
      </c>
      <c r="N694" s="89" cm="1">
        <f t="array" ref="N694">IF(ISNUMBER(_34_KNMI_Stations[[#This Row],[Etmaal temperatuur °C]]),IF(_34_KNMI_Stations[[#This Row],[Etmaal temperatuur °C]]&lt;stookgrens[],stookgrens[]-_34_KNMI_Stations[[#This Row],[Etmaal temperatuur °C]],0),"")</f>
        <v>6.6</v>
      </c>
      <c r="O694" s="89">
        <f>_34_KNMI_Stations[[#This Row],[graaddagen]]*_34_KNMI_Stations[[#This Row],[Gewogen factor]]</f>
        <v>6.6</v>
      </c>
      <c r="P694" s="89" cm="1">
        <f t="array" ref="P694">IF(ISNUMBER(_34_KNMI_Stations[[#This Row],[Etmaal temperatuur °C]]),IF(_34_KNMI_Stations[[#This Row],[Etmaal temperatuur °C]]&gt;stookgrens[],_34_KNMI_Stations[[#This Row],[Etmaal temperatuur °C]]-stookgrens[],0),"")</f>
        <v>0</v>
      </c>
    </row>
    <row r="695" spans="1:16" x14ac:dyDescent="0.25">
      <c r="A695">
        <v>235</v>
      </c>
      <c r="B695" s="110">
        <v>45955</v>
      </c>
      <c r="C695" s="89">
        <v>9.4</v>
      </c>
      <c r="D695" s="89">
        <v>10.5</v>
      </c>
      <c r="E695" s="96">
        <v>450</v>
      </c>
      <c r="F695" s="89">
        <v>6.9</v>
      </c>
      <c r="G695" s="89">
        <v>994.9</v>
      </c>
      <c r="H695">
        <v>0.77</v>
      </c>
      <c r="I695" t="s">
        <v>1</v>
      </c>
      <c r="J695">
        <v>1</v>
      </c>
      <c r="K695">
        <v>10</v>
      </c>
      <c r="L695">
        <v>2025</v>
      </c>
      <c r="M695" t="s">
        <v>371</v>
      </c>
      <c r="N695" s="89" cm="1">
        <f t="array" ref="N695">IF(ISNUMBER(_34_KNMI_Stations[[#This Row],[Etmaal temperatuur °C]]),IF(_34_KNMI_Stations[[#This Row],[Etmaal temperatuur °C]]&lt;stookgrens[],stookgrens[]-_34_KNMI_Stations[[#This Row],[Etmaal temperatuur °C]],0),"")</f>
        <v>7.5</v>
      </c>
      <c r="O695" s="89">
        <f>_34_KNMI_Stations[[#This Row],[graaddagen]]*_34_KNMI_Stations[[#This Row],[Gewogen factor]]</f>
        <v>7.5</v>
      </c>
      <c r="P695" s="89" cm="1">
        <f t="array" ref="P695">IF(ISNUMBER(_34_KNMI_Stations[[#This Row],[Etmaal temperatuur °C]]),IF(_34_KNMI_Stations[[#This Row],[Etmaal temperatuur °C]]&gt;stookgrens[],_34_KNMI_Stations[[#This Row],[Etmaal temperatuur °C]]-stookgrens[],0),"")</f>
        <v>0</v>
      </c>
    </row>
    <row r="696" spans="1:16" x14ac:dyDescent="0.25">
      <c r="A696">
        <v>235</v>
      </c>
      <c r="B696" s="110">
        <v>45956</v>
      </c>
      <c r="C696" s="89">
        <v>11.3</v>
      </c>
      <c r="D696" s="89">
        <v>10.199999999999999</v>
      </c>
      <c r="E696" s="96">
        <v>569</v>
      </c>
      <c r="F696" s="89">
        <v>12.7</v>
      </c>
      <c r="G696" s="89">
        <v>998.8</v>
      </c>
      <c r="H696">
        <v>0.75</v>
      </c>
      <c r="I696" t="s">
        <v>1</v>
      </c>
      <c r="J696">
        <v>1</v>
      </c>
      <c r="K696">
        <v>10</v>
      </c>
      <c r="L696">
        <v>2025</v>
      </c>
      <c r="M696" t="s">
        <v>371</v>
      </c>
      <c r="N696" s="89" cm="1">
        <f t="array" ref="N696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696" s="89">
        <f>_34_KNMI_Stations[[#This Row],[graaddagen]]*_34_KNMI_Stations[[#This Row],[Gewogen factor]]</f>
        <v>7.8000000000000007</v>
      </c>
      <c r="P696" s="89" cm="1">
        <f t="array" ref="P696">IF(ISNUMBER(_34_KNMI_Stations[[#This Row],[Etmaal temperatuur °C]]),IF(_34_KNMI_Stations[[#This Row],[Etmaal temperatuur °C]]&gt;stookgrens[],_34_KNMI_Stations[[#This Row],[Etmaal temperatuur °C]]-stookgrens[],0),"")</f>
        <v>0</v>
      </c>
    </row>
    <row r="697" spans="1:16" x14ac:dyDescent="0.25">
      <c r="A697">
        <v>235</v>
      </c>
      <c r="B697" s="110">
        <v>45957</v>
      </c>
      <c r="C697" s="89">
        <v>8.5</v>
      </c>
      <c r="D697" s="89">
        <v>10.6</v>
      </c>
      <c r="E697" s="96">
        <v>476</v>
      </c>
      <c r="F697" s="89">
        <v>6.7</v>
      </c>
      <c r="G697" s="89">
        <v>998.6</v>
      </c>
      <c r="H697">
        <v>0.74</v>
      </c>
      <c r="I697" t="s">
        <v>1</v>
      </c>
      <c r="J697">
        <v>1</v>
      </c>
      <c r="K697">
        <v>10</v>
      </c>
      <c r="L697">
        <v>2025</v>
      </c>
      <c r="M697" t="s">
        <v>372</v>
      </c>
      <c r="N697" s="89" cm="1">
        <f t="array" ref="N697">IF(ISNUMBER(_34_KNMI_Stations[[#This Row],[Etmaal temperatuur °C]]),IF(_34_KNMI_Stations[[#This Row],[Etmaal temperatuur °C]]&lt;stookgrens[],stookgrens[]-_34_KNMI_Stations[[#This Row],[Etmaal temperatuur °C]],0),"")</f>
        <v>7.4</v>
      </c>
      <c r="O697" s="89">
        <f>_34_KNMI_Stations[[#This Row],[graaddagen]]*_34_KNMI_Stations[[#This Row],[Gewogen factor]]</f>
        <v>7.4</v>
      </c>
      <c r="P697" s="89" cm="1">
        <f t="array" ref="P697">IF(ISNUMBER(_34_KNMI_Stations[[#This Row],[Etmaal temperatuur °C]]),IF(_34_KNMI_Stations[[#This Row],[Etmaal temperatuur °C]]&gt;stookgrens[],_34_KNMI_Stations[[#This Row],[Etmaal temperatuur °C]]-stookgrens[],0),"")</f>
        <v>0</v>
      </c>
    </row>
    <row r="698" spans="1:16" x14ac:dyDescent="0.25">
      <c r="A698">
        <v>235</v>
      </c>
      <c r="B698" s="110">
        <v>45958</v>
      </c>
      <c r="C698" s="89">
        <v>9.6999999999999993</v>
      </c>
      <c r="D698" s="89">
        <v>12.5</v>
      </c>
      <c r="E698" s="96">
        <v>560</v>
      </c>
      <c r="F698" s="89">
        <v>3.4</v>
      </c>
      <c r="G698" s="89">
        <v>1002.5</v>
      </c>
      <c r="H698">
        <v>0.74</v>
      </c>
      <c r="I698" t="s">
        <v>1</v>
      </c>
      <c r="J698">
        <v>1</v>
      </c>
      <c r="K698">
        <v>10</v>
      </c>
      <c r="L698">
        <v>2025</v>
      </c>
      <c r="M698" t="s">
        <v>372</v>
      </c>
      <c r="N698" s="89" cm="1">
        <f t="array" ref="N698">IF(ISNUMBER(_34_KNMI_Stations[[#This Row],[Etmaal temperatuur °C]]),IF(_34_KNMI_Stations[[#This Row],[Etmaal temperatuur °C]]&lt;stookgrens[],stookgrens[]-_34_KNMI_Stations[[#This Row],[Etmaal temperatuur °C]],0),"")</f>
        <v>5.5</v>
      </c>
      <c r="O698" s="89">
        <f>_34_KNMI_Stations[[#This Row],[graaddagen]]*_34_KNMI_Stations[[#This Row],[Gewogen factor]]</f>
        <v>5.5</v>
      </c>
      <c r="P698" s="89" cm="1">
        <f t="array" ref="P698">IF(ISNUMBER(_34_KNMI_Stations[[#This Row],[Etmaal temperatuur °C]]),IF(_34_KNMI_Stations[[#This Row],[Etmaal temperatuur °C]]&gt;stookgrens[],_34_KNMI_Stations[[#This Row],[Etmaal temperatuur °C]]-stookgrens[],0),"")</f>
        <v>0</v>
      </c>
    </row>
    <row r="699" spans="1:16" x14ac:dyDescent="0.25">
      <c r="A699">
        <v>235</v>
      </c>
      <c r="B699" s="110">
        <v>45959</v>
      </c>
      <c r="C699" s="89">
        <v>6.4</v>
      </c>
      <c r="D699" s="89">
        <v>11.8</v>
      </c>
      <c r="E699" s="96">
        <v>233</v>
      </c>
      <c r="F699" s="89">
        <v>14.4</v>
      </c>
      <c r="G699" s="89">
        <v>999.8</v>
      </c>
      <c r="H699">
        <v>0.87</v>
      </c>
      <c r="I699" t="s">
        <v>1</v>
      </c>
      <c r="J699">
        <v>1</v>
      </c>
      <c r="K699">
        <v>10</v>
      </c>
      <c r="L699">
        <v>2025</v>
      </c>
      <c r="M699" t="s">
        <v>372</v>
      </c>
      <c r="N699" s="89" cm="1">
        <f t="array" ref="N699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699" s="89">
        <f>_34_KNMI_Stations[[#This Row],[graaddagen]]*_34_KNMI_Stations[[#This Row],[Gewogen factor]]</f>
        <v>6.1999999999999993</v>
      </c>
      <c r="P699" s="89" cm="1">
        <f t="array" ref="P699">IF(ISNUMBER(_34_KNMI_Stations[[#This Row],[Etmaal temperatuur °C]]),IF(_34_KNMI_Stations[[#This Row],[Etmaal temperatuur °C]]&gt;stookgrens[],_34_KNMI_Stations[[#This Row],[Etmaal temperatuur °C]]-stookgrens[],0),"")</f>
        <v>0</v>
      </c>
    </row>
    <row r="700" spans="1:16" x14ac:dyDescent="0.25">
      <c r="A700">
        <v>235</v>
      </c>
      <c r="B700" s="110">
        <v>45960</v>
      </c>
      <c r="C700" s="89">
        <v>5.5</v>
      </c>
      <c r="D700" s="89">
        <v>10.4</v>
      </c>
      <c r="E700" s="96">
        <v>542</v>
      </c>
      <c r="F700" s="89">
        <v>0.3</v>
      </c>
      <c r="G700" s="89">
        <v>1006.3</v>
      </c>
      <c r="H700">
        <v>0.77</v>
      </c>
      <c r="I700" t="s">
        <v>1</v>
      </c>
      <c r="J700">
        <v>1</v>
      </c>
      <c r="K700">
        <v>10</v>
      </c>
      <c r="L700">
        <v>2025</v>
      </c>
      <c r="M700" t="s">
        <v>372</v>
      </c>
      <c r="N700" s="89" cm="1">
        <f t="array" ref="N700">IF(ISNUMBER(_34_KNMI_Stations[[#This Row],[Etmaal temperatuur °C]]),IF(_34_KNMI_Stations[[#This Row],[Etmaal temperatuur °C]]&lt;stookgrens[],stookgrens[]-_34_KNMI_Stations[[#This Row],[Etmaal temperatuur °C]],0),"")</f>
        <v>7.6</v>
      </c>
      <c r="O700" s="89">
        <f>_34_KNMI_Stations[[#This Row],[graaddagen]]*_34_KNMI_Stations[[#This Row],[Gewogen factor]]</f>
        <v>7.6</v>
      </c>
      <c r="P700" s="89" cm="1">
        <f t="array" ref="P700">IF(ISNUMBER(_34_KNMI_Stations[[#This Row],[Etmaal temperatuur °C]]),IF(_34_KNMI_Stations[[#This Row],[Etmaal temperatuur °C]]&gt;stookgrens[],_34_KNMI_Stations[[#This Row],[Etmaal temperatuur °C]]-stookgrens[],0),"")</f>
        <v>0</v>
      </c>
    </row>
    <row r="701" spans="1:16" x14ac:dyDescent="0.25">
      <c r="A701">
        <v>235</v>
      </c>
      <c r="B701" s="110">
        <v>45961</v>
      </c>
      <c r="C701" s="89">
        <v>5.7</v>
      </c>
      <c r="D701" s="89">
        <v>10.6</v>
      </c>
      <c r="E701" s="96">
        <v>419</v>
      </c>
      <c r="F701" s="89">
        <v>-0.1</v>
      </c>
      <c r="G701" s="89">
        <v>1007.7</v>
      </c>
      <c r="H701">
        <v>0.84</v>
      </c>
      <c r="I701" t="s">
        <v>1</v>
      </c>
      <c r="J701">
        <v>1</v>
      </c>
      <c r="K701">
        <v>10</v>
      </c>
      <c r="L701">
        <v>2025</v>
      </c>
      <c r="M701" t="s">
        <v>372</v>
      </c>
      <c r="N701" s="89" cm="1">
        <f t="array" ref="N701">IF(ISNUMBER(_34_KNMI_Stations[[#This Row],[Etmaal temperatuur °C]]),IF(_34_KNMI_Stations[[#This Row],[Etmaal temperatuur °C]]&lt;stookgrens[],stookgrens[]-_34_KNMI_Stations[[#This Row],[Etmaal temperatuur °C]],0),"")</f>
        <v>7.4</v>
      </c>
      <c r="O701" s="89">
        <f>_34_KNMI_Stations[[#This Row],[graaddagen]]*_34_KNMI_Stations[[#This Row],[Gewogen factor]]</f>
        <v>7.4</v>
      </c>
      <c r="P701" s="89" cm="1">
        <f t="array" ref="P701">IF(ISNUMBER(_34_KNMI_Stations[[#This Row],[Etmaal temperatuur °C]]),IF(_34_KNMI_Stations[[#This Row],[Etmaal temperatuur °C]]&gt;stookgrens[],_34_KNMI_Stations[[#This Row],[Etmaal temperatuur °C]]-stookgrens[],0),"")</f>
        <v>0</v>
      </c>
    </row>
    <row r="702" spans="1:16" x14ac:dyDescent="0.25">
      <c r="A702">
        <v>235</v>
      </c>
      <c r="B702" s="110">
        <v>45962</v>
      </c>
      <c r="C702" s="89">
        <v>6.6</v>
      </c>
      <c r="D702" s="89">
        <v>12.2</v>
      </c>
      <c r="E702" s="96">
        <v>182</v>
      </c>
      <c r="F702" s="89">
        <v>11.8</v>
      </c>
      <c r="G702" s="89">
        <v>1004.3</v>
      </c>
      <c r="H702">
        <v>0.89</v>
      </c>
      <c r="I702" t="s">
        <v>1</v>
      </c>
      <c r="J702">
        <v>1.1000000000000001</v>
      </c>
      <c r="K702">
        <v>11</v>
      </c>
      <c r="L702">
        <v>2025</v>
      </c>
      <c r="M702" t="s">
        <v>372</v>
      </c>
      <c r="N702" s="89" cm="1">
        <f t="array" ref="N702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702" s="89">
        <f>_34_KNMI_Stations[[#This Row],[graaddagen]]*_34_KNMI_Stations[[#This Row],[Gewogen factor]]</f>
        <v>6.3800000000000017</v>
      </c>
      <c r="P702" s="89" cm="1">
        <f t="array" ref="P702">IF(ISNUMBER(_34_KNMI_Stations[[#This Row],[Etmaal temperatuur °C]]),IF(_34_KNMI_Stations[[#This Row],[Etmaal temperatuur °C]]&gt;stookgrens[],_34_KNMI_Stations[[#This Row],[Etmaal temperatuur °C]]-stookgrens[],0),"")</f>
        <v>0</v>
      </c>
    </row>
    <row r="703" spans="1:16" x14ac:dyDescent="0.25">
      <c r="A703">
        <v>235</v>
      </c>
      <c r="B703" s="110">
        <v>45963</v>
      </c>
      <c r="C703" s="89">
        <v>5.6</v>
      </c>
      <c r="D703" s="89">
        <v>11</v>
      </c>
      <c r="E703" s="96">
        <v>480</v>
      </c>
      <c r="F703" s="89">
        <v>5.4</v>
      </c>
      <c r="G703" s="89">
        <v>1007.8</v>
      </c>
      <c r="H703">
        <v>0.82</v>
      </c>
      <c r="I703" t="s">
        <v>1</v>
      </c>
      <c r="J703">
        <v>1.1000000000000001</v>
      </c>
      <c r="K703">
        <v>11</v>
      </c>
      <c r="L703">
        <v>2025</v>
      </c>
      <c r="M703" t="s">
        <v>372</v>
      </c>
      <c r="N703" s="89" cm="1">
        <f t="array" ref="N703">IF(ISNUMBER(_34_KNMI_Stations[[#This Row],[Etmaal temperatuur °C]]),IF(_34_KNMI_Stations[[#This Row],[Etmaal temperatuur °C]]&lt;stookgrens[],stookgrens[]-_34_KNMI_Stations[[#This Row],[Etmaal temperatuur °C]],0),"")</f>
        <v>7</v>
      </c>
      <c r="O703" s="89">
        <f>_34_KNMI_Stations[[#This Row],[graaddagen]]*_34_KNMI_Stations[[#This Row],[Gewogen factor]]</f>
        <v>7.7000000000000011</v>
      </c>
      <c r="P703" s="89" cm="1">
        <f t="array" ref="P703">IF(ISNUMBER(_34_KNMI_Stations[[#This Row],[Etmaal temperatuur °C]]),IF(_34_KNMI_Stations[[#This Row],[Etmaal temperatuur °C]]&gt;stookgrens[],_34_KNMI_Stations[[#This Row],[Etmaal temperatuur °C]]-stookgrens[],0),"")</f>
        <v>0</v>
      </c>
    </row>
    <row r="704" spans="1:16" x14ac:dyDescent="0.25">
      <c r="A704">
        <v>235</v>
      </c>
      <c r="B704" s="110">
        <v>45964</v>
      </c>
      <c r="C704" s="89">
        <v>9.3000000000000007</v>
      </c>
      <c r="D704" s="89">
        <v>12.2</v>
      </c>
      <c r="E704" s="96">
        <v>168</v>
      </c>
      <c r="F704" s="89">
        <v>0.2</v>
      </c>
      <c r="G704" s="89">
        <v>1013</v>
      </c>
      <c r="H704">
        <v>0.83</v>
      </c>
      <c r="I704" t="s">
        <v>1</v>
      </c>
      <c r="J704">
        <v>1.1000000000000001</v>
      </c>
      <c r="K704">
        <v>11</v>
      </c>
      <c r="L704">
        <v>2025</v>
      </c>
      <c r="M704" t="s">
        <v>373</v>
      </c>
      <c r="N704" s="89" cm="1">
        <f t="array" ref="N704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704" s="89">
        <f>_34_KNMI_Stations[[#This Row],[graaddagen]]*_34_KNMI_Stations[[#This Row],[Gewogen factor]]</f>
        <v>6.3800000000000017</v>
      </c>
      <c r="P704" s="89" cm="1">
        <f t="array" ref="P704">IF(ISNUMBER(_34_KNMI_Stations[[#This Row],[Etmaal temperatuur °C]]),IF(_34_KNMI_Stations[[#This Row],[Etmaal temperatuur °C]]&gt;stookgrens[],_34_KNMI_Stations[[#This Row],[Etmaal temperatuur °C]]-stookgrens[],0),"")</f>
        <v>0</v>
      </c>
    </row>
    <row r="705" spans="1:16" x14ac:dyDescent="0.25">
      <c r="A705">
        <v>235</v>
      </c>
      <c r="B705" s="110">
        <v>45965</v>
      </c>
      <c r="C705" s="89">
        <v>8.1</v>
      </c>
      <c r="D705" s="89">
        <v>13.8</v>
      </c>
      <c r="E705" s="96">
        <v>481</v>
      </c>
      <c r="F705" s="89">
        <v>0</v>
      </c>
      <c r="G705" s="89">
        <v>1014.2</v>
      </c>
      <c r="H705">
        <v>0.78</v>
      </c>
      <c r="I705" t="s">
        <v>1</v>
      </c>
      <c r="J705">
        <v>1.1000000000000001</v>
      </c>
      <c r="K705">
        <v>11</v>
      </c>
      <c r="L705">
        <v>2025</v>
      </c>
      <c r="M705" t="s">
        <v>373</v>
      </c>
      <c r="N705" s="89" cm="1">
        <f t="array" ref="N705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705" s="89">
        <f>_34_KNMI_Stations[[#This Row],[graaddagen]]*_34_KNMI_Stations[[#This Row],[Gewogen factor]]</f>
        <v>4.6199999999999992</v>
      </c>
      <c r="P705" s="89" cm="1">
        <f t="array" ref="P705">IF(ISNUMBER(_34_KNMI_Stations[[#This Row],[Etmaal temperatuur °C]]),IF(_34_KNMI_Stations[[#This Row],[Etmaal temperatuur °C]]&gt;stookgrens[],_34_KNMI_Stations[[#This Row],[Etmaal temperatuur °C]]-stookgrens[],0),"")</f>
        <v>0</v>
      </c>
    </row>
    <row r="706" spans="1:16" x14ac:dyDescent="0.25">
      <c r="A706">
        <v>235</v>
      </c>
      <c r="B706" s="110">
        <v>45966</v>
      </c>
      <c r="C706" s="89">
        <v>5.3</v>
      </c>
      <c r="D706" s="89">
        <v>13.5</v>
      </c>
      <c r="E706" s="96">
        <v>483</v>
      </c>
      <c r="F706" s="89">
        <v>0</v>
      </c>
      <c r="G706" s="89">
        <v>1012.1</v>
      </c>
      <c r="H706">
        <v>0.73</v>
      </c>
      <c r="I706" t="s">
        <v>1</v>
      </c>
      <c r="J706">
        <v>1.1000000000000001</v>
      </c>
      <c r="K706">
        <v>11</v>
      </c>
      <c r="L706">
        <v>2025</v>
      </c>
      <c r="M706" t="s">
        <v>373</v>
      </c>
      <c r="N706" s="89" cm="1">
        <f t="array" ref="N706">IF(ISNUMBER(_34_KNMI_Stations[[#This Row],[Etmaal temperatuur °C]]),IF(_34_KNMI_Stations[[#This Row],[Etmaal temperatuur °C]]&lt;stookgrens[],stookgrens[]-_34_KNMI_Stations[[#This Row],[Etmaal temperatuur °C]],0),"")</f>
        <v>4.5</v>
      </c>
      <c r="O706" s="89">
        <f>_34_KNMI_Stations[[#This Row],[graaddagen]]*_34_KNMI_Stations[[#This Row],[Gewogen factor]]</f>
        <v>4.95</v>
      </c>
      <c r="P706" s="89" cm="1">
        <f t="array" ref="P706">IF(ISNUMBER(_34_KNMI_Stations[[#This Row],[Etmaal temperatuur °C]]),IF(_34_KNMI_Stations[[#This Row],[Etmaal temperatuur °C]]&gt;stookgrens[],_34_KNMI_Stations[[#This Row],[Etmaal temperatuur °C]]-stookgrens[],0),"")</f>
        <v>0</v>
      </c>
    </row>
    <row r="707" spans="1:16" x14ac:dyDescent="0.25">
      <c r="A707">
        <v>235</v>
      </c>
      <c r="B707" s="110">
        <v>45967</v>
      </c>
      <c r="C707" s="89">
        <v>3</v>
      </c>
      <c r="D707" s="89">
        <v>10.6</v>
      </c>
      <c r="E707" s="96">
        <v>415</v>
      </c>
      <c r="F707" s="89">
        <v>0</v>
      </c>
      <c r="G707" s="89">
        <v>1008.3</v>
      </c>
      <c r="H707">
        <v>0.79</v>
      </c>
      <c r="I707" t="s">
        <v>1</v>
      </c>
      <c r="J707">
        <v>1.1000000000000001</v>
      </c>
      <c r="K707">
        <v>11</v>
      </c>
      <c r="L707">
        <v>2025</v>
      </c>
      <c r="M707" t="s">
        <v>373</v>
      </c>
      <c r="N707" s="89" cm="1">
        <f t="array" ref="N707">IF(ISNUMBER(_34_KNMI_Stations[[#This Row],[Etmaal temperatuur °C]]),IF(_34_KNMI_Stations[[#This Row],[Etmaal temperatuur °C]]&lt;stookgrens[],stookgrens[]-_34_KNMI_Stations[[#This Row],[Etmaal temperatuur °C]],0),"")</f>
        <v>7.4</v>
      </c>
      <c r="O707" s="89">
        <f>_34_KNMI_Stations[[#This Row],[graaddagen]]*_34_KNMI_Stations[[#This Row],[Gewogen factor]]</f>
        <v>8.14</v>
      </c>
      <c r="P707" s="89" cm="1">
        <f t="array" ref="P707">IF(ISNUMBER(_34_KNMI_Stations[[#This Row],[Etmaal temperatuur °C]]),IF(_34_KNMI_Stations[[#This Row],[Etmaal temperatuur °C]]&gt;stookgrens[],_34_KNMI_Stations[[#This Row],[Etmaal temperatuur °C]]-stookgrens[],0),"")</f>
        <v>0</v>
      </c>
    </row>
    <row r="708" spans="1:16" x14ac:dyDescent="0.25">
      <c r="A708">
        <v>235</v>
      </c>
      <c r="B708" s="110">
        <v>45968</v>
      </c>
      <c r="C708" s="89">
        <v>2.4</v>
      </c>
      <c r="D708" s="89">
        <v>10</v>
      </c>
      <c r="E708" s="96">
        <v>346</v>
      </c>
      <c r="F708" s="89">
        <v>0</v>
      </c>
      <c r="G708" s="89">
        <v>1009.1</v>
      </c>
      <c r="H708">
        <v>0.98</v>
      </c>
      <c r="I708" t="s">
        <v>1</v>
      </c>
      <c r="J708">
        <v>1.1000000000000001</v>
      </c>
      <c r="K708">
        <v>11</v>
      </c>
      <c r="L708">
        <v>2025</v>
      </c>
      <c r="M708" t="s">
        <v>373</v>
      </c>
      <c r="N708" s="89" cm="1">
        <f t="array" ref="N708">IF(ISNUMBER(_34_KNMI_Stations[[#This Row],[Etmaal temperatuur °C]]),IF(_34_KNMI_Stations[[#This Row],[Etmaal temperatuur °C]]&lt;stookgrens[],stookgrens[]-_34_KNMI_Stations[[#This Row],[Etmaal temperatuur °C]],0),"")</f>
        <v>8</v>
      </c>
      <c r="O708" s="89">
        <f>_34_KNMI_Stations[[#This Row],[graaddagen]]*_34_KNMI_Stations[[#This Row],[Gewogen factor]]</f>
        <v>8.8000000000000007</v>
      </c>
      <c r="P708" s="89" cm="1">
        <f t="array" ref="P708">IF(ISNUMBER(_34_KNMI_Stations[[#This Row],[Etmaal temperatuur °C]]),IF(_34_KNMI_Stations[[#This Row],[Etmaal temperatuur °C]]&gt;stookgrens[],_34_KNMI_Stations[[#This Row],[Etmaal temperatuur °C]]-stookgrens[],0),"")</f>
        <v>0</v>
      </c>
    </row>
    <row r="709" spans="1:16" x14ac:dyDescent="0.25">
      <c r="A709">
        <v>235</v>
      </c>
      <c r="B709" s="110">
        <v>45969</v>
      </c>
      <c r="C709" s="89">
        <v>1.6</v>
      </c>
      <c r="D709" s="89">
        <v>9.9</v>
      </c>
      <c r="E709" s="96">
        <v>342</v>
      </c>
      <c r="F709" s="89">
        <v>-0.1</v>
      </c>
      <c r="G709" s="89">
        <v>1013.2</v>
      </c>
      <c r="H709">
        <v>0.95</v>
      </c>
      <c r="I709" t="s">
        <v>1</v>
      </c>
      <c r="J709">
        <v>1.1000000000000001</v>
      </c>
      <c r="K709">
        <v>11</v>
      </c>
      <c r="L709">
        <v>2025</v>
      </c>
      <c r="M709" t="s">
        <v>373</v>
      </c>
      <c r="N709" s="89" cm="1">
        <f t="array" ref="N709">IF(ISNUMBER(_34_KNMI_Stations[[#This Row],[Etmaal temperatuur °C]]),IF(_34_KNMI_Stations[[#This Row],[Etmaal temperatuur °C]]&lt;stookgrens[],stookgrens[]-_34_KNMI_Stations[[#This Row],[Etmaal temperatuur °C]],0),"")</f>
        <v>8.1</v>
      </c>
      <c r="O709" s="89">
        <f>_34_KNMI_Stations[[#This Row],[graaddagen]]*_34_KNMI_Stations[[#This Row],[Gewogen factor]]</f>
        <v>8.91</v>
      </c>
      <c r="P709" s="89" cm="1">
        <f t="array" ref="P709">IF(ISNUMBER(_34_KNMI_Stations[[#This Row],[Etmaal temperatuur °C]]),IF(_34_KNMI_Stations[[#This Row],[Etmaal temperatuur °C]]&gt;stookgrens[],_34_KNMI_Stations[[#This Row],[Etmaal temperatuur °C]]-stookgrens[],0),"")</f>
        <v>0</v>
      </c>
    </row>
    <row r="710" spans="1:16" x14ac:dyDescent="0.25">
      <c r="A710">
        <v>235</v>
      </c>
      <c r="B710" s="110">
        <v>45970</v>
      </c>
      <c r="C710" s="89">
        <v>3.2</v>
      </c>
      <c r="D710" s="89">
        <v>11</v>
      </c>
      <c r="E710" s="96">
        <v>605</v>
      </c>
      <c r="F710" s="89">
        <v>-0.1</v>
      </c>
      <c r="G710" s="89">
        <v>1015.7</v>
      </c>
      <c r="H710">
        <v>0.88</v>
      </c>
      <c r="I710" t="s">
        <v>1</v>
      </c>
      <c r="J710">
        <v>1.1000000000000001</v>
      </c>
      <c r="K710">
        <v>11</v>
      </c>
      <c r="L710">
        <v>2025</v>
      </c>
      <c r="M710" t="s">
        <v>373</v>
      </c>
      <c r="N710" s="89" cm="1">
        <f t="array" ref="N710">IF(ISNUMBER(_34_KNMI_Stations[[#This Row],[Etmaal temperatuur °C]]),IF(_34_KNMI_Stations[[#This Row],[Etmaal temperatuur °C]]&lt;stookgrens[],stookgrens[]-_34_KNMI_Stations[[#This Row],[Etmaal temperatuur °C]],0),"")</f>
        <v>7</v>
      </c>
      <c r="O710" s="89">
        <f>_34_KNMI_Stations[[#This Row],[graaddagen]]*_34_KNMI_Stations[[#This Row],[Gewogen factor]]</f>
        <v>7.7000000000000011</v>
      </c>
      <c r="P710" s="89" cm="1">
        <f t="array" ref="P710">IF(ISNUMBER(_34_KNMI_Stations[[#This Row],[Etmaal temperatuur °C]]),IF(_34_KNMI_Stations[[#This Row],[Etmaal temperatuur °C]]&gt;stookgrens[],_34_KNMI_Stations[[#This Row],[Etmaal temperatuur °C]]-stookgrens[],0),"")</f>
        <v>0</v>
      </c>
    </row>
    <row r="711" spans="1:16" x14ac:dyDescent="0.25">
      <c r="A711">
        <v>235</v>
      </c>
      <c r="B711" s="110">
        <v>45971</v>
      </c>
      <c r="C711" s="89">
        <v>6</v>
      </c>
      <c r="D711" s="89">
        <v>9.6</v>
      </c>
      <c r="E711" s="96">
        <v>313</v>
      </c>
      <c r="F711" s="89">
        <v>1.9</v>
      </c>
      <c r="G711" s="89">
        <v>1009.9</v>
      </c>
      <c r="H711">
        <v>0.89</v>
      </c>
      <c r="I711" t="s">
        <v>1</v>
      </c>
      <c r="J711">
        <v>1.1000000000000001</v>
      </c>
      <c r="K711">
        <v>11</v>
      </c>
      <c r="L711">
        <v>2025</v>
      </c>
      <c r="M711" t="s">
        <v>374</v>
      </c>
      <c r="N711" s="89" cm="1">
        <f t="array" ref="N711">IF(ISNUMBER(_34_KNMI_Stations[[#This Row],[Etmaal temperatuur °C]]),IF(_34_KNMI_Stations[[#This Row],[Etmaal temperatuur °C]]&lt;stookgrens[],stookgrens[]-_34_KNMI_Stations[[#This Row],[Etmaal temperatuur °C]],0),"")</f>
        <v>8.4</v>
      </c>
      <c r="O711" s="89">
        <f>_34_KNMI_Stations[[#This Row],[graaddagen]]*_34_KNMI_Stations[[#This Row],[Gewogen factor]]</f>
        <v>9.240000000000002</v>
      </c>
      <c r="P711" s="89" cm="1">
        <f t="array" ref="P711">IF(ISNUMBER(_34_KNMI_Stations[[#This Row],[Etmaal temperatuur °C]]),IF(_34_KNMI_Stations[[#This Row],[Etmaal temperatuur °C]]&gt;stookgrens[],_34_KNMI_Stations[[#This Row],[Etmaal temperatuur °C]]-stookgrens[],0),"")</f>
        <v>0</v>
      </c>
    </row>
    <row r="712" spans="1:16" x14ac:dyDescent="0.25">
      <c r="A712">
        <v>235</v>
      </c>
      <c r="B712" s="110">
        <v>45972</v>
      </c>
      <c r="C712" s="89">
        <v>6.5</v>
      </c>
      <c r="D712" s="89">
        <v>11.3</v>
      </c>
      <c r="E712" s="96">
        <v>362</v>
      </c>
      <c r="F712" s="89">
        <v>-0.1</v>
      </c>
      <c r="G712" s="89">
        <v>1009.1</v>
      </c>
      <c r="H712">
        <v>0.85</v>
      </c>
      <c r="I712" t="s">
        <v>1</v>
      </c>
      <c r="J712">
        <v>1.1000000000000001</v>
      </c>
      <c r="K712">
        <v>11</v>
      </c>
      <c r="L712">
        <v>2025</v>
      </c>
      <c r="M712" t="s">
        <v>374</v>
      </c>
      <c r="N712" s="89" cm="1">
        <f t="array" ref="N712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712" s="89">
        <f>_34_KNMI_Stations[[#This Row],[graaddagen]]*_34_KNMI_Stations[[#This Row],[Gewogen factor]]</f>
        <v>7.37</v>
      </c>
      <c r="P712" s="89" cm="1">
        <f t="array" ref="P712">IF(ISNUMBER(_34_KNMI_Stations[[#This Row],[Etmaal temperatuur °C]]),IF(_34_KNMI_Stations[[#This Row],[Etmaal temperatuur °C]]&gt;stookgrens[],_34_KNMI_Stations[[#This Row],[Etmaal temperatuur °C]]-stookgrens[],0),"")</f>
        <v>0</v>
      </c>
    </row>
    <row r="713" spans="1:16" x14ac:dyDescent="0.25">
      <c r="A713">
        <v>235</v>
      </c>
      <c r="B713" s="110">
        <v>45973</v>
      </c>
      <c r="C713" s="89">
        <v>6</v>
      </c>
      <c r="D713" s="89">
        <v>11.9</v>
      </c>
      <c r="E713" s="96">
        <v>272</v>
      </c>
      <c r="F713" s="89">
        <v>0</v>
      </c>
      <c r="G713" s="89">
        <v>1006.5</v>
      </c>
      <c r="H713">
        <v>0.79</v>
      </c>
      <c r="I713" t="s">
        <v>1</v>
      </c>
      <c r="J713">
        <v>1.1000000000000001</v>
      </c>
      <c r="K713">
        <v>11</v>
      </c>
      <c r="L713">
        <v>2025</v>
      </c>
      <c r="M713" t="s">
        <v>374</v>
      </c>
      <c r="N713" s="89" cm="1">
        <f t="array" ref="N713">IF(ISNUMBER(_34_KNMI_Stations[[#This Row],[Etmaal temperatuur °C]]),IF(_34_KNMI_Stations[[#This Row],[Etmaal temperatuur °C]]&lt;stookgrens[],stookgrens[]-_34_KNMI_Stations[[#This Row],[Etmaal temperatuur °C]],0),"")</f>
        <v>6.1</v>
      </c>
      <c r="O713" s="89">
        <f>_34_KNMI_Stations[[#This Row],[graaddagen]]*_34_KNMI_Stations[[#This Row],[Gewogen factor]]</f>
        <v>6.71</v>
      </c>
      <c r="P713" s="89" cm="1">
        <f t="array" ref="P713">IF(ISNUMBER(_34_KNMI_Stations[[#This Row],[Etmaal temperatuur °C]]),IF(_34_KNMI_Stations[[#This Row],[Etmaal temperatuur °C]]&gt;stookgrens[],_34_KNMI_Stations[[#This Row],[Etmaal temperatuur °C]]-stookgrens[],0),"")</f>
        <v>0</v>
      </c>
    </row>
    <row r="714" spans="1:16" x14ac:dyDescent="0.25">
      <c r="A714">
        <v>235</v>
      </c>
      <c r="B714" s="110">
        <v>45974</v>
      </c>
      <c r="C714" s="89">
        <v>4.9000000000000004</v>
      </c>
      <c r="D714" s="89">
        <v>12.3</v>
      </c>
      <c r="E714" s="96">
        <v>433</v>
      </c>
      <c r="F714" s="89">
        <v>3.1</v>
      </c>
      <c r="G714" s="89">
        <v>1007.4</v>
      </c>
      <c r="H714">
        <v>0.91</v>
      </c>
      <c r="I714" t="s">
        <v>1</v>
      </c>
      <c r="J714">
        <v>1.1000000000000001</v>
      </c>
      <c r="K714">
        <v>11</v>
      </c>
      <c r="L714">
        <v>2025</v>
      </c>
      <c r="M714" t="s">
        <v>374</v>
      </c>
      <c r="N714" s="89" cm="1">
        <f t="array" ref="N714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714" s="89">
        <f>_34_KNMI_Stations[[#This Row],[graaddagen]]*_34_KNMI_Stations[[#This Row],[Gewogen factor]]</f>
        <v>6.27</v>
      </c>
      <c r="P714" s="89" cm="1">
        <f t="array" ref="P714">IF(ISNUMBER(_34_KNMI_Stations[[#This Row],[Etmaal temperatuur °C]]),IF(_34_KNMI_Stations[[#This Row],[Etmaal temperatuur °C]]&gt;stookgrens[],_34_KNMI_Stations[[#This Row],[Etmaal temperatuur °C]]-stookgrens[],0),"")</f>
        <v>0</v>
      </c>
    </row>
    <row r="715" spans="1:16" x14ac:dyDescent="0.25">
      <c r="A715">
        <v>235</v>
      </c>
      <c r="B715" s="110">
        <v>45975</v>
      </c>
      <c r="C715" s="89">
        <v>9.6</v>
      </c>
      <c r="D715" s="89">
        <v>9.1</v>
      </c>
      <c r="E715" s="96">
        <v>33</v>
      </c>
      <c r="F715" s="89">
        <v>39.5</v>
      </c>
      <c r="G715" s="89">
        <v>1007.9</v>
      </c>
      <c r="H715">
        <v>0.94</v>
      </c>
      <c r="I715" t="s">
        <v>1</v>
      </c>
      <c r="J715">
        <v>1.1000000000000001</v>
      </c>
      <c r="K715">
        <v>11</v>
      </c>
      <c r="L715">
        <v>2025</v>
      </c>
      <c r="M715" t="s">
        <v>374</v>
      </c>
      <c r="N715" s="89" cm="1">
        <f t="array" ref="N715">IF(ISNUMBER(_34_KNMI_Stations[[#This Row],[Etmaal temperatuur °C]]),IF(_34_KNMI_Stations[[#This Row],[Etmaal temperatuur °C]]&lt;stookgrens[],stookgrens[]-_34_KNMI_Stations[[#This Row],[Etmaal temperatuur °C]],0),"")</f>
        <v>8.9</v>
      </c>
      <c r="O715" s="89">
        <f>_34_KNMI_Stations[[#This Row],[graaddagen]]*_34_KNMI_Stations[[#This Row],[Gewogen factor]]</f>
        <v>9.7900000000000009</v>
      </c>
      <c r="P715" s="89" cm="1">
        <f t="array" ref="P715">IF(ISNUMBER(_34_KNMI_Stations[[#This Row],[Etmaal temperatuur °C]]),IF(_34_KNMI_Stations[[#This Row],[Etmaal temperatuur °C]]&gt;stookgrens[],_34_KNMI_Stations[[#This Row],[Etmaal temperatuur °C]]-stookgrens[],0),"")</f>
        <v>0</v>
      </c>
    </row>
    <row r="716" spans="1:16" x14ac:dyDescent="0.25">
      <c r="A716">
        <v>235</v>
      </c>
      <c r="B716" s="110">
        <v>45976</v>
      </c>
      <c r="C716" s="89">
        <v>8.1</v>
      </c>
      <c r="D716" s="89">
        <v>7.3</v>
      </c>
      <c r="E716" s="96">
        <v>137</v>
      </c>
      <c r="F716" s="89">
        <v>2.2000000000000002</v>
      </c>
      <c r="G716" s="89">
        <v>1010.2</v>
      </c>
      <c r="H716">
        <v>0.9</v>
      </c>
      <c r="I716" t="s">
        <v>1</v>
      </c>
      <c r="J716">
        <v>1.1000000000000001</v>
      </c>
      <c r="K716">
        <v>11</v>
      </c>
      <c r="L716">
        <v>2025</v>
      </c>
      <c r="M716" t="s">
        <v>374</v>
      </c>
      <c r="N716" s="89" cm="1">
        <f t="array" ref="N716">IF(ISNUMBER(_34_KNMI_Stations[[#This Row],[Etmaal temperatuur °C]]),IF(_34_KNMI_Stations[[#This Row],[Etmaal temperatuur °C]]&lt;stookgrens[],stookgrens[]-_34_KNMI_Stations[[#This Row],[Etmaal temperatuur °C]],0),"")</f>
        <v>10.7</v>
      </c>
      <c r="O716" s="89">
        <f>_34_KNMI_Stations[[#This Row],[graaddagen]]*_34_KNMI_Stations[[#This Row],[Gewogen factor]]</f>
        <v>11.77</v>
      </c>
      <c r="P716" s="89" cm="1">
        <f t="array" ref="P716">IF(ISNUMBER(_34_KNMI_Stations[[#This Row],[Etmaal temperatuur °C]]),IF(_34_KNMI_Stations[[#This Row],[Etmaal temperatuur °C]]&gt;stookgrens[],_34_KNMI_Stations[[#This Row],[Etmaal temperatuur °C]]-stookgrens[],0),"")</f>
        <v>0</v>
      </c>
    </row>
    <row r="717" spans="1:16" x14ac:dyDescent="0.25">
      <c r="A717">
        <v>235</v>
      </c>
      <c r="B717" s="110">
        <v>45977</v>
      </c>
      <c r="C717" s="89">
        <v>4.5</v>
      </c>
      <c r="D717" s="89">
        <v>7.9</v>
      </c>
      <c r="E717" s="96">
        <v>400</v>
      </c>
      <c r="F717" s="89">
        <v>0.7</v>
      </c>
      <c r="G717" s="89">
        <v>1009.9</v>
      </c>
      <c r="H717">
        <v>0.78</v>
      </c>
      <c r="I717" t="s">
        <v>1</v>
      </c>
      <c r="J717">
        <v>1.1000000000000001</v>
      </c>
      <c r="K717">
        <v>11</v>
      </c>
      <c r="L717">
        <v>2025</v>
      </c>
      <c r="M717" t="s">
        <v>374</v>
      </c>
      <c r="N717" s="89" cm="1">
        <f t="array" ref="N717">IF(ISNUMBER(_34_KNMI_Stations[[#This Row],[Etmaal temperatuur °C]]),IF(_34_KNMI_Stations[[#This Row],[Etmaal temperatuur °C]]&lt;stookgrens[],stookgrens[]-_34_KNMI_Stations[[#This Row],[Etmaal temperatuur °C]],0),"")</f>
        <v>10.1</v>
      </c>
      <c r="O717" s="89">
        <f>_34_KNMI_Stations[[#This Row],[graaddagen]]*_34_KNMI_Stations[[#This Row],[Gewogen factor]]</f>
        <v>11.110000000000001</v>
      </c>
      <c r="P717" s="89" cm="1">
        <f t="array" ref="P717">IF(ISNUMBER(_34_KNMI_Stations[[#This Row],[Etmaal temperatuur °C]]),IF(_34_KNMI_Stations[[#This Row],[Etmaal temperatuur °C]]&gt;stookgrens[],_34_KNMI_Stations[[#This Row],[Etmaal temperatuur °C]]-stookgrens[],0),"")</f>
        <v>0</v>
      </c>
    </row>
    <row r="718" spans="1:16" x14ac:dyDescent="0.25">
      <c r="A718">
        <v>235</v>
      </c>
      <c r="B718" s="110">
        <v>45978</v>
      </c>
      <c r="C718" s="89">
        <v>4.9000000000000004</v>
      </c>
      <c r="D718" s="89">
        <v>7.2</v>
      </c>
      <c r="E718" s="96">
        <v>419</v>
      </c>
      <c r="F718" s="89">
        <v>3.2</v>
      </c>
      <c r="G718" s="89">
        <v>1015.6</v>
      </c>
      <c r="H718">
        <v>0.7</v>
      </c>
      <c r="I718" t="s">
        <v>1</v>
      </c>
      <c r="J718">
        <v>1.1000000000000001</v>
      </c>
      <c r="K718">
        <v>11</v>
      </c>
      <c r="L718">
        <v>2025</v>
      </c>
      <c r="M718" t="s">
        <v>375</v>
      </c>
      <c r="N718" s="89" cm="1">
        <f t="array" ref="N718">IF(ISNUMBER(_34_KNMI_Stations[[#This Row],[Etmaal temperatuur °C]]),IF(_34_KNMI_Stations[[#This Row],[Etmaal temperatuur °C]]&lt;stookgrens[],stookgrens[]-_34_KNMI_Stations[[#This Row],[Etmaal temperatuur °C]],0),"")</f>
        <v>10.8</v>
      </c>
      <c r="O718" s="89">
        <f>_34_KNMI_Stations[[#This Row],[graaddagen]]*_34_KNMI_Stations[[#This Row],[Gewogen factor]]</f>
        <v>11.880000000000003</v>
      </c>
      <c r="P718" s="89" cm="1">
        <f t="array" ref="P718">IF(ISNUMBER(_34_KNMI_Stations[[#This Row],[Etmaal temperatuur °C]]),IF(_34_KNMI_Stations[[#This Row],[Etmaal temperatuur °C]]&gt;stookgrens[],_34_KNMI_Stations[[#This Row],[Etmaal temperatuur °C]]-stookgrens[],0),"")</f>
        <v>0</v>
      </c>
    </row>
    <row r="719" spans="1:16" x14ac:dyDescent="0.25">
      <c r="A719">
        <v>235</v>
      </c>
      <c r="B719" s="110">
        <v>45979</v>
      </c>
      <c r="C719" s="89">
        <v>5.8</v>
      </c>
      <c r="D719" s="89">
        <v>6.1</v>
      </c>
      <c r="E719" s="96">
        <v>249</v>
      </c>
      <c r="F719" s="89">
        <v>6.8</v>
      </c>
      <c r="G719" s="89">
        <v>1013</v>
      </c>
      <c r="H719">
        <v>0.77</v>
      </c>
      <c r="I719" t="s">
        <v>1</v>
      </c>
      <c r="J719">
        <v>1.1000000000000001</v>
      </c>
      <c r="K719">
        <v>11</v>
      </c>
      <c r="L719">
        <v>2025</v>
      </c>
      <c r="M719" t="s">
        <v>375</v>
      </c>
      <c r="N719" s="89" cm="1">
        <f t="array" ref="N719">IF(ISNUMBER(_34_KNMI_Stations[[#This Row],[Etmaal temperatuur °C]]),IF(_34_KNMI_Stations[[#This Row],[Etmaal temperatuur °C]]&lt;stookgrens[],stookgrens[]-_34_KNMI_Stations[[#This Row],[Etmaal temperatuur °C]],0),"")</f>
        <v>11.9</v>
      </c>
      <c r="O719" s="89">
        <f>_34_KNMI_Stations[[#This Row],[graaddagen]]*_34_KNMI_Stations[[#This Row],[Gewogen factor]]</f>
        <v>13.090000000000002</v>
      </c>
      <c r="P719" s="89" cm="1">
        <f t="array" ref="P719">IF(ISNUMBER(_34_KNMI_Stations[[#This Row],[Etmaal temperatuur °C]]),IF(_34_KNMI_Stations[[#This Row],[Etmaal temperatuur °C]]&gt;stookgrens[],_34_KNMI_Stations[[#This Row],[Etmaal temperatuur °C]]-stookgrens[],0),"")</f>
        <v>0</v>
      </c>
    </row>
    <row r="720" spans="1:16" x14ac:dyDescent="0.25">
      <c r="A720">
        <v>235</v>
      </c>
      <c r="B720" s="110">
        <v>45980</v>
      </c>
      <c r="C720" s="89">
        <v>4</v>
      </c>
      <c r="D720" s="89">
        <v>5.4</v>
      </c>
      <c r="E720" s="96">
        <v>100</v>
      </c>
      <c r="F720" s="89">
        <v>8.4</v>
      </c>
      <c r="G720" s="89">
        <v>1002.5</v>
      </c>
      <c r="H720">
        <v>0.84</v>
      </c>
      <c r="I720" t="s">
        <v>1</v>
      </c>
      <c r="J720">
        <v>1.1000000000000001</v>
      </c>
      <c r="K720">
        <v>11</v>
      </c>
      <c r="L720">
        <v>2025</v>
      </c>
      <c r="M720" t="s">
        <v>375</v>
      </c>
      <c r="N720" s="89" cm="1">
        <f t="array" ref="N720">IF(ISNUMBER(_34_KNMI_Stations[[#This Row],[Etmaal temperatuur °C]]),IF(_34_KNMI_Stations[[#This Row],[Etmaal temperatuur °C]]&lt;stookgrens[],stookgrens[]-_34_KNMI_Stations[[#This Row],[Etmaal temperatuur °C]],0),"")</f>
        <v>12.6</v>
      </c>
      <c r="O720" s="89">
        <f>_34_KNMI_Stations[[#This Row],[graaddagen]]*_34_KNMI_Stations[[#This Row],[Gewogen factor]]</f>
        <v>13.860000000000001</v>
      </c>
      <c r="P720" s="89" cm="1">
        <f t="array" ref="P720">IF(ISNUMBER(_34_KNMI_Stations[[#This Row],[Etmaal temperatuur °C]]),IF(_34_KNMI_Stations[[#This Row],[Etmaal temperatuur °C]]&gt;stookgrens[],_34_KNMI_Stations[[#This Row],[Etmaal temperatuur °C]]-stookgrens[],0),"")</f>
        <v>0</v>
      </c>
    </row>
    <row r="721" spans="1:16" x14ac:dyDescent="0.25">
      <c r="A721">
        <v>235</v>
      </c>
      <c r="B721" s="110">
        <v>45981</v>
      </c>
      <c r="C721" s="89">
        <v>3.1</v>
      </c>
      <c r="D721" s="89">
        <v>2.7</v>
      </c>
      <c r="E721" s="96">
        <v>250</v>
      </c>
      <c r="F721" s="89">
        <v>9</v>
      </c>
      <c r="G721" s="89">
        <v>1009.5</v>
      </c>
      <c r="H721">
        <v>0.89</v>
      </c>
      <c r="I721" t="s">
        <v>1</v>
      </c>
      <c r="J721">
        <v>1.1000000000000001</v>
      </c>
      <c r="K721">
        <v>11</v>
      </c>
      <c r="L721">
        <v>2025</v>
      </c>
      <c r="M721" t="s">
        <v>375</v>
      </c>
      <c r="N721" s="89" cm="1">
        <f t="array" ref="N721">IF(ISNUMBER(_34_KNMI_Stations[[#This Row],[Etmaal temperatuur °C]]),IF(_34_KNMI_Stations[[#This Row],[Etmaal temperatuur °C]]&lt;stookgrens[],stookgrens[]-_34_KNMI_Stations[[#This Row],[Etmaal temperatuur °C]],0),"")</f>
        <v>15.3</v>
      </c>
      <c r="O721" s="89">
        <f>_34_KNMI_Stations[[#This Row],[graaddagen]]*_34_KNMI_Stations[[#This Row],[Gewogen factor]]</f>
        <v>16.830000000000002</v>
      </c>
      <c r="P721" s="89" cm="1">
        <f t="array" ref="P721">IF(ISNUMBER(_34_KNMI_Stations[[#This Row],[Etmaal temperatuur °C]]),IF(_34_KNMI_Stations[[#This Row],[Etmaal temperatuur °C]]&gt;stookgrens[],_34_KNMI_Stations[[#This Row],[Etmaal temperatuur °C]]-stookgrens[],0),"")</f>
        <v>0</v>
      </c>
    </row>
    <row r="722" spans="1:16" x14ac:dyDescent="0.25">
      <c r="A722">
        <v>235</v>
      </c>
      <c r="B722" s="110">
        <v>45982</v>
      </c>
      <c r="C722" s="89">
        <v>2.8</v>
      </c>
      <c r="D722" s="89">
        <v>2.8</v>
      </c>
      <c r="E722" s="96">
        <v>426</v>
      </c>
      <c r="F722" s="89">
        <v>5.6</v>
      </c>
      <c r="G722" s="89">
        <v>1023.4</v>
      </c>
      <c r="H722">
        <v>0.89</v>
      </c>
      <c r="I722" t="s">
        <v>1</v>
      </c>
      <c r="J722">
        <v>1.1000000000000001</v>
      </c>
      <c r="K722">
        <v>11</v>
      </c>
      <c r="L722">
        <v>2025</v>
      </c>
      <c r="M722" t="s">
        <v>375</v>
      </c>
      <c r="N722" s="89" cm="1">
        <f t="array" ref="N722">IF(ISNUMBER(_34_KNMI_Stations[[#This Row],[Etmaal temperatuur °C]]),IF(_34_KNMI_Stations[[#This Row],[Etmaal temperatuur °C]]&lt;stookgrens[],stookgrens[]-_34_KNMI_Stations[[#This Row],[Etmaal temperatuur °C]],0),"")</f>
        <v>15.2</v>
      </c>
      <c r="O722" s="89">
        <f>_34_KNMI_Stations[[#This Row],[graaddagen]]*_34_KNMI_Stations[[#This Row],[Gewogen factor]]</f>
        <v>16.72</v>
      </c>
      <c r="P722" s="89" cm="1">
        <f t="array" ref="P722">IF(ISNUMBER(_34_KNMI_Stations[[#This Row],[Etmaal temperatuur °C]]),IF(_34_KNMI_Stations[[#This Row],[Etmaal temperatuur °C]]&gt;stookgrens[],_34_KNMI_Stations[[#This Row],[Etmaal temperatuur °C]]-stookgrens[],0),"")</f>
        <v>0</v>
      </c>
    </row>
    <row r="723" spans="1:16" x14ac:dyDescent="0.25">
      <c r="A723">
        <v>235</v>
      </c>
      <c r="B723" s="110">
        <v>45983</v>
      </c>
      <c r="C723" s="89">
        <v>7.5</v>
      </c>
      <c r="D723" s="89">
        <v>4.5</v>
      </c>
      <c r="E723" s="96">
        <v>289</v>
      </c>
      <c r="F723" s="89">
        <v>-0.1</v>
      </c>
      <c r="G723" s="89">
        <v>1019.8</v>
      </c>
      <c r="H723">
        <v>0.69</v>
      </c>
      <c r="I723" t="s">
        <v>1</v>
      </c>
      <c r="J723">
        <v>1.1000000000000001</v>
      </c>
      <c r="K723">
        <v>11</v>
      </c>
      <c r="L723">
        <v>2025</v>
      </c>
      <c r="M723" t="s">
        <v>375</v>
      </c>
      <c r="N723" s="89" cm="1">
        <f t="array" ref="N723">IF(ISNUMBER(_34_KNMI_Stations[[#This Row],[Etmaal temperatuur °C]]),IF(_34_KNMI_Stations[[#This Row],[Etmaal temperatuur °C]]&lt;stookgrens[],stookgrens[]-_34_KNMI_Stations[[#This Row],[Etmaal temperatuur °C]],0),"")</f>
        <v>13.5</v>
      </c>
      <c r="O723" s="89">
        <f>_34_KNMI_Stations[[#This Row],[graaddagen]]*_34_KNMI_Stations[[#This Row],[Gewogen factor]]</f>
        <v>14.850000000000001</v>
      </c>
      <c r="P723" s="89" cm="1">
        <f t="array" ref="P723">IF(ISNUMBER(_34_KNMI_Stations[[#This Row],[Etmaal temperatuur °C]]),IF(_34_KNMI_Stations[[#This Row],[Etmaal temperatuur °C]]&gt;stookgrens[],_34_KNMI_Stations[[#This Row],[Etmaal temperatuur °C]]-stookgrens[],0),"")</f>
        <v>0</v>
      </c>
    </row>
    <row r="724" spans="1:16" x14ac:dyDescent="0.25">
      <c r="A724">
        <v>235</v>
      </c>
      <c r="B724" s="110">
        <v>45984</v>
      </c>
      <c r="C724" s="89">
        <v>8.5</v>
      </c>
      <c r="D724" s="89">
        <v>3.1</v>
      </c>
      <c r="E724" s="96">
        <v>76</v>
      </c>
      <c r="F724" s="89">
        <v>6</v>
      </c>
      <c r="G724" s="89">
        <v>1000.8</v>
      </c>
      <c r="H724">
        <v>0.89</v>
      </c>
      <c r="I724" t="s">
        <v>1</v>
      </c>
      <c r="J724">
        <v>1.1000000000000001</v>
      </c>
      <c r="K724">
        <v>11</v>
      </c>
      <c r="L724">
        <v>2025</v>
      </c>
      <c r="M724" t="s">
        <v>375</v>
      </c>
      <c r="N724" s="89" cm="1">
        <f t="array" ref="N724">IF(ISNUMBER(_34_KNMI_Stations[[#This Row],[Etmaal temperatuur °C]]),IF(_34_KNMI_Stations[[#This Row],[Etmaal temperatuur °C]]&lt;stookgrens[],stookgrens[]-_34_KNMI_Stations[[#This Row],[Etmaal temperatuur °C]],0),"")</f>
        <v>14.9</v>
      </c>
      <c r="O724" s="89">
        <f>_34_KNMI_Stations[[#This Row],[graaddagen]]*_34_KNMI_Stations[[#This Row],[Gewogen factor]]</f>
        <v>16.39</v>
      </c>
      <c r="P724" s="89" cm="1">
        <f t="array" ref="P724">IF(ISNUMBER(_34_KNMI_Stations[[#This Row],[Etmaal temperatuur °C]]),IF(_34_KNMI_Stations[[#This Row],[Etmaal temperatuur °C]]&gt;stookgrens[],_34_KNMI_Stations[[#This Row],[Etmaal temperatuur °C]]-stookgrens[],0),"")</f>
        <v>0</v>
      </c>
    </row>
    <row r="725" spans="1:16" x14ac:dyDescent="0.25">
      <c r="A725">
        <v>235</v>
      </c>
      <c r="B725" s="110">
        <v>45985</v>
      </c>
      <c r="C725" s="89">
        <v>4.5</v>
      </c>
      <c r="D725" s="89">
        <v>5.3</v>
      </c>
      <c r="E725" s="96">
        <v>384</v>
      </c>
      <c r="F725" s="89">
        <v>0</v>
      </c>
      <c r="G725" s="89">
        <v>993</v>
      </c>
      <c r="H725">
        <v>0.87</v>
      </c>
      <c r="I725" t="s">
        <v>1</v>
      </c>
      <c r="J725">
        <v>1.1000000000000001</v>
      </c>
      <c r="K725">
        <v>11</v>
      </c>
      <c r="L725">
        <v>2025</v>
      </c>
      <c r="M725" t="s">
        <v>376</v>
      </c>
      <c r="N725" s="89" cm="1">
        <f t="array" ref="N725">IF(ISNUMBER(_34_KNMI_Stations[[#This Row],[Etmaal temperatuur °C]]),IF(_34_KNMI_Stations[[#This Row],[Etmaal temperatuur °C]]&lt;stookgrens[],stookgrens[]-_34_KNMI_Stations[[#This Row],[Etmaal temperatuur °C]],0),"")</f>
        <v>12.7</v>
      </c>
      <c r="O725" s="89">
        <f>_34_KNMI_Stations[[#This Row],[graaddagen]]*_34_KNMI_Stations[[#This Row],[Gewogen factor]]</f>
        <v>13.97</v>
      </c>
      <c r="P725" s="89" cm="1">
        <f t="array" ref="P725">IF(ISNUMBER(_34_KNMI_Stations[[#This Row],[Etmaal temperatuur °C]]),IF(_34_KNMI_Stations[[#This Row],[Etmaal temperatuur °C]]&gt;stookgrens[],_34_KNMI_Stations[[#This Row],[Etmaal temperatuur °C]]-stookgrens[],0),"")</f>
        <v>0</v>
      </c>
    </row>
    <row r="726" spans="1:16" x14ac:dyDescent="0.25">
      <c r="A726">
        <v>235</v>
      </c>
      <c r="B726" s="110">
        <v>45986</v>
      </c>
      <c r="C726" s="89">
        <v>4</v>
      </c>
      <c r="D726" s="89">
        <v>5.7</v>
      </c>
      <c r="E726" s="96">
        <v>272</v>
      </c>
      <c r="F726" s="89">
        <v>3.6</v>
      </c>
      <c r="G726" s="89">
        <v>1007.2</v>
      </c>
      <c r="H726">
        <v>0.85</v>
      </c>
      <c r="I726" t="s">
        <v>1</v>
      </c>
      <c r="J726">
        <v>1.1000000000000001</v>
      </c>
      <c r="K726">
        <v>11</v>
      </c>
      <c r="L726">
        <v>2025</v>
      </c>
      <c r="M726" t="s">
        <v>376</v>
      </c>
      <c r="N726" s="89" cm="1">
        <f t="array" ref="N726">IF(ISNUMBER(_34_KNMI_Stations[[#This Row],[Etmaal temperatuur °C]]),IF(_34_KNMI_Stations[[#This Row],[Etmaal temperatuur °C]]&lt;stookgrens[],stookgrens[]-_34_KNMI_Stations[[#This Row],[Etmaal temperatuur °C]],0),"")</f>
        <v>12.3</v>
      </c>
      <c r="O726" s="89">
        <f>_34_KNMI_Stations[[#This Row],[graaddagen]]*_34_KNMI_Stations[[#This Row],[Gewogen factor]]</f>
        <v>13.530000000000001</v>
      </c>
      <c r="P726" s="89" cm="1">
        <f t="array" ref="P726">IF(ISNUMBER(_34_KNMI_Stations[[#This Row],[Etmaal temperatuur °C]]),IF(_34_KNMI_Stations[[#This Row],[Etmaal temperatuur °C]]&gt;stookgrens[],_34_KNMI_Stations[[#This Row],[Etmaal temperatuur °C]]-stookgrens[],0),"")</f>
        <v>0</v>
      </c>
    </row>
    <row r="727" spans="1:16" x14ac:dyDescent="0.25">
      <c r="A727">
        <v>235</v>
      </c>
      <c r="B727" s="110">
        <v>45987</v>
      </c>
      <c r="C727" s="89">
        <v>2.8</v>
      </c>
      <c r="D727" s="89">
        <v>3.9</v>
      </c>
      <c r="E727" s="96">
        <v>315</v>
      </c>
      <c r="F727" s="89">
        <v>0.1</v>
      </c>
      <c r="G727" s="89">
        <v>1019.6</v>
      </c>
      <c r="H727">
        <v>0.94</v>
      </c>
      <c r="I727" t="s">
        <v>1</v>
      </c>
      <c r="J727">
        <v>1.1000000000000001</v>
      </c>
      <c r="K727">
        <v>11</v>
      </c>
      <c r="L727">
        <v>2025</v>
      </c>
      <c r="M727" t="s">
        <v>376</v>
      </c>
      <c r="N727" s="89" cm="1">
        <f t="array" ref="N727">IF(ISNUMBER(_34_KNMI_Stations[[#This Row],[Etmaal temperatuur °C]]),IF(_34_KNMI_Stations[[#This Row],[Etmaal temperatuur °C]]&lt;stookgrens[],stookgrens[]-_34_KNMI_Stations[[#This Row],[Etmaal temperatuur °C]],0),"")</f>
        <v>14.1</v>
      </c>
      <c r="O727" s="89">
        <f>_34_KNMI_Stations[[#This Row],[graaddagen]]*_34_KNMI_Stations[[#This Row],[Gewogen factor]]</f>
        <v>15.510000000000002</v>
      </c>
      <c r="P727" s="89" cm="1">
        <f t="array" ref="P727">IF(ISNUMBER(_34_KNMI_Stations[[#This Row],[Etmaal temperatuur °C]]),IF(_34_KNMI_Stations[[#This Row],[Etmaal temperatuur °C]]&gt;stookgrens[],_34_KNMI_Stations[[#This Row],[Etmaal temperatuur °C]]-stookgrens[],0),"")</f>
        <v>0</v>
      </c>
    </row>
    <row r="728" spans="1:16" x14ac:dyDescent="0.25">
      <c r="A728">
        <v>235</v>
      </c>
      <c r="B728" s="110">
        <v>45988</v>
      </c>
      <c r="C728" s="89">
        <v>9.5</v>
      </c>
      <c r="D728" s="89">
        <v>8.1999999999999993</v>
      </c>
      <c r="E728" s="96">
        <v>65</v>
      </c>
      <c r="F728" s="89">
        <v>0.2</v>
      </c>
      <c r="G728" s="89">
        <v>1013.3</v>
      </c>
      <c r="H728">
        <v>0.94</v>
      </c>
      <c r="I728" t="s">
        <v>1</v>
      </c>
      <c r="J728">
        <v>1.1000000000000001</v>
      </c>
      <c r="K728">
        <v>11</v>
      </c>
      <c r="L728">
        <v>2025</v>
      </c>
      <c r="M728" t="s">
        <v>376</v>
      </c>
      <c r="N728" s="89" cm="1">
        <f t="array" ref="N728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728" s="89">
        <f>_34_KNMI_Stations[[#This Row],[graaddagen]]*_34_KNMI_Stations[[#This Row],[Gewogen factor]]</f>
        <v>10.780000000000001</v>
      </c>
      <c r="P728" s="89" cm="1">
        <f t="array" ref="P728">IF(ISNUMBER(_34_KNMI_Stations[[#This Row],[Etmaal temperatuur °C]]),IF(_34_KNMI_Stations[[#This Row],[Etmaal temperatuur °C]]&gt;stookgrens[],_34_KNMI_Stations[[#This Row],[Etmaal temperatuur °C]]-stookgrens[],0),"")</f>
        <v>0</v>
      </c>
    </row>
    <row r="729" spans="1:16" x14ac:dyDescent="0.25">
      <c r="A729">
        <v>235</v>
      </c>
      <c r="B729" s="110">
        <v>45989</v>
      </c>
      <c r="C729" s="89">
        <v>8.1</v>
      </c>
      <c r="D729" s="89">
        <v>10.3</v>
      </c>
      <c r="E729" s="96">
        <v>258</v>
      </c>
      <c r="F729" s="89">
        <v>0.1</v>
      </c>
      <c r="G729" s="89">
        <v>1010.2</v>
      </c>
      <c r="H729">
        <v>0.91</v>
      </c>
      <c r="I729" t="s">
        <v>1</v>
      </c>
      <c r="J729">
        <v>1.1000000000000001</v>
      </c>
      <c r="K729">
        <v>11</v>
      </c>
      <c r="L729">
        <v>2025</v>
      </c>
      <c r="M729" t="s">
        <v>376</v>
      </c>
      <c r="N729" s="89" cm="1">
        <f t="array" ref="N729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729" s="89">
        <f>_34_KNMI_Stations[[#This Row],[graaddagen]]*_34_KNMI_Stations[[#This Row],[Gewogen factor]]</f>
        <v>8.4700000000000006</v>
      </c>
      <c r="P729" s="89" cm="1">
        <f t="array" ref="P729">IF(ISNUMBER(_34_KNMI_Stations[[#This Row],[Etmaal temperatuur °C]]),IF(_34_KNMI_Stations[[#This Row],[Etmaal temperatuur °C]]&gt;stookgrens[],_34_KNMI_Stations[[#This Row],[Etmaal temperatuur °C]]-stookgrens[],0),"")</f>
        <v>0</v>
      </c>
    </row>
    <row r="730" spans="1:16" x14ac:dyDescent="0.25">
      <c r="A730">
        <v>235</v>
      </c>
      <c r="B730" s="110">
        <v>45990</v>
      </c>
      <c r="C730" s="89">
        <v>7.1</v>
      </c>
      <c r="D730" s="89">
        <v>9.3000000000000007</v>
      </c>
      <c r="E730" s="96">
        <v>172</v>
      </c>
      <c r="F730" s="89">
        <v>0.2</v>
      </c>
      <c r="G730" s="89">
        <v>1004.5</v>
      </c>
      <c r="H730">
        <v>0.88</v>
      </c>
      <c r="I730" t="s">
        <v>1</v>
      </c>
      <c r="J730">
        <v>1.1000000000000001</v>
      </c>
      <c r="K730">
        <v>11</v>
      </c>
      <c r="L730">
        <v>2025</v>
      </c>
      <c r="M730" t="s">
        <v>376</v>
      </c>
      <c r="N730" s="89" cm="1">
        <f t="array" ref="N730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730" s="89">
        <f>_34_KNMI_Stations[[#This Row],[graaddagen]]*_34_KNMI_Stations[[#This Row],[Gewogen factor]]</f>
        <v>9.57</v>
      </c>
      <c r="P730" s="89" cm="1">
        <f t="array" ref="P730">IF(ISNUMBER(_34_KNMI_Stations[[#This Row],[Etmaal temperatuur °C]]),IF(_34_KNMI_Stations[[#This Row],[Etmaal temperatuur °C]]&gt;stookgrens[],_34_KNMI_Stations[[#This Row],[Etmaal temperatuur °C]]-stookgrens[],0),"")</f>
        <v>0</v>
      </c>
    </row>
    <row r="731" spans="1:16" x14ac:dyDescent="0.25">
      <c r="A731">
        <v>235</v>
      </c>
      <c r="B731" s="110">
        <v>45991</v>
      </c>
      <c r="C731" s="89">
        <v>7.5</v>
      </c>
      <c r="D731" s="89">
        <v>7.6</v>
      </c>
      <c r="E731" s="96">
        <v>207</v>
      </c>
      <c r="F731" s="89">
        <v>1.2</v>
      </c>
      <c r="G731" s="89">
        <v>1008.4</v>
      </c>
      <c r="H731">
        <v>0.77</v>
      </c>
      <c r="I731" t="s">
        <v>1</v>
      </c>
      <c r="J731">
        <v>1.1000000000000001</v>
      </c>
      <c r="K731">
        <v>11</v>
      </c>
      <c r="L731">
        <v>2025</v>
      </c>
      <c r="M731" t="s">
        <v>376</v>
      </c>
      <c r="N731" s="89" cm="1">
        <f t="array" ref="N731">IF(ISNUMBER(_34_KNMI_Stations[[#This Row],[Etmaal temperatuur °C]]),IF(_34_KNMI_Stations[[#This Row],[Etmaal temperatuur °C]]&lt;stookgrens[],stookgrens[]-_34_KNMI_Stations[[#This Row],[Etmaal temperatuur °C]],0),"")</f>
        <v>10.4</v>
      </c>
      <c r="O731" s="89">
        <f>_34_KNMI_Stations[[#This Row],[graaddagen]]*_34_KNMI_Stations[[#This Row],[Gewogen factor]]</f>
        <v>11.440000000000001</v>
      </c>
      <c r="P731" s="89" cm="1">
        <f t="array" ref="P731">IF(ISNUMBER(_34_KNMI_Stations[[#This Row],[Etmaal temperatuur °C]]),IF(_34_KNMI_Stations[[#This Row],[Etmaal temperatuur °C]]&gt;stookgrens[],_34_KNMI_Stations[[#This Row],[Etmaal temperatuur °C]]-stookgrens[],0),"")</f>
        <v>0</v>
      </c>
    </row>
    <row r="732" spans="1:16" x14ac:dyDescent="0.25">
      <c r="A732">
        <v>235</v>
      </c>
      <c r="B732" s="110">
        <v>45992</v>
      </c>
      <c r="C732" s="89">
        <v>8.8000000000000007</v>
      </c>
      <c r="D732" s="89">
        <v>6.3</v>
      </c>
      <c r="E732" s="96">
        <v>136</v>
      </c>
      <c r="F732" s="89">
        <v>2.9</v>
      </c>
      <c r="G732" s="89">
        <v>1007.8</v>
      </c>
      <c r="H732">
        <v>0.84</v>
      </c>
      <c r="I732" t="s">
        <v>1</v>
      </c>
      <c r="J732">
        <v>1.1000000000000001</v>
      </c>
      <c r="K732">
        <v>12</v>
      </c>
      <c r="L732">
        <v>2025</v>
      </c>
      <c r="M732" t="s">
        <v>377</v>
      </c>
      <c r="N732" s="89" cm="1">
        <f t="array" ref="N732">IF(ISNUMBER(_34_KNMI_Stations[[#This Row],[Etmaal temperatuur °C]]),IF(_34_KNMI_Stations[[#This Row],[Etmaal temperatuur °C]]&lt;stookgrens[],stookgrens[]-_34_KNMI_Stations[[#This Row],[Etmaal temperatuur °C]],0),"")</f>
        <v>11.7</v>
      </c>
      <c r="O732" s="89">
        <f>_34_KNMI_Stations[[#This Row],[graaddagen]]*_34_KNMI_Stations[[#This Row],[Gewogen factor]]</f>
        <v>12.870000000000001</v>
      </c>
      <c r="P732" s="89" cm="1">
        <f t="array" ref="P732">IF(ISNUMBER(_34_KNMI_Stations[[#This Row],[Etmaal temperatuur °C]]),IF(_34_KNMI_Stations[[#This Row],[Etmaal temperatuur °C]]&gt;stookgrens[],_34_KNMI_Stations[[#This Row],[Etmaal temperatuur °C]]-stookgrens[],0),"")</f>
        <v>0</v>
      </c>
    </row>
    <row r="733" spans="1:16" x14ac:dyDescent="0.25">
      <c r="A733">
        <v>235</v>
      </c>
      <c r="B733" s="110">
        <v>45993</v>
      </c>
      <c r="C733" s="89">
        <v>5.8</v>
      </c>
      <c r="D733" s="89">
        <v>7.1</v>
      </c>
      <c r="E733" s="96">
        <v>105</v>
      </c>
      <c r="F733" s="89">
        <v>0.9</v>
      </c>
      <c r="G733" s="89">
        <v>1006.1</v>
      </c>
      <c r="H733">
        <v>0.82</v>
      </c>
      <c r="I733" t="s">
        <v>1</v>
      </c>
      <c r="J733">
        <v>1.1000000000000001</v>
      </c>
      <c r="K733">
        <v>12</v>
      </c>
      <c r="L733">
        <v>2025</v>
      </c>
      <c r="M733" t="s">
        <v>377</v>
      </c>
      <c r="N733" s="89" cm="1">
        <f t="array" ref="N733">IF(ISNUMBER(_34_KNMI_Stations[[#This Row],[Etmaal temperatuur °C]]),IF(_34_KNMI_Stations[[#This Row],[Etmaal temperatuur °C]]&lt;stookgrens[],stookgrens[]-_34_KNMI_Stations[[#This Row],[Etmaal temperatuur °C]],0),"")</f>
        <v>10.9</v>
      </c>
      <c r="O733" s="89">
        <f>_34_KNMI_Stations[[#This Row],[graaddagen]]*_34_KNMI_Stations[[#This Row],[Gewogen factor]]</f>
        <v>11.990000000000002</v>
      </c>
      <c r="P733" s="89" cm="1">
        <f t="array" ref="P733">IF(ISNUMBER(_34_KNMI_Stations[[#This Row],[Etmaal temperatuur °C]]),IF(_34_KNMI_Stations[[#This Row],[Etmaal temperatuur °C]]&gt;stookgrens[],_34_KNMI_Stations[[#This Row],[Etmaal temperatuur °C]]-stookgrens[],0),"")</f>
        <v>0</v>
      </c>
    </row>
    <row r="734" spans="1:16" x14ac:dyDescent="0.25">
      <c r="A734">
        <v>235</v>
      </c>
      <c r="B734" s="110">
        <v>45994</v>
      </c>
      <c r="C734" s="89">
        <v>3.5</v>
      </c>
      <c r="D734" s="89">
        <v>6.2</v>
      </c>
      <c r="E734" s="96">
        <v>255</v>
      </c>
      <c r="F734" s="89">
        <v>0</v>
      </c>
      <c r="G734" s="89">
        <v>1010</v>
      </c>
      <c r="H734">
        <v>0.91</v>
      </c>
      <c r="I734" t="s">
        <v>1</v>
      </c>
      <c r="J734">
        <v>1.1000000000000001</v>
      </c>
      <c r="K734">
        <v>12</v>
      </c>
      <c r="L734">
        <v>2025</v>
      </c>
      <c r="M734" t="s">
        <v>377</v>
      </c>
      <c r="N734" s="89" cm="1">
        <f t="array" ref="N734">IF(ISNUMBER(_34_KNMI_Stations[[#This Row],[Etmaal temperatuur °C]]),IF(_34_KNMI_Stations[[#This Row],[Etmaal temperatuur °C]]&lt;stookgrens[],stookgrens[]-_34_KNMI_Stations[[#This Row],[Etmaal temperatuur °C]],0),"")</f>
        <v>11.8</v>
      </c>
      <c r="O734" s="89">
        <f>_34_KNMI_Stations[[#This Row],[graaddagen]]*_34_KNMI_Stations[[#This Row],[Gewogen factor]]</f>
        <v>12.980000000000002</v>
      </c>
      <c r="P734" s="89" cm="1">
        <f t="array" ref="P734">IF(ISNUMBER(_34_KNMI_Stations[[#This Row],[Etmaal temperatuur °C]]),IF(_34_KNMI_Stations[[#This Row],[Etmaal temperatuur °C]]&gt;stookgrens[],_34_KNMI_Stations[[#This Row],[Etmaal temperatuur °C]]-stookgrens[],0),"")</f>
        <v>0</v>
      </c>
    </row>
    <row r="735" spans="1:16" x14ac:dyDescent="0.25">
      <c r="A735">
        <v>235</v>
      </c>
      <c r="B735" s="110">
        <v>45995</v>
      </c>
      <c r="C735" s="89">
        <v>4.5999999999999996</v>
      </c>
      <c r="D735" s="89">
        <v>6</v>
      </c>
      <c r="E735" s="96">
        <v>324</v>
      </c>
      <c r="F735" s="89">
        <v>0.2</v>
      </c>
      <c r="G735" s="89">
        <v>1004.7</v>
      </c>
      <c r="H735">
        <v>0.88</v>
      </c>
      <c r="I735" t="s">
        <v>1</v>
      </c>
      <c r="J735">
        <v>1.1000000000000001</v>
      </c>
      <c r="K735">
        <v>12</v>
      </c>
      <c r="L735">
        <v>2025</v>
      </c>
      <c r="M735" t="s">
        <v>377</v>
      </c>
      <c r="N735" s="89" cm="1">
        <f t="array" ref="N735">IF(ISNUMBER(_34_KNMI_Stations[[#This Row],[Etmaal temperatuur °C]]),IF(_34_KNMI_Stations[[#This Row],[Etmaal temperatuur °C]]&lt;stookgrens[],stookgrens[]-_34_KNMI_Stations[[#This Row],[Etmaal temperatuur °C]],0),"")</f>
        <v>12</v>
      </c>
      <c r="O735" s="89">
        <f>_34_KNMI_Stations[[#This Row],[graaddagen]]*_34_KNMI_Stations[[#This Row],[Gewogen factor]]</f>
        <v>13.200000000000001</v>
      </c>
      <c r="P735" s="89" cm="1">
        <f t="array" ref="P735">IF(ISNUMBER(_34_KNMI_Stations[[#This Row],[Etmaal temperatuur °C]]),IF(_34_KNMI_Stations[[#This Row],[Etmaal temperatuur °C]]&gt;stookgrens[],_34_KNMI_Stations[[#This Row],[Etmaal temperatuur °C]]-stookgrens[],0),"")</f>
        <v>0</v>
      </c>
    </row>
    <row r="736" spans="1:16" x14ac:dyDescent="0.25">
      <c r="A736">
        <v>235</v>
      </c>
      <c r="B736" s="110">
        <v>45996</v>
      </c>
      <c r="C736" s="89">
        <v>4.5999999999999996</v>
      </c>
      <c r="D736" s="89">
        <v>4.3</v>
      </c>
      <c r="E736" s="96">
        <v>126</v>
      </c>
      <c r="F736" s="89">
        <v>0</v>
      </c>
      <c r="G736" s="89">
        <v>1007.5</v>
      </c>
      <c r="H736">
        <v>0.94</v>
      </c>
      <c r="I736" t="s">
        <v>1</v>
      </c>
      <c r="J736">
        <v>1.1000000000000001</v>
      </c>
      <c r="K736">
        <v>12</v>
      </c>
      <c r="L736">
        <v>2025</v>
      </c>
      <c r="M736" t="s">
        <v>377</v>
      </c>
      <c r="N736" s="89" cm="1">
        <f t="array" ref="N736">IF(ISNUMBER(_34_KNMI_Stations[[#This Row],[Etmaal temperatuur °C]]),IF(_34_KNMI_Stations[[#This Row],[Etmaal temperatuur °C]]&lt;stookgrens[],stookgrens[]-_34_KNMI_Stations[[#This Row],[Etmaal temperatuur °C]],0),"")</f>
        <v>13.7</v>
      </c>
      <c r="O736" s="89">
        <f>_34_KNMI_Stations[[#This Row],[graaddagen]]*_34_KNMI_Stations[[#This Row],[Gewogen factor]]</f>
        <v>15.07</v>
      </c>
      <c r="P736" s="89" cm="1">
        <f t="array" ref="P736">IF(ISNUMBER(_34_KNMI_Stations[[#This Row],[Etmaal temperatuur °C]]),IF(_34_KNMI_Stations[[#This Row],[Etmaal temperatuur °C]]&gt;stookgrens[],_34_KNMI_Stations[[#This Row],[Etmaal temperatuur °C]]-stookgrens[],0),"")</f>
        <v>0</v>
      </c>
    </row>
    <row r="737" spans="1:16" x14ac:dyDescent="0.25">
      <c r="A737">
        <v>235</v>
      </c>
      <c r="B737" s="110">
        <v>45997</v>
      </c>
      <c r="C737" s="89">
        <v>7.9</v>
      </c>
      <c r="D737" s="89">
        <v>8</v>
      </c>
      <c r="E737" s="96">
        <v>105</v>
      </c>
      <c r="F737" s="89">
        <v>8.8000000000000007</v>
      </c>
      <c r="G737" s="89">
        <v>998.6</v>
      </c>
      <c r="H737">
        <v>0.92</v>
      </c>
      <c r="I737" t="s">
        <v>1</v>
      </c>
      <c r="J737">
        <v>1.1000000000000001</v>
      </c>
      <c r="K737">
        <v>12</v>
      </c>
      <c r="L737">
        <v>2025</v>
      </c>
      <c r="M737" t="s">
        <v>377</v>
      </c>
      <c r="N737" s="89" cm="1">
        <f t="array" ref="N737">IF(ISNUMBER(_34_KNMI_Stations[[#This Row],[Etmaal temperatuur °C]]),IF(_34_KNMI_Stations[[#This Row],[Etmaal temperatuur °C]]&lt;stookgrens[],stookgrens[]-_34_KNMI_Stations[[#This Row],[Etmaal temperatuur °C]],0),"")</f>
        <v>10</v>
      </c>
      <c r="O737" s="89">
        <f>_34_KNMI_Stations[[#This Row],[graaddagen]]*_34_KNMI_Stations[[#This Row],[Gewogen factor]]</f>
        <v>11</v>
      </c>
      <c r="P737" s="89" cm="1">
        <f t="array" ref="P737">IF(ISNUMBER(_34_KNMI_Stations[[#This Row],[Etmaal temperatuur °C]]),IF(_34_KNMI_Stations[[#This Row],[Etmaal temperatuur °C]]&gt;stookgrens[],_34_KNMI_Stations[[#This Row],[Etmaal temperatuur °C]]-stookgrens[],0),"")</f>
        <v>0</v>
      </c>
    </row>
    <row r="738" spans="1:16" x14ac:dyDescent="0.25">
      <c r="A738">
        <v>235</v>
      </c>
      <c r="B738" s="110">
        <v>45998</v>
      </c>
      <c r="C738" s="89">
        <v>7</v>
      </c>
      <c r="D738" s="89">
        <v>10.4</v>
      </c>
      <c r="E738" s="96">
        <v>158</v>
      </c>
      <c r="F738" s="89">
        <v>9.1999999999999993</v>
      </c>
      <c r="G738" s="89">
        <v>1002</v>
      </c>
      <c r="H738">
        <v>0.91</v>
      </c>
      <c r="I738" t="s">
        <v>1</v>
      </c>
      <c r="J738">
        <v>1.1000000000000001</v>
      </c>
      <c r="K738">
        <v>12</v>
      </c>
      <c r="L738">
        <v>2025</v>
      </c>
      <c r="M738" t="s">
        <v>377</v>
      </c>
      <c r="N738" s="89" cm="1">
        <f t="array" ref="N738">IF(ISNUMBER(_34_KNMI_Stations[[#This Row],[Etmaal temperatuur °C]]),IF(_34_KNMI_Stations[[#This Row],[Etmaal temperatuur °C]]&lt;stookgrens[],stookgrens[]-_34_KNMI_Stations[[#This Row],[Etmaal temperatuur °C]],0),"")</f>
        <v>7.6</v>
      </c>
      <c r="O738" s="89">
        <f>_34_KNMI_Stations[[#This Row],[graaddagen]]*_34_KNMI_Stations[[#This Row],[Gewogen factor]]</f>
        <v>8.36</v>
      </c>
      <c r="P738" s="89" cm="1">
        <f t="array" ref="P738">IF(ISNUMBER(_34_KNMI_Stations[[#This Row],[Etmaal temperatuur °C]]),IF(_34_KNMI_Stations[[#This Row],[Etmaal temperatuur °C]]&gt;stookgrens[],_34_KNMI_Stations[[#This Row],[Etmaal temperatuur °C]]-stookgrens[],0),"")</f>
        <v>0</v>
      </c>
    </row>
    <row r="739" spans="1:16" x14ac:dyDescent="0.25">
      <c r="A739">
        <v>235</v>
      </c>
      <c r="B739" s="110">
        <v>45999</v>
      </c>
      <c r="C739" s="89">
        <v>7.5</v>
      </c>
      <c r="D739" s="89">
        <v>11.1</v>
      </c>
      <c r="E739" s="96">
        <v>150</v>
      </c>
      <c r="F739" s="89">
        <v>7.6</v>
      </c>
      <c r="G739" s="89">
        <v>1008.4</v>
      </c>
      <c r="H739">
        <v>0.9</v>
      </c>
      <c r="I739" t="s">
        <v>1</v>
      </c>
      <c r="J739">
        <v>1.1000000000000001</v>
      </c>
      <c r="K739">
        <v>12</v>
      </c>
      <c r="L739">
        <v>2025</v>
      </c>
      <c r="M739" t="s">
        <v>378</v>
      </c>
      <c r="N739" s="89" cm="1">
        <f t="array" ref="N739">IF(ISNUMBER(_34_KNMI_Stations[[#This Row],[Etmaal temperatuur °C]]),IF(_34_KNMI_Stations[[#This Row],[Etmaal temperatuur °C]]&lt;stookgrens[],stookgrens[]-_34_KNMI_Stations[[#This Row],[Etmaal temperatuur °C]],0),"")</f>
        <v>6.9</v>
      </c>
      <c r="O739" s="89">
        <f>_34_KNMI_Stations[[#This Row],[graaddagen]]*_34_KNMI_Stations[[#This Row],[Gewogen factor]]</f>
        <v>7.5900000000000007</v>
      </c>
      <c r="P739" s="89" cm="1">
        <f t="array" ref="P739">IF(ISNUMBER(_34_KNMI_Stations[[#This Row],[Etmaal temperatuur °C]]),IF(_34_KNMI_Stations[[#This Row],[Etmaal temperatuur °C]]&gt;stookgrens[],_34_KNMI_Stations[[#This Row],[Etmaal temperatuur °C]]-stookgrens[],0),"")</f>
        <v>0</v>
      </c>
    </row>
    <row r="740" spans="1:16" x14ac:dyDescent="0.25">
      <c r="A740">
        <v>235</v>
      </c>
      <c r="B740" s="110">
        <v>46000</v>
      </c>
      <c r="C740" s="89">
        <v>7.6</v>
      </c>
      <c r="D740" s="89">
        <v>12.2</v>
      </c>
      <c r="E740" s="96">
        <v>98</v>
      </c>
      <c r="F740" s="89">
        <v>3.6</v>
      </c>
      <c r="G740" s="89">
        <v>1008</v>
      </c>
      <c r="H740">
        <v>0.87</v>
      </c>
      <c r="I740" t="s">
        <v>1</v>
      </c>
      <c r="J740">
        <v>1.1000000000000001</v>
      </c>
      <c r="K740">
        <v>12</v>
      </c>
      <c r="L740">
        <v>2025</v>
      </c>
      <c r="M740" t="s">
        <v>378</v>
      </c>
      <c r="N740" s="89" cm="1">
        <f t="array" ref="N740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740" s="89">
        <f>_34_KNMI_Stations[[#This Row],[graaddagen]]*_34_KNMI_Stations[[#This Row],[Gewogen factor]]</f>
        <v>6.3800000000000017</v>
      </c>
      <c r="P740" s="89" cm="1">
        <f t="array" ref="P740">IF(ISNUMBER(_34_KNMI_Stations[[#This Row],[Etmaal temperatuur °C]]),IF(_34_KNMI_Stations[[#This Row],[Etmaal temperatuur °C]]&gt;stookgrens[],_34_KNMI_Stations[[#This Row],[Etmaal temperatuur °C]]-stookgrens[],0),"")</f>
        <v>0</v>
      </c>
    </row>
    <row r="741" spans="1:16" x14ac:dyDescent="0.25">
      <c r="A741">
        <v>235</v>
      </c>
      <c r="B741" s="110">
        <v>46001</v>
      </c>
      <c r="C741" s="89">
        <v>7.8</v>
      </c>
      <c r="D741" s="89">
        <v>11</v>
      </c>
      <c r="E741" s="96">
        <v>265</v>
      </c>
      <c r="F741" s="89">
        <v>0</v>
      </c>
      <c r="G741" s="89">
        <v>1014.6</v>
      </c>
      <c r="H741">
        <v>0.88</v>
      </c>
      <c r="I741" t="s">
        <v>1</v>
      </c>
      <c r="J741">
        <v>1.1000000000000001</v>
      </c>
      <c r="K741">
        <v>12</v>
      </c>
      <c r="L741">
        <v>2025</v>
      </c>
      <c r="M741" t="s">
        <v>378</v>
      </c>
      <c r="N741" s="89" cm="1">
        <f t="array" ref="N741">IF(ISNUMBER(_34_KNMI_Stations[[#This Row],[Etmaal temperatuur °C]]),IF(_34_KNMI_Stations[[#This Row],[Etmaal temperatuur °C]]&lt;stookgrens[],stookgrens[]-_34_KNMI_Stations[[#This Row],[Etmaal temperatuur °C]],0),"")</f>
        <v>7</v>
      </c>
      <c r="O741" s="89">
        <f>_34_KNMI_Stations[[#This Row],[graaddagen]]*_34_KNMI_Stations[[#This Row],[Gewogen factor]]</f>
        <v>7.7000000000000011</v>
      </c>
      <c r="P741" s="89" cm="1">
        <f t="array" ref="P741">IF(ISNUMBER(_34_KNMI_Stations[[#This Row],[Etmaal temperatuur °C]]),IF(_34_KNMI_Stations[[#This Row],[Etmaal temperatuur °C]]&gt;stookgrens[],_34_KNMI_Stations[[#This Row],[Etmaal temperatuur °C]]-stookgrens[],0),"")</f>
        <v>0</v>
      </c>
    </row>
    <row r="742" spans="1:16" x14ac:dyDescent="0.25">
      <c r="A742">
        <v>235</v>
      </c>
      <c r="B742" s="110">
        <v>46002</v>
      </c>
      <c r="C742" s="89">
        <v>6</v>
      </c>
      <c r="D742" s="89">
        <v>8.8000000000000007</v>
      </c>
      <c r="E742" s="96">
        <v>190</v>
      </c>
      <c r="F742" s="89">
        <v>0</v>
      </c>
      <c r="G742" s="89">
        <v>1020.3</v>
      </c>
      <c r="H742">
        <v>0.89</v>
      </c>
      <c r="I742" t="s">
        <v>1</v>
      </c>
      <c r="J742">
        <v>1.1000000000000001</v>
      </c>
      <c r="K742">
        <v>12</v>
      </c>
      <c r="L742">
        <v>2025</v>
      </c>
      <c r="M742" t="s">
        <v>378</v>
      </c>
      <c r="N742" s="89" cm="1">
        <f t="array" ref="N742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742" s="89">
        <f>_34_KNMI_Stations[[#This Row],[graaddagen]]*_34_KNMI_Stations[[#This Row],[Gewogen factor]]</f>
        <v>10.119999999999999</v>
      </c>
      <c r="P742" s="89" cm="1">
        <f t="array" ref="P742">IF(ISNUMBER(_34_KNMI_Stations[[#This Row],[Etmaal temperatuur °C]]),IF(_34_KNMI_Stations[[#This Row],[Etmaal temperatuur °C]]&gt;stookgrens[],_34_KNMI_Stations[[#This Row],[Etmaal temperatuur °C]]-stookgrens[],0),"")</f>
        <v>0</v>
      </c>
    </row>
    <row r="743" spans="1:16" x14ac:dyDescent="0.25">
      <c r="A743">
        <v>235</v>
      </c>
      <c r="B743" s="110">
        <v>46003</v>
      </c>
      <c r="C743" s="89">
        <v>4.4000000000000004</v>
      </c>
      <c r="D743" s="89">
        <v>8.8000000000000007</v>
      </c>
      <c r="E743" s="96">
        <v>84</v>
      </c>
      <c r="F743" s="89">
        <v>0</v>
      </c>
      <c r="G743" s="89">
        <v>1019.7</v>
      </c>
      <c r="H743">
        <v>0.89</v>
      </c>
      <c r="I743" t="s">
        <v>1</v>
      </c>
      <c r="J743">
        <v>1.1000000000000001</v>
      </c>
      <c r="K743">
        <v>12</v>
      </c>
      <c r="L743">
        <v>2025</v>
      </c>
      <c r="M743" t="s">
        <v>378</v>
      </c>
      <c r="N743" s="89" cm="1">
        <f t="array" ref="N743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743" s="89">
        <f>_34_KNMI_Stations[[#This Row],[graaddagen]]*_34_KNMI_Stations[[#This Row],[Gewogen factor]]</f>
        <v>10.119999999999999</v>
      </c>
      <c r="P743" s="89" cm="1">
        <f t="array" ref="P743">IF(ISNUMBER(_34_KNMI_Stations[[#This Row],[Etmaal temperatuur °C]]),IF(_34_KNMI_Stations[[#This Row],[Etmaal temperatuur °C]]&gt;stookgrens[],_34_KNMI_Stations[[#This Row],[Etmaal temperatuur °C]]-stookgrens[],0),"")</f>
        <v>0</v>
      </c>
    </row>
    <row r="744" spans="1:16" x14ac:dyDescent="0.25">
      <c r="A744">
        <v>235</v>
      </c>
      <c r="B744" s="110">
        <v>46004</v>
      </c>
      <c r="C744" s="89">
        <v>3.9</v>
      </c>
      <c r="D744" s="89">
        <v>8.1</v>
      </c>
      <c r="E744" s="96">
        <v>331</v>
      </c>
      <c r="F744" s="89">
        <v>-0.1</v>
      </c>
      <c r="G744" s="89">
        <v>1025.5</v>
      </c>
      <c r="H744">
        <v>0.92</v>
      </c>
      <c r="I744" t="s">
        <v>1</v>
      </c>
      <c r="J744">
        <v>1.1000000000000001</v>
      </c>
      <c r="K744">
        <v>12</v>
      </c>
      <c r="L744">
        <v>2025</v>
      </c>
      <c r="M744" t="s">
        <v>378</v>
      </c>
      <c r="N744" s="89" cm="1">
        <f t="array" ref="N744">IF(ISNUMBER(_34_KNMI_Stations[[#This Row],[Etmaal temperatuur °C]]),IF(_34_KNMI_Stations[[#This Row],[Etmaal temperatuur °C]]&lt;stookgrens[],stookgrens[]-_34_KNMI_Stations[[#This Row],[Etmaal temperatuur °C]],0),"")</f>
        <v>9.9</v>
      </c>
      <c r="O744" s="89">
        <f>_34_KNMI_Stations[[#This Row],[graaddagen]]*_34_KNMI_Stations[[#This Row],[Gewogen factor]]</f>
        <v>10.89</v>
      </c>
      <c r="P744" s="89" cm="1">
        <f t="array" ref="P744">IF(ISNUMBER(_34_KNMI_Stations[[#This Row],[Etmaal temperatuur °C]]),IF(_34_KNMI_Stations[[#This Row],[Etmaal temperatuur °C]]&gt;stookgrens[],_34_KNMI_Stations[[#This Row],[Etmaal temperatuur °C]]-stookgrens[],0),"")</f>
        <v>0</v>
      </c>
    </row>
    <row r="745" spans="1:16" x14ac:dyDescent="0.25">
      <c r="A745">
        <v>235</v>
      </c>
      <c r="B745" s="110">
        <v>46005</v>
      </c>
      <c r="C745" s="89">
        <v>7.7</v>
      </c>
      <c r="D745" s="89">
        <v>7.6</v>
      </c>
      <c r="E745" s="96">
        <v>159</v>
      </c>
      <c r="F745" s="89">
        <v>0</v>
      </c>
      <c r="G745" s="89">
        <v>1019.7</v>
      </c>
      <c r="H745">
        <v>0.91</v>
      </c>
      <c r="I745" t="s">
        <v>1</v>
      </c>
      <c r="J745">
        <v>1.1000000000000001</v>
      </c>
      <c r="K745">
        <v>12</v>
      </c>
      <c r="L745">
        <v>2025</v>
      </c>
      <c r="M745" t="s">
        <v>378</v>
      </c>
      <c r="N745" s="89" cm="1">
        <f t="array" ref="N745">IF(ISNUMBER(_34_KNMI_Stations[[#This Row],[Etmaal temperatuur °C]]),IF(_34_KNMI_Stations[[#This Row],[Etmaal temperatuur °C]]&lt;stookgrens[],stookgrens[]-_34_KNMI_Stations[[#This Row],[Etmaal temperatuur °C]],0),"")</f>
        <v>10.4</v>
      </c>
      <c r="O745" s="89">
        <f>_34_KNMI_Stations[[#This Row],[graaddagen]]*_34_KNMI_Stations[[#This Row],[Gewogen factor]]</f>
        <v>11.440000000000001</v>
      </c>
      <c r="P745" s="89" cm="1">
        <f t="array" ref="P745">IF(ISNUMBER(_34_KNMI_Stations[[#This Row],[Etmaal temperatuur °C]]),IF(_34_KNMI_Stations[[#This Row],[Etmaal temperatuur °C]]&gt;stookgrens[],_34_KNMI_Stations[[#This Row],[Etmaal temperatuur °C]]-stookgrens[],0),"")</f>
        <v>0</v>
      </c>
    </row>
    <row r="746" spans="1:16" x14ac:dyDescent="0.25">
      <c r="A746">
        <v>235</v>
      </c>
      <c r="B746" s="110">
        <v>46006</v>
      </c>
      <c r="C746" s="89">
        <v>6.3</v>
      </c>
      <c r="D746" s="89">
        <v>7.2</v>
      </c>
      <c r="E746" s="96">
        <v>41</v>
      </c>
      <c r="F746" s="89">
        <v>0</v>
      </c>
      <c r="G746" s="89">
        <v>1011.1</v>
      </c>
      <c r="H746">
        <v>0.88</v>
      </c>
      <c r="I746" t="s">
        <v>1</v>
      </c>
      <c r="J746">
        <v>1.1000000000000001</v>
      </c>
      <c r="K746">
        <v>12</v>
      </c>
      <c r="L746">
        <v>2025</v>
      </c>
      <c r="M746" t="s">
        <v>379</v>
      </c>
      <c r="N746" s="89" cm="1">
        <f t="array" ref="N746">IF(ISNUMBER(_34_KNMI_Stations[[#This Row],[Etmaal temperatuur °C]]),IF(_34_KNMI_Stations[[#This Row],[Etmaal temperatuur °C]]&lt;stookgrens[],stookgrens[]-_34_KNMI_Stations[[#This Row],[Etmaal temperatuur °C]],0),"")</f>
        <v>10.8</v>
      </c>
      <c r="O746" s="89">
        <f>_34_KNMI_Stations[[#This Row],[graaddagen]]*_34_KNMI_Stations[[#This Row],[Gewogen factor]]</f>
        <v>11.880000000000003</v>
      </c>
      <c r="P746" s="89" cm="1">
        <f t="array" ref="P746">IF(ISNUMBER(_34_KNMI_Stations[[#This Row],[Etmaal temperatuur °C]]),IF(_34_KNMI_Stations[[#This Row],[Etmaal temperatuur °C]]&gt;stookgrens[],_34_KNMI_Stations[[#This Row],[Etmaal temperatuur °C]]-stookgrens[],0),"")</f>
        <v>0</v>
      </c>
    </row>
    <row r="747" spans="1:16" x14ac:dyDescent="0.25">
      <c r="A747">
        <v>235</v>
      </c>
      <c r="B747" s="110">
        <v>46007</v>
      </c>
      <c r="C747" s="89">
        <v>3.6</v>
      </c>
      <c r="D747" s="89">
        <v>8.1</v>
      </c>
      <c r="E747" s="96">
        <v>145</v>
      </c>
      <c r="F747" s="89">
        <v>-0.1</v>
      </c>
      <c r="G747" s="89">
        <v>1011</v>
      </c>
      <c r="H747">
        <v>0.9</v>
      </c>
      <c r="I747" t="s">
        <v>1</v>
      </c>
      <c r="J747">
        <v>1.1000000000000001</v>
      </c>
      <c r="K747">
        <v>12</v>
      </c>
      <c r="L747">
        <v>2025</v>
      </c>
      <c r="M747" t="s">
        <v>379</v>
      </c>
      <c r="N747" s="89" cm="1">
        <f t="array" ref="N747">IF(ISNUMBER(_34_KNMI_Stations[[#This Row],[Etmaal temperatuur °C]]),IF(_34_KNMI_Stations[[#This Row],[Etmaal temperatuur °C]]&lt;stookgrens[],stookgrens[]-_34_KNMI_Stations[[#This Row],[Etmaal temperatuur °C]],0),"")</f>
        <v>9.9</v>
      </c>
      <c r="O747" s="89">
        <f>_34_KNMI_Stations[[#This Row],[graaddagen]]*_34_KNMI_Stations[[#This Row],[Gewogen factor]]</f>
        <v>10.89</v>
      </c>
      <c r="P747" s="89" cm="1">
        <f t="array" ref="P747">IF(ISNUMBER(_34_KNMI_Stations[[#This Row],[Etmaal temperatuur °C]]),IF(_34_KNMI_Stations[[#This Row],[Etmaal temperatuur °C]]&gt;stookgrens[],_34_KNMI_Stations[[#This Row],[Etmaal temperatuur °C]]-stookgrens[],0),"")</f>
        <v>0</v>
      </c>
    </row>
    <row r="748" spans="1:16" x14ac:dyDescent="0.25">
      <c r="A748">
        <v>235</v>
      </c>
      <c r="B748" s="110">
        <v>46008</v>
      </c>
      <c r="C748" s="89">
        <v>4</v>
      </c>
      <c r="D748" s="89">
        <v>8.4</v>
      </c>
      <c r="E748" s="96">
        <v>137</v>
      </c>
      <c r="F748" s="89">
        <v>-0.1</v>
      </c>
      <c r="G748" s="89">
        <v>1014.9</v>
      </c>
      <c r="H748">
        <v>0.9</v>
      </c>
      <c r="I748" t="s">
        <v>1</v>
      </c>
      <c r="J748">
        <v>1.1000000000000001</v>
      </c>
      <c r="K748">
        <v>12</v>
      </c>
      <c r="L748">
        <v>2025</v>
      </c>
      <c r="M748" t="s">
        <v>379</v>
      </c>
      <c r="N748" s="89" cm="1">
        <f t="array" ref="N748">IF(ISNUMBER(_34_KNMI_Stations[[#This Row],[Etmaal temperatuur °C]]),IF(_34_KNMI_Stations[[#This Row],[Etmaal temperatuur °C]]&lt;stookgrens[],stookgrens[]-_34_KNMI_Stations[[#This Row],[Etmaal temperatuur °C]],0),"")</f>
        <v>9.6</v>
      </c>
      <c r="O748" s="89">
        <f>_34_KNMI_Stations[[#This Row],[graaddagen]]*_34_KNMI_Stations[[#This Row],[Gewogen factor]]</f>
        <v>10.56</v>
      </c>
      <c r="P748" s="89" cm="1">
        <f t="array" ref="P748">IF(ISNUMBER(_34_KNMI_Stations[[#This Row],[Etmaal temperatuur °C]]),IF(_34_KNMI_Stations[[#This Row],[Etmaal temperatuur °C]]&gt;stookgrens[],_34_KNMI_Stations[[#This Row],[Etmaal temperatuur °C]]-stookgrens[],0),"")</f>
        <v>0</v>
      </c>
    </row>
    <row r="749" spans="1:16" x14ac:dyDescent="0.25">
      <c r="A749">
        <v>235</v>
      </c>
      <c r="B749" s="110">
        <v>46009</v>
      </c>
      <c r="C749" s="89">
        <v>9.1999999999999993</v>
      </c>
      <c r="D749" s="89">
        <v>9.5</v>
      </c>
      <c r="E749" s="96">
        <v>61</v>
      </c>
      <c r="F749" s="89">
        <v>2.1</v>
      </c>
      <c r="G749" s="89">
        <v>1009.6</v>
      </c>
      <c r="H749">
        <v>0.85</v>
      </c>
      <c r="I749" t="s">
        <v>1</v>
      </c>
      <c r="J749">
        <v>1.1000000000000001</v>
      </c>
      <c r="K749">
        <v>12</v>
      </c>
      <c r="L749">
        <v>2025</v>
      </c>
      <c r="M749" t="s">
        <v>379</v>
      </c>
      <c r="N749" s="89" cm="1">
        <f t="array" ref="N749">IF(ISNUMBER(_34_KNMI_Stations[[#This Row],[Etmaal temperatuur °C]]),IF(_34_KNMI_Stations[[#This Row],[Etmaal temperatuur °C]]&lt;stookgrens[],stookgrens[]-_34_KNMI_Stations[[#This Row],[Etmaal temperatuur °C]],0),"")</f>
        <v>8.5</v>
      </c>
      <c r="O749" s="89">
        <f>_34_KNMI_Stations[[#This Row],[graaddagen]]*_34_KNMI_Stations[[#This Row],[Gewogen factor]]</f>
        <v>9.3500000000000014</v>
      </c>
      <c r="P749" s="89" cm="1">
        <f t="array" ref="P749">IF(ISNUMBER(_34_KNMI_Stations[[#This Row],[Etmaal temperatuur °C]]),IF(_34_KNMI_Stations[[#This Row],[Etmaal temperatuur °C]]&gt;stookgrens[],_34_KNMI_Stations[[#This Row],[Etmaal temperatuur °C]]-stookgrens[],0),"")</f>
        <v>0</v>
      </c>
    </row>
    <row r="750" spans="1:16" x14ac:dyDescent="0.25">
      <c r="A750">
        <v>235</v>
      </c>
      <c r="B750" s="110">
        <v>46010</v>
      </c>
      <c r="C750" s="89">
        <v>5.9</v>
      </c>
      <c r="D750" s="89">
        <v>9.4</v>
      </c>
      <c r="E750" s="96">
        <v>189</v>
      </c>
      <c r="F750" s="89">
        <v>1.4</v>
      </c>
      <c r="G750" s="89">
        <v>1014.3</v>
      </c>
      <c r="H750">
        <v>0.87</v>
      </c>
      <c r="I750" t="s">
        <v>1</v>
      </c>
      <c r="J750">
        <v>1.1000000000000001</v>
      </c>
      <c r="K750">
        <v>12</v>
      </c>
      <c r="L750">
        <v>2025</v>
      </c>
      <c r="M750" t="s">
        <v>379</v>
      </c>
      <c r="N750" s="89" cm="1">
        <f t="array" ref="N750">IF(ISNUMBER(_34_KNMI_Stations[[#This Row],[Etmaal temperatuur °C]]),IF(_34_KNMI_Stations[[#This Row],[Etmaal temperatuur °C]]&lt;stookgrens[],stookgrens[]-_34_KNMI_Stations[[#This Row],[Etmaal temperatuur °C]],0),"")</f>
        <v>8.6</v>
      </c>
      <c r="O750" s="89">
        <f>_34_KNMI_Stations[[#This Row],[graaddagen]]*_34_KNMI_Stations[[#This Row],[Gewogen factor]]</f>
        <v>9.4600000000000009</v>
      </c>
      <c r="P750" s="89" cm="1">
        <f t="array" ref="P750">IF(ISNUMBER(_34_KNMI_Stations[[#This Row],[Etmaal temperatuur °C]]),IF(_34_KNMI_Stations[[#This Row],[Etmaal temperatuur °C]]&gt;stookgrens[],_34_KNMI_Stations[[#This Row],[Etmaal temperatuur °C]]-stookgrens[],0),"")</f>
        <v>0</v>
      </c>
    </row>
    <row r="751" spans="1:16" x14ac:dyDescent="0.25">
      <c r="A751">
        <v>235</v>
      </c>
      <c r="B751" s="110">
        <v>46011</v>
      </c>
      <c r="C751" s="89">
        <v>3.6</v>
      </c>
      <c r="D751" s="89">
        <v>5.7</v>
      </c>
      <c r="E751" s="96">
        <v>152</v>
      </c>
      <c r="F751" s="89">
        <v>0</v>
      </c>
      <c r="G751" s="89">
        <v>1015.9</v>
      </c>
      <c r="H751">
        <v>0.97</v>
      </c>
      <c r="I751" t="s">
        <v>1</v>
      </c>
      <c r="J751">
        <v>1.1000000000000001</v>
      </c>
      <c r="K751">
        <v>12</v>
      </c>
      <c r="L751">
        <v>2025</v>
      </c>
      <c r="M751" t="s">
        <v>379</v>
      </c>
      <c r="N751" s="89" cm="1">
        <f t="array" ref="N751">IF(ISNUMBER(_34_KNMI_Stations[[#This Row],[Etmaal temperatuur °C]]),IF(_34_KNMI_Stations[[#This Row],[Etmaal temperatuur °C]]&lt;stookgrens[],stookgrens[]-_34_KNMI_Stations[[#This Row],[Etmaal temperatuur °C]],0),"")</f>
        <v>12.3</v>
      </c>
      <c r="O751" s="89">
        <f>_34_KNMI_Stations[[#This Row],[graaddagen]]*_34_KNMI_Stations[[#This Row],[Gewogen factor]]</f>
        <v>13.530000000000001</v>
      </c>
      <c r="P751" s="89" cm="1">
        <f t="array" ref="P751">IF(ISNUMBER(_34_KNMI_Stations[[#This Row],[Etmaal temperatuur °C]]),IF(_34_KNMI_Stations[[#This Row],[Etmaal temperatuur °C]]&gt;stookgrens[],_34_KNMI_Stations[[#This Row],[Etmaal temperatuur °C]]-stookgrens[],0),"")</f>
        <v>0</v>
      </c>
    </row>
    <row r="752" spans="1:16" x14ac:dyDescent="0.25">
      <c r="A752">
        <v>235</v>
      </c>
      <c r="B752" s="110">
        <v>46012</v>
      </c>
      <c r="C752" s="89">
        <v>5</v>
      </c>
      <c r="D752" s="89">
        <v>7.4</v>
      </c>
      <c r="E752" s="96">
        <v>220</v>
      </c>
      <c r="F752" s="89">
        <v>0</v>
      </c>
      <c r="G752" s="89">
        <v>1011.9</v>
      </c>
      <c r="H752">
        <v>0.94</v>
      </c>
      <c r="I752" t="s">
        <v>1</v>
      </c>
      <c r="J752">
        <v>1.1000000000000001</v>
      </c>
      <c r="K752">
        <v>12</v>
      </c>
      <c r="L752">
        <v>2025</v>
      </c>
      <c r="M752" t="s">
        <v>379</v>
      </c>
      <c r="N752" s="89" cm="1">
        <f t="array" ref="N752">IF(ISNUMBER(_34_KNMI_Stations[[#This Row],[Etmaal temperatuur °C]]),IF(_34_KNMI_Stations[[#This Row],[Etmaal temperatuur °C]]&lt;stookgrens[],stookgrens[]-_34_KNMI_Stations[[#This Row],[Etmaal temperatuur °C]],0),"")</f>
        <v>10.6</v>
      </c>
      <c r="O752" s="89">
        <f>_34_KNMI_Stations[[#This Row],[graaddagen]]*_34_KNMI_Stations[[#This Row],[Gewogen factor]]</f>
        <v>11.66</v>
      </c>
      <c r="P752" s="89" cm="1">
        <f t="array" ref="P752">IF(ISNUMBER(_34_KNMI_Stations[[#This Row],[Etmaal temperatuur °C]]),IF(_34_KNMI_Stations[[#This Row],[Etmaal temperatuur °C]]&gt;stookgrens[],_34_KNMI_Stations[[#This Row],[Etmaal temperatuur °C]]-stookgrens[],0),"")</f>
        <v>0</v>
      </c>
    </row>
    <row r="753" spans="1:16" x14ac:dyDescent="0.25">
      <c r="A753">
        <v>235</v>
      </c>
      <c r="B753" s="110">
        <v>46013</v>
      </c>
      <c r="C753" s="89">
        <v>6.2</v>
      </c>
      <c r="D753" s="89">
        <v>6.2</v>
      </c>
      <c r="E753" s="96">
        <v>156</v>
      </c>
      <c r="F753" s="89">
        <v>0</v>
      </c>
      <c r="G753" s="89">
        <v>1012.7</v>
      </c>
      <c r="H753">
        <v>0.86</v>
      </c>
      <c r="I753" t="s">
        <v>1</v>
      </c>
      <c r="J753">
        <v>1.1000000000000001</v>
      </c>
      <c r="K753">
        <v>12</v>
      </c>
      <c r="L753">
        <v>2025</v>
      </c>
      <c r="M753" t="s">
        <v>380</v>
      </c>
      <c r="N753" s="89" cm="1">
        <f t="array" ref="N753">IF(ISNUMBER(_34_KNMI_Stations[[#This Row],[Etmaal temperatuur °C]]),IF(_34_KNMI_Stations[[#This Row],[Etmaal temperatuur °C]]&lt;stookgrens[],stookgrens[]-_34_KNMI_Stations[[#This Row],[Etmaal temperatuur °C]],0),"")</f>
        <v>11.8</v>
      </c>
      <c r="O753" s="89">
        <f>_34_KNMI_Stations[[#This Row],[graaddagen]]*_34_KNMI_Stations[[#This Row],[Gewogen factor]]</f>
        <v>12.980000000000002</v>
      </c>
      <c r="P753" s="89" cm="1">
        <f t="array" ref="P753">IF(ISNUMBER(_34_KNMI_Stations[[#This Row],[Etmaal temperatuur °C]]),IF(_34_KNMI_Stations[[#This Row],[Etmaal temperatuur °C]]&gt;stookgrens[],_34_KNMI_Stations[[#This Row],[Etmaal temperatuur °C]]-stookgrens[],0),"")</f>
        <v>0</v>
      </c>
    </row>
    <row r="754" spans="1:16" x14ac:dyDescent="0.25">
      <c r="A754">
        <v>235</v>
      </c>
      <c r="B754" s="110">
        <v>46014</v>
      </c>
      <c r="C754" s="89">
        <v>9.4</v>
      </c>
      <c r="D754" s="89">
        <v>4</v>
      </c>
      <c r="E754" s="96">
        <v>61</v>
      </c>
      <c r="F754" s="89">
        <v>0</v>
      </c>
      <c r="G754" s="89">
        <v>1022.1</v>
      </c>
      <c r="H754">
        <v>0.81</v>
      </c>
      <c r="I754" t="s">
        <v>1</v>
      </c>
      <c r="J754">
        <v>1.1000000000000001</v>
      </c>
      <c r="K754">
        <v>12</v>
      </c>
      <c r="L754">
        <v>2025</v>
      </c>
      <c r="M754" t="s">
        <v>380</v>
      </c>
      <c r="N754" s="89" cm="1">
        <f t="array" ref="N754">IF(ISNUMBER(_34_KNMI_Stations[[#This Row],[Etmaal temperatuur °C]]),IF(_34_KNMI_Stations[[#This Row],[Etmaal temperatuur °C]]&lt;stookgrens[],stookgrens[]-_34_KNMI_Stations[[#This Row],[Etmaal temperatuur °C]],0),"")</f>
        <v>14</v>
      </c>
      <c r="O754" s="89">
        <f>_34_KNMI_Stations[[#This Row],[graaddagen]]*_34_KNMI_Stations[[#This Row],[Gewogen factor]]</f>
        <v>15.400000000000002</v>
      </c>
      <c r="P754" s="89" cm="1">
        <f t="array" ref="P754">IF(ISNUMBER(_34_KNMI_Stations[[#This Row],[Etmaal temperatuur °C]]),IF(_34_KNMI_Stations[[#This Row],[Etmaal temperatuur °C]]&gt;stookgrens[],_34_KNMI_Stations[[#This Row],[Etmaal temperatuur °C]]-stookgrens[],0),"")</f>
        <v>0</v>
      </c>
    </row>
    <row r="755" spans="1:16" x14ac:dyDescent="0.25">
      <c r="A755">
        <v>235</v>
      </c>
      <c r="B755" s="110">
        <v>46015</v>
      </c>
      <c r="C755" s="89">
        <v>10.3</v>
      </c>
      <c r="D755" s="89">
        <v>2.2000000000000002</v>
      </c>
      <c r="E755" s="96">
        <v>348</v>
      </c>
      <c r="F755" s="89">
        <v>0</v>
      </c>
      <c r="G755" s="89">
        <v>1035</v>
      </c>
      <c r="H755">
        <v>0.75</v>
      </c>
      <c r="I755" t="s">
        <v>1</v>
      </c>
      <c r="J755">
        <v>1.1000000000000001</v>
      </c>
      <c r="K755">
        <v>12</v>
      </c>
      <c r="L755">
        <v>2025</v>
      </c>
      <c r="M755" t="s">
        <v>380</v>
      </c>
      <c r="N755" s="89" cm="1">
        <f t="array" ref="N755">IF(ISNUMBER(_34_KNMI_Stations[[#This Row],[Etmaal temperatuur °C]]),IF(_34_KNMI_Stations[[#This Row],[Etmaal temperatuur °C]]&lt;stookgrens[],stookgrens[]-_34_KNMI_Stations[[#This Row],[Etmaal temperatuur °C]],0),"")</f>
        <v>15.8</v>
      </c>
      <c r="O755" s="89">
        <f>_34_KNMI_Stations[[#This Row],[graaddagen]]*_34_KNMI_Stations[[#This Row],[Gewogen factor]]</f>
        <v>17.380000000000003</v>
      </c>
      <c r="P755" s="89" cm="1">
        <f t="array" ref="P755">IF(ISNUMBER(_34_KNMI_Stations[[#This Row],[Etmaal temperatuur °C]]),IF(_34_KNMI_Stations[[#This Row],[Etmaal temperatuur °C]]&gt;stookgrens[],_34_KNMI_Stations[[#This Row],[Etmaal temperatuur °C]]-stookgrens[],0),"")</f>
        <v>0</v>
      </c>
    </row>
    <row r="756" spans="1:16" x14ac:dyDescent="0.25">
      <c r="A756">
        <v>235</v>
      </c>
      <c r="B756" s="110">
        <v>46016</v>
      </c>
      <c r="C756" s="89">
        <v>9.5</v>
      </c>
      <c r="D756" s="89">
        <v>-0.4</v>
      </c>
      <c r="E756" s="96">
        <v>383</v>
      </c>
      <c r="F756" s="89">
        <v>0</v>
      </c>
      <c r="G756" s="89">
        <v>1033.5</v>
      </c>
      <c r="H756">
        <v>0.63</v>
      </c>
      <c r="I756" t="s">
        <v>1</v>
      </c>
      <c r="J756">
        <v>1.1000000000000001</v>
      </c>
      <c r="K756">
        <v>12</v>
      </c>
      <c r="L756">
        <v>2025</v>
      </c>
      <c r="M756" t="s">
        <v>380</v>
      </c>
      <c r="N756" s="89" cm="1">
        <f t="array" ref="N756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756" s="89">
        <f>_34_KNMI_Stations[[#This Row],[graaddagen]]*_34_KNMI_Stations[[#This Row],[Gewogen factor]]</f>
        <v>20.239999999999998</v>
      </c>
      <c r="P756" s="89" cm="1">
        <f t="array" ref="P756">IF(ISNUMBER(_34_KNMI_Stations[[#This Row],[Etmaal temperatuur °C]]),IF(_34_KNMI_Stations[[#This Row],[Etmaal temperatuur °C]]&gt;stookgrens[],_34_KNMI_Stations[[#This Row],[Etmaal temperatuur °C]]-stookgrens[],0),"")</f>
        <v>0</v>
      </c>
    </row>
    <row r="757" spans="1:16" x14ac:dyDescent="0.25">
      <c r="A757">
        <v>235</v>
      </c>
      <c r="B757" s="110">
        <v>46017</v>
      </c>
      <c r="C757" s="89">
        <v>6.3</v>
      </c>
      <c r="D757" s="89">
        <v>0</v>
      </c>
      <c r="E757" s="96">
        <v>366</v>
      </c>
      <c r="F757" s="89">
        <v>0</v>
      </c>
      <c r="G757" s="89">
        <v>1033.4000000000001</v>
      </c>
      <c r="H757">
        <v>0.73</v>
      </c>
      <c r="I757" t="s">
        <v>1</v>
      </c>
      <c r="J757">
        <v>1.1000000000000001</v>
      </c>
      <c r="K757">
        <v>12</v>
      </c>
      <c r="L757">
        <v>2025</v>
      </c>
      <c r="M757" t="s">
        <v>380</v>
      </c>
      <c r="N757" s="89" cm="1">
        <f t="array" ref="N757">IF(ISNUMBER(_34_KNMI_Stations[[#This Row],[Etmaal temperatuur °C]]),IF(_34_KNMI_Stations[[#This Row],[Etmaal temperatuur °C]]&lt;stookgrens[],stookgrens[]-_34_KNMI_Stations[[#This Row],[Etmaal temperatuur °C]],0),"")</f>
        <v>18</v>
      </c>
      <c r="O757" s="89">
        <f>_34_KNMI_Stations[[#This Row],[graaddagen]]*_34_KNMI_Stations[[#This Row],[Gewogen factor]]</f>
        <v>19.8</v>
      </c>
      <c r="P757" s="89" cm="1">
        <f t="array" ref="P757">IF(ISNUMBER(_34_KNMI_Stations[[#This Row],[Etmaal temperatuur °C]]),IF(_34_KNMI_Stations[[#This Row],[Etmaal temperatuur °C]]&gt;stookgrens[],_34_KNMI_Stations[[#This Row],[Etmaal temperatuur °C]]-stookgrens[],0),"")</f>
        <v>0</v>
      </c>
    </row>
    <row r="758" spans="1:16" x14ac:dyDescent="0.25">
      <c r="A758">
        <v>235</v>
      </c>
      <c r="B758" s="110">
        <v>46018</v>
      </c>
      <c r="C758" s="89">
        <v>4</v>
      </c>
      <c r="D758" s="89">
        <v>5.4</v>
      </c>
      <c r="E758" s="96">
        <v>127</v>
      </c>
      <c r="F758" s="89">
        <v>0</v>
      </c>
      <c r="G758" s="89">
        <v>1034.8</v>
      </c>
      <c r="H758">
        <v>0.84</v>
      </c>
      <c r="I758" t="s">
        <v>1</v>
      </c>
      <c r="J758">
        <v>1.1000000000000001</v>
      </c>
      <c r="K758">
        <v>12</v>
      </c>
      <c r="L758">
        <v>2025</v>
      </c>
      <c r="M758" t="s">
        <v>380</v>
      </c>
      <c r="N758" s="89" cm="1">
        <f t="array" ref="N758">IF(ISNUMBER(_34_KNMI_Stations[[#This Row],[Etmaal temperatuur °C]]),IF(_34_KNMI_Stations[[#This Row],[Etmaal temperatuur °C]]&lt;stookgrens[],stookgrens[]-_34_KNMI_Stations[[#This Row],[Etmaal temperatuur °C]],0),"")</f>
        <v>12.6</v>
      </c>
      <c r="O758" s="89">
        <f>_34_KNMI_Stations[[#This Row],[graaddagen]]*_34_KNMI_Stations[[#This Row],[Gewogen factor]]</f>
        <v>13.860000000000001</v>
      </c>
      <c r="P758" s="89" cm="1">
        <f t="array" ref="P758">IF(ISNUMBER(_34_KNMI_Stations[[#This Row],[Etmaal temperatuur °C]]),IF(_34_KNMI_Stations[[#This Row],[Etmaal temperatuur °C]]&gt;stookgrens[],_34_KNMI_Stations[[#This Row],[Etmaal temperatuur °C]]-stookgrens[],0),"")</f>
        <v>0</v>
      </c>
    </row>
    <row r="759" spans="1:16" x14ac:dyDescent="0.25">
      <c r="A759">
        <v>235</v>
      </c>
      <c r="B759" s="110">
        <v>46019</v>
      </c>
      <c r="C759" s="89">
        <v>1.6</v>
      </c>
      <c r="D759" s="89">
        <v>4.3</v>
      </c>
      <c r="E759" s="96">
        <v>344</v>
      </c>
      <c r="F759" s="89">
        <v>0</v>
      </c>
      <c r="G759" s="89">
        <v>1032.0999999999999</v>
      </c>
      <c r="H759">
        <v>0.87</v>
      </c>
      <c r="I759" t="s">
        <v>1</v>
      </c>
      <c r="J759">
        <v>1.1000000000000001</v>
      </c>
      <c r="K759">
        <v>12</v>
      </c>
      <c r="L759">
        <v>2025</v>
      </c>
      <c r="M759" t="s">
        <v>380</v>
      </c>
      <c r="N759" s="89" cm="1">
        <f t="array" ref="N759">IF(ISNUMBER(_34_KNMI_Stations[[#This Row],[Etmaal temperatuur °C]]),IF(_34_KNMI_Stations[[#This Row],[Etmaal temperatuur °C]]&lt;stookgrens[],stookgrens[]-_34_KNMI_Stations[[#This Row],[Etmaal temperatuur °C]],0),"")</f>
        <v>13.7</v>
      </c>
      <c r="O759" s="89">
        <f>_34_KNMI_Stations[[#This Row],[graaddagen]]*_34_KNMI_Stations[[#This Row],[Gewogen factor]]</f>
        <v>15.07</v>
      </c>
      <c r="P759" s="89" cm="1">
        <f t="array" ref="P759">IF(ISNUMBER(_34_KNMI_Stations[[#This Row],[Etmaal temperatuur °C]]),IF(_34_KNMI_Stations[[#This Row],[Etmaal temperatuur °C]]&gt;stookgrens[],_34_KNMI_Stations[[#This Row],[Etmaal temperatuur °C]]-stookgrens[],0),"")</f>
        <v>0</v>
      </c>
    </row>
    <row r="760" spans="1:16" x14ac:dyDescent="0.25">
      <c r="A760">
        <v>235</v>
      </c>
      <c r="B760" s="110">
        <v>46020</v>
      </c>
      <c r="C760" s="89">
        <v>3.4</v>
      </c>
      <c r="D760" s="89">
        <v>6.5</v>
      </c>
      <c r="E760" s="96">
        <v>176</v>
      </c>
      <c r="F760" s="89">
        <v>-0.1</v>
      </c>
      <c r="G760" s="89">
        <v>1026.7</v>
      </c>
      <c r="H760">
        <v>0.77</v>
      </c>
      <c r="I760" t="s">
        <v>1</v>
      </c>
      <c r="J760">
        <v>1.1000000000000001</v>
      </c>
      <c r="K760">
        <v>12</v>
      </c>
      <c r="L760">
        <v>2025</v>
      </c>
      <c r="M760" t="s">
        <v>306</v>
      </c>
      <c r="N760" s="89" cm="1">
        <f t="array" ref="N760">IF(ISNUMBER(_34_KNMI_Stations[[#This Row],[Etmaal temperatuur °C]]),IF(_34_KNMI_Stations[[#This Row],[Etmaal temperatuur °C]]&lt;stookgrens[],stookgrens[]-_34_KNMI_Stations[[#This Row],[Etmaal temperatuur °C]],0),"")</f>
        <v>11.5</v>
      </c>
      <c r="O760" s="89">
        <f>_34_KNMI_Stations[[#This Row],[graaddagen]]*_34_KNMI_Stations[[#This Row],[Gewogen factor]]</f>
        <v>12.65</v>
      </c>
      <c r="P760" s="89" cm="1">
        <f t="array" ref="P760">IF(ISNUMBER(_34_KNMI_Stations[[#This Row],[Etmaal temperatuur °C]]),IF(_34_KNMI_Stations[[#This Row],[Etmaal temperatuur °C]]&gt;stookgrens[],_34_KNMI_Stations[[#This Row],[Etmaal temperatuur °C]]-stookgrens[],0),"")</f>
        <v>0</v>
      </c>
    </row>
    <row r="761" spans="1:16" x14ac:dyDescent="0.25">
      <c r="A761">
        <v>235</v>
      </c>
      <c r="B761" s="110">
        <v>46021</v>
      </c>
      <c r="C761" s="89">
        <v>3</v>
      </c>
      <c r="D761" s="89">
        <v>4.5999999999999996</v>
      </c>
      <c r="E761" s="96">
        <v>298</v>
      </c>
      <c r="F761" s="89">
        <v>0.2</v>
      </c>
      <c r="G761" s="89">
        <v>1030.2</v>
      </c>
      <c r="H761">
        <v>0.74</v>
      </c>
      <c r="I761" t="s">
        <v>1</v>
      </c>
      <c r="J761">
        <v>1.1000000000000001</v>
      </c>
      <c r="K761">
        <v>12</v>
      </c>
      <c r="L761">
        <v>2025</v>
      </c>
      <c r="M761" t="s">
        <v>306</v>
      </c>
      <c r="N761" s="89" cm="1">
        <f t="array" ref="N761">IF(ISNUMBER(_34_KNMI_Stations[[#This Row],[Etmaal temperatuur °C]]),IF(_34_KNMI_Stations[[#This Row],[Etmaal temperatuur °C]]&lt;stookgrens[],stookgrens[]-_34_KNMI_Stations[[#This Row],[Etmaal temperatuur °C]],0),"")</f>
        <v>13.4</v>
      </c>
      <c r="O761" s="89">
        <f>_34_KNMI_Stations[[#This Row],[graaddagen]]*_34_KNMI_Stations[[#This Row],[Gewogen factor]]</f>
        <v>14.740000000000002</v>
      </c>
      <c r="P761" s="89" cm="1">
        <f t="array" ref="P761">IF(ISNUMBER(_34_KNMI_Stations[[#This Row],[Etmaal temperatuur °C]]),IF(_34_KNMI_Stations[[#This Row],[Etmaal temperatuur °C]]&gt;stookgrens[],_34_KNMI_Stations[[#This Row],[Etmaal temperatuur °C]]-stookgrens[],0),"")</f>
        <v>0</v>
      </c>
    </row>
    <row r="762" spans="1:16" x14ac:dyDescent="0.25">
      <c r="A762">
        <v>235</v>
      </c>
      <c r="B762" s="110">
        <v>46022</v>
      </c>
      <c r="C762" s="89">
        <v>5.9</v>
      </c>
      <c r="D762" s="89">
        <v>5.5</v>
      </c>
      <c r="E762" s="96">
        <v>234</v>
      </c>
      <c r="F762" s="89">
        <v>0.6</v>
      </c>
      <c r="G762" s="89">
        <v>1021.8</v>
      </c>
      <c r="H762">
        <v>0.8</v>
      </c>
      <c r="I762" t="s">
        <v>1</v>
      </c>
      <c r="J762">
        <v>1.1000000000000001</v>
      </c>
      <c r="K762">
        <v>12</v>
      </c>
      <c r="L762">
        <v>2025</v>
      </c>
      <c r="M762" t="s">
        <v>306</v>
      </c>
      <c r="N762" s="89" cm="1">
        <f t="array" ref="N762">IF(ISNUMBER(_34_KNMI_Stations[[#This Row],[Etmaal temperatuur °C]]),IF(_34_KNMI_Stations[[#This Row],[Etmaal temperatuur °C]]&lt;stookgrens[],stookgrens[]-_34_KNMI_Stations[[#This Row],[Etmaal temperatuur °C]],0),"")</f>
        <v>12.5</v>
      </c>
      <c r="O762" s="89">
        <f>_34_KNMI_Stations[[#This Row],[graaddagen]]*_34_KNMI_Stations[[#This Row],[Gewogen factor]]</f>
        <v>13.750000000000002</v>
      </c>
      <c r="P762" s="89" cm="1">
        <f t="array" ref="P762">IF(ISNUMBER(_34_KNMI_Stations[[#This Row],[Etmaal temperatuur °C]]),IF(_34_KNMI_Stations[[#This Row],[Etmaal temperatuur °C]]&gt;stookgrens[],_34_KNMI_Stations[[#This Row],[Etmaal temperatuur °C]]-stookgrens[],0),"")</f>
        <v>0</v>
      </c>
    </row>
    <row r="763" spans="1:16" x14ac:dyDescent="0.25">
      <c r="A763">
        <v>235</v>
      </c>
      <c r="B763" s="110">
        <v>46023</v>
      </c>
      <c r="C763" s="89">
        <v>10</v>
      </c>
      <c r="D763" s="89">
        <v>4.9000000000000004</v>
      </c>
      <c r="E763" s="96">
        <v>134</v>
      </c>
      <c r="F763" s="89">
        <v>5.4</v>
      </c>
      <c r="G763" s="89">
        <v>1000.2</v>
      </c>
      <c r="H763">
        <v>0.8</v>
      </c>
      <c r="I763" t="s">
        <v>1</v>
      </c>
      <c r="J763">
        <v>1.1000000000000001</v>
      </c>
      <c r="K763">
        <v>1</v>
      </c>
      <c r="L763">
        <v>2026</v>
      </c>
      <c r="M763" t="s">
        <v>306</v>
      </c>
      <c r="N763" s="89" cm="1">
        <f t="array" ref="N763">IF(ISNUMBER(_34_KNMI_Stations[[#This Row],[Etmaal temperatuur °C]]),IF(_34_KNMI_Stations[[#This Row],[Etmaal temperatuur °C]]&lt;stookgrens[],stookgrens[]-_34_KNMI_Stations[[#This Row],[Etmaal temperatuur °C]],0),"")</f>
        <v>13.1</v>
      </c>
      <c r="O763" s="89">
        <f>_34_KNMI_Stations[[#This Row],[graaddagen]]*_34_KNMI_Stations[[#This Row],[Gewogen factor]]</f>
        <v>14.41</v>
      </c>
      <c r="P763" s="89" cm="1">
        <f t="array" ref="P763">IF(ISNUMBER(_34_KNMI_Stations[[#This Row],[Etmaal temperatuur °C]]),IF(_34_KNMI_Stations[[#This Row],[Etmaal temperatuur °C]]&gt;stookgrens[],_34_KNMI_Stations[[#This Row],[Etmaal temperatuur °C]]-stookgrens[],0),"")</f>
        <v>0</v>
      </c>
    </row>
    <row r="764" spans="1:16" x14ac:dyDescent="0.25">
      <c r="A764">
        <v>235</v>
      </c>
      <c r="B764" s="110">
        <v>46024</v>
      </c>
      <c r="C764" s="89">
        <v>8.1999999999999993</v>
      </c>
      <c r="D764" s="89">
        <v>3.9</v>
      </c>
      <c r="E764" s="96">
        <v>139</v>
      </c>
      <c r="F764" s="89">
        <v>3.5</v>
      </c>
      <c r="G764" s="89">
        <v>996.8</v>
      </c>
      <c r="H764">
        <v>0.75</v>
      </c>
      <c r="I764" t="s">
        <v>1</v>
      </c>
      <c r="J764">
        <v>1.1000000000000001</v>
      </c>
      <c r="K764">
        <v>1</v>
      </c>
      <c r="L764">
        <v>2026</v>
      </c>
      <c r="M764" t="s">
        <v>306</v>
      </c>
      <c r="N764" s="89" cm="1">
        <f t="array" ref="N764">IF(ISNUMBER(_34_KNMI_Stations[[#This Row],[Etmaal temperatuur °C]]),IF(_34_KNMI_Stations[[#This Row],[Etmaal temperatuur °C]]&lt;stookgrens[],stookgrens[]-_34_KNMI_Stations[[#This Row],[Etmaal temperatuur °C]],0),"")</f>
        <v>14.1</v>
      </c>
      <c r="O764" s="89">
        <f>_34_KNMI_Stations[[#This Row],[graaddagen]]*_34_KNMI_Stations[[#This Row],[Gewogen factor]]</f>
        <v>15.510000000000002</v>
      </c>
      <c r="P764" s="89" cm="1">
        <f t="array" ref="P764">IF(ISNUMBER(_34_KNMI_Stations[[#This Row],[Etmaal temperatuur °C]]),IF(_34_KNMI_Stations[[#This Row],[Etmaal temperatuur °C]]&gt;stookgrens[],_34_KNMI_Stations[[#This Row],[Etmaal temperatuur °C]]-stookgrens[],0),"")</f>
        <v>0</v>
      </c>
    </row>
    <row r="765" spans="1:16" x14ac:dyDescent="0.25">
      <c r="A765">
        <v>235</v>
      </c>
      <c r="B765" s="110">
        <v>46025</v>
      </c>
      <c r="C765" s="89">
        <v>5.3</v>
      </c>
      <c r="D765" s="89">
        <v>2.5</v>
      </c>
      <c r="E765" s="96">
        <v>210</v>
      </c>
      <c r="F765" s="89">
        <v>6.2</v>
      </c>
      <c r="G765" s="89">
        <v>1000.9</v>
      </c>
      <c r="H765">
        <v>0.8</v>
      </c>
      <c r="I765" t="s">
        <v>1</v>
      </c>
      <c r="J765">
        <v>1.1000000000000001</v>
      </c>
      <c r="K765">
        <v>1</v>
      </c>
      <c r="L765">
        <v>2026</v>
      </c>
      <c r="M765" t="s">
        <v>306</v>
      </c>
      <c r="N765" s="89" cm="1">
        <f t="array" ref="N765">IF(ISNUMBER(_34_KNMI_Stations[[#This Row],[Etmaal temperatuur °C]]),IF(_34_KNMI_Stations[[#This Row],[Etmaal temperatuur °C]]&lt;stookgrens[],stookgrens[]-_34_KNMI_Stations[[#This Row],[Etmaal temperatuur °C]],0),"")</f>
        <v>15.5</v>
      </c>
      <c r="O765" s="89">
        <f>_34_KNMI_Stations[[#This Row],[graaddagen]]*_34_KNMI_Stations[[#This Row],[Gewogen factor]]</f>
        <v>17.05</v>
      </c>
      <c r="P765" s="89" cm="1">
        <f t="array" ref="P765">IF(ISNUMBER(_34_KNMI_Stations[[#This Row],[Etmaal temperatuur °C]]),IF(_34_KNMI_Stations[[#This Row],[Etmaal temperatuur °C]]&gt;stookgrens[],_34_KNMI_Stations[[#This Row],[Etmaal temperatuur °C]]-stookgrens[],0),"")</f>
        <v>0</v>
      </c>
    </row>
    <row r="766" spans="1:16" x14ac:dyDescent="0.25">
      <c r="A766">
        <v>235</v>
      </c>
      <c r="B766" s="110">
        <v>46026</v>
      </c>
      <c r="C766" s="89">
        <v>6</v>
      </c>
      <c r="D766" s="89">
        <v>2</v>
      </c>
      <c r="E766" s="96">
        <v>203</v>
      </c>
      <c r="F766" s="89">
        <v>5.8</v>
      </c>
      <c r="G766" s="89">
        <v>1005.8</v>
      </c>
      <c r="H766">
        <v>0.82</v>
      </c>
      <c r="I766" t="s">
        <v>1</v>
      </c>
      <c r="J766">
        <v>1.1000000000000001</v>
      </c>
      <c r="K766">
        <v>1</v>
      </c>
      <c r="L766">
        <v>2026</v>
      </c>
      <c r="M766" t="s">
        <v>306</v>
      </c>
      <c r="N766" s="89" cm="1">
        <f t="array" ref="N766">IF(ISNUMBER(_34_KNMI_Stations[[#This Row],[Etmaal temperatuur °C]]),IF(_34_KNMI_Stations[[#This Row],[Etmaal temperatuur °C]]&lt;stookgrens[],stookgrens[]-_34_KNMI_Stations[[#This Row],[Etmaal temperatuur °C]],0),"")</f>
        <v>16</v>
      </c>
      <c r="O766" s="89">
        <f>_34_KNMI_Stations[[#This Row],[graaddagen]]*_34_KNMI_Stations[[#This Row],[Gewogen factor]]</f>
        <v>17.600000000000001</v>
      </c>
      <c r="P766" s="89" cm="1">
        <f t="array" ref="P766">IF(ISNUMBER(_34_KNMI_Stations[[#This Row],[Etmaal temperatuur °C]]),IF(_34_KNMI_Stations[[#This Row],[Etmaal temperatuur °C]]&gt;stookgrens[],_34_KNMI_Stations[[#This Row],[Etmaal temperatuur °C]]-stookgrens[],0),"")</f>
        <v>0</v>
      </c>
    </row>
    <row r="767" spans="1:16" x14ac:dyDescent="0.25">
      <c r="A767">
        <v>235</v>
      </c>
      <c r="B767" s="110">
        <v>46027</v>
      </c>
      <c r="C767" s="89">
        <v>3.8</v>
      </c>
      <c r="D767" s="89">
        <v>1.5</v>
      </c>
      <c r="E767" s="96">
        <v>286</v>
      </c>
      <c r="F767" s="89">
        <v>5.6</v>
      </c>
      <c r="G767" s="89">
        <v>1008.2</v>
      </c>
      <c r="H767">
        <v>0.85</v>
      </c>
      <c r="I767" t="s">
        <v>1</v>
      </c>
      <c r="J767">
        <v>1.1000000000000001</v>
      </c>
      <c r="K767">
        <v>1</v>
      </c>
      <c r="L767">
        <v>2026</v>
      </c>
      <c r="M767" t="s">
        <v>344</v>
      </c>
      <c r="N767" s="89" cm="1">
        <f t="array" ref="N767">IF(ISNUMBER(_34_KNMI_Stations[[#This Row],[Etmaal temperatuur °C]]),IF(_34_KNMI_Stations[[#This Row],[Etmaal temperatuur °C]]&lt;stookgrens[],stookgrens[]-_34_KNMI_Stations[[#This Row],[Etmaal temperatuur °C]],0),"")</f>
        <v>16.5</v>
      </c>
      <c r="O767" s="89">
        <f>_34_KNMI_Stations[[#This Row],[graaddagen]]*_34_KNMI_Stations[[#This Row],[Gewogen factor]]</f>
        <v>18.150000000000002</v>
      </c>
      <c r="P767" s="89" cm="1">
        <f t="array" ref="P767">IF(ISNUMBER(_34_KNMI_Stations[[#This Row],[Etmaal temperatuur °C]]),IF(_34_KNMI_Stations[[#This Row],[Etmaal temperatuur °C]]&gt;stookgrens[],_34_KNMI_Stations[[#This Row],[Etmaal temperatuur °C]]-stookgrens[],0),"")</f>
        <v>0</v>
      </c>
    </row>
    <row r="768" spans="1:16" x14ac:dyDescent="0.25">
      <c r="A768">
        <v>235</v>
      </c>
      <c r="B768" s="110">
        <v>46028</v>
      </c>
      <c r="C768" s="89">
        <v>4</v>
      </c>
      <c r="D768" s="89">
        <v>1.8</v>
      </c>
      <c r="E768" s="96">
        <v>384</v>
      </c>
      <c r="F768" s="89">
        <v>0.5</v>
      </c>
      <c r="G768" s="89">
        <v>1012.4</v>
      </c>
      <c r="H768">
        <v>0.8</v>
      </c>
      <c r="I768" t="s">
        <v>1</v>
      </c>
      <c r="J768">
        <v>1.1000000000000001</v>
      </c>
      <c r="K768">
        <v>1</v>
      </c>
      <c r="L768">
        <v>2026</v>
      </c>
      <c r="M768" t="s">
        <v>344</v>
      </c>
      <c r="N768" s="89" cm="1">
        <f t="array" ref="N768">IF(ISNUMBER(_34_KNMI_Stations[[#This Row],[Etmaal temperatuur °C]]),IF(_34_KNMI_Stations[[#This Row],[Etmaal temperatuur °C]]&lt;stookgrens[],stookgrens[]-_34_KNMI_Stations[[#This Row],[Etmaal temperatuur °C]],0),"")</f>
        <v>16.2</v>
      </c>
      <c r="O768" s="89">
        <f>_34_KNMI_Stations[[#This Row],[graaddagen]]*_34_KNMI_Stations[[#This Row],[Gewogen factor]]</f>
        <v>17.82</v>
      </c>
      <c r="P768" s="89" cm="1">
        <f t="array" ref="P768">IF(ISNUMBER(_34_KNMI_Stations[[#This Row],[Etmaal temperatuur °C]]),IF(_34_KNMI_Stations[[#This Row],[Etmaal temperatuur °C]]&gt;stookgrens[],_34_KNMI_Stations[[#This Row],[Etmaal temperatuur °C]]-stookgrens[],0),"")</f>
        <v>0</v>
      </c>
    </row>
    <row r="769" spans="1:16" x14ac:dyDescent="0.25">
      <c r="A769">
        <v>235</v>
      </c>
      <c r="B769" s="110">
        <v>46029</v>
      </c>
      <c r="C769" s="89">
        <v>8.4</v>
      </c>
      <c r="D769" s="89">
        <v>2.1</v>
      </c>
      <c r="E769" s="96">
        <v>99</v>
      </c>
      <c r="F769" s="89">
        <v>3.3</v>
      </c>
      <c r="G769" s="89">
        <v>1001.3</v>
      </c>
      <c r="H769">
        <v>0.91</v>
      </c>
      <c r="I769" t="s">
        <v>1</v>
      </c>
      <c r="J769">
        <v>1.1000000000000001</v>
      </c>
      <c r="K769">
        <v>1</v>
      </c>
      <c r="L769">
        <v>2026</v>
      </c>
      <c r="M769" t="s">
        <v>344</v>
      </c>
      <c r="N769" s="89" cm="1">
        <f t="array" ref="N769">IF(ISNUMBER(_34_KNMI_Stations[[#This Row],[Etmaal temperatuur °C]]),IF(_34_KNMI_Stations[[#This Row],[Etmaal temperatuur °C]]&lt;stookgrens[],stookgrens[]-_34_KNMI_Stations[[#This Row],[Etmaal temperatuur °C]],0),"")</f>
        <v>15.9</v>
      </c>
      <c r="O769" s="89">
        <f>_34_KNMI_Stations[[#This Row],[graaddagen]]*_34_KNMI_Stations[[#This Row],[Gewogen factor]]</f>
        <v>17.490000000000002</v>
      </c>
      <c r="P769" s="89" cm="1">
        <f t="array" ref="P769">IF(ISNUMBER(_34_KNMI_Stations[[#This Row],[Etmaal temperatuur °C]]),IF(_34_KNMI_Stations[[#This Row],[Etmaal temperatuur °C]]&gt;stookgrens[],_34_KNMI_Stations[[#This Row],[Etmaal temperatuur °C]]-stookgrens[],0),"")</f>
        <v>0</v>
      </c>
    </row>
    <row r="770" spans="1:16" x14ac:dyDescent="0.25">
      <c r="A770">
        <v>235</v>
      </c>
      <c r="B770" s="110">
        <v>46030</v>
      </c>
      <c r="C770" s="89">
        <v>5.3</v>
      </c>
      <c r="D770" s="89">
        <v>3.9</v>
      </c>
      <c r="E770" s="96">
        <v>226</v>
      </c>
      <c r="F770" s="89">
        <v>3</v>
      </c>
      <c r="G770" s="89">
        <v>1000.4</v>
      </c>
      <c r="H770">
        <v>0.9</v>
      </c>
      <c r="I770" t="s">
        <v>1</v>
      </c>
      <c r="J770">
        <v>1.1000000000000001</v>
      </c>
      <c r="K770">
        <v>1</v>
      </c>
      <c r="L770">
        <v>2026</v>
      </c>
      <c r="M770" t="s">
        <v>344</v>
      </c>
      <c r="N770" s="89" cm="1">
        <f t="array" ref="N770">IF(ISNUMBER(_34_KNMI_Stations[[#This Row],[Etmaal temperatuur °C]]),IF(_34_KNMI_Stations[[#This Row],[Etmaal temperatuur °C]]&lt;stookgrens[],stookgrens[]-_34_KNMI_Stations[[#This Row],[Etmaal temperatuur °C]],0),"")</f>
        <v>14.1</v>
      </c>
      <c r="O770" s="89">
        <f>_34_KNMI_Stations[[#This Row],[graaddagen]]*_34_KNMI_Stations[[#This Row],[Gewogen factor]]</f>
        <v>15.510000000000002</v>
      </c>
      <c r="P770" s="89" cm="1">
        <f t="array" ref="P770">IF(ISNUMBER(_34_KNMI_Stations[[#This Row],[Etmaal temperatuur °C]]),IF(_34_KNMI_Stations[[#This Row],[Etmaal temperatuur °C]]&gt;stookgrens[],_34_KNMI_Stations[[#This Row],[Etmaal temperatuur °C]]-stookgrens[],0),"")</f>
        <v>0</v>
      </c>
    </row>
    <row r="771" spans="1:16" x14ac:dyDescent="0.25">
      <c r="A771">
        <v>235</v>
      </c>
      <c r="B771" s="110">
        <v>46031</v>
      </c>
      <c r="C771" s="89">
        <v>10.5</v>
      </c>
      <c r="D771" s="89">
        <v>-0.1</v>
      </c>
      <c r="E771" s="96">
        <v>74</v>
      </c>
      <c r="F771" s="89">
        <v>6.3</v>
      </c>
      <c r="G771" s="89">
        <v>988.6</v>
      </c>
      <c r="H771">
        <v>0.92</v>
      </c>
      <c r="I771" t="s">
        <v>1</v>
      </c>
      <c r="J771">
        <v>1.1000000000000001</v>
      </c>
      <c r="K771">
        <v>1</v>
      </c>
      <c r="L771">
        <v>2026</v>
      </c>
      <c r="M771" t="s">
        <v>344</v>
      </c>
      <c r="N771" s="89" cm="1">
        <f t="array" ref="N771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771" s="89">
        <f>_34_KNMI_Stations[[#This Row],[graaddagen]]*_34_KNMI_Stations[[#This Row],[Gewogen factor]]</f>
        <v>19.910000000000004</v>
      </c>
      <c r="P771" s="89" cm="1">
        <f t="array" ref="P771">IF(ISNUMBER(_34_KNMI_Stations[[#This Row],[Etmaal temperatuur °C]]),IF(_34_KNMI_Stations[[#This Row],[Etmaal temperatuur °C]]&gt;stookgrens[],_34_KNMI_Stations[[#This Row],[Etmaal temperatuur °C]]-stookgrens[],0),"")</f>
        <v>0</v>
      </c>
    </row>
    <row r="772" spans="1:16" x14ac:dyDescent="0.25">
      <c r="A772">
        <v>235</v>
      </c>
      <c r="B772" s="110">
        <v>46032</v>
      </c>
      <c r="C772" s="89">
        <v>8.5</v>
      </c>
      <c r="D772" s="89">
        <v>-1.1000000000000001</v>
      </c>
      <c r="E772" s="96">
        <v>243</v>
      </c>
      <c r="F772" s="89">
        <v>-0.1</v>
      </c>
      <c r="G772" s="89">
        <v>1013.6</v>
      </c>
      <c r="H772">
        <v>0.7</v>
      </c>
      <c r="I772" t="s">
        <v>1</v>
      </c>
      <c r="J772">
        <v>1.1000000000000001</v>
      </c>
      <c r="K772">
        <v>1</v>
      </c>
      <c r="L772">
        <v>2026</v>
      </c>
      <c r="M772" t="s">
        <v>344</v>
      </c>
      <c r="N772" s="89" cm="1">
        <f t="array" ref="N772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772" s="89">
        <f>_34_KNMI_Stations[[#This Row],[graaddagen]]*_34_KNMI_Stations[[#This Row],[Gewogen factor]]</f>
        <v>21.01</v>
      </c>
      <c r="P772" s="89" cm="1">
        <f t="array" ref="P772">IF(ISNUMBER(_34_KNMI_Stations[[#This Row],[Etmaal temperatuur °C]]),IF(_34_KNMI_Stations[[#This Row],[Etmaal temperatuur °C]]&gt;stookgrens[],_34_KNMI_Stations[[#This Row],[Etmaal temperatuur °C]]-stookgrens[],0),"")</f>
        <v>0</v>
      </c>
    </row>
    <row r="773" spans="1:16" x14ac:dyDescent="0.25">
      <c r="A773">
        <v>235</v>
      </c>
      <c r="B773" s="110">
        <v>46033</v>
      </c>
      <c r="C773" s="89">
        <v>5.7</v>
      </c>
      <c r="D773" s="89">
        <v>-2</v>
      </c>
      <c r="E773" s="96">
        <v>193</v>
      </c>
      <c r="F773" s="89">
        <v>0.9</v>
      </c>
      <c r="G773" s="89">
        <v>1019.6</v>
      </c>
      <c r="H773">
        <v>0.85</v>
      </c>
      <c r="I773" t="s">
        <v>1</v>
      </c>
      <c r="J773">
        <v>1.1000000000000001</v>
      </c>
      <c r="K773">
        <v>1</v>
      </c>
      <c r="L773">
        <v>2026</v>
      </c>
      <c r="M773" t="s">
        <v>344</v>
      </c>
      <c r="N773" s="89" cm="1">
        <f t="array" ref="N773">IF(ISNUMBER(_34_KNMI_Stations[[#This Row],[Etmaal temperatuur °C]]),IF(_34_KNMI_Stations[[#This Row],[Etmaal temperatuur °C]]&lt;stookgrens[],stookgrens[]-_34_KNMI_Stations[[#This Row],[Etmaal temperatuur °C]],0),"")</f>
        <v>20</v>
      </c>
      <c r="O773" s="89">
        <f>_34_KNMI_Stations[[#This Row],[graaddagen]]*_34_KNMI_Stations[[#This Row],[Gewogen factor]]</f>
        <v>22</v>
      </c>
      <c r="P773" s="89" cm="1">
        <f t="array" ref="P773">IF(ISNUMBER(_34_KNMI_Stations[[#This Row],[Etmaal temperatuur °C]]),IF(_34_KNMI_Stations[[#This Row],[Etmaal temperatuur °C]]&gt;stookgrens[],_34_KNMI_Stations[[#This Row],[Etmaal temperatuur °C]]-stookgrens[],0),"")</f>
        <v>0</v>
      </c>
    </row>
    <row r="774" spans="1:16" x14ac:dyDescent="0.25">
      <c r="A774">
        <v>235</v>
      </c>
      <c r="B774" s="110">
        <v>46034</v>
      </c>
      <c r="C774" s="89">
        <v>7.3</v>
      </c>
      <c r="D774" s="89">
        <v>4.9000000000000004</v>
      </c>
      <c r="E774" s="96">
        <v>83</v>
      </c>
      <c r="F774" s="89">
        <v>0.8</v>
      </c>
      <c r="G774" s="89">
        <v>1005</v>
      </c>
      <c r="H774">
        <v>0.95</v>
      </c>
      <c r="I774" t="s">
        <v>1</v>
      </c>
      <c r="J774">
        <v>1.1000000000000001</v>
      </c>
      <c r="K774">
        <v>1</v>
      </c>
      <c r="L774">
        <v>2026</v>
      </c>
      <c r="M774" t="s">
        <v>381</v>
      </c>
      <c r="N774" s="89" cm="1">
        <f t="array" ref="N774">IF(ISNUMBER(_34_KNMI_Stations[[#This Row],[Etmaal temperatuur °C]]),IF(_34_KNMI_Stations[[#This Row],[Etmaal temperatuur °C]]&lt;stookgrens[],stookgrens[]-_34_KNMI_Stations[[#This Row],[Etmaal temperatuur °C]],0),"")</f>
        <v>13.1</v>
      </c>
      <c r="O774" s="89">
        <f>_34_KNMI_Stations[[#This Row],[graaddagen]]*_34_KNMI_Stations[[#This Row],[Gewogen factor]]</f>
        <v>14.41</v>
      </c>
      <c r="P774" s="89" cm="1">
        <f t="array" ref="P774">IF(ISNUMBER(_34_KNMI_Stations[[#This Row],[Etmaal temperatuur °C]]),IF(_34_KNMI_Stations[[#This Row],[Etmaal temperatuur °C]]&gt;stookgrens[],_34_KNMI_Stations[[#This Row],[Etmaal temperatuur °C]]-stookgrens[],0),"")</f>
        <v>0</v>
      </c>
    </row>
    <row r="775" spans="1:16" x14ac:dyDescent="0.25">
      <c r="A775">
        <v>235</v>
      </c>
      <c r="B775" s="110">
        <v>46035</v>
      </c>
      <c r="C775" s="89">
        <v>6.3</v>
      </c>
      <c r="D775" s="89">
        <v>8.1</v>
      </c>
      <c r="E775" s="96">
        <v>130</v>
      </c>
      <c r="F775" s="89">
        <v>4.5999999999999996</v>
      </c>
      <c r="G775" s="89">
        <v>1005.8</v>
      </c>
      <c r="H775">
        <v>0.95</v>
      </c>
      <c r="I775" t="s">
        <v>1</v>
      </c>
      <c r="J775">
        <v>1.1000000000000001</v>
      </c>
      <c r="K775">
        <v>1</v>
      </c>
      <c r="L775">
        <v>2026</v>
      </c>
      <c r="M775" t="s">
        <v>381</v>
      </c>
      <c r="N775" s="89" cm="1">
        <f t="array" ref="N775">IF(ISNUMBER(_34_KNMI_Stations[[#This Row],[Etmaal temperatuur °C]]),IF(_34_KNMI_Stations[[#This Row],[Etmaal temperatuur °C]]&lt;stookgrens[],stookgrens[]-_34_KNMI_Stations[[#This Row],[Etmaal temperatuur °C]],0),"")</f>
        <v>9.9</v>
      </c>
      <c r="O775" s="89">
        <f>_34_KNMI_Stations[[#This Row],[graaddagen]]*_34_KNMI_Stations[[#This Row],[Gewogen factor]]</f>
        <v>10.89</v>
      </c>
      <c r="P775" s="89" cm="1">
        <f t="array" ref="P775">IF(ISNUMBER(_34_KNMI_Stations[[#This Row],[Etmaal temperatuur °C]]),IF(_34_KNMI_Stations[[#This Row],[Etmaal temperatuur °C]]&gt;stookgrens[],_34_KNMI_Stations[[#This Row],[Etmaal temperatuur °C]]-stookgrens[],0),"")</f>
        <v>0</v>
      </c>
    </row>
    <row r="776" spans="1:16" x14ac:dyDescent="0.25">
      <c r="A776">
        <v>235</v>
      </c>
      <c r="B776" s="110">
        <v>46036</v>
      </c>
      <c r="C776" s="89">
        <v>3.2</v>
      </c>
      <c r="D776" s="89">
        <v>4.8</v>
      </c>
      <c r="E776" s="96">
        <v>447</v>
      </c>
      <c r="F776" s="89">
        <v>2.2999999999999998</v>
      </c>
      <c r="G776" s="89">
        <v>1011.3</v>
      </c>
      <c r="H776">
        <v>0.9</v>
      </c>
      <c r="I776" t="s">
        <v>1</v>
      </c>
      <c r="J776">
        <v>1.1000000000000001</v>
      </c>
      <c r="K776">
        <v>1</v>
      </c>
      <c r="L776">
        <v>2026</v>
      </c>
      <c r="M776" t="s">
        <v>381</v>
      </c>
      <c r="N776" s="89" cm="1">
        <f t="array" ref="N776">IF(ISNUMBER(_34_KNMI_Stations[[#This Row],[Etmaal temperatuur °C]]),IF(_34_KNMI_Stations[[#This Row],[Etmaal temperatuur °C]]&lt;stookgrens[],stookgrens[]-_34_KNMI_Stations[[#This Row],[Etmaal temperatuur °C]],0),"")</f>
        <v>13.2</v>
      </c>
      <c r="O776" s="89">
        <f>_34_KNMI_Stations[[#This Row],[graaddagen]]*_34_KNMI_Stations[[#This Row],[Gewogen factor]]</f>
        <v>14.52</v>
      </c>
      <c r="P776" s="89" cm="1">
        <f t="array" ref="P776">IF(ISNUMBER(_34_KNMI_Stations[[#This Row],[Etmaal temperatuur °C]]),IF(_34_KNMI_Stations[[#This Row],[Etmaal temperatuur °C]]&gt;stookgrens[],_34_KNMI_Stations[[#This Row],[Etmaal temperatuur °C]]-stookgrens[],0),"")</f>
        <v>0</v>
      </c>
    </row>
    <row r="777" spans="1:16" x14ac:dyDescent="0.25">
      <c r="A777">
        <v>235</v>
      </c>
      <c r="B777" s="110">
        <v>46037</v>
      </c>
      <c r="C777" s="89">
        <v>6.4</v>
      </c>
      <c r="D777" s="89">
        <v>8.1</v>
      </c>
      <c r="E777" s="96">
        <v>117</v>
      </c>
      <c r="F777" s="89">
        <v>3.5</v>
      </c>
      <c r="G777" s="89">
        <v>1005.4</v>
      </c>
      <c r="H777">
        <v>0.91</v>
      </c>
      <c r="I777" t="s">
        <v>1</v>
      </c>
      <c r="J777">
        <v>1.1000000000000001</v>
      </c>
      <c r="K777">
        <v>1</v>
      </c>
      <c r="L777">
        <v>2026</v>
      </c>
      <c r="M777" t="s">
        <v>381</v>
      </c>
      <c r="N777" s="89" cm="1">
        <f t="array" ref="N777">IF(ISNUMBER(_34_KNMI_Stations[[#This Row],[Etmaal temperatuur °C]]),IF(_34_KNMI_Stations[[#This Row],[Etmaal temperatuur °C]]&lt;stookgrens[],stookgrens[]-_34_KNMI_Stations[[#This Row],[Etmaal temperatuur °C]],0),"")</f>
        <v>9.9</v>
      </c>
      <c r="O777" s="89">
        <f>_34_KNMI_Stations[[#This Row],[graaddagen]]*_34_KNMI_Stations[[#This Row],[Gewogen factor]]</f>
        <v>10.89</v>
      </c>
      <c r="P777" s="89" cm="1">
        <f t="array" ref="P777">IF(ISNUMBER(_34_KNMI_Stations[[#This Row],[Etmaal temperatuur °C]]),IF(_34_KNMI_Stations[[#This Row],[Etmaal temperatuur °C]]&gt;stookgrens[],_34_KNMI_Stations[[#This Row],[Etmaal temperatuur °C]]-stookgrens[],0),"")</f>
        <v>0</v>
      </c>
    </row>
    <row r="778" spans="1:16" x14ac:dyDescent="0.25">
      <c r="A778">
        <v>235</v>
      </c>
      <c r="B778" s="110">
        <v>46038</v>
      </c>
      <c r="C778" s="89">
        <v>5</v>
      </c>
      <c r="D778" s="89">
        <v>7.5</v>
      </c>
      <c r="E778" s="96">
        <v>330</v>
      </c>
      <c r="F778" s="89">
        <v>0.5</v>
      </c>
      <c r="G778" s="89">
        <v>1010.2</v>
      </c>
      <c r="H778">
        <v>0.88</v>
      </c>
      <c r="I778" t="s">
        <v>1</v>
      </c>
      <c r="J778">
        <v>1.1000000000000001</v>
      </c>
      <c r="K778">
        <v>1</v>
      </c>
      <c r="L778">
        <v>2026</v>
      </c>
      <c r="M778" t="s">
        <v>381</v>
      </c>
      <c r="N778" s="89" cm="1">
        <f t="array" ref="N778">IF(ISNUMBER(_34_KNMI_Stations[[#This Row],[Etmaal temperatuur °C]]),IF(_34_KNMI_Stations[[#This Row],[Etmaal temperatuur °C]]&lt;stookgrens[],stookgrens[]-_34_KNMI_Stations[[#This Row],[Etmaal temperatuur °C]],0),"")</f>
        <v>10.5</v>
      </c>
      <c r="O778" s="89">
        <f>_34_KNMI_Stations[[#This Row],[graaddagen]]*_34_KNMI_Stations[[#This Row],[Gewogen factor]]</f>
        <v>11.55</v>
      </c>
      <c r="P778" s="89" cm="1">
        <f t="array" ref="P778">IF(ISNUMBER(_34_KNMI_Stations[[#This Row],[Etmaal temperatuur °C]]),IF(_34_KNMI_Stations[[#This Row],[Etmaal temperatuur °C]]&gt;stookgrens[],_34_KNMI_Stations[[#This Row],[Etmaal temperatuur °C]]-stookgrens[],0),"")</f>
        <v>0</v>
      </c>
    </row>
    <row r="779" spans="1:16" x14ac:dyDescent="0.25">
      <c r="A779">
        <v>235</v>
      </c>
      <c r="B779" s="110">
        <v>46039</v>
      </c>
      <c r="C779" s="89">
        <v>2.7</v>
      </c>
      <c r="D779" s="89">
        <v>5.5</v>
      </c>
      <c r="E779" s="96">
        <v>305</v>
      </c>
      <c r="F779" s="89">
        <v>0.9</v>
      </c>
      <c r="G779" s="89">
        <v>1018.5</v>
      </c>
      <c r="H779">
        <v>0.95</v>
      </c>
      <c r="I779" t="s">
        <v>1</v>
      </c>
      <c r="J779">
        <v>1.1000000000000001</v>
      </c>
      <c r="K779">
        <v>1</v>
      </c>
      <c r="L779">
        <v>2026</v>
      </c>
      <c r="M779" t="s">
        <v>381</v>
      </c>
      <c r="N779" s="89" cm="1">
        <f t="array" ref="N779">IF(ISNUMBER(_34_KNMI_Stations[[#This Row],[Etmaal temperatuur °C]]),IF(_34_KNMI_Stations[[#This Row],[Etmaal temperatuur °C]]&lt;stookgrens[],stookgrens[]-_34_KNMI_Stations[[#This Row],[Etmaal temperatuur °C]],0),"")</f>
        <v>12.5</v>
      </c>
      <c r="O779" s="89">
        <f>_34_KNMI_Stations[[#This Row],[graaddagen]]*_34_KNMI_Stations[[#This Row],[Gewogen factor]]</f>
        <v>13.750000000000002</v>
      </c>
      <c r="P779" s="89" cm="1">
        <f t="array" ref="P779">IF(ISNUMBER(_34_KNMI_Stations[[#This Row],[Etmaal temperatuur °C]]),IF(_34_KNMI_Stations[[#This Row],[Etmaal temperatuur °C]]&gt;stookgrens[],_34_KNMI_Stations[[#This Row],[Etmaal temperatuur °C]]-stookgrens[],0),"")</f>
        <v>0</v>
      </c>
    </row>
    <row r="780" spans="1:16" x14ac:dyDescent="0.25">
      <c r="A780">
        <v>235</v>
      </c>
      <c r="B780" s="110">
        <v>46040</v>
      </c>
      <c r="C780" s="89">
        <v>3.8</v>
      </c>
      <c r="D780" s="89">
        <v>1.3</v>
      </c>
      <c r="E780" s="96">
        <v>243</v>
      </c>
      <c r="F780" s="89">
        <v>0</v>
      </c>
      <c r="G780" s="89">
        <v>1020.6</v>
      </c>
      <c r="H780">
        <v>0.97</v>
      </c>
      <c r="I780" t="s">
        <v>1</v>
      </c>
      <c r="J780">
        <v>1.1000000000000001</v>
      </c>
      <c r="K780">
        <v>1</v>
      </c>
      <c r="L780">
        <v>2026</v>
      </c>
      <c r="M780" t="s">
        <v>381</v>
      </c>
      <c r="N780" s="89" cm="1">
        <f t="array" ref="N780">IF(ISNUMBER(_34_KNMI_Stations[[#This Row],[Etmaal temperatuur °C]]),IF(_34_KNMI_Stations[[#This Row],[Etmaal temperatuur °C]]&lt;stookgrens[],stookgrens[]-_34_KNMI_Stations[[#This Row],[Etmaal temperatuur °C]],0),"")</f>
        <v>16.7</v>
      </c>
      <c r="O780" s="89">
        <f>_34_KNMI_Stations[[#This Row],[graaddagen]]*_34_KNMI_Stations[[#This Row],[Gewogen factor]]</f>
        <v>18.37</v>
      </c>
      <c r="P780" s="89" cm="1">
        <f t="array" ref="P780">IF(ISNUMBER(_34_KNMI_Stations[[#This Row],[Etmaal temperatuur °C]]),IF(_34_KNMI_Stations[[#This Row],[Etmaal temperatuur °C]]&gt;stookgrens[],_34_KNMI_Stations[[#This Row],[Etmaal temperatuur °C]]-stookgrens[],0),"")</f>
        <v>0</v>
      </c>
    </row>
    <row r="781" spans="1:16" x14ac:dyDescent="0.25">
      <c r="A781">
        <v>235</v>
      </c>
      <c r="B781" s="110">
        <v>46041</v>
      </c>
      <c r="C781" s="89">
        <v>3.4</v>
      </c>
      <c r="D781" s="89">
        <v>2.2000000000000002</v>
      </c>
      <c r="E781" s="96">
        <v>224</v>
      </c>
      <c r="F781" s="89">
        <v>0</v>
      </c>
      <c r="G781" s="89">
        <v>1018.1</v>
      </c>
      <c r="H781">
        <v>0.94</v>
      </c>
      <c r="I781" t="s">
        <v>1</v>
      </c>
      <c r="J781">
        <v>1.1000000000000001</v>
      </c>
      <c r="K781">
        <v>1</v>
      </c>
      <c r="L781">
        <v>2026</v>
      </c>
      <c r="M781" t="s">
        <v>382</v>
      </c>
      <c r="N781" s="89" cm="1">
        <f t="array" ref="N781">IF(ISNUMBER(_34_KNMI_Stations[[#This Row],[Etmaal temperatuur °C]]),IF(_34_KNMI_Stations[[#This Row],[Etmaal temperatuur °C]]&lt;stookgrens[],stookgrens[]-_34_KNMI_Stations[[#This Row],[Etmaal temperatuur °C]],0),"")</f>
        <v>15.8</v>
      </c>
      <c r="O781" s="89">
        <f>_34_KNMI_Stations[[#This Row],[graaddagen]]*_34_KNMI_Stations[[#This Row],[Gewogen factor]]</f>
        <v>17.380000000000003</v>
      </c>
      <c r="P781" s="89" cm="1">
        <f t="array" ref="P781">IF(ISNUMBER(_34_KNMI_Stations[[#This Row],[Etmaal temperatuur °C]]),IF(_34_KNMI_Stations[[#This Row],[Etmaal temperatuur °C]]&gt;stookgrens[],_34_KNMI_Stations[[#This Row],[Etmaal temperatuur °C]]-stookgrens[],0),"")</f>
        <v>0</v>
      </c>
    </row>
    <row r="782" spans="1:16" x14ac:dyDescent="0.25">
      <c r="A782">
        <v>235</v>
      </c>
      <c r="B782" s="110">
        <v>46042</v>
      </c>
      <c r="C782" s="89">
        <v>3.2</v>
      </c>
      <c r="D782" s="89">
        <v>2.4</v>
      </c>
      <c r="E782" s="96">
        <v>440</v>
      </c>
      <c r="F782" s="89">
        <v>0</v>
      </c>
      <c r="G782" s="89">
        <v>1014.9</v>
      </c>
      <c r="H782">
        <v>0.88</v>
      </c>
      <c r="I782" t="s">
        <v>1</v>
      </c>
      <c r="J782">
        <v>1.1000000000000001</v>
      </c>
      <c r="K782">
        <v>1</v>
      </c>
      <c r="L782">
        <v>2026</v>
      </c>
      <c r="M782" t="s">
        <v>382</v>
      </c>
      <c r="N782" s="89" cm="1">
        <f t="array" ref="N782">IF(ISNUMBER(_34_KNMI_Stations[[#This Row],[Etmaal temperatuur °C]]),IF(_34_KNMI_Stations[[#This Row],[Etmaal temperatuur °C]]&lt;stookgrens[],stookgrens[]-_34_KNMI_Stations[[#This Row],[Etmaal temperatuur °C]],0),"")</f>
        <v>15.6</v>
      </c>
      <c r="O782" s="89">
        <f>_34_KNMI_Stations[[#This Row],[graaddagen]]*_34_KNMI_Stations[[#This Row],[Gewogen factor]]</f>
        <v>17.16</v>
      </c>
      <c r="P782" s="89" cm="1">
        <f t="array" ref="P782">IF(ISNUMBER(_34_KNMI_Stations[[#This Row],[Etmaal temperatuur °C]]),IF(_34_KNMI_Stations[[#This Row],[Etmaal temperatuur °C]]&gt;stookgrens[],_34_KNMI_Stations[[#This Row],[Etmaal temperatuur °C]]-stookgrens[],0),"")</f>
        <v>0</v>
      </c>
    </row>
    <row r="783" spans="1:16" x14ac:dyDescent="0.25">
      <c r="A783">
        <v>235</v>
      </c>
      <c r="B783" s="110">
        <v>46043</v>
      </c>
      <c r="C783" s="89">
        <v>4.9000000000000004</v>
      </c>
      <c r="D783" s="89">
        <v>4</v>
      </c>
      <c r="E783" s="96">
        <v>200</v>
      </c>
      <c r="F783" s="89">
        <v>3.7</v>
      </c>
      <c r="G783" s="89">
        <v>1001.5</v>
      </c>
      <c r="H783">
        <v>0.84</v>
      </c>
      <c r="I783" t="s">
        <v>1</v>
      </c>
      <c r="J783">
        <v>1.1000000000000001</v>
      </c>
      <c r="K783">
        <v>1</v>
      </c>
      <c r="L783">
        <v>2026</v>
      </c>
      <c r="M783" t="s">
        <v>382</v>
      </c>
      <c r="N783" s="89" cm="1">
        <f t="array" ref="N783">IF(ISNUMBER(_34_KNMI_Stations[[#This Row],[Etmaal temperatuur °C]]),IF(_34_KNMI_Stations[[#This Row],[Etmaal temperatuur °C]]&lt;stookgrens[],stookgrens[]-_34_KNMI_Stations[[#This Row],[Etmaal temperatuur °C]],0),"")</f>
        <v>14</v>
      </c>
      <c r="O783" s="89">
        <f>_34_KNMI_Stations[[#This Row],[graaddagen]]*_34_KNMI_Stations[[#This Row],[Gewogen factor]]</f>
        <v>15.400000000000002</v>
      </c>
      <c r="P783" s="89" cm="1">
        <f t="array" ref="P783">IF(ISNUMBER(_34_KNMI_Stations[[#This Row],[Etmaal temperatuur °C]]),IF(_34_KNMI_Stations[[#This Row],[Etmaal temperatuur °C]]&gt;stookgrens[],_34_KNMI_Stations[[#This Row],[Etmaal temperatuur °C]]-stookgrens[],0),"")</f>
        <v>0</v>
      </c>
    </row>
    <row r="784" spans="1:16" x14ac:dyDescent="0.25">
      <c r="A784">
        <v>235</v>
      </c>
      <c r="B784" s="110">
        <v>46044</v>
      </c>
      <c r="C784" s="89">
        <v>6.4</v>
      </c>
      <c r="D784" s="89">
        <v>0.7</v>
      </c>
      <c r="E784" s="96">
        <v>465</v>
      </c>
      <c r="F784" s="89">
        <v>-0.1</v>
      </c>
      <c r="G784" s="89">
        <v>996.3</v>
      </c>
      <c r="H784">
        <v>0.79</v>
      </c>
      <c r="I784" t="s">
        <v>1</v>
      </c>
      <c r="J784">
        <v>1.1000000000000001</v>
      </c>
      <c r="K784">
        <v>1</v>
      </c>
      <c r="L784">
        <v>2026</v>
      </c>
      <c r="M784" t="s">
        <v>382</v>
      </c>
      <c r="N784" s="89" cm="1">
        <f t="array" ref="N784">IF(ISNUMBER(_34_KNMI_Stations[[#This Row],[Etmaal temperatuur °C]]),IF(_34_KNMI_Stations[[#This Row],[Etmaal temperatuur °C]]&lt;stookgrens[],stookgrens[]-_34_KNMI_Stations[[#This Row],[Etmaal temperatuur °C]],0),"")</f>
        <v>17.3</v>
      </c>
      <c r="O784" s="89">
        <f>_34_KNMI_Stations[[#This Row],[graaddagen]]*_34_KNMI_Stations[[#This Row],[Gewogen factor]]</f>
        <v>19.03</v>
      </c>
      <c r="P784" s="89" cm="1">
        <f t="array" ref="P784">IF(ISNUMBER(_34_KNMI_Stations[[#This Row],[Etmaal temperatuur °C]]),IF(_34_KNMI_Stations[[#This Row],[Etmaal temperatuur °C]]&gt;stookgrens[],_34_KNMI_Stations[[#This Row],[Etmaal temperatuur °C]]-stookgrens[],0),"")</f>
        <v>0</v>
      </c>
    </row>
    <row r="785" spans="1:16" x14ac:dyDescent="0.25">
      <c r="A785">
        <v>235</v>
      </c>
      <c r="B785" s="110">
        <v>46045</v>
      </c>
      <c r="C785" s="89">
        <v>6.5</v>
      </c>
      <c r="D785" s="89">
        <v>1.3</v>
      </c>
      <c r="E785" s="96">
        <v>244</v>
      </c>
      <c r="F785" s="89">
        <v>0.1</v>
      </c>
      <c r="G785" s="89">
        <v>995.3</v>
      </c>
      <c r="H785">
        <v>0.85</v>
      </c>
      <c r="I785" t="s">
        <v>1</v>
      </c>
      <c r="J785">
        <v>1.1000000000000001</v>
      </c>
      <c r="K785">
        <v>1</v>
      </c>
      <c r="L785">
        <v>2026</v>
      </c>
      <c r="M785" t="s">
        <v>382</v>
      </c>
      <c r="N785" s="89" cm="1">
        <f t="array" ref="N785">IF(ISNUMBER(_34_KNMI_Stations[[#This Row],[Etmaal temperatuur °C]]),IF(_34_KNMI_Stations[[#This Row],[Etmaal temperatuur °C]]&lt;stookgrens[],stookgrens[]-_34_KNMI_Stations[[#This Row],[Etmaal temperatuur °C]],0),"")</f>
        <v>16.7</v>
      </c>
      <c r="O785" s="89">
        <f>_34_KNMI_Stations[[#This Row],[graaddagen]]*_34_KNMI_Stations[[#This Row],[Gewogen factor]]</f>
        <v>18.37</v>
      </c>
      <c r="P785" s="89" cm="1">
        <f t="array" ref="P785">IF(ISNUMBER(_34_KNMI_Stations[[#This Row],[Etmaal temperatuur °C]]),IF(_34_KNMI_Stations[[#This Row],[Etmaal temperatuur °C]]&gt;stookgrens[],_34_KNMI_Stations[[#This Row],[Etmaal temperatuur °C]]-stookgrens[],0),"")</f>
        <v>0</v>
      </c>
    </row>
    <row r="786" spans="1:16" x14ac:dyDescent="0.25">
      <c r="A786">
        <v>235</v>
      </c>
      <c r="B786" s="110">
        <v>46046</v>
      </c>
      <c r="C786" s="89">
        <v>5.7</v>
      </c>
      <c r="D786" s="89">
        <v>0.4</v>
      </c>
      <c r="E786" s="96">
        <v>459</v>
      </c>
      <c r="F786" s="89">
        <v>0</v>
      </c>
      <c r="G786" s="89">
        <v>1001.3</v>
      </c>
      <c r="H786">
        <v>0.86</v>
      </c>
      <c r="I786" t="s">
        <v>1</v>
      </c>
      <c r="J786">
        <v>1.1000000000000001</v>
      </c>
      <c r="K786">
        <v>1</v>
      </c>
      <c r="L786">
        <v>2026</v>
      </c>
      <c r="M786" t="s">
        <v>382</v>
      </c>
      <c r="N786" s="89" cm="1">
        <f t="array" ref="N786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786" s="89">
        <f>_34_KNMI_Stations[[#This Row],[graaddagen]]*_34_KNMI_Stations[[#This Row],[Gewogen factor]]</f>
        <v>19.360000000000003</v>
      </c>
      <c r="P786" s="89" cm="1">
        <f t="array" ref="P786">IF(ISNUMBER(_34_KNMI_Stations[[#This Row],[Etmaal temperatuur °C]]),IF(_34_KNMI_Stations[[#This Row],[Etmaal temperatuur °C]]&gt;stookgrens[],_34_KNMI_Stations[[#This Row],[Etmaal temperatuur °C]]-stookgrens[],0),"")</f>
        <v>0</v>
      </c>
    </row>
    <row r="787" spans="1:16" x14ac:dyDescent="0.25">
      <c r="A787">
        <v>235</v>
      </c>
      <c r="B787" s="110">
        <v>46047</v>
      </c>
      <c r="C787" s="89">
        <v>5.9</v>
      </c>
      <c r="D787" s="89">
        <v>-0.7</v>
      </c>
      <c r="E787" s="96">
        <v>279</v>
      </c>
      <c r="F787" s="89">
        <v>0</v>
      </c>
      <c r="G787" s="89">
        <v>999.8</v>
      </c>
      <c r="H787">
        <v>0.87</v>
      </c>
      <c r="I787" t="s">
        <v>1</v>
      </c>
      <c r="J787">
        <v>1.1000000000000001</v>
      </c>
      <c r="K787">
        <v>1</v>
      </c>
      <c r="L787">
        <v>2026</v>
      </c>
      <c r="M787" t="s">
        <v>382</v>
      </c>
      <c r="N787" s="89" cm="1">
        <f t="array" ref="N787">IF(ISNUMBER(_34_KNMI_Stations[[#This Row],[Etmaal temperatuur °C]]),IF(_34_KNMI_Stations[[#This Row],[Etmaal temperatuur °C]]&lt;stookgrens[],stookgrens[]-_34_KNMI_Stations[[#This Row],[Etmaal temperatuur °C]],0),"")</f>
        <v>18.7</v>
      </c>
      <c r="O787" s="89">
        <f>_34_KNMI_Stations[[#This Row],[graaddagen]]*_34_KNMI_Stations[[#This Row],[Gewogen factor]]</f>
        <v>20.57</v>
      </c>
      <c r="P787" s="89" cm="1">
        <f t="array" ref="P787">IF(ISNUMBER(_34_KNMI_Stations[[#This Row],[Etmaal temperatuur °C]]),IF(_34_KNMI_Stations[[#This Row],[Etmaal temperatuur °C]]&gt;stookgrens[],_34_KNMI_Stations[[#This Row],[Etmaal temperatuur °C]]-stookgrens[],0),"")</f>
        <v>0</v>
      </c>
    </row>
    <row r="788" spans="1:16" x14ac:dyDescent="0.25">
      <c r="A788">
        <v>235</v>
      </c>
      <c r="B788" s="110">
        <v>46048</v>
      </c>
      <c r="C788" s="89">
        <v>3.5</v>
      </c>
      <c r="D788" s="89">
        <v>1.2</v>
      </c>
      <c r="E788" s="96">
        <v>196</v>
      </c>
      <c r="F788" s="89">
        <v>-0.1</v>
      </c>
      <c r="G788" s="89">
        <v>1002.7</v>
      </c>
      <c r="H788">
        <v>0.89</v>
      </c>
      <c r="I788" t="s">
        <v>1</v>
      </c>
      <c r="J788">
        <v>1.1000000000000001</v>
      </c>
      <c r="K788">
        <v>1</v>
      </c>
      <c r="L788">
        <v>2026</v>
      </c>
      <c r="M788" t="s">
        <v>383</v>
      </c>
      <c r="N788" s="89" cm="1">
        <f t="array" ref="N788">IF(ISNUMBER(_34_KNMI_Stations[[#This Row],[Etmaal temperatuur °C]]),IF(_34_KNMI_Stations[[#This Row],[Etmaal temperatuur °C]]&lt;stookgrens[],stookgrens[]-_34_KNMI_Stations[[#This Row],[Etmaal temperatuur °C]],0),"")</f>
        <v>16.8</v>
      </c>
      <c r="O788" s="89">
        <f>_34_KNMI_Stations[[#This Row],[graaddagen]]*_34_KNMI_Stations[[#This Row],[Gewogen factor]]</f>
        <v>18.480000000000004</v>
      </c>
      <c r="P788" s="89" cm="1">
        <f t="array" ref="P788">IF(ISNUMBER(_34_KNMI_Stations[[#This Row],[Etmaal temperatuur °C]]),IF(_34_KNMI_Stations[[#This Row],[Etmaal temperatuur °C]]&gt;stookgrens[],_34_KNMI_Stations[[#This Row],[Etmaal temperatuur °C]]-stookgrens[],0),"")</f>
        <v>0</v>
      </c>
    </row>
    <row r="789" spans="1:16" x14ac:dyDescent="0.25">
      <c r="A789">
        <v>235</v>
      </c>
      <c r="B789" s="110">
        <v>46049</v>
      </c>
      <c r="C789" s="89">
        <v>6.2</v>
      </c>
      <c r="D789" s="89">
        <v>0.5</v>
      </c>
      <c r="E789" s="96">
        <v>206</v>
      </c>
      <c r="F789" s="89">
        <v>5</v>
      </c>
      <c r="G789" s="89">
        <v>996.1</v>
      </c>
      <c r="H789">
        <v>0.91</v>
      </c>
      <c r="I789" t="s">
        <v>1</v>
      </c>
      <c r="J789">
        <v>1.1000000000000001</v>
      </c>
      <c r="K789">
        <v>1</v>
      </c>
      <c r="L789">
        <v>2026</v>
      </c>
      <c r="M789" t="s">
        <v>383</v>
      </c>
      <c r="N789" s="89" cm="1">
        <f t="array" ref="N789">IF(ISNUMBER(_34_KNMI_Stations[[#This Row],[Etmaal temperatuur °C]]),IF(_34_KNMI_Stations[[#This Row],[Etmaal temperatuur °C]]&lt;stookgrens[],stookgrens[]-_34_KNMI_Stations[[#This Row],[Etmaal temperatuur °C]],0),"")</f>
        <v>17.5</v>
      </c>
      <c r="O789" s="89">
        <f>_34_KNMI_Stations[[#This Row],[graaddagen]]*_34_KNMI_Stations[[#This Row],[Gewogen factor]]</f>
        <v>19.25</v>
      </c>
      <c r="P789" s="89" cm="1">
        <f t="array" ref="P789">IF(ISNUMBER(_34_KNMI_Stations[[#This Row],[Etmaal temperatuur °C]]),IF(_34_KNMI_Stations[[#This Row],[Etmaal temperatuur °C]]&gt;stookgrens[],_34_KNMI_Stations[[#This Row],[Etmaal temperatuur °C]]-stookgrens[],0),"")</f>
        <v>0</v>
      </c>
    </row>
    <row r="790" spans="1:16" x14ac:dyDescent="0.25">
      <c r="A790">
        <v>235</v>
      </c>
      <c r="B790" s="110">
        <v>46050</v>
      </c>
      <c r="C790" s="89">
        <v>5</v>
      </c>
      <c r="D790" s="89">
        <v>0.9</v>
      </c>
      <c r="E790" s="96">
        <v>136</v>
      </c>
      <c r="F790" s="89">
        <v>0</v>
      </c>
      <c r="G790" s="89">
        <v>997</v>
      </c>
      <c r="H790">
        <v>0.93</v>
      </c>
      <c r="I790" t="s">
        <v>1</v>
      </c>
      <c r="J790">
        <v>1.1000000000000001</v>
      </c>
      <c r="K790">
        <v>1</v>
      </c>
      <c r="L790">
        <v>2026</v>
      </c>
      <c r="M790" t="s">
        <v>383</v>
      </c>
      <c r="N790" s="89" cm="1">
        <f t="array" ref="N790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790" s="89">
        <f>_34_KNMI_Stations[[#This Row],[graaddagen]]*_34_KNMI_Stations[[#This Row],[Gewogen factor]]</f>
        <v>18.810000000000002</v>
      </c>
      <c r="P790" s="89" cm="1">
        <f t="array" ref="P790">IF(ISNUMBER(_34_KNMI_Stations[[#This Row],[Etmaal temperatuur °C]]),IF(_34_KNMI_Stations[[#This Row],[Etmaal temperatuur °C]]&gt;stookgrens[],_34_KNMI_Stations[[#This Row],[Etmaal temperatuur °C]]-stookgrens[],0),"")</f>
        <v>0</v>
      </c>
    </row>
    <row r="791" spans="1:16" x14ac:dyDescent="0.25">
      <c r="A791">
        <v>235</v>
      </c>
      <c r="B791" s="110">
        <v>46051</v>
      </c>
      <c r="C791" s="89">
        <v>5.2</v>
      </c>
      <c r="D791" s="89">
        <v>0.3</v>
      </c>
      <c r="E791" s="96">
        <v>160</v>
      </c>
      <c r="F791" s="89">
        <v>0.4</v>
      </c>
      <c r="G791" s="89">
        <v>1000.4</v>
      </c>
      <c r="H791">
        <v>0.89</v>
      </c>
      <c r="I791" t="s">
        <v>1</v>
      </c>
      <c r="J791">
        <v>1.1000000000000001</v>
      </c>
      <c r="K791">
        <v>1</v>
      </c>
      <c r="L791">
        <v>2026</v>
      </c>
      <c r="M791" t="s">
        <v>383</v>
      </c>
      <c r="N791" s="89" cm="1">
        <f t="array" ref="N791">IF(ISNUMBER(_34_KNMI_Stations[[#This Row],[Etmaal temperatuur °C]]),IF(_34_KNMI_Stations[[#This Row],[Etmaal temperatuur °C]]&lt;stookgrens[],stookgrens[]-_34_KNMI_Stations[[#This Row],[Etmaal temperatuur °C]],0),"")</f>
        <v>17.7</v>
      </c>
      <c r="O791" s="89">
        <f>_34_KNMI_Stations[[#This Row],[graaddagen]]*_34_KNMI_Stations[[#This Row],[Gewogen factor]]</f>
        <v>19.470000000000002</v>
      </c>
      <c r="P791" s="89" cm="1">
        <f t="array" ref="P791">IF(ISNUMBER(_34_KNMI_Stations[[#This Row],[Etmaal temperatuur °C]]),IF(_34_KNMI_Stations[[#This Row],[Etmaal temperatuur °C]]&gt;stookgrens[],_34_KNMI_Stations[[#This Row],[Etmaal temperatuur °C]]-stookgrens[],0),"")</f>
        <v>0</v>
      </c>
    </row>
    <row r="792" spans="1:16" x14ac:dyDescent="0.25">
      <c r="A792">
        <v>235</v>
      </c>
      <c r="B792" s="110">
        <v>46052</v>
      </c>
      <c r="C792" s="89">
        <v>5.9</v>
      </c>
      <c r="D792" s="89">
        <v>0.6</v>
      </c>
      <c r="E792" s="96">
        <v>296</v>
      </c>
      <c r="F792" s="89">
        <v>0</v>
      </c>
      <c r="G792" s="89">
        <v>997.2</v>
      </c>
      <c r="H792">
        <v>0.91</v>
      </c>
      <c r="I792" t="s">
        <v>1</v>
      </c>
      <c r="J792">
        <v>1.1000000000000001</v>
      </c>
      <c r="K792">
        <v>1</v>
      </c>
      <c r="L792">
        <v>2026</v>
      </c>
      <c r="M792" t="s">
        <v>383</v>
      </c>
      <c r="N792" s="89" cm="1">
        <f t="array" ref="N792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792" s="89">
        <f>_34_KNMI_Stations[[#This Row],[graaddagen]]*_34_KNMI_Stations[[#This Row],[Gewogen factor]]</f>
        <v>19.14</v>
      </c>
      <c r="P792" s="89" cm="1">
        <f t="array" ref="P792">IF(ISNUMBER(_34_KNMI_Stations[[#This Row],[Etmaal temperatuur °C]]),IF(_34_KNMI_Stations[[#This Row],[Etmaal temperatuur °C]]&gt;stookgrens[],_34_KNMI_Stations[[#This Row],[Etmaal temperatuur °C]]-stookgrens[],0),"")</f>
        <v>0</v>
      </c>
    </row>
    <row r="793" spans="1:16" x14ac:dyDescent="0.25">
      <c r="A793">
        <v>235</v>
      </c>
      <c r="B793" s="110">
        <v>46053</v>
      </c>
      <c r="C793" s="89">
        <v>4.8</v>
      </c>
      <c r="D793" s="89">
        <v>2.5</v>
      </c>
      <c r="E793" s="96">
        <v>124</v>
      </c>
      <c r="F793" s="89">
        <v>1.9</v>
      </c>
      <c r="G793" s="89">
        <v>1001.5</v>
      </c>
      <c r="H793">
        <v>0.96</v>
      </c>
      <c r="I793" t="s">
        <v>1</v>
      </c>
      <c r="J793">
        <v>1.1000000000000001</v>
      </c>
      <c r="K793">
        <v>1</v>
      </c>
      <c r="L793">
        <v>2026</v>
      </c>
      <c r="M793" t="s">
        <v>383</v>
      </c>
      <c r="N793" s="89" cm="1">
        <f t="array" ref="N793">IF(ISNUMBER(_34_KNMI_Stations[[#This Row],[Etmaal temperatuur °C]]),IF(_34_KNMI_Stations[[#This Row],[Etmaal temperatuur °C]]&lt;stookgrens[],stookgrens[]-_34_KNMI_Stations[[#This Row],[Etmaal temperatuur °C]],0),"")</f>
        <v>15.5</v>
      </c>
      <c r="O793" s="89">
        <f>_34_KNMI_Stations[[#This Row],[graaddagen]]*_34_KNMI_Stations[[#This Row],[Gewogen factor]]</f>
        <v>17.05</v>
      </c>
      <c r="P793" s="89" cm="1">
        <f t="array" ref="P793">IF(ISNUMBER(_34_KNMI_Stations[[#This Row],[Etmaal temperatuur °C]]),IF(_34_KNMI_Stations[[#This Row],[Etmaal temperatuur °C]]&gt;stookgrens[],_34_KNMI_Stations[[#This Row],[Etmaal temperatuur °C]]-stookgrens[],0),"")</f>
        <v>0</v>
      </c>
    </row>
    <row r="794" spans="1:16" x14ac:dyDescent="0.25">
      <c r="A794">
        <v>240</v>
      </c>
      <c r="B794" s="110">
        <v>45658</v>
      </c>
      <c r="C794" s="89">
        <v>11.6</v>
      </c>
      <c r="D794" s="89">
        <v>7.8</v>
      </c>
      <c r="E794" s="96">
        <v>29</v>
      </c>
      <c r="F794" s="89">
        <v>20.9</v>
      </c>
      <c r="G794" s="89">
        <v>1007.7</v>
      </c>
      <c r="H794">
        <v>0.85</v>
      </c>
      <c r="I794" t="s">
        <v>2</v>
      </c>
      <c r="J794">
        <v>1.1000000000000001</v>
      </c>
      <c r="K794">
        <v>1</v>
      </c>
      <c r="L794">
        <v>2025</v>
      </c>
      <c r="M794" t="s">
        <v>59</v>
      </c>
      <c r="N794" s="89" cm="1">
        <f t="array" ref="N794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794" s="89">
        <f>_34_KNMI_Stations[[#This Row],[graaddagen]]*_34_KNMI_Stations[[#This Row],[Gewogen factor]]</f>
        <v>11.22</v>
      </c>
      <c r="P794" s="89" cm="1">
        <f t="array" ref="P794">IF(ISNUMBER(_34_KNMI_Stations[[#This Row],[Etmaal temperatuur °C]]),IF(_34_KNMI_Stations[[#This Row],[Etmaal temperatuur °C]]&gt;stookgrens[],_34_KNMI_Stations[[#This Row],[Etmaal temperatuur °C]]-stookgrens[],0),"")</f>
        <v>0</v>
      </c>
    </row>
    <row r="795" spans="1:16" x14ac:dyDescent="0.25">
      <c r="A795">
        <v>240</v>
      </c>
      <c r="B795" s="110">
        <v>45659</v>
      </c>
      <c r="C795" s="89">
        <v>3</v>
      </c>
      <c r="D795" s="89">
        <v>3.2</v>
      </c>
      <c r="E795" s="96">
        <v>264</v>
      </c>
      <c r="F795" s="89">
        <v>2.8</v>
      </c>
      <c r="G795" s="89">
        <v>1013.8</v>
      </c>
      <c r="H795">
        <v>0.85</v>
      </c>
      <c r="I795" t="s">
        <v>2</v>
      </c>
      <c r="J795">
        <v>1.1000000000000001</v>
      </c>
      <c r="K795">
        <v>1</v>
      </c>
      <c r="L795">
        <v>2025</v>
      </c>
      <c r="M795" t="s">
        <v>59</v>
      </c>
      <c r="N795" s="89" cm="1">
        <f t="array" ref="N795">IF(ISNUMBER(_34_KNMI_Stations[[#This Row],[Etmaal temperatuur °C]]),IF(_34_KNMI_Stations[[#This Row],[Etmaal temperatuur °C]]&lt;stookgrens[],stookgrens[]-_34_KNMI_Stations[[#This Row],[Etmaal temperatuur °C]],0),"")</f>
        <v>14.8</v>
      </c>
      <c r="O795" s="89">
        <f>_34_KNMI_Stations[[#This Row],[graaddagen]]*_34_KNMI_Stations[[#This Row],[Gewogen factor]]</f>
        <v>16.28</v>
      </c>
      <c r="P795" s="89" cm="1">
        <f t="array" ref="P795">IF(ISNUMBER(_34_KNMI_Stations[[#This Row],[Etmaal temperatuur °C]]),IF(_34_KNMI_Stations[[#This Row],[Etmaal temperatuur °C]]&gt;stookgrens[],_34_KNMI_Stations[[#This Row],[Etmaal temperatuur °C]]-stookgrens[],0),"")</f>
        <v>0</v>
      </c>
    </row>
    <row r="796" spans="1:16" x14ac:dyDescent="0.25">
      <c r="A796">
        <v>240</v>
      </c>
      <c r="B796" s="110">
        <v>45660</v>
      </c>
      <c r="C796" s="89">
        <v>4.9000000000000004</v>
      </c>
      <c r="D796" s="89">
        <v>2.7</v>
      </c>
      <c r="E796" s="96">
        <v>135</v>
      </c>
      <c r="F796" s="89">
        <v>2.1</v>
      </c>
      <c r="G796" s="89">
        <v>1018.2</v>
      </c>
      <c r="H796">
        <v>0.82</v>
      </c>
      <c r="I796" t="s">
        <v>2</v>
      </c>
      <c r="J796">
        <v>1.1000000000000001</v>
      </c>
      <c r="K796">
        <v>1</v>
      </c>
      <c r="L796">
        <v>2025</v>
      </c>
      <c r="M796" t="s">
        <v>59</v>
      </c>
      <c r="N796" s="89" cm="1">
        <f t="array" ref="N796">IF(ISNUMBER(_34_KNMI_Stations[[#This Row],[Etmaal temperatuur °C]]),IF(_34_KNMI_Stations[[#This Row],[Etmaal temperatuur °C]]&lt;stookgrens[],stookgrens[]-_34_KNMI_Stations[[#This Row],[Etmaal temperatuur °C]],0),"")</f>
        <v>15.3</v>
      </c>
      <c r="O796" s="89">
        <f>_34_KNMI_Stations[[#This Row],[graaddagen]]*_34_KNMI_Stations[[#This Row],[Gewogen factor]]</f>
        <v>16.830000000000002</v>
      </c>
      <c r="P796" s="89" cm="1">
        <f t="array" ref="P796">IF(ISNUMBER(_34_KNMI_Stations[[#This Row],[Etmaal temperatuur °C]]),IF(_34_KNMI_Stations[[#This Row],[Etmaal temperatuur °C]]&gt;stookgrens[],_34_KNMI_Stations[[#This Row],[Etmaal temperatuur °C]]-stookgrens[],0),"")</f>
        <v>0</v>
      </c>
    </row>
    <row r="797" spans="1:16" x14ac:dyDescent="0.25">
      <c r="A797">
        <v>240</v>
      </c>
      <c r="B797" s="110">
        <v>45661</v>
      </c>
      <c r="C797" s="89">
        <v>3.7</v>
      </c>
      <c r="D797" s="89">
        <v>2.2999999999999998</v>
      </c>
      <c r="E797" s="96">
        <v>109</v>
      </c>
      <c r="F797" s="89">
        <v>1.4</v>
      </c>
      <c r="G797" s="89">
        <v>1016.3</v>
      </c>
      <c r="H797">
        <v>0.92</v>
      </c>
      <c r="I797" t="s">
        <v>2</v>
      </c>
      <c r="J797">
        <v>1.1000000000000001</v>
      </c>
      <c r="K797">
        <v>1</v>
      </c>
      <c r="L797">
        <v>2025</v>
      </c>
      <c r="M797" t="s">
        <v>59</v>
      </c>
      <c r="N797" s="89" cm="1">
        <f t="array" ref="N797">IF(ISNUMBER(_34_KNMI_Stations[[#This Row],[Etmaal temperatuur °C]]),IF(_34_KNMI_Stations[[#This Row],[Etmaal temperatuur °C]]&lt;stookgrens[],stookgrens[]-_34_KNMI_Stations[[#This Row],[Etmaal temperatuur °C]],0),"")</f>
        <v>15.7</v>
      </c>
      <c r="O797" s="89">
        <f>_34_KNMI_Stations[[#This Row],[graaddagen]]*_34_KNMI_Stations[[#This Row],[Gewogen factor]]</f>
        <v>17.27</v>
      </c>
      <c r="P797" s="89" cm="1">
        <f t="array" ref="P797">IF(ISNUMBER(_34_KNMI_Stations[[#This Row],[Etmaal temperatuur °C]]),IF(_34_KNMI_Stations[[#This Row],[Etmaal temperatuur °C]]&gt;stookgrens[],_34_KNMI_Stations[[#This Row],[Etmaal temperatuur °C]]-stookgrens[],0),"")</f>
        <v>0</v>
      </c>
    </row>
    <row r="798" spans="1:16" x14ac:dyDescent="0.25">
      <c r="A798">
        <v>240</v>
      </c>
      <c r="B798" s="110">
        <v>45662</v>
      </c>
      <c r="C798" s="89">
        <v>7.3</v>
      </c>
      <c r="D798" s="89">
        <v>5.4</v>
      </c>
      <c r="E798" s="96">
        <v>41</v>
      </c>
      <c r="F798" s="89">
        <v>22</v>
      </c>
      <c r="G798" s="89">
        <v>993</v>
      </c>
      <c r="H798">
        <v>0.94</v>
      </c>
      <c r="I798" t="s">
        <v>2</v>
      </c>
      <c r="J798">
        <v>1.1000000000000001</v>
      </c>
      <c r="K798">
        <v>1</v>
      </c>
      <c r="L798">
        <v>2025</v>
      </c>
      <c r="M798" t="s">
        <v>59</v>
      </c>
      <c r="N798" s="89" cm="1">
        <f t="array" ref="N798">IF(ISNUMBER(_34_KNMI_Stations[[#This Row],[Etmaal temperatuur °C]]),IF(_34_KNMI_Stations[[#This Row],[Etmaal temperatuur °C]]&lt;stookgrens[],stookgrens[]-_34_KNMI_Stations[[#This Row],[Etmaal temperatuur °C]],0),"")</f>
        <v>12.6</v>
      </c>
      <c r="O798" s="89">
        <f>_34_KNMI_Stations[[#This Row],[graaddagen]]*_34_KNMI_Stations[[#This Row],[Gewogen factor]]</f>
        <v>13.860000000000001</v>
      </c>
      <c r="P798" s="89" cm="1">
        <f t="array" ref="P798">IF(ISNUMBER(_34_KNMI_Stations[[#This Row],[Etmaal temperatuur °C]]),IF(_34_KNMI_Stations[[#This Row],[Etmaal temperatuur °C]]&gt;stookgrens[],_34_KNMI_Stations[[#This Row],[Etmaal temperatuur °C]]-stookgrens[],0),"")</f>
        <v>0</v>
      </c>
    </row>
    <row r="799" spans="1:16" x14ac:dyDescent="0.25">
      <c r="A799">
        <v>240</v>
      </c>
      <c r="B799" s="110">
        <v>45663</v>
      </c>
      <c r="C799" s="89">
        <v>10.7</v>
      </c>
      <c r="D799" s="89">
        <v>8.6</v>
      </c>
      <c r="E799" s="96">
        <v>89</v>
      </c>
      <c r="F799" s="89">
        <v>1.9</v>
      </c>
      <c r="G799" s="89">
        <v>983.5</v>
      </c>
      <c r="H799">
        <v>0.82</v>
      </c>
      <c r="I799" t="s">
        <v>2</v>
      </c>
      <c r="J799">
        <v>1.1000000000000001</v>
      </c>
      <c r="K799">
        <v>1</v>
      </c>
      <c r="L799">
        <v>2025</v>
      </c>
      <c r="M799" t="s">
        <v>111</v>
      </c>
      <c r="N799" s="89" cm="1">
        <f t="array" ref="N799">IF(ISNUMBER(_34_KNMI_Stations[[#This Row],[Etmaal temperatuur °C]]),IF(_34_KNMI_Stations[[#This Row],[Etmaal temperatuur °C]]&lt;stookgrens[],stookgrens[]-_34_KNMI_Stations[[#This Row],[Etmaal temperatuur °C]],0),"")</f>
        <v>9.4</v>
      </c>
      <c r="O799" s="89">
        <f>_34_KNMI_Stations[[#This Row],[graaddagen]]*_34_KNMI_Stations[[#This Row],[Gewogen factor]]</f>
        <v>10.340000000000002</v>
      </c>
      <c r="P799" s="89" cm="1">
        <f t="array" ref="P799">IF(ISNUMBER(_34_KNMI_Stations[[#This Row],[Etmaal temperatuur °C]]),IF(_34_KNMI_Stations[[#This Row],[Etmaal temperatuur °C]]&gt;stookgrens[],_34_KNMI_Stations[[#This Row],[Etmaal temperatuur °C]]-stookgrens[],0),"")</f>
        <v>0</v>
      </c>
    </row>
    <row r="800" spans="1:16" x14ac:dyDescent="0.25">
      <c r="A800">
        <v>240</v>
      </c>
      <c r="B800" s="110">
        <v>45664</v>
      </c>
      <c r="C800" s="89">
        <v>7.1</v>
      </c>
      <c r="D800" s="89">
        <v>4.0999999999999996</v>
      </c>
      <c r="E800" s="96">
        <v>280</v>
      </c>
      <c r="F800" s="89">
        <v>1.9</v>
      </c>
      <c r="G800" s="89">
        <v>996.4</v>
      </c>
      <c r="H800">
        <v>0.84</v>
      </c>
      <c r="I800" t="s">
        <v>2</v>
      </c>
      <c r="J800">
        <v>1.1000000000000001</v>
      </c>
      <c r="K800">
        <v>1</v>
      </c>
      <c r="L800">
        <v>2025</v>
      </c>
      <c r="M800" t="s">
        <v>111</v>
      </c>
      <c r="N800" s="89" cm="1">
        <f t="array" ref="N800">IF(ISNUMBER(_34_KNMI_Stations[[#This Row],[Etmaal temperatuur °C]]),IF(_34_KNMI_Stations[[#This Row],[Etmaal temperatuur °C]]&lt;stookgrens[],stookgrens[]-_34_KNMI_Stations[[#This Row],[Etmaal temperatuur °C]],0),"")</f>
        <v>13.9</v>
      </c>
      <c r="O800" s="89">
        <f>_34_KNMI_Stations[[#This Row],[graaddagen]]*_34_KNMI_Stations[[#This Row],[Gewogen factor]]</f>
        <v>15.290000000000001</v>
      </c>
      <c r="P800" s="89" cm="1">
        <f t="array" ref="P800">IF(ISNUMBER(_34_KNMI_Stations[[#This Row],[Etmaal temperatuur °C]]),IF(_34_KNMI_Stations[[#This Row],[Etmaal temperatuur °C]]&gt;stookgrens[],_34_KNMI_Stations[[#This Row],[Etmaal temperatuur °C]]-stookgrens[],0),"")</f>
        <v>0</v>
      </c>
    </row>
    <row r="801" spans="1:16" x14ac:dyDescent="0.25">
      <c r="A801">
        <v>240</v>
      </c>
      <c r="B801" s="110">
        <v>45665</v>
      </c>
      <c r="C801" s="89">
        <v>4.3</v>
      </c>
      <c r="D801" s="89">
        <v>3.4</v>
      </c>
      <c r="E801" s="96">
        <v>294</v>
      </c>
      <c r="F801" s="89">
        <v>0.5</v>
      </c>
      <c r="G801" s="89">
        <v>1001</v>
      </c>
      <c r="H801">
        <v>0.82</v>
      </c>
      <c r="I801" t="s">
        <v>2</v>
      </c>
      <c r="J801">
        <v>1.1000000000000001</v>
      </c>
      <c r="K801">
        <v>1</v>
      </c>
      <c r="L801">
        <v>2025</v>
      </c>
      <c r="M801" t="s">
        <v>111</v>
      </c>
      <c r="N801" s="89" cm="1">
        <f t="array" ref="N801">IF(ISNUMBER(_34_KNMI_Stations[[#This Row],[Etmaal temperatuur °C]]),IF(_34_KNMI_Stations[[#This Row],[Etmaal temperatuur °C]]&lt;stookgrens[],stookgrens[]-_34_KNMI_Stations[[#This Row],[Etmaal temperatuur °C]],0),"")</f>
        <v>14.6</v>
      </c>
      <c r="O801" s="89">
        <f>_34_KNMI_Stations[[#This Row],[graaddagen]]*_34_KNMI_Stations[[#This Row],[Gewogen factor]]</f>
        <v>16.060000000000002</v>
      </c>
      <c r="P801" s="89" cm="1">
        <f t="array" ref="P801">IF(ISNUMBER(_34_KNMI_Stations[[#This Row],[Etmaal temperatuur °C]]),IF(_34_KNMI_Stations[[#This Row],[Etmaal temperatuur °C]]&gt;stookgrens[],_34_KNMI_Stations[[#This Row],[Etmaal temperatuur °C]]-stookgrens[],0),"")</f>
        <v>0</v>
      </c>
    </row>
    <row r="802" spans="1:16" x14ac:dyDescent="0.25">
      <c r="A802">
        <v>240</v>
      </c>
      <c r="B802" s="110">
        <v>45666</v>
      </c>
      <c r="C802" s="89">
        <v>4.2</v>
      </c>
      <c r="D802" s="89">
        <v>2.2999999999999998</v>
      </c>
      <c r="E802" s="96">
        <v>318</v>
      </c>
      <c r="F802" s="89">
        <v>1.7</v>
      </c>
      <c r="G802" s="89">
        <v>1004.1</v>
      </c>
      <c r="H802">
        <v>0.86</v>
      </c>
      <c r="I802" t="s">
        <v>2</v>
      </c>
      <c r="J802">
        <v>1.1000000000000001</v>
      </c>
      <c r="K802">
        <v>1</v>
      </c>
      <c r="L802">
        <v>2025</v>
      </c>
      <c r="M802" t="s">
        <v>111</v>
      </c>
      <c r="N802" s="89" cm="1">
        <f t="array" ref="N802">IF(ISNUMBER(_34_KNMI_Stations[[#This Row],[Etmaal temperatuur °C]]),IF(_34_KNMI_Stations[[#This Row],[Etmaal temperatuur °C]]&lt;stookgrens[],stookgrens[]-_34_KNMI_Stations[[#This Row],[Etmaal temperatuur °C]],0),"")</f>
        <v>15.7</v>
      </c>
      <c r="O802" s="89">
        <f>_34_KNMI_Stations[[#This Row],[graaddagen]]*_34_KNMI_Stations[[#This Row],[Gewogen factor]]</f>
        <v>17.27</v>
      </c>
      <c r="P802" s="89" cm="1">
        <f t="array" ref="P802">IF(ISNUMBER(_34_KNMI_Stations[[#This Row],[Etmaal temperatuur °C]]),IF(_34_KNMI_Stations[[#This Row],[Etmaal temperatuur °C]]&gt;stookgrens[],_34_KNMI_Stations[[#This Row],[Etmaal temperatuur °C]]-stookgrens[],0),"")</f>
        <v>0</v>
      </c>
    </row>
    <row r="803" spans="1:16" x14ac:dyDescent="0.25">
      <c r="A803">
        <v>240</v>
      </c>
      <c r="B803" s="110">
        <v>45667</v>
      </c>
      <c r="C803" s="89">
        <v>3.8</v>
      </c>
      <c r="D803" s="89">
        <v>2.5</v>
      </c>
      <c r="E803" s="96">
        <v>323</v>
      </c>
      <c r="F803" s="89">
        <v>2.9</v>
      </c>
      <c r="G803" s="89">
        <v>1017.5</v>
      </c>
      <c r="H803">
        <v>0.84</v>
      </c>
      <c r="I803" t="s">
        <v>2</v>
      </c>
      <c r="J803">
        <v>1.1000000000000001</v>
      </c>
      <c r="K803">
        <v>1</v>
      </c>
      <c r="L803">
        <v>2025</v>
      </c>
      <c r="M803" t="s">
        <v>111</v>
      </c>
      <c r="N803" s="89" cm="1">
        <f t="array" ref="N803">IF(ISNUMBER(_34_KNMI_Stations[[#This Row],[Etmaal temperatuur °C]]),IF(_34_KNMI_Stations[[#This Row],[Etmaal temperatuur °C]]&lt;stookgrens[],stookgrens[]-_34_KNMI_Stations[[#This Row],[Etmaal temperatuur °C]],0),"")</f>
        <v>15.5</v>
      </c>
      <c r="O803" s="89">
        <f>_34_KNMI_Stations[[#This Row],[graaddagen]]*_34_KNMI_Stations[[#This Row],[Gewogen factor]]</f>
        <v>17.05</v>
      </c>
      <c r="P803" s="89" cm="1">
        <f t="array" ref="P803">IF(ISNUMBER(_34_KNMI_Stations[[#This Row],[Etmaal temperatuur °C]]),IF(_34_KNMI_Stations[[#This Row],[Etmaal temperatuur °C]]&gt;stookgrens[],_34_KNMI_Stations[[#This Row],[Etmaal temperatuur °C]]-stookgrens[],0),"")</f>
        <v>0</v>
      </c>
    </row>
    <row r="804" spans="1:16" x14ac:dyDescent="0.25">
      <c r="A804">
        <v>240</v>
      </c>
      <c r="B804" s="110">
        <v>45668</v>
      </c>
      <c r="C804" s="89">
        <v>2</v>
      </c>
      <c r="D804" s="89">
        <v>0.8</v>
      </c>
      <c r="E804" s="96">
        <v>458</v>
      </c>
      <c r="F804" s="89">
        <v>0.2</v>
      </c>
      <c r="G804" s="89">
        <v>1027.8</v>
      </c>
      <c r="H804">
        <v>0.89</v>
      </c>
      <c r="I804" t="s">
        <v>2</v>
      </c>
      <c r="J804">
        <v>1.1000000000000001</v>
      </c>
      <c r="K804">
        <v>1</v>
      </c>
      <c r="L804">
        <v>2025</v>
      </c>
      <c r="M804" t="s">
        <v>111</v>
      </c>
      <c r="N804" s="89" cm="1">
        <f t="array" ref="N804">IF(ISNUMBER(_34_KNMI_Stations[[#This Row],[Etmaal temperatuur °C]]),IF(_34_KNMI_Stations[[#This Row],[Etmaal temperatuur °C]]&lt;stookgrens[],stookgrens[]-_34_KNMI_Stations[[#This Row],[Etmaal temperatuur °C]],0),"")</f>
        <v>17.2</v>
      </c>
      <c r="O804" s="89">
        <f>_34_KNMI_Stations[[#This Row],[graaddagen]]*_34_KNMI_Stations[[#This Row],[Gewogen factor]]</f>
        <v>18.920000000000002</v>
      </c>
      <c r="P804" s="89" cm="1">
        <f t="array" ref="P804">IF(ISNUMBER(_34_KNMI_Stations[[#This Row],[Etmaal temperatuur °C]]),IF(_34_KNMI_Stations[[#This Row],[Etmaal temperatuur °C]]&gt;stookgrens[],_34_KNMI_Stations[[#This Row],[Etmaal temperatuur °C]]-stookgrens[],0),"")</f>
        <v>0</v>
      </c>
    </row>
    <row r="805" spans="1:16" x14ac:dyDescent="0.25">
      <c r="A805">
        <v>240</v>
      </c>
      <c r="B805" s="110">
        <v>45669</v>
      </c>
      <c r="C805" s="89">
        <v>1.7</v>
      </c>
      <c r="D805" s="89">
        <v>2.9</v>
      </c>
      <c r="E805" s="96">
        <v>258</v>
      </c>
      <c r="F805" s="89">
        <v>-0.1</v>
      </c>
      <c r="G805" s="89">
        <v>1039.2</v>
      </c>
      <c r="H805">
        <v>0.86</v>
      </c>
      <c r="I805" t="s">
        <v>2</v>
      </c>
      <c r="J805">
        <v>1.1000000000000001</v>
      </c>
      <c r="K805">
        <v>1</v>
      </c>
      <c r="L805">
        <v>2025</v>
      </c>
      <c r="M805" t="s">
        <v>111</v>
      </c>
      <c r="N805" s="89" cm="1">
        <f t="array" ref="N805">IF(ISNUMBER(_34_KNMI_Stations[[#This Row],[Etmaal temperatuur °C]]),IF(_34_KNMI_Stations[[#This Row],[Etmaal temperatuur °C]]&lt;stookgrens[],stookgrens[]-_34_KNMI_Stations[[#This Row],[Etmaal temperatuur °C]],0),"")</f>
        <v>15.1</v>
      </c>
      <c r="O805" s="89">
        <f>_34_KNMI_Stations[[#This Row],[graaddagen]]*_34_KNMI_Stations[[#This Row],[Gewogen factor]]</f>
        <v>16.61</v>
      </c>
      <c r="P805" s="89" cm="1">
        <f t="array" ref="P805">IF(ISNUMBER(_34_KNMI_Stations[[#This Row],[Etmaal temperatuur °C]]),IF(_34_KNMI_Stations[[#This Row],[Etmaal temperatuur °C]]&gt;stookgrens[],_34_KNMI_Stations[[#This Row],[Etmaal temperatuur °C]]-stookgrens[],0),"")</f>
        <v>0</v>
      </c>
    </row>
    <row r="806" spans="1:16" x14ac:dyDescent="0.25">
      <c r="A806">
        <v>240</v>
      </c>
      <c r="B806" s="110">
        <v>45670</v>
      </c>
      <c r="C806" s="89">
        <v>3.1</v>
      </c>
      <c r="D806" s="89">
        <v>0.7</v>
      </c>
      <c r="E806" s="96">
        <v>489</v>
      </c>
      <c r="F806" s="89">
        <v>0</v>
      </c>
      <c r="G806" s="89">
        <v>1040.3</v>
      </c>
      <c r="H806">
        <v>0.86</v>
      </c>
      <c r="I806" t="s">
        <v>2</v>
      </c>
      <c r="J806">
        <v>1.1000000000000001</v>
      </c>
      <c r="K806">
        <v>1</v>
      </c>
      <c r="L806">
        <v>2025</v>
      </c>
      <c r="M806" t="s">
        <v>112</v>
      </c>
      <c r="N806" s="89" cm="1">
        <f t="array" ref="N806">IF(ISNUMBER(_34_KNMI_Stations[[#This Row],[Etmaal temperatuur °C]]),IF(_34_KNMI_Stations[[#This Row],[Etmaal temperatuur °C]]&lt;stookgrens[],stookgrens[]-_34_KNMI_Stations[[#This Row],[Etmaal temperatuur °C]],0),"")</f>
        <v>17.3</v>
      </c>
      <c r="O806" s="89">
        <f>_34_KNMI_Stations[[#This Row],[graaddagen]]*_34_KNMI_Stations[[#This Row],[Gewogen factor]]</f>
        <v>19.03</v>
      </c>
      <c r="P806" s="89" cm="1">
        <f t="array" ref="P806">IF(ISNUMBER(_34_KNMI_Stations[[#This Row],[Etmaal temperatuur °C]]),IF(_34_KNMI_Stations[[#This Row],[Etmaal temperatuur °C]]&gt;stookgrens[],_34_KNMI_Stations[[#This Row],[Etmaal temperatuur °C]]-stookgrens[],0),"")</f>
        <v>0</v>
      </c>
    </row>
    <row r="807" spans="1:16" x14ac:dyDescent="0.25">
      <c r="A807">
        <v>240</v>
      </c>
      <c r="B807" s="110">
        <v>45671</v>
      </c>
      <c r="C807" s="89">
        <v>4.5</v>
      </c>
      <c r="D807" s="89">
        <v>4.4000000000000004</v>
      </c>
      <c r="E807" s="96">
        <v>171</v>
      </c>
      <c r="F807" s="89">
        <v>0.5</v>
      </c>
      <c r="G807" s="89">
        <v>1033.5</v>
      </c>
      <c r="H807">
        <v>0.92</v>
      </c>
      <c r="I807" t="s">
        <v>2</v>
      </c>
      <c r="J807">
        <v>1.1000000000000001</v>
      </c>
      <c r="K807">
        <v>1</v>
      </c>
      <c r="L807">
        <v>2025</v>
      </c>
      <c r="M807" t="s">
        <v>112</v>
      </c>
      <c r="N807" s="89" cm="1">
        <f t="array" ref="N807">IF(ISNUMBER(_34_KNMI_Stations[[#This Row],[Etmaal temperatuur °C]]),IF(_34_KNMI_Stations[[#This Row],[Etmaal temperatuur °C]]&lt;stookgrens[],stookgrens[]-_34_KNMI_Stations[[#This Row],[Etmaal temperatuur °C]],0),"")</f>
        <v>13.6</v>
      </c>
      <c r="O807" s="89">
        <f>_34_KNMI_Stations[[#This Row],[graaddagen]]*_34_KNMI_Stations[[#This Row],[Gewogen factor]]</f>
        <v>14.96</v>
      </c>
      <c r="P807" s="89" cm="1">
        <f t="array" ref="P807">IF(ISNUMBER(_34_KNMI_Stations[[#This Row],[Etmaal temperatuur °C]]),IF(_34_KNMI_Stations[[#This Row],[Etmaal temperatuur °C]]&gt;stookgrens[],_34_KNMI_Stations[[#This Row],[Etmaal temperatuur °C]]-stookgrens[],0),"")</f>
        <v>0</v>
      </c>
    </row>
    <row r="808" spans="1:16" x14ac:dyDescent="0.25">
      <c r="A808">
        <v>240</v>
      </c>
      <c r="B808" s="110">
        <v>45672</v>
      </c>
      <c r="C808" s="89">
        <v>1.5</v>
      </c>
      <c r="D808" s="89">
        <v>6.9</v>
      </c>
      <c r="E808" s="96">
        <v>167</v>
      </c>
      <c r="F808" s="89">
        <v>0</v>
      </c>
      <c r="G808" s="89">
        <v>1033.8</v>
      </c>
      <c r="H808">
        <v>0.98</v>
      </c>
      <c r="I808" t="s">
        <v>2</v>
      </c>
      <c r="J808">
        <v>1.1000000000000001</v>
      </c>
      <c r="K808">
        <v>1</v>
      </c>
      <c r="L808">
        <v>2025</v>
      </c>
      <c r="M808" t="s">
        <v>112</v>
      </c>
      <c r="N808" s="89" cm="1">
        <f t="array" ref="N808">IF(ISNUMBER(_34_KNMI_Stations[[#This Row],[Etmaal temperatuur °C]]),IF(_34_KNMI_Stations[[#This Row],[Etmaal temperatuur °C]]&lt;stookgrens[],stookgrens[]-_34_KNMI_Stations[[#This Row],[Etmaal temperatuur °C]],0),"")</f>
        <v>11.1</v>
      </c>
      <c r="O808" s="89">
        <f>_34_KNMI_Stations[[#This Row],[graaddagen]]*_34_KNMI_Stations[[#This Row],[Gewogen factor]]</f>
        <v>12.21</v>
      </c>
      <c r="P808" s="89" cm="1">
        <f t="array" ref="P808">IF(ISNUMBER(_34_KNMI_Stations[[#This Row],[Etmaal temperatuur °C]]),IF(_34_KNMI_Stations[[#This Row],[Etmaal temperatuur °C]]&gt;stookgrens[],_34_KNMI_Stations[[#This Row],[Etmaal temperatuur °C]]-stookgrens[],0),"")</f>
        <v>0</v>
      </c>
    </row>
    <row r="809" spans="1:16" x14ac:dyDescent="0.25">
      <c r="A809">
        <v>240</v>
      </c>
      <c r="B809" s="110">
        <v>45673</v>
      </c>
      <c r="C809" s="89">
        <v>3.1</v>
      </c>
      <c r="D809" s="89">
        <v>4</v>
      </c>
      <c r="E809" s="96">
        <v>114</v>
      </c>
      <c r="F809" s="89">
        <v>-0.1</v>
      </c>
      <c r="G809" s="89">
        <v>1036.5</v>
      </c>
      <c r="H809">
        <v>0.99</v>
      </c>
      <c r="I809" t="s">
        <v>2</v>
      </c>
      <c r="J809">
        <v>1.1000000000000001</v>
      </c>
      <c r="K809">
        <v>1</v>
      </c>
      <c r="L809">
        <v>2025</v>
      </c>
      <c r="M809" t="s">
        <v>112</v>
      </c>
      <c r="N809" s="89" cm="1">
        <f t="array" ref="N809">IF(ISNUMBER(_34_KNMI_Stations[[#This Row],[Etmaal temperatuur °C]]),IF(_34_KNMI_Stations[[#This Row],[Etmaal temperatuur °C]]&lt;stookgrens[],stookgrens[]-_34_KNMI_Stations[[#This Row],[Etmaal temperatuur °C]],0),"")</f>
        <v>14</v>
      </c>
      <c r="O809" s="89">
        <f>_34_KNMI_Stations[[#This Row],[graaddagen]]*_34_KNMI_Stations[[#This Row],[Gewogen factor]]</f>
        <v>15.400000000000002</v>
      </c>
      <c r="P809" s="89" cm="1">
        <f t="array" ref="P809">IF(ISNUMBER(_34_KNMI_Stations[[#This Row],[Etmaal temperatuur °C]]),IF(_34_KNMI_Stations[[#This Row],[Etmaal temperatuur °C]]&gt;stookgrens[],_34_KNMI_Stations[[#This Row],[Etmaal temperatuur °C]]-stookgrens[],0),"")</f>
        <v>0</v>
      </c>
    </row>
    <row r="810" spans="1:16" x14ac:dyDescent="0.25">
      <c r="A810">
        <v>240</v>
      </c>
      <c r="B810" s="110">
        <v>45674</v>
      </c>
      <c r="C810" s="89">
        <v>2.2999999999999998</v>
      </c>
      <c r="D810" s="89">
        <v>0.6</v>
      </c>
      <c r="E810" s="96">
        <v>120</v>
      </c>
      <c r="F810" s="89">
        <v>-0.1</v>
      </c>
      <c r="G810" s="89">
        <v>1037.0999999999999</v>
      </c>
      <c r="H810">
        <v>0.99</v>
      </c>
      <c r="I810" t="s">
        <v>2</v>
      </c>
      <c r="J810">
        <v>1.1000000000000001</v>
      </c>
      <c r="K810">
        <v>1</v>
      </c>
      <c r="L810">
        <v>2025</v>
      </c>
      <c r="M810" t="s">
        <v>112</v>
      </c>
      <c r="N810" s="89" cm="1">
        <f t="array" ref="N810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810" s="89">
        <f>_34_KNMI_Stations[[#This Row],[graaddagen]]*_34_KNMI_Stations[[#This Row],[Gewogen factor]]</f>
        <v>19.14</v>
      </c>
      <c r="P810" s="89" cm="1">
        <f t="array" ref="P810">IF(ISNUMBER(_34_KNMI_Stations[[#This Row],[Etmaal temperatuur °C]]),IF(_34_KNMI_Stations[[#This Row],[Etmaal temperatuur °C]]&gt;stookgrens[],_34_KNMI_Stations[[#This Row],[Etmaal temperatuur °C]]-stookgrens[],0),"")</f>
        <v>0</v>
      </c>
    </row>
    <row r="811" spans="1:16" x14ac:dyDescent="0.25">
      <c r="A811">
        <v>240</v>
      </c>
      <c r="B811" s="110">
        <v>45675</v>
      </c>
      <c r="C811" s="89">
        <v>2.6</v>
      </c>
      <c r="D811" s="89">
        <v>-1</v>
      </c>
      <c r="E811" s="96">
        <v>176</v>
      </c>
      <c r="F811" s="89">
        <v>-0.1</v>
      </c>
      <c r="G811" s="89">
        <v>1031.2</v>
      </c>
      <c r="H811">
        <v>0.98</v>
      </c>
      <c r="I811" t="s">
        <v>2</v>
      </c>
      <c r="J811">
        <v>1.1000000000000001</v>
      </c>
      <c r="K811">
        <v>1</v>
      </c>
      <c r="L811">
        <v>2025</v>
      </c>
      <c r="M811" t="s">
        <v>112</v>
      </c>
      <c r="N811" s="89" cm="1">
        <f t="array" ref="N811">IF(ISNUMBER(_34_KNMI_Stations[[#This Row],[Etmaal temperatuur °C]]),IF(_34_KNMI_Stations[[#This Row],[Etmaal temperatuur °C]]&lt;stookgrens[],stookgrens[]-_34_KNMI_Stations[[#This Row],[Etmaal temperatuur °C]],0),"")</f>
        <v>19</v>
      </c>
      <c r="O811" s="89">
        <f>_34_KNMI_Stations[[#This Row],[graaddagen]]*_34_KNMI_Stations[[#This Row],[Gewogen factor]]</f>
        <v>20.900000000000002</v>
      </c>
      <c r="P811" s="89" cm="1">
        <f t="array" ref="P811">IF(ISNUMBER(_34_KNMI_Stations[[#This Row],[Etmaal temperatuur °C]]),IF(_34_KNMI_Stations[[#This Row],[Etmaal temperatuur °C]]&gt;stookgrens[],_34_KNMI_Stations[[#This Row],[Etmaal temperatuur °C]]-stookgrens[],0),"")</f>
        <v>0</v>
      </c>
    </row>
    <row r="812" spans="1:16" x14ac:dyDescent="0.25">
      <c r="A812">
        <v>240</v>
      </c>
      <c r="B812" s="110">
        <v>45676</v>
      </c>
      <c r="C812" s="89">
        <v>1.6</v>
      </c>
      <c r="D812" s="89">
        <v>-0.7</v>
      </c>
      <c r="E812" s="96">
        <v>79</v>
      </c>
      <c r="F812" s="89">
        <v>0</v>
      </c>
      <c r="G812" s="89">
        <v>1023.1</v>
      </c>
      <c r="H812">
        <v>0.96</v>
      </c>
      <c r="I812" t="s">
        <v>2</v>
      </c>
      <c r="J812">
        <v>1.1000000000000001</v>
      </c>
      <c r="K812">
        <v>1</v>
      </c>
      <c r="L812">
        <v>2025</v>
      </c>
      <c r="M812" t="s">
        <v>112</v>
      </c>
      <c r="N812" s="89" cm="1">
        <f t="array" ref="N812">IF(ISNUMBER(_34_KNMI_Stations[[#This Row],[Etmaal temperatuur °C]]),IF(_34_KNMI_Stations[[#This Row],[Etmaal temperatuur °C]]&lt;stookgrens[],stookgrens[]-_34_KNMI_Stations[[#This Row],[Etmaal temperatuur °C]],0),"")</f>
        <v>18.7</v>
      </c>
      <c r="O812" s="89">
        <f>_34_KNMI_Stations[[#This Row],[graaddagen]]*_34_KNMI_Stations[[#This Row],[Gewogen factor]]</f>
        <v>20.57</v>
      </c>
      <c r="P812" s="89" cm="1">
        <f t="array" ref="P812">IF(ISNUMBER(_34_KNMI_Stations[[#This Row],[Etmaal temperatuur °C]]),IF(_34_KNMI_Stations[[#This Row],[Etmaal temperatuur °C]]&gt;stookgrens[],_34_KNMI_Stations[[#This Row],[Etmaal temperatuur °C]]-stookgrens[],0),"")</f>
        <v>0</v>
      </c>
    </row>
    <row r="813" spans="1:16" x14ac:dyDescent="0.25">
      <c r="A813">
        <v>240</v>
      </c>
      <c r="B813" s="110">
        <v>45677</v>
      </c>
      <c r="C813" s="89">
        <v>3.6</v>
      </c>
      <c r="D813" s="89">
        <v>0.4</v>
      </c>
      <c r="E813" s="96">
        <v>80</v>
      </c>
      <c r="F813" s="89">
        <v>-0.1</v>
      </c>
      <c r="G813" s="89">
        <v>1019.2</v>
      </c>
      <c r="H813">
        <v>0.95</v>
      </c>
      <c r="I813" t="s">
        <v>2</v>
      </c>
      <c r="J813">
        <v>1.1000000000000001</v>
      </c>
      <c r="K813">
        <v>1</v>
      </c>
      <c r="L813">
        <v>2025</v>
      </c>
      <c r="M813" t="s">
        <v>113</v>
      </c>
      <c r="N813" s="89" cm="1">
        <f t="array" ref="N813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813" s="89">
        <f>_34_KNMI_Stations[[#This Row],[graaddagen]]*_34_KNMI_Stations[[#This Row],[Gewogen factor]]</f>
        <v>19.360000000000003</v>
      </c>
      <c r="P813" s="89" cm="1">
        <f t="array" ref="P813">IF(ISNUMBER(_34_KNMI_Stations[[#This Row],[Etmaal temperatuur °C]]),IF(_34_KNMI_Stations[[#This Row],[Etmaal temperatuur °C]]&gt;stookgrens[],_34_KNMI_Stations[[#This Row],[Etmaal temperatuur °C]]-stookgrens[],0),"")</f>
        <v>0</v>
      </c>
    </row>
    <row r="814" spans="1:16" x14ac:dyDescent="0.25">
      <c r="A814">
        <v>240</v>
      </c>
      <c r="B814" s="110">
        <v>45678</v>
      </c>
      <c r="C814" s="89">
        <v>3.9</v>
      </c>
      <c r="D814" s="89">
        <v>0.1</v>
      </c>
      <c r="E814" s="96">
        <v>129</v>
      </c>
      <c r="F814" s="89">
        <v>-0.1</v>
      </c>
      <c r="G814" s="89">
        <v>1015.5</v>
      </c>
      <c r="H814">
        <v>0.98</v>
      </c>
      <c r="I814" t="s">
        <v>2</v>
      </c>
      <c r="J814">
        <v>1.1000000000000001</v>
      </c>
      <c r="K814">
        <v>1</v>
      </c>
      <c r="L814">
        <v>2025</v>
      </c>
      <c r="M814" t="s">
        <v>113</v>
      </c>
      <c r="N814" s="89" cm="1">
        <f t="array" ref="N814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814" s="89">
        <f>_34_KNMI_Stations[[#This Row],[graaddagen]]*_34_KNMI_Stations[[#This Row],[Gewogen factor]]</f>
        <v>19.690000000000001</v>
      </c>
      <c r="P814" s="89" cm="1">
        <f t="array" ref="P814">IF(ISNUMBER(_34_KNMI_Stations[[#This Row],[Etmaal temperatuur °C]]),IF(_34_KNMI_Stations[[#This Row],[Etmaal temperatuur °C]]&gt;stookgrens[],_34_KNMI_Stations[[#This Row],[Etmaal temperatuur °C]]-stookgrens[],0),"")</f>
        <v>0</v>
      </c>
    </row>
    <row r="815" spans="1:16" x14ac:dyDescent="0.25">
      <c r="A815">
        <v>240</v>
      </c>
      <c r="B815" s="110">
        <v>45679</v>
      </c>
      <c r="C815" s="89">
        <v>2.7</v>
      </c>
      <c r="D815" s="89">
        <v>2.1</v>
      </c>
      <c r="E815" s="96">
        <v>130</v>
      </c>
      <c r="F815" s="89">
        <v>4.3</v>
      </c>
      <c r="G815" s="89">
        <v>1003.7</v>
      </c>
      <c r="H815">
        <v>0.96</v>
      </c>
      <c r="I815" t="s">
        <v>2</v>
      </c>
      <c r="J815">
        <v>1.1000000000000001</v>
      </c>
      <c r="K815">
        <v>1</v>
      </c>
      <c r="L815">
        <v>2025</v>
      </c>
      <c r="M815" t="s">
        <v>113</v>
      </c>
      <c r="N815" s="89" cm="1">
        <f t="array" ref="N815">IF(ISNUMBER(_34_KNMI_Stations[[#This Row],[Etmaal temperatuur °C]]),IF(_34_KNMI_Stations[[#This Row],[Etmaal temperatuur °C]]&lt;stookgrens[],stookgrens[]-_34_KNMI_Stations[[#This Row],[Etmaal temperatuur °C]],0),"")</f>
        <v>15.9</v>
      </c>
      <c r="O815" s="89">
        <f>_34_KNMI_Stations[[#This Row],[graaddagen]]*_34_KNMI_Stations[[#This Row],[Gewogen factor]]</f>
        <v>17.490000000000002</v>
      </c>
      <c r="P815" s="89" cm="1">
        <f t="array" ref="P815">IF(ISNUMBER(_34_KNMI_Stations[[#This Row],[Etmaal temperatuur °C]]),IF(_34_KNMI_Stations[[#This Row],[Etmaal temperatuur °C]]&gt;stookgrens[],_34_KNMI_Stations[[#This Row],[Etmaal temperatuur °C]]-stookgrens[],0),"")</f>
        <v>0</v>
      </c>
    </row>
    <row r="816" spans="1:16" x14ac:dyDescent="0.25">
      <c r="A816">
        <v>240</v>
      </c>
      <c r="B816" s="110">
        <v>45680</v>
      </c>
      <c r="C816" s="89">
        <v>6.5</v>
      </c>
      <c r="D816" s="89">
        <v>5.6</v>
      </c>
      <c r="E816" s="96">
        <v>220</v>
      </c>
      <c r="F816" s="89">
        <v>3</v>
      </c>
      <c r="G816" s="89">
        <v>1002.5</v>
      </c>
      <c r="H816">
        <v>0.88</v>
      </c>
      <c r="I816" t="s">
        <v>2</v>
      </c>
      <c r="J816">
        <v>1.1000000000000001</v>
      </c>
      <c r="K816">
        <v>1</v>
      </c>
      <c r="L816">
        <v>2025</v>
      </c>
      <c r="M816" t="s">
        <v>113</v>
      </c>
      <c r="N816" s="89" cm="1">
        <f t="array" ref="N816">IF(ISNUMBER(_34_KNMI_Stations[[#This Row],[Etmaal temperatuur °C]]),IF(_34_KNMI_Stations[[#This Row],[Etmaal temperatuur °C]]&lt;stookgrens[],stookgrens[]-_34_KNMI_Stations[[#This Row],[Etmaal temperatuur °C]],0),"")</f>
        <v>12.4</v>
      </c>
      <c r="O816" s="89">
        <f>_34_KNMI_Stations[[#This Row],[graaddagen]]*_34_KNMI_Stations[[#This Row],[Gewogen factor]]</f>
        <v>13.640000000000002</v>
      </c>
      <c r="P816" s="89" cm="1">
        <f t="array" ref="P816">IF(ISNUMBER(_34_KNMI_Stations[[#This Row],[Etmaal temperatuur °C]]),IF(_34_KNMI_Stations[[#This Row],[Etmaal temperatuur °C]]&gt;stookgrens[],_34_KNMI_Stations[[#This Row],[Etmaal temperatuur °C]]-stookgrens[],0),"")</f>
        <v>0</v>
      </c>
    </row>
    <row r="817" spans="1:16" x14ac:dyDescent="0.25">
      <c r="A817">
        <v>240</v>
      </c>
      <c r="B817" s="110">
        <v>45681</v>
      </c>
      <c r="C817" s="89">
        <v>7.8</v>
      </c>
      <c r="D817" s="89">
        <v>7.4</v>
      </c>
      <c r="E817" s="96">
        <v>100</v>
      </c>
      <c r="F817" s="89">
        <v>4.5</v>
      </c>
      <c r="G817" s="89">
        <v>1000</v>
      </c>
      <c r="H817">
        <v>0.89</v>
      </c>
      <c r="I817" t="s">
        <v>2</v>
      </c>
      <c r="J817">
        <v>1.1000000000000001</v>
      </c>
      <c r="K817">
        <v>1</v>
      </c>
      <c r="L817">
        <v>2025</v>
      </c>
      <c r="M817" t="s">
        <v>113</v>
      </c>
      <c r="N817" s="89" cm="1">
        <f t="array" ref="N817">IF(ISNUMBER(_34_KNMI_Stations[[#This Row],[Etmaal temperatuur °C]]),IF(_34_KNMI_Stations[[#This Row],[Etmaal temperatuur °C]]&lt;stookgrens[],stookgrens[]-_34_KNMI_Stations[[#This Row],[Etmaal temperatuur °C]],0),"")</f>
        <v>10.6</v>
      </c>
      <c r="O817" s="89">
        <f>_34_KNMI_Stations[[#This Row],[graaddagen]]*_34_KNMI_Stations[[#This Row],[Gewogen factor]]</f>
        <v>11.66</v>
      </c>
      <c r="P817" s="89" cm="1">
        <f t="array" ref="P817">IF(ISNUMBER(_34_KNMI_Stations[[#This Row],[Etmaal temperatuur °C]]),IF(_34_KNMI_Stations[[#This Row],[Etmaal temperatuur °C]]&gt;stookgrens[],_34_KNMI_Stations[[#This Row],[Etmaal temperatuur °C]]-stookgrens[],0),"")</f>
        <v>0</v>
      </c>
    </row>
    <row r="818" spans="1:16" x14ac:dyDescent="0.25">
      <c r="A818">
        <v>240</v>
      </c>
      <c r="B818" s="110">
        <v>45682</v>
      </c>
      <c r="C818" s="89">
        <v>3</v>
      </c>
      <c r="D818" s="89">
        <v>5</v>
      </c>
      <c r="E818" s="96">
        <v>286</v>
      </c>
      <c r="F818" s="89">
        <v>1.2</v>
      </c>
      <c r="G818" s="89">
        <v>1004.3</v>
      </c>
      <c r="H818">
        <v>0.9</v>
      </c>
      <c r="I818" t="s">
        <v>2</v>
      </c>
      <c r="J818">
        <v>1.1000000000000001</v>
      </c>
      <c r="K818">
        <v>1</v>
      </c>
      <c r="L818">
        <v>2025</v>
      </c>
      <c r="M818" t="s">
        <v>113</v>
      </c>
      <c r="N818" s="89" cm="1">
        <f t="array" ref="N818">IF(ISNUMBER(_34_KNMI_Stations[[#This Row],[Etmaal temperatuur °C]]),IF(_34_KNMI_Stations[[#This Row],[Etmaal temperatuur °C]]&lt;stookgrens[],stookgrens[]-_34_KNMI_Stations[[#This Row],[Etmaal temperatuur °C]],0),"")</f>
        <v>13</v>
      </c>
      <c r="O818" s="89">
        <f>_34_KNMI_Stations[[#This Row],[graaddagen]]*_34_KNMI_Stations[[#This Row],[Gewogen factor]]</f>
        <v>14.3</v>
      </c>
      <c r="P818" s="89" cm="1">
        <f t="array" ref="P818">IF(ISNUMBER(_34_KNMI_Stations[[#This Row],[Etmaal temperatuur °C]]),IF(_34_KNMI_Stations[[#This Row],[Etmaal temperatuur °C]]&gt;stookgrens[],_34_KNMI_Stations[[#This Row],[Etmaal temperatuur °C]]-stookgrens[],0),"")</f>
        <v>0</v>
      </c>
    </row>
    <row r="819" spans="1:16" x14ac:dyDescent="0.25">
      <c r="A819">
        <v>240</v>
      </c>
      <c r="B819" s="110">
        <v>45683</v>
      </c>
      <c r="C819" s="89">
        <v>5.8</v>
      </c>
      <c r="D819" s="89">
        <v>3.7</v>
      </c>
      <c r="E819" s="96">
        <v>494</v>
      </c>
      <c r="F819" s="89">
        <v>3.5</v>
      </c>
      <c r="G819" s="89">
        <v>1002.2</v>
      </c>
      <c r="H819">
        <v>0.87</v>
      </c>
      <c r="I819" t="s">
        <v>2</v>
      </c>
      <c r="J819">
        <v>1.1000000000000001</v>
      </c>
      <c r="K819">
        <v>1</v>
      </c>
      <c r="L819">
        <v>2025</v>
      </c>
      <c r="M819" t="s">
        <v>113</v>
      </c>
      <c r="N819" s="89" cm="1">
        <f t="array" ref="N819">IF(ISNUMBER(_34_KNMI_Stations[[#This Row],[Etmaal temperatuur °C]]),IF(_34_KNMI_Stations[[#This Row],[Etmaal temperatuur °C]]&lt;stookgrens[],stookgrens[]-_34_KNMI_Stations[[#This Row],[Etmaal temperatuur °C]],0),"")</f>
        <v>14.3</v>
      </c>
      <c r="O819" s="89">
        <f>_34_KNMI_Stations[[#This Row],[graaddagen]]*_34_KNMI_Stations[[#This Row],[Gewogen factor]]</f>
        <v>15.730000000000002</v>
      </c>
      <c r="P819" s="89" cm="1">
        <f t="array" ref="P819">IF(ISNUMBER(_34_KNMI_Stations[[#This Row],[Etmaal temperatuur °C]]),IF(_34_KNMI_Stations[[#This Row],[Etmaal temperatuur °C]]&gt;stookgrens[],_34_KNMI_Stations[[#This Row],[Etmaal temperatuur °C]]-stookgrens[],0),"")</f>
        <v>0</v>
      </c>
    </row>
    <row r="820" spans="1:16" x14ac:dyDescent="0.25">
      <c r="A820">
        <v>240</v>
      </c>
      <c r="B820" s="110">
        <v>45684</v>
      </c>
      <c r="C820" s="89">
        <v>8.5</v>
      </c>
      <c r="D820" s="89">
        <v>8.5</v>
      </c>
      <c r="E820" s="96">
        <v>479</v>
      </c>
      <c r="F820" s="89">
        <v>5.5</v>
      </c>
      <c r="G820" s="89">
        <v>987.4</v>
      </c>
      <c r="H820">
        <v>0.79</v>
      </c>
      <c r="I820" t="s">
        <v>2</v>
      </c>
      <c r="J820">
        <v>1.1000000000000001</v>
      </c>
      <c r="K820">
        <v>1</v>
      </c>
      <c r="L820">
        <v>2025</v>
      </c>
      <c r="M820" t="s">
        <v>114</v>
      </c>
      <c r="N820" s="89" cm="1">
        <f t="array" ref="N820">IF(ISNUMBER(_34_KNMI_Stations[[#This Row],[Etmaal temperatuur °C]]),IF(_34_KNMI_Stations[[#This Row],[Etmaal temperatuur °C]]&lt;stookgrens[],stookgrens[]-_34_KNMI_Stations[[#This Row],[Etmaal temperatuur °C]],0),"")</f>
        <v>9.5</v>
      </c>
      <c r="O820" s="89">
        <f>_34_KNMI_Stations[[#This Row],[graaddagen]]*_34_KNMI_Stations[[#This Row],[Gewogen factor]]</f>
        <v>10.450000000000001</v>
      </c>
      <c r="P820" s="89" cm="1">
        <f t="array" ref="P820">IF(ISNUMBER(_34_KNMI_Stations[[#This Row],[Etmaal temperatuur °C]]),IF(_34_KNMI_Stations[[#This Row],[Etmaal temperatuur °C]]&gt;stookgrens[],_34_KNMI_Stations[[#This Row],[Etmaal temperatuur °C]]-stookgrens[],0),"")</f>
        <v>0</v>
      </c>
    </row>
    <row r="821" spans="1:16" x14ac:dyDescent="0.25">
      <c r="A821">
        <v>240</v>
      </c>
      <c r="B821" s="110">
        <v>45685</v>
      </c>
      <c r="C821" s="89">
        <v>7.8</v>
      </c>
      <c r="D821" s="89">
        <v>7.5</v>
      </c>
      <c r="E821" s="96">
        <v>192</v>
      </c>
      <c r="F821" s="89">
        <v>4.9000000000000004</v>
      </c>
      <c r="G821" s="89">
        <v>988.8</v>
      </c>
      <c r="H821">
        <v>0.85</v>
      </c>
      <c r="I821" t="s">
        <v>2</v>
      </c>
      <c r="J821">
        <v>1.1000000000000001</v>
      </c>
      <c r="K821">
        <v>1</v>
      </c>
      <c r="L821">
        <v>2025</v>
      </c>
      <c r="M821" t="s">
        <v>114</v>
      </c>
      <c r="N821" s="89" cm="1">
        <f t="array" ref="N821">IF(ISNUMBER(_34_KNMI_Stations[[#This Row],[Etmaal temperatuur °C]]),IF(_34_KNMI_Stations[[#This Row],[Etmaal temperatuur °C]]&lt;stookgrens[],stookgrens[]-_34_KNMI_Stations[[#This Row],[Etmaal temperatuur °C]],0),"")</f>
        <v>10.5</v>
      </c>
      <c r="O821" s="89">
        <f>_34_KNMI_Stations[[#This Row],[graaddagen]]*_34_KNMI_Stations[[#This Row],[Gewogen factor]]</f>
        <v>11.55</v>
      </c>
      <c r="P821" s="89" cm="1">
        <f t="array" ref="P821">IF(ISNUMBER(_34_KNMI_Stations[[#This Row],[Etmaal temperatuur °C]]),IF(_34_KNMI_Stations[[#This Row],[Etmaal temperatuur °C]]&gt;stookgrens[],_34_KNMI_Stations[[#This Row],[Etmaal temperatuur °C]]-stookgrens[],0),"")</f>
        <v>0</v>
      </c>
    </row>
    <row r="822" spans="1:16" x14ac:dyDescent="0.25">
      <c r="A822">
        <v>240</v>
      </c>
      <c r="B822" s="110">
        <v>45686</v>
      </c>
      <c r="C822" s="89">
        <v>6.5</v>
      </c>
      <c r="D822" s="89">
        <v>7.1</v>
      </c>
      <c r="E822" s="96">
        <v>256</v>
      </c>
      <c r="F822" s="89">
        <v>1.2</v>
      </c>
      <c r="G822" s="89">
        <v>1001.7</v>
      </c>
      <c r="H822">
        <v>0.88</v>
      </c>
      <c r="I822" t="s">
        <v>2</v>
      </c>
      <c r="J822">
        <v>1.1000000000000001</v>
      </c>
      <c r="K822">
        <v>1</v>
      </c>
      <c r="L822">
        <v>2025</v>
      </c>
      <c r="M822" t="s">
        <v>114</v>
      </c>
      <c r="N822" s="89" cm="1">
        <f t="array" ref="N822">IF(ISNUMBER(_34_KNMI_Stations[[#This Row],[Etmaal temperatuur °C]]),IF(_34_KNMI_Stations[[#This Row],[Etmaal temperatuur °C]]&lt;stookgrens[],stookgrens[]-_34_KNMI_Stations[[#This Row],[Etmaal temperatuur °C]],0),"")</f>
        <v>10.9</v>
      </c>
      <c r="O822" s="89">
        <f>_34_KNMI_Stations[[#This Row],[graaddagen]]*_34_KNMI_Stations[[#This Row],[Gewogen factor]]</f>
        <v>11.990000000000002</v>
      </c>
      <c r="P822" s="89" cm="1">
        <f t="array" ref="P822">IF(ISNUMBER(_34_KNMI_Stations[[#This Row],[Etmaal temperatuur °C]]),IF(_34_KNMI_Stations[[#This Row],[Etmaal temperatuur °C]]&gt;stookgrens[],_34_KNMI_Stations[[#This Row],[Etmaal temperatuur °C]]-stookgrens[],0),"")</f>
        <v>0</v>
      </c>
    </row>
    <row r="823" spans="1:16" x14ac:dyDescent="0.25">
      <c r="A823">
        <v>240</v>
      </c>
      <c r="B823" s="110">
        <v>45687</v>
      </c>
      <c r="C823" s="89">
        <v>3</v>
      </c>
      <c r="D823" s="89">
        <v>5</v>
      </c>
      <c r="E823" s="96">
        <v>310</v>
      </c>
      <c r="F823" s="89">
        <v>-0.1</v>
      </c>
      <c r="G823" s="89">
        <v>1016.7</v>
      </c>
      <c r="H823">
        <v>0.87</v>
      </c>
      <c r="I823" t="s">
        <v>2</v>
      </c>
      <c r="J823">
        <v>1.1000000000000001</v>
      </c>
      <c r="K823">
        <v>1</v>
      </c>
      <c r="L823">
        <v>2025</v>
      </c>
      <c r="M823" t="s">
        <v>114</v>
      </c>
      <c r="N823" s="89" cm="1">
        <f t="array" ref="N823">IF(ISNUMBER(_34_KNMI_Stations[[#This Row],[Etmaal temperatuur °C]]),IF(_34_KNMI_Stations[[#This Row],[Etmaal temperatuur °C]]&lt;stookgrens[],stookgrens[]-_34_KNMI_Stations[[#This Row],[Etmaal temperatuur °C]],0),"")</f>
        <v>13</v>
      </c>
      <c r="O823" s="89">
        <f>_34_KNMI_Stations[[#This Row],[graaddagen]]*_34_KNMI_Stations[[#This Row],[Gewogen factor]]</f>
        <v>14.3</v>
      </c>
      <c r="P823" s="89" cm="1">
        <f t="array" ref="P823">IF(ISNUMBER(_34_KNMI_Stations[[#This Row],[Etmaal temperatuur °C]]),IF(_34_KNMI_Stations[[#This Row],[Etmaal temperatuur °C]]&gt;stookgrens[],_34_KNMI_Stations[[#This Row],[Etmaal temperatuur °C]]-stookgrens[],0),"")</f>
        <v>0</v>
      </c>
    </row>
    <row r="824" spans="1:16" x14ac:dyDescent="0.25">
      <c r="A824">
        <v>240</v>
      </c>
      <c r="B824" s="110">
        <v>45688</v>
      </c>
      <c r="C824" s="89">
        <v>2.5</v>
      </c>
      <c r="D824" s="89">
        <v>1.9</v>
      </c>
      <c r="E824" s="96">
        <v>439</v>
      </c>
      <c r="F824" s="89">
        <v>0</v>
      </c>
      <c r="G824" s="89">
        <v>1027.5</v>
      </c>
      <c r="H824">
        <v>0.92</v>
      </c>
      <c r="I824" t="s">
        <v>2</v>
      </c>
      <c r="J824">
        <v>1.1000000000000001</v>
      </c>
      <c r="K824">
        <v>1</v>
      </c>
      <c r="L824">
        <v>2025</v>
      </c>
      <c r="M824" t="s">
        <v>114</v>
      </c>
      <c r="N824" s="89" cm="1">
        <f t="array" ref="N824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824" s="89">
        <f>_34_KNMI_Stations[[#This Row],[graaddagen]]*_34_KNMI_Stations[[#This Row],[Gewogen factor]]</f>
        <v>17.710000000000004</v>
      </c>
      <c r="P824" s="89" cm="1">
        <f t="array" ref="P824">IF(ISNUMBER(_34_KNMI_Stations[[#This Row],[Etmaal temperatuur °C]]),IF(_34_KNMI_Stations[[#This Row],[Etmaal temperatuur °C]]&gt;stookgrens[],_34_KNMI_Stations[[#This Row],[Etmaal temperatuur °C]]-stookgrens[],0),"")</f>
        <v>0</v>
      </c>
    </row>
    <row r="825" spans="1:16" x14ac:dyDescent="0.25">
      <c r="A825">
        <v>240</v>
      </c>
      <c r="B825" s="110">
        <v>45689</v>
      </c>
      <c r="C825" s="89">
        <v>2.1</v>
      </c>
      <c r="D825" s="89">
        <v>1</v>
      </c>
      <c r="E825" s="96">
        <v>692</v>
      </c>
      <c r="F825" s="89">
        <v>0</v>
      </c>
      <c r="G825" s="89">
        <v>1031.3</v>
      </c>
      <c r="H825">
        <v>0.86</v>
      </c>
      <c r="I825" t="s">
        <v>2</v>
      </c>
      <c r="J825">
        <v>1.1000000000000001</v>
      </c>
      <c r="K825">
        <v>2</v>
      </c>
      <c r="L825">
        <v>2025</v>
      </c>
      <c r="M825" t="s">
        <v>114</v>
      </c>
      <c r="N825" s="89" cm="1">
        <f t="array" ref="N825">IF(ISNUMBER(_34_KNMI_Stations[[#This Row],[Etmaal temperatuur °C]]),IF(_34_KNMI_Stations[[#This Row],[Etmaal temperatuur °C]]&lt;stookgrens[],stookgrens[]-_34_KNMI_Stations[[#This Row],[Etmaal temperatuur °C]],0),"")</f>
        <v>17</v>
      </c>
      <c r="O825" s="89">
        <f>_34_KNMI_Stations[[#This Row],[graaddagen]]*_34_KNMI_Stations[[#This Row],[Gewogen factor]]</f>
        <v>18.700000000000003</v>
      </c>
      <c r="P825" s="89" cm="1">
        <f t="array" ref="P825">IF(ISNUMBER(_34_KNMI_Stations[[#This Row],[Etmaal temperatuur °C]]),IF(_34_KNMI_Stations[[#This Row],[Etmaal temperatuur °C]]&gt;stookgrens[],_34_KNMI_Stations[[#This Row],[Etmaal temperatuur °C]]-stookgrens[],0),"")</f>
        <v>0</v>
      </c>
    </row>
    <row r="826" spans="1:16" x14ac:dyDescent="0.25">
      <c r="A826">
        <v>240</v>
      </c>
      <c r="B826" s="110">
        <v>45690</v>
      </c>
      <c r="C826" s="89">
        <v>2.2000000000000002</v>
      </c>
      <c r="D826" s="89">
        <v>-0.1</v>
      </c>
      <c r="E826" s="96">
        <v>838</v>
      </c>
      <c r="F826" s="89">
        <v>0</v>
      </c>
      <c r="G826" s="89">
        <v>1025.5999999999999</v>
      </c>
      <c r="H826">
        <v>0.85</v>
      </c>
      <c r="I826" t="s">
        <v>2</v>
      </c>
      <c r="J826">
        <v>1.1000000000000001</v>
      </c>
      <c r="K826">
        <v>2</v>
      </c>
      <c r="L826">
        <v>2025</v>
      </c>
      <c r="M826" t="s">
        <v>114</v>
      </c>
      <c r="N826" s="89" cm="1">
        <f t="array" ref="N826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826" s="89">
        <f>_34_KNMI_Stations[[#This Row],[graaddagen]]*_34_KNMI_Stations[[#This Row],[Gewogen factor]]</f>
        <v>19.910000000000004</v>
      </c>
      <c r="P826" s="89" cm="1">
        <f t="array" ref="P826">IF(ISNUMBER(_34_KNMI_Stations[[#This Row],[Etmaal temperatuur °C]]),IF(_34_KNMI_Stations[[#This Row],[Etmaal temperatuur °C]]&gt;stookgrens[],_34_KNMI_Stations[[#This Row],[Etmaal temperatuur °C]]-stookgrens[],0),"")</f>
        <v>0</v>
      </c>
    </row>
    <row r="827" spans="1:16" x14ac:dyDescent="0.25">
      <c r="A827">
        <v>240</v>
      </c>
      <c r="B827" s="110">
        <v>45691</v>
      </c>
      <c r="C827" s="89">
        <v>2.7</v>
      </c>
      <c r="D827" s="89">
        <v>1.1000000000000001</v>
      </c>
      <c r="E827" s="96">
        <v>640</v>
      </c>
      <c r="F827" s="89">
        <v>0</v>
      </c>
      <c r="G827" s="89">
        <v>1026.4000000000001</v>
      </c>
      <c r="H827">
        <v>0.89</v>
      </c>
      <c r="I827" t="s">
        <v>2</v>
      </c>
      <c r="J827">
        <v>1.1000000000000001</v>
      </c>
      <c r="K827">
        <v>2</v>
      </c>
      <c r="L827">
        <v>2025</v>
      </c>
      <c r="M827" t="s">
        <v>115</v>
      </c>
      <c r="N827" s="89" cm="1">
        <f t="array" ref="N827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827" s="89">
        <f>_34_KNMI_Stations[[#This Row],[graaddagen]]*_34_KNMI_Stations[[#This Row],[Gewogen factor]]</f>
        <v>18.59</v>
      </c>
      <c r="P827" s="89" cm="1">
        <f t="array" ref="P827">IF(ISNUMBER(_34_KNMI_Stations[[#This Row],[Etmaal temperatuur °C]]),IF(_34_KNMI_Stations[[#This Row],[Etmaal temperatuur °C]]&gt;stookgrens[],_34_KNMI_Stations[[#This Row],[Etmaal temperatuur °C]]-stookgrens[],0),"")</f>
        <v>0</v>
      </c>
    </row>
    <row r="828" spans="1:16" x14ac:dyDescent="0.25">
      <c r="A828">
        <v>240</v>
      </c>
      <c r="B828" s="110">
        <v>45692</v>
      </c>
      <c r="C828" s="89">
        <v>5.7</v>
      </c>
      <c r="D828" s="89">
        <v>3.1</v>
      </c>
      <c r="E828" s="96">
        <v>213</v>
      </c>
      <c r="F828" s="89">
        <v>0</v>
      </c>
      <c r="G828" s="89">
        <v>1026.2</v>
      </c>
      <c r="H828">
        <v>0.89</v>
      </c>
      <c r="I828" t="s">
        <v>2</v>
      </c>
      <c r="J828">
        <v>1.1000000000000001</v>
      </c>
      <c r="K828">
        <v>2</v>
      </c>
      <c r="L828">
        <v>2025</v>
      </c>
      <c r="M828" t="s">
        <v>115</v>
      </c>
      <c r="N828" s="89" cm="1">
        <f t="array" ref="N828">IF(ISNUMBER(_34_KNMI_Stations[[#This Row],[Etmaal temperatuur °C]]),IF(_34_KNMI_Stations[[#This Row],[Etmaal temperatuur °C]]&lt;stookgrens[],stookgrens[]-_34_KNMI_Stations[[#This Row],[Etmaal temperatuur °C]],0),"")</f>
        <v>14.9</v>
      </c>
      <c r="O828" s="89">
        <f>_34_KNMI_Stations[[#This Row],[graaddagen]]*_34_KNMI_Stations[[#This Row],[Gewogen factor]]</f>
        <v>16.39</v>
      </c>
      <c r="P828" s="89" cm="1">
        <f t="array" ref="P828">IF(ISNUMBER(_34_KNMI_Stations[[#This Row],[Etmaal temperatuur °C]]),IF(_34_KNMI_Stations[[#This Row],[Etmaal temperatuur °C]]&gt;stookgrens[],_34_KNMI_Stations[[#This Row],[Etmaal temperatuur °C]]-stookgrens[],0),"")</f>
        <v>0</v>
      </c>
    </row>
    <row r="829" spans="1:16" x14ac:dyDescent="0.25">
      <c r="A829">
        <v>240</v>
      </c>
      <c r="B829" s="110">
        <v>45693</v>
      </c>
      <c r="C829" s="89">
        <v>3.4</v>
      </c>
      <c r="D829" s="89">
        <v>4.5999999999999996</v>
      </c>
      <c r="E829" s="96">
        <v>687</v>
      </c>
      <c r="F829" s="89">
        <v>0</v>
      </c>
      <c r="G829" s="89">
        <v>1036.9000000000001</v>
      </c>
      <c r="H829">
        <v>0.92</v>
      </c>
      <c r="I829" t="s">
        <v>2</v>
      </c>
      <c r="J829">
        <v>1.1000000000000001</v>
      </c>
      <c r="K829">
        <v>2</v>
      </c>
      <c r="L829">
        <v>2025</v>
      </c>
      <c r="M829" t="s">
        <v>115</v>
      </c>
      <c r="N829" s="89" cm="1">
        <f t="array" ref="N829">IF(ISNUMBER(_34_KNMI_Stations[[#This Row],[Etmaal temperatuur °C]]),IF(_34_KNMI_Stations[[#This Row],[Etmaal temperatuur °C]]&lt;stookgrens[],stookgrens[]-_34_KNMI_Stations[[#This Row],[Etmaal temperatuur °C]],0),"")</f>
        <v>13.4</v>
      </c>
      <c r="O829" s="89">
        <f>_34_KNMI_Stations[[#This Row],[graaddagen]]*_34_KNMI_Stations[[#This Row],[Gewogen factor]]</f>
        <v>14.740000000000002</v>
      </c>
      <c r="P829" s="89" cm="1">
        <f t="array" ref="P829">IF(ISNUMBER(_34_KNMI_Stations[[#This Row],[Etmaal temperatuur °C]]),IF(_34_KNMI_Stations[[#This Row],[Etmaal temperatuur °C]]&gt;stookgrens[],_34_KNMI_Stations[[#This Row],[Etmaal temperatuur °C]]-stookgrens[],0),"")</f>
        <v>0</v>
      </c>
    </row>
    <row r="830" spans="1:16" x14ac:dyDescent="0.25">
      <c r="A830">
        <v>240</v>
      </c>
      <c r="B830" s="110">
        <v>45694</v>
      </c>
      <c r="C830" s="89">
        <v>3.8</v>
      </c>
      <c r="D830" s="89">
        <v>4</v>
      </c>
      <c r="E830" s="96">
        <v>579</v>
      </c>
      <c r="F830" s="89">
        <v>-0.1</v>
      </c>
      <c r="G830" s="89">
        <v>1041.8</v>
      </c>
      <c r="H830">
        <v>0.9</v>
      </c>
      <c r="I830" t="s">
        <v>2</v>
      </c>
      <c r="J830">
        <v>1.1000000000000001</v>
      </c>
      <c r="K830">
        <v>2</v>
      </c>
      <c r="L830">
        <v>2025</v>
      </c>
      <c r="M830" t="s">
        <v>115</v>
      </c>
      <c r="N830" s="89" cm="1">
        <f t="array" ref="N830">IF(ISNUMBER(_34_KNMI_Stations[[#This Row],[Etmaal temperatuur °C]]),IF(_34_KNMI_Stations[[#This Row],[Etmaal temperatuur °C]]&lt;stookgrens[],stookgrens[]-_34_KNMI_Stations[[#This Row],[Etmaal temperatuur °C]],0),"")</f>
        <v>14</v>
      </c>
      <c r="O830" s="89">
        <f>_34_KNMI_Stations[[#This Row],[graaddagen]]*_34_KNMI_Stations[[#This Row],[Gewogen factor]]</f>
        <v>15.400000000000002</v>
      </c>
      <c r="P830" s="89" cm="1">
        <f t="array" ref="P830">IF(ISNUMBER(_34_KNMI_Stations[[#This Row],[Etmaal temperatuur °C]]),IF(_34_KNMI_Stations[[#This Row],[Etmaal temperatuur °C]]&gt;stookgrens[],_34_KNMI_Stations[[#This Row],[Etmaal temperatuur °C]]-stookgrens[],0),"")</f>
        <v>0</v>
      </c>
    </row>
    <row r="831" spans="1:16" x14ac:dyDescent="0.25">
      <c r="A831">
        <v>240</v>
      </c>
      <c r="B831" s="110">
        <v>45695</v>
      </c>
      <c r="C831" s="89">
        <v>7.9</v>
      </c>
      <c r="D831" s="89">
        <v>3.1</v>
      </c>
      <c r="E831" s="96">
        <v>217</v>
      </c>
      <c r="F831" s="89">
        <v>0</v>
      </c>
      <c r="G831" s="89">
        <v>1028.7</v>
      </c>
      <c r="H831">
        <v>0.76</v>
      </c>
      <c r="I831" t="s">
        <v>2</v>
      </c>
      <c r="J831">
        <v>1.1000000000000001</v>
      </c>
      <c r="K831">
        <v>2</v>
      </c>
      <c r="L831">
        <v>2025</v>
      </c>
      <c r="M831" t="s">
        <v>115</v>
      </c>
      <c r="N831" s="89" cm="1">
        <f t="array" ref="N831">IF(ISNUMBER(_34_KNMI_Stations[[#This Row],[Etmaal temperatuur °C]]),IF(_34_KNMI_Stations[[#This Row],[Etmaal temperatuur °C]]&lt;stookgrens[],stookgrens[]-_34_KNMI_Stations[[#This Row],[Etmaal temperatuur °C]],0),"")</f>
        <v>14.9</v>
      </c>
      <c r="O831" s="89">
        <f>_34_KNMI_Stations[[#This Row],[graaddagen]]*_34_KNMI_Stations[[#This Row],[Gewogen factor]]</f>
        <v>16.39</v>
      </c>
      <c r="P831" s="89" cm="1">
        <f t="array" ref="P831">IF(ISNUMBER(_34_KNMI_Stations[[#This Row],[Etmaal temperatuur °C]]),IF(_34_KNMI_Stations[[#This Row],[Etmaal temperatuur °C]]&gt;stookgrens[],_34_KNMI_Stations[[#This Row],[Etmaal temperatuur °C]]-stookgrens[],0),"")</f>
        <v>0</v>
      </c>
    </row>
    <row r="832" spans="1:16" x14ac:dyDescent="0.25">
      <c r="A832">
        <v>240</v>
      </c>
      <c r="B832" s="110">
        <v>45696</v>
      </c>
      <c r="C832" s="89">
        <v>4</v>
      </c>
      <c r="D832" s="89">
        <v>3.9</v>
      </c>
      <c r="E832" s="96">
        <v>325</v>
      </c>
      <c r="F832" s="89">
        <v>-0.1</v>
      </c>
      <c r="G832" s="89">
        <v>1021.9</v>
      </c>
      <c r="H832">
        <v>0.77</v>
      </c>
      <c r="I832" t="s">
        <v>2</v>
      </c>
      <c r="J832">
        <v>1.1000000000000001</v>
      </c>
      <c r="K832">
        <v>2</v>
      </c>
      <c r="L832">
        <v>2025</v>
      </c>
      <c r="M832" t="s">
        <v>115</v>
      </c>
      <c r="N832" s="89" cm="1">
        <f t="array" ref="N832">IF(ISNUMBER(_34_KNMI_Stations[[#This Row],[Etmaal temperatuur °C]]),IF(_34_KNMI_Stations[[#This Row],[Etmaal temperatuur °C]]&lt;stookgrens[],stookgrens[]-_34_KNMI_Stations[[#This Row],[Etmaal temperatuur °C]],0),"")</f>
        <v>14.1</v>
      </c>
      <c r="O832" s="89">
        <f>_34_KNMI_Stations[[#This Row],[graaddagen]]*_34_KNMI_Stations[[#This Row],[Gewogen factor]]</f>
        <v>15.510000000000002</v>
      </c>
      <c r="P832" s="89" cm="1">
        <f t="array" ref="P832">IF(ISNUMBER(_34_KNMI_Stations[[#This Row],[Etmaal temperatuur °C]]),IF(_34_KNMI_Stations[[#This Row],[Etmaal temperatuur °C]]&gt;stookgrens[],_34_KNMI_Stations[[#This Row],[Etmaal temperatuur °C]]-stookgrens[],0),"")</f>
        <v>0</v>
      </c>
    </row>
    <row r="833" spans="1:16" x14ac:dyDescent="0.25">
      <c r="A833">
        <v>240</v>
      </c>
      <c r="B833" s="110">
        <v>45697</v>
      </c>
      <c r="C833" s="89">
        <v>4</v>
      </c>
      <c r="D833" s="89">
        <v>3.9</v>
      </c>
      <c r="E833" s="96">
        <v>218</v>
      </c>
      <c r="F833" s="89">
        <v>0</v>
      </c>
      <c r="G833" s="89">
        <v>1028.7</v>
      </c>
      <c r="H833">
        <v>0.8</v>
      </c>
      <c r="I833" t="s">
        <v>2</v>
      </c>
      <c r="J833">
        <v>1.1000000000000001</v>
      </c>
      <c r="K833">
        <v>2</v>
      </c>
      <c r="L833">
        <v>2025</v>
      </c>
      <c r="M833" t="s">
        <v>115</v>
      </c>
      <c r="N833" s="89" cm="1">
        <f t="array" ref="N833">IF(ISNUMBER(_34_KNMI_Stations[[#This Row],[Etmaal temperatuur °C]]),IF(_34_KNMI_Stations[[#This Row],[Etmaal temperatuur °C]]&lt;stookgrens[],stookgrens[]-_34_KNMI_Stations[[#This Row],[Etmaal temperatuur °C]],0),"")</f>
        <v>14.1</v>
      </c>
      <c r="O833" s="89">
        <f>_34_KNMI_Stations[[#This Row],[graaddagen]]*_34_KNMI_Stations[[#This Row],[Gewogen factor]]</f>
        <v>15.510000000000002</v>
      </c>
      <c r="P833" s="89" cm="1">
        <f t="array" ref="P833">IF(ISNUMBER(_34_KNMI_Stations[[#This Row],[Etmaal temperatuur °C]]),IF(_34_KNMI_Stations[[#This Row],[Etmaal temperatuur °C]]&gt;stookgrens[],_34_KNMI_Stations[[#This Row],[Etmaal temperatuur °C]]-stookgrens[],0),"")</f>
        <v>0</v>
      </c>
    </row>
    <row r="834" spans="1:16" x14ac:dyDescent="0.25">
      <c r="A834">
        <v>240</v>
      </c>
      <c r="B834" s="110">
        <v>45698</v>
      </c>
      <c r="C834" s="89">
        <v>7.5</v>
      </c>
      <c r="D834" s="89">
        <v>2.1</v>
      </c>
      <c r="E834" s="96">
        <v>255</v>
      </c>
      <c r="F834" s="89">
        <v>2.9</v>
      </c>
      <c r="G834" s="89">
        <v>1024.5999999999999</v>
      </c>
      <c r="H834">
        <v>0.83</v>
      </c>
      <c r="I834" t="s">
        <v>2</v>
      </c>
      <c r="J834">
        <v>1.1000000000000001</v>
      </c>
      <c r="K834">
        <v>2</v>
      </c>
      <c r="L834">
        <v>2025</v>
      </c>
      <c r="M834" t="s">
        <v>116</v>
      </c>
      <c r="N834" s="89" cm="1">
        <f t="array" ref="N834">IF(ISNUMBER(_34_KNMI_Stations[[#This Row],[Etmaal temperatuur °C]]),IF(_34_KNMI_Stations[[#This Row],[Etmaal temperatuur °C]]&lt;stookgrens[],stookgrens[]-_34_KNMI_Stations[[#This Row],[Etmaal temperatuur °C]],0),"")</f>
        <v>15.9</v>
      </c>
      <c r="O834" s="89">
        <f>_34_KNMI_Stations[[#This Row],[graaddagen]]*_34_KNMI_Stations[[#This Row],[Gewogen factor]]</f>
        <v>17.490000000000002</v>
      </c>
      <c r="P834" s="89" cm="1">
        <f t="array" ref="P834">IF(ISNUMBER(_34_KNMI_Stations[[#This Row],[Etmaal temperatuur °C]]),IF(_34_KNMI_Stations[[#This Row],[Etmaal temperatuur °C]]&gt;stookgrens[],_34_KNMI_Stations[[#This Row],[Etmaal temperatuur °C]]-stookgrens[],0),"")</f>
        <v>0</v>
      </c>
    </row>
    <row r="835" spans="1:16" x14ac:dyDescent="0.25">
      <c r="A835">
        <v>240</v>
      </c>
      <c r="B835" s="110">
        <v>45699</v>
      </c>
      <c r="C835" s="89">
        <v>4.8</v>
      </c>
      <c r="D835" s="89">
        <v>2.7</v>
      </c>
      <c r="E835" s="96">
        <v>94</v>
      </c>
      <c r="F835" s="89">
        <v>8.4</v>
      </c>
      <c r="G835" s="89">
        <v>1017.4</v>
      </c>
      <c r="H835">
        <v>0.94</v>
      </c>
      <c r="I835" t="s">
        <v>2</v>
      </c>
      <c r="J835">
        <v>1.1000000000000001</v>
      </c>
      <c r="K835">
        <v>2</v>
      </c>
      <c r="L835">
        <v>2025</v>
      </c>
      <c r="M835" t="s">
        <v>116</v>
      </c>
      <c r="N835" s="89" cm="1">
        <f t="array" ref="N835">IF(ISNUMBER(_34_KNMI_Stations[[#This Row],[Etmaal temperatuur °C]]),IF(_34_KNMI_Stations[[#This Row],[Etmaal temperatuur °C]]&lt;stookgrens[],stookgrens[]-_34_KNMI_Stations[[#This Row],[Etmaal temperatuur °C]],0),"")</f>
        <v>15.3</v>
      </c>
      <c r="O835" s="89">
        <f>_34_KNMI_Stations[[#This Row],[graaddagen]]*_34_KNMI_Stations[[#This Row],[Gewogen factor]]</f>
        <v>16.830000000000002</v>
      </c>
      <c r="P835" s="89" cm="1">
        <f t="array" ref="P835">IF(ISNUMBER(_34_KNMI_Stations[[#This Row],[Etmaal temperatuur °C]]),IF(_34_KNMI_Stations[[#This Row],[Etmaal temperatuur °C]]&gt;stookgrens[],_34_KNMI_Stations[[#This Row],[Etmaal temperatuur °C]]-stookgrens[],0),"")</f>
        <v>0</v>
      </c>
    </row>
    <row r="836" spans="1:16" x14ac:dyDescent="0.25">
      <c r="A836">
        <v>240</v>
      </c>
      <c r="B836" s="110">
        <v>45700</v>
      </c>
      <c r="C836" s="89">
        <v>2.2999999999999998</v>
      </c>
      <c r="D836" s="89">
        <v>3.5</v>
      </c>
      <c r="E836" s="96">
        <v>188</v>
      </c>
      <c r="F836" s="89">
        <v>1.9</v>
      </c>
      <c r="G836" s="89">
        <v>1018</v>
      </c>
      <c r="H836">
        <v>0.95</v>
      </c>
      <c r="I836" t="s">
        <v>2</v>
      </c>
      <c r="J836">
        <v>1.1000000000000001</v>
      </c>
      <c r="K836">
        <v>2</v>
      </c>
      <c r="L836">
        <v>2025</v>
      </c>
      <c r="M836" t="s">
        <v>116</v>
      </c>
      <c r="N836" s="89" cm="1">
        <f t="array" ref="N836">IF(ISNUMBER(_34_KNMI_Stations[[#This Row],[Etmaal temperatuur °C]]),IF(_34_KNMI_Stations[[#This Row],[Etmaal temperatuur °C]]&lt;stookgrens[],stookgrens[]-_34_KNMI_Stations[[#This Row],[Etmaal temperatuur °C]],0),"")</f>
        <v>14.5</v>
      </c>
      <c r="O836" s="89">
        <f>_34_KNMI_Stations[[#This Row],[graaddagen]]*_34_KNMI_Stations[[#This Row],[Gewogen factor]]</f>
        <v>15.950000000000001</v>
      </c>
      <c r="P836" s="89" cm="1">
        <f t="array" ref="P836">IF(ISNUMBER(_34_KNMI_Stations[[#This Row],[Etmaal temperatuur °C]]),IF(_34_KNMI_Stations[[#This Row],[Etmaal temperatuur °C]]&gt;stookgrens[],_34_KNMI_Stations[[#This Row],[Etmaal temperatuur °C]]-stookgrens[],0),"")</f>
        <v>0</v>
      </c>
    </row>
    <row r="837" spans="1:16" x14ac:dyDescent="0.25">
      <c r="A837">
        <v>240</v>
      </c>
      <c r="B837" s="110">
        <v>45701</v>
      </c>
      <c r="C837" s="89">
        <v>4</v>
      </c>
      <c r="D837" s="89">
        <v>0.9</v>
      </c>
      <c r="E837" s="96">
        <v>429</v>
      </c>
      <c r="F837" s="89">
        <v>-0.1</v>
      </c>
      <c r="G837" s="89">
        <v>1022.6</v>
      </c>
      <c r="H837">
        <v>0.83</v>
      </c>
      <c r="I837" t="s">
        <v>2</v>
      </c>
      <c r="J837">
        <v>1.1000000000000001</v>
      </c>
      <c r="K837">
        <v>2</v>
      </c>
      <c r="L837">
        <v>2025</v>
      </c>
      <c r="M837" t="s">
        <v>116</v>
      </c>
      <c r="N837" s="89" cm="1">
        <f t="array" ref="N837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837" s="89">
        <f>_34_KNMI_Stations[[#This Row],[graaddagen]]*_34_KNMI_Stations[[#This Row],[Gewogen factor]]</f>
        <v>18.810000000000002</v>
      </c>
      <c r="P837" s="89" cm="1">
        <f t="array" ref="P837">IF(ISNUMBER(_34_KNMI_Stations[[#This Row],[Etmaal temperatuur °C]]),IF(_34_KNMI_Stations[[#This Row],[Etmaal temperatuur °C]]&gt;stookgrens[],_34_KNMI_Stations[[#This Row],[Etmaal temperatuur °C]]-stookgrens[],0),"")</f>
        <v>0</v>
      </c>
    </row>
    <row r="838" spans="1:16" x14ac:dyDescent="0.25">
      <c r="A838">
        <v>240</v>
      </c>
      <c r="B838" s="110">
        <v>45702</v>
      </c>
      <c r="C838" s="89">
        <v>2</v>
      </c>
      <c r="D838" s="89">
        <v>0.3</v>
      </c>
      <c r="E838" s="96">
        <v>625</v>
      </c>
      <c r="F838" s="89">
        <v>0</v>
      </c>
      <c r="G838" s="89">
        <v>1028</v>
      </c>
      <c r="H838">
        <v>0.8</v>
      </c>
      <c r="I838" t="s">
        <v>2</v>
      </c>
      <c r="J838">
        <v>1.1000000000000001</v>
      </c>
      <c r="K838">
        <v>2</v>
      </c>
      <c r="L838">
        <v>2025</v>
      </c>
      <c r="M838" t="s">
        <v>116</v>
      </c>
      <c r="N838" s="89" cm="1">
        <f t="array" ref="N838">IF(ISNUMBER(_34_KNMI_Stations[[#This Row],[Etmaal temperatuur °C]]),IF(_34_KNMI_Stations[[#This Row],[Etmaal temperatuur °C]]&lt;stookgrens[],stookgrens[]-_34_KNMI_Stations[[#This Row],[Etmaal temperatuur °C]],0),"")</f>
        <v>17.7</v>
      </c>
      <c r="O838" s="89">
        <f>_34_KNMI_Stations[[#This Row],[graaddagen]]*_34_KNMI_Stations[[#This Row],[Gewogen factor]]</f>
        <v>19.470000000000002</v>
      </c>
      <c r="P838" s="89" cm="1">
        <f t="array" ref="P838">IF(ISNUMBER(_34_KNMI_Stations[[#This Row],[Etmaal temperatuur °C]]),IF(_34_KNMI_Stations[[#This Row],[Etmaal temperatuur °C]]&gt;stookgrens[],_34_KNMI_Stations[[#This Row],[Etmaal temperatuur °C]]-stookgrens[],0),"")</f>
        <v>0</v>
      </c>
    </row>
    <row r="839" spans="1:16" x14ac:dyDescent="0.25">
      <c r="A839">
        <v>240</v>
      </c>
      <c r="B839" s="110">
        <v>45703</v>
      </c>
      <c r="C839" s="89">
        <v>2.5</v>
      </c>
      <c r="D839" s="89">
        <v>1.7</v>
      </c>
      <c r="E839" s="96">
        <v>392</v>
      </c>
      <c r="F839" s="89">
        <v>0</v>
      </c>
      <c r="G839" s="89">
        <v>1024</v>
      </c>
      <c r="H839">
        <v>0.74</v>
      </c>
      <c r="I839" t="s">
        <v>2</v>
      </c>
      <c r="J839">
        <v>1.1000000000000001</v>
      </c>
      <c r="K839">
        <v>2</v>
      </c>
      <c r="L839">
        <v>2025</v>
      </c>
      <c r="M839" t="s">
        <v>116</v>
      </c>
      <c r="N839" s="89" cm="1">
        <f t="array" ref="N839">IF(ISNUMBER(_34_KNMI_Stations[[#This Row],[Etmaal temperatuur °C]]),IF(_34_KNMI_Stations[[#This Row],[Etmaal temperatuur °C]]&lt;stookgrens[],stookgrens[]-_34_KNMI_Stations[[#This Row],[Etmaal temperatuur °C]],0),"")</f>
        <v>16.3</v>
      </c>
      <c r="O839" s="89">
        <f>_34_KNMI_Stations[[#This Row],[graaddagen]]*_34_KNMI_Stations[[#This Row],[Gewogen factor]]</f>
        <v>17.930000000000003</v>
      </c>
      <c r="P839" s="89" cm="1">
        <f t="array" ref="P839">IF(ISNUMBER(_34_KNMI_Stations[[#This Row],[Etmaal temperatuur °C]]),IF(_34_KNMI_Stations[[#This Row],[Etmaal temperatuur °C]]&gt;stookgrens[],_34_KNMI_Stations[[#This Row],[Etmaal temperatuur °C]]-stookgrens[],0),"")</f>
        <v>0</v>
      </c>
    </row>
    <row r="840" spans="1:16" x14ac:dyDescent="0.25">
      <c r="A840">
        <v>240</v>
      </c>
      <c r="B840" s="110">
        <v>45704</v>
      </c>
      <c r="C840" s="89">
        <v>5</v>
      </c>
      <c r="D840" s="89">
        <v>0.2</v>
      </c>
      <c r="E840" s="96">
        <v>929</v>
      </c>
      <c r="F840" s="89">
        <v>0</v>
      </c>
      <c r="G840" s="89">
        <v>1023.5</v>
      </c>
      <c r="H840">
        <v>0.75</v>
      </c>
      <c r="I840" t="s">
        <v>2</v>
      </c>
      <c r="J840">
        <v>1.1000000000000001</v>
      </c>
      <c r="K840">
        <v>2</v>
      </c>
      <c r="L840">
        <v>2025</v>
      </c>
      <c r="M840" t="s">
        <v>116</v>
      </c>
      <c r="N840" s="89" cm="1">
        <f t="array" ref="N840">IF(ISNUMBER(_34_KNMI_Stations[[#This Row],[Etmaal temperatuur °C]]),IF(_34_KNMI_Stations[[#This Row],[Etmaal temperatuur °C]]&lt;stookgrens[],stookgrens[]-_34_KNMI_Stations[[#This Row],[Etmaal temperatuur °C]],0),"")</f>
        <v>17.8</v>
      </c>
      <c r="O840" s="89">
        <f>_34_KNMI_Stations[[#This Row],[graaddagen]]*_34_KNMI_Stations[[#This Row],[Gewogen factor]]</f>
        <v>19.580000000000002</v>
      </c>
      <c r="P840" s="89" cm="1">
        <f t="array" ref="P840">IF(ISNUMBER(_34_KNMI_Stations[[#This Row],[Etmaal temperatuur °C]]),IF(_34_KNMI_Stations[[#This Row],[Etmaal temperatuur °C]]&gt;stookgrens[],_34_KNMI_Stations[[#This Row],[Etmaal temperatuur °C]]-stookgrens[],0),"")</f>
        <v>0</v>
      </c>
    </row>
    <row r="841" spans="1:16" x14ac:dyDescent="0.25">
      <c r="A841">
        <v>240</v>
      </c>
      <c r="B841" s="110">
        <v>45705</v>
      </c>
      <c r="C841" s="89">
        <v>3.5</v>
      </c>
      <c r="D841" s="89">
        <v>-1.5</v>
      </c>
      <c r="E841" s="96">
        <v>986</v>
      </c>
      <c r="F841" s="89">
        <v>0</v>
      </c>
      <c r="G841" s="89">
        <v>1025.2</v>
      </c>
      <c r="H841">
        <v>0.75</v>
      </c>
      <c r="I841" t="s">
        <v>2</v>
      </c>
      <c r="J841">
        <v>1.1000000000000001</v>
      </c>
      <c r="K841">
        <v>2</v>
      </c>
      <c r="L841">
        <v>2025</v>
      </c>
      <c r="M841" t="s">
        <v>117</v>
      </c>
      <c r="N841" s="89" cm="1">
        <f t="array" ref="N841">IF(ISNUMBER(_34_KNMI_Stations[[#This Row],[Etmaal temperatuur °C]]),IF(_34_KNMI_Stations[[#This Row],[Etmaal temperatuur °C]]&lt;stookgrens[],stookgrens[]-_34_KNMI_Stations[[#This Row],[Etmaal temperatuur °C]],0),"")</f>
        <v>19.5</v>
      </c>
      <c r="O841" s="89">
        <f>_34_KNMI_Stations[[#This Row],[graaddagen]]*_34_KNMI_Stations[[#This Row],[Gewogen factor]]</f>
        <v>21.450000000000003</v>
      </c>
      <c r="P841" s="89" cm="1">
        <f t="array" ref="P841">IF(ISNUMBER(_34_KNMI_Stations[[#This Row],[Etmaal temperatuur °C]]),IF(_34_KNMI_Stations[[#This Row],[Etmaal temperatuur °C]]&gt;stookgrens[],_34_KNMI_Stations[[#This Row],[Etmaal temperatuur °C]]-stookgrens[],0),"")</f>
        <v>0</v>
      </c>
    </row>
    <row r="842" spans="1:16" x14ac:dyDescent="0.25">
      <c r="A842">
        <v>240</v>
      </c>
      <c r="B842" s="110">
        <v>45706</v>
      </c>
      <c r="C842" s="89">
        <v>5</v>
      </c>
      <c r="D842" s="89">
        <v>-0.8</v>
      </c>
      <c r="E842" s="96">
        <v>918</v>
      </c>
      <c r="F842" s="89">
        <v>0</v>
      </c>
      <c r="G842" s="89">
        <v>1025.5</v>
      </c>
      <c r="H842">
        <v>0.63</v>
      </c>
      <c r="I842" t="s">
        <v>2</v>
      </c>
      <c r="J842">
        <v>1.1000000000000001</v>
      </c>
      <c r="K842">
        <v>2</v>
      </c>
      <c r="L842">
        <v>2025</v>
      </c>
      <c r="M842" t="s">
        <v>117</v>
      </c>
      <c r="N842" s="89" cm="1">
        <f t="array" ref="N842">IF(ISNUMBER(_34_KNMI_Stations[[#This Row],[Etmaal temperatuur °C]]),IF(_34_KNMI_Stations[[#This Row],[Etmaal temperatuur °C]]&lt;stookgrens[],stookgrens[]-_34_KNMI_Stations[[#This Row],[Etmaal temperatuur °C]],0),"")</f>
        <v>18.8</v>
      </c>
      <c r="O842" s="89">
        <f>_34_KNMI_Stations[[#This Row],[graaddagen]]*_34_KNMI_Stations[[#This Row],[Gewogen factor]]</f>
        <v>20.680000000000003</v>
      </c>
      <c r="P842" s="89" cm="1">
        <f t="array" ref="P842">IF(ISNUMBER(_34_KNMI_Stations[[#This Row],[Etmaal temperatuur °C]]),IF(_34_KNMI_Stations[[#This Row],[Etmaal temperatuur °C]]&gt;stookgrens[],_34_KNMI_Stations[[#This Row],[Etmaal temperatuur °C]]-stookgrens[],0),"")</f>
        <v>0</v>
      </c>
    </row>
    <row r="843" spans="1:16" x14ac:dyDescent="0.25">
      <c r="A843">
        <v>240</v>
      </c>
      <c r="B843" s="110">
        <v>45707</v>
      </c>
      <c r="C843" s="89">
        <v>5.3</v>
      </c>
      <c r="D843" s="89">
        <v>1.2</v>
      </c>
      <c r="E843" s="96">
        <v>687</v>
      </c>
      <c r="F843" s="89">
        <v>0</v>
      </c>
      <c r="G843" s="89">
        <v>1021.4</v>
      </c>
      <c r="H843">
        <v>0.56999999999999995</v>
      </c>
      <c r="I843" t="s">
        <v>2</v>
      </c>
      <c r="J843">
        <v>1.1000000000000001</v>
      </c>
      <c r="K843">
        <v>2</v>
      </c>
      <c r="L843">
        <v>2025</v>
      </c>
      <c r="M843" t="s">
        <v>117</v>
      </c>
      <c r="N843" s="89" cm="1">
        <f t="array" ref="N843">IF(ISNUMBER(_34_KNMI_Stations[[#This Row],[Etmaal temperatuur °C]]),IF(_34_KNMI_Stations[[#This Row],[Etmaal temperatuur °C]]&lt;stookgrens[],stookgrens[]-_34_KNMI_Stations[[#This Row],[Etmaal temperatuur °C]],0),"")</f>
        <v>16.8</v>
      </c>
      <c r="O843" s="89">
        <f>_34_KNMI_Stations[[#This Row],[graaddagen]]*_34_KNMI_Stations[[#This Row],[Gewogen factor]]</f>
        <v>18.480000000000004</v>
      </c>
      <c r="P843" s="89" cm="1">
        <f t="array" ref="P843">IF(ISNUMBER(_34_KNMI_Stations[[#This Row],[Etmaal temperatuur °C]]),IF(_34_KNMI_Stations[[#This Row],[Etmaal temperatuur °C]]&gt;stookgrens[],_34_KNMI_Stations[[#This Row],[Etmaal temperatuur °C]]-stookgrens[],0),"")</f>
        <v>0</v>
      </c>
    </row>
    <row r="844" spans="1:16" x14ac:dyDescent="0.25">
      <c r="A844">
        <v>240</v>
      </c>
      <c r="B844" s="110">
        <v>45708</v>
      </c>
      <c r="C844" s="89">
        <v>5</v>
      </c>
      <c r="D844" s="89">
        <v>6.8</v>
      </c>
      <c r="E844" s="96">
        <v>323</v>
      </c>
      <c r="F844" s="89">
        <v>0.7</v>
      </c>
      <c r="G844" s="89">
        <v>1019</v>
      </c>
      <c r="H844">
        <v>0.87</v>
      </c>
      <c r="I844" t="s">
        <v>2</v>
      </c>
      <c r="J844">
        <v>1.1000000000000001</v>
      </c>
      <c r="K844">
        <v>2</v>
      </c>
      <c r="L844">
        <v>2025</v>
      </c>
      <c r="M844" t="s">
        <v>117</v>
      </c>
      <c r="N844" s="89" cm="1">
        <f t="array" ref="N844">IF(ISNUMBER(_34_KNMI_Stations[[#This Row],[Etmaal temperatuur °C]]),IF(_34_KNMI_Stations[[#This Row],[Etmaal temperatuur °C]]&lt;stookgrens[],stookgrens[]-_34_KNMI_Stations[[#This Row],[Etmaal temperatuur °C]],0),"")</f>
        <v>11.2</v>
      </c>
      <c r="O844" s="89">
        <f>_34_KNMI_Stations[[#This Row],[graaddagen]]*_34_KNMI_Stations[[#This Row],[Gewogen factor]]</f>
        <v>12.32</v>
      </c>
      <c r="P844" s="89" cm="1">
        <f t="array" ref="P844">IF(ISNUMBER(_34_KNMI_Stations[[#This Row],[Etmaal temperatuur °C]]),IF(_34_KNMI_Stations[[#This Row],[Etmaal temperatuur °C]]&gt;stookgrens[],_34_KNMI_Stations[[#This Row],[Etmaal temperatuur °C]]-stookgrens[],0),"")</f>
        <v>0</v>
      </c>
    </row>
    <row r="845" spans="1:16" x14ac:dyDescent="0.25">
      <c r="A845">
        <v>240</v>
      </c>
      <c r="B845" s="110">
        <v>45709</v>
      </c>
      <c r="C845" s="89">
        <v>6</v>
      </c>
      <c r="D845" s="89">
        <v>13.1</v>
      </c>
      <c r="E845" s="96">
        <v>750</v>
      </c>
      <c r="F845" s="89">
        <v>-0.1</v>
      </c>
      <c r="G845" s="89">
        <v>1015.5</v>
      </c>
      <c r="H845">
        <v>0.76</v>
      </c>
      <c r="I845" t="s">
        <v>2</v>
      </c>
      <c r="J845">
        <v>1.1000000000000001</v>
      </c>
      <c r="K845">
        <v>2</v>
      </c>
      <c r="L845">
        <v>2025</v>
      </c>
      <c r="M845" t="s">
        <v>117</v>
      </c>
      <c r="N845" s="89" cm="1">
        <f t="array" ref="N845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845" s="89">
        <f>_34_KNMI_Stations[[#This Row],[graaddagen]]*_34_KNMI_Stations[[#This Row],[Gewogen factor]]</f>
        <v>5.3900000000000006</v>
      </c>
      <c r="P845" s="89" cm="1">
        <f t="array" ref="P845">IF(ISNUMBER(_34_KNMI_Stations[[#This Row],[Etmaal temperatuur °C]]),IF(_34_KNMI_Stations[[#This Row],[Etmaal temperatuur °C]]&gt;stookgrens[],_34_KNMI_Stations[[#This Row],[Etmaal temperatuur °C]]-stookgrens[],0),"")</f>
        <v>0</v>
      </c>
    </row>
    <row r="846" spans="1:16" x14ac:dyDescent="0.25">
      <c r="A846">
        <v>240</v>
      </c>
      <c r="B846" s="110">
        <v>45710</v>
      </c>
      <c r="C846" s="89">
        <v>5.2</v>
      </c>
      <c r="D846" s="89">
        <v>9.6</v>
      </c>
      <c r="E846" s="96">
        <v>178</v>
      </c>
      <c r="F846" s="89">
        <v>3</v>
      </c>
      <c r="G846" s="89">
        <v>1014.6</v>
      </c>
      <c r="H846">
        <v>0.92</v>
      </c>
      <c r="I846" t="s">
        <v>2</v>
      </c>
      <c r="J846">
        <v>1.1000000000000001</v>
      </c>
      <c r="K846">
        <v>2</v>
      </c>
      <c r="L846">
        <v>2025</v>
      </c>
      <c r="M846" t="s">
        <v>117</v>
      </c>
      <c r="N846" s="89" cm="1">
        <f t="array" ref="N846">IF(ISNUMBER(_34_KNMI_Stations[[#This Row],[Etmaal temperatuur °C]]),IF(_34_KNMI_Stations[[#This Row],[Etmaal temperatuur °C]]&lt;stookgrens[],stookgrens[]-_34_KNMI_Stations[[#This Row],[Etmaal temperatuur °C]],0),"")</f>
        <v>8.4</v>
      </c>
      <c r="O846" s="89">
        <f>_34_KNMI_Stations[[#This Row],[graaddagen]]*_34_KNMI_Stations[[#This Row],[Gewogen factor]]</f>
        <v>9.240000000000002</v>
      </c>
      <c r="P846" s="89" cm="1">
        <f t="array" ref="P846">IF(ISNUMBER(_34_KNMI_Stations[[#This Row],[Etmaal temperatuur °C]]),IF(_34_KNMI_Stations[[#This Row],[Etmaal temperatuur °C]]&gt;stookgrens[],_34_KNMI_Stations[[#This Row],[Etmaal temperatuur °C]]-stookgrens[],0),"")</f>
        <v>0</v>
      </c>
    </row>
    <row r="847" spans="1:16" x14ac:dyDescent="0.25">
      <c r="A847">
        <v>240</v>
      </c>
      <c r="B847" s="110">
        <v>45711</v>
      </c>
      <c r="C847" s="89">
        <v>6</v>
      </c>
      <c r="D847" s="89">
        <v>9.9</v>
      </c>
      <c r="E847" s="96">
        <v>839</v>
      </c>
      <c r="F847" s="89">
        <v>0</v>
      </c>
      <c r="G847" s="89">
        <v>1024.0999999999999</v>
      </c>
      <c r="H847">
        <v>0.81</v>
      </c>
      <c r="I847" t="s">
        <v>2</v>
      </c>
      <c r="J847">
        <v>1.1000000000000001</v>
      </c>
      <c r="K847">
        <v>2</v>
      </c>
      <c r="L847">
        <v>2025</v>
      </c>
      <c r="M847" t="s">
        <v>117</v>
      </c>
      <c r="N847" s="89" cm="1">
        <f t="array" ref="N847">IF(ISNUMBER(_34_KNMI_Stations[[#This Row],[Etmaal temperatuur °C]]),IF(_34_KNMI_Stations[[#This Row],[Etmaal temperatuur °C]]&lt;stookgrens[],stookgrens[]-_34_KNMI_Stations[[#This Row],[Etmaal temperatuur °C]],0),"")</f>
        <v>8.1</v>
      </c>
      <c r="O847" s="89">
        <f>_34_KNMI_Stations[[#This Row],[graaddagen]]*_34_KNMI_Stations[[#This Row],[Gewogen factor]]</f>
        <v>8.91</v>
      </c>
      <c r="P847" s="89" cm="1">
        <f t="array" ref="P847">IF(ISNUMBER(_34_KNMI_Stations[[#This Row],[Etmaal temperatuur °C]]),IF(_34_KNMI_Stations[[#This Row],[Etmaal temperatuur °C]]&gt;stookgrens[],_34_KNMI_Stations[[#This Row],[Etmaal temperatuur °C]]-stookgrens[],0),"")</f>
        <v>0</v>
      </c>
    </row>
    <row r="848" spans="1:16" x14ac:dyDescent="0.25">
      <c r="A848">
        <v>240</v>
      </c>
      <c r="B848" s="110">
        <v>45712</v>
      </c>
      <c r="C848" s="89">
        <v>7.5</v>
      </c>
      <c r="D848" s="89">
        <v>10.199999999999999</v>
      </c>
      <c r="E848" s="96">
        <v>200</v>
      </c>
      <c r="F848" s="89">
        <v>5.2</v>
      </c>
      <c r="G848" s="89">
        <v>1014.4</v>
      </c>
      <c r="H848">
        <v>0.85</v>
      </c>
      <c r="I848" t="s">
        <v>2</v>
      </c>
      <c r="J848">
        <v>1.1000000000000001</v>
      </c>
      <c r="K848">
        <v>2</v>
      </c>
      <c r="L848">
        <v>2025</v>
      </c>
      <c r="M848" t="s">
        <v>118</v>
      </c>
      <c r="N848" s="89" cm="1">
        <f t="array" ref="N848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848" s="89">
        <f>_34_KNMI_Stations[[#This Row],[graaddagen]]*_34_KNMI_Stations[[#This Row],[Gewogen factor]]</f>
        <v>8.5800000000000018</v>
      </c>
      <c r="P848" s="89" cm="1">
        <f t="array" ref="P848">IF(ISNUMBER(_34_KNMI_Stations[[#This Row],[Etmaal temperatuur °C]]),IF(_34_KNMI_Stations[[#This Row],[Etmaal temperatuur °C]]&gt;stookgrens[],_34_KNMI_Stations[[#This Row],[Etmaal temperatuur °C]]-stookgrens[],0),"")</f>
        <v>0</v>
      </c>
    </row>
    <row r="849" spans="1:16" x14ac:dyDescent="0.25">
      <c r="A849">
        <v>240</v>
      </c>
      <c r="B849" s="110">
        <v>45713</v>
      </c>
      <c r="C849" s="89">
        <v>3.5</v>
      </c>
      <c r="D849" s="89">
        <v>8</v>
      </c>
      <c r="E849" s="96">
        <v>489</v>
      </c>
      <c r="F849" s="89">
        <v>0</v>
      </c>
      <c r="G849" s="89">
        <v>1013.4</v>
      </c>
      <c r="H849">
        <v>0.91</v>
      </c>
      <c r="I849" t="s">
        <v>2</v>
      </c>
      <c r="J849">
        <v>1.1000000000000001</v>
      </c>
      <c r="K849">
        <v>2</v>
      </c>
      <c r="L849">
        <v>2025</v>
      </c>
      <c r="M849" t="s">
        <v>118</v>
      </c>
      <c r="N849" s="89" cm="1">
        <f t="array" ref="N849">IF(ISNUMBER(_34_KNMI_Stations[[#This Row],[Etmaal temperatuur °C]]),IF(_34_KNMI_Stations[[#This Row],[Etmaal temperatuur °C]]&lt;stookgrens[],stookgrens[]-_34_KNMI_Stations[[#This Row],[Etmaal temperatuur °C]],0),"")</f>
        <v>10</v>
      </c>
      <c r="O849" s="89">
        <f>_34_KNMI_Stations[[#This Row],[graaddagen]]*_34_KNMI_Stations[[#This Row],[Gewogen factor]]</f>
        <v>11</v>
      </c>
      <c r="P849" s="89" cm="1">
        <f t="array" ref="P849">IF(ISNUMBER(_34_KNMI_Stations[[#This Row],[Etmaal temperatuur °C]]),IF(_34_KNMI_Stations[[#This Row],[Etmaal temperatuur °C]]&gt;stookgrens[],_34_KNMI_Stations[[#This Row],[Etmaal temperatuur °C]]-stookgrens[],0),"")</f>
        <v>0</v>
      </c>
    </row>
    <row r="850" spans="1:16" x14ac:dyDescent="0.25">
      <c r="A850">
        <v>240</v>
      </c>
      <c r="B850" s="110">
        <v>45714</v>
      </c>
      <c r="C850" s="89">
        <v>4.5999999999999996</v>
      </c>
      <c r="D850" s="89">
        <v>6.8</v>
      </c>
      <c r="E850" s="96">
        <v>1034</v>
      </c>
      <c r="F850" s="89">
        <v>3.2</v>
      </c>
      <c r="G850" s="89">
        <v>1014</v>
      </c>
      <c r="H850">
        <v>0.81</v>
      </c>
      <c r="I850" t="s">
        <v>2</v>
      </c>
      <c r="J850">
        <v>1.1000000000000001</v>
      </c>
      <c r="K850">
        <v>2</v>
      </c>
      <c r="L850">
        <v>2025</v>
      </c>
      <c r="M850" t="s">
        <v>118</v>
      </c>
      <c r="N850" s="89" cm="1">
        <f t="array" ref="N850">IF(ISNUMBER(_34_KNMI_Stations[[#This Row],[Etmaal temperatuur °C]]),IF(_34_KNMI_Stations[[#This Row],[Etmaal temperatuur °C]]&lt;stookgrens[],stookgrens[]-_34_KNMI_Stations[[#This Row],[Etmaal temperatuur °C]],0),"")</f>
        <v>11.2</v>
      </c>
      <c r="O850" s="89">
        <f>_34_KNMI_Stations[[#This Row],[graaddagen]]*_34_KNMI_Stations[[#This Row],[Gewogen factor]]</f>
        <v>12.32</v>
      </c>
      <c r="P850" s="89" cm="1">
        <f t="array" ref="P850">IF(ISNUMBER(_34_KNMI_Stations[[#This Row],[Etmaal temperatuur °C]]),IF(_34_KNMI_Stations[[#This Row],[Etmaal temperatuur °C]]&gt;stookgrens[],_34_KNMI_Stations[[#This Row],[Etmaal temperatuur °C]]-stookgrens[],0),"")</f>
        <v>0</v>
      </c>
    </row>
    <row r="851" spans="1:16" x14ac:dyDescent="0.25">
      <c r="A851">
        <v>240</v>
      </c>
      <c r="B851" s="110">
        <v>45715</v>
      </c>
      <c r="C851" s="89">
        <v>4.4000000000000004</v>
      </c>
      <c r="D851" s="89">
        <v>5.9</v>
      </c>
      <c r="E851" s="96">
        <v>562</v>
      </c>
      <c r="F851" s="89">
        <v>1.8</v>
      </c>
      <c r="G851" s="89">
        <v>1014.9</v>
      </c>
      <c r="H851">
        <v>0.89</v>
      </c>
      <c r="I851" t="s">
        <v>2</v>
      </c>
      <c r="J851">
        <v>1.1000000000000001</v>
      </c>
      <c r="K851">
        <v>2</v>
      </c>
      <c r="L851">
        <v>2025</v>
      </c>
      <c r="M851" t="s">
        <v>118</v>
      </c>
      <c r="N851" s="89" cm="1">
        <f t="array" ref="N851">IF(ISNUMBER(_34_KNMI_Stations[[#This Row],[Etmaal temperatuur °C]]),IF(_34_KNMI_Stations[[#This Row],[Etmaal temperatuur °C]]&lt;stookgrens[],stookgrens[]-_34_KNMI_Stations[[#This Row],[Etmaal temperatuur °C]],0),"")</f>
        <v>12.1</v>
      </c>
      <c r="O851" s="89">
        <f>_34_KNMI_Stations[[#This Row],[graaddagen]]*_34_KNMI_Stations[[#This Row],[Gewogen factor]]</f>
        <v>13.31</v>
      </c>
      <c r="P851" s="89" cm="1">
        <f t="array" ref="P851">IF(ISNUMBER(_34_KNMI_Stations[[#This Row],[Etmaal temperatuur °C]]),IF(_34_KNMI_Stations[[#This Row],[Etmaal temperatuur °C]]&gt;stookgrens[],_34_KNMI_Stations[[#This Row],[Etmaal temperatuur °C]]-stookgrens[],0),"")</f>
        <v>0</v>
      </c>
    </row>
    <row r="852" spans="1:16" x14ac:dyDescent="0.25">
      <c r="A852">
        <v>240</v>
      </c>
      <c r="B852" s="110">
        <v>45716</v>
      </c>
      <c r="C852" s="89">
        <v>3.8</v>
      </c>
      <c r="D852" s="89">
        <v>5.2</v>
      </c>
      <c r="E852" s="96">
        <v>630</v>
      </c>
      <c r="F852" s="89">
        <v>-0.1</v>
      </c>
      <c r="G852" s="89">
        <v>1026.9000000000001</v>
      </c>
      <c r="H852">
        <v>0.83</v>
      </c>
      <c r="I852" t="s">
        <v>2</v>
      </c>
      <c r="J852">
        <v>1.1000000000000001</v>
      </c>
      <c r="K852">
        <v>2</v>
      </c>
      <c r="L852">
        <v>2025</v>
      </c>
      <c r="M852" t="s">
        <v>118</v>
      </c>
      <c r="N852" s="89" cm="1">
        <f t="array" ref="N852">IF(ISNUMBER(_34_KNMI_Stations[[#This Row],[Etmaal temperatuur °C]]),IF(_34_KNMI_Stations[[#This Row],[Etmaal temperatuur °C]]&lt;stookgrens[],stookgrens[]-_34_KNMI_Stations[[#This Row],[Etmaal temperatuur °C]],0),"")</f>
        <v>12.8</v>
      </c>
      <c r="O852" s="89">
        <f>_34_KNMI_Stations[[#This Row],[graaddagen]]*_34_KNMI_Stations[[#This Row],[Gewogen factor]]</f>
        <v>14.080000000000002</v>
      </c>
      <c r="P852" s="89" cm="1">
        <f t="array" ref="P852">IF(ISNUMBER(_34_KNMI_Stations[[#This Row],[Etmaal temperatuur °C]]),IF(_34_KNMI_Stations[[#This Row],[Etmaal temperatuur °C]]&gt;stookgrens[],_34_KNMI_Stations[[#This Row],[Etmaal temperatuur °C]]-stookgrens[],0),"")</f>
        <v>0</v>
      </c>
    </row>
    <row r="853" spans="1:16" x14ac:dyDescent="0.25">
      <c r="A853">
        <v>240</v>
      </c>
      <c r="B853" s="110">
        <v>45717</v>
      </c>
      <c r="C853" s="89">
        <v>2.4</v>
      </c>
      <c r="D853" s="89">
        <v>3.9</v>
      </c>
      <c r="E853" s="96">
        <v>904</v>
      </c>
      <c r="F853" s="89">
        <v>0</v>
      </c>
      <c r="G853" s="89">
        <v>1034.0999999999999</v>
      </c>
      <c r="H853">
        <v>0.82</v>
      </c>
      <c r="I853" t="s">
        <v>2</v>
      </c>
      <c r="J853">
        <v>1</v>
      </c>
      <c r="K853">
        <v>3</v>
      </c>
      <c r="L853">
        <v>2025</v>
      </c>
      <c r="M853" t="s">
        <v>118</v>
      </c>
      <c r="N853" s="89" cm="1">
        <f t="array" ref="N853">IF(ISNUMBER(_34_KNMI_Stations[[#This Row],[Etmaal temperatuur °C]]),IF(_34_KNMI_Stations[[#This Row],[Etmaal temperatuur °C]]&lt;stookgrens[],stookgrens[]-_34_KNMI_Stations[[#This Row],[Etmaal temperatuur °C]],0),"")</f>
        <v>14.1</v>
      </c>
      <c r="O853" s="89">
        <f>_34_KNMI_Stations[[#This Row],[graaddagen]]*_34_KNMI_Stations[[#This Row],[Gewogen factor]]</f>
        <v>14.1</v>
      </c>
      <c r="P853" s="89" cm="1">
        <f t="array" ref="P853">IF(ISNUMBER(_34_KNMI_Stations[[#This Row],[Etmaal temperatuur °C]]),IF(_34_KNMI_Stations[[#This Row],[Etmaal temperatuur °C]]&gt;stookgrens[],_34_KNMI_Stations[[#This Row],[Etmaal temperatuur °C]]-stookgrens[],0),"")</f>
        <v>0</v>
      </c>
    </row>
    <row r="854" spans="1:16" x14ac:dyDescent="0.25">
      <c r="A854">
        <v>240</v>
      </c>
      <c r="B854" s="110">
        <v>45718</v>
      </c>
      <c r="C854" s="89">
        <v>1.2</v>
      </c>
      <c r="D854" s="89">
        <v>2.9</v>
      </c>
      <c r="E854" s="96">
        <v>1222</v>
      </c>
      <c r="F854" s="89">
        <v>0</v>
      </c>
      <c r="G854" s="89">
        <v>1034.5</v>
      </c>
      <c r="H854">
        <v>0.84</v>
      </c>
      <c r="I854" t="s">
        <v>2</v>
      </c>
      <c r="J854">
        <v>1</v>
      </c>
      <c r="K854">
        <v>3</v>
      </c>
      <c r="L854">
        <v>2025</v>
      </c>
      <c r="M854" t="s">
        <v>118</v>
      </c>
      <c r="N854" s="89" cm="1">
        <f t="array" ref="N854">IF(ISNUMBER(_34_KNMI_Stations[[#This Row],[Etmaal temperatuur °C]]),IF(_34_KNMI_Stations[[#This Row],[Etmaal temperatuur °C]]&lt;stookgrens[],stookgrens[]-_34_KNMI_Stations[[#This Row],[Etmaal temperatuur °C]],0),"")</f>
        <v>15.1</v>
      </c>
      <c r="O854" s="89">
        <f>_34_KNMI_Stations[[#This Row],[graaddagen]]*_34_KNMI_Stations[[#This Row],[Gewogen factor]]</f>
        <v>15.1</v>
      </c>
      <c r="P854" s="89" cm="1">
        <f t="array" ref="P854">IF(ISNUMBER(_34_KNMI_Stations[[#This Row],[Etmaal temperatuur °C]]),IF(_34_KNMI_Stations[[#This Row],[Etmaal temperatuur °C]]&gt;stookgrens[],_34_KNMI_Stations[[#This Row],[Etmaal temperatuur °C]]-stookgrens[],0),"")</f>
        <v>0</v>
      </c>
    </row>
    <row r="855" spans="1:16" x14ac:dyDescent="0.25">
      <c r="A855">
        <v>240</v>
      </c>
      <c r="B855" s="110">
        <v>45719</v>
      </c>
      <c r="C855" s="89">
        <v>1.4</v>
      </c>
      <c r="D855" s="89">
        <v>2.8</v>
      </c>
      <c r="E855" s="96">
        <v>1266</v>
      </c>
      <c r="F855" s="89">
        <v>0</v>
      </c>
      <c r="G855" s="89">
        <v>1029.5999999999999</v>
      </c>
      <c r="H855">
        <v>0.84</v>
      </c>
      <c r="I855" t="s">
        <v>2</v>
      </c>
      <c r="J855">
        <v>1</v>
      </c>
      <c r="K855">
        <v>3</v>
      </c>
      <c r="L855">
        <v>2025</v>
      </c>
      <c r="M855" t="s">
        <v>119</v>
      </c>
      <c r="N855" s="89" cm="1">
        <f t="array" ref="N855">IF(ISNUMBER(_34_KNMI_Stations[[#This Row],[Etmaal temperatuur °C]]),IF(_34_KNMI_Stations[[#This Row],[Etmaal temperatuur °C]]&lt;stookgrens[],stookgrens[]-_34_KNMI_Stations[[#This Row],[Etmaal temperatuur °C]],0),"")</f>
        <v>15.2</v>
      </c>
      <c r="O855" s="89">
        <f>_34_KNMI_Stations[[#This Row],[graaddagen]]*_34_KNMI_Stations[[#This Row],[Gewogen factor]]</f>
        <v>15.2</v>
      </c>
      <c r="P855" s="89" cm="1">
        <f t="array" ref="P855">IF(ISNUMBER(_34_KNMI_Stations[[#This Row],[Etmaal temperatuur °C]]),IF(_34_KNMI_Stations[[#This Row],[Etmaal temperatuur °C]]&gt;stookgrens[],_34_KNMI_Stations[[#This Row],[Etmaal temperatuur °C]]-stookgrens[],0),"")</f>
        <v>0</v>
      </c>
    </row>
    <row r="856" spans="1:16" x14ac:dyDescent="0.25">
      <c r="A856">
        <v>240</v>
      </c>
      <c r="B856" s="110">
        <v>45720</v>
      </c>
      <c r="C856" s="89">
        <v>1.9</v>
      </c>
      <c r="D856" s="89">
        <v>3.8</v>
      </c>
      <c r="E856" s="96">
        <v>1200</v>
      </c>
      <c r="F856" s="89">
        <v>0</v>
      </c>
      <c r="G856" s="89">
        <v>1026.3</v>
      </c>
      <c r="H856">
        <v>0.79</v>
      </c>
      <c r="I856" t="s">
        <v>2</v>
      </c>
      <c r="J856">
        <v>1</v>
      </c>
      <c r="K856">
        <v>3</v>
      </c>
      <c r="L856">
        <v>2025</v>
      </c>
      <c r="M856" t="s">
        <v>119</v>
      </c>
      <c r="N856" s="89" cm="1">
        <f t="array" ref="N856">IF(ISNUMBER(_34_KNMI_Stations[[#This Row],[Etmaal temperatuur °C]]),IF(_34_KNMI_Stations[[#This Row],[Etmaal temperatuur °C]]&lt;stookgrens[],stookgrens[]-_34_KNMI_Stations[[#This Row],[Etmaal temperatuur °C]],0),"")</f>
        <v>14.2</v>
      </c>
      <c r="O856" s="89">
        <f>_34_KNMI_Stations[[#This Row],[graaddagen]]*_34_KNMI_Stations[[#This Row],[Gewogen factor]]</f>
        <v>14.2</v>
      </c>
      <c r="P856" s="89" cm="1">
        <f t="array" ref="P856">IF(ISNUMBER(_34_KNMI_Stations[[#This Row],[Etmaal temperatuur °C]]),IF(_34_KNMI_Stations[[#This Row],[Etmaal temperatuur °C]]&gt;stookgrens[],_34_KNMI_Stations[[#This Row],[Etmaal temperatuur °C]]-stookgrens[],0),"")</f>
        <v>0</v>
      </c>
    </row>
    <row r="857" spans="1:16" x14ac:dyDescent="0.25">
      <c r="A857">
        <v>240</v>
      </c>
      <c r="B857" s="110">
        <v>45721</v>
      </c>
      <c r="C857" s="89">
        <v>3.4</v>
      </c>
      <c r="D857" s="89">
        <v>6.2</v>
      </c>
      <c r="E857" s="96">
        <v>1265</v>
      </c>
      <c r="F857" s="89">
        <v>0</v>
      </c>
      <c r="G857" s="89">
        <v>1022.5</v>
      </c>
      <c r="H857">
        <v>0.72</v>
      </c>
      <c r="I857" t="s">
        <v>2</v>
      </c>
      <c r="J857">
        <v>1</v>
      </c>
      <c r="K857">
        <v>3</v>
      </c>
      <c r="L857">
        <v>2025</v>
      </c>
      <c r="M857" t="s">
        <v>119</v>
      </c>
      <c r="N857" s="89" cm="1">
        <f t="array" ref="N857">IF(ISNUMBER(_34_KNMI_Stations[[#This Row],[Etmaal temperatuur °C]]),IF(_34_KNMI_Stations[[#This Row],[Etmaal temperatuur °C]]&lt;stookgrens[],stookgrens[]-_34_KNMI_Stations[[#This Row],[Etmaal temperatuur °C]],0),"")</f>
        <v>11.8</v>
      </c>
      <c r="O857" s="89">
        <f>_34_KNMI_Stations[[#This Row],[graaddagen]]*_34_KNMI_Stations[[#This Row],[Gewogen factor]]</f>
        <v>11.8</v>
      </c>
      <c r="P857" s="89" cm="1">
        <f t="array" ref="P857">IF(ISNUMBER(_34_KNMI_Stations[[#This Row],[Etmaal temperatuur °C]]),IF(_34_KNMI_Stations[[#This Row],[Etmaal temperatuur °C]]&gt;stookgrens[],_34_KNMI_Stations[[#This Row],[Etmaal temperatuur °C]]-stookgrens[],0),"")</f>
        <v>0</v>
      </c>
    </row>
    <row r="858" spans="1:16" x14ac:dyDescent="0.25">
      <c r="A858">
        <v>240</v>
      </c>
      <c r="B858" s="110">
        <v>45722</v>
      </c>
      <c r="C858" s="89">
        <v>3</v>
      </c>
      <c r="D858" s="89">
        <v>8.5</v>
      </c>
      <c r="E858" s="96">
        <v>1217</v>
      </c>
      <c r="F858" s="89">
        <v>0</v>
      </c>
      <c r="G858" s="89">
        <v>1017</v>
      </c>
      <c r="H858">
        <v>0.68</v>
      </c>
      <c r="I858" t="s">
        <v>2</v>
      </c>
      <c r="J858">
        <v>1</v>
      </c>
      <c r="K858">
        <v>3</v>
      </c>
      <c r="L858">
        <v>2025</v>
      </c>
      <c r="M858" t="s">
        <v>119</v>
      </c>
      <c r="N858" s="89" cm="1">
        <f t="array" ref="N858">IF(ISNUMBER(_34_KNMI_Stations[[#This Row],[Etmaal temperatuur °C]]),IF(_34_KNMI_Stations[[#This Row],[Etmaal temperatuur °C]]&lt;stookgrens[],stookgrens[]-_34_KNMI_Stations[[#This Row],[Etmaal temperatuur °C]],0),"")</f>
        <v>9.5</v>
      </c>
      <c r="O858" s="89">
        <f>_34_KNMI_Stations[[#This Row],[graaddagen]]*_34_KNMI_Stations[[#This Row],[Gewogen factor]]</f>
        <v>9.5</v>
      </c>
      <c r="P858" s="89" cm="1">
        <f t="array" ref="P858">IF(ISNUMBER(_34_KNMI_Stations[[#This Row],[Etmaal temperatuur °C]]),IF(_34_KNMI_Stations[[#This Row],[Etmaal temperatuur °C]]&gt;stookgrens[],_34_KNMI_Stations[[#This Row],[Etmaal temperatuur °C]]-stookgrens[],0),"")</f>
        <v>0</v>
      </c>
    </row>
    <row r="859" spans="1:16" x14ac:dyDescent="0.25">
      <c r="A859">
        <v>240</v>
      </c>
      <c r="B859" s="110">
        <v>45723</v>
      </c>
      <c r="C859" s="89">
        <v>3.1</v>
      </c>
      <c r="D859" s="89">
        <v>10.3</v>
      </c>
      <c r="E859" s="96">
        <v>1247</v>
      </c>
      <c r="F859" s="89">
        <v>0</v>
      </c>
      <c r="G859" s="89">
        <v>1015.8</v>
      </c>
      <c r="H859">
        <v>0.67</v>
      </c>
      <c r="I859" t="s">
        <v>2</v>
      </c>
      <c r="J859">
        <v>1</v>
      </c>
      <c r="K859">
        <v>3</v>
      </c>
      <c r="L859">
        <v>2025</v>
      </c>
      <c r="M859" t="s">
        <v>119</v>
      </c>
      <c r="N859" s="89" cm="1">
        <f t="array" ref="N859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859" s="89">
        <f>_34_KNMI_Stations[[#This Row],[graaddagen]]*_34_KNMI_Stations[[#This Row],[Gewogen factor]]</f>
        <v>7.6999999999999993</v>
      </c>
      <c r="P859" s="89" cm="1">
        <f t="array" ref="P859">IF(ISNUMBER(_34_KNMI_Stations[[#This Row],[Etmaal temperatuur °C]]),IF(_34_KNMI_Stations[[#This Row],[Etmaal temperatuur °C]]&gt;stookgrens[],_34_KNMI_Stations[[#This Row],[Etmaal temperatuur °C]]-stookgrens[],0),"")</f>
        <v>0</v>
      </c>
    </row>
    <row r="860" spans="1:16" x14ac:dyDescent="0.25">
      <c r="A860">
        <v>240</v>
      </c>
      <c r="B860" s="110">
        <v>45724</v>
      </c>
      <c r="C860" s="89">
        <v>3.9</v>
      </c>
      <c r="D860" s="89">
        <v>12.3</v>
      </c>
      <c r="E860" s="96">
        <v>1301</v>
      </c>
      <c r="F860" s="89">
        <v>0</v>
      </c>
      <c r="G860" s="89">
        <v>1012.3</v>
      </c>
      <c r="H860">
        <v>0.51</v>
      </c>
      <c r="I860" t="s">
        <v>2</v>
      </c>
      <c r="J860">
        <v>1</v>
      </c>
      <c r="K860">
        <v>3</v>
      </c>
      <c r="L860">
        <v>2025</v>
      </c>
      <c r="M860" t="s">
        <v>119</v>
      </c>
      <c r="N860" s="89" cm="1">
        <f t="array" ref="N860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860" s="89">
        <f>_34_KNMI_Stations[[#This Row],[graaddagen]]*_34_KNMI_Stations[[#This Row],[Gewogen factor]]</f>
        <v>5.6999999999999993</v>
      </c>
      <c r="P860" s="89" cm="1">
        <f t="array" ref="P860">IF(ISNUMBER(_34_KNMI_Stations[[#This Row],[Etmaal temperatuur °C]]),IF(_34_KNMI_Stations[[#This Row],[Etmaal temperatuur °C]]&gt;stookgrens[],_34_KNMI_Stations[[#This Row],[Etmaal temperatuur °C]]-stookgrens[],0),"")</f>
        <v>0</v>
      </c>
    </row>
    <row r="861" spans="1:16" x14ac:dyDescent="0.25">
      <c r="A861">
        <v>240</v>
      </c>
      <c r="B861" s="110">
        <v>45725</v>
      </c>
      <c r="C861" s="89">
        <v>2.8</v>
      </c>
      <c r="D861" s="89">
        <v>10.6</v>
      </c>
      <c r="E861" s="96">
        <v>1284</v>
      </c>
      <c r="F861" s="89">
        <v>0</v>
      </c>
      <c r="G861" s="89">
        <v>1005.5</v>
      </c>
      <c r="H861">
        <v>0.61</v>
      </c>
      <c r="I861" t="s">
        <v>2</v>
      </c>
      <c r="J861">
        <v>1</v>
      </c>
      <c r="K861">
        <v>3</v>
      </c>
      <c r="L861">
        <v>2025</v>
      </c>
      <c r="M861" t="s">
        <v>119</v>
      </c>
      <c r="N861" s="89" cm="1">
        <f t="array" ref="N861">IF(ISNUMBER(_34_KNMI_Stations[[#This Row],[Etmaal temperatuur °C]]),IF(_34_KNMI_Stations[[#This Row],[Etmaal temperatuur °C]]&lt;stookgrens[],stookgrens[]-_34_KNMI_Stations[[#This Row],[Etmaal temperatuur °C]],0),"")</f>
        <v>7.4</v>
      </c>
      <c r="O861" s="89">
        <f>_34_KNMI_Stations[[#This Row],[graaddagen]]*_34_KNMI_Stations[[#This Row],[Gewogen factor]]</f>
        <v>7.4</v>
      </c>
      <c r="P861" s="89" cm="1">
        <f t="array" ref="P861">IF(ISNUMBER(_34_KNMI_Stations[[#This Row],[Etmaal temperatuur °C]]),IF(_34_KNMI_Stations[[#This Row],[Etmaal temperatuur °C]]&gt;stookgrens[],_34_KNMI_Stations[[#This Row],[Etmaal temperatuur °C]]-stookgrens[],0),"")</f>
        <v>0</v>
      </c>
    </row>
    <row r="862" spans="1:16" x14ac:dyDescent="0.25">
      <c r="A862">
        <v>240</v>
      </c>
      <c r="B862" s="110">
        <v>45726</v>
      </c>
      <c r="C862" s="89">
        <v>3</v>
      </c>
      <c r="D862" s="89">
        <v>9</v>
      </c>
      <c r="E862" s="96">
        <v>1287</v>
      </c>
      <c r="F862" s="89">
        <v>0</v>
      </c>
      <c r="G862" s="89">
        <v>1002.9</v>
      </c>
      <c r="H862">
        <v>0.7</v>
      </c>
      <c r="I862" t="s">
        <v>2</v>
      </c>
      <c r="J862">
        <v>1</v>
      </c>
      <c r="K862">
        <v>3</v>
      </c>
      <c r="L862">
        <v>2025</v>
      </c>
      <c r="M862" t="s">
        <v>120</v>
      </c>
      <c r="N862" s="89" cm="1">
        <f t="array" ref="N862">IF(ISNUMBER(_34_KNMI_Stations[[#This Row],[Etmaal temperatuur °C]]),IF(_34_KNMI_Stations[[#This Row],[Etmaal temperatuur °C]]&lt;stookgrens[],stookgrens[]-_34_KNMI_Stations[[#This Row],[Etmaal temperatuur °C]],0),"")</f>
        <v>9</v>
      </c>
      <c r="O862" s="89">
        <f>_34_KNMI_Stations[[#This Row],[graaddagen]]*_34_KNMI_Stations[[#This Row],[Gewogen factor]]</f>
        <v>9</v>
      </c>
      <c r="P862" s="89" cm="1">
        <f t="array" ref="P862">IF(ISNUMBER(_34_KNMI_Stations[[#This Row],[Etmaal temperatuur °C]]),IF(_34_KNMI_Stations[[#This Row],[Etmaal temperatuur °C]]&gt;stookgrens[],_34_KNMI_Stations[[#This Row],[Etmaal temperatuur °C]]-stookgrens[],0),"")</f>
        <v>0</v>
      </c>
    </row>
    <row r="863" spans="1:16" x14ac:dyDescent="0.25">
      <c r="A863">
        <v>240</v>
      </c>
      <c r="B863" s="110">
        <v>45727</v>
      </c>
      <c r="C863" s="89">
        <v>4.3</v>
      </c>
      <c r="D863" s="89">
        <v>5.4</v>
      </c>
      <c r="E863" s="96">
        <v>768</v>
      </c>
      <c r="F863" s="89">
        <v>-0.1</v>
      </c>
      <c r="G863" s="89">
        <v>1003.9</v>
      </c>
      <c r="H863">
        <v>0.8</v>
      </c>
      <c r="I863" t="s">
        <v>2</v>
      </c>
      <c r="J863">
        <v>1</v>
      </c>
      <c r="K863">
        <v>3</v>
      </c>
      <c r="L863">
        <v>2025</v>
      </c>
      <c r="M863" t="s">
        <v>120</v>
      </c>
      <c r="N863" s="89" cm="1">
        <f t="array" ref="N863">IF(ISNUMBER(_34_KNMI_Stations[[#This Row],[Etmaal temperatuur °C]]),IF(_34_KNMI_Stations[[#This Row],[Etmaal temperatuur °C]]&lt;stookgrens[],stookgrens[]-_34_KNMI_Stations[[#This Row],[Etmaal temperatuur °C]],0),"")</f>
        <v>12.6</v>
      </c>
      <c r="O863" s="89">
        <f>_34_KNMI_Stations[[#This Row],[graaddagen]]*_34_KNMI_Stations[[#This Row],[Gewogen factor]]</f>
        <v>12.6</v>
      </c>
      <c r="P863" s="89" cm="1">
        <f t="array" ref="P863">IF(ISNUMBER(_34_KNMI_Stations[[#This Row],[Etmaal temperatuur °C]]),IF(_34_KNMI_Stations[[#This Row],[Etmaal temperatuur °C]]&gt;stookgrens[],_34_KNMI_Stations[[#This Row],[Etmaal temperatuur °C]]-stookgrens[],0),"")</f>
        <v>0</v>
      </c>
    </row>
    <row r="864" spans="1:16" x14ac:dyDescent="0.25">
      <c r="A864">
        <v>240</v>
      </c>
      <c r="B864" s="110">
        <v>45728</v>
      </c>
      <c r="C864" s="89">
        <v>3.3</v>
      </c>
      <c r="D864" s="89">
        <v>4.3</v>
      </c>
      <c r="E864" s="96">
        <v>1164</v>
      </c>
      <c r="F864" s="89">
        <v>1.2</v>
      </c>
      <c r="G864" s="89">
        <v>1000.4</v>
      </c>
      <c r="H864">
        <v>0.83</v>
      </c>
      <c r="I864" t="s">
        <v>2</v>
      </c>
      <c r="J864">
        <v>1</v>
      </c>
      <c r="K864">
        <v>3</v>
      </c>
      <c r="L864">
        <v>2025</v>
      </c>
      <c r="M864" t="s">
        <v>120</v>
      </c>
      <c r="N864" s="89" cm="1">
        <f t="array" ref="N864">IF(ISNUMBER(_34_KNMI_Stations[[#This Row],[Etmaal temperatuur °C]]),IF(_34_KNMI_Stations[[#This Row],[Etmaal temperatuur °C]]&lt;stookgrens[],stookgrens[]-_34_KNMI_Stations[[#This Row],[Etmaal temperatuur °C]],0),"")</f>
        <v>13.7</v>
      </c>
      <c r="O864" s="89">
        <f>_34_KNMI_Stations[[#This Row],[graaddagen]]*_34_KNMI_Stations[[#This Row],[Gewogen factor]]</f>
        <v>13.7</v>
      </c>
      <c r="P864" s="89" cm="1">
        <f t="array" ref="P864">IF(ISNUMBER(_34_KNMI_Stations[[#This Row],[Etmaal temperatuur °C]]),IF(_34_KNMI_Stations[[#This Row],[Etmaal temperatuur °C]]&gt;stookgrens[],_34_KNMI_Stations[[#This Row],[Etmaal temperatuur °C]]-stookgrens[],0),"")</f>
        <v>0</v>
      </c>
    </row>
    <row r="865" spans="1:16" x14ac:dyDescent="0.25">
      <c r="A865">
        <v>240</v>
      </c>
      <c r="B865" s="110">
        <v>45729</v>
      </c>
      <c r="C865" s="89">
        <v>2.7</v>
      </c>
      <c r="D865" s="89">
        <v>3.3</v>
      </c>
      <c r="E865" s="96">
        <v>686</v>
      </c>
      <c r="F865" s="89">
        <v>0.5</v>
      </c>
      <c r="G865" s="89">
        <v>1001.2</v>
      </c>
      <c r="H865">
        <v>0.82</v>
      </c>
      <c r="I865" t="s">
        <v>2</v>
      </c>
      <c r="J865">
        <v>1</v>
      </c>
      <c r="K865">
        <v>3</v>
      </c>
      <c r="L865">
        <v>2025</v>
      </c>
      <c r="M865" t="s">
        <v>120</v>
      </c>
      <c r="N865" s="89" cm="1">
        <f t="array" ref="N865">IF(ISNUMBER(_34_KNMI_Stations[[#This Row],[Etmaal temperatuur °C]]),IF(_34_KNMI_Stations[[#This Row],[Etmaal temperatuur °C]]&lt;stookgrens[],stookgrens[]-_34_KNMI_Stations[[#This Row],[Etmaal temperatuur °C]],0),"")</f>
        <v>14.7</v>
      </c>
      <c r="O865" s="89">
        <f>_34_KNMI_Stations[[#This Row],[graaddagen]]*_34_KNMI_Stations[[#This Row],[Gewogen factor]]</f>
        <v>14.7</v>
      </c>
      <c r="P865" s="89" cm="1">
        <f t="array" ref="P865">IF(ISNUMBER(_34_KNMI_Stations[[#This Row],[Etmaal temperatuur °C]]),IF(_34_KNMI_Stations[[#This Row],[Etmaal temperatuur °C]]&gt;stookgrens[],_34_KNMI_Stations[[#This Row],[Etmaal temperatuur °C]]-stookgrens[],0),"")</f>
        <v>0</v>
      </c>
    </row>
    <row r="866" spans="1:16" x14ac:dyDescent="0.25">
      <c r="A866">
        <v>240</v>
      </c>
      <c r="B866" s="110">
        <v>45730</v>
      </c>
      <c r="C866" s="89">
        <v>3.8</v>
      </c>
      <c r="D866" s="89">
        <v>3.3</v>
      </c>
      <c r="E866" s="96">
        <v>1138</v>
      </c>
      <c r="F866" s="89">
        <v>-0.1</v>
      </c>
      <c r="G866" s="89">
        <v>1010.9</v>
      </c>
      <c r="H866">
        <v>0.7</v>
      </c>
      <c r="I866" t="s">
        <v>2</v>
      </c>
      <c r="J866">
        <v>1</v>
      </c>
      <c r="K866">
        <v>3</v>
      </c>
      <c r="L866">
        <v>2025</v>
      </c>
      <c r="M866" t="s">
        <v>120</v>
      </c>
      <c r="N866" s="89" cm="1">
        <f t="array" ref="N866">IF(ISNUMBER(_34_KNMI_Stations[[#This Row],[Etmaal temperatuur °C]]),IF(_34_KNMI_Stations[[#This Row],[Etmaal temperatuur °C]]&lt;stookgrens[],stookgrens[]-_34_KNMI_Stations[[#This Row],[Etmaal temperatuur °C]],0),"")</f>
        <v>14.7</v>
      </c>
      <c r="O866" s="89">
        <f>_34_KNMI_Stations[[#This Row],[graaddagen]]*_34_KNMI_Stations[[#This Row],[Gewogen factor]]</f>
        <v>14.7</v>
      </c>
      <c r="P866" s="89" cm="1">
        <f t="array" ref="P866">IF(ISNUMBER(_34_KNMI_Stations[[#This Row],[Etmaal temperatuur °C]]),IF(_34_KNMI_Stations[[#This Row],[Etmaal temperatuur °C]]&gt;stookgrens[],_34_KNMI_Stations[[#This Row],[Etmaal temperatuur °C]]-stookgrens[],0),"")</f>
        <v>0</v>
      </c>
    </row>
    <row r="867" spans="1:16" x14ac:dyDescent="0.25">
      <c r="A867">
        <v>240</v>
      </c>
      <c r="B867" s="110">
        <v>45731</v>
      </c>
      <c r="C867" s="89">
        <v>5.5</v>
      </c>
      <c r="D867" s="89">
        <v>3.9</v>
      </c>
      <c r="E867" s="96">
        <v>1445</v>
      </c>
      <c r="F867" s="89">
        <v>0.1</v>
      </c>
      <c r="G867" s="89">
        <v>1020.9</v>
      </c>
      <c r="H867">
        <v>0.68</v>
      </c>
      <c r="I867" t="s">
        <v>2</v>
      </c>
      <c r="J867">
        <v>1</v>
      </c>
      <c r="K867">
        <v>3</v>
      </c>
      <c r="L867">
        <v>2025</v>
      </c>
      <c r="M867" t="s">
        <v>120</v>
      </c>
      <c r="N867" s="89" cm="1">
        <f t="array" ref="N867">IF(ISNUMBER(_34_KNMI_Stations[[#This Row],[Etmaal temperatuur °C]]),IF(_34_KNMI_Stations[[#This Row],[Etmaal temperatuur °C]]&lt;stookgrens[],stookgrens[]-_34_KNMI_Stations[[#This Row],[Etmaal temperatuur °C]],0),"")</f>
        <v>14.1</v>
      </c>
      <c r="O867" s="89">
        <f>_34_KNMI_Stations[[#This Row],[graaddagen]]*_34_KNMI_Stations[[#This Row],[Gewogen factor]]</f>
        <v>14.1</v>
      </c>
      <c r="P867" s="89" cm="1">
        <f t="array" ref="P867">IF(ISNUMBER(_34_KNMI_Stations[[#This Row],[Etmaal temperatuur °C]]),IF(_34_KNMI_Stations[[#This Row],[Etmaal temperatuur °C]]&gt;stookgrens[],_34_KNMI_Stations[[#This Row],[Etmaal temperatuur °C]]-stookgrens[],0),"")</f>
        <v>0</v>
      </c>
    </row>
    <row r="868" spans="1:16" x14ac:dyDescent="0.25">
      <c r="A868">
        <v>240</v>
      </c>
      <c r="B868" s="110">
        <v>45732</v>
      </c>
      <c r="C868" s="89">
        <v>3.8</v>
      </c>
      <c r="D868" s="89">
        <v>4.9000000000000004</v>
      </c>
      <c r="E868" s="96">
        <v>1284</v>
      </c>
      <c r="F868" s="89">
        <v>0</v>
      </c>
      <c r="G868" s="89">
        <v>1024</v>
      </c>
      <c r="H868">
        <v>0.76</v>
      </c>
      <c r="I868" t="s">
        <v>2</v>
      </c>
      <c r="J868">
        <v>1</v>
      </c>
      <c r="K868">
        <v>3</v>
      </c>
      <c r="L868">
        <v>2025</v>
      </c>
      <c r="M868" t="s">
        <v>120</v>
      </c>
      <c r="N868" s="89" cm="1">
        <f t="array" ref="N868">IF(ISNUMBER(_34_KNMI_Stations[[#This Row],[Etmaal temperatuur °C]]),IF(_34_KNMI_Stations[[#This Row],[Etmaal temperatuur °C]]&lt;stookgrens[],stookgrens[]-_34_KNMI_Stations[[#This Row],[Etmaal temperatuur °C]],0),"")</f>
        <v>13.1</v>
      </c>
      <c r="O868" s="89">
        <f>_34_KNMI_Stations[[#This Row],[graaddagen]]*_34_KNMI_Stations[[#This Row],[Gewogen factor]]</f>
        <v>13.1</v>
      </c>
      <c r="P868" s="89" cm="1">
        <f t="array" ref="P868">IF(ISNUMBER(_34_KNMI_Stations[[#This Row],[Etmaal temperatuur °C]]),IF(_34_KNMI_Stations[[#This Row],[Etmaal temperatuur °C]]&gt;stookgrens[],_34_KNMI_Stations[[#This Row],[Etmaal temperatuur °C]]-stookgrens[],0),"")</f>
        <v>0</v>
      </c>
    </row>
    <row r="869" spans="1:16" x14ac:dyDescent="0.25">
      <c r="A869">
        <v>240</v>
      </c>
      <c r="B869" s="110">
        <v>45733</v>
      </c>
      <c r="C869" s="89">
        <v>4.9000000000000004</v>
      </c>
      <c r="D869" s="89">
        <v>6</v>
      </c>
      <c r="E869" s="96">
        <v>1496</v>
      </c>
      <c r="F869" s="89">
        <v>0</v>
      </c>
      <c r="G869" s="89">
        <v>1029.3</v>
      </c>
      <c r="H869">
        <v>0.57999999999999996</v>
      </c>
      <c r="I869" t="s">
        <v>2</v>
      </c>
      <c r="J869">
        <v>1</v>
      </c>
      <c r="K869">
        <v>3</v>
      </c>
      <c r="L869">
        <v>2025</v>
      </c>
      <c r="M869" t="s">
        <v>121</v>
      </c>
      <c r="N869" s="89" cm="1">
        <f t="array" ref="N869">IF(ISNUMBER(_34_KNMI_Stations[[#This Row],[Etmaal temperatuur °C]]),IF(_34_KNMI_Stations[[#This Row],[Etmaal temperatuur °C]]&lt;stookgrens[],stookgrens[]-_34_KNMI_Stations[[#This Row],[Etmaal temperatuur °C]],0),"")</f>
        <v>12</v>
      </c>
      <c r="O869" s="89">
        <f>_34_KNMI_Stations[[#This Row],[graaddagen]]*_34_KNMI_Stations[[#This Row],[Gewogen factor]]</f>
        <v>12</v>
      </c>
      <c r="P869" s="89" cm="1">
        <f t="array" ref="P869">IF(ISNUMBER(_34_KNMI_Stations[[#This Row],[Etmaal temperatuur °C]]),IF(_34_KNMI_Stations[[#This Row],[Etmaal temperatuur °C]]&gt;stookgrens[],_34_KNMI_Stations[[#This Row],[Etmaal temperatuur °C]]-stookgrens[],0),"")</f>
        <v>0</v>
      </c>
    </row>
    <row r="870" spans="1:16" x14ac:dyDescent="0.25">
      <c r="A870">
        <v>240</v>
      </c>
      <c r="B870" s="110">
        <v>45734</v>
      </c>
      <c r="C870" s="89">
        <v>5.0999999999999996</v>
      </c>
      <c r="D870" s="89">
        <v>5.7</v>
      </c>
      <c r="E870" s="96">
        <v>1625</v>
      </c>
      <c r="F870" s="89">
        <v>0</v>
      </c>
      <c r="G870" s="89">
        <v>1027.9000000000001</v>
      </c>
      <c r="H870">
        <v>0.41</v>
      </c>
      <c r="I870" t="s">
        <v>2</v>
      </c>
      <c r="J870">
        <v>1</v>
      </c>
      <c r="K870">
        <v>3</v>
      </c>
      <c r="L870">
        <v>2025</v>
      </c>
      <c r="M870" t="s">
        <v>121</v>
      </c>
      <c r="N870" s="89" cm="1">
        <f t="array" ref="N870">IF(ISNUMBER(_34_KNMI_Stations[[#This Row],[Etmaal temperatuur °C]]),IF(_34_KNMI_Stations[[#This Row],[Etmaal temperatuur °C]]&lt;stookgrens[],stookgrens[]-_34_KNMI_Stations[[#This Row],[Etmaal temperatuur °C]],0),"")</f>
        <v>12.3</v>
      </c>
      <c r="O870" s="89">
        <f>_34_KNMI_Stations[[#This Row],[graaddagen]]*_34_KNMI_Stations[[#This Row],[Gewogen factor]]</f>
        <v>12.3</v>
      </c>
      <c r="P870" s="89" cm="1">
        <f t="array" ref="P870">IF(ISNUMBER(_34_KNMI_Stations[[#This Row],[Etmaal temperatuur °C]]),IF(_34_KNMI_Stations[[#This Row],[Etmaal temperatuur °C]]&gt;stookgrens[],_34_KNMI_Stations[[#This Row],[Etmaal temperatuur °C]]-stookgrens[],0),"")</f>
        <v>0</v>
      </c>
    </row>
    <row r="871" spans="1:16" x14ac:dyDescent="0.25">
      <c r="A871">
        <v>240</v>
      </c>
      <c r="B871" s="110">
        <v>45735</v>
      </c>
      <c r="C871" s="89">
        <v>2.8</v>
      </c>
      <c r="D871" s="89">
        <v>8.1999999999999993</v>
      </c>
      <c r="E871" s="96">
        <v>1590</v>
      </c>
      <c r="F871" s="89">
        <v>0</v>
      </c>
      <c r="G871" s="89">
        <v>1023.6</v>
      </c>
      <c r="H871">
        <v>0.54</v>
      </c>
      <c r="I871" t="s">
        <v>2</v>
      </c>
      <c r="J871">
        <v>1</v>
      </c>
      <c r="K871">
        <v>3</v>
      </c>
      <c r="L871">
        <v>2025</v>
      </c>
      <c r="M871" t="s">
        <v>121</v>
      </c>
      <c r="N871" s="89" cm="1">
        <f t="array" ref="N871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871" s="89">
        <f>_34_KNMI_Stations[[#This Row],[graaddagen]]*_34_KNMI_Stations[[#This Row],[Gewogen factor]]</f>
        <v>9.8000000000000007</v>
      </c>
      <c r="P871" s="89" cm="1">
        <f t="array" ref="P871">IF(ISNUMBER(_34_KNMI_Stations[[#This Row],[Etmaal temperatuur °C]]),IF(_34_KNMI_Stations[[#This Row],[Etmaal temperatuur °C]]&gt;stookgrens[],_34_KNMI_Stations[[#This Row],[Etmaal temperatuur °C]]-stookgrens[],0),"")</f>
        <v>0</v>
      </c>
    </row>
    <row r="872" spans="1:16" x14ac:dyDescent="0.25">
      <c r="A872">
        <v>240</v>
      </c>
      <c r="B872" s="110">
        <v>45736</v>
      </c>
      <c r="C872" s="89">
        <v>2.1</v>
      </c>
      <c r="D872" s="89">
        <v>10.199999999999999</v>
      </c>
      <c r="E872" s="96">
        <v>1507</v>
      </c>
      <c r="F872" s="89">
        <v>0</v>
      </c>
      <c r="G872" s="89">
        <v>1021.1</v>
      </c>
      <c r="H872">
        <v>0.65</v>
      </c>
      <c r="I872" t="s">
        <v>2</v>
      </c>
      <c r="J872">
        <v>1</v>
      </c>
      <c r="K872">
        <v>3</v>
      </c>
      <c r="L872">
        <v>2025</v>
      </c>
      <c r="M872" t="s">
        <v>121</v>
      </c>
      <c r="N872" s="89" cm="1">
        <f t="array" ref="N872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872" s="89">
        <f>_34_KNMI_Stations[[#This Row],[graaddagen]]*_34_KNMI_Stations[[#This Row],[Gewogen factor]]</f>
        <v>7.8000000000000007</v>
      </c>
      <c r="P872" s="89" cm="1">
        <f t="array" ref="P872">IF(ISNUMBER(_34_KNMI_Stations[[#This Row],[Etmaal temperatuur °C]]),IF(_34_KNMI_Stations[[#This Row],[Etmaal temperatuur °C]]&gt;stookgrens[],_34_KNMI_Stations[[#This Row],[Etmaal temperatuur °C]]-stookgrens[],0),"")</f>
        <v>0</v>
      </c>
    </row>
    <row r="873" spans="1:16" x14ac:dyDescent="0.25">
      <c r="A873">
        <v>240</v>
      </c>
      <c r="B873" s="110">
        <v>45737</v>
      </c>
      <c r="C873" s="89">
        <v>5.6</v>
      </c>
      <c r="D873" s="89">
        <v>14.7</v>
      </c>
      <c r="E873" s="96">
        <v>1481</v>
      </c>
      <c r="F873" s="89">
        <v>0</v>
      </c>
      <c r="G873" s="89">
        <v>1012.3</v>
      </c>
      <c r="H873">
        <v>0.54</v>
      </c>
      <c r="I873" t="s">
        <v>2</v>
      </c>
      <c r="J873">
        <v>1</v>
      </c>
      <c r="K873">
        <v>3</v>
      </c>
      <c r="L873">
        <v>2025</v>
      </c>
      <c r="M873" t="s">
        <v>121</v>
      </c>
      <c r="N873" s="89" cm="1">
        <f t="array" ref="N873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873" s="89">
        <f>_34_KNMI_Stations[[#This Row],[graaddagen]]*_34_KNMI_Stations[[#This Row],[Gewogen factor]]</f>
        <v>3.3000000000000007</v>
      </c>
      <c r="P873" s="89" cm="1">
        <f t="array" ref="P873">IF(ISNUMBER(_34_KNMI_Stations[[#This Row],[Etmaal temperatuur °C]]),IF(_34_KNMI_Stations[[#This Row],[Etmaal temperatuur °C]]&gt;stookgrens[],_34_KNMI_Stations[[#This Row],[Etmaal temperatuur °C]]-stookgrens[],0),"")</f>
        <v>0</v>
      </c>
    </row>
    <row r="874" spans="1:16" x14ac:dyDescent="0.25">
      <c r="A874">
        <v>240</v>
      </c>
      <c r="B874" s="110">
        <v>45738</v>
      </c>
      <c r="C874" s="89">
        <v>5.0999999999999996</v>
      </c>
      <c r="D874" s="89">
        <v>15</v>
      </c>
      <c r="E874" s="96">
        <v>1107</v>
      </c>
      <c r="F874" s="89">
        <v>-0.1</v>
      </c>
      <c r="G874" s="89">
        <v>1003.5</v>
      </c>
      <c r="H874">
        <v>0.53</v>
      </c>
      <c r="I874" t="s">
        <v>2</v>
      </c>
      <c r="J874">
        <v>1</v>
      </c>
      <c r="K874">
        <v>3</v>
      </c>
      <c r="L874">
        <v>2025</v>
      </c>
      <c r="M874" t="s">
        <v>121</v>
      </c>
      <c r="N874" s="89" cm="1">
        <f t="array" ref="N874">IF(ISNUMBER(_34_KNMI_Stations[[#This Row],[Etmaal temperatuur °C]]),IF(_34_KNMI_Stations[[#This Row],[Etmaal temperatuur °C]]&lt;stookgrens[],stookgrens[]-_34_KNMI_Stations[[#This Row],[Etmaal temperatuur °C]],0),"")</f>
        <v>3</v>
      </c>
      <c r="O874" s="89">
        <f>_34_KNMI_Stations[[#This Row],[graaddagen]]*_34_KNMI_Stations[[#This Row],[Gewogen factor]]</f>
        <v>3</v>
      </c>
      <c r="P874" s="89" cm="1">
        <f t="array" ref="P874">IF(ISNUMBER(_34_KNMI_Stations[[#This Row],[Etmaal temperatuur °C]]),IF(_34_KNMI_Stations[[#This Row],[Etmaal temperatuur °C]]&gt;stookgrens[],_34_KNMI_Stations[[#This Row],[Etmaal temperatuur °C]]-stookgrens[],0),"")</f>
        <v>0</v>
      </c>
    </row>
    <row r="875" spans="1:16" x14ac:dyDescent="0.25">
      <c r="A875">
        <v>240</v>
      </c>
      <c r="B875" s="110">
        <v>45739</v>
      </c>
      <c r="C875" s="89">
        <v>3.5</v>
      </c>
      <c r="D875" s="89">
        <v>13.3</v>
      </c>
      <c r="E875" s="96">
        <v>1105</v>
      </c>
      <c r="F875" s="89">
        <v>-0.1</v>
      </c>
      <c r="G875" s="89">
        <v>1004.4</v>
      </c>
      <c r="H875">
        <v>0.69</v>
      </c>
      <c r="I875" t="s">
        <v>2</v>
      </c>
      <c r="J875">
        <v>1</v>
      </c>
      <c r="K875">
        <v>3</v>
      </c>
      <c r="L875">
        <v>2025</v>
      </c>
      <c r="M875" t="s">
        <v>121</v>
      </c>
      <c r="N875" s="89" cm="1">
        <f t="array" ref="N875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875" s="89">
        <f>_34_KNMI_Stations[[#This Row],[graaddagen]]*_34_KNMI_Stations[[#This Row],[Gewogen factor]]</f>
        <v>4.6999999999999993</v>
      </c>
      <c r="P875" s="89" cm="1">
        <f t="array" ref="P875">IF(ISNUMBER(_34_KNMI_Stations[[#This Row],[Etmaal temperatuur °C]]),IF(_34_KNMI_Stations[[#This Row],[Etmaal temperatuur °C]]&gt;stookgrens[],_34_KNMI_Stations[[#This Row],[Etmaal temperatuur °C]]-stookgrens[],0),"")</f>
        <v>0</v>
      </c>
    </row>
    <row r="876" spans="1:16" x14ac:dyDescent="0.25">
      <c r="A876">
        <v>240</v>
      </c>
      <c r="B876" s="110">
        <v>45740</v>
      </c>
      <c r="C876" s="89">
        <v>3.8</v>
      </c>
      <c r="D876" s="89">
        <v>8.5</v>
      </c>
      <c r="E876" s="96">
        <v>1105</v>
      </c>
      <c r="F876" s="89">
        <v>-0.1</v>
      </c>
      <c r="G876" s="89">
        <v>1015.8</v>
      </c>
      <c r="H876">
        <v>0.85</v>
      </c>
      <c r="I876" t="s">
        <v>2</v>
      </c>
      <c r="J876">
        <v>1</v>
      </c>
      <c r="K876">
        <v>3</v>
      </c>
      <c r="L876">
        <v>2025</v>
      </c>
      <c r="M876" t="s">
        <v>122</v>
      </c>
      <c r="N876" s="89" cm="1">
        <f t="array" ref="N876">IF(ISNUMBER(_34_KNMI_Stations[[#This Row],[Etmaal temperatuur °C]]),IF(_34_KNMI_Stations[[#This Row],[Etmaal temperatuur °C]]&lt;stookgrens[],stookgrens[]-_34_KNMI_Stations[[#This Row],[Etmaal temperatuur °C]],0),"")</f>
        <v>9.5</v>
      </c>
      <c r="O876" s="89">
        <f>_34_KNMI_Stations[[#This Row],[graaddagen]]*_34_KNMI_Stations[[#This Row],[Gewogen factor]]</f>
        <v>9.5</v>
      </c>
      <c r="P876" s="89" cm="1">
        <f t="array" ref="P876">IF(ISNUMBER(_34_KNMI_Stations[[#This Row],[Etmaal temperatuur °C]]),IF(_34_KNMI_Stations[[#This Row],[Etmaal temperatuur °C]]&gt;stookgrens[],_34_KNMI_Stations[[#This Row],[Etmaal temperatuur °C]]-stookgrens[],0),"")</f>
        <v>0</v>
      </c>
    </row>
    <row r="877" spans="1:16" x14ac:dyDescent="0.25">
      <c r="A877">
        <v>240</v>
      </c>
      <c r="B877" s="110">
        <v>45741</v>
      </c>
      <c r="C877" s="89">
        <v>4.2</v>
      </c>
      <c r="D877" s="89">
        <v>8</v>
      </c>
      <c r="E877" s="96">
        <v>893</v>
      </c>
      <c r="F877" s="89">
        <v>-0.1</v>
      </c>
      <c r="G877" s="89">
        <v>1020.7</v>
      </c>
      <c r="H877">
        <v>0.84</v>
      </c>
      <c r="I877" t="s">
        <v>2</v>
      </c>
      <c r="J877">
        <v>1</v>
      </c>
      <c r="K877">
        <v>3</v>
      </c>
      <c r="L877">
        <v>2025</v>
      </c>
      <c r="M877" t="s">
        <v>122</v>
      </c>
      <c r="N877" s="89" cm="1">
        <f t="array" ref="N877">IF(ISNUMBER(_34_KNMI_Stations[[#This Row],[Etmaal temperatuur °C]]),IF(_34_KNMI_Stations[[#This Row],[Etmaal temperatuur °C]]&lt;stookgrens[],stookgrens[]-_34_KNMI_Stations[[#This Row],[Etmaal temperatuur °C]],0),"")</f>
        <v>10</v>
      </c>
      <c r="O877" s="89">
        <f>_34_KNMI_Stations[[#This Row],[graaddagen]]*_34_KNMI_Stations[[#This Row],[Gewogen factor]]</f>
        <v>10</v>
      </c>
      <c r="P877" s="89" cm="1">
        <f t="array" ref="P877">IF(ISNUMBER(_34_KNMI_Stations[[#This Row],[Etmaal temperatuur °C]]),IF(_34_KNMI_Stations[[#This Row],[Etmaal temperatuur °C]]&gt;stookgrens[],_34_KNMI_Stations[[#This Row],[Etmaal temperatuur °C]]-stookgrens[],0),"")</f>
        <v>0</v>
      </c>
    </row>
    <row r="878" spans="1:16" x14ac:dyDescent="0.25">
      <c r="A878">
        <v>240</v>
      </c>
      <c r="B878" s="110">
        <v>45742</v>
      </c>
      <c r="C878" s="89">
        <v>2.8</v>
      </c>
      <c r="D878" s="89">
        <v>8.1999999999999993</v>
      </c>
      <c r="E878" s="96">
        <v>758</v>
      </c>
      <c r="F878" s="89">
        <v>0</v>
      </c>
      <c r="G878" s="89">
        <v>1024.5999999999999</v>
      </c>
      <c r="H878">
        <v>0.82</v>
      </c>
      <c r="I878" t="s">
        <v>2</v>
      </c>
      <c r="J878">
        <v>1</v>
      </c>
      <c r="K878">
        <v>3</v>
      </c>
      <c r="L878">
        <v>2025</v>
      </c>
      <c r="M878" t="s">
        <v>122</v>
      </c>
      <c r="N878" s="89" cm="1">
        <f t="array" ref="N878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878" s="89">
        <f>_34_KNMI_Stations[[#This Row],[graaddagen]]*_34_KNMI_Stations[[#This Row],[Gewogen factor]]</f>
        <v>9.8000000000000007</v>
      </c>
      <c r="P878" s="89" cm="1">
        <f t="array" ref="P878">IF(ISNUMBER(_34_KNMI_Stations[[#This Row],[Etmaal temperatuur °C]]),IF(_34_KNMI_Stations[[#This Row],[Etmaal temperatuur °C]]&gt;stookgrens[],_34_KNMI_Stations[[#This Row],[Etmaal temperatuur °C]]-stookgrens[],0),"")</f>
        <v>0</v>
      </c>
    </row>
    <row r="879" spans="1:16" x14ac:dyDescent="0.25">
      <c r="A879">
        <v>240</v>
      </c>
      <c r="B879" s="110">
        <v>45743</v>
      </c>
      <c r="C879" s="89">
        <v>2</v>
      </c>
      <c r="D879" s="89">
        <v>8</v>
      </c>
      <c r="E879" s="96">
        <v>1778</v>
      </c>
      <c r="F879" s="89">
        <v>0</v>
      </c>
      <c r="G879" s="89">
        <v>1020.4</v>
      </c>
      <c r="H879">
        <v>0.78</v>
      </c>
      <c r="I879" t="s">
        <v>2</v>
      </c>
      <c r="J879">
        <v>1</v>
      </c>
      <c r="K879">
        <v>3</v>
      </c>
      <c r="L879">
        <v>2025</v>
      </c>
      <c r="M879" t="s">
        <v>122</v>
      </c>
      <c r="N879" s="89" cm="1">
        <f t="array" ref="N879">IF(ISNUMBER(_34_KNMI_Stations[[#This Row],[Etmaal temperatuur °C]]),IF(_34_KNMI_Stations[[#This Row],[Etmaal temperatuur °C]]&lt;stookgrens[],stookgrens[]-_34_KNMI_Stations[[#This Row],[Etmaal temperatuur °C]],0),"")</f>
        <v>10</v>
      </c>
      <c r="O879" s="89">
        <f>_34_KNMI_Stations[[#This Row],[graaddagen]]*_34_KNMI_Stations[[#This Row],[Gewogen factor]]</f>
        <v>10</v>
      </c>
      <c r="P879" s="89" cm="1">
        <f t="array" ref="P879">IF(ISNUMBER(_34_KNMI_Stations[[#This Row],[Etmaal temperatuur °C]]),IF(_34_KNMI_Stations[[#This Row],[Etmaal temperatuur °C]]&gt;stookgrens[],_34_KNMI_Stations[[#This Row],[Etmaal temperatuur °C]]-stookgrens[],0),"")</f>
        <v>0</v>
      </c>
    </row>
    <row r="880" spans="1:16" x14ac:dyDescent="0.25">
      <c r="A880">
        <v>240</v>
      </c>
      <c r="B880" s="110">
        <v>45744</v>
      </c>
      <c r="C880" s="89">
        <v>4</v>
      </c>
      <c r="D880" s="89">
        <v>7.5</v>
      </c>
      <c r="E880" s="96">
        <v>583</v>
      </c>
      <c r="F880" s="89">
        <v>0.4</v>
      </c>
      <c r="G880" s="89">
        <v>1012.4</v>
      </c>
      <c r="H880">
        <v>0.88</v>
      </c>
      <c r="I880" t="s">
        <v>2</v>
      </c>
      <c r="J880">
        <v>1</v>
      </c>
      <c r="K880">
        <v>3</v>
      </c>
      <c r="L880">
        <v>2025</v>
      </c>
      <c r="M880" t="s">
        <v>122</v>
      </c>
      <c r="N880" s="89" cm="1">
        <f t="array" ref="N880">IF(ISNUMBER(_34_KNMI_Stations[[#This Row],[Etmaal temperatuur °C]]),IF(_34_KNMI_Stations[[#This Row],[Etmaal temperatuur °C]]&lt;stookgrens[],stookgrens[]-_34_KNMI_Stations[[#This Row],[Etmaal temperatuur °C]],0),"")</f>
        <v>10.5</v>
      </c>
      <c r="O880" s="89">
        <f>_34_KNMI_Stations[[#This Row],[graaddagen]]*_34_KNMI_Stations[[#This Row],[Gewogen factor]]</f>
        <v>10.5</v>
      </c>
      <c r="P880" s="89" cm="1">
        <f t="array" ref="P880">IF(ISNUMBER(_34_KNMI_Stations[[#This Row],[Etmaal temperatuur °C]]),IF(_34_KNMI_Stations[[#This Row],[Etmaal temperatuur °C]]&gt;stookgrens[],_34_KNMI_Stations[[#This Row],[Etmaal temperatuur °C]]-stookgrens[],0),"")</f>
        <v>0</v>
      </c>
    </row>
    <row r="881" spans="1:16" x14ac:dyDescent="0.25">
      <c r="A881">
        <v>240</v>
      </c>
      <c r="B881" s="110">
        <v>45745</v>
      </c>
      <c r="C881" s="89">
        <v>4</v>
      </c>
      <c r="D881" s="89">
        <v>7</v>
      </c>
      <c r="E881" s="96">
        <v>1701</v>
      </c>
      <c r="F881" s="89">
        <v>0</v>
      </c>
      <c r="G881" s="89">
        <v>1018.9</v>
      </c>
      <c r="H881">
        <v>0.8</v>
      </c>
      <c r="I881" t="s">
        <v>2</v>
      </c>
      <c r="J881">
        <v>1</v>
      </c>
      <c r="K881">
        <v>3</v>
      </c>
      <c r="L881">
        <v>2025</v>
      </c>
      <c r="M881" t="s">
        <v>122</v>
      </c>
      <c r="N881" s="89" cm="1">
        <f t="array" ref="N881">IF(ISNUMBER(_34_KNMI_Stations[[#This Row],[Etmaal temperatuur °C]]),IF(_34_KNMI_Stations[[#This Row],[Etmaal temperatuur °C]]&lt;stookgrens[],stookgrens[]-_34_KNMI_Stations[[#This Row],[Etmaal temperatuur °C]],0),"")</f>
        <v>11</v>
      </c>
      <c r="O881" s="89">
        <f>_34_KNMI_Stations[[#This Row],[graaddagen]]*_34_KNMI_Stations[[#This Row],[Gewogen factor]]</f>
        <v>11</v>
      </c>
      <c r="P881" s="89" cm="1">
        <f t="array" ref="P881">IF(ISNUMBER(_34_KNMI_Stations[[#This Row],[Etmaal temperatuur °C]]),IF(_34_KNMI_Stations[[#This Row],[Etmaal temperatuur °C]]&gt;stookgrens[],_34_KNMI_Stations[[#This Row],[Etmaal temperatuur °C]]-stookgrens[],0),"")</f>
        <v>0</v>
      </c>
    </row>
    <row r="882" spans="1:16" x14ac:dyDescent="0.25">
      <c r="A882">
        <v>240</v>
      </c>
      <c r="B882" s="110">
        <v>45746</v>
      </c>
      <c r="C882" s="89">
        <v>9.4</v>
      </c>
      <c r="D882" s="89">
        <v>9.9</v>
      </c>
      <c r="E882" s="96">
        <v>1679</v>
      </c>
      <c r="F882" s="89">
        <v>0.2</v>
      </c>
      <c r="G882" s="89">
        <v>1017.2</v>
      </c>
      <c r="H882">
        <v>0.75</v>
      </c>
      <c r="I882" t="s">
        <v>2</v>
      </c>
      <c r="J882">
        <v>1</v>
      </c>
      <c r="K882">
        <v>3</v>
      </c>
      <c r="L882">
        <v>2025</v>
      </c>
      <c r="M882" t="s">
        <v>122</v>
      </c>
      <c r="N882" s="89" cm="1">
        <f t="array" ref="N882">IF(ISNUMBER(_34_KNMI_Stations[[#This Row],[Etmaal temperatuur °C]]),IF(_34_KNMI_Stations[[#This Row],[Etmaal temperatuur °C]]&lt;stookgrens[],stookgrens[]-_34_KNMI_Stations[[#This Row],[Etmaal temperatuur °C]],0),"")</f>
        <v>8.1</v>
      </c>
      <c r="O882" s="89">
        <f>_34_KNMI_Stations[[#This Row],[graaddagen]]*_34_KNMI_Stations[[#This Row],[Gewogen factor]]</f>
        <v>8.1</v>
      </c>
      <c r="P882" s="89" cm="1">
        <f t="array" ref="P882">IF(ISNUMBER(_34_KNMI_Stations[[#This Row],[Etmaal temperatuur °C]]),IF(_34_KNMI_Stations[[#This Row],[Etmaal temperatuur °C]]&gt;stookgrens[],_34_KNMI_Stations[[#This Row],[Etmaal temperatuur °C]]-stookgrens[],0),"")</f>
        <v>0</v>
      </c>
    </row>
    <row r="883" spans="1:16" x14ac:dyDescent="0.25">
      <c r="A883">
        <v>240</v>
      </c>
      <c r="B883" s="110">
        <v>45747</v>
      </c>
      <c r="C883" s="89">
        <v>4.4000000000000004</v>
      </c>
      <c r="D883" s="89">
        <v>8.1999999999999993</v>
      </c>
      <c r="E883" s="96">
        <v>1713</v>
      </c>
      <c r="F883" s="89">
        <v>0</v>
      </c>
      <c r="G883" s="89">
        <v>1027.8</v>
      </c>
      <c r="H883">
        <v>0.73</v>
      </c>
      <c r="I883" t="s">
        <v>2</v>
      </c>
      <c r="J883">
        <v>1</v>
      </c>
      <c r="K883">
        <v>3</v>
      </c>
      <c r="L883">
        <v>2025</v>
      </c>
      <c r="M883" t="s">
        <v>123</v>
      </c>
      <c r="N883" s="89" cm="1">
        <f t="array" ref="N883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883" s="89">
        <f>_34_KNMI_Stations[[#This Row],[graaddagen]]*_34_KNMI_Stations[[#This Row],[Gewogen factor]]</f>
        <v>9.8000000000000007</v>
      </c>
      <c r="P883" s="89" cm="1">
        <f t="array" ref="P883">IF(ISNUMBER(_34_KNMI_Stations[[#This Row],[Etmaal temperatuur °C]]),IF(_34_KNMI_Stations[[#This Row],[Etmaal temperatuur °C]]&gt;stookgrens[],_34_KNMI_Stations[[#This Row],[Etmaal temperatuur °C]]-stookgrens[],0),"")</f>
        <v>0</v>
      </c>
    </row>
    <row r="884" spans="1:16" x14ac:dyDescent="0.25">
      <c r="A884">
        <v>240</v>
      </c>
      <c r="B884" s="110">
        <v>45748</v>
      </c>
      <c r="C884" s="89">
        <v>4.9000000000000004</v>
      </c>
      <c r="D884" s="89">
        <v>9.1</v>
      </c>
      <c r="E884" s="96">
        <v>1951</v>
      </c>
      <c r="F884" s="89">
        <v>0</v>
      </c>
      <c r="G884" s="89">
        <v>1028.0999999999999</v>
      </c>
      <c r="H884">
        <v>0.68</v>
      </c>
      <c r="I884" t="s">
        <v>2</v>
      </c>
      <c r="J884">
        <v>0.8</v>
      </c>
      <c r="K884">
        <v>4</v>
      </c>
      <c r="L884">
        <v>2025</v>
      </c>
      <c r="M884" t="s">
        <v>123</v>
      </c>
      <c r="N884" s="89" cm="1">
        <f t="array" ref="N884">IF(ISNUMBER(_34_KNMI_Stations[[#This Row],[Etmaal temperatuur °C]]),IF(_34_KNMI_Stations[[#This Row],[Etmaal temperatuur °C]]&lt;stookgrens[],stookgrens[]-_34_KNMI_Stations[[#This Row],[Etmaal temperatuur °C]],0),"")</f>
        <v>8.9</v>
      </c>
      <c r="O884" s="89">
        <f>_34_KNMI_Stations[[#This Row],[graaddagen]]*_34_KNMI_Stations[[#This Row],[Gewogen factor]]</f>
        <v>7.120000000000001</v>
      </c>
      <c r="P884" s="89" cm="1">
        <f t="array" ref="P884">IF(ISNUMBER(_34_KNMI_Stations[[#This Row],[Etmaal temperatuur °C]]),IF(_34_KNMI_Stations[[#This Row],[Etmaal temperatuur °C]]&gt;stookgrens[],_34_KNMI_Stations[[#This Row],[Etmaal temperatuur °C]]-stookgrens[],0),"")</f>
        <v>0</v>
      </c>
    </row>
    <row r="885" spans="1:16" x14ac:dyDescent="0.25">
      <c r="A885">
        <v>240</v>
      </c>
      <c r="B885" s="110">
        <v>45749</v>
      </c>
      <c r="C885" s="89">
        <v>6.4</v>
      </c>
      <c r="D885" s="89">
        <v>12</v>
      </c>
      <c r="E885" s="96">
        <v>1908</v>
      </c>
      <c r="F885" s="89">
        <v>0</v>
      </c>
      <c r="G885" s="89">
        <v>1024.3</v>
      </c>
      <c r="H885">
        <v>0.56999999999999995</v>
      </c>
      <c r="I885" t="s">
        <v>2</v>
      </c>
      <c r="J885">
        <v>0.8</v>
      </c>
      <c r="K885">
        <v>4</v>
      </c>
      <c r="L885">
        <v>2025</v>
      </c>
      <c r="M885" t="s">
        <v>123</v>
      </c>
      <c r="N885" s="89" cm="1">
        <f t="array" ref="N885">IF(ISNUMBER(_34_KNMI_Stations[[#This Row],[Etmaal temperatuur °C]]),IF(_34_KNMI_Stations[[#This Row],[Etmaal temperatuur °C]]&lt;stookgrens[],stookgrens[]-_34_KNMI_Stations[[#This Row],[Etmaal temperatuur °C]],0),"")</f>
        <v>6</v>
      </c>
      <c r="O885" s="89">
        <f>_34_KNMI_Stations[[#This Row],[graaddagen]]*_34_KNMI_Stations[[#This Row],[Gewogen factor]]</f>
        <v>4.8000000000000007</v>
      </c>
      <c r="P885" s="89" cm="1">
        <f t="array" ref="P885">IF(ISNUMBER(_34_KNMI_Stations[[#This Row],[Etmaal temperatuur °C]]),IF(_34_KNMI_Stations[[#This Row],[Etmaal temperatuur °C]]&gt;stookgrens[],_34_KNMI_Stations[[#This Row],[Etmaal temperatuur °C]]-stookgrens[],0),"")</f>
        <v>0</v>
      </c>
    </row>
    <row r="886" spans="1:16" x14ac:dyDescent="0.25">
      <c r="A886">
        <v>240</v>
      </c>
      <c r="B886" s="110">
        <v>45750</v>
      </c>
      <c r="C886" s="89">
        <v>5.5</v>
      </c>
      <c r="D886" s="89">
        <v>14.5</v>
      </c>
      <c r="E886" s="96">
        <v>1933</v>
      </c>
      <c r="F886" s="89">
        <v>0</v>
      </c>
      <c r="G886" s="89">
        <v>1022.8</v>
      </c>
      <c r="H886">
        <v>0.51</v>
      </c>
      <c r="I886" t="s">
        <v>2</v>
      </c>
      <c r="J886">
        <v>0.8</v>
      </c>
      <c r="K886">
        <v>4</v>
      </c>
      <c r="L886">
        <v>2025</v>
      </c>
      <c r="M886" t="s">
        <v>123</v>
      </c>
      <c r="N886" s="89" cm="1">
        <f t="array" ref="N886">IF(ISNUMBER(_34_KNMI_Stations[[#This Row],[Etmaal temperatuur °C]]),IF(_34_KNMI_Stations[[#This Row],[Etmaal temperatuur °C]]&lt;stookgrens[],stookgrens[]-_34_KNMI_Stations[[#This Row],[Etmaal temperatuur °C]],0),"")</f>
        <v>3.5</v>
      </c>
      <c r="O886" s="89">
        <f>_34_KNMI_Stations[[#This Row],[graaddagen]]*_34_KNMI_Stations[[#This Row],[Gewogen factor]]</f>
        <v>2.8000000000000003</v>
      </c>
      <c r="P886" s="89" cm="1">
        <f t="array" ref="P886">IF(ISNUMBER(_34_KNMI_Stations[[#This Row],[Etmaal temperatuur °C]]),IF(_34_KNMI_Stations[[#This Row],[Etmaal temperatuur °C]]&gt;stookgrens[],_34_KNMI_Stations[[#This Row],[Etmaal temperatuur °C]]-stookgrens[],0),"")</f>
        <v>0</v>
      </c>
    </row>
    <row r="887" spans="1:16" x14ac:dyDescent="0.25">
      <c r="A887">
        <v>240</v>
      </c>
      <c r="B887" s="110">
        <v>45751</v>
      </c>
      <c r="C887" s="89">
        <v>4.5</v>
      </c>
      <c r="D887" s="89">
        <v>13.8</v>
      </c>
      <c r="E887" s="96">
        <v>1992</v>
      </c>
      <c r="F887" s="89">
        <v>0</v>
      </c>
      <c r="G887" s="89">
        <v>1020.5</v>
      </c>
      <c r="H887">
        <v>0.56999999999999995</v>
      </c>
      <c r="I887" t="s">
        <v>2</v>
      </c>
      <c r="J887">
        <v>0.8</v>
      </c>
      <c r="K887">
        <v>4</v>
      </c>
      <c r="L887">
        <v>2025</v>
      </c>
      <c r="M887" t="s">
        <v>123</v>
      </c>
      <c r="N887" s="89" cm="1">
        <f t="array" ref="N887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887" s="89">
        <f>_34_KNMI_Stations[[#This Row],[graaddagen]]*_34_KNMI_Stations[[#This Row],[Gewogen factor]]</f>
        <v>3.3599999999999994</v>
      </c>
      <c r="P887" s="89" cm="1">
        <f t="array" ref="P887">IF(ISNUMBER(_34_KNMI_Stations[[#This Row],[Etmaal temperatuur °C]]),IF(_34_KNMI_Stations[[#This Row],[Etmaal temperatuur °C]]&gt;stookgrens[],_34_KNMI_Stations[[#This Row],[Etmaal temperatuur °C]]-stookgrens[],0),"")</f>
        <v>0</v>
      </c>
    </row>
    <row r="888" spans="1:16" x14ac:dyDescent="0.25">
      <c r="A888">
        <v>240</v>
      </c>
      <c r="B888" s="110">
        <v>45752</v>
      </c>
      <c r="C888" s="89">
        <v>6.5</v>
      </c>
      <c r="D888" s="89">
        <v>10.199999999999999</v>
      </c>
      <c r="E888" s="96">
        <v>2060</v>
      </c>
      <c r="F888" s="89">
        <v>0</v>
      </c>
      <c r="G888" s="89">
        <v>1020.8</v>
      </c>
      <c r="H888">
        <v>0.63</v>
      </c>
      <c r="I888" t="s">
        <v>2</v>
      </c>
      <c r="J888">
        <v>0.8</v>
      </c>
      <c r="K888">
        <v>4</v>
      </c>
      <c r="L888">
        <v>2025</v>
      </c>
      <c r="M888" t="s">
        <v>123</v>
      </c>
      <c r="N888" s="89" cm="1">
        <f t="array" ref="N888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888" s="89">
        <f>_34_KNMI_Stations[[#This Row],[graaddagen]]*_34_KNMI_Stations[[#This Row],[Gewogen factor]]</f>
        <v>6.2400000000000011</v>
      </c>
      <c r="P888" s="89" cm="1">
        <f t="array" ref="P888">IF(ISNUMBER(_34_KNMI_Stations[[#This Row],[Etmaal temperatuur °C]]),IF(_34_KNMI_Stations[[#This Row],[Etmaal temperatuur °C]]&gt;stookgrens[],_34_KNMI_Stations[[#This Row],[Etmaal temperatuur °C]]-stookgrens[],0),"")</f>
        <v>0</v>
      </c>
    </row>
    <row r="889" spans="1:16" x14ac:dyDescent="0.25">
      <c r="A889">
        <v>240</v>
      </c>
      <c r="B889" s="110">
        <v>45753</v>
      </c>
      <c r="C889" s="89">
        <v>5.9</v>
      </c>
      <c r="D889" s="89">
        <v>8</v>
      </c>
      <c r="E889" s="96">
        <v>2107</v>
      </c>
      <c r="F889" s="89">
        <v>0</v>
      </c>
      <c r="G889" s="89">
        <v>1025.5999999999999</v>
      </c>
      <c r="H889">
        <v>0.48</v>
      </c>
      <c r="I889" t="s">
        <v>2</v>
      </c>
      <c r="J889">
        <v>0.8</v>
      </c>
      <c r="K889">
        <v>4</v>
      </c>
      <c r="L889">
        <v>2025</v>
      </c>
      <c r="M889" t="s">
        <v>123</v>
      </c>
      <c r="N889" s="89" cm="1">
        <f t="array" ref="N889">IF(ISNUMBER(_34_KNMI_Stations[[#This Row],[Etmaal temperatuur °C]]),IF(_34_KNMI_Stations[[#This Row],[Etmaal temperatuur °C]]&lt;stookgrens[],stookgrens[]-_34_KNMI_Stations[[#This Row],[Etmaal temperatuur °C]],0),"")</f>
        <v>10</v>
      </c>
      <c r="O889" s="89">
        <f>_34_KNMI_Stations[[#This Row],[graaddagen]]*_34_KNMI_Stations[[#This Row],[Gewogen factor]]</f>
        <v>8</v>
      </c>
      <c r="P889" s="89" cm="1">
        <f t="array" ref="P889">IF(ISNUMBER(_34_KNMI_Stations[[#This Row],[Etmaal temperatuur °C]]),IF(_34_KNMI_Stations[[#This Row],[Etmaal temperatuur °C]]&gt;stookgrens[],_34_KNMI_Stations[[#This Row],[Etmaal temperatuur °C]]-stookgrens[],0),"")</f>
        <v>0</v>
      </c>
    </row>
    <row r="890" spans="1:16" x14ac:dyDescent="0.25">
      <c r="A890">
        <v>240</v>
      </c>
      <c r="B890" s="110">
        <v>45754</v>
      </c>
      <c r="C890" s="89">
        <v>3.7</v>
      </c>
      <c r="D890" s="89">
        <v>8.1999999999999993</v>
      </c>
      <c r="E890" s="96">
        <v>2069</v>
      </c>
      <c r="F890" s="89">
        <v>0</v>
      </c>
      <c r="G890" s="89">
        <v>1027</v>
      </c>
      <c r="H890">
        <v>0.57999999999999996</v>
      </c>
      <c r="I890" t="s">
        <v>2</v>
      </c>
      <c r="J890">
        <v>0.8</v>
      </c>
      <c r="K890">
        <v>4</v>
      </c>
      <c r="L890">
        <v>2025</v>
      </c>
      <c r="M890" t="s">
        <v>124</v>
      </c>
      <c r="N890" s="89" cm="1">
        <f t="array" ref="N890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890" s="89">
        <f>_34_KNMI_Stations[[#This Row],[graaddagen]]*_34_KNMI_Stations[[#This Row],[Gewogen factor]]</f>
        <v>7.8400000000000007</v>
      </c>
      <c r="P890" s="89" cm="1">
        <f t="array" ref="P890">IF(ISNUMBER(_34_KNMI_Stations[[#This Row],[Etmaal temperatuur °C]]),IF(_34_KNMI_Stations[[#This Row],[Etmaal temperatuur °C]]&gt;stookgrens[],_34_KNMI_Stations[[#This Row],[Etmaal temperatuur °C]]-stookgrens[],0),"")</f>
        <v>0</v>
      </c>
    </row>
    <row r="891" spans="1:16" x14ac:dyDescent="0.25">
      <c r="A891">
        <v>240</v>
      </c>
      <c r="B891" s="110">
        <v>45755</v>
      </c>
      <c r="C891" s="89">
        <v>3.7</v>
      </c>
      <c r="D891" s="89">
        <v>8.4</v>
      </c>
      <c r="E891" s="96">
        <v>1956</v>
      </c>
      <c r="F891" s="89">
        <v>0</v>
      </c>
      <c r="G891" s="89">
        <v>1027.5999999999999</v>
      </c>
      <c r="H891">
        <v>0.65</v>
      </c>
      <c r="I891" t="s">
        <v>2</v>
      </c>
      <c r="J891">
        <v>0.8</v>
      </c>
      <c r="K891">
        <v>4</v>
      </c>
      <c r="L891">
        <v>2025</v>
      </c>
      <c r="M891" t="s">
        <v>124</v>
      </c>
      <c r="N891" s="89" cm="1">
        <f t="array" ref="N891">IF(ISNUMBER(_34_KNMI_Stations[[#This Row],[Etmaal temperatuur °C]]),IF(_34_KNMI_Stations[[#This Row],[Etmaal temperatuur °C]]&lt;stookgrens[],stookgrens[]-_34_KNMI_Stations[[#This Row],[Etmaal temperatuur °C]],0),"")</f>
        <v>9.6</v>
      </c>
      <c r="O891" s="89">
        <f>_34_KNMI_Stations[[#This Row],[graaddagen]]*_34_KNMI_Stations[[#This Row],[Gewogen factor]]</f>
        <v>7.68</v>
      </c>
      <c r="P891" s="89" cm="1">
        <f t="array" ref="P891">IF(ISNUMBER(_34_KNMI_Stations[[#This Row],[Etmaal temperatuur °C]]),IF(_34_KNMI_Stations[[#This Row],[Etmaal temperatuur °C]]&gt;stookgrens[],_34_KNMI_Stations[[#This Row],[Etmaal temperatuur °C]]-stookgrens[],0),"")</f>
        <v>0</v>
      </c>
    </row>
    <row r="892" spans="1:16" x14ac:dyDescent="0.25">
      <c r="A892">
        <v>240</v>
      </c>
      <c r="B892" s="110">
        <v>45756</v>
      </c>
      <c r="C892" s="89">
        <v>4.5</v>
      </c>
      <c r="D892" s="89">
        <v>8.1999999999999993</v>
      </c>
      <c r="E892" s="96">
        <v>1790</v>
      </c>
      <c r="F892" s="89">
        <v>0</v>
      </c>
      <c r="G892" s="89">
        <v>1027.7</v>
      </c>
      <c r="H892">
        <v>0.73</v>
      </c>
      <c r="I892" t="s">
        <v>2</v>
      </c>
      <c r="J892">
        <v>0.8</v>
      </c>
      <c r="K892">
        <v>4</v>
      </c>
      <c r="L892">
        <v>2025</v>
      </c>
      <c r="M892" t="s">
        <v>124</v>
      </c>
      <c r="N892" s="89" cm="1">
        <f t="array" ref="N892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892" s="89">
        <f>_34_KNMI_Stations[[#This Row],[graaddagen]]*_34_KNMI_Stations[[#This Row],[Gewogen factor]]</f>
        <v>7.8400000000000007</v>
      </c>
      <c r="P892" s="89" cm="1">
        <f t="array" ref="P892">IF(ISNUMBER(_34_KNMI_Stations[[#This Row],[Etmaal temperatuur °C]]),IF(_34_KNMI_Stations[[#This Row],[Etmaal temperatuur °C]]&gt;stookgrens[],_34_KNMI_Stations[[#This Row],[Etmaal temperatuur °C]]-stookgrens[],0),"")</f>
        <v>0</v>
      </c>
    </row>
    <row r="893" spans="1:16" x14ac:dyDescent="0.25">
      <c r="A893">
        <v>240</v>
      </c>
      <c r="B893" s="110">
        <v>45757</v>
      </c>
      <c r="C893" s="89">
        <v>4.5</v>
      </c>
      <c r="D893" s="89">
        <v>8.6999999999999993</v>
      </c>
      <c r="E893" s="96">
        <v>1694</v>
      </c>
      <c r="F893" s="89">
        <v>0</v>
      </c>
      <c r="G893" s="89">
        <v>1028.3</v>
      </c>
      <c r="H893">
        <v>0.77</v>
      </c>
      <c r="I893" t="s">
        <v>2</v>
      </c>
      <c r="J893">
        <v>0.8</v>
      </c>
      <c r="K893">
        <v>4</v>
      </c>
      <c r="L893">
        <v>2025</v>
      </c>
      <c r="M893" t="s">
        <v>124</v>
      </c>
      <c r="N893" s="89" cm="1">
        <f t="array" ref="N893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893" s="89">
        <f>_34_KNMI_Stations[[#This Row],[graaddagen]]*_34_KNMI_Stations[[#This Row],[Gewogen factor]]</f>
        <v>7.4400000000000013</v>
      </c>
      <c r="P893" s="89" cm="1">
        <f t="array" ref="P893">IF(ISNUMBER(_34_KNMI_Stations[[#This Row],[Etmaal temperatuur °C]]),IF(_34_KNMI_Stations[[#This Row],[Etmaal temperatuur °C]]&gt;stookgrens[],_34_KNMI_Stations[[#This Row],[Etmaal temperatuur °C]]-stookgrens[],0),"")</f>
        <v>0</v>
      </c>
    </row>
    <row r="894" spans="1:16" x14ac:dyDescent="0.25">
      <c r="A894">
        <v>240</v>
      </c>
      <c r="B894" s="110">
        <v>45758</v>
      </c>
      <c r="C894" s="89">
        <v>3.1</v>
      </c>
      <c r="D894" s="89">
        <v>10.1</v>
      </c>
      <c r="E894" s="96">
        <v>2071</v>
      </c>
      <c r="F894" s="89">
        <v>0</v>
      </c>
      <c r="G894" s="89">
        <v>1021.3</v>
      </c>
      <c r="H894">
        <v>0.8</v>
      </c>
      <c r="I894" t="s">
        <v>2</v>
      </c>
      <c r="J894">
        <v>0.8</v>
      </c>
      <c r="K894">
        <v>4</v>
      </c>
      <c r="L894">
        <v>2025</v>
      </c>
      <c r="M894" t="s">
        <v>124</v>
      </c>
      <c r="N894" s="89" cm="1">
        <f t="array" ref="N894">IF(ISNUMBER(_34_KNMI_Stations[[#This Row],[Etmaal temperatuur °C]]),IF(_34_KNMI_Stations[[#This Row],[Etmaal temperatuur °C]]&lt;stookgrens[],stookgrens[]-_34_KNMI_Stations[[#This Row],[Etmaal temperatuur °C]],0),"")</f>
        <v>7.9</v>
      </c>
      <c r="O894" s="89">
        <f>_34_KNMI_Stations[[#This Row],[graaddagen]]*_34_KNMI_Stations[[#This Row],[Gewogen factor]]</f>
        <v>6.32</v>
      </c>
      <c r="P894" s="89" cm="1">
        <f t="array" ref="P894">IF(ISNUMBER(_34_KNMI_Stations[[#This Row],[Etmaal temperatuur °C]]),IF(_34_KNMI_Stations[[#This Row],[Etmaal temperatuur °C]]&gt;stookgrens[],_34_KNMI_Stations[[#This Row],[Etmaal temperatuur °C]]-stookgrens[],0),"")</f>
        <v>0</v>
      </c>
    </row>
    <row r="895" spans="1:16" x14ac:dyDescent="0.25">
      <c r="A895">
        <v>240</v>
      </c>
      <c r="B895" s="110">
        <v>45759</v>
      </c>
      <c r="C895" s="89">
        <v>4.4000000000000004</v>
      </c>
      <c r="D895" s="89">
        <v>15.7</v>
      </c>
      <c r="E895" s="96">
        <v>2134</v>
      </c>
      <c r="F895" s="89">
        <v>0</v>
      </c>
      <c r="G895" s="89">
        <v>1008.7</v>
      </c>
      <c r="H895">
        <v>0.59</v>
      </c>
      <c r="I895" t="s">
        <v>2</v>
      </c>
      <c r="J895">
        <v>0.8</v>
      </c>
      <c r="K895">
        <v>4</v>
      </c>
      <c r="L895">
        <v>2025</v>
      </c>
      <c r="M895" t="s">
        <v>124</v>
      </c>
      <c r="N895" s="89" cm="1">
        <f t="array" ref="N895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895" s="89">
        <f>_34_KNMI_Stations[[#This Row],[graaddagen]]*_34_KNMI_Stations[[#This Row],[Gewogen factor]]</f>
        <v>1.8400000000000007</v>
      </c>
      <c r="P895" s="89" cm="1">
        <f t="array" ref="P895">IF(ISNUMBER(_34_KNMI_Stations[[#This Row],[Etmaal temperatuur °C]]),IF(_34_KNMI_Stations[[#This Row],[Etmaal temperatuur °C]]&gt;stookgrens[],_34_KNMI_Stations[[#This Row],[Etmaal temperatuur °C]]-stookgrens[],0),"")</f>
        <v>0</v>
      </c>
    </row>
    <row r="896" spans="1:16" x14ac:dyDescent="0.25">
      <c r="A896">
        <v>240</v>
      </c>
      <c r="B896" s="110">
        <v>45760</v>
      </c>
      <c r="C896" s="89">
        <v>6.2</v>
      </c>
      <c r="D896" s="89">
        <v>13.4</v>
      </c>
      <c r="E896" s="96">
        <v>1742</v>
      </c>
      <c r="F896" s="89">
        <v>3.7</v>
      </c>
      <c r="G896" s="89">
        <v>1003.6</v>
      </c>
      <c r="H896">
        <v>0.74</v>
      </c>
      <c r="I896" t="s">
        <v>2</v>
      </c>
      <c r="J896">
        <v>0.8</v>
      </c>
      <c r="K896">
        <v>4</v>
      </c>
      <c r="L896">
        <v>2025</v>
      </c>
      <c r="M896" t="s">
        <v>124</v>
      </c>
      <c r="N896" s="89" cm="1">
        <f t="array" ref="N896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896" s="89">
        <f>_34_KNMI_Stations[[#This Row],[graaddagen]]*_34_KNMI_Stations[[#This Row],[Gewogen factor]]</f>
        <v>3.6799999999999997</v>
      </c>
      <c r="P896" s="89" cm="1">
        <f t="array" ref="P896">IF(ISNUMBER(_34_KNMI_Stations[[#This Row],[Etmaal temperatuur °C]]),IF(_34_KNMI_Stations[[#This Row],[Etmaal temperatuur °C]]&gt;stookgrens[],_34_KNMI_Stations[[#This Row],[Etmaal temperatuur °C]]-stookgrens[],0),"")</f>
        <v>0</v>
      </c>
    </row>
    <row r="897" spans="1:16" x14ac:dyDescent="0.25">
      <c r="A897">
        <v>240</v>
      </c>
      <c r="B897" s="110">
        <v>45761</v>
      </c>
      <c r="C897" s="89">
        <v>4.0999999999999996</v>
      </c>
      <c r="D897" s="89">
        <v>12.8</v>
      </c>
      <c r="E897" s="96">
        <v>1731</v>
      </c>
      <c r="F897" s="89">
        <v>-0.1</v>
      </c>
      <c r="G897" s="89">
        <v>1007</v>
      </c>
      <c r="H897">
        <v>0.68</v>
      </c>
      <c r="I897" t="s">
        <v>2</v>
      </c>
      <c r="J897">
        <v>0.8</v>
      </c>
      <c r="K897">
        <v>4</v>
      </c>
      <c r="L897">
        <v>2025</v>
      </c>
      <c r="M897" t="s">
        <v>125</v>
      </c>
      <c r="N897" s="89" cm="1">
        <f t="array" ref="N897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897" s="89">
        <f>_34_KNMI_Stations[[#This Row],[graaddagen]]*_34_KNMI_Stations[[#This Row],[Gewogen factor]]</f>
        <v>4.1599999999999993</v>
      </c>
      <c r="P897" s="89" cm="1">
        <f t="array" ref="P897">IF(ISNUMBER(_34_KNMI_Stations[[#This Row],[Etmaal temperatuur °C]]),IF(_34_KNMI_Stations[[#This Row],[Etmaal temperatuur °C]]&gt;stookgrens[],_34_KNMI_Stations[[#This Row],[Etmaal temperatuur °C]]-stookgrens[],0),"")</f>
        <v>0</v>
      </c>
    </row>
    <row r="898" spans="1:16" x14ac:dyDescent="0.25">
      <c r="A898">
        <v>240</v>
      </c>
      <c r="B898" s="110">
        <v>45762</v>
      </c>
      <c r="C898" s="89">
        <v>4.5</v>
      </c>
      <c r="D898" s="89">
        <v>14.2</v>
      </c>
      <c r="E898" s="96">
        <v>1564</v>
      </c>
      <c r="F898" s="89">
        <v>1.5</v>
      </c>
      <c r="G898" s="89">
        <v>998.7</v>
      </c>
      <c r="H898">
        <v>0.76</v>
      </c>
      <c r="I898" t="s">
        <v>2</v>
      </c>
      <c r="J898">
        <v>0.8</v>
      </c>
      <c r="K898">
        <v>4</v>
      </c>
      <c r="L898">
        <v>2025</v>
      </c>
      <c r="M898" t="s">
        <v>125</v>
      </c>
      <c r="N898" s="89" cm="1">
        <f t="array" ref="N898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898" s="89">
        <f>_34_KNMI_Stations[[#This Row],[graaddagen]]*_34_KNMI_Stations[[#This Row],[Gewogen factor]]</f>
        <v>3.0400000000000009</v>
      </c>
      <c r="P898" s="89" cm="1">
        <f t="array" ref="P898">IF(ISNUMBER(_34_KNMI_Stations[[#This Row],[Etmaal temperatuur °C]]),IF(_34_KNMI_Stations[[#This Row],[Etmaal temperatuur °C]]&gt;stookgrens[],_34_KNMI_Stations[[#This Row],[Etmaal temperatuur °C]]-stookgrens[],0),"")</f>
        <v>0</v>
      </c>
    </row>
    <row r="899" spans="1:16" x14ac:dyDescent="0.25">
      <c r="A899">
        <v>240</v>
      </c>
      <c r="B899" s="110">
        <v>45763</v>
      </c>
      <c r="C899" s="89">
        <v>3.2</v>
      </c>
      <c r="D899" s="89">
        <v>10.7</v>
      </c>
      <c r="E899" s="96">
        <v>651</v>
      </c>
      <c r="F899" s="89">
        <v>-0.1</v>
      </c>
      <c r="G899" s="89">
        <v>1008.5</v>
      </c>
      <c r="H899">
        <v>0.74</v>
      </c>
      <c r="I899" t="s">
        <v>2</v>
      </c>
      <c r="J899">
        <v>0.8</v>
      </c>
      <c r="K899">
        <v>4</v>
      </c>
      <c r="L899">
        <v>2025</v>
      </c>
      <c r="M899" t="s">
        <v>125</v>
      </c>
      <c r="N899" s="89" cm="1">
        <f t="array" ref="N899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899" s="89">
        <f>_34_KNMI_Stations[[#This Row],[graaddagen]]*_34_KNMI_Stations[[#This Row],[Gewogen factor]]</f>
        <v>5.8400000000000007</v>
      </c>
      <c r="P899" s="89" cm="1">
        <f t="array" ref="P899">IF(ISNUMBER(_34_KNMI_Stations[[#This Row],[Etmaal temperatuur °C]]),IF(_34_KNMI_Stations[[#This Row],[Etmaal temperatuur °C]]&gt;stookgrens[],_34_KNMI_Stations[[#This Row],[Etmaal temperatuur °C]]-stookgrens[],0),"")</f>
        <v>0</v>
      </c>
    </row>
    <row r="900" spans="1:16" x14ac:dyDescent="0.25">
      <c r="A900">
        <v>240</v>
      </c>
      <c r="B900" s="110">
        <v>45764</v>
      </c>
      <c r="C900" s="89">
        <v>2.5</v>
      </c>
      <c r="D900" s="89">
        <v>10.3</v>
      </c>
      <c r="E900" s="96">
        <v>728</v>
      </c>
      <c r="F900" s="89">
        <v>0</v>
      </c>
      <c r="G900" s="89">
        <v>1013.1</v>
      </c>
      <c r="H900">
        <v>0.72</v>
      </c>
      <c r="I900" t="s">
        <v>2</v>
      </c>
      <c r="J900">
        <v>0.8</v>
      </c>
      <c r="K900">
        <v>4</v>
      </c>
      <c r="L900">
        <v>2025</v>
      </c>
      <c r="M900" t="s">
        <v>125</v>
      </c>
      <c r="N900" s="89" cm="1">
        <f t="array" ref="N900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900" s="89">
        <f>_34_KNMI_Stations[[#This Row],[graaddagen]]*_34_KNMI_Stations[[#This Row],[Gewogen factor]]</f>
        <v>6.16</v>
      </c>
      <c r="P900" s="89" cm="1">
        <f t="array" ref="P900">IF(ISNUMBER(_34_KNMI_Stations[[#This Row],[Etmaal temperatuur °C]]),IF(_34_KNMI_Stations[[#This Row],[Etmaal temperatuur °C]]&gt;stookgrens[],_34_KNMI_Stations[[#This Row],[Etmaal temperatuur °C]]-stookgrens[],0),"")</f>
        <v>0</v>
      </c>
    </row>
    <row r="901" spans="1:16" x14ac:dyDescent="0.25">
      <c r="A901">
        <v>240</v>
      </c>
      <c r="B901" s="110">
        <v>45765</v>
      </c>
      <c r="C901" s="89">
        <v>2.8</v>
      </c>
      <c r="D901" s="89">
        <v>10.3</v>
      </c>
      <c r="E901" s="96">
        <v>2019</v>
      </c>
      <c r="F901" s="89">
        <v>0</v>
      </c>
      <c r="G901" s="89">
        <v>1014.4</v>
      </c>
      <c r="H901">
        <v>0.73</v>
      </c>
      <c r="I901" t="s">
        <v>2</v>
      </c>
      <c r="J901">
        <v>0.8</v>
      </c>
      <c r="K901">
        <v>4</v>
      </c>
      <c r="L901">
        <v>2025</v>
      </c>
      <c r="M901" t="s">
        <v>125</v>
      </c>
      <c r="N901" s="89" cm="1">
        <f t="array" ref="N901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901" s="89">
        <f>_34_KNMI_Stations[[#This Row],[graaddagen]]*_34_KNMI_Stations[[#This Row],[Gewogen factor]]</f>
        <v>6.16</v>
      </c>
      <c r="P901" s="89" cm="1">
        <f t="array" ref="P901">IF(ISNUMBER(_34_KNMI_Stations[[#This Row],[Etmaal temperatuur °C]]),IF(_34_KNMI_Stations[[#This Row],[Etmaal temperatuur °C]]&gt;stookgrens[],_34_KNMI_Stations[[#This Row],[Etmaal temperatuur °C]]-stookgrens[],0),"")</f>
        <v>0</v>
      </c>
    </row>
    <row r="902" spans="1:16" x14ac:dyDescent="0.25">
      <c r="A902">
        <v>240</v>
      </c>
      <c r="B902" s="110">
        <v>45766</v>
      </c>
      <c r="C902" s="89">
        <v>3.9</v>
      </c>
      <c r="D902" s="89">
        <v>9.4</v>
      </c>
      <c r="E902" s="96">
        <v>2067</v>
      </c>
      <c r="F902" s="89">
        <v>0</v>
      </c>
      <c r="G902" s="89">
        <v>1010.3</v>
      </c>
      <c r="H902">
        <v>0.73</v>
      </c>
      <c r="I902" t="s">
        <v>2</v>
      </c>
      <c r="J902">
        <v>0.8</v>
      </c>
      <c r="K902">
        <v>4</v>
      </c>
      <c r="L902">
        <v>2025</v>
      </c>
      <c r="M902" t="s">
        <v>125</v>
      </c>
      <c r="N902" s="89" cm="1">
        <f t="array" ref="N902">IF(ISNUMBER(_34_KNMI_Stations[[#This Row],[Etmaal temperatuur °C]]),IF(_34_KNMI_Stations[[#This Row],[Etmaal temperatuur °C]]&lt;stookgrens[],stookgrens[]-_34_KNMI_Stations[[#This Row],[Etmaal temperatuur °C]],0),"")</f>
        <v>8.6</v>
      </c>
      <c r="O902" s="89">
        <f>_34_KNMI_Stations[[#This Row],[graaddagen]]*_34_KNMI_Stations[[#This Row],[Gewogen factor]]</f>
        <v>6.88</v>
      </c>
      <c r="P902" s="89" cm="1">
        <f t="array" ref="P902">IF(ISNUMBER(_34_KNMI_Stations[[#This Row],[Etmaal temperatuur °C]]),IF(_34_KNMI_Stations[[#This Row],[Etmaal temperatuur °C]]&gt;stookgrens[],_34_KNMI_Stations[[#This Row],[Etmaal temperatuur °C]]-stookgrens[],0),"")</f>
        <v>0</v>
      </c>
    </row>
    <row r="903" spans="1:16" x14ac:dyDescent="0.25">
      <c r="A903">
        <v>240</v>
      </c>
      <c r="B903" s="110">
        <v>45767</v>
      </c>
      <c r="C903" s="89">
        <v>3</v>
      </c>
      <c r="D903" s="89">
        <v>10.1</v>
      </c>
      <c r="E903" s="96">
        <v>2166</v>
      </c>
      <c r="F903" s="89">
        <v>0</v>
      </c>
      <c r="G903" s="89">
        <v>1007.6</v>
      </c>
      <c r="H903">
        <v>0.76</v>
      </c>
      <c r="I903" t="s">
        <v>2</v>
      </c>
      <c r="J903">
        <v>0.8</v>
      </c>
      <c r="K903">
        <v>4</v>
      </c>
      <c r="L903">
        <v>2025</v>
      </c>
      <c r="M903" t="s">
        <v>125</v>
      </c>
      <c r="N903" s="89" cm="1">
        <f t="array" ref="N903">IF(ISNUMBER(_34_KNMI_Stations[[#This Row],[Etmaal temperatuur °C]]),IF(_34_KNMI_Stations[[#This Row],[Etmaal temperatuur °C]]&lt;stookgrens[],stookgrens[]-_34_KNMI_Stations[[#This Row],[Etmaal temperatuur °C]],0),"")</f>
        <v>7.9</v>
      </c>
      <c r="O903" s="89">
        <f>_34_KNMI_Stations[[#This Row],[graaddagen]]*_34_KNMI_Stations[[#This Row],[Gewogen factor]]</f>
        <v>6.32</v>
      </c>
      <c r="P903" s="89" cm="1">
        <f t="array" ref="P903">IF(ISNUMBER(_34_KNMI_Stations[[#This Row],[Etmaal temperatuur °C]]),IF(_34_KNMI_Stations[[#This Row],[Etmaal temperatuur °C]]&gt;stookgrens[],_34_KNMI_Stations[[#This Row],[Etmaal temperatuur °C]]-stookgrens[],0),"")</f>
        <v>0</v>
      </c>
    </row>
    <row r="904" spans="1:16" x14ac:dyDescent="0.25">
      <c r="A904">
        <v>240</v>
      </c>
      <c r="B904" s="110">
        <v>45768</v>
      </c>
      <c r="C904" s="89">
        <v>2.2000000000000002</v>
      </c>
      <c r="D904" s="89">
        <v>11.4</v>
      </c>
      <c r="E904" s="96">
        <v>609</v>
      </c>
      <c r="F904" s="89">
        <v>3.1</v>
      </c>
      <c r="G904" s="89">
        <v>1010.2</v>
      </c>
      <c r="H904">
        <v>0.91</v>
      </c>
      <c r="I904" t="s">
        <v>2</v>
      </c>
      <c r="J904">
        <v>0.8</v>
      </c>
      <c r="K904">
        <v>4</v>
      </c>
      <c r="L904">
        <v>2025</v>
      </c>
      <c r="M904" t="s">
        <v>126</v>
      </c>
      <c r="N904" s="89" cm="1">
        <f t="array" ref="N904">IF(ISNUMBER(_34_KNMI_Stations[[#This Row],[Etmaal temperatuur °C]]),IF(_34_KNMI_Stations[[#This Row],[Etmaal temperatuur °C]]&lt;stookgrens[],stookgrens[]-_34_KNMI_Stations[[#This Row],[Etmaal temperatuur °C]],0),"")</f>
        <v>6.6</v>
      </c>
      <c r="O904" s="89">
        <f>_34_KNMI_Stations[[#This Row],[graaddagen]]*_34_KNMI_Stations[[#This Row],[Gewogen factor]]</f>
        <v>5.28</v>
      </c>
      <c r="P904" s="89" cm="1">
        <f t="array" ref="P904">IF(ISNUMBER(_34_KNMI_Stations[[#This Row],[Etmaal temperatuur °C]]),IF(_34_KNMI_Stations[[#This Row],[Etmaal temperatuur °C]]&gt;stookgrens[],_34_KNMI_Stations[[#This Row],[Etmaal temperatuur °C]]-stookgrens[],0),"")</f>
        <v>0</v>
      </c>
    </row>
    <row r="905" spans="1:16" x14ac:dyDescent="0.25">
      <c r="A905">
        <v>240</v>
      </c>
      <c r="B905" s="110">
        <v>45769</v>
      </c>
      <c r="C905" s="89">
        <v>3.4</v>
      </c>
      <c r="D905" s="89">
        <v>11.1</v>
      </c>
      <c r="E905" s="96">
        <v>1604</v>
      </c>
      <c r="F905" s="89">
        <v>0</v>
      </c>
      <c r="G905" s="89">
        <v>1016.7</v>
      </c>
      <c r="H905">
        <v>0.85</v>
      </c>
      <c r="I905" t="s">
        <v>2</v>
      </c>
      <c r="J905">
        <v>0.8</v>
      </c>
      <c r="K905">
        <v>4</v>
      </c>
      <c r="L905">
        <v>2025</v>
      </c>
      <c r="M905" t="s">
        <v>126</v>
      </c>
      <c r="N905" s="89" cm="1">
        <f t="array" ref="N905">IF(ISNUMBER(_34_KNMI_Stations[[#This Row],[Etmaal temperatuur °C]]),IF(_34_KNMI_Stations[[#This Row],[Etmaal temperatuur °C]]&lt;stookgrens[],stookgrens[]-_34_KNMI_Stations[[#This Row],[Etmaal temperatuur °C]],0),"")</f>
        <v>6.9</v>
      </c>
      <c r="O905" s="89">
        <f>_34_KNMI_Stations[[#This Row],[graaddagen]]*_34_KNMI_Stations[[#This Row],[Gewogen factor]]</f>
        <v>5.5200000000000005</v>
      </c>
      <c r="P905" s="89" cm="1">
        <f t="array" ref="P905">IF(ISNUMBER(_34_KNMI_Stations[[#This Row],[Etmaal temperatuur °C]]),IF(_34_KNMI_Stations[[#This Row],[Etmaal temperatuur °C]]&gt;stookgrens[],_34_KNMI_Stations[[#This Row],[Etmaal temperatuur °C]]-stookgrens[],0),"")</f>
        <v>0</v>
      </c>
    </row>
    <row r="906" spans="1:16" x14ac:dyDescent="0.25">
      <c r="A906">
        <v>240</v>
      </c>
      <c r="B906" s="110">
        <v>45770</v>
      </c>
      <c r="C906" s="89">
        <v>2.8</v>
      </c>
      <c r="D906" s="89">
        <v>12.1</v>
      </c>
      <c r="E906" s="96">
        <v>907</v>
      </c>
      <c r="F906" s="89">
        <v>-0.1</v>
      </c>
      <c r="G906" s="89">
        <v>1014.8</v>
      </c>
      <c r="H906">
        <v>0.82</v>
      </c>
      <c r="I906" t="s">
        <v>2</v>
      </c>
      <c r="J906">
        <v>0.8</v>
      </c>
      <c r="K906">
        <v>4</v>
      </c>
      <c r="L906">
        <v>2025</v>
      </c>
      <c r="M906" t="s">
        <v>126</v>
      </c>
      <c r="N906" s="89" cm="1">
        <f t="array" ref="N906">IF(ISNUMBER(_34_KNMI_Stations[[#This Row],[Etmaal temperatuur °C]]),IF(_34_KNMI_Stations[[#This Row],[Etmaal temperatuur °C]]&lt;stookgrens[],stookgrens[]-_34_KNMI_Stations[[#This Row],[Etmaal temperatuur °C]],0),"")</f>
        <v>5.9</v>
      </c>
      <c r="O906" s="89">
        <f>_34_KNMI_Stations[[#This Row],[graaddagen]]*_34_KNMI_Stations[[#This Row],[Gewogen factor]]</f>
        <v>4.7200000000000006</v>
      </c>
      <c r="P906" s="89" cm="1">
        <f t="array" ref="P906">IF(ISNUMBER(_34_KNMI_Stations[[#This Row],[Etmaal temperatuur °C]]),IF(_34_KNMI_Stations[[#This Row],[Etmaal temperatuur °C]]&gt;stookgrens[],_34_KNMI_Stations[[#This Row],[Etmaal temperatuur °C]]-stookgrens[],0),"")</f>
        <v>0</v>
      </c>
    </row>
    <row r="907" spans="1:16" x14ac:dyDescent="0.25">
      <c r="A907">
        <v>240</v>
      </c>
      <c r="B907" s="110">
        <v>45771</v>
      </c>
      <c r="C907" s="89">
        <v>4.3</v>
      </c>
      <c r="D907" s="89">
        <v>10.9</v>
      </c>
      <c r="E907" s="96">
        <v>514</v>
      </c>
      <c r="F907" s="89">
        <v>8</v>
      </c>
      <c r="G907" s="89">
        <v>1018.8</v>
      </c>
      <c r="H907">
        <v>0.9</v>
      </c>
      <c r="I907" t="s">
        <v>2</v>
      </c>
      <c r="J907">
        <v>0.8</v>
      </c>
      <c r="K907">
        <v>4</v>
      </c>
      <c r="L907">
        <v>2025</v>
      </c>
      <c r="M907" t="s">
        <v>126</v>
      </c>
      <c r="N907" s="89" cm="1">
        <f t="array" ref="N907">IF(ISNUMBER(_34_KNMI_Stations[[#This Row],[Etmaal temperatuur °C]]),IF(_34_KNMI_Stations[[#This Row],[Etmaal temperatuur °C]]&lt;stookgrens[],stookgrens[]-_34_KNMI_Stations[[#This Row],[Etmaal temperatuur °C]],0),"")</f>
        <v>7.1</v>
      </c>
      <c r="O907" s="89">
        <f>_34_KNMI_Stations[[#This Row],[graaddagen]]*_34_KNMI_Stations[[#This Row],[Gewogen factor]]</f>
        <v>5.68</v>
      </c>
      <c r="P907" s="89" cm="1">
        <f t="array" ref="P907">IF(ISNUMBER(_34_KNMI_Stations[[#This Row],[Etmaal temperatuur °C]]),IF(_34_KNMI_Stations[[#This Row],[Etmaal temperatuur °C]]&gt;stookgrens[],_34_KNMI_Stations[[#This Row],[Etmaal temperatuur °C]]-stookgrens[],0),"")</f>
        <v>0</v>
      </c>
    </row>
    <row r="908" spans="1:16" x14ac:dyDescent="0.25">
      <c r="A908">
        <v>240</v>
      </c>
      <c r="B908" s="110">
        <v>45772</v>
      </c>
      <c r="C908" s="89">
        <v>3.5</v>
      </c>
      <c r="D908" s="89">
        <v>10.199999999999999</v>
      </c>
      <c r="E908" s="96">
        <v>2140</v>
      </c>
      <c r="F908" s="89">
        <v>0</v>
      </c>
      <c r="G908" s="89">
        <v>1023</v>
      </c>
      <c r="H908">
        <v>0.79</v>
      </c>
      <c r="I908" t="s">
        <v>2</v>
      </c>
      <c r="J908">
        <v>0.8</v>
      </c>
      <c r="K908">
        <v>4</v>
      </c>
      <c r="L908">
        <v>2025</v>
      </c>
      <c r="M908" t="s">
        <v>126</v>
      </c>
      <c r="N908" s="89" cm="1">
        <f t="array" ref="N908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908" s="89">
        <f>_34_KNMI_Stations[[#This Row],[graaddagen]]*_34_KNMI_Stations[[#This Row],[Gewogen factor]]</f>
        <v>6.2400000000000011</v>
      </c>
      <c r="P908" s="89" cm="1">
        <f t="array" ref="P908">IF(ISNUMBER(_34_KNMI_Stations[[#This Row],[Etmaal temperatuur °C]]),IF(_34_KNMI_Stations[[#This Row],[Etmaal temperatuur °C]]&gt;stookgrens[],_34_KNMI_Stations[[#This Row],[Etmaal temperatuur °C]]-stookgrens[],0),"")</f>
        <v>0</v>
      </c>
    </row>
    <row r="909" spans="1:16" x14ac:dyDescent="0.25">
      <c r="A909">
        <v>240</v>
      </c>
      <c r="B909" s="110">
        <v>45773</v>
      </c>
      <c r="C909" s="89">
        <v>3.2</v>
      </c>
      <c r="D909" s="89">
        <v>12.1</v>
      </c>
      <c r="E909" s="96">
        <v>2428</v>
      </c>
      <c r="F909" s="89">
        <v>0</v>
      </c>
      <c r="G909" s="89">
        <v>1023.2</v>
      </c>
      <c r="H909">
        <v>0.77</v>
      </c>
      <c r="I909" t="s">
        <v>2</v>
      </c>
      <c r="J909">
        <v>0.8</v>
      </c>
      <c r="K909">
        <v>4</v>
      </c>
      <c r="L909">
        <v>2025</v>
      </c>
      <c r="M909" t="s">
        <v>126</v>
      </c>
      <c r="N909" s="89" cm="1">
        <f t="array" ref="N909">IF(ISNUMBER(_34_KNMI_Stations[[#This Row],[Etmaal temperatuur °C]]),IF(_34_KNMI_Stations[[#This Row],[Etmaal temperatuur °C]]&lt;stookgrens[],stookgrens[]-_34_KNMI_Stations[[#This Row],[Etmaal temperatuur °C]],0),"")</f>
        <v>5.9</v>
      </c>
      <c r="O909" s="89">
        <f>_34_KNMI_Stations[[#This Row],[graaddagen]]*_34_KNMI_Stations[[#This Row],[Gewogen factor]]</f>
        <v>4.7200000000000006</v>
      </c>
      <c r="P909" s="89" cm="1">
        <f t="array" ref="P909">IF(ISNUMBER(_34_KNMI_Stations[[#This Row],[Etmaal temperatuur °C]]),IF(_34_KNMI_Stations[[#This Row],[Etmaal temperatuur °C]]&gt;stookgrens[],_34_KNMI_Stations[[#This Row],[Etmaal temperatuur °C]]-stookgrens[],0),"")</f>
        <v>0</v>
      </c>
    </row>
    <row r="910" spans="1:16" x14ac:dyDescent="0.25">
      <c r="A910">
        <v>240</v>
      </c>
      <c r="B910" s="110">
        <v>45774</v>
      </c>
      <c r="C910" s="89">
        <v>1.9</v>
      </c>
      <c r="D910" s="89">
        <v>14</v>
      </c>
      <c r="E910" s="96">
        <v>2449</v>
      </c>
      <c r="F910" s="89">
        <v>0</v>
      </c>
      <c r="G910" s="89">
        <v>1025.4000000000001</v>
      </c>
      <c r="H910">
        <v>0.65</v>
      </c>
      <c r="I910" t="s">
        <v>2</v>
      </c>
      <c r="J910">
        <v>0.8</v>
      </c>
      <c r="K910">
        <v>4</v>
      </c>
      <c r="L910">
        <v>2025</v>
      </c>
      <c r="M910" t="s">
        <v>126</v>
      </c>
      <c r="N910" s="89" cm="1">
        <f t="array" ref="N910">IF(ISNUMBER(_34_KNMI_Stations[[#This Row],[Etmaal temperatuur °C]]),IF(_34_KNMI_Stations[[#This Row],[Etmaal temperatuur °C]]&lt;stookgrens[],stookgrens[]-_34_KNMI_Stations[[#This Row],[Etmaal temperatuur °C]],0),"")</f>
        <v>4</v>
      </c>
      <c r="O910" s="89">
        <f>_34_KNMI_Stations[[#This Row],[graaddagen]]*_34_KNMI_Stations[[#This Row],[Gewogen factor]]</f>
        <v>3.2</v>
      </c>
      <c r="P910" s="89" cm="1">
        <f t="array" ref="P910">IF(ISNUMBER(_34_KNMI_Stations[[#This Row],[Etmaal temperatuur °C]]),IF(_34_KNMI_Stations[[#This Row],[Etmaal temperatuur °C]]&gt;stookgrens[],_34_KNMI_Stations[[#This Row],[Etmaal temperatuur °C]]-stookgrens[],0),"")</f>
        <v>0</v>
      </c>
    </row>
    <row r="911" spans="1:16" x14ac:dyDescent="0.25">
      <c r="A911">
        <v>240</v>
      </c>
      <c r="B911" s="110">
        <v>45775</v>
      </c>
      <c r="C911" s="89">
        <v>2</v>
      </c>
      <c r="D911" s="89">
        <v>14.5</v>
      </c>
      <c r="E911" s="96">
        <v>2428</v>
      </c>
      <c r="F911" s="89">
        <v>0</v>
      </c>
      <c r="G911" s="89">
        <v>1027.3</v>
      </c>
      <c r="H911">
        <v>0.63</v>
      </c>
      <c r="I911" t="s">
        <v>2</v>
      </c>
      <c r="J911">
        <v>0.8</v>
      </c>
      <c r="K911">
        <v>4</v>
      </c>
      <c r="L911">
        <v>2025</v>
      </c>
      <c r="M911" t="s">
        <v>127</v>
      </c>
      <c r="N911" s="89" cm="1">
        <f t="array" ref="N911">IF(ISNUMBER(_34_KNMI_Stations[[#This Row],[Etmaal temperatuur °C]]),IF(_34_KNMI_Stations[[#This Row],[Etmaal temperatuur °C]]&lt;stookgrens[],stookgrens[]-_34_KNMI_Stations[[#This Row],[Etmaal temperatuur °C]],0),"")</f>
        <v>3.5</v>
      </c>
      <c r="O911" s="89">
        <f>_34_KNMI_Stations[[#This Row],[graaddagen]]*_34_KNMI_Stations[[#This Row],[Gewogen factor]]</f>
        <v>2.8000000000000003</v>
      </c>
      <c r="P911" s="89" cm="1">
        <f t="array" ref="P911">IF(ISNUMBER(_34_KNMI_Stations[[#This Row],[Etmaal temperatuur °C]]),IF(_34_KNMI_Stations[[#This Row],[Etmaal temperatuur °C]]&gt;stookgrens[],_34_KNMI_Stations[[#This Row],[Etmaal temperatuur °C]]-stookgrens[],0),"")</f>
        <v>0</v>
      </c>
    </row>
    <row r="912" spans="1:16" x14ac:dyDescent="0.25">
      <c r="A912">
        <v>240</v>
      </c>
      <c r="B912" s="110">
        <v>45776</v>
      </c>
      <c r="C912" s="89">
        <v>2.8</v>
      </c>
      <c r="D912" s="89">
        <v>15.4</v>
      </c>
      <c r="E912" s="96">
        <v>2487</v>
      </c>
      <c r="F912" s="89">
        <v>0</v>
      </c>
      <c r="G912" s="89">
        <v>1026.7</v>
      </c>
      <c r="H912">
        <v>0.7</v>
      </c>
      <c r="I912" t="s">
        <v>2</v>
      </c>
      <c r="J912">
        <v>0.8</v>
      </c>
      <c r="K912">
        <v>4</v>
      </c>
      <c r="L912">
        <v>2025</v>
      </c>
      <c r="M912" t="s">
        <v>127</v>
      </c>
      <c r="N912" s="89" cm="1">
        <f t="array" ref="N912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912" s="89">
        <f>_34_KNMI_Stations[[#This Row],[graaddagen]]*_34_KNMI_Stations[[#This Row],[Gewogen factor]]</f>
        <v>2.0799999999999996</v>
      </c>
      <c r="P912" s="89" cm="1">
        <f t="array" ref="P912">IF(ISNUMBER(_34_KNMI_Stations[[#This Row],[Etmaal temperatuur °C]]),IF(_34_KNMI_Stations[[#This Row],[Etmaal temperatuur °C]]&gt;stookgrens[],_34_KNMI_Stations[[#This Row],[Etmaal temperatuur °C]]-stookgrens[],0),"")</f>
        <v>0</v>
      </c>
    </row>
    <row r="913" spans="1:16" x14ac:dyDescent="0.25">
      <c r="A913">
        <v>240</v>
      </c>
      <c r="B913" s="110">
        <v>45777</v>
      </c>
      <c r="C913" s="89">
        <v>2.2999999999999998</v>
      </c>
      <c r="D913" s="89">
        <v>17.600000000000001</v>
      </c>
      <c r="E913" s="96">
        <v>2435</v>
      </c>
      <c r="F913" s="89">
        <v>0</v>
      </c>
      <c r="G913" s="89">
        <v>1023</v>
      </c>
      <c r="H913">
        <v>0.68</v>
      </c>
      <c r="I913" t="s">
        <v>2</v>
      </c>
      <c r="J913">
        <v>0.8</v>
      </c>
      <c r="K913">
        <v>4</v>
      </c>
      <c r="L913">
        <v>2025</v>
      </c>
      <c r="M913" t="s">
        <v>127</v>
      </c>
      <c r="N913" s="89" cm="1">
        <f t="array" ref="N913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913" s="89">
        <f>_34_KNMI_Stations[[#This Row],[graaddagen]]*_34_KNMI_Stations[[#This Row],[Gewogen factor]]</f>
        <v>0.3199999999999989</v>
      </c>
      <c r="P913" s="89" cm="1">
        <f t="array" ref="P913">IF(ISNUMBER(_34_KNMI_Stations[[#This Row],[Etmaal temperatuur °C]]),IF(_34_KNMI_Stations[[#This Row],[Etmaal temperatuur °C]]&gt;stookgrens[],_34_KNMI_Stations[[#This Row],[Etmaal temperatuur °C]]-stookgrens[],0),"")</f>
        <v>0</v>
      </c>
    </row>
    <row r="914" spans="1:16" x14ac:dyDescent="0.25">
      <c r="A914">
        <v>240</v>
      </c>
      <c r="B914" s="110">
        <v>45778</v>
      </c>
      <c r="C914" s="89">
        <v>2</v>
      </c>
      <c r="D914" s="89">
        <v>19.600000000000001</v>
      </c>
      <c r="E914" s="96">
        <v>2390</v>
      </c>
      <c r="F914" s="89">
        <v>0</v>
      </c>
      <c r="G914" s="89">
        <v>1017.6</v>
      </c>
      <c r="H914">
        <v>0.61</v>
      </c>
      <c r="I914" t="s">
        <v>2</v>
      </c>
      <c r="J914">
        <v>0.8</v>
      </c>
      <c r="K914">
        <v>5</v>
      </c>
      <c r="L914">
        <v>2025</v>
      </c>
      <c r="M914" t="s">
        <v>127</v>
      </c>
      <c r="N914" s="89" cm="1">
        <f t="array" ref="N914">IF(ISNUMBER(_34_KNMI_Stations[[#This Row],[Etmaal temperatuur °C]]),IF(_34_KNMI_Stations[[#This Row],[Etmaal temperatuur °C]]&lt;stookgrens[],stookgrens[]-_34_KNMI_Stations[[#This Row],[Etmaal temperatuur °C]],0),"")</f>
        <v>0</v>
      </c>
      <c r="O914" s="89">
        <f>_34_KNMI_Stations[[#This Row],[graaddagen]]*_34_KNMI_Stations[[#This Row],[Gewogen factor]]</f>
        <v>0</v>
      </c>
      <c r="P914" s="89" cm="1">
        <f t="array" ref="P914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915" spans="1:16" x14ac:dyDescent="0.25">
      <c r="A915">
        <v>240</v>
      </c>
      <c r="B915" s="110">
        <v>45779</v>
      </c>
      <c r="C915" s="89">
        <v>2.9</v>
      </c>
      <c r="D915" s="89">
        <v>17.600000000000001</v>
      </c>
      <c r="E915" s="96">
        <v>1985</v>
      </c>
      <c r="F915" s="89">
        <v>0</v>
      </c>
      <c r="G915" s="89">
        <v>1014.4</v>
      </c>
      <c r="H915">
        <v>0.66</v>
      </c>
      <c r="I915" t="s">
        <v>2</v>
      </c>
      <c r="J915">
        <v>0.8</v>
      </c>
      <c r="K915">
        <v>5</v>
      </c>
      <c r="L915">
        <v>2025</v>
      </c>
      <c r="M915" t="s">
        <v>127</v>
      </c>
      <c r="N915" s="89" cm="1">
        <f t="array" ref="N915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915" s="89">
        <f>_34_KNMI_Stations[[#This Row],[graaddagen]]*_34_KNMI_Stations[[#This Row],[Gewogen factor]]</f>
        <v>0.3199999999999989</v>
      </c>
      <c r="P915" s="89" cm="1">
        <f t="array" ref="P915">IF(ISNUMBER(_34_KNMI_Stations[[#This Row],[Etmaal temperatuur °C]]),IF(_34_KNMI_Stations[[#This Row],[Etmaal temperatuur °C]]&gt;stookgrens[],_34_KNMI_Stations[[#This Row],[Etmaal temperatuur °C]]-stookgrens[],0),"")</f>
        <v>0</v>
      </c>
    </row>
    <row r="916" spans="1:16" x14ac:dyDescent="0.25">
      <c r="A916">
        <v>240</v>
      </c>
      <c r="B916" s="110">
        <v>45780</v>
      </c>
      <c r="C916" s="89">
        <v>4.2</v>
      </c>
      <c r="D916" s="89">
        <v>12.4</v>
      </c>
      <c r="E916" s="96">
        <v>2353</v>
      </c>
      <c r="F916" s="89">
        <v>-0.1</v>
      </c>
      <c r="G916" s="89">
        <v>1012.4</v>
      </c>
      <c r="H916">
        <v>0.65</v>
      </c>
      <c r="I916" t="s">
        <v>2</v>
      </c>
      <c r="J916">
        <v>0.8</v>
      </c>
      <c r="K916">
        <v>5</v>
      </c>
      <c r="L916">
        <v>2025</v>
      </c>
      <c r="M916" t="s">
        <v>127</v>
      </c>
      <c r="N916" s="89" cm="1">
        <f t="array" ref="N916">IF(ISNUMBER(_34_KNMI_Stations[[#This Row],[Etmaal temperatuur °C]]),IF(_34_KNMI_Stations[[#This Row],[Etmaal temperatuur °C]]&lt;stookgrens[],stookgrens[]-_34_KNMI_Stations[[#This Row],[Etmaal temperatuur °C]],0),"")</f>
        <v>5.6</v>
      </c>
      <c r="O916" s="89">
        <f>_34_KNMI_Stations[[#This Row],[graaddagen]]*_34_KNMI_Stations[[#This Row],[Gewogen factor]]</f>
        <v>4.4799999999999995</v>
      </c>
      <c r="P916" s="89" cm="1">
        <f t="array" ref="P916">IF(ISNUMBER(_34_KNMI_Stations[[#This Row],[Etmaal temperatuur °C]]),IF(_34_KNMI_Stations[[#This Row],[Etmaal temperatuur °C]]&gt;stookgrens[],_34_KNMI_Stations[[#This Row],[Etmaal temperatuur °C]]-stookgrens[],0),"")</f>
        <v>0</v>
      </c>
    </row>
    <row r="917" spans="1:16" x14ac:dyDescent="0.25">
      <c r="A917">
        <v>240</v>
      </c>
      <c r="B917" s="110">
        <v>45781</v>
      </c>
      <c r="C917" s="89">
        <v>5.2</v>
      </c>
      <c r="D917" s="89">
        <v>9.8000000000000007</v>
      </c>
      <c r="E917" s="96">
        <v>1746</v>
      </c>
      <c r="F917" s="89">
        <v>-0.1</v>
      </c>
      <c r="G917" s="89">
        <v>1015.2</v>
      </c>
      <c r="H917">
        <v>0.67</v>
      </c>
      <c r="I917" t="s">
        <v>2</v>
      </c>
      <c r="J917">
        <v>0.8</v>
      </c>
      <c r="K917">
        <v>5</v>
      </c>
      <c r="L917">
        <v>2025</v>
      </c>
      <c r="M917" t="s">
        <v>127</v>
      </c>
      <c r="N917" s="89" cm="1">
        <f t="array" ref="N917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917" s="89">
        <f>_34_KNMI_Stations[[#This Row],[graaddagen]]*_34_KNMI_Stations[[#This Row],[Gewogen factor]]</f>
        <v>6.56</v>
      </c>
      <c r="P917" s="89" cm="1">
        <f t="array" ref="P917">IF(ISNUMBER(_34_KNMI_Stations[[#This Row],[Etmaal temperatuur °C]]),IF(_34_KNMI_Stations[[#This Row],[Etmaal temperatuur °C]]&gt;stookgrens[],_34_KNMI_Stations[[#This Row],[Etmaal temperatuur °C]]-stookgrens[],0),"")</f>
        <v>0</v>
      </c>
    </row>
    <row r="918" spans="1:16" x14ac:dyDescent="0.25">
      <c r="A918">
        <v>240</v>
      </c>
      <c r="B918" s="110">
        <v>45782</v>
      </c>
      <c r="C918" s="89">
        <v>4.7</v>
      </c>
      <c r="D918" s="89">
        <v>9.4</v>
      </c>
      <c r="E918" s="96">
        <v>2300</v>
      </c>
      <c r="F918" s="89">
        <v>-0.1</v>
      </c>
      <c r="G918" s="89">
        <v>1019.6</v>
      </c>
      <c r="H918">
        <v>0.63</v>
      </c>
      <c r="I918" t="s">
        <v>2</v>
      </c>
      <c r="J918">
        <v>0.8</v>
      </c>
      <c r="K918">
        <v>5</v>
      </c>
      <c r="L918">
        <v>2025</v>
      </c>
      <c r="M918" t="s">
        <v>132</v>
      </c>
      <c r="N918" s="89" cm="1">
        <f t="array" ref="N918">IF(ISNUMBER(_34_KNMI_Stations[[#This Row],[Etmaal temperatuur °C]]),IF(_34_KNMI_Stations[[#This Row],[Etmaal temperatuur °C]]&lt;stookgrens[],stookgrens[]-_34_KNMI_Stations[[#This Row],[Etmaal temperatuur °C]],0),"")</f>
        <v>8.6</v>
      </c>
      <c r="O918" s="89">
        <f>_34_KNMI_Stations[[#This Row],[graaddagen]]*_34_KNMI_Stations[[#This Row],[Gewogen factor]]</f>
        <v>6.88</v>
      </c>
      <c r="P918" s="89" cm="1">
        <f t="array" ref="P918">IF(ISNUMBER(_34_KNMI_Stations[[#This Row],[Etmaal temperatuur °C]]),IF(_34_KNMI_Stations[[#This Row],[Etmaal temperatuur °C]]&gt;stookgrens[],_34_KNMI_Stations[[#This Row],[Etmaal temperatuur °C]]-stookgrens[],0),"")</f>
        <v>0</v>
      </c>
    </row>
    <row r="919" spans="1:16" x14ac:dyDescent="0.25">
      <c r="A919">
        <v>240</v>
      </c>
      <c r="B919" s="110">
        <v>45783</v>
      </c>
      <c r="C919" s="89">
        <v>4</v>
      </c>
      <c r="D919" s="89">
        <v>9.6999999999999993</v>
      </c>
      <c r="E919" s="96">
        <v>1089</v>
      </c>
      <c r="F919" s="89">
        <v>-0.1</v>
      </c>
      <c r="G919" s="89">
        <v>1022.7</v>
      </c>
      <c r="H919">
        <v>0.71</v>
      </c>
      <c r="I919" t="s">
        <v>2</v>
      </c>
      <c r="J919">
        <v>0.8</v>
      </c>
      <c r="K919">
        <v>5</v>
      </c>
      <c r="L919">
        <v>2025</v>
      </c>
      <c r="M919" t="s">
        <v>132</v>
      </c>
      <c r="N919" s="89" cm="1">
        <f t="array" ref="N919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919" s="89">
        <f>_34_KNMI_Stations[[#This Row],[graaddagen]]*_34_KNMI_Stations[[#This Row],[Gewogen factor]]</f>
        <v>6.6400000000000006</v>
      </c>
      <c r="P919" s="89" cm="1">
        <f t="array" ref="P919">IF(ISNUMBER(_34_KNMI_Stations[[#This Row],[Etmaal temperatuur °C]]),IF(_34_KNMI_Stations[[#This Row],[Etmaal temperatuur °C]]&gt;stookgrens[],_34_KNMI_Stations[[#This Row],[Etmaal temperatuur °C]]-stookgrens[],0),"")</f>
        <v>0</v>
      </c>
    </row>
    <row r="920" spans="1:16" x14ac:dyDescent="0.25">
      <c r="A920">
        <v>240</v>
      </c>
      <c r="B920" s="110">
        <v>45784</v>
      </c>
      <c r="C920" s="89">
        <v>4.2</v>
      </c>
      <c r="D920" s="89">
        <v>10.9</v>
      </c>
      <c r="E920" s="96">
        <v>1781</v>
      </c>
      <c r="F920" s="89">
        <v>0</v>
      </c>
      <c r="G920" s="89">
        <v>1021.5</v>
      </c>
      <c r="H920">
        <v>0.71</v>
      </c>
      <c r="I920" t="s">
        <v>2</v>
      </c>
      <c r="J920">
        <v>0.8</v>
      </c>
      <c r="K920">
        <v>5</v>
      </c>
      <c r="L920">
        <v>2025</v>
      </c>
      <c r="M920" t="s">
        <v>132</v>
      </c>
      <c r="N920" s="89" cm="1">
        <f t="array" ref="N920">IF(ISNUMBER(_34_KNMI_Stations[[#This Row],[Etmaal temperatuur °C]]),IF(_34_KNMI_Stations[[#This Row],[Etmaal temperatuur °C]]&lt;stookgrens[],stookgrens[]-_34_KNMI_Stations[[#This Row],[Etmaal temperatuur °C]],0),"")</f>
        <v>7.1</v>
      </c>
      <c r="O920" s="89">
        <f>_34_KNMI_Stations[[#This Row],[graaddagen]]*_34_KNMI_Stations[[#This Row],[Gewogen factor]]</f>
        <v>5.68</v>
      </c>
      <c r="P920" s="89" cm="1">
        <f t="array" ref="P920">IF(ISNUMBER(_34_KNMI_Stations[[#This Row],[Etmaal temperatuur °C]]),IF(_34_KNMI_Stations[[#This Row],[Etmaal temperatuur °C]]&gt;stookgrens[],_34_KNMI_Stations[[#This Row],[Etmaal temperatuur °C]]-stookgrens[],0),"")</f>
        <v>0</v>
      </c>
    </row>
    <row r="921" spans="1:16" x14ac:dyDescent="0.25">
      <c r="A921">
        <v>240</v>
      </c>
      <c r="B921" s="110">
        <v>45785</v>
      </c>
      <c r="C921" s="89">
        <v>3.6</v>
      </c>
      <c r="D921" s="89">
        <v>13.1</v>
      </c>
      <c r="E921" s="96">
        <v>2424</v>
      </c>
      <c r="F921" s="89">
        <v>0</v>
      </c>
      <c r="G921" s="89">
        <v>1019.3</v>
      </c>
      <c r="H921">
        <v>0.6</v>
      </c>
      <c r="I921" t="s">
        <v>2</v>
      </c>
      <c r="J921">
        <v>0.8</v>
      </c>
      <c r="K921">
        <v>5</v>
      </c>
      <c r="L921">
        <v>2025</v>
      </c>
      <c r="M921" t="s">
        <v>132</v>
      </c>
      <c r="N921" s="89" cm="1">
        <f t="array" ref="N921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921" s="89">
        <f>_34_KNMI_Stations[[#This Row],[graaddagen]]*_34_KNMI_Stations[[#This Row],[Gewogen factor]]</f>
        <v>3.9200000000000004</v>
      </c>
      <c r="P921" s="89" cm="1">
        <f t="array" ref="P921">IF(ISNUMBER(_34_KNMI_Stations[[#This Row],[Etmaal temperatuur °C]]),IF(_34_KNMI_Stations[[#This Row],[Etmaal temperatuur °C]]&gt;stookgrens[],_34_KNMI_Stations[[#This Row],[Etmaal temperatuur °C]]-stookgrens[],0),"")</f>
        <v>0</v>
      </c>
    </row>
    <row r="922" spans="1:16" x14ac:dyDescent="0.25">
      <c r="A922">
        <v>240</v>
      </c>
      <c r="B922" s="110">
        <v>45786</v>
      </c>
      <c r="C922" s="89">
        <v>4.5</v>
      </c>
      <c r="D922" s="89">
        <v>14.4</v>
      </c>
      <c r="E922" s="96">
        <v>2691</v>
      </c>
      <c r="F922" s="89">
        <v>0</v>
      </c>
      <c r="G922" s="89">
        <v>1021.4</v>
      </c>
      <c r="H922">
        <v>0.54</v>
      </c>
      <c r="I922" t="s">
        <v>2</v>
      </c>
      <c r="J922">
        <v>0.8</v>
      </c>
      <c r="K922">
        <v>5</v>
      </c>
      <c r="L922">
        <v>2025</v>
      </c>
      <c r="M922" t="s">
        <v>132</v>
      </c>
      <c r="N922" s="89" cm="1">
        <f t="array" ref="N922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922" s="89">
        <f>_34_KNMI_Stations[[#This Row],[graaddagen]]*_34_KNMI_Stations[[#This Row],[Gewogen factor]]</f>
        <v>2.88</v>
      </c>
      <c r="P922" s="89" cm="1">
        <f t="array" ref="P922">IF(ISNUMBER(_34_KNMI_Stations[[#This Row],[Etmaal temperatuur °C]]),IF(_34_KNMI_Stations[[#This Row],[Etmaal temperatuur °C]]&gt;stookgrens[],_34_KNMI_Stations[[#This Row],[Etmaal temperatuur °C]]-stookgrens[],0),"")</f>
        <v>0</v>
      </c>
    </row>
    <row r="923" spans="1:16" x14ac:dyDescent="0.25">
      <c r="A923">
        <v>240</v>
      </c>
      <c r="B923" s="110">
        <v>45787</v>
      </c>
      <c r="C923" s="89">
        <v>4.2</v>
      </c>
      <c r="D923" s="89">
        <v>16</v>
      </c>
      <c r="E923" s="96">
        <v>2700</v>
      </c>
      <c r="F923" s="89">
        <v>0</v>
      </c>
      <c r="G923" s="89">
        <v>1019.8</v>
      </c>
      <c r="H923">
        <v>0.52</v>
      </c>
      <c r="I923" t="s">
        <v>2</v>
      </c>
      <c r="J923">
        <v>0.8</v>
      </c>
      <c r="K923">
        <v>5</v>
      </c>
      <c r="L923">
        <v>2025</v>
      </c>
      <c r="M923" t="s">
        <v>132</v>
      </c>
      <c r="N923" s="89" cm="1">
        <f t="array" ref="N923">IF(ISNUMBER(_34_KNMI_Stations[[#This Row],[Etmaal temperatuur °C]]),IF(_34_KNMI_Stations[[#This Row],[Etmaal temperatuur °C]]&lt;stookgrens[],stookgrens[]-_34_KNMI_Stations[[#This Row],[Etmaal temperatuur °C]],0),"")</f>
        <v>2</v>
      </c>
      <c r="O923" s="89">
        <f>_34_KNMI_Stations[[#This Row],[graaddagen]]*_34_KNMI_Stations[[#This Row],[Gewogen factor]]</f>
        <v>1.6</v>
      </c>
      <c r="P923" s="89" cm="1">
        <f t="array" ref="P923">IF(ISNUMBER(_34_KNMI_Stations[[#This Row],[Etmaal temperatuur °C]]),IF(_34_KNMI_Stations[[#This Row],[Etmaal temperatuur °C]]&gt;stookgrens[],_34_KNMI_Stations[[#This Row],[Etmaal temperatuur °C]]-stookgrens[],0),"")</f>
        <v>0</v>
      </c>
    </row>
    <row r="924" spans="1:16" x14ac:dyDescent="0.25">
      <c r="A924">
        <v>240</v>
      </c>
      <c r="B924" s="110">
        <v>45788</v>
      </c>
      <c r="C924" s="89">
        <v>4.4000000000000004</v>
      </c>
      <c r="D924" s="89">
        <v>18.399999999999999</v>
      </c>
      <c r="E924" s="96">
        <v>2727</v>
      </c>
      <c r="F924" s="89">
        <v>0</v>
      </c>
      <c r="G924" s="89">
        <v>1013.8</v>
      </c>
      <c r="H924">
        <v>0.48</v>
      </c>
      <c r="I924" t="s">
        <v>2</v>
      </c>
      <c r="J924">
        <v>0.8</v>
      </c>
      <c r="K924">
        <v>5</v>
      </c>
      <c r="L924">
        <v>2025</v>
      </c>
      <c r="M924" t="s">
        <v>132</v>
      </c>
      <c r="N924" s="89" cm="1">
        <f t="array" ref="N924">IF(ISNUMBER(_34_KNMI_Stations[[#This Row],[Etmaal temperatuur °C]]),IF(_34_KNMI_Stations[[#This Row],[Etmaal temperatuur °C]]&lt;stookgrens[],stookgrens[]-_34_KNMI_Stations[[#This Row],[Etmaal temperatuur °C]],0),"")</f>
        <v>0</v>
      </c>
      <c r="O924" s="89">
        <f>_34_KNMI_Stations[[#This Row],[graaddagen]]*_34_KNMI_Stations[[#This Row],[Gewogen factor]]</f>
        <v>0</v>
      </c>
      <c r="P924" s="89" cm="1">
        <f t="array" ref="P924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925" spans="1:16" x14ac:dyDescent="0.25">
      <c r="A925">
        <v>240</v>
      </c>
      <c r="B925" s="110">
        <v>45789</v>
      </c>
      <c r="C925" s="89">
        <v>5.0999999999999996</v>
      </c>
      <c r="D925" s="89">
        <v>18.7</v>
      </c>
      <c r="E925" s="96">
        <v>2719</v>
      </c>
      <c r="F925" s="89">
        <v>0</v>
      </c>
      <c r="G925" s="89">
        <v>1013.7</v>
      </c>
      <c r="H925">
        <v>0.46</v>
      </c>
      <c r="I925" t="s">
        <v>2</v>
      </c>
      <c r="J925">
        <v>0.8</v>
      </c>
      <c r="K925">
        <v>5</v>
      </c>
      <c r="L925">
        <v>2025</v>
      </c>
      <c r="M925" t="s">
        <v>133</v>
      </c>
      <c r="N925" s="89" cm="1">
        <f t="array" ref="N925">IF(ISNUMBER(_34_KNMI_Stations[[#This Row],[Etmaal temperatuur °C]]),IF(_34_KNMI_Stations[[#This Row],[Etmaal temperatuur °C]]&lt;stookgrens[],stookgrens[]-_34_KNMI_Stations[[#This Row],[Etmaal temperatuur °C]],0),"")</f>
        <v>0</v>
      </c>
      <c r="O925" s="89">
        <f>_34_KNMI_Stations[[#This Row],[graaddagen]]*_34_KNMI_Stations[[#This Row],[Gewogen factor]]</f>
        <v>0</v>
      </c>
      <c r="P925" s="89" cm="1">
        <f t="array" ref="P925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926" spans="1:16" x14ac:dyDescent="0.25">
      <c r="A926">
        <v>240</v>
      </c>
      <c r="B926" s="110">
        <v>45790</v>
      </c>
      <c r="C926" s="89">
        <v>5.5</v>
      </c>
      <c r="D926" s="89">
        <v>17.100000000000001</v>
      </c>
      <c r="E926" s="96">
        <v>2810</v>
      </c>
      <c r="F926" s="89">
        <v>0</v>
      </c>
      <c r="G926" s="89">
        <v>1018.5</v>
      </c>
      <c r="H926">
        <v>0.48</v>
      </c>
      <c r="I926" t="s">
        <v>2</v>
      </c>
      <c r="J926">
        <v>0.8</v>
      </c>
      <c r="K926">
        <v>5</v>
      </c>
      <c r="L926">
        <v>2025</v>
      </c>
      <c r="M926" t="s">
        <v>133</v>
      </c>
      <c r="N926" s="89" cm="1">
        <f t="array" ref="N926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926" s="89">
        <f>_34_KNMI_Stations[[#This Row],[graaddagen]]*_34_KNMI_Stations[[#This Row],[Gewogen factor]]</f>
        <v>0.71999999999999886</v>
      </c>
      <c r="P926" s="89" cm="1">
        <f t="array" ref="P926">IF(ISNUMBER(_34_KNMI_Stations[[#This Row],[Etmaal temperatuur °C]]),IF(_34_KNMI_Stations[[#This Row],[Etmaal temperatuur °C]]&gt;stookgrens[],_34_KNMI_Stations[[#This Row],[Etmaal temperatuur °C]]-stookgrens[],0),"")</f>
        <v>0</v>
      </c>
    </row>
    <row r="927" spans="1:16" x14ac:dyDescent="0.25">
      <c r="A927">
        <v>240</v>
      </c>
      <c r="B927" s="110">
        <v>45791</v>
      </c>
      <c r="C927" s="89">
        <v>4.5</v>
      </c>
      <c r="D927" s="89">
        <v>13.9</v>
      </c>
      <c r="E927" s="96">
        <v>2525</v>
      </c>
      <c r="F927" s="89">
        <v>0</v>
      </c>
      <c r="G927" s="89">
        <v>1019.9</v>
      </c>
      <c r="H927">
        <v>0.68</v>
      </c>
      <c r="I927" t="s">
        <v>2</v>
      </c>
      <c r="J927">
        <v>0.8</v>
      </c>
      <c r="K927">
        <v>5</v>
      </c>
      <c r="L927">
        <v>2025</v>
      </c>
      <c r="M927" t="s">
        <v>133</v>
      </c>
      <c r="N927" s="89" cm="1">
        <f t="array" ref="N927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927" s="89">
        <f>_34_KNMI_Stations[[#This Row],[graaddagen]]*_34_KNMI_Stations[[#This Row],[Gewogen factor]]</f>
        <v>3.28</v>
      </c>
      <c r="P927" s="89" cm="1">
        <f t="array" ref="P927">IF(ISNUMBER(_34_KNMI_Stations[[#This Row],[Etmaal temperatuur °C]]),IF(_34_KNMI_Stations[[#This Row],[Etmaal temperatuur °C]]&gt;stookgrens[],_34_KNMI_Stations[[#This Row],[Etmaal temperatuur °C]]-stookgrens[],0),"")</f>
        <v>0</v>
      </c>
    </row>
    <row r="928" spans="1:16" x14ac:dyDescent="0.25">
      <c r="A928">
        <v>240</v>
      </c>
      <c r="B928" s="110">
        <v>45792</v>
      </c>
      <c r="C928" s="89">
        <v>5.8</v>
      </c>
      <c r="D928" s="89">
        <v>12.2</v>
      </c>
      <c r="E928" s="96">
        <v>2686</v>
      </c>
      <c r="F928" s="89">
        <v>0</v>
      </c>
      <c r="G928" s="89">
        <v>1021.7</v>
      </c>
      <c r="H928">
        <v>0.66</v>
      </c>
      <c r="I928" t="s">
        <v>2</v>
      </c>
      <c r="J928">
        <v>0.8</v>
      </c>
      <c r="K928">
        <v>5</v>
      </c>
      <c r="L928">
        <v>2025</v>
      </c>
      <c r="M928" t="s">
        <v>133</v>
      </c>
      <c r="N928" s="89" cm="1">
        <f t="array" ref="N928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928" s="89">
        <f>_34_KNMI_Stations[[#This Row],[graaddagen]]*_34_KNMI_Stations[[#This Row],[Gewogen factor]]</f>
        <v>4.6400000000000006</v>
      </c>
      <c r="P928" s="89" cm="1">
        <f t="array" ref="P928">IF(ISNUMBER(_34_KNMI_Stations[[#This Row],[Etmaal temperatuur °C]]),IF(_34_KNMI_Stations[[#This Row],[Etmaal temperatuur °C]]&gt;stookgrens[],_34_KNMI_Stations[[#This Row],[Etmaal temperatuur °C]]-stookgrens[],0),"")</f>
        <v>0</v>
      </c>
    </row>
    <row r="929" spans="1:16" x14ac:dyDescent="0.25">
      <c r="A929">
        <v>240</v>
      </c>
      <c r="B929" s="110">
        <v>45793</v>
      </c>
      <c r="C929" s="89">
        <v>4.3</v>
      </c>
      <c r="D929" s="89">
        <v>11</v>
      </c>
      <c r="E929" s="96">
        <v>1784</v>
      </c>
      <c r="F929" s="89">
        <v>0</v>
      </c>
      <c r="G929" s="89">
        <v>1022.1</v>
      </c>
      <c r="H929">
        <v>0.76</v>
      </c>
      <c r="I929" t="s">
        <v>2</v>
      </c>
      <c r="J929">
        <v>0.8</v>
      </c>
      <c r="K929">
        <v>5</v>
      </c>
      <c r="L929">
        <v>2025</v>
      </c>
      <c r="M929" t="s">
        <v>133</v>
      </c>
      <c r="N929" s="89" cm="1">
        <f t="array" ref="N929">IF(ISNUMBER(_34_KNMI_Stations[[#This Row],[Etmaal temperatuur °C]]),IF(_34_KNMI_Stations[[#This Row],[Etmaal temperatuur °C]]&lt;stookgrens[],stookgrens[]-_34_KNMI_Stations[[#This Row],[Etmaal temperatuur °C]],0),"")</f>
        <v>7</v>
      </c>
      <c r="O929" s="89">
        <f>_34_KNMI_Stations[[#This Row],[graaddagen]]*_34_KNMI_Stations[[#This Row],[Gewogen factor]]</f>
        <v>5.6000000000000005</v>
      </c>
      <c r="P929" s="89" cm="1">
        <f t="array" ref="P929">IF(ISNUMBER(_34_KNMI_Stations[[#This Row],[Etmaal temperatuur °C]]),IF(_34_KNMI_Stations[[#This Row],[Etmaal temperatuur °C]]&gt;stookgrens[],_34_KNMI_Stations[[#This Row],[Etmaal temperatuur °C]]-stookgrens[],0),"")</f>
        <v>0</v>
      </c>
    </row>
    <row r="930" spans="1:16" x14ac:dyDescent="0.25">
      <c r="A930">
        <v>240</v>
      </c>
      <c r="B930" s="110">
        <v>45794</v>
      </c>
      <c r="C930" s="89">
        <v>4.8</v>
      </c>
      <c r="D930" s="89">
        <v>12.8</v>
      </c>
      <c r="E930" s="96">
        <v>2584</v>
      </c>
      <c r="F930" s="89">
        <v>0</v>
      </c>
      <c r="G930" s="89">
        <v>1019.6</v>
      </c>
      <c r="H930">
        <v>0.76</v>
      </c>
      <c r="I930" t="s">
        <v>2</v>
      </c>
      <c r="J930">
        <v>0.8</v>
      </c>
      <c r="K930">
        <v>5</v>
      </c>
      <c r="L930">
        <v>2025</v>
      </c>
      <c r="M930" t="s">
        <v>133</v>
      </c>
      <c r="N930" s="89" cm="1">
        <f t="array" ref="N930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930" s="89">
        <f>_34_KNMI_Stations[[#This Row],[graaddagen]]*_34_KNMI_Stations[[#This Row],[Gewogen factor]]</f>
        <v>4.1599999999999993</v>
      </c>
      <c r="P930" s="89" cm="1">
        <f t="array" ref="P930">IF(ISNUMBER(_34_KNMI_Stations[[#This Row],[Etmaal temperatuur °C]]),IF(_34_KNMI_Stations[[#This Row],[Etmaal temperatuur °C]]&gt;stookgrens[],_34_KNMI_Stations[[#This Row],[Etmaal temperatuur °C]]-stookgrens[],0),"")</f>
        <v>0</v>
      </c>
    </row>
    <row r="931" spans="1:16" x14ac:dyDescent="0.25">
      <c r="A931">
        <v>240</v>
      </c>
      <c r="B931" s="110">
        <v>45795</v>
      </c>
      <c r="C931" s="89">
        <v>4</v>
      </c>
      <c r="D931" s="89">
        <v>13.8</v>
      </c>
      <c r="E931" s="96">
        <v>1974</v>
      </c>
      <c r="F931" s="89">
        <v>0</v>
      </c>
      <c r="G931" s="89">
        <v>1018.1</v>
      </c>
      <c r="H931">
        <v>0.73</v>
      </c>
      <c r="I931" t="s">
        <v>2</v>
      </c>
      <c r="J931">
        <v>0.8</v>
      </c>
      <c r="K931">
        <v>5</v>
      </c>
      <c r="L931">
        <v>2025</v>
      </c>
      <c r="M931" t="s">
        <v>133</v>
      </c>
      <c r="N931" s="89" cm="1">
        <f t="array" ref="N931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931" s="89">
        <f>_34_KNMI_Stations[[#This Row],[graaddagen]]*_34_KNMI_Stations[[#This Row],[Gewogen factor]]</f>
        <v>3.3599999999999994</v>
      </c>
      <c r="P931" s="89" cm="1">
        <f t="array" ref="P931">IF(ISNUMBER(_34_KNMI_Stations[[#This Row],[Etmaal temperatuur °C]]),IF(_34_KNMI_Stations[[#This Row],[Etmaal temperatuur °C]]&gt;stookgrens[],_34_KNMI_Stations[[#This Row],[Etmaal temperatuur °C]]-stookgrens[],0),"")</f>
        <v>0</v>
      </c>
    </row>
    <row r="932" spans="1:16" x14ac:dyDescent="0.25">
      <c r="A932">
        <v>240</v>
      </c>
      <c r="B932" s="110">
        <v>45796</v>
      </c>
      <c r="C932" s="89">
        <v>3.7</v>
      </c>
      <c r="D932" s="89">
        <v>15.3</v>
      </c>
      <c r="E932" s="96">
        <v>2848</v>
      </c>
      <c r="F932" s="89">
        <v>0</v>
      </c>
      <c r="G932" s="89">
        <v>1020.2</v>
      </c>
      <c r="H932">
        <v>0.64</v>
      </c>
      <c r="I932" t="s">
        <v>2</v>
      </c>
      <c r="J932">
        <v>0.8</v>
      </c>
      <c r="K932">
        <v>5</v>
      </c>
      <c r="L932">
        <v>2025</v>
      </c>
      <c r="M932" t="s">
        <v>349</v>
      </c>
      <c r="N932" s="89" cm="1">
        <f t="array" ref="N932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932" s="89">
        <f>_34_KNMI_Stations[[#This Row],[graaddagen]]*_34_KNMI_Stations[[#This Row],[Gewogen factor]]</f>
        <v>2.1599999999999997</v>
      </c>
      <c r="P932" s="89" cm="1">
        <f t="array" ref="P932">IF(ISNUMBER(_34_KNMI_Stations[[#This Row],[Etmaal temperatuur °C]]),IF(_34_KNMI_Stations[[#This Row],[Etmaal temperatuur °C]]&gt;stookgrens[],_34_KNMI_Stations[[#This Row],[Etmaal temperatuur °C]]-stookgrens[],0),"")</f>
        <v>0</v>
      </c>
    </row>
    <row r="933" spans="1:16" x14ac:dyDescent="0.25">
      <c r="A933">
        <v>240</v>
      </c>
      <c r="B933" s="110">
        <v>45797</v>
      </c>
      <c r="C933" s="89">
        <v>3.8</v>
      </c>
      <c r="D933" s="89">
        <v>14.5</v>
      </c>
      <c r="E933" s="96">
        <v>2875</v>
      </c>
      <c r="F933" s="89">
        <v>0</v>
      </c>
      <c r="G933" s="89">
        <v>1018.8</v>
      </c>
      <c r="H933">
        <v>0.68</v>
      </c>
      <c r="I933" t="s">
        <v>2</v>
      </c>
      <c r="J933">
        <v>0.8</v>
      </c>
      <c r="K933">
        <v>5</v>
      </c>
      <c r="L933">
        <v>2025</v>
      </c>
      <c r="M933" t="s">
        <v>349</v>
      </c>
      <c r="N933" s="89" cm="1">
        <f t="array" ref="N933">IF(ISNUMBER(_34_KNMI_Stations[[#This Row],[Etmaal temperatuur °C]]),IF(_34_KNMI_Stations[[#This Row],[Etmaal temperatuur °C]]&lt;stookgrens[],stookgrens[]-_34_KNMI_Stations[[#This Row],[Etmaal temperatuur °C]],0),"")</f>
        <v>3.5</v>
      </c>
      <c r="O933" s="89">
        <f>_34_KNMI_Stations[[#This Row],[graaddagen]]*_34_KNMI_Stations[[#This Row],[Gewogen factor]]</f>
        <v>2.8000000000000003</v>
      </c>
      <c r="P933" s="89" cm="1">
        <f t="array" ref="P933">IF(ISNUMBER(_34_KNMI_Stations[[#This Row],[Etmaal temperatuur °C]]),IF(_34_KNMI_Stations[[#This Row],[Etmaal temperatuur °C]]&gt;stookgrens[],_34_KNMI_Stations[[#This Row],[Etmaal temperatuur °C]]-stookgrens[],0),"")</f>
        <v>0</v>
      </c>
    </row>
    <row r="934" spans="1:16" x14ac:dyDescent="0.25">
      <c r="A934">
        <v>240</v>
      </c>
      <c r="B934" s="110">
        <v>45798</v>
      </c>
      <c r="C934" s="89">
        <v>4.5999999999999996</v>
      </c>
      <c r="D934" s="89">
        <v>12.4</v>
      </c>
      <c r="E934" s="96">
        <v>2075</v>
      </c>
      <c r="F934" s="89">
        <v>0</v>
      </c>
      <c r="G934" s="89">
        <v>1015.1</v>
      </c>
      <c r="H934">
        <v>0.73</v>
      </c>
      <c r="I934" t="s">
        <v>2</v>
      </c>
      <c r="J934">
        <v>0.8</v>
      </c>
      <c r="K934">
        <v>5</v>
      </c>
      <c r="L934">
        <v>2025</v>
      </c>
      <c r="M934" t="s">
        <v>349</v>
      </c>
      <c r="N934" s="89" cm="1">
        <f t="array" ref="N934">IF(ISNUMBER(_34_KNMI_Stations[[#This Row],[Etmaal temperatuur °C]]),IF(_34_KNMI_Stations[[#This Row],[Etmaal temperatuur °C]]&lt;stookgrens[],stookgrens[]-_34_KNMI_Stations[[#This Row],[Etmaal temperatuur °C]],0),"")</f>
        <v>5.6</v>
      </c>
      <c r="O934" s="89">
        <f>_34_KNMI_Stations[[#This Row],[graaddagen]]*_34_KNMI_Stations[[#This Row],[Gewogen factor]]</f>
        <v>4.4799999999999995</v>
      </c>
      <c r="P934" s="89" cm="1">
        <f t="array" ref="P934">IF(ISNUMBER(_34_KNMI_Stations[[#This Row],[Etmaal temperatuur °C]]),IF(_34_KNMI_Stations[[#This Row],[Etmaal temperatuur °C]]&gt;stookgrens[],_34_KNMI_Stations[[#This Row],[Etmaal temperatuur °C]]-stookgrens[],0),"")</f>
        <v>0</v>
      </c>
    </row>
    <row r="935" spans="1:16" x14ac:dyDescent="0.25">
      <c r="A935">
        <v>240</v>
      </c>
      <c r="B935" s="110">
        <v>45799</v>
      </c>
      <c r="C935" s="89">
        <v>5.8</v>
      </c>
      <c r="D935" s="89">
        <v>11.2</v>
      </c>
      <c r="E935" s="96">
        <v>2103</v>
      </c>
      <c r="F935" s="89">
        <v>0.7</v>
      </c>
      <c r="G935" s="89">
        <v>1016.4</v>
      </c>
      <c r="H935">
        <v>0.62</v>
      </c>
      <c r="I935" t="s">
        <v>2</v>
      </c>
      <c r="J935">
        <v>0.8</v>
      </c>
      <c r="K935">
        <v>5</v>
      </c>
      <c r="L935">
        <v>2025</v>
      </c>
      <c r="M935" t="s">
        <v>349</v>
      </c>
      <c r="N935" s="89" cm="1">
        <f t="array" ref="N935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935" s="89">
        <f>_34_KNMI_Stations[[#This Row],[graaddagen]]*_34_KNMI_Stations[[#This Row],[Gewogen factor]]</f>
        <v>5.4400000000000013</v>
      </c>
      <c r="P935" s="89" cm="1">
        <f t="array" ref="P935">IF(ISNUMBER(_34_KNMI_Stations[[#This Row],[Etmaal temperatuur °C]]),IF(_34_KNMI_Stations[[#This Row],[Etmaal temperatuur °C]]&gt;stookgrens[],_34_KNMI_Stations[[#This Row],[Etmaal temperatuur °C]]-stookgrens[],0),"")</f>
        <v>0</v>
      </c>
    </row>
    <row r="936" spans="1:16" x14ac:dyDescent="0.25">
      <c r="A936">
        <v>240</v>
      </c>
      <c r="B936" s="110">
        <v>45800</v>
      </c>
      <c r="C936" s="89">
        <v>5.6</v>
      </c>
      <c r="D936" s="89">
        <v>10.3</v>
      </c>
      <c r="E936" s="96">
        <v>1578</v>
      </c>
      <c r="F936" s="89">
        <v>2.6</v>
      </c>
      <c r="G936" s="89">
        <v>1017.4</v>
      </c>
      <c r="H936">
        <v>0.7</v>
      </c>
      <c r="I936" t="s">
        <v>2</v>
      </c>
      <c r="J936">
        <v>0.8</v>
      </c>
      <c r="K936">
        <v>5</v>
      </c>
      <c r="L936">
        <v>2025</v>
      </c>
      <c r="M936" t="s">
        <v>349</v>
      </c>
      <c r="N936" s="89" cm="1">
        <f t="array" ref="N936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936" s="89">
        <f>_34_KNMI_Stations[[#This Row],[graaddagen]]*_34_KNMI_Stations[[#This Row],[Gewogen factor]]</f>
        <v>6.16</v>
      </c>
      <c r="P936" s="89" cm="1">
        <f t="array" ref="P936">IF(ISNUMBER(_34_KNMI_Stations[[#This Row],[Etmaal temperatuur °C]]),IF(_34_KNMI_Stations[[#This Row],[Etmaal temperatuur °C]]&gt;stookgrens[],_34_KNMI_Stations[[#This Row],[Etmaal temperatuur °C]]-stookgrens[],0),"")</f>
        <v>0</v>
      </c>
    </row>
    <row r="937" spans="1:16" x14ac:dyDescent="0.25">
      <c r="A937">
        <v>240</v>
      </c>
      <c r="B937" s="110">
        <v>45801</v>
      </c>
      <c r="C937" s="89">
        <v>5.5</v>
      </c>
      <c r="D937" s="89">
        <v>13.1</v>
      </c>
      <c r="E937" s="96">
        <v>571</v>
      </c>
      <c r="F937" s="89">
        <v>5.8</v>
      </c>
      <c r="G937" s="89">
        <v>1011.7</v>
      </c>
      <c r="H937">
        <v>0.86</v>
      </c>
      <c r="I937" t="s">
        <v>2</v>
      </c>
      <c r="J937">
        <v>0.8</v>
      </c>
      <c r="K937">
        <v>5</v>
      </c>
      <c r="L937">
        <v>2025</v>
      </c>
      <c r="M937" t="s">
        <v>349</v>
      </c>
      <c r="N937" s="89" cm="1">
        <f t="array" ref="N937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937" s="89">
        <f>_34_KNMI_Stations[[#This Row],[graaddagen]]*_34_KNMI_Stations[[#This Row],[Gewogen factor]]</f>
        <v>3.9200000000000004</v>
      </c>
      <c r="P937" s="89" cm="1">
        <f t="array" ref="P937">IF(ISNUMBER(_34_KNMI_Stations[[#This Row],[Etmaal temperatuur °C]]),IF(_34_KNMI_Stations[[#This Row],[Etmaal temperatuur °C]]&gt;stookgrens[],_34_KNMI_Stations[[#This Row],[Etmaal temperatuur °C]]-stookgrens[],0),"")</f>
        <v>0</v>
      </c>
    </row>
    <row r="938" spans="1:16" x14ac:dyDescent="0.25">
      <c r="A938">
        <v>240</v>
      </c>
      <c r="B938" s="110">
        <v>45802</v>
      </c>
      <c r="C938" s="89">
        <v>6.8</v>
      </c>
      <c r="D938" s="89">
        <v>15.3</v>
      </c>
      <c r="E938" s="96">
        <v>1436</v>
      </c>
      <c r="F938" s="89">
        <v>2</v>
      </c>
      <c r="G938" s="89">
        <v>1009</v>
      </c>
      <c r="H938">
        <v>0.81</v>
      </c>
      <c r="I938" t="s">
        <v>2</v>
      </c>
      <c r="J938">
        <v>0.8</v>
      </c>
      <c r="K938">
        <v>5</v>
      </c>
      <c r="L938">
        <v>2025</v>
      </c>
      <c r="M938" t="s">
        <v>349</v>
      </c>
      <c r="N938" s="89" cm="1">
        <f t="array" ref="N938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938" s="89">
        <f>_34_KNMI_Stations[[#This Row],[graaddagen]]*_34_KNMI_Stations[[#This Row],[Gewogen factor]]</f>
        <v>2.1599999999999997</v>
      </c>
      <c r="P938" s="89" cm="1">
        <f t="array" ref="P938">IF(ISNUMBER(_34_KNMI_Stations[[#This Row],[Etmaal temperatuur °C]]),IF(_34_KNMI_Stations[[#This Row],[Etmaal temperatuur °C]]&gt;stookgrens[],_34_KNMI_Stations[[#This Row],[Etmaal temperatuur °C]]-stookgrens[],0),"")</f>
        <v>0</v>
      </c>
    </row>
    <row r="939" spans="1:16" x14ac:dyDescent="0.25">
      <c r="A939">
        <v>240</v>
      </c>
      <c r="B939" s="110">
        <v>45803</v>
      </c>
      <c r="C939" s="89">
        <v>7.7</v>
      </c>
      <c r="D939" s="89">
        <v>15.3</v>
      </c>
      <c r="E939" s="96">
        <v>2206</v>
      </c>
      <c r="F939" s="89">
        <v>-0.1</v>
      </c>
      <c r="G939" s="89">
        <v>1015.1</v>
      </c>
      <c r="H939">
        <v>0.63</v>
      </c>
      <c r="I939" t="s">
        <v>2</v>
      </c>
      <c r="J939">
        <v>0.8</v>
      </c>
      <c r="K939">
        <v>5</v>
      </c>
      <c r="L939">
        <v>2025</v>
      </c>
      <c r="M939" t="s">
        <v>350</v>
      </c>
      <c r="N939" s="89" cm="1">
        <f t="array" ref="N939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939" s="89">
        <f>_34_KNMI_Stations[[#This Row],[graaddagen]]*_34_KNMI_Stations[[#This Row],[Gewogen factor]]</f>
        <v>2.1599999999999997</v>
      </c>
      <c r="P939" s="89" cm="1">
        <f t="array" ref="P939">IF(ISNUMBER(_34_KNMI_Stations[[#This Row],[Etmaal temperatuur °C]]),IF(_34_KNMI_Stations[[#This Row],[Etmaal temperatuur °C]]&gt;stookgrens[],_34_KNMI_Stations[[#This Row],[Etmaal temperatuur °C]]-stookgrens[],0),"")</f>
        <v>0</v>
      </c>
    </row>
    <row r="940" spans="1:16" x14ac:dyDescent="0.25">
      <c r="A940">
        <v>240</v>
      </c>
      <c r="B940" s="110">
        <v>45804</v>
      </c>
      <c r="C940" s="89">
        <v>9.1</v>
      </c>
      <c r="D940" s="89">
        <v>14.6</v>
      </c>
      <c r="E940" s="96">
        <v>1005</v>
      </c>
      <c r="F940" s="89">
        <v>15.4</v>
      </c>
      <c r="G940" s="89">
        <v>1011.9</v>
      </c>
      <c r="H940">
        <v>0.84</v>
      </c>
      <c r="I940" t="s">
        <v>2</v>
      </c>
      <c r="J940">
        <v>0.8</v>
      </c>
      <c r="K940">
        <v>5</v>
      </c>
      <c r="L940">
        <v>2025</v>
      </c>
      <c r="M940" t="s">
        <v>350</v>
      </c>
      <c r="N940" s="89" cm="1">
        <f t="array" ref="N940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940" s="89">
        <f>_34_KNMI_Stations[[#This Row],[graaddagen]]*_34_KNMI_Stations[[#This Row],[Gewogen factor]]</f>
        <v>2.7200000000000006</v>
      </c>
      <c r="P940" s="89" cm="1">
        <f t="array" ref="P940">IF(ISNUMBER(_34_KNMI_Stations[[#This Row],[Etmaal temperatuur °C]]),IF(_34_KNMI_Stations[[#This Row],[Etmaal temperatuur °C]]&gt;stookgrens[],_34_KNMI_Stations[[#This Row],[Etmaal temperatuur °C]]-stookgrens[],0),"")</f>
        <v>0</v>
      </c>
    </row>
    <row r="941" spans="1:16" x14ac:dyDescent="0.25">
      <c r="A941">
        <v>240</v>
      </c>
      <c r="B941" s="110">
        <v>45805</v>
      </c>
      <c r="C941" s="89">
        <v>6.4</v>
      </c>
      <c r="D941" s="89">
        <v>14.4</v>
      </c>
      <c r="E941" s="96">
        <v>1611</v>
      </c>
      <c r="F941" s="89">
        <v>0.9</v>
      </c>
      <c r="G941" s="89">
        <v>1014.9</v>
      </c>
      <c r="H941">
        <v>0.84</v>
      </c>
      <c r="I941" t="s">
        <v>2</v>
      </c>
      <c r="J941">
        <v>0.8</v>
      </c>
      <c r="K941">
        <v>5</v>
      </c>
      <c r="L941">
        <v>2025</v>
      </c>
      <c r="M941" t="s">
        <v>350</v>
      </c>
      <c r="N941" s="89" cm="1">
        <f t="array" ref="N941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941" s="89">
        <f>_34_KNMI_Stations[[#This Row],[graaddagen]]*_34_KNMI_Stations[[#This Row],[Gewogen factor]]</f>
        <v>2.88</v>
      </c>
      <c r="P941" s="89" cm="1">
        <f t="array" ref="P941">IF(ISNUMBER(_34_KNMI_Stations[[#This Row],[Etmaal temperatuur °C]]),IF(_34_KNMI_Stations[[#This Row],[Etmaal temperatuur °C]]&gt;stookgrens[],_34_KNMI_Stations[[#This Row],[Etmaal temperatuur °C]]-stookgrens[],0),"")</f>
        <v>0</v>
      </c>
    </row>
    <row r="942" spans="1:16" x14ac:dyDescent="0.25">
      <c r="A942">
        <v>240</v>
      </c>
      <c r="B942" s="110">
        <v>45806</v>
      </c>
      <c r="C942" s="89">
        <v>5.5</v>
      </c>
      <c r="D942" s="89">
        <v>14.9</v>
      </c>
      <c r="E942" s="96">
        <v>781</v>
      </c>
      <c r="F942" s="89">
        <v>1.3</v>
      </c>
      <c r="G942" s="89">
        <v>1019.3</v>
      </c>
      <c r="H942">
        <v>0.87</v>
      </c>
      <c r="I942" t="s">
        <v>2</v>
      </c>
      <c r="J942">
        <v>0.8</v>
      </c>
      <c r="K942">
        <v>5</v>
      </c>
      <c r="L942">
        <v>2025</v>
      </c>
      <c r="M942" t="s">
        <v>350</v>
      </c>
      <c r="N942" s="89" cm="1">
        <f t="array" ref="N942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942" s="89">
        <f>_34_KNMI_Stations[[#This Row],[graaddagen]]*_34_KNMI_Stations[[#This Row],[Gewogen factor]]</f>
        <v>2.48</v>
      </c>
      <c r="P942" s="89" cm="1">
        <f t="array" ref="P942">IF(ISNUMBER(_34_KNMI_Stations[[#This Row],[Etmaal temperatuur °C]]),IF(_34_KNMI_Stations[[#This Row],[Etmaal temperatuur °C]]&gt;stookgrens[],_34_KNMI_Stations[[#This Row],[Etmaal temperatuur °C]]-stookgrens[],0),"")</f>
        <v>0</v>
      </c>
    </row>
    <row r="943" spans="1:16" x14ac:dyDescent="0.25">
      <c r="A943">
        <v>240</v>
      </c>
      <c r="B943" s="110">
        <v>45807</v>
      </c>
      <c r="C943" s="89">
        <v>5.2</v>
      </c>
      <c r="D943" s="89">
        <v>16.899999999999999</v>
      </c>
      <c r="E943" s="96">
        <v>2332</v>
      </c>
      <c r="F943" s="89">
        <v>0</v>
      </c>
      <c r="G943" s="89">
        <v>1019.1</v>
      </c>
      <c r="H943">
        <v>0.82</v>
      </c>
      <c r="I943" t="s">
        <v>2</v>
      </c>
      <c r="J943">
        <v>0.8</v>
      </c>
      <c r="K943">
        <v>5</v>
      </c>
      <c r="L943">
        <v>2025</v>
      </c>
      <c r="M943" t="s">
        <v>350</v>
      </c>
      <c r="N943" s="89" cm="1">
        <f t="array" ref="N943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943" s="89">
        <f>_34_KNMI_Stations[[#This Row],[graaddagen]]*_34_KNMI_Stations[[#This Row],[Gewogen factor]]</f>
        <v>0.88000000000000123</v>
      </c>
      <c r="P943" s="89" cm="1">
        <f t="array" ref="P943">IF(ISNUMBER(_34_KNMI_Stations[[#This Row],[Etmaal temperatuur °C]]),IF(_34_KNMI_Stations[[#This Row],[Etmaal temperatuur °C]]&gt;stookgrens[],_34_KNMI_Stations[[#This Row],[Etmaal temperatuur °C]]-stookgrens[],0),"")</f>
        <v>0</v>
      </c>
    </row>
    <row r="944" spans="1:16" x14ac:dyDescent="0.25">
      <c r="A944">
        <v>240</v>
      </c>
      <c r="B944" s="110">
        <v>45808</v>
      </c>
      <c r="C944" s="89">
        <v>2.2000000000000002</v>
      </c>
      <c r="D944" s="89">
        <v>19.7</v>
      </c>
      <c r="E944" s="96">
        <v>2250</v>
      </c>
      <c r="F944" s="89">
        <v>0</v>
      </c>
      <c r="G944" s="89">
        <v>1016.4</v>
      </c>
      <c r="H944">
        <v>0.7</v>
      </c>
      <c r="I944" t="s">
        <v>2</v>
      </c>
      <c r="J944">
        <v>0.8</v>
      </c>
      <c r="K944">
        <v>5</v>
      </c>
      <c r="L944">
        <v>2025</v>
      </c>
      <c r="M944" t="s">
        <v>350</v>
      </c>
      <c r="N944" s="89" cm="1">
        <f t="array" ref="N944">IF(ISNUMBER(_34_KNMI_Stations[[#This Row],[Etmaal temperatuur °C]]),IF(_34_KNMI_Stations[[#This Row],[Etmaal temperatuur °C]]&lt;stookgrens[],stookgrens[]-_34_KNMI_Stations[[#This Row],[Etmaal temperatuur °C]],0),"")</f>
        <v>0</v>
      </c>
      <c r="O944" s="89">
        <f>_34_KNMI_Stations[[#This Row],[graaddagen]]*_34_KNMI_Stations[[#This Row],[Gewogen factor]]</f>
        <v>0</v>
      </c>
      <c r="P944" s="89" cm="1">
        <f t="array" ref="P944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945" spans="1:16" x14ac:dyDescent="0.25">
      <c r="A945">
        <v>240</v>
      </c>
      <c r="B945" s="110">
        <v>45809</v>
      </c>
      <c r="C945" s="89">
        <v>5.9</v>
      </c>
      <c r="D945" s="89">
        <v>16.899999999999999</v>
      </c>
      <c r="E945" s="96">
        <v>1995</v>
      </c>
      <c r="F945" s="89">
        <v>0</v>
      </c>
      <c r="G945" s="89">
        <v>1013.3</v>
      </c>
      <c r="H945">
        <v>0.7</v>
      </c>
      <c r="I945" t="s">
        <v>2</v>
      </c>
      <c r="J945">
        <v>0.8</v>
      </c>
      <c r="K945">
        <v>6</v>
      </c>
      <c r="L945">
        <v>2025</v>
      </c>
      <c r="M945" t="s">
        <v>350</v>
      </c>
      <c r="N945" s="89" cm="1">
        <f t="array" ref="N945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945" s="89">
        <f>_34_KNMI_Stations[[#This Row],[graaddagen]]*_34_KNMI_Stations[[#This Row],[Gewogen factor]]</f>
        <v>0.88000000000000123</v>
      </c>
      <c r="P945" s="89" cm="1">
        <f t="array" ref="P945">IF(ISNUMBER(_34_KNMI_Stations[[#This Row],[Etmaal temperatuur °C]]),IF(_34_KNMI_Stations[[#This Row],[Etmaal temperatuur °C]]&gt;stookgrens[],_34_KNMI_Stations[[#This Row],[Etmaal temperatuur °C]]-stookgrens[],0),"")</f>
        <v>0</v>
      </c>
    </row>
    <row r="946" spans="1:16" x14ac:dyDescent="0.25">
      <c r="A946">
        <v>240</v>
      </c>
      <c r="B946" s="110">
        <v>45810</v>
      </c>
      <c r="C946" s="89">
        <v>4.4000000000000004</v>
      </c>
      <c r="D946" s="89">
        <v>15.2</v>
      </c>
      <c r="E946" s="96">
        <v>2608</v>
      </c>
      <c r="F946" s="89">
        <v>-0.1</v>
      </c>
      <c r="G946" s="89">
        <v>1015.6</v>
      </c>
      <c r="H946">
        <v>0.7</v>
      </c>
      <c r="I946" t="s">
        <v>2</v>
      </c>
      <c r="J946">
        <v>0.8</v>
      </c>
      <c r="K946">
        <v>6</v>
      </c>
      <c r="L946">
        <v>2025</v>
      </c>
      <c r="M946" t="s">
        <v>351</v>
      </c>
      <c r="N946" s="89" cm="1">
        <f t="array" ref="N946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946" s="89">
        <f>_34_KNMI_Stations[[#This Row],[graaddagen]]*_34_KNMI_Stations[[#This Row],[Gewogen factor]]</f>
        <v>2.2400000000000007</v>
      </c>
      <c r="P946" s="89" cm="1">
        <f t="array" ref="P946">IF(ISNUMBER(_34_KNMI_Stations[[#This Row],[Etmaal temperatuur °C]]),IF(_34_KNMI_Stations[[#This Row],[Etmaal temperatuur °C]]&gt;stookgrens[],_34_KNMI_Stations[[#This Row],[Etmaal temperatuur °C]]-stookgrens[],0),"")</f>
        <v>0</v>
      </c>
    </row>
    <row r="947" spans="1:16" x14ac:dyDescent="0.25">
      <c r="A947">
        <v>240</v>
      </c>
      <c r="B947" s="110">
        <v>45811</v>
      </c>
      <c r="C947" s="89">
        <v>6.8</v>
      </c>
      <c r="D947" s="89">
        <v>16.7</v>
      </c>
      <c r="E947" s="96">
        <v>2109</v>
      </c>
      <c r="F947" s="89">
        <v>0.7</v>
      </c>
      <c r="G947" s="89">
        <v>1009.4</v>
      </c>
      <c r="H947">
        <v>0.63</v>
      </c>
      <c r="I947" t="s">
        <v>2</v>
      </c>
      <c r="J947">
        <v>0.8</v>
      </c>
      <c r="K947">
        <v>6</v>
      </c>
      <c r="L947">
        <v>2025</v>
      </c>
      <c r="M947" t="s">
        <v>351</v>
      </c>
      <c r="N947" s="89" cm="1">
        <f t="array" ref="N947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947" s="89">
        <f>_34_KNMI_Stations[[#This Row],[graaddagen]]*_34_KNMI_Stations[[#This Row],[Gewogen factor]]</f>
        <v>1.0400000000000007</v>
      </c>
      <c r="P947" s="89" cm="1">
        <f t="array" ref="P947">IF(ISNUMBER(_34_KNMI_Stations[[#This Row],[Etmaal temperatuur °C]]),IF(_34_KNMI_Stations[[#This Row],[Etmaal temperatuur °C]]&gt;stookgrens[],_34_KNMI_Stations[[#This Row],[Etmaal temperatuur °C]]-stookgrens[],0),"")</f>
        <v>0</v>
      </c>
    </row>
    <row r="948" spans="1:16" x14ac:dyDescent="0.25">
      <c r="A948">
        <v>240</v>
      </c>
      <c r="B948" s="110">
        <v>45812</v>
      </c>
      <c r="C948" s="89">
        <v>6</v>
      </c>
      <c r="D948" s="89">
        <v>15.7</v>
      </c>
      <c r="E948" s="96">
        <v>2184</v>
      </c>
      <c r="F948" s="89">
        <v>3.4</v>
      </c>
      <c r="G948" s="89">
        <v>1006.8</v>
      </c>
      <c r="H948">
        <v>0.7</v>
      </c>
      <c r="I948" t="s">
        <v>2</v>
      </c>
      <c r="J948">
        <v>0.8</v>
      </c>
      <c r="K948">
        <v>6</v>
      </c>
      <c r="L948">
        <v>2025</v>
      </c>
      <c r="M948" t="s">
        <v>351</v>
      </c>
      <c r="N948" s="89" cm="1">
        <f t="array" ref="N948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948" s="89">
        <f>_34_KNMI_Stations[[#This Row],[graaddagen]]*_34_KNMI_Stations[[#This Row],[Gewogen factor]]</f>
        <v>1.8400000000000007</v>
      </c>
      <c r="P948" s="89" cm="1">
        <f t="array" ref="P948">IF(ISNUMBER(_34_KNMI_Stations[[#This Row],[Etmaal temperatuur °C]]),IF(_34_KNMI_Stations[[#This Row],[Etmaal temperatuur °C]]&gt;stookgrens[],_34_KNMI_Stations[[#This Row],[Etmaal temperatuur °C]]-stookgrens[],0),"")</f>
        <v>0</v>
      </c>
    </row>
    <row r="949" spans="1:16" x14ac:dyDescent="0.25">
      <c r="A949">
        <v>240</v>
      </c>
      <c r="B949" s="110">
        <v>45813</v>
      </c>
      <c r="C949" s="89">
        <v>6.3</v>
      </c>
      <c r="D949" s="89">
        <v>15.2</v>
      </c>
      <c r="E949" s="96">
        <v>1396</v>
      </c>
      <c r="F949" s="89">
        <v>10.4</v>
      </c>
      <c r="G949" s="89">
        <v>1005.5</v>
      </c>
      <c r="H949">
        <v>0.79</v>
      </c>
      <c r="I949" t="s">
        <v>2</v>
      </c>
      <c r="J949">
        <v>0.8</v>
      </c>
      <c r="K949">
        <v>6</v>
      </c>
      <c r="L949">
        <v>2025</v>
      </c>
      <c r="M949" t="s">
        <v>351</v>
      </c>
      <c r="N949" s="89" cm="1">
        <f t="array" ref="N949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949" s="89">
        <f>_34_KNMI_Stations[[#This Row],[graaddagen]]*_34_KNMI_Stations[[#This Row],[Gewogen factor]]</f>
        <v>2.2400000000000007</v>
      </c>
      <c r="P949" s="89" cm="1">
        <f t="array" ref="P949">IF(ISNUMBER(_34_KNMI_Stations[[#This Row],[Etmaal temperatuur °C]]),IF(_34_KNMI_Stations[[#This Row],[Etmaal temperatuur °C]]&gt;stookgrens[],_34_KNMI_Stations[[#This Row],[Etmaal temperatuur °C]]-stookgrens[],0),"")</f>
        <v>0</v>
      </c>
    </row>
    <row r="950" spans="1:16" x14ac:dyDescent="0.25">
      <c r="A950">
        <v>240</v>
      </c>
      <c r="B950" s="110">
        <v>45814</v>
      </c>
      <c r="C950" s="89">
        <v>8</v>
      </c>
      <c r="D950" s="89">
        <v>15.6</v>
      </c>
      <c r="E950" s="96">
        <v>1934</v>
      </c>
      <c r="F950" s="89">
        <v>0.1</v>
      </c>
      <c r="G950" s="89">
        <v>1006.8</v>
      </c>
      <c r="H950">
        <v>0.74</v>
      </c>
      <c r="I950" t="s">
        <v>2</v>
      </c>
      <c r="J950">
        <v>0.8</v>
      </c>
      <c r="K950">
        <v>6</v>
      </c>
      <c r="L950">
        <v>2025</v>
      </c>
      <c r="M950" t="s">
        <v>351</v>
      </c>
      <c r="N950" s="89" cm="1">
        <f t="array" ref="N950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950" s="89">
        <f>_34_KNMI_Stations[[#This Row],[graaddagen]]*_34_KNMI_Stations[[#This Row],[Gewogen factor]]</f>
        <v>1.9200000000000004</v>
      </c>
      <c r="P950" s="89" cm="1">
        <f t="array" ref="P950">IF(ISNUMBER(_34_KNMI_Stations[[#This Row],[Etmaal temperatuur °C]]),IF(_34_KNMI_Stations[[#This Row],[Etmaal temperatuur °C]]&gt;stookgrens[],_34_KNMI_Stations[[#This Row],[Etmaal temperatuur °C]]-stookgrens[],0),"")</f>
        <v>0</v>
      </c>
    </row>
    <row r="951" spans="1:16" x14ac:dyDescent="0.25">
      <c r="A951">
        <v>240</v>
      </c>
      <c r="B951" s="110">
        <v>45815</v>
      </c>
      <c r="C951" s="89">
        <v>5.4</v>
      </c>
      <c r="D951" s="89">
        <v>14.1</v>
      </c>
      <c r="E951" s="96">
        <v>1325</v>
      </c>
      <c r="F951" s="89">
        <v>27.7</v>
      </c>
      <c r="G951" s="89">
        <v>1006.3</v>
      </c>
      <c r="H951">
        <v>0.83</v>
      </c>
      <c r="I951" t="s">
        <v>2</v>
      </c>
      <c r="J951">
        <v>0.8</v>
      </c>
      <c r="K951">
        <v>6</v>
      </c>
      <c r="L951">
        <v>2025</v>
      </c>
      <c r="M951" t="s">
        <v>351</v>
      </c>
      <c r="N951" s="89" cm="1">
        <f t="array" ref="N951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951" s="89">
        <f>_34_KNMI_Stations[[#This Row],[graaddagen]]*_34_KNMI_Stations[[#This Row],[Gewogen factor]]</f>
        <v>3.1200000000000006</v>
      </c>
      <c r="P951" s="89" cm="1">
        <f t="array" ref="P951">IF(ISNUMBER(_34_KNMI_Stations[[#This Row],[Etmaal temperatuur °C]]),IF(_34_KNMI_Stations[[#This Row],[Etmaal temperatuur °C]]&gt;stookgrens[],_34_KNMI_Stations[[#This Row],[Etmaal temperatuur °C]]-stookgrens[],0),"")</f>
        <v>0</v>
      </c>
    </row>
    <row r="952" spans="1:16" x14ac:dyDescent="0.25">
      <c r="A952">
        <v>240</v>
      </c>
      <c r="B952" s="110">
        <v>45816</v>
      </c>
      <c r="C952" s="89">
        <v>7.2</v>
      </c>
      <c r="D952" s="89">
        <v>12.7</v>
      </c>
      <c r="E952" s="96">
        <v>1394</v>
      </c>
      <c r="F952" s="89">
        <v>6</v>
      </c>
      <c r="G952" s="89">
        <v>1013.4</v>
      </c>
      <c r="H952">
        <v>0.81</v>
      </c>
      <c r="I952" t="s">
        <v>2</v>
      </c>
      <c r="J952">
        <v>0.8</v>
      </c>
      <c r="K952">
        <v>6</v>
      </c>
      <c r="L952">
        <v>2025</v>
      </c>
      <c r="M952" t="s">
        <v>351</v>
      </c>
      <c r="N952" s="89" cm="1">
        <f t="array" ref="N952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952" s="89">
        <f>_34_KNMI_Stations[[#This Row],[graaddagen]]*_34_KNMI_Stations[[#This Row],[Gewogen factor]]</f>
        <v>4.2400000000000011</v>
      </c>
      <c r="P952" s="89" cm="1">
        <f t="array" ref="P952">IF(ISNUMBER(_34_KNMI_Stations[[#This Row],[Etmaal temperatuur °C]]),IF(_34_KNMI_Stations[[#This Row],[Etmaal temperatuur °C]]&gt;stookgrens[],_34_KNMI_Stations[[#This Row],[Etmaal temperatuur °C]]-stookgrens[],0),"")</f>
        <v>0</v>
      </c>
    </row>
    <row r="953" spans="1:16" x14ac:dyDescent="0.25">
      <c r="A953">
        <v>240</v>
      </c>
      <c r="B953" s="110">
        <v>45817</v>
      </c>
      <c r="C953" s="89">
        <v>4.9000000000000004</v>
      </c>
      <c r="D953" s="89">
        <v>15</v>
      </c>
      <c r="E953" s="96">
        <v>2301</v>
      </c>
      <c r="F953" s="89">
        <v>0.1</v>
      </c>
      <c r="G953" s="89">
        <v>1020.7</v>
      </c>
      <c r="H953">
        <v>0.75</v>
      </c>
      <c r="I953" t="s">
        <v>2</v>
      </c>
      <c r="J953">
        <v>0.8</v>
      </c>
      <c r="K953">
        <v>6</v>
      </c>
      <c r="L953">
        <v>2025</v>
      </c>
      <c r="M953" t="s">
        <v>352</v>
      </c>
      <c r="N953" s="89" cm="1">
        <f t="array" ref="N953">IF(ISNUMBER(_34_KNMI_Stations[[#This Row],[Etmaal temperatuur °C]]),IF(_34_KNMI_Stations[[#This Row],[Etmaal temperatuur °C]]&lt;stookgrens[],stookgrens[]-_34_KNMI_Stations[[#This Row],[Etmaal temperatuur °C]],0),"")</f>
        <v>3</v>
      </c>
      <c r="O953" s="89">
        <f>_34_KNMI_Stations[[#This Row],[graaddagen]]*_34_KNMI_Stations[[#This Row],[Gewogen factor]]</f>
        <v>2.4000000000000004</v>
      </c>
      <c r="P953" s="89" cm="1">
        <f t="array" ref="P953">IF(ISNUMBER(_34_KNMI_Stations[[#This Row],[Etmaal temperatuur °C]]),IF(_34_KNMI_Stations[[#This Row],[Etmaal temperatuur °C]]&gt;stookgrens[],_34_KNMI_Stations[[#This Row],[Etmaal temperatuur °C]]-stookgrens[],0),"")</f>
        <v>0</v>
      </c>
    </row>
    <row r="954" spans="1:16" x14ac:dyDescent="0.25">
      <c r="A954">
        <v>240</v>
      </c>
      <c r="B954" s="110">
        <v>45818</v>
      </c>
      <c r="C954" s="89">
        <v>6.8</v>
      </c>
      <c r="D954" s="89">
        <v>14.4</v>
      </c>
      <c r="E954" s="96">
        <v>1310</v>
      </c>
      <c r="F954" s="89">
        <v>1.6</v>
      </c>
      <c r="G954" s="89">
        <v>1016.2</v>
      </c>
      <c r="H954">
        <v>0.8</v>
      </c>
      <c r="I954" t="s">
        <v>2</v>
      </c>
      <c r="J954">
        <v>0.8</v>
      </c>
      <c r="K954">
        <v>6</v>
      </c>
      <c r="L954">
        <v>2025</v>
      </c>
      <c r="M954" t="s">
        <v>352</v>
      </c>
      <c r="N954" s="89" cm="1">
        <f t="array" ref="N954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954" s="89">
        <f>_34_KNMI_Stations[[#This Row],[graaddagen]]*_34_KNMI_Stations[[#This Row],[Gewogen factor]]</f>
        <v>2.88</v>
      </c>
      <c r="P954" s="89" cm="1">
        <f t="array" ref="P954">IF(ISNUMBER(_34_KNMI_Stations[[#This Row],[Etmaal temperatuur °C]]),IF(_34_KNMI_Stations[[#This Row],[Etmaal temperatuur °C]]&gt;stookgrens[],_34_KNMI_Stations[[#This Row],[Etmaal temperatuur °C]]-stookgrens[],0),"")</f>
        <v>0</v>
      </c>
    </row>
    <row r="955" spans="1:16" x14ac:dyDescent="0.25">
      <c r="A955">
        <v>240</v>
      </c>
      <c r="B955" s="110">
        <v>45819</v>
      </c>
      <c r="C955" s="89">
        <v>2.6</v>
      </c>
      <c r="D955" s="89">
        <v>15</v>
      </c>
      <c r="E955" s="96">
        <v>2481</v>
      </c>
      <c r="F955" s="89">
        <v>0</v>
      </c>
      <c r="G955" s="89">
        <v>1022</v>
      </c>
      <c r="H955">
        <v>0.72</v>
      </c>
      <c r="I955" t="s">
        <v>2</v>
      </c>
      <c r="J955">
        <v>0.8</v>
      </c>
      <c r="K955">
        <v>6</v>
      </c>
      <c r="L955">
        <v>2025</v>
      </c>
      <c r="M955" t="s">
        <v>352</v>
      </c>
      <c r="N955" s="89" cm="1">
        <f t="array" ref="N955">IF(ISNUMBER(_34_KNMI_Stations[[#This Row],[Etmaal temperatuur °C]]),IF(_34_KNMI_Stations[[#This Row],[Etmaal temperatuur °C]]&lt;stookgrens[],stookgrens[]-_34_KNMI_Stations[[#This Row],[Etmaal temperatuur °C]],0),"")</f>
        <v>3</v>
      </c>
      <c r="O955" s="89">
        <f>_34_KNMI_Stations[[#This Row],[graaddagen]]*_34_KNMI_Stations[[#This Row],[Gewogen factor]]</f>
        <v>2.4000000000000004</v>
      </c>
      <c r="P955" s="89" cm="1">
        <f t="array" ref="P955">IF(ISNUMBER(_34_KNMI_Stations[[#This Row],[Etmaal temperatuur °C]]),IF(_34_KNMI_Stations[[#This Row],[Etmaal temperatuur °C]]&gt;stookgrens[],_34_KNMI_Stations[[#This Row],[Etmaal temperatuur °C]]-stookgrens[],0),"")</f>
        <v>0</v>
      </c>
    </row>
    <row r="956" spans="1:16" x14ac:dyDescent="0.25">
      <c r="A956">
        <v>240</v>
      </c>
      <c r="B956" s="110">
        <v>45820</v>
      </c>
      <c r="C956" s="89">
        <v>5.9</v>
      </c>
      <c r="D956" s="89">
        <v>21</v>
      </c>
      <c r="E956" s="96">
        <v>2890</v>
      </c>
      <c r="F956" s="89">
        <v>0</v>
      </c>
      <c r="G956" s="89">
        <v>1017</v>
      </c>
      <c r="H956">
        <v>0.56000000000000005</v>
      </c>
      <c r="I956" t="s">
        <v>2</v>
      </c>
      <c r="J956">
        <v>0.8</v>
      </c>
      <c r="K956">
        <v>6</v>
      </c>
      <c r="L956">
        <v>2025</v>
      </c>
      <c r="M956" t="s">
        <v>352</v>
      </c>
      <c r="N956" s="89" cm="1">
        <f t="array" ref="N956">IF(ISNUMBER(_34_KNMI_Stations[[#This Row],[Etmaal temperatuur °C]]),IF(_34_KNMI_Stations[[#This Row],[Etmaal temperatuur °C]]&lt;stookgrens[],stookgrens[]-_34_KNMI_Stations[[#This Row],[Etmaal temperatuur °C]],0),"")</f>
        <v>0</v>
      </c>
      <c r="O956" s="89">
        <f>_34_KNMI_Stations[[#This Row],[graaddagen]]*_34_KNMI_Stations[[#This Row],[Gewogen factor]]</f>
        <v>0</v>
      </c>
      <c r="P956" s="89" cm="1">
        <f t="array" ref="P956">IF(ISNUMBER(_34_KNMI_Stations[[#This Row],[Etmaal temperatuur °C]]),IF(_34_KNMI_Stations[[#This Row],[Etmaal temperatuur °C]]&gt;stookgrens[],_34_KNMI_Stations[[#This Row],[Etmaal temperatuur °C]]-stookgrens[],0),"")</f>
        <v>3</v>
      </c>
    </row>
    <row r="957" spans="1:16" x14ac:dyDescent="0.25">
      <c r="A957">
        <v>240</v>
      </c>
      <c r="B957" s="110">
        <v>45821</v>
      </c>
      <c r="C957" s="89">
        <v>2.8</v>
      </c>
      <c r="D957" s="89">
        <v>25.7</v>
      </c>
      <c r="E957" s="96">
        <v>2523</v>
      </c>
      <c r="F957" s="89">
        <v>0</v>
      </c>
      <c r="G957" s="89">
        <v>1018.1</v>
      </c>
      <c r="H957">
        <v>0.55000000000000004</v>
      </c>
      <c r="I957" t="s">
        <v>2</v>
      </c>
      <c r="J957">
        <v>0.8</v>
      </c>
      <c r="K957">
        <v>6</v>
      </c>
      <c r="L957">
        <v>2025</v>
      </c>
      <c r="M957" t="s">
        <v>352</v>
      </c>
      <c r="N957" s="89" cm="1">
        <f t="array" ref="N957">IF(ISNUMBER(_34_KNMI_Stations[[#This Row],[Etmaal temperatuur °C]]),IF(_34_KNMI_Stations[[#This Row],[Etmaal temperatuur °C]]&lt;stookgrens[],stookgrens[]-_34_KNMI_Stations[[#This Row],[Etmaal temperatuur °C]],0),"")</f>
        <v>0</v>
      </c>
      <c r="O957" s="89">
        <f>_34_KNMI_Stations[[#This Row],[graaddagen]]*_34_KNMI_Stations[[#This Row],[Gewogen factor]]</f>
        <v>0</v>
      </c>
      <c r="P957" s="89" cm="1">
        <f t="array" ref="P957">IF(ISNUMBER(_34_KNMI_Stations[[#This Row],[Etmaal temperatuur °C]]),IF(_34_KNMI_Stations[[#This Row],[Etmaal temperatuur °C]]&gt;stookgrens[],_34_KNMI_Stations[[#This Row],[Etmaal temperatuur °C]]-stookgrens[],0),"")</f>
        <v>7.6999999999999993</v>
      </c>
    </row>
    <row r="958" spans="1:16" x14ac:dyDescent="0.25">
      <c r="A958">
        <v>240</v>
      </c>
      <c r="B958" s="110">
        <v>45822</v>
      </c>
      <c r="C958" s="89">
        <v>4.9000000000000004</v>
      </c>
      <c r="D958" s="89">
        <v>21.8</v>
      </c>
      <c r="E958" s="96">
        <v>1693</v>
      </c>
      <c r="F958" s="89">
        <v>4.2</v>
      </c>
      <c r="G958" s="89">
        <v>1017.1</v>
      </c>
      <c r="H958">
        <v>0.67</v>
      </c>
      <c r="I958" t="s">
        <v>2</v>
      </c>
      <c r="J958">
        <v>0.8</v>
      </c>
      <c r="K958">
        <v>6</v>
      </c>
      <c r="L958">
        <v>2025</v>
      </c>
      <c r="M958" t="s">
        <v>352</v>
      </c>
      <c r="N958" s="89" cm="1">
        <f t="array" ref="N958">IF(ISNUMBER(_34_KNMI_Stations[[#This Row],[Etmaal temperatuur °C]]),IF(_34_KNMI_Stations[[#This Row],[Etmaal temperatuur °C]]&lt;stookgrens[],stookgrens[]-_34_KNMI_Stations[[#This Row],[Etmaal temperatuur °C]],0),"")</f>
        <v>0</v>
      </c>
      <c r="O958" s="89">
        <f>_34_KNMI_Stations[[#This Row],[graaddagen]]*_34_KNMI_Stations[[#This Row],[Gewogen factor]]</f>
        <v>0</v>
      </c>
      <c r="P958" s="89" cm="1">
        <f t="array" ref="P958">IF(ISNUMBER(_34_KNMI_Stations[[#This Row],[Etmaal temperatuur °C]]),IF(_34_KNMI_Stations[[#This Row],[Etmaal temperatuur °C]]&gt;stookgrens[],_34_KNMI_Stations[[#This Row],[Etmaal temperatuur °C]]-stookgrens[],0),"")</f>
        <v>3.8000000000000007</v>
      </c>
    </row>
    <row r="959" spans="1:16" x14ac:dyDescent="0.25">
      <c r="A959">
        <v>240</v>
      </c>
      <c r="B959" s="110">
        <v>45823</v>
      </c>
      <c r="C959" s="89">
        <v>4.7</v>
      </c>
      <c r="D959" s="89">
        <v>18.2</v>
      </c>
      <c r="E959" s="96">
        <v>2792</v>
      </c>
      <c r="F959" s="89">
        <v>0</v>
      </c>
      <c r="G959" s="89">
        <v>1021.6</v>
      </c>
      <c r="H959">
        <v>0.69</v>
      </c>
      <c r="I959" t="s">
        <v>2</v>
      </c>
      <c r="J959">
        <v>0.8</v>
      </c>
      <c r="K959">
        <v>6</v>
      </c>
      <c r="L959">
        <v>2025</v>
      </c>
      <c r="M959" t="s">
        <v>352</v>
      </c>
      <c r="N959" s="89" cm="1">
        <f t="array" ref="N959">IF(ISNUMBER(_34_KNMI_Stations[[#This Row],[Etmaal temperatuur °C]]),IF(_34_KNMI_Stations[[#This Row],[Etmaal temperatuur °C]]&lt;stookgrens[],stookgrens[]-_34_KNMI_Stations[[#This Row],[Etmaal temperatuur °C]],0),"")</f>
        <v>0</v>
      </c>
      <c r="O959" s="89">
        <f>_34_KNMI_Stations[[#This Row],[graaddagen]]*_34_KNMI_Stations[[#This Row],[Gewogen factor]]</f>
        <v>0</v>
      </c>
      <c r="P959" s="89" cm="1">
        <f t="array" ref="P959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960" spans="1:16" x14ac:dyDescent="0.25">
      <c r="A960">
        <v>240</v>
      </c>
      <c r="B960" s="110">
        <v>45824</v>
      </c>
      <c r="C960" s="89">
        <v>3</v>
      </c>
      <c r="D960" s="89">
        <v>18</v>
      </c>
      <c r="E960" s="96">
        <v>2685</v>
      </c>
      <c r="F960" s="89">
        <v>0</v>
      </c>
      <c r="G960" s="89">
        <v>1027</v>
      </c>
      <c r="H960">
        <v>0.71</v>
      </c>
      <c r="I960" t="s">
        <v>2</v>
      </c>
      <c r="J960">
        <v>0.8</v>
      </c>
      <c r="K960">
        <v>6</v>
      </c>
      <c r="L960">
        <v>2025</v>
      </c>
      <c r="M960" t="s">
        <v>353</v>
      </c>
      <c r="N960" s="89" cm="1">
        <f t="array" ref="N960">IF(ISNUMBER(_34_KNMI_Stations[[#This Row],[Etmaal temperatuur °C]]),IF(_34_KNMI_Stations[[#This Row],[Etmaal temperatuur °C]]&lt;stookgrens[],stookgrens[]-_34_KNMI_Stations[[#This Row],[Etmaal temperatuur °C]],0),"")</f>
        <v>0</v>
      </c>
      <c r="O960" s="89">
        <f>_34_KNMI_Stations[[#This Row],[graaddagen]]*_34_KNMI_Stations[[#This Row],[Gewogen factor]]</f>
        <v>0</v>
      </c>
      <c r="P960" s="89" cm="1">
        <f t="array" ref="P960">IF(ISNUMBER(_34_KNMI_Stations[[#This Row],[Etmaal temperatuur °C]]),IF(_34_KNMI_Stations[[#This Row],[Etmaal temperatuur °C]]&gt;stookgrens[],_34_KNMI_Stations[[#This Row],[Etmaal temperatuur °C]]-stookgrens[],0),"")</f>
        <v>0</v>
      </c>
    </row>
    <row r="961" spans="1:16" x14ac:dyDescent="0.25">
      <c r="A961">
        <v>240</v>
      </c>
      <c r="B961" s="110">
        <v>45825</v>
      </c>
      <c r="C961" s="89">
        <v>3.5</v>
      </c>
      <c r="D961" s="89">
        <v>19.399999999999999</v>
      </c>
      <c r="E961" s="96">
        <v>2572</v>
      </c>
      <c r="F961" s="89">
        <v>0</v>
      </c>
      <c r="G961" s="89">
        <v>1025.3</v>
      </c>
      <c r="H961">
        <v>0.64</v>
      </c>
      <c r="I961" t="s">
        <v>2</v>
      </c>
      <c r="J961">
        <v>0.8</v>
      </c>
      <c r="K961">
        <v>6</v>
      </c>
      <c r="L961">
        <v>2025</v>
      </c>
      <c r="M961" t="s">
        <v>353</v>
      </c>
      <c r="N961" s="89" cm="1">
        <f t="array" ref="N961">IF(ISNUMBER(_34_KNMI_Stations[[#This Row],[Etmaal temperatuur °C]]),IF(_34_KNMI_Stations[[#This Row],[Etmaal temperatuur °C]]&lt;stookgrens[],stookgrens[]-_34_KNMI_Stations[[#This Row],[Etmaal temperatuur °C]],0),"")</f>
        <v>0</v>
      </c>
      <c r="O961" s="89">
        <f>_34_KNMI_Stations[[#This Row],[graaddagen]]*_34_KNMI_Stations[[#This Row],[Gewogen factor]]</f>
        <v>0</v>
      </c>
      <c r="P961" s="89" cm="1">
        <f t="array" ref="P961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962" spans="1:16" x14ac:dyDescent="0.25">
      <c r="A962">
        <v>240</v>
      </c>
      <c r="B962" s="110">
        <v>45826</v>
      </c>
      <c r="C962" s="89">
        <v>3.3</v>
      </c>
      <c r="D962" s="89">
        <v>19.7</v>
      </c>
      <c r="E962" s="96">
        <v>2783</v>
      </c>
      <c r="F962" s="89">
        <v>0</v>
      </c>
      <c r="G962" s="89">
        <v>1024</v>
      </c>
      <c r="H962">
        <v>0.68</v>
      </c>
      <c r="I962" t="s">
        <v>2</v>
      </c>
      <c r="J962">
        <v>0.8</v>
      </c>
      <c r="K962">
        <v>6</v>
      </c>
      <c r="L962">
        <v>2025</v>
      </c>
      <c r="M962" t="s">
        <v>353</v>
      </c>
      <c r="N962" s="89" cm="1">
        <f t="array" ref="N962">IF(ISNUMBER(_34_KNMI_Stations[[#This Row],[Etmaal temperatuur °C]]),IF(_34_KNMI_Stations[[#This Row],[Etmaal temperatuur °C]]&lt;stookgrens[],stookgrens[]-_34_KNMI_Stations[[#This Row],[Etmaal temperatuur °C]],0),"")</f>
        <v>0</v>
      </c>
      <c r="O962" s="89">
        <f>_34_KNMI_Stations[[#This Row],[graaddagen]]*_34_KNMI_Stations[[#This Row],[Gewogen factor]]</f>
        <v>0</v>
      </c>
      <c r="P962" s="89" cm="1">
        <f t="array" ref="P962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963" spans="1:16" x14ac:dyDescent="0.25">
      <c r="A963">
        <v>240</v>
      </c>
      <c r="B963" s="110">
        <v>45827</v>
      </c>
      <c r="C963" s="89">
        <v>2.5</v>
      </c>
      <c r="D963" s="89">
        <v>19</v>
      </c>
      <c r="E963" s="96">
        <v>2036</v>
      </c>
      <c r="F963" s="89">
        <v>0</v>
      </c>
      <c r="G963" s="89">
        <v>1026.9000000000001</v>
      </c>
      <c r="H963">
        <v>0.64</v>
      </c>
      <c r="I963" t="s">
        <v>2</v>
      </c>
      <c r="J963">
        <v>0.8</v>
      </c>
      <c r="K963">
        <v>6</v>
      </c>
      <c r="L963">
        <v>2025</v>
      </c>
      <c r="M963" t="s">
        <v>353</v>
      </c>
      <c r="N963" s="89" cm="1">
        <f t="array" ref="N963">IF(ISNUMBER(_34_KNMI_Stations[[#This Row],[Etmaal temperatuur °C]]),IF(_34_KNMI_Stations[[#This Row],[Etmaal temperatuur °C]]&lt;stookgrens[],stookgrens[]-_34_KNMI_Stations[[#This Row],[Etmaal temperatuur °C]],0),"")</f>
        <v>0</v>
      </c>
      <c r="O963" s="89">
        <f>_34_KNMI_Stations[[#This Row],[graaddagen]]*_34_KNMI_Stations[[#This Row],[Gewogen factor]]</f>
        <v>0</v>
      </c>
      <c r="P963" s="89" cm="1">
        <f t="array" ref="P963">IF(ISNUMBER(_34_KNMI_Stations[[#This Row],[Etmaal temperatuur °C]]),IF(_34_KNMI_Stations[[#This Row],[Etmaal temperatuur °C]]&gt;stookgrens[],_34_KNMI_Stations[[#This Row],[Etmaal temperatuur °C]]-stookgrens[],0),"")</f>
        <v>1</v>
      </c>
    </row>
    <row r="964" spans="1:16" x14ac:dyDescent="0.25">
      <c r="A964">
        <v>240</v>
      </c>
      <c r="B964" s="110">
        <v>45828</v>
      </c>
      <c r="C964" s="89">
        <v>3.5</v>
      </c>
      <c r="D964" s="89">
        <v>20</v>
      </c>
      <c r="E964" s="96">
        <v>2737</v>
      </c>
      <c r="F964" s="89">
        <v>0</v>
      </c>
      <c r="G964" s="89">
        <v>1025.8</v>
      </c>
      <c r="H964">
        <v>0.54</v>
      </c>
      <c r="I964" t="s">
        <v>2</v>
      </c>
      <c r="J964">
        <v>0.8</v>
      </c>
      <c r="K964">
        <v>6</v>
      </c>
      <c r="L964">
        <v>2025</v>
      </c>
      <c r="M964" t="s">
        <v>353</v>
      </c>
      <c r="N964" s="89" cm="1">
        <f t="array" ref="N964">IF(ISNUMBER(_34_KNMI_Stations[[#This Row],[Etmaal temperatuur °C]]),IF(_34_KNMI_Stations[[#This Row],[Etmaal temperatuur °C]]&lt;stookgrens[],stookgrens[]-_34_KNMI_Stations[[#This Row],[Etmaal temperatuur °C]],0),"")</f>
        <v>0</v>
      </c>
      <c r="O964" s="89">
        <f>_34_KNMI_Stations[[#This Row],[graaddagen]]*_34_KNMI_Stations[[#This Row],[Gewogen factor]]</f>
        <v>0</v>
      </c>
      <c r="P964" s="89" cm="1">
        <f t="array" ref="P964">IF(ISNUMBER(_34_KNMI_Stations[[#This Row],[Etmaal temperatuur °C]]),IF(_34_KNMI_Stations[[#This Row],[Etmaal temperatuur °C]]&gt;stookgrens[],_34_KNMI_Stations[[#This Row],[Etmaal temperatuur °C]]-stookgrens[],0),"")</f>
        <v>2</v>
      </c>
    </row>
    <row r="965" spans="1:16" x14ac:dyDescent="0.25">
      <c r="A965">
        <v>240</v>
      </c>
      <c r="B965" s="110">
        <v>45829</v>
      </c>
      <c r="C965" s="89">
        <v>3</v>
      </c>
      <c r="D965" s="89">
        <v>24.1</v>
      </c>
      <c r="E965" s="96">
        <v>2858</v>
      </c>
      <c r="F965" s="89">
        <v>0</v>
      </c>
      <c r="G965" s="89">
        <v>1019.9</v>
      </c>
      <c r="H965">
        <v>0.45</v>
      </c>
      <c r="I965" t="s">
        <v>2</v>
      </c>
      <c r="J965">
        <v>0.8</v>
      </c>
      <c r="K965">
        <v>6</v>
      </c>
      <c r="L965">
        <v>2025</v>
      </c>
      <c r="M965" t="s">
        <v>353</v>
      </c>
      <c r="N965" s="89" cm="1">
        <f t="array" ref="N965">IF(ISNUMBER(_34_KNMI_Stations[[#This Row],[Etmaal temperatuur °C]]),IF(_34_KNMI_Stations[[#This Row],[Etmaal temperatuur °C]]&lt;stookgrens[],stookgrens[]-_34_KNMI_Stations[[#This Row],[Etmaal temperatuur °C]],0),"")</f>
        <v>0</v>
      </c>
      <c r="O965" s="89">
        <f>_34_KNMI_Stations[[#This Row],[graaddagen]]*_34_KNMI_Stations[[#This Row],[Gewogen factor]]</f>
        <v>0</v>
      </c>
      <c r="P965" s="89" cm="1">
        <f t="array" ref="P965">IF(ISNUMBER(_34_KNMI_Stations[[#This Row],[Etmaal temperatuur °C]]),IF(_34_KNMI_Stations[[#This Row],[Etmaal temperatuur °C]]&gt;stookgrens[],_34_KNMI_Stations[[#This Row],[Etmaal temperatuur °C]]-stookgrens[],0),"")</f>
        <v>6.1000000000000014</v>
      </c>
    </row>
    <row r="966" spans="1:16" x14ac:dyDescent="0.25">
      <c r="A966">
        <v>240</v>
      </c>
      <c r="B966" s="110">
        <v>45830</v>
      </c>
      <c r="C966" s="89">
        <v>6.5</v>
      </c>
      <c r="D966" s="89">
        <v>22.2</v>
      </c>
      <c r="E966" s="96">
        <v>1799</v>
      </c>
      <c r="F966" s="89">
        <v>-0.1</v>
      </c>
      <c r="G966" s="89">
        <v>1013</v>
      </c>
      <c r="H966">
        <v>0.57999999999999996</v>
      </c>
      <c r="I966" t="s">
        <v>2</v>
      </c>
      <c r="J966">
        <v>0.8</v>
      </c>
      <c r="K966">
        <v>6</v>
      </c>
      <c r="L966">
        <v>2025</v>
      </c>
      <c r="M966" t="s">
        <v>353</v>
      </c>
      <c r="N966" s="89" cm="1">
        <f t="array" ref="N966">IF(ISNUMBER(_34_KNMI_Stations[[#This Row],[Etmaal temperatuur °C]]),IF(_34_KNMI_Stations[[#This Row],[Etmaal temperatuur °C]]&lt;stookgrens[],stookgrens[]-_34_KNMI_Stations[[#This Row],[Etmaal temperatuur °C]],0),"")</f>
        <v>0</v>
      </c>
      <c r="O966" s="89">
        <f>_34_KNMI_Stations[[#This Row],[graaddagen]]*_34_KNMI_Stations[[#This Row],[Gewogen factor]]</f>
        <v>0</v>
      </c>
      <c r="P966" s="89" cm="1">
        <f t="array" ref="P966">IF(ISNUMBER(_34_KNMI_Stations[[#This Row],[Etmaal temperatuur °C]]),IF(_34_KNMI_Stations[[#This Row],[Etmaal temperatuur °C]]&gt;stookgrens[],_34_KNMI_Stations[[#This Row],[Etmaal temperatuur °C]]-stookgrens[],0),"")</f>
        <v>4.1999999999999993</v>
      </c>
    </row>
    <row r="967" spans="1:16" x14ac:dyDescent="0.25">
      <c r="A967">
        <v>240</v>
      </c>
      <c r="B967" s="110">
        <v>45831</v>
      </c>
      <c r="C967" s="89">
        <v>8.9</v>
      </c>
      <c r="D967" s="89">
        <v>18.600000000000001</v>
      </c>
      <c r="E967" s="96">
        <v>2292</v>
      </c>
      <c r="F967" s="89">
        <v>0.2</v>
      </c>
      <c r="G967" s="89">
        <v>1011.3</v>
      </c>
      <c r="H967">
        <v>0.63</v>
      </c>
      <c r="I967" t="s">
        <v>2</v>
      </c>
      <c r="J967">
        <v>0.8</v>
      </c>
      <c r="K967">
        <v>6</v>
      </c>
      <c r="L967">
        <v>2025</v>
      </c>
      <c r="M967" t="s">
        <v>354</v>
      </c>
      <c r="N967" s="89" cm="1">
        <f t="array" ref="N967">IF(ISNUMBER(_34_KNMI_Stations[[#This Row],[Etmaal temperatuur °C]]),IF(_34_KNMI_Stations[[#This Row],[Etmaal temperatuur °C]]&lt;stookgrens[],stookgrens[]-_34_KNMI_Stations[[#This Row],[Etmaal temperatuur °C]],0),"")</f>
        <v>0</v>
      </c>
      <c r="O967" s="89">
        <f>_34_KNMI_Stations[[#This Row],[graaddagen]]*_34_KNMI_Stations[[#This Row],[Gewogen factor]]</f>
        <v>0</v>
      </c>
      <c r="P967" s="89" cm="1">
        <f t="array" ref="P967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968" spans="1:16" x14ac:dyDescent="0.25">
      <c r="A968">
        <v>240</v>
      </c>
      <c r="B968" s="110">
        <v>45832</v>
      </c>
      <c r="C968" s="89">
        <v>7.5</v>
      </c>
      <c r="D968" s="89">
        <v>18.399999999999999</v>
      </c>
      <c r="E968" s="96">
        <v>1263</v>
      </c>
      <c r="F968" s="89">
        <v>0</v>
      </c>
      <c r="G968" s="89">
        <v>1011.3</v>
      </c>
      <c r="H968">
        <v>0.74</v>
      </c>
      <c r="I968" t="s">
        <v>2</v>
      </c>
      <c r="J968">
        <v>0.8</v>
      </c>
      <c r="K968">
        <v>6</v>
      </c>
      <c r="L968">
        <v>2025</v>
      </c>
      <c r="M968" t="s">
        <v>354</v>
      </c>
      <c r="N968" s="89" cm="1">
        <f t="array" ref="N968">IF(ISNUMBER(_34_KNMI_Stations[[#This Row],[Etmaal temperatuur °C]]),IF(_34_KNMI_Stations[[#This Row],[Etmaal temperatuur °C]]&lt;stookgrens[],stookgrens[]-_34_KNMI_Stations[[#This Row],[Etmaal temperatuur °C]],0),"")</f>
        <v>0</v>
      </c>
      <c r="O968" s="89">
        <f>_34_KNMI_Stations[[#This Row],[graaddagen]]*_34_KNMI_Stations[[#This Row],[Gewogen factor]]</f>
        <v>0</v>
      </c>
      <c r="P968" s="89" cm="1">
        <f t="array" ref="P968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969" spans="1:16" x14ac:dyDescent="0.25">
      <c r="A969">
        <v>240</v>
      </c>
      <c r="B969" s="110">
        <v>45833</v>
      </c>
      <c r="C969" s="89">
        <v>4</v>
      </c>
      <c r="D969" s="89">
        <v>20.2</v>
      </c>
      <c r="E969" s="96">
        <v>1840</v>
      </c>
      <c r="F969" s="89">
        <v>0</v>
      </c>
      <c r="G969" s="89">
        <v>1012.1</v>
      </c>
      <c r="H969">
        <v>0.75</v>
      </c>
      <c r="I969" t="s">
        <v>2</v>
      </c>
      <c r="J969">
        <v>0.8</v>
      </c>
      <c r="K969">
        <v>6</v>
      </c>
      <c r="L969">
        <v>2025</v>
      </c>
      <c r="M969" t="s">
        <v>354</v>
      </c>
      <c r="N969" s="89" cm="1">
        <f t="array" ref="N969">IF(ISNUMBER(_34_KNMI_Stations[[#This Row],[Etmaal temperatuur °C]]),IF(_34_KNMI_Stations[[#This Row],[Etmaal temperatuur °C]]&lt;stookgrens[],stookgrens[]-_34_KNMI_Stations[[#This Row],[Etmaal temperatuur °C]],0),"")</f>
        <v>0</v>
      </c>
      <c r="O969" s="89">
        <f>_34_KNMI_Stations[[#This Row],[graaddagen]]*_34_KNMI_Stations[[#This Row],[Gewogen factor]]</f>
        <v>0</v>
      </c>
      <c r="P969" s="89" cm="1">
        <f t="array" ref="P969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970" spans="1:16" x14ac:dyDescent="0.25">
      <c r="A970">
        <v>240</v>
      </c>
      <c r="B970" s="110">
        <v>45834</v>
      </c>
      <c r="C970" s="89">
        <v>6.3</v>
      </c>
      <c r="D970" s="89">
        <v>19.8</v>
      </c>
      <c r="E970" s="96">
        <v>1314</v>
      </c>
      <c r="F970" s="89">
        <v>1.4</v>
      </c>
      <c r="G970" s="89">
        <v>1011.9</v>
      </c>
      <c r="H970">
        <v>0.8</v>
      </c>
      <c r="I970" t="s">
        <v>2</v>
      </c>
      <c r="J970">
        <v>0.8</v>
      </c>
      <c r="K970">
        <v>6</v>
      </c>
      <c r="L970">
        <v>2025</v>
      </c>
      <c r="M970" t="s">
        <v>354</v>
      </c>
      <c r="N970" s="89" cm="1">
        <f t="array" ref="N970">IF(ISNUMBER(_34_KNMI_Stations[[#This Row],[Etmaal temperatuur °C]]),IF(_34_KNMI_Stations[[#This Row],[Etmaal temperatuur °C]]&lt;stookgrens[],stookgrens[]-_34_KNMI_Stations[[#This Row],[Etmaal temperatuur °C]],0),"")</f>
        <v>0</v>
      </c>
      <c r="O970" s="89">
        <f>_34_KNMI_Stations[[#This Row],[graaddagen]]*_34_KNMI_Stations[[#This Row],[Gewogen factor]]</f>
        <v>0</v>
      </c>
      <c r="P970" s="89" cm="1">
        <f t="array" ref="P970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971" spans="1:16" x14ac:dyDescent="0.25">
      <c r="A971">
        <v>240</v>
      </c>
      <c r="B971" s="110">
        <v>45835</v>
      </c>
      <c r="C971" s="89">
        <v>5</v>
      </c>
      <c r="D971" s="89">
        <v>18.600000000000001</v>
      </c>
      <c r="E971" s="96">
        <v>2138</v>
      </c>
      <c r="F971" s="89">
        <v>2.6</v>
      </c>
      <c r="G971" s="89">
        <v>1020.8</v>
      </c>
      <c r="H971">
        <v>0.7</v>
      </c>
      <c r="I971" t="s">
        <v>2</v>
      </c>
      <c r="J971">
        <v>0.8</v>
      </c>
      <c r="K971">
        <v>6</v>
      </c>
      <c r="L971">
        <v>2025</v>
      </c>
      <c r="M971" t="s">
        <v>354</v>
      </c>
      <c r="N971" s="89" cm="1">
        <f t="array" ref="N971">IF(ISNUMBER(_34_KNMI_Stations[[#This Row],[Etmaal temperatuur °C]]),IF(_34_KNMI_Stations[[#This Row],[Etmaal temperatuur °C]]&lt;stookgrens[],stookgrens[]-_34_KNMI_Stations[[#This Row],[Etmaal temperatuur °C]],0),"")</f>
        <v>0</v>
      </c>
      <c r="O971" s="89">
        <f>_34_KNMI_Stations[[#This Row],[graaddagen]]*_34_KNMI_Stations[[#This Row],[Gewogen factor]]</f>
        <v>0</v>
      </c>
      <c r="P971" s="89" cm="1">
        <f t="array" ref="P971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972" spans="1:16" x14ac:dyDescent="0.25">
      <c r="A972">
        <v>240</v>
      </c>
      <c r="B972" s="110">
        <v>45836</v>
      </c>
      <c r="C972" s="89">
        <v>6.3</v>
      </c>
      <c r="D972" s="89">
        <v>21.9</v>
      </c>
      <c r="E972" s="96">
        <v>2218</v>
      </c>
      <c r="F972" s="89">
        <v>0</v>
      </c>
      <c r="G972" s="89">
        <v>1023</v>
      </c>
      <c r="H972">
        <v>0.73</v>
      </c>
      <c r="I972" t="s">
        <v>2</v>
      </c>
      <c r="J972">
        <v>0.8</v>
      </c>
      <c r="K972">
        <v>6</v>
      </c>
      <c r="L972">
        <v>2025</v>
      </c>
      <c r="M972" t="s">
        <v>354</v>
      </c>
      <c r="N972" s="89" cm="1">
        <f t="array" ref="N972">IF(ISNUMBER(_34_KNMI_Stations[[#This Row],[Etmaal temperatuur °C]]),IF(_34_KNMI_Stations[[#This Row],[Etmaal temperatuur °C]]&lt;stookgrens[],stookgrens[]-_34_KNMI_Stations[[#This Row],[Etmaal temperatuur °C]],0),"")</f>
        <v>0</v>
      </c>
      <c r="O972" s="89">
        <f>_34_KNMI_Stations[[#This Row],[graaddagen]]*_34_KNMI_Stations[[#This Row],[Gewogen factor]]</f>
        <v>0</v>
      </c>
      <c r="P972" s="89" cm="1">
        <f t="array" ref="P972">IF(ISNUMBER(_34_KNMI_Stations[[#This Row],[Etmaal temperatuur °C]]),IF(_34_KNMI_Stations[[#This Row],[Etmaal temperatuur °C]]&gt;stookgrens[],_34_KNMI_Stations[[#This Row],[Etmaal temperatuur °C]]-stookgrens[],0),"")</f>
        <v>3.8999999999999986</v>
      </c>
    </row>
    <row r="973" spans="1:16" x14ac:dyDescent="0.25">
      <c r="A973">
        <v>240</v>
      </c>
      <c r="B973" s="110">
        <v>45837</v>
      </c>
      <c r="C973" s="89">
        <v>3.8</v>
      </c>
      <c r="D973" s="89">
        <v>21.9</v>
      </c>
      <c r="E973" s="96">
        <v>2859</v>
      </c>
      <c r="F973" s="89">
        <v>0</v>
      </c>
      <c r="G973" s="89">
        <v>1024.2</v>
      </c>
      <c r="H973">
        <v>0.67</v>
      </c>
      <c r="I973" t="s">
        <v>2</v>
      </c>
      <c r="J973">
        <v>0.8</v>
      </c>
      <c r="K973">
        <v>6</v>
      </c>
      <c r="L973">
        <v>2025</v>
      </c>
      <c r="M973" t="s">
        <v>354</v>
      </c>
      <c r="N973" s="89" cm="1">
        <f t="array" ref="N973">IF(ISNUMBER(_34_KNMI_Stations[[#This Row],[Etmaal temperatuur °C]]),IF(_34_KNMI_Stations[[#This Row],[Etmaal temperatuur °C]]&lt;stookgrens[],stookgrens[]-_34_KNMI_Stations[[#This Row],[Etmaal temperatuur °C]],0),"")</f>
        <v>0</v>
      </c>
      <c r="O973" s="89">
        <f>_34_KNMI_Stations[[#This Row],[graaddagen]]*_34_KNMI_Stations[[#This Row],[Gewogen factor]]</f>
        <v>0</v>
      </c>
      <c r="P973" s="89" cm="1">
        <f t="array" ref="P973">IF(ISNUMBER(_34_KNMI_Stations[[#This Row],[Etmaal temperatuur °C]]),IF(_34_KNMI_Stations[[#This Row],[Etmaal temperatuur °C]]&gt;stookgrens[],_34_KNMI_Stations[[#This Row],[Etmaal temperatuur °C]]-stookgrens[],0),"")</f>
        <v>3.8999999999999986</v>
      </c>
    </row>
    <row r="974" spans="1:16" x14ac:dyDescent="0.25">
      <c r="A974">
        <v>240</v>
      </c>
      <c r="B974" s="110">
        <v>45838</v>
      </c>
      <c r="C974" s="89">
        <v>3.1</v>
      </c>
      <c r="D974" s="89">
        <v>23.8</v>
      </c>
      <c r="E974" s="96">
        <v>2942</v>
      </c>
      <c r="F974" s="89">
        <v>0</v>
      </c>
      <c r="G974" s="89">
        <v>1019.8</v>
      </c>
      <c r="H974">
        <v>0.55000000000000004</v>
      </c>
      <c r="I974" t="s">
        <v>2</v>
      </c>
      <c r="J974">
        <v>0.8</v>
      </c>
      <c r="K974">
        <v>6</v>
      </c>
      <c r="L974">
        <v>2025</v>
      </c>
      <c r="M974" t="s">
        <v>355</v>
      </c>
      <c r="N974" s="89" cm="1">
        <f t="array" ref="N974">IF(ISNUMBER(_34_KNMI_Stations[[#This Row],[Etmaal temperatuur °C]]),IF(_34_KNMI_Stations[[#This Row],[Etmaal temperatuur °C]]&lt;stookgrens[],stookgrens[]-_34_KNMI_Stations[[#This Row],[Etmaal temperatuur °C]],0),"")</f>
        <v>0</v>
      </c>
      <c r="O974" s="89">
        <f>_34_KNMI_Stations[[#This Row],[graaddagen]]*_34_KNMI_Stations[[#This Row],[Gewogen factor]]</f>
        <v>0</v>
      </c>
      <c r="P974" s="89" cm="1">
        <f t="array" ref="P974">IF(ISNUMBER(_34_KNMI_Stations[[#This Row],[Etmaal temperatuur °C]]),IF(_34_KNMI_Stations[[#This Row],[Etmaal temperatuur °C]]&gt;stookgrens[],_34_KNMI_Stations[[#This Row],[Etmaal temperatuur °C]]-stookgrens[],0),"")</f>
        <v>5.8000000000000007</v>
      </c>
    </row>
    <row r="975" spans="1:16" x14ac:dyDescent="0.25">
      <c r="A975">
        <v>240</v>
      </c>
      <c r="B975" s="110">
        <v>45839</v>
      </c>
      <c r="C975" s="89">
        <v>3.3</v>
      </c>
      <c r="D975" s="89">
        <v>28.4</v>
      </c>
      <c r="E975" s="96">
        <v>2821</v>
      </c>
      <c r="F975" s="89">
        <v>0</v>
      </c>
      <c r="G975" s="89">
        <v>1014.5</v>
      </c>
      <c r="H975">
        <v>0.46</v>
      </c>
      <c r="I975" t="s">
        <v>2</v>
      </c>
      <c r="J975">
        <v>0.8</v>
      </c>
      <c r="K975">
        <v>7</v>
      </c>
      <c r="L975">
        <v>2025</v>
      </c>
      <c r="M975" t="s">
        <v>355</v>
      </c>
      <c r="N975" s="89" cm="1">
        <f t="array" ref="N975">IF(ISNUMBER(_34_KNMI_Stations[[#This Row],[Etmaal temperatuur °C]]),IF(_34_KNMI_Stations[[#This Row],[Etmaal temperatuur °C]]&lt;stookgrens[],stookgrens[]-_34_KNMI_Stations[[#This Row],[Etmaal temperatuur °C]],0),"")</f>
        <v>0</v>
      </c>
      <c r="O975" s="89">
        <f>_34_KNMI_Stations[[#This Row],[graaddagen]]*_34_KNMI_Stations[[#This Row],[Gewogen factor]]</f>
        <v>0</v>
      </c>
      <c r="P975" s="89" cm="1">
        <f t="array" ref="P975">IF(ISNUMBER(_34_KNMI_Stations[[#This Row],[Etmaal temperatuur °C]]),IF(_34_KNMI_Stations[[#This Row],[Etmaal temperatuur °C]]&gt;stookgrens[],_34_KNMI_Stations[[#This Row],[Etmaal temperatuur °C]]-stookgrens[],0),"")</f>
        <v>10.399999999999999</v>
      </c>
    </row>
    <row r="976" spans="1:16" x14ac:dyDescent="0.25">
      <c r="A976">
        <v>240</v>
      </c>
      <c r="B976" s="110">
        <v>45840</v>
      </c>
      <c r="C976" s="89">
        <v>4.2</v>
      </c>
      <c r="D976" s="89">
        <v>22.2</v>
      </c>
      <c r="E976" s="96">
        <v>2217</v>
      </c>
      <c r="F976" s="89">
        <v>3.4</v>
      </c>
      <c r="G976" s="89">
        <v>1015.6</v>
      </c>
      <c r="H976">
        <v>0.72</v>
      </c>
      <c r="I976" t="s">
        <v>2</v>
      </c>
      <c r="J976">
        <v>0.8</v>
      </c>
      <c r="K976">
        <v>7</v>
      </c>
      <c r="L976">
        <v>2025</v>
      </c>
      <c r="M976" t="s">
        <v>355</v>
      </c>
      <c r="N976" s="89" cm="1">
        <f t="array" ref="N976">IF(ISNUMBER(_34_KNMI_Stations[[#This Row],[Etmaal temperatuur °C]]),IF(_34_KNMI_Stations[[#This Row],[Etmaal temperatuur °C]]&lt;stookgrens[],stookgrens[]-_34_KNMI_Stations[[#This Row],[Etmaal temperatuur °C]],0),"")</f>
        <v>0</v>
      </c>
      <c r="O976" s="89">
        <f>_34_KNMI_Stations[[#This Row],[graaddagen]]*_34_KNMI_Stations[[#This Row],[Gewogen factor]]</f>
        <v>0</v>
      </c>
      <c r="P976" s="89" cm="1">
        <f t="array" ref="P976">IF(ISNUMBER(_34_KNMI_Stations[[#This Row],[Etmaal temperatuur °C]]),IF(_34_KNMI_Stations[[#This Row],[Etmaal temperatuur °C]]&gt;stookgrens[],_34_KNMI_Stations[[#This Row],[Etmaal temperatuur °C]]-stookgrens[],0),"")</f>
        <v>4.1999999999999993</v>
      </c>
    </row>
    <row r="977" spans="1:16" x14ac:dyDescent="0.25">
      <c r="A977">
        <v>240</v>
      </c>
      <c r="B977" s="110">
        <v>45841</v>
      </c>
      <c r="C977" s="89">
        <v>4.4000000000000004</v>
      </c>
      <c r="D977" s="89">
        <v>17.2</v>
      </c>
      <c r="E977" s="96">
        <v>2497</v>
      </c>
      <c r="F977" s="89">
        <v>0</v>
      </c>
      <c r="G977" s="89">
        <v>1026.4000000000001</v>
      </c>
      <c r="H977">
        <v>0.66</v>
      </c>
      <c r="I977" t="s">
        <v>2</v>
      </c>
      <c r="J977">
        <v>0.8</v>
      </c>
      <c r="K977">
        <v>7</v>
      </c>
      <c r="L977">
        <v>2025</v>
      </c>
      <c r="M977" t="s">
        <v>355</v>
      </c>
      <c r="N977" s="89" cm="1">
        <f t="array" ref="N977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977" s="89">
        <f>_34_KNMI_Stations[[#This Row],[graaddagen]]*_34_KNMI_Stations[[#This Row],[Gewogen factor]]</f>
        <v>0.64000000000000057</v>
      </c>
      <c r="P977" s="89" cm="1">
        <f t="array" ref="P977">IF(ISNUMBER(_34_KNMI_Stations[[#This Row],[Etmaal temperatuur °C]]),IF(_34_KNMI_Stations[[#This Row],[Etmaal temperatuur °C]]&gt;stookgrens[],_34_KNMI_Stations[[#This Row],[Etmaal temperatuur °C]]-stookgrens[],0),"")</f>
        <v>0</v>
      </c>
    </row>
    <row r="978" spans="1:16" x14ac:dyDescent="0.25">
      <c r="A978">
        <v>240</v>
      </c>
      <c r="B978" s="110">
        <v>45842</v>
      </c>
      <c r="C978" s="89">
        <v>4.9000000000000004</v>
      </c>
      <c r="D978" s="89">
        <v>19.7</v>
      </c>
      <c r="E978" s="96">
        <v>2776</v>
      </c>
      <c r="F978" s="89">
        <v>0</v>
      </c>
      <c r="G978" s="89">
        <v>1025</v>
      </c>
      <c r="H978">
        <v>0.51</v>
      </c>
      <c r="I978" t="s">
        <v>2</v>
      </c>
      <c r="J978">
        <v>0.8</v>
      </c>
      <c r="K978">
        <v>7</v>
      </c>
      <c r="L978">
        <v>2025</v>
      </c>
      <c r="M978" t="s">
        <v>355</v>
      </c>
      <c r="N978" s="89" cm="1">
        <f t="array" ref="N978">IF(ISNUMBER(_34_KNMI_Stations[[#This Row],[Etmaal temperatuur °C]]),IF(_34_KNMI_Stations[[#This Row],[Etmaal temperatuur °C]]&lt;stookgrens[],stookgrens[]-_34_KNMI_Stations[[#This Row],[Etmaal temperatuur °C]],0),"")</f>
        <v>0</v>
      </c>
      <c r="O978" s="89">
        <f>_34_KNMI_Stations[[#This Row],[graaddagen]]*_34_KNMI_Stations[[#This Row],[Gewogen factor]]</f>
        <v>0</v>
      </c>
      <c r="P978" s="89" cm="1">
        <f t="array" ref="P978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979" spans="1:16" x14ac:dyDescent="0.25">
      <c r="A979">
        <v>240</v>
      </c>
      <c r="B979" s="110">
        <v>45843</v>
      </c>
      <c r="C979" s="89">
        <v>6.8</v>
      </c>
      <c r="D979" s="89">
        <v>19.100000000000001</v>
      </c>
      <c r="E979" s="96">
        <v>1135</v>
      </c>
      <c r="F979" s="89">
        <v>2.1</v>
      </c>
      <c r="G979" s="89">
        <v>1014.1</v>
      </c>
      <c r="H979">
        <v>0.73</v>
      </c>
      <c r="I979" t="s">
        <v>2</v>
      </c>
      <c r="J979">
        <v>0.8</v>
      </c>
      <c r="K979">
        <v>7</v>
      </c>
      <c r="L979">
        <v>2025</v>
      </c>
      <c r="M979" t="s">
        <v>355</v>
      </c>
      <c r="N979" s="89" cm="1">
        <f t="array" ref="N979">IF(ISNUMBER(_34_KNMI_Stations[[#This Row],[Etmaal temperatuur °C]]),IF(_34_KNMI_Stations[[#This Row],[Etmaal temperatuur °C]]&lt;stookgrens[],stookgrens[]-_34_KNMI_Stations[[#This Row],[Etmaal temperatuur °C]],0),"")</f>
        <v>0</v>
      </c>
      <c r="O979" s="89">
        <f>_34_KNMI_Stations[[#This Row],[graaddagen]]*_34_KNMI_Stations[[#This Row],[Gewogen factor]]</f>
        <v>0</v>
      </c>
      <c r="P979" s="89" cm="1">
        <f t="array" ref="P979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980" spans="1:16" x14ac:dyDescent="0.25">
      <c r="A980">
        <v>240</v>
      </c>
      <c r="B980" s="110">
        <v>45844</v>
      </c>
      <c r="C980" s="89">
        <v>4.3</v>
      </c>
      <c r="D980" s="89">
        <v>17.7</v>
      </c>
      <c r="E980" s="96">
        <v>770</v>
      </c>
      <c r="F980" s="89">
        <v>15.8</v>
      </c>
      <c r="G980" s="89">
        <v>1005.6</v>
      </c>
      <c r="H980">
        <v>0.89</v>
      </c>
      <c r="I980" t="s">
        <v>2</v>
      </c>
      <c r="J980">
        <v>0.8</v>
      </c>
      <c r="K980">
        <v>7</v>
      </c>
      <c r="L980">
        <v>2025</v>
      </c>
      <c r="M980" t="s">
        <v>355</v>
      </c>
      <c r="N980" s="89" cm="1">
        <f t="array" ref="N980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980" s="89">
        <f>_34_KNMI_Stations[[#This Row],[graaddagen]]*_34_KNMI_Stations[[#This Row],[Gewogen factor]]</f>
        <v>0.24000000000000057</v>
      </c>
      <c r="P980" s="89" cm="1">
        <f t="array" ref="P980">IF(ISNUMBER(_34_KNMI_Stations[[#This Row],[Etmaal temperatuur °C]]),IF(_34_KNMI_Stations[[#This Row],[Etmaal temperatuur °C]]&gt;stookgrens[],_34_KNMI_Stations[[#This Row],[Etmaal temperatuur °C]]-stookgrens[],0),"")</f>
        <v>0</v>
      </c>
    </row>
    <row r="981" spans="1:16" x14ac:dyDescent="0.25">
      <c r="A981">
        <v>240</v>
      </c>
      <c r="B981" s="110">
        <v>45845</v>
      </c>
      <c r="C981" s="89">
        <v>5.5</v>
      </c>
      <c r="D981" s="89">
        <v>16</v>
      </c>
      <c r="E981" s="96">
        <v>1978</v>
      </c>
      <c r="F981" s="89">
        <v>1.3</v>
      </c>
      <c r="G981" s="89">
        <v>1007.1</v>
      </c>
      <c r="H981">
        <v>0.76</v>
      </c>
      <c r="I981" t="s">
        <v>2</v>
      </c>
      <c r="J981">
        <v>0.8</v>
      </c>
      <c r="K981">
        <v>7</v>
      </c>
      <c r="L981">
        <v>2025</v>
      </c>
      <c r="M981" t="s">
        <v>356</v>
      </c>
      <c r="N981" s="89" cm="1">
        <f t="array" ref="N981">IF(ISNUMBER(_34_KNMI_Stations[[#This Row],[Etmaal temperatuur °C]]),IF(_34_KNMI_Stations[[#This Row],[Etmaal temperatuur °C]]&lt;stookgrens[],stookgrens[]-_34_KNMI_Stations[[#This Row],[Etmaal temperatuur °C]],0),"")</f>
        <v>2</v>
      </c>
      <c r="O981" s="89">
        <f>_34_KNMI_Stations[[#This Row],[graaddagen]]*_34_KNMI_Stations[[#This Row],[Gewogen factor]]</f>
        <v>1.6</v>
      </c>
      <c r="P981" s="89" cm="1">
        <f t="array" ref="P981">IF(ISNUMBER(_34_KNMI_Stations[[#This Row],[Etmaal temperatuur °C]]),IF(_34_KNMI_Stations[[#This Row],[Etmaal temperatuur °C]]&gt;stookgrens[],_34_KNMI_Stations[[#This Row],[Etmaal temperatuur °C]]-stookgrens[],0),"")</f>
        <v>0</v>
      </c>
    </row>
    <row r="982" spans="1:16" x14ac:dyDescent="0.25">
      <c r="A982">
        <v>240</v>
      </c>
      <c r="B982" s="110">
        <v>45846</v>
      </c>
      <c r="C982" s="89">
        <v>4.9000000000000004</v>
      </c>
      <c r="D982" s="89">
        <v>15.3</v>
      </c>
      <c r="E982" s="96">
        <v>1711</v>
      </c>
      <c r="F982" s="89">
        <v>6.4</v>
      </c>
      <c r="G982" s="89">
        <v>1014.7</v>
      </c>
      <c r="H982">
        <v>0.79</v>
      </c>
      <c r="I982" t="s">
        <v>2</v>
      </c>
      <c r="J982">
        <v>0.8</v>
      </c>
      <c r="K982">
        <v>7</v>
      </c>
      <c r="L982">
        <v>2025</v>
      </c>
      <c r="M982" t="s">
        <v>356</v>
      </c>
      <c r="N982" s="89" cm="1">
        <f t="array" ref="N982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982" s="89">
        <f>_34_KNMI_Stations[[#This Row],[graaddagen]]*_34_KNMI_Stations[[#This Row],[Gewogen factor]]</f>
        <v>2.1599999999999997</v>
      </c>
      <c r="P982" s="89" cm="1">
        <f t="array" ref="P982">IF(ISNUMBER(_34_KNMI_Stations[[#This Row],[Etmaal temperatuur °C]]),IF(_34_KNMI_Stations[[#This Row],[Etmaal temperatuur °C]]&gt;stookgrens[],_34_KNMI_Stations[[#This Row],[Etmaal temperatuur °C]]-stookgrens[],0),"")</f>
        <v>0</v>
      </c>
    </row>
    <row r="983" spans="1:16" x14ac:dyDescent="0.25">
      <c r="A983">
        <v>240</v>
      </c>
      <c r="B983" s="110">
        <v>45847</v>
      </c>
      <c r="C983" s="89">
        <v>2.8</v>
      </c>
      <c r="D983" s="89">
        <v>18.600000000000001</v>
      </c>
      <c r="E983" s="96">
        <v>2800</v>
      </c>
      <c r="F983" s="89">
        <v>-0.1</v>
      </c>
      <c r="G983" s="89">
        <v>1021.1</v>
      </c>
      <c r="H983">
        <v>0.63</v>
      </c>
      <c r="I983" t="s">
        <v>2</v>
      </c>
      <c r="J983">
        <v>0.8</v>
      </c>
      <c r="K983">
        <v>7</v>
      </c>
      <c r="L983">
        <v>2025</v>
      </c>
      <c r="M983" t="s">
        <v>356</v>
      </c>
      <c r="N983" s="89" cm="1">
        <f t="array" ref="N983">IF(ISNUMBER(_34_KNMI_Stations[[#This Row],[Etmaal temperatuur °C]]),IF(_34_KNMI_Stations[[#This Row],[Etmaal temperatuur °C]]&lt;stookgrens[],stookgrens[]-_34_KNMI_Stations[[#This Row],[Etmaal temperatuur °C]],0),"")</f>
        <v>0</v>
      </c>
      <c r="O983" s="89">
        <f>_34_KNMI_Stations[[#This Row],[graaddagen]]*_34_KNMI_Stations[[#This Row],[Gewogen factor]]</f>
        <v>0</v>
      </c>
      <c r="P983" s="89" cm="1">
        <f t="array" ref="P983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984" spans="1:16" x14ac:dyDescent="0.25">
      <c r="A984">
        <v>240</v>
      </c>
      <c r="B984" s="110">
        <v>45848</v>
      </c>
      <c r="C984" s="89">
        <v>2.2999999999999998</v>
      </c>
      <c r="D984" s="89">
        <v>19.5</v>
      </c>
      <c r="E984" s="96">
        <v>2244</v>
      </c>
      <c r="F984" s="89">
        <v>0</v>
      </c>
      <c r="G984" s="89">
        <v>1022.5</v>
      </c>
      <c r="H984">
        <v>0.71</v>
      </c>
      <c r="I984" t="s">
        <v>2</v>
      </c>
      <c r="J984">
        <v>0.8</v>
      </c>
      <c r="K984">
        <v>7</v>
      </c>
      <c r="L984">
        <v>2025</v>
      </c>
      <c r="M984" t="s">
        <v>356</v>
      </c>
      <c r="N984" s="89" cm="1">
        <f t="array" ref="N984">IF(ISNUMBER(_34_KNMI_Stations[[#This Row],[Etmaal temperatuur °C]]),IF(_34_KNMI_Stations[[#This Row],[Etmaal temperatuur °C]]&lt;stookgrens[],stookgrens[]-_34_KNMI_Stations[[#This Row],[Etmaal temperatuur °C]],0),"")</f>
        <v>0</v>
      </c>
      <c r="O984" s="89">
        <f>_34_KNMI_Stations[[#This Row],[graaddagen]]*_34_KNMI_Stations[[#This Row],[Gewogen factor]]</f>
        <v>0</v>
      </c>
      <c r="P984" s="89" cm="1">
        <f t="array" ref="P984">IF(ISNUMBER(_34_KNMI_Stations[[#This Row],[Etmaal temperatuur °C]]),IF(_34_KNMI_Stations[[#This Row],[Etmaal temperatuur °C]]&gt;stookgrens[],_34_KNMI_Stations[[#This Row],[Etmaal temperatuur °C]]-stookgrens[],0),"")</f>
        <v>1.5</v>
      </c>
    </row>
    <row r="985" spans="1:16" x14ac:dyDescent="0.25">
      <c r="A985">
        <v>240</v>
      </c>
      <c r="B985" s="110">
        <v>45849</v>
      </c>
      <c r="C985" s="89">
        <v>3.1</v>
      </c>
      <c r="D985" s="89">
        <v>20</v>
      </c>
      <c r="E985" s="96">
        <v>2142</v>
      </c>
      <c r="F985" s="89">
        <v>0</v>
      </c>
      <c r="G985" s="89">
        <v>1020.3</v>
      </c>
      <c r="H985">
        <v>0.74</v>
      </c>
      <c r="I985" t="s">
        <v>2</v>
      </c>
      <c r="J985">
        <v>0.8</v>
      </c>
      <c r="K985">
        <v>7</v>
      </c>
      <c r="L985">
        <v>2025</v>
      </c>
      <c r="M985" t="s">
        <v>356</v>
      </c>
      <c r="N985" s="89" cm="1">
        <f t="array" ref="N985">IF(ISNUMBER(_34_KNMI_Stations[[#This Row],[Etmaal temperatuur °C]]),IF(_34_KNMI_Stations[[#This Row],[Etmaal temperatuur °C]]&lt;stookgrens[],stookgrens[]-_34_KNMI_Stations[[#This Row],[Etmaal temperatuur °C]],0),"")</f>
        <v>0</v>
      </c>
      <c r="O985" s="89">
        <f>_34_KNMI_Stations[[#This Row],[graaddagen]]*_34_KNMI_Stations[[#This Row],[Gewogen factor]]</f>
        <v>0</v>
      </c>
      <c r="P985" s="89" cm="1">
        <f t="array" ref="P985">IF(ISNUMBER(_34_KNMI_Stations[[#This Row],[Etmaal temperatuur °C]]),IF(_34_KNMI_Stations[[#This Row],[Etmaal temperatuur °C]]&gt;stookgrens[],_34_KNMI_Stations[[#This Row],[Etmaal temperatuur °C]]-stookgrens[],0),"")</f>
        <v>2</v>
      </c>
    </row>
    <row r="986" spans="1:16" x14ac:dyDescent="0.25">
      <c r="A986">
        <v>240</v>
      </c>
      <c r="B986" s="110">
        <v>45850</v>
      </c>
      <c r="C986" s="89">
        <v>4.3</v>
      </c>
      <c r="D986" s="89">
        <v>20.399999999999999</v>
      </c>
      <c r="E986" s="96">
        <v>2743</v>
      </c>
      <c r="F986" s="89">
        <v>0</v>
      </c>
      <c r="G986" s="89">
        <v>1015.3</v>
      </c>
      <c r="H986">
        <v>0.71</v>
      </c>
      <c r="I986" t="s">
        <v>2</v>
      </c>
      <c r="J986">
        <v>0.8</v>
      </c>
      <c r="K986">
        <v>7</v>
      </c>
      <c r="L986">
        <v>2025</v>
      </c>
      <c r="M986" t="s">
        <v>356</v>
      </c>
      <c r="N986" s="89" cm="1">
        <f t="array" ref="N986">IF(ISNUMBER(_34_KNMI_Stations[[#This Row],[Etmaal temperatuur °C]]),IF(_34_KNMI_Stations[[#This Row],[Etmaal temperatuur °C]]&lt;stookgrens[],stookgrens[]-_34_KNMI_Stations[[#This Row],[Etmaal temperatuur °C]],0),"")</f>
        <v>0</v>
      </c>
      <c r="O986" s="89">
        <f>_34_KNMI_Stations[[#This Row],[graaddagen]]*_34_KNMI_Stations[[#This Row],[Gewogen factor]]</f>
        <v>0</v>
      </c>
      <c r="P986" s="89" cm="1">
        <f t="array" ref="P986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987" spans="1:16" x14ac:dyDescent="0.25">
      <c r="A987">
        <v>240</v>
      </c>
      <c r="B987" s="110">
        <v>45851</v>
      </c>
      <c r="C987" s="89">
        <v>2.5</v>
      </c>
      <c r="D987" s="89">
        <v>20.3</v>
      </c>
      <c r="E987" s="96">
        <v>1290</v>
      </c>
      <c r="F987" s="89">
        <v>5.9</v>
      </c>
      <c r="G987" s="89">
        <v>1011.5</v>
      </c>
      <c r="H987">
        <v>0.77</v>
      </c>
      <c r="I987" t="s">
        <v>2</v>
      </c>
      <c r="J987">
        <v>0.8</v>
      </c>
      <c r="K987">
        <v>7</v>
      </c>
      <c r="L987">
        <v>2025</v>
      </c>
      <c r="M987" t="s">
        <v>356</v>
      </c>
      <c r="N987" s="89" cm="1">
        <f t="array" ref="N987">IF(ISNUMBER(_34_KNMI_Stations[[#This Row],[Etmaal temperatuur °C]]),IF(_34_KNMI_Stations[[#This Row],[Etmaal temperatuur °C]]&lt;stookgrens[],stookgrens[]-_34_KNMI_Stations[[#This Row],[Etmaal temperatuur °C]],0),"")</f>
        <v>0</v>
      </c>
      <c r="O987" s="89">
        <f>_34_KNMI_Stations[[#This Row],[graaddagen]]*_34_KNMI_Stations[[#This Row],[Gewogen factor]]</f>
        <v>0</v>
      </c>
      <c r="P987" s="89" cm="1">
        <f t="array" ref="P987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988" spans="1:16" x14ac:dyDescent="0.25">
      <c r="A988">
        <v>240</v>
      </c>
      <c r="B988" s="110">
        <v>45852</v>
      </c>
      <c r="C988" s="89">
        <v>4.8</v>
      </c>
      <c r="D988" s="89">
        <v>20.6</v>
      </c>
      <c r="E988" s="96">
        <v>1699</v>
      </c>
      <c r="F988" s="89">
        <v>-0.1</v>
      </c>
      <c r="G988" s="89">
        <v>1013.9</v>
      </c>
      <c r="H988">
        <v>0.72</v>
      </c>
      <c r="I988" t="s">
        <v>2</v>
      </c>
      <c r="J988">
        <v>0.8</v>
      </c>
      <c r="K988">
        <v>7</v>
      </c>
      <c r="L988">
        <v>2025</v>
      </c>
      <c r="M988" t="s">
        <v>357</v>
      </c>
      <c r="N988" s="89" cm="1">
        <f t="array" ref="N988">IF(ISNUMBER(_34_KNMI_Stations[[#This Row],[Etmaal temperatuur °C]]),IF(_34_KNMI_Stations[[#This Row],[Etmaal temperatuur °C]]&lt;stookgrens[],stookgrens[]-_34_KNMI_Stations[[#This Row],[Etmaal temperatuur °C]],0),"")</f>
        <v>0</v>
      </c>
      <c r="O988" s="89">
        <f>_34_KNMI_Stations[[#This Row],[graaddagen]]*_34_KNMI_Stations[[#This Row],[Gewogen factor]]</f>
        <v>0</v>
      </c>
      <c r="P988" s="89" cm="1">
        <f t="array" ref="P988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989" spans="1:16" x14ac:dyDescent="0.25">
      <c r="A989">
        <v>240</v>
      </c>
      <c r="B989" s="110">
        <v>45853</v>
      </c>
      <c r="C989" s="89">
        <v>6.9</v>
      </c>
      <c r="D989" s="89">
        <v>19.7</v>
      </c>
      <c r="E989" s="96">
        <v>2283</v>
      </c>
      <c r="F989" s="89">
        <v>0.5</v>
      </c>
      <c r="G989" s="89">
        <v>1016</v>
      </c>
      <c r="H989">
        <v>0.59</v>
      </c>
      <c r="I989" t="s">
        <v>2</v>
      </c>
      <c r="J989">
        <v>0.8</v>
      </c>
      <c r="K989">
        <v>7</v>
      </c>
      <c r="L989">
        <v>2025</v>
      </c>
      <c r="M989" t="s">
        <v>357</v>
      </c>
      <c r="N989" s="89" cm="1">
        <f t="array" ref="N989">IF(ISNUMBER(_34_KNMI_Stations[[#This Row],[Etmaal temperatuur °C]]),IF(_34_KNMI_Stations[[#This Row],[Etmaal temperatuur °C]]&lt;stookgrens[],stookgrens[]-_34_KNMI_Stations[[#This Row],[Etmaal temperatuur °C]],0),"")</f>
        <v>0</v>
      </c>
      <c r="O989" s="89">
        <f>_34_KNMI_Stations[[#This Row],[graaddagen]]*_34_KNMI_Stations[[#This Row],[Gewogen factor]]</f>
        <v>0</v>
      </c>
      <c r="P989" s="89" cm="1">
        <f t="array" ref="P989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990" spans="1:16" x14ac:dyDescent="0.25">
      <c r="A990">
        <v>240</v>
      </c>
      <c r="B990" s="110">
        <v>45854</v>
      </c>
      <c r="C990" s="89">
        <v>5.0999999999999996</v>
      </c>
      <c r="D990" s="89">
        <v>17.100000000000001</v>
      </c>
      <c r="E990" s="96">
        <v>1791</v>
      </c>
      <c r="F990" s="89">
        <v>17.100000000000001</v>
      </c>
      <c r="G990" s="89">
        <v>1013.7</v>
      </c>
      <c r="H990">
        <v>0.85</v>
      </c>
      <c r="I990" t="s">
        <v>2</v>
      </c>
      <c r="J990">
        <v>0.8</v>
      </c>
      <c r="K990">
        <v>7</v>
      </c>
      <c r="L990">
        <v>2025</v>
      </c>
      <c r="M990" t="s">
        <v>357</v>
      </c>
      <c r="N990" s="89" cm="1">
        <f t="array" ref="N990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990" s="89">
        <f>_34_KNMI_Stations[[#This Row],[graaddagen]]*_34_KNMI_Stations[[#This Row],[Gewogen factor]]</f>
        <v>0.71999999999999886</v>
      </c>
      <c r="P990" s="89" cm="1">
        <f t="array" ref="P990">IF(ISNUMBER(_34_KNMI_Stations[[#This Row],[Etmaal temperatuur °C]]),IF(_34_KNMI_Stations[[#This Row],[Etmaal temperatuur °C]]&gt;stookgrens[],_34_KNMI_Stations[[#This Row],[Etmaal temperatuur °C]]-stookgrens[],0),"")</f>
        <v>0</v>
      </c>
    </row>
    <row r="991" spans="1:16" x14ac:dyDescent="0.25">
      <c r="A991">
        <v>240</v>
      </c>
      <c r="B991" s="110">
        <v>45855</v>
      </c>
      <c r="C991" s="89">
        <v>2.7</v>
      </c>
      <c r="D991" s="89">
        <v>18.399999999999999</v>
      </c>
      <c r="E991" s="96">
        <v>2810</v>
      </c>
      <c r="F991" s="89">
        <v>0</v>
      </c>
      <c r="G991" s="89">
        <v>1017.5</v>
      </c>
      <c r="H991">
        <v>0.71</v>
      </c>
      <c r="I991" t="s">
        <v>2</v>
      </c>
      <c r="J991">
        <v>0.8</v>
      </c>
      <c r="K991">
        <v>7</v>
      </c>
      <c r="L991">
        <v>2025</v>
      </c>
      <c r="M991" t="s">
        <v>357</v>
      </c>
      <c r="N991" s="89" cm="1">
        <f t="array" ref="N991">IF(ISNUMBER(_34_KNMI_Stations[[#This Row],[Etmaal temperatuur °C]]),IF(_34_KNMI_Stations[[#This Row],[Etmaal temperatuur °C]]&lt;stookgrens[],stookgrens[]-_34_KNMI_Stations[[#This Row],[Etmaal temperatuur °C]],0),"")</f>
        <v>0</v>
      </c>
      <c r="O991" s="89">
        <f>_34_KNMI_Stations[[#This Row],[graaddagen]]*_34_KNMI_Stations[[#This Row],[Gewogen factor]]</f>
        <v>0</v>
      </c>
      <c r="P991" s="89" cm="1">
        <f t="array" ref="P991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992" spans="1:16" x14ac:dyDescent="0.25">
      <c r="A992">
        <v>240</v>
      </c>
      <c r="B992" s="110">
        <v>45856</v>
      </c>
      <c r="C992" s="89">
        <v>2.1</v>
      </c>
      <c r="D992" s="89">
        <v>20.8</v>
      </c>
      <c r="E992" s="96">
        <v>1715</v>
      </c>
      <c r="F992" s="89">
        <v>0</v>
      </c>
      <c r="G992" s="89">
        <v>1014.2</v>
      </c>
      <c r="H992">
        <v>0.72</v>
      </c>
      <c r="I992" t="s">
        <v>2</v>
      </c>
      <c r="J992">
        <v>0.8</v>
      </c>
      <c r="K992">
        <v>7</v>
      </c>
      <c r="L992">
        <v>2025</v>
      </c>
      <c r="M992" t="s">
        <v>357</v>
      </c>
      <c r="N992" s="89" cm="1">
        <f t="array" ref="N992">IF(ISNUMBER(_34_KNMI_Stations[[#This Row],[Etmaal temperatuur °C]]),IF(_34_KNMI_Stations[[#This Row],[Etmaal temperatuur °C]]&lt;stookgrens[],stookgrens[]-_34_KNMI_Stations[[#This Row],[Etmaal temperatuur °C]],0),"")</f>
        <v>0</v>
      </c>
      <c r="O992" s="89">
        <f>_34_KNMI_Stations[[#This Row],[graaddagen]]*_34_KNMI_Stations[[#This Row],[Gewogen factor]]</f>
        <v>0</v>
      </c>
      <c r="P992" s="89" cm="1">
        <f t="array" ref="P992">IF(ISNUMBER(_34_KNMI_Stations[[#This Row],[Etmaal temperatuur °C]]),IF(_34_KNMI_Stations[[#This Row],[Etmaal temperatuur °C]]&gt;stookgrens[],_34_KNMI_Stations[[#This Row],[Etmaal temperatuur °C]]-stookgrens[],0),"")</f>
        <v>2.8000000000000007</v>
      </c>
    </row>
    <row r="993" spans="1:16" x14ac:dyDescent="0.25">
      <c r="A993">
        <v>240</v>
      </c>
      <c r="B993" s="110">
        <v>45857</v>
      </c>
      <c r="C993" s="89">
        <v>4.2</v>
      </c>
      <c r="D993" s="89">
        <v>23.1</v>
      </c>
      <c r="E993" s="96">
        <v>1867</v>
      </c>
      <c r="F993" s="89">
        <v>0.7</v>
      </c>
      <c r="G993" s="89">
        <v>1006.9</v>
      </c>
      <c r="H993">
        <v>0.71</v>
      </c>
      <c r="I993" t="s">
        <v>2</v>
      </c>
      <c r="J993">
        <v>0.8</v>
      </c>
      <c r="K993">
        <v>7</v>
      </c>
      <c r="L993">
        <v>2025</v>
      </c>
      <c r="M993" t="s">
        <v>357</v>
      </c>
      <c r="N993" s="89" cm="1">
        <f t="array" ref="N993">IF(ISNUMBER(_34_KNMI_Stations[[#This Row],[Etmaal temperatuur °C]]),IF(_34_KNMI_Stations[[#This Row],[Etmaal temperatuur °C]]&lt;stookgrens[],stookgrens[]-_34_KNMI_Stations[[#This Row],[Etmaal temperatuur °C]],0),"")</f>
        <v>0</v>
      </c>
      <c r="O993" s="89">
        <f>_34_KNMI_Stations[[#This Row],[graaddagen]]*_34_KNMI_Stations[[#This Row],[Gewogen factor]]</f>
        <v>0</v>
      </c>
      <c r="P993" s="89" cm="1">
        <f t="array" ref="P993">IF(ISNUMBER(_34_KNMI_Stations[[#This Row],[Etmaal temperatuur °C]]),IF(_34_KNMI_Stations[[#This Row],[Etmaal temperatuur °C]]&gt;stookgrens[],_34_KNMI_Stations[[#This Row],[Etmaal temperatuur °C]]-stookgrens[],0),"")</f>
        <v>5.1000000000000014</v>
      </c>
    </row>
    <row r="994" spans="1:16" x14ac:dyDescent="0.25">
      <c r="A994">
        <v>240</v>
      </c>
      <c r="B994" s="110">
        <v>45858</v>
      </c>
      <c r="C994" s="89">
        <v>3.1</v>
      </c>
      <c r="D994" s="89">
        <v>20.399999999999999</v>
      </c>
      <c r="E994" s="96">
        <v>1175</v>
      </c>
      <c r="F994" s="89">
        <v>3.5</v>
      </c>
      <c r="G994" s="89">
        <v>1003.5</v>
      </c>
      <c r="H994">
        <v>0.84</v>
      </c>
      <c r="I994" t="s">
        <v>2</v>
      </c>
      <c r="J994">
        <v>0.8</v>
      </c>
      <c r="K994">
        <v>7</v>
      </c>
      <c r="L994">
        <v>2025</v>
      </c>
      <c r="M994" t="s">
        <v>357</v>
      </c>
      <c r="N994" s="89" cm="1">
        <f t="array" ref="N994">IF(ISNUMBER(_34_KNMI_Stations[[#This Row],[Etmaal temperatuur °C]]),IF(_34_KNMI_Stations[[#This Row],[Etmaal temperatuur °C]]&lt;stookgrens[],stookgrens[]-_34_KNMI_Stations[[#This Row],[Etmaal temperatuur °C]],0),"")</f>
        <v>0</v>
      </c>
      <c r="O994" s="89">
        <f>_34_KNMI_Stations[[#This Row],[graaddagen]]*_34_KNMI_Stations[[#This Row],[Gewogen factor]]</f>
        <v>0</v>
      </c>
      <c r="P994" s="89" cm="1">
        <f t="array" ref="P994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995" spans="1:16" x14ac:dyDescent="0.25">
      <c r="A995">
        <v>240</v>
      </c>
      <c r="B995" s="110">
        <v>45859</v>
      </c>
      <c r="C995" s="89">
        <v>3.7</v>
      </c>
      <c r="D995" s="89">
        <v>18.5</v>
      </c>
      <c r="E995" s="96">
        <v>1459</v>
      </c>
      <c r="F995" s="89">
        <v>12.4</v>
      </c>
      <c r="G995" s="89">
        <v>1002.6</v>
      </c>
      <c r="H995">
        <v>0.82</v>
      </c>
      <c r="I995" t="s">
        <v>2</v>
      </c>
      <c r="J995">
        <v>0.8</v>
      </c>
      <c r="K995">
        <v>7</v>
      </c>
      <c r="L995">
        <v>2025</v>
      </c>
      <c r="M995" t="s">
        <v>358</v>
      </c>
      <c r="N995" s="89" cm="1">
        <f t="array" ref="N995">IF(ISNUMBER(_34_KNMI_Stations[[#This Row],[Etmaal temperatuur °C]]),IF(_34_KNMI_Stations[[#This Row],[Etmaal temperatuur °C]]&lt;stookgrens[],stookgrens[]-_34_KNMI_Stations[[#This Row],[Etmaal temperatuur °C]],0),"")</f>
        <v>0</v>
      </c>
      <c r="O995" s="89">
        <f>_34_KNMI_Stations[[#This Row],[graaddagen]]*_34_KNMI_Stations[[#This Row],[Gewogen factor]]</f>
        <v>0</v>
      </c>
      <c r="P995" s="89" cm="1">
        <f t="array" ref="P995">IF(ISNUMBER(_34_KNMI_Stations[[#This Row],[Etmaal temperatuur °C]]),IF(_34_KNMI_Stations[[#This Row],[Etmaal temperatuur °C]]&gt;stookgrens[],_34_KNMI_Stations[[#This Row],[Etmaal temperatuur °C]]-stookgrens[],0),"")</f>
        <v>0.5</v>
      </c>
    </row>
    <row r="996" spans="1:16" x14ac:dyDescent="0.25">
      <c r="A996">
        <v>240</v>
      </c>
      <c r="B996" s="110">
        <v>45860</v>
      </c>
      <c r="C996" s="89">
        <v>5.8</v>
      </c>
      <c r="D996" s="89">
        <v>19.399999999999999</v>
      </c>
      <c r="E996" s="96">
        <v>2159</v>
      </c>
      <c r="F996" s="89">
        <v>0</v>
      </c>
      <c r="G996" s="89">
        <v>1008.3</v>
      </c>
      <c r="H996">
        <v>0.82</v>
      </c>
      <c r="I996" t="s">
        <v>2</v>
      </c>
      <c r="J996">
        <v>0.8</v>
      </c>
      <c r="K996">
        <v>7</v>
      </c>
      <c r="L996">
        <v>2025</v>
      </c>
      <c r="M996" t="s">
        <v>358</v>
      </c>
      <c r="N996" s="89" cm="1">
        <f t="array" ref="N996">IF(ISNUMBER(_34_KNMI_Stations[[#This Row],[Etmaal temperatuur °C]]),IF(_34_KNMI_Stations[[#This Row],[Etmaal temperatuur °C]]&lt;stookgrens[],stookgrens[]-_34_KNMI_Stations[[#This Row],[Etmaal temperatuur °C]],0),"")</f>
        <v>0</v>
      </c>
      <c r="O996" s="89">
        <f>_34_KNMI_Stations[[#This Row],[graaddagen]]*_34_KNMI_Stations[[#This Row],[Gewogen factor]]</f>
        <v>0</v>
      </c>
      <c r="P996" s="89" cm="1">
        <f t="array" ref="P996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997" spans="1:16" x14ac:dyDescent="0.25">
      <c r="A997">
        <v>240</v>
      </c>
      <c r="B997" s="110">
        <v>45861</v>
      </c>
      <c r="C997" s="89">
        <v>3.7</v>
      </c>
      <c r="D997" s="89">
        <v>19.5</v>
      </c>
      <c r="E997" s="96">
        <v>1631</v>
      </c>
      <c r="F997" s="89">
        <v>0.2</v>
      </c>
      <c r="G997" s="89">
        <v>1011.7</v>
      </c>
      <c r="H997">
        <v>0.8</v>
      </c>
      <c r="I997" t="s">
        <v>2</v>
      </c>
      <c r="J997">
        <v>0.8</v>
      </c>
      <c r="K997">
        <v>7</v>
      </c>
      <c r="L997">
        <v>2025</v>
      </c>
      <c r="M997" t="s">
        <v>358</v>
      </c>
      <c r="N997" s="89" cm="1">
        <f t="array" ref="N997">IF(ISNUMBER(_34_KNMI_Stations[[#This Row],[Etmaal temperatuur °C]]),IF(_34_KNMI_Stations[[#This Row],[Etmaal temperatuur °C]]&lt;stookgrens[],stookgrens[]-_34_KNMI_Stations[[#This Row],[Etmaal temperatuur °C]],0),"")</f>
        <v>0</v>
      </c>
      <c r="O997" s="89">
        <f>_34_KNMI_Stations[[#This Row],[graaddagen]]*_34_KNMI_Stations[[#This Row],[Gewogen factor]]</f>
        <v>0</v>
      </c>
      <c r="P997" s="89" cm="1">
        <f t="array" ref="P997">IF(ISNUMBER(_34_KNMI_Stations[[#This Row],[Etmaal temperatuur °C]]),IF(_34_KNMI_Stations[[#This Row],[Etmaal temperatuur °C]]&gt;stookgrens[],_34_KNMI_Stations[[#This Row],[Etmaal temperatuur °C]]-stookgrens[],0),"")</f>
        <v>1.5</v>
      </c>
    </row>
    <row r="998" spans="1:16" x14ac:dyDescent="0.25">
      <c r="A998">
        <v>240</v>
      </c>
      <c r="B998" s="110">
        <v>45862</v>
      </c>
      <c r="C998" s="89">
        <v>3.1</v>
      </c>
      <c r="D998" s="89">
        <v>20</v>
      </c>
      <c r="E998" s="96">
        <v>2199</v>
      </c>
      <c r="F998" s="89">
        <v>0</v>
      </c>
      <c r="G998" s="89">
        <v>1014.4</v>
      </c>
      <c r="H998">
        <v>0.77</v>
      </c>
      <c r="I998" t="s">
        <v>2</v>
      </c>
      <c r="J998">
        <v>0.8</v>
      </c>
      <c r="K998">
        <v>7</v>
      </c>
      <c r="L998">
        <v>2025</v>
      </c>
      <c r="M998" t="s">
        <v>358</v>
      </c>
      <c r="N998" s="89" cm="1">
        <f t="array" ref="N998">IF(ISNUMBER(_34_KNMI_Stations[[#This Row],[Etmaal temperatuur °C]]),IF(_34_KNMI_Stations[[#This Row],[Etmaal temperatuur °C]]&lt;stookgrens[],stookgrens[]-_34_KNMI_Stations[[#This Row],[Etmaal temperatuur °C]],0),"")</f>
        <v>0</v>
      </c>
      <c r="O998" s="89">
        <f>_34_KNMI_Stations[[#This Row],[graaddagen]]*_34_KNMI_Stations[[#This Row],[Gewogen factor]]</f>
        <v>0</v>
      </c>
      <c r="P998" s="89" cm="1">
        <f t="array" ref="P998">IF(ISNUMBER(_34_KNMI_Stations[[#This Row],[Etmaal temperatuur °C]]),IF(_34_KNMI_Stations[[#This Row],[Etmaal temperatuur °C]]&gt;stookgrens[],_34_KNMI_Stations[[#This Row],[Etmaal temperatuur °C]]-stookgrens[],0),"")</f>
        <v>2</v>
      </c>
    </row>
    <row r="999" spans="1:16" x14ac:dyDescent="0.25">
      <c r="A999">
        <v>240</v>
      </c>
      <c r="B999" s="110">
        <v>45863</v>
      </c>
      <c r="C999" s="89">
        <v>3.1</v>
      </c>
      <c r="D999" s="89">
        <v>19.600000000000001</v>
      </c>
      <c r="E999" s="96">
        <v>1504</v>
      </c>
      <c r="F999" s="89">
        <v>0.1</v>
      </c>
      <c r="G999" s="89">
        <v>1017.6</v>
      </c>
      <c r="H999">
        <v>0.78</v>
      </c>
      <c r="I999" t="s">
        <v>2</v>
      </c>
      <c r="J999">
        <v>0.8</v>
      </c>
      <c r="K999">
        <v>7</v>
      </c>
      <c r="L999">
        <v>2025</v>
      </c>
      <c r="M999" t="s">
        <v>358</v>
      </c>
      <c r="N999" s="89" cm="1">
        <f t="array" ref="N999">IF(ISNUMBER(_34_KNMI_Stations[[#This Row],[Etmaal temperatuur °C]]),IF(_34_KNMI_Stations[[#This Row],[Etmaal temperatuur °C]]&lt;stookgrens[],stookgrens[]-_34_KNMI_Stations[[#This Row],[Etmaal temperatuur °C]],0),"")</f>
        <v>0</v>
      </c>
      <c r="O999" s="89">
        <f>_34_KNMI_Stations[[#This Row],[graaddagen]]*_34_KNMI_Stations[[#This Row],[Gewogen factor]]</f>
        <v>0</v>
      </c>
      <c r="P999" s="89" cm="1">
        <f t="array" ref="P999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000" spans="1:16" x14ac:dyDescent="0.25">
      <c r="A1000">
        <v>240</v>
      </c>
      <c r="B1000" s="110">
        <v>45864</v>
      </c>
      <c r="C1000" s="89">
        <v>4.4000000000000004</v>
      </c>
      <c r="D1000" s="89">
        <v>20.100000000000001</v>
      </c>
      <c r="E1000" s="96">
        <v>1582</v>
      </c>
      <c r="F1000" s="89">
        <v>4.5</v>
      </c>
      <c r="G1000" s="89">
        <v>1015.5</v>
      </c>
      <c r="H1000">
        <v>0.78</v>
      </c>
      <c r="I1000" t="s">
        <v>2</v>
      </c>
      <c r="J1000">
        <v>0.8</v>
      </c>
      <c r="K1000">
        <v>7</v>
      </c>
      <c r="L1000">
        <v>2025</v>
      </c>
      <c r="M1000" t="s">
        <v>358</v>
      </c>
      <c r="N1000" s="89" cm="1">
        <f t="array" ref="N1000">IF(ISNUMBER(_34_KNMI_Stations[[#This Row],[Etmaal temperatuur °C]]),IF(_34_KNMI_Stations[[#This Row],[Etmaal temperatuur °C]]&lt;stookgrens[],stookgrens[]-_34_KNMI_Stations[[#This Row],[Etmaal temperatuur °C]],0),"")</f>
        <v>0</v>
      </c>
      <c r="O1000" s="89">
        <f>_34_KNMI_Stations[[#This Row],[graaddagen]]*_34_KNMI_Stations[[#This Row],[Gewogen factor]]</f>
        <v>0</v>
      </c>
      <c r="P1000" s="89" cm="1">
        <f t="array" ref="P1000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1001" spans="1:16" x14ac:dyDescent="0.25">
      <c r="A1001">
        <v>240</v>
      </c>
      <c r="B1001" s="110">
        <v>45865</v>
      </c>
      <c r="C1001" s="89">
        <v>3.5</v>
      </c>
      <c r="D1001" s="89">
        <v>18.100000000000001</v>
      </c>
      <c r="E1001" s="96">
        <v>1733</v>
      </c>
      <c r="F1001" s="89">
        <v>-0.1</v>
      </c>
      <c r="G1001" s="89">
        <v>1014.8</v>
      </c>
      <c r="H1001">
        <v>0.75</v>
      </c>
      <c r="I1001" t="s">
        <v>2</v>
      </c>
      <c r="J1001">
        <v>0.8</v>
      </c>
      <c r="K1001">
        <v>7</v>
      </c>
      <c r="L1001">
        <v>2025</v>
      </c>
      <c r="M1001" t="s">
        <v>358</v>
      </c>
      <c r="N1001" s="89" cm="1">
        <f t="array" ref="N1001">IF(ISNUMBER(_34_KNMI_Stations[[#This Row],[Etmaal temperatuur °C]]),IF(_34_KNMI_Stations[[#This Row],[Etmaal temperatuur °C]]&lt;stookgrens[],stookgrens[]-_34_KNMI_Stations[[#This Row],[Etmaal temperatuur °C]],0),"")</f>
        <v>0</v>
      </c>
      <c r="O1001" s="89">
        <f>_34_KNMI_Stations[[#This Row],[graaddagen]]*_34_KNMI_Stations[[#This Row],[Gewogen factor]]</f>
        <v>0</v>
      </c>
      <c r="P1001" s="89" cm="1">
        <f t="array" ref="P1001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002" spans="1:16" x14ac:dyDescent="0.25">
      <c r="A1002">
        <v>240</v>
      </c>
      <c r="B1002" s="110">
        <v>45866</v>
      </c>
      <c r="C1002" s="89">
        <v>5</v>
      </c>
      <c r="D1002" s="89">
        <v>18.100000000000001</v>
      </c>
      <c r="E1002" s="96">
        <v>1915</v>
      </c>
      <c r="F1002" s="89">
        <v>0.4</v>
      </c>
      <c r="G1002" s="89">
        <v>1017.5</v>
      </c>
      <c r="H1002">
        <v>0.74</v>
      </c>
      <c r="I1002" t="s">
        <v>2</v>
      </c>
      <c r="J1002">
        <v>0.8</v>
      </c>
      <c r="K1002">
        <v>7</v>
      </c>
      <c r="L1002">
        <v>2025</v>
      </c>
      <c r="M1002" t="s">
        <v>359</v>
      </c>
      <c r="N1002" s="89" cm="1">
        <f t="array" ref="N1002">IF(ISNUMBER(_34_KNMI_Stations[[#This Row],[Etmaal temperatuur °C]]),IF(_34_KNMI_Stations[[#This Row],[Etmaal temperatuur °C]]&lt;stookgrens[],stookgrens[]-_34_KNMI_Stations[[#This Row],[Etmaal temperatuur °C]],0),"")</f>
        <v>0</v>
      </c>
      <c r="O1002" s="89">
        <f>_34_KNMI_Stations[[#This Row],[graaddagen]]*_34_KNMI_Stations[[#This Row],[Gewogen factor]]</f>
        <v>0</v>
      </c>
      <c r="P1002" s="89" cm="1">
        <f t="array" ref="P1002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003" spans="1:16" x14ac:dyDescent="0.25">
      <c r="A1003">
        <v>240</v>
      </c>
      <c r="B1003" s="110">
        <v>45867</v>
      </c>
      <c r="C1003" s="89">
        <v>3.3</v>
      </c>
      <c r="D1003" s="89">
        <v>18.600000000000001</v>
      </c>
      <c r="E1003" s="96">
        <v>2291</v>
      </c>
      <c r="F1003" s="89">
        <v>0</v>
      </c>
      <c r="G1003" s="89">
        <v>1017.1</v>
      </c>
      <c r="H1003">
        <v>0.63</v>
      </c>
      <c r="I1003" t="s">
        <v>2</v>
      </c>
      <c r="J1003">
        <v>0.8</v>
      </c>
      <c r="K1003">
        <v>7</v>
      </c>
      <c r="L1003">
        <v>2025</v>
      </c>
      <c r="M1003" t="s">
        <v>359</v>
      </c>
      <c r="N1003" s="89" cm="1">
        <f t="array" ref="N1003">IF(ISNUMBER(_34_KNMI_Stations[[#This Row],[Etmaal temperatuur °C]]),IF(_34_KNMI_Stations[[#This Row],[Etmaal temperatuur °C]]&lt;stookgrens[],stookgrens[]-_34_KNMI_Stations[[#This Row],[Etmaal temperatuur °C]],0),"")</f>
        <v>0</v>
      </c>
      <c r="O1003" s="89">
        <f>_34_KNMI_Stations[[#This Row],[graaddagen]]*_34_KNMI_Stations[[#This Row],[Gewogen factor]]</f>
        <v>0</v>
      </c>
      <c r="P1003" s="89" cm="1">
        <f t="array" ref="P1003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004" spans="1:16" x14ac:dyDescent="0.25">
      <c r="A1004">
        <v>240</v>
      </c>
      <c r="B1004" s="110">
        <v>45868</v>
      </c>
      <c r="C1004" s="89">
        <v>5.2</v>
      </c>
      <c r="D1004" s="89">
        <v>18.600000000000001</v>
      </c>
      <c r="E1004" s="96">
        <v>2255</v>
      </c>
      <c r="F1004" s="89">
        <v>0</v>
      </c>
      <c r="G1004" s="89">
        <v>1016.2</v>
      </c>
      <c r="H1004">
        <v>0.66</v>
      </c>
      <c r="I1004" t="s">
        <v>2</v>
      </c>
      <c r="J1004">
        <v>0.8</v>
      </c>
      <c r="K1004">
        <v>7</v>
      </c>
      <c r="L1004">
        <v>2025</v>
      </c>
      <c r="M1004" t="s">
        <v>359</v>
      </c>
      <c r="N1004" s="89" cm="1">
        <f t="array" ref="N1004">IF(ISNUMBER(_34_KNMI_Stations[[#This Row],[Etmaal temperatuur °C]]),IF(_34_KNMI_Stations[[#This Row],[Etmaal temperatuur °C]]&lt;stookgrens[],stookgrens[]-_34_KNMI_Stations[[#This Row],[Etmaal temperatuur °C]],0),"")</f>
        <v>0</v>
      </c>
      <c r="O1004" s="89">
        <f>_34_KNMI_Stations[[#This Row],[graaddagen]]*_34_KNMI_Stations[[#This Row],[Gewogen factor]]</f>
        <v>0</v>
      </c>
      <c r="P1004" s="89" cm="1">
        <f t="array" ref="P1004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005" spans="1:16" x14ac:dyDescent="0.25">
      <c r="A1005">
        <v>240</v>
      </c>
      <c r="B1005" s="110">
        <v>45869</v>
      </c>
      <c r="C1005" s="89">
        <v>4.8</v>
      </c>
      <c r="D1005" s="89">
        <v>18.899999999999999</v>
      </c>
      <c r="E1005" s="96">
        <v>1390</v>
      </c>
      <c r="F1005" s="89">
        <v>0.1</v>
      </c>
      <c r="G1005" s="89">
        <v>1013.6</v>
      </c>
      <c r="H1005">
        <v>0.75</v>
      </c>
      <c r="I1005" t="s">
        <v>2</v>
      </c>
      <c r="J1005">
        <v>0.8</v>
      </c>
      <c r="K1005">
        <v>7</v>
      </c>
      <c r="L1005">
        <v>2025</v>
      </c>
      <c r="M1005" t="s">
        <v>359</v>
      </c>
      <c r="N1005" s="89" cm="1">
        <f t="array" ref="N1005">IF(ISNUMBER(_34_KNMI_Stations[[#This Row],[Etmaal temperatuur °C]]),IF(_34_KNMI_Stations[[#This Row],[Etmaal temperatuur °C]]&lt;stookgrens[],stookgrens[]-_34_KNMI_Stations[[#This Row],[Etmaal temperatuur °C]],0),"")</f>
        <v>0</v>
      </c>
      <c r="O1005" s="89">
        <f>_34_KNMI_Stations[[#This Row],[graaddagen]]*_34_KNMI_Stations[[#This Row],[Gewogen factor]]</f>
        <v>0</v>
      </c>
      <c r="P1005" s="89" cm="1">
        <f t="array" ref="P1005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006" spans="1:16" x14ac:dyDescent="0.25">
      <c r="A1006">
        <v>240</v>
      </c>
      <c r="B1006" s="110">
        <v>45870</v>
      </c>
      <c r="C1006" s="89">
        <v>5.4</v>
      </c>
      <c r="D1006" s="89">
        <v>17.399999999999999</v>
      </c>
      <c r="E1006" s="96">
        <v>1746</v>
      </c>
      <c r="F1006" s="89">
        <v>7.6</v>
      </c>
      <c r="G1006" s="89">
        <v>1011.7</v>
      </c>
      <c r="H1006">
        <v>0.83</v>
      </c>
      <c r="I1006" t="s">
        <v>2</v>
      </c>
      <c r="J1006">
        <v>0.8</v>
      </c>
      <c r="K1006">
        <v>8</v>
      </c>
      <c r="L1006">
        <v>2025</v>
      </c>
      <c r="M1006" t="s">
        <v>359</v>
      </c>
      <c r="N1006" s="89" cm="1">
        <f t="array" ref="N1006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1006" s="89">
        <f>_34_KNMI_Stations[[#This Row],[graaddagen]]*_34_KNMI_Stations[[#This Row],[Gewogen factor]]</f>
        <v>0.48000000000000115</v>
      </c>
      <c r="P1006" s="89" cm="1">
        <f t="array" ref="P10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7" spans="1:16" x14ac:dyDescent="0.25">
      <c r="A1007">
        <v>240</v>
      </c>
      <c r="B1007" s="110">
        <v>45871</v>
      </c>
      <c r="C1007" s="89">
        <v>4.9000000000000004</v>
      </c>
      <c r="D1007" s="89">
        <v>16.600000000000001</v>
      </c>
      <c r="E1007" s="96">
        <v>1209</v>
      </c>
      <c r="F1007" s="89">
        <v>13.9</v>
      </c>
      <c r="G1007" s="89">
        <v>1014.2</v>
      </c>
      <c r="H1007">
        <v>0.82</v>
      </c>
      <c r="I1007" t="s">
        <v>2</v>
      </c>
      <c r="J1007">
        <v>0.8</v>
      </c>
      <c r="K1007">
        <v>8</v>
      </c>
      <c r="L1007">
        <v>2025</v>
      </c>
      <c r="M1007" t="s">
        <v>359</v>
      </c>
      <c r="N1007" s="89" cm="1">
        <f t="array" ref="N1007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1007" s="89">
        <f>_34_KNMI_Stations[[#This Row],[graaddagen]]*_34_KNMI_Stations[[#This Row],[Gewogen factor]]</f>
        <v>1.119999999999999</v>
      </c>
      <c r="P1007" s="89" cm="1">
        <f t="array" ref="P10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8" spans="1:16" x14ac:dyDescent="0.25">
      <c r="A1008">
        <v>240</v>
      </c>
      <c r="B1008" s="110">
        <v>45872</v>
      </c>
      <c r="C1008" s="89">
        <v>6.6</v>
      </c>
      <c r="D1008" s="89">
        <v>18.8</v>
      </c>
      <c r="E1008" s="96">
        <v>1896</v>
      </c>
      <c r="F1008" s="89">
        <v>2.4</v>
      </c>
      <c r="G1008" s="89">
        <v>1016.3</v>
      </c>
      <c r="H1008">
        <v>0.76</v>
      </c>
      <c r="I1008" t="s">
        <v>2</v>
      </c>
      <c r="J1008">
        <v>0.8</v>
      </c>
      <c r="K1008">
        <v>8</v>
      </c>
      <c r="L1008">
        <v>2025</v>
      </c>
      <c r="M1008" t="s">
        <v>359</v>
      </c>
      <c r="N1008" s="89" cm="1">
        <f t="array" ref="N1008">IF(ISNUMBER(_34_KNMI_Stations[[#This Row],[Etmaal temperatuur °C]]),IF(_34_KNMI_Stations[[#This Row],[Etmaal temperatuur °C]]&lt;stookgrens[],stookgrens[]-_34_KNMI_Stations[[#This Row],[Etmaal temperatuur °C]],0),"")</f>
        <v>0</v>
      </c>
      <c r="O1008" s="89">
        <f>_34_KNMI_Stations[[#This Row],[graaddagen]]*_34_KNMI_Stations[[#This Row],[Gewogen factor]]</f>
        <v>0</v>
      </c>
      <c r="P1008" s="89" cm="1">
        <f t="array" ref="P1008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009" spans="1:16" x14ac:dyDescent="0.25">
      <c r="A1009">
        <v>240</v>
      </c>
      <c r="B1009" s="110">
        <v>45873</v>
      </c>
      <c r="C1009" s="89">
        <v>6</v>
      </c>
      <c r="D1009" s="89">
        <v>19.5</v>
      </c>
      <c r="E1009" s="96">
        <v>1066</v>
      </c>
      <c r="F1009" s="89">
        <v>5.0999999999999996</v>
      </c>
      <c r="G1009" s="89">
        <v>1014.6</v>
      </c>
      <c r="H1009">
        <v>0.82</v>
      </c>
      <c r="I1009" t="s">
        <v>2</v>
      </c>
      <c r="J1009">
        <v>0.8</v>
      </c>
      <c r="K1009">
        <v>8</v>
      </c>
      <c r="L1009">
        <v>2025</v>
      </c>
      <c r="M1009" t="s">
        <v>360</v>
      </c>
      <c r="N1009" s="89" cm="1">
        <f t="array" ref="N1009">IF(ISNUMBER(_34_KNMI_Stations[[#This Row],[Etmaal temperatuur °C]]),IF(_34_KNMI_Stations[[#This Row],[Etmaal temperatuur °C]]&lt;stookgrens[],stookgrens[]-_34_KNMI_Stations[[#This Row],[Etmaal temperatuur °C]],0),"")</f>
        <v>0</v>
      </c>
      <c r="O1009" s="89">
        <f>_34_KNMI_Stations[[#This Row],[graaddagen]]*_34_KNMI_Stations[[#This Row],[Gewogen factor]]</f>
        <v>0</v>
      </c>
      <c r="P1009" s="89" cm="1">
        <f t="array" ref="P1009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010" spans="1:16" x14ac:dyDescent="0.25">
      <c r="A1010">
        <v>240</v>
      </c>
      <c r="B1010" s="110">
        <v>45874</v>
      </c>
      <c r="C1010" s="89">
        <v>6.2</v>
      </c>
      <c r="D1010" s="89">
        <v>16.899999999999999</v>
      </c>
      <c r="E1010" s="96">
        <v>1692</v>
      </c>
      <c r="F1010" s="89">
        <v>7.6</v>
      </c>
      <c r="G1010" s="89">
        <v>1019</v>
      </c>
      <c r="H1010">
        <v>0.71</v>
      </c>
      <c r="I1010" t="s">
        <v>2</v>
      </c>
      <c r="J1010">
        <v>0.8</v>
      </c>
      <c r="K1010">
        <v>8</v>
      </c>
      <c r="L1010">
        <v>2025</v>
      </c>
      <c r="M1010" t="s">
        <v>360</v>
      </c>
      <c r="N1010" s="89" cm="1">
        <f t="array" ref="N1010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1010" s="89">
        <f>_34_KNMI_Stations[[#This Row],[graaddagen]]*_34_KNMI_Stations[[#This Row],[Gewogen factor]]</f>
        <v>0.88000000000000123</v>
      </c>
      <c r="P1010" s="89" cm="1">
        <f t="array" ref="P10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1" spans="1:16" x14ac:dyDescent="0.25">
      <c r="A1011">
        <v>240</v>
      </c>
      <c r="B1011" s="110">
        <v>45875</v>
      </c>
      <c r="C1011" s="89">
        <v>3.9</v>
      </c>
      <c r="D1011" s="89">
        <v>17.100000000000001</v>
      </c>
      <c r="E1011" s="96">
        <v>2105</v>
      </c>
      <c r="F1011" s="89">
        <v>-0.1</v>
      </c>
      <c r="G1011" s="89">
        <v>1022.8</v>
      </c>
      <c r="H1011">
        <v>0.7</v>
      </c>
      <c r="I1011" t="s">
        <v>2</v>
      </c>
      <c r="J1011">
        <v>0.8</v>
      </c>
      <c r="K1011">
        <v>8</v>
      </c>
      <c r="L1011">
        <v>2025</v>
      </c>
      <c r="M1011" t="s">
        <v>360</v>
      </c>
      <c r="N1011" s="89" cm="1">
        <f t="array" ref="N1011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011" s="89">
        <f>_34_KNMI_Stations[[#This Row],[graaddagen]]*_34_KNMI_Stations[[#This Row],[Gewogen factor]]</f>
        <v>0.71999999999999886</v>
      </c>
      <c r="P1011" s="89" cm="1">
        <f t="array" ref="P10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2" spans="1:16" x14ac:dyDescent="0.25">
      <c r="A1012">
        <v>240</v>
      </c>
      <c r="B1012" s="110">
        <v>45876</v>
      </c>
      <c r="C1012" s="89">
        <v>4.7</v>
      </c>
      <c r="D1012" s="89">
        <v>19</v>
      </c>
      <c r="E1012" s="96">
        <v>1563</v>
      </c>
      <c r="F1012" s="89">
        <v>-0.1</v>
      </c>
      <c r="G1012" s="89">
        <v>1015.9</v>
      </c>
      <c r="H1012">
        <v>0.69</v>
      </c>
      <c r="I1012" t="s">
        <v>2</v>
      </c>
      <c r="J1012">
        <v>0.8</v>
      </c>
      <c r="K1012">
        <v>8</v>
      </c>
      <c r="L1012">
        <v>2025</v>
      </c>
      <c r="M1012" t="s">
        <v>360</v>
      </c>
      <c r="N1012" s="89" cm="1">
        <f t="array" ref="N1012">IF(ISNUMBER(_34_KNMI_Stations[[#This Row],[Etmaal temperatuur °C]]),IF(_34_KNMI_Stations[[#This Row],[Etmaal temperatuur °C]]&lt;stookgrens[],stookgrens[]-_34_KNMI_Stations[[#This Row],[Etmaal temperatuur °C]],0),"")</f>
        <v>0</v>
      </c>
      <c r="O1012" s="89">
        <f>_34_KNMI_Stations[[#This Row],[graaddagen]]*_34_KNMI_Stations[[#This Row],[Gewogen factor]]</f>
        <v>0</v>
      </c>
      <c r="P1012" s="89" cm="1">
        <f t="array" ref="P1012">IF(ISNUMBER(_34_KNMI_Stations[[#This Row],[Etmaal temperatuur °C]]),IF(_34_KNMI_Stations[[#This Row],[Etmaal temperatuur °C]]&gt;stookgrens[],_34_KNMI_Stations[[#This Row],[Etmaal temperatuur °C]]-stookgrens[],0),"")</f>
        <v>1</v>
      </c>
    </row>
    <row r="1013" spans="1:16" x14ac:dyDescent="0.25">
      <c r="A1013">
        <v>240</v>
      </c>
      <c r="B1013" s="110">
        <v>45877</v>
      </c>
      <c r="C1013" s="89">
        <v>3.6</v>
      </c>
      <c r="D1013" s="89">
        <v>19.899999999999999</v>
      </c>
      <c r="E1013" s="96">
        <v>1860</v>
      </c>
      <c r="F1013" s="89">
        <v>0</v>
      </c>
      <c r="G1013" s="89">
        <v>1017.9</v>
      </c>
      <c r="H1013">
        <v>0.74</v>
      </c>
      <c r="I1013" t="s">
        <v>2</v>
      </c>
      <c r="J1013">
        <v>0.8</v>
      </c>
      <c r="K1013">
        <v>8</v>
      </c>
      <c r="L1013">
        <v>2025</v>
      </c>
      <c r="M1013" t="s">
        <v>360</v>
      </c>
      <c r="N1013" s="89" cm="1">
        <f t="array" ref="N1013">IF(ISNUMBER(_34_KNMI_Stations[[#This Row],[Etmaal temperatuur °C]]),IF(_34_KNMI_Stations[[#This Row],[Etmaal temperatuur °C]]&lt;stookgrens[],stookgrens[]-_34_KNMI_Stations[[#This Row],[Etmaal temperatuur °C]],0),"")</f>
        <v>0</v>
      </c>
      <c r="O1013" s="89">
        <f>_34_KNMI_Stations[[#This Row],[graaddagen]]*_34_KNMI_Stations[[#This Row],[Gewogen factor]]</f>
        <v>0</v>
      </c>
      <c r="P1013" s="89" cm="1">
        <f t="array" ref="P1013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014" spans="1:16" x14ac:dyDescent="0.25">
      <c r="A1014">
        <v>240</v>
      </c>
      <c r="B1014" s="110">
        <v>45878</v>
      </c>
      <c r="C1014" s="89">
        <v>3.7</v>
      </c>
      <c r="D1014" s="89">
        <v>18.3</v>
      </c>
      <c r="E1014" s="96">
        <v>2302</v>
      </c>
      <c r="F1014" s="89">
        <v>0</v>
      </c>
      <c r="G1014" s="89">
        <v>1020.8</v>
      </c>
      <c r="H1014">
        <v>0.74</v>
      </c>
      <c r="I1014" t="s">
        <v>2</v>
      </c>
      <c r="J1014">
        <v>0.8</v>
      </c>
      <c r="K1014">
        <v>8</v>
      </c>
      <c r="L1014">
        <v>2025</v>
      </c>
      <c r="M1014" t="s">
        <v>360</v>
      </c>
      <c r="N1014" s="89" cm="1">
        <f t="array" ref="N1014">IF(ISNUMBER(_34_KNMI_Stations[[#This Row],[Etmaal temperatuur °C]]),IF(_34_KNMI_Stations[[#This Row],[Etmaal temperatuur °C]]&lt;stookgrens[],stookgrens[]-_34_KNMI_Stations[[#This Row],[Etmaal temperatuur °C]],0),"")</f>
        <v>0</v>
      </c>
      <c r="O1014" s="89">
        <f>_34_KNMI_Stations[[#This Row],[graaddagen]]*_34_KNMI_Stations[[#This Row],[Gewogen factor]]</f>
        <v>0</v>
      </c>
      <c r="P1014" s="89" cm="1">
        <f t="array" ref="P1014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015" spans="1:16" x14ac:dyDescent="0.25">
      <c r="A1015">
        <v>240</v>
      </c>
      <c r="B1015" s="110">
        <v>45879</v>
      </c>
      <c r="C1015" s="89">
        <v>2.5</v>
      </c>
      <c r="D1015" s="89">
        <v>19.100000000000001</v>
      </c>
      <c r="E1015" s="96">
        <v>2324</v>
      </c>
      <c r="F1015" s="89">
        <v>0</v>
      </c>
      <c r="G1015" s="89">
        <v>1027.2</v>
      </c>
      <c r="H1015">
        <v>0.67</v>
      </c>
      <c r="I1015" t="s">
        <v>2</v>
      </c>
      <c r="J1015">
        <v>0.8</v>
      </c>
      <c r="K1015">
        <v>8</v>
      </c>
      <c r="L1015">
        <v>2025</v>
      </c>
      <c r="M1015" t="s">
        <v>360</v>
      </c>
      <c r="N1015" s="89" cm="1">
        <f t="array" ref="N1015">IF(ISNUMBER(_34_KNMI_Stations[[#This Row],[Etmaal temperatuur °C]]),IF(_34_KNMI_Stations[[#This Row],[Etmaal temperatuur °C]]&lt;stookgrens[],stookgrens[]-_34_KNMI_Stations[[#This Row],[Etmaal temperatuur °C]],0),"")</f>
        <v>0</v>
      </c>
      <c r="O1015" s="89">
        <f>_34_KNMI_Stations[[#This Row],[graaddagen]]*_34_KNMI_Stations[[#This Row],[Gewogen factor]]</f>
        <v>0</v>
      </c>
      <c r="P1015" s="89" cm="1">
        <f t="array" ref="P1015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016" spans="1:16" x14ac:dyDescent="0.25">
      <c r="A1016">
        <v>240</v>
      </c>
      <c r="B1016" s="110">
        <v>45880</v>
      </c>
      <c r="C1016" s="89">
        <v>2.5</v>
      </c>
      <c r="D1016" s="89">
        <v>21.5</v>
      </c>
      <c r="E1016" s="96">
        <v>2259</v>
      </c>
      <c r="F1016" s="89">
        <v>0</v>
      </c>
      <c r="G1016" s="89">
        <v>1023.4</v>
      </c>
      <c r="H1016">
        <v>0.62</v>
      </c>
      <c r="I1016" t="s">
        <v>2</v>
      </c>
      <c r="J1016">
        <v>0.8</v>
      </c>
      <c r="K1016">
        <v>8</v>
      </c>
      <c r="L1016">
        <v>2025</v>
      </c>
      <c r="M1016" t="s">
        <v>361</v>
      </c>
      <c r="N1016" s="89" cm="1">
        <f t="array" ref="N1016">IF(ISNUMBER(_34_KNMI_Stations[[#This Row],[Etmaal temperatuur °C]]),IF(_34_KNMI_Stations[[#This Row],[Etmaal temperatuur °C]]&lt;stookgrens[],stookgrens[]-_34_KNMI_Stations[[#This Row],[Etmaal temperatuur °C]],0),"")</f>
        <v>0</v>
      </c>
      <c r="O1016" s="89">
        <f>_34_KNMI_Stations[[#This Row],[graaddagen]]*_34_KNMI_Stations[[#This Row],[Gewogen factor]]</f>
        <v>0</v>
      </c>
      <c r="P1016" s="89" cm="1">
        <f t="array" ref="P1016">IF(ISNUMBER(_34_KNMI_Stations[[#This Row],[Etmaal temperatuur °C]]),IF(_34_KNMI_Stations[[#This Row],[Etmaal temperatuur °C]]&gt;stookgrens[],_34_KNMI_Stations[[#This Row],[Etmaal temperatuur °C]]-stookgrens[],0),"")</f>
        <v>3.5</v>
      </c>
    </row>
    <row r="1017" spans="1:16" x14ac:dyDescent="0.25">
      <c r="A1017">
        <v>240</v>
      </c>
      <c r="B1017" s="110">
        <v>45881</v>
      </c>
      <c r="C1017" s="89">
        <v>3.2</v>
      </c>
      <c r="D1017" s="89">
        <v>23.9</v>
      </c>
      <c r="E1017" s="96">
        <v>1967</v>
      </c>
      <c r="F1017" s="89">
        <v>0</v>
      </c>
      <c r="G1017" s="89">
        <v>1015.7</v>
      </c>
      <c r="H1017">
        <v>0.59</v>
      </c>
      <c r="I1017" t="s">
        <v>2</v>
      </c>
      <c r="J1017">
        <v>0.8</v>
      </c>
      <c r="K1017">
        <v>8</v>
      </c>
      <c r="L1017">
        <v>2025</v>
      </c>
      <c r="M1017" t="s">
        <v>361</v>
      </c>
      <c r="N1017" s="89" cm="1">
        <f t="array" ref="N1017">IF(ISNUMBER(_34_KNMI_Stations[[#This Row],[Etmaal temperatuur °C]]),IF(_34_KNMI_Stations[[#This Row],[Etmaal temperatuur °C]]&lt;stookgrens[],stookgrens[]-_34_KNMI_Stations[[#This Row],[Etmaal temperatuur °C]],0),"")</f>
        <v>0</v>
      </c>
      <c r="O1017" s="89">
        <f>_34_KNMI_Stations[[#This Row],[graaddagen]]*_34_KNMI_Stations[[#This Row],[Gewogen factor]]</f>
        <v>0</v>
      </c>
      <c r="P1017" s="89" cm="1">
        <f t="array" ref="P1017">IF(ISNUMBER(_34_KNMI_Stations[[#This Row],[Etmaal temperatuur °C]]),IF(_34_KNMI_Stations[[#This Row],[Etmaal temperatuur °C]]&gt;stookgrens[],_34_KNMI_Stations[[#This Row],[Etmaal temperatuur °C]]-stookgrens[],0),"")</f>
        <v>5.8999999999999986</v>
      </c>
    </row>
    <row r="1018" spans="1:16" x14ac:dyDescent="0.25">
      <c r="A1018">
        <v>240</v>
      </c>
      <c r="B1018" s="110">
        <v>45882</v>
      </c>
      <c r="C1018" s="89">
        <v>2</v>
      </c>
      <c r="D1018" s="89">
        <v>23.8</v>
      </c>
      <c r="E1018" s="96">
        <v>1919</v>
      </c>
      <c r="F1018" s="89">
        <v>-0.1</v>
      </c>
      <c r="G1018" s="89">
        <v>1015.1</v>
      </c>
      <c r="H1018">
        <v>0.72</v>
      </c>
      <c r="I1018" t="s">
        <v>2</v>
      </c>
      <c r="J1018">
        <v>0.8</v>
      </c>
      <c r="K1018">
        <v>8</v>
      </c>
      <c r="L1018">
        <v>2025</v>
      </c>
      <c r="M1018" t="s">
        <v>361</v>
      </c>
      <c r="N1018" s="89" cm="1">
        <f t="array" ref="N1018">IF(ISNUMBER(_34_KNMI_Stations[[#This Row],[Etmaal temperatuur °C]]),IF(_34_KNMI_Stations[[#This Row],[Etmaal temperatuur °C]]&lt;stookgrens[],stookgrens[]-_34_KNMI_Stations[[#This Row],[Etmaal temperatuur °C]],0),"")</f>
        <v>0</v>
      </c>
      <c r="O1018" s="89">
        <f>_34_KNMI_Stations[[#This Row],[graaddagen]]*_34_KNMI_Stations[[#This Row],[Gewogen factor]]</f>
        <v>0</v>
      </c>
      <c r="P1018" s="89" cm="1">
        <f t="array" ref="P1018">IF(ISNUMBER(_34_KNMI_Stations[[#This Row],[Etmaal temperatuur °C]]),IF(_34_KNMI_Stations[[#This Row],[Etmaal temperatuur °C]]&gt;stookgrens[],_34_KNMI_Stations[[#This Row],[Etmaal temperatuur °C]]-stookgrens[],0),"")</f>
        <v>5.8000000000000007</v>
      </c>
    </row>
    <row r="1019" spans="1:16" x14ac:dyDescent="0.25">
      <c r="A1019">
        <v>240</v>
      </c>
      <c r="B1019" s="110">
        <v>45883</v>
      </c>
      <c r="C1019" s="89">
        <v>3.5</v>
      </c>
      <c r="D1019" s="89">
        <v>23.1</v>
      </c>
      <c r="E1019" s="96">
        <v>2082</v>
      </c>
      <c r="F1019" s="89">
        <v>0.4</v>
      </c>
      <c r="G1019" s="89">
        <v>1018.6</v>
      </c>
      <c r="H1019">
        <v>0.75</v>
      </c>
      <c r="I1019" t="s">
        <v>2</v>
      </c>
      <c r="J1019">
        <v>0.8</v>
      </c>
      <c r="K1019">
        <v>8</v>
      </c>
      <c r="L1019">
        <v>2025</v>
      </c>
      <c r="M1019" t="s">
        <v>361</v>
      </c>
      <c r="N1019" s="89" cm="1">
        <f t="array" ref="N1019">IF(ISNUMBER(_34_KNMI_Stations[[#This Row],[Etmaal temperatuur °C]]),IF(_34_KNMI_Stations[[#This Row],[Etmaal temperatuur °C]]&lt;stookgrens[],stookgrens[]-_34_KNMI_Stations[[#This Row],[Etmaal temperatuur °C]],0),"")</f>
        <v>0</v>
      </c>
      <c r="O1019" s="89">
        <f>_34_KNMI_Stations[[#This Row],[graaddagen]]*_34_KNMI_Stations[[#This Row],[Gewogen factor]]</f>
        <v>0</v>
      </c>
      <c r="P1019" s="89" cm="1">
        <f t="array" ref="P1019">IF(ISNUMBER(_34_KNMI_Stations[[#This Row],[Etmaal temperatuur °C]]),IF(_34_KNMI_Stations[[#This Row],[Etmaal temperatuur °C]]&gt;stookgrens[],_34_KNMI_Stations[[#This Row],[Etmaal temperatuur °C]]-stookgrens[],0),"")</f>
        <v>5.1000000000000014</v>
      </c>
    </row>
    <row r="1020" spans="1:16" x14ac:dyDescent="0.25">
      <c r="A1020">
        <v>240</v>
      </c>
      <c r="B1020" s="110">
        <v>45884</v>
      </c>
      <c r="C1020" s="89">
        <v>3.5</v>
      </c>
      <c r="D1020" s="89">
        <v>21.6</v>
      </c>
      <c r="E1020" s="96">
        <v>2133</v>
      </c>
      <c r="F1020" s="89">
        <v>0</v>
      </c>
      <c r="G1020" s="89">
        <v>1023.8</v>
      </c>
      <c r="H1020">
        <v>0.75</v>
      </c>
      <c r="I1020" t="s">
        <v>2</v>
      </c>
      <c r="J1020">
        <v>0.8</v>
      </c>
      <c r="K1020">
        <v>8</v>
      </c>
      <c r="L1020">
        <v>2025</v>
      </c>
      <c r="M1020" t="s">
        <v>361</v>
      </c>
      <c r="N1020" s="89" cm="1">
        <f t="array" ref="N1020">IF(ISNUMBER(_34_KNMI_Stations[[#This Row],[Etmaal temperatuur °C]]),IF(_34_KNMI_Stations[[#This Row],[Etmaal temperatuur °C]]&lt;stookgrens[],stookgrens[]-_34_KNMI_Stations[[#This Row],[Etmaal temperatuur °C]],0),"")</f>
        <v>0</v>
      </c>
      <c r="O1020" s="89">
        <f>_34_KNMI_Stations[[#This Row],[graaddagen]]*_34_KNMI_Stations[[#This Row],[Gewogen factor]]</f>
        <v>0</v>
      </c>
      <c r="P1020" s="89" cm="1">
        <f t="array" ref="P1020">IF(ISNUMBER(_34_KNMI_Stations[[#This Row],[Etmaal temperatuur °C]]),IF(_34_KNMI_Stations[[#This Row],[Etmaal temperatuur °C]]&gt;stookgrens[],_34_KNMI_Stations[[#This Row],[Etmaal temperatuur °C]]-stookgrens[],0),"")</f>
        <v>3.6000000000000014</v>
      </c>
    </row>
    <row r="1021" spans="1:16" x14ac:dyDescent="0.25">
      <c r="A1021">
        <v>240</v>
      </c>
      <c r="B1021" s="110">
        <v>45885</v>
      </c>
      <c r="C1021" s="89">
        <v>4</v>
      </c>
      <c r="D1021" s="89">
        <v>18.5</v>
      </c>
      <c r="E1021" s="96">
        <v>1174</v>
      </c>
      <c r="F1021" s="89">
        <v>0</v>
      </c>
      <c r="G1021" s="89">
        <v>1025.8</v>
      </c>
      <c r="H1021">
        <v>0.7</v>
      </c>
      <c r="I1021" t="s">
        <v>2</v>
      </c>
      <c r="J1021">
        <v>0.8</v>
      </c>
      <c r="K1021">
        <v>8</v>
      </c>
      <c r="L1021">
        <v>2025</v>
      </c>
      <c r="M1021" t="s">
        <v>361</v>
      </c>
      <c r="N1021" s="89" cm="1">
        <f t="array" ref="N1021">IF(ISNUMBER(_34_KNMI_Stations[[#This Row],[Etmaal temperatuur °C]]),IF(_34_KNMI_Stations[[#This Row],[Etmaal temperatuur °C]]&lt;stookgrens[],stookgrens[]-_34_KNMI_Stations[[#This Row],[Etmaal temperatuur °C]],0),"")</f>
        <v>0</v>
      </c>
      <c r="O1021" s="89">
        <f>_34_KNMI_Stations[[#This Row],[graaddagen]]*_34_KNMI_Stations[[#This Row],[Gewogen factor]]</f>
        <v>0</v>
      </c>
      <c r="P1021" s="89" cm="1">
        <f t="array" ref="P1021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022" spans="1:16" x14ac:dyDescent="0.25">
      <c r="A1022">
        <v>240</v>
      </c>
      <c r="B1022" s="110">
        <v>45886</v>
      </c>
      <c r="C1022" s="89">
        <v>3.1</v>
      </c>
      <c r="D1022" s="89">
        <v>17</v>
      </c>
      <c r="E1022" s="96">
        <v>797</v>
      </c>
      <c r="F1022" s="89">
        <v>-0.1</v>
      </c>
      <c r="G1022" s="89">
        <v>1023.3</v>
      </c>
      <c r="H1022">
        <v>0.79</v>
      </c>
      <c r="I1022" t="s">
        <v>2</v>
      </c>
      <c r="J1022">
        <v>0.8</v>
      </c>
      <c r="K1022">
        <v>8</v>
      </c>
      <c r="L1022">
        <v>2025</v>
      </c>
      <c r="M1022" t="s">
        <v>361</v>
      </c>
      <c r="N1022" s="89" cm="1">
        <f t="array" ref="N1022">IF(ISNUMBER(_34_KNMI_Stations[[#This Row],[Etmaal temperatuur °C]]),IF(_34_KNMI_Stations[[#This Row],[Etmaal temperatuur °C]]&lt;stookgrens[],stookgrens[]-_34_KNMI_Stations[[#This Row],[Etmaal temperatuur °C]],0),"")</f>
        <v>1</v>
      </c>
      <c r="O1022" s="89">
        <f>_34_KNMI_Stations[[#This Row],[graaddagen]]*_34_KNMI_Stations[[#This Row],[Gewogen factor]]</f>
        <v>0.8</v>
      </c>
      <c r="P1022" s="89" cm="1">
        <f t="array" ref="P10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3" spans="1:16" x14ac:dyDescent="0.25">
      <c r="A1023">
        <v>240</v>
      </c>
      <c r="B1023" s="110">
        <v>45887</v>
      </c>
      <c r="C1023" s="89">
        <v>3.1</v>
      </c>
      <c r="D1023" s="89">
        <v>19.5</v>
      </c>
      <c r="E1023" s="96">
        <v>1705</v>
      </c>
      <c r="F1023" s="89">
        <v>-0.1</v>
      </c>
      <c r="G1023" s="89">
        <v>1020.6</v>
      </c>
      <c r="H1023">
        <v>0.74</v>
      </c>
      <c r="I1023" t="s">
        <v>2</v>
      </c>
      <c r="J1023">
        <v>0.8</v>
      </c>
      <c r="K1023">
        <v>8</v>
      </c>
      <c r="L1023">
        <v>2025</v>
      </c>
      <c r="M1023" t="s">
        <v>362</v>
      </c>
      <c r="N1023" s="89" cm="1">
        <f t="array" ref="N1023">IF(ISNUMBER(_34_KNMI_Stations[[#This Row],[Etmaal temperatuur °C]]),IF(_34_KNMI_Stations[[#This Row],[Etmaal temperatuur °C]]&lt;stookgrens[],stookgrens[]-_34_KNMI_Stations[[#This Row],[Etmaal temperatuur °C]],0),"")</f>
        <v>0</v>
      </c>
      <c r="O1023" s="89">
        <f>_34_KNMI_Stations[[#This Row],[graaddagen]]*_34_KNMI_Stations[[#This Row],[Gewogen factor]]</f>
        <v>0</v>
      </c>
      <c r="P1023" s="89" cm="1">
        <f t="array" ref="P1023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024" spans="1:16" x14ac:dyDescent="0.25">
      <c r="A1024">
        <v>240</v>
      </c>
      <c r="B1024" s="110">
        <v>45888</v>
      </c>
      <c r="C1024" s="89">
        <v>4.5</v>
      </c>
      <c r="D1024" s="89">
        <v>20</v>
      </c>
      <c r="E1024" s="96">
        <v>2267</v>
      </c>
      <c r="F1024" s="89">
        <v>0</v>
      </c>
      <c r="G1024" s="89">
        <v>1015.6</v>
      </c>
      <c r="H1024">
        <v>0.68</v>
      </c>
      <c r="I1024" t="s">
        <v>2</v>
      </c>
      <c r="J1024">
        <v>0.8</v>
      </c>
      <c r="K1024">
        <v>8</v>
      </c>
      <c r="L1024">
        <v>2025</v>
      </c>
      <c r="M1024" t="s">
        <v>362</v>
      </c>
      <c r="N1024" s="89" cm="1">
        <f t="array" ref="N1024">IF(ISNUMBER(_34_KNMI_Stations[[#This Row],[Etmaal temperatuur °C]]),IF(_34_KNMI_Stations[[#This Row],[Etmaal temperatuur °C]]&lt;stookgrens[],stookgrens[]-_34_KNMI_Stations[[#This Row],[Etmaal temperatuur °C]],0),"")</f>
        <v>0</v>
      </c>
      <c r="O1024" s="89">
        <f>_34_KNMI_Stations[[#This Row],[graaddagen]]*_34_KNMI_Stations[[#This Row],[Gewogen factor]]</f>
        <v>0</v>
      </c>
      <c r="P1024" s="89" cm="1">
        <f t="array" ref="P1024">IF(ISNUMBER(_34_KNMI_Stations[[#This Row],[Etmaal temperatuur °C]]),IF(_34_KNMI_Stations[[#This Row],[Etmaal temperatuur °C]]&gt;stookgrens[],_34_KNMI_Stations[[#This Row],[Etmaal temperatuur °C]]-stookgrens[],0),"")</f>
        <v>2</v>
      </c>
    </row>
    <row r="1025" spans="1:16" x14ac:dyDescent="0.25">
      <c r="A1025">
        <v>240</v>
      </c>
      <c r="B1025" s="110">
        <v>45889</v>
      </c>
      <c r="C1025" s="89">
        <v>4.2</v>
      </c>
      <c r="D1025" s="89">
        <v>19.2</v>
      </c>
      <c r="E1025" s="96">
        <v>1654</v>
      </c>
      <c r="F1025" s="89">
        <v>0</v>
      </c>
      <c r="G1025" s="89">
        <v>1013.6</v>
      </c>
      <c r="H1025">
        <v>0.62</v>
      </c>
      <c r="I1025" t="s">
        <v>2</v>
      </c>
      <c r="J1025">
        <v>0.8</v>
      </c>
      <c r="K1025">
        <v>8</v>
      </c>
      <c r="L1025">
        <v>2025</v>
      </c>
      <c r="M1025" t="s">
        <v>362</v>
      </c>
      <c r="N1025" s="89" cm="1">
        <f t="array" ref="N1025">IF(ISNUMBER(_34_KNMI_Stations[[#This Row],[Etmaal temperatuur °C]]),IF(_34_KNMI_Stations[[#This Row],[Etmaal temperatuur °C]]&lt;stookgrens[],stookgrens[]-_34_KNMI_Stations[[#This Row],[Etmaal temperatuur °C]],0),"")</f>
        <v>0</v>
      </c>
      <c r="O1025" s="89">
        <f>_34_KNMI_Stations[[#This Row],[graaddagen]]*_34_KNMI_Stations[[#This Row],[Gewogen factor]]</f>
        <v>0</v>
      </c>
      <c r="P1025" s="89" cm="1">
        <f t="array" ref="P1025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026" spans="1:16" x14ac:dyDescent="0.25">
      <c r="A1026">
        <v>240</v>
      </c>
      <c r="B1026" s="110">
        <v>45890</v>
      </c>
      <c r="C1026" s="89">
        <v>4.5999999999999996</v>
      </c>
      <c r="D1026" s="89">
        <v>17.100000000000001</v>
      </c>
      <c r="E1026" s="96">
        <v>1530</v>
      </c>
      <c r="F1026" s="89">
        <v>0</v>
      </c>
      <c r="G1026" s="89">
        <v>1015.5</v>
      </c>
      <c r="H1026">
        <v>0.64</v>
      </c>
      <c r="I1026" t="s">
        <v>2</v>
      </c>
      <c r="J1026">
        <v>0.8</v>
      </c>
      <c r="K1026">
        <v>8</v>
      </c>
      <c r="L1026">
        <v>2025</v>
      </c>
      <c r="M1026" t="s">
        <v>362</v>
      </c>
      <c r="N1026" s="89" cm="1">
        <f t="array" ref="N1026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026" s="89">
        <f>_34_KNMI_Stations[[#This Row],[graaddagen]]*_34_KNMI_Stations[[#This Row],[Gewogen factor]]</f>
        <v>0.71999999999999886</v>
      </c>
      <c r="P1026" s="89" cm="1">
        <f t="array" ref="P10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7" spans="1:16" x14ac:dyDescent="0.25">
      <c r="A1027">
        <v>240</v>
      </c>
      <c r="B1027" s="110">
        <v>45891</v>
      </c>
      <c r="C1027" s="89">
        <v>3.7</v>
      </c>
      <c r="D1027" s="89">
        <v>16.100000000000001</v>
      </c>
      <c r="E1027" s="96">
        <v>1052</v>
      </c>
      <c r="F1027" s="89">
        <v>7.2</v>
      </c>
      <c r="G1027" s="89">
        <v>1019.3</v>
      </c>
      <c r="H1027">
        <v>0.69</v>
      </c>
      <c r="I1027" t="s">
        <v>2</v>
      </c>
      <c r="J1027">
        <v>0.8</v>
      </c>
      <c r="K1027">
        <v>8</v>
      </c>
      <c r="L1027">
        <v>2025</v>
      </c>
      <c r="M1027" t="s">
        <v>362</v>
      </c>
      <c r="N1027" s="89" cm="1">
        <f t="array" ref="N1027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1027" s="89">
        <f>_34_KNMI_Stations[[#This Row],[graaddagen]]*_34_KNMI_Stations[[#This Row],[Gewogen factor]]</f>
        <v>1.5199999999999989</v>
      </c>
      <c r="P1027" s="89" cm="1">
        <f t="array" ref="P10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8" spans="1:16" x14ac:dyDescent="0.25">
      <c r="A1028">
        <v>240</v>
      </c>
      <c r="B1028" s="110">
        <v>45892</v>
      </c>
      <c r="C1028" s="89">
        <v>2.9</v>
      </c>
      <c r="D1028" s="89">
        <v>15.3</v>
      </c>
      <c r="E1028" s="96">
        <v>1282</v>
      </c>
      <c r="F1028" s="89">
        <v>0.1</v>
      </c>
      <c r="G1028" s="89">
        <v>1020.2</v>
      </c>
      <c r="H1028">
        <v>0.71</v>
      </c>
      <c r="I1028" t="s">
        <v>2</v>
      </c>
      <c r="J1028">
        <v>0.8</v>
      </c>
      <c r="K1028">
        <v>8</v>
      </c>
      <c r="L1028">
        <v>2025</v>
      </c>
      <c r="M1028" t="s">
        <v>362</v>
      </c>
      <c r="N1028" s="89" cm="1">
        <f t="array" ref="N1028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028" s="89">
        <f>_34_KNMI_Stations[[#This Row],[graaddagen]]*_34_KNMI_Stations[[#This Row],[Gewogen factor]]</f>
        <v>2.1599999999999997</v>
      </c>
      <c r="P1028" s="89" cm="1">
        <f t="array" ref="P10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9" spans="1:16" x14ac:dyDescent="0.25">
      <c r="A1029">
        <v>240</v>
      </c>
      <c r="B1029" s="110">
        <v>45893</v>
      </c>
      <c r="C1029" s="89">
        <v>2.1</v>
      </c>
      <c r="D1029" s="89">
        <v>15.7</v>
      </c>
      <c r="E1029" s="96">
        <v>1579</v>
      </c>
      <c r="F1029" s="89">
        <v>0</v>
      </c>
      <c r="G1029" s="89">
        <v>1021.3</v>
      </c>
      <c r="H1029">
        <v>0.7</v>
      </c>
      <c r="I1029" t="s">
        <v>2</v>
      </c>
      <c r="J1029">
        <v>0.8</v>
      </c>
      <c r="K1029">
        <v>8</v>
      </c>
      <c r="L1029">
        <v>2025</v>
      </c>
      <c r="M1029" t="s">
        <v>362</v>
      </c>
      <c r="N1029" s="89" cm="1">
        <f t="array" ref="N1029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029" s="89">
        <f>_34_KNMI_Stations[[#This Row],[graaddagen]]*_34_KNMI_Stations[[#This Row],[Gewogen factor]]</f>
        <v>1.8400000000000007</v>
      </c>
      <c r="P1029" s="89" cm="1">
        <f t="array" ref="P10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0" spans="1:16" x14ac:dyDescent="0.25">
      <c r="A1030">
        <v>240</v>
      </c>
      <c r="B1030" s="110">
        <v>45894</v>
      </c>
      <c r="C1030" s="89">
        <v>2.2999999999999998</v>
      </c>
      <c r="D1030" s="89">
        <v>17.600000000000001</v>
      </c>
      <c r="E1030" s="96">
        <v>1699</v>
      </c>
      <c r="F1030" s="89">
        <v>0</v>
      </c>
      <c r="G1030" s="89">
        <v>1018</v>
      </c>
      <c r="H1030">
        <v>0.66</v>
      </c>
      <c r="I1030" t="s">
        <v>2</v>
      </c>
      <c r="J1030">
        <v>0.8</v>
      </c>
      <c r="K1030">
        <v>8</v>
      </c>
      <c r="L1030">
        <v>2025</v>
      </c>
      <c r="M1030" t="s">
        <v>363</v>
      </c>
      <c r="N1030" s="89" cm="1">
        <f t="array" ref="N1030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030" s="89">
        <f>_34_KNMI_Stations[[#This Row],[graaddagen]]*_34_KNMI_Stations[[#This Row],[Gewogen factor]]</f>
        <v>0.3199999999999989</v>
      </c>
      <c r="P1030" s="89" cm="1">
        <f t="array" ref="P10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1" spans="1:16" x14ac:dyDescent="0.25">
      <c r="A1031">
        <v>240</v>
      </c>
      <c r="B1031" s="110">
        <v>45895</v>
      </c>
      <c r="C1031" s="89">
        <v>4.8</v>
      </c>
      <c r="D1031" s="89">
        <v>20.100000000000001</v>
      </c>
      <c r="E1031" s="96">
        <v>1454</v>
      </c>
      <c r="F1031" s="89">
        <v>0</v>
      </c>
      <c r="G1031" s="89">
        <v>1009.2</v>
      </c>
      <c r="H1031">
        <v>0.62</v>
      </c>
      <c r="I1031" t="s">
        <v>2</v>
      </c>
      <c r="J1031">
        <v>0.8</v>
      </c>
      <c r="K1031">
        <v>8</v>
      </c>
      <c r="L1031">
        <v>2025</v>
      </c>
      <c r="M1031" t="s">
        <v>363</v>
      </c>
      <c r="N1031" s="89" cm="1">
        <f t="array" ref="N1031">IF(ISNUMBER(_34_KNMI_Stations[[#This Row],[Etmaal temperatuur °C]]),IF(_34_KNMI_Stations[[#This Row],[Etmaal temperatuur °C]]&lt;stookgrens[],stookgrens[]-_34_KNMI_Stations[[#This Row],[Etmaal temperatuur °C]],0),"")</f>
        <v>0</v>
      </c>
      <c r="O1031" s="89">
        <f>_34_KNMI_Stations[[#This Row],[graaddagen]]*_34_KNMI_Stations[[#This Row],[Gewogen factor]]</f>
        <v>0</v>
      </c>
      <c r="P1031" s="89" cm="1">
        <f t="array" ref="P1031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1032" spans="1:16" x14ac:dyDescent="0.25">
      <c r="A1032">
        <v>240</v>
      </c>
      <c r="B1032" s="110">
        <v>45896</v>
      </c>
      <c r="C1032" s="89">
        <v>3.5</v>
      </c>
      <c r="D1032" s="89">
        <v>19.600000000000001</v>
      </c>
      <c r="E1032" s="96">
        <v>1466</v>
      </c>
      <c r="F1032" s="89">
        <v>0</v>
      </c>
      <c r="G1032" s="89">
        <v>1007.1</v>
      </c>
      <c r="H1032">
        <v>0.74</v>
      </c>
      <c r="I1032" t="s">
        <v>2</v>
      </c>
      <c r="J1032">
        <v>0.8</v>
      </c>
      <c r="K1032">
        <v>8</v>
      </c>
      <c r="L1032">
        <v>2025</v>
      </c>
      <c r="M1032" t="s">
        <v>363</v>
      </c>
      <c r="N1032" s="89" cm="1">
        <f t="array" ref="N1032">IF(ISNUMBER(_34_KNMI_Stations[[#This Row],[Etmaal temperatuur °C]]),IF(_34_KNMI_Stations[[#This Row],[Etmaal temperatuur °C]]&lt;stookgrens[],stookgrens[]-_34_KNMI_Stations[[#This Row],[Etmaal temperatuur °C]],0),"")</f>
        <v>0</v>
      </c>
      <c r="O1032" s="89">
        <f>_34_KNMI_Stations[[#This Row],[graaddagen]]*_34_KNMI_Stations[[#This Row],[Gewogen factor]]</f>
        <v>0</v>
      </c>
      <c r="P1032" s="89" cm="1">
        <f t="array" ref="P1032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033" spans="1:16" x14ac:dyDescent="0.25">
      <c r="A1033">
        <v>240</v>
      </c>
      <c r="B1033" s="110">
        <v>45897</v>
      </c>
      <c r="C1033" s="89">
        <v>3.5</v>
      </c>
      <c r="D1033" s="89">
        <v>17.600000000000001</v>
      </c>
      <c r="E1033" s="96">
        <v>1089</v>
      </c>
      <c r="F1033" s="89">
        <v>0.9</v>
      </c>
      <c r="G1033" s="89">
        <v>1003.2</v>
      </c>
      <c r="H1033">
        <v>0.77</v>
      </c>
      <c r="I1033" t="s">
        <v>2</v>
      </c>
      <c r="J1033">
        <v>0.8</v>
      </c>
      <c r="K1033">
        <v>8</v>
      </c>
      <c r="L1033">
        <v>2025</v>
      </c>
      <c r="M1033" t="s">
        <v>363</v>
      </c>
      <c r="N1033" s="89" cm="1">
        <f t="array" ref="N1033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033" s="89">
        <f>_34_KNMI_Stations[[#This Row],[graaddagen]]*_34_KNMI_Stations[[#This Row],[Gewogen factor]]</f>
        <v>0.3199999999999989</v>
      </c>
      <c r="P1033" s="89" cm="1">
        <f t="array" ref="P10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4" spans="1:16" x14ac:dyDescent="0.25">
      <c r="A1034">
        <v>240</v>
      </c>
      <c r="B1034" s="110">
        <v>45898</v>
      </c>
      <c r="C1034" s="89">
        <v>5.5</v>
      </c>
      <c r="D1034" s="89">
        <v>17.100000000000001</v>
      </c>
      <c r="E1034" s="96">
        <v>1377</v>
      </c>
      <c r="F1034" s="89">
        <v>2.1</v>
      </c>
      <c r="G1034" s="89">
        <v>999.6</v>
      </c>
      <c r="H1034">
        <v>0.75</v>
      </c>
      <c r="I1034" t="s">
        <v>2</v>
      </c>
      <c r="J1034">
        <v>0.8</v>
      </c>
      <c r="K1034">
        <v>8</v>
      </c>
      <c r="L1034">
        <v>2025</v>
      </c>
      <c r="M1034" t="s">
        <v>363</v>
      </c>
      <c r="N1034" s="89" cm="1">
        <f t="array" ref="N1034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034" s="89">
        <f>_34_KNMI_Stations[[#This Row],[graaddagen]]*_34_KNMI_Stations[[#This Row],[Gewogen factor]]</f>
        <v>0.71999999999999886</v>
      </c>
      <c r="P1034" s="89" cm="1">
        <f t="array" ref="P10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5" spans="1:16" x14ac:dyDescent="0.25">
      <c r="A1035">
        <v>240</v>
      </c>
      <c r="B1035" s="110">
        <v>45899</v>
      </c>
      <c r="C1035" s="89">
        <v>5.0999999999999996</v>
      </c>
      <c r="D1035" s="89">
        <v>18.3</v>
      </c>
      <c r="E1035" s="96">
        <v>1058</v>
      </c>
      <c r="F1035" s="89">
        <v>9.8000000000000007</v>
      </c>
      <c r="G1035" s="89">
        <v>1005.1</v>
      </c>
      <c r="H1035">
        <v>0.77</v>
      </c>
      <c r="I1035" t="s">
        <v>2</v>
      </c>
      <c r="J1035">
        <v>0.8</v>
      </c>
      <c r="K1035">
        <v>8</v>
      </c>
      <c r="L1035">
        <v>2025</v>
      </c>
      <c r="M1035" t="s">
        <v>363</v>
      </c>
      <c r="N1035" s="89" cm="1">
        <f t="array" ref="N1035">IF(ISNUMBER(_34_KNMI_Stations[[#This Row],[Etmaal temperatuur °C]]),IF(_34_KNMI_Stations[[#This Row],[Etmaal temperatuur °C]]&lt;stookgrens[],stookgrens[]-_34_KNMI_Stations[[#This Row],[Etmaal temperatuur °C]],0),"")</f>
        <v>0</v>
      </c>
      <c r="O1035" s="89">
        <f>_34_KNMI_Stations[[#This Row],[graaddagen]]*_34_KNMI_Stations[[#This Row],[Gewogen factor]]</f>
        <v>0</v>
      </c>
      <c r="P1035" s="89" cm="1">
        <f t="array" ref="P1035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036" spans="1:16" x14ac:dyDescent="0.25">
      <c r="A1036">
        <v>240</v>
      </c>
      <c r="B1036" s="110">
        <v>45900</v>
      </c>
      <c r="C1036" s="89">
        <v>4.5</v>
      </c>
      <c r="D1036" s="89">
        <v>18.7</v>
      </c>
      <c r="E1036" s="96">
        <v>996</v>
      </c>
      <c r="F1036" s="89">
        <v>0.4</v>
      </c>
      <c r="G1036" s="89">
        <v>1006.4</v>
      </c>
      <c r="H1036">
        <v>0.82</v>
      </c>
      <c r="I1036" t="s">
        <v>2</v>
      </c>
      <c r="J1036">
        <v>0.8</v>
      </c>
      <c r="K1036">
        <v>8</v>
      </c>
      <c r="L1036">
        <v>2025</v>
      </c>
      <c r="M1036" t="s">
        <v>363</v>
      </c>
      <c r="N1036" s="89" cm="1">
        <f t="array" ref="N1036">IF(ISNUMBER(_34_KNMI_Stations[[#This Row],[Etmaal temperatuur °C]]),IF(_34_KNMI_Stations[[#This Row],[Etmaal temperatuur °C]]&lt;stookgrens[],stookgrens[]-_34_KNMI_Stations[[#This Row],[Etmaal temperatuur °C]],0),"")</f>
        <v>0</v>
      </c>
      <c r="O1036" s="89">
        <f>_34_KNMI_Stations[[#This Row],[graaddagen]]*_34_KNMI_Stations[[#This Row],[Gewogen factor]]</f>
        <v>0</v>
      </c>
      <c r="P1036" s="89" cm="1">
        <f t="array" ref="P1036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037" spans="1:16" x14ac:dyDescent="0.25">
      <c r="A1037">
        <v>240</v>
      </c>
      <c r="B1037" s="110">
        <v>45901</v>
      </c>
      <c r="C1037" s="89">
        <v>4.5</v>
      </c>
      <c r="D1037" s="89">
        <v>18.600000000000001</v>
      </c>
      <c r="E1037" s="96">
        <v>1451</v>
      </c>
      <c r="F1037" s="89">
        <v>1.3</v>
      </c>
      <c r="G1037" s="89">
        <v>1006</v>
      </c>
      <c r="H1037">
        <v>0.73</v>
      </c>
      <c r="I1037" t="s">
        <v>2</v>
      </c>
      <c r="J1037">
        <v>0.8</v>
      </c>
      <c r="K1037">
        <v>9</v>
      </c>
      <c r="L1037">
        <v>2025</v>
      </c>
      <c r="M1037" t="s">
        <v>364</v>
      </c>
      <c r="N1037" s="89" cm="1">
        <f t="array" ref="N1037">IF(ISNUMBER(_34_KNMI_Stations[[#This Row],[Etmaal temperatuur °C]]),IF(_34_KNMI_Stations[[#This Row],[Etmaal temperatuur °C]]&lt;stookgrens[],stookgrens[]-_34_KNMI_Stations[[#This Row],[Etmaal temperatuur °C]],0),"")</f>
        <v>0</v>
      </c>
      <c r="O1037" s="89">
        <f>_34_KNMI_Stations[[#This Row],[graaddagen]]*_34_KNMI_Stations[[#This Row],[Gewogen factor]]</f>
        <v>0</v>
      </c>
      <c r="P1037" s="89" cm="1">
        <f t="array" ref="P1037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038" spans="1:16" x14ac:dyDescent="0.25">
      <c r="A1038">
        <v>240</v>
      </c>
      <c r="B1038" s="110">
        <v>45902</v>
      </c>
      <c r="C1038" s="89">
        <v>5.7</v>
      </c>
      <c r="D1038" s="89">
        <v>17.600000000000001</v>
      </c>
      <c r="E1038" s="96">
        <v>1446</v>
      </c>
      <c r="F1038" s="89">
        <v>0.2</v>
      </c>
      <c r="G1038" s="89">
        <v>1006.5</v>
      </c>
      <c r="H1038">
        <v>0.72</v>
      </c>
      <c r="I1038" t="s">
        <v>2</v>
      </c>
      <c r="J1038">
        <v>0.8</v>
      </c>
      <c r="K1038">
        <v>9</v>
      </c>
      <c r="L1038">
        <v>2025</v>
      </c>
      <c r="M1038" t="s">
        <v>364</v>
      </c>
      <c r="N1038" s="89" cm="1">
        <f t="array" ref="N1038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038" s="89">
        <f>_34_KNMI_Stations[[#This Row],[graaddagen]]*_34_KNMI_Stations[[#This Row],[Gewogen factor]]</f>
        <v>0.3199999999999989</v>
      </c>
      <c r="P1038" s="89" cm="1">
        <f t="array" ref="P10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9" spans="1:16" x14ac:dyDescent="0.25">
      <c r="A1039">
        <v>240</v>
      </c>
      <c r="B1039" s="110">
        <v>45903</v>
      </c>
      <c r="C1039" s="89">
        <v>8.3000000000000007</v>
      </c>
      <c r="D1039" s="89">
        <v>18.899999999999999</v>
      </c>
      <c r="E1039" s="96">
        <v>710</v>
      </c>
      <c r="F1039" s="89">
        <v>1.8</v>
      </c>
      <c r="G1039" s="89">
        <v>1002.5</v>
      </c>
      <c r="H1039">
        <v>0.82</v>
      </c>
      <c r="I1039" t="s">
        <v>2</v>
      </c>
      <c r="J1039">
        <v>0.8</v>
      </c>
      <c r="K1039">
        <v>9</v>
      </c>
      <c r="L1039">
        <v>2025</v>
      </c>
      <c r="M1039" t="s">
        <v>364</v>
      </c>
      <c r="N1039" s="89" cm="1">
        <f t="array" ref="N1039">IF(ISNUMBER(_34_KNMI_Stations[[#This Row],[Etmaal temperatuur °C]]),IF(_34_KNMI_Stations[[#This Row],[Etmaal temperatuur °C]]&lt;stookgrens[],stookgrens[]-_34_KNMI_Stations[[#This Row],[Etmaal temperatuur °C]],0),"")</f>
        <v>0</v>
      </c>
      <c r="O1039" s="89">
        <f>_34_KNMI_Stations[[#This Row],[graaddagen]]*_34_KNMI_Stations[[#This Row],[Gewogen factor]]</f>
        <v>0</v>
      </c>
      <c r="P1039" s="89" cm="1">
        <f t="array" ref="P1039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040" spans="1:16" x14ac:dyDescent="0.25">
      <c r="A1040">
        <v>240</v>
      </c>
      <c r="B1040" s="110">
        <v>45904</v>
      </c>
      <c r="C1040" s="89">
        <v>6.8</v>
      </c>
      <c r="D1040" s="89">
        <v>18.3</v>
      </c>
      <c r="E1040" s="96">
        <v>1436</v>
      </c>
      <c r="F1040" s="89">
        <v>-0.1</v>
      </c>
      <c r="G1040" s="89">
        <v>1009.1</v>
      </c>
      <c r="H1040">
        <v>0.74</v>
      </c>
      <c r="I1040" t="s">
        <v>2</v>
      </c>
      <c r="J1040">
        <v>0.8</v>
      </c>
      <c r="K1040">
        <v>9</v>
      </c>
      <c r="L1040">
        <v>2025</v>
      </c>
      <c r="M1040" t="s">
        <v>364</v>
      </c>
      <c r="N1040" s="89" cm="1">
        <f t="array" ref="N1040">IF(ISNUMBER(_34_KNMI_Stations[[#This Row],[Etmaal temperatuur °C]]),IF(_34_KNMI_Stations[[#This Row],[Etmaal temperatuur °C]]&lt;stookgrens[],stookgrens[]-_34_KNMI_Stations[[#This Row],[Etmaal temperatuur °C]],0),"")</f>
        <v>0</v>
      </c>
      <c r="O1040" s="89">
        <f>_34_KNMI_Stations[[#This Row],[graaddagen]]*_34_KNMI_Stations[[#This Row],[Gewogen factor]]</f>
        <v>0</v>
      </c>
      <c r="P1040" s="89" cm="1">
        <f t="array" ref="P1040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041" spans="1:16" x14ac:dyDescent="0.25">
      <c r="A1041">
        <v>240</v>
      </c>
      <c r="B1041" s="110">
        <v>45905</v>
      </c>
      <c r="C1041" s="89">
        <v>3.7</v>
      </c>
      <c r="D1041" s="89">
        <v>16.600000000000001</v>
      </c>
      <c r="E1041" s="96">
        <v>1451</v>
      </c>
      <c r="F1041" s="89">
        <v>0.1</v>
      </c>
      <c r="G1041" s="89">
        <v>1019.5</v>
      </c>
      <c r="H1041">
        <v>0.75</v>
      </c>
      <c r="I1041" t="s">
        <v>2</v>
      </c>
      <c r="J1041">
        <v>0.8</v>
      </c>
      <c r="K1041">
        <v>9</v>
      </c>
      <c r="L1041">
        <v>2025</v>
      </c>
      <c r="M1041" t="s">
        <v>364</v>
      </c>
      <c r="N1041" s="89" cm="1">
        <f t="array" ref="N1041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1041" s="89">
        <f>_34_KNMI_Stations[[#This Row],[graaddagen]]*_34_KNMI_Stations[[#This Row],[Gewogen factor]]</f>
        <v>1.119999999999999</v>
      </c>
      <c r="P1041" s="89" cm="1">
        <f t="array" ref="P10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2" spans="1:16" x14ac:dyDescent="0.25">
      <c r="A1042">
        <v>240</v>
      </c>
      <c r="B1042" s="110">
        <v>45906</v>
      </c>
      <c r="C1042" s="89">
        <v>3.3</v>
      </c>
      <c r="D1042" s="89">
        <v>17.5</v>
      </c>
      <c r="E1042" s="96">
        <v>1660</v>
      </c>
      <c r="F1042" s="89">
        <v>0</v>
      </c>
      <c r="G1042" s="89">
        <v>1022</v>
      </c>
      <c r="H1042">
        <v>0.69</v>
      </c>
      <c r="I1042" t="s">
        <v>2</v>
      </c>
      <c r="J1042">
        <v>0.8</v>
      </c>
      <c r="K1042">
        <v>9</v>
      </c>
      <c r="L1042">
        <v>2025</v>
      </c>
      <c r="M1042" t="s">
        <v>364</v>
      </c>
      <c r="N1042" s="89" cm="1">
        <f t="array" ref="N1042">IF(ISNUMBER(_34_KNMI_Stations[[#This Row],[Etmaal temperatuur °C]]),IF(_34_KNMI_Stations[[#This Row],[Etmaal temperatuur °C]]&lt;stookgrens[],stookgrens[]-_34_KNMI_Stations[[#This Row],[Etmaal temperatuur °C]],0),"")</f>
        <v>0.5</v>
      </c>
      <c r="O1042" s="89">
        <f>_34_KNMI_Stations[[#This Row],[graaddagen]]*_34_KNMI_Stations[[#This Row],[Gewogen factor]]</f>
        <v>0.4</v>
      </c>
      <c r="P1042" s="89" cm="1">
        <f t="array" ref="P10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3" spans="1:16" x14ac:dyDescent="0.25">
      <c r="A1043">
        <v>240</v>
      </c>
      <c r="B1043" s="110">
        <v>45907</v>
      </c>
      <c r="C1043" s="89">
        <v>6</v>
      </c>
      <c r="D1043" s="89">
        <v>21.1</v>
      </c>
      <c r="E1043" s="96">
        <v>1919</v>
      </c>
      <c r="F1043" s="89">
        <v>0</v>
      </c>
      <c r="G1043" s="89">
        <v>1013.9</v>
      </c>
      <c r="H1043">
        <v>0.56000000000000005</v>
      </c>
      <c r="I1043" t="s">
        <v>2</v>
      </c>
      <c r="J1043">
        <v>0.8</v>
      </c>
      <c r="K1043">
        <v>9</v>
      </c>
      <c r="L1043">
        <v>2025</v>
      </c>
      <c r="M1043" t="s">
        <v>364</v>
      </c>
      <c r="N1043" s="89" cm="1">
        <f t="array" ref="N1043">IF(ISNUMBER(_34_KNMI_Stations[[#This Row],[Etmaal temperatuur °C]]),IF(_34_KNMI_Stations[[#This Row],[Etmaal temperatuur °C]]&lt;stookgrens[],stookgrens[]-_34_KNMI_Stations[[#This Row],[Etmaal temperatuur °C]],0),"")</f>
        <v>0</v>
      </c>
      <c r="O1043" s="89">
        <f>_34_KNMI_Stations[[#This Row],[graaddagen]]*_34_KNMI_Stations[[#This Row],[Gewogen factor]]</f>
        <v>0</v>
      </c>
      <c r="P1043" s="89" cm="1">
        <f t="array" ref="P1043">IF(ISNUMBER(_34_KNMI_Stations[[#This Row],[Etmaal temperatuur °C]]),IF(_34_KNMI_Stations[[#This Row],[Etmaal temperatuur °C]]&gt;stookgrens[],_34_KNMI_Stations[[#This Row],[Etmaal temperatuur °C]]-stookgrens[],0),"")</f>
        <v>3.1000000000000014</v>
      </c>
    </row>
    <row r="1044" spans="1:16" x14ac:dyDescent="0.25">
      <c r="A1044">
        <v>240</v>
      </c>
      <c r="B1044" s="110">
        <v>45908</v>
      </c>
      <c r="C1044" s="89">
        <v>3.5</v>
      </c>
      <c r="D1044" s="89">
        <v>18.8</v>
      </c>
      <c r="E1044" s="96">
        <v>1495</v>
      </c>
      <c r="F1044" s="89">
        <v>2.2000000000000002</v>
      </c>
      <c r="G1044" s="89">
        <v>1016.3</v>
      </c>
      <c r="H1044">
        <v>0.76</v>
      </c>
      <c r="I1044" t="s">
        <v>2</v>
      </c>
      <c r="J1044">
        <v>0.8</v>
      </c>
      <c r="K1044">
        <v>9</v>
      </c>
      <c r="L1044">
        <v>2025</v>
      </c>
      <c r="M1044" t="s">
        <v>365</v>
      </c>
      <c r="N1044" s="89" cm="1">
        <f t="array" ref="N1044">IF(ISNUMBER(_34_KNMI_Stations[[#This Row],[Etmaal temperatuur °C]]),IF(_34_KNMI_Stations[[#This Row],[Etmaal temperatuur °C]]&lt;stookgrens[],stookgrens[]-_34_KNMI_Stations[[#This Row],[Etmaal temperatuur °C]],0),"")</f>
        <v>0</v>
      </c>
      <c r="O1044" s="89">
        <f>_34_KNMI_Stations[[#This Row],[graaddagen]]*_34_KNMI_Stations[[#This Row],[Gewogen factor]]</f>
        <v>0</v>
      </c>
      <c r="P1044" s="89" cm="1">
        <f t="array" ref="P1044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045" spans="1:16" x14ac:dyDescent="0.25">
      <c r="A1045">
        <v>240</v>
      </c>
      <c r="B1045" s="110">
        <v>45909</v>
      </c>
      <c r="C1045" s="89">
        <v>1.7</v>
      </c>
      <c r="D1045" s="89">
        <v>13.8</v>
      </c>
      <c r="E1045" s="96">
        <v>620</v>
      </c>
      <c r="F1045" s="89">
        <v>3.7</v>
      </c>
      <c r="G1045" s="89">
        <v>1016.2</v>
      </c>
      <c r="H1045">
        <v>0.87</v>
      </c>
      <c r="I1045" t="s">
        <v>2</v>
      </c>
      <c r="J1045">
        <v>0.8</v>
      </c>
      <c r="K1045">
        <v>9</v>
      </c>
      <c r="L1045">
        <v>2025</v>
      </c>
      <c r="M1045" t="s">
        <v>365</v>
      </c>
      <c r="N1045" s="89" cm="1">
        <f t="array" ref="N1045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045" s="89">
        <f>_34_KNMI_Stations[[#This Row],[graaddagen]]*_34_KNMI_Stations[[#This Row],[Gewogen factor]]</f>
        <v>3.3599999999999994</v>
      </c>
      <c r="P1045" s="89" cm="1">
        <f t="array" ref="P10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6" spans="1:16" x14ac:dyDescent="0.25">
      <c r="A1046">
        <v>240</v>
      </c>
      <c r="B1046" s="110">
        <v>45910</v>
      </c>
      <c r="C1046" s="89">
        <v>4.0999999999999996</v>
      </c>
      <c r="D1046" s="89">
        <v>15.5</v>
      </c>
      <c r="E1046" s="96">
        <v>1188</v>
      </c>
      <c r="F1046" s="89">
        <v>-0.1</v>
      </c>
      <c r="G1046" s="89">
        <v>1006.9</v>
      </c>
      <c r="H1046">
        <v>0.76</v>
      </c>
      <c r="I1046" t="s">
        <v>2</v>
      </c>
      <c r="J1046">
        <v>0.8</v>
      </c>
      <c r="K1046">
        <v>9</v>
      </c>
      <c r="L1046">
        <v>2025</v>
      </c>
      <c r="M1046" t="s">
        <v>365</v>
      </c>
      <c r="N1046" s="89" cm="1">
        <f t="array" ref="N1046">IF(ISNUMBER(_34_KNMI_Stations[[#This Row],[Etmaal temperatuur °C]]),IF(_34_KNMI_Stations[[#This Row],[Etmaal temperatuur °C]]&lt;stookgrens[],stookgrens[]-_34_KNMI_Stations[[#This Row],[Etmaal temperatuur °C]],0),"")</f>
        <v>2.5</v>
      </c>
      <c r="O1046" s="89">
        <f>_34_KNMI_Stations[[#This Row],[graaddagen]]*_34_KNMI_Stations[[#This Row],[Gewogen factor]]</f>
        <v>2</v>
      </c>
      <c r="P1046" s="89" cm="1">
        <f t="array" ref="P10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7" spans="1:16" x14ac:dyDescent="0.25">
      <c r="A1047">
        <v>240</v>
      </c>
      <c r="B1047" s="110">
        <v>45911</v>
      </c>
      <c r="C1047" s="89">
        <v>7</v>
      </c>
      <c r="D1047" s="89">
        <v>15.9</v>
      </c>
      <c r="E1047" s="96">
        <v>1111</v>
      </c>
      <c r="F1047" s="89">
        <v>3.1</v>
      </c>
      <c r="G1047" s="89">
        <v>1003.7</v>
      </c>
      <c r="H1047">
        <v>0.78</v>
      </c>
      <c r="I1047" t="s">
        <v>2</v>
      </c>
      <c r="J1047">
        <v>0.8</v>
      </c>
      <c r="K1047">
        <v>9</v>
      </c>
      <c r="L1047">
        <v>2025</v>
      </c>
      <c r="M1047" t="s">
        <v>365</v>
      </c>
      <c r="N1047" s="89" cm="1">
        <f t="array" ref="N1047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1047" s="89">
        <f>_34_KNMI_Stations[[#This Row],[graaddagen]]*_34_KNMI_Stations[[#This Row],[Gewogen factor]]</f>
        <v>1.6799999999999997</v>
      </c>
      <c r="P1047" s="89" cm="1">
        <f t="array" ref="P10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8" spans="1:16" x14ac:dyDescent="0.25">
      <c r="A1048">
        <v>240</v>
      </c>
      <c r="B1048" s="110">
        <v>45912</v>
      </c>
      <c r="C1048" s="89">
        <v>8.1</v>
      </c>
      <c r="D1048" s="89">
        <v>15</v>
      </c>
      <c r="E1048" s="96">
        <v>1482</v>
      </c>
      <c r="F1048" s="89">
        <v>2.5</v>
      </c>
      <c r="G1048" s="89">
        <v>1011.3</v>
      </c>
      <c r="H1048">
        <v>0.74</v>
      </c>
      <c r="I1048" t="s">
        <v>2</v>
      </c>
      <c r="J1048">
        <v>0.8</v>
      </c>
      <c r="K1048">
        <v>9</v>
      </c>
      <c r="L1048">
        <v>2025</v>
      </c>
      <c r="M1048" t="s">
        <v>365</v>
      </c>
      <c r="N1048" s="89" cm="1">
        <f t="array" ref="N1048">IF(ISNUMBER(_34_KNMI_Stations[[#This Row],[Etmaal temperatuur °C]]),IF(_34_KNMI_Stations[[#This Row],[Etmaal temperatuur °C]]&lt;stookgrens[],stookgrens[]-_34_KNMI_Stations[[#This Row],[Etmaal temperatuur °C]],0),"")</f>
        <v>3</v>
      </c>
      <c r="O1048" s="89">
        <f>_34_KNMI_Stations[[#This Row],[graaddagen]]*_34_KNMI_Stations[[#This Row],[Gewogen factor]]</f>
        <v>2.4000000000000004</v>
      </c>
      <c r="P1048" s="89" cm="1">
        <f t="array" ref="P10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9" spans="1:16" x14ac:dyDescent="0.25">
      <c r="A1049">
        <v>240</v>
      </c>
      <c r="B1049" s="110">
        <v>45913</v>
      </c>
      <c r="C1049" s="89">
        <v>6.2</v>
      </c>
      <c r="D1049" s="89">
        <v>13.9</v>
      </c>
      <c r="E1049" s="96">
        <v>1068</v>
      </c>
      <c r="F1049" s="89">
        <v>2</v>
      </c>
      <c r="G1049" s="89">
        <v>1010.8</v>
      </c>
      <c r="H1049">
        <v>0.83</v>
      </c>
      <c r="I1049" t="s">
        <v>2</v>
      </c>
      <c r="J1049">
        <v>0.8</v>
      </c>
      <c r="K1049">
        <v>9</v>
      </c>
      <c r="L1049">
        <v>2025</v>
      </c>
      <c r="M1049" t="s">
        <v>365</v>
      </c>
      <c r="N1049" s="89" cm="1">
        <f t="array" ref="N1049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049" s="89">
        <f>_34_KNMI_Stations[[#This Row],[graaddagen]]*_34_KNMI_Stations[[#This Row],[Gewogen factor]]</f>
        <v>3.28</v>
      </c>
      <c r="P1049" s="89" cm="1">
        <f t="array" ref="P10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0" spans="1:16" x14ac:dyDescent="0.25">
      <c r="A1050">
        <v>240</v>
      </c>
      <c r="B1050" s="110">
        <v>45914</v>
      </c>
      <c r="C1050" s="89">
        <v>5.7</v>
      </c>
      <c r="D1050" s="89">
        <v>15.5</v>
      </c>
      <c r="E1050" s="96">
        <v>1377</v>
      </c>
      <c r="F1050" s="89">
        <v>10.199999999999999</v>
      </c>
      <c r="G1050" s="89">
        <v>1010.2</v>
      </c>
      <c r="H1050">
        <v>0.79</v>
      </c>
      <c r="I1050" t="s">
        <v>2</v>
      </c>
      <c r="J1050">
        <v>0.8</v>
      </c>
      <c r="K1050">
        <v>9</v>
      </c>
      <c r="L1050">
        <v>2025</v>
      </c>
      <c r="M1050" t="s">
        <v>365</v>
      </c>
      <c r="N1050" s="89" cm="1">
        <f t="array" ref="N1050">IF(ISNUMBER(_34_KNMI_Stations[[#This Row],[Etmaal temperatuur °C]]),IF(_34_KNMI_Stations[[#This Row],[Etmaal temperatuur °C]]&lt;stookgrens[],stookgrens[]-_34_KNMI_Stations[[#This Row],[Etmaal temperatuur °C]],0),"")</f>
        <v>2.5</v>
      </c>
      <c r="O1050" s="89">
        <f>_34_KNMI_Stations[[#This Row],[graaddagen]]*_34_KNMI_Stations[[#This Row],[Gewogen factor]]</f>
        <v>2</v>
      </c>
      <c r="P1050" s="89" cm="1">
        <f t="array" ref="P10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1" spans="1:16" x14ac:dyDescent="0.25">
      <c r="A1051">
        <v>240</v>
      </c>
      <c r="B1051" s="110">
        <v>45915</v>
      </c>
      <c r="C1051" s="89">
        <v>12.6</v>
      </c>
      <c r="D1051" s="89">
        <v>17.2</v>
      </c>
      <c r="E1051" s="96">
        <v>1317</v>
      </c>
      <c r="F1051" s="89">
        <v>10.4</v>
      </c>
      <c r="G1051" s="89">
        <v>1004.2</v>
      </c>
      <c r="H1051">
        <v>0.72</v>
      </c>
      <c r="I1051" t="s">
        <v>2</v>
      </c>
      <c r="J1051">
        <v>0.8</v>
      </c>
      <c r="K1051">
        <v>9</v>
      </c>
      <c r="L1051">
        <v>2025</v>
      </c>
      <c r="M1051" t="s">
        <v>366</v>
      </c>
      <c r="N1051" s="89" cm="1">
        <f t="array" ref="N1051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051" s="89">
        <f>_34_KNMI_Stations[[#This Row],[graaddagen]]*_34_KNMI_Stations[[#This Row],[Gewogen factor]]</f>
        <v>0.64000000000000057</v>
      </c>
      <c r="P1051" s="89" cm="1">
        <f t="array" ref="P10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2" spans="1:16" x14ac:dyDescent="0.25">
      <c r="A1052">
        <v>240</v>
      </c>
      <c r="B1052" s="110">
        <v>45916</v>
      </c>
      <c r="C1052" s="89">
        <v>9.6</v>
      </c>
      <c r="D1052" s="89">
        <v>15.9</v>
      </c>
      <c r="E1052" s="96">
        <v>851</v>
      </c>
      <c r="F1052" s="89">
        <v>6.4</v>
      </c>
      <c r="G1052" s="89">
        <v>1013.4</v>
      </c>
      <c r="H1052">
        <v>0.72</v>
      </c>
      <c r="I1052" t="s">
        <v>2</v>
      </c>
      <c r="J1052">
        <v>0.8</v>
      </c>
      <c r="K1052">
        <v>9</v>
      </c>
      <c r="L1052">
        <v>2025</v>
      </c>
      <c r="M1052" t="s">
        <v>366</v>
      </c>
      <c r="N1052" s="89" cm="1">
        <f t="array" ref="N1052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1052" s="89">
        <f>_34_KNMI_Stations[[#This Row],[graaddagen]]*_34_KNMI_Stations[[#This Row],[Gewogen factor]]</f>
        <v>1.6799999999999997</v>
      </c>
      <c r="P1052" s="89" cm="1">
        <f t="array" ref="P10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3" spans="1:16" x14ac:dyDescent="0.25">
      <c r="A1053">
        <v>240</v>
      </c>
      <c r="B1053" s="110">
        <v>45917</v>
      </c>
      <c r="C1053" s="89">
        <v>6.2</v>
      </c>
      <c r="D1053" s="89">
        <v>15</v>
      </c>
      <c r="E1053" s="96">
        <v>309</v>
      </c>
      <c r="F1053" s="89">
        <v>9.5</v>
      </c>
      <c r="G1053" s="89">
        <v>1017.7</v>
      </c>
      <c r="H1053">
        <v>0.89</v>
      </c>
      <c r="I1053" t="s">
        <v>2</v>
      </c>
      <c r="J1053">
        <v>0.8</v>
      </c>
      <c r="K1053">
        <v>9</v>
      </c>
      <c r="L1053">
        <v>2025</v>
      </c>
      <c r="M1053" t="s">
        <v>366</v>
      </c>
      <c r="N1053" s="89" cm="1">
        <f t="array" ref="N1053">IF(ISNUMBER(_34_KNMI_Stations[[#This Row],[Etmaal temperatuur °C]]),IF(_34_KNMI_Stations[[#This Row],[Etmaal temperatuur °C]]&lt;stookgrens[],stookgrens[]-_34_KNMI_Stations[[#This Row],[Etmaal temperatuur °C]],0),"")</f>
        <v>3</v>
      </c>
      <c r="O1053" s="89">
        <f>_34_KNMI_Stations[[#This Row],[graaddagen]]*_34_KNMI_Stations[[#This Row],[Gewogen factor]]</f>
        <v>2.4000000000000004</v>
      </c>
      <c r="P1053" s="89" cm="1">
        <f t="array" ref="P10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4" spans="1:16" x14ac:dyDescent="0.25">
      <c r="A1054">
        <v>240</v>
      </c>
      <c r="B1054" s="110">
        <v>45918</v>
      </c>
      <c r="C1054" s="89">
        <v>7.9</v>
      </c>
      <c r="D1054" s="89">
        <v>18.600000000000001</v>
      </c>
      <c r="E1054" s="96">
        <v>554</v>
      </c>
      <c r="F1054" s="89">
        <v>1.8</v>
      </c>
      <c r="G1054" s="89">
        <v>1019.6</v>
      </c>
      <c r="H1054">
        <v>0.87</v>
      </c>
      <c r="I1054" t="s">
        <v>2</v>
      </c>
      <c r="J1054">
        <v>0.8</v>
      </c>
      <c r="K1054">
        <v>9</v>
      </c>
      <c r="L1054">
        <v>2025</v>
      </c>
      <c r="M1054" t="s">
        <v>366</v>
      </c>
      <c r="N1054" s="89" cm="1">
        <f t="array" ref="N1054">IF(ISNUMBER(_34_KNMI_Stations[[#This Row],[Etmaal temperatuur °C]]),IF(_34_KNMI_Stations[[#This Row],[Etmaal temperatuur °C]]&lt;stookgrens[],stookgrens[]-_34_KNMI_Stations[[#This Row],[Etmaal temperatuur °C]],0),"")</f>
        <v>0</v>
      </c>
      <c r="O1054" s="89">
        <f>_34_KNMI_Stations[[#This Row],[graaddagen]]*_34_KNMI_Stations[[#This Row],[Gewogen factor]]</f>
        <v>0</v>
      </c>
      <c r="P1054" s="89" cm="1">
        <f t="array" ref="P1054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055" spans="1:16" x14ac:dyDescent="0.25">
      <c r="A1055">
        <v>240</v>
      </c>
      <c r="B1055" s="110">
        <v>45919</v>
      </c>
      <c r="C1055" s="89">
        <v>4.5999999999999996</v>
      </c>
      <c r="D1055" s="89">
        <v>19.5</v>
      </c>
      <c r="E1055" s="96">
        <v>1608</v>
      </c>
      <c r="F1055" s="89">
        <v>0</v>
      </c>
      <c r="G1055" s="89">
        <v>1019.4</v>
      </c>
      <c r="H1055">
        <v>0.76</v>
      </c>
      <c r="I1055" t="s">
        <v>2</v>
      </c>
      <c r="J1055">
        <v>0.8</v>
      </c>
      <c r="K1055">
        <v>9</v>
      </c>
      <c r="L1055">
        <v>2025</v>
      </c>
      <c r="M1055" t="s">
        <v>366</v>
      </c>
      <c r="N1055" s="89" cm="1">
        <f t="array" ref="N1055">IF(ISNUMBER(_34_KNMI_Stations[[#This Row],[Etmaal temperatuur °C]]),IF(_34_KNMI_Stations[[#This Row],[Etmaal temperatuur °C]]&lt;stookgrens[],stookgrens[]-_34_KNMI_Stations[[#This Row],[Etmaal temperatuur °C]],0),"")</f>
        <v>0</v>
      </c>
      <c r="O1055" s="89">
        <f>_34_KNMI_Stations[[#This Row],[graaddagen]]*_34_KNMI_Stations[[#This Row],[Gewogen factor]]</f>
        <v>0</v>
      </c>
      <c r="P1055" s="89" cm="1">
        <f t="array" ref="P1055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056" spans="1:16" x14ac:dyDescent="0.25">
      <c r="A1056">
        <v>240</v>
      </c>
      <c r="B1056" s="110">
        <v>45920</v>
      </c>
      <c r="C1056" s="89">
        <v>5.0999999999999996</v>
      </c>
      <c r="D1056" s="89">
        <v>19.2</v>
      </c>
      <c r="E1056" s="96">
        <v>595</v>
      </c>
      <c r="F1056" s="89">
        <v>3.1</v>
      </c>
      <c r="G1056" s="89">
        <v>1011.1</v>
      </c>
      <c r="H1056">
        <v>0.82</v>
      </c>
      <c r="I1056" t="s">
        <v>2</v>
      </c>
      <c r="J1056">
        <v>0.8</v>
      </c>
      <c r="K1056">
        <v>9</v>
      </c>
      <c r="L1056">
        <v>2025</v>
      </c>
      <c r="M1056" t="s">
        <v>366</v>
      </c>
      <c r="N1056" s="89" cm="1">
        <f t="array" ref="N1056">IF(ISNUMBER(_34_KNMI_Stations[[#This Row],[Etmaal temperatuur °C]]),IF(_34_KNMI_Stations[[#This Row],[Etmaal temperatuur °C]]&lt;stookgrens[],stookgrens[]-_34_KNMI_Stations[[#This Row],[Etmaal temperatuur °C]],0),"")</f>
        <v>0</v>
      </c>
      <c r="O1056" s="89">
        <f>_34_KNMI_Stations[[#This Row],[graaddagen]]*_34_KNMI_Stations[[#This Row],[Gewogen factor]]</f>
        <v>0</v>
      </c>
      <c r="P1056" s="89" cm="1">
        <f t="array" ref="P1056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057" spans="1:16" x14ac:dyDescent="0.25">
      <c r="A1057">
        <v>240</v>
      </c>
      <c r="B1057" s="110">
        <v>45921</v>
      </c>
      <c r="C1057" s="89">
        <v>6</v>
      </c>
      <c r="D1057" s="89">
        <v>13.8</v>
      </c>
      <c r="E1057" s="96">
        <v>1011</v>
      </c>
      <c r="F1057" s="89">
        <v>0.2</v>
      </c>
      <c r="G1057" s="89">
        <v>1014.7</v>
      </c>
      <c r="H1057">
        <v>0.76</v>
      </c>
      <c r="I1057" t="s">
        <v>2</v>
      </c>
      <c r="J1057">
        <v>0.8</v>
      </c>
      <c r="K1057">
        <v>9</v>
      </c>
      <c r="L1057">
        <v>2025</v>
      </c>
      <c r="M1057" t="s">
        <v>366</v>
      </c>
      <c r="N1057" s="89" cm="1">
        <f t="array" ref="N1057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057" s="89">
        <f>_34_KNMI_Stations[[#This Row],[graaddagen]]*_34_KNMI_Stations[[#This Row],[Gewogen factor]]</f>
        <v>3.3599999999999994</v>
      </c>
      <c r="P1057" s="89" cm="1">
        <f t="array" ref="P10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8" spans="1:16" x14ac:dyDescent="0.25">
      <c r="A1058">
        <v>240</v>
      </c>
      <c r="B1058" s="110">
        <v>45922</v>
      </c>
      <c r="C1058" s="89">
        <v>3.6</v>
      </c>
      <c r="D1058" s="89">
        <v>12.1</v>
      </c>
      <c r="E1058" s="96">
        <v>1233</v>
      </c>
      <c r="F1058" s="89">
        <v>-0.1</v>
      </c>
      <c r="G1058" s="89">
        <v>1023.9</v>
      </c>
      <c r="H1058">
        <v>0.71</v>
      </c>
      <c r="I1058" t="s">
        <v>2</v>
      </c>
      <c r="J1058">
        <v>0.8</v>
      </c>
      <c r="K1058">
        <v>9</v>
      </c>
      <c r="L1058">
        <v>2025</v>
      </c>
      <c r="M1058" t="s">
        <v>367</v>
      </c>
      <c r="N1058" s="89" cm="1">
        <f t="array" ref="N1058">IF(ISNUMBER(_34_KNMI_Stations[[#This Row],[Etmaal temperatuur °C]]),IF(_34_KNMI_Stations[[#This Row],[Etmaal temperatuur °C]]&lt;stookgrens[],stookgrens[]-_34_KNMI_Stations[[#This Row],[Etmaal temperatuur °C]],0),"")</f>
        <v>5.9</v>
      </c>
      <c r="O1058" s="89">
        <f>_34_KNMI_Stations[[#This Row],[graaddagen]]*_34_KNMI_Stations[[#This Row],[Gewogen factor]]</f>
        <v>4.7200000000000006</v>
      </c>
      <c r="P1058" s="89" cm="1">
        <f t="array" ref="P10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9" spans="1:16" x14ac:dyDescent="0.25">
      <c r="A1059">
        <v>240</v>
      </c>
      <c r="B1059" s="110">
        <v>45923</v>
      </c>
      <c r="C1059" s="89">
        <v>3.6</v>
      </c>
      <c r="D1059" s="89">
        <v>12.8</v>
      </c>
      <c r="E1059" s="96">
        <v>976</v>
      </c>
      <c r="F1059" s="89">
        <v>-0.1</v>
      </c>
      <c r="G1059" s="89">
        <v>1026.0999999999999</v>
      </c>
      <c r="H1059">
        <v>0.76</v>
      </c>
      <c r="I1059" t="s">
        <v>2</v>
      </c>
      <c r="J1059">
        <v>0.8</v>
      </c>
      <c r="K1059">
        <v>9</v>
      </c>
      <c r="L1059">
        <v>2025</v>
      </c>
      <c r="M1059" t="s">
        <v>367</v>
      </c>
      <c r="N1059" s="89" cm="1">
        <f t="array" ref="N1059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059" s="89">
        <f>_34_KNMI_Stations[[#This Row],[graaddagen]]*_34_KNMI_Stations[[#This Row],[Gewogen factor]]</f>
        <v>4.1599999999999993</v>
      </c>
      <c r="P1059" s="89" cm="1">
        <f t="array" ref="P10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0" spans="1:16" x14ac:dyDescent="0.25">
      <c r="A1060">
        <v>240</v>
      </c>
      <c r="B1060" s="110">
        <v>45924</v>
      </c>
      <c r="C1060" s="89">
        <v>5.9</v>
      </c>
      <c r="D1060" s="89">
        <v>13.2</v>
      </c>
      <c r="E1060" s="96">
        <v>1422</v>
      </c>
      <c r="F1060" s="89">
        <v>0</v>
      </c>
      <c r="G1060" s="89">
        <v>1026.3</v>
      </c>
      <c r="H1060">
        <v>0.65</v>
      </c>
      <c r="I1060" t="s">
        <v>2</v>
      </c>
      <c r="J1060">
        <v>0.8</v>
      </c>
      <c r="K1060">
        <v>9</v>
      </c>
      <c r="L1060">
        <v>2025</v>
      </c>
      <c r="M1060" t="s">
        <v>367</v>
      </c>
      <c r="N1060" s="89" cm="1">
        <f t="array" ref="N1060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060" s="89">
        <f>_34_KNMI_Stations[[#This Row],[graaddagen]]*_34_KNMI_Stations[[#This Row],[Gewogen factor]]</f>
        <v>3.8400000000000007</v>
      </c>
      <c r="P1060" s="89" cm="1">
        <f t="array" ref="P10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1" spans="1:16" x14ac:dyDescent="0.25">
      <c r="A1061">
        <v>240</v>
      </c>
      <c r="B1061" s="110">
        <v>45925</v>
      </c>
      <c r="C1061" s="89">
        <v>7</v>
      </c>
      <c r="D1061" s="89">
        <v>13.1</v>
      </c>
      <c r="E1061" s="96">
        <v>1228</v>
      </c>
      <c r="F1061" s="89">
        <v>0</v>
      </c>
      <c r="G1061" s="89">
        <v>1024</v>
      </c>
      <c r="H1061">
        <v>0.59</v>
      </c>
      <c r="I1061" t="s">
        <v>2</v>
      </c>
      <c r="J1061">
        <v>0.8</v>
      </c>
      <c r="K1061">
        <v>9</v>
      </c>
      <c r="L1061">
        <v>2025</v>
      </c>
      <c r="M1061" t="s">
        <v>367</v>
      </c>
      <c r="N1061" s="89" cm="1">
        <f t="array" ref="N1061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061" s="89">
        <f>_34_KNMI_Stations[[#This Row],[graaddagen]]*_34_KNMI_Stations[[#This Row],[Gewogen factor]]</f>
        <v>3.9200000000000004</v>
      </c>
      <c r="P1061" s="89" cm="1">
        <f t="array" ref="P10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2" spans="1:16" x14ac:dyDescent="0.25">
      <c r="A1062">
        <v>240</v>
      </c>
      <c r="B1062" s="110">
        <v>45926</v>
      </c>
      <c r="C1062" s="89">
        <v>3.4</v>
      </c>
      <c r="D1062" s="89">
        <v>12.1</v>
      </c>
      <c r="E1062" s="96">
        <v>686</v>
      </c>
      <c r="F1062" s="89">
        <v>0</v>
      </c>
      <c r="G1062" s="89">
        <v>1022.8</v>
      </c>
      <c r="H1062">
        <v>0.72</v>
      </c>
      <c r="I1062" t="s">
        <v>2</v>
      </c>
      <c r="J1062">
        <v>0.8</v>
      </c>
      <c r="K1062">
        <v>9</v>
      </c>
      <c r="L1062">
        <v>2025</v>
      </c>
      <c r="M1062" t="s">
        <v>367</v>
      </c>
      <c r="N1062" s="89" cm="1">
        <f t="array" ref="N1062">IF(ISNUMBER(_34_KNMI_Stations[[#This Row],[Etmaal temperatuur °C]]),IF(_34_KNMI_Stations[[#This Row],[Etmaal temperatuur °C]]&lt;stookgrens[],stookgrens[]-_34_KNMI_Stations[[#This Row],[Etmaal temperatuur °C]],0),"")</f>
        <v>5.9</v>
      </c>
      <c r="O1062" s="89">
        <f>_34_KNMI_Stations[[#This Row],[graaddagen]]*_34_KNMI_Stations[[#This Row],[Gewogen factor]]</f>
        <v>4.7200000000000006</v>
      </c>
      <c r="P1062" s="89" cm="1">
        <f t="array" ref="P10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3" spans="1:16" x14ac:dyDescent="0.25">
      <c r="A1063">
        <v>240</v>
      </c>
      <c r="B1063" s="110">
        <v>45927</v>
      </c>
      <c r="C1063" s="89">
        <v>2</v>
      </c>
      <c r="D1063" s="89">
        <v>12.7</v>
      </c>
      <c r="E1063" s="96">
        <v>565</v>
      </c>
      <c r="F1063" s="89">
        <v>0.2</v>
      </c>
      <c r="G1063" s="89">
        <v>1021.7</v>
      </c>
      <c r="H1063">
        <v>0.85</v>
      </c>
      <c r="I1063" t="s">
        <v>2</v>
      </c>
      <c r="J1063">
        <v>0.8</v>
      </c>
      <c r="K1063">
        <v>9</v>
      </c>
      <c r="L1063">
        <v>2025</v>
      </c>
      <c r="M1063" t="s">
        <v>367</v>
      </c>
      <c r="N1063" s="89" cm="1">
        <f t="array" ref="N1063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1063" s="89">
        <f>_34_KNMI_Stations[[#This Row],[graaddagen]]*_34_KNMI_Stations[[#This Row],[Gewogen factor]]</f>
        <v>4.2400000000000011</v>
      </c>
      <c r="P1063" s="89" cm="1">
        <f t="array" ref="P10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4" spans="1:16" x14ac:dyDescent="0.25">
      <c r="A1064">
        <v>240</v>
      </c>
      <c r="B1064" s="110">
        <v>45928</v>
      </c>
      <c r="C1064" s="89">
        <v>1.9</v>
      </c>
      <c r="D1064" s="89">
        <v>13.4</v>
      </c>
      <c r="E1064" s="96">
        <v>1252</v>
      </c>
      <c r="F1064" s="89">
        <v>0</v>
      </c>
      <c r="G1064" s="89">
        <v>1022.4</v>
      </c>
      <c r="H1064">
        <v>0.8</v>
      </c>
      <c r="I1064" t="s">
        <v>2</v>
      </c>
      <c r="J1064">
        <v>0.8</v>
      </c>
      <c r="K1064">
        <v>9</v>
      </c>
      <c r="L1064">
        <v>2025</v>
      </c>
      <c r="M1064" t="s">
        <v>367</v>
      </c>
      <c r="N1064" s="89" cm="1">
        <f t="array" ref="N1064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064" s="89">
        <f>_34_KNMI_Stations[[#This Row],[graaddagen]]*_34_KNMI_Stations[[#This Row],[Gewogen factor]]</f>
        <v>3.6799999999999997</v>
      </c>
      <c r="P1064" s="89" cm="1">
        <f t="array" ref="P10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5" spans="1:16" x14ac:dyDescent="0.25">
      <c r="A1065">
        <v>240</v>
      </c>
      <c r="B1065" s="110">
        <v>45929</v>
      </c>
      <c r="C1065" s="89">
        <v>2.4</v>
      </c>
      <c r="D1065" s="89">
        <v>13</v>
      </c>
      <c r="E1065" s="96">
        <v>1216</v>
      </c>
      <c r="F1065" s="89">
        <v>0</v>
      </c>
      <c r="G1065" s="89">
        <v>1023.2</v>
      </c>
      <c r="H1065">
        <v>0.82</v>
      </c>
      <c r="I1065" t="s">
        <v>2</v>
      </c>
      <c r="J1065">
        <v>0.8</v>
      </c>
      <c r="K1065">
        <v>9</v>
      </c>
      <c r="L1065">
        <v>2025</v>
      </c>
      <c r="M1065" t="s">
        <v>368</v>
      </c>
      <c r="N1065" s="89" cm="1">
        <f t="array" ref="N1065">IF(ISNUMBER(_34_KNMI_Stations[[#This Row],[Etmaal temperatuur °C]]),IF(_34_KNMI_Stations[[#This Row],[Etmaal temperatuur °C]]&lt;stookgrens[],stookgrens[]-_34_KNMI_Stations[[#This Row],[Etmaal temperatuur °C]],0),"")</f>
        <v>5</v>
      </c>
      <c r="O1065" s="89">
        <f>_34_KNMI_Stations[[#This Row],[graaddagen]]*_34_KNMI_Stations[[#This Row],[Gewogen factor]]</f>
        <v>4</v>
      </c>
      <c r="P1065" s="89" cm="1">
        <f t="array" ref="P10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6" spans="1:16" x14ac:dyDescent="0.25">
      <c r="A1066">
        <v>240</v>
      </c>
      <c r="B1066" s="110">
        <v>45930</v>
      </c>
      <c r="C1066" s="89">
        <v>1.8</v>
      </c>
      <c r="D1066" s="89">
        <v>13.1</v>
      </c>
      <c r="E1066" s="96">
        <v>913</v>
      </c>
      <c r="F1066" s="89">
        <v>0.5</v>
      </c>
      <c r="G1066" s="89">
        <v>1025.5</v>
      </c>
      <c r="H1066">
        <v>0.84</v>
      </c>
      <c r="I1066" t="s">
        <v>2</v>
      </c>
      <c r="J1066">
        <v>0.8</v>
      </c>
      <c r="K1066">
        <v>9</v>
      </c>
      <c r="L1066">
        <v>2025</v>
      </c>
      <c r="M1066" t="s">
        <v>368</v>
      </c>
      <c r="N1066" s="89" cm="1">
        <f t="array" ref="N1066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066" s="89">
        <f>_34_KNMI_Stations[[#This Row],[graaddagen]]*_34_KNMI_Stations[[#This Row],[Gewogen factor]]</f>
        <v>3.9200000000000004</v>
      </c>
      <c r="P1066" s="89" cm="1">
        <f t="array" ref="P10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7" spans="1:16" x14ac:dyDescent="0.25">
      <c r="A1067">
        <v>240</v>
      </c>
      <c r="B1067" s="110">
        <v>45931</v>
      </c>
      <c r="C1067" s="89">
        <v>2.5</v>
      </c>
      <c r="D1067" s="89">
        <v>12</v>
      </c>
      <c r="E1067" s="96">
        <v>1196</v>
      </c>
      <c r="F1067" s="89">
        <v>0</v>
      </c>
      <c r="G1067" s="89">
        <v>1028.8</v>
      </c>
      <c r="H1067">
        <v>0.71</v>
      </c>
      <c r="I1067" t="s">
        <v>2</v>
      </c>
      <c r="J1067">
        <v>1</v>
      </c>
      <c r="K1067">
        <v>10</v>
      </c>
      <c r="L1067">
        <v>2025</v>
      </c>
      <c r="M1067" t="s">
        <v>368</v>
      </c>
      <c r="N1067" s="89" cm="1">
        <f t="array" ref="N1067">IF(ISNUMBER(_34_KNMI_Stations[[#This Row],[Etmaal temperatuur °C]]),IF(_34_KNMI_Stations[[#This Row],[Etmaal temperatuur °C]]&lt;stookgrens[],stookgrens[]-_34_KNMI_Stations[[#This Row],[Etmaal temperatuur °C]],0),"")</f>
        <v>6</v>
      </c>
      <c r="O1067" s="89">
        <f>_34_KNMI_Stations[[#This Row],[graaddagen]]*_34_KNMI_Stations[[#This Row],[Gewogen factor]]</f>
        <v>6</v>
      </c>
      <c r="P1067" s="89" cm="1">
        <f t="array" ref="P10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8" spans="1:16" x14ac:dyDescent="0.25">
      <c r="A1068">
        <v>240</v>
      </c>
      <c r="B1068" s="110">
        <v>45932</v>
      </c>
      <c r="C1068" s="89">
        <v>4</v>
      </c>
      <c r="D1068" s="89">
        <v>12.6</v>
      </c>
      <c r="E1068" s="96">
        <v>982</v>
      </c>
      <c r="F1068" s="89">
        <v>0</v>
      </c>
      <c r="G1068" s="89">
        <v>1025.5</v>
      </c>
      <c r="H1068">
        <v>0.69</v>
      </c>
      <c r="I1068" t="s">
        <v>2</v>
      </c>
      <c r="J1068">
        <v>1</v>
      </c>
      <c r="K1068">
        <v>10</v>
      </c>
      <c r="L1068">
        <v>2025</v>
      </c>
      <c r="M1068" t="s">
        <v>368</v>
      </c>
      <c r="N1068" s="89" cm="1">
        <f t="array" ref="N1068">IF(ISNUMBER(_34_KNMI_Stations[[#This Row],[Etmaal temperatuur °C]]),IF(_34_KNMI_Stations[[#This Row],[Etmaal temperatuur °C]]&lt;stookgrens[],stookgrens[]-_34_KNMI_Stations[[#This Row],[Etmaal temperatuur °C]],0),"")</f>
        <v>5.4</v>
      </c>
      <c r="O1068" s="89">
        <f>_34_KNMI_Stations[[#This Row],[graaddagen]]*_34_KNMI_Stations[[#This Row],[Gewogen factor]]</f>
        <v>5.4</v>
      </c>
      <c r="P1068" s="89" cm="1">
        <f t="array" ref="P10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9" spans="1:16" x14ac:dyDescent="0.25">
      <c r="A1069">
        <v>240</v>
      </c>
      <c r="B1069" s="110">
        <v>45933</v>
      </c>
      <c r="C1069" s="89">
        <v>7.6</v>
      </c>
      <c r="D1069" s="89">
        <v>11.7</v>
      </c>
      <c r="E1069" s="96">
        <v>320</v>
      </c>
      <c r="F1069" s="89">
        <v>10.7</v>
      </c>
      <c r="G1069" s="89">
        <v>1013.1</v>
      </c>
      <c r="H1069">
        <v>0.78</v>
      </c>
      <c r="I1069" t="s">
        <v>2</v>
      </c>
      <c r="J1069">
        <v>1</v>
      </c>
      <c r="K1069">
        <v>10</v>
      </c>
      <c r="L1069">
        <v>2025</v>
      </c>
      <c r="M1069" t="s">
        <v>368</v>
      </c>
      <c r="N1069" s="89" cm="1">
        <f t="array" ref="N1069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069" s="89">
        <f>_34_KNMI_Stations[[#This Row],[graaddagen]]*_34_KNMI_Stations[[#This Row],[Gewogen factor]]</f>
        <v>6.3000000000000007</v>
      </c>
      <c r="P1069" s="89" cm="1">
        <f t="array" ref="P10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0" spans="1:16" x14ac:dyDescent="0.25">
      <c r="A1070">
        <v>240</v>
      </c>
      <c r="B1070" s="110">
        <v>45934</v>
      </c>
      <c r="C1070" s="89">
        <v>11.8</v>
      </c>
      <c r="D1070" s="89">
        <v>13.9</v>
      </c>
      <c r="E1070" s="96">
        <v>714</v>
      </c>
      <c r="F1070" s="89">
        <v>20.3</v>
      </c>
      <c r="G1070" s="89">
        <v>996.8</v>
      </c>
      <c r="H1070">
        <v>0.74</v>
      </c>
      <c r="I1070" t="s">
        <v>2</v>
      </c>
      <c r="J1070">
        <v>1</v>
      </c>
      <c r="K1070">
        <v>10</v>
      </c>
      <c r="L1070">
        <v>2025</v>
      </c>
      <c r="M1070" t="s">
        <v>368</v>
      </c>
      <c r="N1070" s="89" cm="1">
        <f t="array" ref="N1070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070" s="89">
        <f>_34_KNMI_Stations[[#This Row],[graaddagen]]*_34_KNMI_Stations[[#This Row],[Gewogen factor]]</f>
        <v>4.0999999999999996</v>
      </c>
      <c r="P1070" s="89" cm="1">
        <f t="array" ref="P10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1" spans="1:16" x14ac:dyDescent="0.25">
      <c r="A1071">
        <v>240</v>
      </c>
      <c r="B1071" s="110">
        <v>45935</v>
      </c>
      <c r="C1071" s="89">
        <v>8.3000000000000007</v>
      </c>
      <c r="D1071" s="89">
        <v>12.8</v>
      </c>
      <c r="E1071" s="96">
        <v>533</v>
      </c>
      <c r="F1071" s="89">
        <v>14.8</v>
      </c>
      <c r="G1071" s="89">
        <v>1010.4</v>
      </c>
      <c r="H1071">
        <v>0.7</v>
      </c>
      <c r="I1071" t="s">
        <v>2</v>
      </c>
      <c r="J1071">
        <v>1</v>
      </c>
      <c r="K1071">
        <v>10</v>
      </c>
      <c r="L1071">
        <v>2025</v>
      </c>
      <c r="M1071" t="s">
        <v>368</v>
      </c>
      <c r="N1071" s="89" cm="1">
        <f t="array" ref="N1071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071" s="89">
        <f>_34_KNMI_Stations[[#This Row],[graaddagen]]*_34_KNMI_Stations[[#This Row],[Gewogen factor]]</f>
        <v>5.1999999999999993</v>
      </c>
      <c r="P1071" s="89" cm="1">
        <f t="array" ref="P10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2" spans="1:16" x14ac:dyDescent="0.25">
      <c r="A1072">
        <v>240</v>
      </c>
      <c r="B1072" s="110">
        <v>45936</v>
      </c>
      <c r="C1072" s="89">
        <v>4.5999999999999996</v>
      </c>
      <c r="D1072" s="89">
        <v>14.3</v>
      </c>
      <c r="E1072" s="96">
        <v>256</v>
      </c>
      <c r="F1072" s="89">
        <v>1.1000000000000001</v>
      </c>
      <c r="G1072" s="89">
        <v>1021.8</v>
      </c>
      <c r="H1072">
        <v>0.86</v>
      </c>
      <c r="I1072" t="s">
        <v>2</v>
      </c>
      <c r="J1072">
        <v>1</v>
      </c>
      <c r="K1072">
        <v>10</v>
      </c>
      <c r="L1072">
        <v>2025</v>
      </c>
      <c r="M1072" t="s">
        <v>369</v>
      </c>
      <c r="N1072" s="89" cm="1">
        <f t="array" ref="N1072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072" s="89">
        <f>_34_KNMI_Stations[[#This Row],[graaddagen]]*_34_KNMI_Stations[[#This Row],[Gewogen factor]]</f>
        <v>3.6999999999999993</v>
      </c>
      <c r="P1072" s="89" cm="1">
        <f t="array" ref="P10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3" spans="1:16" x14ac:dyDescent="0.25">
      <c r="A1073">
        <v>240</v>
      </c>
      <c r="B1073" s="110">
        <v>45937</v>
      </c>
      <c r="C1073" s="89">
        <v>4.5999999999999996</v>
      </c>
      <c r="D1073" s="89">
        <v>15</v>
      </c>
      <c r="E1073" s="96">
        <v>544</v>
      </c>
      <c r="F1073" s="89">
        <v>0.2</v>
      </c>
      <c r="G1073" s="89">
        <v>1023.6</v>
      </c>
      <c r="H1073">
        <v>0.89</v>
      </c>
      <c r="I1073" t="s">
        <v>2</v>
      </c>
      <c r="J1073">
        <v>1</v>
      </c>
      <c r="K1073">
        <v>10</v>
      </c>
      <c r="L1073">
        <v>2025</v>
      </c>
      <c r="M1073" t="s">
        <v>369</v>
      </c>
      <c r="N1073" s="89" cm="1">
        <f t="array" ref="N1073">IF(ISNUMBER(_34_KNMI_Stations[[#This Row],[Etmaal temperatuur °C]]),IF(_34_KNMI_Stations[[#This Row],[Etmaal temperatuur °C]]&lt;stookgrens[],stookgrens[]-_34_KNMI_Stations[[#This Row],[Etmaal temperatuur °C]],0),"")</f>
        <v>3</v>
      </c>
      <c r="O1073" s="89">
        <f>_34_KNMI_Stations[[#This Row],[graaddagen]]*_34_KNMI_Stations[[#This Row],[Gewogen factor]]</f>
        <v>3</v>
      </c>
      <c r="P1073" s="89" cm="1">
        <f t="array" ref="P10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4" spans="1:16" x14ac:dyDescent="0.25">
      <c r="A1074">
        <v>240</v>
      </c>
      <c r="B1074" s="110">
        <v>45938</v>
      </c>
      <c r="C1074" s="89">
        <v>3.5</v>
      </c>
      <c r="D1074" s="89">
        <v>14.3</v>
      </c>
      <c r="E1074" s="96">
        <v>427</v>
      </c>
      <c r="F1074" s="89">
        <v>0.3</v>
      </c>
      <c r="G1074" s="89">
        <v>1022.2</v>
      </c>
      <c r="H1074">
        <v>0.87</v>
      </c>
      <c r="I1074" t="s">
        <v>2</v>
      </c>
      <c r="J1074">
        <v>1</v>
      </c>
      <c r="K1074">
        <v>10</v>
      </c>
      <c r="L1074">
        <v>2025</v>
      </c>
      <c r="M1074" t="s">
        <v>369</v>
      </c>
      <c r="N1074" s="89" cm="1">
        <f t="array" ref="N1074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074" s="89">
        <f>_34_KNMI_Stations[[#This Row],[graaddagen]]*_34_KNMI_Stations[[#This Row],[Gewogen factor]]</f>
        <v>3.6999999999999993</v>
      </c>
      <c r="P1074" s="89" cm="1">
        <f t="array" ref="P10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5" spans="1:16" x14ac:dyDescent="0.25">
      <c r="A1075">
        <v>240</v>
      </c>
      <c r="B1075" s="110">
        <v>45939</v>
      </c>
      <c r="C1075" s="89">
        <v>3</v>
      </c>
      <c r="D1075" s="89">
        <v>13.4</v>
      </c>
      <c r="E1075" s="96">
        <v>721</v>
      </c>
      <c r="F1075" s="89">
        <v>0</v>
      </c>
      <c r="G1075" s="89">
        <v>1026.0999999999999</v>
      </c>
      <c r="H1075">
        <v>0.8</v>
      </c>
      <c r="I1075" t="s">
        <v>2</v>
      </c>
      <c r="J1075">
        <v>1</v>
      </c>
      <c r="K1075">
        <v>10</v>
      </c>
      <c r="L1075">
        <v>2025</v>
      </c>
      <c r="M1075" t="s">
        <v>369</v>
      </c>
      <c r="N1075" s="89" cm="1">
        <f t="array" ref="N1075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075" s="89">
        <f>_34_KNMI_Stations[[#This Row],[graaddagen]]*_34_KNMI_Stations[[#This Row],[Gewogen factor]]</f>
        <v>4.5999999999999996</v>
      </c>
      <c r="P1075" s="89" cm="1">
        <f t="array" ref="P10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6" spans="1:16" x14ac:dyDescent="0.25">
      <c r="A1076">
        <v>240</v>
      </c>
      <c r="B1076" s="110">
        <v>45940</v>
      </c>
      <c r="C1076" s="89">
        <v>3.6</v>
      </c>
      <c r="D1076" s="89">
        <v>14.8</v>
      </c>
      <c r="E1076" s="96">
        <v>534</v>
      </c>
      <c r="F1076" s="89">
        <v>0</v>
      </c>
      <c r="G1076" s="89">
        <v>1032.2</v>
      </c>
      <c r="H1076">
        <v>0.83</v>
      </c>
      <c r="I1076" t="s">
        <v>2</v>
      </c>
      <c r="J1076">
        <v>1</v>
      </c>
      <c r="K1076">
        <v>10</v>
      </c>
      <c r="L1076">
        <v>2025</v>
      </c>
      <c r="M1076" t="s">
        <v>369</v>
      </c>
      <c r="N1076" s="89" cm="1">
        <f t="array" ref="N1076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076" s="89">
        <f>_34_KNMI_Stations[[#This Row],[graaddagen]]*_34_KNMI_Stations[[#This Row],[Gewogen factor]]</f>
        <v>3.1999999999999993</v>
      </c>
      <c r="P1076" s="89" cm="1">
        <f t="array" ref="P10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7" spans="1:16" x14ac:dyDescent="0.25">
      <c r="A1077">
        <v>240</v>
      </c>
      <c r="B1077" s="110">
        <v>45941</v>
      </c>
      <c r="C1077" s="89">
        <v>2.2999999999999998</v>
      </c>
      <c r="D1077" s="89">
        <v>14.5</v>
      </c>
      <c r="E1077" s="96">
        <v>274</v>
      </c>
      <c r="F1077" s="89">
        <v>-0.1</v>
      </c>
      <c r="G1077" s="89">
        <v>1033.5</v>
      </c>
      <c r="H1077">
        <v>0.8</v>
      </c>
      <c r="I1077" t="s">
        <v>2</v>
      </c>
      <c r="J1077">
        <v>1</v>
      </c>
      <c r="K1077">
        <v>10</v>
      </c>
      <c r="L1077">
        <v>2025</v>
      </c>
      <c r="M1077" t="s">
        <v>369</v>
      </c>
      <c r="N1077" s="89" cm="1">
        <f t="array" ref="N1077">IF(ISNUMBER(_34_KNMI_Stations[[#This Row],[Etmaal temperatuur °C]]),IF(_34_KNMI_Stations[[#This Row],[Etmaal temperatuur °C]]&lt;stookgrens[],stookgrens[]-_34_KNMI_Stations[[#This Row],[Etmaal temperatuur °C]],0),"")</f>
        <v>3.5</v>
      </c>
      <c r="O1077" s="89">
        <f>_34_KNMI_Stations[[#This Row],[graaddagen]]*_34_KNMI_Stations[[#This Row],[Gewogen factor]]</f>
        <v>3.5</v>
      </c>
      <c r="P1077" s="89" cm="1">
        <f t="array" ref="P10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8" spans="1:16" x14ac:dyDescent="0.25">
      <c r="A1078">
        <v>240</v>
      </c>
      <c r="B1078" s="110">
        <v>45942</v>
      </c>
      <c r="C1078" s="89">
        <v>2.5</v>
      </c>
      <c r="D1078" s="89">
        <v>14.5</v>
      </c>
      <c r="E1078" s="96">
        <v>389</v>
      </c>
      <c r="F1078" s="89">
        <v>0.5</v>
      </c>
      <c r="G1078" s="89">
        <v>1030.8</v>
      </c>
      <c r="H1078">
        <v>0.86</v>
      </c>
      <c r="I1078" t="s">
        <v>2</v>
      </c>
      <c r="J1078">
        <v>1</v>
      </c>
      <c r="K1078">
        <v>10</v>
      </c>
      <c r="L1078">
        <v>2025</v>
      </c>
      <c r="M1078" t="s">
        <v>369</v>
      </c>
      <c r="N1078" s="89" cm="1">
        <f t="array" ref="N1078">IF(ISNUMBER(_34_KNMI_Stations[[#This Row],[Etmaal temperatuur °C]]),IF(_34_KNMI_Stations[[#This Row],[Etmaal temperatuur °C]]&lt;stookgrens[],stookgrens[]-_34_KNMI_Stations[[#This Row],[Etmaal temperatuur °C]],0),"")</f>
        <v>3.5</v>
      </c>
      <c r="O1078" s="89">
        <f>_34_KNMI_Stations[[#This Row],[graaddagen]]*_34_KNMI_Stations[[#This Row],[Gewogen factor]]</f>
        <v>3.5</v>
      </c>
      <c r="P1078" s="89" cm="1">
        <f t="array" ref="P10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9" spans="1:16" x14ac:dyDescent="0.25">
      <c r="A1079">
        <v>240</v>
      </c>
      <c r="B1079" s="110">
        <v>45943</v>
      </c>
      <c r="C1079" s="89">
        <v>2.2999999999999998</v>
      </c>
      <c r="D1079" s="89">
        <v>13.2</v>
      </c>
      <c r="E1079" s="96">
        <v>415</v>
      </c>
      <c r="F1079" s="89">
        <v>0.2</v>
      </c>
      <c r="G1079" s="89">
        <v>1028.8</v>
      </c>
      <c r="H1079">
        <v>0.88</v>
      </c>
      <c r="I1079" t="s">
        <v>2</v>
      </c>
      <c r="J1079">
        <v>1</v>
      </c>
      <c r="K1079">
        <v>10</v>
      </c>
      <c r="L1079">
        <v>2025</v>
      </c>
      <c r="M1079" t="s">
        <v>370</v>
      </c>
      <c r="N1079" s="89" cm="1">
        <f t="array" ref="N1079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079" s="89">
        <f>_34_KNMI_Stations[[#This Row],[graaddagen]]*_34_KNMI_Stations[[#This Row],[Gewogen factor]]</f>
        <v>4.8000000000000007</v>
      </c>
      <c r="P1079" s="89" cm="1">
        <f t="array" ref="P10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0" spans="1:16" x14ac:dyDescent="0.25">
      <c r="A1080">
        <v>240</v>
      </c>
      <c r="B1080" s="110">
        <v>45944</v>
      </c>
      <c r="C1080" s="89">
        <v>2.8</v>
      </c>
      <c r="D1080" s="89">
        <v>13.5</v>
      </c>
      <c r="E1080" s="96">
        <v>542</v>
      </c>
      <c r="F1080" s="89">
        <v>0</v>
      </c>
      <c r="G1080" s="89">
        <v>1027.5</v>
      </c>
      <c r="H1080">
        <v>0.86</v>
      </c>
      <c r="I1080" t="s">
        <v>2</v>
      </c>
      <c r="J1080">
        <v>1</v>
      </c>
      <c r="K1080">
        <v>10</v>
      </c>
      <c r="L1080">
        <v>2025</v>
      </c>
      <c r="M1080" t="s">
        <v>370</v>
      </c>
      <c r="N1080" s="89" cm="1">
        <f t="array" ref="N1080">IF(ISNUMBER(_34_KNMI_Stations[[#This Row],[Etmaal temperatuur °C]]),IF(_34_KNMI_Stations[[#This Row],[Etmaal temperatuur °C]]&lt;stookgrens[],stookgrens[]-_34_KNMI_Stations[[#This Row],[Etmaal temperatuur °C]],0),"")</f>
        <v>4.5</v>
      </c>
      <c r="O1080" s="89">
        <f>_34_KNMI_Stations[[#This Row],[graaddagen]]*_34_KNMI_Stations[[#This Row],[Gewogen factor]]</f>
        <v>4.5</v>
      </c>
      <c r="P1080" s="89" cm="1">
        <f t="array" ref="P10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1" spans="1:16" x14ac:dyDescent="0.25">
      <c r="A1081">
        <v>240</v>
      </c>
      <c r="B1081" s="110">
        <v>45945</v>
      </c>
      <c r="C1081" s="89">
        <v>2.4</v>
      </c>
      <c r="D1081" s="89">
        <v>12.5</v>
      </c>
      <c r="E1081" s="96">
        <v>324</v>
      </c>
      <c r="F1081" s="89">
        <v>0.3</v>
      </c>
      <c r="G1081" s="89">
        <v>1027.4000000000001</v>
      </c>
      <c r="H1081">
        <v>0.9</v>
      </c>
      <c r="I1081" t="s">
        <v>2</v>
      </c>
      <c r="J1081">
        <v>1</v>
      </c>
      <c r="K1081">
        <v>10</v>
      </c>
      <c r="L1081">
        <v>2025</v>
      </c>
      <c r="M1081" t="s">
        <v>370</v>
      </c>
      <c r="N1081" s="89" cm="1">
        <f t="array" ref="N1081">IF(ISNUMBER(_34_KNMI_Stations[[#This Row],[Etmaal temperatuur °C]]),IF(_34_KNMI_Stations[[#This Row],[Etmaal temperatuur °C]]&lt;stookgrens[],stookgrens[]-_34_KNMI_Stations[[#This Row],[Etmaal temperatuur °C]],0),"")</f>
        <v>5.5</v>
      </c>
      <c r="O1081" s="89">
        <f>_34_KNMI_Stations[[#This Row],[graaddagen]]*_34_KNMI_Stations[[#This Row],[Gewogen factor]]</f>
        <v>5.5</v>
      </c>
      <c r="P1081" s="89" cm="1">
        <f t="array" ref="P10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2" spans="1:16" x14ac:dyDescent="0.25">
      <c r="A1082">
        <v>240</v>
      </c>
      <c r="B1082" s="110">
        <v>45946</v>
      </c>
      <c r="C1082" s="89">
        <v>2.8</v>
      </c>
      <c r="D1082" s="89">
        <v>12.9</v>
      </c>
      <c r="E1082" s="96">
        <v>596</v>
      </c>
      <c r="F1082" s="89">
        <v>0.7</v>
      </c>
      <c r="G1082" s="89">
        <v>1025.8</v>
      </c>
      <c r="H1082">
        <v>0.84</v>
      </c>
      <c r="I1082" t="s">
        <v>2</v>
      </c>
      <c r="J1082">
        <v>1</v>
      </c>
      <c r="K1082">
        <v>10</v>
      </c>
      <c r="L1082">
        <v>2025</v>
      </c>
      <c r="M1082" t="s">
        <v>370</v>
      </c>
      <c r="N1082" s="89" cm="1">
        <f t="array" ref="N1082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082" s="89">
        <f>_34_KNMI_Stations[[#This Row],[graaddagen]]*_34_KNMI_Stations[[#This Row],[Gewogen factor]]</f>
        <v>5.0999999999999996</v>
      </c>
      <c r="P1082" s="89" cm="1">
        <f t="array" ref="P10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3" spans="1:16" x14ac:dyDescent="0.25">
      <c r="A1083">
        <v>240</v>
      </c>
      <c r="B1083" s="110">
        <v>45947</v>
      </c>
      <c r="C1083" s="89">
        <v>2.4</v>
      </c>
      <c r="D1083" s="89">
        <v>12.3</v>
      </c>
      <c r="E1083" s="96">
        <v>400</v>
      </c>
      <c r="F1083" s="89">
        <v>0.3</v>
      </c>
      <c r="G1083" s="89">
        <v>1025.2</v>
      </c>
      <c r="H1083">
        <v>0.82</v>
      </c>
      <c r="I1083" t="s">
        <v>2</v>
      </c>
      <c r="J1083">
        <v>1</v>
      </c>
      <c r="K1083">
        <v>10</v>
      </c>
      <c r="L1083">
        <v>2025</v>
      </c>
      <c r="M1083" t="s">
        <v>370</v>
      </c>
      <c r="N1083" s="89" cm="1">
        <f t="array" ref="N1083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083" s="89">
        <f>_34_KNMI_Stations[[#This Row],[graaddagen]]*_34_KNMI_Stations[[#This Row],[Gewogen factor]]</f>
        <v>5.6999999999999993</v>
      </c>
      <c r="P1083" s="89" cm="1">
        <f t="array" ref="P10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4" spans="1:16" x14ac:dyDescent="0.25">
      <c r="A1084">
        <v>240</v>
      </c>
      <c r="B1084" s="110">
        <v>45948</v>
      </c>
      <c r="C1084" s="89">
        <v>3.4</v>
      </c>
      <c r="D1084" s="89">
        <v>10.6</v>
      </c>
      <c r="E1084" s="96">
        <v>775</v>
      </c>
      <c r="F1084" s="89">
        <v>0</v>
      </c>
      <c r="G1084" s="89">
        <v>1025.3</v>
      </c>
      <c r="H1084">
        <v>0.71</v>
      </c>
      <c r="I1084" t="s">
        <v>2</v>
      </c>
      <c r="J1084">
        <v>1</v>
      </c>
      <c r="K1084">
        <v>10</v>
      </c>
      <c r="L1084">
        <v>2025</v>
      </c>
      <c r="M1084" t="s">
        <v>370</v>
      </c>
      <c r="N1084" s="89" cm="1">
        <f t="array" ref="N1084">IF(ISNUMBER(_34_KNMI_Stations[[#This Row],[Etmaal temperatuur °C]]),IF(_34_KNMI_Stations[[#This Row],[Etmaal temperatuur °C]]&lt;stookgrens[],stookgrens[]-_34_KNMI_Stations[[#This Row],[Etmaal temperatuur °C]],0),"")</f>
        <v>7.4</v>
      </c>
      <c r="O1084" s="89">
        <f>_34_KNMI_Stations[[#This Row],[graaddagen]]*_34_KNMI_Stations[[#This Row],[Gewogen factor]]</f>
        <v>7.4</v>
      </c>
      <c r="P1084" s="89" cm="1">
        <f t="array" ref="P10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5" spans="1:16" x14ac:dyDescent="0.25">
      <c r="A1085">
        <v>240</v>
      </c>
      <c r="B1085" s="110">
        <v>45949</v>
      </c>
      <c r="C1085" s="89">
        <v>5.5</v>
      </c>
      <c r="D1085" s="89">
        <v>10.8</v>
      </c>
      <c r="E1085" s="96">
        <v>617</v>
      </c>
      <c r="F1085" s="89">
        <v>0.1</v>
      </c>
      <c r="G1085" s="89">
        <v>1010</v>
      </c>
      <c r="H1085">
        <v>0.77</v>
      </c>
      <c r="I1085" t="s">
        <v>2</v>
      </c>
      <c r="J1085">
        <v>1</v>
      </c>
      <c r="K1085">
        <v>10</v>
      </c>
      <c r="L1085">
        <v>2025</v>
      </c>
      <c r="M1085" t="s">
        <v>370</v>
      </c>
      <c r="N1085" s="89" cm="1">
        <f t="array" ref="N1085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1085" s="89">
        <f>_34_KNMI_Stations[[#This Row],[graaddagen]]*_34_KNMI_Stations[[#This Row],[Gewogen factor]]</f>
        <v>7.1999999999999993</v>
      </c>
      <c r="P1085" s="89" cm="1">
        <f t="array" ref="P10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6" spans="1:16" x14ac:dyDescent="0.25">
      <c r="A1086">
        <v>240</v>
      </c>
      <c r="B1086" s="110">
        <v>45950</v>
      </c>
      <c r="C1086" s="89">
        <v>6.2</v>
      </c>
      <c r="D1086" s="89">
        <v>14.2</v>
      </c>
      <c r="E1086" s="96">
        <v>397</v>
      </c>
      <c r="F1086" s="89">
        <v>7.5</v>
      </c>
      <c r="G1086" s="89">
        <v>994.5</v>
      </c>
      <c r="H1086">
        <v>0.87</v>
      </c>
      <c r="I1086" t="s">
        <v>2</v>
      </c>
      <c r="J1086">
        <v>1</v>
      </c>
      <c r="K1086">
        <v>10</v>
      </c>
      <c r="L1086">
        <v>2025</v>
      </c>
      <c r="M1086" t="s">
        <v>371</v>
      </c>
      <c r="N1086" s="89" cm="1">
        <f t="array" ref="N1086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086" s="89">
        <f>_34_KNMI_Stations[[#This Row],[graaddagen]]*_34_KNMI_Stations[[#This Row],[Gewogen factor]]</f>
        <v>3.8000000000000007</v>
      </c>
      <c r="P1086" s="89" cm="1">
        <f t="array" ref="P10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7" spans="1:16" x14ac:dyDescent="0.25">
      <c r="A1087">
        <v>240</v>
      </c>
      <c r="B1087" s="110">
        <v>45951</v>
      </c>
      <c r="C1087" s="89">
        <v>7.1</v>
      </c>
      <c r="D1087" s="89">
        <v>13.8</v>
      </c>
      <c r="E1087" s="96">
        <v>463</v>
      </c>
      <c r="F1087" s="89">
        <v>7</v>
      </c>
      <c r="G1087" s="89">
        <v>991.5</v>
      </c>
      <c r="H1087">
        <v>0.85</v>
      </c>
      <c r="I1087" t="s">
        <v>2</v>
      </c>
      <c r="J1087">
        <v>1</v>
      </c>
      <c r="K1087">
        <v>10</v>
      </c>
      <c r="L1087">
        <v>2025</v>
      </c>
      <c r="M1087" t="s">
        <v>371</v>
      </c>
      <c r="N1087" s="89" cm="1">
        <f t="array" ref="N1087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087" s="89">
        <f>_34_KNMI_Stations[[#This Row],[graaddagen]]*_34_KNMI_Stations[[#This Row],[Gewogen factor]]</f>
        <v>4.1999999999999993</v>
      </c>
      <c r="P1087" s="89" cm="1">
        <f t="array" ref="P10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8" spans="1:16" x14ac:dyDescent="0.25">
      <c r="A1088">
        <v>240</v>
      </c>
      <c r="B1088" s="110">
        <v>45952</v>
      </c>
      <c r="C1088" s="89">
        <v>3.8</v>
      </c>
      <c r="D1088" s="89">
        <v>12.3</v>
      </c>
      <c r="E1088" s="96">
        <v>442</v>
      </c>
      <c r="F1088" s="89">
        <v>2.4</v>
      </c>
      <c r="G1088" s="89">
        <v>995.8</v>
      </c>
      <c r="H1088">
        <v>0.87</v>
      </c>
      <c r="I1088" t="s">
        <v>2</v>
      </c>
      <c r="J1088">
        <v>1</v>
      </c>
      <c r="K1088">
        <v>10</v>
      </c>
      <c r="L1088">
        <v>2025</v>
      </c>
      <c r="M1088" t="s">
        <v>371</v>
      </c>
      <c r="N1088" s="89" cm="1">
        <f t="array" ref="N1088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088" s="89">
        <f>_34_KNMI_Stations[[#This Row],[graaddagen]]*_34_KNMI_Stations[[#This Row],[Gewogen factor]]</f>
        <v>5.6999999999999993</v>
      </c>
      <c r="P1088" s="89" cm="1">
        <f t="array" ref="P10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9" spans="1:16" x14ac:dyDescent="0.25">
      <c r="A1089">
        <v>240</v>
      </c>
      <c r="B1089" s="110">
        <v>45953</v>
      </c>
      <c r="C1089" s="89">
        <v>9.5</v>
      </c>
      <c r="D1089" s="89">
        <v>12</v>
      </c>
      <c r="E1089" s="96">
        <v>351</v>
      </c>
      <c r="F1089" s="89">
        <v>23.3</v>
      </c>
      <c r="G1089" s="89">
        <v>980.3</v>
      </c>
      <c r="H1089">
        <v>0.84</v>
      </c>
      <c r="I1089" t="s">
        <v>2</v>
      </c>
      <c r="J1089">
        <v>1</v>
      </c>
      <c r="K1089">
        <v>10</v>
      </c>
      <c r="L1089">
        <v>2025</v>
      </c>
      <c r="M1089" t="s">
        <v>371</v>
      </c>
      <c r="N1089" s="89" cm="1">
        <f t="array" ref="N1089">IF(ISNUMBER(_34_KNMI_Stations[[#This Row],[Etmaal temperatuur °C]]),IF(_34_KNMI_Stations[[#This Row],[Etmaal temperatuur °C]]&lt;stookgrens[],stookgrens[]-_34_KNMI_Stations[[#This Row],[Etmaal temperatuur °C]],0),"")</f>
        <v>6</v>
      </c>
      <c r="O1089" s="89">
        <f>_34_KNMI_Stations[[#This Row],[graaddagen]]*_34_KNMI_Stations[[#This Row],[Gewogen factor]]</f>
        <v>6</v>
      </c>
      <c r="P1089" s="89" cm="1">
        <f t="array" ref="P10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0" spans="1:16" x14ac:dyDescent="0.25">
      <c r="A1090">
        <v>240</v>
      </c>
      <c r="B1090" s="110">
        <v>45954</v>
      </c>
      <c r="C1090" s="89">
        <v>10.9</v>
      </c>
      <c r="D1090" s="89">
        <v>10.4</v>
      </c>
      <c r="E1090" s="96">
        <v>583</v>
      </c>
      <c r="F1090" s="89">
        <v>6.2</v>
      </c>
      <c r="G1090" s="89">
        <v>995.6</v>
      </c>
      <c r="H1090">
        <v>0.74</v>
      </c>
      <c r="I1090" t="s">
        <v>2</v>
      </c>
      <c r="J1090">
        <v>1</v>
      </c>
      <c r="K1090">
        <v>10</v>
      </c>
      <c r="L1090">
        <v>2025</v>
      </c>
      <c r="M1090" t="s">
        <v>371</v>
      </c>
      <c r="N1090" s="89" cm="1">
        <f t="array" ref="N1090">IF(ISNUMBER(_34_KNMI_Stations[[#This Row],[Etmaal temperatuur °C]]),IF(_34_KNMI_Stations[[#This Row],[Etmaal temperatuur °C]]&lt;stookgrens[],stookgrens[]-_34_KNMI_Stations[[#This Row],[Etmaal temperatuur °C]],0),"")</f>
        <v>7.6</v>
      </c>
      <c r="O1090" s="89">
        <f>_34_KNMI_Stations[[#This Row],[graaddagen]]*_34_KNMI_Stations[[#This Row],[Gewogen factor]]</f>
        <v>7.6</v>
      </c>
      <c r="P1090" s="89" cm="1">
        <f t="array" ref="P10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1" spans="1:16" x14ac:dyDescent="0.25">
      <c r="A1091">
        <v>240</v>
      </c>
      <c r="B1091" s="110">
        <v>45955</v>
      </c>
      <c r="C1091" s="89">
        <v>8.3000000000000007</v>
      </c>
      <c r="D1091" s="89">
        <v>9.6</v>
      </c>
      <c r="E1091" s="96">
        <v>391</v>
      </c>
      <c r="F1091" s="89">
        <v>20</v>
      </c>
      <c r="G1091" s="89">
        <v>996.7</v>
      </c>
      <c r="H1091">
        <v>0.81</v>
      </c>
      <c r="I1091" t="s">
        <v>2</v>
      </c>
      <c r="J1091">
        <v>1</v>
      </c>
      <c r="K1091">
        <v>10</v>
      </c>
      <c r="L1091">
        <v>2025</v>
      </c>
      <c r="M1091" t="s">
        <v>371</v>
      </c>
      <c r="N1091" s="89" cm="1">
        <f t="array" ref="N1091">IF(ISNUMBER(_34_KNMI_Stations[[#This Row],[Etmaal temperatuur °C]]),IF(_34_KNMI_Stations[[#This Row],[Etmaal temperatuur °C]]&lt;stookgrens[],stookgrens[]-_34_KNMI_Stations[[#This Row],[Etmaal temperatuur °C]],0),"")</f>
        <v>8.4</v>
      </c>
      <c r="O1091" s="89">
        <f>_34_KNMI_Stations[[#This Row],[graaddagen]]*_34_KNMI_Stations[[#This Row],[Gewogen factor]]</f>
        <v>8.4</v>
      </c>
      <c r="P1091" s="89" cm="1">
        <f t="array" ref="P10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2" spans="1:16" x14ac:dyDescent="0.25">
      <c r="A1092">
        <v>240</v>
      </c>
      <c r="B1092" s="110">
        <v>45956</v>
      </c>
      <c r="C1092" s="89">
        <v>9.6999999999999993</v>
      </c>
      <c r="D1092" s="89">
        <v>9.4</v>
      </c>
      <c r="E1092" s="96">
        <v>414</v>
      </c>
      <c r="F1092" s="89">
        <v>18.899999999999999</v>
      </c>
      <c r="G1092" s="89">
        <v>1001.1</v>
      </c>
      <c r="H1092">
        <v>0.76</v>
      </c>
      <c r="I1092" t="s">
        <v>2</v>
      </c>
      <c r="J1092">
        <v>1</v>
      </c>
      <c r="K1092">
        <v>10</v>
      </c>
      <c r="L1092">
        <v>2025</v>
      </c>
      <c r="M1092" t="s">
        <v>371</v>
      </c>
      <c r="N1092" s="89" cm="1">
        <f t="array" ref="N1092">IF(ISNUMBER(_34_KNMI_Stations[[#This Row],[Etmaal temperatuur °C]]),IF(_34_KNMI_Stations[[#This Row],[Etmaal temperatuur °C]]&lt;stookgrens[],stookgrens[]-_34_KNMI_Stations[[#This Row],[Etmaal temperatuur °C]],0),"")</f>
        <v>8.6</v>
      </c>
      <c r="O1092" s="89">
        <f>_34_KNMI_Stations[[#This Row],[graaddagen]]*_34_KNMI_Stations[[#This Row],[Gewogen factor]]</f>
        <v>8.6</v>
      </c>
      <c r="P1092" s="89" cm="1">
        <f t="array" ref="P10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3" spans="1:16" x14ac:dyDescent="0.25">
      <c r="A1093">
        <v>240</v>
      </c>
      <c r="B1093" s="110">
        <v>45957</v>
      </c>
      <c r="C1093" s="89">
        <v>8.1999999999999993</v>
      </c>
      <c r="D1093" s="89">
        <v>10</v>
      </c>
      <c r="E1093" s="96">
        <v>420</v>
      </c>
      <c r="F1093" s="89">
        <v>9.6</v>
      </c>
      <c r="G1093" s="89">
        <v>1000.2</v>
      </c>
      <c r="H1093">
        <v>0.76</v>
      </c>
      <c r="I1093" t="s">
        <v>2</v>
      </c>
      <c r="J1093">
        <v>1</v>
      </c>
      <c r="K1093">
        <v>10</v>
      </c>
      <c r="L1093">
        <v>2025</v>
      </c>
      <c r="M1093" t="s">
        <v>372</v>
      </c>
      <c r="N1093" s="89" cm="1">
        <f t="array" ref="N1093">IF(ISNUMBER(_34_KNMI_Stations[[#This Row],[Etmaal temperatuur °C]]),IF(_34_KNMI_Stations[[#This Row],[Etmaal temperatuur °C]]&lt;stookgrens[],stookgrens[]-_34_KNMI_Stations[[#This Row],[Etmaal temperatuur °C]],0),"")</f>
        <v>8</v>
      </c>
      <c r="O1093" s="89">
        <f>_34_KNMI_Stations[[#This Row],[graaddagen]]*_34_KNMI_Stations[[#This Row],[Gewogen factor]]</f>
        <v>8</v>
      </c>
      <c r="P1093" s="89" cm="1">
        <f t="array" ref="P10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4" spans="1:16" x14ac:dyDescent="0.25">
      <c r="A1094">
        <v>240</v>
      </c>
      <c r="B1094" s="110">
        <v>45958</v>
      </c>
      <c r="C1094" s="89">
        <v>7.5</v>
      </c>
      <c r="D1094" s="89">
        <v>11.9</v>
      </c>
      <c r="E1094" s="96">
        <v>431</v>
      </c>
      <c r="F1094" s="89">
        <v>6.8</v>
      </c>
      <c r="G1094" s="89">
        <v>1004.3</v>
      </c>
      <c r="H1094">
        <v>0.76</v>
      </c>
      <c r="I1094" t="s">
        <v>2</v>
      </c>
      <c r="J1094">
        <v>1</v>
      </c>
      <c r="K1094">
        <v>10</v>
      </c>
      <c r="L1094">
        <v>2025</v>
      </c>
      <c r="M1094" t="s">
        <v>372</v>
      </c>
      <c r="N1094" s="89" cm="1">
        <f t="array" ref="N1094">IF(ISNUMBER(_34_KNMI_Stations[[#This Row],[Etmaal temperatuur °C]]),IF(_34_KNMI_Stations[[#This Row],[Etmaal temperatuur °C]]&lt;stookgrens[],stookgrens[]-_34_KNMI_Stations[[#This Row],[Etmaal temperatuur °C]],0),"")</f>
        <v>6.1</v>
      </c>
      <c r="O1094" s="89">
        <f>_34_KNMI_Stations[[#This Row],[graaddagen]]*_34_KNMI_Stations[[#This Row],[Gewogen factor]]</f>
        <v>6.1</v>
      </c>
      <c r="P1094" s="89" cm="1">
        <f t="array" ref="P10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5" spans="1:16" x14ac:dyDescent="0.25">
      <c r="A1095">
        <v>240</v>
      </c>
      <c r="B1095" s="110">
        <v>45959</v>
      </c>
      <c r="C1095" s="89">
        <v>5.2</v>
      </c>
      <c r="D1095" s="89">
        <v>11.5</v>
      </c>
      <c r="E1095" s="96">
        <v>336</v>
      </c>
      <c r="F1095" s="89">
        <v>5.6</v>
      </c>
      <c r="G1095" s="89">
        <v>1000.9</v>
      </c>
      <c r="H1095">
        <v>0.87</v>
      </c>
      <c r="I1095" t="s">
        <v>2</v>
      </c>
      <c r="J1095">
        <v>1</v>
      </c>
      <c r="K1095">
        <v>10</v>
      </c>
      <c r="L1095">
        <v>2025</v>
      </c>
      <c r="M1095" t="s">
        <v>372</v>
      </c>
      <c r="N1095" s="89" cm="1">
        <f t="array" ref="N1095">IF(ISNUMBER(_34_KNMI_Stations[[#This Row],[Etmaal temperatuur °C]]),IF(_34_KNMI_Stations[[#This Row],[Etmaal temperatuur °C]]&lt;stookgrens[],stookgrens[]-_34_KNMI_Stations[[#This Row],[Etmaal temperatuur °C]],0),"")</f>
        <v>6.5</v>
      </c>
      <c r="O1095" s="89">
        <f>_34_KNMI_Stations[[#This Row],[graaddagen]]*_34_KNMI_Stations[[#This Row],[Gewogen factor]]</f>
        <v>6.5</v>
      </c>
      <c r="P1095" s="89" cm="1">
        <f t="array" ref="P10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6" spans="1:16" x14ac:dyDescent="0.25">
      <c r="A1096">
        <v>240</v>
      </c>
      <c r="B1096" s="110">
        <v>45960</v>
      </c>
      <c r="C1096" s="89">
        <v>5.3</v>
      </c>
      <c r="D1096" s="89">
        <v>10</v>
      </c>
      <c r="E1096" s="96">
        <v>454</v>
      </c>
      <c r="F1096" s="89">
        <v>0.6</v>
      </c>
      <c r="G1096" s="89">
        <v>1007.4</v>
      </c>
      <c r="H1096">
        <v>0.77</v>
      </c>
      <c r="I1096" t="s">
        <v>2</v>
      </c>
      <c r="J1096">
        <v>1</v>
      </c>
      <c r="K1096">
        <v>10</v>
      </c>
      <c r="L1096">
        <v>2025</v>
      </c>
      <c r="M1096" t="s">
        <v>372</v>
      </c>
      <c r="N1096" s="89" cm="1">
        <f t="array" ref="N1096">IF(ISNUMBER(_34_KNMI_Stations[[#This Row],[Etmaal temperatuur °C]]),IF(_34_KNMI_Stations[[#This Row],[Etmaal temperatuur °C]]&lt;stookgrens[],stookgrens[]-_34_KNMI_Stations[[#This Row],[Etmaal temperatuur °C]],0),"")</f>
        <v>8</v>
      </c>
      <c r="O1096" s="89">
        <f>_34_KNMI_Stations[[#This Row],[graaddagen]]*_34_KNMI_Stations[[#This Row],[Gewogen factor]]</f>
        <v>8</v>
      </c>
      <c r="P1096" s="89" cm="1">
        <f t="array" ref="P10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7" spans="1:16" x14ac:dyDescent="0.25">
      <c r="A1097">
        <v>240</v>
      </c>
      <c r="B1097" s="110">
        <v>45961</v>
      </c>
      <c r="C1097" s="89">
        <v>5.7</v>
      </c>
      <c r="D1097" s="89">
        <v>10.4</v>
      </c>
      <c r="E1097" s="96">
        <v>413</v>
      </c>
      <c r="F1097" s="89">
        <v>-0.1</v>
      </c>
      <c r="G1097" s="89">
        <v>1008.6</v>
      </c>
      <c r="H1097">
        <v>0.82</v>
      </c>
      <c r="I1097" t="s">
        <v>2</v>
      </c>
      <c r="J1097">
        <v>1</v>
      </c>
      <c r="K1097">
        <v>10</v>
      </c>
      <c r="L1097">
        <v>2025</v>
      </c>
      <c r="M1097" t="s">
        <v>372</v>
      </c>
      <c r="N1097" s="89" cm="1">
        <f t="array" ref="N1097">IF(ISNUMBER(_34_KNMI_Stations[[#This Row],[Etmaal temperatuur °C]]),IF(_34_KNMI_Stations[[#This Row],[Etmaal temperatuur °C]]&lt;stookgrens[],stookgrens[]-_34_KNMI_Stations[[#This Row],[Etmaal temperatuur °C]],0),"")</f>
        <v>7.6</v>
      </c>
      <c r="O1097" s="89">
        <f>_34_KNMI_Stations[[#This Row],[graaddagen]]*_34_KNMI_Stations[[#This Row],[Gewogen factor]]</f>
        <v>7.6</v>
      </c>
      <c r="P1097" s="89" cm="1">
        <f t="array" ref="P10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8" spans="1:16" x14ac:dyDescent="0.25">
      <c r="A1098">
        <v>240</v>
      </c>
      <c r="B1098" s="110">
        <v>45962</v>
      </c>
      <c r="C1098" s="89">
        <v>6.1</v>
      </c>
      <c r="D1098" s="89">
        <v>12</v>
      </c>
      <c r="E1098" s="96">
        <v>202</v>
      </c>
      <c r="F1098" s="89">
        <v>7.8</v>
      </c>
      <c r="G1098" s="89">
        <v>1005.5</v>
      </c>
      <c r="H1098">
        <v>0.87</v>
      </c>
      <c r="I1098" t="s">
        <v>2</v>
      </c>
      <c r="J1098">
        <v>1.1000000000000001</v>
      </c>
      <c r="K1098">
        <v>11</v>
      </c>
      <c r="L1098">
        <v>2025</v>
      </c>
      <c r="M1098" t="s">
        <v>372</v>
      </c>
      <c r="N1098" s="89" cm="1">
        <f t="array" ref="N1098">IF(ISNUMBER(_34_KNMI_Stations[[#This Row],[Etmaal temperatuur °C]]),IF(_34_KNMI_Stations[[#This Row],[Etmaal temperatuur °C]]&lt;stookgrens[],stookgrens[]-_34_KNMI_Stations[[#This Row],[Etmaal temperatuur °C]],0),"")</f>
        <v>6</v>
      </c>
      <c r="O1098" s="89">
        <f>_34_KNMI_Stations[[#This Row],[graaddagen]]*_34_KNMI_Stations[[#This Row],[Gewogen factor]]</f>
        <v>6.6000000000000005</v>
      </c>
      <c r="P1098" s="89" cm="1">
        <f t="array" ref="P10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9" spans="1:16" x14ac:dyDescent="0.25">
      <c r="A1099">
        <v>240</v>
      </c>
      <c r="B1099" s="110">
        <v>45963</v>
      </c>
      <c r="C1099" s="89">
        <v>5.0999999999999996</v>
      </c>
      <c r="D1099" s="89">
        <v>10</v>
      </c>
      <c r="E1099" s="96">
        <v>530</v>
      </c>
      <c r="F1099" s="89">
        <v>3.7</v>
      </c>
      <c r="G1099" s="89">
        <v>1008.9</v>
      </c>
      <c r="H1099">
        <v>0.85</v>
      </c>
      <c r="I1099" t="s">
        <v>2</v>
      </c>
      <c r="J1099">
        <v>1.1000000000000001</v>
      </c>
      <c r="K1099">
        <v>11</v>
      </c>
      <c r="L1099">
        <v>2025</v>
      </c>
      <c r="M1099" t="s">
        <v>372</v>
      </c>
      <c r="N1099" s="89" cm="1">
        <f t="array" ref="N1099">IF(ISNUMBER(_34_KNMI_Stations[[#This Row],[Etmaal temperatuur °C]]),IF(_34_KNMI_Stations[[#This Row],[Etmaal temperatuur °C]]&lt;stookgrens[],stookgrens[]-_34_KNMI_Stations[[#This Row],[Etmaal temperatuur °C]],0),"")</f>
        <v>8</v>
      </c>
      <c r="O1099" s="89">
        <f>_34_KNMI_Stations[[#This Row],[graaddagen]]*_34_KNMI_Stations[[#This Row],[Gewogen factor]]</f>
        <v>8.8000000000000007</v>
      </c>
      <c r="P1099" s="89" cm="1">
        <f t="array" ref="P10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0" spans="1:16" x14ac:dyDescent="0.25">
      <c r="A1100">
        <v>240</v>
      </c>
      <c r="B1100" s="110">
        <v>45964</v>
      </c>
      <c r="C1100" s="89">
        <v>7</v>
      </c>
      <c r="D1100" s="89">
        <v>10.5</v>
      </c>
      <c r="E1100" s="96">
        <v>258</v>
      </c>
      <c r="F1100" s="89">
        <v>0.3</v>
      </c>
      <c r="G1100" s="89">
        <v>1015</v>
      </c>
      <c r="H1100">
        <v>0.87</v>
      </c>
      <c r="I1100" t="s">
        <v>2</v>
      </c>
      <c r="J1100">
        <v>1.1000000000000001</v>
      </c>
      <c r="K1100">
        <v>11</v>
      </c>
      <c r="L1100">
        <v>2025</v>
      </c>
      <c r="M1100" t="s">
        <v>373</v>
      </c>
      <c r="N1100" s="89" cm="1">
        <f t="array" ref="N1100">IF(ISNUMBER(_34_KNMI_Stations[[#This Row],[Etmaal temperatuur °C]]),IF(_34_KNMI_Stations[[#This Row],[Etmaal temperatuur °C]]&lt;stookgrens[],stookgrens[]-_34_KNMI_Stations[[#This Row],[Etmaal temperatuur °C]],0),"")</f>
        <v>7.5</v>
      </c>
      <c r="O1100" s="89">
        <f>_34_KNMI_Stations[[#This Row],[graaddagen]]*_34_KNMI_Stations[[#This Row],[Gewogen factor]]</f>
        <v>8.25</v>
      </c>
      <c r="P1100" s="89" cm="1">
        <f t="array" ref="P11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1" spans="1:16" x14ac:dyDescent="0.25">
      <c r="A1101">
        <v>240</v>
      </c>
      <c r="B1101" s="110">
        <v>45965</v>
      </c>
      <c r="C1101" s="89">
        <v>6.3</v>
      </c>
      <c r="D1101" s="89">
        <v>13.6</v>
      </c>
      <c r="E1101" s="96">
        <v>463</v>
      </c>
      <c r="F1101" s="89">
        <v>-0.1</v>
      </c>
      <c r="G1101" s="89">
        <v>1015.5</v>
      </c>
      <c r="H1101">
        <v>0.78</v>
      </c>
      <c r="I1101" t="s">
        <v>2</v>
      </c>
      <c r="J1101">
        <v>1.1000000000000001</v>
      </c>
      <c r="K1101">
        <v>11</v>
      </c>
      <c r="L1101">
        <v>2025</v>
      </c>
      <c r="M1101" t="s">
        <v>373</v>
      </c>
      <c r="N1101" s="89" cm="1">
        <f t="array" ref="N1101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101" s="89">
        <f>_34_KNMI_Stations[[#This Row],[graaddagen]]*_34_KNMI_Stations[[#This Row],[Gewogen factor]]</f>
        <v>4.8400000000000007</v>
      </c>
      <c r="P1101" s="89" cm="1">
        <f t="array" ref="P11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2" spans="1:16" x14ac:dyDescent="0.25">
      <c r="A1102">
        <v>240</v>
      </c>
      <c r="B1102" s="110">
        <v>45966</v>
      </c>
      <c r="C1102" s="89">
        <v>5.0999999999999996</v>
      </c>
      <c r="D1102" s="89">
        <v>13.1</v>
      </c>
      <c r="E1102" s="96">
        <v>469</v>
      </c>
      <c r="F1102" s="89">
        <v>0</v>
      </c>
      <c r="G1102" s="89">
        <v>1012.9</v>
      </c>
      <c r="H1102">
        <v>0.71</v>
      </c>
      <c r="I1102" t="s">
        <v>2</v>
      </c>
      <c r="J1102">
        <v>1.1000000000000001</v>
      </c>
      <c r="K1102">
        <v>11</v>
      </c>
      <c r="L1102">
        <v>2025</v>
      </c>
      <c r="M1102" t="s">
        <v>373</v>
      </c>
      <c r="N1102" s="89" cm="1">
        <f t="array" ref="N1102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102" s="89">
        <f>_34_KNMI_Stations[[#This Row],[graaddagen]]*_34_KNMI_Stations[[#This Row],[Gewogen factor]]</f>
        <v>5.3900000000000006</v>
      </c>
      <c r="P1102" s="89" cm="1">
        <f t="array" ref="P11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3" spans="1:16" x14ac:dyDescent="0.25">
      <c r="A1103">
        <v>240</v>
      </c>
      <c r="B1103" s="110">
        <v>45967</v>
      </c>
      <c r="C1103" s="89">
        <v>3.4</v>
      </c>
      <c r="D1103" s="89">
        <v>10.5</v>
      </c>
      <c r="E1103" s="96">
        <v>503</v>
      </c>
      <c r="F1103" s="89">
        <v>0</v>
      </c>
      <c r="G1103" s="89">
        <v>1008.4</v>
      </c>
      <c r="H1103">
        <v>0.77</v>
      </c>
      <c r="I1103" t="s">
        <v>2</v>
      </c>
      <c r="J1103">
        <v>1.1000000000000001</v>
      </c>
      <c r="K1103">
        <v>11</v>
      </c>
      <c r="L1103">
        <v>2025</v>
      </c>
      <c r="M1103" t="s">
        <v>373</v>
      </c>
      <c r="N1103" s="89" cm="1">
        <f t="array" ref="N1103">IF(ISNUMBER(_34_KNMI_Stations[[#This Row],[Etmaal temperatuur °C]]),IF(_34_KNMI_Stations[[#This Row],[Etmaal temperatuur °C]]&lt;stookgrens[],stookgrens[]-_34_KNMI_Stations[[#This Row],[Etmaal temperatuur °C]],0),"")</f>
        <v>7.5</v>
      </c>
      <c r="O1103" s="89">
        <f>_34_KNMI_Stations[[#This Row],[graaddagen]]*_34_KNMI_Stations[[#This Row],[Gewogen factor]]</f>
        <v>8.25</v>
      </c>
      <c r="P1103" s="89" cm="1">
        <f t="array" ref="P11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4" spans="1:16" x14ac:dyDescent="0.25">
      <c r="A1104">
        <v>240</v>
      </c>
      <c r="B1104" s="110">
        <v>45968</v>
      </c>
      <c r="C1104" s="89">
        <v>2.7</v>
      </c>
      <c r="D1104" s="89">
        <v>10.6</v>
      </c>
      <c r="E1104" s="96">
        <v>616</v>
      </c>
      <c r="F1104" s="89">
        <v>0</v>
      </c>
      <c r="G1104" s="89">
        <v>1009.4</v>
      </c>
      <c r="H1104">
        <v>0.91</v>
      </c>
      <c r="I1104" t="s">
        <v>2</v>
      </c>
      <c r="J1104">
        <v>1.1000000000000001</v>
      </c>
      <c r="K1104">
        <v>11</v>
      </c>
      <c r="L1104">
        <v>2025</v>
      </c>
      <c r="M1104" t="s">
        <v>373</v>
      </c>
      <c r="N1104" s="89" cm="1">
        <f t="array" ref="N1104">IF(ISNUMBER(_34_KNMI_Stations[[#This Row],[Etmaal temperatuur °C]]),IF(_34_KNMI_Stations[[#This Row],[Etmaal temperatuur °C]]&lt;stookgrens[],stookgrens[]-_34_KNMI_Stations[[#This Row],[Etmaal temperatuur °C]],0),"")</f>
        <v>7.4</v>
      </c>
      <c r="O1104" s="89">
        <f>_34_KNMI_Stations[[#This Row],[graaddagen]]*_34_KNMI_Stations[[#This Row],[Gewogen factor]]</f>
        <v>8.14</v>
      </c>
      <c r="P1104" s="89" cm="1">
        <f t="array" ref="P11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5" spans="1:16" x14ac:dyDescent="0.25">
      <c r="A1105">
        <v>240</v>
      </c>
      <c r="B1105" s="110">
        <v>45969</v>
      </c>
      <c r="C1105" s="89">
        <v>1.9</v>
      </c>
      <c r="D1105" s="89">
        <v>10.5</v>
      </c>
      <c r="E1105" s="96">
        <v>495</v>
      </c>
      <c r="F1105" s="89">
        <v>0</v>
      </c>
      <c r="G1105" s="89">
        <v>1013.4</v>
      </c>
      <c r="H1105">
        <v>0.91</v>
      </c>
      <c r="I1105" t="s">
        <v>2</v>
      </c>
      <c r="J1105">
        <v>1.1000000000000001</v>
      </c>
      <c r="K1105">
        <v>11</v>
      </c>
      <c r="L1105">
        <v>2025</v>
      </c>
      <c r="M1105" t="s">
        <v>373</v>
      </c>
      <c r="N1105" s="89" cm="1">
        <f t="array" ref="N1105">IF(ISNUMBER(_34_KNMI_Stations[[#This Row],[Etmaal temperatuur °C]]),IF(_34_KNMI_Stations[[#This Row],[Etmaal temperatuur °C]]&lt;stookgrens[],stookgrens[]-_34_KNMI_Stations[[#This Row],[Etmaal temperatuur °C]],0),"")</f>
        <v>7.5</v>
      </c>
      <c r="O1105" s="89">
        <f>_34_KNMI_Stations[[#This Row],[graaddagen]]*_34_KNMI_Stations[[#This Row],[Gewogen factor]]</f>
        <v>8.25</v>
      </c>
      <c r="P1105" s="89" cm="1">
        <f t="array" ref="P11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6" spans="1:16" x14ac:dyDescent="0.25">
      <c r="A1106">
        <v>240</v>
      </c>
      <c r="B1106" s="110">
        <v>45970</v>
      </c>
      <c r="C1106" s="89">
        <v>3.4</v>
      </c>
      <c r="D1106" s="89">
        <v>11</v>
      </c>
      <c r="E1106" s="96">
        <v>568</v>
      </c>
      <c r="F1106" s="89">
        <v>0</v>
      </c>
      <c r="G1106" s="89">
        <v>1016.3</v>
      </c>
      <c r="H1106">
        <v>0.87</v>
      </c>
      <c r="I1106" t="s">
        <v>2</v>
      </c>
      <c r="J1106">
        <v>1.1000000000000001</v>
      </c>
      <c r="K1106">
        <v>11</v>
      </c>
      <c r="L1106">
        <v>2025</v>
      </c>
      <c r="M1106" t="s">
        <v>373</v>
      </c>
      <c r="N1106" s="89" cm="1">
        <f t="array" ref="N1106">IF(ISNUMBER(_34_KNMI_Stations[[#This Row],[Etmaal temperatuur °C]]),IF(_34_KNMI_Stations[[#This Row],[Etmaal temperatuur °C]]&lt;stookgrens[],stookgrens[]-_34_KNMI_Stations[[#This Row],[Etmaal temperatuur °C]],0),"")</f>
        <v>7</v>
      </c>
      <c r="O1106" s="89">
        <f>_34_KNMI_Stations[[#This Row],[graaddagen]]*_34_KNMI_Stations[[#This Row],[Gewogen factor]]</f>
        <v>7.7000000000000011</v>
      </c>
      <c r="P1106" s="89" cm="1">
        <f t="array" ref="P11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7" spans="1:16" x14ac:dyDescent="0.25">
      <c r="A1107">
        <v>240</v>
      </c>
      <c r="B1107" s="110">
        <v>45971</v>
      </c>
      <c r="C1107" s="89">
        <v>5.6</v>
      </c>
      <c r="D1107" s="89">
        <v>9.3000000000000007</v>
      </c>
      <c r="E1107" s="96">
        <v>343</v>
      </c>
      <c r="F1107" s="89">
        <v>2.8</v>
      </c>
      <c r="G1107" s="89">
        <v>1010.7</v>
      </c>
      <c r="H1107">
        <v>0.87</v>
      </c>
      <c r="I1107" t="s">
        <v>2</v>
      </c>
      <c r="J1107">
        <v>1.1000000000000001</v>
      </c>
      <c r="K1107">
        <v>11</v>
      </c>
      <c r="L1107">
        <v>2025</v>
      </c>
      <c r="M1107" t="s">
        <v>374</v>
      </c>
      <c r="N1107" s="89" cm="1">
        <f t="array" ref="N1107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107" s="89">
        <f>_34_KNMI_Stations[[#This Row],[graaddagen]]*_34_KNMI_Stations[[#This Row],[Gewogen factor]]</f>
        <v>9.57</v>
      </c>
      <c r="P1107" s="89" cm="1">
        <f t="array" ref="P11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8" spans="1:16" x14ac:dyDescent="0.25">
      <c r="A1108">
        <v>240</v>
      </c>
      <c r="B1108" s="110">
        <v>45972</v>
      </c>
      <c r="C1108" s="89">
        <v>6.1</v>
      </c>
      <c r="D1108" s="89">
        <v>10.1</v>
      </c>
      <c r="E1108" s="96">
        <v>351</v>
      </c>
      <c r="F1108" s="89">
        <v>0.1</v>
      </c>
      <c r="G1108" s="89">
        <v>1010.3</v>
      </c>
      <c r="H1108">
        <v>0.88</v>
      </c>
      <c r="I1108" t="s">
        <v>2</v>
      </c>
      <c r="J1108">
        <v>1.1000000000000001</v>
      </c>
      <c r="K1108">
        <v>11</v>
      </c>
      <c r="L1108">
        <v>2025</v>
      </c>
      <c r="M1108" t="s">
        <v>374</v>
      </c>
      <c r="N1108" s="89" cm="1">
        <f t="array" ref="N1108">IF(ISNUMBER(_34_KNMI_Stations[[#This Row],[Etmaal temperatuur °C]]),IF(_34_KNMI_Stations[[#This Row],[Etmaal temperatuur °C]]&lt;stookgrens[],stookgrens[]-_34_KNMI_Stations[[#This Row],[Etmaal temperatuur °C]],0),"")</f>
        <v>7.9</v>
      </c>
      <c r="O1108" s="89">
        <f>_34_KNMI_Stations[[#This Row],[graaddagen]]*_34_KNMI_Stations[[#This Row],[Gewogen factor]]</f>
        <v>8.6900000000000013</v>
      </c>
      <c r="P1108" s="89" cm="1">
        <f t="array" ref="P11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9" spans="1:16" x14ac:dyDescent="0.25">
      <c r="A1109">
        <v>240</v>
      </c>
      <c r="B1109" s="110">
        <v>45973</v>
      </c>
      <c r="C1109" s="89">
        <v>6.1</v>
      </c>
      <c r="D1109" s="89">
        <v>11.8</v>
      </c>
      <c r="E1109" s="96">
        <v>464</v>
      </c>
      <c r="F1109" s="89">
        <v>0</v>
      </c>
      <c r="G1109" s="89">
        <v>1007.7</v>
      </c>
      <c r="H1109">
        <v>0.77</v>
      </c>
      <c r="I1109" t="s">
        <v>2</v>
      </c>
      <c r="J1109">
        <v>1.1000000000000001</v>
      </c>
      <c r="K1109">
        <v>11</v>
      </c>
      <c r="L1109">
        <v>2025</v>
      </c>
      <c r="M1109" t="s">
        <v>374</v>
      </c>
      <c r="N1109" s="89" cm="1">
        <f t="array" ref="N1109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109" s="89">
        <f>_34_KNMI_Stations[[#This Row],[graaddagen]]*_34_KNMI_Stations[[#This Row],[Gewogen factor]]</f>
        <v>6.8199999999999994</v>
      </c>
      <c r="P1109" s="89" cm="1">
        <f t="array" ref="P11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0" spans="1:16" x14ac:dyDescent="0.25">
      <c r="A1110">
        <v>240</v>
      </c>
      <c r="B1110" s="110">
        <v>45974</v>
      </c>
      <c r="C1110" s="89">
        <v>4.3</v>
      </c>
      <c r="D1110" s="89">
        <v>12.7</v>
      </c>
      <c r="E1110" s="96">
        <v>265</v>
      </c>
      <c r="F1110" s="89">
        <v>4.2</v>
      </c>
      <c r="G1110" s="89">
        <v>1008.2</v>
      </c>
      <c r="H1110">
        <v>0.86</v>
      </c>
      <c r="I1110" t="s">
        <v>2</v>
      </c>
      <c r="J1110">
        <v>1.1000000000000001</v>
      </c>
      <c r="K1110">
        <v>11</v>
      </c>
      <c r="L1110">
        <v>2025</v>
      </c>
      <c r="M1110" t="s">
        <v>374</v>
      </c>
      <c r="N1110" s="89" cm="1">
        <f t="array" ref="N1110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1110" s="89">
        <f>_34_KNMI_Stations[[#This Row],[graaddagen]]*_34_KNMI_Stations[[#This Row],[Gewogen factor]]</f>
        <v>5.830000000000001</v>
      </c>
      <c r="P1110" s="89" cm="1">
        <f t="array" ref="P11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1" spans="1:16" x14ac:dyDescent="0.25">
      <c r="A1111">
        <v>240</v>
      </c>
      <c r="B1111" s="110">
        <v>45975</v>
      </c>
      <c r="C1111" s="89">
        <v>5.6</v>
      </c>
      <c r="D1111" s="89">
        <v>10.7</v>
      </c>
      <c r="E1111" s="96">
        <v>70</v>
      </c>
      <c r="F1111" s="89">
        <v>5.5</v>
      </c>
      <c r="G1111" s="89">
        <v>1006.4</v>
      </c>
      <c r="H1111">
        <v>0.95</v>
      </c>
      <c r="I1111" t="s">
        <v>2</v>
      </c>
      <c r="J1111">
        <v>1.1000000000000001</v>
      </c>
      <c r="K1111">
        <v>11</v>
      </c>
      <c r="L1111">
        <v>2025</v>
      </c>
      <c r="M1111" t="s">
        <v>374</v>
      </c>
      <c r="N1111" s="89" cm="1">
        <f t="array" ref="N1111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111" s="89">
        <f>_34_KNMI_Stations[[#This Row],[graaddagen]]*_34_KNMI_Stations[[#This Row],[Gewogen factor]]</f>
        <v>8.0300000000000011</v>
      </c>
      <c r="P1111" s="89" cm="1">
        <f t="array" ref="P11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2" spans="1:16" x14ac:dyDescent="0.25">
      <c r="A1112">
        <v>240</v>
      </c>
      <c r="B1112" s="110">
        <v>45976</v>
      </c>
      <c r="C1112" s="89">
        <v>5.0999999999999996</v>
      </c>
      <c r="D1112" s="89">
        <v>7.9</v>
      </c>
      <c r="E1112" s="96">
        <v>125</v>
      </c>
      <c r="F1112" s="89">
        <v>3.7</v>
      </c>
      <c r="G1112" s="89">
        <v>1009.1</v>
      </c>
      <c r="H1112">
        <v>0.92</v>
      </c>
      <c r="I1112" t="s">
        <v>2</v>
      </c>
      <c r="J1112">
        <v>1.1000000000000001</v>
      </c>
      <c r="K1112">
        <v>11</v>
      </c>
      <c r="L1112">
        <v>2025</v>
      </c>
      <c r="M1112" t="s">
        <v>374</v>
      </c>
      <c r="N1112" s="89" cm="1">
        <f t="array" ref="N1112">IF(ISNUMBER(_34_KNMI_Stations[[#This Row],[Etmaal temperatuur °C]]),IF(_34_KNMI_Stations[[#This Row],[Etmaal temperatuur °C]]&lt;stookgrens[],stookgrens[]-_34_KNMI_Stations[[#This Row],[Etmaal temperatuur °C]],0),"")</f>
        <v>10.1</v>
      </c>
      <c r="O1112" s="89">
        <f>_34_KNMI_Stations[[#This Row],[graaddagen]]*_34_KNMI_Stations[[#This Row],[Gewogen factor]]</f>
        <v>11.110000000000001</v>
      </c>
      <c r="P1112" s="89" cm="1">
        <f t="array" ref="P11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3" spans="1:16" x14ac:dyDescent="0.25">
      <c r="A1113">
        <v>240</v>
      </c>
      <c r="B1113" s="110">
        <v>45977</v>
      </c>
      <c r="C1113" s="89">
        <v>3.5</v>
      </c>
      <c r="D1113" s="89">
        <v>6.3</v>
      </c>
      <c r="E1113" s="96">
        <v>141</v>
      </c>
      <c r="F1113" s="89">
        <v>-0.1</v>
      </c>
      <c r="G1113" s="89">
        <v>1009.7</v>
      </c>
      <c r="H1113">
        <v>0.83</v>
      </c>
      <c r="I1113" t="s">
        <v>2</v>
      </c>
      <c r="J1113">
        <v>1.1000000000000001</v>
      </c>
      <c r="K1113">
        <v>11</v>
      </c>
      <c r="L1113">
        <v>2025</v>
      </c>
      <c r="M1113" t="s">
        <v>374</v>
      </c>
      <c r="N1113" s="89" cm="1">
        <f t="array" ref="N1113">IF(ISNUMBER(_34_KNMI_Stations[[#This Row],[Etmaal temperatuur °C]]),IF(_34_KNMI_Stations[[#This Row],[Etmaal temperatuur °C]]&lt;stookgrens[],stookgrens[]-_34_KNMI_Stations[[#This Row],[Etmaal temperatuur °C]],0),"")</f>
        <v>11.7</v>
      </c>
      <c r="O1113" s="89">
        <f>_34_KNMI_Stations[[#This Row],[graaddagen]]*_34_KNMI_Stations[[#This Row],[Gewogen factor]]</f>
        <v>12.870000000000001</v>
      </c>
      <c r="P1113" s="89" cm="1">
        <f t="array" ref="P11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4" spans="1:16" x14ac:dyDescent="0.25">
      <c r="A1114">
        <v>240</v>
      </c>
      <c r="B1114" s="110">
        <v>45978</v>
      </c>
      <c r="C1114" s="89">
        <v>4.0999999999999996</v>
      </c>
      <c r="D1114" s="89">
        <v>5.5</v>
      </c>
      <c r="E1114" s="96">
        <v>483</v>
      </c>
      <c r="F1114" s="89">
        <v>4.3</v>
      </c>
      <c r="G1114" s="89">
        <v>1016.1</v>
      </c>
      <c r="H1114">
        <v>0.79</v>
      </c>
      <c r="I1114" t="s">
        <v>2</v>
      </c>
      <c r="J1114">
        <v>1.1000000000000001</v>
      </c>
      <c r="K1114">
        <v>11</v>
      </c>
      <c r="L1114">
        <v>2025</v>
      </c>
      <c r="M1114" t="s">
        <v>375</v>
      </c>
      <c r="N1114" s="89" cm="1">
        <f t="array" ref="N1114">IF(ISNUMBER(_34_KNMI_Stations[[#This Row],[Etmaal temperatuur °C]]),IF(_34_KNMI_Stations[[#This Row],[Etmaal temperatuur °C]]&lt;stookgrens[],stookgrens[]-_34_KNMI_Stations[[#This Row],[Etmaal temperatuur °C]],0),"")</f>
        <v>12.5</v>
      </c>
      <c r="O1114" s="89">
        <f>_34_KNMI_Stations[[#This Row],[graaddagen]]*_34_KNMI_Stations[[#This Row],[Gewogen factor]]</f>
        <v>13.750000000000002</v>
      </c>
      <c r="P1114" s="89" cm="1">
        <f t="array" ref="P11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5" spans="1:16" x14ac:dyDescent="0.25">
      <c r="A1115">
        <v>240</v>
      </c>
      <c r="B1115" s="110">
        <v>45979</v>
      </c>
      <c r="C1115" s="89">
        <v>5.0999999999999996</v>
      </c>
      <c r="D1115" s="89">
        <v>5.2</v>
      </c>
      <c r="E1115" s="96">
        <v>236</v>
      </c>
      <c r="F1115" s="89">
        <v>7.7</v>
      </c>
      <c r="G1115" s="89">
        <v>1014.4</v>
      </c>
      <c r="H1115">
        <v>0.8</v>
      </c>
      <c r="I1115" t="s">
        <v>2</v>
      </c>
      <c r="J1115">
        <v>1.1000000000000001</v>
      </c>
      <c r="K1115">
        <v>11</v>
      </c>
      <c r="L1115">
        <v>2025</v>
      </c>
      <c r="M1115" t="s">
        <v>375</v>
      </c>
      <c r="N1115" s="89" cm="1">
        <f t="array" ref="N1115">IF(ISNUMBER(_34_KNMI_Stations[[#This Row],[Etmaal temperatuur °C]]),IF(_34_KNMI_Stations[[#This Row],[Etmaal temperatuur °C]]&lt;stookgrens[],stookgrens[]-_34_KNMI_Stations[[#This Row],[Etmaal temperatuur °C]],0),"")</f>
        <v>12.8</v>
      </c>
      <c r="O1115" s="89">
        <f>_34_KNMI_Stations[[#This Row],[graaddagen]]*_34_KNMI_Stations[[#This Row],[Gewogen factor]]</f>
        <v>14.080000000000002</v>
      </c>
      <c r="P1115" s="89" cm="1">
        <f t="array" ref="P11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6" spans="1:16" x14ac:dyDescent="0.25">
      <c r="A1116">
        <v>240</v>
      </c>
      <c r="B1116" s="110">
        <v>45980</v>
      </c>
      <c r="C1116" s="89">
        <v>5.0999999999999996</v>
      </c>
      <c r="D1116" s="89">
        <v>4.8</v>
      </c>
      <c r="E1116" s="96">
        <v>68</v>
      </c>
      <c r="F1116" s="89">
        <v>26.7</v>
      </c>
      <c r="G1116" s="89">
        <v>1002.5</v>
      </c>
      <c r="H1116">
        <v>0.87</v>
      </c>
      <c r="I1116" t="s">
        <v>2</v>
      </c>
      <c r="J1116">
        <v>1.1000000000000001</v>
      </c>
      <c r="K1116">
        <v>11</v>
      </c>
      <c r="L1116">
        <v>2025</v>
      </c>
      <c r="M1116" t="s">
        <v>375</v>
      </c>
      <c r="N1116" s="89" cm="1">
        <f t="array" ref="N1116">IF(ISNUMBER(_34_KNMI_Stations[[#This Row],[Etmaal temperatuur °C]]),IF(_34_KNMI_Stations[[#This Row],[Etmaal temperatuur °C]]&lt;stookgrens[],stookgrens[]-_34_KNMI_Stations[[#This Row],[Etmaal temperatuur °C]],0),"")</f>
        <v>13.2</v>
      </c>
      <c r="O1116" s="89">
        <f>_34_KNMI_Stations[[#This Row],[graaddagen]]*_34_KNMI_Stations[[#This Row],[Gewogen factor]]</f>
        <v>14.52</v>
      </c>
      <c r="P1116" s="89" cm="1">
        <f t="array" ref="P11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7" spans="1:16" x14ac:dyDescent="0.25">
      <c r="A1117">
        <v>240</v>
      </c>
      <c r="B1117" s="110">
        <v>45981</v>
      </c>
      <c r="C1117" s="89">
        <v>3</v>
      </c>
      <c r="D1117" s="89">
        <v>2.5</v>
      </c>
      <c r="E1117" s="96">
        <v>302</v>
      </c>
      <c r="F1117" s="89">
        <v>5</v>
      </c>
      <c r="G1117" s="89">
        <v>1009.6</v>
      </c>
      <c r="H1117">
        <v>0.88</v>
      </c>
      <c r="I1117" t="s">
        <v>2</v>
      </c>
      <c r="J1117">
        <v>1.1000000000000001</v>
      </c>
      <c r="K1117">
        <v>11</v>
      </c>
      <c r="L1117">
        <v>2025</v>
      </c>
      <c r="M1117" t="s">
        <v>375</v>
      </c>
      <c r="N1117" s="89" cm="1">
        <f t="array" ref="N1117">IF(ISNUMBER(_34_KNMI_Stations[[#This Row],[Etmaal temperatuur °C]]),IF(_34_KNMI_Stations[[#This Row],[Etmaal temperatuur °C]]&lt;stookgrens[],stookgrens[]-_34_KNMI_Stations[[#This Row],[Etmaal temperatuur °C]],0),"")</f>
        <v>15.5</v>
      </c>
      <c r="O1117" s="89">
        <f>_34_KNMI_Stations[[#This Row],[graaddagen]]*_34_KNMI_Stations[[#This Row],[Gewogen factor]]</f>
        <v>17.05</v>
      </c>
      <c r="P1117" s="89" cm="1">
        <f t="array" ref="P11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8" spans="1:16" x14ac:dyDescent="0.25">
      <c r="A1118">
        <v>240</v>
      </c>
      <c r="B1118" s="110">
        <v>45982</v>
      </c>
      <c r="C1118" s="89">
        <v>2.6</v>
      </c>
      <c r="D1118" s="89">
        <v>2.9</v>
      </c>
      <c r="E1118" s="96">
        <v>554</v>
      </c>
      <c r="F1118" s="89">
        <v>2.4</v>
      </c>
      <c r="G1118" s="89">
        <v>1023.8</v>
      </c>
      <c r="H1118">
        <v>0.82</v>
      </c>
      <c r="I1118" t="s">
        <v>2</v>
      </c>
      <c r="J1118">
        <v>1.1000000000000001</v>
      </c>
      <c r="K1118">
        <v>11</v>
      </c>
      <c r="L1118">
        <v>2025</v>
      </c>
      <c r="M1118" t="s">
        <v>375</v>
      </c>
      <c r="N1118" s="89" cm="1">
        <f t="array" ref="N1118">IF(ISNUMBER(_34_KNMI_Stations[[#This Row],[Etmaal temperatuur °C]]),IF(_34_KNMI_Stations[[#This Row],[Etmaal temperatuur °C]]&lt;stookgrens[],stookgrens[]-_34_KNMI_Stations[[#This Row],[Etmaal temperatuur °C]],0),"")</f>
        <v>15.1</v>
      </c>
      <c r="O1118" s="89">
        <f>_34_KNMI_Stations[[#This Row],[graaddagen]]*_34_KNMI_Stations[[#This Row],[Gewogen factor]]</f>
        <v>16.61</v>
      </c>
      <c r="P1118" s="89" cm="1">
        <f t="array" ref="P11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9" spans="1:16" x14ac:dyDescent="0.25">
      <c r="A1119">
        <v>240</v>
      </c>
      <c r="B1119" s="110">
        <v>45983</v>
      </c>
      <c r="C1119" s="89">
        <v>6.1</v>
      </c>
      <c r="D1119" s="89">
        <v>2.2000000000000002</v>
      </c>
      <c r="E1119" s="96">
        <v>333</v>
      </c>
      <c r="F1119" s="89">
        <v>0.3</v>
      </c>
      <c r="G1119" s="89">
        <v>1021.5</v>
      </c>
      <c r="H1119">
        <v>0.74</v>
      </c>
      <c r="I1119" t="s">
        <v>2</v>
      </c>
      <c r="J1119">
        <v>1.1000000000000001</v>
      </c>
      <c r="K1119">
        <v>11</v>
      </c>
      <c r="L1119">
        <v>2025</v>
      </c>
      <c r="M1119" t="s">
        <v>375</v>
      </c>
      <c r="N1119" s="89" cm="1">
        <f t="array" ref="N1119">IF(ISNUMBER(_34_KNMI_Stations[[#This Row],[Etmaal temperatuur °C]]),IF(_34_KNMI_Stations[[#This Row],[Etmaal temperatuur °C]]&lt;stookgrens[],stookgrens[]-_34_KNMI_Stations[[#This Row],[Etmaal temperatuur °C]],0),"")</f>
        <v>15.8</v>
      </c>
      <c r="O1119" s="89">
        <f>_34_KNMI_Stations[[#This Row],[graaddagen]]*_34_KNMI_Stations[[#This Row],[Gewogen factor]]</f>
        <v>17.380000000000003</v>
      </c>
      <c r="P1119" s="89" cm="1">
        <f t="array" ref="P11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0" spans="1:16" x14ac:dyDescent="0.25">
      <c r="A1120">
        <v>240</v>
      </c>
      <c r="B1120" s="110">
        <v>45984</v>
      </c>
      <c r="C1120" s="89">
        <v>7.5</v>
      </c>
      <c r="D1120" s="89">
        <v>2.5</v>
      </c>
      <c r="E1120" s="96">
        <v>81</v>
      </c>
      <c r="F1120" s="89">
        <v>5.4</v>
      </c>
      <c r="G1120" s="89">
        <v>1002.4</v>
      </c>
      <c r="H1120">
        <v>0.87</v>
      </c>
      <c r="I1120" t="s">
        <v>2</v>
      </c>
      <c r="J1120">
        <v>1.1000000000000001</v>
      </c>
      <c r="K1120">
        <v>11</v>
      </c>
      <c r="L1120">
        <v>2025</v>
      </c>
      <c r="M1120" t="s">
        <v>375</v>
      </c>
      <c r="N1120" s="89" cm="1">
        <f t="array" ref="N1120">IF(ISNUMBER(_34_KNMI_Stations[[#This Row],[Etmaal temperatuur °C]]),IF(_34_KNMI_Stations[[#This Row],[Etmaal temperatuur °C]]&lt;stookgrens[],stookgrens[]-_34_KNMI_Stations[[#This Row],[Etmaal temperatuur °C]],0),"")</f>
        <v>15.5</v>
      </c>
      <c r="O1120" s="89">
        <f>_34_KNMI_Stations[[#This Row],[graaddagen]]*_34_KNMI_Stations[[#This Row],[Gewogen factor]]</f>
        <v>17.05</v>
      </c>
      <c r="P1120" s="89" cm="1">
        <f t="array" ref="P11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1" spans="1:16" x14ac:dyDescent="0.25">
      <c r="A1121">
        <v>240</v>
      </c>
      <c r="B1121" s="110">
        <v>45985</v>
      </c>
      <c r="C1121" s="89">
        <v>3.5</v>
      </c>
      <c r="D1121" s="89">
        <v>4.5</v>
      </c>
      <c r="E1121" s="96">
        <v>264</v>
      </c>
      <c r="F1121" s="89">
        <v>3.9</v>
      </c>
      <c r="G1121" s="89">
        <v>993.9</v>
      </c>
      <c r="H1121">
        <v>0.91</v>
      </c>
      <c r="I1121" t="s">
        <v>2</v>
      </c>
      <c r="J1121">
        <v>1.1000000000000001</v>
      </c>
      <c r="K1121">
        <v>11</v>
      </c>
      <c r="L1121">
        <v>2025</v>
      </c>
      <c r="M1121" t="s">
        <v>376</v>
      </c>
      <c r="N1121" s="89" cm="1">
        <f t="array" ref="N1121">IF(ISNUMBER(_34_KNMI_Stations[[#This Row],[Etmaal temperatuur °C]]),IF(_34_KNMI_Stations[[#This Row],[Etmaal temperatuur °C]]&lt;stookgrens[],stookgrens[]-_34_KNMI_Stations[[#This Row],[Etmaal temperatuur °C]],0),"")</f>
        <v>13.5</v>
      </c>
      <c r="O1121" s="89">
        <f>_34_KNMI_Stations[[#This Row],[graaddagen]]*_34_KNMI_Stations[[#This Row],[Gewogen factor]]</f>
        <v>14.850000000000001</v>
      </c>
      <c r="P1121" s="89" cm="1">
        <f t="array" ref="P11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2" spans="1:16" x14ac:dyDescent="0.25">
      <c r="A1122">
        <v>240</v>
      </c>
      <c r="B1122" s="110">
        <v>45986</v>
      </c>
      <c r="C1122" s="89">
        <v>3.1</v>
      </c>
      <c r="D1122" s="89">
        <v>3.9</v>
      </c>
      <c r="E1122" s="96">
        <v>296</v>
      </c>
      <c r="F1122" s="89">
        <v>0.5</v>
      </c>
      <c r="G1122" s="89">
        <v>1007</v>
      </c>
      <c r="H1122">
        <v>0.87</v>
      </c>
      <c r="I1122" t="s">
        <v>2</v>
      </c>
      <c r="J1122">
        <v>1.1000000000000001</v>
      </c>
      <c r="K1122">
        <v>11</v>
      </c>
      <c r="L1122">
        <v>2025</v>
      </c>
      <c r="M1122" t="s">
        <v>376</v>
      </c>
      <c r="N1122" s="89" cm="1">
        <f t="array" ref="N1122">IF(ISNUMBER(_34_KNMI_Stations[[#This Row],[Etmaal temperatuur °C]]),IF(_34_KNMI_Stations[[#This Row],[Etmaal temperatuur °C]]&lt;stookgrens[],stookgrens[]-_34_KNMI_Stations[[#This Row],[Etmaal temperatuur °C]],0),"")</f>
        <v>14.1</v>
      </c>
      <c r="O1122" s="89">
        <f>_34_KNMI_Stations[[#This Row],[graaddagen]]*_34_KNMI_Stations[[#This Row],[Gewogen factor]]</f>
        <v>15.510000000000002</v>
      </c>
      <c r="P1122" s="89" cm="1">
        <f t="array" ref="P11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3" spans="1:16" x14ac:dyDescent="0.25">
      <c r="A1123">
        <v>240</v>
      </c>
      <c r="B1123" s="110">
        <v>45987</v>
      </c>
      <c r="C1123" s="89">
        <v>2.8</v>
      </c>
      <c r="D1123" s="89">
        <v>3.3</v>
      </c>
      <c r="E1123" s="96">
        <v>328</v>
      </c>
      <c r="F1123" s="89">
        <v>0</v>
      </c>
      <c r="G1123" s="89">
        <v>1020.3</v>
      </c>
      <c r="H1123">
        <v>0.91</v>
      </c>
      <c r="I1123" t="s">
        <v>2</v>
      </c>
      <c r="J1123">
        <v>1.1000000000000001</v>
      </c>
      <c r="K1123">
        <v>11</v>
      </c>
      <c r="L1123">
        <v>2025</v>
      </c>
      <c r="M1123" t="s">
        <v>376</v>
      </c>
      <c r="N1123" s="89" cm="1">
        <f t="array" ref="N1123">IF(ISNUMBER(_34_KNMI_Stations[[#This Row],[Etmaal temperatuur °C]]),IF(_34_KNMI_Stations[[#This Row],[Etmaal temperatuur °C]]&lt;stookgrens[],stookgrens[]-_34_KNMI_Stations[[#This Row],[Etmaal temperatuur °C]],0),"")</f>
        <v>14.7</v>
      </c>
      <c r="O1123" s="89">
        <f>_34_KNMI_Stations[[#This Row],[graaddagen]]*_34_KNMI_Stations[[#This Row],[Gewogen factor]]</f>
        <v>16.170000000000002</v>
      </c>
      <c r="P1123" s="89" cm="1">
        <f t="array" ref="P11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4" spans="1:16" x14ac:dyDescent="0.25">
      <c r="A1124">
        <v>240</v>
      </c>
      <c r="B1124" s="110">
        <v>45988</v>
      </c>
      <c r="C1124" s="89">
        <v>7.3</v>
      </c>
      <c r="D1124" s="89">
        <v>6.4</v>
      </c>
      <c r="E1124" s="96">
        <v>72</v>
      </c>
      <c r="F1124" s="89">
        <v>0.8</v>
      </c>
      <c r="G1124" s="89">
        <v>1015.6</v>
      </c>
      <c r="H1124">
        <v>0.93</v>
      </c>
      <c r="I1124" t="s">
        <v>2</v>
      </c>
      <c r="J1124">
        <v>1.1000000000000001</v>
      </c>
      <c r="K1124">
        <v>11</v>
      </c>
      <c r="L1124">
        <v>2025</v>
      </c>
      <c r="M1124" t="s">
        <v>376</v>
      </c>
      <c r="N1124" s="89" cm="1">
        <f t="array" ref="N1124">IF(ISNUMBER(_34_KNMI_Stations[[#This Row],[Etmaal temperatuur °C]]),IF(_34_KNMI_Stations[[#This Row],[Etmaal temperatuur °C]]&lt;stookgrens[],stookgrens[]-_34_KNMI_Stations[[#This Row],[Etmaal temperatuur °C]],0),"")</f>
        <v>11.6</v>
      </c>
      <c r="O1124" s="89">
        <f>_34_KNMI_Stations[[#This Row],[graaddagen]]*_34_KNMI_Stations[[#This Row],[Gewogen factor]]</f>
        <v>12.76</v>
      </c>
      <c r="P1124" s="89" cm="1">
        <f t="array" ref="P11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5" spans="1:16" x14ac:dyDescent="0.25">
      <c r="A1125">
        <v>240</v>
      </c>
      <c r="B1125" s="110">
        <v>45989</v>
      </c>
      <c r="C1125" s="89">
        <v>6.8</v>
      </c>
      <c r="D1125" s="89">
        <v>9.6</v>
      </c>
      <c r="E1125" s="96">
        <v>208</v>
      </c>
      <c r="F1125" s="89">
        <v>1</v>
      </c>
      <c r="G1125" s="89">
        <v>1011.9</v>
      </c>
      <c r="H1125">
        <v>0.92</v>
      </c>
      <c r="I1125" t="s">
        <v>2</v>
      </c>
      <c r="J1125">
        <v>1.1000000000000001</v>
      </c>
      <c r="K1125">
        <v>11</v>
      </c>
      <c r="L1125">
        <v>2025</v>
      </c>
      <c r="M1125" t="s">
        <v>376</v>
      </c>
      <c r="N1125" s="89" cm="1">
        <f t="array" ref="N1125">IF(ISNUMBER(_34_KNMI_Stations[[#This Row],[Etmaal temperatuur °C]]),IF(_34_KNMI_Stations[[#This Row],[Etmaal temperatuur °C]]&lt;stookgrens[],stookgrens[]-_34_KNMI_Stations[[#This Row],[Etmaal temperatuur °C]],0),"")</f>
        <v>8.4</v>
      </c>
      <c r="O1125" s="89">
        <f>_34_KNMI_Stations[[#This Row],[graaddagen]]*_34_KNMI_Stations[[#This Row],[Gewogen factor]]</f>
        <v>9.240000000000002</v>
      </c>
      <c r="P1125" s="89" cm="1">
        <f t="array" ref="P11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6" spans="1:16" x14ac:dyDescent="0.25">
      <c r="A1126">
        <v>240</v>
      </c>
      <c r="B1126" s="110">
        <v>45990</v>
      </c>
      <c r="C1126" s="89">
        <v>6.3</v>
      </c>
      <c r="D1126" s="89">
        <v>9</v>
      </c>
      <c r="E1126" s="96">
        <v>139</v>
      </c>
      <c r="F1126" s="89">
        <v>0.9</v>
      </c>
      <c r="G1126" s="89">
        <v>1005.8</v>
      </c>
      <c r="H1126">
        <v>0.89</v>
      </c>
      <c r="I1126" t="s">
        <v>2</v>
      </c>
      <c r="J1126">
        <v>1.1000000000000001</v>
      </c>
      <c r="K1126">
        <v>11</v>
      </c>
      <c r="L1126">
        <v>2025</v>
      </c>
      <c r="M1126" t="s">
        <v>376</v>
      </c>
      <c r="N1126" s="89" cm="1">
        <f t="array" ref="N1126">IF(ISNUMBER(_34_KNMI_Stations[[#This Row],[Etmaal temperatuur °C]]),IF(_34_KNMI_Stations[[#This Row],[Etmaal temperatuur °C]]&lt;stookgrens[],stookgrens[]-_34_KNMI_Stations[[#This Row],[Etmaal temperatuur °C]],0),"")</f>
        <v>9</v>
      </c>
      <c r="O1126" s="89">
        <f>_34_KNMI_Stations[[#This Row],[graaddagen]]*_34_KNMI_Stations[[#This Row],[Gewogen factor]]</f>
        <v>9.9</v>
      </c>
      <c r="P1126" s="89" cm="1">
        <f t="array" ref="P11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7" spans="1:16" x14ac:dyDescent="0.25">
      <c r="A1127">
        <v>240</v>
      </c>
      <c r="B1127" s="110">
        <v>45991</v>
      </c>
      <c r="C1127" s="89">
        <v>5.8</v>
      </c>
      <c r="D1127" s="89">
        <v>6.7</v>
      </c>
      <c r="E1127" s="96">
        <v>288</v>
      </c>
      <c r="F1127" s="89">
        <v>0.6</v>
      </c>
      <c r="G1127" s="89">
        <v>1010</v>
      </c>
      <c r="H1127">
        <v>0.77</v>
      </c>
      <c r="I1127" t="s">
        <v>2</v>
      </c>
      <c r="J1127">
        <v>1.1000000000000001</v>
      </c>
      <c r="K1127">
        <v>11</v>
      </c>
      <c r="L1127">
        <v>2025</v>
      </c>
      <c r="M1127" t="s">
        <v>376</v>
      </c>
      <c r="N1127" s="89" cm="1">
        <f t="array" ref="N1127">IF(ISNUMBER(_34_KNMI_Stations[[#This Row],[Etmaal temperatuur °C]]),IF(_34_KNMI_Stations[[#This Row],[Etmaal temperatuur °C]]&lt;stookgrens[],stookgrens[]-_34_KNMI_Stations[[#This Row],[Etmaal temperatuur °C]],0),"")</f>
        <v>11.3</v>
      </c>
      <c r="O1127" s="89">
        <f>_34_KNMI_Stations[[#This Row],[graaddagen]]*_34_KNMI_Stations[[#This Row],[Gewogen factor]]</f>
        <v>12.430000000000001</v>
      </c>
      <c r="P1127" s="89" cm="1">
        <f t="array" ref="P11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8" spans="1:16" x14ac:dyDescent="0.25">
      <c r="A1128">
        <v>240</v>
      </c>
      <c r="B1128" s="110">
        <v>45992</v>
      </c>
      <c r="C1128" s="89">
        <v>8.1</v>
      </c>
      <c r="D1128" s="89">
        <v>5.5</v>
      </c>
      <c r="E1128" s="96">
        <v>155</v>
      </c>
      <c r="F1128" s="89">
        <v>2.4</v>
      </c>
      <c r="G1128" s="89">
        <v>1009.6</v>
      </c>
      <c r="H1128">
        <v>0.82</v>
      </c>
      <c r="I1128" t="s">
        <v>2</v>
      </c>
      <c r="J1128">
        <v>1.1000000000000001</v>
      </c>
      <c r="K1128">
        <v>12</v>
      </c>
      <c r="L1128">
        <v>2025</v>
      </c>
      <c r="M1128" t="s">
        <v>377</v>
      </c>
      <c r="N1128" s="89" cm="1">
        <f t="array" ref="N1128">IF(ISNUMBER(_34_KNMI_Stations[[#This Row],[Etmaal temperatuur °C]]),IF(_34_KNMI_Stations[[#This Row],[Etmaal temperatuur °C]]&lt;stookgrens[],stookgrens[]-_34_KNMI_Stations[[#This Row],[Etmaal temperatuur °C]],0),"")</f>
        <v>12.5</v>
      </c>
      <c r="O1128" s="89">
        <f>_34_KNMI_Stations[[#This Row],[graaddagen]]*_34_KNMI_Stations[[#This Row],[Gewogen factor]]</f>
        <v>13.750000000000002</v>
      </c>
      <c r="P1128" s="89" cm="1">
        <f t="array" ref="P11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9" spans="1:16" x14ac:dyDescent="0.25">
      <c r="A1129">
        <v>240</v>
      </c>
      <c r="B1129" s="110">
        <v>45993</v>
      </c>
      <c r="C1129" s="89">
        <v>5.7</v>
      </c>
      <c r="D1129" s="89">
        <v>7.5</v>
      </c>
      <c r="E1129" s="96">
        <v>110</v>
      </c>
      <c r="F1129" s="89">
        <v>0.1</v>
      </c>
      <c r="G1129" s="89">
        <v>1006.9</v>
      </c>
      <c r="H1129">
        <v>0.75</v>
      </c>
      <c r="I1129" t="s">
        <v>2</v>
      </c>
      <c r="J1129">
        <v>1.1000000000000001</v>
      </c>
      <c r="K1129">
        <v>12</v>
      </c>
      <c r="L1129">
        <v>2025</v>
      </c>
      <c r="M1129" t="s">
        <v>377</v>
      </c>
      <c r="N1129" s="89" cm="1">
        <f t="array" ref="N1129">IF(ISNUMBER(_34_KNMI_Stations[[#This Row],[Etmaal temperatuur °C]]),IF(_34_KNMI_Stations[[#This Row],[Etmaal temperatuur °C]]&lt;stookgrens[],stookgrens[]-_34_KNMI_Stations[[#This Row],[Etmaal temperatuur °C]],0),"")</f>
        <v>10.5</v>
      </c>
      <c r="O1129" s="89">
        <f>_34_KNMI_Stations[[#This Row],[graaddagen]]*_34_KNMI_Stations[[#This Row],[Gewogen factor]]</f>
        <v>11.55</v>
      </c>
      <c r="P1129" s="89" cm="1">
        <f t="array" ref="P11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0" spans="1:16" x14ac:dyDescent="0.25">
      <c r="A1130">
        <v>240</v>
      </c>
      <c r="B1130" s="110">
        <v>45994</v>
      </c>
      <c r="C1130" s="89">
        <v>3.3</v>
      </c>
      <c r="D1130" s="89">
        <v>6.9</v>
      </c>
      <c r="E1130" s="96">
        <v>204</v>
      </c>
      <c r="F1130" s="89">
        <v>0</v>
      </c>
      <c r="G1130" s="89">
        <v>1010.5</v>
      </c>
      <c r="H1130">
        <v>0.87</v>
      </c>
      <c r="I1130" t="s">
        <v>2</v>
      </c>
      <c r="J1130">
        <v>1.1000000000000001</v>
      </c>
      <c r="K1130">
        <v>12</v>
      </c>
      <c r="L1130">
        <v>2025</v>
      </c>
      <c r="M1130" t="s">
        <v>377</v>
      </c>
      <c r="N1130" s="89" cm="1">
        <f t="array" ref="N1130">IF(ISNUMBER(_34_KNMI_Stations[[#This Row],[Etmaal temperatuur °C]]),IF(_34_KNMI_Stations[[#This Row],[Etmaal temperatuur °C]]&lt;stookgrens[],stookgrens[]-_34_KNMI_Stations[[#This Row],[Etmaal temperatuur °C]],0),"")</f>
        <v>11.1</v>
      </c>
      <c r="O1130" s="89">
        <f>_34_KNMI_Stations[[#This Row],[graaddagen]]*_34_KNMI_Stations[[#This Row],[Gewogen factor]]</f>
        <v>12.21</v>
      </c>
      <c r="P1130" s="89" cm="1">
        <f t="array" ref="P11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1" spans="1:16" x14ac:dyDescent="0.25">
      <c r="A1131">
        <v>240</v>
      </c>
      <c r="B1131" s="110">
        <v>45995</v>
      </c>
      <c r="C1131" s="89">
        <v>5.2</v>
      </c>
      <c r="D1131" s="89">
        <v>6.5</v>
      </c>
      <c r="E1131" s="96">
        <v>330</v>
      </c>
      <c r="F1131" s="89">
        <v>-0.1</v>
      </c>
      <c r="G1131" s="89">
        <v>1004.9</v>
      </c>
      <c r="H1131">
        <v>0.84</v>
      </c>
      <c r="I1131" t="s">
        <v>2</v>
      </c>
      <c r="J1131">
        <v>1.1000000000000001</v>
      </c>
      <c r="K1131">
        <v>12</v>
      </c>
      <c r="L1131">
        <v>2025</v>
      </c>
      <c r="M1131" t="s">
        <v>377</v>
      </c>
      <c r="N1131" s="89" cm="1">
        <f t="array" ref="N1131">IF(ISNUMBER(_34_KNMI_Stations[[#This Row],[Etmaal temperatuur °C]]),IF(_34_KNMI_Stations[[#This Row],[Etmaal temperatuur °C]]&lt;stookgrens[],stookgrens[]-_34_KNMI_Stations[[#This Row],[Etmaal temperatuur °C]],0),"")</f>
        <v>11.5</v>
      </c>
      <c r="O1131" s="89">
        <f>_34_KNMI_Stations[[#This Row],[graaddagen]]*_34_KNMI_Stations[[#This Row],[Gewogen factor]]</f>
        <v>12.65</v>
      </c>
      <c r="P1131" s="89" cm="1">
        <f t="array" ref="P11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2" spans="1:16" x14ac:dyDescent="0.25">
      <c r="A1132">
        <v>240</v>
      </c>
      <c r="B1132" s="110">
        <v>45996</v>
      </c>
      <c r="C1132" s="89">
        <v>4.8</v>
      </c>
      <c r="D1132" s="89">
        <v>4.3</v>
      </c>
      <c r="E1132" s="96">
        <v>124</v>
      </c>
      <c r="F1132" s="89">
        <v>0</v>
      </c>
      <c r="G1132" s="89">
        <v>1008.1</v>
      </c>
      <c r="H1132">
        <v>0.92</v>
      </c>
      <c r="I1132" t="s">
        <v>2</v>
      </c>
      <c r="J1132">
        <v>1.1000000000000001</v>
      </c>
      <c r="K1132">
        <v>12</v>
      </c>
      <c r="L1132">
        <v>2025</v>
      </c>
      <c r="M1132" t="s">
        <v>377</v>
      </c>
      <c r="N1132" s="89" cm="1">
        <f t="array" ref="N1132">IF(ISNUMBER(_34_KNMI_Stations[[#This Row],[Etmaal temperatuur °C]]),IF(_34_KNMI_Stations[[#This Row],[Etmaal temperatuur °C]]&lt;stookgrens[],stookgrens[]-_34_KNMI_Stations[[#This Row],[Etmaal temperatuur °C]],0),"")</f>
        <v>13.7</v>
      </c>
      <c r="O1132" s="89">
        <f>_34_KNMI_Stations[[#This Row],[graaddagen]]*_34_KNMI_Stations[[#This Row],[Gewogen factor]]</f>
        <v>15.07</v>
      </c>
      <c r="P1132" s="89" cm="1">
        <f t="array" ref="P11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3" spans="1:16" x14ac:dyDescent="0.25">
      <c r="A1133">
        <v>240</v>
      </c>
      <c r="B1133" s="110">
        <v>45997</v>
      </c>
      <c r="C1133" s="89">
        <v>7.5</v>
      </c>
      <c r="D1133" s="89">
        <v>8.1999999999999993</v>
      </c>
      <c r="E1133" s="96">
        <v>93</v>
      </c>
      <c r="F1133" s="89">
        <v>6</v>
      </c>
      <c r="G1133" s="89">
        <v>999.9</v>
      </c>
      <c r="H1133">
        <v>0.9</v>
      </c>
      <c r="I1133" t="s">
        <v>2</v>
      </c>
      <c r="J1133">
        <v>1.1000000000000001</v>
      </c>
      <c r="K1133">
        <v>12</v>
      </c>
      <c r="L1133">
        <v>2025</v>
      </c>
      <c r="M1133" t="s">
        <v>377</v>
      </c>
      <c r="N1133" s="89" cm="1">
        <f t="array" ref="N1133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133" s="89">
        <f>_34_KNMI_Stations[[#This Row],[graaddagen]]*_34_KNMI_Stations[[#This Row],[Gewogen factor]]</f>
        <v>10.780000000000001</v>
      </c>
      <c r="P1133" s="89" cm="1">
        <f t="array" ref="P11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4" spans="1:16" x14ac:dyDescent="0.25">
      <c r="A1134">
        <v>240</v>
      </c>
      <c r="B1134" s="110">
        <v>45998</v>
      </c>
      <c r="C1134" s="89">
        <v>7</v>
      </c>
      <c r="D1134" s="89">
        <v>10.6</v>
      </c>
      <c r="E1134" s="96">
        <v>98</v>
      </c>
      <c r="F1134" s="89">
        <v>11.1</v>
      </c>
      <c r="G1134" s="89">
        <v>1003.4</v>
      </c>
      <c r="H1134">
        <v>0.89</v>
      </c>
      <c r="I1134" t="s">
        <v>2</v>
      </c>
      <c r="J1134">
        <v>1.1000000000000001</v>
      </c>
      <c r="K1134">
        <v>12</v>
      </c>
      <c r="L1134">
        <v>2025</v>
      </c>
      <c r="M1134" t="s">
        <v>377</v>
      </c>
      <c r="N1134" s="89" cm="1">
        <f t="array" ref="N1134">IF(ISNUMBER(_34_KNMI_Stations[[#This Row],[Etmaal temperatuur °C]]),IF(_34_KNMI_Stations[[#This Row],[Etmaal temperatuur °C]]&lt;stookgrens[],stookgrens[]-_34_KNMI_Stations[[#This Row],[Etmaal temperatuur °C]],0),"")</f>
        <v>7.4</v>
      </c>
      <c r="O1134" s="89">
        <f>_34_KNMI_Stations[[#This Row],[graaddagen]]*_34_KNMI_Stations[[#This Row],[Gewogen factor]]</f>
        <v>8.14</v>
      </c>
      <c r="P1134" s="89" cm="1">
        <f t="array" ref="P11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5" spans="1:16" x14ac:dyDescent="0.25">
      <c r="A1135">
        <v>240</v>
      </c>
      <c r="B1135" s="110">
        <v>45999</v>
      </c>
      <c r="C1135" s="89">
        <v>6.6</v>
      </c>
      <c r="D1135" s="89">
        <v>11.9</v>
      </c>
      <c r="E1135" s="96">
        <v>98</v>
      </c>
      <c r="F1135" s="89">
        <v>-0.1</v>
      </c>
      <c r="G1135" s="89">
        <v>1010</v>
      </c>
      <c r="H1135">
        <v>0.86</v>
      </c>
      <c r="I1135" t="s">
        <v>2</v>
      </c>
      <c r="J1135">
        <v>1.1000000000000001</v>
      </c>
      <c r="K1135">
        <v>12</v>
      </c>
      <c r="L1135">
        <v>2025</v>
      </c>
      <c r="M1135" t="s">
        <v>378</v>
      </c>
      <c r="N1135" s="89" cm="1">
        <f t="array" ref="N1135">IF(ISNUMBER(_34_KNMI_Stations[[#This Row],[Etmaal temperatuur °C]]),IF(_34_KNMI_Stations[[#This Row],[Etmaal temperatuur °C]]&lt;stookgrens[],stookgrens[]-_34_KNMI_Stations[[#This Row],[Etmaal temperatuur °C]],0),"")</f>
        <v>6.1</v>
      </c>
      <c r="O1135" s="89">
        <f>_34_KNMI_Stations[[#This Row],[graaddagen]]*_34_KNMI_Stations[[#This Row],[Gewogen factor]]</f>
        <v>6.71</v>
      </c>
      <c r="P1135" s="89" cm="1">
        <f t="array" ref="P11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6" spans="1:16" x14ac:dyDescent="0.25">
      <c r="A1136">
        <v>240</v>
      </c>
      <c r="B1136" s="110">
        <v>46000</v>
      </c>
      <c r="C1136" s="89">
        <v>6.1</v>
      </c>
      <c r="D1136" s="89">
        <v>12.4</v>
      </c>
      <c r="E1136" s="96">
        <v>138</v>
      </c>
      <c r="F1136" s="89">
        <v>1</v>
      </c>
      <c r="G1136" s="89">
        <v>1009.4</v>
      </c>
      <c r="H1136">
        <v>0.84</v>
      </c>
      <c r="I1136" t="s">
        <v>2</v>
      </c>
      <c r="J1136">
        <v>1.1000000000000001</v>
      </c>
      <c r="K1136">
        <v>12</v>
      </c>
      <c r="L1136">
        <v>2025</v>
      </c>
      <c r="M1136" t="s">
        <v>378</v>
      </c>
      <c r="N1136" s="89" cm="1">
        <f t="array" ref="N1136">IF(ISNUMBER(_34_KNMI_Stations[[#This Row],[Etmaal temperatuur °C]]),IF(_34_KNMI_Stations[[#This Row],[Etmaal temperatuur °C]]&lt;stookgrens[],stookgrens[]-_34_KNMI_Stations[[#This Row],[Etmaal temperatuur °C]],0),"")</f>
        <v>5.6</v>
      </c>
      <c r="O1136" s="89">
        <f>_34_KNMI_Stations[[#This Row],[graaddagen]]*_34_KNMI_Stations[[#This Row],[Gewogen factor]]</f>
        <v>6.16</v>
      </c>
      <c r="P1136" s="89" cm="1">
        <f t="array" ref="P11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7" spans="1:16" x14ac:dyDescent="0.25">
      <c r="A1137">
        <v>240</v>
      </c>
      <c r="B1137" s="110">
        <v>46001</v>
      </c>
      <c r="C1137" s="89">
        <v>6.4</v>
      </c>
      <c r="D1137" s="89">
        <v>11.2</v>
      </c>
      <c r="E1137" s="96">
        <v>210</v>
      </c>
      <c r="F1137" s="89">
        <v>0</v>
      </c>
      <c r="G1137" s="89">
        <v>1016.2</v>
      </c>
      <c r="H1137">
        <v>0.85</v>
      </c>
      <c r="I1137" t="s">
        <v>2</v>
      </c>
      <c r="J1137">
        <v>1.1000000000000001</v>
      </c>
      <c r="K1137">
        <v>12</v>
      </c>
      <c r="L1137">
        <v>2025</v>
      </c>
      <c r="M1137" t="s">
        <v>378</v>
      </c>
      <c r="N1137" s="89" cm="1">
        <f t="array" ref="N1137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1137" s="89">
        <f>_34_KNMI_Stations[[#This Row],[graaddagen]]*_34_KNMI_Stations[[#This Row],[Gewogen factor]]</f>
        <v>7.4800000000000013</v>
      </c>
      <c r="P1137" s="89" cm="1">
        <f t="array" ref="P11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8" spans="1:16" x14ac:dyDescent="0.25">
      <c r="A1138">
        <v>240</v>
      </c>
      <c r="B1138" s="110">
        <v>46002</v>
      </c>
      <c r="C1138" s="89">
        <v>4.9000000000000004</v>
      </c>
      <c r="D1138" s="89">
        <v>7.7</v>
      </c>
      <c r="E1138" s="96">
        <v>180</v>
      </c>
      <c r="F1138" s="89">
        <v>0</v>
      </c>
      <c r="G1138" s="89">
        <v>1021.4</v>
      </c>
      <c r="H1138">
        <v>0.91</v>
      </c>
      <c r="I1138" t="s">
        <v>2</v>
      </c>
      <c r="J1138">
        <v>1.1000000000000001</v>
      </c>
      <c r="K1138">
        <v>12</v>
      </c>
      <c r="L1138">
        <v>2025</v>
      </c>
      <c r="M1138" t="s">
        <v>378</v>
      </c>
      <c r="N1138" s="89" cm="1">
        <f t="array" ref="N1138">IF(ISNUMBER(_34_KNMI_Stations[[#This Row],[Etmaal temperatuur °C]]),IF(_34_KNMI_Stations[[#This Row],[Etmaal temperatuur °C]]&lt;stookgrens[],stookgrens[]-_34_KNMI_Stations[[#This Row],[Etmaal temperatuur °C]],0),"")</f>
        <v>10.3</v>
      </c>
      <c r="O1138" s="89">
        <f>_34_KNMI_Stations[[#This Row],[graaddagen]]*_34_KNMI_Stations[[#This Row],[Gewogen factor]]</f>
        <v>11.330000000000002</v>
      </c>
      <c r="P1138" s="89" cm="1">
        <f t="array" ref="P11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9" spans="1:16" x14ac:dyDescent="0.25">
      <c r="A1139">
        <v>240</v>
      </c>
      <c r="B1139" s="110">
        <v>46003</v>
      </c>
      <c r="C1139" s="89">
        <v>4.0999999999999996</v>
      </c>
      <c r="D1139" s="89">
        <v>8.6</v>
      </c>
      <c r="E1139" s="96">
        <v>72</v>
      </c>
      <c r="F1139" s="89">
        <v>0</v>
      </c>
      <c r="G1139" s="89">
        <v>1020.3</v>
      </c>
      <c r="H1139">
        <v>0.89</v>
      </c>
      <c r="I1139" t="s">
        <v>2</v>
      </c>
      <c r="J1139">
        <v>1.1000000000000001</v>
      </c>
      <c r="K1139">
        <v>12</v>
      </c>
      <c r="L1139">
        <v>2025</v>
      </c>
      <c r="M1139" t="s">
        <v>378</v>
      </c>
      <c r="N1139" s="89" cm="1">
        <f t="array" ref="N1139">IF(ISNUMBER(_34_KNMI_Stations[[#This Row],[Etmaal temperatuur °C]]),IF(_34_KNMI_Stations[[#This Row],[Etmaal temperatuur °C]]&lt;stookgrens[],stookgrens[]-_34_KNMI_Stations[[#This Row],[Etmaal temperatuur °C]],0),"")</f>
        <v>9.4</v>
      </c>
      <c r="O1139" s="89">
        <f>_34_KNMI_Stations[[#This Row],[graaddagen]]*_34_KNMI_Stations[[#This Row],[Gewogen factor]]</f>
        <v>10.340000000000002</v>
      </c>
      <c r="P1139" s="89" cm="1">
        <f t="array" ref="P11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0" spans="1:16" x14ac:dyDescent="0.25">
      <c r="A1140">
        <v>240</v>
      </c>
      <c r="B1140" s="110">
        <v>46004</v>
      </c>
      <c r="C1140" s="89">
        <v>3.6</v>
      </c>
      <c r="D1140" s="89">
        <v>7.5</v>
      </c>
      <c r="E1140" s="96">
        <v>353</v>
      </c>
      <c r="F1140" s="89">
        <v>0.1</v>
      </c>
      <c r="G1140" s="89">
        <v>1026.5</v>
      </c>
      <c r="H1140">
        <v>0.89</v>
      </c>
      <c r="I1140" t="s">
        <v>2</v>
      </c>
      <c r="J1140">
        <v>1.1000000000000001</v>
      </c>
      <c r="K1140">
        <v>12</v>
      </c>
      <c r="L1140">
        <v>2025</v>
      </c>
      <c r="M1140" t="s">
        <v>378</v>
      </c>
      <c r="N1140" s="89" cm="1">
        <f t="array" ref="N1140">IF(ISNUMBER(_34_KNMI_Stations[[#This Row],[Etmaal temperatuur °C]]),IF(_34_KNMI_Stations[[#This Row],[Etmaal temperatuur °C]]&lt;stookgrens[],stookgrens[]-_34_KNMI_Stations[[#This Row],[Etmaal temperatuur °C]],0),"")</f>
        <v>10.5</v>
      </c>
      <c r="O1140" s="89">
        <f>_34_KNMI_Stations[[#This Row],[graaddagen]]*_34_KNMI_Stations[[#This Row],[Gewogen factor]]</f>
        <v>11.55</v>
      </c>
      <c r="P1140" s="89" cm="1">
        <f t="array" ref="P11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1" spans="1:16" x14ac:dyDescent="0.25">
      <c r="A1141">
        <v>240</v>
      </c>
      <c r="B1141" s="110">
        <v>46005</v>
      </c>
      <c r="C1141" s="89">
        <v>5.6</v>
      </c>
      <c r="D1141" s="89">
        <v>6.8</v>
      </c>
      <c r="E1141" s="96">
        <v>119</v>
      </c>
      <c r="F1141" s="89">
        <v>0</v>
      </c>
      <c r="G1141" s="89">
        <v>1021.3</v>
      </c>
      <c r="H1141">
        <v>0.91</v>
      </c>
      <c r="I1141" t="s">
        <v>2</v>
      </c>
      <c r="J1141">
        <v>1.1000000000000001</v>
      </c>
      <c r="K1141">
        <v>12</v>
      </c>
      <c r="L1141">
        <v>2025</v>
      </c>
      <c r="M1141" t="s">
        <v>378</v>
      </c>
      <c r="N1141" s="89" cm="1">
        <f t="array" ref="N1141">IF(ISNUMBER(_34_KNMI_Stations[[#This Row],[Etmaal temperatuur °C]]),IF(_34_KNMI_Stations[[#This Row],[Etmaal temperatuur °C]]&lt;stookgrens[],stookgrens[]-_34_KNMI_Stations[[#This Row],[Etmaal temperatuur °C]],0),"")</f>
        <v>11.2</v>
      </c>
      <c r="O1141" s="89">
        <f>_34_KNMI_Stations[[#This Row],[graaddagen]]*_34_KNMI_Stations[[#This Row],[Gewogen factor]]</f>
        <v>12.32</v>
      </c>
      <c r="P1141" s="89" cm="1">
        <f t="array" ref="P11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2" spans="1:16" x14ac:dyDescent="0.25">
      <c r="A1142">
        <v>240</v>
      </c>
      <c r="B1142" s="110">
        <v>46006</v>
      </c>
      <c r="C1142" s="89">
        <v>5.8</v>
      </c>
      <c r="D1142" s="89">
        <v>6.8</v>
      </c>
      <c r="E1142" s="96">
        <v>87</v>
      </c>
      <c r="F1142" s="89">
        <v>0</v>
      </c>
      <c r="G1142" s="89">
        <v>1012</v>
      </c>
      <c r="H1142">
        <v>0.86</v>
      </c>
      <c r="I1142" t="s">
        <v>2</v>
      </c>
      <c r="J1142">
        <v>1.1000000000000001</v>
      </c>
      <c r="K1142">
        <v>12</v>
      </c>
      <c r="L1142">
        <v>2025</v>
      </c>
      <c r="M1142" t="s">
        <v>379</v>
      </c>
      <c r="N1142" s="89" cm="1">
        <f t="array" ref="N1142">IF(ISNUMBER(_34_KNMI_Stations[[#This Row],[Etmaal temperatuur °C]]),IF(_34_KNMI_Stations[[#This Row],[Etmaal temperatuur °C]]&lt;stookgrens[],stookgrens[]-_34_KNMI_Stations[[#This Row],[Etmaal temperatuur °C]],0),"")</f>
        <v>11.2</v>
      </c>
      <c r="O1142" s="89">
        <f>_34_KNMI_Stations[[#This Row],[graaddagen]]*_34_KNMI_Stations[[#This Row],[Gewogen factor]]</f>
        <v>12.32</v>
      </c>
      <c r="P1142" s="89" cm="1">
        <f t="array" ref="P11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3" spans="1:16" x14ac:dyDescent="0.25">
      <c r="A1143">
        <v>240</v>
      </c>
      <c r="B1143" s="110">
        <v>46007</v>
      </c>
      <c r="C1143" s="89">
        <v>3.5</v>
      </c>
      <c r="D1143" s="89">
        <v>8.1</v>
      </c>
      <c r="E1143" s="96">
        <v>157</v>
      </c>
      <c r="F1143" s="89">
        <v>0.1</v>
      </c>
      <c r="G1143" s="89">
        <v>1011.6</v>
      </c>
      <c r="H1143">
        <v>0.85</v>
      </c>
      <c r="I1143" t="s">
        <v>2</v>
      </c>
      <c r="J1143">
        <v>1.1000000000000001</v>
      </c>
      <c r="K1143">
        <v>12</v>
      </c>
      <c r="L1143">
        <v>2025</v>
      </c>
      <c r="M1143" t="s">
        <v>379</v>
      </c>
      <c r="N1143" s="89" cm="1">
        <f t="array" ref="N1143">IF(ISNUMBER(_34_KNMI_Stations[[#This Row],[Etmaal temperatuur °C]]),IF(_34_KNMI_Stations[[#This Row],[Etmaal temperatuur °C]]&lt;stookgrens[],stookgrens[]-_34_KNMI_Stations[[#This Row],[Etmaal temperatuur °C]],0),"")</f>
        <v>9.9</v>
      </c>
      <c r="O1143" s="89">
        <f>_34_KNMI_Stations[[#This Row],[graaddagen]]*_34_KNMI_Stations[[#This Row],[Gewogen factor]]</f>
        <v>10.89</v>
      </c>
      <c r="P1143" s="89" cm="1">
        <f t="array" ref="P11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4" spans="1:16" x14ac:dyDescent="0.25">
      <c r="A1144">
        <v>240</v>
      </c>
      <c r="B1144" s="110">
        <v>46008</v>
      </c>
      <c r="C1144" s="89">
        <v>4.0999999999999996</v>
      </c>
      <c r="D1144" s="89">
        <v>8.1999999999999993</v>
      </c>
      <c r="E1144" s="96">
        <v>155</v>
      </c>
      <c r="F1144" s="89">
        <v>-0.1</v>
      </c>
      <c r="G1144" s="89">
        <v>1015.9</v>
      </c>
      <c r="H1144">
        <v>0.89</v>
      </c>
      <c r="I1144" t="s">
        <v>2</v>
      </c>
      <c r="J1144">
        <v>1.1000000000000001</v>
      </c>
      <c r="K1144">
        <v>12</v>
      </c>
      <c r="L1144">
        <v>2025</v>
      </c>
      <c r="M1144" t="s">
        <v>379</v>
      </c>
      <c r="N1144" s="89" cm="1">
        <f t="array" ref="N1144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144" s="89">
        <f>_34_KNMI_Stations[[#This Row],[graaddagen]]*_34_KNMI_Stations[[#This Row],[Gewogen factor]]</f>
        <v>10.780000000000001</v>
      </c>
      <c r="P1144" s="89" cm="1">
        <f t="array" ref="P11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5" spans="1:16" x14ac:dyDescent="0.25">
      <c r="A1145">
        <v>240</v>
      </c>
      <c r="B1145" s="110">
        <v>46009</v>
      </c>
      <c r="C1145" s="89">
        <v>7.8</v>
      </c>
      <c r="D1145" s="89">
        <v>9.9</v>
      </c>
      <c r="E1145" s="96">
        <v>81</v>
      </c>
      <c r="F1145" s="89">
        <v>0.1</v>
      </c>
      <c r="G1145" s="89">
        <v>1011.1</v>
      </c>
      <c r="H1145">
        <v>0.79</v>
      </c>
      <c r="I1145" t="s">
        <v>2</v>
      </c>
      <c r="J1145">
        <v>1.1000000000000001</v>
      </c>
      <c r="K1145">
        <v>12</v>
      </c>
      <c r="L1145">
        <v>2025</v>
      </c>
      <c r="M1145" t="s">
        <v>379</v>
      </c>
      <c r="N1145" s="89" cm="1">
        <f t="array" ref="N1145">IF(ISNUMBER(_34_KNMI_Stations[[#This Row],[Etmaal temperatuur °C]]),IF(_34_KNMI_Stations[[#This Row],[Etmaal temperatuur °C]]&lt;stookgrens[],stookgrens[]-_34_KNMI_Stations[[#This Row],[Etmaal temperatuur °C]],0),"")</f>
        <v>8.1</v>
      </c>
      <c r="O1145" s="89">
        <f>_34_KNMI_Stations[[#This Row],[graaddagen]]*_34_KNMI_Stations[[#This Row],[Gewogen factor]]</f>
        <v>8.91</v>
      </c>
      <c r="P1145" s="89" cm="1">
        <f t="array" ref="P11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6" spans="1:16" x14ac:dyDescent="0.25">
      <c r="A1146">
        <v>240</v>
      </c>
      <c r="B1146" s="110">
        <v>46010</v>
      </c>
      <c r="C1146" s="89">
        <v>5.2</v>
      </c>
      <c r="D1146" s="89">
        <v>8.8000000000000007</v>
      </c>
      <c r="E1146" s="96">
        <v>209</v>
      </c>
      <c r="F1146" s="89">
        <v>2.6</v>
      </c>
      <c r="G1146" s="89">
        <v>1015.5</v>
      </c>
      <c r="H1146">
        <v>0.86</v>
      </c>
      <c r="I1146" t="s">
        <v>2</v>
      </c>
      <c r="J1146">
        <v>1.1000000000000001</v>
      </c>
      <c r="K1146">
        <v>12</v>
      </c>
      <c r="L1146">
        <v>2025</v>
      </c>
      <c r="M1146" t="s">
        <v>379</v>
      </c>
      <c r="N1146" s="89" cm="1">
        <f t="array" ref="N1146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1146" s="89">
        <f>_34_KNMI_Stations[[#This Row],[graaddagen]]*_34_KNMI_Stations[[#This Row],[Gewogen factor]]</f>
        <v>10.119999999999999</v>
      </c>
      <c r="P1146" s="89" cm="1">
        <f t="array" ref="P11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7" spans="1:16" x14ac:dyDescent="0.25">
      <c r="A1147">
        <v>240</v>
      </c>
      <c r="B1147" s="110">
        <v>46011</v>
      </c>
      <c r="C1147" s="89">
        <v>3</v>
      </c>
      <c r="D1147" s="89">
        <v>5</v>
      </c>
      <c r="E1147" s="96">
        <v>179</v>
      </c>
      <c r="F1147" s="89">
        <v>-0.1</v>
      </c>
      <c r="G1147" s="89">
        <v>1015.9</v>
      </c>
      <c r="H1147">
        <v>0.95</v>
      </c>
      <c r="I1147" t="s">
        <v>2</v>
      </c>
      <c r="J1147">
        <v>1.1000000000000001</v>
      </c>
      <c r="K1147">
        <v>12</v>
      </c>
      <c r="L1147">
        <v>2025</v>
      </c>
      <c r="M1147" t="s">
        <v>379</v>
      </c>
      <c r="N1147" s="89" cm="1">
        <f t="array" ref="N1147">IF(ISNUMBER(_34_KNMI_Stations[[#This Row],[Etmaal temperatuur °C]]),IF(_34_KNMI_Stations[[#This Row],[Etmaal temperatuur °C]]&lt;stookgrens[],stookgrens[]-_34_KNMI_Stations[[#This Row],[Etmaal temperatuur °C]],0),"")</f>
        <v>13</v>
      </c>
      <c r="O1147" s="89">
        <f>_34_KNMI_Stations[[#This Row],[graaddagen]]*_34_KNMI_Stations[[#This Row],[Gewogen factor]]</f>
        <v>14.3</v>
      </c>
      <c r="P1147" s="89" cm="1">
        <f t="array" ref="P11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8" spans="1:16" x14ac:dyDescent="0.25">
      <c r="A1148">
        <v>240</v>
      </c>
      <c r="B1148" s="110">
        <v>46012</v>
      </c>
      <c r="C1148" s="89">
        <v>4.3</v>
      </c>
      <c r="D1148" s="89">
        <v>8.3000000000000007</v>
      </c>
      <c r="E1148" s="96">
        <v>219</v>
      </c>
      <c r="F1148" s="89">
        <v>0</v>
      </c>
      <c r="G1148" s="89">
        <v>1011</v>
      </c>
      <c r="H1148">
        <v>0.88</v>
      </c>
      <c r="I1148" t="s">
        <v>2</v>
      </c>
      <c r="J1148">
        <v>1.1000000000000001</v>
      </c>
      <c r="K1148">
        <v>12</v>
      </c>
      <c r="L1148">
        <v>2025</v>
      </c>
      <c r="M1148" t="s">
        <v>379</v>
      </c>
      <c r="N1148" s="89" cm="1">
        <f t="array" ref="N1148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1148" s="89">
        <f>_34_KNMI_Stations[[#This Row],[graaddagen]]*_34_KNMI_Stations[[#This Row],[Gewogen factor]]</f>
        <v>10.67</v>
      </c>
      <c r="P1148" s="89" cm="1">
        <f t="array" ref="P11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9" spans="1:16" x14ac:dyDescent="0.25">
      <c r="A1149">
        <v>240</v>
      </c>
      <c r="B1149" s="110">
        <v>46013</v>
      </c>
      <c r="C1149" s="89">
        <v>4.8</v>
      </c>
      <c r="D1149" s="89">
        <v>5.8</v>
      </c>
      <c r="E1149" s="96">
        <v>198</v>
      </c>
      <c r="F1149" s="89">
        <v>0</v>
      </c>
      <c r="G1149" s="89">
        <v>1011.8</v>
      </c>
      <c r="H1149">
        <v>0.81</v>
      </c>
      <c r="I1149" t="s">
        <v>2</v>
      </c>
      <c r="J1149">
        <v>1.1000000000000001</v>
      </c>
      <c r="K1149">
        <v>12</v>
      </c>
      <c r="L1149">
        <v>2025</v>
      </c>
      <c r="M1149" t="s">
        <v>380</v>
      </c>
      <c r="N1149" s="89" cm="1">
        <f t="array" ref="N1149">IF(ISNUMBER(_34_KNMI_Stations[[#This Row],[Etmaal temperatuur °C]]),IF(_34_KNMI_Stations[[#This Row],[Etmaal temperatuur °C]]&lt;stookgrens[],stookgrens[]-_34_KNMI_Stations[[#This Row],[Etmaal temperatuur °C]],0),"")</f>
        <v>12.2</v>
      </c>
      <c r="O1149" s="89">
        <f>_34_KNMI_Stations[[#This Row],[graaddagen]]*_34_KNMI_Stations[[#This Row],[Gewogen factor]]</f>
        <v>13.42</v>
      </c>
      <c r="P1149" s="89" cm="1">
        <f t="array" ref="P11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0" spans="1:16" x14ac:dyDescent="0.25">
      <c r="A1150">
        <v>240</v>
      </c>
      <c r="B1150" s="110">
        <v>46014</v>
      </c>
      <c r="C1150" s="89">
        <v>7.2</v>
      </c>
      <c r="D1150" s="89">
        <v>4.4000000000000004</v>
      </c>
      <c r="E1150" s="96">
        <v>54</v>
      </c>
      <c r="F1150" s="89">
        <v>0</v>
      </c>
      <c r="G1150" s="89">
        <v>1020.6</v>
      </c>
      <c r="H1150">
        <v>0.76</v>
      </c>
      <c r="I1150" t="s">
        <v>2</v>
      </c>
      <c r="J1150">
        <v>1.1000000000000001</v>
      </c>
      <c r="K1150">
        <v>12</v>
      </c>
      <c r="L1150">
        <v>2025</v>
      </c>
      <c r="M1150" t="s">
        <v>380</v>
      </c>
      <c r="N1150" s="89" cm="1">
        <f t="array" ref="N1150">IF(ISNUMBER(_34_KNMI_Stations[[#This Row],[Etmaal temperatuur °C]]),IF(_34_KNMI_Stations[[#This Row],[Etmaal temperatuur °C]]&lt;stookgrens[],stookgrens[]-_34_KNMI_Stations[[#This Row],[Etmaal temperatuur °C]],0),"")</f>
        <v>13.6</v>
      </c>
      <c r="O1150" s="89">
        <f>_34_KNMI_Stations[[#This Row],[graaddagen]]*_34_KNMI_Stations[[#This Row],[Gewogen factor]]</f>
        <v>14.96</v>
      </c>
      <c r="P1150" s="89" cm="1">
        <f t="array" ref="P11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1" spans="1:16" x14ac:dyDescent="0.25">
      <c r="A1151">
        <v>240</v>
      </c>
      <c r="B1151" s="110">
        <v>46015</v>
      </c>
      <c r="C1151" s="89">
        <v>8.4</v>
      </c>
      <c r="D1151" s="89">
        <v>1.5</v>
      </c>
      <c r="E1151" s="96">
        <v>381</v>
      </c>
      <c r="F1151" s="89">
        <v>0</v>
      </c>
      <c r="G1151" s="89">
        <v>1033.0999999999999</v>
      </c>
      <c r="H1151">
        <v>0.71</v>
      </c>
      <c r="I1151" t="s">
        <v>2</v>
      </c>
      <c r="J1151">
        <v>1.1000000000000001</v>
      </c>
      <c r="K1151">
        <v>12</v>
      </c>
      <c r="L1151">
        <v>2025</v>
      </c>
      <c r="M1151" t="s">
        <v>380</v>
      </c>
      <c r="N1151" s="89" cm="1">
        <f t="array" ref="N1151">IF(ISNUMBER(_34_KNMI_Stations[[#This Row],[Etmaal temperatuur °C]]),IF(_34_KNMI_Stations[[#This Row],[Etmaal temperatuur °C]]&lt;stookgrens[],stookgrens[]-_34_KNMI_Stations[[#This Row],[Etmaal temperatuur °C]],0),"")</f>
        <v>16.5</v>
      </c>
      <c r="O1151" s="89">
        <f>_34_KNMI_Stations[[#This Row],[graaddagen]]*_34_KNMI_Stations[[#This Row],[Gewogen factor]]</f>
        <v>18.150000000000002</v>
      </c>
      <c r="P1151" s="89" cm="1">
        <f t="array" ref="P11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2" spans="1:16" x14ac:dyDescent="0.25">
      <c r="A1152">
        <v>240</v>
      </c>
      <c r="B1152" s="110">
        <v>46016</v>
      </c>
      <c r="C1152" s="89">
        <v>8.5</v>
      </c>
      <c r="D1152" s="89">
        <v>-1.8</v>
      </c>
      <c r="E1152" s="96">
        <v>393</v>
      </c>
      <c r="F1152" s="89">
        <v>0</v>
      </c>
      <c r="G1152" s="89">
        <v>1031.5999999999999</v>
      </c>
      <c r="H1152">
        <v>0.62</v>
      </c>
      <c r="I1152" t="s">
        <v>2</v>
      </c>
      <c r="J1152">
        <v>1.1000000000000001</v>
      </c>
      <c r="K1152">
        <v>12</v>
      </c>
      <c r="L1152">
        <v>2025</v>
      </c>
      <c r="M1152" t="s">
        <v>380</v>
      </c>
      <c r="N1152" s="89" cm="1">
        <f t="array" ref="N1152">IF(ISNUMBER(_34_KNMI_Stations[[#This Row],[Etmaal temperatuur °C]]),IF(_34_KNMI_Stations[[#This Row],[Etmaal temperatuur °C]]&lt;stookgrens[],stookgrens[]-_34_KNMI_Stations[[#This Row],[Etmaal temperatuur °C]],0),"")</f>
        <v>19.8</v>
      </c>
      <c r="O1152" s="89">
        <f>_34_KNMI_Stations[[#This Row],[graaddagen]]*_34_KNMI_Stations[[#This Row],[Gewogen factor]]</f>
        <v>21.78</v>
      </c>
      <c r="P1152" s="89" cm="1">
        <f t="array" ref="P11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3" spans="1:16" x14ac:dyDescent="0.25">
      <c r="A1153">
        <v>240</v>
      </c>
      <c r="B1153" s="110">
        <v>46017</v>
      </c>
      <c r="C1153" s="89">
        <v>5.2</v>
      </c>
      <c r="D1153" s="89">
        <v>-1.1000000000000001</v>
      </c>
      <c r="E1153" s="96">
        <v>373</v>
      </c>
      <c r="F1153" s="89">
        <v>0</v>
      </c>
      <c r="G1153" s="89">
        <v>1032.0999999999999</v>
      </c>
      <c r="H1153">
        <v>0.69</v>
      </c>
      <c r="I1153" t="s">
        <v>2</v>
      </c>
      <c r="J1153">
        <v>1.1000000000000001</v>
      </c>
      <c r="K1153">
        <v>12</v>
      </c>
      <c r="L1153">
        <v>2025</v>
      </c>
      <c r="M1153" t="s">
        <v>380</v>
      </c>
      <c r="N1153" s="89" cm="1">
        <f t="array" ref="N1153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1153" s="89">
        <f>_34_KNMI_Stations[[#This Row],[graaddagen]]*_34_KNMI_Stations[[#This Row],[Gewogen factor]]</f>
        <v>21.01</v>
      </c>
      <c r="P1153" s="89" cm="1">
        <f t="array" ref="P11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4" spans="1:16" x14ac:dyDescent="0.25">
      <c r="A1154">
        <v>240</v>
      </c>
      <c r="B1154" s="110">
        <v>46018</v>
      </c>
      <c r="C1154" s="89">
        <v>3.5</v>
      </c>
      <c r="D1154" s="89">
        <v>3.8</v>
      </c>
      <c r="E1154" s="96">
        <v>130</v>
      </c>
      <c r="F1154" s="89">
        <v>0</v>
      </c>
      <c r="G1154" s="89">
        <v>1034.4000000000001</v>
      </c>
      <c r="H1154">
        <v>0.8</v>
      </c>
      <c r="I1154" t="s">
        <v>2</v>
      </c>
      <c r="J1154">
        <v>1.1000000000000001</v>
      </c>
      <c r="K1154">
        <v>12</v>
      </c>
      <c r="L1154">
        <v>2025</v>
      </c>
      <c r="M1154" t="s">
        <v>380</v>
      </c>
      <c r="N1154" s="89" cm="1">
        <f t="array" ref="N1154">IF(ISNUMBER(_34_KNMI_Stations[[#This Row],[Etmaal temperatuur °C]]),IF(_34_KNMI_Stations[[#This Row],[Etmaal temperatuur °C]]&lt;stookgrens[],stookgrens[]-_34_KNMI_Stations[[#This Row],[Etmaal temperatuur °C]],0),"")</f>
        <v>14.2</v>
      </c>
      <c r="O1154" s="89">
        <f>_34_KNMI_Stations[[#This Row],[graaddagen]]*_34_KNMI_Stations[[#This Row],[Gewogen factor]]</f>
        <v>15.620000000000001</v>
      </c>
      <c r="P1154" s="89" cm="1">
        <f t="array" ref="P11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5" spans="1:16" x14ac:dyDescent="0.25">
      <c r="A1155">
        <v>240</v>
      </c>
      <c r="B1155" s="110">
        <v>46019</v>
      </c>
      <c r="C1155" s="89">
        <v>2</v>
      </c>
      <c r="D1155" s="89">
        <v>3</v>
      </c>
      <c r="E1155" s="96">
        <v>338</v>
      </c>
      <c r="F1155" s="89">
        <v>0</v>
      </c>
      <c r="G1155" s="89">
        <v>1032</v>
      </c>
      <c r="H1155">
        <v>0.84</v>
      </c>
      <c r="I1155" t="s">
        <v>2</v>
      </c>
      <c r="J1155">
        <v>1.1000000000000001</v>
      </c>
      <c r="K1155">
        <v>12</v>
      </c>
      <c r="L1155">
        <v>2025</v>
      </c>
      <c r="M1155" t="s">
        <v>380</v>
      </c>
      <c r="N1155" s="89" cm="1">
        <f t="array" ref="N1155">IF(ISNUMBER(_34_KNMI_Stations[[#This Row],[Etmaal temperatuur °C]]),IF(_34_KNMI_Stations[[#This Row],[Etmaal temperatuur °C]]&lt;stookgrens[],stookgrens[]-_34_KNMI_Stations[[#This Row],[Etmaal temperatuur °C]],0),"")</f>
        <v>15</v>
      </c>
      <c r="O1155" s="89">
        <f>_34_KNMI_Stations[[#This Row],[graaddagen]]*_34_KNMI_Stations[[#This Row],[Gewogen factor]]</f>
        <v>16.5</v>
      </c>
      <c r="P1155" s="89" cm="1">
        <f t="array" ref="P11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6" spans="1:16" x14ac:dyDescent="0.25">
      <c r="A1156">
        <v>240</v>
      </c>
      <c r="B1156" s="110">
        <v>46020</v>
      </c>
      <c r="C1156" s="89">
        <v>2.6</v>
      </c>
      <c r="D1156" s="89">
        <v>4.7</v>
      </c>
      <c r="E1156" s="96">
        <v>122</v>
      </c>
      <c r="F1156" s="89">
        <v>0.3</v>
      </c>
      <c r="G1156" s="89">
        <v>1026.9000000000001</v>
      </c>
      <c r="H1156">
        <v>0.84</v>
      </c>
      <c r="I1156" t="s">
        <v>2</v>
      </c>
      <c r="J1156">
        <v>1.1000000000000001</v>
      </c>
      <c r="K1156">
        <v>12</v>
      </c>
      <c r="L1156">
        <v>2025</v>
      </c>
      <c r="M1156" t="s">
        <v>306</v>
      </c>
      <c r="N1156" s="89" cm="1">
        <f t="array" ref="N1156">IF(ISNUMBER(_34_KNMI_Stations[[#This Row],[Etmaal temperatuur °C]]),IF(_34_KNMI_Stations[[#This Row],[Etmaal temperatuur °C]]&lt;stookgrens[],stookgrens[]-_34_KNMI_Stations[[#This Row],[Etmaal temperatuur °C]],0),"")</f>
        <v>13.3</v>
      </c>
      <c r="O1156" s="89">
        <f>_34_KNMI_Stations[[#This Row],[graaddagen]]*_34_KNMI_Stations[[#This Row],[Gewogen factor]]</f>
        <v>14.630000000000003</v>
      </c>
      <c r="P1156" s="89" cm="1">
        <f t="array" ref="P11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7" spans="1:16" x14ac:dyDescent="0.25">
      <c r="A1157">
        <v>240</v>
      </c>
      <c r="B1157" s="110">
        <v>46021</v>
      </c>
      <c r="C1157" s="89">
        <v>3</v>
      </c>
      <c r="D1157" s="89">
        <v>2.5</v>
      </c>
      <c r="E1157" s="96">
        <v>337</v>
      </c>
      <c r="F1157" s="89">
        <v>0.1</v>
      </c>
      <c r="G1157" s="89">
        <v>1030.4000000000001</v>
      </c>
      <c r="H1157">
        <v>0.79</v>
      </c>
      <c r="I1157" t="s">
        <v>2</v>
      </c>
      <c r="J1157">
        <v>1.1000000000000001</v>
      </c>
      <c r="K1157">
        <v>12</v>
      </c>
      <c r="L1157">
        <v>2025</v>
      </c>
      <c r="M1157" t="s">
        <v>306</v>
      </c>
      <c r="N1157" s="89" cm="1">
        <f t="array" ref="N1157">IF(ISNUMBER(_34_KNMI_Stations[[#This Row],[Etmaal temperatuur °C]]),IF(_34_KNMI_Stations[[#This Row],[Etmaal temperatuur °C]]&lt;stookgrens[],stookgrens[]-_34_KNMI_Stations[[#This Row],[Etmaal temperatuur °C]],0),"")</f>
        <v>15.5</v>
      </c>
      <c r="O1157" s="89">
        <f>_34_KNMI_Stations[[#This Row],[graaddagen]]*_34_KNMI_Stations[[#This Row],[Gewogen factor]]</f>
        <v>17.05</v>
      </c>
      <c r="P1157" s="89" cm="1">
        <f t="array" ref="P11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8" spans="1:16" x14ac:dyDescent="0.25">
      <c r="A1158">
        <v>240</v>
      </c>
      <c r="B1158" s="110">
        <v>46022</v>
      </c>
      <c r="C1158" s="89">
        <v>5</v>
      </c>
      <c r="D1158" s="89">
        <v>3.5</v>
      </c>
      <c r="E1158" s="96">
        <v>263</v>
      </c>
      <c r="F1158" s="89">
        <v>0.4</v>
      </c>
      <c r="G1158" s="89">
        <v>1023</v>
      </c>
      <c r="H1158">
        <v>0.83</v>
      </c>
      <c r="I1158" t="s">
        <v>2</v>
      </c>
      <c r="J1158">
        <v>1.1000000000000001</v>
      </c>
      <c r="K1158">
        <v>12</v>
      </c>
      <c r="L1158">
        <v>2025</v>
      </c>
      <c r="M1158" t="s">
        <v>306</v>
      </c>
      <c r="N1158" s="89" cm="1">
        <f t="array" ref="N1158">IF(ISNUMBER(_34_KNMI_Stations[[#This Row],[Etmaal temperatuur °C]]),IF(_34_KNMI_Stations[[#This Row],[Etmaal temperatuur °C]]&lt;stookgrens[],stookgrens[]-_34_KNMI_Stations[[#This Row],[Etmaal temperatuur °C]],0),"")</f>
        <v>14.5</v>
      </c>
      <c r="O1158" s="89">
        <f>_34_KNMI_Stations[[#This Row],[graaddagen]]*_34_KNMI_Stations[[#This Row],[Gewogen factor]]</f>
        <v>15.950000000000001</v>
      </c>
      <c r="P1158" s="89" cm="1">
        <f t="array" ref="P11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9" spans="1:16" x14ac:dyDescent="0.25">
      <c r="A1159">
        <v>240</v>
      </c>
      <c r="B1159" s="110">
        <v>46023</v>
      </c>
      <c r="C1159" s="89">
        <v>9.3000000000000007</v>
      </c>
      <c r="D1159" s="89">
        <v>4.0999999999999996</v>
      </c>
      <c r="E1159" s="96">
        <v>68</v>
      </c>
      <c r="F1159" s="89">
        <v>13.1</v>
      </c>
      <c r="G1159" s="89">
        <v>1002.6</v>
      </c>
      <c r="H1159">
        <v>0.81</v>
      </c>
      <c r="I1159" t="s">
        <v>2</v>
      </c>
      <c r="J1159">
        <v>1.1000000000000001</v>
      </c>
      <c r="K1159">
        <v>1</v>
      </c>
      <c r="L1159">
        <v>2026</v>
      </c>
      <c r="M1159" t="s">
        <v>306</v>
      </c>
      <c r="N1159" s="89" cm="1">
        <f t="array" ref="N1159">IF(ISNUMBER(_34_KNMI_Stations[[#This Row],[Etmaal temperatuur °C]]),IF(_34_KNMI_Stations[[#This Row],[Etmaal temperatuur °C]]&lt;stookgrens[],stookgrens[]-_34_KNMI_Stations[[#This Row],[Etmaal temperatuur °C]],0),"")</f>
        <v>13.9</v>
      </c>
      <c r="O1159" s="89">
        <f>_34_KNMI_Stations[[#This Row],[graaddagen]]*_34_KNMI_Stations[[#This Row],[Gewogen factor]]</f>
        <v>15.290000000000001</v>
      </c>
      <c r="P1159" s="89" cm="1">
        <f t="array" ref="P11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0" spans="1:16" x14ac:dyDescent="0.25">
      <c r="A1160">
        <v>240</v>
      </c>
      <c r="B1160" s="110">
        <v>46024</v>
      </c>
      <c r="C1160" s="89">
        <v>7.8</v>
      </c>
      <c r="D1160" s="89">
        <v>2.8</v>
      </c>
      <c r="E1160" s="96">
        <v>142</v>
      </c>
      <c r="F1160" s="89">
        <v>10.5</v>
      </c>
      <c r="G1160" s="89">
        <v>998.7</v>
      </c>
      <c r="H1160">
        <v>0.79</v>
      </c>
      <c r="I1160" t="s">
        <v>2</v>
      </c>
      <c r="J1160">
        <v>1.1000000000000001</v>
      </c>
      <c r="K1160">
        <v>1</v>
      </c>
      <c r="L1160">
        <v>2026</v>
      </c>
      <c r="M1160" t="s">
        <v>306</v>
      </c>
      <c r="N1160" s="89" cm="1">
        <f t="array" ref="N1160">IF(ISNUMBER(_34_KNMI_Stations[[#This Row],[Etmaal temperatuur °C]]),IF(_34_KNMI_Stations[[#This Row],[Etmaal temperatuur °C]]&lt;stookgrens[],stookgrens[]-_34_KNMI_Stations[[#This Row],[Etmaal temperatuur °C]],0),"")</f>
        <v>15.2</v>
      </c>
      <c r="O1160" s="89">
        <f>_34_KNMI_Stations[[#This Row],[graaddagen]]*_34_KNMI_Stations[[#This Row],[Gewogen factor]]</f>
        <v>16.72</v>
      </c>
      <c r="P1160" s="89" cm="1">
        <f t="array" ref="P11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1" spans="1:16" x14ac:dyDescent="0.25">
      <c r="A1161">
        <v>240</v>
      </c>
      <c r="B1161" s="110">
        <v>46025</v>
      </c>
      <c r="C1161" s="89">
        <v>5.9</v>
      </c>
      <c r="D1161" s="89">
        <v>1.7</v>
      </c>
      <c r="E1161" s="96">
        <v>161</v>
      </c>
      <c r="F1161" s="89">
        <v>10.5</v>
      </c>
      <c r="G1161" s="89">
        <v>1002.2</v>
      </c>
      <c r="H1161">
        <v>0.84</v>
      </c>
      <c r="I1161" t="s">
        <v>2</v>
      </c>
      <c r="J1161">
        <v>1.1000000000000001</v>
      </c>
      <c r="K1161">
        <v>1</v>
      </c>
      <c r="L1161">
        <v>2026</v>
      </c>
      <c r="M1161" t="s">
        <v>306</v>
      </c>
      <c r="N1161" s="89" cm="1">
        <f t="array" ref="N1161">IF(ISNUMBER(_34_KNMI_Stations[[#This Row],[Etmaal temperatuur °C]]),IF(_34_KNMI_Stations[[#This Row],[Etmaal temperatuur °C]]&lt;stookgrens[],stookgrens[]-_34_KNMI_Stations[[#This Row],[Etmaal temperatuur °C]],0),"")</f>
        <v>16.3</v>
      </c>
      <c r="O1161" s="89">
        <f>_34_KNMI_Stations[[#This Row],[graaddagen]]*_34_KNMI_Stations[[#This Row],[Gewogen factor]]</f>
        <v>17.930000000000003</v>
      </c>
      <c r="P1161" s="89" cm="1">
        <f t="array" ref="P11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2" spans="1:16" x14ac:dyDescent="0.25">
      <c r="A1162">
        <v>240</v>
      </c>
      <c r="B1162" s="110">
        <v>46026</v>
      </c>
      <c r="C1162" s="89">
        <v>5.3</v>
      </c>
      <c r="D1162" s="89">
        <v>1.2</v>
      </c>
      <c r="E1162" s="96">
        <v>227</v>
      </c>
      <c r="F1162" s="89">
        <v>8.4</v>
      </c>
      <c r="G1162" s="89">
        <v>1007.4</v>
      </c>
      <c r="H1162">
        <v>0.84</v>
      </c>
      <c r="I1162" t="s">
        <v>2</v>
      </c>
      <c r="J1162">
        <v>1.1000000000000001</v>
      </c>
      <c r="K1162">
        <v>1</v>
      </c>
      <c r="L1162">
        <v>2026</v>
      </c>
      <c r="M1162" t="s">
        <v>306</v>
      </c>
      <c r="N1162" s="89" cm="1">
        <f t="array" ref="N1162">IF(ISNUMBER(_34_KNMI_Stations[[#This Row],[Etmaal temperatuur °C]]),IF(_34_KNMI_Stations[[#This Row],[Etmaal temperatuur °C]]&lt;stookgrens[],stookgrens[]-_34_KNMI_Stations[[#This Row],[Etmaal temperatuur °C]],0),"")</f>
        <v>16.8</v>
      </c>
      <c r="O1162" s="89">
        <f>_34_KNMI_Stations[[#This Row],[graaddagen]]*_34_KNMI_Stations[[#This Row],[Gewogen factor]]</f>
        <v>18.480000000000004</v>
      </c>
      <c r="P1162" s="89" cm="1">
        <f t="array" ref="P11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3" spans="1:16" x14ac:dyDescent="0.25">
      <c r="A1163">
        <v>240</v>
      </c>
      <c r="B1163" s="110">
        <v>46027</v>
      </c>
      <c r="C1163" s="89">
        <v>4.3</v>
      </c>
      <c r="D1163" s="89">
        <v>-0.3</v>
      </c>
      <c r="E1163" s="96">
        <v>304</v>
      </c>
      <c r="F1163" s="89">
        <v>7.1</v>
      </c>
      <c r="G1163" s="89">
        <v>1009.1</v>
      </c>
      <c r="H1163">
        <v>0.89</v>
      </c>
      <c r="I1163" t="s">
        <v>2</v>
      </c>
      <c r="J1163">
        <v>1.1000000000000001</v>
      </c>
      <c r="K1163">
        <v>1</v>
      </c>
      <c r="L1163">
        <v>2026</v>
      </c>
      <c r="M1163" t="s">
        <v>344</v>
      </c>
      <c r="N1163" s="89" cm="1">
        <f t="array" ref="N1163">IF(ISNUMBER(_34_KNMI_Stations[[#This Row],[Etmaal temperatuur °C]]),IF(_34_KNMI_Stations[[#This Row],[Etmaal temperatuur °C]]&lt;stookgrens[],stookgrens[]-_34_KNMI_Stations[[#This Row],[Etmaal temperatuur °C]],0),"")</f>
        <v>18.3</v>
      </c>
      <c r="O1163" s="89">
        <f>_34_KNMI_Stations[[#This Row],[graaddagen]]*_34_KNMI_Stations[[#This Row],[Gewogen factor]]</f>
        <v>20.130000000000003</v>
      </c>
      <c r="P1163" s="89" cm="1">
        <f t="array" ref="P11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4" spans="1:16" x14ac:dyDescent="0.25">
      <c r="A1164">
        <v>240</v>
      </c>
      <c r="B1164" s="110">
        <v>46028</v>
      </c>
      <c r="C1164" s="89">
        <v>4.4000000000000004</v>
      </c>
      <c r="D1164" s="89">
        <v>-0.9</v>
      </c>
      <c r="E1164" s="96">
        <v>302</v>
      </c>
      <c r="F1164" s="89">
        <v>1.5</v>
      </c>
      <c r="G1164" s="89">
        <v>1013.7</v>
      </c>
      <c r="H1164">
        <v>0.88</v>
      </c>
      <c r="I1164" t="s">
        <v>2</v>
      </c>
      <c r="J1164">
        <v>1.1000000000000001</v>
      </c>
      <c r="K1164">
        <v>1</v>
      </c>
      <c r="L1164">
        <v>2026</v>
      </c>
      <c r="M1164" t="s">
        <v>344</v>
      </c>
      <c r="N1164" s="89" cm="1">
        <f t="array" ref="N1164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1164" s="89">
        <f>_34_KNMI_Stations[[#This Row],[graaddagen]]*_34_KNMI_Stations[[#This Row],[Gewogen factor]]</f>
        <v>20.79</v>
      </c>
      <c r="P1164" s="89" cm="1">
        <f t="array" ref="P11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5" spans="1:16" x14ac:dyDescent="0.25">
      <c r="A1165">
        <v>240</v>
      </c>
      <c r="B1165" s="110">
        <v>46029</v>
      </c>
      <c r="C1165" s="89">
        <v>8.1</v>
      </c>
      <c r="D1165" s="89">
        <v>0.7</v>
      </c>
      <c r="E1165" s="96">
        <v>122</v>
      </c>
      <c r="F1165" s="89">
        <v>4.8</v>
      </c>
      <c r="G1165" s="89">
        <v>1003.5</v>
      </c>
      <c r="H1165">
        <v>0.9</v>
      </c>
      <c r="I1165" t="s">
        <v>2</v>
      </c>
      <c r="J1165">
        <v>1.1000000000000001</v>
      </c>
      <c r="K1165">
        <v>1</v>
      </c>
      <c r="L1165">
        <v>2026</v>
      </c>
      <c r="M1165" t="s">
        <v>344</v>
      </c>
      <c r="N1165" s="89" cm="1">
        <f t="array" ref="N1165">IF(ISNUMBER(_34_KNMI_Stations[[#This Row],[Etmaal temperatuur °C]]),IF(_34_KNMI_Stations[[#This Row],[Etmaal temperatuur °C]]&lt;stookgrens[],stookgrens[]-_34_KNMI_Stations[[#This Row],[Etmaal temperatuur °C]],0),"")</f>
        <v>17.3</v>
      </c>
      <c r="O1165" s="89">
        <f>_34_KNMI_Stations[[#This Row],[graaddagen]]*_34_KNMI_Stations[[#This Row],[Gewogen factor]]</f>
        <v>19.03</v>
      </c>
      <c r="P1165" s="89" cm="1">
        <f t="array" ref="P11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6" spans="1:16" x14ac:dyDescent="0.25">
      <c r="A1166">
        <v>240</v>
      </c>
      <c r="B1166" s="110">
        <v>46030</v>
      </c>
      <c r="C1166" s="89">
        <v>5.3</v>
      </c>
      <c r="D1166" s="89">
        <v>1.6</v>
      </c>
      <c r="E1166" s="96">
        <v>154</v>
      </c>
      <c r="F1166" s="89">
        <v>7.3</v>
      </c>
      <c r="G1166" s="89">
        <v>1001</v>
      </c>
      <c r="H1166">
        <v>0.89</v>
      </c>
      <c r="I1166" t="s">
        <v>2</v>
      </c>
      <c r="J1166">
        <v>1.1000000000000001</v>
      </c>
      <c r="K1166">
        <v>1</v>
      </c>
      <c r="L1166">
        <v>2026</v>
      </c>
      <c r="M1166" t="s">
        <v>344</v>
      </c>
      <c r="N1166" s="89" cm="1">
        <f t="array" ref="N1166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1166" s="89">
        <f>_34_KNMI_Stations[[#This Row],[graaddagen]]*_34_KNMI_Stations[[#This Row],[Gewogen factor]]</f>
        <v>18.04</v>
      </c>
      <c r="P1166" s="89" cm="1">
        <f t="array" ref="P11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7" spans="1:16" x14ac:dyDescent="0.25">
      <c r="A1167">
        <v>240</v>
      </c>
      <c r="B1167" s="110">
        <v>46031</v>
      </c>
      <c r="C1167" s="89">
        <v>6.7</v>
      </c>
      <c r="D1167" s="89">
        <v>1</v>
      </c>
      <c r="E1167" s="96">
        <v>96</v>
      </c>
      <c r="F1167" s="89">
        <v>11.5</v>
      </c>
      <c r="G1167" s="89">
        <v>986.5</v>
      </c>
      <c r="H1167">
        <v>0.91</v>
      </c>
      <c r="I1167" t="s">
        <v>2</v>
      </c>
      <c r="J1167">
        <v>1.1000000000000001</v>
      </c>
      <c r="K1167">
        <v>1</v>
      </c>
      <c r="L1167">
        <v>2026</v>
      </c>
      <c r="M1167" t="s">
        <v>344</v>
      </c>
      <c r="N1167" s="89" cm="1">
        <f t="array" ref="N1167">IF(ISNUMBER(_34_KNMI_Stations[[#This Row],[Etmaal temperatuur °C]]),IF(_34_KNMI_Stations[[#This Row],[Etmaal temperatuur °C]]&lt;stookgrens[],stookgrens[]-_34_KNMI_Stations[[#This Row],[Etmaal temperatuur °C]],0),"")</f>
        <v>17</v>
      </c>
      <c r="O1167" s="89">
        <f>_34_KNMI_Stations[[#This Row],[graaddagen]]*_34_KNMI_Stations[[#This Row],[Gewogen factor]]</f>
        <v>18.700000000000003</v>
      </c>
      <c r="P1167" s="89" cm="1">
        <f t="array" ref="P11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8" spans="1:16" x14ac:dyDescent="0.25">
      <c r="A1168">
        <v>240</v>
      </c>
      <c r="B1168" s="110">
        <v>46032</v>
      </c>
      <c r="C1168" s="89">
        <v>6</v>
      </c>
      <c r="D1168" s="89">
        <v>-2.2000000000000002</v>
      </c>
      <c r="E1168" s="96">
        <v>173</v>
      </c>
      <c r="F1168" s="89">
        <v>-0.1</v>
      </c>
      <c r="G1168" s="89">
        <v>1012.5</v>
      </c>
      <c r="H1168">
        <v>0.72</v>
      </c>
      <c r="I1168" t="s">
        <v>2</v>
      </c>
      <c r="J1168">
        <v>1.1000000000000001</v>
      </c>
      <c r="K1168">
        <v>1</v>
      </c>
      <c r="L1168">
        <v>2026</v>
      </c>
      <c r="M1168" t="s">
        <v>344</v>
      </c>
      <c r="N1168" s="89" cm="1">
        <f t="array" ref="N1168">IF(ISNUMBER(_34_KNMI_Stations[[#This Row],[Etmaal temperatuur °C]]),IF(_34_KNMI_Stations[[#This Row],[Etmaal temperatuur °C]]&lt;stookgrens[],stookgrens[]-_34_KNMI_Stations[[#This Row],[Etmaal temperatuur °C]],0),"")</f>
        <v>20.2</v>
      </c>
      <c r="O1168" s="89">
        <f>_34_KNMI_Stations[[#This Row],[graaddagen]]*_34_KNMI_Stations[[#This Row],[Gewogen factor]]</f>
        <v>22.220000000000002</v>
      </c>
      <c r="P1168" s="89" cm="1">
        <f t="array" ref="P11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9" spans="1:16" x14ac:dyDescent="0.25">
      <c r="A1169">
        <v>240</v>
      </c>
      <c r="B1169" s="110">
        <v>46033</v>
      </c>
      <c r="C1169" s="89">
        <v>5.8</v>
      </c>
      <c r="D1169" s="89">
        <v>-2.6</v>
      </c>
      <c r="E1169" s="96">
        <v>171</v>
      </c>
      <c r="F1169" s="89">
        <v>1.8</v>
      </c>
      <c r="G1169" s="89">
        <v>1020.4</v>
      </c>
      <c r="H1169">
        <v>0.82</v>
      </c>
      <c r="I1169" t="s">
        <v>2</v>
      </c>
      <c r="J1169">
        <v>1.1000000000000001</v>
      </c>
      <c r="K1169">
        <v>1</v>
      </c>
      <c r="L1169">
        <v>2026</v>
      </c>
      <c r="M1169" t="s">
        <v>344</v>
      </c>
      <c r="N1169" s="89" cm="1">
        <f t="array" ref="N1169">IF(ISNUMBER(_34_KNMI_Stations[[#This Row],[Etmaal temperatuur °C]]),IF(_34_KNMI_Stations[[#This Row],[Etmaal temperatuur °C]]&lt;stookgrens[],stookgrens[]-_34_KNMI_Stations[[#This Row],[Etmaal temperatuur °C]],0),"")</f>
        <v>20.6</v>
      </c>
      <c r="O1169" s="89">
        <f>_34_KNMI_Stations[[#This Row],[graaddagen]]*_34_KNMI_Stations[[#This Row],[Gewogen factor]]</f>
        <v>22.660000000000004</v>
      </c>
      <c r="P1169" s="89" cm="1">
        <f t="array" ref="P11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0" spans="1:16" x14ac:dyDescent="0.25">
      <c r="A1170">
        <v>240</v>
      </c>
      <c r="B1170" s="110">
        <v>46034</v>
      </c>
      <c r="C1170" s="89">
        <v>5.8</v>
      </c>
      <c r="D1170" s="89">
        <v>4.0999999999999996</v>
      </c>
      <c r="E1170" s="96">
        <v>84</v>
      </c>
      <c r="F1170" s="89">
        <v>2.1</v>
      </c>
      <c r="G1170" s="89">
        <v>1006.4</v>
      </c>
      <c r="H1170">
        <v>0.94</v>
      </c>
      <c r="I1170" t="s">
        <v>2</v>
      </c>
      <c r="J1170">
        <v>1.1000000000000001</v>
      </c>
      <c r="K1170">
        <v>1</v>
      </c>
      <c r="L1170">
        <v>2026</v>
      </c>
      <c r="M1170" t="s">
        <v>381</v>
      </c>
      <c r="N1170" s="89" cm="1">
        <f t="array" ref="N1170">IF(ISNUMBER(_34_KNMI_Stations[[#This Row],[Etmaal temperatuur °C]]),IF(_34_KNMI_Stations[[#This Row],[Etmaal temperatuur °C]]&lt;stookgrens[],stookgrens[]-_34_KNMI_Stations[[#This Row],[Etmaal temperatuur °C]],0),"")</f>
        <v>13.9</v>
      </c>
      <c r="O1170" s="89">
        <f>_34_KNMI_Stations[[#This Row],[graaddagen]]*_34_KNMI_Stations[[#This Row],[Gewogen factor]]</f>
        <v>15.290000000000001</v>
      </c>
      <c r="P1170" s="89" cm="1">
        <f t="array" ref="P11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1" spans="1:16" x14ac:dyDescent="0.25">
      <c r="A1171">
        <v>240</v>
      </c>
      <c r="B1171" s="110">
        <v>46035</v>
      </c>
      <c r="C1171" s="89">
        <v>4.8</v>
      </c>
      <c r="D1171" s="89">
        <v>7.9</v>
      </c>
      <c r="E1171" s="96">
        <v>103</v>
      </c>
      <c r="F1171" s="89">
        <v>5.7</v>
      </c>
      <c r="G1171" s="89">
        <v>1007</v>
      </c>
      <c r="H1171">
        <v>0.94</v>
      </c>
      <c r="I1171" t="s">
        <v>2</v>
      </c>
      <c r="J1171">
        <v>1.1000000000000001</v>
      </c>
      <c r="K1171">
        <v>1</v>
      </c>
      <c r="L1171">
        <v>2026</v>
      </c>
      <c r="M1171" t="s">
        <v>381</v>
      </c>
      <c r="N1171" s="89" cm="1">
        <f t="array" ref="N1171">IF(ISNUMBER(_34_KNMI_Stations[[#This Row],[Etmaal temperatuur °C]]),IF(_34_KNMI_Stations[[#This Row],[Etmaal temperatuur °C]]&lt;stookgrens[],stookgrens[]-_34_KNMI_Stations[[#This Row],[Etmaal temperatuur °C]],0),"")</f>
        <v>10.1</v>
      </c>
      <c r="O1171" s="89">
        <f>_34_KNMI_Stations[[#This Row],[graaddagen]]*_34_KNMI_Stations[[#This Row],[Gewogen factor]]</f>
        <v>11.110000000000001</v>
      </c>
      <c r="P1171" s="89" cm="1">
        <f t="array" ref="P11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2" spans="1:16" x14ac:dyDescent="0.25">
      <c r="A1172">
        <v>240</v>
      </c>
      <c r="B1172" s="110">
        <v>46036</v>
      </c>
      <c r="C1172" s="89">
        <v>3.3</v>
      </c>
      <c r="D1172" s="89">
        <v>5.6</v>
      </c>
      <c r="E1172" s="96">
        <v>483</v>
      </c>
      <c r="F1172" s="89">
        <v>2.2999999999999998</v>
      </c>
      <c r="G1172" s="89">
        <v>1011.8</v>
      </c>
      <c r="H1172">
        <v>0.87</v>
      </c>
      <c r="I1172" t="s">
        <v>2</v>
      </c>
      <c r="J1172">
        <v>1.1000000000000001</v>
      </c>
      <c r="K1172">
        <v>1</v>
      </c>
      <c r="L1172">
        <v>2026</v>
      </c>
      <c r="M1172" t="s">
        <v>381</v>
      </c>
      <c r="N1172" s="89" cm="1">
        <f t="array" ref="N1172">IF(ISNUMBER(_34_KNMI_Stations[[#This Row],[Etmaal temperatuur °C]]),IF(_34_KNMI_Stations[[#This Row],[Etmaal temperatuur °C]]&lt;stookgrens[],stookgrens[]-_34_KNMI_Stations[[#This Row],[Etmaal temperatuur °C]],0),"")</f>
        <v>12.4</v>
      </c>
      <c r="O1172" s="89">
        <f>_34_KNMI_Stations[[#This Row],[graaddagen]]*_34_KNMI_Stations[[#This Row],[Gewogen factor]]</f>
        <v>13.640000000000002</v>
      </c>
      <c r="P1172" s="89" cm="1">
        <f t="array" ref="P11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3" spans="1:16" x14ac:dyDescent="0.25">
      <c r="A1173">
        <v>240</v>
      </c>
      <c r="B1173" s="110">
        <v>46037</v>
      </c>
      <c r="C1173" s="89">
        <v>6.2</v>
      </c>
      <c r="D1173" s="89">
        <v>8.5</v>
      </c>
      <c r="E1173" s="96">
        <v>98</v>
      </c>
      <c r="F1173" s="89">
        <v>5</v>
      </c>
      <c r="G1173" s="89">
        <v>1006.3</v>
      </c>
      <c r="H1173">
        <v>0.88</v>
      </c>
      <c r="I1173" t="s">
        <v>2</v>
      </c>
      <c r="J1173">
        <v>1.1000000000000001</v>
      </c>
      <c r="K1173">
        <v>1</v>
      </c>
      <c r="L1173">
        <v>2026</v>
      </c>
      <c r="M1173" t="s">
        <v>381</v>
      </c>
      <c r="N1173" s="89" cm="1">
        <f t="array" ref="N1173">IF(ISNUMBER(_34_KNMI_Stations[[#This Row],[Etmaal temperatuur °C]]),IF(_34_KNMI_Stations[[#This Row],[Etmaal temperatuur °C]]&lt;stookgrens[],stookgrens[]-_34_KNMI_Stations[[#This Row],[Etmaal temperatuur °C]],0),"")</f>
        <v>9.5</v>
      </c>
      <c r="O1173" s="89">
        <f>_34_KNMI_Stations[[#This Row],[graaddagen]]*_34_KNMI_Stations[[#This Row],[Gewogen factor]]</f>
        <v>10.450000000000001</v>
      </c>
      <c r="P1173" s="89" cm="1">
        <f t="array" ref="P11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4" spans="1:16" x14ac:dyDescent="0.25">
      <c r="A1174">
        <v>240</v>
      </c>
      <c r="B1174" s="110">
        <v>46038</v>
      </c>
      <c r="C1174" s="89">
        <v>5</v>
      </c>
      <c r="D1174" s="89">
        <v>8.1999999999999993</v>
      </c>
      <c r="E1174" s="96">
        <v>345</v>
      </c>
      <c r="F1174" s="89">
        <v>0.9</v>
      </c>
      <c r="G1174" s="89">
        <v>1010.7</v>
      </c>
      <c r="H1174">
        <v>0.86</v>
      </c>
      <c r="I1174" t="s">
        <v>2</v>
      </c>
      <c r="J1174">
        <v>1.1000000000000001</v>
      </c>
      <c r="K1174">
        <v>1</v>
      </c>
      <c r="L1174">
        <v>2026</v>
      </c>
      <c r="M1174" t="s">
        <v>381</v>
      </c>
      <c r="N1174" s="89" cm="1">
        <f t="array" ref="N1174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174" s="89">
        <f>_34_KNMI_Stations[[#This Row],[graaddagen]]*_34_KNMI_Stations[[#This Row],[Gewogen factor]]</f>
        <v>10.780000000000001</v>
      </c>
      <c r="P1174" s="89" cm="1">
        <f t="array" ref="P11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5" spans="1:16" x14ac:dyDescent="0.25">
      <c r="A1175">
        <v>240</v>
      </c>
      <c r="B1175" s="110">
        <v>46039</v>
      </c>
      <c r="C1175" s="89">
        <v>2.8</v>
      </c>
      <c r="D1175" s="89">
        <v>7.3</v>
      </c>
      <c r="E1175" s="96">
        <v>438</v>
      </c>
      <c r="F1175" s="89">
        <v>0.9</v>
      </c>
      <c r="G1175" s="89">
        <v>1018.2</v>
      </c>
      <c r="H1175">
        <v>0.9</v>
      </c>
      <c r="I1175" t="s">
        <v>2</v>
      </c>
      <c r="J1175">
        <v>1.1000000000000001</v>
      </c>
      <c r="K1175">
        <v>1</v>
      </c>
      <c r="L1175">
        <v>2026</v>
      </c>
      <c r="M1175" t="s">
        <v>381</v>
      </c>
      <c r="N1175" s="89" cm="1">
        <f t="array" ref="N1175">IF(ISNUMBER(_34_KNMI_Stations[[#This Row],[Etmaal temperatuur °C]]),IF(_34_KNMI_Stations[[#This Row],[Etmaal temperatuur °C]]&lt;stookgrens[],stookgrens[]-_34_KNMI_Stations[[#This Row],[Etmaal temperatuur °C]],0),"")</f>
        <v>10.7</v>
      </c>
      <c r="O1175" s="89">
        <f>_34_KNMI_Stations[[#This Row],[graaddagen]]*_34_KNMI_Stations[[#This Row],[Gewogen factor]]</f>
        <v>11.77</v>
      </c>
      <c r="P1175" s="89" cm="1">
        <f t="array" ref="P11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6" spans="1:16" x14ac:dyDescent="0.25">
      <c r="A1176">
        <v>240</v>
      </c>
      <c r="B1176" s="110">
        <v>46040</v>
      </c>
      <c r="C1176" s="89">
        <v>2.6</v>
      </c>
      <c r="D1176" s="89">
        <v>3.2</v>
      </c>
      <c r="E1176" s="96">
        <v>441</v>
      </c>
      <c r="F1176" s="89">
        <v>0</v>
      </c>
      <c r="G1176" s="89">
        <v>1020.2</v>
      </c>
      <c r="H1176">
        <v>0.9</v>
      </c>
      <c r="I1176" t="s">
        <v>2</v>
      </c>
      <c r="J1176">
        <v>1.1000000000000001</v>
      </c>
      <c r="K1176">
        <v>1</v>
      </c>
      <c r="L1176">
        <v>2026</v>
      </c>
      <c r="M1176" t="s">
        <v>381</v>
      </c>
      <c r="N1176" s="89" cm="1">
        <f t="array" ref="N1176">IF(ISNUMBER(_34_KNMI_Stations[[#This Row],[Etmaal temperatuur °C]]),IF(_34_KNMI_Stations[[#This Row],[Etmaal temperatuur °C]]&lt;stookgrens[],stookgrens[]-_34_KNMI_Stations[[#This Row],[Etmaal temperatuur °C]],0),"")</f>
        <v>14.8</v>
      </c>
      <c r="O1176" s="89">
        <f>_34_KNMI_Stations[[#This Row],[graaddagen]]*_34_KNMI_Stations[[#This Row],[Gewogen factor]]</f>
        <v>16.28</v>
      </c>
      <c r="P1176" s="89" cm="1">
        <f t="array" ref="P11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7" spans="1:16" x14ac:dyDescent="0.25">
      <c r="A1177">
        <v>240</v>
      </c>
      <c r="B1177" s="110">
        <v>46041</v>
      </c>
      <c r="C1177" s="89">
        <v>3.2</v>
      </c>
      <c r="D1177" s="89">
        <v>2.4</v>
      </c>
      <c r="E1177" s="96">
        <v>246</v>
      </c>
      <c r="F1177" s="89">
        <v>-0.1</v>
      </c>
      <c r="G1177" s="89">
        <v>1018.3</v>
      </c>
      <c r="H1177">
        <v>0.89</v>
      </c>
      <c r="I1177" t="s">
        <v>2</v>
      </c>
      <c r="J1177">
        <v>1.1000000000000001</v>
      </c>
      <c r="K1177">
        <v>1</v>
      </c>
      <c r="L1177">
        <v>2026</v>
      </c>
      <c r="M1177" t="s">
        <v>382</v>
      </c>
      <c r="N1177" s="89" cm="1">
        <f t="array" ref="N1177">IF(ISNUMBER(_34_KNMI_Stations[[#This Row],[Etmaal temperatuur °C]]),IF(_34_KNMI_Stations[[#This Row],[Etmaal temperatuur °C]]&lt;stookgrens[],stookgrens[]-_34_KNMI_Stations[[#This Row],[Etmaal temperatuur °C]],0),"")</f>
        <v>15.6</v>
      </c>
      <c r="O1177" s="89">
        <f>_34_KNMI_Stations[[#This Row],[graaddagen]]*_34_KNMI_Stations[[#This Row],[Gewogen factor]]</f>
        <v>17.16</v>
      </c>
      <c r="P1177" s="89" cm="1">
        <f t="array" ref="P11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8" spans="1:16" x14ac:dyDescent="0.25">
      <c r="A1178">
        <v>240</v>
      </c>
      <c r="B1178" s="110">
        <v>46042</v>
      </c>
      <c r="C1178" s="89">
        <v>3.5</v>
      </c>
      <c r="D1178" s="89">
        <v>2.1</v>
      </c>
      <c r="E1178" s="96">
        <v>450</v>
      </c>
      <c r="F1178" s="89">
        <v>0</v>
      </c>
      <c r="G1178" s="89">
        <v>1015.1</v>
      </c>
      <c r="H1178">
        <v>0.87</v>
      </c>
      <c r="I1178" t="s">
        <v>2</v>
      </c>
      <c r="J1178">
        <v>1.1000000000000001</v>
      </c>
      <c r="K1178">
        <v>1</v>
      </c>
      <c r="L1178">
        <v>2026</v>
      </c>
      <c r="M1178" t="s">
        <v>382</v>
      </c>
      <c r="N1178" s="89" cm="1">
        <f t="array" ref="N1178">IF(ISNUMBER(_34_KNMI_Stations[[#This Row],[Etmaal temperatuur °C]]),IF(_34_KNMI_Stations[[#This Row],[Etmaal temperatuur °C]]&lt;stookgrens[],stookgrens[]-_34_KNMI_Stations[[#This Row],[Etmaal temperatuur °C]],0),"")</f>
        <v>15.9</v>
      </c>
      <c r="O1178" s="89">
        <f>_34_KNMI_Stations[[#This Row],[graaddagen]]*_34_KNMI_Stations[[#This Row],[Gewogen factor]]</f>
        <v>17.490000000000002</v>
      </c>
      <c r="P1178" s="89" cm="1">
        <f t="array" ref="P11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9" spans="1:16" x14ac:dyDescent="0.25">
      <c r="A1179">
        <v>240</v>
      </c>
      <c r="B1179" s="110">
        <v>46043</v>
      </c>
      <c r="C1179" s="89">
        <v>6</v>
      </c>
      <c r="D1179" s="89">
        <v>4.8</v>
      </c>
      <c r="E1179" s="96">
        <v>257</v>
      </c>
      <c r="F1179" s="89">
        <v>1.2</v>
      </c>
      <c r="G1179" s="89">
        <v>1001.3</v>
      </c>
      <c r="H1179">
        <v>0.78</v>
      </c>
      <c r="I1179" t="s">
        <v>2</v>
      </c>
      <c r="J1179">
        <v>1.1000000000000001</v>
      </c>
      <c r="K1179">
        <v>1</v>
      </c>
      <c r="L1179">
        <v>2026</v>
      </c>
      <c r="M1179" t="s">
        <v>382</v>
      </c>
      <c r="N1179" s="89" cm="1">
        <f t="array" ref="N1179">IF(ISNUMBER(_34_KNMI_Stations[[#This Row],[Etmaal temperatuur °C]]),IF(_34_KNMI_Stations[[#This Row],[Etmaal temperatuur °C]]&lt;stookgrens[],stookgrens[]-_34_KNMI_Stations[[#This Row],[Etmaal temperatuur °C]],0),"")</f>
        <v>13.2</v>
      </c>
      <c r="O1179" s="89">
        <f>_34_KNMI_Stations[[#This Row],[graaddagen]]*_34_KNMI_Stations[[#This Row],[Gewogen factor]]</f>
        <v>14.52</v>
      </c>
      <c r="P1179" s="89" cm="1">
        <f t="array" ref="P11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0" spans="1:16" x14ac:dyDescent="0.25">
      <c r="A1180">
        <v>240</v>
      </c>
      <c r="B1180" s="110">
        <v>46044</v>
      </c>
      <c r="C1180" s="89">
        <v>5.3</v>
      </c>
      <c r="D1180" s="89">
        <v>2.7</v>
      </c>
      <c r="E1180" s="96">
        <v>421</v>
      </c>
      <c r="F1180" s="89">
        <v>0</v>
      </c>
      <c r="G1180" s="89">
        <v>995.3</v>
      </c>
      <c r="H1180">
        <v>0.68</v>
      </c>
      <c r="I1180" t="s">
        <v>2</v>
      </c>
      <c r="J1180">
        <v>1.1000000000000001</v>
      </c>
      <c r="K1180">
        <v>1</v>
      </c>
      <c r="L1180">
        <v>2026</v>
      </c>
      <c r="M1180" t="s">
        <v>382</v>
      </c>
      <c r="N1180" s="89" cm="1">
        <f t="array" ref="N1180">IF(ISNUMBER(_34_KNMI_Stations[[#This Row],[Etmaal temperatuur °C]]),IF(_34_KNMI_Stations[[#This Row],[Etmaal temperatuur °C]]&lt;stookgrens[],stookgrens[]-_34_KNMI_Stations[[#This Row],[Etmaal temperatuur °C]],0),"")</f>
        <v>15.3</v>
      </c>
      <c r="O1180" s="89">
        <f>_34_KNMI_Stations[[#This Row],[graaddagen]]*_34_KNMI_Stations[[#This Row],[Gewogen factor]]</f>
        <v>16.830000000000002</v>
      </c>
      <c r="P1180" s="89" cm="1">
        <f t="array" ref="P11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1" spans="1:16" x14ac:dyDescent="0.25">
      <c r="A1181">
        <v>240</v>
      </c>
      <c r="B1181" s="110">
        <v>46045</v>
      </c>
      <c r="C1181" s="89">
        <v>5.3</v>
      </c>
      <c r="D1181" s="89">
        <v>4.3</v>
      </c>
      <c r="E1181" s="96">
        <v>272</v>
      </c>
      <c r="F1181" s="89">
        <v>-0.1</v>
      </c>
      <c r="G1181" s="89">
        <v>994.4</v>
      </c>
      <c r="H1181">
        <v>0.82</v>
      </c>
      <c r="I1181" t="s">
        <v>2</v>
      </c>
      <c r="J1181">
        <v>1.1000000000000001</v>
      </c>
      <c r="K1181">
        <v>1</v>
      </c>
      <c r="L1181">
        <v>2026</v>
      </c>
      <c r="M1181" t="s">
        <v>382</v>
      </c>
      <c r="N1181" s="89" cm="1">
        <f t="array" ref="N1181">IF(ISNUMBER(_34_KNMI_Stations[[#This Row],[Etmaal temperatuur °C]]),IF(_34_KNMI_Stations[[#This Row],[Etmaal temperatuur °C]]&lt;stookgrens[],stookgrens[]-_34_KNMI_Stations[[#This Row],[Etmaal temperatuur °C]],0),"")</f>
        <v>13.7</v>
      </c>
      <c r="O1181" s="89">
        <f>_34_KNMI_Stations[[#This Row],[graaddagen]]*_34_KNMI_Stations[[#This Row],[Gewogen factor]]</f>
        <v>15.07</v>
      </c>
      <c r="P1181" s="89" cm="1">
        <f t="array" ref="P11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2" spans="1:16" x14ac:dyDescent="0.25">
      <c r="A1182">
        <v>240</v>
      </c>
      <c r="B1182" s="110">
        <v>46046</v>
      </c>
      <c r="C1182" s="89">
        <v>4</v>
      </c>
      <c r="D1182" s="89">
        <v>2.7</v>
      </c>
      <c r="E1182" s="96">
        <v>533</v>
      </c>
      <c r="F1182" s="89">
        <v>0</v>
      </c>
      <c r="G1182" s="89">
        <v>1000.6</v>
      </c>
      <c r="H1182">
        <v>0.8</v>
      </c>
      <c r="I1182" t="s">
        <v>2</v>
      </c>
      <c r="J1182">
        <v>1.1000000000000001</v>
      </c>
      <c r="K1182">
        <v>1</v>
      </c>
      <c r="L1182">
        <v>2026</v>
      </c>
      <c r="M1182" t="s">
        <v>382</v>
      </c>
      <c r="N1182" s="89" cm="1">
        <f t="array" ref="N1182">IF(ISNUMBER(_34_KNMI_Stations[[#This Row],[Etmaal temperatuur °C]]),IF(_34_KNMI_Stations[[#This Row],[Etmaal temperatuur °C]]&lt;stookgrens[],stookgrens[]-_34_KNMI_Stations[[#This Row],[Etmaal temperatuur °C]],0),"")</f>
        <v>15.3</v>
      </c>
      <c r="O1182" s="89">
        <f>_34_KNMI_Stations[[#This Row],[graaddagen]]*_34_KNMI_Stations[[#This Row],[Gewogen factor]]</f>
        <v>16.830000000000002</v>
      </c>
      <c r="P1182" s="89" cm="1">
        <f t="array" ref="P11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3" spans="1:16" x14ac:dyDescent="0.25">
      <c r="A1183">
        <v>240</v>
      </c>
      <c r="B1183" s="110">
        <v>46047</v>
      </c>
      <c r="C1183" s="89">
        <v>4.3</v>
      </c>
      <c r="D1183" s="89">
        <v>-0.8</v>
      </c>
      <c r="E1183" s="96">
        <v>513</v>
      </c>
      <c r="F1183" s="89">
        <v>0</v>
      </c>
      <c r="G1183" s="89">
        <v>999</v>
      </c>
      <c r="H1183">
        <v>0.82</v>
      </c>
      <c r="I1183" t="s">
        <v>2</v>
      </c>
      <c r="J1183">
        <v>1.1000000000000001</v>
      </c>
      <c r="K1183">
        <v>1</v>
      </c>
      <c r="L1183">
        <v>2026</v>
      </c>
      <c r="M1183" t="s">
        <v>382</v>
      </c>
      <c r="N1183" s="89" cm="1">
        <f t="array" ref="N1183">IF(ISNUMBER(_34_KNMI_Stations[[#This Row],[Etmaal temperatuur °C]]),IF(_34_KNMI_Stations[[#This Row],[Etmaal temperatuur °C]]&lt;stookgrens[],stookgrens[]-_34_KNMI_Stations[[#This Row],[Etmaal temperatuur °C]],0),"")</f>
        <v>18.8</v>
      </c>
      <c r="O1183" s="89">
        <f>_34_KNMI_Stations[[#This Row],[graaddagen]]*_34_KNMI_Stations[[#This Row],[Gewogen factor]]</f>
        <v>20.680000000000003</v>
      </c>
      <c r="P1183" s="89" cm="1">
        <f t="array" ref="P11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4" spans="1:16" x14ac:dyDescent="0.25">
      <c r="A1184">
        <v>240</v>
      </c>
      <c r="B1184" s="110">
        <v>46048</v>
      </c>
      <c r="C1184" s="89">
        <v>2.7</v>
      </c>
      <c r="D1184" s="89">
        <v>1.1000000000000001</v>
      </c>
      <c r="E1184" s="96">
        <v>153</v>
      </c>
      <c r="F1184" s="89">
        <v>0</v>
      </c>
      <c r="G1184" s="89">
        <v>1002.6</v>
      </c>
      <c r="H1184">
        <v>0.83</v>
      </c>
      <c r="I1184" t="s">
        <v>2</v>
      </c>
      <c r="J1184">
        <v>1.1000000000000001</v>
      </c>
      <c r="K1184">
        <v>1</v>
      </c>
      <c r="L1184">
        <v>2026</v>
      </c>
      <c r="M1184" t="s">
        <v>383</v>
      </c>
      <c r="N1184" s="89" cm="1">
        <f t="array" ref="N1184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1184" s="89">
        <f>_34_KNMI_Stations[[#This Row],[graaddagen]]*_34_KNMI_Stations[[#This Row],[Gewogen factor]]</f>
        <v>18.59</v>
      </c>
      <c r="P1184" s="89" cm="1">
        <f t="array" ref="P11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5" spans="1:16" x14ac:dyDescent="0.25">
      <c r="A1185">
        <v>240</v>
      </c>
      <c r="B1185" s="110">
        <v>46049</v>
      </c>
      <c r="C1185" s="89">
        <v>5.3</v>
      </c>
      <c r="D1185" s="89">
        <v>1.3</v>
      </c>
      <c r="E1185" s="96">
        <v>176</v>
      </c>
      <c r="F1185" s="89">
        <v>6.5</v>
      </c>
      <c r="G1185" s="89">
        <v>995.4</v>
      </c>
      <c r="H1185">
        <v>0.87</v>
      </c>
      <c r="I1185" t="s">
        <v>2</v>
      </c>
      <c r="J1185">
        <v>1.1000000000000001</v>
      </c>
      <c r="K1185">
        <v>1</v>
      </c>
      <c r="L1185">
        <v>2026</v>
      </c>
      <c r="M1185" t="s">
        <v>383</v>
      </c>
      <c r="N1185" s="89" cm="1">
        <f t="array" ref="N1185">IF(ISNUMBER(_34_KNMI_Stations[[#This Row],[Etmaal temperatuur °C]]),IF(_34_KNMI_Stations[[#This Row],[Etmaal temperatuur °C]]&lt;stookgrens[],stookgrens[]-_34_KNMI_Stations[[#This Row],[Etmaal temperatuur °C]],0),"")</f>
        <v>16.7</v>
      </c>
      <c r="O1185" s="89">
        <f>_34_KNMI_Stations[[#This Row],[graaddagen]]*_34_KNMI_Stations[[#This Row],[Gewogen factor]]</f>
        <v>18.37</v>
      </c>
      <c r="P1185" s="89" cm="1">
        <f t="array" ref="P11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6" spans="1:16" x14ac:dyDescent="0.25">
      <c r="A1186">
        <v>240</v>
      </c>
      <c r="B1186" s="110">
        <v>46050</v>
      </c>
      <c r="C1186" s="89">
        <v>3</v>
      </c>
      <c r="D1186" s="89">
        <v>2.5</v>
      </c>
      <c r="E1186" s="96">
        <v>144</v>
      </c>
      <c r="F1186" s="89">
        <v>0</v>
      </c>
      <c r="G1186" s="89">
        <v>996.3</v>
      </c>
      <c r="H1186">
        <v>0.91</v>
      </c>
      <c r="I1186" t="s">
        <v>2</v>
      </c>
      <c r="J1186">
        <v>1.1000000000000001</v>
      </c>
      <c r="K1186">
        <v>1</v>
      </c>
      <c r="L1186">
        <v>2026</v>
      </c>
      <c r="M1186" t="s">
        <v>383</v>
      </c>
      <c r="N1186" s="89" cm="1">
        <f t="array" ref="N1186">IF(ISNUMBER(_34_KNMI_Stations[[#This Row],[Etmaal temperatuur °C]]),IF(_34_KNMI_Stations[[#This Row],[Etmaal temperatuur °C]]&lt;stookgrens[],stookgrens[]-_34_KNMI_Stations[[#This Row],[Etmaal temperatuur °C]],0),"")</f>
        <v>15.5</v>
      </c>
      <c r="O1186" s="89">
        <f>_34_KNMI_Stations[[#This Row],[graaddagen]]*_34_KNMI_Stations[[#This Row],[Gewogen factor]]</f>
        <v>17.05</v>
      </c>
      <c r="P1186" s="89" cm="1">
        <f t="array" ref="P11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7" spans="1:16" x14ac:dyDescent="0.25">
      <c r="A1187">
        <v>240</v>
      </c>
      <c r="B1187" s="110">
        <v>46051</v>
      </c>
      <c r="C1187" s="89">
        <v>3.2</v>
      </c>
      <c r="D1187" s="89">
        <v>0.1</v>
      </c>
      <c r="E1187" s="96">
        <v>184</v>
      </c>
      <c r="F1187" s="89">
        <v>1.7</v>
      </c>
      <c r="G1187" s="89">
        <v>999.9</v>
      </c>
      <c r="H1187">
        <v>0.89</v>
      </c>
      <c r="I1187" t="s">
        <v>2</v>
      </c>
      <c r="J1187">
        <v>1.1000000000000001</v>
      </c>
      <c r="K1187">
        <v>1</v>
      </c>
      <c r="L1187">
        <v>2026</v>
      </c>
      <c r="M1187" t="s">
        <v>383</v>
      </c>
      <c r="N1187" s="89" cm="1">
        <f t="array" ref="N1187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1187" s="89">
        <f>_34_KNMI_Stations[[#This Row],[graaddagen]]*_34_KNMI_Stations[[#This Row],[Gewogen factor]]</f>
        <v>19.690000000000001</v>
      </c>
      <c r="P1187" s="89" cm="1">
        <f t="array" ref="P11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8" spans="1:16" x14ac:dyDescent="0.25">
      <c r="A1188">
        <v>240</v>
      </c>
      <c r="B1188" s="110">
        <v>46052</v>
      </c>
      <c r="C1188" s="89">
        <v>5.2</v>
      </c>
      <c r="D1188" s="89">
        <v>1.8</v>
      </c>
      <c r="E1188" s="96">
        <v>281</v>
      </c>
      <c r="F1188" s="89">
        <v>0</v>
      </c>
      <c r="G1188" s="89">
        <v>996.6</v>
      </c>
      <c r="H1188">
        <v>0.88</v>
      </c>
      <c r="I1188" t="s">
        <v>2</v>
      </c>
      <c r="J1188">
        <v>1.1000000000000001</v>
      </c>
      <c r="K1188">
        <v>1</v>
      </c>
      <c r="L1188">
        <v>2026</v>
      </c>
      <c r="M1188" t="s">
        <v>383</v>
      </c>
      <c r="N1188" s="89" cm="1">
        <f t="array" ref="N1188">IF(ISNUMBER(_34_KNMI_Stations[[#This Row],[Etmaal temperatuur °C]]),IF(_34_KNMI_Stations[[#This Row],[Etmaal temperatuur °C]]&lt;stookgrens[],stookgrens[]-_34_KNMI_Stations[[#This Row],[Etmaal temperatuur °C]],0),"")</f>
        <v>16.2</v>
      </c>
      <c r="O1188" s="89">
        <f>_34_KNMI_Stations[[#This Row],[graaddagen]]*_34_KNMI_Stations[[#This Row],[Gewogen factor]]</f>
        <v>17.82</v>
      </c>
      <c r="P1188" s="89" cm="1">
        <f t="array" ref="P11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9" spans="1:16" x14ac:dyDescent="0.25">
      <c r="A1189">
        <v>240</v>
      </c>
      <c r="B1189" s="110">
        <v>46053</v>
      </c>
      <c r="C1189" s="89">
        <v>4.2</v>
      </c>
      <c r="D1189" s="89">
        <v>5.3</v>
      </c>
      <c r="E1189" s="96">
        <v>193</v>
      </c>
      <c r="F1189" s="89">
        <v>2.6</v>
      </c>
      <c r="G1189" s="89">
        <v>1001.3</v>
      </c>
      <c r="H1189">
        <v>0.93</v>
      </c>
      <c r="I1189" t="s">
        <v>2</v>
      </c>
      <c r="J1189">
        <v>1.1000000000000001</v>
      </c>
      <c r="K1189">
        <v>1</v>
      </c>
      <c r="L1189">
        <v>2026</v>
      </c>
      <c r="M1189" t="s">
        <v>383</v>
      </c>
      <c r="N1189" s="89" cm="1">
        <f t="array" ref="N1189">IF(ISNUMBER(_34_KNMI_Stations[[#This Row],[Etmaal temperatuur °C]]),IF(_34_KNMI_Stations[[#This Row],[Etmaal temperatuur °C]]&lt;stookgrens[],stookgrens[]-_34_KNMI_Stations[[#This Row],[Etmaal temperatuur °C]],0),"")</f>
        <v>12.7</v>
      </c>
      <c r="O1189" s="89">
        <f>_34_KNMI_Stations[[#This Row],[graaddagen]]*_34_KNMI_Stations[[#This Row],[Gewogen factor]]</f>
        <v>13.97</v>
      </c>
      <c r="P1189" s="89" cm="1">
        <f t="array" ref="P11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0" spans="1:16" x14ac:dyDescent="0.25">
      <c r="A1190">
        <v>242</v>
      </c>
      <c r="B1190" s="110">
        <v>45658</v>
      </c>
      <c r="C1190" s="89">
        <v>17.399999999999999</v>
      </c>
      <c r="D1190" s="89">
        <v>8.1</v>
      </c>
      <c r="E1190" s="96"/>
      <c r="F1190" s="89"/>
      <c r="G1190" s="89">
        <v>1003.2</v>
      </c>
      <c r="H1190">
        <v>0.87</v>
      </c>
      <c r="I1190" t="s">
        <v>3</v>
      </c>
      <c r="J1190">
        <v>1.1000000000000001</v>
      </c>
      <c r="K1190">
        <v>1</v>
      </c>
      <c r="L1190">
        <v>2025</v>
      </c>
      <c r="M1190" t="s">
        <v>59</v>
      </c>
      <c r="N1190" s="89" cm="1">
        <f t="array" ref="N1190">IF(ISNUMBER(_34_KNMI_Stations[[#This Row],[Etmaal temperatuur °C]]),IF(_34_KNMI_Stations[[#This Row],[Etmaal temperatuur °C]]&lt;stookgrens[],stookgrens[]-_34_KNMI_Stations[[#This Row],[Etmaal temperatuur °C]],0),"")</f>
        <v>9.9</v>
      </c>
      <c r="O1190" s="89">
        <f>_34_KNMI_Stations[[#This Row],[graaddagen]]*_34_KNMI_Stations[[#This Row],[Gewogen factor]]</f>
        <v>10.89</v>
      </c>
      <c r="P1190" s="89" cm="1">
        <f t="array" ref="P11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1" spans="1:16" x14ac:dyDescent="0.25">
      <c r="A1191">
        <v>242</v>
      </c>
      <c r="B1191" s="110">
        <v>45659</v>
      </c>
      <c r="C1191" s="89">
        <v>9.1</v>
      </c>
      <c r="D1191" s="89">
        <v>5.3</v>
      </c>
      <c r="E1191" s="96"/>
      <c r="F1191" s="89"/>
      <c r="G1191" s="89">
        <v>1012.5</v>
      </c>
      <c r="H1191">
        <v>0.72</v>
      </c>
      <c r="I1191" t="s">
        <v>3</v>
      </c>
      <c r="J1191">
        <v>1.1000000000000001</v>
      </c>
      <c r="K1191">
        <v>1</v>
      </c>
      <c r="L1191">
        <v>2025</v>
      </c>
      <c r="M1191" t="s">
        <v>59</v>
      </c>
      <c r="N1191" s="89" cm="1">
        <f t="array" ref="N1191">IF(ISNUMBER(_34_KNMI_Stations[[#This Row],[Etmaal temperatuur °C]]),IF(_34_KNMI_Stations[[#This Row],[Etmaal temperatuur °C]]&lt;stookgrens[],stookgrens[]-_34_KNMI_Stations[[#This Row],[Etmaal temperatuur °C]],0),"")</f>
        <v>12.7</v>
      </c>
      <c r="O1191" s="89">
        <f>_34_KNMI_Stations[[#This Row],[graaddagen]]*_34_KNMI_Stations[[#This Row],[Gewogen factor]]</f>
        <v>13.97</v>
      </c>
      <c r="P1191" s="89" cm="1">
        <f t="array" ref="P11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2" spans="1:16" x14ac:dyDescent="0.25">
      <c r="A1192">
        <v>242</v>
      </c>
      <c r="B1192" s="110">
        <v>45660</v>
      </c>
      <c r="C1192" s="89">
        <v>11.3</v>
      </c>
      <c r="D1192" s="89">
        <v>4.0999999999999996</v>
      </c>
      <c r="E1192" s="96"/>
      <c r="F1192" s="89"/>
      <c r="G1192" s="89">
        <v>1016.2</v>
      </c>
      <c r="H1192">
        <v>0.74</v>
      </c>
      <c r="I1192" t="s">
        <v>3</v>
      </c>
      <c r="J1192">
        <v>1.1000000000000001</v>
      </c>
      <c r="K1192">
        <v>1</v>
      </c>
      <c r="L1192">
        <v>2025</v>
      </c>
      <c r="M1192" t="s">
        <v>59</v>
      </c>
      <c r="N1192" s="89" cm="1">
        <f t="array" ref="N1192">IF(ISNUMBER(_34_KNMI_Stations[[#This Row],[Etmaal temperatuur °C]]),IF(_34_KNMI_Stations[[#This Row],[Etmaal temperatuur °C]]&lt;stookgrens[],stookgrens[]-_34_KNMI_Stations[[#This Row],[Etmaal temperatuur °C]],0),"")</f>
        <v>13.9</v>
      </c>
      <c r="O1192" s="89">
        <f>_34_KNMI_Stations[[#This Row],[graaddagen]]*_34_KNMI_Stations[[#This Row],[Gewogen factor]]</f>
        <v>15.290000000000001</v>
      </c>
      <c r="P1192" s="89" cm="1">
        <f t="array" ref="P11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3" spans="1:16" x14ac:dyDescent="0.25">
      <c r="A1193">
        <v>242</v>
      </c>
      <c r="B1193" s="110">
        <v>45661</v>
      </c>
      <c r="C1193" s="89">
        <v>5.8</v>
      </c>
      <c r="D1193" s="89">
        <v>4</v>
      </c>
      <c r="E1193" s="96"/>
      <c r="F1193" s="89"/>
      <c r="G1193" s="89">
        <v>1015</v>
      </c>
      <c r="H1193">
        <v>0.83</v>
      </c>
      <c r="I1193" t="s">
        <v>3</v>
      </c>
      <c r="J1193">
        <v>1.1000000000000001</v>
      </c>
      <c r="K1193">
        <v>1</v>
      </c>
      <c r="L1193">
        <v>2025</v>
      </c>
      <c r="M1193" t="s">
        <v>59</v>
      </c>
      <c r="N1193" s="89" cm="1">
        <f t="array" ref="N1193">IF(ISNUMBER(_34_KNMI_Stations[[#This Row],[Etmaal temperatuur °C]]),IF(_34_KNMI_Stations[[#This Row],[Etmaal temperatuur °C]]&lt;stookgrens[],stookgrens[]-_34_KNMI_Stations[[#This Row],[Etmaal temperatuur °C]],0),"")</f>
        <v>14</v>
      </c>
      <c r="O1193" s="89">
        <f>_34_KNMI_Stations[[#This Row],[graaddagen]]*_34_KNMI_Stations[[#This Row],[Gewogen factor]]</f>
        <v>15.400000000000002</v>
      </c>
      <c r="P1193" s="89" cm="1">
        <f t="array" ref="P11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4" spans="1:16" x14ac:dyDescent="0.25">
      <c r="A1194">
        <v>242</v>
      </c>
      <c r="B1194" s="110">
        <v>45662</v>
      </c>
      <c r="C1194" s="89">
        <v>10.8</v>
      </c>
      <c r="D1194" s="89">
        <v>4.5999999999999996</v>
      </c>
      <c r="E1194" s="96"/>
      <c r="F1194" s="89"/>
      <c r="G1194" s="89">
        <v>992.2</v>
      </c>
      <c r="H1194">
        <v>0.92</v>
      </c>
      <c r="I1194" t="s">
        <v>3</v>
      </c>
      <c r="J1194">
        <v>1.1000000000000001</v>
      </c>
      <c r="K1194">
        <v>1</v>
      </c>
      <c r="L1194">
        <v>2025</v>
      </c>
      <c r="M1194" t="s">
        <v>59</v>
      </c>
      <c r="N1194" s="89" cm="1">
        <f t="array" ref="N1194">IF(ISNUMBER(_34_KNMI_Stations[[#This Row],[Etmaal temperatuur °C]]),IF(_34_KNMI_Stations[[#This Row],[Etmaal temperatuur °C]]&lt;stookgrens[],stookgrens[]-_34_KNMI_Stations[[#This Row],[Etmaal temperatuur °C]],0),"")</f>
        <v>13.4</v>
      </c>
      <c r="O1194" s="89">
        <f>_34_KNMI_Stations[[#This Row],[graaddagen]]*_34_KNMI_Stations[[#This Row],[Gewogen factor]]</f>
        <v>14.740000000000002</v>
      </c>
      <c r="P1194" s="89" cm="1">
        <f t="array" ref="P11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5" spans="1:16" x14ac:dyDescent="0.25">
      <c r="A1195">
        <v>242</v>
      </c>
      <c r="B1195" s="110">
        <v>45663</v>
      </c>
      <c r="C1195" s="89">
        <v>16.3</v>
      </c>
      <c r="D1195" s="89">
        <v>8.6999999999999993</v>
      </c>
      <c r="E1195" s="96"/>
      <c r="F1195" s="89"/>
      <c r="G1195" s="89">
        <v>979.6</v>
      </c>
      <c r="H1195">
        <v>0.8</v>
      </c>
      <c r="I1195" t="s">
        <v>3</v>
      </c>
      <c r="J1195">
        <v>1.1000000000000001</v>
      </c>
      <c r="K1195">
        <v>1</v>
      </c>
      <c r="L1195">
        <v>2025</v>
      </c>
      <c r="M1195" t="s">
        <v>111</v>
      </c>
      <c r="N1195" s="89" cm="1">
        <f t="array" ref="N1195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195" s="89">
        <f>_34_KNMI_Stations[[#This Row],[graaddagen]]*_34_KNMI_Stations[[#This Row],[Gewogen factor]]</f>
        <v>10.230000000000002</v>
      </c>
      <c r="P1195" s="89" cm="1">
        <f t="array" ref="P11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6" spans="1:16" x14ac:dyDescent="0.25">
      <c r="A1196">
        <v>242</v>
      </c>
      <c r="B1196" s="110">
        <v>45664</v>
      </c>
      <c r="C1196" s="89">
        <v>13.2</v>
      </c>
      <c r="D1196" s="89">
        <v>5.4</v>
      </c>
      <c r="E1196" s="96"/>
      <c r="F1196" s="89"/>
      <c r="G1196" s="89">
        <v>993.8</v>
      </c>
      <c r="H1196">
        <v>0.71</v>
      </c>
      <c r="I1196" t="s">
        <v>3</v>
      </c>
      <c r="J1196">
        <v>1.1000000000000001</v>
      </c>
      <c r="K1196">
        <v>1</v>
      </c>
      <c r="L1196">
        <v>2025</v>
      </c>
      <c r="M1196" t="s">
        <v>111</v>
      </c>
      <c r="N1196" s="89" cm="1">
        <f t="array" ref="N1196">IF(ISNUMBER(_34_KNMI_Stations[[#This Row],[Etmaal temperatuur °C]]),IF(_34_KNMI_Stations[[#This Row],[Etmaal temperatuur °C]]&lt;stookgrens[],stookgrens[]-_34_KNMI_Stations[[#This Row],[Etmaal temperatuur °C]],0),"")</f>
        <v>12.6</v>
      </c>
      <c r="O1196" s="89">
        <f>_34_KNMI_Stations[[#This Row],[graaddagen]]*_34_KNMI_Stations[[#This Row],[Gewogen factor]]</f>
        <v>13.860000000000001</v>
      </c>
      <c r="P1196" s="89" cm="1">
        <f t="array" ref="P11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7" spans="1:16" x14ac:dyDescent="0.25">
      <c r="A1197">
        <v>242</v>
      </c>
      <c r="B1197" s="110">
        <v>45665</v>
      </c>
      <c r="C1197" s="89">
        <v>9.1</v>
      </c>
      <c r="D1197" s="89">
        <v>4.8</v>
      </c>
      <c r="E1197" s="96"/>
      <c r="F1197" s="89"/>
      <c r="G1197" s="89">
        <v>999.5</v>
      </c>
      <c r="H1197">
        <v>0.73</v>
      </c>
      <c r="I1197" t="s">
        <v>3</v>
      </c>
      <c r="J1197">
        <v>1.1000000000000001</v>
      </c>
      <c r="K1197">
        <v>1</v>
      </c>
      <c r="L1197">
        <v>2025</v>
      </c>
      <c r="M1197" t="s">
        <v>111</v>
      </c>
      <c r="N1197" s="89" cm="1">
        <f t="array" ref="N1197">IF(ISNUMBER(_34_KNMI_Stations[[#This Row],[Etmaal temperatuur °C]]),IF(_34_KNMI_Stations[[#This Row],[Etmaal temperatuur °C]]&lt;stookgrens[],stookgrens[]-_34_KNMI_Stations[[#This Row],[Etmaal temperatuur °C]],0),"")</f>
        <v>13.2</v>
      </c>
      <c r="O1197" s="89">
        <f>_34_KNMI_Stations[[#This Row],[graaddagen]]*_34_KNMI_Stations[[#This Row],[Gewogen factor]]</f>
        <v>14.52</v>
      </c>
      <c r="P1197" s="89" cm="1">
        <f t="array" ref="P11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8" spans="1:16" x14ac:dyDescent="0.25">
      <c r="A1198">
        <v>242</v>
      </c>
      <c r="B1198" s="110">
        <v>45666</v>
      </c>
      <c r="C1198" s="89">
        <v>7.9</v>
      </c>
      <c r="D1198" s="89">
        <v>4.5</v>
      </c>
      <c r="E1198" s="96"/>
      <c r="F1198" s="89"/>
      <c r="G1198" s="89">
        <v>1002.9</v>
      </c>
      <c r="H1198">
        <v>0.75</v>
      </c>
      <c r="I1198" t="s">
        <v>3</v>
      </c>
      <c r="J1198">
        <v>1.1000000000000001</v>
      </c>
      <c r="K1198">
        <v>1</v>
      </c>
      <c r="L1198">
        <v>2025</v>
      </c>
      <c r="M1198" t="s">
        <v>111</v>
      </c>
      <c r="N1198" s="89" cm="1">
        <f t="array" ref="N1198">IF(ISNUMBER(_34_KNMI_Stations[[#This Row],[Etmaal temperatuur °C]]),IF(_34_KNMI_Stations[[#This Row],[Etmaal temperatuur °C]]&lt;stookgrens[],stookgrens[]-_34_KNMI_Stations[[#This Row],[Etmaal temperatuur °C]],0),"")</f>
        <v>13.5</v>
      </c>
      <c r="O1198" s="89">
        <f>_34_KNMI_Stations[[#This Row],[graaddagen]]*_34_KNMI_Stations[[#This Row],[Gewogen factor]]</f>
        <v>14.850000000000001</v>
      </c>
      <c r="P1198" s="89" cm="1">
        <f t="array" ref="P11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9" spans="1:16" x14ac:dyDescent="0.25">
      <c r="A1199">
        <v>242</v>
      </c>
      <c r="B1199" s="110">
        <v>45667</v>
      </c>
      <c r="C1199" s="89">
        <v>8.3000000000000007</v>
      </c>
      <c r="D1199" s="89">
        <v>4.8</v>
      </c>
      <c r="E1199" s="96"/>
      <c r="F1199" s="89"/>
      <c r="G1199" s="89">
        <v>1016.2</v>
      </c>
      <c r="H1199">
        <v>0.76</v>
      </c>
      <c r="I1199" t="s">
        <v>3</v>
      </c>
      <c r="J1199">
        <v>1.1000000000000001</v>
      </c>
      <c r="K1199">
        <v>1</v>
      </c>
      <c r="L1199">
        <v>2025</v>
      </c>
      <c r="M1199" t="s">
        <v>111</v>
      </c>
      <c r="N1199" s="89" cm="1">
        <f t="array" ref="N1199">IF(ISNUMBER(_34_KNMI_Stations[[#This Row],[Etmaal temperatuur °C]]),IF(_34_KNMI_Stations[[#This Row],[Etmaal temperatuur °C]]&lt;stookgrens[],stookgrens[]-_34_KNMI_Stations[[#This Row],[Etmaal temperatuur °C]],0),"")</f>
        <v>13.2</v>
      </c>
      <c r="O1199" s="89">
        <f>_34_KNMI_Stations[[#This Row],[graaddagen]]*_34_KNMI_Stations[[#This Row],[Gewogen factor]]</f>
        <v>14.52</v>
      </c>
      <c r="P1199" s="89" cm="1">
        <f t="array" ref="P11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0" spans="1:16" x14ac:dyDescent="0.25">
      <c r="A1200">
        <v>242</v>
      </c>
      <c r="B1200" s="110">
        <v>45668</v>
      </c>
      <c r="C1200" s="89">
        <v>6.3</v>
      </c>
      <c r="D1200" s="89">
        <v>5.0999999999999996</v>
      </c>
      <c r="E1200" s="96"/>
      <c r="F1200" s="89"/>
      <c r="G1200" s="89">
        <v>1027.3</v>
      </c>
      <c r="H1200">
        <v>0.69</v>
      </c>
      <c r="I1200" t="s">
        <v>3</v>
      </c>
      <c r="J1200">
        <v>1.1000000000000001</v>
      </c>
      <c r="K1200">
        <v>1</v>
      </c>
      <c r="L1200">
        <v>2025</v>
      </c>
      <c r="M1200" t="s">
        <v>111</v>
      </c>
      <c r="N1200" s="89" cm="1">
        <f t="array" ref="N1200">IF(ISNUMBER(_34_KNMI_Stations[[#This Row],[Etmaal temperatuur °C]]),IF(_34_KNMI_Stations[[#This Row],[Etmaal temperatuur °C]]&lt;stookgrens[],stookgrens[]-_34_KNMI_Stations[[#This Row],[Etmaal temperatuur °C]],0),"")</f>
        <v>12.9</v>
      </c>
      <c r="O1200" s="89">
        <f>_34_KNMI_Stations[[#This Row],[graaddagen]]*_34_KNMI_Stations[[#This Row],[Gewogen factor]]</f>
        <v>14.190000000000001</v>
      </c>
      <c r="P1200" s="89" cm="1">
        <f t="array" ref="P12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1" spans="1:16" x14ac:dyDescent="0.25">
      <c r="A1201">
        <v>242</v>
      </c>
      <c r="B1201" s="110">
        <v>45669</v>
      </c>
      <c r="C1201" s="89">
        <v>4.0999999999999996</v>
      </c>
      <c r="D1201" s="89">
        <v>4.9000000000000004</v>
      </c>
      <c r="E1201" s="96"/>
      <c r="F1201" s="89"/>
      <c r="G1201" s="89">
        <v>1038.7</v>
      </c>
      <c r="H1201">
        <v>0.76</v>
      </c>
      <c r="I1201" t="s">
        <v>3</v>
      </c>
      <c r="J1201">
        <v>1.1000000000000001</v>
      </c>
      <c r="K1201">
        <v>1</v>
      </c>
      <c r="L1201">
        <v>2025</v>
      </c>
      <c r="M1201" t="s">
        <v>111</v>
      </c>
      <c r="N1201" s="89" cm="1">
        <f t="array" ref="N1201">IF(ISNUMBER(_34_KNMI_Stations[[#This Row],[Etmaal temperatuur °C]]),IF(_34_KNMI_Stations[[#This Row],[Etmaal temperatuur °C]]&lt;stookgrens[],stookgrens[]-_34_KNMI_Stations[[#This Row],[Etmaal temperatuur °C]],0),"")</f>
        <v>13.1</v>
      </c>
      <c r="O1201" s="89">
        <f>_34_KNMI_Stations[[#This Row],[graaddagen]]*_34_KNMI_Stations[[#This Row],[Gewogen factor]]</f>
        <v>14.41</v>
      </c>
      <c r="P1201" s="89" cm="1">
        <f t="array" ref="P12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2" spans="1:16" x14ac:dyDescent="0.25">
      <c r="A1202">
        <v>242</v>
      </c>
      <c r="B1202" s="110">
        <v>45670</v>
      </c>
      <c r="C1202" s="89">
        <v>7.6</v>
      </c>
      <c r="D1202" s="89">
        <v>3.9</v>
      </c>
      <c r="E1202" s="96"/>
      <c r="F1202" s="89"/>
      <c r="G1202" s="89">
        <v>1038.7</v>
      </c>
      <c r="H1202">
        <v>0.82</v>
      </c>
      <c r="I1202" t="s">
        <v>3</v>
      </c>
      <c r="J1202">
        <v>1.1000000000000001</v>
      </c>
      <c r="K1202">
        <v>1</v>
      </c>
      <c r="L1202">
        <v>2025</v>
      </c>
      <c r="M1202" t="s">
        <v>112</v>
      </c>
      <c r="N1202" s="89" cm="1">
        <f t="array" ref="N1202">IF(ISNUMBER(_34_KNMI_Stations[[#This Row],[Etmaal temperatuur °C]]),IF(_34_KNMI_Stations[[#This Row],[Etmaal temperatuur °C]]&lt;stookgrens[],stookgrens[]-_34_KNMI_Stations[[#This Row],[Etmaal temperatuur °C]],0),"")</f>
        <v>14.1</v>
      </c>
      <c r="O1202" s="89">
        <f>_34_KNMI_Stations[[#This Row],[graaddagen]]*_34_KNMI_Stations[[#This Row],[Gewogen factor]]</f>
        <v>15.510000000000002</v>
      </c>
      <c r="P1202" s="89" cm="1">
        <f t="array" ref="P12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3" spans="1:16" x14ac:dyDescent="0.25">
      <c r="A1203">
        <v>242</v>
      </c>
      <c r="B1203" s="110">
        <v>45671</v>
      </c>
      <c r="C1203" s="89">
        <v>8.3000000000000007</v>
      </c>
      <c r="D1203" s="89">
        <v>6.9</v>
      </c>
      <c r="E1203" s="96"/>
      <c r="F1203" s="89"/>
      <c r="G1203" s="89">
        <v>1031.5999999999999</v>
      </c>
      <c r="H1203">
        <v>0.92</v>
      </c>
      <c r="I1203" t="s">
        <v>3</v>
      </c>
      <c r="J1203">
        <v>1.1000000000000001</v>
      </c>
      <c r="K1203">
        <v>1</v>
      </c>
      <c r="L1203">
        <v>2025</v>
      </c>
      <c r="M1203" t="s">
        <v>112</v>
      </c>
      <c r="N1203" s="89" cm="1">
        <f t="array" ref="N1203">IF(ISNUMBER(_34_KNMI_Stations[[#This Row],[Etmaal temperatuur °C]]),IF(_34_KNMI_Stations[[#This Row],[Etmaal temperatuur °C]]&lt;stookgrens[],stookgrens[]-_34_KNMI_Stations[[#This Row],[Etmaal temperatuur °C]],0),"")</f>
        <v>11.1</v>
      </c>
      <c r="O1203" s="89">
        <f>_34_KNMI_Stations[[#This Row],[graaddagen]]*_34_KNMI_Stations[[#This Row],[Gewogen factor]]</f>
        <v>12.21</v>
      </c>
      <c r="P1203" s="89" cm="1">
        <f t="array" ref="P12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4" spans="1:16" x14ac:dyDescent="0.25">
      <c r="A1204">
        <v>242</v>
      </c>
      <c r="B1204" s="110">
        <v>45672</v>
      </c>
      <c r="C1204" s="89">
        <v>3.9</v>
      </c>
      <c r="D1204" s="89">
        <v>6.4</v>
      </c>
      <c r="E1204" s="96"/>
      <c r="F1204" s="89"/>
      <c r="G1204" s="89">
        <v>1033.3</v>
      </c>
      <c r="H1204">
        <v>0.98</v>
      </c>
      <c r="I1204" t="s">
        <v>3</v>
      </c>
      <c r="J1204">
        <v>1.1000000000000001</v>
      </c>
      <c r="K1204">
        <v>1</v>
      </c>
      <c r="L1204">
        <v>2025</v>
      </c>
      <c r="M1204" t="s">
        <v>112</v>
      </c>
      <c r="N1204" s="89" cm="1">
        <f t="array" ref="N1204">IF(ISNUMBER(_34_KNMI_Stations[[#This Row],[Etmaal temperatuur °C]]),IF(_34_KNMI_Stations[[#This Row],[Etmaal temperatuur °C]]&lt;stookgrens[],stookgrens[]-_34_KNMI_Stations[[#This Row],[Etmaal temperatuur °C]],0),"")</f>
        <v>11.6</v>
      </c>
      <c r="O1204" s="89">
        <f>_34_KNMI_Stations[[#This Row],[graaddagen]]*_34_KNMI_Stations[[#This Row],[Gewogen factor]]</f>
        <v>12.76</v>
      </c>
      <c r="P1204" s="89" cm="1">
        <f t="array" ref="P12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5" spans="1:16" x14ac:dyDescent="0.25">
      <c r="A1205">
        <v>242</v>
      </c>
      <c r="B1205" s="110">
        <v>45673</v>
      </c>
      <c r="C1205" s="89">
        <v>5.0999999999999996</v>
      </c>
      <c r="D1205" s="89">
        <v>5.7</v>
      </c>
      <c r="E1205" s="96"/>
      <c r="F1205" s="89"/>
      <c r="G1205" s="89">
        <v>1035.5</v>
      </c>
      <c r="H1205">
        <v>0.94</v>
      </c>
      <c r="I1205" t="s">
        <v>3</v>
      </c>
      <c r="J1205">
        <v>1.1000000000000001</v>
      </c>
      <c r="K1205">
        <v>1</v>
      </c>
      <c r="L1205">
        <v>2025</v>
      </c>
      <c r="M1205" t="s">
        <v>112</v>
      </c>
      <c r="N1205" s="89" cm="1">
        <f t="array" ref="N1205">IF(ISNUMBER(_34_KNMI_Stations[[#This Row],[Etmaal temperatuur °C]]),IF(_34_KNMI_Stations[[#This Row],[Etmaal temperatuur °C]]&lt;stookgrens[],stookgrens[]-_34_KNMI_Stations[[#This Row],[Etmaal temperatuur °C]],0),"")</f>
        <v>12.3</v>
      </c>
      <c r="O1205" s="89">
        <f>_34_KNMI_Stations[[#This Row],[graaddagen]]*_34_KNMI_Stations[[#This Row],[Gewogen factor]]</f>
        <v>13.530000000000001</v>
      </c>
      <c r="P1205" s="89" cm="1">
        <f t="array" ref="P12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6" spans="1:16" x14ac:dyDescent="0.25">
      <c r="A1206">
        <v>242</v>
      </c>
      <c r="B1206" s="110">
        <v>45674</v>
      </c>
      <c r="C1206" s="89">
        <v>5</v>
      </c>
      <c r="D1206" s="89">
        <v>3.3</v>
      </c>
      <c r="E1206" s="96"/>
      <c r="F1206" s="89"/>
      <c r="G1206" s="89">
        <v>1036.3</v>
      </c>
      <c r="H1206">
        <v>0.95</v>
      </c>
      <c r="I1206" t="s">
        <v>3</v>
      </c>
      <c r="J1206">
        <v>1.1000000000000001</v>
      </c>
      <c r="K1206">
        <v>1</v>
      </c>
      <c r="L1206">
        <v>2025</v>
      </c>
      <c r="M1206" t="s">
        <v>112</v>
      </c>
      <c r="N1206" s="89" cm="1">
        <f t="array" ref="N1206">IF(ISNUMBER(_34_KNMI_Stations[[#This Row],[Etmaal temperatuur °C]]),IF(_34_KNMI_Stations[[#This Row],[Etmaal temperatuur °C]]&lt;stookgrens[],stookgrens[]-_34_KNMI_Stations[[#This Row],[Etmaal temperatuur °C]],0),"")</f>
        <v>14.7</v>
      </c>
      <c r="O1206" s="89">
        <f>_34_KNMI_Stations[[#This Row],[graaddagen]]*_34_KNMI_Stations[[#This Row],[Gewogen factor]]</f>
        <v>16.170000000000002</v>
      </c>
      <c r="P1206" s="89" cm="1">
        <f t="array" ref="P12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7" spans="1:16" x14ac:dyDescent="0.25">
      <c r="A1207">
        <v>242</v>
      </c>
      <c r="B1207" s="110">
        <v>45675</v>
      </c>
      <c r="C1207" s="89">
        <v>3.5</v>
      </c>
      <c r="D1207" s="89">
        <v>-0.2</v>
      </c>
      <c r="E1207" s="96"/>
      <c r="F1207" s="89"/>
      <c r="G1207" s="89">
        <v>1031.3</v>
      </c>
      <c r="H1207">
        <v>0.98</v>
      </c>
      <c r="I1207" t="s">
        <v>3</v>
      </c>
      <c r="J1207">
        <v>1.1000000000000001</v>
      </c>
      <c r="K1207">
        <v>1</v>
      </c>
      <c r="L1207">
        <v>2025</v>
      </c>
      <c r="M1207" t="s">
        <v>112</v>
      </c>
      <c r="N1207" s="89" cm="1">
        <f t="array" ref="N1207">IF(ISNUMBER(_34_KNMI_Stations[[#This Row],[Etmaal temperatuur °C]]),IF(_34_KNMI_Stations[[#This Row],[Etmaal temperatuur °C]]&lt;stookgrens[],stookgrens[]-_34_KNMI_Stations[[#This Row],[Etmaal temperatuur °C]],0),"")</f>
        <v>18.2</v>
      </c>
      <c r="O1207" s="89">
        <f>_34_KNMI_Stations[[#This Row],[graaddagen]]*_34_KNMI_Stations[[#This Row],[Gewogen factor]]</f>
        <v>20.02</v>
      </c>
      <c r="P1207" s="89" cm="1">
        <f t="array" ref="P12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8" spans="1:16" x14ac:dyDescent="0.25">
      <c r="A1208">
        <v>242</v>
      </c>
      <c r="B1208" s="110">
        <v>45676</v>
      </c>
      <c r="C1208" s="89">
        <v>3</v>
      </c>
      <c r="D1208" s="89">
        <v>0.8</v>
      </c>
      <c r="E1208" s="96"/>
      <c r="F1208" s="89"/>
      <c r="G1208" s="89">
        <v>1022.8</v>
      </c>
      <c r="H1208">
        <v>0.92</v>
      </c>
      <c r="I1208" t="s">
        <v>3</v>
      </c>
      <c r="J1208">
        <v>1.1000000000000001</v>
      </c>
      <c r="K1208">
        <v>1</v>
      </c>
      <c r="L1208">
        <v>2025</v>
      </c>
      <c r="M1208" t="s">
        <v>112</v>
      </c>
      <c r="N1208" s="89" cm="1">
        <f t="array" ref="N1208">IF(ISNUMBER(_34_KNMI_Stations[[#This Row],[Etmaal temperatuur °C]]),IF(_34_KNMI_Stations[[#This Row],[Etmaal temperatuur °C]]&lt;stookgrens[],stookgrens[]-_34_KNMI_Stations[[#This Row],[Etmaal temperatuur °C]],0),"")</f>
        <v>17.2</v>
      </c>
      <c r="O1208" s="89">
        <f>_34_KNMI_Stations[[#This Row],[graaddagen]]*_34_KNMI_Stations[[#This Row],[Gewogen factor]]</f>
        <v>18.920000000000002</v>
      </c>
      <c r="P1208" s="89" cm="1">
        <f t="array" ref="P12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9" spans="1:16" x14ac:dyDescent="0.25">
      <c r="A1209">
        <v>242</v>
      </c>
      <c r="B1209" s="110">
        <v>45677</v>
      </c>
      <c r="C1209" s="89">
        <v>5.7</v>
      </c>
      <c r="D1209" s="89">
        <v>2.5</v>
      </c>
      <c r="E1209" s="96"/>
      <c r="F1209" s="89"/>
      <c r="G1209" s="89">
        <v>1017.8</v>
      </c>
      <c r="H1209">
        <v>0.92</v>
      </c>
      <c r="I1209" t="s">
        <v>3</v>
      </c>
      <c r="J1209">
        <v>1.1000000000000001</v>
      </c>
      <c r="K1209">
        <v>1</v>
      </c>
      <c r="L1209">
        <v>2025</v>
      </c>
      <c r="M1209" t="s">
        <v>113</v>
      </c>
      <c r="N1209" s="89" cm="1">
        <f t="array" ref="N1209">IF(ISNUMBER(_34_KNMI_Stations[[#This Row],[Etmaal temperatuur °C]]),IF(_34_KNMI_Stations[[#This Row],[Etmaal temperatuur °C]]&lt;stookgrens[],stookgrens[]-_34_KNMI_Stations[[#This Row],[Etmaal temperatuur °C]],0),"")</f>
        <v>15.5</v>
      </c>
      <c r="O1209" s="89">
        <f>_34_KNMI_Stations[[#This Row],[graaddagen]]*_34_KNMI_Stations[[#This Row],[Gewogen factor]]</f>
        <v>17.05</v>
      </c>
      <c r="P1209" s="89" cm="1">
        <f t="array" ref="P12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0" spans="1:16" x14ac:dyDescent="0.25">
      <c r="A1210">
        <v>242</v>
      </c>
      <c r="B1210" s="110">
        <v>45678</v>
      </c>
      <c r="C1210" s="89">
        <v>7.5</v>
      </c>
      <c r="D1210" s="89">
        <v>2.8</v>
      </c>
      <c r="E1210" s="96"/>
      <c r="F1210" s="89"/>
      <c r="G1210" s="89">
        <v>1014.1</v>
      </c>
      <c r="H1210">
        <v>0.95</v>
      </c>
      <c r="I1210" t="s">
        <v>3</v>
      </c>
      <c r="J1210">
        <v>1.1000000000000001</v>
      </c>
      <c r="K1210">
        <v>1</v>
      </c>
      <c r="L1210">
        <v>2025</v>
      </c>
      <c r="M1210" t="s">
        <v>113</v>
      </c>
      <c r="N1210" s="89" cm="1">
        <f t="array" ref="N1210">IF(ISNUMBER(_34_KNMI_Stations[[#This Row],[Etmaal temperatuur °C]]),IF(_34_KNMI_Stations[[#This Row],[Etmaal temperatuur °C]]&lt;stookgrens[],stookgrens[]-_34_KNMI_Stations[[#This Row],[Etmaal temperatuur °C]],0),"")</f>
        <v>15.2</v>
      </c>
      <c r="O1210" s="89">
        <f>_34_KNMI_Stations[[#This Row],[graaddagen]]*_34_KNMI_Stations[[#This Row],[Gewogen factor]]</f>
        <v>16.72</v>
      </c>
      <c r="P1210" s="89" cm="1">
        <f t="array" ref="P12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1" spans="1:16" x14ac:dyDescent="0.25">
      <c r="A1211">
        <v>242</v>
      </c>
      <c r="B1211" s="110">
        <v>45679</v>
      </c>
      <c r="C1211" s="89">
        <v>4.2</v>
      </c>
      <c r="D1211" s="89">
        <v>2.2999999999999998</v>
      </c>
      <c r="E1211" s="96"/>
      <c r="F1211" s="89"/>
      <c r="G1211" s="89">
        <v>1003.6</v>
      </c>
      <c r="H1211">
        <v>0.95</v>
      </c>
      <c r="I1211" t="s">
        <v>3</v>
      </c>
      <c r="J1211">
        <v>1.1000000000000001</v>
      </c>
      <c r="K1211">
        <v>1</v>
      </c>
      <c r="L1211">
        <v>2025</v>
      </c>
      <c r="M1211" t="s">
        <v>113</v>
      </c>
      <c r="N1211" s="89" cm="1">
        <f t="array" ref="N1211">IF(ISNUMBER(_34_KNMI_Stations[[#This Row],[Etmaal temperatuur °C]]),IF(_34_KNMI_Stations[[#This Row],[Etmaal temperatuur °C]]&lt;stookgrens[],stookgrens[]-_34_KNMI_Stations[[#This Row],[Etmaal temperatuur °C]],0),"")</f>
        <v>15.7</v>
      </c>
      <c r="O1211" s="89">
        <f>_34_KNMI_Stations[[#This Row],[graaddagen]]*_34_KNMI_Stations[[#This Row],[Gewogen factor]]</f>
        <v>17.27</v>
      </c>
      <c r="P1211" s="89" cm="1">
        <f t="array" ref="P12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2" spans="1:16" x14ac:dyDescent="0.25">
      <c r="A1212">
        <v>242</v>
      </c>
      <c r="B1212" s="110">
        <v>45680</v>
      </c>
      <c r="C1212" s="89">
        <v>9.8000000000000007</v>
      </c>
      <c r="D1212" s="89">
        <v>6</v>
      </c>
      <c r="E1212" s="96"/>
      <c r="F1212" s="89"/>
      <c r="G1212" s="89">
        <v>1000.3</v>
      </c>
      <c r="H1212">
        <v>0.86</v>
      </c>
      <c r="I1212" t="s">
        <v>3</v>
      </c>
      <c r="J1212">
        <v>1.1000000000000001</v>
      </c>
      <c r="K1212">
        <v>1</v>
      </c>
      <c r="L1212">
        <v>2025</v>
      </c>
      <c r="M1212" t="s">
        <v>113</v>
      </c>
      <c r="N1212" s="89" cm="1">
        <f t="array" ref="N1212">IF(ISNUMBER(_34_KNMI_Stations[[#This Row],[Etmaal temperatuur °C]]),IF(_34_KNMI_Stations[[#This Row],[Etmaal temperatuur °C]]&lt;stookgrens[],stookgrens[]-_34_KNMI_Stations[[#This Row],[Etmaal temperatuur °C]],0),"")</f>
        <v>12</v>
      </c>
      <c r="O1212" s="89">
        <f>_34_KNMI_Stations[[#This Row],[graaddagen]]*_34_KNMI_Stations[[#This Row],[Gewogen factor]]</f>
        <v>13.200000000000001</v>
      </c>
      <c r="P1212" s="89" cm="1">
        <f t="array" ref="P12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3" spans="1:16" x14ac:dyDescent="0.25">
      <c r="A1213">
        <v>242</v>
      </c>
      <c r="B1213" s="110">
        <v>45681</v>
      </c>
      <c r="C1213" s="89">
        <v>11.7</v>
      </c>
      <c r="D1213" s="89">
        <v>7</v>
      </c>
      <c r="E1213" s="96"/>
      <c r="F1213" s="89"/>
      <c r="G1213" s="89">
        <v>997.1</v>
      </c>
      <c r="H1213">
        <v>0.86</v>
      </c>
      <c r="I1213" t="s">
        <v>3</v>
      </c>
      <c r="J1213">
        <v>1.1000000000000001</v>
      </c>
      <c r="K1213">
        <v>1</v>
      </c>
      <c r="L1213">
        <v>2025</v>
      </c>
      <c r="M1213" t="s">
        <v>113</v>
      </c>
      <c r="N1213" s="89" cm="1">
        <f t="array" ref="N1213">IF(ISNUMBER(_34_KNMI_Stations[[#This Row],[Etmaal temperatuur °C]]),IF(_34_KNMI_Stations[[#This Row],[Etmaal temperatuur °C]]&lt;stookgrens[],stookgrens[]-_34_KNMI_Stations[[#This Row],[Etmaal temperatuur °C]],0),"")</f>
        <v>11</v>
      </c>
      <c r="O1213" s="89">
        <f>_34_KNMI_Stations[[#This Row],[graaddagen]]*_34_KNMI_Stations[[#This Row],[Gewogen factor]]</f>
        <v>12.100000000000001</v>
      </c>
      <c r="P1213" s="89" cm="1">
        <f t="array" ref="P12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4" spans="1:16" x14ac:dyDescent="0.25">
      <c r="A1214">
        <v>242</v>
      </c>
      <c r="B1214" s="110">
        <v>45682</v>
      </c>
      <c r="C1214" s="89">
        <v>5.9</v>
      </c>
      <c r="D1214" s="89">
        <v>5.5</v>
      </c>
      <c r="E1214" s="96"/>
      <c r="F1214" s="89"/>
      <c r="G1214" s="89">
        <v>1003.4</v>
      </c>
      <c r="H1214">
        <v>0.85</v>
      </c>
      <c r="I1214" t="s">
        <v>3</v>
      </c>
      <c r="J1214">
        <v>1.1000000000000001</v>
      </c>
      <c r="K1214">
        <v>1</v>
      </c>
      <c r="L1214">
        <v>2025</v>
      </c>
      <c r="M1214" t="s">
        <v>113</v>
      </c>
      <c r="N1214" s="89" cm="1">
        <f t="array" ref="N1214">IF(ISNUMBER(_34_KNMI_Stations[[#This Row],[Etmaal temperatuur °C]]),IF(_34_KNMI_Stations[[#This Row],[Etmaal temperatuur °C]]&lt;stookgrens[],stookgrens[]-_34_KNMI_Stations[[#This Row],[Etmaal temperatuur °C]],0),"")</f>
        <v>12.5</v>
      </c>
      <c r="O1214" s="89">
        <f>_34_KNMI_Stations[[#This Row],[graaddagen]]*_34_KNMI_Stations[[#This Row],[Gewogen factor]]</f>
        <v>13.750000000000002</v>
      </c>
      <c r="P1214" s="89" cm="1">
        <f t="array" ref="P12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5" spans="1:16" x14ac:dyDescent="0.25">
      <c r="A1215">
        <v>242</v>
      </c>
      <c r="B1215" s="110">
        <v>45683</v>
      </c>
      <c r="C1215" s="89">
        <v>8</v>
      </c>
      <c r="D1215" s="89">
        <v>3.5</v>
      </c>
      <c r="E1215" s="96"/>
      <c r="F1215" s="89"/>
      <c r="G1215" s="89">
        <v>1001.4</v>
      </c>
      <c r="H1215">
        <v>0.88</v>
      </c>
      <c r="I1215" t="s">
        <v>3</v>
      </c>
      <c r="J1215">
        <v>1.1000000000000001</v>
      </c>
      <c r="K1215">
        <v>1</v>
      </c>
      <c r="L1215">
        <v>2025</v>
      </c>
      <c r="M1215" t="s">
        <v>113</v>
      </c>
      <c r="N1215" s="89" cm="1">
        <f t="array" ref="N1215">IF(ISNUMBER(_34_KNMI_Stations[[#This Row],[Etmaal temperatuur °C]]),IF(_34_KNMI_Stations[[#This Row],[Etmaal temperatuur °C]]&lt;stookgrens[],stookgrens[]-_34_KNMI_Stations[[#This Row],[Etmaal temperatuur °C]],0),"")</f>
        <v>14.5</v>
      </c>
      <c r="O1215" s="89">
        <f>_34_KNMI_Stations[[#This Row],[graaddagen]]*_34_KNMI_Stations[[#This Row],[Gewogen factor]]</f>
        <v>15.950000000000001</v>
      </c>
      <c r="P1215" s="89" cm="1">
        <f t="array" ref="P12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6" spans="1:16" x14ac:dyDescent="0.25">
      <c r="A1216">
        <v>242</v>
      </c>
      <c r="B1216" s="110">
        <v>45684</v>
      </c>
      <c r="C1216" s="89">
        <v>11.7</v>
      </c>
      <c r="D1216" s="89">
        <v>7.5</v>
      </c>
      <c r="E1216" s="96"/>
      <c r="F1216" s="89"/>
      <c r="G1216" s="89">
        <v>985.4</v>
      </c>
      <c r="H1216">
        <v>0.83</v>
      </c>
      <c r="I1216" t="s">
        <v>3</v>
      </c>
      <c r="J1216">
        <v>1.1000000000000001</v>
      </c>
      <c r="K1216">
        <v>1</v>
      </c>
      <c r="L1216">
        <v>2025</v>
      </c>
      <c r="M1216" t="s">
        <v>114</v>
      </c>
      <c r="N1216" s="89" cm="1">
        <f t="array" ref="N1216">IF(ISNUMBER(_34_KNMI_Stations[[#This Row],[Etmaal temperatuur °C]]),IF(_34_KNMI_Stations[[#This Row],[Etmaal temperatuur °C]]&lt;stookgrens[],stookgrens[]-_34_KNMI_Stations[[#This Row],[Etmaal temperatuur °C]],0),"")</f>
        <v>10.5</v>
      </c>
      <c r="O1216" s="89">
        <f>_34_KNMI_Stations[[#This Row],[graaddagen]]*_34_KNMI_Stations[[#This Row],[Gewogen factor]]</f>
        <v>11.55</v>
      </c>
      <c r="P1216" s="89" cm="1">
        <f t="array" ref="P12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7" spans="1:16" x14ac:dyDescent="0.25">
      <c r="A1217">
        <v>242</v>
      </c>
      <c r="B1217" s="110">
        <v>45685</v>
      </c>
      <c r="C1217" s="89">
        <v>8.6999999999999993</v>
      </c>
      <c r="D1217" s="89">
        <v>6.7</v>
      </c>
      <c r="E1217" s="96"/>
      <c r="F1217" s="89"/>
      <c r="G1217" s="89">
        <v>987.8</v>
      </c>
      <c r="H1217">
        <v>0.87</v>
      </c>
      <c r="I1217" t="s">
        <v>3</v>
      </c>
      <c r="J1217">
        <v>1.1000000000000001</v>
      </c>
      <c r="K1217">
        <v>1</v>
      </c>
      <c r="L1217">
        <v>2025</v>
      </c>
      <c r="M1217" t="s">
        <v>114</v>
      </c>
      <c r="N1217" s="89" cm="1">
        <f t="array" ref="N1217">IF(ISNUMBER(_34_KNMI_Stations[[#This Row],[Etmaal temperatuur °C]]),IF(_34_KNMI_Stations[[#This Row],[Etmaal temperatuur °C]]&lt;stookgrens[],stookgrens[]-_34_KNMI_Stations[[#This Row],[Etmaal temperatuur °C]],0),"")</f>
        <v>11.3</v>
      </c>
      <c r="O1217" s="89">
        <f>_34_KNMI_Stations[[#This Row],[graaddagen]]*_34_KNMI_Stations[[#This Row],[Gewogen factor]]</f>
        <v>12.430000000000001</v>
      </c>
      <c r="P1217" s="89" cm="1">
        <f t="array" ref="P12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8" spans="1:16" x14ac:dyDescent="0.25">
      <c r="A1218">
        <v>242</v>
      </c>
      <c r="B1218" s="110">
        <v>45686</v>
      </c>
      <c r="C1218" s="89">
        <v>9.3000000000000007</v>
      </c>
      <c r="D1218" s="89">
        <v>6.8</v>
      </c>
      <c r="E1218" s="96"/>
      <c r="F1218" s="89"/>
      <c r="G1218" s="89">
        <v>999.7</v>
      </c>
      <c r="H1218">
        <v>0.88</v>
      </c>
      <c r="I1218" t="s">
        <v>3</v>
      </c>
      <c r="J1218">
        <v>1.1000000000000001</v>
      </c>
      <c r="K1218">
        <v>1</v>
      </c>
      <c r="L1218">
        <v>2025</v>
      </c>
      <c r="M1218" t="s">
        <v>114</v>
      </c>
      <c r="N1218" s="89" cm="1">
        <f t="array" ref="N1218">IF(ISNUMBER(_34_KNMI_Stations[[#This Row],[Etmaal temperatuur °C]]),IF(_34_KNMI_Stations[[#This Row],[Etmaal temperatuur °C]]&lt;stookgrens[],stookgrens[]-_34_KNMI_Stations[[#This Row],[Etmaal temperatuur °C]],0),"")</f>
        <v>11.2</v>
      </c>
      <c r="O1218" s="89">
        <f>_34_KNMI_Stations[[#This Row],[graaddagen]]*_34_KNMI_Stations[[#This Row],[Gewogen factor]]</f>
        <v>12.32</v>
      </c>
      <c r="P1218" s="89" cm="1">
        <f t="array" ref="P12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9" spans="1:16" x14ac:dyDescent="0.25">
      <c r="A1219">
        <v>242</v>
      </c>
      <c r="B1219" s="110">
        <v>45687</v>
      </c>
      <c r="C1219" s="89">
        <v>7.2</v>
      </c>
      <c r="D1219" s="89">
        <v>6.3</v>
      </c>
      <c r="E1219" s="96"/>
      <c r="F1219" s="89"/>
      <c r="G1219" s="89">
        <v>1015.9</v>
      </c>
      <c r="H1219">
        <v>0.79</v>
      </c>
      <c r="I1219" t="s">
        <v>3</v>
      </c>
      <c r="J1219">
        <v>1.1000000000000001</v>
      </c>
      <c r="K1219">
        <v>1</v>
      </c>
      <c r="L1219">
        <v>2025</v>
      </c>
      <c r="M1219" t="s">
        <v>114</v>
      </c>
      <c r="N1219" s="89" cm="1">
        <f t="array" ref="N1219">IF(ISNUMBER(_34_KNMI_Stations[[#This Row],[Etmaal temperatuur °C]]),IF(_34_KNMI_Stations[[#This Row],[Etmaal temperatuur °C]]&lt;stookgrens[],stookgrens[]-_34_KNMI_Stations[[#This Row],[Etmaal temperatuur °C]],0),"")</f>
        <v>11.7</v>
      </c>
      <c r="O1219" s="89">
        <f>_34_KNMI_Stations[[#This Row],[graaddagen]]*_34_KNMI_Stations[[#This Row],[Gewogen factor]]</f>
        <v>12.870000000000001</v>
      </c>
      <c r="P1219" s="89" cm="1">
        <f t="array" ref="P12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0" spans="1:16" x14ac:dyDescent="0.25">
      <c r="A1220">
        <v>242</v>
      </c>
      <c r="B1220" s="110">
        <v>45688</v>
      </c>
      <c r="C1220" s="89">
        <v>4.7</v>
      </c>
      <c r="D1220" s="89">
        <v>5.5</v>
      </c>
      <c r="E1220" s="96"/>
      <c r="F1220" s="89"/>
      <c r="G1220" s="89">
        <v>1026.7</v>
      </c>
      <c r="H1220">
        <v>0.84</v>
      </c>
      <c r="I1220" t="s">
        <v>3</v>
      </c>
      <c r="J1220">
        <v>1.1000000000000001</v>
      </c>
      <c r="K1220">
        <v>1</v>
      </c>
      <c r="L1220">
        <v>2025</v>
      </c>
      <c r="M1220" t="s">
        <v>114</v>
      </c>
      <c r="N1220" s="89" cm="1">
        <f t="array" ref="N1220">IF(ISNUMBER(_34_KNMI_Stations[[#This Row],[Etmaal temperatuur °C]]),IF(_34_KNMI_Stations[[#This Row],[Etmaal temperatuur °C]]&lt;stookgrens[],stookgrens[]-_34_KNMI_Stations[[#This Row],[Etmaal temperatuur °C]],0),"")</f>
        <v>12.5</v>
      </c>
      <c r="O1220" s="89">
        <f>_34_KNMI_Stations[[#This Row],[graaddagen]]*_34_KNMI_Stations[[#This Row],[Gewogen factor]]</f>
        <v>13.750000000000002</v>
      </c>
      <c r="P1220" s="89" cm="1">
        <f t="array" ref="P12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1" spans="1:16" x14ac:dyDescent="0.25">
      <c r="A1221">
        <v>242</v>
      </c>
      <c r="B1221" s="110">
        <v>45689</v>
      </c>
      <c r="C1221" s="89">
        <v>3.6</v>
      </c>
      <c r="D1221" s="89">
        <v>3.4</v>
      </c>
      <c r="E1221" s="96"/>
      <c r="F1221" s="89"/>
      <c r="G1221" s="89">
        <v>1031.0999999999999</v>
      </c>
      <c r="H1221">
        <v>0.92</v>
      </c>
      <c r="I1221" t="s">
        <v>3</v>
      </c>
      <c r="J1221">
        <v>1.1000000000000001</v>
      </c>
      <c r="K1221">
        <v>2</v>
      </c>
      <c r="L1221">
        <v>2025</v>
      </c>
      <c r="M1221" t="s">
        <v>114</v>
      </c>
      <c r="N1221" s="89" cm="1">
        <f t="array" ref="N1221">IF(ISNUMBER(_34_KNMI_Stations[[#This Row],[Etmaal temperatuur °C]]),IF(_34_KNMI_Stations[[#This Row],[Etmaal temperatuur °C]]&lt;stookgrens[],stookgrens[]-_34_KNMI_Stations[[#This Row],[Etmaal temperatuur °C]],0),"")</f>
        <v>14.6</v>
      </c>
      <c r="O1221" s="89">
        <f>_34_KNMI_Stations[[#This Row],[graaddagen]]*_34_KNMI_Stations[[#This Row],[Gewogen factor]]</f>
        <v>16.060000000000002</v>
      </c>
      <c r="P1221" s="89" cm="1">
        <f t="array" ref="P12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2" spans="1:16" x14ac:dyDescent="0.25">
      <c r="A1222">
        <v>242</v>
      </c>
      <c r="B1222" s="110">
        <v>45690</v>
      </c>
      <c r="C1222" s="89">
        <v>4.4000000000000004</v>
      </c>
      <c r="D1222" s="89">
        <v>1.9</v>
      </c>
      <c r="E1222" s="96"/>
      <c r="F1222" s="89"/>
      <c r="G1222" s="89">
        <v>1025.4000000000001</v>
      </c>
      <c r="H1222">
        <v>0.86</v>
      </c>
      <c r="I1222" t="s">
        <v>3</v>
      </c>
      <c r="J1222">
        <v>1.1000000000000001</v>
      </c>
      <c r="K1222">
        <v>2</v>
      </c>
      <c r="L1222">
        <v>2025</v>
      </c>
      <c r="M1222" t="s">
        <v>114</v>
      </c>
      <c r="N1222" s="89" cm="1">
        <f t="array" ref="N1222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1222" s="89">
        <f>_34_KNMI_Stations[[#This Row],[graaddagen]]*_34_KNMI_Stations[[#This Row],[Gewogen factor]]</f>
        <v>17.710000000000004</v>
      </c>
      <c r="P1222" s="89" cm="1">
        <f t="array" ref="P12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3" spans="1:16" x14ac:dyDescent="0.25">
      <c r="A1223">
        <v>242</v>
      </c>
      <c r="B1223" s="110">
        <v>45691</v>
      </c>
      <c r="C1223" s="89">
        <v>5.5</v>
      </c>
      <c r="D1223" s="89">
        <v>3.6</v>
      </c>
      <c r="E1223" s="96"/>
      <c r="F1223" s="89"/>
      <c r="G1223" s="89">
        <v>1025.2</v>
      </c>
      <c r="H1223">
        <v>0.91</v>
      </c>
      <c r="I1223" t="s">
        <v>3</v>
      </c>
      <c r="J1223">
        <v>1.1000000000000001</v>
      </c>
      <c r="K1223">
        <v>2</v>
      </c>
      <c r="L1223">
        <v>2025</v>
      </c>
      <c r="M1223" t="s">
        <v>115</v>
      </c>
      <c r="N1223" s="89" cm="1">
        <f t="array" ref="N1223">IF(ISNUMBER(_34_KNMI_Stations[[#This Row],[Etmaal temperatuur °C]]),IF(_34_KNMI_Stations[[#This Row],[Etmaal temperatuur °C]]&lt;stookgrens[],stookgrens[]-_34_KNMI_Stations[[#This Row],[Etmaal temperatuur °C]],0),"")</f>
        <v>14.4</v>
      </c>
      <c r="O1223" s="89">
        <f>_34_KNMI_Stations[[#This Row],[graaddagen]]*_34_KNMI_Stations[[#This Row],[Gewogen factor]]</f>
        <v>15.840000000000002</v>
      </c>
      <c r="P1223" s="89" cm="1">
        <f t="array" ref="P12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4" spans="1:16" x14ac:dyDescent="0.25">
      <c r="A1224">
        <v>242</v>
      </c>
      <c r="B1224" s="110">
        <v>45692</v>
      </c>
      <c r="C1224" s="89">
        <v>8.6</v>
      </c>
      <c r="D1224" s="89">
        <v>4.8</v>
      </c>
      <c r="E1224" s="96"/>
      <c r="F1224" s="89"/>
      <c r="G1224" s="89">
        <v>1024.2</v>
      </c>
      <c r="H1224">
        <v>0.88</v>
      </c>
      <c r="I1224" t="s">
        <v>3</v>
      </c>
      <c r="J1224">
        <v>1.1000000000000001</v>
      </c>
      <c r="K1224">
        <v>2</v>
      </c>
      <c r="L1224">
        <v>2025</v>
      </c>
      <c r="M1224" t="s">
        <v>115</v>
      </c>
      <c r="N1224" s="89" cm="1">
        <f t="array" ref="N1224">IF(ISNUMBER(_34_KNMI_Stations[[#This Row],[Etmaal temperatuur °C]]),IF(_34_KNMI_Stations[[#This Row],[Etmaal temperatuur °C]]&lt;stookgrens[],stookgrens[]-_34_KNMI_Stations[[#This Row],[Etmaal temperatuur °C]],0),"")</f>
        <v>13.2</v>
      </c>
      <c r="O1224" s="89">
        <f>_34_KNMI_Stations[[#This Row],[graaddagen]]*_34_KNMI_Stations[[#This Row],[Gewogen factor]]</f>
        <v>14.52</v>
      </c>
      <c r="P1224" s="89" cm="1">
        <f t="array" ref="P12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5" spans="1:16" x14ac:dyDescent="0.25">
      <c r="A1225">
        <v>242</v>
      </c>
      <c r="B1225" s="110">
        <v>45693</v>
      </c>
      <c r="C1225" s="89">
        <v>5.6</v>
      </c>
      <c r="D1225" s="89">
        <v>6.7</v>
      </c>
      <c r="E1225" s="96"/>
      <c r="F1225" s="89"/>
      <c r="G1225" s="89">
        <v>1035.8</v>
      </c>
      <c r="H1225">
        <v>0.89</v>
      </c>
      <c r="I1225" t="s">
        <v>3</v>
      </c>
      <c r="J1225">
        <v>1.1000000000000001</v>
      </c>
      <c r="K1225">
        <v>2</v>
      </c>
      <c r="L1225">
        <v>2025</v>
      </c>
      <c r="M1225" t="s">
        <v>115</v>
      </c>
      <c r="N1225" s="89" cm="1">
        <f t="array" ref="N1225">IF(ISNUMBER(_34_KNMI_Stations[[#This Row],[Etmaal temperatuur °C]]),IF(_34_KNMI_Stations[[#This Row],[Etmaal temperatuur °C]]&lt;stookgrens[],stookgrens[]-_34_KNMI_Stations[[#This Row],[Etmaal temperatuur °C]],0),"")</f>
        <v>11.3</v>
      </c>
      <c r="O1225" s="89">
        <f>_34_KNMI_Stations[[#This Row],[graaddagen]]*_34_KNMI_Stations[[#This Row],[Gewogen factor]]</f>
        <v>12.430000000000001</v>
      </c>
      <c r="P1225" s="89" cm="1">
        <f t="array" ref="P12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6" spans="1:16" x14ac:dyDescent="0.25">
      <c r="A1226">
        <v>242</v>
      </c>
      <c r="B1226" s="110">
        <v>45694</v>
      </c>
      <c r="C1226" s="89">
        <v>6</v>
      </c>
      <c r="D1226" s="89">
        <v>5.3</v>
      </c>
      <c r="E1226" s="96"/>
      <c r="F1226" s="89"/>
      <c r="G1226" s="89">
        <v>1042.8</v>
      </c>
      <c r="H1226">
        <v>0.89</v>
      </c>
      <c r="I1226" t="s">
        <v>3</v>
      </c>
      <c r="J1226">
        <v>1.1000000000000001</v>
      </c>
      <c r="K1226">
        <v>2</v>
      </c>
      <c r="L1226">
        <v>2025</v>
      </c>
      <c r="M1226" t="s">
        <v>115</v>
      </c>
      <c r="N1226" s="89" cm="1">
        <f t="array" ref="N1226">IF(ISNUMBER(_34_KNMI_Stations[[#This Row],[Etmaal temperatuur °C]]),IF(_34_KNMI_Stations[[#This Row],[Etmaal temperatuur °C]]&lt;stookgrens[],stookgrens[]-_34_KNMI_Stations[[#This Row],[Etmaal temperatuur °C]],0),"")</f>
        <v>12.7</v>
      </c>
      <c r="O1226" s="89">
        <f>_34_KNMI_Stations[[#This Row],[graaddagen]]*_34_KNMI_Stations[[#This Row],[Gewogen factor]]</f>
        <v>13.97</v>
      </c>
      <c r="P1226" s="89" cm="1">
        <f t="array" ref="P12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7" spans="1:16" x14ac:dyDescent="0.25">
      <c r="A1227">
        <v>242</v>
      </c>
      <c r="B1227" s="110">
        <v>45695</v>
      </c>
      <c r="C1227" s="89">
        <v>12.3</v>
      </c>
      <c r="D1227" s="89">
        <v>2.7</v>
      </c>
      <c r="E1227" s="96"/>
      <c r="F1227" s="89"/>
      <c r="G1227" s="89">
        <v>1031.4000000000001</v>
      </c>
      <c r="H1227">
        <v>0.77</v>
      </c>
      <c r="I1227" t="s">
        <v>3</v>
      </c>
      <c r="J1227">
        <v>1.1000000000000001</v>
      </c>
      <c r="K1227">
        <v>2</v>
      </c>
      <c r="L1227">
        <v>2025</v>
      </c>
      <c r="M1227" t="s">
        <v>115</v>
      </c>
      <c r="N1227" s="89" cm="1">
        <f t="array" ref="N1227">IF(ISNUMBER(_34_KNMI_Stations[[#This Row],[Etmaal temperatuur °C]]),IF(_34_KNMI_Stations[[#This Row],[Etmaal temperatuur °C]]&lt;stookgrens[],stookgrens[]-_34_KNMI_Stations[[#This Row],[Etmaal temperatuur °C]],0),"")</f>
        <v>15.3</v>
      </c>
      <c r="O1227" s="89">
        <f>_34_KNMI_Stations[[#This Row],[graaddagen]]*_34_KNMI_Stations[[#This Row],[Gewogen factor]]</f>
        <v>16.830000000000002</v>
      </c>
      <c r="P1227" s="89" cm="1">
        <f t="array" ref="P12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8" spans="1:16" x14ac:dyDescent="0.25">
      <c r="A1228">
        <v>242</v>
      </c>
      <c r="B1228" s="110">
        <v>45696</v>
      </c>
      <c r="C1228" s="89">
        <v>7.8</v>
      </c>
      <c r="D1228" s="89">
        <v>2.9</v>
      </c>
      <c r="E1228" s="96"/>
      <c r="F1228" s="89"/>
      <c r="G1228" s="89">
        <v>1023.1</v>
      </c>
      <c r="H1228">
        <v>0.84</v>
      </c>
      <c r="I1228" t="s">
        <v>3</v>
      </c>
      <c r="J1228">
        <v>1.1000000000000001</v>
      </c>
      <c r="K1228">
        <v>2</v>
      </c>
      <c r="L1228">
        <v>2025</v>
      </c>
      <c r="M1228" t="s">
        <v>115</v>
      </c>
      <c r="N1228" s="89" cm="1">
        <f t="array" ref="N1228">IF(ISNUMBER(_34_KNMI_Stations[[#This Row],[Etmaal temperatuur °C]]),IF(_34_KNMI_Stations[[#This Row],[Etmaal temperatuur °C]]&lt;stookgrens[],stookgrens[]-_34_KNMI_Stations[[#This Row],[Etmaal temperatuur °C]],0),"")</f>
        <v>15.1</v>
      </c>
      <c r="O1228" s="89">
        <f>_34_KNMI_Stations[[#This Row],[graaddagen]]*_34_KNMI_Stations[[#This Row],[Gewogen factor]]</f>
        <v>16.61</v>
      </c>
      <c r="P1228" s="89" cm="1">
        <f t="array" ref="P12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9" spans="1:16" x14ac:dyDescent="0.25">
      <c r="A1229">
        <v>242</v>
      </c>
      <c r="B1229" s="110">
        <v>45697</v>
      </c>
      <c r="C1229" s="89">
        <v>8.1999999999999993</v>
      </c>
      <c r="D1229" s="89">
        <v>3.7</v>
      </c>
      <c r="E1229" s="96"/>
      <c r="F1229" s="89"/>
      <c r="G1229" s="89">
        <v>1030.3</v>
      </c>
      <c r="H1229">
        <v>0.84</v>
      </c>
      <c r="I1229" t="s">
        <v>3</v>
      </c>
      <c r="J1229">
        <v>1.1000000000000001</v>
      </c>
      <c r="K1229">
        <v>2</v>
      </c>
      <c r="L1229">
        <v>2025</v>
      </c>
      <c r="M1229" t="s">
        <v>115</v>
      </c>
      <c r="N1229" s="89" cm="1">
        <f t="array" ref="N1229">IF(ISNUMBER(_34_KNMI_Stations[[#This Row],[Etmaal temperatuur °C]]),IF(_34_KNMI_Stations[[#This Row],[Etmaal temperatuur °C]]&lt;stookgrens[],stookgrens[]-_34_KNMI_Stations[[#This Row],[Etmaal temperatuur °C]],0),"")</f>
        <v>14.3</v>
      </c>
      <c r="O1229" s="89">
        <f>_34_KNMI_Stations[[#This Row],[graaddagen]]*_34_KNMI_Stations[[#This Row],[Gewogen factor]]</f>
        <v>15.730000000000002</v>
      </c>
      <c r="P1229" s="89" cm="1">
        <f t="array" ref="P12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0" spans="1:16" x14ac:dyDescent="0.25">
      <c r="A1230">
        <v>242</v>
      </c>
      <c r="B1230" s="110">
        <v>45698</v>
      </c>
      <c r="C1230" s="89">
        <v>12</v>
      </c>
      <c r="D1230" s="89">
        <v>3.1</v>
      </c>
      <c r="E1230" s="96"/>
      <c r="F1230" s="89"/>
      <c r="G1230" s="89">
        <v>1026.7</v>
      </c>
      <c r="H1230">
        <v>0.79</v>
      </c>
      <c r="I1230" t="s">
        <v>3</v>
      </c>
      <c r="J1230">
        <v>1.1000000000000001</v>
      </c>
      <c r="K1230">
        <v>2</v>
      </c>
      <c r="L1230">
        <v>2025</v>
      </c>
      <c r="M1230" t="s">
        <v>116</v>
      </c>
      <c r="N1230" s="89" cm="1">
        <f t="array" ref="N1230">IF(ISNUMBER(_34_KNMI_Stations[[#This Row],[Etmaal temperatuur °C]]),IF(_34_KNMI_Stations[[#This Row],[Etmaal temperatuur °C]]&lt;stookgrens[],stookgrens[]-_34_KNMI_Stations[[#This Row],[Etmaal temperatuur °C]],0),"")</f>
        <v>14.9</v>
      </c>
      <c r="O1230" s="89">
        <f>_34_KNMI_Stations[[#This Row],[graaddagen]]*_34_KNMI_Stations[[#This Row],[Gewogen factor]]</f>
        <v>16.39</v>
      </c>
      <c r="P1230" s="89" cm="1">
        <f t="array" ref="P12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1" spans="1:16" x14ac:dyDescent="0.25">
      <c r="A1231">
        <v>242</v>
      </c>
      <c r="B1231" s="110">
        <v>45699</v>
      </c>
      <c r="C1231" s="89">
        <v>10.9</v>
      </c>
      <c r="D1231" s="89">
        <v>1.2</v>
      </c>
      <c r="E1231" s="96"/>
      <c r="F1231" s="89"/>
      <c r="G1231" s="89">
        <v>1019.1</v>
      </c>
      <c r="H1231">
        <v>0.93</v>
      </c>
      <c r="I1231" t="s">
        <v>3</v>
      </c>
      <c r="J1231">
        <v>1.1000000000000001</v>
      </c>
      <c r="K1231">
        <v>2</v>
      </c>
      <c r="L1231">
        <v>2025</v>
      </c>
      <c r="M1231" t="s">
        <v>116</v>
      </c>
      <c r="N1231" s="89" cm="1">
        <f t="array" ref="N1231">IF(ISNUMBER(_34_KNMI_Stations[[#This Row],[Etmaal temperatuur °C]]),IF(_34_KNMI_Stations[[#This Row],[Etmaal temperatuur °C]]&lt;stookgrens[],stookgrens[]-_34_KNMI_Stations[[#This Row],[Etmaal temperatuur °C]],0),"")</f>
        <v>16.8</v>
      </c>
      <c r="O1231" s="89">
        <f>_34_KNMI_Stations[[#This Row],[graaddagen]]*_34_KNMI_Stations[[#This Row],[Gewogen factor]]</f>
        <v>18.480000000000004</v>
      </c>
      <c r="P1231" s="89" cm="1">
        <f t="array" ref="P12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2" spans="1:16" x14ac:dyDescent="0.25">
      <c r="A1232">
        <v>242</v>
      </c>
      <c r="B1232" s="110">
        <v>45700</v>
      </c>
      <c r="C1232" s="89">
        <v>5.3</v>
      </c>
      <c r="D1232" s="89">
        <v>0.6</v>
      </c>
      <c r="E1232" s="96"/>
      <c r="F1232" s="89"/>
      <c r="G1232" s="89">
        <v>1018.9</v>
      </c>
      <c r="H1232">
        <v>0.93</v>
      </c>
      <c r="I1232" t="s">
        <v>3</v>
      </c>
      <c r="J1232">
        <v>1.1000000000000001</v>
      </c>
      <c r="K1232">
        <v>2</v>
      </c>
      <c r="L1232">
        <v>2025</v>
      </c>
      <c r="M1232" t="s">
        <v>116</v>
      </c>
      <c r="N1232" s="89" cm="1">
        <f t="array" ref="N1232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1232" s="89">
        <f>_34_KNMI_Stations[[#This Row],[graaddagen]]*_34_KNMI_Stations[[#This Row],[Gewogen factor]]</f>
        <v>19.14</v>
      </c>
      <c r="P1232" s="89" cm="1">
        <f t="array" ref="P12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3" spans="1:16" x14ac:dyDescent="0.25">
      <c r="A1233">
        <v>242</v>
      </c>
      <c r="B1233" s="110">
        <v>45701</v>
      </c>
      <c r="C1233" s="89">
        <v>5</v>
      </c>
      <c r="D1233" s="89">
        <v>1.6</v>
      </c>
      <c r="E1233" s="96"/>
      <c r="F1233" s="89"/>
      <c r="G1233" s="89">
        <v>1023.1</v>
      </c>
      <c r="H1233">
        <v>0.76</v>
      </c>
      <c r="I1233" t="s">
        <v>3</v>
      </c>
      <c r="J1233">
        <v>1.1000000000000001</v>
      </c>
      <c r="K1233">
        <v>2</v>
      </c>
      <c r="L1233">
        <v>2025</v>
      </c>
      <c r="M1233" t="s">
        <v>116</v>
      </c>
      <c r="N1233" s="89" cm="1">
        <f t="array" ref="N1233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1233" s="89">
        <f>_34_KNMI_Stations[[#This Row],[graaddagen]]*_34_KNMI_Stations[[#This Row],[Gewogen factor]]</f>
        <v>18.04</v>
      </c>
      <c r="P1233" s="89" cm="1">
        <f t="array" ref="P12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4" spans="1:16" x14ac:dyDescent="0.25">
      <c r="A1234">
        <v>242</v>
      </c>
      <c r="B1234" s="110">
        <v>45702</v>
      </c>
      <c r="C1234" s="89">
        <v>2.8</v>
      </c>
      <c r="D1234" s="89">
        <v>1.7</v>
      </c>
      <c r="E1234" s="96"/>
      <c r="F1234" s="89"/>
      <c r="G1234" s="89">
        <v>1027.9000000000001</v>
      </c>
      <c r="H1234">
        <v>0.82</v>
      </c>
      <c r="I1234" t="s">
        <v>3</v>
      </c>
      <c r="J1234">
        <v>1.1000000000000001</v>
      </c>
      <c r="K1234">
        <v>2</v>
      </c>
      <c r="L1234">
        <v>2025</v>
      </c>
      <c r="M1234" t="s">
        <v>116</v>
      </c>
      <c r="N1234" s="89" cm="1">
        <f t="array" ref="N1234">IF(ISNUMBER(_34_KNMI_Stations[[#This Row],[Etmaal temperatuur °C]]),IF(_34_KNMI_Stations[[#This Row],[Etmaal temperatuur °C]]&lt;stookgrens[],stookgrens[]-_34_KNMI_Stations[[#This Row],[Etmaal temperatuur °C]],0),"")</f>
        <v>16.3</v>
      </c>
      <c r="O1234" s="89">
        <f>_34_KNMI_Stations[[#This Row],[graaddagen]]*_34_KNMI_Stations[[#This Row],[Gewogen factor]]</f>
        <v>17.930000000000003</v>
      </c>
      <c r="P1234" s="89" cm="1">
        <f t="array" ref="P12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5" spans="1:16" x14ac:dyDescent="0.25">
      <c r="A1235">
        <v>242</v>
      </c>
      <c r="B1235" s="110">
        <v>45703</v>
      </c>
      <c r="C1235" s="89">
        <v>3.3</v>
      </c>
      <c r="D1235" s="89">
        <v>2</v>
      </c>
      <c r="E1235" s="96"/>
      <c r="F1235" s="89"/>
      <c r="G1235" s="89">
        <v>1024.2</v>
      </c>
      <c r="H1235">
        <v>0.76</v>
      </c>
      <c r="I1235" t="s">
        <v>3</v>
      </c>
      <c r="J1235">
        <v>1.1000000000000001</v>
      </c>
      <c r="K1235">
        <v>2</v>
      </c>
      <c r="L1235">
        <v>2025</v>
      </c>
      <c r="M1235" t="s">
        <v>116</v>
      </c>
      <c r="N1235" s="89" cm="1">
        <f t="array" ref="N1235">IF(ISNUMBER(_34_KNMI_Stations[[#This Row],[Etmaal temperatuur °C]]),IF(_34_KNMI_Stations[[#This Row],[Etmaal temperatuur °C]]&lt;stookgrens[],stookgrens[]-_34_KNMI_Stations[[#This Row],[Etmaal temperatuur °C]],0),"")</f>
        <v>16</v>
      </c>
      <c r="O1235" s="89">
        <f>_34_KNMI_Stations[[#This Row],[graaddagen]]*_34_KNMI_Stations[[#This Row],[Gewogen factor]]</f>
        <v>17.600000000000001</v>
      </c>
      <c r="P1235" s="89" cm="1">
        <f t="array" ref="P12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6" spans="1:16" x14ac:dyDescent="0.25">
      <c r="A1236">
        <v>242</v>
      </c>
      <c r="B1236" s="110">
        <v>45704</v>
      </c>
      <c r="C1236" s="89">
        <v>6.6</v>
      </c>
      <c r="D1236" s="89">
        <v>0.6</v>
      </c>
      <c r="E1236" s="96"/>
      <c r="F1236" s="89"/>
      <c r="G1236" s="89">
        <v>1024.8</v>
      </c>
      <c r="H1236">
        <v>0.8</v>
      </c>
      <c r="I1236" t="s">
        <v>3</v>
      </c>
      <c r="J1236">
        <v>1.1000000000000001</v>
      </c>
      <c r="K1236">
        <v>2</v>
      </c>
      <c r="L1236">
        <v>2025</v>
      </c>
      <c r="M1236" t="s">
        <v>116</v>
      </c>
      <c r="N1236" s="89" cm="1">
        <f t="array" ref="N1236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1236" s="89">
        <f>_34_KNMI_Stations[[#This Row],[graaddagen]]*_34_KNMI_Stations[[#This Row],[Gewogen factor]]</f>
        <v>19.14</v>
      </c>
      <c r="P1236" s="89" cm="1">
        <f t="array" ref="P12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7" spans="1:16" x14ac:dyDescent="0.25">
      <c r="A1237">
        <v>242</v>
      </c>
      <c r="B1237" s="110">
        <v>45705</v>
      </c>
      <c r="C1237" s="89">
        <v>5.7</v>
      </c>
      <c r="D1237" s="89">
        <v>-1</v>
      </c>
      <c r="E1237" s="96"/>
      <c r="F1237" s="89"/>
      <c r="G1237" s="89">
        <v>1026.3</v>
      </c>
      <c r="H1237">
        <v>0.79</v>
      </c>
      <c r="I1237" t="s">
        <v>3</v>
      </c>
      <c r="J1237">
        <v>1.1000000000000001</v>
      </c>
      <c r="K1237">
        <v>2</v>
      </c>
      <c r="L1237">
        <v>2025</v>
      </c>
      <c r="M1237" t="s">
        <v>117</v>
      </c>
      <c r="N1237" s="89" cm="1">
        <f t="array" ref="N1237">IF(ISNUMBER(_34_KNMI_Stations[[#This Row],[Etmaal temperatuur °C]]),IF(_34_KNMI_Stations[[#This Row],[Etmaal temperatuur °C]]&lt;stookgrens[],stookgrens[]-_34_KNMI_Stations[[#This Row],[Etmaal temperatuur °C]],0),"")</f>
        <v>19</v>
      </c>
      <c r="O1237" s="89">
        <f>_34_KNMI_Stations[[#This Row],[graaddagen]]*_34_KNMI_Stations[[#This Row],[Gewogen factor]]</f>
        <v>20.900000000000002</v>
      </c>
      <c r="P1237" s="89" cm="1">
        <f t="array" ref="P12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8" spans="1:16" x14ac:dyDescent="0.25">
      <c r="A1238">
        <v>242</v>
      </c>
      <c r="B1238" s="110">
        <v>45706</v>
      </c>
      <c r="C1238" s="89">
        <v>8.4</v>
      </c>
      <c r="D1238" s="89">
        <v>-0.8</v>
      </c>
      <c r="E1238" s="96"/>
      <c r="F1238" s="89"/>
      <c r="G1238" s="89">
        <v>1026.5999999999999</v>
      </c>
      <c r="H1238">
        <v>0.67</v>
      </c>
      <c r="I1238" t="s">
        <v>3</v>
      </c>
      <c r="J1238">
        <v>1.1000000000000001</v>
      </c>
      <c r="K1238">
        <v>2</v>
      </c>
      <c r="L1238">
        <v>2025</v>
      </c>
      <c r="M1238" t="s">
        <v>117</v>
      </c>
      <c r="N1238" s="89" cm="1">
        <f t="array" ref="N1238">IF(ISNUMBER(_34_KNMI_Stations[[#This Row],[Etmaal temperatuur °C]]),IF(_34_KNMI_Stations[[#This Row],[Etmaal temperatuur °C]]&lt;stookgrens[],stookgrens[]-_34_KNMI_Stations[[#This Row],[Etmaal temperatuur °C]],0),"")</f>
        <v>18.8</v>
      </c>
      <c r="O1238" s="89">
        <f>_34_KNMI_Stations[[#This Row],[graaddagen]]*_34_KNMI_Stations[[#This Row],[Gewogen factor]]</f>
        <v>20.680000000000003</v>
      </c>
      <c r="P1238" s="89" cm="1">
        <f t="array" ref="P12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9" spans="1:16" x14ac:dyDescent="0.25">
      <c r="A1239">
        <v>242</v>
      </c>
      <c r="B1239" s="110">
        <v>45707</v>
      </c>
      <c r="C1239" s="89">
        <v>8.9</v>
      </c>
      <c r="D1239" s="89">
        <v>0.3</v>
      </c>
      <c r="E1239" s="96"/>
      <c r="F1239" s="89"/>
      <c r="G1239" s="89">
        <v>1021.9</v>
      </c>
      <c r="H1239">
        <v>0.68</v>
      </c>
      <c r="I1239" t="s">
        <v>3</v>
      </c>
      <c r="J1239">
        <v>1.1000000000000001</v>
      </c>
      <c r="K1239">
        <v>2</v>
      </c>
      <c r="L1239">
        <v>2025</v>
      </c>
      <c r="M1239" t="s">
        <v>117</v>
      </c>
      <c r="N1239" s="89" cm="1">
        <f t="array" ref="N1239">IF(ISNUMBER(_34_KNMI_Stations[[#This Row],[Etmaal temperatuur °C]]),IF(_34_KNMI_Stations[[#This Row],[Etmaal temperatuur °C]]&lt;stookgrens[],stookgrens[]-_34_KNMI_Stations[[#This Row],[Etmaal temperatuur °C]],0),"")</f>
        <v>17.7</v>
      </c>
      <c r="O1239" s="89">
        <f>_34_KNMI_Stations[[#This Row],[graaddagen]]*_34_KNMI_Stations[[#This Row],[Gewogen factor]]</f>
        <v>19.470000000000002</v>
      </c>
      <c r="P1239" s="89" cm="1">
        <f t="array" ref="P12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0" spans="1:16" x14ac:dyDescent="0.25">
      <c r="A1240">
        <v>242</v>
      </c>
      <c r="B1240" s="110">
        <v>45708</v>
      </c>
      <c r="C1240" s="89">
        <v>7.5</v>
      </c>
      <c r="D1240" s="89">
        <v>4.4000000000000004</v>
      </c>
      <c r="E1240" s="96"/>
      <c r="F1240" s="89"/>
      <c r="G1240" s="89">
        <v>1017.6</v>
      </c>
      <c r="H1240">
        <v>0.91</v>
      </c>
      <c r="I1240" t="s">
        <v>3</v>
      </c>
      <c r="J1240">
        <v>1.1000000000000001</v>
      </c>
      <c r="K1240">
        <v>2</v>
      </c>
      <c r="L1240">
        <v>2025</v>
      </c>
      <c r="M1240" t="s">
        <v>117</v>
      </c>
      <c r="N1240" s="89" cm="1">
        <f t="array" ref="N1240">IF(ISNUMBER(_34_KNMI_Stations[[#This Row],[Etmaal temperatuur °C]]),IF(_34_KNMI_Stations[[#This Row],[Etmaal temperatuur °C]]&lt;stookgrens[],stookgrens[]-_34_KNMI_Stations[[#This Row],[Etmaal temperatuur °C]],0),"")</f>
        <v>13.6</v>
      </c>
      <c r="O1240" s="89">
        <f>_34_KNMI_Stations[[#This Row],[graaddagen]]*_34_KNMI_Stations[[#This Row],[Gewogen factor]]</f>
        <v>14.96</v>
      </c>
      <c r="P1240" s="89" cm="1">
        <f t="array" ref="P12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1" spans="1:16" x14ac:dyDescent="0.25">
      <c r="A1241">
        <v>242</v>
      </c>
      <c r="B1241" s="110">
        <v>45709</v>
      </c>
      <c r="C1241" s="89">
        <v>7.2</v>
      </c>
      <c r="D1241" s="89">
        <v>7.9</v>
      </c>
      <c r="E1241" s="96"/>
      <c r="F1241" s="89"/>
      <c r="G1241" s="89">
        <v>1014.5</v>
      </c>
      <c r="H1241">
        <v>0.89</v>
      </c>
      <c r="I1241" t="s">
        <v>3</v>
      </c>
      <c r="J1241">
        <v>1.1000000000000001</v>
      </c>
      <c r="K1241">
        <v>2</v>
      </c>
      <c r="L1241">
        <v>2025</v>
      </c>
      <c r="M1241" t="s">
        <v>117</v>
      </c>
      <c r="N1241" s="89" cm="1">
        <f t="array" ref="N1241">IF(ISNUMBER(_34_KNMI_Stations[[#This Row],[Etmaal temperatuur °C]]),IF(_34_KNMI_Stations[[#This Row],[Etmaal temperatuur °C]]&lt;stookgrens[],stookgrens[]-_34_KNMI_Stations[[#This Row],[Etmaal temperatuur °C]],0),"")</f>
        <v>10.1</v>
      </c>
      <c r="O1241" s="89">
        <f>_34_KNMI_Stations[[#This Row],[graaddagen]]*_34_KNMI_Stations[[#This Row],[Gewogen factor]]</f>
        <v>11.110000000000001</v>
      </c>
      <c r="P1241" s="89" cm="1">
        <f t="array" ref="P12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2" spans="1:16" x14ac:dyDescent="0.25">
      <c r="A1242">
        <v>242</v>
      </c>
      <c r="B1242" s="110">
        <v>45710</v>
      </c>
      <c r="C1242" s="89">
        <v>6.2</v>
      </c>
      <c r="D1242" s="89">
        <v>7.2</v>
      </c>
      <c r="E1242" s="96"/>
      <c r="F1242" s="89"/>
      <c r="G1242" s="89">
        <v>1013.5</v>
      </c>
      <c r="H1242">
        <v>0.95</v>
      </c>
      <c r="I1242" t="s">
        <v>3</v>
      </c>
      <c r="J1242">
        <v>1.1000000000000001</v>
      </c>
      <c r="K1242">
        <v>2</v>
      </c>
      <c r="L1242">
        <v>2025</v>
      </c>
      <c r="M1242" t="s">
        <v>117</v>
      </c>
      <c r="N1242" s="89" cm="1">
        <f t="array" ref="N1242">IF(ISNUMBER(_34_KNMI_Stations[[#This Row],[Etmaal temperatuur °C]]),IF(_34_KNMI_Stations[[#This Row],[Etmaal temperatuur °C]]&lt;stookgrens[],stookgrens[]-_34_KNMI_Stations[[#This Row],[Etmaal temperatuur °C]],0),"")</f>
        <v>10.8</v>
      </c>
      <c r="O1242" s="89">
        <f>_34_KNMI_Stations[[#This Row],[graaddagen]]*_34_KNMI_Stations[[#This Row],[Gewogen factor]]</f>
        <v>11.880000000000003</v>
      </c>
      <c r="P1242" s="89" cm="1">
        <f t="array" ref="P12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3" spans="1:16" x14ac:dyDescent="0.25">
      <c r="A1243">
        <v>242</v>
      </c>
      <c r="B1243" s="110">
        <v>45711</v>
      </c>
      <c r="C1243" s="89">
        <v>7.8</v>
      </c>
      <c r="D1243" s="89">
        <v>7.3</v>
      </c>
      <c r="E1243" s="96"/>
      <c r="F1243" s="89"/>
      <c r="G1243" s="89">
        <v>1022.4</v>
      </c>
      <c r="H1243">
        <v>0.89</v>
      </c>
      <c r="I1243" t="s">
        <v>3</v>
      </c>
      <c r="J1243">
        <v>1.1000000000000001</v>
      </c>
      <c r="K1243">
        <v>2</v>
      </c>
      <c r="L1243">
        <v>2025</v>
      </c>
      <c r="M1243" t="s">
        <v>117</v>
      </c>
      <c r="N1243" s="89" cm="1">
        <f t="array" ref="N1243">IF(ISNUMBER(_34_KNMI_Stations[[#This Row],[Etmaal temperatuur °C]]),IF(_34_KNMI_Stations[[#This Row],[Etmaal temperatuur °C]]&lt;stookgrens[],stookgrens[]-_34_KNMI_Stations[[#This Row],[Etmaal temperatuur °C]],0),"")</f>
        <v>10.7</v>
      </c>
      <c r="O1243" s="89">
        <f>_34_KNMI_Stations[[#This Row],[graaddagen]]*_34_KNMI_Stations[[#This Row],[Gewogen factor]]</f>
        <v>11.77</v>
      </c>
      <c r="P1243" s="89" cm="1">
        <f t="array" ref="P12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4" spans="1:16" x14ac:dyDescent="0.25">
      <c r="A1244">
        <v>242</v>
      </c>
      <c r="B1244" s="110">
        <v>45712</v>
      </c>
      <c r="C1244" s="89">
        <v>11.2</v>
      </c>
      <c r="D1244" s="89">
        <v>8.4</v>
      </c>
      <c r="E1244" s="96"/>
      <c r="F1244" s="89"/>
      <c r="G1244" s="89">
        <v>1012.4</v>
      </c>
      <c r="H1244">
        <v>0.92</v>
      </c>
      <c r="I1244" t="s">
        <v>3</v>
      </c>
      <c r="J1244">
        <v>1.1000000000000001</v>
      </c>
      <c r="K1244">
        <v>2</v>
      </c>
      <c r="L1244">
        <v>2025</v>
      </c>
      <c r="M1244" t="s">
        <v>118</v>
      </c>
      <c r="N1244" s="89" cm="1">
        <f t="array" ref="N1244">IF(ISNUMBER(_34_KNMI_Stations[[#This Row],[Etmaal temperatuur °C]]),IF(_34_KNMI_Stations[[#This Row],[Etmaal temperatuur °C]]&lt;stookgrens[],stookgrens[]-_34_KNMI_Stations[[#This Row],[Etmaal temperatuur °C]],0),"")</f>
        <v>9.6</v>
      </c>
      <c r="O1244" s="89">
        <f>_34_KNMI_Stations[[#This Row],[graaddagen]]*_34_KNMI_Stations[[#This Row],[Gewogen factor]]</f>
        <v>10.56</v>
      </c>
      <c r="P1244" s="89" cm="1">
        <f t="array" ref="P12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5" spans="1:16" x14ac:dyDescent="0.25">
      <c r="A1245">
        <v>242</v>
      </c>
      <c r="B1245" s="110">
        <v>45713</v>
      </c>
      <c r="C1245" s="89">
        <v>4.8</v>
      </c>
      <c r="D1245" s="89">
        <v>6.4</v>
      </c>
      <c r="E1245" s="96"/>
      <c r="F1245" s="89"/>
      <c r="G1245" s="89">
        <v>1012.9</v>
      </c>
      <c r="H1245">
        <v>0.97</v>
      </c>
      <c r="I1245" t="s">
        <v>3</v>
      </c>
      <c r="J1245">
        <v>1.1000000000000001</v>
      </c>
      <c r="K1245">
        <v>2</v>
      </c>
      <c r="L1245">
        <v>2025</v>
      </c>
      <c r="M1245" t="s">
        <v>118</v>
      </c>
      <c r="N1245" s="89" cm="1">
        <f t="array" ref="N1245">IF(ISNUMBER(_34_KNMI_Stations[[#This Row],[Etmaal temperatuur °C]]),IF(_34_KNMI_Stations[[#This Row],[Etmaal temperatuur °C]]&lt;stookgrens[],stookgrens[]-_34_KNMI_Stations[[#This Row],[Etmaal temperatuur °C]],0),"")</f>
        <v>11.6</v>
      </c>
      <c r="O1245" s="89">
        <f>_34_KNMI_Stations[[#This Row],[graaddagen]]*_34_KNMI_Stations[[#This Row],[Gewogen factor]]</f>
        <v>12.76</v>
      </c>
      <c r="P1245" s="89" cm="1">
        <f t="array" ref="P12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6" spans="1:16" x14ac:dyDescent="0.25">
      <c r="A1246">
        <v>242</v>
      </c>
      <c r="B1246" s="110">
        <v>45714</v>
      </c>
      <c r="C1246" s="89">
        <v>5.8</v>
      </c>
      <c r="D1246" s="89">
        <v>6.3</v>
      </c>
      <c r="E1246" s="96"/>
      <c r="F1246" s="89"/>
      <c r="G1246" s="89">
        <v>1013.2</v>
      </c>
      <c r="H1246">
        <v>0.87</v>
      </c>
      <c r="I1246" t="s">
        <v>3</v>
      </c>
      <c r="J1246">
        <v>1.1000000000000001</v>
      </c>
      <c r="K1246">
        <v>2</v>
      </c>
      <c r="L1246">
        <v>2025</v>
      </c>
      <c r="M1246" t="s">
        <v>118</v>
      </c>
      <c r="N1246" s="89" cm="1">
        <f t="array" ref="N1246">IF(ISNUMBER(_34_KNMI_Stations[[#This Row],[Etmaal temperatuur °C]]),IF(_34_KNMI_Stations[[#This Row],[Etmaal temperatuur °C]]&lt;stookgrens[],stookgrens[]-_34_KNMI_Stations[[#This Row],[Etmaal temperatuur °C]],0),"")</f>
        <v>11.7</v>
      </c>
      <c r="O1246" s="89">
        <f>_34_KNMI_Stations[[#This Row],[graaddagen]]*_34_KNMI_Stations[[#This Row],[Gewogen factor]]</f>
        <v>12.870000000000001</v>
      </c>
      <c r="P1246" s="89" cm="1">
        <f t="array" ref="P12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7" spans="1:16" x14ac:dyDescent="0.25">
      <c r="A1247">
        <v>242</v>
      </c>
      <c r="B1247" s="110">
        <v>45715</v>
      </c>
      <c r="C1247" s="89">
        <v>5.5</v>
      </c>
      <c r="D1247" s="89">
        <v>5.5</v>
      </c>
      <c r="E1247" s="96"/>
      <c r="F1247" s="89"/>
      <c r="G1247" s="89">
        <v>1014.2</v>
      </c>
      <c r="H1247">
        <v>0.89</v>
      </c>
      <c r="I1247" t="s">
        <v>3</v>
      </c>
      <c r="J1247">
        <v>1.1000000000000001</v>
      </c>
      <c r="K1247">
        <v>2</v>
      </c>
      <c r="L1247">
        <v>2025</v>
      </c>
      <c r="M1247" t="s">
        <v>118</v>
      </c>
      <c r="N1247" s="89" cm="1">
        <f t="array" ref="N1247">IF(ISNUMBER(_34_KNMI_Stations[[#This Row],[Etmaal temperatuur °C]]),IF(_34_KNMI_Stations[[#This Row],[Etmaal temperatuur °C]]&lt;stookgrens[],stookgrens[]-_34_KNMI_Stations[[#This Row],[Etmaal temperatuur °C]],0),"")</f>
        <v>12.5</v>
      </c>
      <c r="O1247" s="89">
        <f>_34_KNMI_Stations[[#This Row],[graaddagen]]*_34_KNMI_Stations[[#This Row],[Gewogen factor]]</f>
        <v>13.750000000000002</v>
      </c>
      <c r="P1247" s="89" cm="1">
        <f t="array" ref="P12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8" spans="1:16" x14ac:dyDescent="0.25">
      <c r="A1248">
        <v>242</v>
      </c>
      <c r="B1248" s="110">
        <v>45716</v>
      </c>
      <c r="C1248" s="89">
        <v>5.5</v>
      </c>
      <c r="D1248" s="89">
        <v>5.7</v>
      </c>
      <c r="E1248" s="96"/>
      <c r="F1248" s="89"/>
      <c r="G1248" s="89">
        <v>1027.0999999999999</v>
      </c>
      <c r="H1248">
        <v>0.86</v>
      </c>
      <c r="I1248" t="s">
        <v>3</v>
      </c>
      <c r="J1248">
        <v>1.1000000000000001</v>
      </c>
      <c r="K1248">
        <v>2</v>
      </c>
      <c r="L1248">
        <v>2025</v>
      </c>
      <c r="M1248" t="s">
        <v>118</v>
      </c>
      <c r="N1248" s="89" cm="1">
        <f t="array" ref="N1248">IF(ISNUMBER(_34_KNMI_Stations[[#This Row],[Etmaal temperatuur °C]]),IF(_34_KNMI_Stations[[#This Row],[Etmaal temperatuur °C]]&lt;stookgrens[],stookgrens[]-_34_KNMI_Stations[[#This Row],[Etmaal temperatuur °C]],0),"")</f>
        <v>12.3</v>
      </c>
      <c r="O1248" s="89">
        <f>_34_KNMI_Stations[[#This Row],[graaddagen]]*_34_KNMI_Stations[[#This Row],[Gewogen factor]]</f>
        <v>13.530000000000001</v>
      </c>
      <c r="P1248" s="89" cm="1">
        <f t="array" ref="P12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9" spans="1:16" x14ac:dyDescent="0.25">
      <c r="A1249">
        <v>242</v>
      </c>
      <c r="B1249" s="110">
        <v>45717</v>
      </c>
      <c r="C1249" s="89">
        <v>2.9</v>
      </c>
      <c r="D1249" s="89">
        <v>4.8</v>
      </c>
      <c r="E1249" s="96"/>
      <c r="F1249" s="89"/>
      <c r="G1249" s="89">
        <v>1034.0999999999999</v>
      </c>
      <c r="H1249">
        <v>0.89</v>
      </c>
      <c r="I1249" t="s">
        <v>3</v>
      </c>
      <c r="J1249">
        <v>1</v>
      </c>
      <c r="K1249">
        <v>3</v>
      </c>
      <c r="L1249">
        <v>2025</v>
      </c>
      <c r="M1249" t="s">
        <v>118</v>
      </c>
      <c r="N1249" s="89" cm="1">
        <f t="array" ref="N1249">IF(ISNUMBER(_34_KNMI_Stations[[#This Row],[Etmaal temperatuur °C]]),IF(_34_KNMI_Stations[[#This Row],[Etmaal temperatuur °C]]&lt;stookgrens[],stookgrens[]-_34_KNMI_Stations[[#This Row],[Etmaal temperatuur °C]],0),"")</f>
        <v>13.2</v>
      </c>
      <c r="O1249" s="89">
        <f>_34_KNMI_Stations[[#This Row],[graaddagen]]*_34_KNMI_Stations[[#This Row],[Gewogen factor]]</f>
        <v>13.2</v>
      </c>
      <c r="P1249" s="89" cm="1">
        <f t="array" ref="P12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0" spans="1:16" x14ac:dyDescent="0.25">
      <c r="A1250">
        <v>242</v>
      </c>
      <c r="B1250" s="110">
        <v>45718</v>
      </c>
      <c r="C1250" s="89">
        <v>5</v>
      </c>
      <c r="D1250" s="89">
        <v>5</v>
      </c>
      <c r="E1250" s="96"/>
      <c r="F1250" s="89"/>
      <c r="G1250" s="89">
        <v>1034</v>
      </c>
      <c r="H1250">
        <v>0.89</v>
      </c>
      <c r="I1250" t="s">
        <v>3</v>
      </c>
      <c r="J1250">
        <v>1</v>
      </c>
      <c r="K1250">
        <v>3</v>
      </c>
      <c r="L1250">
        <v>2025</v>
      </c>
      <c r="M1250" t="s">
        <v>118</v>
      </c>
      <c r="N1250" s="89" cm="1">
        <f t="array" ref="N1250">IF(ISNUMBER(_34_KNMI_Stations[[#This Row],[Etmaal temperatuur °C]]),IF(_34_KNMI_Stations[[#This Row],[Etmaal temperatuur °C]]&lt;stookgrens[],stookgrens[]-_34_KNMI_Stations[[#This Row],[Etmaal temperatuur °C]],0),"")</f>
        <v>13</v>
      </c>
      <c r="O1250" s="89">
        <f>_34_KNMI_Stations[[#This Row],[graaddagen]]*_34_KNMI_Stations[[#This Row],[Gewogen factor]]</f>
        <v>13</v>
      </c>
      <c r="P1250" s="89" cm="1">
        <f t="array" ref="P12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1" spans="1:16" x14ac:dyDescent="0.25">
      <c r="A1251">
        <v>242</v>
      </c>
      <c r="B1251" s="110">
        <v>45719</v>
      </c>
      <c r="C1251" s="89">
        <v>5.8</v>
      </c>
      <c r="D1251" s="89">
        <v>5.4</v>
      </c>
      <c r="E1251" s="96"/>
      <c r="F1251" s="89"/>
      <c r="G1251" s="89">
        <v>1028.8</v>
      </c>
      <c r="H1251">
        <v>0.89</v>
      </c>
      <c r="I1251" t="s">
        <v>3</v>
      </c>
      <c r="J1251">
        <v>1</v>
      </c>
      <c r="K1251">
        <v>3</v>
      </c>
      <c r="L1251">
        <v>2025</v>
      </c>
      <c r="M1251" t="s">
        <v>119</v>
      </c>
      <c r="N1251" s="89" cm="1">
        <f t="array" ref="N1251">IF(ISNUMBER(_34_KNMI_Stations[[#This Row],[Etmaal temperatuur °C]]),IF(_34_KNMI_Stations[[#This Row],[Etmaal temperatuur °C]]&lt;stookgrens[],stookgrens[]-_34_KNMI_Stations[[#This Row],[Etmaal temperatuur °C]],0),"")</f>
        <v>12.6</v>
      </c>
      <c r="O1251" s="89">
        <f>_34_KNMI_Stations[[#This Row],[graaddagen]]*_34_KNMI_Stations[[#This Row],[Gewogen factor]]</f>
        <v>12.6</v>
      </c>
      <c r="P1251" s="89" cm="1">
        <f t="array" ref="P12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2" spans="1:16" x14ac:dyDescent="0.25">
      <c r="A1252">
        <v>242</v>
      </c>
      <c r="B1252" s="110">
        <v>45720</v>
      </c>
      <c r="C1252" s="89">
        <v>6</v>
      </c>
      <c r="D1252" s="89">
        <v>6.2</v>
      </c>
      <c r="E1252" s="96"/>
      <c r="F1252" s="89"/>
      <c r="G1252" s="89">
        <v>1025.2</v>
      </c>
      <c r="H1252">
        <v>0.87</v>
      </c>
      <c r="I1252" t="s">
        <v>3</v>
      </c>
      <c r="J1252">
        <v>1</v>
      </c>
      <c r="K1252">
        <v>3</v>
      </c>
      <c r="L1252">
        <v>2025</v>
      </c>
      <c r="M1252" t="s">
        <v>119</v>
      </c>
      <c r="N1252" s="89" cm="1">
        <f t="array" ref="N1252">IF(ISNUMBER(_34_KNMI_Stations[[#This Row],[Etmaal temperatuur °C]]),IF(_34_KNMI_Stations[[#This Row],[Etmaal temperatuur °C]]&lt;stookgrens[],stookgrens[]-_34_KNMI_Stations[[#This Row],[Etmaal temperatuur °C]],0),"")</f>
        <v>11.8</v>
      </c>
      <c r="O1252" s="89">
        <f>_34_KNMI_Stations[[#This Row],[graaddagen]]*_34_KNMI_Stations[[#This Row],[Gewogen factor]]</f>
        <v>11.8</v>
      </c>
      <c r="P1252" s="89" cm="1">
        <f t="array" ref="P12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3" spans="1:16" x14ac:dyDescent="0.25">
      <c r="A1253">
        <v>242</v>
      </c>
      <c r="B1253" s="110">
        <v>45721</v>
      </c>
      <c r="C1253" s="89">
        <v>8.3000000000000007</v>
      </c>
      <c r="D1253" s="89">
        <v>6.9</v>
      </c>
      <c r="E1253" s="96"/>
      <c r="F1253" s="89"/>
      <c r="G1253" s="89">
        <v>1021</v>
      </c>
      <c r="H1253">
        <v>0.81</v>
      </c>
      <c r="I1253" t="s">
        <v>3</v>
      </c>
      <c r="J1253">
        <v>1</v>
      </c>
      <c r="K1253">
        <v>3</v>
      </c>
      <c r="L1253">
        <v>2025</v>
      </c>
      <c r="M1253" t="s">
        <v>119</v>
      </c>
      <c r="N1253" s="89" cm="1">
        <f t="array" ref="N1253">IF(ISNUMBER(_34_KNMI_Stations[[#This Row],[Etmaal temperatuur °C]]),IF(_34_KNMI_Stations[[#This Row],[Etmaal temperatuur °C]]&lt;stookgrens[],stookgrens[]-_34_KNMI_Stations[[#This Row],[Etmaal temperatuur °C]],0),"")</f>
        <v>11.1</v>
      </c>
      <c r="O1253" s="89">
        <f>_34_KNMI_Stations[[#This Row],[graaddagen]]*_34_KNMI_Stations[[#This Row],[Gewogen factor]]</f>
        <v>11.1</v>
      </c>
      <c r="P1253" s="89" cm="1">
        <f t="array" ref="P12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4" spans="1:16" x14ac:dyDescent="0.25">
      <c r="A1254">
        <v>242</v>
      </c>
      <c r="B1254" s="110">
        <v>45722</v>
      </c>
      <c r="C1254" s="89">
        <v>4.5</v>
      </c>
      <c r="D1254" s="89">
        <v>7.5</v>
      </c>
      <c r="E1254" s="96"/>
      <c r="F1254" s="89"/>
      <c r="G1254" s="89">
        <v>1016.3</v>
      </c>
      <c r="H1254">
        <v>0.8</v>
      </c>
      <c r="I1254" t="s">
        <v>3</v>
      </c>
      <c r="J1254">
        <v>1</v>
      </c>
      <c r="K1254">
        <v>3</v>
      </c>
      <c r="L1254">
        <v>2025</v>
      </c>
      <c r="M1254" t="s">
        <v>119</v>
      </c>
      <c r="N1254" s="89" cm="1">
        <f t="array" ref="N1254">IF(ISNUMBER(_34_KNMI_Stations[[#This Row],[Etmaal temperatuur °C]]),IF(_34_KNMI_Stations[[#This Row],[Etmaal temperatuur °C]]&lt;stookgrens[],stookgrens[]-_34_KNMI_Stations[[#This Row],[Etmaal temperatuur °C]],0),"")</f>
        <v>10.5</v>
      </c>
      <c r="O1254" s="89">
        <f>_34_KNMI_Stations[[#This Row],[graaddagen]]*_34_KNMI_Stations[[#This Row],[Gewogen factor]]</f>
        <v>10.5</v>
      </c>
      <c r="P1254" s="89" cm="1">
        <f t="array" ref="P12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5" spans="1:16" x14ac:dyDescent="0.25">
      <c r="A1255">
        <v>242</v>
      </c>
      <c r="B1255" s="110">
        <v>45723</v>
      </c>
      <c r="C1255" s="89">
        <v>4.2</v>
      </c>
      <c r="D1255" s="89">
        <v>8</v>
      </c>
      <c r="E1255" s="96"/>
      <c r="F1255" s="89"/>
      <c r="G1255" s="89">
        <v>1015.5</v>
      </c>
      <c r="H1255">
        <v>0.79</v>
      </c>
      <c r="I1255" t="s">
        <v>3</v>
      </c>
      <c r="J1255">
        <v>1</v>
      </c>
      <c r="K1255">
        <v>3</v>
      </c>
      <c r="L1255">
        <v>2025</v>
      </c>
      <c r="M1255" t="s">
        <v>119</v>
      </c>
      <c r="N1255" s="89" cm="1">
        <f t="array" ref="N1255">IF(ISNUMBER(_34_KNMI_Stations[[#This Row],[Etmaal temperatuur °C]]),IF(_34_KNMI_Stations[[#This Row],[Etmaal temperatuur °C]]&lt;stookgrens[],stookgrens[]-_34_KNMI_Stations[[#This Row],[Etmaal temperatuur °C]],0),"")</f>
        <v>10</v>
      </c>
      <c r="O1255" s="89">
        <f>_34_KNMI_Stations[[#This Row],[graaddagen]]*_34_KNMI_Stations[[#This Row],[Gewogen factor]]</f>
        <v>10</v>
      </c>
      <c r="P1255" s="89" cm="1">
        <f t="array" ref="P12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6" spans="1:16" x14ac:dyDescent="0.25">
      <c r="A1256">
        <v>242</v>
      </c>
      <c r="B1256" s="110">
        <v>45724</v>
      </c>
      <c r="C1256" s="89">
        <v>4.8</v>
      </c>
      <c r="D1256" s="89">
        <v>9.6</v>
      </c>
      <c r="E1256" s="96"/>
      <c r="F1256" s="89"/>
      <c r="G1256" s="89">
        <v>1013.2</v>
      </c>
      <c r="H1256">
        <v>0.77</v>
      </c>
      <c r="I1256" t="s">
        <v>3</v>
      </c>
      <c r="J1256">
        <v>1</v>
      </c>
      <c r="K1256">
        <v>3</v>
      </c>
      <c r="L1256">
        <v>2025</v>
      </c>
      <c r="M1256" t="s">
        <v>119</v>
      </c>
      <c r="N1256" s="89" cm="1">
        <f t="array" ref="N1256">IF(ISNUMBER(_34_KNMI_Stations[[#This Row],[Etmaal temperatuur °C]]),IF(_34_KNMI_Stations[[#This Row],[Etmaal temperatuur °C]]&lt;stookgrens[],stookgrens[]-_34_KNMI_Stations[[#This Row],[Etmaal temperatuur °C]],0),"")</f>
        <v>8.4</v>
      </c>
      <c r="O1256" s="89">
        <f>_34_KNMI_Stations[[#This Row],[graaddagen]]*_34_KNMI_Stations[[#This Row],[Gewogen factor]]</f>
        <v>8.4</v>
      </c>
      <c r="P1256" s="89" cm="1">
        <f t="array" ref="P12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7" spans="1:16" x14ac:dyDescent="0.25">
      <c r="A1257">
        <v>242</v>
      </c>
      <c r="B1257" s="110">
        <v>45725</v>
      </c>
      <c r="C1257" s="89">
        <v>5.6</v>
      </c>
      <c r="D1257" s="89">
        <v>8.8000000000000007</v>
      </c>
      <c r="E1257" s="96"/>
      <c r="F1257" s="89"/>
      <c r="G1257" s="89">
        <v>1006.6</v>
      </c>
      <c r="H1257">
        <v>0.78</v>
      </c>
      <c r="I1257" t="s">
        <v>3</v>
      </c>
      <c r="J1257">
        <v>1</v>
      </c>
      <c r="K1257">
        <v>3</v>
      </c>
      <c r="L1257">
        <v>2025</v>
      </c>
      <c r="M1257" t="s">
        <v>119</v>
      </c>
      <c r="N1257" s="89" cm="1">
        <f t="array" ref="N1257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1257" s="89">
        <f>_34_KNMI_Stations[[#This Row],[graaddagen]]*_34_KNMI_Stations[[#This Row],[Gewogen factor]]</f>
        <v>9.1999999999999993</v>
      </c>
      <c r="P1257" s="89" cm="1">
        <f t="array" ref="P12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8" spans="1:16" x14ac:dyDescent="0.25">
      <c r="A1258">
        <v>242</v>
      </c>
      <c r="B1258" s="110">
        <v>45726</v>
      </c>
      <c r="C1258" s="89">
        <v>4.5</v>
      </c>
      <c r="D1258" s="89">
        <v>6.5</v>
      </c>
      <c r="E1258" s="96"/>
      <c r="F1258" s="89"/>
      <c r="G1258" s="89">
        <v>1003.8</v>
      </c>
      <c r="H1258">
        <v>0.88</v>
      </c>
      <c r="I1258" t="s">
        <v>3</v>
      </c>
      <c r="J1258">
        <v>1</v>
      </c>
      <c r="K1258">
        <v>3</v>
      </c>
      <c r="L1258">
        <v>2025</v>
      </c>
      <c r="M1258" t="s">
        <v>120</v>
      </c>
      <c r="N1258" s="89" cm="1">
        <f t="array" ref="N1258">IF(ISNUMBER(_34_KNMI_Stations[[#This Row],[Etmaal temperatuur °C]]),IF(_34_KNMI_Stations[[#This Row],[Etmaal temperatuur °C]]&lt;stookgrens[],stookgrens[]-_34_KNMI_Stations[[#This Row],[Etmaal temperatuur °C]],0),"")</f>
        <v>11.5</v>
      </c>
      <c r="O1258" s="89">
        <f>_34_KNMI_Stations[[#This Row],[graaddagen]]*_34_KNMI_Stations[[#This Row],[Gewogen factor]]</f>
        <v>11.5</v>
      </c>
      <c r="P1258" s="89" cm="1">
        <f t="array" ref="P12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9" spans="1:16" x14ac:dyDescent="0.25">
      <c r="A1259">
        <v>242</v>
      </c>
      <c r="B1259" s="110">
        <v>45727</v>
      </c>
      <c r="C1259" s="89">
        <v>8.1</v>
      </c>
      <c r="D1259" s="89">
        <v>6.1</v>
      </c>
      <c r="E1259" s="96"/>
      <c r="F1259" s="89"/>
      <c r="G1259" s="89">
        <v>1003.3</v>
      </c>
      <c r="H1259">
        <v>0.79</v>
      </c>
      <c r="I1259" t="s">
        <v>3</v>
      </c>
      <c r="J1259">
        <v>1</v>
      </c>
      <c r="K1259">
        <v>3</v>
      </c>
      <c r="L1259">
        <v>2025</v>
      </c>
      <c r="M1259" t="s">
        <v>120</v>
      </c>
      <c r="N1259" s="89" cm="1">
        <f t="array" ref="N1259">IF(ISNUMBER(_34_KNMI_Stations[[#This Row],[Etmaal temperatuur °C]]),IF(_34_KNMI_Stations[[#This Row],[Etmaal temperatuur °C]]&lt;stookgrens[],stookgrens[]-_34_KNMI_Stations[[#This Row],[Etmaal temperatuur °C]],0),"")</f>
        <v>11.9</v>
      </c>
      <c r="O1259" s="89">
        <f>_34_KNMI_Stations[[#This Row],[graaddagen]]*_34_KNMI_Stations[[#This Row],[Gewogen factor]]</f>
        <v>11.9</v>
      </c>
      <c r="P1259" s="89" cm="1">
        <f t="array" ref="P12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0" spans="1:16" x14ac:dyDescent="0.25">
      <c r="A1260">
        <v>242</v>
      </c>
      <c r="B1260" s="110">
        <v>45728</v>
      </c>
      <c r="C1260" s="89">
        <v>6.2</v>
      </c>
      <c r="D1260" s="89">
        <v>5</v>
      </c>
      <c r="E1260" s="96"/>
      <c r="F1260" s="89"/>
      <c r="G1260" s="89">
        <v>999.6</v>
      </c>
      <c r="H1260">
        <v>0.79</v>
      </c>
      <c r="I1260" t="s">
        <v>3</v>
      </c>
      <c r="J1260">
        <v>1</v>
      </c>
      <c r="K1260">
        <v>3</v>
      </c>
      <c r="L1260">
        <v>2025</v>
      </c>
      <c r="M1260" t="s">
        <v>120</v>
      </c>
      <c r="N1260" s="89" cm="1">
        <f t="array" ref="N1260">IF(ISNUMBER(_34_KNMI_Stations[[#This Row],[Etmaal temperatuur °C]]),IF(_34_KNMI_Stations[[#This Row],[Etmaal temperatuur °C]]&lt;stookgrens[],stookgrens[]-_34_KNMI_Stations[[#This Row],[Etmaal temperatuur °C]],0),"")</f>
        <v>13</v>
      </c>
      <c r="O1260" s="89">
        <f>_34_KNMI_Stations[[#This Row],[graaddagen]]*_34_KNMI_Stations[[#This Row],[Gewogen factor]]</f>
        <v>13</v>
      </c>
      <c r="P1260" s="89" cm="1">
        <f t="array" ref="P12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1" spans="1:16" x14ac:dyDescent="0.25">
      <c r="A1261">
        <v>242</v>
      </c>
      <c r="B1261" s="110">
        <v>45729</v>
      </c>
      <c r="C1261" s="89">
        <v>7.1</v>
      </c>
      <c r="D1261" s="89">
        <v>4.4000000000000004</v>
      </c>
      <c r="E1261" s="96"/>
      <c r="F1261" s="89"/>
      <c r="G1261" s="89">
        <v>1001.3</v>
      </c>
      <c r="H1261">
        <v>0.75</v>
      </c>
      <c r="I1261" t="s">
        <v>3</v>
      </c>
      <c r="J1261">
        <v>1</v>
      </c>
      <c r="K1261">
        <v>3</v>
      </c>
      <c r="L1261">
        <v>2025</v>
      </c>
      <c r="M1261" t="s">
        <v>120</v>
      </c>
      <c r="N1261" s="89" cm="1">
        <f t="array" ref="N1261">IF(ISNUMBER(_34_KNMI_Stations[[#This Row],[Etmaal temperatuur °C]]),IF(_34_KNMI_Stations[[#This Row],[Etmaal temperatuur °C]]&lt;stookgrens[],stookgrens[]-_34_KNMI_Stations[[#This Row],[Etmaal temperatuur °C]],0),"")</f>
        <v>13.6</v>
      </c>
      <c r="O1261" s="89">
        <f>_34_KNMI_Stations[[#This Row],[graaddagen]]*_34_KNMI_Stations[[#This Row],[Gewogen factor]]</f>
        <v>13.6</v>
      </c>
      <c r="P1261" s="89" cm="1">
        <f t="array" ref="P12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2" spans="1:16" x14ac:dyDescent="0.25">
      <c r="A1262">
        <v>242</v>
      </c>
      <c r="B1262" s="110">
        <v>45730</v>
      </c>
      <c r="C1262" s="89">
        <v>6.3</v>
      </c>
      <c r="D1262" s="89">
        <v>4.2</v>
      </c>
      <c r="E1262" s="96"/>
      <c r="F1262" s="89"/>
      <c r="G1262" s="89">
        <v>1011.3</v>
      </c>
      <c r="H1262">
        <v>0.63</v>
      </c>
      <c r="I1262" t="s">
        <v>3</v>
      </c>
      <c r="J1262">
        <v>1</v>
      </c>
      <c r="K1262">
        <v>3</v>
      </c>
      <c r="L1262">
        <v>2025</v>
      </c>
      <c r="M1262" t="s">
        <v>120</v>
      </c>
      <c r="N1262" s="89" cm="1">
        <f t="array" ref="N1262">IF(ISNUMBER(_34_KNMI_Stations[[#This Row],[Etmaal temperatuur °C]]),IF(_34_KNMI_Stations[[#This Row],[Etmaal temperatuur °C]]&lt;stookgrens[],stookgrens[]-_34_KNMI_Stations[[#This Row],[Etmaal temperatuur °C]],0),"")</f>
        <v>13.8</v>
      </c>
      <c r="O1262" s="89">
        <f>_34_KNMI_Stations[[#This Row],[graaddagen]]*_34_KNMI_Stations[[#This Row],[Gewogen factor]]</f>
        <v>13.8</v>
      </c>
      <c r="P1262" s="89" cm="1">
        <f t="array" ref="P12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3" spans="1:16" x14ac:dyDescent="0.25">
      <c r="A1263">
        <v>242</v>
      </c>
      <c r="B1263" s="110">
        <v>45731</v>
      </c>
      <c r="C1263" s="89">
        <v>6.1</v>
      </c>
      <c r="D1263" s="89">
        <v>3.5</v>
      </c>
      <c r="E1263" s="96"/>
      <c r="F1263" s="89"/>
      <c r="G1263" s="89">
        <v>1022.1</v>
      </c>
      <c r="H1263">
        <v>0.66</v>
      </c>
      <c r="I1263" t="s">
        <v>3</v>
      </c>
      <c r="J1263">
        <v>1</v>
      </c>
      <c r="K1263">
        <v>3</v>
      </c>
      <c r="L1263">
        <v>2025</v>
      </c>
      <c r="M1263" t="s">
        <v>120</v>
      </c>
      <c r="N1263" s="89" cm="1">
        <f t="array" ref="N1263">IF(ISNUMBER(_34_KNMI_Stations[[#This Row],[Etmaal temperatuur °C]]),IF(_34_KNMI_Stations[[#This Row],[Etmaal temperatuur °C]]&lt;stookgrens[],stookgrens[]-_34_KNMI_Stations[[#This Row],[Etmaal temperatuur °C]],0),"")</f>
        <v>14.5</v>
      </c>
      <c r="O1263" s="89">
        <f>_34_KNMI_Stations[[#This Row],[graaddagen]]*_34_KNMI_Stations[[#This Row],[Gewogen factor]]</f>
        <v>14.5</v>
      </c>
      <c r="P1263" s="89" cm="1">
        <f t="array" ref="P12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4" spans="1:16" x14ac:dyDescent="0.25">
      <c r="A1264">
        <v>242</v>
      </c>
      <c r="B1264" s="110">
        <v>45732</v>
      </c>
      <c r="C1264" s="89">
        <v>4.5999999999999996</v>
      </c>
      <c r="D1264" s="89">
        <v>4.8</v>
      </c>
      <c r="E1264" s="96"/>
      <c r="F1264" s="89"/>
      <c r="G1264" s="89">
        <v>1024.4000000000001</v>
      </c>
      <c r="H1264">
        <v>0.81</v>
      </c>
      <c r="I1264" t="s">
        <v>3</v>
      </c>
      <c r="J1264">
        <v>1</v>
      </c>
      <c r="K1264">
        <v>3</v>
      </c>
      <c r="L1264">
        <v>2025</v>
      </c>
      <c r="M1264" t="s">
        <v>120</v>
      </c>
      <c r="N1264" s="89" cm="1">
        <f t="array" ref="N1264">IF(ISNUMBER(_34_KNMI_Stations[[#This Row],[Etmaal temperatuur °C]]),IF(_34_KNMI_Stations[[#This Row],[Etmaal temperatuur °C]]&lt;stookgrens[],stookgrens[]-_34_KNMI_Stations[[#This Row],[Etmaal temperatuur °C]],0),"")</f>
        <v>13.2</v>
      </c>
      <c r="O1264" s="89">
        <f>_34_KNMI_Stations[[#This Row],[graaddagen]]*_34_KNMI_Stations[[#This Row],[Gewogen factor]]</f>
        <v>13.2</v>
      </c>
      <c r="P1264" s="89" cm="1">
        <f t="array" ref="P12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5" spans="1:16" x14ac:dyDescent="0.25">
      <c r="A1265">
        <v>242</v>
      </c>
      <c r="B1265" s="110">
        <v>45733</v>
      </c>
      <c r="C1265" s="89">
        <v>8.3000000000000007</v>
      </c>
      <c r="D1265" s="89">
        <v>4.8</v>
      </c>
      <c r="E1265" s="96"/>
      <c r="F1265" s="89"/>
      <c r="G1265" s="89">
        <v>1030.7</v>
      </c>
      <c r="H1265">
        <v>0.64</v>
      </c>
      <c r="I1265" t="s">
        <v>3</v>
      </c>
      <c r="J1265">
        <v>1</v>
      </c>
      <c r="K1265">
        <v>3</v>
      </c>
      <c r="L1265">
        <v>2025</v>
      </c>
      <c r="M1265" t="s">
        <v>121</v>
      </c>
      <c r="N1265" s="89" cm="1">
        <f t="array" ref="N1265">IF(ISNUMBER(_34_KNMI_Stations[[#This Row],[Etmaal temperatuur °C]]),IF(_34_KNMI_Stations[[#This Row],[Etmaal temperatuur °C]]&lt;stookgrens[],stookgrens[]-_34_KNMI_Stations[[#This Row],[Etmaal temperatuur °C]],0),"")</f>
        <v>13.2</v>
      </c>
      <c r="O1265" s="89">
        <f>_34_KNMI_Stations[[#This Row],[graaddagen]]*_34_KNMI_Stations[[#This Row],[Gewogen factor]]</f>
        <v>13.2</v>
      </c>
      <c r="P1265" s="89" cm="1">
        <f t="array" ref="P12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6" spans="1:16" x14ac:dyDescent="0.25">
      <c r="A1266">
        <v>242</v>
      </c>
      <c r="B1266" s="110">
        <v>45734</v>
      </c>
      <c r="C1266" s="89">
        <v>6.1</v>
      </c>
      <c r="D1266" s="89">
        <v>4.7</v>
      </c>
      <c r="E1266" s="96"/>
      <c r="F1266" s="89"/>
      <c r="G1266" s="89">
        <v>1029</v>
      </c>
      <c r="H1266">
        <v>0.64</v>
      </c>
      <c r="I1266" t="s">
        <v>3</v>
      </c>
      <c r="J1266">
        <v>1</v>
      </c>
      <c r="K1266">
        <v>3</v>
      </c>
      <c r="L1266">
        <v>2025</v>
      </c>
      <c r="M1266" t="s">
        <v>121</v>
      </c>
      <c r="N1266" s="89" cm="1">
        <f t="array" ref="N1266">IF(ISNUMBER(_34_KNMI_Stations[[#This Row],[Etmaal temperatuur °C]]),IF(_34_KNMI_Stations[[#This Row],[Etmaal temperatuur °C]]&lt;stookgrens[],stookgrens[]-_34_KNMI_Stations[[#This Row],[Etmaal temperatuur °C]],0),"")</f>
        <v>13.3</v>
      </c>
      <c r="O1266" s="89">
        <f>_34_KNMI_Stations[[#This Row],[graaddagen]]*_34_KNMI_Stations[[#This Row],[Gewogen factor]]</f>
        <v>13.3</v>
      </c>
      <c r="P1266" s="89" cm="1">
        <f t="array" ref="P12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7" spans="1:16" x14ac:dyDescent="0.25">
      <c r="A1267">
        <v>242</v>
      </c>
      <c r="B1267" s="110">
        <v>45735</v>
      </c>
      <c r="C1267" s="89">
        <v>4.5</v>
      </c>
      <c r="D1267" s="89">
        <v>5.8</v>
      </c>
      <c r="E1267" s="96"/>
      <c r="F1267" s="89"/>
      <c r="G1267" s="89">
        <v>1023.9</v>
      </c>
      <c r="H1267">
        <v>0.69</v>
      </c>
      <c r="I1267" t="s">
        <v>3</v>
      </c>
      <c r="J1267">
        <v>1</v>
      </c>
      <c r="K1267">
        <v>3</v>
      </c>
      <c r="L1267">
        <v>2025</v>
      </c>
      <c r="M1267" t="s">
        <v>121</v>
      </c>
      <c r="N1267" s="89" cm="1">
        <f t="array" ref="N1267">IF(ISNUMBER(_34_KNMI_Stations[[#This Row],[Etmaal temperatuur °C]]),IF(_34_KNMI_Stations[[#This Row],[Etmaal temperatuur °C]]&lt;stookgrens[],stookgrens[]-_34_KNMI_Stations[[#This Row],[Etmaal temperatuur °C]],0),"")</f>
        <v>12.2</v>
      </c>
      <c r="O1267" s="89">
        <f>_34_KNMI_Stations[[#This Row],[graaddagen]]*_34_KNMI_Stations[[#This Row],[Gewogen factor]]</f>
        <v>12.2</v>
      </c>
      <c r="P1267" s="89" cm="1">
        <f t="array" ref="P12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8" spans="1:16" x14ac:dyDescent="0.25">
      <c r="A1268">
        <v>242</v>
      </c>
      <c r="B1268" s="110">
        <v>45736</v>
      </c>
      <c r="C1268" s="89">
        <v>3.2</v>
      </c>
      <c r="D1268" s="89">
        <v>8.3000000000000007</v>
      </c>
      <c r="E1268" s="96"/>
      <c r="F1268" s="89"/>
      <c r="G1268" s="89">
        <v>1021.2</v>
      </c>
      <c r="H1268">
        <v>0.8</v>
      </c>
      <c r="I1268" t="s">
        <v>3</v>
      </c>
      <c r="J1268">
        <v>1</v>
      </c>
      <c r="K1268">
        <v>3</v>
      </c>
      <c r="L1268">
        <v>2025</v>
      </c>
      <c r="M1268" t="s">
        <v>121</v>
      </c>
      <c r="N1268" s="89" cm="1">
        <f t="array" ref="N1268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1268" s="89">
        <f>_34_KNMI_Stations[[#This Row],[graaddagen]]*_34_KNMI_Stations[[#This Row],[Gewogen factor]]</f>
        <v>9.6999999999999993</v>
      </c>
      <c r="P1268" s="89" cm="1">
        <f t="array" ref="P12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9" spans="1:16" x14ac:dyDescent="0.25">
      <c r="A1269">
        <v>242</v>
      </c>
      <c r="B1269" s="110">
        <v>45737</v>
      </c>
      <c r="C1269" s="89">
        <v>7.3</v>
      </c>
      <c r="D1269" s="89">
        <v>10.5</v>
      </c>
      <c r="E1269" s="96"/>
      <c r="F1269" s="89"/>
      <c r="G1269" s="89">
        <v>1013.7</v>
      </c>
      <c r="H1269">
        <v>0.73</v>
      </c>
      <c r="I1269" t="s">
        <v>3</v>
      </c>
      <c r="J1269">
        <v>1</v>
      </c>
      <c r="K1269">
        <v>3</v>
      </c>
      <c r="L1269">
        <v>2025</v>
      </c>
      <c r="M1269" t="s">
        <v>121</v>
      </c>
      <c r="N1269" s="89" cm="1">
        <f t="array" ref="N1269">IF(ISNUMBER(_34_KNMI_Stations[[#This Row],[Etmaal temperatuur °C]]),IF(_34_KNMI_Stations[[#This Row],[Etmaal temperatuur °C]]&lt;stookgrens[],stookgrens[]-_34_KNMI_Stations[[#This Row],[Etmaal temperatuur °C]],0),"")</f>
        <v>7.5</v>
      </c>
      <c r="O1269" s="89">
        <f>_34_KNMI_Stations[[#This Row],[graaddagen]]*_34_KNMI_Stations[[#This Row],[Gewogen factor]]</f>
        <v>7.5</v>
      </c>
      <c r="P1269" s="89" cm="1">
        <f t="array" ref="P12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0" spans="1:16" x14ac:dyDescent="0.25">
      <c r="A1270">
        <v>242</v>
      </c>
      <c r="B1270" s="110">
        <v>45738</v>
      </c>
      <c r="C1270" s="89">
        <v>7.9</v>
      </c>
      <c r="D1270" s="89">
        <v>12.5</v>
      </c>
      <c r="E1270" s="96"/>
      <c r="F1270" s="89"/>
      <c r="G1270" s="89">
        <v>1004.8</v>
      </c>
      <c r="H1270">
        <v>0.6</v>
      </c>
      <c r="I1270" t="s">
        <v>3</v>
      </c>
      <c r="J1270">
        <v>1</v>
      </c>
      <c r="K1270">
        <v>3</v>
      </c>
      <c r="L1270">
        <v>2025</v>
      </c>
      <c r="M1270" t="s">
        <v>121</v>
      </c>
      <c r="N1270" s="89" cm="1">
        <f t="array" ref="N1270">IF(ISNUMBER(_34_KNMI_Stations[[#This Row],[Etmaal temperatuur °C]]),IF(_34_KNMI_Stations[[#This Row],[Etmaal temperatuur °C]]&lt;stookgrens[],stookgrens[]-_34_KNMI_Stations[[#This Row],[Etmaal temperatuur °C]],0),"")</f>
        <v>5.5</v>
      </c>
      <c r="O1270" s="89">
        <f>_34_KNMI_Stations[[#This Row],[graaddagen]]*_34_KNMI_Stations[[#This Row],[Gewogen factor]]</f>
        <v>5.5</v>
      </c>
      <c r="P1270" s="89" cm="1">
        <f t="array" ref="P12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1" spans="1:16" x14ac:dyDescent="0.25">
      <c r="A1271">
        <v>242</v>
      </c>
      <c r="B1271" s="110">
        <v>45739</v>
      </c>
      <c r="C1271" s="89">
        <v>5.2</v>
      </c>
      <c r="D1271" s="89">
        <v>9.8000000000000007</v>
      </c>
      <c r="E1271" s="96"/>
      <c r="F1271" s="89"/>
      <c r="G1271" s="89">
        <v>1005.1</v>
      </c>
      <c r="H1271">
        <v>0.81</v>
      </c>
      <c r="I1271" t="s">
        <v>3</v>
      </c>
      <c r="J1271">
        <v>1</v>
      </c>
      <c r="K1271">
        <v>3</v>
      </c>
      <c r="L1271">
        <v>2025</v>
      </c>
      <c r="M1271" t="s">
        <v>121</v>
      </c>
      <c r="N1271" s="89" cm="1">
        <f t="array" ref="N1271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271" s="89">
        <f>_34_KNMI_Stations[[#This Row],[graaddagen]]*_34_KNMI_Stations[[#This Row],[Gewogen factor]]</f>
        <v>8.1999999999999993</v>
      </c>
      <c r="P1271" s="89" cm="1">
        <f t="array" ref="P12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2" spans="1:16" x14ac:dyDescent="0.25">
      <c r="A1272">
        <v>242</v>
      </c>
      <c r="B1272" s="110">
        <v>45740</v>
      </c>
      <c r="C1272" s="89">
        <v>5.5</v>
      </c>
      <c r="D1272" s="89">
        <v>7.1</v>
      </c>
      <c r="E1272" s="96"/>
      <c r="F1272" s="89"/>
      <c r="G1272" s="89">
        <v>1015.5</v>
      </c>
      <c r="H1272">
        <v>0.89</v>
      </c>
      <c r="I1272" t="s">
        <v>3</v>
      </c>
      <c r="J1272">
        <v>1</v>
      </c>
      <c r="K1272">
        <v>3</v>
      </c>
      <c r="L1272">
        <v>2025</v>
      </c>
      <c r="M1272" t="s">
        <v>122</v>
      </c>
      <c r="N1272" s="89" cm="1">
        <f t="array" ref="N1272">IF(ISNUMBER(_34_KNMI_Stations[[#This Row],[Etmaal temperatuur °C]]),IF(_34_KNMI_Stations[[#This Row],[Etmaal temperatuur °C]]&lt;stookgrens[],stookgrens[]-_34_KNMI_Stations[[#This Row],[Etmaal temperatuur °C]],0),"")</f>
        <v>10.9</v>
      </c>
      <c r="O1272" s="89">
        <f>_34_KNMI_Stations[[#This Row],[graaddagen]]*_34_KNMI_Stations[[#This Row],[Gewogen factor]]</f>
        <v>10.9</v>
      </c>
      <c r="P1272" s="89" cm="1">
        <f t="array" ref="P12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3" spans="1:16" x14ac:dyDescent="0.25">
      <c r="A1273">
        <v>242</v>
      </c>
      <c r="B1273" s="110">
        <v>45741</v>
      </c>
      <c r="C1273" s="89">
        <v>6.2</v>
      </c>
      <c r="D1273" s="89">
        <v>7.7</v>
      </c>
      <c r="E1273" s="96"/>
      <c r="F1273" s="89"/>
      <c r="G1273" s="89">
        <v>1019.8</v>
      </c>
      <c r="H1273">
        <v>0.9</v>
      </c>
      <c r="I1273" t="s">
        <v>3</v>
      </c>
      <c r="J1273">
        <v>1</v>
      </c>
      <c r="K1273">
        <v>3</v>
      </c>
      <c r="L1273">
        <v>2025</v>
      </c>
      <c r="M1273" t="s">
        <v>122</v>
      </c>
      <c r="N1273" s="89" cm="1">
        <f t="array" ref="N1273">IF(ISNUMBER(_34_KNMI_Stations[[#This Row],[Etmaal temperatuur °C]]),IF(_34_KNMI_Stations[[#This Row],[Etmaal temperatuur °C]]&lt;stookgrens[],stookgrens[]-_34_KNMI_Stations[[#This Row],[Etmaal temperatuur °C]],0),"")</f>
        <v>10.3</v>
      </c>
      <c r="O1273" s="89">
        <f>_34_KNMI_Stations[[#This Row],[graaddagen]]*_34_KNMI_Stations[[#This Row],[Gewogen factor]]</f>
        <v>10.3</v>
      </c>
      <c r="P1273" s="89" cm="1">
        <f t="array" ref="P12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4" spans="1:16" x14ac:dyDescent="0.25">
      <c r="A1274">
        <v>242</v>
      </c>
      <c r="B1274" s="110">
        <v>45742</v>
      </c>
      <c r="C1274" s="89">
        <v>4</v>
      </c>
      <c r="D1274" s="89">
        <v>7.7</v>
      </c>
      <c r="E1274" s="96"/>
      <c r="F1274" s="89"/>
      <c r="G1274" s="89">
        <v>1024.5</v>
      </c>
      <c r="H1274">
        <v>0.88</v>
      </c>
      <c r="I1274" t="s">
        <v>3</v>
      </c>
      <c r="J1274">
        <v>1</v>
      </c>
      <c r="K1274">
        <v>3</v>
      </c>
      <c r="L1274">
        <v>2025</v>
      </c>
      <c r="M1274" t="s">
        <v>122</v>
      </c>
      <c r="N1274" s="89" cm="1">
        <f t="array" ref="N1274">IF(ISNUMBER(_34_KNMI_Stations[[#This Row],[Etmaal temperatuur °C]]),IF(_34_KNMI_Stations[[#This Row],[Etmaal temperatuur °C]]&lt;stookgrens[],stookgrens[]-_34_KNMI_Stations[[#This Row],[Etmaal temperatuur °C]],0),"")</f>
        <v>10.3</v>
      </c>
      <c r="O1274" s="89">
        <f>_34_KNMI_Stations[[#This Row],[graaddagen]]*_34_KNMI_Stations[[#This Row],[Gewogen factor]]</f>
        <v>10.3</v>
      </c>
      <c r="P1274" s="89" cm="1">
        <f t="array" ref="P12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5" spans="1:16" x14ac:dyDescent="0.25">
      <c r="A1275">
        <v>242</v>
      </c>
      <c r="B1275" s="110">
        <v>45743</v>
      </c>
      <c r="C1275" s="89">
        <v>6.4</v>
      </c>
      <c r="D1275" s="89">
        <v>8.4</v>
      </c>
      <c r="E1275" s="96"/>
      <c r="F1275" s="89"/>
      <c r="G1275" s="89">
        <v>1019.5</v>
      </c>
      <c r="H1275">
        <v>0.81</v>
      </c>
      <c r="I1275" t="s">
        <v>3</v>
      </c>
      <c r="J1275">
        <v>1</v>
      </c>
      <c r="K1275">
        <v>3</v>
      </c>
      <c r="L1275">
        <v>2025</v>
      </c>
      <c r="M1275" t="s">
        <v>122</v>
      </c>
      <c r="N1275" s="89" cm="1">
        <f t="array" ref="N1275">IF(ISNUMBER(_34_KNMI_Stations[[#This Row],[Etmaal temperatuur °C]]),IF(_34_KNMI_Stations[[#This Row],[Etmaal temperatuur °C]]&lt;stookgrens[],stookgrens[]-_34_KNMI_Stations[[#This Row],[Etmaal temperatuur °C]],0),"")</f>
        <v>9.6</v>
      </c>
      <c r="O1275" s="89">
        <f>_34_KNMI_Stations[[#This Row],[graaddagen]]*_34_KNMI_Stations[[#This Row],[Gewogen factor]]</f>
        <v>9.6</v>
      </c>
      <c r="P1275" s="89" cm="1">
        <f t="array" ref="P12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6" spans="1:16" x14ac:dyDescent="0.25">
      <c r="A1276">
        <v>242</v>
      </c>
      <c r="B1276" s="110">
        <v>45744</v>
      </c>
      <c r="C1276" s="89">
        <v>7.5</v>
      </c>
      <c r="D1276" s="89">
        <v>8.1</v>
      </c>
      <c r="E1276" s="96"/>
      <c r="F1276" s="89"/>
      <c r="G1276" s="89">
        <v>1011.3</v>
      </c>
      <c r="H1276">
        <v>0.9</v>
      </c>
      <c r="I1276" t="s">
        <v>3</v>
      </c>
      <c r="J1276">
        <v>1</v>
      </c>
      <c r="K1276">
        <v>3</v>
      </c>
      <c r="L1276">
        <v>2025</v>
      </c>
      <c r="M1276" t="s">
        <v>122</v>
      </c>
      <c r="N1276" s="89" cm="1">
        <f t="array" ref="N1276">IF(ISNUMBER(_34_KNMI_Stations[[#This Row],[Etmaal temperatuur °C]]),IF(_34_KNMI_Stations[[#This Row],[Etmaal temperatuur °C]]&lt;stookgrens[],stookgrens[]-_34_KNMI_Stations[[#This Row],[Etmaal temperatuur °C]],0),"")</f>
        <v>9.9</v>
      </c>
      <c r="O1276" s="89">
        <f>_34_KNMI_Stations[[#This Row],[graaddagen]]*_34_KNMI_Stations[[#This Row],[Gewogen factor]]</f>
        <v>9.9</v>
      </c>
      <c r="P1276" s="89" cm="1">
        <f t="array" ref="P12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7" spans="1:16" x14ac:dyDescent="0.25">
      <c r="A1277">
        <v>242</v>
      </c>
      <c r="B1277" s="110">
        <v>45745</v>
      </c>
      <c r="C1277" s="89">
        <v>7.2</v>
      </c>
      <c r="D1277" s="89">
        <v>8.1</v>
      </c>
      <c r="E1277" s="96"/>
      <c r="F1277" s="89"/>
      <c r="G1277" s="89">
        <v>1017.6</v>
      </c>
      <c r="H1277">
        <v>0.82</v>
      </c>
      <c r="I1277" t="s">
        <v>3</v>
      </c>
      <c r="J1277">
        <v>1</v>
      </c>
      <c r="K1277">
        <v>3</v>
      </c>
      <c r="L1277">
        <v>2025</v>
      </c>
      <c r="M1277" t="s">
        <v>122</v>
      </c>
      <c r="N1277" s="89" cm="1">
        <f t="array" ref="N1277">IF(ISNUMBER(_34_KNMI_Stations[[#This Row],[Etmaal temperatuur °C]]),IF(_34_KNMI_Stations[[#This Row],[Etmaal temperatuur °C]]&lt;stookgrens[],stookgrens[]-_34_KNMI_Stations[[#This Row],[Etmaal temperatuur °C]],0),"")</f>
        <v>9.9</v>
      </c>
      <c r="O1277" s="89">
        <f>_34_KNMI_Stations[[#This Row],[graaddagen]]*_34_KNMI_Stations[[#This Row],[Gewogen factor]]</f>
        <v>9.9</v>
      </c>
      <c r="P1277" s="89" cm="1">
        <f t="array" ref="P12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8" spans="1:16" x14ac:dyDescent="0.25">
      <c r="A1278">
        <v>242</v>
      </c>
      <c r="B1278" s="110">
        <v>45746</v>
      </c>
      <c r="C1278" s="89">
        <v>13.2</v>
      </c>
      <c r="D1278" s="89">
        <v>8.9</v>
      </c>
      <c r="E1278" s="96"/>
      <c r="F1278" s="89"/>
      <c r="G1278" s="89">
        <v>1015.2</v>
      </c>
      <c r="H1278">
        <v>0.81</v>
      </c>
      <c r="I1278" t="s">
        <v>3</v>
      </c>
      <c r="J1278">
        <v>1</v>
      </c>
      <c r="K1278">
        <v>3</v>
      </c>
      <c r="L1278">
        <v>2025</v>
      </c>
      <c r="M1278" t="s">
        <v>122</v>
      </c>
      <c r="N1278" s="89" cm="1">
        <f t="array" ref="N1278">IF(ISNUMBER(_34_KNMI_Stations[[#This Row],[Etmaal temperatuur °C]]),IF(_34_KNMI_Stations[[#This Row],[Etmaal temperatuur °C]]&lt;stookgrens[],stookgrens[]-_34_KNMI_Stations[[#This Row],[Etmaal temperatuur °C]],0),"")</f>
        <v>9.1</v>
      </c>
      <c r="O1278" s="89">
        <f>_34_KNMI_Stations[[#This Row],[graaddagen]]*_34_KNMI_Stations[[#This Row],[Gewogen factor]]</f>
        <v>9.1</v>
      </c>
      <c r="P1278" s="89" cm="1">
        <f t="array" ref="P12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9" spans="1:16" x14ac:dyDescent="0.25">
      <c r="A1279">
        <v>242</v>
      </c>
      <c r="B1279" s="110">
        <v>45747</v>
      </c>
      <c r="C1279" s="89">
        <v>6.2</v>
      </c>
      <c r="D1279" s="89">
        <v>7.5</v>
      </c>
      <c r="E1279" s="96"/>
      <c r="F1279" s="89"/>
      <c r="G1279" s="89">
        <v>1028.0999999999999</v>
      </c>
      <c r="H1279">
        <v>0.82</v>
      </c>
      <c r="I1279" t="s">
        <v>3</v>
      </c>
      <c r="J1279">
        <v>1</v>
      </c>
      <c r="K1279">
        <v>3</v>
      </c>
      <c r="L1279">
        <v>2025</v>
      </c>
      <c r="M1279" t="s">
        <v>123</v>
      </c>
      <c r="N1279" s="89" cm="1">
        <f t="array" ref="N1279">IF(ISNUMBER(_34_KNMI_Stations[[#This Row],[Etmaal temperatuur °C]]),IF(_34_KNMI_Stations[[#This Row],[Etmaal temperatuur °C]]&lt;stookgrens[],stookgrens[]-_34_KNMI_Stations[[#This Row],[Etmaal temperatuur °C]],0),"")</f>
        <v>10.5</v>
      </c>
      <c r="O1279" s="89">
        <f>_34_KNMI_Stations[[#This Row],[graaddagen]]*_34_KNMI_Stations[[#This Row],[Gewogen factor]]</f>
        <v>10.5</v>
      </c>
      <c r="P1279" s="89" cm="1">
        <f t="array" ref="P12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0" spans="1:16" x14ac:dyDescent="0.25">
      <c r="A1280">
        <v>242</v>
      </c>
      <c r="B1280" s="110">
        <v>45748</v>
      </c>
      <c r="C1280" s="89">
        <v>6.9</v>
      </c>
      <c r="D1280" s="89">
        <v>8.3000000000000007</v>
      </c>
      <c r="E1280" s="96"/>
      <c r="F1280" s="89"/>
      <c r="G1280" s="89">
        <v>1029.3</v>
      </c>
      <c r="H1280">
        <v>0.79</v>
      </c>
      <c r="I1280" t="s">
        <v>3</v>
      </c>
      <c r="J1280">
        <v>0.8</v>
      </c>
      <c r="K1280">
        <v>4</v>
      </c>
      <c r="L1280">
        <v>2025</v>
      </c>
      <c r="M1280" t="s">
        <v>123</v>
      </c>
      <c r="N1280" s="89" cm="1">
        <f t="array" ref="N1280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1280" s="89">
        <f>_34_KNMI_Stations[[#This Row],[graaddagen]]*_34_KNMI_Stations[[#This Row],[Gewogen factor]]</f>
        <v>7.76</v>
      </c>
      <c r="P1280" s="89" cm="1">
        <f t="array" ref="P12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1" spans="1:16" x14ac:dyDescent="0.25">
      <c r="A1281">
        <v>242</v>
      </c>
      <c r="B1281" s="110">
        <v>45749</v>
      </c>
      <c r="C1281" s="89">
        <v>8.6999999999999993</v>
      </c>
      <c r="D1281" s="89">
        <v>10.1</v>
      </c>
      <c r="E1281" s="96"/>
      <c r="F1281" s="89"/>
      <c r="G1281" s="89">
        <v>1026.4000000000001</v>
      </c>
      <c r="H1281">
        <v>0.72</v>
      </c>
      <c r="I1281" t="s">
        <v>3</v>
      </c>
      <c r="J1281">
        <v>0.8</v>
      </c>
      <c r="K1281">
        <v>4</v>
      </c>
      <c r="L1281">
        <v>2025</v>
      </c>
      <c r="M1281" t="s">
        <v>123</v>
      </c>
      <c r="N1281" s="89" cm="1">
        <f t="array" ref="N1281">IF(ISNUMBER(_34_KNMI_Stations[[#This Row],[Etmaal temperatuur °C]]),IF(_34_KNMI_Stations[[#This Row],[Etmaal temperatuur °C]]&lt;stookgrens[],stookgrens[]-_34_KNMI_Stations[[#This Row],[Etmaal temperatuur °C]],0),"")</f>
        <v>7.9</v>
      </c>
      <c r="O1281" s="89">
        <f>_34_KNMI_Stations[[#This Row],[graaddagen]]*_34_KNMI_Stations[[#This Row],[Gewogen factor]]</f>
        <v>6.32</v>
      </c>
      <c r="P1281" s="89" cm="1">
        <f t="array" ref="P12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2" spans="1:16" x14ac:dyDescent="0.25">
      <c r="A1282">
        <v>242</v>
      </c>
      <c r="B1282" s="110">
        <v>45750</v>
      </c>
      <c r="C1282" s="89">
        <v>8.1</v>
      </c>
      <c r="D1282" s="89">
        <v>10.9</v>
      </c>
      <c r="E1282" s="96"/>
      <c r="F1282" s="89"/>
      <c r="G1282" s="89">
        <v>1024.4000000000001</v>
      </c>
      <c r="H1282">
        <v>0.75</v>
      </c>
      <c r="I1282" t="s">
        <v>3</v>
      </c>
      <c r="J1282">
        <v>0.8</v>
      </c>
      <c r="K1282">
        <v>4</v>
      </c>
      <c r="L1282">
        <v>2025</v>
      </c>
      <c r="M1282" t="s">
        <v>123</v>
      </c>
      <c r="N1282" s="89" cm="1">
        <f t="array" ref="N1282">IF(ISNUMBER(_34_KNMI_Stations[[#This Row],[Etmaal temperatuur °C]]),IF(_34_KNMI_Stations[[#This Row],[Etmaal temperatuur °C]]&lt;stookgrens[],stookgrens[]-_34_KNMI_Stations[[#This Row],[Etmaal temperatuur °C]],0),"")</f>
        <v>7.1</v>
      </c>
      <c r="O1282" s="89">
        <f>_34_KNMI_Stations[[#This Row],[graaddagen]]*_34_KNMI_Stations[[#This Row],[Gewogen factor]]</f>
        <v>5.68</v>
      </c>
      <c r="P1282" s="89" cm="1">
        <f t="array" ref="P12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3" spans="1:16" x14ac:dyDescent="0.25">
      <c r="A1283">
        <v>242</v>
      </c>
      <c r="B1283" s="110">
        <v>45751</v>
      </c>
      <c r="C1283" s="89">
        <v>7.1</v>
      </c>
      <c r="D1283" s="89">
        <v>10.4</v>
      </c>
      <c r="E1283" s="96"/>
      <c r="F1283" s="89"/>
      <c r="G1283" s="89">
        <v>1022</v>
      </c>
      <c r="H1283">
        <v>0.79</v>
      </c>
      <c r="I1283" t="s">
        <v>3</v>
      </c>
      <c r="J1283">
        <v>0.8</v>
      </c>
      <c r="K1283">
        <v>4</v>
      </c>
      <c r="L1283">
        <v>2025</v>
      </c>
      <c r="M1283" t="s">
        <v>123</v>
      </c>
      <c r="N1283" s="89" cm="1">
        <f t="array" ref="N1283">IF(ISNUMBER(_34_KNMI_Stations[[#This Row],[Etmaal temperatuur °C]]),IF(_34_KNMI_Stations[[#This Row],[Etmaal temperatuur °C]]&lt;stookgrens[],stookgrens[]-_34_KNMI_Stations[[#This Row],[Etmaal temperatuur °C]],0),"")</f>
        <v>7.6</v>
      </c>
      <c r="O1283" s="89">
        <f>_34_KNMI_Stations[[#This Row],[graaddagen]]*_34_KNMI_Stations[[#This Row],[Gewogen factor]]</f>
        <v>6.08</v>
      </c>
      <c r="P1283" s="89" cm="1">
        <f t="array" ref="P12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4" spans="1:16" x14ac:dyDescent="0.25">
      <c r="A1284">
        <v>242</v>
      </c>
      <c r="B1284" s="110">
        <v>45752</v>
      </c>
      <c r="C1284" s="89">
        <v>8.6999999999999993</v>
      </c>
      <c r="D1284" s="89">
        <v>8.4</v>
      </c>
      <c r="E1284" s="96"/>
      <c r="F1284" s="89"/>
      <c r="G1284" s="89">
        <v>1022.7</v>
      </c>
      <c r="H1284">
        <v>0.68</v>
      </c>
      <c r="I1284" t="s">
        <v>3</v>
      </c>
      <c r="J1284">
        <v>0.8</v>
      </c>
      <c r="K1284">
        <v>4</v>
      </c>
      <c r="L1284">
        <v>2025</v>
      </c>
      <c r="M1284" t="s">
        <v>123</v>
      </c>
      <c r="N1284" s="89" cm="1">
        <f t="array" ref="N1284">IF(ISNUMBER(_34_KNMI_Stations[[#This Row],[Etmaal temperatuur °C]]),IF(_34_KNMI_Stations[[#This Row],[Etmaal temperatuur °C]]&lt;stookgrens[],stookgrens[]-_34_KNMI_Stations[[#This Row],[Etmaal temperatuur °C]],0),"")</f>
        <v>9.6</v>
      </c>
      <c r="O1284" s="89">
        <f>_34_KNMI_Stations[[#This Row],[graaddagen]]*_34_KNMI_Stations[[#This Row],[Gewogen factor]]</f>
        <v>7.68</v>
      </c>
      <c r="P1284" s="89" cm="1">
        <f t="array" ref="P12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5" spans="1:16" x14ac:dyDescent="0.25">
      <c r="A1285">
        <v>242</v>
      </c>
      <c r="B1285" s="110">
        <v>45753</v>
      </c>
      <c r="C1285" s="89">
        <v>7</v>
      </c>
      <c r="D1285" s="89">
        <v>7</v>
      </c>
      <c r="E1285" s="96"/>
      <c r="F1285" s="89"/>
      <c r="G1285" s="89">
        <v>1027.3</v>
      </c>
      <c r="H1285">
        <v>0.61</v>
      </c>
      <c r="I1285" t="s">
        <v>3</v>
      </c>
      <c r="J1285">
        <v>0.8</v>
      </c>
      <c r="K1285">
        <v>4</v>
      </c>
      <c r="L1285">
        <v>2025</v>
      </c>
      <c r="M1285" t="s">
        <v>123</v>
      </c>
      <c r="N1285" s="89" cm="1">
        <f t="array" ref="N1285">IF(ISNUMBER(_34_KNMI_Stations[[#This Row],[Etmaal temperatuur °C]]),IF(_34_KNMI_Stations[[#This Row],[Etmaal temperatuur °C]]&lt;stookgrens[],stookgrens[]-_34_KNMI_Stations[[#This Row],[Etmaal temperatuur °C]],0),"")</f>
        <v>11</v>
      </c>
      <c r="O1285" s="89">
        <f>_34_KNMI_Stations[[#This Row],[graaddagen]]*_34_KNMI_Stations[[#This Row],[Gewogen factor]]</f>
        <v>8.8000000000000007</v>
      </c>
      <c r="P1285" s="89" cm="1">
        <f t="array" ref="P12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6" spans="1:16" x14ac:dyDescent="0.25">
      <c r="A1286">
        <v>242</v>
      </c>
      <c r="B1286" s="110">
        <v>45754</v>
      </c>
      <c r="C1286" s="89">
        <v>5.3</v>
      </c>
      <c r="D1286" s="89">
        <v>7.1</v>
      </c>
      <c r="E1286" s="96"/>
      <c r="F1286" s="89"/>
      <c r="G1286" s="89">
        <v>1028</v>
      </c>
      <c r="H1286">
        <v>0.7</v>
      </c>
      <c r="I1286" t="s">
        <v>3</v>
      </c>
      <c r="J1286">
        <v>0.8</v>
      </c>
      <c r="K1286">
        <v>4</v>
      </c>
      <c r="L1286">
        <v>2025</v>
      </c>
      <c r="M1286" t="s">
        <v>124</v>
      </c>
      <c r="N1286" s="89" cm="1">
        <f t="array" ref="N1286">IF(ISNUMBER(_34_KNMI_Stations[[#This Row],[Etmaal temperatuur °C]]),IF(_34_KNMI_Stations[[#This Row],[Etmaal temperatuur °C]]&lt;stookgrens[],stookgrens[]-_34_KNMI_Stations[[#This Row],[Etmaal temperatuur °C]],0),"")</f>
        <v>10.9</v>
      </c>
      <c r="O1286" s="89">
        <f>_34_KNMI_Stations[[#This Row],[graaddagen]]*_34_KNMI_Stations[[#This Row],[Gewogen factor]]</f>
        <v>8.7200000000000006</v>
      </c>
      <c r="P1286" s="89" cm="1">
        <f t="array" ref="P12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7" spans="1:16" x14ac:dyDescent="0.25">
      <c r="A1287">
        <v>242</v>
      </c>
      <c r="B1287" s="110">
        <v>45755</v>
      </c>
      <c r="C1287" s="89">
        <v>4</v>
      </c>
      <c r="D1287" s="89">
        <v>6.8</v>
      </c>
      <c r="E1287" s="96"/>
      <c r="F1287" s="89"/>
      <c r="G1287" s="89">
        <v>1028.5</v>
      </c>
      <c r="H1287">
        <v>0.74</v>
      </c>
      <c r="I1287" t="s">
        <v>3</v>
      </c>
      <c r="J1287">
        <v>0.8</v>
      </c>
      <c r="K1287">
        <v>4</v>
      </c>
      <c r="L1287">
        <v>2025</v>
      </c>
      <c r="M1287" t="s">
        <v>124</v>
      </c>
      <c r="N1287" s="89" cm="1">
        <f t="array" ref="N1287">IF(ISNUMBER(_34_KNMI_Stations[[#This Row],[Etmaal temperatuur °C]]),IF(_34_KNMI_Stations[[#This Row],[Etmaal temperatuur °C]]&lt;stookgrens[],stookgrens[]-_34_KNMI_Stations[[#This Row],[Etmaal temperatuur °C]],0),"")</f>
        <v>11.2</v>
      </c>
      <c r="O1287" s="89">
        <f>_34_KNMI_Stations[[#This Row],[graaddagen]]*_34_KNMI_Stations[[#This Row],[Gewogen factor]]</f>
        <v>8.9599999999999991</v>
      </c>
      <c r="P1287" s="89" cm="1">
        <f t="array" ref="P12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8" spans="1:16" x14ac:dyDescent="0.25">
      <c r="A1288">
        <v>242</v>
      </c>
      <c r="B1288" s="110">
        <v>45756</v>
      </c>
      <c r="C1288" s="89">
        <v>7.1</v>
      </c>
      <c r="D1288" s="89">
        <v>7.6</v>
      </c>
      <c r="E1288" s="96"/>
      <c r="F1288" s="89"/>
      <c r="G1288" s="89">
        <v>1028</v>
      </c>
      <c r="H1288">
        <v>0.77</v>
      </c>
      <c r="I1288" t="s">
        <v>3</v>
      </c>
      <c r="J1288">
        <v>0.8</v>
      </c>
      <c r="K1288">
        <v>4</v>
      </c>
      <c r="L1288">
        <v>2025</v>
      </c>
      <c r="M1288" t="s">
        <v>124</v>
      </c>
      <c r="N1288" s="89" cm="1">
        <f t="array" ref="N1288">IF(ISNUMBER(_34_KNMI_Stations[[#This Row],[Etmaal temperatuur °C]]),IF(_34_KNMI_Stations[[#This Row],[Etmaal temperatuur °C]]&lt;stookgrens[],stookgrens[]-_34_KNMI_Stations[[#This Row],[Etmaal temperatuur °C]],0),"")</f>
        <v>10.4</v>
      </c>
      <c r="O1288" s="89">
        <f>_34_KNMI_Stations[[#This Row],[graaddagen]]*_34_KNMI_Stations[[#This Row],[Gewogen factor]]</f>
        <v>8.32</v>
      </c>
      <c r="P1288" s="89" cm="1">
        <f t="array" ref="P12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9" spans="1:16" x14ac:dyDescent="0.25">
      <c r="A1289">
        <v>242</v>
      </c>
      <c r="B1289" s="110">
        <v>45757</v>
      </c>
      <c r="C1289" s="89">
        <v>7.8</v>
      </c>
      <c r="D1289" s="89">
        <v>8.3000000000000007</v>
      </c>
      <c r="E1289" s="96"/>
      <c r="F1289" s="89"/>
      <c r="G1289" s="89">
        <v>1027.8</v>
      </c>
      <c r="H1289">
        <v>0.83</v>
      </c>
      <c r="I1289" t="s">
        <v>3</v>
      </c>
      <c r="J1289">
        <v>0.8</v>
      </c>
      <c r="K1289">
        <v>4</v>
      </c>
      <c r="L1289">
        <v>2025</v>
      </c>
      <c r="M1289" t="s">
        <v>124</v>
      </c>
      <c r="N1289" s="89" cm="1">
        <f t="array" ref="N1289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1289" s="89">
        <f>_34_KNMI_Stations[[#This Row],[graaddagen]]*_34_KNMI_Stations[[#This Row],[Gewogen factor]]</f>
        <v>7.76</v>
      </c>
      <c r="P1289" s="89" cm="1">
        <f t="array" ref="P12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0" spans="1:16" x14ac:dyDescent="0.25">
      <c r="A1290">
        <v>242</v>
      </c>
      <c r="B1290" s="110">
        <v>45758</v>
      </c>
      <c r="C1290" s="89">
        <v>4.5</v>
      </c>
      <c r="D1290" s="89">
        <v>9.1999999999999993</v>
      </c>
      <c r="E1290" s="96"/>
      <c r="F1290" s="89"/>
      <c r="G1290" s="89">
        <v>1020.7</v>
      </c>
      <c r="H1290">
        <v>0.88</v>
      </c>
      <c r="I1290" t="s">
        <v>3</v>
      </c>
      <c r="J1290">
        <v>0.8</v>
      </c>
      <c r="K1290">
        <v>4</v>
      </c>
      <c r="L1290">
        <v>2025</v>
      </c>
      <c r="M1290" t="s">
        <v>124</v>
      </c>
      <c r="N1290" s="89" cm="1">
        <f t="array" ref="N1290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1290" s="89">
        <f>_34_KNMI_Stations[[#This Row],[graaddagen]]*_34_KNMI_Stations[[#This Row],[Gewogen factor]]</f>
        <v>7.0400000000000009</v>
      </c>
      <c r="P1290" s="89" cm="1">
        <f t="array" ref="P12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1" spans="1:16" x14ac:dyDescent="0.25">
      <c r="A1291">
        <v>242</v>
      </c>
      <c r="B1291" s="110">
        <v>45759</v>
      </c>
      <c r="C1291" s="89">
        <v>5.2</v>
      </c>
      <c r="D1291" s="89">
        <v>13.2</v>
      </c>
      <c r="E1291" s="96"/>
      <c r="F1291" s="89"/>
      <c r="G1291" s="89">
        <v>1009.2</v>
      </c>
      <c r="H1291">
        <v>0.75</v>
      </c>
      <c r="I1291" t="s">
        <v>3</v>
      </c>
      <c r="J1291">
        <v>0.8</v>
      </c>
      <c r="K1291">
        <v>4</v>
      </c>
      <c r="L1291">
        <v>2025</v>
      </c>
      <c r="M1291" t="s">
        <v>124</v>
      </c>
      <c r="N1291" s="89" cm="1">
        <f t="array" ref="N1291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291" s="89">
        <f>_34_KNMI_Stations[[#This Row],[graaddagen]]*_34_KNMI_Stations[[#This Row],[Gewogen factor]]</f>
        <v>3.8400000000000007</v>
      </c>
      <c r="P1291" s="89" cm="1">
        <f t="array" ref="P12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2" spans="1:16" x14ac:dyDescent="0.25">
      <c r="A1292">
        <v>242</v>
      </c>
      <c r="B1292" s="110">
        <v>45760</v>
      </c>
      <c r="C1292" s="89">
        <v>7.6</v>
      </c>
      <c r="D1292" s="89">
        <v>11.6</v>
      </c>
      <c r="E1292" s="96"/>
      <c r="F1292" s="89"/>
      <c r="G1292" s="89">
        <v>1002.2</v>
      </c>
      <c r="H1292">
        <v>0.84</v>
      </c>
      <c r="I1292" t="s">
        <v>3</v>
      </c>
      <c r="J1292">
        <v>0.8</v>
      </c>
      <c r="K1292">
        <v>4</v>
      </c>
      <c r="L1292">
        <v>2025</v>
      </c>
      <c r="M1292" t="s">
        <v>124</v>
      </c>
      <c r="N1292" s="89" cm="1">
        <f t="array" ref="N1292">IF(ISNUMBER(_34_KNMI_Stations[[#This Row],[Etmaal temperatuur °C]]),IF(_34_KNMI_Stations[[#This Row],[Etmaal temperatuur °C]]&lt;stookgrens[],stookgrens[]-_34_KNMI_Stations[[#This Row],[Etmaal temperatuur °C]],0),"")</f>
        <v>6.4</v>
      </c>
      <c r="O1292" s="89">
        <f>_34_KNMI_Stations[[#This Row],[graaddagen]]*_34_KNMI_Stations[[#This Row],[Gewogen factor]]</f>
        <v>5.120000000000001</v>
      </c>
      <c r="P1292" s="89" cm="1">
        <f t="array" ref="P12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3" spans="1:16" x14ac:dyDescent="0.25">
      <c r="A1293">
        <v>242</v>
      </c>
      <c r="B1293" s="110">
        <v>45761</v>
      </c>
      <c r="C1293" s="89">
        <v>4.5</v>
      </c>
      <c r="D1293" s="89">
        <v>11.2</v>
      </c>
      <c r="E1293" s="96"/>
      <c r="F1293" s="89"/>
      <c r="G1293" s="89">
        <v>1007.2</v>
      </c>
      <c r="H1293">
        <v>0.79</v>
      </c>
      <c r="I1293" t="s">
        <v>3</v>
      </c>
      <c r="J1293">
        <v>0.8</v>
      </c>
      <c r="K1293">
        <v>4</v>
      </c>
      <c r="L1293">
        <v>2025</v>
      </c>
      <c r="M1293" t="s">
        <v>125</v>
      </c>
      <c r="N1293" s="89" cm="1">
        <f t="array" ref="N1293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1293" s="89">
        <f>_34_KNMI_Stations[[#This Row],[graaddagen]]*_34_KNMI_Stations[[#This Row],[Gewogen factor]]</f>
        <v>5.4400000000000013</v>
      </c>
      <c r="P1293" s="89" cm="1">
        <f t="array" ref="P12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4" spans="1:16" x14ac:dyDescent="0.25">
      <c r="A1294">
        <v>242</v>
      </c>
      <c r="B1294" s="110">
        <v>45762</v>
      </c>
      <c r="C1294" s="89">
        <v>5.9</v>
      </c>
      <c r="D1294" s="89">
        <v>13.2</v>
      </c>
      <c r="E1294" s="96"/>
      <c r="F1294" s="89"/>
      <c r="G1294" s="89">
        <v>998.9</v>
      </c>
      <c r="H1294">
        <v>0.8</v>
      </c>
      <c r="I1294" t="s">
        <v>3</v>
      </c>
      <c r="J1294">
        <v>0.8</v>
      </c>
      <c r="K1294">
        <v>4</v>
      </c>
      <c r="L1294">
        <v>2025</v>
      </c>
      <c r="M1294" t="s">
        <v>125</v>
      </c>
      <c r="N1294" s="89" cm="1">
        <f t="array" ref="N1294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294" s="89">
        <f>_34_KNMI_Stations[[#This Row],[graaddagen]]*_34_KNMI_Stations[[#This Row],[Gewogen factor]]</f>
        <v>3.8400000000000007</v>
      </c>
      <c r="P1294" s="89" cm="1">
        <f t="array" ref="P12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5" spans="1:16" x14ac:dyDescent="0.25">
      <c r="A1295">
        <v>242</v>
      </c>
      <c r="B1295" s="110">
        <v>45763</v>
      </c>
      <c r="C1295" s="89">
        <v>6.5</v>
      </c>
      <c r="D1295" s="89">
        <v>10.6</v>
      </c>
      <c r="E1295" s="96"/>
      <c r="F1295" s="89"/>
      <c r="G1295" s="89">
        <v>1007.9</v>
      </c>
      <c r="H1295">
        <v>0.76</v>
      </c>
      <c r="I1295" t="s">
        <v>3</v>
      </c>
      <c r="J1295">
        <v>0.8</v>
      </c>
      <c r="K1295">
        <v>4</v>
      </c>
      <c r="L1295">
        <v>2025</v>
      </c>
      <c r="M1295" t="s">
        <v>125</v>
      </c>
      <c r="N1295" s="89" cm="1">
        <f t="array" ref="N1295">IF(ISNUMBER(_34_KNMI_Stations[[#This Row],[Etmaal temperatuur °C]]),IF(_34_KNMI_Stations[[#This Row],[Etmaal temperatuur °C]]&lt;stookgrens[],stookgrens[]-_34_KNMI_Stations[[#This Row],[Etmaal temperatuur °C]],0),"")</f>
        <v>7.4</v>
      </c>
      <c r="O1295" s="89">
        <f>_34_KNMI_Stations[[#This Row],[graaddagen]]*_34_KNMI_Stations[[#This Row],[Gewogen factor]]</f>
        <v>5.9200000000000008</v>
      </c>
      <c r="P1295" s="89" cm="1">
        <f t="array" ref="P12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6" spans="1:16" x14ac:dyDescent="0.25">
      <c r="A1296">
        <v>242</v>
      </c>
      <c r="B1296" s="110">
        <v>45764</v>
      </c>
      <c r="C1296" s="89">
        <v>4.5</v>
      </c>
      <c r="D1296" s="89">
        <v>9.5</v>
      </c>
      <c r="E1296" s="96"/>
      <c r="F1296" s="89"/>
      <c r="G1296" s="89">
        <v>1013</v>
      </c>
      <c r="H1296">
        <v>0.82</v>
      </c>
      <c r="I1296" t="s">
        <v>3</v>
      </c>
      <c r="J1296">
        <v>0.8</v>
      </c>
      <c r="K1296">
        <v>4</v>
      </c>
      <c r="L1296">
        <v>2025</v>
      </c>
      <c r="M1296" t="s">
        <v>125</v>
      </c>
      <c r="N1296" s="89" cm="1">
        <f t="array" ref="N1296">IF(ISNUMBER(_34_KNMI_Stations[[#This Row],[Etmaal temperatuur °C]]),IF(_34_KNMI_Stations[[#This Row],[Etmaal temperatuur °C]]&lt;stookgrens[],stookgrens[]-_34_KNMI_Stations[[#This Row],[Etmaal temperatuur °C]],0),"")</f>
        <v>8.5</v>
      </c>
      <c r="O1296" s="89">
        <f>_34_KNMI_Stations[[#This Row],[graaddagen]]*_34_KNMI_Stations[[#This Row],[Gewogen factor]]</f>
        <v>6.8000000000000007</v>
      </c>
      <c r="P1296" s="89" cm="1">
        <f t="array" ref="P12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7" spans="1:16" x14ac:dyDescent="0.25">
      <c r="A1297">
        <v>242</v>
      </c>
      <c r="B1297" s="110">
        <v>45765</v>
      </c>
      <c r="C1297" s="89">
        <v>4</v>
      </c>
      <c r="D1297" s="89">
        <v>8.9</v>
      </c>
      <c r="E1297" s="96"/>
      <c r="F1297" s="89"/>
      <c r="G1297" s="89">
        <v>1014.9</v>
      </c>
      <c r="H1297">
        <v>0.79</v>
      </c>
      <c r="I1297" t="s">
        <v>3</v>
      </c>
      <c r="J1297">
        <v>0.8</v>
      </c>
      <c r="K1297">
        <v>4</v>
      </c>
      <c r="L1297">
        <v>2025</v>
      </c>
      <c r="M1297" t="s">
        <v>125</v>
      </c>
      <c r="N1297" s="89" cm="1">
        <f t="array" ref="N1297">IF(ISNUMBER(_34_KNMI_Stations[[#This Row],[Etmaal temperatuur °C]]),IF(_34_KNMI_Stations[[#This Row],[Etmaal temperatuur °C]]&lt;stookgrens[],stookgrens[]-_34_KNMI_Stations[[#This Row],[Etmaal temperatuur °C]],0),"")</f>
        <v>9.1</v>
      </c>
      <c r="O1297" s="89">
        <f>_34_KNMI_Stations[[#This Row],[graaddagen]]*_34_KNMI_Stations[[#This Row],[Gewogen factor]]</f>
        <v>7.28</v>
      </c>
      <c r="P1297" s="89" cm="1">
        <f t="array" ref="P12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8" spans="1:16" x14ac:dyDescent="0.25">
      <c r="A1298">
        <v>242</v>
      </c>
      <c r="B1298" s="110">
        <v>45766</v>
      </c>
      <c r="C1298" s="89">
        <v>5</v>
      </c>
      <c r="D1298" s="89">
        <v>8.1</v>
      </c>
      <c r="E1298" s="96"/>
      <c r="F1298" s="89"/>
      <c r="G1298" s="89">
        <v>1011.3</v>
      </c>
      <c r="H1298">
        <v>0.78</v>
      </c>
      <c r="I1298" t="s">
        <v>3</v>
      </c>
      <c r="J1298">
        <v>0.8</v>
      </c>
      <c r="K1298">
        <v>4</v>
      </c>
      <c r="L1298">
        <v>2025</v>
      </c>
      <c r="M1298" t="s">
        <v>125</v>
      </c>
      <c r="N1298" s="89" cm="1">
        <f t="array" ref="N1298">IF(ISNUMBER(_34_KNMI_Stations[[#This Row],[Etmaal temperatuur °C]]),IF(_34_KNMI_Stations[[#This Row],[Etmaal temperatuur °C]]&lt;stookgrens[],stookgrens[]-_34_KNMI_Stations[[#This Row],[Etmaal temperatuur °C]],0),"")</f>
        <v>9.9</v>
      </c>
      <c r="O1298" s="89">
        <f>_34_KNMI_Stations[[#This Row],[graaddagen]]*_34_KNMI_Stations[[#This Row],[Gewogen factor]]</f>
        <v>7.9200000000000008</v>
      </c>
      <c r="P1298" s="89" cm="1">
        <f t="array" ref="P12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9" spans="1:16" x14ac:dyDescent="0.25">
      <c r="A1299">
        <v>242</v>
      </c>
      <c r="B1299" s="110">
        <v>45767</v>
      </c>
      <c r="C1299" s="89">
        <v>3.7</v>
      </c>
      <c r="D1299" s="89">
        <v>9.4</v>
      </c>
      <c r="E1299" s="96"/>
      <c r="F1299" s="89"/>
      <c r="G1299" s="89">
        <v>1008.1</v>
      </c>
      <c r="H1299">
        <v>0.82</v>
      </c>
      <c r="I1299" t="s">
        <v>3</v>
      </c>
      <c r="J1299">
        <v>0.8</v>
      </c>
      <c r="K1299">
        <v>4</v>
      </c>
      <c r="L1299">
        <v>2025</v>
      </c>
      <c r="M1299" t="s">
        <v>125</v>
      </c>
      <c r="N1299" s="89" cm="1">
        <f t="array" ref="N1299">IF(ISNUMBER(_34_KNMI_Stations[[#This Row],[Etmaal temperatuur °C]]),IF(_34_KNMI_Stations[[#This Row],[Etmaal temperatuur °C]]&lt;stookgrens[],stookgrens[]-_34_KNMI_Stations[[#This Row],[Etmaal temperatuur °C]],0),"")</f>
        <v>8.6</v>
      </c>
      <c r="O1299" s="89">
        <f>_34_KNMI_Stations[[#This Row],[graaddagen]]*_34_KNMI_Stations[[#This Row],[Gewogen factor]]</f>
        <v>6.88</v>
      </c>
      <c r="P1299" s="89" cm="1">
        <f t="array" ref="P12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0" spans="1:16" x14ac:dyDescent="0.25">
      <c r="A1300">
        <v>242</v>
      </c>
      <c r="B1300" s="110">
        <v>45768</v>
      </c>
      <c r="C1300" s="89">
        <v>1.9</v>
      </c>
      <c r="D1300" s="89">
        <v>9.1</v>
      </c>
      <c r="E1300" s="96"/>
      <c r="F1300" s="89"/>
      <c r="G1300" s="89">
        <v>1010.3</v>
      </c>
      <c r="H1300">
        <v>0.83</v>
      </c>
      <c r="I1300" t="s">
        <v>3</v>
      </c>
      <c r="J1300">
        <v>0.8</v>
      </c>
      <c r="K1300">
        <v>4</v>
      </c>
      <c r="L1300">
        <v>2025</v>
      </c>
      <c r="M1300" t="s">
        <v>126</v>
      </c>
      <c r="N1300" s="89" cm="1">
        <f t="array" ref="N1300">IF(ISNUMBER(_34_KNMI_Stations[[#This Row],[Etmaal temperatuur °C]]),IF(_34_KNMI_Stations[[#This Row],[Etmaal temperatuur °C]]&lt;stookgrens[],stookgrens[]-_34_KNMI_Stations[[#This Row],[Etmaal temperatuur °C]],0),"")</f>
        <v>8.9</v>
      </c>
      <c r="O1300" s="89">
        <f>_34_KNMI_Stations[[#This Row],[graaddagen]]*_34_KNMI_Stations[[#This Row],[Gewogen factor]]</f>
        <v>7.120000000000001</v>
      </c>
      <c r="P1300" s="89" cm="1">
        <f t="array" ref="P13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1" spans="1:16" x14ac:dyDescent="0.25">
      <c r="A1301">
        <v>242</v>
      </c>
      <c r="B1301" s="110">
        <v>45769</v>
      </c>
      <c r="C1301" s="89">
        <v>3</v>
      </c>
      <c r="D1301" s="89">
        <v>9.8000000000000007</v>
      </c>
      <c r="E1301" s="96"/>
      <c r="F1301" s="89"/>
      <c r="G1301" s="89">
        <v>1016.5</v>
      </c>
      <c r="H1301">
        <v>0.88</v>
      </c>
      <c r="I1301" t="s">
        <v>3</v>
      </c>
      <c r="J1301">
        <v>0.8</v>
      </c>
      <c r="K1301">
        <v>4</v>
      </c>
      <c r="L1301">
        <v>2025</v>
      </c>
      <c r="M1301" t="s">
        <v>126</v>
      </c>
      <c r="N1301" s="89" cm="1">
        <f t="array" ref="N1301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301" s="89">
        <f>_34_KNMI_Stations[[#This Row],[graaddagen]]*_34_KNMI_Stations[[#This Row],[Gewogen factor]]</f>
        <v>6.56</v>
      </c>
      <c r="P1301" s="89" cm="1">
        <f t="array" ref="P13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2" spans="1:16" x14ac:dyDescent="0.25">
      <c r="A1302">
        <v>242</v>
      </c>
      <c r="B1302" s="110">
        <v>45770</v>
      </c>
      <c r="C1302" s="89">
        <v>6.3</v>
      </c>
      <c r="D1302" s="89">
        <v>10.9</v>
      </c>
      <c r="E1302" s="96"/>
      <c r="F1302" s="89"/>
      <c r="G1302" s="89">
        <v>1015.8</v>
      </c>
      <c r="H1302">
        <v>0.85</v>
      </c>
      <c r="I1302" t="s">
        <v>3</v>
      </c>
      <c r="J1302">
        <v>0.8</v>
      </c>
      <c r="K1302">
        <v>4</v>
      </c>
      <c r="L1302">
        <v>2025</v>
      </c>
      <c r="M1302" t="s">
        <v>126</v>
      </c>
      <c r="N1302" s="89" cm="1">
        <f t="array" ref="N1302">IF(ISNUMBER(_34_KNMI_Stations[[#This Row],[Etmaal temperatuur °C]]),IF(_34_KNMI_Stations[[#This Row],[Etmaal temperatuur °C]]&lt;stookgrens[],stookgrens[]-_34_KNMI_Stations[[#This Row],[Etmaal temperatuur °C]],0),"")</f>
        <v>7.1</v>
      </c>
      <c r="O1302" s="89">
        <f>_34_KNMI_Stations[[#This Row],[graaddagen]]*_34_KNMI_Stations[[#This Row],[Gewogen factor]]</f>
        <v>5.68</v>
      </c>
      <c r="P1302" s="89" cm="1">
        <f t="array" ref="P13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3" spans="1:16" x14ac:dyDescent="0.25">
      <c r="A1303">
        <v>242</v>
      </c>
      <c r="B1303" s="110">
        <v>45771</v>
      </c>
      <c r="C1303" s="89">
        <v>9.1999999999999993</v>
      </c>
      <c r="D1303" s="89">
        <v>9.8000000000000007</v>
      </c>
      <c r="E1303" s="96"/>
      <c r="F1303" s="89"/>
      <c r="G1303" s="89">
        <v>1020</v>
      </c>
      <c r="H1303">
        <v>0.87</v>
      </c>
      <c r="I1303" t="s">
        <v>3</v>
      </c>
      <c r="J1303">
        <v>0.8</v>
      </c>
      <c r="K1303">
        <v>4</v>
      </c>
      <c r="L1303">
        <v>2025</v>
      </c>
      <c r="M1303" t="s">
        <v>126</v>
      </c>
      <c r="N1303" s="89" cm="1">
        <f t="array" ref="N1303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303" s="89">
        <f>_34_KNMI_Stations[[#This Row],[graaddagen]]*_34_KNMI_Stations[[#This Row],[Gewogen factor]]</f>
        <v>6.56</v>
      </c>
      <c r="P1303" s="89" cm="1">
        <f t="array" ref="P13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4" spans="1:16" x14ac:dyDescent="0.25">
      <c r="A1304">
        <v>242</v>
      </c>
      <c r="B1304" s="110">
        <v>45772</v>
      </c>
      <c r="C1304" s="89">
        <v>4.5</v>
      </c>
      <c r="D1304" s="89">
        <v>9.3000000000000007</v>
      </c>
      <c r="E1304" s="96"/>
      <c r="F1304" s="89"/>
      <c r="G1304" s="89">
        <v>1023.7</v>
      </c>
      <c r="H1304">
        <v>0.76</v>
      </c>
      <c r="I1304" t="s">
        <v>3</v>
      </c>
      <c r="J1304">
        <v>0.8</v>
      </c>
      <c r="K1304">
        <v>4</v>
      </c>
      <c r="L1304">
        <v>2025</v>
      </c>
      <c r="M1304" t="s">
        <v>126</v>
      </c>
      <c r="N1304" s="89" cm="1">
        <f t="array" ref="N1304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304" s="89">
        <f>_34_KNMI_Stations[[#This Row],[graaddagen]]*_34_KNMI_Stations[[#This Row],[Gewogen factor]]</f>
        <v>6.96</v>
      </c>
      <c r="P1304" s="89" cm="1">
        <f t="array" ref="P13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5" spans="1:16" x14ac:dyDescent="0.25">
      <c r="A1305">
        <v>242</v>
      </c>
      <c r="B1305" s="110">
        <v>45773</v>
      </c>
      <c r="C1305" s="89">
        <v>5</v>
      </c>
      <c r="D1305" s="89">
        <v>10.6</v>
      </c>
      <c r="E1305" s="96"/>
      <c r="F1305" s="89"/>
      <c r="G1305" s="89">
        <v>1024.2</v>
      </c>
      <c r="H1305">
        <v>0.83</v>
      </c>
      <c r="I1305" t="s">
        <v>3</v>
      </c>
      <c r="J1305">
        <v>0.8</v>
      </c>
      <c r="K1305">
        <v>4</v>
      </c>
      <c r="L1305">
        <v>2025</v>
      </c>
      <c r="M1305" t="s">
        <v>126</v>
      </c>
      <c r="N1305" s="89" cm="1">
        <f t="array" ref="N1305">IF(ISNUMBER(_34_KNMI_Stations[[#This Row],[Etmaal temperatuur °C]]),IF(_34_KNMI_Stations[[#This Row],[Etmaal temperatuur °C]]&lt;stookgrens[],stookgrens[]-_34_KNMI_Stations[[#This Row],[Etmaal temperatuur °C]],0),"")</f>
        <v>7.4</v>
      </c>
      <c r="O1305" s="89">
        <f>_34_KNMI_Stations[[#This Row],[graaddagen]]*_34_KNMI_Stations[[#This Row],[Gewogen factor]]</f>
        <v>5.9200000000000008</v>
      </c>
      <c r="P1305" s="89" cm="1">
        <f t="array" ref="P13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6" spans="1:16" x14ac:dyDescent="0.25">
      <c r="A1306">
        <v>242</v>
      </c>
      <c r="B1306" s="110">
        <v>45774</v>
      </c>
      <c r="C1306" s="89">
        <v>3.4</v>
      </c>
      <c r="D1306" s="89">
        <v>11.7</v>
      </c>
      <c r="E1306" s="96"/>
      <c r="F1306" s="89"/>
      <c r="G1306" s="89">
        <v>1025.9000000000001</v>
      </c>
      <c r="H1306">
        <v>0.75</v>
      </c>
      <c r="I1306" t="s">
        <v>3</v>
      </c>
      <c r="J1306">
        <v>0.8</v>
      </c>
      <c r="K1306">
        <v>4</v>
      </c>
      <c r="L1306">
        <v>2025</v>
      </c>
      <c r="M1306" t="s">
        <v>126</v>
      </c>
      <c r="N1306" s="89" cm="1">
        <f t="array" ref="N1306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306" s="89">
        <f>_34_KNMI_Stations[[#This Row],[graaddagen]]*_34_KNMI_Stations[[#This Row],[Gewogen factor]]</f>
        <v>5.0400000000000009</v>
      </c>
      <c r="P1306" s="89" cm="1">
        <f t="array" ref="P13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7" spans="1:16" x14ac:dyDescent="0.25">
      <c r="A1307">
        <v>242</v>
      </c>
      <c r="B1307" s="110">
        <v>45775</v>
      </c>
      <c r="C1307" s="89">
        <v>3.1</v>
      </c>
      <c r="D1307" s="89">
        <v>12</v>
      </c>
      <c r="E1307" s="96"/>
      <c r="F1307" s="89"/>
      <c r="G1307" s="89">
        <v>1027.5</v>
      </c>
      <c r="H1307">
        <v>0.78</v>
      </c>
      <c r="I1307" t="s">
        <v>3</v>
      </c>
      <c r="J1307">
        <v>0.8</v>
      </c>
      <c r="K1307">
        <v>4</v>
      </c>
      <c r="L1307">
        <v>2025</v>
      </c>
      <c r="M1307" t="s">
        <v>127</v>
      </c>
      <c r="N1307" s="89" cm="1">
        <f t="array" ref="N1307">IF(ISNUMBER(_34_KNMI_Stations[[#This Row],[Etmaal temperatuur °C]]),IF(_34_KNMI_Stations[[#This Row],[Etmaal temperatuur °C]]&lt;stookgrens[],stookgrens[]-_34_KNMI_Stations[[#This Row],[Etmaal temperatuur °C]],0),"")</f>
        <v>6</v>
      </c>
      <c r="O1307" s="89">
        <f>_34_KNMI_Stations[[#This Row],[graaddagen]]*_34_KNMI_Stations[[#This Row],[Gewogen factor]]</f>
        <v>4.8000000000000007</v>
      </c>
      <c r="P1307" s="89" cm="1">
        <f t="array" ref="P13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8" spans="1:16" x14ac:dyDescent="0.25">
      <c r="A1308">
        <v>242</v>
      </c>
      <c r="B1308" s="110">
        <v>45776</v>
      </c>
      <c r="C1308" s="89">
        <v>3.8</v>
      </c>
      <c r="D1308" s="89">
        <v>12.5</v>
      </c>
      <c r="E1308" s="96"/>
      <c r="F1308" s="89"/>
      <c r="G1308" s="89">
        <v>1027.5</v>
      </c>
      <c r="H1308">
        <v>0.82</v>
      </c>
      <c r="I1308" t="s">
        <v>3</v>
      </c>
      <c r="J1308">
        <v>0.8</v>
      </c>
      <c r="K1308">
        <v>4</v>
      </c>
      <c r="L1308">
        <v>2025</v>
      </c>
      <c r="M1308" t="s">
        <v>127</v>
      </c>
      <c r="N1308" s="89" cm="1">
        <f t="array" ref="N1308">IF(ISNUMBER(_34_KNMI_Stations[[#This Row],[Etmaal temperatuur °C]]),IF(_34_KNMI_Stations[[#This Row],[Etmaal temperatuur °C]]&lt;stookgrens[],stookgrens[]-_34_KNMI_Stations[[#This Row],[Etmaal temperatuur °C]],0),"")</f>
        <v>5.5</v>
      </c>
      <c r="O1308" s="89">
        <f>_34_KNMI_Stations[[#This Row],[graaddagen]]*_34_KNMI_Stations[[#This Row],[Gewogen factor]]</f>
        <v>4.4000000000000004</v>
      </c>
      <c r="P1308" s="89" cm="1">
        <f t="array" ref="P13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9" spans="1:16" x14ac:dyDescent="0.25">
      <c r="A1309">
        <v>242</v>
      </c>
      <c r="B1309" s="110">
        <v>45777</v>
      </c>
      <c r="C1309" s="89">
        <v>4.0999999999999996</v>
      </c>
      <c r="D1309" s="89">
        <v>15.2</v>
      </c>
      <c r="E1309" s="96"/>
      <c r="F1309" s="89"/>
      <c r="G1309" s="89">
        <v>1023.8</v>
      </c>
      <c r="H1309">
        <v>0.78</v>
      </c>
      <c r="I1309" t="s">
        <v>3</v>
      </c>
      <c r="J1309">
        <v>0.8</v>
      </c>
      <c r="K1309">
        <v>4</v>
      </c>
      <c r="L1309">
        <v>2025</v>
      </c>
      <c r="M1309" t="s">
        <v>127</v>
      </c>
      <c r="N1309" s="89" cm="1">
        <f t="array" ref="N1309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309" s="89">
        <f>_34_KNMI_Stations[[#This Row],[graaddagen]]*_34_KNMI_Stations[[#This Row],[Gewogen factor]]</f>
        <v>2.2400000000000007</v>
      </c>
      <c r="P1309" s="89" cm="1">
        <f t="array" ref="P13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0" spans="1:16" x14ac:dyDescent="0.25">
      <c r="A1310">
        <v>242</v>
      </c>
      <c r="B1310" s="110">
        <v>45778</v>
      </c>
      <c r="C1310" s="89">
        <v>2.9</v>
      </c>
      <c r="D1310" s="89">
        <v>16.399999999999999</v>
      </c>
      <c r="E1310" s="96"/>
      <c r="F1310" s="89"/>
      <c r="G1310" s="89">
        <v>1017.8</v>
      </c>
      <c r="H1310">
        <v>0.75</v>
      </c>
      <c r="I1310" t="s">
        <v>3</v>
      </c>
      <c r="J1310">
        <v>0.8</v>
      </c>
      <c r="K1310">
        <v>5</v>
      </c>
      <c r="L1310">
        <v>2025</v>
      </c>
      <c r="M1310" t="s">
        <v>127</v>
      </c>
      <c r="N1310" s="89" cm="1">
        <f t="array" ref="N1310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1310" s="89">
        <f>_34_KNMI_Stations[[#This Row],[graaddagen]]*_34_KNMI_Stations[[#This Row],[Gewogen factor]]</f>
        <v>1.2800000000000011</v>
      </c>
      <c r="P1310" s="89" cm="1">
        <f t="array" ref="P13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1" spans="1:16" x14ac:dyDescent="0.25">
      <c r="A1311">
        <v>242</v>
      </c>
      <c r="B1311" s="110">
        <v>45779</v>
      </c>
      <c r="C1311" s="89">
        <v>5.7</v>
      </c>
      <c r="D1311" s="89">
        <v>12.8</v>
      </c>
      <c r="E1311" s="96"/>
      <c r="F1311" s="89"/>
      <c r="G1311" s="89">
        <v>1015.1</v>
      </c>
      <c r="H1311">
        <v>0.81</v>
      </c>
      <c r="I1311" t="s">
        <v>3</v>
      </c>
      <c r="J1311">
        <v>0.8</v>
      </c>
      <c r="K1311">
        <v>5</v>
      </c>
      <c r="L1311">
        <v>2025</v>
      </c>
      <c r="M1311" t="s">
        <v>127</v>
      </c>
      <c r="N1311" s="89" cm="1">
        <f t="array" ref="N1311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311" s="89">
        <f>_34_KNMI_Stations[[#This Row],[graaddagen]]*_34_KNMI_Stations[[#This Row],[Gewogen factor]]</f>
        <v>4.1599999999999993</v>
      </c>
      <c r="P1311" s="89" cm="1">
        <f t="array" ref="P13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2" spans="1:16" x14ac:dyDescent="0.25">
      <c r="A1312">
        <v>242</v>
      </c>
      <c r="B1312" s="110">
        <v>45780</v>
      </c>
      <c r="C1312" s="89">
        <v>6.3</v>
      </c>
      <c r="D1312" s="89">
        <v>10.5</v>
      </c>
      <c r="E1312" s="96"/>
      <c r="F1312" s="89"/>
      <c r="G1312" s="89">
        <v>1012.3</v>
      </c>
      <c r="H1312">
        <v>0.79</v>
      </c>
      <c r="I1312" t="s">
        <v>3</v>
      </c>
      <c r="J1312">
        <v>0.8</v>
      </c>
      <c r="K1312">
        <v>5</v>
      </c>
      <c r="L1312">
        <v>2025</v>
      </c>
      <c r="M1312" t="s">
        <v>127</v>
      </c>
      <c r="N1312" s="89" cm="1">
        <f t="array" ref="N1312">IF(ISNUMBER(_34_KNMI_Stations[[#This Row],[Etmaal temperatuur °C]]),IF(_34_KNMI_Stations[[#This Row],[Etmaal temperatuur °C]]&lt;stookgrens[],stookgrens[]-_34_KNMI_Stations[[#This Row],[Etmaal temperatuur °C]],0),"")</f>
        <v>7.5</v>
      </c>
      <c r="O1312" s="89">
        <f>_34_KNMI_Stations[[#This Row],[graaddagen]]*_34_KNMI_Stations[[#This Row],[Gewogen factor]]</f>
        <v>6</v>
      </c>
      <c r="P1312" s="89" cm="1">
        <f t="array" ref="P13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3" spans="1:16" x14ac:dyDescent="0.25">
      <c r="A1313">
        <v>242</v>
      </c>
      <c r="B1313" s="110">
        <v>45781</v>
      </c>
      <c r="C1313" s="89">
        <v>8.9</v>
      </c>
      <c r="D1313" s="89">
        <v>9.4</v>
      </c>
      <c r="E1313" s="96"/>
      <c r="F1313" s="89"/>
      <c r="G1313" s="89">
        <v>1014.9</v>
      </c>
      <c r="H1313">
        <v>0.7</v>
      </c>
      <c r="I1313" t="s">
        <v>3</v>
      </c>
      <c r="J1313">
        <v>0.8</v>
      </c>
      <c r="K1313">
        <v>5</v>
      </c>
      <c r="L1313">
        <v>2025</v>
      </c>
      <c r="M1313" t="s">
        <v>127</v>
      </c>
      <c r="N1313" s="89" cm="1">
        <f t="array" ref="N1313">IF(ISNUMBER(_34_KNMI_Stations[[#This Row],[Etmaal temperatuur °C]]),IF(_34_KNMI_Stations[[#This Row],[Etmaal temperatuur °C]]&lt;stookgrens[],stookgrens[]-_34_KNMI_Stations[[#This Row],[Etmaal temperatuur °C]],0),"")</f>
        <v>8.6</v>
      </c>
      <c r="O1313" s="89">
        <f>_34_KNMI_Stations[[#This Row],[graaddagen]]*_34_KNMI_Stations[[#This Row],[Gewogen factor]]</f>
        <v>6.88</v>
      </c>
      <c r="P1313" s="89" cm="1">
        <f t="array" ref="P13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4" spans="1:16" x14ac:dyDescent="0.25">
      <c r="A1314">
        <v>242</v>
      </c>
      <c r="B1314" s="110">
        <v>45782</v>
      </c>
      <c r="C1314" s="89">
        <v>8.4</v>
      </c>
      <c r="D1314" s="89">
        <v>10</v>
      </c>
      <c r="E1314" s="96"/>
      <c r="F1314" s="89"/>
      <c r="G1314" s="89">
        <v>1020.8</v>
      </c>
      <c r="H1314">
        <v>0.64</v>
      </c>
      <c r="I1314" t="s">
        <v>3</v>
      </c>
      <c r="J1314">
        <v>0.8</v>
      </c>
      <c r="K1314">
        <v>5</v>
      </c>
      <c r="L1314">
        <v>2025</v>
      </c>
      <c r="M1314" t="s">
        <v>132</v>
      </c>
      <c r="N1314" s="89" cm="1">
        <f t="array" ref="N1314">IF(ISNUMBER(_34_KNMI_Stations[[#This Row],[Etmaal temperatuur °C]]),IF(_34_KNMI_Stations[[#This Row],[Etmaal temperatuur °C]]&lt;stookgrens[],stookgrens[]-_34_KNMI_Stations[[#This Row],[Etmaal temperatuur °C]],0),"")</f>
        <v>8</v>
      </c>
      <c r="O1314" s="89">
        <f>_34_KNMI_Stations[[#This Row],[graaddagen]]*_34_KNMI_Stations[[#This Row],[Gewogen factor]]</f>
        <v>6.4</v>
      </c>
      <c r="P1314" s="89" cm="1">
        <f t="array" ref="P13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5" spans="1:16" x14ac:dyDescent="0.25">
      <c r="A1315">
        <v>242</v>
      </c>
      <c r="B1315" s="110">
        <v>45783</v>
      </c>
      <c r="C1315" s="89">
        <v>7.5</v>
      </c>
      <c r="D1315" s="89">
        <v>9.6999999999999993</v>
      </c>
      <c r="E1315" s="96"/>
      <c r="F1315" s="89"/>
      <c r="G1315" s="89">
        <v>1023</v>
      </c>
      <c r="H1315">
        <v>0.76</v>
      </c>
      <c r="I1315" t="s">
        <v>3</v>
      </c>
      <c r="J1315">
        <v>0.8</v>
      </c>
      <c r="K1315">
        <v>5</v>
      </c>
      <c r="L1315">
        <v>2025</v>
      </c>
      <c r="M1315" t="s">
        <v>132</v>
      </c>
      <c r="N1315" s="89" cm="1">
        <f t="array" ref="N1315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1315" s="89">
        <f>_34_KNMI_Stations[[#This Row],[graaddagen]]*_34_KNMI_Stations[[#This Row],[Gewogen factor]]</f>
        <v>6.6400000000000006</v>
      </c>
      <c r="P1315" s="89" cm="1">
        <f t="array" ref="P13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6" spans="1:16" x14ac:dyDescent="0.25">
      <c r="A1316">
        <v>242</v>
      </c>
      <c r="B1316" s="110">
        <v>45784</v>
      </c>
      <c r="C1316" s="89">
        <v>7.4</v>
      </c>
      <c r="D1316" s="89">
        <v>10.1</v>
      </c>
      <c r="E1316" s="96"/>
      <c r="F1316" s="89"/>
      <c r="G1316" s="89">
        <v>1022.5</v>
      </c>
      <c r="H1316">
        <v>0.73</v>
      </c>
      <c r="I1316" t="s">
        <v>3</v>
      </c>
      <c r="J1316">
        <v>0.8</v>
      </c>
      <c r="K1316">
        <v>5</v>
      </c>
      <c r="L1316">
        <v>2025</v>
      </c>
      <c r="M1316" t="s">
        <v>132</v>
      </c>
      <c r="N1316" s="89" cm="1">
        <f t="array" ref="N1316">IF(ISNUMBER(_34_KNMI_Stations[[#This Row],[Etmaal temperatuur °C]]),IF(_34_KNMI_Stations[[#This Row],[Etmaal temperatuur °C]]&lt;stookgrens[],stookgrens[]-_34_KNMI_Stations[[#This Row],[Etmaal temperatuur °C]],0),"")</f>
        <v>7.9</v>
      </c>
      <c r="O1316" s="89">
        <f>_34_KNMI_Stations[[#This Row],[graaddagen]]*_34_KNMI_Stations[[#This Row],[Gewogen factor]]</f>
        <v>6.32</v>
      </c>
      <c r="P1316" s="89" cm="1">
        <f t="array" ref="P13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7" spans="1:16" x14ac:dyDescent="0.25">
      <c r="A1317">
        <v>242</v>
      </c>
      <c r="B1317" s="110">
        <v>45785</v>
      </c>
      <c r="C1317" s="89">
        <v>7.7</v>
      </c>
      <c r="D1317" s="89">
        <v>12.2</v>
      </c>
      <c r="E1317" s="96"/>
      <c r="F1317" s="89"/>
      <c r="G1317" s="89">
        <v>1020.4</v>
      </c>
      <c r="H1317">
        <v>0.75</v>
      </c>
      <c r="I1317" t="s">
        <v>3</v>
      </c>
      <c r="J1317">
        <v>0.8</v>
      </c>
      <c r="K1317">
        <v>5</v>
      </c>
      <c r="L1317">
        <v>2025</v>
      </c>
      <c r="M1317" t="s">
        <v>132</v>
      </c>
      <c r="N1317" s="89" cm="1">
        <f t="array" ref="N1317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317" s="89">
        <f>_34_KNMI_Stations[[#This Row],[graaddagen]]*_34_KNMI_Stations[[#This Row],[Gewogen factor]]</f>
        <v>4.6400000000000006</v>
      </c>
      <c r="P1317" s="89" cm="1">
        <f t="array" ref="P13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8" spans="1:16" x14ac:dyDescent="0.25">
      <c r="A1318">
        <v>242</v>
      </c>
      <c r="B1318" s="110">
        <v>45786</v>
      </c>
      <c r="C1318" s="89">
        <v>5.0999999999999996</v>
      </c>
      <c r="D1318" s="89">
        <v>12.8</v>
      </c>
      <c r="E1318" s="96"/>
      <c r="F1318" s="89"/>
      <c r="G1318" s="89">
        <v>1022.6</v>
      </c>
      <c r="H1318">
        <v>0.7</v>
      </c>
      <c r="I1318" t="s">
        <v>3</v>
      </c>
      <c r="J1318">
        <v>0.8</v>
      </c>
      <c r="K1318">
        <v>5</v>
      </c>
      <c r="L1318">
        <v>2025</v>
      </c>
      <c r="M1318" t="s">
        <v>132</v>
      </c>
      <c r="N1318" s="89" cm="1">
        <f t="array" ref="N1318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318" s="89">
        <f>_34_KNMI_Stations[[#This Row],[graaddagen]]*_34_KNMI_Stations[[#This Row],[Gewogen factor]]</f>
        <v>4.1599999999999993</v>
      </c>
      <c r="P1318" s="89" cm="1">
        <f t="array" ref="P13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9" spans="1:16" x14ac:dyDescent="0.25">
      <c r="A1319">
        <v>242</v>
      </c>
      <c r="B1319" s="110">
        <v>45787</v>
      </c>
      <c r="C1319" s="89">
        <v>6.5</v>
      </c>
      <c r="D1319" s="89">
        <v>13.6</v>
      </c>
      <c r="E1319" s="96"/>
      <c r="F1319" s="89"/>
      <c r="G1319" s="89">
        <v>1021.1</v>
      </c>
      <c r="H1319">
        <v>0.67</v>
      </c>
      <c r="I1319" t="s">
        <v>3</v>
      </c>
      <c r="J1319">
        <v>0.8</v>
      </c>
      <c r="K1319">
        <v>5</v>
      </c>
      <c r="L1319">
        <v>2025</v>
      </c>
      <c r="M1319" t="s">
        <v>132</v>
      </c>
      <c r="N1319" s="89" cm="1">
        <f t="array" ref="N1319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319" s="89">
        <f>_34_KNMI_Stations[[#This Row],[graaddagen]]*_34_KNMI_Stations[[#This Row],[Gewogen factor]]</f>
        <v>3.5200000000000005</v>
      </c>
      <c r="P1319" s="89" cm="1">
        <f t="array" ref="P13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0" spans="1:16" x14ac:dyDescent="0.25">
      <c r="A1320">
        <v>242</v>
      </c>
      <c r="B1320" s="110">
        <v>45788</v>
      </c>
      <c r="C1320" s="89">
        <v>6.9</v>
      </c>
      <c r="D1320" s="89">
        <v>16.2</v>
      </c>
      <c r="E1320" s="96"/>
      <c r="F1320" s="89"/>
      <c r="G1320" s="89">
        <v>1015.1</v>
      </c>
      <c r="H1320">
        <v>0.71</v>
      </c>
      <c r="I1320" t="s">
        <v>3</v>
      </c>
      <c r="J1320">
        <v>0.8</v>
      </c>
      <c r="K1320">
        <v>5</v>
      </c>
      <c r="L1320">
        <v>2025</v>
      </c>
      <c r="M1320" t="s">
        <v>132</v>
      </c>
      <c r="N1320" s="89" cm="1">
        <f t="array" ref="N1320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1320" s="89">
        <f>_34_KNMI_Stations[[#This Row],[graaddagen]]*_34_KNMI_Stations[[#This Row],[Gewogen factor]]</f>
        <v>1.4400000000000006</v>
      </c>
      <c r="P1320" s="89" cm="1">
        <f t="array" ref="P13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1" spans="1:16" x14ac:dyDescent="0.25">
      <c r="A1321">
        <v>242</v>
      </c>
      <c r="B1321" s="110">
        <v>45789</v>
      </c>
      <c r="C1321" s="89">
        <v>8.6</v>
      </c>
      <c r="D1321" s="89">
        <v>16.399999999999999</v>
      </c>
      <c r="E1321" s="96"/>
      <c r="F1321" s="89"/>
      <c r="G1321" s="89">
        <v>1015.2</v>
      </c>
      <c r="H1321">
        <v>0.64</v>
      </c>
      <c r="I1321" t="s">
        <v>3</v>
      </c>
      <c r="J1321">
        <v>0.8</v>
      </c>
      <c r="K1321">
        <v>5</v>
      </c>
      <c r="L1321">
        <v>2025</v>
      </c>
      <c r="M1321" t="s">
        <v>133</v>
      </c>
      <c r="N1321" s="89" cm="1">
        <f t="array" ref="N1321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1321" s="89">
        <f>_34_KNMI_Stations[[#This Row],[graaddagen]]*_34_KNMI_Stations[[#This Row],[Gewogen factor]]</f>
        <v>1.2800000000000011</v>
      </c>
      <c r="P1321" s="89" cm="1">
        <f t="array" ref="P13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2" spans="1:16" x14ac:dyDescent="0.25">
      <c r="A1322">
        <v>242</v>
      </c>
      <c r="B1322" s="110">
        <v>45790</v>
      </c>
      <c r="C1322" s="89">
        <v>7</v>
      </c>
      <c r="D1322" s="89">
        <v>13.6</v>
      </c>
      <c r="E1322" s="96"/>
      <c r="F1322" s="89"/>
      <c r="G1322" s="89">
        <v>1020.1</v>
      </c>
      <c r="H1322">
        <v>0.71</v>
      </c>
      <c r="I1322" t="s">
        <v>3</v>
      </c>
      <c r="J1322">
        <v>0.8</v>
      </c>
      <c r="K1322">
        <v>5</v>
      </c>
      <c r="L1322">
        <v>2025</v>
      </c>
      <c r="M1322" t="s">
        <v>133</v>
      </c>
      <c r="N1322" s="89" cm="1">
        <f t="array" ref="N1322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322" s="89">
        <f>_34_KNMI_Stations[[#This Row],[graaddagen]]*_34_KNMI_Stations[[#This Row],[Gewogen factor]]</f>
        <v>3.5200000000000005</v>
      </c>
      <c r="P1322" s="89" cm="1">
        <f t="array" ref="P13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3" spans="1:16" x14ac:dyDescent="0.25">
      <c r="A1323">
        <v>242</v>
      </c>
      <c r="B1323" s="110">
        <v>45791</v>
      </c>
      <c r="C1323" s="89">
        <v>7.5</v>
      </c>
      <c r="D1323" s="89">
        <v>11.9</v>
      </c>
      <c r="E1323" s="96"/>
      <c r="F1323" s="89"/>
      <c r="G1323" s="89">
        <v>1020.4</v>
      </c>
      <c r="H1323">
        <v>0.79</v>
      </c>
      <c r="I1323" t="s">
        <v>3</v>
      </c>
      <c r="J1323">
        <v>0.8</v>
      </c>
      <c r="K1323">
        <v>5</v>
      </c>
      <c r="L1323">
        <v>2025</v>
      </c>
      <c r="M1323" t="s">
        <v>133</v>
      </c>
      <c r="N1323" s="89" cm="1">
        <f t="array" ref="N1323">IF(ISNUMBER(_34_KNMI_Stations[[#This Row],[Etmaal temperatuur °C]]),IF(_34_KNMI_Stations[[#This Row],[Etmaal temperatuur °C]]&lt;stookgrens[],stookgrens[]-_34_KNMI_Stations[[#This Row],[Etmaal temperatuur °C]],0),"")</f>
        <v>6.1</v>
      </c>
      <c r="O1323" s="89">
        <f>_34_KNMI_Stations[[#This Row],[graaddagen]]*_34_KNMI_Stations[[#This Row],[Gewogen factor]]</f>
        <v>4.88</v>
      </c>
      <c r="P1323" s="89" cm="1">
        <f t="array" ref="P13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4" spans="1:16" x14ac:dyDescent="0.25">
      <c r="A1324">
        <v>242</v>
      </c>
      <c r="B1324" s="110">
        <v>45792</v>
      </c>
      <c r="C1324" s="89">
        <v>8.9</v>
      </c>
      <c r="D1324" s="89">
        <v>12.3</v>
      </c>
      <c r="E1324" s="96"/>
      <c r="F1324" s="89"/>
      <c r="G1324" s="89">
        <v>1022.5</v>
      </c>
      <c r="H1324">
        <v>0.7</v>
      </c>
      <c r="I1324" t="s">
        <v>3</v>
      </c>
      <c r="J1324">
        <v>0.8</v>
      </c>
      <c r="K1324">
        <v>5</v>
      </c>
      <c r="L1324">
        <v>2025</v>
      </c>
      <c r="M1324" t="s">
        <v>133</v>
      </c>
      <c r="N1324" s="89" cm="1">
        <f t="array" ref="N1324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324" s="89">
        <f>_34_KNMI_Stations[[#This Row],[graaddagen]]*_34_KNMI_Stations[[#This Row],[Gewogen factor]]</f>
        <v>4.5599999999999996</v>
      </c>
      <c r="P1324" s="89" cm="1">
        <f t="array" ref="P13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5" spans="1:16" x14ac:dyDescent="0.25">
      <c r="A1325">
        <v>242</v>
      </c>
      <c r="B1325" s="110">
        <v>45793</v>
      </c>
      <c r="C1325" s="89">
        <v>7.9</v>
      </c>
      <c r="D1325" s="89">
        <v>11.6</v>
      </c>
      <c r="E1325" s="96"/>
      <c r="F1325" s="89"/>
      <c r="G1325" s="89">
        <v>1022</v>
      </c>
      <c r="H1325">
        <v>0.79</v>
      </c>
      <c r="I1325" t="s">
        <v>3</v>
      </c>
      <c r="J1325">
        <v>0.8</v>
      </c>
      <c r="K1325">
        <v>5</v>
      </c>
      <c r="L1325">
        <v>2025</v>
      </c>
      <c r="M1325" t="s">
        <v>133</v>
      </c>
      <c r="N1325" s="89" cm="1">
        <f t="array" ref="N1325">IF(ISNUMBER(_34_KNMI_Stations[[#This Row],[Etmaal temperatuur °C]]),IF(_34_KNMI_Stations[[#This Row],[Etmaal temperatuur °C]]&lt;stookgrens[],stookgrens[]-_34_KNMI_Stations[[#This Row],[Etmaal temperatuur °C]],0),"")</f>
        <v>6.4</v>
      </c>
      <c r="O1325" s="89">
        <f>_34_KNMI_Stations[[#This Row],[graaddagen]]*_34_KNMI_Stations[[#This Row],[Gewogen factor]]</f>
        <v>5.120000000000001</v>
      </c>
      <c r="P1325" s="89" cm="1">
        <f t="array" ref="P13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6" spans="1:16" x14ac:dyDescent="0.25">
      <c r="A1326">
        <v>242</v>
      </c>
      <c r="B1326" s="110">
        <v>45794</v>
      </c>
      <c r="C1326" s="89">
        <v>7.6</v>
      </c>
      <c r="D1326" s="89">
        <v>11.8</v>
      </c>
      <c r="E1326" s="96"/>
      <c r="F1326" s="89"/>
      <c r="G1326" s="89">
        <v>1019.5</v>
      </c>
      <c r="H1326">
        <v>0.82</v>
      </c>
      <c r="I1326" t="s">
        <v>3</v>
      </c>
      <c r="J1326">
        <v>0.8</v>
      </c>
      <c r="K1326">
        <v>5</v>
      </c>
      <c r="L1326">
        <v>2025</v>
      </c>
      <c r="M1326" t="s">
        <v>133</v>
      </c>
      <c r="N1326" s="89" cm="1">
        <f t="array" ref="N1326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326" s="89">
        <f>_34_KNMI_Stations[[#This Row],[graaddagen]]*_34_KNMI_Stations[[#This Row],[Gewogen factor]]</f>
        <v>4.96</v>
      </c>
      <c r="P1326" s="89" cm="1">
        <f t="array" ref="P13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7" spans="1:16" x14ac:dyDescent="0.25">
      <c r="A1327">
        <v>242</v>
      </c>
      <c r="B1327" s="110">
        <v>45795</v>
      </c>
      <c r="C1327" s="89">
        <v>5.3</v>
      </c>
      <c r="D1327" s="89">
        <v>13</v>
      </c>
      <c r="E1327" s="96"/>
      <c r="F1327" s="89"/>
      <c r="G1327" s="89">
        <v>1018.5</v>
      </c>
      <c r="H1327">
        <v>0.82</v>
      </c>
      <c r="I1327" t="s">
        <v>3</v>
      </c>
      <c r="J1327">
        <v>0.8</v>
      </c>
      <c r="K1327">
        <v>5</v>
      </c>
      <c r="L1327">
        <v>2025</v>
      </c>
      <c r="M1327" t="s">
        <v>133</v>
      </c>
      <c r="N1327" s="89" cm="1">
        <f t="array" ref="N1327">IF(ISNUMBER(_34_KNMI_Stations[[#This Row],[Etmaal temperatuur °C]]),IF(_34_KNMI_Stations[[#This Row],[Etmaal temperatuur °C]]&lt;stookgrens[],stookgrens[]-_34_KNMI_Stations[[#This Row],[Etmaal temperatuur °C]],0),"")</f>
        <v>5</v>
      </c>
      <c r="O1327" s="89">
        <f>_34_KNMI_Stations[[#This Row],[graaddagen]]*_34_KNMI_Stations[[#This Row],[Gewogen factor]]</f>
        <v>4</v>
      </c>
      <c r="P1327" s="89" cm="1">
        <f t="array" ref="P13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8" spans="1:16" x14ac:dyDescent="0.25">
      <c r="A1328">
        <v>242</v>
      </c>
      <c r="B1328" s="110">
        <v>45796</v>
      </c>
      <c r="C1328" s="89">
        <v>5</v>
      </c>
      <c r="D1328" s="89">
        <v>13.4</v>
      </c>
      <c r="E1328" s="96"/>
      <c r="F1328" s="89"/>
      <c r="G1328" s="89">
        <v>1021.1</v>
      </c>
      <c r="H1328">
        <v>0.81</v>
      </c>
      <c r="I1328" t="s">
        <v>3</v>
      </c>
      <c r="J1328">
        <v>0.8</v>
      </c>
      <c r="K1328">
        <v>5</v>
      </c>
      <c r="L1328">
        <v>2025</v>
      </c>
      <c r="M1328" t="s">
        <v>349</v>
      </c>
      <c r="N1328" s="89" cm="1">
        <f t="array" ref="N1328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328" s="89">
        <f>_34_KNMI_Stations[[#This Row],[graaddagen]]*_34_KNMI_Stations[[#This Row],[Gewogen factor]]</f>
        <v>3.6799999999999997</v>
      </c>
      <c r="P1328" s="89" cm="1">
        <f t="array" ref="P13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9" spans="1:16" x14ac:dyDescent="0.25">
      <c r="A1329">
        <v>242</v>
      </c>
      <c r="B1329" s="110">
        <v>45797</v>
      </c>
      <c r="C1329" s="89">
        <v>5.5</v>
      </c>
      <c r="D1329" s="89">
        <v>12.4</v>
      </c>
      <c r="E1329" s="96"/>
      <c r="F1329" s="89"/>
      <c r="G1329" s="89">
        <v>1018.9</v>
      </c>
      <c r="H1329">
        <v>0.86</v>
      </c>
      <c r="I1329" t="s">
        <v>3</v>
      </c>
      <c r="J1329">
        <v>0.8</v>
      </c>
      <c r="K1329">
        <v>5</v>
      </c>
      <c r="L1329">
        <v>2025</v>
      </c>
      <c r="M1329" t="s">
        <v>349</v>
      </c>
      <c r="N1329" s="89" cm="1">
        <f t="array" ref="N1329">IF(ISNUMBER(_34_KNMI_Stations[[#This Row],[Etmaal temperatuur °C]]),IF(_34_KNMI_Stations[[#This Row],[Etmaal temperatuur °C]]&lt;stookgrens[],stookgrens[]-_34_KNMI_Stations[[#This Row],[Etmaal temperatuur °C]],0),"")</f>
        <v>5.6</v>
      </c>
      <c r="O1329" s="89">
        <f>_34_KNMI_Stations[[#This Row],[graaddagen]]*_34_KNMI_Stations[[#This Row],[Gewogen factor]]</f>
        <v>4.4799999999999995</v>
      </c>
      <c r="P1329" s="89" cm="1">
        <f t="array" ref="P13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0" spans="1:16" x14ac:dyDescent="0.25">
      <c r="A1330">
        <v>242</v>
      </c>
      <c r="B1330" s="110">
        <v>45798</v>
      </c>
      <c r="C1330" s="89">
        <v>8.4</v>
      </c>
      <c r="D1330" s="89">
        <v>12</v>
      </c>
      <c r="E1330" s="96"/>
      <c r="F1330" s="89"/>
      <c r="G1330" s="89">
        <v>1014.6</v>
      </c>
      <c r="H1330">
        <v>0.74</v>
      </c>
      <c r="I1330" t="s">
        <v>3</v>
      </c>
      <c r="J1330">
        <v>0.8</v>
      </c>
      <c r="K1330">
        <v>5</v>
      </c>
      <c r="L1330">
        <v>2025</v>
      </c>
      <c r="M1330" t="s">
        <v>349</v>
      </c>
      <c r="N1330" s="89" cm="1">
        <f t="array" ref="N1330">IF(ISNUMBER(_34_KNMI_Stations[[#This Row],[Etmaal temperatuur °C]]),IF(_34_KNMI_Stations[[#This Row],[Etmaal temperatuur °C]]&lt;stookgrens[],stookgrens[]-_34_KNMI_Stations[[#This Row],[Etmaal temperatuur °C]],0),"")</f>
        <v>6</v>
      </c>
      <c r="O1330" s="89">
        <f>_34_KNMI_Stations[[#This Row],[graaddagen]]*_34_KNMI_Stations[[#This Row],[Gewogen factor]]</f>
        <v>4.8000000000000007</v>
      </c>
      <c r="P1330" s="89" cm="1">
        <f t="array" ref="P13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1" spans="1:16" x14ac:dyDescent="0.25">
      <c r="A1331">
        <v>242</v>
      </c>
      <c r="B1331" s="110">
        <v>45799</v>
      </c>
      <c r="C1331" s="89">
        <v>10.8</v>
      </c>
      <c r="D1331" s="89">
        <v>11.1</v>
      </c>
      <c r="E1331" s="96"/>
      <c r="F1331" s="89"/>
      <c r="G1331" s="89">
        <v>1015.5</v>
      </c>
      <c r="H1331">
        <v>0.63</v>
      </c>
      <c r="I1331" t="s">
        <v>3</v>
      </c>
      <c r="J1331">
        <v>0.8</v>
      </c>
      <c r="K1331">
        <v>5</v>
      </c>
      <c r="L1331">
        <v>2025</v>
      </c>
      <c r="M1331" t="s">
        <v>349</v>
      </c>
      <c r="N1331" s="89" cm="1">
        <f t="array" ref="N1331">IF(ISNUMBER(_34_KNMI_Stations[[#This Row],[Etmaal temperatuur °C]]),IF(_34_KNMI_Stations[[#This Row],[Etmaal temperatuur °C]]&lt;stookgrens[],stookgrens[]-_34_KNMI_Stations[[#This Row],[Etmaal temperatuur °C]],0),"")</f>
        <v>6.9</v>
      </c>
      <c r="O1331" s="89">
        <f>_34_KNMI_Stations[[#This Row],[graaddagen]]*_34_KNMI_Stations[[#This Row],[Gewogen factor]]</f>
        <v>5.5200000000000005</v>
      </c>
      <c r="P1331" s="89" cm="1">
        <f t="array" ref="P13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2" spans="1:16" x14ac:dyDescent="0.25">
      <c r="A1332">
        <v>242</v>
      </c>
      <c r="B1332" s="110">
        <v>45800</v>
      </c>
      <c r="C1332" s="89">
        <v>9.5</v>
      </c>
      <c r="D1332" s="89">
        <v>10.3</v>
      </c>
      <c r="E1332" s="96"/>
      <c r="F1332" s="89"/>
      <c r="G1332" s="89">
        <v>1016</v>
      </c>
      <c r="H1332">
        <v>0.72</v>
      </c>
      <c r="I1332" t="s">
        <v>3</v>
      </c>
      <c r="J1332">
        <v>0.8</v>
      </c>
      <c r="K1332">
        <v>5</v>
      </c>
      <c r="L1332">
        <v>2025</v>
      </c>
      <c r="M1332" t="s">
        <v>349</v>
      </c>
      <c r="N1332" s="89" cm="1">
        <f t="array" ref="N1332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332" s="89">
        <f>_34_KNMI_Stations[[#This Row],[graaddagen]]*_34_KNMI_Stations[[#This Row],[Gewogen factor]]</f>
        <v>6.16</v>
      </c>
      <c r="P1332" s="89" cm="1">
        <f t="array" ref="P13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3" spans="1:16" x14ac:dyDescent="0.25">
      <c r="A1333">
        <v>242</v>
      </c>
      <c r="B1333" s="110">
        <v>45801</v>
      </c>
      <c r="C1333" s="89">
        <v>8.3000000000000007</v>
      </c>
      <c r="D1333" s="89">
        <v>13</v>
      </c>
      <c r="E1333" s="96"/>
      <c r="F1333" s="89"/>
      <c r="G1333" s="89">
        <v>1009.9</v>
      </c>
      <c r="H1333">
        <v>0.89</v>
      </c>
      <c r="I1333" t="s">
        <v>3</v>
      </c>
      <c r="J1333">
        <v>0.8</v>
      </c>
      <c r="K1333">
        <v>5</v>
      </c>
      <c r="L1333">
        <v>2025</v>
      </c>
      <c r="M1333" t="s">
        <v>349</v>
      </c>
      <c r="N1333" s="89" cm="1">
        <f t="array" ref="N1333">IF(ISNUMBER(_34_KNMI_Stations[[#This Row],[Etmaal temperatuur °C]]),IF(_34_KNMI_Stations[[#This Row],[Etmaal temperatuur °C]]&lt;stookgrens[],stookgrens[]-_34_KNMI_Stations[[#This Row],[Etmaal temperatuur °C]],0),"")</f>
        <v>5</v>
      </c>
      <c r="O1333" s="89">
        <f>_34_KNMI_Stations[[#This Row],[graaddagen]]*_34_KNMI_Stations[[#This Row],[Gewogen factor]]</f>
        <v>4</v>
      </c>
      <c r="P1333" s="89" cm="1">
        <f t="array" ref="P13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4" spans="1:16" x14ac:dyDescent="0.25">
      <c r="A1334">
        <v>242</v>
      </c>
      <c r="B1334" s="110">
        <v>45802</v>
      </c>
      <c r="C1334" s="89">
        <v>9.6999999999999993</v>
      </c>
      <c r="D1334" s="89">
        <v>14.4</v>
      </c>
      <c r="E1334" s="96"/>
      <c r="F1334" s="89"/>
      <c r="G1334" s="89">
        <v>1007.2</v>
      </c>
      <c r="H1334">
        <v>0.86</v>
      </c>
      <c r="I1334" t="s">
        <v>3</v>
      </c>
      <c r="J1334">
        <v>0.8</v>
      </c>
      <c r="K1334">
        <v>5</v>
      </c>
      <c r="L1334">
        <v>2025</v>
      </c>
      <c r="M1334" t="s">
        <v>349</v>
      </c>
      <c r="N1334" s="89" cm="1">
        <f t="array" ref="N1334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1334" s="89">
        <f>_34_KNMI_Stations[[#This Row],[graaddagen]]*_34_KNMI_Stations[[#This Row],[Gewogen factor]]</f>
        <v>2.88</v>
      </c>
      <c r="P1334" s="89" cm="1">
        <f t="array" ref="P13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5" spans="1:16" x14ac:dyDescent="0.25">
      <c r="A1335">
        <v>242</v>
      </c>
      <c r="B1335" s="110">
        <v>45803</v>
      </c>
      <c r="C1335" s="89">
        <v>9.3000000000000007</v>
      </c>
      <c r="D1335" s="89">
        <v>14.2</v>
      </c>
      <c r="E1335" s="96"/>
      <c r="F1335" s="89"/>
      <c r="G1335" s="89">
        <v>1013.5</v>
      </c>
      <c r="H1335">
        <v>0.77</v>
      </c>
      <c r="I1335" t="s">
        <v>3</v>
      </c>
      <c r="J1335">
        <v>0.8</v>
      </c>
      <c r="K1335">
        <v>5</v>
      </c>
      <c r="L1335">
        <v>2025</v>
      </c>
      <c r="M1335" t="s">
        <v>350</v>
      </c>
      <c r="N1335" s="89" cm="1">
        <f t="array" ref="N1335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335" s="89">
        <f>_34_KNMI_Stations[[#This Row],[graaddagen]]*_34_KNMI_Stations[[#This Row],[Gewogen factor]]</f>
        <v>3.0400000000000009</v>
      </c>
      <c r="P1335" s="89" cm="1">
        <f t="array" ref="P13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6" spans="1:16" x14ac:dyDescent="0.25">
      <c r="A1336">
        <v>242</v>
      </c>
      <c r="B1336" s="110">
        <v>45804</v>
      </c>
      <c r="C1336" s="89">
        <v>11.6</v>
      </c>
      <c r="D1336" s="89">
        <v>13.9</v>
      </c>
      <c r="E1336" s="96"/>
      <c r="F1336" s="89"/>
      <c r="G1336" s="89">
        <v>1009.6</v>
      </c>
      <c r="H1336">
        <v>0.9</v>
      </c>
      <c r="I1336" t="s">
        <v>3</v>
      </c>
      <c r="J1336">
        <v>0.8</v>
      </c>
      <c r="K1336">
        <v>5</v>
      </c>
      <c r="L1336">
        <v>2025</v>
      </c>
      <c r="M1336" t="s">
        <v>350</v>
      </c>
      <c r="N1336" s="89" cm="1">
        <f t="array" ref="N1336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336" s="89">
        <f>_34_KNMI_Stations[[#This Row],[graaddagen]]*_34_KNMI_Stations[[#This Row],[Gewogen factor]]</f>
        <v>3.28</v>
      </c>
      <c r="P1336" s="89" cm="1">
        <f t="array" ref="P13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7" spans="1:16" x14ac:dyDescent="0.25">
      <c r="A1337">
        <v>242</v>
      </c>
      <c r="B1337" s="110">
        <v>45805</v>
      </c>
      <c r="C1337" s="89">
        <v>7.2</v>
      </c>
      <c r="D1337" s="89">
        <v>13.6</v>
      </c>
      <c r="E1337" s="96"/>
      <c r="F1337" s="89"/>
      <c r="G1337" s="89">
        <v>1014.1</v>
      </c>
      <c r="H1337">
        <v>0.83</v>
      </c>
      <c r="I1337" t="s">
        <v>3</v>
      </c>
      <c r="J1337">
        <v>0.8</v>
      </c>
      <c r="K1337">
        <v>5</v>
      </c>
      <c r="L1337">
        <v>2025</v>
      </c>
      <c r="M1337" t="s">
        <v>350</v>
      </c>
      <c r="N1337" s="89" cm="1">
        <f t="array" ref="N1337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337" s="89">
        <f>_34_KNMI_Stations[[#This Row],[graaddagen]]*_34_KNMI_Stations[[#This Row],[Gewogen factor]]</f>
        <v>3.5200000000000005</v>
      </c>
      <c r="P1337" s="89" cm="1">
        <f t="array" ref="P13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8" spans="1:16" x14ac:dyDescent="0.25">
      <c r="A1338">
        <v>242</v>
      </c>
      <c r="B1338" s="110">
        <v>45806</v>
      </c>
      <c r="C1338" s="89">
        <v>8.9</v>
      </c>
      <c r="D1338" s="89">
        <v>13.8</v>
      </c>
      <c r="E1338" s="96"/>
      <c r="F1338" s="89"/>
      <c r="G1338" s="89">
        <v>1017.6</v>
      </c>
      <c r="H1338">
        <v>0.92</v>
      </c>
      <c r="I1338" t="s">
        <v>3</v>
      </c>
      <c r="J1338">
        <v>0.8</v>
      </c>
      <c r="K1338">
        <v>5</v>
      </c>
      <c r="L1338">
        <v>2025</v>
      </c>
      <c r="M1338" t="s">
        <v>350</v>
      </c>
      <c r="N1338" s="89" cm="1">
        <f t="array" ref="N1338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338" s="89">
        <f>_34_KNMI_Stations[[#This Row],[graaddagen]]*_34_KNMI_Stations[[#This Row],[Gewogen factor]]</f>
        <v>3.3599999999999994</v>
      </c>
      <c r="P1338" s="89" cm="1">
        <f t="array" ref="P13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9" spans="1:16" x14ac:dyDescent="0.25">
      <c r="A1339">
        <v>242</v>
      </c>
      <c r="B1339" s="110">
        <v>45807</v>
      </c>
      <c r="C1339" s="89">
        <v>8.8000000000000007</v>
      </c>
      <c r="D1339" s="89">
        <v>15.2</v>
      </c>
      <c r="E1339" s="96"/>
      <c r="F1339" s="89"/>
      <c r="G1339" s="89">
        <v>1017.9</v>
      </c>
      <c r="H1339">
        <v>0.9</v>
      </c>
      <c r="I1339" t="s">
        <v>3</v>
      </c>
      <c r="J1339">
        <v>0.8</v>
      </c>
      <c r="K1339">
        <v>5</v>
      </c>
      <c r="L1339">
        <v>2025</v>
      </c>
      <c r="M1339" t="s">
        <v>350</v>
      </c>
      <c r="N1339" s="89" cm="1">
        <f t="array" ref="N1339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339" s="89">
        <f>_34_KNMI_Stations[[#This Row],[graaddagen]]*_34_KNMI_Stations[[#This Row],[Gewogen factor]]</f>
        <v>2.2400000000000007</v>
      </c>
      <c r="P1339" s="89" cm="1">
        <f t="array" ref="P13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0" spans="1:16" x14ac:dyDescent="0.25">
      <c r="A1340">
        <v>242</v>
      </c>
      <c r="B1340" s="110">
        <v>45808</v>
      </c>
      <c r="C1340" s="89">
        <v>4</v>
      </c>
      <c r="D1340" s="89">
        <v>17.100000000000001</v>
      </c>
      <c r="E1340" s="96"/>
      <c r="F1340" s="89"/>
      <c r="G1340" s="89">
        <v>1016.2</v>
      </c>
      <c r="H1340">
        <v>0.82</v>
      </c>
      <c r="I1340" t="s">
        <v>3</v>
      </c>
      <c r="J1340">
        <v>0.8</v>
      </c>
      <c r="K1340">
        <v>5</v>
      </c>
      <c r="L1340">
        <v>2025</v>
      </c>
      <c r="M1340" t="s">
        <v>350</v>
      </c>
      <c r="N1340" s="89" cm="1">
        <f t="array" ref="N1340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340" s="89">
        <f>_34_KNMI_Stations[[#This Row],[graaddagen]]*_34_KNMI_Stations[[#This Row],[Gewogen factor]]</f>
        <v>0.71999999999999886</v>
      </c>
      <c r="P1340" s="89" cm="1">
        <f t="array" ref="P13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1" spans="1:16" x14ac:dyDescent="0.25">
      <c r="A1341">
        <v>242</v>
      </c>
      <c r="B1341" s="110">
        <v>45809</v>
      </c>
      <c r="C1341" s="89">
        <v>7.6</v>
      </c>
      <c r="D1341" s="89">
        <v>15.4</v>
      </c>
      <c r="E1341" s="96"/>
      <c r="F1341" s="89"/>
      <c r="G1341" s="89">
        <v>1012</v>
      </c>
      <c r="H1341">
        <v>0.81</v>
      </c>
      <c r="I1341" t="s">
        <v>3</v>
      </c>
      <c r="J1341">
        <v>0.8</v>
      </c>
      <c r="K1341">
        <v>6</v>
      </c>
      <c r="L1341">
        <v>2025</v>
      </c>
      <c r="M1341" t="s">
        <v>350</v>
      </c>
      <c r="N1341" s="89" cm="1">
        <f t="array" ref="N1341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1341" s="89">
        <f>_34_KNMI_Stations[[#This Row],[graaddagen]]*_34_KNMI_Stations[[#This Row],[Gewogen factor]]</f>
        <v>2.0799999999999996</v>
      </c>
      <c r="P1341" s="89" cm="1">
        <f t="array" ref="P13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2" spans="1:16" x14ac:dyDescent="0.25">
      <c r="A1342">
        <v>242</v>
      </c>
      <c r="B1342" s="110">
        <v>45810</v>
      </c>
      <c r="C1342" s="89">
        <v>5.8</v>
      </c>
      <c r="D1342" s="89">
        <v>14.5</v>
      </c>
      <c r="E1342" s="96"/>
      <c r="F1342" s="89"/>
      <c r="G1342" s="89">
        <v>1014.7</v>
      </c>
      <c r="H1342">
        <v>0.77</v>
      </c>
      <c r="I1342" t="s">
        <v>3</v>
      </c>
      <c r="J1342">
        <v>0.8</v>
      </c>
      <c r="K1342">
        <v>6</v>
      </c>
      <c r="L1342">
        <v>2025</v>
      </c>
      <c r="M1342" t="s">
        <v>351</v>
      </c>
      <c r="N1342" s="89" cm="1">
        <f t="array" ref="N1342">IF(ISNUMBER(_34_KNMI_Stations[[#This Row],[Etmaal temperatuur °C]]),IF(_34_KNMI_Stations[[#This Row],[Etmaal temperatuur °C]]&lt;stookgrens[],stookgrens[]-_34_KNMI_Stations[[#This Row],[Etmaal temperatuur °C]],0),"")</f>
        <v>3.5</v>
      </c>
      <c r="O1342" s="89">
        <f>_34_KNMI_Stations[[#This Row],[graaddagen]]*_34_KNMI_Stations[[#This Row],[Gewogen factor]]</f>
        <v>2.8000000000000003</v>
      </c>
      <c r="P1342" s="89" cm="1">
        <f t="array" ref="P13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3" spans="1:16" x14ac:dyDescent="0.25">
      <c r="A1343">
        <v>242</v>
      </c>
      <c r="B1343" s="110">
        <v>45811</v>
      </c>
      <c r="C1343" s="89">
        <v>11.5</v>
      </c>
      <c r="D1343" s="89">
        <v>15.7</v>
      </c>
      <c r="E1343" s="96"/>
      <c r="F1343" s="89"/>
      <c r="G1343" s="89">
        <v>1007.9</v>
      </c>
      <c r="H1343">
        <v>0.71</v>
      </c>
      <c r="I1343" t="s">
        <v>3</v>
      </c>
      <c r="J1343">
        <v>0.8</v>
      </c>
      <c r="K1343">
        <v>6</v>
      </c>
      <c r="L1343">
        <v>2025</v>
      </c>
      <c r="M1343" t="s">
        <v>351</v>
      </c>
      <c r="N1343" s="89" cm="1">
        <f t="array" ref="N1343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343" s="89">
        <f>_34_KNMI_Stations[[#This Row],[graaddagen]]*_34_KNMI_Stations[[#This Row],[Gewogen factor]]</f>
        <v>1.8400000000000007</v>
      </c>
      <c r="P1343" s="89" cm="1">
        <f t="array" ref="P13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4" spans="1:16" x14ac:dyDescent="0.25">
      <c r="A1344">
        <v>242</v>
      </c>
      <c r="B1344" s="110">
        <v>45812</v>
      </c>
      <c r="C1344" s="89">
        <v>9</v>
      </c>
      <c r="D1344" s="89">
        <v>14.8</v>
      </c>
      <c r="E1344" s="96"/>
      <c r="F1344" s="89"/>
      <c r="G1344" s="89">
        <v>1005.6</v>
      </c>
      <c r="H1344">
        <v>0.78</v>
      </c>
      <c r="I1344" t="s">
        <v>3</v>
      </c>
      <c r="J1344">
        <v>0.8</v>
      </c>
      <c r="K1344">
        <v>6</v>
      </c>
      <c r="L1344">
        <v>2025</v>
      </c>
      <c r="M1344" t="s">
        <v>351</v>
      </c>
      <c r="N1344" s="89" cm="1">
        <f t="array" ref="N1344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344" s="89">
        <f>_34_KNMI_Stations[[#This Row],[graaddagen]]*_34_KNMI_Stations[[#This Row],[Gewogen factor]]</f>
        <v>2.5599999999999996</v>
      </c>
      <c r="P1344" s="89" cm="1">
        <f t="array" ref="P13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5" spans="1:16" x14ac:dyDescent="0.25">
      <c r="A1345">
        <v>242</v>
      </c>
      <c r="B1345" s="110">
        <v>45813</v>
      </c>
      <c r="C1345" s="89">
        <v>9.3000000000000007</v>
      </c>
      <c r="D1345" s="89">
        <v>14.7</v>
      </c>
      <c r="E1345" s="96"/>
      <c r="F1345" s="89"/>
      <c r="G1345" s="89">
        <v>1004.2</v>
      </c>
      <c r="H1345">
        <v>0.83</v>
      </c>
      <c r="I1345" t="s">
        <v>3</v>
      </c>
      <c r="J1345">
        <v>0.8</v>
      </c>
      <c r="K1345">
        <v>6</v>
      </c>
      <c r="L1345">
        <v>2025</v>
      </c>
      <c r="M1345" t="s">
        <v>351</v>
      </c>
      <c r="N1345" s="89" cm="1">
        <f t="array" ref="N1345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1345" s="89">
        <f>_34_KNMI_Stations[[#This Row],[graaddagen]]*_34_KNMI_Stations[[#This Row],[Gewogen factor]]</f>
        <v>2.6400000000000006</v>
      </c>
      <c r="P1345" s="89" cm="1">
        <f t="array" ref="P13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6" spans="1:16" x14ac:dyDescent="0.25">
      <c r="A1346">
        <v>242</v>
      </c>
      <c r="B1346" s="110">
        <v>45814</v>
      </c>
      <c r="C1346" s="89">
        <v>10.199999999999999</v>
      </c>
      <c r="D1346" s="89">
        <v>13.9</v>
      </c>
      <c r="E1346" s="96"/>
      <c r="F1346" s="89"/>
      <c r="G1346" s="89">
        <v>1005.1</v>
      </c>
      <c r="H1346">
        <v>0.84</v>
      </c>
      <c r="I1346" t="s">
        <v>3</v>
      </c>
      <c r="J1346">
        <v>0.8</v>
      </c>
      <c r="K1346">
        <v>6</v>
      </c>
      <c r="L1346">
        <v>2025</v>
      </c>
      <c r="M1346" t="s">
        <v>351</v>
      </c>
      <c r="N1346" s="89" cm="1">
        <f t="array" ref="N1346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346" s="89">
        <f>_34_KNMI_Stations[[#This Row],[graaddagen]]*_34_KNMI_Stations[[#This Row],[Gewogen factor]]</f>
        <v>3.28</v>
      </c>
      <c r="P1346" s="89" cm="1">
        <f t="array" ref="P13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7" spans="1:16" x14ac:dyDescent="0.25">
      <c r="A1347">
        <v>242</v>
      </c>
      <c r="B1347" s="110">
        <v>45815</v>
      </c>
      <c r="C1347" s="89">
        <v>5.2</v>
      </c>
      <c r="D1347" s="89">
        <v>13.7</v>
      </c>
      <c r="E1347" s="96"/>
      <c r="F1347" s="89"/>
      <c r="G1347" s="89">
        <v>1005.6</v>
      </c>
      <c r="H1347">
        <v>0.82</v>
      </c>
      <c r="I1347" t="s">
        <v>3</v>
      </c>
      <c r="J1347">
        <v>0.8</v>
      </c>
      <c r="K1347">
        <v>6</v>
      </c>
      <c r="L1347">
        <v>2025</v>
      </c>
      <c r="M1347" t="s">
        <v>351</v>
      </c>
      <c r="N1347" s="89" cm="1">
        <f t="array" ref="N1347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347" s="89">
        <f>_34_KNMI_Stations[[#This Row],[graaddagen]]*_34_KNMI_Stations[[#This Row],[Gewogen factor]]</f>
        <v>3.4400000000000008</v>
      </c>
      <c r="P1347" s="89" cm="1">
        <f t="array" ref="P13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8" spans="1:16" x14ac:dyDescent="0.25">
      <c r="A1348">
        <v>242</v>
      </c>
      <c r="B1348" s="110">
        <v>45816</v>
      </c>
      <c r="C1348" s="89">
        <v>9</v>
      </c>
      <c r="D1348" s="89">
        <v>12.4</v>
      </c>
      <c r="E1348" s="96"/>
      <c r="F1348" s="89"/>
      <c r="G1348" s="89">
        <v>1011.8</v>
      </c>
      <c r="H1348">
        <v>0.83</v>
      </c>
      <c r="I1348" t="s">
        <v>3</v>
      </c>
      <c r="J1348">
        <v>0.8</v>
      </c>
      <c r="K1348">
        <v>6</v>
      </c>
      <c r="L1348">
        <v>2025</v>
      </c>
      <c r="M1348" t="s">
        <v>351</v>
      </c>
      <c r="N1348" s="89" cm="1">
        <f t="array" ref="N1348">IF(ISNUMBER(_34_KNMI_Stations[[#This Row],[Etmaal temperatuur °C]]),IF(_34_KNMI_Stations[[#This Row],[Etmaal temperatuur °C]]&lt;stookgrens[],stookgrens[]-_34_KNMI_Stations[[#This Row],[Etmaal temperatuur °C]],0),"")</f>
        <v>5.6</v>
      </c>
      <c r="O1348" s="89">
        <f>_34_KNMI_Stations[[#This Row],[graaddagen]]*_34_KNMI_Stations[[#This Row],[Gewogen factor]]</f>
        <v>4.4799999999999995</v>
      </c>
      <c r="P1348" s="89" cm="1">
        <f t="array" ref="P13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9" spans="1:16" x14ac:dyDescent="0.25">
      <c r="A1349">
        <v>242</v>
      </c>
      <c r="B1349" s="110">
        <v>45817</v>
      </c>
      <c r="C1349" s="89">
        <v>7.2</v>
      </c>
      <c r="D1349" s="89">
        <v>14.5</v>
      </c>
      <c r="E1349" s="96"/>
      <c r="F1349" s="89"/>
      <c r="G1349" s="89">
        <v>1019.6</v>
      </c>
      <c r="H1349">
        <v>0.81</v>
      </c>
      <c r="I1349" t="s">
        <v>3</v>
      </c>
      <c r="J1349">
        <v>0.8</v>
      </c>
      <c r="K1349">
        <v>6</v>
      </c>
      <c r="L1349">
        <v>2025</v>
      </c>
      <c r="M1349" t="s">
        <v>352</v>
      </c>
      <c r="N1349" s="89" cm="1">
        <f t="array" ref="N1349">IF(ISNUMBER(_34_KNMI_Stations[[#This Row],[Etmaal temperatuur °C]]),IF(_34_KNMI_Stations[[#This Row],[Etmaal temperatuur °C]]&lt;stookgrens[],stookgrens[]-_34_KNMI_Stations[[#This Row],[Etmaal temperatuur °C]],0),"")</f>
        <v>3.5</v>
      </c>
      <c r="O1349" s="89">
        <f>_34_KNMI_Stations[[#This Row],[graaddagen]]*_34_KNMI_Stations[[#This Row],[Gewogen factor]]</f>
        <v>2.8000000000000003</v>
      </c>
      <c r="P1349" s="89" cm="1">
        <f t="array" ref="P13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0" spans="1:16" x14ac:dyDescent="0.25">
      <c r="A1350">
        <v>242</v>
      </c>
      <c r="B1350" s="110">
        <v>45818</v>
      </c>
      <c r="C1350" s="89">
        <v>10.8</v>
      </c>
      <c r="D1350" s="89">
        <v>14.1</v>
      </c>
      <c r="E1350" s="96"/>
      <c r="F1350" s="89"/>
      <c r="G1350" s="89">
        <v>1014.5</v>
      </c>
      <c r="H1350">
        <v>0.85</v>
      </c>
      <c r="I1350" t="s">
        <v>3</v>
      </c>
      <c r="J1350">
        <v>0.8</v>
      </c>
      <c r="K1350">
        <v>6</v>
      </c>
      <c r="L1350">
        <v>2025</v>
      </c>
      <c r="M1350" t="s">
        <v>352</v>
      </c>
      <c r="N1350" s="89" cm="1">
        <f t="array" ref="N1350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350" s="89">
        <f>_34_KNMI_Stations[[#This Row],[graaddagen]]*_34_KNMI_Stations[[#This Row],[Gewogen factor]]</f>
        <v>3.1200000000000006</v>
      </c>
      <c r="P1350" s="89" cm="1">
        <f t="array" ref="P13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1" spans="1:16" x14ac:dyDescent="0.25">
      <c r="A1351">
        <v>242</v>
      </c>
      <c r="B1351" s="110">
        <v>45819</v>
      </c>
      <c r="C1351" s="89">
        <v>5.3</v>
      </c>
      <c r="D1351" s="89">
        <v>14.7</v>
      </c>
      <c r="E1351" s="96"/>
      <c r="F1351" s="89"/>
      <c r="G1351" s="89">
        <v>1022.6</v>
      </c>
      <c r="H1351">
        <v>0.75</v>
      </c>
      <c r="I1351" t="s">
        <v>3</v>
      </c>
      <c r="J1351">
        <v>0.8</v>
      </c>
      <c r="K1351">
        <v>6</v>
      </c>
      <c r="L1351">
        <v>2025</v>
      </c>
      <c r="M1351" t="s">
        <v>352</v>
      </c>
      <c r="N1351" s="89" cm="1">
        <f t="array" ref="N1351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1351" s="89">
        <f>_34_KNMI_Stations[[#This Row],[graaddagen]]*_34_KNMI_Stations[[#This Row],[Gewogen factor]]</f>
        <v>2.6400000000000006</v>
      </c>
      <c r="P1351" s="89" cm="1">
        <f t="array" ref="P13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2" spans="1:16" x14ac:dyDescent="0.25">
      <c r="A1352">
        <v>242</v>
      </c>
      <c r="B1352" s="110">
        <v>45820</v>
      </c>
      <c r="C1352" s="89">
        <v>8.1999999999999993</v>
      </c>
      <c r="D1352" s="89">
        <v>18.399999999999999</v>
      </c>
      <c r="E1352" s="96"/>
      <c r="F1352" s="89"/>
      <c r="G1352" s="89">
        <v>1018.4</v>
      </c>
      <c r="H1352">
        <v>0.71</v>
      </c>
      <c r="I1352" t="s">
        <v>3</v>
      </c>
      <c r="J1352">
        <v>0.8</v>
      </c>
      <c r="K1352">
        <v>6</v>
      </c>
      <c r="L1352">
        <v>2025</v>
      </c>
      <c r="M1352" t="s">
        <v>352</v>
      </c>
      <c r="N1352" s="89" cm="1">
        <f t="array" ref="N1352">IF(ISNUMBER(_34_KNMI_Stations[[#This Row],[Etmaal temperatuur °C]]),IF(_34_KNMI_Stations[[#This Row],[Etmaal temperatuur °C]]&lt;stookgrens[],stookgrens[]-_34_KNMI_Stations[[#This Row],[Etmaal temperatuur °C]],0),"")</f>
        <v>0</v>
      </c>
      <c r="O1352" s="89">
        <f>_34_KNMI_Stations[[#This Row],[graaddagen]]*_34_KNMI_Stations[[#This Row],[Gewogen factor]]</f>
        <v>0</v>
      </c>
      <c r="P1352" s="89" cm="1">
        <f t="array" ref="P1352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353" spans="1:16" x14ac:dyDescent="0.25">
      <c r="A1353">
        <v>242</v>
      </c>
      <c r="B1353" s="110">
        <v>45821</v>
      </c>
      <c r="C1353" s="89">
        <v>4.9000000000000004</v>
      </c>
      <c r="D1353" s="89">
        <v>21.9</v>
      </c>
      <c r="E1353" s="96"/>
      <c r="F1353" s="89"/>
      <c r="G1353" s="89">
        <v>1018.9</v>
      </c>
      <c r="H1353">
        <v>0.71</v>
      </c>
      <c r="I1353" t="s">
        <v>3</v>
      </c>
      <c r="J1353">
        <v>0.8</v>
      </c>
      <c r="K1353">
        <v>6</v>
      </c>
      <c r="L1353">
        <v>2025</v>
      </c>
      <c r="M1353" t="s">
        <v>352</v>
      </c>
      <c r="N1353" s="89" cm="1">
        <f t="array" ref="N1353">IF(ISNUMBER(_34_KNMI_Stations[[#This Row],[Etmaal temperatuur °C]]),IF(_34_KNMI_Stations[[#This Row],[Etmaal temperatuur °C]]&lt;stookgrens[],stookgrens[]-_34_KNMI_Stations[[#This Row],[Etmaal temperatuur °C]],0),"")</f>
        <v>0</v>
      </c>
      <c r="O1353" s="89">
        <f>_34_KNMI_Stations[[#This Row],[graaddagen]]*_34_KNMI_Stations[[#This Row],[Gewogen factor]]</f>
        <v>0</v>
      </c>
      <c r="P1353" s="89" cm="1">
        <f t="array" ref="P1353">IF(ISNUMBER(_34_KNMI_Stations[[#This Row],[Etmaal temperatuur °C]]),IF(_34_KNMI_Stations[[#This Row],[Etmaal temperatuur °C]]&gt;stookgrens[],_34_KNMI_Stations[[#This Row],[Etmaal temperatuur °C]]-stookgrens[],0),"")</f>
        <v>3.8999999999999986</v>
      </c>
    </row>
    <row r="1354" spans="1:16" x14ac:dyDescent="0.25">
      <c r="A1354">
        <v>242</v>
      </c>
      <c r="B1354" s="110">
        <v>45822</v>
      </c>
      <c r="C1354" s="89">
        <v>7.7</v>
      </c>
      <c r="D1354" s="89">
        <v>20.3</v>
      </c>
      <c r="E1354" s="96"/>
      <c r="F1354" s="89"/>
      <c r="G1354" s="89">
        <v>1016.3</v>
      </c>
      <c r="H1354">
        <v>0.76</v>
      </c>
      <c r="I1354" t="s">
        <v>3</v>
      </c>
      <c r="J1354">
        <v>0.8</v>
      </c>
      <c r="K1354">
        <v>6</v>
      </c>
      <c r="L1354">
        <v>2025</v>
      </c>
      <c r="M1354" t="s">
        <v>352</v>
      </c>
      <c r="N1354" s="89" cm="1">
        <f t="array" ref="N1354">IF(ISNUMBER(_34_KNMI_Stations[[#This Row],[Etmaal temperatuur °C]]),IF(_34_KNMI_Stations[[#This Row],[Etmaal temperatuur °C]]&lt;stookgrens[],stookgrens[]-_34_KNMI_Stations[[#This Row],[Etmaal temperatuur °C]],0),"")</f>
        <v>0</v>
      </c>
      <c r="O1354" s="89">
        <f>_34_KNMI_Stations[[#This Row],[graaddagen]]*_34_KNMI_Stations[[#This Row],[Gewogen factor]]</f>
        <v>0</v>
      </c>
      <c r="P1354" s="89" cm="1">
        <f t="array" ref="P1354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1355" spans="1:16" x14ac:dyDescent="0.25">
      <c r="A1355">
        <v>242</v>
      </c>
      <c r="B1355" s="110">
        <v>45823</v>
      </c>
      <c r="C1355" s="89">
        <v>7.3</v>
      </c>
      <c r="D1355" s="89">
        <v>16.7</v>
      </c>
      <c r="E1355" s="96"/>
      <c r="F1355" s="89"/>
      <c r="G1355" s="89">
        <v>1020.7</v>
      </c>
      <c r="H1355">
        <v>0.81</v>
      </c>
      <c r="I1355" t="s">
        <v>3</v>
      </c>
      <c r="J1355">
        <v>0.8</v>
      </c>
      <c r="K1355">
        <v>6</v>
      </c>
      <c r="L1355">
        <v>2025</v>
      </c>
      <c r="M1355" t="s">
        <v>352</v>
      </c>
      <c r="N1355" s="89" cm="1">
        <f t="array" ref="N1355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1355" s="89">
        <f>_34_KNMI_Stations[[#This Row],[graaddagen]]*_34_KNMI_Stations[[#This Row],[Gewogen factor]]</f>
        <v>1.0400000000000007</v>
      </c>
      <c r="P1355" s="89" cm="1">
        <f t="array" ref="P13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6" spans="1:16" x14ac:dyDescent="0.25">
      <c r="A1356">
        <v>242</v>
      </c>
      <c r="B1356" s="110">
        <v>45824</v>
      </c>
      <c r="C1356" s="89">
        <v>4.9000000000000004</v>
      </c>
      <c r="D1356" s="89">
        <v>16.3</v>
      </c>
      <c r="E1356" s="96"/>
      <c r="F1356" s="89"/>
      <c r="G1356" s="89">
        <v>1026.5</v>
      </c>
      <c r="H1356">
        <v>0.82</v>
      </c>
      <c r="I1356" t="s">
        <v>3</v>
      </c>
      <c r="J1356">
        <v>0.8</v>
      </c>
      <c r="K1356">
        <v>6</v>
      </c>
      <c r="L1356">
        <v>2025</v>
      </c>
      <c r="M1356" t="s">
        <v>353</v>
      </c>
      <c r="N1356" s="89" cm="1">
        <f t="array" ref="N1356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356" s="89">
        <f>_34_KNMI_Stations[[#This Row],[graaddagen]]*_34_KNMI_Stations[[#This Row],[Gewogen factor]]</f>
        <v>1.3599999999999994</v>
      </c>
      <c r="P1356" s="89" cm="1">
        <f t="array" ref="P13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7" spans="1:16" x14ac:dyDescent="0.25">
      <c r="A1357">
        <v>242</v>
      </c>
      <c r="B1357" s="110">
        <v>45825</v>
      </c>
      <c r="C1357" s="89">
        <v>6.5</v>
      </c>
      <c r="D1357" s="89">
        <v>17.399999999999999</v>
      </c>
      <c r="E1357" s="96"/>
      <c r="F1357" s="89"/>
      <c r="G1357" s="89">
        <v>1024.5</v>
      </c>
      <c r="H1357">
        <v>0.79</v>
      </c>
      <c r="I1357" t="s">
        <v>3</v>
      </c>
      <c r="J1357">
        <v>0.8</v>
      </c>
      <c r="K1357">
        <v>6</v>
      </c>
      <c r="L1357">
        <v>2025</v>
      </c>
      <c r="M1357" t="s">
        <v>353</v>
      </c>
      <c r="N1357" s="89" cm="1">
        <f t="array" ref="N1357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1357" s="89">
        <f>_34_KNMI_Stations[[#This Row],[graaddagen]]*_34_KNMI_Stations[[#This Row],[Gewogen factor]]</f>
        <v>0.48000000000000115</v>
      </c>
      <c r="P1357" s="89" cm="1">
        <f t="array" ref="P13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8" spans="1:16" x14ac:dyDescent="0.25">
      <c r="A1358">
        <v>242</v>
      </c>
      <c r="B1358" s="110">
        <v>45826</v>
      </c>
      <c r="C1358" s="89">
        <v>3.7</v>
      </c>
      <c r="D1358" s="89">
        <v>17.100000000000001</v>
      </c>
      <c r="E1358" s="96"/>
      <c r="F1358" s="89"/>
      <c r="G1358" s="89">
        <v>1024.0999999999999</v>
      </c>
      <c r="H1358">
        <v>0.82</v>
      </c>
      <c r="I1358" t="s">
        <v>3</v>
      </c>
      <c r="J1358">
        <v>0.8</v>
      </c>
      <c r="K1358">
        <v>6</v>
      </c>
      <c r="L1358">
        <v>2025</v>
      </c>
      <c r="M1358" t="s">
        <v>353</v>
      </c>
      <c r="N1358" s="89" cm="1">
        <f t="array" ref="N1358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358" s="89">
        <f>_34_KNMI_Stations[[#This Row],[graaddagen]]*_34_KNMI_Stations[[#This Row],[Gewogen factor]]</f>
        <v>0.71999999999999886</v>
      </c>
      <c r="P1358" s="89" cm="1">
        <f t="array" ref="P13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9" spans="1:16" x14ac:dyDescent="0.25">
      <c r="A1359">
        <v>242</v>
      </c>
      <c r="B1359" s="110">
        <v>45827</v>
      </c>
      <c r="C1359" s="89">
        <v>4.7</v>
      </c>
      <c r="D1359" s="89">
        <v>16.8</v>
      </c>
      <c r="E1359" s="96"/>
      <c r="F1359" s="89"/>
      <c r="G1359" s="89">
        <v>1027.5</v>
      </c>
      <c r="H1359">
        <v>0.73</v>
      </c>
      <c r="I1359" t="s">
        <v>3</v>
      </c>
      <c r="J1359">
        <v>0.8</v>
      </c>
      <c r="K1359">
        <v>6</v>
      </c>
      <c r="L1359">
        <v>2025</v>
      </c>
      <c r="M1359" t="s">
        <v>353</v>
      </c>
      <c r="N1359" s="89" cm="1">
        <f t="array" ref="N1359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1359" s="89">
        <f>_34_KNMI_Stations[[#This Row],[graaddagen]]*_34_KNMI_Stations[[#This Row],[Gewogen factor]]</f>
        <v>0.95999999999999952</v>
      </c>
      <c r="P1359" s="89" cm="1">
        <f t="array" ref="P13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60" spans="1:16" x14ac:dyDescent="0.25">
      <c r="A1360">
        <v>242</v>
      </c>
      <c r="B1360" s="110">
        <v>45828</v>
      </c>
      <c r="C1360" s="89">
        <v>5.3</v>
      </c>
      <c r="D1360" s="89">
        <v>17.899999999999999</v>
      </c>
      <c r="E1360" s="96"/>
      <c r="F1360" s="89"/>
      <c r="G1360" s="89">
        <v>1026.5999999999999</v>
      </c>
      <c r="H1360">
        <v>0.69</v>
      </c>
      <c r="I1360" t="s">
        <v>3</v>
      </c>
      <c r="J1360">
        <v>0.8</v>
      </c>
      <c r="K1360">
        <v>6</v>
      </c>
      <c r="L1360">
        <v>2025</v>
      </c>
      <c r="M1360" t="s">
        <v>353</v>
      </c>
      <c r="N1360" s="89" cm="1">
        <f t="array" ref="N1360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1360" s="89">
        <f>_34_KNMI_Stations[[#This Row],[graaddagen]]*_34_KNMI_Stations[[#This Row],[Gewogen factor]]</f>
        <v>8.000000000000114E-2</v>
      </c>
      <c r="P1360" s="89" cm="1">
        <f t="array" ref="P13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61" spans="1:16" x14ac:dyDescent="0.25">
      <c r="A1361">
        <v>242</v>
      </c>
      <c r="B1361" s="110">
        <v>45829</v>
      </c>
      <c r="C1361" s="89">
        <v>4.8</v>
      </c>
      <c r="D1361" s="89">
        <v>21.9</v>
      </c>
      <c r="E1361" s="96"/>
      <c r="F1361" s="89"/>
      <c r="G1361" s="89">
        <v>1020.3</v>
      </c>
      <c r="H1361">
        <v>0.66</v>
      </c>
      <c r="I1361" t="s">
        <v>3</v>
      </c>
      <c r="J1361">
        <v>0.8</v>
      </c>
      <c r="K1361">
        <v>6</v>
      </c>
      <c r="L1361">
        <v>2025</v>
      </c>
      <c r="M1361" t="s">
        <v>353</v>
      </c>
      <c r="N1361" s="89" cm="1">
        <f t="array" ref="N1361">IF(ISNUMBER(_34_KNMI_Stations[[#This Row],[Etmaal temperatuur °C]]),IF(_34_KNMI_Stations[[#This Row],[Etmaal temperatuur °C]]&lt;stookgrens[],stookgrens[]-_34_KNMI_Stations[[#This Row],[Etmaal temperatuur °C]],0),"")</f>
        <v>0</v>
      </c>
      <c r="O1361" s="89">
        <f>_34_KNMI_Stations[[#This Row],[graaddagen]]*_34_KNMI_Stations[[#This Row],[Gewogen factor]]</f>
        <v>0</v>
      </c>
      <c r="P1361" s="89" cm="1">
        <f t="array" ref="P1361">IF(ISNUMBER(_34_KNMI_Stations[[#This Row],[Etmaal temperatuur °C]]),IF(_34_KNMI_Stations[[#This Row],[Etmaal temperatuur °C]]&gt;stookgrens[],_34_KNMI_Stations[[#This Row],[Etmaal temperatuur °C]]-stookgrens[],0),"")</f>
        <v>3.8999999999999986</v>
      </c>
    </row>
    <row r="1362" spans="1:16" x14ac:dyDescent="0.25">
      <c r="A1362">
        <v>242</v>
      </c>
      <c r="B1362" s="110">
        <v>45830</v>
      </c>
      <c r="C1362" s="89">
        <v>8.1999999999999993</v>
      </c>
      <c r="D1362" s="89">
        <v>20.2</v>
      </c>
      <c r="E1362" s="96"/>
      <c r="F1362" s="89"/>
      <c r="G1362" s="89">
        <v>1011.7</v>
      </c>
      <c r="H1362">
        <v>0.76</v>
      </c>
      <c r="I1362" t="s">
        <v>3</v>
      </c>
      <c r="J1362">
        <v>0.8</v>
      </c>
      <c r="K1362">
        <v>6</v>
      </c>
      <c r="L1362">
        <v>2025</v>
      </c>
      <c r="M1362" t="s">
        <v>353</v>
      </c>
      <c r="N1362" s="89" cm="1">
        <f t="array" ref="N1362">IF(ISNUMBER(_34_KNMI_Stations[[#This Row],[Etmaal temperatuur °C]]),IF(_34_KNMI_Stations[[#This Row],[Etmaal temperatuur °C]]&lt;stookgrens[],stookgrens[]-_34_KNMI_Stations[[#This Row],[Etmaal temperatuur °C]],0),"")</f>
        <v>0</v>
      </c>
      <c r="O1362" s="89">
        <f>_34_KNMI_Stations[[#This Row],[graaddagen]]*_34_KNMI_Stations[[#This Row],[Gewogen factor]]</f>
        <v>0</v>
      </c>
      <c r="P1362" s="89" cm="1">
        <f t="array" ref="P1362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1363" spans="1:16" x14ac:dyDescent="0.25">
      <c r="A1363">
        <v>242</v>
      </c>
      <c r="B1363" s="110">
        <v>45831</v>
      </c>
      <c r="C1363" s="89">
        <v>11.7</v>
      </c>
      <c r="D1363" s="89">
        <v>17</v>
      </c>
      <c r="E1363" s="96"/>
      <c r="F1363" s="89"/>
      <c r="G1363" s="89">
        <v>1009.3</v>
      </c>
      <c r="H1363">
        <v>0.73</v>
      </c>
      <c r="I1363" t="s">
        <v>3</v>
      </c>
      <c r="J1363">
        <v>0.8</v>
      </c>
      <c r="K1363">
        <v>6</v>
      </c>
      <c r="L1363">
        <v>2025</v>
      </c>
      <c r="M1363" t="s">
        <v>354</v>
      </c>
      <c r="N1363" s="89" cm="1">
        <f t="array" ref="N1363">IF(ISNUMBER(_34_KNMI_Stations[[#This Row],[Etmaal temperatuur °C]]),IF(_34_KNMI_Stations[[#This Row],[Etmaal temperatuur °C]]&lt;stookgrens[],stookgrens[]-_34_KNMI_Stations[[#This Row],[Etmaal temperatuur °C]],0),"")</f>
        <v>1</v>
      </c>
      <c r="O1363" s="89">
        <f>_34_KNMI_Stations[[#This Row],[graaddagen]]*_34_KNMI_Stations[[#This Row],[Gewogen factor]]</f>
        <v>0.8</v>
      </c>
      <c r="P1363" s="89" cm="1">
        <f t="array" ref="P13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64" spans="1:16" x14ac:dyDescent="0.25">
      <c r="A1364">
        <v>242</v>
      </c>
      <c r="B1364" s="110">
        <v>45832</v>
      </c>
      <c r="C1364" s="89">
        <v>11.3</v>
      </c>
      <c r="D1364" s="89">
        <v>17.100000000000001</v>
      </c>
      <c r="E1364" s="96"/>
      <c r="F1364" s="89"/>
      <c r="G1364" s="89">
        <v>1009.4</v>
      </c>
      <c r="H1364">
        <v>0.8</v>
      </c>
      <c r="I1364" t="s">
        <v>3</v>
      </c>
      <c r="J1364">
        <v>0.8</v>
      </c>
      <c r="K1364">
        <v>6</v>
      </c>
      <c r="L1364">
        <v>2025</v>
      </c>
      <c r="M1364" t="s">
        <v>354</v>
      </c>
      <c r="N1364" s="89" cm="1">
        <f t="array" ref="N1364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364" s="89">
        <f>_34_KNMI_Stations[[#This Row],[graaddagen]]*_34_KNMI_Stations[[#This Row],[Gewogen factor]]</f>
        <v>0.71999999999999886</v>
      </c>
      <c r="P1364" s="89" cm="1">
        <f t="array" ref="P13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65" spans="1:16" x14ac:dyDescent="0.25">
      <c r="A1365">
        <v>242</v>
      </c>
      <c r="B1365" s="110">
        <v>45833</v>
      </c>
      <c r="C1365" s="89">
        <v>5.0999999999999996</v>
      </c>
      <c r="D1365" s="89">
        <v>18.2</v>
      </c>
      <c r="E1365" s="96"/>
      <c r="F1365" s="89"/>
      <c r="G1365" s="89">
        <v>1011.5</v>
      </c>
      <c r="H1365">
        <v>0.87</v>
      </c>
      <c r="I1365" t="s">
        <v>3</v>
      </c>
      <c r="J1365">
        <v>0.8</v>
      </c>
      <c r="K1365">
        <v>6</v>
      </c>
      <c r="L1365">
        <v>2025</v>
      </c>
      <c r="M1365" t="s">
        <v>354</v>
      </c>
      <c r="N1365" s="89" cm="1">
        <f t="array" ref="N1365">IF(ISNUMBER(_34_KNMI_Stations[[#This Row],[Etmaal temperatuur °C]]),IF(_34_KNMI_Stations[[#This Row],[Etmaal temperatuur °C]]&lt;stookgrens[],stookgrens[]-_34_KNMI_Stations[[#This Row],[Etmaal temperatuur °C]],0),"")</f>
        <v>0</v>
      </c>
      <c r="O1365" s="89">
        <f>_34_KNMI_Stations[[#This Row],[graaddagen]]*_34_KNMI_Stations[[#This Row],[Gewogen factor]]</f>
        <v>0</v>
      </c>
      <c r="P1365" s="89" cm="1">
        <f t="array" ref="P1365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366" spans="1:16" x14ac:dyDescent="0.25">
      <c r="A1366">
        <v>242</v>
      </c>
      <c r="B1366" s="110">
        <v>45834</v>
      </c>
      <c r="C1366" s="89">
        <v>8.3000000000000007</v>
      </c>
      <c r="D1366" s="89">
        <v>17.600000000000001</v>
      </c>
      <c r="E1366" s="96"/>
      <c r="F1366" s="89"/>
      <c r="G1366" s="89">
        <v>1010.7</v>
      </c>
      <c r="H1366">
        <v>0.9</v>
      </c>
      <c r="I1366" t="s">
        <v>3</v>
      </c>
      <c r="J1366">
        <v>0.8</v>
      </c>
      <c r="K1366">
        <v>6</v>
      </c>
      <c r="L1366">
        <v>2025</v>
      </c>
      <c r="M1366" t="s">
        <v>354</v>
      </c>
      <c r="N1366" s="89" cm="1">
        <f t="array" ref="N1366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366" s="89">
        <f>_34_KNMI_Stations[[#This Row],[graaddagen]]*_34_KNMI_Stations[[#This Row],[Gewogen factor]]</f>
        <v>0.3199999999999989</v>
      </c>
      <c r="P1366" s="89" cm="1">
        <f t="array" ref="P13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67" spans="1:16" x14ac:dyDescent="0.25">
      <c r="A1367">
        <v>242</v>
      </c>
      <c r="B1367" s="110">
        <v>45835</v>
      </c>
      <c r="C1367" s="89">
        <v>7.5</v>
      </c>
      <c r="D1367" s="89">
        <v>16.8</v>
      </c>
      <c r="E1367" s="96"/>
      <c r="F1367" s="89"/>
      <c r="G1367" s="89">
        <v>1019.7</v>
      </c>
      <c r="H1367">
        <v>0.8</v>
      </c>
      <c r="I1367" t="s">
        <v>3</v>
      </c>
      <c r="J1367">
        <v>0.8</v>
      </c>
      <c r="K1367">
        <v>6</v>
      </c>
      <c r="L1367">
        <v>2025</v>
      </c>
      <c r="M1367" t="s">
        <v>354</v>
      </c>
      <c r="N1367" s="89" cm="1">
        <f t="array" ref="N1367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1367" s="89">
        <f>_34_KNMI_Stations[[#This Row],[graaddagen]]*_34_KNMI_Stations[[#This Row],[Gewogen factor]]</f>
        <v>0.95999999999999952</v>
      </c>
      <c r="P1367" s="89" cm="1">
        <f t="array" ref="P13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68" spans="1:16" x14ac:dyDescent="0.25">
      <c r="A1368">
        <v>242</v>
      </c>
      <c r="B1368" s="110">
        <v>45836</v>
      </c>
      <c r="C1368" s="89">
        <v>10.3</v>
      </c>
      <c r="D1368" s="89">
        <v>19.3</v>
      </c>
      <c r="E1368" s="96"/>
      <c r="F1368" s="89"/>
      <c r="G1368" s="89">
        <v>1021.3</v>
      </c>
      <c r="H1368">
        <v>0.86</v>
      </c>
      <c r="I1368" t="s">
        <v>3</v>
      </c>
      <c r="J1368">
        <v>0.8</v>
      </c>
      <c r="K1368">
        <v>6</v>
      </c>
      <c r="L1368">
        <v>2025</v>
      </c>
      <c r="M1368" t="s">
        <v>354</v>
      </c>
      <c r="N1368" s="89" cm="1">
        <f t="array" ref="N1368">IF(ISNUMBER(_34_KNMI_Stations[[#This Row],[Etmaal temperatuur °C]]),IF(_34_KNMI_Stations[[#This Row],[Etmaal temperatuur °C]]&lt;stookgrens[],stookgrens[]-_34_KNMI_Stations[[#This Row],[Etmaal temperatuur °C]],0),"")</f>
        <v>0</v>
      </c>
      <c r="O1368" s="89">
        <f>_34_KNMI_Stations[[#This Row],[graaddagen]]*_34_KNMI_Stations[[#This Row],[Gewogen factor]]</f>
        <v>0</v>
      </c>
      <c r="P1368" s="89" cm="1">
        <f t="array" ref="P1368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369" spans="1:16" x14ac:dyDescent="0.25">
      <c r="A1369">
        <v>242</v>
      </c>
      <c r="B1369" s="110">
        <v>45837</v>
      </c>
      <c r="C1369" s="89">
        <v>4.3</v>
      </c>
      <c r="D1369" s="89">
        <v>17.8</v>
      </c>
      <c r="E1369" s="96"/>
      <c r="F1369" s="89"/>
      <c r="G1369" s="89">
        <v>1024.3</v>
      </c>
      <c r="H1369">
        <v>0.84</v>
      </c>
      <c r="I1369" t="s">
        <v>3</v>
      </c>
      <c r="J1369">
        <v>0.8</v>
      </c>
      <c r="K1369">
        <v>6</v>
      </c>
      <c r="L1369">
        <v>2025</v>
      </c>
      <c r="M1369" t="s">
        <v>354</v>
      </c>
      <c r="N1369" s="89" cm="1">
        <f t="array" ref="N1369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369" s="89">
        <f>_34_KNMI_Stations[[#This Row],[graaddagen]]*_34_KNMI_Stations[[#This Row],[Gewogen factor]]</f>
        <v>0.15999999999999945</v>
      </c>
      <c r="P1369" s="89" cm="1">
        <f t="array" ref="P13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70" spans="1:16" x14ac:dyDescent="0.25">
      <c r="A1370">
        <v>242</v>
      </c>
      <c r="B1370" s="110">
        <v>45838</v>
      </c>
      <c r="C1370" s="89">
        <v>4.8</v>
      </c>
      <c r="D1370" s="89">
        <v>19.899999999999999</v>
      </c>
      <c r="E1370" s="96"/>
      <c r="F1370" s="89"/>
      <c r="G1370" s="89">
        <v>1020.6</v>
      </c>
      <c r="H1370">
        <v>0.71</v>
      </c>
      <c r="I1370" t="s">
        <v>3</v>
      </c>
      <c r="J1370">
        <v>0.8</v>
      </c>
      <c r="K1370">
        <v>6</v>
      </c>
      <c r="L1370">
        <v>2025</v>
      </c>
      <c r="M1370" t="s">
        <v>355</v>
      </c>
      <c r="N1370" s="89" cm="1">
        <f t="array" ref="N1370">IF(ISNUMBER(_34_KNMI_Stations[[#This Row],[Etmaal temperatuur °C]]),IF(_34_KNMI_Stations[[#This Row],[Etmaal temperatuur °C]]&lt;stookgrens[],stookgrens[]-_34_KNMI_Stations[[#This Row],[Etmaal temperatuur °C]],0),"")</f>
        <v>0</v>
      </c>
      <c r="O1370" s="89">
        <f>_34_KNMI_Stations[[#This Row],[graaddagen]]*_34_KNMI_Stations[[#This Row],[Gewogen factor]]</f>
        <v>0</v>
      </c>
      <c r="P1370" s="89" cm="1">
        <f t="array" ref="P1370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371" spans="1:16" x14ac:dyDescent="0.25">
      <c r="A1371">
        <v>242</v>
      </c>
      <c r="B1371" s="110">
        <v>45839</v>
      </c>
      <c r="C1371" s="89">
        <v>4.5</v>
      </c>
      <c r="D1371" s="89">
        <v>24.6</v>
      </c>
      <c r="E1371" s="96"/>
      <c r="F1371" s="89"/>
      <c r="G1371" s="89">
        <v>1014.5</v>
      </c>
      <c r="H1371">
        <v>0.68</v>
      </c>
      <c r="I1371" t="s">
        <v>3</v>
      </c>
      <c r="J1371">
        <v>0.8</v>
      </c>
      <c r="K1371">
        <v>7</v>
      </c>
      <c r="L1371">
        <v>2025</v>
      </c>
      <c r="M1371" t="s">
        <v>355</v>
      </c>
      <c r="N1371" s="89" cm="1">
        <f t="array" ref="N1371">IF(ISNUMBER(_34_KNMI_Stations[[#This Row],[Etmaal temperatuur °C]]),IF(_34_KNMI_Stations[[#This Row],[Etmaal temperatuur °C]]&lt;stookgrens[],stookgrens[]-_34_KNMI_Stations[[#This Row],[Etmaal temperatuur °C]],0),"")</f>
        <v>0</v>
      </c>
      <c r="O1371" s="89">
        <f>_34_KNMI_Stations[[#This Row],[graaddagen]]*_34_KNMI_Stations[[#This Row],[Gewogen factor]]</f>
        <v>0</v>
      </c>
      <c r="P1371" s="89" cm="1">
        <f t="array" ref="P1371">IF(ISNUMBER(_34_KNMI_Stations[[#This Row],[Etmaal temperatuur °C]]),IF(_34_KNMI_Stations[[#This Row],[Etmaal temperatuur °C]]&gt;stookgrens[],_34_KNMI_Stations[[#This Row],[Etmaal temperatuur °C]]-stookgrens[],0),"")</f>
        <v>6.6000000000000014</v>
      </c>
    </row>
    <row r="1372" spans="1:16" x14ac:dyDescent="0.25">
      <c r="A1372">
        <v>242</v>
      </c>
      <c r="B1372" s="110">
        <v>45840</v>
      </c>
      <c r="C1372" s="89">
        <v>6</v>
      </c>
      <c r="D1372" s="89">
        <v>18.7</v>
      </c>
      <c r="E1372" s="96"/>
      <c r="F1372" s="89"/>
      <c r="G1372" s="89">
        <v>1014.8</v>
      </c>
      <c r="H1372">
        <v>0.92</v>
      </c>
      <c r="I1372" t="s">
        <v>3</v>
      </c>
      <c r="J1372">
        <v>0.8</v>
      </c>
      <c r="K1372">
        <v>7</v>
      </c>
      <c r="L1372">
        <v>2025</v>
      </c>
      <c r="M1372" t="s">
        <v>355</v>
      </c>
      <c r="N1372" s="89" cm="1">
        <f t="array" ref="N1372">IF(ISNUMBER(_34_KNMI_Stations[[#This Row],[Etmaal temperatuur °C]]),IF(_34_KNMI_Stations[[#This Row],[Etmaal temperatuur °C]]&lt;stookgrens[],stookgrens[]-_34_KNMI_Stations[[#This Row],[Etmaal temperatuur °C]],0),"")</f>
        <v>0</v>
      </c>
      <c r="O1372" s="89">
        <f>_34_KNMI_Stations[[#This Row],[graaddagen]]*_34_KNMI_Stations[[#This Row],[Gewogen factor]]</f>
        <v>0</v>
      </c>
      <c r="P1372" s="89" cm="1">
        <f t="array" ref="P1372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373" spans="1:16" x14ac:dyDescent="0.25">
      <c r="A1373">
        <v>242</v>
      </c>
      <c r="B1373" s="110">
        <v>45841</v>
      </c>
      <c r="C1373" s="89">
        <v>6.1</v>
      </c>
      <c r="D1373" s="89">
        <v>16.899999999999999</v>
      </c>
      <c r="E1373" s="96"/>
      <c r="F1373" s="89"/>
      <c r="G1373" s="89">
        <v>1026</v>
      </c>
      <c r="H1373">
        <v>0.71</v>
      </c>
      <c r="I1373" t="s">
        <v>3</v>
      </c>
      <c r="J1373">
        <v>0.8</v>
      </c>
      <c r="K1373">
        <v>7</v>
      </c>
      <c r="L1373">
        <v>2025</v>
      </c>
      <c r="M1373" t="s">
        <v>355</v>
      </c>
      <c r="N1373" s="89" cm="1">
        <f t="array" ref="N1373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1373" s="89">
        <f>_34_KNMI_Stations[[#This Row],[graaddagen]]*_34_KNMI_Stations[[#This Row],[Gewogen factor]]</f>
        <v>0.88000000000000123</v>
      </c>
      <c r="P1373" s="89" cm="1">
        <f t="array" ref="P13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74" spans="1:16" x14ac:dyDescent="0.25">
      <c r="A1374">
        <v>242</v>
      </c>
      <c r="B1374" s="110">
        <v>45842</v>
      </c>
      <c r="C1374" s="89">
        <v>8.1</v>
      </c>
      <c r="D1374" s="89">
        <v>18.8</v>
      </c>
      <c r="E1374" s="96"/>
      <c r="F1374" s="89"/>
      <c r="G1374" s="89">
        <v>1023.8</v>
      </c>
      <c r="H1374">
        <v>0.62</v>
      </c>
      <c r="I1374" t="s">
        <v>3</v>
      </c>
      <c r="J1374">
        <v>0.8</v>
      </c>
      <c r="K1374">
        <v>7</v>
      </c>
      <c r="L1374">
        <v>2025</v>
      </c>
      <c r="M1374" t="s">
        <v>355</v>
      </c>
      <c r="N1374" s="89" cm="1">
        <f t="array" ref="N1374">IF(ISNUMBER(_34_KNMI_Stations[[#This Row],[Etmaal temperatuur °C]]),IF(_34_KNMI_Stations[[#This Row],[Etmaal temperatuur °C]]&lt;stookgrens[],stookgrens[]-_34_KNMI_Stations[[#This Row],[Etmaal temperatuur °C]],0),"")</f>
        <v>0</v>
      </c>
      <c r="O1374" s="89">
        <f>_34_KNMI_Stations[[#This Row],[graaddagen]]*_34_KNMI_Stations[[#This Row],[Gewogen factor]]</f>
        <v>0</v>
      </c>
      <c r="P1374" s="89" cm="1">
        <f t="array" ref="P1374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375" spans="1:16" x14ac:dyDescent="0.25">
      <c r="A1375">
        <v>242</v>
      </c>
      <c r="B1375" s="110">
        <v>45843</v>
      </c>
      <c r="C1375" s="89">
        <v>12</v>
      </c>
      <c r="D1375" s="89">
        <v>18.399999999999999</v>
      </c>
      <c r="E1375" s="96"/>
      <c r="F1375" s="89"/>
      <c r="G1375" s="89">
        <v>1012.1</v>
      </c>
      <c r="H1375">
        <v>0.8</v>
      </c>
      <c r="I1375" t="s">
        <v>3</v>
      </c>
      <c r="J1375">
        <v>0.8</v>
      </c>
      <c r="K1375">
        <v>7</v>
      </c>
      <c r="L1375">
        <v>2025</v>
      </c>
      <c r="M1375" t="s">
        <v>355</v>
      </c>
      <c r="N1375" s="89" cm="1">
        <f t="array" ref="N1375">IF(ISNUMBER(_34_KNMI_Stations[[#This Row],[Etmaal temperatuur °C]]),IF(_34_KNMI_Stations[[#This Row],[Etmaal temperatuur °C]]&lt;stookgrens[],stookgrens[]-_34_KNMI_Stations[[#This Row],[Etmaal temperatuur °C]],0),"")</f>
        <v>0</v>
      </c>
      <c r="O1375" s="89">
        <f>_34_KNMI_Stations[[#This Row],[graaddagen]]*_34_KNMI_Stations[[#This Row],[Gewogen factor]]</f>
        <v>0</v>
      </c>
      <c r="P1375" s="89" cm="1">
        <f t="array" ref="P1375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376" spans="1:16" x14ac:dyDescent="0.25">
      <c r="A1376">
        <v>242</v>
      </c>
      <c r="B1376" s="110">
        <v>45844</v>
      </c>
      <c r="C1376" s="89">
        <v>4.9000000000000004</v>
      </c>
      <c r="D1376" s="89">
        <v>18</v>
      </c>
      <c r="E1376" s="96"/>
      <c r="F1376" s="89"/>
      <c r="G1376" s="89">
        <v>1004.9</v>
      </c>
      <c r="H1376">
        <v>0.82</v>
      </c>
      <c r="I1376" t="s">
        <v>3</v>
      </c>
      <c r="J1376">
        <v>0.8</v>
      </c>
      <c r="K1376">
        <v>7</v>
      </c>
      <c r="L1376">
        <v>2025</v>
      </c>
      <c r="M1376" t="s">
        <v>355</v>
      </c>
      <c r="N1376" s="89" cm="1">
        <f t="array" ref="N1376">IF(ISNUMBER(_34_KNMI_Stations[[#This Row],[Etmaal temperatuur °C]]),IF(_34_KNMI_Stations[[#This Row],[Etmaal temperatuur °C]]&lt;stookgrens[],stookgrens[]-_34_KNMI_Stations[[#This Row],[Etmaal temperatuur °C]],0),"")</f>
        <v>0</v>
      </c>
      <c r="O1376" s="89">
        <f>_34_KNMI_Stations[[#This Row],[graaddagen]]*_34_KNMI_Stations[[#This Row],[Gewogen factor]]</f>
        <v>0</v>
      </c>
      <c r="P1376" s="89" cm="1">
        <f t="array" ref="P13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77" spans="1:16" x14ac:dyDescent="0.25">
      <c r="A1377">
        <v>242</v>
      </c>
      <c r="B1377" s="110">
        <v>45845</v>
      </c>
      <c r="C1377" s="89">
        <v>9.3000000000000007</v>
      </c>
      <c r="D1377" s="89">
        <v>16</v>
      </c>
      <c r="E1377" s="96"/>
      <c r="F1377" s="89"/>
      <c r="G1377" s="89">
        <v>1006.5</v>
      </c>
      <c r="H1377">
        <v>0.76</v>
      </c>
      <c r="I1377" t="s">
        <v>3</v>
      </c>
      <c r="J1377">
        <v>0.8</v>
      </c>
      <c r="K1377">
        <v>7</v>
      </c>
      <c r="L1377">
        <v>2025</v>
      </c>
      <c r="M1377" t="s">
        <v>356</v>
      </c>
      <c r="N1377" s="89" cm="1">
        <f t="array" ref="N1377">IF(ISNUMBER(_34_KNMI_Stations[[#This Row],[Etmaal temperatuur °C]]),IF(_34_KNMI_Stations[[#This Row],[Etmaal temperatuur °C]]&lt;stookgrens[],stookgrens[]-_34_KNMI_Stations[[#This Row],[Etmaal temperatuur °C]],0),"")</f>
        <v>2</v>
      </c>
      <c r="O1377" s="89">
        <f>_34_KNMI_Stations[[#This Row],[graaddagen]]*_34_KNMI_Stations[[#This Row],[Gewogen factor]]</f>
        <v>1.6</v>
      </c>
      <c r="P1377" s="89" cm="1">
        <f t="array" ref="P13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78" spans="1:16" x14ac:dyDescent="0.25">
      <c r="A1378">
        <v>242</v>
      </c>
      <c r="B1378" s="110">
        <v>45846</v>
      </c>
      <c r="C1378" s="89">
        <v>8.5</v>
      </c>
      <c r="D1378" s="89">
        <v>16.3</v>
      </c>
      <c r="E1378" s="96"/>
      <c r="F1378" s="89"/>
      <c r="G1378" s="89">
        <v>1013.6</v>
      </c>
      <c r="H1378">
        <v>0.76</v>
      </c>
      <c r="I1378" t="s">
        <v>3</v>
      </c>
      <c r="J1378">
        <v>0.8</v>
      </c>
      <c r="K1378">
        <v>7</v>
      </c>
      <c r="L1378">
        <v>2025</v>
      </c>
      <c r="M1378" t="s">
        <v>356</v>
      </c>
      <c r="N1378" s="89" cm="1">
        <f t="array" ref="N1378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378" s="89">
        <f>_34_KNMI_Stations[[#This Row],[graaddagen]]*_34_KNMI_Stations[[#This Row],[Gewogen factor]]</f>
        <v>1.3599999999999994</v>
      </c>
      <c r="P1378" s="89" cm="1">
        <f t="array" ref="P13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79" spans="1:16" x14ac:dyDescent="0.25">
      <c r="A1379">
        <v>242</v>
      </c>
      <c r="B1379" s="110">
        <v>45847</v>
      </c>
      <c r="C1379" s="89">
        <v>5.5</v>
      </c>
      <c r="D1379" s="89">
        <v>17.7</v>
      </c>
      <c r="E1379" s="96"/>
      <c r="F1379" s="89"/>
      <c r="G1379" s="89">
        <v>1020.8</v>
      </c>
      <c r="H1379">
        <v>0.73</v>
      </c>
      <c r="I1379" t="s">
        <v>3</v>
      </c>
      <c r="J1379">
        <v>0.8</v>
      </c>
      <c r="K1379">
        <v>7</v>
      </c>
      <c r="L1379">
        <v>2025</v>
      </c>
      <c r="M1379" t="s">
        <v>356</v>
      </c>
      <c r="N1379" s="89" cm="1">
        <f t="array" ref="N1379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1379" s="89">
        <f>_34_KNMI_Stations[[#This Row],[graaddagen]]*_34_KNMI_Stations[[#This Row],[Gewogen factor]]</f>
        <v>0.24000000000000057</v>
      </c>
      <c r="P1379" s="89" cm="1">
        <f t="array" ref="P13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80" spans="1:16" x14ac:dyDescent="0.25">
      <c r="A1380">
        <v>242</v>
      </c>
      <c r="B1380" s="110">
        <v>45848</v>
      </c>
      <c r="C1380" s="89">
        <v>3.9</v>
      </c>
      <c r="D1380" s="89">
        <v>18</v>
      </c>
      <c r="E1380" s="96"/>
      <c r="F1380" s="89"/>
      <c r="G1380" s="89">
        <v>1022.8</v>
      </c>
      <c r="H1380">
        <v>0.81</v>
      </c>
      <c r="I1380" t="s">
        <v>3</v>
      </c>
      <c r="J1380">
        <v>0.8</v>
      </c>
      <c r="K1380">
        <v>7</v>
      </c>
      <c r="L1380">
        <v>2025</v>
      </c>
      <c r="M1380" t="s">
        <v>356</v>
      </c>
      <c r="N1380" s="89" cm="1">
        <f t="array" ref="N1380">IF(ISNUMBER(_34_KNMI_Stations[[#This Row],[Etmaal temperatuur °C]]),IF(_34_KNMI_Stations[[#This Row],[Etmaal temperatuur °C]]&lt;stookgrens[],stookgrens[]-_34_KNMI_Stations[[#This Row],[Etmaal temperatuur °C]],0),"")</f>
        <v>0</v>
      </c>
      <c r="O1380" s="89">
        <f>_34_KNMI_Stations[[#This Row],[graaddagen]]*_34_KNMI_Stations[[#This Row],[Gewogen factor]]</f>
        <v>0</v>
      </c>
      <c r="P1380" s="89" cm="1">
        <f t="array" ref="P13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81" spans="1:16" x14ac:dyDescent="0.25">
      <c r="A1381">
        <v>242</v>
      </c>
      <c r="B1381" s="110">
        <v>45849</v>
      </c>
      <c r="C1381" s="89">
        <v>4.5999999999999996</v>
      </c>
      <c r="D1381" s="89">
        <v>18.899999999999999</v>
      </c>
      <c r="E1381" s="96"/>
      <c r="F1381" s="89"/>
      <c r="G1381" s="89">
        <v>1020.7</v>
      </c>
      <c r="H1381">
        <v>0.82</v>
      </c>
      <c r="I1381" t="s">
        <v>3</v>
      </c>
      <c r="J1381">
        <v>0.8</v>
      </c>
      <c r="K1381">
        <v>7</v>
      </c>
      <c r="L1381">
        <v>2025</v>
      </c>
      <c r="M1381" t="s">
        <v>356</v>
      </c>
      <c r="N1381" s="89" cm="1">
        <f t="array" ref="N1381">IF(ISNUMBER(_34_KNMI_Stations[[#This Row],[Etmaal temperatuur °C]]),IF(_34_KNMI_Stations[[#This Row],[Etmaal temperatuur °C]]&lt;stookgrens[],stookgrens[]-_34_KNMI_Stations[[#This Row],[Etmaal temperatuur °C]],0),"")</f>
        <v>0</v>
      </c>
      <c r="O1381" s="89">
        <f>_34_KNMI_Stations[[#This Row],[graaddagen]]*_34_KNMI_Stations[[#This Row],[Gewogen factor]]</f>
        <v>0</v>
      </c>
      <c r="P1381" s="89" cm="1">
        <f t="array" ref="P1381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382" spans="1:16" x14ac:dyDescent="0.25">
      <c r="A1382">
        <v>242</v>
      </c>
      <c r="B1382" s="110">
        <v>45850</v>
      </c>
      <c r="C1382" s="89">
        <v>6.6</v>
      </c>
      <c r="D1382" s="89">
        <v>18.899999999999999</v>
      </c>
      <c r="E1382" s="96"/>
      <c r="F1382" s="89"/>
      <c r="G1382" s="89">
        <v>1015.4</v>
      </c>
      <c r="H1382">
        <v>0.83</v>
      </c>
      <c r="I1382" t="s">
        <v>3</v>
      </c>
      <c r="J1382">
        <v>0.8</v>
      </c>
      <c r="K1382">
        <v>7</v>
      </c>
      <c r="L1382">
        <v>2025</v>
      </c>
      <c r="M1382" t="s">
        <v>356</v>
      </c>
      <c r="N1382" s="89" cm="1">
        <f t="array" ref="N1382">IF(ISNUMBER(_34_KNMI_Stations[[#This Row],[Etmaal temperatuur °C]]),IF(_34_KNMI_Stations[[#This Row],[Etmaal temperatuur °C]]&lt;stookgrens[],stookgrens[]-_34_KNMI_Stations[[#This Row],[Etmaal temperatuur °C]],0),"")</f>
        <v>0</v>
      </c>
      <c r="O1382" s="89">
        <f>_34_KNMI_Stations[[#This Row],[graaddagen]]*_34_KNMI_Stations[[#This Row],[Gewogen factor]]</f>
        <v>0</v>
      </c>
      <c r="P1382" s="89" cm="1">
        <f t="array" ref="P1382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383" spans="1:16" x14ac:dyDescent="0.25">
      <c r="A1383">
        <v>242</v>
      </c>
      <c r="B1383" s="110">
        <v>45851</v>
      </c>
      <c r="C1383" s="89">
        <v>5.3</v>
      </c>
      <c r="D1383" s="89">
        <v>19.3</v>
      </c>
      <c r="E1383" s="96"/>
      <c r="F1383" s="89"/>
      <c r="G1383" s="89">
        <v>1012</v>
      </c>
      <c r="H1383">
        <v>0.82</v>
      </c>
      <c r="I1383" t="s">
        <v>3</v>
      </c>
      <c r="J1383">
        <v>0.8</v>
      </c>
      <c r="K1383">
        <v>7</v>
      </c>
      <c r="L1383">
        <v>2025</v>
      </c>
      <c r="M1383" t="s">
        <v>356</v>
      </c>
      <c r="N1383" s="89" cm="1">
        <f t="array" ref="N1383">IF(ISNUMBER(_34_KNMI_Stations[[#This Row],[Etmaal temperatuur °C]]),IF(_34_KNMI_Stations[[#This Row],[Etmaal temperatuur °C]]&lt;stookgrens[],stookgrens[]-_34_KNMI_Stations[[#This Row],[Etmaal temperatuur °C]],0),"")</f>
        <v>0</v>
      </c>
      <c r="O1383" s="89">
        <f>_34_KNMI_Stations[[#This Row],[graaddagen]]*_34_KNMI_Stations[[#This Row],[Gewogen factor]]</f>
        <v>0</v>
      </c>
      <c r="P1383" s="89" cm="1">
        <f t="array" ref="P1383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384" spans="1:16" x14ac:dyDescent="0.25">
      <c r="A1384">
        <v>242</v>
      </c>
      <c r="B1384" s="110">
        <v>45852</v>
      </c>
      <c r="C1384" s="89">
        <v>4.8</v>
      </c>
      <c r="D1384" s="89">
        <v>18.7</v>
      </c>
      <c r="E1384" s="96"/>
      <c r="F1384" s="89"/>
      <c r="G1384" s="89">
        <v>1013.2</v>
      </c>
      <c r="H1384">
        <v>0.81</v>
      </c>
      <c r="I1384" t="s">
        <v>3</v>
      </c>
      <c r="J1384">
        <v>0.8</v>
      </c>
      <c r="K1384">
        <v>7</v>
      </c>
      <c r="L1384">
        <v>2025</v>
      </c>
      <c r="M1384" t="s">
        <v>357</v>
      </c>
      <c r="N1384" s="89" cm="1">
        <f t="array" ref="N1384">IF(ISNUMBER(_34_KNMI_Stations[[#This Row],[Etmaal temperatuur °C]]),IF(_34_KNMI_Stations[[#This Row],[Etmaal temperatuur °C]]&lt;stookgrens[],stookgrens[]-_34_KNMI_Stations[[#This Row],[Etmaal temperatuur °C]],0),"")</f>
        <v>0</v>
      </c>
      <c r="O1384" s="89">
        <f>_34_KNMI_Stations[[#This Row],[graaddagen]]*_34_KNMI_Stations[[#This Row],[Gewogen factor]]</f>
        <v>0</v>
      </c>
      <c r="P1384" s="89" cm="1">
        <f t="array" ref="P1384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385" spans="1:16" x14ac:dyDescent="0.25">
      <c r="A1385">
        <v>242</v>
      </c>
      <c r="B1385" s="110">
        <v>45853</v>
      </c>
      <c r="C1385" s="89">
        <v>7.8</v>
      </c>
      <c r="D1385" s="89">
        <v>19</v>
      </c>
      <c r="E1385" s="96"/>
      <c r="F1385" s="89"/>
      <c r="G1385" s="89">
        <v>1014.8</v>
      </c>
      <c r="H1385">
        <v>0.72</v>
      </c>
      <c r="I1385" t="s">
        <v>3</v>
      </c>
      <c r="J1385">
        <v>0.8</v>
      </c>
      <c r="K1385">
        <v>7</v>
      </c>
      <c r="L1385">
        <v>2025</v>
      </c>
      <c r="M1385" t="s">
        <v>357</v>
      </c>
      <c r="N1385" s="89" cm="1">
        <f t="array" ref="N1385">IF(ISNUMBER(_34_KNMI_Stations[[#This Row],[Etmaal temperatuur °C]]),IF(_34_KNMI_Stations[[#This Row],[Etmaal temperatuur °C]]&lt;stookgrens[],stookgrens[]-_34_KNMI_Stations[[#This Row],[Etmaal temperatuur °C]],0),"")</f>
        <v>0</v>
      </c>
      <c r="O1385" s="89">
        <f>_34_KNMI_Stations[[#This Row],[graaddagen]]*_34_KNMI_Stations[[#This Row],[Gewogen factor]]</f>
        <v>0</v>
      </c>
      <c r="P1385" s="89" cm="1">
        <f t="array" ref="P1385">IF(ISNUMBER(_34_KNMI_Stations[[#This Row],[Etmaal temperatuur °C]]),IF(_34_KNMI_Stations[[#This Row],[Etmaal temperatuur °C]]&gt;stookgrens[],_34_KNMI_Stations[[#This Row],[Etmaal temperatuur °C]]-stookgrens[],0),"")</f>
        <v>1</v>
      </c>
    </row>
    <row r="1386" spans="1:16" x14ac:dyDescent="0.25">
      <c r="A1386">
        <v>242</v>
      </c>
      <c r="B1386" s="110">
        <v>45854</v>
      </c>
      <c r="C1386" s="89">
        <v>5.6</v>
      </c>
      <c r="D1386" s="89">
        <v>17.8</v>
      </c>
      <c r="E1386" s="96"/>
      <c r="F1386" s="89"/>
      <c r="G1386" s="89">
        <v>1013</v>
      </c>
      <c r="H1386">
        <v>0.82</v>
      </c>
      <c r="I1386" t="s">
        <v>3</v>
      </c>
      <c r="J1386">
        <v>0.8</v>
      </c>
      <c r="K1386">
        <v>7</v>
      </c>
      <c r="L1386">
        <v>2025</v>
      </c>
      <c r="M1386" t="s">
        <v>357</v>
      </c>
      <c r="N1386" s="89" cm="1">
        <f t="array" ref="N1386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386" s="89">
        <f>_34_KNMI_Stations[[#This Row],[graaddagen]]*_34_KNMI_Stations[[#This Row],[Gewogen factor]]</f>
        <v>0.15999999999999945</v>
      </c>
      <c r="P1386" s="89" cm="1">
        <f t="array" ref="P13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87" spans="1:16" x14ac:dyDescent="0.25">
      <c r="A1387">
        <v>242</v>
      </c>
      <c r="B1387" s="110">
        <v>45855</v>
      </c>
      <c r="C1387" s="89">
        <v>5.4</v>
      </c>
      <c r="D1387" s="89">
        <v>17.7</v>
      </c>
      <c r="E1387" s="96"/>
      <c r="F1387" s="89"/>
      <c r="G1387" s="89">
        <v>1017.2</v>
      </c>
      <c r="H1387">
        <v>0.83</v>
      </c>
      <c r="I1387" t="s">
        <v>3</v>
      </c>
      <c r="J1387">
        <v>0.8</v>
      </c>
      <c r="K1387">
        <v>7</v>
      </c>
      <c r="L1387">
        <v>2025</v>
      </c>
      <c r="M1387" t="s">
        <v>357</v>
      </c>
      <c r="N1387" s="89" cm="1">
        <f t="array" ref="N1387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1387" s="89">
        <f>_34_KNMI_Stations[[#This Row],[graaddagen]]*_34_KNMI_Stations[[#This Row],[Gewogen factor]]</f>
        <v>0.24000000000000057</v>
      </c>
      <c r="P1387" s="89" cm="1">
        <f t="array" ref="P13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88" spans="1:16" x14ac:dyDescent="0.25">
      <c r="A1388">
        <v>242</v>
      </c>
      <c r="B1388" s="110">
        <v>45856</v>
      </c>
      <c r="C1388" s="89">
        <v>3.3</v>
      </c>
      <c r="D1388" s="89">
        <v>19.100000000000001</v>
      </c>
      <c r="E1388" s="96"/>
      <c r="F1388" s="89"/>
      <c r="G1388" s="89">
        <v>1014.5</v>
      </c>
      <c r="H1388">
        <v>0.81</v>
      </c>
      <c r="I1388" t="s">
        <v>3</v>
      </c>
      <c r="J1388">
        <v>0.8</v>
      </c>
      <c r="K1388">
        <v>7</v>
      </c>
      <c r="L1388">
        <v>2025</v>
      </c>
      <c r="M1388" t="s">
        <v>357</v>
      </c>
      <c r="N1388" s="89" cm="1">
        <f t="array" ref="N1388">IF(ISNUMBER(_34_KNMI_Stations[[#This Row],[Etmaal temperatuur °C]]),IF(_34_KNMI_Stations[[#This Row],[Etmaal temperatuur °C]]&lt;stookgrens[],stookgrens[]-_34_KNMI_Stations[[#This Row],[Etmaal temperatuur °C]],0),"")</f>
        <v>0</v>
      </c>
      <c r="O1388" s="89">
        <f>_34_KNMI_Stations[[#This Row],[graaddagen]]*_34_KNMI_Stations[[#This Row],[Gewogen factor]]</f>
        <v>0</v>
      </c>
      <c r="P1388" s="89" cm="1">
        <f t="array" ref="P1388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389" spans="1:16" x14ac:dyDescent="0.25">
      <c r="A1389">
        <v>242</v>
      </c>
      <c r="B1389" s="110">
        <v>45857</v>
      </c>
      <c r="C1389" s="89">
        <v>6</v>
      </c>
      <c r="D1389" s="89">
        <v>22.3</v>
      </c>
      <c r="E1389" s="96"/>
      <c r="F1389" s="89"/>
      <c r="G1389" s="89">
        <v>1007.6</v>
      </c>
      <c r="H1389">
        <v>0.81</v>
      </c>
      <c r="I1389" t="s">
        <v>3</v>
      </c>
      <c r="J1389">
        <v>0.8</v>
      </c>
      <c r="K1389">
        <v>7</v>
      </c>
      <c r="L1389">
        <v>2025</v>
      </c>
      <c r="M1389" t="s">
        <v>357</v>
      </c>
      <c r="N1389" s="89" cm="1">
        <f t="array" ref="N1389">IF(ISNUMBER(_34_KNMI_Stations[[#This Row],[Etmaal temperatuur °C]]),IF(_34_KNMI_Stations[[#This Row],[Etmaal temperatuur °C]]&lt;stookgrens[],stookgrens[]-_34_KNMI_Stations[[#This Row],[Etmaal temperatuur °C]],0),"")</f>
        <v>0</v>
      </c>
      <c r="O1389" s="89">
        <f>_34_KNMI_Stations[[#This Row],[graaddagen]]*_34_KNMI_Stations[[#This Row],[Gewogen factor]]</f>
        <v>0</v>
      </c>
      <c r="P1389" s="89" cm="1">
        <f t="array" ref="P1389">IF(ISNUMBER(_34_KNMI_Stations[[#This Row],[Etmaal temperatuur °C]]),IF(_34_KNMI_Stations[[#This Row],[Etmaal temperatuur °C]]&gt;stookgrens[],_34_KNMI_Stations[[#This Row],[Etmaal temperatuur °C]]-stookgrens[],0),"")</f>
        <v>4.3000000000000007</v>
      </c>
    </row>
    <row r="1390" spans="1:16" x14ac:dyDescent="0.25">
      <c r="A1390">
        <v>242</v>
      </c>
      <c r="B1390" s="110">
        <v>45858</v>
      </c>
      <c r="C1390" s="89">
        <v>4.3</v>
      </c>
      <c r="D1390" s="89">
        <v>19.899999999999999</v>
      </c>
      <c r="E1390" s="96"/>
      <c r="F1390" s="89"/>
      <c r="G1390" s="89">
        <v>1003.5</v>
      </c>
      <c r="H1390">
        <v>0.87</v>
      </c>
      <c r="I1390" t="s">
        <v>3</v>
      </c>
      <c r="J1390">
        <v>0.8</v>
      </c>
      <c r="K1390">
        <v>7</v>
      </c>
      <c r="L1390">
        <v>2025</v>
      </c>
      <c r="M1390" t="s">
        <v>357</v>
      </c>
      <c r="N1390" s="89" cm="1">
        <f t="array" ref="N1390">IF(ISNUMBER(_34_KNMI_Stations[[#This Row],[Etmaal temperatuur °C]]),IF(_34_KNMI_Stations[[#This Row],[Etmaal temperatuur °C]]&lt;stookgrens[],stookgrens[]-_34_KNMI_Stations[[#This Row],[Etmaal temperatuur °C]],0),"")</f>
        <v>0</v>
      </c>
      <c r="O1390" s="89">
        <f>_34_KNMI_Stations[[#This Row],[graaddagen]]*_34_KNMI_Stations[[#This Row],[Gewogen factor]]</f>
        <v>0</v>
      </c>
      <c r="P1390" s="89" cm="1">
        <f t="array" ref="P1390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391" spans="1:16" x14ac:dyDescent="0.25">
      <c r="A1391">
        <v>242</v>
      </c>
      <c r="B1391" s="110">
        <v>45859</v>
      </c>
      <c r="C1391" s="89">
        <v>5.5</v>
      </c>
      <c r="D1391" s="89">
        <v>19.7</v>
      </c>
      <c r="E1391" s="96"/>
      <c r="F1391" s="89"/>
      <c r="G1391" s="89">
        <v>1002.3</v>
      </c>
      <c r="H1391">
        <v>0.8</v>
      </c>
      <c r="I1391" t="s">
        <v>3</v>
      </c>
      <c r="J1391">
        <v>0.8</v>
      </c>
      <c r="K1391">
        <v>7</v>
      </c>
      <c r="L1391">
        <v>2025</v>
      </c>
      <c r="M1391" t="s">
        <v>358</v>
      </c>
      <c r="N1391" s="89" cm="1">
        <f t="array" ref="N1391">IF(ISNUMBER(_34_KNMI_Stations[[#This Row],[Etmaal temperatuur °C]]),IF(_34_KNMI_Stations[[#This Row],[Etmaal temperatuur °C]]&lt;stookgrens[],stookgrens[]-_34_KNMI_Stations[[#This Row],[Etmaal temperatuur °C]],0),"")</f>
        <v>0</v>
      </c>
      <c r="O1391" s="89">
        <f>_34_KNMI_Stations[[#This Row],[graaddagen]]*_34_KNMI_Stations[[#This Row],[Gewogen factor]]</f>
        <v>0</v>
      </c>
      <c r="P1391" s="89" cm="1">
        <f t="array" ref="P1391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392" spans="1:16" x14ac:dyDescent="0.25">
      <c r="A1392">
        <v>242</v>
      </c>
      <c r="B1392" s="110">
        <v>45860</v>
      </c>
      <c r="C1392" s="89">
        <v>6.9</v>
      </c>
      <c r="D1392" s="89">
        <v>19</v>
      </c>
      <c r="E1392" s="96"/>
      <c r="F1392" s="89"/>
      <c r="G1392" s="89">
        <v>1007.2</v>
      </c>
      <c r="H1392">
        <v>0.84</v>
      </c>
      <c r="I1392" t="s">
        <v>3</v>
      </c>
      <c r="J1392">
        <v>0.8</v>
      </c>
      <c r="K1392">
        <v>7</v>
      </c>
      <c r="L1392">
        <v>2025</v>
      </c>
      <c r="M1392" t="s">
        <v>358</v>
      </c>
      <c r="N1392" s="89" cm="1">
        <f t="array" ref="N1392">IF(ISNUMBER(_34_KNMI_Stations[[#This Row],[Etmaal temperatuur °C]]),IF(_34_KNMI_Stations[[#This Row],[Etmaal temperatuur °C]]&lt;stookgrens[],stookgrens[]-_34_KNMI_Stations[[#This Row],[Etmaal temperatuur °C]],0),"")</f>
        <v>0</v>
      </c>
      <c r="O1392" s="89">
        <f>_34_KNMI_Stations[[#This Row],[graaddagen]]*_34_KNMI_Stations[[#This Row],[Gewogen factor]]</f>
        <v>0</v>
      </c>
      <c r="P1392" s="89" cm="1">
        <f t="array" ref="P1392">IF(ISNUMBER(_34_KNMI_Stations[[#This Row],[Etmaal temperatuur °C]]),IF(_34_KNMI_Stations[[#This Row],[Etmaal temperatuur °C]]&gt;stookgrens[],_34_KNMI_Stations[[#This Row],[Etmaal temperatuur °C]]-stookgrens[],0),"")</f>
        <v>1</v>
      </c>
    </row>
    <row r="1393" spans="1:16" x14ac:dyDescent="0.25">
      <c r="A1393">
        <v>242</v>
      </c>
      <c r="B1393" s="110">
        <v>45861</v>
      </c>
      <c r="C1393" s="89">
        <v>6.4</v>
      </c>
      <c r="D1393" s="89">
        <v>19.5</v>
      </c>
      <c r="E1393" s="96"/>
      <c r="F1393" s="89"/>
      <c r="G1393" s="89">
        <v>1011.1</v>
      </c>
      <c r="H1393">
        <v>0.83</v>
      </c>
      <c r="I1393" t="s">
        <v>3</v>
      </c>
      <c r="J1393">
        <v>0.8</v>
      </c>
      <c r="K1393">
        <v>7</v>
      </c>
      <c r="L1393">
        <v>2025</v>
      </c>
      <c r="M1393" t="s">
        <v>358</v>
      </c>
      <c r="N1393" s="89" cm="1">
        <f t="array" ref="N1393">IF(ISNUMBER(_34_KNMI_Stations[[#This Row],[Etmaal temperatuur °C]]),IF(_34_KNMI_Stations[[#This Row],[Etmaal temperatuur °C]]&lt;stookgrens[],stookgrens[]-_34_KNMI_Stations[[#This Row],[Etmaal temperatuur °C]],0),"")</f>
        <v>0</v>
      </c>
      <c r="O1393" s="89">
        <f>_34_KNMI_Stations[[#This Row],[graaddagen]]*_34_KNMI_Stations[[#This Row],[Gewogen factor]]</f>
        <v>0</v>
      </c>
      <c r="P1393" s="89" cm="1">
        <f t="array" ref="P1393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394" spans="1:16" x14ac:dyDescent="0.25">
      <c r="A1394">
        <v>242</v>
      </c>
      <c r="B1394" s="110">
        <v>45862</v>
      </c>
      <c r="C1394" s="89">
        <v>5.5</v>
      </c>
      <c r="D1394" s="89">
        <v>19.2</v>
      </c>
      <c r="E1394" s="96"/>
      <c r="F1394" s="89"/>
      <c r="G1394" s="89">
        <v>1014.2</v>
      </c>
      <c r="H1394">
        <v>0.85</v>
      </c>
      <c r="I1394" t="s">
        <v>3</v>
      </c>
      <c r="J1394">
        <v>0.8</v>
      </c>
      <c r="K1394">
        <v>7</v>
      </c>
      <c r="L1394">
        <v>2025</v>
      </c>
      <c r="M1394" t="s">
        <v>358</v>
      </c>
      <c r="N1394" s="89" cm="1">
        <f t="array" ref="N1394">IF(ISNUMBER(_34_KNMI_Stations[[#This Row],[Etmaal temperatuur °C]]),IF(_34_KNMI_Stations[[#This Row],[Etmaal temperatuur °C]]&lt;stookgrens[],stookgrens[]-_34_KNMI_Stations[[#This Row],[Etmaal temperatuur °C]],0),"")</f>
        <v>0</v>
      </c>
      <c r="O1394" s="89">
        <f>_34_KNMI_Stations[[#This Row],[graaddagen]]*_34_KNMI_Stations[[#This Row],[Gewogen factor]]</f>
        <v>0</v>
      </c>
      <c r="P1394" s="89" cm="1">
        <f t="array" ref="P1394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395" spans="1:16" x14ac:dyDescent="0.25">
      <c r="A1395">
        <v>242</v>
      </c>
      <c r="B1395" s="110">
        <v>45863</v>
      </c>
      <c r="C1395" s="89">
        <v>4.9000000000000004</v>
      </c>
      <c r="D1395" s="89">
        <v>19</v>
      </c>
      <c r="E1395" s="96"/>
      <c r="F1395" s="89"/>
      <c r="G1395" s="89">
        <v>1017.4</v>
      </c>
      <c r="H1395">
        <v>0.8</v>
      </c>
      <c r="I1395" t="s">
        <v>3</v>
      </c>
      <c r="J1395">
        <v>0.8</v>
      </c>
      <c r="K1395">
        <v>7</v>
      </c>
      <c r="L1395">
        <v>2025</v>
      </c>
      <c r="M1395" t="s">
        <v>358</v>
      </c>
      <c r="N1395" s="89" cm="1">
        <f t="array" ref="N1395">IF(ISNUMBER(_34_KNMI_Stations[[#This Row],[Etmaal temperatuur °C]]),IF(_34_KNMI_Stations[[#This Row],[Etmaal temperatuur °C]]&lt;stookgrens[],stookgrens[]-_34_KNMI_Stations[[#This Row],[Etmaal temperatuur °C]],0),"")</f>
        <v>0</v>
      </c>
      <c r="O1395" s="89">
        <f>_34_KNMI_Stations[[#This Row],[graaddagen]]*_34_KNMI_Stations[[#This Row],[Gewogen factor]]</f>
        <v>0</v>
      </c>
      <c r="P1395" s="89" cm="1">
        <f t="array" ref="P1395">IF(ISNUMBER(_34_KNMI_Stations[[#This Row],[Etmaal temperatuur °C]]),IF(_34_KNMI_Stations[[#This Row],[Etmaal temperatuur °C]]&gt;stookgrens[],_34_KNMI_Stations[[#This Row],[Etmaal temperatuur °C]]-stookgrens[],0),"")</f>
        <v>1</v>
      </c>
    </row>
    <row r="1396" spans="1:16" x14ac:dyDescent="0.25">
      <c r="A1396">
        <v>242</v>
      </c>
      <c r="B1396" s="110">
        <v>45864</v>
      </c>
      <c r="C1396" s="89">
        <v>4.5</v>
      </c>
      <c r="D1396" s="89">
        <v>19.5</v>
      </c>
      <c r="E1396" s="96"/>
      <c r="F1396" s="89"/>
      <c r="G1396" s="89">
        <v>1015.1</v>
      </c>
      <c r="H1396">
        <v>0.8</v>
      </c>
      <c r="I1396" t="s">
        <v>3</v>
      </c>
      <c r="J1396">
        <v>0.8</v>
      </c>
      <c r="K1396">
        <v>7</v>
      </c>
      <c r="L1396">
        <v>2025</v>
      </c>
      <c r="M1396" t="s">
        <v>358</v>
      </c>
      <c r="N1396" s="89" cm="1">
        <f t="array" ref="N1396">IF(ISNUMBER(_34_KNMI_Stations[[#This Row],[Etmaal temperatuur °C]]),IF(_34_KNMI_Stations[[#This Row],[Etmaal temperatuur °C]]&lt;stookgrens[],stookgrens[]-_34_KNMI_Stations[[#This Row],[Etmaal temperatuur °C]],0),"")</f>
        <v>0</v>
      </c>
      <c r="O1396" s="89">
        <f>_34_KNMI_Stations[[#This Row],[graaddagen]]*_34_KNMI_Stations[[#This Row],[Gewogen factor]]</f>
        <v>0</v>
      </c>
      <c r="P1396" s="89" cm="1">
        <f t="array" ref="P1396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397" spans="1:16" x14ac:dyDescent="0.25">
      <c r="A1397">
        <v>242</v>
      </c>
      <c r="B1397" s="110">
        <v>45865</v>
      </c>
      <c r="C1397" s="89">
        <v>7</v>
      </c>
      <c r="D1397" s="89">
        <v>18.100000000000001</v>
      </c>
      <c r="E1397" s="96"/>
      <c r="F1397" s="89"/>
      <c r="G1397" s="89">
        <v>1014.5</v>
      </c>
      <c r="H1397">
        <v>0.76</v>
      </c>
      <c r="I1397" t="s">
        <v>3</v>
      </c>
      <c r="J1397">
        <v>0.8</v>
      </c>
      <c r="K1397">
        <v>7</v>
      </c>
      <c r="L1397">
        <v>2025</v>
      </c>
      <c r="M1397" t="s">
        <v>358</v>
      </c>
      <c r="N1397" s="89" cm="1">
        <f t="array" ref="N1397">IF(ISNUMBER(_34_KNMI_Stations[[#This Row],[Etmaal temperatuur °C]]),IF(_34_KNMI_Stations[[#This Row],[Etmaal temperatuur °C]]&lt;stookgrens[],stookgrens[]-_34_KNMI_Stations[[#This Row],[Etmaal temperatuur °C]],0),"")</f>
        <v>0</v>
      </c>
      <c r="O1397" s="89">
        <f>_34_KNMI_Stations[[#This Row],[graaddagen]]*_34_KNMI_Stations[[#This Row],[Gewogen factor]]</f>
        <v>0</v>
      </c>
      <c r="P1397" s="89" cm="1">
        <f t="array" ref="P1397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398" spans="1:16" x14ac:dyDescent="0.25">
      <c r="A1398">
        <v>242</v>
      </c>
      <c r="B1398" s="110">
        <v>45866</v>
      </c>
      <c r="C1398" s="89">
        <v>8.8000000000000007</v>
      </c>
      <c r="D1398" s="89">
        <v>18.100000000000001</v>
      </c>
      <c r="E1398" s="96"/>
      <c r="F1398" s="89"/>
      <c r="G1398" s="89">
        <v>1016.6</v>
      </c>
      <c r="H1398">
        <v>0.75</v>
      </c>
      <c r="I1398" t="s">
        <v>3</v>
      </c>
      <c r="J1398">
        <v>0.8</v>
      </c>
      <c r="K1398">
        <v>7</v>
      </c>
      <c r="L1398">
        <v>2025</v>
      </c>
      <c r="M1398" t="s">
        <v>359</v>
      </c>
      <c r="N1398" s="89" cm="1">
        <f t="array" ref="N1398">IF(ISNUMBER(_34_KNMI_Stations[[#This Row],[Etmaal temperatuur °C]]),IF(_34_KNMI_Stations[[#This Row],[Etmaal temperatuur °C]]&lt;stookgrens[],stookgrens[]-_34_KNMI_Stations[[#This Row],[Etmaal temperatuur °C]],0),"")</f>
        <v>0</v>
      </c>
      <c r="O1398" s="89">
        <f>_34_KNMI_Stations[[#This Row],[graaddagen]]*_34_KNMI_Stations[[#This Row],[Gewogen factor]]</f>
        <v>0</v>
      </c>
      <c r="P1398" s="89" cm="1">
        <f t="array" ref="P1398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399" spans="1:16" x14ac:dyDescent="0.25">
      <c r="A1399">
        <v>242</v>
      </c>
      <c r="B1399" s="110">
        <v>45867</v>
      </c>
      <c r="C1399" s="89">
        <v>7.8</v>
      </c>
      <c r="D1399" s="89">
        <v>18.3</v>
      </c>
      <c r="E1399" s="96"/>
      <c r="F1399" s="89"/>
      <c r="G1399" s="89">
        <v>1016.5</v>
      </c>
      <c r="H1399">
        <v>0.68</v>
      </c>
      <c r="I1399" t="s">
        <v>3</v>
      </c>
      <c r="J1399">
        <v>0.8</v>
      </c>
      <c r="K1399">
        <v>7</v>
      </c>
      <c r="L1399">
        <v>2025</v>
      </c>
      <c r="M1399" t="s">
        <v>359</v>
      </c>
      <c r="N1399" s="89" cm="1">
        <f t="array" ref="N1399">IF(ISNUMBER(_34_KNMI_Stations[[#This Row],[Etmaal temperatuur °C]]),IF(_34_KNMI_Stations[[#This Row],[Etmaal temperatuur °C]]&lt;stookgrens[],stookgrens[]-_34_KNMI_Stations[[#This Row],[Etmaal temperatuur °C]],0),"")</f>
        <v>0</v>
      </c>
      <c r="O1399" s="89">
        <f>_34_KNMI_Stations[[#This Row],[graaddagen]]*_34_KNMI_Stations[[#This Row],[Gewogen factor]]</f>
        <v>0</v>
      </c>
      <c r="P1399" s="89" cm="1">
        <f t="array" ref="P1399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400" spans="1:16" x14ac:dyDescent="0.25">
      <c r="A1400">
        <v>242</v>
      </c>
      <c r="B1400" s="110">
        <v>45868</v>
      </c>
      <c r="C1400" s="89">
        <v>9.9</v>
      </c>
      <c r="D1400" s="89">
        <v>18</v>
      </c>
      <c r="E1400" s="96"/>
      <c r="F1400" s="89"/>
      <c r="G1400" s="89">
        <v>1014.9</v>
      </c>
      <c r="H1400">
        <v>0.7</v>
      </c>
      <c r="I1400" t="s">
        <v>3</v>
      </c>
      <c r="J1400">
        <v>0.8</v>
      </c>
      <c r="K1400">
        <v>7</v>
      </c>
      <c r="L1400">
        <v>2025</v>
      </c>
      <c r="M1400" t="s">
        <v>359</v>
      </c>
      <c r="N1400" s="89" cm="1">
        <f t="array" ref="N1400">IF(ISNUMBER(_34_KNMI_Stations[[#This Row],[Etmaal temperatuur °C]]),IF(_34_KNMI_Stations[[#This Row],[Etmaal temperatuur °C]]&lt;stookgrens[],stookgrens[]-_34_KNMI_Stations[[#This Row],[Etmaal temperatuur °C]],0),"")</f>
        <v>0</v>
      </c>
      <c r="O1400" s="89">
        <f>_34_KNMI_Stations[[#This Row],[graaddagen]]*_34_KNMI_Stations[[#This Row],[Gewogen factor]]</f>
        <v>0</v>
      </c>
      <c r="P1400" s="89" cm="1">
        <f t="array" ref="P14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401" spans="1:16" x14ac:dyDescent="0.25">
      <c r="A1401">
        <v>242</v>
      </c>
      <c r="B1401" s="110">
        <v>45869</v>
      </c>
      <c r="C1401" s="89">
        <v>7.4</v>
      </c>
      <c r="D1401" s="89">
        <v>18.399999999999999</v>
      </c>
      <c r="E1401" s="96"/>
      <c r="F1401" s="89"/>
      <c r="G1401" s="89">
        <v>1012.7</v>
      </c>
      <c r="H1401">
        <v>0.77</v>
      </c>
      <c r="I1401" t="s">
        <v>3</v>
      </c>
      <c r="J1401">
        <v>0.8</v>
      </c>
      <c r="K1401">
        <v>7</v>
      </c>
      <c r="L1401">
        <v>2025</v>
      </c>
      <c r="M1401" t="s">
        <v>359</v>
      </c>
      <c r="N1401" s="89" cm="1">
        <f t="array" ref="N1401">IF(ISNUMBER(_34_KNMI_Stations[[#This Row],[Etmaal temperatuur °C]]),IF(_34_KNMI_Stations[[#This Row],[Etmaal temperatuur °C]]&lt;stookgrens[],stookgrens[]-_34_KNMI_Stations[[#This Row],[Etmaal temperatuur °C]],0),"")</f>
        <v>0</v>
      </c>
      <c r="O1401" s="89">
        <f>_34_KNMI_Stations[[#This Row],[graaddagen]]*_34_KNMI_Stations[[#This Row],[Gewogen factor]]</f>
        <v>0</v>
      </c>
      <c r="P1401" s="89" cm="1">
        <f t="array" ref="P1401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402" spans="1:16" x14ac:dyDescent="0.25">
      <c r="A1402">
        <v>242</v>
      </c>
      <c r="B1402" s="110">
        <v>45870</v>
      </c>
      <c r="C1402" s="89">
        <v>8.6</v>
      </c>
      <c r="D1402" s="89">
        <v>17.100000000000001</v>
      </c>
      <c r="E1402" s="96"/>
      <c r="F1402" s="89"/>
      <c r="G1402" s="89">
        <v>1010.4</v>
      </c>
      <c r="H1402">
        <v>0.85</v>
      </c>
      <c r="I1402" t="s">
        <v>3</v>
      </c>
      <c r="J1402">
        <v>0.8</v>
      </c>
      <c r="K1402">
        <v>8</v>
      </c>
      <c r="L1402">
        <v>2025</v>
      </c>
      <c r="M1402" t="s">
        <v>359</v>
      </c>
      <c r="N1402" s="89" cm="1">
        <f t="array" ref="N1402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402" s="89">
        <f>_34_KNMI_Stations[[#This Row],[graaddagen]]*_34_KNMI_Stations[[#This Row],[Gewogen factor]]</f>
        <v>0.71999999999999886</v>
      </c>
      <c r="P1402" s="89" cm="1">
        <f t="array" ref="P14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403" spans="1:16" x14ac:dyDescent="0.25">
      <c r="A1403">
        <v>242</v>
      </c>
      <c r="B1403" s="110">
        <v>45871</v>
      </c>
      <c r="C1403" s="89">
        <v>10</v>
      </c>
      <c r="D1403" s="89">
        <v>16.8</v>
      </c>
      <c r="E1403" s="96"/>
      <c r="F1403" s="89"/>
      <c r="G1403" s="89">
        <v>1013.3</v>
      </c>
      <c r="H1403">
        <v>0.8</v>
      </c>
      <c r="I1403" t="s">
        <v>3</v>
      </c>
      <c r="J1403">
        <v>0.8</v>
      </c>
      <c r="K1403">
        <v>8</v>
      </c>
      <c r="L1403">
        <v>2025</v>
      </c>
      <c r="M1403" t="s">
        <v>359</v>
      </c>
      <c r="N1403" s="89" cm="1">
        <f t="array" ref="N1403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1403" s="89">
        <f>_34_KNMI_Stations[[#This Row],[graaddagen]]*_34_KNMI_Stations[[#This Row],[Gewogen factor]]</f>
        <v>0.95999999999999952</v>
      </c>
      <c r="P1403" s="89" cm="1">
        <f t="array" ref="P14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404" spans="1:16" x14ac:dyDescent="0.25">
      <c r="A1404">
        <v>242</v>
      </c>
      <c r="B1404" s="110">
        <v>45872</v>
      </c>
      <c r="C1404" s="89">
        <v>9.1</v>
      </c>
      <c r="D1404" s="89">
        <v>18.2</v>
      </c>
      <c r="E1404" s="96"/>
      <c r="F1404" s="89"/>
      <c r="G1404" s="89">
        <v>1014.9</v>
      </c>
      <c r="H1404">
        <v>0.78</v>
      </c>
      <c r="I1404" t="s">
        <v>3</v>
      </c>
      <c r="J1404">
        <v>0.8</v>
      </c>
      <c r="K1404">
        <v>8</v>
      </c>
      <c r="L1404">
        <v>2025</v>
      </c>
      <c r="M1404" t="s">
        <v>359</v>
      </c>
      <c r="N1404" s="89" cm="1">
        <f t="array" ref="N1404">IF(ISNUMBER(_34_KNMI_Stations[[#This Row],[Etmaal temperatuur °C]]),IF(_34_KNMI_Stations[[#This Row],[Etmaal temperatuur °C]]&lt;stookgrens[],stookgrens[]-_34_KNMI_Stations[[#This Row],[Etmaal temperatuur °C]],0),"")</f>
        <v>0</v>
      </c>
      <c r="O1404" s="89">
        <f>_34_KNMI_Stations[[#This Row],[graaddagen]]*_34_KNMI_Stations[[#This Row],[Gewogen factor]]</f>
        <v>0</v>
      </c>
      <c r="P1404" s="89" cm="1">
        <f t="array" ref="P1404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405" spans="1:16" x14ac:dyDescent="0.25">
      <c r="A1405">
        <v>242</v>
      </c>
      <c r="B1405" s="110">
        <v>45873</v>
      </c>
      <c r="C1405" s="89">
        <v>9.4</v>
      </c>
      <c r="D1405" s="89">
        <v>18.5</v>
      </c>
      <c r="E1405" s="96"/>
      <c r="F1405" s="89"/>
      <c r="G1405" s="89">
        <v>1012.9</v>
      </c>
      <c r="H1405">
        <v>0.81</v>
      </c>
      <c r="I1405" t="s">
        <v>3</v>
      </c>
      <c r="J1405">
        <v>0.8</v>
      </c>
      <c r="K1405">
        <v>8</v>
      </c>
      <c r="L1405">
        <v>2025</v>
      </c>
      <c r="M1405" t="s">
        <v>360</v>
      </c>
      <c r="N1405" s="89" cm="1">
        <f t="array" ref="N1405">IF(ISNUMBER(_34_KNMI_Stations[[#This Row],[Etmaal temperatuur °C]]),IF(_34_KNMI_Stations[[#This Row],[Etmaal temperatuur °C]]&lt;stookgrens[],stookgrens[]-_34_KNMI_Stations[[#This Row],[Etmaal temperatuur °C]],0),"")</f>
        <v>0</v>
      </c>
      <c r="O1405" s="89">
        <f>_34_KNMI_Stations[[#This Row],[graaddagen]]*_34_KNMI_Stations[[#This Row],[Gewogen factor]]</f>
        <v>0</v>
      </c>
      <c r="P1405" s="89" cm="1">
        <f t="array" ref="P1405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406" spans="1:16" x14ac:dyDescent="0.25">
      <c r="A1406">
        <v>242</v>
      </c>
      <c r="B1406" s="110">
        <v>45874</v>
      </c>
      <c r="C1406" s="89">
        <v>12.3</v>
      </c>
      <c r="D1406" s="89">
        <v>17.2</v>
      </c>
      <c r="E1406" s="96"/>
      <c r="F1406" s="89"/>
      <c r="G1406" s="89">
        <v>1017.2</v>
      </c>
      <c r="H1406">
        <v>0.68</v>
      </c>
      <c r="I1406" t="s">
        <v>3</v>
      </c>
      <c r="J1406">
        <v>0.8</v>
      </c>
      <c r="K1406">
        <v>8</v>
      </c>
      <c r="L1406">
        <v>2025</v>
      </c>
      <c r="M1406" t="s">
        <v>360</v>
      </c>
      <c r="N1406" s="89" cm="1">
        <f t="array" ref="N1406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406" s="89">
        <f>_34_KNMI_Stations[[#This Row],[graaddagen]]*_34_KNMI_Stations[[#This Row],[Gewogen factor]]</f>
        <v>0.64000000000000057</v>
      </c>
      <c r="P1406" s="89" cm="1">
        <f t="array" ref="P14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407" spans="1:16" x14ac:dyDescent="0.25">
      <c r="A1407">
        <v>242</v>
      </c>
      <c r="B1407" s="110">
        <v>45875</v>
      </c>
      <c r="C1407" s="89">
        <v>7.6</v>
      </c>
      <c r="D1407" s="89">
        <v>17.2</v>
      </c>
      <c r="E1407" s="96"/>
      <c r="F1407" s="89"/>
      <c r="G1407" s="89">
        <v>1021.9</v>
      </c>
      <c r="H1407">
        <v>0.69</v>
      </c>
      <c r="I1407" t="s">
        <v>3</v>
      </c>
      <c r="J1407">
        <v>0.8</v>
      </c>
      <c r="K1407">
        <v>8</v>
      </c>
      <c r="L1407">
        <v>2025</v>
      </c>
      <c r="M1407" t="s">
        <v>360</v>
      </c>
      <c r="N1407" s="89" cm="1">
        <f t="array" ref="N1407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407" s="89">
        <f>_34_KNMI_Stations[[#This Row],[graaddagen]]*_34_KNMI_Stations[[#This Row],[Gewogen factor]]</f>
        <v>0.64000000000000057</v>
      </c>
      <c r="P1407" s="89" cm="1">
        <f t="array" ref="P14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408" spans="1:16" x14ac:dyDescent="0.25">
      <c r="A1408">
        <v>242</v>
      </c>
      <c r="B1408" s="110">
        <v>45876</v>
      </c>
      <c r="C1408" s="89">
        <v>7.9</v>
      </c>
      <c r="D1408" s="89">
        <v>18.399999999999999</v>
      </c>
      <c r="E1408" s="96"/>
      <c r="F1408" s="89"/>
      <c r="G1408" s="89">
        <v>1014.9</v>
      </c>
      <c r="H1408">
        <v>0.73</v>
      </c>
      <c r="I1408" t="s">
        <v>3</v>
      </c>
      <c r="J1408">
        <v>0.8</v>
      </c>
      <c r="K1408">
        <v>8</v>
      </c>
      <c r="L1408">
        <v>2025</v>
      </c>
      <c r="M1408" t="s">
        <v>360</v>
      </c>
      <c r="N1408" s="89" cm="1">
        <f t="array" ref="N1408">IF(ISNUMBER(_34_KNMI_Stations[[#This Row],[Etmaal temperatuur °C]]),IF(_34_KNMI_Stations[[#This Row],[Etmaal temperatuur °C]]&lt;stookgrens[],stookgrens[]-_34_KNMI_Stations[[#This Row],[Etmaal temperatuur °C]],0),"")</f>
        <v>0</v>
      </c>
      <c r="O1408" s="89">
        <f>_34_KNMI_Stations[[#This Row],[graaddagen]]*_34_KNMI_Stations[[#This Row],[Gewogen factor]]</f>
        <v>0</v>
      </c>
      <c r="P1408" s="89" cm="1">
        <f t="array" ref="P1408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409" spans="1:16" x14ac:dyDescent="0.25">
      <c r="A1409">
        <v>242</v>
      </c>
      <c r="B1409" s="110">
        <v>45877</v>
      </c>
      <c r="C1409" s="89">
        <v>4.9000000000000004</v>
      </c>
      <c r="D1409" s="89">
        <v>18.3</v>
      </c>
      <c r="E1409" s="96"/>
      <c r="F1409" s="89"/>
      <c r="G1409" s="89">
        <v>1017.5</v>
      </c>
      <c r="H1409">
        <v>0.76</v>
      </c>
      <c r="I1409" t="s">
        <v>3</v>
      </c>
      <c r="J1409">
        <v>0.8</v>
      </c>
      <c r="K1409">
        <v>8</v>
      </c>
      <c r="L1409">
        <v>2025</v>
      </c>
      <c r="M1409" t="s">
        <v>360</v>
      </c>
      <c r="N1409" s="89" cm="1">
        <f t="array" ref="N1409">IF(ISNUMBER(_34_KNMI_Stations[[#This Row],[Etmaal temperatuur °C]]),IF(_34_KNMI_Stations[[#This Row],[Etmaal temperatuur °C]]&lt;stookgrens[],stookgrens[]-_34_KNMI_Stations[[#This Row],[Etmaal temperatuur °C]],0),"")</f>
        <v>0</v>
      </c>
      <c r="O1409" s="89">
        <f>_34_KNMI_Stations[[#This Row],[graaddagen]]*_34_KNMI_Stations[[#This Row],[Gewogen factor]]</f>
        <v>0</v>
      </c>
      <c r="P1409" s="89" cm="1">
        <f t="array" ref="P1409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410" spans="1:16" x14ac:dyDescent="0.25">
      <c r="A1410">
        <v>242</v>
      </c>
      <c r="B1410" s="110">
        <v>45878</v>
      </c>
      <c r="C1410" s="89">
        <v>6.6</v>
      </c>
      <c r="D1410" s="89">
        <v>18.899999999999999</v>
      </c>
      <c r="E1410" s="96"/>
      <c r="F1410" s="89"/>
      <c r="G1410" s="89">
        <v>1020.1</v>
      </c>
      <c r="H1410">
        <v>0.77</v>
      </c>
      <c r="I1410" t="s">
        <v>3</v>
      </c>
      <c r="J1410">
        <v>0.8</v>
      </c>
      <c r="K1410">
        <v>8</v>
      </c>
      <c r="L1410">
        <v>2025</v>
      </c>
      <c r="M1410" t="s">
        <v>360</v>
      </c>
      <c r="N1410" s="89" cm="1">
        <f t="array" ref="N1410">IF(ISNUMBER(_34_KNMI_Stations[[#This Row],[Etmaal temperatuur °C]]),IF(_34_KNMI_Stations[[#This Row],[Etmaal temperatuur °C]]&lt;stookgrens[],stookgrens[]-_34_KNMI_Stations[[#This Row],[Etmaal temperatuur °C]],0),"")</f>
        <v>0</v>
      </c>
      <c r="O1410" s="89">
        <f>_34_KNMI_Stations[[#This Row],[graaddagen]]*_34_KNMI_Stations[[#This Row],[Gewogen factor]]</f>
        <v>0</v>
      </c>
      <c r="P1410" s="89" cm="1">
        <f t="array" ref="P1410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411" spans="1:16" x14ac:dyDescent="0.25">
      <c r="A1411">
        <v>242</v>
      </c>
      <c r="B1411" s="110">
        <v>45879</v>
      </c>
      <c r="C1411" s="89">
        <v>3.9</v>
      </c>
      <c r="D1411" s="89">
        <v>17.8</v>
      </c>
      <c r="E1411" s="96"/>
      <c r="F1411" s="89"/>
      <c r="G1411" s="89">
        <v>1027.3</v>
      </c>
      <c r="H1411">
        <v>0.73</v>
      </c>
      <c r="I1411" t="s">
        <v>3</v>
      </c>
      <c r="J1411">
        <v>0.8</v>
      </c>
      <c r="K1411">
        <v>8</v>
      </c>
      <c r="L1411">
        <v>2025</v>
      </c>
      <c r="M1411" t="s">
        <v>360</v>
      </c>
      <c r="N1411" s="89" cm="1">
        <f t="array" ref="N1411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411" s="89">
        <f>_34_KNMI_Stations[[#This Row],[graaddagen]]*_34_KNMI_Stations[[#This Row],[Gewogen factor]]</f>
        <v>0.15999999999999945</v>
      </c>
      <c r="P1411" s="89" cm="1">
        <f t="array" ref="P14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412" spans="1:16" x14ac:dyDescent="0.25">
      <c r="A1412">
        <v>242</v>
      </c>
      <c r="B1412" s="110">
        <v>45880</v>
      </c>
      <c r="C1412" s="89">
        <v>3.3</v>
      </c>
      <c r="D1412" s="89">
        <v>19.3</v>
      </c>
      <c r="E1412" s="96"/>
      <c r="F1412" s="89"/>
      <c r="G1412" s="89">
        <v>1024.0999999999999</v>
      </c>
      <c r="H1412">
        <v>0.7</v>
      </c>
      <c r="I1412" t="s">
        <v>3</v>
      </c>
      <c r="J1412">
        <v>0.8</v>
      </c>
      <c r="K1412">
        <v>8</v>
      </c>
      <c r="L1412">
        <v>2025</v>
      </c>
      <c r="M1412" t="s">
        <v>361</v>
      </c>
      <c r="N1412" s="89" cm="1">
        <f t="array" ref="N1412">IF(ISNUMBER(_34_KNMI_Stations[[#This Row],[Etmaal temperatuur °C]]),IF(_34_KNMI_Stations[[#This Row],[Etmaal temperatuur °C]]&lt;stookgrens[],stookgrens[]-_34_KNMI_Stations[[#This Row],[Etmaal temperatuur °C]],0),"")</f>
        <v>0</v>
      </c>
      <c r="O1412" s="89">
        <f>_34_KNMI_Stations[[#This Row],[graaddagen]]*_34_KNMI_Stations[[#This Row],[Gewogen factor]]</f>
        <v>0</v>
      </c>
      <c r="P1412" s="89" cm="1">
        <f t="array" ref="P1412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413" spans="1:16" x14ac:dyDescent="0.25">
      <c r="A1413">
        <v>242</v>
      </c>
      <c r="B1413" s="110">
        <v>45881</v>
      </c>
      <c r="C1413" s="89">
        <v>5.8</v>
      </c>
      <c r="D1413" s="89">
        <v>21.4</v>
      </c>
      <c r="E1413" s="96"/>
      <c r="F1413" s="89"/>
      <c r="G1413" s="89">
        <v>1016.7</v>
      </c>
      <c r="H1413">
        <v>0.76</v>
      </c>
      <c r="I1413" t="s">
        <v>3</v>
      </c>
      <c r="J1413">
        <v>0.8</v>
      </c>
      <c r="K1413">
        <v>8</v>
      </c>
      <c r="L1413">
        <v>2025</v>
      </c>
      <c r="M1413" t="s">
        <v>361</v>
      </c>
      <c r="N1413" s="89" cm="1">
        <f t="array" ref="N1413">IF(ISNUMBER(_34_KNMI_Stations[[#This Row],[Etmaal temperatuur °C]]),IF(_34_KNMI_Stations[[#This Row],[Etmaal temperatuur °C]]&lt;stookgrens[],stookgrens[]-_34_KNMI_Stations[[#This Row],[Etmaal temperatuur °C]],0),"")</f>
        <v>0</v>
      </c>
      <c r="O1413" s="89">
        <f>_34_KNMI_Stations[[#This Row],[graaddagen]]*_34_KNMI_Stations[[#This Row],[Gewogen factor]]</f>
        <v>0</v>
      </c>
      <c r="P1413" s="89" cm="1">
        <f t="array" ref="P1413">IF(ISNUMBER(_34_KNMI_Stations[[#This Row],[Etmaal temperatuur °C]]),IF(_34_KNMI_Stations[[#This Row],[Etmaal temperatuur °C]]&gt;stookgrens[],_34_KNMI_Stations[[#This Row],[Etmaal temperatuur °C]]-stookgrens[],0),"")</f>
        <v>3.3999999999999986</v>
      </c>
    </row>
    <row r="1414" spans="1:16" x14ac:dyDescent="0.25">
      <c r="A1414">
        <v>242</v>
      </c>
      <c r="B1414" s="110">
        <v>45882</v>
      </c>
      <c r="C1414" s="89">
        <v>3</v>
      </c>
      <c r="D1414" s="89">
        <v>22.2</v>
      </c>
      <c r="E1414" s="96"/>
      <c r="F1414" s="89"/>
      <c r="G1414" s="89">
        <v>1015.1</v>
      </c>
      <c r="H1414">
        <v>0.8</v>
      </c>
      <c r="I1414" t="s">
        <v>3</v>
      </c>
      <c r="J1414">
        <v>0.8</v>
      </c>
      <c r="K1414">
        <v>8</v>
      </c>
      <c r="L1414">
        <v>2025</v>
      </c>
      <c r="M1414" t="s">
        <v>361</v>
      </c>
      <c r="N1414" s="89" cm="1">
        <f t="array" ref="N1414">IF(ISNUMBER(_34_KNMI_Stations[[#This Row],[Etmaal temperatuur °C]]),IF(_34_KNMI_Stations[[#This Row],[Etmaal temperatuur °C]]&lt;stookgrens[],stookgrens[]-_34_KNMI_Stations[[#This Row],[Etmaal temperatuur °C]],0),"")</f>
        <v>0</v>
      </c>
      <c r="O1414" s="89">
        <f>_34_KNMI_Stations[[#This Row],[graaddagen]]*_34_KNMI_Stations[[#This Row],[Gewogen factor]]</f>
        <v>0</v>
      </c>
      <c r="P1414" s="89" cm="1">
        <f t="array" ref="P1414">IF(ISNUMBER(_34_KNMI_Stations[[#This Row],[Etmaal temperatuur °C]]),IF(_34_KNMI_Stations[[#This Row],[Etmaal temperatuur °C]]&gt;stookgrens[],_34_KNMI_Stations[[#This Row],[Etmaal temperatuur °C]]-stookgrens[],0),"")</f>
        <v>4.1999999999999993</v>
      </c>
    </row>
    <row r="1415" spans="1:16" x14ac:dyDescent="0.25">
      <c r="A1415">
        <v>242</v>
      </c>
      <c r="B1415" s="110">
        <v>45883</v>
      </c>
      <c r="C1415" s="89">
        <v>4.9000000000000004</v>
      </c>
      <c r="D1415" s="89">
        <v>21.8</v>
      </c>
      <c r="E1415" s="96"/>
      <c r="F1415" s="89"/>
      <c r="G1415" s="89">
        <v>1018.3</v>
      </c>
      <c r="H1415">
        <v>0.83</v>
      </c>
      <c r="I1415" t="s">
        <v>3</v>
      </c>
      <c r="J1415">
        <v>0.8</v>
      </c>
      <c r="K1415">
        <v>8</v>
      </c>
      <c r="L1415">
        <v>2025</v>
      </c>
      <c r="M1415" t="s">
        <v>361</v>
      </c>
      <c r="N1415" s="89" cm="1">
        <f t="array" ref="N1415">IF(ISNUMBER(_34_KNMI_Stations[[#This Row],[Etmaal temperatuur °C]]),IF(_34_KNMI_Stations[[#This Row],[Etmaal temperatuur °C]]&lt;stookgrens[],stookgrens[]-_34_KNMI_Stations[[#This Row],[Etmaal temperatuur °C]],0),"")</f>
        <v>0</v>
      </c>
      <c r="O1415" s="89">
        <f>_34_KNMI_Stations[[#This Row],[graaddagen]]*_34_KNMI_Stations[[#This Row],[Gewogen factor]]</f>
        <v>0</v>
      </c>
      <c r="P1415" s="89" cm="1">
        <f t="array" ref="P1415">IF(ISNUMBER(_34_KNMI_Stations[[#This Row],[Etmaal temperatuur °C]]),IF(_34_KNMI_Stations[[#This Row],[Etmaal temperatuur °C]]&gt;stookgrens[],_34_KNMI_Stations[[#This Row],[Etmaal temperatuur °C]]-stookgrens[],0),"")</f>
        <v>3.8000000000000007</v>
      </c>
    </row>
    <row r="1416" spans="1:16" x14ac:dyDescent="0.25">
      <c r="A1416">
        <v>242</v>
      </c>
      <c r="B1416" s="110">
        <v>45884</v>
      </c>
      <c r="C1416" s="89">
        <v>5.8</v>
      </c>
      <c r="D1416" s="89">
        <v>20.100000000000001</v>
      </c>
      <c r="E1416" s="96"/>
      <c r="F1416" s="89"/>
      <c r="G1416" s="89">
        <v>1023.6</v>
      </c>
      <c r="H1416">
        <v>0.84</v>
      </c>
      <c r="I1416" t="s">
        <v>3</v>
      </c>
      <c r="J1416">
        <v>0.8</v>
      </c>
      <c r="K1416">
        <v>8</v>
      </c>
      <c r="L1416">
        <v>2025</v>
      </c>
      <c r="M1416" t="s">
        <v>361</v>
      </c>
      <c r="N1416" s="89" cm="1">
        <f t="array" ref="N1416">IF(ISNUMBER(_34_KNMI_Stations[[#This Row],[Etmaal temperatuur °C]]),IF(_34_KNMI_Stations[[#This Row],[Etmaal temperatuur °C]]&lt;stookgrens[],stookgrens[]-_34_KNMI_Stations[[#This Row],[Etmaal temperatuur °C]],0),"")</f>
        <v>0</v>
      </c>
      <c r="O1416" s="89">
        <f>_34_KNMI_Stations[[#This Row],[graaddagen]]*_34_KNMI_Stations[[#This Row],[Gewogen factor]]</f>
        <v>0</v>
      </c>
      <c r="P1416" s="89" cm="1">
        <f t="array" ref="P1416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1417" spans="1:16" x14ac:dyDescent="0.25">
      <c r="A1417">
        <v>242</v>
      </c>
      <c r="B1417" s="110">
        <v>45885</v>
      </c>
      <c r="C1417" s="89">
        <v>6.8</v>
      </c>
      <c r="D1417" s="89">
        <v>17.5</v>
      </c>
      <c r="E1417" s="96"/>
      <c r="F1417" s="89"/>
      <c r="G1417" s="89">
        <v>1026.4000000000001</v>
      </c>
      <c r="H1417">
        <v>0.72</v>
      </c>
      <c r="I1417" t="s">
        <v>3</v>
      </c>
      <c r="J1417">
        <v>0.8</v>
      </c>
      <c r="K1417">
        <v>8</v>
      </c>
      <c r="L1417">
        <v>2025</v>
      </c>
      <c r="M1417" t="s">
        <v>361</v>
      </c>
      <c r="N1417" s="89" cm="1">
        <f t="array" ref="N1417">IF(ISNUMBER(_34_KNMI_Stations[[#This Row],[Etmaal temperatuur °C]]),IF(_34_KNMI_Stations[[#This Row],[Etmaal temperatuur °C]]&lt;stookgrens[],stookgrens[]-_34_KNMI_Stations[[#This Row],[Etmaal temperatuur °C]],0),"")</f>
        <v>0.5</v>
      </c>
      <c r="O1417" s="89">
        <f>_34_KNMI_Stations[[#This Row],[graaddagen]]*_34_KNMI_Stations[[#This Row],[Gewogen factor]]</f>
        <v>0.4</v>
      </c>
      <c r="P1417" s="89" cm="1">
        <f t="array" ref="P14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418" spans="1:16" x14ac:dyDescent="0.25">
      <c r="A1418">
        <v>242</v>
      </c>
      <c r="B1418" s="110">
        <v>45886</v>
      </c>
      <c r="C1418" s="89">
        <v>5.8</v>
      </c>
      <c r="D1418" s="89">
        <v>17</v>
      </c>
      <c r="E1418" s="96"/>
      <c r="F1418" s="89"/>
      <c r="G1418" s="89">
        <v>1023.4</v>
      </c>
      <c r="H1418">
        <v>0.82</v>
      </c>
      <c r="I1418" t="s">
        <v>3</v>
      </c>
      <c r="J1418">
        <v>0.8</v>
      </c>
      <c r="K1418">
        <v>8</v>
      </c>
      <c r="L1418">
        <v>2025</v>
      </c>
      <c r="M1418" t="s">
        <v>361</v>
      </c>
      <c r="N1418" s="89" cm="1">
        <f t="array" ref="N1418">IF(ISNUMBER(_34_KNMI_Stations[[#This Row],[Etmaal temperatuur °C]]),IF(_34_KNMI_Stations[[#This Row],[Etmaal temperatuur °C]]&lt;stookgrens[],stookgrens[]-_34_KNMI_Stations[[#This Row],[Etmaal temperatuur °C]],0),"")</f>
        <v>1</v>
      </c>
      <c r="O1418" s="89">
        <f>_34_KNMI_Stations[[#This Row],[graaddagen]]*_34_KNMI_Stations[[#This Row],[Gewogen factor]]</f>
        <v>0.8</v>
      </c>
      <c r="P1418" s="89" cm="1">
        <f t="array" ref="P14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419" spans="1:16" x14ac:dyDescent="0.25">
      <c r="A1419">
        <v>242</v>
      </c>
      <c r="B1419" s="110">
        <v>45887</v>
      </c>
      <c r="C1419" s="89">
        <v>4</v>
      </c>
      <c r="D1419" s="89">
        <v>18.600000000000001</v>
      </c>
      <c r="E1419" s="96"/>
      <c r="F1419" s="89"/>
      <c r="G1419" s="89">
        <v>1021.5</v>
      </c>
      <c r="H1419">
        <v>0.76</v>
      </c>
      <c r="I1419" t="s">
        <v>3</v>
      </c>
      <c r="J1419">
        <v>0.8</v>
      </c>
      <c r="K1419">
        <v>8</v>
      </c>
      <c r="L1419">
        <v>2025</v>
      </c>
      <c r="M1419" t="s">
        <v>362</v>
      </c>
      <c r="N1419" s="89" cm="1">
        <f t="array" ref="N1419">IF(ISNUMBER(_34_KNMI_Stations[[#This Row],[Etmaal temperatuur °C]]),IF(_34_KNMI_Stations[[#This Row],[Etmaal temperatuur °C]]&lt;stookgrens[],stookgrens[]-_34_KNMI_Stations[[#This Row],[Etmaal temperatuur °C]],0),"")</f>
        <v>0</v>
      </c>
      <c r="O1419" s="89">
        <f>_34_KNMI_Stations[[#This Row],[graaddagen]]*_34_KNMI_Stations[[#This Row],[Gewogen factor]]</f>
        <v>0</v>
      </c>
      <c r="P1419" s="89" cm="1">
        <f t="array" ref="P1419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420" spans="1:16" x14ac:dyDescent="0.25">
      <c r="A1420">
        <v>242</v>
      </c>
      <c r="B1420" s="110">
        <v>45888</v>
      </c>
      <c r="C1420" s="89">
        <v>6.2</v>
      </c>
      <c r="D1420" s="89">
        <v>18</v>
      </c>
      <c r="E1420" s="96"/>
      <c r="F1420" s="89"/>
      <c r="G1420" s="89">
        <v>1016.8</v>
      </c>
      <c r="H1420">
        <v>0.8</v>
      </c>
      <c r="I1420" t="s">
        <v>3</v>
      </c>
      <c r="J1420">
        <v>0.8</v>
      </c>
      <c r="K1420">
        <v>8</v>
      </c>
      <c r="L1420">
        <v>2025</v>
      </c>
      <c r="M1420" t="s">
        <v>362</v>
      </c>
      <c r="N1420" s="89" cm="1">
        <f t="array" ref="N1420">IF(ISNUMBER(_34_KNMI_Stations[[#This Row],[Etmaal temperatuur °C]]),IF(_34_KNMI_Stations[[#This Row],[Etmaal temperatuur °C]]&lt;stookgrens[],stookgrens[]-_34_KNMI_Stations[[#This Row],[Etmaal temperatuur °C]],0),"")</f>
        <v>0</v>
      </c>
      <c r="O1420" s="89">
        <f>_34_KNMI_Stations[[#This Row],[graaddagen]]*_34_KNMI_Stations[[#This Row],[Gewogen factor]]</f>
        <v>0</v>
      </c>
      <c r="P1420" s="89" cm="1">
        <f t="array" ref="P14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421" spans="1:16" x14ac:dyDescent="0.25">
      <c r="A1421">
        <v>242</v>
      </c>
      <c r="B1421" s="110">
        <v>45889</v>
      </c>
      <c r="C1421" s="89">
        <v>7.9</v>
      </c>
      <c r="D1421" s="89">
        <v>18</v>
      </c>
      <c r="E1421" s="96"/>
      <c r="F1421" s="89"/>
      <c r="G1421" s="89">
        <v>1014.4</v>
      </c>
      <c r="H1421">
        <v>0.7</v>
      </c>
      <c r="I1421" t="s">
        <v>3</v>
      </c>
      <c r="J1421">
        <v>0.8</v>
      </c>
      <c r="K1421">
        <v>8</v>
      </c>
      <c r="L1421">
        <v>2025</v>
      </c>
      <c r="M1421" t="s">
        <v>362</v>
      </c>
      <c r="N1421" s="89" cm="1">
        <f t="array" ref="N1421">IF(ISNUMBER(_34_KNMI_Stations[[#This Row],[Etmaal temperatuur °C]]),IF(_34_KNMI_Stations[[#This Row],[Etmaal temperatuur °C]]&lt;stookgrens[],stookgrens[]-_34_KNMI_Stations[[#This Row],[Etmaal temperatuur °C]],0),"")</f>
        <v>0</v>
      </c>
      <c r="O1421" s="89">
        <f>_34_KNMI_Stations[[#This Row],[graaddagen]]*_34_KNMI_Stations[[#This Row],[Gewogen factor]]</f>
        <v>0</v>
      </c>
      <c r="P1421" s="89" cm="1">
        <f t="array" ref="P14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422" spans="1:16" x14ac:dyDescent="0.25">
      <c r="A1422">
        <v>242</v>
      </c>
      <c r="B1422" s="110">
        <v>45890</v>
      </c>
      <c r="C1422" s="89">
        <v>8</v>
      </c>
      <c r="D1422" s="89">
        <v>16.7</v>
      </c>
      <c r="E1422" s="96"/>
      <c r="F1422" s="89"/>
      <c r="G1422" s="89">
        <v>1016</v>
      </c>
      <c r="H1422">
        <v>0.67</v>
      </c>
      <c r="I1422" t="s">
        <v>3</v>
      </c>
      <c r="J1422">
        <v>0.8</v>
      </c>
      <c r="K1422">
        <v>8</v>
      </c>
      <c r="L1422">
        <v>2025</v>
      </c>
      <c r="M1422" t="s">
        <v>362</v>
      </c>
      <c r="N1422" s="89" cm="1">
        <f t="array" ref="N1422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1422" s="89">
        <f>_34_KNMI_Stations[[#This Row],[graaddagen]]*_34_KNMI_Stations[[#This Row],[Gewogen factor]]</f>
        <v>1.0400000000000007</v>
      </c>
      <c r="P1422" s="89" cm="1">
        <f t="array" ref="P14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423" spans="1:16" x14ac:dyDescent="0.25">
      <c r="A1423">
        <v>242</v>
      </c>
      <c r="B1423" s="110">
        <v>45891</v>
      </c>
      <c r="C1423" s="89">
        <v>6.3</v>
      </c>
      <c r="D1423" s="89">
        <v>15.7</v>
      </c>
      <c r="E1423" s="96"/>
      <c r="F1423" s="89"/>
      <c r="G1423" s="89">
        <v>1018.7</v>
      </c>
      <c r="H1423">
        <v>0.71</v>
      </c>
      <c r="I1423" t="s">
        <v>3</v>
      </c>
      <c r="J1423">
        <v>0.8</v>
      </c>
      <c r="K1423">
        <v>8</v>
      </c>
      <c r="L1423">
        <v>2025</v>
      </c>
      <c r="M1423" t="s">
        <v>362</v>
      </c>
      <c r="N1423" s="89" cm="1">
        <f t="array" ref="N1423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423" s="89">
        <f>_34_KNMI_Stations[[#This Row],[graaddagen]]*_34_KNMI_Stations[[#This Row],[Gewogen factor]]</f>
        <v>1.8400000000000007</v>
      </c>
      <c r="P1423" s="89" cm="1">
        <f t="array" ref="P14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424" spans="1:16" x14ac:dyDescent="0.25">
      <c r="A1424">
        <v>242</v>
      </c>
      <c r="B1424" s="110">
        <v>45892</v>
      </c>
      <c r="C1424" s="89">
        <v>6.7</v>
      </c>
      <c r="D1424" s="89">
        <v>15.9</v>
      </c>
      <c r="E1424" s="96"/>
      <c r="F1424" s="89"/>
      <c r="G1424" s="89">
        <v>1019.9</v>
      </c>
      <c r="H1424">
        <v>0.65</v>
      </c>
      <c r="I1424" t="s">
        <v>3</v>
      </c>
      <c r="J1424">
        <v>0.8</v>
      </c>
      <c r="K1424">
        <v>8</v>
      </c>
      <c r="L1424">
        <v>2025</v>
      </c>
      <c r="M1424" t="s">
        <v>362</v>
      </c>
      <c r="N1424" s="89" cm="1">
        <f t="array" ref="N1424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1424" s="89">
        <f>_34_KNMI_Stations[[#This Row],[graaddagen]]*_34_KNMI_Stations[[#This Row],[Gewogen factor]]</f>
        <v>1.6799999999999997</v>
      </c>
      <c r="P1424" s="89" cm="1">
        <f t="array" ref="P14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425" spans="1:16" x14ac:dyDescent="0.25">
      <c r="A1425">
        <v>242</v>
      </c>
      <c r="B1425" s="110">
        <v>45893</v>
      </c>
      <c r="C1425" s="89">
        <v>3.7</v>
      </c>
      <c r="D1425" s="89">
        <v>16.5</v>
      </c>
      <c r="E1425" s="96"/>
      <c r="F1425" s="89"/>
      <c r="G1425" s="89">
        <v>1021</v>
      </c>
      <c r="H1425">
        <v>0.69</v>
      </c>
      <c r="I1425" t="s">
        <v>3</v>
      </c>
      <c r="J1425">
        <v>0.8</v>
      </c>
      <c r="K1425">
        <v>8</v>
      </c>
      <c r="L1425">
        <v>2025</v>
      </c>
      <c r="M1425" t="s">
        <v>362</v>
      </c>
      <c r="N1425" s="89" cm="1">
        <f t="array" ref="N1425">IF(ISNUMBER(_34_KNMI_Stations[[#This Row],[Etmaal temperatuur °C]]),IF(_34_KNMI_Stations[[#This Row],[Etmaal temperatuur °C]]&lt;stookgrens[],stookgrens[]-_34_KNMI_Stations[[#This Row],[Etmaal temperatuur °C]],0),"")</f>
        <v>1.5</v>
      </c>
      <c r="O1425" s="89">
        <f>_34_KNMI_Stations[[#This Row],[graaddagen]]*_34_KNMI_Stations[[#This Row],[Gewogen factor]]</f>
        <v>1.2000000000000002</v>
      </c>
      <c r="P1425" s="89" cm="1">
        <f t="array" ref="P14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426" spans="1:16" x14ac:dyDescent="0.25">
      <c r="A1426">
        <v>242</v>
      </c>
      <c r="B1426" s="110">
        <v>45894</v>
      </c>
      <c r="C1426" s="89">
        <v>4.2</v>
      </c>
      <c r="D1426" s="89">
        <v>17.3</v>
      </c>
      <c r="E1426" s="96"/>
      <c r="F1426" s="89"/>
      <c r="G1426" s="89">
        <v>1017.8</v>
      </c>
      <c r="H1426">
        <v>0.77</v>
      </c>
      <c r="I1426" t="s">
        <v>3</v>
      </c>
      <c r="J1426">
        <v>0.8</v>
      </c>
      <c r="K1426">
        <v>8</v>
      </c>
      <c r="L1426">
        <v>2025</v>
      </c>
      <c r="M1426" t="s">
        <v>363</v>
      </c>
      <c r="N1426" s="89" cm="1">
        <f t="array" ref="N1426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1426" s="89">
        <f>_34_KNMI_Stations[[#This Row],[graaddagen]]*_34_KNMI_Stations[[#This Row],[Gewogen factor]]</f>
        <v>0.5599999999999995</v>
      </c>
      <c r="P1426" s="89" cm="1">
        <f t="array" ref="P14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427" spans="1:16" x14ac:dyDescent="0.25">
      <c r="A1427">
        <v>242</v>
      </c>
      <c r="B1427" s="110">
        <v>45895</v>
      </c>
      <c r="C1427" s="89">
        <v>7.1</v>
      </c>
      <c r="D1427" s="89">
        <v>19.5</v>
      </c>
      <c r="E1427" s="96"/>
      <c r="F1427" s="89"/>
      <c r="G1427" s="89">
        <v>1008.7</v>
      </c>
      <c r="H1427">
        <v>0.77</v>
      </c>
      <c r="I1427" t="s">
        <v>3</v>
      </c>
      <c r="J1427">
        <v>0.8</v>
      </c>
      <c r="K1427">
        <v>8</v>
      </c>
      <c r="L1427">
        <v>2025</v>
      </c>
      <c r="M1427" t="s">
        <v>363</v>
      </c>
      <c r="N1427" s="89" cm="1">
        <f t="array" ref="N1427">IF(ISNUMBER(_34_KNMI_Stations[[#This Row],[Etmaal temperatuur °C]]),IF(_34_KNMI_Stations[[#This Row],[Etmaal temperatuur °C]]&lt;stookgrens[],stookgrens[]-_34_KNMI_Stations[[#This Row],[Etmaal temperatuur °C]],0),"")</f>
        <v>0</v>
      </c>
      <c r="O1427" s="89">
        <f>_34_KNMI_Stations[[#This Row],[graaddagen]]*_34_KNMI_Stations[[#This Row],[Gewogen factor]]</f>
        <v>0</v>
      </c>
      <c r="P1427" s="89" cm="1">
        <f t="array" ref="P1427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428" spans="1:16" x14ac:dyDescent="0.25">
      <c r="A1428">
        <v>242</v>
      </c>
      <c r="B1428" s="110">
        <v>45896</v>
      </c>
      <c r="C1428" s="89">
        <v>6.5</v>
      </c>
      <c r="D1428" s="89">
        <v>19.399999999999999</v>
      </c>
      <c r="E1428" s="96"/>
      <c r="F1428" s="89"/>
      <c r="G1428" s="89">
        <v>1006.4</v>
      </c>
      <c r="H1428">
        <v>0.77</v>
      </c>
      <c r="I1428" t="s">
        <v>3</v>
      </c>
      <c r="J1428">
        <v>0.8</v>
      </c>
      <c r="K1428">
        <v>8</v>
      </c>
      <c r="L1428">
        <v>2025</v>
      </c>
      <c r="M1428" t="s">
        <v>363</v>
      </c>
      <c r="N1428" s="89" cm="1">
        <f t="array" ref="N1428">IF(ISNUMBER(_34_KNMI_Stations[[#This Row],[Etmaal temperatuur °C]]),IF(_34_KNMI_Stations[[#This Row],[Etmaal temperatuur °C]]&lt;stookgrens[],stookgrens[]-_34_KNMI_Stations[[#This Row],[Etmaal temperatuur °C]],0),"")</f>
        <v>0</v>
      </c>
      <c r="O1428" s="89">
        <f>_34_KNMI_Stations[[#This Row],[graaddagen]]*_34_KNMI_Stations[[#This Row],[Gewogen factor]]</f>
        <v>0</v>
      </c>
      <c r="P1428" s="89" cm="1">
        <f t="array" ref="P1428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429" spans="1:16" x14ac:dyDescent="0.25">
      <c r="A1429">
        <v>242</v>
      </c>
      <c r="B1429" s="110">
        <v>45897</v>
      </c>
      <c r="C1429" s="89">
        <v>4.5</v>
      </c>
      <c r="D1429" s="89">
        <v>18.2</v>
      </c>
      <c r="E1429" s="96"/>
      <c r="F1429" s="89"/>
      <c r="G1429" s="89">
        <v>1002.5</v>
      </c>
      <c r="H1429">
        <v>0.84</v>
      </c>
      <c r="I1429" t="s">
        <v>3</v>
      </c>
      <c r="J1429">
        <v>0.8</v>
      </c>
      <c r="K1429">
        <v>8</v>
      </c>
      <c r="L1429">
        <v>2025</v>
      </c>
      <c r="M1429" t="s">
        <v>363</v>
      </c>
      <c r="N1429" s="89" cm="1">
        <f t="array" ref="N1429">IF(ISNUMBER(_34_KNMI_Stations[[#This Row],[Etmaal temperatuur °C]]),IF(_34_KNMI_Stations[[#This Row],[Etmaal temperatuur °C]]&lt;stookgrens[],stookgrens[]-_34_KNMI_Stations[[#This Row],[Etmaal temperatuur °C]],0),"")</f>
        <v>0</v>
      </c>
      <c r="O1429" s="89">
        <f>_34_KNMI_Stations[[#This Row],[graaddagen]]*_34_KNMI_Stations[[#This Row],[Gewogen factor]]</f>
        <v>0</v>
      </c>
      <c r="P1429" s="89" cm="1">
        <f t="array" ref="P1429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430" spans="1:16" x14ac:dyDescent="0.25">
      <c r="A1430">
        <v>242</v>
      </c>
      <c r="B1430" s="110">
        <v>45898</v>
      </c>
      <c r="C1430" s="89">
        <v>7.2</v>
      </c>
      <c r="D1430" s="89">
        <v>18.2</v>
      </c>
      <c r="E1430" s="96"/>
      <c r="F1430" s="89"/>
      <c r="G1430" s="89">
        <v>998.9</v>
      </c>
      <c r="H1430">
        <v>0.76</v>
      </c>
      <c r="I1430" t="s">
        <v>3</v>
      </c>
      <c r="J1430">
        <v>0.8</v>
      </c>
      <c r="K1430">
        <v>8</v>
      </c>
      <c r="L1430">
        <v>2025</v>
      </c>
      <c r="M1430" t="s">
        <v>363</v>
      </c>
      <c r="N1430" s="89" cm="1">
        <f t="array" ref="N1430">IF(ISNUMBER(_34_KNMI_Stations[[#This Row],[Etmaal temperatuur °C]]),IF(_34_KNMI_Stations[[#This Row],[Etmaal temperatuur °C]]&lt;stookgrens[],stookgrens[]-_34_KNMI_Stations[[#This Row],[Etmaal temperatuur °C]],0),"")</f>
        <v>0</v>
      </c>
      <c r="O1430" s="89">
        <f>_34_KNMI_Stations[[#This Row],[graaddagen]]*_34_KNMI_Stations[[#This Row],[Gewogen factor]]</f>
        <v>0</v>
      </c>
      <c r="P1430" s="89" cm="1">
        <f t="array" ref="P1430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431" spans="1:16" x14ac:dyDescent="0.25">
      <c r="A1431">
        <v>242</v>
      </c>
      <c r="B1431" s="110">
        <v>45899</v>
      </c>
      <c r="C1431" s="89">
        <v>7.6</v>
      </c>
      <c r="D1431" s="89">
        <v>18.7</v>
      </c>
      <c r="E1431" s="96"/>
      <c r="F1431" s="89"/>
      <c r="G1431" s="89">
        <v>1004</v>
      </c>
      <c r="H1431">
        <v>0.76</v>
      </c>
      <c r="I1431" t="s">
        <v>3</v>
      </c>
      <c r="J1431">
        <v>0.8</v>
      </c>
      <c r="K1431">
        <v>8</v>
      </c>
      <c r="L1431">
        <v>2025</v>
      </c>
      <c r="M1431" t="s">
        <v>363</v>
      </c>
      <c r="N1431" s="89" cm="1">
        <f t="array" ref="N1431">IF(ISNUMBER(_34_KNMI_Stations[[#This Row],[Etmaal temperatuur °C]]),IF(_34_KNMI_Stations[[#This Row],[Etmaal temperatuur °C]]&lt;stookgrens[],stookgrens[]-_34_KNMI_Stations[[#This Row],[Etmaal temperatuur °C]],0),"")</f>
        <v>0</v>
      </c>
      <c r="O1431" s="89">
        <f>_34_KNMI_Stations[[#This Row],[graaddagen]]*_34_KNMI_Stations[[#This Row],[Gewogen factor]]</f>
        <v>0</v>
      </c>
      <c r="P1431" s="89" cm="1">
        <f t="array" ref="P1431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432" spans="1:16" x14ac:dyDescent="0.25">
      <c r="A1432">
        <v>242</v>
      </c>
      <c r="B1432" s="110">
        <v>45900</v>
      </c>
      <c r="C1432" s="89">
        <v>6.1</v>
      </c>
      <c r="D1432" s="89">
        <v>18.7</v>
      </c>
      <c r="E1432" s="96"/>
      <c r="F1432" s="89"/>
      <c r="G1432" s="89">
        <v>1005.7</v>
      </c>
      <c r="H1432">
        <v>0.81</v>
      </c>
      <c r="I1432" t="s">
        <v>3</v>
      </c>
      <c r="J1432">
        <v>0.8</v>
      </c>
      <c r="K1432">
        <v>8</v>
      </c>
      <c r="L1432">
        <v>2025</v>
      </c>
      <c r="M1432" t="s">
        <v>363</v>
      </c>
      <c r="N1432" s="89" cm="1">
        <f t="array" ref="N1432">IF(ISNUMBER(_34_KNMI_Stations[[#This Row],[Etmaal temperatuur °C]]),IF(_34_KNMI_Stations[[#This Row],[Etmaal temperatuur °C]]&lt;stookgrens[],stookgrens[]-_34_KNMI_Stations[[#This Row],[Etmaal temperatuur °C]],0),"")</f>
        <v>0</v>
      </c>
      <c r="O1432" s="89">
        <f>_34_KNMI_Stations[[#This Row],[graaddagen]]*_34_KNMI_Stations[[#This Row],[Gewogen factor]]</f>
        <v>0</v>
      </c>
      <c r="P1432" s="89" cm="1">
        <f t="array" ref="P1432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433" spans="1:16" x14ac:dyDescent="0.25">
      <c r="A1433">
        <v>242</v>
      </c>
      <c r="B1433" s="110">
        <v>45901</v>
      </c>
      <c r="C1433" s="89">
        <v>5.9</v>
      </c>
      <c r="D1433" s="89">
        <v>18.600000000000001</v>
      </c>
      <c r="E1433" s="96"/>
      <c r="F1433" s="89"/>
      <c r="G1433" s="89">
        <v>1005.4</v>
      </c>
      <c r="H1433">
        <v>0.77</v>
      </c>
      <c r="I1433" t="s">
        <v>3</v>
      </c>
      <c r="J1433">
        <v>0.8</v>
      </c>
      <c r="K1433">
        <v>9</v>
      </c>
      <c r="L1433">
        <v>2025</v>
      </c>
      <c r="M1433" t="s">
        <v>364</v>
      </c>
      <c r="N1433" s="89" cm="1">
        <f t="array" ref="N1433">IF(ISNUMBER(_34_KNMI_Stations[[#This Row],[Etmaal temperatuur °C]]),IF(_34_KNMI_Stations[[#This Row],[Etmaal temperatuur °C]]&lt;stookgrens[],stookgrens[]-_34_KNMI_Stations[[#This Row],[Etmaal temperatuur °C]],0),"")</f>
        <v>0</v>
      </c>
      <c r="O1433" s="89">
        <f>_34_KNMI_Stations[[#This Row],[graaddagen]]*_34_KNMI_Stations[[#This Row],[Gewogen factor]]</f>
        <v>0</v>
      </c>
      <c r="P1433" s="89" cm="1">
        <f t="array" ref="P1433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434" spans="1:16" x14ac:dyDescent="0.25">
      <c r="A1434">
        <v>242</v>
      </c>
      <c r="B1434" s="110">
        <v>45902</v>
      </c>
      <c r="C1434" s="89">
        <v>7.1</v>
      </c>
      <c r="D1434" s="89">
        <v>17.2</v>
      </c>
      <c r="E1434" s="96"/>
      <c r="F1434" s="89"/>
      <c r="G1434" s="89">
        <v>1005.7</v>
      </c>
      <c r="H1434">
        <v>0.8</v>
      </c>
      <c r="I1434" t="s">
        <v>3</v>
      </c>
      <c r="J1434">
        <v>0.8</v>
      </c>
      <c r="K1434">
        <v>9</v>
      </c>
      <c r="L1434">
        <v>2025</v>
      </c>
      <c r="M1434" t="s">
        <v>364</v>
      </c>
      <c r="N1434" s="89" cm="1">
        <f t="array" ref="N1434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434" s="89">
        <f>_34_KNMI_Stations[[#This Row],[graaddagen]]*_34_KNMI_Stations[[#This Row],[Gewogen factor]]</f>
        <v>0.64000000000000057</v>
      </c>
      <c r="P1434" s="89" cm="1">
        <f t="array" ref="P14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435" spans="1:16" x14ac:dyDescent="0.25">
      <c r="A1435">
        <v>242</v>
      </c>
      <c r="B1435" s="110">
        <v>45903</v>
      </c>
      <c r="C1435" s="89">
        <v>11.4</v>
      </c>
      <c r="D1435" s="89">
        <v>18.399999999999999</v>
      </c>
      <c r="E1435" s="96"/>
      <c r="F1435" s="89"/>
      <c r="G1435" s="89">
        <v>1000.6</v>
      </c>
      <c r="H1435">
        <v>0.86</v>
      </c>
      <c r="I1435" t="s">
        <v>3</v>
      </c>
      <c r="J1435">
        <v>0.8</v>
      </c>
      <c r="K1435">
        <v>9</v>
      </c>
      <c r="L1435">
        <v>2025</v>
      </c>
      <c r="M1435" t="s">
        <v>364</v>
      </c>
      <c r="N1435" s="89" cm="1">
        <f t="array" ref="N1435">IF(ISNUMBER(_34_KNMI_Stations[[#This Row],[Etmaal temperatuur °C]]),IF(_34_KNMI_Stations[[#This Row],[Etmaal temperatuur °C]]&lt;stookgrens[],stookgrens[]-_34_KNMI_Stations[[#This Row],[Etmaal temperatuur °C]],0),"")</f>
        <v>0</v>
      </c>
      <c r="O1435" s="89">
        <f>_34_KNMI_Stations[[#This Row],[graaddagen]]*_34_KNMI_Stations[[#This Row],[Gewogen factor]]</f>
        <v>0</v>
      </c>
      <c r="P1435" s="89" cm="1">
        <f t="array" ref="P1435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436" spans="1:16" x14ac:dyDescent="0.25">
      <c r="A1436">
        <v>242</v>
      </c>
      <c r="B1436" s="110">
        <v>45904</v>
      </c>
      <c r="C1436" s="89">
        <v>8.8000000000000007</v>
      </c>
      <c r="D1436" s="89">
        <v>18.100000000000001</v>
      </c>
      <c r="E1436" s="96"/>
      <c r="F1436" s="89"/>
      <c r="G1436" s="89">
        <v>1007.7</v>
      </c>
      <c r="H1436">
        <v>0.8</v>
      </c>
      <c r="I1436" t="s">
        <v>3</v>
      </c>
      <c r="J1436">
        <v>0.8</v>
      </c>
      <c r="K1436">
        <v>9</v>
      </c>
      <c r="L1436">
        <v>2025</v>
      </c>
      <c r="M1436" t="s">
        <v>364</v>
      </c>
      <c r="N1436" s="89" cm="1">
        <f t="array" ref="N1436">IF(ISNUMBER(_34_KNMI_Stations[[#This Row],[Etmaal temperatuur °C]]),IF(_34_KNMI_Stations[[#This Row],[Etmaal temperatuur °C]]&lt;stookgrens[],stookgrens[]-_34_KNMI_Stations[[#This Row],[Etmaal temperatuur °C]],0),"")</f>
        <v>0</v>
      </c>
      <c r="O1436" s="89">
        <f>_34_KNMI_Stations[[#This Row],[graaddagen]]*_34_KNMI_Stations[[#This Row],[Gewogen factor]]</f>
        <v>0</v>
      </c>
      <c r="P1436" s="89" cm="1">
        <f t="array" ref="P1436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437" spans="1:16" x14ac:dyDescent="0.25">
      <c r="A1437">
        <v>242</v>
      </c>
      <c r="B1437" s="110">
        <v>45905</v>
      </c>
      <c r="C1437" s="89">
        <v>6.5</v>
      </c>
      <c r="D1437" s="89">
        <v>16.5</v>
      </c>
      <c r="E1437" s="96"/>
      <c r="F1437" s="89"/>
      <c r="G1437" s="89">
        <v>1018.6</v>
      </c>
      <c r="H1437">
        <v>0.74</v>
      </c>
      <c r="I1437" t="s">
        <v>3</v>
      </c>
      <c r="J1437">
        <v>0.8</v>
      </c>
      <c r="K1437">
        <v>9</v>
      </c>
      <c r="L1437">
        <v>2025</v>
      </c>
      <c r="M1437" t="s">
        <v>364</v>
      </c>
      <c r="N1437" s="89" cm="1">
        <f t="array" ref="N1437">IF(ISNUMBER(_34_KNMI_Stations[[#This Row],[Etmaal temperatuur °C]]),IF(_34_KNMI_Stations[[#This Row],[Etmaal temperatuur °C]]&lt;stookgrens[],stookgrens[]-_34_KNMI_Stations[[#This Row],[Etmaal temperatuur °C]],0),"")</f>
        <v>1.5</v>
      </c>
      <c r="O1437" s="89">
        <f>_34_KNMI_Stations[[#This Row],[graaddagen]]*_34_KNMI_Stations[[#This Row],[Gewogen factor]]</f>
        <v>1.2000000000000002</v>
      </c>
      <c r="P1437" s="89" cm="1">
        <f t="array" ref="P14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438" spans="1:16" x14ac:dyDescent="0.25">
      <c r="A1438">
        <v>242</v>
      </c>
      <c r="B1438" s="110">
        <v>45906</v>
      </c>
      <c r="C1438" s="89">
        <v>5.0999999999999996</v>
      </c>
      <c r="D1438" s="89">
        <v>17.600000000000001</v>
      </c>
      <c r="E1438" s="96"/>
      <c r="F1438" s="89"/>
      <c r="G1438" s="89">
        <v>1022.4</v>
      </c>
      <c r="H1438">
        <v>0.66</v>
      </c>
      <c r="I1438" t="s">
        <v>3</v>
      </c>
      <c r="J1438">
        <v>0.8</v>
      </c>
      <c r="K1438">
        <v>9</v>
      </c>
      <c r="L1438">
        <v>2025</v>
      </c>
      <c r="M1438" t="s">
        <v>364</v>
      </c>
      <c r="N1438" s="89" cm="1">
        <f t="array" ref="N1438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438" s="89">
        <f>_34_KNMI_Stations[[#This Row],[graaddagen]]*_34_KNMI_Stations[[#This Row],[Gewogen factor]]</f>
        <v>0.3199999999999989</v>
      </c>
      <c r="P1438" s="89" cm="1">
        <f t="array" ref="P14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439" spans="1:16" x14ac:dyDescent="0.25">
      <c r="A1439">
        <v>242</v>
      </c>
      <c r="B1439" s="110">
        <v>45907</v>
      </c>
      <c r="C1439" s="89">
        <v>9.3000000000000007</v>
      </c>
      <c r="D1439" s="89">
        <v>20.100000000000001</v>
      </c>
      <c r="E1439" s="96"/>
      <c r="F1439" s="89"/>
      <c r="G1439" s="89">
        <v>1014.5</v>
      </c>
      <c r="H1439">
        <v>0.65</v>
      </c>
      <c r="I1439" t="s">
        <v>3</v>
      </c>
      <c r="J1439">
        <v>0.8</v>
      </c>
      <c r="K1439">
        <v>9</v>
      </c>
      <c r="L1439">
        <v>2025</v>
      </c>
      <c r="M1439" t="s">
        <v>364</v>
      </c>
      <c r="N1439" s="89" cm="1">
        <f t="array" ref="N1439">IF(ISNUMBER(_34_KNMI_Stations[[#This Row],[Etmaal temperatuur °C]]),IF(_34_KNMI_Stations[[#This Row],[Etmaal temperatuur °C]]&lt;stookgrens[],stookgrens[]-_34_KNMI_Stations[[#This Row],[Etmaal temperatuur °C]],0),"")</f>
        <v>0</v>
      </c>
      <c r="O1439" s="89">
        <f>_34_KNMI_Stations[[#This Row],[graaddagen]]*_34_KNMI_Stations[[#This Row],[Gewogen factor]]</f>
        <v>0</v>
      </c>
      <c r="P1439" s="89" cm="1">
        <f t="array" ref="P1439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1440" spans="1:16" x14ac:dyDescent="0.25">
      <c r="A1440">
        <v>242</v>
      </c>
      <c r="B1440" s="110">
        <v>45908</v>
      </c>
      <c r="C1440" s="89">
        <v>4.3</v>
      </c>
      <c r="D1440" s="89">
        <v>17.5</v>
      </c>
      <c r="E1440" s="96"/>
      <c r="F1440" s="89"/>
      <c r="G1440" s="89">
        <v>1015.9</v>
      </c>
      <c r="H1440">
        <v>0.83</v>
      </c>
      <c r="I1440" t="s">
        <v>3</v>
      </c>
      <c r="J1440">
        <v>0.8</v>
      </c>
      <c r="K1440">
        <v>9</v>
      </c>
      <c r="L1440">
        <v>2025</v>
      </c>
      <c r="M1440" t="s">
        <v>365</v>
      </c>
      <c r="N1440" s="89" cm="1">
        <f t="array" ref="N1440">IF(ISNUMBER(_34_KNMI_Stations[[#This Row],[Etmaal temperatuur °C]]),IF(_34_KNMI_Stations[[#This Row],[Etmaal temperatuur °C]]&lt;stookgrens[],stookgrens[]-_34_KNMI_Stations[[#This Row],[Etmaal temperatuur °C]],0),"")</f>
        <v>0.5</v>
      </c>
      <c r="O1440" s="89">
        <f>_34_KNMI_Stations[[#This Row],[graaddagen]]*_34_KNMI_Stations[[#This Row],[Gewogen factor]]</f>
        <v>0.4</v>
      </c>
      <c r="P1440" s="89" cm="1">
        <f t="array" ref="P14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441" spans="1:16" x14ac:dyDescent="0.25">
      <c r="A1441">
        <v>242</v>
      </c>
      <c r="B1441" s="110">
        <v>45909</v>
      </c>
      <c r="C1441" s="89">
        <v>2.9</v>
      </c>
      <c r="D1441" s="89">
        <v>12.8</v>
      </c>
      <c r="E1441" s="96"/>
      <c r="F1441" s="89"/>
      <c r="G1441" s="89">
        <v>1016.2</v>
      </c>
      <c r="H1441">
        <v>0.91</v>
      </c>
      <c r="I1441" t="s">
        <v>3</v>
      </c>
      <c r="J1441">
        <v>0.8</v>
      </c>
      <c r="K1441">
        <v>9</v>
      </c>
      <c r="L1441">
        <v>2025</v>
      </c>
      <c r="M1441" t="s">
        <v>365</v>
      </c>
      <c r="N1441" s="89" cm="1">
        <f t="array" ref="N1441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441" s="89">
        <f>_34_KNMI_Stations[[#This Row],[graaddagen]]*_34_KNMI_Stations[[#This Row],[Gewogen factor]]</f>
        <v>4.1599999999999993</v>
      </c>
      <c r="P1441" s="89" cm="1">
        <f t="array" ref="P14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442" spans="1:16" x14ac:dyDescent="0.25">
      <c r="A1442">
        <v>242</v>
      </c>
      <c r="B1442" s="110">
        <v>45910</v>
      </c>
      <c r="C1442" s="89">
        <v>7</v>
      </c>
      <c r="D1442" s="89">
        <v>15.7</v>
      </c>
      <c r="E1442" s="96"/>
      <c r="F1442" s="89"/>
      <c r="G1442" s="89">
        <v>1006.7</v>
      </c>
      <c r="H1442">
        <v>0.8</v>
      </c>
      <c r="I1442" t="s">
        <v>3</v>
      </c>
      <c r="J1442">
        <v>0.8</v>
      </c>
      <c r="K1442">
        <v>9</v>
      </c>
      <c r="L1442">
        <v>2025</v>
      </c>
      <c r="M1442" t="s">
        <v>365</v>
      </c>
      <c r="N1442" s="89" cm="1">
        <f t="array" ref="N1442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442" s="89">
        <f>_34_KNMI_Stations[[#This Row],[graaddagen]]*_34_KNMI_Stations[[#This Row],[Gewogen factor]]</f>
        <v>1.8400000000000007</v>
      </c>
      <c r="P1442" s="89" cm="1">
        <f t="array" ref="P14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443" spans="1:16" x14ac:dyDescent="0.25">
      <c r="A1443">
        <v>242</v>
      </c>
      <c r="B1443" s="110">
        <v>45911</v>
      </c>
      <c r="C1443" s="89">
        <v>10.5</v>
      </c>
      <c r="D1443" s="89">
        <v>16.3</v>
      </c>
      <c r="E1443" s="96"/>
      <c r="F1443" s="89"/>
      <c r="G1443" s="89">
        <v>1001.6</v>
      </c>
      <c r="H1443">
        <v>0.76</v>
      </c>
      <c r="I1443" t="s">
        <v>3</v>
      </c>
      <c r="J1443">
        <v>0.8</v>
      </c>
      <c r="K1443">
        <v>9</v>
      </c>
      <c r="L1443">
        <v>2025</v>
      </c>
      <c r="M1443" t="s">
        <v>365</v>
      </c>
      <c r="N1443" s="89" cm="1">
        <f t="array" ref="N1443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443" s="89">
        <f>_34_KNMI_Stations[[#This Row],[graaddagen]]*_34_KNMI_Stations[[#This Row],[Gewogen factor]]</f>
        <v>1.3599999999999994</v>
      </c>
      <c r="P1443" s="89" cm="1">
        <f t="array" ref="P14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444" spans="1:16" x14ac:dyDescent="0.25">
      <c r="A1444">
        <v>242</v>
      </c>
      <c r="B1444" s="110">
        <v>45912</v>
      </c>
      <c r="C1444" s="89">
        <v>10.6</v>
      </c>
      <c r="D1444" s="89">
        <v>15.3</v>
      </c>
      <c r="E1444" s="96"/>
      <c r="F1444" s="89"/>
      <c r="G1444" s="89">
        <v>1009.3</v>
      </c>
      <c r="H1444">
        <v>0.74</v>
      </c>
      <c r="I1444" t="s">
        <v>3</v>
      </c>
      <c r="J1444">
        <v>0.8</v>
      </c>
      <c r="K1444">
        <v>9</v>
      </c>
      <c r="L1444">
        <v>2025</v>
      </c>
      <c r="M1444" t="s">
        <v>365</v>
      </c>
      <c r="N1444" s="89" cm="1">
        <f t="array" ref="N1444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444" s="89">
        <f>_34_KNMI_Stations[[#This Row],[graaddagen]]*_34_KNMI_Stations[[#This Row],[Gewogen factor]]</f>
        <v>2.1599999999999997</v>
      </c>
      <c r="P1444" s="89" cm="1">
        <f t="array" ref="P14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445" spans="1:16" x14ac:dyDescent="0.25">
      <c r="A1445">
        <v>242</v>
      </c>
      <c r="B1445" s="110">
        <v>45913</v>
      </c>
      <c r="C1445" s="89">
        <v>8.6</v>
      </c>
      <c r="D1445" s="89">
        <v>13.9</v>
      </c>
      <c r="E1445" s="96"/>
      <c r="F1445" s="89"/>
      <c r="G1445" s="89">
        <v>1009.4</v>
      </c>
      <c r="H1445">
        <v>0.88</v>
      </c>
      <c r="I1445" t="s">
        <v>3</v>
      </c>
      <c r="J1445">
        <v>0.8</v>
      </c>
      <c r="K1445">
        <v>9</v>
      </c>
      <c r="L1445">
        <v>2025</v>
      </c>
      <c r="M1445" t="s">
        <v>365</v>
      </c>
      <c r="N1445" s="89" cm="1">
        <f t="array" ref="N1445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445" s="89">
        <f>_34_KNMI_Stations[[#This Row],[graaddagen]]*_34_KNMI_Stations[[#This Row],[Gewogen factor]]</f>
        <v>3.28</v>
      </c>
      <c r="P1445" s="89" cm="1">
        <f t="array" ref="P14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446" spans="1:16" x14ac:dyDescent="0.25">
      <c r="A1446">
        <v>242</v>
      </c>
      <c r="B1446" s="110">
        <v>45914</v>
      </c>
      <c r="C1446" s="89">
        <v>7.7</v>
      </c>
      <c r="D1446" s="89">
        <v>15.3</v>
      </c>
      <c r="E1446" s="96"/>
      <c r="F1446" s="89"/>
      <c r="G1446" s="89">
        <v>1009.2</v>
      </c>
      <c r="H1446">
        <v>0.78</v>
      </c>
      <c r="I1446" t="s">
        <v>3</v>
      </c>
      <c r="J1446">
        <v>0.8</v>
      </c>
      <c r="K1446">
        <v>9</v>
      </c>
      <c r="L1446">
        <v>2025</v>
      </c>
      <c r="M1446" t="s">
        <v>365</v>
      </c>
      <c r="N1446" s="89" cm="1">
        <f t="array" ref="N1446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446" s="89">
        <f>_34_KNMI_Stations[[#This Row],[graaddagen]]*_34_KNMI_Stations[[#This Row],[Gewogen factor]]</f>
        <v>2.1599999999999997</v>
      </c>
      <c r="P1446" s="89" cm="1">
        <f t="array" ref="P14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447" spans="1:16" x14ac:dyDescent="0.25">
      <c r="A1447">
        <v>242</v>
      </c>
      <c r="B1447" s="110">
        <v>45915</v>
      </c>
      <c r="C1447" s="89">
        <v>17.899999999999999</v>
      </c>
      <c r="D1447" s="89">
        <v>16.7</v>
      </c>
      <c r="E1447" s="96"/>
      <c r="F1447" s="89"/>
      <c r="G1447" s="89">
        <v>1000.2</v>
      </c>
      <c r="H1447">
        <v>0.76</v>
      </c>
      <c r="I1447" t="s">
        <v>3</v>
      </c>
      <c r="J1447">
        <v>0.8</v>
      </c>
      <c r="K1447">
        <v>9</v>
      </c>
      <c r="L1447">
        <v>2025</v>
      </c>
      <c r="M1447" t="s">
        <v>366</v>
      </c>
      <c r="N1447" s="89" cm="1">
        <f t="array" ref="N1447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1447" s="89">
        <f>_34_KNMI_Stations[[#This Row],[graaddagen]]*_34_KNMI_Stations[[#This Row],[Gewogen factor]]</f>
        <v>1.0400000000000007</v>
      </c>
      <c r="P1447" s="89" cm="1">
        <f t="array" ref="P14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448" spans="1:16" x14ac:dyDescent="0.25">
      <c r="A1448">
        <v>242</v>
      </c>
      <c r="B1448" s="110">
        <v>45916</v>
      </c>
      <c r="C1448" s="89">
        <v>15</v>
      </c>
      <c r="D1448" s="89">
        <v>15.8</v>
      </c>
      <c r="E1448" s="96"/>
      <c r="F1448" s="89"/>
      <c r="G1448" s="89">
        <v>1010.6</v>
      </c>
      <c r="H1448">
        <v>0.8</v>
      </c>
      <c r="I1448" t="s">
        <v>3</v>
      </c>
      <c r="J1448">
        <v>0.8</v>
      </c>
      <c r="K1448">
        <v>9</v>
      </c>
      <c r="L1448">
        <v>2025</v>
      </c>
      <c r="M1448" t="s">
        <v>366</v>
      </c>
      <c r="N1448" s="89" cm="1">
        <f t="array" ref="N1448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448" s="89">
        <f>_34_KNMI_Stations[[#This Row],[graaddagen]]*_34_KNMI_Stations[[#This Row],[Gewogen factor]]</f>
        <v>1.7599999999999996</v>
      </c>
      <c r="P1448" s="89" cm="1">
        <f t="array" ref="P14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449" spans="1:16" x14ac:dyDescent="0.25">
      <c r="A1449">
        <v>242</v>
      </c>
      <c r="B1449" s="110">
        <v>45917</v>
      </c>
      <c r="C1449" s="89">
        <v>11.3</v>
      </c>
      <c r="D1449" s="89">
        <v>16.399999999999999</v>
      </c>
      <c r="E1449" s="96"/>
      <c r="F1449" s="89"/>
      <c r="G1449" s="89">
        <v>1015.5</v>
      </c>
      <c r="H1449">
        <v>0.83</v>
      </c>
      <c r="I1449" t="s">
        <v>3</v>
      </c>
      <c r="J1449">
        <v>0.8</v>
      </c>
      <c r="K1449">
        <v>9</v>
      </c>
      <c r="L1449">
        <v>2025</v>
      </c>
      <c r="M1449" t="s">
        <v>366</v>
      </c>
      <c r="N1449" s="89" cm="1">
        <f t="array" ref="N1449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1449" s="89">
        <f>_34_KNMI_Stations[[#This Row],[graaddagen]]*_34_KNMI_Stations[[#This Row],[Gewogen factor]]</f>
        <v>1.2800000000000011</v>
      </c>
      <c r="P1449" s="89" cm="1">
        <f t="array" ref="P14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450" spans="1:16" x14ac:dyDescent="0.25">
      <c r="A1450">
        <v>242</v>
      </c>
      <c r="B1450" s="110">
        <v>45918</v>
      </c>
      <c r="C1450" s="89">
        <v>11.7</v>
      </c>
      <c r="D1450" s="89">
        <v>18.399999999999999</v>
      </c>
      <c r="E1450" s="96"/>
      <c r="F1450" s="89"/>
      <c r="G1450" s="89">
        <v>1017.2</v>
      </c>
      <c r="H1450">
        <v>0.93</v>
      </c>
      <c r="I1450" t="s">
        <v>3</v>
      </c>
      <c r="J1450">
        <v>0.8</v>
      </c>
      <c r="K1450">
        <v>9</v>
      </c>
      <c r="L1450">
        <v>2025</v>
      </c>
      <c r="M1450" t="s">
        <v>366</v>
      </c>
      <c r="N1450" s="89" cm="1">
        <f t="array" ref="N1450">IF(ISNUMBER(_34_KNMI_Stations[[#This Row],[Etmaal temperatuur °C]]),IF(_34_KNMI_Stations[[#This Row],[Etmaal temperatuur °C]]&lt;stookgrens[],stookgrens[]-_34_KNMI_Stations[[#This Row],[Etmaal temperatuur °C]],0),"")</f>
        <v>0</v>
      </c>
      <c r="O1450" s="89">
        <f>_34_KNMI_Stations[[#This Row],[graaddagen]]*_34_KNMI_Stations[[#This Row],[Gewogen factor]]</f>
        <v>0</v>
      </c>
      <c r="P1450" s="89" cm="1">
        <f t="array" ref="P1450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451" spans="1:16" x14ac:dyDescent="0.25">
      <c r="A1451">
        <v>242</v>
      </c>
      <c r="B1451" s="110">
        <v>45919</v>
      </c>
      <c r="C1451" s="89">
        <v>6.5</v>
      </c>
      <c r="D1451" s="89">
        <v>19.100000000000001</v>
      </c>
      <c r="E1451" s="96"/>
      <c r="F1451" s="89"/>
      <c r="G1451" s="89">
        <v>1018.5</v>
      </c>
      <c r="H1451">
        <v>0.87</v>
      </c>
      <c r="I1451" t="s">
        <v>3</v>
      </c>
      <c r="J1451">
        <v>0.8</v>
      </c>
      <c r="K1451">
        <v>9</v>
      </c>
      <c r="L1451">
        <v>2025</v>
      </c>
      <c r="M1451" t="s">
        <v>366</v>
      </c>
      <c r="N1451" s="89" cm="1">
        <f t="array" ref="N1451">IF(ISNUMBER(_34_KNMI_Stations[[#This Row],[Etmaal temperatuur °C]]),IF(_34_KNMI_Stations[[#This Row],[Etmaal temperatuur °C]]&lt;stookgrens[],stookgrens[]-_34_KNMI_Stations[[#This Row],[Etmaal temperatuur °C]],0),"")</f>
        <v>0</v>
      </c>
      <c r="O1451" s="89">
        <f>_34_KNMI_Stations[[#This Row],[graaddagen]]*_34_KNMI_Stations[[#This Row],[Gewogen factor]]</f>
        <v>0</v>
      </c>
      <c r="P1451" s="89" cm="1">
        <f t="array" ref="P1451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452" spans="1:16" x14ac:dyDescent="0.25">
      <c r="A1452">
        <v>242</v>
      </c>
      <c r="B1452" s="110">
        <v>45920</v>
      </c>
      <c r="C1452" s="89">
        <v>7</v>
      </c>
      <c r="D1452" s="89">
        <v>18.5</v>
      </c>
      <c r="E1452" s="96"/>
      <c r="F1452" s="89"/>
      <c r="G1452" s="89">
        <v>1009.7</v>
      </c>
      <c r="H1452">
        <v>0.88</v>
      </c>
      <c r="I1452" t="s">
        <v>3</v>
      </c>
      <c r="J1452">
        <v>0.8</v>
      </c>
      <c r="K1452">
        <v>9</v>
      </c>
      <c r="L1452">
        <v>2025</v>
      </c>
      <c r="M1452" t="s">
        <v>366</v>
      </c>
      <c r="N1452" s="89" cm="1">
        <f t="array" ref="N1452">IF(ISNUMBER(_34_KNMI_Stations[[#This Row],[Etmaal temperatuur °C]]),IF(_34_KNMI_Stations[[#This Row],[Etmaal temperatuur °C]]&lt;stookgrens[],stookgrens[]-_34_KNMI_Stations[[#This Row],[Etmaal temperatuur °C]],0),"")</f>
        <v>0</v>
      </c>
      <c r="O1452" s="89">
        <f>_34_KNMI_Stations[[#This Row],[graaddagen]]*_34_KNMI_Stations[[#This Row],[Gewogen factor]]</f>
        <v>0</v>
      </c>
      <c r="P1452" s="89" cm="1">
        <f t="array" ref="P1452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453" spans="1:16" x14ac:dyDescent="0.25">
      <c r="A1453">
        <v>242</v>
      </c>
      <c r="B1453" s="110">
        <v>45921</v>
      </c>
      <c r="C1453" s="89">
        <v>12.5</v>
      </c>
      <c r="D1453" s="89">
        <v>14.7</v>
      </c>
      <c r="E1453" s="96"/>
      <c r="F1453" s="89"/>
      <c r="G1453" s="89">
        <v>1012.9</v>
      </c>
      <c r="H1453">
        <v>0.72</v>
      </c>
      <c r="I1453" t="s">
        <v>3</v>
      </c>
      <c r="J1453">
        <v>0.8</v>
      </c>
      <c r="K1453">
        <v>9</v>
      </c>
      <c r="L1453">
        <v>2025</v>
      </c>
      <c r="M1453" t="s">
        <v>366</v>
      </c>
      <c r="N1453" s="89" cm="1">
        <f t="array" ref="N1453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1453" s="89">
        <f>_34_KNMI_Stations[[#This Row],[graaddagen]]*_34_KNMI_Stations[[#This Row],[Gewogen factor]]</f>
        <v>2.6400000000000006</v>
      </c>
      <c r="P1453" s="89" cm="1">
        <f t="array" ref="P14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454" spans="1:16" x14ac:dyDescent="0.25">
      <c r="A1454">
        <v>242</v>
      </c>
      <c r="B1454" s="110">
        <v>45922</v>
      </c>
      <c r="C1454" s="89">
        <v>8.1</v>
      </c>
      <c r="D1454" s="89">
        <v>13.7</v>
      </c>
      <c r="E1454" s="96"/>
      <c r="F1454" s="89"/>
      <c r="G1454" s="89">
        <v>1024.2</v>
      </c>
      <c r="H1454">
        <v>0.65</v>
      </c>
      <c r="I1454" t="s">
        <v>3</v>
      </c>
      <c r="J1454">
        <v>0.8</v>
      </c>
      <c r="K1454">
        <v>9</v>
      </c>
      <c r="L1454">
        <v>2025</v>
      </c>
      <c r="M1454" t="s">
        <v>367</v>
      </c>
      <c r="N1454" s="89" cm="1">
        <f t="array" ref="N1454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454" s="89">
        <f>_34_KNMI_Stations[[#This Row],[graaddagen]]*_34_KNMI_Stations[[#This Row],[Gewogen factor]]</f>
        <v>3.4400000000000008</v>
      </c>
      <c r="P1454" s="89" cm="1">
        <f t="array" ref="P14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455" spans="1:16" x14ac:dyDescent="0.25">
      <c r="A1455">
        <v>242</v>
      </c>
      <c r="B1455" s="110">
        <v>45923</v>
      </c>
      <c r="C1455" s="89">
        <v>6</v>
      </c>
      <c r="D1455" s="89">
        <v>14</v>
      </c>
      <c r="E1455" s="96"/>
      <c r="F1455" s="89"/>
      <c r="G1455" s="89">
        <v>1026.7</v>
      </c>
      <c r="H1455">
        <v>0.76</v>
      </c>
      <c r="I1455" t="s">
        <v>3</v>
      </c>
      <c r="J1455">
        <v>0.8</v>
      </c>
      <c r="K1455">
        <v>9</v>
      </c>
      <c r="L1455">
        <v>2025</v>
      </c>
      <c r="M1455" t="s">
        <v>367</v>
      </c>
      <c r="N1455" s="89" cm="1">
        <f t="array" ref="N1455">IF(ISNUMBER(_34_KNMI_Stations[[#This Row],[Etmaal temperatuur °C]]),IF(_34_KNMI_Stations[[#This Row],[Etmaal temperatuur °C]]&lt;stookgrens[],stookgrens[]-_34_KNMI_Stations[[#This Row],[Etmaal temperatuur °C]],0),"")</f>
        <v>4</v>
      </c>
      <c r="O1455" s="89">
        <f>_34_KNMI_Stations[[#This Row],[graaddagen]]*_34_KNMI_Stations[[#This Row],[Gewogen factor]]</f>
        <v>3.2</v>
      </c>
      <c r="P1455" s="89" cm="1">
        <f t="array" ref="P14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456" spans="1:16" x14ac:dyDescent="0.25">
      <c r="A1456">
        <v>242</v>
      </c>
      <c r="B1456" s="110">
        <v>45924</v>
      </c>
      <c r="C1456" s="89">
        <v>8.6</v>
      </c>
      <c r="D1456" s="89">
        <v>13.4</v>
      </c>
      <c r="E1456" s="96"/>
      <c r="F1456" s="89"/>
      <c r="G1456" s="89">
        <v>1028</v>
      </c>
      <c r="H1456">
        <v>0.68</v>
      </c>
      <c r="I1456" t="s">
        <v>3</v>
      </c>
      <c r="J1456">
        <v>0.8</v>
      </c>
      <c r="K1456">
        <v>9</v>
      </c>
      <c r="L1456">
        <v>2025</v>
      </c>
      <c r="M1456" t="s">
        <v>367</v>
      </c>
      <c r="N1456" s="89" cm="1">
        <f t="array" ref="N1456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456" s="89">
        <f>_34_KNMI_Stations[[#This Row],[graaddagen]]*_34_KNMI_Stations[[#This Row],[Gewogen factor]]</f>
        <v>3.6799999999999997</v>
      </c>
      <c r="P1456" s="89" cm="1">
        <f t="array" ref="P14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457" spans="1:16" x14ac:dyDescent="0.25">
      <c r="A1457">
        <v>242</v>
      </c>
      <c r="B1457" s="110">
        <v>45925</v>
      </c>
      <c r="C1457" s="89">
        <v>9.4</v>
      </c>
      <c r="D1457" s="89">
        <v>13.4</v>
      </c>
      <c r="E1457" s="96"/>
      <c r="F1457" s="89"/>
      <c r="G1457" s="89">
        <v>1026.2</v>
      </c>
      <c r="H1457">
        <v>0.69</v>
      </c>
      <c r="I1457" t="s">
        <v>3</v>
      </c>
      <c r="J1457">
        <v>0.8</v>
      </c>
      <c r="K1457">
        <v>9</v>
      </c>
      <c r="L1457">
        <v>2025</v>
      </c>
      <c r="M1457" t="s">
        <v>367</v>
      </c>
      <c r="N1457" s="89" cm="1">
        <f t="array" ref="N1457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457" s="89">
        <f>_34_KNMI_Stations[[#This Row],[graaddagen]]*_34_KNMI_Stations[[#This Row],[Gewogen factor]]</f>
        <v>3.6799999999999997</v>
      </c>
      <c r="P1457" s="89" cm="1">
        <f t="array" ref="P14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458" spans="1:16" x14ac:dyDescent="0.25">
      <c r="A1458">
        <v>242</v>
      </c>
      <c r="B1458" s="110">
        <v>45926</v>
      </c>
      <c r="C1458" s="89">
        <v>6</v>
      </c>
      <c r="D1458" s="89">
        <v>12.8</v>
      </c>
      <c r="E1458" s="96"/>
      <c r="F1458" s="89"/>
      <c r="G1458" s="89">
        <v>1023.8</v>
      </c>
      <c r="H1458">
        <v>0.74</v>
      </c>
      <c r="I1458" t="s">
        <v>3</v>
      </c>
      <c r="J1458">
        <v>0.8</v>
      </c>
      <c r="K1458">
        <v>9</v>
      </c>
      <c r="L1458">
        <v>2025</v>
      </c>
      <c r="M1458" t="s">
        <v>367</v>
      </c>
      <c r="N1458" s="89" cm="1">
        <f t="array" ref="N1458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458" s="89">
        <f>_34_KNMI_Stations[[#This Row],[graaddagen]]*_34_KNMI_Stations[[#This Row],[Gewogen factor]]</f>
        <v>4.1599999999999993</v>
      </c>
      <c r="P1458" s="89" cm="1">
        <f t="array" ref="P14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459" spans="1:16" x14ac:dyDescent="0.25">
      <c r="A1459">
        <v>242</v>
      </c>
      <c r="B1459" s="110">
        <v>45927</v>
      </c>
      <c r="C1459" s="89">
        <v>4.5</v>
      </c>
      <c r="D1459" s="89">
        <v>12.3</v>
      </c>
      <c r="E1459" s="96"/>
      <c r="F1459" s="89"/>
      <c r="G1459" s="89">
        <v>1022.2</v>
      </c>
      <c r="H1459">
        <v>0.88</v>
      </c>
      <c r="I1459" t="s">
        <v>3</v>
      </c>
      <c r="J1459">
        <v>0.8</v>
      </c>
      <c r="K1459">
        <v>9</v>
      </c>
      <c r="L1459">
        <v>2025</v>
      </c>
      <c r="M1459" t="s">
        <v>367</v>
      </c>
      <c r="N1459" s="89" cm="1">
        <f t="array" ref="N1459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459" s="89">
        <f>_34_KNMI_Stations[[#This Row],[graaddagen]]*_34_KNMI_Stations[[#This Row],[Gewogen factor]]</f>
        <v>4.5599999999999996</v>
      </c>
      <c r="P1459" s="89" cm="1">
        <f t="array" ref="P14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460" spans="1:16" x14ac:dyDescent="0.25">
      <c r="A1460">
        <v>242</v>
      </c>
      <c r="B1460" s="110">
        <v>45928</v>
      </c>
      <c r="C1460" s="89">
        <v>2.9</v>
      </c>
      <c r="D1460" s="89">
        <v>12.5</v>
      </c>
      <c r="E1460" s="96"/>
      <c r="F1460" s="89"/>
      <c r="G1460" s="89">
        <v>1022.7</v>
      </c>
      <c r="H1460">
        <v>0.9</v>
      </c>
      <c r="I1460" t="s">
        <v>3</v>
      </c>
      <c r="J1460">
        <v>0.8</v>
      </c>
      <c r="K1460">
        <v>9</v>
      </c>
      <c r="L1460">
        <v>2025</v>
      </c>
      <c r="M1460" t="s">
        <v>367</v>
      </c>
      <c r="N1460" s="89" cm="1">
        <f t="array" ref="N1460">IF(ISNUMBER(_34_KNMI_Stations[[#This Row],[Etmaal temperatuur °C]]),IF(_34_KNMI_Stations[[#This Row],[Etmaal temperatuur °C]]&lt;stookgrens[],stookgrens[]-_34_KNMI_Stations[[#This Row],[Etmaal temperatuur °C]],0),"")</f>
        <v>5.5</v>
      </c>
      <c r="O1460" s="89">
        <f>_34_KNMI_Stations[[#This Row],[graaddagen]]*_34_KNMI_Stations[[#This Row],[Gewogen factor]]</f>
        <v>4.4000000000000004</v>
      </c>
      <c r="P1460" s="89" cm="1">
        <f t="array" ref="P14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461" spans="1:16" x14ac:dyDescent="0.25">
      <c r="A1461">
        <v>242</v>
      </c>
      <c r="B1461" s="110">
        <v>45929</v>
      </c>
      <c r="C1461" s="89">
        <v>2.8</v>
      </c>
      <c r="D1461" s="89">
        <v>14.6</v>
      </c>
      <c r="E1461" s="96"/>
      <c r="F1461" s="89"/>
      <c r="G1461" s="89">
        <v>1023.1</v>
      </c>
      <c r="H1461">
        <v>0.85</v>
      </c>
      <c r="I1461" t="s">
        <v>3</v>
      </c>
      <c r="J1461">
        <v>0.8</v>
      </c>
      <c r="K1461">
        <v>9</v>
      </c>
      <c r="L1461">
        <v>2025</v>
      </c>
      <c r="M1461" t="s">
        <v>368</v>
      </c>
      <c r="N1461" s="89" cm="1">
        <f t="array" ref="N1461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461" s="89">
        <f>_34_KNMI_Stations[[#This Row],[graaddagen]]*_34_KNMI_Stations[[#This Row],[Gewogen factor]]</f>
        <v>2.7200000000000006</v>
      </c>
      <c r="P1461" s="89" cm="1">
        <f t="array" ref="P14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462" spans="1:16" x14ac:dyDescent="0.25">
      <c r="A1462">
        <v>242</v>
      </c>
      <c r="B1462" s="110">
        <v>45930</v>
      </c>
      <c r="C1462" s="89">
        <v>2.8</v>
      </c>
      <c r="D1462" s="89">
        <v>13.7</v>
      </c>
      <c r="E1462" s="96"/>
      <c r="F1462" s="89"/>
      <c r="G1462" s="89">
        <v>1025.7</v>
      </c>
      <c r="H1462">
        <v>0.84</v>
      </c>
      <c r="I1462" t="s">
        <v>3</v>
      </c>
      <c r="J1462">
        <v>0.8</v>
      </c>
      <c r="K1462">
        <v>9</v>
      </c>
      <c r="L1462">
        <v>2025</v>
      </c>
      <c r="M1462" t="s">
        <v>368</v>
      </c>
      <c r="N1462" s="89" cm="1">
        <f t="array" ref="N1462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462" s="89">
        <f>_34_KNMI_Stations[[#This Row],[graaddagen]]*_34_KNMI_Stations[[#This Row],[Gewogen factor]]</f>
        <v>3.4400000000000008</v>
      </c>
      <c r="P1462" s="89" cm="1">
        <f t="array" ref="P14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463" spans="1:16" x14ac:dyDescent="0.25">
      <c r="A1463">
        <v>242</v>
      </c>
      <c r="B1463" s="110">
        <v>45931</v>
      </c>
      <c r="C1463" s="89">
        <v>5.6</v>
      </c>
      <c r="D1463" s="89">
        <v>13.2</v>
      </c>
      <c r="E1463" s="96"/>
      <c r="F1463" s="89"/>
      <c r="G1463" s="89">
        <v>1029</v>
      </c>
      <c r="H1463">
        <v>0.76</v>
      </c>
      <c r="I1463" t="s">
        <v>3</v>
      </c>
      <c r="J1463">
        <v>1</v>
      </c>
      <c r="K1463">
        <v>10</v>
      </c>
      <c r="L1463">
        <v>2025</v>
      </c>
      <c r="M1463" t="s">
        <v>368</v>
      </c>
      <c r="N1463" s="89" cm="1">
        <f t="array" ref="N1463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463" s="89">
        <f>_34_KNMI_Stations[[#This Row],[graaddagen]]*_34_KNMI_Stations[[#This Row],[Gewogen factor]]</f>
        <v>4.8000000000000007</v>
      </c>
      <c r="P1463" s="89" cm="1">
        <f t="array" ref="P14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464" spans="1:16" x14ac:dyDescent="0.25">
      <c r="A1464">
        <v>242</v>
      </c>
      <c r="B1464" s="110">
        <v>45932</v>
      </c>
      <c r="C1464" s="89">
        <v>7.5</v>
      </c>
      <c r="D1464" s="89">
        <v>13.2</v>
      </c>
      <c r="E1464" s="96"/>
      <c r="F1464" s="89"/>
      <c r="G1464" s="89">
        <v>1025.0999999999999</v>
      </c>
      <c r="H1464">
        <v>0.79</v>
      </c>
      <c r="I1464" t="s">
        <v>3</v>
      </c>
      <c r="J1464">
        <v>1</v>
      </c>
      <c r="K1464">
        <v>10</v>
      </c>
      <c r="L1464">
        <v>2025</v>
      </c>
      <c r="M1464" t="s">
        <v>368</v>
      </c>
      <c r="N1464" s="89" cm="1">
        <f t="array" ref="N1464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464" s="89">
        <f>_34_KNMI_Stations[[#This Row],[graaddagen]]*_34_KNMI_Stations[[#This Row],[Gewogen factor]]</f>
        <v>4.8000000000000007</v>
      </c>
      <c r="P1464" s="89" cm="1">
        <f t="array" ref="P14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465" spans="1:16" x14ac:dyDescent="0.25">
      <c r="A1465">
        <v>242</v>
      </c>
      <c r="B1465" s="110">
        <v>45933</v>
      </c>
      <c r="C1465" s="89">
        <v>11.8</v>
      </c>
      <c r="D1465" s="89">
        <v>12.4</v>
      </c>
      <c r="E1465" s="96"/>
      <c r="F1465" s="89"/>
      <c r="G1465" s="89">
        <v>1011.3</v>
      </c>
      <c r="H1465">
        <v>0.82</v>
      </c>
      <c r="I1465" t="s">
        <v>3</v>
      </c>
      <c r="J1465">
        <v>1</v>
      </c>
      <c r="K1465">
        <v>10</v>
      </c>
      <c r="L1465">
        <v>2025</v>
      </c>
      <c r="M1465" t="s">
        <v>368</v>
      </c>
      <c r="N1465" s="89" cm="1">
        <f t="array" ref="N1465">IF(ISNUMBER(_34_KNMI_Stations[[#This Row],[Etmaal temperatuur °C]]),IF(_34_KNMI_Stations[[#This Row],[Etmaal temperatuur °C]]&lt;stookgrens[],stookgrens[]-_34_KNMI_Stations[[#This Row],[Etmaal temperatuur °C]],0),"")</f>
        <v>5.6</v>
      </c>
      <c r="O1465" s="89">
        <f>_34_KNMI_Stations[[#This Row],[graaddagen]]*_34_KNMI_Stations[[#This Row],[Gewogen factor]]</f>
        <v>5.6</v>
      </c>
      <c r="P1465" s="89" cm="1">
        <f t="array" ref="P14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466" spans="1:16" x14ac:dyDescent="0.25">
      <c r="A1466">
        <v>242</v>
      </c>
      <c r="B1466" s="110">
        <v>45934</v>
      </c>
      <c r="C1466" s="89">
        <v>16.600000000000001</v>
      </c>
      <c r="D1466" s="89">
        <v>13.5</v>
      </c>
      <c r="E1466" s="96"/>
      <c r="F1466" s="89"/>
      <c r="G1466" s="89">
        <v>993.4</v>
      </c>
      <c r="H1466">
        <v>0.8</v>
      </c>
      <c r="I1466" t="s">
        <v>3</v>
      </c>
      <c r="J1466">
        <v>1</v>
      </c>
      <c r="K1466">
        <v>10</v>
      </c>
      <c r="L1466">
        <v>2025</v>
      </c>
      <c r="M1466" t="s">
        <v>368</v>
      </c>
      <c r="N1466" s="89" cm="1">
        <f t="array" ref="N1466">IF(ISNUMBER(_34_KNMI_Stations[[#This Row],[Etmaal temperatuur °C]]),IF(_34_KNMI_Stations[[#This Row],[Etmaal temperatuur °C]]&lt;stookgrens[],stookgrens[]-_34_KNMI_Stations[[#This Row],[Etmaal temperatuur °C]],0),"")</f>
        <v>4.5</v>
      </c>
      <c r="O1466" s="89">
        <f>_34_KNMI_Stations[[#This Row],[graaddagen]]*_34_KNMI_Stations[[#This Row],[Gewogen factor]]</f>
        <v>4.5</v>
      </c>
      <c r="P1466" s="89" cm="1">
        <f t="array" ref="P14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467" spans="1:16" x14ac:dyDescent="0.25">
      <c r="A1467">
        <v>242</v>
      </c>
      <c r="B1467" s="110">
        <v>45935</v>
      </c>
      <c r="C1467" s="89">
        <v>14.6</v>
      </c>
      <c r="D1467" s="89">
        <v>13.3</v>
      </c>
      <c r="E1467" s="96"/>
      <c r="F1467" s="89"/>
      <c r="G1467" s="89">
        <v>1008</v>
      </c>
      <c r="H1467">
        <v>0.75</v>
      </c>
      <c r="I1467" t="s">
        <v>3</v>
      </c>
      <c r="J1467">
        <v>1</v>
      </c>
      <c r="K1467">
        <v>10</v>
      </c>
      <c r="L1467">
        <v>2025</v>
      </c>
      <c r="M1467" t="s">
        <v>368</v>
      </c>
      <c r="N1467" s="89" cm="1">
        <f t="array" ref="N1467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1467" s="89">
        <f>_34_KNMI_Stations[[#This Row],[graaddagen]]*_34_KNMI_Stations[[#This Row],[Gewogen factor]]</f>
        <v>4.6999999999999993</v>
      </c>
      <c r="P1467" s="89" cm="1">
        <f t="array" ref="P14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468" spans="1:16" x14ac:dyDescent="0.25">
      <c r="A1468">
        <v>242</v>
      </c>
      <c r="B1468" s="110">
        <v>45936</v>
      </c>
      <c r="C1468" s="89">
        <v>8</v>
      </c>
      <c r="D1468" s="89">
        <v>14.7</v>
      </c>
      <c r="E1468" s="96"/>
      <c r="F1468" s="89"/>
      <c r="G1468" s="89">
        <v>1020.5</v>
      </c>
      <c r="H1468">
        <v>0.89</v>
      </c>
      <c r="I1468" t="s">
        <v>3</v>
      </c>
      <c r="J1468">
        <v>1</v>
      </c>
      <c r="K1468">
        <v>10</v>
      </c>
      <c r="L1468">
        <v>2025</v>
      </c>
      <c r="M1468" t="s">
        <v>369</v>
      </c>
      <c r="N1468" s="89" cm="1">
        <f t="array" ref="N1468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1468" s="89">
        <f>_34_KNMI_Stations[[#This Row],[graaddagen]]*_34_KNMI_Stations[[#This Row],[Gewogen factor]]</f>
        <v>3.3000000000000007</v>
      </c>
      <c r="P1468" s="89" cm="1">
        <f t="array" ref="P14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469" spans="1:16" x14ac:dyDescent="0.25">
      <c r="A1469">
        <v>242</v>
      </c>
      <c r="B1469" s="110">
        <v>45937</v>
      </c>
      <c r="C1469" s="89">
        <v>6.8</v>
      </c>
      <c r="D1469" s="89">
        <v>15.2</v>
      </c>
      <c r="E1469" s="96"/>
      <c r="F1469" s="89"/>
      <c r="G1469" s="89">
        <v>1022.4</v>
      </c>
      <c r="H1469">
        <v>0.88</v>
      </c>
      <c r="I1469" t="s">
        <v>3</v>
      </c>
      <c r="J1469">
        <v>1</v>
      </c>
      <c r="K1469">
        <v>10</v>
      </c>
      <c r="L1469">
        <v>2025</v>
      </c>
      <c r="M1469" t="s">
        <v>369</v>
      </c>
      <c r="N1469" s="89" cm="1">
        <f t="array" ref="N1469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469" s="89">
        <f>_34_KNMI_Stations[[#This Row],[graaddagen]]*_34_KNMI_Stations[[#This Row],[Gewogen factor]]</f>
        <v>2.8000000000000007</v>
      </c>
      <c r="P1469" s="89" cm="1">
        <f t="array" ref="P14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470" spans="1:16" x14ac:dyDescent="0.25">
      <c r="A1470">
        <v>242</v>
      </c>
      <c r="B1470" s="110">
        <v>45938</v>
      </c>
      <c r="C1470" s="89">
        <v>5.2</v>
      </c>
      <c r="D1470" s="89">
        <v>14.5</v>
      </c>
      <c r="E1470" s="96"/>
      <c r="F1470" s="89"/>
      <c r="G1470" s="89">
        <v>1021.6</v>
      </c>
      <c r="H1470">
        <v>0.84</v>
      </c>
      <c r="I1470" t="s">
        <v>3</v>
      </c>
      <c r="J1470">
        <v>1</v>
      </c>
      <c r="K1470">
        <v>10</v>
      </c>
      <c r="L1470">
        <v>2025</v>
      </c>
      <c r="M1470" t="s">
        <v>369</v>
      </c>
      <c r="N1470" s="89" cm="1">
        <f t="array" ref="N1470">IF(ISNUMBER(_34_KNMI_Stations[[#This Row],[Etmaal temperatuur °C]]),IF(_34_KNMI_Stations[[#This Row],[Etmaal temperatuur °C]]&lt;stookgrens[],stookgrens[]-_34_KNMI_Stations[[#This Row],[Etmaal temperatuur °C]],0),"")</f>
        <v>3.5</v>
      </c>
      <c r="O1470" s="89">
        <f>_34_KNMI_Stations[[#This Row],[graaddagen]]*_34_KNMI_Stations[[#This Row],[Gewogen factor]]</f>
        <v>3.5</v>
      </c>
      <c r="P1470" s="89" cm="1">
        <f t="array" ref="P14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471" spans="1:16" x14ac:dyDescent="0.25">
      <c r="A1471">
        <v>242</v>
      </c>
      <c r="B1471" s="110">
        <v>45939</v>
      </c>
      <c r="C1471" s="89">
        <v>7.6</v>
      </c>
      <c r="D1471" s="89">
        <v>14.6</v>
      </c>
      <c r="E1471" s="96"/>
      <c r="F1471" s="89"/>
      <c r="G1471" s="89">
        <v>1025.0999999999999</v>
      </c>
      <c r="H1471">
        <v>0.79</v>
      </c>
      <c r="I1471" t="s">
        <v>3</v>
      </c>
      <c r="J1471">
        <v>1</v>
      </c>
      <c r="K1471">
        <v>10</v>
      </c>
      <c r="L1471">
        <v>2025</v>
      </c>
      <c r="M1471" t="s">
        <v>369</v>
      </c>
      <c r="N1471" s="89" cm="1">
        <f t="array" ref="N1471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471" s="89">
        <f>_34_KNMI_Stations[[#This Row],[graaddagen]]*_34_KNMI_Stations[[#This Row],[Gewogen factor]]</f>
        <v>3.4000000000000004</v>
      </c>
      <c r="P1471" s="89" cm="1">
        <f t="array" ref="P14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472" spans="1:16" x14ac:dyDescent="0.25">
      <c r="A1472">
        <v>242</v>
      </c>
      <c r="B1472" s="110">
        <v>45940</v>
      </c>
      <c r="C1472" s="89">
        <v>6.2</v>
      </c>
      <c r="D1472" s="89">
        <v>15.2</v>
      </c>
      <c r="E1472" s="96"/>
      <c r="F1472" s="89"/>
      <c r="G1472" s="89">
        <v>1031.4000000000001</v>
      </c>
      <c r="H1472">
        <v>0.83</v>
      </c>
      <c r="I1472" t="s">
        <v>3</v>
      </c>
      <c r="J1472">
        <v>1</v>
      </c>
      <c r="K1472">
        <v>10</v>
      </c>
      <c r="L1472">
        <v>2025</v>
      </c>
      <c r="M1472" t="s">
        <v>369</v>
      </c>
      <c r="N1472" s="89" cm="1">
        <f t="array" ref="N1472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472" s="89">
        <f>_34_KNMI_Stations[[#This Row],[graaddagen]]*_34_KNMI_Stations[[#This Row],[Gewogen factor]]</f>
        <v>2.8000000000000007</v>
      </c>
      <c r="P1472" s="89" cm="1">
        <f t="array" ref="P14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473" spans="1:16" x14ac:dyDescent="0.25">
      <c r="A1473">
        <v>242</v>
      </c>
      <c r="B1473" s="110">
        <v>45941</v>
      </c>
      <c r="C1473" s="89">
        <v>4.5999999999999996</v>
      </c>
      <c r="D1473" s="89">
        <v>14.8</v>
      </c>
      <c r="E1473" s="96"/>
      <c r="F1473" s="89"/>
      <c r="G1473" s="89">
        <v>1033.0999999999999</v>
      </c>
      <c r="H1473">
        <v>0.8</v>
      </c>
      <c r="I1473" t="s">
        <v>3</v>
      </c>
      <c r="J1473">
        <v>1</v>
      </c>
      <c r="K1473">
        <v>10</v>
      </c>
      <c r="L1473">
        <v>2025</v>
      </c>
      <c r="M1473" t="s">
        <v>369</v>
      </c>
      <c r="N1473" s="89" cm="1">
        <f t="array" ref="N1473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473" s="89">
        <f>_34_KNMI_Stations[[#This Row],[graaddagen]]*_34_KNMI_Stations[[#This Row],[Gewogen factor]]</f>
        <v>3.1999999999999993</v>
      </c>
      <c r="P1473" s="89" cm="1">
        <f t="array" ref="P14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474" spans="1:16" x14ac:dyDescent="0.25">
      <c r="A1474">
        <v>242</v>
      </c>
      <c r="B1474" s="110">
        <v>45942</v>
      </c>
      <c r="C1474" s="89">
        <v>6.1</v>
      </c>
      <c r="D1474" s="89">
        <v>14.6</v>
      </c>
      <c r="E1474" s="96"/>
      <c r="F1474" s="89"/>
      <c r="G1474" s="89">
        <v>1030.5999999999999</v>
      </c>
      <c r="H1474">
        <v>0.89</v>
      </c>
      <c r="I1474" t="s">
        <v>3</v>
      </c>
      <c r="J1474">
        <v>1</v>
      </c>
      <c r="K1474">
        <v>10</v>
      </c>
      <c r="L1474">
        <v>2025</v>
      </c>
      <c r="M1474" t="s">
        <v>369</v>
      </c>
      <c r="N1474" s="89" cm="1">
        <f t="array" ref="N1474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474" s="89">
        <f>_34_KNMI_Stations[[#This Row],[graaddagen]]*_34_KNMI_Stations[[#This Row],[Gewogen factor]]</f>
        <v>3.4000000000000004</v>
      </c>
      <c r="P1474" s="89" cm="1">
        <f t="array" ref="P14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475" spans="1:16" x14ac:dyDescent="0.25">
      <c r="A1475">
        <v>242</v>
      </c>
      <c r="B1475" s="110">
        <v>45943</v>
      </c>
      <c r="C1475" s="89">
        <v>4.4000000000000004</v>
      </c>
      <c r="D1475" s="89">
        <v>13.9</v>
      </c>
      <c r="E1475" s="96"/>
      <c r="F1475" s="89"/>
      <c r="G1475" s="89">
        <v>1029</v>
      </c>
      <c r="H1475">
        <v>0.88</v>
      </c>
      <c r="I1475" t="s">
        <v>3</v>
      </c>
      <c r="J1475">
        <v>1</v>
      </c>
      <c r="K1475">
        <v>10</v>
      </c>
      <c r="L1475">
        <v>2025</v>
      </c>
      <c r="M1475" t="s">
        <v>370</v>
      </c>
      <c r="N1475" s="89" cm="1">
        <f t="array" ref="N1475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475" s="89">
        <f>_34_KNMI_Stations[[#This Row],[graaddagen]]*_34_KNMI_Stations[[#This Row],[Gewogen factor]]</f>
        <v>4.0999999999999996</v>
      </c>
      <c r="P1475" s="89" cm="1">
        <f t="array" ref="P14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476" spans="1:16" x14ac:dyDescent="0.25">
      <c r="A1476">
        <v>242</v>
      </c>
      <c r="B1476" s="110">
        <v>45944</v>
      </c>
      <c r="C1476" s="89">
        <v>6.1</v>
      </c>
      <c r="D1476" s="89">
        <v>13.7</v>
      </c>
      <c r="E1476" s="96"/>
      <c r="F1476" s="89"/>
      <c r="G1476" s="89">
        <v>1027.4000000000001</v>
      </c>
      <c r="H1476">
        <v>0.93</v>
      </c>
      <c r="I1476" t="s">
        <v>3</v>
      </c>
      <c r="J1476">
        <v>1</v>
      </c>
      <c r="K1476">
        <v>10</v>
      </c>
      <c r="L1476">
        <v>2025</v>
      </c>
      <c r="M1476" t="s">
        <v>370</v>
      </c>
      <c r="N1476" s="89" cm="1">
        <f t="array" ref="N1476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476" s="89">
        <f>_34_KNMI_Stations[[#This Row],[graaddagen]]*_34_KNMI_Stations[[#This Row],[Gewogen factor]]</f>
        <v>4.3000000000000007</v>
      </c>
      <c r="P1476" s="89" cm="1">
        <f t="array" ref="P14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477" spans="1:16" x14ac:dyDescent="0.25">
      <c r="A1477">
        <v>242</v>
      </c>
      <c r="B1477" s="110">
        <v>45945</v>
      </c>
      <c r="C1477" s="89">
        <v>5.8</v>
      </c>
      <c r="D1477" s="89">
        <v>13.1</v>
      </c>
      <c r="E1477" s="96"/>
      <c r="F1477" s="89"/>
      <c r="G1477" s="89">
        <v>1027.5</v>
      </c>
      <c r="H1477">
        <v>0.91</v>
      </c>
      <c r="I1477" t="s">
        <v>3</v>
      </c>
      <c r="J1477">
        <v>1</v>
      </c>
      <c r="K1477">
        <v>10</v>
      </c>
      <c r="L1477">
        <v>2025</v>
      </c>
      <c r="M1477" t="s">
        <v>370</v>
      </c>
      <c r="N1477" s="89" cm="1">
        <f t="array" ref="N1477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477" s="89">
        <f>_34_KNMI_Stations[[#This Row],[graaddagen]]*_34_KNMI_Stations[[#This Row],[Gewogen factor]]</f>
        <v>4.9000000000000004</v>
      </c>
      <c r="P1477" s="89" cm="1">
        <f t="array" ref="P14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478" spans="1:16" x14ac:dyDescent="0.25">
      <c r="A1478">
        <v>242</v>
      </c>
      <c r="B1478" s="110">
        <v>45946</v>
      </c>
      <c r="C1478" s="89">
        <v>8</v>
      </c>
      <c r="D1478" s="89">
        <v>13.6</v>
      </c>
      <c r="E1478" s="96"/>
      <c r="F1478" s="89"/>
      <c r="G1478" s="89">
        <v>1025.7</v>
      </c>
      <c r="H1478">
        <v>0.85</v>
      </c>
      <c r="I1478" t="s">
        <v>3</v>
      </c>
      <c r="J1478">
        <v>1</v>
      </c>
      <c r="K1478">
        <v>10</v>
      </c>
      <c r="L1478">
        <v>2025</v>
      </c>
      <c r="M1478" t="s">
        <v>370</v>
      </c>
      <c r="N1478" s="89" cm="1">
        <f t="array" ref="N1478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478" s="89">
        <f>_34_KNMI_Stations[[#This Row],[graaddagen]]*_34_KNMI_Stations[[#This Row],[Gewogen factor]]</f>
        <v>4.4000000000000004</v>
      </c>
      <c r="P1478" s="89" cm="1">
        <f t="array" ref="P14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479" spans="1:16" x14ac:dyDescent="0.25">
      <c r="A1479">
        <v>242</v>
      </c>
      <c r="B1479" s="110">
        <v>45947</v>
      </c>
      <c r="C1479" s="89">
        <v>6.4</v>
      </c>
      <c r="D1479" s="89">
        <v>12.8</v>
      </c>
      <c r="E1479" s="96"/>
      <c r="F1479" s="89"/>
      <c r="G1479" s="89">
        <v>1024.9000000000001</v>
      </c>
      <c r="H1479">
        <v>0.77</v>
      </c>
      <c r="I1479" t="s">
        <v>3</v>
      </c>
      <c r="J1479">
        <v>1</v>
      </c>
      <c r="K1479">
        <v>10</v>
      </c>
      <c r="L1479">
        <v>2025</v>
      </c>
      <c r="M1479" t="s">
        <v>370</v>
      </c>
      <c r="N1479" s="89" cm="1">
        <f t="array" ref="N1479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479" s="89">
        <f>_34_KNMI_Stations[[#This Row],[graaddagen]]*_34_KNMI_Stations[[#This Row],[Gewogen factor]]</f>
        <v>5.1999999999999993</v>
      </c>
      <c r="P1479" s="89" cm="1">
        <f t="array" ref="P14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480" spans="1:16" x14ac:dyDescent="0.25">
      <c r="A1480">
        <v>242</v>
      </c>
      <c r="B1480" s="110">
        <v>45948</v>
      </c>
      <c r="C1480" s="89">
        <v>5.8</v>
      </c>
      <c r="D1480" s="89">
        <v>10.199999999999999</v>
      </c>
      <c r="E1480" s="96"/>
      <c r="F1480" s="89"/>
      <c r="G1480" s="89">
        <v>1025.7</v>
      </c>
      <c r="H1480">
        <v>0.71</v>
      </c>
      <c r="I1480" t="s">
        <v>3</v>
      </c>
      <c r="J1480">
        <v>1</v>
      </c>
      <c r="K1480">
        <v>10</v>
      </c>
      <c r="L1480">
        <v>2025</v>
      </c>
      <c r="M1480" t="s">
        <v>370</v>
      </c>
      <c r="N1480" s="89" cm="1">
        <f t="array" ref="N1480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1480" s="89">
        <f>_34_KNMI_Stations[[#This Row],[graaddagen]]*_34_KNMI_Stations[[#This Row],[Gewogen factor]]</f>
        <v>7.8000000000000007</v>
      </c>
      <c r="P1480" s="89" cm="1">
        <f t="array" ref="P14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481" spans="1:16" x14ac:dyDescent="0.25">
      <c r="A1481">
        <v>242</v>
      </c>
      <c r="B1481" s="110">
        <v>45949</v>
      </c>
      <c r="C1481" s="89">
        <v>8.8000000000000007</v>
      </c>
      <c r="D1481" s="89">
        <v>10.3</v>
      </c>
      <c r="E1481" s="96"/>
      <c r="F1481" s="89"/>
      <c r="G1481" s="89">
        <v>1010.2</v>
      </c>
      <c r="H1481">
        <v>0.83</v>
      </c>
      <c r="I1481" t="s">
        <v>3</v>
      </c>
      <c r="J1481">
        <v>1</v>
      </c>
      <c r="K1481">
        <v>10</v>
      </c>
      <c r="L1481">
        <v>2025</v>
      </c>
      <c r="M1481" t="s">
        <v>370</v>
      </c>
      <c r="N1481" s="89" cm="1">
        <f t="array" ref="N1481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481" s="89">
        <f>_34_KNMI_Stations[[#This Row],[graaddagen]]*_34_KNMI_Stations[[#This Row],[Gewogen factor]]</f>
        <v>7.6999999999999993</v>
      </c>
      <c r="P1481" s="89" cm="1">
        <f t="array" ref="P14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482" spans="1:16" x14ac:dyDescent="0.25">
      <c r="A1482">
        <v>242</v>
      </c>
      <c r="B1482" s="110">
        <v>45950</v>
      </c>
      <c r="C1482" s="89">
        <v>7.9</v>
      </c>
      <c r="D1482" s="89">
        <v>13.4</v>
      </c>
      <c r="E1482" s="96"/>
      <c r="F1482" s="89"/>
      <c r="G1482" s="89">
        <v>994</v>
      </c>
      <c r="H1482">
        <v>0.94</v>
      </c>
      <c r="I1482" t="s">
        <v>3</v>
      </c>
      <c r="J1482">
        <v>1</v>
      </c>
      <c r="K1482">
        <v>10</v>
      </c>
      <c r="L1482">
        <v>2025</v>
      </c>
      <c r="M1482" t="s">
        <v>371</v>
      </c>
      <c r="N1482" s="89" cm="1">
        <f t="array" ref="N1482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482" s="89">
        <f>_34_KNMI_Stations[[#This Row],[graaddagen]]*_34_KNMI_Stations[[#This Row],[Gewogen factor]]</f>
        <v>4.5999999999999996</v>
      </c>
      <c r="P1482" s="89" cm="1">
        <f t="array" ref="P14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483" spans="1:16" x14ac:dyDescent="0.25">
      <c r="A1483">
        <v>242</v>
      </c>
      <c r="B1483" s="110">
        <v>45951</v>
      </c>
      <c r="C1483" s="89">
        <v>9.1</v>
      </c>
      <c r="D1483" s="89">
        <v>13.7</v>
      </c>
      <c r="E1483" s="96"/>
      <c r="F1483" s="89"/>
      <c r="G1483" s="89">
        <v>989.6</v>
      </c>
      <c r="H1483">
        <v>0.9</v>
      </c>
      <c r="I1483" t="s">
        <v>3</v>
      </c>
      <c r="J1483">
        <v>1</v>
      </c>
      <c r="K1483">
        <v>10</v>
      </c>
      <c r="L1483">
        <v>2025</v>
      </c>
      <c r="M1483" t="s">
        <v>371</v>
      </c>
      <c r="N1483" s="89" cm="1">
        <f t="array" ref="N1483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483" s="89">
        <f>_34_KNMI_Stations[[#This Row],[graaddagen]]*_34_KNMI_Stations[[#This Row],[Gewogen factor]]</f>
        <v>4.3000000000000007</v>
      </c>
      <c r="P1483" s="89" cm="1">
        <f t="array" ref="P14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484" spans="1:16" x14ac:dyDescent="0.25">
      <c r="A1484">
        <v>242</v>
      </c>
      <c r="B1484" s="110">
        <v>45952</v>
      </c>
      <c r="C1484" s="89">
        <v>6.6</v>
      </c>
      <c r="D1484" s="89">
        <v>13</v>
      </c>
      <c r="E1484" s="96"/>
      <c r="F1484" s="89"/>
      <c r="G1484" s="89">
        <v>995.1</v>
      </c>
      <c r="H1484">
        <v>0.83</v>
      </c>
      <c r="I1484" t="s">
        <v>3</v>
      </c>
      <c r="J1484">
        <v>1</v>
      </c>
      <c r="K1484">
        <v>10</v>
      </c>
      <c r="L1484">
        <v>2025</v>
      </c>
      <c r="M1484" t="s">
        <v>371</v>
      </c>
      <c r="N1484" s="89" cm="1">
        <f t="array" ref="N1484">IF(ISNUMBER(_34_KNMI_Stations[[#This Row],[Etmaal temperatuur °C]]),IF(_34_KNMI_Stations[[#This Row],[Etmaal temperatuur °C]]&lt;stookgrens[],stookgrens[]-_34_KNMI_Stations[[#This Row],[Etmaal temperatuur °C]],0),"")</f>
        <v>5</v>
      </c>
      <c r="O1484" s="89">
        <f>_34_KNMI_Stations[[#This Row],[graaddagen]]*_34_KNMI_Stations[[#This Row],[Gewogen factor]]</f>
        <v>5</v>
      </c>
      <c r="P1484" s="89" cm="1">
        <f t="array" ref="P14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485" spans="1:16" x14ac:dyDescent="0.25">
      <c r="A1485">
        <v>242</v>
      </c>
      <c r="B1485" s="110">
        <v>45953</v>
      </c>
      <c r="C1485" s="89">
        <v>11.8</v>
      </c>
      <c r="D1485" s="89">
        <v>11.9</v>
      </c>
      <c r="E1485" s="96"/>
      <c r="F1485" s="89"/>
      <c r="G1485" s="89">
        <v>978.6</v>
      </c>
      <c r="H1485">
        <v>0.9</v>
      </c>
      <c r="I1485" t="s">
        <v>3</v>
      </c>
      <c r="J1485">
        <v>1</v>
      </c>
      <c r="K1485">
        <v>10</v>
      </c>
      <c r="L1485">
        <v>2025</v>
      </c>
      <c r="M1485" t="s">
        <v>371</v>
      </c>
      <c r="N1485" s="89" cm="1">
        <f t="array" ref="N1485">IF(ISNUMBER(_34_KNMI_Stations[[#This Row],[Etmaal temperatuur °C]]),IF(_34_KNMI_Stations[[#This Row],[Etmaal temperatuur °C]]&lt;stookgrens[],stookgrens[]-_34_KNMI_Stations[[#This Row],[Etmaal temperatuur °C]],0),"")</f>
        <v>6.1</v>
      </c>
      <c r="O1485" s="89">
        <f>_34_KNMI_Stations[[#This Row],[graaddagen]]*_34_KNMI_Stations[[#This Row],[Gewogen factor]]</f>
        <v>6.1</v>
      </c>
      <c r="P1485" s="89" cm="1">
        <f t="array" ref="P14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486" spans="1:16" x14ac:dyDescent="0.25">
      <c r="A1486">
        <v>242</v>
      </c>
      <c r="B1486" s="110">
        <v>45954</v>
      </c>
      <c r="C1486" s="89">
        <v>17.899999999999999</v>
      </c>
      <c r="D1486" s="89">
        <v>11.6</v>
      </c>
      <c r="E1486" s="96"/>
      <c r="F1486" s="89"/>
      <c r="G1486" s="89">
        <v>991.4</v>
      </c>
      <c r="H1486">
        <v>0.74</v>
      </c>
      <c r="I1486" t="s">
        <v>3</v>
      </c>
      <c r="J1486">
        <v>1</v>
      </c>
      <c r="K1486">
        <v>10</v>
      </c>
      <c r="L1486">
        <v>2025</v>
      </c>
      <c r="M1486" t="s">
        <v>371</v>
      </c>
      <c r="N1486" s="89" cm="1">
        <f t="array" ref="N1486">IF(ISNUMBER(_34_KNMI_Stations[[#This Row],[Etmaal temperatuur °C]]),IF(_34_KNMI_Stations[[#This Row],[Etmaal temperatuur °C]]&lt;stookgrens[],stookgrens[]-_34_KNMI_Stations[[#This Row],[Etmaal temperatuur °C]],0),"")</f>
        <v>6.4</v>
      </c>
      <c r="O1486" s="89">
        <f>_34_KNMI_Stations[[#This Row],[graaddagen]]*_34_KNMI_Stations[[#This Row],[Gewogen factor]]</f>
        <v>6.4</v>
      </c>
      <c r="P1486" s="89" cm="1">
        <f t="array" ref="P14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487" spans="1:16" x14ac:dyDescent="0.25">
      <c r="A1487">
        <v>242</v>
      </c>
      <c r="B1487" s="110">
        <v>45955</v>
      </c>
      <c r="C1487" s="89">
        <v>14.8</v>
      </c>
      <c r="D1487" s="89">
        <v>10.7</v>
      </c>
      <c r="E1487" s="96"/>
      <c r="F1487" s="89"/>
      <c r="G1487" s="89">
        <v>993.7</v>
      </c>
      <c r="H1487">
        <v>0.8</v>
      </c>
      <c r="I1487" t="s">
        <v>3</v>
      </c>
      <c r="J1487">
        <v>1</v>
      </c>
      <c r="K1487">
        <v>10</v>
      </c>
      <c r="L1487">
        <v>2025</v>
      </c>
      <c r="M1487" t="s">
        <v>371</v>
      </c>
      <c r="N1487" s="89" cm="1">
        <f t="array" ref="N1487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487" s="89">
        <f>_34_KNMI_Stations[[#This Row],[graaddagen]]*_34_KNMI_Stations[[#This Row],[Gewogen factor]]</f>
        <v>7.3000000000000007</v>
      </c>
      <c r="P1487" s="89" cm="1">
        <f t="array" ref="P14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488" spans="1:16" x14ac:dyDescent="0.25">
      <c r="A1488">
        <v>242</v>
      </c>
      <c r="B1488" s="110">
        <v>45956</v>
      </c>
      <c r="C1488" s="89">
        <v>17.100000000000001</v>
      </c>
      <c r="D1488" s="89">
        <v>10.4</v>
      </c>
      <c r="E1488" s="96"/>
      <c r="F1488" s="89"/>
      <c r="G1488" s="89">
        <v>997.6</v>
      </c>
      <c r="H1488">
        <v>0.8</v>
      </c>
      <c r="I1488" t="s">
        <v>3</v>
      </c>
      <c r="J1488">
        <v>1</v>
      </c>
      <c r="K1488">
        <v>10</v>
      </c>
      <c r="L1488">
        <v>2025</v>
      </c>
      <c r="M1488" t="s">
        <v>371</v>
      </c>
      <c r="N1488" s="89" cm="1">
        <f t="array" ref="N1488">IF(ISNUMBER(_34_KNMI_Stations[[#This Row],[Etmaal temperatuur °C]]),IF(_34_KNMI_Stations[[#This Row],[Etmaal temperatuur °C]]&lt;stookgrens[],stookgrens[]-_34_KNMI_Stations[[#This Row],[Etmaal temperatuur °C]],0),"")</f>
        <v>7.6</v>
      </c>
      <c r="O1488" s="89">
        <f>_34_KNMI_Stations[[#This Row],[graaddagen]]*_34_KNMI_Stations[[#This Row],[Gewogen factor]]</f>
        <v>7.6</v>
      </c>
      <c r="P1488" s="89" cm="1">
        <f t="array" ref="P14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489" spans="1:16" x14ac:dyDescent="0.25">
      <c r="A1489">
        <v>242</v>
      </c>
      <c r="B1489" s="110">
        <v>45957</v>
      </c>
      <c r="C1489" s="89">
        <v>14</v>
      </c>
      <c r="D1489" s="89">
        <v>10.9</v>
      </c>
      <c r="E1489" s="96"/>
      <c r="F1489" s="89"/>
      <c r="G1489" s="89">
        <v>997.8</v>
      </c>
      <c r="H1489">
        <v>0.76</v>
      </c>
      <c r="I1489" t="s">
        <v>3</v>
      </c>
      <c r="J1489">
        <v>1</v>
      </c>
      <c r="K1489">
        <v>10</v>
      </c>
      <c r="L1489">
        <v>2025</v>
      </c>
      <c r="M1489" t="s">
        <v>372</v>
      </c>
      <c r="N1489" s="89" cm="1">
        <f t="array" ref="N1489">IF(ISNUMBER(_34_KNMI_Stations[[#This Row],[Etmaal temperatuur °C]]),IF(_34_KNMI_Stations[[#This Row],[Etmaal temperatuur °C]]&lt;stookgrens[],stookgrens[]-_34_KNMI_Stations[[#This Row],[Etmaal temperatuur °C]],0),"")</f>
        <v>7.1</v>
      </c>
      <c r="O1489" s="89">
        <f>_34_KNMI_Stations[[#This Row],[graaddagen]]*_34_KNMI_Stations[[#This Row],[Gewogen factor]]</f>
        <v>7.1</v>
      </c>
      <c r="P1489" s="89" cm="1">
        <f t="array" ref="P14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490" spans="1:16" x14ac:dyDescent="0.25">
      <c r="A1490">
        <v>242</v>
      </c>
      <c r="B1490" s="110">
        <v>45958</v>
      </c>
      <c r="C1490" s="89">
        <v>14.5</v>
      </c>
      <c r="D1490" s="89">
        <v>12.5</v>
      </c>
      <c r="E1490" s="96"/>
      <c r="F1490" s="89"/>
      <c r="G1490" s="89">
        <v>1001.7</v>
      </c>
      <c r="H1490">
        <v>0.75</v>
      </c>
      <c r="I1490" t="s">
        <v>3</v>
      </c>
      <c r="J1490">
        <v>1</v>
      </c>
      <c r="K1490">
        <v>10</v>
      </c>
      <c r="L1490">
        <v>2025</v>
      </c>
      <c r="M1490" t="s">
        <v>372</v>
      </c>
      <c r="N1490" s="89" cm="1">
        <f t="array" ref="N1490">IF(ISNUMBER(_34_KNMI_Stations[[#This Row],[Etmaal temperatuur °C]]),IF(_34_KNMI_Stations[[#This Row],[Etmaal temperatuur °C]]&lt;stookgrens[],stookgrens[]-_34_KNMI_Stations[[#This Row],[Etmaal temperatuur °C]],0),"")</f>
        <v>5.5</v>
      </c>
      <c r="O1490" s="89">
        <f>_34_KNMI_Stations[[#This Row],[graaddagen]]*_34_KNMI_Stations[[#This Row],[Gewogen factor]]</f>
        <v>5.5</v>
      </c>
      <c r="P1490" s="89" cm="1">
        <f t="array" ref="P14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491" spans="1:16" x14ac:dyDescent="0.25">
      <c r="A1491">
        <v>242</v>
      </c>
      <c r="B1491" s="110">
        <v>45959</v>
      </c>
      <c r="C1491" s="89">
        <v>8.5</v>
      </c>
      <c r="D1491" s="89">
        <v>11.9</v>
      </c>
      <c r="E1491" s="96"/>
      <c r="F1491" s="89"/>
      <c r="G1491" s="89">
        <v>999.4</v>
      </c>
      <c r="H1491">
        <v>0.89</v>
      </c>
      <c r="I1491" t="s">
        <v>3</v>
      </c>
      <c r="J1491">
        <v>1</v>
      </c>
      <c r="K1491">
        <v>10</v>
      </c>
      <c r="L1491">
        <v>2025</v>
      </c>
      <c r="M1491" t="s">
        <v>372</v>
      </c>
      <c r="N1491" s="89" cm="1">
        <f t="array" ref="N1491">IF(ISNUMBER(_34_KNMI_Stations[[#This Row],[Etmaal temperatuur °C]]),IF(_34_KNMI_Stations[[#This Row],[Etmaal temperatuur °C]]&lt;stookgrens[],stookgrens[]-_34_KNMI_Stations[[#This Row],[Etmaal temperatuur °C]],0),"")</f>
        <v>6.1</v>
      </c>
      <c r="O1491" s="89">
        <f>_34_KNMI_Stations[[#This Row],[graaddagen]]*_34_KNMI_Stations[[#This Row],[Gewogen factor]]</f>
        <v>6.1</v>
      </c>
      <c r="P1491" s="89" cm="1">
        <f t="array" ref="P14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492" spans="1:16" x14ac:dyDescent="0.25">
      <c r="A1492">
        <v>242</v>
      </c>
      <c r="B1492" s="110">
        <v>45960</v>
      </c>
      <c r="C1492" s="89">
        <v>8.6</v>
      </c>
      <c r="D1492" s="89">
        <v>10.9</v>
      </c>
      <c r="E1492" s="96"/>
      <c r="F1492" s="89"/>
      <c r="G1492" s="89">
        <v>1006</v>
      </c>
      <c r="H1492">
        <v>0.79</v>
      </c>
      <c r="I1492" t="s">
        <v>3</v>
      </c>
      <c r="J1492">
        <v>1</v>
      </c>
      <c r="K1492">
        <v>10</v>
      </c>
      <c r="L1492">
        <v>2025</v>
      </c>
      <c r="M1492" t="s">
        <v>372</v>
      </c>
      <c r="N1492" s="89" cm="1">
        <f t="array" ref="N1492">IF(ISNUMBER(_34_KNMI_Stations[[#This Row],[Etmaal temperatuur °C]]),IF(_34_KNMI_Stations[[#This Row],[Etmaal temperatuur °C]]&lt;stookgrens[],stookgrens[]-_34_KNMI_Stations[[#This Row],[Etmaal temperatuur °C]],0),"")</f>
        <v>7.1</v>
      </c>
      <c r="O1492" s="89">
        <f>_34_KNMI_Stations[[#This Row],[graaddagen]]*_34_KNMI_Stations[[#This Row],[Gewogen factor]]</f>
        <v>7.1</v>
      </c>
      <c r="P1492" s="89" cm="1">
        <f t="array" ref="P14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493" spans="1:16" x14ac:dyDescent="0.25">
      <c r="A1493">
        <v>242</v>
      </c>
      <c r="B1493" s="110">
        <v>45961</v>
      </c>
      <c r="C1493" s="89">
        <v>8.3000000000000007</v>
      </c>
      <c r="D1493" s="89">
        <v>10.8</v>
      </c>
      <c r="E1493" s="96"/>
      <c r="F1493" s="89"/>
      <c r="G1493" s="89">
        <v>1007.5</v>
      </c>
      <c r="H1493">
        <v>0.87</v>
      </c>
      <c r="I1493" t="s">
        <v>3</v>
      </c>
      <c r="J1493">
        <v>1</v>
      </c>
      <c r="K1493">
        <v>10</v>
      </c>
      <c r="L1493">
        <v>2025</v>
      </c>
      <c r="M1493" t="s">
        <v>372</v>
      </c>
      <c r="N1493" s="89" cm="1">
        <f t="array" ref="N1493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1493" s="89">
        <f>_34_KNMI_Stations[[#This Row],[graaddagen]]*_34_KNMI_Stations[[#This Row],[Gewogen factor]]</f>
        <v>7.1999999999999993</v>
      </c>
      <c r="P1493" s="89" cm="1">
        <f t="array" ref="P14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494" spans="1:16" x14ac:dyDescent="0.25">
      <c r="A1494">
        <v>242</v>
      </c>
      <c r="B1494" s="110">
        <v>45962</v>
      </c>
      <c r="C1494" s="89">
        <v>8</v>
      </c>
      <c r="D1494" s="89">
        <v>11.8</v>
      </c>
      <c r="E1494" s="96"/>
      <c r="F1494" s="89"/>
      <c r="G1494" s="89">
        <v>1003.9</v>
      </c>
      <c r="H1494">
        <v>0.94</v>
      </c>
      <c r="I1494" t="s">
        <v>3</v>
      </c>
      <c r="J1494">
        <v>1.1000000000000001</v>
      </c>
      <c r="K1494">
        <v>11</v>
      </c>
      <c r="L1494">
        <v>2025</v>
      </c>
      <c r="M1494" t="s">
        <v>372</v>
      </c>
      <c r="N1494" s="89" cm="1">
        <f t="array" ref="N1494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494" s="89">
        <f>_34_KNMI_Stations[[#This Row],[graaddagen]]*_34_KNMI_Stations[[#This Row],[Gewogen factor]]</f>
        <v>6.8199999999999994</v>
      </c>
      <c r="P1494" s="89" cm="1">
        <f t="array" ref="P14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495" spans="1:16" x14ac:dyDescent="0.25">
      <c r="A1495">
        <v>242</v>
      </c>
      <c r="B1495" s="110">
        <v>45963</v>
      </c>
      <c r="C1495" s="89">
        <v>8.1999999999999993</v>
      </c>
      <c r="D1495" s="89">
        <v>11.1</v>
      </c>
      <c r="E1495" s="96"/>
      <c r="F1495" s="89"/>
      <c r="G1495" s="89">
        <v>1007.5</v>
      </c>
      <c r="H1495">
        <v>0.82</v>
      </c>
      <c r="I1495" t="s">
        <v>3</v>
      </c>
      <c r="J1495">
        <v>1.1000000000000001</v>
      </c>
      <c r="K1495">
        <v>11</v>
      </c>
      <c r="L1495">
        <v>2025</v>
      </c>
      <c r="M1495" t="s">
        <v>372</v>
      </c>
      <c r="N1495" s="89" cm="1">
        <f t="array" ref="N1495">IF(ISNUMBER(_34_KNMI_Stations[[#This Row],[Etmaal temperatuur °C]]),IF(_34_KNMI_Stations[[#This Row],[Etmaal temperatuur °C]]&lt;stookgrens[],stookgrens[]-_34_KNMI_Stations[[#This Row],[Etmaal temperatuur °C]],0),"")</f>
        <v>6.9</v>
      </c>
      <c r="O1495" s="89">
        <f>_34_KNMI_Stations[[#This Row],[graaddagen]]*_34_KNMI_Stations[[#This Row],[Gewogen factor]]</f>
        <v>7.5900000000000007</v>
      </c>
      <c r="P1495" s="89" cm="1">
        <f t="array" ref="P14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496" spans="1:16" x14ac:dyDescent="0.25">
      <c r="A1496">
        <v>242</v>
      </c>
      <c r="B1496" s="110">
        <v>45964</v>
      </c>
      <c r="C1496" s="89">
        <v>12.1</v>
      </c>
      <c r="D1496" s="89">
        <v>12.3</v>
      </c>
      <c r="E1496" s="96"/>
      <c r="F1496" s="89"/>
      <c r="G1496" s="89">
        <v>1012.1</v>
      </c>
      <c r="H1496">
        <v>0.86</v>
      </c>
      <c r="I1496" t="s">
        <v>3</v>
      </c>
      <c r="J1496">
        <v>1.1000000000000001</v>
      </c>
      <c r="K1496">
        <v>11</v>
      </c>
      <c r="L1496">
        <v>2025</v>
      </c>
      <c r="M1496" t="s">
        <v>373</v>
      </c>
      <c r="N1496" s="89" cm="1">
        <f t="array" ref="N1496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496" s="89">
        <f>_34_KNMI_Stations[[#This Row],[graaddagen]]*_34_KNMI_Stations[[#This Row],[Gewogen factor]]</f>
        <v>6.27</v>
      </c>
      <c r="P1496" s="89" cm="1">
        <f t="array" ref="P14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497" spans="1:16" x14ac:dyDescent="0.25">
      <c r="A1497">
        <v>242</v>
      </c>
      <c r="B1497" s="110">
        <v>45965</v>
      </c>
      <c r="C1497" s="89">
        <v>9.6</v>
      </c>
      <c r="D1497" s="89">
        <v>13.6</v>
      </c>
      <c r="E1497" s="96"/>
      <c r="F1497" s="89"/>
      <c r="G1497" s="89">
        <v>1013.8</v>
      </c>
      <c r="H1497">
        <v>0.84</v>
      </c>
      <c r="I1497" t="s">
        <v>3</v>
      </c>
      <c r="J1497">
        <v>1.1000000000000001</v>
      </c>
      <c r="K1497">
        <v>11</v>
      </c>
      <c r="L1497">
        <v>2025</v>
      </c>
      <c r="M1497" t="s">
        <v>373</v>
      </c>
      <c r="N1497" s="89" cm="1">
        <f t="array" ref="N1497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497" s="89">
        <f>_34_KNMI_Stations[[#This Row],[graaddagen]]*_34_KNMI_Stations[[#This Row],[Gewogen factor]]</f>
        <v>4.8400000000000007</v>
      </c>
      <c r="P1497" s="89" cm="1">
        <f t="array" ref="P14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498" spans="1:16" x14ac:dyDescent="0.25">
      <c r="A1498">
        <v>242</v>
      </c>
      <c r="B1498" s="110">
        <v>45966</v>
      </c>
      <c r="C1498" s="89">
        <v>7.3</v>
      </c>
      <c r="D1498" s="89">
        <v>12.9</v>
      </c>
      <c r="E1498" s="96"/>
      <c r="F1498" s="89"/>
      <c r="G1498" s="89">
        <v>1012</v>
      </c>
      <c r="H1498">
        <v>0.82</v>
      </c>
      <c r="I1498" t="s">
        <v>3</v>
      </c>
      <c r="J1498">
        <v>1.1000000000000001</v>
      </c>
      <c r="K1498">
        <v>11</v>
      </c>
      <c r="L1498">
        <v>2025</v>
      </c>
      <c r="M1498" t="s">
        <v>373</v>
      </c>
      <c r="N1498" s="89" cm="1">
        <f t="array" ref="N1498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498" s="89">
        <f>_34_KNMI_Stations[[#This Row],[graaddagen]]*_34_KNMI_Stations[[#This Row],[Gewogen factor]]</f>
        <v>5.61</v>
      </c>
      <c r="P1498" s="89" cm="1">
        <f t="array" ref="P14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499" spans="1:16" x14ac:dyDescent="0.25">
      <c r="A1499">
        <v>242</v>
      </c>
      <c r="B1499" s="110">
        <v>45967</v>
      </c>
      <c r="C1499" s="89">
        <v>5.8</v>
      </c>
      <c r="D1499" s="89">
        <v>11</v>
      </c>
      <c r="E1499" s="96"/>
      <c r="F1499" s="89"/>
      <c r="G1499" s="89">
        <v>1008.4</v>
      </c>
      <c r="H1499">
        <v>0.85</v>
      </c>
      <c r="I1499" t="s">
        <v>3</v>
      </c>
      <c r="J1499">
        <v>1.1000000000000001</v>
      </c>
      <c r="K1499">
        <v>11</v>
      </c>
      <c r="L1499">
        <v>2025</v>
      </c>
      <c r="M1499" t="s">
        <v>373</v>
      </c>
      <c r="N1499" s="89" cm="1">
        <f t="array" ref="N1499">IF(ISNUMBER(_34_KNMI_Stations[[#This Row],[Etmaal temperatuur °C]]),IF(_34_KNMI_Stations[[#This Row],[Etmaal temperatuur °C]]&lt;stookgrens[],stookgrens[]-_34_KNMI_Stations[[#This Row],[Etmaal temperatuur °C]],0),"")</f>
        <v>7</v>
      </c>
      <c r="O1499" s="89">
        <f>_34_KNMI_Stations[[#This Row],[graaddagen]]*_34_KNMI_Stations[[#This Row],[Gewogen factor]]</f>
        <v>7.7000000000000011</v>
      </c>
      <c r="P1499" s="89" cm="1">
        <f t="array" ref="P14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500" spans="1:16" x14ac:dyDescent="0.25">
      <c r="A1500">
        <v>242</v>
      </c>
      <c r="B1500" s="110">
        <v>45968</v>
      </c>
      <c r="C1500" s="89">
        <v>4</v>
      </c>
      <c r="D1500" s="89">
        <v>10.4</v>
      </c>
      <c r="E1500" s="96"/>
      <c r="F1500" s="89"/>
      <c r="G1500" s="89">
        <v>1009.2</v>
      </c>
      <c r="H1500">
        <v>0.99</v>
      </c>
      <c r="I1500" t="s">
        <v>3</v>
      </c>
      <c r="J1500">
        <v>1.1000000000000001</v>
      </c>
      <c r="K1500">
        <v>11</v>
      </c>
      <c r="L1500">
        <v>2025</v>
      </c>
      <c r="M1500" t="s">
        <v>373</v>
      </c>
      <c r="N1500" s="89" cm="1">
        <f t="array" ref="N1500">IF(ISNUMBER(_34_KNMI_Stations[[#This Row],[Etmaal temperatuur °C]]),IF(_34_KNMI_Stations[[#This Row],[Etmaal temperatuur °C]]&lt;stookgrens[],stookgrens[]-_34_KNMI_Stations[[#This Row],[Etmaal temperatuur °C]],0),"")</f>
        <v>7.6</v>
      </c>
      <c r="O1500" s="89">
        <f>_34_KNMI_Stations[[#This Row],[graaddagen]]*_34_KNMI_Stations[[#This Row],[Gewogen factor]]</f>
        <v>8.36</v>
      </c>
      <c r="P1500" s="89" cm="1">
        <f t="array" ref="P15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501" spans="1:16" x14ac:dyDescent="0.25">
      <c r="A1501">
        <v>242</v>
      </c>
      <c r="B1501" s="110">
        <v>45969</v>
      </c>
      <c r="C1501" s="89">
        <v>2.6</v>
      </c>
      <c r="D1501" s="89">
        <v>10.1</v>
      </c>
      <c r="E1501" s="96"/>
      <c r="F1501" s="89"/>
      <c r="G1501" s="89">
        <v>1013.2</v>
      </c>
      <c r="H1501">
        <v>0.95</v>
      </c>
      <c r="I1501" t="s">
        <v>3</v>
      </c>
      <c r="J1501">
        <v>1.1000000000000001</v>
      </c>
      <c r="K1501">
        <v>11</v>
      </c>
      <c r="L1501">
        <v>2025</v>
      </c>
      <c r="M1501" t="s">
        <v>373</v>
      </c>
      <c r="N1501" s="89" cm="1">
        <f t="array" ref="N1501">IF(ISNUMBER(_34_KNMI_Stations[[#This Row],[Etmaal temperatuur °C]]),IF(_34_KNMI_Stations[[#This Row],[Etmaal temperatuur °C]]&lt;stookgrens[],stookgrens[]-_34_KNMI_Stations[[#This Row],[Etmaal temperatuur °C]],0),"")</f>
        <v>7.9</v>
      </c>
      <c r="O1501" s="89">
        <f>_34_KNMI_Stations[[#This Row],[graaddagen]]*_34_KNMI_Stations[[#This Row],[Gewogen factor]]</f>
        <v>8.6900000000000013</v>
      </c>
      <c r="P1501" s="89" cm="1">
        <f t="array" ref="P15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502" spans="1:16" x14ac:dyDescent="0.25">
      <c r="A1502">
        <v>242</v>
      </c>
      <c r="B1502" s="110">
        <v>45970</v>
      </c>
      <c r="C1502" s="89">
        <v>4.7</v>
      </c>
      <c r="D1502" s="89">
        <v>11.8</v>
      </c>
      <c r="E1502" s="96"/>
      <c r="F1502" s="89"/>
      <c r="G1502" s="89">
        <v>1015.5</v>
      </c>
      <c r="H1502">
        <v>0.9</v>
      </c>
      <c r="I1502" t="s">
        <v>3</v>
      </c>
      <c r="J1502">
        <v>1.1000000000000001</v>
      </c>
      <c r="K1502">
        <v>11</v>
      </c>
      <c r="L1502">
        <v>2025</v>
      </c>
      <c r="M1502" t="s">
        <v>373</v>
      </c>
      <c r="N1502" s="89" cm="1">
        <f t="array" ref="N1502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502" s="89">
        <f>_34_KNMI_Stations[[#This Row],[graaddagen]]*_34_KNMI_Stations[[#This Row],[Gewogen factor]]</f>
        <v>6.8199999999999994</v>
      </c>
      <c r="P1502" s="89" cm="1">
        <f t="array" ref="P15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503" spans="1:16" x14ac:dyDescent="0.25">
      <c r="A1503">
        <v>242</v>
      </c>
      <c r="B1503" s="110">
        <v>45971</v>
      </c>
      <c r="C1503" s="89">
        <v>8.8000000000000007</v>
      </c>
      <c r="D1503" s="89">
        <v>9.6</v>
      </c>
      <c r="E1503" s="96"/>
      <c r="F1503" s="89"/>
      <c r="G1503" s="89">
        <v>1009.8</v>
      </c>
      <c r="H1503">
        <v>0.92</v>
      </c>
      <c r="I1503" t="s">
        <v>3</v>
      </c>
      <c r="J1503">
        <v>1.1000000000000001</v>
      </c>
      <c r="K1503">
        <v>11</v>
      </c>
      <c r="L1503">
        <v>2025</v>
      </c>
      <c r="M1503" t="s">
        <v>374</v>
      </c>
      <c r="N1503" s="89" cm="1">
        <f t="array" ref="N1503">IF(ISNUMBER(_34_KNMI_Stations[[#This Row],[Etmaal temperatuur °C]]),IF(_34_KNMI_Stations[[#This Row],[Etmaal temperatuur °C]]&lt;stookgrens[],stookgrens[]-_34_KNMI_Stations[[#This Row],[Etmaal temperatuur °C]],0),"")</f>
        <v>8.4</v>
      </c>
      <c r="O1503" s="89">
        <f>_34_KNMI_Stations[[#This Row],[graaddagen]]*_34_KNMI_Stations[[#This Row],[Gewogen factor]]</f>
        <v>9.240000000000002</v>
      </c>
      <c r="P1503" s="89" cm="1">
        <f t="array" ref="P15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504" spans="1:16" x14ac:dyDescent="0.25">
      <c r="A1504">
        <v>242</v>
      </c>
      <c r="B1504" s="110">
        <v>45972</v>
      </c>
      <c r="C1504" s="89">
        <v>8.5</v>
      </c>
      <c r="D1504" s="89">
        <v>11.4</v>
      </c>
      <c r="E1504" s="96"/>
      <c r="F1504" s="89"/>
      <c r="G1504" s="89">
        <v>1008.9</v>
      </c>
      <c r="H1504">
        <v>0.87</v>
      </c>
      <c r="I1504" t="s">
        <v>3</v>
      </c>
      <c r="J1504">
        <v>1.1000000000000001</v>
      </c>
      <c r="K1504">
        <v>11</v>
      </c>
      <c r="L1504">
        <v>2025</v>
      </c>
      <c r="M1504" t="s">
        <v>374</v>
      </c>
      <c r="N1504" s="89" cm="1">
        <f t="array" ref="N1504">IF(ISNUMBER(_34_KNMI_Stations[[#This Row],[Etmaal temperatuur °C]]),IF(_34_KNMI_Stations[[#This Row],[Etmaal temperatuur °C]]&lt;stookgrens[],stookgrens[]-_34_KNMI_Stations[[#This Row],[Etmaal temperatuur °C]],0),"")</f>
        <v>6.6</v>
      </c>
      <c r="O1504" s="89">
        <f>_34_KNMI_Stations[[#This Row],[graaddagen]]*_34_KNMI_Stations[[#This Row],[Gewogen factor]]</f>
        <v>7.26</v>
      </c>
      <c r="P1504" s="89" cm="1">
        <f t="array" ref="P15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505" spans="1:16" x14ac:dyDescent="0.25">
      <c r="A1505">
        <v>242</v>
      </c>
      <c r="B1505" s="110">
        <v>45973</v>
      </c>
      <c r="C1505" s="89">
        <v>7.5</v>
      </c>
      <c r="D1505" s="89">
        <v>11.5</v>
      </c>
      <c r="E1505" s="96"/>
      <c r="F1505" s="89"/>
      <c r="G1505" s="89">
        <v>1006.2</v>
      </c>
      <c r="H1505">
        <v>0.86</v>
      </c>
      <c r="I1505" t="s">
        <v>3</v>
      </c>
      <c r="J1505">
        <v>1.1000000000000001</v>
      </c>
      <c r="K1505">
        <v>11</v>
      </c>
      <c r="L1505">
        <v>2025</v>
      </c>
      <c r="M1505" t="s">
        <v>374</v>
      </c>
      <c r="N1505" s="89" cm="1">
        <f t="array" ref="N1505">IF(ISNUMBER(_34_KNMI_Stations[[#This Row],[Etmaal temperatuur °C]]),IF(_34_KNMI_Stations[[#This Row],[Etmaal temperatuur °C]]&lt;stookgrens[],stookgrens[]-_34_KNMI_Stations[[#This Row],[Etmaal temperatuur °C]],0),"")</f>
        <v>6.5</v>
      </c>
      <c r="O1505" s="89">
        <f>_34_KNMI_Stations[[#This Row],[graaddagen]]*_34_KNMI_Stations[[#This Row],[Gewogen factor]]</f>
        <v>7.15</v>
      </c>
      <c r="P1505" s="89" cm="1">
        <f t="array" ref="P15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506" spans="1:16" x14ac:dyDescent="0.25">
      <c r="A1506">
        <v>242</v>
      </c>
      <c r="B1506" s="110">
        <v>45974</v>
      </c>
      <c r="C1506" s="89">
        <v>7.1</v>
      </c>
      <c r="D1506" s="89">
        <v>12.5</v>
      </c>
      <c r="E1506" s="96"/>
      <c r="F1506" s="89"/>
      <c r="G1506" s="89">
        <v>1007.1</v>
      </c>
      <c r="H1506">
        <v>0.94</v>
      </c>
      <c r="I1506" t="s">
        <v>3</v>
      </c>
      <c r="J1506">
        <v>1.1000000000000001</v>
      </c>
      <c r="K1506">
        <v>11</v>
      </c>
      <c r="L1506">
        <v>2025</v>
      </c>
      <c r="M1506" t="s">
        <v>374</v>
      </c>
      <c r="N1506" s="89" cm="1">
        <f t="array" ref="N1506">IF(ISNUMBER(_34_KNMI_Stations[[#This Row],[Etmaal temperatuur °C]]),IF(_34_KNMI_Stations[[#This Row],[Etmaal temperatuur °C]]&lt;stookgrens[],stookgrens[]-_34_KNMI_Stations[[#This Row],[Etmaal temperatuur °C]],0),"")</f>
        <v>5.5</v>
      </c>
      <c r="O1506" s="89">
        <f>_34_KNMI_Stations[[#This Row],[graaddagen]]*_34_KNMI_Stations[[#This Row],[Gewogen factor]]</f>
        <v>6.0500000000000007</v>
      </c>
      <c r="P1506" s="89" cm="1">
        <f t="array" ref="P15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507" spans="1:16" x14ac:dyDescent="0.25">
      <c r="A1507">
        <v>242</v>
      </c>
      <c r="B1507" s="110">
        <v>45975</v>
      </c>
      <c r="C1507" s="89">
        <v>11.9</v>
      </c>
      <c r="D1507" s="89">
        <v>8.6999999999999993</v>
      </c>
      <c r="E1507" s="96"/>
      <c r="F1507" s="89"/>
      <c r="G1507" s="89">
        <v>1008.4</v>
      </c>
      <c r="H1507">
        <v>0.95</v>
      </c>
      <c r="I1507" t="s">
        <v>3</v>
      </c>
      <c r="J1507">
        <v>1.1000000000000001</v>
      </c>
      <c r="K1507">
        <v>11</v>
      </c>
      <c r="L1507">
        <v>2025</v>
      </c>
      <c r="M1507" t="s">
        <v>374</v>
      </c>
      <c r="N1507" s="89" cm="1">
        <f t="array" ref="N1507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507" s="89">
        <f>_34_KNMI_Stations[[#This Row],[graaddagen]]*_34_KNMI_Stations[[#This Row],[Gewogen factor]]</f>
        <v>10.230000000000002</v>
      </c>
      <c r="P1507" s="89" cm="1">
        <f t="array" ref="P15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508" spans="1:16" x14ac:dyDescent="0.25">
      <c r="A1508">
        <v>242</v>
      </c>
      <c r="B1508" s="110">
        <v>45976</v>
      </c>
      <c r="C1508" s="89">
        <v>11</v>
      </c>
      <c r="D1508" s="89">
        <v>6.9</v>
      </c>
      <c r="E1508" s="96"/>
      <c r="F1508" s="89"/>
      <c r="G1508" s="89">
        <v>1010.8</v>
      </c>
      <c r="H1508">
        <v>0.91</v>
      </c>
      <c r="I1508" t="s">
        <v>3</v>
      </c>
      <c r="J1508">
        <v>1.1000000000000001</v>
      </c>
      <c r="K1508">
        <v>11</v>
      </c>
      <c r="L1508">
        <v>2025</v>
      </c>
      <c r="M1508" t="s">
        <v>374</v>
      </c>
      <c r="N1508" s="89" cm="1">
        <f t="array" ref="N1508">IF(ISNUMBER(_34_KNMI_Stations[[#This Row],[Etmaal temperatuur °C]]),IF(_34_KNMI_Stations[[#This Row],[Etmaal temperatuur °C]]&lt;stookgrens[],stookgrens[]-_34_KNMI_Stations[[#This Row],[Etmaal temperatuur °C]],0),"")</f>
        <v>11.1</v>
      </c>
      <c r="O1508" s="89">
        <f>_34_KNMI_Stations[[#This Row],[graaddagen]]*_34_KNMI_Stations[[#This Row],[Gewogen factor]]</f>
        <v>12.21</v>
      </c>
      <c r="P1508" s="89" cm="1">
        <f t="array" ref="P15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509" spans="1:16" x14ac:dyDescent="0.25">
      <c r="A1509">
        <v>242</v>
      </c>
      <c r="B1509" s="110">
        <v>45977</v>
      </c>
      <c r="C1509" s="89">
        <v>7.1</v>
      </c>
      <c r="D1509" s="89">
        <v>8.5</v>
      </c>
      <c r="E1509" s="96"/>
      <c r="F1509" s="89"/>
      <c r="G1509" s="89">
        <v>1010</v>
      </c>
      <c r="H1509">
        <v>0.74</v>
      </c>
      <c r="I1509" t="s">
        <v>3</v>
      </c>
      <c r="J1509">
        <v>1.1000000000000001</v>
      </c>
      <c r="K1509">
        <v>11</v>
      </c>
      <c r="L1509">
        <v>2025</v>
      </c>
      <c r="M1509" t="s">
        <v>374</v>
      </c>
      <c r="N1509" s="89" cm="1">
        <f t="array" ref="N1509">IF(ISNUMBER(_34_KNMI_Stations[[#This Row],[Etmaal temperatuur °C]]),IF(_34_KNMI_Stations[[#This Row],[Etmaal temperatuur °C]]&lt;stookgrens[],stookgrens[]-_34_KNMI_Stations[[#This Row],[Etmaal temperatuur °C]],0),"")</f>
        <v>9.5</v>
      </c>
      <c r="O1509" s="89">
        <f>_34_KNMI_Stations[[#This Row],[graaddagen]]*_34_KNMI_Stations[[#This Row],[Gewogen factor]]</f>
        <v>10.450000000000001</v>
      </c>
      <c r="P1509" s="89" cm="1">
        <f t="array" ref="P15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510" spans="1:16" x14ac:dyDescent="0.25">
      <c r="A1510">
        <v>242</v>
      </c>
      <c r="B1510" s="110">
        <v>45978</v>
      </c>
      <c r="C1510" s="89">
        <v>11.8</v>
      </c>
      <c r="D1510" s="89">
        <v>7.9</v>
      </c>
      <c r="E1510" s="96"/>
      <c r="F1510" s="89"/>
      <c r="G1510" s="89">
        <v>1015.3</v>
      </c>
      <c r="H1510">
        <v>0.7</v>
      </c>
      <c r="I1510" t="s">
        <v>3</v>
      </c>
      <c r="J1510">
        <v>1.1000000000000001</v>
      </c>
      <c r="K1510">
        <v>11</v>
      </c>
      <c r="L1510">
        <v>2025</v>
      </c>
      <c r="M1510" t="s">
        <v>375</v>
      </c>
      <c r="N1510" s="89" cm="1">
        <f t="array" ref="N1510">IF(ISNUMBER(_34_KNMI_Stations[[#This Row],[Etmaal temperatuur °C]]),IF(_34_KNMI_Stations[[#This Row],[Etmaal temperatuur °C]]&lt;stookgrens[],stookgrens[]-_34_KNMI_Stations[[#This Row],[Etmaal temperatuur °C]],0),"")</f>
        <v>10.1</v>
      </c>
      <c r="O1510" s="89">
        <f>_34_KNMI_Stations[[#This Row],[graaddagen]]*_34_KNMI_Stations[[#This Row],[Gewogen factor]]</f>
        <v>11.110000000000001</v>
      </c>
      <c r="P1510" s="89" cm="1">
        <f t="array" ref="P15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511" spans="1:16" x14ac:dyDescent="0.25">
      <c r="A1511">
        <v>242</v>
      </c>
      <c r="B1511" s="110">
        <v>45979</v>
      </c>
      <c r="C1511" s="89">
        <v>9</v>
      </c>
      <c r="D1511" s="89">
        <v>6.6</v>
      </c>
      <c r="E1511" s="96"/>
      <c r="F1511" s="89"/>
      <c r="G1511" s="89">
        <v>1012.5</v>
      </c>
      <c r="H1511">
        <v>0.75</v>
      </c>
      <c r="I1511" t="s">
        <v>3</v>
      </c>
      <c r="J1511">
        <v>1.1000000000000001</v>
      </c>
      <c r="K1511">
        <v>11</v>
      </c>
      <c r="L1511">
        <v>2025</v>
      </c>
      <c r="M1511" t="s">
        <v>375</v>
      </c>
      <c r="N1511" s="89" cm="1">
        <f t="array" ref="N1511">IF(ISNUMBER(_34_KNMI_Stations[[#This Row],[Etmaal temperatuur °C]]),IF(_34_KNMI_Stations[[#This Row],[Etmaal temperatuur °C]]&lt;stookgrens[],stookgrens[]-_34_KNMI_Stations[[#This Row],[Etmaal temperatuur °C]],0),"")</f>
        <v>11.4</v>
      </c>
      <c r="O1511" s="89">
        <f>_34_KNMI_Stations[[#This Row],[graaddagen]]*_34_KNMI_Stations[[#This Row],[Gewogen factor]]</f>
        <v>12.540000000000001</v>
      </c>
      <c r="P1511" s="89" cm="1">
        <f t="array" ref="P15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512" spans="1:16" x14ac:dyDescent="0.25">
      <c r="A1512">
        <v>242</v>
      </c>
      <c r="B1512" s="110">
        <v>45980</v>
      </c>
      <c r="C1512" s="89">
        <v>8.3000000000000007</v>
      </c>
      <c r="D1512" s="89">
        <v>6</v>
      </c>
      <c r="E1512" s="96"/>
      <c r="F1512" s="89"/>
      <c r="G1512" s="89">
        <v>1002.5</v>
      </c>
      <c r="H1512">
        <v>0.79</v>
      </c>
      <c r="I1512" t="s">
        <v>3</v>
      </c>
      <c r="J1512">
        <v>1.1000000000000001</v>
      </c>
      <c r="K1512">
        <v>11</v>
      </c>
      <c r="L1512">
        <v>2025</v>
      </c>
      <c r="M1512" t="s">
        <v>375</v>
      </c>
      <c r="N1512" s="89" cm="1">
        <f t="array" ref="N1512">IF(ISNUMBER(_34_KNMI_Stations[[#This Row],[Etmaal temperatuur °C]]),IF(_34_KNMI_Stations[[#This Row],[Etmaal temperatuur °C]]&lt;stookgrens[],stookgrens[]-_34_KNMI_Stations[[#This Row],[Etmaal temperatuur °C]],0),"")</f>
        <v>12</v>
      </c>
      <c r="O1512" s="89">
        <f>_34_KNMI_Stations[[#This Row],[graaddagen]]*_34_KNMI_Stations[[#This Row],[Gewogen factor]]</f>
        <v>13.200000000000001</v>
      </c>
      <c r="P1512" s="89" cm="1">
        <f t="array" ref="P15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513" spans="1:16" x14ac:dyDescent="0.25">
      <c r="A1513">
        <v>242</v>
      </c>
      <c r="B1513" s="110">
        <v>45981</v>
      </c>
      <c r="C1513" s="89">
        <v>5.9</v>
      </c>
      <c r="D1513" s="89">
        <v>3.3</v>
      </c>
      <c r="E1513" s="96"/>
      <c r="F1513" s="89"/>
      <c r="G1513" s="89">
        <v>1009.5</v>
      </c>
      <c r="H1513">
        <v>0.86</v>
      </c>
      <c r="I1513" t="s">
        <v>3</v>
      </c>
      <c r="J1513">
        <v>1.1000000000000001</v>
      </c>
      <c r="K1513">
        <v>11</v>
      </c>
      <c r="L1513">
        <v>2025</v>
      </c>
      <c r="M1513" t="s">
        <v>375</v>
      </c>
      <c r="N1513" s="89" cm="1">
        <f t="array" ref="N1513">IF(ISNUMBER(_34_KNMI_Stations[[#This Row],[Etmaal temperatuur °C]]),IF(_34_KNMI_Stations[[#This Row],[Etmaal temperatuur °C]]&lt;stookgrens[],stookgrens[]-_34_KNMI_Stations[[#This Row],[Etmaal temperatuur °C]],0),"")</f>
        <v>14.7</v>
      </c>
      <c r="O1513" s="89">
        <f>_34_KNMI_Stations[[#This Row],[graaddagen]]*_34_KNMI_Stations[[#This Row],[Gewogen factor]]</f>
        <v>16.170000000000002</v>
      </c>
      <c r="P1513" s="89" cm="1">
        <f t="array" ref="P15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514" spans="1:16" x14ac:dyDescent="0.25">
      <c r="A1514">
        <v>242</v>
      </c>
      <c r="B1514" s="110">
        <v>45982</v>
      </c>
      <c r="C1514" s="89">
        <v>3.8</v>
      </c>
      <c r="D1514" s="89">
        <v>3</v>
      </c>
      <c r="E1514" s="96"/>
      <c r="F1514" s="89"/>
      <c r="G1514" s="89">
        <v>1023.2</v>
      </c>
      <c r="H1514">
        <v>0.89</v>
      </c>
      <c r="I1514" t="s">
        <v>3</v>
      </c>
      <c r="J1514">
        <v>1.1000000000000001</v>
      </c>
      <c r="K1514">
        <v>11</v>
      </c>
      <c r="L1514">
        <v>2025</v>
      </c>
      <c r="M1514" t="s">
        <v>375</v>
      </c>
      <c r="N1514" s="89" cm="1">
        <f t="array" ref="N1514">IF(ISNUMBER(_34_KNMI_Stations[[#This Row],[Etmaal temperatuur °C]]),IF(_34_KNMI_Stations[[#This Row],[Etmaal temperatuur °C]]&lt;stookgrens[],stookgrens[]-_34_KNMI_Stations[[#This Row],[Etmaal temperatuur °C]],0),"")</f>
        <v>15</v>
      </c>
      <c r="O1514" s="89">
        <f>_34_KNMI_Stations[[#This Row],[graaddagen]]*_34_KNMI_Stations[[#This Row],[Gewogen factor]]</f>
        <v>16.5</v>
      </c>
      <c r="P1514" s="89" cm="1">
        <f t="array" ref="P15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515" spans="1:16" x14ac:dyDescent="0.25">
      <c r="A1515">
        <v>242</v>
      </c>
      <c r="B1515" s="110">
        <v>45983</v>
      </c>
      <c r="C1515" s="89">
        <v>10.9</v>
      </c>
      <c r="D1515" s="89">
        <v>5.2</v>
      </c>
      <c r="E1515" s="96"/>
      <c r="F1515" s="89"/>
      <c r="G1515" s="89">
        <v>1019.1</v>
      </c>
      <c r="H1515">
        <v>0.71</v>
      </c>
      <c r="I1515" t="s">
        <v>3</v>
      </c>
      <c r="J1515">
        <v>1.1000000000000001</v>
      </c>
      <c r="K1515">
        <v>11</v>
      </c>
      <c r="L1515">
        <v>2025</v>
      </c>
      <c r="M1515" t="s">
        <v>375</v>
      </c>
      <c r="N1515" s="89" cm="1">
        <f t="array" ref="N1515">IF(ISNUMBER(_34_KNMI_Stations[[#This Row],[Etmaal temperatuur °C]]),IF(_34_KNMI_Stations[[#This Row],[Etmaal temperatuur °C]]&lt;stookgrens[],stookgrens[]-_34_KNMI_Stations[[#This Row],[Etmaal temperatuur °C]],0),"")</f>
        <v>12.8</v>
      </c>
      <c r="O1515" s="89">
        <f>_34_KNMI_Stations[[#This Row],[graaddagen]]*_34_KNMI_Stations[[#This Row],[Gewogen factor]]</f>
        <v>14.080000000000002</v>
      </c>
      <c r="P1515" s="89" cm="1">
        <f t="array" ref="P15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516" spans="1:16" x14ac:dyDescent="0.25">
      <c r="A1516">
        <v>242</v>
      </c>
      <c r="B1516" s="110">
        <v>45984</v>
      </c>
      <c r="C1516" s="89">
        <v>11.9</v>
      </c>
      <c r="D1516" s="89">
        <v>3.5</v>
      </c>
      <c r="E1516" s="96"/>
      <c r="F1516" s="89"/>
      <c r="G1516" s="89">
        <v>1000.3</v>
      </c>
      <c r="H1516">
        <v>0.9</v>
      </c>
      <c r="I1516" t="s">
        <v>3</v>
      </c>
      <c r="J1516">
        <v>1.1000000000000001</v>
      </c>
      <c r="K1516">
        <v>11</v>
      </c>
      <c r="L1516">
        <v>2025</v>
      </c>
      <c r="M1516" t="s">
        <v>375</v>
      </c>
      <c r="N1516" s="89" cm="1">
        <f t="array" ref="N1516">IF(ISNUMBER(_34_KNMI_Stations[[#This Row],[Etmaal temperatuur °C]]),IF(_34_KNMI_Stations[[#This Row],[Etmaal temperatuur °C]]&lt;stookgrens[],stookgrens[]-_34_KNMI_Stations[[#This Row],[Etmaal temperatuur °C]],0),"")</f>
        <v>14.5</v>
      </c>
      <c r="O1516" s="89">
        <f>_34_KNMI_Stations[[#This Row],[graaddagen]]*_34_KNMI_Stations[[#This Row],[Gewogen factor]]</f>
        <v>15.950000000000001</v>
      </c>
      <c r="P1516" s="89" cm="1">
        <f t="array" ref="P15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517" spans="1:16" x14ac:dyDescent="0.25">
      <c r="A1517">
        <v>242</v>
      </c>
      <c r="B1517" s="110">
        <v>45985</v>
      </c>
      <c r="C1517" s="89">
        <v>6.5</v>
      </c>
      <c r="D1517" s="89">
        <v>6.5</v>
      </c>
      <c r="E1517" s="96"/>
      <c r="F1517" s="89"/>
      <c r="G1517" s="89">
        <v>992.8</v>
      </c>
      <c r="H1517">
        <v>0.88</v>
      </c>
      <c r="I1517" t="s">
        <v>3</v>
      </c>
      <c r="J1517">
        <v>1.1000000000000001</v>
      </c>
      <c r="K1517">
        <v>11</v>
      </c>
      <c r="L1517">
        <v>2025</v>
      </c>
      <c r="M1517" t="s">
        <v>376</v>
      </c>
      <c r="N1517" s="89" cm="1">
        <f t="array" ref="N1517">IF(ISNUMBER(_34_KNMI_Stations[[#This Row],[Etmaal temperatuur °C]]),IF(_34_KNMI_Stations[[#This Row],[Etmaal temperatuur °C]]&lt;stookgrens[],stookgrens[]-_34_KNMI_Stations[[#This Row],[Etmaal temperatuur °C]],0),"")</f>
        <v>11.5</v>
      </c>
      <c r="O1517" s="89">
        <f>_34_KNMI_Stations[[#This Row],[graaddagen]]*_34_KNMI_Stations[[#This Row],[Gewogen factor]]</f>
        <v>12.65</v>
      </c>
      <c r="P1517" s="89" cm="1">
        <f t="array" ref="P15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518" spans="1:16" x14ac:dyDescent="0.25">
      <c r="A1518">
        <v>242</v>
      </c>
      <c r="B1518" s="110">
        <v>45986</v>
      </c>
      <c r="C1518" s="89">
        <v>9.3000000000000007</v>
      </c>
      <c r="D1518" s="89">
        <v>6.8</v>
      </c>
      <c r="E1518" s="96"/>
      <c r="F1518" s="89"/>
      <c r="G1518" s="89">
        <v>1007.3</v>
      </c>
      <c r="H1518">
        <v>0.86</v>
      </c>
      <c r="I1518" t="s">
        <v>3</v>
      </c>
      <c r="J1518">
        <v>1.1000000000000001</v>
      </c>
      <c r="K1518">
        <v>11</v>
      </c>
      <c r="L1518">
        <v>2025</v>
      </c>
      <c r="M1518" t="s">
        <v>376</v>
      </c>
      <c r="N1518" s="89" cm="1">
        <f t="array" ref="N1518">IF(ISNUMBER(_34_KNMI_Stations[[#This Row],[Etmaal temperatuur °C]]),IF(_34_KNMI_Stations[[#This Row],[Etmaal temperatuur °C]]&lt;stookgrens[],stookgrens[]-_34_KNMI_Stations[[#This Row],[Etmaal temperatuur °C]],0),"")</f>
        <v>11.2</v>
      </c>
      <c r="O1518" s="89">
        <f>_34_KNMI_Stations[[#This Row],[graaddagen]]*_34_KNMI_Stations[[#This Row],[Gewogen factor]]</f>
        <v>12.32</v>
      </c>
      <c r="P1518" s="89" cm="1">
        <f t="array" ref="P15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519" spans="1:16" x14ac:dyDescent="0.25">
      <c r="A1519">
        <v>242</v>
      </c>
      <c r="B1519" s="110">
        <v>45987</v>
      </c>
      <c r="C1519" s="89">
        <v>3.9</v>
      </c>
      <c r="D1519" s="89">
        <v>5.4</v>
      </c>
      <c r="E1519" s="96"/>
      <c r="F1519" s="89"/>
      <c r="G1519" s="89">
        <v>1019.4</v>
      </c>
      <c r="H1519">
        <v>0.94</v>
      </c>
      <c r="I1519" t="s">
        <v>3</v>
      </c>
      <c r="J1519">
        <v>1.1000000000000001</v>
      </c>
      <c r="K1519">
        <v>11</v>
      </c>
      <c r="L1519">
        <v>2025</v>
      </c>
      <c r="M1519" t="s">
        <v>376</v>
      </c>
      <c r="N1519" s="89" cm="1">
        <f t="array" ref="N1519">IF(ISNUMBER(_34_KNMI_Stations[[#This Row],[Etmaal temperatuur °C]]),IF(_34_KNMI_Stations[[#This Row],[Etmaal temperatuur °C]]&lt;stookgrens[],stookgrens[]-_34_KNMI_Stations[[#This Row],[Etmaal temperatuur °C]],0),"")</f>
        <v>12.6</v>
      </c>
      <c r="O1519" s="89">
        <f>_34_KNMI_Stations[[#This Row],[graaddagen]]*_34_KNMI_Stations[[#This Row],[Gewogen factor]]</f>
        <v>13.860000000000001</v>
      </c>
      <c r="P1519" s="89" cm="1">
        <f t="array" ref="P15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520" spans="1:16" x14ac:dyDescent="0.25">
      <c r="A1520">
        <v>242</v>
      </c>
      <c r="B1520" s="110">
        <v>45988</v>
      </c>
      <c r="C1520" s="89">
        <v>11.2</v>
      </c>
      <c r="D1520" s="89">
        <v>8.8000000000000007</v>
      </c>
      <c r="E1520" s="96"/>
      <c r="F1520" s="89"/>
      <c r="G1520" s="89">
        <v>1012.5</v>
      </c>
      <c r="H1520">
        <v>0.97</v>
      </c>
      <c r="I1520" t="s">
        <v>3</v>
      </c>
      <c r="J1520">
        <v>1.1000000000000001</v>
      </c>
      <c r="K1520">
        <v>11</v>
      </c>
      <c r="L1520">
        <v>2025</v>
      </c>
      <c r="M1520" t="s">
        <v>376</v>
      </c>
      <c r="N1520" s="89" cm="1">
        <f t="array" ref="N1520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1520" s="89">
        <f>_34_KNMI_Stations[[#This Row],[graaddagen]]*_34_KNMI_Stations[[#This Row],[Gewogen factor]]</f>
        <v>10.119999999999999</v>
      </c>
      <c r="P1520" s="89" cm="1">
        <f t="array" ref="P15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521" spans="1:16" x14ac:dyDescent="0.25">
      <c r="A1521">
        <v>242</v>
      </c>
      <c r="B1521" s="110">
        <v>45989</v>
      </c>
      <c r="C1521" s="89">
        <v>9.6999999999999993</v>
      </c>
      <c r="D1521" s="89">
        <v>10.3</v>
      </c>
      <c r="E1521" s="96"/>
      <c r="F1521" s="89"/>
      <c r="G1521" s="89">
        <v>1009.5</v>
      </c>
      <c r="H1521">
        <v>0.92</v>
      </c>
      <c r="I1521" t="s">
        <v>3</v>
      </c>
      <c r="J1521">
        <v>1.1000000000000001</v>
      </c>
      <c r="K1521">
        <v>11</v>
      </c>
      <c r="L1521">
        <v>2025</v>
      </c>
      <c r="M1521" t="s">
        <v>376</v>
      </c>
      <c r="N1521" s="89" cm="1">
        <f t="array" ref="N1521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521" s="89">
        <f>_34_KNMI_Stations[[#This Row],[graaddagen]]*_34_KNMI_Stations[[#This Row],[Gewogen factor]]</f>
        <v>8.4700000000000006</v>
      </c>
      <c r="P1521" s="89" cm="1">
        <f t="array" ref="P15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522" spans="1:16" x14ac:dyDescent="0.25">
      <c r="A1522">
        <v>242</v>
      </c>
      <c r="B1522" s="110">
        <v>45990</v>
      </c>
      <c r="C1522" s="89">
        <v>8.5</v>
      </c>
      <c r="D1522" s="89">
        <v>8.8000000000000007</v>
      </c>
      <c r="E1522" s="96"/>
      <c r="F1522" s="89"/>
      <c r="G1522" s="89">
        <v>1004.2</v>
      </c>
      <c r="H1522">
        <v>0.91</v>
      </c>
      <c r="I1522" t="s">
        <v>3</v>
      </c>
      <c r="J1522">
        <v>1.1000000000000001</v>
      </c>
      <c r="K1522">
        <v>11</v>
      </c>
      <c r="L1522">
        <v>2025</v>
      </c>
      <c r="M1522" t="s">
        <v>376</v>
      </c>
      <c r="N1522" s="89" cm="1">
        <f t="array" ref="N1522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1522" s="89">
        <f>_34_KNMI_Stations[[#This Row],[graaddagen]]*_34_KNMI_Stations[[#This Row],[Gewogen factor]]</f>
        <v>10.119999999999999</v>
      </c>
      <c r="P1522" s="89" cm="1">
        <f t="array" ref="P15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523" spans="1:16" x14ac:dyDescent="0.25">
      <c r="A1523">
        <v>242</v>
      </c>
      <c r="B1523" s="110">
        <v>45991</v>
      </c>
      <c r="C1523" s="89">
        <v>11.4</v>
      </c>
      <c r="D1523" s="89">
        <v>7.8</v>
      </c>
      <c r="E1523" s="96"/>
      <c r="F1523" s="89"/>
      <c r="G1523" s="89">
        <v>1007.6</v>
      </c>
      <c r="H1523">
        <v>0.78</v>
      </c>
      <c r="I1523" t="s">
        <v>3</v>
      </c>
      <c r="J1523">
        <v>1.1000000000000001</v>
      </c>
      <c r="K1523">
        <v>11</v>
      </c>
      <c r="L1523">
        <v>2025</v>
      </c>
      <c r="M1523" t="s">
        <v>376</v>
      </c>
      <c r="N1523" s="89" cm="1">
        <f t="array" ref="N1523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1523" s="89">
        <f>_34_KNMI_Stations[[#This Row],[graaddagen]]*_34_KNMI_Stations[[#This Row],[Gewogen factor]]</f>
        <v>11.22</v>
      </c>
      <c r="P1523" s="89" cm="1">
        <f t="array" ref="P15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524" spans="1:16" x14ac:dyDescent="0.25">
      <c r="A1524">
        <v>242</v>
      </c>
      <c r="B1524" s="110">
        <v>45992</v>
      </c>
      <c r="C1524" s="89">
        <v>11.3</v>
      </c>
      <c r="D1524" s="89">
        <v>6.6</v>
      </c>
      <c r="E1524" s="96"/>
      <c r="F1524" s="89"/>
      <c r="G1524" s="89">
        <v>1007.2</v>
      </c>
      <c r="H1524">
        <v>0.87</v>
      </c>
      <c r="I1524" t="s">
        <v>3</v>
      </c>
      <c r="J1524">
        <v>1.1000000000000001</v>
      </c>
      <c r="K1524">
        <v>12</v>
      </c>
      <c r="L1524">
        <v>2025</v>
      </c>
      <c r="M1524" t="s">
        <v>377</v>
      </c>
      <c r="N1524" s="89" cm="1">
        <f t="array" ref="N1524">IF(ISNUMBER(_34_KNMI_Stations[[#This Row],[Etmaal temperatuur °C]]),IF(_34_KNMI_Stations[[#This Row],[Etmaal temperatuur °C]]&lt;stookgrens[],stookgrens[]-_34_KNMI_Stations[[#This Row],[Etmaal temperatuur °C]],0),"")</f>
        <v>11.4</v>
      </c>
      <c r="O1524" s="89">
        <f>_34_KNMI_Stations[[#This Row],[graaddagen]]*_34_KNMI_Stations[[#This Row],[Gewogen factor]]</f>
        <v>12.540000000000001</v>
      </c>
      <c r="P1524" s="89" cm="1">
        <f t="array" ref="P15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525" spans="1:16" x14ac:dyDescent="0.25">
      <c r="A1525">
        <v>242</v>
      </c>
      <c r="B1525" s="110">
        <v>45993</v>
      </c>
      <c r="C1525" s="89">
        <v>8</v>
      </c>
      <c r="D1525" s="89">
        <v>7.4</v>
      </c>
      <c r="E1525" s="96"/>
      <c r="F1525" s="89"/>
      <c r="G1525" s="89">
        <v>1005.8</v>
      </c>
      <c r="H1525">
        <v>0.85</v>
      </c>
      <c r="I1525" t="s">
        <v>3</v>
      </c>
      <c r="J1525">
        <v>1.1000000000000001</v>
      </c>
      <c r="K1525">
        <v>12</v>
      </c>
      <c r="L1525">
        <v>2025</v>
      </c>
      <c r="M1525" t="s">
        <v>377</v>
      </c>
      <c r="N1525" s="89" cm="1">
        <f t="array" ref="N1525">IF(ISNUMBER(_34_KNMI_Stations[[#This Row],[Etmaal temperatuur °C]]),IF(_34_KNMI_Stations[[#This Row],[Etmaal temperatuur °C]]&lt;stookgrens[],stookgrens[]-_34_KNMI_Stations[[#This Row],[Etmaal temperatuur °C]],0),"")</f>
        <v>10.6</v>
      </c>
      <c r="O1525" s="89">
        <f>_34_KNMI_Stations[[#This Row],[graaddagen]]*_34_KNMI_Stations[[#This Row],[Gewogen factor]]</f>
        <v>11.66</v>
      </c>
      <c r="P1525" s="89" cm="1">
        <f t="array" ref="P15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526" spans="1:16" x14ac:dyDescent="0.25">
      <c r="A1526">
        <v>242</v>
      </c>
      <c r="B1526" s="110">
        <v>45994</v>
      </c>
      <c r="C1526" s="89">
        <v>4.9000000000000004</v>
      </c>
      <c r="D1526" s="89">
        <v>6.9</v>
      </c>
      <c r="E1526" s="96"/>
      <c r="F1526" s="89"/>
      <c r="G1526" s="89">
        <v>1010</v>
      </c>
      <c r="H1526">
        <v>0.94</v>
      </c>
      <c r="I1526" t="s">
        <v>3</v>
      </c>
      <c r="J1526">
        <v>1.1000000000000001</v>
      </c>
      <c r="K1526">
        <v>12</v>
      </c>
      <c r="L1526">
        <v>2025</v>
      </c>
      <c r="M1526" t="s">
        <v>377</v>
      </c>
      <c r="N1526" s="89" cm="1">
        <f t="array" ref="N1526">IF(ISNUMBER(_34_KNMI_Stations[[#This Row],[Etmaal temperatuur °C]]),IF(_34_KNMI_Stations[[#This Row],[Etmaal temperatuur °C]]&lt;stookgrens[],stookgrens[]-_34_KNMI_Stations[[#This Row],[Etmaal temperatuur °C]],0),"")</f>
        <v>11.1</v>
      </c>
      <c r="O1526" s="89">
        <f>_34_KNMI_Stations[[#This Row],[graaddagen]]*_34_KNMI_Stations[[#This Row],[Gewogen factor]]</f>
        <v>12.21</v>
      </c>
      <c r="P1526" s="89" cm="1">
        <f t="array" ref="P15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527" spans="1:16" x14ac:dyDescent="0.25">
      <c r="A1527">
        <v>242</v>
      </c>
      <c r="B1527" s="110">
        <v>45995</v>
      </c>
      <c r="C1527" s="89">
        <v>7.7</v>
      </c>
      <c r="D1527" s="89">
        <v>6.2</v>
      </c>
      <c r="E1527" s="96"/>
      <c r="F1527" s="89"/>
      <c r="G1527" s="89">
        <v>1004.9</v>
      </c>
      <c r="H1527">
        <v>0.93</v>
      </c>
      <c r="I1527" t="s">
        <v>3</v>
      </c>
      <c r="J1527">
        <v>1.1000000000000001</v>
      </c>
      <c r="K1527">
        <v>12</v>
      </c>
      <c r="L1527">
        <v>2025</v>
      </c>
      <c r="M1527" t="s">
        <v>377</v>
      </c>
      <c r="N1527" s="89" cm="1">
        <f t="array" ref="N1527">IF(ISNUMBER(_34_KNMI_Stations[[#This Row],[Etmaal temperatuur °C]]),IF(_34_KNMI_Stations[[#This Row],[Etmaal temperatuur °C]]&lt;stookgrens[],stookgrens[]-_34_KNMI_Stations[[#This Row],[Etmaal temperatuur °C]],0),"")</f>
        <v>11.8</v>
      </c>
      <c r="O1527" s="89">
        <f>_34_KNMI_Stations[[#This Row],[graaddagen]]*_34_KNMI_Stations[[#This Row],[Gewogen factor]]</f>
        <v>12.980000000000002</v>
      </c>
      <c r="P1527" s="89" cm="1">
        <f t="array" ref="P15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528" spans="1:16" x14ac:dyDescent="0.25">
      <c r="A1528">
        <v>242</v>
      </c>
      <c r="B1528" s="110">
        <v>45996</v>
      </c>
      <c r="C1528" s="89">
        <v>6.8</v>
      </c>
      <c r="D1528" s="89">
        <v>5</v>
      </c>
      <c r="E1528" s="96"/>
      <c r="F1528" s="89"/>
      <c r="G1528" s="89">
        <v>1007.5</v>
      </c>
      <c r="H1528">
        <v>0.96</v>
      </c>
      <c r="I1528" t="s">
        <v>3</v>
      </c>
      <c r="J1528">
        <v>1.1000000000000001</v>
      </c>
      <c r="K1528">
        <v>12</v>
      </c>
      <c r="L1528">
        <v>2025</v>
      </c>
      <c r="M1528" t="s">
        <v>377</v>
      </c>
      <c r="N1528" s="89" cm="1">
        <f t="array" ref="N1528">IF(ISNUMBER(_34_KNMI_Stations[[#This Row],[Etmaal temperatuur °C]]),IF(_34_KNMI_Stations[[#This Row],[Etmaal temperatuur °C]]&lt;stookgrens[],stookgrens[]-_34_KNMI_Stations[[#This Row],[Etmaal temperatuur °C]],0),"")</f>
        <v>13</v>
      </c>
      <c r="O1528" s="89">
        <f>_34_KNMI_Stations[[#This Row],[graaddagen]]*_34_KNMI_Stations[[#This Row],[Gewogen factor]]</f>
        <v>14.3</v>
      </c>
      <c r="P1528" s="89" cm="1">
        <f t="array" ref="P15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529" spans="1:16" x14ac:dyDescent="0.25">
      <c r="A1529">
        <v>242</v>
      </c>
      <c r="B1529" s="110">
        <v>45997</v>
      </c>
      <c r="C1529" s="89">
        <v>10.199999999999999</v>
      </c>
      <c r="D1529" s="89">
        <v>7.6</v>
      </c>
      <c r="E1529" s="96"/>
      <c r="F1529" s="89"/>
      <c r="G1529" s="89">
        <v>998.4</v>
      </c>
      <c r="H1529">
        <v>0.96</v>
      </c>
      <c r="I1529" t="s">
        <v>3</v>
      </c>
      <c r="J1529">
        <v>1.1000000000000001</v>
      </c>
      <c r="K1529">
        <v>12</v>
      </c>
      <c r="L1529">
        <v>2025</v>
      </c>
      <c r="M1529" t="s">
        <v>377</v>
      </c>
      <c r="N1529" s="89" cm="1">
        <f t="array" ref="N1529">IF(ISNUMBER(_34_KNMI_Stations[[#This Row],[Etmaal temperatuur °C]]),IF(_34_KNMI_Stations[[#This Row],[Etmaal temperatuur °C]]&lt;stookgrens[],stookgrens[]-_34_KNMI_Stations[[#This Row],[Etmaal temperatuur °C]],0),"")</f>
        <v>10.4</v>
      </c>
      <c r="O1529" s="89">
        <f>_34_KNMI_Stations[[#This Row],[graaddagen]]*_34_KNMI_Stations[[#This Row],[Gewogen factor]]</f>
        <v>11.440000000000001</v>
      </c>
      <c r="P1529" s="89" cm="1">
        <f t="array" ref="P15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530" spans="1:16" x14ac:dyDescent="0.25">
      <c r="A1530">
        <v>242</v>
      </c>
      <c r="B1530" s="110">
        <v>45998</v>
      </c>
      <c r="C1530" s="89">
        <v>8.8000000000000007</v>
      </c>
      <c r="D1530" s="89">
        <v>9.6999999999999993</v>
      </c>
      <c r="E1530" s="96"/>
      <c r="F1530" s="89"/>
      <c r="G1530" s="89">
        <v>1001.6</v>
      </c>
      <c r="H1530">
        <v>0.95</v>
      </c>
      <c r="I1530" t="s">
        <v>3</v>
      </c>
      <c r="J1530">
        <v>1.1000000000000001</v>
      </c>
      <c r="K1530">
        <v>12</v>
      </c>
      <c r="L1530">
        <v>2025</v>
      </c>
      <c r="M1530" t="s">
        <v>377</v>
      </c>
      <c r="N1530" s="89" cm="1">
        <f t="array" ref="N1530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1530" s="89">
        <f>_34_KNMI_Stations[[#This Row],[graaddagen]]*_34_KNMI_Stations[[#This Row],[Gewogen factor]]</f>
        <v>9.1300000000000008</v>
      </c>
      <c r="P1530" s="89" cm="1">
        <f t="array" ref="P15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531" spans="1:16" x14ac:dyDescent="0.25">
      <c r="A1531">
        <v>242</v>
      </c>
      <c r="B1531" s="110">
        <v>45999</v>
      </c>
      <c r="C1531" s="89">
        <v>10.6</v>
      </c>
      <c r="D1531" s="89">
        <v>10.8</v>
      </c>
      <c r="E1531" s="96"/>
      <c r="F1531" s="89"/>
      <c r="G1531" s="89">
        <v>1007.7</v>
      </c>
      <c r="H1531">
        <v>0.94</v>
      </c>
      <c r="I1531" t="s">
        <v>3</v>
      </c>
      <c r="J1531">
        <v>1.1000000000000001</v>
      </c>
      <c r="K1531">
        <v>12</v>
      </c>
      <c r="L1531">
        <v>2025</v>
      </c>
      <c r="M1531" t="s">
        <v>378</v>
      </c>
      <c r="N1531" s="89" cm="1">
        <f t="array" ref="N1531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1531" s="89">
        <f>_34_KNMI_Stations[[#This Row],[graaddagen]]*_34_KNMI_Stations[[#This Row],[Gewogen factor]]</f>
        <v>7.92</v>
      </c>
      <c r="P1531" s="89" cm="1">
        <f t="array" ref="P15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532" spans="1:16" x14ac:dyDescent="0.25">
      <c r="A1532">
        <v>242</v>
      </c>
      <c r="B1532" s="110">
        <v>46000</v>
      </c>
      <c r="C1532" s="89">
        <v>8.4</v>
      </c>
      <c r="D1532" s="89">
        <v>11</v>
      </c>
      <c r="E1532" s="96"/>
      <c r="F1532" s="89"/>
      <c r="G1532" s="89">
        <v>1007.6</v>
      </c>
      <c r="H1532">
        <v>0.93</v>
      </c>
      <c r="I1532" t="s">
        <v>3</v>
      </c>
      <c r="J1532">
        <v>1.1000000000000001</v>
      </c>
      <c r="K1532">
        <v>12</v>
      </c>
      <c r="L1532">
        <v>2025</v>
      </c>
      <c r="M1532" t="s">
        <v>378</v>
      </c>
      <c r="N1532" s="89" cm="1">
        <f t="array" ref="N1532">IF(ISNUMBER(_34_KNMI_Stations[[#This Row],[Etmaal temperatuur °C]]),IF(_34_KNMI_Stations[[#This Row],[Etmaal temperatuur °C]]&lt;stookgrens[],stookgrens[]-_34_KNMI_Stations[[#This Row],[Etmaal temperatuur °C]],0),"")</f>
        <v>7</v>
      </c>
      <c r="O1532" s="89">
        <f>_34_KNMI_Stations[[#This Row],[graaddagen]]*_34_KNMI_Stations[[#This Row],[Gewogen factor]]</f>
        <v>7.7000000000000011</v>
      </c>
      <c r="P1532" s="89" cm="1">
        <f t="array" ref="P15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533" spans="1:16" x14ac:dyDescent="0.25">
      <c r="A1533">
        <v>242</v>
      </c>
      <c r="B1533" s="110">
        <v>46001</v>
      </c>
      <c r="C1533" s="89">
        <v>10.8</v>
      </c>
      <c r="D1533" s="89">
        <v>10.8</v>
      </c>
      <c r="E1533" s="96"/>
      <c r="F1533" s="89"/>
      <c r="G1533" s="89">
        <v>1013.8</v>
      </c>
      <c r="H1533">
        <v>0.91</v>
      </c>
      <c r="I1533" t="s">
        <v>3</v>
      </c>
      <c r="J1533">
        <v>1.1000000000000001</v>
      </c>
      <c r="K1533">
        <v>12</v>
      </c>
      <c r="L1533">
        <v>2025</v>
      </c>
      <c r="M1533" t="s">
        <v>378</v>
      </c>
      <c r="N1533" s="89" cm="1">
        <f t="array" ref="N1533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1533" s="89">
        <f>_34_KNMI_Stations[[#This Row],[graaddagen]]*_34_KNMI_Stations[[#This Row],[Gewogen factor]]</f>
        <v>7.92</v>
      </c>
      <c r="P1533" s="89" cm="1">
        <f t="array" ref="P15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534" spans="1:16" x14ac:dyDescent="0.25">
      <c r="A1534">
        <v>242</v>
      </c>
      <c r="B1534" s="110">
        <v>46002</v>
      </c>
      <c r="C1534" s="89">
        <v>8</v>
      </c>
      <c r="D1534" s="89">
        <v>9.1</v>
      </c>
      <c r="E1534" s="96"/>
      <c r="F1534" s="89"/>
      <c r="G1534" s="89">
        <v>1019.8</v>
      </c>
      <c r="H1534">
        <v>0.91</v>
      </c>
      <c r="I1534" t="s">
        <v>3</v>
      </c>
      <c r="J1534">
        <v>1.1000000000000001</v>
      </c>
      <c r="K1534">
        <v>12</v>
      </c>
      <c r="L1534">
        <v>2025</v>
      </c>
      <c r="M1534" t="s">
        <v>378</v>
      </c>
      <c r="N1534" s="89" cm="1">
        <f t="array" ref="N1534">IF(ISNUMBER(_34_KNMI_Stations[[#This Row],[Etmaal temperatuur °C]]),IF(_34_KNMI_Stations[[#This Row],[Etmaal temperatuur °C]]&lt;stookgrens[],stookgrens[]-_34_KNMI_Stations[[#This Row],[Etmaal temperatuur °C]],0),"")</f>
        <v>8.9</v>
      </c>
      <c r="O1534" s="89">
        <f>_34_KNMI_Stations[[#This Row],[graaddagen]]*_34_KNMI_Stations[[#This Row],[Gewogen factor]]</f>
        <v>9.7900000000000009</v>
      </c>
      <c r="P1534" s="89" cm="1">
        <f t="array" ref="P15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535" spans="1:16" x14ac:dyDescent="0.25">
      <c r="A1535">
        <v>242</v>
      </c>
      <c r="B1535" s="110">
        <v>46003</v>
      </c>
      <c r="C1535" s="89">
        <v>5.9</v>
      </c>
      <c r="D1535" s="89">
        <v>8.3000000000000007</v>
      </c>
      <c r="E1535" s="96"/>
      <c r="F1535" s="89"/>
      <c r="G1535" s="89">
        <v>1019.7</v>
      </c>
      <c r="H1535">
        <v>0.93</v>
      </c>
      <c r="I1535" t="s">
        <v>3</v>
      </c>
      <c r="J1535">
        <v>1.1000000000000001</v>
      </c>
      <c r="K1535">
        <v>12</v>
      </c>
      <c r="L1535">
        <v>2025</v>
      </c>
      <c r="M1535" t="s">
        <v>378</v>
      </c>
      <c r="N1535" s="89" cm="1">
        <f t="array" ref="N1535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1535" s="89">
        <f>_34_KNMI_Stations[[#This Row],[graaddagen]]*_34_KNMI_Stations[[#This Row],[Gewogen factor]]</f>
        <v>10.67</v>
      </c>
      <c r="P1535" s="89" cm="1">
        <f t="array" ref="P15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536" spans="1:16" x14ac:dyDescent="0.25">
      <c r="A1536">
        <v>242</v>
      </c>
      <c r="B1536" s="110">
        <v>46004</v>
      </c>
      <c r="C1536" s="89">
        <v>5.9</v>
      </c>
      <c r="D1536" s="89">
        <v>8.5</v>
      </c>
      <c r="E1536" s="96"/>
      <c r="F1536" s="89"/>
      <c r="G1536" s="89">
        <v>1025.0999999999999</v>
      </c>
      <c r="H1536">
        <v>0.94</v>
      </c>
      <c r="I1536" t="s">
        <v>3</v>
      </c>
      <c r="J1536">
        <v>1.1000000000000001</v>
      </c>
      <c r="K1536">
        <v>12</v>
      </c>
      <c r="L1536">
        <v>2025</v>
      </c>
      <c r="M1536" t="s">
        <v>378</v>
      </c>
      <c r="N1536" s="89" cm="1">
        <f t="array" ref="N1536">IF(ISNUMBER(_34_KNMI_Stations[[#This Row],[Etmaal temperatuur °C]]),IF(_34_KNMI_Stations[[#This Row],[Etmaal temperatuur °C]]&lt;stookgrens[],stookgrens[]-_34_KNMI_Stations[[#This Row],[Etmaal temperatuur °C]],0),"")</f>
        <v>9.5</v>
      </c>
      <c r="O1536" s="89">
        <f>_34_KNMI_Stations[[#This Row],[graaddagen]]*_34_KNMI_Stations[[#This Row],[Gewogen factor]]</f>
        <v>10.450000000000001</v>
      </c>
      <c r="P1536" s="89" cm="1">
        <f t="array" ref="P15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537" spans="1:16" x14ac:dyDescent="0.25">
      <c r="A1537">
        <v>242</v>
      </c>
      <c r="B1537" s="110">
        <v>46005</v>
      </c>
      <c r="C1537" s="89">
        <v>9</v>
      </c>
      <c r="D1537" s="89">
        <v>7.8</v>
      </c>
      <c r="E1537" s="96"/>
      <c r="F1537" s="89"/>
      <c r="G1537" s="89">
        <v>1019.1</v>
      </c>
      <c r="H1537">
        <v>0.93</v>
      </c>
      <c r="I1537" t="s">
        <v>3</v>
      </c>
      <c r="J1537">
        <v>1.1000000000000001</v>
      </c>
      <c r="K1537">
        <v>12</v>
      </c>
      <c r="L1537">
        <v>2025</v>
      </c>
      <c r="M1537" t="s">
        <v>378</v>
      </c>
      <c r="N1537" s="89" cm="1">
        <f t="array" ref="N1537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1537" s="89">
        <f>_34_KNMI_Stations[[#This Row],[graaddagen]]*_34_KNMI_Stations[[#This Row],[Gewogen factor]]</f>
        <v>11.22</v>
      </c>
      <c r="P1537" s="89" cm="1">
        <f t="array" ref="P15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538" spans="1:16" x14ac:dyDescent="0.25">
      <c r="A1538">
        <v>242</v>
      </c>
      <c r="B1538" s="110">
        <v>46006</v>
      </c>
      <c r="C1538" s="89">
        <v>8.3000000000000007</v>
      </c>
      <c r="D1538" s="89">
        <v>7.4</v>
      </c>
      <c r="E1538" s="96"/>
      <c r="F1538" s="89"/>
      <c r="G1538" s="89">
        <v>1010.9</v>
      </c>
      <c r="H1538">
        <v>0.91</v>
      </c>
      <c r="I1538" t="s">
        <v>3</v>
      </c>
      <c r="J1538">
        <v>1.1000000000000001</v>
      </c>
      <c r="K1538">
        <v>12</v>
      </c>
      <c r="L1538">
        <v>2025</v>
      </c>
      <c r="M1538" t="s">
        <v>379</v>
      </c>
      <c r="N1538" s="89" cm="1">
        <f t="array" ref="N1538">IF(ISNUMBER(_34_KNMI_Stations[[#This Row],[Etmaal temperatuur °C]]),IF(_34_KNMI_Stations[[#This Row],[Etmaal temperatuur °C]]&lt;stookgrens[],stookgrens[]-_34_KNMI_Stations[[#This Row],[Etmaal temperatuur °C]],0),"")</f>
        <v>10.6</v>
      </c>
      <c r="O1538" s="89">
        <f>_34_KNMI_Stations[[#This Row],[graaddagen]]*_34_KNMI_Stations[[#This Row],[Gewogen factor]]</f>
        <v>11.66</v>
      </c>
      <c r="P1538" s="89" cm="1">
        <f t="array" ref="P15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539" spans="1:16" x14ac:dyDescent="0.25">
      <c r="A1539">
        <v>242</v>
      </c>
      <c r="B1539" s="110">
        <v>46007</v>
      </c>
      <c r="C1539" s="89">
        <v>5.2</v>
      </c>
      <c r="D1539" s="89">
        <v>7.9</v>
      </c>
      <c r="E1539" s="96"/>
      <c r="F1539" s="89"/>
      <c r="G1539" s="89">
        <v>1011.1</v>
      </c>
      <c r="H1539">
        <v>0.94</v>
      </c>
      <c r="I1539" t="s">
        <v>3</v>
      </c>
      <c r="J1539">
        <v>1.1000000000000001</v>
      </c>
      <c r="K1539">
        <v>12</v>
      </c>
      <c r="L1539">
        <v>2025</v>
      </c>
      <c r="M1539" t="s">
        <v>379</v>
      </c>
      <c r="N1539" s="89" cm="1">
        <f t="array" ref="N1539">IF(ISNUMBER(_34_KNMI_Stations[[#This Row],[Etmaal temperatuur °C]]),IF(_34_KNMI_Stations[[#This Row],[Etmaal temperatuur °C]]&lt;stookgrens[],stookgrens[]-_34_KNMI_Stations[[#This Row],[Etmaal temperatuur °C]],0),"")</f>
        <v>10.1</v>
      </c>
      <c r="O1539" s="89">
        <f>_34_KNMI_Stations[[#This Row],[graaddagen]]*_34_KNMI_Stations[[#This Row],[Gewogen factor]]</f>
        <v>11.110000000000001</v>
      </c>
      <c r="P1539" s="89" cm="1">
        <f t="array" ref="P15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540" spans="1:16" x14ac:dyDescent="0.25">
      <c r="A1540">
        <v>242</v>
      </c>
      <c r="B1540" s="110">
        <v>46008</v>
      </c>
      <c r="C1540" s="89">
        <v>5.0999999999999996</v>
      </c>
      <c r="D1540" s="89">
        <v>8.4</v>
      </c>
      <c r="E1540" s="96"/>
      <c r="F1540" s="89"/>
      <c r="G1540" s="89">
        <v>1014.7</v>
      </c>
      <c r="H1540">
        <v>0.92</v>
      </c>
      <c r="I1540" t="s">
        <v>3</v>
      </c>
      <c r="J1540">
        <v>1.1000000000000001</v>
      </c>
      <c r="K1540">
        <v>12</v>
      </c>
      <c r="L1540">
        <v>2025</v>
      </c>
      <c r="M1540" t="s">
        <v>379</v>
      </c>
      <c r="N1540" s="89" cm="1">
        <f t="array" ref="N1540">IF(ISNUMBER(_34_KNMI_Stations[[#This Row],[Etmaal temperatuur °C]]),IF(_34_KNMI_Stations[[#This Row],[Etmaal temperatuur °C]]&lt;stookgrens[],stookgrens[]-_34_KNMI_Stations[[#This Row],[Etmaal temperatuur °C]],0),"")</f>
        <v>9.6</v>
      </c>
      <c r="O1540" s="89">
        <f>_34_KNMI_Stations[[#This Row],[graaddagen]]*_34_KNMI_Stations[[#This Row],[Gewogen factor]]</f>
        <v>10.56</v>
      </c>
      <c r="P1540" s="89" cm="1">
        <f t="array" ref="P15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541" spans="1:16" x14ac:dyDescent="0.25">
      <c r="A1541">
        <v>242</v>
      </c>
      <c r="B1541" s="110">
        <v>46009</v>
      </c>
      <c r="C1541" s="89">
        <v>10.6</v>
      </c>
      <c r="D1541" s="89">
        <v>9</v>
      </c>
      <c r="E1541" s="96"/>
      <c r="F1541" s="89"/>
      <c r="G1541" s="89">
        <v>1009.1</v>
      </c>
      <c r="H1541">
        <v>0.89</v>
      </c>
      <c r="I1541" t="s">
        <v>3</v>
      </c>
      <c r="J1541">
        <v>1.1000000000000001</v>
      </c>
      <c r="K1541">
        <v>12</v>
      </c>
      <c r="L1541">
        <v>2025</v>
      </c>
      <c r="M1541" t="s">
        <v>379</v>
      </c>
      <c r="N1541" s="89" cm="1">
        <f t="array" ref="N1541">IF(ISNUMBER(_34_KNMI_Stations[[#This Row],[Etmaal temperatuur °C]]),IF(_34_KNMI_Stations[[#This Row],[Etmaal temperatuur °C]]&lt;stookgrens[],stookgrens[]-_34_KNMI_Stations[[#This Row],[Etmaal temperatuur °C]],0),"")</f>
        <v>9</v>
      </c>
      <c r="O1541" s="89">
        <f>_34_KNMI_Stations[[#This Row],[graaddagen]]*_34_KNMI_Stations[[#This Row],[Gewogen factor]]</f>
        <v>9.9</v>
      </c>
      <c r="P1541" s="89" cm="1">
        <f t="array" ref="P15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542" spans="1:16" x14ac:dyDescent="0.25">
      <c r="A1542">
        <v>242</v>
      </c>
      <c r="B1542" s="110">
        <v>46010</v>
      </c>
      <c r="C1542" s="89">
        <v>8.1999999999999993</v>
      </c>
      <c r="D1542" s="89">
        <v>9.6</v>
      </c>
      <c r="E1542" s="96"/>
      <c r="F1542" s="89"/>
      <c r="G1542" s="89">
        <v>1013.8</v>
      </c>
      <c r="H1542">
        <v>0.9</v>
      </c>
      <c r="I1542" t="s">
        <v>3</v>
      </c>
      <c r="J1542">
        <v>1.1000000000000001</v>
      </c>
      <c r="K1542">
        <v>12</v>
      </c>
      <c r="L1542">
        <v>2025</v>
      </c>
      <c r="M1542" t="s">
        <v>379</v>
      </c>
      <c r="N1542" s="89" cm="1">
        <f t="array" ref="N1542">IF(ISNUMBER(_34_KNMI_Stations[[#This Row],[Etmaal temperatuur °C]]),IF(_34_KNMI_Stations[[#This Row],[Etmaal temperatuur °C]]&lt;stookgrens[],stookgrens[]-_34_KNMI_Stations[[#This Row],[Etmaal temperatuur °C]],0),"")</f>
        <v>8.4</v>
      </c>
      <c r="O1542" s="89">
        <f>_34_KNMI_Stations[[#This Row],[graaddagen]]*_34_KNMI_Stations[[#This Row],[Gewogen factor]]</f>
        <v>9.240000000000002</v>
      </c>
      <c r="P1542" s="89" cm="1">
        <f t="array" ref="P15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543" spans="1:16" x14ac:dyDescent="0.25">
      <c r="A1543">
        <v>242</v>
      </c>
      <c r="B1543" s="110">
        <v>46011</v>
      </c>
      <c r="C1543" s="89">
        <v>5.4</v>
      </c>
      <c r="D1543" s="89">
        <v>5.8</v>
      </c>
      <c r="E1543" s="96"/>
      <c r="F1543" s="89"/>
      <c r="G1543" s="89">
        <v>1016.1</v>
      </c>
      <c r="H1543">
        <v>0.99</v>
      </c>
      <c r="I1543" t="s">
        <v>3</v>
      </c>
      <c r="J1543">
        <v>1.1000000000000001</v>
      </c>
      <c r="K1543">
        <v>12</v>
      </c>
      <c r="L1543">
        <v>2025</v>
      </c>
      <c r="M1543" t="s">
        <v>379</v>
      </c>
      <c r="N1543" s="89" cm="1">
        <f t="array" ref="N1543">IF(ISNUMBER(_34_KNMI_Stations[[#This Row],[Etmaal temperatuur °C]]),IF(_34_KNMI_Stations[[#This Row],[Etmaal temperatuur °C]]&lt;stookgrens[],stookgrens[]-_34_KNMI_Stations[[#This Row],[Etmaal temperatuur °C]],0),"")</f>
        <v>12.2</v>
      </c>
      <c r="O1543" s="89">
        <f>_34_KNMI_Stations[[#This Row],[graaddagen]]*_34_KNMI_Stations[[#This Row],[Gewogen factor]]</f>
        <v>13.42</v>
      </c>
      <c r="P1543" s="89" cm="1">
        <f t="array" ref="P15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544" spans="1:16" x14ac:dyDescent="0.25">
      <c r="A1544">
        <v>242</v>
      </c>
      <c r="B1544" s="110">
        <v>46012</v>
      </c>
      <c r="C1544" s="89">
        <v>7.2</v>
      </c>
      <c r="D1544" s="89">
        <v>6.9</v>
      </c>
      <c r="E1544" s="96"/>
      <c r="F1544" s="89"/>
      <c r="G1544" s="89">
        <v>1012.4</v>
      </c>
      <c r="H1544">
        <v>0.98</v>
      </c>
      <c r="I1544" t="s">
        <v>3</v>
      </c>
      <c r="J1544">
        <v>1.1000000000000001</v>
      </c>
      <c r="K1544">
        <v>12</v>
      </c>
      <c r="L1544">
        <v>2025</v>
      </c>
      <c r="M1544" t="s">
        <v>379</v>
      </c>
      <c r="N1544" s="89" cm="1">
        <f t="array" ref="N1544">IF(ISNUMBER(_34_KNMI_Stations[[#This Row],[Etmaal temperatuur °C]]),IF(_34_KNMI_Stations[[#This Row],[Etmaal temperatuur °C]]&lt;stookgrens[],stookgrens[]-_34_KNMI_Stations[[#This Row],[Etmaal temperatuur °C]],0),"")</f>
        <v>11.1</v>
      </c>
      <c r="O1544" s="89">
        <f>_34_KNMI_Stations[[#This Row],[graaddagen]]*_34_KNMI_Stations[[#This Row],[Gewogen factor]]</f>
        <v>12.21</v>
      </c>
      <c r="P1544" s="89" cm="1">
        <f t="array" ref="P15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545" spans="1:16" x14ac:dyDescent="0.25">
      <c r="A1545">
        <v>242</v>
      </c>
      <c r="B1545" s="110">
        <v>46013</v>
      </c>
      <c r="C1545" s="89">
        <v>9</v>
      </c>
      <c r="D1545" s="89">
        <v>5.8</v>
      </c>
      <c r="E1545" s="96"/>
      <c r="F1545" s="89"/>
      <c r="G1545" s="89">
        <v>1013.3</v>
      </c>
      <c r="H1545">
        <v>0.9</v>
      </c>
      <c r="I1545" t="s">
        <v>3</v>
      </c>
      <c r="J1545">
        <v>1.1000000000000001</v>
      </c>
      <c r="K1545">
        <v>12</v>
      </c>
      <c r="L1545">
        <v>2025</v>
      </c>
      <c r="M1545" t="s">
        <v>380</v>
      </c>
      <c r="N1545" s="89" cm="1">
        <f t="array" ref="N1545">IF(ISNUMBER(_34_KNMI_Stations[[#This Row],[Etmaal temperatuur °C]]),IF(_34_KNMI_Stations[[#This Row],[Etmaal temperatuur °C]]&lt;stookgrens[],stookgrens[]-_34_KNMI_Stations[[#This Row],[Etmaal temperatuur °C]],0),"")</f>
        <v>12.2</v>
      </c>
      <c r="O1545" s="89">
        <f>_34_KNMI_Stations[[#This Row],[graaddagen]]*_34_KNMI_Stations[[#This Row],[Gewogen factor]]</f>
        <v>13.42</v>
      </c>
      <c r="P1545" s="89" cm="1">
        <f t="array" ref="P15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546" spans="1:16" x14ac:dyDescent="0.25">
      <c r="A1546">
        <v>242</v>
      </c>
      <c r="B1546" s="110">
        <v>46014</v>
      </c>
      <c r="C1546" s="89">
        <v>11.2</v>
      </c>
      <c r="D1546" s="89">
        <v>3.3</v>
      </c>
      <c r="E1546" s="96"/>
      <c r="F1546" s="89"/>
      <c r="G1546" s="89">
        <v>1022.9</v>
      </c>
      <c r="H1546">
        <v>0.85</v>
      </c>
      <c r="I1546" t="s">
        <v>3</v>
      </c>
      <c r="J1546">
        <v>1.1000000000000001</v>
      </c>
      <c r="K1546">
        <v>12</v>
      </c>
      <c r="L1546">
        <v>2025</v>
      </c>
      <c r="M1546" t="s">
        <v>380</v>
      </c>
      <c r="N1546" s="89" cm="1">
        <f t="array" ref="N1546">IF(ISNUMBER(_34_KNMI_Stations[[#This Row],[Etmaal temperatuur °C]]),IF(_34_KNMI_Stations[[#This Row],[Etmaal temperatuur °C]]&lt;stookgrens[],stookgrens[]-_34_KNMI_Stations[[#This Row],[Etmaal temperatuur °C]],0),"")</f>
        <v>14.7</v>
      </c>
      <c r="O1546" s="89">
        <f>_34_KNMI_Stations[[#This Row],[graaddagen]]*_34_KNMI_Stations[[#This Row],[Gewogen factor]]</f>
        <v>16.170000000000002</v>
      </c>
      <c r="P1546" s="89" cm="1">
        <f t="array" ref="P15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547" spans="1:16" x14ac:dyDescent="0.25">
      <c r="A1547">
        <v>242</v>
      </c>
      <c r="B1547" s="110">
        <v>46015</v>
      </c>
      <c r="C1547" s="89">
        <v>9.8000000000000007</v>
      </c>
      <c r="D1547" s="89">
        <v>2.7</v>
      </c>
      <c r="E1547" s="96"/>
      <c r="F1547" s="89"/>
      <c r="G1547" s="89">
        <v>1035.5</v>
      </c>
      <c r="H1547">
        <v>0.77</v>
      </c>
      <c r="I1547" t="s">
        <v>3</v>
      </c>
      <c r="J1547">
        <v>1.1000000000000001</v>
      </c>
      <c r="K1547">
        <v>12</v>
      </c>
      <c r="L1547">
        <v>2025</v>
      </c>
      <c r="M1547" t="s">
        <v>380</v>
      </c>
      <c r="N1547" s="89" cm="1">
        <f t="array" ref="N1547">IF(ISNUMBER(_34_KNMI_Stations[[#This Row],[Etmaal temperatuur °C]]),IF(_34_KNMI_Stations[[#This Row],[Etmaal temperatuur °C]]&lt;stookgrens[],stookgrens[]-_34_KNMI_Stations[[#This Row],[Etmaal temperatuur °C]],0),"")</f>
        <v>15.3</v>
      </c>
      <c r="O1547" s="89">
        <f>_34_KNMI_Stations[[#This Row],[graaddagen]]*_34_KNMI_Stations[[#This Row],[Gewogen factor]]</f>
        <v>16.830000000000002</v>
      </c>
      <c r="P1547" s="89" cm="1">
        <f t="array" ref="P15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548" spans="1:16" x14ac:dyDescent="0.25">
      <c r="A1548">
        <v>242</v>
      </c>
      <c r="B1548" s="110">
        <v>46016</v>
      </c>
      <c r="C1548" s="89">
        <v>10.6</v>
      </c>
      <c r="D1548" s="89">
        <v>0.3</v>
      </c>
      <c r="E1548" s="96"/>
      <c r="F1548" s="89"/>
      <c r="G1548" s="89">
        <v>1034.0999999999999</v>
      </c>
      <c r="H1548">
        <v>0.67</v>
      </c>
      <c r="I1548" t="s">
        <v>3</v>
      </c>
      <c r="J1548">
        <v>1.1000000000000001</v>
      </c>
      <c r="K1548">
        <v>12</v>
      </c>
      <c r="L1548">
        <v>2025</v>
      </c>
      <c r="M1548" t="s">
        <v>380</v>
      </c>
      <c r="N1548" s="89" cm="1">
        <f t="array" ref="N1548">IF(ISNUMBER(_34_KNMI_Stations[[#This Row],[Etmaal temperatuur °C]]),IF(_34_KNMI_Stations[[#This Row],[Etmaal temperatuur °C]]&lt;stookgrens[],stookgrens[]-_34_KNMI_Stations[[#This Row],[Etmaal temperatuur °C]],0),"")</f>
        <v>17.7</v>
      </c>
      <c r="O1548" s="89">
        <f>_34_KNMI_Stations[[#This Row],[graaddagen]]*_34_KNMI_Stations[[#This Row],[Gewogen factor]]</f>
        <v>19.470000000000002</v>
      </c>
      <c r="P1548" s="89" cm="1">
        <f t="array" ref="P15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549" spans="1:16" x14ac:dyDescent="0.25">
      <c r="A1549">
        <v>242</v>
      </c>
      <c r="B1549" s="110">
        <v>46017</v>
      </c>
      <c r="C1549" s="89">
        <v>7.7</v>
      </c>
      <c r="D1549" s="89">
        <v>0.7</v>
      </c>
      <c r="E1549" s="96"/>
      <c r="F1549" s="89"/>
      <c r="G1549" s="89">
        <v>1034</v>
      </c>
      <c r="H1549">
        <v>0.69</v>
      </c>
      <c r="I1549" t="s">
        <v>3</v>
      </c>
      <c r="J1549">
        <v>1.1000000000000001</v>
      </c>
      <c r="K1549">
        <v>12</v>
      </c>
      <c r="L1549">
        <v>2025</v>
      </c>
      <c r="M1549" t="s">
        <v>380</v>
      </c>
      <c r="N1549" s="89" cm="1">
        <f t="array" ref="N1549">IF(ISNUMBER(_34_KNMI_Stations[[#This Row],[Etmaal temperatuur °C]]),IF(_34_KNMI_Stations[[#This Row],[Etmaal temperatuur °C]]&lt;stookgrens[],stookgrens[]-_34_KNMI_Stations[[#This Row],[Etmaal temperatuur °C]],0),"")</f>
        <v>17.3</v>
      </c>
      <c r="O1549" s="89">
        <f>_34_KNMI_Stations[[#This Row],[graaddagen]]*_34_KNMI_Stations[[#This Row],[Gewogen factor]]</f>
        <v>19.03</v>
      </c>
      <c r="P1549" s="89" cm="1">
        <f t="array" ref="P15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550" spans="1:16" x14ac:dyDescent="0.25">
      <c r="A1550">
        <v>242</v>
      </c>
      <c r="B1550" s="110">
        <v>46018</v>
      </c>
      <c r="C1550" s="89">
        <v>6.2</v>
      </c>
      <c r="D1550" s="89">
        <v>5.7</v>
      </c>
      <c r="E1550" s="96"/>
      <c r="F1550" s="89"/>
      <c r="G1550" s="89">
        <v>1034.9000000000001</v>
      </c>
      <c r="H1550">
        <v>0.88</v>
      </c>
      <c r="I1550" t="s">
        <v>3</v>
      </c>
      <c r="J1550">
        <v>1.1000000000000001</v>
      </c>
      <c r="K1550">
        <v>12</v>
      </c>
      <c r="L1550">
        <v>2025</v>
      </c>
      <c r="M1550" t="s">
        <v>380</v>
      </c>
      <c r="N1550" s="89" cm="1">
        <f t="array" ref="N1550">IF(ISNUMBER(_34_KNMI_Stations[[#This Row],[Etmaal temperatuur °C]]),IF(_34_KNMI_Stations[[#This Row],[Etmaal temperatuur °C]]&lt;stookgrens[],stookgrens[]-_34_KNMI_Stations[[#This Row],[Etmaal temperatuur °C]],0),"")</f>
        <v>12.3</v>
      </c>
      <c r="O1550" s="89">
        <f>_34_KNMI_Stations[[#This Row],[graaddagen]]*_34_KNMI_Stations[[#This Row],[Gewogen factor]]</f>
        <v>13.530000000000001</v>
      </c>
      <c r="P1550" s="89" cm="1">
        <f t="array" ref="P15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551" spans="1:16" x14ac:dyDescent="0.25">
      <c r="A1551">
        <v>242</v>
      </c>
      <c r="B1551" s="110">
        <v>46019</v>
      </c>
      <c r="C1551" s="89">
        <v>3</v>
      </c>
      <c r="D1551" s="89">
        <v>5.5</v>
      </c>
      <c r="E1551" s="96"/>
      <c r="F1551" s="89"/>
      <c r="G1551" s="89">
        <v>1032.0999999999999</v>
      </c>
      <c r="H1551">
        <v>0.86</v>
      </c>
      <c r="I1551" t="s">
        <v>3</v>
      </c>
      <c r="J1551">
        <v>1.1000000000000001</v>
      </c>
      <c r="K1551">
        <v>12</v>
      </c>
      <c r="L1551">
        <v>2025</v>
      </c>
      <c r="M1551" t="s">
        <v>380</v>
      </c>
      <c r="N1551" s="89" cm="1">
        <f t="array" ref="N1551">IF(ISNUMBER(_34_KNMI_Stations[[#This Row],[Etmaal temperatuur °C]]),IF(_34_KNMI_Stations[[#This Row],[Etmaal temperatuur °C]]&lt;stookgrens[],stookgrens[]-_34_KNMI_Stations[[#This Row],[Etmaal temperatuur °C]],0),"")</f>
        <v>12.5</v>
      </c>
      <c r="O1551" s="89">
        <f>_34_KNMI_Stations[[#This Row],[graaddagen]]*_34_KNMI_Stations[[#This Row],[Gewogen factor]]</f>
        <v>13.750000000000002</v>
      </c>
      <c r="P1551" s="89" cm="1">
        <f t="array" ref="P15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552" spans="1:16" x14ac:dyDescent="0.25">
      <c r="A1552">
        <v>242</v>
      </c>
      <c r="B1552" s="110">
        <v>46020</v>
      </c>
      <c r="C1552" s="89">
        <v>7.8</v>
      </c>
      <c r="D1552" s="89">
        <v>6.7</v>
      </c>
      <c r="E1552" s="96"/>
      <c r="F1552" s="89"/>
      <c r="G1552" s="89">
        <v>1026.5999999999999</v>
      </c>
      <c r="H1552">
        <v>0.8</v>
      </c>
      <c r="I1552" t="s">
        <v>3</v>
      </c>
      <c r="J1552">
        <v>1.1000000000000001</v>
      </c>
      <c r="K1552">
        <v>12</v>
      </c>
      <c r="L1552">
        <v>2025</v>
      </c>
      <c r="M1552" t="s">
        <v>306</v>
      </c>
      <c r="N1552" s="89" cm="1">
        <f t="array" ref="N1552">IF(ISNUMBER(_34_KNMI_Stations[[#This Row],[Etmaal temperatuur °C]]),IF(_34_KNMI_Stations[[#This Row],[Etmaal temperatuur °C]]&lt;stookgrens[],stookgrens[]-_34_KNMI_Stations[[#This Row],[Etmaal temperatuur °C]],0),"")</f>
        <v>11.3</v>
      </c>
      <c r="O1552" s="89">
        <f>_34_KNMI_Stations[[#This Row],[graaddagen]]*_34_KNMI_Stations[[#This Row],[Gewogen factor]]</f>
        <v>12.430000000000001</v>
      </c>
      <c r="P1552" s="89" cm="1">
        <f t="array" ref="P15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553" spans="1:16" x14ac:dyDescent="0.25">
      <c r="A1553">
        <v>242</v>
      </c>
      <c r="B1553" s="110">
        <v>46021</v>
      </c>
      <c r="C1553" s="89">
        <v>8.1</v>
      </c>
      <c r="D1553" s="89">
        <v>5.6</v>
      </c>
      <c r="E1553" s="96"/>
      <c r="F1553" s="89"/>
      <c r="G1553" s="89">
        <v>1030</v>
      </c>
      <c r="H1553">
        <v>0.72</v>
      </c>
      <c r="I1553" t="s">
        <v>3</v>
      </c>
      <c r="J1553">
        <v>1.1000000000000001</v>
      </c>
      <c r="K1553">
        <v>12</v>
      </c>
      <c r="L1553">
        <v>2025</v>
      </c>
      <c r="M1553" t="s">
        <v>306</v>
      </c>
      <c r="N1553" s="89" cm="1">
        <f t="array" ref="N1553">IF(ISNUMBER(_34_KNMI_Stations[[#This Row],[Etmaal temperatuur °C]]),IF(_34_KNMI_Stations[[#This Row],[Etmaal temperatuur °C]]&lt;stookgrens[],stookgrens[]-_34_KNMI_Stations[[#This Row],[Etmaal temperatuur °C]],0),"")</f>
        <v>12.4</v>
      </c>
      <c r="O1553" s="89">
        <f>_34_KNMI_Stations[[#This Row],[graaddagen]]*_34_KNMI_Stations[[#This Row],[Gewogen factor]]</f>
        <v>13.640000000000002</v>
      </c>
      <c r="P1553" s="89" cm="1">
        <f t="array" ref="P15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554" spans="1:16" x14ac:dyDescent="0.25">
      <c r="A1554">
        <v>242</v>
      </c>
      <c r="B1554" s="110">
        <v>46022</v>
      </c>
      <c r="C1554" s="89">
        <v>9.8000000000000007</v>
      </c>
      <c r="D1554" s="89">
        <v>5.9</v>
      </c>
      <c r="E1554" s="96"/>
      <c r="F1554" s="89"/>
      <c r="G1554" s="89">
        <v>1021.1</v>
      </c>
      <c r="H1554">
        <v>0.84</v>
      </c>
      <c r="I1554" t="s">
        <v>3</v>
      </c>
      <c r="J1554">
        <v>1.1000000000000001</v>
      </c>
      <c r="K1554">
        <v>12</v>
      </c>
      <c r="L1554">
        <v>2025</v>
      </c>
      <c r="M1554" t="s">
        <v>306</v>
      </c>
      <c r="N1554" s="89" cm="1">
        <f t="array" ref="N1554">IF(ISNUMBER(_34_KNMI_Stations[[#This Row],[Etmaal temperatuur °C]]),IF(_34_KNMI_Stations[[#This Row],[Etmaal temperatuur °C]]&lt;stookgrens[],stookgrens[]-_34_KNMI_Stations[[#This Row],[Etmaal temperatuur °C]],0),"")</f>
        <v>12.1</v>
      </c>
      <c r="O1554" s="89">
        <f>_34_KNMI_Stations[[#This Row],[graaddagen]]*_34_KNMI_Stations[[#This Row],[Gewogen factor]]</f>
        <v>13.31</v>
      </c>
      <c r="P1554" s="89" cm="1">
        <f t="array" ref="P15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555" spans="1:16" x14ac:dyDescent="0.25">
      <c r="A1555">
        <v>242</v>
      </c>
      <c r="B1555" s="110">
        <v>46023</v>
      </c>
      <c r="C1555" s="89">
        <v>15.3</v>
      </c>
      <c r="D1555" s="89">
        <v>5</v>
      </c>
      <c r="E1555" s="96"/>
      <c r="F1555" s="89"/>
      <c r="G1555" s="89">
        <v>998.9</v>
      </c>
      <c r="H1555">
        <v>0.82</v>
      </c>
      <c r="I1555" t="s">
        <v>3</v>
      </c>
      <c r="J1555">
        <v>1.1000000000000001</v>
      </c>
      <c r="K1555">
        <v>1</v>
      </c>
      <c r="L1555">
        <v>2026</v>
      </c>
      <c r="M1555" t="s">
        <v>306</v>
      </c>
      <c r="N1555" s="89" cm="1">
        <f t="array" ref="N1555">IF(ISNUMBER(_34_KNMI_Stations[[#This Row],[Etmaal temperatuur °C]]),IF(_34_KNMI_Stations[[#This Row],[Etmaal temperatuur °C]]&lt;stookgrens[],stookgrens[]-_34_KNMI_Stations[[#This Row],[Etmaal temperatuur °C]],0),"")</f>
        <v>13</v>
      </c>
      <c r="O1555" s="89">
        <f>_34_KNMI_Stations[[#This Row],[graaddagen]]*_34_KNMI_Stations[[#This Row],[Gewogen factor]]</f>
        <v>14.3</v>
      </c>
      <c r="P1555" s="89" cm="1">
        <f t="array" ref="P15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556" spans="1:16" x14ac:dyDescent="0.25">
      <c r="A1556">
        <v>242</v>
      </c>
      <c r="B1556" s="110">
        <v>46024</v>
      </c>
      <c r="C1556" s="89">
        <v>13.7</v>
      </c>
      <c r="D1556" s="89">
        <v>4.3</v>
      </c>
      <c r="E1556" s="96"/>
      <c r="F1556" s="89"/>
      <c r="G1556" s="89">
        <v>995.8</v>
      </c>
      <c r="H1556">
        <v>0.75</v>
      </c>
      <c r="I1556" t="s">
        <v>3</v>
      </c>
      <c r="J1556">
        <v>1.1000000000000001</v>
      </c>
      <c r="K1556">
        <v>1</v>
      </c>
      <c r="L1556">
        <v>2026</v>
      </c>
      <c r="M1556" t="s">
        <v>306</v>
      </c>
      <c r="N1556" s="89" cm="1">
        <f t="array" ref="N1556">IF(ISNUMBER(_34_KNMI_Stations[[#This Row],[Etmaal temperatuur °C]]),IF(_34_KNMI_Stations[[#This Row],[Etmaal temperatuur °C]]&lt;stookgrens[],stookgrens[]-_34_KNMI_Stations[[#This Row],[Etmaal temperatuur °C]],0),"")</f>
        <v>13.7</v>
      </c>
      <c r="O1556" s="89">
        <f>_34_KNMI_Stations[[#This Row],[graaddagen]]*_34_KNMI_Stations[[#This Row],[Gewogen factor]]</f>
        <v>15.07</v>
      </c>
      <c r="P1556" s="89" cm="1">
        <f t="array" ref="P15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557" spans="1:16" x14ac:dyDescent="0.25">
      <c r="A1557">
        <v>242</v>
      </c>
      <c r="B1557" s="110">
        <v>46025</v>
      </c>
      <c r="C1557" s="89">
        <v>10.7</v>
      </c>
      <c r="D1557" s="89">
        <v>3.3</v>
      </c>
      <c r="E1557" s="96"/>
      <c r="F1557" s="89"/>
      <c r="G1557" s="89">
        <v>1000.1</v>
      </c>
      <c r="H1557">
        <v>0.78</v>
      </c>
      <c r="I1557" t="s">
        <v>3</v>
      </c>
      <c r="J1557">
        <v>1.1000000000000001</v>
      </c>
      <c r="K1557">
        <v>1</v>
      </c>
      <c r="L1557">
        <v>2026</v>
      </c>
      <c r="M1557" t="s">
        <v>306</v>
      </c>
      <c r="N1557" s="89" cm="1">
        <f t="array" ref="N1557">IF(ISNUMBER(_34_KNMI_Stations[[#This Row],[Etmaal temperatuur °C]]),IF(_34_KNMI_Stations[[#This Row],[Etmaal temperatuur °C]]&lt;stookgrens[],stookgrens[]-_34_KNMI_Stations[[#This Row],[Etmaal temperatuur °C]],0),"")</f>
        <v>14.7</v>
      </c>
      <c r="O1557" s="89">
        <f>_34_KNMI_Stations[[#This Row],[graaddagen]]*_34_KNMI_Stations[[#This Row],[Gewogen factor]]</f>
        <v>16.170000000000002</v>
      </c>
      <c r="P1557" s="89" cm="1">
        <f t="array" ref="P15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558" spans="1:16" x14ac:dyDescent="0.25">
      <c r="A1558">
        <v>242</v>
      </c>
      <c r="B1558" s="110">
        <v>46026</v>
      </c>
      <c r="C1558" s="89">
        <v>10.199999999999999</v>
      </c>
      <c r="D1558" s="89">
        <v>2.7</v>
      </c>
      <c r="E1558" s="96"/>
      <c r="F1558" s="89"/>
      <c r="G1558" s="89">
        <v>1005</v>
      </c>
      <c r="H1558">
        <v>0.81</v>
      </c>
      <c r="I1558" t="s">
        <v>3</v>
      </c>
      <c r="J1558">
        <v>1.1000000000000001</v>
      </c>
      <c r="K1558">
        <v>1</v>
      </c>
      <c r="L1558">
        <v>2026</v>
      </c>
      <c r="M1558" t="s">
        <v>306</v>
      </c>
      <c r="N1558" s="89" cm="1">
        <f t="array" ref="N1558">IF(ISNUMBER(_34_KNMI_Stations[[#This Row],[Etmaal temperatuur °C]]),IF(_34_KNMI_Stations[[#This Row],[Etmaal temperatuur °C]]&lt;stookgrens[],stookgrens[]-_34_KNMI_Stations[[#This Row],[Etmaal temperatuur °C]],0),"")</f>
        <v>15.3</v>
      </c>
      <c r="O1558" s="89">
        <f>_34_KNMI_Stations[[#This Row],[graaddagen]]*_34_KNMI_Stations[[#This Row],[Gewogen factor]]</f>
        <v>16.830000000000002</v>
      </c>
      <c r="P1558" s="89" cm="1">
        <f t="array" ref="P15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559" spans="1:16" x14ac:dyDescent="0.25">
      <c r="A1559">
        <v>242</v>
      </c>
      <c r="B1559" s="110">
        <v>46027</v>
      </c>
      <c r="C1559" s="89">
        <v>7.3</v>
      </c>
      <c r="D1559" s="89">
        <v>2.1</v>
      </c>
      <c r="E1559" s="96"/>
      <c r="F1559" s="89"/>
      <c r="G1559" s="89">
        <v>1007.8</v>
      </c>
      <c r="H1559">
        <v>0.8</v>
      </c>
      <c r="I1559" t="s">
        <v>3</v>
      </c>
      <c r="J1559">
        <v>1.1000000000000001</v>
      </c>
      <c r="K1559">
        <v>1</v>
      </c>
      <c r="L1559">
        <v>2026</v>
      </c>
      <c r="M1559" t="s">
        <v>344</v>
      </c>
      <c r="N1559" s="89" cm="1">
        <f t="array" ref="N1559">IF(ISNUMBER(_34_KNMI_Stations[[#This Row],[Etmaal temperatuur °C]]),IF(_34_KNMI_Stations[[#This Row],[Etmaal temperatuur °C]]&lt;stookgrens[],stookgrens[]-_34_KNMI_Stations[[#This Row],[Etmaal temperatuur °C]],0),"")</f>
        <v>15.9</v>
      </c>
      <c r="O1559" s="89">
        <f>_34_KNMI_Stations[[#This Row],[graaddagen]]*_34_KNMI_Stations[[#This Row],[Gewogen factor]]</f>
        <v>17.490000000000002</v>
      </c>
      <c r="P1559" s="89" cm="1">
        <f t="array" ref="P15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560" spans="1:16" x14ac:dyDescent="0.25">
      <c r="A1560">
        <v>242</v>
      </c>
      <c r="B1560" s="110">
        <v>46028</v>
      </c>
      <c r="C1560" s="89">
        <v>6.7</v>
      </c>
      <c r="D1560" s="89">
        <v>2.7</v>
      </c>
      <c r="E1560" s="96"/>
      <c r="F1560" s="89"/>
      <c r="G1560" s="89">
        <v>1011.9</v>
      </c>
      <c r="H1560">
        <v>0.78</v>
      </c>
      <c r="I1560" t="s">
        <v>3</v>
      </c>
      <c r="J1560">
        <v>1.1000000000000001</v>
      </c>
      <c r="K1560">
        <v>1</v>
      </c>
      <c r="L1560">
        <v>2026</v>
      </c>
      <c r="M1560" t="s">
        <v>344</v>
      </c>
      <c r="N1560" s="89" cm="1">
        <f t="array" ref="N1560">IF(ISNUMBER(_34_KNMI_Stations[[#This Row],[Etmaal temperatuur °C]]),IF(_34_KNMI_Stations[[#This Row],[Etmaal temperatuur °C]]&lt;stookgrens[],stookgrens[]-_34_KNMI_Stations[[#This Row],[Etmaal temperatuur °C]],0),"")</f>
        <v>15.3</v>
      </c>
      <c r="O1560" s="89">
        <f>_34_KNMI_Stations[[#This Row],[graaddagen]]*_34_KNMI_Stations[[#This Row],[Gewogen factor]]</f>
        <v>16.830000000000002</v>
      </c>
      <c r="P1560" s="89" cm="1">
        <f t="array" ref="P15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561" spans="1:16" x14ac:dyDescent="0.25">
      <c r="A1561">
        <v>242</v>
      </c>
      <c r="B1561" s="110">
        <v>46029</v>
      </c>
      <c r="C1561" s="89">
        <v>11</v>
      </c>
      <c r="D1561" s="89">
        <v>2.2000000000000002</v>
      </c>
      <c r="E1561" s="96"/>
      <c r="F1561" s="89"/>
      <c r="G1561" s="89">
        <v>1000.5</v>
      </c>
      <c r="H1561">
        <v>0.95</v>
      </c>
      <c r="I1561" t="s">
        <v>3</v>
      </c>
      <c r="J1561">
        <v>1.1000000000000001</v>
      </c>
      <c r="K1561">
        <v>1</v>
      </c>
      <c r="L1561">
        <v>2026</v>
      </c>
      <c r="M1561" t="s">
        <v>344</v>
      </c>
      <c r="N1561" s="89" cm="1">
        <f t="array" ref="N1561">IF(ISNUMBER(_34_KNMI_Stations[[#This Row],[Etmaal temperatuur °C]]),IF(_34_KNMI_Stations[[#This Row],[Etmaal temperatuur °C]]&lt;stookgrens[],stookgrens[]-_34_KNMI_Stations[[#This Row],[Etmaal temperatuur °C]],0),"")</f>
        <v>15.8</v>
      </c>
      <c r="O1561" s="89">
        <f>_34_KNMI_Stations[[#This Row],[graaddagen]]*_34_KNMI_Stations[[#This Row],[Gewogen factor]]</f>
        <v>17.380000000000003</v>
      </c>
      <c r="P1561" s="89" cm="1">
        <f t="array" ref="P15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562" spans="1:16" x14ac:dyDescent="0.25">
      <c r="A1562">
        <v>242</v>
      </c>
      <c r="B1562" s="110">
        <v>46030</v>
      </c>
      <c r="C1562" s="89">
        <v>6.7</v>
      </c>
      <c r="D1562" s="89">
        <v>3.7</v>
      </c>
      <c r="E1562" s="96"/>
      <c r="F1562" s="89"/>
      <c r="G1562" s="89">
        <v>1000.3</v>
      </c>
      <c r="H1562">
        <v>0.94</v>
      </c>
      <c r="I1562" t="s">
        <v>3</v>
      </c>
      <c r="J1562">
        <v>1.1000000000000001</v>
      </c>
      <c r="K1562">
        <v>1</v>
      </c>
      <c r="L1562">
        <v>2026</v>
      </c>
      <c r="M1562" t="s">
        <v>344</v>
      </c>
      <c r="N1562" s="89" cm="1">
        <f t="array" ref="N1562">IF(ISNUMBER(_34_KNMI_Stations[[#This Row],[Etmaal temperatuur °C]]),IF(_34_KNMI_Stations[[#This Row],[Etmaal temperatuur °C]]&lt;stookgrens[],stookgrens[]-_34_KNMI_Stations[[#This Row],[Etmaal temperatuur °C]],0),"")</f>
        <v>14.3</v>
      </c>
      <c r="O1562" s="89">
        <f>_34_KNMI_Stations[[#This Row],[graaddagen]]*_34_KNMI_Stations[[#This Row],[Gewogen factor]]</f>
        <v>15.730000000000002</v>
      </c>
      <c r="P1562" s="89" cm="1">
        <f t="array" ref="P15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563" spans="1:16" x14ac:dyDescent="0.25">
      <c r="A1563">
        <v>242</v>
      </c>
      <c r="B1563" s="110">
        <v>46031</v>
      </c>
      <c r="C1563" s="89">
        <v>12.8</v>
      </c>
      <c r="D1563" s="89">
        <v>-0.7</v>
      </c>
      <c r="E1563" s="96"/>
      <c r="F1563" s="89"/>
      <c r="G1563" s="89">
        <v>989.3</v>
      </c>
      <c r="H1563">
        <v>0.93</v>
      </c>
      <c r="I1563" t="s">
        <v>3</v>
      </c>
      <c r="J1563">
        <v>1.1000000000000001</v>
      </c>
      <c r="K1563">
        <v>1</v>
      </c>
      <c r="L1563">
        <v>2026</v>
      </c>
      <c r="M1563" t="s">
        <v>344</v>
      </c>
      <c r="N1563" s="89" cm="1">
        <f t="array" ref="N1563">IF(ISNUMBER(_34_KNMI_Stations[[#This Row],[Etmaal temperatuur °C]]),IF(_34_KNMI_Stations[[#This Row],[Etmaal temperatuur °C]]&lt;stookgrens[],stookgrens[]-_34_KNMI_Stations[[#This Row],[Etmaal temperatuur °C]],0),"")</f>
        <v>18.7</v>
      </c>
      <c r="O1563" s="89">
        <f>_34_KNMI_Stations[[#This Row],[graaddagen]]*_34_KNMI_Stations[[#This Row],[Gewogen factor]]</f>
        <v>20.57</v>
      </c>
      <c r="P1563" s="89" cm="1">
        <f t="array" ref="P15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564" spans="1:16" x14ac:dyDescent="0.25">
      <c r="A1564">
        <v>242</v>
      </c>
      <c r="B1564" s="110">
        <v>46032</v>
      </c>
      <c r="C1564" s="89">
        <v>9.6999999999999993</v>
      </c>
      <c r="D1564" s="89">
        <v>-0.9</v>
      </c>
      <c r="E1564" s="96"/>
      <c r="F1564" s="89"/>
      <c r="G1564" s="89">
        <v>1014</v>
      </c>
      <c r="H1564">
        <v>0.72</v>
      </c>
      <c r="I1564" t="s">
        <v>3</v>
      </c>
      <c r="J1564">
        <v>1.1000000000000001</v>
      </c>
      <c r="K1564">
        <v>1</v>
      </c>
      <c r="L1564">
        <v>2026</v>
      </c>
      <c r="M1564" t="s">
        <v>344</v>
      </c>
      <c r="N1564" s="89" cm="1">
        <f t="array" ref="N1564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1564" s="89">
        <f>_34_KNMI_Stations[[#This Row],[graaddagen]]*_34_KNMI_Stations[[#This Row],[Gewogen factor]]</f>
        <v>20.79</v>
      </c>
      <c r="P1564" s="89" cm="1">
        <f t="array" ref="P15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565" spans="1:16" x14ac:dyDescent="0.25">
      <c r="A1565">
        <v>242</v>
      </c>
      <c r="B1565" s="110">
        <v>46033</v>
      </c>
      <c r="C1565" s="89">
        <v>8.5</v>
      </c>
      <c r="D1565" s="89">
        <v>-1.4</v>
      </c>
      <c r="E1565" s="96"/>
      <c r="F1565" s="89"/>
      <c r="G1565" s="89">
        <v>1019.4</v>
      </c>
      <c r="H1565">
        <v>0.87</v>
      </c>
      <c r="I1565" t="s">
        <v>3</v>
      </c>
      <c r="J1565">
        <v>1.1000000000000001</v>
      </c>
      <c r="K1565">
        <v>1</v>
      </c>
      <c r="L1565">
        <v>2026</v>
      </c>
      <c r="M1565" t="s">
        <v>344</v>
      </c>
      <c r="N1565" s="89" cm="1">
        <f t="array" ref="N1565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1565" s="89">
        <f>_34_KNMI_Stations[[#This Row],[graaddagen]]*_34_KNMI_Stations[[#This Row],[Gewogen factor]]</f>
        <v>21.34</v>
      </c>
      <c r="P1565" s="89" cm="1">
        <f t="array" ref="P15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566" spans="1:16" x14ac:dyDescent="0.25">
      <c r="A1566">
        <v>242</v>
      </c>
      <c r="B1566" s="110">
        <v>46034</v>
      </c>
      <c r="C1566" s="89">
        <v>7.9</v>
      </c>
      <c r="D1566" s="89">
        <v>3.1</v>
      </c>
      <c r="E1566" s="96"/>
      <c r="F1566" s="89"/>
      <c r="G1566" s="89">
        <v>1004.6</v>
      </c>
      <c r="H1566">
        <v>0.99</v>
      </c>
      <c r="I1566" t="s">
        <v>3</v>
      </c>
      <c r="J1566">
        <v>1.1000000000000001</v>
      </c>
      <c r="K1566">
        <v>1</v>
      </c>
      <c r="L1566">
        <v>2026</v>
      </c>
      <c r="M1566" t="s">
        <v>381</v>
      </c>
      <c r="N1566" s="89" cm="1">
        <f t="array" ref="N1566">IF(ISNUMBER(_34_KNMI_Stations[[#This Row],[Etmaal temperatuur °C]]),IF(_34_KNMI_Stations[[#This Row],[Etmaal temperatuur °C]]&lt;stookgrens[],stookgrens[]-_34_KNMI_Stations[[#This Row],[Etmaal temperatuur °C]],0),"")</f>
        <v>14.9</v>
      </c>
      <c r="O1566" s="89">
        <f>_34_KNMI_Stations[[#This Row],[graaddagen]]*_34_KNMI_Stations[[#This Row],[Gewogen factor]]</f>
        <v>16.39</v>
      </c>
      <c r="P1566" s="89" cm="1">
        <f t="array" ref="P15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567" spans="1:16" x14ac:dyDescent="0.25">
      <c r="A1567">
        <v>242</v>
      </c>
      <c r="B1567" s="110">
        <v>46035</v>
      </c>
      <c r="C1567" s="89">
        <v>7.3</v>
      </c>
      <c r="D1567" s="89">
        <v>6.1</v>
      </c>
      <c r="E1567" s="96"/>
      <c r="F1567" s="89"/>
      <c r="G1567" s="89">
        <v>1005.5</v>
      </c>
      <c r="H1567">
        <v>0.99</v>
      </c>
      <c r="I1567" t="s">
        <v>3</v>
      </c>
      <c r="J1567">
        <v>1.1000000000000001</v>
      </c>
      <c r="K1567">
        <v>1</v>
      </c>
      <c r="L1567">
        <v>2026</v>
      </c>
      <c r="M1567" t="s">
        <v>381</v>
      </c>
      <c r="N1567" s="89" cm="1">
        <f t="array" ref="N1567">IF(ISNUMBER(_34_KNMI_Stations[[#This Row],[Etmaal temperatuur °C]]),IF(_34_KNMI_Stations[[#This Row],[Etmaal temperatuur °C]]&lt;stookgrens[],stookgrens[]-_34_KNMI_Stations[[#This Row],[Etmaal temperatuur °C]],0),"")</f>
        <v>11.9</v>
      </c>
      <c r="O1567" s="89">
        <f>_34_KNMI_Stations[[#This Row],[graaddagen]]*_34_KNMI_Stations[[#This Row],[Gewogen factor]]</f>
        <v>13.090000000000002</v>
      </c>
      <c r="P1567" s="89" cm="1">
        <f t="array" ref="P15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568" spans="1:16" x14ac:dyDescent="0.25">
      <c r="A1568">
        <v>242</v>
      </c>
      <c r="B1568" s="110">
        <v>46036</v>
      </c>
      <c r="C1568" s="89">
        <v>4.8</v>
      </c>
      <c r="D1568" s="89">
        <v>4.4000000000000004</v>
      </c>
      <c r="E1568" s="96"/>
      <c r="F1568" s="89"/>
      <c r="G1568" s="89">
        <v>1011.1</v>
      </c>
      <c r="H1568">
        <v>0.93</v>
      </c>
      <c r="I1568" t="s">
        <v>3</v>
      </c>
      <c r="J1568">
        <v>1.1000000000000001</v>
      </c>
      <c r="K1568">
        <v>1</v>
      </c>
      <c r="L1568">
        <v>2026</v>
      </c>
      <c r="M1568" t="s">
        <v>381</v>
      </c>
      <c r="N1568" s="89" cm="1">
        <f t="array" ref="N1568">IF(ISNUMBER(_34_KNMI_Stations[[#This Row],[Etmaal temperatuur °C]]),IF(_34_KNMI_Stations[[#This Row],[Etmaal temperatuur °C]]&lt;stookgrens[],stookgrens[]-_34_KNMI_Stations[[#This Row],[Etmaal temperatuur °C]],0),"")</f>
        <v>13.6</v>
      </c>
      <c r="O1568" s="89">
        <f>_34_KNMI_Stations[[#This Row],[graaddagen]]*_34_KNMI_Stations[[#This Row],[Gewogen factor]]</f>
        <v>14.96</v>
      </c>
      <c r="P1568" s="89" cm="1">
        <f t="array" ref="P15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569" spans="1:16" x14ac:dyDescent="0.25">
      <c r="A1569">
        <v>242</v>
      </c>
      <c r="B1569" s="110">
        <v>46037</v>
      </c>
      <c r="C1569" s="89">
        <v>7.8</v>
      </c>
      <c r="D1569" s="89">
        <v>5.8</v>
      </c>
      <c r="E1569" s="96"/>
      <c r="F1569" s="89"/>
      <c r="G1569" s="89">
        <v>1005.2</v>
      </c>
      <c r="H1569">
        <v>0.98</v>
      </c>
      <c r="I1569" t="s">
        <v>3</v>
      </c>
      <c r="J1569">
        <v>1.1000000000000001</v>
      </c>
      <c r="K1569">
        <v>1</v>
      </c>
      <c r="L1569">
        <v>2026</v>
      </c>
      <c r="M1569" t="s">
        <v>381</v>
      </c>
      <c r="N1569" s="89" cm="1">
        <f t="array" ref="N1569">IF(ISNUMBER(_34_KNMI_Stations[[#This Row],[Etmaal temperatuur °C]]),IF(_34_KNMI_Stations[[#This Row],[Etmaal temperatuur °C]]&lt;stookgrens[],stookgrens[]-_34_KNMI_Stations[[#This Row],[Etmaal temperatuur °C]],0),"")</f>
        <v>12.2</v>
      </c>
      <c r="O1569" s="89">
        <f>_34_KNMI_Stations[[#This Row],[graaddagen]]*_34_KNMI_Stations[[#This Row],[Gewogen factor]]</f>
        <v>13.42</v>
      </c>
      <c r="P1569" s="89" cm="1">
        <f t="array" ref="P15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570" spans="1:16" x14ac:dyDescent="0.25">
      <c r="A1570">
        <v>242</v>
      </c>
      <c r="B1570" s="110">
        <v>46038</v>
      </c>
      <c r="C1570" s="89">
        <v>6.6</v>
      </c>
      <c r="D1570" s="89">
        <v>5.8</v>
      </c>
      <c r="E1570" s="96"/>
      <c r="F1570" s="89"/>
      <c r="G1570" s="89">
        <v>1010</v>
      </c>
      <c r="H1570">
        <v>0.94</v>
      </c>
      <c r="I1570" t="s">
        <v>3</v>
      </c>
      <c r="J1570">
        <v>1.1000000000000001</v>
      </c>
      <c r="K1570">
        <v>1</v>
      </c>
      <c r="L1570">
        <v>2026</v>
      </c>
      <c r="M1570" t="s">
        <v>381</v>
      </c>
      <c r="N1570" s="89" cm="1">
        <f t="array" ref="N1570">IF(ISNUMBER(_34_KNMI_Stations[[#This Row],[Etmaal temperatuur °C]]),IF(_34_KNMI_Stations[[#This Row],[Etmaal temperatuur °C]]&lt;stookgrens[],stookgrens[]-_34_KNMI_Stations[[#This Row],[Etmaal temperatuur °C]],0),"")</f>
        <v>12.2</v>
      </c>
      <c r="O1570" s="89">
        <f>_34_KNMI_Stations[[#This Row],[graaddagen]]*_34_KNMI_Stations[[#This Row],[Gewogen factor]]</f>
        <v>13.42</v>
      </c>
      <c r="P1570" s="89" cm="1">
        <f t="array" ref="P15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571" spans="1:16" x14ac:dyDescent="0.25">
      <c r="A1571">
        <v>242</v>
      </c>
      <c r="B1571" s="110">
        <v>46039</v>
      </c>
      <c r="C1571" s="89">
        <v>3.8</v>
      </c>
      <c r="D1571" s="89">
        <v>4.5999999999999996</v>
      </c>
      <c r="E1571" s="96"/>
      <c r="F1571" s="89"/>
      <c r="G1571" s="89">
        <v>1018.8</v>
      </c>
      <c r="H1571">
        <v>0.97</v>
      </c>
      <c r="I1571" t="s">
        <v>3</v>
      </c>
      <c r="J1571">
        <v>1.1000000000000001</v>
      </c>
      <c r="K1571">
        <v>1</v>
      </c>
      <c r="L1571">
        <v>2026</v>
      </c>
      <c r="M1571" t="s">
        <v>381</v>
      </c>
      <c r="N1571" s="89" cm="1">
        <f t="array" ref="N1571">IF(ISNUMBER(_34_KNMI_Stations[[#This Row],[Etmaal temperatuur °C]]),IF(_34_KNMI_Stations[[#This Row],[Etmaal temperatuur °C]]&lt;stookgrens[],stookgrens[]-_34_KNMI_Stations[[#This Row],[Etmaal temperatuur °C]],0),"")</f>
        <v>13.4</v>
      </c>
      <c r="O1571" s="89">
        <f>_34_KNMI_Stations[[#This Row],[graaddagen]]*_34_KNMI_Stations[[#This Row],[Gewogen factor]]</f>
        <v>14.740000000000002</v>
      </c>
      <c r="P1571" s="89" cm="1">
        <f t="array" ref="P15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572" spans="1:16" x14ac:dyDescent="0.25">
      <c r="A1572">
        <v>242</v>
      </c>
      <c r="B1572" s="110">
        <v>46040</v>
      </c>
      <c r="C1572" s="89">
        <v>5.6</v>
      </c>
      <c r="D1572" s="89">
        <v>1</v>
      </c>
      <c r="E1572" s="96"/>
      <c r="F1572" s="89"/>
      <c r="G1572" s="89">
        <v>1020.9</v>
      </c>
      <c r="H1572">
        <v>1</v>
      </c>
      <c r="I1572" t="s">
        <v>3</v>
      </c>
      <c r="J1572">
        <v>1.1000000000000001</v>
      </c>
      <c r="K1572">
        <v>1</v>
      </c>
      <c r="L1572">
        <v>2026</v>
      </c>
      <c r="M1572" t="s">
        <v>381</v>
      </c>
      <c r="N1572" s="89" cm="1">
        <f t="array" ref="N1572">IF(ISNUMBER(_34_KNMI_Stations[[#This Row],[Etmaal temperatuur °C]]),IF(_34_KNMI_Stations[[#This Row],[Etmaal temperatuur °C]]&lt;stookgrens[],stookgrens[]-_34_KNMI_Stations[[#This Row],[Etmaal temperatuur °C]],0),"")</f>
        <v>17</v>
      </c>
      <c r="O1572" s="89">
        <f>_34_KNMI_Stations[[#This Row],[graaddagen]]*_34_KNMI_Stations[[#This Row],[Gewogen factor]]</f>
        <v>18.700000000000003</v>
      </c>
      <c r="P1572" s="89" cm="1">
        <f t="array" ref="P15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573" spans="1:16" x14ac:dyDescent="0.25">
      <c r="A1573">
        <v>242</v>
      </c>
      <c r="B1573" s="110">
        <v>46041</v>
      </c>
      <c r="C1573" s="89">
        <v>6.2</v>
      </c>
      <c r="D1573" s="89">
        <v>1.8</v>
      </c>
      <c r="E1573" s="96"/>
      <c r="F1573" s="89"/>
      <c r="G1573" s="89">
        <v>1018.3</v>
      </c>
      <c r="H1573">
        <v>0.98</v>
      </c>
      <c r="I1573" t="s">
        <v>3</v>
      </c>
      <c r="J1573">
        <v>1.1000000000000001</v>
      </c>
      <c r="K1573">
        <v>1</v>
      </c>
      <c r="L1573">
        <v>2026</v>
      </c>
      <c r="M1573" t="s">
        <v>382</v>
      </c>
      <c r="N1573" s="89" cm="1">
        <f t="array" ref="N1573">IF(ISNUMBER(_34_KNMI_Stations[[#This Row],[Etmaal temperatuur °C]]),IF(_34_KNMI_Stations[[#This Row],[Etmaal temperatuur °C]]&lt;stookgrens[],stookgrens[]-_34_KNMI_Stations[[#This Row],[Etmaal temperatuur °C]],0),"")</f>
        <v>16.2</v>
      </c>
      <c r="O1573" s="89">
        <f>_34_KNMI_Stations[[#This Row],[graaddagen]]*_34_KNMI_Stations[[#This Row],[Gewogen factor]]</f>
        <v>17.82</v>
      </c>
      <c r="P1573" s="89" cm="1">
        <f t="array" ref="P15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574" spans="1:16" x14ac:dyDescent="0.25">
      <c r="A1574">
        <v>242</v>
      </c>
      <c r="B1574" s="110">
        <v>46042</v>
      </c>
      <c r="C1574" s="89">
        <v>6.2</v>
      </c>
      <c r="D1574" s="89">
        <v>2.6</v>
      </c>
      <c r="E1574" s="96"/>
      <c r="F1574" s="89"/>
      <c r="G1574" s="89">
        <v>1015.1</v>
      </c>
      <c r="H1574">
        <v>0.93</v>
      </c>
      <c r="I1574" t="s">
        <v>3</v>
      </c>
      <c r="J1574">
        <v>1.1000000000000001</v>
      </c>
      <c r="K1574">
        <v>1</v>
      </c>
      <c r="L1574">
        <v>2026</v>
      </c>
      <c r="M1574" t="s">
        <v>382</v>
      </c>
      <c r="N1574" s="89" cm="1">
        <f t="array" ref="N1574">IF(ISNUMBER(_34_KNMI_Stations[[#This Row],[Etmaal temperatuur °C]]),IF(_34_KNMI_Stations[[#This Row],[Etmaal temperatuur °C]]&lt;stookgrens[],stookgrens[]-_34_KNMI_Stations[[#This Row],[Etmaal temperatuur °C]],0),"")</f>
        <v>15.4</v>
      </c>
      <c r="O1574" s="89">
        <f>_34_KNMI_Stations[[#This Row],[graaddagen]]*_34_KNMI_Stations[[#This Row],[Gewogen factor]]</f>
        <v>16.940000000000001</v>
      </c>
      <c r="P1574" s="89" cm="1">
        <f t="array" ref="P15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575" spans="1:16" x14ac:dyDescent="0.25">
      <c r="A1575">
        <v>242</v>
      </c>
      <c r="B1575" s="110">
        <v>46043</v>
      </c>
      <c r="C1575" s="89">
        <v>7.9</v>
      </c>
      <c r="D1575" s="89">
        <v>2.7</v>
      </c>
      <c r="E1575" s="96"/>
      <c r="F1575" s="89"/>
      <c r="G1575" s="89">
        <v>1001.9</v>
      </c>
      <c r="H1575">
        <v>0.89</v>
      </c>
      <c r="I1575" t="s">
        <v>3</v>
      </c>
      <c r="J1575">
        <v>1.1000000000000001</v>
      </c>
      <c r="K1575">
        <v>1</v>
      </c>
      <c r="L1575">
        <v>2026</v>
      </c>
      <c r="M1575" t="s">
        <v>382</v>
      </c>
      <c r="N1575" s="89" cm="1">
        <f t="array" ref="N1575">IF(ISNUMBER(_34_KNMI_Stations[[#This Row],[Etmaal temperatuur °C]]),IF(_34_KNMI_Stations[[#This Row],[Etmaal temperatuur °C]]&lt;stookgrens[],stookgrens[]-_34_KNMI_Stations[[#This Row],[Etmaal temperatuur °C]],0),"")</f>
        <v>15.3</v>
      </c>
      <c r="O1575" s="89">
        <f>_34_KNMI_Stations[[#This Row],[graaddagen]]*_34_KNMI_Stations[[#This Row],[Gewogen factor]]</f>
        <v>16.830000000000002</v>
      </c>
      <c r="P1575" s="89" cm="1">
        <f t="array" ref="P15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576" spans="1:16" x14ac:dyDescent="0.25">
      <c r="A1576">
        <v>242</v>
      </c>
      <c r="B1576" s="110">
        <v>46044</v>
      </c>
      <c r="C1576" s="89">
        <v>10.4</v>
      </c>
      <c r="D1576" s="89">
        <v>-0.3</v>
      </c>
      <c r="E1576" s="96"/>
      <c r="F1576" s="89"/>
      <c r="G1576" s="89">
        <v>996.9</v>
      </c>
      <c r="H1576">
        <v>0.82</v>
      </c>
      <c r="I1576" t="s">
        <v>3</v>
      </c>
      <c r="J1576">
        <v>1.1000000000000001</v>
      </c>
      <c r="K1576">
        <v>1</v>
      </c>
      <c r="L1576">
        <v>2026</v>
      </c>
      <c r="M1576" t="s">
        <v>382</v>
      </c>
      <c r="N1576" s="89" cm="1">
        <f t="array" ref="N1576">IF(ISNUMBER(_34_KNMI_Stations[[#This Row],[Etmaal temperatuur °C]]),IF(_34_KNMI_Stations[[#This Row],[Etmaal temperatuur °C]]&lt;stookgrens[],stookgrens[]-_34_KNMI_Stations[[#This Row],[Etmaal temperatuur °C]],0),"")</f>
        <v>18.3</v>
      </c>
      <c r="O1576" s="89">
        <f>_34_KNMI_Stations[[#This Row],[graaddagen]]*_34_KNMI_Stations[[#This Row],[Gewogen factor]]</f>
        <v>20.130000000000003</v>
      </c>
      <c r="P1576" s="89" cm="1">
        <f t="array" ref="P15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577" spans="1:16" x14ac:dyDescent="0.25">
      <c r="A1577">
        <v>242</v>
      </c>
      <c r="B1577" s="110">
        <v>46045</v>
      </c>
      <c r="C1577" s="89">
        <v>9.6999999999999993</v>
      </c>
      <c r="D1577" s="89">
        <v>0.5</v>
      </c>
      <c r="E1577" s="96"/>
      <c r="F1577" s="89"/>
      <c r="G1577" s="89">
        <v>995.9</v>
      </c>
      <c r="H1577">
        <v>0.87</v>
      </c>
      <c r="I1577" t="s">
        <v>3</v>
      </c>
      <c r="J1577">
        <v>1.1000000000000001</v>
      </c>
      <c r="K1577">
        <v>1</v>
      </c>
      <c r="L1577">
        <v>2026</v>
      </c>
      <c r="M1577" t="s">
        <v>382</v>
      </c>
      <c r="N1577" s="89" cm="1">
        <f t="array" ref="N1577">IF(ISNUMBER(_34_KNMI_Stations[[#This Row],[Etmaal temperatuur °C]]),IF(_34_KNMI_Stations[[#This Row],[Etmaal temperatuur °C]]&lt;stookgrens[],stookgrens[]-_34_KNMI_Stations[[#This Row],[Etmaal temperatuur °C]],0),"")</f>
        <v>17.5</v>
      </c>
      <c r="O1577" s="89">
        <f>_34_KNMI_Stations[[#This Row],[graaddagen]]*_34_KNMI_Stations[[#This Row],[Gewogen factor]]</f>
        <v>19.25</v>
      </c>
      <c r="P1577" s="89" cm="1">
        <f t="array" ref="P15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578" spans="1:16" x14ac:dyDescent="0.25">
      <c r="A1578">
        <v>242</v>
      </c>
      <c r="B1578" s="110">
        <v>46046</v>
      </c>
      <c r="C1578" s="89">
        <v>8.9</v>
      </c>
      <c r="D1578" s="89">
        <v>-0.5</v>
      </c>
      <c r="E1578" s="96"/>
      <c r="F1578" s="89"/>
      <c r="G1578" s="89">
        <v>1001.8</v>
      </c>
      <c r="H1578">
        <v>0.9</v>
      </c>
      <c r="I1578" t="s">
        <v>3</v>
      </c>
      <c r="J1578">
        <v>1.1000000000000001</v>
      </c>
      <c r="K1578">
        <v>1</v>
      </c>
      <c r="L1578">
        <v>2026</v>
      </c>
      <c r="M1578" t="s">
        <v>382</v>
      </c>
      <c r="N1578" s="89" cm="1">
        <f t="array" ref="N1578">IF(ISNUMBER(_34_KNMI_Stations[[#This Row],[Etmaal temperatuur °C]]),IF(_34_KNMI_Stations[[#This Row],[Etmaal temperatuur °C]]&lt;stookgrens[],stookgrens[]-_34_KNMI_Stations[[#This Row],[Etmaal temperatuur °C]],0),"")</f>
        <v>18.5</v>
      </c>
      <c r="O1578" s="89">
        <f>_34_KNMI_Stations[[#This Row],[graaddagen]]*_34_KNMI_Stations[[#This Row],[Gewogen factor]]</f>
        <v>20.350000000000001</v>
      </c>
      <c r="P1578" s="89" cm="1">
        <f t="array" ref="P15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579" spans="1:16" x14ac:dyDescent="0.25">
      <c r="A1579">
        <v>242</v>
      </c>
      <c r="B1579" s="110">
        <v>46047</v>
      </c>
      <c r="C1579" s="89">
        <v>8</v>
      </c>
      <c r="D1579" s="89">
        <v>-1.2</v>
      </c>
      <c r="E1579" s="96"/>
      <c r="F1579" s="89"/>
      <c r="G1579" s="89">
        <v>1000.4</v>
      </c>
      <c r="H1579">
        <v>0.9</v>
      </c>
      <c r="I1579" t="s">
        <v>3</v>
      </c>
      <c r="J1579">
        <v>1.1000000000000001</v>
      </c>
      <c r="K1579">
        <v>1</v>
      </c>
      <c r="L1579">
        <v>2026</v>
      </c>
      <c r="M1579" t="s">
        <v>382</v>
      </c>
      <c r="N1579" s="89" cm="1">
        <f t="array" ref="N1579">IF(ISNUMBER(_34_KNMI_Stations[[#This Row],[Etmaal temperatuur °C]]),IF(_34_KNMI_Stations[[#This Row],[Etmaal temperatuur °C]]&lt;stookgrens[],stookgrens[]-_34_KNMI_Stations[[#This Row],[Etmaal temperatuur °C]],0),"")</f>
        <v>19.2</v>
      </c>
      <c r="O1579" s="89">
        <f>_34_KNMI_Stations[[#This Row],[graaddagen]]*_34_KNMI_Stations[[#This Row],[Gewogen factor]]</f>
        <v>21.12</v>
      </c>
      <c r="P1579" s="89" cm="1">
        <f t="array" ref="P15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580" spans="1:16" x14ac:dyDescent="0.25">
      <c r="A1580">
        <v>242</v>
      </c>
      <c r="B1580" s="110">
        <v>46048</v>
      </c>
      <c r="C1580" s="89">
        <v>4</v>
      </c>
      <c r="D1580" s="89">
        <v>1.2</v>
      </c>
      <c r="E1580" s="96"/>
      <c r="F1580" s="89"/>
      <c r="G1580" s="89">
        <v>1003</v>
      </c>
      <c r="H1580">
        <v>0.91</v>
      </c>
      <c r="I1580" t="s">
        <v>3</v>
      </c>
      <c r="J1580">
        <v>1.1000000000000001</v>
      </c>
      <c r="K1580">
        <v>1</v>
      </c>
      <c r="L1580">
        <v>2026</v>
      </c>
      <c r="M1580" t="s">
        <v>383</v>
      </c>
      <c r="N1580" s="89" cm="1">
        <f t="array" ref="N1580">IF(ISNUMBER(_34_KNMI_Stations[[#This Row],[Etmaal temperatuur °C]]),IF(_34_KNMI_Stations[[#This Row],[Etmaal temperatuur °C]]&lt;stookgrens[],stookgrens[]-_34_KNMI_Stations[[#This Row],[Etmaal temperatuur °C]],0),"")</f>
        <v>16.8</v>
      </c>
      <c r="O1580" s="89">
        <f>_34_KNMI_Stations[[#This Row],[graaddagen]]*_34_KNMI_Stations[[#This Row],[Gewogen factor]]</f>
        <v>18.480000000000004</v>
      </c>
      <c r="P1580" s="89" cm="1">
        <f t="array" ref="P15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581" spans="1:16" x14ac:dyDescent="0.25">
      <c r="A1581">
        <v>242</v>
      </c>
      <c r="B1581" s="110">
        <v>46049</v>
      </c>
      <c r="C1581" s="89">
        <v>9.4</v>
      </c>
      <c r="D1581" s="89">
        <v>0.3</v>
      </c>
      <c r="E1581" s="96"/>
      <c r="F1581" s="89"/>
      <c r="G1581" s="89">
        <v>996.6</v>
      </c>
      <c r="H1581">
        <v>0.93</v>
      </c>
      <c r="I1581" t="s">
        <v>3</v>
      </c>
      <c r="J1581">
        <v>1.1000000000000001</v>
      </c>
      <c r="K1581">
        <v>1</v>
      </c>
      <c r="L1581">
        <v>2026</v>
      </c>
      <c r="M1581" t="s">
        <v>383</v>
      </c>
      <c r="N1581" s="89" cm="1">
        <f t="array" ref="N1581">IF(ISNUMBER(_34_KNMI_Stations[[#This Row],[Etmaal temperatuur °C]]),IF(_34_KNMI_Stations[[#This Row],[Etmaal temperatuur °C]]&lt;stookgrens[],stookgrens[]-_34_KNMI_Stations[[#This Row],[Etmaal temperatuur °C]],0),"")</f>
        <v>17.7</v>
      </c>
      <c r="O1581" s="89">
        <f>_34_KNMI_Stations[[#This Row],[graaddagen]]*_34_KNMI_Stations[[#This Row],[Gewogen factor]]</f>
        <v>19.470000000000002</v>
      </c>
      <c r="P1581" s="89" cm="1">
        <f t="array" ref="P15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582" spans="1:16" x14ac:dyDescent="0.25">
      <c r="A1582">
        <v>242</v>
      </c>
      <c r="B1582" s="110">
        <v>46050</v>
      </c>
      <c r="C1582" s="89">
        <v>7.3</v>
      </c>
      <c r="D1582" s="89">
        <v>0.4</v>
      </c>
      <c r="E1582" s="96"/>
      <c r="F1582" s="89"/>
      <c r="G1582" s="89">
        <v>997.5</v>
      </c>
      <c r="H1582">
        <v>0.95</v>
      </c>
      <c r="I1582" t="s">
        <v>3</v>
      </c>
      <c r="J1582">
        <v>1.1000000000000001</v>
      </c>
      <c r="K1582">
        <v>1</v>
      </c>
      <c r="L1582">
        <v>2026</v>
      </c>
      <c r="M1582" t="s">
        <v>383</v>
      </c>
      <c r="N1582" s="89" cm="1">
        <f t="array" ref="N1582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1582" s="89">
        <f>_34_KNMI_Stations[[#This Row],[graaddagen]]*_34_KNMI_Stations[[#This Row],[Gewogen factor]]</f>
        <v>19.360000000000003</v>
      </c>
      <c r="P1582" s="89" cm="1">
        <f t="array" ref="P15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583" spans="1:16" x14ac:dyDescent="0.25">
      <c r="A1583">
        <v>242</v>
      </c>
      <c r="B1583" s="110">
        <v>46051</v>
      </c>
      <c r="C1583" s="89">
        <v>7.7</v>
      </c>
      <c r="D1583" s="89">
        <v>0.1</v>
      </c>
      <c r="E1583" s="96"/>
      <c r="F1583" s="89"/>
      <c r="G1583" s="89">
        <v>1000.8</v>
      </c>
      <c r="H1583">
        <v>0.92</v>
      </c>
      <c r="I1583" t="s">
        <v>3</v>
      </c>
      <c r="J1583">
        <v>1.1000000000000001</v>
      </c>
      <c r="K1583">
        <v>1</v>
      </c>
      <c r="L1583">
        <v>2026</v>
      </c>
      <c r="M1583" t="s">
        <v>383</v>
      </c>
      <c r="N1583" s="89" cm="1">
        <f t="array" ref="N1583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1583" s="89">
        <f>_34_KNMI_Stations[[#This Row],[graaddagen]]*_34_KNMI_Stations[[#This Row],[Gewogen factor]]</f>
        <v>19.690000000000001</v>
      </c>
      <c r="P1583" s="89" cm="1">
        <f t="array" ref="P15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584" spans="1:16" x14ac:dyDescent="0.25">
      <c r="A1584">
        <v>242</v>
      </c>
      <c r="B1584" s="110">
        <v>46052</v>
      </c>
      <c r="C1584" s="89">
        <v>9.8000000000000007</v>
      </c>
      <c r="D1584" s="89">
        <v>-0.1</v>
      </c>
      <c r="E1584" s="96"/>
      <c r="F1584" s="89"/>
      <c r="G1584" s="89">
        <v>997.7</v>
      </c>
      <c r="H1584">
        <v>0.9</v>
      </c>
      <c r="I1584" t="s">
        <v>3</v>
      </c>
      <c r="J1584">
        <v>1.1000000000000001</v>
      </c>
      <c r="K1584">
        <v>1</v>
      </c>
      <c r="L1584">
        <v>2026</v>
      </c>
      <c r="M1584" t="s">
        <v>383</v>
      </c>
      <c r="N1584" s="89" cm="1">
        <f t="array" ref="N1584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1584" s="89">
        <f>_34_KNMI_Stations[[#This Row],[graaddagen]]*_34_KNMI_Stations[[#This Row],[Gewogen factor]]</f>
        <v>19.910000000000004</v>
      </c>
      <c r="P1584" s="89" cm="1">
        <f t="array" ref="P15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585" spans="1:16" x14ac:dyDescent="0.25">
      <c r="A1585">
        <v>242</v>
      </c>
      <c r="B1585" s="110">
        <v>46053</v>
      </c>
      <c r="C1585" s="89">
        <v>8.1999999999999993</v>
      </c>
      <c r="D1585" s="89">
        <v>1.5</v>
      </c>
      <c r="E1585" s="96"/>
      <c r="F1585" s="89"/>
      <c r="G1585" s="89">
        <v>1001.9</v>
      </c>
      <c r="H1585">
        <v>0.98</v>
      </c>
      <c r="I1585" t="s">
        <v>3</v>
      </c>
      <c r="J1585">
        <v>1.1000000000000001</v>
      </c>
      <c r="K1585">
        <v>1</v>
      </c>
      <c r="L1585">
        <v>2026</v>
      </c>
      <c r="M1585" t="s">
        <v>383</v>
      </c>
      <c r="N1585" s="89" cm="1">
        <f t="array" ref="N1585">IF(ISNUMBER(_34_KNMI_Stations[[#This Row],[Etmaal temperatuur °C]]),IF(_34_KNMI_Stations[[#This Row],[Etmaal temperatuur °C]]&lt;stookgrens[],stookgrens[]-_34_KNMI_Stations[[#This Row],[Etmaal temperatuur °C]],0),"")</f>
        <v>16.5</v>
      </c>
      <c r="O1585" s="89">
        <f>_34_KNMI_Stations[[#This Row],[graaddagen]]*_34_KNMI_Stations[[#This Row],[Gewogen factor]]</f>
        <v>18.150000000000002</v>
      </c>
      <c r="P1585" s="89" cm="1">
        <f t="array" ref="P15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586" spans="1:16" x14ac:dyDescent="0.25">
      <c r="A1586">
        <v>249</v>
      </c>
      <c r="B1586" s="110">
        <v>45658</v>
      </c>
      <c r="C1586" s="89">
        <v>12.5</v>
      </c>
      <c r="D1586" s="89">
        <v>8.1999999999999993</v>
      </c>
      <c r="E1586" s="96">
        <v>38</v>
      </c>
      <c r="F1586" s="89">
        <v>17.2</v>
      </c>
      <c r="G1586" s="89"/>
      <c r="H1586">
        <v>0.84</v>
      </c>
      <c r="I1586" t="s">
        <v>4</v>
      </c>
      <c r="J1586">
        <v>1.1000000000000001</v>
      </c>
      <c r="K1586">
        <v>1</v>
      </c>
      <c r="L1586">
        <v>2025</v>
      </c>
      <c r="M1586" t="s">
        <v>59</v>
      </c>
      <c r="N1586" s="89" cm="1">
        <f t="array" ref="N1586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586" s="89">
        <f>_34_KNMI_Stations[[#This Row],[graaddagen]]*_34_KNMI_Stations[[#This Row],[Gewogen factor]]</f>
        <v>10.780000000000001</v>
      </c>
      <c r="P1586" s="89" cm="1">
        <f t="array" ref="P15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587" spans="1:16" x14ac:dyDescent="0.25">
      <c r="A1587">
        <v>249</v>
      </c>
      <c r="B1587" s="110">
        <v>45659</v>
      </c>
      <c r="C1587" s="89">
        <v>3.6</v>
      </c>
      <c r="D1587" s="89">
        <v>3.2</v>
      </c>
      <c r="E1587" s="96">
        <v>311</v>
      </c>
      <c r="F1587" s="89">
        <v>2.5</v>
      </c>
      <c r="G1587" s="89"/>
      <c r="H1587">
        <v>0.85</v>
      </c>
      <c r="I1587" t="s">
        <v>4</v>
      </c>
      <c r="J1587">
        <v>1.1000000000000001</v>
      </c>
      <c r="K1587">
        <v>1</v>
      </c>
      <c r="L1587">
        <v>2025</v>
      </c>
      <c r="M1587" t="s">
        <v>59</v>
      </c>
      <c r="N1587" s="89" cm="1">
        <f t="array" ref="N1587">IF(ISNUMBER(_34_KNMI_Stations[[#This Row],[Etmaal temperatuur °C]]),IF(_34_KNMI_Stations[[#This Row],[Etmaal temperatuur °C]]&lt;stookgrens[],stookgrens[]-_34_KNMI_Stations[[#This Row],[Etmaal temperatuur °C]],0),"")</f>
        <v>14.8</v>
      </c>
      <c r="O1587" s="89">
        <f>_34_KNMI_Stations[[#This Row],[graaddagen]]*_34_KNMI_Stations[[#This Row],[Gewogen factor]]</f>
        <v>16.28</v>
      </c>
      <c r="P1587" s="89" cm="1">
        <f t="array" ref="P15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588" spans="1:16" x14ac:dyDescent="0.25">
      <c r="A1588">
        <v>249</v>
      </c>
      <c r="B1588" s="110">
        <v>45660</v>
      </c>
      <c r="C1588" s="89">
        <v>5.2</v>
      </c>
      <c r="D1588" s="89">
        <v>2.2999999999999998</v>
      </c>
      <c r="E1588" s="96">
        <v>201</v>
      </c>
      <c r="F1588" s="89">
        <v>3.2</v>
      </c>
      <c r="G1588" s="89"/>
      <c r="H1588">
        <v>0.83</v>
      </c>
      <c r="I1588" t="s">
        <v>4</v>
      </c>
      <c r="J1588">
        <v>1.1000000000000001</v>
      </c>
      <c r="K1588">
        <v>1</v>
      </c>
      <c r="L1588">
        <v>2025</v>
      </c>
      <c r="M1588" t="s">
        <v>59</v>
      </c>
      <c r="N1588" s="89" cm="1">
        <f t="array" ref="N1588">IF(ISNUMBER(_34_KNMI_Stations[[#This Row],[Etmaal temperatuur °C]]),IF(_34_KNMI_Stations[[#This Row],[Etmaal temperatuur °C]]&lt;stookgrens[],stookgrens[]-_34_KNMI_Stations[[#This Row],[Etmaal temperatuur °C]],0),"")</f>
        <v>15.7</v>
      </c>
      <c r="O1588" s="89">
        <f>_34_KNMI_Stations[[#This Row],[graaddagen]]*_34_KNMI_Stations[[#This Row],[Gewogen factor]]</f>
        <v>17.27</v>
      </c>
      <c r="P1588" s="89" cm="1">
        <f t="array" ref="P15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589" spans="1:16" x14ac:dyDescent="0.25">
      <c r="A1589">
        <v>249</v>
      </c>
      <c r="B1589" s="110">
        <v>45661</v>
      </c>
      <c r="C1589" s="89">
        <v>3.3</v>
      </c>
      <c r="D1589" s="89">
        <v>1.8</v>
      </c>
      <c r="E1589" s="96">
        <v>138</v>
      </c>
      <c r="F1589" s="89">
        <v>3.3</v>
      </c>
      <c r="G1589" s="89"/>
      <c r="H1589">
        <v>0.94</v>
      </c>
      <c r="I1589" t="s">
        <v>4</v>
      </c>
      <c r="J1589">
        <v>1.1000000000000001</v>
      </c>
      <c r="K1589">
        <v>1</v>
      </c>
      <c r="L1589">
        <v>2025</v>
      </c>
      <c r="M1589" t="s">
        <v>59</v>
      </c>
      <c r="N1589" s="89" cm="1">
        <f t="array" ref="N1589">IF(ISNUMBER(_34_KNMI_Stations[[#This Row],[Etmaal temperatuur °C]]),IF(_34_KNMI_Stations[[#This Row],[Etmaal temperatuur °C]]&lt;stookgrens[],stookgrens[]-_34_KNMI_Stations[[#This Row],[Etmaal temperatuur °C]],0),"")</f>
        <v>16.2</v>
      </c>
      <c r="O1589" s="89">
        <f>_34_KNMI_Stations[[#This Row],[graaddagen]]*_34_KNMI_Stations[[#This Row],[Gewogen factor]]</f>
        <v>17.82</v>
      </c>
      <c r="P1589" s="89" cm="1">
        <f t="array" ref="P15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590" spans="1:16" x14ac:dyDescent="0.25">
      <c r="A1590">
        <v>249</v>
      </c>
      <c r="B1590" s="110">
        <v>45662</v>
      </c>
      <c r="C1590" s="89">
        <v>8.3000000000000007</v>
      </c>
      <c r="D1590" s="89">
        <v>5.5</v>
      </c>
      <c r="E1590" s="96">
        <v>47</v>
      </c>
      <c r="F1590" s="89">
        <v>15.7</v>
      </c>
      <c r="G1590" s="89"/>
      <c r="H1590">
        <v>0.93</v>
      </c>
      <c r="I1590" t="s">
        <v>4</v>
      </c>
      <c r="J1590">
        <v>1.1000000000000001</v>
      </c>
      <c r="K1590">
        <v>1</v>
      </c>
      <c r="L1590">
        <v>2025</v>
      </c>
      <c r="M1590" t="s">
        <v>59</v>
      </c>
      <c r="N1590" s="89" cm="1">
        <f t="array" ref="N1590">IF(ISNUMBER(_34_KNMI_Stations[[#This Row],[Etmaal temperatuur °C]]),IF(_34_KNMI_Stations[[#This Row],[Etmaal temperatuur °C]]&lt;stookgrens[],stookgrens[]-_34_KNMI_Stations[[#This Row],[Etmaal temperatuur °C]],0),"")</f>
        <v>12.5</v>
      </c>
      <c r="O1590" s="89">
        <f>_34_KNMI_Stations[[#This Row],[graaddagen]]*_34_KNMI_Stations[[#This Row],[Gewogen factor]]</f>
        <v>13.750000000000002</v>
      </c>
      <c r="P1590" s="89" cm="1">
        <f t="array" ref="P15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591" spans="1:16" x14ac:dyDescent="0.25">
      <c r="A1591">
        <v>249</v>
      </c>
      <c r="B1591" s="110">
        <v>45663</v>
      </c>
      <c r="C1591" s="89">
        <v>11</v>
      </c>
      <c r="D1591" s="89">
        <v>8.6999999999999993</v>
      </c>
      <c r="E1591" s="96">
        <v>113</v>
      </c>
      <c r="F1591" s="89">
        <v>4.2</v>
      </c>
      <c r="G1591" s="89"/>
      <c r="H1591">
        <v>0.81</v>
      </c>
      <c r="I1591" t="s">
        <v>4</v>
      </c>
      <c r="J1591">
        <v>1.1000000000000001</v>
      </c>
      <c r="K1591">
        <v>1</v>
      </c>
      <c r="L1591">
        <v>2025</v>
      </c>
      <c r="M1591" t="s">
        <v>111</v>
      </c>
      <c r="N1591" s="89" cm="1">
        <f t="array" ref="N1591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591" s="89">
        <f>_34_KNMI_Stations[[#This Row],[graaddagen]]*_34_KNMI_Stations[[#This Row],[Gewogen factor]]</f>
        <v>10.230000000000002</v>
      </c>
      <c r="P1591" s="89" cm="1">
        <f t="array" ref="P15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592" spans="1:16" x14ac:dyDescent="0.25">
      <c r="A1592">
        <v>249</v>
      </c>
      <c r="B1592" s="110">
        <v>45664</v>
      </c>
      <c r="C1592" s="89">
        <v>6.6</v>
      </c>
      <c r="D1592" s="89">
        <v>4.3</v>
      </c>
      <c r="E1592" s="96">
        <v>190</v>
      </c>
      <c r="F1592" s="89">
        <v>2.5</v>
      </c>
      <c r="G1592" s="89"/>
      <c r="H1592">
        <v>0.77</v>
      </c>
      <c r="I1592" t="s">
        <v>4</v>
      </c>
      <c r="J1592">
        <v>1.1000000000000001</v>
      </c>
      <c r="K1592">
        <v>1</v>
      </c>
      <c r="L1592">
        <v>2025</v>
      </c>
      <c r="M1592" t="s">
        <v>111</v>
      </c>
      <c r="N1592" s="89" cm="1">
        <f t="array" ref="N1592">IF(ISNUMBER(_34_KNMI_Stations[[#This Row],[Etmaal temperatuur °C]]),IF(_34_KNMI_Stations[[#This Row],[Etmaal temperatuur °C]]&lt;stookgrens[],stookgrens[]-_34_KNMI_Stations[[#This Row],[Etmaal temperatuur °C]],0),"")</f>
        <v>13.7</v>
      </c>
      <c r="O1592" s="89">
        <f>_34_KNMI_Stations[[#This Row],[graaddagen]]*_34_KNMI_Stations[[#This Row],[Gewogen factor]]</f>
        <v>15.07</v>
      </c>
      <c r="P1592" s="89" cm="1">
        <f t="array" ref="P15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593" spans="1:16" x14ac:dyDescent="0.25">
      <c r="A1593">
        <v>249</v>
      </c>
      <c r="B1593" s="110">
        <v>45665</v>
      </c>
      <c r="C1593" s="89">
        <v>4.5</v>
      </c>
      <c r="D1593" s="89">
        <v>2.8</v>
      </c>
      <c r="E1593" s="96">
        <v>323</v>
      </c>
      <c r="F1593" s="89">
        <v>0.5</v>
      </c>
      <c r="G1593" s="89"/>
      <c r="H1593">
        <v>0.82</v>
      </c>
      <c r="I1593" t="s">
        <v>4</v>
      </c>
      <c r="J1593">
        <v>1.1000000000000001</v>
      </c>
      <c r="K1593">
        <v>1</v>
      </c>
      <c r="L1593">
        <v>2025</v>
      </c>
      <c r="M1593" t="s">
        <v>111</v>
      </c>
      <c r="N1593" s="89" cm="1">
        <f t="array" ref="N1593">IF(ISNUMBER(_34_KNMI_Stations[[#This Row],[Etmaal temperatuur °C]]),IF(_34_KNMI_Stations[[#This Row],[Etmaal temperatuur °C]]&lt;stookgrens[],stookgrens[]-_34_KNMI_Stations[[#This Row],[Etmaal temperatuur °C]],0),"")</f>
        <v>15.2</v>
      </c>
      <c r="O1593" s="89">
        <f>_34_KNMI_Stations[[#This Row],[graaddagen]]*_34_KNMI_Stations[[#This Row],[Gewogen factor]]</f>
        <v>16.72</v>
      </c>
      <c r="P1593" s="89" cm="1">
        <f t="array" ref="P15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594" spans="1:16" x14ac:dyDescent="0.25">
      <c r="A1594">
        <v>249</v>
      </c>
      <c r="B1594" s="110">
        <v>45666</v>
      </c>
      <c r="C1594" s="89">
        <v>3.9</v>
      </c>
      <c r="D1594" s="89">
        <v>2.4</v>
      </c>
      <c r="E1594" s="96">
        <v>350</v>
      </c>
      <c r="F1594" s="89">
        <v>1.8</v>
      </c>
      <c r="G1594" s="89"/>
      <c r="H1594">
        <v>0.86</v>
      </c>
      <c r="I1594" t="s">
        <v>4</v>
      </c>
      <c r="J1594">
        <v>1.1000000000000001</v>
      </c>
      <c r="K1594">
        <v>1</v>
      </c>
      <c r="L1594">
        <v>2025</v>
      </c>
      <c r="M1594" t="s">
        <v>111</v>
      </c>
      <c r="N1594" s="89" cm="1">
        <f t="array" ref="N1594">IF(ISNUMBER(_34_KNMI_Stations[[#This Row],[Etmaal temperatuur °C]]),IF(_34_KNMI_Stations[[#This Row],[Etmaal temperatuur °C]]&lt;stookgrens[],stookgrens[]-_34_KNMI_Stations[[#This Row],[Etmaal temperatuur °C]],0),"")</f>
        <v>15.6</v>
      </c>
      <c r="O1594" s="89">
        <f>_34_KNMI_Stations[[#This Row],[graaddagen]]*_34_KNMI_Stations[[#This Row],[Gewogen factor]]</f>
        <v>17.16</v>
      </c>
      <c r="P1594" s="89" cm="1">
        <f t="array" ref="P15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595" spans="1:16" x14ac:dyDescent="0.25">
      <c r="A1595">
        <v>249</v>
      </c>
      <c r="B1595" s="110">
        <v>45667</v>
      </c>
      <c r="C1595" s="89">
        <v>4.0999999999999996</v>
      </c>
      <c r="D1595" s="89">
        <v>2.2999999999999998</v>
      </c>
      <c r="E1595" s="96">
        <v>235</v>
      </c>
      <c r="F1595" s="89">
        <v>2.6</v>
      </c>
      <c r="G1595" s="89"/>
      <c r="H1595">
        <v>0.85</v>
      </c>
      <c r="I1595" t="s">
        <v>4</v>
      </c>
      <c r="J1595">
        <v>1.1000000000000001</v>
      </c>
      <c r="K1595">
        <v>1</v>
      </c>
      <c r="L1595">
        <v>2025</v>
      </c>
      <c r="M1595" t="s">
        <v>111</v>
      </c>
      <c r="N1595" s="89" cm="1">
        <f t="array" ref="N1595">IF(ISNUMBER(_34_KNMI_Stations[[#This Row],[Etmaal temperatuur °C]]),IF(_34_KNMI_Stations[[#This Row],[Etmaal temperatuur °C]]&lt;stookgrens[],stookgrens[]-_34_KNMI_Stations[[#This Row],[Etmaal temperatuur °C]],0),"")</f>
        <v>15.7</v>
      </c>
      <c r="O1595" s="89">
        <f>_34_KNMI_Stations[[#This Row],[graaddagen]]*_34_KNMI_Stations[[#This Row],[Gewogen factor]]</f>
        <v>17.27</v>
      </c>
      <c r="P1595" s="89" cm="1">
        <f t="array" ref="P15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596" spans="1:16" x14ac:dyDescent="0.25">
      <c r="A1596">
        <v>249</v>
      </c>
      <c r="B1596" s="110">
        <v>45668</v>
      </c>
      <c r="C1596" s="89">
        <v>2.4</v>
      </c>
      <c r="D1596" s="89">
        <v>0.8</v>
      </c>
      <c r="E1596" s="96">
        <v>473</v>
      </c>
      <c r="F1596" s="89">
        <v>0.2</v>
      </c>
      <c r="G1596" s="89"/>
      <c r="H1596">
        <v>0.89</v>
      </c>
      <c r="I1596" t="s">
        <v>4</v>
      </c>
      <c r="J1596">
        <v>1.1000000000000001</v>
      </c>
      <c r="K1596">
        <v>1</v>
      </c>
      <c r="L1596">
        <v>2025</v>
      </c>
      <c r="M1596" t="s">
        <v>111</v>
      </c>
      <c r="N1596" s="89" cm="1">
        <f t="array" ref="N1596">IF(ISNUMBER(_34_KNMI_Stations[[#This Row],[Etmaal temperatuur °C]]),IF(_34_KNMI_Stations[[#This Row],[Etmaal temperatuur °C]]&lt;stookgrens[],stookgrens[]-_34_KNMI_Stations[[#This Row],[Etmaal temperatuur °C]],0),"")</f>
        <v>17.2</v>
      </c>
      <c r="O1596" s="89">
        <f>_34_KNMI_Stations[[#This Row],[graaddagen]]*_34_KNMI_Stations[[#This Row],[Gewogen factor]]</f>
        <v>18.920000000000002</v>
      </c>
      <c r="P1596" s="89" cm="1">
        <f t="array" ref="P15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597" spans="1:16" x14ac:dyDescent="0.25">
      <c r="A1597">
        <v>249</v>
      </c>
      <c r="B1597" s="110">
        <v>45669</v>
      </c>
      <c r="C1597" s="89">
        <v>1.8</v>
      </c>
      <c r="D1597" s="89">
        <v>2.4</v>
      </c>
      <c r="E1597" s="96">
        <v>237</v>
      </c>
      <c r="F1597" s="89">
        <v>-0.1</v>
      </c>
      <c r="G1597" s="89"/>
      <c r="H1597">
        <v>0.88</v>
      </c>
      <c r="I1597" t="s">
        <v>4</v>
      </c>
      <c r="J1597">
        <v>1.1000000000000001</v>
      </c>
      <c r="K1597">
        <v>1</v>
      </c>
      <c r="L1597">
        <v>2025</v>
      </c>
      <c r="M1597" t="s">
        <v>111</v>
      </c>
      <c r="N1597" s="89" cm="1">
        <f t="array" ref="N1597">IF(ISNUMBER(_34_KNMI_Stations[[#This Row],[Etmaal temperatuur °C]]),IF(_34_KNMI_Stations[[#This Row],[Etmaal temperatuur °C]]&lt;stookgrens[],stookgrens[]-_34_KNMI_Stations[[#This Row],[Etmaal temperatuur °C]],0),"")</f>
        <v>15.6</v>
      </c>
      <c r="O1597" s="89">
        <f>_34_KNMI_Stations[[#This Row],[graaddagen]]*_34_KNMI_Stations[[#This Row],[Gewogen factor]]</f>
        <v>17.16</v>
      </c>
      <c r="P1597" s="89" cm="1">
        <f t="array" ref="P15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598" spans="1:16" x14ac:dyDescent="0.25">
      <c r="A1598">
        <v>249</v>
      </c>
      <c r="B1598" s="110">
        <v>45670</v>
      </c>
      <c r="C1598" s="89">
        <v>3</v>
      </c>
      <c r="D1598" s="89">
        <v>1</v>
      </c>
      <c r="E1598" s="96">
        <v>464</v>
      </c>
      <c r="F1598" s="89">
        <v>0</v>
      </c>
      <c r="G1598" s="89"/>
      <c r="H1598">
        <v>0.85</v>
      </c>
      <c r="I1598" t="s">
        <v>4</v>
      </c>
      <c r="J1598">
        <v>1.1000000000000001</v>
      </c>
      <c r="K1598">
        <v>1</v>
      </c>
      <c r="L1598">
        <v>2025</v>
      </c>
      <c r="M1598" t="s">
        <v>112</v>
      </c>
      <c r="N1598" s="89" cm="1">
        <f t="array" ref="N1598">IF(ISNUMBER(_34_KNMI_Stations[[#This Row],[Etmaal temperatuur °C]]),IF(_34_KNMI_Stations[[#This Row],[Etmaal temperatuur °C]]&lt;stookgrens[],stookgrens[]-_34_KNMI_Stations[[#This Row],[Etmaal temperatuur °C]],0),"")</f>
        <v>17</v>
      </c>
      <c r="O1598" s="89">
        <f>_34_KNMI_Stations[[#This Row],[graaddagen]]*_34_KNMI_Stations[[#This Row],[Gewogen factor]]</f>
        <v>18.700000000000003</v>
      </c>
      <c r="P1598" s="89" cm="1">
        <f t="array" ref="P15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599" spans="1:16" x14ac:dyDescent="0.25">
      <c r="A1599">
        <v>249</v>
      </c>
      <c r="B1599" s="110">
        <v>45671</v>
      </c>
      <c r="C1599" s="89">
        <v>4.7</v>
      </c>
      <c r="D1599" s="89">
        <v>4.5999999999999996</v>
      </c>
      <c r="E1599" s="96">
        <v>169</v>
      </c>
      <c r="F1599" s="89">
        <v>0.3</v>
      </c>
      <c r="G1599" s="89"/>
      <c r="H1599">
        <v>0.94</v>
      </c>
      <c r="I1599" t="s">
        <v>4</v>
      </c>
      <c r="J1599">
        <v>1.1000000000000001</v>
      </c>
      <c r="K1599">
        <v>1</v>
      </c>
      <c r="L1599">
        <v>2025</v>
      </c>
      <c r="M1599" t="s">
        <v>112</v>
      </c>
      <c r="N1599" s="89" cm="1">
        <f t="array" ref="N1599">IF(ISNUMBER(_34_KNMI_Stations[[#This Row],[Etmaal temperatuur °C]]),IF(_34_KNMI_Stations[[#This Row],[Etmaal temperatuur °C]]&lt;stookgrens[],stookgrens[]-_34_KNMI_Stations[[#This Row],[Etmaal temperatuur °C]],0),"")</f>
        <v>13.4</v>
      </c>
      <c r="O1599" s="89">
        <f>_34_KNMI_Stations[[#This Row],[graaddagen]]*_34_KNMI_Stations[[#This Row],[Gewogen factor]]</f>
        <v>14.740000000000002</v>
      </c>
      <c r="P1599" s="89" cm="1">
        <f t="array" ref="P15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600" spans="1:16" x14ac:dyDescent="0.25">
      <c r="A1600">
        <v>249</v>
      </c>
      <c r="B1600" s="110">
        <v>45672</v>
      </c>
      <c r="C1600" s="89">
        <v>1.8</v>
      </c>
      <c r="D1600" s="89">
        <v>6.4</v>
      </c>
      <c r="E1600" s="96">
        <v>159</v>
      </c>
      <c r="F1600" s="89">
        <v>-0.1</v>
      </c>
      <c r="G1600" s="89"/>
      <c r="H1600">
        <v>0.99</v>
      </c>
      <c r="I1600" t="s">
        <v>4</v>
      </c>
      <c r="J1600">
        <v>1.1000000000000001</v>
      </c>
      <c r="K1600">
        <v>1</v>
      </c>
      <c r="L1600">
        <v>2025</v>
      </c>
      <c r="M1600" t="s">
        <v>112</v>
      </c>
      <c r="N1600" s="89" cm="1">
        <f t="array" ref="N1600">IF(ISNUMBER(_34_KNMI_Stations[[#This Row],[Etmaal temperatuur °C]]),IF(_34_KNMI_Stations[[#This Row],[Etmaal temperatuur °C]]&lt;stookgrens[],stookgrens[]-_34_KNMI_Stations[[#This Row],[Etmaal temperatuur °C]],0),"")</f>
        <v>11.6</v>
      </c>
      <c r="O1600" s="89">
        <f>_34_KNMI_Stations[[#This Row],[graaddagen]]*_34_KNMI_Stations[[#This Row],[Gewogen factor]]</f>
        <v>12.76</v>
      </c>
      <c r="P1600" s="89" cm="1">
        <f t="array" ref="P16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601" spans="1:16" x14ac:dyDescent="0.25">
      <c r="A1601">
        <v>249</v>
      </c>
      <c r="B1601" s="110">
        <v>45673</v>
      </c>
      <c r="C1601" s="89">
        <v>2.8</v>
      </c>
      <c r="D1601" s="89">
        <v>4.5</v>
      </c>
      <c r="E1601" s="96">
        <v>81</v>
      </c>
      <c r="F1601" s="89">
        <v>-0.1</v>
      </c>
      <c r="G1601" s="89"/>
      <c r="H1601">
        <v>0.97</v>
      </c>
      <c r="I1601" t="s">
        <v>4</v>
      </c>
      <c r="J1601">
        <v>1.1000000000000001</v>
      </c>
      <c r="K1601">
        <v>1</v>
      </c>
      <c r="L1601">
        <v>2025</v>
      </c>
      <c r="M1601" t="s">
        <v>112</v>
      </c>
      <c r="N1601" s="89" cm="1">
        <f t="array" ref="N1601">IF(ISNUMBER(_34_KNMI_Stations[[#This Row],[Etmaal temperatuur °C]]),IF(_34_KNMI_Stations[[#This Row],[Etmaal temperatuur °C]]&lt;stookgrens[],stookgrens[]-_34_KNMI_Stations[[#This Row],[Etmaal temperatuur °C]],0),"")</f>
        <v>13.5</v>
      </c>
      <c r="O1601" s="89">
        <f>_34_KNMI_Stations[[#This Row],[graaddagen]]*_34_KNMI_Stations[[#This Row],[Gewogen factor]]</f>
        <v>14.850000000000001</v>
      </c>
      <c r="P1601" s="89" cm="1">
        <f t="array" ref="P16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602" spans="1:16" x14ac:dyDescent="0.25">
      <c r="A1602">
        <v>249</v>
      </c>
      <c r="B1602" s="110">
        <v>45674</v>
      </c>
      <c r="C1602" s="89">
        <v>2.2999999999999998</v>
      </c>
      <c r="D1602" s="89">
        <v>0.6</v>
      </c>
      <c r="E1602" s="96">
        <v>104</v>
      </c>
      <c r="F1602" s="89">
        <v>-0.1</v>
      </c>
      <c r="G1602" s="89"/>
      <c r="H1602">
        <v>0.99</v>
      </c>
      <c r="I1602" t="s">
        <v>4</v>
      </c>
      <c r="J1602">
        <v>1.1000000000000001</v>
      </c>
      <c r="K1602">
        <v>1</v>
      </c>
      <c r="L1602">
        <v>2025</v>
      </c>
      <c r="M1602" t="s">
        <v>112</v>
      </c>
      <c r="N1602" s="89" cm="1">
        <f t="array" ref="N1602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1602" s="89">
        <f>_34_KNMI_Stations[[#This Row],[graaddagen]]*_34_KNMI_Stations[[#This Row],[Gewogen factor]]</f>
        <v>19.14</v>
      </c>
      <c r="P1602" s="89" cm="1">
        <f t="array" ref="P16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603" spans="1:16" x14ac:dyDescent="0.25">
      <c r="A1603">
        <v>249</v>
      </c>
      <c r="B1603" s="110">
        <v>45675</v>
      </c>
      <c r="C1603" s="89">
        <v>2.8</v>
      </c>
      <c r="D1603" s="89">
        <v>-0.7</v>
      </c>
      <c r="E1603" s="96">
        <v>144</v>
      </c>
      <c r="F1603" s="89">
        <v>-0.1</v>
      </c>
      <c r="G1603" s="89"/>
      <c r="H1603">
        <v>0.99</v>
      </c>
      <c r="I1603" t="s">
        <v>4</v>
      </c>
      <c r="J1603">
        <v>1.1000000000000001</v>
      </c>
      <c r="K1603">
        <v>1</v>
      </c>
      <c r="L1603">
        <v>2025</v>
      </c>
      <c r="M1603" t="s">
        <v>112</v>
      </c>
      <c r="N1603" s="89" cm="1">
        <f t="array" ref="N1603">IF(ISNUMBER(_34_KNMI_Stations[[#This Row],[Etmaal temperatuur °C]]),IF(_34_KNMI_Stations[[#This Row],[Etmaal temperatuur °C]]&lt;stookgrens[],stookgrens[]-_34_KNMI_Stations[[#This Row],[Etmaal temperatuur °C]],0),"")</f>
        <v>18.7</v>
      </c>
      <c r="O1603" s="89">
        <f>_34_KNMI_Stations[[#This Row],[graaddagen]]*_34_KNMI_Stations[[#This Row],[Gewogen factor]]</f>
        <v>20.57</v>
      </c>
      <c r="P1603" s="89" cm="1">
        <f t="array" ref="P16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604" spans="1:16" x14ac:dyDescent="0.25">
      <c r="A1604">
        <v>249</v>
      </c>
      <c r="B1604" s="110">
        <v>45676</v>
      </c>
      <c r="C1604" s="89">
        <v>1.8</v>
      </c>
      <c r="D1604" s="89">
        <v>-0.7</v>
      </c>
      <c r="E1604" s="96">
        <v>75</v>
      </c>
      <c r="F1604" s="89">
        <v>0</v>
      </c>
      <c r="G1604" s="89"/>
      <c r="H1604">
        <v>0.97</v>
      </c>
      <c r="I1604" t="s">
        <v>4</v>
      </c>
      <c r="J1604">
        <v>1.1000000000000001</v>
      </c>
      <c r="K1604">
        <v>1</v>
      </c>
      <c r="L1604">
        <v>2025</v>
      </c>
      <c r="M1604" t="s">
        <v>112</v>
      </c>
      <c r="N1604" s="89" cm="1">
        <f t="array" ref="N1604">IF(ISNUMBER(_34_KNMI_Stations[[#This Row],[Etmaal temperatuur °C]]),IF(_34_KNMI_Stations[[#This Row],[Etmaal temperatuur °C]]&lt;stookgrens[],stookgrens[]-_34_KNMI_Stations[[#This Row],[Etmaal temperatuur °C]],0),"")</f>
        <v>18.7</v>
      </c>
      <c r="O1604" s="89">
        <f>_34_KNMI_Stations[[#This Row],[graaddagen]]*_34_KNMI_Stations[[#This Row],[Gewogen factor]]</f>
        <v>20.57</v>
      </c>
      <c r="P1604" s="89" cm="1">
        <f t="array" ref="P16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605" spans="1:16" x14ac:dyDescent="0.25">
      <c r="A1605">
        <v>249</v>
      </c>
      <c r="B1605" s="110">
        <v>45677</v>
      </c>
      <c r="C1605" s="89">
        <v>3.3</v>
      </c>
      <c r="D1605" s="89">
        <v>0.7</v>
      </c>
      <c r="E1605" s="96">
        <v>54</v>
      </c>
      <c r="F1605" s="89">
        <v>-0.1</v>
      </c>
      <c r="G1605" s="89"/>
      <c r="H1605">
        <v>0.95</v>
      </c>
      <c r="I1605" t="s">
        <v>4</v>
      </c>
      <c r="J1605">
        <v>1.1000000000000001</v>
      </c>
      <c r="K1605">
        <v>1</v>
      </c>
      <c r="L1605">
        <v>2025</v>
      </c>
      <c r="M1605" t="s">
        <v>113</v>
      </c>
      <c r="N1605" s="89" cm="1">
        <f t="array" ref="N1605">IF(ISNUMBER(_34_KNMI_Stations[[#This Row],[Etmaal temperatuur °C]]),IF(_34_KNMI_Stations[[#This Row],[Etmaal temperatuur °C]]&lt;stookgrens[],stookgrens[]-_34_KNMI_Stations[[#This Row],[Etmaal temperatuur °C]],0),"")</f>
        <v>17.3</v>
      </c>
      <c r="O1605" s="89">
        <f>_34_KNMI_Stations[[#This Row],[graaddagen]]*_34_KNMI_Stations[[#This Row],[Gewogen factor]]</f>
        <v>19.03</v>
      </c>
      <c r="P1605" s="89" cm="1">
        <f t="array" ref="P16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606" spans="1:16" x14ac:dyDescent="0.25">
      <c r="A1606">
        <v>249</v>
      </c>
      <c r="B1606" s="110">
        <v>45678</v>
      </c>
      <c r="C1606" s="89">
        <v>4.0999999999999996</v>
      </c>
      <c r="D1606" s="89">
        <v>0.6</v>
      </c>
      <c r="E1606" s="96">
        <v>102</v>
      </c>
      <c r="F1606" s="89">
        <v>-0.1</v>
      </c>
      <c r="G1606" s="89"/>
      <c r="H1606">
        <v>0.97</v>
      </c>
      <c r="I1606" t="s">
        <v>4</v>
      </c>
      <c r="J1606">
        <v>1.1000000000000001</v>
      </c>
      <c r="K1606">
        <v>1</v>
      </c>
      <c r="L1606">
        <v>2025</v>
      </c>
      <c r="M1606" t="s">
        <v>113</v>
      </c>
      <c r="N1606" s="89" cm="1">
        <f t="array" ref="N1606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1606" s="89">
        <f>_34_KNMI_Stations[[#This Row],[graaddagen]]*_34_KNMI_Stations[[#This Row],[Gewogen factor]]</f>
        <v>19.14</v>
      </c>
      <c r="P1606" s="89" cm="1">
        <f t="array" ref="P16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607" spans="1:16" x14ac:dyDescent="0.25">
      <c r="A1607">
        <v>249</v>
      </c>
      <c r="B1607" s="110">
        <v>45679</v>
      </c>
      <c r="C1607" s="89">
        <v>2.7</v>
      </c>
      <c r="D1607" s="89">
        <v>2.1</v>
      </c>
      <c r="E1607" s="96">
        <v>144</v>
      </c>
      <c r="F1607" s="89">
        <v>3.1</v>
      </c>
      <c r="G1607" s="89"/>
      <c r="H1607">
        <v>0.96</v>
      </c>
      <c r="I1607" t="s">
        <v>4</v>
      </c>
      <c r="J1607">
        <v>1.1000000000000001</v>
      </c>
      <c r="K1607">
        <v>1</v>
      </c>
      <c r="L1607">
        <v>2025</v>
      </c>
      <c r="M1607" t="s">
        <v>113</v>
      </c>
      <c r="N1607" s="89" cm="1">
        <f t="array" ref="N1607">IF(ISNUMBER(_34_KNMI_Stations[[#This Row],[Etmaal temperatuur °C]]),IF(_34_KNMI_Stations[[#This Row],[Etmaal temperatuur °C]]&lt;stookgrens[],stookgrens[]-_34_KNMI_Stations[[#This Row],[Etmaal temperatuur °C]],0),"")</f>
        <v>15.9</v>
      </c>
      <c r="O1607" s="89">
        <f>_34_KNMI_Stations[[#This Row],[graaddagen]]*_34_KNMI_Stations[[#This Row],[Gewogen factor]]</f>
        <v>17.490000000000002</v>
      </c>
      <c r="P1607" s="89" cm="1">
        <f t="array" ref="P16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608" spans="1:16" x14ac:dyDescent="0.25">
      <c r="A1608">
        <v>249</v>
      </c>
      <c r="B1608" s="110">
        <v>45680</v>
      </c>
      <c r="C1608" s="89">
        <v>6.2</v>
      </c>
      <c r="D1608" s="89">
        <v>5.6</v>
      </c>
      <c r="E1608" s="96">
        <v>283</v>
      </c>
      <c r="F1608" s="89">
        <v>2</v>
      </c>
      <c r="G1608" s="89"/>
      <c r="H1608">
        <v>0.88</v>
      </c>
      <c r="I1608" t="s">
        <v>4</v>
      </c>
      <c r="J1608">
        <v>1.1000000000000001</v>
      </c>
      <c r="K1608">
        <v>1</v>
      </c>
      <c r="L1608">
        <v>2025</v>
      </c>
      <c r="M1608" t="s">
        <v>113</v>
      </c>
      <c r="N1608" s="89" cm="1">
        <f t="array" ref="N1608">IF(ISNUMBER(_34_KNMI_Stations[[#This Row],[Etmaal temperatuur °C]]),IF(_34_KNMI_Stations[[#This Row],[Etmaal temperatuur °C]]&lt;stookgrens[],stookgrens[]-_34_KNMI_Stations[[#This Row],[Etmaal temperatuur °C]],0),"")</f>
        <v>12.4</v>
      </c>
      <c r="O1608" s="89">
        <f>_34_KNMI_Stations[[#This Row],[graaddagen]]*_34_KNMI_Stations[[#This Row],[Gewogen factor]]</f>
        <v>13.640000000000002</v>
      </c>
      <c r="P1608" s="89" cm="1">
        <f t="array" ref="P16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609" spans="1:16" x14ac:dyDescent="0.25">
      <c r="A1609">
        <v>249</v>
      </c>
      <c r="B1609" s="110">
        <v>45681</v>
      </c>
      <c r="C1609" s="89">
        <v>8</v>
      </c>
      <c r="D1609" s="89">
        <v>7.3</v>
      </c>
      <c r="E1609" s="96">
        <v>92</v>
      </c>
      <c r="F1609" s="89">
        <v>3.9</v>
      </c>
      <c r="G1609" s="89"/>
      <c r="H1609">
        <v>0.87</v>
      </c>
      <c r="I1609" t="s">
        <v>4</v>
      </c>
      <c r="J1609">
        <v>1.1000000000000001</v>
      </c>
      <c r="K1609">
        <v>1</v>
      </c>
      <c r="L1609">
        <v>2025</v>
      </c>
      <c r="M1609" t="s">
        <v>113</v>
      </c>
      <c r="N1609" s="89" cm="1">
        <f t="array" ref="N1609">IF(ISNUMBER(_34_KNMI_Stations[[#This Row],[Etmaal temperatuur °C]]),IF(_34_KNMI_Stations[[#This Row],[Etmaal temperatuur °C]]&lt;stookgrens[],stookgrens[]-_34_KNMI_Stations[[#This Row],[Etmaal temperatuur °C]],0),"")</f>
        <v>10.7</v>
      </c>
      <c r="O1609" s="89">
        <f>_34_KNMI_Stations[[#This Row],[graaddagen]]*_34_KNMI_Stations[[#This Row],[Gewogen factor]]</f>
        <v>11.77</v>
      </c>
      <c r="P1609" s="89" cm="1">
        <f t="array" ref="P16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610" spans="1:16" x14ac:dyDescent="0.25">
      <c r="A1610">
        <v>249</v>
      </c>
      <c r="B1610" s="110">
        <v>45682</v>
      </c>
      <c r="C1610" s="89">
        <v>3</v>
      </c>
      <c r="D1610" s="89">
        <v>4.7</v>
      </c>
      <c r="E1610" s="96">
        <v>329</v>
      </c>
      <c r="F1610" s="89">
        <v>0.4</v>
      </c>
      <c r="G1610" s="89"/>
      <c r="H1610">
        <v>0.9</v>
      </c>
      <c r="I1610" t="s">
        <v>4</v>
      </c>
      <c r="J1610">
        <v>1.1000000000000001</v>
      </c>
      <c r="K1610">
        <v>1</v>
      </c>
      <c r="L1610">
        <v>2025</v>
      </c>
      <c r="M1610" t="s">
        <v>113</v>
      </c>
      <c r="N1610" s="89" cm="1">
        <f t="array" ref="N1610">IF(ISNUMBER(_34_KNMI_Stations[[#This Row],[Etmaal temperatuur °C]]),IF(_34_KNMI_Stations[[#This Row],[Etmaal temperatuur °C]]&lt;stookgrens[],stookgrens[]-_34_KNMI_Stations[[#This Row],[Etmaal temperatuur °C]],0),"")</f>
        <v>13.3</v>
      </c>
      <c r="O1610" s="89">
        <f>_34_KNMI_Stations[[#This Row],[graaddagen]]*_34_KNMI_Stations[[#This Row],[Gewogen factor]]</f>
        <v>14.630000000000003</v>
      </c>
      <c r="P1610" s="89" cm="1">
        <f t="array" ref="P16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611" spans="1:16" x14ac:dyDescent="0.25">
      <c r="A1611">
        <v>249</v>
      </c>
      <c r="B1611" s="110">
        <v>45683</v>
      </c>
      <c r="C1611" s="89">
        <v>5.2</v>
      </c>
      <c r="D1611" s="89">
        <v>3.3</v>
      </c>
      <c r="E1611" s="96">
        <v>508</v>
      </c>
      <c r="F1611" s="89">
        <v>2.9</v>
      </c>
      <c r="G1611" s="89"/>
      <c r="H1611">
        <v>0.88</v>
      </c>
      <c r="I1611" t="s">
        <v>4</v>
      </c>
      <c r="J1611">
        <v>1.1000000000000001</v>
      </c>
      <c r="K1611">
        <v>1</v>
      </c>
      <c r="L1611">
        <v>2025</v>
      </c>
      <c r="M1611" t="s">
        <v>113</v>
      </c>
      <c r="N1611" s="89" cm="1">
        <f t="array" ref="N1611">IF(ISNUMBER(_34_KNMI_Stations[[#This Row],[Etmaal temperatuur °C]]),IF(_34_KNMI_Stations[[#This Row],[Etmaal temperatuur °C]]&lt;stookgrens[],stookgrens[]-_34_KNMI_Stations[[#This Row],[Etmaal temperatuur °C]],0),"")</f>
        <v>14.7</v>
      </c>
      <c r="O1611" s="89">
        <f>_34_KNMI_Stations[[#This Row],[graaddagen]]*_34_KNMI_Stations[[#This Row],[Gewogen factor]]</f>
        <v>16.170000000000002</v>
      </c>
      <c r="P1611" s="89" cm="1">
        <f t="array" ref="P16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612" spans="1:16" x14ac:dyDescent="0.25">
      <c r="A1612">
        <v>249</v>
      </c>
      <c r="B1612" s="110">
        <v>45684</v>
      </c>
      <c r="C1612" s="89">
        <v>8.3000000000000007</v>
      </c>
      <c r="D1612" s="89">
        <v>8.4</v>
      </c>
      <c r="E1612" s="96">
        <v>475</v>
      </c>
      <c r="F1612" s="89">
        <v>6.8</v>
      </c>
      <c r="G1612" s="89"/>
      <c r="H1612">
        <v>0.78</v>
      </c>
      <c r="I1612" t="s">
        <v>4</v>
      </c>
      <c r="J1612">
        <v>1.1000000000000001</v>
      </c>
      <c r="K1612">
        <v>1</v>
      </c>
      <c r="L1612">
        <v>2025</v>
      </c>
      <c r="M1612" t="s">
        <v>114</v>
      </c>
      <c r="N1612" s="89" cm="1">
        <f t="array" ref="N1612">IF(ISNUMBER(_34_KNMI_Stations[[#This Row],[Etmaal temperatuur °C]]),IF(_34_KNMI_Stations[[#This Row],[Etmaal temperatuur °C]]&lt;stookgrens[],stookgrens[]-_34_KNMI_Stations[[#This Row],[Etmaal temperatuur °C]],0),"")</f>
        <v>9.6</v>
      </c>
      <c r="O1612" s="89">
        <f>_34_KNMI_Stations[[#This Row],[graaddagen]]*_34_KNMI_Stations[[#This Row],[Gewogen factor]]</f>
        <v>10.56</v>
      </c>
      <c r="P1612" s="89" cm="1">
        <f t="array" ref="P16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613" spans="1:16" x14ac:dyDescent="0.25">
      <c r="A1613">
        <v>249</v>
      </c>
      <c r="B1613" s="110">
        <v>45685</v>
      </c>
      <c r="C1613" s="89">
        <v>7.1</v>
      </c>
      <c r="D1613" s="89">
        <v>7.4</v>
      </c>
      <c r="E1613" s="96">
        <v>240</v>
      </c>
      <c r="F1613" s="89">
        <v>2.1</v>
      </c>
      <c r="G1613" s="89"/>
      <c r="H1613">
        <v>0.85</v>
      </c>
      <c r="I1613" t="s">
        <v>4</v>
      </c>
      <c r="J1613">
        <v>1.1000000000000001</v>
      </c>
      <c r="K1613">
        <v>1</v>
      </c>
      <c r="L1613">
        <v>2025</v>
      </c>
      <c r="M1613" t="s">
        <v>114</v>
      </c>
      <c r="N1613" s="89" cm="1">
        <f t="array" ref="N1613">IF(ISNUMBER(_34_KNMI_Stations[[#This Row],[Etmaal temperatuur °C]]),IF(_34_KNMI_Stations[[#This Row],[Etmaal temperatuur °C]]&lt;stookgrens[],stookgrens[]-_34_KNMI_Stations[[#This Row],[Etmaal temperatuur °C]],0),"")</f>
        <v>10.6</v>
      </c>
      <c r="O1613" s="89">
        <f>_34_KNMI_Stations[[#This Row],[graaddagen]]*_34_KNMI_Stations[[#This Row],[Gewogen factor]]</f>
        <v>11.66</v>
      </c>
      <c r="P1613" s="89" cm="1">
        <f t="array" ref="P16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614" spans="1:16" x14ac:dyDescent="0.25">
      <c r="A1614">
        <v>249</v>
      </c>
      <c r="B1614" s="110">
        <v>45686</v>
      </c>
      <c r="C1614" s="89">
        <v>6.6</v>
      </c>
      <c r="D1614" s="89">
        <v>6.5</v>
      </c>
      <c r="E1614" s="96">
        <v>254</v>
      </c>
      <c r="F1614" s="89">
        <v>3</v>
      </c>
      <c r="G1614" s="89"/>
      <c r="H1614">
        <v>0.9</v>
      </c>
      <c r="I1614" t="s">
        <v>4</v>
      </c>
      <c r="J1614">
        <v>1.1000000000000001</v>
      </c>
      <c r="K1614">
        <v>1</v>
      </c>
      <c r="L1614">
        <v>2025</v>
      </c>
      <c r="M1614" t="s">
        <v>114</v>
      </c>
      <c r="N1614" s="89" cm="1">
        <f t="array" ref="N1614">IF(ISNUMBER(_34_KNMI_Stations[[#This Row],[Etmaal temperatuur °C]]),IF(_34_KNMI_Stations[[#This Row],[Etmaal temperatuur °C]]&lt;stookgrens[],stookgrens[]-_34_KNMI_Stations[[#This Row],[Etmaal temperatuur °C]],0),"")</f>
        <v>11.5</v>
      </c>
      <c r="O1614" s="89">
        <f>_34_KNMI_Stations[[#This Row],[graaddagen]]*_34_KNMI_Stations[[#This Row],[Gewogen factor]]</f>
        <v>12.65</v>
      </c>
      <c r="P1614" s="89" cm="1">
        <f t="array" ref="P16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615" spans="1:16" x14ac:dyDescent="0.25">
      <c r="A1615">
        <v>249</v>
      </c>
      <c r="B1615" s="110">
        <v>45687</v>
      </c>
      <c r="C1615" s="89">
        <v>2.8</v>
      </c>
      <c r="D1615" s="89">
        <v>4.4000000000000004</v>
      </c>
      <c r="E1615" s="96">
        <v>332</v>
      </c>
      <c r="F1615" s="89">
        <v>-0.1</v>
      </c>
      <c r="G1615" s="89"/>
      <c r="H1615">
        <v>0.9</v>
      </c>
      <c r="I1615" t="s">
        <v>4</v>
      </c>
      <c r="J1615">
        <v>1.1000000000000001</v>
      </c>
      <c r="K1615">
        <v>1</v>
      </c>
      <c r="L1615">
        <v>2025</v>
      </c>
      <c r="M1615" t="s">
        <v>114</v>
      </c>
      <c r="N1615" s="89" cm="1">
        <f t="array" ref="N1615">IF(ISNUMBER(_34_KNMI_Stations[[#This Row],[Etmaal temperatuur °C]]),IF(_34_KNMI_Stations[[#This Row],[Etmaal temperatuur °C]]&lt;stookgrens[],stookgrens[]-_34_KNMI_Stations[[#This Row],[Etmaal temperatuur °C]],0),"")</f>
        <v>13.6</v>
      </c>
      <c r="O1615" s="89">
        <f>_34_KNMI_Stations[[#This Row],[graaddagen]]*_34_KNMI_Stations[[#This Row],[Gewogen factor]]</f>
        <v>14.96</v>
      </c>
      <c r="P1615" s="89" cm="1">
        <f t="array" ref="P16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616" spans="1:16" x14ac:dyDescent="0.25">
      <c r="A1616">
        <v>249</v>
      </c>
      <c r="B1616" s="110">
        <v>45688</v>
      </c>
      <c r="C1616" s="89">
        <v>2.7</v>
      </c>
      <c r="D1616" s="89">
        <v>2.6</v>
      </c>
      <c r="E1616" s="96">
        <v>610</v>
      </c>
      <c r="F1616" s="89">
        <v>0</v>
      </c>
      <c r="G1616" s="89"/>
      <c r="H1616">
        <v>0.9</v>
      </c>
      <c r="I1616" t="s">
        <v>4</v>
      </c>
      <c r="J1616">
        <v>1.1000000000000001</v>
      </c>
      <c r="K1616">
        <v>1</v>
      </c>
      <c r="L1616">
        <v>2025</v>
      </c>
      <c r="M1616" t="s">
        <v>114</v>
      </c>
      <c r="N1616" s="89" cm="1">
        <f t="array" ref="N1616">IF(ISNUMBER(_34_KNMI_Stations[[#This Row],[Etmaal temperatuur °C]]),IF(_34_KNMI_Stations[[#This Row],[Etmaal temperatuur °C]]&lt;stookgrens[],stookgrens[]-_34_KNMI_Stations[[#This Row],[Etmaal temperatuur °C]],0),"")</f>
        <v>15.4</v>
      </c>
      <c r="O1616" s="89">
        <f>_34_KNMI_Stations[[#This Row],[graaddagen]]*_34_KNMI_Stations[[#This Row],[Gewogen factor]]</f>
        <v>16.940000000000001</v>
      </c>
      <c r="P1616" s="89" cm="1">
        <f t="array" ref="P16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617" spans="1:16" x14ac:dyDescent="0.25">
      <c r="A1617">
        <v>249</v>
      </c>
      <c r="B1617" s="110">
        <v>45689</v>
      </c>
      <c r="C1617" s="89">
        <v>2.1</v>
      </c>
      <c r="D1617" s="89">
        <v>1.4</v>
      </c>
      <c r="E1617" s="96">
        <v>665</v>
      </c>
      <c r="F1617" s="89">
        <v>0</v>
      </c>
      <c r="G1617" s="89"/>
      <c r="H1617">
        <v>0.92</v>
      </c>
      <c r="I1617" t="s">
        <v>4</v>
      </c>
      <c r="J1617">
        <v>1.1000000000000001</v>
      </c>
      <c r="K1617">
        <v>2</v>
      </c>
      <c r="L1617">
        <v>2025</v>
      </c>
      <c r="M1617" t="s">
        <v>114</v>
      </c>
      <c r="N1617" s="89" cm="1">
        <f t="array" ref="N1617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1617" s="89">
        <f>_34_KNMI_Stations[[#This Row],[graaddagen]]*_34_KNMI_Stations[[#This Row],[Gewogen factor]]</f>
        <v>18.260000000000002</v>
      </c>
      <c r="P1617" s="89" cm="1">
        <f t="array" ref="P16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618" spans="1:16" x14ac:dyDescent="0.25">
      <c r="A1618">
        <v>249</v>
      </c>
      <c r="B1618" s="110">
        <v>45690</v>
      </c>
      <c r="C1618" s="89">
        <v>2.5</v>
      </c>
      <c r="D1618" s="89">
        <v>0.6</v>
      </c>
      <c r="E1618" s="96">
        <v>747</v>
      </c>
      <c r="F1618" s="89">
        <v>0</v>
      </c>
      <c r="G1618" s="89"/>
      <c r="H1618">
        <v>0.86</v>
      </c>
      <c r="I1618" t="s">
        <v>4</v>
      </c>
      <c r="J1618">
        <v>1.1000000000000001</v>
      </c>
      <c r="K1618">
        <v>2</v>
      </c>
      <c r="L1618">
        <v>2025</v>
      </c>
      <c r="M1618" t="s">
        <v>114</v>
      </c>
      <c r="N1618" s="89" cm="1">
        <f t="array" ref="N1618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1618" s="89">
        <f>_34_KNMI_Stations[[#This Row],[graaddagen]]*_34_KNMI_Stations[[#This Row],[Gewogen factor]]</f>
        <v>19.14</v>
      </c>
      <c r="P1618" s="89" cm="1">
        <f t="array" ref="P16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619" spans="1:16" x14ac:dyDescent="0.25">
      <c r="A1619">
        <v>249</v>
      </c>
      <c r="B1619" s="110">
        <v>45691</v>
      </c>
      <c r="C1619" s="89">
        <v>2.4</v>
      </c>
      <c r="D1619" s="89">
        <v>0.9</v>
      </c>
      <c r="E1619" s="96">
        <v>513</v>
      </c>
      <c r="F1619" s="89">
        <v>0</v>
      </c>
      <c r="G1619" s="89"/>
      <c r="H1619">
        <v>0.92</v>
      </c>
      <c r="I1619" t="s">
        <v>4</v>
      </c>
      <c r="J1619">
        <v>1.1000000000000001</v>
      </c>
      <c r="K1619">
        <v>2</v>
      </c>
      <c r="L1619">
        <v>2025</v>
      </c>
      <c r="M1619" t="s">
        <v>115</v>
      </c>
      <c r="N1619" s="89" cm="1">
        <f t="array" ref="N1619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1619" s="89">
        <f>_34_KNMI_Stations[[#This Row],[graaddagen]]*_34_KNMI_Stations[[#This Row],[Gewogen factor]]</f>
        <v>18.810000000000002</v>
      </c>
      <c r="P1619" s="89" cm="1">
        <f t="array" ref="P16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620" spans="1:16" x14ac:dyDescent="0.25">
      <c r="A1620">
        <v>249</v>
      </c>
      <c r="B1620" s="110">
        <v>45692</v>
      </c>
      <c r="C1620" s="89">
        <v>5.0999999999999996</v>
      </c>
      <c r="D1620" s="89">
        <v>3.3</v>
      </c>
      <c r="E1620" s="96">
        <v>227</v>
      </c>
      <c r="F1620" s="89">
        <v>0</v>
      </c>
      <c r="G1620" s="89"/>
      <c r="H1620">
        <v>0.89</v>
      </c>
      <c r="I1620" t="s">
        <v>4</v>
      </c>
      <c r="J1620">
        <v>1.1000000000000001</v>
      </c>
      <c r="K1620">
        <v>2</v>
      </c>
      <c r="L1620">
        <v>2025</v>
      </c>
      <c r="M1620" t="s">
        <v>115</v>
      </c>
      <c r="N1620" s="89" cm="1">
        <f t="array" ref="N1620">IF(ISNUMBER(_34_KNMI_Stations[[#This Row],[Etmaal temperatuur °C]]),IF(_34_KNMI_Stations[[#This Row],[Etmaal temperatuur °C]]&lt;stookgrens[],stookgrens[]-_34_KNMI_Stations[[#This Row],[Etmaal temperatuur °C]],0),"")</f>
        <v>14.7</v>
      </c>
      <c r="O1620" s="89">
        <f>_34_KNMI_Stations[[#This Row],[graaddagen]]*_34_KNMI_Stations[[#This Row],[Gewogen factor]]</f>
        <v>16.170000000000002</v>
      </c>
      <c r="P1620" s="89" cm="1">
        <f t="array" ref="P16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621" spans="1:16" x14ac:dyDescent="0.25">
      <c r="A1621">
        <v>249</v>
      </c>
      <c r="B1621" s="110">
        <v>45693</v>
      </c>
      <c r="C1621" s="89">
        <v>3.4</v>
      </c>
      <c r="D1621" s="89">
        <v>4.9000000000000004</v>
      </c>
      <c r="E1621" s="96">
        <v>701</v>
      </c>
      <c r="F1621" s="89">
        <v>0</v>
      </c>
      <c r="G1621" s="89"/>
      <c r="H1621">
        <v>0.92</v>
      </c>
      <c r="I1621" t="s">
        <v>4</v>
      </c>
      <c r="J1621">
        <v>1.1000000000000001</v>
      </c>
      <c r="K1621">
        <v>2</v>
      </c>
      <c r="L1621">
        <v>2025</v>
      </c>
      <c r="M1621" t="s">
        <v>115</v>
      </c>
      <c r="N1621" s="89" cm="1">
        <f t="array" ref="N1621">IF(ISNUMBER(_34_KNMI_Stations[[#This Row],[Etmaal temperatuur °C]]),IF(_34_KNMI_Stations[[#This Row],[Etmaal temperatuur °C]]&lt;stookgrens[],stookgrens[]-_34_KNMI_Stations[[#This Row],[Etmaal temperatuur °C]],0),"")</f>
        <v>13.1</v>
      </c>
      <c r="O1621" s="89">
        <f>_34_KNMI_Stations[[#This Row],[graaddagen]]*_34_KNMI_Stations[[#This Row],[Gewogen factor]]</f>
        <v>14.41</v>
      </c>
      <c r="P1621" s="89" cm="1">
        <f t="array" ref="P16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622" spans="1:16" x14ac:dyDescent="0.25">
      <c r="A1622">
        <v>249</v>
      </c>
      <c r="B1622" s="110">
        <v>45694</v>
      </c>
      <c r="C1622" s="89">
        <v>4.0999999999999996</v>
      </c>
      <c r="D1622" s="89">
        <v>3.2</v>
      </c>
      <c r="E1622" s="96">
        <v>546</v>
      </c>
      <c r="F1622" s="89">
        <v>0</v>
      </c>
      <c r="G1622" s="89"/>
      <c r="H1622">
        <v>0.93</v>
      </c>
      <c r="I1622" t="s">
        <v>4</v>
      </c>
      <c r="J1622">
        <v>1.1000000000000001</v>
      </c>
      <c r="K1622">
        <v>2</v>
      </c>
      <c r="L1622">
        <v>2025</v>
      </c>
      <c r="M1622" t="s">
        <v>115</v>
      </c>
      <c r="N1622" s="89" cm="1">
        <f t="array" ref="N1622">IF(ISNUMBER(_34_KNMI_Stations[[#This Row],[Etmaal temperatuur °C]]),IF(_34_KNMI_Stations[[#This Row],[Etmaal temperatuur °C]]&lt;stookgrens[],stookgrens[]-_34_KNMI_Stations[[#This Row],[Etmaal temperatuur °C]],0),"")</f>
        <v>14.8</v>
      </c>
      <c r="O1622" s="89">
        <f>_34_KNMI_Stations[[#This Row],[graaddagen]]*_34_KNMI_Stations[[#This Row],[Gewogen factor]]</f>
        <v>16.28</v>
      </c>
      <c r="P1622" s="89" cm="1">
        <f t="array" ref="P16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623" spans="1:16" x14ac:dyDescent="0.25">
      <c r="A1623">
        <v>249</v>
      </c>
      <c r="B1623" s="110">
        <v>45695</v>
      </c>
      <c r="C1623" s="89">
        <v>9</v>
      </c>
      <c r="D1623" s="89">
        <v>2.7</v>
      </c>
      <c r="E1623" s="96">
        <v>320</v>
      </c>
      <c r="F1623" s="89">
        <v>0</v>
      </c>
      <c r="G1623" s="89"/>
      <c r="H1623">
        <v>0.79</v>
      </c>
      <c r="I1623" t="s">
        <v>4</v>
      </c>
      <c r="J1623">
        <v>1.1000000000000001</v>
      </c>
      <c r="K1623">
        <v>2</v>
      </c>
      <c r="L1623">
        <v>2025</v>
      </c>
      <c r="M1623" t="s">
        <v>115</v>
      </c>
      <c r="N1623" s="89" cm="1">
        <f t="array" ref="N1623">IF(ISNUMBER(_34_KNMI_Stations[[#This Row],[Etmaal temperatuur °C]]),IF(_34_KNMI_Stations[[#This Row],[Etmaal temperatuur °C]]&lt;stookgrens[],stookgrens[]-_34_KNMI_Stations[[#This Row],[Etmaal temperatuur °C]],0),"")</f>
        <v>15.3</v>
      </c>
      <c r="O1623" s="89">
        <f>_34_KNMI_Stations[[#This Row],[graaddagen]]*_34_KNMI_Stations[[#This Row],[Gewogen factor]]</f>
        <v>16.830000000000002</v>
      </c>
      <c r="P1623" s="89" cm="1">
        <f t="array" ref="P16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624" spans="1:16" x14ac:dyDescent="0.25">
      <c r="A1624">
        <v>249</v>
      </c>
      <c r="B1624" s="110">
        <v>45696</v>
      </c>
      <c r="C1624" s="89">
        <v>5.4</v>
      </c>
      <c r="D1624" s="89">
        <v>3.3</v>
      </c>
      <c r="E1624" s="96">
        <v>319</v>
      </c>
      <c r="F1624" s="89">
        <v>-0.1</v>
      </c>
      <c r="G1624" s="89"/>
      <c r="H1624">
        <v>0.83</v>
      </c>
      <c r="I1624" t="s">
        <v>4</v>
      </c>
      <c r="J1624">
        <v>1.1000000000000001</v>
      </c>
      <c r="K1624">
        <v>2</v>
      </c>
      <c r="L1624">
        <v>2025</v>
      </c>
      <c r="M1624" t="s">
        <v>115</v>
      </c>
      <c r="N1624" s="89" cm="1">
        <f t="array" ref="N1624">IF(ISNUMBER(_34_KNMI_Stations[[#This Row],[Etmaal temperatuur °C]]),IF(_34_KNMI_Stations[[#This Row],[Etmaal temperatuur °C]]&lt;stookgrens[],stookgrens[]-_34_KNMI_Stations[[#This Row],[Etmaal temperatuur °C]],0),"")</f>
        <v>14.7</v>
      </c>
      <c r="O1624" s="89">
        <f>_34_KNMI_Stations[[#This Row],[graaddagen]]*_34_KNMI_Stations[[#This Row],[Gewogen factor]]</f>
        <v>16.170000000000002</v>
      </c>
      <c r="P1624" s="89" cm="1">
        <f t="array" ref="P16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625" spans="1:16" x14ac:dyDescent="0.25">
      <c r="A1625">
        <v>249</v>
      </c>
      <c r="B1625" s="110">
        <v>45697</v>
      </c>
      <c r="C1625" s="89">
        <v>5.0999999999999996</v>
      </c>
      <c r="D1625" s="89">
        <v>3.3</v>
      </c>
      <c r="E1625" s="96">
        <v>298</v>
      </c>
      <c r="F1625" s="89">
        <v>0</v>
      </c>
      <c r="G1625" s="89"/>
      <c r="H1625">
        <v>0.85</v>
      </c>
      <c r="I1625" t="s">
        <v>4</v>
      </c>
      <c r="J1625">
        <v>1.1000000000000001</v>
      </c>
      <c r="K1625">
        <v>2</v>
      </c>
      <c r="L1625">
        <v>2025</v>
      </c>
      <c r="M1625" t="s">
        <v>115</v>
      </c>
      <c r="N1625" s="89" cm="1">
        <f t="array" ref="N1625">IF(ISNUMBER(_34_KNMI_Stations[[#This Row],[Etmaal temperatuur °C]]),IF(_34_KNMI_Stations[[#This Row],[Etmaal temperatuur °C]]&lt;stookgrens[],stookgrens[]-_34_KNMI_Stations[[#This Row],[Etmaal temperatuur °C]],0),"")</f>
        <v>14.7</v>
      </c>
      <c r="O1625" s="89">
        <f>_34_KNMI_Stations[[#This Row],[graaddagen]]*_34_KNMI_Stations[[#This Row],[Gewogen factor]]</f>
        <v>16.170000000000002</v>
      </c>
      <c r="P1625" s="89" cm="1">
        <f t="array" ref="P16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626" spans="1:16" x14ac:dyDescent="0.25">
      <c r="A1626">
        <v>249</v>
      </c>
      <c r="B1626" s="110">
        <v>45698</v>
      </c>
      <c r="C1626" s="89">
        <v>8.1999999999999993</v>
      </c>
      <c r="D1626" s="89">
        <v>2.5</v>
      </c>
      <c r="E1626" s="96">
        <v>230</v>
      </c>
      <c r="F1626" s="89">
        <v>1.1000000000000001</v>
      </c>
      <c r="G1626" s="89"/>
      <c r="H1626">
        <v>0.81</v>
      </c>
      <c r="I1626" t="s">
        <v>4</v>
      </c>
      <c r="J1626">
        <v>1.1000000000000001</v>
      </c>
      <c r="K1626">
        <v>2</v>
      </c>
      <c r="L1626">
        <v>2025</v>
      </c>
      <c r="M1626" t="s">
        <v>116</v>
      </c>
      <c r="N1626" s="89" cm="1">
        <f t="array" ref="N1626">IF(ISNUMBER(_34_KNMI_Stations[[#This Row],[Etmaal temperatuur °C]]),IF(_34_KNMI_Stations[[#This Row],[Etmaal temperatuur °C]]&lt;stookgrens[],stookgrens[]-_34_KNMI_Stations[[#This Row],[Etmaal temperatuur °C]],0),"")</f>
        <v>15.5</v>
      </c>
      <c r="O1626" s="89">
        <f>_34_KNMI_Stations[[#This Row],[graaddagen]]*_34_KNMI_Stations[[#This Row],[Gewogen factor]]</f>
        <v>17.05</v>
      </c>
      <c r="P1626" s="89" cm="1">
        <f t="array" ref="P16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627" spans="1:16" x14ac:dyDescent="0.25">
      <c r="A1627">
        <v>249</v>
      </c>
      <c r="B1627" s="110">
        <v>45699</v>
      </c>
      <c r="C1627" s="89">
        <v>6.7</v>
      </c>
      <c r="D1627" s="89">
        <v>2.4</v>
      </c>
      <c r="E1627" s="96">
        <v>75</v>
      </c>
      <c r="F1627" s="89">
        <v>11.3</v>
      </c>
      <c r="G1627" s="89"/>
      <c r="H1627">
        <v>0.95</v>
      </c>
      <c r="I1627" t="s">
        <v>4</v>
      </c>
      <c r="J1627">
        <v>1.1000000000000001</v>
      </c>
      <c r="K1627">
        <v>2</v>
      </c>
      <c r="L1627">
        <v>2025</v>
      </c>
      <c r="M1627" t="s">
        <v>116</v>
      </c>
      <c r="N1627" s="89" cm="1">
        <f t="array" ref="N1627">IF(ISNUMBER(_34_KNMI_Stations[[#This Row],[Etmaal temperatuur °C]]),IF(_34_KNMI_Stations[[#This Row],[Etmaal temperatuur °C]]&lt;stookgrens[],stookgrens[]-_34_KNMI_Stations[[#This Row],[Etmaal temperatuur °C]],0),"")</f>
        <v>15.6</v>
      </c>
      <c r="O1627" s="89">
        <f>_34_KNMI_Stations[[#This Row],[graaddagen]]*_34_KNMI_Stations[[#This Row],[Gewogen factor]]</f>
        <v>17.16</v>
      </c>
      <c r="P1627" s="89" cm="1">
        <f t="array" ref="P16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628" spans="1:16" x14ac:dyDescent="0.25">
      <c r="A1628">
        <v>249</v>
      </c>
      <c r="B1628" s="110">
        <v>45700</v>
      </c>
      <c r="C1628" s="89">
        <v>3.2</v>
      </c>
      <c r="D1628" s="89">
        <v>2</v>
      </c>
      <c r="E1628" s="96">
        <v>123</v>
      </c>
      <c r="F1628" s="89">
        <v>3.4</v>
      </c>
      <c r="G1628" s="89"/>
      <c r="H1628">
        <v>0.97</v>
      </c>
      <c r="I1628" t="s">
        <v>4</v>
      </c>
      <c r="J1628">
        <v>1.1000000000000001</v>
      </c>
      <c r="K1628">
        <v>2</v>
      </c>
      <c r="L1628">
        <v>2025</v>
      </c>
      <c r="M1628" t="s">
        <v>116</v>
      </c>
      <c r="N1628" s="89" cm="1">
        <f t="array" ref="N1628">IF(ISNUMBER(_34_KNMI_Stations[[#This Row],[Etmaal temperatuur °C]]),IF(_34_KNMI_Stations[[#This Row],[Etmaal temperatuur °C]]&lt;stookgrens[],stookgrens[]-_34_KNMI_Stations[[#This Row],[Etmaal temperatuur °C]],0),"")</f>
        <v>16</v>
      </c>
      <c r="O1628" s="89">
        <f>_34_KNMI_Stations[[#This Row],[graaddagen]]*_34_KNMI_Stations[[#This Row],[Gewogen factor]]</f>
        <v>17.600000000000001</v>
      </c>
      <c r="P1628" s="89" cm="1">
        <f t="array" ref="P16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629" spans="1:16" x14ac:dyDescent="0.25">
      <c r="A1629">
        <v>249</v>
      </c>
      <c r="B1629" s="110">
        <v>45701</v>
      </c>
      <c r="C1629" s="89">
        <v>3.6</v>
      </c>
      <c r="D1629" s="89">
        <v>0.3</v>
      </c>
      <c r="E1629" s="96">
        <v>272</v>
      </c>
      <c r="F1629" s="89">
        <v>0</v>
      </c>
      <c r="G1629" s="89"/>
      <c r="H1629">
        <v>0.87</v>
      </c>
      <c r="I1629" t="s">
        <v>4</v>
      </c>
      <c r="J1629">
        <v>1.1000000000000001</v>
      </c>
      <c r="K1629">
        <v>2</v>
      </c>
      <c r="L1629">
        <v>2025</v>
      </c>
      <c r="M1629" t="s">
        <v>116</v>
      </c>
      <c r="N1629" s="89" cm="1">
        <f t="array" ref="N1629">IF(ISNUMBER(_34_KNMI_Stations[[#This Row],[Etmaal temperatuur °C]]),IF(_34_KNMI_Stations[[#This Row],[Etmaal temperatuur °C]]&lt;stookgrens[],stookgrens[]-_34_KNMI_Stations[[#This Row],[Etmaal temperatuur °C]],0),"")</f>
        <v>17.7</v>
      </c>
      <c r="O1629" s="89">
        <f>_34_KNMI_Stations[[#This Row],[graaddagen]]*_34_KNMI_Stations[[#This Row],[Gewogen factor]]</f>
        <v>19.470000000000002</v>
      </c>
      <c r="P1629" s="89" cm="1">
        <f t="array" ref="P16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630" spans="1:16" x14ac:dyDescent="0.25">
      <c r="A1630">
        <v>249</v>
      </c>
      <c r="B1630" s="110">
        <v>45702</v>
      </c>
      <c r="C1630" s="89">
        <v>1.9</v>
      </c>
      <c r="D1630" s="89">
        <v>0.2</v>
      </c>
      <c r="E1630" s="96">
        <v>268</v>
      </c>
      <c r="F1630" s="89">
        <v>0</v>
      </c>
      <c r="G1630" s="89"/>
      <c r="H1630">
        <v>0.87</v>
      </c>
      <c r="I1630" t="s">
        <v>4</v>
      </c>
      <c r="J1630">
        <v>1.1000000000000001</v>
      </c>
      <c r="K1630">
        <v>2</v>
      </c>
      <c r="L1630">
        <v>2025</v>
      </c>
      <c r="M1630" t="s">
        <v>116</v>
      </c>
      <c r="N1630" s="89" cm="1">
        <f t="array" ref="N1630">IF(ISNUMBER(_34_KNMI_Stations[[#This Row],[Etmaal temperatuur °C]]),IF(_34_KNMI_Stations[[#This Row],[Etmaal temperatuur °C]]&lt;stookgrens[],stookgrens[]-_34_KNMI_Stations[[#This Row],[Etmaal temperatuur °C]],0),"")</f>
        <v>17.8</v>
      </c>
      <c r="O1630" s="89">
        <f>_34_KNMI_Stations[[#This Row],[graaddagen]]*_34_KNMI_Stations[[#This Row],[Gewogen factor]]</f>
        <v>19.580000000000002</v>
      </c>
      <c r="P1630" s="89" cm="1">
        <f t="array" ref="P16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631" spans="1:16" x14ac:dyDescent="0.25">
      <c r="A1631">
        <v>249</v>
      </c>
      <c r="B1631" s="110">
        <v>45703</v>
      </c>
      <c r="C1631" s="89">
        <v>2.5</v>
      </c>
      <c r="D1631" s="89">
        <v>1.4</v>
      </c>
      <c r="E1631" s="96">
        <v>330</v>
      </c>
      <c r="F1631" s="89">
        <v>0</v>
      </c>
      <c r="G1631" s="89"/>
      <c r="H1631">
        <v>0.81</v>
      </c>
      <c r="I1631" t="s">
        <v>4</v>
      </c>
      <c r="J1631">
        <v>1.1000000000000001</v>
      </c>
      <c r="K1631">
        <v>2</v>
      </c>
      <c r="L1631">
        <v>2025</v>
      </c>
      <c r="M1631" t="s">
        <v>116</v>
      </c>
      <c r="N1631" s="89" cm="1">
        <f t="array" ref="N1631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1631" s="89">
        <f>_34_KNMI_Stations[[#This Row],[graaddagen]]*_34_KNMI_Stations[[#This Row],[Gewogen factor]]</f>
        <v>18.260000000000002</v>
      </c>
      <c r="P1631" s="89" cm="1">
        <f t="array" ref="P16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632" spans="1:16" x14ac:dyDescent="0.25">
      <c r="A1632">
        <v>249</v>
      </c>
      <c r="B1632" s="110">
        <v>45704</v>
      </c>
      <c r="C1632" s="89">
        <v>4.5999999999999996</v>
      </c>
      <c r="D1632" s="89">
        <v>-0.2</v>
      </c>
      <c r="E1632" s="96">
        <v>867</v>
      </c>
      <c r="F1632" s="89">
        <v>0</v>
      </c>
      <c r="G1632" s="89"/>
      <c r="H1632">
        <v>0.82</v>
      </c>
      <c r="I1632" t="s">
        <v>4</v>
      </c>
      <c r="J1632">
        <v>1.1000000000000001</v>
      </c>
      <c r="K1632">
        <v>2</v>
      </c>
      <c r="L1632">
        <v>2025</v>
      </c>
      <c r="M1632" t="s">
        <v>116</v>
      </c>
      <c r="N1632" s="89" cm="1">
        <f t="array" ref="N1632">IF(ISNUMBER(_34_KNMI_Stations[[#This Row],[Etmaal temperatuur °C]]),IF(_34_KNMI_Stations[[#This Row],[Etmaal temperatuur °C]]&lt;stookgrens[],stookgrens[]-_34_KNMI_Stations[[#This Row],[Etmaal temperatuur °C]],0),"")</f>
        <v>18.2</v>
      </c>
      <c r="O1632" s="89">
        <f>_34_KNMI_Stations[[#This Row],[graaddagen]]*_34_KNMI_Stations[[#This Row],[Gewogen factor]]</f>
        <v>20.02</v>
      </c>
      <c r="P1632" s="89" cm="1">
        <f t="array" ref="P16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633" spans="1:16" x14ac:dyDescent="0.25">
      <c r="A1633">
        <v>249</v>
      </c>
      <c r="B1633" s="110">
        <v>45705</v>
      </c>
      <c r="C1633" s="89">
        <v>3.7</v>
      </c>
      <c r="D1633" s="89">
        <v>-1.7</v>
      </c>
      <c r="E1633" s="96">
        <v>1025</v>
      </c>
      <c r="F1633" s="89">
        <v>0</v>
      </c>
      <c r="G1633" s="89"/>
      <c r="H1633">
        <v>0.8</v>
      </c>
      <c r="I1633" t="s">
        <v>4</v>
      </c>
      <c r="J1633">
        <v>1.1000000000000001</v>
      </c>
      <c r="K1633">
        <v>2</v>
      </c>
      <c r="L1633">
        <v>2025</v>
      </c>
      <c r="M1633" t="s">
        <v>117</v>
      </c>
      <c r="N1633" s="89" cm="1">
        <f t="array" ref="N1633">IF(ISNUMBER(_34_KNMI_Stations[[#This Row],[Etmaal temperatuur °C]]),IF(_34_KNMI_Stations[[#This Row],[Etmaal temperatuur °C]]&lt;stookgrens[],stookgrens[]-_34_KNMI_Stations[[#This Row],[Etmaal temperatuur °C]],0),"")</f>
        <v>19.7</v>
      </c>
      <c r="O1633" s="89">
        <f>_34_KNMI_Stations[[#This Row],[graaddagen]]*_34_KNMI_Stations[[#This Row],[Gewogen factor]]</f>
        <v>21.67</v>
      </c>
      <c r="P1633" s="89" cm="1">
        <f t="array" ref="P16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634" spans="1:16" x14ac:dyDescent="0.25">
      <c r="A1634">
        <v>249</v>
      </c>
      <c r="B1634" s="110">
        <v>45706</v>
      </c>
      <c r="C1634" s="89">
        <v>5.9</v>
      </c>
      <c r="D1634" s="89">
        <v>-0.8</v>
      </c>
      <c r="E1634" s="96">
        <v>939</v>
      </c>
      <c r="F1634" s="89">
        <v>0</v>
      </c>
      <c r="G1634" s="89"/>
      <c r="H1634">
        <v>0.7</v>
      </c>
      <c r="I1634" t="s">
        <v>4</v>
      </c>
      <c r="J1634">
        <v>1.1000000000000001</v>
      </c>
      <c r="K1634">
        <v>2</v>
      </c>
      <c r="L1634">
        <v>2025</v>
      </c>
      <c r="M1634" t="s">
        <v>117</v>
      </c>
      <c r="N1634" s="89" cm="1">
        <f t="array" ref="N1634">IF(ISNUMBER(_34_KNMI_Stations[[#This Row],[Etmaal temperatuur °C]]),IF(_34_KNMI_Stations[[#This Row],[Etmaal temperatuur °C]]&lt;stookgrens[],stookgrens[]-_34_KNMI_Stations[[#This Row],[Etmaal temperatuur °C]],0),"")</f>
        <v>18.8</v>
      </c>
      <c r="O1634" s="89">
        <f>_34_KNMI_Stations[[#This Row],[graaddagen]]*_34_KNMI_Stations[[#This Row],[Gewogen factor]]</f>
        <v>20.680000000000003</v>
      </c>
      <c r="P1634" s="89" cm="1">
        <f t="array" ref="P16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635" spans="1:16" x14ac:dyDescent="0.25">
      <c r="A1635">
        <v>249</v>
      </c>
      <c r="B1635" s="110">
        <v>45707</v>
      </c>
      <c r="C1635" s="89">
        <v>6.4</v>
      </c>
      <c r="D1635" s="89">
        <v>1</v>
      </c>
      <c r="E1635" s="96">
        <v>708</v>
      </c>
      <c r="F1635" s="89">
        <v>0</v>
      </c>
      <c r="G1635" s="89"/>
      <c r="H1635">
        <v>0.64</v>
      </c>
      <c r="I1635" t="s">
        <v>4</v>
      </c>
      <c r="J1635">
        <v>1.1000000000000001</v>
      </c>
      <c r="K1635">
        <v>2</v>
      </c>
      <c r="L1635">
        <v>2025</v>
      </c>
      <c r="M1635" t="s">
        <v>117</v>
      </c>
      <c r="N1635" s="89" cm="1">
        <f t="array" ref="N1635">IF(ISNUMBER(_34_KNMI_Stations[[#This Row],[Etmaal temperatuur °C]]),IF(_34_KNMI_Stations[[#This Row],[Etmaal temperatuur °C]]&lt;stookgrens[],stookgrens[]-_34_KNMI_Stations[[#This Row],[Etmaal temperatuur °C]],0),"")</f>
        <v>17</v>
      </c>
      <c r="O1635" s="89">
        <f>_34_KNMI_Stations[[#This Row],[graaddagen]]*_34_KNMI_Stations[[#This Row],[Gewogen factor]]</f>
        <v>18.700000000000003</v>
      </c>
      <c r="P1635" s="89" cm="1">
        <f t="array" ref="P16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636" spans="1:16" x14ac:dyDescent="0.25">
      <c r="A1636">
        <v>249</v>
      </c>
      <c r="B1636" s="110">
        <v>45708</v>
      </c>
      <c r="C1636" s="89">
        <v>4.9000000000000004</v>
      </c>
      <c r="D1636" s="89">
        <v>6.3</v>
      </c>
      <c r="E1636" s="96">
        <v>365</v>
      </c>
      <c r="F1636" s="89">
        <v>0.8</v>
      </c>
      <c r="G1636" s="89"/>
      <c r="H1636">
        <v>0.88</v>
      </c>
      <c r="I1636" t="s">
        <v>4</v>
      </c>
      <c r="J1636">
        <v>1.1000000000000001</v>
      </c>
      <c r="K1636">
        <v>2</v>
      </c>
      <c r="L1636">
        <v>2025</v>
      </c>
      <c r="M1636" t="s">
        <v>117</v>
      </c>
      <c r="N1636" s="89" cm="1">
        <f t="array" ref="N1636">IF(ISNUMBER(_34_KNMI_Stations[[#This Row],[Etmaal temperatuur °C]]),IF(_34_KNMI_Stations[[#This Row],[Etmaal temperatuur °C]]&lt;stookgrens[],stookgrens[]-_34_KNMI_Stations[[#This Row],[Etmaal temperatuur °C]],0),"")</f>
        <v>11.7</v>
      </c>
      <c r="O1636" s="89">
        <f>_34_KNMI_Stations[[#This Row],[graaddagen]]*_34_KNMI_Stations[[#This Row],[Gewogen factor]]</f>
        <v>12.870000000000001</v>
      </c>
      <c r="P1636" s="89" cm="1">
        <f t="array" ref="P16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637" spans="1:16" x14ac:dyDescent="0.25">
      <c r="A1637">
        <v>249</v>
      </c>
      <c r="B1637" s="110">
        <v>45709</v>
      </c>
      <c r="C1637" s="89">
        <v>5.0999999999999996</v>
      </c>
      <c r="D1637" s="89">
        <v>12.2</v>
      </c>
      <c r="E1637" s="96">
        <v>751</v>
      </c>
      <c r="F1637" s="89">
        <v>0</v>
      </c>
      <c r="G1637" s="89"/>
      <c r="H1637">
        <v>0.8</v>
      </c>
      <c r="I1637" t="s">
        <v>4</v>
      </c>
      <c r="J1637">
        <v>1.1000000000000001</v>
      </c>
      <c r="K1637">
        <v>2</v>
      </c>
      <c r="L1637">
        <v>2025</v>
      </c>
      <c r="M1637" t="s">
        <v>117</v>
      </c>
      <c r="N1637" s="89" cm="1">
        <f t="array" ref="N1637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637" s="89">
        <f>_34_KNMI_Stations[[#This Row],[graaddagen]]*_34_KNMI_Stations[[#This Row],[Gewogen factor]]</f>
        <v>6.3800000000000017</v>
      </c>
      <c r="P1637" s="89" cm="1">
        <f t="array" ref="P16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638" spans="1:16" x14ac:dyDescent="0.25">
      <c r="A1638">
        <v>249</v>
      </c>
      <c r="B1638" s="110">
        <v>45710</v>
      </c>
      <c r="C1638" s="89">
        <v>4.7</v>
      </c>
      <c r="D1638" s="89">
        <v>9.3000000000000007</v>
      </c>
      <c r="E1638" s="96">
        <v>176</v>
      </c>
      <c r="F1638" s="89">
        <v>3.8</v>
      </c>
      <c r="G1638" s="89"/>
      <c r="H1638">
        <v>0.93</v>
      </c>
      <c r="I1638" t="s">
        <v>4</v>
      </c>
      <c r="J1638">
        <v>1.1000000000000001</v>
      </c>
      <c r="K1638">
        <v>2</v>
      </c>
      <c r="L1638">
        <v>2025</v>
      </c>
      <c r="M1638" t="s">
        <v>117</v>
      </c>
      <c r="N1638" s="89" cm="1">
        <f t="array" ref="N1638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638" s="89">
        <f>_34_KNMI_Stations[[#This Row],[graaddagen]]*_34_KNMI_Stations[[#This Row],[Gewogen factor]]</f>
        <v>9.57</v>
      </c>
      <c r="P1638" s="89" cm="1">
        <f t="array" ref="P16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639" spans="1:16" x14ac:dyDescent="0.25">
      <c r="A1639">
        <v>249</v>
      </c>
      <c r="B1639" s="110">
        <v>45711</v>
      </c>
      <c r="C1639" s="89">
        <v>5.7</v>
      </c>
      <c r="D1639" s="89">
        <v>9.5</v>
      </c>
      <c r="E1639" s="96">
        <v>703</v>
      </c>
      <c r="F1639" s="89">
        <v>0</v>
      </c>
      <c r="G1639" s="89"/>
      <c r="H1639">
        <v>0.83</v>
      </c>
      <c r="I1639" t="s">
        <v>4</v>
      </c>
      <c r="J1639">
        <v>1.1000000000000001</v>
      </c>
      <c r="K1639">
        <v>2</v>
      </c>
      <c r="L1639">
        <v>2025</v>
      </c>
      <c r="M1639" t="s">
        <v>117</v>
      </c>
      <c r="N1639" s="89" cm="1">
        <f t="array" ref="N1639">IF(ISNUMBER(_34_KNMI_Stations[[#This Row],[Etmaal temperatuur °C]]),IF(_34_KNMI_Stations[[#This Row],[Etmaal temperatuur °C]]&lt;stookgrens[],stookgrens[]-_34_KNMI_Stations[[#This Row],[Etmaal temperatuur °C]],0),"")</f>
        <v>8.5</v>
      </c>
      <c r="O1639" s="89">
        <f>_34_KNMI_Stations[[#This Row],[graaddagen]]*_34_KNMI_Stations[[#This Row],[Gewogen factor]]</f>
        <v>9.3500000000000014</v>
      </c>
      <c r="P1639" s="89" cm="1">
        <f t="array" ref="P16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640" spans="1:16" x14ac:dyDescent="0.25">
      <c r="A1640">
        <v>249</v>
      </c>
      <c r="B1640" s="110">
        <v>45712</v>
      </c>
      <c r="C1640" s="89">
        <v>7.1</v>
      </c>
      <c r="D1640" s="89">
        <v>9.6999999999999993</v>
      </c>
      <c r="E1640" s="96">
        <v>165</v>
      </c>
      <c r="F1640" s="89">
        <v>7.5</v>
      </c>
      <c r="G1640" s="89"/>
      <c r="H1640">
        <v>0.88</v>
      </c>
      <c r="I1640" t="s">
        <v>4</v>
      </c>
      <c r="J1640">
        <v>1.1000000000000001</v>
      </c>
      <c r="K1640">
        <v>2</v>
      </c>
      <c r="L1640">
        <v>2025</v>
      </c>
      <c r="M1640" t="s">
        <v>118</v>
      </c>
      <c r="N1640" s="89" cm="1">
        <f t="array" ref="N1640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1640" s="89">
        <f>_34_KNMI_Stations[[#This Row],[graaddagen]]*_34_KNMI_Stations[[#This Row],[Gewogen factor]]</f>
        <v>9.1300000000000008</v>
      </c>
      <c r="P1640" s="89" cm="1">
        <f t="array" ref="P16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641" spans="1:16" x14ac:dyDescent="0.25">
      <c r="A1641">
        <v>249</v>
      </c>
      <c r="B1641" s="110">
        <v>45713</v>
      </c>
      <c r="C1641" s="89">
        <v>3.7</v>
      </c>
      <c r="D1641" s="89">
        <v>8</v>
      </c>
      <c r="E1641" s="96">
        <v>568</v>
      </c>
      <c r="F1641" s="89">
        <v>0</v>
      </c>
      <c r="G1641" s="89"/>
      <c r="H1641">
        <v>0.92</v>
      </c>
      <c r="I1641" t="s">
        <v>4</v>
      </c>
      <c r="J1641">
        <v>1.1000000000000001</v>
      </c>
      <c r="K1641">
        <v>2</v>
      </c>
      <c r="L1641">
        <v>2025</v>
      </c>
      <c r="M1641" t="s">
        <v>118</v>
      </c>
      <c r="N1641" s="89" cm="1">
        <f t="array" ref="N1641">IF(ISNUMBER(_34_KNMI_Stations[[#This Row],[Etmaal temperatuur °C]]),IF(_34_KNMI_Stations[[#This Row],[Etmaal temperatuur °C]]&lt;stookgrens[],stookgrens[]-_34_KNMI_Stations[[#This Row],[Etmaal temperatuur °C]],0),"")</f>
        <v>10</v>
      </c>
      <c r="O1641" s="89">
        <f>_34_KNMI_Stations[[#This Row],[graaddagen]]*_34_KNMI_Stations[[#This Row],[Gewogen factor]]</f>
        <v>11</v>
      </c>
      <c r="P1641" s="89" cm="1">
        <f t="array" ref="P16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642" spans="1:16" x14ac:dyDescent="0.25">
      <c r="A1642">
        <v>249</v>
      </c>
      <c r="B1642" s="110">
        <v>45714</v>
      </c>
      <c r="C1642" s="89">
        <v>4.5</v>
      </c>
      <c r="D1642" s="89">
        <v>6.7</v>
      </c>
      <c r="E1642" s="96">
        <v>1000</v>
      </c>
      <c r="F1642" s="89">
        <v>2.6</v>
      </c>
      <c r="G1642" s="89"/>
      <c r="H1642">
        <v>0.83</v>
      </c>
      <c r="I1642" t="s">
        <v>4</v>
      </c>
      <c r="J1642">
        <v>1.1000000000000001</v>
      </c>
      <c r="K1642">
        <v>2</v>
      </c>
      <c r="L1642">
        <v>2025</v>
      </c>
      <c r="M1642" t="s">
        <v>118</v>
      </c>
      <c r="N1642" s="89" cm="1">
        <f t="array" ref="N1642">IF(ISNUMBER(_34_KNMI_Stations[[#This Row],[Etmaal temperatuur °C]]),IF(_34_KNMI_Stations[[#This Row],[Etmaal temperatuur °C]]&lt;stookgrens[],stookgrens[]-_34_KNMI_Stations[[#This Row],[Etmaal temperatuur °C]],0),"")</f>
        <v>11.3</v>
      </c>
      <c r="O1642" s="89">
        <f>_34_KNMI_Stations[[#This Row],[graaddagen]]*_34_KNMI_Stations[[#This Row],[Gewogen factor]]</f>
        <v>12.430000000000001</v>
      </c>
      <c r="P1642" s="89" cm="1">
        <f t="array" ref="P16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643" spans="1:16" x14ac:dyDescent="0.25">
      <c r="A1643">
        <v>249</v>
      </c>
      <c r="B1643" s="110">
        <v>45715</v>
      </c>
      <c r="C1643" s="89">
        <v>3.7</v>
      </c>
      <c r="D1643" s="89">
        <v>5.5</v>
      </c>
      <c r="E1643" s="96">
        <v>488</v>
      </c>
      <c r="F1643" s="89">
        <v>1.9</v>
      </c>
      <c r="G1643" s="89"/>
      <c r="H1643">
        <v>0.9</v>
      </c>
      <c r="I1643" t="s">
        <v>4</v>
      </c>
      <c r="J1643">
        <v>1.1000000000000001</v>
      </c>
      <c r="K1643">
        <v>2</v>
      </c>
      <c r="L1643">
        <v>2025</v>
      </c>
      <c r="M1643" t="s">
        <v>118</v>
      </c>
      <c r="N1643" s="89" cm="1">
        <f t="array" ref="N1643">IF(ISNUMBER(_34_KNMI_Stations[[#This Row],[Etmaal temperatuur °C]]),IF(_34_KNMI_Stations[[#This Row],[Etmaal temperatuur °C]]&lt;stookgrens[],stookgrens[]-_34_KNMI_Stations[[#This Row],[Etmaal temperatuur °C]],0),"")</f>
        <v>12.5</v>
      </c>
      <c r="O1643" s="89">
        <f>_34_KNMI_Stations[[#This Row],[graaddagen]]*_34_KNMI_Stations[[#This Row],[Gewogen factor]]</f>
        <v>13.750000000000002</v>
      </c>
      <c r="P1643" s="89" cm="1">
        <f t="array" ref="P16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644" spans="1:16" x14ac:dyDescent="0.25">
      <c r="A1644">
        <v>249</v>
      </c>
      <c r="B1644" s="110">
        <v>45716</v>
      </c>
      <c r="C1644" s="89">
        <v>4.3</v>
      </c>
      <c r="D1644" s="89">
        <v>4.5</v>
      </c>
      <c r="E1644" s="96">
        <v>764</v>
      </c>
      <c r="F1644" s="89">
        <v>0</v>
      </c>
      <c r="G1644" s="89"/>
      <c r="H1644">
        <v>0.88</v>
      </c>
      <c r="I1644" t="s">
        <v>4</v>
      </c>
      <c r="J1644">
        <v>1.1000000000000001</v>
      </c>
      <c r="K1644">
        <v>2</v>
      </c>
      <c r="L1644">
        <v>2025</v>
      </c>
      <c r="M1644" t="s">
        <v>118</v>
      </c>
      <c r="N1644" s="89" cm="1">
        <f t="array" ref="N1644">IF(ISNUMBER(_34_KNMI_Stations[[#This Row],[Etmaal temperatuur °C]]),IF(_34_KNMI_Stations[[#This Row],[Etmaal temperatuur °C]]&lt;stookgrens[],stookgrens[]-_34_KNMI_Stations[[#This Row],[Etmaal temperatuur °C]],0),"")</f>
        <v>13.5</v>
      </c>
      <c r="O1644" s="89">
        <f>_34_KNMI_Stations[[#This Row],[graaddagen]]*_34_KNMI_Stations[[#This Row],[Gewogen factor]]</f>
        <v>14.850000000000001</v>
      </c>
      <c r="P1644" s="89" cm="1">
        <f t="array" ref="P16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645" spans="1:16" x14ac:dyDescent="0.25">
      <c r="A1645">
        <v>249</v>
      </c>
      <c r="B1645" s="110">
        <v>45717</v>
      </c>
      <c r="C1645" s="89">
        <v>2</v>
      </c>
      <c r="D1645" s="89">
        <v>3.2</v>
      </c>
      <c r="E1645" s="96">
        <v>893</v>
      </c>
      <c r="F1645" s="89">
        <v>0</v>
      </c>
      <c r="G1645" s="89"/>
      <c r="H1645">
        <v>0.87</v>
      </c>
      <c r="I1645" t="s">
        <v>4</v>
      </c>
      <c r="J1645">
        <v>1</v>
      </c>
      <c r="K1645">
        <v>3</v>
      </c>
      <c r="L1645">
        <v>2025</v>
      </c>
      <c r="M1645" t="s">
        <v>118</v>
      </c>
      <c r="N1645" s="89" cm="1">
        <f t="array" ref="N1645">IF(ISNUMBER(_34_KNMI_Stations[[#This Row],[Etmaal temperatuur °C]]),IF(_34_KNMI_Stations[[#This Row],[Etmaal temperatuur °C]]&lt;stookgrens[],stookgrens[]-_34_KNMI_Stations[[#This Row],[Etmaal temperatuur °C]],0),"")</f>
        <v>14.8</v>
      </c>
      <c r="O1645" s="89">
        <f>_34_KNMI_Stations[[#This Row],[graaddagen]]*_34_KNMI_Stations[[#This Row],[Gewogen factor]]</f>
        <v>14.8</v>
      </c>
      <c r="P1645" s="89" cm="1">
        <f t="array" ref="P16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646" spans="1:16" x14ac:dyDescent="0.25">
      <c r="A1646">
        <v>249</v>
      </c>
      <c r="B1646" s="110">
        <v>45718</v>
      </c>
      <c r="C1646" s="89">
        <v>1.3</v>
      </c>
      <c r="D1646" s="89">
        <v>2.2000000000000002</v>
      </c>
      <c r="E1646" s="96">
        <v>1234</v>
      </c>
      <c r="F1646" s="89">
        <v>0</v>
      </c>
      <c r="G1646" s="89"/>
      <c r="H1646">
        <v>0.89</v>
      </c>
      <c r="I1646" t="s">
        <v>4</v>
      </c>
      <c r="J1646">
        <v>1</v>
      </c>
      <c r="K1646">
        <v>3</v>
      </c>
      <c r="L1646">
        <v>2025</v>
      </c>
      <c r="M1646" t="s">
        <v>118</v>
      </c>
      <c r="N1646" s="89" cm="1">
        <f t="array" ref="N1646">IF(ISNUMBER(_34_KNMI_Stations[[#This Row],[Etmaal temperatuur °C]]),IF(_34_KNMI_Stations[[#This Row],[Etmaal temperatuur °C]]&lt;stookgrens[],stookgrens[]-_34_KNMI_Stations[[#This Row],[Etmaal temperatuur °C]],0),"")</f>
        <v>15.8</v>
      </c>
      <c r="O1646" s="89">
        <f>_34_KNMI_Stations[[#This Row],[graaddagen]]*_34_KNMI_Stations[[#This Row],[Gewogen factor]]</f>
        <v>15.8</v>
      </c>
      <c r="P1646" s="89" cm="1">
        <f t="array" ref="P16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647" spans="1:16" x14ac:dyDescent="0.25">
      <c r="A1647">
        <v>249</v>
      </c>
      <c r="B1647" s="110">
        <v>45719</v>
      </c>
      <c r="C1647" s="89">
        <v>1.8</v>
      </c>
      <c r="D1647" s="89">
        <v>2</v>
      </c>
      <c r="E1647" s="96">
        <v>1277</v>
      </c>
      <c r="F1647" s="89">
        <v>0</v>
      </c>
      <c r="G1647" s="89"/>
      <c r="H1647">
        <v>0.88</v>
      </c>
      <c r="I1647" t="s">
        <v>4</v>
      </c>
      <c r="J1647">
        <v>1</v>
      </c>
      <c r="K1647">
        <v>3</v>
      </c>
      <c r="L1647">
        <v>2025</v>
      </c>
      <c r="M1647" t="s">
        <v>119</v>
      </c>
      <c r="N1647" s="89" cm="1">
        <f t="array" ref="N1647">IF(ISNUMBER(_34_KNMI_Stations[[#This Row],[Etmaal temperatuur °C]]),IF(_34_KNMI_Stations[[#This Row],[Etmaal temperatuur °C]]&lt;stookgrens[],stookgrens[]-_34_KNMI_Stations[[#This Row],[Etmaal temperatuur °C]],0),"")</f>
        <v>16</v>
      </c>
      <c r="O1647" s="89">
        <f>_34_KNMI_Stations[[#This Row],[graaddagen]]*_34_KNMI_Stations[[#This Row],[Gewogen factor]]</f>
        <v>16</v>
      </c>
      <c r="P1647" s="89" cm="1">
        <f t="array" ref="P16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648" spans="1:16" x14ac:dyDescent="0.25">
      <c r="A1648">
        <v>249</v>
      </c>
      <c r="B1648" s="110">
        <v>45720</v>
      </c>
      <c r="C1648" s="89">
        <v>2.8</v>
      </c>
      <c r="D1648" s="89">
        <v>4.0999999999999996</v>
      </c>
      <c r="E1648" s="96">
        <v>1259</v>
      </c>
      <c r="F1648" s="89">
        <v>0</v>
      </c>
      <c r="G1648" s="89"/>
      <c r="H1648">
        <v>0.85</v>
      </c>
      <c r="I1648" t="s">
        <v>4</v>
      </c>
      <c r="J1648">
        <v>1</v>
      </c>
      <c r="K1648">
        <v>3</v>
      </c>
      <c r="L1648">
        <v>2025</v>
      </c>
      <c r="M1648" t="s">
        <v>119</v>
      </c>
      <c r="N1648" s="89" cm="1">
        <f t="array" ref="N1648">IF(ISNUMBER(_34_KNMI_Stations[[#This Row],[Etmaal temperatuur °C]]),IF(_34_KNMI_Stations[[#This Row],[Etmaal temperatuur °C]]&lt;stookgrens[],stookgrens[]-_34_KNMI_Stations[[#This Row],[Etmaal temperatuur °C]],0),"")</f>
        <v>13.9</v>
      </c>
      <c r="O1648" s="89">
        <f>_34_KNMI_Stations[[#This Row],[graaddagen]]*_34_KNMI_Stations[[#This Row],[Gewogen factor]]</f>
        <v>13.9</v>
      </c>
      <c r="P1648" s="89" cm="1">
        <f t="array" ref="P16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649" spans="1:16" x14ac:dyDescent="0.25">
      <c r="A1649">
        <v>249</v>
      </c>
      <c r="B1649" s="110">
        <v>45721</v>
      </c>
      <c r="C1649" s="89">
        <v>4</v>
      </c>
      <c r="D1649" s="89">
        <v>6.1</v>
      </c>
      <c r="E1649" s="96">
        <v>1352</v>
      </c>
      <c r="F1649" s="89">
        <v>0</v>
      </c>
      <c r="G1649" s="89"/>
      <c r="H1649">
        <v>0.75</v>
      </c>
      <c r="I1649" t="s">
        <v>4</v>
      </c>
      <c r="J1649">
        <v>1</v>
      </c>
      <c r="K1649">
        <v>3</v>
      </c>
      <c r="L1649">
        <v>2025</v>
      </c>
      <c r="M1649" t="s">
        <v>119</v>
      </c>
      <c r="N1649" s="89" cm="1">
        <f t="array" ref="N1649">IF(ISNUMBER(_34_KNMI_Stations[[#This Row],[Etmaal temperatuur °C]]),IF(_34_KNMI_Stations[[#This Row],[Etmaal temperatuur °C]]&lt;stookgrens[],stookgrens[]-_34_KNMI_Stations[[#This Row],[Etmaal temperatuur °C]],0),"")</f>
        <v>11.9</v>
      </c>
      <c r="O1649" s="89">
        <f>_34_KNMI_Stations[[#This Row],[graaddagen]]*_34_KNMI_Stations[[#This Row],[Gewogen factor]]</f>
        <v>11.9</v>
      </c>
      <c r="P1649" s="89" cm="1">
        <f t="array" ref="P16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650" spans="1:16" x14ac:dyDescent="0.25">
      <c r="A1650">
        <v>249</v>
      </c>
      <c r="B1650" s="110">
        <v>45722</v>
      </c>
      <c r="C1650" s="89">
        <v>3.1</v>
      </c>
      <c r="D1650" s="89">
        <v>8.5</v>
      </c>
      <c r="E1650" s="96">
        <v>1216</v>
      </c>
      <c r="F1650" s="89">
        <v>0</v>
      </c>
      <c r="G1650" s="89"/>
      <c r="H1650">
        <v>0.71</v>
      </c>
      <c r="I1650" t="s">
        <v>4</v>
      </c>
      <c r="J1650">
        <v>1</v>
      </c>
      <c r="K1650">
        <v>3</v>
      </c>
      <c r="L1650">
        <v>2025</v>
      </c>
      <c r="M1650" t="s">
        <v>119</v>
      </c>
      <c r="N1650" s="89" cm="1">
        <f t="array" ref="N1650">IF(ISNUMBER(_34_KNMI_Stations[[#This Row],[Etmaal temperatuur °C]]),IF(_34_KNMI_Stations[[#This Row],[Etmaal temperatuur °C]]&lt;stookgrens[],stookgrens[]-_34_KNMI_Stations[[#This Row],[Etmaal temperatuur °C]],0),"")</f>
        <v>9.5</v>
      </c>
      <c r="O1650" s="89">
        <f>_34_KNMI_Stations[[#This Row],[graaddagen]]*_34_KNMI_Stations[[#This Row],[Gewogen factor]]</f>
        <v>9.5</v>
      </c>
      <c r="P1650" s="89" cm="1">
        <f t="array" ref="P16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651" spans="1:16" x14ac:dyDescent="0.25">
      <c r="A1651">
        <v>249</v>
      </c>
      <c r="B1651" s="110">
        <v>45723</v>
      </c>
      <c r="C1651" s="89">
        <v>3.1</v>
      </c>
      <c r="D1651" s="89">
        <v>9.5</v>
      </c>
      <c r="E1651" s="96">
        <v>1256</v>
      </c>
      <c r="F1651" s="89">
        <v>0</v>
      </c>
      <c r="G1651" s="89"/>
      <c r="H1651">
        <v>0.71</v>
      </c>
      <c r="I1651" t="s">
        <v>4</v>
      </c>
      <c r="J1651">
        <v>1</v>
      </c>
      <c r="K1651">
        <v>3</v>
      </c>
      <c r="L1651">
        <v>2025</v>
      </c>
      <c r="M1651" t="s">
        <v>119</v>
      </c>
      <c r="N1651" s="89" cm="1">
        <f t="array" ref="N1651">IF(ISNUMBER(_34_KNMI_Stations[[#This Row],[Etmaal temperatuur °C]]),IF(_34_KNMI_Stations[[#This Row],[Etmaal temperatuur °C]]&lt;stookgrens[],stookgrens[]-_34_KNMI_Stations[[#This Row],[Etmaal temperatuur °C]],0),"")</f>
        <v>8.5</v>
      </c>
      <c r="O1651" s="89">
        <f>_34_KNMI_Stations[[#This Row],[graaddagen]]*_34_KNMI_Stations[[#This Row],[Gewogen factor]]</f>
        <v>8.5</v>
      </c>
      <c r="P1651" s="89" cm="1">
        <f t="array" ref="P16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652" spans="1:16" x14ac:dyDescent="0.25">
      <c r="A1652">
        <v>249</v>
      </c>
      <c r="B1652" s="110">
        <v>45724</v>
      </c>
      <c r="C1652" s="89">
        <v>4</v>
      </c>
      <c r="D1652" s="89">
        <v>11</v>
      </c>
      <c r="E1652" s="96">
        <v>1325</v>
      </c>
      <c r="F1652" s="89">
        <v>0</v>
      </c>
      <c r="G1652" s="89"/>
      <c r="H1652">
        <v>0.64</v>
      </c>
      <c r="I1652" t="s">
        <v>4</v>
      </c>
      <c r="J1652">
        <v>1</v>
      </c>
      <c r="K1652">
        <v>3</v>
      </c>
      <c r="L1652">
        <v>2025</v>
      </c>
      <c r="M1652" t="s">
        <v>119</v>
      </c>
      <c r="N1652" s="89" cm="1">
        <f t="array" ref="N1652">IF(ISNUMBER(_34_KNMI_Stations[[#This Row],[Etmaal temperatuur °C]]),IF(_34_KNMI_Stations[[#This Row],[Etmaal temperatuur °C]]&lt;stookgrens[],stookgrens[]-_34_KNMI_Stations[[#This Row],[Etmaal temperatuur °C]],0),"")</f>
        <v>7</v>
      </c>
      <c r="O1652" s="89">
        <f>_34_KNMI_Stations[[#This Row],[graaddagen]]*_34_KNMI_Stations[[#This Row],[Gewogen factor]]</f>
        <v>7</v>
      </c>
      <c r="P1652" s="89" cm="1">
        <f t="array" ref="P16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653" spans="1:16" x14ac:dyDescent="0.25">
      <c r="A1653">
        <v>249</v>
      </c>
      <c r="B1653" s="110">
        <v>45725</v>
      </c>
      <c r="C1653" s="89">
        <v>3</v>
      </c>
      <c r="D1653" s="89">
        <v>8.6</v>
      </c>
      <c r="E1653" s="96">
        <v>1217</v>
      </c>
      <c r="F1653" s="89">
        <v>0</v>
      </c>
      <c r="G1653" s="89"/>
      <c r="H1653">
        <v>0.74</v>
      </c>
      <c r="I1653" t="s">
        <v>4</v>
      </c>
      <c r="J1653">
        <v>1</v>
      </c>
      <c r="K1653">
        <v>3</v>
      </c>
      <c r="L1653">
        <v>2025</v>
      </c>
      <c r="M1653" t="s">
        <v>119</v>
      </c>
      <c r="N1653" s="89" cm="1">
        <f t="array" ref="N1653">IF(ISNUMBER(_34_KNMI_Stations[[#This Row],[Etmaal temperatuur °C]]),IF(_34_KNMI_Stations[[#This Row],[Etmaal temperatuur °C]]&lt;stookgrens[],stookgrens[]-_34_KNMI_Stations[[#This Row],[Etmaal temperatuur °C]],0),"")</f>
        <v>9.4</v>
      </c>
      <c r="O1653" s="89">
        <f>_34_KNMI_Stations[[#This Row],[graaddagen]]*_34_KNMI_Stations[[#This Row],[Gewogen factor]]</f>
        <v>9.4</v>
      </c>
      <c r="P1653" s="89" cm="1">
        <f t="array" ref="P16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654" spans="1:16" x14ac:dyDescent="0.25">
      <c r="A1654">
        <v>249</v>
      </c>
      <c r="B1654" s="110">
        <v>45726</v>
      </c>
      <c r="C1654" s="89">
        <v>3.1</v>
      </c>
      <c r="D1654" s="89">
        <v>6.4</v>
      </c>
      <c r="E1654" s="96">
        <v>1300</v>
      </c>
      <c r="F1654" s="89">
        <v>0</v>
      </c>
      <c r="G1654" s="89"/>
      <c r="H1654">
        <v>0.85</v>
      </c>
      <c r="I1654" t="s">
        <v>4</v>
      </c>
      <c r="J1654">
        <v>1</v>
      </c>
      <c r="K1654">
        <v>3</v>
      </c>
      <c r="L1654">
        <v>2025</v>
      </c>
      <c r="M1654" t="s">
        <v>120</v>
      </c>
      <c r="N1654" s="89" cm="1">
        <f t="array" ref="N1654">IF(ISNUMBER(_34_KNMI_Stations[[#This Row],[Etmaal temperatuur °C]]),IF(_34_KNMI_Stations[[#This Row],[Etmaal temperatuur °C]]&lt;stookgrens[],stookgrens[]-_34_KNMI_Stations[[#This Row],[Etmaal temperatuur °C]],0),"")</f>
        <v>11.6</v>
      </c>
      <c r="O1654" s="89">
        <f>_34_KNMI_Stations[[#This Row],[graaddagen]]*_34_KNMI_Stations[[#This Row],[Gewogen factor]]</f>
        <v>11.6</v>
      </c>
      <c r="P1654" s="89" cm="1">
        <f t="array" ref="P16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655" spans="1:16" x14ac:dyDescent="0.25">
      <c r="A1655">
        <v>249</v>
      </c>
      <c r="B1655" s="110">
        <v>45727</v>
      </c>
      <c r="C1655" s="89">
        <v>5</v>
      </c>
      <c r="D1655" s="89">
        <v>5.5</v>
      </c>
      <c r="E1655" s="96">
        <v>828</v>
      </c>
      <c r="F1655" s="89">
        <v>0.5</v>
      </c>
      <c r="G1655" s="89"/>
      <c r="H1655">
        <v>0.82</v>
      </c>
      <c r="I1655" t="s">
        <v>4</v>
      </c>
      <c r="J1655">
        <v>1</v>
      </c>
      <c r="K1655">
        <v>3</v>
      </c>
      <c r="L1655">
        <v>2025</v>
      </c>
      <c r="M1655" t="s">
        <v>120</v>
      </c>
      <c r="N1655" s="89" cm="1">
        <f t="array" ref="N1655">IF(ISNUMBER(_34_KNMI_Stations[[#This Row],[Etmaal temperatuur °C]]),IF(_34_KNMI_Stations[[#This Row],[Etmaal temperatuur °C]]&lt;stookgrens[],stookgrens[]-_34_KNMI_Stations[[#This Row],[Etmaal temperatuur °C]],0),"")</f>
        <v>12.5</v>
      </c>
      <c r="O1655" s="89">
        <f>_34_KNMI_Stations[[#This Row],[graaddagen]]*_34_KNMI_Stations[[#This Row],[Gewogen factor]]</f>
        <v>12.5</v>
      </c>
      <c r="P1655" s="89" cm="1">
        <f t="array" ref="P16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656" spans="1:16" x14ac:dyDescent="0.25">
      <c r="A1656">
        <v>249</v>
      </c>
      <c r="B1656" s="110">
        <v>45728</v>
      </c>
      <c r="C1656" s="89">
        <v>3.3</v>
      </c>
      <c r="D1656" s="89">
        <v>3.7</v>
      </c>
      <c r="E1656" s="96">
        <v>875</v>
      </c>
      <c r="F1656" s="89">
        <v>0.2</v>
      </c>
      <c r="G1656" s="89"/>
      <c r="H1656">
        <v>0.84</v>
      </c>
      <c r="I1656" t="s">
        <v>4</v>
      </c>
      <c r="J1656">
        <v>1</v>
      </c>
      <c r="K1656">
        <v>3</v>
      </c>
      <c r="L1656">
        <v>2025</v>
      </c>
      <c r="M1656" t="s">
        <v>120</v>
      </c>
      <c r="N1656" s="89" cm="1">
        <f t="array" ref="N1656">IF(ISNUMBER(_34_KNMI_Stations[[#This Row],[Etmaal temperatuur °C]]),IF(_34_KNMI_Stations[[#This Row],[Etmaal temperatuur °C]]&lt;stookgrens[],stookgrens[]-_34_KNMI_Stations[[#This Row],[Etmaal temperatuur °C]],0),"")</f>
        <v>14.3</v>
      </c>
      <c r="O1656" s="89">
        <f>_34_KNMI_Stations[[#This Row],[graaddagen]]*_34_KNMI_Stations[[#This Row],[Gewogen factor]]</f>
        <v>14.3</v>
      </c>
      <c r="P1656" s="89" cm="1">
        <f t="array" ref="P16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657" spans="1:16" x14ac:dyDescent="0.25">
      <c r="A1657">
        <v>249</v>
      </c>
      <c r="B1657" s="110">
        <v>45729</v>
      </c>
      <c r="C1657" s="89">
        <v>3.4</v>
      </c>
      <c r="D1657" s="89">
        <v>2.1</v>
      </c>
      <c r="E1657" s="96">
        <v>1087</v>
      </c>
      <c r="F1657" s="89">
        <v>0.1</v>
      </c>
      <c r="G1657" s="89"/>
      <c r="H1657">
        <v>0.84</v>
      </c>
      <c r="I1657" t="s">
        <v>4</v>
      </c>
      <c r="J1657">
        <v>1</v>
      </c>
      <c r="K1657">
        <v>3</v>
      </c>
      <c r="L1657">
        <v>2025</v>
      </c>
      <c r="M1657" t="s">
        <v>120</v>
      </c>
      <c r="N1657" s="89" cm="1">
        <f t="array" ref="N1657">IF(ISNUMBER(_34_KNMI_Stations[[#This Row],[Etmaal temperatuur °C]]),IF(_34_KNMI_Stations[[#This Row],[Etmaal temperatuur °C]]&lt;stookgrens[],stookgrens[]-_34_KNMI_Stations[[#This Row],[Etmaal temperatuur °C]],0),"")</f>
        <v>15.9</v>
      </c>
      <c r="O1657" s="89">
        <f>_34_KNMI_Stations[[#This Row],[graaddagen]]*_34_KNMI_Stations[[#This Row],[Gewogen factor]]</f>
        <v>15.9</v>
      </c>
      <c r="P1657" s="89" cm="1">
        <f t="array" ref="P16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658" spans="1:16" x14ac:dyDescent="0.25">
      <c r="A1658">
        <v>249</v>
      </c>
      <c r="B1658" s="110">
        <v>45730</v>
      </c>
      <c r="C1658" s="89">
        <v>4.3</v>
      </c>
      <c r="D1658" s="89">
        <v>2.9</v>
      </c>
      <c r="E1658" s="96">
        <v>1244</v>
      </c>
      <c r="F1658" s="89">
        <v>0.9</v>
      </c>
      <c r="G1658" s="89"/>
      <c r="H1658">
        <v>0.75</v>
      </c>
      <c r="I1658" t="s">
        <v>4</v>
      </c>
      <c r="J1658">
        <v>1</v>
      </c>
      <c r="K1658">
        <v>3</v>
      </c>
      <c r="L1658">
        <v>2025</v>
      </c>
      <c r="M1658" t="s">
        <v>120</v>
      </c>
      <c r="N1658" s="89" cm="1">
        <f t="array" ref="N1658">IF(ISNUMBER(_34_KNMI_Stations[[#This Row],[Etmaal temperatuur °C]]),IF(_34_KNMI_Stations[[#This Row],[Etmaal temperatuur °C]]&lt;stookgrens[],stookgrens[]-_34_KNMI_Stations[[#This Row],[Etmaal temperatuur °C]],0),"")</f>
        <v>15.1</v>
      </c>
      <c r="O1658" s="89">
        <f>_34_KNMI_Stations[[#This Row],[graaddagen]]*_34_KNMI_Stations[[#This Row],[Gewogen factor]]</f>
        <v>15.1</v>
      </c>
      <c r="P1658" s="89" cm="1">
        <f t="array" ref="P16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659" spans="1:16" x14ac:dyDescent="0.25">
      <c r="A1659">
        <v>249</v>
      </c>
      <c r="B1659" s="110">
        <v>45731</v>
      </c>
      <c r="C1659" s="89">
        <v>5.6</v>
      </c>
      <c r="D1659" s="89">
        <v>2.9</v>
      </c>
      <c r="E1659" s="96">
        <v>1476</v>
      </c>
      <c r="F1659" s="89">
        <v>0</v>
      </c>
      <c r="G1659" s="89"/>
      <c r="H1659">
        <v>0.71</v>
      </c>
      <c r="I1659" t="s">
        <v>4</v>
      </c>
      <c r="J1659">
        <v>1</v>
      </c>
      <c r="K1659">
        <v>3</v>
      </c>
      <c r="L1659">
        <v>2025</v>
      </c>
      <c r="M1659" t="s">
        <v>120</v>
      </c>
      <c r="N1659" s="89" cm="1">
        <f t="array" ref="N1659">IF(ISNUMBER(_34_KNMI_Stations[[#This Row],[Etmaal temperatuur °C]]),IF(_34_KNMI_Stations[[#This Row],[Etmaal temperatuur °C]]&lt;stookgrens[],stookgrens[]-_34_KNMI_Stations[[#This Row],[Etmaal temperatuur °C]],0),"")</f>
        <v>15.1</v>
      </c>
      <c r="O1659" s="89">
        <f>_34_KNMI_Stations[[#This Row],[graaddagen]]*_34_KNMI_Stations[[#This Row],[Gewogen factor]]</f>
        <v>15.1</v>
      </c>
      <c r="P1659" s="89" cm="1">
        <f t="array" ref="P16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660" spans="1:16" x14ac:dyDescent="0.25">
      <c r="A1660">
        <v>249</v>
      </c>
      <c r="B1660" s="110">
        <v>45732</v>
      </c>
      <c r="C1660" s="89">
        <v>3.3</v>
      </c>
      <c r="D1660" s="89">
        <v>3.8</v>
      </c>
      <c r="E1660" s="96">
        <v>1236</v>
      </c>
      <c r="F1660" s="89">
        <v>-0.1</v>
      </c>
      <c r="G1660" s="89"/>
      <c r="H1660">
        <v>0.81</v>
      </c>
      <c r="I1660" t="s">
        <v>4</v>
      </c>
      <c r="J1660">
        <v>1</v>
      </c>
      <c r="K1660">
        <v>3</v>
      </c>
      <c r="L1660">
        <v>2025</v>
      </c>
      <c r="M1660" t="s">
        <v>120</v>
      </c>
      <c r="N1660" s="89" cm="1">
        <f t="array" ref="N1660">IF(ISNUMBER(_34_KNMI_Stations[[#This Row],[Etmaal temperatuur °C]]),IF(_34_KNMI_Stations[[#This Row],[Etmaal temperatuur °C]]&lt;stookgrens[],stookgrens[]-_34_KNMI_Stations[[#This Row],[Etmaal temperatuur °C]],0),"")</f>
        <v>14.2</v>
      </c>
      <c r="O1660" s="89">
        <f>_34_KNMI_Stations[[#This Row],[graaddagen]]*_34_KNMI_Stations[[#This Row],[Gewogen factor]]</f>
        <v>14.2</v>
      </c>
      <c r="P1660" s="89" cm="1">
        <f t="array" ref="P16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661" spans="1:16" x14ac:dyDescent="0.25">
      <c r="A1661">
        <v>249</v>
      </c>
      <c r="B1661" s="110">
        <v>45733</v>
      </c>
      <c r="C1661" s="89">
        <v>5</v>
      </c>
      <c r="D1661" s="89">
        <v>4.4000000000000004</v>
      </c>
      <c r="E1661" s="96">
        <v>1633</v>
      </c>
      <c r="F1661" s="89">
        <v>0</v>
      </c>
      <c r="G1661" s="89"/>
      <c r="H1661">
        <v>0.68</v>
      </c>
      <c r="I1661" t="s">
        <v>4</v>
      </c>
      <c r="J1661">
        <v>1</v>
      </c>
      <c r="K1661">
        <v>3</v>
      </c>
      <c r="L1661">
        <v>2025</v>
      </c>
      <c r="M1661" t="s">
        <v>121</v>
      </c>
      <c r="N1661" s="89" cm="1">
        <f t="array" ref="N1661">IF(ISNUMBER(_34_KNMI_Stations[[#This Row],[Etmaal temperatuur °C]]),IF(_34_KNMI_Stations[[#This Row],[Etmaal temperatuur °C]]&lt;stookgrens[],stookgrens[]-_34_KNMI_Stations[[#This Row],[Etmaal temperatuur °C]],0),"")</f>
        <v>13.6</v>
      </c>
      <c r="O1661" s="89">
        <f>_34_KNMI_Stations[[#This Row],[graaddagen]]*_34_KNMI_Stations[[#This Row],[Gewogen factor]]</f>
        <v>13.6</v>
      </c>
      <c r="P1661" s="89" cm="1">
        <f t="array" ref="P16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662" spans="1:16" x14ac:dyDescent="0.25">
      <c r="A1662">
        <v>249</v>
      </c>
      <c r="B1662" s="110">
        <v>45734</v>
      </c>
      <c r="C1662" s="89">
        <v>5</v>
      </c>
      <c r="D1662" s="89">
        <v>4.4000000000000004</v>
      </c>
      <c r="E1662" s="96">
        <v>1685</v>
      </c>
      <c r="F1662" s="89">
        <v>0</v>
      </c>
      <c r="G1662" s="89"/>
      <c r="H1662">
        <v>0.56999999999999995</v>
      </c>
      <c r="I1662" t="s">
        <v>4</v>
      </c>
      <c r="J1662">
        <v>1</v>
      </c>
      <c r="K1662">
        <v>3</v>
      </c>
      <c r="L1662">
        <v>2025</v>
      </c>
      <c r="M1662" t="s">
        <v>121</v>
      </c>
      <c r="N1662" s="89" cm="1">
        <f t="array" ref="N1662">IF(ISNUMBER(_34_KNMI_Stations[[#This Row],[Etmaal temperatuur °C]]),IF(_34_KNMI_Stations[[#This Row],[Etmaal temperatuur °C]]&lt;stookgrens[],stookgrens[]-_34_KNMI_Stations[[#This Row],[Etmaal temperatuur °C]],0),"")</f>
        <v>13.6</v>
      </c>
      <c r="O1662" s="89">
        <f>_34_KNMI_Stations[[#This Row],[graaddagen]]*_34_KNMI_Stations[[#This Row],[Gewogen factor]]</f>
        <v>13.6</v>
      </c>
      <c r="P1662" s="89" cm="1">
        <f t="array" ref="P16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663" spans="1:16" x14ac:dyDescent="0.25">
      <c r="A1663">
        <v>249</v>
      </c>
      <c r="B1663" s="110">
        <v>45735</v>
      </c>
      <c r="C1663" s="89">
        <v>3.1</v>
      </c>
      <c r="D1663" s="89">
        <v>6.9</v>
      </c>
      <c r="E1663" s="96">
        <v>1648</v>
      </c>
      <c r="F1663" s="89">
        <v>0</v>
      </c>
      <c r="G1663" s="89"/>
      <c r="H1663">
        <v>0.64</v>
      </c>
      <c r="I1663" t="s">
        <v>4</v>
      </c>
      <c r="J1663">
        <v>1</v>
      </c>
      <c r="K1663">
        <v>3</v>
      </c>
      <c r="L1663">
        <v>2025</v>
      </c>
      <c r="M1663" t="s">
        <v>121</v>
      </c>
      <c r="N1663" s="89" cm="1">
        <f t="array" ref="N1663">IF(ISNUMBER(_34_KNMI_Stations[[#This Row],[Etmaal temperatuur °C]]),IF(_34_KNMI_Stations[[#This Row],[Etmaal temperatuur °C]]&lt;stookgrens[],stookgrens[]-_34_KNMI_Stations[[#This Row],[Etmaal temperatuur °C]],0),"")</f>
        <v>11.1</v>
      </c>
      <c r="O1663" s="89">
        <f>_34_KNMI_Stations[[#This Row],[graaddagen]]*_34_KNMI_Stations[[#This Row],[Gewogen factor]]</f>
        <v>11.1</v>
      </c>
      <c r="P1663" s="89" cm="1">
        <f t="array" ref="P16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664" spans="1:16" x14ac:dyDescent="0.25">
      <c r="A1664">
        <v>249</v>
      </c>
      <c r="B1664" s="110">
        <v>45736</v>
      </c>
      <c r="C1664" s="89">
        <v>2.2999999999999998</v>
      </c>
      <c r="D1664" s="89">
        <v>9</v>
      </c>
      <c r="E1664" s="96">
        <v>1605</v>
      </c>
      <c r="F1664" s="89">
        <v>0</v>
      </c>
      <c r="G1664" s="89"/>
      <c r="H1664">
        <v>0.73</v>
      </c>
      <c r="I1664" t="s">
        <v>4</v>
      </c>
      <c r="J1664">
        <v>1</v>
      </c>
      <c r="K1664">
        <v>3</v>
      </c>
      <c r="L1664">
        <v>2025</v>
      </c>
      <c r="M1664" t="s">
        <v>121</v>
      </c>
      <c r="N1664" s="89" cm="1">
        <f t="array" ref="N1664">IF(ISNUMBER(_34_KNMI_Stations[[#This Row],[Etmaal temperatuur °C]]),IF(_34_KNMI_Stations[[#This Row],[Etmaal temperatuur °C]]&lt;stookgrens[],stookgrens[]-_34_KNMI_Stations[[#This Row],[Etmaal temperatuur °C]],0),"")</f>
        <v>9</v>
      </c>
      <c r="O1664" s="89">
        <f>_34_KNMI_Stations[[#This Row],[graaddagen]]*_34_KNMI_Stations[[#This Row],[Gewogen factor]]</f>
        <v>9</v>
      </c>
      <c r="P1664" s="89" cm="1">
        <f t="array" ref="P16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665" spans="1:16" x14ac:dyDescent="0.25">
      <c r="A1665">
        <v>249</v>
      </c>
      <c r="B1665" s="110">
        <v>45737</v>
      </c>
      <c r="C1665" s="89">
        <v>6.3</v>
      </c>
      <c r="D1665" s="89">
        <v>13</v>
      </c>
      <c r="E1665" s="96">
        <v>1550</v>
      </c>
      <c r="F1665" s="89">
        <v>0</v>
      </c>
      <c r="G1665" s="89"/>
      <c r="H1665">
        <v>0.62</v>
      </c>
      <c r="I1665" t="s">
        <v>4</v>
      </c>
      <c r="J1665">
        <v>1</v>
      </c>
      <c r="K1665">
        <v>3</v>
      </c>
      <c r="L1665">
        <v>2025</v>
      </c>
      <c r="M1665" t="s">
        <v>121</v>
      </c>
      <c r="N1665" s="89" cm="1">
        <f t="array" ref="N1665">IF(ISNUMBER(_34_KNMI_Stations[[#This Row],[Etmaal temperatuur °C]]),IF(_34_KNMI_Stations[[#This Row],[Etmaal temperatuur °C]]&lt;stookgrens[],stookgrens[]-_34_KNMI_Stations[[#This Row],[Etmaal temperatuur °C]],0),"")</f>
        <v>5</v>
      </c>
      <c r="O1665" s="89">
        <f>_34_KNMI_Stations[[#This Row],[graaddagen]]*_34_KNMI_Stations[[#This Row],[Gewogen factor]]</f>
        <v>5</v>
      </c>
      <c r="P1665" s="89" cm="1">
        <f t="array" ref="P16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666" spans="1:16" x14ac:dyDescent="0.25">
      <c r="A1666">
        <v>249</v>
      </c>
      <c r="B1666" s="110">
        <v>45738</v>
      </c>
      <c r="C1666" s="89">
        <v>6.8</v>
      </c>
      <c r="D1666" s="89">
        <v>13.3</v>
      </c>
      <c r="E1666" s="96">
        <v>1278</v>
      </c>
      <c r="F1666" s="89">
        <v>0.1</v>
      </c>
      <c r="G1666" s="89"/>
      <c r="H1666">
        <v>0.57999999999999996</v>
      </c>
      <c r="I1666" t="s">
        <v>4</v>
      </c>
      <c r="J1666">
        <v>1</v>
      </c>
      <c r="K1666">
        <v>3</v>
      </c>
      <c r="L1666">
        <v>2025</v>
      </c>
      <c r="M1666" t="s">
        <v>121</v>
      </c>
      <c r="N1666" s="89" cm="1">
        <f t="array" ref="N1666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1666" s="89">
        <f>_34_KNMI_Stations[[#This Row],[graaddagen]]*_34_KNMI_Stations[[#This Row],[Gewogen factor]]</f>
        <v>4.6999999999999993</v>
      </c>
      <c r="P1666" s="89" cm="1">
        <f t="array" ref="P16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667" spans="1:16" x14ac:dyDescent="0.25">
      <c r="A1667">
        <v>249</v>
      </c>
      <c r="B1667" s="110">
        <v>45739</v>
      </c>
      <c r="C1667" s="89">
        <v>3.8</v>
      </c>
      <c r="D1667" s="89">
        <v>11.6</v>
      </c>
      <c r="E1667" s="96">
        <v>1243</v>
      </c>
      <c r="F1667" s="89">
        <v>0.5</v>
      </c>
      <c r="G1667" s="89"/>
      <c r="H1667">
        <v>0.76</v>
      </c>
      <c r="I1667" t="s">
        <v>4</v>
      </c>
      <c r="J1667">
        <v>1</v>
      </c>
      <c r="K1667">
        <v>3</v>
      </c>
      <c r="L1667">
        <v>2025</v>
      </c>
      <c r="M1667" t="s">
        <v>121</v>
      </c>
      <c r="N1667" s="89" cm="1">
        <f t="array" ref="N1667">IF(ISNUMBER(_34_KNMI_Stations[[#This Row],[Etmaal temperatuur °C]]),IF(_34_KNMI_Stations[[#This Row],[Etmaal temperatuur °C]]&lt;stookgrens[],stookgrens[]-_34_KNMI_Stations[[#This Row],[Etmaal temperatuur °C]],0),"")</f>
        <v>6.4</v>
      </c>
      <c r="O1667" s="89">
        <f>_34_KNMI_Stations[[#This Row],[graaddagen]]*_34_KNMI_Stations[[#This Row],[Gewogen factor]]</f>
        <v>6.4</v>
      </c>
      <c r="P1667" s="89" cm="1">
        <f t="array" ref="P16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668" spans="1:16" x14ac:dyDescent="0.25">
      <c r="A1668">
        <v>249</v>
      </c>
      <c r="B1668" s="110">
        <v>45740</v>
      </c>
      <c r="C1668" s="89">
        <v>4</v>
      </c>
      <c r="D1668" s="89">
        <v>8.1999999999999993</v>
      </c>
      <c r="E1668" s="96">
        <v>1268</v>
      </c>
      <c r="F1668" s="89">
        <v>0</v>
      </c>
      <c r="G1668" s="89"/>
      <c r="H1668">
        <v>0.86</v>
      </c>
      <c r="I1668" t="s">
        <v>4</v>
      </c>
      <c r="J1668">
        <v>1</v>
      </c>
      <c r="K1668">
        <v>3</v>
      </c>
      <c r="L1668">
        <v>2025</v>
      </c>
      <c r="M1668" t="s">
        <v>122</v>
      </c>
      <c r="N1668" s="89" cm="1">
        <f t="array" ref="N1668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668" s="89">
        <f>_34_KNMI_Stations[[#This Row],[graaddagen]]*_34_KNMI_Stations[[#This Row],[Gewogen factor]]</f>
        <v>9.8000000000000007</v>
      </c>
      <c r="P1668" s="89" cm="1">
        <f t="array" ref="P16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669" spans="1:16" x14ac:dyDescent="0.25">
      <c r="A1669">
        <v>249</v>
      </c>
      <c r="B1669" s="110">
        <v>45741</v>
      </c>
      <c r="C1669" s="89">
        <v>4.3</v>
      </c>
      <c r="D1669" s="89">
        <v>8.1</v>
      </c>
      <c r="E1669" s="96">
        <v>1065</v>
      </c>
      <c r="F1669" s="89">
        <v>0</v>
      </c>
      <c r="G1669" s="89"/>
      <c r="H1669">
        <v>0.85</v>
      </c>
      <c r="I1669" t="s">
        <v>4</v>
      </c>
      <c r="J1669">
        <v>1</v>
      </c>
      <c r="K1669">
        <v>3</v>
      </c>
      <c r="L1669">
        <v>2025</v>
      </c>
      <c r="M1669" t="s">
        <v>122</v>
      </c>
      <c r="N1669" s="89" cm="1">
        <f t="array" ref="N1669">IF(ISNUMBER(_34_KNMI_Stations[[#This Row],[Etmaal temperatuur °C]]),IF(_34_KNMI_Stations[[#This Row],[Etmaal temperatuur °C]]&lt;stookgrens[],stookgrens[]-_34_KNMI_Stations[[#This Row],[Etmaal temperatuur °C]],0),"")</f>
        <v>9.9</v>
      </c>
      <c r="O1669" s="89">
        <f>_34_KNMI_Stations[[#This Row],[graaddagen]]*_34_KNMI_Stations[[#This Row],[Gewogen factor]]</f>
        <v>9.9</v>
      </c>
      <c r="P1669" s="89" cm="1">
        <f t="array" ref="P16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670" spans="1:16" x14ac:dyDescent="0.25">
      <c r="A1670">
        <v>249</v>
      </c>
      <c r="B1670" s="110">
        <v>45742</v>
      </c>
      <c r="C1670" s="89">
        <v>2.8</v>
      </c>
      <c r="D1670" s="89">
        <v>7.2</v>
      </c>
      <c r="E1670" s="96">
        <v>1035</v>
      </c>
      <c r="F1670" s="89">
        <v>0</v>
      </c>
      <c r="G1670" s="89"/>
      <c r="H1670">
        <v>0.86</v>
      </c>
      <c r="I1670" t="s">
        <v>4</v>
      </c>
      <c r="J1670">
        <v>1</v>
      </c>
      <c r="K1670">
        <v>3</v>
      </c>
      <c r="L1670">
        <v>2025</v>
      </c>
      <c r="M1670" t="s">
        <v>122</v>
      </c>
      <c r="N1670" s="89" cm="1">
        <f t="array" ref="N1670">IF(ISNUMBER(_34_KNMI_Stations[[#This Row],[Etmaal temperatuur °C]]),IF(_34_KNMI_Stations[[#This Row],[Etmaal temperatuur °C]]&lt;stookgrens[],stookgrens[]-_34_KNMI_Stations[[#This Row],[Etmaal temperatuur °C]],0),"")</f>
        <v>10.8</v>
      </c>
      <c r="O1670" s="89">
        <f>_34_KNMI_Stations[[#This Row],[graaddagen]]*_34_KNMI_Stations[[#This Row],[Gewogen factor]]</f>
        <v>10.8</v>
      </c>
      <c r="P1670" s="89" cm="1">
        <f t="array" ref="P16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671" spans="1:16" x14ac:dyDescent="0.25">
      <c r="A1671">
        <v>249</v>
      </c>
      <c r="B1671" s="110">
        <v>45743</v>
      </c>
      <c r="C1671" s="89">
        <v>3.2</v>
      </c>
      <c r="D1671" s="89">
        <v>7.4</v>
      </c>
      <c r="E1671" s="96">
        <v>1776</v>
      </c>
      <c r="F1671" s="89">
        <v>0</v>
      </c>
      <c r="G1671" s="89"/>
      <c r="H1671">
        <v>0.81</v>
      </c>
      <c r="I1671" t="s">
        <v>4</v>
      </c>
      <c r="J1671">
        <v>1</v>
      </c>
      <c r="K1671">
        <v>3</v>
      </c>
      <c r="L1671">
        <v>2025</v>
      </c>
      <c r="M1671" t="s">
        <v>122</v>
      </c>
      <c r="N1671" s="89" cm="1">
        <f t="array" ref="N1671">IF(ISNUMBER(_34_KNMI_Stations[[#This Row],[Etmaal temperatuur °C]]),IF(_34_KNMI_Stations[[#This Row],[Etmaal temperatuur °C]]&lt;stookgrens[],stookgrens[]-_34_KNMI_Stations[[#This Row],[Etmaal temperatuur °C]],0),"")</f>
        <v>10.6</v>
      </c>
      <c r="O1671" s="89">
        <f>_34_KNMI_Stations[[#This Row],[graaddagen]]*_34_KNMI_Stations[[#This Row],[Gewogen factor]]</f>
        <v>10.6</v>
      </c>
      <c r="P1671" s="89" cm="1">
        <f t="array" ref="P16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672" spans="1:16" x14ac:dyDescent="0.25">
      <c r="A1672">
        <v>249</v>
      </c>
      <c r="B1672" s="110">
        <v>45744</v>
      </c>
      <c r="C1672" s="89">
        <v>4.3</v>
      </c>
      <c r="D1672" s="89">
        <v>6.7</v>
      </c>
      <c r="E1672" s="96">
        <v>536</v>
      </c>
      <c r="F1672" s="89">
        <v>0.2</v>
      </c>
      <c r="G1672" s="89"/>
      <c r="H1672">
        <v>0.9</v>
      </c>
      <c r="I1672" t="s">
        <v>4</v>
      </c>
      <c r="J1672">
        <v>1</v>
      </c>
      <c r="K1672">
        <v>3</v>
      </c>
      <c r="L1672">
        <v>2025</v>
      </c>
      <c r="M1672" t="s">
        <v>122</v>
      </c>
      <c r="N1672" s="89" cm="1">
        <f t="array" ref="N1672">IF(ISNUMBER(_34_KNMI_Stations[[#This Row],[Etmaal temperatuur °C]]),IF(_34_KNMI_Stations[[#This Row],[Etmaal temperatuur °C]]&lt;stookgrens[],stookgrens[]-_34_KNMI_Stations[[#This Row],[Etmaal temperatuur °C]],0),"")</f>
        <v>11.3</v>
      </c>
      <c r="O1672" s="89">
        <f>_34_KNMI_Stations[[#This Row],[graaddagen]]*_34_KNMI_Stations[[#This Row],[Gewogen factor]]</f>
        <v>11.3</v>
      </c>
      <c r="P1672" s="89" cm="1">
        <f t="array" ref="P16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673" spans="1:16" x14ac:dyDescent="0.25">
      <c r="A1673">
        <v>249</v>
      </c>
      <c r="B1673" s="110">
        <v>45745</v>
      </c>
      <c r="C1673" s="89">
        <v>4.2</v>
      </c>
      <c r="D1673" s="89">
        <v>6.5</v>
      </c>
      <c r="E1673" s="96">
        <v>1534</v>
      </c>
      <c r="F1673" s="89">
        <v>0</v>
      </c>
      <c r="G1673" s="89"/>
      <c r="H1673">
        <v>0.82</v>
      </c>
      <c r="I1673" t="s">
        <v>4</v>
      </c>
      <c r="J1673">
        <v>1</v>
      </c>
      <c r="K1673">
        <v>3</v>
      </c>
      <c r="L1673">
        <v>2025</v>
      </c>
      <c r="M1673" t="s">
        <v>122</v>
      </c>
      <c r="N1673" s="89" cm="1">
        <f t="array" ref="N1673">IF(ISNUMBER(_34_KNMI_Stations[[#This Row],[Etmaal temperatuur °C]]),IF(_34_KNMI_Stations[[#This Row],[Etmaal temperatuur °C]]&lt;stookgrens[],stookgrens[]-_34_KNMI_Stations[[#This Row],[Etmaal temperatuur °C]],0),"")</f>
        <v>11.5</v>
      </c>
      <c r="O1673" s="89">
        <f>_34_KNMI_Stations[[#This Row],[graaddagen]]*_34_KNMI_Stations[[#This Row],[Gewogen factor]]</f>
        <v>11.5</v>
      </c>
      <c r="P1673" s="89" cm="1">
        <f t="array" ref="P16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674" spans="1:16" x14ac:dyDescent="0.25">
      <c r="A1674">
        <v>249</v>
      </c>
      <c r="B1674" s="110">
        <v>45746</v>
      </c>
      <c r="C1674" s="89">
        <v>9.5</v>
      </c>
      <c r="D1674" s="89">
        <v>9.3000000000000007</v>
      </c>
      <c r="E1674" s="96">
        <v>1478</v>
      </c>
      <c r="F1674" s="89">
        <v>0.4</v>
      </c>
      <c r="G1674" s="89"/>
      <c r="H1674">
        <v>0.78</v>
      </c>
      <c r="I1674" t="s">
        <v>4</v>
      </c>
      <c r="J1674">
        <v>1</v>
      </c>
      <c r="K1674">
        <v>3</v>
      </c>
      <c r="L1674">
        <v>2025</v>
      </c>
      <c r="M1674" t="s">
        <v>122</v>
      </c>
      <c r="N1674" s="89" cm="1">
        <f t="array" ref="N1674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674" s="89">
        <f>_34_KNMI_Stations[[#This Row],[graaddagen]]*_34_KNMI_Stations[[#This Row],[Gewogen factor]]</f>
        <v>8.6999999999999993</v>
      </c>
      <c r="P1674" s="89" cm="1">
        <f t="array" ref="P16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675" spans="1:16" x14ac:dyDescent="0.25">
      <c r="A1675">
        <v>249</v>
      </c>
      <c r="B1675" s="110">
        <v>45747</v>
      </c>
      <c r="C1675" s="89">
        <v>4.4000000000000004</v>
      </c>
      <c r="D1675" s="89">
        <v>7.1</v>
      </c>
      <c r="E1675" s="96">
        <v>1649</v>
      </c>
      <c r="F1675" s="89">
        <v>0</v>
      </c>
      <c r="G1675" s="89"/>
      <c r="H1675">
        <v>0.79</v>
      </c>
      <c r="I1675" t="s">
        <v>4</v>
      </c>
      <c r="J1675">
        <v>1</v>
      </c>
      <c r="K1675">
        <v>3</v>
      </c>
      <c r="L1675">
        <v>2025</v>
      </c>
      <c r="M1675" t="s">
        <v>123</v>
      </c>
      <c r="N1675" s="89" cm="1">
        <f t="array" ref="N1675">IF(ISNUMBER(_34_KNMI_Stations[[#This Row],[Etmaal temperatuur °C]]),IF(_34_KNMI_Stations[[#This Row],[Etmaal temperatuur °C]]&lt;stookgrens[],stookgrens[]-_34_KNMI_Stations[[#This Row],[Etmaal temperatuur °C]],0),"")</f>
        <v>10.9</v>
      </c>
      <c r="O1675" s="89">
        <f>_34_KNMI_Stations[[#This Row],[graaddagen]]*_34_KNMI_Stations[[#This Row],[Gewogen factor]]</f>
        <v>10.9</v>
      </c>
      <c r="P1675" s="89" cm="1">
        <f t="array" ref="P16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676" spans="1:16" x14ac:dyDescent="0.25">
      <c r="A1676">
        <v>249</v>
      </c>
      <c r="B1676" s="110">
        <v>45748</v>
      </c>
      <c r="C1676" s="89">
        <v>4.9000000000000004</v>
      </c>
      <c r="D1676" s="89">
        <v>8</v>
      </c>
      <c r="E1676" s="96">
        <v>1922</v>
      </c>
      <c r="F1676" s="89">
        <v>0</v>
      </c>
      <c r="G1676" s="89"/>
      <c r="H1676">
        <v>0.75</v>
      </c>
      <c r="I1676" t="s">
        <v>4</v>
      </c>
      <c r="J1676">
        <v>0.8</v>
      </c>
      <c r="K1676">
        <v>4</v>
      </c>
      <c r="L1676">
        <v>2025</v>
      </c>
      <c r="M1676" t="s">
        <v>123</v>
      </c>
      <c r="N1676" s="89" cm="1">
        <f t="array" ref="N1676">IF(ISNUMBER(_34_KNMI_Stations[[#This Row],[Etmaal temperatuur °C]]),IF(_34_KNMI_Stations[[#This Row],[Etmaal temperatuur °C]]&lt;stookgrens[],stookgrens[]-_34_KNMI_Stations[[#This Row],[Etmaal temperatuur °C]],0),"")</f>
        <v>10</v>
      </c>
      <c r="O1676" s="89">
        <f>_34_KNMI_Stations[[#This Row],[graaddagen]]*_34_KNMI_Stations[[#This Row],[Gewogen factor]]</f>
        <v>8</v>
      </c>
      <c r="P1676" s="89" cm="1">
        <f t="array" ref="P16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677" spans="1:16" x14ac:dyDescent="0.25">
      <c r="A1677">
        <v>249</v>
      </c>
      <c r="B1677" s="110">
        <v>45749</v>
      </c>
      <c r="C1677" s="89">
        <v>6.6</v>
      </c>
      <c r="D1677" s="89">
        <v>11.1</v>
      </c>
      <c r="E1677" s="96">
        <v>1870</v>
      </c>
      <c r="F1677" s="89">
        <v>0</v>
      </c>
      <c r="G1677" s="89"/>
      <c r="H1677">
        <v>0.63</v>
      </c>
      <c r="I1677" t="s">
        <v>4</v>
      </c>
      <c r="J1677">
        <v>0.8</v>
      </c>
      <c r="K1677">
        <v>4</v>
      </c>
      <c r="L1677">
        <v>2025</v>
      </c>
      <c r="M1677" t="s">
        <v>123</v>
      </c>
      <c r="N1677" s="89" cm="1">
        <f t="array" ref="N1677">IF(ISNUMBER(_34_KNMI_Stations[[#This Row],[Etmaal temperatuur °C]]),IF(_34_KNMI_Stations[[#This Row],[Etmaal temperatuur °C]]&lt;stookgrens[],stookgrens[]-_34_KNMI_Stations[[#This Row],[Etmaal temperatuur °C]],0),"")</f>
        <v>6.9</v>
      </c>
      <c r="O1677" s="89">
        <f>_34_KNMI_Stations[[#This Row],[graaddagen]]*_34_KNMI_Stations[[#This Row],[Gewogen factor]]</f>
        <v>5.5200000000000005</v>
      </c>
      <c r="P1677" s="89" cm="1">
        <f t="array" ref="P16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678" spans="1:16" x14ac:dyDescent="0.25">
      <c r="A1678">
        <v>249</v>
      </c>
      <c r="B1678" s="110">
        <v>45750</v>
      </c>
      <c r="C1678" s="89">
        <v>6</v>
      </c>
      <c r="D1678" s="89">
        <v>12.5</v>
      </c>
      <c r="E1678" s="96">
        <v>1975</v>
      </c>
      <c r="F1678" s="89">
        <v>0</v>
      </c>
      <c r="G1678" s="89"/>
      <c r="H1678">
        <v>0.6</v>
      </c>
      <c r="I1678" t="s">
        <v>4</v>
      </c>
      <c r="J1678">
        <v>0.8</v>
      </c>
      <c r="K1678">
        <v>4</v>
      </c>
      <c r="L1678">
        <v>2025</v>
      </c>
      <c r="M1678" t="s">
        <v>123</v>
      </c>
      <c r="N1678" s="89" cm="1">
        <f t="array" ref="N1678">IF(ISNUMBER(_34_KNMI_Stations[[#This Row],[Etmaal temperatuur °C]]),IF(_34_KNMI_Stations[[#This Row],[Etmaal temperatuur °C]]&lt;stookgrens[],stookgrens[]-_34_KNMI_Stations[[#This Row],[Etmaal temperatuur °C]],0),"")</f>
        <v>5.5</v>
      </c>
      <c r="O1678" s="89">
        <f>_34_KNMI_Stations[[#This Row],[graaddagen]]*_34_KNMI_Stations[[#This Row],[Gewogen factor]]</f>
        <v>4.4000000000000004</v>
      </c>
      <c r="P1678" s="89" cm="1">
        <f t="array" ref="P16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679" spans="1:16" x14ac:dyDescent="0.25">
      <c r="A1679">
        <v>249</v>
      </c>
      <c r="B1679" s="110">
        <v>45751</v>
      </c>
      <c r="C1679" s="89">
        <v>4.7</v>
      </c>
      <c r="D1679" s="89">
        <v>11.4</v>
      </c>
      <c r="E1679" s="96">
        <v>2005</v>
      </c>
      <c r="F1679" s="89">
        <v>0</v>
      </c>
      <c r="G1679" s="89"/>
      <c r="H1679">
        <v>0.7</v>
      </c>
      <c r="I1679" t="s">
        <v>4</v>
      </c>
      <c r="J1679">
        <v>0.8</v>
      </c>
      <c r="K1679">
        <v>4</v>
      </c>
      <c r="L1679">
        <v>2025</v>
      </c>
      <c r="M1679" t="s">
        <v>123</v>
      </c>
      <c r="N1679" s="89" cm="1">
        <f t="array" ref="N1679">IF(ISNUMBER(_34_KNMI_Stations[[#This Row],[Etmaal temperatuur °C]]),IF(_34_KNMI_Stations[[#This Row],[Etmaal temperatuur °C]]&lt;stookgrens[],stookgrens[]-_34_KNMI_Stations[[#This Row],[Etmaal temperatuur °C]],0),"")</f>
        <v>6.6</v>
      </c>
      <c r="O1679" s="89">
        <f>_34_KNMI_Stations[[#This Row],[graaddagen]]*_34_KNMI_Stations[[#This Row],[Gewogen factor]]</f>
        <v>5.28</v>
      </c>
      <c r="P1679" s="89" cm="1">
        <f t="array" ref="P16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680" spans="1:16" x14ac:dyDescent="0.25">
      <c r="A1680">
        <v>249</v>
      </c>
      <c r="B1680" s="110">
        <v>45752</v>
      </c>
      <c r="C1680" s="89">
        <v>6.9</v>
      </c>
      <c r="D1680" s="89">
        <v>8.9</v>
      </c>
      <c r="E1680" s="96">
        <v>2085</v>
      </c>
      <c r="F1680" s="89">
        <v>0</v>
      </c>
      <c r="G1680" s="89"/>
      <c r="H1680">
        <v>0.67</v>
      </c>
      <c r="I1680" t="s">
        <v>4</v>
      </c>
      <c r="J1680">
        <v>0.8</v>
      </c>
      <c r="K1680">
        <v>4</v>
      </c>
      <c r="L1680">
        <v>2025</v>
      </c>
      <c r="M1680" t="s">
        <v>123</v>
      </c>
      <c r="N1680" s="89" cm="1">
        <f t="array" ref="N1680">IF(ISNUMBER(_34_KNMI_Stations[[#This Row],[Etmaal temperatuur °C]]),IF(_34_KNMI_Stations[[#This Row],[Etmaal temperatuur °C]]&lt;stookgrens[],stookgrens[]-_34_KNMI_Stations[[#This Row],[Etmaal temperatuur °C]],0),"")</f>
        <v>9.1</v>
      </c>
      <c r="O1680" s="89">
        <f>_34_KNMI_Stations[[#This Row],[graaddagen]]*_34_KNMI_Stations[[#This Row],[Gewogen factor]]</f>
        <v>7.28</v>
      </c>
      <c r="P1680" s="89" cm="1">
        <f t="array" ref="P16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681" spans="1:16" x14ac:dyDescent="0.25">
      <c r="A1681">
        <v>249</v>
      </c>
      <c r="B1681" s="110">
        <v>45753</v>
      </c>
      <c r="C1681" s="89">
        <v>6.1</v>
      </c>
      <c r="D1681" s="89">
        <v>7.2</v>
      </c>
      <c r="E1681" s="96">
        <v>2130</v>
      </c>
      <c r="F1681" s="89">
        <v>0</v>
      </c>
      <c r="G1681" s="89"/>
      <c r="H1681">
        <v>0.56000000000000005</v>
      </c>
      <c r="I1681" t="s">
        <v>4</v>
      </c>
      <c r="J1681">
        <v>0.8</v>
      </c>
      <c r="K1681">
        <v>4</v>
      </c>
      <c r="L1681">
        <v>2025</v>
      </c>
      <c r="M1681" t="s">
        <v>123</v>
      </c>
      <c r="N1681" s="89" cm="1">
        <f t="array" ref="N1681">IF(ISNUMBER(_34_KNMI_Stations[[#This Row],[Etmaal temperatuur °C]]),IF(_34_KNMI_Stations[[#This Row],[Etmaal temperatuur °C]]&lt;stookgrens[],stookgrens[]-_34_KNMI_Stations[[#This Row],[Etmaal temperatuur °C]],0),"")</f>
        <v>10.8</v>
      </c>
      <c r="O1681" s="89">
        <f>_34_KNMI_Stations[[#This Row],[graaddagen]]*_34_KNMI_Stations[[#This Row],[Gewogen factor]]</f>
        <v>8.64</v>
      </c>
      <c r="P1681" s="89" cm="1">
        <f t="array" ref="P16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682" spans="1:16" x14ac:dyDescent="0.25">
      <c r="A1682">
        <v>249</v>
      </c>
      <c r="B1682" s="110">
        <v>45754</v>
      </c>
      <c r="C1682" s="89">
        <v>3.5</v>
      </c>
      <c r="D1682" s="89">
        <v>6.3</v>
      </c>
      <c r="E1682" s="96">
        <v>2095</v>
      </c>
      <c r="F1682" s="89">
        <v>0</v>
      </c>
      <c r="G1682" s="89"/>
      <c r="H1682">
        <v>0.7</v>
      </c>
      <c r="I1682" t="s">
        <v>4</v>
      </c>
      <c r="J1682">
        <v>0.8</v>
      </c>
      <c r="K1682">
        <v>4</v>
      </c>
      <c r="L1682">
        <v>2025</v>
      </c>
      <c r="M1682" t="s">
        <v>124</v>
      </c>
      <c r="N1682" s="89" cm="1">
        <f t="array" ref="N1682">IF(ISNUMBER(_34_KNMI_Stations[[#This Row],[Etmaal temperatuur °C]]),IF(_34_KNMI_Stations[[#This Row],[Etmaal temperatuur °C]]&lt;stookgrens[],stookgrens[]-_34_KNMI_Stations[[#This Row],[Etmaal temperatuur °C]],0),"")</f>
        <v>11.7</v>
      </c>
      <c r="O1682" s="89">
        <f>_34_KNMI_Stations[[#This Row],[graaddagen]]*_34_KNMI_Stations[[#This Row],[Gewogen factor]]</f>
        <v>9.36</v>
      </c>
      <c r="P1682" s="89" cm="1">
        <f t="array" ref="P16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683" spans="1:16" x14ac:dyDescent="0.25">
      <c r="A1683">
        <v>249</v>
      </c>
      <c r="B1683" s="110">
        <v>45755</v>
      </c>
      <c r="C1683" s="89">
        <v>3</v>
      </c>
      <c r="D1683" s="89">
        <v>6.1</v>
      </c>
      <c r="E1683" s="96">
        <v>2084</v>
      </c>
      <c r="F1683" s="89">
        <v>0</v>
      </c>
      <c r="G1683" s="89"/>
      <c r="H1683">
        <v>0.79</v>
      </c>
      <c r="I1683" t="s">
        <v>4</v>
      </c>
      <c r="J1683">
        <v>0.8</v>
      </c>
      <c r="K1683">
        <v>4</v>
      </c>
      <c r="L1683">
        <v>2025</v>
      </c>
      <c r="M1683" t="s">
        <v>124</v>
      </c>
      <c r="N1683" s="89" cm="1">
        <f t="array" ref="N1683">IF(ISNUMBER(_34_KNMI_Stations[[#This Row],[Etmaal temperatuur °C]]),IF(_34_KNMI_Stations[[#This Row],[Etmaal temperatuur °C]]&lt;stookgrens[],stookgrens[]-_34_KNMI_Stations[[#This Row],[Etmaal temperatuur °C]],0),"")</f>
        <v>11.9</v>
      </c>
      <c r="O1683" s="89">
        <f>_34_KNMI_Stations[[#This Row],[graaddagen]]*_34_KNMI_Stations[[#This Row],[Gewogen factor]]</f>
        <v>9.5200000000000014</v>
      </c>
      <c r="P1683" s="89" cm="1">
        <f t="array" ref="P16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684" spans="1:16" x14ac:dyDescent="0.25">
      <c r="A1684">
        <v>249</v>
      </c>
      <c r="B1684" s="110">
        <v>45756</v>
      </c>
      <c r="C1684" s="89">
        <v>4.2</v>
      </c>
      <c r="D1684" s="89">
        <v>7.3</v>
      </c>
      <c r="E1684" s="96">
        <v>1137</v>
      </c>
      <c r="F1684" s="89">
        <v>0</v>
      </c>
      <c r="G1684" s="89"/>
      <c r="H1684">
        <v>0.8</v>
      </c>
      <c r="I1684" t="s">
        <v>4</v>
      </c>
      <c r="J1684">
        <v>0.8</v>
      </c>
      <c r="K1684">
        <v>4</v>
      </c>
      <c r="L1684">
        <v>2025</v>
      </c>
      <c r="M1684" t="s">
        <v>124</v>
      </c>
      <c r="N1684" s="89" cm="1">
        <f t="array" ref="N1684">IF(ISNUMBER(_34_KNMI_Stations[[#This Row],[Etmaal temperatuur °C]]),IF(_34_KNMI_Stations[[#This Row],[Etmaal temperatuur °C]]&lt;stookgrens[],stookgrens[]-_34_KNMI_Stations[[#This Row],[Etmaal temperatuur °C]],0),"")</f>
        <v>10.7</v>
      </c>
      <c r="O1684" s="89">
        <f>_34_KNMI_Stations[[#This Row],[graaddagen]]*_34_KNMI_Stations[[#This Row],[Gewogen factor]]</f>
        <v>8.56</v>
      </c>
      <c r="P1684" s="89" cm="1">
        <f t="array" ref="P16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685" spans="1:16" x14ac:dyDescent="0.25">
      <c r="A1685">
        <v>249</v>
      </c>
      <c r="B1685" s="110">
        <v>45757</v>
      </c>
      <c r="C1685" s="89">
        <v>4.5999999999999996</v>
      </c>
      <c r="D1685" s="89">
        <v>8.6</v>
      </c>
      <c r="E1685" s="96">
        <v>1853</v>
      </c>
      <c r="F1685" s="89">
        <v>0</v>
      </c>
      <c r="G1685" s="89"/>
      <c r="H1685">
        <v>0.79</v>
      </c>
      <c r="I1685" t="s">
        <v>4</v>
      </c>
      <c r="J1685">
        <v>0.8</v>
      </c>
      <c r="K1685">
        <v>4</v>
      </c>
      <c r="L1685">
        <v>2025</v>
      </c>
      <c r="M1685" t="s">
        <v>124</v>
      </c>
      <c r="N1685" s="89" cm="1">
        <f t="array" ref="N1685">IF(ISNUMBER(_34_KNMI_Stations[[#This Row],[Etmaal temperatuur °C]]),IF(_34_KNMI_Stations[[#This Row],[Etmaal temperatuur °C]]&lt;stookgrens[],stookgrens[]-_34_KNMI_Stations[[#This Row],[Etmaal temperatuur °C]],0),"")</f>
        <v>9.4</v>
      </c>
      <c r="O1685" s="89">
        <f>_34_KNMI_Stations[[#This Row],[graaddagen]]*_34_KNMI_Stations[[#This Row],[Gewogen factor]]</f>
        <v>7.5200000000000005</v>
      </c>
      <c r="P1685" s="89" cm="1">
        <f t="array" ref="P16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686" spans="1:16" x14ac:dyDescent="0.25">
      <c r="A1686">
        <v>249</v>
      </c>
      <c r="B1686" s="110">
        <v>45758</v>
      </c>
      <c r="C1686" s="89">
        <v>3.2</v>
      </c>
      <c r="D1686" s="89">
        <v>9.1999999999999993</v>
      </c>
      <c r="E1686" s="96">
        <v>2091</v>
      </c>
      <c r="F1686" s="89">
        <v>0</v>
      </c>
      <c r="G1686" s="89"/>
      <c r="H1686">
        <v>0.84</v>
      </c>
      <c r="I1686" t="s">
        <v>4</v>
      </c>
      <c r="J1686">
        <v>0.8</v>
      </c>
      <c r="K1686">
        <v>4</v>
      </c>
      <c r="L1686">
        <v>2025</v>
      </c>
      <c r="M1686" t="s">
        <v>124</v>
      </c>
      <c r="N1686" s="89" cm="1">
        <f t="array" ref="N1686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1686" s="89">
        <f>_34_KNMI_Stations[[#This Row],[graaddagen]]*_34_KNMI_Stations[[#This Row],[Gewogen factor]]</f>
        <v>7.0400000000000009</v>
      </c>
      <c r="P1686" s="89" cm="1">
        <f t="array" ref="P16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687" spans="1:16" x14ac:dyDescent="0.25">
      <c r="A1687">
        <v>249</v>
      </c>
      <c r="B1687" s="110">
        <v>45759</v>
      </c>
      <c r="C1687" s="89">
        <v>4</v>
      </c>
      <c r="D1687" s="89">
        <v>14</v>
      </c>
      <c r="E1687" s="96">
        <v>2160</v>
      </c>
      <c r="F1687" s="89">
        <v>0</v>
      </c>
      <c r="G1687" s="89"/>
      <c r="H1687">
        <v>0.7</v>
      </c>
      <c r="I1687" t="s">
        <v>4</v>
      </c>
      <c r="J1687">
        <v>0.8</v>
      </c>
      <c r="K1687">
        <v>4</v>
      </c>
      <c r="L1687">
        <v>2025</v>
      </c>
      <c r="M1687" t="s">
        <v>124</v>
      </c>
      <c r="N1687" s="89" cm="1">
        <f t="array" ref="N1687">IF(ISNUMBER(_34_KNMI_Stations[[#This Row],[Etmaal temperatuur °C]]),IF(_34_KNMI_Stations[[#This Row],[Etmaal temperatuur °C]]&lt;stookgrens[],stookgrens[]-_34_KNMI_Stations[[#This Row],[Etmaal temperatuur °C]],0),"")</f>
        <v>4</v>
      </c>
      <c r="O1687" s="89">
        <f>_34_KNMI_Stations[[#This Row],[graaddagen]]*_34_KNMI_Stations[[#This Row],[Gewogen factor]]</f>
        <v>3.2</v>
      </c>
      <c r="P1687" s="89" cm="1">
        <f t="array" ref="P16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688" spans="1:16" x14ac:dyDescent="0.25">
      <c r="A1688">
        <v>249</v>
      </c>
      <c r="B1688" s="110">
        <v>45760</v>
      </c>
      <c r="C1688" s="89">
        <v>5.5</v>
      </c>
      <c r="D1688" s="89">
        <v>13</v>
      </c>
      <c r="E1688" s="96">
        <v>1539</v>
      </c>
      <c r="F1688" s="89">
        <v>3.2</v>
      </c>
      <c r="G1688" s="89"/>
      <c r="H1688">
        <v>0.77</v>
      </c>
      <c r="I1688" t="s">
        <v>4</v>
      </c>
      <c r="J1688">
        <v>0.8</v>
      </c>
      <c r="K1688">
        <v>4</v>
      </c>
      <c r="L1688">
        <v>2025</v>
      </c>
      <c r="M1688" t="s">
        <v>124</v>
      </c>
      <c r="N1688" s="89" cm="1">
        <f t="array" ref="N1688">IF(ISNUMBER(_34_KNMI_Stations[[#This Row],[Etmaal temperatuur °C]]),IF(_34_KNMI_Stations[[#This Row],[Etmaal temperatuur °C]]&lt;stookgrens[],stookgrens[]-_34_KNMI_Stations[[#This Row],[Etmaal temperatuur °C]],0),"")</f>
        <v>5</v>
      </c>
      <c r="O1688" s="89">
        <f>_34_KNMI_Stations[[#This Row],[graaddagen]]*_34_KNMI_Stations[[#This Row],[Gewogen factor]]</f>
        <v>4</v>
      </c>
      <c r="P1688" s="89" cm="1">
        <f t="array" ref="P16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689" spans="1:16" x14ac:dyDescent="0.25">
      <c r="A1689">
        <v>249</v>
      </c>
      <c r="B1689" s="110">
        <v>45761</v>
      </c>
      <c r="C1689" s="89">
        <v>4.0999999999999996</v>
      </c>
      <c r="D1689" s="89">
        <v>12.1</v>
      </c>
      <c r="E1689" s="96">
        <v>1811</v>
      </c>
      <c r="F1689" s="89">
        <v>0</v>
      </c>
      <c r="G1689" s="89"/>
      <c r="H1689">
        <v>0.75</v>
      </c>
      <c r="I1689" t="s">
        <v>4</v>
      </c>
      <c r="J1689">
        <v>0.8</v>
      </c>
      <c r="K1689">
        <v>4</v>
      </c>
      <c r="L1689">
        <v>2025</v>
      </c>
      <c r="M1689" t="s">
        <v>125</v>
      </c>
      <c r="N1689" s="89" cm="1">
        <f t="array" ref="N1689">IF(ISNUMBER(_34_KNMI_Stations[[#This Row],[Etmaal temperatuur °C]]),IF(_34_KNMI_Stations[[#This Row],[Etmaal temperatuur °C]]&lt;stookgrens[],stookgrens[]-_34_KNMI_Stations[[#This Row],[Etmaal temperatuur °C]],0),"")</f>
        <v>5.9</v>
      </c>
      <c r="O1689" s="89">
        <f>_34_KNMI_Stations[[#This Row],[graaddagen]]*_34_KNMI_Stations[[#This Row],[Gewogen factor]]</f>
        <v>4.7200000000000006</v>
      </c>
      <c r="P1689" s="89" cm="1">
        <f t="array" ref="P16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690" spans="1:16" x14ac:dyDescent="0.25">
      <c r="A1690">
        <v>249</v>
      </c>
      <c r="B1690" s="110">
        <v>45762</v>
      </c>
      <c r="C1690" s="89">
        <v>4.4000000000000004</v>
      </c>
      <c r="D1690" s="89">
        <v>13.7</v>
      </c>
      <c r="E1690" s="96">
        <v>1639</v>
      </c>
      <c r="F1690" s="89">
        <v>4.0999999999999996</v>
      </c>
      <c r="G1690" s="89"/>
      <c r="H1690">
        <v>0.79</v>
      </c>
      <c r="I1690" t="s">
        <v>4</v>
      </c>
      <c r="J1690">
        <v>0.8</v>
      </c>
      <c r="K1690">
        <v>4</v>
      </c>
      <c r="L1690">
        <v>2025</v>
      </c>
      <c r="M1690" t="s">
        <v>125</v>
      </c>
      <c r="N1690" s="89" cm="1">
        <f t="array" ref="N1690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690" s="89">
        <f>_34_KNMI_Stations[[#This Row],[graaddagen]]*_34_KNMI_Stations[[#This Row],[Gewogen factor]]</f>
        <v>3.4400000000000008</v>
      </c>
      <c r="P1690" s="89" cm="1">
        <f t="array" ref="P16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691" spans="1:16" x14ac:dyDescent="0.25">
      <c r="A1691">
        <v>249</v>
      </c>
      <c r="B1691" s="110">
        <v>45763</v>
      </c>
      <c r="C1691" s="89">
        <v>3</v>
      </c>
      <c r="D1691" s="89">
        <v>10.3</v>
      </c>
      <c r="E1691" s="96">
        <v>677</v>
      </c>
      <c r="F1691" s="89">
        <v>0.2</v>
      </c>
      <c r="G1691" s="89"/>
      <c r="H1691">
        <v>0.8</v>
      </c>
      <c r="I1691" t="s">
        <v>4</v>
      </c>
      <c r="J1691">
        <v>0.8</v>
      </c>
      <c r="K1691">
        <v>4</v>
      </c>
      <c r="L1691">
        <v>2025</v>
      </c>
      <c r="M1691" t="s">
        <v>125</v>
      </c>
      <c r="N1691" s="89" cm="1">
        <f t="array" ref="N1691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691" s="89">
        <f>_34_KNMI_Stations[[#This Row],[graaddagen]]*_34_KNMI_Stations[[#This Row],[Gewogen factor]]</f>
        <v>6.16</v>
      </c>
      <c r="P1691" s="89" cm="1">
        <f t="array" ref="P16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692" spans="1:16" x14ac:dyDescent="0.25">
      <c r="A1692">
        <v>249</v>
      </c>
      <c r="B1692" s="110">
        <v>45764</v>
      </c>
      <c r="C1692" s="89">
        <v>2.2999999999999998</v>
      </c>
      <c r="D1692" s="89">
        <v>9.6</v>
      </c>
      <c r="E1692" s="96">
        <v>710</v>
      </c>
      <c r="F1692" s="89">
        <v>-0.1</v>
      </c>
      <c r="G1692" s="89"/>
      <c r="H1692">
        <v>0.82</v>
      </c>
      <c r="I1692" t="s">
        <v>4</v>
      </c>
      <c r="J1692">
        <v>0.8</v>
      </c>
      <c r="K1692">
        <v>4</v>
      </c>
      <c r="L1692">
        <v>2025</v>
      </c>
      <c r="M1692" t="s">
        <v>125</v>
      </c>
      <c r="N1692" s="89" cm="1">
        <f t="array" ref="N1692">IF(ISNUMBER(_34_KNMI_Stations[[#This Row],[Etmaal temperatuur °C]]),IF(_34_KNMI_Stations[[#This Row],[Etmaal temperatuur °C]]&lt;stookgrens[],stookgrens[]-_34_KNMI_Stations[[#This Row],[Etmaal temperatuur °C]],0),"")</f>
        <v>8.4</v>
      </c>
      <c r="O1692" s="89">
        <f>_34_KNMI_Stations[[#This Row],[graaddagen]]*_34_KNMI_Stations[[#This Row],[Gewogen factor]]</f>
        <v>6.7200000000000006</v>
      </c>
      <c r="P1692" s="89" cm="1">
        <f t="array" ref="P16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693" spans="1:16" x14ac:dyDescent="0.25">
      <c r="A1693">
        <v>249</v>
      </c>
      <c r="B1693" s="110">
        <v>45765</v>
      </c>
      <c r="C1693" s="89">
        <v>2.4</v>
      </c>
      <c r="D1693" s="89">
        <v>8.8000000000000007</v>
      </c>
      <c r="E1693" s="96">
        <v>1641</v>
      </c>
      <c r="F1693" s="89">
        <v>0</v>
      </c>
      <c r="G1693" s="89"/>
      <c r="H1693">
        <v>0.83</v>
      </c>
      <c r="I1693" t="s">
        <v>4</v>
      </c>
      <c r="J1693">
        <v>0.8</v>
      </c>
      <c r="K1693">
        <v>4</v>
      </c>
      <c r="L1693">
        <v>2025</v>
      </c>
      <c r="M1693" t="s">
        <v>125</v>
      </c>
      <c r="N1693" s="89" cm="1">
        <f t="array" ref="N1693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1693" s="89">
        <f>_34_KNMI_Stations[[#This Row],[graaddagen]]*_34_KNMI_Stations[[#This Row],[Gewogen factor]]</f>
        <v>7.3599999999999994</v>
      </c>
      <c r="P1693" s="89" cm="1">
        <f t="array" ref="P16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694" spans="1:16" x14ac:dyDescent="0.25">
      <c r="A1694">
        <v>249</v>
      </c>
      <c r="B1694" s="110">
        <v>45766</v>
      </c>
      <c r="C1694" s="89">
        <v>3.5</v>
      </c>
      <c r="D1694" s="89">
        <v>7.2</v>
      </c>
      <c r="E1694" s="96">
        <v>2133</v>
      </c>
      <c r="F1694" s="89">
        <v>0</v>
      </c>
      <c r="G1694" s="89"/>
      <c r="H1694">
        <v>0.82</v>
      </c>
      <c r="I1694" t="s">
        <v>4</v>
      </c>
      <c r="J1694">
        <v>0.8</v>
      </c>
      <c r="K1694">
        <v>4</v>
      </c>
      <c r="L1694">
        <v>2025</v>
      </c>
      <c r="M1694" t="s">
        <v>125</v>
      </c>
      <c r="N1694" s="89" cm="1">
        <f t="array" ref="N1694">IF(ISNUMBER(_34_KNMI_Stations[[#This Row],[Etmaal temperatuur °C]]),IF(_34_KNMI_Stations[[#This Row],[Etmaal temperatuur °C]]&lt;stookgrens[],stookgrens[]-_34_KNMI_Stations[[#This Row],[Etmaal temperatuur °C]],0),"")</f>
        <v>10.8</v>
      </c>
      <c r="O1694" s="89">
        <f>_34_KNMI_Stations[[#This Row],[graaddagen]]*_34_KNMI_Stations[[#This Row],[Gewogen factor]]</f>
        <v>8.64</v>
      </c>
      <c r="P1694" s="89" cm="1">
        <f t="array" ref="P16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695" spans="1:16" x14ac:dyDescent="0.25">
      <c r="A1695">
        <v>249</v>
      </c>
      <c r="B1695" s="110">
        <v>45767</v>
      </c>
      <c r="C1695" s="89">
        <v>2.8</v>
      </c>
      <c r="D1695" s="89">
        <v>8.4</v>
      </c>
      <c r="E1695" s="96">
        <v>1921</v>
      </c>
      <c r="F1695" s="89">
        <v>-0.1</v>
      </c>
      <c r="G1695" s="89"/>
      <c r="H1695">
        <v>0.85</v>
      </c>
      <c r="I1695" t="s">
        <v>4</v>
      </c>
      <c r="J1695">
        <v>0.8</v>
      </c>
      <c r="K1695">
        <v>4</v>
      </c>
      <c r="L1695">
        <v>2025</v>
      </c>
      <c r="M1695" t="s">
        <v>125</v>
      </c>
      <c r="N1695" s="89" cm="1">
        <f t="array" ref="N1695">IF(ISNUMBER(_34_KNMI_Stations[[#This Row],[Etmaal temperatuur °C]]),IF(_34_KNMI_Stations[[#This Row],[Etmaal temperatuur °C]]&lt;stookgrens[],stookgrens[]-_34_KNMI_Stations[[#This Row],[Etmaal temperatuur °C]],0),"")</f>
        <v>9.6</v>
      </c>
      <c r="O1695" s="89">
        <f>_34_KNMI_Stations[[#This Row],[graaddagen]]*_34_KNMI_Stations[[#This Row],[Gewogen factor]]</f>
        <v>7.68</v>
      </c>
      <c r="P1695" s="89" cm="1">
        <f t="array" ref="P16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696" spans="1:16" x14ac:dyDescent="0.25">
      <c r="A1696">
        <v>249</v>
      </c>
      <c r="B1696" s="110">
        <v>45768</v>
      </c>
      <c r="C1696" s="89">
        <v>1.8</v>
      </c>
      <c r="D1696" s="89">
        <v>10.3</v>
      </c>
      <c r="E1696" s="96">
        <v>537</v>
      </c>
      <c r="F1696" s="89">
        <v>4.3</v>
      </c>
      <c r="G1696" s="89"/>
      <c r="H1696">
        <v>0.93</v>
      </c>
      <c r="I1696" t="s">
        <v>4</v>
      </c>
      <c r="J1696">
        <v>0.8</v>
      </c>
      <c r="K1696">
        <v>4</v>
      </c>
      <c r="L1696">
        <v>2025</v>
      </c>
      <c r="M1696" t="s">
        <v>126</v>
      </c>
      <c r="N1696" s="89" cm="1">
        <f t="array" ref="N1696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696" s="89">
        <f>_34_KNMI_Stations[[#This Row],[graaddagen]]*_34_KNMI_Stations[[#This Row],[Gewogen factor]]</f>
        <v>6.16</v>
      </c>
      <c r="P1696" s="89" cm="1">
        <f t="array" ref="P16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697" spans="1:16" x14ac:dyDescent="0.25">
      <c r="A1697">
        <v>249</v>
      </c>
      <c r="B1697" s="110">
        <v>45769</v>
      </c>
      <c r="C1697" s="89">
        <v>2.4</v>
      </c>
      <c r="D1697" s="89">
        <v>9.6999999999999993</v>
      </c>
      <c r="E1697" s="96">
        <v>1132</v>
      </c>
      <c r="F1697" s="89">
        <v>0</v>
      </c>
      <c r="G1697" s="89"/>
      <c r="H1697">
        <v>0.91</v>
      </c>
      <c r="I1697" t="s">
        <v>4</v>
      </c>
      <c r="J1697">
        <v>0.8</v>
      </c>
      <c r="K1697">
        <v>4</v>
      </c>
      <c r="L1697">
        <v>2025</v>
      </c>
      <c r="M1697" t="s">
        <v>126</v>
      </c>
      <c r="N1697" s="89" cm="1">
        <f t="array" ref="N1697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1697" s="89">
        <f>_34_KNMI_Stations[[#This Row],[graaddagen]]*_34_KNMI_Stations[[#This Row],[Gewogen factor]]</f>
        <v>6.6400000000000006</v>
      </c>
      <c r="P1697" s="89" cm="1">
        <f t="array" ref="P16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698" spans="1:16" x14ac:dyDescent="0.25">
      <c r="A1698">
        <v>249</v>
      </c>
      <c r="B1698" s="110">
        <v>45770</v>
      </c>
      <c r="C1698" s="89">
        <v>3.1</v>
      </c>
      <c r="D1698" s="89">
        <v>10.7</v>
      </c>
      <c r="E1698" s="96">
        <v>1298</v>
      </c>
      <c r="F1698" s="89">
        <v>-0.1</v>
      </c>
      <c r="G1698" s="89"/>
      <c r="H1698">
        <v>0.89</v>
      </c>
      <c r="I1698" t="s">
        <v>4</v>
      </c>
      <c r="J1698">
        <v>0.8</v>
      </c>
      <c r="K1698">
        <v>4</v>
      </c>
      <c r="L1698">
        <v>2025</v>
      </c>
      <c r="M1698" t="s">
        <v>126</v>
      </c>
      <c r="N1698" s="89" cm="1">
        <f t="array" ref="N1698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698" s="89">
        <f>_34_KNMI_Stations[[#This Row],[graaddagen]]*_34_KNMI_Stations[[#This Row],[Gewogen factor]]</f>
        <v>5.8400000000000007</v>
      </c>
      <c r="P1698" s="89" cm="1">
        <f t="array" ref="P16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699" spans="1:16" x14ac:dyDescent="0.25">
      <c r="A1699">
        <v>249</v>
      </c>
      <c r="B1699" s="110">
        <v>45771</v>
      </c>
      <c r="C1699" s="89">
        <v>5</v>
      </c>
      <c r="D1699" s="89">
        <v>10.6</v>
      </c>
      <c r="E1699" s="96">
        <v>583</v>
      </c>
      <c r="F1699" s="89">
        <v>4</v>
      </c>
      <c r="G1699" s="89"/>
      <c r="H1699">
        <v>0.92</v>
      </c>
      <c r="I1699" t="s">
        <v>4</v>
      </c>
      <c r="J1699">
        <v>0.8</v>
      </c>
      <c r="K1699">
        <v>4</v>
      </c>
      <c r="L1699">
        <v>2025</v>
      </c>
      <c r="M1699" t="s">
        <v>126</v>
      </c>
      <c r="N1699" s="89" cm="1">
        <f t="array" ref="N1699">IF(ISNUMBER(_34_KNMI_Stations[[#This Row],[Etmaal temperatuur °C]]),IF(_34_KNMI_Stations[[#This Row],[Etmaal temperatuur °C]]&lt;stookgrens[],stookgrens[]-_34_KNMI_Stations[[#This Row],[Etmaal temperatuur °C]],0),"")</f>
        <v>7.4</v>
      </c>
      <c r="O1699" s="89">
        <f>_34_KNMI_Stations[[#This Row],[graaddagen]]*_34_KNMI_Stations[[#This Row],[Gewogen factor]]</f>
        <v>5.9200000000000008</v>
      </c>
      <c r="P1699" s="89" cm="1">
        <f t="array" ref="P16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700" spans="1:16" x14ac:dyDescent="0.25">
      <c r="A1700">
        <v>249</v>
      </c>
      <c r="B1700" s="110">
        <v>45772</v>
      </c>
      <c r="C1700" s="89">
        <v>3.4</v>
      </c>
      <c r="D1700" s="89">
        <v>9.4</v>
      </c>
      <c r="E1700" s="96">
        <v>1949</v>
      </c>
      <c r="F1700" s="89">
        <v>-0.1</v>
      </c>
      <c r="G1700" s="89"/>
      <c r="H1700">
        <v>0.83</v>
      </c>
      <c r="I1700" t="s">
        <v>4</v>
      </c>
      <c r="J1700">
        <v>0.8</v>
      </c>
      <c r="K1700">
        <v>4</v>
      </c>
      <c r="L1700">
        <v>2025</v>
      </c>
      <c r="M1700" t="s">
        <v>126</v>
      </c>
      <c r="N1700" s="89" cm="1">
        <f t="array" ref="N1700">IF(ISNUMBER(_34_KNMI_Stations[[#This Row],[Etmaal temperatuur °C]]),IF(_34_KNMI_Stations[[#This Row],[Etmaal temperatuur °C]]&lt;stookgrens[],stookgrens[]-_34_KNMI_Stations[[#This Row],[Etmaal temperatuur °C]],0),"")</f>
        <v>8.6</v>
      </c>
      <c r="O1700" s="89">
        <f>_34_KNMI_Stations[[#This Row],[graaddagen]]*_34_KNMI_Stations[[#This Row],[Gewogen factor]]</f>
        <v>6.88</v>
      </c>
      <c r="P1700" s="89" cm="1">
        <f t="array" ref="P17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701" spans="1:16" x14ac:dyDescent="0.25">
      <c r="A1701">
        <v>249</v>
      </c>
      <c r="B1701" s="110">
        <v>45773</v>
      </c>
      <c r="C1701" s="89">
        <v>2.8</v>
      </c>
      <c r="D1701" s="89">
        <v>10</v>
      </c>
      <c r="E1701" s="96">
        <v>2295</v>
      </c>
      <c r="F1701" s="89">
        <v>0</v>
      </c>
      <c r="G1701" s="89"/>
      <c r="H1701">
        <v>0.86</v>
      </c>
      <c r="I1701" t="s">
        <v>4</v>
      </c>
      <c r="J1701">
        <v>0.8</v>
      </c>
      <c r="K1701">
        <v>4</v>
      </c>
      <c r="L1701">
        <v>2025</v>
      </c>
      <c r="M1701" t="s">
        <v>126</v>
      </c>
      <c r="N1701" s="89" cm="1">
        <f t="array" ref="N1701">IF(ISNUMBER(_34_KNMI_Stations[[#This Row],[Etmaal temperatuur °C]]),IF(_34_KNMI_Stations[[#This Row],[Etmaal temperatuur °C]]&lt;stookgrens[],stookgrens[]-_34_KNMI_Stations[[#This Row],[Etmaal temperatuur °C]],0),"")</f>
        <v>8</v>
      </c>
      <c r="O1701" s="89">
        <f>_34_KNMI_Stations[[#This Row],[graaddagen]]*_34_KNMI_Stations[[#This Row],[Gewogen factor]]</f>
        <v>6.4</v>
      </c>
      <c r="P1701" s="89" cm="1">
        <f t="array" ref="P17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702" spans="1:16" x14ac:dyDescent="0.25">
      <c r="A1702">
        <v>249</v>
      </c>
      <c r="B1702" s="110">
        <v>45774</v>
      </c>
      <c r="C1702" s="89">
        <v>2.2999999999999998</v>
      </c>
      <c r="D1702" s="89">
        <v>11.7</v>
      </c>
      <c r="E1702" s="96">
        <v>2520</v>
      </c>
      <c r="F1702" s="89">
        <v>0</v>
      </c>
      <c r="G1702" s="89"/>
      <c r="H1702">
        <v>0.74</v>
      </c>
      <c r="I1702" t="s">
        <v>4</v>
      </c>
      <c r="J1702">
        <v>0.8</v>
      </c>
      <c r="K1702">
        <v>4</v>
      </c>
      <c r="L1702">
        <v>2025</v>
      </c>
      <c r="M1702" t="s">
        <v>126</v>
      </c>
      <c r="N1702" s="89" cm="1">
        <f t="array" ref="N1702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702" s="89">
        <f>_34_KNMI_Stations[[#This Row],[graaddagen]]*_34_KNMI_Stations[[#This Row],[Gewogen factor]]</f>
        <v>5.0400000000000009</v>
      </c>
      <c r="P1702" s="89" cm="1">
        <f t="array" ref="P17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703" spans="1:16" x14ac:dyDescent="0.25">
      <c r="A1703">
        <v>249</v>
      </c>
      <c r="B1703" s="110">
        <v>45775</v>
      </c>
      <c r="C1703" s="89">
        <v>1.7</v>
      </c>
      <c r="D1703" s="89">
        <v>12.4</v>
      </c>
      <c r="E1703" s="96">
        <v>2463</v>
      </c>
      <c r="F1703" s="89">
        <v>0</v>
      </c>
      <c r="G1703" s="89"/>
      <c r="H1703">
        <v>0.74</v>
      </c>
      <c r="I1703" t="s">
        <v>4</v>
      </c>
      <c r="J1703">
        <v>0.8</v>
      </c>
      <c r="K1703">
        <v>4</v>
      </c>
      <c r="L1703">
        <v>2025</v>
      </c>
      <c r="M1703" t="s">
        <v>127</v>
      </c>
      <c r="N1703" s="89" cm="1">
        <f t="array" ref="N1703">IF(ISNUMBER(_34_KNMI_Stations[[#This Row],[Etmaal temperatuur °C]]),IF(_34_KNMI_Stations[[#This Row],[Etmaal temperatuur °C]]&lt;stookgrens[],stookgrens[]-_34_KNMI_Stations[[#This Row],[Etmaal temperatuur °C]],0),"")</f>
        <v>5.6</v>
      </c>
      <c r="O1703" s="89">
        <f>_34_KNMI_Stations[[#This Row],[graaddagen]]*_34_KNMI_Stations[[#This Row],[Gewogen factor]]</f>
        <v>4.4799999999999995</v>
      </c>
      <c r="P1703" s="89" cm="1">
        <f t="array" ref="P17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704" spans="1:16" x14ac:dyDescent="0.25">
      <c r="A1704">
        <v>249</v>
      </c>
      <c r="B1704" s="110">
        <v>45776</v>
      </c>
      <c r="C1704" s="89">
        <v>2.5</v>
      </c>
      <c r="D1704" s="89">
        <v>13.1</v>
      </c>
      <c r="E1704" s="96">
        <v>2516</v>
      </c>
      <c r="F1704" s="89">
        <v>0</v>
      </c>
      <c r="G1704" s="89"/>
      <c r="H1704">
        <v>0.81</v>
      </c>
      <c r="I1704" t="s">
        <v>4</v>
      </c>
      <c r="J1704">
        <v>0.8</v>
      </c>
      <c r="K1704">
        <v>4</v>
      </c>
      <c r="L1704">
        <v>2025</v>
      </c>
      <c r="M1704" t="s">
        <v>127</v>
      </c>
      <c r="N1704" s="89" cm="1">
        <f t="array" ref="N1704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704" s="89">
        <f>_34_KNMI_Stations[[#This Row],[graaddagen]]*_34_KNMI_Stations[[#This Row],[Gewogen factor]]</f>
        <v>3.9200000000000004</v>
      </c>
      <c r="P1704" s="89" cm="1">
        <f t="array" ref="P17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705" spans="1:16" x14ac:dyDescent="0.25">
      <c r="A1705">
        <v>249</v>
      </c>
      <c r="B1705" s="110">
        <v>45777</v>
      </c>
      <c r="C1705" s="89">
        <v>2.6</v>
      </c>
      <c r="D1705" s="89">
        <v>14.9</v>
      </c>
      <c r="E1705" s="96">
        <v>2533</v>
      </c>
      <c r="F1705" s="89">
        <v>0</v>
      </c>
      <c r="G1705" s="89"/>
      <c r="H1705">
        <v>0.77</v>
      </c>
      <c r="I1705" t="s">
        <v>4</v>
      </c>
      <c r="J1705">
        <v>0.8</v>
      </c>
      <c r="K1705">
        <v>4</v>
      </c>
      <c r="L1705">
        <v>2025</v>
      </c>
      <c r="M1705" t="s">
        <v>127</v>
      </c>
      <c r="N1705" s="89" cm="1">
        <f t="array" ref="N1705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1705" s="89">
        <f>_34_KNMI_Stations[[#This Row],[graaddagen]]*_34_KNMI_Stations[[#This Row],[Gewogen factor]]</f>
        <v>2.48</v>
      </c>
      <c r="P1705" s="89" cm="1">
        <f t="array" ref="P17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706" spans="1:16" x14ac:dyDescent="0.25">
      <c r="A1706">
        <v>249</v>
      </c>
      <c r="B1706" s="110">
        <v>45778</v>
      </c>
      <c r="C1706" s="89">
        <v>1.9</v>
      </c>
      <c r="D1706" s="89">
        <v>17.3</v>
      </c>
      <c r="E1706" s="96">
        <v>2451</v>
      </c>
      <c r="F1706" s="89">
        <v>0</v>
      </c>
      <c r="G1706" s="89"/>
      <c r="H1706">
        <v>0.71</v>
      </c>
      <c r="I1706" t="s">
        <v>4</v>
      </c>
      <c r="J1706">
        <v>0.8</v>
      </c>
      <c r="K1706">
        <v>5</v>
      </c>
      <c r="L1706">
        <v>2025</v>
      </c>
      <c r="M1706" t="s">
        <v>127</v>
      </c>
      <c r="N1706" s="89" cm="1">
        <f t="array" ref="N1706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1706" s="89">
        <f>_34_KNMI_Stations[[#This Row],[graaddagen]]*_34_KNMI_Stations[[#This Row],[Gewogen factor]]</f>
        <v>0.5599999999999995</v>
      </c>
      <c r="P1706" s="89" cm="1">
        <f t="array" ref="P17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707" spans="1:16" x14ac:dyDescent="0.25">
      <c r="A1707">
        <v>249</v>
      </c>
      <c r="B1707" s="110">
        <v>45779</v>
      </c>
      <c r="C1707" s="89">
        <v>3</v>
      </c>
      <c r="D1707" s="89">
        <v>14.3</v>
      </c>
      <c r="E1707" s="96">
        <v>1924</v>
      </c>
      <c r="F1707" s="89">
        <v>0.1</v>
      </c>
      <c r="G1707" s="89"/>
      <c r="H1707">
        <v>0.8</v>
      </c>
      <c r="I1707" t="s">
        <v>4</v>
      </c>
      <c r="J1707">
        <v>0.8</v>
      </c>
      <c r="K1707">
        <v>5</v>
      </c>
      <c r="L1707">
        <v>2025</v>
      </c>
      <c r="M1707" t="s">
        <v>127</v>
      </c>
      <c r="N1707" s="89" cm="1">
        <f t="array" ref="N1707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707" s="89">
        <f>_34_KNMI_Stations[[#This Row],[graaddagen]]*_34_KNMI_Stations[[#This Row],[Gewogen factor]]</f>
        <v>2.9599999999999995</v>
      </c>
      <c r="P1707" s="89" cm="1">
        <f t="array" ref="P17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708" spans="1:16" x14ac:dyDescent="0.25">
      <c r="A1708">
        <v>249</v>
      </c>
      <c r="B1708" s="110">
        <v>45780</v>
      </c>
      <c r="C1708" s="89">
        <v>3.9</v>
      </c>
      <c r="D1708" s="89">
        <v>11.2</v>
      </c>
      <c r="E1708" s="96">
        <v>2057</v>
      </c>
      <c r="F1708" s="89">
        <v>-0.1</v>
      </c>
      <c r="G1708" s="89"/>
      <c r="H1708">
        <v>0.76</v>
      </c>
      <c r="I1708" t="s">
        <v>4</v>
      </c>
      <c r="J1708">
        <v>0.8</v>
      </c>
      <c r="K1708">
        <v>5</v>
      </c>
      <c r="L1708">
        <v>2025</v>
      </c>
      <c r="M1708" t="s">
        <v>127</v>
      </c>
      <c r="N1708" s="89" cm="1">
        <f t="array" ref="N1708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1708" s="89">
        <f>_34_KNMI_Stations[[#This Row],[graaddagen]]*_34_KNMI_Stations[[#This Row],[Gewogen factor]]</f>
        <v>5.4400000000000013</v>
      </c>
      <c r="P1708" s="89" cm="1">
        <f t="array" ref="P17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709" spans="1:16" x14ac:dyDescent="0.25">
      <c r="A1709">
        <v>249</v>
      </c>
      <c r="B1709" s="110">
        <v>45781</v>
      </c>
      <c r="C1709" s="89">
        <v>4.9000000000000004</v>
      </c>
      <c r="D1709" s="89">
        <v>8.6999999999999993</v>
      </c>
      <c r="E1709" s="96">
        <v>1616</v>
      </c>
      <c r="F1709" s="89">
        <v>-0.1</v>
      </c>
      <c r="G1709" s="89"/>
      <c r="H1709">
        <v>0.73</v>
      </c>
      <c r="I1709" t="s">
        <v>4</v>
      </c>
      <c r="J1709">
        <v>0.8</v>
      </c>
      <c r="K1709">
        <v>5</v>
      </c>
      <c r="L1709">
        <v>2025</v>
      </c>
      <c r="M1709" t="s">
        <v>127</v>
      </c>
      <c r="N1709" s="89" cm="1">
        <f t="array" ref="N1709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709" s="89">
        <f>_34_KNMI_Stations[[#This Row],[graaddagen]]*_34_KNMI_Stations[[#This Row],[Gewogen factor]]</f>
        <v>7.4400000000000013</v>
      </c>
      <c r="P1709" s="89" cm="1">
        <f t="array" ref="P17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710" spans="1:16" x14ac:dyDescent="0.25">
      <c r="A1710">
        <v>249</v>
      </c>
      <c r="B1710" s="110">
        <v>45782</v>
      </c>
      <c r="C1710" s="89">
        <v>5.4</v>
      </c>
      <c r="D1710" s="89">
        <v>8.1999999999999993</v>
      </c>
      <c r="E1710" s="96">
        <v>2364</v>
      </c>
      <c r="F1710" s="89">
        <v>0.1</v>
      </c>
      <c r="G1710" s="89"/>
      <c r="H1710">
        <v>0.71</v>
      </c>
      <c r="I1710" t="s">
        <v>4</v>
      </c>
      <c r="J1710">
        <v>0.8</v>
      </c>
      <c r="K1710">
        <v>5</v>
      </c>
      <c r="L1710">
        <v>2025</v>
      </c>
      <c r="M1710" t="s">
        <v>132</v>
      </c>
      <c r="N1710" s="89" cm="1">
        <f t="array" ref="N1710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710" s="89">
        <f>_34_KNMI_Stations[[#This Row],[graaddagen]]*_34_KNMI_Stations[[#This Row],[Gewogen factor]]</f>
        <v>7.8400000000000007</v>
      </c>
      <c r="P1710" s="89" cm="1">
        <f t="array" ref="P17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711" spans="1:16" x14ac:dyDescent="0.25">
      <c r="A1711">
        <v>249</v>
      </c>
      <c r="B1711" s="110">
        <v>45783</v>
      </c>
      <c r="C1711" s="89">
        <v>4.2</v>
      </c>
      <c r="D1711" s="89">
        <v>8.8000000000000007</v>
      </c>
      <c r="E1711" s="96">
        <v>1007</v>
      </c>
      <c r="F1711" s="89">
        <v>-0.1</v>
      </c>
      <c r="G1711" s="89"/>
      <c r="H1711">
        <v>0.81</v>
      </c>
      <c r="I1711" t="s">
        <v>4</v>
      </c>
      <c r="J1711">
        <v>0.8</v>
      </c>
      <c r="K1711">
        <v>5</v>
      </c>
      <c r="L1711">
        <v>2025</v>
      </c>
      <c r="M1711" t="s">
        <v>132</v>
      </c>
      <c r="N1711" s="89" cm="1">
        <f t="array" ref="N1711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1711" s="89">
        <f>_34_KNMI_Stations[[#This Row],[graaddagen]]*_34_KNMI_Stations[[#This Row],[Gewogen factor]]</f>
        <v>7.3599999999999994</v>
      </c>
      <c r="P1711" s="89" cm="1">
        <f t="array" ref="P17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712" spans="1:16" x14ac:dyDescent="0.25">
      <c r="A1712">
        <v>249</v>
      </c>
      <c r="B1712" s="110">
        <v>45784</v>
      </c>
      <c r="C1712" s="89">
        <v>4.5</v>
      </c>
      <c r="D1712" s="89">
        <v>9.6999999999999993</v>
      </c>
      <c r="E1712" s="96">
        <v>1990</v>
      </c>
      <c r="F1712" s="89">
        <v>0</v>
      </c>
      <c r="G1712" s="89"/>
      <c r="H1712">
        <v>0.8</v>
      </c>
      <c r="I1712" t="s">
        <v>4</v>
      </c>
      <c r="J1712">
        <v>0.8</v>
      </c>
      <c r="K1712">
        <v>5</v>
      </c>
      <c r="L1712">
        <v>2025</v>
      </c>
      <c r="M1712" t="s">
        <v>132</v>
      </c>
      <c r="N1712" s="89" cm="1">
        <f t="array" ref="N1712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1712" s="89">
        <f>_34_KNMI_Stations[[#This Row],[graaddagen]]*_34_KNMI_Stations[[#This Row],[Gewogen factor]]</f>
        <v>6.6400000000000006</v>
      </c>
      <c r="P1712" s="89" cm="1">
        <f t="array" ref="P17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713" spans="1:16" x14ac:dyDescent="0.25">
      <c r="A1713">
        <v>249</v>
      </c>
      <c r="B1713" s="110">
        <v>45785</v>
      </c>
      <c r="C1713" s="89">
        <v>3.7</v>
      </c>
      <c r="D1713" s="89">
        <v>11.3</v>
      </c>
      <c r="E1713" s="96">
        <v>2379</v>
      </c>
      <c r="F1713" s="89">
        <v>0</v>
      </c>
      <c r="G1713" s="89"/>
      <c r="H1713">
        <v>0.72</v>
      </c>
      <c r="I1713" t="s">
        <v>4</v>
      </c>
      <c r="J1713">
        <v>0.8</v>
      </c>
      <c r="K1713">
        <v>5</v>
      </c>
      <c r="L1713">
        <v>2025</v>
      </c>
      <c r="M1713" t="s">
        <v>132</v>
      </c>
      <c r="N1713" s="89" cm="1">
        <f t="array" ref="N1713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1713" s="89">
        <f>_34_KNMI_Stations[[#This Row],[graaddagen]]*_34_KNMI_Stations[[#This Row],[Gewogen factor]]</f>
        <v>5.3599999999999994</v>
      </c>
      <c r="P1713" s="89" cm="1">
        <f t="array" ref="P17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714" spans="1:16" x14ac:dyDescent="0.25">
      <c r="A1714">
        <v>249</v>
      </c>
      <c r="B1714" s="110">
        <v>45786</v>
      </c>
      <c r="C1714" s="89">
        <v>4</v>
      </c>
      <c r="D1714" s="89">
        <v>12.5</v>
      </c>
      <c r="E1714" s="96">
        <v>2641</v>
      </c>
      <c r="F1714" s="89">
        <v>0</v>
      </c>
      <c r="G1714" s="89"/>
      <c r="H1714">
        <v>0.66</v>
      </c>
      <c r="I1714" t="s">
        <v>4</v>
      </c>
      <c r="J1714">
        <v>0.8</v>
      </c>
      <c r="K1714">
        <v>5</v>
      </c>
      <c r="L1714">
        <v>2025</v>
      </c>
      <c r="M1714" t="s">
        <v>132</v>
      </c>
      <c r="N1714" s="89" cm="1">
        <f t="array" ref="N1714">IF(ISNUMBER(_34_KNMI_Stations[[#This Row],[Etmaal temperatuur °C]]),IF(_34_KNMI_Stations[[#This Row],[Etmaal temperatuur °C]]&lt;stookgrens[],stookgrens[]-_34_KNMI_Stations[[#This Row],[Etmaal temperatuur °C]],0),"")</f>
        <v>5.5</v>
      </c>
      <c r="O1714" s="89">
        <f>_34_KNMI_Stations[[#This Row],[graaddagen]]*_34_KNMI_Stations[[#This Row],[Gewogen factor]]</f>
        <v>4.4000000000000004</v>
      </c>
      <c r="P1714" s="89" cm="1">
        <f t="array" ref="P17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715" spans="1:16" x14ac:dyDescent="0.25">
      <c r="A1715">
        <v>249</v>
      </c>
      <c r="B1715" s="110">
        <v>45787</v>
      </c>
      <c r="C1715" s="89">
        <v>4.5</v>
      </c>
      <c r="D1715" s="89">
        <v>14.3</v>
      </c>
      <c r="E1715" s="96">
        <v>2751</v>
      </c>
      <c r="F1715" s="89">
        <v>0</v>
      </c>
      <c r="G1715" s="89"/>
      <c r="H1715">
        <v>0.61</v>
      </c>
      <c r="I1715" t="s">
        <v>4</v>
      </c>
      <c r="J1715">
        <v>0.8</v>
      </c>
      <c r="K1715">
        <v>5</v>
      </c>
      <c r="L1715">
        <v>2025</v>
      </c>
      <c r="M1715" t="s">
        <v>132</v>
      </c>
      <c r="N1715" s="89" cm="1">
        <f t="array" ref="N1715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715" s="89">
        <f>_34_KNMI_Stations[[#This Row],[graaddagen]]*_34_KNMI_Stations[[#This Row],[Gewogen factor]]</f>
        <v>2.9599999999999995</v>
      </c>
      <c r="P1715" s="89" cm="1">
        <f t="array" ref="P17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716" spans="1:16" x14ac:dyDescent="0.25">
      <c r="A1716">
        <v>249</v>
      </c>
      <c r="B1716" s="110">
        <v>45788</v>
      </c>
      <c r="C1716" s="89">
        <v>4.5999999999999996</v>
      </c>
      <c r="D1716" s="89">
        <v>16.899999999999999</v>
      </c>
      <c r="E1716" s="96">
        <v>2742</v>
      </c>
      <c r="F1716" s="89">
        <v>0</v>
      </c>
      <c r="G1716" s="89"/>
      <c r="H1716">
        <v>0.6</v>
      </c>
      <c r="I1716" t="s">
        <v>4</v>
      </c>
      <c r="J1716">
        <v>0.8</v>
      </c>
      <c r="K1716">
        <v>5</v>
      </c>
      <c r="L1716">
        <v>2025</v>
      </c>
      <c r="M1716" t="s">
        <v>132</v>
      </c>
      <c r="N1716" s="89" cm="1">
        <f t="array" ref="N1716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1716" s="89">
        <f>_34_KNMI_Stations[[#This Row],[graaddagen]]*_34_KNMI_Stations[[#This Row],[Gewogen factor]]</f>
        <v>0.88000000000000123</v>
      </c>
      <c r="P1716" s="89" cm="1">
        <f t="array" ref="P17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717" spans="1:16" x14ac:dyDescent="0.25">
      <c r="A1717">
        <v>249</v>
      </c>
      <c r="B1717" s="110">
        <v>45789</v>
      </c>
      <c r="C1717" s="89">
        <v>6</v>
      </c>
      <c r="D1717" s="89">
        <v>17.399999999999999</v>
      </c>
      <c r="E1717" s="96">
        <v>2766</v>
      </c>
      <c r="F1717" s="89">
        <v>0</v>
      </c>
      <c r="G1717" s="89"/>
      <c r="H1717">
        <v>0.55000000000000004</v>
      </c>
      <c r="I1717" t="s">
        <v>4</v>
      </c>
      <c r="J1717">
        <v>0.8</v>
      </c>
      <c r="K1717">
        <v>5</v>
      </c>
      <c r="L1717">
        <v>2025</v>
      </c>
      <c r="M1717" t="s">
        <v>133</v>
      </c>
      <c r="N1717" s="89" cm="1">
        <f t="array" ref="N1717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1717" s="89">
        <f>_34_KNMI_Stations[[#This Row],[graaddagen]]*_34_KNMI_Stations[[#This Row],[Gewogen factor]]</f>
        <v>0.48000000000000115</v>
      </c>
      <c r="P1717" s="89" cm="1">
        <f t="array" ref="P17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718" spans="1:16" x14ac:dyDescent="0.25">
      <c r="A1718">
        <v>249</v>
      </c>
      <c r="B1718" s="110">
        <v>45790</v>
      </c>
      <c r="C1718" s="89">
        <v>5</v>
      </c>
      <c r="D1718" s="89">
        <v>15.7</v>
      </c>
      <c r="E1718" s="96">
        <v>2833</v>
      </c>
      <c r="F1718" s="89">
        <v>0</v>
      </c>
      <c r="G1718" s="89"/>
      <c r="H1718">
        <v>0.56000000000000005</v>
      </c>
      <c r="I1718" t="s">
        <v>4</v>
      </c>
      <c r="J1718">
        <v>0.8</v>
      </c>
      <c r="K1718">
        <v>5</v>
      </c>
      <c r="L1718">
        <v>2025</v>
      </c>
      <c r="M1718" t="s">
        <v>133</v>
      </c>
      <c r="N1718" s="89" cm="1">
        <f t="array" ref="N1718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718" s="89">
        <f>_34_KNMI_Stations[[#This Row],[graaddagen]]*_34_KNMI_Stations[[#This Row],[Gewogen factor]]</f>
        <v>1.8400000000000007</v>
      </c>
      <c r="P1718" s="89" cm="1">
        <f t="array" ref="P17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719" spans="1:16" x14ac:dyDescent="0.25">
      <c r="A1719">
        <v>249</v>
      </c>
      <c r="B1719" s="110">
        <v>45791</v>
      </c>
      <c r="C1719" s="89">
        <v>4.7</v>
      </c>
      <c r="D1719" s="89">
        <v>13.2</v>
      </c>
      <c r="E1719" s="96">
        <v>2744</v>
      </c>
      <c r="F1719" s="89">
        <v>0</v>
      </c>
      <c r="G1719" s="89"/>
      <c r="H1719">
        <v>0.73</v>
      </c>
      <c r="I1719" t="s">
        <v>4</v>
      </c>
      <c r="J1719">
        <v>0.8</v>
      </c>
      <c r="K1719">
        <v>5</v>
      </c>
      <c r="L1719">
        <v>2025</v>
      </c>
      <c r="M1719" t="s">
        <v>133</v>
      </c>
      <c r="N1719" s="89" cm="1">
        <f t="array" ref="N1719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719" s="89">
        <f>_34_KNMI_Stations[[#This Row],[graaddagen]]*_34_KNMI_Stations[[#This Row],[Gewogen factor]]</f>
        <v>3.8400000000000007</v>
      </c>
      <c r="P1719" s="89" cm="1">
        <f t="array" ref="P17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720" spans="1:16" x14ac:dyDescent="0.25">
      <c r="A1720">
        <v>249</v>
      </c>
      <c r="B1720" s="110">
        <v>45792</v>
      </c>
      <c r="C1720" s="89">
        <v>5.8</v>
      </c>
      <c r="D1720" s="89">
        <v>12.5</v>
      </c>
      <c r="E1720" s="96">
        <v>2803</v>
      </c>
      <c r="F1720" s="89">
        <v>0</v>
      </c>
      <c r="G1720" s="89"/>
      <c r="H1720">
        <v>0.69</v>
      </c>
      <c r="I1720" t="s">
        <v>4</v>
      </c>
      <c r="J1720">
        <v>0.8</v>
      </c>
      <c r="K1720">
        <v>5</v>
      </c>
      <c r="L1720">
        <v>2025</v>
      </c>
      <c r="M1720" t="s">
        <v>133</v>
      </c>
      <c r="N1720" s="89" cm="1">
        <f t="array" ref="N1720">IF(ISNUMBER(_34_KNMI_Stations[[#This Row],[Etmaal temperatuur °C]]),IF(_34_KNMI_Stations[[#This Row],[Etmaal temperatuur °C]]&lt;stookgrens[],stookgrens[]-_34_KNMI_Stations[[#This Row],[Etmaal temperatuur °C]],0),"")</f>
        <v>5.5</v>
      </c>
      <c r="O1720" s="89">
        <f>_34_KNMI_Stations[[#This Row],[graaddagen]]*_34_KNMI_Stations[[#This Row],[Gewogen factor]]</f>
        <v>4.4000000000000004</v>
      </c>
      <c r="P1720" s="89" cm="1">
        <f t="array" ref="P17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721" spans="1:16" x14ac:dyDescent="0.25">
      <c r="A1721">
        <v>249</v>
      </c>
      <c r="B1721" s="110">
        <v>45793</v>
      </c>
      <c r="C1721" s="89">
        <v>4.3</v>
      </c>
      <c r="D1721" s="89">
        <v>10.6</v>
      </c>
      <c r="E1721" s="96">
        <v>1763</v>
      </c>
      <c r="F1721" s="89">
        <v>0</v>
      </c>
      <c r="G1721" s="89"/>
      <c r="H1721">
        <v>0.81</v>
      </c>
      <c r="I1721" t="s">
        <v>4</v>
      </c>
      <c r="J1721">
        <v>0.8</v>
      </c>
      <c r="K1721">
        <v>5</v>
      </c>
      <c r="L1721">
        <v>2025</v>
      </c>
      <c r="M1721" t="s">
        <v>133</v>
      </c>
      <c r="N1721" s="89" cm="1">
        <f t="array" ref="N1721">IF(ISNUMBER(_34_KNMI_Stations[[#This Row],[Etmaal temperatuur °C]]),IF(_34_KNMI_Stations[[#This Row],[Etmaal temperatuur °C]]&lt;stookgrens[],stookgrens[]-_34_KNMI_Stations[[#This Row],[Etmaal temperatuur °C]],0),"")</f>
        <v>7.4</v>
      </c>
      <c r="O1721" s="89">
        <f>_34_KNMI_Stations[[#This Row],[graaddagen]]*_34_KNMI_Stations[[#This Row],[Gewogen factor]]</f>
        <v>5.9200000000000008</v>
      </c>
      <c r="P1721" s="89" cm="1">
        <f t="array" ref="P17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722" spans="1:16" x14ac:dyDescent="0.25">
      <c r="A1722">
        <v>249</v>
      </c>
      <c r="B1722" s="110">
        <v>45794</v>
      </c>
      <c r="C1722" s="89">
        <v>5.0999999999999996</v>
      </c>
      <c r="D1722" s="89">
        <v>12.2</v>
      </c>
      <c r="E1722" s="96">
        <v>2536</v>
      </c>
      <c r="F1722" s="89">
        <v>0</v>
      </c>
      <c r="G1722" s="89"/>
      <c r="H1722">
        <v>0.8</v>
      </c>
      <c r="I1722" t="s">
        <v>4</v>
      </c>
      <c r="J1722">
        <v>0.8</v>
      </c>
      <c r="K1722">
        <v>5</v>
      </c>
      <c r="L1722">
        <v>2025</v>
      </c>
      <c r="M1722" t="s">
        <v>133</v>
      </c>
      <c r="N1722" s="89" cm="1">
        <f t="array" ref="N1722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722" s="89">
        <f>_34_KNMI_Stations[[#This Row],[graaddagen]]*_34_KNMI_Stations[[#This Row],[Gewogen factor]]</f>
        <v>4.6400000000000006</v>
      </c>
      <c r="P1722" s="89" cm="1">
        <f t="array" ref="P17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723" spans="1:16" x14ac:dyDescent="0.25">
      <c r="A1723">
        <v>249</v>
      </c>
      <c r="B1723" s="110">
        <v>45795</v>
      </c>
      <c r="C1723" s="89">
        <v>3.3</v>
      </c>
      <c r="D1723" s="89">
        <v>13.7</v>
      </c>
      <c r="E1723" s="96">
        <v>2116</v>
      </c>
      <c r="F1723" s="89">
        <v>0</v>
      </c>
      <c r="G1723" s="89"/>
      <c r="H1723">
        <v>0.74</v>
      </c>
      <c r="I1723" t="s">
        <v>4</v>
      </c>
      <c r="J1723">
        <v>0.8</v>
      </c>
      <c r="K1723">
        <v>5</v>
      </c>
      <c r="L1723">
        <v>2025</v>
      </c>
      <c r="M1723" t="s">
        <v>133</v>
      </c>
      <c r="N1723" s="89" cm="1">
        <f t="array" ref="N1723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723" s="89">
        <f>_34_KNMI_Stations[[#This Row],[graaddagen]]*_34_KNMI_Stations[[#This Row],[Gewogen factor]]</f>
        <v>3.4400000000000008</v>
      </c>
      <c r="P1723" s="89" cm="1">
        <f t="array" ref="P17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724" spans="1:16" x14ac:dyDescent="0.25">
      <c r="A1724">
        <v>249</v>
      </c>
      <c r="B1724" s="110">
        <v>45796</v>
      </c>
      <c r="C1724" s="89">
        <v>3.3</v>
      </c>
      <c r="D1724" s="89">
        <v>13.5</v>
      </c>
      <c r="E1724" s="96">
        <v>2861</v>
      </c>
      <c r="F1724" s="89">
        <v>0</v>
      </c>
      <c r="G1724" s="89"/>
      <c r="H1724">
        <v>0.72</v>
      </c>
      <c r="I1724" t="s">
        <v>4</v>
      </c>
      <c r="J1724">
        <v>0.8</v>
      </c>
      <c r="K1724">
        <v>5</v>
      </c>
      <c r="L1724">
        <v>2025</v>
      </c>
      <c r="M1724" t="s">
        <v>349</v>
      </c>
      <c r="N1724" s="89" cm="1">
        <f t="array" ref="N1724">IF(ISNUMBER(_34_KNMI_Stations[[#This Row],[Etmaal temperatuur °C]]),IF(_34_KNMI_Stations[[#This Row],[Etmaal temperatuur °C]]&lt;stookgrens[],stookgrens[]-_34_KNMI_Stations[[#This Row],[Etmaal temperatuur °C]],0),"")</f>
        <v>4.5</v>
      </c>
      <c r="O1724" s="89">
        <f>_34_KNMI_Stations[[#This Row],[graaddagen]]*_34_KNMI_Stations[[#This Row],[Gewogen factor]]</f>
        <v>3.6</v>
      </c>
      <c r="P1724" s="89" cm="1">
        <f t="array" ref="P17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725" spans="1:16" x14ac:dyDescent="0.25">
      <c r="A1725">
        <v>249</v>
      </c>
      <c r="B1725" s="110">
        <v>45797</v>
      </c>
      <c r="C1725" s="89">
        <v>3.3</v>
      </c>
      <c r="D1725" s="89">
        <v>13.1</v>
      </c>
      <c r="E1725" s="96">
        <v>2886</v>
      </c>
      <c r="F1725" s="89">
        <v>0</v>
      </c>
      <c r="G1725" s="89"/>
      <c r="H1725">
        <v>0.78</v>
      </c>
      <c r="I1725" t="s">
        <v>4</v>
      </c>
      <c r="J1725">
        <v>0.8</v>
      </c>
      <c r="K1725">
        <v>5</v>
      </c>
      <c r="L1725">
        <v>2025</v>
      </c>
      <c r="M1725" t="s">
        <v>349</v>
      </c>
      <c r="N1725" s="89" cm="1">
        <f t="array" ref="N1725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725" s="89">
        <f>_34_KNMI_Stations[[#This Row],[graaddagen]]*_34_KNMI_Stations[[#This Row],[Gewogen factor]]</f>
        <v>3.9200000000000004</v>
      </c>
      <c r="P1725" s="89" cm="1">
        <f t="array" ref="P17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726" spans="1:16" x14ac:dyDescent="0.25">
      <c r="A1726">
        <v>249</v>
      </c>
      <c r="B1726" s="110">
        <v>45798</v>
      </c>
      <c r="C1726" s="89">
        <v>4.5999999999999996</v>
      </c>
      <c r="D1726" s="89">
        <v>11.4</v>
      </c>
      <c r="E1726" s="96">
        <v>2495</v>
      </c>
      <c r="F1726" s="89">
        <v>0</v>
      </c>
      <c r="G1726" s="89"/>
      <c r="H1726">
        <v>0.79</v>
      </c>
      <c r="I1726" t="s">
        <v>4</v>
      </c>
      <c r="J1726">
        <v>0.8</v>
      </c>
      <c r="K1726">
        <v>5</v>
      </c>
      <c r="L1726">
        <v>2025</v>
      </c>
      <c r="M1726" t="s">
        <v>349</v>
      </c>
      <c r="N1726" s="89" cm="1">
        <f t="array" ref="N1726">IF(ISNUMBER(_34_KNMI_Stations[[#This Row],[Etmaal temperatuur °C]]),IF(_34_KNMI_Stations[[#This Row],[Etmaal temperatuur °C]]&lt;stookgrens[],stookgrens[]-_34_KNMI_Stations[[#This Row],[Etmaal temperatuur °C]],0),"")</f>
        <v>6.6</v>
      </c>
      <c r="O1726" s="89">
        <f>_34_KNMI_Stations[[#This Row],[graaddagen]]*_34_KNMI_Stations[[#This Row],[Gewogen factor]]</f>
        <v>5.28</v>
      </c>
      <c r="P1726" s="89" cm="1">
        <f t="array" ref="P17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727" spans="1:16" x14ac:dyDescent="0.25">
      <c r="A1727">
        <v>249</v>
      </c>
      <c r="B1727" s="110">
        <v>45799</v>
      </c>
      <c r="C1727" s="89">
        <v>6</v>
      </c>
      <c r="D1727" s="89">
        <v>10.6</v>
      </c>
      <c r="E1727" s="96">
        <v>2404</v>
      </c>
      <c r="F1727" s="89">
        <v>1.3</v>
      </c>
      <c r="G1727" s="89"/>
      <c r="H1727">
        <v>0.66</v>
      </c>
      <c r="I1727" t="s">
        <v>4</v>
      </c>
      <c r="J1727">
        <v>0.8</v>
      </c>
      <c r="K1727">
        <v>5</v>
      </c>
      <c r="L1727">
        <v>2025</v>
      </c>
      <c r="M1727" t="s">
        <v>349</v>
      </c>
      <c r="N1727" s="89" cm="1">
        <f t="array" ref="N1727">IF(ISNUMBER(_34_KNMI_Stations[[#This Row],[Etmaal temperatuur °C]]),IF(_34_KNMI_Stations[[#This Row],[Etmaal temperatuur °C]]&lt;stookgrens[],stookgrens[]-_34_KNMI_Stations[[#This Row],[Etmaal temperatuur °C]],0),"")</f>
        <v>7.4</v>
      </c>
      <c r="O1727" s="89">
        <f>_34_KNMI_Stations[[#This Row],[graaddagen]]*_34_KNMI_Stations[[#This Row],[Gewogen factor]]</f>
        <v>5.9200000000000008</v>
      </c>
      <c r="P1727" s="89" cm="1">
        <f t="array" ref="P17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728" spans="1:16" x14ac:dyDescent="0.25">
      <c r="A1728">
        <v>249</v>
      </c>
      <c r="B1728" s="110">
        <v>45800</v>
      </c>
      <c r="C1728" s="89">
        <v>5.7</v>
      </c>
      <c r="D1728" s="89">
        <v>9.5</v>
      </c>
      <c r="E1728" s="96">
        <v>2048</v>
      </c>
      <c r="F1728" s="89">
        <v>3</v>
      </c>
      <c r="G1728" s="89"/>
      <c r="H1728">
        <v>0.76</v>
      </c>
      <c r="I1728" t="s">
        <v>4</v>
      </c>
      <c r="J1728">
        <v>0.8</v>
      </c>
      <c r="K1728">
        <v>5</v>
      </c>
      <c r="L1728">
        <v>2025</v>
      </c>
      <c r="M1728" t="s">
        <v>349</v>
      </c>
      <c r="N1728" s="89" cm="1">
        <f t="array" ref="N1728">IF(ISNUMBER(_34_KNMI_Stations[[#This Row],[Etmaal temperatuur °C]]),IF(_34_KNMI_Stations[[#This Row],[Etmaal temperatuur °C]]&lt;stookgrens[],stookgrens[]-_34_KNMI_Stations[[#This Row],[Etmaal temperatuur °C]],0),"")</f>
        <v>8.5</v>
      </c>
      <c r="O1728" s="89">
        <f>_34_KNMI_Stations[[#This Row],[graaddagen]]*_34_KNMI_Stations[[#This Row],[Gewogen factor]]</f>
        <v>6.8000000000000007</v>
      </c>
      <c r="P1728" s="89" cm="1">
        <f t="array" ref="P17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729" spans="1:16" x14ac:dyDescent="0.25">
      <c r="A1729">
        <v>249</v>
      </c>
      <c r="B1729" s="110">
        <v>45801</v>
      </c>
      <c r="C1729" s="89">
        <v>5.3</v>
      </c>
      <c r="D1729" s="89">
        <v>12.8</v>
      </c>
      <c r="E1729" s="96">
        <v>807</v>
      </c>
      <c r="F1729" s="89">
        <v>4.0999999999999996</v>
      </c>
      <c r="G1729" s="89"/>
      <c r="H1729">
        <v>0.88</v>
      </c>
      <c r="I1729" t="s">
        <v>4</v>
      </c>
      <c r="J1729">
        <v>0.8</v>
      </c>
      <c r="K1729">
        <v>5</v>
      </c>
      <c r="L1729">
        <v>2025</v>
      </c>
      <c r="M1729" t="s">
        <v>349</v>
      </c>
      <c r="N1729" s="89" cm="1">
        <f t="array" ref="N1729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729" s="89">
        <f>_34_KNMI_Stations[[#This Row],[graaddagen]]*_34_KNMI_Stations[[#This Row],[Gewogen factor]]</f>
        <v>4.1599999999999993</v>
      </c>
      <c r="P1729" s="89" cm="1">
        <f t="array" ref="P17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730" spans="1:16" x14ac:dyDescent="0.25">
      <c r="A1730">
        <v>249</v>
      </c>
      <c r="B1730" s="110">
        <v>45802</v>
      </c>
      <c r="C1730" s="89">
        <v>6.4</v>
      </c>
      <c r="D1730" s="89">
        <v>14.6</v>
      </c>
      <c r="E1730" s="96">
        <v>1381</v>
      </c>
      <c r="F1730" s="89">
        <v>1.1000000000000001</v>
      </c>
      <c r="G1730" s="89"/>
      <c r="H1730">
        <v>0.86</v>
      </c>
      <c r="I1730" t="s">
        <v>4</v>
      </c>
      <c r="J1730">
        <v>0.8</v>
      </c>
      <c r="K1730">
        <v>5</v>
      </c>
      <c r="L1730">
        <v>2025</v>
      </c>
      <c r="M1730" t="s">
        <v>349</v>
      </c>
      <c r="N1730" s="89" cm="1">
        <f t="array" ref="N1730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730" s="89">
        <f>_34_KNMI_Stations[[#This Row],[graaddagen]]*_34_KNMI_Stations[[#This Row],[Gewogen factor]]</f>
        <v>2.7200000000000006</v>
      </c>
      <c r="P1730" s="89" cm="1">
        <f t="array" ref="P17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731" spans="1:16" x14ac:dyDescent="0.25">
      <c r="A1731">
        <v>249</v>
      </c>
      <c r="B1731" s="110">
        <v>45803</v>
      </c>
      <c r="C1731" s="89">
        <v>6.6</v>
      </c>
      <c r="D1731" s="89">
        <v>14.4</v>
      </c>
      <c r="E1731" s="96">
        <v>2359</v>
      </c>
      <c r="F1731" s="89">
        <v>-0.1</v>
      </c>
      <c r="G1731" s="89"/>
      <c r="H1731">
        <v>0.73</v>
      </c>
      <c r="I1731" t="s">
        <v>4</v>
      </c>
      <c r="J1731">
        <v>0.8</v>
      </c>
      <c r="K1731">
        <v>5</v>
      </c>
      <c r="L1731">
        <v>2025</v>
      </c>
      <c r="M1731" t="s">
        <v>350</v>
      </c>
      <c r="N1731" s="89" cm="1">
        <f t="array" ref="N1731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1731" s="89">
        <f>_34_KNMI_Stations[[#This Row],[graaddagen]]*_34_KNMI_Stations[[#This Row],[Gewogen factor]]</f>
        <v>2.88</v>
      </c>
      <c r="P1731" s="89" cm="1">
        <f t="array" ref="P17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732" spans="1:16" x14ac:dyDescent="0.25">
      <c r="A1732">
        <v>249</v>
      </c>
      <c r="B1732" s="110">
        <v>45804</v>
      </c>
      <c r="C1732" s="89">
        <v>8.3000000000000007</v>
      </c>
      <c r="D1732" s="89">
        <v>14.3</v>
      </c>
      <c r="E1732" s="96">
        <v>1204</v>
      </c>
      <c r="F1732" s="89">
        <v>14.2</v>
      </c>
      <c r="G1732" s="89"/>
      <c r="H1732">
        <v>0.87</v>
      </c>
      <c r="I1732" t="s">
        <v>4</v>
      </c>
      <c r="J1732">
        <v>0.8</v>
      </c>
      <c r="K1732">
        <v>5</v>
      </c>
      <c r="L1732">
        <v>2025</v>
      </c>
      <c r="M1732" t="s">
        <v>350</v>
      </c>
      <c r="N1732" s="89" cm="1">
        <f t="array" ref="N1732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732" s="89">
        <f>_34_KNMI_Stations[[#This Row],[graaddagen]]*_34_KNMI_Stations[[#This Row],[Gewogen factor]]</f>
        <v>2.9599999999999995</v>
      </c>
      <c r="P1732" s="89" cm="1">
        <f t="array" ref="P17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733" spans="1:16" x14ac:dyDescent="0.25">
      <c r="A1733">
        <v>249</v>
      </c>
      <c r="B1733" s="110">
        <v>45805</v>
      </c>
      <c r="C1733" s="89">
        <v>5</v>
      </c>
      <c r="D1733" s="89">
        <v>13.6</v>
      </c>
      <c r="E1733" s="96">
        <v>1757</v>
      </c>
      <c r="F1733" s="89">
        <v>5.9</v>
      </c>
      <c r="G1733" s="89"/>
      <c r="H1733">
        <v>0.86</v>
      </c>
      <c r="I1733" t="s">
        <v>4</v>
      </c>
      <c r="J1733">
        <v>0.8</v>
      </c>
      <c r="K1733">
        <v>5</v>
      </c>
      <c r="L1733">
        <v>2025</v>
      </c>
      <c r="M1733" t="s">
        <v>350</v>
      </c>
      <c r="N1733" s="89" cm="1">
        <f t="array" ref="N1733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733" s="89">
        <f>_34_KNMI_Stations[[#This Row],[graaddagen]]*_34_KNMI_Stations[[#This Row],[Gewogen factor]]</f>
        <v>3.5200000000000005</v>
      </c>
      <c r="P1733" s="89" cm="1">
        <f t="array" ref="P17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734" spans="1:16" x14ac:dyDescent="0.25">
      <c r="A1734">
        <v>249</v>
      </c>
      <c r="B1734" s="110">
        <v>45806</v>
      </c>
      <c r="C1734" s="89">
        <v>5.4</v>
      </c>
      <c r="D1734" s="89">
        <v>13.6</v>
      </c>
      <c r="E1734" s="96">
        <v>719</v>
      </c>
      <c r="F1734" s="89">
        <v>2.9</v>
      </c>
      <c r="G1734" s="89"/>
      <c r="H1734">
        <v>0.93</v>
      </c>
      <c r="I1734" t="s">
        <v>4</v>
      </c>
      <c r="J1734">
        <v>0.8</v>
      </c>
      <c r="K1734">
        <v>5</v>
      </c>
      <c r="L1734">
        <v>2025</v>
      </c>
      <c r="M1734" t="s">
        <v>350</v>
      </c>
      <c r="N1734" s="89" cm="1">
        <f t="array" ref="N1734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734" s="89">
        <f>_34_KNMI_Stations[[#This Row],[graaddagen]]*_34_KNMI_Stations[[#This Row],[Gewogen factor]]</f>
        <v>3.5200000000000005</v>
      </c>
      <c r="P1734" s="89" cm="1">
        <f t="array" ref="P17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735" spans="1:16" x14ac:dyDescent="0.25">
      <c r="A1735">
        <v>249</v>
      </c>
      <c r="B1735" s="110">
        <v>45807</v>
      </c>
      <c r="C1735" s="89">
        <v>4.9000000000000004</v>
      </c>
      <c r="D1735" s="89">
        <v>15.4</v>
      </c>
      <c r="E1735" s="96">
        <v>2092</v>
      </c>
      <c r="F1735" s="89">
        <v>0</v>
      </c>
      <c r="G1735" s="89"/>
      <c r="H1735">
        <v>0.9</v>
      </c>
      <c r="I1735" t="s">
        <v>4</v>
      </c>
      <c r="J1735">
        <v>0.8</v>
      </c>
      <c r="K1735">
        <v>5</v>
      </c>
      <c r="L1735">
        <v>2025</v>
      </c>
      <c r="M1735" t="s">
        <v>350</v>
      </c>
      <c r="N1735" s="89" cm="1">
        <f t="array" ref="N1735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1735" s="89">
        <f>_34_KNMI_Stations[[#This Row],[graaddagen]]*_34_KNMI_Stations[[#This Row],[Gewogen factor]]</f>
        <v>2.0799999999999996</v>
      </c>
      <c r="P1735" s="89" cm="1">
        <f t="array" ref="P17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736" spans="1:16" x14ac:dyDescent="0.25">
      <c r="A1736">
        <v>249</v>
      </c>
      <c r="B1736" s="110">
        <v>45808</v>
      </c>
      <c r="C1736" s="89">
        <v>2.2000000000000002</v>
      </c>
      <c r="D1736" s="89">
        <v>18.5</v>
      </c>
      <c r="E1736" s="96">
        <v>2071</v>
      </c>
      <c r="F1736" s="89">
        <v>0</v>
      </c>
      <c r="G1736" s="89"/>
      <c r="H1736">
        <v>0.81</v>
      </c>
      <c r="I1736" t="s">
        <v>4</v>
      </c>
      <c r="J1736">
        <v>0.8</v>
      </c>
      <c r="K1736">
        <v>5</v>
      </c>
      <c r="L1736">
        <v>2025</v>
      </c>
      <c r="M1736" t="s">
        <v>350</v>
      </c>
      <c r="N1736" s="89" cm="1">
        <f t="array" ref="N1736">IF(ISNUMBER(_34_KNMI_Stations[[#This Row],[Etmaal temperatuur °C]]),IF(_34_KNMI_Stations[[#This Row],[Etmaal temperatuur °C]]&lt;stookgrens[],stookgrens[]-_34_KNMI_Stations[[#This Row],[Etmaal temperatuur °C]],0),"")</f>
        <v>0</v>
      </c>
      <c r="O1736" s="89">
        <f>_34_KNMI_Stations[[#This Row],[graaddagen]]*_34_KNMI_Stations[[#This Row],[Gewogen factor]]</f>
        <v>0</v>
      </c>
      <c r="P1736" s="89" cm="1">
        <f t="array" ref="P1736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737" spans="1:16" x14ac:dyDescent="0.25">
      <c r="A1737">
        <v>249</v>
      </c>
      <c r="B1737" s="110">
        <v>45809</v>
      </c>
      <c r="C1737" s="89">
        <v>5.0999999999999996</v>
      </c>
      <c r="D1737" s="89">
        <v>15.9</v>
      </c>
      <c r="E1737" s="96">
        <v>2253</v>
      </c>
      <c r="F1737" s="89">
        <v>0</v>
      </c>
      <c r="G1737" s="89"/>
      <c r="H1737">
        <v>0.76</v>
      </c>
      <c r="I1737" t="s">
        <v>4</v>
      </c>
      <c r="J1737">
        <v>0.8</v>
      </c>
      <c r="K1737">
        <v>6</v>
      </c>
      <c r="L1737">
        <v>2025</v>
      </c>
      <c r="M1737" t="s">
        <v>350</v>
      </c>
      <c r="N1737" s="89" cm="1">
        <f t="array" ref="N1737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1737" s="89">
        <f>_34_KNMI_Stations[[#This Row],[graaddagen]]*_34_KNMI_Stations[[#This Row],[Gewogen factor]]</f>
        <v>1.6799999999999997</v>
      </c>
      <c r="P1737" s="89" cm="1">
        <f t="array" ref="P17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738" spans="1:16" x14ac:dyDescent="0.25">
      <c r="A1738">
        <v>249</v>
      </c>
      <c r="B1738" s="110">
        <v>45810</v>
      </c>
      <c r="C1738" s="89">
        <v>4.2</v>
      </c>
      <c r="D1738" s="89">
        <v>14.4</v>
      </c>
      <c r="E1738" s="96">
        <v>2574</v>
      </c>
      <c r="F1738" s="89">
        <v>0</v>
      </c>
      <c r="G1738" s="89"/>
      <c r="H1738">
        <v>0.78</v>
      </c>
      <c r="I1738" t="s">
        <v>4</v>
      </c>
      <c r="J1738">
        <v>0.8</v>
      </c>
      <c r="K1738">
        <v>6</v>
      </c>
      <c r="L1738">
        <v>2025</v>
      </c>
      <c r="M1738" t="s">
        <v>351</v>
      </c>
      <c r="N1738" s="89" cm="1">
        <f t="array" ref="N1738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1738" s="89">
        <f>_34_KNMI_Stations[[#This Row],[graaddagen]]*_34_KNMI_Stations[[#This Row],[Gewogen factor]]</f>
        <v>2.88</v>
      </c>
      <c r="P1738" s="89" cm="1">
        <f t="array" ref="P17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739" spans="1:16" x14ac:dyDescent="0.25">
      <c r="A1739">
        <v>249</v>
      </c>
      <c r="B1739" s="110">
        <v>45811</v>
      </c>
      <c r="C1739" s="89">
        <v>6.3</v>
      </c>
      <c r="D1739" s="89">
        <v>15.8</v>
      </c>
      <c r="E1739" s="96">
        <v>2120</v>
      </c>
      <c r="F1739" s="89">
        <v>0.5</v>
      </c>
      <c r="G1739" s="89"/>
      <c r="H1739">
        <v>0.69</v>
      </c>
      <c r="I1739" t="s">
        <v>4</v>
      </c>
      <c r="J1739">
        <v>0.8</v>
      </c>
      <c r="K1739">
        <v>6</v>
      </c>
      <c r="L1739">
        <v>2025</v>
      </c>
      <c r="M1739" t="s">
        <v>351</v>
      </c>
      <c r="N1739" s="89" cm="1">
        <f t="array" ref="N1739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739" s="89">
        <f>_34_KNMI_Stations[[#This Row],[graaddagen]]*_34_KNMI_Stations[[#This Row],[Gewogen factor]]</f>
        <v>1.7599999999999996</v>
      </c>
      <c r="P1739" s="89" cm="1">
        <f t="array" ref="P17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740" spans="1:16" x14ac:dyDescent="0.25">
      <c r="A1740">
        <v>249</v>
      </c>
      <c r="B1740" s="110">
        <v>45812</v>
      </c>
      <c r="C1740" s="89">
        <v>5.5</v>
      </c>
      <c r="D1740" s="89">
        <v>14.7</v>
      </c>
      <c r="E1740" s="96">
        <v>2165</v>
      </c>
      <c r="F1740" s="89">
        <v>5.8</v>
      </c>
      <c r="G1740" s="89"/>
      <c r="H1740">
        <v>0.77</v>
      </c>
      <c r="I1740" t="s">
        <v>4</v>
      </c>
      <c r="J1740">
        <v>0.8</v>
      </c>
      <c r="K1740">
        <v>6</v>
      </c>
      <c r="L1740">
        <v>2025</v>
      </c>
      <c r="M1740" t="s">
        <v>351</v>
      </c>
      <c r="N1740" s="89" cm="1">
        <f t="array" ref="N1740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1740" s="89">
        <f>_34_KNMI_Stations[[#This Row],[graaddagen]]*_34_KNMI_Stations[[#This Row],[Gewogen factor]]</f>
        <v>2.6400000000000006</v>
      </c>
      <c r="P1740" s="89" cm="1">
        <f t="array" ref="P17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741" spans="1:16" x14ac:dyDescent="0.25">
      <c r="A1741">
        <v>249</v>
      </c>
      <c r="B1741" s="110">
        <v>45813</v>
      </c>
      <c r="C1741" s="89">
        <v>5.5</v>
      </c>
      <c r="D1741" s="89">
        <v>15</v>
      </c>
      <c r="E1741" s="96">
        <v>1568</v>
      </c>
      <c r="F1741" s="89">
        <v>14.4</v>
      </c>
      <c r="G1741" s="89"/>
      <c r="H1741">
        <v>0.8</v>
      </c>
      <c r="I1741" t="s">
        <v>4</v>
      </c>
      <c r="J1741">
        <v>0.8</v>
      </c>
      <c r="K1741">
        <v>6</v>
      </c>
      <c r="L1741">
        <v>2025</v>
      </c>
      <c r="M1741" t="s">
        <v>351</v>
      </c>
      <c r="N1741" s="89" cm="1">
        <f t="array" ref="N1741">IF(ISNUMBER(_34_KNMI_Stations[[#This Row],[Etmaal temperatuur °C]]),IF(_34_KNMI_Stations[[#This Row],[Etmaal temperatuur °C]]&lt;stookgrens[],stookgrens[]-_34_KNMI_Stations[[#This Row],[Etmaal temperatuur °C]],0),"")</f>
        <v>3</v>
      </c>
      <c r="O1741" s="89">
        <f>_34_KNMI_Stations[[#This Row],[graaddagen]]*_34_KNMI_Stations[[#This Row],[Gewogen factor]]</f>
        <v>2.4000000000000004</v>
      </c>
      <c r="P1741" s="89" cm="1">
        <f t="array" ref="P17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742" spans="1:16" x14ac:dyDescent="0.25">
      <c r="A1742">
        <v>249</v>
      </c>
      <c r="B1742" s="110">
        <v>45814</v>
      </c>
      <c r="C1742" s="89">
        <v>7.4</v>
      </c>
      <c r="D1742" s="89">
        <v>14.8</v>
      </c>
      <c r="E1742" s="96">
        <v>2168</v>
      </c>
      <c r="F1742" s="89">
        <v>0.9</v>
      </c>
      <c r="G1742" s="89"/>
      <c r="H1742">
        <v>0.8</v>
      </c>
      <c r="I1742" t="s">
        <v>4</v>
      </c>
      <c r="J1742">
        <v>0.8</v>
      </c>
      <c r="K1742">
        <v>6</v>
      </c>
      <c r="L1742">
        <v>2025</v>
      </c>
      <c r="M1742" t="s">
        <v>351</v>
      </c>
      <c r="N1742" s="89" cm="1">
        <f t="array" ref="N1742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742" s="89">
        <f>_34_KNMI_Stations[[#This Row],[graaddagen]]*_34_KNMI_Stations[[#This Row],[Gewogen factor]]</f>
        <v>2.5599999999999996</v>
      </c>
      <c r="P1742" s="89" cm="1">
        <f t="array" ref="P17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743" spans="1:16" x14ac:dyDescent="0.25">
      <c r="A1743">
        <v>249</v>
      </c>
      <c r="B1743" s="110">
        <v>45815</v>
      </c>
      <c r="C1743" s="89">
        <v>4.0999999999999996</v>
      </c>
      <c r="D1743" s="89">
        <v>13.4</v>
      </c>
      <c r="E1743" s="96">
        <v>1225</v>
      </c>
      <c r="F1743" s="89">
        <v>21.4</v>
      </c>
      <c r="G1743" s="89"/>
      <c r="H1743">
        <v>0.88</v>
      </c>
      <c r="I1743" t="s">
        <v>4</v>
      </c>
      <c r="J1743">
        <v>0.8</v>
      </c>
      <c r="K1743">
        <v>6</v>
      </c>
      <c r="L1743">
        <v>2025</v>
      </c>
      <c r="M1743" t="s">
        <v>351</v>
      </c>
      <c r="N1743" s="89" cm="1">
        <f t="array" ref="N1743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743" s="89">
        <f>_34_KNMI_Stations[[#This Row],[graaddagen]]*_34_KNMI_Stations[[#This Row],[Gewogen factor]]</f>
        <v>3.6799999999999997</v>
      </c>
      <c r="P1743" s="89" cm="1">
        <f t="array" ref="P17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744" spans="1:16" x14ac:dyDescent="0.25">
      <c r="A1744">
        <v>249</v>
      </c>
      <c r="B1744" s="110">
        <v>45816</v>
      </c>
      <c r="C1744" s="89">
        <v>6.4</v>
      </c>
      <c r="D1744" s="89">
        <v>12.3</v>
      </c>
      <c r="E1744" s="96">
        <v>1687</v>
      </c>
      <c r="F1744" s="89">
        <v>18.3</v>
      </c>
      <c r="G1744" s="89"/>
      <c r="H1744">
        <v>0.84</v>
      </c>
      <c r="I1744" t="s">
        <v>4</v>
      </c>
      <c r="J1744">
        <v>0.8</v>
      </c>
      <c r="K1744">
        <v>6</v>
      </c>
      <c r="L1744">
        <v>2025</v>
      </c>
      <c r="M1744" t="s">
        <v>351</v>
      </c>
      <c r="N1744" s="89" cm="1">
        <f t="array" ref="N1744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744" s="89">
        <f>_34_KNMI_Stations[[#This Row],[graaddagen]]*_34_KNMI_Stations[[#This Row],[Gewogen factor]]</f>
        <v>4.5599999999999996</v>
      </c>
      <c r="P1744" s="89" cm="1">
        <f t="array" ref="P17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745" spans="1:16" x14ac:dyDescent="0.25">
      <c r="A1745">
        <v>249</v>
      </c>
      <c r="B1745" s="110">
        <v>45817</v>
      </c>
      <c r="C1745" s="89">
        <v>4.5</v>
      </c>
      <c r="D1745" s="89">
        <v>14.5</v>
      </c>
      <c r="E1745" s="96">
        <v>2562</v>
      </c>
      <c r="F1745" s="89">
        <v>-0.1</v>
      </c>
      <c r="G1745" s="89"/>
      <c r="H1745">
        <v>0.78</v>
      </c>
      <c r="I1745" t="s">
        <v>4</v>
      </c>
      <c r="J1745">
        <v>0.8</v>
      </c>
      <c r="K1745">
        <v>6</v>
      </c>
      <c r="L1745">
        <v>2025</v>
      </c>
      <c r="M1745" t="s">
        <v>352</v>
      </c>
      <c r="N1745" s="89" cm="1">
        <f t="array" ref="N1745">IF(ISNUMBER(_34_KNMI_Stations[[#This Row],[Etmaal temperatuur °C]]),IF(_34_KNMI_Stations[[#This Row],[Etmaal temperatuur °C]]&lt;stookgrens[],stookgrens[]-_34_KNMI_Stations[[#This Row],[Etmaal temperatuur °C]],0),"")</f>
        <v>3.5</v>
      </c>
      <c r="O1745" s="89">
        <f>_34_KNMI_Stations[[#This Row],[graaddagen]]*_34_KNMI_Stations[[#This Row],[Gewogen factor]]</f>
        <v>2.8000000000000003</v>
      </c>
      <c r="P1745" s="89" cm="1">
        <f t="array" ref="P17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746" spans="1:16" x14ac:dyDescent="0.25">
      <c r="A1746">
        <v>249</v>
      </c>
      <c r="B1746" s="110">
        <v>45818</v>
      </c>
      <c r="C1746" s="89">
        <v>6.5</v>
      </c>
      <c r="D1746" s="89">
        <v>13.8</v>
      </c>
      <c r="E1746" s="96">
        <v>1211</v>
      </c>
      <c r="F1746" s="89">
        <v>3.8</v>
      </c>
      <c r="G1746" s="89"/>
      <c r="H1746">
        <v>0.85</v>
      </c>
      <c r="I1746" t="s">
        <v>4</v>
      </c>
      <c r="J1746">
        <v>0.8</v>
      </c>
      <c r="K1746">
        <v>6</v>
      </c>
      <c r="L1746">
        <v>2025</v>
      </c>
      <c r="M1746" t="s">
        <v>352</v>
      </c>
      <c r="N1746" s="89" cm="1">
        <f t="array" ref="N1746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746" s="89">
        <f>_34_KNMI_Stations[[#This Row],[graaddagen]]*_34_KNMI_Stations[[#This Row],[Gewogen factor]]</f>
        <v>3.3599999999999994</v>
      </c>
      <c r="P1746" s="89" cm="1">
        <f t="array" ref="P17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747" spans="1:16" x14ac:dyDescent="0.25">
      <c r="A1747">
        <v>249</v>
      </c>
      <c r="B1747" s="110">
        <v>45819</v>
      </c>
      <c r="C1747" s="89">
        <v>2.9</v>
      </c>
      <c r="D1747" s="89">
        <v>14.4</v>
      </c>
      <c r="E1747" s="96">
        <v>2423</v>
      </c>
      <c r="F1747" s="89">
        <v>0</v>
      </c>
      <c r="G1747" s="89"/>
      <c r="H1747">
        <v>0.76</v>
      </c>
      <c r="I1747" t="s">
        <v>4</v>
      </c>
      <c r="J1747">
        <v>0.8</v>
      </c>
      <c r="K1747">
        <v>6</v>
      </c>
      <c r="L1747">
        <v>2025</v>
      </c>
      <c r="M1747" t="s">
        <v>352</v>
      </c>
      <c r="N1747" s="89" cm="1">
        <f t="array" ref="N1747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1747" s="89">
        <f>_34_KNMI_Stations[[#This Row],[graaddagen]]*_34_KNMI_Stations[[#This Row],[Gewogen factor]]</f>
        <v>2.88</v>
      </c>
      <c r="P1747" s="89" cm="1">
        <f t="array" ref="P17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748" spans="1:16" x14ac:dyDescent="0.25">
      <c r="A1748">
        <v>249</v>
      </c>
      <c r="B1748" s="110">
        <v>45820</v>
      </c>
      <c r="C1748" s="89">
        <v>6.3</v>
      </c>
      <c r="D1748" s="89">
        <v>19.100000000000001</v>
      </c>
      <c r="E1748" s="96">
        <v>2922</v>
      </c>
      <c r="F1748" s="89">
        <v>0</v>
      </c>
      <c r="G1748" s="89"/>
      <c r="H1748">
        <v>0.66</v>
      </c>
      <c r="I1748" t="s">
        <v>4</v>
      </c>
      <c r="J1748">
        <v>0.8</v>
      </c>
      <c r="K1748">
        <v>6</v>
      </c>
      <c r="L1748">
        <v>2025</v>
      </c>
      <c r="M1748" t="s">
        <v>352</v>
      </c>
      <c r="N1748" s="89" cm="1">
        <f t="array" ref="N1748">IF(ISNUMBER(_34_KNMI_Stations[[#This Row],[Etmaal temperatuur °C]]),IF(_34_KNMI_Stations[[#This Row],[Etmaal temperatuur °C]]&lt;stookgrens[],stookgrens[]-_34_KNMI_Stations[[#This Row],[Etmaal temperatuur °C]],0),"")</f>
        <v>0</v>
      </c>
      <c r="O1748" s="89">
        <f>_34_KNMI_Stations[[#This Row],[graaddagen]]*_34_KNMI_Stations[[#This Row],[Gewogen factor]]</f>
        <v>0</v>
      </c>
      <c r="P1748" s="89" cm="1">
        <f t="array" ref="P1748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749" spans="1:16" x14ac:dyDescent="0.25">
      <c r="A1749">
        <v>249</v>
      </c>
      <c r="B1749" s="110">
        <v>45821</v>
      </c>
      <c r="C1749" s="89">
        <v>3.5</v>
      </c>
      <c r="D1749" s="89">
        <v>23.6</v>
      </c>
      <c r="E1749" s="96">
        <v>2700</v>
      </c>
      <c r="F1749" s="89">
        <v>0</v>
      </c>
      <c r="G1749" s="89"/>
      <c r="H1749">
        <v>0.64</v>
      </c>
      <c r="I1749" t="s">
        <v>4</v>
      </c>
      <c r="J1749">
        <v>0.8</v>
      </c>
      <c r="K1749">
        <v>6</v>
      </c>
      <c r="L1749">
        <v>2025</v>
      </c>
      <c r="M1749" t="s">
        <v>352</v>
      </c>
      <c r="N1749" s="89" cm="1">
        <f t="array" ref="N1749">IF(ISNUMBER(_34_KNMI_Stations[[#This Row],[Etmaal temperatuur °C]]),IF(_34_KNMI_Stations[[#This Row],[Etmaal temperatuur °C]]&lt;stookgrens[],stookgrens[]-_34_KNMI_Stations[[#This Row],[Etmaal temperatuur °C]],0),"")</f>
        <v>0</v>
      </c>
      <c r="O1749" s="89">
        <f>_34_KNMI_Stations[[#This Row],[graaddagen]]*_34_KNMI_Stations[[#This Row],[Gewogen factor]]</f>
        <v>0</v>
      </c>
      <c r="P1749" s="89" cm="1">
        <f t="array" ref="P1749">IF(ISNUMBER(_34_KNMI_Stations[[#This Row],[Etmaal temperatuur °C]]),IF(_34_KNMI_Stations[[#This Row],[Etmaal temperatuur °C]]&gt;stookgrens[],_34_KNMI_Stations[[#This Row],[Etmaal temperatuur °C]]-stookgrens[],0),"")</f>
        <v>5.6000000000000014</v>
      </c>
    </row>
    <row r="1750" spans="1:16" x14ac:dyDescent="0.25">
      <c r="A1750">
        <v>249</v>
      </c>
      <c r="B1750" s="110">
        <v>45822</v>
      </c>
      <c r="C1750" s="89">
        <v>4.5</v>
      </c>
      <c r="D1750" s="89">
        <v>21.2</v>
      </c>
      <c r="E1750" s="96">
        <v>1825</v>
      </c>
      <c r="F1750" s="89">
        <v>1.3</v>
      </c>
      <c r="G1750" s="89"/>
      <c r="H1750">
        <v>0.73</v>
      </c>
      <c r="I1750" t="s">
        <v>4</v>
      </c>
      <c r="J1750">
        <v>0.8</v>
      </c>
      <c r="K1750">
        <v>6</v>
      </c>
      <c r="L1750">
        <v>2025</v>
      </c>
      <c r="M1750" t="s">
        <v>352</v>
      </c>
      <c r="N1750" s="89" cm="1">
        <f t="array" ref="N1750">IF(ISNUMBER(_34_KNMI_Stations[[#This Row],[Etmaal temperatuur °C]]),IF(_34_KNMI_Stations[[#This Row],[Etmaal temperatuur °C]]&lt;stookgrens[],stookgrens[]-_34_KNMI_Stations[[#This Row],[Etmaal temperatuur °C]],0),"")</f>
        <v>0</v>
      </c>
      <c r="O1750" s="89">
        <f>_34_KNMI_Stations[[#This Row],[graaddagen]]*_34_KNMI_Stations[[#This Row],[Gewogen factor]]</f>
        <v>0</v>
      </c>
      <c r="P1750" s="89" cm="1">
        <f t="array" ref="P1750">IF(ISNUMBER(_34_KNMI_Stations[[#This Row],[Etmaal temperatuur °C]]),IF(_34_KNMI_Stations[[#This Row],[Etmaal temperatuur °C]]&gt;stookgrens[],_34_KNMI_Stations[[#This Row],[Etmaal temperatuur °C]]-stookgrens[],0),"")</f>
        <v>3.1999999999999993</v>
      </c>
    </row>
    <row r="1751" spans="1:16" x14ac:dyDescent="0.25">
      <c r="A1751">
        <v>249</v>
      </c>
      <c r="B1751" s="110">
        <v>45823</v>
      </c>
      <c r="C1751" s="89">
        <v>4.2</v>
      </c>
      <c r="D1751" s="89">
        <v>17.100000000000001</v>
      </c>
      <c r="E1751" s="96">
        <v>2788</v>
      </c>
      <c r="F1751" s="89">
        <v>0</v>
      </c>
      <c r="G1751" s="89"/>
      <c r="H1751">
        <v>0.77</v>
      </c>
      <c r="I1751" t="s">
        <v>4</v>
      </c>
      <c r="J1751">
        <v>0.8</v>
      </c>
      <c r="K1751">
        <v>6</v>
      </c>
      <c r="L1751">
        <v>2025</v>
      </c>
      <c r="M1751" t="s">
        <v>352</v>
      </c>
      <c r="N1751" s="89" cm="1">
        <f t="array" ref="N1751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751" s="89">
        <f>_34_KNMI_Stations[[#This Row],[graaddagen]]*_34_KNMI_Stations[[#This Row],[Gewogen factor]]</f>
        <v>0.71999999999999886</v>
      </c>
      <c r="P1751" s="89" cm="1">
        <f t="array" ref="P17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752" spans="1:16" x14ac:dyDescent="0.25">
      <c r="A1752">
        <v>249</v>
      </c>
      <c r="B1752" s="110">
        <v>45824</v>
      </c>
      <c r="C1752" s="89">
        <v>2.8</v>
      </c>
      <c r="D1752" s="89">
        <v>16.5</v>
      </c>
      <c r="E1752" s="96">
        <v>2693</v>
      </c>
      <c r="F1752" s="89">
        <v>0</v>
      </c>
      <c r="G1752" s="89"/>
      <c r="H1752">
        <v>0.8</v>
      </c>
      <c r="I1752" t="s">
        <v>4</v>
      </c>
      <c r="J1752">
        <v>0.8</v>
      </c>
      <c r="K1752">
        <v>6</v>
      </c>
      <c r="L1752">
        <v>2025</v>
      </c>
      <c r="M1752" t="s">
        <v>353</v>
      </c>
      <c r="N1752" s="89" cm="1">
        <f t="array" ref="N1752">IF(ISNUMBER(_34_KNMI_Stations[[#This Row],[Etmaal temperatuur °C]]),IF(_34_KNMI_Stations[[#This Row],[Etmaal temperatuur °C]]&lt;stookgrens[],stookgrens[]-_34_KNMI_Stations[[#This Row],[Etmaal temperatuur °C]],0),"")</f>
        <v>1.5</v>
      </c>
      <c r="O1752" s="89">
        <f>_34_KNMI_Stations[[#This Row],[graaddagen]]*_34_KNMI_Stations[[#This Row],[Gewogen factor]]</f>
        <v>1.2000000000000002</v>
      </c>
      <c r="P1752" s="89" cm="1">
        <f t="array" ref="P17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753" spans="1:16" x14ac:dyDescent="0.25">
      <c r="A1753">
        <v>249</v>
      </c>
      <c r="B1753" s="110">
        <v>45825</v>
      </c>
      <c r="C1753" s="89">
        <v>3.6</v>
      </c>
      <c r="D1753" s="89">
        <v>17.8</v>
      </c>
      <c r="E1753" s="96">
        <v>2747</v>
      </c>
      <c r="F1753" s="89">
        <v>0</v>
      </c>
      <c r="G1753" s="89"/>
      <c r="H1753">
        <v>0.75</v>
      </c>
      <c r="I1753" t="s">
        <v>4</v>
      </c>
      <c r="J1753">
        <v>0.8</v>
      </c>
      <c r="K1753">
        <v>6</v>
      </c>
      <c r="L1753">
        <v>2025</v>
      </c>
      <c r="M1753" t="s">
        <v>353</v>
      </c>
      <c r="N1753" s="89" cm="1">
        <f t="array" ref="N1753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753" s="89">
        <f>_34_KNMI_Stations[[#This Row],[graaddagen]]*_34_KNMI_Stations[[#This Row],[Gewogen factor]]</f>
        <v>0.15999999999999945</v>
      </c>
      <c r="P1753" s="89" cm="1">
        <f t="array" ref="P17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754" spans="1:16" x14ac:dyDescent="0.25">
      <c r="A1754">
        <v>249</v>
      </c>
      <c r="B1754" s="110">
        <v>45826</v>
      </c>
      <c r="C1754" s="89">
        <v>3</v>
      </c>
      <c r="D1754" s="89">
        <v>18.3</v>
      </c>
      <c r="E1754" s="96">
        <v>2783</v>
      </c>
      <c r="F1754" s="89">
        <v>0</v>
      </c>
      <c r="G1754" s="89"/>
      <c r="H1754">
        <v>0.76</v>
      </c>
      <c r="I1754" t="s">
        <v>4</v>
      </c>
      <c r="J1754">
        <v>0.8</v>
      </c>
      <c r="K1754">
        <v>6</v>
      </c>
      <c r="L1754">
        <v>2025</v>
      </c>
      <c r="M1754" t="s">
        <v>353</v>
      </c>
      <c r="N1754" s="89" cm="1">
        <f t="array" ref="N1754">IF(ISNUMBER(_34_KNMI_Stations[[#This Row],[Etmaal temperatuur °C]]),IF(_34_KNMI_Stations[[#This Row],[Etmaal temperatuur °C]]&lt;stookgrens[],stookgrens[]-_34_KNMI_Stations[[#This Row],[Etmaal temperatuur °C]],0),"")</f>
        <v>0</v>
      </c>
      <c r="O1754" s="89">
        <f>_34_KNMI_Stations[[#This Row],[graaddagen]]*_34_KNMI_Stations[[#This Row],[Gewogen factor]]</f>
        <v>0</v>
      </c>
      <c r="P1754" s="89" cm="1">
        <f t="array" ref="P1754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755" spans="1:16" x14ac:dyDescent="0.25">
      <c r="A1755">
        <v>249</v>
      </c>
      <c r="B1755" s="110">
        <v>45827</v>
      </c>
      <c r="C1755" s="89">
        <v>2.5</v>
      </c>
      <c r="D1755" s="89">
        <v>17.100000000000001</v>
      </c>
      <c r="E1755" s="96">
        <v>2605</v>
      </c>
      <c r="F1755" s="89">
        <v>0</v>
      </c>
      <c r="G1755" s="89"/>
      <c r="H1755">
        <v>0.74</v>
      </c>
      <c r="I1755" t="s">
        <v>4</v>
      </c>
      <c r="J1755">
        <v>0.8</v>
      </c>
      <c r="K1755">
        <v>6</v>
      </c>
      <c r="L1755">
        <v>2025</v>
      </c>
      <c r="M1755" t="s">
        <v>353</v>
      </c>
      <c r="N1755" s="89" cm="1">
        <f t="array" ref="N1755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755" s="89">
        <f>_34_KNMI_Stations[[#This Row],[graaddagen]]*_34_KNMI_Stations[[#This Row],[Gewogen factor]]</f>
        <v>0.71999999999999886</v>
      </c>
      <c r="P1755" s="89" cm="1">
        <f t="array" ref="P17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756" spans="1:16" x14ac:dyDescent="0.25">
      <c r="A1756">
        <v>249</v>
      </c>
      <c r="B1756" s="110">
        <v>45828</v>
      </c>
      <c r="C1756" s="89">
        <v>3.6</v>
      </c>
      <c r="D1756" s="89">
        <v>18</v>
      </c>
      <c r="E1756" s="96">
        <v>2921</v>
      </c>
      <c r="F1756" s="89">
        <v>0</v>
      </c>
      <c r="G1756" s="89"/>
      <c r="H1756">
        <v>0.69</v>
      </c>
      <c r="I1756" t="s">
        <v>4</v>
      </c>
      <c r="J1756">
        <v>0.8</v>
      </c>
      <c r="K1756">
        <v>6</v>
      </c>
      <c r="L1756">
        <v>2025</v>
      </c>
      <c r="M1756" t="s">
        <v>353</v>
      </c>
      <c r="N1756" s="89" cm="1">
        <f t="array" ref="N1756">IF(ISNUMBER(_34_KNMI_Stations[[#This Row],[Etmaal temperatuur °C]]),IF(_34_KNMI_Stations[[#This Row],[Etmaal temperatuur °C]]&lt;stookgrens[],stookgrens[]-_34_KNMI_Stations[[#This Row],[Etmaal temperatuur °C]],0),"")</f>
        <v>0</v>
      </c>
      <c r="O1756" s="89">
        <f>_34_KNMI_Stations[[#This Row],[graaddagen]]*_34_KNMI_Stations[[#This Row],[Gewogen factor]]</f>
        <v>0</v>
      </c>
      <c r="P1756" s="89" cm="1">
        <f t="array" ref="P17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757" spans="1:16" x14ac:dyDescent="0.25">
      <c r="A1757">
        <v>249</v>
      </c>
      <c r="B1757" s="110">
        <v>45829</v>
      </c>
      <c r="C1757" s="89">
        <v>3</v>
      </c>
      <c r="D1757" s="89">
        <v>22.2</v>
      </c>
      <c r="E1757" s="96">
        <v>2968</v>
      </c>
      <c r="F1757" s="89">
        <v>0</v>
      </c>
      <c r="G1757" s="89"/>
      <c r="H1757">
        <v>0.62</v>
      </c>
      <c r="I1757" t="s">
        <v>4</v>
      </c>
      <c r="J1757">
        <v>0.8</v>
      </c>
      <c r="K1757">
        <v>6</v>
      </c>
      <c r="L1757">
        <v>2025</v>
      </c>
      <c r="M1757" t="s">
        <v>353</v>
      </c>
      <c r="N1757" s="89" cm="1">
        <f t="array" ref="N1757">IF(ISNUMBER(_34_KNMI_Stations[[#This Row],[Etmaal temperatuur °C]]),IF(_34_KNMI_Stations[[#This Row],[Etmaal temperatuur °C]]&lt;stookgrens[],stookgrens[]-_34_KNMI_Stations[[#This Row],[Etmaal temperatuur °C]],0),"")</f>
        <v>0</v>
      </c>
      <c r="O1757" s="89">
        <f>_34_KNMI_Stations[[#This Row],[graaddagen]]*_34_KNMI_Stations[[#This Row],[Gewogen factor]]</f>
        <v>0</v>
      </c>
      <c r="P1757" s="89" cm="1">
        <f t="array" ref="P1757">IF(ISNUMBER(_34_KNMI_Stations[[#This Row],[Etmaal temperatuur °C]]),IF(_34_KNMI_Stations[[#This Row],[Etmaal temperatuur °C]]&gt;stookgrens[],_34_KNMI_Stations[[#This Row],[Etmaal temperatuur °C]]-stookgrens[],0),"")</f>
        <v>4.1999999999999993</v>
      </c>
    </row>
    <row r="1758" spans="1:16" x14ac:dyDescent="0.25">
      <c r="A1758">
        <v>249</v>
      </c>
      <c r="B1758" s="110">
        <v>45830</v>
      </c>
      <c r="C1758" s="89">
        <v>5.5</v>
      </c>
      <c r="D1758" s="89">
        <v>21</v>
      </c>
      <c r="E1758" s="96">
        <v>1875</v>
      </c>
      <c r="F1758" s="89">
        <v>-0.1</v>
      </c>
      <c r="G1758" s="89"/>
      <c r="H1758">
        <v>0.68</v>
      </c>
      <c r="I1758" t="s">
        <v>4</v>
      </c>
      <c r="J1758">
        <v>0.8</v>
      </c>
      <c r="K1758">
        <v>6</v>
      </c>
      <c r="L1758">
        <v>2025</v>
      </c>
      <c r="M1758" t="s">
        <v>353</v>
      </c>
      <c r="N1758" s="89" cm="1">
        <f t="array" ref="N1758">IF(ISNUMBER(_34_KNMI_Stations[[#This Row],[Etmaal temperatuur °C]]),IF(_34_KNMI_Stations[[#This Row],[Etmaal temperatuur °C]]&lt;stookgrens[],stookgrens[]-_34_KNMI_Stations[[#This Row],[Etmaal temperatuur °C]],0),"")</f>
        <v>0</v>
      </c>
      <c r="O1758" s="89">
        <f>_34_KNMI_Stations[[#This Row],[graaddagen]]*_34_KNMI_Stations[[#This Row],[Gewogen factor]]</f>
        <v>0</v>
      </c>
      <c r="P1758" s="89" cm="1">
        <f t="array" ref="P1758">IF(ISNUMBER(_34_KNMI_Stations[[#This Row],[Etmaal temperatuur °C]]),IF(_34_KNMI_Stations[[#This Row],[Etmaal temperatuur °C]]&gt;stookgrens[],_34_KNMI_Stations[[#This Row],[Etmaal temperatuur °C]]-stookgrens[],0),"")</f>
        <v>3</v>
      </c>
    </row>
    <row r="1759" spans="1:16" x14ac:dyDescent="0.25">
      <c r="A1759">
        <v>249</v>
      </c>
      <c r="B1759" s="110">
        <v>45831</v>
      </c>
      <c r="C1759" s="89">
        <v>7.4</v>
      </c>
      <c r="D1759" s="89">
        <v>17.100000000000001</v>
      </c>
      <c r="E1759" s="96">
        <v>2021</v>
      </c>
      <c r="F1759" s="89">
        <v>2.4</v>
      </c>
      <c r="G1759" s="89"/>
      <c r="H1759">
        <v>0.73</v>
      </c>
      <c r="I1759" t="s">
        <v>4</v>
      </c>
      <c r="J1759">
        <v>0.8</v>
      </c>
      <c r="K1759">
        <v>6</v>
      </c>
      <c r="L1759">
        <v>2025</v>
      </c>
      <c r="M1759" t="s">
        <v>354</v>
      </c>
      <c r="N1759" s="89" cm="1">
        <f t="array" ref="N1759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759" s="89">
        <f>_34_KNMI_Stations[[#This Row],[graaddagen]]*_34_KNMI_Stations[[#This Row],[Gewogen factor]]</f>
        <v>0.71999999999999886</v>
      </c>
      <c r="P1759" s="89" cm="1">
        <f t="array" ref="P17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760" spans="1:16" x14ac:dyDescent="0.25">
      <c r="A1760">
        <v>249</v>
      </c>
      <c r="B1760" s="110">
        <v>45832</v>
      </c>
      <c r="C1760" s="89">
        <v>7</v>
      </c>
      <c r="D1760" s="89">
        <v>17.3</v>
      </c>
      <c r="E1760" s="96">
        <v>1385</v>
      </c>
      <c r="F1760" s="89">
        <v>-0.1</v>
      </c>
      <c r="G1760" s="89"/>
      <c r="H1760">
        <v>0.79</v>
      </c>
      <c r="I1760" t="s">
        <v>4</v>
      </c>
      <c r="J1760">
        <v>0.8</v>
      </c>
      <c r="K1760">
        <v>6</v>
      </c>
      <c r="L1760">
        <v>2025</v>
      </c>
      <c r="M1760" t="s">
        <v>354</v>
      </c>
      <c r="N1760" s="89" cm="1">
        <f t="array" ref="N1760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1760" s="89">
        <f>_34_KNMI_Stations[[#This Row],[graaddagen]]*_34_KNMI_Stations[[#This Row],[Gewogen factor]]</f>
        <v>0.5599999999999995</v>
      </c>
      <c r="P1760" s="89" cm="1">
        <f t="array" ref="P17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761" spans="1:16" x14ac:dyDescent="0.25">
      <c r="A1761">
        <v>249</v>
      </c>
      <c r="B1761" s="110">
        <v>45833</v>
      </c>
      <c r="C1761" s="89">
        <v>4</v>
      </c>
      <c r="D1761" s="89">
        <v>19.100000000000001</v>
      </c>
      <c r="E1761" s="96">
        <v>2018</v>
      </c>
      <c r="F1761" s="89">
        <v>0</v>
      </c>
      <c r="G1761" s="89"/>
      <c r="H1761">
        <v>0.82</v>
      </c>
      <c r="I1761" t="s">
        <v>4</v>
      </c>
      <c r="J1761">
        <v>0.8</v>
      </c>
      <c r="K1761">
        <v>6</v>
      </c>
      <c r="L1761">
        <v>2025</v>
      </c>
      <c r="M1761" t="s">
        <v>354</v>
      </c>
      <c r="N1761" s="89" cm="1">
        <f t="array" ref="N1761">IF(ISNUMBER(_34_KNMI_Stations[[#This Row],[Etmaal temperatuur °C]]),IF(_34_KNMI_Stations[[#This Row],[Etmaal temperatuur °C]]&lt;stookgrens[],stookgrens[]-_34_KNMI_Stations[[#This Row],[Etmaal temperatuur °C]],0),"")</f>
        <v>0</v>
      </c>
      <c r="O1761" s="89">
        <f>_34_KNMI_Stations[[#This Row],[graaddagen]]*_34_KNMI_Stations[[#This Row],[Gewogen factor]]</f>
        <v>0</v>
      </c>
      <c r="P1761" s="89" cm="1">
        <f t="array" ref="P1761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762" spans="1:16" x14ac:dyDescent="0.25">
      <c r="A1762">
        <v>249</v>
      </c>
      <c r="B1762" s="110">
        <v>45834</v>
      </c>
      <c r="C1762" s="89">
        <v>5.6</v>
      </c>
      <c r="D1762" s="89">
        <v>18.399999999999999</v>
      </c>
      <c r="E1762" s="96">
        <v>1146</v>
      </c>
      <c r="F1762" s="89">
        <v>1.1000000000000001</v>
      </c>
      <c r="G1762" s="89"/>
      <c r="H1762">
        <v>0.88</v>
      </c>
      <c r="I1762" t="s">
        <v>4</v>
      </c>
      <c r="J1762">
        <v>0.8</v>
      </c>
      <c r="K1762">
        <v>6</v>
      </c>
      <c r="L1762">
        <v>2025</v>
      </c>
      <c r="M1762" t="s">
        <v>354</v>
      </c>
      <c r="N1762" s="89" cm="1">
        <f t="array" ref="N1762">IF(ISNUMBER(_34_KNMI_Stations[[#This Row],[Etmaal temperatuur °C]]),IF(_34_KNMI_Stations[[#This Row],[Etmaal temperatuur °C]]&lt;stookgrens[],stookgrens[]-_34_KNMI_Stations[[#This Row],[Etmaal temperatuur °C]],0),"")</f>
        <v>0</v>
      </c>
      <c r="O1762" s="89">
        <f>_34_KNMI_Stations[[#This Row],[graaddagen]]*_34_KNMI_Stations[[#This Row],[Gewogen factor]]</f>
        <v>0</v>
      </c>
      <c r="P1762" s="89" cm="1">
        <f t="array" ref="P1762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763" spans="1:16" x14ac:dyDescent="0.25">
      <c r="A1763">
        <v>249</v>
      </c>
      <c r="B1763" s="110">
        <v>45835</v>
      </c>
      <c r="C1763" s="89">
        <v>4.8</v>
      </c>
      <c r="D1763" s="89">
        <v>17.399999999999999</v>
      </c>
      <c r="E1763" s="96">
        <v>1831</v>
      </c>
      <c r="F1763" s="89">
        <v>2.4</v>
      </c>
      <c r="G1763" s="89"/>
      <c r="H1763">
        <v>0.78</v>
      </c>
      <c r="I1763" t="s">
        <v>4</v>
      </c>
      <c r="J1763">
        <v>0.8</v>
      </c>
      <c r="K1763">
        <v>6</v>
      </c>
      <c r="L1763">
        <v>2025</v>
      </c>
      <c r="M1763" t="s">
        <v>354</v>
      </c>
      <c r="N1763" s="89" cm="1">
        <f t="array" ref="N1763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1763" s="89">
        <f>_34_KNMI_Stations[[#This Row],[graaddagen]]*_34_KNMI_Stations[[#This Row],[Gewogen factor]]</f>
        <v>0.48000000000000115</v>
      </c>
      <c r="P1763" s="89" cm="1">
        <f t="array" ref="P17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764" spans="1:16" x14ac:dyDescent="0.25">
      <c r="A1764">
        <v>249</v>
      </c>
      <c r="B1764" s="110">
        <v>45836</v>
      </c>
      <c r="C1764" s="89">
        <v>6</v>
      </c>
      <c r="D1764" s="89">
        <v>20.399999999999999</v>
      </c>
      <c r="E1764" s="96">
        <v>1823</v>
      </c>
      <c r="F1764" s="89">
        <v>0</v>
      </c>
      <c r="G1764" s="89"/>
      <c r="H1764">
        <v>0.82</v>
      </c>
      <c r="I1764" t="s">
        <v>4</v>
      </c>
      <c r="J1764">
        <v>0.8</v>
      </c>
      <c r="K1764">
        <v>6</v>
      </c>
      <c r="L1764">
        <v>2025</v>
      </c>
      <c r="M1764" t="s">
        <v>354</v>
      </c>
      <c r="N1764" s="89" cm="1">
        <f t="array" ref="N1764">IF(ISNUMBER(_34_KNMI_Stations[[#This Row],[Etmaal temperatuur °C]]),IF(_34_KNMI_Stations[[#This Row],[Etmaal temperatuur °C]]&lt;stookgrens[],stookgrens[]-_34_KNMI_Stations[[#This Row],[Etmaal temperatuur °C]],0),"")</f>
        <v>0</v>
      </c>
      <c r="O1764" s="89">
        <f>_34_KNMI_Stations[[#This Row],[graaddagen]]*_34_KNMI_Stations[[#This Row],[Gewogen factor]]</f>
        <v>0</v>
      </c>
      <c r="P1764" s="89" cm="1">
        <f t="array" ref="P1764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1765" spans="1:16" x14ac:dyDescent="0.25">
      <c r="A1765">
        <v>249</v>
      </c>
      <c r="B1765" s="110">
        <v>45837</v>
      </c>
      <c r="C1765" s="89">
        <v>3.4</v>
      </c>
      <c r="D1765" s="89">
        <v>19.8</v>
      </c>
      <c r="E1765" s="96">
        <v>2627</v>
      </c>
      <c r="F1765" s="89">
        <v>0</v>
      </c>
      <c r="G1765" s="89"/>
      <c r="H1765">
        <v>0.77</v>
      </c>
      <c r="I1765" t="s">
        <v>4</v>
      </c>
      <c r="J1765">
        <v>0.8</v>
      </c>
      <c r="K1765">
        <v>6</v>
      </c>
      <c r="L1765">
        <v>2025</v>
      </c>
      <c r="M1765" t="s">
        <v>354</v>
      </c>
      <c r="N1765" s="89" cm="1">
        <f t="array" ref="N1765">IF(ISNUMBER(_34_KNMI_Stations[[#This Row],[Etmaal temperatuur °C]]),IF(_34_KNMI_Stations[[#This Row],[Etmaal temperatuur °C]]&lt;stookgrens[],stookgrens[]-_34_KNMI_Stations[[#This Row],[Etmaal temperatuur °C]],0),"")</f>
        <v>0</v>
      </c>
      <c r="O1765" s="89">
        <f>_34_KNMI_Stations[[#This Row],[graaddagen]]*_34_KNMI_Stations[[#This Row],[Gewogen factor]]</f>
        <v>0</v>
      </c>
      <c r="P1765" s="89" cm="1">
        <f t="array" ref="P1765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1766" spans="1:16" x14ac:dyDescent="0.25">
      <c r="A1766">
        <v>249</v>
      </c>
      <c r="B1766" s="110">
        <v>45838</v>
      </c>
      <c r="C1766" s="89">
        <v>3.6</v>
      </c>
      <c r="D1766" s="89">
        <v>21</v>
      </c>
      <c r="E1766" s="96">
        <v>3001</v>
      </c>
      <c r="F1766" s="89">
        <v>0</v>
      </c>
      <c r="G1766" s="89"/>
      <c r="H1766">
        <v>0.64</v>
      </c>
      <c r="I1766" t="s">
        <v>4</v>
      </c>
      <c r="J1766">
        <v>0.8</v>
      </c>
      <c r="K1766">
        <v>6</v>
      </c>
      <c r="L1766">
        <v>2025</v>
      </c>
      <c r="M1766" t="s">
        <v>355</v>
      </c>
      <c r="N1766" s="89" cm="1">
        <f t="array" ref="N1766">IF(ISNUMBER(_34_KNMI_Stations[[#This Row],[Etmaal temperatuur °C]]),IF(_34_KNMI_Stations[[#This Row],[Etmaal temperatuur °C]]&lt;stookgrens[],stookgrens[]-_34_KNMI_Stations[[#This Row],[Etmaal temperatuur °C]],0),"")</f>
        <v>0</v>
      </c>
      <c r="O1766" s="89">
        <f>_34_KNMI_Stations[[#This Row],[graaddagen]]*_34_KNMI_Stations[[#This Row],[Gewogen factor]]</f>
        <v>0</v>
      </c>
      <c r="P1766" s="89" cm="1">
        <f t="array" ref="P1766">IF(ISNUMBER(_34_KNMI_Stations[[#This Row],[Etmaal temperatuur °C]]),IF(_34_KNMI_Stations[[#This Row],[Etmaal temperatuur °C]]&gt;stookgrens[],_34_KNMI_Stations[[#This Row],[Etmaal temperatuur °C]]-stookgrens[],0),"")</f>
        <v>3</v>
      </c>
    </row>
    <row r="1767" spans="1:16" x14ac:dyDescent="0.25">
      <c r="A1767">
        <v>249</v>
      </c>
      <c r="B1767" s="110">
        <v>45839</v>
      </c>
      <c r="C1767" s="89">
        <v>3.5</v>
      </c>
      <c r="D1767" s="89">
        <v>26.2</v>
      </c>
      <c r="E1767" s="96">
        <v>2848</v>
      </c>
      <c r="F1767" s="89">
        <v>0</v>
      </c>
      <c r="G1767" s="89"/>
      <c r="H1767">
        <v>0.59</v>
      </c>
      <c r="I1767" t="s">
        <v>4</v>
      </c>
      <c r="J1767">
        <v>0.8</v>
      </c>
      <c r="K1767">
        <v>7</v>
      </c>
      <c r="L1767">
        <v>2025</v>
      </c>
      <c r="M1767" t="s">
        <v>355</v>
      </c>
      <c r="N1767" s="89" cm="1">
        <f t="array" ref="N1767">IF(ISNUMBER(_34_KNMI_Stations[[#This Row],[Etmaal temperatuur °C]]),IF(_34_KNMI_Stations[[#This Row],[Etmaal temperatuur °C]]&lt;stookgrens[],stookgrens[]-_34_KNMI_Stations[[#This Row],[Etmaal temperatuur °C]],0),"")</f>
        <v>0</v>
      </c>
      <c r="O1767" s="89">
        <f>_34_KNMI_Stations[[#This Row],[graaddagen]]*_34_KNMI_Stations[[#This Row],[Gewogen factor]]</f>
        <v>0</v>
      </c>
      <c r="P1767" s="89" cm="1">
        <f t="array" ref="P1767">IF(ISNUMBER(_34_KNMI_Stations[[#This Row],[Etmaal temperatuur °C]]),IF(_34_KNMI_Stations[[#This Row],[Etmaal temperatuur °C]]&gt;stookgrens[],_34_KNMI_Stations[[#This Row],[Etmaal temperatuur °C]]-stookgrens[],0),"")</f>
        <v>8.1999999999999993</v>
      </c>
    </row>
    <row r="1768" spans="1:16" x14ac:dyDescent="0.25">
      <c r="A1768">
        <v>249</v>
      </c>
      <c r="B1768" s="110">
        <v>45840</v>
      </c>
      <c r="C1768" s="89">
        <v>4</v>
      </c>
      <c r="D1768" s="89">
        <v>21.2</v>
      </c>
      <c r="E1768" s="96">
        <v>2174</v>
      </c>
      <c r="F1768" s="89">
        <v>2.2000000000000002</v>
      </c>
      <c r="G1768" s="89"/>
      <c r="H1768">
        <v>0.79</v>
      </c>
      <c r="I1768" t="s">
        <v>4</v>
      </c>
      <c r="J1768">
        <v>0.8</v>
      </c>
      <c r="K1768">
        <v>7</v>
      </c>
      <c r="L1768">
        <v>2025</v>
      </c>
      <c r="M1768" t="s">
        <v>355</v>
      </c>
      <c r="N1768" s="89" cm="1">
        <f t="array" ref="N1768">IF(ISNUMBER(_34_KNMI_Stations[[#This Row],[Etmaal temperatuur °C]]),IF(_34_KNMI_Stations[[#This Row],[Etmaal temperatuur °C]]&lt;stookgrens[],stookgrens[]-_34_KNMI_Stations[[#This Row],[Etmaal temperatuur °C]],0),"")</f>
        <v>0</v>
      </c>
      <c r="O1768" s="89">
        <f>_34_KNMI_Stations[[#This Row],[graaddagen]]*_34_KNMI_Stations[[#This Row],[Gewogen factor]]</f>
        <v>0</v>
      </c>
      <c r="P1768" s="89" cm="1">
        <f t="array" ref="P1768">IF(ISNUMBER(_34_KNMI_Stations[[#This Row],[Etmaal temperatuur °C]]),IF(_34_KNMI_Stations[[#This Row],[Etmaal temperatuur °C]]&gt;stookgrens[],_34_KNMI_Stations[[#This Row],[Etmaal temperatuur °C]]-stookgrens[],0),"")</f>
        <v>3.1999999999999993</v>
      </c>
    </row>
    <row r="1769" spans="1:16" x14ac:dyDescent="0.25">
      <c r="A1769">
        <v>249</v>
      </c>
      <c r="B1769" s="110">
        <v>45841</v>
      </c>
      <c r="C1769" s="89">
        <v>3.9</v>
      </c>
      <c r="D1769" s="89">
        <v>16.7</v>
      </c>
      <c r="E1769" s="96">
        <v>2788</v>
      </c>
      <c r="F1769" s="89">
        <v>-0.1</v>
      </c>
      <c r="G1769" s="89"/>
      <c r="H1769">
        <v>0.71</v>
      </c>
      <c r="I1769" t="s">
        <v>4</v>
      </c>
      <c r="J1769">
        <v>0.8</v>
      </c>
      <c r="K1769">
        <v>7</v>
      </c>
      <c r="L1769">
        <v>2025</v>
      </c>
      <c r="M1769" t="s">
        <v>355</v>
      </c>
      <c r="N1769" s="89" cm="1">
        <f t="array" ref="N1769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1769" s="89">
        <f>_34_KNMI_Stations[[#This Row],[graaddagen]]*_34_KNMI_Stations[[#This Row],[Gewogen factor]]</f>
        <v>1.0400000000000007</v>
      </c>
      <c r="P1769" s="89" cm="1">
        <f t="array" ref="P17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770" spans="1:16" x14ac:dyDescent="0.25">
      <c r="A1770">
        <v>249</v>
      </c>
      <c r="B1770" s="110">
        <v>45842</v>
      </c>
      <c r="C1770" s="89">
        <v>4.8</v>
      </c>
      <c r="D1770" s="89">
        <v>18.100000000000001</v>
      </c>
      <c r="E1770" s="96">
        <v>2805</v>
      </c>
      <c r="F1770" s="89">
        <v>0</v>
      </c>
      <c r="G1770" s="89"/>
      <c r="H1770">
        <v>0.64</v>
      </c>
      <c r="I1770" t="s">
        <v>4</v>
      </c>
      <c r="J1770">
        <v>0.8</v>
      </c>
      <c r="K1770">
        <v>7</v>
      </c>
      <c r="L1770">
        <v>2025</v>
      </c>
      <c r="M1770" t="s">
        <v>355</v>
      </c>
      <c r="N1770" s="89" cm="1">
        <f t="array" ref="N1770">IF(ISNUMBER(_34_KNMI_Stations[[#This Row],[Etmaal temperatuur °C]]),IF(_34_KNMI_Stations[[#This Row],[Etmaal temperatuur °C]]&lt;stookgrens[],stookgrens[]-_34_KNMI_Stations[[#This Row],[Etmaal temperatuur °C]],0),"")</f>
        <v>0</v>
      </c>
      <c r="O1770" s="89">
        <f>_34_KNMI_Stations[[#This Row],[graaddagen]]*_34_KNMI_Stations[[#This Row],[Gewogen factor]]</f>
        <v>0</v>
      </c>
      <c r="P1770" s="89" cm="1">
        <f t="array" ref="P1770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771" spans="1:16" x14ac:dyDescent="0.25">
      <c r="A1771">
        <v>249</v>
      </c>
      <c r="B1771" s="110">
        <v>45843</v>
      </c>
      <c r="C1771" s="89">
        <v>6.6</v>
      </c>
      <c r="D1771" s="89">
        <v>18.399999999999999</v>
      </c>
      <c r="E1771" s="96">
        <v>1132</v>
      </c>
      <c r="F1771" s="89">
        <v>2.2999999999999998</v>
      </c>
      <c r="G1771" s="89"/>
      <c r="H1771">
        <v>0.8</v>
      </c>
      <c r="I1771" t="s">
        <v>4</v>
      </c>
      <c r="J1771">
        <v>0.8</v>
      </c>
      <c r="K1771">
        <v>7</v>
      </c>
      <c r="L1771">
        <v>2025</v>
      </c>
      <c r="M1771" t="s">
        <v>355</v>
      </c>
      <c r="N1771" s="89" cm="1">
        <f t="array" ref="N1771">IF(ISNUMBER(_34_KNMI_Stations[[#This Row],[Etmaal temperatuur °C]]),IF(_34_KNMI_Stations[[#This Row],[Etmaal temperatuur °C]]&lt;stookgrens[],stookgrens[]-_34_KNMI_Stations[[#This Row],[Etmaal temperatuur °C]],0),"")</f>
        <v>0</v>
      </c>
      <c r="O1771" s="89">
        <f>_34_KNMI_Stations[[#This Row],[graaddagen]]*_34_KNMI_Stations[[#This Row],[Gewogen factor]]</f>
        <v>0</v>
      </c>
      <c r="P1771" s="89" cm="1">
        <f t="array" ref="P1771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772" spans="1:16" x14ac:dyDescent="0.25">
      <c r="A1772">
        <v>249</v>
      </c>
      <c r="B1772" s="110">
        <v>45844</v>
      </c>
      <c r="C1772" s="89">
        <v>3.5</v>
      </c>
      <c r="D1772" s="89">
        <v>18.2</v>
      </c>
      <c r="E1772" s="96">
        <v>1172</v>
      </c>
      <c r="F1772" s="89">
        <v>14.9</v>
      </c>
      <c r="G1772" s="89"/>
      <c r="H1772">
        <v>0.86</v>
      </c>
      <c r="I1772" t="s">
        <v>4</v>
      </c>
      <c r="J1772">
        <v>0.8</v>
      </c>
      <c r="K1772">
        <v>7</v>
      </c>
      <c r="L1772">
        <v>2025</v>
      </c>
      <c r="M1772" t="s">
        <v>355</v>
      </c>
      <c r="N1772" s="89" cm="1">
        <f t="array" ref="N1772">IF(ISNUMBER(_34_KNMI_Stations[[#This Row],[Etmaal temperatuur °C]]),IF(_34_KNMI_Stations[[#This Row],[Etmaal temperatuur °C]]&lt;stookgrens[],stookgrens[]-_34_KNMI_Stations[[#This Row],[Etmaal temperatuur °C]],0),"")</f>
        <v>0</v>
      </c>
      <c r="O1772" s="89">
        <f>_34_KNMI_Stations[[#This Row],[graaddagen]]*_34_KNMI_Stations[[#This Row],[Gewogen factor]]</f>
        <v>0</v>
      </c>
      <c r="P1772" s="89" cm="1">
        <f t="array" ref="P1772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773" spans="1:16" x14ac:dyDescent="0.25">
      <c r="A1773">
        <v>249</v>
      </c>
      <c r="B1773" s="110">
        <v>45845</v>
      </c>
      <c r="C1773" s="89">
        <v>5.9</v>
      </c>
      <c r="D1773" s="89">
        <v>15.3</v>
      </c>
      <c r="E1773" s="96">
        <v>1796</v>
      </c>
      <c r="F1773" s="89">
        <v>8.6</v>
      </c>
      <c r="G1773" s="89"/>
      <c r="H1773">
        <v>0.79</v>
      </c>
      <c r="I1773" t="s">
        <v>4</v>
      </c>
      <c r="J1773">
        <v>0.8</v>
      </c>
      <c r="K1773">
        <v>7</v>
      </c>
      <c r="L1773">
        <v>2025</v>
      </c>
      <c r="M1773" t="s">
        <v>356</v>
      </c>
      <c r="N1773" s="89" cm="1">
        <f t="array" ref="N1773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773" s="89">
        <f>_34_KNMI_Stations[[#This Row],[graaddagen]]*_34_KNMI_Stations[[#This Row],[Gewogen factor]]</f>
        <v>2.1599999999999997</v>
      </c>
      <c r="P1773" s="89" cm="1">
        <f t="array" ref="P17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774" spans="1:16" x14ac:dyDescent="0.25">
      <c r="A1774">
        <v>249</v>
      </c>
      <c r="B1774" s="110">
        <v>45846</v>
      </c>
      <c r="C1774" s="89">
        <v>4.7</v>
      </c>
      <c r="D1774" s="89">
        <v>14.9</v>
      </c>
      <c r="E1774" s="96">
        <v>1677</v>
      </c>
      <c r="F1774" s="89">
        <v>7.8</v>
      </c>
      <c r="G1774" s="89"/>
      <c r="H1774">
        <v>0.84</v>
      </c>
      <c r="I1774" t="s">
        <v>4</v>
      </c>
      <c r="J1774">
        <v>0.8</v>
      </c>
      <c r="K1774">
        <v>7</v>
      </c>
      <c r="L1774">
        <v>2025</v>
      </c>
      <c r="M1774" t="s">
        <v>356</v>
      </c>
      <c r="N1774" s="89" cm="1">
        <f t="array" ref="N1774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1774" s="89">
        <f>_34_KNMI_Stations[[#This Row],[graaddagen]]*_34_KNMI_Stations[[#This Row],[Gewogen factor]]</f>
        <v>2.48</v>
      </c>
      <c r="P1774" s="89" cm="1">
        <f t="array" ref="P17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775" spans="1:16" x14ac:dyDescent="0.25">
      <c r="A1775">
        <v>249</v>
      </c>
      <c r="B1775" s="110">
        <v>45847</v>
      </c>
      <c r="C1775" s="89">
        <v>2.8</v>
      </c>
      <c r="D1775" s="89">
        <v>17.7</v>
      </c>
      <c r="E1775" s="96">
        <v>2706</v>
      </c>
      <c r="F1775" s="89">
        <v>-0.1</v>
      </c>
      <c r="G1775" s="89"/>
      <c r="H1775">
        <v>0.72</v>
      </c>
      <c r="I1775" t="s">
        <v>4</v>
      </c>
      <c r="J1775">
        <v>0.8</v>
      </c>
      <c r="K1775">
        <v>7</v>
      </c>
      <c r="L1775">
        <v>2025</v>
      </c>
      <c r="M1775" t="s">
        <v>356</v>
      </c>
      <c r="N1775" s="89" cm="1">
        <f t="array" ref="N1775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1775" s="89">
        <f>_34_KNMI_Stations[[#This Row],[graaddagen]]*_34_KNMI_Stations[[#This Row],[Gewogen factor]]</f>
        <v>0.24000000000000057</v>
      </c>
      <c r="P1775" s="89" cm="1">
        <f t="array" ref="P17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776" spans="1:16" x14ac:dyDescent="0.25">
      <c r="A1776">
        <v>249</v>
      </c>
      <c r="B1776" s="110">
        <v>45848</v>
      </c>
      <c r="C1776" s="89">
        <v>2.1</v>
      </c>
      <c r="D1776" s="89">
        <v>18</v>
      </c>
      <c r="E1776" s="96">
        <v>2120</v>
      </c>
      <c r="F1776" s="89">
        <v>0</v>
      </c>
      <c r="G1776" s="89"/>
      <c r="H1776">
        <v>0.81</v>
      </c>
      <c r="I1776" t="s">
        <v>4</v>
      </c>
      <c r="J1776">
        <v>0.8</v>
      </c>
      <c r="K1776">
        <v>7</v>
      </c>
      <c r="L1776">
        <v>2025</v>
      </c>
      <c r="M1776" t="s">
        <v>356</v>
      </c>
      <c r="N1776" s="89" cm="1">
        <f t="array" ref="N1776">IF(ISNUMBER(_34_KNMI_Stations[[#This Row],[Etmaal temperatuur °C]]),IF(_34_KNMI_Stations[[#This Row],[Etmaal temperatuur °C]]&lt;stookgrens[],stookgrens[]-_34_KNMI_Stations[[#This Row],[Etmaal temperatuur °C]],0),"")</f>
        <v>0</v>
      </c>
      <c r="O1776" s="89">
        <f>_34_KNMI_Stations[[#This Row],[graaddagen]]*_34_KNMI_Stations[[#This Row],[Gewogen factor]]</f>
        <v>0</v>
      </c>
      <c r="P1776" s="89" cm="1">
        <f t="array" ref="P17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777" spans="1:16" x14ac:dyDescent="0.25">
      <c r="A1777">
        <v>249</v>
      </c>
      <c r="B1777" s="110">
        <v>45849</v>
      </c>
      <c r="C1777" s="89">
        <v>3.3</v>
      </c>
      <c r="D1777" s="89">
        <v>18.8</v>
      </c>
      <c r="E1777" s="96">
        <v>2303</v>
      </c>
      <c r="F1777" s="89">
        <v>0</v>
      </c>
      <c r="G1777" s="89"/>
      <c r="H1777">
        <v>0.79</v>
      </c>
      <c r="I1777" t="s">
        <v>4</v>
      </c>
      <c r="J1777">
        <v>0.8</v>
      </c>
      <c r="K1777">
        <v>7</v>
      </c>
      <c r="L1777">
        <v>2025</v>
      </c>
      <c r="M1777" t="s">
        <v>356</v>
      </c>
      <c r="N1777" s="89" cm="1">
        <f t="array" ref="N1777">IF(ISNUMBER(_34_KNMI_Stations[[#This Row],[Etmaal temperatuur °C]]),IF(_34_KNMI_Stations[[#This Row],[Etmaal temperatuur °C]]&lt;stookgrens[],stookgrens[]-_34_KNMI_Stations[[#This Row],[Etmaal temperatuur °C]],0),"")</f>
        <v>0</v>
      </c>
      <c r="O1777" s="89">
        <f>_34_KNMI_Stations[[#This Row],[graaddagen]]*_34_KNMI_Stations[[#This Row],[Gewogen factor]]</f>
        <v>0</v>
      </c>
      <c r="P1777" s="89" cm="1">
        <f t="array" ref="P1777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778" spans="1:16" x14ac:dyDescent="0.25">
      <c r="A1778">
        <v>249</v>
      </c>
      <c r="B1778" s="110">
        <v>45850</v>
      </c>
      <c r="C1778" s="89">
        <v>4.3</v>
      </c>
      <c r="D1778" s="89">
        <v>20.2</v>
      </c>
      <c r="E1778" s="96">
        <v>2776</v>
      </c>
      <c r="F1778" s="89">
        <v>0</v>
      </c>
      <c r="G1778" s="89"/>
      <c r="H1778">
        <v>0.72</v>
      </c>
      <c r="I1778" t="s">
        <v>4</v>
      </c>
      <c r="J1778">
        <v>0.8</v>
      </c>
      <c r="K1778">
        <v>7</v>
      </c>
      <c r="L1778">
        <v>2025</v>
      </c>
      <c r="M1778" t="s">
        <v>356</v>
      </c>
      <c r="N1778" s="89" cm="1">
        <f t="array" ref="N1778">IF(ISNUMBER(_34_KNMI_Stations[[#This Row],[Etmaal temperatuur °C]]),IF(_34_KNMI_Stations[[#This Row],[Etmaal temperatuur °C]]&lt;stookgrens[],stookgrens[]-_34_KNMI_Stations[[#This Row],[Etmaal temperatuur °C]],0),"")</f>
        <v>0</v>
      </c>
      <c r="O1778" s="89">
        <f>_34_KNMI_Stations[[#This Row],[graaddagen]]*_34_KNMI_Stations[[#This Row],[Gewogen factor]]</f>
        <v>0</v>
      </c>
      <c r="P1778" s="89" cm="1">
        <f t="array" ref="P1778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1779" spans="1:16" x14ac:dyDescent="0.25">
      <c r="A1779">
        <v>249</v>
      </c>
      <c r="B1779" s="110">
        <v>45851</v>
      </c>
      <c r="C1779" s="89">
        <v>2.5</v>
      </c>
      <c r="D1779" s="89">
        <v>19.2</v>
      </c>
      <c r="E1779" s="96">
        <v>1430</v>
      </c>
      <c r="F1779" s="89">
        <v>0.2</v>
      </c>
      <c r="G1779" s="89"/>
      <c r="H1779">
        <v>0.79</v>
      </c>
      <c r="I1779" t="s">
        <v>4</v>
      </c>
      <c r="J1779">
        <v>0.8</v>
      </c>
      <c r="K1779">
        <v>7</v>
      </c>
      <c r="L1779">
        <v>2025</v>
      </c>
      <c r="M1779" t="s">
        <v>356</v>
      </c>
      <c r="N1779" s="89" cm="1">
        <f t="array" ref="N1779">IF(ISNUMBER(_34_KNMI_Stations[[#This Row],[Etmaal temperatuur °C]]),IF(_34_KNMI_Stations[[#This Row],[Etmaal temperatuur °C]]&lt;stookgrens[],stookgrens[]-_34_KNMI_Stations[[#This Row],[Etmaal temperatuur °C]],0),"")</f>
        <v>0</v>
      </c>
      <c r="O1779" s="89">
        <f>_34_KNMI_Stations[[#This Row],[graaddagen]]*_34_KNMI_Stations[[#This Row],[Gewogen factor]]</f>
        <v>0</v>
      </c>
      <c r="P1779" s="89" cm="1">
        <f t="array" ref="P1779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780" spans="1:16" x14ac:dyDescent="0.25">
      <c r="A1780">
        <v>249</v>
      </c>
      <c r="B1780" s="110">
        <v>45852</v>
      </c>
      <c r="C1780" s="89">
        <v>3.7</v>
      </c>
      <c r="D1780" s="89">
        <v>19.8</v>
      </c>
      <c r="E1780" s="96">
        <v>1823</v>
      </c>
      <c r="F1780" s="89">
        <v>-0.1</v>
      </c>
      <c r="G1780" s="89"/>
      <c r="H1780">
        <v>0.74</v>
      </c>
      <c r="I1780" t="s">
        <v>4</v>
      </c>
      <c r="J1780">
        <v>0.8</v>
      </c>
      <c r="K1780">
        <v>7</v>
      </c>
      <c r="L1780">
        <v>2025</v>
      </c>
      <c r="M1780" t="s">
        <v>357</v>
      </c>
      <c r="N1780" s="89" cm="1">
        <f t="array" ref="N1780">IF(ISNUMBER(_34_KNMI_Stations[[#This Row],[Etmaal temperatuur °C]]),IF(_34_KNMI_Stations[[#This Row],[Etmaal temperatuur °C]]&lt;stookgrens[],stookgrens[]-_34_KNMI_Stations[[#This Row],[Etmaal temperatuur °C]],0),"")</f>
        <v>0</v>
      </c>
      <c r="O1780" s="89">
        <f>_34_KNMI_Stations[[#This Row],[graaddagen]]*_34_KNMI_Stations[[#This Row],[Gewogen factor]]</f>
        <v>0</v>
      </c>
      <c r="P1780" s="89" cm="1">
        <f t="array" ref="P1780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1781" spans="1:16" x14ac:dyDescent="0.25">
      <c r="A1781">
        <v>249</v>
      </c>
      <c r="B1781" s="110">
        <v>45853</v>
      </c>
      <c r="C1781" s="89">
        <v>5.8</v>
      </c>
      <c r="D1781" s="89">
        <v>19.2</v>
      </c>
      <c r="E1781" s="96">
        <v>2555</v>
      </c>
      <c r="F1781" s="89">
        <v>0.2</v>
      </c>
      <c r="G1781" s="89"/>
      <c r="H1781">
        <v>0.62</v>
      </c>
      <c r="I1781" t="s">
        <v>4</v>
      </c>
      <c r="J1781">
        <v>0.8</v>
      </c>
      <c r="K1781">
        <v>7</v>
      </c>
      <c r="L1781">
        <v>2025</v>
      </c>
      <c r="M1781" t="s">
        <v>357</v>
      </c>
      <c r="N1781" s="89" cm="1">
        <f t="array" ref="N1781">IF(ISNUMBER(_34_KNMI_Stations[[#This Row],[Etmaal temperatuur °C]]),IF(_34_KNMI_Stations[[#This Row],[Etmaal temperatuur °C]]&lt;stookgrens[],stookgrens[]-_34_KNMI_Stations[[#This Row],[Etmaal temperatuur °C]],0),"")</f>
        <v>0</v>
      </c>
      <c r="O1781" s="89">
        <f>_34_KNMI_Stations[[#This Row],[graaddagen]]*_34_KNMI_Stations[[#This Row],[Gewogen factor]]</f>
        <v>0</v>
      </c>
      <c r="P1781" s="89" cm="1">
        <f t="array" ref="P1781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782" spans="1:16" x14ac:dyDescent="0.25">
      <c r="A1782">
        <v>249</v>
      </c>
      <c r="B1782" s="110">
        <v>45854</v>
      </c>
      <c r="C1782" s="89">
        <v>4.5999999999999996</v>
      </c>
      <c r="D1782" s="89">
        <v>17.100000000000001</v>
      </c>
      <c r="E1782" s="96">
        <v>1978</v>
      </c>
      <c r="F1782" s="89">
        <v>10</v>
      </c>
      <c r="G1782" s="89"/>
      <c r="H1782">
        <v>0.82</v>
      </c>
      <c r="I1782" t="s">
        <v>4</v>
      </c>
      <c r="J1782">
        <v>0.8</v>
      </c>
      <c r="K1782">
        <v>7</v>
      </c>
      <c r="L1782">
        <v>2025</v>
      </c>
      <c r="M1782" t="s">
        <v>357</v>
      </c>
      <c r="N1782" s="89" cm="1">
        <f t="array" ref="N1782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782" s="89">
        <f>_34_KNMI_Stations[[#This Row],[graaddagen]]*_34_KNMI_Stations[[#This Row],[Gewogen factor]]</f>
        <v>0.71999999999999886</v>
      </c>
      <c r="P1782" s="89" cm="1">
        <f t="array" ref="P17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783" spans="1:16" x14ac:dyDescent="0.25">
      <c r="A1783">
        <v>249</v>
      </c>
      <c r="B1783" s="110">
        <v>45855</v>
      </c>
      <c r="C1783" s="89">
        <v>3</v>
      </c>
      <c r="D1783" s="89">
        <v>17.3</v>
      </c>
      <c r="E1783" s="96">
        <v>2099</v>
      </c>
      <c r="F1783" s="89">
        <v>0</v>
      </c>
      <c r="G1783" s="89"/>
      <c r="H1783">
        <v>0.79</v>
      </c>
      <c r="I1783" t="s">
        <v>4</v>
      </c>
      <c r="J1783">
        <v>0.8</v>
      </c>
      <c r="K1783">
        <v>7</v>
      </c>
      <c r="L1783">
        <v>2025</v>
      </c>
      <c r="M1783" t="s">
        <v>357</v>
      </c>
      <c r="N1783" s="89" cm="1">
        <f t="array" ref="N1783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1783" s="89">
        <f>_34_KNMI_Stations[[#This Row],[graaddagen]]*_34_KNMI_Stations[[#This Row],[Gewogen factor]]</f>
        <v>0.5599999999999995</v>
      </c>
      <c r="P1783" s="89" cm="1">
        <f t="array" ref="P17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784" spans="1:16" x14ac:dyDescent="0.25">
      <c r="A1784">
        <v>249</v>
      </c>
      <c r="B1784" s="110">
        <v>45856</v>
      </c>
      <c r="C1784" s="89">
        <v>2.6</v>
      </c>
      <c r="D1784" s="89">
        <v>19.3</v>
      </c>
      <c r="E1784" s="96">
        <v>2655</v>
      </c>
      <c r="F1784" s="89">
        <v>0</v>
      </c>
      <c r="G1784" s="89"/>
      <c r="H1784">
        <v>0.77</v>
      </c>
      <c r="I1784" t="s">
        <v>4</v>
      </c>
      <c r="J1784">
        <v>0.8</v>
      </c>
      <c r="K1784">
        <v>7</v>
      </c>
      <c r="L1784">
        <v>2025</v>
      </c>
      <c r="M1784" t="s">
        <v>357</v>
      </c>
      <c r="N1784" s="89" cm="1">
        <f t="array" ref="N1784">IF(ISNUMBER(_34_KNMI_Stations[[#This Row],[Etmaal temperatuur °C]]),IF(_34_KNMI_Stations[[#This Row],[Etmaal temperatuur °C]]&lt;stookgrens[],stookgrens[]-_34_KNMI_Stations[[#This Row],[Etmaal temperatuur °C]],0),"")</f>
        <v>0</v>
      </c>
      <c r="O1784" s="89">
        <f>_34_KNMI_Stations[[#This Row],[graaddagen]]*_34_KNMI_Stations[[#This Row],[Gewogen factor]]</f>
        <v>0</v>
      </c>
      <c r="P1784" s="89" cm="1">
        <f t="array" ref="P1784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785" spans="1:16" x14ac:dyDescent="0.25">
      <c r="A1785">
        <v>249</v>
      </c>
      <c r="B1785" s="110">
        <v>45857</v>
      </c>
      <c r="C1785" s="89">
        <v>4.5999999999999996</v>
      </c>
      <c r="D1785" s="89">
        <v>22.6</v>
      </c>
      <c r="E1785" s="96">
        <v>1964</v>
      </c>
      <c r="F1785" s="89">
        <v>0.4</v>
      </c>
      <c r="G1785" s="89"/>
      <c r="H1785">
        <v>0.73</v>
      </c>
      <c r="I1785" t="s">
        <v>4</v>
      </c>
      <c r="J1785">
        <v>0.8</v>
      </c>
      <c r="K1785">
        <v>7</v>
      </c>
      <c r="L1785">
        <v>2025</v>
      </c>
      <c r="M1785" t="s">
        <v>357</v>
      </c>
      <c r="N1785" s="89" cm="1">
        <f t="array" ref="N1785">IF(ISNUMBER(_34_KNMI_Stations[[#This Row],[Etmaal temperatuur °C]]),IF(_34_KNMI_Stations[[#This Row],[Etmaal temperatuur °C]]&lt;stookgrens[],stookgrens[]-_34_KNMI_Stations[[#This Row],[Etmaal temperatuur °C]],0),"")</f>
        <v>0</v>
      </c>
      <c r="O1785" s="89">
        <f>_34_KNMI_Stations[[#This Row],[graaddagen]]*_34_KNMI_Stations[[#This Row],[Gewogen factor]]</f>
        <v>0</v>
      </c>
      <c r="P1785" s="89" cm="1">
        <f t="array" ref="P1785">IF(ISNUMBER(_34_KNMI_Stations[[#This Row],[Etmaal temperatuur °C]]),IF(_34_KNMI_Stations[[#This Row],[Etmaal temperatuur °C]]&gt;stookgrens[],_34_KNMI_Stations[[#This Row],[Etmaal temperatuur °C]]-stookgrens[],0),"")</f>
        <v>4.6000000000000014</v>
      </c>
    </row>
    <row r="1786" spans="1:16" x14ac:dyDescent="0.25">
      <c r="A1786">
        <v>249</v>
      </c>
      <c r="B1786" s="110">
        <v>45858</v>
      </c>
      <c r="C1786" s="89">
        <v>2.7</v>
      </c>
      <c r="D1786" s="89">
        <v>19.899999999999999</v>
      </c>
      <c r="E1786" s="96">
        <v>1293</v>
      </c>
      <c r="F1786" s="89">
        <v>5.7</v>
      </c>
      <c r="G1786" s="89"/>
      <c r="H1786">
        <v>0.87</v>
      </c>
      <c r="I1786" t="s">
        <v>4</v>
      </c>
      <c r="J1786">
        <v>0.8</v>
      </c>
      <c r="K1786">
        <v>7</v>
      </c>
      <c r="L1786">
        <v>2025</v>
      </c>
      <c r="M1786" t="s">
        <v>357</v>
      </c>
      <c r="N1786" s="89" cm="1">
        <f t="array" ref="N1786">IF(ISNUMBER(_34_KNMI_Stations[[#This Row],[Etmaal temperatuur °C]]),IF(_34_KNMI_Stations[[#This Row],[Etmaal temperatuur °C]]&lt;stookgrens[],stookgrens[]-_34_KNMI_Stations[[#This Row],[Etmaal temperatuur °C]],0),"")</f>
        <v>0</v>
      </c>
      <c r="O1786" s="89">
        <f>_34_KNMI_Stations[[#This Row],[graaddagen]]*_34_KNMI_Stations[[#This Row],[Gewogen factor]]</f>
        <v>0</v>
      </c>
      <c r="P1786" s="89" cm="1">
        <f t="array" ref="P1786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787" spans="1:16" x14ac:dyDescent="0.25">
      <c r="A1787">
        <v>249</v>
      </c>
      <c r="B1787" s="110">
        <v>45859</v>
      </c>
      <c r="C1787" s="89">
        <v>3.4</v>
      </c>
      <c r="D1787" s="89">
        <v>18.7</v>
      </c>
      <c r="E1787" s="96">
        <v>1563</v>
      </c>
      <c r="F1787" s="89">
        <v>12.5</v>
      </c>
      <c r="G1787" s="89"/>
      <c r="H1787">
        <v>0.81</v>
      </c>
      <c r="I1787" t="s">
        <v>4</v>
      </c>
      <c r="J1787">
        <v>0.8</v>
      </c>
      <c r="K1787">
        <v>7</v>
      </c>
      <c r="L1787">
        <v>2025</v>
      </c>
      <c r="M1787" t="s">
        <v>358</v>
      </c>
      <c r="N1787" s="89" cm="1">
        <f t="array" ref="N1787">IF(ISNUMBER(_34_KNMI_Stations[[#This Row],[Etmaal temperatuur °C]]),IF(_34_KNMI_Stations[[#This Row],[Etmaal temperatuur °C]]&lt;stookgrens[],stookgrens[]-_34_KNMI_Stations[[#This Row],[Etmaal temperatuur °C]],0),"")</f>
        <v>0</v>
      </c>
      <c r="O1787" s="89">
        <f>_34_KNMI_Stations[[#This Row],[graaddagen]]*_34_KNMI_Stations[[#This Row],[Gewogen factor]]</f>
        <v>0</v>
      </c>
      <c r="P1787" s="89" cm="1">
        <f t="array" ref="P1787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788" spans="1:16" x14ac:dyDescent="0.25">
      <c r="A1788">
        <v>249</v>
      </c>
      <c r="B1788" s="110">
        <v>45860</v>
      </c>
      <c r="C1788" s="89">
        <v>4.5</v>
      </c>
      <c r="D1788" s="89">
        <v>18.399999999999999</v>
      </c>
      <c r="E1788" s="96">
        <v>1973</v>
      </c>
      <c r="F1788" s="89">
        <v>0.7</v>
      </c>
      <c r="G1788" s="89"/>
      <c r="H1788">
        <v>0.84</v>
      </c>
      <c r="I1788" t="s">
        <v>4</v>
      </c>
      <c r="J1788">
        <v>0.8</v>
      </c>
      <c r="K1788">
        <v>7</v>
      </c>
      <c r="L1788">
        <v>2025</v>
      </c>
      <c r="M1788" t="s">
        <v>358</v>
      </c>
      <c r="N1788" s="89" cm="1">
        <f t="array" ref="N1788">IF(ISNUMBER(_34_KNMI_Stations[[#This Row],[Etmaal temperatuur °C]]),IF(_34_KNMI_Stations[[#This Row],[Etmaal temperatuur °C]]&lt;stookgrens[],stookgrens[]-_34_KNMI_Stations[[#This Row],[Etmaal temperatuur °C]],0),"")</f>
        <v>0</v>
      </c>
      <c r="O1788" s="89">
        <f>_34_KNMI_Stations[[#This Row],[graaddagen]]*_34_KNMI_Stations[[#This Row],[Gewogen factor]]</f>
        <v>0</v>
      </c>
      <c r="P1788" s="89" cm="1">
        <f t="array" ref="P1788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789" spans="1:16" x14ac:dyDescent="0.25">
      <c r="A1789">
        <v>249</v>
      </c>
      <c r="B1789" s="110">
        <v>45861</v>
      </c>
      <c r="C1789" s="89">
        <v>3.4</v>
      </c>
      <c r="D1789" s="89">
        <v>18.5</v>
      </c>
      <c r="E1789" s="96">
        <v>1736</v>
      </c>
      <c r="F1789" s="89">
        <v>0</v>
      </c>
      <c r="G1789" s="89"/>
      <c r="H1789">
        <v>0.82</v>
      </c>
      <c r="I1789" t="s">
        <v>4</v>
      </c>
      <c r="J1789">
        <v>0.8</v>
      </c>
      <c r="K1789">
        <v>7</v>
      </c>
      <c r="L1789">
        <v>2025</v>
      </c>
      <c r="M1789" t="s">
        <v>358</v>
      </c>
      <c r="N1789" s="89" cm="1">
        <f t="array" ref="N1789">IF(ISNUMBER(_34_KNMI_Stations[[#This Row],[Etmaal temperatuur °C]]),IF(_34_KNMI_Stations[[#This Row],[Etmaal temperatuur °C]]&lt;stookgrens[],stookgrens[]-_34_KNMI_Stations[[#This Row],[Etmaal temperatuur °C]],0),"")</f>
        <v>0</v>
      </c>
      <c r="O1789" s="89">
        <f>_34_KNMI_Stations[[#This Row],[graaddagen]]*_34_KNMI_Stations[[#This Row],[Gewogen factor]]</f>
        <v>0</v>
      </c>
      <c r="P1789" s="89" cm="1">
        <f t="array" ref="P1789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790" spans="1:16" x14ac:dyDescent="0.25">
      <c r="A1790">
        <v>249</v>
      </c>
      <c r="B1790" s="110">
        <v>45862</v>
      </c>
      <c r="C1790" s="89">
        <v>3.2</v>
      </c>
      <c r="D1790" s="89">
        <v>19.7</v>
      </c>
      <c r="E1790" s="96">
        <v>2387</v>
      </c>
      <c r="F1790" s="89">
        <v>0</v>
      </c>
      <c r="G1790" s="89"/>
      <c r="H1790">
        <v>0.78</v>
      </c>
      <c r="I1790" t="s">
        <v>4</v>
      </c>
      <c r="J1790">
        <v>0.8</v>
      </c>
      <c r="K1790">
        <v>7</v>
      </c>
      <c r="L1790">
        <v>2025</v>
      </c>
      <c r="M1790" t="s">
        <v>358</v>
      </c>
      <c r="N1790" s="89" cm="1">
        <f t="array" ref="N1790">IF(ISNUMBER(_34_KNMI_Stations[[#This Row],[Etmaal temperatuur °C]]),IF(_34_KNMI_Stations[[#This Row],[Etmaal temperatuur °C]]&lt;stookgrens[],stookgrens[]-_34_KNMI_Stations[[#This Row],[Etmaal temperatuur °C]],0),"")</f>
        <v>0</v>
      </c>
      <c r="O1790" s="89">
        <f>_34_KNMI_Stations[[#This Row],[graaddagen]]*_34_KNMI_Stations[[#This Row],[Gewogen factor]]</f>
        <v>0</v>
      </c>
      <c r="P1790" s="89" cm="1">
        <f t="array" ref="P1790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791" spans="1:16" x14ac:dyDescent="0.25">
      <c r="A1791">
        <v>249</v>
      </c>
      <c r="B1791" s="110">
        <v>45863</v>
      </c>
      <c r="C1791" s="89">
        <v>3.2</v>
      </c>
      <c r="D1791" s="89">
        <v>18.899999999999999</v>
      </c>
      <c r="E1791" s="96">
        <v>1518</v>
      </c>
      <c r="F1791" s="89">
        <v>-0.1</v>
      </c>
      <c r="G1791" s="89"/>
      <c r="H1791">
        <v>0.81</v>
      </c>
      <c r="I1791" t="s">
        <v>4</v>
      </c>
      <c r="J1791">
        <v>0.8</v>
      </c>
      <c r="K1791">
        <v>7</v>
      </c>
      <c r="L1791">
        <v>2025</v>
      </c>
      <c r="M1791" t="s">
        <v>358</v>
      </c>
      <c r="N1791" s="89" cm="1">
        <f t="array" ref="N1791">IF(ISNUMBER(_34_KNMI_Stations[[#This Row],[Etmaal temperatuur °C]]),IF(_34_KNMI_Stations[[#This Row],[Etmaal temperatuur °C]]&lt;stookgrens[],stookgrens[]-_34_KNMI_Stations[[#This Row],[Etmaal temperatuur °C]],0),"")</f>
        <v>0</v>
      </c>
      <c r="O1791" s="89">
        <f>_34_KNMI_Stations[[#This Row],[graaddagen]]*_34_KNMI_Stations[[#This Row],[Gewogen factor]]</f>
        <v>0</v>
      </c>
      <c r="P1791" s="89" cm="1">
        <f t="array" ref="P1791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792" spans="1:16" x14ac:dyDescent="0.25">
      <c r="A1792">
        <v>249</v>
      </c>
      <c r="B1792" s="110">
        <v>45864</v>
      </c>
      <c r="C1792" s="89">
        <v>3.6</v>
      </c>
      <c r="D1792" s="89">
        <v>19.3</v>
      </c>
      <c r="E1792" s="96">
        <v>1393</v>
      </c>
      <c r="F1792" s="89">
        <v>1.2</v>
      </c>
      <c r="G1792" s="89"/>
      <c r="H1792">
        <v>0.81</v>
      </c>
      <c r="I1792" t="s">
        <v>4</v>
      </c>
      <c r="J1792">
        <v>0.8</v>
      </c>
      <c r="K1792">
        <v>7</v>
      </c>
      <c r="L1792">
        <v>2025</v>
      </c>
      <c r="M1792" t="s">
        <v>358</v>
      </c>
      <c r="N1792" s="89" cm="1">
        <f t="array" ref="N1792">IF(ISNUMBER(_34_KNMI_Stations[[#This Row],[Etmaal temperatuur °C]]),IF(_34_KNMI_Stations[[#This Row],[Etmaal temperatuur °C]]&lt;stookgrens[],stookgrens[]-_34_KNMI_Stations[[#This Row],[Etmaal temperatuur °C]],0),"")</f>
        <v>0</v>
      </c>
      <c r="O1792" s="89">
        <f>_34_KNMI_Stations[[#This Row],[graaddagen]]*_34_KNMI_Stations[[#This Row],[Gewogen factor]]</f>
        <v>0</v>
      </c>
      <c r="P1792" s="89" cm="1">
        <f t="array" ref="P1792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793" spans="1:16" x14ac:dyDescent="0.25">
      <c r="A1793">
        <v>249</v>
      </c>
      <c r="B1793" s="110">
        <v>45865</v>
      </c>
      <c r="C1793" s="89">
        <v>4</v>
      </c>
      <c r="D1793" s="89">
        <v>18</v>
      </c>
      <c r="E1793" s="96">
        <v>2158</v>
      </c>
      <c r="F1793" s="89">
        <v>0.5</v>
      </c>
      <c r="G1793" s="89"/>
      <c r="H1793">
        <v>0.74</v>
      </c>
      <c r="I1793" t="s">
        <v>4</v>
      </c>
      <c r="J1793">
        <v>0.8</v>
      </c>
      <c r="K1793">
        <v>7</v>
      </c>
      <c r="L1793">
        <v>2025</v>
      </c>
      <c r="M1793" t="s">
        <v>358</v>
      </c>
      <c r="N1793" s="89" cm="1">
        <f t="array" ref="N1793">IF(ISNUMBER(_34_KNMI_Stations[[#This Row],[Etmaal temperatuur °C]]),IF(_34_KNMI_Stations[[#This Row],[Etmaal temperatuur °C]]&lt;stookgrens[],stookgrens[]-_34_KNMI_Stations[[#This Row],[Etmaal temperatuur °C]],0),"")</f>
        <v>0</v>
      </c>
      <c r="O1793" s="89">
        <f>_34_KNMI_Stations[[#This Row],[graaddagen]]*_34_KNMI_Stations[[#This Row],[Gewogen factor]]</f>
        <v>0</v>
      </c>
      <c r="P1793" s="89" cm="1">
        <f t="array" ref="P17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794" spans="1:16" x14ac:dyDescent="0.25">
      <c r="A1794">
        <v>249</v>
      </c>
      <c r="B1794" s="110">
        <v>45866</v>
      </c>
      <c r="C1794" s="89">
        <v>4.8</v>
      </c>
      <c r="D1794" s="89">
        <v>17.8</v>
      </c>
      <c r="E1794" s="96">
        <v>2084</v>
      </c>
      <c r="F1794" s="89">
        <v>1.1000000000000001</v>
      </c>
      <c r="G1794" s="89"/>
      <c r="H1794">
        <v>0.75</v>
      </c>
      <c r="I1794" t="s">
        <v>4</v>
      </c>
      <c r="J1794">
        <v>0.8</v>
      </c>
      <c r="K1794">
        <v>7</v>
      </c>
      <c r="L1794">
        <v>2025</v>
      </c>
      <c r="M1794" t="s">
        <v>359</v>
      </c>
      <c r="N1794" s="89" cm="1">
        <f t="array" ref="N1794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794" s="89">
        <f>_34_KNMI_Stations[[#This Row],[graaddagen]]*_34_KNMI_Stations[[#This Row],[Gewogen factor]]</f>
        <v>0.15999999999999945</v>
      </c>
      <c r="P1794" s="89" cm="1">
        <f t="array" ref="P17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795" spans="1:16" x14ac:dyDescent="0.25">
      <c r="A1795">
        <v>249</v>
      </c>
      <c r="B1795" s="110">
        <v>45867</v>
      </c>
      <c r="C1795" s="89">
        <v>3.8</v>
      </c>
      <c r="D1795" s="89">
        <v>17.399999999999999</v>
      </c>
      <c r="E1795" s="96">
        <v>2532</v>
      </c>
      <c r="F1795" s="89">
        <v>0</v>
      </c>
      <c r="G1795" s="89"/>
      <c r="H1795">
        <v>0.68</v>
      </c>
      <c r="I1795" t="s">
        <v>4</v>
      </c>
      <c r="J1795">
        <v>0.8</v>
      </c>
      <c r="K1795">
        <v>7</v>
      </c>
      <c r="L1795">
        <v>2025</v>
      </c>
      <c r="M1795" t="s">
        <v>359</v>
      </c>
      <c r="N1795" s="89" cm="1">
        <f t="array" ref="N1795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1795" s="89">
        <f>_34_KNMI_Stations[[#This Row],[graaddagen]]*_34_KNMI_Stations[[#This Row],[Gewogen factor]]</f>
        <v>0.48000000000000115</v>
      </c>
      <c r="P1795" s="89" cm="1">
        <f t="array" ref="P17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796" spans="1:16" x14ac:dyDescent="0.25">
      <c r="A1796">
        <v>249</v>
      </c>
      <c r="B1796" s="110">
        <v>45868</v>
      </c>
      <c r="C1796" s="89">
        <v>5.3</v>
      </c>
      <c r="D1796" s="89">
        <v>17.600000000000001</v>
      </c>
      <c r="E1796" s="96">
        <v>1877</v>
      </c>
      <c r="F1796" s="89">
        <v>0.3</v>
      </c>
      <c r="G1796" s="89"/>
      <c r="H1796">
        <v>0.72</v>
      </c>
      <c r="I1796" t="s">
        <v>4</v>
      </c>
      <c r="J1796">
        <v>0.8</v>
      </c>
      <c r="K1796">
        <v>7</v>
      </c>
      <c r="L1796">
        <v>2025</v>
      </c>
      <c r="M1796" t="s">
        <v>359</v>
      </c>
      <c r="N1796" s="89" cm="1">
        <f t="array" ref="N1796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796" s="89">
        <f>_34_KNMI_Stations[[#This Row],[graaddagen]]*_34_KNMI_Stations[[#This Row],[Gewogen factor]]</f>
        <v>0.3199999999999989</v>
      </c>
      <c r="P1796" s="89" cm="1">
        <f t="array" ref="P17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797" spans="1:16" x14ac:dyDescent="0.25">
      <c r="A1797">
        <v>249</v>
      </c>
      <c r="B1797" s="110">
        <v>45869</v>
      </c>
      <c r="C1797" s="89">
        <v>4.0999999999999996</v>
      </c>
      <c r="D1797" s="89">
        <v>18</v>
      </c>
      <c r="E1797" s="96">
        <v>1413</v>
      </c>
      <c r="F1797" s="89">
        <v>5.7</v>
      </c>
      <c r="G1797" s="89"/>
      <c r="H1797">
        <v>0.79</v>
      </c>
      <c r="I1797" t="s">
        <v>4</v>
      </c>
      <c r="J1797">
        <v>0.8</v>
      </c>
      <c r="K1797">
        <v>7</v>
      </c>
      <c r="L1797">
        <v>2025</v>
      </c>
      <c r="M1797" t="s">
        <v>359</v>
      </c>
      <c r="N1797" s="89" cm="1">
        <f t="array" ref="N1797">IF(ISNUMBER(_34_KNMI_Stations[[#This Row],[Etmaal temperatuur °C]]),IF(_34_KNMI_Stations[[#This Row],[Etmaal temperatuur °C]]&lt;stookgrens[],stookgrens[]-_34_KNMI_Stations[[#This Row],[Etmaal temperatuur °C]],0),"")</f>
        <v>0</v>
      </c>
      <c r="O1797" s="89">
        <f>_34_KNMI_Stations[[#This Row],[graaddagen]]*_34_KNMI_Stations[[#This Row],[Gewogen factor]]</f>
        <v>0</v>
      </c>
      <c r="P1797" s="89" cm="1">
        <f t="array" ref="P17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798" spans="1:16" x14ac:dyDescent="0.25">
      <c r="A1798">
        <v>249</v>
      </c>
      <c r="B1798" s="110">
        <v>45870</v>
      </c>
      <c r="C1798" s="89">
        <v>4.9000000000000004</v>
      </c>
      <c r="D1798" s="89">
        <v>16.899999999999999</v>
      </c>
      <c r="E1798" s="96">
        <v>1412</v>
      </c>
      <c r="F1798" s="89">
        <v>10.6</v>
      </c>
      <c r="G1798" s="89"/>
      <c r="H1798">
        <v>0.85</v>
      </c>
      <c r="I1798" t="s">
        <v>4</v>
      </c>
      <c r="J1798">
        <v>0.8</v>
      </c>
      <c r="K1798">
        <v>8</v>
      </c>
      <c r="L1798">
        <v>2025</v>
      </c>
      <c r="M1798" t="s">
        <v>359</v>
      </c>
      <c r="N1798" s="89" cm="1">
        <f t="array" ref="N1798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1798" s="89">
        <f>_34_KNMI_Stations[[#This Row],[graaddagen]]*_34_KNMI_Stations[[#This Row],[Gewogen factor]]</f>
        <v>0.88000000000000123</v>
      </c>
      <c r="P1798" s="89" cm="1">
        <f t="array" ref="P17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799" spans="1:16" x14ac:dyDescent="0.25">
      <c r="A1799">
        <v>249</v>
      </c>
      <c r="B1799" s="110">
        <v>45871</v>
      </c>
      <c r="C1799" s="89">
        <v>5.0999999999999996</v>
      </c>
      <c r="D1799" s="89">
        <v>16.5</v>
      </c>
      <c r="E1799" s="96">
        <v>1367</v>
      </c>
      <c r="F1799" s="89">
        <v>17</v>
      </c>
      <c r="G1799" s="89"/>
      <c r="H1799">
        <v>0.81</v>
      </c>
      <c r="I1799" t="s">
        <v>4</v>
      </c>
      <c r="J1799">
        <v>0.8</v>
      </c>
      <c r="K1799">
        <v>8</v>
      </c>
      <c r="L1799">
        <v>2025</v>
      </c>
      <c r="M1799" t="s">
        <v>359</v>
      </c>
      <c r="N1799" s="89" cm="1">
        <f t="array" ref="N1799">IF(ISNUMBER(_34_KNMI_Stations[[#This Row],[Etmaal temperatuur °C]]),IF(_34_KNMI_Stations[[#This Row],[Etmaal temperatuur °C]]&lt;stookgrens[],stookgrens[]-_34_KNMI_Stations[[#This Row],[Etmaal temperatuur °C]],0),"")</f>
        <v>1.5</v>
      </c>
      <c r="O1799" s="89">
        <f>_34_KNMI_Stations[[#This Row],[graaddagen]]*_34_KNMI_Stations[[#This Row],[Gewogen factor]]</f>
        <v>1.2000000000000002</v>
      </c>
      <c r="P1799" s="89" cm="1">
        <f t="array" ref="P17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800" spans="1:16" x14ac:dyDescent="0.25">
      <c r="A1800">
        <v>249</v>
      </c>
      <c r="B1800" s="110">
        <v>45872</v>
      </c>
      <c r="C1800" s="89">
        <v>5.4</v>
      </c>
      <c r="D1800" s="89">
        <v>18</v>
      </c>
      <c r="E1800" s="96">
        <v>1928</v>
      </c>
      <c r="F1800" s="89">
        <v>1.8</v>
      </c>
      <c r="G1800" s="89"/>
      <c r="H1800">
        <v>0.78</v>
      </c>
      <c r="I1800" t="s">
        <v>4</v>
      </c>
      <c r="J1800">
        <v>0.8</v>
      </c>
      <c r="K1800">
        <v>8</v>
      </c>
      <c r="L1800">
        <v>2025</v>
      </c>
      <c r="M1800" t="s">
        <v>359</v>
      </c>
      <c r="N1800" s="89" cm="1">
        <f t="array" ref="N1800">IF(ISNUMBER(_34_KNMI_Stations[[#This Row],[Etmaal temperatuur °C]]),IF(_34_KNMI_Stations[[#This Row],[Etmaal temperatuur °C]]&lt;stookgrens[],stookgrens[]-_34_KNMI_Stations[[#This Row],[Etmaal temperatuur °C]],0),"")</f>
        <v>0</v>
      </c>
      <c r="O1800" s="89">
        <f>_34_KNMI_Stations[[#This Row],[graaddagen]]*_34_KNMI_Stations[[#This Row],[Gewogen factor]]</f>
        <v>0</v>
      </c>
      <c r="P1800" s="89" cm="1">
        <f t="array" ref="P18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801" spans="1:16" x14ac:dyDescent="0.25">
      <c r="A1801">
        <v>249</v>
      </c>
      <c r="B1801" s="110">
        <v>45873</v>
      </c>
      <c r="C1801" s="89">
        <v>5.3</v>
      </c>
      <c r="D1801" s="89">
        <v>18.2</v>
      </c>
      <c r="E1801" s="96">
        <v>1213</v>
      </c>
      <c r="F1801" s="89">
        <v>3.5</v>
      </c>
      <c r="G1801" s="89"/>
      <c r="H1801">
        <v>0.86</v>
      </c>
      <c r="I1801" t="s">
        <v>4</v>
      </c>
      <c r="J1801">
        <v>0.8</v>
      </c>
      <c r="K1801">
        <v>8</v>
      </c>
      <c r="L1801">
        <v>2025</v>
      </c>
      <c r="M1801" t="s">
        <v>360</v>
      </c>
      <c r="N1801" s="89" cm="1">
        <f t="array" ref="N1801">IF(ISNUMBER(_34_KNMI_Stations[[#This Row],[Etmaal temperatuur °C]]),IF(_34_KNMI_Stations[[#This Row],[Etmaal temperatuur °C]]&lt;stookgrens[],stookgrens[]-_34_KNMI_Stations[[#This Row],[Etmaal temperatuur °C]],0),"")</f>
        <v>0</v>
      </c>
      <c r="O1801" s="89">
        <f>_34_KNMI_Stations[[#This Row],[graaddagen]]*_34_KNMI_Stations[[#This Row],[Gewogen factor]]</f>
        <v>0</v>
      </c>
      <c r="P1801" s="89" cm="1">
        <f t="array" ref="P1801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802" spans="1:16" x14ac:dyDescent="0.25">
      <c r="A1802">
        <v>249</v>
      </c>
      <c r="B1802" s="110">
        <v>45874</v>
      </c>
      <c r="C1802" s="89">
        <v>5.9</v>
      </c>
      <c r="D1802" s="89">
        <v>16.3</v>
      </c>
      <c r="E1802" s="96">
        <v>1996</v>
      </c>
      <c r="F1802" s="89">
        <v>6.8</v>
      </c>
      <c r="G1802" s="89"/>
      <c r="H1802">
        <v>0.72</v>
      </c>
      <c r="I1802" t="s">
        <v>4</v>
      </c>
      <c r="J1802">
        <v>0.8</v>
      </c>
      <c r="K1802">
        <v>8</v>
      </c>
      <c r="L1802">
        <v>2025</v>
      </c>
      <c r="M1802" t="s">
        <v>360</v>
      </c>
      <c r="N1802" s="89" cm="1">
        <f t="array" ref="N1802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802" s="89">
        <f>_34_KNMI_Stations[[#This Row],[graaddagen]]*_34_KNMI_Stations[[#This Row],[Gewogen factor]]</f>
        <v>1.3599999999999994</v>
      </c>
      <c r="P1802" s="89" cm="1">
        <f t="array" ref="P18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803" spans="1:16" x14ac:dyDescent="0.25">
      <c r="A1803">
        <v>249</v>
      </c>
      <c r="B1803" s="110">
        <v>45875</v>
      </c>
      <c r="C1803" s="89">
        <v>3.7</v>
      </c>
      <c r="D1803" s="89">
        <v>15.9</v>
      </c>
      <c r="E1803" s="96">
        <v>1983</v>
      </c>
      <c r="F1803" s="89">
        <v>0</v>
      </c>
      <c r="G1803" s="89"/>
      <c r="H1803">
        <v>0.75</v>
      </c>
      <c r="I1803" t="s">
        <v>4</v>
      </c>
      <c r="J1803">
        <v>0.8</v>
      </c>
      <c r="K1803">
        <v>8</v>
      </c>
      <c r="L1803">
        <v>2025</v>
      </c>
      <c r="M1803" t="s">
        <v>360</v>
      </c>
      <c r="N1803" s="89" cm="1">
        <f t="array" ref="N1803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1803" s="89">
        <f>_34_KNMI_Stations[[#This Row],[graaddagen]]*_34_KNMI_Stations[[#This Row],[Gewogen factor]]</f>
        <v>1.6799999999999997</v>
      </c>
      <c r="P1803" s="89" cm="1">
        <f t="array" ref="P18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804" spans="1:16" x14ac:dyDescent="0.25">
      <c r="A1804">
        <v>249</v>
      </c>
      <c r="B1804" s="110">
        <v>45876</v>
      </c>
      <c r="C1804" s="89">
        <v>4.4000000000000004</v>
      </c>
      <c r="D1804" s="89">
        <v>18.2</v>
      </c>
      <c r="E1804" s="96">
        <v>1842</v>
      </c>
      <c r="F1804" s="89">
        <v>0</v>
      </c>
      <c r="G1804" s="89"/>
      <c r="H1804">
        <v>0.72</v>
      </c>
      <c r="I1804" t="s">
        <v>4</v>
      </c>
      <c r="J1804">
        <v>0.8</v>
      </c>
      <c r="K1804">
        <v>8</v>
      </c>
      <c r="L1804">
        <v>2025</v>
      </c>
      <c r="M1804" t="s">
        <v>360</v>
      </c>
      <c r="N1804" s="89" cm="1">
        <f t="array" ref="N1804">IF(ISNUMBER(_34_KNMI_Stations[[#This Row],[Etmaal temperatuur °C]]),IF(_34_KNMI_Stations[[#This Row],[Etmaal temperatuur °C]]&lt;stookgrens[],stookgrens[]-_34_KNMI_Stations[[#This Row],[Etmaal temperatuur °C]],0),"")</f>
        <v>0</v>
      </c>
      <c r="O1804" s="89">
        <f>_34_KNMI_Stations[[#This Row],[graaddagen]]*_34_KNMI_Stations[[#This Row],[Gewogen factor]]</f>
        <v>0</v>
      </c>
      <c r="P1804" s="89" cm="1">
        <f t="array" ref="P1804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805" spans="1:16" x14ac:dyDescent="0.25">
      <c r="A1805">
        <v>249</v>
      </c>
      <c r="B1805" s="110">
        <v>45877</v>
      </c>
      <c r="C1805" s="89">
        <v>2.5</v>
      </c>
      <c r="D1805" s="89">
        <v>19</v>
      </c>
      <c r="E1805" s="96">
        <v>1923</v>
      </c>
      <c r="F1805" s="89">
        <v>0</v>
      </c>
      <c r="G1805" s="89"/>
      <c r="H1805">
        <v>0.74</v>
      </c>
      <c r="I1805" t="s">
        <v>4</v>
      </c>
      <c r="J1805">
        <v>0.8</v>
      </c>
      <c r="K1805">
        <v>8</v>
      </c>
      <c r="L1805">
        <v>2025</v>
      </c>
      <c r="M1805" t="s">
        <v>360</v>
      </c>
      <c r="N1805" s="89" cm="1">
        <f t="array" ref="N1805">IF(ISNUMBER(_34_KNMI_Stations[[#This Row],[Etmaal temperatuur °C]]),IF(_34_KNMI_Stations[[#This Row],[Etmaal temperatuur °C]]&lt;stookgrens[],stookgrens[]-_34_KNMI_Stations[[#This Row],[Etmaal temperatuur °C]],0),"")</f>
        <v>0</v>
      </c>
      <c r="O1805" s="89">
        <f>_34_KNMI_Stations[[#This Row],[graaddagen]]*_34_KNMI_Stations[[#This Row],[Gewogen factor]]</f>
        <v>0</v>
      </c>
      <c r="P1805" s="89" cm="1">
        <f t="array" ref="P1805">IF(ISNUMBER(_34_KNMI_Stations[[#This Row],[Etmaal temperatuur °C]]),IF(_34_KNMI_Stations[[#This Row],[Etmaal temperatuur °C]]&gt;stookgrens[],_34_KNMI_Stations[[#This Row],[Etmaal temperatuur °C]]-stookgrens[],0),"")</f>
        <v>1</v>
      </c>
    </row>
    <row r="1806" spans="1:16" x14ac:dyDescent="0.25">
      <c r="A1806">
        <v>249</v>
      </c>
      <c r="B1806" s="110">
        <v>45878</v>
      </c>
      <c r="C1806" s="89">
        <v>3.5</v>
      </c>
      <c r="D1806" s="89">
        <v>17.100000000000001</v>
      </c>
      <c r="E1806" s="96">
        <v>2188</v>
      </c>
      <c r="F1806" s="89">
        <v>0</v>
      </c>
      <c r="G1806" s="89"/>
      <c r="H1806">
        <v>0.78</v>
      </c>
      <c r="I1806" t="s">
        <v>4</v>
      </c>
      <c r="J1806">
        <v>0.8</v>
      </c>
      <c r="K1806">
        <v>8</v>
      </c>
      <c r="L1806">
        <v>2025</v>
      </c>
      <c r="M1806" t="s">
        <v>360</v>
      </c>
      <c r="N1806" s="89" cm="1">
        <f t="array" ref="N1806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806" s="89">
        <f>_34_KNMI_Stations[[#This Row],[graaddagen]]*_34_KNMI_Stations[[#This Row],[Gewogen factor]]</f>
        <v>0.71999999999999886</v>
      </c>
      <c r="P1806" s="89" cm="1">
        <f t="array" ref="P18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807" spans="1:16" x14ac:dyDescent="0.25">
      <c r="A1807">
        <v>249</v>
      </c>
      <c r="B1807" s="110">
        <v>45879</v>
      </c>
      <c r="C1807" s="89">
        <v>2.5</v>
      </c>
      <c r="D1807" s="89">
        <v>17.399999999999999</v>
      </c>
      <c r="E1807" s="96">
        <v>2491</v>
      </c>
      <c r="F1807" s="89">
        <v>0</v>
      </c>
      <c r="G1807" s="89"/>
      <c r="H1807">
        <v>0.74</v>
      </c>
      <c r="I1807" t="s">
        <v>4</v>
      </c>
      <c r="J1807">
        <v>0.8</v>
      </c>
      <c r="K1807">
        <v>8</v>
      </c>
      <c r="L1807">
        <v>2025</v>
      </c>
      <c r="M1807" t="s">
        <v>360</v>
      </c>
      <c r="N1807" s="89" cm="1">
        <f t="array" ref="N1807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1807" s="89">
        <f>_34_KNMI_Stations[[#This Row],[graaddagen]]*_34_KNMI_Stations[[#This Row],[Gewogen factor]]</f>
        <v>0.48000000000000115</v>
      </c>
      <c r="P1807" s="89" cm="1">
        <f t="array" ref="P18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808" spans="1:16" x14ac:dyDescent="0.25">
      <c r="A1808">
        <v>249</v>
      </c>
      <c r="B1808" s="110">
        <v>45880</v>
      </c>
      <c r="C1808" s="89">
        <v>2.2000000000000002</v>
      </c>
      <c r="D1808" s="89">
        <v>18.600000000000001</v>
      </c>
      <c r="E1808" s="96">
        <v>2393</v>
      </c>
      <c r="F1808" s="89">
        <v>0</v>
      </c>
      <c r="G1808" s="89"/>
      <c r="H1808">
        <v>0.73</v>
      </c>
      <c r="I1808" t="s">
        <v>4</v>
      </c>
      <c r="J1808">
        <v>0.8</v>
      </c>
      <c r="K1808">
        <v>8</v>
      </c>
      <c r="L1808">
        <v>2025</v>
      </c>
      <c r="M1808" t="s">
        <v>361</v>
      </c>
      <c r="N1808" s="89" cm="1">
        <f t="array" ref="N1808">IF(ISNUMBER(_34_KNMI_Stations[[#This Row],[Etmaal temperatuur °C]]),IF(_34_KNMI_Stations[[#This Row],[Etmaal temperatuur °C]]&lt;stookgrens[],stookgrens[]-_34_KNMI_Stations[[#This Row],[Etmaal temperatuur °C]],0),"")</f>
        <v>0</v>
      </c>
      <c r="O1808" s="89">
        <f>_34_KNMI_Stations[[#This Row],[graaddagen]]*_34_KNMI_Stations[[#This Row],[Gewogen factor]]</f>
        <v>0</v>
      </c>
      <c r="P1808" s="89" cm="1">
        <f t="array" ref="P1808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809" spans="1:16" x14ac:dyDescent="0.25">
      <c r="A1809">
        <v>249</v>
      </c>
      <c r="B1809" s="110">
        <v>45881</v>
      </c>
      <c r="C1809" s="89">
        <v>3.3</v>
      </c>
      <c r="D1809" s="89">
        <v>21.3</v>
      </c>
      <c r="E1809" s="96">
        <v>1850</v>
      </c>
      <c r="F1809" s="89">
        <v>-0.1</v>
      </c>
      <c r="G1809" s="89"/>
      <c r="H1809">
        <v>0.73</v>
      </c>
      <c r="I1809" t="s">
        <v>4</v>
      </c>
      <c r="J1809">
        <v>0.8</v>
      </c>
      <c r="K1809">
        <v>8</v>
      </c>
      <c r="L1809">
        <v>2025</v>
      </c>
      <c r="M1809" t="s">
        <v>361</v>
      </c>
      <c r="N1809" s="89" cm="1">
        <f t="array" ref="N1809">IF(ISNUMBER(_34_KNMI_Stations[[#This Row],[Etmaal temperatuur °C]]),IF(_34_KNMI_Stations[[#This Row],[Etmaal temperatuur °C]]&lt;stookgrens[],stookgrens[]-_34_KNMI_Stations[[#This Row],[Etmaal temperatuur °C]],0),"")</f>
        <v>0</v>
      </c>
      <c r="O1809" s="89">
        <f>_34_KNMI_Stations[[#This Row],[graaddagen]]*_34_KNMI_Stations[[#This Row],[Gewogen factor]]</f>
        <v>0</v>
      </c>
      <c r="P1809" s="89" cm="1">
        <f t="array" ref="P1809">IF(ISNUMBER(_34_KNMI_Stations[[#This Row],[Etmaal temperatuur °C]]),IF(_34_KNMI_Stations[[#This Row],[Etmaal temperatuur °C]]&gt;stookgrens[],_34_KNMI_Stations[[#This Row],[Etmaal temperatuur °C]]-stookgrens[],0),"")</f>
        <v>3.3000000000000007</v>
      </c>
    </row>
    <row r="1810" spans="1:16" x14ac:dyDescent="0.25">
      <c r="A1810">
        <v>249</v>
      </c>
      <c r="B1810" s="110">
        <v>45882</v>
      </c>
      <c r="C1810" s="89">
        <v>1.8</v>
      </c>
      <c r="D1810" s="89">
        <v>22.4</v>
      </c>
      <c r="E1810" s="96">
        <v>2000</v>
      </c>
      <c r="F1810" s="89">
        <v>0</v>
      </c>
      <c r="G1810" s="89"/>
      <c r="H1810">
        <v>0.78</v>
      </c>
      <c r="I1810" t="s">
        <v>4</v>
      </c>
      <c r="J1810">
        <v>0.8</v>
      </c>
      <c r="K1810">
        <v>8</v>
      </c>
      <c r="L1810">
        <v>2025</v>
      </c>
      <c r="M1810" t="s">
        <v>361</v>
      </c>
      <c r="N1810" s="89" cm="1">
        <f t="array" ref="N1810">IF(ISNUMBER(_34_KNMI_Stations[[#This Row],[Etmaal temperatuur °C]]),IF(_34_KNMI_Stations[[#This Row],[Etmaal temperatuur °C]]&lt;stookgrens[],stookgrens[]-_34_KNMI_Stations[[#This Row],[Etmaal temperatuur °C]],0),"")</f>
        <v>0</v>
      </c>
      <c r="O1810" s="89">
        <f>_34_KNMI_Stations[[#This Row],[graaddagen]]*_34_KNMI_Stations[[#This Row],[Gewogen factor]]</f>
        <v>0</v>
      </c>
      <c r="P1810" s="89" cm="1">
        <f t="array" ref="P1810">IF(ISNUMBER(_34_KNMI_Stations[[#This Row],[Etmaal temperatuur °C]]),IF(_34_KNMI_Stations[[#This Row],[Etmaal temperatuur °C]]&gt;stookgrens[],_34_KNMI_Stations[[#This Row],[Etmaal temperatuur °C]]-stookgrens[],0),"")</f>
        <v>4.3999999999999986</v>
      </c>
    </row>
    <row r="1811" spans="1:16" x14ac:dyDescent="0.25">
      <c r="A1811">
        <v>249</v>
      </c>
      <c r="B1811" s="110">
        <v>45883</v>
      </c>
      <c r="C1811" s="89">
        <v>3.7</v>
      </c>
      <c r="D1811" s="89">
        <v>21.9</v>
      </c>
      <c r="E1811" s="96">
        <v>2067</v>
      </c>
      <c r="F1811" s="89">
        <v>0.1</v>
      </c>
      <c r="G1811" s="89"/>
      <c r="H1811">
        <v>0.77</v>
      </c>
      <c r="I1811" t="s">
        <v>4</v>
      </c>
      <c r="J1811">
        <v>0.8</v>
      </c>
      <c r="K1811">
        <v>8</v>
      </c>
      <c r="L1811">
        <v>2025</v>
      </c>
      <c r="M1811" t="s">
        <v>361</v>
      </c>
      <c r="N1811" s="89" cm="1">
        <f t="array" ref="N1811">IF(ISNUMBER(_34_KNMI_Stations[[#This Row],[Etmaal temperatuur °C]]),IF(_34_KNMI_Stations[[#This Row],[Etmaal temperatuur °C]]&lt;stookgrens[],stookgrens[]-_34_KNMI_Stations[[#This Row],[Etmaal temperatuur °C]],0),"")</f>
        <v>0</v>
      </c>
      <c r="O1811" s="89">
        <f>_34_KNMI_Stations[[#This Row],[graaddagen]]*_34_KNMI_Stations[[#This Row],[Gewogen factor]]</f>
        <v>0</v>
      </c>
      <c r="P1811" s="89" cm="1">
        <f t="array" ref="P1811">IF(ISNUMBER(_34_KNMI_Stations[[#This Row],[Etmaal temperatuur °C]]),IF(_34_KNMI_Stations[[#This Row],[Etmaal temperatuur °C]]&gt;stookgrens[],_34_KNMI_Stations[[#This Row],[Etmaal temperatuur °C]]-stookgrens[],0),"")</f>
        <v>3.8999999999999986</v>
      </c>
    </row>
    <row r="1812" spans="1:16" x14ac:dyDescent="0.25">
      <c r="A1812">
        <v>249</v>
      </c>
      <c r="B1812" s="110">
        <v>45884</v>
      </c>
      <c r="C1812" s="89">
        <v>3.5</v>
      </c>
      <c r="D1812" s="89">
        <v>20.5</v>
      </c>
      <c r="E1812" s="96">
        <v>2210</v>
      </c>
      <c r="F1812" s="89">
        <v>0</v>
      </c>
      <c r="G1812" s="89"/>
      <c r="H1812">
        <v>0.8</v>
      </c>
      <c r="I1812" t="s">
        <v>4</v>
      </c>
      <c r="J1812">
        <v>0.8</v>
      </c>
      <c r="K1812">
        <v>8</v>
      </c>
      <c r="L1812">
        <v>2025</v>
      </c>
      <c r="M1812" t="s">
        <v>361</v>
      </c>
      <c r="N1812" s="89" cm="1">
        <f t="array" ref="N1812">IF(ISNUMBER(_34_KNMI_Stations[[#This Row],[Etmaal temperatuur °C]]),IF(_34_KNMI_Stations[[#This Row],[Etmaal temperatuur °C]]&lt;stookgrens[],stookgrens[]-_34_KNMI_Stations[[#This Row],[Etmaal temperatuur °C]],0),"")</f>
        <v>0</v>
      </c>
      <c r="O1812" s="89">
        <f>_34_KNMI_Stations[[#This Row],[graaddagen]]*_34_KNMI_Stations[[#This Row],[Gewogen factor]]</f>
        <v>0</v>
      </c>
      <c r="P1812" s="89" cm="1">
        <f t="array" ref="P1812">IF(ISNUMBER(_34_KNMI_Stations[[#This Row],[Etmaal temperatuur °C]]),IF(_34_KNMI_Stations[[#This Row],[Etmaal temperatuur °C]]&gt;stookgrens[],_34_KNMI_Stations[[#This Row],[Etmaal temperatuur °C]]-stookgrens[],0),"")</f>
        <v>2.5</v>
      </c>
    </row>
    <row r="1813" spans="1:16" x14ac:dyDescent="0.25">
      <c r="A1813">
        <v>249</v>
      </c>
      <c r="B1813" s="110">
        <v>45885</v>
      </c>
      <c r="C1813" s="89">
        <v>4.4000000000000004</v>
      </c>
      <c r="D1813" s="89">
        <v>17.100000000000001</v>
      </c>
      <c r="E1813" s="96">
        <v>1411</v>
      </c>
      <c r="F1813" s="89">
        <v>-0.1</v>
      </c>
      <c r="G1813" s="89"/>
      <c r="H1813">
        <v>0.75</v>
      </c>
      <c r="I1813" t="s">
        <v>4</v>
      </c>
      <c r="J1813">
        <v>0.8</v>
      </c>
      <c r="K1813">
        <v>8</v>
      </c>
      <c r="L1813">
        <v>2025</v>
      </c>
      <c r="M1813" t="s">
        <v>361</v>
      </c>
      <c r="N1813" s="89" cm="1">
        <f t="array" ref="N1813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813" s="89">
        <f>_34_KNMI_Stations[[#This Row],[graaddagen]]*_34_KNMI_Stations[[#This Row],[Gewogen factor]]</f>
        <v>0.71999999999999886</v>
      </c>
      <c r="P1813" s="89" cm="1">
        <f t="array" ref="P18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814" spans="1:16" x14ac:dyDescent="0.25">
      <c r="A1814">
        <v>249</v>
      </c>
      <c r="B1814" s="110">
        <v>45886</v>
      </c>
      <c r="C1814" s="89">
        <v>3.3</v>
      </c>
      <c r="D1814" s="89">
        <v>16.3</v>
      </c>
      <c r="E1814" s="96">
        <v>1057</v>
      </c>
      <c r="F1814" s="89">
        <v>-0.1</v>
      </c>
      <c r="G1814" s="89"/>
      <c r="H1814">
        <v>0.84</v>
      </c>
      <c r="I1814" t="s">
        <v>4</v>
      </c>
      <c r="J1814">
        <v>0.8</v>
      </c>
      <c r="K1814">
        <v>8</v>
      </c>
      <c r="L1814">
        <v>2025</v>
      </c>
      <c r="M1814" t="s">
        <v>361</v>
      </c>
      <c r="N1814" s="89" cm="1">
        <f t="array" ref="N1814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814" s="89">
        <f>_34_KNMI_Stations[[#This Row],[graaddagen]]*_34_KNMI_Stations[[#This Row],[Gewogen factor]]</f>
        <v>1.3599999999999994</v>
      </c>
      <c r="P1814" s="89" cm="1">
        <f t="array" ref="P18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815" spans="1:16" x14ac:dyDescent="0.25">
      <c r="A1815">
        <v>249</v>
      </c>
      <c r="B1815" s="110">
        <v>45887</v>
      </c>
      <c r="C1815" s="89">
        <v>3.3</v>
      </c>
      <c r="D1815" s="89">
        <v>18.8</v>
      </c>
      <c r="E1815" s="96">
        <v>1894</v>
      </c>
      <c r="F1815" s="89">
        <v>-0.1</v>
      </c>
      <c r="G1815" s="89"/>
      <c r="H1815">
        <v>0.76</v>
      </c>
      <c r="I1815" t="s">
        <v>4</v>
      </c>
      <c r="J1815">
        <v>0.8</v>
      </c>
      <c r="K1815">
        <v>8</v>
      </c>
      <c r="L1815">
        <v>2025</v>
      </c>
      <c r="M1815" t="s">
        <v>362</v>
      </c>
      <c r="N1815" s="89" cm="1">
        <f t="array" ref="N1815">IF(ISNUMBER(_34_KNMI_Stations[[#This Row],[Etmaal temperatuur °C]]),IF(_34_KNMI_Stations[[#This Row],[Etmaal temperatuur °C]]&lt;stookgrens[],stookgrens[]-_34_KNMI_Stations[[#This Row],[Etmaal temperatuur °C]],0),"")</f>
        <v>0</v>
      </c>
      <c r="O1815" s="89">
        <f>_34_KNMI_Stations[[#This Row],[graaddagen]]*_34_KNMI_Stations[[#This Row],[Gewogen factor]]</f>
        <v>0</v>
      </c>
      <c r="P1815" s="89" cm="1">
        <f t="array" ref="P1815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816" spans="1:16" x14ac:dyDescent="0.25">
      <c r="A1816">
        <v>249</v>
      </c>
      <c r="B1816" s="110">
        <v>45888</v>
      </c>
      <c r="C1816" s="89">
        <v>4.3</v>
      </c>
      <c r="D1816" s="89">
        <v>17.899999999999999</v>
      </c>
      <c r="E1816" s="96">
        <v>2289</v>
      </c>
      <c r="F1816" s="89">
        <v>0</v>
      </c>
      <c r="G1816" s="89"/>
      <c r="H1816">
        <v>0.8</v>
      </c>
      <c r="I1816" t="s">
        <v>4</v>
      </c>
      <c r="J1816">
        <v>0.8</v>
      </c>
      <c r="K1816">
        <v>8</v>
      </c>
      <c r="L1816">
        <v>2025</v>
      </c>
      <c r="M1816" t="s">
        <v>362</v>
      </c>
      <c r="N1816" s="89" cm="1">
        <f t="array" ref="N1816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1816" s="89">
        <f>_34_KNMI_Stations[[#This Row],[graaddagen]]*_34_KNMI_Stations[[#This Row],[Gewogen factor]]</f>
        <v>8.000000000000114E-2</v>
      </c>
      <c r="P1816" s="89" cm="1">
        <f t="array" ref="P18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817" spans="1:16" x14ac:dyDescent="0.25">
      <c r="A1817">
        <v>249</v>
      </c>
      <c r="B1817" s="110">
        <v>45889</v>
      </c>
      <c r="C1817" s="89">
        <v>4.2</v>
      </c>
      <c r="D1817" s="89">
        <v>17.7</v>
      </c>
      <c r="E1817" s="96">
        <v>1743</v>
      </c>
      <c r="F1817" s="89">
        <v>0</v>
      </c>
      <c r="G1817" s="89"/>
      <c r="H1817">
        <v>0.69</v>
      </c>
      <c r="I1817" t="s">
        <v>4</v>
      </c>
      <c r="J1817">
        <v>0.8</v>
      </c>
      <c r="K1817">
        <v>8</v>
      </c>
      <c r="L1817">
        <v>2025</v>
      </c>
      <c r="M1817" t="s">
        <v>362</v>
      </c>
      <c r="N1817" s="89" cm="1">
        <f t="array" ref="N1817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1817" s="89">
        <f>_34_KNMI_Stations[[#This Row],[graaddagen]]*_34_KNMI_Stations[[#This Row],[Gewogen factor]]</f>
        <v>0.24000000000000057</v>
      </c>
      <c r="P1817" s="89" cm="1">
        <f t="array" ref="P18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818" spans="1:16" x14ac:dyDescent="0.25">
      <c r="A1818">
        <v>249</v>
      </c>
      <c r="B1818" s="110">
        <v>45890</v>
      </c>
      <c r="C1818" s="89">
        <v>4.9000000000000004</v>
      </c>
      <c r="D1818" s="89">
        <v>15.9</v>
      </c>
      <c r="E1818" s="96">
        <v>1523</v>
      </c>
      <c r="F1818" s="89">
        <v>-0.1</v>
      </c>
      <c r="G1818" s="89"/>
      <c r="H1818">
        <v>0.71</v>
      </c>
      <c r="I1818" t="s">
        <v>4</v>
      </c>
      <c r="J1818">
        <v>0.8</v>
      </c>
      <c r="K1818">
        <v>8</v>
      </c>
      <c r="L1818">
        <v>2025</v>
      </c>
      <c r="M1818" t="s">
        <v>362</v>
      </c>
      <c r="N1818" s="89" cm="1">
        <f t="array" ref="N1818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1818" s="89">
        <f>_34_KNMI_Stations[[#This Row],[graaddagen]]*_34_KNMI_Stations[[#This Row],[Gewogen factor]]</f>
        <v>1.6799999999999997</v>
      </c>
      <c r="P1818" s="89" cm="1">
        <f t="array" ref="P18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819" spans="1:16" x14ac:dyDescent="0.25">
      <c r="A1819">
        <v>249</v>
      </c>
      <c r="B1819" s="110">
        <v>45891</v>
      </c>
      <c r="C1819" s="89">
        <v>3.1</v>
      </c>
      <c r="D1819" s="89">
        <v>15.2</v>
      </c>
      <c r="E1819" s="96">
        <v>1023</v>
      </c>
      <c r="F1819" s="89">
        <v>1.2</v>
      </c>
      <c r="G1819" s="89"/>
      <c r="H1819">
        <v>0.75</v>
      </c>
      <c r="I1819" t="s">
        <v>4</v>
      </c>
      <c r="J1819">
        <v>0.8</v>
      </c>
      <c r="K1819">
        <v>8</v>
      </c>
      <c r="L1819">
        <v>2025</v>
      </c>
      <c r="M1819" t="s">
        <v>362</v>
      </c>
      <c r="N1819" s="89" cm="1">
        <f t="array" ref="N1819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819" s="89">
        <f>_34_KNMI_Stations[[#This Row],[graaddagen]]*_34_KNMI_Stations[[#This Row],[Gewogen factor]]</f>
        <v>2.2400000000000007</v>
      </c>
      <c r="P1819" s="89" cm="1">
        <f t="array" ref="P18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820" spans="1:16" x14ac:dyDescent="0.25">
      <c r="A1820">
        <v>249</v>
      </c>
      <c r="B1820" s="110">
        <v>45892</v>
      </c>
      <c r="C1820" s="89">
        <v>3.3</v>
      </c>
      <c r="D1820" s="89">
        <v>13.9</v>
      </c>
      <c r="E1820" s="96">
        <v>1488</v>
      </c>
      <c r="F1820" s="89">
        <v>-0.1</v>
      </c>
      <c r="G1820" s="89"/>
      <c r="H1820">
        <v>0.74</v>
      </c>
      <c r="I1820" t="s">
        <v>4</v>
      </c>
      <c r="J1820">
        <v>0.8</v>
      </c>
      <c r="K1820">
        <v>8</v>
      </c>
      <c r="L1820">
        <v>2025</v>
      </c>
      <c r="M1820" t="s">
        <v>362</v>
      </c>
      <c r="N1820" s="89" cm="1">
        <f t="array" ref="N1820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820" s="89">
        <f>_34_KNMI_Stations[[#This Row],[graaddagen]]*_34_KNMI_Stations[[#This Row],[Gewogen factor]]</f>
        <v>3.28</v>
      </c>
      <c r="P1820" s="89" cm="1">
        <f t="array" ref="P18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821" spans="1:16" x14ac:dyDescent="0.25">
      <c r="A1821">
        <v>249</v>
      </c>
      <c r="B1821" s="110">
        <v>45893</v>
      </c>
      <c r="C1821" s="89">
        <v>2.6</v>
      </c>
      <c r="D1821" s="89">
        <v>14.3</v>
      </c>
      <c r="E1821" s="96">
        <v>1718</v>
      </c>
      <c r="F1821" s="89">
        <v>0</v>
      </c>
      <c r="G1821" s="89"/>
      <c r="H1821">
        <v>0.75</v>
      </c>
      <c r="I1821" t="s">
        <v>4</v>
      </c>
      <c r="J1821">
        <v>0.8</v>
      </c>
      <c r="K1821">
        <v>8</v>
      </c>
      <c r="L1821">
        <v>2025</v>
      </c>
      <c r="M1821" t="s">
        <v>362</v>
      </c>
      <c r="N1821" s="89" cm="1">
        <f t="array" ref="N1821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821" s="89">
        <f>_34_KNMI_Stations[[#This Row],[graaddagen]]*_34_KNMI_Stations[[#This Row],[Gewogen factor]]</f>
        <v>2.9599999999999995</v>
      </c>
      <c r="P1821" s="89" cm="1">
        <f t="array" ref="P18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822" spans="1:16" x14ac:dyDescent="0.25">
      <c r="A1822">
        <v>249</v>
      </c>
      <c r="B1822" s="110">
        <v>45894</v>
      </c>
      <c r="C1822" s="89">
        <v>2.5</v>
      </c>
      <c r="D1822" s="89">
        <v>16.399999999999999</v>
      </c>
      <c r="E1822" s="96">
        <v>1887</v>
      </c>
      <c r="F1822" s="89">
        <v>0</v>
      </c>
      <c r="G1822" s="89"/>
      <c r="H1822">
        <v>0.75</v>
      </c>
      <c r="I1822" t="s">
        <v>4</v>
      </c>
      <c r="J1822">
        <v>0.8</v>
      </c>
      <c r="K1822">
        <v>8</v>
      </c>
      <c r="L1822">
        <v>2025</v>
      </c>
      <c r="M1822" t="s">
        <v>363</v>
      </c>
      <c r="N1822" s="89" cm="1">
        <f t="array" ref="N1822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1822" s="89">
        <f>_34_KNMI_Stations[[#This Row],[graaddagen]]*_34_KNMI_Stations[[#This Row],[Gewogen factor]]</f>
        <v>1.2800000000000011</v>
      </c>
      <c r="P1822" s="89" cm="1">
        <f t="array" ref="P18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823" spans="1:16" x14ac:dyDescent="0.25">
      <c r="A1823">
        <v>249</v>
      </c>
      <c r="B1823" s="110">
        <v>45895</v>
      </c>
      <c r="C1823" s="89">
        <v>4.0999999999999996</v>
      </c>
      <c r="D1823" s="89">
        <v>19.399999999999999</v>
      </c>
      <c r="E1823" s="96">
        <v>1521</v>
      </c>
      <c r="F1823" s="89">
        <v>0</v>
      </c>
      <c r="G1823" s="89"/>
      <c r="H1823">
        <v>0.69</v>
      </c>
      <c r="I1823" t="s">
        <v>4</v>
      </c>
      <c r="J1823">
        <v>0.8</v>
      </c>
      <c r="K1823">
        <v>8</v>
      </c>
      <c r="L1823">
        <v>2025</v>
      </c>
      <c r="M1823" t="s">
        <v>363</v>
      </c>
      <c r="N1823" s="89" cm="1">
        <f t="array" ref="N1823">IF(ISNUMBER(_34_KNMI_Stations[[#This Row],[Etmaal temperatuur °C]]),IF(_34_KNMI_Stations[[#This Row],[Etmaal temperatuur °C]]&lt;stookgrens[],stookgrens[]-_34_KNMI_Stations[[#This Row],[Etmaal temperatuur °C]],0),"")</f>
        <v>0</v>
      </c>
      <c r="O1823" s="89">
        <f>_34_KNMI_Stations[[#This Row],[graaddagen]]*_34_KNMI_Stations[[#This Row],[Gewogen factor]]</f>
        <v>0</v>
      </c>
      <c r="P1823" s="89" cm="1">
        <f t="array" ref="P1823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824" spans="1:16" x14ac:dyDescent="0.25">
      <c r="A1824">
        <v>249</v>
      </c>
      <c r="B1824" s="110">
        <v>45896</v>
      </c>
      <c r="C1824" s="89">
        <v>3</v>
      </c>
      <c r="D1824" s="89">
        <v>18.7</v>
      </c>
      <c r="E1824" s="96">
        <v>1527</v>
      </c>
      <c r="F1824" s="89">
        <v>1.1000000000000001</v>
      </c>
      <c r="G1824" s="89"/>
      <c r="H1824">
        <v>0.79</v>
      </c>
      <c r="I1824" t="s">
        <v>4</v>
      </c>
      <c r="J1824">
        <v>0.8</v>
      </c>
      <c r="K1824">
        <v>8</v>
      </c>
      <c r="L1824">
        <v>2025</v>
      </c>
      <c r="M1824" t="s">
        <v>363</v>
      </c>
      <c r="N1824" s="89" cm="1">
        <f t="array" ref="N1824">IF(ISNUMBER(_34_KNMI_Stations[[#This Row],[Etmaal temperatuur °C]]),IF(_34_KNMI_Stations[[#This Row],[Etmaal temperatuur °C]]&lt;stookgrens[],stookgrens[]-_34_KNMI_Stations[[#This Row],[Etmaal temperatuur °C]],0),"")</f>
        <v>0</v>
      </c>
      <c r="O1824" s="89">
        <f>_34_KNMI_Stations[[#This Row],[graaddagen]]*_34_KNMI_Stations[[#This Row],[Gewogen factor]]</f>
        <v>0</v>
      </c>
      <c r="P1824" s="89" cm="1">
        <f t="array" ref="P1824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825" spans="1:16" x14ac:dyDescent="0.25">
      <c r="A1825">
        <v>249</v>
      </c>
      <c r="B1825" s="110">
        <v>45897</v>
      </c>
      <c r="C1825" s="89">
        <v>2.9</v>
      </c>
      <c r="D1825" s="89">
        <v>17.100000000000001</v>
      </c>
      <c r="E1825" s="96">
        <v>1003</v>
      </c>
      <c r="F1825" s="89">
        <v>5.4</v>
      </c>
      <c r="G1825" s="89"/>
      <c r="H1825">
        <v>0.84</v>
      </c>
      <c r="I1825" t="s">
        <v>4</v>
      </c>
      <c r="J1825">
        <v>0.8</v>
      </c>
      <c r="K1825">
        <v>8</v>
      </c>
      <c r="L1825">
        <v>2025</v>
      </c>
      <c r="M1825" t="s">
        <v>363</v>
      </c>
      <c r="N1825" s="89" cm="1">
        <f t="array" ref="N1825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825" s="89">
        <f>_34_KNMI_Stations[[#This Row],[graaddagen]]*_34_KNMI_Stations[[#This Row],[Gewogen factor]]</f>
        <v>0.71999999999999886</v>
      </c>
      <c r="P1825" s="89" cm="1">
        <f t="array" ref="P18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826" spans="1:16" x14ac:dyDescent="0.25">
      <c r="A1826">
        <v>249</v>
      </c>
      <c r="B1826" s="110">
        <v>45898</v>
      </c>
      <c r="C1826" s="89">
        <v>4.9000000000000004</v>
      </c>
      <c r="D1826" s="89">
        <v>17</v>
      </c>
      <c r="E1826" s="96">
        <v>1432</v>
      </c>
      <c r="F1826" s="89">
        <v>2.4</v>
      </c>
      <c r="G1826" s="89"/>
      <c r="H1826">
        <v>0.76</v>
      </c>
      <c r="I1826" t="s">
        <v>4</v>
      </c>
      <c r="J1826">
        <v>0.8</v>
      </c>
      <c r="K1826">
        <v>8</v>
      </c>
      <c r="L1826">
        <v>2025</v>
      </c>
      <c r="M1826" t="s">
        <v>363</v>
      </c>
      <c r="N1826" s="89" cm="1">
        <f t="array" ref="N1826">IF(ISNUMBER(_34_KNMI_Stations[[#This Row],[Etmaal temperatuur °C]]),IF(_34_KNMI_Stations[[#This Row],[Etmaal temperatuur °C]]&lt;stookgrens[],stookgrens[]-_34_KNMI_Stations[[#This Row],[Etmaal temperatuur °C]],0),"")</f>
        <v>1</v>
      </c>
      <c r="O1826" s="89">
        <f>_34_KNMI_Stations[[#This Row],[graaddagen]]*_34_KNMI_Stations[[#This Row],[Gewogen factor]]</f>
        <v>0.8</v>
      </c>
      <c r="P1826" s="89" cm="1">
        <f t="array" ref="P18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827" spans="1:16" x14ac:dyDescent="0.25">
      <c r="A1827">
        <v>249</v>
      </c>
      <c r="B1827" s="110">
        <v>45899</v>
      </c>
      <c r="C1827" s="89">
        <v>4.5</v>
      </c>
      <c r="D1827" s="89">
        <v>17.899999999999999</v>
      </c>
      <c r="E1827" s="96">
        <v>1522</v>
      </c>
      <c r="F1827" s="89">
        <v>2</v>
      </c>
      <c r="G1827" s="89"/>
      <c r="H1827">
        <v>0.77</v>
      </c>
      <c r="I1827" t="s">
        <v>4</v>
      </c>
      <c r="J1827">
        <v>0.8</v>
      </c>
      <c r="K1827">
        <v>8</v>
      </c>
      <c r="L1827">
        <v>2025</v>
      </c>
      <c r="M1827" t="s">
        <v>363</v>
      </c>
      <c r="N1827" s="89" cm="1">
        <f t="array" ref="N1827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1827" s="89">
        <f>_34_KNMI_Stations[[#This Row],[graaddagen]]*_34_KNMI_Stations[[#This Row],[Gewogen factor]]</f>
        <v>8.000000000000114E-2</v>
      </c>
      <c r="P1827" s="89" cm="1">
        <f t="array" ref="P18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828" spans="1:16" x14ac:dyDescent="0.25">
      <c r="A1828">
        <v>249</v>
      </c>
      <c r="B1828" s="110">
        <v>45900</v>
      </c>
      <c r="C1828" s="89">
        <v>3.8</v>
      </c>
      <c r="D1828" s="89">
        <v>18.5</v>
      </c>
      <c r="E1828" s="96">
        <v>1064</v>
      </c>
      <c r="F1828" s="89">
        <v>0.3</v>
      </c>
      <c r="G1828" s="89"/>
      <c r="H1828">
        <v>0.81</v>
      </c>
      <c r="I1828" t="s">
        <v>4</v>
      </c>
      <c r="J1828">
        <v>0.8</v>
      </c>
      <c r="K1828">
        <v>8</v>
      </c>
      <c r="L1828">
        <v>2025</v>
      </c>
      <c r="M1828" t="s">
        <v>363</v>
      </c>
      <c r="N1828" s="89" cm="1">
        <f t="array" ref="N1828">IF(ISNUMBER(_34_KNMI_Stations[[#This Row],[Etmaal temperatuur °C]]),IF(_34_KNMI_Stations[[#This Row],[Etmaal temperatuur °C]]&lt;stookgrens[],stookgrens[]-_34_KNMI_Stations[[#This Row],[Etmaal temperatuur °C]],0),"")</f>
        <v>0</v>
      </c>
      <c r="O1828" s="89">
        <f>_34_KNMI_Stations[[#This Row],[graaddagen]]*_34_KNMI_Stations[[#This Row],[Gewogen factor]]</f>
        <v>0</v>
      </c>
      <c r="P1828" s="89" cm="1">
        <f t="array" ref="P1828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829" spans="1:16" x14ac:dyDescent="0.25">
      <c r="A1829">
        <v>249</v>
      </c>
      <c r="B1829" s="110">
        <v>45901</v>
      </c>
      <c r="C1829" s="89">
        <v>3.5</v>
      </c>
      <c r="D1829" s="89">
        <v>18.2</v>
      </c>
      <c r="E1829" s="96">
        <v>1511</v>
      </c>
      <c r="F1829" s="89">
        <v>0.7</v>
      </c>
      <c r="G1829" s="89"/>
      <c r="H1829">
        <v>0.77</v>
      </c>
      <c r="I1829" t="s">
        <v>4</v>
      </c>
      <c r="J1829">
        <v>0.8</v>
      </c>
      <c r="K1829">
        <v>9</v>
      </c>
      <c r="L1829">
        <v>2025</v>
      </c>
      <c r="M1829" t="s">
        <v>364</v>
      </c>
      <c r="N1829" s="89" cm="1">
        <f t="array" ref="N1829">IF(ISNUMBER(_34_KNMI_Stations[[#This Row],[Etmaal temperatuur °C]]),IF(_34_KNMI_Stations[[#This Row],[Etmaal temperatuur °C]]&lt;stookgrens[],stookgrens[]-_34_KNMI_Stations[[#This Row],[Etmaal temperatuur °C]],0),"")</f>
        <v>0</v>
      </c>
      <c r="O1829" s="89">
        <f>_34_KNMI_Stations[[#This Row],[graaddagen]]*_34_KNMI_Stations[[#This Row],[Gewogen factor]]</f>
        <v>0</v>
      </c>
      <c r="P1829" s="89" cm="1">
        <f t="array" ref="P1829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830" spans="1:16" x14ac:dyDescent="0.25">
      <c r="A1830">
        <v>249</v>
      </c>
      <c r="B1830" s="110">
        <v>45902</v>
      </c>
      <c r="C1830" s="89">
        <v>4.7</v>
      </c>
      <c r="D1830" s="89">
        <v>17.399999999999999</v>
      </c>
      <c r="E1830" s="96">
        <v>1614</v>
      </c>
      <c r="F1830" s="89">
        <v>0.2</v>
      </c>
      <c r="G1830" s="89"/>
      <c r="H1830">
        <v>0.73</v>
      </c>
      <c r="I1830" t="s">
        <v>4</v>
      </c>
      <c r="J1830">
        <v>0.8</v>
      </c>
      <c r="K1830">
        <v>9</v>
      </c>
      <c r="L1830">
        <v>2025</v>
      </c>
      <c r="M1830" t="s">
        <v>364</v>
      </c>
      <c r="N1830" s="89" cm="1">
        <f t="array" ref="N1830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1830" s="89">
        <f>_34_KNMI_Stations[[#This Row],[graaddagen]]*_34_KNMI_Stations[[#This Row],[Gewogen factor]]</f>
        <v>0.48000000000000115</v>
      </c>
      <c r="P1830" s="89" cm="1">
        <f t="array" ref="P18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831" spans="1:16" x14ac:dyDescent="0.25">
      <c r="A1831">
        <v>249</v>
      </c>
      <c r="B1831" s="110">
        <v>45903</v>
      </c>
      <c r="C1831" s="89">
        <v>7.5</v>
      </c>
      <c r="D1831" s="89">
        <v>18.5</v>
      </c>
      <c r="E1831" s="96">
        <v>753</v>
      </c>
      <c r="F1831" s="89">
        <v>13.5</v>
      </c>
      <c r="G1831" s="89"/>
      <c r="H1831">
        <v>0.82</v>
      </c>
      <c r="I1831" t="s">
        <v>4</v>
      </c>
      <c r="J1831">
        <v>0.8</v>
      </c>
      <c r="K1831">
        <v>9</v>
      </c>
      <c r="L1831">
        <v>2025</v>
      </c>
      <c r="M1831" t="s">
        <v>364</v>
      </c>
      <c r="N1831" s="89" cm="1">
        <f t="array" ref="N1831">IF(ISNUMBER(_34_KNMI_Stations[[#This Row],[Etmaal temperatuur °C]]),IF(_34_KNMI_Stations[[#This Row],[Etmaal temperatuur °C]]&lt;stookgrens[],stookgrens[]-_34_KNMI_Stations[[#This Row],[Etmaal temperatuur °C]],0),"")</f>
        <v>0</v>
      </c>
      <c r="O1831" s="89">
        <f>_34_KNMI_Stations[[#This Row],[graaddagen]]*_34_KNMI_Stations[[#This Row],[Gewogen factor]]</f>
        <v>0</v>
      </c>
      <c r="P1831" s="89" cm="1">
        <f t="array" ref="P1831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832" spans="1:16" x14ac:dyDescent="0.25">
      <c r="A1832">
        <v>249</v>
      </c>
      <c r="B1832" s="110">
        <v>45904</v>
      </c>
      <c r="C1832" s="89">
        <v>5.3</v>
      </c>
      <c r="D1832" s="89">
        <v>17.8</v>
      </c>
      <c r="E1832" s="96">
        <v>1330</v>
      </c>
      <c r="F1832" s="89">
        <v>5.6</v>
      </c>
      <c r="G1832" s="89"/>
      <c r="H1832">
        <v>0.78</v>
      </c>
      <c r="I1832" t="s">
        <v>4</v>
      </c>
      <c r="J1832">
        <v>0.8</v>
      </c>
      <c r="K1832">
        <v>9</v>
      </c>
      <c r="L1832">
        <v>2025</v>
      </c>
      <c r="M1832" t="s">
        <v>364</v>
      </c>
      <c r="N1832" s="89" cm="1">
        <f t="array" ref="N1832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832" s="89">
        <f>_34_KNMI_Stations[[#This Row],[graaddagen]]*_34_KNMI_Stations[[#This Row],[Gewogen factor]]</f>
        <v>0.15999999999999945</v>
      </c>
      <c r="P1832" s="89" cm="1">
        <f t="array" ref="P18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833" spans="1:16" x14ac:dyDescent="0.25">
      <c r="A1833">
        <v>249</v>
      </c>
      <c r="B1833" s="110">
        <v>45905</v>
      </c>
      <c r="C1833" s="89">
        <v>3.6</v>
      </c>
      <c r="D1833" s="89">
        <v>15.7</v>
      </c>
      <c r="E1833" s="96">
        <v>1744</v>
      </c>
      <c r="F1833" s="89">
        <v>0</v>
      </c>
      <c r="G1833" s="89"/>
      <c r="H1833">
        <v>0.8</v>
      </c>
      <c r="I1833" t="s">
        <v>4</v>
      </c>
      <c r="J1833">
        <v>0.8</v>
      </c>
      <c r="K1833">
        <v>9</v>
      </c>
      <c r="L1833">
        <v>2025</v>
      </c>
      <c r="M1833" t="s">
        <v>364</v>
      </c>
      <c r="N1833" s="89" cm="1">
        <f t="array" ref="N1833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833" s="89">
        <f>_34_KNMI_Stations[[#This Row],[graaddagen]]*_34_KNMI_Stations[[#This Row],[Gewogen factor]]</f>
        <v>1.8400000000000007</v>
      </c>
      <c r="P1833" s="89" cm="1">
        <f t="array" ref="P18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834" spans="1:16" x14ac:dyDescent="0.25">
      <c r="A1834">
        <v>249</v>
      </c>
      <c r="B1834" s="110">
        <v>45906</v>
      </c>
      <c r="C1834" s="89">
        <v>3.6</v>
      </c>
      <c r="D1834" s="89">
        <v>16.600000000000001</v>
      </c>
      <c r="E1834" s="96">
        <v>1712</v>
      </c>
      <c r="F1834" s="89">
        <v>0</v>
      </c>
      <c r="G1834" s="89"/>
      <c r="H1834">
        <v>0.77</v>
      </c>
      <c r="I1834" t="s">
        <v>4</v>
      </c>
      <c r="J1834">
        <v>0.8</v>
      </c>
      <c r="K1834">
        <v>9</v>
      </c>
      <c r="L1834">
        <v>2025</v>
      </c>
      <c r="M1834" t="s">
        <v>364</v>
      </c>
      <c r="N1834" s="89" cm="1">
        <f t="array" ref="N1834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1834" s="89">
        <f>_34_KNMI_Stations[[#This Row],[graaddagen]]*_34_KNMI_Stations[[#This Row],[Gewogen factor]]</f>
        <v>1.119999999999999</v>
      </c>
      <c r="P1834" s="89" cm="1">
        <f t="array" ref="P18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835" spans="1:16" x14ac:dyDescent="0.25">
      <c r="A1835">
        <v>249</v>
      </c>
      <c r="B1835" s="110">
        <v>45907</v>
      </c>
      <c r="C1835" s="89">
        <v>6.2</v>
      </c>
      <c r="D1835" s="89">
        <v>20.100000000000001</v>
      </c>
      <c r="E1835" s="96">
        <v>1940</v>
      </c>
      <c r="F1835" s="89">
        <v>0</v>
      </c>
      <c r="G1835" s="89"/>
      <c r="H1835">
        <v>0.66</v>
      </c>
      <c r="I1835" t="s">
        <v>4</v>
      </c>
      <c r="J1835">
        <v>0.8</v>
      </c>
      <c r="K1835">
        <v>9</v>
      </c>
      <c r="L1835">
        <v>2025</v>
      </c>
      <c r="M1835" t="s">
        <v>364</v>
      </c>
      <c r="N1835" s="89" cm="1">
        <f t="array" ref="N1835">IF(ISNUMBER(_34_KNMI_Stations[[#This Row],[Etmaal temperatuur °C]]),IF(_34_KNMI_Stations[[#This Row],[Etmaal temperatuur °C]]&lt;stookgrens[],stookgrens[]-_34_KNMI_Stations[[#This Row],[Etmaal temperatuur °C]],0),"")</f>
        <v>0</v>
      </c>
      <c r="O1835" s="89">
        <f>_34_KNMI_Stations[[#This Row],[graaddagen]]*_34_KNMI_Stations[[#This Row],[Gewogen factor]]</f>
        <v>0</v>
      </c>
      <c r="P1835" s="89" cm="1">
        <f t="array" ref="P1835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1836" spans="1:16" x14ac:dyDescent="0.25">
      <c r="A1836">
        <v>249</v>
      </c>
      <c r="B1836" s="110">
        <v>45908</v>
      </c>
      <c r="C1836" s="89">
        <v>3</v>
      </c>
      <c r="D1836" s="89">
        <v>17.600000000000001</v>
      </c>
      <c r="E1836" s="96">
        <v>1330</v>
      </c>
      <c r="F1836" s="89">
        <v>4</v>
      </c>
      <c r="G1836" s="89"/>
      <c r="H1836">
        <v>0.83</v>
      </c>
      <c r="I1836" t="s">
        <v>4</v>
      </c>
      <c r="J1836">
        <v>0.8</v>
      </c>
      <c r="K1836">
        <v>9</v>
      </c>
      <c r="L1836">
        <v>2025</v>
      </c>
      <c r="M1836" t="s">
        <v>365</v>
      </c>
      <c r="N1836" s="89" cm="1">
        <f t="array" ref="N1836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836" s="89">
        <f>_34_KNMI_Stations[[#This Row],[graaddagen]]*_34_KNMI_Stations[[#This Row],[Gewogen factor]]</f>
        <v>0.3199999999999989</v>
      </c>
      <c r="P1836" s="89" cm="1">
        <f t="array" ref="P18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837" spans="1:16" x14ac:dyDescent="0.25">
      <c r="A1837">
        <v>249</v>
      </c>
      <c r="B1837" s="110">
        <v>45909</v>
      </c>
      <c r="C1837" s="89">
        <v>1.5</v>
      </c>
      <c r="D1837" s="89">
        <v>12.4</v>
      </c>
      <c r="E1837" s="96">
        <v>327</v>
      </c>
      <c r="F1837" s="89">
        <v>5.8</v>
      </c>
      <c r="G1837" s="89"/>
      <c r="H1837">
        <v>0.92</v>
      </c>
      <c r="I1837" t="s">
        <v>4</v>
      </c>
      <c r="J1837">
        <v>0.8</v>
      </c>
      <c r="K1837">
        <v>9</v>
      </c>
      <c r="L1837">
        <v>2025</v>
      </c>
      <c r="M1837" t="s">
        <v>365</v>
      </c>
      <c r="N1837" s="89" cm="1">
        <f t="array" ref="N1837">IF(ISNUMBER(_34_KNMI_Stations[[#This Row],[Etmaal temperatuur °C]]),IF(_34_KNMI_Stations[[#This Row],[Etmaal temperatuur °C]]&lt;stookgrens[],stookgrens[]-_34_KNMI_Stations[[#This Row],[Etmaal temperatuur °C]],0),"")</f>
        <v>5.6</v>
      </c>
      <c r="O1837" s="89">
        <f>_34_KNMI_Stations[[#This Row],[graaddagen]]*_34_KNMI_Stations[[#This Row],[Gewogen factor]]</f>
        <v>4.4799999999999995</v>
      </c>
      <c r="P1837" s="89" cm="1">
        <f t="array" ref="P18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838" spans="1:16" x14ac:dyDescent="0.25">
      <c r="A1838">
        <v>249</v>
      </c>
      <c r="B1838" s="110">
        <v>45910</v>
      </c>
      <c r="C1838" s="89">
        <v>4.3</v>
      </c>
      <c r="D1838" s="89">
        <v>14.9</v>
      </c>
      <c r="E1838" s="96">
        <v>1298</v>
      </c>
      <c r="F1838" s="89">
        <v>-0.1</v>
      </c>
      <c r="G1838" s="89"/>
      <c r="H1838">
        <v>0.8</v>
      </c>
      <c r="I1838" t="s">
        <v>4</v>
      </c>
      <c r="J1838">
        <v>0.8</v>
      </c>
      <c r="K1838">
        <v>9</v>
      </c>
      <c r="L1838">
        <v>2025</v>
      </c>
      <c r="M1838" t="s">
        <v>365</v>
      </c>
      <c r="N1838" s="89" cm="1">
        <f t="array" ref="N1838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1838" s="89">
        <f>_34_KNMI_Stations[[#This Row],[graaddagen]]*_34_KNMI_Stations[[#This Row],[Gewogen factor]]</f>
        <v>2.48</v>
      </c>
      <c r="P1838" s="89" cm="1">
        <f t="array" ref="P18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839" spans="1:16" x14ac:dyDescent="0.25">
      <c r="A1839">
        <v>249</v>
      </c>
      <c r="B1839" s="110">
        <v>45911</v>
      </c>
      <c r="C1839" s="89">
        <v>6</v>
      </c>
      <c r="D1839" s="89">
        <v>15.6</v>
      </c>
      <c r="E1839" s="96">
        <v>1299</v>
      </c>
      <c r="F1839" s="89">
        <v>4.0999999999999996</v>
      </c>
      <c r="G1839" s="89"/>
      <c r="H1839">
        <v>0.79</v>
      </c>
      <c r="I1839" t="s">
        <v>4</v>
      </c>
      <c r="J1839">
        <v>0.8</v>
      </c>
      <c r="K1839">
        <v>9</v>
      </c>
      <c r="L1839">
        <v>2025</v>
      </c>
      <c r="M1839" t="s">
        <v>365</v>
      </c>
      <c r="N1839" s="89" cm="1">
        <f t="array" ref="N1839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1839" s="89">
        <f>_34_KNMI_Stations[[#This Row],[graaddagen]]*_34_KNMI_Stations[[#This Row],[Gewogen factor]]</f>
        <v>1.9200000000000004</v>
      </c>
      <c r="P1839" s="89" cm="1">
        <f t="array" ref="P18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840" spans="1:16" x14ac:dyDescent="0.25">
      <c r="A1840">
        <v>249</v>
      </c>
      <c r="B1840" s="110">
        <v>45912</v>
      </c>
      <c r="C1840" s="89">
        <v>5.5</v>
      </c>
      <c r="D1840" s="89">
        <v>14</v>
      </c>
      <c r="E1840" s="96">
        <v>1085</v>
      </c>
      <c r="F1840" s="89">
        <v>15.6</v>
      </c>
      <c r="G1840" s="89"/>
      <c r="H1840">
        <v>0.8</v>
      </c>
      <c r="I1840" t="s">
        <v>4</v>
      </c>
      <c r="J1840">
        <v>0.8</v>
      </c>
      <c r="K1840">
        <v>9</v>
      </c>
      <c r="L1840">
        <v>2025</v>
      </c>
      <c r="M1840" t="s">
        <v>365</v>
      </c>
      <c r="N1840" s="89" cm="1">
        <f t="array" ref="N1840">IF(ISNUMBER(_34_KNMI_Stations[[#This Row],[Etmaal temperatuur °C]]),IF(_34_KNMI_Stations[[#This Row],[Etmaal temperatuur °C]]&lt;stookgrens[],stookgrens[]-_34_KNMI_Stations[[#This Row],[Etmaal temperatuur °C]],0),"")</f>
        <v>4</v>
      </c>
      <c r="O1840" s="89">
        <f>_34_KNMI_Stations[[#This Row],[graaddagen]]*_34_KNMI_Stations[[#This Row],[Gewogen factor]]</f>
        <v>3.2</v>
      </c>
      <c r="P1840" s="89" cm="1">
        <f t="array" ref="P18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841" spans="1:16" x14ac:dyDescent="0.25">
      <c r="A1841">
        <v>249</v>
      </c>
      <c r="B1841" s="110">
        <v>45913</v>
      </c>
      <c r="C1841" s="89">
        <v>5.4</v>
      </c>
      <c r="D1841" s="89">
        <v>13.8</v>
      </c>
      <c r="E1841" s="96">
        <v>1123</v>
      </c>
      <c r="F1841" s="89">
        <v>3.8</v>
      </c>
      <c r="G1841" s="89"/>
      <c r="H1841">
        <v>0.82</v>
      </c>
      <c r="I1841" t="s">
        <v>4</v>
      </c>
      <c r="J1841">
        <v>0.8</v>
      </c>
      <c r="K1841">
        <v>9</v>
      </c>
      <c r="L1841">
        <v>2025</v>
      </c>
      <c r="M1841" t="s">
        <v>365</v>
      </c>
      <c r="N1841" s="89" cm="1">
        <f t="array" ref="N1841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841" s="89">
        <f>_34_KNMI_Stations[[#This Row],[graaddagen]]*_34_KNMI_Stations[[#This Row],[Gewogen factor]]</f>
        <v>3.3599999999999994</v>
      </c>
      <c r="P1841" s="89" cm="1">
        <f t="array" ref="P18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842" spans="1:16" x14ac:dyDescent="0.25">
      <c r="A1842">
        <v>249</v>
      </c>
      <c r="B1842" s="110">
        <v>45914</v>
      </c>
      <c r="C1842" s="89">
        <v>4.8</v>
      </c>
      <c r="D1842" s="89">
        <v>15</v>
      </c>
      <c r="E1842" s="96">
        <v>1473</v>
      </c>
      <c r="F1842" s="89">
        <v>8.5</v>
      </c>
      <c r="G1842" s="89"/>
      <c r="H1842">
        <v>0.8</v>
      </c>
      <c r="I1842" t="s">
        <v>4</v>
      </c>
      <c r="J1842">
        <v>0.8</v>
      </c>
      <c r="K1842">
        <v>9</v>
      </c>
      <c r="L1842">
        <v>2025</v>
      </c>
      <c r="M1842" t="s">
        <v>365</v>
      </c>
      <c r="N1842" s="89" cm="1">
        <f t="array" ref="N1842">IF(ISNUMBER(_34_KNMI_Stations[[#This Row],[Etmaal temperatuur °C]]),IF(_34_KNMI_Stations[[#This Row],[Etmaal temperatuur °C]]&lt;stookgrens[],stookgrens[]-_34_KNMI_Stations[[#This Row],[Etmaal temperatuur °C]],0),"")</f>
        <v>3</v>
      </c>
      <c r="O1842" s="89">
        <f>_34_KNMI_Stations[[#This Row],[graaddagen]]*_34_KNMI_Stations[[#This Row],[Gewogen factor]]</f>
        <v>2.4000000000000004</v>
      </c>
      <c r="P1842" s="89" cm="1">
        <f t="array" ref="P18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843" spans="1:16" x14ac:dyDescent="0.25">
      <c r="A1843">
        <v>249</v>
      </c>
      <c r="B1843" s="110">
        <v>45915</v>
      </c>
      <c r="C1843" s="89">
        <v>11.5</v>
      </c>
      <c r="D1843" s="89">
        <v>16.899999999999999</v>
      </c>
      <c r="E1843" s="96">
        <v>1165</v>
      </c>
      <c r="F1843" s="89">
        <v>2.8</v>
      </c>
      <c r="G1843" s="89"/>
      <c r="H1843">
        <v>0.74</v>
      </c>
      <c r="I1843" t="s">
        <v>4</v>
      </c>
      <c r="J1843">
        <v>0.8</v>
      </c>
      <c r="K1843">
        <v>9</v>
      </c>
      <c r="L1843">
        <v>2025</v>
      </c>
      <c r="M1843" t="s">
        <v>366</v>
      </c>
      <c r="N1843" s="89" cm="1">
        <f t="array" ref="N1843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1843" s="89">
        <f>_34_KNMI_Stations[[#This Row],[graaddagen]]*_34_KNMI_Stations[[#This Row],[Gewogen factor]]</f>
        <v>0.88000000000000123</v>
      </c>
      <c r="P1843" s="89" cm="1">
        <f t="array" ref="P18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844" spans="1:16" x14ac:dyDescent="0.25">
      <c r="A1844">
        <v>249</v>
      </c>
      <c r="B1844" s="110">
        <v>45916</v>
      </c>
      <c r="C1844" s="89">
        <v>8.4</v>
      </c>
      <c r="D1844" s="89">
        <v>14.5</v>
      </c>
      <c r="E1844" s="96">
        <v>804</v>
      </c>
      <c r="F1844" s="89">
        <v>17</v>
      </c>
      <c r="G1844" s="89"/>
      <c r="H1844">
        <v>0.81</v>
      </c>
      <c r="I1844" t="s">
        <v>4</v>
      </c>
      <c r="J1844">
        <v>0.8</v>
      </c>
      <c r="K1844">
        <v>9</v>
      </c>
      <c r="L1844">
        <v>2025</v>
      </c>
      <c r="M1844" t="s">
        <v>366</v>
      </c>
      <c r="N1844" s="89" cm="1">
        <f t="array" ref="N1844">IF(ISNUMBER(_34_KNMI_Stations[[#This Row],[Etmaal temperatuur °C]]),IF(_34_KNMI_Stations[[#This Row],[Etmaal temperatuur °C]]&lt;stookgrens[],stookgrens[]-_34_KNMI_Stations[[#This Row],[Etmaal temperatuur °C]],0),"")</f>
        <v>3.5</v>
      </c>
      <c r="O1844" s="89">
        <f>_34_KNMI_Stations[[#This Row],[graaddagen]]*_34_KNMI_Stations[[#This Row],[Gewogen factor]]</f>
        <v>2.8000000000000003</v>
      </c>
      <c r="P1844" s="89" cm="1">
        <f t="array" ref="P18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845" spans="1:16" x14ac:dyDescent="0.25">
      <c r="A1845">
        <v>249</v>
      </c>
      <c r="B1845" s="110">
        <v>45917</v>
      </c>
      <c r="C1845" s="89">
        <v>5.5</v>
      </c>
      <c r="D1845" s="89">
        <v>14.8</v>
      </c>
      <c r="E1845" s="96">
        <v>449</v>
      </c>
      <c r="F1845" s="89">
        <v>11.5</v>
      </c>
      <c r="G1845" s="89"/>
      <c r="H1845">
        <v>0.89</v>
      </c>
      <c r="I1845" t="s">
        <v>4</v>
      </c>
      <c r="J1845">
        <v>0.8</v>
      </c>
      <c r="K1845">
        <v>9</v>
      </c>
      <c r="L1845">
        <v>2025</v>
      </c>
      <c r="M1845" t="s">
        <v>366</v>
      </c>
      <c r="N1845" s="89" cm="1">
        <f t="array" ref="N1845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845" s="89">
        <f>_34_KNMI_Stations[[#This Row],[graaddagen]]*_34_KNMI_Stations[[#This Row],[Gewogen factor]]</f>
        <v>2.5599999999999996</v>
      </c>
      <c r="P1845" s="89" cm="1">
        <f t="array" ref="P18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846" spans="1:16" x14ac:dyDescent="0.25">
      <c r="A1846">
        <v>249</v>
      </c>
      <c r="B1846" s="110">
        <v>45918</v>
      </c>
      <c r="C1846" s="89">
        <v>7.2</v>
      </c>
      <c r="D1846" s="89">
        <v>18.100000000000001</v>
      </c>
      <c r="E1846" s="96">
        <v>498</v>
      </c>
      <c r="F1846" s="89">
        <v>4.7</v>
      </c>
      <c r="G1846" s="89"/>
      <c r="H1846">
        <v>0.9</v>
      </c>
      <c r="I1846" t="s">
        <v>4</v>
      </c>
      <c r="J1846">
        <v>0.8</v>
      </c>
      <c r="K1846">
        <v>9</v>
      </c>
      <c r="L1846">
        <v>2025</v>
      </c>
      <c r="M1846" t="s">
        <v>366</v>
      </c>
      <c r="N1846" s="89" cm="1">
        <f t="array" ref="N1846">IF(ISNUMBER(_34_KNMI_Stations[[#This Row],[Etmaal temperatuur °C]]),IF(_34_KNMI_Stations[[#This Row],[Etmaal temperatuur °C]]&lt;stookgrens[],stookgrens[]-_34_KNMI_Stations[[#This Row],[Etmaal temperatuur °C]],0),"")</f>
        <v>0</v>
      </c>
      <c r="O1846" s="89">
        <f>_34_KNMI_Stations[[#This Row],[graaddagen]]*_34_KNMI_Stations[[#This Row],[Gewogen factor]]</f>
        <v>0</v>
      </c>
      <c r="P1846" s="89" cm="1">
        <f t="array" ref="P1846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847" spans="1:16" x14ac:dyDescent="0.25">
      <c r="A1847">
        <v>249</v>
      </c>
      <c r="B1847" s="110">
        <v>45919</v>
      </c>
      <c r="C1847" s="89">
        <v>4.2</v>
      </c>
      <c r="D1847" s="89">
        <v>19</v>
      </c>
      <c r="E1847" s="96">
        <v>1577</v>
      </c>
      <c r="F1847" s="89">
        <v>0</v>
      </c>
      <c r="G1847" s="89"/>
      <c r="H1847">
        <v>0.81</v>
      </c>
      <c r="I1847" t="s">
        <v>4</v>
      </c>
      <c r="J1847">
        <v>0.8</v>
      </c>
      <c r="K1847">
        <v>9</v>
      </c>
      <c r="L1847">
        <v>2025</v>
      </c>
      <c r="M1847" t="s">
        <v>366</v>
      </c>
      <c r="N1847" s="89" cm="1">
        <f t="array" ref="N1847">IF(ISNUMBER(_34_KNMI_Stations[[#This Row],[Etmaal temperatuur °C]]),IF(_34_KNMI_Stations[[#This Row],[Etmaal temperatuur °C]]&lt;stookgrens[],stookgrens[]-_34_KNMI_Stations[[#This Row],[Etmaal temperatuur °C]],0),"")</f>
        <v>0</v>
      </c>
      <c r="O1847" s="89">
        <f>_34_KNMI_Stations[[#This Row],[graaddagen]]*_34_KNMI_Stations[[#This Row],[Gewogen factor]]</f>
        <v>0</v>
      </c>
      <c r="P1847" s="89" cm="1">
        <f t="array" ref="P1847">IF(ISNUMBER(_34_KNMI_Stations[[#This Row],[Etmaal temperatuur °C]]),IF(_34_KNMI_Stations[[#This Row],[Etmaal temperatuur °C]]&gt;stookgrens[],_34_KNMI_Stations[[#This Row],[Etmaal temperatuur °C]]-stookgrens[],0),"")</f>
        <v>1</v>
      </c>
    </row>
    <row r="1848" spans="1:16" x14ac:dyDescent="0.25">
      <c r="A1848">
        <v>249</v>
      </c>
      <c r="B1848" s="110">
        <v>45920</v>
      </c>
      <c r="C1848" s="89">
        <v>4.5</v>
      </c>
      <c r="D1848" s="89">
        <v>18.8</v>
      </c>
      <c r="E1848" s="96">
        <v>644</v>
      </c>
      <c r="F1848" s="89">
        <v>2.7</v>
      </c>
      <c r="G1848" s="89"/>
      <c r="H1848">
        <v>0.82</v>
      </c>
      <c r="I1848" t="s">
        <v>4</v>
      </c>
      <c r="J1848">
        <v>0.8</v>
      </c>
      <c r="K1848">
        <v>9</v>
      </c>
      <c r="L1848">
        <v>2025</v>
      </c>
      <c r="M1848" t="s">
        <v>366</v>
      </c>
      <c r="N1848" s="89" cm="1">
        <f t="array" ref="N1848">IF(ISNUMBER(_34_KNMI_Stations[[#This Row],[Etmaal temperatuur °C]]),IF(_34_KNMI_Stations[[#This Row],[Etmaal temperatuur °C]]&lt;stookgrens[],stookgrens[]-_34_KNMI_Stations[[#This Row],[Etmaal temperatuur °C]],0),"")</f>
        <v>0</v>
      </c>
      <c r="O1848" s="89">
        <f>_34_KNMI_Stations[[#This Row],[graaddagen]]*_34_KNMI_Stations[[#This Row],[Gewogen factor]]</f>
        <v>0</v>
      </c>
      <c r="P1848" s="89" cm="1">
        <f t="array" ref="P1848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849" spans="1:16" x14ac:dyDescent="0.25">
      <c r="A1849">
        <v>249</v>
      </c>
      <c r="B1849" s="110">
        <v>45921</v>
      </c>
      <c r="C1849" s="89">
        <v>6</v>
      </c>
      <c r="D1849" s="89">
        <v>13.1</v>
      </c>
      <c r="E1849" s="96">
        <v>931</v>
      </c>
      <c r="F1849" s="89">
        <v>0.9</v>
      </c>
      <c r="G1849" s="89"/>
      <c r="H1849">
        <v>0.79</v>
      </c>
      <c r="I1849" t="s">
        <v>4</v>
      </c>
      <c r="J1849">
        <v>0.8</v>
      </c>
      <c r="K1849">
        <v>9</v>
      </c>
      <c r="L1849">
        <v>2025</v>
      </c>
      <c r="M1849" t="s">
        <v>366</v>
      </c>
      <c r="N1849" s="89" cm="1">
        <f t="array" ref="N1849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849" s="89">
        <f>_34_KNMI_Stations[[#This Row],[graaddagen]]*_34_KNMI_Stations[[#This Row],[Gewogen factor]]</f>
        <v>3.9200000000000004</v>
      </c>
      <c r="P1849" s="89" cm="1">
        <f t="array" ref="P18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850" spans="1:16" x14ac:dyDescent="0.25">
      <c r="A1850">
        <v>249</v>
      </c>
      <c r="B1850" s="110">
        <v>45922</v>
      </c>
      <c r="C1850" s="89">
        <v>3.8</v>
      </c>
      <c r="D1850" s="89">
        <v>10.6</v>
      </c>
      <c r="E1850" s="96">
        <v>1346</v>
      </c>
      <c r="F1850" s="89">
        <v>-0.1</v>
      </c>
      <c r="G1850" s="89"/>
      <c r="H1850">
        <v>0.79</v>
      </c>
      <c r="I1850" t="s">
        <v>4</v>
      </c>
      <c r="J1850">
        <v>0.8</v>
      </c>
      <c r="K1850">
        <v>9</v>
      </c>
      <c r="L1850">
        <v>2025</v>
      </c>
      <c r="M1850" t="s">
        <v>367</v>
      </c>
      <c r="N1850" s="89" cm="1">
        <f t="array" ref="N1850">IF(ISNUMBER(_34_KNMI_Stations[[#This Row],[Etmaal temperatuur °C]]),IF(_34_KNMI_Stations[[#This Row],[Etmaal temperatuur °C]]&lt;stookgrens[],stookgrens[]-_34_KNMI_Stations[[#This Row],[Etmaal temperatuur °C]],0),"")</f>
        <v>7.4</v>
      </c>
      <c r="O1850" s="89">
        <f>_34_KNMI_Stations[[#This Row],[graaddagen]]*_34_KNMI_Stations[[#This Row],[Gewogen factor]]</f>
        <v>5.9200000000000008</v>
      </c>
      <c r="P1850" s="89" cm="1">
        <f t="array" ref="P18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851" spans="1:16" x14ac:dyDescent="0.25">
      <c r="A1851">
        <v>249</v>
      </c>
      <c r="B1851" s="110">
        <v>45923</v>
      </c>
      <c r="C1851" s="89">
        <v>3.5</v>
      </c>
      <c r="D1851" s="89">
        <v>11.4</v>
      </c>
      <c r="E1851" s="96">
        <v>1452</v>
      </c>
      <c r="F1851" s="89">
        <v>0.1</v>
      </c>
      <c r="G1851" s="89"/>
      <c r="H1851">
        <v>0.83</v>
      </c>
      <c r="I1851" t="s">
        <v>4</v>
      </c>
      <c r="J1851">
        <v>0.8</v>
      </c>
      <c r="K1851">
        <v>9</v>
      </c>
      <c r="L1851">
        <v>2025</v>
      </c>
      <c r="M1851" t="s">
        <v>367</v>
      </c>
      <c r="N1851" s="89" cm="1">
        <f t="array" ref="N1851">IF(ISNUMBER(_34_KNMI_Stations[[#This Row],[Etmaal temperatuur °C]]),IF(_34_KNMI_Stations[[#This Row],[Etmaal temperatuur °C]]&lt;stookgrens[],stookgrens[]-_34_KNMI_Stations[[#This Row],[Etmaal temperatuur °C]],0),"")</f>
        <v>6.6</v>
      </c>
      <c r="O1851" s="89">
        <f>_34_KNMI_Stations[[#This Row],[graaddagen]]*_34_KNMI_Stations[[#This Row],[Gewogen factor]]</f>
        <v>5.28</v>
      </c>
      <c r="P1851" s="89" cm="1">
        <f t="array" ref="P18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852" spans="1:16" x14ac:dyDescent="0.25">
      <c r="A1852">
        <v>249</v>
      </c>
      <c r="B1852" s="110">
        <v>45924</v>
      </c>
      <c r="C1852" s="89">
        <v>5.5</v>
      </c>
      <c r="D1852" s="89">
        <v>11.1</v>
      </c>
      <c r="E1852" s="96">
        <v>1456</v>
      </c>
      <c r="F1852" s="89">
        <v>0</v>
      </c>
      <c r="G1852" s="89"/>
      <c r="H1852">
        <v>0.76</v>
      </c>
      <c r="I1852" t="s">
        <v>4</v>
      </c>
      <c r="J1852">
        <v>0.8</v>
      </c>
      <c r="K1852">
        <v>9</v>
      </c>
      <c r="L1852">
        <v>2025</v>
      </c>
      <c r="M1852" t="s">
        <v>367</v>
      </c>
      <c r="N1852" s="89" cm="1">
        <f t="array" ref="N1852">IF(ISNUMBER(_34_KNMI_Stations[[#This Row],[Etmaal temperatuur °C]]),IF(_34_KNMI_Stations[[#This Row],[Etmaal temperatuur °C]]&lt;stookgrens[],stookgrens[]-_34_KNMI_Stations[[#This Row],[Etmaal temperatuur °C]],0),"")</f>
        <v>6.9</v>
      </c>
      <c r="O1852" s="89">
        <f>_34_KNMI_Stations[[#This Row],[graaddagen]]*_34_KNMI_Stations[[#This Row],[Gewogen factor]]</f>
        <v>5.5200000000000005</v>
      </c>
      <c r="P1852" s="89" cm="1">
        <f t="array" ref="P18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853" spans="1:16" x14ac:dyDescent="0.25">
      <c r="A1853">
        <v>249</v>
      </c>
      <c r="B1853" s="110">
        <v>45925</v>
      </c>
      <c r="C1853" s="89">
        <v>6.5</v>
      </c>
      <c r="D1853" s="89">
        <v>12</v>
      </c>
      <c r="E1853" s="96">
        <v>1229</v>
      </c>
      <c r="F1853" s="89">
        <v>0</v>
      </c>
      <c r="G1853" s="89"/>
      <c r="H1853">
        <v>0.69</v>
      </c>
      <c r="I1853" t="s">
        <v>4</v>
      </c>
      <c r="J1853">
        <v>0.8</v>
      </c>
      <c r="K1853">
        <v>9</v>
      </c>
      <c r="L1853">
        <v>2025</v>
      </c>
      <c r="M1853" t="s">
        <v>367</v>
      </c>
      <c r="N1853" s="89" cm="1">
        <f t="array" ref="N1853">IF(ISNUMBER(_34_KNMI_Stations[[#This Row],[Etmaal temperatuur °C]]),IF(_34_KNMI_Stations[[#This Row],[Etmaal temperatuur °C]]&lt;stookgrens[],stookgrens[]-_34_KNMI_Stations[[#This Row],[Etmaal temperatuur °C]],0),"")</f>
        <v>6</v>
      </c>
      <c r="O1853" s="89">
        <f>_34_KNMI_Stations[[#This Row],[graaddagen]]*_34_KNMI_Stations[[#This Row],[Gewogen factor]]</f>
        <v>4.8000000000000007</v>
      </c>
      <c r="P1853" s="89" cm="1">
        <f t="array" ref="P18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854" spans="1:16" x14ac:dyDescent="0.25">
      <c r="A1854">
        <v>249</v>
      </c>
      <c r="B1854" s="110">
        <v>45926</v>
      </c>
      <c r="C1854" s="89">
        <v>4</v>
      </c>
      <c r="D1854" s="89">
        <v>11.8</v>
      </c>
      <c r="E1854" s="96">
        <v>1027</v>
      </c>
      <c r="F1854" s="89">
        <v>-0.1</v>
      </c>
      <c r="G1854" s="89"/>
      <c r="H1854">
        <v>0.77</v>
      </c>
      <c r="I1854" t="s">
        <v>4</v>
      </c>
      <c r="J1854">
        <v>0.8</v>
      </c>
      <c r="K1854">
        <v>9</v>
      </c>
      <c r="L1854">
        <v>2025</v>
      </c>
      <c r="M1854" t="s">
        <v>367</v>
      </c>
      <c r="N1854" s="89" cm="1">
        <f t="array" ref="N1854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854" s="89">
        <f>_34_KNMI_Stations[[#This Row],[graaddagen]]*_34_KNMI_Stations[[#This Row],[Gewogen factor]]</f>
        <v>4.96</v>
      </c>
      <c r="P1854" s="89" cm="1">
        <f t="array" ref="P18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855" spans="1:16" x14ac:dyDescent="0.25">
      <c r="A1855">
        <v>249</v>
      </c>
      <c r="B1855" s="110">
        <v>45927</v>
      </c>
      <c r="C1855" s="89">
        <v>2.6</v>
      </c>
      <c r="D1855" s="89">
        <v>12.1</v>
      </c>
      <c r="E1855" s="96">
        <v>745</v>
      </c>
      <c r="F1855" s="89">
        <v>0.1</v>
      </c>
      <c r="G1855" s="89"/>
      <c r="H1855">
        <v>0.89</v>
      </c>
      <c r="I1855" t="s">
        <v>4</v>
      </c>
      <c r="J1855">
        <v>0.8</v>
      </c>
      <c r="K1855">
        <v>9</v>
      </c>
      <c r="L1855">
        <v>2025</v>
      </c>
      <c r="M1855" t="s">
        <v>367</v>
      </c>
      <c r="N1855" s="89" cm="1">
        <f t="array" ref="N1855">IF(ISNUMBER(_34_KNMI_Stations[[#This Row],[Etmaal temperatuur °C]]),IF(_34_KNMI_Stations[[#This Row],[Etmaal temperatuur °C]]&lt;stookgrens[],stookgrens[]-_34_KNMI_Stations[[#This Row],[Etmaal temperatuur °C]],0),"")</f>
        <v>5.9</v>
      </c>
      <c r="O1855" s="89">
        <f>_34_KNMI_Stations[[#This Row],[graaddagen]]*_34_KNMI_Stations[[#This Row],[Gewogen factor]]</f>
        <v>4.7200000000000006</v>
      </c>
      <c r="P1855" s="89" cm="1">
        <f t="array" ref="P18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856" spans="1:16" x14ac:dyDescent="0.25">
      <c r="A1856">
        <v>249</v>
      </c>
      <c r="B1856" s="110">
        <v>45928</v>
      </c>
      <c r="C1856" s="89">
        <v>2</v>
      </c>
      <c r="D1856" s="89">
        <v>12.5</v>
      </c>
      <c r="E1856" s="96">
        <v>1358</v>
      </c>
      <c r="F1856" s="89">
        <v>0</v>
      </c>
      <c r="G1856" s="89"/>
      <c r="H1856">
        <v>0.86</v>
      </c>
      <c r="I1856" t="s">
        <v>4</v>
      </c>
      <c r="J1856">
        <v>0.8</v>
      </c>
      <c r="K1856">
        <v>9</v>
      </c>
      <c r="L1856">
        <v>2025</v>
      </c>
      <c r="M1856" t="s">
        <v>367</v>
      </c>
      <c r="N1856" s="89" cm="1">
        <f t="array" ref="N1856">IF(ISNUMBER(_34_KNMI_Stations[[#This Row],[Etmaal temperatuur °C]]),IF(_34_KNMI_Stations[[#This Row],[Etmaal temperatuur °C]]&lt;stookgrens[],stookgrens[]-_34_KNMI_Stations[[#This Row],[Etmaal temperatuur °C]],0),"")</f>
        <v>5.5</v>
      </c>
      <c r="O1856" s="89">
        <f>_34_KNMI_Stations[[#This Row],[graaddagen]]*_34_KNMI_Stations[[#This Row],[Gewogen factor]]</f>
        <v>4.4000000000000004</v>
      </c>
      <c r="P1856" s="89" cm="1">
        <f t="array" ref="P18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857" spans="1:16" x14ac:dyDescent="0.25">
      <c r="A1857">
        <v>249</v>
      </c>
      <c r="B1857" s="110">
        <v>45929</v>
      </c>
      <c r="C1857" s="89">
        <v>2</v>
      </c>
      <c r="D1857" s="89">
        <v>11.4</v>
      </c>
      <c r="E1857" s="96">
        <v>991</v>
      </c>
      <c r="F1857" s="89">
        <v>0</v>
      </c>
      <c r="G1857" s="89"/>
      <c r="H1857">
        <v>0.87</v>
      </c>
      <c r="I1857" t="s">
        <v>4</v>
      </c>
      <c r="J1857">
        <v>0.8</v>
      </c>
      <c r="K1857">
        <v>9</v>
      </c>
      <c r="L1857">
        <v>2025</v>
      </c>
      <c r="M1857" t="s">
        <v>368</v>
      </c>
      <c r="N1857" s="89" cm="1">
        <f t="array" ref="N1857">IF(ISNUMBER(_34_KNMI_Stations[[#This Row],[Etmaal temperatuur °C]]),IF(_34_KNMI_Stations[[#This Row],[Etmaal temperatuur °C]]&lt;stookgrens[],stookgrens[]-_34_KNMI_Stations[[#This Row],[Etmaal temperatuur °C]],0),"")</f>
        <v>6.6</v>
      </c>
      <c r="O1857" s="89">
        <f>_34_KNMI_Stations[[#This Row],[graaddagen]]*_34_KNMI_Stations[[#This Row],[Gewogen factor]]</f>
        <v>5.28</v>
      </c>
      <c r="P1857" s="89" cm="1">
        <f t="array" ref="P18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858" spans="1:16" x14ac:dyDescent="0.25">
      <c r="A1858">
        <v>249</v>
      </c>
      <c r="B1858" s="110">
        <v>45930</v>
      </c>
      <c r="C1858" s="89">
        <v>1.6</v>
      </c>
      <c r="D1858" s="89">
        <v>12.1</v>
      </c>
      <c r="E1858" s="96">
        <v>1253</v>
      </c>
      <c r="F1858" s="89">
        <v>0</v>
      </c>
      <c r="G1858" s="89"/>
      <c r="H1858">
        <v>0.88</v>
      </c>
      <c r="I1858" t="s">
        <v>4</v>
      </c>
      <c r="J1858">
        <v>0.8</v>
      </c>
      <c r="K1858">
        <v>9</v>
      </c>
      <c r="L1858">
        <v>2025</v>
      </c>
      <c r="M1858" t="s">
        <v>368</v>
      </c>
      <c r="N1858" s="89" cm="1">
        <f t="array" ref="N1858">IF(ISNUMBER(_34_KNMI_Stations[[#This Row],[Etmaal temperatuur °C]]),IF(_34_KNMI_Stations[[#This Row],[Etmaal temperatuur °C]]&lt;stookgrens[],stookgrens[]-_34_KNMI_Stations[[#This Row],[Etmaal temperatuur °C]],0),"")</f>
        <v>5.9</v>
      </c>
      <c r="O1858" s="89">
        <f>_34_KNMI_Stations[[#This Row],[graaddagen]]*_34_KNMI_Stations[[#This Row],[Gewogen factor]]</f>
        <v>4.7200000000000006</v>
      </c>
      <c r="P1858" s="89" cm="1">
        <f t="array" ref="P18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859" spans="1:16" x14ac:dyDescent="0.25">
      <c r="A1859">
        <v>249</v>
      </c>
      <c r="B1859" s="110">
        <v>45931</v>
      </c>
      <c r="C1859" s="89">
        <v>2.9</v>
      </c>
      <c r="D1859" s="89">
        <v>11.5</v>
      </c>
      <c r="E1859" s="96">
        <v>1333</v>
      </c>
      <c r="F1859" s="89">
        <v>0</v>
      </c>
      <c r="G1859" s="89"/>
      <c r="H1859">
        <v>0.77</v>
      </c>
      <c r="I1859" t="s">
        <v>4</v>
      </c>
      <c r="J1859">
        <v>1</v>
      </c>
      <c r="K1859">
        <v>10</v>
      </c>
      <c r="L1859">
        <v>2025</v>
      </c>
      <c r="M1859" t="s">
        <v>368</v>
      </c>
      <c r="N1859" s="89" cm="1">
        <f t="array" ref="N1859">IF(ISNUMBER(_34_KNMI_Stations[[#This Row],[Etmaal temperatuur °C]]),IF(_34_KNMI_Stations[[#This Row],[Etmaal temperatuur °C]]&lt;stookgrens[],stookgrens[]-_34_KNMI_Stations[[#This Row],[Etmaal temperatuur °C]],0),"")</f>
        <v>6.5</v>
      </c>
      <c r="O1859" s="89">
        <f>_34_KNMI_Stations[[#This Row],[graaddagen]]*_34_KNMI_Stations[[#This Row],[Gewogen factor]]</f>
        <v>6.5</v>
      </c>
      <c r="P1859" s="89" cm="1">
        <f t="array" ref="P18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860" spans="1:16" x14ac:dyDescent="0.25">
      <c r="A1860">
        <v>249</v>
      </c>
      <c r="B1860" s="110">
        <v>45932</v>
      </c>
      <c r="C1860" s="89">
        <v>4.3</v>
      </c>
      <c r="D1860" s="89">
        <v>12.7</v>
      </c>
      <c r="E1860" s="96">
        <v>749</v>
      </c>
      <c r="F1860" s="89">
        <v>-0.1</v>
      </c>
      <c r="G1860" s="89"/>
      <c r="H1860">
        <v>0.74</v>
      </c>
      <c r="I1860" t="s">
        <v>4</v>
      </c>
      <c r="J1860">
        <v>1</v>
      </c>
      <c r="K1860">
        <v>10</v>
      </c>
      <c r="L1860">
        <v>2025</v>
      </c>
      <c r="M1860" t="s">
        <v>368</v>
      </c>
      <c r="N1860" s="89" cm="1">
        <f t="array" ref="N1860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1860" s="89">
        <f>_34_KNMI_Stations[[#This Row],[graaddagen]]*_34_KNMI_Stations[[#This Row],[Gewogen factor]]</f>
        <v>5.3000000000000007</v>
      </c>
      <c r="P1860" s="89" cm="1">
        <f t="array" ref="P18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861" spans="1:16" x14ac:dyDescent="0.25">
      <c r="A1861">
        <v>249</v>
      </c>
      <c r="B1861" s="110">
        <v>45933</v>
      </c>
      <c r="C1861" s="89">
        <v>7.3</v>
      </c>
      <c r="D1861" s="89">
        <v>11.6</v>
      </c>
      <c r="E1861" s="96">
        <v>362</v>
      </c>
      <c r="F1861" s="89">
        <v>12.5</v>
      </c>
      <c r="G1861" s="89"/>
      <c r="H1861">
        <v>0.81</v>
      </c>
      <c r="I1861" t="s">
        <v>4</v>
      </c>
      <c r="J1861">
        <v>1</v>
      </c>
      <c r="K1861">
        <v>10</v>
      </c>
      <c r="L1861">
        <v>2025</v>
      </c>
      <c r="M1861" t="s">
        <v>368</v>
      </c>
      <c r="N1861" s="89" cm="1">
        <f t="array" ref="N1861">IF(ISNUMBER(_34_KNMI_Stations[[#This Row],[Etmaal temperatuur °C]]),IF(_34_KNMI_Stations[[#This Row],[Etmaal temperatuur °C]]&lt;stookgrens[],stookgrens[]-_34_KNMI_Stations[[#This Row],[Etmaal temperatuur °C]],0),"")</f>
        <v>6.4</v>
      </c>
      <c r="O1861" s="89">
        <f>_34_KNMI_Stations[[#This Row],[graaddagen]]*_34_KNMI_Stations[[#This Row],[Gewogen factor]]</f>
        <v>6.4</v>
      </c>
      <c r="P1861" s="89" cm="1">
        <f t="array" ref="P18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862" spans="1:16" x14ac:dyDescent="0.25">
      <c r="A1862">
        <v>249</v>
      </c>
      <c r="B1862" s="110">
        <v>45934</v>
      </c>
      <c r="C1862" s="89">
        <v>11.4</v>
      </c>
      <c r="D1862" s="89">
        <v>13.5</v>
      </c>
      <c r="E1862" s="96">
        <v>787</v>
      </c>
      <c r="F1862" s="89">
        <v>26.7</v>
      </c>
      <c r="G1862" s="89"/>
      <c r="H1862">
        <v>0.77</v>
      </c>
      <c r="I1862" t="s">
        <v>4</v>
      </c>
      <c r="J1862">
        <v>1</v>
      </c>
      <c r="K1862">
        <v>10</v>
      </c>
      <c r="L1862">
        <v>2025</v>
      </c>
      <c r="M1862" t="s">
        <v>368</v>
      </c>
      <c r="N1862" s="89" cm="1">
        <f t="array" ref="N1862">IF(ISNUMBER(_34_KNMI_Stations[[#This Row],[Etmaal temperatuur °C]]),IF(_34_KNMI_Stations[[#This Row],[Etmaal temperatuur °C]]&lt;stookgrens[],stookgrens[]-_34_KNMI_Stations[[#This Row],[Etmaal temperatuur °C]],0),"")</f>
        <v>4.5</v>
      </c>
      <c r="O1862" s="89">
        <f>_34_KNMI_Stations[[#This Row],[graaddagen]]*_34_KNMI_Stations[[#This Row],[Gewogen factor]]</f>
        <v>4.5</v>
      </c>
      <c r="P1862" s="89" cm="1">
        <f t="array" ref="P18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863" spans="1:16" x14ac:dyDescent="0.25">
      <c r="A1863">
        <v>249</v>
      </c>
      <c r="B1863" s="110">
        <v>45935</v>
      </c>
      <c r="C1863" s="89">
        <v>7.9</v>
      </c>
      <c r="D1863" s="89">
        <v>12.2</v>
      </c>
      <c r="E1863" s="96">
        <v>455</v>
      </c>
      <c r="F1863" s="89">
        <v>4.2</v>
      </c>
      <c r="G1863" s="89"/>
      <c r="H1863">
        <v>0.74</v>
      </c>
      <c r="I1863" t="s">
        <v>4</v>
      </c>
      <c r="J1863">
        <v>1</v>
      </c>
      <c r="K1863">
        <v>10</v>
      </c>
      <c r="L1863">
        <v>2025</v>
      </c>
      <c r="M1863" t="s">
        <v>368</v>
      </c>
      <c r="N1863" s="89" cm="1">
        <f t="array" ref="N1863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863" s="89">
        <f>_34_KNMI_Stations[[#This Row],[graaddagen]]*_34_KNMI_Stations[[#This Row],[Gewogen factor]]</f>
        <v>5.8000000000000007</v>
      </c>
      <c r="P1863" s="89" cm="1">
        <f t="array" ref="P18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864" spans="1:16" x14ac:dyDescent="0.25">
      <c r="A1864">
        <v>249</v>
      </c>
      <c r="B1864" s="110">
        <v>45936</v>
      </c>
      <c r="C1864" s="89">
        <v>3.9</v>
      </c>
      <c r="D1864" s="89">
        <v>13.7</v>
      </c>
      <c r="E1864" s="96">
        <v>294</v>
      </c>
      <c r="F1864" s="89">
        <v>1.6</v>
      </c>
      <c r="G1864" s="89"/>
      <c r="H1864">
        <v>0.9</v>
      </c>
      <c r="I1864" t="s">
        <v>4</v>
      </c>
      <c r="J1864">
        <v>1</v>
      </c>
      <c r="K1864">
        <v>10</v>
      </c>
      <c r="L1864">
        <v>2025</v>
      </c>
      <c r="M1864" t="s">
        <v>369</v>
      </c>
      <c r="N1864" s="89" cm="1">
        <f t="array" ref="N1864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864" s="89">
        <f>_34_KNMI_Stations[[#This Row],[graaddagen]]*_34_KNMI_Stations[[#This Row],[Gewogen factor]]</f>
        <v>4.3000000000000007</v>
      </c>
      <c r="P1864" s="89" cm="1">
        <f t="array" ref="P18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865" spans="1:16" x14ac:dyDescent="0.25">
      <c r="A1865">
        <v>249</v>
      </c>
      <c r="B1865" s="110">
        <v>45937</v>
      </c>
      <c r="C1865" s="89">
        <v>4.4000000000000004</v>
      </c>
      <c r="D1865" s="89">
        <v>14.8</v>
      </c>
      <c r="E1865" s="96">
        <v>540</v>
      </c>
      <c r="F1865" s="89">
        <v>0</v>
      </c>
      <c r="G1865" s="89"/>
      <c r="H1865">
        <v>0.9</v>
      </c>
      <c r="I1865" t="s">
        <v>4</v>
      </c>
      <c r="J1865">
        <v>1</v>
      </c>
      <c r="K1865">
        <v>10</v>
      </c>
      <c r="L1865">
        <v>2025</v>
      </c>
      <c r="M1865" t="s">
        <v>369</v>
      </c>
      <c r="N1865" s="89" cm="1">
        <f t="array" ref="N1865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865" s="89">
        <f>_34_KNMI_Stations[[#This Row],[graaddagen]]*_34_KNMI_Stations[[#This Row],[Gewogen factor]]</f>
        <v>3.1999999999999993</v>
      </c>
      <c r="P1865" s="89" cm="1">
        <f t="array" ref="P18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866" spans="1:16" x14ac:dyDescent="0.25">
      <c r="A1866">
        <v>249</v>
      </c>
      <c r="B1866" s="110">
        <v>45938</v>
      </c>
      <c r="C1866" s="89">
        <v>2.8</v>
      </c>
      <c r="D1866" s="89">
        <v>13.5</v>
      </c>
      <c r="E1866" s="96">
        <v>306</v>
      </c>
      <c r="F1866" s="89">
        <v>0.3</v>
      </c>
      <c r="G1866" s="89"/>
      <c r="H1866">
        <v>0.91</v>
      </c>
      <c r="I1866" t="s">
        <v>4</v>
      </c>
      <c r="J1866">
        <v>1</v>
      </c>
      <c r="K1866">
        <v>10</v>
      </c>
      <c r="L1866">
        <v>2025</v>
      </c>
      <c r="M1866" t="s">
        <v>369</v>
      </c>
      <c r="N1866" s="89" cm="1">
        <f t="array" ref="N1866">IF(ISNUMBER(_34_KNMI_Stations[[#This Row],[Etmaal temperatuur °C]]),IF(_34_KNMI_Stations[[#This Row],[Etmaal temperatuur °C]]&lt;stookgrens[],stookgrens[]-_34_KNMI_Stations[[#This Row],[Etmaal temperatuur °C]],0),"")</f>
        <v>4.5</v>
      </c>
      <c r="O1866" s="89">
        <f>_34_KNMI_Stations[[#This Row],[graaddagen]]*_34_KNMI_Stations[[#This Row],[Gewogen factor]]</f>
        <v>4.5</v>
      </c>
      <c r="P1866" s="89" cm="1">
        <f t="array" ref="P18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867" spans="1:16" x14ac:dyDescent="0.25">
      <c r="A1867">
        <v>249</v>
      </c>
      <c r="B1867" s="110">
        <v>45939</v>
      </c>
      <c r="C1867" s="89">
        <v>3.3</v>
      </c>
      <c r="D1867" s="89">
        <v>12.4</v>
      </c>
      <c r="E1867" s="96">
        <v>779</v>
      </c>
      <c r="F1867" s="89">
        <v>-0.1</v>
      </c>
      <c r="G1867" s="89"/>
      <c r="H1867">
        <v>0.85</v>
      </c>
      <c r="I1867" t="s">
        <v>4</v>
      </c>
      <c r="J1867">
        <v>1</v>
      </c>
      <c r="K1867">
        <v>10</v>
      </c>
      <c r="L1867">
        <v>2025</v>
      </c>
      <c r="M1867" t="s">
        <v>369</v>
      </c>
      <c r="N1867" s="89" cm="1">
        <f t="array" ref="N1867">IF(ISNUMBER(_34_KNMI_Stations[[#This Row],[Etmaal temperatuur °C]]),IF(_34_KNMI_Stations[[#This Row],[Etmaal temperatuur °C]]&lt;stookgrens[],stookgrens[]-_34_KNMI_Stations[[#This Row],[Etmaal temperatuur °C]],0),"")</f>
        <v>5.6</v>
      </c>
      <c r="O1867" s="89">
        <f>_34_KNMI_Stations[[#This Row],[graaddagen]]*_34_KNMI_Stations[[#This Row],[Gewogen factor]]</f>
        <v>5.6</v>
      </c>
      <c r="P1867" s="89" cm="1">
        <f t="array" ref="P18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868" spans="1:16" x14ac:dyDescent="0.25">
      <c r="A1868">
        <v>249</v>
      </c>
      <c r="B1868" s="110">
        <v>45940</v>
      </c>
      <c r="C1868" s="89">
        <v>3.1</v>
      </c>
      <c r="D1868" s="89">
        <v>13.6</v>
      </c>
      <c r="E1868" s="96">
        <v>595</v>
      </c>
      <c r="F1868" s="89">
        <v>0</v>
      </c>
      <c r="G1868" s="89"/>
      <c r="H1868">
        <v>0.89</v>
      </c>
      <c r="I1868" t="s">
        <v>4</v>
      </c>
      <c r="J1868">
        <v>1</v>
      </c>
      <c r="K1868">
        <v>10</v>
      </c>
      <c r="L1868">
        <v>2025</v>
      </c>
      <c r="M1868" t="s">
        <v>369</v>
      </c>
      <c r="N1868" s="89" cm="1">
        <f t="array" ref="N1868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868" s="89">
        <f>_34_KNMI_Stations[[#This Row],[graaddagen]]*_34_KNMI_Stations[[#This Row],[Gewogen factor]]</f>
        <v>4.4000000000000004</v>
      </c>
      <c r="P1868" s="89" cm="1">
        <f t="array" ref="P18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869" spans="1:16" x14ac:dyDescent="0.25">
      <c r="A1869">
        <v>249</v>
      </c>
      <c r="B1869" s="110">
        <v>45941</v>
      </c>
      <c r="C1869" s="89">
        <v>1.7</v>
      </c>
      <c r="D1869" s="89">
        <v>13.8</v>
      </c>
      <c r="E1869" s="96">
        <v>287</v>
      </c>
      <c r="F1869" s="89">
        <v>0</v>
      </c>
      <c r="G1869" s="89"/>
      <c r="H1869">
        <v>0.87</v>
      </c>
      <c r="I1869" t="s">
        <v>4</v>
      </c>
      <c r="J1869">
        <v>1</v>
      </c>
      <c r="K1869">
        <v>10</v>
      </c>
      <c r="L1869">
        <v>2025</v>
      </c>
      <c r="M1869" t="s">
        <v>369</v>
      </c>
      <c r="N1869" s="89" cm="1">
        <f t="array" ref="N1869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869" s="89">
        <f>_34_KNMI_Stations[[#This Row],[graaddagen]]*_34_KNMI_Stations[[#This Row],[Gewogen factor]]</f>
        <v>4.1999999999999993</v>
      </c>
      <c r="P1869" s="89" cm="1">
        <f t="array" ref="P18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870" spans="1:16" x14ac:dyDescent="0.25">
      <c r="A1870">
        <v>249</v>
      </c>
      <c r="B1870" s="110">
        <v>45942</v>
      </c>
      <c r="C1870" s="89">
        <v>3</v>
      </c>
      <c r="D1870" s="89">
        <v>14</v>
      </c>
      <c r="E1870" s="96">
        <v>416</v>
      </c>
      <c r="F1870" s="89">
        <v>0.8</v>
      </c>
      <c r="G1870" s="89"/>
      <c r="H1870">
        <v>0.91</v>
      </c>
      <c r="I1870" t="s">
        <v>4</v>
      </c>
      <c r="J1870">
        <v>1</v>
      </c>
      <c r="K1870">
        <v>10</v>
      </c>
      <c r="L1870">
        <v>2025</v>
      </c>
      <c r="M1870" t="s">
        <v>369</v>
      </c>
      <c r="N1870" s="89" cm="1">
        <f t="array" ref="N1870">IF(ISNUMBER(_34_KNMI_Stations[[#This Row],[Etmaal temperatuur °C]]),IF(_34_KNMI_Stations[[#This Row],[Etmaal temperatuur °C]]&lt;stookgrens[],stookgrens[]-_34_KNMI_Stations[[#This Row],[Etmaal temperatuur °C]],0),"")</f>
        <v>4</v>
      </c>
      <c r="O1870" s="89">
        <f>_34_KNMI_Stations[[#This Row],[graaddagen]]*_34_KNMI_Stations[[#This Row],[Gewogen factor]]</f>
        <v>4</v>
      </c>
      <c r="P1870" s="89" cm="1">
        <f t="array" ref="P18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871" spans="1:16" x14ac:dyDescent="0.25">
      <c r="A1871">
        <v>249</v>
      </c>
      <c r="B1871" s="110">
        <v>45943</v>
      </c>
      <c r="C1871" s="89">
        <v>2.9</v>
      </c>
      <c r="D1871" s="89">
        <v>12.9</v>
      </c>
      <c r="E1871" s="96">
        <v>555</v>
      </c>
      <c r="F1871" s="89">
        <v>0</v>
      </c>
      <c r="G1871" s="89"/>
      <c r="H1871">
        <v>0.9</v>
      </c>
      <c r="I1871" t="s">
        <v>4</v>
      </c>
      <c r="J1871">
        <v>1</v>
      </c>
      <c r="K1871">
        <v>10</v>
      </c>
      <c r="L1871">
        <v>2025</v>
      </c>
      <c r="M1871" t="s">
        <v>370</v>
      </c>
      <c r="N1871" s="89" cm="1">
        <f t="array" ref="N1871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871" s="89">
        <f>_34_KNMI_Stations[[#This Row],[graaddagen]]*_34_KNMI_Stations[[#This Row],[Gewogen factor]]</f>
        <v>5.0999999999999996</v>
      </c>
      <c r="P1871" s="89" cm="1">
        <f t="array" ref="P18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872" spans="1:16" x14ac:dyDescent="0.25">
      <c r="A1872">
        <v>249</v>
      </c>
      <c r="B1872" s="110">
        <v>45944</v>
      </c>
      <c r="C1872" s="89">
        <v>2.9</v>
      </c>
      <c r="D1872" s="89">
        <v>13.1</v>
      </c>
      <c r="E1872" s="96">
        <v>557</v>
      </c>
      <c r="F1872" s="89">
        <v>0.4</v>
      </c>
      <c r="G1872" s="89"/>
      <c r="H1872">
        <v>0.91</v>
      </c>
      <c r="I1872" t="s">
        <v>4</v>
      </c>
      <c r="J1872">
        <v>1</v>
      </c>
      <c r="K1872">
        <v>10</v>
      </c>
      <c r="L1872">
        <v>2025</v>
      </c>
      <c r="M1872" t="s">
        <v>370</v>
      </c>
      <c r="N1872" s="89" cm="1">
        <f t="array" ref="N1872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872" s="89">
        <f>_34_KNMI_Stations[[#This Row],[graaddagen]]*_34_KNMI_Stations[[#This Row],[Gewogen factor]]</f>
        <v>4.9000000000000004</v>
      </c>
      <c r="P1872" s="89" cm="1">
        <f t="array" ref="P18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873" spans="1:16" x14ac:dyDescent="0.25">
      <c r="A1873">
        <v>249</v>
      </c>
      <c r="B1873" s="110">
        <v>45945</v>
      </c>
      <c r="C1873" s="89">
        <v>2.9</v>
      </c>
      <c r="D1873" s="89">
        <v>12.3</v>
      </c>
      <c r="E1873" s="96">
        <v>434</v>
      </c>
      <c r="F1873" s="89">
        <v>0.4</v>
      </c>
      <c r="G1873" s="89"/>
      <c r="H1873">
        <v>0.93</v>
      </c>
      <c r="I1873" t="s">
        <v>4</v>
      </c>
      <c r="J1873">
        <v>1</v>
      </c>
      <c r="K1873">
        <v>10</v>
      </c>
      <c r="L1873">
        <v>2025</v>
      </c>
      <c r="M1873" t="s">
        <v>370</v>
      </c>
      <c r="N1873" s="89" cm="1">
        <f t="array" ref="N1873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873" s="89">
        <f>_34_KNMI_Stations[[#This Row],[graaddagen]]*_34_KNMI_Stations[[#This Row],[Gewogen factor]]</f>
        <v>5.6999999999999993</v>
      </c>
      <c r="P1873" s="89" cm="1">
        <f t="array" ref="P18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874" spans="1:16" x14ac:dyDescent="0.25">
      <c r="A1874">
        <v>249</v>
      </c>
      <c r="B1874" s="110">
        <v>45946</v>
      </c>
      <c r="C1874" s="89">
        <v>3.5</v>
      </c>
      <c r="D1874" s="89">
        <v>12.8</v>
      </c>
      <c r="E1874" s="96">
        <v>627</v>
      </c>
      <c r="F1874" s="89">
        <v>0.5</v>
      </c>
      <c r="G1874" s="89"/>
      <c r="H1874">
        <v>0.88</v>
      </c>
      <c r="I1874" t="s">
        <v>4</v>
      </c>
      <c r="J1874">
        <v>1</v>
      </c>
      <c r="K1874">
        <v>10</v>
      </c>
      <c r="L1874">
        <v>2025</v>
      </c>
      <c r="M1874" t="s">
        <v>370</v>
      </c>
      <c r="N1874" s="89" cm="1">
        <f t="array" ref="N1874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874" s="89">
        <f>_34_KNMI_Stations[[#This Row],[graaddagen]]*_34_KNMI_Stations[[#This Row],[Gewogen factor]]</f>
        <v>5.1999999999999993</v>
      </c>
      <c r="P1874" s="89" cm="1">
        <f t="array" ref="P18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875" spans="1:16" x14ac:dyDescent="0.25">
      <c r="A1875">
        <v>249</v>
      </c>
      <c r="B1875" s="110">
        <v>45947</v>
      </c>
      <c r="C1875" s="89">
        <v>3</v>
      </c>
      <c r="D1875" s="89">
        <v>11.5</v>
      </c>
      <c r="E1875" s="96">
        <v>488</v>
      </c>
      <c r="F1875" s="89">
        <v>0.2</v>
      </c>
      <c r="G1875" s="89"/>
      <c r="H1875">
        <v>0.87</v>
      </c>
      <c r="I1875" t="s">
        <v>4</v>
      </c>
      <c r="J1875">
        <v>1</v>
      </c>
      <c r="K1875">
        <v>10</v>
      </c>
      <c r="L1875">
        <v>2025</v>
      </c>
      <c r="M1875" t="s">
        <v>370</v>
      </c>
      <c r="N1875" s="89" cm="1">
        <f t="array" ref="N1875">IF(ISNUMBER(_34_KNMI_Stations[[#This Row],[Etmaal temperatuur °C]]),IF(_34_KNMI_Stations[[#This Row],[Etmaal temperatuur °C]]&lt;stookgrens[],stookgrens[]-_34_KNMI_Stations[[#This Row],[Etmaal temperatuur °C]],0),"")</f>
        <v>6.5</v>
      </c>
      <c r="O1875" s="89">
        <f>_34_KNMI_Stations[[#This Row],[graaddagen]]*_34_KNMI_Stations[[#This Row],[Gewogen factor]]</f>
        <v>6.5</v>
      </c>
      <c r="P1875" s="89" cm="1">
        <f t="array" ref="P18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876" spans="1:16" x14ac:dyDescent="0.25">
      <c r="A1876">
        <v>249</v>
      </c>
      <c r="B1876" s="110">
        <v>45948</v>
      </c>
      <c r="C1876" s="89">
        <v>3.9</v>
      </c>
      <c r="D1876" s="89">
        <v>9.8000000000000007</v>
      </c>
      <c r="E1876" s="96">
        <v>647</v>
      </c>
      <c r="F1876" s="89">
        <v>0</v>
      </c>
      <c r="G1876" s="89"/>
      <c r="H1876">
        <v>0.78</v>
      </c>
      <c r="I1876" t="s">
        <v>4</v>
      </c>
      <c r="J1876">
        <v>1</v>
      </c>
      <c r="K1876">
        <v>10</v>
      </c>
      <c r="L1876">
        <v>2025</v>
      </c>
      <c r="M1876" t="s">
        <v>370</v>
      </c>
      <c r="N1876" s="89" cm="1">
        <f t="array" ref="N1876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876" s="89">
        <f>_34_KNMI_Stations[[#This Row],[graaddagen]]*_34_KNMI_Stations[[#This Row],[Gewogen factor]]</f>
        <v>8.1999999999999993</v>
      </c>
      <c r="P1876" s="89" cm="1">
        <f t="array" ref="P18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877" spans="1:16" x14ac:dyDescent="0.25">
      <c r="A1877">
        <v>249</v>
      </c>
      <c r="B1877" s="110">
        <v>45949</v>
      </c>
      <c r="C1877" s="89">
        <v>5.6</v>
      </c>
      <c r="D1877" s="89">
        <v>10.7</v>
      </c>
      <c r="E1877" s="96">
        <v>621</v>
      </c>
      <c r="F1877" s="89">
        <v>0.1</v>
      </c>
      <c r="G1877" s="89"/>
      <c r="H1877">
        <v>0.79</v>
      </c>
      <c r="I1877" t="s">
        <v>4</v>
      </c>
      <c r="J1877">
        <v>1</v>
      </c>
      <c r="K1877">
        <v>10</v>
      </c>
      <c r="L1877">
        <v>2025</v>
      </c>
      <c r="M1877" t="s">
        <v>370</v>
      </c>
      <c r="N1877" s="89" cm="1">
        <f t="array" ref="N1877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877" s="89">
        <f>_34_KNMI_Stations[[#This Row],[graaddagen]]*_34_KNMI_Stations[[#This Row],[Gewogen factor]]</f>
        <v>7.3000000000000007</v>
      </c>
      <c r="P1877" s="89" cm="1">
        <f t="array" ref="P18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878" spans="1:16" x14ac:dyDescent="0.25">
      <c r="A1878">
        <v>249</v>
      </c>
      <c r="B1878" s="110">
        <v>45950</v>
      </c>
      <c r="C1878" s="89">
        <v>5.8</v>
      </c>
      <c r="D1878" s="89">
        <v>14</v>
      </c>
      <c r="E1878" s="96">
        <v>480</v>
      </c>
      <c r="F1878" s="89">
        <v>6.3</v>
      </c>
      <c r="G1878" s="89"/>
      <c r="H1878">
        <v>0.89</v>
      </c>
      <c r="I1878" t="s">
        <v>4</v>
      </c>
      <c r="J1878">
        <v>1</v>
      </c>
      <c r="K1878">
        <v>10</v>
      </c>
      <c r="L1878">
        <v>2025</v>
      </c>
      <c r="M1878" t="s">
        <v>371</v>
      </c>
      <c r="N1878" s="89" cm="1">
        <f t="array" ref="N1878">IF(ISNUMBER(_34_KNMI_Stations[[#This Row],[Etmaal temperatuur °C]]),IF(_34_KNMI_Stations[[#This Row],[Etmaal temperatuur °C]]&lt;stookgrens[],stookgrens[]-_34_KNMI_Stations[[#This Row],[Etmaal temperatuur °C]],0),"")</f>
        <v>4</v>
      </c>
      <c r="O1878" s="89">
        <f>_34_KNMI_Stations[[#This Row],[graaddagen]]*_34_KNMI_Stations[[#This Row],[Gewogen factor]]</f>
        <v>4</v>
      </c>
      <c r="P1878" s="89" cm="1">
        <f t="array" ref="P18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879" spans="1:16" x14ac:dyDescent="0.25">
      <c r="A1879">
        <v>249</v>
      </c>
      <c r="B1879" s="110">
        <v>45951</v>
      </c>
      <c r="C1879" s="89">
        <v>6.5</v>
      </c>
      <c r="D1879" s="89">
        <v>13.7</v>
      </c>
      <c r="E1879" s="96">
        <v>472</v>
      </c>
      <c r="F1879" s="89">
        <v>4.9000000000000004</v>
      </c>
      <c r="G1879" s="89"/>
      <c r="H1879">
        <v>0.87</v>
      </c>
      <c r="I1879" t="s">
        <v>4</v>
      </c>
      <c r="J1879">
        <v>1</v>
      </c>
      <c r="K1879">
        <v>10</v>
      </c>
      <c r="L1879">
        <v>2025</v>
      </c>
      <c r="M1879" t="s">
        <v>371</v>
      </c>
      <c r="N1879" s="89" cm="1">
        <f t="array" ref="N1879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879" s="89">
        <f>_34_KNMI_Stations[[#This Row],[graaddagen]]*_34_KNMI_Stations[[#This Row],[Gewogen factor]]</f>
        <v>4.3000000000000007</v>
      </c>
      <c r="P1879" s="89" cm="1">
        <f t="array" ref="P18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880" spans="1:16" x14ac:dyDescent="0.25">
      <c r="A1880">
        <v>249</v>
      </c>
      <c r="B1880" s="110">
        <v>45952</v>
      </c>
      <c r="C1880" s="89">
        <v>3.4</v>
      </c>
      <c r="D1880" s="89">
        <v>12.7</v>
      </c>
      <c r="E1880" s="96">
        <v>646</v>
      </c>
      <c r="F1880" s="89">
        <v>0.6</v>
      </c>
      <c r="G1880" s="89"/>
      <c r="H1880">
        <v>0.85</v>
      </c>
      <c r="I1880" t="s">
        <v>4</v>
      </c>
      <c r="J1880">
        <v>1</v>
      </c>
      <c r="K1880">
        <v>10</v>
      </c>
      <c r="L1880">
        <v>2025</v>
      </c>
      <c r="M1880" t="s">
        <v>371</v>
      </c>
      <c r="N1880" s="89" cm="1">
        <f t="array" ref="N1880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1880" s="89">
        <f>_34_KNMI_Stations[[#This Row],[graaddagen]]*_34_KNMI_Stations[[#This Row],[Gewogen factor]]</f>
        <v>5.3000000000000007</v>
      </c>
      <c r="P1880" s="89" cm="1">
        <f t="array" ref="P18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881" spans="1:16" x14ac:dyDescent="0.25">
      <c r="A1881">
        <v>249</v>
      </c>
      <c r="B1881" s="110">
        <v>45953</v>
      </c>
      <c r="C1881" s="89">
        <v>9</v>
      </c>
      <c r="D1881" s="89">
        <v>11.9</v>
      </c>
      <c r="E1881" s="96">
        <v>398</v>
      </c>
      <c r="F1881" s="89">
        <v>33.700000000000003</v>
      </c>
      <c r="G1881" s="89"/>
      <c r="H1881">
        <v>0.86</v>
      </c>
      <c r="I1881" t="s">
        <v>4</v>
      </c>
      <c r="J1881">
        <v>1</v>
      </c>
      <c r="K1881">
        <v>10</v>
      </c>
      <c r="L1881">
        <v>2025</v>
      </c>
      <c r="M1881" t="s">
        <v>371</v>
      </c>
      <c r="N1881" s="89" cm="1">
        <f t="array" ref="N1881">IF(ISNUMBER(_34_KNMI_Stations[[#This Row],[Etmaal temperatuur °C]]),IF(_34_KNMI_Stations[[#This Row],[Etmaal temperatuur °C]]&lt;stookgrens[],stookgrens[]-_34_KNMI_Stations[[#This Row],[Etmaal temperatuur °C]],0),"")</f>
        <v>6.1</v>
      </c>
      <c r="O1881" s="89">
        <f>_34_KNMI_Stations[[#This Row],[graaddagen]]*_34_KNMI_Stations[[#This Row],[Gewogen factor]]</f>
        <v>6.1</v>
      </c>
      <c r="P1881" s="89" cm="1">
        <f t="array" ref="P18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882" spans="1:16" x14ac:dyDescent="0.25">
      <c r="A1882">
        <v>249</v>
      </c>
      <c r="B1882" s="110">
        <v>45954</v>
      </c>
      <c r="C1882" s="89">
        <v>10.7</v>
      </c>
      <c r="D1882" s="89">
        <v>10.6</v>
      </c>
      <c r="E1882" s="96">
        <v>681</v>
      </c>
      <c r="F1882" s="89">
        <v>2.9</v>
      </c>
      <c r="G1882" s="89"/>
      <c r="H1882">
        <v>0.74</v>
      </c>
      <c r="I1882" t="s">
        <v>4</v>
      </c>
      <c r="J1882">
        <v>1</v>
      </c>
      <c r="K1882">
        <v>10</v>
      </c>
      <c r="L1882">
        <v>2025</v>
      </c>
      <c r="M1882" t="s">
        <v>371</v>
      </c>
      <c r="N1882" s="89" cm="1">
        <f t="array" ref="N1882">IF(ISNUMBER(_34_KNMI_Stations[[#This Row],[Etmaal temperatuur °C]]),IF(_34_KNMI_Stations[[#This Row],[Etmaal temperatuur °C]]&lt;stookgrens[],stookgrens[]-_34_KNMI_Stations[[#This Row],[Etmaal temperatuur °C]],0),"")</f>
        <v>7.4</v>
      </c>
      <c r="O1882" s="89">
        <f>_34_KNMI_Stations[[#This Row],[graaddagen]]*_34_KNMI_Stations[[#This Row],[Gewogen factor]]</f>
        <v>7.4</v>
      </c>
      <c r="P1882" s="89" cm="1">
        <f t="array" ref="P18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883" spans="1:16" x14ac:dyDescent="0.25">
      <c r="A1883">
        <v>249</v>
      </c>
      <c r="B1883" s="110">
        <v>45955</v>
      </c>
      <c r="C1883" s="89">
        <v>7.3</v>
      </c>
      <c r="D1883" s="89">
        <v>9.6999999999999993</v>
      </c>
      <c r="E1883" s="96">
        <v>427</v>
      </c>
      <c r="F1883" s="89">
        <v>9.6</v>
      </c>
      <c r="G1883" s="89"/>
      <c r="H1883">
        <v>0.83</v>
      </c>
      <c r="I1883" t="s">
        <v>4</v>
      </c>
      <c r="J1883">
        <v>1</v>
      </c>
      <c r="K1883">
        <v>10</v>
      </c>
      <c r="L1883">
        <v>2025</v>
      </c>
      <c r="M1883" t="s">
        <v>371</v>
      </c>
      <c r="N1883" s="89" cm="1">
        <f t="array" ref="N1883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1883" s="89">
        <f>_34_KNMI_Stations[[#This Row],[graaddagen]]*_34_KNMI_Stations[[#This Row],[Gewogen factor]]</f>
        <v>8.3000000000000007</v>
      </c>
      <c r="P1883" s="89" cm="1">
        <f t="array" ref="P18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884" spans="1:16" x14ac:dyDescent="0.25">
      <c r="A1884">
        <v>249</v>
      </c>
      <c r="B1884" s="110">
        <v>45956</v>
      </c>
      <c r="C1884" s="89">
        <v>10</v>
      </c>
      <c r="D1884" s="89">
        <v>9.5</v>
      </c>
      <c r="E1884" s="96">
        <v>531</v>
      </c>
      <c r="F1884" s="89">
        <v>18.8</v>
      </c>
      <c r="G1884" s="89"/>
      <c r="H1884">
        <v>0.78</v>
      </c>
      <c r="I1884" t="s">
        <v>4</v>
      </c>
      <c r="J1884">
        <v>1</v>
      </c>
      <c r="K1884">
        <v>10</v>
      </c>
      <c r="L1884">
        <v>2025</v>
      </c>
      <c r="M1884" t="s">
        <v>371</v>
      </c>
      <c r="N1884" s="89" cm="1">
        <f t="array" ref="N1884">IF(ISNUMBER(_34_KNMI_Stations[[#This Row],[Etmaal temperatuur °C]]),IF(_34_KNMI_Stations[[#This Row],[Etmaal temperatuur °C]]&lt;stookgrens[],stookgrens[]-_34_KNMI_Stations[[#This Row],[Etmaal temperatuur °C]],0),"")</f>
        <v>8.5</v>
      </c>
      <c r="O1884" s="89">
        <f>_34_KNMI_Stations[[#This Row],[graaddagen]]*_34_KNMI_Stations[[#This Row],[Gewogen factor]]</f>
        <v>8.5</v>
      </c>
      <c r="P1884" s="89" cm="1">
        <f t="array" ref="P18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885" spans="1:16" x14ac:dyDescent="0.25">
      <c r="A1885">
        <v>249</v>
      </c>
      <c r="B1885" s="110">
        <v>45957</v>
      </c>
      <c r="C1885" s="89"/>
      <c r="D1885" s="89">
        <v>10</v>
      </c>
      <c r="E1885" s="96">
        <v>489</v>
      </c>
      <c r="F1885" s="89">
        <v>14.7</v>
      </c>
      <c r="G1885" s="89"/>
      <c r="H1885">
        <v>0.79</v>
      </c>
      <c r="I1885" t="s">
        <v>4</v>
      </c>
      <c r="J1885">
        <v>1</v>
      </c>
      <c r="K1885">
        <v>10</v>
      </c>
      <c r="L1885">
        <v>2025</v>
      </c>
      <c r="M1885" t="s">
        <v>372</v>
      </c>
      <c r="N1885" s="89" cm="1">
        <f t="array" ref="N1885">IF(ISNUMBER(_34_KNMI_Stations[[#This Row],[Etmaal temperatuur °C]]),IF(_34_KNMI_Stations[[#This Row],[Etmaal temperatuur °C]]&lt;stookgrens[],stookgrens[]-_34_KNMI_Stations[[#This Row],[Etmaal temperatuur °C]],0),"")</f>
        <v>8</v>
      </c>
      <c r="O1885" s="89">
        <f>_34_KNMI_Stations[[#This Row],[graaddagen]]*_34_KNMI_Stations[[#This Row],[Gewogen factor]]</f>
        <v>8</v>
      </c>
      <c r="P1885" s="89" cm="1">
        <f t="array" ref="P18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886" spans="1:16" x14ac:dyDescent="0.25">
      <c r="A1886">
        <v>249</v>
      </c>
      <c r="B1886" s="110">
        <v>45958</v>
      </c>
      <c r="C1886" s="89"/>
      <c r="D1886" s="89">
        <v>12.3</v>
      </c>
      <c r="E1886" s="96">
        <v>532</v>
      </c>
      <c r="F1886" s="89">
        <v>7</v>
      </c>
      <c r="G1886" s="89"/>
      <c r="H1886">
        <v>0.79</v>
      </c>
      <c r="I1886" t="s">
        <v>4</v>
      </c>
      <c r="J1886">
        <v>1</v>
      </c>
      <c r="K1886">
        <v>10</v>
      </c>
      <c r="L1886">
        <v>2025</v>
      </c>
      <c r="M1886" t="s">
        <v>372</v>
      </c>
      <c r="N1886" s="89" cm="1">
        <f t="array" ref="N1886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886" s="89">
        <f>_34_KNMI_Stations[[#This Row],[graaddagen]]*_34_KNMI_Stations[[#This Row],[Gewogen factor]]</f>
        <v>5.6999999999999993</v>
      </c>
      <c r="P1886" s="89" cm="1">
        <f t="array" ref="P18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887" spans="1:16" x14ac:dyDescent="0.25">
      <c r="A1887">
        <v>249</v>
      </c>
      <c r="B1887" s="110">
        <v>45959</v>
      </c>
      <c r="C1887" s="89"/>
      <c r="D1887" s="89">
        <v>12.1</v>
      </c>
      <c r="E1887" s="96">
        <v>300</v>
      </c>
      <c r="F1887" s="89">
        <v>12.8</v>
      </c>
      <c r="G1887" s="89"/>
      <c r="H1887">
        <v>0.89</v>
      </c>
      <c r="I1887" t="s">
        <v>4</v>
      </c>
      <c r="J1887">
        <v>1</v>
      </c>
      <c r="K1887">
        <v>10</v>
      </c>
      <c r="L1887">
        <v>2025</v>
      </c>
      <c r="M1887" t="s">
        <v>372</v>
      </c>
      <c r="N1887" s="89" cm="1">
        <f t="array" ref="N1887">IF(ISNUMBER(_34_KNMI_Stations[[#This Row],[Etmaal temperatuur °C]]),IF(_34_KNMI_Stations[[#This Row],[Etmaal temperatuur °C]]&lt;stookgrens[],stookgrens[]-_34_KNMI_Stations[[#This Row],[Etmaal temperatuur °C]],0),"")</f>
        <v>5.9</v>
      </c>
      <c r="O1887" s="89">
        <f>_34_KNMI_Stations[[#This Row],[graaddagen]]*_34_KNMI_Stations[[#This Row],[Gewogen factor]]</f>
        <v>5.9</v>
      </c>
      <c r="P1887" s="89" cm="1">
        <f t="array" ref="P18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888" spans="1:16" x14ac:dyDescent="0.25">
      <c r="A1888">
        <v>249</v>
      </c>
      <c r="B1888" s="110">
        <v>45960</v>
      </c>
      <c r="C1888" s="89">
        <v>4.8</v>
      </c>
      <c r="D1888" s="89">
        <v>9.5</v>
      </c>
      <c r="E1888" s="96">
        <v>486</v>
      </c>
      <c r="F1888" s="89">
        <v>0.2</v>
      </c>
      <c r="G1888" s="89"/>
      <c r="H1888">
        <v>0.83</v>
      </c>
      <c r="I1888" t="s">
        <v>4</v>
      </c>
      <c r="J1888">
        <v>1</v>
      </c>
      <c r="K1888">
        <v>10</v>
      </c>
      <c r="L1888">
        <v>2025</v>
      </c>
      <c r="M1888" t="s">
        <v>372</v>
      </c>
      <c r="N1888" s="89" cm="1">
        <f t="array" ref="N1888">IF(ISNUMBER(_34_KNMI_Stations[[#This Row],[Etmaal temperatuur °C]]),IF(_34_KNMI_Stations[[#This Row],[Etmaal temperatuur °C]]&lt;stookgrens[],stookgrens[]-_34_KNMI_Stations[[#This Row],[Etmaal temperatuur °C]],0),"")</f>
        <v>8.5</v>
      </c>
      <c r="O1888" s="89">
        <f>_34_KNMI_Stations[[#This Row],[graaddagen]]*_34_KNMI_Stations[[#This Row],[Gewogen factor]]</f>
        <v>8.5</v>
      </c>
      <c r="P1888" s="89" cm="1">
        <f t="array" ref="P18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889" spans="1:16" x14ac:dyDescent="0.25">
      <c r="A1889">
        <v>249</v>
      </c>
      <c r="B1889" s="110">
        <v>45961</v>
      </c>
      <c r="C1889" s="89">
        <v>5.5</v>
      </c>
      <c r="D1889" s="89">
        <v>10.199999999999999</v>
      </c>
      <c r="E1889" s="96">
        <v>442</v>
      </c>
      <c r="F1889" s="89">
        <v>-0.1</v>
      </c>
      <c r="G1889" s="89"/>
      <c r="H1889">
        <v>0.86</v>
      </c>
      <c r="I1889" t="s">
        <v>4</v>
      </c>
      <c r="J1889">
        <v>1</v>
      </c>
      <c r="K1889">
        <v>10</v>
      </c>
      <c r="L1889">
        <v>2025</v>
      </c>
      <c r="M1889" t="s">
        <v>372</v>
      </c>
      <c r="N1889" s="89" cm="1">
        <f t="array" ref="N1889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1889" s="89">
        <f>_34_KNMI_Stations[[#This Row],[graaddagen]]*_34_KNMI_Stations[[#This Row],[Gewogen factor]]</f>
        <v>7.8000000000000007</v>
      </c>
      <c r="P1889" s="89" cm="1">
        <f t="array" ref="P18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890" spans="1:16" x14ac:dyDescent="0.25">
      <c r="A1890">
        <v>249</v>
      </c>
      <c r="B1890" s="110">
        <v>45962</v>
      </c>
      <c r="C1890" s="89">
        <v>5.4</v>
      </c>
      <c r="D1890" s="89">
        <v>11.7</v>
      </c>
      <c r="E1890" s="96">
        <v>179</v>
      </c>
      <c r="F1890" s="89">
        <v>7.6</v>
      </c>
      <c r="G1890" s="89"/>
      <c r="H1890">
        <v>0.9</v>
      </c>
      <c r="I1890" t="s">
        <v>4</v>
      </c>
      <c r="J1890">
        <v>1.1000000000000001</v>
      </c>
      <c r="K1890">
        <v>11</v>
      </c>
      <c r="L1890">
        <v>2025</v>
      </c>
      <c r="M1890" t="s">
        <v>372</v>
      </c>
      <c r="N1890" s="89" cm="1">
        <f t="array" ref="N1890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890" s="89">
        <f>_34_KNMI_Stations[[#This Row],[graaddagen]]*_34_KNMI_Stations[[#This Row],[Gewogen factor]]</f>
        <v>6.9300000000000015</v>
      </c>
      <c r="P1890" s="89" cm="1">
        <f t="array" ref="P18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891" spans="1:16" x14ac:dyDescent="0.25">
      <c r="A1891">
        <v>249</v>
      </c>
      <c r="B1891" s="110">
        <v>45963</v>
      </c>
      <c r="C1891" s="89">
        <v>4.3</v>
      </c>
      <c r="D1891" s="89">
        <v>9.8000000000000007</v>
      </c>
      <c r="E1891" s="96">
        <v>530</v>
      </c>
      <c r="F1891" s="89">
        <v>12.5</v>
      </c>
      <c r="G1891" s="89"/>
      <c r="H1891">
        <v>0.88</v>
      </c>
      <c r="I1891" t="s">
        <v>4</v>
      </c>
      <c r="J1891">
        <v>1.1000000000000001</v>
      </c>
      <c r="K1891">
        <v>11</v>
      </c>
      <c r="L1891">
        <v>2025</v>
      </c>
      <c r="M1891" t="s">
        <v>372</v>
      </c>
      <c r="N1891" s="89" cm="1">
        <f t="array" ref="N1891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891" s="89">
        <f>_34_KNMI_Stations[[#This Row],[graaddagen]]*_34_KNMI_Stations[[#This Row],[Gewogen factor]]</f>
        <v>9.02</v>
      </c>
      <c r="P1891" s="89" cm="1">
        <f t="array" ref="P18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892" spans="1:16" x14ac:dyDescent="0.25">
      <c r="A1892">
        <v>249</v>
      </c>
      <c r="B1892" s="110">
        <v>45964</v>
      </c>
      <c r="C1892" s="89">
        <v>6.6</v>
      </c>
      <c r="D1892" s="89">
        <v>10.6</v>
      </c>
      <c r="E1892" s="96">
        <v>223</v>
      </c>
      <c r="F1892" s="89">
        <v>-0.1</v>
      </c>
      <c r="G1892" s="89"/>
      <c r="H1892">
        <v>0.89</v>
      </c>
      <c r="I1892" t="s">
        <v>4</v>
      </c>
      <c r="J1892">
        <v>1.1000000000000001</v>
      </c>
      <c r="K1892">
        <v>11</v>
      </c>
      <c r="L1892">
        <v>2025</v>
      </c>
      <c r="M1892" t="s">
        <v>373</v>
      </c>
      <c r="N1892" s="89" cm="1">
        <f t="array" ref="N1892">IF(ISNUMBER(_34_KNMI_Stations[[#This Row],[Etmaal temperatuur °C]]),IF(_34_KNMI_Stations[[#This Row],[Etmaal temperatuur °C]]&lt;stookgrens[],stookgrens[]-_34_KNMI_Stations[[#This Row],[Etmaal temperatuur °C]],0),"")</f>
        <v>7.4</v>
      </c>
      <c r="O1892" s="89">
        <f>_34_KNMI_Stations[[#This Row],[graaddagen]]*_34_KNMI_Stations[[#This Row],[Gewogen factor]]</f>
        <v>8.14</v>
      </c>
      <c r="P1892" s="89" cm="1">
        <f t="array" ref="P18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893" spans="1:16" x14ac:dyDescent="0.25">
      <c r="A1893">
        <v>249</v>
      </c>
      <c r="B1893" s="110">
        <v>45965</v>
      </c>
      <c r="C1893" s="89">
        <v>6.1</v>
      </c>
      <c r="D1893" s="89">
        <v>13.5</v>
      </c>
      <c r="E1893" s="96">
        <v>501</v>
      </c>
      <c r="F1893" s="89">
        <v>-0.1</v>
      </c>
      <c r="G1893" s="89"/>
      <c r="H1893">
        <v>0.8</v>
      </c>
      <c r="I1893" t="s">
        <v>4</v>
      </c>
      <c r="J1893">
        <v>1.1000000000000001</v>
      </c>
      <c r="K1893">
        <v>11</v>
      </c>
      <c r="L1893">
        <v>2025</v>
      </c>
      <c r="M1893" t="s">
        <v>373</v>
      </c>
      <c r="N1893" s="89" cm="1">
        <f t="array" ref="N1893">IF(ISNUMBER(_34_KNMI_Stations[[#This Row],[Etmaal temperatuur °C]]),IF(_34_KNMI_Stations[[#This Row],[Etmaal temperatuur °C]]&lt;stookgrens[],stookgrens[]-_34_KNMI_Stations[[#This Row],[Etmaal temperatuur °C]],0),"")</f>
        <v>4.5</v>
      </c>
      <c r="O1893" s="89">
        <f>_34_KNMI_Stations[[#This Row],[graaddagen]]*_34_KNMI_Stations[[#This Row],[Gewogen factor]]</f>
        <v>4.95</v>
      </c>
      <c r="P1893" s="89" cm="1">
        <f t="array" ref="P18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894" spans="1:16" x14ac:dyDescent="0.25">
      <c r="A1894">
        <v>249</v>
      </c>
      <c r="B1894" s="110">
        <v>45966</v>
      </c>
      <c r="C1894" s="89">
        <v>4.9000000000000004</v>
      </c>
      <c r="D1894" s="89">
        <v>12.9</v>
      </c>
      <c r="E1894" s="96">
        <v>558</v>
      </c>
      <c r="F1894" s="89">
        <v>0</v>
      </c>
      <c r="G1894" s="89"/>
      <c r="H1894">
        <v>0.77</v>
      </c>
      <c r="I1894" t="s">
        <v>4</v>
      </c>
      <c r="J1894">
        <v>1.1000000000000001</v>
      </c>
      <c r="K1894">
        <v>11</v>
      </c>
      <c r="L1894">
        <v>2025</v>
      </c>
      <c r="M1894" t="s">
        <v>373</v>
      </c>
      <c r="N1894" s="89" cm="1">
        <f t="array" ref="N1894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894" s="89">
        <f>_34_KNMI_Stations[[#This Row],[graaddagen]]*_34_KNMI_Stations[[#This Row],[Gewogen factor]]</f>
        <v>5.61</v>
      </c>
      <c r="P1894" s="89" cm="1">
        <f t="array" ref="P18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895" spans="1:16" x14ac:dyDescent="0.25">
      <c r="A1895">
        <v>249</v>
      </c>
      <c r="B1895" s="110">
        <v>45967</v>
      </c>
      <c r="C1895" s="89">
        <v>3.4</v>
      </c>
      <c r="D1895" s="89">
        <v>10.3</v>
      </c>
      <c r="E1895" s="96">
        <v>472</v>
      </c>
      <c r="F1895" s="89">
        <v>0</v>
      </c>
      <c r="G1895" s="89"/>
      <c r="H1895">
        <v>0.84</v>
      </c>
      <c r="I1895" t="s">
        <v>4</v>
      </c>
      <c r="J1895">
        <v>1.1000000000000001</v>
      </c>
      <c r="K1895">
        <v>11</v>
      </c>
      <c r="L1895">
        <v>2025</v>
      </c>
      <c r="M1895" t="s">
        <v>373</v>
      </c>
      <c r="N1895" s="89" cm="1">
        <f t="array" ref="N1895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895" s="89">
        <f>_34_KNMI_Stations[[#This Row],[graaddagen]]*_34_KNMI_Stations[[#This Row],[Gewogen factor]]</f>
        <v>8.4700000000000006</v>
      </c>
      <c r="P1895" s="89" cm="1">
        <f t="array" ref="P18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896" spans="1:16" x14ac:dyDescent="0.25">
      <c r="A1896">
        <v>249</v>
      </c>
      <c r="B1896" s="110">
        <v>45968</v>
      </c>
      <c r="C1896" s="89">
        <v>2.2999999999999998</v>
      </c>
      <c r="D1896" s="89">
        <v>9.6999999999999993</v>
      </c>
      <c r="E1896" s="96">
        <v>433</v>
      </c>
      <c r="F1896" s="89">
        <v>0</v>
      </c>
      <c r="G1896" s="89"/>
      <c r="H1896">
        <v>0.97</v>
      </c>
      <c r="I1896" t="s">
        <v>4</v>
      </c>
      <c r="J1896">
        <v>1.1000000000000001</v>
      </c>
      <c r="K1896">
        <v>11</v>
      </c>
      <c r="L1896">
        <v>2025</v>
      </c>
      <c r="M1896" t="s">
        <v>373</v>
      </c>
      <c r="N1896" s="89" cm="1">
        <f t="array" ref="N1896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1896" s="89">
        <f>_34_KNMI_Stations[[#This Row],[graaddagen]]*_34_KNMI_Stations[[#This Row],[Gewogen factor]]</f>
        <v>9.1300000000000008</v>
      </c>
      <c r="P1896" s="89" cm="1">
        <f t="array" ref="P18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897" spans="1:16" x14ac:dyDescent="0.25">
      <c r="A1897">
        <v>249</v>
      </c>
      <c r="B1897" s="110">
        <v>45969</v>
      </c>
      <c r="C1897" s="89">
        <v>1.6</v>
      </c>
      <c r="D1897" s="89">
        <v>9.5</v>
      </c>
      <c r="E1897" s="96">
        <v>358</v>
      </c>
      <c r="F1897" s="89">
        <v>0.1</v>
      </c>
      <c r="G1897" s="89"/>
      <c r="H1897">
        <v>0.96</v>
      </c>
      <c r="I1897" t="s">
        <v>4</v>
      </c>
      <c r="J1897">
        <v>1.1000000000000001</v>
      </c>
      <c r="K1897">
        <v>11</v>
      </c>
      <c r="L1897">
        <v>2025</v>
      </c>
      <c r="M1897" t="s">
        <v>373</v>
      </c>
      <c r="N1897" s="89" cm="1">
        <f t="array" ref="N1897">IF(ISNUMBER(_34_KNMI_Stations[[#This Row],[Etmaal temperatuur °C]]),IF(_34_KNMI_Stations[[#This Row],[Etmaal temperatuur °C]]&lt;stookgrens[],stookgrens[]-_34_KNMI_Stations[[#This Row],[Etmaal temperatuur °C]],0),"")</f>
        <v>8.5</v>
      </c>
      <c r="O1897" s="89">
        <f>_34_KNMI_Stations[[#This Row],[graaddagen]]*_34_KNMI_Stations[[#This Row],[Gewogen factor]]</f>
        <v>9.3500000000000014</v>
      </c>
      <c r="P1897" s="89" cm="1">
        <f t="array" ref="P18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898" spans="1:16" x14ac:dyDescent="0.25">
      <c r="A1898">
        <v>249</v>
      </c>
      <c r="B1898" s="110">
        <v>45970</v>
      </c>
      <c r="C1898" s="89">
        <v>2.7</v>
      </c>
      <c r="D1898" s="89">
        <v>10.199999999999999</v>
      </c>
      <c r="E1898" s="96">
        <v>516</v>
      </c>
      <c r="F1898" s="89">
        <v>0.3</v>
      </c>
      <c r="G1898" s="89"/>
      <c r="H1898">
        <v>0.92</v>
      </c>
      <c r="I1898" t="s">
        <v>4</v>
      </c>
      <c r="J1898">
        <v>1.1000000000000001</v>
      </c>
      <c r="K1898">
        <v>11</v>
      </c>
      <c r="L1898">
        <v>2025</v>
      </c>
      <c r="M1898" t="s">
        <v>373</v>
      </c>
      <c r="N1898" s="89" cm="1">
        <f t="array" ref="N1898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1898" s="89">
        <f>_34_KNMI_Stations[[#This Row],[graaddagen]]*_34_KNMI_Stations[[#This Row],[Gewogen factor]]</f>
        <v>8.5800000000000018</v>
      </c>
      <c r="P1898" s="89" cm="1">
        <f t="array" ref="P18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899" spans="1:16" x14ac:dyDescent="0.25">
      <c r="A1899">
        <v>249</v>
      </c>
      <c r="B1899" s="110">
        <v>45971</v>
      </c>
      <c r="C1899" s="89">
        <v>5.3</v>
      </c>
      <c r="D1899" s="89">
        <v>9</v>
      </c>
      <c r="E1899" s="96">
        <v>312</v>
      </c>
      <c r="F1899" s="89">
        <v>3</v>
      </c>
      <c r="G1899" s="89"/>
      <c r="H1899">
        <v>0.91</v>
      </c>
      <c r="I1899" t="s">
        <v>4</v>
      </c>
      <c r="J1899">
        <v>1.1000000000000001</v>
      </c>
      <c r="K1899">
        <v>11</v>
      </c>
      <c r="L1899">
        <v>2025</v>
      </c>
      <c r="M1899" t="s">
        <v>374</v>
      </c>
      <c r="N1899" s="89" cm="1">
        <f t="array" ref="N1899">IF(ISNUMBER(_34_KNMI_Stations[[#This Row],[Etmaal temperatuur °C]]),IF(_34_KNMI_Stations[[#This Row],[Etmaal temperatuur °C]]&lt;stookgrens[],stookgrens[]-_34_KNMI_Stations[[#This Row],[Etmaal temperatuur °C]],0),"")</f>
        <v>9</v>
      </c>
      <c r="O1899" s="89">
        <f>_34_KNMI_Stations[[#This Row],[graaddagen]]*_34_KNMI_Stations[[#This Row],[Gewogen factor]]</f>
        <v>9.9</v>
      </c>
      <c r="P1899" s="89" cm="1">
        <f t="array" ref="P18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900" spans="1:16" x14ac:dyDescent="0.25">
      <c r="A1900">
        <v>249</v>
      </c>
      <c r="B1900" s="110">
        <v>45972</v>
      </c>
      <c r="C1900" s="89">
        <v>5.4</v>
      </c>
      <c r="D1900" s="89">
        <v>10.4</v>
      </c>
      <c r="E1900" s="96">
        <v>372</v>
      </c>
      <c r="F1900" s="89">
        <v>-0.1</v>
      </c>
      <c r="G1900" s="89"/>
      <c r="H1900">
        <v>0.9</v>
      </c>
      <c r="I1900" t="s">
        <v>4</v>
      </c>
      <c r="J1900">
        <v>1.1000000000000001</v>
      </c>
      <c r="K1900">
        <v>11</v>
      </c>
      <c r="L1900">
        <v>2025</v>
      </c>
      <c r="M1900" t="s">
        <v>374</v>
      </c>
      <c r="N1900" s="89" cm="1">
        <f t="array" ref="N1900">IF(ISNUMBER(_34_KNMI_Stations[[#This Row],[Etmaal temperatuur °C]]),IF(_34_KNMI_Stations[[#This Row],[Etmaal temperatuur °C]]&lt;stookgrens[],stookgrens[]-_34_KNMI_Stations[[#This Row],[Etmaal temperatuur °C]],0),"")</f>
        <v>7.6</v>
      </c>
      <c r="O1900" s="89">
        <f>_34_KNMI_Stations[[#This Row],[graaddagen]]*_34_KNMI_Stations[[#This Row],[Gewogen factor]]</f>
        <v>8.36</v>
      </c>
      <c r="P1900" s="89" cm="1">
        <f t="array" ref="P19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901" spans="1:16" x14ac:dyDescent="0.25">
      <c r="A1901">
        <v>249</v>
      </c>
      <c r="B1901" s="110">
        <v>45973</v>
      </c>
      <c r="C1901" s="89">
        <v>5.5</v>
      </c>
      <c r="D1901" s="89">
        <v>12</v>
      </c>
      <c r="E1901" s="96">
        <v>341</v>
      </c>
      <c r="F1901" s="89">
        <v>0</v>
      </c>
      <c r="G1901" s="89"/>
      <c r="H1901">
        <v>0.79</v>
      </c>
      <c r="I1901" t="s">
        <v>4</v>
      </c>
      <c r="J1901">
        <v>1.1000000000000001</v>
      </c>
      <c r="K1901">
        <v>11</v>
      </c>
      <c r="L1901">
        <v>2025</v>
      </c>
      <c r="M1901" t="s">
        <v>374</v>
      </c>
      <c r="N1901" s="89" cm="1">
        <f t="array" ref="N1901">IF(ISNUMBER(_34_KNMI_Stations[[#This Row],[Etmaal temperatuur °C]]),IF(_34_KNMI_Stations[[#This Row],[Etmaal temperatuur °C]]&lt;stookgrens[],stookgrens[]-_34_KNMI_Stations[[#This Row],[Etmaal temperatuur °C]],0),"")</f>
        <v>6</v>
      </c>
      <c r="O1901" s="89">
        <f>_34_KNMI_Stations[[#This Row],[graaddagen]]*_34_KNMI_Stations[[#This Row],[Gewogen factor]]</f>
        <v>6.6000000000000005</v>
      </c>
      <c r="P1901" s="89" cm="1">
        <f t="array" ref="P19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902" spans="1:16" x14ac:dyDescent="0.25">
      <c r="A1902">
        <v>249</v>
      </c>
      <c r="B1902" s="110">
        <v>45974</v>
      </c>
      <c r="C1902" s="89">
        <v>4.2</v>
      </c>
      <c r="D1902" s="89">
        <v>12.1</v>
      </c>
      <c r="E1902" s="96">
        <v>327</v>
      </c>
      <c r="F1902" s="89">
        <v>5.6</v>
      </c>
      <c r="G1902" s="89"/>
      <c r="H1902">
        <v>0.89</v>
      </c>
      <c r="I1902" t="s">
        <v>4</v>
      </c>
      <c r="J1902">
        <v>1.1000000000000001</v>
      </c>
      <c r="K1902">
        <v>11</v>
      </c>
      <c r="L1902">
        <v>2025</v>
      </c>
      <c r="M1902" t="s">
        <v>374</v>
      </c>
      <c r="N1902" s="89" cm="1">
        <f t="array" ref="N1902">IF(ISNUMBER(_34_KNMI_Stations[[#This Row],[Etmaal temperatuur °C]]),IF(_34_KNMI_Stations[[#This Row],[Etmaal temperatuur °C]]&lt;stookgrens[],stookgrens[]-_34_KNMI_Stations[[#This Row],[Etmaal temperatuur °C]],0),"")</f>
        <v>5.9</v>
      </c>
      <c r="O1902" s="89">
        <f>_34_KNMI_Stations[[#This Row],[graaddagen]]*_34_KNMI_Stations[[#This Row],[Gewogen factor]]</f>
        <v>6.4900000000000011</v>
      </c>
      <c r="P1902" s="89" cm="1">
        <f t="array" ref="P19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903" spans="1:16" x14ac:dyDescent="0.25">
      <c r="A1903">
        <v>249</v>
      </c>
      <c r="B1903" s="110">
        <v>45975</v>
      </c>
      <c r="C1903" s="89">
        <v>7.1</v>
      </c>
      <c r="D1903" s="89">
        <v>9.4</v>
      </c>
      <c r="E1903" s="96">
        <v>40</v>
      </c>
      <c r="F1903" s="89">
        <v>18.3</v>
      </c>
      <c r="G1903" s="89"/>
      <c r="H1903">
        <v>0.94</v>
      </c>
      <c r="I1903" t="s">
        <v>4</v>
      </c>
      <c r="J1903">
        <v>1.1000000000000001</v>
      </c>
      <c r="K1903">
        <v>11</v>
      </c>
      <c r="L1903">
        <v>2025</v>
      </c>
      <c r="M1903" t="s">
        <v>374</v>
      </c>
      <c r="N1903" s="89" cm="1">
        <f t="array" ref="N1903">IF(ISNUMBER(_34_KNMI_Stations[[#This Row],[Etmaal temperatuur °C]]),IF(_34_KNMI_Stations[[#This Row],[Etmaal temperatuur °C]]&lt;stookgrens[],stookgrens[]-_34_KNMI_Stations[[#This Row],[Etmaal temperatuur °C]],0),"")</f>
        <v>8.6</v>
      </c>
      <c r="O1903" s="89">
        <f>_34_KNMI_Stations[[#This Row],[graaddagen]]*_34_KNMI_Stations[[#This Row],[Gewogen factor]]</f>
        <v>9.4600000000000009</v>
      </c>
      <c r="P1903" s="89" cm="1">
        <f t="array" ref="P19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904" spans="1:16" x14ac:dyDescent="0.25">
      <c r="A1904">
        <v>249</v>
      </c>
      <c r="B1904" s="110">
        <v>45976</v>
      </c>
      <c r="C1904" s="89">
        <v>6.1</v>
      </c>
      <c r="D1904" s="89">
        <v>7.2</v>
      </c>
      <c r="E1904" s="96">
        <v>101</v>
      </c>
      <c r="F1904" s="89">
        <v>3.6</v>
      </c>
      <c r="G1904" s="89"/>
      <c r="H1904">
        <v>0.93</v>
      </c>
      <c r="I1904" t="s">
        <v>4</v>
      </c>
      <c r="J1904">
        <v>1.1000000000000001</v>
      </c>
      <c r="K1904">
        <v>11</v>
      </c>
      <c r="L1904">
        <v>2025</v>
      </c>
      <c r="M1904" t="s">
        <v>374</v>
      </c>
      <c r="N1904" s="89" cm="1">
        <f t="array" ref="N1904">IF(ISNUMBER(_34_KNMI_Stations[[#This Row],[Etmaal temperatuur °C]]),IF(_34_KNMI_Stations[[#This Row],[Etmaal temperatuur °C]]&lt;stookgrens[],stookgrens[]-_34_KNMI_Stations[[#This Row],[Etmaal temperatuur °C]],0),"")</f>
        <v>10.8</v>
      </c>
      <c r="O1904" s="89">
        <f>_34_KNMI_Stations[[#This Row],[graaddagen]]*_34_KNMI_Stations[[#This Row],[Gewogen factor]]</f>
        <v>11.880000000000003</v>
      </c>
      <c r="P1904" s="89" cm="1">
        <f t="array" ref="P19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905" spans="1:16" x14ac:dyDescent="0.25">
      <c r="A1905">
        <v>249</v>
      </c>
      <c r="B1905" s="110">
        <v>45977</v>
      </c>
      <c r="C1905" s="89">
        <v>3.9</v>
      </c>
      <c r="D1905" s="89">
        <v>5.9</v>
      </c>
      <c r="E1905" s="96">
        <v>255</v>
      </c>
      <c r="F1905" s="89">
        <v>0.5</v>
      </c>
      <c r="G1905" s="89"/>
      <c r="H1905">
        <v>0.87</v>
      </c>
      <c r="I1905" t="s">
        <v>4</v>
      </c>
      <c r="J1905">
        <v>1.1000000000000001</v>
      </c>
      <c r="K1905">
        <v>11</v>
      </c>
      <c r="L1905">
        <v>2025</v>
      </c>
      <c r="M1905" t="s">
        <v>374</v>
      </c>
      <c r="N1905" s="89" cm="1">
        <f t="array" ref="N1905">IF(ISNUMBER(_34_KNMI_Stations[[#This Row],[Etmaal temperatuur °C]]),IF(_34_KNMI_Stations[[#This Row],[Etmaal temperatuur °C]]&lt;stookgrens[],stookgrens[]-_34_KNMI_Stations[[#This Row],[Etmaal temperatuur °C]],0),"")</f>
        <v>12.1</v>
      </c>
      <c r="O1905" s="89">
        <f>_34_KNMI_Stations[[#This Row],[graaddagen]]*_34_KNMI_Stations[[#This Row],[Gewogen factor]]</f>
        <v>13.31</v>
      </c>
      <c r="P1905" s="89" cm="1">
        <f t="array" ref="P19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906" spans="1:16" x14ac:dyDescent="0.25">
      <c r="A1906">
        <v>249</v>
      </c>
      <c r="B1906" s="110">
        <v>45978</v>
      </c>
      <c r="C1906" s="89">
        <v>4.5</v>
      </c>
      <c r="D1906" s="89">
        <v>5.0999999999999996</v>
      </c>
      <c r="E1906" s="96">
        <v>483</v>
      </c>
      <c r="F1906" s="89">
        <v>4.8</v>
      </c>
      <c r="G1906" s="89"/>
      <c r="H1906">
        <v>0.83</v>
      </c>
      <c r="I1906" t="s">
        <v>4</v>
      </c>
      <c r="J1906">
        <v>1.1000000000000001</v>
      </c>
      <c r="K1906">
        <v>11</v>
      </c>
      <c r="L1906">
        <v>2025</v>
      </c>
      <c r="M1906" t="s">
        <v>375</v>
      </c>
      <c r="N1906" s="89" cm="1">
        <f t="array" ref="N1906">IF(ISNUMBER(_34_KNMI_Stations[[#This Row],[Etmaal temperatuur °C]]),IF(_34_KNMI_Stations[[#This Row],[Etmaal temperatuur °C]]&lt;stookgrens[],stookgrens[]-_34_KNMI_Stations[[#This Row],[Etmaal temperatuur °C]],0),"")</f>
        <v>12.9</v>
      </c>
      <c r="O1906" s="89">
        <f>_34_KNMI_Stations[[#This Row],[graaddagen]]*_34_KNMI_Stations[[#This Row],[Gewogen factor]]</f>
        <v>14.190000000000001</v>
      </c>
      <c r="P1906" s="89" cm="1">
        <f t="array" ref="P19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907" spans="1:16" x14ac:dyDescent="0.25">
      <c r="A1907">
        <v>249</v>
      </c>
      <c r="B1907" s="110">
        <v>45979</v>
      </c>
      <c r="C1907" s="89">
        <v>4.5</v>
      </c>
      <c r="D1907" s="89">
        <v>4.5999999999999996</v>
      </c>
      <c r="E1907" s="96">
        <v>229</v>
      </c>
      <c r="F1907" s="89">
        <v>4.5</v>
      </c>
      <c r="G1907" s="89"/>
      <c r="H1907">
        <v>0.84</v>
      </c>
      <c r="I1907" t="s">
        <v>4</v>
      </c>
      <c r="J1907">
        <v>1.1000000000000001</v>
      </c>
      <c r="K1907">
        <v>11</v>
      </c>
      <c r="L1907">
        <v>2025</v>
      </c>
      <c r="M1907" t="s">
        <v>375</v>
      </c>
      <c r="N1907" s="89" cm="1">
        <f t="array" ref="N1907">IF(ISNUMBER(_34_KNMI_Stations[[#This Row],[Etmaal temperatuur °C]]),IF(_34_KNMI_Stations[[#This Row],[Etmaal temperatuur °C]]&lt;stookgrens[],stookgrens[]-_34_KNMI_Stations[[#This Row],[Etmaal temperatuur °C]],0),"")</f>
        <v>13.4</v>
      </c>
      <c r="O1907" s="89">
        <f>_34_KNMI_Stations[[#This Row],[graaddagen]]*_34_KNMI_Stations[[#This Row],[Gewogen factor]]</f>
        <v>14.740000000000002</v>
      </c>
      <c r="P1907" s="89" cm="1">
        <f t="array" ref="P19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908" spans="1:16" x14ac:dyDescent="0.25">
      <c r="A1908">
        <v>249</v>
      </c>
      <c r="B1908" s="110">
        <v>45980</v>
      </c>
      <c r="C1908" s="89">
        <v>4.8</v>
      </c>
      <c r="D1908" s="89">
        <v>4.5</v>
      </c>
      <c r="E1908" s="96">
        <v>102</v>
      </c>
      <c r="F1908" s="89">
        <v>14.4</v>
      </c>
      <c r="G1908" s="89"/>
      <c r="H1908">
        <v>0.91</v>
      </c>
      <c r="I1908" t="s">
        <v>4</v>
      </c>
      <c r="J1908">
        <v>1.1000000000000001</v>
      </c>
      <c r="K1908">
        <v>11</v>
      </c>
      <c r="L1908">
        <v>2025</v>
      </c>
      <c r="M1908" t="s">
        <v>375</v>
      </c>
      <c r="N1908" s="89" cm="1">
        <f t="array" ref="N1908">IF(ISNUMBER(_34_KNMI_Stations[[#This Row],[Etmaal temperatuur °C]]),IF(_34_KNMI_Stations[[#This Row],[Etmaal temperatuur °C]]&lt;stookgrens[],stookgrens[]-_34_KNMI_Stations[[#This Row],[Etmaal temperatuur °C]],0),"")</f>
        <v>13.5</v>
      </c>
      <c r="O1908" s="89">
        <f>_34_KNMI_Stations[[#This Row],[graaddagen]]*_34_KNMI_Stations[[#This Row],[Gewogen factor]]</f>
        <v>14.850000000000001</v>
      </c>
      <c r="P1908" s="89" cm="1">
        <f t="array" ref="P19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909" spans="1:16" x14ac:dyDescent="0.25">
      <c r="A1909">
        <v>249</v>
      </c>
      <c r="B1909" s="110">
        <v>45981</v>
      </c>
      <c r="C1909" s="89">
        <v>2.6</v>
      </c>
      <c r="D1909" s="89">
        <v>2.1</v>
      </c>
      <c r="E1909" s="96">
        <v>293</v>
      </c>
      <c r="F1909" s="89">
        <v>3.8</v>
      </c>
      <c r="G1909" s="89"/>
      <c r="H1909">
        <v>0.92</v>
      </c>
      <c r="I1909" t="s">
        <v>4</v>
      </c>
      <c r="J1909">
        <v>1.1000000000000001</v>
      </c>
      <c r="K1909">
        <v>11</v>
      </c>
      <c r="L1909">
        <v>2025</v>
      </c>
      <c r="M1909" t="s">
        <v>375</v>
      </c>
      <c r="N1909" s="89" cm="1">
        <f t="array" ref="N1909">IF(ISNUMBER(_34_KNMI_Stations[[#This Row],[Etmaal temperatuur °C]]),IF(_34_KNMI_Stations[[#This Row],[Etmaal temperatuur °C]]&lt;stookgrens[],stookgrens[]-_34_KNMI_Stations[[#This Row],[Etmaal temperatuur °C]],0),"")</f>
        <v>15.9</v>
      </c>
      <c r="O1909" s="89">
        <f>_34_KNMI_Stations[[#This Row],[graaddagen]]*_34_KNMI_Stations[[#This Row],[Gewogen factor]]</f>
        <v>17.490000000000002</v>
      </c>
      <c r="P1909" s="89" cm="1">
        <f t="array" ref="P19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910" spans="1:16" x14ac:dyDescent="0.25">
      <c r="A1910">
        <v>249</v>
      </c>
      <c r="B1910" s="110">
        <v>45982</v>
      </c>
      <c r="C1910" s="89">
        <v>2.9</v>
      </c>
      <c r="D1910" s="89">
        <v>2.1</v>
      </c>
      <c r="E1910" s="96">
        <v>500</v>
      </c>
      <c r="F1910" s="89">
        <v>0.5</v>
      </c>
      <c r="G1910" s="89"/>
      <c r="H1910">
        <v>0.89</v>
      </c>
      <c r="I1910" t="s">
        <v>4</v>
      </c>
      <c r="J1910">
        <v>1.1000000000000001</v>
      </c>
      <c r="K1910">
        <v>11</v>
      </c>
      <c r="L1910">
        <v>2025</v>
      </c>
      <c r="M1910" t="s">
        <v>375</v>
      </c>
      <c r="N1910" s="89" cm="1">
        <f t="array" ref="N1910">IF(ISNUMBER(_34_KNMI_Stations[[#This Row],[Etmaal temperatuur °C]]),IF(_34_KNMI_Stations[[#This Row],[Etmaal temperatuur °C]]&lt;stookgrens[],stookgrens[]-_34_KNMI_Stations[[#This Row],[Etmaal temperatuur °C]],0),"")</f>
        <v>15.9</v>
      </c>
      <c r="O1910" s="89">
        <f>_34_KNMI_Stations[[#This Row],[graaddagen]]*_34_KNMI_Stations[[#This Row],[Gewogen factor]]</f>
        <v>17.490000000000002</v>
      </c>
      <c r="P1910" s="89" cm="1">
        <f t="array" ref="P19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911" spans="1:16" x14ac:dyDescent="0.25">
      <c r="A1911">
        <v>249</v>
      </c>
      <c r="B1911" s="110">
        <v>45983</v>
      </c>
      <c r="C1911" s="89">
        <v>6.1</v>
      </c>
      <c r="D1911" s="89">
        <v>2.5</v>
      </c>
      <c r="E1911" s="96">
        <v>307</v>
      </c>
      <c r="F1911" s="89">
        <v>-0.1</v>
      </c>
      <c r="G1911" s="89"/>
      <c r="H1911">
        <v>0.78</v>
      </c>
      <c r="I1911" t="s">
        <v>4</v>
      </c>
      <c r="J1911">
        <v>1.1000000000000001</v>
      </c>
      <c r="K1911">
        <v>11</v>
      </c>
      <c r="L1911">
        <v>2025</v>
      </c>
      <c r="M1911" t="s">
        <v>375</v>
      </c>
      <c r="N1911" s="89" cm="1">
        <f t="array" ref="N1911">IF(ISNUMBER(_34_KNMI_Stations[[#This Row],[Etmaal temperatuur °C]]),IF(_34_KNMI_Stations[[#This Row],[Etmaal temperatuur °C]]&lt;stookgrens[],stookgrens[]-_34_KNMI_Stations[[#This Row],[Etmaal temperatuur °C]],0),"")</f>
        <v>15.5</v>
      </c>
      <c r="O1911" s="89">
        <f>_34_KNMI_Stations[[#This Row],[graaddagen]]*_34_KNMI_Stations[[#This Row],[Gewogen factor]]</f>
        <v>17.05</v>
      </c>
      <c r="P1911" s="89" cm="1">
        <f t="array" ref="P19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912" spans="1:16" x14ac:dyDescent="0.25">
      <c r="A1912">
        <v>249</v>
      </c>
      <c r="B1912" s="110">
        <v>45984</v>
      </c>
      <c r="C1912" s="89">
        <v>7.4</v>
      </c>
      <c r="D1912" s="89">
        <v>2.2999999999999998</v>
      </c>
      <c r="E1912" s="96">
        <v>98</v>
      </c>
      <c r="F1912" s="89">
        <v>3.6</v>
      </c>
      <c r="G1912" s="89"/>
      <c r="H1912">
        <v>0.9</v>
      </c>
      <c r="I1912" t="s">
        <v>4</v>
      </c>
      <c r="J1912">
        <v>1.1000000000000001</v>
      </c>
      <c r="K1912">
        <v>11</v>
      </c>
      <c r="L1912">
        <v>2025</v>
      </c>
      <c r="M1912" t="s">
        <v>375</v>
      </c>
      <c r="N1912" s="89" cm="1">
        <f t="array" ref="N1912">IF(ISNUMBER(_34_KNMI_Stations[[#This Row],[Etmaal temperatuur °C]]),IF(_34_KNMI_Stations[[#This Row],[Etmaal temperatuur °C]]&lt;stookgrens[],stookgrens[]-_34_KNMI_Stations[[#This Row],[Etmaal temperatuur °C]],0),"")</f>
        <v>15.7</v>
      </c>
      <c r="O1912" s="89">
        <f>_34_KNMI_Stations[[#This Row],[graaddagen]]*_34_KNMI_Stations[[#This Row],[Gewogen factor]]</f>
        <v>17.27</v>
      </c>
      <c r="P1912" s="89" cm="1">
        <f t="array" ref="P19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913" spans="1:16" x14ac:dyDescent="0.25">
      <c r="A1913">
        <v>249</v>
      </c>
      <c r="B1913" s="110">
        <v>45985</v>
      </c>
      <c r="C1913" s="89">
        <v>3.1</v>
      </c>
      <c r="D1913" s="89">
        <v>3.5</v>
      </c>
      <c r="E1913" s="96">
        <v>260</v>
      </c>
      <c r="F1913" s="89">
        <v>1.1000000000000001</v>
      </c>
      <c r="G1913" s="89"/>
      <c r="H1913">
        <v>0.95</v>
      </c>
      <c r="I1913" t="s">
        <v>4</v>
      </c>
      <c r="J1913">
        <v>1.1000000000000001</v>
      </c>
      <c r="K1913">
        <v>11</v>
      </c>
      <c r="L1913">
        <v>2025</v>
      </c>
      <c r="M1913" t="s">
        <v>376</v>
      </c>
      <c r="N1913" s="89" cm="1">
        <f t="array" ref="N1913">IF(ISNUMBER(_34_KNMI_Stations[[#This Row],[Etmaal temperatuur °C]]),IF(_34_KNMI_Stations[[#This Row],[Etmaal temperatuur °C]]&lt;stookgrens[],stookgrens[]-_34_KNMI_Stations[[#This Row],[Etmaal temperatuur °C]],0),"")</f>
        <v>14.5</v>
      </c>
      <c r="O1913" s="89">
        <f>_34_KNMI_Stations[[#This Row],[graaddagen]]*_34_KNMI_Stations[[#This Row],[Gewogen factor]]</f>
        <v>15.950000000000001</v>
      </c>
      <c r="P1913" s="89" cm="1">
        <f t="array" ref="P19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914" spans="1:16" x14ac:dyDescent="0.25">
      <c r="A1914">
        <v>249</v>
      </c>
      <c r="B1914" s="110">
        <v>45986</v>
      </c>
      <c r="C1914" s="89">
        <v>3.4</v>
      </c>
      <c r="D1914" s="89">
        <v>3.5</v>
      </c>
      <c r="E1914" s="96">
        <v>365</v>
      </c>
      <c r="F1914" s="89">
        <v>0.9</v>
      </c>
      <c r="G1914" s="89"/>
      <c r="H1914">
        <v>0.91</v>
      </c>
      <c r="I1914" t="s">
        <v>4</v>
      </c>
      <c r="J1914">
        <v>1.1000000000000001</v>
      </c>
      <c r="K1914">
        <v>11</v>
      </c>
      <c r="L1914">
        <v>2025</v>
      </c>
      <c r="M1914" t="s">
        <v>376</v>
      </c>
      <c r="N1914" s="89" cm="1">
        <f t="array" ref="N1914">IF(ISNUMBER(_34_KNMI_Stations[[#This Row],[Etmaal temperatuur °C]]),IF(_34_KNMI_Stations[[#This Row],[Etmaal temperatuur °C]]&lt;stookgrens[],stookgrens[]-_34_KNMI_Stations[[#This Row],[Etmaal temperatuur °C]],0),"")</f>
        <v>14.5</v>
      </c>
      <c r="O1914" s="89">
        <f>_34_KNMI_Stations[[#This Row],[graaddagen]]*_34_KNMI_Stations[[#This Row],[Gewogen factor]]</f>
        <v>15.950000000000001</v>
      </c>
      <c r="P1914" s="89" cm="1">
        <f t="array" ref="P19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915" spans="1:16" x14ac:dyDescent="0.25">
      <c r="A1915">
        <v>249</v>
      </c>
      <c r="B1915" s="110">
        <v>45987</v>
      </c>
      <c r="C1915" s="89">
        <v>2.2999999999999998</v>
      </c>
      <c r="D1915" s="89">
        <v>2.2999999999999998</v>
      </c>
      <c r="E1915" s="96">
        <v>232</v>
      </c>
      <c r="F1915" s="89">
        <v>-0.1</v>
      </c>
      <c r="G1915" s="89"/>
      <c r="H1915">
        <v>0.98</v>
      </c>
      <c r="I1915" t="s">
        <v>4</v>
      </c>
      <c r="J1915">
        <v>1.1000000000000001</v>
      </c>
      <c r="K1915">
        <v>11</v>
      </c>
      <c r="L1915">
        <v>2025</v>
      </c>
      <c r="M1915" t="s">
        <v>376</v>
      </c>
      <c r="N1915" s="89" cm="1">
        <f t="array" ref="N1915">IF(ISNUMBER(_34_KNMI_Stations[[#This Row],[Etmaal temperatuur °C]]),IF(_34_KNMI_Stations[[#This Row],[Etmaal temperatuur °C]]&lt;stookgrens[],stookgrens[]-_34_KNMI_Stations[[#This Row],[Etmaal temperatuur °C]],0),"")</f>
        <v>15.7</v>
      </c>
      <c r="O1915" s="89">
        <f>_34_KNMI_Stations[[#This Row],[graaddagen]]*_34_KNMI_Stations[[#This Row],[Gewogen factor]]</f>
        <v>17.27</v>
      </c>
      <c r="P1915" s="89" cm="1">
        <f t="array" ref="P19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916" spans="1:16" x14ac:dyDescent="0.25">
      <c r="A1916">
        <v>249</v>
      </c>
      <c r="B1916" s="110">
        <v>45988</v>
      </c>
      <c r="C1916" s="89">
        <v>7.2</v>
      </c>
      <c r="D1916" s="89">
        <v>6.7</v>
      </c>
      <c r="E1916" s="96">
        <v>75</v>
      </c>
      <c r="F1916" s="89">
        <v>0.5</v>
      </c>
      <c r="G1916" s="89"/>
      <c r="H1916">
        <v>0.95</v>
      </c>
      <c r="I1916" t="s">
        <v>4</v>
      </c>
      <c r="J1916">
        <v>1.1000000000000001</v>
      </c>
      <c r="K1916">
        <v>11</v>
      </c>
      <c r="L1916">
        <v>2025</v>
      </c>
      <c r="M1916" t="s">
        <v>376</v>
      </c>
      <c r="N1916" s="89" cm="1">
        <f t="array" ref="N1916">IF(ISNUMBER(_34_KNMI_Stations[[#This Row],[Etmaal temperatuur °C]]),IF(_34_KNMI_Stations[[#This Row],[Etmaal temperatuur °C]]&lt;stookgrens[],stookgrens[]-_34_KNMI_Stations[[#This Row],[Etmaal temperatuur °C]],0),"")</f>
        <v>11.3</v>
      </c>
      <c r="O1916" s="89">
        <f>_34_KNMI_Stations[[#This Row],[graaddagen]]*_34_KNMI_Stations[[#This Row],[Gewogen factor]]</f>
        <v>12.430000000000001</v>
      </c>
      <c r="P1916" s="89" cm="1">
        <f t="array" ref="P19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917" spans="1:16" x14ac:dyDescent="0.25">
      <c r="A1917">
        <v>249</v>
      </c>
      <c r="B1917" s="110">
        <v>45989</v>
      </c>
      <c r="C1917" s="89">
        <v>6</v>
      </c>
      <c r="D1917" s="89">
        <v>9.9</v>
      </c>
      <c r="E1917" s="96">
        <v>223</v>
      </c>
      <c r="F1917" s="89">
        <v>1.4</v>
      </c>
      <c r="G1917" s="89"/>
      <c r="H1917">
        <v>0.93</v>
      </c>
      <c r="I1917" t="s">
        <v>4</v>
      </c>
      <c r="J1917">
        <v>1.1000000000000001</v>
      </c>
      <c r="K1917">
        <v>11</v>
      </c>
      <c r="L1917">
        <v>2025</v>
      </c>
      <c r="M1917" t="s">
        <v>376</v>
      </c>
      <c r="N1917" s="89" cm="1">
        <f t="array" ref="N1917">IF(ISNUMBER(_34_KNMI_Stations[[#This Row],[Etmaal temperatuur °C]]),IF(_34_KNMI_Stations[[#This Row],[Etmaal temperatuur °C]]&lt;stookgrens[],stookgrens[]-_34_KNMI_Stations[[#This Row],[Etmaal temperatuur °C]],0),"")</f>
        <v>8.1</v>
      </c>
      <c r="O1917" s="89">
        <f>_34_KNMI_Stations[[#This Row],[graaddagen]]*_34_KNMI_Stations[[#This Row],[Gewogen factor]]</f>
        <v>8.91</v>
      </c>
      <c r="P1917" s="89" cm="1">
        <f t="array" ref="P19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918" spans="1:16" x14ac:dyDescent="0.25">
      <c r="A1918">
        <v>249</v>
      </c>
      <c r="B1918" s="110">
        <v>45990</v>
      </c>
      <c r="C1918" s="89">
        <v>6.3</v>
      </c>
      <c r="D1918" s="89">
        <v>9</v>
      </c>
      <c r="E1918" s="96">
        <v>153</v>
      </c>
      <c r="F1918" s="89">
        <v>1.4</v>
      </c>
      <c r="G1918" s="89"/>
      <c r="H1918">
        <v>0.91</v>
      </c>
      <c r="I1918" t="s">
        <v>4</v>
      </c>
      <c r="J1918">
        <v>1.1000000000000001</v>
      </c>
      <c r="K1918">
        <v>11</v>
      </c>
      <c r="L1918">
        <v>2025</v>
      </c>
      <c r="M1918" t="s">
        <v>376</v>
      </c>
      <c r="N1918" s="89" cm="1">
        <f t="array" ref="N1918">IF(ISNUMBER(_34_KNMI_Stations[[#This Row],[Etmaal temperatuur °C]]),IF(_34_KNMI_Stations[[#This Row],[Etmaal temperatuur °C]]&lt;stookgrens[],stookgrens[]-_34_KNMI_Stations[[#This Row],[Etmaal temperatuur °C]],0),"")</f>
        <v>9</v>
      </c>
      <c r="O1918" s="89">
        <f>_34_KNMI_Stations[[#This Row],[graaddagen]]*_34_KNMI_Stations[[#This Row],[Gewogen factor]]</f>
        <v>9.9</v>
      </c>
      <c r="P1918" s="89" cm="1">
        <f t="array" ref="P19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919" spans="1:16" x14ac:dyDescent="0.25">
      <c r="A1919">
        <v>249</v>
      </c>
      <c r="B1919" s="110">
        <v>45991</v>
      </c>
      <c r="C1919" s="89">
        <v>5.5</v>
      </c>
      <c r="D1919" s="89">
        <v>6.6</v>
      </c>
      <c r="E1919" s="96">
        <v>289</v>
      </c>
      <c r="F1919" s="89">
        <v>1.3</v>
      </c>
      <c r="G1919" s="89"/>
      <c r="H1919">
        <v>0.83</v>
      </c>
      <c r="I1919" t="s">
        <v>4</v>
      </c>
      <c r="J1919">
        <v>1.1000000000000001</v>
      </c>
      <c r="K1919">
        <v>11</v>
      </c>
      <c r="L1919">
        <v>2025</v>
      </c>
      <c r="M1919" t="s">
        <v>376</v>
      </c>
      <c r="N1919" s="89" cm="1">
        <f t="array" ref="N1919">IF(ISNUMBER(_34_KNMI_Stations[[#This Row],[Etmaal temperatuur °C]]),IF(_34_KNMI_Stations[[#This Row],[Etmaal temperatuur °C]]&lt;stookgrens[],stookgrens[]-_34_KNMI_Stations[[#This Row],[Etmaal temperatuur °C]],0),"")</f>
        <v>11.4</v>
      </c>
      <c r="O1919" s="89">
        <f>_34_KNMI_Stations[[#This Row],[graaddagen]]*_34_KNMI_Stations[[#This Row],[Gewogen factor]]</f>
        <v>12.540000000000001</v>
      </c>
      <c r="P1919" s="89" cm="1">
        <f t="array" ref="P19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920" spans="1:16" x14ac:dyDescent="0.25">
      <c r="A1920">
        <v>249</v>
      </c>
      <c r="B1920" s="110">
        <v>45992</v>
      </c>
      <c r="C1920" s="89">
        <v>7.9</v>
      </c>
      <c r="D1920" s="89">
        <v>5.7</v>
      </c>
      <c r="E1920" s="96">
        <v>163</v>
      </c>
      <c r="F1920" s="89">
        <v>2</v>
      </c>
      <c r="G1920" s="89"/>
      <c r="H1920">
        <v>0.84</v>
      </c>
      <c r="I1920" t="s">
        <v>4</v>
      </c>
      <c r="J1920">
        <v>1.1000000000000001</v>
      </c>
      <c r="K1920">
        <v>12</v>
      </c>
      <c r="L1920">
        <v>2025</v>
      </c>
      <c r="M1920" t="s">
        <v>377</v>
      </c>
      <c r="N1920" s="89" cm="1">
        <f t="array" ref="N1920">IF(ISNUMBER(_34_KNMI_Stations[[#This Row],[Etmaal temperatuur °C]]),IF(_34_KNMI_Stations[[#This Row],[Etmaal temperatuur °C]]&lt;stookgrens[],stookgrens[]-_34_KNMI_Stations[[#This Row],[Etmaal temperatuur °C]],0),"")</f>
        <v>12.3</v>
      </c>
      <c r="O1920" s="89">
        <f>_34_KNMI_Stations[[#This Row],[graaddagen]]*_34_KNMI_Stations[[#This Row],[Gewogen factor]]</f>
        <v>13.530000000000001</v>
      </c>
      <c r="P1920" s="89" cm="1">
        <f t="array" ref="P19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921" spans="1:16" x14ac:dyDescent="0.25">
      <c r="A1921">
        <v>249</v>
      </c>
      <c r="B1921" s="110">
        <v>45993</v>
      </c>
      <c r="C1921" s="89">
        <v>5.4</v>
      </c>
      <c r="D1921" s="89">
        <v>7.1</v>
      </c>
      <c r="E1921" s="96">
        <v>117</v>
      </c>
      <c r="F1921" s="89">
        <v>0.1</v>
      </c>
      <c r="G1921" s="89"/>
      <c r="H1921">
        <v>0.79</v>
      </c>
      <c r="I1921" t="s">
        <v>4</v>
      </c>
      <c r="J1921">
        <v>1.1000000000000001</v>
      </c>
      <c r="K1921">
        <v>12</v>
      </c>
      <c r="L1921">
        <v>2025</v>
      </c>
      <c r="M1921" t="s">
        <v>377</v>
      </c>
      <c r="N1921" s="89" cm="1">
        <f t="array" ref="N1921">IF(ISNUMBER(_34_KNMI_Stations[[#This Row],[Etmaal temperatuur °C]]),IF(_34_KNMI_Stations[[#This Row],[Etmaal temperatuur °C]]&lt;stookgrens[],stookgrens[]-_34_KNMI_Stations[[#This Row],[Etmaal temperatuur °C]],0),"")</f>
        <v>10.9</v>
      </c>
      <c r="O1921" s="89">
        <f>_34_KNMI_Stations[[#This Row],[graaddagen]]*_34_KNMI_Stations[[#This Row],[Gewogen factor]]</f>
        <v>11.990000000000002</v>
      </c>
      <c r="P1921" s="89" cm="1">
        <f t="array" ref="P19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922" spans="1:16" x14ac:dyDescent="0.25">
      <c r="A1922">
        <v>249</v>
      </c>
      <c r="B1922" s="110">
        <v>45994</v>
      </c>
      <c r="C1922" s="89">
        <v>2.9</v>
      </c>
      <c r="D1922" s="89">
        <v>6.3</v>
      </c>
      <c r="E1922" s="96">
        <v>290</v>
      </c>
      <c r="F1922" s="89">
        <v>0</v>
      </c>
      <c r="G1922" s="89"/>
      <c r="H1922">
        <v>0.92</v>
      </c>
      <c r="I1922" t="s">
        <v>4</v>
      </c>
      <c r="J1922">
        <v>1.1000000000000001</v>
      </c>
      <c r="K1922">
        <v>12</v>
      </c>
      <c r="L1922">
        <v>2025</v>
      </c>
      <c r="M1922" t="s">
        <v>377</v>
      </c>
      <c r="N1922" s="89" cm="1">
        <f t="array" ref="N1922">IF(ISNUMBER(_34_KNMI_Stations[[#This Row],[Etmaal temperatuur °C]]),IF(_34_KNMI_Stations[[#This Row],[Etmaal temperatuur °C]]&lt;stookgrens[],stookgrens[]-_34_KNMI_Stations[[#This Row],[Etmaal temperatuur °C]],0),"")</f>
        <v>11.7</v>
      </c>
      <c r="O1922" s="89">
        <f>_34_KNMI_Stations[[#This Row],[graaddagen]]*_34_KNMI_Stations[[#This Row],[Gewogen factor]]</f>
        <v>12.870000000000001</v>
      </c>
      <c r="P1922" s="89" cm="1">
        <f t="array" ref="P19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923" spans="1:16" x14ac:dyDescent="0.25">
      <c r="A1923">
        <v>249</v>
      </c>
      <c r="B1923" s="110">
        <v>45995</v>
      </c>
      <c r="C1923" s="89">
        <v>5.0999999999999996</v>
      </c>
      <c r="D1923" s="89">
        <v>5.9</v>
      </c>
      <c r="E1923" s="96">
        <v>330</v>
      </c>
      <c r="F1923" s="89">
        <v>0.1</v>
      </c>
      <c r="G1923" s="89"/>
      <c r="H1923">
        <v>0.9</v>
      </c>
      <c r="I1923" t="s">
        <v>4</v>
      </c>
      <c r="J1923">
        <v>1.1000000000000001</v>
      </c>
      <c r="K1923">
        <v>12</v>
      </c>
      <c r="L1923">
        <v>2025</v>
      </c>
      <c r="M1923" t="s">
        <v>377</v>
      </c>
      <c r="N1923" s="89" cm="1">
        <f t="array" ref="N1923">IF(ISNUMBER(_34_KNMI_Stations[[#This Row],[Etmaal temperatuur °C]]),IF(_34_KNMI_Stations[[#This Row],[Etmaal temperatuur °C]]&lt;stookgrens[],stookgrens[]-_34_KNMI_Stations[[#This Row],[Etmaal temperatuur °C]],0),"")</f>
        <v>12.1</v>
      </c>
      <c r="O1923" s="89">
        <f>_34_KNMI_Stations[[#This Row],[graaddagen]]*_34_KNMI_Stations[[#This Row],[Gewogen factor]]</f>
        <v>13.31</v>
      </c>
      <c r="P1923" s="89" cm="1">
        <f t="array" ref="P19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924" spans="1:16" x14ac:dyDescent="0.25">
      <c r="A1924">
        <v>249</v>
      </c>
      <c r="B1924" s="110">
        <v>45996</v>
      </c>
      <c r="C1924" s="89">
        <v>4.3</v>
      </c>
      <c r="D1924" s="89">
        <v>4.3</v>
      </c>
      <c r="E1924" s="96">
        <v>135</v>
      </c>
      <c r="F1924" s="89">
        <v>0</v>
      </c>
      <c r="G1924" s="89"/>
      <c r="H1924">
        <v>0.95</v>
      </c>
      <c r="I1924" t="s">
        <v>4</v>
      </c>
      <c r="J1924">
        <v>1.1000000000000001</v>
      </c>
      <c r="K1924">
        <v>12</v>
      </c>
      <c r="L1924">
        <v>2025</v>
      </c>
      <c r="M1924" t="s">
        <v>377</v>
      </c>
      <c r="N1924" s="89" cm="1">
        <f t="array" ref="N1924">IF(ISNUMBER(_34_KNMI_Stations[[#This Row],[Etmaal temperatuur °C]]),IF(_34_KNMI_Stations[[#This Row],[Etmaal temperatuur °C]]&lt;stookgrens[],stookgrens[]-_34_KNMI_Stations[[#This Row],[Etmaal temperatuur °C]],0),"")</f>
        <v>13.7</v>
      </c>
      <c r="O1924" s="89">
        <f>_34_KNMI_Stations[[#This Row],[graaddagen]]*_34_KNMI_Stations[[#This Row],[Gewogen factor]]</f>
        <v>15.07</v>
      </c>
      <c r="P1924" s="89" cm="1">
        <f t="array" ref="P19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925" spans="1:16" x14ac:dyDescent="0.25">
      <c r="A1925">
        <v>249</v>
      </c>
      <c r="B1925" s="110">
        <v>45997</v>
      </c>
      <c r="C1925" s="89">
        <v>7</v>
      </c>
      <c r="D1925" s="89">
        <v>7.9</v>
      </c>
      <c r="E1925" s="96">
        <v>105</v>
      </c>
      <c r="F1925" s="89">
        <v>6.5</v>
      </c>
      <c r="G1925" s="89"/>
      <c r="H1925">
        <v>0.93</v>
      </c>
      <c r="I1925" t="s">
        <v>4</v>
      </c>
      <c r="J1925">
        <v>1.1000000000000001</v>
      </c>
      <c r="K1925">
        <v>12</v>
      </c>
      <c r="L1925">
        <v>2025</v>
      </c>
      <c r="M1925" t="s">
        <v>377</v>
      </c>
      <c r="N1925" s="89" cm="1">
        <f t="array" ref="N1925">IF(ISNUMBER(_34_KNMI_Stations[[#This Row],[Etmaal temperatuur °C]]),IF(_34_KNMI_Stations[[#This Row],[Etmaal temperatuur °C]]&lt;stookgrens[],stookgrens[]-_34_KNMI_Stations[[#This Row],[Etmaal temperatuur °C]],0),"")</f>
        <v>10.1</v>
      </c>
      <c r="O1925" s="89">
        <f>_34_KNMI_Stations[[#This Row],[graaddagen]]*_34_KNMI_Stations[[#This Row],[Gewogen factor]]</f>
        <v>11.110000000000001</v>
      </c>
      <c r="P1925" s="89" cm="1">
        <f t="array" ref="P19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926" spans="1:16" x14ac:dyDescent="0.25">
      <c r="A1926">
        <v>249</v>
      </c>
      <c r="B1926" s="110">
        <v>45998</v>
      </c>
      <c r="C1926" s="89">
        <v>6.4</v>
      </c>
      <c r="D1926" s="89">
        <v>10.1</v>
      </c>
      <c r="E1926" s="96">
        <v>119</v>
      </c>
      <c r="F1926" s="89">
        <v>10.7</v>
      </c>
      <c r="G1926" s="89"/>
      <c r="H1926">
        <v>0.93</v>
      </c>
      <c r="I1926" t="s">
        <v>4</v>
      </c>
      <c r="J1926">
        <v>1.1000000000000001</v>
      </c>
      <c r="K1926">
        <v>12</v>
      </c>
      <c r="L1926">
        <v>2025</v>
      </c>
      <c r="M1926" t="s">
        <v>377</v>
      </c>
      <c r="N1926" s="89" cm="1">
        <f t="array" ref="N1926">IF(ISNUMBER(_34_KNMI_Stations[[#This Row],[Etmaal temperatuur °C]]),IF(_34_KNMI_Stations[[#This Row],[Etmaal temperatuur °C]]&lt;stookgrens[],stookgrens[]-_34_KNMI_Stations[[#This Row],[Etmaal temperatuur °C]],0),"")</f>
        <v>7.9</v>
      </c>
      <c r="O1926" s="89">
        <f>_34_KNMI_Stations[[#This Row],[graaddagen]]*_34_KNMI_Stations[[#This Row],[Gewogen factor]]</f>
        <v>8.6900000000000013</v>
      </c>
      <c r="P1926" s="89" cm="1">
        <f t="array" ref="P19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927" spans="1:16" x14ac:dyDescent="0.25">
      <c r="A1927">
        <v>249</v>
      </c>
      <c r="B1927" s="110">
        <v>45999</v>
      </c>
      <c r="C1927" s="89">
        <v>6.6</v>
      </c>
      <c r="D1927" s="89">
        <v>11.3</v>
      </c>
      <c r="E1927" s="96">
        <v>129</v>
      </c>
      <c r="F1927" s="89">
        <v>-0.1</v>
      </c>
      <c r="G1927" s="89"/>
      <c r="H1927">
        <v>0.89</v>
      </c>
      <c r="I1927" t="s">
        <v>4</v>
      </c>
      <c r="J1927">
        <v>1.1000000000000001</v>
      </c>
      <c r="K1927">
        <v>12</v>
      </c>
      <c r="L1927">
        <v>2025</v>
      </c>
      <c r="M1927" t="s">
        <v>378</v>
      </c>
      <c r="N1927" s="89" cm="1">
        <f t="array" ref="N1927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1927" s="89">
        <f>_34_KNMI_Stations[[#This Row],[graaddagen]]*_34_KNMI_Stations[[#This Row],[Gewogen factor]]</f>
        <v>7.37</v>
      </c>
      <c r="P1927" s="89" cm="1">
        <f t="array" ref="P19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928" spans="1:16" x14ac:dyDescent="0.25">
      <c r="A1928">
        <v>249</v>
      </c>
      <c r="B1928" s="110">
        <v>46000</v>
      </c>
      <c r="C1928" s="89">
        <v>5.8</v>
      </c>
      <c r="D1928" s="89">
        <v>12.2</v>
      </c>
      <c r="E1928" s="96">
        <v>109</v>
      </c>
      <c r="F1928" s="89">
        <v>1.9</v>
      </c>
      <c r="G1928" s="89"/>
      <c r="H1928">
        <v>0.87</v>
      </c>
      <c r="I1928" t="s">
        <v>4</v>
      </c>
      <c r="J1928">
        <v>1.1000000000000001</v>
      </c>
      <c r="K1928">
        <v>12</v>
      </c>
      <c r="L1928">
        <v>2025</v>
      </c>
      <c r="M1928" t="s">
        <v>378</v>
      </c>
      <c r="N1928" s="89" cm="1">
        <f t="array" ref="N1928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928" s="89">
        <f>_34_KNMI_Stations[[#This Row],[graaddagen]]*_34_KNMI_Stations[[#This Row],[Gewogen factor]]</f>
        <v>6.3800000000000017</v>
      </c>
      <c r="P1928" s="89" cm="1">
        <f t="array" ref="P19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929" spans="1:16" x14ac:dyDescent="0.25">
      <c r="A1929">
        <v>249</v>
      </c>
      <c r="B1929" s="110">
        <v>46001</v>
      </c>
      <c r="C1929" s="89">
        <v>6.8</v>
      </c>
      <c r="D1929" s="89">
        <v>11.1</v>
      </c>
      <c r="E1929" s="96">
        <v>250</v>
      </c>
      <c r="F1929" s="89">
        <v>0</v>
      </c>
      <c r="G1929" s="89"/>
      <c r="H1929">
        <v>0.88</v>
      </c>
      <c r="I1929" t="s">
        <v>4</v>
      </c>
      <c r="J1929">
        <v>1.1000000000000001</v>
      </c>
      <c r="K1929">
        <v>12</v>
      </c>
      <c r="L1929">
        <v>2025</v>
      </c>
      <c r="M1929" t="s">
        <v>378</v>
      </c>
      <c r="N1929" s="89" cm="1">
        <f t="array" ref="N1929">IF(ISNUMBER(_34_KNMI_Stations[[#This Row],[Etmaal temperatuur °C]]),IF(_34_KNMI_Stations[[#This Row],[Etmaal temperatuur °C]]&lt;stookgrens[],stookgrens[]-_34_KNMI_Stations[[#This Row],[Etmaal temperatuur °C]],0),"")</f>
        <v>6.9</v>
      </c>
      <c r="O1929" s="89">
        <f>_34_KNMI_Stations[[#This Row],[graaddagen]]*_34_KNMI_Stations[[#This Row],[Gewogen factor]]</f>
        <v>7.5900000000000007</v>
      </c>
      <c r="P1929" s="89" cm="1">
        <f t="array" ref="P19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930" spans="1:16" x14ac:dyDescent="0.25">
      <c r="A1930">
        <v>249</v>
      </c>
      <c r="B1930" s="110">
        <v>46002</v>
      </c>
      <c r="C1930" s="89">
        <v>4.5</v>
      </c>
      <c r="D1930" s="89">
        <v>8.1</v>
      </c>
      <c r="E1930" s="96">
        <v>222</v>
      </c>
      <c r="F1930" s="89">
        <v>0</v>
      </c>
      <c r="G1930" s="89"/>
      <c r="H1930">
        <v>0.92</v>
      </c>
      <c r="I1930" t="s">
        <v>4</v>
      </c>
      <c r="J1930">
        <v>1.1000000000000001</v>
      </c>
      <c r="K1930">
        <v>12</v>
      </c>
      <c r="L1930">
        <v>2025</v>
      </c>
      <c r="M1930" t="s">
        <v>378</v>
      </c>
      <c r="N1930" s="89" cm="1">
        <f t="array" ref="N1930">IF(ISNUMBER(_34_KNMI_Stations[[#This Row],[Etmaal temperatuur °C]]),IF(_34_KNMI_Stations[[#This Row],[Etmaal temperatuur °C]]&lt;stookgrens[],stookgrens[]-_34_KNMI_Stations[[#This Row],[Etmaal temperatuur °C]],0),"")</f>
        <v>9.9</v>
      </c>
      <c r="O1930" s="89">
        <f>_34_KNMI_Stations[[#This Row],[graaddagen]]*_34_KNMI_Stations[[#This Row],[Gewogen factor]]</f>
        <v>10.89</v>
      </c>
      <c r="P1930" s="89" cm="1">
        <f t="array" ref="P19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931" spans="1:16" x14ac:dyDescent="0.25">
      <c r="A1931">
        <v>249</v>
      </c>
      <c r="B1931" s="110">
        <v>46003</v>
      </c>
      <c r="C1931" s="89">
        <v>3.6</v>
      </c>
      <c r="D1931" s="89">
        <v>8.5</v>
      </c>
      <c r="E1931" s="96">
        <v>76</v>
      </c>
      <c r="F1931" s="89">
        <v>0</v>
      </c>
      <c r="G1931" s="89"/>
      <c r="H1931">
        <v>0.92</v>
      </c>
      <c r="I1931" t="s">
        <v>4</v>
      </c>
      <c r="J1931">
        <v>1.1000000000000001</v>
      </c>
      <c r="K1931">
        <v>12</v>
      </c>
      <c r="L1931">
        <v>2025</v>
      </c>
      <c r="M1931" t="s">
        <v>378</v>
      </c>
      <c r="N1931" s="89" cm="1">
        <f t="array" ref="N1931">IF(ISNUMBER(_34_KNMI_Stations[[#This Row],[Etmaal temperatuur °C]]),IF(_34_KNMI_Stations[[#This Row],[Etmaal temperatuur °C]]&lt;stookgrens[],stookgrens[]-_34_KNMI_Stations[[#This Row],[Etmaal temperatuur °C]],0),"")</f>
        <v>9.5</v>
      </c>
      <c r="O1931" s="89">
        <f>_34_KNMI_Stations[[#This Row],[graaddagen]]*_34_KNMI_Stations[[#This Row],[Gewogen factor]]</f>
        <v>10.450000000000001</v>
      </c>
      <c r="P1931" s="89" cm="1">
        <f t="array" ref="P19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932" spans="1:16" x14ac:dyDescent="0.25">
      <c r="A1932">
        <v>249</v>
      </c>
      <c r="B1932" s="110">
        <v>46004</v>
      </c>
      <c r="C1932" s="89">
        <v>3.5</v>
      </c>
      <c r="D1932" s="89">
        <v>7.4</v>
      </c>
      <c r="E1932" s="96">
        <v>341</v>
      </c>
      <c r="F1932" s="89">
        <v>0.1</v>
      </c>
      <c r="G1932" s="89"/>
      <c r="H1932">
        <v>0.93</v>
      </c>
      <c r="I1932" t="s">
        <v>4</v>
      </c>
      <c r="J1932">
        <v>1.1000000000000001</v>
      </c>
      <c r="K1932">
        <v>12</v>
      </c>
      <c r="L1932">
        <v>2025</v>
      </c>
      <c r="M1932" t="s">
        <v>378</v>
      </c>
      <c r="N1932" s="89" cm="1">
        <f t="array" ref="N1932">IF(ISNUMBER(_34_KNMI_Stations[[#This Row],[Etmaal temperatuur °C]]),IF(_34_KNMI_Stations[[#This Row],[Etmaal temperatuur °C]]&lt;stookgrens[],stookgrens[]-_34_KNMI_Stations[[#This Row],[Etmaal temperatuur °C]],0),"")</f>
        <v>10.6</v>
      </c>
      <c r="O1932" s="89">
        <f>_34_KNMI_Stations[[#This Row],[graaddagen]]*_34_KNMI_Stations[[#This Row],[Gewogen factor]]</f>
        <v>11.66</v>
      </c>
      <c r="P1932" s="89" cm="1">
        <f t="array" ref="P19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933" spans="1:16" x14ac:dyDescent="0.25">
      <c r="A1933">
        <v>249</v>
      </c>
      <c r="B1933" s="110">
        <v>46005</v>
      </c>
      <c r="C1933" s="89">
        <v>5.5</v>
      </c>
      <c r="D1933" s="89">
        <v>6.6</v>
      </c>
      <c r="E1933" s="96">
        <v>163</v>
      </c>
      <c r="F1933" s="89">
        <v>0</v>
      </c>
      <c r="G1933" s="89"/>
      <c r="H1933">
        <v>0.93</v>
      </c>
      <c r="I1933" t="s">
        <v>4</v>
      </c>
      <c r="J1933">
        <v>1.1000000000000001</v>
      </c>
      <c r="K1933">
        <v>12</v>
      </c>
      <c r="L1933">
        <v>2025</v>
      </c>
      <c r="M1933" t="s">
        <v>378</v>
      </c>
      <c r="N1933" s="89" cm="1">
        <f t="array" ref="N1933">IF(ISNUMBER(_34_KNMI_Stations[[#This Row],[Etmaal temperatuur °C]]),IF(_34_KNMI_Stations[[#This Row],[Etmaal temperatuur °C]]&lt;stookgrens[],stookgrens[]-_34_KNMI_Stations[[#This Row],[Etmaal temperatuur °C]],0),"")</f>
        <v>11.4</v>
      </c>
      <c r="O1933" s="89">
        <f>_34_KNMI_Stations[[#This Row],[graaddagen]]*_34_KNMI_Stations[[#This Row],[Gewogen factor]]</f>
        <v>12.540000000000001</v>
      </c>
      <c r="P1933" s="89" cm="1">
        <f t="array" ref="P19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934" spans="1:16" x14ac:dyDescent="0.25">
      <c r="A1934">
        <v>249</v>
      </c>
      <c r="B1934" s="110">
        <v>46006</v>
      </c>
      <c r="C1934" s="89">
        <v>5</v>
      </c>
      <c r="D1934" s="89">
        <v>6.6</v>
      </c>
      <c r="E1934" s="96">
        <v>67</v>
      </c>
      <c r="F1934" s="89">
        <v>0</v>
      </c>
      <c r="G1934" s="89"/>
      <c r="H1934">
        <v>0.89</v>
      </c>
      <c r="I1934" t="s">
        <v>4</v>
      </c>
      <c r="J1934">
        <v>1.1000000000000001</v>
      </c>
      <c r="K1934">
        <v>12</v>
      </c>
      <c r="L1934">
        <v>2025</v>
      </c>
      <c r="M1934" t="s">
        <v>379</v>
      </c>
      <c r="N1934" s="89" cm="1">
        <f t="array" ref="N1934">IF(ISNUMBER(_34_KNMI_Stations[[#This Row],[Etmaal temperatuur °C]]),IF(_34_KNMI_Stations[[#This Row],[Etmaal temperatuur °C]]&lt;stookgrens[],stookgrens[]-_34_KNMI_Stations[[#This Row],[Etmaal temperatuur °C]],0),"")</f>
        <v>11.4</v>
      </c>
      <c r="O1934" s="89">
        <f>_34_KNMI_Stations[[#This Row],[graaddagen]]*_34_KNMI_Stations[[#This Row],[Gewogen factor]]</f>
        <v>12.540000000000001</v>
      </c>
      <c r="P1934" s="89" cm="1">
        <f t="array" ref="P19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935" spans="1:16" x14ac:dyDescent="0.25">
      <c r="A1935">
        <v>249</v>
      </c>
      <c r="B1935" s="110">
        <v>46007</v>
      </c>
      <c r="C1935" s="89">
        <v>3</v>
      </c>
      <c r="D1935" s="89">
        <v>7.6</v>
      </c>
      <c r="E1935" s="96">
        <v>162</v>
      </c>
      <c r="F1935" s="89">
        <v>0.2</v>
      </c>
      <c r="G1935" s="89"/>
      <c r="H1935">
        <v>0.9</v>
      </c>
      <c r="I1935" t="s">
        <v>4</v>
      </c>
      <c r="J1935">
        <v>1.1000000000000001</v>
      </c>
      <c r="K1935">
        <v>12</v>
      </c>
      <c r="L1935">
        <v>2025</v>
      </c>
      <c r="M1935" t="s">
        <v>379</v>
      </c>
      <c r="N1935" s="89" cm="1">
        <f t="array" ref="N1935">IF(ISNUMBER(_34_KNMI_Stations[[#This Row],[Etmaal temperatuur °C]]),IF(_34_KNMI_Stations[[#This Row],[Etmaal temperatuur °C]]&lt;stookgrens[],stookgrens[]-_34_KNMI_Stations[[#This Row],[Etmaal temperatuur °C]],0),"")</f>
        <v>10.4</v>
      </c>
      <c r="O1935" s="89">
        <f>_34_KNMI_Stations[[#This Row],[graaddagen]]*_34_KNMI_Stations[[#This Row],[Gewogen factor]]</f>
        <v>11.440000000000001</v>
      </c>
      <c r="P1935" s="89" cm="1">
        <f t="array" ref="P19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936" spans="1:16" x14ac:dyDescent="0.25">
      <c r="A1936">
        <v>249</v>
      </c>
      <c r="B1936" s="110">
        <v>46008</v>
      </c>
      <c r="C1936" s="89">
        <v>3.4</v>
      </c>
      <c r="D1936" s="89">
        <v>7.9</v>
      </c>
      <c r="E1936" s="96">
        <v>98</v>
      </c>
      <c r="F1936" s="89">
        <v>0.2</v>
      </c>
      <c r="G1936" s="89"/>
      <c r="H1936">
        <v>0.92</v>
      </c>
      <c r="I1936" t="s">
        <v>4</v>
      </c>
      <c r="J1936">
        <v>1.1000000000000001</v>
      </c>
      <c r="K1936">
        <v>12</v>
      </c>
      <c r="L1936">
        <v>2025</v>
      </c>
      <c r="M1936" t="s">
        <v>379</v>
      </c>
      <c r="N1936" s="89" cm="1">
        <f t="array" ref="N1936">IF(ISNUMBER(_34_KNMI_Stations[[#This Row],[Etmaal temperatuur °C]]),IF(_34_KNMI_Stations[[#This Row],[Etmaal temperatuur °C]]&lt;stookgrens[],stookgrens[]-_34_KNMI_Stations[[#This Row],[Etmaal temperatuur °C]],0),"")</f>
        <v>10.1</v>
      </c>
      <c r="O1936" s="89">
        <f>_34_KNMI_Stations[[#This Row],[graaddagen]]*_34_KNMI_Stations[[#This Row],[Gewogen factor]]</f>
        <v>11.110000000000001</v>
      </c>
      <c r="P1936" s="89" cm="1">
        <f t="array" ref="P19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937" spans="1:16" x14ac:dyDescent="0.25">
      <c r="A1937">
        <v>249</v>
      </c>
      <c r="B1937" s="110">
        <v>46009</v>
      </c>
      <c r="C1937" s="89">
        <v>7.8</v>
      </c>
      <c r="D1937" s="89">
        <v>9.6</v>
      </c>
      <c r="E1937" s="96">
        <v>105</v>
      </c>
      <c r="F1937" s="89">
        <v>0.2</v>
      </c>
      <c r="G1937" s="89"/>
      <c r="H1937">
        <v>0.83</v>
      </c>
      <c r="I1937" t="s">
        <v>4</v>
      </c>
      <c r="J1937">
        <v>1.1000000000000001</v>
      </c>
      <c r="K1937">
        <v>12</v>
      </c>
      <c r="L1937">
        <v>2025</v>
      </c>
      <c r="M1937" t="s">
        <v>379</v>
      </c>
      <c r="N1937" s="89" cm="1">
        <f t="array" ref="N1937">IF(ISNUMBER(_34_KNMI_Stations[[#This Row],[Etmaal temperatuur °C]]),IF(_34_KNMI_Stations[[#This Row],[Etmaal temperatuur °C]]&lt;stookgrens[],stookgrens[]-_34_KNMI_Stations[[#This Row],[Etmaal temperatuur °C]],0),"")</f>
        <v>8.4</v>
      </c>
      <c r="O1937" s="89">
        <f>_34_KNMI_Stations[[#This Row],[graaddagen]]*_34_KNMI_Stations[[#This Row],[Gewogen factor]]</f>
        <v>9.240000000000002</v>
      </c>
      <c r="P1937" s="89" cm="1">
        <f t="array" ref="P19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938" spans="1:16" x14ac:dyDescent="0.25">
      <c r="A1938">
        <v>249</v>
      </c>
      <c r="B1938" s="110">
        <v>46010</v>
      </c>
      <c r="C1938" s="89">
        <v>5.0999999999999996</v>
      </c>
      <c r="D1938" s="89">
        <v>9</v>
      </c>
      <c r="E1938" s="96">
        <v>217</v>
      </c>
      <c r="F1938" s="89">
        <v>3.1</v>
      </c>
      <c r="G1938" s="89"/>
      <c r="H1938">
        <v>0.88</v>
      </c>
      <c r="I1938" t="s">
        <v>4</v>
      </c>
      <c r="J1938">
        <v>1.1000000000000001</v>
      </c>
      <c r="K1938">
        <v>12</v>
      </c>
      <c r="L1938">
        <v>2025</v>
      </c>
      <c r="M1938" t="s">
        <v>379</v>
      </c>
      <c r="N1938" s="89" cm="1">
        <f t="array" ref="N1938">IF(ISNUMBER(_34_KNMI_Stations[[#This Row],[Etmaal temperatuur °C]]),IF(_34_KNMI_Stations[[#This Row],[Etmaal temperatuur °C]]&lt;stookgrens[],stookgrens[]-_34_KNMI_Stations[[#This Row],[Etmaal temperatuur °C]],0),"")</f>
        <v>9</v>
      </c>
      <c r="O1938" s="89">
        <f>_34_KNMI_Stations[[#This Row],[graaddagen]]*_34_KNMI_Stations[[#This Row],[Gewogen factor]]</f>
        <v>9.9</v>
      </c>
      <c r="P1938" s="89" cm="1">
        <f t="array" ref="P19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939" spans="1:16" x14ac:dyDescent="0.25">
      <c r="A1939">
        <v>249</v>
      </c>
      <c r="B1939" s="110">
        <v>46011</v>
      </c>
      <c r="C1939" s="89">
        <v>3.2</v>
      </c>
      <c r="D1939" s="89">
        <v>4.5</v>
      </c>
      <c r="E1939" s="96">
        <v>181</v>
      </c>
      <c r="F1939" s="89">
        <v>-0.1</v>
      </c>
      <c r="G1939" s="89"/>
      <c r="H1939">
        <v>0.98</v>
      </c>
      <c r="I1939" t="s">
        <v>4</v>
      </c>
      <c r="J1939">
        <v>1.1000000000000001</v>
      </c>
      <c r="K1939">
        <v>12</v>
      </c>
      <c r="L1939">
        <v>2025</v>
      </c>
      <c r="M1939" t="s">
        <v>379</v>
      </c>
      <c r="N1939" s="89" cm="1">
        <f t="array" ref="N1939">IF(ISNUMBER(_34_KNMI_Stations[[#This Row],[Etmaal temperatuur °C]]),IF(_34_KNMI_Stations[[#This Row],[Etmaal temperatuur °C]]&lt;stookgrens[],stookgrens[]-_34_KNMI_Stations[[#This Row],[Etmaal temperatuur °C]],0),"")</f>
        <v>13.5</v>
      </c>
      <c r="O1939" s="89">
        <f>_34_KNMI_Stations[[#This Row],[graaddagen]]*_34_KNMI_Stations[[#This Row],[Gewogen factor]]</f>
        <v>14.850000000000001</v>
      </c>
      <c r="P1939" s="89" cm="1">
        <f t="array" ref="P19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940" spans="1:16" x14ac:dyDescent="0.25">
      <c r="A1940">
        <v>249</v>
      </c>
      <c r="B1940" s="110">
        <v>46012</v>
      </c>
      <c r="C1940" s="89">
        <v>5.0999999999999996</v>
      </c>
      <c r="D1940" s="89">
        <v>7.8</v>
      </c>
      <c r="E1940" s="96">
        <v>268</v>
      </c>
      <c r="F1940" s="89">
        <v>0</v>
      </c>
      <c r="G1940" s="89"/>
      <c r="H1940">
        <v>0.92</v>
      </c>
      <c r="I1940" t="s">
        <v>4</v>
      </c>
      <c r="J1940">
        <v>1.1000000000000001</v>
      </c>
      <c r="K1940">
        <v>12</v>
      </c>
      <c r="L1940">
        <v>2025</v>
      </c>
      <c r="M1940" t="s">
        <v>379</v>
      </c>
      <c r="N1940" s="89" cm="1">
        <f t="array" ref="N1940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1940" s="89">
        <f>_34_KNMI_Stations[[#This Row],[graaddagen]]*_34_KNMI_Stations[[#This Row],[Gewogen factor]]</f>
        <v>11.22</v>
      </c>
      <c r="P1940" s="89" cm="1">
        <f t="array" ref="P19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941" spans="1:16" x14ac:dyDescent="0.25">
      <c r="A1941">
        <v>249</v>
      </c>
      <c r="B1941" s="110">
        <v>46013</v>
      </c>
      <c r="C1941" s="89">
        <v>6.5</v>
      </c>
      <c r="D1941" s="89">
        <v>6.2</v>
      </c>
      <c r="E1941" s="96">
        <v>228</v>
      </c>
      <c r="F1941" s="89">
        <v>0</v>
      </c>
      <c r="G1941" s="89"/>
      <c r="H1941">
        <v>0.87</v>
      </c>
      <c r="I1941" t="s">
        <v>4</v>
      </c>
      <c r="J1941">
        <v>1.1000000000000001</v>
      </c>
      <c r="K1941">
        <v>12</v>
      </c>
      <c r="L1941">
        <v>2025</v>
      </c>
      <c r="M1941" t="s">
        <v>380</v>
      </c>
      <c r="N1941" s="89" cm="1">
        <f t="array" ref="N1941">IF(ISNUMBER(_34_KNMI_Stations[[#This Row],[Etmaal temperatuur °C]]),IF(_34_KNMI_Stations[[#This Row],[Etmaal temperatuur °C]]&lt;stookgrens[],stookgrens[]-_34_KNMI_Stations[[#This Row],[Etmaal temperatuur °C]],0),"")</f>
        <v>11.8</v>
      </c>
      <c r="O1941" s="89">
        <f>_34_KNMI_Stations[[#This Row],[graaddagen]]*_34_KNMI_Stations[[#This Row],[Gewogen factor]]</f>
        <v>12.980000000000002</v>
      </c>
      <c r="P1941" s="89" cm="1">
        <f t="array" ref="P19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942" spans="1:16" x14ac:dyDescent="0.25">
      <c r="A1942">
        <v>249</v>
      </c>
      <c r="B1942" s="110">
        <v>46014</v>
      </c>
      <c r="C1942" s="89">
        <v>8.4</v>
      </c>
      <c r="D1942" s="89">
        <v>3.9</v>
      </c>
      <c r="E1942" s="96">
        <v>52</v>
      </c>
      <c r="F1942" s="89">
        <v>0</v>
      </c>
      <c r="G1942" s="89"/>
      <c r="H1942">
        <v>0.82</v>
      </c>
      <c r="I1942" t="s">
        <v>4</v>
      </c>
      <c r="J1942">
        <v>1.1000000000000001</v>
      </c>
      <c r="K1942">
        <v>12</v>
      </c>
      <c r="L1942">
        <v>2025</v>
      </c>
      <c r="M1942" t="s">
        <v>380</v>
      </c>
      <c r="N1942" s="89" cm="1">
        <f t="array" ref="N1942">IF(ISNUMBER(_34_KNMI_Stations[[#This Row],[Etmaal temperatuur °C]]),IF(_34_KNMI_Stations[[#This Row],[Etmaal temperatuur °C]]&lt;stookgrens[],stookgrens[]-_34_KNMI_Stations[[#This Row],[Etmaal temperatuur °C]],0),"")</f>
        <v>14.1</v>
      </c>
      <c r="O1942" s="89">
        <f>_34_KNMI_Stations[[#This Row],[graaddagen]]*_34_KNMI_Stations[[#This Row],[Gewogen factor]]</f>
        <v>15.510000000000002</v>
      </c>
      <c r="P1942" s="89" cm="1">
        <f t="array" ref="P19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943" spans="1:16" x14ac:dyDescent="0.25">
      <c r="A1943">
        <v>249</v>
      </c>
      <c r="B1943" s="110">
        <v>46015</v>
      </c>
      <c r="C1943" s="89">
        <v>7.8</v>
      </c>
      <c r="D1943" s="89">
        <v>1.1000000000000001</v>
      </c>
      <c r="E1943" s="96">
        <v>321</v>
      </c>
      <c r="F1943" s="89">
        <v>0</v>
      </c>
      <c r="G1943" s="89"/>
      <c r="H1943">
        <v>0.79</v>
      </c>
      <c r="I1943" t="s">
        <v>4</v>
      </c>
      <c r="J1943">
        <v>1.1000000000000001</v>
      </c>
      <c r="K1943">
        <v>12</v>
      </c>
      <c r="L1943">
        <v>2025</v>
      </c>
      <c r="M1943" t="s">
        <v>380</v>
      </c>
      <c r="N1943" s="89" cm="1">
        <f t="array" ref="N1943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1943" s="89">
        <f>_34_KNMI_Stations[[#This Row],[graaddagen]]*_34_KNMI_Stations[[#This Row],[Gewogen factor]]</f>
        <v>18.59</v>
      </c>
      <c r="P1943" s="89" cm="1">
        <f t="array" ref="P19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944" spans="1:16" x14ac:dyDescent="0.25">
      <c r="A1944">
        <v>249</v>
      </c>
      <c r="B1944" s="110">
        <v>46016</v>
      </c>
      <c r="C1944" s="89">
        <v>7.6</v>
      </c>
      <c r="D1944" s="89">
        <v>-1.8</v>
      </c>
      <c r="E1944" s="96">
        <v>387</v>
      </c>
      <c r="F1944" s="89">
        <v>0</v>
      </c>
      <c r="G1944" s="89"/>
      <c r="H1944">
        <v>0.68</v>
      </c>
      <c r="I1944" t="s">
        <v>4</v>
      </c>
      <c r="J1944">
        <v>1.1000000000000001</v>
      </c>
      <c r="K1944">
        <v>12</v>
      </c>
      <c r="L1944">
        <v>2025</v>
      </c>
      <c r="M1944" t="s">
        <v>380</v>
      </c>
      <c r="N1944" s="89" cm="1">
        <f t="array" ref="N1944">IF(ISNUMBER(_34_KNMI_Stations[[#This Row],[Etmaal temperatuur °C]]),IF(_34_KNMI_Stations[[#This Row],[Etmaal temperatuur °C]]&lt;stookgrens[],stookgrens[]-_34_KNMI_Stations[[#This Row],[Etmaal temperatuur °C]],0),"")</f>
        <v>19.8</v>
      </c>
      <c r="O1944" s="89">
        <f>_34_KNMI_Stations[[#This Row],[graaddagen]]*_34_KNMI_Stations[[#This Row],[Gewogen factor]]</f>
        <v>21.78</v>
      </c>
      <c r="P1944" s="89" cm="1">
        <f t="array" ref="P19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945" spans="1:16" x14ac:dyDescent="0.25">
      <c r="A1945">
        <v>249</v>
      </c>
      <c r="B1945" s="110">
        <v>46017</v>
      </c>
      <c r="C1945" s="89">
        <v>4.9000000000000004</v>
      </c>
      <c r="D1945" s="89">
        <v>-1.8</v>
      </c>
      <c r="E1945" s="96">
        <v>369</v>
      </c>
      <c r="F1945" s="89">
        <v>0</v>
      </c>
      <c r="G1945" s="89"/>
      <c r="H1945">
        <v>0.76</v>
      </c>
      <c r="I1945" t="s">
        <v>4</v>
      </c>
      <c r="J1945">
        <v>1.1000000000000001</v>
      </c>
      <c r="K1945">
        <v>12</v>
      </c>
      <c r="L1945">
        <v>2025</v>
      </c>
      <c r="M1945" t="s">
        <v>380</v>
      </c>
      <c r="N1945" s="89" cm="1">
        <f t="array" ref="N1945">IF(ISNUMBER(_34_KNMI_Stations[[#This Row],[Etmaal temperatuur °C]]),IF(_34_KNMI_Stations[[#This Row],[Etmaal temperatuur °C]]&lt;stookgrens[],stookgrens[]-_34_KNMI_Stations[[#This Row],[Etmaal temperatuur °C]],0),"")</f>
        <v>19.8</v>
      </c>
      <c r="O1945" s="89">
        <f>_34_KNMI_Stations[[#This Row],[graaddagen]]*_34_KNMI_Stations[[#This Row],[Gewogen factor]]</f>
        <v>21.78</v>
      </c>
      <c r="P1945" s="89" cm="1">
        <f t="array" ref="P19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946" spans="1:16" x14ac:dyDescent="0.25">
      <c r="A1946">
        <v>249</v>
      </c>
      <c r="B1946" s="110">
        <v>46018</v>
      </c>
      <c r="C1946" s="89">
        <v>2.9</v>
      </c>
      <c r="D1946" s="89">
        <v>2.8</v>
      </c>
      <c r="E1946" s="96">
        <v>124</v>
      </c>
      <c r="F1946" s="89">
        <v>0</v>
      </c>
      <c r="G1946" s="89"/>
      <c r="H1946">
        <v>0.9</v>
      </c>
      <c r="I1946" t="s">
        <v>4</v>
      </c>
      <c r="J1946">
        <v>1.1000000000000001</v>
      </c>
      <c r="K1946">
        <v>12</v>
      </c>
      <c r="L1946">
        <v>2025</v>
      </c>
      <c r="M1946" t="s">
        <v>380</v>
      </c>
      <c r="N1946" s="89" cm="1">
        <f t="array" ref="N1946">IF(ISNUMBER(_34_KNMI_Stations[[#This Row],[Etmaal temperatuur °C]]),IF(_34_KNMI_Stations[[#This Row],[Etmaal temperatuur °C]]&lt;stookgrens[],stookgrens[]-_34_KNMI_Stations[[#This Row],[Etmaal temperatuur °C]],0),"")</f>
        <v>15.2</v>
      </c>
      <c r="O1946" s="89">
        <f>_34_KNMI_Stations[[#This Row],[graaddagen]]*_34_KNMI_Stations[[#This Row],[Gewogen factor]]</f>
        <v>16.72</v>
      </c>
      <c r="P1946" s="89" cm="1">
        <f t="array" ref="P19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947" spans="1:16" x14ac:dyDescent="0.25">
      <c r="A1947">
        <v>249</v>
      </c>
      <c r="B1947" s="110">
        <v>46019</v>
      </c>
      <c r="C1947" s="89">
        <v>1.8</v>
      </c>
      <c r="D1947" s="89">
        <v>2.1</v>
      </c>
      <c r="E1947" s="96">
        <v>334</v>
      </c>
      <c r="F1947" s="89">
        <v>0</v>
      </c>
      <c r="G1947" s="89"/>
      <c r="H1947">
        <v>0.91</v>
      </c>
      <c r="I1947" t="s">
        <v>4</v>
      </c>
      <c r="J1947">
        <v>1.1000000000000001</v>
      </c>
      <c r="K1947">
        <v>12</v>
      </c>
      <c r="L1947">
        <v>2025</v>
      </c>
      <c r="M1947" t="s">
        <v>380</v>
      </c>
      <c r="N1947" s="89" cm="1">
        <f t="array" ref="N1947">IF(ISNUMBER(_34_KNMI_Stations[[#This Row],[Etmaal temperatuur °C]]),IF(_34_KNMI_Stations[[#This Row],[Etmaal temperatuur °C]]&lt;stookgrens[],stookgrens[]-_34_KNMI_Stations[[#This Row],[Etmaal temperatuur °C]],0),"")</f>
        <v>15.9</v>
      </c>
      <c r="O1947" s="89">
        <f>_34_KNMI_Stations[[#This Row],[graaddagen]]*_34_KNMI_Stations[[#This Row],[Gewogen factor]]</f>
        <v>17.490000000000002</v>
      </c>
      <c r="P1947" s="89" cm="1">
        <f t="array" ref="P19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948" spans="1:16" x14ac:dyDescent="0.25">
      <c r="A1948">
        <v>249</v>
      </c>
      <c r="B1948" s="110">
        <v>46020</v>
      </c>
      <c r="C1948" s="89">
        <v>3.4</v>
      </c>
      <c r="D1948" s="89">
        <v>4.5</v>
      </c>
      <c r="E1948" s="96">
        <v>144</v>
      </c>
      <c r="F1948" s="89">
        <v>0.2</v>
      </c>
      <c r="G1948" s="89"/>
      <c r="H1948">
        <v>0.87</v>
      </c>
      <c r="I1948" t="s">
        <v>4</v>
      </c>
      <c r="J1948">
        <v>1.1000000000000001</v>
      </c>
      <c r="K1948">
        <v>12</v>
      </c>
      <c r="L1948">
        <v>2025</v>
      </c>
      <c r="M1948" t="s">
        <v>306</v>
      </c>
      <c r="N1948" s="89" cm="1">
        <f t="array" ref="N1948">IF(ISNUMBER(_34_KNMI_Stations[[#This Row],[Etmaal temperatuur °C]]),IF(_34_KNMI_Stations[[#This Row],[Etmaal temperatuur °C]]&lt;stookgrens[],stookgrens[]-_34_KNMI_Stations[[#This Row],[Etmaal temperatuur °C]],0),"")</f>
        <v>13.5</v>
      </c>
      <c r="O1948" s="89">
        <f>_34_KNMI_Stations[[#This Row],[graaddagen]]*_34_KNMI_Stations[[#This Row],[Gewogen factor]]</f>
        <v>14.850000000000001</v>
      </c>
      <c r="P1948" s="89" cm="1">
        <f t="array" ref="P19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949" spans="1:16" x14ac:dyDescent="0.25">
      <c r="A1949">
        <v>249</v>
      </c>
      <c r="B1949" s="110">
        <v>46021</v>
      </c>
      <c r="C1949" s="89">
        <v>3.4</v>
      </c>
      <c r="D1949" s="89">
        <v>2.1</v>
      </c>
      <c r="E1949" s="96">
        <v>311</v>
      </c>
      <c r="F1949" s="89">
        <v>-0.1</v>
      </c>
      <c r="G1949" s="89"/>
      <c r="H1949">
        <v>0.86</v>
      </c>
      <c r="I1949" t="s">
        <v>4</v>
      </c>
      <c r="J1949">
        <v>1.1000000000000001</v>
      </c>
      <c r="K1949">
        <v>12</v>
      </c>
      <c r="L1949">
        <v>2025</v>
      </c>
      <c r="M1949" t="s">
        <v>306</v>
      </c>
      <c r="N1949" s="89" cm="1">
        <f t="array" ref="N1949">IF(ISNUMBER(_34_KNMI_Stations[[#This Row],[Etmaal temperatuur °C]]),IF(_34_KNMI_Stations[[#This Row],[Etmaal temperatuur °C]]&lt;stookgrens[],stookgrens[]-_34_KNMI_Stations[[#This Row],[Etmaal temperatuur °C]],0),"")</f>
        <v>15.9</v>
      </c>
      <c r="O1949" s="89">
        <f>_34_KNMI_Stations[[#This Row],[graaddagen]]*_34_KNMI_Stations[[#This Row],[Gewogen factor]]</f>
        <v>17.490000000000002</v>
      </c>
      <c r="P1949" s="89" cm="1">
        <f t="array" ref="P19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950" spans="1:16" x14ac:dyDescent="0.25">
      <c r="A1950">
        <v>249</v>
      </c>
      <c r="B1950" s="110">
        <v>46022</v>
      </c>
      <c r="C1950" s="89">
        <v>5.3</v>
      </c>
      <c r="D1950" s="89">
        <v>3.6</v>
      </c>
      <c r="E1950" s="96">
        <v>263</v>
      </c>
      <c r="F1950" s="89">
        <v>1.2</v>
      </c>
      <c r="G1950" s="89"/>
      <c r="H1950">
        <v>0.87</v>
      </c>
      <c r="I1950" t="s">
        <v>4</v>
      </c>
      <c r="J1950">
        <v>1.1000000000000001</v>
      </c>
      <c r="K1950">
        <v>12</v>
      </c>
      <c r="L1950">
        <v>2025</v>
      </c>
      <c r="M1950" t="s">
        <v>306</v>
      </c>
      <c r="N1950" s="89" cm="1">
        <f t="array" ref="N1950">IF(ISNUMBER(_34_KNMI_Stations[[#This Row],[Etmaal temperatuur °C]]),IF(_34_KNMI_Stations[[#This Row],[Etmaal temperatuur °C]]&lt;stookgrens[],stookgrens[]-_34_KNMI_Stations[[#This Row],[Etmaal temperatuur °C]],0),"")</f>
        <v>14.4</v>
      </c>
      <c r="O1950" s="89">
        <f>_34_KNMI_Stations[[#This Row],[graaddagen]]*_34_KNMI_Stations[[#This Row],[Gewogen factor]]</f>
        <v>15.840000000000002</v>
      </c>
      <c r="P1950" s="89" cm="1">
        <f t="array" ref="P19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951" spans="1:16" x14ac:dyDescent="0.25">
      <c r="A1951">
        <v>249</v>
      </c>
      <c r="B1951" s="110">
        <v>46023</v>
      </c>
      <c r="C1951" s="89">
        <v>9.5</v>
      </c>
      <c r="D1951" s="89">
        <v>3.7</v>
      </c>
      <c r="E1951" s="96">
        <v>115</v>
      </c>
      <c r="F1951" s="89">
        <v>17.600000000000001</v>
      </c>
      <c r="G1951" s="89"/>
      <c r="H1951">
        <v>0.87</v>
      </c>
      <c r="I1951" t="s">
        <v>4</v>
      </c>
      <c r="J1951">
        <v>1.1000000000000001</v>
      </c>
      <c r="K1951">
        <v>1</v>
      </c>
      <c r="L1951">
        <v>2026</v>
      </c>
      <c r="M1951" t="s">
        <v>306</v>
      </c>
      <c r="N1951" s="89" cm="1">
        <f t="array" ref="N1951">IF(ISNUMBER(_34_KNMI_Stations[[#This Row],[Etmaal temperatuur °C]]),IF(_34_KNMI_Stations[[#This Row],[Etmaal temperatuur °C]]&lt;stookgrens[],stookgrens[]-_34_KNMI_Stations[[#This Row],[Etmaal temperatuur °C]],0),"")</f>
        <v>14.3</v>
      </c>
      <c r="O1951" s="89">
        <f>_34_KNMI_Stations[[#This Row],[graaddagen]]*_34_KNMI_Stations[[#This Row],[Gewogen factor]]</f>
        <v>15.730000000000002</v>
      </c>
      <c r="P1951" s="89" cm="1">
        <f t="array" ref="P19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952" spans="1:16" x14ac:dyDescent="0.25">
      <c r="A1952">
        <v>249</v>
      </c>
      <c r="B1952" s="110">
        <v>46024</v>
      </c>
      <c r="C1952" s="89">
        <v>8.1</v>
      </c>
      <c r="D1952" s="89">
        <v>2.8</v>
      </c>
      <c r="E1952" s="96">
        <v>140</v>
      </c>
      <c r="F1952" s="89">
        <v>5.4</v>
      </c>
      <c r="G1952" s="89"/>
      <c r="H1952">
        <v>0.82</v>
      </c>
      <c r="I1952" t="s">
        <v>4</v>
      </c>
      <c r="J1952">
        <v>1.1000000000000001</v>
      </c>
      <c r="K1952">
        <v>1</v>
      </c>
      <c r="L1952">
        <v>2026</v>
      </c>
      <c r="M1952" t="s">
        <v>306</v>
      </c>
      <c r="N1952" s="89" cm="1">
        <f t="array" ref="N1952">IF(ISNUMBER(_34_KNMI_Stations[[#This Row],[Etmaal temperatuur °C]]),IF(_34_KNMI_Stations[[#This Row],[Etmaal temperatuur °C]]&lt;stookgrens[],stookgrens[]-_34_KNMI_Stations[[#This Row],[Etmaal temperatuur °C]],0),"")</f>
        <v>15.2</v>
      </c>
      <c r="O1952" s="89">
        <f>_34_KNMI_Stations[[#This Row],[graaddagen]]*_34_KNMI_Stations[[#This Row],[Gewogen factor]]</f>
        <v>16.72</v>
      </c>
      <c r="P1952" s="89" cm="1">
        <f t="array" ref="P19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953" spans="1:16" x14ac:dyDescent="0.25">
      <c r="A1953">
        <v>249</v>
      </c>
      <c r="B1953" s="110">
        <v>46025</v>
      </c>
      <c r="C1953" s="89">
        <v>5.2</v>
      </c>
      <c r="D1953" s="89">
        <v>1.3</v>
      </c>
      <c r="E1953" s="96">
        <v>191</v>
      </c>
      <c r="F1953" s="89">
        <v>7.8</v>
      </c>
      <c r="G1953" s="89"/>
      <c r="H1953">
        <v>0.88</v>
      </c>
      <c r="I1953" t="s">
        <v>4</v>
      </c>
      <c r="J1953">
        <v>1.1000000000000001</v>
      </c>
      <c r="K1953">
        <v>1</v>
      </c>
      <c r="L1953">
        <v>2026</v>
      </c>
      <c r="M1953" t="s">
        <v>306</v>
      </c>
      <c r="N1953" s="89" cm="1">
        <f t="array" ref="N1953">IF(ISNUMBER(_34_KNMI_Stations[[#This Row],[Etmaal temperatuur °C]]),IF(_34_KNMI_Stations[[#This Row],[Etmaal temperatuur °C]]&lt;stookgrens[],stookgrens[]-_34_KNMI_Stations[[#This Row],[Etmaal temperatuur °C]],0),"")</f>
        <v>16.7</v>
      </c>
      <c r="O1953" s="89">
        <f>_34_KNMI_Stations[[#This Row],[graaddagen]]*_34_KNMI_Stations[[#This Row],[Gewogen factor]]</f>
        <v>18.37</v>
      </c>
      <c r="P1953" s="89" cm="1">
        <f t="array" ref="P19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954" spans="1:16" x14ac:dyDescent="0.25">
      <c r="A1954">
        <v>249</v>
      </c>
      <c r="B1954" s="110">
        <v>46026</v>
      </c>
      <c r="C1954" s="89">
        <v>5.3</v>
      </c>
      <c r="D1954" s="89">
        <v>0.7</v>
      </c>
      <c r="E1954" s="96">
        <v>206</v>
      </c>
      <c r="F1954" s="89">
        <v>8.6999999999999993</v>
      </c>
      <c r="G1954" s="89"/>
      <c r="H1954">
        <v>0.9</v>
      </c>
      <c r="I1954" t="s">
        <v>4</v>
      </c>
      <c r="J1954">
        <v>1.1000000000000001</v>
      </c>
      <c r="K1954">
        <v>1</v>
      </c>
      <c r="L1954">
        <v>2026</v>
      </c>
      <c r="M1954" t="s">
        <v>306</v>
      </c>
      <c r="N1954" s="89" cm="1">
        <f t="array" ref="N1954">IF(ISNUMBER(_34_KNMI_Stations[[#This Row],[Etmaal temperatuur °C]]),IF(_34_KNMI_Stations[[#This Row],[Etmaal temperatuur °C]]&lt;stookgrens[],stookgrens[]-_34_KNMI_Stations[[#This Row],[Etmaal temperatuur °C]],0),"")</f>
        <v>17.3</v>
      </c>
      <c r="O1954" s="89">
        <f>_34_KNMI_Stations[[#This Row],[graaddagen]]*_34_KNMI_Stations[[#This Row],[Gewogen factor]]</f>
        <v>19.03</v>
      </c>
      <c r="P1954" s="89" cm="1">
        <f t="array" ref="P19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955" spans="1:16" x14ac:dyDescent="0.25">
      <c r="A1955">
        <v>249</v>
      </c>
      <c r="B1955" s="110">
        <v>46027</v>
      </c>
      <c r="C1955" s="89">
        <v>3.3</v>
      </c>
      <c r="D1955" s="89">
        <v>-0.6</v>
      </c>
      <c r="E1955" s="96">
        <v>269</v>
      </c>
      <c r="F1955" s="89">
        <v>4.9000000000000004</v>
      </c>
      <c r="G1955" s="89"/>
      <c r="H1955">
        <v>0.96</v>
      </c>
      <c r="I1955" t="s">
        <v>4</v>
      </c>
      <c r="J1955">
        <v>1.1000000000000001</v>
      </c>
      <c r="K1955">
        <v>1</v>
      </c>
      <c r="L1955">
        <v>2026</v>
      </c>
      <c r="M1955" t="s">
        <v>344</v>
      </c>
      <c r="N1955" s="89" cm="1">
        <f t="array" ref="N1955">IF(ISNUMBER(_34_KNMI_Stations[[#This Row],[Etmaal temperatuur °C]]),IF(_34_KNMI_Stations[[#This Row],[Etmaal temperatuur °C]]&lt;stookgrens[],stookgrens[]-_34_KNMI_Stations[[#This Row],[Etmaal temperatuur °C]],0),"")</f>
        <v>18.600000000000001</v>
      </c>
      <c r="O1955" s="89">
        <f>_34_KNMI_Stations[[#This Row],[graaddagen]]*_34_KNMI_Stations[[#This Row],[Gewogen factor]]</f>
        <v>20.460000000000004</v>
      </c>
      <c r="P1955" s="89" cm="1">
        <f t="array" ref="P19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956" spans="1:16" x14ac:dyDescent="0.25">
      <c r="A1956">
        <v>249</v>
      </c>
      <c r="B1956" s="110">
        <v>46028</v>
      </c>
      <c r="C1956" s="89">
        <v>3.8</v>
      </c>
      <c r="D1956" s="89">
        <v>-2</v>
      </c>
      <c r="E1956" s="96">
        <v>456</v>
      </c>
      <c r="F1956" s="89">
        <v>0.3</v>
      </c>
      <c r="G1956" s="89"/>
      <c r="H1956">
        <v>0.93</v>
      </c>
      <c r="I1956" t="s">
        <v>4</v>
      </c>
      <c r="J1956">
        <v>1.1000000000000001</v>
      </c>
      <c r="K1956">
        <v>1</v>
      </c>
      <c r="L1956">
        <v>2026</v>
      </c>
      <c r="M1956" t="s">
        <v>344</v>
      </c>
      <c r="N1956" s="89" cm="1">
        <f t="array" ref="N1956">IF(ISNUMBER(_34_KNMI_Stations[[#This Row],[Etmaal temperatuur °C]]),IF(_34_KNMI_Stations[[#This Row],[Etmaal temperatuur °C]]&lt;stookgrens[],stookgrens[]-_34_KNMI_Stations[[#This Row],[Etmaal temperatuur °C]],0),"")</f>
        <v>20</v>
      </c>
      <c r="O1956" s="89">
        <f>_34_KNMI_Stations[[#This Row],[graaddagen]]*_34_KNMI_Stations[[#This Row],[Gewogen factor]]</f>
        <v>22</v>
      </c>
      <c r="P1956" s="89" cm="1">
        <f t="array" ref="P19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957" spans="1:16" x14ac:dyDescent="0.25">
      <c r="A1957">
        <v>249</v>
      </c>
      <c r="B1957" s="110">
        <v>46029</v>
      </c>
      <c r="C1957" s="89">
        <v>7.7</v>
      </c>
      <c r="D1957" s="89">
        <v>0.7</v>
      </c>
      <c r="E1957" s="96">
        <v>155</v>
      </c>
      <c r="F1957" s="89">
        <v>7.1</v>
      </c>
      <c r="G1957" s="89"/>
      <c r="H1957">
        <v>0.94</v>
      </c>
      <c r="I1957" t="s">
        <v>4</v>
      </c>
      <c r="J1957">
        <v>1.1000000000000001</v>
      </c>
      <c r="K1957">
        <v>1</v>
      </c>
      <c r="L1957">
        <v>2026</v>
      </c>
      <c r="M1957" t="s">
        <v>344</v>
      </c>
      <c r="N1957" s="89" cm="1">
        <f t="array" ref="N1957">IF(ISNUMBER(_34_KNMI_Stations[[#This Row],[Etmaal temperatuur °C]]),IF(_34_KNMI_Stations[[#This Row],[Etmaal temperatuur °C]]&lt;stookgrens[],stookgrens[]-_34_KNMI_Stations[[#This Row],[Etmaal temperatuur °C]],0),"")</f>
        <v>17.3</v>
      </c>
      <c r="O1957" s="89">
        <f>_34_KNMI_Stations[[#This Row],[graaddagen]]*_34_KNMI_Stations[[#This Row],[Gewogen factor]]</f>
        <v>19.03</v>
      </c>
      <c r="P1957" s="89" cm="1">
        <f t="array" ref="P19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958" spans="1:16" x14ac:dyDescent="0.25">
      <c r="A1958">
        <v>249</v>
      </c>
      <c r="B1958" s="110">
        <v>46030</v>
      </c>
      <c r="C1958" s="89">
        <v>5</v>
      </c>
      <c r="D1958" s="89">
        <v>1.8</v>
      </c>
      <c r="E1958" s="96">
        <v>188</v>
      </c>
      <c r="F1958" s="89">
        <v>2.9</v>
      </c>
      <c r="G1958" s="89"/>
      <c r="H1958">
        <v>0.94</v>
      </c>
      <c r="I1958" t="s">
        <v>4</v>
      </c>
      <c r="J1958">
        <v>1.1000000000000001</v>
      </c>
      <c r="K1958">
        <v>1</v>
      </c>
      <c r="L1958">
        <v>2026</v>
      </c>
      <c r="M1958" t="s">
        <v>344</v>
      </c>
      <c r="N1958" s="89" cm="1">
        <f t="array" ref="N1958">IF(ISNUMBER(_34_KNMI_Stations[[#This Row],[Etmaal temperatuur °C]]),IF(_34_KNMI_Stations[[#This Row],[Etmaal temperatuur °C]]&lt;stookgrens[],stookgrens[]-_34_KNMI_Stations[[#This Row],[Etmaal temperatuur °C]],0),"")</f>
        <v>16.2</v>
      </c>
      <c r="O1958" s="89">
        <f>_34_KNMI_Stations[[#This Row],[graaddagen]]*_34_KNMI_Stations[[#This Row],[Gewogen factor]]</f>
        <v>17.82</v>
      </c>
      <c r="P1958" s="89" cm="1">
        <f t="array" ref="P19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959" spans="1:16" x14ac:dyDescent="0.25">
      <c r="A1959">
        <v>249</v>
      </c>
      <c r="B1959" s="110">
        <v>46031</v>
      </c>
      <c r="C1959" s="89">
        <v>9.5</v>
      </c>
      <c r="D1959" s="89">
        <v>0.1</v>
      </c>
      <c r="E1959" s="96">
        <v>129</v>
      </c>
      <c r="F1959" s="89">
        <v>8.6</v>
      </c>
      <c r="G1959" s="89"/>
      <c r="H1959">
        <v>0.93</v>
      </c>
      <c r="I1959" t="s">
        <v>4</v>
      </c>
      <c r="J1959">
        <v>1.1000000000000001</v>
      </c>
      <c r="K1959">
        <v>1</v>
      </c>
      <c r="L1959">
        <v>2026</v>
      </c>
      <c r="M1959" t="s">
        <v>344</v>
      </c>
      <c r="N1959" s="89" cm="1">
        <f t="array" ref="N1959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1959" s="89">
        <f>_34_KNMI_Stations[[#This Row],[graaddagen]]*_34_KNMI_Stations[[#This Row],[Gewogen factor]]</f>
        <v>19.690000000000001</v>
      </c>
      <c r="P1959" s="89" cm="1">
        <f t="array" ref="P19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960" spans="1:16" x14ac:dyDescent="0.25">
      <c r="A1960">
        <v>249</v>
      </c>
      <c r="B1960" s="110">
        <v>46032</v>
      </c>
      <c r="C1960" s="89">
        <v>7.2</v>
      </c>
      <c r="D1960" s="89">
        <v>-1.8</v>
      </c>
      <c r="E1960" s="96">
        <v>253</v>
      </c>
      <c r="F1960" s="89">
        <v>-0.1</v>
      </c>
      <c r="G1960" s="89"/>
      <c r="H1960">
        <v>0.75</v>
      </c>
      <c r="I1960" t="s">
        <v>4</v>
      </c>
      <c r="J1960">
        <v>1.1000000000000001</v>
      </c>
      <c r="K1960">
        <v>1</v>
      </c>
      <c r="L1960">
        <v>2026</v>
      </c>
      <c r="M1960" t="s">
        <v>344</v>
      </c>
      <c r="N1960" s="89" cm="1">
        <f t="array" ref="N1960">IF(ISNUMBER(_34_KNMI_Stations[[#This Row],[Etmaal temperatuur °C]]),IF(_34_KNMI_Stations[[#This Row],[Etmaal temperatuur °C]]&lt;stookgrens[],stookgrens[]-_34_KNMI_Stations[[#This Row],[Etmaal temperatuur °C]],0),"")</f>
        <v>19.8</v>
      </c>
      <c r="O1960" s="89">
        <f>_34_KNMI_Stations[[#This Row],[graaddagen]]*_34_KNMI_Stations[[#This Row],[Gewogen factor]]</f>
        <v>21.78</v>
      </c>
      <c r="P1960" s="89" cm="1">
        <f t="array" ref="P19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961" spans="1:16" x14ac:dyDescent="0.25">
      <c r="A1961">
        <v>249</v>
      </c>
      <c r="B1961" s="110">
        <v>46033</v>
      </c>
      <c r="C1961" s="89">
        <v>6</v>
      </c>
      <c r="D1961" s="89">
        <v>-1.9</v>
      </c>
      <c r="E1961" s="96">
        <v>177</v>
      </c>
      <c r="F1961" s="89">
        <v>0.6</v>
      </c>
      <c r="G1961" s="89"/>
      <c r="H1961">
        <v>0.84</v>
      </c>
      <c r="I1961" t="s">
        <v>4</v>
      </c>
      <c r="J1961">
        <v>1.1000000000000001</v>
      </c>
      <c r="K1961">
        <v>1</v>
      </c>
      <c r="L1961">
        <v>2026</v>
      </c>
      <c r="M1961" t="s">
        <v>344</v>
      </c>
      <c r="N1961" s="89" cm="1">
        <f t="array" ref="N1961">IF(ISNUMBER(_34_KNMI_Stations[[#This Row],[Etmaal temperatuur °C]]),IF(_34_KNMI_Stations[[#This Row],[Etmaal temperatuur °C]]&lt;stookgrens[],stookgrens[]-_34_KNMI_Stations[[#This Row],[Etmaal temperatuur °C]],0),"")</f>
        <v>19.899999999999999</v>
      </c>
      <c r="O1961" s="89">
        <f>_34_KNMI_Stations[[#This Row],[graaddagen]]*_34_KNMI_Stations[[#This Row],[Gewogen factor]]</f>
        <v>21.89</v>
      </c>
      <c r="P1961" s="89" cm="1">
        <f t="array" ref="P19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962" spans="1:16" x14ac:dyDescent="0.25">
      <c r="A1962">
        <v>249</v>
      </c>
      <c r="B1962" s="110">
        <v>46034</v>
      </c>
      <c r="C1962" s="89">
        <v>6.3</v>
      </c>
      <c r="D1962" s="89">
        <v>4.2</v>
      </c>
      <c r="E1962" s="96">
        <v>94</v>
      </c>
      <c r="F1962" s="89">
        <v>3</v>
      </c>
      <c r="G1962" s="89"/>
      <c r="H1962">
        <v>0.97</v>
      </c>
      <c r="I1962" t="s">
        <v>4</v>
      </c>
      <c r="J1962">
        <v>1.1000000000000001</v>
      </c>
      <c r="K1962">
        <v>1</v>
      </c>
      <c r="L1962">
        <v>2026</v>
      </c>
      <c r="M1962" t="s">
        <v>381</v>
      </c>
      <c r="N1962" s="89" cm="1">
        <f t="array" ref="N1962">IF(ISNUMBER(_34_KNMI_Stations[[#This Row],[Etmaal temperatuur °C]]),IF(_34_KNMI_Stations[[#This Row],[Etmaal temperatuur °C]]&lt;stookgrens[],stookgrens[]-_34_KNMI_Stations[[#This Row],[Etmaal temperatuur °C]],0),"")</f>
        <v>13.8</v>
      </c>
      <c r="O1962" s="89">
        <f>_34_KNMI_Stations[[#This Row],[graaddagen]]*_34_KNMI_Stations[[#This Row],[Gewogen factor]]</f>
        <v>15.180000000000001</v>
      </c>
      <c r="P1962" s="89" cm="1">
        <f t="array" ref="P19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963" spans="1:16" x14ac:dyDescent="0.25">
      <c r="A1963">
        <v>249</v>
      </c>
      <c r="B1963" s="110">
        <v>46035</v>
      </c>
      <c r="C1963" s="89">
        <v>4.9000000000000004</v>
      </c>
      <c r="D1963" s="89">
        <v>8</v>
      </c>
      <c r="E1963" s="96">
        <v>118</v>
      </c>
      <c r="F1963" s="89">
        <v>6.5</v>
      </c>
      <c r="G1963" s="89"/>
      <c r="H1963">
        <v>0.96</v>
      </c>
      <c r="I1963" t="s">
        <v>4</v>
      </c>
      <c r="J1963">
        <v>1.1000000000000001</v>
      </c>
      <c r="K1963">
        <v>1</v>
      </c>
      <c r="L1963">
        <v>2026</v>
      </c>
      <c r="M1963" t="s">
        <v>381</v>
      </c>
      <c r="N1963" s="89" cm="1">
        <f t="array" ref="N1963">IF(ISNUMBER(_34_KNMI_Stations[[#This Row],[Etmaal temperatuur °C]]),IF(_34_KNMI_Stations[[#This Row],[Etmaal temperatuur °C]]&lt;stookgrens[],stookgrens[]-_34_KNMI_Stations[[#This Row],[Etmaal temperatuur °C]],0),"")</f>
        <v>10</v>
      </c>
      <c r="O1963" s="89">
        <f>_34_KNMI_Stations[[#This Row],[graaddagen]]*_34_KNMI_Stations[[#This Row],[Gewogen factor]]</f>
        <v>11</v>
      </c>
      <c r="P1963" s="89" cm="1">
        <f t="array" ref="P19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964" spans="1:16" x14ac:dyDescent="0.25">
      <c r="A1964">
        <v>249</v>
      </c>
      <c r="B1964" s="110">
        <v>46036</v>
      </c>
      <c r="C1964" s="89">
        <v>2.9</v>
      </c>
      <c r="D1964" s="89">
        <v>4.5999999999999996</v>
      </c>
      <c r="E1964" s="96">
        <v>466</v>
      </c>
      <c r="F1964" s="89">
        <v>2.2000000000000002</v>
      </c>
      <c r="G1964" s="89"/>
      <c r="H1964">
        <v>0.91</v>
      </c>
      <c r="I1964" t="s">
        <v>4</v>
      </c>
      <c r="J1964">
        <v>1.1000000000000001</v>
      </c>
      <c r="K1964">
        <v>1</v>
      </c>
      <c r="L1964">
        <v>2026</v>
      </c>
      <c r="M1964" t="s">
        <v>381</v>
      </c>
      <c r="N1964" s="89" cm="1">
        <f t="array" ref="N1964">IF(ISNUMBER(_34_KNMI_Stations[[#This Row],[Etmaal temperatuur °C]]),IF(_34_KNMI_Stations[[#This Row],[Etmaal temperatuur °C]]&lt;stookgrens[],stookgrens[]-_34_KNMI_Stations[[#This Row],[Etmaal temperatuur °C]],0),"")</f>
        <v>13.4</v>
      </c>
      <c r="O1964" s="89">
        <f>_34_KNMI_Stations[[#This Row],[graaddagen]]*_34_KNMI_Stations[[#This Row],[Gewogen factor]]</f>
        <v>14.740000000000002</v>
      </c>
      <c r="P1964" s="89" cm="1">
        <f t="array" ref="P19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965" spans="1:16" x14ac:dyDescent="0.25">
      <c r="A1965">
        <v>249</v>
      </c>
      <c r="B1965" s="110">
        <v>46037</v>
      </c>
      <c r="C1965" s="89">
        <v>5</v>
      </c>
      <c r="D1965" s="89">
        <v>7.8</v>
      </c>
      <c r="E1965" s="96">
        <v>97</v>
      </c>
      <c r="F1965" s="89">
        <v>4.5999999999999996</v>
      </c>
      <c r="G1965" s="89"/>
      <c r="H1965">
        <v>0.93</v>
      </c>
      <c r="I1965" t="s">
        <v>4</v>
      </c>
      <c r="J1965">
        <v>1.1000000000000001</v>
      </c>
      <c r="K1965">
        <v>1</v>
      </c>
      <c r="L1965">
        <v>2026</v>
      </c>
      <c r="M1965" t="s">
        <v>381</v>
      </c>
      <c r="N1965" s="89" cm="1">
        <f t="array" ref="N1965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1965" s="89">
        <f>_34_KNMI_Stations[[#This Row],[graaddagen]]*_34_KNMI_Stations[[#This Row],[Gewogen factor]]</f>
        <v>11.22</v>
      </c>
      <c r="P1965" s="89" cm="1">
        <f t="array" ref="P19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966" spans="1:16" x14ac:dyDescent="0.25">
      <c r="A1966">
        <v>249</v>
      </c>
      <c r="B1966" s="110">
        <v>46038</v>
      </c>
      <c r="C1966" s="89">
        <v>4.8</v>
      </c>
      <c r="D1966" s="89">
        <v>7</v>
      </c>
      <c r="E1966" s="96">
        <v>315</v>
      </c>
      <c r="F1966" s="89">
        <v>0.5</v>
      </c>
      <c r="G1966" s="89"/>
      <c r="H1966">
        <v>0.9</v>
      </c>
      <c r="I1966" t="s">
        <v>4</v>
      </c>
      <c r="J1966">
        <v>1.1000000000000001</v>
      </c>
      <c r="K1966">
        <v>1</v>
      </c>
      <c r="L1966">
        <v>2026</v>
      </c>
      <c r="M1966" t="s">
        <v>381</v>
      </c>
      <c r="N1966" s="89" cm="1">
        <f t="array" ref="N1966">IF(ISNUMBER(_34_KNMI_Stations[[#This Row],[Etmaal temperatuur °C]]),IF(_34_KNMI_Stations[[#This Row],[Etmaal temperatuur °C]]&lt;stookgrens[],stookgrens[]-_34_KNMI_Stations[[#This Row],[Etmaal temperatuur °C]],0),"")</f>
        <v>11</v>
      </c>
      <c r="O1966" s="89">
        <f>_34_KNMI_Stations[[#This Row],[graaddagen]]*_34_KNMI_Stations[[#This Row],[Gewogen factor]]</f>
        <v>12.100000000000001</v>
      </c>
      <c r="P1966" s="89" cm="1">
        <f t="array" ref="P19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967" spans="1:16" x14ac:dyDescent="0.25">
      <c r="A1967">
        <v>249</v>
      </c>
      <c r="B1967" s="110">
        <v>46039</v>
      </c>
      <c r="C1967" s="89">
        <v>2.6</v>
      </c>
      <c r="D1967" s="89">
        <v>5.2</v>
      </c>
      <c r="E1967" s="96">
        <v>436</v>
      </c>
      <c r="F1967" s="89">
        <v>0.1</v>
      </c>
      <c r="G1967" s="89"/>
      <c r="H1967">
        <v>0.96</v>
      </c>
      <c r="I1967" t="s">
        <v>4</v>
      </c>
      <c r="J1967">
        <v>1.1000000000000001</v>
      </c>
      <c r="K1967">
        <v>1</v>
      </c>
      <c r="L1967">
        <v>2026</v>
      </c>
      <c r="M1967" t="s">
        <v>381</v>
      </c>
      <c r="N1967" s="89" cm="1">
        <f t="array" ref="N1967">IF(ISNUMBER(_34_KNMI_Stations[[#This Row],[Etmaal temperatuur °C]]),IF(_34_KNMI_Stations[[#This Row],[Etmaal temperatuur °C]]&lt;stookgrens[],stookgrens[]-_34_KNMI_Stations[[#This Row],[Etmaal temperatuur °C]],0),"")</f>
        <v>12.8</v>
      </c>
      <c r="O1967" s="89">
        <f>_34_KNMI_Stations[[#This Row],[graaddagen]]*_34_KNMI_Stations[[#This Row],[Gewogen factor]]</f>
        <v>14.080000000000002</v>
      </c>
      <c r="P1967" s="89" cm="1">
        <f t="array" ref="P19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968" spans="1:16" x14ac:dyDescent="0.25">
      <c r="A1968">
        <v>249</v>
      </c>
      <c r="B1968" s="110">
        <v>46040</v>
      </c>
      <c r="C1968" s="89">
        <v>3.1</v>
      </c>
      <c r="D1968" s="89">
        <v>0.8</v>
      </c>
      <c r="E1968" s="96">
        <v>374</v>
      </c>
      <c r="F1968" s="89">
        <v>0</v>
      </c>
      <c r="G1968" s="89"/>
      <c r="H1968">
        <v>0.98</v>
      </c>
      <c r="I1968" t="s">
        <v>4</v>
      </c>
      <c r="J1968">
        <v>1.1000000000000001</v>
      </c>
      <c r="K1968">
        <v>1</v>
      </c>
      <c r="L1968">
        <v>2026</v>
      </c>
      <c r="M1968" t="s">
        <v>381</v>
      </c>
      <c r="N1968" s="89" cm="1">
        <f t="array" ref="N1968">IF(ISNUMBER(_34_KNMI_Stations[[#This Row],[Etmaal temperatuur °C]]),IF(_34_KNMI_Stations[[#This Row],[Etmaal temperatuur °C]]&lt;stookgrens[],stookgrens[]-_34_KNMI_Stations[[#This Row],[Etmaal temperatuur °C]],0),"")</f>
        <v>17.2</v>
      </c>
      <c r="O1968" s="89">
        <f>_34_KNMI_Stations[[#This Row],[graaddagen]]*_34_KNMI_Stations[[#This Row],[Gewogen factor]]</f>
        <v>18.920000000000002</v>
      </c>
      <c r="P1968" s="89" cm="1">
        <f t="array" ref="P19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969" spans="1:16" x14ac:dyDescent="0.25">
      <c r="A1969">
        <v>249</v>
      </c>
      <c r="B1969" s="110">
        <v>46041</v>
      </c>
      <c r="C1969" s="89">
        <v>3.8</v>
      </c>
      <c r="D1969" s="89">
        <v>2.1</v>
      </c>
      <c r="E1969" s="96">
        <v>270</v>
      </c>
      <c r="F1969" s="89">
        <v>-0.1</v>
      </c>
      <c r="G1969" s="89"/>
      <c r="H1969">
        <v>0.94</v>
      </c>
      <c r="I1969" t="s">
        <v>4</v>
      </c>
      <c r="J1969">
        <v>1.1000000000000001</v>
      </c>
      <c r="K1969">
        <v>1</v>
      </c>
      <c r="L1969">
        <v>2026</v>
      </c>
      <c r="M1969" t="s">
        <v>382</v>
      </c>
      <c r="N1969" s="89" cm="1">
        <f t="array" ref="N1969">IF(ISNUMBER(_34_KNMI_Stations[[#This Row],[Etmaal temperatuur °C]]),IF(_34_KNMI_Stations[[#This Row],[Etmaal temperatuur °C]]&lt;stookgrens[],stookgrens[]-_34_KNMI_Stations[[#This Row],[Etmaal temperatuur °C]],0),"")</f>
        <v>15.9</v>
      </c>
      <c r="O1969" s="89">
        <f>_34_KNMI_Stations[[#This Row],[graaddagen]]*_34_KNMI_Stations[[#This Row],[Gewogen factor]]</f>
        <v>17.490000000000002</v>
      </c>
      <c r="P1969" s="89" cm="1">
        <f t="array" ref="P19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970" spans="1:16" x14ac:dyDescent="0.25">
      <c r="A1970">
        <v>249</v>
      </c>
      <c r="B1970" s="110">
        <v>46042</v>
      </c>
      <c r="C1970" s="89">
        <v>3.8</v>
      </c>
      <c r="D1970" s="89">
        <v>2</v>
      </c>
      <c r="E1970" s="96">
        <v>441</v>
      </c>
      <c r="F1970" s="89">
        <v>0</v>
      </c>
      <c r="G1970" s="89"/>
      <c r="H1970">
        <v>0.91</v>
      </c>
      <c r="I1970" t="s">
        <v>4</v>
      </c>
      <c r="J1970">
        <v>1.1000000000000001</v>
      </c>
      <c r="K1970">
        <v>1</v>
      </c>
      <c r="L1970">
        <v>2026</v>
      </c>
      <c r="M1970" t="s">
        <v>382</v>
      </c>
      <c r="N1970" s="89" cm="1">
        <f t="array" ref="N1970">IF(ISNUMBER(_34_KNMI_Stations[[#This Row],[Etmaal temperatuur °C]]),IF(_34_KNMI_Stations[[#This Row],[Etmaal temperatuur °C]]&lt;stookgrens[],stookgrens[]-_34_KNMI_Stations[[#This Row],[Etmaal temperatuur °C]],0),"")</f>
        <v>16</v>
      </c>
      <c r="O1970" s="89">
        <f>_34_KNMI_Stations[[#This Row],[graaddagen]]*_34_KNMI_Stations[[#This Row],[Gewogen factor]]</f>
        <v>17.600000000000001</v>
      </c>
      <c r="P1970" s="89" cm="1">
        <f t="array" ref="P19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971" spans="1:16" x14ac:dyDescent="0.25">
      <c r="A1971">
        <v>249</v>
      </c>
      <c r="B1971" s="110">
        <v>46043</v>
      </c>
      <c r="C1971" s="89">
        <v>5.9</v>
      </c>
      <c r="D1971" s="89">
        <v>3.6</v>
      </c>
      <c r="E1971" s="96">
        <v>210</v>
      </c>
      <c r="F1971" s="89">
        <v>1.5</v>
      </c>
      <c r="G1971" s="89"/>
      <c r="H1971">
        <v>0.84</v>
      </c>
      <c r="I1971" t="s">
        <v>4</v>
      </c>
      <c r="J1971">
        <v>1.1000000000000001</v>
      </c>
      <c r="K1971">
        <v>1</v>
      </c>
      <c r="L1971">
        <v>2026</v>
      </c>
      <c r="M1971" t="s">
        <v>382</v>
      </c>
      <c r="N1971" s="89" cm="1">
        <f t="array" ref="N1971">IF(ISNUMBER(_34_KNMI_Stations[[#This Row],[Etmaal temperatuur °C]]),IF(_34_KNMI_Stations[[#This Row],[Etmaal temperatuur °C]]&lt;stookgrens[],stookgrens[]-_34_KNMI_Stations[[#This Row],[Etmaal temperatuur °C]],0),"")</f>
        <v>14.4</v>
      </c>
      <c r="O1971" s="89">
        <f>_34_KNMI_Stations[[#This Row],[graaddagen]]*_34_KNMI_Stations[[#This Row],[Gewogen factor]]</f>
        <v>15.840000000000002</v>
      </c>
      <c r="P1971" s="89" cm="1">
        <f t="array" ref="P19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972" spans="1:16" x14ac:dyDescent="0.25">
      <c r="A1972">
        <v>249</v>
      </c>
      <c r="B1972" s="110">
        <v>46044</v>
      </c>
      <c r="C1972" s="89">
        <v>7.1</v>
      </c>
      <c r="D1972" s="89">
        <v>0.9</v>
      </c>
      <c r="E1972" s="96">
        <v>454</v>
      </c>
      <c r="F1972" s="89">
        <v>-0.1</v>
      </c>
      <c r="G1972" s="89"/>
      <c r="H1972">
        <v>0.79</v>
      </c>
      <c r="I1972" t="s">
        <v>4</v>
      </c>
      <c r="J1972">
        <v>1.1000000000000001</v>
      </c>
      <c r="K1972">
        <v>1</v>
      </c>
      <c r="L1972">
        <v>2026</v>
      </c>
      <c r="M1972" t="s">
        <v>382</v>
      </c>
      <c r="N1972" s="89" cm="1">
        <f t="array" ref="N1972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1972" s="89">
        <f>_34_KNMI_Stations[[#This Row],[graaddagen]]*_34_KNMI_Stations[[#This Row],[Gewogen factor]]</f>
        <v>18.810000000000002</v>
      </c>
      <c r="P1972" s="89" cm="1">
        <f t="array" ref="P19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973" spans="1:16" x14ac:dyDescent="0.25">
      <c r="A1973">
        <v>249</v>
      </c>
      <c r="B1973" s="110">
        <v>46045</v>
      </c>
      <c r="C1973" s="89">
        <v>7.3</v>
      </c>
      <c r="D1973" s="89">
        <v>1.7</v>
      </c>
      <c r="E1973" s="96">
        <v>236</v>
      </c>
      <c r="F1973" s="89">
        <v>0.2</v>
      </c>
      <c r="G1973" s="89"/>
      <c r="H1973">
        <v>0.86</v>
      </c>
      <c r="I1973" t="s">
        <v>4</v>
      </c>
      <c r="J1973">
        <v>1.1000000000000001</v>
      </c>
      <c r="K1973">
        <v>1</v>
      </c>
      <c r="L1973">
        <v>2026</v>
      </c>
      <c r="M1973" t="s">
        <v>382</v>
      </c>
      <c r="N1973" s="89" cm="1">
        <f t="array" ref="N1973">IF(ISNUMBER(_34_KNMI_Stations[[#This Row],[Etmaal temperatuur °C]]),IF(_34_KNMI_Stations[[#This Row],[Etmaal temperatuur °C]]&lt;stookgrens[],stookgrens[]-_34_KNMI_Stations[[#This Row],[Etmaal temperatuur °C]],0),"")</f>
        <v>16.3</v>
      </c>
      <c r="O1973" s="89">
        <f>_34_KNMI_Stations[[#This Row],[graaddagen]]*_34_KNMI_Stations[[#This Row],[Gewogen factor]]</f>
        <v>17.930000000000003</v>
      </c>
      <c r="P1973" s="89" cm="1">
        <f t="array" ref="P19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974" spans="1:16" x14ac:dyDescent="0.25">
      <c r="A1974">
        <v>249</v>
      </c>
      <c r="B1974" s="110">
        <v>46046</v>
      </c>
      <c r="C1974" s="89">
        <v>5.7</v>
      </c>
      <c r="D1974" s="89">
        <v>0.8</v>
      </c>
      <c r="E1974" s="96">
        <v>477</v>
      </c>
      <c r="F1974" s="89">
        <v>0</v>
      </c>
      <c r="G1974" s="89"/>
      <c r="H1974">
        <v>0.86</v>
      </c>
      <c r="I1974" t="s">
        <v>4</v>
      </c>
      <c r="J1974">
        <v>1.1000000000000001</v>
      </c>
      <c r="K1974">
        <v>1</v>
      </c>
      <c r="L1974">
        <v>2026</v>
      </c>
      <c r="M1974" t="s">
        <v>382</v>
      </c>
      <c r="N1974" s="89" cm="1">
        <f t="array" ref="N1974">IF(ISNUMBER(_34_KNMI_Stations[[#This Row],[Etmaal temperatuur °C]]),IF(_34_KNMI_Stations[[#This Row],[Etmaal temperatuur °C]]&lt;stookgrens[],stookgrens[]-_34_KNMI_Stations[[#This Row],[Etmaal temperatuur °C]],0),"")</f>
        <v>17.2</v>
      </c>
      <c r="O1974" s="89">
        <f>_34_KNMI_Stations[[#This Row],[graaddagen]]*_34_KNMI_Stations[[#This Row],[Gewogen factor]]</f>
        <v>18.920000000000002</v>
      </c>
      <c r="P1974" s="89" cm="1">
        <f t="array" ref="P19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975" spans="1:16" x14ac:dyDescent="0.25">
      <c r="A1975">
        <v>249</v>
      </c>
      <c r="B1975" s="110">
        <v>46047</v>
      </c>
      <c r="C1975" s="89">
        <v>5.5</v>
      </c>
      <c r="D1975" s="89">
        <v>-0.8</v>
      </c>
      <c r="E1975" s="96">
        <v>443</v>
      </c>
      <c r="F1975" s="89">
        <v>0</v>
      </c>
      <c r="G1975" s="89"/>
      <c r="H1975">
        <v>0.88</v>
      </c>
      <c r="I1975" t="s">
        <v>4</v>
      </c>
      <c r="J1975">
        <v>1.1000000000000001</v>
      </c>
      <c r="K1975">
        <v>1</v>
      </c>
      <c r="L1975">
        <v>2026</v>
      </c>
      <c r="M1975" t="s">
        <v>382</v>
      </c>
      <c r="N1975" s="89" cm="1">
        <f t="array" ref="N1975">IF(ISNUMBER(_34_KNMI_Stations[[#This Row],[Etmaal temperatuur °C]]),IF(_34_KNMI_Stations[[#This Row],[Etmaal temperatuur °C]]&lt;stookgrens[],stookgrens[]-_34_KNMI_Stations[[#This Row],[Etmaal temperatuur °C]],0),"")</f>
        <v>18.8</v>
      </c>
      <c r="O1975" s="89">
        <f>_34_KNMI_Stations[[#This Row],[graaddagen]]*_34_KNMI_Stations[[#This Row],[Gewogen factor]]</f>
        <v>20.680000000000003</v>
      </c>
      <c r="P1975" s="89" cm="1">
        <f t="array" ref="P19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976" spans="1:16" x14ac:dyDescent="0.25">
      <c r="A1976">
        <v>249</v>
      </c>
      <c r="B1976" s="110">
        <v>46048</v>
      </c>
      <c r="C1976" s="89">
        <v>2.8</v>
      </c>
      <c r="D1976" s="89">
        <v>0.6</v>
      </c>
      <c r="E1976" s="96">
        <v>165</v>
      </c>
      <c r="F1976" s="89">
        <v>0</v>
      </c>
      <c r="G1976" s="89"/>
      <c r="H1976">
        <v>0.91</v>
      </c>
      <c r="I1976" t="s">
        <v>4</v>
      </c>
      <c r="J1976">
        <v>1.1000000000000001</v>
      </c>
      <c r="K1976">
        <v>1</v>
      </c>
      <c r="L1976">
        <v>2026</v>
      </c>
      <c r="M1976" t="s">
        <v>383</v>
      </c>
      <c r="N1976" s="89" cm="1">
        <f t="array" ref="N1976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1976" s="89">
        <f>_34_KNMI_Stations[[#This Row],[graaddagen]]*_34_KNMI_Stations[[#This Row],[Gewogen factor]]</f>
        <v>19.14</v>
      </c>
      <c r="P1976" s="89" cm="1">
        <f t="array" ref="P19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977" spans="1:16" x14ac:dyDescent="0.25">
      <c r="A1977">
        <v>249</v>
      </c>
      <c r="B1977" s="110">
        <v>46049</v>
      </c>
      <c r="C1977" s="89">
        <v>6.9</v>
      </c>
      <c r="D1977" s="89">
        <v>0.5</v>
      </c>
      <c r="E1977" s="96">
        <v>202</v>
      </c>
      <c r="F1977" s="89">
        <v>5.0999999999999996</v>
      </c>
      <c r="G1977" s="89"/>
      <c r="H1977">
        <v>0.92</v>
      </c>
      <c r="I1977" t="s">
        <v>4</v>
      </c>
      <c r="J1977">
        <v>1.1000000000000001</v>
      </c>
      <c r="K1977">
        <v>1</v>
      </c>
      <c r="L1977">
        <v>2026</v>
      </c>
      <c r="M1977" t="s">
        <v>383</v>
      </c>
      <c r="N1977" s="89" cm="1">
        <f t="array" ref="N1977">IF(ISNUMBER(_34_KNMI_Stations[[#This Row],[Etmaal temperatuur °C]]),IF(_34_KNMI_Stations[[#This Row],[Etmaal temperatuur °C]]&lt;stookgrens[],stookgrens[]-_34_KNMI_Stations[[#This Row],[Etmaal temperatuur °C]],0),"")</f>
        <v>17.5</v>
      </c>
      <c r="O1977" s="89">
        <f>_34_KNMI_Stations[[#This Row],[graaddagen]]*_34_KNMI_Stations[[#This Row],[Gewogen factor]]</f>
        <v>19.25</v>
      </c>
      <c r="P1977" s="89" cm="1">
        <f t="array" ref="P19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978" spans="1:16" x14ac:dyDescent="0.25">
      <c r="A1978">
        <v>249</v>
      </c>
      <c r="B1978" s="110">
        <v>46050</v>
      </c>
      <c r="C1978" s="89">
        <v>4.8</v>
      </c>
      <c r="D1978" s="89">
        <v>1.1000000000000001</v>
      </c>
      <c r="E1978" s="96">
        <v>132</v>
      </c>
      <c r="F1978" s="89">
        <v>-0.1</v>
      </c>
      <c r="G1978" s="89"/>
      <c r="H1978">
        <v>0.94</v>
      </c>
      <c r="I1978" t="s">
        <v>4</v>
      </c>
      <c r="J1978">
        <v>1.1000000000000001</v>
      </c>
      <c r="K1978">
        <v>1</v>
      </c>
      <c r="L1978">
        <v>2026</v>
      </c>
      <c r="M1978" t="s">
        <v>383</v>
      </c>
      <c r="N1978" s="89" cm="1">
        <f t="array" ref="N1978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1978" s="89">
        <f>_34_KNMI_Stations[[#This Row],[graaddagen]]*_34_KNMI_Stations[[#This Row],[Gewogen factor]]</f>
        <v>18.59</v>
      </c>
      <c r="P1978" s="89" cm="1">
        <f t="array" ref="P19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979" spans="1:16" x14ac:dyDescent="0.25">
      <c r="A1979">
        <v>249</v>
      </c>
      <c r="B1979" s="110">
        <v>46051</v>
      </c>
      <c r="C1979" s="89">
        <v>4.4000000000000004</v>
      </c>
      <c r="D1979" s="89">
        <v>0</v>
      </c>
      <c r="E1979" s="96">
        <v>185</v>
      </c>
      <c r="F1979" s="89">
        <v>1.1000000000000001</v>
      </c>
      <c r="G1979" s="89"/>
      <c r="H1979">
        <v>0.93</v>
      </c>
      <c r="I1979" t="s">
        <v>4</v>
      </c>
      <c r="J1979">
        <v>1.1000000000000001</v>
      </c>
      <c r="K1979">
        <v>1</v>
      </c>
      <c r="L1979">
        <v>2026</v>
      </c>
      <c r="M1979" t="s">
        <v>383</v>
      </c>
      <c r="N1979" s="89" cm="1">
        <f t="array" ref="N1979">IF(ISNUMBER(_34_KNMI_Stations[[#This Row],[Etmaal temperatuur °C]]),IF(_34_KNMI_Stations[[#This Row],[Etmaal temperatuur °C]]&lt;stookgrens[],stookgrens[]-_34_KNMI_Stations[[#This Row],[Etmaal temperatuur °C]],0),"")</f>
        <v>18</v>
      </c>
      <c r="O1979" s="89">
        <f>_34_KNMI_Stations[[#This Row],[graaddagen]]*_34_KNMI_Stations[[#This Row],[Gewogen factor]]</f>
        <v>19.8</v>
      </c>
      <c r="P1979" s="89" cm="1">
        <f t="array" ref="P19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980" spans="1:16" x14ac:dyDescent="0.25">
      <c r="A1980">
        <v>249</v>
      </c>
      <c r="B1980" s="110">
        <v>46052</v>
      </c>
      <c r="C1980" s="89">
        <v>6.2</v>
      </c>
      <c r="D1980" s="89">
        <v>0.9</v>
      </c>
      <c r="E1980" s="96">
        <v>324</v>
      </c>
      <c r="F1980" s="89">
        <v>0</v>
      </c>
      <c r="G1980" s="89"/>
      <c r="H1980">
        <v>0.92</v>
      </c>
      <c r="I1980" t="s">
        <v>4</v>
      </c>
      <c r="J1980">
        <v>1.1000000000000001</v>
      </c>
      <c r="K1980">
        <v>1</v>
      </c>
      <c r="L1980">
        <v>2026</v>
      </c>
      <c r="M1980" t="s">
        <v>383</v>
      </c>
      <c r="N1980" s="89" cm="1">
        <f t="array" ref="N1980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1980" s="89">
        <f>_34_KNMI_Stations[[#This Row],[graaddagen]]*_34_KNMI_Stations[[#This Row],[Gewogen factor]]</f>
        <v>18.810000000000002</v>
      </c>
      <c r="P1980" s="89" cm="1">
        <f t="array" ref="P19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981" spans="1:16" x14ac:dyDescent="0.25">
      <c r="A1981">
        <v>249</v>
      </c>
      <c r="B1981" s="110">
        <v>46053</v>
      </c>
      <c r="C1981" s="89">
        <v>5.6</v>
      </c>
      <c r="D1981" s="89">
        <v>2.9</v>
      </c>
      <c r="E1981" s="96">
        <v>167</v>
      </c>
      <c r="F1981" s="89">
        <v>2.1</v>
      </c>
      <c r="G1981" s="89"/>
      <c r="H1981">
        <v>0.97</v>
      </c>
      <c r="I1981" t="s">
        <v>4</v>
      </c>
      <c r="J1981">
        <v>1.1000000000000001</v>
      </c>
      <c r="K1981">
        <v>1</v>
      </c>
      <c r="L1981">
        <v>2026</v>
      </c>
      <c r="M1981" t="s">
        <v>383</v>
      </c>
      <c r="N1981" s="89" cm="1">
        <f t="array" ref="N1981">IF(ISNUMBER(_34_KNMI_Stations[[#This Row],[Etmaal temperatuur °C]]),IF(_34_KNMI_Stations[[#This Row],[Etmaal temperatuur °C]]&lt;stookgrens[],stookgrens[]-_34_KNMI_Stations[[#This Row],[Etmaal temperatuur °C]],0),"")</f>
        <v>15.1</v>
      </c>
      <c r="O1981" s="89">
        <f>_34_KNMI_Stations[[#This Row],[graaddagen]]*_34_KNMI_Stations[[#This Row],[Gewogen factor]]</f>
        <v>16.61</v>
      </c>
      <c r="P1981" s="89" cm="1">
        <f t="array" ref="P19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982" spans="1:16" x14ac:dyDescent="0.25">
      <c r="A1982">
        <v>251</v>
      </c>
      <c r="B1982" s="110">
        <v>45658</v>
      </c>
      <c r="C1982" s="89"/>
      <c r="D1982" s="89">
        <v>7.7</v>
      </c>
      <c r="E1982" s="96">
        <v>25</v>
      </c>
      <c r="F1982" s="89">
        <v>18.7</v>
      </c>
      <c r="G1982" s="89"/>
      <c r="H1982">
        <v>0.91</v>
      </c>
      <c r="I1982" t="s">
        <v>5</v>
      </c>
      <c r="J1982">
        <v>1.1000000000000001</v>
      </c>
      <c r="K1982">
        <v>1</v>
      </c>
      <c r="L1982">
        <v>2025</v>
      </c>
      <c r="M1982" t="s">
        <v>59</v>
      </c>
      <c r="N1982" s="89" cm="1">
        <f t="array" ref="N1982">IF(ISNUMBER(_34_KNMI_Stations[[#This Row],[Etmaal temperatuur °C]]),IF(_34_KNMI_Stations[[#This Row],[Etmaal temperatuur °C]]&lt;stookgrens[],stookgrens[]-_34_KNMI_Stations[[#This Row],[Etmaal temperatuur °C]],0),"")</f>
        <v>10.3</v>
      </c>
      <c r="O1982" s="89">
        <f>_34_KNMI_Stations[[#This Row],[graaddagen]]*_34_KNMI_Stations[[#This Row],[Gewogen factor]]</f>
        <v>11.330000000000002</v>
      </c>
      <c r="P1982" s="89" cm="1">
        <f t="array" ref="P19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983" spans="1:16" x14ac:dyDescent="0.25">
      <c r="A1983">
        <v>251</v>
      </c>
      <c r="B1983" s="110">
        <v>45659</v>
      </c>
      <c r="C1983" s="89"/>
      <c r="D1983" s="89">
        <v>4.5</v>
      </c>
      <c r="E1983" s="96">
        <v>274</v>
      </c>
      <c r="F1983" s="89">
        <v>1.3</v>
      </c>
      <c r="G1983" s="89"/>
      <c r="H1983">
        <v>0.75</v>
      </c>
      <c r="I1983" t="s">
        <v>5</v>
      </c>
      <c r="J1983">
        <v>1.1000000000000001</v>
      </c>
      <c r="K1983">
        <v>1</v>
      </c>
      <c r="L1983">
        <v>2025</v>
      </c>
      <c r="M1983" t="s">
        <v>59</v>
      </c>
      <c r="N1983" s="89" cm="1">
        <f t="array" ref="N1983">IF(ISNUMBER(_34_KNMI_Stations[[#This Row],[Etmaal temperatuur °C]]),IF(_34_KNMI_Stations[[#This Row],[Etmaal temperatuur °C]]&lt;stookgrens[],stookgrens[]-_34_KNMI_Stations[[#This Row],[Etmaal temperatuur °C]],0),"")</f>
        <v>13.5</v>
      </c>
      <c r="O1983" s="89">
        <f>_34_KNMI_Stations[[#This Row],[graaddagen]]*_34_KNMI_Stations[[#This Row],[Gewogen factor]]</f>
        <v>14.850000000000001</v>
      </c>
      <c r="P1983" s="89" cm="1">
        <f t="array" ref="P19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984" spans="1:16" x14ac:dyDescent="0.25">
      <c r="A1984">
        <v>251</v>
      </c>
      <c r="B1984" s="110">
        <v>45660</v>
      </c>
      <c r="C1984" s="89"/>
      <c r="D1984" s="89">
        <v>3.1</v>
      </c>
      <c r="E1984" s="96">
        <v>221</v>
      </c>
      <c r="F1984" s="89">
        <v>4.4000000000000004</v>
      </c>
      <c r="G1984" s="89"/>
      <c r="H1984">
        <v>0.78</v>
      </c>
      <c r="I1984" t="s">
        <v>5</v>
      </c>
      <c r="J1984">
        <v>1.1000000000000001</v>
      </c>
      <c r="K1984">
        <v>1</v>
      </c>
      <c r="L1984">
        <v>2025</v>
      </c>
      <c r="M1984" t="s">
        <v>59</v>
      </c>
      <c r="N1984" s="89" cm="1">
        <f t="array" ref="N1984">IF(ISNUMBER(_34_KNMI_Stations[[#This Row],[Etmaal temperatuur °C]]),IF(_34_KNMI_Stations[[#This Row],[Etmaal temperatuur °C]]&lt;stookgrens[],stookgrens[]-_34_KNMI_Stations[[#This Row],[Etmaal temperatuur °C]],0),"")</f>
        <v>14.9</v>
      </c>
      <c r="O1984" s="89">
        <f>_34_KNMI_Stations[[#This Row],[graaddagen]]*_34_KNMI_Stations[[#This Row],[Gewogen factor]]</f>
        <v>16.39</v>
      </c>
      <c r="P1984" s="89" cm="1">
        <f t="array" ref="P19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985" spans="1:16" x14ac:dyDescent="0.25">
      <c r="A1985">
        <v>251</v>
      </c>
      <c r="B1985" s="110">
        <v>45661</v>
      </c>
      <c r="C1985" s="89"/>
      <c r="D1985" s="89">
        <v>2.8</v>
      </c>
      <c r="E1985" s="96">
        <v>157</v>
      </c>
      <c r="F1985" s="89">
        <v>5.7</v>
      </c>
      <c r="G1985" s="89">
        <v>1015</v>
      </c>
      <c r="H1985">
        <v>0.91</v>
      </c>
      <c r="I1985" t="s">
        <v>5</v>
      </c>
      <c r="J1985">
        <v>1.1000000000000001</v>
      </c>
      <c r="K1985">
        <v>1</v>
      </c>
      <c r="L1985">
        <v>2025</v>
      </c>
      <c r="M1985" t="s">
        <v>59</v>
      </c>
      <c r="N1985" s="89" cm="1">
        <f t="array" ref="N1985">IF(ISNUMBER(_34_KNMI_Stations[[#This Row],[Etmaal temperatuur °C]]),IF(_34_KNMI_Stations[[#This Row],[Etmaal temperatuur °C]]&lt;stookgrens[],stookgrens[]-_34_KNMI_Stations[[#This Row],[Etmaal temperatuur °C]],0),"")</f>
        <v>15.2</v>
      </c>
      <c r="O1985" s="89">
        <f>_34_KNMI_Stations[[#This Row],[graaddagen]]*_34_KNMI_Stations[[#This Row],[Gewogen factor]]</f>
        <v>16.72</v>
      </c>
      <c r="P1985" s="89" cm="1">
        <f t="array" ref="P19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986" spans="1:16" x14ac:dyDescent="0.25">
      <c r="A1986">
        <v>251</v>
      </c>
      <c r="B1986" s="110">
        <v>45662</v>
      </c>
      <c r="C1986" s="89"/>
      <c r="D1986" s="89">
        <v>3.5</v>
      </c>
      <c r="E1986" s="96">
        <v>52</v>
      </c>
      <c r="F1986" s="89">
        <v>4.9000000000000004</v>
      </c>
      <c r="G1986" s="89">
        <v>993</v>
      </c>
      <c r="H1986">
        <v>0.94</v>
      </c>
      <c r="I1986" t="s">
        <v>5</v>
      </c>
      <c r="J1986">
        <v>1.1000000000000001</v>
      </c>
      <c r="K1986">
        <v>1</v>
      </c>
      <c r="L1986">
        <v>2025</v>
      </c>
      <c r="M1986" t="s">
        <v>59</v>
      </c>
      <c r="N1986" s="89" cm="1">
        <f t="array" ref="N1986">IF(ISNUMBER(_34_KNMI_Stations[[#This Row],[Etmaal temperatuur °C]]),IF(_34_KNMI_Stations[[#This Row],[Etmaal temperatuur °C]]&lt;stookgrens[],stookgrens[]-_34_KNMI_Stations[[#This Row],[Etmaal temperatuur °C]],0),"")</f>
        <v>14.5</v>
      </c>
      <c r="O1986" s="89">
        <f>_34_KNMI_Stations[[#This Row],[graaddagen]]*_34_KNMI_Stations[[#This Row],[Gewogen factor]]</f>
        <v>15.950000000000001</v>
      </c>
      <c r="P1986" s="89" cm="1">
        <f t="array" ref="P19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987" spans="1:16" x14ac:dyDescent="0.25">
      <c r="A1987">
        <v>251</v>
      </c>
      <c r="B1987" s="110">
        <v>45663</v>
      </c>
      <c r="C1987" s="89"/>
      <c r="D1987" s="89">
        <v>7.2</v>
      </c>
      <c r="E1987" s="96">
        <v>112</v>
      </c>
      <c r="F1987" s="89">
        <v>3.5</v>
      </c>
      <c r="G1987" s="89">
        <v>979.7</v>
      </c>
      <c r="H1987">
        <v>0.88</v>
      </c>
      <c r="I1987" t="s">
        <v>5</v>
      </c>
      <c r="J1987">
        <v>1.1000000000000001</v>
      </c>
      <c r="K1987">
        <v>1</v>
      </c>
      <c r="L1987">
        <v>2025</v>
      </c>
      <c r="M1987" t="s">
        <v>111</v>
      </c>
      <c r="N1987" s="89" cm="1">
        <f t="array" ref="N1987">IF(ISNUMBER(_34_KNMI_Stations[[#This Row],[Etmaal temperatuur °C]]),IF(_34_KNMI_Stations[[#This Row],[Etmaal temperatuur °C]]&lt;stookgrens[],stookgrens[]-_34_KNMI_Stations[[#This Row],[Etmaal temperatuur °C]],0),"")</f>
        <v>10.8</v>
      </c>
      <c r="O1987" s="89">
        <f>_34_KNMI_Stations[[#This Row],[graaddagen]]*_34_KNMI_Stations[[#This Row],[Gewogen factor]]</f>
        <v>11.880000000000003</v>
      </c>
      <c r="P1987" s="89" cm="1">
        <f t="array" ref="P19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988" spans="1:16" x14ac:dyDescent="0.25">
      <c r="A1988">
        <v>251</v>
      </c>
      <c r="B1988" s="110">
        <v>45664</v>
      </c>
      <c r="C1988" s="89"/>
      <c r="D1988" s="89">
        <v>4.5</v>
      </c>
      <c r="E1988" s="96">
        <v>286</v>
      </c>
      <c r="F1988" s="89">
        <v>0.4</v>
      </c>
      <c r="G1988" s="89">
        <v>993.4</v>
      </c>
      <c r="H1988">
        <v>0.77</v>
      </c>
      <c r="I1988" t="s">
        <v>5</v>
      </c>
      <c r="J1988">
        <v>1.1000000000000001</v>
      </c>
      <c r="K1988">
        <v>1</v>
      </c>
      <c r="L1988">
        <v>2025</v>
      </c>
      <c r="M1988" t="s">
        <v>111</v>
      </c>
      <c r="N1988" s="89" cm="1">
        <f t="array" ref="N1988">IF(ISNUMBER(_34_KNMI_Stations[[#This Row],[Etmaal temperatuur °C]]),IF(_34_KNMI_Stations[[#This Row],[Etmaal temperatuur °C]]&lt;stookgrens[],stookgrens[]-_34_KNMI_Stations[[#This Row],[Etmaal temperatuur °C]],0),"")</f>
        <v>13.5</v>
      </c>
      <c r="O1988" s="89">
        <f>_34_KNMI_Stations[[#This Row],[graaddagen]]*_34_KNMI_Stations[[#This Row],[Gewogen factor]]</f>
        <v>14.850000000000001</v>
      </c>
      <c r="P1988" s="89" cm="1">
        <f t="array" ref="P19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989" spans="1:16" x14ac:dyDescent="0.25">
      <c r="A1989">
        <v>251</v>
      </c>
      <c r="B1989" s="110">
        <v>45665</v>
      </c>
      <c r="C1989" s="89">
        <v>6.3</v>
      </c>
      <c r="D1989" s="89">
        <v>3.7</v>
      </c>
      <c r="E1989" s="96">
        <v>219</v>
      </c>
      <c r="F1989" s="89">
        <v>3.2</v>
      </c>
      <c r="G1989" s="89">
        <v>999.1</v>
      </c>
      <c r="H1989">
        <v>0.82</v>
      </c>
      <c r="I1989" t="s">
        <v>5</v>
      </c>
      <c r="J1989">
        <v>1.1000000000000001</v>
      </c>
      <c r="K1989">
        <v>1</v>
      </c>
      <c r="L1989">
        <v>2025</v>
      </c>
      <c r="M1989" t="s">
        <v>111</v>
      </c>
      <c r="N1989" s="89" cm="1">
        <f t="array" ref="N1989">IF(ISNUMBER(_34_KNMI_Stations[[#This Row],[Etmaal temperatuur °C]]),IF(_34_KNMI_Stations[[#This Row],[Etmaal temperatuur °C]]&lt;stookgrens[],stookgrens[]-_34_KNMI_Stations[[#This Row],[Etmaal temperatuur °C]],0),"")</f>
        <v>14.3</v>
      </c>
      <c r="O1989" s="89">
        <f>_34_KNMI_Stations[[#This Row],[graaddagen]]*_34_KNMI_Stations[[#This Row],[Gewogen factor]]</f>
        <v>15.730000000000002</v>
      </c>
      <c r="P1989" s="89" cm="1">
        <f t="array" ref="P19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990" spans="1:16" x14ac:dyDescent="0.25">
      <c r="A1990">
        <v>251</v>
      </c>
      <c r="B1990" s="110">
        <v>45666</v>
      </c>
      <c r="C1990" s="89">
        <v>5.2</v>
      </c>
      <c r="D1990" s="89">
        <v>3.7</v>
      </c>
      <c r="E1990" s="96">
        <v>244</v>
      </c>
      <c r="F1990" s="89">
        <v>0.5</v>
      </c>
      <c r="G1990" s="89">
        <v>1002.5</v>
      </c>
      <c r="H1990">
        <v>0.79</v>
      </c>
      <c r="I1990" t="s">
        <v>5</v>
      </c>
      <c r="J1990">
        <v>1.1000000000000001</v>
      </c>
      <c r="K1990">
        <v>1</v>
      </c>
      <c r="L1990">
        <v>2025</v>
      </c>
      <c r="M1990" t="s">
        <v>111</v>
      </c>
      <c r="N1990" s="89" cm="1">
        <f t="array" ref="N1990">IF(ISNUMBER(_34_KNMI_Stations[[#This Row],[Etmaal temperatuur °C]]),IF(_34_KNMI_Stations[[#This Row],[Etmaal temperatuur °C]]&lt;stookgrens[],stookgrens[]-_34_KNMI_Stations[[#This Row],[Etmaal temperatuur °C]],0),"")</f>
        <v>14.3</v>
      </c>
      <c r="O1990" s="89">
        <f>_34_KNMI_Stations[[#This Row],[graaddagen]]*_34_KNMI_Stations[[#This Row],[Gewogen factor]]</f>
        <v>15.730000000000002</v>
      </c>
      <c r="P1990" s="89" cm="1">
        <f t="array" ref="P19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991" spans="1:16" x14ac:dyDescent="0.25">
      <c r="A1991">
        <v>251</v>
      </c>
      <c r="B1991" s="110">
        <v>45667</v>
      </c>
      <c r="C1991" s="89">
        <v>5.4</v>
      </c>
      <c r="D1991" s="89">
        <v>4.3</v>
      </c>
      <c r="E1991" s="96">
        <v>264</v>
      </c>
      <c r="F1991" s="89">
        <v>0.1</v>
      </c>
      <c r="G1991" s="89">
        <v>1015.7</v>
      </c>
      <c r="H1991">
        <v>0.78</v>
      </c>
      <c r="I1991" t="s">
        <v>5</v>
      </c>
      <c r="J1991">
        <v>1.1000000000000001</v>
      </c>
      <c r="K1991">
        <v>1</v>
      </c>
      <c r="L1991">
        <v>2025</v>
      </c>
      <c r="M1991" t="s">
        <v>111</v>
      </c>
      <c r="N1991" s="89" cm="1">
        <f t="array" ref="N1991">IF(ISNUMBER(_34_KNMI_Stations[[#This Row],[Etmaal temperatuur °C]]),IF(_34_KNMI_Stations[[#This Row],[Etmaal temperatuur °C]]&lt;stookgrens[],stookgrens[]-_34_KNMI_Stations[[#This Row],[Etmaal temperatuur °C]],0),"")</f>
        <v>13.7</v>
      </c>
      <c r="O1991" s="89">
        <f>_34_KNMI_Stations[[#This Row],[graaddagen]]*_34_KNMI_Stations[[#This Row],[Gewogen factor]]</f>
        <v>15.07</v>
      </c>
      <c r="P1991" s="89" cm="1">
        <f t="array" ref="P19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992" spans="1:16" x14ac:dyDescent="0.25">
      <c r="A1992">
        <v>251</v>
      </c>
      <c r="B1992" s="110">
        <v>45668</v>
      </c>
      <c r="C1992" s="89">
        <v>4.0999999999999996</v>
      </c>
      <c r="D1992" s="89">
        <v>4</v>
      </c>
      <c r="E1992" s="96">
        <v>325</v>
      </c>
      <c r="F1992" s="89">
        <v>0.8</v>
      </c>
      <c r="G1992" s="89">
        <v>1027</v>
      </c>
      <c r="H1992">
        <v>0.74</v>
      </c>
      <c r="I1992" t="s">
        <v>5</v>
      </c>
      <c r="J1992">
        <v>1.1000000000000001</v>
      </c>
      <c r="K1992">
        <v>1</v>
      </c>
      <c r="L1992">
        <v>2025</v>
      </c>
      <c r="M1992" t="s">
        <v>111</v>
      </c>
      <c r="N1992" s="89" cm="1">
        <f t="array" ref="N1992">IF(ISNUMBER(_34_KNMI_Stations[[#This Row],[Etmaal temperatuur °C]]),IF(_34_KNMI_Stations[[#This Row],[Etmaal temperatuur °C]]&lt;stookgrens[],stookgrens[]-_34_KNMI_Stations[[#This Row],[Etmaal temperatuur °C]],0),"")</f>
        <v>14</v>
      </c>
      <c r="O1992" s="89">
        <f>_34_KNMI_Stations[[#This Row],[graaddagen]]*_34_KNMI_Stations[[#This Row],[Gewogen factor]]</f>
        <v>15.400000000000002</v>
      </c>
      <c r="P1992" s="89" cm="1">
        <f t="array" ref="P19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993" spans="1:16" x14ac:dyDescent="0.25">
      <c r="A1993">
        <v>251</v>
      </c>
      <c r="B1993" s="110">
        <v>45669</v>
      </c>
      <c r="C1993" s="89">
        <v>2.7</v>
      </c>
      <c r="D1993" s="89">
        <v>4.7</v>
      </c>
      <c r="E1993" s="96">
        <v>283</v>
      </c>
      <c r="F1993" s="89">
        <v>0.6</v>
      </c>
      <c r="G1993" s="89">
        <v>1038.5</v>
      </c>
      <c r="H1993">
        <v>0.82</v>
      </c>
      <c r="I1993" t="s">
        <v>5</v>
      </c>
      <c r="J1993">
        <v>1.1000000000000001</v>
      </c>
      <c r="K1993">
        <v>1</v>
      </c>
      <c r="L1993">
        <v>2025</v>
      </c>
      <c r="M1993" t="s">
        <v>111</v>
      </c>
      <c r="N1993" s="89" cm="1">
        <f t="array" ref="N1993">IF(ISNUMBER(_34_KNMI_Stations[[#This Row],[Etmaal temperatuur °C]]),IF(_34_KNMI_Stations[[#This Row],[Etmaal temperatuur °C]]&lt;stookgrens[],stookgrens[]-_34_KNMI_Stations[[#This Row],[Etmaal temperatuur °C]],0),"")</f>
        <v>13.3</v>
      </c>
      <c r="O1993" s="89">
        <f>_34_KNMI_Stations[[#This Row],[graaddagen]]*_34_KNMI_Stations[[#This Row],[Gewogen factor]]</f>
        <v>14.630000000000003</v>
      </c>
      <c r="P1993" s="89" cm="1">
        <f t="array" ref="P19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994" spans="1:16" x14ac:dyDescent="0.25">
      <c r="A1994">
        <v>251</v>
      </c>
      <c r="B1994" s="110">
        <v>45670</v>
      </c>
      <c r="C1994" s="89">
        <v>7.2</v>
      </c>
      <c r="D1994" s="89">
        <v>3.3</v>
      </c>
      <c r="E1994" s="96">
        <v>140</v>
      </c>
      <c r="F1994" s="89">
        <v>0</v>
      </c>
      <c r="G1994" s="89">
        <v>1038.7</v>
      </c>
      <c r="H1994">
        <v>0.86</v>
      </c>
      <c r="I1994" t="s">
        <v>5</v>
      </c>
      <c r="J1994">
        <v>1.1000000000000001</v>
      </c>
      <c r="K1994">
        <v>1</v>
      </c>
      <c r="L1994">
        <v>2025</v>
      </c>
      <c r="M1994" t="s">
        <v>112</v>
      </c>
      <c r="N1994" s="89" cm="1">
        <f t="array" ref="N1994">IF(ISNUMBER(_34_KNMI_Stations[[#This Row],[Etmaal temperatuur °C]]),IF(_34_KNMI_Stations[[#This Row],[Etmaal temperatuur °C]]&lt;stookgrens[],stookgrens[]-_34_KNMI_Stations[[#This Row],[Etmaal temperatuur °C]],0),"")</f>
        <v>14.7</v>
      </c>
      <c r="O1994" s="89">
        <f>_34_KNMI_Stations[[#This Row],[graaddagen]]*_34_KNMI_Stations[[#This Row],[Gewogen factor]]</f>
        <v>16.170000000000002</v>
      </c>
      <c r="P1994" s="89" cm="1">
        <f t="array" ref="P19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995" spans="1:16" x14ac:dyDescent="0.25">
      <c r="A1995">
        <v>251</v>
      </c>
      <c r="B1995" s="110">
        <v>45671</v>
      </c>
      <c r="C1995" s="89">
        <v>6.6</v>
      </c>
      <c r="D1995" s="89">
        <v>6.2</v>
      </c>
      <c r="E1995" s="96">
        <v>141</v>
      </c>
      <c r="F1995" s="89">
        <v>0.1</v>
      </c>
      <c r="G1995" s="89">
        <v>1031.3</v>
      </c>
      <c r="H1995">
        <v>0.96</v>
      </c>
      <c r="I1995" t="s">
        <v>5</v>
      </c>
      <c r="J1995">
        <v>1.1000000000000001</v>
      </c>
      <c r="K1995">
        <v>1</v>
      </c>
      <c r="L1995">
        <v>2025</v>
      </c>
      <c r="M1995" t="s">
        <v>112</v>
      </c>
      <c r="N1995" s="89" cm="1">
        <f t="array" ref="N1995">IF(ISNUMBER(_34_KNMI_Stations[[#This Row],[Etmaal temperatuur °C]]),IF(_34_KNMI_Stations[[#This Row],[Etmaal temperatuur °C]]&lt;stookgrens[],stookgrens[]-_34_KNMI_Stations[[#This Row],[Etmaal temperatuur °C]],0),"")</f>
        <v>11.8</v>
      </c>
      <c r="O1995" s="89">
        <f>_34_KNMI_Stations[[#This Row],[graaddagen]]*_34_KNMI_Stations[[#This Row],[Gewogen factor]]</f>
        <v>12.980000000000002</v>
      </c>
      <c r="P1995" s="89" cm="1">
        <f t="array" ref="P19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996" spans="1:16" x14ac:dyDescent="0.25">
      <c r="A1996">
        <v>251</v>
      </c>
      <c r="B1996" s="110">
        <v>45672</v>
      </c>
      <c r="C1996" s="89">
        <v>3.2</v>
      </c>
      <c r="D1996" s="89">
        <v>6.1</v>
      </c>
      <c r="E1996" s="96">
        <v>232</v>
      </c>
      <c r="F1996" s="89">
        <v>-0.1</v>
      </c>
      <c r="G1996" s="89">
        <v>1033.0999999999999</v>
      </c>
      <c r="H1996">
        <v>0.99</v>
      </c>
      <c r="I1996" t="s">
        <v>5</v>
      </c>
      <c r="J1996">
        <v>1.1000000000000001</v>
      </c>
      <c r="K1996">
        <v>1</v>
      </c>
      <c r="L1996">
        <v>2025</v>
      </c>
      <c r="M1996" t="s">
        <v>112</v>
      </c>
      <c r="N1996" s="89" cm="1">
        <f t="array" ref="N1996">IF(ISNUMBER(_34_KNMI_Stations[[#This Row],[Etmaal temperatuur °C]]),IF(_34_KNMI_Stations[[#This Row],[Etmaal temperatuur °C]]&lt;stookgrens[],stookgrens[]-_34_KNMI_Stations[[#This Row],[Etmaal temperatuur °C]],0),"")</f>
        <v>11.9</v>
      </c>
      <c r="O1996" s="89">
        <f>_34_KNMI_Stations[[#This Row],[graaddagen]]*_34_KNMI_Stations[[#This Row],[Gewogen factor]]</f>
        <v>13.090000000000002</v>
      </c>
      <c r="P1996" s="89" cm="1">
        <f t="array" ref="P19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997" spans="1:16" x14ac:dyDescent="0.25">
      <c r="A1997">
        <v>251</v>
      </c>
      <c r="B1997" s="110">
        <v>45673</v>
      </c>
      <c r="C1997" s="89">
        <v>5.4</v>
      </c>
      <c r="D1997" s="89">
        <v>5</v>
      </c>
      <c r="E1997" s="96">
        <v>245</v>
      </c>
      <c r="F1997" s="89">
        <v>-0.1</v>
      </c>
      <c r="G1997" s="89">
        <v>1035.5999999999999</v>
      </c>
      <c r="H1997">
        <v>0.98</v>
      </c>
      <c r="I1997" t="s">
        <v>5</v>
      </c>
      <c r="J1997">
        <v>1.1000000000000001</v>
      </c>
      <c r="K1997">
        <v>1</v>
      </c>
      <c r="L1997">
        <v>2025</v>
      </c>
      <c r="M1997" t="s">
        <v>112</v>
      </c>
      <c r="N1997" s="89" cm="1">
        <f t="array" ref="N1997">IF(ISNUMBER(_34_KNMI_Stations[[#This Row],[Etmaal temperatuur °C]]),IF(_34_KNMI_Stations[[#This Row],[Etmaal temperatuur °C]]&lt;stookgrens[],stookgrens[]-_34_KNMI_Stations[[#This Row],[Etmaal temperatuur °C]],0),"")</f>
        <v>13</v>
      </c>
      <c r="O1997" s="89">
        <f>_34_KNMI_Stations[[#This Row],[graaddagen]]*_34_KNMI_Stations[[#This Row],[Gewogen factor]]</f>
        <v>14.3</v>
      </c>
      <c r="P1997" s="89" cm="1">
        <f t="array" ref="P19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998" spans="1:16" x14ac:dyDescent="0.25">
      <c r="A1998">
        <v>251</v>
      </c>
      <c r="B1998" s="110">
        <v>45674</v>
      </c>
      <c r="C1998" s="89">
        <v>5.0999999999999996</v>
      </c>
      <c r="D1998" s="89">
        <v>2.7</v>
      </c>
      <c r="E1998" s="96">
        <v>90</v>
      </c>
      <c r="F1998" s="89">
        <v>-0.1</v>
      </c>
      <c r="G1998" s="89">
        <v>1036.5</v>
      </c>
      <c r="H1998">
        <v>0.98</v>
      </c>
      <c r="I1998" t="s">
        <v>5</v>
      </c>
      <c r="J1998">
        <v>1.1000000000000001</v>
      </c>
      <c r="K1998">
        <v>1</v>
      </c>
      <c r="L1998">
        <v>2025</v>
      </c>
      <c r="M1998" t="s">
        <v>112</v>
      </c>
      <c r="N1998" s="89" cm="1">
        <f t="array" ref="N1998">IF(ISNUMBER(_34_KNMI_Stations[[#This Row],[Etmaal temperatuur °C]]),IF(_34_KNMI_Stations[[#This Row],[Etmaal temperatuur °C]]&lt;stookgrens[],stookgrens[]-_34_KNMI_Stations[[#This Row],[Etmaal temperatuur °C]],0),"")</f>
        <v>15.3</v>
      </c>
      <c r="O1998" s="89">
        <f>_34_KNMI_Stations[[#This Row],[graaddagen]]*_34_KNMI_Stations[[#This Row],[Gewogen factor]]</f>
        <v>16.830000000000002</v>
      </c>
      <c r="P1998" s="89" cm="1">
        <f t="array" ref="P19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999" spans="1:16" x14ac:dyDescent="0.25">
      <c r="A1999">
        <v>251</v>
      </c>
      <c r="B1999" s="110">
        <v>45675</v>
      </c>
      <c r="C1999" s="89">
        <v>3</v>
      </c>
      <c r="D1999" s="89">
        <v>-0.5</v>
      </c>
      <c r="E1999" s="96">
        <v>184</v>
      </c>
      <c r="F1999" s="89">
        <v>-0.1</v>
      </c>
      <c r="G1999" s="89">
        <v>1031.5999999999999</v>
      </c>
      <c r="H1999">
        <v>0.99</v>
      </c>
      <c r="I1999" t="s">
        <v>5</v>
      </c>
      <c r="J1999">
        <v>1.1000000000000001</v>
      </c>
      <c r="K1999">
        <v>1</v>
      </c>
      <c r="L1999">
        <v>2025</v>
      </c>
      <c r="M1999" t="s">
        <v>112</v>
      </c>
      <c r="N1999" s="89" cm="1">
        <f t="array" ref="N1999">IF(ISNUMBER(_34_KNMI_Stations[[#This Row],[Etmaal temperatuur °C]]),IF(_34_KNMI_Stations[[#This Row],[Etmaal temperatuur °C]]&lt;stookgrens[],stookgrens[]-_34_KNMI_Stations[[#This Row],[Etmaal temperatuur °C]],0),"")</f>
        <v>18.5</v>
      </c>
      <c r="O1999" s="89">
        <f>_34_KNMI_Stations[[#This Row],[graaddagen]]*_34_KNMI_Stations[[#This Row],[Gewogen factor]]</f>
        <v>20.350000000000001</v>
      </c>
      <c r="P1999" s="89" cm="1">
        <f t="array" ref="P1999">IF(ISNUMBER(_34_KNMI_Stations[[#This Row],[Etmaal temperatuur °C]]),IF(_34_KNMI_Stations[[#This Row],[Etmaal temperatuur °C]]&gt;stookgrens[],_34_KNMI_Stations[[#This Row],[Etmaal temperatuur °C]]-stookgrens[],0),"")</f>
        <v>0</v>
      </c>
    </row>
    <row r="2000" spans="1:16" x14ac:dyDescent="0.25">
      <c r="A2000">
        <v>251</v>
      </c>
      <c r="B2000" s="110">
        <v>45676</v>
      </c>
      <c r="C2000" s="89">
        <v>2.7</v>
      </c>
      <c r="D2000" s="89">
        <v>0</v>
      </c>
      <c r="E2000" s="96">
        <v>98</v>
      </c>
      <c r="F2000" s="89">
        <v>-0.1</v>
      </c>
      <c r="G2000" s="89">
        <v>1023.1</v>
      </c>
      <c r="H2000">
        <v>0.97</v>
      </c>
      <c r="I2000" t="s">
        <v>5</v>
      </c>
      <c r="J2000">
        <v>1.1000000000000001</v>
      </c>
      <c r="K2000">
        <v>1</v>
      </c>
      <c r="L2000">
        <v>2025</v>
      </c>
      <c r="M2000" t="s">
        <v>112</v>
      </c>
      <c r="N2000" s="89" cm="1">
        <f t="array" ref="N2000">IF(ISNUMBER(_34_KNMI_Stations[[#This Row],[Etmaal temperatuur °C]]),IF(_34_KNMI_Stations[[#This Row],[Etmaal temperatuur °C]]&lt;stookgrens[],stookgrens[]-_34_KNMI_Stations[[#This Row],[Etmaal temperatuur °C]],0),"")</f>
        <v>18</v>
      </c>
      <c r="O2000" s="89">
        <f>_34_KNMI_Stations[[#This Row],[graaddagen]]*_34_KNMI_Stations[[#This Row],[Gewogen factor]]</f>
        <v>19.8</v>
      </c>
      <c r="P2000" s="89" cm="1">
        <f t="array" ref="P2000">IF(ISNUMBER(_34_KNMI_Stations[[#This Row],[Etmaal temperatuur °C]]),IF(_34_KNMI_Stations[[#This Row],[Etmaal temperatuur °C]]&gt;stookgrens[],_34_KNMI_Stations[[#This Row],[Etmaal temperatuur °C]]-stookgrens[],0),"")</f>
        <v>0</v>
      </c>
    </row>
    <row r="2001" spans="1:16" x14ac:dyDescent="0.25">
      <c r="A2001">
        <v>251</v>
      </c>
      <c r="B2001" s="110">
        <v>45677</v>
      </c>
      <c r="C2001" s="89">
        <v>5.2</v>
      </c>
      <c r="D2001" s="89">
        <v>2.5</v>
      </c>
      <c r="E2001" s="96">
        <v>55</v>
      </c>
      <c r="F2001" s="89">
        <v>0</v>
      </c>
      <c r="G2001" s="89">
        <v>1017.9</v>
      </c>
      <c r="H2001">
        <v>0.95</v>
      </c>
      <c r="I2001" t="s">
        <v>5</v>
      </c>
      <c r="J2001">
        <v>1.1000000000000001</v>
      </c>
      <c r="K2001">
        <v>1</v>
      </c>
      <c r="L2001">
        <v>2025</v>
      </c>
      <c r="M2001" t="s">
        <v>113</v>
      </c>
      <c r="N2001" s="89" cm="1">
        <f t="array" ref="N2001">IF(ISNUMBER(_34_KNMI_Stations[[#This Row],[Etmaal temperatuur °C]]),IF(_34_KNMI_Stations[[#This Row],[Etmaal temperatuur °C]]&lt;stookgrens[],stookgrens[]-_34_KNMI_Stations[[#This Row],[Etmaal temperatuur °C]],0),"")</f>
        <v>15.5</v>
      </c>
      <c r="O2001" s="89">
        <f>_34_KNMI_Stations[[#This Row],[graaddagen]]*_34_KNMI_Stations[[#This Row],[Gewogen factor]]</f>
        <v>17.05</v>
      </c>
      <c r="P2001" s="89" cm="1">
        <f t="array" ref="P2001">IF(ISNUMBER(_34_KNMI_Stations[[#This Row],[Etmaal temperatuur °C]]),IF(_34_KNMI_Stations[[#This Row],[Etmaal temperatuur °C]]&gt;stookgrens[],_34_KNMI_Stations[[#This Row],[Etmaal temperatuur °C]]-stookgrens[],0),"")</f>
        <v>0</v>
      </c>
    </row>
    <row r="2002" spans="1:16" x14ac:dyDescent="0.25">
      <c r="A2002">
        <v>251</v>
      </c>
      <c r="B2002" s="110">
        <v>45678</v>
      </c>
      <c r="C2002" s="89">
        <v>7.7</v>
      </c>
      <c r="D2002" s="89">
        <v>2.1</v>
      </c>
      <c r="E2002" s="96">
        <v>94</v>
      </c>
      <c r="F2002" s="89">
        <v>0.1</v>
      </c>
      <c r="G2002" s="89">
        <v>1014.3</v>
      </c>
      <c r="H2002">
        <v>0.97</v>
      </c>
      <c r="I2002" t="s">
        <v>5</v>
      </c>
      <c r="J2002">
        <v>1.1000000000000001</v>
      </c>
      <c r="K2002">
        <v>1</v>
      </c>
      <c r="L2002">
        <v>2025</v>
      </c>
      <c r="M2002" t="s">
        <v>113</v>
      </c>
      <c r="N2002" s="89" cm="1">
        <f t="array" ref="N2002">IF(ISNUMBER(_34_KNMI_Stations[[#This Row],[Etmaal temperatuur °C]]),IF(_34_KNMI_Stations[[#This Row],[Etmaal temperatuur °C]]&lt;stookgrens[],stookgrens[]-_34_KNMI_Stations[[#This Row],[Etmaal temperatuur °C]],0),"")</f>
        <v>15.9</v>
      </c>
      <c r="O2002" s="89">
        <f>_34_KNMI_Stations[[#This Row],[graaddagen]]*_34_KNMI_Stations[[#This Row],[Gewogen factor]]</f>
        <v>17.490000000000002</v>
      </c>
      <c r="P2002" s="89" cm="1">
        <f t="array" ref="P2002">IF(ISNUMBER(_34_KNMI_Stations[[#This Row],[Etmaal temperatuur °C]]),IF(_34_KNMI_Stations[[#This Row],[Etmaal temperatuur °C]]&gt;stookgrens[],_34_KNMI_Stations[[#This Row],[Etmaal temperatuur °C]]-stookgrens[],0),"")</f>
        <v>0</v>
      </c>
    </row>
    <row r="2003" spans="1:16" x14ac:dyDescent="0.25">
      <c r="A2003">
        <v>251</v>
      </c>
      <c r="B2003" s="110">
        <v>45679</v>
      </c>
      <c r="C2003" s="89">
        <v>4.2</v>
      </c>
      <c r="D2003" s="89">
        <v>1.8</v>
      </c>
      <c r="E2003" s="96">
        <v>185</v>
      </c>
      <c r="F2003" s="89">
        <v>2.5</v>
      </c>
      <c r="G2003" s="89">
        <v>1003.8</v>
      </c>
      <c r="H2003">
        <v>0.96</v>
      </c>
      <c r="I2003" t="s">
        <v>5</v>
      </c>
      <c r="J2003">
        <v>1.1000000000000001</v>
      </c>
      <c r="K2003">
        <v>1</v>
      </c>
      <c r="L2003">
        <v>2025</v>
      </c>
      <c r="M2003" t="s">
        <v>113</v>
      </c>
      <c r="N2003" s="89" cm="1">
        <f t="array" ref="N2003">IF(ISNUMBER(_34_KNMI_Stations[[#This Row],[Etmaal temperatuur °C]]),IF(_34_KNMI_Stations[[#This Row],[Etmaal temperatuur °C]]&lt;stookgrens[],stookgrens[]-_34_KNMI_Stations[[#This Row],[Etmaal temperatuur °C]],0),"")</f>
        <v>16.2</v>
      </c>
      <c r="O2003" s="89">
        <f>_34_KNMI_Stations[[#This Row],[graaddagen]]*_34_KNMI_Stations[[#This Row],[Gewogen factor]]</f>
        <v>17.82</v>
      </c>
      <c r="P2003" s="89" cm="1">
        <f t="array" ref="P2003">IF(ISNUMBER(_34_KNMI_Stations[[#This Row],[Etmaal temperatuur °C]]),IF(_34_KNMI_Stations[[#This Row],[Etmaal temperatuur °C]]&gt;stookgrens[],_34_KNMI_Stations[[#This Row],[Etmaal temperatuur °C]]-stookgrens[],0),"")</f>
        <v>0</v>
      </c>
    </row>
    <row r="2004" spans="1:16" x14ac:dyDescent="0.25">
      <c r="A2004">
        <v>251</v>
      </c>
      <c r="B2004" s="110">
        <v>45680</v>
      </c>
      <c r="C2004" s="89">
        <v>7.3</v>
      </c>
      <c r="D2004" s="89">
        <v>5.3</v>
      </c>
      <c r="E2004" s="96">
        <v>248</v>
      </c>
      <c r="F2004" s="89">
        <v>1.8</v>
      </c>
      <c r="G2004" s="89">
        <v>1000.1</v>
      </c>
      <c r="H2004">
        <v>0.89</v>
      </c>
      <c r="I2004" t="s">
        <v>5</v>
      </c>
      <c r="J2004">
        <v>1.1000000000000001</v>
      </c>
      <c r="K2004">
        <v>1</v>
      </c>
      <c r="L2004">
        <v>2025</v>
      </c>
      <c r="M2004" t="s">
        <v>113</v>
      </c>
      <c r="N2004" s="89" cm="1">
        <f t="array" ref="N2004">IF(ISNUMBER(_34_KNMI_Stations[[#This Row],[Etmaal temperatuur °C]]),IF(_34_KNMI_Stations[[#This Row],[Etmaal temperatuur °C]]&lt;stookgrens[],stookgrens[]-_34_KNMI_Stations[[#This Row],[Etmaal temperatuur °C]],0),"")</f>
        <v>12.7</v>
      </c>
      <c r="O2004" s="89">
        <f>_34_KNMI_Stations[[#This Row],[graaddagen]]*_34_KNMI_Stations[[#This Row],[Gewogen factor]]</f>
        <v>13.97</v>
      </c>
      <c r="P2004" s="89" cm="1">
        <f t="array" ref="P2004">IF(ISNUMBER(_34_KNMI_Stations[[#This Row],[Etmaal temperatuur °C]]),IF(_34_KNMI_Stations[[#This Row],[Etmaal temperatuur °C]]&gt;stookgrens[],_34_KNMI_Stations[[#This Row],[Etmaal temperatuur °C]]-stookgrens[],0),"")</f>
        <v>0</v>
      </c>
    </row>
    <row r="2005" spans="1:16" x14ac:dyDescent="0.25">
      <c r="A2005">
        <v>251</v>
      </c>
      <c r="B2005" s="110">
        <v>45681</v>
      </c>
      <c r="C2005" s="89">
        <v>9.9</v>
      </c>
      <c r="D2005" s="89">
        <v>5.9</v>
      </c>
      <c r="E2005" s="96">
        <v>62</v>
      </c>
      <c r="F2005" s="89">
        <v>4.2</v>
      </c>
      <c r="G2005" s="89">
        <v>997.6</v>
      </c>
      <c r="H2005">
        <v>0.92</v>
      </c>
      <c r="I2005" t="s">
        <v>5</v>
      </c>
      <c r="J2005">
        <v>1.1000000000000001</v>
      </c>
      <c r="K2005">
        <v>1</v>
      </c>
      <c r="L2005">
        <v>2025</v>
      </c>
      <c r="M2005" t="s">
        <v>113</v>
      </c>
      <c r="N2005" s="89" cm="1">
        <f t="array" ref="N2005">IF(ISNUMBER(_34_KNMI_Stations[[#This Row],[Etmaal temperatuur °C]]),IF(_34_KNMI_Stations[[#This Row],[Etmaal temperatuur °C]]&lt;stookgrens[],stookgrens[]-_34_KNMI_Stations[[#This Row],[Etmaal temperatuur °C]],0),"")</f>
        <v>12.1</v>
      </c>
      <c r="O2005" s="89">
        <f>_34_KNMI_Stations[[#This Row],[graaddagen]]*_34_KNMI_Stations[[#This Row],[Gewogen factor]]</f>
        <v>13.31</v>
      </c>
      <c r="P2005" s="89" cm="1">
        <f t="array" ref="P2005">IF(ISNUMBER(_34_KNMI_Stations[[#This Row],[Etmaal temperatuur °C]]),IF(_34_KNMI_Stations[[#This Row],[Etmaal temperatuur °C]]&gt;stookgrens[],_34_KNMI_Stations[[#This Row],[Etmaal temperatuur °C]]-stookgrens[],0),"")</f>
        <v>0</v>
      </c>
    </row>
    <row r="2006" spans="1:16" x14ac:dyDescent="0.25">
      <c r="A2006">
        <v>251</v>
      </c>
      <c r="B2006" s="110">
        <v>45682</v>
      </c>
      <c r="C2006" s="89">
        <v>4.5999999999999996</v>
      </c>
      <c r="D2006" s="89">
        <v>3.9</v>
      </c>
      <c r="E2006" s="96">
        <v>328</v>
      </c>
      <c r="F2006" s="89">
        <v>0.4</v>
      </c>
      <c r="G2006" s="89">
        <v>1003.4</v>
      </c>
      <c r="H2006">
        <v>0.91</v>
      </c>
      <c r="I2006" t="s">
        <v>5</v>
      </c>
      <c r="J2006">
        <v>1.1000000000000001</v>
      </c>
      <c r="K2006">
        <v>1</v>
      </c>
      <c r="L2006">
        <v>2025</v>
      </c>
      <c r="M2006" t="s">
        <v>113</v>
      </c>
      <c r="N2006" s="89" cm="1">
        <f t="array" ref="N2006">IF(ISNUMBER(_34_KNMI_Stations[[#This Row],[Etmaal temperatuur °C]]),IF(_34_KNMI_Stations[[#This Row],[Etmaal temperatuur °C]]&lt;stookgrens[],stookgrens[]-_34_KNMI_Stations[[#This Row],[Etmaal temperatuur °C]],0),"")</f>
        <v>14.1</v>
      </c>
      <c r="O2006" s="89">
        <f>_34_KNMI_Stations[[#This Row],[graaddagen]]*_34_KNMI_Stations[[#This Row],[Gewogen factor]]</f>
        <v>15.510000000000002</v>
      </c>
      <c r="P2006" s="89" cm="1">
        <f t="array" ref="P2006">IF(ISNUMBER(_34_KNMI_Stations[[#This Row],[Etmaal temperatuur °C]]),IF(_34_KNMI_Stations[[#This Row],[Etmaal temperatuur °C]]&gt;stookgrens[],_34_KNMI_Stations[[#This Row],[Etmaal temperatuur °C]]-stookgrens[],0),"")</f>
        <v>0</v>
      </c>
    </row>
    <row r="2007" spans="1:16" x14ac:dyDescent="0.25">
      <c r="A2007">
        <v>251</v>
      </c>
      <c r="B2007" s="110">
        <v>45683</v>
      </c>
      <c r="C2007" s="89">
        <v>6.5</v>
      </c>
      <c r="D2007" s="89">
        <v>3.2</v>
      </c>
      <c r="E2007" s="96">
        <v>492</v>
      </c>
      <c r="F2007" s="89">
        <v>2.6</v>
      </c>
      <c r="G2007" s="89">
        <v>1002</v>
      </c>
      <c r="H2007">
        <v>0.92</v>
      </c>
      <c r="I2007" t="s">
        <v>5</v>
      </c>
      <c r="J2007">
        <v>1.1000000000000001</v>
      </c>
      <c r="K2007">
        <v>1</v>
      </c>
      <c r="L2007">
        <v>2025</v>
      </c>
      <c r="M2007" t="s">
        <v>113</v>
      </c>
      <c r="N2007" s="89" cm="1">
        <f t="array" ref="N2007">IF(ISNUMBER(_34_KNMI_Stations[[#This Row],[Etmaal temperatuur °C]]),IF(_34_KNMI_Stations[[#This Row],[Etmaal temperatuur °C]]&lt;stookgrens[],stookgrens[]-_34_KNMI_Stations[[#This Row],[Etmaal temperatuur °C]],0),"")</f>
        <v>14.8</v>
      </c>
      <c r="O2007" s="89">
        <f>_34_KNMI_Stations[[#This Row],[graaddagen]]*_34_KNMI_Stations[[#This Row],[Gewogen factor]]</f>
        <v>16.28</v>
      </c>
      <c r="P2007" s="89" cm="1">
        <f t="array" ref="P2007">IF(ISNUMBER(_34_KNMI_Stations[[#This Row],[Etmaal temperatuur °C]]),IF(_34_KNMI_Stations[[#This Row],[Etmaal temperatuur °C]]&gt;stookgrens[],_34_KNMI_Stations[[#This Row],[Etmaal temperatuur °C]]-stookgrens[],0),"")</f>
        <v>0</v>
      </c>
    </row>
    <row r="2008" spans="1:16" x14ac:dyDescent="0.25">
      <c r="A2008">
        <v>251</v>
      </c>
      <c r="B2008" s="110">
        <v>45684</v>
      </c>
      <c r="C2008" s="89">
        <v>10.1</v>
      </c>
      <c r="D2008" s="89">
        <v>6.6</v>
      </c>
      <c r="E2008" s="96">
        <v>468</v>
      </c>
      <c r="F2008" s="89">
        <v>6.5</v>
      </c>
      <c r="G2008" s="89">
        <v>986.1</v>
      </c>
      <c r="H2008">
        <v>0.88</v>
      </c>
      <c r="I2008" t="s">
        <v>5</v>
      </c>
      <c r="J2008">
        <v>1.1000000000000001</v>
      </c>
      <c r="K2008">
        <v>1</v>
      </c>
      <c r="L2008">
        <v>2025</v>
      </c>
      <c r="M2008" t="s">
        <v>114</v>
      </c>
      <c r="N2008" s="89" cm="1">
        <f t="array" ref="N2008">IF(ISNUMBER(_34_KNMI_Stations[[#This Row],[Etmaal temperatuur °C]]),IF(_34_KNMI_Stations[[#This Row],[Etmaal temperatuur °C]]&lt;stookgrens[],stookgrens[]-_34_KNMI_Stations[[#This Row],[Etmaal temperatuur °C]],0),"")</f>
        <v>11.4</v>
      </c>
      <c r="O2008" s="89">
        <f>_34_KNMI_Stations[[#This Row],[graaddagen]]*_34_KNMI_Stations[[#This Row],[Gewogen factor]]</f>
        <v>12.540000000000001</v>
      </c>
      <c r="P2008" s="89" cm="1">
        <f t="array" ref="P2008">IF(ISNUMBER(_34_KNMI_Stations[[#This Row],[Etmaal temperatuur °C]]),IF(_34_KNMI_Stations[[#This Row],[Etmaal temperatuur °C]]&gt;stookgrens[],_34_KNMI_Stations[[#This Row],[Etmaal temperatuur °C]]-stookgrens[],0),"")</f>
        <v>0</v>
      </c>
    </row>
    <row r="2009" spans="1:16" x14ac:dyDescent="0.25">
      <c r="A2009">
        <v>251</v>
      </c>
      <c r="B2009" s="110">
        <v>45685</v>
      </c>
      <c r="C2009" s="89">
        <v>8.6999999999999993</v>
      </c>
      <c r="D2009" s="89">
        <v>6.4</v>
      </c>
      <c r="E2009" s="96">
        <v>248</v>
      </c>
      <c r="F2009" s="89">
        <v>2.5</v>
      </c>
      <c r="G2009" s="89">
        <v>988.6</v>
      </c>
      <c r="H2009">
        <v>0.9</v>
      </c>
      <c r="I2009" t="s">
        <v>5</v>
      </c>
      <c r="J2009">
        <v>1.1000000000000001</v>
      </c>
      <c r="K2009">
        <v>1</v>
      </c>
      <c r="L2009">
        <v>2025</v>
      </c>
      <c r="M2009" t="s">
        <v>114</v>
      </c>
      <c r="N2009" s="89" cm="1">
        <f t="array" ref="N2009">IF(ISNUMBER(_34_KNMI_Stations[[#This Row],[Etmaal temperatuur °C]]),IF(_34_KNMI_Stations[[#This Row],[Etmaal temperatuur °C]]&lt;stookgrens[],stookgrens[]-_34_KNMI_Stations[[#This Row],[Etmaal temperatuur °C]],0),"")</f>
        <v>11.6</v>
      </c>
      <c r="O2009" s="89">
        <f>_34_KNMI_Stations[[#This Row],[graaddagen]]*_34_KNMI_Stations[[#This Row],[Gewogen factor]]</f>
        <v>12.76</v>
      </c>
      <c r="P2009" s="89" cm="1">
        <f t="array" ref="P2009">IF(ISNUMBER(_34_KNMI_Stations[[#This Row],[Etmaal temperatuur °C]]),IF(_34_KNMI_Stations[[#This Row],[Etmaal temperatuur °C]]&gt;stookgrens[],_34_KNMI_Stations[[#This Row],[Etmaal temperatuur °C]]-stookgrens[],0),"")</f>
        <v>0</v>
      </c>
    </row>
    <row r="2010" spans="1:16" x14ac:dyDescent="0.25">
      <c r="A2010">
        <v>251</v>
      </c>
      <c r="B2010" s="110">
        <v>45686</v>
      </c>
      <c r="C2010" s="89">
        <v>7.4</v>
      </c>
      <c r="D2010" s="89">
        <v>6.5</v>
      </c>
      <c r="E2010" s="96">
        <v>283</v>
      </c>
      <c r="F2010" s="89">
        <v>1.9</v>
      </c>
      <c r="G2010" s="89">
        <v>999.2</v>
      </c>
      <c r="H2010">
        <v>0.92</v>
      </c>
      <c r="I2010" t="s">
        <v>5</v>
      </c>
      <c r="J2010">
        <v>1.1000000000000001</v>
      </c>
      <c r="K2010">
        <v>1</v>
      </c>
      <c r="L2010">
        <v>2025</v>
      </c>
      <c r="M2010" t="s">
        <v>114</v>
      </c>
      <c r="N2010" s="89" cm="1">
        <f t="array" ref="N2010">IF(ISNUMBER(_34_KNMI_Stations[[#This Row],[Etmaal temperatuur °C]]),IF(_34_KNMI_Stations[[#This Row],[Etmaal temperatuur °C]]&lt;stookgrens[],stookgrens[]-_34_KNMI_Stations[[#This Row],[Etmaal temperatuur °C]],0),"")</f>
        <v>11.5</v>
      </c>
      <c r="O2010" s="89">
        <f>_34_KNMI_Stations[[#This Row],[graaddagen]]*_34_KNMI_Stations[[#This Row],[Gewogen factor]]</f>
        <v>12.65</v>
      </c>
      <c r="P2010" s="89" cm="1">
        <f t="array" ref="P2010">IF(ISNUMBER(_34_KNMI_Stations[[#This Row],[Etmaal temperatuur °C]]),IF(_34_KNMI_Stations[[#This Row],[Etmaal temperatuur °C]]&gt;stookgrens[],_34_KNMI_Stations[[#This Row],[Etmaal temperatuur °C]]-stookgrens[],0),"")</f>
        <v>0</v>
      </c>
    </row>
    <row r="2011" spans="1:16" x14ac:dyDescent="0.25">
      <c r="A2011">
        <v>251</v>
      </c>
      <c r="B2011" s="110">
        <v>45687</v>
      </c>
      <c r="C2011" s="89">
        <v>4.5</v>
      </c>
      <c r="D2011" s="89">
        <v>5.7</v>
      </c>
      <c r="E2011" s="96">
        <v>369</v>
      </c>
      <c r="F2011" s="89">
        <v>0.4</v>
      </c>
      <c r="G2011" s="89">
        <v>1015.5</v>
      </c>
      <c r="H2011">
        <v>0.85</v>
      </c>
      <c r="I2011" t="s">
        <v>5</v>
      </c>
      <c r="J2011">
        <v>1.1000000000000001</v>
      </c>
      <c r="K2011">
        <v>1</v>
      </c>
      <c r="L2011">
        <v>2025</v>
      </c>
      <c r="M2011" t="s">
        <v>114</v>
      </c>
      <c r="N2011" s="89" cm="1">
        <f t="array" ref="N2011">IF(ISNUMBER(_34_KNMI_Stations[[#This Row],[Etmaal temperatuur °C]]),IF(_34_KNMI_Stations[[#This Row],[Etmaal temperatuur °C]]&lt;stookgrens[],stookgrens[]-_34_KNMI_Stations[[#This Row],[Etmaal temperatuur °C]],0),"")</f>
        <v>12.3</v>
      </c>
      <c r="O2011" s="89">
        <f>_34_KNMI_Stations[[#This Row],[graaddagen]]*_34_KNMI_Stations[[#This Row],[Gewogen factor]]</f>
        <v>13.530000000000001</v>
      </c>
      <c r="P2011" s="89" cm="1">
        <f t="array" ref="P2011">IF(ISNUMBER(_34_KNMI_Stations[[#This Row],[Etmaal temperatuur °C]]),IF(_34_KNMI_Stations[[#This Row],[Etmaal temperatuur °C]]&gt;stookgrens[],_34_KNMI_Stations[[#This Row],[Etmaal temperatuur °C]]-stookgrens[],0),"")</f>
        <v>0</v>
      </c>
    </row>
    <row r="2012" spans="1:16" x14ac:dyDescent="0.25">
      <c r="A2012">
        <v>251</v>
      </c>
      <c r="B2012" s="110">
        <v>45688</v>
      </c>
      <c r="C2012" s="89">
        <v>3.2</v>
      </c>
      <c r="D2012" s="89">
        <v>3.4</v>
      </c>
      <c r="E2012" s="96">
        <v>578</v>
      </c>
      <c r="F2012" s="89">
        <v>0</v>
      </c>
      <c r="G2012" s="89">
        <v>1026.7</v>
      </c>
      <c r="H2012">
        <v>0.92</v>
      </c>
      <c r="I2012" t="s">
        <v>5</v>
      </c>
      <c r="J2012">
        <v>1.1000000000000001</v>
      </c>
      <c r="K2012">
        <v>1</v>
      </c>
      <c r="L2012">
        <v>2025</v>
      </c>
      <c r="M2012" t="s">
        <v>114</v>
      </c>
      <c r="N2012" s="89" cm="1">
        <f t="array" ref="N2012">IF(ISNUMBER(_34_KNMI_Stations[[#This Row],[Etmaal temperatuur °C]]),IF(_34_KNMI_Stations[[#This Row],[Etmaal temperatuur °C]]&lt;stookgrens[],stookgrens[]-_34_KNMI_Stations[[#This Row],[Etmaal temperatuur °C]],0),"")</f>
        <v>14.6</v>
      </c>
      <c r="O2012" s="89">
        <f>_34_KNMI_Stations[[#This Row],[graaddagen]]*_34_KNMI_Stations[[#This Row],[Gewogen factor]]</f>
        <v>16.060000000000002</v>
      </c>
      <c r="P2012" s="89" cm="1">
        <f t="array" ref="P2012">IF(ISNUMBER(_34_KNMI_Stations[[#This Row],[Etmaal temperatuur °C]]),IF(_34_KNMI_Stations[[#This Row],[Etmaal temperatuur °C]]&gt;stookgrens[],_34_KNMI_Stations[[#This Row],[Etmaal temperatuur °C]]-stookgrens[],0),"")</f>
        <v>0</v>
      </c>
    </row>
    <row r="2013" spans="1:16" x14ac:dyDescent="0.25">
      <c r="A2013">
        <v>251</v>
      </c>
      <c r="B2013" s="110">
        <v>45689</v>
      </c>
      <c r="C2013" s="89">
        <v>2.7</v>
      </c>
      <c r="D2013" s="89">
        <v>2.8</v>
      </c>
      <c r="E2013" s="96">
        <v>381</v>
      </c>
      <c r="F2013" s="89">
        <v>0</v>
      </c>
      <c r="G2013" s="89">
        <v>1031.3</v>
      </c>
      <c r="H2013">
        <v>0.97</v>
      </c>
      <c r="I2013" t="s">
        <v>5</v>
      </c>
      <c r="J2013">
        <v>1.1000000000000001</v>
      </c>
      <c r="K2013">
        <v>2</v>
      </c>
      <c r="L2013">
        <v>2025</v>
      </c>
      <c r="M2013" t="s">
        <v>114</v>
      </c>
      <c r="N2013" s="89" cm="1">
        <f t="array" ref="N2013">IF(ISNUMBER(_34_KNMI_Stations[[#This Row],[Etmaal temperatuur °C]]),IF(_34_KNMI_Stations[[#This Row],[Etmaal temperatuur °C]]&lt;stookgrens[],stookgrens[]-_34_KNMI_Stations[[#This Row],[Etmaal temperatuur °C]],0),"")</f>
        <v>15.2</v>
      </c>
      <c r="O2013" s="89">
        <f>_34_KNMI_Stations[[#This Row],[graaddagen]]*_34_KNMI_Stations[[#This Row],[Gewogen factor]]</f>
        <v>16.72</v>
      </c>
      <c r="P2013" s="89" cm="1">
        <f t="array" ref="P2013">IF(ISNUMBER(_34_KNMI_Stations[[#This Row],[Etmaal temperatuur °C]]),IF(_34_KNMI_Stations[[#This Row],[Etmaal temperatuur °C]]&gt;stookgrens[],_34_KNMI_Stations[[#This Row],[Etmaal temperatuur °C]]-stookgrens[],0),"")</f>
        <v>0</v>
      </c>
    </row>
    <row r="2014" spans="1:16" x14ac:dyDescent="0.25">
      <c r="A2014">
        <v>251</v>
      </c>
      <c r="B2014" s="110">
        <v>45690</v>
      </c>
      <c r="C2014" s="89">
        <v>4.3</v>
      </c>
      <c r="D2014" s="89">
        <v>1.6</v>
      </c>
      <c r="E2014" s="96">
        <v>629</v>
      </c>
      <c r="F2014" s="89">
        <v>0</v>
      </c>
      <c r="G2014" s="89">
        <v>1025.7</v>
      </c>
      <c r="H2014">
        <v>0.88</v>
      </c>
      <c r="I2014" t="s">
        <v>5</v>
      </c>
      <c r="J2014">
        <v>1.1000000000000001</v>
      </c>
      <c r="K2014">
        <v>2</v>
      </c>
      <c r="L2014">
        <v>2025</v>
      </c>
      <c r="M2014" t="s">
        <v>114</v>
      </c>
      <c r="N2014" s="89" cm="1">
        <f t="array" ref="N2014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2014" s="89">
        <f>_34_KNMI_Stations[[#This Row],[graaddagen]]*_34_KNMI_Stations[[#This Row],[Gewogen factor]]</f>
        <v>18.04</v>
      </c>
      <c r="P2014" s="89" cm="1">
        <f t="array" ref="P2014">IF(ISNUMBER(_34_KNMI_Stations[[#This Row],[Etmaal temperatuur °C]]),IF(_34_KNMI_Stations[[#This Row],[Etmaal temperatuur °C]]&gt;stookgrens[],_34_KNMI_Stations[[#This Row],[Etmaal temperatuur °C]]-stookgrens[],0),"")</f>
        <v>0</v>
      </c>
    </row>
    <row r="2015" spans="1:16" x14ac:dyDescent="0.25">
      <c r="A2015">
        <v>251</v>
      </c>
      <c r="B2015" s="110">
        <v>45691</v>
      </c>
      <c r="C2015" s="89">
        <v>5.5</v>
      </c>
      <c r="D2015" s="89">
        <v>3.4</v>
      </c>
      <c r="E2015" s="96">
        <v>567</v>
      </c>
      <c r="F2015" s="89">
        <v>0</v>
      </c>
      <c r="G2015" s="89">
        <v>1025.4000000000001</v>
      </c>
      <c r="H2015">
        <v>0.93</v>
      </c>
      <c r="I2015" t="s">
        <v>5</v>
      </c>
      <c r="J2015">
        <v>1.1000000000000001</v>
      </c>
      <c r="K2015">
        <v>2</v>
      </c>
      <c r="L2015">
        <v>2025</v>
      </c>
      <c r="M2015" t="s">
        <v>115</v>
      </c>
      <c r="N2015" s="89" cm="1">
        <f t="array" ref="N2015">IF(ISNUMBER(_34_KNMI_Stations[[#This Row],[Etmaal temperatuur °C]]),IF(_34_KNMI_Stations[[#This Row],[Etmaal temperatuur °C]]&lt;stookgrens[],stookgrens[]-_34_KNMI_Stations[[#This Row],[Etmaal temperatuur °C]],0),"")</f>
        <v>14.6</v>
      </c>
      <c r="O2015" s="89">
        <f>_34_KNMI_Stations[[#This Row],[graaddagen]]*_34_KNMI_Stations[[#This Row],[Gewogen factor]]</f>
        <v>16.060000000000002</v>
      </c>
      <c r="P2015" s="89" cm="1">
        <f t="array" ref="P2015">IF(ISNUMBER(_34_KNMI_Stations[[#This Row],[Etmaal temperatuur °C]]),IF(_34_KNMI_Stations[[#This Row],[Etmaal temperatuur °C]]&gt;stookgrens[],_34_KNMI_Stations[[#This Row],[Etmaal temperatuur °C]]-stookgrens[],0),"")</f>
        <v>0</v>
      </c>
    </row>
    <row r="2016" spans="1:16" x14ac:dyDescent="0.25">
      <c r="A2016">
        <v>251</v>
      </c>
      <c r="B2016" s="110">
        <v>45692</v>
      </c>
      <c r="C2016" s="89">
        <v>8.6999999999999993</v>
      </c>
      <c r="D2016" s="89">
        <v>4.2</v>
      </c>
      <c r="E2016" s="96">
        <v>228</v>
      </c>
      <c r="F2016" s="89">
        <v>-0.1</v>
      </c>
      <c r="G2016" s="89">
        <v>1024.4000000000001</v>
      </c>
      <c r="H2016">
        <v>0.92</v>
      </c>
      <c r="I2016" t="s">
        <v>5</v>
      </c>
      <c r="J2016">
        <v>1.1000000000000001</v>
      </c>
      <c r="K2016">
        <v>2</v>
      </c>
      <c r="L2016">
        <v>2025</v>
      </c>
      <c r="M2016" t="s">
        <v>115</v>
      </c>
      <c r="N2016" s="89" cm="1">
        <f t="array" ref="N2016">IF(ISNUMBER(_34_KNMI_Stations[[#This Row],[Etmaal temperatuur °C]]),IF(_34_KNMI_Stations[[#This Row],[Etmaal temperatuur °C]]&lt;stookgrens[],stookgrens[]-_34_KNMI_Stations[[#This Row],[Etmaal temperatuur °C]],0),"")</f>
        <v>13.8</v>
      </c>
      <c r="O2016" s="89">
        <f>_34_KNMI_Stations[[#This Row],[graaddagen]]*_34_KNMI_Stations[[#This Row],[Gewogen factor]]</f>
        <v>15.180000000000001</v>
      </c>
      <c r="P2016" s="89" cm="1">
        <f t="array" ref="P2016">IF(ISNUMBER(_34_KNMI_Stations[[#This Row],[Etmaal temperatuur °C]]),IF(_34_KNMI_Stations[[#This Row],[Etmaal temperatuur °C]]&gt;stookgrens[],_34_KNMI_Stations[[#This Row],[Etmaal temperatuur °C]]-stookgrens[],0),"")</f>
        <v>0</v>
      </c>
    </row>
    <row r="2017" spans="1:16" x14ac:dyDescent="0.25">
      <c r="A2017">
        <v>251</v>
      </c>
      <c r="B2017" s="110">
        <v>45693</v>
      </c>
      <c r="C2017" s="89">
        <v>4.5</v>
      </c>
      <c r="D2017" s="89">
        <v>5.7</v>
      </c>
      <c r="E2017" s="96">
        <v>662</v>
      </c>
      <c r="F2017" s="89">
        <v>0</v>
      </c>
      <c r="G2017" s="89">
        <v>1035.5999999999999</v>
      </c>
      <c r="H2017">
        <v>0.92</v>
      </c>
      <c r="I2017" t="s">
        <v>5</v>
      </c>
      <c r="J2017">
        <v>1.1000000000000001</v>
      </c>
      <c r="K2017">
        <v>2</v>
      </c>
      <c r="L2017">
        <v>2025</v>
      </c>
      <c r="M2017" t="s">
        <v>115</v>
      </c>
      <c r="N2017" s="89" cm="1">
        <f t="array" ref="N2017">IF(ISNUMBER(_34_KNMI_Stations[[#This Row],[Etmaal temperatuur °C]]),IF(_34_KNMI_Stations[[#This Row],[Etmaal temperatuur °C]]&lt;stookgrens[],stookgrens[]-_34_KNMI_Stations[[#This Row],[Etmaal temperatuur °C]],0),"")</f>
        <v>12.3</v>
      </c>
      <c r="O2017" s="89">
        <f>_34_KNMI_Stations[[#This Row],[graaddagen]]*_34_KNMI_Stations[[#This Row],[Gewogen factor]]</f>
        <v>13.530000000000001</v>
      </c>
      <c r="P2017" s="89" cm="1">
        <f t="array" ref="P2017">IF(ISNUMBER(_34_KNMI_Stations[[#This Row],[Etmaal temperatuur °C]]),IF(_34_KNMI_Stations[[#This Row],[Etmaal temperatuur °C]]&gt;stookgrens[],_34_KNMI_Stations[[#This Row],[Etmaal temperatuur °C]]-stookgrens[],0),"")</f>
        <v>0</v>
      </c>
    </row>
    <row r="2018" spans="1:16" x14ac:dyDescent="0.25">
      <c r="A2018">
        <v>251</v>
      </c>
      <c r="B2018" s="110">
        <v>45694</v>
      </c>
      <c r="C2018" s="89">
        <v>5</v>
      </c>
      <c r="D2018" s="89">
        <v>4.8</v>
      </c>
      <c r="E2018" s="96">
        <v>546</v>
      </c>
      <c r="F2018" s="89">
        <v>0</v>
      </c>
      <c r="G2018" s="89">
        <v>1043</v>
      </c>
      <c r="H2018">
        <v>0.92</v>
      </c>
      <c r="I2018" t="s">
        <v>5</v>
      </c>
      <c r="J2018">
        <v>1.1000000000000001</v>
      </c>
      <c r="K2018">
        <v>2</v>
      </c>
      <c r="L2018">
        <v>2025</v>
      </c>
      <c r="M2018" t="s">
        <v>115</v>
      </c>
      <c r="N2018" s="89" cm="1">
        <f t="array" ref="N2018">IF(ISNUMBER(_34_KNMI_Stations[[#This Row],[Etmaal temperatuur °C]]),IF(_34_KNMI_Stations[[#This Row],[Etmaal temperatuur °C]]&lt;stookgrens[],stookgrens[]-_34_KNMI_Stations[[#This Row],[Etmaal temperatuur °C]],0),"")</f>
        <v>13.2</v>
      </c>
      <c r="O2018" s="89">
        <f>_34_KNMI_Stations[[#This Row],[graaddagen]]*_34_KNMI_Stations[[#This Row],[Gewogen factor]]</f>
        <v>14.52</v>
      </c>
      <c r="P2018" s="89" cm="1">
        <f t="array" ref="P2018">IF(ISNUMBER(_34_KNMI_Stations[[#This Row],[Etmaal temperatuur °C]]),IF(_34_KNMI_Stations[[#This Row],[Etmaal temperatuur °C]]&gt;stookgrens[],_34_KNMI_Stations[[#This Row],[Etmaal temperatuur °C]]-stookgrens[],0),"")</f>
        <v>0</v>
      </c>
    </row>
    <row r="2019" spans="1:16" x14ac:dyDescent="0.25">
      <c r="A2019">
        <v>251</v>
      </c>
      <c r="B2019" s="110">
        <v>45695</v>
      </c>
      <c r="C2019" s="89">
        <v>11.4</v>
      </c>
      <c r="D2019" s="89">
        <v>2.7</v>
      </c>
      <c r="E2019" s="96">
        <v>628</v>
      </c>
      <c r="F2019" s="89">
        <v>0</v>
      </c>
      <c r="G2019" s="89">
        <v>1032.3</v>
      </c>
      <c r="H2019">
        <v>0.81</v>
      </c>
      <c r="I2019" t="s">
        <v>5</v>
      </c>
      <c r="J2019">
        <v>1.1000000000000001</v>
      </c>
      <c r="K2019">
        <v>2</v>
      </c>
      <c r="L2019">
        <v>2025</v>
      </c>
      <c r="M2019" t="s">
        <v>115</v>
      </c>
      <c r="N2019" s="89" cm="1">
        <f t="array" ref="N2019">IF(ISNUMBER(_34_KNMI_Stations[[#This Row],[Etmaal temperatuur °C]]),IF(_34_KNMI_Stations[[#This Row],[Etmaal temperatuur °C]]&lt;stookgrens[],stookgrens[]-_34_KNMI_Stations[[#This Row],[Etmaal temperatuur °C]],0),"")</f>
        <v>15.3</v>
      </c>
      <c r="O2019" s="89">
        <f>_34_KNMI_Stations[[#This Row],[graaddagen]]*_34_KNMI_Stations[[#This Row],[Gewogen factor]]</f>
        <v>16.830000000000002</v>
      </c>
      <c r="P2019" s="89" cm="1">
        <f t="array" ref="P2019">IF(ISNUMBER(_34_KNMI_Stations[[#This Row],[Etmaal temperatuur °C]]),IF(_34_KNMI_Stations[[#This Row],[Etmaal temperatuur °C]]&gt;stookgrens[],_34_KNMI_Stations[[#This Row],[Etmaal temperatuur °C]]-stookgrens[],0),"")</f>
        <v>0</v>
      </c>
    </row>
    <row r="2020" spans="1:16" x14ac:dyDescent="0.25">
      <c r="A2020">
        <v>251</v>
      </c>
      <c r="B2020" s="110">
        <v>45696</v>
      </c>
      <c r="C2020" s="89">
        <v>7.3</v>
      </c>
      <c r="D2020" s="89">
        <v>2.5</v>
      </c>
      <c r="E2020" s="96">
        <v>241</v>
      </c>
      <c r="F2020" s="89">
        <v>-0.1</v>
      </c>
      <c r="G2020" s="89">
        <v>1023.7</v>
      </c>
      <c r="H2020">
        <v>0.88</v>
      </c>
      <c r="I2020" t="s">
        <v>5</v>
      </c>
      <c r="J2020">
        <v>1.1000000000000001</v>
      </c>
      <c r="K2020">
        <v>2</v>
      </c>
      <c r="L2020">
        <v>2025</v>
      </c>
      <c r="M2020" t="s">
        <v>115</v>
      </c>
      <c r="N2020" s="89" cm="1">
        <f t="array" ref="N2020">IF(ISNUMBER(_34_KNMI_Stations[[#This Row],[Etmaal temperatuur °C]]),IF(_34_KNMI_Stations[[#This Row],[Etmaal temperatuur °C]]&lt;stookgrens[],stookgrens[]-_34_KNMI_Stations[[#This Row],[Etmaal temperatuur °C]],0),"")</f>
        <v>15.5</v>
      </c>
      <c r="O2020" s="89">
        <f>_34_KNMI_Stations[[#This Row],[graaddagen]]*_34_KNMI_Stations[[#This Row],[Gewogen factor]]</f>
        <v>17.05</v>
      </c>
      <c r="P2020" s="89" cm="1">
        <f t="array" ref="P2020">IF(ISNUMBER(_34_KNMI_Stations[[#This Row],[Etmaal temperatuur °C]]),IF(_34_KNMI_Stations[[#This Row],[Etmaal temperatuur °C]]&gt;stookgrens[],_34_KNMI_Stations[[#This Row],[Etmaal temperatuur °C]]-stookgrens[],0),"")</f>
        <v>0</v>
      </c>
    </row>
    <row r="2021" spans="1:16" x14ac:dyDescent="0.25">
      <c r="A2021">
        <v>251</v>
      </c>
      <c r="B2021" s="110">
        <v>45697</v>
      </c>
      <c r="C2021" s="89">
        <v>7.5</v>
      </c>
      <c r="D2021" s="89">
        <v>3.7</v>
      </c>
      <c r="E2021" s="96">
        <v>543</v>
      </c>
      <c r="F2021" s="89">
        <v>0</v>
      </c>
      <c r="G2021" s="89">
        <v>1030.9000000000001</v>
      </c>
      <c r="H2021">
        <v>0.85</v>
      </c>
      <c r="I2021" t="s">
        <v>5</v>
      </c>
      <c r="J2021">
        <v>1.1000000000000001</v>
      </c>
      <c r="K2021">
        <v>2</v>
      </c>
      <c r="L2021">
        <v>2025</v>
      </c>
      <c r="M2021" t="s">
        <v>115</v>
      </c>
      <c r="N2021" s="89" cm="1">
        <f t="array" ref="N2021">IF(ISNUMBER(_34_KNMI_Stations[[#This Row],[Etmaal temperatuur °C]]),IF(_34_KNMI_Stations[[#This Row],[Etmaal temperatuur °C]]&lt;stookgrens[],stookgrens[]-_34_KNMI_Stations[[#This Row],[Etmaal temperatuur °C]],0),"")</f>
        <v>14.3</v>
      </c>
      <c r="O2021" s="89">
        <f>_34_KNMI_Stations[[#This Row],[graaddagen]]*_34_KNMI_Stations[[#This Row],[Gewogen factor]]</f>
        <v>15.730000000000002</v>
      </c>
      <c r="P2021" s="89" cm="1">
        <f t="array" ref="P2021">IF(ISNUMBER(_34_KNMI_Stations[[#This Row],[Etmaal temperatuur °C]]),IF(_34_KNMI_Stations[[#This Row],[Etmaal temperatuur °C]]&gt;stookgrens[],_34_KNMI_Stations[[#This Row],[Etmaal temperatuur °C]]-stookgrens[],0),"")</f>
        <v>0</v>
      </c>
    </row>
    <row r="2022" spans="1:16" x14ac:dyDescent="0.25">
      <c r="A2022">
        <v>251</v>
      </c>
      <c r="B2022" s="110">
        <v>45698</v>
      </c>
      <c r="C2022" s="89">
        <v>11.8</v>
      </c>
      <c r="D2022" s="89">
        <v>3</v>
      </c>
      <c r="E2022" s="96">
        <v>264</v>
      </c>
      <c r="F2022" s="89">
        <v>0.2</v>
      </c>
      <c r="G2022" s="89">
        <v>1027.7</v>
      </c>
      <c r="H2022">
        <v>0.82</v>
      </c>
      <c r="I2022" t="s">
        <v>5</v>
      </c>
      <c r="J2022">
        <v>1.1000000000000001</v>
      </c>
      <c r="K2022">
        <v>2</v>
      </c>
      <c r="L2022">
        <v>2025</v>
      </c>
      <c r="M2022" t="s">
        <v>116</v>
      </c>
      <c r="N2022" s="89" cm="1">
        <f t="array" ref="N2022">IF(ISNUMBER(_34_KNMI_Stations[[#This Row],[Etmaal temperatuur °C]]),IF(_34_KNMI_Stations[[#This Row],[Etmaal temperatuur °C]]&lt;stookgrens[],stookgrens[]-_34_KNMI_Stations[[#This Row],[Etmaal temperatuur °C]],0),"")</f>
        <v>15</v>
      </c>
      <c r="O2022" s="89">
        <f>_34_KNMI_Stations[[#This Row],[graaddagen]]*_34_KNMI_Stations[[#This Row],[Gewogen factor]]</f>
        <v>16.5</v>
      </c>
      <c r="P2022" s="89" cm="1">
        <f t="array" ref="P2022">IF(ISNUMBER(_34_KNMI_Stations[[#This Row],[Etmaal temperatuur °C]]),IF(_34_KNMI_Stations[[#This Row],[Etmaal temperatuur °C]]&gt;stookgrens[],_34_KNMI_Stations[[#This Row],[Etmaal temperatuur °C]]-stookgrens[],0),"")</f>
        <v>0</v>
      </c>
    </row>
    <row r="2023" spans="1:16" x14ac:dyDescent="0.25">
      <c r="A2023">
        <v>251</v>
      </c>
      <c r="B2023" s="110">
        <v>45699</v>
      </c>
      <c r="C2023" s="89">
        <v>11.4</v>
      </c>
      <c r="D2023" s="89">
        <v>0.8</v>
      </c>
      <c r="E2023" s="96">
        <v>121</v>
      </c>
      <c r="F2023" s="89">
        <v>6.8</v>
      </c>
      <c r="G2023" s="89">
        <v>1020.1</v>
      </c>
      <c r="H2023">
        <v>0.93</v>
      </c>
      <c r="I2023" t="s">
        <v>5</v>
      </c>
      <c r="J2023">
        <v>1.1000000000000001</v>
      </c>
      <c r="K2023">
        <v>2</v>
      </c>
      <c r="L2023">
        <v>2025</v>
      </c>
      <c r="M2023" t="s">
        <v>116</v>
      </c>
      <c r="N2023" s="89" cm="1">
        <f t="array" ref="N2023">IF(ISNUMBER(_34_KNMI_Stations[[#This Row],[Etmaal temperatuur °C]]),IF(_34_KNMI_Stations[[#This Row],[Etmaal temperatuur °C]]&lt;stookgrens[],stookgrens[]-_34_KNMI_Stations[[#This Row],[Etmaal temperatuur °C]],0),"")</f>
        <v>17.2</v>
      </c>
      <c r="O2023" s="89">
        <f>_34_KNMI_Stations[[#This Row],[graaddagen]]*_34_KNMI_Stations[[#This Row],[Gewogen factor]]</f>
        <v>18.920000000000002</v>
      </c>
      <c r="P2023" s="89" cm="1">
        <f t="array" ref="P2023">IF(ISNUMBER(_34_KNMI_Stations[[#This Row],[Etmaal temperatuur °C]]),IF(_34_KNMI_Stations[[#This Row],[Etmaal temperatuur °C]]&gt;stookgrens[],_34_KNMI_Stations[[#This Row],[Etmaal temperatuur °C]]-stookgrens[],0),"")</f>
        <v>0</v>
      </c>
    </row>
    <row r="2024" spans="1:16" x14ac:dyDescent="0.25">
      <c r="A2024">
        <v>251</v>
      </c>
      <c r="B2024" s="110">
        <v>45700</v>
      </c>
      <c r="C2024" s="89">
        <v>5.9</v>
      </c>
      <c r="D2024" s="89">
        <v>0.1</v>
      </c>
      <c r="E2024" s="96">
        <v>194</v>
      </c>
      <c r="F2024" s="89">
        <v>4.2</v>
      </c>
      <c r="G2024" s="89">
        <v>1019.3</v>
      </c>
      <c r="H2024">
        <v>0.95</v>
      </c>
      <c r="I2024" t="s">
        <v>5</v>
      </c>
      <c r="J2024">
        <v>1.1000000000000001</v>
      </c>
      <c r="K2024">
        <v>2</v>
      </c>
      <c r="L2024">
        <v>2025</v>
      </c>
      <c r="M2024" t="s">
        <v>116</v>
      </c>
      <c r="N2024" s="89" cm="1">
        <f t="array" ref="N2024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2024" s="89">
        <f>_34_KNMI_Stations[[#This Row],[graaddagen]]*_34_KNMI_Stations[[#This Row],[Gewogen factor]]</f>
        <v>19.690000000000001</v>
      </c>
      <c r="P2024" s="89" cm="1">
        <f t="array" ref="P2024">IF(ISNUMBER(_34_KNMI_Stations[[#This Row],[Etmaal temperatuur °C]]),IF(_34_KNMI_Stations[[#This Row],[Etmaal temperatuur °C]]&gt;stookgrens[],_34_KNMI_Stations[[#This Row],[Etmaal temperatuur °C]]-stookgrens[],0),"")</f>
        <v>0</v>
      </c>
    </row>
    <row r="2025" spans="1:16" x14ac:dyDescent="0.25">
      <c r="A2025">
        <v>251</v>
      </c>
      <c r="B2025" s="110">
        <v>45701</v>
      </c>
      <c r="C2025" s="89">
        <v>4.2</v>
      </c>
      <c r="D2025" s="89">
        <v>1.2</v>
      </c>
      <c r="E2025" s="96">
        <v>150</v>
      </c>
      <c r="F2025" s="89">
        <v>-0.1</v>
      </c>
      <c r="G2025" s="89">
        <v>1023.1</v>
      </c>
      <c r="H2025">
        <v>0.81</v>
      </c>
      <c r="I2025" t="s">
        <v>5</v>
      </c>
      <c r="J2025">
        <v>1.1000000000000001</v>
      </c>
      <c r="K2025">
        <v>2</v>
      </c>
      <c r="L2025">
        <v>2025</v>
      </c>
      <c r="M2025" t="s">
        <v>116</v>
      </c>
      <c r="N2025" s="89" cm="1">
        <f t="array" ref="N2025">IF(ISNUMBER(_34_KNMI_Stations[[#This Row],[Etmaal temperatuur °C]]),IF(_34_KNMI_Stations[[#This Row],[Etmaal temperatuur °C]]&lt;stookgrens[],stookgrens[]-_34_KNMI_Stations[[#This Row],[Etmaal temperatuur °C]],0),"")</f>
        <v>16.8</v>
      </c>
      <c r="O2025" s="89">
        <f>_34_KNMI_Stations[[#This Row],[graaddagen]]*_34_KNMI_Stations[[#This Row],[Gewogen factor]]</f>
        <v>18.480000000000004</v>
      </c>
      <c r="P2025" s="89" cm="1">
        <f t="array" ref="P2025">IF(ISNUMBER(_34_KNMI_Stations[[#This Row],[Etmaal temperatuur °C]]),IF(_34_KNMI_Stations[[#This Row],[Etmaal temperatuur °C]]&gt;stookgrens[],_34_KNMI_Stations[[#This Row],[Etmaal temperatuur °C]]-stookgrens[],0),"")</f>
        <v>0</v>
      </c>
    </row>
    <row r="2026" spans="1:16" x14ac:dyDescent="0.25">
      <c r="A2026">
        <v>251</v>
      </c>
      <c r="B2026" s="110">
        <v>45702</v>
      </c>
      <c r="C2026" s="89">
        <v>2.5</v>
      </c>
      <c r="D2026" s="89">
        <v>1.1000000000000001</v>
      </c>
      <c r="E2026" s="96">
        <v>123</v>
      </c>
      <c r="F2026" s="89">
        <v>0</v>
      </c>
      <c r="G2026" s="89">
        <v>1028</v>
      </c>
      <c r="H2026">
        <v>0.9</v>
      </c>
      <c r="I2026" t="s">
        <v>5</v>
      </c>
      <c r="J2026">
        <v>1.1000000000000001</v>
      </c>
      <c r="K2026">
        <v>2</v>
      </c>
      <c r="L2026">
        <v>2025</v>
      </c>
      <c r="M2026" t="s">
        <v>116</v>
      </c>
      <c r="N2026" s="89" cm="1">
        <f t="array" ref="N2026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2026" s="89">
        <f>_34_KNMI_Stations[[#This Row],[graaddagen]]*_34_KNMI_Stations[[#This Row],[Gewogen factor]]</f>
        <v>18.59</v>
      </c>
      <c r="P2026" s="89" cm="1">
        <f t="array" ref="P2026">IF(ISNUMBER(_34_KNMI_Stations[[#This Row],[Etmaal temperatuur °C]]),IF(_34_KNMI_Stations[[#This Row],[Etmaal temperatuur °C]]&gt;stookgrens[],_34_KNMI_Stations[[#This Row],[Etmaal temperatuur °C]]-stookgrens[],0),"")</f>
        <v>0</v>
      </c>
    </row>
    <row r="2027" spans="1:16" x14ac:dyDescent="0.25">
      <c r="A2027">
        <v>251</v>
      </c>
      <c r="B2027" s="110">
        <v>45703</v>
      </c>
      <c r="C2027" s="89">
        <v>3.4</v>
      </c>
      <c r="D2027" s="89">
        <v>1.5</v>
      </c>
      <c r="E2027" s="96">
        <v>113</v>
      </c>
      <c r="F2027" s="89">
        <v>0</v>
      </c>
      <c r="G2027" s="89">
        <v>1024.3</v>
      </c>
      <c r="H2027">
        <v>0.86</v>
      </c>
      <c r="I2027" t="s">
        <v>5</v>
      </c>
      <c r="J2027">
        <v>1.1000000000000001</v>
      </c>
      <c r="K2027">
        <v>2</v>
      </c>
      <c r="L2027">
        <v>2025</v>
      </c>
      <c r="M2027" t="s">
        <v>116</v>
      </c>
      <c r="N2027" s="89" cm="1">
        <f t="array" ref="N2027">IF(ISNUMBER(_34_KNMI_Stations[[#This Row],[Etmaal temperatuur °C]]),IF(_34_KNMI_Stations[[#This Row],[Etmaal temperatuur °C]]&lt;stookgrens[],stookgrens[]-_34_KNMI_Stations[[#This Row],[Etmaal temperatuur °C]],0),"")</f>
        <v>16.5</v>
      </c>
      <c r="O2027" s="89">
        <f>_34_KNMI_Stations[[#This Row],[graaddagen]]*_34_KNMI_Stations[[#This Row],[Gewogen factor]]</f>
        <v>18.150000000000002</v>
      </c>
      <c r="P2027" s="89" cm="1">
        <f t="array" ref="P2027">IF(ISNUMBER(_34_KNMI_Stations[[#This Row],[Etmaal temperatuur °C]]),IF(_34_KNMI_Stations[[#This Row],[Etmaal temperatuur °C]]&gt;stookgrens[],_34_KNMI_Stations[[#This Row],[Etmaal temperatuur °C]]-stookgrens[],0),"")</f>
        <v>0</v>
      </c>
    </row>
    <row r="2028" spans="1:16" x14ac:dyDescent="0.25">
      <c r="A2028">
        <v>251</v>
      </c>
      <c r="B2028" s="110">
        <v>45704</v>
      </c>
      <c r="C2028" s="89">
        <v>6</v>
      </c>
      <c r="D2028" s="89">
        <v>0.2</v>
      </c>
      <c r="E2028" s="96">
        <v>664</v>
      </c>
      <c r="F2028" s="89">
        <v>0</v>
      </c>
      <c r="G2028" s="89">
        <v>1025.2</v>
      </c>
      <c r="H2028">
        <v>0.83</v>
      </c>
      <c r="I2028" t="s">
        <v>5</v>
      </c>
      <c r="J2028">
        <v>1.1000000000000001</v>
      </c>
      <c r="K2028">
        <v>2</v>
      </c>
      <c r="L2028">
        <v>2025</v>
      </c>
      <c r="M2028" t="s">
        <v>116</v>
      </c>
      <c r="N2028" s="89" cm="1">
        <f t="array" ref="N2028">IF(ISNUMBER(_34_KNMI_Stations[[#This Row],[Etmaal temperatuur °C]]),IF(_34_KNMI_Stations[[#This Row],[Etmaal temperatuur °C]]&lt;stookgrens[],stookgrens[]-_34_KNMI_Stations[[#This Row],[Etmaal temperatuur °C]],0),"")</f>
        <v>17.8</v>
      </c>
      <c r="O2028" s="89">
        <f>_34_KNMI_Stations[[#This Row],[graaddagen]]*_34_KNMI_Stations[[#This Row],[Gewogen factor]]</f>
        <v>19.580000000000002</v>
      </c>
      <c r="P2028" s="89" cm="1">
        <f t="array" ref="P2028">IF(ISNUMBER(_34_KNMI_Stations[[#This Row],[Etmaal temperatuur °C]]),IF(_34_KNMI_Stations[[#This Row],[Etmaal temperatuur °C]]&gt;stookgrens[],_34_KNMI_Stations[[#This Row],[Etmaal temperatuur °C]]-stookgrens[],0),"")</f>
        <v>0</v>
      </c>
    </row>
    <row r="2029" spans="1:16" x14ac:dyDescent="0.25">
      <c r="A2029">
        <v>251</v>
      </c>
      <c r="B2029" s="110">
        <v>45705</v>
      </c>
      <c r="C2029" s="89">
        <v>5.3</v>
      </c>
      <c r="D2029" s="89">
        <v>-1.2</v>
      </c>
      <c r="E2029" s="96">
        <v>902</v>
      </c>
      <c r="F2029" s="89">
        <v>0</v>
      </c>
      <c r="G2029" s="89">
        <v>1026.7</v>
      </c>
      <c r="H2029">
        <v>0.82</v>
      </c>
      <c r="I2029" t="s">
        <v>5</v>
      </c>
      <c r="J2029">
        <v>1.1000000000000001</v>
      </c>
      <c r="K2029">
        <v>2</v>
      </c>
      <c r="L2029">
        <v>2025</v>
      </c>
      <c r="M2029" t="s">
        <v>117</v>
      </c>
      <c r="N2029" s="89" cm="1">
        <f t="array" ref="N2029">IF(ISNUMBER(_34_KNMI_Stations[[#This Row],[Etmaal temperatuur °C]]),IF(_34_KNMI_Stations[[#This Row],[Etmaal temperatuur °C]]&lt;stookgrens[],stookgrens[]-_34_KNMI_Stations[[#This Row],[Etmaal temperatuur °C]],0),"")</f>
        <v>19.2</v>
      </c>
      <c r="O2029" s="89">
        <f>_34_KNMI_Stations[[#This Row],[graaddagen]]*_34_KNMI_Stations[[#This Row],[Gewogen factor]]</f>
        <v>21.12</v>
      </c>
      <c r="P2029" s="89" cm="1">
        <f t="array" ref="P2029">IF(ISNUMBER(_34_KNMI_Stations[[#This Row],[Etmaal temperatuur °C]]),IF(_34_KNMI_Stations[[#This Row],[Etmaal temperatuur °C]]&gt;stookgrens[],_34_KNMI_Stations[[#This Row],[Etmaal temperatuur °C]]-stookgrens[],0),"")</f>
        <v>0</v>
      </c>
    </row>
    <row r="2030" spans="1:16" x14ac:dyDescent="0.25">
      <c r="A2030">
        <v>251</v>
      </c>
      <c r="B2030" s="110">
        <v>45706</v>
      </c>
      <c r="C2030" s="89">
        <v>7.2</v>
      </c>
      <c r="D2030" s="89">
        <v>-1.2</v>
      </c>
      <c r="E2030" s="96">
        <v>874</v>
      </c>
      <c r="F2030" s="89">
        <v>0</v>
      </c>
      <c r="G2030" s="89">
        <v>1027.3</v>
      </c>
      <c r="H2030">
        <v>0.71</v>
      </c>
      <c r="I2030" t="s">
        <v>5</v>
      </c>
      <c r="J2030">
        <v>1.1000000000000001</v>
      </c>
      <c r="K2030">
        <v>2</v>
      </c>
      <c r="L2030">
        <v>2025</v>
      </c>
      <c r="M2030" t="s">
        <v>117</v>
      </c>
      <c r="N2030" s="89" cm="1">
        <f t="array" ref="N2030">IF(ISNUMBER(_34_KNMI_Stations[[#This Row],[Etmaal temperatuur °C]]),IF(_34_KNMI_Stations[[#This Row],[Etmaal temperatuur °C]]&lt;stookgrens[],stookgrens[]-_34_KNMI_Stations[[#This Row],[Etmaal temperatuur °C]],0),"")</f>
        <v>19.2</v>
      </c>
      <c r="O2030" s="89">
        <f>_34_KNMI_Stations[[#This Row],[graaddagen]]*_34_KNMI_Stations[[#This Row],[Gewogen factor]]</f>
        <v>21.12</v>
      </c>
      <c r="P2030" s="89" cm="1">
        <f t="array" ref="P2030">IF(ISNUMBER(_34_KNMI_Stations[[#This Row],[Etmaal temperatuur °C]]),IF(_34_KNMI_Stations[[#This Row],[Etmaal temperatuur °C]]&gt;stookgrens[],_34_KNMI_Stations[[#This Row],[Etmaal temperatuur °C]]-stookgrens[],0),"")</f>
        <v>0</v>
      </c>
    </row>
    <row r="2031" spans="1:16" x14ac:dyDescent="0.25">
      <c r="A2031">
        <v>251</v>
      </c>
      <c r="B2031" s="110">
        <v>45707</v>
      </c>
      <c r="C2031" s="89">
        <v>7.1</v>
      </c>
      <c r="D2031" s="89">
        <v>-0.2</v>
      </c>
      <c r="E2031" s="96">
        <v>803</v>
      </c>
      <c r="F2031" s="89">
        <v>0</v>
      </c>
      <c r="G2031" s="89">
        <v>1022.7</v>
      </c>
      <c r="H2031">
        <v>0.69</v>
      </c>
      <c r="I2031" t="s">
        <v>5</v>
      </c>
      <c r="J2031">
        <v>1.1000000000000001</v>
      </c>
      <c r="K2031">
        <v>2</v>
      </c>
      <c r="L2031">
        <v>2025</v>
      </c>
      <c r="M2031" t="s">
        <v>117</v>
      </c>
      <c r="N2031" s="89" cm="1">
        <f t="array" ref="N2031">IF(ISNUMBER(_34_KNMI_Stations[[#This Row],[Etmaal temperatuur °C]]),IF(_34_KNMI_Stations[[#This Row],[Etmaal temperatuur °C]]&lt;stookgrens[],stookgrens[]-_34_KNMI_Stations[[#This Row],[Etmaal temperatuur °C]],0),"")</f>
        <v>18.2</v>
      </c>
      <c r="O2031" s="89">
        <f>_34_KNMI_Stations[[#This Row],[graaddagen]]*_34_KNMI_Stations[[#This Row],[Gewogen factor]]</f>
        <v>20.02</v>
      </c>
      <c r="P2031" s="89" cm="1">
        <f t="array" ref="P2031">IF(ISNUMBER(_34_KNMI_Stations[[#This Row],[Etmaal temperatuur °C]]),IF(_34_KNMI_Stations[[#This Row],[Etmaal temperatuur °C]]&gt;stookgrens[],_34_KNMI_Stations[[#This Row],[Etmaal temperatuur °C]]-stookgrens[],0),"")</f>
        <v>0</v>
      </c>
    </row>
    <row r="2032" spans="1:16" x14ac:dyDescent="0.25">
      <c r="A2032">
        <v>251</v>
      </c>
      <c r="B2032" s="110">
        <v>45708</v>
      </c>
      <c r="C2032" s="89">
        <v>7.3</v>
      </c>
      <c r="D2032" s="89">
        <v>3.1</v>
      </c>
      <c r="E2032" s="96">
        <v>335</v>
      </c>
      <c r="F2032" s="89">
        <v>0.2</v>
      </c>
      <c r="G2032" s="89">
        <v>1017.9</v>
      </c>
      <c r="H2032">
        <v>0.91</v>
      </c>
      <c r="I2032" t="s">
        <v>5</v>
      </c>
      <c r="J2032">
        <v>1.1000000000000001</v>
      </c>
      <c r="K2032">
        <v>2</v>
      </c>
      <c r="L2032">
        <v>2025</v>
      </c>
      <c r="M2032" t="s">
        <v>117</v>
      </c>
      <c r="N2032" s="89" cm="1">
        <f t="array" ref="N2032">IF(ISNUMBER(_34_KNMI_Stations[[#This Row],[Etmaal temperatuur °C]]),IF(_34_KNMI_Stations[[#This Row],[Etmaal temperatuur °C]]&lt;stookgrens[],stookgrens[]-_34_KNMI_Stations[[#This Row],[Etmaal temperatuur °C]],0),"")</f>
        <v>14.9</v>
      </c>
      <c r="O2032" s="89">
        <f>_34_KNMI_Stations[[#This Row],[graaddagen]]*_34_KNMI_Stations[[#This Row],[Gewogen factor]]</f>
        <v>16.39</v>
      </c>
      <c r="P2032" s="89" cm="1">
        <f t="array" ref="P2032">IF(ISNUMBER(_34_KNMI_Stations[[#This Row],[Etmaal temperatuur °C]]),IF(_34_KNMI_Stations[[#This Row],[Etmaal temperatuur °C]]&gt;stookgrens[],_34_KNMI_Stations[[#This Row],[Etmaal temperatuur °C]]-stookgrens[],0),"")</f>
        <v>0</v>
      </c>
    </row>
    <row r="2033" spans="1:16" x14ac:dyDescent="0.25">
      <c r="A2033">
        <v>251</v>
      </c>
      <c r="B2033" s="110">
        <v>45709</v>
      </c>
      <c r="C2033" s="89">
        <v>7.1</v>
      </c>
      <c r="D2033" s="89">
        <v>7.8</v>
      </c>
      <c r="E2033" s="96">
        <v>715</v>
      </c>
      <c r="F2033" s="89">
        <v>-0.1</v>
      </c>
      <c r="G2033" s="89">
        <v>1015</v>
      </c>
      <c r="H2033">
        <v>0.91</v>
      </c>
      <c r="I2033" t="s">
        <v>5</v>
      </c>
      <c r="J2033">
        <v>1.1000000000000001</v>
      </c>
      <c r="K2033">
        <v>2</v>
      </c>
      <c r="L2033">
        <v>2025</v>
      </c>
      <c r="M2033" t="s">
        <v>117</v>
      </c>
      <c r="N2033" s="89" cm="1">
        <f t="array" ref="N2033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2033" s="89">
        <f>_34_KNMI_Stations[[#This Row],[graaddagen]]*_34_KNMI_Stations[[#This Row],[Gewogen factor]]</f>
        <v>11.22</v>
      </c>
      <c r="P2033" s="89" cm="1">
        <f t="array" ref="P2033">IF(ISNUMBER(_34_KNMI_Stations[[#This Row],[Etmaal temperatuur °C]]),IF(_34_KNMI_Stations[[#This Row],[Etmaal temperatuur °C]]&gt;stookgrens[],_34_KNMI_Stations[[#This Row],[Etmaal temperatuur °C]]-stookgrens[],0),"")</f>
        <v>0</v>
      </c>
    </row>
    <row r="2034" spans="1:16" x14ac:dyDescent="0.25">
      <c r="A2034">
        <v>251</v>
      </c>
      <c r="B2034" s="110">
        <v>45710</v>
      </c>
      <c r="C2034" s="89">
        <v>5.3</v>
      </c>
      <c r="D2034" s="89">
        <v>6.3</v>
      </c>
      <c r="E2034" s="96">
        <v>150</v>
      </c>
      <c r="F2034" s="89">
        <v>4.3</v>
      </c>
      <c r="G2034" s="89">
        <v>1013.6</v>
      </c>
      <c r="H2034">
        <v>0.97</v>
      </c>
      <c r="I2034" t="s">
        <v>5</v>
      </c>
      <c r="J2034">
        <v>1.1000000000000001</v>
      </c>
      <c r="K2034">
        <v>2</v>
      </c>
      <c r="L2034">
        <v>2025</v>
      </c>
      <c r="M2034" t="s">
        <v>117</v>
      </c>
      <c r="N2034" s="89" cm="1">
        <f t="array" ref="N2034">IF(ISNUMBER(_34_KNMI_Stations[[#This Row],[Etmaal temperatuur °C]]),IF(_34_KNMI_Stations[[#This Row],[Etmaal temperatuur °C]]&lt;stookgrens[],stookgrens[]-_34_KNMI_Stations[[#This Row],[Etmaal temperatuur °C]],0),"")</f>
        <v>11.7</v>
      </c>
      <c r="O2034" s="89">
        <f>_34_KNMI_Stations[[#This Row],[graaddagen]]*_34_KNMI_Stations[[#This Row],[Gewogen factor]]</f>
        <v>12.870000000000001</v>
      </c>
      <c r="P2034" s="89" cm="1">
        <f t="array" ref="P2034">IF(ISNUMBER(_34_KNMI_Stations[[#This Row],[Etmaal temperatuur °C]]),IF(_34_KNMI_Stations[[#This Row],[Etmaal temperatuur °C]]&gt;stookgrens[],_34_KNMI_Stations[[#This Row],[Etmaal temperatuur °C]]-stookgrens[],0),"")</f>
        <v>0</v>
      </c>
    </row>
    <row r="2035" spans="1:16" x14ac:dyDescent="0.25">
      <c r="A2035">
        <v>251</v>
      </c>
      <c r="B2035" s="110">
        <v>45711</v>
      </c>
      <c r="C2035" s="89">
        <v>6.9</v>
      </c>
      <c r="D2035" s="89">
        <v>5.9</v>
      </c>
      <c r="E2035" s="96">
        <v>520</v>
      </c>
      <c r="F2035" s="89">
        <v>-0.1</v>
      </c>
      <c r="G2035" s="89">
        <v>1022.7</v>
      </c>
      <c r="H2035">
        <v>0.94</v>
      </c>
      <c r="I2035" t="s">
        <v>5</v>
      </c>
      <c r="J2035">
        <v>1.1000000000000001</v>
      </c>
      <c r="K2035">
        <v>2</v>
      </c>
      <c r="L2035">
        <v>2025</v>
      </c>
      <c r="M2035" t="s">
        <v>117</v>
      </c>
      <c r="N2035" s="89" cm="1">
        <f t="array" ref="N2035">IF(ISNUMBER(_34_KNMI_Stations[[#This Row],[Etmaal temperatuur °C]]),IF(_34_KNMI_Stations[[#This Row],[Etmaal temperatuur °C]]&lt;stookgrens[],stookgrens[]-_34_KNMI_Stations[[#This Row],[Etmaal temperatuur °C]],0),"")</f>
        <v>12.1</v>
      </c>
      <c r="O2035" s="89">
        <f>_34_KNMI_Stations[[#This Row],[graaddagen]]*_34_KNMI_Stations[[#This Row],[Gewogen factor]]</f>
        <v>13.31</v>
      </c>
      <c r="P2035" s="89" cm="1">
        <f t="array" ref="P2035">IF(ISNUMBER(_34_KNMI_Stations[[#This Row],[Etmaal temperatuur °C]]),IF(_34_KNMI_Stations[[#This Row],[Etmaal temperatuur °C]]&gt;stookgrens[],_34_KNMI_Stations[[#This Row],[Etmaal temperatuur °C]]-stookgrens[],0),"")</f>
        <v>0</v>
      </c>
    </row>
    <row r="2036" spans="1:16" x14ac:dyDescent="0.25">
      <c r="A2036">
        <v>251</v>
      </c>
      <c r="B2036" s="110">
        <v>45712</v>
      </c>
      <c r="C2036" s="89">
        <v>7.9</v>
      </c>
      <c r="D2036" s="89">
        <v>6.7</v>
      </c>
      <c r="E2036" s="96">
        <v>151</v>
      </c>
      <c r="F2036" s="89">
        <v>7.5</v>
      </c>
      <c r="G2036" s="89">
        <v>1012.7</v>
      </c>
      <c r="H2036">
        <v>0.96</v>
      </c>
      <c r="I2036" t="s">
        <v>5</v>
      </c>
      <c r="J2036">
        <v>1.1000000000000001</v>
      </c>
      <c r="K2036">
        <v>2</v>
      </c>
      <c r="L2036">
        <v>2025</v>
      </c>
      <c r="M2036" t="s">
        <v>118</v>
      </c>
      <c r="N2036" s="89" cm="1">
        <f t="array" ref="N2036">IF(ISNUMBER(_34_KNMI_Stations[[#This Row],[Etmaal temperatuur °C]]),IF(_34_KNMI_Stations[[#This Row],[Etmaal temperatuur °C]]&lt;stookgrens[],stookgrens[]-_34_KNMI_Stations[[#This Row],[Etmaal temperatuur °C]],0),"")</f>
        <v>11.3</v>
      </c>
      <c r="O2036" s="89">
        <f>_34_KNMI_Stations[[#This Row],[graaddagen]]*_34_KNMI_Stations[[#This Row],[Gewogen factor]]</f>
        <v>12.430000000000001</v>
      </c>
      <c r="P2036" s="89" cm="1">
        <f t="array" ref="P2036">IF(ISNUMBER(_34_KNMI_Stations[[#This Row],[Etmaal temperatuur °C]]),IF(_34_KNMI_Stations[[#This Row],[Etmaal temperatuur °C]]&gt;stookgrens[],_34_KNMI_Stations[[#This Row],[Etmaal temperatuur °C]]-stookgrens[],0),"")</f>
        <v>0</v>
      </c>
    </row>
    <row r="2037" spans="1:16" x14ac:dyDescent="0.25">
      <c r="A2037">
        <v>251</v>
      </c>
      <c r="B2037" s="110">
        <v>45713</v>
      </c>
      <c r="C2037" s="89">
        <v>4</v>
      </c>
      <c r="D2037" s="89">
        <v>5.7</v>
      </c>
      <c r="E2037" s="96">
        <v>247</v>
      </c>
      <c r="F2037" s="89">
        <v>0.4</v>
      </c>
      <c r="G2037" s="89">
        <v>1012.9</v>
      </c>
      <c r="H2037">
        <v>0.99</v>
      </c>
      <c r="I2037" t="s">
        <v>5</v>
      </c>
      <c r="J2037">
        <v>1.1000000000000001</v>
      </c>
      <c r="K2037">
        <v>2</v>
      </c>
      <c r="L2037">
        <v>2025</v>
      </c>
      <c r="M2037" t="s">
        <v>118</v>
      </c>
      <c r="N2037" s="89" cm="1">
        <f t="array" ref="N2037">IF(ISNUMBER(_34_KNMI_Stations[[#This Row],[Etmaal temperatuur °C]]),IF(_34_KNMI_Stations[[#This Row],[Etmaal temperatuur °C]]&lt;stookgrens[],stookgrens[]-_34_KNMI_Stations[[#This Row],[Etmaal temperatuur °C]],0),"")</f>
        <v>12.3</v>
      </c>
      <c r="O2037" s="89">
        <f>_34_KNMI_Stations[[#This Row],[graaddagen]]*_34_KNMI_Stations[[#This Row],[Gewogen factor]]</f>
        <v>13.530000000000001</v>
      </c>
      <c r="P2037" s="89" cm="1">
        <f t="array" ref="P2037">IF(ISNUMBER(_34_KNMI_Stations[[#This Row],[Etmaal temperatuur °C]]),IF(_34_KNMI_Stations[[#This Row],[Etmaal temperatuur °C]]&gt;stookgrens[],_34_KNMI_Stations[[#This Row],[Etmaal temperatuur °C]]-stookgrens[],0),"")</f>
        <v>0</v>
      </c>
    </row>
    <row r="2038" spans="1:16" x14ac:dyDescent="0.25">
      <c r="A2038">
        <v>251</v>
      </c>
      <c r="B2038" s="110">
        <v>45714</v>
      </c>
      <c r="C2038" s="89">
        <v>4.5</v>
      </c>
      <c r="D2038" s="89">
        <v>4.9000000000000004</v>
      </c>
      <c r="E2038" s="96">
        <v>1041</v>
      </c>
      <c r="F2038" s="89">
        <v>4.0999999999999996</v>
      </c>
      <c r="G2038" s="89">
        <v>1013.4</v>
      </c>
      <c r="H2038">
        <v>0.92</v>
      </c>
      <c r="I2038" t="s">
        <v>5</v>
      </c>
      <c r="J2038">
        <v>1.1000000000000001</v>
      </c>
      <c r="K2038">
        <v>2</v>
      </c>
      <c r="L2038">
        <v>2025</v>
      </c>
      <c r="M2038" t="s">
        <v>118</v>
      </c>
      <c r="N2038" s="89" cm="1">
        <f t="array" ref="N2038">IF(ISNUMBER(_34_KNMI_Stations[[#This Row],[Etmaal temperatuur °C]]),IF(_34_KNMI_Stations[[#This Row],[Etmaal temperatuur °C]]&lt;stookgrens[],stookgrens[]-_34_KNMI_Stations[[#This Row],[Etmaal temperatuur °C]],0),"")</f>
        <v>13.1</v>
      </c>
      <c r="O2038" s="89">
        <f>_34_KNMI_Stations[[#This Row],[graaddagen]]*_34_KNMI_Stations[[#This Row],[Gewogen factor]]</f>
        <v>14.41</v>
      </c>
      <c r="P2038" s="89" cm="1">
        <f t="array" ref="P2038">IF(ISNUMBER(_34_KNMI_Stations[[#This Row],[Etmaal temperatuur °C]]),IF(_34_KNMI_Stations[[#This Row],[Etmaal temperatuur °C]]&gt;stookgrens[],_34_KNMI_Stations[[#This Row],[Etmaal temperatuur °C]]-stookgrens[],0),"")</f>
        <v>0</v>
      </c>
    </row>
    <row r="2039" spans="1:16" x14ac:dyDescent="0.25">
      <c r="A2039">
        <v>251</v>
      </c>
      <c r="B2039" s="110">
        <v>45715</v>
      </c>
      <c r="C2039" s="89">
        <v>4.4000000000000004</v>
      </c>
      <c r="D2039" s="89">
        <v>5.3</v>
      </c>
      <c r="E2039" s="96">
        <v>652</v>
      </c>
      <c r="F2039" s="89">
        <v>1.9</v>
      </c>
      <c r="G2039" s="89">
        <v>1014</v>
      </c>
      <c r="H2039">
        <v>0.92</v>
      </c>
      <c r="I2039" t="s">
        <v>5</v>
      </c>
      <c r="J2039">
        <v>1.1000000000000001</v>
      </c>
      <c r="K2039">
        <v>2</v>
      </c>
      <c r="L2039">
        <v>2025</v>
      </c>
      <c r="M2039" t="s">
        <v>118</v>
      </c>
      <c r="N2039" s="89" cm="1">
        <f t="array" ref="N2039">IF(ISNUMBER(_34_KNMI_Stations[[#This Row],[Etmaal temperatuur °C]]),IF(_34_KNMI_Stations[[#This Row],[Etmaal temperatuur °C]]&lt;stookgrens[],stookgrens[]-_34_KNMI_Stations[[#This Row],[Etmaal temperatuur °C]],0),"")</f>
        <v>12.7</v>
      </c>
      <c r="O2039" s="89">
        <f>_34_KNMI_Stations[[#This Row],[graaddagen]]*_34_KNMI_Stations[[#This Row],[Gewogen factor]]</f>
        <v>13.97</v>
      </c>
      <c r="P2039" s="89" cm="1">
        <f t="array" ref="P2039">IF(ISNUMBER(_34_KNMI_Stations[[#This Row],[Etmaal temperatuur °C]]),IF(_34_KNMI_Stations[[#This Row],[Etmaal temperatuur °C]]&gt;stookgrens[],_34_KNMI_Stations[[#This Row],[Etmaal temperatuur °C]]-stookgrens[],0),"")</f>
        <v>0</v>
      </c>
    </row>
    <row r="2040" spans="1:16" x14ac:dyDescent="0.25">
      <c r="A2040">
        <v>251</v>
      </c>
      <c r="B2040" s="110">
        <v>45716</v>
      </c>
      <c r="C2040" s="89">
        <v>4.5</v>
      </c>
      <c r="D2040" s="89">
        <v>5.3</v>
      </c>
      <c r="E2040" s="96">
        <v>1022</v>
      </c>
      <c r="F2040" s="89">
        <v>0</v>
      </c>
      <c r="G2040" s="89">
        <v>1026.9000000000001</v>
      </c>
      <c r="H2040">
        <v>0.88</v>
      </c>
      <c r="I2040" t="s">
        <v>5</v>
      </c>
      <c r="J2040">
        <v>1.1000000000000001</v>
      </c>
      <c r="K2040">
        <v>2</v>
      </c>
      <c r="L2040">
        <v>2025</v>
      </c>
      <c r="M2040" t="s">
        <v>118</v>
      </c>
      <c r="N2040" s="89" cm="1">
        <f t="array" ref="N2040">IF(ISNUMBER(_34_KNMI_Stations[[#This Row],[Etmaal temperatuur °C]]),IF(_34_KNMI_Stations[[#This Row],[Etmaal temperatuur °C]]&lt;stookgrens[],stookgrens[]-_34_KNMI_Stations[[#This Row],[Etmaal temperatuur °C]],0),"")</f>
        <v>12.7</v>
      </c>
      <c r="O2040" s="89">
        <f>_34_KNMI_Stations[[#This Row],[graaddagen]]*_34_KNMI_Stations[[#This Row],[Gewogen factor]]</f>
        <v>13.97</v>
      </c>
      <c r="P2040" s="89" cm="1">
        <f t="array" ref="P2040">IF(ISNUMBER(_34_KNMI_Stations[[#This Row],[Etmaal temperatuur °C]]),IF(_34_KNMI_Stations[[#This Row],[Etmaal temperatuur °C]]&gt;stookgrens[],_34_KNMI_Stations[[#This Row],[Etmaal temperatuur °C]]-stookgrens[],0),"")</f>
        <v>0</v>
      </c>
    </row>
    <row r="2041" spans="1:16" x14ac:dyDescent="0.25">
      <c r="A2041">
        <v>251</v>
      </c>
      <c r="B2041" s="110">
        <v>45717</v>
      </c>
      <c r="C2041" s="89">
        <v>2.4</v>
      </c>
      <c r="D2041" s="89">
        <v>3.9</v>
      </c>
      <c r="E2041" s="96">
        <v>972</v>
      </c>
      <c r="F2041" s="89">
        <v>0</v>
      </c>
      <c r="G2041" s="89">
        <v>1034</v>
      </c>
      <c r="H2041">
        <v>0.91</v>
      </c>
      <c r="I2041" t="s">
        <v>5</v>
      </c>
      <c r="J2041">
        <v>1</v>
      </c>
      <c r="K2041">
        <v>3</v>
      </c>
      <c r="L2041">
        <v>2025</v>
      </c>
      <c r="M2041" t="s">
        <v>118</v>
      </c>
      <c r="N2041" s="89" cm="1">
        <f t="array" ref="N2041">IF(ISNUMBER(_34_KNMI_Stations[[#This Row],[Etmaal temperatuur °C]]),IF(_34_KNMI_Stations[[#This Row],[Etmaal temperatuur °C]]&lt;stookgrens[],stookgrens[]-_34_KNMI_Stations[[#This Row],[Etmaal temperatuur °C]],0),"")</f>
        <v>14.1</v>
      </c>
      <c r="O2041" s="89">
        <f>_34_KNMI_Stations[[#This Row],[graaddagen]]*_34_KNMI_Stations[[#This Row],[Gewogen factor]]</f>
        <v>14.1</v>
      </c>
      <c r="P2041" s="89" cm="1">
        <f t="array" ref="P2041">IF(ISNUMBER(_34_KNMI_Stations[[#This Row],[Etmaal temperatuur °C]]),IF(_34_KNMI_Stations[[#This Row],[Etmaal temperatuur °C]]&gt;stookgrens[],_34_KNMI_Stations[[#This Row],[Etmaal temperatuur °C]]-stookgrens[],0),"")</f>
        <v>0</v>
      </c>
    </row>
    <row r="2042" spans="1:16" x14ac:dyDescent="0.25">
      <c r="A2042">
        <v>251</v>
      </c>
      <c r="B2042" s="110">
        <v>45718</v>
      </c>
      <c r="C2042" s="89">
        <v>4.3</v>
      </c>
      <c r="D2042" s="89">
        <v>3</v>
      </c>
      <c r="E2042" s="96">
        <v>1196</v>
      </c>
      <c r="F2042" s="89">
        <v>0</v>
      </c>
      <c r="G2042" s="89">
        <v>1033.9000000000001</v>
      </c>
      <c r="H2042">
        <v>0.94</v>
      </c>
      <c r="I2042" t="s">
        <v>5</v>
      </c>
      <c r="J2042">
        <v>1</v>
      </c>
      <c r="K2042">
        <v>3</v>
      </c>
      <c r="L2042">
        <v>2025</v>
      </c>
      <c r="M2042" t="s">
        <v>118</v>
      </c>
      <c r="N2042" s="89" cm="1">
        <f t="array" ref="N2042">IF(ISNUMBER(_34_KNMI_Stations[[#This Row],[Etmaal temperatuur °C]]),IF(_34_KNMI_Stations[[#This Row],[Etmaal temperatuur °C]]&lt;stookgrens[],stookgrens[]-_34_KNMI_Stations[[#This Row],[Etmaal temperatuur °C]],0),"")</f>
        <v>15</v>
      </c>
      <c r="O2042" s="89">
        <f>_34_KNMI_Stations[[#This Row],[graaddagen]]*_34_KNMI_Stations[[#This Row],[Gewogen factor]]</f>
        <v>15</v>
      </c>
      <c r="P2042" s="89" cm="1">
        <f t="array" ref="P2042">IF(ISNUMBER(_34_KNMI_Stations[[#This Row],[Etmaal temperatuur °C]]),IF(_34_KNMI_Stations[[#This Row],[Etmaal temperatuur °C]]&gt;stookgrens[],_34_KNMI_Stations[[#This Row],[Etmaal temperatuur °C]]-stookgrens[],0),"")</f>
        <v>0</v>
      </c>
    </row>
    <row r="2043" spans="1:16" x14ac:dyDescent="0.25">
      <c r="A2043">
        <v>251</v>
      </c>
      <c r="B2043" s="110">
        <v>45719</v>
      </c>
      <c r="C2043" s="89">
        <v>4.8</v>
      </c>
      <c r="D2043" s="89">
        <v>4.2</v>
      </c>
      <c r="E2043" s="96">
        <v>1201</v>
      </c>
      <c r="F2043" s="89">
        <v>0</v>
      </c>
      <c r="G2043" s="89">
        <v>1028.8</v>
      </c>
      <c r="H2043">
        <v>0.93</v>
      </c>
      <c r="I2043" t="s">
        <v>5</v>
      </c>
      <c r="J2043">
        <v>1</v>
      </c>
      <c r="K2043">
        <v>3</v>
      </c>
      <c r="L2043">
        <v>2025</v>
      </c>
      <c r="M2043" t="s">
        <v>119</v>
      </c>
      <c r="N2043" s="89" cm="1">
        <f t="array" ref="N2043">IF(ISNUMBER(_34_KNMI_Stations[[#This Row],[Etmaal temperatuur °C]]),IF(_34_KNMI_Stations[[#This Row],[Etmaal temperatuur °C]]&lt;stookgrens[],stookgrens[]-_34_KNMI_Stations[[#This Row],[Etmaal temperatuur °C]],0),"")</f>
        <v>13.8</v>
      </c>
      <c r="O2043" s="89">
        <f>_34_KNMI_Stations[[#This Row],[graaddagen]]*_34_KNMI_Stations[[#This Row],[Gewogen factor]]</f>
        <v>13.8</v>
      </c>
      <c r="P2043" s="89" cm="1">
        <f t="array" ref="P2043">IF(ISNUMBER(_34_KNMI_Stations[[#This Row],[Etmaal temperatuur °C]]),IF(_34_KNMI_Stations[[#This Row],[Etmaal temperatuur °C]]&gt;stookgrens[],_34_KNMI_Stations[[#This Row],[Etmaal temperatuur °C]]-stookgrens[],0),"")</f>
        <v>0</v>
      </c>
    </row>
    <row r="2044" spans="1:16" x14ac:dyDescent="0.25">
      <c r="A2044">
        <v>251</v>
      </c>
      <c r="B2044" s="110">
        <v>45720</v>
      </c>
      <c r="C2044" s="89">
        <v>5.3</v>
      </c>
      <c r="D2044" s="89">
        <v>5.2</v>
      </c>
      <c r="E2044" s="96">
        <v>1191</v>
      </c>
      <c r="F2044" s="89">
        <v>0</v>
      </c>
      <c r="G2044" s="89">
        <v>1025.0999999999999</v>
      </c>
      <c r="H2044">
        <v>0.93</v>
      </c>
      <c r="I2044" t="s">
        <v>5</v>
      </c>
      <c r="J2044">
        <v>1</v>
      </c>
      <c r="K2044">
        <v>3</v>
      </c>
      <c r="L2044">
        <v>2025</v>
      </c>
      <c r="M2044" t="s">
        <v>119</v>
      </c>
      <c r="N2044" s="89" cm="1">
        <f t="array" ref="N2044">IF(ISNUMBER(_34_KNMI_Stations[[#This Row],[Etmaal temperatuur °C]]),IF(_34_KNMI_Stations[[#This Row],[Etmaal temperatuur °C]]&lt;stookgrens[],stookgrens[]-_34_KNMI_Stations[[#This Row],[Etmaal temperatuur °C]],0),"")</f>
        <v>12.8</v>
      </c>
      <c r="O2044" s="89">
        <f>_34_KNMI_Stations[[#This Row],[graaddagen]]*_34_KNMI_Stations[[#This Row],[Gewogen factor]]</f>
        <v>12.8</v>
      </c>
      <c r="P2044" s="89" cm="1">
        <f t="array" ref="P2044">IF(ISNUMBER(_34_KNMI_Stations[[#This Row],[Etmaal temperatuur °C]]),IF(_34_KNMI_Stations[[#This Row],[Etmaal temperatuur °C]]&gt;stookgrens[],_34_KNMI_Stations[[#This Row],[Etmaal temperatuur °C]]-stookgrens[],0),"")</f>
        <v>0</v>
      </c>
    </row>
    <row r="2045" spans="1:16" x14ac:dyDescent="0.25">
      <c r="A2045">
        <v>251</v>
      </c>
      <c r="B2045" s="110">
        <v>45721</v>
      </c>
      <c r="C2045" s="89">
        <v>7.3</v>
      </c>
      <c r="D2045" s="89">
        <v>6.8</v>
      </c>
      <c r="E2045" s="96">
        <v>1093</v>
      </c>
      <c r="F2045" s="89">
        <v>0</v>
      </c>
      <c r="G2045" s="89">
        <v>1021</v>
      </c>
      <c r="H2045">
        <v>0.84</v>
      </c>
      <c r="I2045" t="s">
        <v>5</v>
      </c>
      <c r="J2045">
        <v>1</v>
      </c>
      <c r="K2045">
        <v>3</v>
      </c>
      <c r="L2045">
        <v>2025</v>
      </c>
      <c r="M2045" t="s">
        <v>119</v>
      </c>
      <c r="N2045" s="89" cm="1">
        <f t="array" ref="N2045">IF(ISNUMBER(_34_KNMI_Stations[[#This Row],[Etmaal temperatuur °C]]),IF(_34_KNMI_Stations[[#This Row],[Etmaal temperatuur °C]]&lt;stookgrens[],stookgrens[]-_34_KNMI_Stations[[#This Row],[Etmaal temperatuur °C]],0),"")</f>
        <v>11.2</v>
      </c>
      <c r="O2045" s="89">
        <f>_34_KNMI_Stations[[#This Row],[graaddagen]]*_34_KNMI_Stations[[#This Row],[Gewogen factor]]</f>
        <v>11.2</v>
      </c>
      <c r="P2045" s="89" cm="1">
        <f t="array" ref="P2045">IF(ISNUMBER(_34_KNMI_Stations[[#This Row],[Etmaal temperatuur °C]]),IF(_34_KNMI_Stations[[#This Row],[Etmaal temperatuur °C]]&gt;stookgrens[],_34_KNMI_Stations[[#This Row],[Etmaal temperatuur °C]]-stookgrens[],0),"")</f>
        <v>0</v>
      </c>
    </row>
    <row r="2046" spans="1:16" x14ac:dyDescent="0.25">
      <c r="A2046">
        <v>251</v>
      </c>
      <c r="B2046" s="110">
        <v>45722</v>
      </c>
      <c r="C2046" s="89">
        <v>3.9</v>
      </c>
      <c r="D2046" s="89">
        <v>6.9</v>
      </c>
      <c r="E2046" s="96">
        <v>1162</v>
      </c>
      <c r="F2046" s="89">
        <v>0</v>
      </c>
      <c r="G2046" s="89">
        <v>1016.5</v>
      </c>
      <c r="H2046">
        <v>0.87</v>
      </c>
      <c r="I2046" t="s">
        <v>5</v>
      </c>
      <c r="J2046">
        <v>1</v>
      </c>
      <c r="K2046">
        <v>3</v>
      </c>
      <c r="L2046">
        <v>2025</v>
      </c>
      <c r="M2046" t="s">
        <v>119</v>
      </c>
      <c r="N2046" s="89" cm="1">
        <f t="array" ref="N2046">IF(ISNUMBER(_34_KNMI_Stations[[#This Row],[Etmaal temperatuur °C]]),IF(_34_KNMI_Stations[[#This Row],[Etmaal temperatuur °C]]&lt;stookgrens[],stookgrens[]-_34_KNMI_Stations[[#This Row],[Etmaal temperatuur °C]],0),"")</f>
        <v>11.1</v>
      </c>
      <c r="O2046" s="89">
        <f>_34_KNMI_Stations[[#This Row],[graaddagen]]*_34_KNMI_Stations[[#This Row],[Gewogen factor]]</f>
        <v>11.1</v>
      </c>
      <c r="P2046" s="89" cm="1">
        <f t="array" ref="P2046">IF(ISNUMBER(_34_KNMI_Stations[[#This Row],[Etmaal temperatuur °C]]),IF(_34_KNMI_Stations[[#This Row],[Etmaal temperatuur °C]]&gt;stookgrens[],_34_KNMI_Stations[[#This Row],[Etmaal temperatuur °C]]-stookgrens[],0),"")</f>
        <v>0</v>
      </c>
    </row>
    <row r="2047" spans="1:16" x14ac:dyDescent="0.25">
      <c r="A2047">
        <v>251</v>
      </c>
      <c r="B2047" s="110">
        <v>45723</v>
      </c>
      <c r="C2047" s="89">
        <v>4.2</v>
      </c>
      <c r="D2047" s="89">
        <v>8.1999999999999993</v>
      </c>
      <c r="E2047" s="96">
        <v>1225</v>
      </c>
      <c r="F2047" s="89">
        <v>0</v>
      </c>
      <c r="G2047" s="89">
        <v>1015.8</v>
      </c>
      <c r="H2047">
        <v>0.81</v>
      </c>
      <c r="I2047" t="s">
        <v>5</v>
      </c>
      <c r="J2047">
        <v>1</v>
      </c>
      <c r="K2047">
        <v>3</v>
      </c>
      <c r="L2047">
        <v>2025</v>
      </c>
      <c r="M2047" t="s">
        <v>119</v>
      </c>
      <c r="N2047" s="89" cm="1">
        <f t="array" ref="N2047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2047" s="89">
        <f>_34_KNMI_Stations[[#This Row],[graaddagen]]*_34_KNMI_Stations[[#This Row],[Gewogen factor]]</f>
        <v>9.8000000000000007</v>
      </c>
      <c r="P2047" s="89" cm="1">
        <f t="array" ref="P2047">IF(ISNUMBER(_34_KNMI_Stations[[#This Row],[Etmaal temperatuur °C]]),IF(_34_KNMI_Stations[[#This Row],[Etmaal temperatuur °C]]&gt;stookgrens[],_34_KNMI_Stations[[#This Row],[Etmaal temperatuur °C]]-stookgrens[],0),"")</f>
        <v>0</v>
      </c>
    </row>
    <row r="2048" spans="1:16" x14ac:dyDescent="0.25">
      <c r="A2048">
        <v>251</v>
      </c>
      <c r="B2048" s="110">
        <v>45724</v>
      </c>
      <c r="C2048" s="89">
        <v>4.3</v>
      </c>
      <c r="D2048" s="89">
        <v>8.6</v>
      </c>
      <c r="E2048" s="96">
        <v>1255</v>
      </c>
      <c r="F2048" s="89">
        <v>0</v>
      </c>
      <c r="G2048" s="89">
        <v>1013.7</v>
      </c>
      <c r="H2048">
        <v>0.83</v>
      </c>
      <c r="I2048" t="s">
        <v>5</v>
      </c>
      <c r="J2048">
        <v>1</v>
      </c>
      <c r="K2048">
        <v>3</v>
      </c>
      <c r="L2048">
        <v>2025</v>
      </c>
      <c r="M2048" t="s">
        <v>119</v>
      </c>
      <c r="N2048" s="89" cm="1">
        <f t="array" ref="N2048">IF(ISNUMBER(_34_KNMI_Stations[[#This Row],[Etmaal temperatuur °C]]),IF(_34_KNMI_Stations[[#This Row],[Etmaal temperatuur °C]]&lt;stookgrens[],stookgrens[]-_34_KNMI_Stations[[#This Row],[Etmaal temperatuur °C]],0),"")</f>
        <v>9.4</v>
      </c>
      <c r="O2048" s="89">
        <f>_34_KNMI_Stations[[#This Row],[graaddagen]]*_34_KNMI_Stations[[#This Row],[Gewogen factor]]</f>
        <v>9.4</v>
      </c>
      <c r="P2048" s="89" cm="1">
        <f t="array" ref="P2048">IF(ISNUMBER(_34_KNMI_Stations[[#This Row],[Etmaal temperatuur °C]]),IF(_34_KNMI_Stations[[#This Row],[Etmaal temperatuur °C]]&gt;stookgrens[],_34_KNMI_Stations[[#This Row],[Etmaal temperatuur °C]]-stookgrens[],0),"")</f>
        <v>0</v>
      </c>
    </row>
    <row r="2049" spans="1:16" x14ac:dyDescent="0.25">
      <c r="A2049">
        <v>251</v>
      </c>
      <c r="B2049" s="110">
        <v>45725</v>
      </c>
      <c r="C2049" s="89">
        <v>4.5</v>
      </c>
      <c r="D2049" s="89">
        <v>7.8</v>
      </c>
      <c r="E2049" s="96">
        <v>1275</v>
      </c>
      <c r="F2049" s="89">
        <v>0</v>
      </c>
      <c r="G2049" s="89">
        <v>1007</v>
      </c>
      <c r="H2049">
        <v>0.81</v>
      </c>
      <c r="I2049" t="s">
        <v>5</v>
      </c>
      <c r="J2049">
        <v>1</v>
      </c>
      <c r="K2049">
        <v>3</v>
      </c>
      <c r="L2049">
        <v>2025</v>
      </c>
      <c r="M2049" t="s">
        <v>119</v>
      </c>
      <c r="N2049" s="89" cm="1">
        <f t="array" ref="N2049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2049" s="89">
        <f>_34_KNMI_Stations[[#This Row],[graaddagen]]*_34_KNMI_Stations[[#This Row],[Gewogen factor]]</f>
        <v>10.199999999999999</v>
      </c>
      <c r="P2049" s="89" cm="1">
        <f t="array" ref="P2049">IF(ISNUMBER(_34_KNMI_Stations[[#This Row],[Etmaal temperatuur °C]]),IF(_34_KNMI_Stations[[#This Row],[Etmaal temperatuur °C]]&gt;stookgrens[],_34_KNMI_Stations[[#This Row],[Etmaal temperatuur °C]]-stookgrens[],0),"")</f>
        <v>0</v>
      </c>
    </row>
    <row r="2050" spans="1:16" x14ac:dyDescent="0.25">
      <c r="A2050">
        <v>251</v>
      </c>
      <c r="B2050" s="110">
        <v>45726</v>
      </c>
      <c r="C2050" s="89">
        <v>4.0999999999999996</v>
      </c>
      <c r="D2050" s="89">
        <v>6.4</v>
      </c>
      <c r="E2050" s="96">
        <v>1314</v>
      </c>
      <c r="F2050" s="89">
        <v>-0.1</v>
      </c>
      <c r="G2050" s="89">
        <v>1003.8</v>
      </c>
      <c r="H2050">
        <v>0.88</v>
      </c>
      <c r="I2050" t="s">
        <v>5</v>
      </c>
      <c r="J2050">
        <v>1</v>
      </c>
      <c r="K2050">
        <v>3</v>
      </c>
      <c r="L2050">
        <v>2025</v>
      </c>
      <c r="M2050" t="s">
        <v>120</v>
      </c>
      <c r="N2050" s="89" cm="1">
        <f t="array" ref="N2050">IF(ISNUMBER(_34_KNMI_Stations[[#This Row],[Etmaal temperatuur °C]]),IF(_34_KNMI_Stations[[#This Row],[Etmaal temperatuur °C]]&lt;stookgrens[],stookgrens[]-_34_KNMI_Stations[[#This Row],[Etmaal temperatuur °C]],0),"")</f>
        <v>11.6</v>
      </c>
      <c r="O2050" s="89">
        <f>_34_KNMI_Stations[[#This Row],[graaddagen]]*_34_KNMI_Stations[[#This Row],[Gewogen factor]]</f>
        <v>11.6</v>
      </c>
      <c r="P2050" s="89" cm="1">
        <f t="array" ref="P2050">IF(ISNUMBER(_34_KNMI_Stations[[#This Row],[Etmaal temperatuur °C]]),IF(_34_KNMI_Stations[[#This Row],[Etmaal temperatuur °C]]&gt;stookgrens[],_34_KNMI_Stations[[#This Row],[Etmaal temperatuur °C]]-stookgrens[],0),"")</f>
        <v>0</v>
      </c>
    </row>
    <row r="2051" spans="1:16" x14ac:dyDescent="0.25">
      <c r="A2051">
        <v>251</v>
      </c>
      <c r="B2051" s="110">
        <v>45727</v>
      </c>
      <c r="C2051" s="89">
        <v>5.6</v>
      </c>
      <c r="D2051" s="89">
        <v>5.8</v>
      </c>
      <c r="E2051" s="96">
        <v>1042</v>
      </c>
      <c r="F2051" s="89">
        <v>0.9</v>
      </c>
      <c r="G2051" s="89">
        <v>1002.8</v>
      </c>
      <c r="H2051">
        <v>0.82</v>
      </c>
      <c r="I2051" t="s">
        <v>5</v>
      </c>
      <c r="J2051">
        <v>1</v>
      </c>
      <c r="K2051">
        <v>3</v>
      </c>
      <c r="L2051">
        <v>2025</v>
      </c>
      <c r="M2051" t="s">
        <v>120</v>
      </c>
      <c r="N2051" s="89" cm="1">
        <f t="array" ref="N2051">IF(ISNUMBER(_34_KNMI_Stations[[#This Row],[Etmaal temperatuur °C]]),IF(_34_KNMI_Stations[[#This Row],[Etmaal temperatuur °C]]&lt;stookgrens[],stookgrens[]-_34_KNMI_Stations[[#This Row],[Etmaal temperatuur °C]],0),"")</f>
        <v>12.2</v>
      </c>
      <c r="O2051" s="89">
        <f>_34_KNMI_Stations[[#This Row],[graaddagen]]*_34_KNMI_Stations[[#This Row],[Gewogen factor]]</f>
        <v>12.2</v>
      </c>
      <c r="P2051" s="89" cm="1">
        <f t="array" ref="P2051">IF(ISNUMBER(_34_KNMI_Stations[[#This Row],[Etmaal temperatuur °C]]),IF(_34_KNMI_Stations[[#This Row],[Etmaal temperatuur °C]]&gt;stookgrens[],_34_KNMI_Stations[[#This Row],[Etmaal temperatuur °C]]-stookgrens[],0),"")</f>
        <v>0</v>
      </c>
    </row>
    <row r="2052" spans="1:16" x14ac:dyDescent="0.25">
      <c r="A2052">
        <v>251</v>
      </c>
      <c r="B2052" s="110">
        <v>45728</v>
      </c>
      <c r="C2052" s="89">
        <v>4.0999999999999996</v>
      </c>
      <c r="D2052" s="89">
        <v>4.2</v>
      </c>
      <c r="E2052" s="96">
        <v>986</v>
      </c>
      <c r="F2052" s="89">
        <v>0.9</v>
      </c>
      <c r="G2052" s="89">
        <v>999.3</v>
      </c>
      <c r="H2052">
        <v>0.83</v>
      </c>
      <c r="I2052" t="s">
        <v>5</v>
      </c>
      <c r="J2052">
        <v>1</v>
      </c>
      <c r="K2052">
        <v>3</v>
      </c>
      <c r="L2052">
        <v>2025</v>
      </c>
      <c r="M2052" t="s">
        <v>120</v>
      </c>
      <c r="N2052" s="89" cm="1">
        <f t="array" ref="N2052">IF(ISNUMBER(_34_KNMI_Stations[[#This Row],[Etmaal temperatuur °C]]),IF(_34_KNMI_Stations[[#This Row],[Etmaal temperatuur °C]]&lt;stookgrens[],stookgrens[]-_34_KNMI_Stations[[#This Row],[Etmaal temperatuur °C]],0),"")</f>
        <v>13.8</v>
      </c>
      <c r="O2052" s="89">
        <f>_34_KNMI_Stations[[#This Row],[graaddagen]]*_34_KNMI_Stations[[#This Row],[Gewogen factor]]</f>
        <v>13.8</v>
      </c>
      <c r="P2052" s="89" cm="1">
        <f t="array" ref="P2052">IF(ISNUMBER(_34_KNMI_Stations[[#This Row],[Etmaal temperatuur °C]]),IF(_34_KNMI_Stations[[#This Row],[Etmaal temperatuur °C]]&gt;stookgrens[],_34_KNMI_Stations[[#This Row],[Etmaal temperatuur °C]]-stookgrens[],0),"")</f>
        <v>0</v>
      </c>
    </row>
    <row r="2053" spans="1:16" x14ac:dyDescent="0.25">
      <c r="A2053">
        <v>251</v>
      </c>
      <c r="B2053" s="110">
        <v>45729</v>
      </c>
      <c r="C2053" s="89">
        <v>4.8</v>
      </c>
      <c r="D2053" s="89">
        <v>4</v>
      </c>
      <c r="E2053" s="96">
        <v>1219</v>
      </c>
      <c r="F2053" s="89">
        <v>0.7</v>
      </c>
      <c r="G2053" s="89">
        <v>1001</v>
      </c>
      <c r="H2053">
        <v>0.8</v>
      </c>
      <c r="I2053" t="s">
        <v>5</v>
      </c>
      <c r="J2053">
        <v>1</v>
      </c>
      <c r="K2053">
        <v>3</v>
      </c>
      <c r="L2053">
        <v>2025</v>
      </c>
      <c r="M2053" t="s">
        <v>120</v>
      </c>
      <c r="N2053" s="89" cm="1">
        <f t="array" ref="N2053">IF(ISNUMBER(_34_KNMI_Stations[[#This Row],[Etmaal temperatuur °C]]),IF(_34_KNMI_Stations[[#This Row],[Etmaal temperatuur °C]]&lt;stookgrens[],stookgrens[]-_34_KNMI_Stations[[#This Row],[Etmaal temperatuur °C]],0),"")</f>
        <v>14</v>
      </c>
      <c r="O2053" s="89">
        <f>_34_KNMI_Stations[[#This Row],[graaddagen]]*_34_KNMI_Stations[[#This Row],[Gewogen factor]]</f>
        <v>14</v>
      </c>
      <c r="P2053" s="89" cm="1">
        <f t="array" ref="P2053">IF(ISNUMBER(_34_KNMI_Stations[[#This Row],[Etmaal temperatuur °C]]),IF(_34_KNMI_Stations[[#This Row],[Etmaal temperatuur °C]]&gt;stookgrens[],_34_KNMI_Stations[[#This Row],[Etmaal temperatuur °C]]-stookgrens[],0),"")</f>
        <v>0</v>
      </c>
    </row>
    <row r="2054" spans="1:16" x14ac:dyDescent="0.25">
      <c r="A2054">
        <v>251</v>
      </c>
      <c r="B2054" s="110">
        <v>45730</v>
      </c>
      <c r="C2054" s="89">
        <v>4.7</v>
      </c>
      <c r="D2054" s="89">
        <v>3.5</v>
      </c>
      <c r="E2054" s="96">
        <v>1373</v>
      </c>
      <c r="F2054" s="89">
        <v>0.8</v>
      </c>
      <c r="G2054" s="89">
        <v>1011.4</v>
      </c>
      <c r="H2054">
        <v>0.69</v>
      </c>
      <c r="I2054" t="s">
        <v>5</v>
      </c>
      <c r="J2054">
        <v>1</v>
      </c>
      <c r="K2054">
        <v>3</v>
      </c>
      <c r="L2054">
        <v>2025</v>
      </c>
      <c r="M2054" t="s">
        <v>120</v>
      </c>
      <c r="N2054" s="89" cm="1">
        <f t="array" ref="N2054">IF(ISNUMBER(_34_KNMI_Stations[[#This Row],[Etmaal temperatuur °C]]),IF(_34_KNMI_Stations[[#This Row],[Etmaal temperatuur °C]]&lt;stookgrens[],stookgrens[]-_34_KNMI_Stations[[#This Row],[Etmaal temperatuur °C]],0),"")</f>
        <v>14.5</v>
      </c>
      <c r="O2054" s="89">
        <f>_34_KNMI_Stations[[#This Row],[graaddagen]]*_34_KNMI_Stations[[#This Row],[Gewogen factor]]</f>
        <v>14.5</v>
      </c>
      <c r="P2054" s="89" cm="1">
        <f t="array" ref="P2054">IF(ISNUMBER(_34_KNMI_Stations[[#This Row],[Etmaal temperatuur °C]]),IF(_34_KNMI_Stations[[#This Row],[Etmaal temperatuur °C]]&gt;stookgrens[],_34_KNMI_Stations[[#This Row],[Etmaal temperatuur °C]]-stookgrens[],0),"")</f>
        <v>0</v>
      </c>
    </row>
    <row r="2055" spans="1:16" x14ac:dyDescent="0.25">
      <c r="A2055">
        <v>251</v>
      </c>
      <c r="B2055" s="110">
        <v>45731</v>
      </c>
      <c r="C2055" s="89">
        <v>5.3</v>
      </c>
      <c r="D2055" s="89">
        <v>2.8</v>
      </c>
      <c r="E2055" s="96">
        <v>1554</v>
      </c>
      <c r="F2055" s="89">
        <v>0</v>
      </c>
      <c r="G2055" s="89">
        <v>1022.3</v>
      </c>
      <c r="H2055">
        <v>0.71</v>
      </c>
      <c r="I2055" t="s">
        <v>5</v>
      </c>
      <c r="J2055">
        <v>1</v>
      </c>
      <c r="K2055">
        <v>3</v>
      </c>
      <c r="L2055">
        <v>2025</v>
      </c>
      <c r="M2055" t="s">
        <v>120</v>
      </c>
      <c r="N2055" s="89" cm="1">
        <f t="array" ref="N2055">IF(ISNUMBER(_34_KNMI_Stations[[#This Row],[Etmaal temperatuur °C]]),IF(_34_KNMI_Stations[[#This Row],[Etmaal temperatuur °C]]&lt;stookgrens[],stookgrens[]-_34_KNMI_Stations[[#This Row],[Etmaal temperatuur °C]],0),"")</f>
        <v>15.2</v>
      </c>
      <c r="O2055" s="89">
        <f>_34_KNMI_Stations[[#This Row],[graaddagen]]*_34_KNMI_Stations[[#This Row],[Gewogen factor]]</f>
        <v>15.2</v>
      </c>
      <c r="P2055" s="89" cm="1">
        <f t="array" ref="P2055">IF(ISNUMBER(_34_KNMI_Stations[[#This Row],[Etmaal temperatuur °C]]),IF(_34_KNMI_Stations[[#This Row],[Etmaal temperatuur °C]]&gt;stookgrens[],_34_KNMI_Stations[[#This Row],[Etmaal temperatuur °C]]-stookgrens[],0),"")</f>
        <v>0</v>
      </c>
    </row>
    <row r="2056" spans="1:16" x14ac:dyDescent="0.25">
      <c r="A2056">
        <v>251</v>
      </c>
      <c r="B2056" s="110">
        <v>45732</v>
      </c>
      <c r="C2056" s="89">
        <v>3.7</v>
      </c>
      <c r="D2056" s="89">
        <v>4.5999999999999996</v>
      </c>
      <c r="E2056" s="96">
        <v>983</v>
      </c>
      <c r="F2056" s="89">
        <v>-0.1</v>
      </c>
      <c r="G2056" s="89">
        <v>1024.2</v>
      </c>
      <c r="H2056">
        <v>0.83</v>
      </c>
      <c r="I2056" t="s">
        <v>5</v>
      </c>
      <c r="J2056">
        <v>1</v>
      </c>
      <c r="K2056">
        <v>3</v>
      </c>
      <c r="L2056">
        <v>2025</v>
      </c>
      <c r="M2056" t="s">
        <v>120</v>
      </c>
      <c r="N2056" s="89" cm="1">
        <f t="array" ref="N2056">IF(ISNUMBER(_34_KNMI_Stations[[#This Row],[Etmaal temperatuur °C]]),IF(_34_KNMI_Stations[[#This Row],[Etmaal temperatuur °C]]&lt;stookgrens[],stookgrens[]-_34_KNMI_Stations[[#This Row],[Etmaal temperatuur °C]],0),"")</f>
        <v>13.4</v>
      </c>
      <c r="O2056" s="89">
        <f>_34_KNMI_Stations[[#This Row],[graaddagen]]*_34_KNMI_Stations[[#This Row],[Gewogen factor]]</f>
        <v>13.4</v>
      </c>
      <c r="P2056" s="89" cm="1">
        <f t="array" ref="P2056">IF(ISNUMBER(_34_KNMI_Stations[[#This Row],[Etmaal temperatuur °C]]),IF(_34_KNMI_Stations[[#This Row],[Etmaal temperatuur °C]]&gt;stookgrens[],_34_KNMI_Stations[[#This Row],[Etmaal temperatuur °C]]-stookgrens[],0),"")</f>
        <v>0</v>
      </c>
    </row>
    <row r="2057" spans="1:16" x14ac:dyDescent="0.25">
      <c r="A2057">
        <v>251</v>
      </c>
      <c r="B2057" s="110">
        <v>45733</v>
      </c>
      <c r="C2057" s="89">
        <v>7.3</v>
      </c>
      <c r="D2057" s="89">
        <v>3.9</v>
      </c>
      <c r="E2057" s="96">
        <v>1571</v>
      </c>
      <c r="F2057" s="89">
        <v>0</v>
      </c>
      <c r="G2057" s="89">
        <v>1031.2</v>
      </c>
      <c r="H2057">
        <v>0.69</v>
      </c>
      <c r="I2057" t="s">
        <v>5</v>
      </c>
      <c r="J2057">
        <v>1</v>
      </c>
      <c r="K2057">
        <v>3</v>
      </c>
      <c r="L2057">
        <v>2025</v>
      </c>
      <c r="M2057" t="s">
        <v>121</v>
      </c>
      <c r="N2057" s="89" cm="1">
        <f t="array" ref="N2057">IF(ISNUMBER(_34_KNMI_Stations[[#This Row],[Etmaal temperatuur °C]]),IF(_34_KNMI_Stations[[#This Row],[Etmaal temperatuur °C]]&lt;stookgrens[],stookgrens[]-_34_KNMI_Stations[[#This Row],[Etmaal temperatuur °C]],0),"")</f>
        <v>14.1</v>
      </c>
      <c r="O2057" s="89">
        <f>_34_KNMI_Stations[[#This Row],[graaddagen]]*_34_KNMI_Stations[[#This Row],[Gewogen factor]]</f>
        <v>14.1</v>
      </c>
      <c r="P2057" s="89" cm="1">
        <f t="array" ref="P2057">IF(ISNUMBER(_34_KNMI_Stations[[#This Row],[Etmaal temperatuur °C]]),IF(_34_KNMI_Stations[[#This Row],[Etmaal temperatuur °C]]&gt;stookgrens[],_34_KNMI_Stations[[#This Row],[Etmaal temperatuur °C]]-stookgrens[],0),"")</f>
        <v>0</v>
      </c>
    </row>
    <row r="2058" spans="1:16" x14ac:dyDescent="0.25">
      <c r="A2058">
        <v>251</v>
      </c>
      <c r="B2058" s="110">
        <v>45734</v>
      </c>
      <c r="C2058" s="89">
        <v>6</v>
      </c>
      <c r="D2058" s="89">
        <v>4.3</v>
      </c>
      <c r="E2058" s="96">
        <v>1611</v>
      </c>
      <c r="F2058" s="89">
        <v>0</v>
      </c>
      <c r="G2058" s="89">
        <v>1029.5</v>
      </c>
      <c r="H2058">
        <v>0.65</v>
      </c>
      <c r="I2058" t="s">
        <v>5</v>
      </c>
      <c r="J2058">
        <v>1</v>
      </c>
      <c r="K2058">
        <v>3</v>
      </c>
      <c r="L2058">
        <v>2025</v>
      </c>
      <c r="M2058" t="s">
        <v>121</v>
      </c>
      <c r="N2058" s="89" cm="1">
        <f t="array" ref="N2058">IF(ISNUMBER(_34_KNMI_Stations[[#This Row],[Etmaal temperatuur °C]]),IF(_34_KNMI_Stations[[#This Row],[Etmaal temperatuur °C]]&lt;stookgrens[],stookgrens[]-_34_KNMI_Stations[[#This Row],[Etmaal temperatuur °C]],0),"")</f>
        <v>13.7</v>
      </c>
      <c r="O2058" s="89">
        <f>_34_KNMI_Stations[[#This Row],[graaddagen]]*_34_KNMI_Stations[[#This Row],[Gewogen factor]]</f>
        <v>13.7</v>
      </c>
      <c r="P2058" s="89" cm="1">
        <f t="array" ref="P2058">IF(ISNUMBER(_34_KNMI_Stations[[#This Row],[Etmaal temperatuur °C]]),IF(_34_KNMI_Stations[[#This Row],[Etmaal temperatuur °C]]&gt;stookgrens[],_34_KNMI_Stations[[#This Row],[Etmaal temperatuur °C]]-stookgrens[],0),"")</f>
        <v>0</v>
      </c>
    </row>
    <row r="2059" spans="1:16" x14ac:dyDescent="0.25">
      <c r="A2059">
        <v>251</v>
      </c>
      <c r="B2059" s="110">
        <v>45735</v>
      </c>
      <c r="C2059" s="89">
        <v>2.8</v>
      </c>
      <c r="D2059" s="89">
        <v>5.9</v>
      </c>
      <c r="E2059" s="96">
        <v>1604</v>
      </c>
      <c r="F2059" s="89">
        <v>0</v>
      </c>
      <c r="G2059" s="89">
        <v>1024.2</v>
      </c>
      <c r="H2059">
        <v>0.65</v>
      </c>
      <c r="I2059" t="s">
        <v>5</v>
      </c>
      <c r="J2059">
        <v>1</v>
      </c>
      <c r="K2059">
        <v>3</v>
      </c>
      <c r="L2059">
        <v>2025</v>
      </c>
      <c r="M2059" t="s">
        <v>121</v>
      </c>
      <c r="N2059" s="89" cm="1">
        <f t="array" ref="N2059">IF(ISNUMBER(_34_KNMI_Stations[[#This Row],[Etmaal temperatuur °C]]),IF(_34_KNMI_Stations[[#This Row],[Etmaal temperatuur °C]]&lt;stookgrens[],stookgrens[]-_34_KNMI_Stations[[#This Row],[Etmaal temperatuur °C]],0),"")</f>
        <v>12.1</v>
      </c>
      <c r="O2059" s="89">
        <f>_34_KNMI_Stations[[#This Row],[graaddagen]]*_34_KNMI_Stations[[#This Row],[Gewogen factor]]</f>
        <v>12.1</v>
      </c>
      <c r="P2059" s="89" cm="1">
        <f t="array" ref="P2059">IF(ISNUMBER(_34_KNMI_Stations[[#This Row],[Etmaal temperatuur °C]]),IF(_34_KNMI_Stations[[#This Row],[Etmaal temperatuur °C]]&gt;stookgrens[],_34_KNMI_Stations[[#This Row],[Etmaal temperatuur °C]]-stookgrens[],0),"")</f>
        <v>0</v>
      </c>
    </row>
    <row r="2060" spans="1:16" x14ac:dyDescent="0.25">
      <c r="A2060">
        <v>251</v>
      </c>
      <c r="B2060" s="110">
        <v>45736</v>
      </c>
      <c r="C2060" s="89">
        <v>2.2999999999999998</v>
      </c>
      <c r="D2060" s="89">
        <v>7.2</v>
      </c>
      <c r="E2060" s="96">
        <v>1317</v>
      </c>
      <c r="F2060" s="89">
        <v>0</v>
      </c>
      <c r="G2060" s="89">
        <v>1021.4</v>
      </c>
      <c r="H2060">
        <v>0.85</v>
      </c>
      <c r="I2060" t="s">
        <v>5</v>
      </c>
      <c r="J2060">
        <v>1</v>
      </c>
      <c r="K2060">
        <v>3</v>
      </c>
      <c r="L2060">
        <v>2025</v>
      </c>
      <c r="M2060" t="s">
        <v>121</v>
      </c>
      <c r="N2060" s="89" cm="1">
        <f t="array" ref="N2060">IF(ISNUMBER(_34_KNMI_Stations[[#This Row],[Etmaal temperatuur °C]]),IF(_34_KNMI_Stations[[#This Row],[Etmaal temperatuur °C]]&lt;stookgrens[],stookgrens[]-_34_KNMI_Stations[[#This Row],[Etmaal temperatuur °C]],0),"")</f>
        <v>10.8</v>
      </c>
      <c r="O2060" s="89">
        <f>_34_KNMI_Stations[[#This Row],[graaddagen]]*_34_KNMI_Stations[[#This Row],[Gewogen factor]]</f>
        <v>10.8</v>
      </c>
      <c r="P2060" s="89" cm="1">
        <f t="array" ref="P2060">IF(ISNUMBER(_34_KNMI_Stations[[#This Row],[Etmaal temperatuur °C]]),IF(_34_KNMI_Stations[[#This Row],[Etmaal temperatuur °C]]&gt;stookgrens[],_34_KNMI_Stations[[#This Row],[Etmaal temperatuur °C]]-stookgrens[],0),"")</f>
        <v>0</v>
      </c>
    </row>
    <row r="2061" spans="1:16" x14ac:dyDescent="0.25">
      <c r="A2061">
        <v>251</v>
      </c>
      <c r="B2061" s="110">
        <v>45737</v>
      </c>
      <c r="C2061" s="89">
        <v>6.8</v>
      </c>
      <c r="D2061" s="89">
        <v>9.8000000000000007</v>
      </c>
      <c r="E2061" s="96">
        <v>1506</v>
      </c>
      <c r="F2061" s="89">
        <v>0</v>
      </c>
      <c r="G2061" s="89">
        <v>1014.5</v>
      </c>
      <c r="H2061">
        <v>0.8</v>
      </c>
      <c r="I2061" t="s">
        <v>5</v>
      </c>
      <c r="J2061">
        <v>1</v>
      </c>
      <c r="K2061">
        <v>3</v>
      </c>
      <c r="L2061">
        <v>2025</v>
      </c>
      <c r="M2061" t="s">
        <v>121</v>
      </c>
      <c r="N2061" s="89" cm="1">
        <f t="array" ref="N2061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2061" s="89">
        <f>_34_KNMI_Stations[[#This Row],[graaddagen]]*_34_KNMI_Stations[[#This Row],[Gewogen factor]]</f>
        <v>8.1999999999999993</v>
      </c>
      <c r="P2061" s="89" cm="1">
        <f t="array" ref="P2061">IF(ISNUMBER(_34_KNMI_Stations[[#This Row],[Etmaal temperatuur °C]]),IF(_34_KNMI_Stations[[#This Row],[Etmaal temperatuur °C]]&gt;stookgrens[],_34_KNMI_Stations[[#This Row],[Etmaal temperatuur °C]]-stookgrens[],0),"")</f>
        <v>0</v>
      </c>
    </row>
    <row r="2062" spans="1:16" x14ac:dyDescent="0.25">
      <c r="A2062">
        <v>251</v>
      </c>
      <c r="B2062" s="110">
        <v>45738</v>
      </c>
      <c r="C2062" s="89">
        <v>8.5</v>
      </c>
      <c r="D2062" s="89">
        <v>11.6</v>
      </c>
      <c r="E2062" s="96">
        <v>1595</v>
      </c>
      <c r="F2062" s="89">
        <v>0.1</v>
      </c>
      <c r="G2062" s="89">
        <v>1005.5</v>
      </c>
      <c r="H2062">
        <v>0.65</v>
      </c>
      <c r="I2062" t="s">
        <v>5</v>
      </c>
      <c r="J2062">
        <v>1</v>
      </c>
      <c r="K2062">
        <v>3</v>
      </c>
      <c r="L2062">
        <v>2025</v>
      </c>
      <c r="M2062" t="s">
        <v>121</v>
      </c>
      <c r="N2062" s="89" cm="1">
        <f t="array" ref="N2062">IF(ISNUMBER(_34_KNMI_Stations[[#This Row],[Etmaal temperatuur °C]]),IF(_34_KNMI_Stations[[#This Row],[Etmaal temperatuur °C]]&lt;stookgrens[],stookgrens[]-_34_KNMI_Stations[[#This Row],[Etmaal temperatuur °C]],0),"")</f>
        <v>6.4</v>
      </c>
      <c r="O2062" s="89">
        <f>_34_KNMI_Stations[[#This Row],[graaddagen]]*_34_KNMI_Stations[[#This Row],[Gewogen factor]]</f>
        <v>6.4</v>
      </c>
      <c r="P2062" s="89" cm="1">
        <f t="array" ref="P2062">IF(ISNUMBER(_34_KNMI_Stations[[#This Row],[Etmaal temperatuur °C]]),IF(_34_KNMI_Stations[[#This Row],[Etmaal temperatuur °C]]&gt;stookgrens[],_34_KNMI_Stations[[#This Row],[Etmaal temperatuur °C]]-stookgrens[],0),"")</f>
        <v>0</v>
      </c>
    </row>
    <row r="2063" spans="1:16" x14ac:dyDescent="0.25">
      <c r="A2063">
        <v>251</v>
      </c>
      <c r="B2063" s="110">
        <v>45739</v>
      </c>
      <c r="C2063" s="89">
        <v>4.5</v>
      </c>
      <c r="D2063" s="89">
        <v>9.6999999999999993</v>
      </c>
      <c r="E2063" s="96">
        <v>951</v>
      </c>
      <c r="F2063" s="89">
        <v>0.6</v>
      </c>
      <c r="G2063" s="89">
        <v>1005.4</v>
      </c>
      <c r="H2063">
        <v>0.83</v>
      </c>
      <c r="I2063" t="s">
        <v>5</v>
      </c>
      <c r="J2063">
        <v>1</v>
      </c>
      <c r="K2063">
        <v>3</v>
      </c>
      <c r="L2063">
        <v>2025</v>
      </c>
      <c r="M2063" t="s">
        <v>121</v>
      </c>
      <c r="N2063" s="89" cm="1">
        <f t="array" ref="N2063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2063" s="89">
        <f>_34_KNMI_Stations[[#This Row],[graaddagen]]*_34_KNMI_Stations[[#This Row],[Gewogen factor]]</f>
        <v>8.3000000000000007</v>
      </c>
      <c r="P2063" s="89" cm="1">
        <f t="array" ref="P2063">IF(ISNUMBER(_34_KNMI_Stations[[#This Row],[Etmaal temperatuur °C]]),IF(_34_KNMI_Stations[[#This Row],[Etmaal temperatuur °C]]&gt;stookgrens[],_34_KNMI_Stations[[#This Row],[Etmaal temperatuur °C]]-stookgrens[],0),"")</f>
        <v>0</v>
      </c>
    </row>
    <row r="2064" spans="1:16" x14ac:dyDescent="0.25">
      <c r="A2064">
        <v>251</v>
      </c>
      <c r="B2064" s="110">
        <v>45740</v>
      </c>
      <c r="C2064" s="89">
        <v>4.3</v>
      </c>
      <c r="D2064" s="89">
        <v>7.2</v>
      </c>
      <c r="E2064" s="96">
        <v>1252</v>
      </c>
      <c r="F2064" s="89">
        <v>0</v>
      </c>
      <c r="G2064" s="89">
        <v>1015.2</v>
      </c>
      <c r="H2064">
        <v>0.91</v>
      </c>
      <c r="I2064" t="s">
        <v>5</v>
      </c>
      <c r="J2064">
        <v>1</v>
      </c>
      <c r="K2064">
        <v>3</v>
      </c>
      <c r="L2064">
        <v>2025</v>
      </c>
      <c r="M2064" t="s">
        <v>122</v>
      </c>
      <c r="N2064" s="89" cm="1">
        <f t="array" ref="N2064">IF(ISNUMBER(_34_KNMI_Stations[[#This Row],[Etmaal temperatuur °C]]),IF(_34_KNMI_Stations[[#This Row],[Etmaal temperatuur °C]]&lt;stookgrens[],stookgrens[]-_34_KNMI_Stations[[#This Row],[Etmaal temperatuur °C]],0),"")</f>
        <v>10.8</v>
      </c>
      <c r="O2064" s="89">
        <f>_34_KNMI_Stations[[#This Row],[graaddagen]]*_34_KNMI_Stations[[#This Row],[Gewogen factor]]</f>
        <v>10.8</v>
      </c>
      <c r="P2064" s="89" cm="1">
        <f t="array" ref="P2064">IF(ISNUMBER(_34_KNMI_Stations[[#This Row],[Etmaal temperatuur °C]]),IF(_34_KNMI_Stations[[#This Row],[Etmaal temperatuur °C]]&gt;stookgrens[],_34_KNMI_Stations[[#This Row],[Etmaal temperatuur °C]]-stookgrens[],0),"")</f>
        <v>0</v>
      </c>
    </row>
    <row r="2065" spans="1:16" x14ac:dyDescent="0.25">
      <c r="A2065">
        <v>251</v>
      </c>
      <c r="B2065" s="110">
        <v>45741</v>
      </c>
      <c r="C2065" s="89">
        <v>5.3</v>
      </c>
      <c r="D2065" s="89">
        <v>7.6</v>
      </c>
      <c r="E2065" s="96">
        <v>883</v>
      </c>
      <c r="F2065" s="89">
        <v>-0.1</v>
      </c>
      <c r="G2065" s="89">
        <v>1019.5</v>
      </c>
      <c r="H2065">
        <v>0.91</v>
      </c>
      <c r="I2065" t="s">
        <v>5</v>
      </c>
      <c r="J2065">
        <v>1</v>
      </c>
      <c r="K2065">
        <v>3</v>
      </c>
      <c r="L2065">
        <v>2025</v>
      </c>
      <c r="M2065" t="s">
        <v>122</v>
      </c>
      <c r="N2065" s="89" cm="1">
        <f t="array" ref="N2065">IF(ISNUMBER(_34_KNMI_Stations[[#This Row],[Etmaal temperatuur °C]]),IF(_34_KNMI_Stations[[#This Row],[Etmaal temperatuur °C]]&lt;stookgrens[],stookgrens[]-_34_KNMI_Stations[[#This Row],[Etmaal temperatuur °C]],0),"")</f>
        <v>10.4</v>
      </c>
      <c r="O2065" s="89">
        <f>_34_KNMI_Stations[[#This Row],[graaddagen]]*_34_KNMI_Stations[[#This Row],[Gewogen factor]]</f>
        <v>10.4</v>
      </c>
      <c r="P2065" s="89" cm="1">
        <f t="array" ref="P2065">IF(ISNUMBER(_34_KNMI_Stations[[#This Row],[Etmaal temperatuur °C]]),IF(_34_KNMI_Stations[[#This Row],[Etmaal temperatuur °C]]&gt;stookgrens[],_34_KNMI_Stations[[#This Row],[Etmaal temperatuur °C]]-stookgrens[],0),"")</f>
        <v>0</v>
      </c>
    </row>
    <row r="2066" spans="1:16" x14ac:dyDescent="0.25">
      <c r="A2066">
        <v>251</v>
      </c>
      <c r="B2066" s="110">
        <v>45742</v>
      </c>
      <c r="C2066" s="89">
        <v>3.4</v>
      </c>
      <c r="D2066" s="89">
        <v>7.5</v>
      </c>
      <c r="E2066" s="96">
        <v>1545</v>
      </c>
      <c r="F2066" s="89">
        <v>-0.1</v>
      </c>
      <c r="G2066" s="89">
        <v>1024.3</v>
      </c>
      <c r="H2066">
        <v>0.9</v>
      </c>
      <c r="I2066" t="s">
        <v>5</v>
      </c>
      <c r="J2066">
        <v>1</v>
      </c>
      <c r="K2066">
        <v>3</v>
      </c>
      <c r="L2066">
        <v>2025</v>
      </c>
      <c r="M2066" t="s">
        <v>122</v>
      </c>
      <c r="N2066" s="89" cm="1">
        <f t="array" ref="N2066">IF(ISNUMBER(_34_KNMI_Stations[[#This Row],[Etmaal temperatuur °C]]),IF(_34_KNMI_Stations[[#This Row],[Etmaal temperatuur °C]]&lt;stookgrens[],stookgrens[]-_34_KNMI_Stations[[#This Row],[Etmaal temperatuur °C]],0),"")</f>
        <v>10.5</v>
      </c>
      <c r="O2066" s="89">
        <f>_34_KNMI_Stations[[#This Row],[graaddagen]]*_34_KNMI_Stations[[#This Row],[Gewogen factor]]</f>
        <v>10.5</v>
      </c>
      <c r="P2066" s="89" cm="1">
        <f t="array" ref="P2066">IF(ISNUMBER(_34_KNMI_Stations[[#This Row],[Etmaal temperatuur °C]]),IF(_34_KNMI_Stations[[#This Row],[Etmaal temperatuur °C]]&gt;stookgrens[],_34_KNMI_Stations[[#This Row],[Etmaal temperatuur °C]]-stookgrens[],0),"")</f>
        <v>0</v>
      </c>
    </row>
    <row r="2067" spans="1:16" x14ac:dyDescent="0.25">
      <c r="A2067">
        <v>251</v>
      </c>
      <c r="B2067" s="110">
        <v>45743</v>
      </c>
      <c r="C2067" s="89">
        <v>6.4</v>
      </c>
      <c r="D2067" s="89">
        <v>9.3000000000000007</v>
      </c>
      <c r="E2067" s="96">
        <v>1711</v>
      </c>
      <c r="F2067" s="89">
        <v>0</v>
      </c>
      <c r="G2067" s="89">
        <v>1019.5</v>
      </c>
      <c r="H2067">
        <v>0.85</v>
      </c>
      <c r="I2067" t="s">
        <v>5</v>
      </c>
      <c r="J2067">
        <v>1</v>
      </c>
      <c r="K2067">
        <v>3</v>
      </c>
      <c r="L2067">
        <v>2025</v>
      </c>
      <c r="M2067" t="s">
        <v>122</v>
      </c>
      <c r="N2067" s="89" cm="1">
        <f t="array" ref="N2067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2067" s="89">
        <f>_34_KNMI_Stations[[#This Row],[graaddagen]]*_34_KNMI_Stations[[#This Row],[Gewogen factor]]</f>
        <v>8.6999999999999993</v>
      </c>
      <c r="P2067" s="89" cm="1">
        <f t="array" ref="P2067">IF(ISNUMBER(_34_KNMI_Stations[[#This Row],[Etmaal temperatuur °C]]),IF(_34_KNMI_Stations[[#This Row],[Etmaal temperatuur °C]]&gt;stookgrens[],_34_KNMI_Stations[[#This Row],[Etmaal temperatuur °C]]-stookgrens[],0),"")</f>
        <v>0</v>
      </c>
    </row>
    <row r="2068" spans="1:16" x14ac:dyDescent="0.25">
      <c r="A2068">
        <v>251</v>
      </c>
      <c r="B2068" s="110">
        <v>45744</v>
      </c>
      <c r="C2068" s="89">
        <v>6.6</v>
      </c>
      <c r="D2068" s="89">
        <v>7.7</v>
      </c>
      <c r="E2068" s="96">
        <v>424</v>
      </c>
      <c r="F2068" s="89">
        <v>0.5</v>
      </c>
      <c r="G2068" s="89">
        <v>1011.3</v>
      </c>
      <c r="H2068">
        <v>0.93</v>
      </c>
      <c r="I2068" t="s">
        <v>5</v>
      </c>
      <c r="J2068">
        <v>1</v>
      </c>
      <c r="K2068">
        <v>3</v>
      </c>
      <c r="L2068">
        <v>2025</v>
      </c>
      <c r="M2068" t="s">
        <v>122</v>
      </c>
      <c r="N2068" s="89" cm="1">
        <f t="array" ref="N2068">IF(ISNUMBER(_34_KNMI_Stations[[#This Row],[Etmaal temperatuur °C]]),IF(_34_KNMI_Stations[[#This Row],[Etmaal temperatuur °C]]&lt;stookgrens[],stookgrens[]-_34_KNMI_Stations[[#This Row],[Etmaal temperatuur °C]],0),"")</f>
        <v>10.3</v>
      </c>
      <c r="O2068" s="89">
        <f>_34_KNMI_Stations[[#This Row],[graaddagen]]*_34_KNMI_Stations[[#This Row],[Gewogen factor]]</f>
        <v>10.3</v>
      </c>
      <c r="P2068" s="89" cm="1">
        <f t="array" ref="P2068">IF(ISNUMBER(_34_KNMI_Stations[[#This Row],[Etmaal temperatuur °C]]),IF(_34_KNMI_Stations[[#This Row],[Etmaal temperatuur °C]]&gt;stookgrens[],_34_KNMI_Stations[[#This Row],[Etmaal temperatuur °C]]-stookgrens[],0),"")</f>
        <v>0</v>
      </c>
    </row>
    <row r="2069" spans="1:16" x14ac:dyDescent="0.25">
      <c r="A2069">
        <v>251</v>
      </c>
      <c r="B2069" s="110">
        <v>45745</v>
      </c>
      <c r="C2069" s="89">
        <v>6.3</v>
      </c>
      <c r="D2069" s="89">
        <v>7.6</v>
      </c>
      <c r="E2069" s="96">
        <v>1640</v>
      </c>
      <c r="F2069" s="89">
        <v>-0.1</v>
      </c>
      <c r="G2069" s="89">
        <v>1017.4</v>
      </c>
      <c r="H2069">
        <v>0.85</v>
      </c>
      <c r="I2069" t="s">
        <v>5</v>
      </c>
      <c r="J2069">
        <v>1</v>
      </c>
      <c r="K2069">
        <v>3</v>
      </c>
      <c r="L2069">
        <v>2025</v>
      </c>
      <c r="M2069" t="s">
        <v>122</v>
      </c>
      <c r="N2069" s="89" cm="1">
        <f t="array" ref="N2069">IF(ISNUMBER(_34_KNMI_Stations[[#This Row],[Etmaal temperatuur °C]]),IF(_34_KNMI_Stations[[#This Row],[Etmaal temperatuur °C]]&lt;stookgrens[],stookgrens[]-_34_KNMI_Stations[[#This Row],[Etmaal temperatuur °C]],0),"")</f>
        <v>10.4</v>
      </c>
      <c r="O2069" s="89">
        <f>_34_KNMI_Stations[[#This Row],[graaddagen]]*_34_KNMI_Stations[[#This Row],[Gewogen factor]]</f>
        <v>10.4</v>
      </c>
      <c r="P2069" s="89" cm="1">
        <f t="array" ref="P2069">IF(ISNUMBER(_34_KNMI_Stations[[#This Row],[Etmaal temperatuur °C]]),IF(_34_KNMI_Stations[[#This Row],[Etmaal temperatuur °C]]&gt;stookgrens[],_34_KNMI_Stations[[#This Row],[Etmaal temperatuur °C]]-stookgrens[],0),"")</f>
        <v>0</v>
      </c>
    </row>
    <row r="2070" spans="1:16" x14ac:dyDescent="0.25">
      <c r="A2070">
        <v>251</v>
      </c>
      <c r="B2070" s="110">
        <v>45746</v>
      </c>
      <c r="C2070" s="89">
        <v>10.8</v>
      </c>
      <c r="D2070" s="89">
        <v>9</v>
      </c>
      <c r="E2070" s="96">
        <v>1744</v>
      </c>
      <c r="F2070" s="89">
        <v>0.7</v>
      </c>
      <c r="G2070" s="89">
        <v>1014.4</v>
      </c>
      <c r="H2070">
        <v>0.82</v>
      </c>
      <c r="I2070" t="s">
        <v>5</v>
      </c>
      <c r="J2070">
        <v>1</v>
      </c>
      <c r="K2070">
        <v>3</v>
      </c>
      <c r="L2070">
        <v>2025</v>
      </c>
      <c r="M2070" t="s">
        <v>122</v>
      </c>
      <c r="N2070" s="89" cm="1">
        <f t="array" ref="N2070">IF(ISNUMBER(_34_KNMI_Stations[[#This Row],[Etmaal temperatuur °C]]),IF(_34_KNMI_Stations[[#This Row],[Etmaal temperatuur °C]]&lt;stookgrens[],stookgrens[]-_34_KNMI_Stations[[#This Row],[Etmaal temperatuur °C]],0),"")</f>
        <v>9</v>
      </c>
      <c r="O2070" s="89">
        <f>_34_KNMI_Stations[[#This Row],[graaddagen]]*_34_KNMI_Stations[[#This Row],[Gewogen factor]]</f>
        <v>9</v>
      </c>
      <c r="P2070" s="89" cm="1">
        <f t="array" ref="P2070">IF(ISNUMBER(_34_KNMI_Stations[[#This Row],[Etmaal temperatuur °C]]),IF(_34_KNMI_Stations[[#This Row],[Etmaal temperatuur °C]]&gt;stookgrens[],_34_KNMI_Stations[[#This Row],[Etmaal temperatuur °C]]-stookgrens[],0),"")</f>
        <v>0</v>
      </c>
    </row>
    <row r="2071" spans="1:16" x14ac:dyDescent="0.25">
      <c r="A2071">
        <v>251</v>
      </c>
      <c r="B2071" s="110">
        <v>45747</v>
      </c>
      <c r="C2071" s="89">
        <v>5.4</v>
      </c>
      <c r="D2071" s="89">
        <v>7.3</v>
      </c>
      <c r="E2071" s="96">
        <v>1705</v>
      </c>
      <c r="F2071" s="89">
        <v>0</v>
      </c>
      <c r="G2071" s="89">
        <v>1027.8</v>
      </c>
      <c r="H2071">
        <v>0.84</v>
      </c>
      <c r="I2071" t="s">
        <v>5</v>
      </c>
      <c r="J2071">
        <v>1</v>
      </c>
      <c r="K2071">
        <v>3</v>
      </c>
      <c r="L2071">
        <v>2025</v>
      </c>
      <c r="M2071" t="s">
        <v>123</v>
      </c>
      <c r="N2071" s="89" cm="1">
        <f t="array" ref="N2071">IF(ISNUMBER(_34_KNMI_Stations[[#This Row],[Etmaal temperatuur °C]]),IF(_34_KNMI_Stations[[#This Row],[Etmaal temperatuur °C]]&lt;stookgrens[],stookgrens[]-_34_KNMI_Stations[[#This Row],[Etmaal temperatuur °C]],0),"")</f>
        <v>10.7</v>
      </c>
      <c r="O2071" s="89">
        <f>_34_KNMI_Stations[[#This Row],[graaddagen]]*_34_KNMI_Stations[[#This Row],[Gewogen factor]]</f>
        <v>10.7</v>
      </c>
      <c r="P2071" s="89" cm="1">
        <f t="array" ref="P2071">IF(ISNUMBER(_34_KNMI_Stations[[#This Row],[Etmaal temperatuur °C]]),IF(_34_KNMI_Stations[[#This Row],[Etmaal temperatuur °C]]&gt;stookgrens[],_34_KNMI_Stations[[#This Row],[Etmaal temperatuur °C]]-stookgrens[],0),"")</f>
        <v>0</v>
      </c>
    </row>
    <row r="2072" spans="1:16" x14ac:dyDescent="0.25">
      <c r="A2072">
        <v>251</v>
      </c>
      <c r="B2072" s="110">
        <v>45748</v>
      </c>
      <c r="C2072" s="89">
        <v>5.8</v>
      </c>
      <c r="D2072" s="89">
        <v>7.3</v>
      </c>
      <c r="E2072" s="96">
        <v>1903</v>
      </c>
      <c r="F2072" s="89">
        <v>0</v>
      </c>
      <c r="G2072" s="89">
        <v>1029.8</v>
      </c>
      <c r="H2072">
        <v>0.82</v>
      </c>
      <c r="I2072" t="s">
        <v>5</v>
      </c>
      <c r="J2072">
        <v>0.8</v>
      </c>
      <c r="K2072">
        <v>4</v>
      </c>
      <c r="L2072">
        <v>2025</v>
      </c>
      <c r="M2072" t="s">
        <v>123</v>
      </c>
      <c r="N2072" s="89" cm="1">
        <f t="array" ref="N2072">IF(ISNUMBER(_34_KNMI_Stations[[#This Row],[Etmaal temperatuur °C]]),IF(_34_KNMI_Stations[[#This Row],[Etmaal temperatuur °C]]&lt;stookgrens[],stookgrens[]-_34_KNMI_Stations[[#This Row],[Etmaal temperatuur °C]],0),"")</f>
        <v>10.7</v>
      </c>
      <c r="O2072" s="89">
        <f>_34_KNMI_Stations[[#This Row],[graaddagen]]*_34_KNMI_Stations[[#This Row],[Gewogen factor]]</f>
        <v>8.56</v>
      </c>
      <c r="P2072" s="89" cm="1">
        <f t="array" ref="P2072">IF(ISNUMBER(_34_KNMI_Stations[[#This Row],[Etmaal temperatuur °C]]),IF(_34_KNMI_Stations[[#This Row],[Etmaal temperatuur °C]]&gt;stookgrens[],_34_KNMI_Stations[[#This Row],[Etmaal temperatuur °C]]-stookgrens[],0),"")</f>
        <v>0</v>
      </c>
    </row>
    <row r="2073" spans="1:16" x14ac:dyDescent="0.25">
      <c r="A2073">
        <v>251</v>
      </c>
      <c r="B2073" s="110">
        <v>45749</v>
      </c>
      <c r="C2073" s="89">
        <v>7.8</v>
      </c>
      <c r="D2073" s="89">
        <v>9.3000000000000007</v>
      </c>
      <c r="E2073" s="96">
        <v>1886</v>
      </c>
      <c r="F2073" s="89">
        <v>0</v>
      </c>
      <c r="G2073" s="89">
        <v>1027</v>
      </c>
      <c r="H2073">
        <v>0.79</v>
      </c>
      <c r="I2073" t="s">
        <v>5</v>
      </c>
      <c r="J2073">
        <v>0.8</v>
      </c>
      <c r="K2073">
        <v>4</v>
      </c>
      <c r="L2073">
        <v>2025</v>
      </c>
      <c r="M2073" t="s">
        <v>123</v>
      </c>
      <c r="N2073" s="89" cm="1">
        <f t="array" ref="N2073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2073" s="89">
        <f>_34_KNMI_Stations[[#This Row],[graaddagen]]*_34_KNMI_Stations[[#This Row],[Gewogen factor]]</f>
        <v>6.96</v>
      </c>
      <c r="P2073" s="89" cm="1">
        <f t="array" ref="P2073">IF(ISNUMBER(_34_KNMI_Stations[[#This Row],[Etmaal temperatuur °C]]),IF(_34_KNMI_Stations[[#This Row],[Etmaal temperatuur °C]]&gt;stookgrens[],_34_KNMI_Stations[[#This Row],[Etmaal temperatuur °C]]-stookgrens[],0),"")</f>
        <v>0</v>
      </c>
    </row>
    <row r="2074" spans="1:16" x14ac:dyDescent="0.25">
      <c r="A2074">
        <v>251</v>
      </c>
      <c r="B2074" s="110">
        <v>45750</v>
      </c>
      <c r="C2074" s="89">
        <v>7.3</v>
      </c>
      <c r="D2074" s="89">
        <v>10.4</v>
      </c>
      <c r="E2074" s="96">
        <v>1931</v>
      </c>
      <c r="F2074" s="89">
        <v>0</v>
      </c>
      <c r="G2074" s="89">
        <v>1025.0999999999999</v>
      </c>
      <c r="H2074">
        <v>0.74</v>
      </c>
      <c r="I2074" t="s">
        <v>5</v>
      </c>
      <c r="J2074">
        <v>0.8</v>
      </c>
      <c r="K2074">
        <v>4</v>
      </c>
      <c r="L2074">
        <v>2025</v>
      </c>
      <c r="M2074" t="s">
        <v>123</v>
      </c>
      <c r="N2074" s="89" cm="1">
        <f t="array" ref="N2074">IF(ISNUMBER(_34_KNMI_Stations[[#This Row],[Etmaal temperatuur °C]]),IF(_34_KNMI_Stations[[#This Row],[Etmaal temperatuur °C]]&lt;stookgrens[],stookgrens[]-_34_KNMI_Stations[[#This Row],[Etmaal temperatuur °C]],0),"")</f>
        <v>7.6</v>
      </c>
      <c r="O2074" s="89">
        <f>_34_KNMI_Stations[[#This Row],[graaddagen]]*_34_KNMI_Stations[[#This Row],[Gewogen factor]]</f>
        <v>6.08</v>
      </c>
      <c r="P2074" s="89" cm="1">
        <f t="array" ref="P2074">IF(ISNUMBER(_34_KNMI_Stations[[#This Row],[Etmaal temperatuur °C]]),IF(_34_KNMI_Stations[[#This Row],[Etmaal temperatuur °C]]&gt;stookgrens[],_34_KNMI_Stations[[#This Row],[Etmaal temperatuur °C]]-stookgrens[],0),"")</f>
        <v>0</v>
      </c>
    </row>
    <row r="2075" spans="1:16" x14ac:dyDescent="0.25">
      <c r="A2075">
        <v>251</v>
      </c>
      <c r="B2075" s="110">
        <v>45751</v>
      </c>
      <c r="C2075" s="89">
        <v>5.2</v>
      </c>
      <c r="D2075" s="89">
        <v>9.5</v>
      </c>
      <c r="E2075" s="96">
        <v>1966</v>
      </c>
      <c r="F2075" s="89">
        <v>0</v>
      </c>
      <c r="G2075" s="89">
        <v>1022.4</v>
      </c>
      <c r="H2075">
        <v>0.81</v>
      </c>
      <c r="I2075" t="s">
        <v>5</v>
      </c>
      <c r="J2075">
        <v>0.8</v>
      </c>
      <c r="K2075">
        <v>4</v>
      </c>
      <c r="L2075">
        <v>2025</v>
      </c>
      <c r="M2075" t="s">
        <v>123</v>
      </c>
      <c r="N2075" s="89" cm="1">
        <f t="array" ref="N2075">IF(ISNUMBER(_34_KNMI_Stations[[#This Row],[Etmaal temperatuur °C]]),IF(_34_KNMI_Stations[[#This Row],[Etmaal temperatuur °C]]&lt;stookgrens[],stookgrens[]-_34_KNMI_Stations[[#This Row],[Etmaal temperatuur °C]],0),"")</f>
        <v>8.5</v>
      </c>
      <c r="O2075" s="89">
        <f>_34_KNMI_Stations[[#This Row],[graaddagen]]*_34_KNMI_Stations[[#This Row],[Gewogen factor]]</f>
        <v>6.8000000000000007</v>
      </c>
      <c r="P2075" s="89" cm="1">
        <f t="array" ref="P2075">IF(ISNUMBER(_34_KNMI_Stations[[#This Row],[Etmaal temperatuur °C]]),IF(_34_KNMI_Stations[[#This Row],[Etmaal temperatuur °C]]&gt;stookgrens[],_34_KNMI_Stations[[#This Row],[Etmaal temperatuur °C]]-stookgrens[],0),"")</f>
        <v>0</v>
      </c>
    </row>
    <row r="2076" spans="1:16" x14ac:dyDescent="0.25">
      <c r="A2076">
        <v>251</v>
      </c>
      <c r="B2076" s="110">
        <v>45752</v>
      </c>
      <c r="C2076" s="89">
        <v>8</v>
      </c>
      <c r="D2076" s="89">
        <v>7.7</v>
      </c>
      <c r="E2076" s="96">
        <v>2015</v>
      </c>
      <c r="F2076" s="89">
        <v>0</v>
      </c>
      <c r="G2076" s="89">
        <v>1023.2</v>
      </c>
      <c r="H2076">
        <v>0.73</v>
      </c>
      <c r="I2076" t="s">
        <v>5</v>
      </c>
      <c r="J2076">
        <v>0.8</v>
      </c>
      <c r="K2076">
        <v>4</v>
      </c>
      <c r="L2076">
        <v>2025</v>
      </c>
      <c r="M2076" t="s">
        <v>123</v>
      </c>
      <c r="N2076" s="89" cm="1">
        <f t="array" ref="N2076">IF(ISNUMBER(_34_KNMI_Stations[[#This Row],[Etmaal temperatuur °C]]),IF(_34_KNMI_Stations[[#This Row],[Etmaal temperatuur °C]]&lt;stookgrens[],stookgrens[]-_34_KNMI_Stations[[#This Row],[Etmaal temperatuur °C]],0),"")</f>
        <v>10.3</v>
      </c>
      <c r="O2076" s="89">
        <f>_34_KNMI_Stations[[#This Row],[graaddagen]]*_34_KNMI_Stations[[#This Row],[Gewogen factor]]</f>
        <v>8.24</v>
      </c>
      <c r="P2076" s="89" cm="1">
        <f t="array" ref="P2076">IF(ISNUMBER(_34_KNMI_Stations[[#This Row],[Etmaal temperatuur °C]]),IF(_34_KNMI_Stations[[#This Row],[Etmaal temperatuur °C]]&gt;stookgrens[],_34_KNMI_Stations[[#This Row],[Etmaal temperatuur °C]]-stookgrens[],0),"")</f>
        <v>0</v>
      </c>
    </row>
    <row r="2077" spans="1:16" x14ac:dyDescent="0.25">
      <c r="A2077">
        <v>251</v>
      </c>
      <c r="B2077" s="110">
        <v>45753</v>
      </c>
      <c r="C2077" s="89">
        <v>6.5</v>
      </c>
      <c r="D2077" s="89">
        <v>6.3</v>
      </c>
      <c r="E2077" s="96">
        <v>2037</v>
      </c>
      <c r="F2077" s="89">
        <v>0</v>
      </c>
      <c r="G2077" s="89">
        <v>1027.8</v>
      </c>
      <c r="H2077">
        <v>0.66</v>
      </c>
      <c r="I2077" t="s">
        <v>5</v>
      </c>
      <c r="J2077">
        <v>0.8</v>
      </c>
      <c r="K2077">
        <v>4</v>
      </c>
      <c r="L2077">
        <v>2025</v>
      </c>
      <c r="M2077" t="s">
        <v>123</v>
      </c>
      <c r="N2077" s="89" cm="1">
        <f t="array" ref="N2077">IF(ISNUMBER(_34_KNMI_Stations[[#This Row],[Etmaal temperatuur °C]]),IF(_34_KNMI_Stations[[#This Row],[Etmaal temperatuur °C]]&lt;stookgrens[],stookgrens[]-_34_KNMI_Stations[[#This Row],[Etmaal temperatuur °C]],0),"")</f>
        <v>11.7</v>
      </c>
      <c r="O2077" s="89">
        <f>_34_KNMI_Stations[[#This Row],[graaddagen]]*_34_KNMI_Stations[[#This Row],[Gewogen factor]]</f>
        <v>9.36</v>
      </c>
      <c r="P2077" s="89" cm="1">
        <f t="array" ref="P2077">IF(ISNUMBER(_34_KNMI_Stations[[#This Row],[Etmaal temperatuur °C]]),IF(_34_KNMI_Stations[[#This Row],[Etmaal temperatuur °C]]&gt;stookgrens[],_34_KNMI_Stations[[#This Row],[Etmaal temperatuur °C]]-stookgrens[],0),"")</f>
        <v>0</v>
      </c>
    </row>
    <row r="2078" spans="1:16" x14ac:dyDescent="0.25">
      <c r="A2078">
        <v>251</v>
      </c>
      <c r="B2078" s="110">
        <v>45754</v>
      </c>
      <c r="C2078" s="89">
        <v>4.4000000000000004</v>
      </c>
      <c r="D2078" s="89">
        <v>6.3</v>
      </c>
      <c r="E2078" s="96">
        <v>2046</v>
      </c>
      <c r="F2078" s="89">
        <v>0</v>
      </c>
      <c r="G2078" s="89">
        <v>1028.2</v>
      </c>
      <c r="H2078">
        <v>0.76</v>
      </c>
      <c r="I2078" t="s">
        <v>5</v>
      </c>
      <c r="J2078">
        <v>0.8</v>
      </c>
      <c r="K2078">
        <v>4</v>
      </c>
      <c r="L2078">
        <v>2025</v>
      </c>
      <c r="M2078" t="s">
        <v>124</v>
      </c>
      <c r="N2078" s="89" cm="1">
        <f t="array" ref="N2078">IF(ISNUMBER(_34_KNMI_Stations[[#This Row],[Etmaal temperatuur °C]]),IF(_34_KNMI_Stations[[#This Row],[Etmaal temperatuur °C]]&lt;stookgrens[],stookgrens[]-_34_KNMI_Stations[[#This Row],[Etmaal temperatuur °C]],0),"")</f>
        <v>11.7</v>
      </c>
      <c r="O2078" s="89">
        <f>_34_KNMI_Stations[[#This Row],[graaddagen]]*_34_KNMI_Stations[[#This Row],[Gewogen factor]]</f>
        <v>9.36</v>
      </c>
      <c r="P2078" s="89" cm="1">
        <f t="array" ref="P2078">IF(ISNUMBER(_34_KNMI_Stations[[#This Row],[Etmaal temperatuur °C]]),IF(_34_KNMI_Stations[[#This Row],[Etmaal temperatuur °C]]&gt;stookgrens[],_34_KNMI_Stations[[#This Row],[Etmaal temperatuur °C]]-stookgrens[],0),"")</f>
        <v>0</v>
      </c>
    </row>
    <row r="2079" spans="1:16" x14ac:dyDescent="0.25">
      <c r="A2079">
        <v>251</v>
      </c>
      <c r="B2079" s="110">
        <v>45755</v>
      </c>
      <c r="C2079" s="89">
        <v>2.5</v>
      </c>
      <c r="D2079" s="89">
        <v>5.9</v>
      </c>
      <c r="E2079" s="96">
        <v>1686</v>
      </c>
      <c r="F2079" s="89">
        <v>0</v>
      </c>
      <c r="G2079" s="89">
        <v>1028.5</v>
      </c>
      <c r="H2079">
        <v>0.79</v>
      </c>
      <c r="I2079" t="s">
        <v>5</v>
      </c>
      <c r="J2079">
        <v>0.8</v>
      </c>
      <c r="K2079">
        <v>4</v>
      </c>
      <c r="L2079">
        <v>2025</v>
      </c>
      <c r="M2079" t="s">
        <v>124</v>
      </c>
      <c r="N2079" s="89" cm="1">
        <f t="array" ref="N2079">IF(ISNUMBER(_34_KNMI_Stations[[#This Row],[Etmaal temperatuur °C]]),IF(_34_KNMI_Stations[[#This Row],[Etmaal temperatuur °C]]&lt;stookgrens[],stookgrens[]-_34_KNMI_Stations[[#This Row],[Etmaal temperatuur °C]],0),"")</f>
        <v>12.1</v>
      </c>
      <c r="O2079" s="89">
        <f>_34_KNMI_Stations[[#This Row],[graaddagen]]*_34_KNMI_Stations[[#This Row],[Gewogen factor]]</f>
        <v>9.68</v>
      </c>
      <c r="P2079" s="89" cm="1">
        <f t="array" ref="P2079">IF(ISNUMBER(_34_KNMI_Stations[[#This Row],[Etmaal temperatuur °C]]),IF(_34_KNMI_Stations[[#This Row],[Etmaal temperatuur °C]]&gt;stookgrens[],_34_KNMI_Stations[[#This Row],[Etmaal temperatuur °C]]-stookgrens[],0),"")</f>
        <v>0</v>
      </c>
    </row>
    <row r="2080" spans="1:16" x14ac:dyDescent="0.25">
      <c r="A2080">
        <v>251</v>
      </c>
      <c r="B2080" s="110">
        <v>45756</v>
      </c>
      <c r="C2080" s="89">
        <v>5.3</v>
      </c>
      <c r="D2080" s="89">
        <v>7.3</v>
      </c>
      <c r="E2080" s="96">
        <v>757</v>
      </c>
      <c r="F2080" s="89">
        <v>0</v>
      </c>
      <c r="G2080" s="89">
        <v>1027.5999999999999</v>
      </c>
      <c r="H2080">
        <v>0.8</v>
      </c>
      <c r="I2080" t="s">
        <v>5</v>
      </c>
      <c r="J2080">
        <v>0.8</v>
      </c>
      <c r="K2080">
        <v>4</v>
      </c>
      <c r="L2080">
        <v>2025</v>
      </c>
      <c r="M2080" t="s">
        <v>124</v>
      </c>
      <c r="N2080" s="89" cm="1">
        <f t="array" ref="N2080">IF(ISNUMBER(_34_KNMI_Stations[[#This Row],[Etmaal temperatuur °C]]),IF(_34_KNMI_Stations[[#This Row],[Etmaal temperatuur °C]]&lt;stookgrens[],stookgrens[]-_34_KNMI_Stations[[#This Row],[Etmaal temperatuur °C]],0),"")</f>
        <v>10.7</v>
      </c>
      <c r="O2080" s="89">
        <f>_34_KNMI_Stations[[#This Row],[graaddagen]]*_34_KNMI_Stations[[#This Row],[Gewogen factor]]</f>
        <v>8.56</v>
      </c>
      <c r="P2080" s="89" cm="1">
        <f t="array" ref="P2080">IF(ISNUMBER(_34_KNMI_Stations[[#This Row],[Etmaal temperatuur °C]]),IF(_34_KNMI_Stations[[#This Row],[Etmaal temperatuur °C]]&gt;stookgrens[],_34_KNMI_Stations[[#This Row],[Etmaal temperatuur °C]]-stookgrens[],0),"")</f>
        <v>0</v>
      </c>
    </row>
    <row r="2081" spans="1:16" x14ac:dyDescent="0.25">
      <c r="A2081">
        <v>251</v>
      </c>
      <c r="B2081" s="110">
        <v>45757</v>
      </c>
      <c r="C2081" s="89">
        <v>6.2</v>
      </c>
      <c r="D2081" s="89">
        <v>8</v>
      </c>
      <c r="E2081" s="96">
        <v>1792</v>
      </c>
      <c r="F2081" s="89">
        <v>0</v>
      </c>
      <c r="G2081" s="89">
        <v>1027.3</v>
      </c>
      <c r="H2081">
        <v>0.87</v>
      </c>
      <c r="I2081" t="s">
        <v>5</v>
      </c>
      <c r="J2081">
        <v>0.8</v>
      </c>
      <c r="K2081">
        <v>4</v>
      </c>
      <c r="L2081">
        <v>2025</v>
      </c>
      <c r="M2081" t="s">
        <v>124</v>
      </c>
      <c r="N2081" s="89" cm="1">
        <f t="array" ref="N2081">IF(ISNUMBER(_34_KNMI_Stations[[#This Row],[Etmaal temperatuur °C]]),IF(_34_KNMI_Stations[[#This Row],[Etmaal temperatuur °C]]&lt;stookgrens[],stookgrens[]-_34_KNMI_Stations[[#This Row],[Etmaal temperatuur °C]],0),"")</f>
        <v>10</v>
      </c>
      <c r="O2081" s="89">
        <f>_34_KNMI_Stations[[#This Row],[graaddagen]]*_34_KNMI_Stations[[#This Row],[Gewogen factor]]</f>
        <v>8</v>
      </c>
      <c r="P2081" s="89" cm="1">
        <f t="array" ref="P2081">IF(ISNUMBER(_34_KNMI_Stations[[#This Row],[Etmaal temperatuur °C]]),IF(_34_KNMI_Stations[[#This Row],[Etmaal temperatuur °C]]&gt;stookgrens[],_34_KNMI_Stations[[#This Row],[Etmaal temperatuur °C]]-stookgrens[],0),"")</f>
        <v>0</v>
      </c>
    </row>
    <row r="2082" spans="1:16" x14ac:dyDescent="0.25">
      <c r="A2082">
        <v>251</v>
      </c>
      <c r="B2082" s="110">
        <v>45758</v>
      </c>
      <c r="C2082" s="89">
        <v>3.5</v>
      </c>
      <c r="D2082" s="89">
        <v>8.4</v>
      </c>
      <c r="E2082" s="96">
        <v>1996</v>
      </c>
      <c r="F2082" s="89">
        <v>0</v>
      </c>
      <c r="G2082" s="89">
        <v>1020.5</v>
      </c>
      <c r="H2082">
        <v>0.89</v>
      </c>
      <c r="I2082" t="s">
        <v>5</v>
      </c>
      <c r="J2082">
        <v>0.8</v>
      </c>
      <c r="K2082">
        <v>4</v>
      </c>
      <c r="L2082">
        <v>2025</v>
      </c>
      <c r="M2082" t="s">
        <v>124</v>
      </c>
      <c r="N2082" s="89" cm="1">
        <f t="array" ref="N2082">IF(ISNUMBER(_34_KNMI_Stations[[#This Row],[Etmaal temperatuur °C]]),IF(_34_KNMI_Stations[[#This Row],[Etmaal temperatuur °C]]&lt;stookgrens[],stookgrens[]-_34_KNMI_Stations[[#This Row],[Etmaal temperatuur °C]],0),"")</f>
        <v>9.6</v>
      </c>
      <c r="O2082" s="89">
        <f>_34_KNMI_Stations[[#This Row],[graaddagen]]*_34_KNMI_Stations[[#This Row],[Gewogen factor]]</f>
        <v>7.68</v>
      </c>
      <c r="P2082" s="89" cm="1">
        <f t="array" ref="P2082">IF(ISNUMBER(_34_KNMI_Stations[[#This Row],[Etmaal temperatuur °C]]),IF(_34_KNMI_Stations[[#This Row],[Etmaal temperatuur °C]]&gt;stookgrens[],_34_KNMI_Stations[[#This Row],[Etmaal temperatuur °C]]-stookgrens[],0),"")</f>
        <v>0</v>
      </c>
    </row>
    <row r="2083" spans="1:16" x14ac:dyDescent="0.25">
      <c r="A2083">
        <v>251</v>
      </c>
      <c r="B2083" s="110">
        <v>45759</v>
      </c>
      <c r="C2083" s="89">
        <v>4.0999999999999996</v>
      </c>
      <c r="D2083" s="89">
        <v>13</v>
      </c>
      <c r="E2083" s="96">
        <v>2094</v>
      </c>
      <c r="F2083" s="89">
        <v>0</v>
      </c>
      <c r="G2083" s="89">
        <v>1009.7</v>
      </c>
      <c r="H2083">
        <v>0.78</v>
      </c>
      <c r="I2083" t="s">
        <v>5</v>
      </c>
      <c r="J2083">
        <v>0.8</v>
      </c>
      <c r="K2083">
        <v>4</v>
      </c>
      <c r="L2083">
        <v>2025</v>
      </c>
      <c r="M2083" t="s">
        <v>124</v>
      </c>
      <c r="N2083" s="89" cm="1">
        <f t="array" ref="N2083">IF(ISNUMBER(_34_KNMI_Stations[[#This Row],[Etmaal temperatuur °C]]),IF(_34_KNMI_Stations[[#This Row],[Etmaal temperatuur °C]]&lt;stookgrens[],stookgrens[]-_34_KNMI_Stations[[#This Row],[Etmaal temperatuur °C]],0),"")</f>
        <v>5</v>
      </c>
      <c r="O2083" s="89">
        <f>_34_KNMI_Stations[[#This Row],[graaddagen]]*_34_KNMI_Stations[[#This Row],[Gewogen factor]]</f>
        <v>4</v>
      </c>
      <c r="P2083" s="89" cm="1">
        <f t="array" ref="P2083">IF(ISNUMBER(_34_KNMI_Stations[[#This Row],[Etmaal temperatuur °C]]),IF(_34_KNMI_Stations[[#This Row],[Etmaal temperatuur °C]]&gt;stookgrens[],_34_KNMI_Stations[[#This Row],[Etmaal temperatuur °C]]-stookgrens[],0),"")</f>
        <v>0</v>
      </c>
    </row>
    <row r="2084" spans="1:16" x14ac:dyDescent="0.25">
      <c r="A2084">
        <v>251</v>
      </c>
      <c r="B2084" s="110">
        <v>45760</v>
      </c>
      <c r="C2084" s="89">
        <v>6.7</v>
      </c>
      <c r="D2084" s="89">
        <v>12</v>
      </c>
      <c r="E2084" s="96">
        <v>1759</v>
      </c>
      <c r="F2084" s="89">
        <v>5</v>
      </c>
      <c r="G2084" s="89">
        <v>1002.2</v>
      </c>
      <c r="H2084">
        <v>0.85</v>
      </c>
      <c r="I2084" t="s">
        <v>5</v>
      </c>
      <c r="J2084">
        <v>0.8</v>
      </c>
      <c r="K2084">
        <v>4</v>
      </c>
      <c r="L2084">
        <v>2025</v>
      </c>
      <c r="M2084" t="s">
        <v>124</v>
      </c>
      <c r="N2084" s="89" cm="1">
        <f t="array" ref="N2084">IF(ISNUMBER(_34_KNMI_Stations[[#This Row],[Etmaal temperatuur °C]]),IF(_34_KNMI_Stations[[#This Row],[Etmaal temperatuur °C]]&lt;stookgrens[],stookgrens[]-_34_KNMI_Stations[[#This Row],[Etmaal temperatuur °C]],0),"")</f>
        <v>6</v>
      </c>
      <c r="O2084" s="89">
        <f>_34_KNMI_Stations[[#This Row],[graaddagen]]*_34_KNMI_Stations[[#This Row],[Gewogen factor]]</f>
        <v>4.8000000000000007</v>
      </c>
      <c r="P2084" s="89" cm="1">
        <f t="array" ref="P2084">IF(ISNUMBER(_34_KNMI_Stations[[#This Row],[Etmaal temperatuur °C]]),IF(_34_KNMI_Stations[[#This Row],[Etmaal temperatuur °C]]&gt;stookgrens[],_34_KNMI_Stations[[#This Row],[Etmaal temperatuur °C]]-stookgrens[],0),"")</f>
        <v>0</v>
      </c>
    </row>
    <row r="2085" spans="1:16" x14ac:dyDescent="0.25">
      <c r="A2085">
        <v>251</v>
      </c>
      <c r="B2085" s="110">
        <v>45761</v>
      </c>
      <c r="C2085" s="89">
        <v>4.7</v>
      </c>
      <c r="D2085" s="89">
        <v>11.3</v>
      </c>
      <c r="E2085" s="96">
        <v>2016</v>
      </c>
      <c r="F2085" s="89">
        <v>0</v>
      </c>
      <c r="G2085" s="89">
        <v>1007.4</v>
      </c>
      <c r="H2085">
        <v>0.84</v>
      </c>
      <c r="I2085" t="s">
        <v>5</v>
      </c>
      <c r="J2085">
        <v>0.8</v>
      </c>
      <c r="K2085">
        <v>4</v>
      </c>
      <c r="L2085">
        <v>2025</v>
      </c>
      <c r="M2085" t="s">
        <v>125</v>
      </c>
      <c r="N2085" s="89" cm="1">
        <f t="array" ref="N2085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2085" s="89">
        <f>_34_KNMI_Stations[[#This Row],[graaddagen]]*_34_KNMI_Stations[[#This Row],[Gewogen factor]]</f>
        <v>5.3599999999999994</v>
      </c>
      <c r="P2085" s="89" cm="1">
        <f t="array" ref="P2085">IF(ISNUMBER(_34_KNMI_Stations[[#This Row],[Etmaal temperatuur °C]]),IF(_34_KNMI_Stations[[#This Row],[Etmaal temperatuur °C]]&gt;stookgrens[],_34_KNMI_Stations[[#This Row],[Etmaal temperatuur °C]]-stookgrens[],0),"")</f>
        <v>0</v>
      </c>
    </row>
    <row r="2086" spans="1:16" x14ac:dyDescent="0.25">
      <c r="A2086">
        <v>251</v>
      </c>
      <c r="B2086" s="110">
        <v>45762</v>
      </c>
      <c r="C2086" s="89">
        <v>5</v>
      </c>
      <c r="D2086" s="89">
        <v>13.2</v>
      </c>
      <c r="E2086" s="96">
        <v>1683</v>
      </c>
      <c r="F2086" s="89">
        <v>8.9</v>
      </c>
      <c r="G2086" s="89">
        <v>999.3</v>
      </c>
      <c r="H2086">
        <v>0.84</v>
      </c>
      <c r="I2086" t="s">
        <v>5</v>
      </c>
      <c r="J2086">
        <v>0.8</v>
      </c>
      <c r="K2086">
        <v>4</v>
      </c>
      <c r="L2086">
        <v>2025</v>
      </c>
      <c r="M2086" t="s">
        <v>125</v>
      </c>
      <c r="N2086" s="89" cm="1">
        <f t="array" ref="N2086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2086" s="89">
        <f>_34_KNMI_Stations[[#This Row],[graaddagen]]*_34_KNMI_Stations[[#This Row],[Gewogen factor]]</f>
        <v>3.8400000000000007</v>
      </c>
      <c r="P2086" s="89" cm="1">
        <f t="array" ref="P2086">IF(ISNUMBER(_34_KNMI_Stations[[#This Row],[Etmaal temperatuur °C]]),IF(_34_KNMI_Stations[[#This Row],[Etmaal temperatuur °C]]&gt;stookgrens[],_34_KNMI_Stations[[#This Row],[Etmaal temperatuur °C]]-stookgrens[],0),"")</f>
        <v>0</v>
      </c>
    </row>
    <row r="2087" spans="1:16" x14ac:dyDescent="0.25">
      <c r="A2087">
        <v>251</v>
      </c>
      <c r="B2087" s="110">
        <v>45763</v>
      </c>
      <c r="C2087" s="89">
        <v>6.3</v>
      </c>
      <c r="D2087" s="89">
        <v>10.9</v>
      </c>
      <c r="E2087" s="96">
        <v>749</v>
      </c>
      <c r="F2087" s="89">
        <v>-0.1</v>
      </c>
      <c r="G2087" s="89">
        <v>1008.1</v>
      </c>
      <c r="H2087">
        <v>0.76</v>
      </c>
      <c r="I2087" t="s">
        <v>5</v>
      </c>
      <c r="J2087">
        <v>0.8</v>
      </c>
      <c r="K2087">
        <v>4</v>
      </c>
      <c r="L2087">
        <v>2025</v>
      </c>
      <c r="M2087" t="s">
        <v>125</v>
      </c>
      <c r="N2087" s="89" cm="1">
        <f t="array" ref="N2087">IF(ISNUMBER(_34_KNMI_Stations[[#This Row],[Etmaal temperatuur °C]]),IF(_34_KNMI_Stations[[#This Row],[Etmaal temperatuur °C]]&lt;stookgrens[],stookgrens[]-_34_KNMI_Stations[[#This Row],[Etmaal temperatuur °C]],0),"")</f>
        <v>7.1</v>
      </c>
      <c r="O2087" s="89">
        <f>_34_KNMI_Stations[[#This Row],[graaddagen]]*_34_KNMI_Stations[[#This Row],[Gewogen factor]]</f>
        <v>5.68</v>
      </c>
      <c r="P2087" s="89" cm="1">
        <f t="array" ref="P2087">IF(ISNUMBER(_34_KNMI_Stations[[#This Row],[Etmaal temperatuur °C]]),IF(_34_KNMI_Stations[[#This Row],[Etmaal temperatuur °C]]&gt;stookgrens[],_34_KNMI_Stations[[#This Row],[Etmaal temperatuur °C]]-stookgrens[],0),"")</f>
        <v>0</v>
      </c>
    </row>
    <row r="2088" spans="1:16" x14ac:dyDescent="0.25">
      <c r="A2088">
        <v>251</v>
      </c>
      <c r="B2088" s="110">
        <v>45764</v>
      </c>
      <c r="C2088" s="89">
        <v>3.4</v>
      </c>
      <c r="D2088" s="89">
        <v>9.3000000000000007</v>
      </c>
      <c r="E2088" s="96">
        <v>717</v>
      </c>
      <c r="F2088" s="89">
        <v>0.2</v>
      </c>
      <c r="G2088" s="89">
        <v>1012.9</v>
      </c>
      <c r="H2088">
        <v>0.83</v>
      </c>
      <c r="I2088" t="s">
        <v>5</v>
      </c>
      <c r="J2088">
        <v>0.8</v>
      </c>
      <c r="K2088">
        <v>4</v>
      </c>
      <c r="L2088">
        <v>2025</v>
      </c>
      <c r="M2088" t="s">
        <v>125</v>
      </c>
      <c r="N2088" s="89" cm="1">
        <f t="array" ref="N2088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2088" s="89">
        <f>_34_KNMI_Stations[[#This Row],[graaddagen]]*_34_KNMI_Stations[[#This Row],[Gewogen factor]]</f>
        <v>6.96</v>
      </c>
      <c r="P2088" s="89" cm="1">
        <f t="array" ref="P2088">IF(ISNUMBER(_34_KNMI_Stations[[#This Row],[Etmaal temperatuur °C]]),IF(_34_KNMI_Stations[[#This Row],[Etmaal temperatuur °C]]&gt;stookgrens[],_34_KNMI_Stations[[#This Row],[Etmaal temperatuur °C]]-stookgrens[],0),"")</f>
        <v>0</v>
      </c>
    </row>
    <row r="2089" spans="1:16" x14ac:dyDescent="0.25">
      <c r="A2089">
        <v>251</v>
      </c>
      <c r="B2089" s="110">
        <v>45765</v>
      </c>
      <c r="C2089" s="89">
        <v>3</v>
      </c>
      <c r="D2089" s="89">
        <v>8.4</v>
      </c>
      <c r="E2089" s="96">
        <v>1395</v>
      </c>
      <c r="F2089" s="89">
        <v>0</v>
      </c>
      <c r="G2089" s="89">
        <v>1014.9</v>
      </c>
      <c r="H2089">
        <v>0.84</v>
      </c>
      <c r="I2089" t="s">
        <v>5</v>
      </c>
      <c r="J2089">
        <v>0.8</v>
      </c>
      <c r="K2089">
        <v>4</v>
      </c>
      <c r="L2089">
        <v>2025</v>
      </c>
      <c r="M2089" t="s">
        <v>125</v>
      </c>
      <c r="N2089" s="89" cm="1">
        <f t="array" ref="N2089">IF(ISNUMBER(_34_KNMI_Stations[[#This Row],[Etmaal temperatuur °C]]),IF(_34_KNMI_Stations[[#This Row],[Etmaal temperatuur °C]]&lt;stookgrens[],stookgrens[]-_34_KNMI_Stations[[#This Row],[Etmaal temperatuur °C]],0),"")</f>
        <v>9.6</v>
      </c>
      <c r="O2089" s="89">
        <f>_34_KNMI_Stations[[#This Row],[graaddagen]]*_34_KNMI_Stations[[#This Row],[Gewogen factor]]</f>
        <v>7.68</v>
      </c>
      <c r="P2089" s="89" cm="1">
        <f t="array" ref="P2089">IF(ISNUMBER(_34_KNMI_Stations[[#This Row],[Etmaal temperatuur °C]]),IF(_34_KNMI_Stations[[#This Row],[Etmaal temperatuur °C]]&gt;stookgrens[],_34_KNMI_Stations[[#This Row],[Etmaal temperatuur °C]]-stookgrens[],0),"")</f>
        <v>0</v>
      </c>
    </row>
    <row r="2090" spans="1:16" x14ac:dyDescent="0.25">
      <c r="A2090">
        <v>251</v>
      </c>
      <c r="B2090" s="110">
        <v>45766</v>
      </c>
      <c r="C2090" s="89">
        <v>4</v>
      </c>
      <c r="D2090" s="89">
        <v>7.8</v>
      </c>
      <c r="E2090" s="96">
        <v>2199</v>
      </c>
      <c r="F2090" s="89">
        <v>0</v>
      </c>
      <c r="G2090" s="89">
        <v>1011.2</v>
      </c>
      <c r="H2090">
        <v>0.82</v>
      </c>
      <c r="I2090" t="s">
        <v>5</v>
      </c>
      <c r="J2090">
        <v>0.8</v>
      </c>
      <c r="K2090">
        <v>4</v>
      </c>
      <c r="L2090">
        <v>2025</v>
      </c>
      <c r="M2090" t="s">
        <v>125</v>
      </c>
      <c r="N2090" s="89" cm="1">
        <f t="array" ref="N2090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2090" s="89">
        <f>_34_KNMI_Stations[[#This Row],[graaddagen]]*_34_KNMI_Stations[[#This Row],[Gewogen factor]]</f>
        <v>8.16</v>
      </c>
      <c r="P2090" s="89" cm="1">
        <f t="array" ref="P2090">IF(ISNUMBER(_34_KNMI_Stations[[#This Row],[Etmaal temperatuur °C]]),IF(_34_KNMI_Stations[[#This Row],[Etmaal temperatuur °C]]&gt;stookgrens[],_34_KNMI_Stations[[#This Row],[Etmaal temperatuur °C]]-stookgrens[],0),"")</f>
        <v>0</v>
      </c>
    </row>
    <row r="2091" spans="1:16" x14ac:dyDescent="0.25">
      <c r="A2091">
        <v>251</v>
      </c>
      <c r="B2091" s="110">
        <v>45767</v>
      </c>
      <c r="C2091" s="89">
        <v>3</v>
      </c>
      <c r="D2091" s="89">
        <v>9</v>
      </c>
      <c r="E2091" s="96">
        <v>1093</v>
      </c>
      <c r="F2091" s="89">
        <v>0</v>
      </c>
      <c r="G2091" s="89">
        <v>1007.9</v>
      </c>
      <c r="H2091">
        <v>0.88</v>
      </c>
      <c r="I2091" t="s">
        <v>5</v>
      </c>
      <c r="J2091">
        <v>0.8</v>
      </c>
      <c r="K2091">
        <v>4</v>
      </c>
      <c r="L2091">
        <v>2025</v>
      </c>
      <c r="M2091" t="s">
        <v>125</v>
      </c>
      <c r="N2091" s="89" cm="1">
        <f t="array" ref="N2091">IF(ISNUMBER(_34_KNMI_Stations[[#This Row],[Etmaal temperatuur °C]]),IF(_34_KNMI_Stations[[#This Row],[Etmaal temperatuur °C]]&lt;stookgrens[],stookgrens[]-_34_KNMI_Stations[[#This Row],[Etmaal temperatuur °C]],0),"")</f>
        <v>9</v>
      </c>
      <c r="O2091" s="89">
        <f>_34_KNMI_Stations[[#This Row],[graaddagen]]*_34_KNMI_Stations[[#This Row],[Gewogen factor]]</f>
        <v>7.2</v>
      </c>
      <c r="P2091" s="89" cm="1">
        <f t="array" ref="P2091">IF(ISNUMBER(_34_KNMI_Stations[[#This Row],[Etmaal temperatuur °C]]),IF(_34_KNMI_Stations[[#This Row],[Etmaal temperatuur °C]]&gt;stookgrens[],_34_KNMI_Stations[[#This Row],[Etmaal temperatuur °C]]-stookgrens[],0),"")</f>
        <v>0</v>
      </c>
    </row>
    <row r="2092" spans="1:16" x14ac:dyDescent="0.25">
      <c r="A2092">
        <v>251</v>
      </c>
      <c r="B2092" s="110">
        <v>45768</v>
      </c>
      <c r="C2092" s="89">
        <v>1.8</v>
      </c>
      <c r="D2092" s="89">
        <v>9</v>
      </c>
      <c r="E2092" s="96">
        <v>877</v>
      </c>
      <c r="F2092" s="89">
        <v>1.1000000000000001</v>
      </c>
      <c r="G2092" s="89">
        <v>1010.3</v>
      </c>
      <c r="H2092">
        <v>0.91</v>
      </c>
      <c r="I2092" t="s">
        <v>5</v>
      </c>
      <c r="J2092">
        <v>0.8</v>
      </c>
      <c r="K2092">
        <v>4</v>
      </c>
      <c r="L2092">
        <v>2025</v>
      </c>
      <c r="M2092" t="s">
        <v>126</v>
      </c>
      <c r="N2092" s="89" cm="1">
        <f t="array" ref="N2092">IF(ISNUMBER(_34_KNMI_Stations[[#This Row],[Etmaal temperatuur °C]]),IF(_34_KNMI_Stations[[#This Row],[Etmaal temperatuur °C]]&lt;stookgrens[],stookgrens[]-_34_KNMI_Stations[[#This Row],[Etmaal temperatuur °C]],0),"")</f>
        <v>9</v>
      </c>
      <c r="O2092" s="89">
        <f>_34_KNMI_Stations[[#This Row],[graaddagen]]*_34_KNMI_Stations[[#This Row],[Gewogen factor]]</f>
        <v>7.2</v>
      </c>
      <c r="P2092" s="89" cm="1">
        <f t="array" ref="P2092">IF(ISNUMBER(_34_KNMI_Stations[[#This Row],[Etmaal temperatuur °C]]),IF(_34_KNMI_Stations[[#This Row],[Etmaal temperatuur °C]]&gt;stookgrens[],_34_KNMI_Stations[[#This Row],[Etmaal temperatuur °C]]-stookgrens[],0),"")</f>
        <v>0</v>
      </c>
    </row>
    <row r="2093" spans="1:16" x14ac:dyDescent="0.25">
      <c r="A2093">
        <v>251</v>
      </c>
      <c r="B2093" s="110">
        <v>45769</v>
      </c>
      <c r="C2093" s="89">
        <v>2.7</v>
      </c>
      <c r="D2093" s="89">
        <v>9.6999999999999993</v>
      </c>
      <c r="E2093" s="96">
        <v>1073</v>
      </c>
      <c r="F2093" s="89">
        <v>0.1</v>
      </c>
      <c r="G2093" s="89">
        <v>1016.5</v>
      </c>
      <c r="H2093">
        <v>0.9</v>
      </c>
      <c r="I2093" t="s">
        <v>5</v>
      </c>
      <c r="J2093">
        <v>0.8</v>
      </c>
      <c r="K2093">
        <v>4</v>
      </c>
      <c r="L2093">
        <v>2025</v>
      </c>
      <c r="M2093" t="s">
        <v>126</v>
      </c>
      <c r="N2093" s="89" cm="1">
        <f t="array" ref="N2093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2093" s="89">
        <f>_34_KNMI_Stations[[#This Row],[graaddagen]]*_34_KNMI_Stations[[#This Row],[Gewogen factor]]</f>
        <v>6.6400000000000006</v>
      </c>
      <c r="P2093" s="89" cm="1">
        <f t="array" ref="P2093">IF(ISNUMBER(_34_KNMI_Stations[[#This Row],[Etmaal temperatuur °C]]),IF(_34_KNMI_Stations[[#This Row],[Etmaal temperatuur °C]]&gt;stookgrens[],_34_KNMI_Stations[[#This Row],[Etmaal temperatuur °C]]-stookgrens[],0),"")</f>
        <v>0</v>
      </c>
    </row>
    <row r="2094" spans="1:16" x14ac:dyDescent="0.25">
      <c r="A2094">
        <v>251</v>
      </c>
      <c r="B2094" s="110">
        <v>45770</v>
      </c>
      <c r="C2094" s="89">
        <v>5.6</v>
      </c>
      <c r="D2094" s="89">
        <v>10.6</v>
      </c>
      <c r="E2094" s="96">
        <v>1462</v>
      </c>
      <c r="F2094" s="89">
        <v>0</v>
      </c>
      <c r="G2094" s="89">
        <v>1016.1</v>
      </c>
      <c r="H2094">
        <v>0.9</v>
      </c>
      <c r="I2094" t="s">
        <v>5</v>
      </c>
      <c r="J2094">
        <v>0.8</v>
      </c>
      <c r="K2094">
        <v>4</v>
      </c>
      <c r="L2094">
        <v>2025</v>
      </c>
      <c r="M2094" t="s">
        <v>126</v>
      </c>
      <c r="N2094" s="89" cm="1">
        <f t="array" ref="N2094">IF(ISNUMBER(_34_KNMI_Stations[[#This Row],[Etmaal temperatuur °C]]),IF(_34_KNMI_Stations[[#This Row],[Etmaal temperatuur °C]]&lt;stookgrens[],stookgrens[]-_34_KNMI_Stations[[#This Row],[Etmaal temperatuur °C]],0),"")</f>
        <v>7.4</v>
      </c>
      <c r="O2094" s="89">
        <f>_34_KNMI_Stations[[#This Row],[graaddagen]]*_34_KNMI_Stations[[#This Row],[Gewogen factor]]</f>
        <v>5.9200000000000008</v>
      </c>
      <c r="P2094" s="89" cm="1">
        <f t="array" ref="P2094">IF(ISNUMBER(_34_KNMI_Stations[[#This Row],[Etmaal temperatuur °C]]),IF(_34_KNMI_Stations[[#This Row],[Etmaal temperatuur °C]]&gt;stookgrens[],_34_KNMI_Stations[[#This Row],[Etmaal temperatuur °C]]-stookgrens[],0),"")</f>
        <v>0</v>
      </c>
    </row>
    <row r="2095" spans="1:16" x14ac:dyDescent="0.25">
      <c r="A2095">
        <v>251</v>
      </c>
      <c r="B2095" s="110">
        <v>45771</v>
      </c>
      <c r="C2095" s="89">
        <v>6.9</v>
      </c>
      <c r="D2095" s="89">
        <v>9.4</v>
      </c>
      <c r="E2095" s="96">
        <v>952</v>
      </c>
      <c r="F2095" s="89">
        <v>-0.1</v>
      </c>
      <c r="G2095" s="89">
        <v>1020.1</v>
      </c>
      <c r="H2095">
        <v>0.9</v>
      </c>
      <c r="I2095" t="s">
        <v>5</v>
      </c>
      <c r="J2095">
        <v>0.8</v>
      </c>
      <c r="K2095">
        <v>4</v>
      </c>
      <c r="L2095">
        <v>2025</v>
      </c>
      <c r="M2095" t="s">
        <v>126</v>
      </c>
      <c r="N2095" s="89" cm="1">
        <f t="array" ref="N2095">IF(ISNUMBER(_34_KNMI_Stations[[#This Row],[Etmaal temperatuur °C]]),IF(_34_KNMI_Stations[[#This Row],[Etmaal temperatuur °C]]&lt;stookgrens[],stookgrens[]-_34_KNMI_Stations[[#This Row],[Etmaal temperatuur °C]],0),"")</f>
        <v>8.6</v>
      </c>
      <c r="O2095" s="89">
        <f>_34_KNMI_Stations[[#This Row],[graaddagen]]*_34_KNMI_Stations[[#This Row],[Gewogen factor]]</f>
        <v>6.88</v>
      </c>
      <c r="P2095" s="89" cm="1">
        <f t="array" ref="P2095">IF(ISNUMBER(_34_KNMI_Stations[[#This Row],[Etmaal temperatuur °C]]),IF(_34_KNMI_Stations[[#This Row],[Etmaal temperatuur °C]]&gt;stookgrens[],_34_KNMI_Stations[[#This Row],[Etmaal temperatuur °C]]-stookgrens[],0),"")</f>
        <v>0</v>
      </c>
    </row>
    <row r="2096" spans="1:16" x14ac:dyDescent="0.25">
      <c r="A2096">
        <v>251</v>
      </c>
      <c r="B2096" s="110">
        <v>45772</v>
      </c>
      <c r="C2096" s="89">
        <v>3.2</v>
      </c>
      <c r="D2096" s="89">
        <v>8.1</v>
      </c>
      <c r="E2096" s="96">
        <v>1058</v>
      </c>
      <c r="F2096" s="89">
        <v>0</v>
      </c>
      <c r="G2096" s="89">
        <v>1023.8</v>
      </c>
      <c r="H2096">
        <v>0.83</v>
      </c>
      <c r="I2096" t="s">
        <v>5</v>
      </c>
      <c r="J2096">
        <v>0.8</v>
      </c>
      <c r="K2096">
        <v>4</v>
      </c>
      <c r="L2096">
        <v>2025</v>
      </c>
      <c r="M2096" t="s">
        <v>126</v>
      </c>
      <c r="N2096" s="89" cm="1">
        <f t="array" ref="N2096">IF(ISNUMBER(_34_KNMI_Stations[[#This Row],[Etmaal temperatuur °C]]),IF(_34_KNMI_Stations[[#This Row],[Etmaal temperatuur °C]]&lt;stookgrens[],stookgrens[]-_34_KNMI_Stations[[#This Row],[Etmaal temperatuur °C]],0),"")</f>
        <v>9.9</v>
      </c>
      <c r="O2096" s="89">
        <f>_34_KNMI_Stations[[#This Row],[graaddagen]]*_34_KNMI_Stations[[#This Row],[Gewogen factor]]</f>
        <v>7.9200000000000008</v>
      </c>
      <c r="P2096" s="89" cm="1">
        <f t="array" ref="P2096">IF(ISNUMBER(_34_KNMI_Stations[[#This Row],[Etmaal temperatuur °C]]),IF(_34_KNMI_Stations[[#This Row],[Etmaal temperatuur °C]]&gt;stookgrens[],_34_KNMI_Stations[[#This Row],[Etmaal temperatuur °C]]-stookgrens[],0),"")</f>
        <v>0</v>
      </c>
    </row>
    <row r="2097" spans="1:16" x14ac:dyDescent="0.25">
      <c r="A2097">
        <v>251</v>
      </c>
      <c r="B2097" s="110">
        <v>45773</v>
      </c>
      <c r="C2097" s="89">
        <v>4</v>
      </c>
      <c r="D2097" s="89">
        <v>10.3</v>
      </c>
      <c r="E2097" s="96">
        <v>2390</v>
      </c>
      <c r="F2097" s="89">
        <v>0</v>
      </c>
      <c r="G2097" s="89">
        <v>1024.4000000000001</v>
      </c>
      <c r="H2097">
        <v>0.84</v>
      </c>
      <c r="I2097" t="s">
        <v>5</v>
      </c>
      <c r="J2097">
        <v>0.8</v>
      </c>
      <c r="K2097">
        <v>4</v>
      </c>
      <c r="L2097">
        <v>2025</v>
      </c>
      <c r="M2097" t="s">
        <v>126</v>
      </c>
      <c r="N2097" s="89" cm="1">
        <f t="array" ref="N2097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2097" s="89">
        <f>_34_KNMI_Stations[[#This Row],[graaddagen]]*_34_KNMI_Stations[[#This Row],[Gewogen factor]]</f>
        <v>6.16</v>
      </c>
      <c r="P2097" s="89" cm="1">
        <f t="array" ref="P2097">IF(ISNUMBER(_34_KNMI_Stations[[#This Row],[Etmaal temperatuur °C]]),IF(_34_KNMI_Stations[[#This Row],[Etmaal temperatuur °C]]&gt;stookgrens[],_34_KNMI_Stations[[#This Row],[Etmaal temperatuur °C]]-stookgrens[],0),"")</f>
        <v>0</v>
      </c>
    </row>
    <row r="2098" spans="1:16" x14ac:dyDescent="0.25">
      <c r="A2098">
        <v>251</v>
      </c>
      <c r="B2098" s="110">
        <v>45774</v>
      </c>
      <c r="C2098" s="89">
        <v>3.4</v>
      </c>
      <c r="D2098" s="89">
        <v>12.4</v>
      </c>
      <c r="E2098" s="96">
        <v>2448</v>
      </c>
      <c r="F2098" s="89">
        <v>0</v>
      </c>
      <c r="G2098" s="89">
        <v>1026.0999999999999</v>
      </c>
      <c r="H2098">
        <v>0.68</v>
      </c>
      <c r="I2098" t="s">
        <v>5</v>
      </c>
      <c r="J2098">
        <v>0.8</v>
      </c>
      <c r="K2098">
        <v>4</v>
      </c>
      <c r="L2098">
        <v>2025</v>
      </c>
      <c r="M2098" t="s">
        <v>126</v>
      </c>
      <c r="N2098" s="89" cm="1">
        <f t="array" ref="N2098">IF(ISNUMBER(_34_KNMI_Stations[[#This Row],[Etmaal temperatuur °C]]),IF(_34_KNMI_Stations[[#This Row],[Etmaal temperatuur °C]]&lt;stookgrens[],stookgrens[]-_34_KNMI_Stations[[#This Row],[Etmaal temperatuur °C]],0),"")</f>
        <v>5.6</v>
      </c>
      <c r="O2098" s="89">
        <f>_34_KNMI_Stations[[#This Row],[graaddagen]]*_34_KNMI_Stations[[#This Row],[Gewogen factor]]</f>
        <v>4.4799999999999995</v>
      </c>
      <c r="P2098" s="89" cm="1">
        <f t="array" ref="P2098">IF(ISNUMBER(_34_KNMI_Stations[[#This Row],[Etmaal temperatuur °C]]),IF(_34_KNMI_Stations[[#This Row],[Etmaal temperatuur °C]]&gt;stookgrens[],_34_KNMI_Stations[[#This Row],[Etmaal temperatuur °C]]-stookgrens[],0),"")</f>
        <v>0</v>
      </c>
    </row>
    <row r="2099" spans="1:16" x14ac:dyDescent="0.25">
      <c r="A2099">
        <v>251</v>
      </c>
      <c r="B2099" s="110">
        <v>45775</v>
      </c>
      <c r="C2099" s="89">
        <v>2.6</v>
      </c>
      <c r="D2099" s="89">
        <v>11.5</v>
      </c>
      <c r="E2099" s="96">
        <v>2315</v>
      </c>
      <c r="F2099" s="89">
        <v>0</v>
      </c>
      <c r="G2099" s="89">
        <v>1027.4000000000001</v>
      </c>
      <c r="H2099">
        <v>0.82</v>
      </c>
      <c r="I2099" t="s">
        <v>5</v>
      </c>
      <c r="J2099">
        <v>0.8</v>
      </c>
      <c r="K2099">
        <v>4</v>
      </c>
      <c r="L2099">
        <v>2025</v>
      </c>
      <c r="M2099" t="s">
        <v>127</v>
      </c>
      <c r="N2099" s="89" cm="1">
        <f t="array" ref="N2099">IF(ISNUMBER(_34_KNMI_Stations[[#This Row],[Etmaal temperatuur °C]]),IF(_34_KNMI_Stations[[#This Row],[Etmaal temperatuur °C]]&lt;stookgrens[],stookgrens[]-_34_KNMI_Stations[[#This Row],[Etmaal temperatuur °C]],0),"")</f>
        <v>6.5</v>
      </c>
      <c r="O2099" s="89">
        <f>_34_KNMI_Stations[[#This Row],[graaddagen]]*_34_KNMI_Stations[[#This Row],[Gewogen factor]]</f>
        <v>5.2</v>
      </c>
      <c r="P2099" s="89" cm="1">
        <f t="array" ref="P2099">IF(ISNUMBER(_34_KNMI_Stations[[#This Row],[Etmaal temperatuur °C]]),IF(_34_KNMI_Stations[[#This Row],[Etmaal temperatuur °C]]&gt;stookgrens[],_34_KNMI_Stations[[#This Row],[Etmaal temperatuur °C]]-stookgrens[],0),"")</f>
        <v>0</v>
      </c>
    </row>
    <row r="2100" spans="1:16" x14ac:dyDescent="0.25">
      <c r="A2100">
        <v>251</v>
      </c>
      <c r="B2100" s="110">
        <v>45776</v>
      </c>
      <c r="C2100" s="89">
        <v>2.9</v>
      </c>
      <c r="D2100" s="89">
        <v>11.7</v>
      </c>
      <c r="E2100" s="96">
        <v>2413</v>
      </c>
      <c r="F2100" s="89">
        <v>0</v>
      </c>
      <c r="G2100" s="89">
        <v>1027.5999999999999</v>
      </c>
      <c r="H2100">
        <v>0.86</v>
      </c>
      <c r="I2100" t="s">
        <v>5</v>
      </c>
      <c r="J2100">
        <v>0.8</v>
      </c>
      <c r="K2100">
        <v>4</v>
      </c>
      <c r="L2100">
        <v>2025</v>
      </c>
      <c r="M2100" t="s">
        <v>127</v>
      </c>
      <c r="N2100" s="89" cm="1">
        <f t="array" ref="N2100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2100" s="89">
        <f>_34_KNMI_Stations[[#This Row],[graaddagen]]*_34_KNMI_Stations[[#This Row],[Gewogen factor]]</f>
        <v>5.0400000000000009</v>
      </c>
      <c r="P2100" s="89" cm="1">
        <f t="array" ref="P2100">IF(ISNUMBER(_34_KNMI_Stations[[#This Row],[Etmaal temperatuur °C]]),IF(_34_KNMI_Stations[[#This Row],[Etmaal temperatuur °C]]&gt;stookgrens[],_34_KNMI_Stations[[#This Row],[Etmaal temperatuur °C]]-stookgrens[],0),"")</f>
        <v>0</v>
      </c>
    </row>
    <row r="2101" spans="1:16" x14ac:dyDescent="0.25">
      <c r="A2101">
        <v>251</v>
      </c>
      <c r="B2101" s="110">
        <v>45777</v>
      </c>
      <c r="C2101" s="89">
        <v>3.3</v>
      </c>
      <c r="D2101" s="89">
        <v>14.5</v>
      </c>
      <c r="E2101" s="96">
        <v>2441</v>
      </c>
      <c r="F2101" s="89">
        <v>0</v>
      </c>
      <c r="G2101" s="89">
        <v>1024</v>
      </c>
      <c r="H2101">
        <v>0.8</v>
      </c>
      <c r="I2101" t="s">
        <v>5</v>
      </c>
      <c r="J2101">
        <v>0.8</v>
      </c>
      <c r="K2101">
        <v>4</v>
      </c>
      <c r="L2101">
        <v>2025</v>
      </c>
      <c r="M2101" t="s">
        <v>127</v>
      </c>
      <c r="N2101" s="89" cm="1">
        <f t="array" ref="N2101">IF(ISNUMBER(_34_KNMI_Stations[[#This Row],[Etmaal temperatuur °C]]),IF(_34_KNMI_Stations[[#This Row],[Etmaal temperatuur °C]]&lt;stookgrens[],stookgrens[]-_34_KNMI_Stations[[#This Row],[Etmaal temperatuur °C]],0),"")</f>
        <v>3.5</v>
      </c>
      <c r="O2101" s="89">
        <f>_34_KNMI_Stations[[#This Row],[graaddagen]]*_34_KNMI_Stations[[#This Row],[Gewogen factor]]</f>
        <v>2.8000000000000003</v>
      </c>
      <c r="P2101" s="89" cm="1">
        <f t="array" ref="P2101">IF(ISNUMBER(_34_KNMI_Stations[[#This Row],[Etmaal temperatuur °C]]),IF(_34_KNMI_Stations[[#This Row],[Etmaal temperatuur °C]]&gt;stookgrens[],_34_KNMI_Stations[[#This Row],[Etmaal temperatuur °C]]-stookgrens[],0),"")</f>
        <v>0</v>
      </c>
    </row>
    <row r="2102" spans="1:16" x14ac:dyDescent="0.25">
      <c r="A2102">
        <v>251</v>
      </c>
      <c r="B2102" s="110">
        <v>45778</v>
      </c>
      <c r="C2102" s="89">
        <v>2.5</v>
      </c>
      <c r="D2102" s="89">
        <v>16.3</v>
      </c>
      <c r="E2102" s="96">
        <v>2374</v>
      </c>
      <c r="F2102" s="89">
        <v>0</v>
      </c>
      <c r="G2102" s="89">
        <v>1017.9</v>
      </c>
      <c r="H2102">
        <v>0.79</v>
      </c>
      <c r="I2102" t="s">
        <v>5</v>
      </c>
      <c r="J2102">
        <v>0.8</v>
      </c>
      <c r="K2102">
        <v>5</v>
      </c>
      <c r="L2102">
        <v>2025</v>
      </c>
      <c r="M2102" t="s">
        <v>127</v>
      </c>
      <c r="N2102" s="89" cm="1">
        <f t="array" ref="N2102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2102" s="89">
        <f>_34_KNMI_Stations[[#This Row],[graaddagen]]*_34_KNMI_Stations[[#This Row],[Gewogen factor]]</f>
        <v>1.3599999999999994</v>
      </c>
      <c r="P2102" s="89" cm="1">
        <f t="array" ref="P2102">IF(ISNUMBER(_34_KNMI_Stations[[#This Row],[Etmaal temperatuur °C]]),IF(_34_KNMI_Stations[[#This Row],[Etmaal temperatuur °C]]&gt;stookgrens[],_34_KNMI_Stations[[#This Row],[Etmaal temperatuur °C]]-stookgrens[],0),"")</f>
        <v>0</v>
      </c>
    </row>
    <row r="2103" spans="1:16" x14ac:dyDescent="0.25">
      <c r="A2103">
        <v>251</v>
      </c>
      <c r="B2103" s="110">
        <v>45779</v>
      </c>
      <c r="C2103" s="89">
        <v>4.3</v>
      </c>
      <c r="D2103" s="89">
        <v>12.3</v>
      </c>
      <c r="E2103" s="96">
        <v>1979</v>
      </c>
      <c r="F2103" s="89">
        <v>0</v>
      </c>
      <c r="G2103" s="89">
        <v>1015.2</v>
      </c>
      <c r="H2103">
        <v>0.86</v>
      </c>
      <c r="I2103" t="s">
        <v>5</v>
      </c>
      <c r="J2103">
        <v>0.8</v>
      </c>
      <c r="K2103">
        <v>5</v>
      </c>
      <c r="L2103">
        <v>2025</v>
      </c>
      <c r="M2103" t="s">
        <v>127</v>
      </c>
      <c r="N2103" s="89" cm="1">
        <f t="array" ref="N2103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2103" s="89">
        <f>_34_KNMI_Stations[[#This Row],[graaddagen]]*_34_KNMI_Stations[[#This Row],[Gewogen factor]]</f>
        <v>4.5599999999999996</v>
      </c>
      <c r="P2103" s="89" cm="1">
        <f t="array" ref="P2103">IF(ISNUMBER(_34_KNMI_Stations[[#This Row],[Etmaal temperatuur °C]]),IF(_34_KNMI_Stations[[#This Row],[Etmaal temperatuur °C]]&gt;stookgrens[],_34_KNMI_Stations[[#This Row],[Etmaal temperatuur °C]]-stookgrens[],0),"")</f>
        <v>0</v>
      </c>
    </row>
    <row r="2104" spans="1:16" x14ac:dyDescent="0.25">
      <c r="A2104">
        <v>251</v>
      </c>
      <c r="B2104" s="110">
        <v>45780</v>
      </c>
      <c r="C2104" s="89">
        <v>4.9000000000000004</v>
      </c>
      <c r="D2104" s="89">
        <v>9.9</v>
      </c>
      <c r="E2104" s="96">
        <v>1881</v>
      </c>
      <c r="F2104" s="89">
        <v>-0.1</v>
      </c>
      <c r="G2104" s="89">
        <v>1011.9</v>
      </c>
      <c r="H2104">
        <v>0.8</v>
      </c>
      <c r="I2104" t="s">
        <v>5</v>
      </c>
      <c r="J2104">
        <v>0.8</v>
      </c>
      <c r="K2104">
        <v>5</v>
      </c>
      <c r="L2104">
        <v>2025</v>
      </c>
      <c r="M2104" t="s">
        <v>127</v>
      </c>
      <c r="N2104" s="89" cm="1">
        <f t="array" ref="N2104">IF(ISNUMBER(_34_KNMI_Stations[[#This Row],[Etmaal temperatuur °C]]),IF(_34_KNMI_Stations[[#This Row],[Etmaal temperatuur °C]]&lt;stookgrens[],stookgrens[]-_34_KNMI_Stations[[#This Row],[Etmaal temperatuur °C]],0),"")</f>
        <v>8.1</v>
      </c>
      <c r="O2104" s="89">
        <f>_34_KNMI_Stations[[#This Row],[graaddagen]]*_34_KNMI_Stations[[#This Row],[Gewogen factor]]</f>
        <v>6.48</v>
      </c>
      <c r="P2104" s="89" cm="1">
        <f t="array" ref="P2104">IF(ISNUMBER(_34_KNMI_Stations[[#This Row],[Etmaal temperatuur °C]]),IF(_34_KNMI_Stations[[#This Row],[Etmaal temperatuur °C]]&gt;stookgrens[],_34_KNMI_Stations[[#This Row],[Etmaal temperatuur °C]]-stookgrens[],0),"")</f>
        <v>0</v>
      </c>
    </row>
    <row r="2105" spans="1:16" x14ac:dyDescent="0.25">
      <c r="A2105">
        <v>251</v>
      </c>
      <c r="B2105" s="110">
        <v>45781</v>
      </c>
      <c r="C2105" s="89">
        <v>6.1</v>
      </c>
      <c r="D2105" s="89">
        <v>8.6</v>
      </c>
      <c r="E2105" s="96">
        <v>1968</v>
      </c>
      <c r="F2105" s="89">
        <v>0.4</v>
      </c>
      <c r="G2105" s="89">
        <v>1014.5</v>
      </c>
      <c r="H2105">
        <v>0.75</v>
      </c>
      <c r="I2105" t="s">
        <v>5</v>
      </c>
      <c r="J2105">
        <v>0.8</v>
      </c>
      <c r="K2105">
        <v>5</v>
      </c>
      <c r="L2105">
        <v>2025</v>
      </c>
      <c r="M2105" t="s">
        <v>127</v>
      </c>
      <c r="N2105" s="89" cm="1">
        <f t="array" ref="N2105">IF(ISNUMBER(_34_KNMI_Stations[[#This Row],[Etmaal temperatuur °C]]),IF(_34_KNMI_Stations[[#This Row],[Etmaal temperatuur °C]]&lt;stookgrens[],stookgrens[]-_34_KNMI_Stations[[#This Row],[Etmaal temperatuur °C]],0),"")</f>
        <v>9.4</v>
      </c>
      <c r="O2105" s="89">
        <f>_34_KNMI_Stations[[#This Row],[graaddagen]]*_34_KNMI_Stations[[#This Row],[Gewogen factor]]</f>
        <v>7.5200000000000005</v>
      </c>
      <c r="P2105" s="89" cm="1">
        <f t="array" ref="P2105">IF(ISNUMBER(_34_KNMI_Stations[[#This Row],[Etmaal temperatuur °C]]),IF(_34_KNMI_Stations[[#This Row],[Etmaal temperatuur °C]]&gt;stookgrens[],_34_KNMI_Stations[[#This Row],[Etmaal temperatuur °C]]-stookgrens[],0),"")</f>
        <v>0</v>
      </c>
    </row>
    <row r="2106" spans="1:16" x14ac:dyDescent="0.25">
      <c r="A2106">
        <v>251</v>
      </c>
      <c r="B2106" s="110">
        <v>45782</v>
      </c>
      <c r="C2106" s="89">
        <v>7</v>
      </c>
      <c r="D2106" s="89">
        <v>9.5</v>
      </c>
      <c r="E2106" s="96">
        <v>2513</v>
      </c>
      <c r="F2106" s="89">
        <v>-0.1</v>
      </c>
      <c r="G2106" s="89">
        <v>1021</v>
      </c>
      <c r="H2106">
        <v>0.67</v>
      </c>
      <c r="I2106" t="s">
        <v>5</v>
      </c>
      <c r="J2106">
        <v>0.8</v>
      </c>
      <c r="K2106">
        <v>5</v>
      </c>
      <c r="L2106">
        <v>2025</v>
      </c>
      <c r="M2106" t="s">
        <v>132</v>
      </c>
      <c r="N2106" s="89" cm="1">
        <f t="array" ref="N2106">IF(ISNUMBER(_34_KNMI_Stations[[#This Row],[Etmaal temperatuur °C]]),IF(_34_KNMI_Stations[[#This Row],[Etmaal temperatuur °C]]&lt;stookgrens[],stookgrens[]-_34_KNMI_Stations[[#This Row],[Etmaal temperatuur °C]],0),"")</f>
        <v>8.5</v>
      </c>
      <c r="O2106" s="89">
        <f>_34_KNMI_Stations[[#This Row],[graaddagen]]*_34_KNMI_Stations[[#This Row],[Gewogen factor]]</f>
        <v>6.8000000000000007</v>
      </c>
      <c r="P2106" s="89" cm="1">
        <f t="array" ref="P2106">IF(ISNUMBER(_34_KNMI_Stations[[#This Row],[Etmaal temperatuur °C]]),IF(_34_KNMI_Stations[[#This Row],[Etmaal temperatuur °C]]&gt;stookgrens[],_34_KNMI_Stations[[#This Row],[Etmaal temperatuur °C]]-stookgrens[],0),"")</f>
        <v>0</v>
      </c>
    </row>
    <row r="2107" spans="1:16" x14ac:dyDescent="0.25">
      <c r="A2107">
        <v>251</v>
      </c>
      <c r="B2107" s="110">
        <v>45783</v>
      </c>
      <c r="C2107" s="89">
        <v>5.5</v>
      </c>
      <c r="D2107" s="89">
        <v>9.3000000000000007</v>
      </c>
      <c r="E2107" s="96">
        <v>988</v>
      </c>
      <c r="F2107" s="89">
        <v>-0.1</v>
      </c>
      <c r="G2107" s="89">
        <v>1022.8</v>
      </c>
      <c r="H2107">
        <v>0.79</v>
      </c>
      <c r="I2107" t="s">
        <v>5</v>
      </c>
      <c r="J2107">
        <v>0.8</v>
      </c>
      <c r="K2107">
        <v>5</v>
      </c>
      <c r="L2107">
        <v>2025</v>
      </c>
      <c r="M2107" t="s">
        <v>132</v>
      </c>
      <c r="N2107" s="89" cm="1">
        <f t="array" ref="N2107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2107" s="89">
        <f>_34_KNMI_Stations[[#This Row],[graaddagen]]*_34_KNMI_Stations[[#This Row],[Gewogen factor]]</f>
        <v>6.96</v>
      </c>
      <c r="P2107" s="89" cm="1">
        <f t="array" ref="P2107">IF(ISNUMBER(_34_KNMI_Stations[[#This Row],[Etmaal temperatuur °C]]),IF(_34_KNMI_Stations[[#This Row],[Etmaal temperatuur °C]]&gt;stookgrens[],_34_KNMI_Stations[[#This Row],[Etmaal temperatuur °C]]-stookgrens[],0),"")</f>
        <v>0</v>
      </c>
    </row>
    <row r="2108" spans="1:16" x14ac:dyDescent="0.25">
      <c r="A2108">
        <v>251</v>
      </c>
      <c r="B2108" s="110">
        <v>45784</v>
      </c>
      <c r="C2108" s="89">
        <v>5.5</v>
      </c>
      <c r="D2108" s="89">
        <v>9.6</v>
      </c>
      <c r="E2108" s="96">
        <v>1994</v>
      </c>
      <c r="F2108" s="89">
        <v>0</v>
      </c>
      <c r="G2108" s="89">
        <v>1022.5</v>
      </c>
      <c r="H2108">
        <v>0.79</v>
      </c>
      <c r="I2108" t="s">
        <v>5</v>
      </c>
      <c r="J2108">
        <v>0.8</v>
      </c>
      <c r="K2108">
        <v>5</v>
      </c>
      <c r="L2108">
        <v>2025</v>
      </c>
      <c r="M2108" t="s">
        <v>132</v>
      </c>
      <c r="N2108" s="89" cm="1">
        <f t="array" ref="N2108">IF(ISNUMBER(_34_KNMI_Stations[[#This Row],[Etmaal temperatuur °C]]),IF(_34_KNMI_Stations[[#This Row],[Etmaal temperatuur °C]]&lt;stookgrens[],stookgrens[]-_34_KNMI_Stations[[#This Row],[Etmaal temperatuur °C]],0),"")</f>
        <v>8.4</v>
      </c>
      <c r="O2108" s="89">
        <f>_34_KNMI_Stations[[#This Row],[graaddagen]]*_34_KNMI_Stations[[#This Row],[Gewogen factor]]</f>
        <v>6.7200000000000006</v>
      </c>
      <c r="P2108" s="89" cm="1">
        <f t="array" ref="P2108">IF(ISNUMBER(_34_KNMI_Stations[[#This Row],[Etmaal temperatuur °C]]),IF(_34_KNMI_Stations[[#This Row],[Etmaal temperatuur °C]]&gt;stookgrens[],_34_KNMI_Stations[[#This Row],[Etmaal temperatuur °C]]-stookgrens[],0),"")</f>
        <v>0</v>
      </c>
    </row>
    <row r="2109" spans="1:16" x14ac:dyDescent="0.25">
      <c r="A2109">
        <v>251</v>
      </c>
      <c r="B2109" s="110">
        <v>45785</v>
      </c>
      <c r="C2109" s="89">
        <v>5.9</v>
      </c>
      <c r="D2109" s="89">
        <v>11.3</v>
      </c>
      <c r="E2109" s="96">
        <v>2629</v>
      </c>
      <c r="F2109" s="89">
        <v>0</v>
      </c>
      <c r="G2109" s="89">
        <v>1020.6</v>
      </c>
      <c r="H2109">
        <v>0.78</v>
      </c>
      <c r="I2109" t="s">
        <v>5</v>
      </c>
      <c r="J2109">
        <v>0.8</v>
      </c>
      <c r="K2109">
        <v>5</v>
      </c>
      <c r="L2109">
        <v>2025</v>
      </c>
      <c r="M2109" t="s">
        <v>132</v>
      </c>
      <c r="N2109" s="89" cm="1">
        <f t="array" ref="N2109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2109" s="89">
        <f>_34_KNMI_Stations[[#This Row],[graaddagen]]*_34_KNMI_Stations[[#This Row],[Gewogen factor]]</f>
        <v>5.3599999999999994</v>
      </c>
      <c r="P2109" s="89" cm="1">
        <f t="array" ref="P2109">IF(ISNUMBER(_34_KNMI_Stations[[#This Row],[Etmaal temperatuur °C]]),IF(_34_KNMI_Stations[[#This Row],[Etmaal temperatuur °C]]&gt;stookgrens[],_34_KNMI_Stations[[#This Row],[Etmaal temperatuur °C]]-stookgrens[],0),"")</f>
        <v>0</v>
      </c>
    </row>
    <row r="2110" spans="1:16" x14ac:dyDescent="0.25">
      <c r="A2110">
        <v>251</v>
      </c>
      <c r="B2110" s="110">
        <v>45786</v>
      </c>
      <c r="C2110" s="89">
        <v>3.8</v>
      </c>
      <c r="D2110" s="89">
        <v>11.1</v>
      </c>
      <c r="E2110" s="96">
        <v>2685</v>
      </c>
      <c r="F2110" s="89">
        <v>0</v>
      </c>
      <c r="G2110" s="89">
        <v>1022.8</v>
      </c>
      <c r="H2110">
        <v>0.77</v>
      </c>
      <c r="I2110" t="s">
        <v>5</v>
      </c>
      <c r="J2110">
        <v>0.8</v>
      </c>
      <c r="K2110">
        <v>5</v>
      </c>
      <c r="L2110">
        <v>2025</v>
      </c>
      <c r="M2110" t="s">
        <v>132</v>
      </c>
      <c r="N2110" s="89" cm="1">
        <f t="array" ref="N2110">IF(ISNUMBER(_34_KNMI_Stations[[#This Row],[Etmaal temperatuur °C]]),IF(_34_KNMI_Stations[[#This Row],[Etmaal temperatuur °C]]&lt;stookgrens[],stookgrens[]-_34_KNMI_Stations[[#This Row],[Etmaal temperatuur °C]],0),"")</f>
        <v>6.9</v>
      </c>
      <c r="O2110" s="89">
        <f>_34_KNMI_Stations[[#This Row],[graaddagen]]*_34_KNMI_Stations[[#This Row],[Gewogen factor]]</f>
        <v>5.5200000000000005</v>
      </c>
      <c r="P2110" s="89" cm="1">
        <f t="array" ref="P2110">IF(ISNUMBER(_34_KNMI_Stations[[#This Row],[Etmaal temperatuur °C]]),IF(_34_KNMI_Stations[[#This Row],[Etmaal temperatuur °C]]&gt;stookgrens[],_34_KNMI_Stations[[#This Row],[Etmaal temperatuur °C]]-stookgrens[],0),"")</f>
        <v>0</v>
      </c>
    </row>
    <row r="2111" spans="1:16" x14ac:dyDescent="0.25">
      <c r="A2111">
        <v>251</v>
      </c>
      <c r="B2111" s="110">
        <v>45787</v>
      </c>
      <c r="C2111" s="89">
        <v>4.9000000000000004</v>
      </c>
      <c r="D2111" s="89">
        <v>12</v>
      </c>
      <c r="E2111" s="96">
        <v>2576</v>
      </c>
      <c r="F2111" s="89">
        <v>0</v>
      </c>
      <c r="G2111" s="89">
        <v>1021.6</v>
      </c>
      <c r="H2111">
        <v>0.73</v>
      </c>
      <c r="I2111" t="s">
        <v>5</v>
      </c>
      <c r="J2111">
        <v>0.8</v>
      </c>
      <c r="K2111">
        <v>5</v>
      </c>
      <c r="L2111">
        <v>2025</v>
      </c>
      <c r="M2111" t="s">
        <v>132</v>
      </c>
      <c r="N2111" s="89" cm="1">
        <f t="array" ref="N2111">IF(ISNUMBER(_34_KNMI_Stations[[#This Row],[Etmaal temperatuur °C]]),IF(_34_KNMI_Stations[[#This Row],[Etmaal temperatuur °C]]&lt;stookgrens[],stookgrens[]-_34_KNMI_Stations[[#This Row],[Etmaal temperatuur °C]],0),"")</f>
        <v>6</v>
      </c>
      <c r="O2111" s="89">
        <f>_34_KNMI_Stations[[#This Row],[graaddagen]]*_34_KNMI_Stations[[#This Row],[Gewogen factor]]</f>
        <v>4.8000000000000007</v>
      </c>
      <c r="P2111" s="89" cm="1">
        <f t="array" ref="P2111">IF(ISNUMBER(_34_KNMI_Stations[[#This Row],[Etmaal temperatuur °C]]),IF(_34_KNMI_Stations[[#This Row],[Etmaal temperatuur °C]]&gt;stookgrens[],_34_KNMI_Stations[[#This Row],[Etmaal temperatuur °C]]-stookgrens[],0),"")</f>
        <v>0</v>
      </c>
    </row>
    <row r="2112" spans="1:16" x14ac:dyDescent="0.25">
      <c r="A2112">
        <v>251</v>
      </c>
      <c r="B2112" s="110">
        <v>45788</v>
      </c>
      <c r="C2112" s="89">
        <v>7.1</v>
      </c>
      <c r="D2112" s="89">
        <v>15.6</v>
      </c>
      <c r="E2112" s="96">
        <v>2653</v>
      </c>
      <c r="F2112" s="89">
        <v>0</v>
      </c>
      <c r="G2112" s="89">
        <v>1015.6</v>
      </c>
      <c r="H2112">
        <v>0.75</v>
      </c>
      <c r="I2112" t="s">
        <v>5</v>
      </c>
      <c r="J2112">
        <v>0.8</v>
      </c>
      <c r="K2112">
        <v>5</v>
      </c>
      <c r="L2112">
        <v>2025</v>
      </c>
      <c r="M2112" t="s">
        <v>132</v>
      </c>
      <c r="N2112" s="89" cm="1">
        <f t="array" ref="N2112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2112" s="89">
        <f>_34_KNMI_Stations[[#This Row],[graaddagen]]*_34_KNMI_Stations[[#This Row],[Gewogen factor]]</f>
        <v>1.9200000000000004</v>
      </c>
      <c r="P2112" s="89" cm="1">
        <f t="array" ref="P2112">IF(ISNUMBER(_34_KNMI_Stations[[#This Row],[Etmaal temperatuur °C]]),IF(_34_KNMI_Stations[[#This Row],[Etmaal temperatuur °C]]&gt;stookgrens[],_34_KNMI_Stations[[#This Row],[Etmaal temperatuur °C]]-stookgrens[],0),"")</f>
        <v>0</v>
      </c>
    </row>
    <row r="2113" spans="1:16" x14ac:dyDescent="0.25">
      <c r="A2113">
        <v>251</v>
      </c>
      <c r="B2113" s="110">
        <v>45789</v>
      </c>
      <c r="C2113" s="89">
        <v>7.9</v>
      </c>
      <c r="D2113" s="89">
        <v>15.2</v>
      </c>
      <c r="E2113" s="96">
        <v>2709</v>
      </c>
      <c r="F2113" s="89">
        <v>0</v>
      </c>
      <c r="G2113" s="89">
        <v>1015.9</v>
      </c>
      <c r="H2113">
        <v>0.68</v>
      </c>
      <c r="I2113" t="s">
        <v>5</v>
      </c>
      <c r="J2113">
        <v>0.8</v>
      </c>
      <c r="K2113">
        <v>5</v>
      </c>
      <c r="L2113">
        <v>2025</v>
      </c>
      <c r="M2113" t="s">
        <v>133</v>
      </c>
      <c r="N2113" s="89" cm="1">
        <f t="array" ref="N2113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2113" s="89">
        <f>_34_KNMI_Stations[[#This Row],[graaddagen]]*_34_KNMI_Stations[[#This Row],[Gewogen factor]]</f>
        <v>2.2400000000000007</v>
      </c>
      <c r="P2113" s="89" cm="1">
        <f t="array" ref="P2113">IF(ISNUMBER(_34_KNMI_Stations[[#This Row],[Etmaal temperatuur °C]]),IF(_34_KNMI_Stations[[#This Row],[Etmaal temperatuur °C]]&gt;stookgrens[],_34_KNMI_Stations[[#This Row],[Etmaal temperatuur °C]]-stookgrens[],0),"")</f>
        <v>0</v>
      </c>
    </row>
    <row r="2114" spans="1:16" x14ac:dyDescent="0.25">
      <c r="A2114">
        <v>251</v>
      </c>
      <c r="B2114" s="110">
        <v>45790</v>
      </c>
      <c r="C2114" s="89">
        <v>6.4</v>
      </c>
      <c r="D2114" s="89">
        <v>12.8</v>
      </c>
      <c r="E2114" s="96">
        <v>2762</v>
      </c>
      <c r="F2114" s="89">
        <v>0</v>
      </c>
      <c r="G2114" s="89">
        <v>1020.6</v>
      </c>
      <c r="H2114">
        <v>0.73</v>
      </c>
      <c r="I2114" t="s">
        <v>5</v>
      </c>
      <c r="J2114">
        <v>0.8</v>
      </c>
      <c r="K2114">
        <v>5</v>
      </c>
      <c r="L2114">
        <v>2025</v>
      </c>
      <c r="M2114" t="s">
        <v>133</v>
      </c>
      <c r="N2114" s="89" cm="1">
        <f t="array" ref="N2114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2114" s="89">
        <f>_34_KNMI_Stations[[#This Row],[graaddagen]]*_34_KNMI_Stations[[#This Row],[Gewogen factor]]</f>
        <v>4.1599999999999993</v>
      </c>
      <c r="P2114" s="89" cm="1">
        <f t="array" ref="P2114">IF(ISNUMBER(_34_KNMI_Stations[[#This Row],[Etmaal temperatuur °C]]),IF(_34_KNMI_Stations[[#This Row],[Etmaal temperatuur °C]]&gt;stookgrens[],_34_KNMI_Stations[[#This Row],[Etmaal temperatuur °C]]-stookgrens[],0),"")</f>
        <v>0</v>
      </c>
    </row>
    <row r="2115" spans="1:16" x14ac:dyDescent="0.25">
      <c r="A2115">
        <v>251</v>
      </c>
      <c r="B2115" s="110">
        <v>45791</v>
      </c>
      <c r="C2115" s="89">
        <v>5.8</v>
      </c>
      <c r="D2115" s="89">
        <v>11.6</v>
      </c>
      <c r="E2115" s="96">
        <v>2439</v>
      </c>
      <c r="F2115" s="89">
        <v>0</v>
      </c>
      <c r="G2115" s="89">
        <v>1020</v>
      </c>
      <c r="H2115">
        <v>0.82</v>
      </c>
      <c r="I2115" t="s">
        <v>5</v>
      </c>
      <c r="J2115">
        <v>0.8</v>
      </c>
      <c r="K2115">
        <v>5</v>
      </c>
      <c r="L2115">
        <v>2025</v>
      </c>
      <c r="M2115" t="s">
        <v>133</v>
      </c>
      <c r="N2115" s="89" cm="1">
        <f t="array" ref="N2115">IF(ISNUMBER(_34_KNMI_Stations[[#This Row],[Etmaal temperatuur °C]]),IF(_34_KNMI_Stations[[#This Row],[Etmaal temperatuur °C]]&lt;stookgrens[],stookgrens[]-_34_KNMI_Stations[[#This Row],[Etmaal temperatuur °C]],0),"")</f>
        <v>6.4</v>
      </c>
      <c r="O2115" s="89">
        <f>_34_KNMI_Stations[[#This Row],[graaddagen]]*_34_KNMI_Stations[[#This Row],[Gewogen factor]]</f>
        <v>5.120000000000001</v>
      </c>
      <c r="P2115" s="89" cm="1">
        <f t="array" ref="P2115">IF(ISNUMBER(_34_KNMI_Stations[[#This Row],[Etmaal temperatuur °C]]),IF(_34_KNMI_Stations[[#This Row],[Etmaal temperatuur °C]]&gt;stookgrens[],_34_KNMI_Stations[[#This Row],[Etmaal temperatuur °C]]-stookgrens[],0),"")</f>
        <v>0</v>
      </c>
    </row>
    <row r="2116" spans="1:16" x14ac:dyDescent="0.25">
      <c r="A2116">
        <v>251</v>
      </c>
      <c r="B2116" s="110">
        <v>45792</v>
      </c>
      <c r="C2116" s="89">
        <v>7.1</v>
      </c>
      <c r="D2116" s="89">
        <v>11.8</v>
      </c>
      <c r="E2116" s="96">
        <v>2810</v>
      </c>
      <c r="F2116" s="89">
        <v>0</v>
      </c>
      <c r="G2116" s="89">
        <v>1022.5</v>
      </c>
      <c r="H2116">
        <v>0.72</v>
      </c>
      <c r="I2116" t="s">
        <v>5</v>
      </c>
      <c r="J2116">
        <v>0.8</v>
      </c>
      <c r="K2116">
        <v>5</v>
      </c>
      <c r="L2116">
        <v>2025</v>
      </c>
      <c r="M2116" t="s">
        <v>133</v>
      </c>
      <c r="N2116" s="89" cm="1">
        <f t="array" ref="N2116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2116" s="89">
        <f>_34_KNMI_Stations[[#This Row],[graaddagen]]*_34_KNMI_Stations[[#This Row],[Gewogen factor]]</f>
        <v>4.96</v>
      </c>
      <c r="P2116" s="89" cm="1">
        <f t="array" ref="P2116">IF(ISNUMBER(_34_KNMI_Stations[[#This Row],[Etmaal temperatuur °C]]),IF(_34_KNMI_Stations[[#This Row],[Etmaal temperatuur °C]]&gt;stookgrens[],_34_KNMI_Stations[[#This Row],[Etmaal temperatuur °C]]-stookgrens[],0),"")</f>
        <v>0</v>
      </c>
    </row>
    <row r="2117" spans="1:16" x14ac:dyDescent="0.25">
      <c r="A2117">
        <v>251</v>
      </c>
      <c r="B2117" s="110">
        <v>45793</v>
      </c>
      <c r="C2117" s="89">
        <v>5.5</v>
      </c>
      <c r="D2117" s="89">
        <v>11.3</v>
      </c>
      <c r="E2117" s="96">
        <v>1183</v>
      </c>
      <c r="F2117" s="89">
        <v>0</v>
      </c>
      <c r="G2117" s="89">
        <v>1021.7</v>
      </c>
      <c r="H2117">
        <v>0.82</v>
      </c>
      <c r="I2117" t="s">
        <v>5</v>
      </c>
      <c r="J2117">
        <v>0.8</v>
      </c>
      <c r="K2117">
        <v>5</v>
      </c>
      <c r="L2117">
        <v>2025</v>
      </c>
      <c r="M2117" t="s">
        <v>133</v>
      </c>
      <c r="N2117" s="89" cm="1">
        <f t="array" ref="N2117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2117" s="89">
        <f>_34_KNMI_Stations[[#This Row],[graaddagen]]*_34_KNMI_Stations[[#This Row],[Gewogen factor]]</f>
        <v>5.3599999999999994</v>
      </c>
      <c r="P2117" s="89" cm="1">
        <f t="array" ref="P2117">IF(ISNUMBER(_34_KNMI_Stations[[#This Row],[Etmaal temperatuur °C]]),IF(_34_KNMI_Stations[[#This Row],[Etmaal temperatuur °C]]&gt;stookgrens[],_34_KNMI_Stations[[#This Row],[Etmaal temperatuur °C]]-stookgrens[],0),"")</f>
        <v>0</v>
      </c>
    </row>
    <row r="2118" spans="1:16" x14ac:dyDescent="0.25">
      <c r="A2118">
        <v>251</v>
      </c>
      <c r="B2118" s="110">
        <v>45794</v>
      </c>
      <c r="C2118" s="89">
        <v>5.5</v>
      </c>
      <c r="D2118" s="89">
        <v>11.5</v>
      </c>
      <c r="E2118" s="96">
        <v>2148</v>
      </c>
      <c r="F2118" s="89">
        <v>0</v>
      </c>
      <c r="G2118" s="89">
        <v>1019.1</v>
      </c>
      <c r="H2118">
        <v>0.84</v>
      </c>
      <c r="I2118" t="s">
        <v>5</v>
      </c>
      <c r="J2118">
        <v>0.8</v>
      </c>
      <c r="K2118">
        <v>5</v>
      </c>
      <c r="L2118">
        <v>2025</v>
      </c>
      <c r="M2118" t="s">
        <v>133</v>
      </c>
      <c r="N2118" s="89" cm="1">
        <f t="array" ref="N2118">IF(ISNUMBER(_34_KNMI_Stations[[#This Row],[Etmaal temperatuur °C]]),IF(_34_KNMI_Stations[[#This Row],[Etmaal temperatuur °C]]&lt;stookgrens[],stookgrens[]-_34_KNMI_Stations[[#This Row],[Etmaal temperatuur °C]],0),"")</f>
        <v>6.5</v>
      </c>
      <c r="O2118" s="89">
        <f>_34_KNMI_Stations[[#This Row],[graaddagen]]*_34_KNMI_Stations[[#This Row],[Gewogen factor]]</f>
        <v>5.2</v>
      </c>
      <c r="P2118" s="89" cm="1">
        <f t="array" ref="P2118">IF(ISNUMBER(_34_KNMI_Stations[[#This Row],[Etmaal temperatuur °C]]),IF(_34_KNMI_Stations[[#This Row],[Etmaal temperatuur °C]]&gt;stookgrens[],_34_KNMI_Stations[[#This Row],[Etmaal temperatuur °C]]-stookgrens[],0),"")</f>
        <v>0</v>
      </c>
    </row>
    <row r="2119" spans="1:16" x14ac:dyDescent="0.25">
      <c r="A2119">
        <v>251</v>
      </c>
      <c r="B2119" s="110">
        <v>45795</v>
      </c>
      <c r="C2119" s="89">
        <v>4</v>
      </c>
      <c r="D2119" s="89">
        <v>12.7</v>
      </c>
      <c r="E2119" s="96">
        <v>2815</v>
      </c>
      <c r="F2119" s="89">
        <v>0</v>
      </c>
      <c r="G2119" s="89">
        <v>1018.3</v>
      </c>
      <c r="H2119">
        <v>0.84</v>
      </c>
      <c r="I2119" t="s">
        <v>5</v>
      </c>
      <c r="J2119">
        <v>0.8</v>
      </c>
      <c r="K2119">
        <v>5</v>
      </c>
      <c r="L2119">
        <v>2025</v>
      </c>
      <c r="M2119" t="s">
        <v>133</v>
      </c>
      <c r="N2119" s="89" cm="1">
        <f t="array" ref="N2119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2119" s="89">
        <f>_34_KNMI_Stations[[#This Row],[graaddagen]]*_34_KNMI_Stations[[#This Row],[Gewogen factor]]</f>
        <v>4.2400000000000011</v>
      </c>
      <c r="P2119" s="89" cm="1">
        <f t="array" ref="P2119">IF(ISNUMBER(_34_KNMI_Stations[[#This Row],[Etmaal temperatuur °C]]),IF(_34_KNMI_Stations[[#This Row],[Etmaal temperatuur °C]]&gt;stookgrens[],_34_KNMI_Stations[[#This Row],[Etmaal temperatuur °C]]-stookgrens[],0),"")</f>
        <v>0</v>
      </c>
    </row>
    <row r="2120" spans="1:16" x14ac:dyDescent="0.25">
      <c r="A2120">
        <v>251</v>
      </c>
      <c r="B2120" s="110">
        <v>45796</v>
      </c>
      <c r="C2120" s="89">
        <v>3.6</v>
      </c>
      <c r="D2120" s="89">
        <v>12.6</v>
      </c>
      <c r="E2120" s="96">
        <v>2822</v>
      </c>
      <c r="F2120" s="89">
        <v>0</v>
      </c>
      <c r="G2120" s="89">
        <v>1021</v>
      </c>
      <c r="H2120">
        <v>0.83</v>
      </c>
      <c r="I2120" t="s">
        <v>5</v>
      </c>
      <c r="J2120">
        <v>0.8</v>
      </c>
      <c r="K2120">
        <v>5</v>
      </c>
      <c r="L2120">
        <v>2025</v>
      </c>
      <c r="M2120" t="s">
        <v>349</v>
      </c>
      <c r="N2120" s="89" cm="1">
        <f t="array" ref="N2120">IF(ISNUMBER(_34_KNMI_Stations[[#This Row],[Etmaal temperatuur °C]]),IF(_34_KNMI_Stations[[#This Row],[Etmaal temperatuur °C]]&lt;stookgrens[],stookgrens[]-_34_KNMI_Stations[[#This Row],[Etmaal temperatuur °C]],0),"")</f>
        <v>5.4</v>
      </c>
      <c r="O2120" s="89">
        <f>_34_KNMI_Stations[[#This Row],[graaddagen]]*_34_KNMI_Stations[[#This Row],[Gewogen factor]]</f>
        <v>4.32</v>
      </c>
      <c r="P2120" s="89" cm="1">
        <f t="array" ref="P2120">IF(ISNUMBER(_34_KNMI_Stations[[#This Row],[Etmaal temperatuur °C]]),IF(_34_KNMI_Stations[[#This Row],[Etmaal temperatuur °C]]&gt;stookgrens[],_34_KNMI_Stations[[#This Row],[Etmaal temperatuur °C]]-stookgrens[],0),"")</f>
        <v>0</v>
      </c>
    </row>
    <row r="2121" spans="1:16" x14ac:dyDescent="0.25">
      <c r="A2121">
        <v>251</v>
      </c>
      <c r="B2121" s="110">
        <v>45797</v>
      </c>
      <c r="C2121" s="89">
        <v>4.3</v>
      </c>
      <c r="D2121" s="89">
        <v>11.1</v>
      </c>
      <c r="E2121" s="96">
        <v>2701</v>
      </c>
      <c r="F2121" s="89">
        <v>0</v>
      </c>
      <c r="G2121" s="89">
        <v>1018.7</v>
      </c>
      <c r="H2121">
        <v>0.89</v>
      </c>
      <c r="I2121" t="s">
        <v>5</v>
      </c>
      <c r="J2121">
        <v>0.8</v>
      </c>
      <c r="K2121">
        <v>5</v>
      </c>
      <c r="L2121">
        <v>2025</v>
      </c>
      <c r="M2121" t="s">
        <v>349</v>
      </c>
      <c r="N2121" s="89" cm="1">
        <f t="array" ref="N2121">IF(ISNUMBER(_34_KNMI_Stations[[#This Row],[Etmaal temperatuur °C]]),IF(_34_KNMI_Stations[[#This Row],[Etmaal temperatuur °C]]&lt;stookgrens[],stookgrens[]-_34_KNMI_Stations[[#This Row],[Etmaal temperatuur °C]],0),"")</f>
        <v>6.9</v>
      </c>
      <c r="O2121" s="89">
        <f>_34_KNMI_Stations[[#This Row],[graaddagen]]*_34_KNMI_Stations[[#This Row],[Gewogen factor]]</f>
        <v>5.5200000000000005</v>
      </c>
      <c r="P2121" s="89" cm="1">
        <f t="array" ref="P2121">IF(ISNUMBER(_34_KNMI_Stations[[#This Row],[Etmaal temperatuur °C]]),IF(_34_KNMI_Stations[[#This Row],[Etmaal temperatuur °C]]&gt;stookgrens[],_34_KNMI_Stations[[#This Row],[Etmaal temperatuur °C]]-stookgrens[],0),"")</f>
        <v>0</v>
      </c>
    </row>
    <row r="2122" spans="1:16" x14ac:dyDescent="0.25">
      <c r="A2122">
        <v>251</v>
      </c>
      <c r="B2122" s="110">
        <v>45798</v>
      </c>
      <c r="C2122" s="89">
        <v>6.5</v>
      </c>
      <c r="D2122" s="89">
        <v>11.5</v>
      </c>
      <c r="E2122" s="96">
        <v>1824</v>
      </c>
      <c r="F2122" s="89">
        <v>0</v>
      </c>
      <c r="G2122" s="89">
        <v>1014.1</v>
      </c>
      <c r="H2122">
        <v>0.74</v>
      </c>
      <c r="I2122" t="s">
        <v>5</v>
      </c>
      <c r="J2122">
        <v>0.8</v>
      </c>
      <c r="K2122">
        <v>5</v>
      </c>
      <c r="L2122">
        <v>2025</v>
      </c>
      <c r="M2122" t="s">
        <v>349</v>
      </c>
      <c r="N2122" s="89" cm="1">
        <f t="array" ref="N2122">IF(ISNUMBER(_34_KNMI_Stations[[#This Row],[Etmaal temperatuur °C]]),IF(_34_KNMI_Stations[[#This Row],[Etmaal temperatuur °C]]&lt;stookgrens[],stookgrens[]-_34_KNMI_Stations[[#This Row],[Etmaal temperatuur °C]],0),"")</f>
        <v>6.5</v>
      </c>
      <c r="O2122" s="89">
        <f>_34_KNMI_Stations[[#This Row],[graaddagen]]*_34_KNMI_Stations[[#This Row],[Gewogen factor]]</f>
        <v>5.2</v>
      </c>
      <c r="P2122" s="89" cm="1">
        <f t="array" ref="P2122">IF(ISNUMBER(_34_KNMI_Stations[[#This Row],[Etmaal temperatuur °C]]),IF(_34_KNMI_Stations[[#This Row],[Etmaal temperatuur °C]]&gt;stookgrens[],_34_KNMI_Stations[[#This Row],[Etmaal temperatuur °C]]-stookgrens[],0),"")</f>
        <v>0</v>
      </c>
    </row>
    <row r="2123" spans="1:16" x14ac:dyDescent="0.25">
      <c r="A2123">
        <v>251</v>
      </c>
      <c r="B2123" s="110">
        <v>45799</v>
      </c>
      <c r="C2123" s="89">
        <v>8.1999999999999993</v>
      </c>
      <c r="D2123" s="89">
        <v>10.6</v>
      </c>
      <c r="E2123" s="96">
        <v>2554</v>
      </c>
      <c r="F2123" s="89">
        <v>0.4</v>
      </c>
      <c r="G2123" s="89">
        <v>1014.8</v>
      </c>
      <c r="H2123">
        <v>0.64</v>
      </c>
      <c r="I2123" t="s">
        <v>5</v>
      </c>
      <c r="J2123">
        <v>0.8</v>
      </c>
      <c r="K2123">
        <v>5</v>
      </c>
      <c r="L2123">
        <v>2025</v>
      </c>
      <c r="M2123" t="s">
        <v>349</v>
      </c>
      <c r="N2123" s="89" cm="1">
        <f t="array" ref="N2123">IF(ISNUMBER(_34_KNMI_Stations[[#This Row],[Etmaal temperatuur °C]]),IF(_34_KNMI_Stations[[#This Row],[Etmaal temperatuur °C]]&lt;stookgrens[],stookgrens[]-_34_KNMI_Stations[[#This Row],[Etmaal temperatuur °C]],0),"")</f>
        <v>7.4</v>
      </c>
      <c r="O2123" s="89">
        <f>_34_KNMI_Stations[[#This Row],[graaddagen]]*_34_KNMI_Stations[[#This Row],[Gewogen factor]]</f>
        <v>5.9200000000000008</v>
      </c>
      <c r="P2123" s="89" cm="1">
        <f t="array" ref="P2123">IF(ISNUMBER(_34_KNMI_Stations[[#This Row],[Etmaal temperatuur °C]]),IF(_34_KNMI_Stations[[#This Row],[Etmaal temperatuur °C]]&gt;stookgrens[],_34_KNMI_Stations[[#This Row],[Etmaal temperatuur °C]]-stookgrens[],0),"")</f>
        <v>0</v>
      </c>
    </row>
    <row r="2124" spans="1:16" x14ac:dyDescent="0.25">
      <c r="A2124">
        <v>251</v>
      </c>
      <c r="B2124" s="110">
        <v>45800</v>
      </c>
      <c r="C2124" s="89">
        <v>6.6</v>
      </c>
      <c r="D2124" s="89">
        <v>9.8000000000000007</v>
      </c>
      <c r="E2124" s="96">
        <v>2164</v>
      </c>
      <c r="F2124" s="89">
        <v>2.1</v>
      </c>
      <c r="G2124" s="89">
        <v>1015.4</v>
      </c>
      <c r="H2124">
        <v>0.74</v>
      </c>
      <c r="I2124" t="s">
        <v>5</v>
      </c>
      <c r="J2124">
        <v>0.8</v>
      </c>
      <c r="K2124">
        <v>5</v>
      </c>
      <c r="L2124">
        <v>2025</v>
      </c>
      <c r="M2124" t="s">
        <v>349</v>
      </c>
      <c r="N2124" s="89" cm="1">
        <f t="array" ref="N2124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2124" s="89">
        <f>_34_KNMI_Stations[[#This Row],[graaddagen]]*_34_KNMI_Stations[[#This Row],[Gewogen factor]]</f>
        <v>6.56</v>
      </c>
      <c r="P2124" s="89" cm="1">
        <f t="array" ref="P2124">IF(ISNUMBER(_34_KNMI_Stations[[#This Row],[Etmaal temperatuur °C]]),IF(_34_KNMI_Stations[[#This Row],[Etmaal temperatuur °C]]&gt;stookgrens[],_34_KNMI_Stations[[#This Row],[Etmaal temperatuur °C]]-stookgrens[],0),"")</f>
        <v>0</v>
      </c>
    </row>
    <row r="2125" spans="1:16" x14ac:dyDescent="0.25">
      <c r="A2125">
        <v>251</v>
      </c>
      <c r="B2125" s="110">
        <v>45801</v>
      </c>
      <c r="C2125" s="89">
        <v>7.6</v>
      </c>
      <c r="D2125" s="89">
        <v>13.1</v>
      </c>
      <c r="E2125" s="96">
        <v>801</v>
      </c>
      <c r="F2125" s="89">
        <v>4.5999999999999996</v>
      </c>
      <c r="G2125" s="89">
        <v>1009.9</v>
      </c>
      <c r="H2125">
        <v>0.91</v>
      </c>
      <c r="I2125" t="s">
        <v>5</v>
      </c>
      <c r="J2125">
        <v>0.8</v>
      </c>
      <c r="K2125">
        <v>5</v>
      </c>
      <c r="L2125">
        <v>2025</v>
      </c>
      <c r="M2125" t="s">
        <v>349</v>
      </c>
      <c r="N2125" s="89" cm="1">
        <f t="array" ref="N2125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2125" s="89">
        <f>_34_KNMI_Stations[[#This Row],[graaddagen]]*_34_KNMI_Stations[[#This Row],[Gewogen factor]]</f>
        <v>3.9200000000000004</v>
      </c>
      <c r="P2125" s="89" cm="1">
        <f t="array" ref="P2125">IF(ISNUMBER(_34_KNMI_Stations[[#This Row],[Etmaal temperatuur °C]]),IF(_34_KNMI_Stations[[#This Row],[Etmaal temperatuur °C]]&gt;stookgrens[],_34_KNMI_Stations[[#This Row],[Etmaal temperatuur °C]]-stookgrens[],0),"")</f>
        <v>0</v>
      </c>
    </row>
    <row r="2126" spans="1:16" x14ac:dyDescent="0.25">
      <c r="A2126">
        <v>251</v>
      </c>
      <c r="B2126" s="110">
        <v>45802</v>
      </c>
      <c r="C2126" s="89">
        <v>8.4</v>
      </c>
      <c r="D2126" s="89">
        <v>14.5</v>
      </c>
      <c r="E2126" s="96">
        <v>1949</v>
      </c>
      <c r="F2126" s="89">
        <v>3.8</v>
      </c>
      <c r="G2126" s="89">
        <v>1007.1</v>
      </c>
      <c r="H2126">
        <v>0.85</v>
      </c>
      <c r="I2126" t="s">
        <v>5</v>
      </c>
      <c r="J2126">
        <v>0.8</v>
      </c>
      <c r="K2126">
        <v>5</v>
      </c>
      <c r="L2126">
        <v>2025</v>
      </c>
      <c r="M2126" t="s">
        <v>349</v>
      </c>
      <c r="N2126" s="89" cm="1">
        <f t="array" ref="N2126">IF(ISNUMBER(_34_KNMI_Stations[[#This Row],[Etmaal temperatuur °C]]),IF(_34_KNMI_Stations[[#This Row],[Etmaal temperatuur °C]]&lt;stookgrens[],stookgrens[]-_34_KNMI_Stations[[#This Row],[Etmaal temperatuur °C]],0),"")</f>
        <v>3.5</v>
      </c>
      <c r="O2126" s="89">
        <f>_34_KNMI_Stations[[#This Row],[graaddagen]]*_34_KNMI_Stations[[#This Row],[Gewogen factor]]</f>
        <v>2.8000000000000003</v>
      </c>
      <c r="P2126" s="89" cm="1">
        <f t="array" ref="P2126">IF(ISNUMBER(_34_KNMI_Stations[[#This Row],[Etmaal temperatuur °C]]),IF(_34_KNMI_Stations[[#This Row],[Etmaal temperatuur °C]]&gt;stookgrens[],_34_KNMI_Stations[[#This Row],[Etmaal temperatuur °C]]-stookgrens[],0),"")</f>
        <v>0</v>
      </c>
    </row>
    <row r="2127" spans="1:16" x14ac:dyDescent="0.25">
      <c r="A2127">
        <v>251</v>
      </c>
      <c r="B2127" s="110">
        <v>45803</v>
      </c>
      <c r="C2127" s="89">
        <v>8.3000000000000007</v>
      </c>
      <c r="D2127" s="89">
        <v>14.3</v>
      </c>
      <c r="E2127" s="96">
        <v>2473</v>
      </c>
      <c r="F2127" s="89">
        <v>1.6</v>
      </c>
      <c r="G2127" s="89">
        <v>1013.4</v>
      </c>
      <c r="H2127">
        <v>0.78</v>
      </c>
      <c r="I2127" t="s">
        <v>5</v>
      </c>
      <c r="J2127">
        <v>0.8</v>
      </c>
      <c r="K2127">
        <v>5</v>
      </c>
      <c r="L2127">
        <v>2025</v>
      </c>
      <c r="M2127" t="s">
        <v>350</v>
      </c>
      <c r="N2127" s="89" cm="1">
        <f t="array" ref="N2127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2127" s="89">
        <f>_34_KNMI_Stations[[#This Row],[graaddagen]]*_34_KNMI_Stations[[#This Row],[Gewogen factor]]</f>
        <v>2.9599999999999995</v>
      </c>
      <c r="P2127" s="89" cm="1">
        <f t="array" ref="P2127">IF(ISNUMBER(_34_KNMI_Stations[[#This Row],[Etmaal temperatuur °C]]),IF(_34_KNMI_Stations[[#This Row],[Etmaal temperatuur °C]]&gt;stookgrens[],_34_KNMI_Stations[[#This Row],[Etmaal temperatuur °C]]-stookgrens[],0),"")</f>
        <v>0</v>
      </c>
    </row>
    <row r="2128" spans="1:16" x14ac:dyDescent="0.25">
      <c r="A2128">
        <v>251</v>
      </c>
      <c r="B2128" s="110">
        <v>45804</v>
      </c>
      <c r="C2128" s="89">
        <v>9.8000000000000007</v>
      </c>
      <c r="D2128" s="89">
        <v>14</v>
      </c>
      <c r="E2128" s="96">
        <v>1128</v>
      </c>
      <c r="F2128" s="89">
        <v>18.3</v>
      </c>
      <c r="G2128" s="89">
        <v>1009.6</v>
      </c>
      <c r="H2128">
        <v>0.91</v>
      </c>
      <c r="I2128" t="s">
        <v>5</v>
      </c>
      <c r="J2128">
        <v>0.8</v>
      </c>
      <c r="K2128">
        <v>5</v>
      </c>
      <c r="L2128">
        <v>2025</v>
      </c>
      <c r="M2128" t="s">
        <v>350</v>
      </c>
      <c r="N2128" s="89" cm="1">
        <f t="array" ref="N2128">IF(ISNUMBER(_34_KNMI_Stations[[#This Row],[Etmaal temperatuur °C]]),IF(_34_KNMI_Stations[[#This Row],[Etmaal temperatuur °C]]&lt;stookgrens[],stookgrens[]-_34_KNMI_Stations[[#This Row],[Etmaal temperatuur °C]],0),"")</f>
        <v>4</v>
      </c>
      <c r="O2128" s="89">
        <f>_34_KNMI_Stations[[#This Row],[graaddagen]]*_34_KNMI_Stations[[#This Row],[Gewogen factor]]</f>
        <v>3.2</v>
      </c>
      <c r="P2128" s="89" cm="1">
        <f t="array" ref="P2128">IF(ISNUMBER(_34_KNMI_Stations[[#This Row],[Etmaal temperatuur °C]]),IF(_34_KNMI_Stations[[#This Row],[Etmaal temperatuur °C]]&gt;stookgrens[],_34_KNMI_Stations[[#This Row],[Etmaal temperatuur °C]]-stookgrens[],0),"")</f>
        <v>0</v>
      </c>
    </row>
    <row r="2129" spans="1:16" x14ac:dyDescent="0.25">
      <c r="A2129">
        <v>251</v>
      </c>
      <c r="B2129" s="110">
        <v>45805</v>
      </c>
      <c r="C2129" s="89">
        <v>5.7</v>
      </c>
      <c r="D2129" s="89">
        <v>12.9</v>
      </c>
      <c r="E2129" s="96">
        <v>2455</v>
      </c>
      <c r="F2129" s="89">
        <v>0.2</v>
      </c>
      <c r="G2129" s="89">
        <v>1013.8</v>
      </c>
      <c r="H2129">
        <v>0.87</v>
      </c>
      <c r="I2129" t="s">
        <v>5</v>
      </c>
      <c r="J2129">
        <v>0.8</v>
      </c>
      <c r="K2129">
        <v>5</v>
      </c>
      <c r="L2129">
        <v>2025</v>
      </c>
      <c r="M2129" t="s">
        <v>350</v>
      </c>
      <c r="N2129" s="89" cm="1">
        <f t="array" ref="N2129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2129" s="89">
        <f>_34_KNMI_Stations[[#This Row],[graaddagen]]*_34_KNMI_Stations[[#This Row],[Gewogen factor]]</f>
        <v>4.08</v>
      </c>
      <c r="P2129" s="89" cm="1">
        <f t="array" ref="P2129">IF(ISNUMBER(_34_KNMI_Stations[[#This Row],[Etmaal temperatuur °C]]),IF(_34_KNMI_Stations[[#This Row],[Etmaal temperatuur °C]]&gt;stookgrens[],_34_KNMI_Stations[[#This Row],[Etmaal temperatuur °C]]-stookgrens[],0),"")</f>
        <v>0</v>
      </c>
    </row>
    <row r="2130" spans="1:16" x14ac:dyDescent="0.25">
      <c r="A2130">
        <v>251</v>
      </c>
      <c r="B2130" s="110">
        <v>45806</v>
      </c>
      <c r="C2130" s="89">
        <v>7.2</v>
      </c>
      <c r="D2130" s="89">
        <v>13.4</v>
      </c>
      <c r="E2130" s="96">
        <v>662</v>
      </c>
      <c r="F2130" s="89">
        <v>3.2</v>
      </c>
      <c r="G2130" s="89">
        <v>1017.6</v>
      </c>
      <c r="H2130">
        <v>0.93</v>
      </c>
      <c r="I2130" t="s">
        <v>5</v>
      </c>
      <c r="J2130">
        <v>0.8</v>
      </c>
      <c r="K2130">
        <v>5</v>
      </c>
      <c r="L2130">
        <v>2025</v>
      </c>
      <c r="M2130" t="s">
        <v>350</v>
      </c>
      <c r="N2130" s="89" cm="1">
        <f t="array" ref="N2130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2130" s="89">
        <f>_34_KNMI_Stations[[#This Row],[graaddagen]]*_34_KNMI_Stations[[#This Row],[Gewogen factor]]</f>
        <v>3.6799999999999997</v>
      </c>
      <c r="P2130" s="89" cm="1">
        <f t="array" ref="P2130">IF(ISNUMBER(_34_KNMI_Stations[[#This Row],[Etmaal temperatuur °C]]),IF(_34_KNMI_Stations[[#This Row],[Etmaal temperatuur °C]]&gt;stookgrens[],_34_KNMI_Stations[[#This Row],[Etmaal temperatuur °C]]-stookgrens[],0),"")</f>
        <v>0</v>
      </c>
    </row>
    <row r="2131" spans="1:16" x14ac:dyDescent="0.25">
      <c r="A2131">
        <v>251</v>
      </c>
      <c r="B2131" s="110">
        <v>45807</v>
      </c>
      <c r="C2131" s="89">
        <v>7.3</v>
      </c>
      <c r="D2131" s="89">
        <v>15.7</v>
      </c>
      <c r="E2131" s="96">
        <v>2504</v>
      </c>
      <c r="F2131" s="89">
        <v>0</v>
      </c>
      <c r="G2131" s="89">
        <v>1017.8</v>
      </c>
      <c r="H2131">
        <v>0.92</v>
      </c>
      <c r="I2131" t="s">
        <v>5</v>
      </c>
      <c r="J2131">
        <v>0.8</v>
      </c>
      <c r="K2131">
        <v>5</v>
      </c>
      <c r="L2131">
        <v>2025</v>
      </c>
      <c r="M2131" t="s">
        <v>350</v>
      </c>
      <c r="N2131" s="89" cm="1">
        <f t="array" ref="N2131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2131" s="89">
        <f>_34_KNMI_Stations[[#This Row],[graaddagen]]*_34_KNMI_Stations[[#This Row],[Gewogen factor]]</f>
        <v>1.8400000000000007</v>
      </c>
      <c r="P2131" s="89" cm="1">
        <f t="array" ref="P2131">IF(ISNUMBER(_34_KNMI_Stations[[#This Row],[Etmaal temperatuur °C]]),IF(_34_KNMI_Stations[[#This Row],[Etmaal temperatuur °C]]&gt;stookgrens[],_34_KNMI_Stations[[#This Row],[Etmaal temperatuur °C]]-stookgrens[],0),"")</f>
        <v>0</v>
      </c>
    </row>
    <row r="2132" spans="1:16" x14ac:dyDescent="0.25">
      <c r="A2132">
        <v>251</v>
      </c>
      <c r="B2132" s="110">
        <v>45808</v>
      </c>
      <c r="C2132" s="89">
        <v>3.1</v>
      </c>
      <c r="D2132" s="89">
        <v>17</v>
      </c>
      <c r="E2132" s="96">
        <v>2489</v>
      </c>
      <c r="F2132" s="89">
        <v>0</v>
      </c>
      <c r="G2132" s="89">
        <v>1016.2</v>
      </c>
      <c r="H2132">
        <v>0.9</v>
      </c>
      <c r="I2132" t="s">
        <v>5</v>
      </c>
      <c r="J2132">
        <v>0.8</v>
      </c>
      <c r="K2132">
        <v>5</v>
      </c>
      <c r="L2132">
        <v>2025</v>
      </c>
      <c r="M2132" t="s">
        <v>350</v>
      </c>
      <c r="N2132" s="89" cm="1">
        <f t="array" ref="N2132">IF(ISNUMBER(_34_KNMI_Stations[[#This Row],[Etmaal temperatuur °C]]),IF(_34_KNMI_Stations[[#This Row],[Etmaal temperatuur °C]]&lt;stookgrens[],stookgrens[]-_34_KNMI_Stations[[#This Row],[Etmaal temperatuur °C]],0),"")</f>
        <v>1</v>
      </c>
      <c r="O2132" s="89">
        <f>_34_KNMI_Stations[[#This Row],[graaddagen]]*_34_KNMI_Stations[[#This Row],[Gewogen factor]]</f>
        <v>0.8</v>
      </c>
      <c r="P2132" s="89" cm="1">
        <f t="array" ref="P2132">IF(ISNUMBER(_34_KNMI_Stations[[#This Row],[Etmaal temperatuur °C]]),IF(_34_KNMI_Stations[[#This Row],[Etmaal temperatuur °C]]&gt;stookgrens[],_34_KNMI_Stations[[#This Row],[Etmaal temperatuur °C]]-stookgrens[],0),"")</f>
        <v>0</v>
      </c>
    </row>
    <row r="2133" spans="1:16" x14ac:dyDescent="0.25">
      <c r="A2133">
        <v>251</v>
      </c>
      <c r="B2133" s="110">
        <v>45809</v>
      </c>
      <c r="C2133" s="89">
        <v>6.4</v>
      </c>
      <c r="D2133" s="89">
        <v>15.5</v>
      </c>
      <c r="E2133" s="96">
        <v>2240</v>
      </c>
      <c r="F2133" s="89">
        <v>0</v>
      </c>
      <c r="G2133" s="89">
        <v>1011.9</v>
      </c>
      <c r="H2133">
        <v>0.81</v>
      </c>
      <c r="I2133" t="s">
        <v>5</v>
      </c>
      <c r="J2133">
        <v>0.8</v>
      </c>
      <c r="K2133">
        <v>6</v>
      </c>
      <c r="L2133">
        <v>2025</v>
      </c>
      <c r="M2133" t="s">
        <v>350</v>
      </c>
      <c r="N2133" s="89" cm="1">
        <f t="array" ref="N2133">IF(ISNUMBER(_34_KNMI_Stations[[#This Row],[Etmaal temperatuur °C]]),IF(_34_KNMI_Stations[[#This Row],[Etmaal temperatuur °C]]&lt;stookgrens[],stookgrens[]-_34_KNMI_Stations[[#This Row],[Etmaal temperatuur °C]],0),"")</f>
        <v>2.5</v>
      </c>
      <c r="O2133" s="89">
        <f>_34_KNMI_Stations[[#This Row],[graaddagen]]*_34_KNMI_Stations[[#This Row],[Gewogen factor]]</f>
        <v>2</v>
      </c>
      <c r="P2133" s="89" cm="1">
        <f t="array" ref="P2133">IF(ISNUMBER(_34_KNMI_Stations[[#This Row],[Etmaal temperatuur °C]]),IF(_34_KNMI_Stations[[#This Row],[Etmaal temperatuur °C]]&gt;stookgrens[],_34_KNMI_Stations[[#This Row],[Etmaal temperatuur °C]]-stookgrens[],0),"")</f>
        <v>0</v>
      </c>
    </row>
    <row r="2134" spans="1:16" x14ac:dyDescent="0.25">
      <c r="A2134">
        <v>251</v>
      </c>
      <c r="B2134" s="110">
        <v>45810</v>
      </c>
      <c r="C2134" s="89">
        <v>5</v>
      </c>
      <c r="D2134" s="89">
        <v>13.8</v>
      </c>
      <c r="E2134" s="96">
        <v>2132</v>
      </c>
      <c r="F2134" s="89">
        <v>0.2</v>
      </c>
      <c r="G2134" s="89">
        <v>1014.5</v>
      </c>
      <c r="H2134">
        <v>0.8</v>
      </c>
      <c r="I2134" t="s">
        <v>5</v>
      </c>
      <c r="J2134">
        <v>0.8</v>
      </c>
      <c r="K2134">
        <v>6</v>
      </c>
      <c r="L2134">
        <v>2025</v>
      </c>
      <c r="M2134" t="s">
        <v>351</v>
      </c>
      <c r="N2134" s="89" cm="1">
        <f t="array" ref="N2134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2134" s="89">
        <f>_34_KNMI_Stations[[#This Row],[graaddagen]]*_34_KNMI_Stations[[#This Row],[Gewogen factor]]</f>
        <v>3.3599999999999994</v>
      </c>
      <c r="P2134" s="89" cm="1">
        <f t="array" ref="P2134">IF(ISNUMBER(_34_KNMI_Stations[[#This Row],[Etmaal temperatuur °C]]),IF(_34_KNMI_Stations[[#This Row],[Etmaal temperatuur °C]]&gt;stookgrens[],_34_KNMI_Stations[[#This Row],[Etmaal temperatuur °C]]-stookgrens[],0),"")</f>
        <v>0</v>
      </c>
    </row>
    <row r="2135" spans="1:16" x14ac:dyDescent="0.25">
      <c r="A2135">
        <v>251</v>
      </c>
      <c r="B2135" s="110">
        <v>45811</v>
      </c>
      <c r="C2135" s="89">
        <v>10.1</v>
      </c>
      <c r="D2135" s="89">
        <v>15.9</v>
      </c>
      <c r="E2135" s="96">
        <v>2103</v>
      </c>
      <c r="F2135" s="89">
        <v>-0.1</v>
      </c>
      <c r="G2135" s="89">
        <v>1008.2</v>
      </c>
      <c r="H2135">
        <v>0.74</v>
      </c>
      <c r="I2135" t="s">
        <v>5</v>
      </c>
      <c r="J2135">
        <v>0.8</v>
      </c>
      <c r="K2135">
        <v>6</v>
      </c>
      <c r="L2135">
        <v>2025</v>
      </c>
      <c r="M2135" t="s">
        <v>351</v>
      </c>
      <c r="N2135" s="89" cm="1">
        <f t="array" ref="N2135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2135" s="89">
        <f>_34_KNMI_Stations[[#This Row],[graaddagen]]*_34_KNMI_Stations[[#This Row],[Gewogen factor]]</f>
        <v>1.6799999999999997</v>
      </c>
      <c r="P2135" s="89" cm="1">
        <f t="array" ref="P2135">IF(ISNUMBER(_34_KNMI_Stations[[#This Row],[Etmaal temperatuur °C]]),IF(_34_KNMI_Stations[[#This Row],[Etmaal temperatuur °C]]&gt;stookgrens[],_34_KNMI_Stations[[#This Row],[Etmaal temperatuur °C]]-stookgrens[],0),"")</f>
        <v>0</v>
      </c>
    </row>
    <row r="2136" spans="1:16" x14ac:dyDescent="0.25">
      <c r="A2136">
        <v>251</v>
      </c>
      <c r="B2136" s="110">
        <v>45812</v>
      </c>
      <c r="C2136" s="89">
        <v>8</v>
      </c>
      <c r="D2136" s="89">
        <v>15</v>
      </c>
      <c r="E2136" s="96">
        <v>2650</v>
      </c>
      <c r="F2136" s="89">
        <v>0.1</v>
      </c>
      <c r="G2136" s="89">
        <v>1005.7</v>
      </c>
      <c r="H2136">
        <v>0.78</v>
      </c>
      <c r="I2136" t="s">
        <v>5</v>
      </c>
      <c r="J2136">
        <v>0.8</v>
      </c>
      <c r="K2136">
        <v>6</v>
      </c>
      <c r="L2136">
        <v>2025</v>
      </c>
      <c r="M2136" t="s">
        <v>351</v>
      </c>
      <c r="N2136" s="89" cm="1">
        <f t="array" ref="N2136">IF(ISNUMBER(_34_KNMI_Stations[[#This Row],[Etmaal temperatuur °C]]),IF(_34_KNMI_Stations[[#This Row],[Etmaal temperatuur °C]]&lt;stookgrens[],stookgrens[]-_34_KNMI_Stations[[#This Row],[Etmaal temperatuur °C]],0),"")</f>
        <v>3</v>
      </c>
      <c r="O2136" s="89">
        <f>_34_KNMI_Stations[[#This Row],[graaddagen]]*_34_KNMI_Stations[[#This Row],[Gewogen factor]]</f>
        <v>2.4000000000000004</v>
      </c>
      <c r="P2136" s="89" cm="1">
        <f t="array" ref="P2136">IF(ISNUMBER(_34_KNMI_Stations[[#This Row],[Etmaal temperatuur °C]]),IF(_34_KNMI_Stations[[#This Row],[Etmaal temperatuur °C]]&gt;stookgrens[],_34_KNMI_Stations[[#This Row],[Etmaal temperatuur °C]]-stookgrens[],0),"")</f>
        <v>0</v>
      </c>
    </row>
    <row r="2137" spans="1:16" x14ac:dyDescent="0.25">
      <c r="A2137">
        <v>251</v>
      </c>
      <c r="B2137" s="110">
        <v>45813</v>
      </c>
      <c r="C2137" s="89">
        <v>8.6999999999999993</v>
      </c>
      <c r="D2137" s="89">
        <v>15</v>
      </c>
      <c r="E2137" s="96">
        <v>1255</v>
      </c>
      <c r="F2137" s="89">
        <v>7.2</v>
      </c>
      <c r="G2137" s="89">
        <v>1004.5</v>
      </c>
      <c r="H2137">
        <v>0.84</v>
      </c>
      <c r="I2137" t="s">
        <v>5</v>
      </c>
      <c r="J2137">
        <v>0.8</v>
      </c>
      <c r="K2137">
        <v>6</v>
      </c>
      <c r="L2137">
        <v>2025</v>
      </c>
      <c r="M2137" t="s">
        <v>351</v>
      </c>
      <c r="N2137" s="89" cm="1">
        <f t="array" ref="N2137">IF(ISNUMBER(_34_KNMI_Stations[[#This Row],[Etmaal temperatuur °C]]),IF(_34_KNMI_Stations[[#This Row],[Etmaal temperatuur °C]]&lt;stookgrens[],stookgrens[]-_34_KNMI_Stations[[#This Row],[Etmaal temperatuur °C]],0),"")</f>
        <v>3</v>
      </c>
      <c r="O2137" s="89">
        <f>_34_KNMI_Stations[[#This Row],[graaddagen]]*_34_KNMI_Stations[[#This Row],[Gewogen factor]]</f>
        <v>2.4000000000000004</v>
      </c>
      <c r="P2137" s="89" cm="1">
        <f t="array" ref="P2137">IF(ISNUMBER(_34_KNMI_Stations[[#This Row],[Etmaal temperatuur °C]]),IF(_34_KNMI_Stations[[#This Row],[Etmaal temperatuur °C]]&gt;stookgrens[],_34_KNMI_Stations[[#This Row],[Etmaal temperatuur °C]]-stookgrens[],0),"")</f>
        <v>0</v>
      </c>
    </row>
    <row r="2138" spans="1:16" x14ac:dyDescent="0.25">
      <c r="A2138">
        <v>251</v>
      </c>
      <c r="B2138" s="110">
        <v>45814</v>
      </c>
      <c r="C2138" s="89">
        <v>8.8000000000000007</v>
      </c>
      <c r="D2138" s="89">
        <v>13.8</v>
      </c>
      <c r="E2138" s="96">
        <v>1916</v>
      </c>
      <c r="F2138" s="89">
        <v>5.4</v>
      </c>
      <c r="G2138" s="89">
        <v>1004.9</v>
      </c>
      <c r="H2138">
        <v>0.86</v>
      </c>
      <c r="I2138" t="s">
        <v>5</v>
      </c>
      <c r="J2138">
        <v>0.8</v>
      </c>
      <c r="K2138">
        <v>6</v>
      </c>
      <c r="L2138">
        <v>2025</v>
      </c>
      <c r="M2138" t="s">
        <v>351</v>
      </c>
      <c r="N2138" s="89" cm="1">
        <f t="array" ref="N2138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2138" s="89">
        <f>_34_KNMI_Stations[[#This Row],[graaddagen]]*_34_KNMI_Stations[[#This Row],[Gewogen factor]]</f>
        <v>3.3599999999999994</v>
      </c>
      <c r="P2138" s="89" cm="1">
        <f t="array" ref="P2138">IF(ISNUMBER(_34_KNMI_Stations[[#This Row],[Etmaal temperatuur °C]]),IF(_34_KNMI_Stations[[#This Row],[Etmaal temperatuur °C]]&gt;stookgrens[],_34_KNMI_Stations[[#This Row],[Etmaal temperatuur °C]]-stookgrens[],0),"")</f>
        <v>0</v>
      </c>
    </row>
    <row r="2139" spans="1:16" x14ac:dyDescent="0.25">
      <c r="A2139">
        <v>251</v>
      </c>
      <c r="B2139" s="110">
        <v>45815</v>
      </c>
      <c r="C2139" s="89">
        <v>4.5</v>
      </c>
      <c r="D2139" s="89">
        <v>13.4</v>
      </c>
      <c r="E2139" s="96">
        <v>1302</v>
      </c>
      <c r="F2139" s="89">
        <v>2.9</v>
      </c>
      <c r="G2139" s="89">
        <v>1005.6</v>
      </c>
      <c r="H2139">
        <v>0.85</v>
      </c>
      <c r="I2139" t="s">
        <v>5</v>
      </c>
      <c r="J2139">
        <v>0.8</v>
      </c>
      <c r="K2139">
        <v>6</v>
      </c>
      <c r="L2139">
        <v>2025</v>
      </c>
      <c r="M2139" t="s">
        <v>351</v>
      </c>
      <c r="N2139" s="89" cm="1">
        <f t="array" ref="N2139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2139" s="89">
        <f>_34_KNMI_Stations[[#This Row],[graaddagen]]*_34_KNMI_Stations[[#This Row],[Gewogen factor]]</f>
        <v>3.6799999999999997</v>
      </c>
      <c r="P2139" s="89" cm="1">
        <f t="array" ref="P2139">IF(ISNUMBER(_34_KNMI_Stations[[#This Row],[Etmaal temperatuur °C]]),IF(_34_KNMI_Stations[[#This Row],[Etmaal temperatuur °C]]&gt;stookgrens[],_34_KNMI_Stations[[#This Row],[Etmaal temperatuur °C]]-stookgrens[],0),"")</f>
        <v>0</v>
      </c>
    </row>
    <row r="2140" spans="1:16" x14ac:dyDescent="0.25">
      <c r="A2140">
        <v>251</v>
      </c>
      <c r="B2140" s="110">
        <v>45816</v>
      </c>
      <c r="C2140" s="89">
        <v>6.3</v>
      </c>
      <c r="D2140" s="89">
        <v>12.7</v>
      </c>
      <c r="E2140" s="96">
        <v>1762</v>
      </c>
      <c r="F2140" s="89">
        <v>15.7</v>
      </c>
      <c r="G2140" s="89">
        <v>1011.2</v>
      </c>
      <c r="H2140">
        <v>0.82</v>
      </c>
      <c r="I2140" t="s">
        <v>5</v>
      </c>
      <c r="J2140">
        <v>0.8</v>
      </c>
      <c r="K2140">
        <v>6</v>
      </c>
      <c r="L2140">
        <v>2025</v>
      </c>
      <c r="M2140" t="s">
        <v>351</v>
      </c>
      <c r="N2140" s="89" cm="1">
        <f t="array" ref="N2140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2140" s="89">
        <f>_34_KNMI_Stations[[#This Row],[graaddagen]]*_34_KNMI_Stations[[#This Row],[Gewogen factor]]</f>
        <v>4.2400000000000011</v>
      </c>
      <c r="P2140" s="89" cm="1">
        <f t="array" ref="P2140">IF(ISNUMBER(_34_KNMI_Stations[[#This Row],[Etmaal temperatuur °C]]),IF(_34_KNMI_Stations[[#This Row],[Etmaal temperatuur °C]]&gt;stookgrens[],_34_KNMI_Stations[[#This Row],[Etmaal temperatuur °C]]-stookgrens[],0),"")</f>
        <v>0</v>
      </c>
    </row>
    <row r="2141" spans="1:16" x14ac:dyDescent="0.25">
      <c r="A2141">
        <v>251</v>
      </c>
      <c r="B2141" s="110">
        <v>45817</v>
      </c>
      <c r="C2141" s="89">
        <v>6</v>
      </c>
      <c r="D2141" s="89">
        <v>13.9</v>
      </c>
      <c r="E2141" s="96">
        <v>2301</v>
      </c>
      <c r="F2141" s="89">
        <v>0.5</v>
      </c>
      <c r="G2141" s="89">
        <v>1019.6</v>
      </c>
      <c r="H2141">
        <v>0.83</v>
      </c>
      <c r="I2141" t="s">
        <v>5</v>
      </c>
      <c r="J2141">
        <v>0.8</v>
      </c>
      <c r="K2141">
        <v>6</v>
      </c>
      <c r="L2141">
        <v>2025</v>
      </c>
      <c r="M2141" t="s">
        <v>352</v>
      </c>
      <c r="N2141" s="89" cm="1">
        <f t="array" ref="N2141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2141" s="89">
        <f>_34_KNMI_Stations[[#This Row],[graaddagen]]*_34_KNMI_Stations[[#This Row],[Gewogen factor]]</f>
        <v>3.28</v>
      </c>
      <c r="P2141" s="89" cm="1">
        <f t="array" ref="P2141">IF(ISNUMBER(_34_KNMI_Stations[[#This Row],[Etmaal temperatuur °C]]),IF(_34_KNMI_Stations[[#This Row],[Etmaal temperatuur °C]]&gt;stookgrens[],_34_KNMI_Stations[[#This Row],[Etmaal temperatuur °C]]-stookgrens[],0),"")</f>
        <v>0</v>
      </c>
    </row>
    <row r="2142" spans="1:16" x14ac:dyDescent="0.25">
      <c r="A2142">
        <v>251</v>
      </c>
      <c r="B2142" s="110">
        <v>45818</v>
      </c>
      <c r="C2142" s="89">
        <v>9.1</v>
      </c>
      <c r="D2142" s="89">
        <v>14.1</v>
      </c>
      <c r="E2142" s="96">
        <v>1382</v>
      </c>
      <c r="F2142" s="89">
        <v>4.5</v>
      </c>
      <c r="G2142" s="89">
        <v>1014</v>
      </c>
      <c r="H2142">
        <v>0.85</v>
      </c>
      <c r="I2142" t="s">
        <v>5</v>
      </c>
      <c r="J2142">
        <v>0.8</v>
      </c>
      <c r="K2142">
        <v>6</v>
      </c>
      <c r="L2142">
        <v>2025</v>
      </c>
      <c r="M2142" t="s">
        <v>352</v>
      </c>
      <c r="N2142" s="89" cm="1">
        <f t="array" ref="N2142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2142" s="89">
        <f>_34_KNMI_Stations[[#This Row],[graaddagen]]*_34_KNMI_Stations[[#This Row],[Gewogen factor]]</f>
        <v>3.1200000000000006</v>
      </c>
      <c r="P2142" s="89" cm="1">
        <f t="array" ref="P2142">IF(ISNUMBER(_34_KNMI_Stations[[#This Row],[Etmaal temperatuur °C]]),IF(_34_KNMI_Stations[[#This Row],[Etmaal temperatuur °C]]&gt;stookgrens[],_34_KNMI_Stations[[#This Row],[Etmaal temperatuur °C]]-stookgrens[],0),"")</f>
        <v>0</v>
      </c>
    </row>
    <row r="2143" spans="1:16" x14ac:dyDescent="0.25">
      <c r="A2143">
        <v>251</v>
      </c>
      <c r="B2143" s="110">
        <v>45819</v>
      </c>
      <c r="C2143" s="89">
        <v>4.0999999999999996</v>
      </c>
      <c r="D2143" s="89">
        <v>13.9</v>
      </c>
      <c r="E2143" s="96">
        <v>2442</v>
      </c>
      <c r="F2143" s="89">
        <v>0</v>
      </c>
      <c r="G2143" s="89">
        <v>1022.8</v>
      </c>
      <c r="H2143">
        <v>0.78</v>
      </c>
      <c r="I2143" t="s">
        <v>5</v>
      </c>
      <c r="J2143">
        <v>0.8</v>
      </c>
      <c r="K2143">
        <v>6</v>
      </c>
      <c r="L2143">
        <v>2025</v>
      </c>
      <c r="M2143" t="s">
        <v>352</v>
      </c>
      <c r="N2143" s="89" cm="1">
        <f t="array" ref="N2143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2143" s="89">
        <f>_34_KNMI_Stations[[#This Row],[graaddagen]]*_34_KNMI_Stations[[#This Row],[Gewogen factor]]</f>
        <v>3.28</v>
      </c>
      <c r="P2143" s="89" cm="1">
        <f t="array" ref="P2143">IF(ISNUMBER(_34_KNMI_Stations[[#This Row],[Etmaal temperatuur °C]]),IF(_34_KNMI_Stations[[#This Row],[Etmaal temperatuur °C]]&gt;stookgrens[],_34_KNMI_Stations[[#This Row],[Etmaal temperatuur °C]]-stookgrens[],0),"")</f>
        <v>0</v>
      </c>
    </row>
    <row r="2144" spans="1:16" x14ac:dyDescent="0.25">
      <c r="A2144">
        <v>251</v>
      </c>
      <c r="B2144" s="110">
        <v>45820</v>
      </c>
      <c r="C2144" s="89">
        <v>7.2</v>
      </c>
      <c r="D2144" s="89">
        <v>17.600000000000001</v>
      </c>
      <c r="E2144" s="96">
        <v>2894</v>
      </c>
      <c r="F2144" s="89">
        <v>0</v>
      </c>
      <c r="G2144" s="89">
        <v>1019.1</v>
      </c>
      <c r="H2144">
        <v>0.76</v>
      </c>
      <c r="I2144" t="s">
        <v>5</v>
      </c>
      <c r="J2144">
        <v>0.8</v>
      </c>
      <c r="K2144">
        <v>6</v>
      </c>
      <c r="L2144">
        <v>2025</v>
      </c>
      <c r="M2144" t="s">
        <v>352</v>
      </c>
      <c r="N2144" s="89" cm="1">
        <f t="array" ref="N2144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2144" s="89">
        <f>_34_KNMI_Stations[[#This Row],[graaddagen]]*_34_KNMI_Stations[[#This Row],[Gewogen factor]]</f>
        <v>0.3199999999999989</v>
      </c>
      <c r="P2144" s="89" cm="1">
        <f t="array" ref="P2144">IF(ISNUMBER(_34_KNMI_Stations[[#This Row],[Etmaal temperatuur °C]]),IF(_34_KNMI_Stations[[#This Row],[Etmaal temperatuur °C]]&gt;stookgrens[],_34_KNMI_Stations[[#This Row],[Etmaal temperatuur °C]]-stookgrens[],0),"")</f>
        <v>0</v>
      </c>
    </row>
    <row r="2145" spans="1:16" x14ac:dyDescent="0.25">
      <c r="A2145">
        <v>251</v>
      </c>
      <c r="B2145" s="110">
        <v>45821</v>
      </c>
      <c r="C2145" s="89">
        <v>4</v>
      </c>
      <c r="D2145" s="89">
        <v>22.1</v>
      </c>
      <c r="E2145" s="96">
        <v>2708</v>
      </c>
      <c r="F2145" s="89">
        <v>0</v>
      </c>
      <c r="G2145" s="89">
        <v>1019.4</v>
      </c>
      <c r="H2145">
        <v>0.73</v>
      </c>
      <c r="I2145" t="s">
        <v>5</v>
      </c>
      <c r="J2145">
        <v>0.8</v>
      </c>
      <c r="K2145">
        <v>6</v>
      </c>
      <c r="L2145">
        <v>2025</v>
      </c>
      <c r="M2145" t="s">
        <v>352</v>
      </c>
      <c r="N2145" s="89" cm="1">
        <f t="array" ref="N2145">IF(ISNUMBER(_34_KNMI_Stations[[#This Row],[Etmaal temperatuur °C]]),IF(_34_KNMI_Stations[[#This Row],[Etmaal temperatuur °C]]&lt;stookgrens[],stookgrens[]-_34_KNMI_Stations[[#This Row],[Etmaal temperatuur °C]],0),"")</f>
        <v>0</v>
      </c>
      <c r="O2145" s="89">
        <f>_34_KNMI_Stations[[#This Row],[graaddagen]]*_34_KNMI_Stations[[#This Row],[Gewogen factor]]</f>
        <v>0</v>
      </c>
      <c r="P2145" s="89" cm="1">
        <f t="array" ref="P2145">IF(ISNUMBER(_34_KNMI_Stations[[#This Row],[Etmaal temperatuur °C]]),IF(_34_KNMI_Stations[[#This Row],[Etmaal temperatuur °C]]&gt;stookgrens[],_34_KNMI_Stations[[#This Row],[Etmaal temperatuur °C]]-stookgrens[],0),"")</f>
        <v>4.1000000000000014</v>
      </c>
    </row>
    <row r="2146" spans="1:16" x14ac:dyDescent="0.25">
      <c r="A2146">
        <v>251</v>
      </c>
      <c r="B2146" s="110">
        <v>45822</v>
      </c>
      <c r="C2146" s="89">
        <v>5.6</v>
      </c>
      <c r="D2146" s="89">
        <v>20.2</v>
      </c>
      <c r="E2146" s="96">
        <v>1878</v>
      </c>
      <c r="F2146" s="89">
        <v>0.3</v>
      </c>
      <c r="G2146" s="89">
        <v>1016.5</v>
      </c>
      <c r="H2146">
        <v>0.82</v>
      </c>
      <c r="I2146" t="s">
        <v>5</v>
      </c>
      <c r="J2146">
        <v>0.8</v>
      </c>
      <c r="K2146">
        <v>6</v>
      </c>
      <c r="L2146">
        <v>2025</v>
      </c>
      <c r="M2146" t="s">
        <v>352</v>
      </c>
      <c r="N2146" s="89" cm="1">
        <f t="array" ref="N2146">IF(ISNUMBER(_34_KNMI_Stations[[#This Row],[Etmaal temperatuur °C]]),IF(_34_KNMI_Stations[[#This Row],[Etmaal temperatuur °C]]&lt;stookgrens[],stookgrens[]-_34_KNMI_Stations[[#This Row],[Etmaal temperatuur °C]],0),"")</f>
        <v>0</v>
      </c>
      <c r="O2146" s="89">
        <f>_34_KNMI_Stations[[#This Row],[graaddagen]]*_34_KNMI_Stations[[#This Row],[Gewogen factor]]</f>
        <v>0</v>
      </c>
      <c r="P2146" s="89" cm="1">
        <f t="array" ref="P2146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2147" spans="1:16" x14ac:dyDescent="0.25">
      <c r="A2147">
        <v>251</v>
      </c>
      <c r="B2147" s="110">
        <v>45823</v>
      </c>
      <c r="C2147" s="89">
        <v>5.7</v>
      </c>
      <c r="D2147" s="89">
        <v>16.5</v>
      </c>
      <c r="E2147" s="96">
        <v>2765</v>
      </c>
      <c r="F2147" s="89">
        <v>0</v>
      </c>
      <c r="G2147" s="89">
        <v>1020.4</v>
      </c>
      <c r="H2147">
        <v>0.84</v>
      </c>
      <c r="I2147" t="s">
        <v>5</v>
      </c>
      <c r="J2147">
        <v>0.8</v>
      </c>
      <c r="K2147">
        <v>6</v>
      </c>
      <c r="L2147">
        <v>2025</v>
      </c>
      <c r="M2147" t="s">
        <v>352</v>
      </c>
      <c r="N2147" s="89" cm="1">
        <f t="array" ref="N2147">IF(ISNUMBER(_34_KNMI_Stations[[#This Row],[Etmaal temperatuur °C]]),IF(_34_KNMI_Stations[[#This Row],[Etmaal temperatuur °C]]&lt;stookgrens[],stookgrens[]-_34_KNMI_Stations[[#This Row],[Etmaal temperatuur °C]],0),"")</f>
        <v>1.5</v>
      </c>
      <c r="O2147" s="89">
        <f>_34_KNMI_Stations[[#This Row],[graaddagen]]*_34_KNMI_Stations[[#This Row],[Gewogen factor]]</f>
        <v>1.2000000000000002</v>
      </c>
      <c r="P2147" s="89" cm="1">
        <f t="array" ref="P2147">IF(ISNUMBER(_34_KNMI_Stations[[#This Row],[Etmaal temperatuur °C]]),IF(_34_KNMI_Stations[[#This Row],[Etmaal temperatuur °C]]&gt;stookgrens[],_34_KNMI_Stations[[#This Row],[Etmaal temperatuur °C]]-stookgrens[],0),"")</f>
        <v>0</v>
      </c>
    </row>
    <row r="2148" spans="1:16" x14ac:dyDescent="0.25">
      <c r="A2148">
        <v>251</v>
      </c>
      <c r="B2148" s="110">
        <v>45824</v>
      </c>
      <c r="C2148" s="89">
        <v>3.8</v>
      </c>
      <c r="D2148" s="89">
        <v>15</v>
      </c>
      <c r="E2148" s="96">
        <v>2564</v>
      </c>
      <c r="F2148" s="89">
        <v>0</v>
      </c>
      <c r="G2148" s="89">
        <v>1026.3</v>
      </c>
      <c r="H2148">
        <v>0.86</v>
      </c>
      <c r="I2148" t="s">
        <v>5</v>
      </c>
      <c r="J2148">
        <v>0.8</v>
      </c>
      <c r="K2148">
        <v>6</v>
      </c>
      <c r="L2148">
        <v>2025</v>
      </c>
      <c r="M2148" t="s">
        <v>353</v>
      </c>
      <c r="N2148" s="89" cm="1">
        <f t="array" ref="N2148">IF(ISNUMBER(_34_KNMI_Stations[[#This Row],[Etmaal temperatuur °C]]),IF(_34_KNMI_Stations[[#This Row],[Etmaal temperatuur °C]]&lt;stookgrens[],stookgrens[]-_34_KNMI_Stations[[#This Row],[Etmaal temperatuur °C]],0),"")</f>
        <v>3</v>
      </c>
      <c r="O2148" s="89">
        <f>_34_KNMI_Stations[[#This Row],[graaddagen]]*_34_KNMI_Stations[[#This Row],[Gewogen factor]]</f>
        <v>2.4000000000000004</v>
      </c>
      <c r="P2148" s="89" cm="1">
        <f t="array" ref="P2148">IF(ISNUMBER(_34_KNMI_Stations[[#This Row],[Etmaal temperatuur °C]]),IF(_34_KNMI_Stations[[#This Row],[Etmaal temperatuur °C]]&gt;stookgrens[],_34_KNMI_Stations[[#This Row],[Etmaal temperatuur °C]]-stookgrens[],0),"")</f>
        <v>0</v>
      </c>
    </row>
    <row r="2149" spans="1:16" x14ac:dyDescent="0.25">
      <c r="A2149">
        <v>251</v>
      </c>
      <c r="B2149" s="110">
        <v>45825</v>
      </c>
      <c r="C2149" s="89">
        <v>5.3</v>
      </c>
      <c r="D2149" s="89">
        <v>17.2</v>
      </c>
      <c r="E2149" s="96">
        <v>2573</v>
      </c>
      <c r="F2149" s="89">
        <v>0</v>
      </c>
      <c r="G2149" s="89">
        <v>1024.5</v>
      </c>
      <c r="H2149">
        <v>0.82</v>
      </c>
      <c r="I2149" t="s">
        <v>5</v>
      </c>
      <c r="J2149">
        <v>0.8</v>
      </c>
      <c r="K2149">
        <v>6</v>
      </c>
      <c r="L2149">
        <v>2025</v>
      </c>
      <c r="M2149" t="s">
        <v>353</v>
      </c>
      <c r="N2149" s="89" cm="1">
        <f t="array" ref="N2149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2149" s="89">
        <f>_34_KNMI_Stations[[#This Row],[graaddagen]]*_34_KNMI_Stations[[#This Row],[Gewogen factor]]</f>
        <v>0.64000000000000057</v>
      </c>
      <c r="P2149" s="89" cm="1">
        <f t="array" ref="P2149">IF(ISNUMBER(_34_KNMI_Stations[[#This Row],[Etmaal temperatuur °C]]),IF(_34_KNMI_Stations[[#This Row],[Etmaal temperatuur °C]]&gt;stookgrens[],_34_KNMI_Stations[[#This Row],[Etmaal temperatuur °C]]-stookgrens[],0),"")</f>
        <v>0</v>
      </c>
    </row>
    <row r="2150" spans="1:16" x14ac:dyDescent="0.25">
      <c r="A2150">
        <v>251</v>
      </c>
      <c r="B2150" s="110">
        <v>45826</v>
      </c>
      <c r="C2150" s="89">
        <v>3.3</v>
      </c>
      <c r="D2150" s="89">
        <v>16.5</v>
      </c>
      <c r="E2150" s="96">
        <v>2631</v>
      </c>
      <c r="F2150" s="89">
        <v>0</v>
      </c>
      <c r="G2150" s="89">
        <v>1023.9</v>
      </c>
      <c r="H2150">
        <v>0.82</v>
      </c>
      <c r="I2150" t="s">
        <v>5</v>
      </c>
      <c r="J2150">
        <v>0.8</v>
      </c>
      <c r="K2150">
        <v>6</v>
      </c>
      <c r="L2150">
        <v>2025</v>
      </c>
      <c r="M2150" t="s">
        <v>353</v>
      </c>
      <c r="N2150" s="89" cm="1">
        <f t="array" ref="N2150">IF(ISNUMBER(_34_KNMI_Stations[[#This Row],[Etmaal temperatuur °C]]),IF(_34_KNMI_Stations[[#This Row],[Etmaal temperatuur °C]]&lt;stookgrens[],stookgrens[]-_34_KNMI_Stations[[#This Row],[Etmaal temperatuur °C]],0),"")</f>
        <v>1.5</v>
      </c>
      <c r="O2150" s="89">
        <f>_34_KNMI_Stations[[#This Row],[graaddagen]]*_34_KNMI_Stations[[#This Row],[Gewogen factor]]</f>
        <v>1.2000000000000002</v>
      </c>
      <c r="P2150" s="89" cm="1">
        <f t="array" ref="P2150">IF(ISNUMBER(_34_KNMI_Stations[[#This Row],[Etmaal temperatuur °C]]),IF(_34_KNMI_Stations[[#This Row],[Etmaal temperatuur °C]]&gt;stookgrens[],_34_KNMI_Stations[[#This Row],[Etmaal temperatuur °C]]-stookgrens[],0),"")</f>
        <v>0</v>
      </c>
    </row>
    <row r="2151" spans="1:16" x14ac:dyDescent="0.25">
      <c r="A2151">
        <v>251</v>
      </c>
      <c r="B2151" s="110">
        <v>45827</v>
      </c>
      <c r="C2151" s="89">
        <v>3.3</v>
      </c>
      <c r="D2151" s="89">
        <v>15.2</v>
      </c>
      <c r="E2151" s="96">
        <v>2731</v>
      </c>
      <c r="F2151" s="89">
        <v>0</v>
      </c>
      <c r="G2151" s="89">
        <v>1027.5999999999999</v>
      </c>
      <c r="H2151">
        <v>0.77</v>
      </c>
      <c r="I2151" t="s">
        <v>5</v>
      </c>
      <c r="J2151">
        <v>0.8</v>
      </c>
      <c r="K2151">
        <v>6</v>
      </c>
      <c r="L2151">
        <v>2025</v>
      </c>
      <c r="M2151" t="s">
        <v>353</v>
      </c>
      <c r="N2151" s="89" cm="1">
        <f t="array" ref="N2151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2151" s="89">
        <f>_34_KNMI_Stations[[#This Row],[graaddagen]]*_34_KNMI_Stations[[#This Row],[Gewogen factor]]</f>
        <v>2.2400000000000007</v>
      </c>
      <c r="P2151" s="89" cm="1">
        <f t="array" ref="P2151">IF(ISNUMBER(_34_KNMI_Stations[[#This Row],[Etmaal temperatuur °C]]),IF(_34_KNMI_Stations[[#This Row],[Etmaal temperatuur °C]]&gt;stookgrens[],_34_KNMI_Stations[[#This Row],[Etmaal temperatuur °C]]-stookgrens[],0),"")</f>
        <v>0</v>
      </c>
    </row>
    <row r="2152" spans="1:16" x14ac:dyDescent="0.25">
      <c r="A2152">
        <v>251</v>
      </c>
      <c r="B2152" s="110">
        <v>45828</v>
      </c>
      <c r="C2152" s="89">
        <v>4.2</v>
      </c>
      <c r="D2152" s="89">
        <v>17.2</v>
      </c>
      <c r="E2152" s="96">
        <v>2860</v>
      </c>
      <c r="F2152" s="89">
        <v>0</v>
      </c>
      <c r="G2152" s="89">
        <v>1026.8</v>
      </c>
      <c r="H2152">
        <v>0.71</v>
      </c>
      <c r="I2152" t="s">
        <v>5</v>
      </c>
      <c r="J2152">
        <v>0.8</v>
      </c>
      <c r="K2152">
        <v>6</v>
      </c>
      <c r="L2152">
        <v>2025</v>
      </c>
      <c r="M2152" t="s">
        <v>353</v>
      </c>
      <c r="N2152" s="89" cm="1">
        <f t="array" ref="N2152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2152" s="89">
        <f>_34_KNMI_Stations[[#This Row],[graaddagen]]*_34_KNMI_Stations[[#This Row],[Gewogen factor]]</f>
        <v>0.64000000000000057</v>
      </c>
      <c r="P2152" s="89" cm="1">
        <f t="array" ref="P2152">IF(ISNUMBER(_34_KNMI_Stations[[#This Row],[Etmaal temperatuur °C]]),IF(_34_KNMI_Stations[[#This Row],[Etmaal temperatuur °C]]&gt;stookgrens[],_34_KNMI_Stations[[#This Row],[Etmaal temperatuur °C]]-stookgrens[],0),"")</f>
        <v>0</v>
      </c>
    </row>
    <row r="2153" spans="1:16" x14ac:dyDescent="0.25">
      <c r="A2153">
        <v>251</v>
      </c>
      <c r="B2153" s="110">
        <v>45829</v>
      </c>
      <c r="C2153" s="89">
        <v>3.5</v>
      </c>
      <c r="D2153" s="89">
        <v>21.4</v>
      </c>
      <c r="E2153" s="96">
        <v>2892</v>
      </c>
      <c r="F2153" s="89">
        <v>0</v>
      </c>
      <c r="G2153" s="89">
        <v>1020.7</v>
      </c>
      <c r="H2153">
        <v>0.69</v>
      </c>
      <c r="I2153" t="s">
        <v>5</v>
      </c>
      <c r="J2153">
        <v>0.8</v>
      </c>
      <c r="K2153">
        <v>6</v>
      </c>
      <c r="L2153">
        <v>2025</v>
      </c>
      <c r="M2153" t="s">
        <v>353</v>
      </c>
      <c r="N2153" s="89" cm="1">
        <f t="array" ref="N2153">IF(ISNUMBER(_34_KNMI_Stations[[#This Row],[Etmaal temperatuur °C]]),IF(_34_KNMI_Stations[[#This Row],[Etmaal temperatuur °C]]&lt;stookgrens[],stookgrens[]-_34_KNMI_Stations[[#This Row],[Etmaal temperatuur °C]],0),"")</f>
        <v>0</v>
      </c>
      <c r="O2153" s="89">
        <f>_34_KNMI_Stations[[#This Row],[graaddagen]]*_34_KNMI_Stations[[#This Row],[Gewogen factor]]</f>
        <v>0</v>
      </c>
      <c r="P2153" s="89" cm="1">
        <f t="array" ref="P2153">IF(ISNUMBER(_34_KNMI_Stations[[#This Row],[Etmaal temperatuur °C]]),IF(_34_KNMI_Stations[[#This Row],[Etmaal temperatuur °C]]&gt;stookgrens[],_34_KNMI_Stations[[#This Row],[Etmaal temperatuur °C]]-stookgrens[],0),"")</f>
        <v>3.3999999999999986</v>
      </c>
    </row>
    <row r="2154" spans="1:16" x14ac:dyDescent="0.25">
      <c r="A2154">
        <v>251</v>
      </c>
      <c r="B2154" s="110">
        <v>45830</v>
      </c>
      <c r="C2154" s="89">
        <v>7.3</v>
      </c>
      <c r="D2154" s="89">
        <v>20.399999999999999</v>
      </c>
      <c r="E2154" s="96">
        <v>1560</v>
      </c>
      <c r="F2154" s="89">
        <v>0.5</v>
      </c>
      <c r="G2154" s="89">
        <v>1011.8</v>
      </c>
      <c r="H2154">
        <v>0.76</v>
      </c>
      <c r="I2154" t="s">
        <v>5</v>
      </c>
      <c r="J2154">
        <v>0.8</v>
      </c>
      <c r="K2154">
        <v>6</v>
      </c>
      <c r="L2154">
        <v>2025</v>
      </c>
      <c r="M2154" t="s">
        <v>353</v>
      </c>
      <c r="N2154" s="89" cm="1">
        <f t="array" ref="N2154">IF(ISNUMBER(_34_KNMI_Stations[[#This Row],[Etmaal temperatuur °C]]),IF(_34_KNMI_Stations[[#This Row],[Etmaal temperatuur °C]]&lt;stookgrens[],stookgrens[]-_34_KNMI_Stations[[#This Row],[Etmaal temperatuur °C]],0),"")</f>
        <v>0</v>
      </c>
      <c r="O2154" s="89">
        <f>_34_KNMI_Stations[[#This Row],[graaddagen]]*_34_KNMI_Stations[[#This Row],[Gewogen factor]]</f>
        <v>0</v>
      </c>
      <c r="P2154" s="89" cm="1">
        <f t="array" ref="P2154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2155" spans="1:16" x14ac:dyDescent="0.25">
      <c r="A2155">
        <v>251</v>
      </c>
      <c r="B2155" s="110">
        <v>45831</v>
      </c>
      <c r="C2155" s="89">
        <v>9.6999999999999993</v>
      </c>
      <c r="D2155" s="89">
        <v>16.600000000000001</v>
      </c>
      <c r="E2155" s="96">
        <v>2292</v>
      </c>
      <c r="F2155" s="89">
        <v>1.9</v>
      </c>
      <c r="G2155" s="89">
        <v>1008.9</v>
      </c>
      <c r="H2155">
        <v>0.74</v>
      </c>
      <c r="I2155" t="s">
        <v>5</v>
      </c>
      <c r="J2155">
        <v>0.8</v>
      </c>
      <c r="K2155">
        <v>6</v>
      </c>
      <c r="L2155">
        <v>2025</v>
      </c>
      <c r="M2155" t="s">
        <v>354</v>
      </c>
      <c r="N2155" s="89" cm="1">
        <f t="array" ref="N2155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2155" s="89">
        <f>_34_KNMI_Stations[[#This Row],[graaddagen]]*_34_KNMI_Stations[[#This Row],[Gewogen factor]]</f>
        <v>1.119999999999999</v>
      </c>
      <c r="P2155" s="89" cm="1">
        <f t="array" ref="P2155">IF(ISNUMBER(_34_KNMI_Stations[[#This Row],[Etmaal temperatuur °C]]),IF(_34_KNMI_Stations[[#This Row],[Etmaal temperatuur °C]]&gt;stookgrens[],_34_KNMI_Stations[[#This Row],[Etmaal temperatuur °C]]-stookgrens[],0),"")</f>
        <v>0</v>
      </c>
    </row>
    <row r="2156" spans="1:16" x14ac:dyDescent="0.25">
      <c r="A2156">
        <v>251</v>
      </c>
      <c r="B2156" s="110">
        <v>45832</v>
      </c>
      <c r="C2156" s="89">
        <v>9.3000000000000007</v>
      </c>
      <c r="D2156" s="89">
        <v>17</v>
      </c>
      <c r="E2156" s="96">
        <v>1302</v>
      </c>
      <c r="F2156" s="89">
        <v>-0.1</v>
      </c>
      <c r="G2156" s="89">
        <v>1009.2</v>
      </c>
      <c r="H2156">
        <v>0.81</v>
      </c>
      <c r="I2156" t="s">
        <v>5</v>
      </c>
      <c r="J2156">
        <v>0.8</v>
      </c>
      <c r="K2156">
        <v>6</v>
      </c>
      <c r="L2156">
        <v>2025</v>
      </c>
      <c r="M2156" t="s">
        <v>354</v>
      </c>
      <c r="N2156" s="89" cm="1">
        <f t="array" ref="N2156">IF(ISNUMBER(_34_KNMI_Stations[[#This Row],[Etmaal temperatuur °C]]),IF(_34_KNMI_Stations[[#This Row],[Etmaal temperatuur °C]]&lt;stookgrens[],stookgrens[]-_34_KNMI_Stations[[#This Row],[Etmaal temperatuur °C]],0),"")</f>
        <v>1</v>
      </c>
      <c r="O2156" s="89">
        <f>_34_KNMI_Stations[[#This Row],[graaddagen]]*_34_KNMI_Stations[[#This Row],[Gewogen factor]]</f>
        <v>0.8</v>
      </c>
      <c r="P2156" s="89" cm="1">
        <f t="array" ref="P2156">IF(ISNUMBER(_34_KNMI_Stations[[#This Row],[Etmaal temperatuur °C]]),IF(_34_KNMI_Stations[[#This Row],[Etmaal temperatuur °C]]&gt;stookgrens[],_34_KNMI_Stations[[#This Row],[Etmaal temperatuur °C]]-stookgrens[],0),"")</f>
        <v>0</v>
      </c>
    </row>
    <row r="2157" spans="1:16" x14ac:dyDescent="0.25">
      <c r="A2157">
        <v>251</v>
      </c>
      <c r="B2157" s="110">
        <v>45833</v>
      </c>
      <c r="C2157" s="89">
        <v>4</v>
      </c>
      <c r="D2157" s="89">
        <v>18.2</v>
      </c>
      <c r="E2157" s="96">
        <v>1674</v>
      </c>
      <c r="F2157" s="89">
        <v>-0.1</v>
      </c>
      <c r="G2157" s="89">
        <v>1011.6</v>
      </c>
      <c r="H2157">
        <v>0.86</v>
      </c>
      <c r="I2157" t="s">
        <v>5</v>
      </c>
      <c r="J2157">
        <v>0.8</v>
      </c>
      <c r="K2157">
        <v>6</v>
      </c>
      <c r="L2157">
        <v>2025</v>
      </c>
      <c r="M2157" t="s">
        <v>354</v>
      </c>
      <c r="N2157" s="89" cm="1">
        <f t="array" ref="N2157">IF(ISNUMBER(_34_KNMI_Stations[[#This Row],[Etmaal temperatuur °C]]),IF(_34_KNMI_Stations[[#This Row],[Etmaal temperatuur °C]]&lt;stookgrens[],stookgrens[]-_34_KNMI_Stations[[#This Row],[Etmaal temperatuur °C]],0),"")</f>
        <v>0</v>
      </c>
      <c r="O2157" s="89">
        <f>_34_KNMI_Stations[[#This Row],[graaddagen]]*_34_KNMI_Stations[[#This Row],[Gewogen factor]]</f>
        <v>0</v>
      </c>
      <c r="P2157" s="89" cm="1">
        <f t="array" ref="P2157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2158" spans="1:16" x14ac:dyDescent="0.25">
      <c r="A2158">
        <v>251</v>
      </c>
      <c r="B2158" s="110">
        <v>45834</v>
      </c>
      <c r="C2158" s="89">
        <v>7</v>
      </c>
      <c r="D2158" s="89">
        <v>17.7</v>
      </c>
      <c r="E2158" s="96">
        <v>901</v>
      </c>
      <c r="F2158" s="89">
        <v>9.1999999999999993</v>
      </c>
      <c r="G2158" s="89">
        <v>1010.7</v>
      </c>
      <c r="H2158">
        <v>0.9</v>
      </c>
      <c r="I2158" t="s">
        <v>5</v>
      </c>
      <c r="J2158">
        <v>0.8</v>
      </c>
      <c r="K2158">
        <v>6</v>
      </c>
      <c r="L2158">
        <v>2025</v>
      </c>
      <c r="M2158" t="s">
        <v>354</v>
      </c>
      <c r="N2158" s="89" cm="1">
        <f t="array" ref="N2158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2158" s="89">
        <f>_34_KNMI_Stations[[#This Row],[graaddagen]]*_34_KNMI_Stations[[#This Row],[Gewogen factor]]</f>
        <v>0.24000000000000057</v>
      </c>
      <c r="P2158" s="89" cm="1">
        <f t="array" ref="P2158">IF(ISNUMBER(_34_KNMI_Stations[[#This Row],[Etmaal temperatuur °C]]),IF(_34_KNMI_Stations[[#This Row],[Etmaal temperatuur °C]]&gt;stookgrens[],_34_KNMI_Stations[[#This Row],[Etmaal temperatuur °C]]-stookgrens[],0),"")</f>
        <v>0</v>
      </c>
    </row>
    <row r="2159" spans="1:16" x14ac:dyDescent="0.25">
      <c r="A2159">
        <v>251</v>
      </c>
      <c r="B2159" s="110">
        <v>45835</v>
      </c>
      <c r="C2159" s="89">
        <v>6</v>
      </c>
      <c r="D2159" s="89">
        <v>16.899999999999999</v>
      </c>
      <c r="E2159" s="96">
        <v>1595</v>
      </c>
      <c r="F2159" s="89">
        <v>1.3</v>
      </c>
      <c r="G2159" s="89">
        <v>1019.6</v>
      </c>
      <c r="H2159">
        <v>0.82</v>
      </c>
      <c r="I2159" t="s">
        <v>5</v>
      </c>
      <c r="J2159">
        <v>0.8</v>
      </c>
      <c r="K2159">
        <v>6</v>
      </c>
      <c r="L2159">
        <v>2025</v>
      </c>
      <c r="M2159" t="s">
        <v>354</v>
      </c>
      <c r="N2159" s="89" cm="1">
        <f t="array" ref="N2159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2159" s="89">
        <f>_34_KNMI_Stations[[#This Row],[graaddagen]]*_34_KNMI_Stations[[#This Row],[Gewogen factor]]</f>
        <v>0.88000000000000123</v>
      </c>
      <c r="P2159" s="89" cm="1">
        <f t="array" ref="P2159">IF(ISNUMBER(_34_KNMI_Stations[[#This Row],[Etmaal temperatuur °C]]),IF(_34_KNMI_Stations[[#This Row],[Etmaal temperatuur °C]]&gt;stookgrens[],_34_KNMI_Stations[[#This Row],[Etmaal temperatuur °C]]-stookgrens[],0),"")</f>
        <v>0</v>
      </c>
    </row>
    <row r="2160" spans="1:16" x14ac:dyDescent="0.25">
      <c r="A2160">
        <v>251</v>
      </c>
      <c r="B2160" s="110">
        <v>45836</v>
      </c>
      <c r="C2160" s="89">
        <v>7.9</v>
      </c>
      <c r="D2160" s="89">
        <v>19.8</v>
      </c>
      <c r="E2160" s="96">
        <v>1954</v>
      </c>
      <c r="F2160" s="89">
        <v>0</v>
      </c>
      <c r="G2160" s="89">
        <v>1021.2</v>
      </c>
      <c r="H2160">
        <v>0.88</v>
      </c>
      <c r="I2160" t="s">
        <v>5</v>
      </c>
      <c r="J2160">
        <v>0.8</v>
      </c>
      <c r="K2160">
        <v>6</v>
      </c>
      <c r="L2160">
        <v>2025</v>
      </c>
      <c r="M2160" t="s">
        <v>354</v>
      </c>
      <c r="N2160" s="89" cm="1">
        <f t="array" ref="N2160">IF(ISNUMBER(_34_KNMI_Stations[[#This Row],[Etmaal temperatuur °C]]),IF(_34_KNMI_Stations[[#This Row],[Etmaal temperatuur °C]]&lt;stookgrens[],stookgrens[]-_34_KNMI_Stations[[#This Row],[Etmaal temperatuur °C]],0),"")</f>
        <v>0</v>
      </c>
      <c r="O2160" s="89">
        <f>_34_KNMI_Stations[[#This Row],[graaddagen]]*_34_KNMI_Stations[[#This Row],[Gewogen factor]]</f>
        <v>0</v>
      </c>
      <c r="P2160" s="89" cm="1">
        <f t="array" ref="P2160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2161" spans="1:16" x14ac:dyDescent="0.25">
      <c r="A2161">
        <v>251</v>
      </c>
      <c r="B2161" s="110">
        <v>45837</v>
      </c>
      <c r="C2161" s="89">
        <v>4.0999999999999996</v>
      </c>
      <c r="D2161" s="89">
        <v>17.399999999999999</v>
      </c>
      <c r="E2161" s="96">
        <v>2514</v>
      </c>
      <c r="F2161" s="89">
        <v>0</v>
      </c>
      <c r="G2161" s="89">
        <v>1024.2</v>
      </c>
      <c r="H2161">
        <v>0.83</v>
      </c>
      <c r="I2161" t="s">
        <v>5</v>
      </c>
      <c r="J2161">
        <v>0.8</v>
      </c>
      <c r="K2161">
        <v>6</v>
      </c>
      <c r="L2161">
        <v>2025</v>
      </c>
      <c r="M2161" t="s">
        <v>354</v>
      </c>
      <c r="N2161" s="89" cm="1">
        <f t="array" ref="N2161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2161" s="89">
        <f>_34_KNMI_Stations[[#This Row],[graaddagen]]*_34_KNMI_Stations[[#This Row],[Gewogen factor]]</f>
        <v>0.48000000000000115</v>
      </c>
      <c r="P2161" s="89" cm="1">
        <f t="array" ref="P2161">IF(ISNUMBER(_34_KNMI_Stations[[#This Row],[Etmaal temperatuur °C]]),IF(_34_KNMI_Stations[[#This Row],[Etmaal temperatuur °C]]&gt;stookgrens[],_34_KNMI_Stations[[#This Row],[Etmaal temperatuur °C]]-stookgrens[],0),"")</f>
        <v>0</v>
      </c>
    </row>
    <row r="2162" spans="1:16" x14ac:dyDescent="0.25">
      <c r="A2162">
        <v>251</v>
      </c>
      <c r="B2162" s="110">
        <v>45838</v>
      </c>
      <c r="C2162" s="89">
        <v>4.8</v>
      </c>
      <c r="D2162" s="89">
        <v>19</v>
      </c>
      <c r="E2162" s="96">
        <v>2959</v>
      </c>
      <c r="F2162" s="89">
        <v>0</v>
      </c>
      <c r="G2162" s="89">
        <v>1021</v>
      </c>
      <c r="H2162">
        <v>0.75</v>
      </c>
      <c r="I2162" t="s">
        <v>5</v>
      </c>
      <c r="J2162">
        <v>0.8</v>
      </c>
      <c r="K2162">
        <v>6</v>
      </c>
      <c r="L2162">
        <v>2025</v>
      </c>
      <c r="M2162" t="s">
        <v>355</v>
      </c>
      <c r="N2162" s="89" cm="1">
        <f t="array" ref="N2162">IF(ISNUMBER(_34_KNMI_Stations[[#This Row],[Etmaal temperatuur °C]]),IF(_34_KNMI_Stations[[#This Row],[Etmaal temperatuur °C]]&lt;stookgrens[],stookgrens[]-_34_KNMI_Stations[[#This Row],[Etmaal temperatuur °C]],0),"")</f>
        <v>0</v>
      </c>
      <c r="O2162" s="89">
        <f>_34_KNMI_Stations[[#This Row],[graaddagen]]*_34_KNMI_Stations[[#This Row],[Gewogen factor]]</f>
        <v>0</v>
      </c>
      <c r="P2162" s="89" cm="1">
        <f t="array" ref="P2162">IF(ISNUMBER(_34_KNMI_Stations[[#This Row],[Etmaal temperatuur °C]]),IF(_34_KNMI_Stations[[#This Row],[Etmaal temperatuur °C]]&gt;stookgrens[],_34_KNMI_Stations[[#This Row],[Etmaal temperatuur °C]]-stookgrens[],0),"")</f>
        <v>1</v>
      </c>
    </row>
    <row r="2163" spans="1:16" x14ac:dyDescent="0.25">
      <c r="A2163">
        <v>251</v>
      </c>
      <c r="B2163" s="110">
        <v>45839</v>
      </c>
      <c r="C2163" s="89">
        <v>3.6</v>
      </c>
      <c r="D2163" s="89">
        <v>25</v>
      </c>
      <c r="E2163" s="96">
        <v>2769</v>
      </c>
      <c r="F2163" s="89">
        <v>-0.1</v>
      </c>
      <c r="G2163" s="89">
        <v>1014.8</v>
      </c>
      <c r="H2163">
        <v>0.63</v>
      </c>
      <c r="I2163" t="s">
        <v>5</v>
      </c>
      <c r="J2163">
        <v>0.8</v>
      </c>
      <c r="K2163">
        <v>7</v>
      </c>
      <c r="L2163">
        <v>2025</v>
      </c>
      <c r="M2163" t="s">
        <v>355</v>
      </c>
      <c r="N2163" s="89" cm="1">
        <f t="array" ref="N2163">IF(ISNUMBER(_34_KNMI_Stations[[#This Row],[Etmaal temperatuur °C]]),IF(_34_KNMI_Stations[[#This Row],[Etmaal temperatuur °C]]&lt;stookgrens[],stookgrens[]-_34_KNMI_Stations[[#This Row],[Etmaal temperatuur °C]],0),"")</f>
        <v>0</v>
      </c>
      <c r="O2163" s="89">
        <f>_34_KNMI_Stations[[#This Row],[graaddagen]]*_34_KNMI_Stations[[#This Row],[Gewogen factor]]</f>
        <v>0</v>
      </c>
      <c r="P2163" s="89" cm="1">
        <f t="array" ref="P2163">IF(ISNUMBER(_34_KNMI_Stations[[#This Row],[Etmaal temperatuur °C]]),IF(_34_KNMI_Stations[[#This Row],[Etmaal temperatuur °C]]&gt;stookgrens[],_34_KNMI_Stations[[#This Row],[Etmaal temperatuur °C]]-stookgrens[],0),"")</f>
        <v>7</v>
      </c>
    </row>
    <row r="2164" spans="1:16" x14ac:dyDescent="0.25">
      <c r="A2164">
        <v>251</v>
      </c>
      <c r="B2164" s="110">
        <v>45840</v>
      </c>
      <c r="C2164" s="89">
        <v>4.4000000000000004</v>
      </c>
      <c r="D2164" s="89">
        <v>19.100000000000001</v>
      </c>
      <c r="E2164" s="96">
        <v>1503</v>
      </c>
      <c r="F2164" s="89">
        <v>2.8</v>
      </c>
      <c r="G2164" s="89">
        <v>1014.5</v>
      </c>
      <c r="H2164">
        <v>0.89</v>
      </c>
      <c r="I2164" t="s">
        <v>5</v>
      </c>
      <c r="J2164">
        <v>0.8</v>
      </c>
      <c r="K2164">
        <v>7</v>
      </c>
      <c r="L2164">
        <v>2025</v>
      </c>
      <c r="M2164" t="s">
        <v>355</v>
      </c>
      <c r="N2164" s="89" cm="1">
        <f t="array" ref="N2164">IF(ISNUMBER(_34_KNMI_Stations[[#This Row],[Etmaal temperatuur °C]]),IF(_34_KNMI_Stations[[#This Row],[Etmaal temperatuur °C]]&lt;stookgrens[],stookgrens[]-_34_KNMI_Stations[[#This Row],[Etmaal temperatuur °C]],0),"")</f>
        <v>0</v>
      </c>
      <c r="O2164" s="89">
        <f>_34_KNMI_Stations[[#This Row],[graaddagen]]*_34_KNMI_Stations[[#This Row],[Gewogen factor]]</f>
        <v>0</v>
      </c>
      <c r="P2164" s="89" cm="1">
        <f t="array" ref="P2164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2165" spans="1:16" x14ac:dyDescent="0.25">
      <c r="A2165">
        <v>251</v>
      </c>
      <c r="B2165" s="110">
        <v>45841</v>
      </c>
      <c r="C2165" s="89">
        <v>4.3</v>
      </c>
      <c r="D2165" s="89">
        <v>16</v>
      </c>
      <c r="E2165" s="96">
        <v>2659</v>
      </c>
      <c r="F2165" s="89">
        <v>0.1</v>
      </c>
      <c r="G2165" s="89">
        <v>1025.7</v>
      </c>
      <c r="H2165">
        <v>0.74</v>
      </c>
      <c r="I2165" t="s">
        <v>5</v>
      </c>
      <c r="J2165">
        <v>0.8</v>
      </c>
      <c r="K2165">
        <v>7</v>
      </c>
      <c r="L2165">
        <v>2025</v>
      </c>
      <c r="M2165" t="s">
        <v>355</v>
      </c>
      <c r="N2165" s="89" cm="1">
        <f t="array" ref="N2165">IF(ISNUMBER(_34_KNMI_Stations[[#This Row],[Etmaal temperatuur °C]]),IF(_34_KNMI_Stations[[#This Row],[Etmaal temperatuur °C]]&lt;stookgrens[],stookgrens[]-_34_KNMI_Stations[[#This Row],[Etmaal temperatuur °C]],0),"")</f>
        <v>2</v>
      </c>
      <c r="O2165" s="89">
        <f>_34_KNMI_Stations[[#This Row],[graaddagen]]*_34_KNMI_Stations[[#This Row],[Gewogen factor]]</f>
        <v>1.6</v>
      </c>
      <c r="P2165" s="89" cm="1">
        <f t="array" ref="P2165">IF(ISNUMBER(_34_KNMI_Stations[[#This Row],[Etmaal temperatuur °C]]),IF(_34_KNMI_Stations[[#This Row],[Etmaal temperatuur °C]]&gt;stookgrens[],_34_KNMI_Stations[[#This Row],[Etmaal temperatuur °C]]-stookgrens[],0),"")</f>
        <v>0</v>
      </c>
    </row>
    <row r="2166" spans="1:16" x14ac:dyDescent="0.25">
      <c r="A2166">
        <v>251</v>
      </c>
      <c r="B2166" s="110">
        <v>45842</v>
      </c>
      <c r="C2166" s="89">
        <v>7.3</v>
      </c>
      <c r="D2166" s="89">
        <v>18.5</v>
      </c>
      <c r="E2166" s="96">
        <v>2668</v>
      </c>
      <c r="F2166" s="89">
        <v>-0.1</v>
      </c>
      <c r="G2166" s="89">
        <v>1023.7</v>
      </c>
      <c r="H2166">
        <v>0.66</v>
      </c>
      <c r="I2166" t="s">
        <v>5</v>
      </c>
      <c r="J2166">
        <v>0.8</v>
      </c>
      <c r="K2166">
        <v>7</v>
      </c>
      <c r="L2166">
        <v>2025</v>
      </c>
      <c r="M2166" t="s">
        <v>355</v>
      </c>
      <c r="N2166" s="89" cm="1">
        <f t="array" ref="N2166">IF(ISNUMBER(_34_KNMI_Stations[[#This Row],[Etmaal temperatuur °C]]),IF(_34_KNMI_Stations[[#This Row],[Etmaal temperatuur °C]]&lt;stookgrens[],stookgrens[]-_34_KNMI_Stations[[#This Row],[Etmaal temperatuur °C]],0),"")</f>
        <v>0</v>
      </c>
      <c r="O2166" s="89">
        <f>_34_KNMI_Stations[[#This Row],[graaddagen]]*_34_KNMI_Stations[[#This Row],[Gewogen factor]]</f>
        <v>0</v>
      </c>
      <c r="P2166" s="89" cm="1">
        <f t="array" ref="P2166">IF(ISNUMBER(_34_KNMI_Stations[[#This Row],[Etmaal temperatuur °C]]),IF(_34_KNMI_Stations[[#This Row],[Etmaal temperatuur °C]]&gt;stookgrens[],_34_KNMI_Stations[[#This Row],[Etmaal temperatuur °C]]-stookgrens[],0),"")</f>
        <v>0.5</v>
      </c>
    </row>
    <row r="2167" spans="1:16" x14ac:dyDescent="0.25">
      <c r="A2167">
        <v>251</v>
      </c>
      <c r="B2167" s="110">
        <v>45843</v>
      </c>
      <c r="C2167" s="89">
        <v>9.5</v>
      </c>
      <c r="D2167" s="89">
        <v>18.5</v>
      </c>
      <c r="E2167" s="96">
        <v>1819</v>
      </c>
      <c r="F2167" s="89">
        <v>2.9</v>
      </c>
      <c r="G2167" s="89">
        <v>1012.1</v>
      </c>
      <c r="H2167">
        <v>0.81</v>
      </c>
      <c r="I2167" t="s">
        <v>5</v>
      </c>
      <c r="J2167">
        <v>0.8</v>
      </c>
      <c r="K2167">
        <v>7</v>
      </c>
      <c r="L2167">
        <v>2025</v>
      </c>
      <c r="M2167" t="s">
        <v>355</v>
      </c>
      <c r="N2167" s="89" cm="1">
        <f t="array" ref="N2167">IF(ISNUMBER(_34_KNMI_Stations[[#This Row],[Etmaal temperatuur °C]]),IF(_34_KNMI_Stations[[#This Row],[Etmaal temperatuur °C]]&lt;stookgrens[],stookgrens[]-_34_KNMI_Stations[[#This Row],[Etmaal temperatuur °C]],0),"")</f>
        <v>0</v>
      </c>
      <c r="O2167" s="89">
        <f>_34_KNMI_Stations[[#This Row],[graaddagen]]*_34_KNMI_Stations[[#This Row],[Gewogen factor]]</f>
        <v>0</v>
      </c>
      <c r="P2167" s="89" cm="1">
        <f t="array" ref="P2167">IF(ISNUMBER(_34_KNMI_Stations[[#This Row],[Etmaal temperatuur °C]]),IF(_34_KNMI_Stations[[#This Row],[Etmaal temperatuur °C]]&gt;stookgrens[],_34_KNMI_Stations[[#This Row],[Etmaal temperatuur °C]]-stookgrens[],0),"")</f>
        <v>0.5</v>
      </c>
    </row>
    <row r="2168" spans="1:16" x14ac:dyDescent="0.25">
      <c r="A2168">
        <v>251</v>
      </c>
      <c r="B2168" s="110">
        <v>45844</v>
      </c>
      <c r="C2168" s="89">
        <v>3.9</v>
      </c>
      <c r="D2168" s="89">
        <v>17.8</v>
      </c>
      <c r="E2168" s="96">
        <v>1371</v>
      </c>
      <c r="F2168" s="89">
        <v>0.4</v>
      </c>
      <c r="G2168" s="89">
        <v>1004.9</v>
      </c>
      <c r="H2168">
        <v>0.83</v>
      </c>
      <c r="I2168" t="s">
        <v>5</v>
      </c>
      <c r="J2168">
        <v>0.8</v>
      </c>
      <c r="K2168">
        <v>7</v>
      </c>
      <c r="L2168">
        <v>2025</v>
      </c>
      <c r="M2168" t="s">
        <v>355</v>
      </c>
      <c r="N2168" s="89" cm="1">
        <f t="array" ref="N2168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2168" s="89">
        <f>_34_KNMI_Stations[[#This Row],[graaddagen]]*_34_KNMI_Stations[[#This Row],[Gewogen factor]]</f>
        <v>0.15999999999999945</v>
      </c>
      <c r="P2168" s="89" cm="1">
        <f t="array" ref="P2168">IF(ISNUMBER(_34_KNMI_Stations[[#This Row],[Etmaal temperatuur °C]]),IF(_34_KNMI_Stations[[#This Row],[Etmaal temperatuur °C]]&gt;stookgrens[],_34_KNMI_Stations[[#This Row],[Etmaal temperatuur °C]]-stookgrens[],0),"")</f>
        <v>0</v>
      </c>
    </row>
    <row r="2169" spans="1:16" x14ac:dyDescent="0.25">
      <c r="A2169">
        <v>251</v>
      </c>
      <c r="B2169" s="110">
        <v>45845</v>
      </c>
      <c r="C2169" s="89">
        <v>6.2</v>
      </c>
      <c r="D2169" s="89">
        <v>15.6</v>
      </c>
      <c r="E2169" s="96">
        <v>1814</v>
      </c>
      <c r="F2169" s="89">
        <v>11.7</v>
      </c>
      <c r="G2169" s="89">
        <v>1006.1</v>
      </c>
      <c r="H2169">
        <v>0.77</v>
      </c>
      <c r="I2169" t="s">
        <v>5</v>
      </c>
      <c r="J2169">
        <v>0.8</v>
      </c>
      <c r="K2169">
        <v>7</v>
      </c>
      <c r="L2169">
        <v>2025</v>
      </c>
      <c r="M2169" t="s">
        <v>356</v>
      </c>
      <c r="N2169" s="89" cm="1">
        <f t="array" ref="N2169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2169" s="89">
        <f>_34_KNMI_Stations[[#This Row],[graaddagen]]*_34_KNMI_Stations[[#This Row],[Gewogen factor]]</f>
        <v>1.9200000000000004</v>
      </c>
      <c r="P2169" s="89" cm="1">
        <f t="array" ref="P2169">IF(ISNUMBER(_34_KNMI_Stations[[#This Row],[Etmaal temperatuur °C]]),IF(_34_KNMI_Stations[[#This Row],[Etmaal temperatuur °C]]&gt;stookgrens[],_34_KNMI_Stations[[#This Row],[Etmaal temperatuur °C]]-stookgrens[],0),"")</f>
        <v>0</v>
      </c>
    </row>
    <row r="2170" spans="1:16" x14ac:dyDescent="0.25">
      <c r="A2170">
        <v>251</v>
      </c>
      <c r="B2170" s="110">
        <v>45846</v>
      </c>
      <c r="C2170" s="89">
        <v>6</v>
      </c>
      <c r="D2170" s="89">
        <v>16.3</v>
      </c>
      <c r="E2170" s="96">
        <v>1698</v>
      </c>
      <c r="F2170" s="89">
        <v>-0.1</v>
      </c>
      <c r="G2170" s="89">
        <v>1013.1</v>
      </c>
      <c r="H2170">
        <v>0.72</v>
      </c>
      <c r="I2170" t="s">
        <v>5</v>
      </c>
      <c r="J2170">
        <v>0.8</v>
      </c>
      <c r="K2170">
        <v>7</v>
      </c>
      <c r="L2170">
        <v>2025</v>
      </c>
      <c r="M2170" t="s">
        <v>356</v>
      </c>
      <c r="N2170" s="89" cm="1">
        <f t="array" ref="N2170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2170" s="89">
        <f>_34_KNMI_Stations[[#This Row],[graaddagen]]*_34_KNMI_Stations[[#This Row],[Gewogen factor]]</f>
        <v>1.3599999999999994</v>
      </c>
      <c r="P2170" s="89" cm="1">
        <f t="array" ref="P2170">IF(ISNUMBER(_34_KNMI_Stations[[#This Row],[Etmaal temperatuur °C]]),IF(_34_KNMI_Stations[[#This Row],[Etmaal temperatuur °C]]&gt;stookgrens[],_34_KNMI_Stations[[#This Row],[Etmaal temperatuur °C]]-stookgrens[],0),"")</f>
        <v>0</v>
      </c>
    </row>
    <row r="2171" spans="1:16" x14ac:dyDescent="0.25">
      <c r="A2171">
        <v>251</v>
      </c>
      <c r="B2171" s="110">
        <v>45847</v>
      </c>
      <c r="C2171" s="89">
        <v>4.0999999999999996</v>
      </c>
      <c r="D2171" s="89">
        <v>17.2</v>
      </c>
      <c r="E2171" s="96">
        <v>2498</v>
      </c>
      <c r="F2171" s="89">
        <v>-0.1</v>
      </c>
      <c r="G2171" s="89">
        <v>1020.6</v>
      </c>
      <c r="H2171">
        <v>0.77</v>
      </c>
      <c r="I2171" t="s">
        <v>5</v>
      </c>
      <c r="J2171">
        <v>0.8</v>
      </c>
      <c r="K2171">
        <v>7</v>
      </c>
      <c r="L2171">
        <v>2025</v>
      </c>
      <c r="M2171" t="s">
        <v>356</v>
      </c>
      <c r="N2171" s="89" cm="1">
        <f t="array" ref="N2171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2171" s="89">
        <f>_34_KNMI_Stations[[#This Row],[graaddagen]]*_34_KNMI_Stations[[#This Row],[Gewogen factor]]</f>
        <v>0.64000000000000057</v>
      </c>
      <c r="P2171" s="89" cm="1">
        <f t="array" ref="P2171">IF(ISNUMBER(_34_KNMI_Stations[[#This Row],[Etmaal temperatuur °C]]),IF(_34_KNMI_Stations[[#This Row],[Etmaal temperatuur °C]]&gt;stookgrens[],_34_KNMI_Stations[[#This Row],[Etmaal temperatuur °C]]-stookgrens[],0),"")</f>
        <v>0</v>
      </c>
    </row>
    <row r="2172" spans="1:16" x14ac:dyDescent="0.25">
      <c r="A2172">
        <v>251</v>
      </c>
      <c r="B2172" s="110">
        <v>45848</v>
      </c>
      <c r="C2172" s="89">
        <v>3.3</v>
      </c>
      <c r="D2172" s="89">
        <v>17.600000000000001</v>
      </c>
      <c r="E2172" s="96">
        <v>2038</v>
      </c>
      <c r="F2172" s="89">
        <v>0</v>
      </c>
      <c r="G2172" s="89">
        <v>1022.6</v>
      </c>
      <c r="H2172">
        <v>0.84</v>
      </c>
      <c r="I2172" t="s">
        <v>5</v>
      </c>
      <c r="J2172">
        <v>0.8</v>
      </c>
      <c r="K2172">
        <v>7</v>
      </c>
      <c r="L2172">
        <v>2025</v>
      </c>
      <c r="M2172" t="s">
        <v>356</v>
      </c>
      <c r="N2172" s="89" cm="1">
        <f t="array" ref="N2172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2172" s="89">
        <f>_34_KNMI_Stations[[#This Row],[graaddagen]]*_34_KNMI_Stations[[#This Row],[Gewogen factor]]</f>
        <v>0.3199999999999989</v>
      </c>
      <c r="P2172" s="89" cm="1">
        <f t="array" ref="P2172">IF(ISNUMBER(_34_KNMI_Stations[[#This Row],[Etmaal temperatuur °C]]),IF(_34_KNMI_Stations[[#This Row],[Etmaal temperatuur °C]]&gt;stookgrens[],_34_KNMI_Stations[[#This Row],[Etmaal temperatuur °C]]-stookgrens[],0),"")</f>
        <v>0</v>
      </c>
    </row>
    <row r="2173" spans="1:16" x14ac:dyDescent="0.25">
      <c r="A2173">
        <v>251</v>
      </c>
      <c r="B2173" s="110">
        <v>45849</v>
      </c>
      <c r="C2173" s="89">
        <v>4</v>
      </c>
      <c r="D2173" s="89">
        <v>18.600000000000001</v>
      </c>
      <c r="E2173" s="96">
        <v>2420</v>
      </c>
      <c r="F2173" s="89">
        <v>0</v>
      </c>
      <c r="G2173" s="89">
        <v>1020.5</v>
      </c>
      <c r="H2173">
        <v>0.82</v>
      </c>
      <c r="I2173" t="s">
        <v>5</v>
      </c>
      <c r="J2173">
        <v>0.8</v>
      </c>
      <c r="K2173">
        <v>7</v>
      </c>
      <c r="L2173">
        <v>2025</v>
      </c>
      <c r="M2173" t="s">
        <v>356</v>
      </c>
      <c r="N2173" s="89" cm="1">
        <f t="array" ref="N2173">IF(ISNUMBER(_34_KNMI_Stations[[#This Row],[Etmaal temperatuur °C]]),IF(_34_KNMI_Stations[[#This Row],[Etmaal temperatuur °C]]&lt;stookgrens[],stookgrens[]-_34_KNMI_Stations[[#This Row],[Etmaal temperatuur °C]],0),"")</f>
        <v>0</v>
      </c>
      <c r="O2173" s="89">
        <f>_34_KNMI_Stations[[#This Row],[graaddagen]]*_34_KNMI_Stations[[#This Row],[Gewogen factor]]</f>
        <v>0</v>
      </c>
      <c r="P2173" s="89" cm="1">
        <f t="array" ref="P2173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2174" spans="1:16" x14ac:dyDescent="0.25">
      <c r="A2174">
        <v>251</v>
      </c>
      <c r="B2174" s="110">
        <v>45850</v>
      </c>
      <c r="C2174" s="89">
        <v>5.5</v>
      </c>
      <c r="D2174" s="89">
        <v>18.600000000000001</v>
      </c>
      <c r="E2174" s="96">
        <v>2719</v>
      </c>
      <c r="F2174" s="89">
        <v>0</v>
      </c>
      <c r="G2174" s="89">
        <v>1015.2</v>
      </c>
      <c r="H2174">
        <v>0.84</v>
      </c>
      <c r="I2174" t="s">
        <v>5</v>
      </c>
      <c r="J2174">
        <v>0.8</v>
      </c>
      <c r="K2174">
        <v>7</v>
      </c>
      <c r="L2174">
        <v>2025</v>
      </c>
      <c r="M2174" t="s">
        <v>356</v>
      </c>
      <c r="N2174" s="89" cm="1">
        <f t="array" ref="N2174">IF(ISNUMBER(_34_KNMI_Stations[[#This Row],[Etmaal temperatuur °C]]),IF(_34_KNMI_Stations[[#This Row],[Etmaal temperatuur °C]]&lt;stookgrens[],stookgrens[]-_34_KNMI_Stations[[#This Row],[Etmaal temperatuur °C]],0),"")</f>
        <v>0</v>
      </c>
      <c r="O2174" s="89">
        <f>_34_KNMI_Stations[[#This Row],[graaddagen]]*_34_KNMI_Stations[[#This Row],[Gewogen factor]]</f>
        <v>0</v>
      </c>
      <c r="P2174" s="89" cm="1">
        <f t="array" ref="P2174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2175" spans="1:16" x14ac:dyDescent="0.25">
      <c r="A2175">
        <v>251</v>
      </c>
      <c r="B2175" s="110">
        <v>45851</v>
      </c>
      <c r="C2175" s="89">
        <v>4</v>
      </c>
      <c r="D2175" s="89">
        <v>18.7</v>
      </c>
      <c r="E2175" s="96">
        <v>2540</v>
      </c>
      <c r="F2175" s="89">
        <v>-0.1</v>
      </c>
      <c r="G2175" s="89">
        <v>1012.1</v>
      </c>
      <c r="H2175">
        <v>0.84</v>
      </c>
      <c r="I2175" t="s">
        <v>5</v>
      </c>
      <c r="J2175">
        <v>0.8</v>
      </c>
      <c r="K2175">
        <v>7</v>
      </c>
      <c r="L2175">
        <v>2025</v>
      </c>
      <c r="M2175" t="s">
        <v>356</v>
      </c>
      <c r="N2175" s="89" cm="1">
        <f t="array" ref="N2175">IF(ISNUMBER(_34_KNMI_Stations[[#This Row],[Etmaal temperatuur °C]]),IF(_34_KNMI_Stations[[#This Row],[Etmaal temperatuur °C]]&lt;stookgrens[],stookgrens[]-_34_KNMI_Stations[[#This Row],[Etmaal temperatuur °C]],0),"")</f>
        <v>0</v>
      </c>
      <c r="O2175" s="89">
        <f>_34_KNMI_Stations[[#This Row],[graaddagen]]*_34_KNMI_Stations[[#This Row],[Gewogen factor]]</f>
        <v>0</v>
      </c>
      <c r="P2175" s="89" cm="1">
        <f t="array" ref="P2175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2176" spans="1:16" x14ac:dyDescent="0.25">
      <c r="A2176">
        <v>251</v>
      </c>
      <c r="B2176" s="110">
        <v>45852</v>
      </c>
      <c r="C2176" s="89">
        <v>3.8</v>
      </c>
      <c r="D2176" s="89">
        <v>18.7</v>
      </c>
      <c r="E2176" s="96">
        <v>1975</v>
      </c>
      <c r="F2176" s="89">
        <v>-0.1</v>
      </c>
      <c r="G2176" s="89">
        <v>1013.4</v>
      </c>
      <c r="H2176">
        <v>0.81</v>
      </c>
      <c r="I2176" t="s">
        <v>5</v>
      </c>
      <c r="J2176">
        <v>0.8</v>
      </c>
      <c r="K2176">
        <v>7</v>
      </c>
      <c r="L2176">
        <v>2025</v>
      </c>
      <c r="M2176" t="s">
        <v>357</v>
      </c>
      <c r="N2176" s="89" cm="1">
        <f t="array" ref="N2176">IF(ISNUMBER(_34_KNMI_Stations[[#This Row],[Etmaal temperatuur °C]]),IF(_34_KNMI_Stations[[#This Row],[Etmaal temperatuur °C]]&lt;stookgrens[],stookgrens[]-_34_KNMI_Stations[[#This Row],[Etmaal temperatuur °C]],0),"")</f>
        <v>0</v>
      </c>
      <c r="O2176" s="89">
        <f>_34_KNMI_Stations[[#This Row],[graaddagen]]*_34_KNMI_Stations[[#This Row],[Gewogen factor]]</f>
        <v>0</v>
      </c>
      <c r="P2176" s="89" cm="1">
        <f t="array" ref="P2176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2177" spans="1:16" x14ac:dyDescent="0.25">
      <c r="A2177">
        <v>251</v>
      </c>
      <c r="B2177" s="110">
        <v>45853</v>
      </c>
      <c r="C2177" s="89">
        <v>6.7</v>
      </c>
      <c r="D2177" s="89">
        <v>19.100000000000001</v>
      </c>
      <c r="E2177" s="96">
        <v>2655</v>
      </c>
      <c r="F2177" s="89">
        <v>4.7</v>
      </c>
      <c r="G2177" s="89">
        <v>1014.9</v>
      </c>
      <c r="H2177">
        <v>0.73</v>
      </c>
      <c r="I2177" t="s">
        <v>5</v>
      </c>
      <c r="J2177">
        <v>0.8</v>
      </c>
      <c r="K2177">
        <v>7</v>
      </c>
      <c r="L2177">
        <v>2025</v>
      </c>
      <c r="M2177" t="s">
        <v>357</v>
      </c>
      <c r="N2177" s="89" cm="1">
        <f t="array" ref="N2177">IF(ISNUMBER(_34_KNMI_Stations[[#This Row],[Etmaal temperatuur °C]]),IF(_34_KNMI_Stations[[#This Row],[Etmaal temperatuur °C]]&lt;stookgrens[],stookgrens[]-_34_KNMI_Stations[[#This Row],[Etmaal temperatuur °C]],0),"")</f>
        <v>0</v>
      </c>
      <c r="O2177" s="89">
        <f>_34_KNMI_Stations[[#This Row],[graaddagen]]*_34_KNMI_Stations[[#This Row],[Gewogen factor]]</f>
        <v>0</v>
      </c>
      <c r="P2177" s="89" cm="1">
        <f t="array" ref="P2177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2178" spans="1:16" x14ac:dyDescent="0.25">
      <c r="A2178">
        <v>251</v>
      </c>
      <c r="B2178" s="110">
        <v>45854</v>
      </c>
      <c r="C2178" s="89">
        <v>4.0999999999999996</v>
      </c>
      <c r="D2178" s="89">
        <v>17.399999999999999</v>
      </c>
      <c r="E2178" s="96">
        <v>2099</v>
      </c>
      <c r="F2178" s="89">
        <v>15.9</v>
      </c>
      <c r="G2178" s="89">
        <v>1012.9</v>
      </c>
      <c r="H2178">
        <v>0.82</v>
      </c>
      <c r="I2178" t="s">
        <v>5</v>
      </c>
      <c r="J2178">
        <v>0.8</v>
      </c>
      <c r="K2178">
        <v>7</v>
      </c>
      <c r="L2178">
        <v>2025</v>
      </c>
      <c r="M2178" t="s">
        <v>357</v>
      </c>
      <c r="N2178" s="89" cm="1">
        <f t="array" ref="N2178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2178" s="89">
        <f>_34_KNMI_Stations[[#This Row],[graaddagen]]*_34_KNMI_Stations[[#This Row],[Gewogen factor]]</f>
        <v>0.48000000000000115</v>
      </c>
      <c r="P2178" s="89" cm="1">
        <f t="array" ref="P2178">IF(ISNUMBER(_34_KNMI_Stations[[#This Row],[Etmaal temperatuur °C]]),IF(_34_KNMI_Stations[[#This Row],[Etmaal temperatuur °C]]&gt;stookgrens[],_34_KNMI_Stations[[#This Row],[Etmaal temperatuur °C]]-stookgrens[],0),"")</f>
        <v>0</v>
      </c>
    </row>
    <row r="2179" spans="1:16" x14ac:dyDescent="0.25">
      <c r="A2179">
        <v>251</v>
      </c>
      <c r="B2179" s="110">
        <v>45855</v>
      </c>
      <c r="C2179" s="89">
        <v>4.8</v>
      </c>
      <c r="D2179" s="89">
        <v>18.5</v>
      </c>
      <c r="E2179" s="96">
        <v>1703</v>
      </c>
      <c r="F2179" s="89">
        <v>0.1</v>
      </c>
      <c r="G2179" s="89">
        <v>1016.8</v>
      </c>
      <c r="H2179">
        <v>0.82</v>
      </c>
      <c r="I2179" t="s">
        <v>5</v>
      </c>
      <c r="J2179">
        <v>0.8</v>
      </c>
      <c r="K2179">
        <v>7</v>
      </c>
      <c r="L2179">
        <v>2025</v>
      </c>
      <c r="M2179" t="s">
        <v>357</v>
      </c>
      <c r="N2179" s="89" cm="1">
        <f t="array" ref="N2179">IF(ISNUMBER(_34_KNMI_Stations[[#This Row],[Etmaal temperatuur °C]]),IF(_34_KNMI_Stations[[#This Row],[Etmaal temperatuur °C]]&lt;stookgrens[],stookgrens[]-_34_KNMI_Stations[[#This Row],[Etmaal temperatuur °C]],0),"")</f>
        <v>0</v>
      </c>
      <c r="O2179" s="89">
        <f>_34_KNMI_Stations[[#This Row],[graaddagen]]*_34_KNMI_Stations[[#This Row],[Gewogen factor]]</f>
        <v>0</v>
      </c>
      <c r="P2179" s="89" cm="1">
        <f t="array" ref="P2179">IF(ISNUMBER(_34_KNMI_Stations[[#This Row],[Etmaal temperatuur °C]]),IF(_34_KNMI_Stations[[#This Row],[Etmaal temperatuur °C]]&gt;stookgrens[],_34_KNMI_Stations[[#This Row],[Etmaal temperatuur °C]]-stookgrens[],0),"")</f>
        <v>0.5</v>
      </c>
    </row>
    <row r="2180" spans="1:16" x14ac:dyDescent="0.25">
      <c r="A2180">
        <v>251</v>
      </c>
      <c r="B2180" s="110">
        <v>45856</v>
      </c>
      <c r="C2180" s="89">
        <v>2.6</v>
      </c>
      <c r="D2180" s="89">
        <v>19.3</v>
      </c>
      <c r="E2180" s="96">
        <v>2414</v>
      </c>
      <c r="F2180" s="89">
        <v>0</v>
      </c>
      <c r="G2180" s="89">
        <v>1014.7</v>
      </c>
      <c r="H2180">
        <v>0.82</v>
      </c>
      <c r="I2180" t="s">
        <v>5</v>
      </c>
      <c r="J2180">
        <v>0.8</v>
      </c>
      <c r="K2180">
        <v>7</v>
      </c>
      <c r="L2180">
        <v>2025</v>
      </c>
      <c r="M2180" t="s">
        <v>357</v>
      </c>
      <c r="N2180" s="89" cm="1">
        <f t="array" ref="N2180">IF(ISNUMBER(_34_KNMI_Stations[[#This Row],[Etmaal temperatuur °C]]),IF(_34_KNMI_Stations[[#This Row],[Etmaal temperatuur °C]]&lt;stookgrens[],stookgrens[]-_34_KNMI_Stations[[#This Row],[Etmaal temperatuur °C]],0),"")</f>
        <v>0</v>
      </c>
      <c r="O2180" s="89">
        <f>_34_KNMI_Stations[[#This Row],[graaddagen]]*_34_KNMI_Stations[[#This Row],[Gewogen factor]]</f>
        <v>0</v>
      </c>
      <c r="P2180" s="89" cm="1">
        <f t="array" ref="P2180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2181" spans="1:16" x14ac:dyDescent="0.25">
      <c r="A2181">
        <v>251</v>
      </c>
      <c r="B2181" s="110">
        <v>45857</v>
      </c>
      <c r="C2181" s="89">
        <v>6.3</v>
      </c>
      <c r="D2181" s="89">
        <v>21.7</v>
      </c>
      <c r="E2181" s="96">
        <v>2093</v>
      </c>
      <c r="F2181" s="89">
        <v>1.1000000000000001</v>
      </c>
      <c r="G2181" s="89">
        <v>1008.2</v>
      </c>
      <c r="H2181">
        <v>0.86</v>
      </c>
      <c r="I2181" t="s">
        <v>5</v>
      </c>
      <c r="J2181">
        <v>0.8</v>
      </c>
      <c r="K2181">
        <v>7</v>
      </c>
      <c r="L2181">
        <v>2025</v>
      </c>
      <c r="M2181" t="s">
        <v>357</v>
      </c>
      <c r="N2181" s="89" cm="1">
        <f t="array" ref="N2181">IF(ISNUMBER(_34_KNMI_Stations[[#This Row],[Etmaal temperatuur °C]]),IF(_34_KNMI_Stations[[#This Row],[Etmaal temperatuur °C]]&lt;stookgrens[],stookgrens[]-_34_KNMI_Stations[[#This Row],[Etmaal temperatuur °C]],0),"")</f>
        <v>0</v>
      </c>
      <c r="O2181" s="89">
        <f>_34_KNMI_Stations[[#This Row],[graaddagen]]*_34_KNMI_Stations[[#This Row],[Gewogen factor]]</f>
        <v>0</v>
      </c>
      <c r="P2181" s="89" cm="1">
        <f t="array" ref="P2181">IF(ISNUMBER(_34_KNMI_Stations[[#This Row],[Etmaal temperatuur °C]]),IF(_34_KNMI_Stations[[#This Row],[Etmaal temperatuur °C]]&gt;stookgrens[],_34_KNMI_Stations[[#This Row],[Etmaal temperatuur °C]]-stookgrens[],0),"")</f>
        <v>3.6999999999999993</v>
      </c>
    </row>
    <row r="2182" spans="1:16" x14ac:dyDescent="0.25">
      <c r="A2182">
        <v>251</v>
      </c>
      <c r="B2182" s="110">
        <v>45858</v>
      </c>
      <c r="C2182" s="89">
        <v>3.2</v>
      </c>
      <c r="D2182" s="89">
        <v>20.5</v>
      </c>
      <c r="E2182" s="96">
        <v>1474</v>
      </c>
      <c r="F2182" s="89">
        <v>1.3</v>
      </c>
      <c r="G2182" s="89">
        <v>1003.7</v>
      </c>
      <c r="H2182">
        <v>0.87</v>
      </c>
      <c r="I2182" t="s">
        <v>5</v>
      </c>
      <c r="J2182">
        <v>0.8</v>
      </c>
      <c r="K2182">
        <v>7</v>
      </c>
      <c r="L2182">
        <v>2025</v>
      </c>
      <c r="M2182" t="s">
        <v>357</v>
      </c>
      <c r="N2182" s="89" cm="1">
        <f t="array" ref="N2182">IF(ISNUMBER(_34_KNMI_Stations[[#This Row],[Etmaal temperatuur °C]]),IF(_34_KNMI_Stations[[#This Row],[Etmaal temperatuur °C]]&lt;stookgrens[],stookgrens[]-_34_KNMI_Stations[[#This Row],[Etmaal temperatuur °C]],0),"")</f>
        <v>0</v>
      </c>
      <c r="O2182" s="89">
        <f>_34_KNMI_Stations[[#This Row],[graaddagen]]*_34_KNMI_Stations[[#This Row],[Gewogen factor]]</f>
        <v>0</v>
      </c>
      <c r="P2182" s="89" cm="1">
        <f t="array" ref="P2182">IF(ISNUMBER(_34_KNMI_Stations[[#This Row],[Etmaal temperatuur °C]]),IF(_34_KNMI_Stations[[#This Row],[Etmaal temperatuur °C]]&gt;stookgrens[],_34_KNMI_Stations[[#This Row],[Etmaal temperatuur °C]]-stookgrens[],0),"")</f>
        <v>2.5</v>
      </c>
    </row>
    <row r="2183" spans="1:16" x14ac:dyDescent="0.25">
      <c r="A2183">
        <v>251</v>
      </c>
      <c r="B2183" s="110">
        <v>45859</v>
      </c>
      <c r="C2183" s="89">
        <v>5.0999999999999996</v>
      </c>
      <c r="D2183" s="89">
        <v>20.2</v>
      </c>
      <c r="E2183" s="96">
        <v>2288</v>
      </c>
      <c r="F2183" s="89">
        <v>13.4</v>
      </c>
      <c r="G2183" s="89">
        <v>1002.7</v>
      </c>
      <c r="H2183">
        <v>0.81</v>
      </c>
      <c r="I2183" t="s">
        <v>5</v>
      </c>
      <c r="J2183">
        <v>0.8</v>
      </c>
      <c r="K2183">
        <v>7</v>
      </c>
      <c r="L2183">
        <v>2025</v>
      </c>
      <c r="M2183" t="s">
        <v>358</v>
      </c>
      <c r="N2183" s="89" cm="1">
        <f t="array" ref="N2183">IF(ISNUMBER(_34_KNMI_Stations[[#This Row],[Etmaal temperatuur °C]]),IF(_34_KNMI_Stations[[#This Row],[Etmaal temperatuur °C]]&lt;stookgrens[],stookgrens[]-_34_KNMI_Stations[[#This Row],[Etmaal temperatuur °C]],0),"")</f>
        <v>0</v>
      </c>
      <c r="O2183" s="89">
        <f>_34_KNMI_Stations[[#This Row],[graaddagen]]*_34_KNMI_Stations[[#This Row],[Gewogen factor]]</f>
        <v>0</v>
      </c>
      <c r="P2183" s="89" cm="1">
        <f t="array" ref="P2183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2184" spans="1:16" x14ac:dyDescent="0.25">
      <c r="A2184">
        <v>251</v>
      </c>
      <c r="B2184" s="110">
        <v>45860</v>
      </c>
      <c r="C2184" s="89">
        <v>4.9000000000000004</v>
      </c>
      <c r="D2184" s="89">
        <v>18.600000000000001</v>
      </c>
      <c r="E2184" s="96">
        <v>1949</v>
      </c>
      <c r="F2184" s="89">
        <v>5.8</v>
      </c>
      <c r="G2184" s="89">
        <v>1007</v>
      </c>
      <c r="H2184">
        <v>0.86</v>
      </c>
      <c r="I2184" t="s">
        <v>5</v>
      </c>
      <c r="J2184">
        <v>0.8</v>
      </c>
      <c r="K2184">
        <v>7</v>
      </c>
      <c r="L2184">
        <v>2025</v>
      </c>
      <c r="M2184" t="s">
        <v>358</v>
      </c>
      <c r="N2184" s="89" cm="1">
        <f t="array" ref="N2184">IF(ISNUMBER(_34_KNMI_Stations[[#This Row],[Etmaal temperatuur °C]]),IF(_34_KNMI_Stations[[#This Row],[Etmaal temperatuur °C]]&lt;stookgrens[],stookgrens[]-_34_KNMI_Stations[[#This Row],[Etmaal temperatuur °C]],0),"")</f>
        <v>0</v>
      </c>
      <c r="O2184" s="89">
        <f>_34_KNMI_Stations[[#This Row],[graaddagen]]*_34_KNMI_Stations[[#This Row],[Gewogen factor]]</f>
        <v>0</v>
      </c>
      <c r="P2184" s="89" cm="1">
        <f t="array" ref="P2184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2185" spans="1:16" x14ac:dyDescent="0.25">
      <c r="A2185">
        <v>251</v>
      </c>
      <c r="B2185" s="110">
        <v>45861</v>
      </c>
      <c r="C2185" s="89">
        <v>5.0999999999999996</v>
      </c>
      <c r="D2185" s="89">
        <v>19</v>
      </c>
      <c r="E2185" s="96">
        <v>2201</v>
      </c>
      <c r="F2185" s="89">
        <v>0</v>
      </c>
      <c r="G2185" s="89">
        <v>1010.8</v>
      </c>
      <c r="H2185">
        <v>0.86</v>
      </c>
      <c r="I2185" t="s">
        <v>5</v>
      </c>
      <c r="J2185">
        <v>0.8</v>
      </c>
      <c r="K2185">
        <v>7</v>
      </c>
      <c r="L2185">
        <v>2025</v>
      </c>
      <c r="M2185" t="s">
        <v>358</v>
      </c>
      <c r="N2185" s="89" cm="1">
        <f t="array" ref="N2185">IF(ISNUMBER(_34_KNMI_Stations[[#This Row],[Etmaal temperatuur °C]]),IF(_34_KNMI_Stations[[#This Row],[Etmaal temperatuur °C]]&lt;stookgrens[],stookgrens[]-_34_KNMI_Stations[[#This Row],[Etmaal temperatuur °C]],0),"")</f>
        <v>0</v>
      </c>
      <c r="O2185" s="89">
        <f>_34_KNMI_Stations[[#This Row],[graaddagen]]*_34_KNMI_Stations[[#This Row],[Gewogen factor]]</f>
        <v>0</v>
      </c>
      <c r="P2185" s="89" cm="1">
        <f t="array" ref="P2185">IF(ISNUMBER(_34_KNMI_Stations[[#This Row],[Etmaal temperatuur °C]]),IF(_34_KNMI_Stations[[#This Row],[Etmaal temperatuur °C]]&gt;stookgrens[],_34_KNMI_Stations[[#This Row],[Etmaal temperatuur °C]]-stookgrens[],0),"")</f>
        <v>1</v>
      </c>
    </row>
    <row r="2186" spans="1:16" x14ac:dyDescent="0.25">
      <c r="A2186">
        <v>251</v>
      </c>
      <c r="B2186" s="110">
        <v>45862</v>
      </c>
      <c r="C2186" s="89">
        <v>4.0999999999999996</v>
      </c>
      <c r="D2186" s="89">
        <v>18.7</v>
      </c>
      <c r="E2186" s="96">
        <v>1301</v>
      </c>
      <c r="F2186" s="89">
        <v>-0.1</v>
      </c>
      <c r="G2186" s="89">
        <v>1014</v>
      </c>
      <c r="H2186">
        <v>0.89</v>
      </c>
      <c r="I2186" t="s">
        <v>5</v>
      </c>
      <c r="J2186">
        <v>0.8</v>
      </c>
      <c r="K2186">
        <v>7</v>
      </c>
      <c r="L2186">
        <v>2025</v>
      </c>
      <c r="M2186" t="s">
        <v>358</v>
      </c>
      <c r="N2186" s="89" cm="1">
        <f t="array" ref="N2186">IF(ISNUMBER(_34_KNMI_Stations[[#This Row],[Etmaal temperatuur °C]]),IF(_34_KNMI_Stations[[#This Row],[Etmaal temperatuur °C]]&lt;stookgrens[],stookgrens[]-_34_KNMI_Stations[[#This Row],[Etmaal temperatuur °C]],0),"")</f>
        <v>0</v>
      </c>
      <c r="O2186" s="89">
        <f>_34_KNMI_Stations[[#This Row],[graaddagen]]*_34_KNMI_Stations[[#This Row],[Gewogen factor]]</f>
        <v>0</v>
      </c>
      <c r="P2186" s="89" cm="1">
        <f t="array" ref="P2186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2187" spans="1:16" x14ac:dyDescent="0.25">
      <c r="A2187">
        <v>251</v>
      </c>
      <c r="B2187" s="110">
        <v>45863</v>
      </c>
      <c r="C2187" s="89">
        <v>3.5</v>
      </c>
      <c r="D2187" s="89">
        <v>17.8</v>
      </c>
      <c r="E2187" s="96">
        <v>1703</v>
      </c>
      <c r="F2187" s="89">
        <v>0.2</v>
      </c>
      <c r="G2187" s="89">
        <v>1017.3</v>
      </c>
      <c r="H2187">
        <v>0.86</v>
      </c>
      <c r="I2187" t="s">
        <v>5</v>
      </c>
      <c r="J2187">
        <v>0.8</v>
      </c>
      <c r="K2187">
        <v>7</v>
      </c>
      <c r="L2187">
        <v>2025</v>
      </c>
      <c r="M2187" t="s">
        <v>358</v>
      </c>
      <c r="N2187" s="89" cm="1">
        <f t="array" ref="N2187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2187" s="89">
        <f>_34_KNMI_Stations[[#This Row],[graaddagen]]*_34_KNMI_Stations[[#This Row],[Gewogen factor]]</f>
        <v>0.15999999999999945</v>
      </c>
      <c r="P2187" s="89" cm="1">
        <f t="array" ref="P2187">IF(ISNUMBER(_34_KNMI_Stations[[#This Row],[Etmaal temperatuur °C]]),IF(_34_KNMI_Stations[[#This Row],[Etmaal temperatuur °C]]&gt;stookgrens[],_34_KNMI_Stations[[#This Row],[Etmaal temperatuur °C]]-stookgrens[],0),"")</f>
        <v>0</v>
      </c>
    </row>
    <row r="2188" spans="1:16" x14ac:dyDescent="0.25">
      <c r="A2188">
        <v>251</v>
      </c>
      <c r="B2188" s="110">
        <v>45864</v>
      </c>
      <c r="C2188" s="89">
        <v>3</v>
      </c>
      <c r="D2188" s="89">
        <v>18.5</v>
      </c>
      <c r="E2188" s="96">
        <v>1048</v>
      </c>
      <c r="F2188" s="89">
        <v>-0.1</v>
      </c>
      <c r="G2188" s="89">
        <v>1015.2</v>
      </c>
      <c r="H2188">
        <v>0.86</v>
      </c>
      <c r="I2188" t="s">
        <v>5</v>
      </c>
      <c r="J2188">
        <v>0.8</v>
      </c>
      <c r="K2188">
        <v>7</v>
      </c>
      <c r="L2188">
        <v>2025</v>
      </c>
      <c r="M2188" t="s">
        <v>358</v>
      </c>
      <c r="N2188" s="89" cm="1">
        <f t="array" ref="N2188">IF(ISNUMBER(_34_KNMI_Stations[[#This Row],[Etmaal temperatuur °C]]),IF(_34_KNMI_Stations[[#This Row],[Etmaal temperatuur °C]]&lt;stookgrens[],stookgrens[]-_34_KNMI_Stations[[#This Row],[Etmaal temperatuur °C]],0),"")</f>
        <v>0</v>
      </c>
      <c r="O2188" s="89">
        <f>_34_KNMI_Stations[[#This Row],[graaddagen]]*_34_KNMI_Stations[[#This Row],[Gewogen factor]]</f>
        <v>0</v>
      </c>
      <c r="P2188" s="89" cm="1">
        <f t="array" ref="P2188">IF(ISNUMBER(_34_KNMI_Stations[[#This Row],[Etmaal temperatuur °C]]),IF(_34_KNMI_Stations[[#This Row],[Etmaal temperatuur °C]]&gt;stookgrens[],_34_KNMI_Stations[[#This Row],[Etmaal temperatuur °C]]-stookgrens[],0),"")</f>
        <v>0.5</v>
      </c>
    </row>
    <row r="2189" spans="1:16" x14ac:dyDescent="0.25">
      <c r="A2189">
        <v>251</v>
      </c>
      <c r="B2189" s="110">
        <v>45865</v>
      </c>
      <c r="C2189" s="89">
        <v>4.5999999999999996</v>
      </c>
      <c r="D2189" s="89">
        <v>18</v>
      </c>
      <c r="E2189" s="96">
        <v>1633</v>
      </c>
      <c r="F2189" s="89">
        <v>0.1</v>
      </c>
      <c r="G2189" s="89">
        <v>1014.2</v>
      </c>
      <c r="H2189">
        <v>0.74</v>
      </c>
      <c r="I2189" t="s">
        <v>5</v>
      </c>
      <c r="J2189">
        <v>0.8</v>
      </c>
      <c r="K2189">
        <v>7</v>
      </c>
      <c r="L2189">
        <v>2025</v>
      </c>
      <c r="M2189" t="s">
        <v>358</v>
      </c>
      <c r="N2189" s="89" cm="1">
        <f t="array" ref="N2189">IF(ISNUMBER(_34_KNMI_Stations[[#This Row],[Etmaal temperatuur °C]]),IF(_34_KNMI_Stations[[#This Row],[Etmaal temperatuur °C]]&lt;stookgrens[],stookgrens[]-_34_KNMI_Stations[[#This Row],[Etmaal temperatuur °C]],0),"")</f>
        <v>0</v>
      </c>
      <c r="O2189" s="89">
        <f>_34_KNMI_Stations[[#This Row],[graaddagen]]*_34_KNMI_Stations[[#This Row],[Gewogen factor]]</f>
        <v>0</v>
      </c>
      <c r="P2189" s="89" cm="1">
        <f t="array" ref="P2189">IF(ISNUMBER(_34_KNMI_Stations[[#This Row],[Etmaal temperatuur °C]]),IF(_34_KNMI_Stations[[#This Row],[Etmaal temperatuur °C]]&gt;stookgrens[],_34_KNMI_Stations[[#This Row],[Etmaal temperatuur °C]]-stookgrens[],0),"")</f>
        <v>0</v>
      </c>
    </row>
    <row r="2190" spans="1:16" x14ac:dyDescent="0.25">
      <c r="A2190">
        <v>251</v>
      </c>
      <c r="B2190" s="110">
        <v>45866</v>
      </c>
      <c r="C2190" s="89">
        <v>6.1</v>
      </c>
      <c r="D2190" s="89">
        <v>18.100000000000001</v>
      </c>
      <c r="E2190" s="96">
        <v>2016</v>
      </c>
      <c r="F2190" s="89">
        <v>1.3</v>
      </c>
      <c r="G2190" s="89">
        <v>1016.2</v>
      </c>
      <c r="H2190">
        <v>0.76</v>
      </c>
      <c r="I2190" t="s">
        <v>5</v>
      </c>
      <c r="J2190">
        <v>0.8</v>
      </c>
      <c r="K2190">
        <v>7</v>
      </c>
      <c r="L2190">
        <v>2025</v>
      </c>
      <c r="M2190" t="s">
        <v>359</v>
      </c>
      <c r="N2190" s="89" cm="1">
        <f t="array" ref="N2190">IF(ISNUMBER(_34_KNMI_Stations[[#This Row],[Etmaal temperatuur °C]]),IF(_34_KNMI_Stations[[#This Row],[Etmaal temperatuur °C]]&lt;stookgrens[],stookgrens[]-_34_KNMI_Stations[[#This Row],[Etmaal temperatuur °C]],0),"")</f>
        <v>0</v>
      </c>
      <c r="O2190" s="89">
        <f>_34_KNMI_Stations[[#This Row],[graaddagen]]*_34_KNMI_Stations[[#This Row],[Gewogen factor]]</f>
        <v>0</v>
      </c>
      <c r="P2190" s="89" cm="1">
        <f t="array" ref="P2190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2191" spans="1:16" x14ac:dyDescent="0.25">
      <c r="A2191">
        <v>251</v>
      </c>
      <c r="B2191" s="110">
        <v>45867</v>
      </c>
      <c r="C2191" s="89">
        <v>5.0999999999999996</v>
      </c>
      <c r="D2191" s="89">
        <v>17.100000000000001</v>
      </c>
      <c r="E2191" s="96">
        <v>1455</v>
      </c>
      <c r="F2191" s="89">
        <v>3.5</v>
      </c>
      <c r="G2191" s="89">
        <v>1016.2</v>
      </c>
      <c r="H2191">
        <v>0.74</v>
      </c>
      <c r="I2191" t="s">
        <v>5</v>
      </c>
      <c r="J2191">
        <v>0.8</v>
      </c>
      <c r="K2191">
        <v>7</v>
      </c>
      <c r="L2191">
        <v>2025</v>
      </c>
      <c r="M2191" t="s">
        <v>359</v>
      </c>
      <c r="N2191" s="89" cm="1">
        <f t="array" ref="N2191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2191" s="89">
        <f>_34_KNMI_Stations[[#This Row],[graaddagen]]*_34_KNMI_Stations[[#This Row],[Gewogen factor]]</f>
        <v>0.71999999999999886</v>
      </c>
      <c r="P2191" s="89" cm="1">
        <f t="array" ref="P2191">IF(ISNUMBER(_34_KNMI_Stations[[#This Row],[Etmaal temperatuur °C]]),IF(_34_KNMI_Stations[[#This Row],[Etmaal temperatuur °C]]&gt;stookgrens[],_34_KNMI_Stations[[#This Row],[Etmaal temperatuur °C]]-stookgrens[],0),"")</f>
        <v>0</v>
      </c>
    </row>
    <row r="2192" spans="1:16" x14ac:dyDescent="0.25">
      <c r="A2192">
        <v>251</v>
      </c>
      <c r="B2192" s="110">
        <v>45868</v>
      </c>
      <c r="C2192" s="89">
        <v>7.5</v>
      </c>
      <c r="D2192" s="89">
        <v>17.399999999999999</v>
      </c>
      <c r="E2192" s="96">
        <v>1657</v>
      </c>
      <c r="F2192" s="89">
        <v>-0.1</v>
      </c>
      <c r="G2192" s="89">
        <v>1014.4</v>
      </c>
      <c r="H2192">
        <v>0.7</v>
      </c>
      <c r="I2192" t="s">
        <v>5</v>
      </c>
      <c r="J2192">
        <v>0.8</v>
      </c>
      <c r="K2192">
        <v>7</v>
      </c>
      <c r="L2192">
        <v>2025</v>
      </c>
      <c r="M2192" t="s">
        <v>359</v>
      </c>
      <c r="N2192" s="89" cm="1">
        <f t="array" ref="N2192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2192" s="89">
        <f>_34_KNMI_Stations[[#This Row],[graaddagen]]*_34_KNMI_Stations[[#This Row],[Gewogen factor]]</f>
        <v>0.48000000000000115</v>
      </c>
      <c r="P2192" s="89" cm="1">
        <f t="array" ref="P2192">IF(ISNUMBER(_34_KNMI_Stations[[#This Row],[Etmaal temperatuur °C]]),IF(_34_KNMI_Stations[[#This Row],[Etmaal temperatuur °C]]&gt;stookgrens[],_34_KNMI_Stations[[#This Row],[Etmaal temperatuur °C]]-stookgrens[],0),"")</f>
        <v>0</v>
      </c>
    </row>
    <row r="2193" spans="1:16" x14ac:dyDescent="0.25">
      <c r="A2193">
        <v>251</v>
      </c>
      <c r="B2193" s="110">
        <v>45869</v>
      </c>
      <c r="C2193" s="89">
        <v>5.4</v>
      </c>
      <c r="D2193" s="89">
        <v>17.600000000000001</v>
      </c>
      <c r="E2193" s="96">
        <v>1318</v>
      </c>
      <c r="F2193" s="89">
        <v>2</v>
      </c>
      <c r="G2193" s="89">
        <v>1012.4</v>
      </c>
      <c r="H2193">
        <v>0.81</v>
      </c>
      <c r="I2193" t="s">
        <v>5</v>
      </c>
      <c r="J2193">
        <v>0.8</v>
      </c>
      <c r="K2193">
        <v>7</v>
      </c>
      <c r="L2193">
        <v>2025</v>
      </c>
      <c r="M2193" t="s">
        <v>359</v>
      </c>
      <c r="N2193" s="89" cm="1">
        <f t="array" ref="N2193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2193" s="89">
        <f>_34_KNMI_Stations[[#This Row],[graaddagen]]*_34_KNMI_Stations[[#This Row],[Gewogen factor]]</f>
        <v>0.3199999999999989</v>
      </c>
      <c r="P2193" s="89" cm="1">
        <f t="array" ref="P2193">IF(ISNUMBER(_34_KNMI_Stations[[#This Row],[Etmaal temperatuur °C]]),IF(_34_KNMI_Stations[[#This Row],[Etmaal temperatuur °C]]&gt;stookgrens[],_34_KNMI_Stations[[#This Row],[Etmaal temperatuur °C]]-stookgrens[],0),"")</f>
        <v>0</v>
      </c>
    </row>
    <row r="2194" spans="1:16" x14ac:dyDescent="0.25">
      <c r="A2194">
        <v>251</v>
      </c>
      <c r="B2194" s="110">
        <v>45870</v>
      </c>
      <c r="C2194" s="89">
        <v>4.9000000000000004</v>
      </c>
      <c r="D2194" s="89">
        <v>16.8</v>
      </c>
      <c r="E2194" s="96">
        <v>1468</v>
      </c>
      <c r="F2194" s="89">
        <v>17.600000000000001</v>
      </c>
      <c r="G2194" s="89">
        <v>1010</v>
      </c>
      <c r="H2194">
        <v>0.88</v>
      </c>
      <c r="I2194" t="s">
        <v>5</v>
      </c>
      <c r="J2194">
        <v>0.8</v>
      </c>
      <c r="K2194">
        <v>8</v>
      </c>
      <c r="L2194">
        <v>2025</v>
      </c>
      <c r="M2194" t="s">
        <v>359</v>
      </c>
      <c r="N2194" s="89" cm="1">
        <f t="array" ref="N2194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2194" s="89">
        <f>_34_KNMI_Stations[[#This Row],[graaddagen]]*_34_KNMI_Stations[[#This Row],[Gewogen factor]]</f>
        <v>0.95999999999999952</v>
      </c>
      <c r="P2194" s="89" cm="1">
        <f t="array" ref="P2194">IF(ISNUMBER(_34_KNMI_Stations[[#This Row],[Etmaal temperatuur °C]]),IF(_34_KNMI_Stations[[#This Row],[Etmaal temperatuur °C]]&gt;stookgrens[],_34_KNMI_Stations[[#This Row],[Etmaal temperatuur °C]]-stookgrens[],0),"")</f>
        <v>0</v>
      </c>
    </row>
    <row r="2195" spans="1:16" x14ac:dyDescent="0.25">
      <c r="A2195">
        <v>251</v>
      </c>
      <c r="B2195" s="110">
        <v>45871</v>
      </c>
      <c r="C2195" s="89">
        <v>6.5</v>
      </c>
      <c r="D2195" s="89">
        <v>16.899999999999999</v>
      </c>
      <c r="E2195" s="96">
        <v>1207</v>
      </c>
      <c r="F2195" s="89">
        <v>10.9</v>
      </c>
      <c r="G2195" s="89">
        <v>1012.8</v>
      </c>
      <c r="H2195">
        <v>0.79</v>
      </c>
      <c r="I2195" t="s">
        <v>5</v>
      </c>
      <c r="J2195">
        <v>0.8</v>
      </c>
      <c r="K2195">
        <v>8</v>
      </c>
      <c r="L2195">
        <v>2025</v>
      </c>
      <c r="M2195" t="s">
        <v>359</v>
      </c>
      <c r="N2195" s="89" cm="1">
        <f t="array" ref="N2195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2195" s="89">
        <f>_34_KNMI_Stations[[#This Row],[graaddagen]]*_34_KNMI_Stations[[#This Row],[Gewogen factor]]</f>
        <v>0.88000000000000123</v>
      </c>
      <c r="P2195" s="89" cm="1">
        <f t="array" ref="P2195">IF(ISNUMBER(_34_KNMI_Stations[[#This Row],[Etmaal temperatuur °C]]),IF(_34_KNMI_Stations[[#This Row],[Etmaal temperatuur °C]]&gt;stookgrens[],_34_KNMI_Stations[[#This Row],[Etmaal temperatuur °C]]-stookgrens[],0),"")</f>
        <v>0</v>
      </c>
    </row>
    <row r="2196" spans="1:16" x14ac:dyDescent="0.25">
      <c r="A2196">
        <v>251</v>
      </c>
      <c r="B2196" s="110">
        <v>45872</v>
      </c>
      <c r="C2196" s="89">
        <v>7.1</v>
      </c>
      <c r="D2196" s="89">
        <v>17.600000000000001</v>
      </c>
      <c r="E2196" s="96">
        <v>1732</v>
      </c>
      <c r="F2196" s="89">
        <v>4.0999999999999996</v>
      </c>
      <c r="G2196" s="89">
        <v>1014.6</v>
      </c>
      <c r="H2196">
        <v>0.81</v>
      </c>
      <c r="I2196" t="s">
        <v>5</v>
      </c>
      <c r="J2196">
        <v>0.8</v>
      </c>
      <c r="K2196">
        <v>8</v>
      </c>
      <c r="L2196">
        <v>2025</v>
      </c>
      <c r="M2196" t="s">
        <v>359</v>
      </c>
      <c r="N2196" s="89" cm="1">
        <f t="array" ref="N2196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2196" s="89">
        <f>_34_KNMI_Stations[[#This Row],[graaddagen]]*_34_KNMI_Stations[[#This Row],[Gewogen factor]]</f>
        <v>0.3199999999999989</v>
      </c>
      <c r="P2196" s="89" cm="1">
        <f t="array" ref="P2196">IF(ISNUMBER(_34_KNMI_Stations[[#This Row],[Etmaal temperatuur °C]]),IF(_34_KNMI_Stations[[#This Row],[Etmaal temperatuur °C]]&gt;stookgrens[],_34_KNMI_Stations[[#This Row],[Etmaal temperatuur °C]]-stookgrens[],0),"")</f>
        <v>0</v>
      </c>
    </row>
    <row r="2197" spans="1:16" x14ac:dyDescent="0.25">
      <c r="A2197">
        <v>251</v>
      </c>
      <c r="B2197" s="110">
        <v>45873</v>
      </c>
      <c r="C2197" s="89">
        <v>7.5</v>
      </c>
      <c r="D2197" s="89">
        <v>18.100000000000001</v>
      </c>
      <c r="E2197" s="96">
        <v>1124</v>
      </c>
      <c r="F2197" s="89">
        <v>4</v>
      </c>
      <c r="G2197" s="89">
        <v>1012.9</v>
      </c>
      <c r="H2197">
        <v>0.85</v>
      </c>
      <c r="I2197" t="s">
        <v>5</v>
      </c>
      <c r="J2197">
        <v>0.8</v>
      </c>
      <c r="K2197">
        <v>8</v>
      </c>
      <c r="L2197">
        <v>2025</v>
      </c>
      <c r="M2197" t="s">
        <v>360</v>
      </c>
      <c r="N2197" s="89" cm="1">
        <f t="array" ref="N2197">IF(ISNUMBER(_34_KNMI_Stations[[#This Row],[Etmaal temperatuur °C]]),IF(_34_KNMI_Stations[[#This Row],[Etmaal temperatuur °C]]&lt;stookgrens[],stookgrens[]-_34_KNMI_Stations[[#This Row],[Etmaal temperatuur °C]],0),"")</f>
        <v>0</v>
      </c>
      <c r="O2197" s="89">
        <f>_34_KNMI_Stations[[#This Row],[graaddagen]]*_34_KNMI_Stations[[#This Row],[Gewogen factor]]</f>
        <v>0</v>
      </c>
      <c r="P2197" s="89" cm="1">
        <f t="array" ref="P2197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2198" spans="1:16" x14ac:dyDescent="0.25">
      <c r="A2198">
        <v>251</v>
      </c>
      <c r="B2198" s="110">
        <v>45874</v>
      </c>
      <c r="C2198" s="89">
        <v>8.1999999999999993</v>
      </c>
      <c r="D2198" s="89">
        <v>16.3</v>
      </c>
      <c r="E2198" s="96">
        <v>1785</v>
      </c>
      <c r="F2198" s="89">
        <v>2.7</v>
      </c>
      <c r="G2198" s="89">
        <v>1016.7</v>
      </c>
      <c r="H2198">
        <v>0.71</v>
      </c>
      <c r="I2198" t="s">
        <v>5</v>
      </c>
      <c r="J2198">
        <v>0.8</v>
      </c>
      <c r="K2198">
        <v>8</v>
      </c>
      <c r="L2198">
        <v>2025</v>
      </c>
      <c r="M2198" t="s">
        <v>360</v>
      </c>
      <c r="N2198" s="89" cm="1">
        <f t="array" ref="N2198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2198" s="89">
        <f>_34_KNMI_Stations[[#This Row],[graaddagen]]*_34_KNMI_Stations[[#This Row],[Gewogen factor]]</f>
        <v>1.3599999999999994</v>
      </c>
      <c r="P2198" s="89" cm="1">
        <f t="array" ref="P2198">IF(ISNUMBER(_34_KNMI_Stations[[#This Row],[Etmaal temperatuur °C]]),IF(_34_KNMI_Stations[[#This Row],[Etmaal temperatuur °C]]&gt;stookgrens[],_34_KNMI_Stations[[#This Row],[Etmaal temperatuur °C]]-stookgrens[],0),"")</f>
        <v>0</v>
      </c>
    </row>
    <row r="2199" spans="1:16" x14ac:dyDescent="0.25">
      <c r="A2199">
        <v>251</v>
      </c>
      <c r="B2199" s="110">
        <v>45875</v>
      </c>
      <c r="C2199" s="89">
        <v>5.8</v>
      </c>
      <c r="D2199" s="89">
        <v>16.399999999999999</v>
      </c>
      <c r="E2199" s="96">
        <v>1665</v>
      </c>
      <c r="F2199" s="89">
        <v>-0.1</v>
      </c>
      <c r="G2199" s="89">
        <v>1021.7</v>
      </c>
      <c r="H2199">
        <v>0.74</v>
      </c>
      <c r="I2199" t="s">
        <v>5</v>
      </c>
      <c r="J2199">
        <v>0.8</v>
      </c>
      <c r="K2199">
        <v>8</v>
      </c>
      <c r="L2199">
        <v>2025</v>
      </c>
      <c r="M2199" t="s">
        <v>360</v>
      </c>
      <c r="N2199" s="89" cm="1">
        <f t="array" ref="N2199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2199" s="89">
        <f>_34_KNMI_Stations[[#This Row],[graaddagen]]*_34_KNMI_Stations[[#This Row],[Gewogen factor]]</f>
        <v>1.2800000000000011</v>
      </c>
      <c r="P2199" s="89" cm="1">
        <f t="array" ref="P2199">IF(ISNUMBER(_34_KNMI_Stations[[#This Row],[Etmaal temperatuur °C]]),IF(_34_KNMI_Stations[[#This Row],[Etmaal temperatuur °C]]&gt;stookgrens[],_34_KNMI_Stations[[#This Row],[Etmaal temperatuur °C]]-stookgrens[],0),"")</f>
        <v>0</v>
      </c>
    </row>
    <row r="2200" spans="1:16" x14ac:dyDescent="0.25">
      <c r="A2200">
        <v>251</v>
      </c>
      <c r="B2200" s="110">
        <v>45876</v>
      </c>
      <c r="C2200" s="89">
        <v>6.5</v>
      </c>
      <c r="D2200" s="89">
        <v>18.100000000000001</v>
      </c>
      <c r="E2200" s="96">
        <v>1684</v>
      </c>
      <c r="F2200" s="89">
        <v>0</v>
      </c>
      <c r="G2200" s="89">
        <v>1015.1</v>
      </c>
      <c r="H2200">
        <v>0.79</v>
      </c>
      <c r="I2200" t="s">
        <v>5</v>
      </c>
      <c r="J2200">
        <v>0.8</v>
      </c>
      <c r="K2200">
        <v>8</v>
      </c>
      <c r="L2200">
        <v>2025</v>
      </c>
      <c r="M2200" t="s">
        <v>360</v>
      </c>
      <c r="N2200" s="89" cm="1">
        <f t="array" ref="N2200">IF(ISNUMBER(_34_KNMI_Stations[[#This Row],[Etmaal temperatuur °C]]),IF(_34_KNMI_Stations[[#This Row],[Etmaal temperatuur °C]]&lt;stookgrens[],stookgrens[]-_34_KNMI_Stations[[#This Row],[Etmaal temperatuur °C]],0),"")</f>
        <v>0</v>
      </c>
      <c r="O2200" s="89">
        <f>_34_KNMI_Stations[[#This Row],[graaddagen]]*_34_KNMI_Stations[[#This Row],[Gewogen factor]]</f>
        <v>0</v>
      </c>
      <c r="P2200" s="89" cm="1">
        <f t="array" ref="P2200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2201" spans="1:16" x14ac:dyDescent="0.25">
      <c r="A2201">
        <v>251</v>
      </c>
      <c r="B2201" s="110">
        <v>45877</v>
      </c>
      <c r="C2201" s="89">
        <v>4</v>
      </c>
      <c r="D2201" s="89">
        <v>18</v>
      </c>
      <c r="E2201" s="96">
        <v>2374</v>
      </c>
      <c r="F2201" s="89">
        <v>0</v>
      </c>
      <c r="G2201" s="89">
        <v>1017.4</v>
      </c>
      <c r="H2201">
        <v>0.8</v>
      </c>
      <c r="I2201" t="s">
        <v>5</v>
      </c>
      <c r="J2201">
        <v>0.8</v>
      </c>
      <c r="K2201">
        <v>8</v>
      </c>
      <c r="L2201">
        <v>2025</v>
      </c>
      <c r="M2201" t="s">
        <v>360</v>
      </c>
      <c r="N2201" s="89" cm="1">
        <f t="array" ref="N2201">IF(ISNUMBER(_34_KNMI_Stations[[#This Row],[Etmaal temperatuur °C]]),IF(_34_KNMI_Stations[[#This Row],[Etmaal temperatuur °C]]&lt;stookgrens[],stookgrens[]-_34_KNMI_Stations[[#This Row],[Etmaal temperatuur °C]],0),"")</f>
        <v>0</v>
      </c>
      <c r="O2201" s="89">
        <f>_34_KNMI_Stations[[#This Row],[graaddagen]]*_34_KNMI_Stations[[#This Row],[Gewogen factor]]</f>
        <v>0</v>
      </c>
      <c r="P2201" s="89" cm="1">
        <f t="array" ref="P2201">IF(ISNUMBER(_34_KNMI_Stations[[#This Row],[Etmaal temperatuur °C]]),IF(_34_KNMI_Stations[[#This Row],[Etmaal temperatuur °C]]&gt;stookgrens[],_34_KNMI_Stations[[#This Row],[Etmaal temperatuur °C]]-stookgrens[],0),"")</f>
        <v>0</v>
      </c>
    </row>
    <row r="2202" spans="1:16" x14ac:dyDescent="0.25">
      <c r="A2202">
        <v>251</v>
      </c>
      <c r="B2202" s="110">
        <v>45878</v>
      </c>
      <c r="C2202" s="89">
        <v>5.5</v>
      </c>
      <c r="D2202" s="89">
        <v>18</v>
      </c>
      <c r="E2202" s="96">
        <v>2357</v>
      </c>
      <c r="F2202" s="89">
        <v>0</v>
      </c>
      <c r="G2202" s="89">
        <v>1020.1</v>
      </c>
      <c r="H2202">
        <v>0.82</v>
      </c>
      <c r="I2202" t="s">
        <v>5</v>
      </c>
      <c r="J2202">
        <v>0.8</v>
      </c>
      <c r="K2202">
        <v>8</v>
      </c>
      <c r="L2202">
        <v>2025</v>
      </c>
      <c r="M2202" t="s">
        <v>360</v>
      </c>
      <c r="N2202" s="89" cm="1">
        <f t="array" ref="N2202">IF(ISNUMBER(_34_KNMI_Stations[[#This Row],[Etmaal temperatuur °C]]),IF(_34_KNMI_Stations[[#This Row],[Etmaal temperatuur °C]]&lt;stookgrens[],stookgrens[]-_34_KNMI_Stations[[#This Row],[Etmaal temperatuur °C]],0),"")</f>
        <v>0</v>
      </c>
      <c r="O2202" s="89">
        <f>_34_KNMI_Stations[[#This Row],[graaddagen]]*_34_KNMI_Stations[[#This Row],[Gewogen factor]]</f>
        <v>0</v>
      </c>
      <c r="P2202" s="89" cm="1">
        <f t="array" ref="P2202">IF(ISNUMBER(_34_KNMI_Stations[[#This Row],[Etmaal temperatuur °C]]),IF(_34_KNMI_Stations[[#This Row],[Etmaal temperatuur °C]]&gt;stookgrens[],_34_KNMI_Stations[[#This Row],[Etmaal temperatuur °C]]-stookgrens[],0),"")</f>
        <v>0</v>
      </c>
    </row>
    <row r="2203" spans="1:16" x14ac:dyDescent="0.25">
      <c r="A2203">
        <v>251</v>
      </c>
      <c r="B2203" s="110">
        <v>45879</v>
      </c>
      <c r="C2203" s="89">
        <v>3</v>
      </c>
      <c r="D2203" s="89">
        <v>16.5</v>
      </c>
      <c r="E2203" s="96">
        <v>2431</v>
      </c>
      <c r="F2203" s="89">
        <v>0</v>
      </c>
      <c r="G2203" s="89">
        <v>1027.2</v>
      </c>
      <c r="H2203">
        <v>0.78</v>
      </c>
      <c r="I2203" t="s">
        <v>5</v>
      </c>
      <c r="J2203">
        <v>0.8</v>
      </c>
      <c r="K2203">
        <v>8</v>
      </c>
      <c r="L2203">
        <v>2025</v>
      </c>
      <c r="M2203" t="s">
        <v>360</v>
      </c>
      <c r="N2203" s="89" cm="1">
        <f t="array" ref="N2203">IF(ISNUMBER(_34_KNMI_Stations[[#This Row],[Etmaal temperatuur °C]]),IF(_34_KNMI_Stations[[#This Row],[Etmaal temperatuur °C]]&lt;stookgrens[],stookgrens[]-_34_KNMI_Stations[[#This Row],[Etmaal temperatuur °C]],0),"")</f>
        <v>1.5</v>
      </c>
      <c r="O2203" s="89">
        <f>_34_KNMI_Stations[[#This Row],[graaddagen]]*_34_KNMI_Stations[[#This Row],[Gewogen factor]]</f>
        <v>1.2000000000000002</v>
      </c>
      <c r="P2203" s="89" cm="1">
        <f t="array" ref="P2203">IF(ISNUMBER(_34_KNMI_Stations[[#This Row],[Etmaal temperatuur °C]]),IF(_34_KNMI_Stations[[#This Row],[Etmaal temperatuur °C]]&gt;stookgrens[],_34_KNMI_Stations[[#This Row],[Etmaal temperatuur °C]]-stookgrens[],0),"")</f>
        <v>0</v>
      </c>
    </row>
    <row r="2204" spans="1:16" x14ac:dyDescent="0.25">
      <c r="A2204">
        <v>251</v>
      </c>
      <c r="B2204" s="110">
        <v>45880</v>
      </c>
      <c r="C2204" s="89">
        <v>3.1</v>
      </c>
      <c r="D2204" s="89">
        <v>18.899999999999999</v>
      </c>
      <c r="E2204" s="96">
        <v>2234</v>
      </c>
      <c r="F2204" s="89">
        <v>0</v>
      </c>
      <c r="G2204" s="89">
        <v>1024.3</v>
      </c>
      <c r="H2204">
        <v>0.71</v>
      </c>
      <c r="I2204" t="s">
        <v>5</v>
      </c>
      <c r="J2204">
        <v>0.8</v>
      </c>
      <c r="K2204">
        <v>8</v>
      </c>
      <c r="L2204">
        <v>2025</v>
      </c>
      <c r="M2204" t="s">
        <v>361</v>
      </c>
      <c r="N2204" s="89" cm="1">
        <f t="array" ref="N2204">IF(ISNUMBER(_34_KNMI_Stations[[#This Row],[Etmaal temperatuur °C]]),IF(_34_KNMI_Stations[[#This Row],[Etmaal temperatuur °C]]&lt;stookgrens[],stookgrens[]-_34_KNMI_Stations[[#This Row],[Etmaal temperatuur °C]],0),"")</f>
        <v>0</v>
      </c>
      <c r="O2204" s="89">
        <f>_34_KNMI_Stations[[#This Row],[graaddagen]]*_34_KNMI_Stations[[#This Row],[Gewogen factor]]</f>
        <v>0</v>
      </c>
      <c r="P2204" s="89" cm="1">
        <f t="array" ref="P2204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2205" spans="1:16" x14ac:dyDescent="0.25">
      <c r="A2205">
        <v>251</v>
      </c>
      <c r="B2205" s="110">
        <v>45881</v>
      </c>
      <c r="C2205" s="89">
        <v>4.5999999999999996</v>
      </c>
      <c r="D2205" s="89">
        <v>20.7</v>
      </c>
      <c r="E2205" s="96">
        <v>1857</v>
      </c>
      <c r="F2205" s="89">
        <v>0</v>
      </c>
      <c r="G2205" s="89">
        <v>1017.2</v>
      </c>
      <c r="H2205">
        <v>0.79</v>
      </c>
      <c r="I2205" t="s">
        <v>5</v>
      </c>
      <c r="J2205">
        <v>0.8</v>
      </c>
      <c r="K2205">
        <v>8</v>
      </c>
      <c r="L2205">
        <v>2025</v>
      </c>
      <c r="M2205" t="s">
        <v>361</v>
      </c>
      <c r="N2205" s="89" cm="1">
        <f t="array" ref="N2205">IF(ISNUMBER(_34_KNMI_Stations[[#This Row],[Etmaal temperatuur °C]]),IF(_34_KNMI_Stations[[#This Row],[Etmaal temperatuur °C]]&lt;stookgrens[],stookgrens[]-_34_KNMI_Stations[[#This Row],[Etmaal temperatuur °C]],0),"")</f>
        <v>0</v>
      </c>
      <c r="O2205" s="89">
        <f>_34_KNMI_Stations[[#This Row],[graaddagen]]*_34_KNMI_Stations[[#This Row],[Gewogen factor]]</f>
        <v>0</v>
      </c>
      <c r="P2205" s="89" cm="1">
        <f t="array" ref="P2205">IF(ISNUMBER(_34_KNMI_Stations[[#This Row],[Etmaal temperatuur °C]]),IF(_34_KNMI_Stations[[#This Row],[Etmaal temperatuur °C]]&gt;stookgrens[],_34_KNMI_Stations[[#This Row],[Etmaal temperatuur °C]]-stookgrens[],0),"")</f>
        <v>2.6999999999999993</v>
      </c>
    </row>
    <row r="2206" spans="1:16" x14ac:dyDescent="0.25">
      <c r="A2206">
        <v>251</v>
      </c>
      <c r="B2206" s="110">
        <v>45882</v>
      </c>
      <c r="C2206" s="89">
        <v>2.6</v>
      </c>
      <c r="D2206" s="89">
        <v>22.1</v>
      </c>
      <c r="E2206" s="96">
        <v>2074</v>
      </c>
      <c r="F2206" s="89">
        <v>0</v>
      </c>
      <c r="G2206" s="89">
        <v>1015.2</v>
      </c>
      <c r="H2206">
        <v>0.81</v>
      </c>
      <c r="I2206" t="s">
        <v>5</v>
      </c>
      <c r="J2206">
        <v>0.8</v>
      </c>
      <c r="K2206">
        <v>8</v>
      </c>
      <c r="L2206">
        <v>2025</v>
      </c>
      <c r="M2206" t="s">
        <v>361</v>
      </c>
      <c r="N2206" s="89" cm="1">
        <f t="array" ref="N2206">IF(ISNUMBER(_34_KNMI_Stations[[#This Row],[Etmaal temperatuur °C]]),IF(_34_KNMI_Stations[[#This Row],[Etmaal temperatuur °C]]&lt;stookgrens[],stookgrens[]-_34_KNMI_Stations[[#This Row],[Etmaal temperatuur °C]],0),"")</f>
        <v>0</v>
      </c>
      <c r="O2206" s="89">
        <f>_34_KNMI_Stations[[#This Row],[graaddagen]]*_34_KNMI_Stations[[#This Row],[Gewogen factor]]</f>
        <v>0</v>
      </c>
      <c r="P2206" s="89" cm="1">
        <f t="array" ref="P2206">IF(ISNUMBER(_34_KNMI_Stations[[#This Row],[Etmaal temperatuur °C]]),IF(_34_KNMI_Stations[[#This Row],[Etmaal temperatuur °C]]&gt;stookgrens[],_34_KNMI_Stations[[#This Row],[Etmaal temperatuur °C]]-stookgrens[],0),"")</f>
        <v>4.1000000000000014</v>
      </c>
    </row>
    <row r="2207" spans="1:16" x14ac:dyDescent="0.25">
      <c r="A2207">
        <v>251</v>
      </c>
      <c r="B2207" s="110">
        <v>45883</v>
      </c>
      <c r="C2207" s="89">
        <v>4</v>
      </c>
      <c r="D2207" s="89">
        <v>21.4</v>
      </c>
      <c r="E2207" s="96">
        <v>1945</v>
      </c>
      <c r="F2207" s="89">
        <v>0.1</v>
      </c>
      <c r="G2207" s="89">
        <v>1018.3</v>
      </c>
      <c r="H2207">
        <v>0.85</v>
      </c>
      <c r="I2207" t="s">
        <v>5</v>
      </c>
      <c r="J2207">
        <v>0.8</v>
      </c>
      <c r="K2207">
        <v>8</v>
      </c>
      <c r="L2207">
        <v>2025</v>
      </c>
      <c r="M2207" t="s">
        <v>361</v>
      </c>
      <c r="N2207" s="89" cm="1">
        <f t="array" ref="N2207">IF(ISNUMBER(_34_KNMI_Stations[[#This Row],[Etmaal temperatuur °C]]),IF(_34_KNMI_Stations[[#This Row],[Etmaal temperatuur °C]]&lt;stookgrens[],stookgrens[]-_34_KNMI_Stations[[#This Row],[Etmaal temperatuur °C]],0),"")</f>
        <v>0</v>
      </c>
      <c r="O2207" s="89">
        <f>_34_KNMI_Stations[[#This Row],[graaddagen]]*_34_KNMI_Stations[[#This Row],[Gewogen factor]]</f>
        <v>0</v>
      </c>
      <c r="P2207" s="89" cm="1">
        <f t="array" ref="P2207">IF(ISNUMBER(_34_KNMI_Stations[[#This Row],[Etmaal temperatuur °C]]),IF(_34_KNMI_Stations[[#This Row],[Etmaal temperatuur °C]]&gt;stookgrens[],_34_KNMI_Stations[[#This Row],[Etmaal temperatuur °C]]-stookgrens[],0),"")</f>
        <v>3.3999999999999986</v>
      </c>
    </row>
    <row r="2208" spans="1:16" x14ac:dyDescent="0.25">
      <c r="A2208">
        <v>251</v>
      </c>
      <c r="B2208" s="110">
        <v>45884</v>
      </c>
      <c r="C2208" s="89">
        <v>4.4000000000000004</v>
      </c>
      <c r="D2208" s="89">
        <v>19.2</v>
      </c>
      <c r="E2208" s="96">
        <v>1764</v>
      </c>
      <c r="F2208" s="89">
        <v>0</v>
      </c>
      <c r="G2208" s="89">
        <v>1023.5</v>
      </c>
      <c r="H2208">
        <v>0.87</v>
      </c>
      <c r="I2208" t="s">
        <v>5</v>
      </c>
      <c r="J2208">
        <v>0.8</v>
      </c>
      <c r="K2208">
        <v>8</v>
      </c>
      <c r="L2208">
        <v>2025</v>
      </c>
      <c r="M2208" t="s">
        <v>361</v>
      </c>
      <c r="N2208" s="89" cm="1">
        <f t="array" ref="N2208">IF(ISNUMBER(_34_KNMI_Stations[[#This Row],[Etmaal temperatuur °C]]),IF(_34_KNMI_Stations[[#This Row],[Etmaal temperatuur °C]]&lt;stookgrens[],stookgrens[]-_34_KNMI_Stations[[#This Row],[Etmaal temperatuur °C]],0),"")</f>
        <v>0</v>
      </c>
      <c r="O2208" s="89">
        <f>_34_KNMI_Stations[[#This Row],[graaddagen]]*_34_KNMI_Stations[[#This Row],[Gewogen factor]]</f>
        <v>0</v>
      </c>
      <c r="P2208" s="89" cm="1">
        <f t="array" ref="P2208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2209" spans="1:16" x14ac:dyDescent="0.25">
      <c r="A2209">
        <v>251</v>
      </c>
      <c r="B2209" s="110">
        <v>45885</v>
      </c>
      <c r="C2209" s="89">
        <v>5.3</v>
      </c>
      <c r="D2209" s="89">
        <v>17</v>
      </c>
      <c r="E2209" s="96">
        <v>1651</v>
      </c>
      <c r="F2209" s="89">
        <v>0</v>
      </c>
      <c r="G2209" s="89">
        <v>1026.0999999999999</v>
      </c>
      <c r="H2209">
        <v>0.72</v>
      </c>
      <c r="I2209" t="s">
        <v>5</v>
      </c>
      <c r="J2209">
        <v>0.8</v>
      </c>
      <c r="K2209">
        <v>8</v>
      </c>
      <c r="L2209">
        <v>2025</v>
      </c>
      <c r="M2209" t="s">
        <v>361</v>
      </c>
      <c r="N2209" s="89" cm="1">
        <f t="array" ref="N2209">IF(ISNUMBER(_34_KNMI_Stations[[#This Row],[Etmaal temperatuur °C]]),IF(_34_KNMI_Stations[[#This Row],[Etmaal temperatuur °C]]&lt;stookgrens[],stookgrens[]-_34_KNMI_Stations[[#This Row],[Etmaal temperatuur °C]],0),"")</f>
        <v>1</v>
      </c>
      <c r="O2209" s="89">
        <f>_34_KNMI_Stations[[#This Row],[graaddagen]]*_34_KNMI_Stations[[#This Row],[Gewogen factor]]</f>
        <v>0.8</v>
      </c>
      <c r="P2209" s="89" cm="1">
        <f t="array" ref="P2209">IF(ISNUMBER(_34_KNMI_Stations[[#This Row],[Etmaal temperatuur °C]]),IF(_34_KNMI_Stations[[#This Row],[Etmaal temperatuur °C]]&gt;stookgrens[],_34_KNMI_Stations[[#This Row],[Etmaal temperatuur °C]]-stookgrens[],0),"")</f>
        <v>0</v>
      </c>
    </row>
    <row r="2210" spans="1:16" x14ac:dyDescent="0.25">
      <c r="A2210">
        <v>251</v>
      </c>
      <c r="B2210" s="110">
        <v>45886</v>
      </c>
      <c r="C2210" s="89">
        <v>4.3</v>
      </c>
      <c r="D2210" s="89">
        <v>16.7</v>
      </c>
      <c r="E2210" s="96">
        <v>806</v>
      </c>
      <c r="F2210" s="89">
        <v>0.2</v>
      </c>
      <c r="G2210" s="89">
        <v>1023.2</v>
      </c>
      <c r="H2210">
        <v>0.84</v>
      </c>
      <c r="I2210" t="s">
        <v>5</v>
      </c>
      <c r="J2210">
        <v>0.8</v>
      </c>
      <c r="K2210">
        <v>8</v>
      </c>
      <c r="L2210">
        <v>2025</v>
      </c>
      <c r="M2210" t="s">
        <v>361</v>
      </c>
      <c r="N2210" s="89" cm="1">
        <f t="array" ref="N2210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2210" s="89">
        <f>_34_KNMI_Stations[[#This Row],[graaddagen]]*_34_KNMI_Stations[[#This Row],[Gewogen factor]]</f>
        <v>1.0400000000000007</v>
      </c>
      <c r="P2210" s="89" cm="1">
        <f t="array" ref="P2210">IF(ISNUMBER(_34_KNMI_Stations[[#This Row],[Etmaal temperatuur °C]]),IF(_34_KNMI_Stations[[#This Row],[Etmaal temperatuur °C]]&gt;stookgrens[],_34_KNMI_Stations[[#This Row],[Etmaal temperatuur °C]]-stookgrens[],0),"")</f>
        <v>0</v>
      </c>
    </row>
    <row r="2211" spans="1:16" x14ac:dyDescent="0.25">
      <c r="A2211">
        <v>251</v>
      </c>
      <c r="B2211" s="110">
        <v>45887</v>
      </c>
      <c r="C2211" s="89">
        <v>3.2</v>
      </c>
      <c r="D2211" s="89">
        <v>18.2</v>
      </c>
      <c r="E2211" s="96">
        <v>2262</v>
      </c>
      <c r="F2211" s="89">
        <v>0</v>
      </c>
      <c r="G2211" s="89">
        <v>1021.6</v>
      </c>
      <c r="H2211">
        <v>0.78</v>
      </c>
      <c r="I2211" t="s">
        <v>5</v>
      </c>
      <c r="J2211">
        <v>0.8</v>
      </c>
      <c r="K2211">
        <v>8</v>
      </c>
      <c r="L2211">
        <v>2025</v>
      </c>
      <c r="M2211" t="s">
        <v>362</v>
      </c>
      <c r="N2211" s="89" cm="1">
        <f t="array" ref="N2211">IF(ISNUMBER(_34_KNMI_Stations[[#This Row],[Etmaal temperatuur °C]]),IF(_34_KNMI_Stations[[#This Row],[Etmaal temperatuur °C]]&lt;stookgrens[],stookgrens[]-_34_KNMI_Stations[[#This Row],[Etmaal temperatuur °C]],0),"")</f>
        <v>0</v>
      </c>
      <c r="O2211" s="89">
        <f>_34_KNMI_Stations[[#This Row],[graaddagen]]*_34_KNMI_Stations[[#This Row],[Gewogen factor]]</f>
        <v>0</v>
      </c>
      <c r="P2211" s="89" cm="1">
        <f t="array" ref="P2211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2212" spans="1:16" x14ac:dyDescent="0.25">
      <c r="A2212">
        <v>251</v>
      </c>
      <c r="B2212" s="110">
        <v>45888</v>
      </c>
      <c r="C2212" s="89">
        <v>4.3</v>
      </c>
      <c r="D2212" s="89">
        <v>17.2</v>
      </c>
      <c r="E2212" s="96">
        <v>1648</v>
      </c>
      <c r="F2212" s="89">
        <v>0</v>
      </c>
      <c r="G2212" s="89">
        <v>1016.9</v>
      </c>
      <c r="H2212">
        <v>0.81</v>
      </c>
      <c r="I2212" t="s">
        <v>5</v>
      </c>
      <c r="J2212">
        <v>0.8</v>
      </c>
      <c r="K2212">
        <v>8</v>
      </c>
      <c r="L2212">
        <v>2025</v>
      </c>
      <c r="M2212" t="s">
        <v>362</v>
      </c>
      <c r="N2212" s="89" cm="1">
        <f t="array" ref="N2212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2212" s="89">
        <f>_34_KNMI_Stations[[#This Row],[graaddagen]]*_34_KNMI_Stations[[#This Row],[Gewogen factor]]</f>
        <v>0.64000000000000057</v>
      </c>
      <c r="P2212" s="89" cm="1">
        <f t="array" ref="P2212">IF(ISNUMBER(_34_KNMI_Stations[[#This Row],[Etmaal temperatuur °C]]),IF(_34_KNMI_Stations[[#This Row],[Etmaal temperatuur °C]]&gt;stookgrens[],_34_KNMI_Stations[[#This Row],[Etmaal temperatuur °C]]-stookgrens[],0),"")</f>
        <v>0</v>
      </c>
    </row>
    <row r="2213" spans="1:16" x14ac:dyDescent="0.25">
      <c r="A2213">
        <v>251</v>
      </c>
      <c r="B2213" s="110">
        <v>45889</v>
      </c>
      <c r="C2213" s="89">
        <v>6</v>
      </c>
      <c r="D2213" s="89">
        <v>17.899999999999999</v>
      </c>
      <c r="E2213" s="96">
        <v>2007</v>
      </c>
      <c r="F2213" s="89">
        <v>0.1</v>
      </c>
      <c r="G2213" s="89">
        <v>1014.5</v>
      </c>
      <c r="H2213">
        <v>0.7</v>
      </c>
      <c r="I2213" t="s">
        <v>5</v>
      </c>
      <c r="J2213">
        <v>0.8</v>
      </c>
      <c r="K2213">
        <v>8</v>
      </c>
      <c r="L2213">
        <v>2025</v>
      </c>
      <c r="M2213" t="s">
        <v>362</v>
      </c>
      <c r="N2213" s="89" cm="1">
        <f t="array" ref="N2213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2213" s="89">
        <f>_34_KNMI_Stations[[#This Row],[graaddagen]]*_34_KNMI_Stations[[#This Row],[Gewogen factor]]</f>
        <v>8.000000000000114E-2</v>
      </c>
      <c r="P2213" s="89" cm="1">
        <f t="array" ref="P2213">IF(ISNUMBER(_34_KNMI_Stations[[#This Row],[Etmaal temperatuur °C]]),IF(_34_KNMI_Stations[[#This Row],[Etmaal temperatuur °C]]&gt;stookgrens[],_34_KNMI_Stations[[#This Row],[Etmaal temperatuur °C]]-stookgrens[],0),"")</f>
        <v>0</v>
      </c>
    </row>
    <row r="2214" spans="1:16" x14ac:dyDescent="0.25">
      <c r="A2214">
        <v>251</v>
      </c>
      <c r="B2214" s="110">
        <v>45890</v>
      </c>
      <c r="C2214" s="89">
        <v>5.7</v>
      </c>
      <c r="D2214" s="89">
        <v>16.600000000000001</v>
      </c>
      <c r="E2214" s="96">
        <v>1656</v>
      </c>
      <c r="F2214" s="89">
        <v>-0.1</v>
      </c>
      <c r="G2214" s="89">
        <v>1015.8</v>
      </c>
      <c r="H2214">
        <v>0.65</v>
      </c>
      <c r="I2214" t="s">
        <v>5</v>
      </c>
      <c r="J2214">
        <v>0.8</v>
      </c>
      <c r="K2214">
        <v>8</v>
      </c>
      <c r="L2214">
        <v>2025</v>
      </c>
      <c r="M2214" t="s">
        <v>362</v>
      </c>
      <c r="N2214" s="89" cm="1">
        <f t="array" ref="N2214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2214" s="89">
        <f>_34_KNMI_Stations[[#This Row],[graaddagen]]*_34_KNMI_Stations[[#This Row],[Gewogen factor]]</f>
        <v>1.119999999999999</v>
      </c>
      <c r="P2214" s="89" cm="1">
        <f t="array" ref="P2214">IF(ISNUMBER(_34_KNMI_Stations[[#This Row],[Etmaal temperatuur °C]]),IF(_34_KNMI_Stations[[#This Row],[Etmaal temperatuur °C]]&gt;stookgrens[],_34_KNMI_Stations[[#This Row],[Etmaal temperatuur °C]]-stookgrens[],0),"")</f>
        <v>0</v>
      </c>
    </row>
    <row r="2215" spans="1:16" x14ac:dyDescent="0.25">
      <c r="A2215">
        <v>251</v>
      </c>
      <c r="B2215" s="110">
        <v>45891</v>
      </c>
      <c r="C2215" s="89">
        <v>5</v>
      </c>
      <c r="D2215" s="89">
        <v>15.6</v>
      </c>
      <c r="E2215" s="96">
        <v>964</v>
      </c>
      <c r="F2215" s="89">
        <v>-0.1</v>
      </c>
      <c r="G2215" s="89">
        <v>1018.4</v>
      </c>
      <c r="H2215">
        <v>0.66</v>
      </c>
      <c r="I2215" t="s">
        <v>5</v>
      </c>
      <c r="J2215">
        <v>0.8</v>
      </c>
      <c r="K2215">
        <v>8</v>
      </c>
      <c r="L2215">
        <v>2025</v>
      </c>
      <c r="M2215" t="s">
        <v>362</v>
      </c>
      <c r="N2215" s="89" cm="1">
        <f t="array" ref="N2215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2215" s="89">
        <f>_34_KNMI_Stations[[#This Row],[graaddagen]]*_34_KNMI_Stations[[#This Row],[Gewogen factor]]</f>
        <v>1.9200000000000004</v>
      </c>
      <c r="P2215" s="89" cm="1">
        <f t="array" ref="P2215">IF(ISNUMBER(_34_KNMI_Stations[[#This Row],[Etmaal temperatuur °C]]),IF(_34_KNMI_Stations[[#This Row],[Etmaal temperatuur °C]]&gt;stookgrens[],_34_KNMI_Stations[[#This Row],[Etmaal temperatuur °C]]-stookgrens[],0),"")</f>
        <v>0</v>
      </c>
    </row>
    <row r="2216" spans="1:16" x14ac:dyDescent="0.25">
      <c r="A2216">
        <v>251</v>
      </c>
      <c r="B2216" s="110">
        <v>45892</v>
      </c>
      <c r="C2216" s="89">
        <v>4.5999999999999996</v>
      </c>
      <c r="D2216" s="89">
        <v>15.7</v>
      </c>
      <c r="E2216" s="96">
        <v>1369</v>
      </c>
      <c r="F2216" s="89">
        <v>-0.1</v>
      </c>
      <c r="G2216" s="89">
        <v>1019.6</v>
      </c>
      <c r="H2216">
        <v>0.62</v>
      </c>
      <c r="I2216" t="s">
        <v>5</v>
      </c>
      <c r="J2216">
        <v>0.8</v>
      </c>
      <c r="K2216">
        <v>8</v>
      </c>
      <c r="L2216">
        <v>2025</v>
      </c>
      <c r="M2216" t="s">
        <v>362</v>
      </c>
      <c r="N2216" s="89" cm="1">
        <f t="array" ref="N2216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2216" s="89">
        <f>_34_KNMI_Stations[[#This Row],[graaddagen]]*_34_KNMI_Stations[[#This Row],[Gewogen factor]]</f>
        <v>1.8400000000000007</v>
      </c>
      <c r="P2216" s="89" cm="1">
        <f t="array" ref="P2216">IF(ISNUMBER(_34_KNMI_Stations[[#This Row],[Etmaal temperatuur °C]]),IF(_34_KNMI_Stations[[#This Row],[Etmaal temperatuur °C]]&gt;stookgrens[],_34_KNMI_Stations[[#This Row],[Etmaal temperatuur °C]]-stookgrens[],0),"")</f>
        <v>0</v>
      </c>
    </row>
    <row r="2217" spans="1:16" x14ac:dyDescent="0.25">
      <c r="A2217">
        <v>251</v>
      </c>
      <c r="B2217" s="110">
        <v>45893</v>
      </c>
      <c r="C2217" s="89">
        <v>2.6</v>
      </c>
      <c r="D2217" s="89">
        <v>14.8</v>
      </c>
      <c r="E2217" s="96">
        <v>1848</v>
      </c>
      <c r="F2217" s="89">
        <v>-0.1</v>
      </c>
      <c r="G2217" s="89">
        <v>1020.9</v>
      </c>
      <c r="H2217">
        <v>0.73</v>
      </c>
      <c r="I2217" t="s">
        <v>5</v>
      </c>
      <c r="J2217">
        <v>0.8</v>
      </c>
      <c r="K2217">
        <v>8</v>
      </c>
      <c r="L2217">
        <v>2025</v>
      </c>
      <c r="M2217" t="s">
        <v>362</v>
      </c>
      <c r="N2217" s="89" cm="1">
        <f t="array" ref="N2217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2217" s="89">
        <f>_34_KNMI_Stations[[#This Row],[graaddagen]]*_34_KNMI_Stations[[#This Row],[Gewogen factor]]</f>
        <v>2.5599999999999996</v>
      </c>
      <c r="P2217" s="89" cm="1">
        <f t="array" ref="P2217">IF(ISNUMBER(_34_KNMI_Stations[[#This Row],[Etmaal temperatuur °C]]),IF(_34_KNMI_Stations[[#This Row],[Etmaal temperatuur °C]]&gt;stookgrens[],_34_KNMI_Stations[[#This Row],[Etmaal temperatuur °C]]-stookgrens[],0),"")</f>
        <v>0</v>
      </c>
    </row>
    <row r="2218" spans="1:16" x14ac:dyDescent="0.25">
      <c r="A2218">
        <v>251</v>
      </c>
      <c r="B2218" s="110">
        <v>45894</v>
      </c>
      <c r="C2218" s="89">
        <v>3</v>
      </c>
      <c r="D2218" s="89">
        <v>16.100000000000001</v>
      </c>
      <c r="E2218" s="96">
        <v>1803</v>
      </c>
      <c r="F2218" s="89">
        <v>-0.1</v>
      </c>
      <c r="G2218" s="89">
        <v>1017.8</v>
      </c>
      <c r="H2218">
        <v>0.84</v>
      </c>
      <c r="I2218" t="s">
        <v>5</v>
      </c>
      <c r="J2218">
        <v>0.8</v>
      </c>
      <c r="K2218">
        <v>8</v>
      </c>
      <c r="L2218">
        <v>2025</v>
      </c>
      <c r="M2218" t="s">
        <v>363</v>
      </c>
      <c r="N2218" s="89" cm="1">
        <f t="array" ref="N2218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2218" s="89">
        <f>_34_KNMI_Stations[[#This Row],[graaddagen]]*_34_KNMI_Stations[[#This Row],[Gewogen factor]]</f>
        <v>1.5199999999999989</v>
      </c>
      <c r="P2218" s="89" cm="1">
        <f t="array" ref="P2218">IF(ISNUMBER(_34_KNMI_Stations[[#This Row],[Etmaal temperatuur °C]]),IF(_34_KNMI_Stations[[#This Row],[Etmaal temperatuur °C]]&gt;stookgrens[],_34_KNMI_Stations[[#This Row],[Etmaal temperatuur °C]]-stookgrens[],0),"")</f>
        <v>0</v>
      </c>
    </row>
    <row r="2219" spans="1:16" x14ac:dyDescent="0.25">
      <c r="A2219">
        <v>251</v>
      </c>
      <c r="B2219" s="110">
        <v>45895</v>
      </c>
      <c r="C2219" s="89">
        <v>5.0999999999999996</v>
      </c>
      <c r="D2219" s="89">
        <v>19.3</v>
      </c>
      <c r="E2219" s="96">
        <v>1540</v>
      </c>
      <c r="F2219" s="89">
        <v>0</v>
      </c>
      <c r="G2219" s="89">
        <v>1009.1</v>
      </c>
      <c r="H2219">
        <v>0.78</v>
      </c>
      <c r="I2219" t="s">
        <v>5</v>
      </c>
      <c r="J2219">
        <v>0.8</v>
      </c>
      <c r="K2219">
        <v>8</v>
      </c>
      <c r="L2219">
        <v>2025</v>
      </c>
      <c r="M2219" t="s">
        <v>363</v>
      </c>
      <c r="N2219" s="89" cm="1">
        <f t="array" ref="N2219">IF(ISNUMBER(_34_KNMI_Stations[[#This Row],[Etmaal temperatuur °C]]),IF(_34_KNMI_Stations[[#This Row],[Etmaal temperatuur °C]]&lt;stookgrens[],stookgrens[]-_34_KNMI_Stations[[#This Row],[Etmaal temperatuur °C]],0),"")</f>
        <v>0</v>
      </c>
      <c r="O2219" s="89">
        <f>_34_KNMI_Stations[[#This Row],[graaddagen]]*_34_KNMI_Stations[[#This Row],[Gewogen factor]]</f>
        <v>0</v>
      </c>
      <c r="P2219" s="89" cm="1">
        <f t="array" ref="P2219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2220" spans="1:16" x14ac:dyDescent="0.25">
      <c r="A2220">
        <v>251</v>
      </c>
      <c r="B2220" s="110">
        <v>45896</v>
      </c>
      <c r="C2220" s="89">
        <v>5.4</v>
      </c>
      <c r="D2220" s="89">
        <v>19.399999999999999</v>
      </c>
      <c r="E2220" s="96">
        <v>1624</v>
      </c>
      <c r="F2220" s="89">
        <v>0</v>
      </c>
      <c r="G2220" s="89">
        <v>1006.7</v>
      </c>
      <c r="H2220">
        <v>0.83</v>
      </c>
      <c r="I2220" t="s">
        <v>5</v>
      </c>
      <c r="J2220">
        <v>0.8</v>
      </c>
      <c r="K2220">
        <v>8</v>
      </c>
      <c r="L2220">
        <v>2025</v>
      </c>
      <c r="M2220" t="s">
        <v>363</v>
      </c>
      <c r="N2220" s="89" cm="1">
        <f t="array" ref="N2220">IF(ISNUMBER(_34_KNMI_Stations[[#This Row],[Etmaal temperatuur °C]]),IF(_34_KNMI_Stations[[#This Row],[Etmaal temperatuur °C]]&lt;stookgrens[],stookgrens[]-_34_KNMI_Stations[[#This Row],[Etmaal temperatuur °C]],0),"")</f>
        <v>0</v>
      </c>
      <c r="O2220" s="89">
        <f>_34_KNMI_Stations[[#This Row],[graaddagen]]*_34_KNMI_Stations[[#This Row],[Gewogen factor]]</f>
        <v>0</v>
      </c>
      <c r="P2220" s="89" cm="1">
        <f t="array" ref="P2220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2221" spans="1:16" x14ac:dyDescent="0.25">
      <c r="A2221">
        <v>251</v>
      </c>
      <c r="B2221" s="110">
        <v>45897</v>
      </c>
      <c r="C2221" s="89">
        <v>4.7</v>
      </c>
      <c r="D2221" s="89">
        <v>18.399999999999999</v>
      </c>
      <c r="E2221" s="96">
        <v>962</v>
      </c>
      <c r="F2221" s="89">
        <v>1.2</v>
      </c>
      <c r="G2221" s="89">
        <v>1002.7</v>
      </c>
      <c r="H2221">
        <v>0.84</v>
      </c>
      <c r="I2221" t="s">
        <v>5</v>
      </c>
      <c r="J2221">
        <v>0.8</v>
      </c>
      <c r="K2221">
        <v>8</v>
      </c>
      <c r="L2221">
        <v>2025</v>
      </c>
      <c r="M2221" t="s">
        <v>363</v>
      </c>
      <c r="N2221" s="89" cm="1">
        <f t="array" ref="N2221">IF(ISNUMBER(_34_KNMI_Stations[[#This Row],[Etmaal temperatuur °C]]),IF(_34_KNMI_Stations[[#This Row],[Etmaal temperatuur °C]]&lt;stookgrens[],stookgrens[]-_34_KNMI_Stations[[#This Row],[Etmaal temperatuur °C]],0),"")</f>
        <v>0</v>
      </c>
      <c r="O2221" s="89">
        <f>_34_KNMI_Stations[[#This Row],[graaddagen]]*_34_KNMI_Stations[[#This Row],[Gewogen factor]]</f>
        <v>0</v>
      </c>
      <c r="P2221" s="89" cm="1">
        <f t="array" ref="P2221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2222" spans="1:16" x14ac:dyDescent="0.25">
      <c r="A2222">
        <v>251</v>
      </c>
      <c r="B2222" s="110">
        <v>45898</v>
      </c>
      <c r="C2222" s="89">
        <v>7.6</v>
      </c>
      <c r="D2222" s="89">
        <v>18.5</v>
      </c>
      <c r="E2222" s="96">
        <v>1747</v>
      </c>
      <c r="F2222" s="89">
        <v>0.2</v>
      </c>
      <c r="G2222" s="89">
        <v>999.3</v>
      </c>
      <c r="H2222">
        <v>0.77</v>
      </c>
      <c r="I2222" t="s">
        <v>5</v>
      </c>
      <c r="J2222">
        <v>0.8</v>
      </c>
      <c r="K2222">
        <v>8</v>
      </c>
      <c r="L2222">
        <v>2025</v>
      </c>
      <c r="M2222" t="s">
        <v>363</v>
      </c>
      <c r="N2222" s="89" cm="1">
        <f t="array" ref="N2222">IF(ISNUMBER(_34_KNMI_Stations[[#This Row],[Etmaal temperatuur °C]]),IF(_34_KNMI_Stations[[#This Row],[Etmaal temperatuur °C]]&lt;stookgrens[],stookgrens[]-_34_KNMI_Stations[[#This Row],[Etmaal temperatuur °C]],0),"")</f>
        <v>0</v>
      </c>
      <c r="O2222" s="89">
        <f>_34_KNMI_Stations[[#This Row],[graaddagen]]*_34_KNMI_Stations[[#This Row],[Gewogen factor]]</f>
        <v>0</v>
      </c>
      <c r="P2222" s="89" cm="1">
        <f t="array" ref="P2222">IF(ISNUMBER(_34_KNMI_Stations[[#This Row],[Etmaal temperatuur °C]]),IF(_34_KNMI_Stations[[#This Row],[Etmaal temperatuur °C]]&gt;stookgrens[],_34_KNMI_Stations[[#This Row],[Etmaal temperatuur °C]]-stookgrens[],0),"")</f>
        <v>0.5</v>
      </c>
    </row>
    <row r="2223" spans="1:16" x14ac:dyDescent="0.25">
      <c r="A2223">
        <v>251</v>
      </c>
      <c r="B2223" s="110">
        <v>45899</v>
      </c>
      <c r="C2223" s="89">
        <v>7.1</v>
      </c>
      <c r="D2223" s="89">
        <v>18.7</v>
      </c>
      <c r="E2223" s="96">
        <v>1635</v>
      </c>
      <c r="F2223" s="89">
        <v>0.8</v>
      </c>
      <c r="G2223" s="89">
        <v>1004.3</v>
      </c>
      <c r="H2223">
        <v>0.8</v>
      </c>
      <c r="I2223" t="s">
        <v>5</v>
      </c>
      <c r="J2223">
        <v>0.8</v>
      </c>
      <c r="K2223">
        <v>8</v>
      </c>
      <c r="L2223">
        <v>2025</v>
      </c>
      <c r="M2223" t="s">
        <v>363</v>
      </c>
      <c r="N2223" s="89" cm="1">
        <f t="array" ref="N2223">IF(ISNUMBER(_34_KNMI_Stations[[#This Row],[Etmaal temperatuur °C]]),IF(_34_KNMI_Stations[[#This Row],[Etmaal temperatuur °C]]&lt;stookgrens[],stookgrens[]-_34_KNMI_Stations[[#This Row],[Etmaal temperatuur °C]],0),"")</f>
        <v>0</v>
      </c>
      <c r="O2223" s="89">
        <f>_34_KNMI_Stations[[#This Row],[graaddagen]]*_34_KNMI_Stations[[#This Row],[Gewogen factor]]</f>
        <v>0</v>
      </c>
      <c r="P2223" s="89" cm="1">
        <f t="array" ref="P2223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2224" spans="1:16" x14ac:dyDescent="0.25">
      <c r="A2224">
        <v>251</v>
      </c>
      <c r="B2224" s="110">
        <v>45900</v>
      </c>
      <c r="C2224" s="89">
        <v>5.5</v>
      </c>
      <c r="D2224" s="89">
        <v>18.7</v>
      </c>
      <c r="E2224" s="96">
        <v>1316</v>
      </c>
      <c r="F2224" s="89">
        <v>4.7</v>
      </c>
      <c r="G2224" s="89">
        <v>1006</v>
      </c>
      <c r="H2224">
        <v>0.84</v>
      </c>
      <c r="I2224" t="s">
        <v>5</v>
      </c>
      <c r="J2224">
        <v>0.8</v>
      </c>
      <c r="K2224">
        <v>8</v>
      </c>
      <c r="L2224">
        <v>2025</v>
      </c>
      <c r="M2224" t="s">
        <v>363</v>
      </c>
      <c r="N2224" s="89" cm="1">
        <f t="array" ref="N2224">IF(ISNUMBER(_34_KNMI_Stations[[#This Row],[Etmaal temperatuur °C]]),IF(_34_KNMI_Stations[[#This Row],[Etmaal temperatuur °C]]&lt;stookgrens[],stookgrens[]-_34_KNMI_Stations[[#This Row],[Etmaal temperatuur °C]],0),"")</f>
        <v>0</v>
      </c>
      <c r="O2224" s="89">
        <f>_34_KNMI_Stations[[#This Row],[graaddagen]]*_34_KNMI_Stations[[#This Row],[Gewogen factor]]</f>
        <v>0</v>
      </c>
      <c r="P2224" s="89" cm="1">
        <f t="array" ref="P2224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2225" spans="1:16" x14ac:dyDescent="0.25">
      <c r="A2225">
        <v>251</v>
      </c>
      <c r="B2225" s="110">
        <v>45901</v>
      </c>
      <c r="C2225" s="89">
        <v>5.6</v>
      </c>
      <c r="D2225" s="89">
        <v>18.399999999999999</v>
      </c>
      <c r="E2225" s="96">
        <v>1216</v>
      </c>
      <c r="F2225" s="89">
        <v>-0.1</v>
      </c>
      <c r="G2225" s="89">
        <v>1005.7</v>
      </c>
      <c r="H2225">
        <v>0.83</v>
      </c>
      <c r="I2225" t="s">
        <v>5</v>
      </c>
      <c r="J2225">
        <v>0.8</v>
      </c>
      <c r="K2225">
        <v>9</v>
      </c>
      <c r="L2225">
        <v>2025</v>
      </c>
      <c r="M2225" t="s">
        <v>364</v>
      </c>
      <c r="N2225" s="89" cm="1">
        <f t="array" ref="N2225">IF(ISNUMBER(_34_KNMI_Stations[[#This Row],[Etmaal temperatuur °C]]),IF(_34_KNMI_Stations[[#This Row],[Etmaal temperatuur °C]]&lt;stookgrens[],stookgrens[]-_34_KNMI_Stations[[#This Row],[Etmaal temperatuur °C]],0),"")</f>
        <v>0</v>
      </c>
      <c r="O2225" s="89">
        <f>_34_KNMI_Stations[[#This Row],[graaddagen]]*_34_KNMI_Stations[[#This Row],[Gewogen factor]]</f>
        <v>0</v>
      </c>
      <c r="P2225" s="89" cm="1">
        <f t="array" ref="P2225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2226" spans="1:16" x14ac:dyDescent="0.25">
      <c r="A2226">
        <v>251</v>
      </c>
      <c r="B2226" s="110">
        <v>45902</v>
      </c>
      <c r="C2226" s="89">
        <v>6.8</v>
      </c>
      <c r="D2226" s="89">
        <v>17.8</v>
      </c>
      <c r="E2226" s="96">
        <v>1624</v>
      </c>
      <c r="F2226" s="89">
        <v>0.6</v>
      </c>
      <c r="G2226" s="89">
        <v>1006.1</v>
      </c>
      <c r="H2226">
        <v>0.77</v>
      </c>
      <c r="I2226" t="s">
        <v>5</v>
      </c>
      <c r="J2226">
        <v>0.8</v>
      </c>
      <c r="K2226">
        <v>9</v>
      </c>
      <c r="L2226">
        <v>2025</v>
      </c>
      <c r="M2226" t="s">
        <v>364</v>
      </c>
      <c r="N2226" s="89" cm="1">
        <f t="array" ref="N2226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2226" s="89">
        <f>_34_KNMI_Stations[[#This Row],[graaddagen]]*_34_KNMI_Stations[[#This Row],[Gewogen factor]]</f>
        <v>0.15999999999999945</v>
      </c>
      <c r="P2226" s="89" cm="1">
        <f t="array" ref="P2226">IF(ISNUMBER(_34_KNMI_Stations[[#This Row],[Etmaal temperatuur °C]]),IF(_34_KNMI_Stations[[#This Row],[Etmaal temperatuur °C]]&gt;stookgrens[],_34_KNMI_Stations[[#This Row],[Etmaal temperatuur °C]]-stookgrens[],0),"")</f>
        <v>0</v>
      </c>
    </row>
    <row r="2227" spans="1:16" x14ac:dyDescent="0.25">
      <c r="A2227">
        <v>251</v>
      </c>
      <c r="B2227" s="110">
        <v>45903</v>
      </c>
      <c r="C2227" s="89">
        <v>11.1</v>
      </c>
      <c r="D2227" s="89">
        <v>18.5</v>
      </c>
      <c r="E2227" s="96">
        <v>547</v>
      </c>
      <c r="F2227" s="89">
        <v>20.6</v>
      </c>
      <c r="G2227" s="89">
        <v>1001.2</v>
      </c>
      <c r="H2227">
        <v>0.85</v>
      </c>
      <c r="I2227" t="s">
        <v>5</v>
      </c>
      <c r="J2227">
        <v>0.8</v>
      </c>
      <c r="K2227">
        <v>9</v>
      </c>
      <c r="L2227">
        <v>2025</v>
      </c>
      <c r="M2227" t="s">
        <v>364</v>
      </c>
      <c r="N2227" s="89" cm="1">
        <f t="array" ref="N2227">IF(ISNUMBER(_34_KNMI_Stations[[#This Row],[Etmaal temperatuur °C]]),IF(_34_KNMI_Stations[[#This Row],[Etmaal temperatuur °C]]&lt;stookgrens[],stookgrens[]-_34_KNMI_Stations[[#This Row],[Etmaal temperatuur °C]],0),"")</f>
        <v>0</v>
      </c>
      <c r="O2227" s="89">
        <f>_34_KNMI_Stations[[#This Row],[graaddagen]]*_34_KNMI_Stations[[#This Row],[Gewogen factor]]</f>
        <v>0</v>
      </c>
      <c r="P2227" s="89" cm="1">
        <f t="array" ref="P2227">IF(ISNUMBER(_34_KNMI_Stations[[#This Row],[Etmaal temperatuur °C]]),IF(_34_KNMI_Stations[[#This Row],[Etmaal temperatuur °C]]&gt;stookgrens[],_34_KNMI_Stations[[#This Row],[Etmaal temperatuur °C]]-stookgrens[],0),"")</f>
        <v>0.5</v>
      </c>
    </row>
    <row r="2228" spans="1:16" x14ac:dyDescent="0.25">
      <c r="A2228">
        <v>251</v>
      </c>
      <c r="B2228" s="110">
        <v>45904</v>
      </c>
      <c r="C2228" s="89">
        <v>7.8</v>
      </c>
      <c r="D2228" s="89">
        <v>18.100000000000001</v>
      </c>
      <c r="E2228" s="96">
        <v>1267</v>
      </c>
      <c r="F2228" s="89">
        <v>2.4</v>
      </c>
      <c r="G2228" s="89">
        <v>1008</v>
      </c>
      <c r="H2228">
        <v>0.82</v>
      </c>
      <c r="I2228" t="s">
        <v>5</v>
      </c>
      <c r="J2228">
        <v>0.8</v>
      </c>
      <c r="K2228">
        <v>9</v>
      </c>
      <c r="L2228">
        <v>2025</v>
      </c>
      <c r="M2228" t="s">
        <v>364</v>
      </c>
      <c r="N2228" s="89" cm="1">
        <f t="array" ref="N2228">IF(ISNUMBER(_34_KNMI_Stations[[#This Row],[Etmaal temperatuur °C]]),IF(_34_KNMI_Stations[[#This Row],[Etmaal temperatuur °C]]&lt;stookgrens[],stookgrens[]-_34_KNMI_Stations[[#This Row],[Etmaal temperatuur °C]],0),"")</f>
        <v>0</v>
      </c>
      <c r="O2228" s="89">
        <f>_34_KNMI_Stations[[#This Row],[graaddagen]]*_34_KNMI_Stations[[#This Row],[Gewogen factor]]</f>
        <v>0</v>
      </c>
      <c r="P2228" s="89" cm="1">
        <f t="array" ref="P2228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2229" spans="1:16" x14ac:dyDescent="0.25">
      <c r="A2229">
        <v>251</v>
      </c>
      <c r="B2229" s="110">
        <v>45905</v>
      </c>
      <c r="C2229" s="89">
        <v>4.3</v>
      </c>
      <c r="D2229" s="89">
        <v>15.5</v>
      </c>
      <c r="E2229" s="96">
        <v>1412</v>
      </c>
      <c r="F2229" s="89">
        <v>-0.1</v>
      </c>
      <c r="G2229" s="89">
        <v>1018.5</v>
      </c>
      <c r="H2229">
        <v>0.79</v>
      </c>
      <c r="I2229" t="s">
        <v>5</v>
      </c>
      <c r="J2229">
        <v>0.8</v>
      </c>
      <c r="K2229">
        <v>9</v>
      </c>
      <c r="L2229">
        <v>2025</v>
      </c>
      <c r="M2229" t="s">
        <v>364</v>
      </c>
      <c r="N2229" s="89" cm="1">
        <f t="array" ref="N2229">IF(ISNUMBER(_34_KNMI_Stations[[#This Row],[Etmaal temperatuur °C]]),IF(_34_KNMI_Stations[[#This Row],[Etmaal temperatuur °C]]&lt;stookgrens[],stookgrens[]-_34_KNMI_Stations[[#This Row],[Etmaal temperatuur °C]],0),"")</f>
        <v>2.5</v>
      </c>
      <c r="O2229" s="89">
        <f>_34_KNMI_Stations[[#This Row],[graaddagen]]*_34_KNMI_Stations[[#This Row],[Gewogen factor]]</f>
        <v>2</v>
      </c>
      <c r="P2229" s="89" cm="1">
        <f t="array" ref="P2229">IF(ISNUMBER(_34_KNMI_Stations[[#This Row],[Etmaal temperatuur °C]]),IF(_34_KNMI_Stations[[#This Row],[Etmaal temperatuur °C]]&gt;stookgrens[],_34_KNMI_Stations[[#This Row],[Etmaal temperatuur °C]]-stookgrens[],0),"")</f>
        <v>0</v>
      </c>
    </row>
    <row r="2230" spans="1:16" x14ac:dyDescent="0.25">
      <c r="A2230">
        <v>251</v>
      </c>
      <c r="B2230" s="110">
        <v>45906</v>
      </c>
      <c r="C2230" s="89">
        <v>4.5</v>
      </c>
      <c r="D2230" s="89">
        <v>16.7</v>
      </c>
      <c r="E2230" s="96">
        <v>1610</v>
      </c>
      <c r="F2230" s="89">
        <v>0</v>
      </c>
      <c r="G2230" s="89">
        <v>1022.7</v>
      </c>
      <c r="H2230">
        <v>0.79</v>
      </c>
      <c r="I2230" t="s">
        <v>5</v>
      </c>
      <c r="J2230">
        <v>0.8</v>
      </c>
      <c r="K2230">
        <v>9</v>
      </c>
      <c r="L2230">
        <v>2025</v>
      </c>
      <c r="M2230" t="s">
        <v>364</v>
      </c>
      <c r="N2230" s="89" cm="1">
        <f t="array" ref="N2230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2230" s="89">
        <f>_34_KNMI_Stations[[#This Row],[graaddagen]]*_34_KNMI_Stations[[#This Row],[Gewogen factor]]</f>
        <v>1.0400000000000007</v>
      </c>
      <c r="P2230" s="89" cm="1">
        <f t="array" ref="P2230">IF(ISNUMBER(_34_KNMI_Stations[[#This Row],[Etmaal temperatuur °C]]),IF(_34_KNMI_Stations[[#This Row],[Etmaal temperatuur °C]]&gt;stookgrens[],_34_KNMI_Stations[[#This Row],[Etmaal temperatuur °C]]-stookgrens[],0),"")</f>
        <v>0</v>
      </c>
    </row>
    <row r="2231" spans="1:16" x14ac:dyDescent="0.25">
      <c r="A2231">
        <v>251</v>
      </c>
      <c r="B2231" s="110">
        <v>45907</v>
      </c>
      <c r="C2231" s="89">
        <v>7.3</v>
      </c>
      <c r="D2231" s="89">
        <v>19.600000000000001</v>
      </c>
      <c r="E2231" s="96">
        <v>1889</v>
      </c>
      <c r="F2231" s="89">
        <v>0</v>
      </c>
      <c r="G2231" s="89">
        <v>1015.2</v>
      </c>
      <c r="H2231">
        <v>0.67</v>
      </c>
      <c r="I2231" t="s">
        <v>5</v>
      </c>
      <c r="J2231">
        <v>0.8</v>
      </c>
      <c r="K2231">
        <v>9</v>
      </c>
      <c r="L2231">
        <v>2025</v>
      </c>
      <c r="M2231" t="s">
        <v>364</v>
      </c>
      <c r="N2231" s="89" cm="1">
        <f t="array" ref="N2231">IF(ISNUMBER(_34_KNMI_Stations[[#This Row],[Etmaal temperatuur °C]]),IF(_34_KNMI_Stations[[#This Row],[Etmaal temperatuur °C]]&lt;stookgrens[],stookgrens[]-_34_KNMI_Stations[[#This Row],[Etmaal temperatuur °C]],0),"")</f>
        <v>0</v>
      </c>
      <c r="O2231" s="89">
        <f>_34_KNMI_Stations[[#This Row],[graaddagen]]*_34_KNMI_Stations[[#This Row],[Gewogen factor]]</f>
        <v>0</v>
      </c>
      <c r="P2231" s="89" cm="1">
        <f t="array" ref="P2231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2232" spans="1:16" x14ac:dyDescent="0.25">
      <c r="A2232">
        <v>251</v>
      </c>
      <c r="B2232" s="110">
        <v>45908</v>
      </c>
      <c r="C2232" s="89">
        <v>3.8</v>
      </c>
      <c r="D2232" s="89">
        <v>17.100000000000001</v>
      </c>
      <c r="E2232" s="96">
        <v>1119</v>
      </c>
      <c r="F2232" s="89">
        <v>3.4</v>
      </c>
      <c r="G2232" s="89">
        <v>1015.8</v>
      </c>
      <c r="H2232">
        <v>0.84</v>
      </c>
      <c r="I2232" t="s">
        <v>5</v>
      </c>
      <c r="J2232">
        <v>0.8</v>
      </c>
      <c r="K2232">
        <v>9</v>
      </c>
      <c r="L2232">
        <v>2025</v>
      </c>
      <c r="M2232" t="s">
        <v>365</v>
      </c>
      <c r="N2232" s="89" cm="1">
        <f t="array" ref="N2232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2232" s="89">
        <f>_34_KNMI_Stations[[#This Row],[graaddagen]]*_34_KNMI_Stations[[#This Row],[Gewogen factor]]</f>
        <v>0.71999999999999886</v>
      </c>
      <c r="P2232" s="89" cm="1">
        <f t="array" ref="P2232">IF(ISNUMBER(_34_KNMI_Stations[[#This Row],[Etmaal temperatuur °C]]),IF(_34_KNMI_Stations[[#This Row],[Etmaal temperatuur °C]]&gt;stookgrens[],_34_KNMI_Stations[[#This Row],[Etmaal temperatuur °C]]-stookgrens[],0),"")</f>
        <v>0</v>
      </c>
    </row>
    <row r="2233" spans="1:16" x14ac:dyDescent="0.25">
      <c r="A2233">
        <v>251</v>
      </c>
      <c r="B2233" s="110">
        <v>45909</v>
      </c>
      <c r="C2233" s="89">
        <v>2.2999999999999998</v>
      </c>
      <c r="D2233" s="89">
        <v>12.9</v>
      </c>
      <c r="E2233" s="96">
        <v>234</v>
      </c>
      <c r="F2233" s="89">
        <v>7.6</v>
      </c>
      <c r="G2233" s="89">
        <v>1016</v>
      </c>
      <c r="H2233">
        <v>0.87</v>
      </c>
      <c r="I2233" t="s">
        <v>5</v>
      </c>
      <c r="J2233">
        <v>0.8</v>
      </c>
      <c r="K2233">
        <v>9</v>
      </c>
      <c r="L2233">
        <v>2025</v>
      </c>
      <c r="M2233" t="s">
        <v>365</v>
      </c>
      <c r="N2233" s="89" cm="1">
        <f t="array" ref="N2233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2233" s="89">
        <f>_34_KNMI_Stations[[#This Row],[graaddagen]]*_34_KNMI_Stations[[#This Row],[Gewogen factor]]</f>
        <v>4.08</v>
      </c>
      <c r="P2233" s="89" cm="1">
        <f t="array" ref="P2233">IF(ISNUMBER(_34_KNMI_Stations[[#This Row],[Etmaal temperatuur °C]]),IF(_34_KNMI_Stations[[#This Row],[Etmaal temperatuur °C]]&gt;stookgrens[],_34_KNMI_Stations[[#This Row],[Etmaal temperatuur °C]]-stookgrens[],0),"")</f>
        <v>0</v>
      </c>
    </row>
    <row r="2234" spans="1:16" x14ac:dyDescent="0.25">
      <c r="A2234">
        <v>251</v>
      </c>
      <c r="B2234" s="110">
        <v>45910</v>
      </c>
      <c r="C2234" s="89">
        <v>5.3</v>
      </c>
      <c r="D2234" s="89">
        <v>14.7</v>
      </c>
      <c r="E2234" s="96">
        <v>1270</v>
      </c>
      <c r="F2234" s="89">
        <v>-0.1</v>
      </c>
      <c r="G2234" s="89">
        <v>1007.2</v>
      </c>
      <c r="H2234">
        <v>0.81</v>
      </c>
      <c r="I2234" t="s">
        <v>5</v>
      </c>
      <c r="J2234">
        <v>0.8</v>
      </c>
      <c r="K2234">
        <v>9</v>
      </c>
      <c r="L2234">
        <v>2025</v>
      </c>
      <c r="M2234" t="s">
        <v>365</v>
      </c>
      <c r="N2234" s="89" cm="1">
        <f t="array" ref="N2234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2234" s="89">
        <f>_34_KNMI_Stations[[#This Row],[graaddagen]]*_34_KNMI_Stations[[#This Row],[Gewogen factor]]</f>
        <v>2.6400000000000006</v>
      </c>
      <c r="P2234" s="89" cm="1">
        <f t="array" ref="P2234">IF(ISNUMBER(_34_KNMI_Stations[[#This Row],[Etmaal temperatuur °C]]),IF(_34_KNMI_Stations[[#This Row],[Etmaal temperatuur °C]]&gt;stookgrens[],_34_KNMI_Stations[[#This Row],[Etmaal temperatuur °C]]-stookgrens[],0),"")</f>
        <v>0</v>
      </c>
    </row>
    <row r="2235" spans="1:16" x14ac:dyDescent="0.25">
      <c r="A2235">
        <v>251</v>
      </c>
      <c r="B2235" s="110">
        <v>45911</v>
      </c>
      <c r="C2235" s="89">
        <v>8.8000000000000007</v>
      </c>
      <c r="D2235" s="89">
        <v>16.2</v>
      </c>
      <c r="E2235" s="96">
        <v>1331</v>
      </c>
      <c r="F2235" s="89">
        <v>3.5</v>
      </c>
      <c r="G2235" s="89">
        <v>1001.8</v>
      </c>
      <c r="H2235">
        <v>0.78</v>
      </c>
      <c r="I2235" t="s">
        <v>5</v>
      </c>
      <c r="J2235">
        <v>0.8</v>
      </c>
      <c r="K2235">
        <v>9</v>
      </c>
      <c r="L2235">
        <v>2025</v>
      </c>
      <c r="M2235" t="s">
        <v>365</v>
      </c>
      <c r="N2235" s="89" cm="1">
        <f t="array" ref="N2235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2235" s="89">
        <f>_34_KNMI_Stations[[#This Row],[graaddagen]]*_34_KNMI_Stations[[#This Row],[Gewogen factor]]</f>
        <v>1.4400000000000006</v>
      </c>
      <c r="P2235" s="89" cm="1">
        <f t="array" ref="P2235">IF(ISNUMBER(_34_KNMI_Stations[[#This Row],[Etmaal temperatuur °C]]),IF(_34_KNMI_Stations[[#This Row],[Etmaal temperatuur °C]]&gt;stookgrens[],_34_KNMI_Stations[[#This Row],[Etmaal temperatuur °C]]-stookgrens[],0),"")</f>
        <v>0</v>
      </c>
    </row>
    <row r="2236" spans="1:16" x14ac:dyDescent="0.25">
      <c r="A2236">
        <v>251</v>
      </c>
      <c r="B2236" s="110">
        <v>45912</v>
      </c>
      <c r="C2236" s="89">
        <v>10.199999999999999</v>
      </c>
      <c r="D2236" s="89">
        <v>15.1</v>
      </c>
      <c r="E2236" s="96">
        <v>1619</v>
      </c>
      <c r="F2236" s="89">
        <v>17.600000000000001</v>
      </c>
      <c r="G2236" s="89">
        <v>1009.6</v>
      </c>
      <c r="H2236">
        <v>0.75</v>
      </c>
      <c r="I2236" t="s">
        <v>5</v>
      </c>
      <c r="J2236">
        <v>0.8</v>
      </c>
      <c r="K2236">
        <v>9</v>
      </c>
      <c r="L2236">
        <v>2025</v>
      </c>
      <c r="M2236" t="s">
        <v>365</v>
      </c>
      <c r="N2236" s="89" cm="1">
        <f t="array" ref="N2236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2236" s="89">
        <f>_34_KNMI_Stations[[#This Row],[graaddagen]]*_34_KNMI_Stations[[#This Row],[Gewogen factor]]</f>
        <v>2.3200000000000003</v>
      </c>
      <c r="P2236" s="89" cm="1">
        <f t="array" ref="P2236">IF(ISNUMBER(_34_KNMI_Stations[[#This Row],[Etmaal temperatuur °C]]),IF(_34_KNMI_Stations[[#This Row],[Etmaal temperatuur °C]]&gt;stookgrens[],_34_KNMI_Stations[[#This Row],[Etmaal temperatuur °C]]-stookgrens[],0),"")</f>
        <v>0</v>
      </c>
    </row>
    <row r="2237" spans="1:16" x14ac:dyDescent="0.25">
      <c r="A2237">
        <v>251</v>
      </c>
      <c r="B2237" s="110">
        <v>45913</v>
      </c>
      <c r="C2237" s="89">
        <v>8.6999999999999993</v>
      </c>
      <c r="D2237" s="89">
        <v>14.4</v>
      </c>
      <c r="E2237" s="96">
        <v>807</v>
      </c>
      <c r="F2237" s="89">
        <v>13.8</v>
      </c>
      <c r="G2237" s="89">
        <v>1009.8</v>
      </c>
      <c r="H2237">
        <v>0.84</v>
      </c>
      <c r="I2237" t="s">
        <v>5</v>
      </c>
      <c r="J2237">
        <v>0.8</v>
      </c>
      <c r="K2237">
        <v>9</v>
      </c>
      <c r="L2237">
        <v>2025</v>
      </c>
      <c r="M2237" t="s">
        <v>365</v>
      </c>
      <c r="N2237" s="89" cm="1">
        <f t="array" ref="N2237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2237" s="89">
        <f>_34_KNMI_Stations[[#This Row],[graaddagen]]*_34_KNMI_Stations[[#This Row],[Gewogen factor]]</f>
        <v>2.88</v>
      </c>
      <c r="P2237" s="89" cm="1">
        <f t="array" ref="P2237">IF(ISNUMBER(_34_KNMI_Stations[[#This Row],[Etmaal temperatuur °C]]),IF(_34_KNMI_Stations[[#This Row],[Etmaal temperatuur °C]]&gt;stookgrens[],_34_KNMI_Stations[[#This Row],[Etmaal temperatuur °C]]-stookgrens[],0),"")</f>
        <v>0</v>
      </c>
    </row>
    <row r="2238" spans="1:16" x14ac:dyDescent="0.25">
      <c r="A2238">
        <v>251</v>
      </c>
      <c r="B2238" s="110">
        <v>45914</v>
      </c>
      <c r="C2238" s="89">
        <v>6.9</v>
      </c>
      <c r="D2238" s="89">
        <v>15</v>
      </c>
      <c r="E2238" s="96">
        <v>1484</v>
      </c>
      <c r="F2238" s="89">
        <v>7.5</v>
      </c>
      <c r="G2238" s="89">
        <v>1009.4</v>
      </c>
      <c r="H2238">
        <v>0.8</v>
      </c>
      <c r="I2238" t="s">
        <v>5</v>
      </c>
      <c r="J2238">
        <v>0.8</v>
      </c>
      <c r="K2238">
        <v>9</v>
      </c>
      <c r="L2238">
        <v>2025</v>
      </c>
      <c r="M2238" t="s">
        <v>365</v>
      </c>
      <c r="N2238" s="89" cm="1">
        <f t="array" ref="N2238">IF(ISNUMBER(_34_KNMI_Stations[[#This Row],[Etmaal temperatuur °C]]),IF(_34_KNMI_Stations[[#This Row],[Etmaal temperatuur °C]]&lt;stookgrens[],stookgrens[]-_34_KNMI_Stations[[#This Row],[Etmaal temperatuur °C]],0),"")</f>
        <v>3</v>
      </c>
      <c r="O2238" s="89">
        <f>_34_KNMI_Stations[[#This Row],[graaddagen]]*_34_KNMI_Stations[[#This Row],[Gewogen factor]]</f>
        <v>2.4000000000000004</v>
      </c>
      <c r="P2238" s="89" cm="1">
        <f t="array" ref="P2238">IF(ISNUMBER(_34_KNMI_Stations[[#This Row],[Etmaal temperatuur °C]]),IF(_34_KNMI_Stations[[#This Row],[Etmaal temperatuur °C]]&gt;stookgrens[],_34_KNMI_Stations[[#This Row],[Etmaal temperatuur °C]]-stookgrens[],0),"")</f>
        <v>0</v>
      </c>
    </row>
    <row r="2239" spans="1:16" x14ac:dyDescent="0.25">
      <c r="A2239">
        <v>251</v>
      </c>
      <c r="B2239" s="110">
        <v>45915</v>
      </c>
      <c r="C2239" s="89">
        <v>14.4</v>
      </c>
      <c r="D2239" s="89">
        <v>16.2</v>
      </c>
      <c r="E2239" s="96">
        <v>1089</v>
      </c>
      <c r="F2239" s="89">
        <v>12</v>
      </c>
      <c r="G2239" s="89">
        <v>1000.3</v>
      </c>
      <c r="H2239">
        <v>0.79</v>
      </c>
      <c r="I2239" t="s">
        <v>5</v>
      </c>
      <c r="J2239">
        <v>0.8</v>
      </c>
      <c r="K2239">
        <v>9</v>
      </c>
      <c r="L2239">
        <v>2025</v>
      </c>
      <c r="M2239" t="s">
        <v>366</v>
      </c>
      <c r="N2239" s="89" cm="1">
        <f t="array" ref="N2239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2239" s="89">
        <f>_34_KNMI_Stations[[#This Row],[graaddagen]]*_34_KNMI_Stations[[#This Row],[Gewogen factor]]</f>
        <v>1.4400000000000006</v>
      </c>
      <c r="P2239" s="89" cm="1">
        <f t="array" ref="P2239">IF(ISNUMBER(_34_KNMI_Stations[[#This Row],[Etmaal temperatuur °C]]),IF(_34_KNMI_Stations[[#This Row],[Etmaal temperatuur °C]]&gt;stookgrens[],_34_KNMI_Stations[[#This Row],[Etmaal temperatuur °C]]-stookgrens[],0),"")</f>
        <v>0</v>
      </c>
    </row>
    <row r="2240" spans="1:16" x14ac:dyDescent="0.25">
      <c r="A2240">
        <v>251</v>
      </c>
      <c r="B2240" s="110">
        <v>45916</v>
      </c>
      <c r="C2240" s="89">
        <v>10.4</v>
      </c>
      <c r="D2240" s="89">
        <v>15.2</v>
      </c>
      <c r="E2240" s="96">
        <v>950</v>
      </c>
      <c r="F2240" s="89">
        <v>9.6</v>
      </c>
      <c r="G2240" s="89">
        <v>1010</v>
      </c>
      <c r="H2240">
        <v>0.81</v>
      </c>
      <c r="I2240" t="s">
        <v>5</v>
      </c>
      <c r="J2240">
        <v>0.8</v>
      </c>
      <c r="K2240">
        <v>9</v>
      </c>
      <c r="L2240">
        <v>2025</v>
      </c>
      <c r="M2240" t="s">
        <v>366</v>
      </c>
      <c r="N2240" s="89" cm="1">
        <f t="array" ref="N2240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2240" s="89">
        <f>_34_KNMI_Stations[[#This Row],[graaddagen]]*_34_KNMI_Stations[[#This Row],[Gewogen factor]]</f>
        <v>2.2400000000000007</v>
      </c>
      <c r="P2240" s="89" cm="1">
        <f t="array" ref="P2240">IF(ISNUMBER(_34_KNMI_Stations[[#This Row],[Etmaal temperatuur °C]]),IF(_34_KNMI_Stations[[#This Row],[Etmaal temperatuur °C]]&gt;stookgrens[],_34_KNMI_Stations[[#This Row],[Etmaal temperatuur °C]]-stookgrens[],0),"")</f>
        <v>0</v>
      </c>
    </row>
    <row r="2241" spans="1:16" x14ac:dyDescent="0.25">
      <c r="A2241">
        <v>251</v>
      </c>
      <c r="B2241" s="110">
        <v>45917</v>
      </c>
      <c r="C2241" s="89">
        <v>8.3000000000000007</v>
      </c>
      <c r="D2241" s="89">
        <v>15.7</v>
      </c>
      <c r="E2241" s="96">
        <v>613</v>
      </c>
      <c r="F2241" s="89">
        <v>5.8</v>
      </c>
      <c r="G2241" s="89">
        <v>1015.4</v>
      </c>
      <c r="H2241">
        <v>0.85</v>
      </c>
      <c r="I2241" t="s">
        <v>5</v>
      </c>
      <c r="J2241">
        <v>0.8</v>
      </c>
      <c r="K2241">
        <v>9</v>
      </c>
      <c r="L2241">
        <v>2025</v>
      </c>
      <c r="M2241" t="s">
        <v>366</v>
      </c>
      <c r="N2241" s="89" cm="1">
        <f t="array" ref="N2241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2241" s="89">
        <f>_34_KNMI_Stations[[#This Row],[graaddagen]]*_34_KNMI_Stations[[#This Row],[Gewogen factor]]</f>
        <v>1.8400000000000007</v>
      </c>
      <c r="P2241" s="89" cm="1">
        <f t="array" ref="P2241">IF(ISNUMBER(_34_KNMI_Stations[[#This Row],[Etmaal temperatuur °C]]),IF(_34_KNMI_Stations[[#This Row],[Etmaal temperatuur °C]]&gt;stookgrens[],_34_KNMI_Stations[[#This Row],[Etmaal temperatuur °C]]-stookgrens[],0),"")</f>
        <v>0</v>
      </c>
    </row>
    <row r="2242" spans="1:16" x14ac:dyDescent="0.25">
      <c r="A2242">
        <v>251</v>
      </c>
      <c r="B2242" s="110">
        <v>45918</v>
      </c>
      <c r="C2242" s="89">
        <v>9.1999999999999993</v>
      </c>
      <c r="D2242" s="89">
        <v>18.2</v>
      </c>
      <c r="E2242" s="96">
        <v>910</v>
      </c>
      <c r="F2242" s="89">
        <v>0</v>
      </c>
      <c r="G2242" s="89">
        <v>1017.1</v>
      </c>
      <c r="H2242">
        <v>0.92</v>
      </c>
      <c r="I2242" t="s">
        <v>5</v>
      </c>
      <c r="J2242">
        <v>0.8</v>
      </c>
      <c r="K2242">
        <v>9</v>
      </c>
      <c r="L2242">
        <v>2025</v>
      </c>
      <c r="M2242" t="s">
        <v>366</v>
      </c>
      <c r="N2242" s="89" cm="1">
        <f t="array" ref="N2242">IF(ISNUMBER(_34_KNMI_Stations[[#This Row],[Etmaal temperatuur °C]]),IF(_34_KNMI_Stations[[#This Row],[Etmaal temperatuur °C]]&lt;stookgrens[],stookgrens[]-_34_KNMI_Stations[[#This Row],[Etmaal temperatuur °C]],0),"")</f>
        <v>0</v>
      </c>
      <c r="O2242" s="89">
        <f>_34_KNMI_Stations[[#This Row],[graaddagen]]*_34_KNMI_Stations[[#This Row],[Gewogen factor]]</f>
        <v>0</v>
      </c>
      <c r="P2242" s="89" cm="1">
        <f t="array" ref="P2242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2243" spans="1:16" x14ac:dyDescent="0.25">
      <c r="A2243">
        <v>251</v>
      </c>
      <c r="B2243" s="110">
        <v>45919</v>
      </c>
      <c r="C2243" s="89">
        <v>5.8</v>
      </c>
      <c r="D2243" s="89">
        <v>18.5</v>
      </c>
      <c r="E2243" s="96">
        <v>1545</v>
      </c>
      <c r="F2243" s="89">
        <v>0</v>
      </c>
      <c r="G2243" s="89">
        <v>1018.7</v>
      </c>
      <c r="H2243">
        <v>0.89</v>
      </c>
      <c r="I2243" t="s">
        <v>5</v>
      </c>
      <c r="J2243">
        <v>0.8</v>
      </c>
      <c r="K2243">
        <v>9</v>
      </c>
      <c r="L2243">
        <v>2025</v>
      </c>
      <c r="M2243" t="s">
        <v>366</v>
      </c>
      <c r="N2243" s="89" cm="1">
        <f t="array" ref="N2243">IF(ISNUMBER(_34_KNMI_Stations[[#This Row],[Etmaal temperatuur °C]]),IF(_34_KNMI_Stations[[#This Row],[Etmaal temperatuur °C]]&lt;stookgrens[],stookgrens[]-_34_KNMI_Stations[[#This Row],[Etmaal temperatuur °C]],0),"")</f>
        <v>0</v>
      </c>
      <c r="O2243" s="89">
        <f>_34_KNMI_Stations[[#This Row],[graaddagen]]*_34_KNMI_Stations[[#This Row],[Gewogen factor]]</f>
        <v>0</v>
      </c>
      <c r="P2243" s="89" cm="1">
        <f t="array" ref="P2243">IF(ISNUMBER(_34_KNMI_Stations[[#This Row],[Etmaal temperatuur °C]]),IF(_34_KNMI_Stations[[#This Row],[Etmaal temperatuur °C]]&gt;stookgrens[],_34_KNMI_Stations[[#This Row],[Etmaal temperatuur °C]]-stookgrens[],0),"")</f>
        <v>0.5</v>
      </c>
    </row>
    <row r="2244" spans="1:16" x14ac:dyDescent="0.25">
      <c r="A2244">
        <v>251</v>
      </c>
      <c r="B2244" s="110">
        <v>45920</v>
      </c>
      <c r="C2244" s="89">
        <v>6.9</v>
      </c>
      <c r="D2244" s="89">
        <v>18.2</v>
      </c>
      <c r="E2244" s="96">
        <v>607</v>
      </c>
      <c r="F2244" s="89">
        <v>4</v>
      </c>
      <c r="G2244" s="89">
        <v>1009.9</v>
      </c>
      <c r="H2244">
        <v>0.88</v>
      </c>
      <c r="I2244" t="s">
        <v>5</v>
      </c>
      <c r="J2244">
        <v>0.8</v>
      </c>
      <c r="K2244">
        <v>9</v>
      </c>
      <c r="L2244">
        <v>2025</v>
      </c>
      <c r="M2244" t="s">
        <v>366</v>
      </c>
      <c r="N2244" s="89" cm="1">
        <f t="array" ref="N2244">IF(ISNUMBER(_34_KNMI_Stations[[#This Row],[Etmaal temperatuur °C]]),IF(_34_KNMI_Stations[[#This Row],[Etmaal temperatuur °C]]&lt;stookgrens[],stookgrens[]-_34_KNMI_Stations[[#This Row],[Etmaal temperatuur °C]],0),"")</f>
        <v>0</v>
      </c>
      <c r="O2244" s="89">
        <f>_34_KNMI_Stations[[#This Row],[graaddagen]]*_34_KNMI_Stations[[#This Row],[Gewogen factor]]</f>
        <v>0</v>
      </c>
      <c r="P2244" s="89" cm="1">
        <f t="array" ref="P2244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2245" spans="1:16" x14ac:dyDescent="0.25">
      <c r="A2245">
        <v>251</v>
      </c>
      <c r="B2245" s="110">
        <v>45921</v>
      </c>
      <c r="C2245" s="89">
        <v>9.6</v>
      </c>
      <c r="D2245" s="89">
        <v>14.5</v>
      </c>
      <c r="E2245" s="96">
        <v>1027</v>
      </c>
      <c r="F2245" s="89">
        <v>0.3</v>
      </c>
      <c r="G2245" s="89">
        <v>1012.5</v>
      </c>
      <c r="H2245">
        <v>0.71</v>
      </c>
      <c r="I2245" t="s">
        <v>5</v>
      </c>
      <c r="J2245">
        <v>0.8</v>
      </c>
      <c r="K2245">
        <v>9</v>
      </c>
      <c r="L2245">
        <v>2025</v>
      </c>
      <c r="M2245" t="s">
        <v>366</v>
      </c>
      <c r="N2245" s="89" cm="1">
        <f t="array" ref="N2245">IF(ISNUMBER(_34_KNMI_Stations[[#This Row],[Etmaal temperatuur °C]]),IF(_34_KNMI_Stations[[#This Row],[Etmaal temperatuur °C]]&lt;stookgrens[],stookgrens[]-_34_KNMI_Stations[[#This Row],[Etmaal temperatuur °C]],0),"")</f>
        <v>3.5</v>
      </c>
      <c r="O2245" s="89">
        <f>_34_KNMI_Stations[[#This Row],[graaddagen]]*_34_KNMI_Stations[[#This Row],[Gewogen factor]]</f>
        <v>2.8000000000000003</v>
      </c>
      <c r="P2245" s="89" cm="1">
        <f t="array" ref="P2245">IF(ISNUMBER(_34_KNMI_Stations[[#This Row],[Etmaal temperatuur °C]]),IF(_34_KNMI_Stations[[#This Row],[Etmaal temperatuur °C]]&gt;stookgrens[],_34_KNMI_Stations[[#This Row],[Etmaal temperatuur °C]]-stookgrens[],0),"")</f>
        <v>0</v>
      </c>
    </row>
    <row r="2246" spans="1:16" x14ac:dyDescent="0.25">
      <c r="A2246">
        <v>251</v>
      </c>
      <c r="B2246" s="110">
        <v>45922</v>
      </c>
      <c r="C2246" s="89">
        <v>5.6</v>
      </c>
      <c r="D2246" s="89">
        <v>13.2</v>
      </c>
      <c r="E2246" s="96">
        <v>1410</v>
      </c>
      <c r="F2246" s="89">
        <v>0.2</v>
      </c>
      <c r="G2246" s="89">
        <v>1023.9</v>
      </c>
      <c r="H2246">
        <v>0.64</v>
      </c>
      <c r="I2246" t="s">
        <v>5</v>
      </c>
      <c r="J2246">
        <v>0.8</v>
      </c>
      <c r="K2246">
        <v>9</v>
      </c>
      <c r="L2246">
        <v>2025</v>
      </c>
      <c r="M2246" t="s">
        <v>367</v>
      </c>
      <c r="N2246" s="89" cm="1">
        <f t="array" ref="N2246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2246" s="89">
        <f>_34_KNMI_Stations[[#This Row],[graaddagen]]*_34_KNMI_Stations[[#This Row],[Gewogen factor]]</f>
        <v>3.8400000000000007</v>
      </c>
      <c r="P2246" s="89" cm="1">
        <f t="array" ref="P2246">IF(ISNUMBER(_34_KNMI_Stations[[#This Row],[Etmaal temperatuur °C]]),IF(_34_KNMI_Stations[[#This Row],[Etmaal temperatuur °C]]&gt;stookgrens[],_34_KNMI_Stations[[#This Row],[Etmaal temperatuur °C]]-stookgrens[],0),"")</f>
        <v>0</v>
      </c>
    </row>
    <row r="2247" spans="1:16" x14ac:dyDescent="0.25">
      <c r="A2247">
        <v>251</v>
      </c>
      <c r="B2247" s="110">
        <v>45923</v>
      </c>
      <c r="C2247" s="89">
        <v>4.3</v>
      </c>
      <c r="D2247" s="89">
        <v>13.6</v>
      </c>
      <c r="E2247" s="96">
        <v>1305</v>
      </c>
      <c r="F2247" s="89">
        <v>3.8</v>
      </c>
      <c r="G2247" s="89">
        <v>1026.7</v>
      </c>
      <c r="H2247">
        <v>0.76</v>
      </c>
      <c r="I2247" t="s">
        <v>5</v>
      </c>
      <c r="J2247">
        <v>0.8</v>
      </c>
      <c r="K2247">
        <v>9</v>
      </c>
      <c r="L2247">
        <v>2025</v>
      </c>
      <c r="M2247" t="s">
        <v>367</v>
      </c>
      <c r="N2247" s="89" cm="1">
        <f t="array" ref="N2247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2247" s="89">
        <f>_34_KNMI_Stations[[#This Row],[graaddagen]]*_34_KNMI_Stations[[#This Row],[Gewogen factor]]</f>
        <v>3.5200000000000005</v>
      </c>
      <c r="P2247" s="89" cm="1">
        <f t="array" ref="P2247">IF(ISNUMBER(_34_KNMI_Stations[[#This Row],[Etmaal temperatuur °C]]),IF(_34_KNMI_Stations[[#This Row],[Etmaal temperatuur °C]]&gt;stookgrens[],_34_KNMI_Stations[[#This Row],[Etmaal temperatuur °C]]-stookgrens[],0),"")</f>
        <v>0</v>
      </c>
    </row>
    <row r="2248" spans="1:16" x14ac:dyDescent="0.25">
      <c r="A2248">
        <v>251</v>
      </c>
      <c r="B2248" s="110">
        <v>45924</v>
      </c>
      <c r="C2248" s="89">
        <v>7.4</v>
      </c>
      <c r="D2248" s="89">
        <v>12.8</v>
      </c>
      <c r="E2248" s="96">
        <v>1521</v>
      </c>
      <c r="F2248" s="89">
        <v>0</v>
      </c>
      <c r="G2248" s="89">
        <v>1028.4000000000001</v>
      </c>
      <c r="H2248">
        <v>0.72</v>
      </c>
      <c r="I2248" t="s">
        <v>5</v>
      </c>
      <c r="J2248">
        <v>0.8</v>
      </c>
      <c r="K2248">
        <v>9</v>
      </c>
      <c r="L2248">
        <v>2025</v>
      </c>
      <c r="M2248" t="s">
        <v>367</v>
      </c>
      <c r="N2248" s="89" cm="1">
        <f t="array" ref="N2248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2248" s="89">
        <f>_34_KNMI_Stations[[#This Row],[graaddagen]]*_34_KNMI_Stations[[#This Row],[Gewogen factor]]</f>
        <v>4.1599999999999993</v>
      </c>
      <c r="P2248" s="89" cm="1">
        <f t="array" ref="P2248">IF(ISNUMBER(_34_KNMI_Stations[[#This Row],[Etmaal temperatuur °C]]),IF(_34_KNMI_Stations[[#This Row],[Etmaal temperatuur °C]]&gt;stookgrens[],_34_KNMI_Stations[[#This Row],[Etmaal temperatuur °C]]-stookgrens[],0),"")</f>
        <v>0</v>
      </c>
    </row>
    <row r="2249" spans="1:16" x14ac:dyDescent="0.25">
      <c r="A2249">
        <v>251</v>
      </c>
      <c r="B2249" s="110">
        <v>45925</v>
      </c>
      <c r="C2249" s="89">
        <v>8.5</v>
      </c>
      <c r="D2249" s="89">
        <v>12.8</v>
      </c>
      <c r="E2249" s="96">
        <v>1395</v>
      </c>
      <c r="F2249" s="89">
        <v>0</v>
      </c>
      <c r="G2249" s="89">
        <v>1026.7</v>
      </c>
      <c r="H2249">
        <v>0.7</v>
      </c>
      <c r="I2249" t="s">
        <v>5</v>
      </c>
      <c r="J2249">
        <v>0.8</v>
      </c>
      <c r="K2249">
        <v>9</v>
      </c>
      <c r="L2249">
        <v>2025</v>
      </c>
      <c r="M2249" t="s">
        <v>367</v>
      </c>
      <c r="N2249" s="89" cm="1">
        <f t="array" ref="N2249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2249" s="89">
        <f>_34_KNMI_Stations[[#This Row],[graaddagen]]*_34_KNMI_Stations[[#This Row],[Gewogen factor]]</f>
        <v>4.1599999999999993</v>
      </c>
      <c r="P2249" s="89" cm="1">
        <f t="array" ref="P2249">IF(ISNUMBER(_34_KNMI_Stations[[#This Row],[Etmaal temperatuur °C]]),IF(_34_KNMI_Stations[[#This Row],[Etmaal temperatuur °C]]&gt;stookgrens[],_34_KNMI_Stations[[#This Row],[Etmaal temperatuur °C]]-stookgrens[],0),"")</f>
        <v>0</v>
      </c>
    </row>
    <row r="2250" spans="1:16" x14ac:dyDescent="0.25">
      <c r="A2250">
        <v>251</v>
      </c>
      <c r="B2250" s="110">
        <v>45926</v>
      </c>
      <c r="C2250" s="89">
        <v>6.3</v>
      </c>
      <c r="D2250" s="89">
        <v>12.5</v>
      </c>
      <c r="E2250" s="96">
        <v>1296</v>
      </c>
      <c r="F2250" s="89">
        <v>-0.1</v>
      </c>
      <c r="G2250" s="89">
        <v>1024.0999999999999</v>
      </c>
      <c r="H2250">
        <v>0.76</v>
      </c>
      <c r="I2250" t="s">
        <v>5</v>
      </c>
      <c r="J2250">
        <v>0.8</v>
      </c>
      <c r="K2250">
        <v>9</v>
      </c>
      <c r="L2250">
        <v>2025</v>
      </c>
      <c r="M2250" t="s">
        <v>367</v>
      </c>
      <c r="N2250" s="89" cm="1">
        <f t="array" ref="N2250">IF(ISNUMBER(_34_KNMI_Stations[[#This Row],[Etmaal temperatuur °C]]),IF(_34_KNMI_Stations[[#This Row],[Etmaal temperatuur °C]]&lt;stookgrens[],stookgrens[]-_34_KNMI_Stations[[#This Row],[Etmaal temperatuur °C]],0),"")</f>
        <v>5.5</v>
      </c>
      <c r="O2250" s="89">
        <f>_34_KNMI_Stations[[#This Row],[graaddagen]]*_34_KNMI_Stations[[#This Row],[Gewogen factor]]</f>
        <v>4.4000000000000004</v>
      </c>
      <c r="P2250" s="89" cm="1">
        <f t="array" ref="P2250">IF(ISNUMBER(_34_KNMI_Stations[[#This Row],[Etmaal temperatuur °C]]),IF(_34_KNMI_Stations[[#This Row],[Etmaal temperatuur °C]]&gt;stookgrens[],_34_KNMI_Stations[[#This Row],[Etmaal temperatuur °C]]-stookgrens[],0),"")</f>
        <v>0</v>
      </c>
    </row>
    <row r="2251" spans="1:16" x14ac:dyDescent="0.25">
      <c r="A2251">
        <v>251</v>
      </c>
      <c r="B2251" s="110">
        <v>45927</v>
      </c>
      <c r="C2251" s="89">
        <v>4.0999999999999996</v>
      </c>
      <c r="D2251" s="89">
        <v>12.5</v>
      </c>
      <c r="E2251" s="96">
        <v>902</v>
      </c>
      <c r="F2251" s="89">
        <v>-0.1</v>
      </c>
      <c r="G2251" s="89">
        <v>1022.4</v>
      </c>
      <c r="H2251">
        <v>0.86</v>
      </c>
      <c r="I2251" t="s">
        <v>5</v>
      </c>
      <c r="J2251">
        <v>0.8</v>
      </c>
      <c r="K2251">
        <v>9</v>
      </c>
      <c r="L2251">
        <v>2025</v>
      </c>
      <c r="M2251" t="s">
        <v>367</v>
      </c>
      <c r="N2251" s="89" cm="1">
        <f t="array" ref="N2251">IF(ISNUMBER(_34_KNMI_Stations[[#This Row],[Etmaal temperatuur °C]]),IF(_34_KNMI_Stations[[#This Row],[Etmaal temperatuur °C]]&lt;stookgrens[],stookgrens[]-_34_KNMI_Stations[[#This Row],[Etmaal temperatuur °C]],0),"")</f>
        <v>5.5</v>
      </c>
      <c r="O2251" s="89">
        <f>_34_KNMI_Stations[[#This Row],[graaddagen]]*_34_KNMI_Stations[[#This Row],[Gewogen factor]]</f>
        <v>4.4000000000000004</v>
      </c>
      <c r="P2251" s="89" cm="1">
        <f t="array" ref="P2251">IF(ISNUMBER(_34_KNMI_Stations[[#This Row],[Etmaal temperatuur °C]]),IF(_34_KNMI_Stations[[#This Row],[Etmaal temperatuur °C]]&gt;stookgrens[],_34_KNMI_Stations[[#This Row],[Etmaal temperatuur °C]]-stookgrens[],0),"")</f>
        <v>0</v>
      </c>
    </row>
    <row r="2252" spans="1:16" x14ac:dyDescent="0.25">
      <c r="A2252">
        <v>251</v>
      </c>
      <c r="B2252" s="110">
        <v>45928</v>
      </c>
      <c r="C2252" s="89">
        <v>2</v>
      </c>
      <c r="D2252" s="89">
        <v>13</v>
      </c>
      <c r="E2252" s="96">
        <v>1285</v>
      </c>
      <c r="F2252" s="89">
        <v>0</v>
      </c>
      <c r="G2252" s="89">
        <v>1022.8</v>
      </c>
      <c r="H2252">
        <v>0.91</v>
      </c>
      <c r="I2252" t="s">
        <v>5</v>
      </c>
      <c r="J2252">
        <v>0.8</v>
      </c>
      <c r="K2252">
        <v>9</v>
      </c>
      <c r="L2252">
        <v>2025</v>
      </c>
      <c r="M2252" t="s">
        <v>367</v>
      </c>
      <c r="N2252" s="89" cm="1">
        <f t="array" ref="N2252">IF(ISNUMBER(_34_KNMI_Stations[[#This Row],[Etmaal temperatuur °C]]),IF(_34_KNMI_Stations[[#This Row],[Etmaal temperatuur °C]]&lt;stookgrens[],stookgrens[]-_34_KNMI_Stations[[#This Row],[Etmaal temperatuur °C]],0),"")</f>
        <v>5</v>
      </c>
      <c r="O2252" s="89">
        <f>_34_KNMI_Stations[[#This Row],[graaddagen]]*_34_KNMI_Stations[[#This Row],[Gewogen factor]]</f>
        <v>4</v>
      </c>
      <c r="P2252" s="89" cm="1">
        <f t="array" ref="P2252">IF(ISNUMBER(_34_KNMI_Stations[[#This Row],[Etmaal temperatuur °C]]),IF(_34_KNMI_Stations[[#This Row],[Etmaal temperatuur °C]]&gt;stookgrens[],_34_KNMI_Stations[[#This Row],[Etmaal temperatuur °C]]-stookgrens[],0),"")</f>
        <v>0</v>
      </c>
    </row>
    <row r="2253" spans="1:16" x14ac:dyDescent="0.25">
      <c r="A2253">
        <v>251</v>
      </c>
      <c r="B2253" s="110">
        <v>45929</v>
      </c>
      <c r="C2253" s="89">
        <v>1.9</v>
      </c>
      <c r="D2253" s="89">
        <v>12.9</v>
      </c>
      <c r="E2253" s="96">
        <v>1122</v>
      </c>
      <c r="F2253" s="89">
        <v>0</v>
      </c>
      <c r="G2253" s="89">
        <v>1023</v>
      </c>
      <c r="H2253">
        <v>0.88</v>
      </c>
      <c r="I2253" t="s">
        <v>5</v>
      </c>
      <c r="J2253">
        <v>0.8</v>
      </c>
      <c r="K2253">
        <v>9</v>
      </c>
      <c r="L2253">
        <v>2025</v>
      </c>
      <c r="M2253" t="s">
        <v>368</v>
      </c>
      <c r="N2253" s="89" cm="1">
        <f t="array" ref="N2253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2253" s="89">
        <f>_34_KNMI_Stations[[#This Row],[graaddagen]]*_34_KNMI_Stations[[#This Row],[Gewogen factor]]</f>
        <v>4.08</v>
      </c>
      <c r="P2253" s="89" cm="1">
        <f t="array" ref="P2253">IF(ISNUMBER(_34_KNMI_Stations[[#This Row],[Etmaal temperatuur °C]]),IF(_34_KNMI_Stations[[#This Row],[Etmaal temperatuur °C]]&gt;stookgrens[],_34_KNMI_Stations[[#This Row],[Etmaal temperatuur °C]]-stookgrens[],0),"")</f>
        <v>0</v>
      </c>
    </row>
    <row r="2254" spans="1:16" x14ac:dyDescent="0.25">
      <c r="A2254">
        <v>251</v>
      </c>
      <c r="B2254" s="110">
        <v>45930</v>
      </c>
      <c r="C2254" s="89">
        <v>2</v>
      </c>
      <c r="D2254" s="89">
        <v>12.7</v>
      </c>
      <c r="E2254" s="96">
        <v>1252</v>
      </c>
      <c r="F2254" s="89">
        <v>0</v>
      </c>
      <c r="G2254" s="89">
        <v>1025.7</v>
      </c>
      <c r="H2254">
        <v>0.87</v>
      </c>
      <c r="I2254" t="s">
        <v>5</v>
      </c>
      <c r="J2254">
        <v>0.8</v>
      </c>
      <c r="K2254">
        <v>9</v>
      </c>
      <c r="L2254">
        <v>2025</v>
      </c>
      <c r="M2254" t="s">
        <v>368</v>
      </c>
      <c r="N2254" s="89" cm="1">
        <f t="array" ref="N2254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2254" s="89">
        <f>_34_KNMI_Stations[[#This Row],[graaddagen]]*_34_KNMI_Stations[[#This Row],[Gewogen factor]]</f>
        <v>4.2400000000000011</v>
      </c>
      <c r="P2254" s="89" cm="1">
        <f t="array" ref="P2254">IF(ISNUMBER(_34_KNMI_Stations[[#This Row],[Etmaal temperatuur °C]]),IF(_34_KNMI_Stations[[#This Row],[Etmaal temperatuur °C]]&gt;stookgrens[],_34_KNMI_Stations[[#This Row],[Etmaal temperatuur °C]]-stookgrens[],0),"")</f>
        <v>0</v>
      </c>
    </row>
    <row r="2255" spans="1:16" x14ac:dyDescent="0.25">
      <c r="A2255">
        <v>251</v>
      </c>
      <c r="B2255" s="110">
        <v>45931</v>
      </c>
      <c r="C2255" s="89">
        <v>5.4</v>
      </c>
      <c r="D2255" s="89">
        <v>13.2</v>
      </c>
      <c r="E2255" s="96">
        <v>1231</v>
      </c>
      <c r="F2255" s="89">
        <v>0</v>
      </c>
      <c r="G2255" s="89">
        <v>1029.4000000000001</v>
      </c>
      <c r="H2255">
        <v>0.7</v>
      </c>
      <c r="I2255" t="s">
        <v>5</v>
      </c>
      <c r="J2255">
        <v>1</v>
      </c>
      <c r="K2255">
        <v>10</v>
      </c>
      <c r="L2255">
        <v>2025</v>
      </c>
      <c r="M2255" t="s">
        <v>368</v>
      </c>
      <c r="N2255" s="89" cm="1">
        <f t="array" ref="N2255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2255" s="89">
        <f>_34_KNMI_Stations[[#This Row],[graaddagen]]*_34_KNMI_Stations[[#This Row],[Gewogen factor]]</f>
        <v>4.8000000000000007</v>
      </c>
      <c r="P2255" s="89" cm="1">
        <f t="array" ref="P2255">IF(ISNUMBER(_34_KNMI_Stations[[#This Row],[Etmaal temperatuur °C]]),IF(_34_KNMI_Stations[[#This Row],[Etmaal temperatuur °C]]&gt;stookgrens[],_34_KNMI_Stations[[#This Row],[Etmaal temperatuur °C]]-stookgrens[],0),"")</f>
        <v>0</v>
      </c>
    </row>
    <row r="2256" spans="1:16" x14ac:dyDescent="0.25">
      <c r="A2256">
        <v>251</v>
      </c>
      <c r="B2256" s="110">
        <v>45932</v>
      </c>
      <c r="C2256" s="89">
        <v>6.5</v>
      </c>
      <c r="D2256" s="89">
        <v>12.2</v>
      </c>
      <c r="E2256" s="96">
        <v>787</v>
      </c>
      <c r="F2256" s="89">
        <v>-0.1</v>
      </c>
      <c r="G2256" s="89">
        <v>1025.5999999999999</v>
      </c>
      <c r="H2256">
        <v>0.77</v>
      </c>
      <c r="I2256" t="s">
        <v>5</v>
      </c>
      <c r="J2256">
        <v>1</v>
      </c>
      <c r="K2256">
        <v>10</v>
      </c>
      <c r="L2256">
        <v>2025</v>
      </c>
      <c r="M2256" t="s">
        <v>368</v>
      </c>
      <c r="N2256" s="89" cm="1">
        <f t="array" ref="N2256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2256" s="89">
        <f>_34_KNMI_Stations[[#This Row],[graaddagen]]*_34_KNMI_Stations[[#This Row],[Gewogen factor]]</f>
        <v>5.8000000000000007</v>
      </c>
      <c r="P2256" s="89" cm="1">
        <f t="array" ref="P2256">IF(ISNUMBER(_34_KNMI_Stations[[#This Row],[Etmaal temperatuur °C]]),IF(_34_KNMI_Stations[[#This Row],[Etmaal temperatuur °C]]&gt;stookgrens[],_34_KNMI_Stations[[#This Row],[Etmaal temperatuur °C]]-stookgrens[],0),"")</f>
        <v>0</v>
      </c>
    </row>
    <row r="2257" spans="1:16" x14ac:dyDescent="0.25">
      <c r="A2257">
        <v>251</v>
      </c>
      <c r="B2257" s="110">
        <v>45933</v>
      </c>
      <c r="C2257" s="89">
        <v>11</v>
      </c>
      <c r="D2257" s="89">
        <v>12</v>
      </c>
      <c r="E2257" s="96">
        <v>428</v>
      </c>
      <c r="F2257" s="89">
        <v>16.3</v>
      </c>
      <c r="G2257" s="89">
        <v>1012</v>
      </c>
      <c r="H2257">
        <v>0.82</v>
      </c>
      <c r="I2257" t="s">
        <v>5</v>
      </c>
      <c r="J2257">
        <v>1</v>
      </c>
      <c r="K2257">
        <v>10</v>
      </c>
      <c r="L2257">
        <v>2025</v>
      </c>
      <c r="M2257" t="s">
        <v>368</v>
      </c>
      <c r="N2257" s="89" cm="1">
        <f t="array" ref="N2257">IF(ISNUMBER(_34_KNMI_Stations[[#This Row],[Etmaal temperatuur °C]]),IF(_34_KNMI_Stations[[#This Row],[Etmaal temperatuur °C]]&lt;stookgrens[],stookgrens[]-_34_KNMI_Stations[[#This Row],[Etmaal temperatuur °C]],0),"")</f>
        <v>6</v>
      </c>
      <c r="O2257" s="89">
        <f>_34_KNMI_Stations[[#This Row],[graaddagen]]*_34_KNMI_Stations[[#This Row],[Gewogen factor]]</f>
        <v>6</v>
      </c>
      <c r="P2257" s="89" cm="1">
        <f t="array" ref="P2257">IF(ISNUMBER(_34_KNMI_Stations[[#This Row],[Etmaal temperatuur °C]]),IF(_34_KNMI_Stations[[#This Row],[Etmaal temperatuur °C]]&gt;stookgrens[],_34_KNMI_Stations[[#This Row],[Etmaal temperatuur °C]]-stookgrens[],0),"")</f>
        <v>0</v>
      </c>
    </row>
    <row r="2258" spans="1:16" x14ac:dyDescent="0.25">
      <c r="A2258">
        <v>251</v>
      </c>
      <c r="B2258" s="110">
        <v>45934</v>
      </c>
      <c r="C2258" s="89">
        <v>12.3</v>
      </c>
      <c r="D2258" s="89">
        <v>12.8</v>
      </c>
      <c r="E2258" s="96">
        <v>635</v>
      </c>
      <c r="F2258" s="89">
        <v>26</v>
      </c>
      <c r="G2258" s="89">
        <v>992.9</v>
      </c>
      <c r="H2258">
        <v>0.81</v>
      </c>
      <c r="I2258" t="s">
        <v>5</v>
      </c>
      <c r="J2258">
        <v>1</v>
      </c>
      <c r="K2258">
        <v>10</v>
      </c>
      <c r="L2258">
        <v>2025</v>
      </c>
      <c r="M2258" t="s">
        <v>368</v>
      </c>
      <c r="N2258" s="89" cm="1">
        <f t="array" ref="N2258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2258" s="89">
        <f>_34_KNMI_Stations[[#This Row],[graaddagen]]*_34_KNMI_Stations[[#This Row],[Gewogen factor]]</f>
        <v>5.1999999999999993</v>
      </c>
      <c r="P2258" s="89" cm="1">
        <f t="array" ref="P2258">IF(ISNUMBER(_34_KNMI_Stations[[#This Row],[Etmaal temperatuur °C]]),IF(_34_KNMI_Stations[[#This Row],[Etmaal temperatuur °C]]&gt;stookgrens[],_34_KNMI_Stations[[#This Row],[Etmaal temperatuur °C]]-stookgrens[],0),"")</f>
        <v>0</v>
      </c>
    </row>
    <row r="2259" spans="1:16" x14ac:dyDescent="0.25">
      <c r="A2259">
        <v>251</v>
      </c>
      <c r="B2259" s="110">
        <v>45935</v>
      </c>
      <c r="C2259" s="89">
        <v>10.5</v>
      </c>
      <c r="D2259" s="89">
        <v>12.6</v>
      </c>
      <c r="E2259" s="96">
        <v>499</v>
      </c>
      <c r="F2259" s="89">
        <v>5.6</v>
      </c>
      <c r="G2259" s="89">
        <v>1007.1</v>
      </c>
      <c r="H2259">
        <v>0.76</v>
      </c>
      <c r="I2259" t="s">
        <v>5</v>
      </c>
      <c r="J2259">
        <v>1</v>
      </c>
      <c r="K2259">
        <v>10</v>
      </c>
      <c r="L2259">
        <v>2025</v>
      </c>
      <c r="M2259" t="s">
        <v>368</v>
      </c>
      <c r="N2259" s="89" cm="1">
        <f t="array" ref="N2259">IF(ISNUMBER(_34_KNMI_Stations[[#This Row],[Etmaal temperatuur °C]]),IF(_34_KNMI_Stations[[#This Row],[Etmaal temperatuur °C]]&lt;stookgrens[],stookgrens[]-_34_KNMI_Stations[[#This Row],[Etmaal temperatuur °C]],0),"")</f>
        <v>5.4</v>
      </c>
      <c r="O2259" s="89">
        <f>_34_KNMI_Stations[[#This Row],[graaddagen]]*_34_KNMI_Stations[[#This Row],[Gewogen factor]]</f>
        <v>5.4</v>
      </c>
      <c r="P2259" s="89" cm="1">
        <f t="array" ref="P2259">IF(ISNUMBER(_34_KNMI_Stations[[#This Row],[Etmaal temperatuur °C]]),IF(_34_KNMI_Stations[[#This Row],[Etmaal temperatuur °C]]&gt;stookgrens[],_34_KNMI_Stations[[#This Row],[Etmaal temperatuur °C]]-stookgrens[],0),"")</f>
        <v>0</v>
      </c>
    </row>
    <row r="2260" spans="1:16" x14ac:dyDescent="0.25">
      <c r="A2260">
        <v>251</v>
      </c>
      <c r="B2260" s="110">
        <v>45936</v>
      </c>
      <c r="C2260" s="89">
        <v>5.6</v>
      </c>
      <c r="D2260" s="89">
        <v>14.5</v>
      </c>
      <c r="E2260" s="96">
        <v>329</v>
      </c>
      <c r="F2260" s="89">
        <v>0.2</v>
      </c>
      <c r="G2260" s="89">
        <v>1020.1</v>
      </c>
      <c r="H2260">
        <v>0.88</v>
      </c>
      <c r="I2260" t="s">
        <v>5</v>
      </c>
      <c r="J2260">
        <v>1</v>
      </c>
      <c r="K2260">
        <v>10</v>
      </c>
      <c r="L2260">
        <v>2025</v>
      </c>
      <c r="M2260" t="s">
        <v>369</v>
      </c>
      <c r="N2260" s="89" cm="1">
        <f t="array" ref="N2260">IF(ISNUMBER(_34_KNMI_Stations[[#This Row],[Etmaal temperatuur °C]]),IF(_34_KNMI_Stations[[#This Row],[Etmaal temperatuur °C]]&lt;stookgrens[],stookgrens[]-_34_KNMI_Stations[[#This Row],[Etmaal temperatuur °C]],0),"")</f>
        <v>3.5</v>
      </c>
      <c r="O2260" s="89">
        <f>_34_KNMI_Stations[[#This Row],[graaddagen]]*_34_KNMI_Stations[[#This Row],[Gewogen factor]]</f>
        <v>3.5</v>
      </c>
      <c r="P2260" s="89" cm="1">
        <f t="array" ref="P2260">IF(ISNUMBER(_34_KNMI_Stations[[#This Row],[Etmaal temperatuur °C]]),IF(_34_KNMI_Stations[[#This Row],[Etmaal temperatuur °C]]&gt;stookgrens[],_34_KNMI_Stations[[#This Row],[Etmaal temperatuur °C]]-stookgrens[],0),"")</f>
        <v>0</v>
      </c>
    </row>
    <row r="2261" spans="1:16" x14ac:dyDescent="0.25">
      <c r="A2261">
        <v>251</v>
      </c>
      <c r="B2261" s="110">
        <v>45937</v>
      </c>
      <c r="C2261" s="89">
        <v>5</v>
      </c>
      <c r="D2261" s="89">
        <v>14.5</v>
      </c>
      <c r="E2261" s="96">
        <v>579</v>
      </c>
      <c r="F2261" s="89">
        <v>0</v>
      </c>
      <c r="G2261" s="89">
        <v>1022.3</v>
      </c>
      <c r="H2261">
        <v>0.9</v>
      </c>
      <c r="I2261" t="s">
        <v>5</v>
      </c>
      <c r="J2261">
        <v>1</v>
      </c>
      <c r="K2261">
        <v>10</v>
      </c>
      <c r="L2261">
        <v>2025</v>
      </c>
      <c r="M2261" t="s">
        <v>369</v>
      </c>
      <c r="N2261" s="89" cm="1">
        <f t="array" ref="N2261">IF(ISNUMBER(_34_KNMI_Stations[[#This Row],[Etmaal temperatuur °C]]),IF(_34_KNMI_Stations[[#This Row],[Etmaal temperatuur °C]]&lt;stookgrens[],stookgrens[]-_34_KNMI_Stations[[#This Row],[Etmaal temperatuur °C]],0),"")</f>
        <v>3.5</v>
      </c>
      <c r="O2261" s="89">
        <f>_34_KNMI_Stations[[#This Row],[graaddagen]]*_34_KNMI_Stations[[#This Row],[Gewogen factor]]</f>
        <v>3.5</v>
      </c>
      <c r="P2261" s="89" cm="1">
        <f t="array" ref="P2261">IF(ISNUMBER(_34_KNMI_Stations[[#This Row],[Etmaal temperatuur °C]]),IF(_34_KNMI_Stations[[#This Row],[Etmaal temperatuur °C]]&gt;stookgrens[],_34_KNMI_Stations[[#This Row],[Etmaal temperatuur °C]]-stookgrens[],0),"")</f>
        <v>0</v>
      </c>
    </row>
    <row r="2262" spans="1:16" x14ac:dyDescent="0.25">
      <c r="A2262">
        <v>251</v>
      </c>
      <c r="B2262" s="110">
        <v>45938</v>
      </c>
      <c r="C2262" s="89">
        <v>3.3</v>
      </c>
      <c r="D2262" s="89">
        <v>13.8</v>
      </c>
      <c r="E2262" s="96">
        <v>526</v>
      </c>
      <c r="F2262" s="89">
        <v>0.4</v>
      </c>
      <c r="G2262" s="89">
        <v>1021.4</v>
      </c>
      <c r="H2262">
        <v>0.86</v>
      </c>
      <c r="I2262" t="s">
        <v>5</v>
      </c>
      <c r="J2262">
        <v>1</v>
      </c>
      <c r="K2262">
        <v>10</v>
      </c>
      <c r="L2262">
        <v>2025</v>
      </c>
      <c r="M2262" t="s">
        <v>369</v>
      </c>
      <c r="N2262" s="89" cm="1">
        <f t="array" ref="N2262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2262" s="89">
        <f>_34_KNMI_Stations[[#This Row],[graaddagen]]*_34_KNMI_Stations[[#This Row],[Gewogen factor]]</f>
        <v>4.1999999999999993</v>
      </c>
      <c r="P2262" s="89" cm="1">
        <f t="array" ref="P2262">IF(ISNUMBER(_34_KNMI_Stations[[#This Row],[Etmaal temperatuur °C]]),IF(_34_KNMI_Stations[[#This Row],[Etmaal temperatuur °C]]&gt;stookgrens[],_34_KNMI_Stations[[#This Row],[Etmaal temperatuur °C]]-stookgrens[],0),"")</f>
        <v>0</v>
      </c>
    </row>
    <row r="2263" spans="1:16" x14ac:dyDescent="0.25">
      <c r="A2263">
        <v>251</v>
      </c>
      <c r="B2263" s="110">
        <v>45939</v>
      </c>
      <c r="C2263" s="89">
        <v>5.4</v>
      </c>
      <c r="D2263" s="89">
        <v>13.8</v>
      </c>
      <c r="E2263" s="96">
        <v>716</v>
      </c>
      <c r="F2263" s="89">
        <v>-0.1</v>
      </c>
      <c r="G2263" s="89">
        <v>1024.7</v>
      </c>
      <c r="H2263">
        <v>0.82</v>
      </c>
      <c r="I2263" t="s">
        <v>5</v>
      </c>
      <c r="J2263">
        <v>1</v>
      </c>
      <c r="K2263">
        <v>10</v>
      </c>
      <c r="L2263">
        <v>2025</v>
      </c>
      <c r="M2263" t="s">
        <v>369</v>
      </c>
      <c r="N2263" s="89" cm="1">
        <f t="array" ref="N2263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2263" s="89">
        <f>_34_KNMI_Stations[[#This Row],[graaddagen]]*_34_KNMI_Stations[[#This Row],[Gewogen factor]]</f>
        <v>4.1999999999999993</v>
      </c>
      <c r="P2263" s="89" cm="1">
        <f t="array" ref="P2263">IF(ISNUMBER(_34_KNMI_Stations[[#This Row],[Etmaal temperatuur °C]]),IF(_34_KNMI_Stations[[#This Row],[Etmaal temperatuur °C]]&gt;stookgrens[],_34_KNMI_Stations[[#This Row],[Etmaal temperatuur °C]]-stookgrens[],0),"")</f>
        <v>0</v>
      </c>
    </row>
    <row r="2264" spans="1:16" x14ac:dyDescent="0.25">
      <c r="A2264">
        <v>251</v>
      </c>
      <c r="B2264" s="110">
        <v>45940</v>
      </c>
      <c r="C2264" s="89">
        <v>4.8</v>
      </c>
      <c r="D2264" s="89">
        <v>14.7</v>
      </c>
      <c r="E2264" s="96">
        <v>1005</v>
      </c>
      <c r="F2264" s="89">
        <v>0</v>
      </c>
      <c r="G2264" s="89">
        <v>1031.0999999999999</v>
      </c>
      <c r="H2264">
        <v>0.83</v>
      </c>
      <c r="I2264" t="s">
        <v>5</v>
      </c>
      <c r="J2264">
        <v>1</v>
      </c>
      <c r="K2264">
        <v>10</v>
      </c>
      <c r="L2264">
        <v>2025</v>
      </c>
      <c r="M2264" t="s">
        <v>369</v>
      </c>
      <c r="N2264" s="89" cm="1">
        <f t="array" ref="N2264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2264" s="89">
        <f>_34_KNMI_Stations[[#This Row],[graaddagen]]*_34_KNMI_Stations[[#This Row],[Gewogen factor]]</f>
        <v>3.3000000000000007</v>
      </c>
      <c r="P2264" s="89" cm="1">
        <f t="array" ref="P2264">IF(ISNUMBER(_34_KNMI_Stations[[#This Row],[Etmaal temperatuur °C]]),IF(_34_KNMI_Stations[[#This Row],[Etmaal temperatuur °C]]&gt;stookgrens[],_34_KNMI_Stations[[#This Row],[Etmaal temperatuur °C]]-stookgrens[],0),"")</f>
        <v>0</v>
      </c>
    </row>
    <row r="2265" spans="1:16" x14ac:dyDescent="0.25">
      <c r="A2265">
        <v>251</v>
      </c>
      <c r="B2265" s="110">
        <v>45941</v>
      </c>
      <c r="C2265" s="89">
        <v>3</v>
      </c>
      <c r="D2265" s="89">
        <v>13.8</v>
      </c>
      <c r="E2265" s="96">
        <v>242</v>
      </c>
      <c r="F2265" s="89">
        <v>0</v>
      </c>
      <c r="G2265" s="89">
        <v>1032.9000000000001</v>
      </c>
      <c r="H2265">
        <v>0.83</v>
      </c>
      <c r="I2265" t="s">
        <v>5</v>
      </c>
      <c r="J2265">
        <v>1</v>
      </c>
      <c r="K2265">
        <v>10</v>
      </c>
      <c r="L2265">
        <v>2025</v>
      </c>
      <c r="M2265" t="s">
        <v>369</v>
      </c>
      <c r="N2265" s="89" cm="1">
        <f t="array" ref="N2265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2265" s="89">
        <f>_34_KNMI_Stations[[#This Row],[graaddagen]]*_34_KNMI_Stations[[#This Row],[Gewogen factor]]</f>
        <v>4.1999999999999993</v>
      </c>
      <c r="P2265" s="89" cm="1">
        <f t="array" ref="P2265">IF(ISNUMBER(_34_KNMI_Stations[[#This Row],[Etmaal temperatuur °C]]),IF(_34_KNMI_Stations[[#This Row],[Etmaal temperatuur °C]]&gt;stookgrens[],_34_KNMI_Stations[[#This Row],[Etmaal temperatuur °C]]-stookgrens[],0),"")</f>
        <v>0</v>
      </c>
    </row>
    <row r="2266" spans="1:16" x14ac:dyDescent="0.25">
      <c r="A2266">
        <v>251</v>
      </c>
      <c r="B2266" s="110">
        <v>45942</v>
      </c>
      <c r="C2266" s="89">
        <v>4.0999999999999996</v>
      </c>
      <c r="D2266" s="89">
        <v>14.1</v>
      </c>
      <c r="E2266" s="96">
        <v>483</v>
      </c>
      <c r="F2266" s="89">
        <v>0.1</v>
      </c>
      <c r="G2266" s="89">
        <v>1030.3</v>
      </c>
      <c r="H2266">
        <v>0.91</v>
      </c>
      <c r="I2266" t="s">
        <v>5</v>
      </c>
      <c r="J2266">
        <v>1</v>
      </c>
      <c r="K2266">
        <v>10</v>
      </c>
      <c r="L2266">
        <v>2025</v>
      </c>
      <c r="M2266" t="s">
        <v>369</v>
      </c>
      <c r="N2266" s="89" cm="1">
        <f t="array" ref="N2266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2266" s="89">
        <f>_34_KNMI_Stations[[#This Row],[graaddagen]]*_34_KNMI_Stations[[#This Row],[Gewogen factor]]</f>
        <v>3.9000000000000004</v>
      </c>
      <c r="P2266" s="89" cm="1">
        <f t="array" ref="P2266">IF(ISNUMBER(_34_KNMI_Stations[[#This Row],[Etmaal temperatuur °C]]),IF(_34_KNMI_Stations[[#This Row],[Etmaal temperatuur °C]]&gt;stookgrens[],_34_KNMI_Stations[[#This Row],[Etmaal temperatuur °C]]-stookgrens[],0),"")</f>
        <v>0</v>
      </c>
    </row>
    <row r="2267" spans="1:16" x14ac:dyDescent="0.25">
      <c r="A2267">
        <v>251</v>
      </c>
      <c r="B2267" s="110">
        <v>45943</v>
      </c>
      <c r="C2267" s="89">
        <v>3.1</v>
      </c>
      <c r="D2267" s="89">
        <v>13.7</v>
      </c>
      <c r="E2267" s="96">
        <v>678</v>
      </c>
      <c r="F2267" s="89">
        <v>-0.1</v>
      </c>
      <c r="G2267" s="89">
        <v>1028.9000000000001</v>
      </c>
      <c r="H2267">
        <v>0.86</v>
      </c>
      <c r="I2267" t="s">
        <v>5</v>
      </c>
      <c r="J2267">
        <v>1</v>
      </c>
      <c r="K2267">
        <v>10</v>
      </c>
      <c r="L2267">
        <v>2025</v>
      </c>
      <c r="M2267" t="s">
        <v>370</v>
      </c>
      <c r="N2267" s="89" cm="1">
        <f t="array" ref="N2267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2267" s="89">
        <f>_34_KNMI_Stations[[#This Row],[graaddagen]]*_34_KNMI_Stations[[#This Row],[Gewogen factor]]</f>
        <v>4.3000000000000007</v>
      </c>
      <c r="P2267" s="89" cm="1">
        <f t="array" ref="P2267">IF(ISNUMBER(_34_KNMI_Stations[[#This Row],[Etmaal temperatuur °C]]),IF(_34_KNMI_Stations[[#This Row],[Etmaal temperatuur °C]]&gt;stookgrens[],_34_KNMI_Stations[[#This Row],[Etmaal temperatuur °C]]-stookgrens[],0),"")</f>
        <v>0</v>
      </c>
    </row>
    <row r="2268" spans="1:16" x14ac:dyDescent="0.25">
      <c r="A2268">
        <v>251</v>
      </c>
      <c r="B2268" s="110">
        <v>45944</v>
      </c>
      <c r="C2268" s="89">
        <v>4.0999999999999996</v>
      </c>
      <c r="D2268" s="89">
        <v>13.7</v>
      </c>
      <c r="E2268" s="96">
        <v>673</v>
      </c>
      <c r="F2268" s="89">
        <v>1.1000000000000001</v>
      </c>
      <c r="G2268" s="89">
        <v>1027.0999999999999</v>
      </c>
      <c r="H2268">
        <v>0.91</v>
      </c>
      <c r="I2268" t="s">
        <v>5</v>
      </c>
      <c r="J2268">
        <v>1</v>
      </c>
      <c r="K2268">
        <v>10</v>
      </c>
      <c r="L2268">
        <v>2025</v>
      </c>
      <c r="M2268" t="s">
        <v>370</v>
      </c>
      <c r="N2268" s="89" cm="1">
        <f t="array" ref="N2268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2268" s="89">
        <f>_34_KNMI_Stations[[#This Row],[graaddagen]]*_34_KNMI_Stations[[#This Row],[Gewogen factor]]</f>
        <v>4.3000000000000007</v>
      </c>
      <c r="P2268" s="89" cm="1">
        <f t="array" ref="P2268">IF(ISNUMBER(_34_KNMI_Stations[[#This Row],[Etmaal temperatuur °C]]),IF(_34_KNMI_Stations[[#This Row],[Etmaal temperatuur °C]]&gt;stookgrens[],_34_KNMI_Stations[[#This Row],[Etmaal temperatuur °C]]-stookgrens[],0),"")</f>
        <v>0</v>
      </c>
    </row>
    <row r="2269" spans="1:16" x14ac:dyDescent="0.25">
      <c r="A2269">
        <v>251</v>
      </c>
      <c r="B2269" s="110">
        <v>45945</v>
      </c>
      <c r="C2269" s="89">
        <v>3.9</v>
      </c>
      <c r="D2269" s="89">
        <v>13.1</v>
      </c>
      <c r="E2269" s="96">
        <v>613</v>
      </c>
      <c r="F2269" s="89">
        <v>0.6</v>
      </c>
      <c r="G2269" s="89">
        <v>1027.0999999999999</v>
      </c>
      <c r="H2269">
        <v>0.88</v>
      </c>
      <c r="I2269" t="s">
        <v>5</v>
      </c>
      <c r="J2269">
        <v>1</v>
      </c>
      <c r="K2269">
        <v>10</v>
      </c>
      <c r="L2269">
        <v>2025</v>
      </c>
      <c r="M2269" t="s">
        <v>370</v>
      </c>
      <c r="N2269" s="89" cm="1">
        <f t="array" ref="N2269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2269" s="89">
        <f>_34_KNMI_Stations[[#This Row],[graaddagen]]*_34_KNMI_Stations[[#This Row],[Gewogen factor]]</f>
        <v>4.9000000000000004</v>
      </c>
      <c r="P2269" s="89" cm="1">
        <f t="array" ref="P2269">IF(ISNUMBER(_34_KNMI_Stations[[#This Row],[Etmaal temperatuur °C]]),IF(_34_KNMI_Stations[[#This Row],[Etmaal temperatuur °C]]&gt;stookgrens[],_34_KNMI_Stations[[#This Row],[Etmaal temperatuur °C]]-stookgrens[],0),"")</f>
        <v>0</v>
      </c>
    </row>
    <row r="2270" spans="1:16" x14ac:dyDescent="0.25">
      <c r="A2270">
        <v>251</v>
      </c>
      <c r="B2270" s="110">
        <v>45946</v>
      </c>
      <c r="C2270" s="89">
        <v>5.2</v>
      </c>
      <c r="D2270" s="89">
        <v>13.3</v>
      </c>
      <c r="E2270" s="96">
        <v>412</v>
      </c>
      <c r="F2270" s="89">
        <v>2.2000000000000002</v>
      </c>
      <c r="G2270" s="89">
        <v>1025.2</v>
      </c>
      <c r="H2270">
        <v>0.84</v>
      </c>
      <c r="I2270" t="s">
        <v>5</v>
      </c>
      <c r="J2270">
        <v>1</v>
      </c>
      <c r="K2270">
        <v>10</v>
      </c>
      <c r="L2270">
        <v>2025</v>
      </c>
      <c r="M2270" t="s">
        <v>370</v>
      </c>
      <c r="N2270" s="89" cm="1">
        <f t="array" ref="N2270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2270" s="89">
        <f>_34_KNMI_Stations[[#This Row],[graaddagen]]*_34_KNMI_Stations[[#This Row],[Gewogen factor]]</f>
        <v>4.6999999999999993</v>
      </c>
      <c r="P2270" s="89" cm="1">
        <f t="array" ref="P2270">IF(ISNUMBER(_34_KNMI_Stations[[#This Row],[Etmaal temperatuur °C]]),IF(_34_KNMI_Stations[[#This Row],[Etmaal temperatuur °C]]&gt;stookgrens[],_34_KNMI_Stations[[#This Row],[Etmaal temperatuur °C]]-stookgrens[],0),"")</f>
        <v>0</v>
      </c>
    </row>
    <row r="2271" spans="1:16" x14ac:dyDescent="0.25">
      <c r="A2271">
        <v>251</v>
      </c>
      <c r="B2271" s="110">
        <v>45947</v>
      </c>
      <c r="C2271" s="89">
        <v>4.5999999999999996</v>
      </c>
      <c r="D2271" s="89">
        <v>12.5</v>
      </c>
      <c r="E2271" s="96">
        <v>708</v>
      </c>
      <c r="F2271" s="89">
        <v>0.4</v>
      </c>
      <c r="G2271" s="89">
        <v>1024.5999999999999</v>
      </c>
      <c r="H2271">
        <v>0.75</v>
      </c>
      <c r="I2271" t="s">
        <v>5</v>
      </c>
      <c r="J2271">
        <v>1</v>
      </c>
      <c r="K2271">
        <v>10</v>
      </c>
      <c r="L2271">
        <v>2025</v>
      </c>
      <c r="M2271" t="s">
        <v>370</v>
      </c>
      <c r="N2271" s="89" cm="1">
        <f t="array" ref="N2271">IF(ISNUMBER(_34_KNMI_Stations[[#This Row],[Etmaal temperatuur °C]]),IF(_34_KNMI_Stations[[#This Row],[Etmaal temperatuur °C]]&lt;stookgrens[],stookgrens[]-_34_KNMI_Stations[[#This Row],[Etmaal temperatuur °C]],0),"")</f>
        <v>5.5</v>
      </c>
      <c r="O2271" s="89">
        <f>_34_KNMI_Stations[[#This Row],[graaddagen]]*_34_KNMI_Stations[[#This Row],[Gewogen factor]]</f>
        <v>5.5</v>
      </c>
      <c r="P2271" s="89" cm="1">
        <f t="array" ref="P2271">IF(ISNUMBER(_34_KNMI_Stations[[#This Row],[Etmaal temperatuur °C]]),IF(_34_KNMI_Stations[[#This Row],[Etmaal temperatuur °C]]&gt;stookgrens[],_34_KNMI_Stations[[#This Row],[Etmaal temperatuur °C]]-stookgrens[],0),"")</f>
        <v>0</v>
      </c>
    </row>
    <row r="2272" spans="1:16" x14ac:dyDescent="0.25">
      <c r="A2272">
        <v>251</v>
      </c>
      <c r="B2272" s="110">
        <v>45948</v>
      </c>
      <c r="C2272" s="89">
        <v>5.3</v>
      </c>
      <c r="D2272" s="89">
        <v>10</v>
      </c>
      <c r="E2272" s="96">
        <v>910</v>
      </c>
      <c r="F2272" s="89">
        <v>-0.1</v>
      </c>
      <c r="G2272" s="89">
        <v>1026.0999999999999</v>
      </c>
      <c r="H2272">
        <v>0.71</v>
      </c>
      <c r="I2272" t="s">
        <v>5</v>
      </c>
      <c r="J2272">
        <v>1</v>
      </c>
      <c r="K2272">
        <v>10</v>
      </c>
      <c r="L2272">
        <v>2025</v>
      </c>
      <c r="M2272" t="s">
        <v>370</v>
      </c>
      <c r="N2272" s="89" cm="1">
        <f t="array" ref="N2272">IF(ISNUMBER(_34_KNMI_Stations[[#This Row],[Etmaal temperatuur °C]]),IF(_34_KNMI_Stations[[#This Row],[Etmaal temperatuur °C]]&lt;stookgrens[],stookgrens[]-_34_KNMI_Stations[[#This Row],[Etmaal temperatuur °C]],0),"")</f>
        <v>8</v>
      </c>
      <c r="O2272" s="89">
        <f>_34_KNMI_Stations[[#This Row],[graaddagen]]*_34_KNMI_Stations[[#This Row],[Gewogen factor]]</f>
        <v>8</v>
      </c>
      <c r="P2272" s="89" cm="1">
        <f t="array" ref="P2272">IF(ISNUMBER(_34_KNMI_Stations[[#This Row],[Etmaal temperatuur °C]]),IF(_34_KNMI_Stations[[#This Row],[Etmaal temperatuur °C]]&gt;stookgrens[],_34_KNMI_Stations[[#This Row],[Etmaal temperatuur °C]]-stookgrens[],0),"")</f>
        <v>0</v>
      </c>
    </row>
    <row r="2273" spans="1:16" x14ac:dyDescent="0.25">
      <c r="A2273">
        <v>251</v>
      </c>
      <c r="B2273" s="110">
        <v>45949</v>
      </c>
      <c r="C2273" s="89">
        <v>7.7</v>
      </c>
      <c r="D2273" s="89">
        <v>9.6</v>
      </c>
      <c r="E2273" s="96">
        <v>600</v>
      </c>
      <c r="F2273" s="89">
        <v>-0.1</v>
      </c>
      <c r="G2273" s="89">
        <v>1010.9</v>
      </c>
      <c r="H2273">
        <v>0.81</v>
      </c>
      <c r="I2273" t="s">
        <v>5</v>
      </c>
      <c r="J2273">
        <v>1</v>
      </c>
      <c r="K2273">
        <v>10</v>
      </c>
      <c r="L2273">
        <v>2025</v>
      </c>
      <c r="M2273" t="s">
        <v>370</v>
      </c>
      <c r="N2273" s="89" cm="1">
        <f t="array" ref="N2273">IF(ISNUMBER(_34_KNMI_Stations[[#This Row],[Etmaal temperatuur °C]]),IF(_34_KNMI_Stations[[#This Row],[Etmaal temperatuur °C]]&lt;stookgrens[],stookgrens[]-_34_KNMI_Stations[[#This Row],[Etmaal temperatuur °C]],0),"")</f>
        <v>8.4</v>
      </c>
      <c r="O2273" s="89">
        <f>_34_KNMI_Stations[[#This Row],[graaddagen]]*_34_KNMI_Stations[[#This Row],[Gewogen factor]]</f>
        <v>8.4</v>
      </c>
      <c r="P2273" s="89" cm="1">
        <f t="array" ref="P2273">IF(ISNUMBER(_34_KNMI_Stations[[#This Row],[Etmaal temperatuur °C]]),IF(_34_KNMI_Stations[[#This Row],[Etmaal temperatuur °C]]&gt;stookgrens[],_34_KNMI_Stations[[#This Row],[Etmaal temperatuur °C]]-stookgrens[],0),"")</f>
        <v>0</v>
      </c>
    </row>
    <row r="2274" spans="1:16" x14ac:dyDescent="0.25">
      <c r="A2274">
        <v>251</v>
      </c>
      <c r="B2274" s="110">
        <v>45950</v>
      </c>
      <c r="C2274" s="89">
        <v>6.9</v>
      </c>
      <c r="D2274" s="89">
        <v>13.1</v>
      </c>
      <c r="E2274" s="96">
        <v>514</v>
      </c>
      <c r="F2274" s="89">
        <v>6.6</v>
      </c>
      <c r="G2274" s="89">
        <v>994.7</v>
      </c>
      <c r="H2274">
        <v>0.93</v>
      </c>
      <c r="I2274" t="s">
        <v>5</v>
      </c>
      <c r="J2274">
        <v>1</v>
      </c>
      <c r="K2274">
        <v>10</v>
      </c>
      <c r="L2274">
        <v>2025</v>
      </c>
      <c r="M2274" t="s">
        <v>371</v>
      </c>
      <c r="N2274" s="89" cm="1">
        <f t="array" ref="N2274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2274" s="89">
        <f>_34_KNMI_Stations[[#This Row],[graaddagen]]*_34_KNMI_Stations[[#This Row],[Gewogen factor]]</f>
        <v>4.9000000000000004</v>
      </c>
      <c r="P2274" s="89" cm="1">
        <f t="array" ref="P2274">IF(ISNUMBER(_34_KNMI_Stations[[#This Row],[Etmaal temperatuur °C]]),IF(_34_KNMI_Stations[[#This Row],[Etmaal temperatuur °C]]&gt;stookgrens[],_34_KNMI_Stations[[#This Row],[Etmaal temperatuur °C]]-stookgrens[],0),"")</f>
        <v>0</v>
      </c>
    </row>
    <row r="2275" spans="1:16" x14ac:dyDescent="0.25">
      <c r="A2275">
        <v>251</v>
      </c>
      <c r="B2275" s="110">
        <v>45951</v>
      </c>
      <c r="C2275" s="89">
        <v>7.3</v>
      </c>
      <c r="D2275" s="89">
        <v>13.3</v>
      </c>
      <c r="E2275" s="96">
        <v>364</v>
      </c>
      <c r="F2275" s="89">
        <v>9.4</v>
      </c>
      <c r="G2275" s="89">
        <v>989.7</v>
      </c>
      <c r="H2275">
        <v>0.92</v>
      </c>
      <c r="I2275" t="s">
        <v>5</v>
      </c>
      <c r="J2275">
        <v>1</v>
      </c>
      <c r="K2275">
        <v>10</v>
      </c>
      <c r="L2275">
        <v>2025</v>
      </c>
      <c r="M2275" t="s">
        <v>371</v>
      </c>
      <c r="N2275" s="89" cm="1">
        <f t="array" ref="N2275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2275" s="89">
        <f>_34_KNMI_Stations[[#This Row],[graaddagen]]*_34_KNMI_Stations[[#This Row],[Gewogen factor]]</f>
        <v>4.6999999999999993</v>
      </c>
      <c r="P2275" s="89" cm="1">
        <f t="array" ref="P2275">IF(ISNUMBER(_34_KNMI_Stations[[#This Row],[Etmaal temperatuur °C]]),IF(_34_KNMI_Stations[[#This Row],[Etmaal temperatuur °C]]&gt;stookgrens[],_34_KNMI_Stations[[#This Row],[Etmaal temperatuur °C]]-stookgrens[],0),"")</f>
        <v>0</v>
      </c>
    </row>
    <row r="2276" spans="1:16" x14ac:dyDescent="0.25">
      <c r="A2276">
        <v>251</v>
      </c>
      <c r="B2276" s="110">
        <v>45952</v>
      </c>
      <c r="C2276" s="89">
        <v>5.2</v>
      </c>
      <c r="D2276" s="89">
        <v>12.1</v>
      </c>
      <c r="E2276" s="96">
        <v>611</v>
      </c>
      <c r="F2276" s="89">
        <v>1.1000000000000001</v>
      </c>
      <c r="G2276" s="89">
        <v>995.2</v>
      </c>
      <c r="H2276">
        <v>0.86</v>
      </c>
      <c r="I2276" t="s">
        <v>5</v>
      </c>
      <c r="J2276">
        <v>1</v>
      </c>
      <c r="K2276">
        <v>10</v>
      </c>
      <c r="L2276">
        <v>2025</v>
      </c>
      <c r="M2276" t="s">
        <v>371</v>
      </c>
      <c r="N2276" s="89" cm="1">
        <f t="array" ref="N2276">IF(ISNUMBER(_34_KNMI_Stations[[#This Row],[Etmaal temperatuur °C]]),IF(_34_KNMI_Stations[[#This Row],[Etmaal temperatuur °C]]&lt;stookgrens[],stookgrens[]-_34_KNMI_Stations[[#This Row],[Etmaal temperatuur °C]],0),"")</f>
        <v>5.9</v>
      </c>
      <c r="O2276" s="89">
        <f>_34_KNMI_Stations[[#This Row],[graaddagen]]*_34_KNMI_Stations[[#This Row],[Gewogen factor]]</f>
        <v>5.9</v>
      </c>
      <c r="P2276" s="89" cm="1">
        <f t="array" ref="P2276">IF(ISNUMBER(_34_KNMI_Stations[[#This Row],[Etmaal temperatuur °C]]),IF(_34_KNMI_Stations[[#This Row],[Etmaal temperatuur °C]]&gt;stookgrens[],_34_KNMI_Stations[[#This Row],[Etmaal temperatuur °C]]-stookgrens[],0),"")</f>
        <v>0</v>
      </c>
    </row>
    <row r="2277" spans="1:16" x14ac:dyDescent="0.25">
      <c r="A2277">
        <v>251</v>
      </c>
      <c r="B2277" s="110">
        <v>45953</v>
      </c>
      <c r="C2277" s="89">
        <v>9.6</v>
      </c>
      <c r="D2277" s="89">
        <v>11.6</v>
      </c>
      <c r="E2277" s="96">
        <v>464</v>
      </c>
      <c r="F2277" s="89">
        <v>18</v>
      </c>
      <c r="G2277" s="89">
        <v>978.7</v>
      </c>
      <c r="H2277">
        <v>0.89</v>
      </c>
      <c r="I2277" t="s">
        <v>5</v>
      </c>
      <c r="J2277">
        <v>1</v>
      </c>
      <c r="K2277">
        <v>10</v>
      </c>
      <c r="L2277">
        <v>2025</v>
      </c>
      <c r="M2277" t="s">
        <v>371</v>
      </c>
      <c r="N2277" s="89" cm="1">
        <f t="array" ref="N2277">IF(ISNUMBER(_34_KNMI_Stations[[#This Row],[Etmaal temperatuur °C]]),IF(_34_KNMI_Stations[[#This Row],[Etmaal temperatuur °C]]&lt;stookgrens[],stookgrens[]-_34_KNMI_Stations[[#This Row],[Etmaal temperatuur °C]],0),"")</f>
        <v>6.4</v>
      </c>
      <c r="O2277" s="89">
        <f>_34_KNMI_Stations[[#This Row],[graaddagen]]*_34_KNMI_Stations[[#This Row],[Gewogen factor]]</f>
        <v>6.4</v>
      </c>
      <c r="P2277" s="89" cm="1">
        <f t="array" ref="P2277">IF(ISNUMBER(_34_KNMI_Stations[[#This Row],[Etmaal temperatuur °C]]),IF(_34_KNMI_Stations[[#This Row],[Etmaal temperatuur °C]]&gt;stookgrens[],_34_KNMI_Stations[[#This Row],[Etmaal temperatuur °C]]-stookgrens[],0),"")</f>
        <v>0</v>
      </c>
    </row>
    <row r="2278" spans="1:16" x14ac:dyDescent="0.25">
      <c r="A2278">
        <v>251</v>
      </c>
      <c r="B2278" s="110">
        <v>45954</v>
      </c>
      <c r="C2278" s="89">
        <v>13.8</v>
      </c>
      <c r="D2278" s="89">
        <v>10.8</v>
      </c>
      <c r="E2278" s="96">
        <v>539</v>
      </c>
      <c r="F2278" s="89">
        <v>7.7</v>
      </c>
      <c r="G2278" s="89">
        <v>990.8</v>
      </c>
      <c r="H2278">
        <v>0.77</v>
      </c>
      <c r="I2278" t="s">
        <v>5</v>
      </c>
      <c r="J2278">
        <v>1</v>
      </c>
      <c r="K2278">
        <v>10</v>
      </c>
      <c r="L2278">
        <v>2025</v>
      </c>
      <c r="M2278" t="s">
        <v>371</v>
      </c>
      <c r="N2278" s="89" cm="1">
        <f t="array" ref="N2278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2278" s="89">
        <f>_34_KNMI_Stations[[#This Row],[graaddagen]]*_34_KNMI_Stations[[#This Row],[Gewogen factor]]</f>
        <v>7.1999999999999993</v>
      </c>
      <c r="P2278" s="89" cm="1">
        <f t="array" ref="P2278">IF(ISNUMBER(_34_KNMI_Stations[[#This Row],[Etmaal temperatuur °C]]),IF(_34_KNMI_Stations[[#This Row],[Etmaal temperatuur °C]]&gt;stookgrens[],_34_KNMI_Stations[[#This Row],[Etmaal temperatuur °C]]-stookgrens[],0),"")</f>
        <v>0</v>
      </c>
    </row>
    <row r="2279" spans="1:16" x14ac:dyDescent="0.25">
      <c r="A2279">
        <v>251</v>
      </c>
      <c r="B2279" s="110">
        <v>45955</v>
      </c>
      <c r="C2279" s="89">
        <v>10.8</v>
      </c>
      <c r="D2279" s="89">
        <v>10.5</v>
      </c>
      <c r="E2279" s="96">
        <v>407</v>
      </c>
      <c r="F2279" s="89">
        <v>7.6</v>
      </c>
      <c r="G2279" s="89">
        <v>992.9</v>
      </c>
      <c r="H2279">
        <v>0.8</v>
      </c>
      <c r="I2279" t="s">
        <v>5</v>
      </c>
      <c r="J2279">
        <v>1</v>
      </c>
      <c r="K2279">
        <v>10</v>
      </c>
      <c r="L2279">
        <v>2025</v>
      </c>
      <c r="M2279" t="s">
        <v>371</v>
      </c>
      <c r="N2279" s="89" cm="1">
        <f t="array" ref="N2279">IF(ISNUMBER(_34_KNMI_Stations[[#This Row],[Etmaal temperatuur °C]]),IF(_34_KNMI_Stations[[#This Row],[Etmaal temperatuur °C]]&lt;stookgrens[],stookgrens[]-_34_KNMI_Stations[[#This Row],[Etmaal temperatuur °C]],0),"")</f>
        <v>7.5</v>
      </c>
      <c r="O2279" s="89">
        <f>_34_KNMI_Stations[[#This Row],[graaddagen]]*_34_KNMI_Stations[[#This Row],[Gewogen factor]]</f>
        <v>7.5</v>
      </c>
      <c r="P2279" s="89" cm="1">
        <f t="array" ref="P2279">IF(ISNUMBER(_34_KNMI_Stations[[#This Row],[Etmaal temperatuur °C]]),IF(_34_KNMI_Stations[[#This Row],[Etmaal temperatuur °C]]&gt;stookgrens[],_34_KNMI_Stations[[#This Row],[Etmaal temperatuur °C]]-stookgrens[],0),"")</f>
        <v>0</v>
      </c>
    </row>
    <row r="2280" spans="1:16" x14ac:dyDescent="0.25">
      <c r="A2280">
        <v>251</v>
      </c>
      <c r="B2280" s="110">
        <v>45956</v>
      </c>
      <c r="C2280" s="89">
        <v>12.3</v>
      </c>
      <c r="D2280" s="89">
        <v>10</v>
      </c>
      <c r="E2280" s="96">
        <v>505</v>
      </c>
      <c r="F2280" s="89">
        <v>17.8</v>
      </c>
      <c r="G2280" s="89">
        <v>996.4</v>
      </c>
      <c r="H2280">
        <v>0.8</v>
      </c>
      <c r="I2280" t="s">
        <v>5</v>
      </c>
      <c r="J2280">
        <v>1</v>
      </c>
      <c r="K2280">
        <v>10</v>
      </c>
      <c r="L2280">
        <v>2025</v>
      </c>
      <c r="M2280" t="s">
        <v>371</v>
      </c>
      <c r="N2280" s="89" cm="1">
        <f t="array" ref="N2280">IF(ISNUMBER(_34_KNMI_Stations[[#This Row],[Etmaal temperatuur °C]]),IF(_34_KNMI_Stations[[#This Row],[Etmaal temperatuur °C]]&lt;stookgrens[],stookgrens[]-_34_KNMI_Stations[[#This Row],[Etmaal temperatuur °C]],0),"")</f>
        <v>8</v>
      </c>
      <c r="O2280" s="89">
        <f>_34_KNMI_Stations[[#This Row],[graaddagen]]*_34_KNMI_Stations[[#This Row],[Gewogen factor]]</f>
        <v>8</v>
      </c>
      <c r="P2280" s="89" cm="1">
        <f t="array" ref="P2280">IF(ISNUMBER(_34_KNMI_Stations[[#This Row],[Etmaal temperatuur °C]]),IF(_34_KNMI_Stations[[#This Row],[Etmaal temperatuur °C]]&gt;stookgrens[],_34_KNMI_Stations[[#This Row],[Etmaal temperatuur °C]]-stookgrens[],0),"")</f>
        <v>0</v>
      </c>
    </row>
    <row r="2281" spans="1:16" x14ac:dyDescent="0.25">
      <c r="A2281">
        <v>251</v>
      </c>
      <c r="B2281" s="110">
        <v>45957</v>
      </c>
      <c r="C2281" s="89">
        <v>9.5</v>
      </c>
      <c r="D2281" s="89">
        <v>10.3</v>
      </c>
      <c r="E2281" s="96">
        <v>546</v>
      </c>
      <c r="F2281" s="89">
        <v>7.4</v>
      </c>
      <c r="G2281" s="89">
        <v>997</v>
      </c>
      <c r="H2281">
        <v>0.76</v>
      </c>
      <c r="I2281" t="s">
        <v>5</v>
      </c>
      <c r="J2281">
        <v>1</v>
      </c>
      <c r="K2281">
        <v>10</v>
      </c>
      <c r="L2281">
        <v>2025</v>
      </c>
      <c r="M2281" t="s">
        <v>372</v>
      </c>
      <c r="N2281" s="89" cm="1">
        <f t="array" ref="N2281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2281" s="89">
        <f>_34_KNMI_Stations[[#This Row],[graaddagen]]*_34_KNMI_Stations[[#This Row],[Gewogen factor]]</f>
        <v>7.6999999999999993</v>
      </c>
      <c r="P2281" s="89" cm="1">
        <f t="array" ref="P2281">IF(ISNUMBER(_34_KNMI_Stations[[#This Row],[Etmaal temperatuur °C]]),IF(_34_KNMI_Stations[[#This Row],[Etmaal temperatuur °C]]&gt;stookgrens[],_34_KNMI_Stations[[#This Row],[Etmaal temperatuur °C]]-stookgrens[],0),"")</f>
        <v>0</v>
      </c>
    </row>
    <row r="2282" spans="1:16" x14ac:dyDescent="0.25">
      <c r="A2282">
        <v>251</v>
      </c>
      <c r="B2282" s="110">
        <v>45958</v>
      </c>
      <c r="C2282" s="89">
        <v>10.3</v>
      </c>
      <c r="D2282" s="89">
        <v>11.7</v>
      </c>
      <c r="E2282" s="96">
        <v>592</v>
      </c>
      <c r="F2282" s="89">
        <v>5.4</v>
      </c>
      <c r="G2282" s="89">
        <v>1001.2</v>
      </c>
      <c r="H2282">
        <v>0.76</v>
      </c>
      <c r="I2282" t="s">
        <v>5</v>
      </c>
      <c r="J2282">
        <v>1</v>
      </c>
      <c r="K2282">
        <v>10</v>
      </c>
      <c r="L2282">
        <v>2025</v>
      </c>
      <c r="M2282" t="s">
        <v>372</v>
      </c>
      <c r="N2282" s="89" cm="1">
        <f t="array" ref="N2282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2282" s="89">
        <f>_34_KNMI_Stations[[#This Row],[graaddagen]]*_34_KNMI_Stations[[#This Row],[Gewogen factor]]</f>
        <v>6.3000000000000007</v>
      </c>
      <c r="P2282" s="89" cm="1">
        <f t="array" ref="P2282">IF(ISNUMBER(_34_KNMI_Stations[[#This Row],[Etmaal temperatuur °C]]),IF(_34_KNMI_Stations[[#This Row],[Etmaal temperatuur °C]]&gt;stookgrens[],_34_KNMI_Stations[[#This Row],[Etmaal temperatuur °C]]-stookgrens[],0),"")</f>
        <v>0</v>
      </c>
    </row>
    <row r="2283" spans="1:16" x14ac:dyDescent="0.25">
      <c r="A2283">
        <v>251</v>
      </c>
      <c r="B2283" s="110">
        <v>45959</v>
      </c>
      <c r="C2283" s="89">
        <v>7.1</v>
      </c>
      <c r="D2283" s="89">
        <v>11</v>
      </c>
      <c r="E2283" s="96">
        <v>334</v>
      </c>
      <c r="F2283" s="89">
        <v>15</v>
      </c>
      <c r="G2283" s="89">
        <v>999.5</v>
      </c>
      <c r="H2283">
        <v>0.92</v>
      </c>
      <c r="I2283" t="s">
        <v>5</v>
      </c>
      <c r="J2283">
        <v>1</v>
      </c>
      <c r="K2283">
        <v>10</v>
      </c>
      <c r="L2283">
        <v>2025</v>
      </c>
      <c r="M2283" t="s">
        <v>372</v>
      </c>
      <c r="N2283" s="89" cm="1">
        <f t="array" ref="N2283">IF(ISNUMBER(_34_KNMI_Stations[[#This Row],[Etmaal temperatuur °C]]),IF(_34_KNMI_Stations[[#This Row],[Etmaal temperatuur °C]]&lt;stookgrens[],stookgrens[]-_34_KNMI_Stations[[#This Row],[Etmaal temperatuur °C]],0),"")</f>
        <v>7</v>
      </c>
      <c r="O2283" s="89">
        <f>_34_KNMI_Stations[[#This Row],[graaddagen]]*_34_KNMI_Stations[[#This Row],[Gewogen factor]]</f>
        <v>7</v>
      </c>
      <c r="P2283" s="89" cm="1">
        <f t="array" ref="P2283">IF(ISNUMBER(_34_KNMI_Stations[[#This Row],[Etmaal temperatuur °C]]),IF(_34_KNMI_Stations[[#This Row],[Etmaal temperatuur °C]]&gt;stookgrens[],_34_KNMI_Stations[[#This Row],[Etmaal temperatuur °C]]-stookgrens[],0),"")</f>
        <v>0</v>
      </c>
    </row>
    <row r="2284" spans="1:16" x14ac:dyDescent="0.25">
      <c r="A2284">
        <v>251</v>
      </c>
      <c r="B2284" s="110">
        <v>45960</v>
      </c>
      <c r="C2284" s="89">
        <v>6.8</v>
      </c>
      <c r="D2284" s="89">
        <v>10.4</v>
      </c>
      <c r="E2284" s="96">
        <v>657</v>
      </c>
      <c r="F2284" s="89">
        <v>3</v>
      </c>
      <c r="G2284" s="89">
        <v>1005.7</v>
      </c>
      <c r="H2284">
        <v>0.81</v>
      </c>
      <c r="I2284" t="s">
        <v>5</v>
      </c>
      <c r="J2284">
        <v>1</v>
      </c>
      <c r="K2284">
        <v>10</v>
      </c>
      <c r="L2284">
        <v>2025</v>
      </c>
      <c r="M2284" t="s">
        <v>372</v>
      </c>
      <c r="N2284" s="89" cm="1">
        <f t="array" ref="N2284">IF(ISNUMBER(_34_KNMI_Stations[[#This Row],[Etmaal temperatuur °C]]),IF(_34_KNMI_Stations[[#This Row],[Etmaal temperatuur °C]]&lt;stookgrens[],stookgrens[]-_34_KNMI_Stations[[#This Row],[Etmaal temperatuur °C]],0),"")</f>
        <v>7.6</v>
      </c>
      <c r="O2284" s="89">
        <f>_34_KNMI_Stations[[#This Row],[graaddagen]]*_34_KNMI_Stations[[#This Row],[Gewogen factor]]</f>
        <v>7.6</v>
      </c>
      <c r="P2284" s="89" cm="1">
        <f t="array" ref="P2284">IF(ISNUMBER(_34_KNMI_Stations[[#This Row],[Etmaal temperatuur °C]]),IF(_34_KNMI_Stations[[#This Row],[Etmaal temperatuur °C]]&gt;stookgrens[],_34_KNMI_Stations[[#This Row],[Etmaal temperatuur °C]]-stookgrens[],0),"")</f>
        <v>0</v>
      </c>
    </row>
    <row r="2285" spans="1:16" x14ac:dyDescent="0.25">
      <c r="A2285">
        <v>251</v>
      </c>
      <c r="B2285" s="110">
        <v>45961</v>
      </c>
      <c r="C2285" s="89">
        <v>7.6</v>
      </c>
      <c r="D2285" s="89">
        <v>10.3</v>
      </c>
      <c r="E2285" s="96">
        <v>379</v>
      </c>
      <c r="F2285" s="89">
        <v>-0.1</v>
      </c>
      <c r="G2285" s="89">
        <v>1008.1</v>
      </c>
      <c r="H2285">
        <v>0.88</v>
      </c>
      <c r="I2285" t="s">
        <v>5</v>
      </c>
      <c r="J2285">
        <v>1</v>
      </c>
      <c r="K2285">
        <v>10</v>
      </c>
      <c r="L2285">
        <v>2025</v>
      </c>
      <c r="M2285" t="s">
        <v>372</v>
      </c>
      <c r="N2285" s="89" cm="1">
        <f t="array" ref="N2285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2285" s="89">
        <f>_34_KNMI_Stations[[#This Row],[graaddagen]]*_34_KNMI_Stations[[#This Row],[Gewogen factor]]</f>
        <v>7.6999999999999993</v>
      </c>
      <c r="P2285" s="89" cm="1">
        <f t="array" ref="P2285">IF(ISNUMBER(_34_KNMI_Stations[[#This Row],[Etmaal temperatuur °C]]),IF(_34_KNMI_Stations[[#This Row],[Etmaal temperatuur °C]]&gt;stookgrens[],_34_KNMI_Stations[[#This Row],[Etmaal temperatuur °C]]-stookgrens[],0),"")</f>
        <v>0</v>
      </c>
    </row>
    <row r="2286" spans="1:16" x14ac:dyDescent="0.25">
      <c r="A2286">
        <v>251</v>
      </c>
      <c r="B2286" s="110">
        <v>45962</v>
      </c>
      <c r="C2286" s="89">
        <v>8</v>
      </c>
      <c r="D2286" s="89">
        <v>11.3</v>
      </c>
      <c r="E2286" s="96">
        <v>146</v>
      </c>
      <c r="F2286" s="89">
        <v>9.5</v>
      </c>
      <c r="G2286" s="89">
        <v>1004.2</v>
      </c>
      <c r="H2286">
        <v>0.93</v>
      </c>
      <c r="I2286" t="s">
        <v>5</v>
      </c>
      <c r="J2286">
        <v>1.1000000000000001</v>
      </c>
      <c r="K2286">
        <v>11</v>
      </c>
      <c r="L2286">
        <v>2025</v>
      </c>
      <c r="M2286" t="s">
        <v>372</v>
      </c>
      <c r="N2286" s="89" cm="1">
        <f t="array" ref="N2286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2286" s="89">
        <f>_34_KNMI_Stations[[#This Row],[graaddagen]]*_34_KNMI_Stations[[#This Row],[Gewogen factor]]</f>
        <v>7.37</v>
      </c>
      <c r="P2286" s="89" cm="1">
        <f t="array" ref="P2286">IF(ISNUMBER(_34_KNMI_Stations[[#This Row],[Etmaal temperatuur °C]]),IF(_34_KNMI_Stations[[#This Row],[Etmaal temperatuur °C]]&gt;stookgrens[],_34_KNMI_Stations[[#This Row],[Etmaal temperatuur °C]]-stookgrens[],0),"")</f>
        <v>0</v>
      </c>
    </row>
    <row r="2287" spans="1:16" x14ac:dyDescent="0.25">
      <c r="A2287">
        <v>251</v>
      </c>
      <c r="B2287" s="110">
        <v>45963</v>
      </c>
      <c r="C2287" s="89">
        <v>6</v>
      </c>
      <c r="D2287" s="89">
        <v>10.3</v>
      </c>
      <c r="E2287" s="96">
        <v>561</v>
      </c>
      <c r="F2287" s="89">
        <v>2.4</v>
      </c>
      <c r="G2287" s="89">
        <v>1007.5</v>
      </c>
      <c r="H2287">
        <v>0.9</v>
      </c>
      <c r="I2287" t="s">
        <v>5</v>
      </c>
      <c r="J2287">
        <v>1.1000000000000001</v>
      </c>
      <c r="K2287">
        <v>11</v>
      </c>
      <c r="L2287">
        <v>2025</v>
      </c>
      <c r="M2287" t="s">
        <v>372</v>
      </c>
      <c r="N2287" s="89" cm="1">
        <f t="array" ref="N2287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2287" s="89">
        <f>_34_KNMI_Stations[[#This Row],[graaddagen]]*_34_KNMI_Stations[[#This Row],[Gewogen factor]]</f>
        <v>8.4700000000000006</v>
      </c>
      <c r="P2287" s="89" cm="1">
        <f t="array" ref="P2287">IF(ISNUMBER(_34_KNMI_Stations[[#This Row],[Etmaal temperatuur °C]]),IF(_34_KNMI_Stations[[#This Row],[Etmaal temperatuur °C]]&gt;stookgrens[],_34_KNMI_Stations[[#This Row],[Etmaal temperatuur °C]]-stookgrens[],0),"")</f>
        <v>0</v>
      </c>
    </row>
    <row r="2288" spans="1:16" x14ac:dyDescent="0.25">
      <c r="A2288">
        <v>251</v>
      </c>
      <c r="B2288" s="110">
        <v>45964</v>
      </c>
      <c r="C2288" s="89">
        <v>9.1999999999999993</v>
      </c>
      <c r="D2288" s="89">
        <v>11</v>
      </c>
      <c r="E2288" s="96">
        <v>171</v>
      </c>
      <c r="F2288" s="89">
        <v>0.4</v>
      </c>
      <c r="G2288" s="89">
        <v>1012.3</v>
      </c>
      <c r="H2288">
        <v>0.9</v>
      </c>
      <c r="I2288" t="s">
        <v>5</v>
      </c>
      <c r="J2288">
        <v>1.1000000000000001</v>
      </c>
      <c r="K2288">
        <v>11</v>
      </c>
      <c r="L2288">
        <v>2025</v>
      </c>
      <c r="M2288" t="s">
        <v>373</v>
      </c>
      <c r="N2288" s="89" cm="1">
        <f t="array" ref="N2288">IF(ISNUMBER(_34_KNMI_Stations[[#This Row],[Etmaal temperatuur °C]]),IF(_34_KNMI_Stations[[#This Row],[Etmaal temperatuur °C]]&lt;stookgrens[],stookgrens[]-_34_KNMI_Stations[[#This Row],[Etmaal temperatuur °C]],0),"")</f>
        <v>7</v>
      </c>
      <c r="O2288" s="89">
        <f>_34_KNMI_Stations[[#This Row],[graaddagen]]*_34_KNMI_Stations[[#This Row],[Gewogen factor]]</f>
        <v>7.7000000000000011</v>
      </c>
      <c r="P2288" s="89" cm="1">
        <f t="array" ref="P2288">IF(ISNUMBER(_34_KNMI_Stations[[#This Row],[Etmaal temperatuur °C]]),IF(_34_KNMI_Stations[[#This Row],[Etmaal temperatuur °C]]&gt;stookgrens[],_34_KNMI_Stations[[#This Row],[Etmaal temperatuur °C]]-stookgrens[],0),"")</f>
        <v>0</v>
      </c>
    </row>
    <row r="2289" spans="1:16" x14ac:dyDescent="0.25">
      <c r="A2289">
        <v>251</v>
      </c>
      <c r="B2289" s="110">
        <v>45965</v>
      </c>
      <c r="C2289" s="89">
        <v>8.5</v>
      </c>
      <c r="D2289" s="89">
        <v>12.3</v>
      </c>
      <c r="E2289" s="96">
        <v>434</v>
      </c>
      <c r="F2289" s="89">
        <v>0</v>
      </c>
      <c r="G2289" s="89">
        <v>1014.1</v>
      </c>
      <c r="H2289">
        <v>0.89</v>
      </c>
      <c r="I2289" t="s">
        <v>5</v>
      </c>
      <c r="J2289">
        <v>1.1000000000000001</v>
      </c>
      <c r="K2289">
        <v>11</v>
      </c>
      <c r="L2289">
        <v>2025</v>
      </c>
      <c r="M2289" t="s">
        <v>373</v>
      </c>
      <c r="N2289" s="89" cm="1">
        <f t="array" ref="N2289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2289" s="89">
        <f>_34_KNMI_Stations[[#This Row],[graaddagen]]*_34_KNMI_Stations[[#This Row],[Gewogen factor]]</f>
        <v>6.27</v>
      </c>
      <c r="P2289" s="89" cm="1">
        <f t="array" ref="P2289">IF(ISNUMBER(_34_KNMI_Stations[[#This Row],[Etmaal temperatuur °C]]),IF(_34_KNMI_Stations[[#This Row],[Etmaal temperatuur °C]]&gt;stookgrens[],_34_KNMI_Stations[[#This Row],[Etmaal temperatuur °C]]-stookgrens[],0),"")</f>
        <v>0</v>
      </c>
    </row>
    <row r="2290" spans="1:16" x14ac:dyDescent="0.25">
      <c r="A2290">
        <v>251</v>
      </c>
      <c r="B2290" s="110">
        <v>45966</v>
      </c>
      <c r="C2290" s="89">
        <v>6.7</v>
      </c>
      <c r="D2290" s="89">
        <v>12</v>
      </c>
      <c r="E2290" s="96">
        <v>425</v>
      </c>
      <c r="F2290" s="89">
        <v>-0.1</v>
      </c>
      <c r="G2290" s="89">
        <v>1012.5</v>
      </c>
      <c r="H2290">
        <v>0.84</v>
      </c>
      <c r="I2290" t="s">
        <v>5</v>
      </c>
      <c r="J2290">
        <v>1.1000000000000001</v>
      </c>
      <c r="K2290">
        <v>11</v>
      </c>
      <c r="L2290">
        <v>2025</v>
      </c>
      <c r="M2290" t="s">
        <v>373</v>
      </c>
      <c r="N2290" s="89" cm="1">
        <f t="array" ref="N2290">IF(ISNUMBER(_34_KNMI_Stations[[#This Row],[Etmaal temperatuur °C]]),IF(_34_KNMI_Stations[[#This Row],[Etmaal temperatuur °C]]&lt;stookgrens[],stookgrens[]-_34_KNMI_Stations[[#This Row],[Etmaal temperatuur °C]],0),"")</f>
        <v>6</v>
      </c>
      <c r="O2290" s="89">
        <f>_34_KNMI_Stations[[#This Row],[graaddagen]]*_34_KNMI_Stations[[#This Row],[Gewogen factor]]</f>
        <v>6.6000000000000005</v>
      </c>
      <c r="P2290" s="89" cm="1">
        <f t="array" ref="P2290">IF(ISNUMBER(_34_KNMI_Stations[[#This Row],[Etmaal temperatuur °C]]),IF(_34_KNMI_Stations[[#This Row],[Etmaal temperatuur °C]]&gt;stookgrens[],_34_KNMI_Stations[[#This Row],[Etmaal temperatuur °C]]-stookgrens[],0),"")</f>
        <v>0</v>
      </c>
    </row>
    <row r="2291" spans="1:16" x14ac:dyDescent="0.25">
      <c r="A2291">
        <v>251</v>
      </c>
      <c r="B2291" s="110">
        <v>45967</v>
      </c>
      <c r="C2291" s="89">
        <v>4.4000000000000004</v>
      </c>
      <c r="D2291" s="89">
        <v>10.3</v>
      </c>
      <c r="E2291" s="96">
        <v>445</v>
      </c>
      <c r="F2291" s="89">
        <v>0</v>
      </c>
      <c r="G2291" s="89">
        <v>1008.8</v>
      </c>
      <c r="H2291">
        <v>0.85</v>
      </c>
      <c r="I2291" t="s">
        <v>5</v>
      </c>
      <c r="J2291">
        <v>1.1000000000000001</v>
      </c>
      <c r="K2291">
        <v>11</v>
      </c>
      <c r="L2291">
        <v>2025</v>
      </c>
      <c r="M2291" t="s">
        <v>373</v>
      </c>
      <c r="N2291" s="89" cm="1">
        <f t="array" ref="N2291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2291" s="89">
        <f>_34_KNMI_Stations[[#This Row],[graaddagen]]*_34_KNMI_Stations[[#This Row],[Gewogen factor]]</f>
        <v>8.4700000000000006</v>
      </c>
      <c r="P2291" s="89" cm="1">
        <f t="array" ref="P2291">IF(ISNUMBER(_34_KNMI_Stations[[#This Row],[Etmaal temperatuur °C]]),IF(_34_KNMI_Stations[[#This Row],[Etmaal temperatuur °C]]&gt;stookgrens[],_34_KNMI_Stations[[#This Row],[Etmaal temperatuur °C]]-stookgrens[],0),"")</f>
        <v>0</v>
      </c>
    </row>
    <row r="2292" spans="1:16" x14ac:dyDescent="0.25">
      <c r="A2292">
        <v>251</v>
      </c>
      <c r="B2292" s="110">
        <v>45968</v>
      </c>
      <c r="C2292" s="89">
        <v>3.3</v>
      </c>
      <c r="D2292" s="89">
        <v>10</v>
      </c>
      <c r="E2292" s="96">
        <v>211</v>
      </c>
      <c r="F2292" s="89">
        <v>0</v>
      </c>
      <c r="G2292" s="89">
        <v>1009.4</v>
      </c>
      <c r="H2292">
        <v>0.98</v>
      </c>
      <c r="I2292" t="s">
        <v>5</v>
      </c>
      <c r="J2292">
        <v>1.1000000000000001</v>
      </c>
      <c r="K2292">
        <v>11</v>
      </c>
      <c r="L2292">
        <v>2025</v>
      </c>
      <c r="M2292" t="s">
        <v>373</v>
      </c>
      <c r="N2292" s="89" cm="1">
        <f t="array" ref="N2292">IF(ISNUMBER(_34_KNMI_Stations[[#This Row],[Etmaal temperatuur °C]]),IF(_34_KNMI_Stations[[#This Row],[Etmaal temperatuur °C]]&lt;stookgrens[],stookgrens[]-_34_KNMI_Stations[[#This Row],[Etmaal temperatuur °C]],0),"")</f>
        <v>8</v>
      </c>
      <c r="O2292" s="89">
        <f>_34_KNMI_Stations[[#This Row],[graaddagen]]*_34_KNMI_Stations[[#This Row],[Gewogen factor]]</f>
        <v>8.8000000000000007</v>
      </c>
      <c r="P2292" s="89" cm="1">
        <f t="array" ref="P2292">IF(ISNUMBER(_34_KNMI_Stations[[#This Row],[Etmaal temperatuur °C]]),IF(_34_KNMI_Stations[[#This Row],[Etmaal temperatuur °C]]&gt;stookgrens[],_34_KNMI_Stations[[#This Row],[Etmaal temperatuur °C]]-stookgrens[],0),"")</f>
        <v>0</v>
      </c>
    </row>
    <row r="2293" spans="1:16" x14ac:dyDescent="0.25">
      <c r="A2293">
        <v>251</v>
      </c>
      <c r="B2293" s="110">
        <v>45969</v>
      </c>
      <c r="C2293" s="89">
        <v>1.8</v>
      </c>
      <c r="D2293" s="89">
        <v>8.8000000000000007</v>
      </c>
      <c r="E2293" s="96">
        <v>269</v>
      </c>
      <c r="F2293" s="89">
        <v>0.1</v>
      </c>
      <c r="G2293" s="89">
        <v>1013.3</v>
      </c>
      <c r="H2293">
        <v>0.99</v>
      </c>
      <c r="I2293" t="s">
        <v>5</v>
      </c>
      <c r="J2293">
        <v>1.1000000000000001</v>
      </c>
      <c r="K2293">
        <v>11</v>
      </c>
      <c r="L2293">
        <v>2025</v>
      </c>
      <c r="M2293" t="s">
        <v>373</v>
      </c>
      <c r="N2293" s="89" cm="1">
        <f t="array" ref="N2293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2293" s="89">
        <f>_34_KNMI_Stations[[#This Row],[graaddagen]]*_34_KNMI_Stations[[#This Row],[Gewogen factor]]</f>
        <v>10.119999999999999</v>
      </c>
      <c r="P2293" s="89" cm="1">
        <f t="array" ref="P2293">IF(ISNUMBER(_34_KNMI_Stations[[#This Row],[Etmaal temperatuur °C]]),IF(_34_KNMI_Stations[[#This Row],[Etmaal temperatuur °C]]&gt;stookgrens[],_34_KNMI_Stations[[#This Row],[Etmaal temperatuur °C]]-stookgrens[],0),"")</f>
        <v>0</v>
      </c>
    </row>
    <row r="2294" spans="1:16" x14ac:dyDescent="0.25">
      <c r="A2294">
        <v>251</v>
      </c>
      <c r="B2294" s="110">
        <v>45970</v>
      </c>
      <c r="C2294" s="89">
        <v>3.7</v>
      </c>
      <c r="D2294" s="89">
        <v>10.4</v>
      </c>
      <c r="E2294" s="96">
        <v>577</v>
      </c>
      <c r="F2294" s="89">
        <v>-0.1</v>
      </c>
      <c r="G2294" s="89">
        <v>1015.4</v>
      </c>
      <c r="H2294">
        <v>0.93</v>
      </c>
      <c r="I2294" t="s">
        <v>5</v>
      </c>
      <c r="J2294">
        <v>1.1000000000000001</v>
      </c>
      <c r="K2294">
        <v>11</v>
      </c>
      <c r="L2294">
        <v>2025</v>
      </c>
      <c r="M2294" t="s">
        <v>373</v>
      </c>
      <c r="N2294" s="89" cm="1">
        <f t="array" ref="N2294">IF(ISNUMBER(_34_KNMI_Stations[[#This Row],[Etmaal temperatuur °C]]),IF(_34_KNMI_Stations[[#This Row],[Etmaal temperatuur °C]]&lt;stookgrens[],stookgrens[]-_34_KNMI_Stations[[#This Row],[Etmaal temperatuur °C]],0),"")</f>
        <v>7.6</v>
      </c>
      <c r="O2294" s="89">
        <f>_34_KNMI_Stations[[#This Row],[graaddagen]]*_34_KNMI_Stations[[#This Row],[Gewogen factor]]</f>
        <v>8.36</v>
      </c>
      <c r="P2294" s="89" cm="1">
        <f t="array" ref="P2294">IF(ISNUMBER(_34_KNMI_Stations[[#This Row],[Etmaal temperatuur °C]]),IF(_34_KNMI_Stations[[#This Row],[Etmaal temperatuur °C]]&gt;stookgrens[],_34_KNMI_Stations[[#This Row],[Etmaal temperatuur °C]]-stookgrens[],0),"")</f>
        <v>0</v>
      </c>
    </row>
    <row r="2295" spans="1:16" x14ac:dyDescent="0.25">
      <c r="A2295">
        <v>251</v>
      </c>
      <c r="B2295" s="110">
        <v>45971</v>
      </c>
      <c r="C2295" s="89">
        <v>7.9</v>
      </c>
      <c r="D2295" s="89">
        <v>9.1</v>
      </c>
      <c r="E2295" s="96">
        <v>194</v>
      </c>
      <c r="F2295" s="89">
        <v>2.8</v>
      </c>
      <c r="G2295" s="89">
        <v>1010.3</v>
      </c>
      <c r="H2295">
        <v>0.93</v>
      </c>
      <c r="I2295" t="s">
        <v>5</v>
      </c>
      <c r="J2295">
        <v>1.1000000000000001</v>
      </c>
      <c r="K2295">
        <v>11</v>
      </c>
      <c r="L2295">
        <v>2025</v>
      </c>
      <c r="M2295" t="s">
        <v>374</v>
      </c>
      <c r="N2295" s="89" cm="1">
        <f t="array" ref="N2295">IF(ISNUMBER(_34_KNMI_Stations[[#This Row],[Etmaal temperatuur °C]]),IF(_34_KNMI_Stations[[#This Row],[Etmaal temperatuur °C]]&lt;stookgrens[],stookgrens[]-_34_KNMI_Stations[[#This Row],[Etmaal temperatuur °C]],0),"")</f>
        <v>8.9</v>
      </c>
      <c r="O2295" s="89">
        <f>_34_KNMI_Stations[[#This Row],[graaddagen]]*_34_KNMI_Stations[[#This Row],[Gewogen factor]]</f>
        <v>9.7900000000000009</v>
      </c>
      <c r="P2295" s="89" cm="1">
        <f t="array" ref="P2295">IF(ISNUMBER(_34_KNMI_Stations[[#This Row],[Etmaal temperatuur °C]]),IF(_34_KNMI_Stations[[#This Row],[Etmaal temperatuur °C]]&gt;stookgrens[],_34_KNMI_Stations[[#This Row],[Etmaal temperatuur °C]]-stookgrens[],0),"")</f>
        <v>0</v>
      </c>
    </row>
    <row r="2296" spans="1:16" x14ac:dyDescent="0.25">
      <c r="A2296">
        <v>251</v>
      </c>
      <c r="B2296" s="110">
        <v>45972</v>
      </c>
      <c r="C2296" s="89">
        <v>7.3</v>
      </c>
      <c r="D2296" s="89">
        <v>10.5</v>
      </c>
      <c r="E2296" s="96">
        <v>438</v>
      </c>
      <c r="F2296" s="89">
        <v>0.2</v>
      </c>
      <c r="G2296" s="89">
        <v>1009.1</v>
      </c>
      <c r="H2296">
        <v>0.92</v>
      </c>
      <c r="I2296" t="s">
        <v>5</v>
      </c>
      <c r="J2296">
        <v>1.1000000000000001</v>
      </c>
      <c r="K2296">
        <v>11</v>
      </c>
      <c r="L2296">
        <v>2025</v>
      </c>
      <c r="M2296" t="s">
        <v>374</v>
      </c>
      <c r="N2296" s="89" cm="1">
        <f t="array" ref="N2296">IF(ISNUMBER(_34_KNMI_Stations[[#This Row],[Etmaal temperatuur °C]]),IF(_34_KNMI_Stations[[#This Row],[Etmaal temperatuur °C]]&lt;stookgrens[],stookgrens[]-_34_KNMI_Stations[[#This Row],[Etmaal temperatuur °C]],0),"")</f>
        <v>7.5</v>
      </c>
      <c r="O2296" s="89">
        <f>_34_KNMI_Stations[[#This Row],[graaddagen]]*_34_KNMI_Stations[[#This Row],[Gewogen factor]]</f>
        <v>8.25</v>
      </c>
      <c r="P2296" s="89" cm="1">
        <f t="array" ref="P2296">IF(ISNUMBER(_34_KNMI_Stations[[#This Row],[Etmaal temperatuur °C]]),IF(_34_KNMI_Stations[[#This Row],[Etmaal temperatuur °C]]&gt;stookgrens[],_34_KNMI_Stations[[#This Row],[Etmaal temperatuur °C]]-stookgrens[],0),"")</f>
        <v>0</v>
      </c>
    </row>
    <row r="2297" spans="1:16" x14ac:dyDescent="0.25">
      <c r="A2297">
        <v>251</v>
      </c>
      <c r="B2297" s="110">
        <v>45973</v>
      </c>
      <c r="C2297" s="89">
        <v>8.4</v>
      </c>
      <c r="D2297" s="89">
        <v>11.2</v>
      </c>
      <c r="E2297" s="96">
        <v>240</v>
      </c>
      <c r="F2297" s="89">
        <v>-0.1</v>
      </c>
      <c r="G2297" s="89">
        <v>1006.5</v>
      </c>
      <c r="H2297">
        <v>0.87</v>
      </c>
      <c r="I2297" t="s">
        <v>5</v>
      </c>
      <c r="J2297">
        <v>1.1000000000000001</v>
      </c>
      <c r="K2297">
        <v>11</v>
      </c>
      <c r="L2297">
        <v>2025</v>
      </c>
      <c r="M2297" t="s">
        <v>374</v>
      </c>
      <c r="N2297" s="89" cm="1">
        <f t="array" ref="N2297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2297" s="89">
        <f>_34_KNMI_Stations[[#This Row],[graaddagen]]*_34_KNMI_Stations[[#This Row],[Gewogen factor]]</f>
        <v>7.4800000000000013</v>
      </c>
      <c r="P2297" s="89" cm="1">
        <f t="array" ref="P2297">IF(ISNUMBER(_34_KNMI_Stations[[#This Row],[Etmaal temperatuur °C]]),IF(_34_KNMI_Stations[[#This Row],[Etmaal temperatuur °C]]&gt;stookgrens[],_34_KNMI_Stations[[#This Row],[Etmaal temperatuur °C]]-stookgrens[],0),"")</f>
        <v>0</v>
      </c>
    </row>
    <row r="2298" spans="1:16" x14ac:dyDescent="0.25">
      <c r="A2298">
        <v>251</v>
      </c>
      <c r="B2298" s="110">
        <v>45974</v>
      </c>
      <c r="C2298" s="89">
        <v>6</v>
      </c>
      <c r="D2298" s="89">
        <v>11.6</v>
      </c>
      <c r="E2298" s="96">
        <v>421</v>
      </c>
      <c r="F2298" s="89">
        <v>0.1</v>
      </c>
      <c r="G2298" s="89">
        <v>1007.1</v>
      </c>
      <c r="H2298">
        <v>0.94</v>
      </c>
      <c r="I2298" t="s">
        <v>5</v>
      </c>
      <c r="J2298">
        <v>1.1000000000000001</v>
      </c>
      <c r="K2298">
        <v>11</v>
      </c>
      <c r="L2298">
        <v>2025</v>
      </c>
      <c r="M2298" t="s">
        <v>374</v>
      </c>
      <c r="N2298" s="89" cm="1">
        <f t="array" ref="N2298">IF(ISNUMBER(_34_KNMI_Stations[[#This Row],[Etmaal temperatuur °C]]),IF(_34_KNMI_Stations[[#This Row],[Etmaal temperatuur °C]]&lt;stookgrens[],stookgrens[]-_34_KNMI_Stations[[#This Row],[Etmaal temperatuur °C]],0),"")</f>
        <v>6.4</v>
      </c>
      <c r="O2298" s="89">
        <f>_34_KNMI_Stations[[#This Row],[graaddagen]]*_34_KNMI_Stations[[#This Row],[Gewogen factor]]</f>
        <v>7.0400000000000009</v>
      </c>
      <c r="P2298" s="89" cm="1">
        <f t="array" ref="P2298">IF(ISNUMBER(_34_KNMI_Stations[[#This Row],[Etmaal temperatuur °C]]),IF(_34_KNMI_Stations[[#This Row],[Etmaal temperatuur °C]]&gt;stookgrens[],_34_KNMI_Stations[[#This Row],[Etmaal temperatuur °C]]-stookgrens[],0),"")</f>
        <v>0</v>
      </c>
    </row>
    <row r="2299" spans="1:16" x14ac:dyDescent="0.25">
      <c r="A2299">
        <v>251</v>
      </c>
      <c r="B2299" s="110">
        <v>45975</v>
      </c>
      <c r="C2299" s="89">
        <v>9.8000000000000007</v>
      </c>
      <c r="D2299" s="89">
        <v>8.5</v>
      </c>
      <c r="E2299" s="96">
        <v>46</v>
      </c>
      <c r="F2299" s="89">
        <v>27.8</v>
      </c>
      <c r="G2299" s="89">
        <v>1009.2</v>
      </c>
      <c r="H2299">
        <v>0.94</v>
      </c>
      <c r="I2299" t="s">
        <v>5</v>
      </c>
      <c r="J2299">
        <v>1.1000000000000001</v>
      </c>
      <c r="K2299">
        <v>11</v>
      </c>
      <c r="L2299">
        <v>2025</v>
      </c>
      <c r="M2299" t="s">
        <v>374</v>
      </c>
      <c r="N2299" s="89" cm="1">
        <f t="array" ref="N2299">IF(ISNUMBER(_34_KNMI_Stations[[#This Row],[Etmaal temperatuur °C]]),IF(_34_KNMI_Stations[[#This Row],[Etmaal temperatuur °C]]&lt;stookgrens[],stookgrens[]-_34_KNMI_Stations[[#This Row],[Etmaal temperatuur °C]],0),"")</f>
        <v>9.5</v>
      </c>
      <c r="O2299" s="89">
        <f>_34_KNMI_Stations[[#This Row],[graaddagen]]*_34_KNMI_Stations[[#This Row],[Gewogen factor]]</f>
        <v>10.450000000000001</v>
      </c>
      <c r="P2299" s="89" cm="1">
        <f t="array" ref="P2299">IF(ISNUMBER(_34_KNMI_Stations[[#This Row],[Etmaal temperatuur °C]]),IF(_34_KNMI_Stations[[#This Row],[Etmaal temperatuur °C]]&gt;stookgrens[],_34_KNMI_Stations[[#This Row],[Etmaal temperatuur °C]]-stookgrens[],0),"")</f>
        <v>0</v>
      </c>
    </row>
    <row r="2300" spans="1:16" x14ac:dyDescent="0.25">
      <c r="A2300">
        <v>251</v>
      </c>
      <c r="B2300" s="110">
        <v>45976</v>
      </c>
      <c r="C2300" s="89">
        <v>10.9</v>
      </c>
      <c r="D2300" s="89">
        <v>6.9</v>
      </c>
      <c r="E2300" s="96">
        <v>110</v>
      </c>
      <c r="F2300" s="89">
        <v>3.6</v>
      </c>
      <c r="G2300" s="89">
        <v>1011.4</v>
      </c>
      <c r="H2300">
        <v>0.91</v>
      </c>
      <c r="I2300" t="s">
        <v>5</v>
      </c>
      <c r="J2300">
        <v>1.1000000000000001</v>
      </c>
      <c r="K2300">
        <v>11</v>
      </c>
      <c r="L2300">
        <v>2025</v>
      </c>
      <c r="M2300" t="s">
        <v>374</v>
      </c>
      <c r="N2300" s="89" cm="1">
        <f t="array" ref="N2300">IF(ISNUMBER(_34_KNMI_Stations[[#This Row],[Etmaal temperatuur °C]]),IF(_34_KNMI_Stations[[#This Row],[Etmaal temperatuur °C]]&lt;stookgrens[],stookgrens[]-_34_KNMI_Stations[[#This Row],[Etmaal temperatuur °C]],0),"")</f>
        <v>11.1</v>
      </c>
      <c r="O2300" s="89">
        <f>_34_KNMI_Stations[[#This Row],[graaddagen]]*_34_KNMI_Stations[[#This Row],[Gewogen factor]]</f>
        <v>12.21</v>
      </c>
      <c r="P2300" s="89" cm="1">
        <f t="array" ref="P2300">IF(ISNUMBER(_34_KNMI_Stations[[#This Row],[Etmaal temperatuur °C]]),IF(_34_KNMI_Stations[[#This Row],[Etmaal temperatuur °C]]&gt;stookgrens[],_34_KNMI_Stations[[#This Row],[Etmaal temperatuur °C]]-stookgrens[],0),"")</f>
        <v>0</v>
      </c>
    </row>
    <row r="2301" spans="1:16" x14ac:dyDescent="0.25">
      <c r="A2301">
        <v>251</v>
      </c>
      <c r="B2301" s="110">
        <v>45977</v>
      </c>
      <c r="C2301" s="89">
        <v>5.3</v>
      </c>
      <c r="D2301" s="89">
        <v>8.1999999999999993</v>
      </c>
      <c r="E2301" s="96">
        <v>497</v>
      </c>
      <c r="F2301" s="89">
        <v>1.3</v>
      </c>
      <c r="G2301" s="89">
        <v>1009.7</v>
      </c>
      <c r="H2301">
        <v>0.75</v>
      </c>
      <c r="I2301" t="s">
        <v>5</v>
      </c>
      <c r="J2301">
        <v>1.1000000000000001</v>
      </c>
      <c r="K2301">
        <v>11</v>
      </c>
      <c r="L2301">
        <v>2025</v>
      </c>
      <c r="M2301" t="s">
        <v>374</v>
      </c>
      <c r="N2301" s="89" cm="1">
        <f t="array" ref="N2301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2301" s="89">
        <f>_34_KNMI_Stations[[#This Row],[graaddagen]]*_34_KNMI_Stations[[#This Row],[Gewogen factor]]</f>
        <v>10.780000000000001</v>
      </c>
      <c r="P2301" s="89" cm="1">
        <f t="array" ref="P2301">IF(ISNUMBER(_34_KNMI_Stations[[#This Row],[Etmaal temperatuur °C]]),IF(_34_KNMI_Stations[[#This Row],[Etmaal temperatuur °C]]&gt;stookgrens[],_34_KNMI_Stations[[#This Row],[Etmaal temperatuur °C]]-stookgrens[],0),"")</f>
        <v>0</v>
      </c>
    </row>
    <row r="2302" spans="1:16" x14ac:dyDescent="0.25">
      <c r="A2302">
        <v>251</v>
      </c>
      <c r="B2302" s="110">
        <v>45978</v>
      </c>
      <c r="C2302" s="89">
        <v>7.8</v>
      </c>
      <c r="D2302" s="89">
        <v>7.2</v>
      </c>
      <c r="E2302" s="96">
        <v>294</v>
      </c>
      <c r="F2302" s="89">
        <v>1.3</v>
      </c>
      <c r="G2302" s="89">
        <v>1014.6</v>
      </c>
      <c r="H2302">
        <v>0.72</v>
      </c>
      <c r="I2302" t="s">
        <v>5</v>
      </c>
      <c r="J2302">
        <v>1.1000000000000001</v>
      </c>
      <c r="K2302">
        <v>11</v>
      </c>
      <c r="L2302">
        <v>2025</v>
      </c>
      <c r="M2302" t="s">
        <v>375</v>
      </c>
      <c r="N2302" s="89" cm="1">
        <f t="array" ref="N2302">IF(ISNUMBER(_34_KNMI_Stations[[#This Row],[Etmaal temperatuur °C]]),IF(_34_KNMI_Stations[[#This Row],[Etmaal temperatuur °C]]&lt;stookgrens[],stookgrens[]-_34_KNMI_Stations[[#This Row],[Etmaal temperatuur °C]],0),"")</f>
        <v>10.8</v>
      </c>
      <c r="O2302" s="89">
        <f>_34_KNMI_Stations[[#This Row],[graaddagen]]*_34_KNMI_Stations[[#This Row],[Gewogen factor]]</f>
        <v>11.880000000000003</v>
      </c>
      <c r="P2302" s="89" cm="1">
        <f t="array" ref="P2302">IF(ISNUMBER(_34_KNMI_Stations[[#This Row],[Etmaal temperatuur °C]]),IF(_34_KNMI_Stations[[#This Row],[Etmaal temperatuur °C]]&gt;stookgrens[],_34_KNMI_Stations[[#This Row],[Etmaal temperatuur °C]]-stookgrens[],0),"")</f>
        <v>0</v>
      </c>
    </row>
    <row r="2303" spans="1:16" x14ac:dyDescent="0.25">
      <c r="A2303">
        <v>251</v>
      </c>
      <c r="B2303" s="110">
        <v>45979</v>
      </c>
      <c r="C2303" s="89">
        <v>6.1</v>
      </c>
      <c r="D2303" s="89">
        <v>6</v>
      </c>
      <c r="E2303" s="96">
        <v>232</v>
      </c>
      <c r="F2303" s="89">
        <v>11.7</v>
      </c>
      <c r="G2303" s="89">
        <v>1012.3</v>
      </c>
      <c r="H2303">
        <v>0.79</v>
      </c>
      <c r="I2303" t="s">
        <v>5</v>
      </c>
      <c r="J2303">
        <v>1.1000000000000001</v>
      </c>
      <c r="K2303">
        <v>11</v>
      </c>
      <c r="L2303">
        <v>2025</v>
      </c>
      <c r="M2303" t="s">
        <v>375</v>
      </c>
      <c r="N2303" s="89" cm="1">
        <f t="array" ref="N2303">IF(ISNUMBER(_34_KNMI_Stations[[#This Row],[Etmaal temperatuur °C]]),IF(_34_KNMI_Stations[[#This Row],[Etmaal temperatuur °C]]&lt;stookgrens[],stookgrens[]-_34_KNMI_Stations[[#This Row],[Etmaal temperatuur °C]],0),"")</f>
        <v>12</v>
      </c>
      <c r="O2303" s="89">
        <f>_34_KNMI_Stations[[#This Row],[graaddagen]]*_34_KNMI_Stations[[#This Row],[Gewogen factor]]</f>
        <v>13.200000000000001</v>
      </c>
      <c r="P2303" s="89" cm="1">
        <f t="array" ref="P2303">IF(ISNUMBER(_34_KNMI_Stations[[#This Row],[Etmaal temperatuur °C]]),IF(_34_KNMI_Stations[[#This Row],[Etmaal temperatuur °C]]&gt;stookgrens[],_34_KNMI_Stations[[#This Row],[Etmaal temperatuur °C]]-stookgrens[],0),"")</f>
        <v>0</v>
      </c>
    </row>
    <row r="2304" spans="1:16" x14ac:dyDescent="0.25">
      <c r="A2304">
        <v>251</v>
      </c>
      <c r="B2304" s="110">
        <v>45980</v>
      </c>
      <c r="C2304" s="89">
        <v>6.6</v>
      </c>
      <c r="D2304" s="89">
        <v>5.8</v>
      </c>
      <c r="E2304" s="96">
        <v>118</v>
      </c>
      <c r="F2304" s="89">
        <v>9.1</v>
      </c>
      <c r="G2304" s="89">
        <v>1002.3</v>
      </c>
      <c r="H2304">
        <v>0.8</v>
      </c>
      <c r="I2304" t="s">
        <v>5</v>
      </c>
      <c r="J2304">
        <v>1.1000000000000001</v>
      </c>
      <c r="K2304">
        <v>11</v>
      </c>
      <c r="L2304">
        <v>2025</v>
      </c>
      <c r="M2304" t="s">
        <v>375</v>
      </c>
      <c r="N2304" s="89" cm="1">
        <f t="array" ref="N2304">IF(ISNUMBER(_34_KNMI_Stations[[#This Row],[Etmaal temperatuur °C]]),IF(_34_KNMI_Stations[[#This Row],[Etmaal temperatuur °C]]&lt;stookgrens[],stookgrens[]-_34_KNMI_Stations[[#This Row],[Etmaal temperatuur °C]],0),"")</f>
        <v>12.2</v>
      </c>
      <c r="O2304" s="89">
        <f>_34_KNMI_Stations[[#This Row],[graaddagen]]*_34_KNMI_Stations[[#This Row],[Gewogen factor]]</f>
        <v>13.42</v>
      </c>
      <c r="P2304" s="89" cm="1">
        <f t="array" ref="P2304">IF(ISNUMBER(_34_KNMI_Stations[[#This Row],[Etmaal temperatuur °C]]),IF(_34_KNMI_Stations[[#This Row],[Etmaal temperatuur °C]]&gt;stookgrens[],_34_KNMI_Stations[[#This Row],[Etmaal temperatuur °C]]-stookgrens[],0),"")</f>
        <v>0</v>
      </c>
    </row>
    <row r="2305" spans="1:16" x14ac:dyDescent="0.25">
      <c r="A2305">
        <v>251</v>
      </c>
      <c r="B2305" s="110">
        <v>45981</v>
      </c>
      <c r="C2305" s="89">
        <v>4</v>
      </c>
      <c r="D2305" s="89">
        <v>3.2</v>
      </c>
      <c r="E2305" s="96">
        <v>136</v>
      </c>
      <c r="F2305" s="89">
        <v>5.6</v>
      </c>
      <c r="G2305" s="89">
        <v>1009.7</v>
      </c>
      <c r="H2305">
        <v>0.84</v>
      </c>
      <c r="I2305" t="s">
        <v>5</v>
      </c>
      <c r="J2305">
        <v>1.1000000000000001</v>
      </c>
      <c r="K2305">
        <v>11</v>
      </c>
      <c r="L2305">
        <v>2025</v>
      </c>
      <c r="M2305" t="s">
        <v>375</v>
      </c>
      <c r="N2305" s="89" cm="1">
        <f t="array" ref="N2305">IF(ISNUMBER(_34_KNMI_Stations[[#This Row],[Etmaal temperatuur °C]]),IF(_34_KNMI_Stations[[#This Row],[Etmaal temperatuur °C]]&lt;stookgrens[],stookgrens[]-_34_KNMI_Stations[[#This Row],[Etmaal temperatuur °C]],0),"")</f>
        <v>14.8</v>
      </c>
      <c r="O2305" s="89">
        <f>_34_KNMI_Stations[[#This Row],[graaddagen]]*_34_KNMI_Stations[[#This Row],[Gewogen factor]]</f>
        <v>16.28</v>
      </c>
      <c r="P2305" s="89" cm="1">
        <f t="array" ref="P2305">IF(ISNUMBER(_34_KNMI_Stations[[#This Row],[Etmaal temperatuur °C]]),IF(_34_KNMI_Stations[[#This Row],[Etmaal temperatuur °C]]&gt;stookgrens[],_34_KNMI_Stations[[#This Row],[Etmaal temperatuur °C]]-stookgrens[],0),"")</f>
        <v>0</v>
      </c>
    </row>
    <row r="2306" spans="1:16" x14ac:dyDescent="0.25">
      <c r="A2306">
        <v>251</v>
      </c>
      <c r="B2306" s="110">
        <v>45982</v>
      </c>
      <c r="C2306" s="89">
        <v>3.3</v>
      </c>
      <c r="D2306" s="89">
        <v>2</v>
      </c>
      <c r="E2306" s="96">
        <v>326</v>
      </c>
      <c r="F2306" s="89">
        <v>2.5</v>
      </c>
      <c r="G2306" s="89">
        <v>1023.1</v>
      </c>
      <c r="H2306">
        <v>0.9</v>
      </c>
      <c r="I2306" t="s">
        <v>5</v>
      </c>
      <c r="J2306">
        <v>1.1000000000000001</v>
      </c>
      <c r="K2306">
        <v>11</v>
      </c>
      <c r="L2306">
        <v>2025</v>
      </c>
      <c r="M2306" t="s">
        <v>375</v>
      </c>
      <c r="N2306" s="89" cm="1">
        <f t="array" ref="N2306">IF(ISNUMBER(_34_KNMI_Stations[[#This Row],[Etmaal temperatuur °C]]),IF(_34_KNMI_Stations[[#This Row],[Etmaal temperatuur °C]]&lt;stookgrens[],stookgrens[]-_34_KNMI_Stations[[#This Row],[Etmaal temperatuur °C]],0),"")</f>
        <v>16</v>
      </c>
      <c r="O2306" s="89">
        <f>_34_KNMI_Stations[[#This Row],[graaddagen]]*_34_KNMI_Stations[[#This Row],[Gewogen factor]]</f>
        <v>17.600000000000001</v>
      </c>
      <c r="P2306" s="89" cm="1">
        <f t="array" ref="P2306">IF(ISNUMBER(_34_KNMI_Stations[[#This Row],[Etmaal temperatuur °C]]),IF(_34_KNMI_Stations[[#This Row],[Etmaal temperatuur °C]]&gt;stookgrens[],_34_KNMI_Stations[[#This Row],[Etmaal temperatuur °C]]-stookgrens[],0),"")</f>
        <v>0</v>
      </c>
    </row>
    <row r="2307" spans="1:16" x14ac:dyDescent="0.25">
      <c r="A2307">
        <v>251</v>
      </c>
      <c r="B2307" s="110">
        <v>45983</v>
      </c>
      <c r="C2307" s="89">
        <v>9.6999999999999993</v>
      </c>
      <c r="D2307" s="89">
        <v>4.2</v>
      </c>
      <c r="E2307" s="96">
        <v>230</v>
      </c>
      <c r="F2307" s="89">
        <v>0.1</v>
      </c>
      <c r="G2307" s="89">
        <v>1019.4</v>
      </c>
      <c r="H2307">
        <v>0.81</v>
      </c>
      <c r="I2307" t="s">
        <v>5</v>
      </c>
      <c r="J2307">
        <v>1.1000000000000001</v>
      </c>
      <c r="K2307">
        <v>11</v>
      </c>
      <c r="L2307">
        <v>2025</v>
      </c>
      <c r="M2307" t="s">
        <v>375</v>
      </c>
      <c r="N2307" s="89" cm="1">
        <f t="array" ref="N2307">IF(ISNUMBER(_34_KNMI_Stations[[#This Row],[Etmaal temperatuur °C]]),IF(_34_KNMI_Stations[[#This Row],[Etmaal temperatuur °C]]&lt;stookgrens[],stookgrens[]-_34_KNMI_Stations[[#This Row],[Etmaal temperatuur °C]],0),"")</f>
        <v>13.8</v>
      </c>
      <c r="O2307" s="89">
        <f>_34_KNMI_Stations[[#This Row],[graaddagen]]*_34_KNMI_Stations[[#This Row],[Gewogen factor]]</f>
        <v>15.180000000000001</v>
      </c>
      <c r="P2307" s="89" cm="1">
        <f t="array" ref="P2307">IF(ISNUMBER(_34_KNMI_Stations[[#This Row],[Etmaal temperatuur °C]]),IF(_34_KNMI_Stations[[#This Row],[Etmaal temperatuur °C]]&gt;stookgrens[],_34_KNMI_Stations[[#This Row],[Etmaal temperatuur °C]]-stookgrens[],0),"")</f>
        <v>0</v>
      </c>
    </row>
    <row r="2308" spans="1:16" x14ac:dyDescent="0.25">
      <c r="A2308">
        <v>251</v>
      </c>
      <c r="B2308" s="110">
        <v>45984</v>
      </c>
      <c r="C2308" s="89">
        <v>11.3</v>
      </c>
      <c r="D2308" s="89">
        <v>2.8</v>
      </c>
      <c r="E2308" s="96">
        <v>60</v>
      </c>
      <c r="F2308" s="89">
        <v>11.1</v>
      </c>
      <c r="G2308" s="89">
        <v>1001</v>
      </c>
      <c r="H2308">
        <v>0.92</v>
      </c>
      <c r="I2308" t="s">
        <v>5</v>
      </c>
      <c r="J2308">
        <v>1.1000000000000001</v>
      </c>
      <c r="K2308">
        <v>11</v>
      </c>
      <c r="L2308">
        <v>2025</v>
      </c>
      <c r="M2308" t="s">
        <v>375</v>
      </c>
      <c r="N2308" s="89" cm="1">
        <f t="array" ref="N2308">IF(ISNUMBER(_34_KNMI_Stations[[#This Row],[Etmaal temperatuur °C]]),IF(_34_KNMI_Stations[[#This Row],[Etmaal temperatuur °C]]&lt;stookgrens[],stookgrens[]-_34_KNMI_Stations[[#This Row],[Etmaal temperatuur °C]],0),"")</f>
        <v>15.2</v>
      </c>
      <c r="O2308" s="89">
        <f>_34_KNMI_Stations[[#This Row],[graaddagen]]*_34_KNMI_Stations[[#This Row],[Gewogen factor]]</f>
        <v>16.72</v>
      </c>
      <c r="P2308" s="89" cm="1">
        <f t="array" ref="P2308">IF(ISNUMBER(_34_KNMI_Stations[[#This Row],[Etmaal temperatuur °C]]),IF(_34_KNMI_Stations[[#This Row],[Etmaal temperatuur °C]]&gt;stookgrens[],_34_KNMI_Stations[[#This Row],[Etmaal temperatuur °C]]-stookgrens[],0),"")</f>
        <v>0</v>
      </c>
    </row>
    <row r="2309" spans="1:16" x14ac:dyDescent="0.25">
      <c r="A2309">
        <v>251</v>
      </c>
      <c r="B2309" s="110">
        <v>45985</v>
      </c>
      <c r="C2309" s="89">
        <v>4.9000000000000004</v>
      </c>
      <c r="D2309" s="89">
        <v>4.5</v>
      </c>
      <c r="E2309" s="96">
        <v>405</v>
      </c>
      <c r="F2309" s="89">
        <v>-0.1</v>
      </c>
      <c r="G2309" s="89">
        <v>992.9</v>
      </c>
      <c r="H2309">
        <v>0.94</v>
      </c>
      <c r="I2309" t="s">
        <v>5</v>
      </c>
      <c r="J2309">
        <v>1.1000000000000001</v>
      </c>
      <c r="K2309">
        <v>11</v>
      </c>
      <c r="L2309">
        <v>2025</v>
      </c>
      <c r="M2309" t="s">
        <v>376</v>
      </c>
      <c r="N2309" s="89" cm="1">
        <f t="array" ref="N2309">IF(ISNUMBER(_34_KNMI_Stations[[#This Row],[Etmaal temperatuur °C]]),IF(_34_KNMI_Stations[[#This Row],[Etmaal temperatuur °C]]&lt;stookgrens[],stookgrens[]-_34_KNMI_Stations[[#This Row],[Etmaal temperatuur °C]],0),"")</f>
        <v>13.5</v>
      </c>
      <c r="O2309" s="89">
        <f>_34_KNMI_Stations[[#This Row],[graaddagen]]*_34_KNMI_Stations[[#This Row],[Gewogen factor]]</f>
        <v>14.850000000000001</v>
      </c>
      <c r="P2309" s="89" cm="1">
        <f t="array" ref="P2309">IF(ISNUMBER(_34_KNMI_Stations[[#This Row],[Etmaal temperatuur °C]]),IF(_34_KNMI_Stations[[#This Row],[Etmaal temperatuur °C]]&gt;stookgrens[],_34_KNMI_Stations[[#This Row],[Etmaal temperatuur °C]]-stookgrens[],0),"")</f>
        <v>0</v>
      </c>
    </row>
    <row r="2310" spans="1:16" x14ac:dyDescent="0.25">
      <c r="A2310">
        <v>251</v>
      </c>
      <c r="B2310" s="110">
        <v>45986</v>
      </c>
      <c r="C2310" s="89">
        <v>5.4</v>
      </c>
      <c r="D2310" s="89">
        <v>6.2</v>
      </c>
      <c r="E2310" s="96">
        <v>154</v>
      </c>
      <c r="F2310" s="89">
        <v>9.1</v>
      </c>
      <c r="G2310" s="89">
        <v>1007.1</v>
      </c>
      <c r="H2310">
        <v>0.87</v>
      </c>
      <c r="I2310" t="s">
        <v>5</v>
      </c>
      <c r="J2310">
        <v>1.1000000000000001</v>
      </c>
      <c r="K2310">
        <v>11</v>
      </c>
      <c r="L2310">
        <v>2025</v>
      </c>
      <c r="M2310" t="s">
        <v>376</v>
      </c>
      <c r="N2310" s="89" cm="1">
        <f t="array" ref="N2310">IF(ISNUMBER(_34_KNMI_Stations[[#This Row],[Etmaal temperatuur °C]]),IF(_34_KNMI_Stations[[#This Row],[Etmaal temperatuur °C]]&lt;stookgrens[],stookgrens[]-_34_KNMI_Stations[[#This Row],[Etmaal temperatuur °C]],0),"")</f>
        <v>11.8</v>
      </c>
      <c r="O2310" s="89">
        <f>_34_KNMI_Stations[[#This Row],[graaddagen]]*_34_KNMI_Stations[[#This Row],[Gewogen factor]]</f>
        <v>12.980000000000002</v>
      </c>
      <c r="P2310" s="89" cm="1">
        <f t="array" ref="P2310">IF(ISNUMBER(_34_KNMI_Stations[[#This Row],[Etmaal temperatuur °C]]),IF(_34_KNMI_Stations[[#This Row],[Etmaal temperatuur °C]]&gt;stookgrens[],_34_KNMI_Stations[[#This Row],[Etmaal temperatuur °C]]-stookgrens[],0),"")</f>
        <v>0</v>
      </c>
    </row>
    <row r="2311" spans="1:16" x14ac:dyDescent="0.25">
      <c r="A2311">
        <v>251</v>
      </c>
      <c r="B2311" s="110">
        <v>45987</v>
      </c>
      <c r="C2311" s="89">
        <v>4</v>
      </c>
      <c r="D2311" s="89">
        <v>4.5</v>
      </c>
      <c r="E2311" s="96">
        <v>337</v>
      </c>
      <c r="F2311" s="89">
        <v>0.9</v>
      </c>
      <c r="G2311" s="89">
        <v>1019.5</v>
      </c>
      <c r="H2311">
        <v>0.96</v>
      </c>
      <c r="I2311" t="s">
        <v>5</v>
      </c>
      <c r="J2311">
        <v>1.1000000000000001</v>
      </c>
      <c r="K2311">
        <v>11</v>
      </c>
      <c r="L2311">
        <v>2025</v>
      </c>
      <c r="M2311" t="s">
        <v>376</v>
      </c>
      <c r="N2311" s="89" cm="1">
        <f t="array" ref="N2311">IF(ISNUMBER(_34_KNMI_Stations[[#This Row],[Etmaal temperatuur °C]]),IF(_34_KNMI_Stations[[#This Row],[Etmaal temperatuur °C]]&lt;stookgrens[],stookgrens[]-_34_KNMI_Stations[[#This Row],[Etmaal temperatuur °C]],0),"")</f>
        <v>13.5</v>
      </c>
      <c r="O2311" s="89">
        <f>_34_KNMI_Stations[[#This Row],[graaddagen]]*_34_KNMI_Stations[[#This Row],[Gewogen factor]]</f>
        <v>14.850000000000001</v>
      </c>
      <c r="P2311" s="89" cm="1">
        <f t="array" ref="P2311">IF(ISNUMBER(_34_KNMI_Stations[[#This Row],[Etmaal temperatuur °C]]),IF(_34_KNMI_Stations[[#This Row],[Etmaal temperatuur °C]]&gt;stookgrens[],_34_KNMI_Stations[[#This Row],[Etmaal temperatuur °C]]-stookgrens[],0),"")</f>
        <v>0</v>
      </c>
    </row>
    <row r="2312" spans="1:16" x14ac:dyDescent="0.25">
      <c r="A2312">
        <v>251</v>
      </c>
      <c r="B2312" s="110">
        <v>45988</v>
      </c>
      <c r="C2312" s="89">
        <v>9.6999999999999993</v>
      </c>
      <c r="D2312" s="89">
        <v>6.4</v>
      </c>
      <c r="E2312" s="96">
        <v>61</v>
      </c>
      <c r="F2312" s="89">
        <v>2.2999999999999998</v>
      </c>
      <c r="G2312" s="89">
        <v>1012.7</v>
      </c>
      <c r="H2312">
        <v>0.96</v>
      </c>
      <c r="I2312" t="s">
        <v>5</v>
      </c>
      <c r="J2312">
        <v>1.1000000000000001</v>
      </c>
      <c r="K2312">
        <v>11</v>
      </c>
      <c r="L2312">
        <v>2025</v>
      </c>
      <c r="M2312" t="s">
        <v>376</v>
      </c>
      <c r="N2312" s="89" cm="1">
        <f t="array" ref="N2312">IF(ISNUMBER(_34_KNMI_Stations[[#This Row],[Etmaal temperatuur °C]]),IF(_34_KNMI_Stations[[#This Row],[Etmaal temperatuur °C]]&lt;stookgrens[],stookgrens[]-_34_KNMI_Stations[[#This Row],[Etmaal temperatuur °C]],0),"")</f>
        <v>11.6</v>
      </c>
      <c r="O2312" s="89">
        <f>_34_KNMI_Stations[[#This Row],[graaddagen]]*_34_KNMI_Stations[[#This Row],[Gewogen factor]]</f>
        <v>12.76</v>
      </c>
      <c r="P2312" s="89" cm="1">
        <f t="array" ref="P2312">IF(ISNUMBER(_34_KNMI_Stations[[#This Row],[Etmaal temperatuur °C]]),IF(_34_KNMI_Stations[[#This Row],[Etmaal temperatuur °C]]&gt;stookgrens[],_34_KNMI_Stations[[#This Row],[Etmaal temperatuur °C]]-stookgrens[],0),"")</f>
        <v>0</v>
      </c>
    </row>
    <row r="2313" spans="1:16" x14ac:dyDescent="0.25">
      <c r="A2313">
        <v>251</v>
      </c>
      <c r="B2313" s="110">
        <v>45989</v>
      </c>
      <c r="C2313" s="89">
        <v>7.8</v>
      </c>
      <c r="D2313" s="89">
        <v>8.3000000000000007</v>
      </c>
      <c r="E2313" s="96">
        <v>241</v>
      </c>
      <c r="F2313" s="89">
        <v>2.2000000000000002</v>
      </c>
      <c r="G2313" s="89">
        <v>1009.6</v>
      </c>
      <c r="H2313">
        <v>0.96</v>
      </c>
      <c r="I2313" t="s">
        <v>5</v>
      </c>
      <c r="J2313">
        <v>1.1000000000000001</v>
      </c>
      <c r="K2313">
        <v>11</v>
      </c>
      <c r="L2313">
        <v>2025</v>
      </c>
      <c r="M2313" t="s">
        <v>376</v>
      </c>
      <c r="N2313" s="89" cm="1">
        <f t="array" ref="N2313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2313" s="89">
        <f>_34_KNMI_Stations[[#This Row],[graaddagen]]*_34_KNMI_Stations[[#This Row],[Gewogen factor]]</f>
        <v>10.67</v>
      </c>
      <c r="P2313" s="89" cm="1">
        <f t="array" ref="P2313">IF(ISNUMBER(_34_KNMI_Stations[[#This Row],[Etmaal temperatuur °C]]),IF(_34_KNMI_Stations[[#This Row],[Etmaal temperatuur °C]]&gt;stookgrens[],_34_KNMI_Stations[[#This Row],[Etmaal temperatuur °C]]-stookgrens[],0),"")</f>
        <v>0</v>
      </c>
    </row>
    <row r="2314" spans="1:16" x14ac:dyDescent="0.25">
      <c r="A2314">
        <v>251</v>
      </c>
      <c r="B2314" s="110">
        <v>45990</v>
      </c>
      <c r="C2314" s="89">
        <v>8</v>
      </c>
      <c r="D2314" s="89">
        <v>7.7</v>
      </c>
      <c r="E2314" s="96">
        <v>142</v>
      </c>
      <c r="F2314" s="89">
        <v>0.2</v>
      </c>
      <c r="G2314" s="89">
        <v>1004.5</v>
      </c>
      <c r="H2314">
        <v>0.94</v>
      </c>
      <c r="I2314" t="s">
        <v>5</v>
      </c>
      <c r="J2314">
        <v>1.1000000000000001</v>
      </c>
      <c r="K2314">
        <v>11</v>
      </c>
      <c r="L2314">
        <v>2025</v>
      </c>
      <c r="M2314" t="s">
        <v>376</v>
      </c>
      <c r="N2314" s="89" cm="1">
        <f t="array" ref="N2314">IF(ISNUMBER(_34_KNMI_Stations[[#This Row],[Etmaal temperatuur °C]]),IF(_34_KNMI_Stations[[#This Row],[Etmaal temperatuur °C]]&lt;stookgrens[],stookgrens[]-_34_KNMI_Stations[[#This Row],[Etmaal temperatuur °C]],0),"")</f>
        <v>10.3</v>
      </c>
      <c r="O2314" s="89">
        <f>_34_KNMI_Stations[[#This Row],[graaddagen]]*_34_KNMI_Stations[[#This Row],[Gewogen factor]]</f>
        <v>11.330000000000002</v>
      </c>
      <c r="P2314" s="89" cm="1">
        <f t="array" ref="P2314">IF(ISNUMBER(_34_KNMI_Stations[[#This Row],[Etmaal temperatuur °C]]),IF(_34_KNMI_Stations[[#This Row],[Etmaal temperatuur °C]]&gt;stookgrens[],_34_KNMI_Stations[[#This Row],[Etmaal temperatuur °C]]-stookgrens[],0),"")</f>
        <v>0</v>
      </c>
    </row>
    <row r="2315" spans="1:16" x14ac:dyDescent="0.25">
      <c r="A2315">
        <v>251</v>
      </c>
      <c r="B2315" s="110">
        <v>45991</v>
      </c>
      <c r="C2315" s="89">
        <v>8</v>
      </c>
      <c r="D2315" s="89">
        <v>6.9</v>
      </c>
      <c r="E2315" s="96">
        <v>186</v>
      </c>
      <c r="F2315" s="89">
        <v>2.2000000000000002</v>
      </c>
      <c r="G2315" s="89">
        <v>1007.3</v>
      </c>
      <c r="H2315">
        <v>0.83</v>
      </c>
      <c r="I2315" t="s">
        <v>5</v>
      </c>
      <c r="J2315">
        <v>1.1000000000000001</v>
      </c>
      <c r="K2315">
        <v>11</v>
      </c>
      <c r="L2315">
        <v>2025</v>
      </c>
      <c r="M2315" t="s">
        <v>376</v>
      </c>
      <c r="N2315" s="89" cm="1">
        <f t="array" ref="N2315">IF(ISNUMBER(_34_KNMI_Stations[[#This Row],[Etmaal temperatuur °C]]),IF(_34_KNMI_Stations[[#This Row],[Etmaal temperatuur °C]]&lt;stookgrens[],stookgrens[]-_34_KNMI_Stations[[#This Row],[Etmaal temperatuur °C]],0),"")</f>
        <v>11.1</v>
      </c>
      <c r="O2315" s="89">
        <f>_34_KNMI_Stations[[#This Row],[graaddagen]]*_34_KNMI_Stations[[#This Row],[Gewogen factor]]</f>
        <v>12.21</v>
      </c>
      <c r="P2315" s="89" cm="1">
        <f t="array" ref="P2315">IF(ISNUMBER(_34_KNMI_Stations[[#This Row],[Etmaal temperatuur °C]]),IF(_34_KNMI_Stations[[#This Row],[Etmaal temperatuur °C]]&gt;stookgrens[],_34_KNMI_Stations[[#This Row],[Etmaal temperatuur °C]]-stookgrens[],0),"")</f>
        <v>0</v>
      </c>
    </row>
    <row r="2316" spans="1:16" x14ac:dyDescent="0.25">
      <c r="A2316">
        <v>251</v>
      </c>
      <c r="B2316" s="110">
        <v>45992</v>
      </c>
      <c r="C2316" s="89">
        <v>11.3</v>
      </c>
      <c r="D2316" s="89">
        <v>6.2</v>
      </c>
      <c r="E2316" s="96">
        <v>124</v>
      </c>
      <c r="F2316" s="89">
        <v>1.3</v>
      </c>
      <c r="G2316" s="89">
        <v>1007.8</v>
      </c>
      <c r="H2316">
        <v>0.87</v>
      </c>
      <c r="I2316" t="s">
        <v>5</v>
      </c>
      <c r="J2316">
        <v>1.1000000000000001</v>
      </c>
      <c r="K2316">
        <v>12</v>
      </c>
      <c r="L2316">
        <v>2025</v>
      </c>
      <c r="M2316" t="s">
        <v>377</v>
      </c>
      <c r="N2316" s="89" cm="1">
        <f t="array" ref="N2316">IF(ISNUMBER(_34_KNMI_Stations[[#This Row],[Etmaal temperatuur °C]]),IF(_34_KNMI_Stations[[#This Row],[Etmaal temperatuur °C]]&lt;stookgrens[],stookgrens[]-_34_KNMI_Stations[[#This Row],[Etmaal temperatuur °C]],0),"")</f>
        <v>11.8</v>
      </c>
      <c r="O2316" s="89">
        <f>_34_KNMI_Stations[[#This Row],[graaddagen]]*_34_KNMI_Stations[[#This Row],[Gewogen factor]]</f>
        <v>12.980000000000002</v>
      </c>
      <c r="P2316" s="89" cm="1">
        <f t="array" ref="P2316">IF(ISNUMBER(_34_KNMI_Stations[[#This Row],[Etmaal temperatuur °C]]),IF(_34_KNMI_Stations[[#This Row],[Etmaal temperatuur °C]]&gt;stookgrens[],_34_KNMI_Stations[[#This Row],[Etmaal temperatuur °C]]-stookgrens[],0),"")</f>
        <v>0</v>
      </c>
    </row>
    <row r="2317" spans="1:16" x14ac:dyDescent="0.25">
      <c r="A2317">
        <v>251</v>
      </c>
      <c r="B2317" s="110">
        <v>45993</v>
      </c>
      <c r="C2317" s="89">
        <v>7.9</v>
      </c>
      <c r="D2317" s="89">
        <v>6.6</v>
      </c>
      <c r="E2317" s="96">
        <v>151</v>
      </c>
      <c r="F2317" s="89">
        <v>0.2</v>
      </c>
      <c r="G2317" s="89">
        <v>1006.3</v>
      </c>
      <c r="H2317">
        <v>0.85</v>
      </c>
      <c r="I2317" t="s">
        <v>5</v>
      </c>
      <c r="J2317">
        <v>1.1000000000000001</v>
      </c>
      <c r="K2317">
        <v>12</v>
      </c>
      <c r="L2317">
        <v>2025</v>
      </c>
      <c r="M2317" t="s">
        <v>377</v>
      </c>
      <c r="N2317" s="89" cm="1">
        <f t="array" ref="N2317">IF(ISNUMBER(_34_KNMI_Stations[[#This Row],[Etmaal temperatuur °C]]),IF(_34_KNMI_Stations[[#This Row],[Etmaal temperatuur °C]]&lt;stookgrens[],stookgrens[]-_34_KNMI_Stations[[#This Row],[Etmaal temperatuur °C]],0),"")</f>
        <v>11.4</v>
      </c>
      <c r="O2317" s="89">
        <f>_34_KNMI_Stations[[#This Row],[graaddagen]]*_34_KNMI_Stations[[#This Row],[Gewogen factor]]</f>
        <v>12.540000000000001</v>
      </c>
      <c r="P2317" s="89" cm="1">
        <f t="array" ref="P2317">IF(ISNUMBER(_34_KNMI_Stations[[#This Row],[Etmaal temperatuur °C]]),IF(_34_KNMI_Stations[[#This Row],[Etmaal temperatuur °C]]&gt;stookgrens[],_34_KNMI_Stations[[#This Row],[Etmaal temperatuur °C]]-stookgrens[],0),"")</f>
        <v>0</v>
      </c>
    </row>
    <row r="2318" spans="1:16" x14ac:dyDescent="0.25">
      <c r="A2318">
        <v>251</v>
      </c>
      <c r="B2318" s="110">
        <v>45994</v>
      </c>
      <c r="C2318" s="89">
        <v>4.4000000000000004</v>
      </c>
      <c r="D2318" s="89">
        <v>6.3</v>
      </c>
      <c r="E2318" s="96">
        <v>100</v>
      </c>
      <c r="F2318" s="89">
        <v>0</v>
      </c>
      <c r="G2318" s="89">
        <v>1010.2</v>
      </c>
      <c r="H2318">
        <v>0.95</v>
      </c>
      <c r="I2318" t="s">
        <v>5</v>
      </c>
      <c r="J2318">
        <v>1.1000000000000001</v>
      </c>
      <c r="K2318">
        <v>12</v>
      </c>
      <c r="L2318">
        <v>2025</v>
      </c>
      <c r="M2318" t="s">
        <v>377</v>
      </c>
      <c r="N2318" s="89" cm="1">
        <f t="array" ref="N2318">IF(ISNUMBER(_34_KNMI_Stations[[#This Row],[Etmaal temperatuur °C]]),IF(_34_KNMI_Stations[[#This Row],[Etmaal temperatuur °C]]&lt;stookgrens[],stookgrens[]-_34_KNMI_Stations[[#This Row],[Etmaal temperatuur °C]],0),"")</f>
        <v>11.7</v>
      </c>
      <c r="O2318" s="89">
        <f>_34_KNMI_Stations[[#This Row],[graaddagen]]*_34_KNMI_Stations[[#This Row],[Gewogen factor]]</f>
        <v>12.870000000000001</v>
      </c>
      <c r="P2318" s="89" cm="1">
        <f t="array" ref="P2318">IF(ISNUMBER(_34_KNMI_Stations[[#This Row],[Etmaal temperatuur °C]]),IF(_34_KNMI_Stations[[#This Row],[Etmaal temperatuur °C]]&gt;stookgrens[],_34_KNMI_Stations[[#This Row],[Etmaal temperatuur °C]]-stookgrens[],0),"")</f>
        <v>0</v>
      </c>
    </row>
    <row r="2319" spans="1:16" x14ac:dyDescent="0.25">
      <c r="A2319">
        <v>251</v>
      </c>
      <c r="B2319" s="110">
        <v>45995</v>
      </c>
      <c r="C2319" s="89">
        <v>6</v>
      </c>
      <c r="D2319" s="89">
        <v>5.7</v>
      </c>
      <c r="E2319" s="96">
        <v>185</v>
      </c>
      <c r="F2319" s="89">
        <v>-0.1</v>
      </c>
      <c r="G2319" s="89">
        <v>1005.5</v>
      </c>
      <c r="H2319">
        <v>0.94</v>
      </c>
      <c r="I2319" t="s">
        <v>5</v>
      </c>
      <c r="J2319">
        <v>1.1000000000000001</v>
      </c>
      <c r="K2319">
        <v>12</v>
      </c>
      <c r="L2319">
        <v>2025</v>
      </c>
      <c r="M2319" t="s">
        <v>377</v>
      </c>
      <c r="N2319" s="89" cm="1">
        <f t="array" ref="N2319">IF(ISNUMBER(_34_KNMI_Stations[[#This Row],[Etmaal temperatuur °C]]),IF(_34_KNMI_Stations[[#This Row],[Etmaal temperatuur °C]]&lt;stookgrens[],stookgrens[]-_34_KNMI_Stations[[#This Row],[Etmaal temperatuur °C]],0),"")</f>
        <v>12.3</v>
      </c>
      <c r="O2319" s="89">
        <f>_34_KNMI_Stations[[#This Row],[graaddagen]]*_34_KNMI_Stations[[#This Row],[Gewogen factor]]</f>
        <v>13.530000000000001</v>
      </c>
      <c r="P2319" s="89" cm="1">
        <f t="array" ref="P2319">IF(ISNUMBER(_34_KNMI_Stations[[#This Row],[Etmaal temperatuur °C]]),IF(_34_KNMI_Stations[[#This Row],[Etmaal temperatuur °C]]&gt;stookgrens[],_34_KNMI_Stations[[#This Row],[Etmaal temperatuur °C]]-stookgrens[],0),"")</f>
        <v>0</v>
      </c>
    </row>
    <row r="2320" spans="1:16" x14ac:dyDescent="0.25">
      <c r="A2320">
        <v>251</v>
      </c>
      <c r="B2320" s="110">
        <v>45996</v>
      </c>
      <c r="C2320" s="89">
        <v>6.1</v>
      </c>
      <c r="D2320" s="89">
        <v>4.7</v>
      </c>
      <c r="E2320" s="96">
        <v>92</v>
      </c>
      <c r="F2320" s="89">
        <v>0</v>
      </c>
      <c r="G2320" s="89">
        <v>1008</v>
      </c>
      <c r="H2320">
        <v>0.96</v>
      </c>
      <c r="I2320" t="s">
        <v>5</v>
      </c>
      <c r="J2320">
        <v>1.1000000000000001</v>
      </c>
      <c r="K2320">
        <v>12</v>
      </c>
      <c r="L2320">
        <v>2025</v>
      </c>
      <c r="M2320" t="s">
        <v>377</v>
      </c>
      <c r="N2320" s="89" cm="1">
        <f t="array" ref="N2320">IF(ISNUMBER(_34_KNMI_Stations[[#This Row],[Etmaal temperatuur °C]]),IF(_34_KNMI_Stations[[#This Row],[Etmaal temperatuur °C]]&lt;stookgrens[],stookgrens[]-_34_KNMI_Stations[[#This Row],[Etmaal temperatuur °C]],0),"")</f>
        <v>13.3</v>
      </c>
      <c r="O2320" s="89">
        <f>_34_KNMI_Stations[[#This Row],[graaddagen]]*_34_KNMI_Stations[[#This Row],[Gewogen factor]]</f>
        <v>14.630000000000003</v>
      </c>
      <c r="P2320" s="89" cm="1">
        <f t="array" ref="P2320">IF(ISNUMBER(_34_KNMI_Stations[[#This Row],[Etmaal temperatuur °C]]),IF(_34_KNMI_Stations[[#This Row],[Etmaal temperatuur °C]]&gt;stookgrens[],_34_KNMI_Stations[[#This Row],[Etmaal temperatuur °C]]-stookgrens[],0),"")</f>
        <v>0</v>
      </c>
    </row>
    <row r="2321" spans="1:16" x14ac:dyDescent="0.25">
      <c r="A2321">
        <v>251</v>
      </c>
      <c r="B2321" s="110">
        <v>45997</v>
      </c>
      <c r="C2321" s="89">
        <v>8.8000000000000007</v>
      </c>
      <c r="D2321" s="89">
        <v>6.5</v>
      </c>
      <c r="E2321" s="96">
        <v>81</v>
      </c>
      <c r="F2321" s="89">
        <v>6.4</v>
      </c>
      <c r="G2321" s="89">
        <v>998.9</v>
      </c>
      <c r="H2321">
        <v>0.96</v>
      </c>
      <c r="I2321" t="s">
        <v>5</v>
      </c>
      <c r="J2321">
        <v>1.1000000000000001</v>
      </c>
      <c r="K2321">
        <v>12</v>
      </c>
      <c r="L2321">
        <v>2025</v>
      </c>
      <c r="M2321" t="s">
        <v>377</v>
      </c>
      <c r="N2321" s="89" cm="1">
        <f t="array" ref="N2321">IF(ISNUMBER(_34_KNMI_Stations[[#This Row],[Etmaal temperatuur °C]]),IF(_34_KNMI_Stations[[#This Row],[Etmaal temperatuur °C]]&lt;stookgrens[],stookgrens[]-_34_KNMI_Stations[[#This Row],[Etmaal temperatuur °C]],0),"")</f>
        <v>11.5</v>
      </c>
      <c r="O2321" s="89">
        <f>_34_KNMI_Stations[[#This Row],[graaddagen]]*_34_KNMI_Stations[[#This Row],[Gewogen factor]]</f>
        <v>12.65</v>
      </c>
      <c r="P2321" s="89" cm="1">
        <f t="array" ref="P2321">IF(ISNUMBER(_34_KNMI_Stations[[#This Row],[Etmaal temperatuur °C]]),IF(_34_KNMI_Stations[[#This Row],[Etmaal temperatuur °C]]&gt;stookgrens[],_34_KNMI_Stations[[#This Row],[Etmaal temperatuur °C]]-stookgrens[],0),"")</f>
        <v>0</v>
      </c>
    </row>
    <row r="2322" spans="1:16" x14ac:dyDescent="0.25">
      <c r="A2322">
        <v>251</v>
      </c>
      <c r="B2322" s="110">
        <v>45998</v>
      </c>
      <c r="C2322" s="89">
        <v>6.8</v>
      </c>
      <c r="D2322" s="89">
        <v>8.6999999999999993</v>
      </c>
      <c r="E2322" s="96">
        <v>206</v>
      </c>
      <c r="F2322" s="89">
        <v>7.8</v>
      </c>
      <c r="G2322" s="89">
        <v>1001.8</v>
      </c>
      <c r="H2322">
        <v>0.96</v>
      </c>
      <c r="I2322" t="s">
        <v>5</v>
      </c>
      <c r="J2322">
        <v>1.1000000000000001</v>
      </c>
      <c r="K2322">
        <v>12</v>
      </c>
      <c r="L2322">
        <v>2025</v>
      </c>
      <c r="M2322" t="s">
        <v>377</v>
      </c>
      <c r="N2322" s="89" cm="1">
        <f t="array" ref="N2322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2322" s="89">
        <f>_34_KNMI_Stations[[#This Row],[graaddagen]]*_34_KNMI_Stations[[#This Row],[Gewogen factor]]</f>
        <v>10.230000000000002</v>
      </c>
      <c r="P2322" s="89" cm="1">
        <f t="array" ref="P2322">IF(ISNUMBER(_34_KNMI_Stations[[#This Row],[Etmaal temperatuur °C]]),IF(_34_KNMI_Stations[[#This Row],[Etmaal temperatuur °C]]&gt;stookgrens[],_34_KNMI_Stations[[#This Row],[Etmaal temperatuur °C]]-stookgrens[],0),"")</f>
        <v>0</v>
      </c>
    </row>
    <row r="2323" spans="1:16" x14ac:dyDescent="0.25">
      <c r="A2323">
        <v>251</v>
      </c>
      <c r="B2323" s="110">
        <v>45999</v>
      </c>
      <c r="C2323" s="89">
        <v>7.1</v>
      </c>
      <c r="D2323" s="89">
        <v>9.5</v>
      </c>
      <c r="E2323" s="96">
        <v>172</v>
      </c>
      <c r="F2323" s="89">
        <v>0.1</v>
      </c>
      <c r="G2323" s="89">
        <v>1007.7</v>
      </c>
      <c r="H2323">
        <v>0.95</v>
      </c>
      <c r="I2323" t="s">
        <v>5</v>
      </c>
      <c r="J2323">
        <v>1.1000000000000001</v>
      </c>
      <c r="K2323">
        <v>12</v>
      </c>
      <c r="L2323">
        <v>2025</v>
      </c>
      <c r="M2323" t="s">
        <v>378</v>
      </c>
      <c r="N2323" s="89" cm="1">
        <f t="array" ref="N2323">IF(ISNUMBER(_34_KNMI_Stations[[#This Row],[Etmaal temperatuur °C]]),IF(_34_KNMI_Stations[[#This Row],[Etmaal temperatuur °C]]&lt;stookgrens[],stookgrens[]-_34_KNMI_Stations[[#This Row],[Etmaal temperatuur °C]],0),"")</f>
        <v>8.5</v>
      </c>
      <c r="O2323" s="89">
        <f>_34_KNMI_Stations[[#This Row],[graaddagen]]*_34_KNMI_Stations[[#This Row],[Gewogen factor]]</f>
        <v>9.3500000000000014</v>
      </c>
      <c r="P2323" s="89" cm="1">
        <f t="array" ref="P2323">IF(ISNUMBER(_34_KNMI_Stations[[#This Row],[Etmaal temperatuur °C]]),IF(_34_KNMI_Stations[[#This Row],[Etmaal temperatuur °C]]&gt;stookgrens[],_34_KNMI_Stations[[#This Row],[Etmaal temperatuur °C]]-stookgrens[],0),"")</f>
        <v>0</v>
      </c>
    </row>
    <row r="2324" spans="1:16" x14ac:dyDescent="0.25">
      <c r="A2324">
        <v>251</v>
      </c>
      <c r="B2324" s="110">
        <v>46000</v>
      </c>
      <c r="C2324" s="89">
        <v>8.1999999999999993</v>
      </c>
      <c r="D2324" s="89">
        <v>9.6999999999999993</v>
      </c>
      <c r="E2324" s="96">
        <v>103</v>
      </c>
      <c r="F2324" s="89">
        <v>2.5</v>
      </c>
      <c r="G2324" s="89">
        <v>1007.9</v>
      </c>
      <c r="H2324">
        <v>0.94</v>
      </c>
      <c r="I2324" t="s">
        <v>5</v>
      </c>
      <c r="J2324">
        <v>1.1000000000000001</v>
      </c>
      <c r="K2324">
        <v>12</v>
      </c>
      <c r="L2324">
        <v>2025</v>
      </c>
      <c r="M2324" t="s">
        <v>378</v>
      </c>
      <c r="N2324" s="89" cm="1">
        <f t="array" ref="N2324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2324" s="89">
        <f>_34_KNMI_Stations[[#This Row],[graaddagen]]*_34_KNMI_Stations[[#This Row],[Gewogen factor]]</f>
        <v>9.1300000000000008</v>
      </c>
      <c r="P2324" s="89" cm="1">
        <f t="array" ref="P2324">IF(ISNUMBER(_34_KNMI_Stations[[#This Row],[Etmaal temperatuur °C]]),IF(_34_KNMI_Stations[[#This Row],[Etmaal temperatuur °C]]&gt;stookgrens[],_34_KNMI_Stations[[#This Row],[Etmaal temperatuur °C]]-stookgrens[],0),"")</f>
        <v>0</v>
      </c>
    </row>
    <row r="2325" spans="1:16" x14ac:dyDescent="0.25">
      <c r="A2325">
        <v>251</v>
      </c>
      <c r="B2325" s="110">
        <v>46001</v>
      </c>
      <c r="C2325" s="89">
        <v>8.1</v>
      </c>
      <c r="D2325" s="89">
        <v>9.9</v>
      </c>
      <c r="E2325" s="96">
        <v>243</v>
      </c>
      <c r="F2325" s="89">
        <v>0</v>
      </c>
      <c r="G2325" s="89">
        <v>1013.7</v>
      </c>
      <c r="H2325">
        <v>0.93</v>
      </c>
      <c r="I2325" t="s">
        <v>5</v>
      </c>
      <c r="J2325">
        <v>1.1000000000000001</v>
      </c>
      <c r="K2325">
        <v>12</v>
      </c>
      <c r="L2325">
        <v>2025</v>
      </c>
      <c r="M2325" t="s">
        <v>378</v>
      </c>
      <c r="N2325" s="89" cm="1">
        <f t="array" ref="N2325">IF(ISNUMBER(_34_KNMI_Stations[[#This Row],[Etmaal temperatuur °C]]),IF(_34_KNMI_Stations[[#This Row],[Etmaal temperatuur °C]]&lt;stookgrens[],stookgrens[]-_34_KNMI_Stations[[#This Row],[Etmaal temperatuur °C]],0),"")</f>
        <v>8.1</v>
      </c>
      <c r="O2325" s="89">
        <f>_34_KNMI_Stations[[#This Row],[graaddagen]]*_34_KNMI_Stations[[#This Row],[Gewogen factor]]</f>
        <v>8.91</v>
      </c>
      <c r="P2325" s="89" cm="1">
        <f t="array" ref="P2325">IF(ISNUMBER(_34_KNMI_Stations[[#This Row],[Etmaal temperatuur °C]]),IF(_34_KNMI_Stations[[#This Row],[Etmaal temperatuur °C]]&gt;stookgrens[],_34_KNMI_Stations[[#This Row],[Etmaal temperatuur °C]]-stookgrens[],0),"")</f>
        <v>0</v>
      </c>
    </row>
    <row r="2326" spans="1:16" x14ac:dyDescent="0.25">
      <c r="A2326">
        <v>251</v>
      </c>
      <c r="B2326" s="110">
        <v>46002</v>
      </c>
      <c r="C2326" s="89">
        <v>6.9</v>
      </c>
      <c r="D2326" s="89">
        <v>8.4</v>
      </c>
      <c r="E2326" s="96">
        <v>215</v>
      </c>
      <c r="F2326" s="89">
        <v>0</v>
      </c>
      <c r="G2326" s="89">
        <v>1019.9</v>
      </c>
      <c r="H2326">
        <v>0.94</v>
      </c>
      <c r="I2326" t="s">
        <v>5</v>
      </c>
      <c r="J2326">
        <v>1.1000000000000001</v>
      </c>
      <c r="K2326">
        <v>12</v>
      </c>
      <c r="L2326">
        <v>2025</v>
      </c>
      <c r="M2326" t="s">
        <v>378</v>
      </c>
      <c r="N2326" s="89" cm="1">
        <f t="array" ref="N2326">IF(ISNUMBER(_34_KNMI_Stations[[#This Row],[Etmaal temperatuur °C]]),IF(_34_KNMI_Stations[[#This Row],[Etmaal temperatuur °C]]&lt;stookgrens[],stookgrens[]-_34_KNMI_Stations[[#This Row],[Etmaal temperatuur °C]],0),"")</f>
        <v>9.6</v>
      </c>
      <c r="O2326" s="89">
        <f>_34_KNMI_Stations[[#This Row],[graaddagen]]*_34_KNMI_Stations[[#This Row],[Gewogen factor]]</f>
        <v>10.56</v>
      </c>
      <c r="P2326" s="89" cm="1">
        <f t="array" ref="P2326">IF(ISNUMBER(_34_KNMI_Stations[[#This Row],[Etmaal temperatuur °C]]),IF(_34_KNMI_Stations[[#This Row],[Etmaal temperatuur °C]]&gt;stookgrens[],_34_KNMI_Stations[[#This Row],[Etmaal temperatuur °C]]-stookgrens[],0),"")</f>
        <v>0</v>
      </c>
    </row>
    <row r="2327" spans="1:16" x14ac:dyDescent="0.25">
      <c r="A2327">
        <v>251</v>
      </c>
      <c r="B2327" s="110">
        <v>46003</v>
      </c>
      <c r="C2327" s="89">
        <v>5.5</v>
      </c>
      <c r="D2327" s="89">
        <v>7.7</v>
      </c>
      <c r="E2327" s="96">
        <v>78</v>
      </c>
      <c r="F2327" s="89">
        <v>-0.1</v>
      </c>
      <c r="G2327" s="89">
        <v>1020</v>
      </c>
      <c r="H2327">
        <v>0.94</v>
      </c>
      <c r="I2327" t="s">
        <v>5</v>
      </c>
      <c r="J2327">
        <v>1.1000000000000001</v>
      </c>
      <c r="K2327">
        <v>12</v>
      </c>
      <c r="L2327">
        <v>2025</v>
      </c>
      <c r="M2327" t="s">
        <v>378</v>
      </c>
      <c r="N2327" s="89" cm="1">
        <f t="array" ref="N2327">IF(ISNUMBER(_34_KNMI_Stations[[#This Row],[Etmaal temperatuur °C]]),IF(_34_KNMI_Stations[[#This Row],[Etmaal temperatuur °C]]&lt;stookgrens[],stookgrens[]-_34_KNMI_Stations[[#This Row],[Etmaal temperatuur °C]],0),"")</f>
        <v>10.3</v>
      </c>
      <c r="O2327" s="89">
        <f>_34_KNMI_Stations[[#This Row],[graaddagen]]*_34_KNMI_Stations[[#This Row],[Gewogen factor]]</f>
        <v>11.330000000000002</v>
      </c>
      <c r="P2327" s="89" cm="1">
        <f t="array" ref="P2327">IF(ISNUMBER(_34_KNMI_Stations[[#This Row],[Etmaal temperatuur °C]]),IF(_34_KNMI_Stations[[#This Row],[Etmaal temperatuur °C]]&gt;stookgrens[],_34_KNMI_Stations[[#This Row],[Etmaal temperatuur °C]]-stookgrens[],0),"")</f>
        <v>0</v>
      </c>
    </row>
    <row r="2328" spans="1:16" x14ac:dyDescent="0.25">
      <c r="A2328">
        <v>251</v>
      </c>
      <c r="B2328" s="110">
        <v>46004</v>
      </c>
      <c r="C2328" s="89">
        <v>5.5</v>
      </c>
      <c r="D2328" s="89">
        <v>8</v>
      </c>
      <c r="E2328" s="96">
        <v>323</v>
      </c>
      <c r="F2328" s="89">
        <v>-0.1</v>
      </c>
      <c r="G2328" s="89">
        <v>1024.9000000000001</v>
      </c>
      <c r="H2328">
        <v>0.95</v>
      </c>
      <c r="I2328" t="s">
        <v>5</v>
      </c>
      <c r="J2328">
        <v>1.1000000000000001</v>
      </c>
      <c r="K2328">
        <v>12</v>
      </c>
      <c r="L2328">
        <v>2025</v>
      </c>
      <c r="M2328" t="s">
        <v>378</v>
      </c>
      <c r="N2328" s="89" cm="1">
        <f t="array" ref="N2328">IF(ISNUMBER(_34_KNMI_Stations[[#This Row],[Etmaal temperatuur °C]]),IF(_34_KNMI_Stations[[#This Row],[Etmaal temperatuur °C]]&lt;stookgrens[],stookgrens[]-_34_KNMI_Stations[[#This Row],[Etmaal temperatuur °C]],0),"")</f>
        <v>10</v>
      </c>
      <c r="O2328" s="89">
        <f>_34_KNMI_Stations[[#This Row],[graaddagen]]*_34_KNMI_Stations[[#This Row],[Gewogen factor]]</f>
        <v>11</v>
      </c>
      <c r="P2328" s="89" cm="1">
        <f t="array" ref="P2328">IF(ISNUMBER(_34_KNMI_Stations[[#This Row],[Etmaal temperatuur °C]]),IF(_34_KNMI_Stations[[#This Row],[Etmaal temperatuur °C]]&gt;stookgrens[],_34_KNMI_Stations[[#This Row],[Etmaal temperatuur °C]]-stookgrens[],0),"")</f>
        <v>0</v>
      </c>
    </row>
    <row r="2329" spans="1:16" x14ac:dyDescent="0.25">
      <c r="A2329">
        <v>251</v>
      </c>
      <c r="B2329" s="110">
        <v>46005</v>
      </c>
      <c r="C2329" s="89">
        <v>9.4</v>
      </c>
      <c r="D2329" s="89">
        <v>7.3</v>
      </c>
      <c r="E2329" s="96">
        <v>166</v>
      </c>
      <c r="F2329" s="89">
        <v>0</v>
      </c>
      <c r="G2329" s="89">
        <v>1019.3</v>
      </c>
      <c r="H2329">
        <v>0.94</v>
      </c>
      <c r="I2329" t="s">
        <v>5</v>
      </c>
      <c r="J2329">
        <v>1.1000000000000001</v>
      </c>
      <c r="K2329">
        <v>12</v>
      </c>
      <c r="L2329">
        <v>2025</v>
      </c>
      <c r="M2329" t="s">
        <v>378</v>
      </c>
      <c r="N2329" s="89" cm="1">
        <f t="array" ref="N2329">IF(ISNUMBER(_34_KNMI_Stations[[#This Row],[Etmaal temperatuur °C]]),IF(_34_KNMI_Stations[[#This Row],[Etmaal temperatuur °C]]&lt;stookgrens[],stookgrens[]-_34_KNMI_Stations[[#This Row],[Etmaal temperatuur °C]],0),"")</f>
        <v>10.7</v>
      </c>
      <c r="O2329" s="89">
        <f>_34_KNMI_Stations[[#This Row],[graaddagen]]*_34_KNMI_Stations[[#This Row],[Gewogen factor]]</f>
        <v>11.77</v>
      </c>
      <c r="P2329" s="89" cm="1">
        <f t="array" ref="P2329">IF(ISNUMBER(_34_KNMI_Stations[[#This Row],[Etmaal temperatuur °C]]),IF(_34_KNMI_Stations[[#This Row],[Etmaal temperatuur °C]]&gt;stookgrens[],_34_KNMI_Stations[[#This Row],[Etmaal temperatuur °C]]-stookgrens[],0),"")</f>
        <v>0</v>
      </c>
    </row>
    <row r="2330" spans="1:16" x14ac:dyDescent="0.25">
      <c r="A2330">
        <v>251</v>
      </c>
      <c r="B2330" s="110">
        <v>46006</v>
      </c>
      <c r="C2330" s="89">
        <v>8.5</v>
      </c>
      <c r="D2330" s="89">
        <v>7</v>
      </c>
      <c r="E2330" s="96">
        <v>45</v>
      </c>
      <c r="F2330" s="89">
        <v>0</v>
      </c>
      <c r="G2330" s="89">
        <v>1011.3</v>
      </c>
      <c r="H2330">
        <v>0.91</v>
      </c>
      <c r="I2330" t="s">
        <v>5</v>
      </c>
      <c r="J2330">
        <v>1.1000000000000001</v>
      </c>
      <c r="K2330">
        <v>12</v>
      </c>
      <c r="L2330">
        <v>2025</v>
      </c>
      <c r="M2330" t="s">
        <v>379</v>
      </c>
      <c r="N2330" s="89" cm="1">
        <f t="array" ref="N2330">IF(ISNUMBER(_34_KNMI_Stations[[#This Row],[Etmaal temperatuur °C]]),IF(_34_KNMI_Stations[[#This Row],[Etmaal temperatuur °C]]&lt;stookgrens[],stookgrens[]-_34_KNMI_Stations[[#This Row],[Etmaal temperatuur °C]],0),"")</f>
        <v>11</v>
      </c>
      <c r="O2330" s="89">
        <f>_34_KNMI_Stations[[#This Row],[graaddagen]]*_34_KNMI_Stations[[#This Row],[Gewogen factor]]</f>
        <v>12.100000000000001</v>
      </c>
      <c r="P2330" s="89" cm="1">
        <f t="array" ref="P2330">IF(ISNUMBER(_34_KNMI_Stations[[#This Row],[Etmaal temperatuur °C]]),IF(_34_KNMI_Stations[[#This Row],[Etmaal temperatuur °C]]&gt;stookgrens[],_34_KNMI_Stations[[#This Row],[Etmaal temperatuur °C]]-stookgrens[],0),"")</f>
        <v>0</v>
      </c>
    </row>
    <row r="2331" spans="1:16" x14ac:dyDescent="0.25">
      <c r="A2331">
        <v>251</v>
      </c>
      <c r="B2331" s="110">
        <v>46007</v>
      </c>
      <c r="C2331" s="89">
        <v>5</v>
      </c>
      <c r="D2331" s="89">
        <v>7.4</v>
      </c>
      <c r="E2331" s="96">
        <v>118</v>
      </c>
      <c r="F2331" s="89">
        <v>0.1</v>
      </c>
      <c r="G2331" s="89">
        <v>1011.4</v>
      </c>
      <c r="H2331">
        <v>0.93</v>
      </c>
      <c r="I2331" t="s">
        <v>5</v>
      </c>
      <c r="J2331">
        <v>1.1000000000000001</v>
      </c>
      <c r="K2331">
        <v>12</v>
      </c>
      <c r="L2331">
        <v>2025</v>
      </c>
      <c r="M2331" t="s">
        <v>379</v>
      </c>
      <c r="N2331" s="89" cm="1">
        <f t="array" ref="N2331">IF(ISNUMBER(_34_KNMI_Stations[[#This Row],[Etmaal temperatuur °C]]),IF(_34_KNMI_Stations[[#This Row],[Etmaal temperatuur °C]]&lt;stookgrens[],stookgrens[]-_34_KNMI_Stations[[#This Row],[Etmaal temperatuur °C]],0),"")</f>
        <v>10.6</v>
      </c>
      <c r="O2331" s="89">
        <f>_34_KNMI_Stations[[#This Row],[graaddagen]]*_34_KNMI_Stations[[#This Row],[Gewogen factor]]</f>
        <v>11.66</v>
      </c>
      <c r="P2331" s="89" cm="1">
        <f t="array" ref="P2331">IF(ISNUMBER(_34_KNMI_Stations[[#This Row],[Etmaal temperatuur °C]]),IF(_34_KNMI_Stations[[#This Row],[Etmaal temperatuur °C]]&gt;stookgrens[],_34_KNMI_Stations[[#This Row],[Etmaal temperatuur °C]]-stookgrens[],0),"")</f>
        <v>0</v>
      </c>
    </row>
    <row r="2332" spans="1:16" x14ac:dyDescent="0.25">
      <c r="A2332">
        <v>251</v>
      </c>
      <c r="B2332" s="110">
        <v>46008</v>
      </c>
      <c r="C2332" s="89">
        <v>4.5</v>
      </c>
      <c r="D2332" s="89">
        <v>8.1999999999999993</v>
      </c>
      <c r="E2332" s="96">
        <v>141</v>
      </c>
      <c r="F2332" s="89">
        <v>1.4</v>
      </c>
      <c r="G2332" s="89">
        <v>1014.7</v>
      </c>
      <c r="H2332">
        <v>0.94</v>
      </c>
      <c r="I2332" t="s">
        <v>5</v>
      </c>
      <c r="J2332">
        <v>1.1000000000000001</v>
      </c>
      <c r="K2332">
        <v>12</v>
      </c>
      <c r="L2332">
        <v>2025</v>
      </c>
      <c r="M2332" t="s">
        <v>379</v>
      </c>
      <c r="N2332" s="89" cm="1">
        <f t="array" ref="N2332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2332" s="89">
        <f>_34_KNMI_Stations[[#This Row],[graaddagen]]*_34_KNMI_Stations[[#This Row],[Gewogen factor]]</f>
        <v>10.780000000000001</v>
      </c>
      <c r="P2332" s="89" cm="1">
        <f t="array" ref="P2332">IF(ISNUMBER(_34_KNMI_Stations[[#This Row],[Etmaal temperatuur °C]]),IF(_34_KNMI_Stations[[#This Row],[Etmaal temperatuur °C]]&gt;stookgrens[],_34_KNMI_Stations[[#This Row],[Etmaal temperatuur °C]]-stookgrens[],0),"")</f>
        <v>0</v>
      </c>
    </row>
    <row r="2333" spans="1:16" x14ac:dyDescent="0.25">
      <c r="A2333">
        <v>251</v>
      </c>
      <c r="B2333" s="110">
        <v>46009</v>
      </c>
      <c r="C2333" s="89">
        <v>10.3</v>
      </c>
      <c r="D2333" s="89">
        <v>8.4</v>
      </c>
      <c r="E2333" s="96">
        <v>75</v>
      </c>
      <c r="F2333" s="89">
        <v>1.6</v>
      </c>
      <c r="G2333" s="89">
        <v>1009.7</v>
      </c>
      <c r="H2333">
        <v>0.9</v>
      </c>
      <c r="I2333" t="s">
        <v>5</v>
      </c>
      <c r="J2333">
        <v>1.1000000000000001</v>
      </c>
      <c r="K2333">
        <v>12</v>
      </c>
      <c r="L2333">
        <v>2025</v>
      </c>
      <c r="M2333" t="s">
        <v>379</v>
      </c>
      <c r="N2333" s="89" cm="1">
        <f t="array" ref="N2333">IF(ISNUMBER(_34_KNMI_Stations[[#This Row],[Etmaal temperatuur °C]]),IF(_34_KNMI_Stations[[#This Row],[Etmaal temperatuur °C]]&lt;stookgrens[],stookgrens[]-_34_KNMI_Stations[[#This Row],[Etmaal temperatuur °C]],0),"")</f>
        <v>9.6</v>
      </c>
      <c r="O2333" s="89">
        <f>_34_KNMI_Stations[[#This Row],[graaddagen]]*_34_KNMI_Stations[[#This Row],[Gewogen factor]]</f>
        <v>10.56</v>
      </c>
      <c r="P2333" s="89" cm="1">
        <f t="array" ref="P2333">IF(ISNUMBER(_34_KNMI_Stations[[#This Row],[Etmaal temperatuur °C]]),IF(_34_KNMI_Stations[[#This Row],[Etmaal temperatuur °C]]&gt;stookgrens[],_34_KNMI_Stations[[#This Row],[Etmaal temperatuur °C]]-stookgrens[],0),"")</f>
        <v>0</v>
      </c>
    </row>
    <row r="2334" spans="1:16" x14ac:dyDescent="0.25">
      <c r="A2334">
        <v>251</v>
      </c>
      <c r="B2334" s="110">
        <v>46010</v>
      </c>
      <c r="C2334" s="89">
        <v>6.2</v>
      </c>
      <c r="D2334" s="89">
        <v>8.4</v>
      </c>
      <c r="E2334" s="96">
        <v>168</v>
      </c>
      <c r="F2334" s="89">
        <v>1.2</v>
      </c>
      <c r="G2334" s="89">
        <v>1013.8</v>
      </c>
      <c r="H2334">
        <v>0.94</v>
      </c>
      <c r="I2334" t="s">
        <v>5</v>
      </c>
      <c r="J2334">
        <v>1.1000000000000001</v>
      </c>
      <c r="K2334">
        <v>12</v>
      </c>
      <c r="L2334">
        <v>2025</v>
      </c>
      <c r="M2334" t="s">
        <v>379</v>
      </c>
      <c r="N2334" s="89" cm="1">
        <f t="array" ref="N2334">IF(ISNUMBER(_34_KNMI_Stations[[#This Row],[Etmaal temperatuur °C]]),IF(_34_KNMI_Stations[[#This Row],[Etmaal temperatuur °C]]&lt;stookgrens[],stookgrens[]-_34_KNMI_Stations[[#This Row],[Etmaal temperatuur °C]],0),"")</f>
        <v>9.6</v>
      </c>
      <c r="O2334" s="89">
        <f>_34_KNMI_Stations[[#This Row],[graaddagen]]*_34_KNMI_Stations[[#This Row],[Gewogen factor]]</f>
        <v>10.56</v>
      </c>
      <c r="P2334" s="89" cm="1">
        <f t="array" ref="P2334">IF(ISNUMBER(_34_KNMI_Stations[[#This Row],[Etmaal temperatuur °C]]),IF(_34_KNMI_Stations[[#This Row],[Etmaal temperatuur °C]]&gt;stookgrens[],_34_KNMI_Stations[[#This Row],[Etmaal temperatuur °C]]-stookgrens[],0),"")</f>
        <v>0</v>
      </c>
    </row>
    <row r="2335" spans="1:16" x14ac:dyDescent="0.25">
      <c r="A2335">
        <v>251</v>
      </c>
      <c r="B2335" s="110">
        <v>46011</v>
      </c>
      <c r="C2335" s="89">
        <v>4.7</v>
      </c>
      <c r="D2335" s="89">
        <v>5.4</v>
      </c>
      <c r="E2335" s="96">
        <v>127</v>
      </c>
      <c r="F2335" s="89">
        <v>0</v>
      </c>
      <c r="G2335" s="89">
        <v>1016.5</v>
      </c>
      <c r="H2335">
        <v>0.98</v>
      </c>
      <c r="I2335" t="s">
        <v>5</v>
      </c>
      <c r="J2335">
        <v>1.1000000000000001</v>
      </c>
      <c r="K2335">
        <v>12</v>
      </c>
      <c r="L2335">
        <v>2025</v>
      </c>
      <c r="M2335" t="s">
        <v>379</v>
      </c>
      <c r="N2335" s="89" cm="1">
        <f t="array" ref="N2335">IF(ISNUMBER(_34_KNMI_Stations[[#This Row],[Etmaal temperatuur °C]]),IF(_34_KNMI_Stations[[#This Row],[Etmaal temperatuur °C]]&lt;stookgrens[],stookgrens[]-_34_KNMI_Stations[[#This Row],[Etmaal temperatuur °C]],0),"")</f>
        <v>12.6</v>
      </c>
      <c r="O2335" s="89">
        <f>_34_KNMI_Stations[[#This Row],[graaddagen]]*_34_KNMI_Stations[[#This Row],[Gewogen factor]]</f>
        <v>13.860000000000001</v>
      </c>
      <c r="P2335" s="89" cm="1">
        <f t="array" ref="P2335">IF(ISNUMBER(_34_KNMI_Stations[[#This Row],[Etmaal temperatuur °C]]),IF(_34_KNMI_Stations[[#This Row],[Etmaal temperatuur °C]]&gt;stookgrens[],_34_KNMI_Stations[[#This Row],[Etmaal temperatuur °C]]-stookgrens[],0),"")</f>
        <v>0</v>
      </c>
    </row>
    <row r="2336" spans="1:16" x14ac:dyDescent="0.25">
      <c r="A2336">
        <v>251</v>
      </c>
      <c r="B2336" s="110">
        <v>46012</v>
      </c>
      <c r="C2336" s="89">
        <v>6.4</v>
      </c>
      <c r="D2336" s="89">
        <v>6.6</v>
      </c>
      <c r="E2336" s="96">
        <v>135</v>
      </c>
      <c r="F2336" s="89">
        <v>0</v>
      </c>
      <c r="G2336" s="89">
        <v>1013</v>
      </c>
      <c r="H2336">
        <v>0.97</v>
      </c>
      <c r="I2336" t="s">
        <v>5</v>
      </c>
      <c r="J2336">
        <v>1.1000000000000001</v>
      </c>
      <c r="K2336">
        <v>12</v>
      </c>
      <c r="L2336">
        <v>2025</v>
      </c>
      <c r="M2336" t="s">
        <v>379</v>
      </c>
      <c r="N2336" s="89" cm="1">
        <f t="array" ref="N2336">IF(ISNUMBER(_34_KNMI_Stations[[#This Row],[Etmaal temperatuur °C]]),IF(_34_KNMI_Stations[[#This Row],[Etmaal temperatuur °C]]&lt;stookgrens[],stookgrens[]-_34_KNMI_Stations[[#This Row],[Etmaal temperatuur °C]],0),"")</f>
        <v>11.4</v>
      </c>
      <c r="O2336" s="89">
        <f>_34_KNMI_Stations[[#This Row],[graaddagen]]*_34_KNMI_Stations[[#This Row],[Gewogen factor]]</f>
        <v>12.540000000000001</v>
      </c>
      <c r="P2336" s="89" cm="1">
        <f t="array" ref="P2336">IF(ISNUMBER(_34_KNMI_Stations[[#This Row],[Etmaal temperatuur °C]]),IF(_34_KNMI_Stations[[#This Row],[Etmaal temperatuur °C]]&gt;stookgrens[],_34_KNMI_Stations[[#This Row],[Etmaal temperatuur °C]]-stookgrens[],0),"")</f>
        <v>0</v>
      </c>
    </row>
    <row r="2337" spans="1:16" x14ac:dyDescent="0.25">
      <c r="A2337">
        <v>251</v>
      </c>
      <c r="B2337" s="110">
        <v>46013</v>
      </c>
      <c r="C2337" s="89">
        <v>9</v>
      </c>
      <c r="D2337" s="89">
        <v>5.6</v>
      </c>
      <c r="E2337" s="96">
        <v>95</v>
      </c>
      <c r="F2337" s="89">
        <v>0</v>
      </c>
      <c r="G2337" s="89">
        <v>1013.9</v>
      </c>
      <c r="H2337">
        <v>0.91</v>
      </c>
      <c r="I2337" t="s">
        <v>5</v>
      </c>
      <c r="J2337">
        <v>1.1000000000000001</v>
      </c>
      <c r="K2337">
        <v>12</v>
      </c>
      <c r="L2337">
        <v>2025</v>
      </c>
      <c r="M2337" t="s">
        <v>380</v>
      </c>
      <c r="N2337" s="89" cm="1">
        <f t="array" ref="N2337">IF(ISNUMBER(_34_KNMI_Stations[[#This Row],[Etmaal temperatuur °C]]),IF(_34_KNMI_Stations[[#This Row],[Etmaal temperatuur °C]]&lt;stookgrens[],stookgrens[]-_34_KNMI_Stations[[#This Row],[Etmaal temperatuur °C]],0),"")</f>
        <v>12.4</v>
      </c>
      <c r="O2337" s="89">
        <f>_34_KNMI_Stations[[#This Row],[graaddagen]]*_34_KNMI_Stations[[#This Row],[Gewogen factor]]</f>
        <v>13.640000000000002</v>
      </c>
      <c r="P2337" s="89" cm="1">
        <f t="array" ref="P2337">IF(ISNUMBER(_34_KNMI_Stations[[#This Row],[Etmaal temperatuur °C]]),IF(_34_KNMI_Stations[[#This Row],[Etmaal temperatuur °C]]&gt;stookgrens[],_34_KNMI_Stations[[#This Row],[Etmaal temperatuur °C]]-stookgrens[],0),"")</f>
        <v>0</v>
      </c>
    </row>
    <row r="2338" spans="1:16" x14ac:dyDescent="0.25">
      <c r="A2338">
        <v>251</v>
      </c>
      <c r="B2338" s="110">
        <v>46014</v>
      </c>
      <c r="C2338" s="89">
        <v>11.3</v>
      </c>
      <c r="D2338" s="89">
        <v>3.2</v>
      </c>
      <c r="E2338" s="96">
        <v>49</v>
      </c>
      <c r="F2338" s="89">
        <v>0</v>
      </c>
      <c r="G2338" s="89">
        <v>1023.7</v>
      </c>
      <c r="H2338">
        <v>0.86</v>
      </c>
      <c r="I2338" t="s">
        <v>5</v>
      </c>
      <c r="J2338">
        <v>1.1000000000000001</v>
      </c>
      <c r="K2338">
        <v>12</v>
      </c>
      <c r="L2338">
        <v>2025</v>
      </c>
      <c r="M2338" t="s">
        <v>380</v>
      </c>
      <c r="N2338" s="89" cm="1">
        <f t="array" ref="N2338">IF(ISNUMBER(_34_KNMI_Stations[[#This Row],[Etmaal temperatuur °C]]),IF(_34_KNMI_Stations[[#This Row],[Etmaal temperatuur °C]]&lt;stookgrens[],stookgrens[]-_34_KNMI_Stations[[#This Row],[Etmaal temperatuur °C]],0),"")</f>
        <v>14.8</v>
      </c>
      <c r="O2338" s="89">
        <f>_34_KNMI_Stations[[#This Row],[graaddagen]]*_34_KNMI_Stations[[#This Row],[Gewogen factor]]</f>
        <v>16.28</v>
      </c>
      <c r="P2338" s="89" cm="1">
        <f t="array" ref="P2338">IF(ISNUMBER(_34_KNMI_Stations[[#This Row],[Etmaal temperatuur °C]]),IF(_34_KNMI_Stations[[#This Row],[Etmaal temperatuur °C]]&gt;stookgrens[],_34_KNMI_Stations[[#This Row],[Etmaal temperatuur °C]]-stookgrens[],0),"")</f>
        <v>0</v>
      </c>
    </row>
    <row r="2339" spans="1:16" x14ac:dyDescent="0.25">
      <c r="A2339">
        <v>251</v>
      </c>
      <c r="B2339" s="110">
        <v>46015</v>
      </c>
      <c r="C2339" s="89">
        <v>9.1</v>
      </c>
      <c r="D2339" s="89">
        <v>2.4</v>
      </c>
      <c r="E2339" s="96">
        <v>181</v>
      </c>
      <c r="F2339" s="89">
        <v>0</v>
      </c>
      <c r="G2339" s="89">
        <v>1036.0999999999999</v>
      </c>
      <c r="H2339">
        <v>0.78</v>
      </c>
      <c r="I2339" t="s">
        <v>5</v>
      </c>
      <c r="J2339">
        <v>1.1000000000000001</v>
      </c>
      <c r="K2339">
        <v>12</v>
      </c>
      <c r="L2339">
        <v>2025</v>
      </c>
      <c r="M2339" t="s">
        <v>380</v>
      </c>
      <c r="N2339" s="89" cm="1">
        <f t="array" ref="N2339">IF(ISNUMBER(_34_KNMI_Stations[[#This Row],[Etmaal temperatuur °C]]),IF(_34_KNMI_Stations[[#This Row],[Etmaal temperatuur °C]]&lt;stookgrens[],stookgrens[]-_34_KNMI_Stations[[#This Row],[Etmaal temperatuur °C]],0),"")</f>
        <v>15.6</v>
      </c>
      <c r="O2339" s="89">
        <f>_34_KNMI_Stations[[#This Row],[graaddagen]]*_34_KNMI_Stations[[#This Row],[Gewogen factor]]</f>
        <v>17.16</v>
      </c>
      <c r="P2339" s="89" cm="1">
        <f t="array" ref="P2339">IF(ISNUMBER(_34_KNMI_Stations[[#This Row],[Etmaal temperatuur °C]]),IF(_34_KNMI_Stations[[#This Row],[Etmaal temperatuur °C]]&gt;stookgrens[],_34_KNMI_Stations[[#This Row],[Etmaal temperatuur °C]]-stookgrens[],0),"")</f>
        <v>0</v>
      </c>
    </row>
    <row r="2340" spans="1:16" x14ac:dyDescent="0.25">
      <c r="A2340">
        <v>251</v>
      </c>
      <c r="B2340" s="110">
        <v>46016</v>
      </c>
      <c r="C2340" s="89">
        <v>8.5</v>
      </c>
      <c r="D2340" s="89">
        <v>-0.2</v>
      </c>
      <c r="E2340" s="96">
        <v>355</v>
      </c>
      <c r="F2340" s="89">
        <v>0</v>
      </c>
      <c r="G2340" s="89">
        <v>1035.0999999999999</v>
      </c>
      <c r="H2340">
        <v>0.7</v>
      </c>
      <c r="I2340" t="s">
        <v>5</v>
      </c>
      <c r="J2340">
        <v>1.1000000000000001</v>
      </c>
      <c r="K2340">
        <v>12</v>
      </c>
      <c r="L2340">
        <v>2025</v>
      </c>
      <c r="M2340" t="s">
        <v>380</v>
      </c>
      <c r="N2340" s="89" cm="1">
        <f t="array" ref="N2340">IF(ISNUMBER(_34_KNMI_Stations[[#This Row],[Etmaal temperatuur °C]]),IF(_34_KNMI_Stations[[#This Row],[Etmaal temperatuur °C]]&lt;stookgrens[],stookgrens[]-_34_KNMI_Stations[[#This Row],[Etmaal temperatuur °C]],0),"")</f>
        <v>18.2</v>
      </c>
      <c r="O2340" s="89">
        <f>_34_KNMI_Stations[[#This Row],[graaddagen]]*_34_KNMI_Stations[[#This Row],[Gewogen factor]]</f>
        <v>20.02</v>
      </c>
      <c r="P2340" s="89" cm="1">
        <f t="array" ref="P2340">IF(ISNUMBER(_34_KNMI_Stations[[#This Row],[Etmaal temperatuur °C]]),IF(_34_KNMI_Stations[[#This Row],[Etmaal temperatuur °C]]&gt;stookgrens[],_34_KNMI_Stations[[#This Row],[Etmaal temperatuur °C]]-stookgrens[],0),"")</f>
        <v>0</v>
      </c>
    </row>
    <row r="2341" spans="1:16" x14ac:dyDescent="0.25">
      <c r="A2341">
        <v>251</v>
      </c>
      <c r="B2341" s="110">
        <v>46017</v>
      </c>
      <c r="C2341" s="89">
        <v>5.7</v>
      </c>
      <c r="D2341" s="89">
        <v>-0.4</v>
      </c>
      <c r="E2341" s="96">
        <v>346</v>
      </c>
      <c r="F2341" s="89">
        <v>0</v>
      </c>
      <c r="G2341" s="89">
        <v>1034.5999999999999</v>
      </c>
      <c r="H2341">
        <v>0.68</v>
      </c>
      <c r="I2341" t="s">
        <v>5</v>
      </c>
      <c r="J2341">
        <v>1.1000000000000001</v>
      </c>
      <c r="K2341">
        <v>12</v>
      </c>
      <c r="L2341">
        <v>2025</v>
      </c>
      <c r="M2341" t="s">
        <v>380</v>
      </c>
      <c r="N2341" s="89" cm="1">
        <f t="array" ref="N2341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2341" s="89">
        <f>_34_KNMI_Stations[[#This Row],[graaddagen]]*_34_KNMI_Stations[[#This Row],[Gewogen factor]]</f>
        <v>20.239999999999998</v>
      </c>
      <c r="P2341" s="89" cm="1">
        <f t="array" ref="P2341">IF(ISNUMBER(_34_KNMI_Stations[[#This Row],[Etmaal temperatuur °C]]),IF(_34_KNMI_Stations[[#This Row],[Etmaal temperatuur °C]]&gt;stookgrens[],_34_KNMI_Stations[[#This Row],[Etmaal temperatuur °C]]-stookgrens[],0),"")</f>
        <v>0</v>
      </c>
    </row>
    <row r="2342" spans="1:16" x14ac:dyDescent="0.25">
      <c r="A2342">
        <v>251</v>
      </c>
      <c r="B2342" s="110">
        <v>46018</v>
      </c>
      <c r="C2342" s="89">
        <v>4.5</v>
      </c>
      <c r="D2342" s="89">
        <v>5.8</v>
      </c>
      <c r="E2342" s="96">
        <v>121</v>
      </c>
      <c r="F2342" s="89">
        <v>0</v>
      </c>
      <c r="G2342" s="89">
        <v>1034.7</v>
      </c>
      <c r="H2342">
        <v>0.86</v>
      </c>
      <c r="I2342" t="s">
        <v>5</v>
      </c>
      <c r="J2342">
        <v>1.1000000000000001</v>
      </c>
      <c r="K2342">
        <v>12</v>
      </c>
      <c r="L2342">
        <v>2025</v>
      </c>
      <c r="M2342" t="s">
        <v>380</v>
      </c>
      <c r="N2342" s="89" cm="1">
        <f t="array" ref="N2342">IF(ISNUMBER(_34_KNMI_Stations[[#This Row],[Etmaal temperatuur °C]]),IF(_34_KNMI_Stations[[#This Row],[Etmaal temperatuur °C]]&lt;stookgrens[],stookgrens[]-_34_KNMI_Stations[[#This Row],[Etmaal temperatuur °C]],0),"")</f>
        <v>12.2</v>
      </c>
      <c r="O2342" s="89">
        <f>_34_KNMI_Stations[[#This Row],[graaddagen]]*_34_KNMI_Stations[[#This Row],[Gewogen factor]]</f>
        <v>13.42</v>
      </c>
      <c r="P2342" s="89" cm="1">
        <f t="array" ref="P2342">IF(ISNUMBER(_34_KNMI_Stations[[#This Row],[Etmaal temperatuur °C]]),IF(_34_KNMI_Stations[[#This Row],[Etmaal temperatuur °C]]&gt;stookgrens[],_34_KNMI_Stations[[#This Row],[Etmaal temperatuur °C]]-stookgrens[],0),"")</f>
        <v>0</v>
      </c>
    </row>
    <row r="2343" spans="1:16" x14ac:dyDescent="0.25">
      <c r="A2343">
        <v>251</v>
      </c>
      <c r="B2343" s="110">
        <v>46019</v>
      </c>
      <c r="C2343" s="89">
        <v>2.5</v>
      </c>
      <c r="D2343" s="89">
        <v>4.8</v>
      </c>
      <c r="E2343" s="96">
        <v>309</v>
      </c>
      <c r="F2343" s="89">
        <v>0</v>
      </c>
      <c r="G2343" s="89">
        <v>1032</v>
      </c>
      <c r="H2343">
        <v>0.85</v>
      </c>
      <c r="I2343" t="s">
        <v>5</v>
      </c>
      <c r="J2343">
        <v>1.1000000000000001</v>
      </c>
      <c r="K2343">
        <v>12</v>
      </c>
      <c r="L2343">
        <v>2025</v>
      </c>
      <c r="M2343" t="s">
        <v>380</v>
      </c>
      <c r="N2343" s="89" cm="1">
        <f t="array" ref="N2343">IF(ISNUMBER(_34_KNMI_Stations[[#This Row],[Etmaal temperatuur °C]]),IF(_34_KNMI_Stations[[#This Row],[Etmaal temperatuur °C]]&lt;stookgrens[],stookgrens[]-_34_KNMI_Stations[[#This Row],[Etmaal temperatuur °C]],0),"")</f>
        <v>13.2</v>
      </c>
      <c r="O2343" s="89">
        <f>_34_KNMI_Stations[[#This Row],[graaddagen]]*_34_KNMI_Stations[[#This Row],[Gewogen factor]]</f>
        <v>14.52</v>
      </c>
      <c r="P2343" s="89" cm="1">
        <f t="array" ref="P2343">IF(ISNUMBER(_34_KNMI_Stations[[#This Row],[Etmaal temperatuur °C]]),IF(_34_KNMI_Stations[[#This Row],[Etmaal temperatuur °C]]&gt;stookgrens[],_34_KNMI_Stations[[#This Row],[Etmaal temperatuur °C]]-stookgrens[],0),"")</f>
        <v>0</v>
      </c>
    </row>
    <row r="2344" spans="1:16" x14ac:dyDescent="0.25">
      <c r="A2344">
        <v>251</v>
      </c>
      <c r="B2344" s="110">
        <v>46020</v>
      </c>
      <c r="C2344" s="89">
        <v>5.8</v>
      </c>
      <c r="D2344" s="89">
        <v>6.8</v>
      </c>
      <c r="E2344" s="96">
        <v>207</v>
      </c>
      <c r="F2344" s="89">
        <v>0.2</v>
      </c>
      <c r="G2344" s="89">
        <v>1026.0999999999999</v>
      </c>
      <c r="H2344">
        <v>0.76</v>
      </c>
      <c r="I2344" t="s">
        <v>5</v>
      </c>
      <c r="J2344">
        <v>1.1000000000000001</v>
      </c>
      <c r="K2344">
        <v>12</v>
      </c>
      <c r="L2344">
        <v>2025</v>
      </c>
      <c r="M2344" t="s">
        <v>306</v>
      </c>
      <c r="N2344" s="89" cm="1">
        <f t="array" ref="N2344">IF(ISNUMBER(_34_KNMI_Stations[[#This Row],[Etmaal temperatuur °C]]),IF(_34_KNMI_Stations[[#This Row],[Etmaal temperatuur °C]]&lt;stookgrens[],stookgrens[]-_34_KNMI_Stations[[#This Row],[Etmaal temperatuur °C]],0),"")</f>
        <v>11.2</v>
      </c>
      <c r="O2344" s="89">
        <f>_34_KNMI_Stations[[#This Row],[graaddagen]]*_34_KNMI_Stations[[#This Row],[Gewogen factor]]</f>
        <v>12.32</v>
      </c>
      <c r="P2344" s="89" cm="1">
        <f t="array" ref="P2344">IF(ISNUMBER(_34_KNMI_Stations[[#This Row],[Etmaal temperatuur °C]]),IF(_34_KNMI_Stations[[#This Row],[Etmaal temperatuur °C]]&gt;stookgrens[],_34_KNMI_Stations[[#This Row],[Etmaal temperatuur °C]]-stookgrens[],0),"")</f>
        <v>0</v>
      </c>
    </row>
    <row r="2345" spans="1:16" x14ac:dyDescent="0.25">
      <c r="A2345">
        <v>251</v>
      </c>
      <c r="B2345" s="110">
        <v>46021</v>
      </c>
      <c r="C2345" s="89">
        <v>5.7</v>
      </c>
      <c r="D2345" s="89">
        <v>5.0999999999999996</v>
      </c>
      <c r="E2345" s="96">
        <v>254</v>
      </c>
      <c r="F2345" s="89">
        <v>1.3</v>
      </c>
      <c r="G2345" s="89">
        <v>1029.5</v>
      </c>
      <c r="H2345">
        <v>0.72</v>
      </c>
      <c r="I2345" t="s">
        <v>5</v>
      </c>
      <c r="J2345">
        <v>1.1000000000000001</v>
      </c>
      <c r="K2345">
        <v>12</v>
      </c>
      <c r="L2345">
        <v>2025</v>
      </c>
      <c r="M2345" t="s">
        <v>306</v>
      </c>
      <c r="N2345" s="89" cm="1">
        <f t="array" ref="N2345">IF(ISNUMBER(_34_KNMI_Stations[[#This Row],[Etmaal temperatuur °C]]),IF(_34_KNMI_Stations[[#This Row],[Etmaal temperatuur °C]]&lt;stookgrens[],stookgrens[]-_34_KNMI_Stations[[#This Row],[Etmaal temperatuur °C]],0),"")</f>
        <v>12.9</v>
      </c>
      <c r="O2345" s="89">
        <f>_34_KNMI_Stations[[#This Row],[graaddagen]]*_34_KNMI_Stations[[#This Row],[Gewogen factor]]</f>
        <v>14.190000000000001</v>
      </c>
      <c r="P2345" s="89" cm="1">
        <f t="array" ref="P2345">IF(ISNUMBER(_34_KNMI_Stations[[#This Row],[Etmaal temperatuur °C]]),IF(_34_KNMI_Stations[[#This Row],[Etmaal temperatuur °C]]&gt;stookgrens[],_34_KNMI_Stations[[#This Row],[Etmaal temperatuur °C]]-stookgrens[],0),"")</f>
        <v>0</v>
      </c>
    </row>
    <row r="2346" spans="1:16" x14ac:dyDescent="0.25">
      <c r="A2346">
        <v>251</v>
      </c>
      <c r="B2346" s="110">
        <v>46022</v>
      </c>
      <c r="C2346" s="89">
        <v>6.8</v>
      </c>
      <c r="D2346" s="89">
        <v>5.7</v>
      </c>
      <c r="E2346" s="96">
        <v>202</v>
      </c>
      <c r="F2346" s="89">
        <v>1.4</v>
      </c>
      <c r="G2346" s="89">
        <v>1020.3</v>
      </c>
      <c r="H2346">
        <v>0.86</v>
      </c>
      <c r="I2346" t="s">
        <v>5</v>
      </c>
      <c r="J2346">
        <v>1.1000000000000001</v>
      </c>
      <c r="K2346">
        <v>12</v>
      </c>
      <c r="L2346">
        <v>2025</v>
      </c>
      <c r="M2346" t="s">
        <v>306</v>
      </c>
      <c r="N2346" s="89" cm="1">
        <f t="array" ref="N2346">IF(ISNUMBER(_34_KNMI_Stations[[#This Row],[Etmaal temperatuur °C]]),IF(_34_KNMI_Stations[[#This Row],[Etmaal temperatuur °C]]&lt;stookgrens[],stookgrens[]-_34_KNMI_Stations[[#This Row],[Etmaal temperatuur °C]],0),"")</f>
        <v>12.3</v>
      </c>
      <c r="O2346" s="89">
        <f>_34_KNMI_Stations[[#This Row],[graaddagen]]*_34_KNMI_Stations[[#This Row],[Gewogen factor]]</f>
        <v>13.530000000000001</v>
      </c>
      <c r="P2346" s="89" cm="1">
        <f t="array" ref="P2346">IF(ISNUMBER(_34_KNMI_Stations[[#This Row],[Etmaal temperatuur °C]]),IF(_34_KNMI_Stations[[#This Row],[Etmaal temperatuur °C]]&gt;stookgrens[],_34_KNMI_Stations[[#This Row],[Etmaal temperatuur °C]]-stookgrens[],0),"")</f>
        <v>0</v>
      </c>
    </row>
    <row r="2347" spans="1:16" x14ac:dyDescent="0.25">
      <c r="A2347">
        <v>251</v>
      </c>
      <c r="B2347" s="110">
        <v>46023</v>
      </c>
      <c r="C2347" s="89">
        <v>11.4</v>
      </c>
      <c r="D2347" s="89">
        <v>5</v>
      </c>
      <c r="E2347" s="96">
        <v>159</v>
      </c>
      <c r="F2347" s="89">
        <v>3.9</v>
      </c>
      <c r="G2347" s="89">
        <v>997.7</v>
      </c>
      <c r="H2347">
        <v>0.82</v>
      </c>
      <c r="I2347" t="s">
        <v>5</v>
      </c>
      <c r="J2347">
        <v>1.1000000000000001</v>
      </c>
      <c r="K2347">
        <v>1</v>
      </c>
      <c r="L2347">
        <v>2026</v>
      </c>
      <c r="M2347" t="s">
        <v>306</v>
      </c>
      <c r="N2347" s="89" cm="1">
        <f t="array" ref="N2347">IF(ISNUMBER(_34_KNMI_Stations[[#This Row],[Etmaal temperatuur °C]]),IF(_34_KNMI_Stations[[#This Row],[Etmaal temperatuur °C]]&lt;stookgrens[],stookgrens[]-_34_KNMI_Stations[[#This Row],[Etmaal temperatuur °C]],0),"")</f>
        <v>13</v>
      </c>
      <c r="O2347" s="89">
        <f>_34_KNMI_Stations[[#This Row],[graaddagen]]*_34_KNMI_Stations[[#This Row],[Gewogen factor]]</f>
        <v>14.3</v>
      </c>
      <c r="P2347" s="89" cm="1">
        <f t="array" ref="P2347">IF(ISNUMBER(_34_KNMI_Stations[[#This Row],[Etmaal temperatuur °C]]),IF(_34_KNMI_Stations[[#This Row],[Etmaal temperatuur °C]]&gt;stookgrens[],_34_KNMI_Stations[[#This Row],[Etmaal temperatuur °C]]-stookgrens[],0),"")</f>
        <v>0</v>
      </c>
    </row>
    <row r="2348" spans="1:16" x14ac:dyDescent="0.25">
      <c r="A2348">
        <v>251</v>
      </c>
      <c r="B2348" s="110">
        <v>46024</v>
      </c>
      <c r="C2348" s="89">
        <v>9.9</v>
      </c>
      <c r="D2348" s="89">
        <v>4</v>
      </c>
      <c r="E2348" s="96">
        <v>165</v>
      </c>
      <c r="F2348" s="89">
        <v>3.6</v>
      </c>
      <c r="G2348" s="89">
        <v>994.7</v>
      </c>
      <c r="H2348">
        <v>0.71</v>
      </c>
      <c r="I2348" t="s">
        <v>5</v>
      </c>
      <c r="J2348">
        <v>1.1000000000000001</v>
      </c>
      <c r="K2348">
        <v>1</v>
      </c>
      <c r="L2348">
        <v>2026</v>
      </c>
      <c r="M2348" t="s">
        <v>306</v>
      </c>
      <c r="N2348" s="89" cm="1">
        <f t="array" ref="N2348">IF(ISNUMBER(_34_KNMI_Stations[[#This Row],[Etmaal temperatuur °C]]),IF(_34_KNMI_Stations[[#This Row],[Etmaal temperatuur °C]]&lt;stookgrens[],stookgrens[]-_34_KNMI_Stations[[#This Row],[Etmaal temperatuur °C]],0),"")</f>
        <v>14</v>
      </c>
      <c r="O2348" s="89">
        <f>_34_KNMI_Stations[[#This Row],[graaddagen]]*_34_KNMI_Stations[[#This Row],[Gewogen factor]]</f>
        <v>15.400000000000002</v>
      </c>
      <c r="P2348" s="89" cm="1">
        <f t="array" ref="P2348">IF(ISNUMBER(_34_KNMI_Stations[[#This Row],[Etmaal temperatuur °C]]),IF(_34_KNMI_Stations[[#This Row],[Etmaal temperatuur °C]]&gt;stookgrens[],_34_KNMI_Stations[[#This Row],[Etmaal temperatuur °C]]-stookgrens[],0),"")</f>
        <v>0</v>
      </c>
    </row>
    <row r="2349" spans="1:16" x14ac:dyDescent="0.25">
      <c r="A2349">
        <v>251</v>
      </c>
      <c r="B2349" s="110">
        <v>46025</v>
      </c>
      <c r="C2349" s="89">
        <v>6.8</v>
      </c>
      <c r="D2349" s="89">
        <v>2.6</v>
      </c>
      <c r="E2349" s="96">
        <v>207</v>
      </c>
      <c r="F2349" s="89">
        <v>6.1</v>
      </c>
      <c r="G2349" s="89">
        <v>999.5</v>
      </c>
      <c r="H2349">
        <v>0.78</v>
      </c>
      <c r="I2349" t="s">
        <v>5</v>
      </c>
      <c r="J2349">
        <v>1.1000000000000001</v>
      </c>
      <c r="K2349">
        <v>1</v>
      </c>
      <c r="L2349">
        <v>2026</v>
      </c>
      <c r="M2349" t="s">
        <v>306</v>
      </c>
      <c r="N2349" s="89" cm="1">
        <f t="array" ref="N2349">IF(ISNUMBER(_34_KNMI_Stations[[#This Row],[Etmaal temperatuur °C]]),IF(_34_KNMI_Stations[[#This Row],[Etmaal temperatuur °C]]&lt;stookgrens[],stookgrens[]-_34_KNMI_Stations[[#This Row],[Etmaal temperatuur °C]],0),"")</f>
        <v>15.4</v>
      </c>
      <c r="O2349" s="89">
        <f>_34_KNMI_Stations[[#This Row],[graaddagen]]*_34_KNMI_Stations[[#This Row],[Gewogen factor]]</f>
        <v>16.940000000000001</v>
      </c>
      <c r="P2349" s="89" cm="1">
        <f t="array" ref="P2349">IF(ISNUMBER(_34_KNMI_Stations[[#This Row],[Etmaal temperatuur °C]]),IF(_34_KNMI_Stations[[#This Row],[Etmaal temperatuur °C]]&gt;stookgrens[],_34_KNMI_Stations[[#This Row],[Etmaal temperatuur °C]]-stookgrens[],0),"")</f>
        <v>0</v>
      </c>
    </row>
    <row r="2350" spans="1:16" x14ac:dyDescent="0.25">
      <c r="A2350">
        <v>251</v>
      </c>
      <c r="B2350" s="110">
        <v>46026</v>
      </c>
      <c r="C2350" s="89">
        <v>6</v>
      </c>
      <c r="D2350" s="89">
        <v>1.7</v>
      </c>
      <c r="E2350" s="96">
        <v>281</v>
      </c>
      <c r="F2350" s="89">
        <v>4.3</v>
      </c>
      <c r="G2350" s="89">
        <v>1004.5</v>
      </c>
      <c r="H2350">
        <v>0.86</v>
      </c>
      <c r="I2350" t="s">
        <v>5</v>
      </c>
      <c r="J2350">
        <v>1.1000000000000001</v>
      </c>
      <c r="K2350">
        <v>1</v>
      </c>
      <c r="L2350">
        <v>2026</v>
      </c>
      <c r="M2350" t="s">
        <v>306</v>
      </c>
      <c r="N2350" s="89" cm="1">
        <f t="array" ref="N2350">IF(ISNUMBER(_34_KNMI_Stations[[#This Row],[Etmaal temperatuur °C]]),IF(_34_KNMI_Stations[[#This Row],[Etmaal temperatuur °C]]&lt;stookgrens[],stookgrens[]-_34_KNMI_Stations[[#This Row],[Etmaal temperatuur °C]],0),"")</f>
        <v>16.3</v>
      </c>
      <c r="O2350" s="89">
        <f>_34_KNMI_Stations[[#This Row],[graaddagen]]*_34_KNMI_Stations[[#This Row],[Gewogen factor]]</f>
        <v>17.930000000000003</v>
      </c>
      <c r="P2350" s="89" cm="1">
        <f t="array" ref="P2350">IF(ISNUMBER(_34_KNMI_Stations[[#This Row],[Etmaal temperatuur °C]]),IF(_34_KNMI_Stations[[#This Row],[Etmaal temperatuur °C]]&gt;stookgrens[],_34_KNMI_Stations[[#This Row],[Etmaal temperatuur °C]]-stookgrens[],0),"")</f>
        <v>0</v>
      </c>
    </row>
    <row r="2351" spans="1:16" x14ac:dyDescent="0.25">
      <c r="A2351">
        <v>251</v>
      </c>
      <c r="B2351" s="110">
        <v>46027</v>
      </c>
      <c r="C2351" s="89">
        <v>5.2</v>
      </c>
      <c r="D2351" s="89">
        <v>1.1000000000000001</v>
      </c>
      <c r="E2351" s="96">
        <v>327</v>
      </c>
      <c r="F2351" s="89">
        <v>6.4</v>
      </c>
      <c r="G2351" s="89">
        <v>1007.7</v>
      </c>
      <c r="H2351">
        <v>0.89</v>
      </c>
      <c r="I2351" t="s">
        <v>5</v>
      </c>
      <c r="J2351">
        <v>1.1000000000000001</v>
      </c>
      <c r="K2351">
        <v>1</v>
      </c>
      <c r="L2351">
        <v>2026</v>
      </c>
      <c r="M2351" t="s">
        <v>344</v>
      </c>
      <c r="N2351" s="89" cm="1">
        <f t="array" ref="N2351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2351" s="89">
        <f>_34_KNMI_Stations[[#This Row],[graaddagen]]*_34_KNMI_Stations[[#This Row],[Gewogen factor]]</f>
        <v>18.59</v>
      </c>
      <c r="P2351" s="89" cm="1">
        <f t="array" ref="P2351">IF(ISNUMBER(_34_KNMI_Stations[[#This Row],[Etmaal temperatuur °C]]),IF(_34_KNMI_Stations[[#This Row],[Etmaal temperatuur °C]]&gt;stookgrens[],_34_KNMI_Stations[[#This Row],[Etmaal temperatuur °C]]-stookgrens[],0),"")</f>
        <v>0</v>
      </c>
    </row>
    <row r="2352" spans="1:16" x14ac:dyDescent="0.25">
      <c r="A2352">
        <v>251</v>
      </c>
      <c r="B2352" s="110">
        <v>46028</v>
      </c>
      <c r="C2352" s="89">
        <v>5.3</v>
      </c>
      <c r="D2352" s="89">
        <v>1.1000000000000001</v>
      </c>
      <c r="E2352" s="96">
        <v>270</v>
      </c>
      <c r="F2352" s="89">
        <v>0.5</v>
      </c>
      <c r="G2352" s="89">
        <v>1011.8</v>
      </c>
      <c r="H2352">
        <v>0.85</v>
      </c>
      <c r="I2352" t="s">
        <v>5</v>
      </c>
      <c r="J2352">
        <v>1.1000000000000001</v>
      </c>
      <c r="K2352">
        <v>1</v>
      </c>
      <c r="L2352">
        <v>2026</v>
      </c>
      <c r="M2352" t="s">
        <v>344</v>
      </c>
      <c r="N2352" s="89" cm="1">
        <f t="array" ref="N2352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2352" s="89">
        <f>_34_KNMI_Stations[[#This Row],[graaddagen]]*_34_KNMI_Stations[[#This Row],[Gewogen factor]]</f>
        <v>18.59</v>
      </c>
      <c r="P2352" s="89" cm="1">
        <f t="array" ref="P2352">IF(ISNUMBER(_34_KNMI_Stations[[#This Row],[Etmaal temperatuur °C]]),IF(_34_KNMI_Stations[[#This Row],[Etmaal temperatuur °C]]&gt;stookgrens[],_34_KNMI_Stations[[#This Row],[Etmaal temperatuur °C]]-stookgrens[],0),"")</f>
        <v>0</v>
      </c>
    </row>
    <row r="2353" spans="1:16" x14ac:dyDescent="0.25">
      <c r="A2353">
        <v>251</v>
      </c>
      <c r="B2353" s="110">
        <v>46029</v>
      </c>
      <c r="C2353" s="89">
        <v>11.5</v>
      </c>
      <c r="D2353" s="89">
        <v>1.4</v>
      </c>
      <c r="E2353" s="96">
        <v>77</v>
      </c>
      <c r="F2353" s="89">
        <v>8.8000000000000007</v>
      </c>
      <c r="G2353" s="89">
        <v>1000.9</v>
      </c>
      <c r="H2353">
        <v>0.95</v>
      </c>
      <c r="I2353" t="s">
        <v>5</v>
      </c>
      <c r="J2353">
        <v>1.1000000000000001</v>
      </c>
      <c r="K2353">
        <v>1</v>
      </c>
      <c r="L2353">
        <v>2026</v>
      </c>
      <c r="M2353" t="s">
        <v>344</v>
      </c>
      <c r="N2353" s="89" cm="1">
        <f t="array" ref="N2353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2353" s="89">
        <f>_34_KNMI_Stations[[#This Row],[graaddagen]]*_34_KNMI_Stations[[#This Row],[Gewogen factor]]</f>
        <v>18.260000000000002</v>
      </c>
      <c r="P2353" s="89" cm="1">
        <f t="array" ref="P2353">IF(ISNUMBER(_34_KNMI_Stations[[#This Row],[Etmaal temperatuur °C]]),IF(_34_KNMI_Stations[[#This Row],[Etmaal temperatuur °C]]&gt;stookgrens[],_34_KNMI_Stations[[#This Row],[Etmaal temperatuur °C]]-stookgrens[],0),"")</f>
        <v>0</v>
      </c>
    </row>
    <row r="2354" spans="1:16" x14ac:dyDescent="0.25">
      <c r="A2354">
        <v>251</v>
      </c>
      <c r="B2354" s="110">
        <v>46030</v>
      </c>
      <c r="C2354" s="89">
        <v>4.8</v>
      </c>
      <c r="D2354" s="89">
        <v>2.7</v>
      </c>
      <c r="E2354" s="96">
        <v>186</v>
      </c>
      <c r="F2354" s="89">
        <v>3.5</v>
      </c>
      <c r="G2354" s="89">
        <v>1000.5</v>
      </c>
      <c r="H2354">
        <v>0.96</v>
      </c>
      <c r="I2354" t="s">
        <v>5</v>
      </c>
      <c r="J2354">
        <v>1.1000000000000001</v>
      </c>
      <c r="K2354">
        <v>1</v>
      </c>
      <c r="L2354">
        <v>2026</v>
      </c>
      <c r="M2354" t="s">
        <v>344</v>
      </c>
      <c r="N2354" s="89" cm="1">
        <f t="array" ref="N2354">IF(ISNUMBER(_34_KNMI_Stations[[#This Row],[Etmaal temperatuur °C]]),IF(_34_KNMI_Stations[[#This Row],[Etmaal temperatuur °C]]&lt;stookgrens[],stookgrens[]-_34_KNMI_Stations[[#This Row],[Etmaal temperatuur °C]],0),"")</f>
        <v>15.3</v>
      </c>
      <c r="O2354" s="89">
        <f>_34_KNMI_Stations[[#This Row],[graaddagen]]*_34_KNMI_Stations[[#This Row],[Gewogen factor]]</f>
        <v>16.830000000000002</v>
      </c>
      <c r="P2354" s="89" cm="1">
        <f t="array" ref="P2354">IF(ISNUMBER(_34_KNMI_Stations[[#This Row],[Etmaal temperatuur °C]]),IF(_34_KNMI_Stations[[#This Row],[Etmaal temperatuur °C]]&gt;stookgrens[],_34_KNMI_Stations[[#This Row],[Etmaal temperatuur °C]]-stookgrens[],0),"")</f>
        <v>0</v>
      </c>
    </row>
    <row r="2355" spans="1:16" x14ac:dyDescent="0.25">
      <c r="A2355">
        <v>251</v>
      </c>
      <c r="B2355" s="110">
        <v>46031</v>
      </c>
      <c r="C2355" s="89">
        <v>15.4</v>
      </c>
      <c r="D2355" s="89">
        <v>-0.9</v>
      </c>
      <c r="E2355" s="96">
        <v>78</v>
      </c>
      <c r="F2355" s="89">
        <v>10</v>
      </c>
      <c r="G2355" s="89">
        <v>990.5</v>
      </c>
      <c r="H2355">
        <v>0.94</v>
      </c>
      <c r="I2355" t="s">
        <v>5</v>
      </c>
      <c r="J2355">
        <v>1.1000000000000001</v>
      </c>
      <c r="K2355">
        <v>1</v>
      </c>
      <c r="L2355">
        <v>2026</v>
      </c>
      <c r="M2355" t="s">
        <v>344</v>
      </c>
      <c r="N2355" s="89" cm="1">
        <f t="array" ref="N2355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2355" s="89">
        <f>_34_KNMI_Stations[[#This Row],[graaddagen]]*_34_KNMI_Stations[[#This Row],[Gewogen factor]]</f>
        <v>20.79</v>
      </c>
      <c r="P2355" s="89" cm="1">
        <f t="array" ref="P2355">IF(ISNUMBER(_34_KNMI_Stations[[#This Row],[Etmaal temperatuur °C]]),IF(_34_KNMI_Stations[[#This Row],[Etmaal temperatuur °C]]&gt;stookgrens[],_34_KNMI_Stations[[#This Row],[Etmaal temperatuur °C]]-stookgrens[],0),"")</f>
        <v>0</v>
      </c>
    </row>
    <row r="2356" spans="1:16" x14ac:dyDescent="0.25">
      <c r="A2356">
        <v>251</v>
      </c>
      <c r="B2356" s="110">
        <v>46032</v>
      </c>
      <c r="C2356" s="89">
        <v>9.6</v>
      </c>
      <c r="D2356" s="89">
        <v>-0.9</v>
      </c>
      <c r="E2356" s="96">
        <v>163</v>
      </c>
      <c r="F2356" s="89">
        <v>0</v>
      </c>
      <c r="G2356" s="89">
        <v>1014.4</v>
      </c>
      <c r="H2356">
        <v>0.76</v>
      </c>
      <c r="I2356" t="s">
        <v>5</v>
      </c>
      <c r="J2356">
        <v>1.1000000000000001</v>
      </c>
      <c r="K2356">
        <v>1</v>
      </c>
      <c r="L2356">
        <v>2026</v>
      </c>
      <c r="M2356" t="s">
        <v>344</v>
      </c>
      <c r="N2356" s="89" cm="1">
        <f t="array" ref="N2356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2356" s="89">
        <f>_34_KNMI_Stations[[#This Row],[graaddagen]]*_34_KNMI_Stations[[#This Row],[Gewogen factor]]</f>
        <v>20.79</v>
      </c>
      <c r="P2356" s="89" cm="1">
        <f t="array" ref="P2356">IF(ISNUMBER(_34_KNMI_Stations[[#This Row],[Etmaal temperatuur °C]]),IF(_34_KNMI_Stations[[#This Row],[Etmaal temperatuur °C]]&gt;stookgrens[],_34_KNMI_Stations[[#This Row],[Etmaal temperatuur °C]]-stookgrens[],0),"")</f>
        <v>0</v>
      </c>
    </row>
    <row r="2357" spans="1:16" x14ac:dyDescent="0.25">
      <c r="A2357">
        <v>251</v>
      </c>
      <c r="B2357" s="110">
        <v>46033</v>
      </c>
      <c r="C2357" s="89">
        <v>7.9</v>
      </c>
      <c r="D2357" s="89">
        <v>-1.8</v>
      </c>
      <c r="E2357" s="96">
        <v>216</v>
      </c>
      <c r="F2357" s="89">
        <v>0.5</v>
      </c>
      <c r="G2357" s="89">
        <v>1020.1</v>
      </c>
      <c r="H2357">
        <v>0.88</v>
      </c>
      <c r="I2357" t="s">
        <v>5</v>
      </c>
      <c r="J2357">
        <v>1.1000000000000001</v>
      </c>
      <c r="K2357">
        <v>1</v>
      </c>
      <c r="L2357">
        <v>2026</v>
      </c>
      <c r="M2357" t="s">
        <v>344</v>
      </c>
      <c r="N2357" s="89" cm="1">
        <f t="array" ref="N2357">IF(ISNUMBER(_34_KNMI_Stations[[#This Row],[Etmaal temperatuur °C]]),IF(_34_KNMI_Stations[[#This Row],[Etmaal temperatuur °C]]&lt;stookgrens[],stookgrens[]-_34_KNMI_Stations[[#This Row],[Etmaal temperatuur °C]],0),"")</f>
        <v>19.8</v>
      </c>
      <c r="O2357" s="89">
        <f>_34_KNMI_Stations[[#This Row],[graaddagen]]*_34_KNMI_Stations[[#This Row],[Gewogen factor]]</f>
        <v>21.78</v>
      </c>
      <c r="P2357" s="89" cm="1">
        <f t="array" ref="P2357">IF(ISNUMBER(_34_KNMI_Stations[[#This Row],[Etmaal temperatuur °C]]),IF(_34_KNMI_Stations[[#This Row],[Etmaal temperatuur °C]]&gt;stookgrens[],_34_KNMI_Stations[[#This Row],[Etmaal temperatuur °C]]-stookgrens[],0),"")</f>
        <v>0</v>
      </c>
    </row>
    <row r="2358" spans="1:16" x14ac:dyDescent="0.25">
      <c r="A2358">
        <v>251</v>
      </c>
      <c r="B2358" s="110">
        <v>46034</v>
      </c>
      <c r="C2358" s="89">
        <v>8.1</v>
      </c>
      <c r="D2358" s="89">
        <v>1.6</v>
      </c>
      <c r="E2358" s="96">
        <v>90</v>
      </c>
      <c r="F2358" s="89">
        <v>4</v>
      </c>
      <c r="G2358" s="89">
        <v>1005</v>
      </c>
      <c r="H2358">
        <v>0.97</v>
      </c>
      <c r="I2358" t="s">
        <v>5</v>
      </c>
      <c r="J2358">
        <v>1.1000000000000001</v>
      </c>
      <c r="K2358">
        <v>1</v>
      </c>
      <c r="L2358">
        <v>2026</v>
      </c>
      <c r="M2358" t="s">
        <v>381</v>
      </c>
      <c r="N2358" s="89" cm="1">
        <f t="array" ref="N2358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2358" s="89">
        <f>_34_KNMI_Stations[[#This Row],[graaddagen]]*_34_KNMI_Stations[[#This Row],[Gewogen factor]]</f>
        <v>18.04</v>
      </c>
      <c r="P2358" s="89" cm="1">
        <f t="array" ref="P2358">IF(ISNUMBER(_34_KNMI_Stations[[#This Row],[Etmaal temperatuur °C]]),IF(_34_KNMI_Stations[[#This Row],[Etmaal temperatuur °C]]&gt;stookgrens[],_34_KNMI_Stations[[#This Row],[Etmaal temperatuur °C]]-stookgrens[],0),"")</f>
        <v>0</v>
      </c>
    </row>
    <row r="2359" spans="1:16" x14ac:dyDescent="0.25">
      <c r="A2359">
        <v>251</v>
      </c>
      <c r="B2359" s="110">
        <v>46035</v>
      </c>
      <c r="C2359" s="89">
        <v>6.1</v>
      </c>
      <c r="D2359" s="89">
        <v>4.0999999999999996</v>
      </c>
      <c r="E2359" s="96">
        <v>107</v>
      </c>
      <c r="F2359" s="89">
        <v>6.6</v>
      </c>
      <c r="G2359" s="89">
        <v>1005.7</v>
      </c>
      <c r="H2359">
        <v>0.98</v>
      </c>
      <c r="I2359" t="s">
        <v>5</v>
      </c>
      <c r="J2359">
        <v>1.1000000000000001</v>
      </c>
      <c r="K2359">
        <v>1</v>
      </c>
      <c r="L2359">
        <v>2026</v>
      </c>
      <c r="M2359" t="s">
        <v>381</v>
      </c>
      <c r="N2359" s="89" cm="1">
        <f t="array" ref="N2359">IF(ISNUMBER(_34_KNMI_Stations[[#This Row],[Etmaal temperatuur °C]]),IF(_34_KNMI_Stations[[#This Row],[Etmaal temperatuur °C]]&lt;stookgrens[],stookgrens[]-_34_KNMI_Stations[[#This Row],[Etmaal temperatuur °C]],0),"")</f>
        <v>13.9</v>
      </c>
      <c r="O2359" s="89">
        <f>_34_KNMI_Stations[[#This Row],[graaddagen]]*_34_KNMI_Stations[[#This Row],[Gewogen factor]]</f>
        <v>15.290000000000001</v>
      </c>
      <c r="P2359" s="89" cm="1">
        <f t="array" ref="P2359">IF(ISNUMBER(_34_KNMI_Stations[[#This Row],[Etmaal temperatuur °C]]),IF(_34_KNMI_Stations[[#This Row],[Etmaal temperatuur °C]]&gt;stookgrens[],_34_KNMI_Stations[[#This Row],[Etmaal temperatuur °C]]-stookgrens[],0),"")</f>
        <v>0</v>
      </c>
    </row>
    <row r="2360" spans="1:16" x14ac:dyDescent="0.25">
      <c r="A2360">
        <v>251</v>
      </c>
      <c r="B2360" s="110">
        <v>46036</v>
      </c>
      <c r="C2360" s="89">
        <v>4</v>
      </c>
      <c r="D2360" s="89">
        <v>3.2</v>
      </c>
      <c r="E2360" s="96">
        <v>364</v>
      </c>
      <c r="F2360" s="89">
        <v>1.7</v>
      </c>
      <c r="G2360" s="89">
        <v>1011.1</v>
      </c>
      <c r="H2360">
        <v>0.95</v>
      </c>
      <c r="I2360" t="s">
        <v>5</v>
      </c>
      <c r="J2360">
        <v>1.1000000000000001</v>
      </c>
      <c r="K2360">
        <v>1</v>
      </c>
      <c r="L2360">
        <v>2026</v>
      </c>
      <c r="M2360" t="s">
        <v>381</v>
      </c>
      <c r="N2360" s="89" cm="1">
        <f t="array" ref="N2360">IF(ISNUMBER(_34_KNMI_Stations[[#This Row],[Etmaal temperatuur °C]]),IF(_34_KNMI_Stations[[#This Row],[Etmaal temperatuur °C]]&lt;stookgrens[],stookgrens[]-_34_KNMI_Stations[[#This Row],[Etmaal temperatuur °C]],0),"")</f>
        <v>14.8</v>
      </c>
      <c r="O2360" s="89">
        <f>_34_KNMI_Stations[[#This Row],[graaddagen]]*_34_KNMI_Stations[[#This Row],[Gewogen factor]]</f>
        <v>16.28</v>
      </c>
      <c r="P2360" s="89" cm="1">
        <f t="array" ref="P2360">IF(ISNUMBER(_34_KNMI_Stations[[#This Row],[Etmaal temperatuur °C]]),IF(_34_KNMI_Stations[[#This Row],[Etmaal temperatuur °C]]&gt;stookgrens[],_34_KNMI_Stations[[#This Row],[Etmaal temperatuur °C]]-stookgrens[],0),"")</f>
        <v>0</v>
      </c>
    </row>
    <row r="2361" spans="1:16" x14ac:dyDescent="0.25">
      <c r="A2361">
        <v>251</v>
      </c>
      <c r="B2361" s="110">
        <v>46037</v>
      </c>
      <c r="C2361" s="89">
        <v>6.7</v>
      </c>
      <c r="D2361" s="89">
        <v>4.9000000000000004</v>
      </c>
      <c r="E2361" s="96">
        <v>101</v>
      </c>
      <c r="F2361" s="89">
        <v>3.7</v>
      </c>
      <c r="G2361" s="89">
        <v>1005.7</v>
      </c>
      <c r="H2361">
        <v>0.97</v>
      </c>
      <c r="I2361" t="s">
        <v>5</v>
      </c>
      <c r="J2361">
        <v>1.1000000000000001</v>
      </c>
      <c r="K2361">
        <v>1</v>
      </c>
      <c r="L2361">
        <v>2026</v>
      </c>
      <c r="M2361" t="s">
        <v>381</v>
      </c>
      <c r="N2361" s="89" cm="1">
        <f t="array" ref="N2361">IF(ISNUMBER(_34_KNMI_Stations[[#This Row],[Etmaal temperatuur °C]]),IF(_34_KNMI_Stations[[#This Row],[Etmaal temperatuur °C]]&lt;stookgrens[],stookgrens[]-_34_KNMI_Stations[[#This Row],[Etmaal temperatuur °C]],0),"")</f>
        <v>13.1</v>
      </c>
      <c r="O2361" s="89">
        <f>_34_KNMI_Stations[[#This Row],[graaddagen]]*_34_KNMI_Stations[[#This Row],[Gewogen factor]]</f>
        <v>14.41</v>
      </c>
      <c r="P2361" s="89" cm="1">
        <f t="array" ref="P2361">IF(ISNUMBER(_34_KNMI_Stations[[#This Row],[Etmaal temperatuur °C]]),IF(_34_KNMI_Stations[[#This Row],[Etmaal temperatuur °C]]&gt;stookgrens[],_34_KNMI_Stations[[#This Row],[Etmaal temperatuur °C]]-stookgrens[],0),"")</f>
        <v>0</v>
      </c>
    </row>
    <row r="2362" spans="1:16" x14ac:dyDescent="0.25">
      <c r="A2362">
        <v>251</v>
      </c>
      <c r="B2362" s="110">
        <v>46038</v>
      </c>
      <c r="C2362" s="89">
        <v>5.8</v>
      </c>
      <c r="D2362" s="89">
        <v>5.3</v>
      </c>
      <c r="E2362" s="96">
        <v>296</v>
      </c>
      <c r="F2362" s="89">
        <v>1.2</v>
      </c>
      <c r="G2362" s="89">
        <v>1010.3</v>
      </c>
      <c r="H2362">
        <v>0.94</v>
      </c>
      <c r="I2362" t="s">
        <v>5</v>
      </c>
      <c r="J2362">
        <v>1.1000000000000001</v>
      </c>
      <c r="K2362">
        <v>1</v>
      </c>
      <c r="L2362">
        <v>2026</v>
      </c>
      <c r="M2362" t="s">
        <v>381</v>
      </c>
      <c r="N2362" s="89" cm="1">
        <f t="array" ref="N2362">IF(ISNUMBER(_34_KNMI_Stations[[#This Row],[Etmaal temperatuur °C]]),IF(_34_KNMI_Stations[[#This Row],[Etmaal temperatuur °C]]&lt;stookgrens[],stookgrens[]-_34_KNMI_Stations[[#This Row],[Etmaal temperatuur °C]],0),"")</f>
        <v>12.7</v>
      </c>
      <c r="O2362" s="89">
        <f>_34_KNMI_Stations[[#This Row],[graaddagen]]*_34_KNMI_Stations[[#This Row],[Gewogen factor]]</f>
        <v>13.97</v>
      </c>
      <c r="P2362" s="89" cm="1">
        <f t="array" ref="P2362">IF(ISNUMBER(_34_KNMI_Stations[[#This Row],[Etmaal temperatuur °C]]),IF(_34_KNMI_Stations[[#This Row],[Etmaal temperatuur °C]]&gt;stookgrens[],_34_KNMI_Stations[[#This Row],[Etmaal temperatuur °C]]-stookgrens[],0),"")</f>
        <v>0</v>
      </c>
    </row>
    <row r="2363" spans="1:16" x14ac:dyDescent="0.25">
      <c r="A2363">
        <v>251</v>
      </c>
      <c r="B2363" s="110">
        <v>46039</v>
      </c>
      <c r="C2363" s="89">
        <v>3.2</v>
      </c>
      <c r="D2363" s="89">
        <v>4.8</v>
      </c>
      <c r="E2363" s="96">
        <v>380</v>
      </c>
      <c r="F2363" s="89">
        <v>-0.1</v>
      </c>
      <c r="G2363" s="89">
        <v>1019.1</v>
      </c>
      <c r="H2363">
        <v>0.97</v>
      </c>
      <c r="I2363" t="s">
        <v>5</v>
      </c>
      <c r="J2363">
        <v>1.1000000000000001</v>
      </c>
      <c r="K2363">
        <v>1</v>
      </c>
      <c r="L2363">
        <v>2026</v>
      </c>
      <c r="M2363" t="s">
        <v>381</v>
      </c>
      <c r="N2363" s="89" cm="1">
        <f t="array" ref="N2363">IF(ISNUMBER(_34_KNMI_Stations[[#This Row],[Etmaal temperatuur °C]]),IF(_34_KNMI_Stations[[#This Row],[Etmaal temperatuur °C]]&lt;stookgrens[],stookgrens[]-_34_KNMI_Stations[[#This Row],[Etmaal temperatuur °C]],0),"")</f>
        <v>13.2</v>
      </c>
      <c r="O2363" s="89">
        <f>_34_KNMI_Stations[[#This Row],[graaddagen]]*_34_KNMI_Stations[[#This Row],[Gewogen factor]]</f>
        <v>14.52</v>
      </c>
      <c r="P2363" s="89" cm="1">
        <f t="array" ref="P2363">IF(ISNUMBER(_34_KNMI_Stations[[#This Row],[Etmaal temperatuur °C]]),IF(_34_KNMI_Stations[[#This Row],[Etmaal temperatuur °C]]&gt;stookgrens[],_34_KNMI_Stations[[#This Row],[Etmaal temperatuur °C]]-stookgrens[],0),"")</f>
        <v>0</v>
      </c>
    </row>
    <row r="2364" spans="1:16" x14ac:dyDescent="0.25">
      <c r="A2364">
        <v>251</v>
      </c>
      <c r="B2364" s="110">
        <v>46040</v>
      </c>
      <c r="C2364" s="89">
        <v>4.8</v>
      </c>
      <c r="D2364" s="89">
        <v>1.2</v>
      </c>
      <c r="E2364" s="96">
        <v>128</v>
      </c>
      <c r="F2364" s="89">
        <v>0</v>
      </c>
      <c r="G2364" s="89">
        <v>1021.3</v>
      </c>
      <c r="H2364">
        <v>0.98</v>
      </c>
      <c r="I2364" t="s">
        <v>5</v>
      </c>
      <c r="J2364">
        <v>1.1000000000000001</v>
      </c>
      <c r="K2364">
        <v>1</v>
      </c>
      <c r="L2364">
        <v>2026</v>
      </c>
      <c r="M2364" t="s">
        <v>381</v>
      </c>
      <c r="N2364" s="89" cm="1">
        <f t="array" ref="N2364">IF(ISNUMBER(_34_KNMI_Stations[[#This Row],[Etmaal temperatuur °C]]),IF(_34_KNMI_Stations[[#This Row],[Etmaal temperatuur °C]]&lt;stookgrens[],stookgrens[]-_34_KNMI_Stations[[#This Row],[Etmaal temperatuur °C]],0),"")</f>
        <v>16.8</v>
      </c>
      <c r="O2364" s="89">
        <f>_34_KNMI_Stations[[#This Row],[graaddagen]]*_34_KNMI_Stations[[#This Row],[Gewogen factor]]</f>
        <v>18.480000000000004</v>
      </c>
      <c r="P2364" s="89" cm="1">
        <f t="array" ref="P2364">IF(ISNUMBER(_34_KNMI_Stations[[#This Row],[Etmaal temperatuur °C]]),IF(_34_KNMI_Stations[[#This Row],[Etmaal temperatuur °C]]&gt;stookgrens[],_34_KNMI_Stations[[#This Row],[Etmaal temperatuur °C]]-stookgrens[],0),"")</f>
        <v>0</v>
      </c>
    </row>
    <row r="2365" spans="1:16" x14ac:dyDescent="0.25">
      <c r="A2365">
        <v>251</v>
      </c>
      <c r="B2365" s="110">
        <v>46041</v>
      </c>
      <c r="C2365" s="89">
        <v>4.3</v>
      </c>
      <c r="D2365" s="89">
        <v>1.6</v>
      </c>
      <c r="E2365" s="96">
        <v>183</v>
      </c>
      <c r="F2365" s="89">
        <v>0</v>
      </c>
      <c r="G2365" s="89">
        <v>1018.7</v>
      </c>
      <c r="H2365">
        <v>0.97</v>
      </c>
      <c r="I2365" t="s">
        <v>5</v>
      </c>
      <c r="J2365">
        <v>1.1000000000000001</v>
      </c>
      <c r="K2365">
        <v>1</v>
      </c>
      <c r="L2365">
        <v>2026</v>
      </c>
      <c r="M2365" t="s">
        <v>382</v>
      </c>
      <c r="N2365" s="89" cm="1">
        <f t="array" ref="N2365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2365" s="89">
        <f>_34_KNMI_Stations[[#This Row],[graaddagen]]*_34_KNMI_Stations[[#This Row],[Gewogen factor]]</f>
        <v>18.04</v>
      </c>
      <c r="P2365" s="89" cm="1">
        <f t="array" ref="P2365">IF(ISNUMBER(_34_KNMI_Stations[[#This Row],[Etmaal temperatuur °C]]),IF(_34_KNMI_Stations[[#This Row],[Etmaal temperatuur °C]]&gt;stookgrens[],_34_KNMI_Stations[[#This Row],[Etmaal temperatuur °C]]-stookgrens[],0),"")</f>
        <v>0</v>
      </c>
    </row>
    <row r="2366" spans="1:16" x14ac:dyDescent="0.25">
      <c r="A2366">
        <v>251</v>
      </c>
      <c r="B2366" s="110">
        <v>46042</v>
      </c>
      <c r="C2366" s="89">
        <v>4.5</v>
      </c>
      <c r="D2366" s="89">
        <v>1.8</v>
      </c>
      <c r="E2366" s="96">
        <v>404</v>
      </c>
      <c r="F2366" s="89">
        <v>0</v>
      </c>
      <c r="G2366" s="89">
        <v>1015.7</v>
      </c>
      <c r="H2366">
        <v>0.93</v>
      </c>
      <c r="I2366" t="s">
        <v>5</v>
      </c>
      <c r="J2366">
        <v>1.1000000000000001</v>
      </c>
      <c r="K2366">
        <v>1</v>
      </c>
      <c r="L2366">
        <v>2026</v>
      </c>
      <c r="M2366" t="s">
        <v>382</v>
      </c>
      <c r="N2366" s="89" cm="1">
        <f t="array" ref="N2366">IF(ISNUMBER(_34_KNMI_Stations[[#This Row],[Etmaal temperatuur °C]]),IF(_34_KNMI_Stations[[#This Row],[Etmaal temperatuur °C]]&lt;stookgrens[],stookgrens[]-_34_KNMI_Stations[[#This Row],[Etmaal temperatuur °C]],0),"")</f>
        <v>16.2</v>
      </c>
      <c r="O2366" s="89">
        <f>_34_KNMI_Stations[[#This Row],[graaddagen]]*_34_KNMI_Stations[[#This Row],[Gewogen factor]]</f>
        <v>17.82</v>
      </c>
      <c r="P2366" s="89" cm="1">
        <f t="array" ref="P2366">IF(ISNUMBER(_34_KNMI_Stations[[#This Row],[Etmaal temperatuur °C]]),IF(_34_KNMI_Stations[[#This Row],[Etmaal temperatuur °C]]&gt;stookgrens[],_34_KNMI_Stations[[#This Row],[Etmaal temperatuur °C]]-stookgrens[],0),"")</f>
        <v>0</v>
      </c>
    </row>
    <row r="2367" spans="1:16" x14ac:dyDescent="0.25">
      <c r="A2367">
        <v>251</v>
      </c>
      <c r="B2367" s="110">
        <v>46043</v>
      </c>
      <c r="C2367" s="89">
        <v>6.7</v>
      </c>
      <c r="D2367" s="89">
        <v>2.1</v>
      </c>
      <c r="E2367" s="96">
        <v>161</v>
      </c>
      <c r="F2367" s="89">
        <v>0.8</v>
      </c>
      <c r="G2367" s="89">
        <v>1002.8</v>
      </c>
      <c r="H2367">
        <v>0.88</v>
      </c>
      <c r="I2367" t="s">
        <v>5</v>
      </c>
      <c r="J2367">
        <v>1.1000000000000001</v>
      </c>
      <c r="K2367">
        <v>1</v>
      </c>
      <c r="L2367">
        <v>2026</v>
      </c>
      <c r="M2367" t="s">
        <v>382</v>
      </c>
      <c r="N2367" s="89" cm="1">
        <f t="array" ref="N2367">IF(ISNUMBER(_34_KNMI_Stations[[#This Row],[Etmaal temperatuur °C]]),IF(_34_KNMI_Stations[[#This Row],[Etmaal temperatuur °C]]&lt;stookgrens[],stookgrens[]-_34_KNMI_Stations[[#This Row],[Etmaal temperatuur °C]],0),"")</f>
        <v>15.9</v>
      </c>
      <c r="O2367" s="89">
        <f>_34_KNMI_Stations[[#This Row],[graaddagen]]*_34_KNMI_Stations[[#This Row],[Gewogen factor]]</f>
        <v>17.490000000000002</v>
      </c>
      <c r="P2367" s="89" cm="1">
        <f t="array" ref="P2367">IF(ISNUMBER(_34_KNMI_Stations[[#This Row],[Etmaal temperatuur °C]]),IF(_34_KNMI_Stations[[#This Row],[Etmaal temperatuur °C]]&gt;stookgrens[],_34_KNMI_Stations[[#This Row],[Etmaal temperatuur °C]]-stookgrens[],0),"")</f>
        <v>0</v>
      </c>
    </row>
    <row r="2368" spans="1:16" x14ac:dyDescent="0.25">
      <c r="A2368">
        <v>251</v>
      </c>
      <c r="B2368" s="110">
        <v>46044</v>
      </c>
      <c r="C2368" s="89">
        <v>11</v>
      </c>
      <c r="D2368" s="89">
        <v>-0.6</v>
      </c>
      <c r="E2368" s="96">
        <v>459</v>
      </c>
      <c r="F2368" s="89">
        <v>-0.1</v>
      </c>
      <c r="G2368" s="89">
        <v>997.8</v>
      </c>
      <c r="H2368">
        <v>0.82</v>
      </c>
      <c r="I2368" t="s">
        <v>5</v>
      </c>
      <c r="J2368">
        <v>1.1000000000000001</v>
      </c>
      <c r="K2368">
        <v>1</v>
      </c>
      <c r="L2368">
        <v>2026</v>
      </c>
      <c r="M2368" t="s">
        <v>382</v>
      </c>
      <c r="N2368" s="89" cm="1">
        <f t="array" ref="N2368">IF(ISNUMBER(_34_KNMI_Stations[[#This Row],[Etmaal temperatuur °C]]),IF(_34_KNMI_Stations[[#This Row],[Etmaal temperatuur °C]]&lt;stookgrens[],stookgrens[]-_34_KNMI_Stations[[#This Row],[Etmaal temperatuur °C]],0),"")</f>
        <v>18.600000000000001</v>
      </c>
      <c r="O2368" s="89">
        <f>_34_KNMI_Stations[[#This Row],[graaddagen]]*_34_KNMI_Stations[[#This Row],[Gewogen factor]]</f>
        <v>20.460000000000004</v>
      </c>
      <c r="P2368" s="89" cm="1">
        <f t="array" ref="P2368">IF(ISNUMBER(_34_KNMI_Stations[[#This Row],[Etmaal temperatuur °C]]),IF(_34_KNMI_Stations[[#This Row],[Etmaal temperatuur °C]]&gt;stookgrens[],_34_KNMI_Stations[[#This Row],[Etmaal temperatuur °C]]-stookgrens[],0),"")</f>
        <v>0</v>
      </c>
    </row>
    <row r="2369" spans="1:16" x14ac:dyDescent="0.25">
      <c r="A2369">
        <v>251</v>
      </c>
      <c r="B2369" s="110">
        <v>46045</v>
      </c>
      <c r="C2369" s="89">
        <v>9.5</v>
      </c>
      <c r="D2369" s="89">
        <v>-0.4</v>
      </c>
      <c r="E2369" s="96">
        <v>281</v>
      </c>
      <c r="F2369" s="89">
        <v>-0.1</v>
      </c>
      <c r="G2369" s="89">
        <v>996.7</v>
      </c>
      <c r="H2369">
        <v>0.87</v>
      </c>
      <c r="I2369" t="s">
        <v>5</v>
      </c>
      <c r="J2369">
        <v>1.1000000000000001</v>
      </c>
      <c r="K2369">
        <v>1</v>
      </c>
      <c r="L2369">
        <v>2026</v>
      </c>
      <c r="M2369" t="s">
        <v>382</v>
      </c>
      <c r="N2369" s="89" cm="1">
        <f t="array" ref="N2369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2369" s="89">
        <f>_34_KNMI_Stations[[#This Row],[graaddagen]]*_34_KNMI_Stations[[#This Row],[Gewogen factor]]</f>
        <v>20.239999999999998</v>
      </c>
      <c r="P2369" s="89" cm="1">
        <f t="array" ref="P2369">IF(ISNUMBER(_34_KNMI_Stations[[#This Row],[Etmaal temperatuur °C]]),IF(_34_KNMI_Stations[[#This Row],[Etmaal temperatuur °C]]&gt;stookgrens[],_34_KNMI_Stations[[#This Row],[Etmaal temperatuur °C]]-stookgrens[],0),"")</f>
        <v>0</v>
      </c>
    </row>
    <row r="2370" spans="1:16" x14ac:dyDescent="0.25">
      <c r="A2370">
        <v>251</v>
      </c>
      <c r="B2370" s="110">
        <v>46046</v>
      </c>
      <c r="C2370" s="89">
        <v>8</v>
      </c>
      <c r="D2370" s="89">
        <v>-1</v>
      </c>
      <c r="E2370" s="96">
        <v>363</v>
      </c>
      <c r="F2370" s="89">
        <v>-0.1</v>
      </c>
      <c r="G2370" s="89">
        <v>1002.5</v>
      </c>
      <c r="H2370">
        <v>0.89</v>
      </c>
      <c r="I2370" t="s">
        <v>5</v>
      </c>
      <c r="J2370">
        <v>1.1000000000000001</v>
      </c>
      <c r="K2370">
        <v>1</v>
      </c>
      <c r="L2370">
        <v>2026</v>
      </c>
      <c r="M2370" t="s">
        <v>382</v>
      </c>
      <c r="N2370" s="89" cm="1">
        <f t="array" ref="N2370">IF(ISNUMBER(_34_KNMI_Stations[[#This Row],[Etmaal temperatuur °C]]),IF(_34_KNMI_Stations[[#This Row],[Etmaal temperatuur °C]]&lt;stookgrens[],stookgrens[]-_34_KNMI_Stations[[#This Row],[Etmaal temperatuur °C]],0),"")</f>
        <v>19</v>
      </c>
      <c r="O2370" s="89">
        <f>_34_KNMI_Stations[[#This Row],[graaddagen]]*_34_KNMI_Stations[[#This Row],[Gewogen factor]]</f>
        <v>20.900000000000002</v>
      </c>
      <c r="P2370" s="89" cm="1">
        <f t="array" ref="P2370">IF(ISNUMBER(_34_KNMI_Stations[[#This Row],[Etmaal temperatuur °C]]),IF(_34_KNMI_Stations[[#This Row],[Etmaal temperatuur °C]]&gt;stookgrens[],_34_KNMI_Stations[[#This Row],[Etmaal temperatuur °C]]-stookgrens[],0),"")</f>
        <v>0</v>
      </c>
    </row>
    <row r="2371" spans="1:16" x14ac:dyDescent="0.25">
      <c r="A2371">
        <v>251</v>
      </c>
      <c r="B2371" s="110">
        <v>46047</v>
      </c>
      <c r="C2371" s="89">
        <v>8.1999999999999993</v>
      </c>
      <c r="D2371" s="89">
        <v>-1.3</v>
      </c>
      <c r="E2371" s="96">
        <v>106</v>
      </c>
      <c r="F2371" s="89">
        <v>0</v>
      </c>
      <c r="G2371" s="89">
        <v>1000.9</v>
      </c>
      <c r="H2371">
        <v>0.9</v>
      </c>
      <c r="I2371" t="s">
        <v>5</v>
      </c>
      <c r="J2371">
        <v>1.1000000000000001</v>
      </c>
      <c r="K2371">
        <v>1</v>
      </c>
      <c r="L2371">
        <v>2026</v>
      </c>
      <c r="M2371" t="s">
        <v>382</v>
      </c>
      <c r="N2371" s="89" cm="1">
        <f t="array" ref="N2371">IF(ISNUMBER(_34_KNMI_Stations[[#This Row],[Etmaal temperatuur °C]]),IF(_34_KNMI_Stations[[#This Row],[Etmaal temperatuur °C]]&lt;stookgrens[],stookgrens[]-_34_KNMI_Stations[[#This Row],[Etmaal temperatuur °C]],0),"")</f>
        <v>19.3</v>
      </c>
      <c r="O2371" s="89">
        <f>_34_KNMI_Stations[[#This Row],[graaddagen]]*_34_KNMI_Stations[[#This Row],[Gewogen factor]]</f>
        <v>21.230000000000004</v>
      </c>
      <c r="P2371" s="89" cm="1">
        <f t="array" ref="P2371">IF(ISNUMBER(_34_KNMI_Stations[[#This Row],[Etmaal temperatuur °C]]),IF(_34_KNMI_Stations[[#This Row],[Etmaal temperatuur °C]]&gt;stookgrens[],_34_KNMI_Stations[[#This Row],[Etmaal temperatuur °C]]-stookgrens[],0),"")</f>
        <v>0</v>
      </c>
    </row>
    <row r="2372" spans="1:16" x14ac:dyDescent="0.25">
      <c r="A2372">
        <v>251</v>
      </c>
      <c r="B2372" s="110">
        <v>46048</v>
      </c>
      <c r="C2372" s="89">
        <v>4.0999999999999996</v>
      </c>
      <c r="D2372" s="89">
        <v>1</v>
      </c>
      <c r="E2372" s="96">
        <v>142</v>
      </c>
      <c r="F2372" s="89">
        <v>-0.1</v>
      </c>
      <c r="G2372" s="89">
        <v>1003</v>
      </c>
      <c r="H2372">
        <v>0.92</v>
      </c>
      <c r="I2372" t="s">
        <v>5</v>
      </c>
      <c r="J2372">
        <v>1.1000000000000001</v>
      </c>
      <c r="K2372">
        <v>1</v>
      </c>
      <c r="L2372">
        <v>2026</v>
      </c>
      <c r="M2372" t="s">
        <v>383</v>
      </c>
      <c r="N2372" s="89" cm="1">
        <f t="array" ref="N2372">IF(ISNUMBER(_34_KNMI_Stations[[#This Row],[Etmaal temperatuur °C]]),IF(_34_KNMI_Stations[[#This Row],[Etmaal temperatuur °C]]&lt;stookgrens[],stookgrens[]-_34_KNMI_Stations[[#This Row],[Etmaal temperatuur °C]],0),"")</f>
        <v>17</v>
      </c>
      <c r="O2372" s="89">
        <f>_34_KNMI_Stations[[#This Row],[graaddagen]]*_34_KNMI_Stations[[#This Row],[Gewogen factor]]</f>
        <v>18.700000000000003</v>
      </c>
      <c r="P2372" s="89" cm="1">
        <f t="array" ref="P2372">IF(ISNUMBER(_34_KNMI_Stations[[#This Row],[Etmaal temperatuur °C]]),IF(_34_KNMI_Stations[[#This Row],[Etmaal temperatuur °C]]&gt;stookgrens[],_34_KNMI_Stations[[#This Row],[Etmaal temperatuur °C]]-stookgrens[],0),"")</f>
        <v>0</v>
      </c>
    </row>
    <row r="2373" spans="1:16" x14ac:dyDescent="0.25">
      <c r="A2373">
        <v>251</v>
      </c>
      <c r="B2373" s="110">
        <v>46049</v>
      </c>
      <c r="C2373" s="89">
        <v>8.1999999999999993</v>
      </c>
      <c r="D2373" s="89">
        <v>0.1</v>
      </c>
      <c r="E2373" s="96">
        <v>202</v>
      </c>
      <c r="F2373" s="89">
        <v>3.9</v>
      </c>
      <c r="G2373" s="89">
        <v>997.4</v>
      </c>
      <c r="H2373">
        <v>0.94</v>
      </c>
      <c r="I2373" t="s">
        <v>5</v>
      </c>
      <c r="J2373">
        <v>1.1000000000000001</v>
      </c>
      <c r="K2373">
        <v>1</v>
      </c>
      <c r="L2373">
        <v>2026</v>
      </c>
      <c r="M2373" t="s">
        <v>383</v>
      </c>
      <c r="N2373" s="89" cm="1">
        <f t="array" ref="N2373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2373" s="89">
        <f>_34_KNMI_Stations[[#This Row],[graaddagen]]*_34_KNMI_Stations[[#This Row],[Gewogen factor]]</f>
        <v>19.690000000000001</v>
      </c>
      <c r="P2373" s="89" cm="1">
        <f t="array" ref="P2373">IF(ISNUMBER(_34_KNMI_Stations[[#This Row],[Etmaal temperatuur °C]]),IF(_34_KNMI_Stations[[#This Row],[Etmaal temperatuur °C]]&gt;stookgrens[],_34_KNMI_Stations[[#This Row],[Etmaal temperatuur °C]]-stookgrens[],0),"")</f>
        <v>0</v>
      </c>
    </row>
    <row r="2374" spans="1:16" x14ac:dyDescent="0.25">
      <c r="A2374">
        <v>251</v>
      </c>
      <c r="B2374" s="110">
        <v>46050</v>
      </c>
      <c r="C2374" s="89">
        <v>7.4</v>
      </c>
      <c r="D2374" s="89">
        <v>0.1</v>
      </c>
      <c r="E2374" s="96">
        <v>173</v>
      </c>
      <c r="F2374" s="89">
        <v>0.4</v>
      </c>
      <c r="G2374" s="89">
        <v>997.9</v>
      </c>
      <c r="H2374">
        <v>0.94</v>
      </c>
      <c r="I2374" t="s">
        <v>5</v>
      </c>
      <c r="J2374">
        <v>1.1000000000000001</v>
      </c>
      <c r="K2374">
        <v>1</v>
      </c>
      <c r="L2374">
        <v>2026</v>
      </c>
      <c r="M2374" t="s">
        <v>383</v>
      </c>
      <c r="N2374" s="89" cm="1">
        <f t="array" ref="N2374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2374" s="89">
        <f>_34_KNMI_Stations[[#This Row],[graaddagen]]*_34_KNMI_Stations[[#This Row],[Gewogen factor]]</f>
        <v>19.690000000000001</v>
      </c>
      <c r="P2374" s="89" cm="1">
        <f t="array" ref="P2374">IF(ISNUMBER(_34_KNMI_Stations[[#This Row],[Etmaal temperatuur °C]]),IF(_34_KNMI_Stations[[#This Row],[Etmaal temperatuur °C]]&gt;stookgrens[],_34_KNMI_Stations[[#This Row],[Etmaal temperatuur °C]]-stookgrens[],0),"")</f>
        <v>0</v>
      </c>
    </row>
    <row r="2375" spans="1:16" x14ac:dyDescent="0.25">
      <c r="A2375">
        <v>251</v>
      </c>
      <c r="B2375" s="110">
        <v>46051</v>
      </c>
      <c r="C2375" s="89">
        <v>7.6</v>
      </c>
      <c r="D2375" s="89">
        <v>0</v>
      </c>
      <c r="E2375" s="96">
        <v>221</v>
      </c>
      <c r="F2375" s="89">
        <v>1.1000000000000001</v>
      </c>
      <c r="G2375" s="89">
        <v>1001.2</v>
      </c>
      <c r="H2375">
        <v>0.94</v>
      </c>
      <c r="I2375" t="s">
        <v>5</v>
      </c>
      <c r="J2375">
        <v>1.1000000000000001</v>
      </c>
      <c r="K2375">
        <v>1</v>
      </c>
      <c r="L2375">
        <v>2026</v>
      </c>
      <c r="M2375" t="s">
        <v>383</v>
      </c>
      <c r="N2375" s="89" cm="1">
        <f t="array" ref="N2375">IF(ISNUMBER(_34_KNMI_Stations[[#This Row],[Etmaal temperatuur °C]]),IF(_34_KNMI_Stations[[#This Row],[Etmaal temperatuur °C]]&lt;stookgrens[],stookgrens[]-_34_KNMI_Stations[[#This Row],[Etmaal temperatuur °C]],0),"")</f>
        <v>18</v>
      </c>
      <c r="O2375" s="89">
        <f>_34_KNMI_Stations[[#This Row],[graaddagen]]*_34_KNMI_Stations[[#This Row],[Gewogen factor]]</f>
        <v>19.8</v>
      </c>
      <c r="P2375" s="89" cm="1">
        <f t="array" ref="P2375">IF(ISNUMBER(_34_KNMI_Stations[[#This Row],[Etmaal temperatuur °C]]),IF(_34_KNMI_Stations[[#This Row],[Etmaal temperatuur °C]]&gt;stookgrens[],_34_KNMI_Stations[[#This Row],[Etmaal temperatuur °C]]-stookgrens[],0),"")</f>
        <v>0</v>
      </c>
    </row>
    <row r="2376" spans="1:16" x14ac:dyDescent="0.25">
      <c r="A2376">
        <v>251</v>
      </c>
      <c r="B2376" s="110">
        <v>46052</v>
      </c>
      <c r="C2376" s="89">
        <v>9.1</v>
      </c>
      <c r="D2376" s="89">
        <v>-0.7</v>
      </c>
      <c r="E2376" s="96">
        <v>496</v>
      </c>
      <c r="F2376" s="89">
        <v>-0.1</v>
      </c>
      <c r="G2376" s="89">
        <v>998.5</v>
      </c>
      <c r="H2376">
        <v>0.91</v>
      </c>
      <c r="I2376" t="s">
        <v>5</v>
      </c>
      <c r="J2376">
        <v>1.1000000000000001</v>
      </c>
      <c r="K2376">
        <v>1</v>
      </c>
      <c r="L2376">
        <v>2026</v>
      </c>
      <c r="M2376" t="s">
        <v>383</v>
      </c>
      <c r="N2376" s="89" cm="1">
        <f t="array" ref="N2376">IF(ISNUMBER(_34_KNMI_Stations[[#This Row],[Etmaal temperatuur °C]]),IF(_34_KNMI_Stations[[#This Row],[Etmaal temperatuur °C]]&lt;stookgrens[],stookgrens[]-_34_KNMI_Stations[[#This Row],[Etmaal temperatuur °C]],0),"")</f>
        <v>18.7</v>
      </c>
      <c r="O2376" s="89">
        <f>_34_KNMI_Stations[[#This Row],[graaddagen]]*_34_KNMI_Stations[[#This Row],[Gewogen factor]]</f>
        <v>20.57</v>
      </c>
      <c r="P2376" s="89" cm="1">
        <f t="array" ref="P2376">IF(ISNUMBER(_34_KNMI_Stations[[#This Row],[Etmaal temperatuur °C]]),IF(_34_KNMI_Stations[[#This Row],[Etmaal temperatuur °C]]&gt;stookgrens[],_34_KNMI_Stations[[#This Row],[Etmaal temperatuur °C]]-stookgrens[],0),"")</f>
        <v>0</v>
      </c>
    </row>
    <row r="2377" spans="1:16" x14ac:dyDescent="0.25">
      <c r="A2377">
        <v>251</v>
      </c>
      <c r="B2377" s="110">
        <v>46053</v>
      </c>
      <c r="C2377" s="89">
        <v>6.7</v>
      </c>
      <c r="D2377" s="89">
        <v>0.8</v>
      </c>
      <c r="E2377" s="96">
        <v>121</v>
      </c>
      <c r="F2377" s="89">
        <v>2.9</v>
      </c>
      <c r="G2377" s="89">
        <v>1002.6</v>
      </c>
      <c r="H2377">
        <v>0.96</v>
      </c>
      <c r="I2377" t="s">
        <v>5</v>
      </c>
      <c r="J2377">
        <v>1.1000000000000001</v>
      </c>
      <c r="K2377">
        <v>1</v>
      </c>
      <c r="L2377">
        <v>2026</v>
      </c>
      <c r="M2377" t="s">
        <v>383</v>
      </c>
      <c r="N2377" s="89" cm="1">
        <f t="array" ref="N2377">IF(ISNUMBER(_34_KNMI_Stations[[#This Row],[Etmaal temperatuur °C]]),IF(_34_KNMI_Stations[[#This Row],[Etmaal temperatuur °C]]&lt;stookgrens[],stookgrens[]-_34_KNMI_Stations[[#This Row],[Etmaal temperatuur °C]],0),"")</f>
        <v>17.2</v>
      </c>
      <c r="O2377" s="89">
        <f>_34_KNMI_Stations[[#This Row],[graaddagen]]*_34_KNMI_Stations[[#This Row],[Gewogen factor]]</f>
        <v>18.920000000000002</v>
      </c>
      <c r="P2377" s="89" cm="1">
        <f t="array" ref="P2377">IF(ISNUMBER(_34_KNMI_Stations[[#This Row],[Etmaal temperatuur °C]]),IF(_34_KNMI_Stations[[#This Row],[Etmaal temperatuur °C]]&gt;stookgrens[],_34_KNMI_Stations[[#This Row],[Etmaal temperatuur °C]]-stookgrens[],0),"")</f>
        <v>0</v>
      </c>
    </row>
    <row r="2378" spans="1:16" x14ac:dyDescent="0.25">
      <c r="A2378">
        <v>257</v>
      </c>
      <c r="B2378" s="110">
        <v>45658</v>
      </c>
      <c r="C2378" s="89"/>
      <c r="D2378" s="89">
        <v>8</v>
      </c>
      <c r="E2378" s="96">
        <v>31</v>
      </c>
      <c r="F2378" s="89">
        <v>12.5</v>
      </c>
      <c r="G2378" s="89"/>
      <c r="H2378">
        <v>0.83</v>
      </c>
      <c r="I2378" t="s">
        <v>6</v>
      </c>
      <c r="J2378">
        <v>1.1000000000000001</v>
      </c>
      <c r="K2378">
        <v>1</v>
      </c>
      <c r="L2378">
        <v>2025</v>
      </c>
      <c r="M2378" t="s">
        <v>59</v>
      </c>
      <c r="N2378" s="89" cm="1">
        <f t="array" ref="N2378">IF(ISNUMBER(_34_KNMI_Stations[[#This Row],[Etmaal temperatuur °C]]),IF(_34_KNMI_Stations[[#This Row],[Etmaal temperatuur °C]]&lt;stookgrens[],stookgrens[]-_34_KNMI_Stations[[#This Row],[Etmaal temperatuur °C]],0),"")</f>
        <v>10</v>
      </c>
      <c r="O2378" s="89">
        <f>_34_KNMI_Stations[[#This Row],[graaddagen]]*_34_KNMI_Stations[[#This Row],[Gewogen factor]]</f>
        <v>11</v>
      </c>
      <c r="P2378" s="89" cm="1">
        <f t="array" ref="P2378">IF(ISNUMBER(_34_KNMI_Stations[[#This Row],[Etmaal temperatuur °C]]),IF(_34_KNMI_Stations[[#This Row],[Etmaal temperatuur °C]]&gt;stookgrens[],_34_KNMI_Stations[[#This Row],[Etmaal temperatuur °C]]-stookgrens[],0),"")</f>
        <v>0</v>
      </c>
    </row>
    <row r="2379" spans="1:16" x14ac:dyDescent="0.25">
      <c r="A2379">
        <v>257</v>
      </c>
      <c r="B2379" s="110">
        <v>45659</v>
      </c>
      <c r="C2379" s="89"/>
      <c r="D2379" s="89">
        <v>5</v>
      </c>
      <c r="E2379" s="96">
        <v>257</v>
      </c>
      <c r="F2379" s="89">
        <v>2.6</v>
      </c>
      <c r="G2379" s="89"/>
      <c r="H2379">
        <v>0.74</v>
      </c>
      <c r="I2379" t="s">
        <v>6</v>
      </c>
      <c r="J2379">
        <v>1.1000000000000001</v>
      </c>
      <c r="K2379">
        <v>1</v>
      </c>
      <c r="L2379">
        <v>2025</v>
      </c>
      <c r="M2379" t="s">
        <v>59</v>
      </c>
      <c r="N2379" s="89" cm="1">
        <f t="array" ref="N2379">IF(ISNUMBER(_34_KNMI_Stations[[#This Row],[Etmaal temperatuur °C]]),IF(_34_KNMI_Stations[[#This Row],[Etmaal temperatuur °C]]&lt;stookgrens[],stookgrens[]-_34_KNMI_Stations[[#This Row],[Etmaal temperatuur °C]],0),"")</f>
        <v>13</v>
      </c>
      <c r="O2379" s="89">
        <f>_34_KNMI_Stations[[#This Row],[graaddagen]]*_34_KNMI_Stations[[#This Row],[Gewogen factor]]</f>
        <v>14.3</v>
      </c>
      <c r="P2379" s="89" cm="1">
        <f t="array" ref="P2379">IF(ISNUMBER(_34_KNMI_Stations[[#This Row],[Etmaal temperatuur °C]]),IF(_34_KNMI_Stations[[#This Row],[Etmaal temperatuur °C]]&gt;stookgrens[],_34_KNMI_Stations[[#This Row],[Etmaal temperatuur °C]]-stookgrens[],0),"")</f>
        <v>0</v>
      </c>
    </row>
    <row r="2380" spans="1:16" x14ac:dyDescent="0.25">
      <c r="A2380">
        <v>257</v>
      </c>
      <c r="B2380" s="110">
        <v>45660</v>
      </c>
      <c r="C2380" s="89"/>
      <c r="D2380" s="89">
        <v>4.2</v>
      </c>
      <c r="E2380" s="96">
        <v>158</v>
      </c>
      <c r="F2380" s="89">
        <v>2.2999999999999998</v>
      </c>
      <c r="G2380" s="89"/>
      <c r="H2380">
        <v>0.72</v>
      </c>
      <c r="I2380" t="s">
        <v>6</v>
      </c>
      <c r="J2380">
        <v>1.1000000000000001</v>
      </c>
      <c r="K2380">
        <v>1</v>
      </c>
      <c r="L2380">
        <v>2025</v>
      </c>
      <c r="M2380" t="s">
        <v>59</v>
      </c>
      <c r="N2380" s="89" cm="1">
        <f t="array" ref="N2380">IF(ISNUMBER(_34_KNMI_Stations[[#This Row],[Etmaal temperatuur °C]]),IF(_34_KNMI_Stations[[#This Row],[Etmaal temperatuur °C]]&lt;stookgrens[],stookgrens[]-_34_KNMI_Stations[[#This Row],[Etmaal temperatuur °C]],0),"")</f>
        <v>13.8</v>
      </c>
      <c r="O2380" s="89">
        <f>_34_KNMI_Stations[[#This Row],[graaddagen]]*_34_KNMI_Stations[[#This Row],[Gewogen factor]]</f>
        <v>15.180000000000001</v>
      </c>
      <c r="P2380" s="89" cm="1">
        <f t="array" ref="P2380">IF(ISNUMBER(_34_KNMI_Stations[[#This Row],[Etmaal temperatuur °C]]),IF(_34_KNMI_Stations[[#This Row],[Etmaal temperatuur °C]]&gt;stookgrens[],_34_KNMI_Stations[[#This Row],[Etmaal temperatuur °C]]-stookgrens[],0),"")</f>
        <v>0</v>
      </c>
    </row>
    <row r="2381" spans="1:16" x14ac:dyDescent="0.25">
      <c r="A2381">
        <v>257</v>
      </c>
      <c r="B2381" s="110">
        <v>45661</v>
      </c>
      <c r="C2381" s="89"/>
      <c r="D2381" s="89">
        <v>3.8</v>
      </c>
      <c r="E2381" s="96">
        <v>132</v>
      </c>
      <c r="F2381" s="89">
        <v>0.7</v>
      </c>
      <c r="G2381" s="89"/>
      <c r="H2381">
        <v>0.82</v>
      </c>
      <c r="I2381" t="s">
        <v>6</v>
      </c>
      <c r="J2381">
        <v>1.1000000000000001</v>
      </c>
      <c r="K2381">
        <v>1</v>
      </c>
      <c r="L2381">
        <v>2025</v>
      </c>
      <c r="M2381" t="s">
        <v>59</v>
      </c>
      <c r="N2381" s="89" cm="1">
        <f t="array" ref="N2381">IF(ISNUMBER(_34_KNMI_Stations[[#This Row],[Etmaal temperatuur °C]]),IF(_34_KNMI_Stations[[#This Row],[Etmaal temperatuur °C]]&lt;stookgrens[],stookgrens[]-_34_KNMI_Stations[[#This Row],[Etmaal temperatuur °C]],0),"")</f>
        <v>14.2</v>
      </c>
      <c r="O2381" s="89">
        <f>_34_KNMI_Stations[[#This Row],[graaddagen]]*_34_KNMI_Stations[[#This Row],[Gewogen factor]]</f>
        <v>15.620000000000001</v>
      </c>
      <c r="P2381" s="89" cm="1">
        <f t="array" ref="P2381">IF(ISNUMBER(_34_KNMI_Stations[[#This Row],[Etmaal temperatuur °C]]),IF(_34_KNMI_Stations[[#This Row],[Etmaal temperatuur °C]]&gt;stookgrens[],_34_KNMI_Stations[[#This Row],[Etmaal temperatuur °C]]-stookgrens[],0),"")</f>
        <v>0</v>
      </c>
    </row>
    <row r="2382" spans="1:16" x14ac:dyDescent="0.25">
      <c r="A2382">
        <v>257</v>
      </c>
      <c r="B2382" s="110">
        <v>45662</v>
      </c>
      <c r="C2382" s="89"/>
      <c r="D2382" s="89">
        <v>5.4</v>
      </c>
      <c r="E2382" s="96">
        <v>47</v>
      </c>
      <c r="F2382" s="89">
        <v>13.3</v>
      </c>
      <c r="G2382" s="89"/>
      <c r="H2382">
        <v>0.92</v>
      </c>
      <c r="I2382" t="s">
        <v>6</v>
      </c>
      <c r="J2382">
        <v>1.1000000000000001</v>
      </c>
      <c r="K2382">
        <v>1</v>
      </c>
      <c r="L2382">
        <v>2025</v>
      </c>
      <c r="M2382" t="s">
        <v>59</v>
      </c>
      <c r="N2382" s="89" cm="1">
        <f t="array" ref="N2382">IF(ISNUMBER(_34_KNMI_Stations[[#This Row],[Etmaal temperatuur °C]]),IF(_34_KNMI_Stations[[#This Row],[Etmaal temperatuur °C]]&lt;stookgrens[],stookgrens[]-_34_KNMI_Stations[[#This Row],[Etmaal temperatuur °C]],0),"")</f>
        <v>12.6</v>
      </c>
      <c r="O2382" s="89">
        <f>_34_KNMI_Stations[[#This Row],[graaddagen]]*_34_KNMI_Stations[[#This Row],[Gewogen factor]]</f>
        <v>13.860000000000001</v>
      </c>
      <c r="P2382" s="89" cm="1">
        <f t="array" ref="P2382">IF(ISNUMBER(_34_KNMI_Stations[[#This Row],[Etmaal temperatuur °C]]),IF(_34_KNMI_Stations[[#This Row],[Etmaal temperatuur °C]]&gt;stookgrens[],_34_KNMI_Stations[[#This Row],[Etmaal temperatuur °C]]-stookgrens[],0),"")</f>
        <v>0</v>
      </c>
    </row>
    <row r="2383" spans="1:16" x14ac:dyDescent="0.25">
      <c r="A2383">
        <v>257</v>
      </c>
      <c r="B2383" s="110">
        <v>45663</v>
      </c>
      <c r="C2383" s="89"/>
      <c r="D2383" s="89">
        <v>9.3000000000000007</v>
      </c>
      <c r="E2383" s="96">
        <v>117</v>
      </c>
      <c r="F2383" s="89">
        <v>2.1</v>
      </c>
      <c r="G2383" s="89"/>
      <c r="H2383">
        <v>0.76</v>
      </c>
      <c r="I2383" t="s">
        <v>6</v>
      </c>
      <c r="J2383">
        <v>1.1000000000000001</v>
      </c>
      <c r="K2383">
        <v>1</v>
      </c>
      <c r="L2383">
        <v>2025</v>
      </c>
      <c r="M2383" t="s">
        <v>111</v>
      </c>
      <c r="N2383" s="89" cm="1">
        <f t="array" ref="N2383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2383" s="89">
        <f>_34_KNMI_Stations[[#This Row],[graaddagen]]*_34_KNMI_Stations[[#This Row],[Gewogen factor]]</f>
        <v>9.57</v>
      </c>
      <c r="P2383" s="89" cm="1">
        <f t="array" ref="P2383">IF(ISNUMBER(_34_KNMI_Stations[[#This Row],[Etmaal temperatuur °C]]),IF(_34_KNMI_Stations[[#This Row],[Etmaal temperatuur °C]]&gt;stookgrens[],_34_KNMI_Stations[[#This Row],[Etmaal temperatuur °C]]-stookgrens[],0),"")</f>
        <v>0</v>
      </c>
    </row>
    <row r="2384" spans="1:16" x14ac:dyDescent="0.25">
      <c r="A2384">
        <v>257</v>
      </c>
      <c r="B2384" s="110">
        <v>45664</v>
      </c>
      <c r="C2384" s="89"/>
      <c r="D2384" s="89">
        <v>5.5</v>
      </c>
      <c r="E2384" s="96">
        <v>216</v>
      </c>
      <c r="F2384" s="89">
        <v>1.9</v>
      </c>
      <c r="G2384" s="89"/>
      <c r="H2384">
        <v>0.7</v>
      </c>
      <c r="I2384" t="s">
        <v>6</v>
      </c>
      <c r="J2384">
        <v>1.1000000000000001</v>
      </c>
      <c r="K2384">
        <v>1</v>
      </c>
      <c r="L2384">
        <v>2025</v>
      </c>
      <c r="M2384" t="s">
        <v>111</v>
      </c>
      <c r="N2384" s="89" cm="1">
        <f t="array" ref="N2384">IF(ISNUMBER(_34_KNMI_Stations[[#This Row],[Etmaal temperatuur °C]]),IF(_34_KNMI_Stations[[#This Row],[Etmaal temperatuur °C]]&lt;stookgrens[],stookgrens[]-_34_KNMI_Stations[[#This Row],[Etmaal temperatuur °C]],0),"")</f>
        <v>12.5</v>
      </c>
      <c r="O2384" s="89">
        <f>_34_KNMI_Stations[[#This Row],[graaddagen]]*_34_KNMI_Stations[[#This Row],[Gewogen factor]]</f>
        <v>13.750000000000002</v>
      </c>
      <c r="P2384" s="89" cm="1">
        <f t="array" ref="P2384">IF(ISNUMBER(_34_KNMI_Stations[[#This Row],[Etmaal temperatuur °C]]),IF(_34_KNMI_Stations[[#This Row],[Etmaal temperatuur °C]]&gt;stookgrens[],_34_KNMI_Stations[[#This Row],[Etmaal temperatuur °C]]-stookgrens[],0),"")</f>
        <v>0</v>
      </c>
    </row>
    <row r="2385" spans="1:16" x14ac:dyDescent="0.25">
      <c r="A2385">
        <v>257</v>
      </c>
      <c r="B2385" s="110">
        <v>45665</v>
      </c>
      <c r="C2385" s="89"/>
      <c r="D2385" s="89">
        <v>3.7</v>
      </c>
      <c r="E2385" s="96">
        <v>235</v>
      </c>
      <c r="F2385" s="89">
        <v>0.3</v>
      </c>
      <c r="G2385" s="89"/>
      <c r="H2385">
        <v>0.76</v>
      </c>
      <c r="I2385" t="s">
        <v>6</v>
      </c>
      <c r="J2385">
        <v>1.1000000000000001</v>
      </c>
      <c r="K2385">
        <v>1</v>
      </c>
      <c r="L2385">
        <v>2025</v>
      </c>
      <c r="M2385" t="s">
        <v>111</v>
      </c>
      <c r="N2385" s="89" cm="1">
        <f t="array" ref="N2385">IF(ISNUMBER(_34_KNMI_Stations[[#This Row],[Etmaal temperatuur °C]]),IF(_34_KNMI_Stations[[#This Row],[Etmaal temperatuur °C]]&lt;stookgrens[],stookgrens[]-_34_KNMI_Stations[[#This Row],[Etmaal temperatuur °C]],0),"")</f>
        <v>14.3</v>
      </c>
      <c r="O2385" s="89">
        <f>_34_KNMI_Stations[[#This Row],[graaddagen]]*_34_KNMI_Stations[[#This Row],[Gewogen factor]]</f>
        <v>15.730000000000002</v>
      </c>
      <c r="P2385" s="89" cm="1">
        <f t="array" ref="P2385">IF(ISNUMBER(_34_KNMI_Stations[[#This Row],[Etmaal temperatuur °C]]),IF(_34_KNMI_Stations[[#This Row],[Etmaal temperatuur °C]]&gt;stookgrens[],_34_KNMI_Stations[[#This Row],[Etmaal temperatuur °C]]-stookgrens[],0),"")</f>
        <v>0</v>
      </c>
    </row>
    <row r="2386" spans="1:16" x14ac:dyDescent="0.25">
      <c r="A2386">
        <v>257</v>
      </c>
      <c r="B2386" s="110">
        <v>45666</v>
      </c>
      <c r="C2386" s="89"/>
      <c r="D2386" s="89">
        <v>3</v>
      </c>
      <c r="E2386" s="96">
        <v>300</v>
      </c>
      <c r="F2386" s="89">
        <v>3.9</v>
      </c>
      <c r="G2386" s="89"/>
      <c r="H2386">
        <v>0.8</v>
      </c>
      <c r="I2386" t="s">
        <v>6</v>
      </c>
      <c r="J2386">
        <v>1.1000000000000001</v>
      </c>
      <c r="K2386">
        <v>1</v>
      </c>
      <c r="L2386">
        <v>2025</v>
      </c>
      <c r="M2386" t="s">
        <v>111</v>
      </c>
      <c r="N2386" s="89" cm="1">
        <f t="array" ref="N2386">IF(ISNUMBER(_34_KNMI_Stations[[#This Row],[Etmaal temperatuur °C]]),IF(_34_KNMI_Stations[[#This Row],[Etmaal temperatuur °C]]&lt;stookgrens[],stookgrens[]-_34_KNMI_Stations[[#This Row],[Etmaal temperatuur °C]],0),"")</f>
        <v>15</v>
      </c>
      <c r="O2386" s="89">
        <f>_34_KNMI_Stations[[#This Row],[graaddagen]]*_34_KNMI_Stations[[#This Row],[Gewogen factor]]</f>
        <v>16.5</v>
      </c>
      <c r="P2386" s="89" cm="1">
        <f t="array" ref="P2386">IF(ISNUMBER(_34_KNMI_Stations[[#This Row],[Etmaal temperatuur °C]]),IF(_34_KNMI_Stations[[#This Row],[Etmaal temperatuur °C]]&gt;stookgrens[],_34_KNMI_Stations[[#This Row],[Etmaal temperatuur °C]]-stookgrens[],0),"")</f>
        <v>0</v>
      </c>
    </row>
    <row r="2387" spans="1:16" x14ac:dyDescent="0.25">
      <c r="A2387">
        <v>257</v>
      </c>
      <c r="B2387" s="110">
        <v>45667</v>
      </c>
      <c r="C2387" s="89"/>
      <c r="D2387" s="89">
        <v>3</v>
      </c>
      <c r="E2387" s="96">
        <v>203</v>
      </c>
      <c r="F2387" s="89">
        <v>1.8</v>
      </c>
      <c r="G2387" s="89"/>
      <c r="H2387">
        <v>0.78</v>
      </c>
      <c r="I2387" t="s">
        <v>6</v>
      </c>
      <c r="J2387">
        <v>1.1000000000000001</v>
      </c>
      <c r="K2387">
        <v>1</v>
      </c>
      <c r="L2387">
        <v>2025</v>
      </c>
      <c r="M2387" t="s">
        <v>111</v>
      </c>
      <c r="N2387" s="89" cm="1">
        <f t="array" ref="N2387">IF(ISNUMBER(_34_KNMI_Stations[[#This Row],[Etmaal temperatuur °C]]),IF(_34_KNMI_Stations[[#This Row],[Etmaal temperatuur °C]]&lt;stookgrens[],stookgrens[]-_34_KNMI_Stations[[#This Row],[Etmaal temperatuur °C]],0),"")</f>
        <v>15</v>
      </c>
      <c r="O2387" s="89">
        <f>_34_KNMI_Stations[[#This Row],[graaddagen]]*_34_KNMI_Stations[[#This Row],[Gewogen factor]]</f>
        <v>16.5</v>
      </c>
      <c r="P2387" s="89" cm="1">
        <f t="array" ref="P2387">IF(ISNUMBER(_34_KNMI_Stations[[#This Row],[Etmaal temperatuur °C]]),IF(_34_KNMI_Stations[[#This Row],[Etmaal temperatuur °C]]&gt;stookgrens[],_34_KNMI_Stations[[#This Row],[Etmaal temperatuur °C]]-stookgrens[],0),"")</f>
        <v>0</v>
      </c>
    </row>
    <row r="2388" spans="1:16" x14ac:dyDescent="0.25">
      <c r="A2388">
        <v>257</v>
      </c>
      <c r="B2388" s="110">
        <v>45668</v>
      </c>
      <c r="C2388" s="89"/>
      <c r="D2388" s="89">
        <v>1.2</v>
      </c>
      <c r="E2388" s="96">
        <v>414</v>
      </c>
      <c r="F2388" s="89">
        <v>0.1</v>
      </c>
      <c r="G2388" s="89"/>
      <c r="H2388">
        <v>0.81</v>
      </c>
      <c r="I2388" t="s">
        <v>6</v>
      </c>
      <c r="J2388">
        <v>1.1000000000000001</v>
      </c>
      <c r="K2388">
        <v>1</v>
      </c>
      <c r="L2388">
        <v>2025</v>
      </c>
      <c r="M2388" t="s">
        <v>111</v>
      </c>
      <c r="N2388" s="89" cm="1">
        <f t="array" ref="N2388">IF(ISNUMBER(_34_KNMI_Stations[[#This Row],[Etmaal temperatuur °C]]),IF(_34_KNMI_Stations[[#This Row],[Etmaal temperatuur °C]]&lt;stookgrens[],stookgrens[]-_34_KNMI_Stations[[#This Row],[Etmaal temperatuur °C]],0),"")</f>
        <v>16.8</v>
      </c>
      <c r="O2388" s="89">
        <f>_34_KNMI_Stations[[#This Row],[graaddagen]]*_34_KNMI_Stations[[#This Row],[Gewogen factor]]</f>
        <v>18.480000000000004</v>
      </c>
      <c r="P2388" s="89" cm="1">
        <f t="array" ref="P2388">IF(ISNUMBER(_34_KNMI_Stations[[#This Row],[Etmaal temperatuur °C]]),IF(_34_KNMI_Stations[[#This Row],[Etmaal temperatuur °C]]&gt;stookgrens[],_34_KNMI_Stations[[#This Row],[Etmaal temperatuur °C]]-stookgrens[],0),"")</f>
        <v>0</v>
      </c>
    </row>
    <row r="2389" spans="1:16" x14ac:dyDescent="0.25">
      <c r="A2389">
        <v>257</v>
      </c>
      <c r="B2389" s="110">
        <v>45669</v>
      </c>
      <c r="C2389" s="89"/>
      <c r="D2389" s="89">
        <v>3.4</v>
      </c>
      <c r="E2389" s="96">
        <v>247</v>
      </c>
      <c r="F2389" s="89">
        <v>0.3</v>
      </c>
      <c r="G2389" s="89"/>
      <c r="H2389">
        <v>0.82</v>
      </c>
      <c r="I2389" t="s">
        <v>6</v>
      </c>
      <c r="J2389">
        <v>1.1000000000000001</v>
      </c>
      <c r="K2389">
        <v>1</v>
      </c>
      <c r="L2389">
        <v>2025</v>
      </c>
      <c r="M2389" t="s">
        <v>111</v>
      </c>
      <c r="N2389" s="89" cm="1">
        <f t="array" ref="N2389">IF(ISNUMBER(_34_KNMI_Stations[[#This Row],[Etmaal temperatuur °C]]),IF(_34_KNMI_Stations[[#This Row],[Etmaal temperatuur °C]]&lt;stookgrens[],stookgrens[]-_34_KNMI_Stations[[#This Row],[Etmaal temperatuur °C]],0),"")</f>
        <v>14.6</v>
      </c>
      <c r="O2389" s="89">
        <f>_34_KNMI_Stations[[#This Row],[graaddagen]]*_34_KNMI_Stations[[#This Row],[Gewogen factor]]</f>
        <v>16.060000000000002</v>
      </c>
      <c r="P2389" s="89" cm="1">
        <f t="array" ref="P2389">IF(ISNUMBER(_34_KNMI_Stations[[#This Row],[Etmaal temperatuur °C]]),IF(_34_KNMI_Stations[[#This Row],[Etmaal temperatuur °C]]&gt;stookgrens[],_34_KNMI_Stations[[#This Row],[Etmaal temperatuur °C]]-stookgrens[],0),"")</f>
        <v>0</v>
      </c>
    </row>
    <row r="2390" spans="1:16" x14ac:dyDescent="0.25">
      <c r="A2390">
        <v>257</v>
      </c>
      <c r="B2390" s="110">
        <v>45670</v>
      </c>
      <c r="C2390" s="89"/>
      <c r="D2390" s="89">
        <v>2.8</v>
      </c>
      <c r="E2390" s="96">
        <v>455</v>
      </c>
      <c r="F2390" s="89">
        <v>0</v>
      </c>
      <c r="G2390" s="89"/>
      <c r="H2390">
        <v>0.75</v>
      </c>
      <c r="I2390" t="s">
        <v>6</v>
      </c>
      <c r="J2390">
        <v>1.1000000000000001</v>
      </c>
      <c r="K2390">
        <v>1</v>
      </c>
      <c r="L2390">
        <v>2025</v>
      </c>
      <c r="M2390" t="s">
        <v>112</v>
      </c>
      <c r="N2390" s="89" cm="1">
        <f t="array" ref="N2390">IF(ISNUMBER(_34_KNMI_Stations[[#This Row],[Etmaal temperatuur °C]]),IF(_34_KNMI_Stations[[#This Row],[Etmaal temperatuur °C]]&lt;stookgrens[],stookgrens[]-_34_KNMI_Stations[[#This Row],[Etmaal temperatuur °C]],0),"")</f>
        <v>15.2</v>
      </c>
      <c r="O2390" s="89">
        <f>_34_KNMI_Stations[[#This Row],[graaddagen]]*_34_KNMI_Stations[[#This Row],[Gewogen factor]]</f>
        <v>16.72</v>
      </c>
      <c r="P2390" s="89" cm="1">
        <f t="array" ref="P2390">IF(ISNUMBER(_34_KNMI_Stations[[#This Row],[Etmaal temperatuur °C]]),IF(_34_KNMI_Stations[[#This Row],[Etmaal temperatuur °C]]&gt;stookgrens[],_34_KNMI_Stations[[#This Row],[Etmaal temperatuur °C]]-stookgrens[],0),"")</f>
        <v>0</v>
      </c>
    </row>
    <row r="2391" spans="1:16" x14ac:dyDescent="0.25">
      <c r="A2391">
        <v>257</v>
      </c>
      <c r="B2391" s="110">
        <v>45671</v>
      </c>
      <c r="C2391" s="89"/>
      <c r="D2391" s="89">
        <v>5.6</v>
      </c>
      <c r="E2391" s="96">
        <v>167</v>
      </c>
      <c r="F2391" s="89">
        <v>0.1</v>
      </c>
      <c r="G2391" s="89"/>
      <c r="H2391">
        <v>0.93</v>
      </c>
      <c r="I2391" t="s">
        <v>6</v>
      </c>
      <c r="J2391">
        <v>1.1000000000000001</v>
      </c>
      <c r="K2391">
        <v>1</v>
      </c>
      <c r="L2391">
        <v>2025</v>
      </c>
      <c r="M2391" t="s">
        <v>112</v>
      </c>
      <c r="N2391" s="89" cm="1">
        <f t="array" ref="N2391">IF(ISNUMBER(_34_KNMI_Stations[[#This Row],[Etmaal temperatuur °C]]),IF(_34_KNMI_Stations[[#This Row],[Etmaal temperatuur °C]]&lt;stookgrens[],stookgrens[]-_34_KNMI_Stations[[#This Row],[Etmaal temperatuur °C]],0),"")</f>
        <v>12.4</v>
      </c>
      <c r="O2391" s="89">
        <f>_34_KNMI_Stations[[#This Row],[graaddagen]]*_34_KNMI_Stations[[#This Row],[Gewogen factor]]</f>
        <v>13.640000000000002</v>
      </c>
      <c r="P2391" s="89" cm="1">
        <f t="array" ref="P2391">IF(ISNUMBER(_34_KNMI_Stations[[#This Row],[Etmaal temperatuur °C]]),IF(_34_KNMI_Stations[[#This Row],[Etmaal temperatuur °C]]&gt;stookgrens[],_34_KNMI_Stations[[#This Row],[Etmaal temperatuur °C]]-stookgrens[],0),"")</f>
        <v>0</v>
      </c>
    </row>
    <row r="2392" spans="1:16" x14ac:dyDescent="0.25">
      <c r="A2392">
        <v>257</v>
      </c>
      <c r="B2392" s="110">
        <v>45672</v>
      </c>
      <c r="C2392" s="89"/>
      <c r="D2392" s="89">
        <v>6.1</v>
      </c>
      <c r="E2392" s="96">
        <v>174</v>
      </c>
      <c r="F2392" s="89">
        <v>0</v>
      </c>
      <c r="G2392" s="89"/>
      <c r="H2392">
        <v>0.97</v>
      </c>
      <c r="I2392" t="s">
        <v>6</v>
      </c>
      <c r="J2392">
        <v>1.1000000000000001</v>
      </c>
      <c r="K2392">
        <v>1</v>
      </c>
      <c r="L2392">
        <v>2025</v>
      </c>
      <c r="M2392" t="s">
        <v>112</v>
      </c>
      <c r="N2392" s="89" cm="1">
        <f t="array" ref="N2392">IF(ISNUMBER(_34_KNMI_Stations[[#This Row],[Etmaal temperatuur °C]]),IF(_34_KNMI_Stations[[#This Row],[Etmaal temperatuur °C]]&lt;stookgrens[],stookgrens[]-_34_KNMI_Stations[[#This Row],[Etmaal temperatuur °C]],0),"")</f>
        <v>11.9</v>
      </c>
      <c r="O2392" s="89">
        <f>_34_KNMI_Stations[[#This Row],[graaddagen]]*_34_KNMI_Stations[[#This Row],[Gewogen factor]]</f>
        <v>13.090000000000002</v>
      </c>
      <c r="P2392" s="89" cm="1">
        <f t="array" ref="P2392">IF(ISNUMBER(_34_KNMI_Stations[[#This Row],[Etmaal temperatuur °C]]),IF(_34_KNMI_Stations[[#This Row],[Etmaal temperatuur °C]]&gt;stookgrens[],_34_KNMI_Stations[[#This Row],[Etmaal temperatuur °C]]-stookgrens[],0),"")</f>
        <v>0</v>
      </c>
    </row>
    <row r="2393" spans="1:16" x14ac:dyDescent="0.25">
      <c r="A2393">
        <v>257</v>
      </c>
      <c r="B2393" s="110">
        <v>45673</v>
      </c>
      <c r="C2393" s="89"/>
      <c r="D2393" s="89">
        <v>4.9000000000000004</v>
      </c>
      <c r="E2393" s="96">
        <v>130</v>
      </c>
      <c r="F2393" s="89">
        <v>0</v>
      </c>
      <c r="G2393" s="89"/>
      <c r="H2393">
        <v>0.92</v>
      </c>
      <c r="I2393" t="s">
        <v>6</v>
      </c>
      <c r="J2393">
        <v>1.1000000000000001</v>
      </c>
      <c r="K2393">
        <v>1</v>
      </c>
      <c r="L2393">
        <v>2025</v>
      </c>
      <c r="M2393" t="s">
        <v>112</v>
      </c>
      <c r="N2393" s="89" cm="1">
        <f t="array" ref="N2393">IF(ISNUMBER(_34_KNMI_Stations[[#This Row],[Etmaal temperatuur °C]]),IF(_34_KNMI_Stations[[#This Row],[Etmaal temperatuur °C]]&lt;stookgrens[],stookgrens[]-_34_KNMI_Stations[[#This Row],[Etmaal temperatuur °C]],0),"")</f>
        <v>13.1</v>
      </c>
      <c r="O2393" s="89">
        <f>_34_KNMI_Stations[[#This Row],[graaddagen]]*_34_KNMI_Stations[[#This Row],[Gewogen factor]]</f>
        <v>14.41</v>
      </c>
      <c r="P2393" s="89" cm="1">
        <f t="array" ref="P2393">IF(ISNUMBER(_34_KNMI_Stations[[#This Row],[Etmaal temperatuur °C]]),IF(_34_KNMI_Stations[[#This Row],[Etmaal temperatuur °C]]&gt;stookgrens[],_34_KNMI_Stations[[#This Row],[Etmaal temperatuur °C]]-stookgrens[],0),"")</f>
        <v>0</v>
      </c>
    </row>
    <row r="2394" spans="1:16" x14ac:dyDescent="0.25">
      <c r="A2394">
        <v>257</v>
      </c>
      <c r="B2394" s="110">
        <v>45674</v>
      </c>
      <c r="C2394" s="89"/>
      <c r="D2394" s="89">
        <v>1</v>
      </c>
      <c r="E2394" s="96">
        <v>96</v>
      </c>
      <c r="F2394" s="89">
        <v>0</v>
      </c>
      <c r="G2394" s="89"/>
      <c r="H2394">
        <v>0.98</v>
      </c>
      <c r="I2394" t="s">
        <v>6</v>
      </c>
      <c r="J2394">
        <v>1.1000000000000001</v>
      </c>
      <c r="K2394">
        <v>1</v>
      </c>
      <c r="L2394">
        <v>2025</v>
      </c>
      <c r="M2394" t="s">
        <v>112</v>
      </c>
      <c r="N2394" s="89" cm="1">
        <f t="array" ref="N2394">IF(ISNUMBER(_34_KNMI_Stations[[#This Row],[Etmaal temperatuur °C]]),IF(_34_KNMI_Stations[[#This Row],[Etmaal temperatuur °C]]&lt;stookgrens[],stookgrens[]-_34_KNMI_Stations[[#This Row],[Etmaal temperatuur °C]],0),"")</f>
        <v>17</v>
      </c>
      <c r="O2394" s="89">
        <f>_34_KNMI_Stations[[#This Row],[graaddagen]]*_34_KNMI_Stations[[#This Row],[Gewogen factor]]</f>
        <v>18.700000000000003</v>
      </c>
      <c r="P2394" s="89" cm="1">
        <f t="array" ref="P2394">IF(ISNUMBER(_34_KNMI_Stations[[#This Row],[Etmaal temperatuur °C]]),IF(_34_KNMI_Stations[[#This Row],[Etmaal temperatuur °C]]&gt;stookgrens[],_34_KNMI_Stations[[#This Row],[Etmaal temperatuur °C]]-stookgrens[],0),"")</f>
        <v>0</v>
      </c>
    </row>
    <row r="2395" spans="1:16" x14ac:dyDescent="0.25">
      <c r="A2395">
        <v>257</v>
      </c>
      <c r="B2395" s="110">
        <v>45675</v>
      </c>
      <c r="C2395" s="89"/>
      <c r="D2395" s="89">
        <v>-0.9</v>
      </c>
      <c r="E2395" s="96">
        <v>180</v>
      </c>
      <c r="F2395" s="89">
        <v>0</v>
      </c>
      <c r="G2395" s="89"/>
      <c r="H2395">
        <v>0.97</v>
      </c>
      <c r="I2395" t="s">
        <v>6</v>
      </c>
      <c r="J2395">
        <v>1.1000000000000001</v>
      </c>
      <c r="K2395">
        <v>1</v>
      </c>
      <c r="L2395">
        <v>2025</v>
      </c>
      <c r="M2395" t="s">
        <v>112</v>
      </c>
      <c r="N2395" s="89" cm="1">
        <f t="array" ref="N2395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2395" s="89">
        <f>_34_KNMI_Stations[[#This Row],[graaddagen]]*_34_KNMI_Stations[[#This Row],[Gewogen factor]]</f>
        <v>20.79</v>
      </c>
      <c r="P2395" s="89" cm="1">
        <f t="array" ref="P2395">IF(ISNUMBER(_34_KNMI_Stations[[#This Row],[Etmaal temperatuur °C]]),IF(_34_KNMI_Stations[[#This Row],[Etmaal temperatuur °C]]&gt;stookgrens[],_34_KNMI_Stations[[#This Row],[Etmaal temperatuur °C]]-stookgrens[],0),"")</f>
        <v>0</v>
      </c>
    </row>
    <row r="2396" spans="1:16" x14ac:dyDescent="0.25">
      <c r="A2396">
        <v>257</v>
      </c>
      <c r="B2396" s="110">
        <v>45676</v>
      </c>
      <c r="C2396" s="89"/>
      <c r="D2396" s="89">
        <v>-0.1</v>
      </c>
      <c r="E2396" s="96">
        <v>76</v>
      </c>
      <c r="F2396" s="89">
        <v>0</v>
      </c>
      <c r="G2396" s="89"/>
      <c r="H2396">
        <v>0.93</v>
      </c>
      <c r="I2396" t="s">
        <v>6</v>
      </c>
      <c r="J2396">
        <v>1.1000000000000001</v>
      </c>
      <c r="K2396">
        <v>1</v>
      </c>
      <c r="L2396">
        <v>2025</v>
      </c>
      <c r="M2396" t="s">
        <v>112</v>
      </c>
      <c r="N2396" s="89" cm="1">
        <f t="array" ref="N2396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2396" s="89">
        <f>_34_KNMI_Stations[[#This Row],[graaddagen]]*_34_KNMI_Stations[[#This Row],[Gewogen factor]]</f>
        <v>19.910000000000004</v>
      </c>
      <c r="P2396" s="89" cm="1">
        <f t="array" ref="P2396">IF(ISNUMBER(_34_KNMI_Stations[[#This Row],[Etmaal temperatuur °C]]),IF(_34_KNMI_Stations[[#This Row],[Etmaal temperatuur °C]]&gt;stookgrens[],_34_KNMI_Stations[[#This Row],[Etmaal temperatuur °C]]-stookgrens[],0),"")</f>
        <v>0</v>
      </c>
    </row>
    <row r="2397" spans="1:16" x14ac:dyDescent="0.25">
      <c r="A2397">
        <v>257</v>
      </c>
      <c r="B2397" s="110">
        <v>45677</v>
      </c>
      <c r="C2397" s="89"/>
      <c r="D2397" s="89">
        <v>1.2</v>
      </c>
      <c r="E2397" s="96">
        <v>55</v>
      </c>
      <c r="F2397" s="89">
        <v>0</v>
      </c>
      <c r="G2397" s="89"/>
      <c r="H2397">
        <v>0.9</v>
      </c>
      <c r="I2397" t="s">
        <v>6</v>
      </c>
      <c r="J2397">
        <v>1.1000000000000001</v>
      </c>
      <c r="K2397">
        <v>1</v>
      </c>
      <c r="L2397">
        <v>2025</v>
      </c>
      <c r="M2397" t="s">
        <v>113</v>
      </c>
      <c r="N2397" s="89" cm="1">
        <f t="array" ref="N2397">IF(ISNUMBER(_34_KNMI_Stations[[#This Row],[Etmaal temperatuur °C]]),IF(_34_KNMI_Stations[[#This Row],[Etmaal temperatuur °C]]&lt;stookgrens[],stookgrens[]-_34_KNMI_Stations[[#This Row],[Etmaal temperatuur °C]],0),"")</f>
        <v>16.8</v>
      </c>
      <c r="O2397" s="89">
        <f>_34_KNMI_Stations[[#This Row],[graaddagen]]*_34_KNMI_Stations[[#This Row],[Gewogen factor]]</f>
        <v>18.480000000000004</v>
      </c>
      <c r="P2397" s="89" cm="1">
        <f t="array" ref="P2397">IF(ISNUMBER(_34_KNMI_Stations[[#This Row],[Etmaal temperatuur °C]]),IF(_34_KNMI_Stations[[#This Row],[Etmaal temperatuur °C]]&gt;stookgrens[],_34_KNMI_Stations[[#This Row],[Etmaal temperatuur °C]]-stookgrens[],0),"")</f>
        <v>0</v>
      </c>
    </row>
    <row r="2398" spans="1:16" x14ac:dyDescent="0.25">
      <c r="A2398">
        <v>257</v>
      </c>
      <c r="B2398" s="110">
        <v>45678</v>
      </c>
      <c r="C2398" s="89"/>
      <c r="D2398" s="89">
        <v>0.8</v>
      </c>
      <c r="E2398" s="96">
        <v>119</v>
      </c>
      <c r="F2398" s="89">
        <v>0</v>
      </c>
      <c r="G2398" s="89"/>
      <c r="H2398">
        <v>0.95</v>
      </c>
      <c r="I2398" t="s">
        <v>6</v>
      </c>
      <c r="J2398">
        <v>1.1000000000000001</v>
      </c>
      <c r="K2398">
        <v>1</v>
      </c>
      <c r="L2398">
        <v>2025</v>
      </c>
      <c r="M2398" t="s">
        <v>113</v>
      </c>
      <c r="N2398" s="89" cm="1">
        <f t="array" ref="N2398">IF(ISNUMBER(_34_KNMI_Stations[[#This Row],[Etmaal temperatuur °C]]),IF(_34_KNMI_Stations[[#This Row],[Etmaal temperatuur °C]]&lt;stookgrens[],stookgrens[]-_34_KNMI_Stations[[#This Row],[Etmaal temperatuur °C]],0),"")</f>
        <v>17.2</v>
      </c>
      <c r="O2398" s="89">
        <f>_34_KNMI_Stations[[#This Row],[graaddagen]]*_34_KNMI_Stations[[#This Row],[Gewogen factor]]</f>
        <v>18.920000000000002</v>
      </c>
      <c r="P2398" s="89" cm="1">
        <f t="array" ref="P2398">IF(ISNUMBER(_34_KNMI_Stations[[#This Row],[Etmaal temperatuur °C]]),IF(_34_KNMI_Stations[[#This Row],[Etmaal temperatuur °C]]&gt;stookgrens[],_34_KNMI_Stations[[#This Row],[Etmaal temperatuur °C]]-stookgrens[],0),"")</f>
        <v>0</v>
      </c>
    </row>
    <row r="2399" spans="1:16" x14ac:dyDescent="0.25">
      <c r="A2399">
        <v>257</v>
      </c>
      <c r="B2399" s="110">
        <v>45679</v>
      </c>
      <c r="C2399" s="89"/>
      <c r="D2399" s="89">
        <v>2.5</v>
      </c>
      <c r="E2399" s="96">
        <v>136</v>
      </c>
      <c r="F2399" s="89">
        <v>3.1</v>
      </c>
      <c r="G2399" s="89"/>
      <c r="H2399">
        <v>0.94</v>
      </c>
      <c r="I2399" t="s">
        <v>6</v>
      </c>
      <c r="J2399">
        <v>1.1000000000000001</v>
      </c>
      <c r="K2399">
        <v>1</v>
      </c>
      <c r="L2399">
        <v>2025</v>
      </c>
      <c r="M2399" t="s">
        <v>113</v>
      </c>
      <c r="N2399" s="89" cm="1">
        <f t="array" ref="N2399">IF(ISNUMBER(_34_KNMI_Stations[[#This Row],[Etmaal temperatuur °C]]),IF(_34_KNMI_Stations[[#This Row],[Etmaal temperatuur °C]]&lt;stookgrens[],stookgrens[]-_34_KNMI_Stations[[#This Row],[Etmaal temperatuur °C]],0),"")</f>
        <v>15.5</v>
      </c>
      <c r="O2399" s="89">
        <f>_34_KNMI_Stations[[#This Row],[graaddagen]]*_34_KNMI_Stations[[#This Row],[Gewogen factor]]</f>
        <v>17.05</v>
      </c>
      <c r="P2399" s="89" cm="1">
        <f t="array" ref="P2399">IF(ISNUMBER(_34_KNMI_Stations[[#This Row],[Etmaal temperatuur °C]]),IF(_34_KNMI_Stations[[#This Row],[Etmaal temperatuur °C]]&gt;stookgrens[],_34_KNMI_Stations[[#This Row],[Etmaal temperatuur °C]]-stookgrens[],0),"")</f>
        <v>0</v>
      </c>
    </row>
    <row r="2400" spans="1:16" x14ac:dyDescent="0.25">
      <c r="A2400">
        <v>257</v>
      </c>
      <c r="B2400" s="110">
        <v>45680</v>
      </c>
      <c r="C2400" s="89"/>
      <c r="D2400" s="89">
        <v>6.2</v>
      </c>
      <c r="E2400" s="96">
        <v>236</v>
      </c>
      <c r="F2400" s="89">
        <v>1.4</v>
      </c>
      <c r="G2400" s="89"/>
      <c r="H2400">
        <v>0.83</v>
      </c>
      <c r="I2400" t="s">
        <v>6</v>
      </c>
      <c r="J2400">
        <v>1.1000000000000001</v>
      </c>
      <c r="K2400">
        <v>1</v>
      </c>
      <c r="L2400">
        <v>2025</v>
      </c>
      <c r="M2400" t="s">
        <v>113</v>
      </c>
      <c r="N2400" s="89" cm="1">
        <f t="array" ref="N2400">IF(ISNUMBER(_34_KNMI_Stations[[#This Row],[Etmaal temperatuur °C]]),IF(_34_KNMI_Stations[[#This Row],[Etmaal temperatuur °C]]&lt;stookgrens[],stookgrens[]-_34_KNMI_Stations[[#This Row],[Etmaal temperatuur °C]],0),"")</f>
        <v>11.8</v>
      </c>
      <c r="O2400" s="89">
        <f>_34_KNMI_Stations[[#This Row],[graaddagen]]*_34_KNMI_Stations[[#This Row],[Gewogen factor]]</f>
        <v>12.980000000000002</v>
      </c>
      <c r="P2400" s="89" cm="1">
        <f t="array" ref="P2400">IF(ISNUMBER(_34_KNMI_Stations[[#This Row],[Etmaal temperatuur °C]]),IF(_34_KNMI_Stations[[#This Row],[Etmaal temperatuur °C]]&gt;stookgrens[],_34_KNMI_Stations[[#This Row],[Etmaal temperatuur °C]]-stookgrens[],0),"")</f>
        <v>0</v>
      </c>
    </row>
    <row r="2401" spans="1:16" x14ac:dyDescent="0.25">
      <c r="A2401">
        <v>257</v>
      </c>
      <c r="B2401" s="110">
        <v>45681</v>
      </c>
      <c r="C2401" s="89"/>
      <c r="D2401" s="89">
        <v>7.7</v>
      </c>
      <c r="E2401" s="96">
        <v>111</v>
      </c>
      <c r="F2401" s="89">
        <v>2.9</v>
      </c>
      <c r="G2401" s="89"/>
      <c r="H2401">
        <v>0.86</v>
      </c>
      <c r="I2401" t="s">
        <v>6</v>
      </c>
      <c r="J2401">
        <v>1.1000000000000001</v>
      </c>
      <c r="K2401">
        <v>1</v>
      </c>
      <c r="L2401">
        <v>2025</v>
      </c>
      <c r="M2401" t="s">
        <v>113</v>
      </c>
      <c r="N2401" s="89" cm="1">
        <f t="array" ref="N2401">IF(ISNUMBER(_34_KNMI_Stations[[#This Row],[Etmaal temperatuur °C]]),IF(_34_KNMI_Stations[[#This Row],[Etmaal temperatuur °C]]&lt;stookgrens[],stookgrens[]-_34_KNMI_Stations[[#This Row],[Etmaal temperatuur °C]],0),"")</f>
        <v>10.3</v>
      </c>
      <c r="O2401" s="89">
        <f>_34_KNMI_Stations[[#This Row],[graaddagen]]*_34_KNMI_Stations[[#This Row],[Gewogen factor]]</f>
        <v>11.330000000000002</v>
      </c>
      <c r="P2401" s="89" cm="1">
        <f t="array" ref="P2401">IF(ISNUMBER(_34_KNMI_Stations[[#This Row],[Etmaal temperatuur °C]]),IF(_34_KNMI_Stations[[#This Row],[Etmaal temperatuur °C]]&gt;stookgrens[],_34_KNMI_Stations[[#This Row],[Etmaal temperatuur °C]]-stookgrens[],0),"")</f>
        <v>0</v>
      </c>
    </row>
    <row r="2402" spans="1:16" x14ac:dyDescent="0.25">
      <c r="A2402">
        <v>257</v>
      </c>
      <c r="B2402" s="110">
        <v>45682</v>
      </c>
      <c r="C2402" s="89"/>
      <c r="D2402" s="89">
        <v>5.2</v>
      </c>
      <c r="E2402" s="96">
        <v>346</v>
      </c>
      <c r="F2402" s="89">
        <v>0.4</v>
      </c>
      <c r="G2402" s="89"/>
      <c r="H2402">
        <v>0.84</v>
      </c>
      <c r="I2402" t="s">
        <v>6</v>
      </c>
      <c r="J2402">
        <v>1.1000000000000001</v>
      </c>
      <c r="K2402">
        <v>1</v>
      </c>
      <c r="L2402">
        <v>2025</v>
      </c>
      <c r="M2402" t="s">
        <v>113</v>
      </c>
      <c r="N2402" s="89" cm="1">
        <f t="array" ref="N2402">IF(ISNUMBER(_34_KNMI_Stations[[#This Row],[Etmaal temperatuur °C]]),IF(_34_KNMI_Stations[[#This Row],[Etmaal temperatuur °C]]&lt;stookgrens[],stookgrens[]-_34_KNMI_Stations[[#This Row],[Etmaal temperatuur °C]],0),"")</f>
        <v>12.8</v>
      </c>
      <c r="O2402" s="89">
        <f>_34_KNMI_Stations[[#This Row],[graaddagen]]*_34_KNMI_Stations[[#This Row],[Gewogen factor]]</f>
        <v>14.080000000000002</v>
      </c>
      <c r="P2402" s="89" cm="1">
        <f t="array" ref="P2402">IF(ISNUMBER(_34_KNMI_Stations[[#This Row],[Etmaal temperatuur °C]]),IF(_34_KNMI_Stations[[#This Row],[Etmaal temperatuur °C]]&gt;stookgrens[],_34_KNMI_Stations[[#This Row],[Etmaal temperatuur °C]]-stookgrens[],0),"")</f>
        <v>0</v>
      </c>
    </row>
    <row r="2403" spans="1:16" x14ac:dyDescent="0.25">
      <c r="A2403">
        <v>257</v>
      </c>
      <c r="B2403" s="110">
        <v>45683</v>
      </c>
      <c r="C2403" s="89"/>
      <c r="D2403" s="89">
        <v>3.8</v>
      </c>
      <c r="E2403" s="96">
        <v>466</v>
      </c>
      <c r="F2403" s="89">
        <v>3.4</v>
      </c>
      <c r="G2403" s="89"/>
      <c r="H2403">
        <v>0.84</v>
      </c>
      <c r="I2403" t="s">
        <v>6</v>
      </c>
      <c r="J2403">
        <v>1.1000000000000001</v>
      </c>
      <c r="K2403">
        <v>1</v>
      </c>
      <c r="L2403">
        <v>2025</v>
      </c>
      <c r="M2403" t="s">
        <v>113</v>
      </c>
      <c r="N2403" s="89" cm="1">
        <f t="array" ref="N2403">IF(ISNUMBER(_34_KNMI_Stations[[#This Row],[Etmaal temperatuur °C]]),IF(_34_KNMI_Stations[[#This Row],[Etmaal temperatuur °C]]&lt;stookgrens[],stookgrens[]-_34_KNMI_Stations[[#This Row],[Etmaal temperatuur °C]],0),"")</f>
        <v>14.2</v>
      </c>
      <c r="O2403" s="89">
        <f>_34_KNMI_Stations[[#This Row],[graaddagen]]*_34_KNMI_Stations[[#This Row],[Gewogen factor]]</f>
        <v>15.620000000000001</v>
      </c>
      <c r="P2403" s="89" cm="1">
        <f t="array" ref="P2403">IF(ISNUMBER(_34_KNMI_Stations[[#This Row],[Etmaal temperatuur °C]]),IF(_34_KNMI_Stations[[#This Row],[Etmaal temperatuur °C]]&gt;stookgrens[],_34_KNMI_Stations[[#This Row],[Etmaal temperatuur °C]]-stookgrens[],0),"")</f>
        <v>0</v>
      </c>
    </row>
    <row r="2404" spans="1:16" x14ac:dyDescent="0.25">
      <c r="A2404">
        <v>257</v>
      </c>
      <c r="B2404" s="110">
        <v>45684</v>
      </c>
      <c r="C2404" s="89"/>
      <c r="D2404" s="89">
        <v>9</v>
      </c>
      <c r="E2404" s="96">
        <v>513</v>
      </c>
      <c r="F2404" s="89">
        <v>5.9</v>
      </c>
      <c r="G2404" s="89"/>
      <c r="H2404">
        <v>0.75</v>
      </c>
      <c r="I2404" t="s">
        <v>6</v>
      </c>
      <c r="J2404">
        <v>1.1000000000000001</v>
      </c>
      <c r="K2404">
        <v>1</v>
      </c>
      <c r="L2404">
        <v>2025</v>
      </c>
      <c r="M2404" t="s">
        <v>114</v>
      </c>
      <c r="N2404" s="89" cm="1">
        <f t="array" ref="N2404">IF(ISNUMBER(_34_KNMI_Stations[[#This Row],[Etmaal temperatuur °C]]),IF(_34_KNMI_Stations[[#This Row],[Etmaal temperatuur °C]]&lt;stookgrens[],stookgrens[]-_34_KNMI_Stations[[#This Row],[Etmaal temperatuur °C]],0),"")</f>
        <v>9</v>
      </c>
      <c r="O2404" s="89">
        <f>_34_KNMI_Stations[[#This Row],[graaddagen]]*_34_KNMI_Stations[[#This Row],[Gewogen factor]]</f>
        <v>9.9</v>
      </c>
      <c r="P2404" s="89" cm="1">
        <f t="array" ref="P2404">IF(ISNUMBER(_34_KNMI_Stations[[#This Row],[Etmaal temperatuur °C]]),IF(_34_KNMI_Stations[[#This Row],[Etmaal temperatuur °C]]&gt;stookgrens[],_34_KNMI_Stations[[#This Row],[Etmaal temperatuur °C]]-stookgrens[],0),"")</f>
        <v>0</v>
      </c>
    </row>
    <row r="2405" spans="1:16" x14ac:dyDescent="0.25">
      <c r="A2405">
        <v>257</v>
      </c>
      <c r="B2405" s="110">
        <v>45685</v>
      </c>
      <c r="C2405" s="89"/>
      <c r="D2405" s="89">
        <v>7.8</v>
      </c>
      <c r="E2405" s="96">
        <v>225</v>
      </c>
      <c r="F2405" s="89">
        <v>4.2</v>
      </c>
      <c r="G2405" s="89"/>
      <c r="H2405">
        <v>0.83</v>
      </c>
      <c r="I2405" t="s">
        <v>6</v>
      </c>
      <c r="J2405">
        <v>1.1000000000000001</v>
      </c>
      <c r="K2405">
        <v>1</v>
      </c>
      <c r="L2405">
        <v>2025</v>
      </c>
      <c r="M2405" t="s">
        <v>114</v>
      </c>
      <c r="N2405" s="89" cm="1">
        <f t="array" ref="N2405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2405" s="89">
        <f>_34_KNMI_Stations[[#This Row],[graaddagen]]*_34_KNMI_Stations[[#This Row],[Gewogen factor]]</f>
        <v>11.22</v>
      </c>
      <c r="P2405" s="89" cm="1">
        <f t="array" ref="P2405">IF(ISNUMBER(_34_KNMI_Stations[[#This Row],[Etmaal temperatuur °C]]),IF(_34_KNMI_Stations[[#This Row],[Etmaal temperatuur °C]]&gt;stookgrens[],_34_KNMI_Stations[[#This Row],[Etmaal temperatuur °C]]-stookgrens[],0),"")</f>
        <v>0</v>
      </c>
    </row>
    <row r="2406" spans="1:16" x14ac:dyDescent="0.25">
      <c r="A2406">
        <v>257</v>
      </c>
      <c r="B2406" s="110">
        <v>45686</v>
      </c>
      <c r="C2406" s="89"/>
      <c r="D2406" s="89">
        <v>6.6</v>
      </c>
      <c r="E2406" s="96">
        <v>303</v>
      </c>
      <c r="F2406" s="89">
        <v>0.7</v>
      </c>
      <c r="G2406" s="89"/>
      <c r="H2406">
        <v>0.88</v>
      </c>
      <c r="I2406" t="s">
        <v>6</v>
      </c>
      <c r="J2406">
        <v>1.1000000000000001</v>
      </c>
      <c r="K2406">
        <v>1</v>
      </c>
      <c r="L2406">
        <v>2025</v>
      </c>
      <c r="M2406" t="s">
        <v>114</v>
      </c>
      <c r="N2406" s="89" cm="1">
        <f t="array" ref="N2406">IF(ISNUMBER(_34_KNMI_Stations[[#This Row],[Etmaal temperatuur °C]]),IF(_34_KNMI_Stations[[#This Row],[Etmaal temperatuur °C]]&lt;stookgrens[],stookgrens[]-_34_KNMI_Stations[[#This Row],[Etmaal temperatuur °C]],0),"")</f>
        <v>11.4</v>
      </c>
      <c r="O2406" s="89">
        <f>_34_KNMI_Stations[[#This Row],[graaddagen]]*_34_KNMI_Stations[[#This Row],[Gewogen factor]]</f>
        <v>12.540000000000001</v>
      </c>
      <c r="P2406" s="89" cm="1">
        <f t="array" ref="P2406">IF(ISNUMBER(_34_KNMI_Stations[[#This Row],[Etmaal temperatuur °C]]),IF(_34_KNMI_Stations[[#This Row],[Etmaal temperatuur °C]]&gt;stookgrens[],_34_KNMI_Stations[[#This Row],[Etmaal temperatuur °C]]-stookgrens[],0),"")</f>
        <v>0</v>
      </c>
    </row>
    <row r="2407" spans="1:16" x14ac:dyDescent="0.25">
      <c r="A2407">
        <v>257</v>
      </c>
      <c r="B2407" s="110">
        <v>45687</v>
      </c>
      <c r="C2407" s="89"/>
      <c r="D2407" s="89">
        <v>5.5</v>
      </c>
      <c r="E2407" s="96">
        <v>363</v>
      </c>
      <c r="F2407" s="89">
        <v>1.1000000000000001</v>
      </c>
      <c r="G2407" s="89"/>
      <c r="H2407">
        <v>0.84</v>
      </c>
      <c r="I2407" t="s">
        <v>6</v>
      </c>
      <c r="J2407">
        <v>1.1000000000000001</v>
      </c>
      <c r="K2407">
        <v>1</v>
      </c>
      <c r="L2407">
        <v>2025</v>
      </c>
      <c r="M2407" t="s">
        <v>114</v>
      </c>
      <c r="N2407" s="89" cm="1">
        <f t="array" ref="N2407">IF(ISNUMBER(_34_KNMI_Stations[[#This Row],[Etmaal temperatuur °C]]),IF(_34_KNMI_Stations[[#This Row],[Etmaal temperatuur °C]]&lt;stookgrens[],stookgrens[]-_34_KNMI_Stations[[#This Row],[Etmaal temperatuur °C]],0),"")</f>
        <v>12.5</v>
      </c>
      <c r="O2407" s="89">
        <f>_34_KNMI_Stations[[#This Row],[graaddagen]]*_34_KNMI_Stations[[#This Row],[Gewogen factor]]</f>
        <v>13.750000000000002</v>
      </c>
      <c r="P2407" s="89" cm="1">
        <f t="array" ref="P2407">IF(ISNUMBER(_34_KNMI_Stations[[#This Row],[Etmaal temperatuur °C]]),IF(_34_KNMI_Stations[[#This Row],[Etmaal temperatuur °C]]&gt;stookgrens[],_34_KNMI_Stations[[#This Row],[Etmaal temperatuur °C]]-stookgrens[],0),"")</f>
        <v>0</v>
      </c>
    </row>
    <row r="2408" spans="1:16" x14ac:dyDescent="0.25">
      <c r="A2408">
        <v>257</v>
      </c>
      <c r="B2408" s="110">
        <v>45688</v>
      </c>
      <c r="C2408" s="89"/>
      <c r="D2408" s="89">
        <v>4.7</v>
      </c>
      <c r="E2408" s="96">
        <v>470</v>
      </c>
      <c r="F2408" s="89">
        <v>0</v>
      </c>
      <c r="G2408" s="89"/>
      <c r="H2408">
        <v>0.83</v>
      </c>
      <c r="I2408" t="s">
        <v>6</v>
      </c>
      <c r="J2408">
        <v>1.1000000000000001</v>
      </c>
      <c r="K2408">
        <v>1</v>
      </c>
      <c r="L2408">
        <v>2025</v>
      </c>
      <c r="M2408" t="s">
        <v>114</v>
      </c>
      <c r="N2408" s="89" cm="1">
        <f t="array" ref="N2408">IF(ISNUMBER(_34_KNMI_Stations[[#This Row],[Etmaal temperatuur °C]]),IF(_34_KNMI_Stations[[#This Row],[Etmaal temperatuur °C]]&lt;stookgrens[],stookgrens[]-_34_KNMI_Stations[[#This Row],[Etmaal temperatuur °C]],0),"")</f>
        <v>13.3</v>
      </c>
      <c r="O2408" s="89">
        <f>_34_KNMI_Stations[[#This Row],[graaddagen]]*_34_KNMI_Stations[[#This Row],[Gewogen factor]]</f>
        <v>14.630000000000003</v>
      </c>
      <c r="P2408" s="89" cm="1">
        <f t="array" ref="P2408">IF(ISNUMBER(_34_KNMI_Stations[[#This Row],[Etmaal temperatuur °C]]),IF(_34_KNMI_Stations[[#This Row],[Etmaal temperatuur °C]]&gt;stookgrens[],_34_KNMI_Stations[[#This Row],[Etmaal temperatuur °C]]-stookgrens[],0),"")</f>
        <v>0</v>
      </c>
    </row>
    <row r="2409" spans="1:16" x14ac:dyDescent="0.25">
      <c r="A2409">
        <v>257</v>
      </c>
      <c r="B2409" s="110">
        <v>45689</v>
      </c>
      <c r="C2409" s="89"/>
      <c r="D2409" s="89">
        <v>1.9</v>
      </c>
      <c r="E2409" s="96">
        <v>658</v>
      </c>
      <c r="F2409" s="89">
        <v>0</v>
      </c>
      <c r="G2409" s="89"/>
      <c r="H2409">
        <v>0.84</v>
      </c>
      <c r="I2409" t="s">
        <v>6</v>
      </c>
      <c r="J2409">
        <v>1.1000000000000001</v>
      </c>
      <c r="K2409">
        <v>2</v>
      </c>
      <c r="L2409">
        <v>2025</v>
      </c>
      <c r="M2409" t="s">
        <v>114</v>
      </c>
      <c r="N2409" s="89" cm="1">
        <f t="array" ref="N2409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2409" s="89">
        <f>_34_KNMI_Stations[[#This Row],[graaddagen]]*_34_KNMI_Stations[[#This Row],[Gewogen factor]]</f>
        <v>17.710000000000004</v>
      </c>
      <c r="P2409" s="89" cm="1">
        <f t="array" ref="P2409">IF(ISNUMBER(_34_KNMI_Stations[[#This Row],[Etmaal temperatuur °C]]),IF(_34_KNMI_Stations[[#This Row],[Etmaal temperatuur °C]]&gt;stookgrens[],_34_KNMI_Stations[[#This Row],[Etmaal temperatuur °C]]-stookgrens[],0),"")</f>
        <v>0</v>
      </c>
    </row>
    <row r="2410" spans="1:16" x14ac:dyDescent="0.25">
      <c r="A2410">
        <v>257</v>
      </c>
      <c r="B2410" s="110">
        <v>45690</v>
      </c>
      <c r="C2410" s="89"/>
      <c r="D2410" s="89">
        <v>1</v>
      </c>
      <c r="E2410" s="96">
        <v>765</v>
      </c>
      <c r="F2410" s="89">
        <v>0</v>
      </c>
      <c r="G2410" s="89"/>
      <c r="H2410">
        <v>0.8</v>
      </c>
      <c r="I2410" t="s">
        <v>6</v>
      </c>
      <c r="J2410">
        <v>1.1000000000000001</v>
      </c>
      <c r="K2410">
        <v>2</v>
      </c>
      <c r="L2410">
        <v>2025</v>
      </c>
      <c r="M2410" t="s">
        <v>114</v>
      </c>
      <c r="N2410" s="89" cm="1">
        <f t="array" ref="N2410">IF(ISNUMBER(_34_KNMI_Stations[[#This Row],[Etmaal temperatuur °C]]),IF(_34_KNMI_Stations[[#This Row],[Etmaal temperatuur °C]]&lt;stookgrens[],stookgrens[]-_34_KNMI_Stations[[#This Row],[Etmaal temperatuur °C]],0),"")</f>
        <v>17</v>
      </c>
      <c r="O2410" s="89">
        <f>_34_KNMI_Stations[[#This Row],[graaddagen]]*_34_KNMI_Stations[[#This Row],[Gewogen factor]]</f>
        <v>18.700000000000003</v>
      </c>
      <c r="P2410" s="89" cm="1">
        <f t="array" ref="P2410">IF(ISNUMBER(_34_KNMI_Stations[[#This Row],[Etmaal temperatuur °C]]),IF(_34_KNMI_Stations[[#This Row],[Etmaal temperatuur °C]]&gt;stookgrens[],_34_KNMI_Stations[[#This Row],[Etmaal temperatuur °C]]-stookgrens[],0),"")</f>
        <v>0</v>
      </c>
    </row>
    <row r="2411" spans="1:16" x14ac:dyDescent="0.25">
      <c r="A2411">
        <v>257</v>
      </c>
      <c r="B2411" s="110">
        <v>45691</v>
      </c>
      <c r="C2411" s="89"/>
      <c r="D2411" s="89">
        <v>3.5</v>
      </c>
      <c r="E2411" s="96">
        <v>506</v>
      </c>
      <c r="F2411" s="89">
        <v>0</v>
      </c>
      <c r="G2411" s="89"/>
      <c r="H2411">
        <v>0.85</v>
      </c>
      <c r="I2411" t="s">
        <v>6</v>
      </c>
      <c r="J2411">
        <v>1.1000000000000001</v>
      </c>
      <c r="K2411">
        <v>2</v>
      </c>
      <c r="L2411">
        <v>2025</v>
      </c>
      <c r="M2411" t="s">
        <v>115</v>
      </c>
      <c r="N2411" s="89" cm="1">
        <f t="array" ref="N2411">IF(ISNUMBER(_34_KNMI_Stations[[#This Row],[Etmaal temperatuur °C]]),IF(_34_KNMI_Stations[[#This Row],[Etmaal temperatuur °C]]&lt;stookgrens[],stookgrens[]-_34_KNMI_Stations[[#This Row],[Etmaal temperatuur °C]],0),"")</f>
        <v>14.5</v>
      </c>
      <c r="O2411" s="89">
        <f>_34_KNMI_Stations[[#This Row],[graaddagen]]*_34_KNMI_Stations[[#This Row],[Gewogen factor]]</f>
        <v>15.950000000000001</v>
      </c>
      <c r="P2411" s="89" cm="1">
        <f t="array" ref="P2411">IF(ISNUMBER(_34_KNMI_Stations[[#This Row],[Etmaal temperatuur °C]]),IF(_34_KNMI_Stations[[#This Row],[Etmaal temperatuur °C]]&gt;stookgrens[],_34_KNMI_Stations[[#This Row],[Etmaal temperatuur °C]]-stookgrens[],0),"")</f>
        <v>0</v>
      </c>
    </row>
    <row r="2412" spans="1:16" x14ac:dyDescent="0.25">
      <c r="A2412">
        <v>257</v>
      </c>
      <c r="B2412" s="110">
        <v>45692</v>
      </c>
      <c r="C2412" s="89"/>
      <c r="D2412" s="89">
        <v>4.5</v>
      </c>
      <c r="E2412" s="96">
        <v>226</v>
      </c>
      <c r="F2412" s="89">
        <v>0</v>
      </c>
      <c r="G2412" s="89"/>
      <c r="H2412">
        <v>0.83</v>
      </c>
      <c r="I2412" t="s">
        <v>6</v>
      </c>
      <c r="J2412">
        <v>1.1000000000000001</v>
      </c>
      <c r="K2412">
        <v>2</v>
      </c>
      <c r="L2412">
        <v>2025</v>
      </c>
      <c r="M2412" t="s">
        <v>115</v>
      </c>
      <c r="N2412" s="89" cm="1">
        <f t="array" ref="N2412">IF(ISNUMBER(_34_KNMI_Stations[[#This Row],[Etmaal temperatuur °C]]),IF(_34_KNMI_Stations[[#This Row],[Etmaal temperatuur °C]]&lt;stookgrens[],stookgrens[]-_34_KNMI_Stations[[#This Row],[Etmaal temperatuur °C]],0),"")</f>
        <v>13.5</v>
      </c>
      <c r="O2412" s="89">
        <f>_34_KNMI_Stations[[#This Row],[graaddagen]]*_34_KNMI_Stations[[#This Row],[Gewogen factor]]</f>
        <v>14.850000000000001</v>
      </c>
      <c r="P2412" s="89" cm="1">
        <f t="array" ref="P2412">IF(ISNUMBER(_34_KNMI_Stations[[#This Row],[Etmaal temperatuur °C]]),IF(_34_KNMI_Stations[[#This Row],[Etmaal temperatuur °C]]&gt;stookgrens[],_34_KNMI_Stations[[#This Row],[Etmaal temperatuur °C]]-stookgrens[],0),"")</f>
        <v>0</v>
      </c>
    </row>
    <row r="2413" spans="1:16" x14ac:dyDescent="0.25">
      <c r="A2413">
        <v>257</v>
      </c>
      <c r="B2413" s="110">
        <v>45693</v>
      </c>
      <c r="C2413" s="89"/>
      <c r="D2413" s="89">
        <v>5.2</v>
      </c>
      <c r="E2413" s="96">
        <v>699</v>
      </c>
      <c r="F2413" s="89">
        <v>0</v>
      </c>
      <c r="G2413" s="89"/>
      <c r="H2413">
        <v>0.91</v>
      </c>
      <c r="I2413" t="s">
        <v>6</v>
      </c>
      <c r="J2413">
        <v>1.1000000000000001</v>
      </c>
      <c r="K2413">
        <v>2</v>
      </c>
      <c r="L2413">
        <v>2025</v>
      </c>
      <c r="M2413" t="s">
        <v>115</v>
      </c>
      <c r="N2413" s="89" cm="1">
        <f t="array" ref="N2413">IF(ISNUMBER(_34_KNMI_Stations[[#This Row],[Etmaal temperatuur °C]]),IF(_34_KNMI_Stations[[#This Row],[Etmaal temperatuur °C]]&lt;stookgrens[],stookgrens[]-_34_KNMI_Stations[[#This Row],[Etmaal temperatuur °C]],0),"")</f>
        <v>12.8</v>
      </c>
      <c r="O2413" s="89">
        <f>_34_KNMI_Stations[[#This Row],[graaddagen]]*_34_KNMI_Stations[[#This Row],[Gewogen factor]]</f>
        <v>14.080000000000002</v>
      </c>
      <c r="P2413" s="89" cm="1">
        <f t="array" ref="P2413">IF(ISNUMBER(_34_KNMI_Stations[[#This Row],[Etmaal temperatuur °C]]),IF(_34_KNMI_Stations[[#This Row],[Etmaal temperatuur °C]]&gt;stookgrens[],_34_KNMI_Stations[[#This Row],[Etmaal temperatuur °C]]-stookgrens[],0),"")</f>
        <v>0</v>
      </c>
    </row>
    <row r="2414" spans="1:16" x14ac:dyDescent="0.25">
      <c r="A2414">
        <v>257</v>
      </c>
      <c r="B2414" s="110">
        <v>45694</v>
      </c>
      <c r="C2414" s="89"/>
      <c r="D2414" s="89">
        <v>3.9</v>
      </c>
      <c r="E2414" s="96">
        <v>600</v>
      </c>
      <c r="F2414" s="89">
        <v>0</v>
      </c>
      <c r="G2414" s="89"/>
      <c r="H2414">
        <v>0.88</v>
      </c>
      <c r="I2414" t="s">
        <v>6</v>
      </c>
      <c r="J2414">
        <v>1.1000000000000001</v>
      </c>
      <c r="K2414">
        <v>2</v>
      </c>
      <c r="L2414">
        <v>2025</v>
      </c>
      <c r="M2414" t="s">
        <v>115</v>
      </c>
      <c r="N2414" s="89" cm="1">
        <f t="array" ref="N2414">IF(ISNUMBER(_34_KNMI_Stations[[#This Row],[Etmaal temperatuur °C]]),IF(_34_KNMI_Stations[[#This Row],[Etmaal temperatuur °C]]&lt;stookgrens[],stookgrens[]-_34_KNMI_Stations[[#This Row],[Etmaal temperatuur °C]],0),"")</f>
        <v>14.1</v>
      </c>
      <c r="O2414" s="89">
        <f>_34_KNMI_Stations[[#This Row],[graaddagen]]*_34_KNMI_Stations[[#This Row],[Gewogen factor]]</f>
        <v>15.510000000000002</v>
      </c>
      <c r="P2414" s="89" cm="1">
        <f t="array" ref="P2414">IF(ISNUMBER(_34_KNMI_Stations[[#This Row],[Etmaal temperatuur °C]]),IF(_34_KNMI_Stations[[#This Row],[Etmaal temperatuur °C]]&gt;stookgrens[],_34_KNMI_Stations[[#This Row],[Etmaal temperatuur °C]]-stookgrens[],0),"")</f>
        <v>0</v>
      </c>
    </row>
    <row r="2415" spans="1:16" x14ac:dyDescent="0.25">
      <c r="A2415">
        <v>257</v>
      </c>
      <c r="B2415" s="110">
        <v>45695</v>
      </c>
      <c r="C2415" s="89"/>
      <c r="D2415" s="89">
        <v>2.8</v>
      </c>
      <c r="E2415" s="96">
        <v>284</v>
      </c>
      <c r="F2415" s="89">
        <v>0</v>
      </c>
      <c r="G2415" s="89"/>
      <c r="H2415">
        <v>0.78</v>
      </c>
      <c r="I2415" t="s">
        <v>6</v>
      </c>
      <c r="J2415">
        <v>1.1000000000000001</v>
      </c>
      <c r="K2415">
        <v>2</v>
      </c>
      <c r="L2415">
        <v>2025</v>
      </c>
      <c r="M2415" t="s">
        <v>115</v>
      </c>
      <c r="N2415" s="89" cm="1">
        <f t="array" ref="N2415">IF(ISNUMBER(_34_KNMI_Stations[[#This Row],[Etmaal temperatuur °C]]),IF(_34_KNMI_Stations[[#This Row],[Etmaal temperatuur °C]]&lt;stookgrens[],stookgrens[]-_34_KNMI_Stations[[#This Row],[Etmaal temperatuur °C]],0),"")</f>
        <v>15.2</v>
      </c>
      <c r="O2415" s="89">
        <f>_34_KNMI_Stations[[#This Row],[graaddagen]]*_34_KNMI_Stations[[#This Row],[Gewogen factor]]</f>
        <v>16.72</v>
      </c>
      <c r="P2415" s="89" cm="1">
        <f t="array" ref="P2415">IF(ISNUMBER(_34_KNMI_Stations[[#This Row],[Etmaal temperatuur °C]]),IF(_34_KNMI_Stations[[#This Row],[Etmaal temperatuur °C]]&gt;stookgrens[],_34_KNMI_Stations[[#This Row],[Etmaal temperatuur °C]]-stookgrens[],0),"")</f>
        <v>0</v>
      </c>
    </row>
    <row r="2416" spans="1:16" x14ac:dyDescent="0.25">
      <c r="A2416">
        <v>257</v>
      </c>
      <c r="B2416" s="110">
        <v>45696</v>
      </c>
      <c r="C2416" s="89"/>
      <c r="D2416" s="89">
        <v>3.9</v>
      </c>
      <c r="E2416" s="96">
        <v>340</v>
      </c>
      <c r="F2416" s="89">
        <v>0</v>
      </c>
      <c r="G2416" s="89"/>
      <c r="H2416">
        <v>0.77</v>
      </c>
      <c r="I2416" t="s">
        <v>6</v>
      </c>
      <c r="J2416">
        <v>1.1000000000000001</v>
      </c>
      <c r="K2416">
        <v>2</v>
      </c>
      <c r="L2416">
        <v>2025</v>
      </c>
      <c r="M2416" t="s">
        <v>115</v>
      </c>
      <c r="N2416" s="89" cm="1">
        <f t="array" ref="N2416">IF(ISNUMBER(_34_KNMI_Stations[[#This Row],[Etmaal temperatuur °C]]),IF(_34_KNMI_Stations[[#This Row],[Etmaal temperatuur °C]]&lt;stookgrens[],stookgrens[]-_34_KNMI_Stations[[#This Row],[Etmaal temperatuur °C]],0),"")</f>
        <v>14.1</v>
      </c>
      <c r="O2416" s="89">
        <f>_34_KNMI_Stations[[#This Row],[graaddagen]]*_34_KNMI_Stations[[#This Row],[Gewogen factor]]</f>
        <v>15.510000000000002</v>
      </c>
      <c r="P2416" s="89" cm="1">
        <f t="array" ref="P2416">IF(ISNUMBER(_34_KNMI_Stations[[#This Row],[Etmaal temperatuur °C]]),IF(_34_KNMI_Stations[[#This Row],[Etmaal temperatuur °C]]&gt;stookgrens[],_34_KNMI_Stations[[#This Row],[Etmaal temperatuur °C]]-stookgrens[],0),"")</f>
        <v>0</v>
      </c>
    </row>
    <row r="2417" spans="1:16" x14ac:dyDescent="0.25">
      <c r="A2417">
        <v>257</v>
      </c>
      <c r="B2417" s="110">
        <v>45697</v>
      </c>
      <c r="C2417" s="89"/>
      <c r="D2417" s="89">
        <v>3.6</v>
      </c>
      <c r="E2417" s="96">
        <v>298</v>
      </c>
      <c r="F2417" s="89">
        <v>0</v>
      </c>
      <c r="G2417" s="89"/>
      <c r="H2417">
        <v>0.82</v>
      </c>
      <c r="I2417" t="s">
        <v>6</v>
      </c>
      <c r="J2417">
        <v>1.1000000000000001</v>
      </c>
      <c r="K2417">
        <v>2</v>
      </c>
      <c r="L2417">
        <v>2025</v>
      </c>
      <c r="M2417" t="s">
        <v>115</v>
      </c>
      <c r="N2417" s="89" cm="1">
        <f t="array" ref="N2417">IF(ISNUMBER(_34_KNMI_Stations[[#This Row],[Etmaal temperatuur °C]]),IF(_34_KNMI_Stations[[#This Row],[Etmaal temperatuur °C]]&lt;stookgrens[],stookgrens[]-_34_KNMI_Stations[[#This Row],[Etmaal temperatuur °C]],0),"")</f>
        <v>14.4</v>
      </c>
      <c r="O2417" s="89">
        <f>_34_KNMI_Stations[[#This Row],[graaddagen]]*_34_KNMI_Stations[[#This Row],[Gewogen factor]]</f>
        <v>15.840000000000002</v>
      </c>
      <c r="P2417" s="89" cm="1">
        <f t="array" ref="P2417">IF(ISNUMBER(_34_KNMI_Stations[[#This Row],[Etmaal temperatuur °C]]),IF(_34_KNMI_Stations[[#This Row],[Etmaal temperatuur °C]]&gt;stookgrens[],_34_KNMI_Stations[[#This Row],[Etmaal temperatuur °C]]-stookgrens[],0),"")</f>
        <v>0</v>
      </c>
    </row>
    <row r="2418" spans="1:16" x14ac:dyDescent="0.25">
      <c r="A2418">
        <v>257</v>
      </c>
      <c r="B2418" s="110">
        <v>45698</v>
      </c>
      <c r="C2418" s="89"/>
      <c r="D2418" s="89">
        <v>2.2999999999999998</v>
      </c>
      <c r="E2418" s="96">
        <v>253</v>
      </c>
      <c r="F2418" s="89">
        <v>2.1</v>
      </c>
      <c r="G2418" s="89"/>
      <c r="H2418">
        <v>0.81</v>
      </c>
      <c r="I2418" t="s">
        <v>6</v>
      </c>
      <c r="J2418">
        <v>1.1000000000000001</v>
      </c>
      <c r="K2418">
        <v>2</v>
      </c>
      <c r="L2418">
        <v>2025</v>
      </c>
      <c r="M2418" t="s">
        <v>116</v>
      </c>
      <c r="N2418" s="89" cm="1">
        <f t="array" ref="N2418">IF(ISNUMBER(_34_KNMI_Stations[[#This Row],[Etmaal temperatuur °C]]),IF(_34_KNMI_Stations[[#This Row],[Etmaal temperatuur °C]]&lt;stookgrens[],stookgrens[]-_34_KNMI_Stations[[#This Row],[Etmaal temperatuur °C]],0),"")</f>
        <v>15.7</v>
      </c>
      <c r="O2418" s="89">
        <f>_34_KNMI_Stations[[#This Row],[graaddagen]]*_34_KNMI_Stations[[#This Row],[Gewogen factor]]</f>
        <v>17.27</v>
      </c>
      <c r="P2418" s="89" cm="1">
        <f t="array" ref="P2418">IF(ISNUMBER(_34_KNMI_Stations[[#This Row],[Etmaal temperatuur °C]]),IF(_34_KNMI_Stations[[#This Row],[Etmaal temperatuur °C]]&gt;stookgrens[],_34_KNMI_Stations[[#This Row],[Etmaal temperatuur °C]]-stookgrens[],0),"")</f>
        <v>0</v>
      </c>
    </row>
    <row r="2419" spans="1:16" x14ac:dyDescent="0.25">
      <c r="A2419">
        <v>257</v>
      </c>
      <c r="B2419" s="110">
        <v>45699</v>
      </c>
      <c r="C2419" s="89"/>
      <c r="D2419" s="89">
        <v>2.4</v>
      </c>
      <c r="E2419" s="96">
        <v>73</v>
      </c>
      <c r="F2419" s="89">
        <v>7.9</v>
      </c>
      <c r="G2419" s="89"/>
      <c r="H2419">
        <v>0.93</v>
      </c>
      <c r="I2419" t="s">
        <v>6</v>
      </c>
      <c r="J2419">
        <v>1.1000000000000001</v>
      </c>
      <c r="K2419">
        <v>2</v>
      </c>
      <c r="L2419">
        <v>2025</v>
      </c>
      <c r="M2419" t="s">
        <v>116</v>
      </c>
      <c r="N2419" s="89" cm="1">
        <f t="array" ref="N2419">IF(ISNUMBER(_34_KNMI_Stations[[#This Row],[Etmaal temperatuur °C]]),IF(_34_KNMI_Stations[[#This Row],[Etmaal temperatuur °C]]&lt;stookgrens[],stookgrens[]-_34_KNMI_Stations[[#This Row],[Etmaal temperatuur °C]],0),"")</f>
        <v>15.6</v>
      </c>
      <c r="O2419" s="89">
        <f>_34_KNMI_Stations[[#This Row],[graaddagen]]*_34_KNMI_Stations[[#This Row],[Gewogen factor]]</f>
        <v>17.16</v>
      </c>
      <c r="P2419" s="89" cm="1">
        <f t="array" ref="P2419">IF(ISNUMBER(_34_KNMI_Stations[[#This Row],[Etmaal temperatuur °C]]),IF(_34_KNMI_Stations[[#This Row],[Etmaal temperatuur °C]]&gt;stookgrens[],_34_KNMI_Stations[[#This Row],[Etmaal temperatuur °C]]-stookgrens[],0),"")</f>
        <v>0</v>
      </c>
    </row>
    <row r="2420" spans="1:16" x14ac:dyDescent="0.25">
      <c r="A2420">
        <v>257</v>
      </c>
      <c r="B2420" s="110">
        <v>45700</v>
      </c>
      <c r="C2420" s="89"/>
      <c r="D2420" s="89">
        <v>2.6</v>
      </c>
      <c r="E2420" s="96">
        <v>182</v>
      </c>
      <c r="F2420" s="89">
        <v>2.6</v>
      </c>
      <c r="G2420" s="89"/>
      <c r="H2420">
        <v>0.96</v>
      </c>
      <c r="I2420" t="s">
        <v>6</v>
      </c>
      <c r="J2420">
        <v>1.1000000000000001</v>
      </c>
      <c r="K2420">
        <v>2</v>
      </c>
      <c r="L2420">
        <v>2025</v>
      </c>
      <c r="M2420" t="s">
        <v>116</v>
      </c>
      <c r="N2420" s="89" cm="1">
        <f t="array" ref="N2420">IF(ISNUMBER(_34_KNMI_Stations[[#This Row],[Etmaal temperatuur °C]]),IF(_34_KNMI_Stations[[#This Row],[Etmaal temperatuur °C]]&lt;stookgrens[],stookgrens[]-_34_KNMI_Stations[[#This Row],[Etmaal temperatuur °C]],0),"")</f>
        <v>15.4</v>
      </c>
      <c r="O2420" s="89">
        <f>_34_KNMI_Stations[[#This Row],[graaddagen]]*_34_KNMI_Stations[[#This Row],[Gewogen factor]]</f>
        <v>16.940000000000001</v>
      </c>
      <c r="P2420" s="89" cm="1">
        <f t="array" ref="P2420">IF(ISNUMBER(_34_KNMI_Stations[[#This Row],[Etmaal temperatuur °C]]),IF(_34_KNMI_Stations[[#This Row],[Etmaal temperatuur °C]]&gt;stookgrens[],_34_KNMI_Stations[[#This Row],[Etmaal temperatuur °C]]-stookgrens[],0),"")</f>
        <v>0</v>
      </c>
    </row>
    <row r="2421" spans="1:16" x14ac:dyDescent="0.25">
      <c r="A2421">
        <v>257</v>
      </c>
      <c r="B2421" s="110">
        <v>45701</v>
      </c>
      <c r="C2421" s="89"/>
      <c r="D2421" s="89">
        <v>0.5</v>
      </c>
      <c r="E2421" s="96">
        <v>251</v>
      </c>
      <c r="F2421" s="89">
        <v>0</v>
      </c>
      <c r="G2421" s="89"/>
      <c r="H2421">
        <v>0.82</v>
      </c>
      <c r="I2421" t="s">
        <v>6</v>
      </c>
      <c r="J2421">
        <v>1.1000000000000001</v>
      </c>
      <c r="K2421">
        <v>2</v>
      </c>
      <c r="L2421">
        <v>2025</v>
      </c>
      <c r="M2421" t="s">
        <v>116</v>
      </c>
      <c r="N2421" s="89" cm="1">
        <f t="array" ref="N2421">IF(ISNUMBER(_34_KNMI_Stations[[#This Row],[Etmaal temperatuur °C]]),IF(_34_KNMI_Stations[[#This Row],[Etmaal temperatuur °C]]&lt;stookgrens[],stookgrens[]-_34_KNMI_Stations[[#This Row],[Etmaal temperatuur °C]],0),"")</f>
        <v>17.5</v>
      </c>
      <c r="O2421" s="89">
        <f>_34_KNMI_Stations[[#This Row],[graaddagen]]*_34_KNMI_Stations[[#This Row],[Gewogen factor]]</f>
        <v>19.25</v>
      </c>
      <c r="P2421" s="89" cm="1">
        <f t="array" ref="P2421">IF(ISNUMBER(_34_KNMI_Stations[[#This Row],[Etmaal temperatuur °C]]),IF(_34_KNMI_Stations[[#This Row],[Etmaal temperatuur °C]]&gt;stookgrens[],_34_KNMI_Stations[[#This Row],[Etmaal temperatuur °C]]-stookgrens[],0),"")</f>
        <v>0</v>
      </c>
    </row>
    <row r="2422" spans="1:16" x14ac:dyDescent="0.25">
      <c r="A2422">
        <v>257</v>
      </c>
      <c r="B2422" s="110">
        <v>45702</v>
      </c>
      <c r="C2422" s="89"/>
      <c r="D2422" s="89">
        <v>0.2</v>
      </c>
      <c r="E2422" s="96">
        <v>603</v>
      </c>
      <c r="F2422" s="89">
        <v>0</v>
      </c>
      <c r="G2422" s="89"/>
      <c r="H2422">
        <v>0.78</v>
      </c>
      <c r="I2422" t="s">
        <v>6</v>
      </c>
      <c r="J2422">
        <v>1.1000000000000001</v>
      </c>
      <c r="K2422">
        <v>2</v>
      </c>
      <c r="L2422">
        <v>2025</v>
      </c>
      <c r="M2422" t="s">
        <v>116</v>
      </c>
      <c r="N2422" s="89" cm="1">
        <f t="array" ref="N2422">IF(ISNUMBER(_34_KNMI_Stations[[#This Row],[Etmaal temperatuur °C]]),IF(_34_KNMI_Stations[[#This Row],[Etmaal temperatuur °C]]&lt;stookgrens[],stookgrens[]-_34_KNMI_Stations[[#This Row],[Etmaal temperatuur °C]],0),"")</f>
        <v>17.8</v>
      </c>
      <c r="O2422" s="89">
        <f>_34_KNMI_Stations[[#This Row],[graaddagen]]*_34_KNMI_Stations[[#This Row],[Gewogen factor]]</f>
        <v>19.580000000000002</v>
      </c>
      <c r="P2422" s="89" cm="1">
        <f t="array" ref="P2422">IF(ISNUMBER(_34_KNMI_Stations[[#This Row],[Etmaal temperatuur °C]]),IF(_34_KNMI_Stations[[#This Row],[Etmaal temperatuur °C]]&gt;stookgrens[],_34_KNMI_Stations[[#This Row],[Etmaal temperatuur °C]]-stookgrens[],0),"")</f>
        <v>0</v>
      </c>
    </row>
    <row r="2423" spans="1:16" x14ac:dyDescent="0.25">
      <c r="A2423">
        <v>257</v>
      </c>
      <c r="B2423" s="110">
        <v>45703</v>
      </c>
      <c r="C2423" s="89"/>
      <c r="D2423" s="89">
        <v>1.9</v>
      </c>
      <c r="E2423" s="96">
        <v>394</v>
      </c>
      <c r="F2423" s="89">
        <v>0</v>
      </c>
      <c r="G2423" s="89"/>
      <c r="H2423">
        <v>0.7</v>
      </c>
      <c r="I2423" t="s">
        <v>6</v>
      </c>
      <c r="J2423">
        <v>1.1000000000000001</v>
      </c>
      <c r="K2423">
        <v>2</v>
      </c>
      <c r="L2423">
        <v>2025</v>
      </c>
      <c r="M2423" t="s">
        <v>116</v>
      </c>
      <c r="N2423" s="89" cm="1">
        <f t="array" ref="N2423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2423" s="89">
        <f>_34_KNMI_Stations[[#This Row],[graaddagen]]*_34_KNMI_Stations[[#This Row],[Gewogen factor]]</f>
        <v>17.710000000000004</v>
      </c>
      <c r="P2423" s="89" cm="1">
        <f t="array" ref="P2423">IF(ISNUMBER(_34_KNMI_Stations[[#This Row],[Etmaal temperatuur °C]]),IF(_34_KNMI_Stations[[#This Row],[Etmaal temperatuur °C]]&gt;stookgrens[],_34_KNMI_Stations[[#This Row],[Etmaal temperatuur °C]]-stookgrens[],0),"")</f>
        <v>0</v>
      </c>
    </row>
    <row r="2424" spans="1:16" x14ac:dyDescent="0.25">
      <c r="A2424">
        <v>257</v>
      </c>
      <c r="B2424" s="110">
        <v>45704</v>
      </c>
      <c r="C2424" s="89"/>
      <c r="D2424" s="89">
        <v>0.2</v>
      </c>
      <c r="E2424" s="96">
        <v>916</v>
      </c>
      <c r="F2424" s="89">
        <v>0</v>
      </c>
      <c r="G2424" s="89"/>
      <c r="H2424">
        <v>0.78</v>
      </c>
      <c r="I2424" t="s">
        <v>6</v>
      </c>
      <c r="J2424">
        <v>1.1000000000000001</v>
      </c>
      <c r="K2424">
        <v>2</v>
      </c>
      <c r="L2424">
        <v>2025</v>
      </c>
      <c r="M2424" t="s">
        <v>116</v>
      </c>
      <c r="N2424" s="89" cm="1">
        <f t="array" ref="N2424">IF(ISNUMBER(_34_KNMI_Stations[[#This Row],[Etmaal temperatuur °C]]),IF(_34_KNMI_Stations[[#This Row],[Etmaal temperatuur °C]]&lt;stookgrens[],stookgrens[]-_34_KNMI_Stations[[#This Row],[Etmaal temperatuur °C]],0),"")</f>
        <v>17.8</v>
      </c>
      <c r="O2424" s="89">
        <f>_34_KNMI_Stations[[#This Row],[graaddagen]]*_34_KNMI_Stations[[#This Row],[Gewogen factor]]</f>
        <v>19.580000000000002</v>
      </c>
      <c r="P2424" s="89" cm="1">
        <f t="array" ref="P2424">IF(ISNUMBER(_34_KNMI_Stations[[#This Row],[Etmaal temperatuur °C]]),IF(_34_KNMI_Stations[[#This Row],[Etmaal temperatuur °C]]&gt;stookgrens[],_34_KNMI_Stations[[#This Row],[Etmaal temperatuur °C]]-stookgrens[],0),"")</f>
        <v>0</v>
      </c>
    </row>
    <row r="2425" spans="1:16" x14ac:dyDescent="0.25">
      <c r="A2425">
        <v>257</v>
      </c>
      <c r="B2425" s="110">
        <v>45705</v>
      </c>
      <c r="C2425" s="89"/>
      <c r="D2425" s="89">
        <v>-2.1</v>
      </c>
      <c r="E2425" s="96">
        <v>1129</v>
      </c>
      <c r="F2425" s="89">
        <v>0</v>
      </c>
      <c r="G2425" s="89"/>
      <c r="H2425">
        <v>0.78</v>
      </c>
      <c r="I2425" t="s">
        <v>6</v>
      </c>
      <c r="J2425">
        <v>1.1000000000000001</v>
      </c>
      <c r="K2425">
        <v>2</v>
      </c>
      <c r="L2425">
        <v>2025</v>
      </c>
      <c r="M2425" t="s">
        <v>117</v>
      </c>
      <c r="N2425" s="89" cm="1">
        <f t="array" ref="N2425">IF(ISNUMBER(_34_KNMI_Stations[[#This Row],[Etmaal temperatuur °C]]),IF(_34_KNMI_Stations[[#This Row],[Etmaal temperatuur °C]]&lt;stookgrens[],stookgrens[]-_34_KNMI_Stations[[#This Row],[Etmaal temperatuur °C]],0),"")</f>
        <v>20.100000000000001</v>
      </c>
      <c r="O2425" s="89">
        <f>_34_KNMI_Stations[[#This Row],[graaddagen]]*_34_KNMI_Stations[[#This Row],[Gewogen factor]]</f>
        <v>22.110000000000003</v>
      </c>
      <c r="P2425" s="89" cm="1">
        <f t="array" ref="P2425">IF(ISNUMBER(_34_KNMI_Stations[[#This Row],[Etmaal temperatuur °C]]),IF(_34_KNMI_Stations[[#This Row],[Etmaal temperatuur °C]]&gt;stookgrens[],_34_KNMI_Stations[[#This Row],[Etmaal temperatuur °C]]-stookgrens[],0),"")</f>
        <v>0</v>
      </c>
    </row>
    <row r="2426" spans="1:16" x14ac:dyDescent="0.25">
      <c r="A2426">
        <v>257</v>
      </c>
      <c r="B2426" s="110">
        <v>45706</v>
      </c>
      <c r="C2426" s="89"/>
      <c r="D2426" s="89">
        <v>-1</v>
      </c>
      <c r="E2426" s="96">
        <v>935</v>
      </c>
      <c r="F2426" s="89">
        <v>0</v>
      </c>
      <c r="G2426" s="89"/>
      <c r="H2426">
        <v>0.64</v>
      </c>
      <c r="I2426" t="s">
        <v>6</v>
      </c>
      <c r="J2426">
        <v>1.1000000000000001</v>
      </c>
      <c r="K2426">
        <v>2</v>
      </c>
      <c r="L2426">
        <v>2025</v>
      </c>
      <c r="M2426" t="s">
        <v>117</v>
      </c>
      <c r="N2426" s="89" cm="1">
        <f t="array" ref="N2426">IF(ISNUMBER(_34_KNMI_Stations[[#This Row],[Etmaal temperatuur °C]]),IF(_34_KNMI_Stations[[#This Row],[Etmaal temperatuur °C]]&lt;stookgrens[],stookgrens[]-_34_KNMI_Stations[[#This Row],[Etmaal temperatuur °C]],0),"")</f>
        <v>19</v>
      </c>
      <c r="O2426" s="89">
        <f>_34_KNMI_Stations[[#This Row],[graaddagen]]*_34_KNMI_Stations[[#This Row],[Gewogen factor]]</f>
        <v>20.900000000000002</v>
      </c>
      <c r="P2426" s="89" cm="1">
        <f t="array" ref="P2426">IF(ISNUMBER(_34_KNMI_Stations[[#This Row],[Etmaal temperatuur °C]]),IF(_34_KNMI_Stations[[#This Row],[Etmaal temperatuur °C]]&gt;stookgrens[],_34_KNMI_Stations[[#This Row],[Etmaal temperatuur °C]]-stookgrens[],0),"")</f>
        <v>0</v>
      </c>
    </row>
    <row r="2427" spans="1:16" x14ac:dyDescent="0.25">
      <c r="A2427">
        <v>257</v>
      </c>
      <c r="B2427" s="110">
        <v>45707</v>
      </c>
      <c r="C2427" s="89"/>
      <c r="D2427" s="89">
        <v>1.7</v>
      </c>
      <c r="E2427" s="96">
        <v>663</v>
      </c>
      <c r="F2427" s="89">
        <v>0</v>
      </c>
      <c r="G2427" s="89"/>
      <c r="H2427">
        <v>0.53</v>
      </c>
      <c r="I2427" t="s">
        <v>6</v>
      </c>
      <c r="J2427">
        <v>1.1000000000000001</v>
      </c>
      <c r="K2427">
        <v>2</v>
      </c>
      <c r="L2427">
        <v>2025</v>
      </c>
      <c r="M2427" t="s">
        <v>117</v>
      </c>
      <c r="N2427" s="89" cm="1">
        <f t="array" ref="N2427">IF(ISNUMBER(_34_KNMI_Stations[[#This Row],[Etmaal temperatuur °C]]),IF(_34_KNMI_Stations[[#This Row],[Etmaal temperatuur °C]]&lt;stookgrens[],stookgrens[]-_34_KNMI_Stations[[#This Row],[Etmaal temperatuur °C]],0),"")</f>
        <v>16.3</v>
      </c>
      <c r="O2427" s="89">
        <f>_34_KNMI_Stations[[#This Row],[graaddagen]]*_34_KNMI_Stations[[#This Row],[Gewogen factor]]</f>
        <v>17.930000000000003</v>
      </c>
      <c r="P2427" s="89" cm="1">
        <f t="array" ref="P2427">IF(ISNUMBER(_34_KNMI_Stations[[#This Row],[Etmaal temperatuur °C]]),IF(_34_KNMI_Stations[[#This Row],[Etmaal temperatuur °C]]&gt;stookgrens[],_34_KNMI_Stations[[#This Row],[Etmaal temperatuur °C]]-stookgrens[],0),"")</f>
        <v>0</v>
      </c>
    </row>
    <row r="2428" spans="1:16" x14ac:dyDescent="0.25">
      <c r="A2428">
        <v>257</v>
      </c>
      <c r="B2428" s="110">
        <v>45708</v>
      </c>
      <c r="C2428" s="89"/>
      <c r="D2428" s="89">
        <v>7.9</v>
      </c>
      <c r="E2428" s="96">
        <v>342</v>
      </c>
      <c r="F2428" s="89">
        <v>-0.1</v>
      </c>
      <c r="G2428" s="89"/>
      <c r="H2428">
        <v>0.82</v>
      </c>
      <c r="I2428" t="s">
        <v>6</v>
      </c>
      <c r="J2428">
        <v>1.1000000000000001</v>
      </c>
      <c r="K2428">
        <v>2</v>
      </c>
      <c r="L2428">
        <v>2025</v>
      </c>
      <c r="M2428" t="s">
        <v>117</v>
      </c>
      <c r="N2428" s="89" cm="1">
        <f t="array" ref="N2428">IF(ISNUMBER(_34_KNMI_Stations[[#This Row],[Etmaal temperatuur °C]]),IF(_34_KNMI_Stations[[#This Row],[Etmaal temperatuur °C]]&lt;stookgrens[],stookgrens[]-_34_KNMI_Stations[[#This Row],[Etmaal temperatuur °C]],0),"")</f>
        <v>10.1</v>
      </c>
      <c r="O2428" s="89">
        <f>_34_KNMI_Stations[[#This Row],[graaddagen]]*_34_KNMI_Stations[[#This Row],[Gewogen factor]]</f>
        <v>11.110000000000001</v>
      </c>
      <c r="P2428" s="89" cm="1">
        <f t="array" ref="P2428">IF(ISNUMBER(_34_KNMI_Stations[[#This Row],[Etmaal temperatuur °C]]),IF(_34_KNMI_Stations[[#This Row],[Etmaal temperatuur °C]]&gt;stookgrens[],_34_KNMI_Stations[[#This Row],[Etmaal temperatuur °C]]-stookgrens[],0),"")</f>
        <v>0</v>
      </c>
    </row>
    <row r="2429" spans="1:16" x14ac:dyDescent="0.25">
      <c r="A2429">
        <v>257</v>
      </c>
      <c r="B2429" s="110">
        <v>45709</v>
      </c>
      <c r="C2429" s="89"/>
      <c r="D2429" s="89">
        <v>14.1</v>
      </c>
      <c r="E2429" s="96">
        <v>719</v>
      </c>
      <c r="F2429" s="89">
        <v>0</v>
      </c>
      <c r="G2429" s="89"/>
      <c r="H2429">
        <v>0.71</v>
      </c>
      <c r="I2429" t="s">
        <v>6</v>
      </c>
      <c r="J2429">
        <v>1.1000000000000001</v>
      </c>
      <c r="K2429">
        <v>2</v>
      </c>
      <c r="L2429">
        <v>2025</v>
      </c>
      <c r="M2429" t="s">
        <v>117</v>
      </c>
      <c r="N2429" s="89" cm="1">
        <f t="array" ref="N2429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2429" s="89">
        <f>_34_KNMI_Stations[[#This Row],[graaddagen]]*_34_KNMI_Stations[[#This Row],[Gewogen factor]]</f>
        <v>4.2900000000000009</v>
      </c>
      <c r="P2429" s="89" cm="1">
        <f t="array" ref="P2429">IF(ISNUMBER(_34_KNMI_Stations[[#This Row],[Etmaal temperatuur °C]]),IF(_34_KNMI_Stations[[#This Row],[Etmaal temperatuur °C]]&gt;stookgrens[],_34_KNMI_Stations[[#This Row],[Etmaal temperatuur °C]]-stookgrens[],0),"")</f>
        <v>0</v>
      </c>
    </row>
    <row r="2430" spans="1:16" x14ac:dyDescent="0.25">
      <c r="A2430">
        <v>257</v>
      </c>
      <c r="B2430" s="110">
        <v>45710</v>
      </c>
      <c r="C2430" s="89"/>
      <c r="D2430" s="89">
        <v>9.6</v>
      </c>
      <c r="E2430" s="96">
        <v>134</v>
      </c>
      <c r="F2430" s="89">
        <v>5.2</v>
      </c>
      <c r="G2430" s="89"/>
      <c r="H2430">
        <v>0.9</v>
      </c>
      <c r="I2430" t="s">
        <v>6</v>
      </c>
      <c r="J2430">
        <v>1.1000000000000001</v>
      </c>
      <c r="K2430">
        <v>2</v>
      </c>
      <c r="L2430">
        <v>2025</v>
      </c>
      <c r="M2430" t="s">
        <v>117</v>
      </c>
      <c r="N2430" s="89" cm="1">
        <f t="array" ref="N2430">IF(ISNUMBER(_34_KNMI_Stations[[#This Row],[Etmaal temperatuur °C]]),IF(_34_KNMI_Stations[[#This Row],[Etmaal temperatuur °C]]&lt;stookgrens[],stookgrens[]-_34_KNMI_Stations[[#This Row],[Etmaal temperatuur °C]],0),"")</f>
        <v>8.4</v>
      </c>
      <c r="O2430" s="89">
        <f>_34_KNMI_Stations[[#This Row],[graaddagen]]*_34_KNMI_Stations[[#This Row],[Gewogen factor]]</f>
        <v>9.240000000000002</v>
      </c>
      <c r="P2430" s="89" cm="1">
        <f t="array" ref="P2430">IF(ISNUMBER(_34_KNMI_Stations[[#This Row],[Etmaal temperatuur °C]]),IF(_34_KNMI_Stations[[#This Row],[Etmaal temperatuur °C]]&gt;stookgrens[],_34_KNMI_Stations[[#This Row],[Etmaal temperatuur °C]]-stookgrens[],0),"")</f>
        <v>0</v>
      </c>
    </row>
    <row r="2431" spans="1:16" x14ac:dyDescent="0.25">
      <c r="A2431">
        <v>257</v>
      </c>
      <c r="B2431" s="110">
        <v>45711</v>
      </c>
      <c r="C2431" s="89"/>
      <c r="D2431" s="89">
        <v>10</v>
      </c>
      <c r="E2431" s="96">
        <v>783</v>
      </c>
      <c r="F2431" s="89">
        <v>-0.1</v>
      </c>
      <c r="G2431" s="89"/>
      <c r="H2431">
        <v>0.78</v>
      </c>
      <c r="I2431" t="s">
        <v>6</v>
      </c>
      <c r="J2431">
        <v>1.1000000000000001</v>
      </c>
      <c r="K2431">
        <v>2</v>
      </c>
      <c r="L2431">
        <v>2025</v>
      </c>
      <c r="M2431" t="s">
        <v>117</v>
      </c>
      <c r="N2431" s="89" cm="1">
        <f t="array" ref="N2431">IF(ISNUMBER(_34_KNMI_Stations[[#This Row],[Etmaal temperatuur °C]]),IF(_34_KNMI_Stations[[#This Row],[Etmaal temperatuur °C]]&lt;stookgrens[],stookgrens[]-_34_KNMI_Stations[[#This Row],[Etmaal temperatuur °C]],0),"")</f>
        <v>8</v>
      </c>
      <c r="O2431" s="89">
        <f>_34_KNMI_Stations[[#This Row],[graaddagen]]*_34_KNMI_Stations[[#This Row],[Gewogen factor]]</f>
        <v>8.8000000000000007</v>
      </c>
      <c r="P2431" s="89" cm="1">
        <f t="array" ref="P2431">IF(ISNUMBER(_34_KNMI_Stations[[#This Row],[Etmaal temperatuur °C]]),IF(_34_KNMI_Stations[[#This Row],[Etmaal temperatuur °C]]&gt;stookgrens[],_34_KNMI_Stations[[#This Row],[Etmaal temperatuur °C]]-stookgrens[],0),"")</f>
        <v>0</v>
      </c>
    </row>
    <row r="2432" spans="1:16" x14ac:dyDescent="0.25">
      <c r="A2432">
        <v>257</v>
      </c>
      <c r="B2432" s="110">
        <v>45712</v>
      </c>
      <c r="C2432" s="89"/>
      <c r="D2432" s="89">
        <v>9.4</v>
      </c>
      <c r="E2432" s="96">
        <v>190</v>
      </c>
      <c r="F2432" s="89">
        <v>6.9</v>
      </c>
      <c r="G2432" s="89"/>
      <c r="H2432">
        <v>0.86</v>
      </c>
      <c r="I2432" t="s">
        <v>6</v>
      </c>
      <c r="J2432">
        <v>1.1000000000000001</v>
      </c>
      <c r="K2432">
        <v>2</v>
      </c>
      <c r="L2432">
        <v>2025</v>
      </c>
      <c r="M2432" t="s">
        <v>118</v>
      </c>
      <c r="N2432" s="89" cm="1">
        <f t="array" ref="N2432">IF(ISNUMBER(_34_KNMI_Stations[[#This Row],[Etmaal temperatuur °C]]),IF(_34_KNMI_Stations[[#This Row],[Etmaal temperatuur °C]]&lt;stookgrens[],stookgrens[]-_34_KNMI_Stations[[#This Row],[Etmaal temperatuur °C]],0),"")</f>
        <v>8.6</v>
      </c>
      <c r="O2432" s="89">
        <f>_34_KNMI_Stations[[#This Row],[graaddagen]]*_34_KNMI_Stations[[#This Row],[Gewogen factor]]</f>
        <v>9.4600000000000009</v>
      </c>
      <c r="P2432" s="89" cm="1">
        <f t="array" ref="P2432">IF(ISNUMBER(_34_KNMI_Stations[[#This Row],[Etmaal temperatuur °C]]),IF(_34_KNMI_Stations[[#This Row],[Etmaal temperatuur °C]]&gt;stookgrens[],_34_KNMI_Stations[[#This Row],[Etmaal temperatuur °C]]-stookgrens[],0),"")</f>
        <v>0</v>
      </c>
    </row>
    <row r="2433" spans="1:16" x14ac:dyDescent="0.25">
      <c r="A2433">
        <v>257</v>
      </c>
      <c r="B2433" s="110">
        <v>45713</v>
      </c>
      <c r="C2433" s="89"/>
      <c r="D2433" s="89">
        <v>7.3</v>
      </c>
      <c r="E2433" s="96">
        <v>658</v>
      </c>
      <c r="F2433" s="89">
        <v>0</v>
      </c>
      <c r="G2433" s="89"/>
      <c r="H2433">
        <v>0.91</v>
      </c>
      <c r="I2433" t="s">
        <v>6</v>
      </c>
      <c r="J2433">
        <v>1.1000000000000001</v>
      </c>
      <c r="K2433">
        <v>2</v>
      </c>
      <c r="L2433">
        <v>2025</v>
      </c>
      <c r="M2433" t="s">
        <v>118</v>
      </c>
      <c r="N2433" s="89" cm="1">
        <f t="array" ref="N2433">IF(ISNUMBER(_34_KNMI_Stations[[#This Row],[Etmaal temperatuur °C]]),IF(_34_KNMI_Stations[[#This Row],[Etmaal temperatuur °C]]&lt;stookgrens[],stookgrens[]-_34_KNMI_Stations[[#This Row],[Etmaal temperatuur °C]],0),"")</f>
        <v>10.7</v>
      </c>
      <c r="O2433" s="89">
        <f>_34_KNMI_Stations[[#This Row],[graaddagen]]*_34_KNMI_Stations[[#This Row],[Gewogen factor]]</f>
        <v>11.77</v>
      </c>
      <c r="P2433" s="89" cm="1">
        <f t="array" ref="P2433">IF(ISNUMBER(_34_KNMI_Stations[[#This Row],[Etmaal temperatuur °C]]),IF(_34_KNMI_Stations[[#This Row],[Etmaal temperatuur °C]]&gt;stookgrens[],_34_KNMI_Stations[[#This Row],[Etmaal temperatuur °C]]-stookgrens[],0),"")</f>
        <v>0</v>
      </c>
    </row>
    <row r="2434" spans="1:16" x14ac:dyDescent="0.25">
      <c r="A2434">
        <v>257</v>
      </c>
      <c r="B2434" s="110">
        <v>45714</v>
      </c>
      <c r="C2434" s="89"/>
      <c r="D2434" s="89">
        <v>6.9</v>
      </c>
      <c r="E2434" s="96">
        <v>1012</v>
      </c>
      <c r="F2434" s="89">
        <v>1.7</v>
      </c>
      <c r="G2434" s="89"/>
      <c r="H2434">
        <v>0.82</v>
      </c>
      <c r="I2434" t="s">
        <v>6</v>
      </c>
      <c r="J2434">
        <v>1.1000000000000001</v>
      </c>
      <c r="K2434">
        <v>2</v>
      </c>
      <c r="L2434">
        <v>2025</v>
      </c>
      <c r="M2434" t="s">
        <v>118</v>
      </c>
      <c r="N2434" s="89" cm="1">
        <f t="array" ref="N2434">IF(ISNUMBER(_34_KNMI_Stations[[#This Row],[Etmaal temperatuur °C]]),IF(_34_KNMI_Stations[[#This Row],[Etmaal temperatuur °C]]&lt;stookgrens[],stookgrens[]-_34_KNMI_Stations[[#This Row],[Etmaal temperatuur °C]],0),"")</f>
        <v>11.1</v>
      </c>
      <c r="O2434" s="89">
        <f>_34_KNMI_Stations[[#This Row],[graaddagen]]*_34_KNMI_Stations[[#This Row],[Gewogen factor]]</f>
        <v>12.21</v>
      </c>
      <c r="P2434" s="89" cm="1">
        <f t="array" ref="P2434">IF(ISNUMBER(_34_KNMI_Stations[[#This Row],[Etmaal temperatuur °C]]),IF(_34_KNMI_Stations[[#This Row],[Etmaal temperatuur °C]]&gt;stookgrens[],_34_KNMI_Stations[[#This Row],[Etmaal temperatuur °C]]-stookgrens[],0),"")</f>
        <v>0</v>
      </c>
    </row>
    <row r="2435" spans="1:16" x14ac:dyDescent="0.25">
      <c r="A2435">
        <v>257</v>
      </c>
      <c r="B2435" s="110">
        <v>45715</v>
      </c>
      <c r="C2435" s="89"/>
      <c r="D2435" s="89">
        <v>5.8</v>
      </c>
      <c r="E2435" s="96">
        <v>586</v>
      </c>
      <c r="F2435" s="89">
        <v>2.8</v>
      </c>
      <c r="G2435" s="89"/>
      <c r="H2435">
        <v>0.89</v>
      </c>
      <c r="I2435" t="s">
        <v>6</v>
      </c>
      <c r="J2435">
        <v>1.1000000000000001</v>
      </c>
      <c r="K2435">
        <v>2</v>
      </c>
      <c r="L2435">
        <v>2025</v>
      </c>
      <c r="M2435" t="s">
        <v>118</v>
      </c>
      <c r="N2435" s="89" cm="1">
        <f t="array" ref="N2435">IF(ISNUMBER(_34_KNMI_Stations[[#This Row],[Etmaal temperatuur °C]]),IF(_34_KNMI_Stations[[#This Row],[Etmaal temperatuur °C]]&lt;stookgrens[],stookgrens[]-_34_KNMI_Stations[[#This Row],[Etmaal temperatuur °C]],0),"")</f>
        <v>12.2</v>
      </c>
      <c r="O2435" s="89">
        <f>_34_KNMI_Stations[[#This Row],[graaddagen]]*_34_KNMI_Stations[[#This Row],[Gewogen factor]]</f>
        <v>13.42</v>
      </c>
      <c r="P2435" s="89" cm="1">
        <f t="array" ref="P2435">IF(ISNUMBER(_34_KNMI_Stations[[#This Row],[Etmaal temperatuur °C]]),IF(_34_KNMI_Stations[[#This Row],[Etmaal temperatuur °C]]&gt;stookgrens[],_34_KNMI_Stations[[#This Row],[Etmaal temperatuur °C]]-stookgrens[],0),"")</f>
        <v>0</v>
      </c>
    </row>
    <row r="2436" spans="1:16" x14ac:dyDescent="0.25">
      <c r="A2436">
        <v>257</v>
      </c>
      <c r="B2436" s="110">
        <v>45716</v>
      </c>
      <c r="C2436" s="89"/>
      <c r="D2436" s="89">
        <v>4.5999999999999996</v>
      </c>
      <c r="E2436" s="96">
        <v>585</v>
      </c>
      <c r="F2436" s="89">
        <v>0</v>
      </c>
      <c r="G2436" s="89"/>
      <c r="H2436">
        <v>0.87</v>
      </c>
      <c r="I2436" t="s">
        <v>6</v>
      </c>
      <c r="J2436">
        <v>1.1000000000000001</v>
      </c>
      <c r="K2436">
        <v>2</v>
      </c>
      <c r="L2436">
        <v>2025</v>
      </c>
      <c r="M2436" t="s">
        <v>118</v>
      </c>
      <c r="N2436" s="89" cm="1">
        <f t="array" ref="N2436">IF(ISNUMBER(_34_KNMI_Stations[[#This Row],[Etmaal temperatuur °C]]),IF(_34_KNMI_Stations[[#This Row],[Etmaal temperatuur °C]]&lt;stookgrens[],stookgrens[]-_34_KNMI_Stations[[#This Row],[Etmaal temperatuur °C]],0),"")</f>
        <v>13.4</v>
      </c>
      <c r="O2436" s="89">
        <f>_34_KNMI_Stations[[#This Row],[graaddagen]]*_34_KNMI_Stations[[#This Row],[Gewogen factor]]</f>
        <v>14.740000000000002</v>
      </c>
      <c r="P2436" s="89" cm="1">
        <f t="array" ref="P2436">IF(ISNUMBER(_34_KNMI_Stations[[#This Row],[Etmaal temperatuur °C]]),IF(_34_KNMI_Stations[[#This Row],[Etmaal temperatuur °C]]&gt;stookgrens[],_34_KNMI_Stations[[#This Row],[Etmaal temperatuur °C]]-stookgrens[],0),"")</f>
        <v>0</v>
      </c>
    </row>
    <row r="2437" spans="1:16" x14ac:dyDescent="0.25">
      <c r="A2437">
        <v>257</v>
      </c>
      <c r="B2437" s="110">
        <v>45717</v>
      </c>
      <c r="C2437" s="89"/>
      <c r="D2437" s="89">
        <v>3.2</v>
      </c>
      <c r="E2437" s="96">
        <v>846</v>
      </c>
      <c r="F2437" s="89">
        <v>0</v>
      </c>
      <c r="G2437" s="89"/>
      <c r="H2437">
        <v>0.88</v>
      </c>
      <c r="I2437" t="s">
        <v>6</v>
      </c>
      <c r="J2437">
        <v>1</v>
      </c>
      <c r="K2437">
        <v>3</v>
      </c>
      <c r="L2437">
        <v>2025</v>
      </c>
      <c r="M2437" t="s">
        <v>118</v>
      </c>
      <c r="N2437" s="89" cm="1">
        <f t="array" ref="N2437">IF(ISNUMBER(_34_KNMI_Stations[[#This Row],[Etmaal temperatuur °C]]),IF(_34_KNMI_Stations[[#This Row],[Etmaal temperatuur °C]]&lt;stookgrens[],stookgrens[]-_34_KNMI_Stations[[#This Row],[Etmaal temperatuur °C]],0),"")</f>
        <v>14.8</v>
      </c>
      <c r="O2437" s="89">
        <f>_34_KNMI_Stations[[#This Row],[graaddagen]]*_34_KNMI_Stations[[#This Row],[Gewogen factor]]</f>
        <v>14.8</v>
      </c>
      <c r="P2437" s="89" cm="1">
        <f t="array" ref="P2437">IF(ISNUMBER(_34_KNMI_Stations[[#This Row],[Etmaal temperatuur °C]]),IF(_34_KNMI_Stations[[#This Row],[Etmaal temperatuur °C]]&gt;stookgrens[],_34_KNMI_Stations[[#This Row],[Etmaal temperatuur °C]]-stookgrens[],0),"")</f>
        <v>0</v>
      </c>
    </row>
    <row r="2438" spans="1:16" x14ac:dyDescent="0.25">
      <c r="A2438">
        <v>257</v>
      </c>
      <c r="B2438" s="110">
        <v>45718</v>
      </c>
      <c r="C2438" s="89"/>
      <c r="D2438" s="89">
        <v>0.5</v>
      </c>
      <c r="E2438" s="96">
        <v>1193</v>
      </c>
      <c r="F2438" s="89">
        <v>0</v>
      </c>
      <c r="G2438" s="89"/>
      <c r="H2438">
        <v>0.87</v>
      </c>
      <c r="I2438" t="s">
        <v>6</v>
      </c>
      <c r="J2438">
        <v>1</v>
      </c>
      <c r="K2438">
        <v>3</v>
      </c>
      <c r="L2438">
        <v>2025</v>
      </c>
      <c r="M2438" t="s">
        <v>118</v>
      </c>
      <c r="N2438" s="89" cm="1">
        <f t="array" ref="N2438">IF(ISNUMBER(_34_KNMI_Stations[[#This Row],[Etmaal temperatuur °C]]),IF(_34_KNMI_Stations[[#This Row],[Etmaal temperatuur °C]]&lt;stookgrens[],stookgrens[]-_34_KNMI_Stations[[#This Row],[Etmaal temperatuur °C]],0),"")</f>
        <v>17.5</v>
      </c>
      <c r="O2438" s="89">
        <f>_34_KNMI_Stations[[#This Row],[graaddagen]]*_34_KNMI_Stations[[#This Row],[Gewogen factor]]</f>
        <v>17.5</v>
      </c>
      <c r="P2438" s="89" cm="1">
        <f t="array" ref="P2438">IF(ISNUMBER(_34_KNMI_Stations[[#This Row],[Etmaal temperatuur °C]]),IF(_34_KNMI_Stations[[#This Row],[Etmaal temperatuur °C]]&gt;stookgrens[],_34_KNMI_Stations[[#This Row],[Etmaal temperatuur °C]]-stookgrens[],0),"")</f>
        <v>0</v>
      </c>
    </row>
    <row r="2439" spans="1:16" x14ac:dyDescent="0.25">
      <c r="A2439">
        <v>257</v>
      </c>
      <c r="B2439" s="110">
        <v>45719</v>
      </c>
      <c r="C2439" s="89"/>
      <c r="D2439" s="89">
        <v>0.8</v>
      </c>
      <c r="E2439" s="96">
        <v>1280</v>
      </c>
      <c r="F2439" s="89">
        <v>0</v>
      </c>
      <c r="G2439" s="89"/>
      <c r="H2439">
        <v>0.91</v>
      </c>
      <c r="I2439" t="s">
        <v>6</v>
      </c>
      <c r="J2439">
        <v>1</v>
      </c>
      <c r="K2439">
        <v>3</v>
      </c>
      <c r="L2439">
        <v>2025</v>
      </c>
      <c r="M2439" t="s">
        <v>119</v>
      </c>
      <c r="N2439" s="89" cm="1">
        <f t="array" ref="N2439">IF(ISNUMBER(_34_KNMI_Stations[[#This Row],[Etmaal temperatuur °C]]),IF(_34_KNMI_Stations[[#This Row],[Etmaal temperatuur °C]]&lt;stookgrens[],stookgrens[]-_34_KNMI_Stations[[#This Row],[Etmaal temperatuur °C]],0),"")</f>
        <v>17.2</v>
      </c>
      <c r="O2439" s="89">
        <f>_34_KNMI_Stations[[#This Row],[graaddagen]]*_34_KNMI_Stations[[#This Row],[Gewogen factor]]</f>
        <v>17.2</v>
      </c>
      <c r="P2439" s="89" cm="1">
        <f t="array" ref="P2439">IF(ISNUMBER(_34_KNMI_Stations[[#This Row],[Etmaal temperatuur °C]]),IF(_34_KNMI_Stations[[#This Row],[Etmaal temperatuur °C]]&gt;stookgrens[],_34_KNMI_Stations[[#This Row],[Etmaal temperatuur °C]]-stookgrens[],0),"")</f>
        <v>0</v>
      </c>
    </row>
    <row r="2440" spans="1:16" x14ac:dyDescent="0.25">
      <c r="A2440">
        <v>257</v>
      </c>
      <c r="B2440" s="110">
        <v>45720</v>
      </c>
      <c r="C2440" s="89"/>
      <c r="D2440" s="89">
        <v>4.5999999999999996</v>
      </c>
      <c r="E2440" s="96">
        <v>1262</v>
      </c>
      <c r="F2440" s="89">
        <v>0</v>
      </c>
      <c r="G2440" s="89"/>
      <c r="H2440">
        <v>0.79</v>
      </c>
      <c r="I2440" t="s">
        <v>6</v>
      </c>
      <c r="J2440">
        <v>1</v>
      </c>
      <c r="K2440">
        <v>3</v>
      </c>
      <c r="L2440">
        <v>2025</v>
      </c>
      <c r="M2440" t="s">
        <v>119</v>
      </c>
      <c r="N2440" s="89" cm="1">
        <f t="array" ref="N2440">IF(ISNUMBER(_34_KNMI_Stations[[#This Row],[Etmaal temperatuur °C]]),IF(_34_KNMI_Stations[[#This Row],[Etmaal temperatuur °C]]&lt;stookgrens[],stookgrens[]-_34_KNMI_Stations[[#This Row],[Etmaal temperatuur °C]],0),"")</f>
        <v>13.4</v>
      </c>
      <c r="O2440" s="89">
        <f>_34_KNMI_Stations[[#This Row],[graaddagen]]*_34_KNMI_Stations[[#This Row],[Gewogen factor]]</f>
        <v>13.4</v>
      </c>
      <c r="P2440" s="89" cm="1">
        <f t="array" ref="P2440">IF(ISNUMBER(_34_KNMI_Stations[[#This Row],[Etmaal temperatuur °C]]),IF(_34_KNMI_Stations[[#This Row],[Etmaal temperatuur °C]]&gt;stookgrens[],_34_KNMI_Stations[[#This Row],[Etmaal temperatuur °C]]-stookgrens[],0),"")</f>
        <v>0</v>
      </c>
    </row>
    <row r="2441" spans="1:16" x14ac:dyDescent="0.25">
      <c r="A2441">
        <v>257</v>
      </c>
      <c r="B2441" s="110">
        <v>45721</v>
      </c>
      <c r="C2441" s="89"/>
      <c r="D2441" s="89">
        <v>6.1</v>
      </c>
      <c r="E2441" s="96">
        <v>1349</v>
      </c>
      <c r="F2441" s="89">
        <v>0</v>
      </c>
      <c r="G2441" s="89"/>
      <c r="H2441">
        <v>0.74</v>
      </c>
      <c r="I2441" t="s">
        <v>6</v>
      </c>
      <c r="J2441">
        <v>1</v>
      </c>
      <c r="K2441">
        <v>3</v>
      </c>
      <c r="L2441">
        <v>2025</v>
      </c>
      <c r="M2441" t="s">
        <v>119</v>
      </c>
      <c r="N2441" s="89" cm="1">
        <f t="array" ref="N2441">IF(ISNUMBER(_34_KNMI_Stations[[#This Row],[Etmaal temperatuur °C]]),IF(_34_KNMI_Stations[[#This Row],[Etmaal temperatuur °C]]&lt;stookgrens[],stookgrens[]-_34_KNMI_Stations[[#This Row],[Etmaal temperatuur °C]],0),"")</f>
        <v>11.9</v>
      </c>
      <c r="O2441" s="89">
        <f>_34_KNMI_Stations[[#This Row],[graaddagen]]*_34_KNMI_Stations[[#This Row],[Gewogen factor]]</f>
        <v>11.9</v>
      </c>
      <c r="P2441" s="89" cm="1">
        <f t="array" ref="P2441">IF(ISNUMBER(_34_KNMI_Stations[[#This Row],[Etmaal temperatuur °C]]),IF(_34_KNMI_Stations[[#This Row],[Etmaal temperatuur °C]]&gt;stookgrens[],_34_KNMI_Stations[[#This Row],[Etmaal temperatuur °C]]-stookgrens[],0),"")</f>
        <v>0</v>
      </c>
    </row>
    <row r="2442" spans="1:16" x14ac:dyDescent="0.25">
      <c r="A2442">
        <v>257</v>
      </c>
      <c r="B2442" s="110">
        <v>45722</v>
      </c>
      <c r="C2442" s="89"/>
      <c r="D2442" s="89">
        <v>10.8</v>
      </c>
      <c r="E2442" s="96">
        <v>1208</v>
      </c>
      <c r="F2442" s="89">
        <v>0</v>
      </c>
      <c r="G2442" s="89"/>
      <c r="H2442">
        <v>0.59</v>
      </c>
      <c r="I2442" t="s">
        <v>6</v>
      </c>
      <c r="J2442">
        <v>1</v>
      </c>
      <c r="K2442">
        <v>3</v>
      </c>
      <c r="L2442">
        <v>2025</v>
      </c>
      <c r="M2442" t="s">
        <v>119</v>
      </c>
      <c r="N2442" s="89" cm="1">
        <f t="array" ref="N2442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2442" s="89">
        <f>_34_KNMI_Stations[[#This Row],[graaddagen]]*_34_KNMI_Stations[[#This Row],[Gewogen factor]]</f>
        <v>7.1999999999999993</v>
      </c>
      <c r="P2442" s="89" cm="1">
        <f t="array" ref="P2442">IF(ISNUMBER(_34_KNMI_Stations[[#This Row],[Etmaal temperatuur °C]]),IF(_34_KNMI_Stations[[#This Row],[Etmaal temperatuur °C]]&gt;stookgrens[],_34_KNMI_Stations[[#This Row],[Etmaal temperatuur °C]]-stookgrens[],0),"")</f>
        <v>0</v>
      </c>
    </row>
    <row r="2443" spans="1:16" x14ac:dyDescent="0.25">
      <c r="A2443">
        <v>257</v>
      </c>
      <c r="B2443" s="110">
        <v>45723</v>
      </c>
      <c r="C2443" s="89"/>
      <c r="D2443" s="89">
        <v>10.6</v>
      </c>
      <c r="E2443" s="96">
        <v>1239</v>
      </c>
      <c r="F2443" s="89">
        <v>0</v>
      </c>
      <c r="G2443" s="89"/>
      <c r="H2443">
        <v>0.64</v>
      </c>
      <c r="I2443" t="s">
        <v>6</v>
      </c>
      <c r="J2443">
        <v>1</v>
      </c>
      <c r="K2443">
        <v>3</v>
      </c>
      <c r="L2443">
        <v>2025</v>
      </c>
      <c r="M2443" t="s">
        <v>119</v>
      </c>
      <c r="N2443" s="89" cm="1">
        <f t="array" ref="N2443">IF(ISNUMBER(_34_KNMI_Stations[[#This Row],[Etmaal temperatuur °C]]),IF(_34_KNMI_Stations[[#This Row],[Etmaal temperatuur °C]]&lt;stookgrens[],stookgrens[]-_34_KNMI_Stations[[#This Row],[Etmaal temperatuur °C]],0),"")</f>
        <v>7.4</v>
      </c>
      <c r="O2443" s="89">
        <f>_34_KNMI_Stations[[#This Row],[graaddagen]]*_34_KNMI_Stations[[#This Row],[Gewogen factor]]</f>
        <v>7.4</v>
      </c>
      <c r="P2443" s="89" cm="1">
        <f t="array" ref="P2443">IF(ISNUMBER(_34_KNMI_Stations[[#This Row],[Etmaal temperatuur °C]]),IF(_34_KNMI_Stations[[#This Row],[Etmaal temperatuur °C]]&gt;stookgrens[],_34_KNMI_Stations[[#This Row],[Etmaal temperatuur °C]]-stookgrens[],0),"")</f>
        <v>0</v>
      </c>
    </row>
    <row r="2444" spans="1:16" x14ac:dyDescent="0.25">
      <c r="A2444">
        <v>257</v>
      </c>
      <c r="B2444" s="110">
        <v>45724</v>
      </c>
      <c r="C2444" s="89"/>
      <c r="D2444" s="89">
        <v>11.2</v>
      </c>
      <c r="E2444" s="96">
        <v>1309</v>
      </c>
      <c r="F2444" s="89">
        <v>0</v>
      </c>
      <c r="G2444" s="89"/>
      <c r="H2444">
        <v>0.61</v>
      </c>
      <c r="I2444" t="s">
        <v>6</v>
      </c>
      <c r="J2444">
        <v>1</v>
      </c>
      <c r="K2444">
        <v>3</v>
      </c>
      <c r="L2444">
        <v>2025</v>
      </c>
      <c r="M2444" t="s">
        <v>119</v>
      </c>
      <c r="N2444" s="89" cm="1">
        <f t="array" ref="N2444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2444" s="89">
        <f>_34_KNMI_Stations[[#This Row],[graaddagen]]*_34_KNMI_Stations[[#This Row],[Gewogen factor]]</f>
        <v>6.8000000000000007</v>
      </c>
      <c r="P2444" s="89" cm="1">
        <f t="array" ref="P2444">IF(ISNUMBER(_34_KNMI_Stations[[#This Row],[Etmaal temperatuur °C]]),IF(_34_KNMI_Stations[[#This Row],[Etmaal temperatuur °C]]&gt;stookgrens[],_34_KNMI_Stations[[#This Row],[Etmaal temperatuur °C]]-stookgrens[],0),"")</f>
        <v>0</v>
      </c>
    </row>
    <row r="2445" spans="1:16" x14ac:dyDescent="0.25">
      <c r="A2445">
        <v>257</v>
      </c>
      <c r="B2445" s="110">
        <v>45725</v>
      </c>
      <c r="C2445" s="89"/>
      <c r="D2445" s="89">
        <v>9.5</v>
      </c>
      <c r="E2445" s="96">
        <v>1206</v>
      </c>
      <c r="F2445" s="89">
        <v>0</v>
      </c>
      <c r="G2445" s="89"/>
      <c r="H2445">
        <v>0.7</v>
      </c>
      <c r="I2445" t="s">
        <v>6</v>
      </c>
      <c r="J2445">
        <v>1</v>
      </c>
      <c r="K2445">
        <v>3</v>
      </c>
      <c r="L2445">
        <v>2025</v>
      </c>
      <c r="M2445" t="s">
        <v>119</v>
      </c>
      <c r="N2445" s="89" cm="1">
        <f t="array" ref="N2445">IF(ISNUMBER(_34_KNMI_Stations[[#This Row],[Etmaal temperatuur °C]]),IF(_34_KNMI_Stations[[#This Row],[Etmaal temperatuur °C]]&lt;stookgrens[],stookgrens[]-_34_KNMI_Stations[[#This Row],[Etmaal temperatuur °C]],0),"")</f>
        <v>8.5</v>
      </c>
      <c r="O2445" s="89">
        <f>_34_KNMI_Stations[[#This Row],[graaddagen]]*_34_KNMI_Stations[[#This Row],[Gewogen factor]]</f>
        <v>8.5</v>
      </c>
      <c r="P2445" s="89" cm="1">
        <f t="array" ref="P2445">IF(ISNUMBER(_34_KNMI_Stations[[#This Row],[Etmaal temperatuur °C]]),IF(_34_KNMI_Stations[[#This Row],[Etmaal temperatuur °C]]&gt;stookgrens[],_34_KNMI_Stations[[#This Row],[Etmaal temperatuur °C]]-stookgrens[],0),"")</f>
        <v>0</v>
      </c>
    </row>
    <row r="2446" spans="1:16" x14ac:dyDescent="0.25">
      <c r="A2446">
        <v>257</v>
      </c>
      <c r="B2446" s="110">
        <v>45726</v>
      </c>
      <c r="C2446" s="89"/>
      <c r="D2446" s="89">
        <v>7.6</v>
      </c>
      <c r="E2446" s="96">
        <v>1274</v>
      </c>
      <c r="F2446" s="89">
        <v>0</v>
      </c>
      <c r="G2446" s="89"/>
      <c r="H2446">
        <v>0.79</v>
      </c>
      <c r="I2446" t="s">
        <v>6</v>
      </c>
      <c r="J2446">
        <v>1</v>
      </c>
      <c r="K2446">
        <v>3</v>
      </c>
      <c r="L2446">
        <v>2025</v>
      </c>
      <c r="M2446" t="s">
        <v>120</v>
      </c>
      <c r="N2446" s="89" cm="1">
        <f t="array" ref="N2446">IF(ISNUMBER(_34_KNMI_Stations[[#This Row],[Etmaal temperatuur °C]]),IF(_34_KNMI_Stations[[#This Row],[Etmaal temperatuur °C]]&lt;stookgrens[],stookgrens[]-_34_KNMI_Stations[[#This Row],[Etmaal temperatuur °C]],0),"")</f>
        <v>10.4</v>
      </c>
      <c r="O2446" s="89">
        <f>_34_KNMI_Stations[[#This Row],[graaddagen]]*_34_KNMI_Stations[[#This Row],[Gewogen factor]]</f>
        <v>10.4</v>
      </c>
      <c r="P2446" s="89" cm="1">
        <f t="array" ref="P2446">IF(ISNUMBER(_34_KNMI_Stations[[#This Row],[Etmaal temperatuur °C]]),IF(_34_KNMI_Stations[[#This Row],[Etmaal temperatuur °C]]&gt;stookgrens[],_34_KNMI_Stations[[#This Row],[Etmaal temperatuur °C]]-stookgrens[],0),"")</f>
        <v>0</v>
      </c>
    </row>
    <row r="2447" spans="1:16" x14ac:dyDescent="0.25">
      <c r="A2447">
        <v>257</v>
      </c>
      <c r="B2447" s="110">
        <v>45727</v>
      </c>
      <c r="C2447" s="89"/>
      <c r="D2447" s="89">
        <v>5.8</v>
      </c>
      <c r="E2447" s="96">
        <v>1047</v>
      </c>
      <c r="F2447" s="89">
        <v>0.8</v>
      </c>
      <c r="G2447" s="89"/>
      <c r="H2447">
        <v>0.78</v>
      </c>
      <c r="I2447" t="s">
        <v>6</v>
      </c>
      <c r="J2447">
        <v>1</v>
      </c>
      <c r="K2447">
        <v>3</v>
      </c>
      <c r="L2447">
        <v>2025</v>
      </c>
      <c r="M2447" t="s">
        <v>120</v>
      </c>
      <c r="N2447" s="89" cm="1">
        <f t="array" ref="N2447">IF(ISNUMBER(_34_KNMI_Stations[[#This Row],[Etmaal temperatuur °C]]),IF(_34_KNMI_Stations[[#This Row],[Etmaal temperatuur °C]]&lt;stookgrens[],stookgrens[]-_34_KNMI_Stations[[#This Row],[Etmaal temperatuur °C]],0),"")</f>
        <v>12.2</v>
      </c>
      <c r="O2447" s="89">
        <f>_34_KNMI_Stations[[#This Row],[graaddagen]]*_34_KNMI_Stations[[#This Row],[Gewogen factor]]</f>
        <v>12.2</v>
      </c>
      <c r="P2447" s="89" cm="1">
        <f t="array" ref="P2447">IF(ISNUMBER(_34_KNMI_Stations[[#This Row],[Etmaal temperatuur °C]]),IF(_34_KNMI_Stations[[#This Row],[Etmaal temperatuur °C]]&gt;stookgrens[],_34_KNMI_Stations[[#This Row],[Etmaal temperatuur °C]]-stookgrens[],0),"")</f>
        <v>0</v>
      </c>
    </row>
    <row r="2448" spans="1:16" x14ac:dyDescent="0.25">
      <c r="A2448">
        <v>257</v>
      </c>
      <c r="B2448" s="110">
        <v>45728</v>
      </c>
      <c r="C2448" s="89"/>
      <c r="D2448" s="89">
        <v>5.2</v>
      </c>
      <c r="E2448" s="96">
        <v>1377</v>
      </c>
      <c r="F2448" s="89">
        <v>0.7</v>
      </c>
      <c r="G2448" s="89"/>
      <c r="H2448">
        <v>0.78</v>
      </c>
      <c r="I2448" t="s">
        <v>6</v>
      </c>
      <c r="J2448">
        <v>1</v>
      </c>
      <c r="K2448">
        <v>3</v>
      </c>
      <c r="L2448">
        <v>2025</v>
      </c>
      <c r="M2448" t="s">
        <v>120</v>
      </c>
      <c r="N2448" s="89" cm="1">
        <f t="array" ref="N2448">IF(ISNUMBER(_34_KNMI_Stations[[#This Row],[Etmaal temperatuur °C]]),IF(_34_KNMI_Stations[[#This Row],[Etmaal temperatuur °C]]&lt;stookgrens[],stookgrens[]-_34_KNMI_Stations[[#This Row],[Etmaal temperatuur °C]],0),"")</f>
        <v>12.8</v>
      </c>
      <c r="O2448" s="89">
        <f>_34_KNMI_Stations[[#This Row],[graaddagen]]*_34_KNMI_Stations[[#This Row],[Gewogen factor]]</f>
        <v>12.8</v>
      </c>
      <c r="P2448" s="89" cm="1">
        <f t="array" ref="P2448">IF(ISNUMBER(_34_KNMI_Stations[[#This Row],[Etmaal temperatuur °C]]),IF(_34_KNMI_Stations[[#This Row],[Etmaal temperatuur °C]]&gt;stookgrens[],_34_KNMI_Stations[[#This Row],[Etmaal temperatuur °C]]-stookgrens[],0),"")</f>
        <v>0</v>
      </c>
    </row>
    <row r="2449" spans="1:16" x14ac:dyDescent="0.25">
      <c r="A2449">
        <v>257</v>
      </c>
      <c r="B2449" s="110">
        <v>45729</v>
      </c>
      <c r="C2449" s="89"/>
      <c r="D2449" s="89">
        <v>2.8</v>
      </c>
      <c r="E2449" s="96">
        <v>1209</v>
      </c>
      <c r="F2449" s="89">
        <v>0.1</v>
      </c>
      <c r="G2449" s="89"/>
      <c r="H2449">
        <v>0.8</v>
      </c>
      <c r="I2449" t="s">
        <v>6</v>
      </c>
      <c r="J2449">
        <v>1</v>
      </c>
      <c r="K2449">
        <v>3</v>
      </c>
      <c r="L2449">
        <v>2025</v>
      </c>
      <c r="M2449" t="s">
        <v>120</v>
      </c>
      <c r="N2449" s="89" cm="1">
        <f t="array" ref="N2449">IF(ISNUMBER(_34_KNMI_Stations[[#This Row],[Etmaal temperatuur °C]]),IF(_34_KNMI_Stations[[#This Row],[Etmaal temperatuur °C]]&lt;stookgrens[],stookgrens[]-_34_KNMI_Stations[[#This Row],[Etmaal temperatuur °C]],0),"")</f>
        <v>15.2</v>
      </c>
      <c r="O2449" s="89">
        <f>_34_KNMI_Stations[[#This Row],[graaddagen]]*_34_KNMI_Stations[[#This Row],[Gewogen factor]]</f>
        <v>15.2</v>
      </c>
      <c r="P2449" s="89" cm="1">
        <f t="array" ref="P2449">IF(ISNUMBER(_34_KNMI_Stations[[#This Row],[Etmaal temperatuur °C]]),IF(_34_KNMI_Stations[[#This Row],[Etmaal temperatuur °C]]&gt;stookgrens[],_34_KNMI_Stations[[#This Row],[Etmaal temperatuur °C]]-stookgrens[],0),"")</f>
        <v>0</v>
      </c>
    </row>
    <row r="2450" spans="1:16" x14ac:dyDescent="0.25">
      <c r="A2450">
        <v>257</v>
      </c>
      <c r="B2450" s="110">
        <v>45730</v>
      </c>
      <c r="C2450" s="89"/>
      <c r="D2450" s="89">
        <v>2.5</v>
      </c>
      <c r="E2450" s="96">
        <v>1033</v>
      </c>
      <c r="F2450" s="89">
        <v>0</v>
      </c>
      <c r="G2450" s="89"/>
      <c r="H2450">
        <v>0.71</v>
      </c>
      <c r="I2450" t="s">
        <v>6</v>
      </c>
      <c r="J2450">
        <v>1</v>
      </c>
      <c r="K2450">
        <v>3</v>
      </c>
      <c r="L2450">
        <v>2025</v>
      </c>
      <c r="M2450" t="s">
        <v>120</v>
      </c>
      <c r="N2450" s="89" cm="1">
        <f t="array" ref="N2450">IF(ISNUMBER(_34_KNMI_Stations[[#This Row],[Etmaal temperatuur °C]]),IF(_34_KNMI_Stations[[#This Row],[Etmaal temperatuur °C]]&lt;stookgrens[],stookgrens[]-_34_KNMI_Stations[[#This Row],[Etmaal temperatuur °C]],0),"")</f>
        <v>15.5</v>
      </c>
      <c r="O2450" s="89">
        <f>_34_KNMI_Stations[[#This Row],[graaddagen]]*_34_KNMI_Stations[[#This Row],[Gewogen factor]]</f>
        <v>15.5</v>
      </c>
      <c r="P2450" s="89" cm="1">
        <f t="array" ref="P2450">IF(ISNUMBER(_34_KNMI_Stations[[#This Row],[Etmaal temperatuur °C]]),IF(_34_KNMI_Stations[[#This Row],[Etmaal temperatuur °C]]&gt;stookgrens[],_34_KNMI_Stations[[#This Row],[Etmaal temperatuur °C]]-stookgrens[],0),"")</f>
        <v>0</v>
      </c>
    </row>
    <row r="2451" spans="1:16" x14ac:dyDescent="0.25">
      <c r="A2451">
        <v>257</v>
      </c>
      <c r="B2451" s="110">
        <v>45731</v>
      </c>
      <c r="C2451" s="89"/>
      <c r="D2451" s="89">
        <v>2.8</v>
      </c>
      <c r="E2451" s="96">
        <v>1420</v>
      </c>
      <c r="F2451" s="89">
        <v>0</v>
      </c>
      <c r="G2451" s="89"/>
      <c r="H2451">
        <v>0.67</v>
      </c>
      <c r="I2451" t="s">
        <v>6</v>
      </c>
      <c r="J2451">
        <v>1</v>
      </c>
      <c r="K2451">
        <v>3</v>
      </c>
      <c r="L2451">
        <v>2025</v>
      </c>
      <c r="M2451" t="s">
        <v>120</v>
      </c>
      <c r="N2451" s="89" cm="1">
        <f t="array" ref="N2451">IF(ISNUMBER(_34_KNMI_Stations[[#This Row],[Etmaal temperatuur °C]]),IF(_34_KNMI_Stations[[#This Row],[Etmaal temperatuur °C]]&lt;stookgrens[],stookgrens[]-_34_KNMI_Stations[[#This Row],[Etmaal temperatuur °C]],0),"")</f>
        <v>15.2</v>
      </c>
      <c r="O2451" s="89">
        <f>_34_KNMI_Stations[[#This Row],[graaddagen]]*_34_KNMI_Stations[[#This Row],[Gewogen factor]]</f>
        <v>15.2</v>
      </c>
      <c r="P2451" s="89" cm="1">
        <f t="array" ref="P2451">IF(ISNUMBER(_34_KNMI_Stations[[#This Row],[Etmaal temperatuur °C]]),IF(_34_KNMI_Stations[[#This Row],[Etmaal temperatuur °C]]&gt;stookgrens[],_34_KNMI_Stations[[#This Row],[Etmaal temperatuur °C]]-stookgrens[],0),"")</f>
        <v>0</v>
      </c>
    </row>
    <row r="2452" spans="1:16" x14ac:dyDescent="0.25">
      <c r="A2452">
        <v>257</v>
      </c>
      <c r="B2452" s="110">
        <v>45732</v>
      </c>
      <c r="C2452" s="89"/>
      <c r="D2452" s="89">
        <v>3.1</v>
      </c>
      <c r="E2452" s="96">
        <v>1211</v>
      </c>
      <c r="F2452" s="89">
        <v>0</v>
      </c>
      <c r="G2452" s="89"/>
      <c r="H2452">
        <v>0.79</v>
      </c>
      <c r="I2452" t="s">
        <v>6</v>
      </c>
      <c r="J2452">
        <v>1</v>
      </c>
      <c r="K2452">
        <v>3</v>
      </c>
      <c r="L2452">
        <v>2025</v>
      </c>
      <c r="M2452" t="s">
        <v>120</v>
      </c>
      <c r="N2452" s="89" cm="1">
        <f t="array" ref="N2452">IF(ISNUMBER(_34_KNMI_Stations[[#This Row],[Etmaal temperatuur °C]]),IF(_34_KNMI_Stations[[#This Row],[Etmaal temperatuur °C]]&lt;stookgrens[],stookgrens[]-_34_KNMI_Stations[[#This Row],[Etmaal temperatuur °C]],0),"")</f>
        <v>14.9</v>
      </c>
      <c r="O2452" s="89">
        <f>_34_KNMI_Stations[[#This Row],[graaddagen]]*_34_KNMI_Stations[[#This Row],[Gewogen factor]]</f>
        <v>14.9</v>
      </c>
      <c r="P2452" s="89" cm="1">
        <f t="array" ref="P2452">IF(ISNUMBER(_34_KNMI_Stations[[#This Row],[Etmaal temperatuur °C]]),IF(_34_KNMI_Stations[[#This Row],[Etmaal temperatuur °C]]&gt;stookgrens[],_34_KNMI_Stations[[#This Row],[Etmaal temperatuur °C]]-stookgrens[],0),"")</f>
        <v>0</v>
      </c>
    </row>
    <row r="2453" spans="1:16" x14ac:dyDescent="0.25">
      <c r="A2453">
        <v>257</v>
      </c>
      <c r="B2453" s="110">
        <v>45733</v>
      </c>
      <c r="C2453" s="89"/>
      <c r="D2453" s="89">
        <v>5.2</v>
      </c>
      <c r="E2453" s="96">
        <v>1602</v>
      </c>
      <c r="F2453" s="89">
        <v>0</v>
      </c>
      <c r="G2453" s="89"/>
      <c r="H2453">
        <v>0.61</v>
      </c>
      <c r="I2453" t="s">
        <v>6</v>
      </c>
      <c r="J2453">
        <v>1</v>
      </c>
      <c r="K2453">
        <v>3</v>
      </c>
      <c r="L2453">
        <v>2025</v>
      </c>
      <c r="M2453" t="s">
        <v>121</v>
      </c>
      <c r="N2453" s="89" cm="1">
        <f t="array" ref="N2453">IF(ISNUMBER(_34_KNMI_Stations[[#This Row],[Etmaal temperatuur °C]]),IF(_34_KNMI_Stations[[#This Row],[Etmaal temperatuur °C]]&lt;stookgrens[],stookgrens[]-_34_KNMI_Stations[[#This Row],[Etmaal temperatuur °C]],0),"")</f>
        <v>12.8</v>
      </c>
      <c r="O2453" s="89">
        <f>_34_KNMI_Stations[[#This Row],[graaddagen]]*_34_KNMI_Stations[[#This Row],[Gewogen factor]]</f>
        <v>12.8</v>
      </c>
      <c r="P2453" s="89" cm="1">
        <f t="array" ref="P2453">IF(ISNUMBER(_34_KNMI_Stations[[#This Row],[Etmaal temperatuur °C]]),IF(_34_KNMI_Stations[[#This Row],[Etmaal temperatuur °C]]&gt;stookgrens[],_34_KNMI_Stations[[#This Row],[Etmaal temperatuur °C]]-stookgrens[],0),"")</f>
        <v>0</v>
      </c>
    </row>
    <row r="2454" spans="1:16" x14ac:dyDescent="0.25">
      <c r="A2454">
        <v>257</v>
      </c>
      <c r="B2454" s="110">
        <v>45734</v>
      </c>
      <c r="C2454" s="89"/>
      <c r="D2454" s="89">
        <v>4.7</v>
      </c>
      <c r="E2454" s="96">
        <v>1686</v>
      </c>
      <c r="F2454" s="89">
        <v>0</v>
      </c>
      <c r="G2454" s="89"/>
      <c r="H2454">
        <v>0.51</v>
      </c>
      <c r="I2454" t="s">
        <v>6</v>
      </c>
      <c r="J2454">
        <v>1</v>
      </c>
      <c r="K2454">
        <v>3</v>
      </c>
      <c r="L2454">
        <v>2025</v>
      </c>
      <c r="M2454" t="s">
        <v>121</v>
      </c>
      <c r="N2454" s="89" cm="1">
        <f t="array" ref="N2454">IF(ISNUMBER(_34_KNMI_Stations[[#This Row],[Etmaal temperatuur °C]]),IF(_34_KNMI_Stations[[#This Row],[Etmaal temperatuur °C]]&lt;stookgrens[],stookgrens[]-_34_KNMI_Stations[[#This Row],[Etmaal temperatuur °C]],0),"")</f>
        <v>13.3</v>
      </c>
      <c r="O2454" s="89">
        <f>_34_KNMI_Stations[[#This Row],[graaddagen]]*_34_KNMI_Stations[[#This Row],[Gewogen factor]]</f>
        <v>13.3</v>
      </c>
      <c r="P2454" s="89" cm="1">
        <f t="array" ref="P2454">IF(ISNUMBER(_34_KNMI_Stations[[#This Row],[Etmaal temperatuur °C]]),IF(_34_KNMI_Stations[[#This Row],[Etmaal temperatuur °C]]&gt;stookgrens[],_34_KNMI_Stations[[#This Row],[Etmaal temperatuur °C]]-stookgrens[],0),"")</f>
        <v>0</v>
      </c>
    </row>
    <row r="2455" spans="1:16" x14ac:dyDescent="0.25">
      <c r="A2455">
        <v>257</v>
      </c>
      <c r="B2455" s="110">
        <v>45735</v>
      </c>
      <c r="C2455" s="89"/>
      <c r="D2455" s="89">
        <v>7.5</v>
      </c>
      <c r="E2455" s="96">
        <v>1641</v>
      </c>
      <c r="F2455" s="89">
        <v>0</v>
      </c>
      <c r="G2455" s="89"/>
      <c r="H2455">
        <v>0.56000000000000005</v>
      </c>
      <c r="I2455" t="s">
        <v>6</v>
      </c>
      <c r="J2455">
        <v>1</v>
      </c>
      <c r="K2455">
        <v>3</v>
      </c>
      <c r="L2455">
        <v>2025</v>
      </c>
      <c r="M2455" t="s">
        <v>121</v>
      </c>
      <c r="N2455" s="89" cm="1">
        <f t="array" ref="N2455">IF(ISNUMBER(_34_KNMI_Stations[[#This Row],[Etmaal temperatuur °C]]),IF(_34_KNMI_Stations[[#This Row],[Etmaal temperatuur °C]]&lt;stookgrens[],stookgrens[]-_34_KNMI_Stations[[#This Row],[Etmaal temperatuur °C]],0),"")</f>
        <v>10.5</v>
      </c>
      <c r="O2455" s="89">
        <f>_34_KNMI_Stations[[#This Row],[graaddagen]]*_34_KNMI_Stations[[#This Row],[Gewogen factor]]</f>
        <v>10.5</v>
      </c>
      <c r="P2455" s="89" cm="1">
        <f t="array" ref="P2455">IF(ISNUMBER(_34_KNMI_Stations[[#This Row],[Etmaal temperatuur °C]]),IF(_34_KNMI_Stations[[#This Row],[Etmaal temperatuur °C]]&gt;stookgrens[],_34_KNMI_Stations[[#This Row],[Etmaal temperatuur °C]]-stookgrens[],0),"")</f>
        <v>0</v>
      </c>
    </row>
    <row r="2456" spans="1:16" x14ac:dyDescent="0.25">
      <c r="A2456">
        <v>257</v>
      </c>
      <c r="B2456" s="110">
        <v>45736</v>
      </c>
      <c r="C2456" s="89"/>
      <c r="D2456" s="89">
        <v>8.6999999999999993</v>
      </c>
      <c r="E2456" s="96">
        <v>1589</v>
      </c>
      <c r="F2456" s="89">
        <v>0</v>
      </c>
      <c r="G2456" s="89"/>
      <c r="H2456">
        <v>0.68</v>
      </c>
      <c r="I2456" t="s">
        <v>6</v>
      </c>
      <c r="J2456">
        <v>1</v>
      </c>
      <c r="K2456">
        <v>3</v>
      </c>
      <c r="L2456">
        <v>2025</v>
      </c>
      <c r="M2456" t="s">
        <v>121</v>
      </c>
      <c r="N2456" s="89" cm="1">
        <f t="array" ref="N2456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2456" s="89">
        <f>_34_KNMI_Stations[[#This Row],[graaddagen]]*_34_KNMI_Stations[[#This Row],[Gewogen factor]]</f>
        <v>9.3000000000000007</v>
      </c>
      <c r="P2456" s="89" cm="1">
        <f t="array" ref="P2456">IF(ISNUMBER(_34_KNMI_Stations[[#This Row],[Etmaal temperatuur °C]]),IF(_34_KNMI_Stations[[#This Row],[Etmaal temperatuur °C]]&gt;stookgrens[],_34_KNMI_Stations[[#This Row],[Etmaal temperatuur °C]]-stookgrens[],0),"")</f>
        <v>0</v>
      </c>
    </row>
    <row r="2457" spans="1:16" x14ac:dyDescent="0.25">
      <c r="A2457">
        <v>257</v>
      </c>
      <c r="B2457" s="110">
        <v>45737</v>
      </c>
      <c r="C2457" s="89"/>
      <c r="D2457" s="89">
        <v>14.1</v>
      </c>
      <c r="E2457" s="96">
        <v>1506</v>
      </c>
      <c r="F2457" s="89">
        <v>0</v>
      </c>
      <c r="G2457" s="89"/>
      <c r="H2457">
        <v>0.56999999999999995</v>
      </c>
      <c r="I2457" t="s">
        <v>6</v>
      </c>
      <c r="J2457">
        <v>1</v>
      </c>
      <c r="K2457">
        <v>3</v>
      </c>
      <c r="L2457">
        <v>2025</v>
      </c>
      <c r="M2457" t="s">
        <v>121</v>
      </c>
      <c r="N2457" s="89" cm="1">
        <f t="array" ref="N2457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2457" s="89">
        <f>_34_KNMI_Stations[[#This Row],[graaddagen]]*_34_KNMI_Stations[[#This Row],[Gewogen factor]]</f>
        <v>3.9000000000000004</v>
      </c>
      <c r="P2457" s="89" cm="1">
        <f t="array" ref="P2457">IF(ISNUMBER(_34_KNMI_Stations[[#This Row],[Etmaal temperatuur °C]]),IF(_34_KNMI_Stations[[#This Row],[Etmaal temperatuur °C]]&gt;stookgrens[],_34_KNMI_Stations[[#This Row],[Etmaal temperatuur °C]]-stookgrens[],0),"")</f>
        <v>0</v>
      </c>
    </row>
    <row r="2458" spans="1:16" x14ac:dyDescent="0.25">
      <c r="A2458">
        <v>257</v>
      </c>
      <c r="B2458" s="110">
        <v>45738</v>
      </c>
      <c r="C2458" s="89"/>
      <c r="D2458" s="89">
        <v>14.5</v>
      </c>
      <c r="E2458" s="96">
        <v>1189</v>
      </c>
      <c r="F2458" s="89">
        <v>0.2</v>
      </c>
      <c r="G2458" s="89"/>
      <c r="H2458">
        <v>0.52</v>
      </c>
      <c r="I2458" t="s">
        <v>6</v>
      </c>
      <c r="J2458">
        <v>1</v>
      </c>
      <c r="K2458">
        <v>3</v>
      </c>
      <c r="L2458">
        <v>2025</v>
      </c>
      <c r="M2458" t="s">
        <v>121</v>
      </c>
      <c r="N2458" s="89" cm="1">
        <f t="array" ref="N2458">IF(ISNUMBER(_34_KNMI_Stations[[#This Row],[Etmaal temperatuur °C]]),IF(_34_KNMI_Stations[[#This Row],[Etmaal temperatuur °C]]&lt;stookgrens[],stookgrens[]-_34_KNMI_Stations[[#This Row],[Etmaal temperatuur °C]],0),"")</f>
        <v>3.5</v>
      </c>
      <c r="O2458" s="89">
        <f>_34_KNMI_Stations[[#This Row],[graaddagen]]*_34_KNMI_Stations[[#This Row],[Gewogen factor]]</f>
        <v>3.5</v>
      </c>
      <c r="P2458" s="89" cm="1">
        <f t="array" ref="P2458">IF(ISNUMBER(_34_KNMI_Stations[[#This Row],[Etmaal temperatuur °C]]),IF(_34_KNMI_Stations[[#This Row],[Etmaal temperatuur °C]]&gt;stookgrens[],_34_KNMI_Stations[[#This Row],[Etmaal temperatuur °C]]-stookgrens[],0),"")</f>
        <v>0</v>
      </c>
    </row>
    <row r="2459" spans="1:16" x14ac:dyDescent="0.25">
      <c r="A2459">
        <v>257</v>
      </c>
      <c r="B2459" s="110">
        <v>45739</v>
      </c>
      <c r="C2459" s="89"/>
      <c r="D2459" s="89">
        <v>11.6</v>
      </c>
      <c r="E2459" s="96">
        <v>1348</v>
      </c>
      <c r="F2459" s="89">
        <v>0</v>
      </c>
      <c r="G2459" s="89"/>
      <c r="H2459">
        <v>0.74</v>
      </c>
      <c r="I2459" t="s">
        <v>6</v>
      </c>
      <c r="J2459">
        <v>1</v>
      </c>
      <c r="K2459">
        <v>3</v>
      </c>
      <c r="L2459">
        <v>2025</v>
      </c>
      <c r="M2459" t="s">
        <v>121</v>
      </c>
      <c r="N2459" s="89" cm="1">
        <f t="array" ref="N2459">IF(ISNUMBER(_34_KNMI_Stations[[#This Row],[Etmaal temperatuur °C]]),IF(_34_KNMI_Stations[[#This Row],[Etmaal temperatuur °C]]&lt;stookgrens[],stookgrens[]-_34_KNMI_Stations[[#This Row],[Etmaal temperatuur °C]],0),"")</f>
        <v>6.4</v>
      </c>
      <c r="O2459" s="89">
        <f>_34_KNMI_Stations[[#This Row],[graaddagen]]*_34_KNMI_Stations[[#This Row],[Gewogen factor]]</f>
        <v>6.4</v>
      </c>
      <c r="P2459" s="89" cm="1">
        <f t="array" ref="P2459">IF(ISNUMBER(_34_KNMI_Stations[[#This Row],[Etmaal temperatuur °C]]),IF(_34_KNMI_Stations[[#This Row],[Etmaal temperatuur °C]]&gt;stookgrens[],_34_KNMI_Stations[[#This Row],[Etmaal temperatuur °C]]-stookgrens[],0),"")</f>
        <v>0</v>
      </c>
    </row>
    <row r="2460" spans="1:16" x14ac:dyDescent="0.25">
      <c r="A2460">
        <v>257</v>
      </c>
      <c r="B2460" s="110">
        <v>45740</v>
      </c>
      <c r="C2460" s="89"/>
      <c r="D2460" s="89">
        <v>7.4</v>
      </c>
      <c r="E2460" s="96">
        <v>813</v>
      </c>
      <c r="F2460" s="89">
        <v>0</v>
      </c>
      <c r="G2460" s="89"/>
      <c r="H2460">
        <v>0.88</v>
      </c>
      <c r="I2460" t="s">
        <v>6</v>
      </c>
      <c r="J2460">
        <v>1</v>
      </c>
      <c r="K2460">
        <v>3</v>
      </c>
      <c r="L2460">
        <v>2025</v>
      </c>
      <c r="M2460" t="s">
        <v>122</v>
      </c>
      <c r="N2460" s="89" cm="1">
        <f t="array" ref="N2460">IF(ISNUMBER(_34_KNMI_Stations[[#This Row],[Etmaal temperatuur °C]]),IF(_34_KNMI_Stations[[#This Row],[Etmaal temperatuur °C]]&lt;stookgrens[],stookgrens[]-_34_KNMI_Stations[[#This Row],[Etmaal temperatuur °C]],0),"")</f>
        <v>10.6</v>
      </c>
      <c r="O2460" s="89">
        <f>_34_KNMI_Stations[[#This Row],[graaddagen]]*_34_KNMI_Stations[[#This Row],[Gewogen factor]]</f>
        <v>10.6</v>
      </c>
      <c r="P2460" s="89" cm="1">
        <f t="array" ref="P2460">IF(ISNUMBER(_34_KNMI_Stations[[#This Row],[Etmaal temperatuur °C]]),IF(_34_KNMI_Stations[[#This Row],[Etmaal temperatuur °C]]&gt;stookgrens[],_34_KNMI_Stations[[#This Row],[Etmaal temperatuur °C]]-stookgrens[],0),"")</f>
        <v>0</v>
      </c>
    </row>
    <row r="2461" spans="1:16" x14ac:dyDescent="0.25">
      <c r="A2461">
        <v>257</v>
      </c>
      <c r="B2461" s="110">
        <v>45741</v>
      </c>
      <c r="C2461" s="89"/>
      <c r="D2461" s="89">
        <v>7.6</v>
      </c>
      <c r="E2461" s="96">
        <v>974</v>
      </c>
      <c r="F2461" s="89">
        <v>0</v>
      </c>
      <c r="G2461" s="89"/>
      <c r="H2461">
        <v>0.89</v>
      </c>
      <c r="I2461" t="s">
        <v>6</v>
      </c>
      <c r="J2461">
        <v>1</v>
      </c>
      <c r="K2461">
        <v>3</v>
      </c>
      <c r="L2461">
        <v>2025</v>
      </c>
      <c r="M2461" t="s">
        <v>122</v>
      </c>
      <c r="N2461" s="89" cm="1">
        <f t="array" ref="N2461">IF(ISNUMBER(_34_KNMI_Stations[[#This Row],[Etmaal temperatuur °C]]),IF(_34_KNMI_Stations[[#This Row],[Etmaal temperatuur °C]]&lt;stookgrens[],stookgrens[]-_34_KNMI_Stations[[#This Row],[Etmaal temperatuur °C]],0),"")</f>
        <v>10.4</v>
      </c>
      <c r="O2461" s="89">
        <f>_34_KNMI_Stations[[#This Row],[graaddagen]]*_34_KNMI_Stations[[#This Row],[Gewogen factor]]</f>
        <v>10.4</v>
      </c>
      <c r="P2461" s="89" cm="1">
        <f t="array" ref="P2461">IF(ISNUMBER(_34_KNMI_Stations[[#This Row],[Etmaal temperatuur °C]]),IF(_34_KNMI_Stations[[#This Row],[Etmaal temperatuur °C]]&gt;stookgrens[],_34_KNMI_Stations[[#This Row],[Etmaal temperatuur °C]]-stookgrens[],0),"")</f>
        <v>0</v>
      </c>
    </row>
    <row r="2462" spans="1:16" x14ac:dyDescent="0.25">
      <c r="A2462">
        <v>257</v>
      </c>
      <c r="B2462" s="110">
        <v>45742</v>
      </c>
      <c r="C2462" s="89"/>
      <c r="D2462" s="89">
        <v>6.1</v>
      </c>
      <c r="E2462" s="96">
        <v>1150</v>
      </c>
      <c r="F2462" s="89">
        <v>0</v>
      </c>
      <c r="G2462" s="89"/>
      <c r="H2462">
        <v>0.9</v>
      </c>
      <c r="I2462" t="s">
        <v>6</v>
      </c>
      <c r="J2462">
        <v>1</v>
      </c>
      <c r="K2462">
        <v>3</v>
      </c>
      <c r="L2462">
        <v>2025</v>
      </c>
      <c r="M2462" t="s">
        <v>122</v>
      </c>
      <c r="N2462" s="89" cm="1">
        <f t="array" ref="N2462">IF(ISNUMBER(_34_KNMI_Stations[[#This Row],[Etmaal temperatuur °C]]),IF(_34_KNMI_Stations[[#This Row],[Etmaal temperatuur °C]]&lt;stookgrens[],stookgrens[]-_34_KNMI_Stations[[#This Row],[Etmaal temperatuur °C]],0),"")</f>
        <v>11.9</v>
      </c>
      <c r="O2462" s="89">
        <f>_34_KNMI_Stations[[#This Row],[graaddagen]]*_34_KNMI_Stations[[#This Row],[Gewogen factor]]</f>
        <v>11.9</v>
      </c>
      <c r="P2462" s="89" cm="1">
        <f t="array" ref="P2462">IF(ISNUMBER(_34_KNMI_Stations[[#This Row],[Etmaal temperatuur °C]]),IF(_34_KNMI_Stations[[#This Row],[Etmaal temperatuur °C]]&gt;stookgrens[],_34_KNMI_Stations[[#This Row],[Etmaal temperatuur °C]]-stookgrens[],0),"")</f>
        <v>0</v>
      </c>
    </row>
    <row r="2463" spans="1:16" x14ac:dyDescent="0.25">
      <c r="A2463">
        <v>257</v>
      </c>
      <c r="B2463" s="110">
        <v>45743</v>
      </c>
      <c r="C2463" s="89"/>
      <c r="D2463" s="89">
        <v>7.3</v>
      </c>
      <c r="E2463" s="96">
        <v>1767</v>
      </c>
      <c r="F2463" s="89">
        <v>0</v>
      </c>
      <c r="G2463" s="89"/>
      <c r="H2463">
        <v>0.78</v>
      </c>
      <c r="I2463" t="s">
        <v>6</v>
      </c>
      <c r="J2463">
        <v>1</v>
      </c>
      <c r="K2463">
        <v>3</v>
      </c>
      <c r="L2463">
        <v>2025</v>
      </c>
      <c r="M2463" t="s">
        <v>122</v>
      </c>
      <c r="N2463" s="89" cm="1">
        <f t="array" ref="N2463">IF(ISNUMBER(_34_KNMI_Stations[[#This Row],[Etmaal temperatuur °C]]),IF(_34_KNMI_Stations[[#This Row],[Etmaal temperatuur °C]]&lt;stookgrens[],stookgrens[]-_34_KNMI_Stations[[#This Row],[Etmaal temperatuur °C]],0),"")</f>
        <v>10.7</v>
      </c>
      <c r="O2463" s="89">
        <f>_34_KNMI_Stations[[#This Row],[graaddagen]]*_34_KNMI_Stations[[#This Row],[Gewogen factor]]</f>
        <v>10.7</v>
      </c>
      <c r="P2463" s="89" cm="1">
        <f t="array" ref="P2463">IF(ISNUMBER(_34_KNMI_Stations[[#This Row],[Etmaal temperatuur °C]]),IF(_34_KNMI_Stations[[#This Row],[Etmaal temperatuur °C]]&gt;stookgrens[],_34_KNMI_Stations[[#This Row],[Etmaal temperatuur °C]]-stookgrens[],0),"")</f>
        <v>0</v>
      </c>
    </row>
    <row r="2464" spans="1:16" x14ac:dyDescent="0.25">
      <c r="A2464">
        <v>257</v>
      </c>
      <c r="B2464" s="110">
        <v>45744</v>
      </c>
      <c r="C2464" s="89"/>
      <c r="D2464" s="89">
        <v>7.9</v>
      </c>
      <c r="E2464" s="96">
        <v>539</v>
      </c>
      <c r="F2464" s="89">
        <v>0.4</v>
      </c>
      <c r="G2464" s="89"/>
      <c r="H2464">
        <v>0.87</v>
      </c>
      <c r="I2464" t="s">
        <v>6</v>
      </c>
      <c r="J2464">
        <v>1</v>
      </c>
      <c r="K2464">
        <v>3</v>
      </c>
      <c r="L2464">
        <v>2025</v>
      </c>
      <c r="M2464" t="s">
        <v>122</v>
      </c>
      <c r="N2464" s="89" cm="1">
        <f t="array" ref="N2464">IF(ISNUMBER(_34_KNMI_Stations[[#This Row],[Etmaal temperatuur °C]]),IF(_34_KNMI_Stations[[#This Row],[Etmaal temperatuur °C]]&lt;stookgrens[],stookgrens[]-_34_KNMI_Stations[[#This Row],[Etmaal temperatuur °C]],0),"")</f>
        <v>10.1</v>
      </c>
      <c r="O2464" s="89">
        <f>_34_KNMI_Stations[[#This Row],[graaddagen]]*_34_KNMI_Stations[[#This Row],[Gewogen factor]]</f>
        <v>10.1</v>
      </c>
      <c r="P2464" s="89" cm="1">
        <f t="array" ref="P2464">IF(ISNUMBER(_34_KNMI_Stations[[#This Row],[Etmaal temperatuur °C]]),IF(_34_KNMI_Stations[[#This Row],[Etmaal temperatuur °C]]&gt;stookgrens[],_34_KNMI_Stations[[#This Row],[Etmaal temperatuur °C]]-stookgrens[],0),"")</f>
        <v>0</v>
      </c>
    </row>
    <row r="2465" spans="1:16" x14ac:dyDescent="0.25">
      <c r="A2465">
        <v>257</v>
      </c>
      <c r="B2465" s="110">
        <v>45745</v>
      </c>
      <c r="C2465" s="89"/>
      <c r="D2465" s="89">
        <v>8.1999999999999993</v>
      </c>
      <c r="E2465" s="96">
        <v>1666</v>
      </c>
      <c r="F2465" s="89">
        <v>0</v>
      </c>
      <c r="G2465" s="89"/>
      <c r="H2465">
        <v>0.78</v>
      </c>
      <c r="I2465" t="s">
        <v>6</v>
      </c>
      <c r="J2465">
        <v>1</v>
      </c>
      <c r="K2465">
        <v>3</v>
      </c>
      <c r="L2465">
        <v>2025</v>
      </c>
      <c r="M2465" t="s">
        <v>122</v>
      </c>
      <c r="N2465" s="89" cm="1">
        <f t="array" ref="N2465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2465" s="89">
        <f>_34_KNMI_Stations[[#This Row],[graaddagen]]*_34_KNMI_Stations[[#This Row],[Gewogen factor]]</f>
        <v>9.8000000000000007</v>
      </c>
      <c r="P2465" s="89" cm="1">
        <f t="array" ref="P2465">IF(ISNUMBER(_34_KNMI_Stations[[#This Row],[Etmaal temperatuur °C]]),IF(_34_KNMI_Stations[[#This Row],[Etmaal temperatuur °C]]&gt;stookgrens[],_34_KNMI_Stations[[#This Row],[Etmaal temperatuur °C]]-stookgrens[],0),"")</f>
        <v>0</v>
      </c>
    </row>
    <row r="2466" spans="1:16" x14ac:dyDescent="0.25">
      <c r="A2466">
        <v>257</v>
      </c>
      <c r="B2466" s="110">
        <v>45746</v>
      </c>
      <c r="C2466" s="89"/>
      <c r="D2466" s="89">
        <v>9.1999999999999993</v>
      </c>
      <c r="E2466" s="96">
        <v>1632</v>
      </c>
      <c r="F2466" s="89">
        <v>0.3</v>
      </c>
      <c r="G2466" s="89"/>
      <c r="H2466">
        <v>0.79</v>
      </c>
      <c r="I2466" t="s">
        <v>6</v>
      </c>
      <c r="J2466">
        <v>1</v>
      </c>
      <c r="K2466">
        <v>3</v>
      </c>
      <c r="L2466">
        <v>2025</v>
      </c>
      <c r="M2466" t="s">
        <v>122</v>
      </c>
      <c r="N2466" s="89" cm="1">
        <f t="array" ref="N2466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2466" s="89">
        <f>_34_KNMI_Stations[[#This Row],[graaddagen]]*_34_KNMI_Stations[[#This Row],[Gewogen factor]]</f>
        <v>8.8000000000000007</v>
      </c>
      <c r="P2466" s="89" cm="1">
        <f t="array" ref="P2466">IF(ISNUMBER(_34_KNMI_Stations[[#This Row],[Etmaal temperatuur °C]]),IF(_34_KNMI_Stations[[#This Row],[Etmaal temperatuur °C]]&gt;stookgrens[],_34_KNMI_Stations[[#This Row],[Etmaal temperatuur °C]]-stookgrens[],0),"")</f>
        <v>0</v>
      </c>
    </row>
    <row r="2467" spans="1:16" x14ac:dyDescent="0.25">
      <c r="A2467">
        <v>257</v>
      </c>
      <c r="B2467" s="110">
        <v>45747</v>
      </c>
      <c r="C2467" s="89"/>
      <c r="D2467" s="89">
        <v>6.8</v>
      </c>
      <c r="E2467" s="96">
        <v>1868</v>
      </c>
      <c r="F2467" s="89">
        <v>0</v>
      </c>
      <c r="G2467" s="89"/>
      <c r="H2467">
        <v>0.79</v>
      </c>
      <c r="I2467" t="s">
        <v>6</v>
      </c>
      <c r="J2467">
        <v>1</v>
      </c>
      <c r="K2467">
        <v>3</v>
      </c>
      <c r="L2467">
        <v>2025</v>
      </c>
      <c r="M2467" t="s">
        <v>123</v>
      </c>
      <c r="N2467" s="89" cm="1">
        <f t="array" ref="N2467">IF(ISNUMBER(_34_KNMI_Stations[[#This Row],[Etmaal temperatuur °C]]),IF(_34_KNMI_Stations[[#This Row],[Etmaal temperatuur °C]]&lt;stookgrens[],stookgrens[]-_34_KNMI_Stations[[#This Row],[Etmaal temperatuur °C]],0),"")</f>
        <v>11.2</v>
      </c>
      <c r="O2467" s="89">
        <f>_34_KNMI_Stations[[#This Row],[graaddagen]]*_34_KNMI_Stations[[#This Row],[Gewogen factor]]</f>
        <v>11.2</v>
      </c>
      <c r="P2467" s="89" cm="1">
        <f t="array" ref="P2467">IF(ISNUMBER(_34_KNMI_Stations[[#This Row],[Etmaal temperatuur °C]]),IF(_34_KNMI_Stations[[#This Row],[Etmaal temperatuur °C]]&gt;stookgrens[],_34_KNMI_Stations[[#This Row],[Etmaal temperatuur °C]]-stookgrens[],0),"")</f>
        <v>0</v>
      </c>
    </row>
    <row r="2468" spans="1:16" x14ac:dyDescent="0.25">
      <c r="A2468">
        <v>257</v>
      </c>
      <c r="B2468" s="110">
        <v>45748</v>
      </c>
      <c r="C2468" s="89"/>
      <c r="D2468" s="89">
        <v>8.4</v>
      </c>
      <c r="E2468" s="96">
        <v>1862</v>
      </c>
      <c r="F2468" s="89">
        <v>0</v>
      </c>
      <c r="G2468" s="89"/>
      <c r="H2468">
        <v>0.72</v>
      </c>
      <c r="I2468" t="s">
        <v>6</v>
      </c>
      <c r="J2468">
        <v>0.8</v>
      </c>
      <c r="K2468">
        <v>4</v>
      </c>
      <c r="L2468">
        <v>2025</v>
      </c>
      <c r="M2468" t="s">
        <v>123</v>
      </c>
      <c r="N2468" s="89" cm="1">
        <f t="array" ref="N2468">IF(ISNUMBER(_34_KNMI_Stations[[#This Row],[Etmaal temperatuur °C]]),IF(_34_KNMI_Stations[[#This Row],[Etmaal temperatuur °C]]&lt;stookgrens[],stookgrens[]-_34_KNMI_Stations[[#This Row],[Etmaal temperatuur °C]],0),"")</f>
        <v>9.6</v>
      </c>
      <c r="O2468" s="89">
        <f>_34_KNMI_Stations[[#This Row],[graaddagen]]*_34_KNMI_Stations[[#This Row],[Gewogen factor]]</f>
        <v>7.68</v>
      </c>
      <c r="P2468" s="89" cm="1">
        <f t="array" ref="P2468">IF(ISNUMBER(_34_KNMI_Stations[[#This Row],[Etmaal temperatuur °C]]),IF(_34_KNMI_Stations[[#This Row],[Etmaal temperatuur °C]]&gt;stookgrens[],_34_KNMI_Stations[[#This Row],[Etmaal temperatuur °C]]-stookgrens[],0),"")</f>
        <v>0</v>
      </c>
    </row>
    <row r="2469" spans="1:16" x14ac:dyDescent="0.25">
      <c r="A2469">
        <v>257</v>
      </c>
      <c r="B2469" s="110">
        <v>45749</v>
      </c>
      <c r="C2469" s="89"/>
      <c r="D2469" s="89">
        <v>11.2</v>
      </c>
      <c r="E2469" s="96">
        <v>1825</v>
      </c>
      <c r="F2469" s="89">
        <v>0</v>
      </c>
      <c r="G2469" s="89"/>
      <c r="H2469">
        <v>0.61</v>
      </c>
      <c r="I2469" t="s">
        <v>6</v>
      </c>
      <c r="J2469">
        <v>0.8</v>
      </c>
      <c r="K2469">
        <v>4</v>
      </c>
      <c r="L2469">
        <v>2025</v>
      </c>
      <c r="M2469" t="s">
        <v>123</v>
      </c>
      <c r="N2469" s="89" cm="1">
        <f t="array" ref="N2469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2469" s="89">
        <f>_34_KNMI_Stations[[#This Row],[graaddagen]]*_34_KNMI_Stations[[#This Row],[Gewogen factor]]</f>
        <v>5.4400000000000013</v>
      </c>
      <c r="P2469" s="89" cm="1">
        <f t="array" ref="P2469">IF(ISNUMBER(_34_KNMI_Stations[[#This Row],[Etmaal temperatuur °C]]),IF(_34_KNMI_Stations[[#This Row],[Etmaal temperatuur °C]]&gt;stookgrens[],_34_KNMI_Stations[[#This Row],[Etmaal temperatuur °C]]-stookgrens[],0),"")</f>
        <v>0</v>
      </c>
    </row>
    <row r="2470" spans="1:16" x14ac:dyDescent="0.25">
      <c r="A2470">
        <v>257</v>
      </c>
      <c r="B2470" s="110">
        <v>45750</v>
      </c>
      <c r="C2470" s="89"/>
      <c r="D2470" s="89">
        <v>13.5</v>
      </c>
      <c r="E2470" s="96">
        <v>1916</v>
      </c>
      <c r="F2470" s="89">
        <v>0</v>
      </c>
      <c r="G2470" s="89"/>
      <c r="H2470">
        <v>0.56000000000000005</v>
      </c>
      <c r="I2470" t="s">
        <v>6</v>
      </c>
      <c r="J2470">
        <v>0.8</v>
      </c>
      <c r="K2470">
        <v>4</v>
      </c>
      <c r="L2470">
        <v>2025</v>
      </c>
      <c r="M2470" t="s">
        <v>123</v>
      </c>
      <c r="N2470" s="89" cm="1">
        <f t="array" ref="N2470">IF(ISNUMBER(_34_KNMI_Stations[[#This Row],[Etmaal temperatuur °C]]),IF(_34_KNMI_Stations[[#This Row],[Etmaal temperatuur °C]]&lt;stookgrens[],stookgrens[]-_34_KNMI_Stations[[#This Row],[Etmaal temperatuur °C]],0),"")</f>
        <v>4.5</v>
      </c>
      <c r="O2470" s="89">
        <f>_34_KNMI_Stations[[#This Row],[graaddagen]]*_34_KNMI_Stations[[#This Row],[Gewogen factor]]</f>
        <v>3.6</v>
      </c>
      <c r="P2470" s="89" cm="1">
        <f t="array" ref="P2470">IF(ISNUMBER(_34_KNMI_Stations[[#This Row],[Etmaal temperatuur °C]]),IF(_34_KNMI_Stations[[#This Row],[Etmaal temperatuur °C]]&gt;stookgrens[],_34_KNMI_Stations[[#This Row],[Etmaal temperatuur °C]]-stookgrens[],0),"")</f>
        <v>0</v>
      </c>
    </row>
    <row r="2471" spans="1:16" x14ac:dyDescent="0.25">
      <c r="A2471">
        <v>257</v>
      </c>
      <c r="B2471" s="110">
        <v>45751</v>
      </c>
      <c r="C2471" s="89"/>
      <c r="D2471" s="89">
        <v>13.1</v>
      </c>
      <c r="E2471" s="96">
        <v>1980</v>
      </c>
      <c r="F2471" s="89">
        <v>0</v>
      </c>
      <c r="G2471" s="89"/>
      <c r="H2471">
        <v>0.57999999999999996</v>
      </c>
      <c r="I2471" t="s">
        <v>6</v>
      </c>
      <c r="J2471">
        <v>0.8</v>
      </c>
      <c r="K2471">
        <v>4</v>
      </c>
      <c r="L2471">
        <v>2025</v>
      </c>
      <c r="M2471" t="s">
        <v>123</v>
      </c>
      <c r="N2471" s="89" cm="1">
        <f t="array" ref="N2471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2471" s="89">
        <f>_34_KNMI_Stations[[#This Row],[graaddagen]]*_34_KNMI_Stations[[#This Row],[Gewogen factor]]</f>
        <v>3.9200000000000004</v>
      </c>
      <c r="P2471" s="89" cm="1">
        <f t="array" ref="P2471">IF(ISNUMBER(_34_KNMI_Stations[[#This Row],[Etmaal temperatuur °C]]),IF(_34_KNMI_Stations[[#This Row],[Etmaal temperatuur °C]]&gt;stookgrens[],_34_KNMI_Stations[[#This Row],[Etmaal temperatuur °C]]-stookgrens[],0),"")</f>
        <v>0</v>
      </c>
    </row>
    <row r="2472" spans="1:16" x14ac:dyDescent="0.25">
      <c r="A2472">
        <v>257</v>
      </c>
      <c r="B2472" s="110">
        <v>45752</v>
      </c>
      <c r="C2472" s="89"/>
      <c r="D2472" s="89">
        <v>9.4</v>
      </c>
      <c r="E2472" s="96">
        <v>2059</v>
      </c>
      <c r="F2472" s="89">
        <v>0</v>
      </c>
      <c r="G2472" s="89"/>
      <c r="H2472">
        <v>0.62</v>
      </c>
      <c r="I2472" t="s">
        <v>6</v>
      </c>
      <c r="J2472">
        <v>0.8</v>
      </c>
      <c r="K2472">
        <v>4</v>
      </c>
      <c r="L2472">
        <v>2025</v>
      </c>
      <c r="M2472" t="s">
        <v>123</v>
      </c>
      <c r="N2472" s="89" cm="1">
        <f t="array" ref="N2472">IF(ISNUMBER(_34_KNMI_Stations[[#This Row],[Etmaal temperatuur °C]]),IF(_34_KNMI_Stations[[#This Row],[Etmaal temperatuur °C]]&lt;stookgrens[],stookgrens[]-_34_KNMI_Stations[[#This Row],[Etmaal temperatuur °C]],0),"")</f>
        <v>8.6</v>
      </c>
      <c r="O2472" s="89">
        <f>_34_KNMI_Stations[[#This Row],[graaddagen]]*_34_KNMI_Stations[[#This Row],[Gewogen factor]]</f>
        <v>6.88</v>
      </c>
      <c r="P2472" s="89" cm="1">
        <f t="array" ref="P2472">IF(ISNUMBER(_34_KNMI_Stations[[#This Row],[Etmaal temperatuur °C]]),IF(_34_KNMI_Stations[[#This Row],[Etmaal temperatuur °C]]&gt;stookgrens[],_34_KNMI_Stations[[#This Row],[Etmaal temperatuur °C]]-stookgrens[],0),"")</f>
        <v>0</v>
      </c>
    </row>
    <row r="2473" spans="1:16" x14ac:dyDescent="0.25">
      <c r="A2473">
        <v>257</v>
      </c>
      <c r="B2473" s="110">
        <v>45753</v>
      </c>
      <c r="C2473" s="89"/>
      <c r="D2473" s="89">
        <v>7.7</v>
      </c>
      <c r="E2473" s="96">
        <v>2092</v>
      </c>
      <c r="F2473" s="89">
        <v>0</v>
      </c>
      <c r="G2473" s="89"/>
      <c r="H2473">
        <v>0.5</v>
      </c>
      <c r="I2473" t="s">
        <v>6</v>
      </c>
      <c r="J2473">
        <v>0.8</v>
      </c>
      <c r="K2473">
        <v>4</v>
      </c>
      <c r="L2473">
        <v>2025</v>
      </c>
      <c r="M2473" t="s">
        <v>123</v>
      </c>
      <c r="N2473" s="89" cm="1">
        <f t="array" ref="N2473">IF(ISNUMBER(_34_KNMI_Stations[[#This Row],[Etmaal temperatuur °C]]),IF(_34_KNMI_Stations[[#This Row],[Etmaal temperatuur °C]]&lt;stookgrens[],stookgrens[]-_34_KNMI_Stations[[#This Row],[Etmaal temperatuur °C]],0),"")</f>
        <v>10.3</v>
      </c>
      <c r="O2473" s="89">
        <f>_34_KNMI_Stations[[#This Row],[graaddagen]]*_34_KNMI_Stations[[#This Row],[Gewogen factor]]</f>
        <v>8.24</v>
      </c>
      <c r="P2473" s="89" cm="1">
        <f t="array" ref="P2473">IF(ISNUMBER(_34_KNMI_Stations[[#This Row],[Etmaal temperatuur °C]]),IF(_34_KNMI_Stations[[#This Row],[Etmaal temperatuur °C]]&gt;stookgrens[],_34_KNMI_Stations[[#This Row],[Etmaal temperatuur °C]]-stookgrens[],0),"")</f>
        <v>0</v>
      </c>
    </row>
    <row r="2474" spans="1:16" x14ac:dyDescent="0.25">
      <c r="A2474">
        <v>257</v>
      </c>
      <c r="B2474" s="110">
        <v>45754</v>
      </c>
      <c r="C2474" s="89"/>
      <c r="D2474" s="89">
        <v>7.6</v>
      </c>
      <c r="E2474" s="96">
        <v>2070</v>
      </c>
      <c r="F2474" s="89">
        <v>0</v>
      </c>
      <c r="G2474" s="89"/>
      <c r="H2474">
        <v>0.62</v>
      </c>
      <c r="I2474" t="s">
        <v>6</v>
      </c>
      <c r="J2474">
        <v>0.8</v>
      </c>
      <c r="K2474">
        <v>4</v>
      </c>
      <c r="L2474">
        <v>2025</v>
      </c>
      <c r="M2474" t="s">
        <v>124</v>
      </c>
      <c r="N2474" s="89" cm="1">
        <f t="array" ref="N2474">IF(ISNUMBER(_34_KNMI_Stations[[#This Row],[Etmaal temperatuur °C]]),IF(_34_KNMI_Stations[[#This Row],[Etmaal temperatuur °C]]&lt;stookgrens[],stookgrens[]-_34_KNMI_Stations[[#This Row],[Etmaal temperatuur °C]],0),"")</f>
        <v>10.4</v>
      </c>
      <c r="O2474" s="89">
        <f>_34_KNMI_Stations[[#This Row],[graaddagen]]*_34_KNMI_Stations[[#This Row],[Gewogen factor]]</f>
        <v>8.32</v>
      </c>
      <c r="P2474" s="89" cm="1">
        <f t="array" ref="P2474">IF(ISNUMBER(_34_KNMI_Stations[[#This Row],[Etmaal temperatuur °C]]),IF(_34_KNMI_Stations[[#This Row],[Etmaal temperatuur °C]]&gt;stookgrens[],_34_KNMI_Stations[[#This Row],[Etmaal temperatuur °C]]-stookgrens[],0),"")</f>
        <v>0</v>
      </c>
    </row>
    <row r="2475" spans="1:16" x14ac:dyDescent="0.25">
      <c r="A2475">
        <v>257</v>
      </c>
      <c r="B2475" s="110">
        <v>45755</v>
      </c>
      <c r="C2475" s="89"/>
      <c r="D2475" s="89">
        <v>7</v>
      </c>
      <c r="E2475" s="96">
        <v>1934</v>
      </c>
      <c r="F2475" s="89">
        <v>0</v>
      </c>
      <c r="G2475" s="89"/>
      <c r="H2475">
        <v>0.75</v>
      </c>
      <c r="I2475" t="s">
        <v>6</v>
      </c>
      <c r="J2475">
        <v>0.8</v>
      </c>
      <c r="K2475">
        <v>4</v>
      </c>
      <c r="L2475">
        <v>2025</v>
      </c>
      <c r="M2475" t="s">
        <v>124</v>
      </c>
      <c r="N2475" s="89" cm="1">
        <f t="array" ref="N2475">IF(ISNUMBER(_34_KNMI_Stations[[#This Row],[Etmaal temperatuur °C]]),IF(_34_KNMI_Stations[[#This Row],[Etmaal temperatuur °C]]&lt;stookgrens[],stookgrens[]-_34_KNMI_Stations[[#This Row],[Etmaal temperatuur °C]],0),"")</f>
        <v>11</v>
      </c>
      <c r="O2475" s="89">
        <f>_34_KNMI_Stations[[#This Row],[graaddagen]]*_34_KNMI_Stations[[#This Row],[Gewogen factor]]</f>
        <v>8.8000000000000007</v>
      </c>
      <c r="P2475" s="89" cm="1">
        <f t="array" ref="P2475">IF(ISNUMBER(_34_KNMI_Stations[[#This Row],[Etmaal temperatuur °C]]),IF(_34_KNMI_Stations[[#This Row],[Etmaal temperatuur °C]]&gt;stookgrens[],_34_KNMI_Stations[[#This Row],[Etmaal temperatuur °C]]-stookgrens[],0),"")</f>
        <v>0</v>
      </c>
    </row>
    <row r="2476" spans="1:16" x14ac:dyDescent="0.25">
      <c r="A2476">
        <v>257</v>
      </c>
      <c r="B2476" s="110">
        <v>45756</v>
      </c>
      <c r="C2476" s="89"/>
      <c r="D2476" s="89">
        <v>7.5</v>
      </c>
      <c r="E2476" s="96">
        <v>1476</v>
      </c>
      <c r="F2476" s="89">
        <v>0</v>
      </c>
      <c r="G2476" s="89"/>
      <c r="H2476">
        <v>0.75</v>
      </c>
      <c r="I2476" t="s">
        <v>6</v>
      </c>
      <c r="J2476">
        <v>0.8</v>
      </c>
      <c r="K2476">
        <v>4</v>
      </c>
      <c r="L2476">
        <v>2025</v>
      </c>
      <c r="M2476" t="s">
        <v>124</v>
      </c>
      <c r="N2476" s="89" cm="1">
        <f t="array" ref="N2476">IF(ISNUMBER(_34_KNMI_Stations[[#This Row],[Etmaal temperatuur °C]]),IF(_34_KNMI_Stations[[#This Row],[Etmaal temperatuur °C]]&lt;stookgrens[],stookgrens[]-_34_KNMI_Stations[[#This Row],[Etmaal temperatuur °C]],0),"")</f>
        <v>10.5</v>
      </c>
      <c r="O2476" s="89">
        <f>_34_KNMI_Stations[[#This Row],[graaddagen]]*_34_KNMI_Stations[[#This Row],[Gewogen factor]]</f>
        <v>8.4</v>
      </c>
      <c r="P2476" s="89" cm="1">
        <f t="array" ref="P2476">IF(ISNUMBER(_34_KNMI_Stations[[#This Row],[Etmaal temperatuur °C]]),IF(_34_KNMI_Stations[[#This Row],[Etmaal temperatuur °C]]&gt;stookgrens[],_34_KNMI_Stations[[#This Row],[Etmaal temperatuur °C]]-stookgrens[],0),"")</f>
        <v>0</v>
      </c>
    </row>
    <row r="2477" spans="1:16" x14ac:dyDescent="0.25">
      <c r="A2477">
        <v>257</v>
      </c>
      <c r="B2477" s="110">
        <v>45757</v>
      </c>
      <c r="C2477" s="89"/>
      <c r="D2477" s="89">
        <v>8.4</v>
      </c>
      <c r="E2477" s="96">
        <v>1656</v>
      </c>
      <c r="F2477" s="89">
        <v>0</v>
      </c>
      <c r="G2477" s="89"/>
      <c r="H2477">
        <v>0.79</v>
      </c>
      <c r="I2477" t="s">
        <v>6</v>
      </c>
      <c r="J2477">
        <v>0.8</v>
      </c>
      <c r="K2477">
        <v>4</v>
      </c>
      <c r="L2477">
        <v>2025</v>
      </c>
      <c r="M2477" t="s">
        <v>124</v>
      </c>
      <c r="N2477" s="89" cm="1">
        <f t="array" ref="N2477">IF(ISNUMBER(_34_KNMI_Stations[[#This Row],[Etmaal temperatuur °C]]),IF(_34_KNMI_Stations[[#This Row],[Etmaal temperatuur °C]]&lt;stookgrens[],stookgrens[]-_34_KNMI_Stations[[#This Row],[Etmaal temperatuur °C]],0),"")</f>
        <v>9.6</v>
      </c>
      <c r="O2477" s="89">
        <f>_34_KNMI_Stations[[#This Row],[graaddagen]]*_34_KNMI_Stations[[#This Row],[Gewogen factor]]</f>
        <v>7.68</v>
      </c>
      <c r="P2477" s="89" cm="1">
        <f t="array" ref="P2477">IF(ISNUMBER(_34_KNMI_Stations[[#This Row],[Etmaal temperatuur °C]]),IF(_34_KNMI_Stations[[#This Row],[Etmaal temperatuur °C]]&gt;stookgrens[],_34_KNMI_Stations[[#This Row],[Etmaal temperatuur °C]]-stookgrens[],0),"")</f>
        <v>0</v>
      </c>
    </row>
    <row r="2478" spans="1:16" x14ac:dyDescent="0.25">
      <c r="A2478">
        <v>257</v>
      </c>
      <c r="B2478" s="110">
        <v>45758</v>
      </c>
      <c r="C2478" s="89"/>
      <c r="D2478" s="89">
        <v>8.8000000000000007</v>
      </c>
      <c r="E2478" s="96">
        <v>2109</v>
      </c>
      <c r="F2478" s="89">
        <v>0</v>
      </c>
      <c r="G2478" s="89"/>
      <c r="H2478">
        <v>0.88</v>
      </c>
      <c r="I2478" t="s">
        <v>6</v>
      </c>
      <c r="J2478">
        <v>0.8</v>
      </c>
      <c r="K2478">
        <v>4</v>
      </c>
      <c r="L2478">
        <v>2025</v>
      </c>
      <c r="M2478" t="s">
        <v>124</v>
      </c>
      <c r="N2478" s="89" cm="1">
        <f t="array" ref="N2478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2478" s="89">
        <f>_34_KNMI_Stations[[#This Row],[graaddagen]]*_34_KNMI_Stations[[#This Row],[Gewogen factor]]</f>
        <v>7.3599999999999994</v>
      </c>
      <c r="P2478" s="89" cm="1">
        <f t="array" ref="P2478">IF(ISNUMBER(_34_KNMI_Stations[[#This Row],[Etmaal temperatuur °C]]),IF(_34_KNMI_Stations[[#This Row],[Etmaal temperatuur °C]]&gt;stookgrens[],_34_KNMI_Stations[[#This Row],[Etmaal temperatuur °C]]-stookgrens[],0),"")</f>
        <v>0</v>
      </c>
    </row>
    <row r="2479" spans="1:16" x14ac:dyDescent="0.25">
      <c r="A2479">
        <v>257</v>
      </c>
      <c r="B2479" s="110">
        <v>45759</v>
      </c>
      <c r="C2479" s="89"/>
      <c r="D2479" s="89">
        <v>15.8</v>
      </c>
      <c r="E2479" s="96">
        <v>2127</v>
      </c>
      <c r="F2479" s="89">
        <v>0</v>
      </c>
      <c r="G2479" s="89"/>
      <c r="H2479">
        <v>0.57999999999999996</v>
      </c>
      <c r="I2479" t="s">
        <v>6</v>
      </c>
      <c r="J2479">
        <v>0.8</v>
      </c>
      <c r="K2479">
        <v>4</v>
      </c>
      <c r="L2479">
        <v>2025</v>
      </c>
      <c r="M2479" t="s">
        <v>124</v>
      </c>
      <c r="N2479" s="89" cm="1">
        <f t="array" ref="N2479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2479" s="89">
        <f>_34_KNMI_Stations[[#This Row],[graaddagen]]*_34_KNMI_Stations[[#This Row],[Gewogen factor]]</f>
        <v>1.7599999999999996</v>
      </c>
      <c r="P2479" s="89" cm="1">
        <f t="array" ref="P2479">IF(ISNUMBER(_34_KNMI_Stations[[#This Row],[Etmaal temperatuur °C]]),IF(_34_KNMI_Stations[[#This Row],[Etmaal temperatuur °C]]&gt;stookgrens[],_34_KNMI_Stations[[#This Row],[Etmaal temperatuur °C]]-stookgrens[],0),"")</f>
        <v>0</v>
      </c>
    </row>
    <row r="2480" spans="1:16" x14ac:dyDescent="0.25">
      <c r="A2480">
        <v>257</v>
      </c>
      <c r="B2480" s="110">
        <v>45760</v>
      </c>
      <c r="C2480" s="89"/>
      <c r="D2480" s="89">
        <v>12.2</v>
      </c>
      <c r="E2480" s="96">
        <v>1449</v>
      </c>
      <c r="F2480" s="89">
        <v>1.4</v>
      </c>
      <c r="G2480" s="89"/>
      <c r="H2480">
        <v>0.8</v>
      </c>
      <c r="I2480" t="s">
        <v>6</v>
      </c>
      <c r="J2480">
        <v>0.8</v>
      </c>
      <c r="K2480">
        <v>4</v>
      </c>
      <c r="L2480">
        <v>2025</v>
      </c>
      <c r="M2480" t="s">
        <v>124</v>
      </c>
      <c r="N2480" s="89" cm="1">
        <f t="array" ref="N2480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2480" s="89">
        <f>_34_KNMI_Stations[[#This Row],[graaddagen]]*_34_KNMI_Stations[[#This Row],[Gewogen factor]]</f>
        <v>4.6400000000000006</v>
      </c>
      <c r="P2480" s="89" cm="1">
        <f t="array" ref="P2480">IF(ISNUMBER(_34_KNMI_Stations[[#This Row],[Etmaal temperatuur °C]]),IF(_34_KNMI_Stations[[#This Row],[Etmaal temperatuur °C]]&gt;stookgrens[],_34_KNMI_Stations[[#This Row],[Etmaal temperatuur °C]]-stookgrens[],0),"")</f>
        <v>0</v>
      </c>
    </row>
    <row r="2481" spans="1:16" x14ac:dyDescent="0.25">
      <c r="A2481">
        <v>257</v>
      </c>
      <c r="B2481" s="110">
        <v>45761</v>
      </c>
      <c r="C2481" s="89"/>
      <c r="D2481" s="89">
        <v>11.3</v>
      </c>
      <c r="E2481" s="96">
        <v>1856</v>
      </c>
      <c r="F2481" s="89">
        <v>0</v>
      </c>
      <c r="G2481" s="89"/>
      <c r="H2481">
        <v>0.77</v>
      </c>
      <c r="I2481" t="s">
        <v>6</v>
      </c>
      <c r="J2481">
        <v>0.8</v>
      </c>
      <c r="K2481">
        <v>4</v>
      </c>
      <c r="L2481">
        <v>2025</v>
      </c>
      <c r="M2481" t="s">
        <v>125</v>
      </c>
      <c r="N2481" s="89" cm="1">
        <f t="array" ref="N2481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2481" s="89">
        <f>_34_KNMI_Stations[[#This Row],[graaddagen]]*_34_KNMI_Stations[[#This Row],[Gewogen factor]]</f>
        <v>5.3599999999999994</v>
      </c>
      <c r="P2481" s="89" cm="1">
        <f t="array" ref="P2481">IF(ISNUMBER(_34_KNMI_Stations[[#This Row],[Etmaal temperatuur °C]]),IF(_34_KNMI_Stations[[#This Row],[Etmaal temperatuur °C]]&gt;stookgrens[],_34_KNMI_Stations[[#This Row],[Etmaal temperatuur °C]]-stookgrens[],0),"")</f>
        <v>0</v>
      </c>
    </row>
    <row r="2482" spans="1:16" x14ac:dyDescent="0.25">
      <c r="A2482">
        <v>257</v>
      </c>
      <c r="B2482" s="110">
        <v>45762</v>
      </c>
      <c r="C2482" s="89"/>
      <c r="D2482" s="89">
        <v>13.7</v>
      </c>
      <c r="E2482" s="96">
        <v>1567</v>
      </c>
      <c r="F2482" s="89">
        <v>2.7</v>
      </c>
      <c r="G2482" s="89"/>
      <c r="H2482">
        <v>0.76</v>
      </c>
      <c r="I2482" t="s">
        <v>6</v>
      </c>
      <c r="J2482">
        <v>0.8</v>
      </c>
      <c r="K2482">
        <v>4</v>
      </c>
      <c r="L2482">
        <v>2025</v>
      </c>
      <c r="M2482" t="s">
        <v>125</v>
      </c>
      <c r="N2482" s="89" cm="1">
        <f t="array" ref="N2482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2482" s="89">
        <f>_34_KNMI_Stations[[#This Row],[graaddagen]]*_34_KNMI_Stations[[#This Row],[Gewogen factor]]</f>
        <v>3.4400000000000008</v>
      </c>
      <c r="P2482" s="89" cm="1">
        <f t="array" ref="P2482">IF(ISNUMBER(_34_KNMI_Stations[[#This Row],[Etmaal temperatuur °C]]),IF(_34_KNMI_Stations[[#This Row],[Etmaal temperatuur °C]]&gt;stookgrens[],_34_KNMI_Stations[[#This Row],[Etmaal temperatuur °C]]-stookgrens[],0),"")</f>
        <v>0</v>
      </c>
    </row>
    <row r="2483" spans="1:16" x14ac:dyDescent="0.25">
      <c r="A2483">
        <v>257</v>
      </c>
      <c r="B2483" s="110">
        <v>45763</v>
      </c>
      <c r="C2483" s="89"/>
      <c r="D2483" s="89">
        <v>10.7</v>
      </c>
      <c r="E2483" s="96">
        <v>747</v>
      </c>
      <c r="F2483" s="89">
        <v>0</v>
      </c>
      <c r="G2483" s="89"/>
      <c r="H2483">
        <v>0.71</v>
      </c>
      <c r="I2483" t="s">
        <v>6</v>
      </c>
      <c r="J2483">
        <v>0.8</v>
      </c>
      <c r="K2483">
        <v>4</v>
      </c>
      <c r="L2483">
        <v>2025</v>
      </c>
      <c r="M2483" t="s">
        <v>125</v>
      </c>
      <c r="N2483" s="89" cm="1">
        <f t="array" ref="N2483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2483" s="89">
        <f>_34_KNMI_Stations[[#This Row],[graaddagen]]*_34_KNMI_Stations[[#This Row],[Gewogen factor]]</f>
        <v>5.8400000000000007</v>
      </c>
      <c r="P2483" s="89" cm="1">
        <f t="array" ref="P2483">IF(ISNUMBER(_34_KNMI_Stations[[#This Row],[Etmaal temperatuur °C]]),IF(_34_KNMI_Stations[[#This Row],[Etmaal temperatuur °C]]&gt;stookgrens[],_34_KNMI_Stations[[#This Row],[Etmaal temperatuur °C]]-stookgrens[],0),"")</f>
        <v>0</v>
      </c>
    </row>
    <row r="2484" spans="1:16" x14ac:dyDescent="0.25">
      <c r="A2484">
        <v>257</v>
      </c>
      <c r="B2484" s="110">
        <v>45764</v>
      </c>
      <c r="C2484" s="89"/>
      <c r="D2484" s="89">
        <v>9.6</v>
      </c>
      <c r="E2484" s="96">
        <v>861</v>
      </c>
      <c r="F2484" s="89">
        <v>0</v>
      </c>
      <c r="G2484" s="89"/>
      <c r="H2484">
        <v>0.77</v>
      </c>
      <c r="I2484" t="s">
        <v>6</v>
      </c>
      <c r="J2484">
        <v>0.8</v>
      </c>
      <c r="K2484">
        <v>4</v>
      </c>
      <c r="L2484">
        <v>2025</v>
      </c>
      <c r="M2484" t="s">
        <v>125</v>
      </c>
      <c r="N2484" s="89" cm="1">
        <f t="array" ref="N2484">IF(ISNUMBER(_34_KNMI_Stations[[#This Row],[Etmaal temperatuur °C]]),IF(_34_KNMI_Stations[[#This Row],[Etmaal temperatuur °C]]&lt;stookgrens[],stookgrens[]-_34_KNMI_Stations[[#This Row],[Etmaal temperatuur °C]],0),"")</f>
        <v>8.4</v>
      </c>
      <c r="O2484" s="89">
        <f>_34_KNMI_Stations[[#This Row],[graaddagen]]*_34_KNMI_Stations[[#This Row],[Gewogen factor]]</f>
        <v>6.7200000000000006</v>
      </c>
      <c r="P2484" s="89" cm="1">
        <f t="array" ref="P2484">IF(ISNUMBER(_34_KNMI_Stations[[#This Row],[Etmaal temperatuur °C]]),IF(_34_KNMI_Stations[[#This Row],[Etmaal temperatuur °C]]&gt;stookgrens[],_34_KNMI_Stations[[#This Row],[Etmaal temperatuur °C]]-stookgrens[],0),"")</f>
        <v>0</v>
      </c>
    </row>
    <row r="2485" spans="1:16" x14ac:dyDescent="0.25">
      <c r="A2485">
        <v>257</v>
      </c>
      <c r="B2485" s="110">
        <v>45765</v>
      </c>
      <c r="C2485" s="89"/>
      <c r="D2485" s="89">
        <v>9.6999999999999993</v>
      </c>
      <c r="E2485" s="96">
        <v>1972</v>
      </c>
      <c r="F2485" s="89">
        <v>0</v>
      </c>
      <c r="G2485" s="89"/>
      <c r="H2485">
        <v>0.76</v>
      </c>
      <c r="I2485" t="s">
        <v>6</v>
      </c>
      <c r="J2485">
        <v>0.8</v>
      </c>
      <c r="K2485">
        <v>4</v>
      </c>
      <c r="L2485">
        <v>2025</v>
      </c>
      <c r="M2485" t="s">
        <v>125</v>
      </c>
      <c r="N2485" s="89" cm="1">
        <f t="array" ref="N2485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2485" s="89">
        <f>_34_KNMI_Stations[[#This Row],[graaddagen]]*_34_KNMI_Stations[[#This Row],[Gewogen factor]]</f>
        <v>6.6400000000000006</v>
      </c>
      <c r="P2485" s="89" cm="1">
        <f t="array" ref="P2485">IF(ISNUMBER(_34_KNMI_Stations[[#This Row],[Etmaal temperatuur °C]]),IF(_34_KNMI_Stations[[#This Row],[Etmaal temperatuur °C]]&gt;stookgrens[],_34_KNMI_Stations[[#This Row],[Etmaal temperatuur °C]]-stookgrens[],0),"")</f>
        <v>0</v>
      </c>
    </row>
    <row r="2486" spans="1:16" x14ac:dyDescent="0.25">
      <c r="A2486">
        <v>257</v>
      </c>
      <c r="B2486" s="110">
        <v>45766</v>
      </c>
      <c r="C2486" s="89"/>
      <c r="D2486" s="89">
        <v>8.6999999999999993</v>
      </c>
      <c r="E2486" s="96">
        <v>2159</v>
      </c>
      <c r="F2486" s="89">
        <v>0</v>
      </c>
      <c r="G2486" s="89"/>
      <c r="H2486">
        <v>0.74</v>
      </c>
      <c r="I2486" t="s">
        <v>6</v>
      </c>
      <c r="J2486">
        <v>0.8</v>
      </c>
      <c r="K2486">
        <v>4</v>
      </c>
      <c r="L2486">
        <v>2025</v>
      </c>
      <c r="M2486" t="s">
        <v>125</v>
      </c>
      <c r="N2486" s="89" cm="1">
        <f t="array" ref="N2486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2486" s="89">
        <f>_34_KNMI_Stations[[#This Row],[graaddagen]]*_34_KNMI_Stations[[#This Row],[Gewogen factor]]</f>
        <v>7.4400000000000013</v>
      </c>
      <c r="P2486" s="89" cm="1">
        <f t="array" ref="P2486">IF(ISNUMBER(_34_KNMI_Stations[[#This Row],[Etmaal temperatuur °C]]),IF(_34_KNMI_Stations[[#This Row],[Etmaal temperatuur °C]]&gt;stookgrens[],_34_KNMI_Stations[[#This Row],[Etmaal temperatuur °C]]-stookgrens[],0),"")</f>
        <v>0</v>
      </c>
    </row>
    <row r="2487" spans="1:16" x14ac:dyDescent="0.25">
      <c r="A2487">
        <v>257</v>
      </c>
      <c r="B2487" s="110">
        <v>45767</v>
      </c>
      <c r="C2487" s="89"/>
      <c r="D2487" s="89">
        <v>8.6</v>
      </c>
      <c r="E2487" s="96">
        <v>2153</v>
      </c>
      <c r="F2487" s="89">
        <v>0</v>
      </c>
      <c r="G2487" s="89"/>
      <c r="H2487">
        <v>0.8</v>
      </c>
      <c r="I2487" t="s">
        <v>6</v>
      </c>
      <c r="J2487">
        <v>0.8</v>
      </c>
      <c r="K2487">
        <v>4</v>
      </c>
      <c r="L2487">
        <v>2025</v>
      </c>
      <c r="M2487" t="s">
        <v>125</v>
      </c>
      <c r="N2487" s="89" cm="1">
        <f t="array" ref="N2487">IF(ISNUMBER(_34_KNMI_Stations[[#This Row],[Etmaal temperatuur °C]]),IF(_34_KNMI_Stations[[#This Row],[Etmaal temperatuur °C]]&lt;stookgrens[],stookgrens[]-_34_KNMI_Stations[[#This Row],[Etmaal temperatuur °C]],0),"")</f>
        <v>9.4</v>
      </c>
      <c r="O2487" s="89">
        <f>_34_KNMI_Stations[[#This Row],[graaddagen]]*_34_KNMI_Stations[[#This Row],[Gewogen factor]]</f>
        <v>7.5200000000000005</v>
      </c>
      <c r="P2487" s="89" cm="1">
        <f t="array" ref="P2487">IF(ISNUMBER(_34_KNMI_Stations[[#This Row],[Etmaal temperatuur °C]]),IF(_34_KNMI_Stations[[#This Row],[Etmaal temperatuur °C]]&gt;stookgrens[],_34_KNMI_Stations[[#This Row],[Etmaal temperatuur °C]]-stookgrens[],0),"")</f>
        <v>0</v>
      </c>
    </row>
    <row r="2488" spans="1:16" x14ac:dyDescent="0.25">
      <c r="A2488">
        <v>257</v>
      </c>
      <c r="B2488" s="110">
        <v>45768</v>
      </c>
      <c r="C2488" s="89"/>
      <c r="D2488" s="89">
        <v>10</v>
      </c>
      <c r="E2488" s="96">
        <v>427</v>
      </c>
      <c r="F2488" s="89">
        <v>6.6</v>
      </c>
      <c r="G2488" s="89"/>
      <c r="H2488">
        <v>0.94</v>
      </c>
      <c r="I2488" t="s">
        <v>6</v>
      </c>
      <c r="J2488">
        <v>0.8</v>
      </c>
      <c r="K2488">
        <v>4</v>
      </c>
      <c r="L2488">
        <v>2025</v>
      </c>
      <c r="M2488" t="s">
        <v>126</v>
      </c>
      <c r="N2488" s="89" cm="1">
        <f t="array" ref="N2488">IF(ISNUMBER(_34_KNMI_Stations[[#This Row],[Etmaal temperatuur °C]]),IF(_34_KNMI_Stations[[#This Row],[Etmaal temperatuur °C]]&lt;stookgrens[],stookgrens[]-_34_KNMI_Stations[[#This Row],[Etmaal temperatuur °C]],0),"")</f>
        <v>8</v>
      </c>
      <c r="O2488" s="89">
        <f>_34_KNMI_Stations[[#This Row],[graaddagen]]*_34_KNMI_Stations[[#This Row],[Gewogen factor]]</f>
        <v>6.4</v>
      </c>
      <c r="P2488" s="89" cm="1">
        <f t="array" ref="P2488">IF(ISNUMBER(_34_KNMI_Stations[[#This Row],[Etmaal temperatuur °C]]),IF(_34_KNMI_Stations[[#This Row],[Etmaal temperatuur °C]]&gt;stookgrens[],_34_KNMI_Stations[[#This Row],[Etmaal temperatuur °C]]-stookgrens[],0),"")</f>
        <v>0</v>
      </c>
    </row>
    <row r="2489" spans="1:16" x14ac:dyDescent="0.25">
      <c r="A2489">
        <v>257</v>
      </c>
      <c r="B2489" s="110">
        <v>45769</v>
      </c>
      <c r="C2489" s="89"/>
      <c r="D2489" s="89">
        <v>9.1</v>
      </c>
      <c r="E2489" s="96">
        <v>1072</v>
      </c>
      <c r="F2489" s="89">
        <v>0</v>
      </c>
      <c r="G2489" s="89"/>
      <c r="H2489">
        <v>0.93</v>
      </c>
      <c r="I2489" t="s">
        <v>6</v>
      </c>
      <c r="J2489">
        <v>0.8</v>
      </c>
      <c r="K2489">
        <v>4</v>
      </c>
      <c r="L2489">
        <v>2025</v>
      </c>
      <c r="M2489" t="s">
        <v>126</v>
      </c>
      <c r="N2489" s="89" cm="1">
        <f t="array" ref="N2489">IF(ISNUMBER(_34_KNMI_Stations[[#This Row],[Etmaal temperatuur °C]]),IF(_34_KNMI_Stations[[#This Row],[Etmaal temperatuur °C]]&lt;stookgrens[],stookgrens[]-_34_KNMI_Stations[[#This Row],[Etmaal temperatuur °C]],0),"")</f>
        <v>8.9</v>
      </c>
      <c r="O2489" s="89">
        <f>_34_KNMI_Stations[[#This Row],[graaddagen]]*_34_KNMI_Stations[[#This Row],[Gewogen factor]]</f>
        <v>7.120000000000001</v>
      </c>
      <c r="P2489" s="89" cm="1">
        <f t="array" ref="P2489">IF(ISNUMBER(_34_KNMI_Stations[[#This Row],[Etmaal temperatuur °C]]),IF(_34_KNMI_Stations[[#This Row],[Etmaal temperatuur °C]]&gt;stookgrens[],_34_KNMI_Stations[[#This Row],[Etmaal temperatuur °C]]-stookgrens[],0),"")</f>
        <v>0</v>
      </c>
    </row>
    <row r="2490" spans="1:16" x14ac:dyDescent="0.25">
      <c r="A2490">
        <v>257</v>
      </c>
      <c r="B2490" s="110">
        <v>45770</v>
      </c>
      <c r="C2490" s="89"/>
      <c r="D2490" s="89">
        <v>10.8</v>
      </c>
      <c r="E2490" s="96">
        <v>1125</v>
      </c>
      <c r="F2490" s="89">
        <v>0.2</v>
      </c>
      <c r="G2490" s="89"/>
      <c r="H2490">
        <v>0.85</v>
      </c>
      <c r="I2490" t="s">
        <v>6</v>
      </c>
      <c r="J2490">
        <v>0.8</v>
      </c>
      <c r="K2490">
        <v>4</v>
      </c>
      <c r="L2490">
        <v>2025</v>
      </c>
      <c r="M2490" t="s">
        <v>126</v>
      </c>
      <c r="N2490" s="89" cm="1">
        <f t="array" ref="N2490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2490" s="89">
        <f>_34_KNMI_Stations[[#This Row],[graaddagen]]*_34_KNMI_Stations[[#This Row],[Gewogen factor]]</f>
        <v>5.76</v>
      </c>
      <c r="P2490" s="89" cm="1">
        <f t="array" ref="P2490">IF(ISNUMBER(_34_KNMI_Stations[[#This Row],[Etmaal temperatuur °C]]),IF(_34_KNMI_Stations[[#This Row],[Etmaal temperatuur °C]]&gt;stookgrens[],_34_KNMI_Stations[[#This Row],[Etmaal temperatuur °C]]-stookgrens[],0),"")</f>
        <v>0</v>
      </c>
    </row>
    <row r="2491" spans="1:16" x14ac:dyDescent="0.25">
      <c r="A2491">
        <v>257</v>
      </c>
      <c r="B2491" s="110">
        <v>45771</v>
      </c>
      <c r="C2491" s="89"/>
      <c r="D2491" s="89">
        <v>10.5</v>
      </c>
      <c r="E2491" s="96">
        <v>528</v>
      </c>
      <c r="F2491" s="89">
        <v>1.3</v>
      </c>
      <c r="G2491" s="89"/>
      <c r="H2491">
        <v>0.92</v>
      </c>
      <c r="I2491" t="s">
        <v>6</v>
      </c>
      <c r="J2491">
        <v>0.8</v>
      </c>
      <c r="K2491">
        <v>4</v>
      </c>
      <c r="L2491">
        <v>2025</v>
      </c>
      <c r="M2491" t="s">
        <v>126</v>
      </c>
      <c r="N2491" s="89" cm="1">
        <f t="array" ref="N2491">IF(ISNUMBER(_34_KNMI_Stations[[#This Row],[Etmaal temperatuur °C]]),IF(_34_KNMI_Stations[[#This Row],[Etmaal temperatuur °C]]&lt;stookgrens[],stookgrens[]-_34_KNMI_Stations[[#This Row],[Etmaal temperatuur °C]],0),"")</f>
        <v>7.5</v>
      </c>
      <c r="O2491" s="89">
        <f>_34_KNMI_Stations[[#This Row],[graaddagen]]*_34_KNMI_Stations[[#This Row],[Gewogen factor]]</f>
        <v>6</v>
      </c>
      <c r="P2491" s="89" cm="1">
        <f t="array" ref="P2491">IF(ISNUMBER(_34_KNMI_Stations[[#This Row],[Etmaal temperatuur °C]]),IF(_34_KNMI_Stations[[#This Row],[Etmaal temperatuur °C]]&gt;stookgrens[],_34_KNMI_Stations[[#This Row],[Etmaal temperatuur °C]]-stookgrens[],0),"")</f>
        <v>0</v>
      </c>
    </row>
    <row r="2492" spans="1:16" x14ac:dyDescent="0.25">
      <c r="A2492">
        <v>257</v>
      </c>
      <c r="B2492" s="110">
        <v>45772</v>
      </c>
      <c r="C2492" s="89"/>
      <c r="D2492" s="89">
        <v>9.8000000000000007</v>
      </c>
      <c r="E2492" s="96">
        <v>2204</v>
      </c>
      <c r="F2492" s="89">
        <v>0</v>
      </c>
      <c r="G2492" s="89"/>
      <c r="H2492">
        <v>0.8</v>
      </c>
      <c r="I2492" t="s">
        <v>6</v>
      </c>
      <c r="J2492">
        <v>0.8</v>
      </c>
      <c r="K2492">
        <v>4</v>
      </c>
      <c r="L2492">
        <v>2025</v>
      </c>
      <c r="M2492" t="s">
        <v>126</v>
      </c>
      <c r="N2492" s="89" cm="1">
        <f t="array" ref="N2492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2492" s="89">
        <f>_34_KNMI_Stations[[#This Row],[graaddagen]]*_34_KNMI_Stations[[#This Row],[Gewogen factor]]</f>
        <v>6.56</v>
      </c>
      <c r="P2492" s="89" cm="1">
        <f t="array" ref="P2492">IF(ISNUMBER(_34_KNMI_Stations[[#This Row],[Etmaal temperatuur °C]]),IF(_34_KNMI_Stations[[#This Row],[Etmaal temperatuur °C]]&gt;stookgrens[],_34_KNMI_Stations[[#This Row],[Etmaal temperatuur °C]]-stookgrens[],0),"")</f>
        <v>0</v>
      </c>
    </row>
    <row r="2493" spans="1:16" x14ac:dyDescent="0.25">
      <c r="A2493">
        <v>257</v>
      </c>
      <c r="B2493" s="110">
        <v>45773</v>
      </c>
      <c r="C2493" s="89"/>
      <c r="D2493" s="89">
        <v>12</v>
      </c>
      <c r="E2493" s="96">
        <v>2350</v>
      </c>
      <c r="F2493" s="89">
        <v>0</v>
      </c>
      <c r="G2493" s="89"/>
      <c r="H2493">
        <v>0.77</v>
      </c>
      <c r="I2493" t="s">
        <v>6</v>
      </c>
      <c r="J2493">
        <v>0.8</v>
      </c>
      <c r="K2493">
        <v>4</v>
      </c>
      <c r="L2493">
        <v>2025</v>
      </c>
      <c r="M2493" t="s">
        <v>126</v>
      </c>
      <c r="N2493" s="89" cm="1">
        <f t="array" ref="N2493">IF(ISNUMBER(_34_KNMI_Stations[[#This Row],[Etmaal temperatuur °C]]),IF(_34_KNMI_Stations[[#This Row],[Etmaal temperatuur °C]]&lt;stookgrens[],stookgrens[]-_34_KNMI_Stations[[#This Row],[Etmaal temperatuur °C]],0),"")</f>
        <v>6</v>
      </c>
      <c r="O2493" s="89">
        <f>_34_KNMI_Stations[[#This Row],[graaddagen]]*_34_KNMI_Stations[[#This Row],[Gewogen factor]]</f>
        <v>4.8000000000000007</v>
      </c>
      <c r="P2493" s="89" cm="1">
        <f t="array" ref="P2493">IF(ISNUMBER(_34_KNMI_Stations[[#This Row],[Etmaal temperatuur °C]]),IF(_34_KNMI_Stations[[#This Row],[Etmaal temperatuur °C]]&gt;stookgrens[],_34_KNMI_Stations[[#This Row],[Etmaal temperatuur °C]]-stookgrens[],0),"")</f>
        <v>0</v>
      </c>
    </row>
    <row r="2494" spans="1:16" x14ac:dyDescent="0.25">
      <c r="A2494">
        <v>257</v>
      </c>
      <c r="B2494" s="110">
        <v>45774</v>
      </c>
      <c r="C2494" s="89"/>
      <c r="D2494" s="89">
        <v>11.5</v>
      </c>
      <c r="E2494" s="96">
        <v>2486</v>
      </c>
      <c r="F2494" s="89">
        <v>0</v>
      </c>
      <c r="G2494" s="89"/>
      <c r="H2494">
        <v>0.78</v>
      </c>
      <c r="I2494" t="s">
        <v>6</v>
      </c>
      <c r="J2494">
        <v>0.8</v>
      </c>
      <c r="K2494">
        <v>4</v>
      </c>
      <c r="L2494">
        <v>2025</v>
      </c>
      <c r="M2494" t="s">
        <v>126</v>
      </c>
      <c r="N2494" s="89" cm="1">
        <f t="array" ref="N2494">IF(ISNUMBER(_34_KNMI_Stations[[#This Row],[Etmaal temperatuur °C]]),IF(_34_KNMI_Stations[[#This Row],[Etmaal temperatuur °C]]&lt;stookgrens[],stookgrens[]-_34_KNMI_Stations[[#This Row],[Etmaal temperatuur °C]],0),"")</f>
        <v>6.5</v>
      </c>
      <c r="O2494" s="89">
        <f>_34_KNMI_Stations[[#This Row],[graaddagen]]*_34_KNMI_Stations[[#This Row],[Gewogen factor]]</f>
        <v>5.2</v>
      </c>
      <c r="P2494" s="89" cm="1">
        <f t="array" ref="P2494">IF(ISNUMBER(_34_KNMI_Stations[[#This Row],[Etmaal temperatuur °C]]),IF(_34_KNMI_Stations[[#This Row],[Etmaal temperatuur °C]]&gt;stookgrens[],_34_KNMI_Stations[[#This Row],[Etmaal temperatuur °C]]-stookgrens[],0),"")</f>
        <v>0</v>
      </c>
    </row>
    <row r="2495" spans="1:16" x14ac:dyDescent="0.25">
      <c r="A2495">
        <v>257</v>
      </c>
      <c r="B2495" s="110">
        <v>45775</v>
      </c>
      <c r="C2495" s="89"/>
      <c r="D2495" s="89">
        <v>10.5</v>
      </c>
      <c r="E2495" s="96">
        <v>2451</v>
      </c>
      <c r="F2495" s="89">
        <v>0</v>
      </c>
      <c r="G2495" s="89"/>
      <c r="H2495">
        <v>0.72</v>
      </c>
      <c r="I2495" t="s">
        <v>6</v>
      </c>
      <c r="J2495">
        <v>0.8</v>
      </c>
      <c r="K2495">
        <v>4</v>
      </c>
      <c r="L2495">
        <v>2025</v>
      </c>
      <c r="M2495" t="s">
        <v>127</v>
      </c>
      <c r="N2495" s="89" cm="1">
        <f t="array" ref="N2495">IF(ISNUMBER(_34_KNMI_Stations[[#This Row],[Etmaal temperatuur °C]]),IF(_34_KNMI_Stations[[#This Row],[Etmaal temperatuur °C]]&lt;stookgrens[],stookgrens[]-_34_KNMI_Stations[[#This Row],[Etmaal temperatuur °C]],0),"")</f>
        <v>7.5</v>
      </c>
      <c r="O2495" s="89">
        <f>_34_KNMI_Stations[[#This Row],[graaddagen]]*_34_KNMI_Stations[[#This Row],[Gewogen factor]]</f>
        <v>6</v>
      </c>
      <c r="P2495" s="89" cm="1">
        <f t="array" ref="P2495">IF(ISNUMBER(_34_KNMI_Stations[[#This Row],[Etmaal temperatuur °C]]),IF(_34_KNMI_Stations[[#This Row],[Etmaal temperatuur °C]]&gt;stookgrens[],_34_KNMI_Stations[[#This Row],[Etmaal temperatuur °C]]-stookgrens[],0),"")</f>
        <v>0</v>
      </c>
    </row>
    <row r="2496" spans="1:16" x14ac:dyDescent="0.25">
      <c r="A2496">
        <v>257</v>
      </c>
      <c r="B2496" s="110">
        <v>45776</v>
      </c>
      <c r="C2496" s="89"/>
      <c r="D2496" s="89">
        <v>13.7</v>
      </c>
      <c r="E2496" s="96">
        <v>2479</v>
      </c>
      <c r="F2496" s="89">
        <v>0</v>
      </c>
      <c r="G2496" s="89"/>
      <c r="H2496">
        <v>0.76</v>
      </c>
      <c r="I2496" t="s">
        <v>6</v>
      </c>
      <c r="J2496">
        <v>0.8</v>
      </c>
      <c r="K2496">
        <v>4</v>
      </c>
      <c r="L2496">
        <v>2025</v>
      </c>
      <c r="M2496" t="s">
        <v>127</v>
      </c>
      <c r="N2496" s="89" cm="1">
        <f t="array" ref="N2496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2496" s="89">
        <f>_34_KNMI_Stations[[#This Row],[graaddagen]]*_34_KNMI_Stations[[#This Row],[Gewogen factor]]</f>
        <v>3.4400000000000008</v>
      </c>
      <c r="P2496" s="89" cm="1">
        <f t="array" ref="P2496">IF(ISNUMBER(_34_KNMI_Stations[[#This Row],[Etmaal temperatuur °C]]),IF(_34_KNMI_Stations[[#This Row],[Etmaal temperatuur °C]]&gt;stookgrens[],_34_KNMI_Stations[[#This Row],[Etmaal temperatuur °C]]-stookgrens[],0),"")</f>
        <v>0</v>
      </c>
    </row>
    <row r="2497" spans="1:16" x14ac:dyDescent="0.25">
      <c r="A2497">
        <v>257</v>
      </c>
      <c r="B2497" s="110">
        <v>45777</v>
      </c>
      <c r="C2497" s="89"/>
      <c r="D2497" s="89">
        <v>15.8</v>
      </c>
      <c r="E2497" s="96">
        <v>2448</v>
      </c>
      <c r="F2497" s="89">
        <v>0</v>
      </c>
      <c r="G2497" s="89"/>
      <c r="H2497">
        <v>0.75</v>
      </c>
      <c r="I2497" t="s">
        <v>6</v>
      </c>
      <c r="J2497">
        <v>0.8</v>
      </c>
      <c r="K2497">
        <v>4</v>
      </c>
      <c r="L2497">
        <v>2025</v>
      </c>
      <c r="M2497" t="s">
        <v>127</v>
      </c>
      <c r="N2497" s="89" cm="1">
        <f t="array" ref="N2497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2497" s="89">
        <f>_34_KNMI_Stations[[#This Row],[graaddagen]]*_34_KNMI_Stations[[#This Row],[Gewogen factor]]</f>
        <v>1.7599999999999996</v>
      </c>
      <c r="P2497" s="89" cm="1">
        <f t="array" ref="P2497">IF(ISNUMBER(_34_KNMI_Stations[[#This Row],[Etmaal temperatuur °C]]),IF(_34_KNMI_Stations[[#This Row],[Etmaal temperatuur °C]]&gt;stookgrens[],_34_KNMI_Stations[[#This Row],[Etmaal temperatuur °C]]-stookgrens[],0),"")</f>
        <v>0</v>
      </c>
    </row>
    <row r="2498" spans="1:16" x14ac:dyDescent="0.25">
      <c r="A2498">
        <v>257</v>
      </c>
      <c r="B2498" s="110">
        <v>45778</v>
      </c>
      <c r="C2498" s="89"/>
      <c r="D2498" s="89">
        <v>17</v>
      </c>
      <c r="E2498" s="96">
        <v>2356</v>
      </c>
      <c r="F2498" s="89">
        <v>0</v>
      </c>
      <c r="G2498" s="89"/>
      <c r="H2498">
        <v>0.69</v>
      </c>
      <c r="I2498" t="s">
        <v>6</v>
      </c>
      <c r="J2498">
        <v>0.8</v>
      </c>
      <c r="K2498">
        <v>5</v>
      </c>
      <c r="L2498">
        <v>2025</v>
      </c>
      <c r="M2498" t="s">
        <v>127</v>
      </c>
      <c r="N2498" s="89" cm="1">
        <f t="array" ref="N2498">IF(ISNUMBER(_34_KNMI_Stations[[#This Row],[Etmaal temperatuur °C]]),IF(_34_KNMI_Stations[[#This Row],[Etmaal temperatuur °C]]&lt;stookgrens[],stookgrens[]-_34_KNMI_Stations[[#This Row],[Etmaal temperatuur °C]],0),"")</f>
        <v>1</v>
      </c>
      <c r="O2498" s="89">
        <f>_34_KNMI_Stations[[#This Row],[graaddagen]]*_34_KNMI_Stations[[#This Row],[Gewogen factor]]</f>
        <v>0.8</v>
      </c>
      <c r="P2498" s="89" cm="1">
        <f t="array" ref="P2498">IF(ISNUMBER(_34_KNMI_Stations[[#This Row],[Etmaal temperatuur °C]]),IF(_34_KNMI_Stations[[#This Row],[Etmaal temperatuur °C]]&gt;stookgrens[],_34_KNMI_Stations[[#This Row],[Etmaal temperatuur °C]]-stookgrens[],0),"")</f>
        <v>0</v>
      </c>
    </row>
    <row r="2499" spans="1:16" x14ac:dyDescent="0.25">
      <c r="A2499">
        <v>257</v>
      </c>
      <c r="B2499" s="110">
        <v>45779</v>
      </c>
      <c r="C2499" s="89"/>
      <c r="D2499" s="89">
        <v>13.7</v>
      </c>
      <c r="E2499" s="96">
        <v>1897</v>
      </c>
      <c r="F2499" s="89">
        <v>0</v>
      </c>
      <c r="G2499" s="89"/>
      <c r="H2499">
        <v>0.77</v>
      </c>
      <c r="I2499" t="s">
        <v>6</v>
      </c>
      <c r="J2499">
        <v>0.8</v>
      </c>
      <c r="K2499">
        <v>5</v>
      </c>
      <c r="L2499">
        <v>2025</v>
      </c>
      <c r="M2499" t="s">
        <v>127</v>
      </c>
      <c r="N2499" s="89" cm="1">
        <f t="array" ref="N2499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2499" s="89">
        <f>_34_KNMI_Stations[[#This Row],[graaddagen]]*_34_KNMI_Stations[[#This Row],[Gewogen factor]]</f>
        <v>3.4400000000000008</v>
      </c>
      <c r="P2499" s="89" cm="1">
        <f t="array" ref="P2499">IF(ISNUMBER(_34_KNMI_Stations[[#This Row],[Etmaal temperatuur °C]]),IF(_34_KNMI_Stations[[#This Row],[Etmaal temperatuur °C]]&gt;stookgrens[],_34_KNMI_Stations[[#This Row],[Etmaal temperatuur °C]]-stookgrens[],0),"")</f>
        <v>0</v>
      </c>
    </row>
    <row r="2500" spans="1:16" x14ac:dyDescent="0.25">
      <c r="A2500">
        <v>257</v>
      </c>
      <c r="B2500" s="110">
        <v>45780</v>
      </c>
      <c r="C2500" s="89"/>
      <c r="D2500" s="89">
        <v>11.6</v>
      </c>
      <c r="E2500" s="96">
        <v>2276</v>
      </c>
      <c r="F2500" s="89">
        <v>0</v>
      </c>
      <c r="G2500" s="89"/>
      <c r="H2500">
        <v>0.73</v>
      </c>
      <c r="I2500" t="s">
        <v>6</v>
      </c>
      <c r="J2500">
        <v>0.8</v>
      </c>
      <c r="K2500">
        <v>5</v>
      </c>
      <c r="L2500">
        <v>2025</v>
      </c>
      <c r="M2500" t="s">
        <v>127</v>
      </c>
      <c r="N2500" s="89" cm="1">
        <f t="array" ref="N2500">IF(ISNUMBER(_34_KNMI_Stations[[#This Row],[Etmaal temperatuur °C]]),IF(_34_KNMI_Stations[[#This Row],[Etmaal temperatuur °C]]&lt;stookgrens[],stookgrens[]-_34_KNMI_Stations[[#This Row],[Etmaal temperatuur °C]],0),"")</f>
        <v>6.4</v>
      </c>
      <c r="O2500" s="89">
        <f>_34_KNMI_Stations[[#This Row],[graaddagen]]*_34_KNMI_Stations[[#This Row],[Gewogen factor]]</f>
        <v>5.120000000000001</v>
      </c>
      <c r="P2500" s="89" cm="1">
        <f t="array" ref="P2500">IF(ISNUMBER(_34_KNMI_Stations[[#This Row],[Etmaal temperatuur °C]]),IF(_34_KNMI_Stations[[#This Row],[Etmaal temperatuur °C]]&gt;stookgrens[],_34_KNMI_Stations[[#This Row],[Etmaal temperatuur °C]]-stookgrens[],0),"")</f>
        <v>0</v>
      </c>
    </row>
    <row r="2501" spans="1:16" x14ac:dyDescent="0.25">
      <c r="A2501">
        <v>257</v>
      </c>
      <c r="B2501" s="110">
        <v>45781</v>
      </c>
      <c r="C2501" s="89"/>
      <c r="D2501" s="89">
        <v>9.9</v>
      </c>
      <c r="E2501" s="96">
        <v>2108</v>
      </c>
      <c r="F2501" s="89">
        <v>0</v>
      </c>
      <c r="G2501" s="89"/>
      <c r="H2501">
        <v>0.65</v>
      </c>
      <c r="I2501" t="s">
        <v>6</v>
      </c>
      <c r="J2501">
        <v>0.8</v>
      </c>
      <c r="K2501">
        <v>5</v>
      </c>
      <c r="L2501">
        <v>2025</v>
      </c>
      <c r="M2501" t="s">
        <v>127</v>
      </c>
      <c r="N2501" s="89" cm="1">
        <f t="array" ref="N2501">IF(ISNUMBER(_34_KNMI_Stations[[#This Row],[Etmaal temperatuur °C]]),IF(_34_KNMI_Stations[[#This Row],[Etmaal temperatuur °C]]&lt;stookgrens[],stookgrens[]-_34_KNMI_Stations[[#This Row],[Etmaal temperatuur °C]],0),"")</f>
        <v>8.1</v>
      </c>
      <c r="O2501" s="89">
        <f>_34_KNMI_Stations[[#This Row],[graaddagen]]*_34_KNMI_Stations[[#This Row],[Gewogen factor]]</f>
        <v>6.48</v>
      </c>
      <c r="P2501" s="89" cm="1">
        <f t="array" ref="P2501">IF(ISNUMBER(_34_KNMI_Stations[[#This Row],[Etmaal temperatuur °C]]),IF(_34_KNMI_Stations[[#This Row],[Etmaal temperatuur °C]]&gt;stookgrens[],_34_KNMI_Stations[[#This Row],[Etmaal temperatuur °C]]-stookgrens[],0),"")</f>
        <v>0</v>
      </c>
    </row>
    <row r="2502" spans="1:16" x14ac:dyDescent="0.25">
      <c r="A2502">
        <v>257</v>
      </c>
      <c r="B2502" s="110">
        <v>45782</v>
      </c>
      <c r="C2502" s="89"/>
      <c r="D2502" s="89">
        <v>8.8000000000000007</v>
      </c>
      <c r="E2502" s="96">
        <v>2088</v>
      </c>
      <c r="F2502" s="89">
        <v>-0.1</v>
      </c>
      <c r="G2502" s="89"/>
      <c r="H2502">
        <v>0.65</v>
      </c>
      <c r="I2502" t="s">
        <v>6</v>
      </c>
      <c r="J2502">
        <v>0.8</v>
      </c>
      <c r="K2502">
        <v>5</v>
      </c>
      <c r="L2502">
        <v>2025</v>
      </c>
      <c r="M2502" t="s">
        <v>132</v>
      </c>
      <c r="N2502" s="89" cm="1">
        <f t="array" ref="N2502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2502" s="89">
        <f>_34_KNMI_Stations[[#This Row],[graaddagen]]*_34_KNMI_Stations[[#This Row],[Gewogen factor]]</f>
        <v>7.3599999999999994</v>
      </c>
      <c r="P2502" s="89" cm="1">
        <f t="array" ref="P2502">IF(ISNUMBER(_34_KNMI_Stations[[#This Row],[Etmaal temperatuur °C]]),IF(_34_KNMI_Stations[[#This Row],[Etmaal temperatuur °C]]&gt;stookgrens[],_34_KNMI_Stations[[#This Row],[Etmaal temperatuur °C]]-stookgrens[],0),"")</f>
        <v>0</v>
      </c>
    </row>
    <row r="2503" spans="1:16" x14ac:dyDescent="0.25">
      <c r="A2503">
        <v>257</v>
      </c>
      <c r="B2503" s="110">
        <v>45783</v>
      </c>
      <c r="C2503" s="89"/>
      <c r="D2503" s="89">
        <v>9</v>
      </c>
      <c r="E2503" s="96">
        <v>983</v>
      </c>
      <c r="F2503" s="89">
        <v>-0.1</v>
      </c>
      <c r="G2503" s="89"/>
      <c r="H2503">
        <v>0.77</v>
      </c>
      <c r="I2503" t="s">
        <v>6</v>
      </c>
      <c r="J2503">
        <v>0.8</v>
      </c>
      <c r="K2503">
        <v>5</v>
      </c>
      <c r="L2503">
        <v>2025</v>
      </c>
      <c r="M2503" t="s">
        <v>132</v>
      </c>
      <c r="N2503" s="89" cm="1">
        <f t="array" ref="N2503">IF(ISNUMBER(_34_KNMI_Stations[[#This Row],[Etmaal temperatuur °C]]),IF(_34_KNMI_Stations[[#This Row],[Etmaal temperatuur °C]]&lt;stookgrens[],stookgrens[]-_34_KNMI_Stations[[#This Row],[Etmaal temperatuur °C]],0),"")</f>
        <v>9</v>
      </c>
      <c r="O2503" s="89">
        <f>_34_KNMI_Stations[[#This Row],[graaddagen]]*_34_KNMI_Stations[[#This Row],[Gewogen factor]]</f>
        <v>7.2</v>
      </c>
      <c r="P2503" s="89" cm="1">
        <f t="array" ref="P2503">IF(ISNUMBER(_34_KNMI_Stations[[#This Row],[Etmaal temperatuur °C]]),IF(_34_KNMI_Stations[[#This Row],[Etmaal temperatuur °C]]&gt;stookgrens[],_34_KNMI_Stations[[#This Row],[Etmaal temperatuur °C]]-stookgrens[],0),"")</f>
        <v>0</v>
      </c>
    </row>
    <row r="2504" spans="1:16" x14ac:dyDescent="0.25">
      <c r="A2504">
        <v>257</v>
      </c>
      <c r="B2504" s="110">
        <v>45784</v>
      </c>
      <c r="C2504" s="89"/>
      <c r="D2504" s="89">
        <v>9.5</v>
      </c>
      <c r="E2504" s="96">
        <v>1333</v>
      </c>
      <c r="F2504" s="89">
        <v>0</v>
      </c>
      <c r="G2504" s="89"/>
      <c r="H2504">
        <v>0.76</v>
      </c>
      <c r="I2504" t="s">
        <v>6</v>
      </c>
      <c r="J2504">
        <v>0.8</v>
      </c>
      <c r="K2504">
        <v>5</v>
      </c>
      <c r="L2504">
        <v>2025</v>
      </c>
      <c r="M2504" t="s">
        <v>132</v>
      </c>
      <c r="N2504" s="89" cm="1">
        <f t="array" ref="N2504">IF(ISNUMBER(_34_KNMI_Stations[[#This Row],[Etmaal temperatuur °C]]),IF(_34_KNMI_Stations[[#This Row],[Etmaal temperatuur °C]]&lt;stookgrens[],stookgrens[]-_34_KNMI_Stations[[#This Row],[Etmaal temperatuur °C]],0),"")</f>
        <v>8.5</v>
      </c>
      <c r="O2504" s="89">
        <f>_34_KNMI_Stations[[#This Row],[graaddagen]]*_34_KNMI_Stations[[#This Row],[Gewogen factor]]</f>
        <v>6.8000000000000007</v>
      </c>
      <c r="P2504" s="89" cm="1">
        <f t="array" ref="P2504">IF(ISNUMBER(_34_KNMI_Stations[[#This Row],[Etmaal temperatuur °C]]),IF(_34_KNMI_Stations[[#This Row],[Etmaal temperatuur °C]]&gt;stookgrens[],_34_KNMI_Stations[[#This Row],[Etmaal temperatuur °C]]-stookgrens[],0),"")</f>
        <v>0</v>
      </c>
    </row>
    <row r="2505" spans="1:16" x14ac:dyDescent="0.25">
      <c r="A2505">
        <v>257</v>
      </c>
      <c r="B2505" s="110">
        <v>45785</v>
      </c>
      <c r="C2505" s="89"/>
      <c r="D2505" s="89">
        <v>11.4</v>
      </c>
      <c r="E2505" s="96">
        <v>1928</v>
      </c>
      <c r="F2505" s="89">
        <v>0</v>
      </c>
      <c r="G2505" s="89"/>
      <c r="H2505">
        <v>0.73</v>
      </c>
      <c r="I2505" t="s">
        <v>6</v>
      </c>
      <c r="J2505">
        <v>0.8</v>
      </c>
      <c r="K2505">
        <v>5</v>
      </c>
      <c r="L2505">
        <v>2025</v>
      </c>
      <c r="M2505" t="s">
        <v>132</v>
      </c>
      <c r="N2505" s="89" cm="1">
        <f t="array" ref="N2505">IF(ISNUMBER(_34_KNMI_Stations[[#This Row],[Etmaal temperatuur °C]]),IF(_34_KNMI_Stations[[#This Row],[Etmaal temperatuur °C]]&lt;stookgrens[],stookgrens[]-_34_KNMI_Stations[[#This Row],[Etmaal temperatuur °C]],0),"")</f>
        <v>6.6</v>
      </c>
      <c r="O2505" s="89">
        <f>_34_KNMI_Stations[[#This Row],[graaddagen]]*_34_KNMI_Stations[[#This Row],[Gewogen factor]]</f>
        <v>5.28</v>
      </c>
      <c r="P2505" s="89" cm="1">
        <f t="array" ref="P2505">IF(ISNUMBER(_34_KNMI_Stations[[#This Row],[Etmaal temperatuur °C]]),IF(_34_KNMI_Stations[[#This Row],[Etmaal temperatuur °C]]&gt;stookgrens[],_34_KNMI_Stations[[#This Row],[Etmaal temperatuur °C]]-stookgrens[],0),"")</f>
        <v>0</v>
      </c>
    </row>
    <row r="2506" spans="1:16" x14ac:dyDescent="0.25">
      <c r="A2506">
        <v>257</v>
      </c>
      <c r="B2506" s="110">
        <v>45786</v>
      </c>
      <c r="C2506" s="89"/>
      <c r="D2506" s="89">
        <v>13.7</v>
      </c>
      <c r="E2506" s="96">
        <v>2696</v>
      </c>
      <c r="F2506" s="89">
        <v>0</v>
      </c>
      <c r="G2506" s="89"/>
      <c r="H2506">
        <v>0.59</v>
      </c>
      <c r="I2506" t="s">
        <v>6</v>
      </c>
      <c r="J2506">
        <v>0.8</v>
      </c>
      <c r="K2506">
        <v>5</v>
      </c>
      <c r="L2506">
        <v>2025</v>
      </c>
      <c r="M2506" t="s">
        <v>132</v>
      </c>
      <c r="N2506" s="89" cm="1">
        <f t="array" ref="N2506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2506" s="89">
        <f>_34_KNMI_Stations[[#This Row],[graaddagen]]*_34_KNMI_Stations[[#This Row],[Gewogen factor]]</f>
        <v>3.4400000000000008</v>
      </c>
      <c r="P2506" s="89" cm="1">
        <f t="array" ref="P2506">IF(ISNUMBER(_34_KNMI_Stations[[#This Row],[Etmaal temperatuur °C]]),IF(_34_KNMI_Stations[[#This Row],[Etmaal temperatuur °C]]&gt;stookgrens[],_34_KNMI_Stations[[#This Row],[Etmaal temperatuur °C]]-stookgrens[],0),"")</f>
        <v>0</v>
      </c>
    </row>
    <row r="2507" spans="1:16" x14ac:dyDescent="0.25">
      <c r="A2507">
        <v>257</v>
      </c>
      <c r="B2507" s="110">
        <v>45787</v>
      </c>
      <c r="C2507" s="89"/>
      <c r="D2507" s="89">
        <v>15.4</v>
      </c>
      <c r="E2507" s="96">
        <v>2689</v>
      </c>
      <c r="F2507" s="89">
        <v>0</v>
      </c>
      <c r="G2507" s="89"/>
      <c r="H2507">
        <v>0.56000000000000005</v>
      </c>
      <c r="I2507" t="s">
        <v>6</v>
      </c>
      <c r="J2507">
        <v>0.8</v>
      </c>
      <c r="K2507">
        <v>5</v>
      </c>
      <c r="L2507">
        <v>2025</v>
      </c>
      <c r="M2507" t="s">
        <v>132</v>
      </c>
      <c r="N2507" s="89" cm="1">
        <f t="array" ref="N2507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2507" s="89">
        <f>_34_KNMI_Stations[[#This Row],[graaddagen]]*_34_KNMI_Stations[[#This Row],[Gewogen factor]]</f>
        <v>2.0799999999999996</v>
      </c>
      <c r="P2507" s="89" cm="1">
        <f t="array" ref="P2507">IF(ISNUMBER(_34_KNMI_Stations[[#This Row],[Etmaal temperatuur °C]]),IF(_34_KNMI_Stations[[#This Row],[Etmaal temperatuur °C]]&gt;stookgrens[],_34_KNMI_Stations[[#This Row],[Etmaal temperatuur °C]]-stookgrens[],0),"")</f>
        <v>0</v>
      </c>
    </row>
    <row r="2508" spans="1:16" x14ac:dyDescent="0.25">
      <c r="A2508">
        <v>257</v>
      </c>
      <c r="B2508" s="110">
        <v>45788</v>
      </c>
      <c r="C2508" s="89"/>
      <c r="D2508" s="89">
        <v>18</v>
      </c>
      <c r="E2508" s="96">
        <v>2700</v>
      </c>
      <c r="F2508" s="89">
        <v>0</v>
      </c>
      <c r="G2508" s="89"/>
      <c r="H2508">
        <v>0.54</v>
      </c>
      <c r="I2508" t="s">
        <v>6</v>
      </c>
      <c r="J2508">
        <v>0.8</v>
      </c>
      <c r="K2508">
        <v>5</v>
      </c>
      <c r="L2508">
        <v>2025</v>
      </c>
      <c r="M2508" t="s">
        <v>132</v>
      </c>
      <c r="N2508" s="89" cm="1">
        <f t="array" ref="N2508">IF(ISNUMBER(_34_KNMI_Stations[[#This Row],[Etmaal temperatuur °C]]),IF(_34_KNMI_Stations[[#This Row],[Etmaal temperatuur °C]]&lt;stookgrens[],stookgrens[]-_34_KNMI_Stations[[#This Row],[Etmaal temperatuur °C]],0),"")</f>
        <v>0</v>
      </c>
      <c r="O2508" s="89">
        <f>_34_KNMI_Stations[[#This Row],[graaddagen]]*_34_KNMI_Stations[[#This Row],[Gewogen factor]]</f>
        <v>0</v>
      </c>
      <c r="P2508" s="89" cm="1">
        <f t="array" ref="P2508">IF(ISNUMBER(_34_KNMI_Stations[[#This Row],[Etmaal temperatuur °C]]),IF(_34_KNMI_Stations[[#This Row],[Etmaal temperatuur °C]]&gt;stookgrens[],_34_KNMI_Stations[[#This Row],[Etmaal temperatuur °C]]-stookgrens[],0),"")</f>
        <v>0</v>
      </c>
    </row>
    <row r="2509" spans="1:16" x14ac:dyDescent="0.25">
      <c r="A2509">
        <v>257</v>
      </c>
      <c r="B2509" s="110">
        <v>45789</v>
      </c>
      <c r="C2509" s="89"/>
      <c r="D2509" s="89">
        <v>18.100000000000001</v>
      </c>
      <c r="E2509" s="96">
        <v>2708</v>
      </c>
      <c r="F2509" s="89">
        <v>0</v>
      </c>
      <c r="G2509" s="89"/>
      <c r="H2509">
        <v>0.53</v>
      </c>
      <c r="I2509" t="s">
        <v>6</v>
      </c>
      <c r="J2509">
        <v>0.8</v>
      </c>
      <c r="K2509">
        <v>5</v>
      </c>
      <c r="L2509">
        <v>2025</v>
      </c>
      <c r="M2509" t="s">
        <v>133</v>
      </c>
      <c r="N2509" s="89" cm="1">
        <f t="array" ref="N2509">IF(ISNUMBER(_34_KNMI_Stations[[#This Row],[Etmaal temperatuur °C]]),IF(_34_KNMI_Stations[[#This Row],[Etmaal temperatuur °C]]&lt;stookgrens[],stookgrens[]-_34_KNMI_Stations[[#This Row],[Etmaal temperatuur °C]],0),"")</f>
        <v>0</v>
      </c>
      <c r="O2509" s="89">
        <f>_34_KNMI_Stations[[#This Row],[graaddagen]]*_34_KNMI_Stations[[#This Row],[Gewogen factor]]</f>
        <v>0</v>
      </c>
      <c r="P2509" s="89" cm="1">
        <f t="array" ref="P2509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2510" spans="1:16" x14ac:dyDescent="0.25">
      <c r="A2510">
        <v>257</v>
      </c>
      <c r="B2510" s="110">
        <v>45790</v>
      </c>
      <c r="C2510" s="89"/>
      <c r="D2510" s="89">
        <v>16.5</v>
      </c>
      <c r="E2510" s="96">
        <v>2800</v>
      </c>
      <c r="F2510" s="89">
        <v>0</v>
      </c>
      <c r="G2510" s="89"/>
      <c r="H2510">
        <v>0.51</v>
      </c>
      <c r="I2510" t="s">
        <v>6</v>
      </c>
      <c r="J2510">
        <v>0.8</v>
      </c>
      <c r="K2510">
        <v>5</v>
      </c>
      <c r="L2510">
        <v>2025</v>
      </c>
      <c r="M2510" t="s">
        <v>133</v>
      </c>
      <c r="N2510" s="89" cm="1">
        <f t="array" ref="N2510">IF(ISNUMBER(_34_KNMI_Stations[[#This Row],[Etmaal temperatuur °C]]),IF(_34_KNMI_Stations[[#This Row],[Etmaal temperatuur °C]]&lt;stookgrens[],stookgrens[]-_34_KNMI_Stations[[#This Row],[Etmaal temperatuur °C]],0),"")</f>
        <v>1.5</v>
      </c>
      <c r="O2510" s="89">
        <f>_34_KNMI_Stations[[#This Row],[graaddagen]]*_34_KNMI_Stations[[#This Row],[Gewogen factor]]</f>
        <v>1.2000000000000002</v>
      </c>
      <c r="P2510" s="89" cm="1">
        <f t="array" ref="P2510">IF(ISNUMBER(_34_KNMI_Stations[[#This Row],[Etmaal temperatuur °C]]),IF(_34_KNMI_Stations[[#This Row],[Etmaal temperatuur °C]]&gt;stookgrens[],_34_KNMI_Stations[[#This Row],[Etmaal temperatuur °C]]-stookgrens[],0),"")</f>
        <v>0</v>
      </c>
    </row>
    <row r="2511" spans="1:16" x14ac:dyDescent="0.25">
      <c r="A2511">
        <v>257</v>
      </c>
      <c r="B2511" s="110">
        <v>45791</v>
      </c>
      <c r="C2511" s="89"/>
      <c r="D2511" s="89">
        <v>12.9</v>
      </c>
      <c r="E2511" s="96">
        <v>2677</v>
      </c>
      <c r="F2511" s="89">
        <v>0</v>
      </c>
      <c r="G2511" s="89"/>
      <c r="H2511">
        <v>0.73</v>
      </c>
      <c r="I2511" t="s">
        <v>6</v>
      </c>
      <c r="J2511">
        <v>0.8</v>
      </c>
      <c r="K2511">
        <v>5</v>
      </c>
      <c r="L2511">
        <v>2025</v>
      </c>
      <c r="M2511" t="s">
        <v>133</v>
      </c>
      <c r="N2511" s="89" cm="1">
        <f t="array" ref="N2511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2511" s="89">
        <f>_34_KNMI_Stations[[#This Row],[graaddagen]]*_34_KNMI_Stations[[#This Row],[Gewogen factor]]</f>
        <v>4.08</v>
      </c>
      <c r="P2511" s="89" cm="1">
        <f t="array" ref="P2511">IF(ISNUMBER(_34_KNMI_Stations[[#This Row],[Etmaal temperatuur °C]]),IF(_34_KNMI_Stations[[#This Row],[Etmaal temperatuur °C]]&gt;stookgrens[],_34_KNMI_Stations[[#This Row],[Etmaal temperatuur °C]]-stookgrens[],0),"")</f>
        <v>0</v>
      </c>
    </row>
    <row r="2512" spans="1:16" x14ac:dyDescent="0.25">
      <c r="A2512">
        <v>257</v>
      </c>
      <c r="B2512" s="110">
        <v>45792</v>
      </c>
      <c r="C2512" s="89"/>
      <c r="D2512" s="89">
        <v>12.3</v>
      </c>
      <c r="E2512" s="96">
        <v>2663</v>
      </c>
      <c r="F2512" s="89">
        <v>0</v>
      </c>
      <c r="G2512" s="89"/>
      <c r="H2512">
        <v>0.64</v>
      </c>
      <c r="I2512" t="s">
        <v>6</v>
      </c>
      <c r="J2512">
        <v>0.8</v>
      </c>
      <c r="K2512">
        <v>5</v>
      </c>
      <c r="L2512">
        <v>2025</v>
      </c>
      <c r="M2512" t="s">
        <v>133</v>
      </c>
      <c r="N2512" s="89" cm="1">
        <f t="array" ref="N2512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2512" s="89">
        <f>_34_KNMI_Stations[[#This Row],[graaddagen]]*_34_KNMI_Stations[[#This Row],[Gewogen factor]]</f>
        <v>4.5599999999999996</v>
      </c>
      <c r="P2512" s="89" cm="1">
        <f t="array" ref="P2512">IF(ISNUMBER(_34_KNMI_Stations[[#This Row],[Etmaal temperatuur °C]]),IF(_34_KNMI_Stations[[#This Row],[Etmaal temperatuur °C]]&gt;stookgrens[],_34_KNMI_Stations[[#This Row],[Etmaal temperatuur °C]]-stookgrens[],0),"")</f>
        <v>0</v>
      </c>
    </row>
    <row r="2513" spans="1:16" x14ac:dyDescent="0.25">
      <c r="A2513">
        <v>257</v>
      </c>
      <c r="B2513" s="110">
        <v>45793</v>
      </c>
      <c r="C2513" s="89"/>
      <c r="D2513" s="89">
        <v>10.7</v>
      </c>
      <c r="E2513" s="96">
        <v>1429</v>
      </c>
      <c r="F2513" s="89">
        <v>0</v>
      </c>
      <c r="G2513" s="89"/>
      <c r="H2513">
        <v>0.78</v>
      </c>
      <c r="I2513" t="s">
        <v>6</v>
      </c>
      <c r="J2513">
        <v>0.8</v>
      </c>
      <c r="K2513">
        <v>5</v>
      </c>
      <c r="L2513">
        <v>2025</v>
      </c>
      <c r="M2513" t="s">
        <v>133</v>
      </c>
      <c r="N2513" s="89" cm="1">
        <f t="array" ref="N2513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2513" s="89">
        <f>_34_KNMI_Stations[[#This Row],[graaddagen]]*_34_KNMI_Stations[[#This Row],[Gewogen factor]]</f>
        <v>5.8400000000000007</v>
      </c>
      <c r="P2513" s="89" cm="1">
        <f t="array" ref="P2513">IF(ISNUMBER(_34_KNMI_Stations[[#This Row],[Etmaal temperatuur °C]]),IF(_34_KNMI_Stations[[#This Row],[Etmaal temperatuur °C]]&gt;stookgrens[],_34_KNMI_Stations[[#This Row],[Etmaal temperatuur °C]]-stookgrens[],0),"")</f>
        <v>0</v>
      </c>
    </row>
    <row r="2514" spans="1:16" x14ac:dyDescent="0.25">
      <c r="A2514">
        <v>257</v>
      </c>
      <c r="B2514" s="110">
        <v>45794</v>
      </c>
      <c r="C2514" s="89"/>
      <c r="D2514" s="89">
        <v>11.7</v>
      </c>
      <c r="E2514" s="96">
        <v>2400</v>
      </c>
      <c r="F2514" s="89">
        <v>0</v>
      </c>
      <c r="G2514" s="89"/>
      <c r="H2514">
        <v>0.82</v>
      </c>
      <c r="I2514" t="s">
        <v>6</v>
      </c>
      <c r="J2514">
        <v>0.8</v>
      </c>
      <c r="K2514">
        <v>5</v>
      </c>
      <c r="L2514">
        <v>2025</v>
      </c>
      <c r="M2514" t="s">
        <v>133</v>
      </c>
      <c r="N2514" s="89" cm="1">
        <f t="array" ref="N2514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2514" s="89">
        <f>_34_KNMI_Stations[[#This Row],[graaddagen]]*_34_KNMI_Stations[[#This Row],[Gewogen factor]]</f>
        <v>5.0400000000000009</v>
      </c>
      <c r="P2514" s="89" cm="1">
        <f t="array" ref="P2514">IF(ISNUMBER(_34_KNMI_Stations[[#This Row],[Etmaal temperatuur °C]]),IF(_34_KNMI_Stations[[#This Row],[Etmaal temperatuur °C]]&gt;stookgrens[],_34_KNMI_Stations[[#This Row],[Etmaal temperatuur °C]]-stookgrens[],0),"")</f>
        <v>0</v>
      </c>
    </row>
    <row r="2515" spans="1:16" x14ac:dyDescent="0.25">
      <c r="A2515">
        <v>257</v>
      </c>
      <c r="B2515" s="110">
        <v>45795</v>
      </c>
      <c r="C2515" s="89"/>
      <c r="D2515" s="89">
        <v>12.6</v>
      </c>
      <c r="E2515" s="96">
        <v>2351</v>
      </c>
      <c r="F2515" s="89">
        <v>0</v>
      </c>
      <c r="G2515" s="89"/>
      <c r="H2515">
        <v>0.81</v>
      </c>
      <c r="I2515" t="s">
        <v>6</v>
      </c>
      <c r="J2515">
        <v>0.8</v>
      </c>
      <c r="K2515">
        <v>5</v>
      </c>
      <c r="L2515">
        <v>2025</v>
      </c>
      <c r="M2515" t="s">
        <v>133</v>
      </c>
      <c r="N2515" s="89" cm="1">
        <f t="array" ref="N2515">IF(ISNUMBER(_34_KNMI_Stations[[#This Row],[Etmaal temperatuur °C]]),IF(_34_KNMI_Stations[[#This Row],[Etmaal temperatuur °C]]&lt;stookgrens[],stookgrens[]-_34_KNMI_Stations[[#This Row],[Etmaal temperatuur °C]],0),"")</f>
        <v>5.4</v>
      </c>
      <c r="O2515" s="89">
        <f>_34_KNMI_Stations[[#This Row],[graaddagen]]*_34_KNMI_Stations[[#This Row],[Gewogen factor]]</f>
        <v>4.32</v>
      </c>
      <c r="P2515" s="89" cm="1">
        <f t="array" ref="P2515">IF(ISNUMBER(_34_KNMI_Stations[[#This Row],[Etmaal temperatuur °C]]),IF(_34_KNMI_Stations[[#This Row],[Etmaal temperatuur °C]]&gt;stookgrens[],_34_KNMI_Stations[[#This Row],[Etmaal temperatuur °C]]-stookgrens[],0),"")</f>
        <v>0</v>
      </c>
    </row>
    <row r="2516" spans="1:16" x14ac:dyDescent="0.25">
      <c r="A2516">
        <v>257</v>
      </c>
      <c r="B2516" s="110">
        <v>45796</v>
      </c>
      <c r="C2516" s="89"/>
      <c r="D2516" s="89">
        <v>13.3</v>
      </c>
      <c r="E2516" s="96">
        <v>2697</v>
      </c>
      <c r="F2516" s="89">
        <v>0</v>
      </c>
      <c r="G2516" s="89"/>
      <c r="H2516">
        <v>0.76</v>
      </c>
      <c r="I2516" t="s">
        <v>6</v>
      </c>
      <c r="J2516">
        <v>0.8</v>
      </c>
      <c r="K2516">
        <v>5</v>
      </c>
      <c r="L2516">
        <v>2025</v>
      </c>
      <c r="M2516" t="s">
        <v>349</v>
      </c>
      <c r="N2516" s="89" cm="1">
        <f t="array" ref="N2516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2516" s="89">
        <f>_34_KNMI_Stations[[#This Row],[graaddagen]]*_34_KNMI_Stations[[#This Row],[Gewogen factor]]</f>
        <v>3.76</v>
      </c>
      <c r="P2516" s="89" cm="1">
        <f t="array" ref="P2516">IF(ISNUMBER(_34_KNMI_Stations[[#This Row],[Etmaal temperatuur °C]]),IF(_34_KNMI_Stations[[#This Row],[Etmaal temperatuur °C]]&gt;stookgrens[],_34_KNMI_Stations[[#This Row],[Etmaal temperatuur °C]]-stookgrens[],0),"")</f>
        <v>0</v>
      </c>
    </row>
    <row r="2517" spans="1:16" x14ac:dyDescent="0.25">
      <c r="A2517">
        <v>257</v>
      </c>
      <c r="B2517" s="110">
        <v>45797</v>
      </c>
      <c r="C2517" s="89"/>
      <c r="D2517" s="89">
        <v>11.8</v>
      </c>
      <c r="E2517" s="96">
        <v>2768</v>
      </c>
      <c r="F2517" s="89">
        <v>0</v>
      </c>
      <c r="G2517" s="89"/>
      <c r="H2517">
        <v>0.84</v>
      </c>
      <c r="I2517" t="s">
        <v>6</v>
      </c>
      <c r="J2517">
        <v>0.8</v>
      </c>
      <c r="K2517">
        <v>5</v>
      </c>
      <c r="L2517">
        <v>2025</v>
      </c>
      <c r="M2517" t="s">
        <v>349</v>
      </c>
      <c r="N2517" s="89" cm="1">
        <f t="array" ref="N2517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2517" s="89">
        <f>_34_KNMI_Stations[[#This Row],[graaddagen]]*_34_KNMI_Stations[[#This Row],[Gewogen factor]]</f>
        <v>4.96</v>
      </c>
      <c r="P2517" s="89" cm="1">
        <f t="array" ref="P2517">IF(ISNUMBER(_34_KNMI_Stations[[#This Row],[Etmaal temperatuur °C]]),IF(_34_KNMI_Stations[[#This Row],[Etmaal temperatuur °C]]&gt;stookgrens[],_34_KNMI_Stations[[#This Row],[Etmaal temperatuur °C]]-stookgrens[],0),"")</f>
        <v>0</v>
      </c>
    </row>
    <row r="2518" spans="1:16" x14ac:dyDescent="0.25">
      <c r="A2518">
        <v>257</v>
      </c>
      <c r="B2518" s="110">
        <v>45798</v>
      </c>
      <c r="C2518" s="89"/>
      <c r="D2518" s="89">
        <v>12.3</v>
      </c>
      <c r="E2518" s="96">
        <v>2018</v>
      </c>
      <c r="F2518" s="89">
        <v>0</v>
      </c>
      <c r="G2518" s="89"/>
      <c r="H2518">
        <v>0.74</v>
      </c>
      <c r="I2518" t="s">
        <v>6</v>
      </c>
      <c r="J2518">
        <v>0.8</v>
      </c>
      <c r="K2518">
        <v>5</v>
      </c>
      <c r="L2518">
        <v>2025</v>
      </c>
      <c r="M2518" t="s">
        <v>349</v>
      </c>
      <c r="N2518" s="89" cm="1">
        <f t="array" ref="N2518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2518" s="89">
        <f>_34_KNMI_Stations[[#This Row],[graaddagen]]*_34_KNMI_Stations[[#This Row],[Gewogen factor]]</f>
        <v>4.5599999999999996</v>
      </c>
      <c r="P2518" s="89" cm="1">
        <f t="array" ref="P2518">IF(ISNUMBER(_34_KNMI_Stations[[#This Row],[Etmaal temperatuur °C]]),IF(_34_KNMI_Stations[[#This Row],[Etmaal temperatuur °C]]&gt;stookgrens[],_34_KNMI_Stations[[#This Row],[Etmaal temperatuur °C]]-stookgrens[],0),"")</f>
        <v>0</v>
      </c>
    </row>
    <row r="2519" spans="1:16" x14ac:dyDescent="0.25">
      <c r="A2519">
        <v>257</v>
      </c>
      <c r="B2519" s="110">
        <v>45799</v>
      </c>
      <c r="C2519" s="89"/>
      <c r="D2519" s="89">
        <v>11.5</v>
      </c>
      <c r="E2519" s="96">
        <v>2543</v>
      </c>
      <c r="F2519" s="89">
        <v>0.5</v>
      </c>
      <c r="G2519" s="89"/>
      <c r="H2519">
        <v>0.59</v>
      </c>
      <c r="I2519" t="s">
        <v>6</v>
      </c>
      <c r="J2519">
        <v>0.8</v>
      </c>
      <c r="K2519">
        <v>5</v>
      </c>
      <c r="L2519">
        <v>2025</v>
      </c>
      <c r="M2519" t="s">
        <v>349</v>
      </c>
      <c r="N2519" s="89" cm="1">
        <f t="array" ref="N2519">IF(ISNUMBER(_34_KNMI_Stations[[#This Row],[Etmaal temperatuur °C]]),IF(_34_KNMI_Stations[[#This Row],[Etmaal temperatuur °C]]&lt;stookgrens[],stookgrens[]-_34_KNMI_Stations[[#This Row],[Etmaal temperatuur °C]],0),"")</f>
        <v>6.5</v>
      </c>
      <c r="O2519" s="89">
        <f>_34_KNMI_Stations[[#This Row],[graaddagen]]*_34_KNMI_Stations[[#This Row],[Gewogen factor]]</f>
        <v>5.2</v>
      </c>
      <c r="P2519" s="89" cm="1">
        <f t="array" ref="P2519">IF(ISNUMBER(_34_KNMI_Stations[[#This Row],[Etmaal temperatuur °C]]),IF(_34_KNMI_Stations[[#This Row],[Etmaal temperatuur °C]]&gt;stookgrens[],_34_KNMI_Stations[[#This Row],[Etmaal temperatuur °C]]-stookgrens[],0),"")</f>
        <v>0</v>
      </c>
    </row>
    <row r="2520" spans="1:16" x14ac:dyDescent="0.25">
      <c r="A2520">
        <v>257</v>
      </c>
      <c r="B2520" s="110">
        <v>45800</v>
      </c>
      <c r="C2520" s="89"/>
      <c r="D2520" s="89">
        <v>10.6</v>
      </c>
      <c r="E2520" s="96">
        <v>1950</v>
      </c>
      <c r="F2520" s="89">
        <v>1.2</v>
      </c>
      <c r="G2520" s="89"/>
      <c r="H2520">
        <v>0.68</v>
      </c>
      <c r="I2520" t="s">
        <v>6</v>
      </c>
      <c r="J2520">
        <v>0.8</v>
      </c>
      <c r="K2520">
        <v>5</v>
      </c>
      <c r="L2520">
        <v>2025</v>
      </c>
      <c r="M2520" t="s">
        <v>349</v>
      </c>
      <c r="N2520" s="89" cm="1">
        <f t="array" ref="N2520">IF(ISNUMBER(_34_KNMI_Stations[[#This Row],[Etmaal temperatuur °C]]),IF(_34_KNMI_Stations[[#This Row],[Etmaal temperatuur °C]]&lt;stookgrens[],stookgrens[]-_34_KNMI_Stations[[#This Row],[Etmaal temperatuur °C]],0),"")</f>
        <v>7.4</v>
      </c>
      <c r="O2520" s="89">
        <f>_34_KNMI_Stations[[#This Row],[graaddagen]]*_34_KNMI_Stations[[#This Row],[Gewogen factor]]</f>
        <v>5.9200000000000008</v>
      </c>
      <c r="P2520" s="89" cm="1">
        <f t="array" ref="P2520">IF(ISNUMBER(_34_KNMI_Stations[[#This Row],[Etmaal temperatuur °C]]),IF(_34_KNMI_Stations[[#This Row],[Etmaal temperatuur °C]]&gt;stookgrens[],_34_KNMI_Stations[[#This Row],[Etmaal temperatuur °C]]-stookgrens[],0),"")</f>
        <v>0</v>
      </c>
    </row>
    <row r="2521" spans="1:16" x14ac:dyDescent="0.25">
      <c r="A2521">
        <v>257</v>
      </c>
      <c r="B2521" s="110">
        <v>45801</v>
      </c>
      <c r="C2521" s="89"/>
      <c r="D2521" s="89">
        <v>13.2</v>
      </c>
      <c r="E2521" s="96">
        <v>653</v>
      </c>
      <c r="F2521" s="89">
        <v>5.9</v>
      </c>
      <c r="G2521" s="89"/>
      <c r="H2521">
        <v>0.88</v>
      </c>
      <c r="I2521" t="s">
        <v>6</v>
      </c>
      <c r="J2521">
        <v>0.8</v>
      </c>
      <c r="K2521">
        <v>5</v>
      </c>
      <c r="L2521">
        <v>2025</v>
      </c>
      <c r="M2521" t="s">
        <v>349</v>
      </c>
      <c r="N2521" s="89" cm="1">
        <f t="array" ref="N2521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2521" s="89">
        <f>_34_KNMI_Stations[[#This Row],[graaddagen]]*_34_KNMI_Stations[[#This Row],[Gewogen factor]]</f>
        <v>3.8400000000000007</v>
      </c>
      <c r="P2521" s="89" cm="1">
        <f t="array" ref="P2521">IF(ISNUMBER(_34_KNMI_Stations[[#This Row],[Etmaal temperatuur °C]]),IF(_34_KNMI_Stations[[#This Row],[Etmaal temperatuur °C]]&gt;stookgrens[],_34_KNMI_Stations[[#This Row],[Etmaal temperatuur °C]]-stookgrens[],0),"")</f>
        <v>0</v>
      </c>
    </row>
    <row r="2522" spans="1:16" x14ac:dyDescent="0.25">
      <c r="A2522">
        <v>257</v>
      </c>
      <c r="B2522" s="110">
        <v>45802</v>
      </c>
      <c r="C2522" s="89"/>
      <c r="D2522" s="89">
        <v>14.5</v>
      </c>
      <c r="E2522" s="96">
        <v>1474</v>
      </c>
      <c r="F2522" s="89">
        <v>1.3</v>
      </c>
      <c r="G2522" s="89"/>
      <c r="H2522">
        <v>0.86</v>
      </c>
      <c r="I2522" t="s">
        <v>6</v>
      </c>
      <c r="J2522">
        <v>0.8</v>
      </c>
      <c r="K2522">
        <v>5</v>
      </c>
      <c r="L2522">
        <v>2025</v>
      </c>
      <c r="M2522" t="s">
        <v>349</v>
      </c>
      <c r="N2522" s="89" cm="1">
        <f t="array" ref="N2522">IF(ISNUMBER(_34_KNMI_Stations[[#This Row],[Etmaal temperatuur °C]]),IF(_34_KNMI_Stations[[#This Row],[Etmaal temperatuur °C]]&lt;stookgrens[],stookgrens[]-_34_KNMI_Stations[[#This Row],[Etmaal temperatuur °C]],0),"")</f>
        <v>3.5</v>
      </c>
      <c r="O2522" s="89">
        <f>_34_KNMI_Stations[[#This Row],[graaddagen]]*_34_KNMI_Stations[[#This Row],[Gewogen factor]]</f>
        <v>2.8000000000000003</v>
      </c>
      <c r="P2522" s="89" cm="1">
        <f t="array" ref="P2522">IF(ISNUMBER(_34_KNMI_Stations[[#This Row],[Etmaal temperatuur °C]]),IF(_34_KNMI_Stations[[#This Row],[Etmaal temperatuur °C]]&gt;stookgrens[],_34_KNMI_Stations[[#This Row],[Etmaal temperatuur °C]]-stookgrens[],0),"")</f>
        <v>0</v>
      </c>
    </row>
    <row r="2523" spans="1:16" x14ac:dyDescent="0.25">
      <c r="A2523">
        <v>257</v>
      </c>
      <c r="B2523" s="110">
        <v>45803</v>
      </c>
      <c r="C2523" s="89"/>
      <c r="D2523" s="89">
        <v>14.5</v>
      </c>
      <c r="E2523" s="96">
        <v>2494</v>
      </c>
      <c r="F2523" s="89">
        <v>0.1</v>
      </c>
      <c r="G2523" s="89"/>
      <c r="H2523">
        <v>0.74</v>
      </c>
      <c r="I2523" t="s">
        <v>6</v>
      </c>
      <c r="J2523">
        <v>0.8</v>
      </c>
      <c r="K2523">
        <v>5</v>
      </c>
      <c r="L2523">
        <v>2025</v>
      </c>
      <c r="M2523" t="s">
        <v>350</v>
      </c>
      <c r="N2523" s="89" cm="1">
        <f t="array" ref="N2523">IF(ISNUMBER(_34_KNMI_Stations[[#This Row],[Etmaal temperatuur °C]]),IF(_34_KNMI_Stations[[#This Row],[Etmaal temperatuur °C]]&lt;stookgrens[],stookgrens[]-_34_KNMI_Stations[[#This Row],[Etmaal temperatuur °C]],0),"")</f>
        <v>3.5</v>
      </c>
      <c r="O2523" s="89">
        <f>_34_KNMI_Stations[[#This Row],[graaddagen]]*_34_KNMI_Stations[[#This Row],[Gewogen factor]]</f>
        <v>2.8000000000000003</v>
      </c>
      <c r="P2523" s="89" cm="1">
        <f t="array" ref="P2523">IF(ISNUMBER(_34_KNMI_Stations[[#This Row],[Etmaal temperatuur °C]]),IF(_34_KNMI_Stations[[#This Row],[Etmaal temperatuur °C]]&gt;stookgrens[],_34_KNMI_Stations[[#This Row],[Etmaal temperatuur °C]]-stookgrens[],0),"")</f>
        <v>0</v>
      </c>
    </row>
    <row r="2524" spans="1:16" x14ac:dyDescent="0.25">
      <c r="A2524">
        <v>257</v>
      </c>
      <c r="B2524" s="110">
        <v>45804</v>
      </c>
      <c r="C2524" s="89"/>
      <c r="D2524" s="89">
        <v>14.3</v>
      </c>
      <c r="E2524" s="96">
        <v>1377</v>
      </c>
      <c r="F2524" s="89">
        <v>15.5</v>
      </c>
      <c r="G2524" s="89"/>
      <c r="H2524">
        <v>0.88</v>
      </c>
      <c r="I2524" t="s">
        <v>6</v>
      </c>
      <c r="J2524">
        <v>0.8</v>
      </c>
      <c r="K2524">
        <v>5</v>
      </c>
      <c r="L2524">
        <v>2025</v>
      </c>
      <c r="M2524" t="s">
        <v>350</v>
      </c>
      <c r="N2524" s="89" cm="1">
        <f t="array" ref="N2524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2524" s="89">
        <f>_34_KNMI_Stations[[#This Row],[graaddagen]]*_34_KNMI_Stations[[#This Row],[Gewogen factor]]</f>
        <v>2.9599999999999995</v>
      </c>
      <c r="P2524" s="89" cm="1">
        <f t="array" ref="P2524">IF(ISNUMBER(_34_KNMI_Stations[[#This Row],[Etmaal temperatuur °C]]),IF(_34_KNMI_Stations[[#This Row],[Etmaal temperatuur °C]]&gt;stookgrens[],_34_KNMI_Stations[[#This Row],[Etmaal temperatuur °C]]-stookgrens[],0),"")</f>
        <v>0</v>
      </c>
    </row>
    <row r="2525" spans="1:16" x14ac:dyDescent="0.25">
      <c r="A2525">
        <v>257</v>
      </c>
      <c r="B2525" s="110">
        <v>45805</v>
      </c>
      <c r="C2525" s="89"/>
      <c r="D2525" s="89">
        <v>13.7</v>
      </c>
      <c r="E2525" s="96">
        <v>1671</v>
      </c>
      <c r="F2525" s="89">
        <v>3.8</v>
      </c>
      <c r="G2525" s="89"/>
      <c r="H2525">
        <v>0.88</v>
      </c>
      <c r="I2525" t="s">
        <v>6</v>
      </c>
      <c r="J2525">
        <v>0.8</v>
      </c>
      <c r="K2525">
        <v>5</v>
      </c>
      <c r="L2525">
        <v>2025</v>
      </c>
      <c r="M2525" t="s">
        <v>350</v>
      </c>
      <c r="N2525" s="89" cm="1">
        <f t="array" ref="N2525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2525" s="89">
        <f>_34_KNMI_Stations[[#This Row],[graaddagen]]*_34_KNMI_Stations[[#This Row],[Gewogen factor]]</f>
        <v>3.4400000000000008</v>
      </c>
      <c r="P2525" s="89" cm="1">
        <f t="array" ref="P2525">IF(ISNUMBER(_34_KNMI_Stations[[#This Row],[Etmaal temperatuur °C]]),IF(_34_KNMI_Stations[[#This Row],[Etmaal temperatuur °C]]&gt;stookgrens[],_34_KNMI_Stations[[#This Row],[Etmaal temperatuur °C]]-stookgrens[],0),"")</f>
        <v>0</v>
      </c>
    </row>
    <row r="2526" spans="1:16" x14ac:dyDescent="0.25">
      <c r="A2526">
        <v>257</v>
      </c>
      <c r="B2526" s="110">
        <v>45806</v>
      </c>
      <c r="C2526" s="89"/>
      <c r="D2526" s="89">
        <v>13.9</v>
      </c>
      <c r="E2526" s="96">
        <v>713</v>
      </c>
      <c r="F2526" s="89">
        <v>2.6</v>
      </c>
      <c r="G2526" s="89"/>
      <c r="H2526">
        <v>0.92</v>
      </c>
      <c r="I2526" t="s">
        <v>6</v>
      </c>
      <c r="J2526">
        <v>0.8</v>
      </c>
      <c r="K2526">
        <v>5</v>
      </c>
      <c r="L2526">
        <v>2025</v>
      </c>
      <c r="M2526" t="s">
        <v>350</v>
      </c>
      <c r="N2526" s="89" cm="1">
        <f t="array" ref="N2526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2526" s="89">
        <f>_34_KNMI_Stations[[#This Row],[graaddagen]]*_34_KNMI_Stations[[#This Row],[Gewogen factor]]</f>
        <v>3.28</v>
      </c>
      <c r="P2526" s="89" cm="1">
        <f t="array" ref="P2526">IF(ISNUMBER(_34_KNMI_Stations[[#This Row],[Etmaal temperatuur °C]]),IF(_34_KNMI_Stations[[#This Row],[Etmaal temperatuur °C]]&gt;stookgrens[],_34_KNMI_Stations[[#This Row],[Etmaal temperatuur °C]]-stookgrens[],0),"")</f>
        <v>0</v>
      </c>
    </row>
    <row r="2527" spans="1:16" x14ac:dyDescent="0.25">
      <c r="A2527">
        <v>257</v>
      </c>
      <c r="B2527" s="110">
        <v>45807</v>
      </c>
      <c r="C2527" s="89"/>
      <c r="D2527" s="89">
        <v>14.2</v>
      </c>
      <c r="E2527" s="96">
        <v>1400</v>
      </c>
      <c r="F2527" s="89">
        <v>0</v>
      </c>
      <c r="G2527" s="89"/>
      <c r="H2527">
        <v>0.93</v>
      </c>
      <c r="I2527" t="s">
        <v>6</v>
      </c>
      <c r="J2527">
        <v>0.8</v>
      </c>
      <c r="K2527">
        <v>5</v>
      </c>
      <c r="L2527">
        <v>2025</v>
      </c>
      <c r="M2527" t="s">
        <v>350</v>
      </c>
      <c r="N2527" s="89" cm="1">
        <f t="array" ref="N2527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2527" s="89">
        <f>_34_KNMI_Stations[[#This Row],[graaddagen]]*_34_KNMI_Stations[[#This Row],[Gewogen factor]]</f>
        <v>3.0400000000000009</v>
      </c>
      <c r="P2527" s="89" cm="1">
        <f t="array" ref="P2527">IF(ISNUMBER(_34_KNMI_Stations[[#This Row],[Etmaal temperatuur °C]]),IF(_34_KNMI_Stations[[#This Row],[Etmaal temperatuur °C]]&gt;stookgrens[],_34_KNMI_Stations[[#This Row],[Etmaal temperatuur °C]]-stookgrens[],0),"")</f>
        <v>0</v>
      </c>
    </row>
    <row r="2528" spans="1:16" x14ac:dyDescent="0.25">
      <c r="A2528">
        <v>257</v>
      </c>
      <c r="B2528" s="110">
        <v>45808</v>
      </c>
      <c r="C2528" s="89"/>
      <c r="D2528" s="89">
        <v>16.8</v>
      </c>
      <c r="E2528" s="96">
        <v>2227</v>
      </c>
      <c r="F2528" s="89">
        <v>0</v>
      </c>
      <c r="G2528" s="89"/>
      <c r="H2528">
        <v>0.82</v>
      </c>
      <c r="I2528" t="s">
        <v>6</v>
      </c>
      <c r="J2528">
        <v>0.8</v>
      </c>
      <c r="K2528">
        <v>5</v>
      </c>
      <c r="L2528">
        <v>2025</v>
      </c>
      <c r="M2528" t="s">
        <v>350</v>
      </c>
      <c r="N2528" s="89" cm="1">
        <f t="array" ref="N2528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2528" s="89">
        <f>_34_KNMI_Stations[[#This Row],[graaddagen]]*_34_KNMI_Stations[[#This Row],[Gewogen factor]]</f>
        <v>0.95999999999999952</v>
      </c>
      <c r="P2528" s="89" cm="1">
        <f t="array" ref="P2528">IF(ISNUMBER(_34_KNMI_Stations[[#This Row],[Etmaal temperatuur °C]]),IF(_34_KNMI_Stations[[#This Row],[Etmaal temperatuur °C]]&gt;stookgrens[],_34_KNMI_Stations[[#This Row],[Etmaal temperatuur °C]]-stookgrens[],0),"")</f>
        <v>0</v>
      </c>
    </row>
    <row r="2529" spans="1:16" x14ac:dyDescent="0.25">
      <c r="A2529">
        <v>257</v>
      </c>
      <c r="B2529" s="110">
        <v>45809</v>
      </c>
      <c r="C2529" s="89"/>
      <c r="D2529" s="89">
        <v>15.7</v>
      </c>
      <c r="E2529" s="96">
        <v>2241</v>
      </c>
      <c r="F2529" s="89">
        <v>0</v>
      </c>
      <c r="G2529" s="89"/>
      <c r="H2529">
        <v>0.81</v>
      </c>
      <c r="I2529" t="s">
        <v>6</v>
      </c>
      <c r="J2529">
        <v>0.8</v>
      </c>
      <c r="K2529">
        <v>6</v>
      </c>
      <c r="L2529">
        <v>2025</v>
      </c>
      <c r="M2529" t="s">
        <v>350</v>
      </c>
      <c r="N2529" s="89" cm="1">
        <f t="array" ref="N2529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2529" s="89">
        <f>_34_KNMI_Stations[[#This Row],[graaddagen]]*_34_KNMI_Stations[[#This Row],[Gewogen factor]]</f>
        <v>1.8400000000000007</v>
      </c>
      <c r="P2529" s="89" cm="1">
        <f t="array" ref="P2529">IF(ISNUMBER(_34_KNMI_Stations[[#This Row],[Etmaal temperatuur °C]]),IF(_34_KNMI_Stations[[#This Row],[Etmaal temperatuur °C]]&gt;stookgrens[],_34_KNMI_Stations[[#This Row],[Etmaal temperatuur °C]]-stookgrens[],0),"")</f>
        <v>0</v>
      </c>
    </row>
    <row r="2530" spans="1:16" x14ac:dyDescent="0.25">
      <c r="A2530">
        <v>257</v>
      </c>
      <c r="B2530" s="110">
        <v>45810</v>
      </c>
      <c r="C2530" s="89"/>
      <c r="D2530" s="89">
        <v>14.2</v>
      </c>
      <c r="E2530" s="96">
        <v>2537</v>
      </c>
      <c r="F2530" s="89">
        <v>0</v>
      </c>
      <c r="G2530" s="89"/>
      <c r="H2530">
        <v>0.79</v>
      </c>
      <c r="I2530" t="s">
        <v>6</v>
      </c>
      <c r="J2530">
        <v>0.8</v>
      </c>
      <c r="K2530">
        <v>6</v>
      </c>
      <c r="L2530">
        <v>2025</v>
      </c>
      <c r="M2530" t="s">
        <v>351</v>
      </c>
      <c r="N2530" s="89" cm="1">
        <f t="array" ref="N2530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2530" s="89">
        <f>_34_KNMI_Stations[[#This Row],[graaddagen]]*_34_KNMI_Stations[[#This Row],[Gewogen factor]]</f>
        <v>3.0400000000000009</v>
      </c>
      <c r="P2530" s="89" cm="1">
        <f t="array" ref="P2530">IF(ISNUMBER(_34_KNMI_Stations[[#This Row],[Etmaal temperatuur °C]]),IF(_34_KNMI_Stations[[#This Row],[Etmaal temperatuur °C]]&gt;stookgrens[],_34_KNMI_Stations[[#This Row],[Etmaal temperatuur °C]]-stookgrens[],0),"")</f>
        <v>0</v>
      </c>
    </row>
    <row r="2531" spans="1:16" x14ac:dyDescent="0.25">
      <c r="A2531">
        <v>257</v>
      </c>
      <c r="B2531" s="110">
        <v>45811</v>
      </c>
      <c r="C2531" s="89"/>
      <c r="D2531" s="89">
        <v>16</v>
      </c>
      <c r="E2531" s="96">
        <v>2190</v>
      </c>
      <c r="F2531" s="89">
        <v>0.1</v>
      </c>
      <c r="G2531" s="89"/>
      <c r="H2531">
        <v>0.67</v>
      </c>
      <c r="I2531" t="s">
        <v>6</v>
      </c>
      <c r="J2531">
        <v>0.8</v>
      </c>
      <c r="K2531">
        <v>6</v>
      </c>
      <c r="L2531">
        <v>2025</v>
      </c>
      <c r="M2531" t="s">
        <v>351</v>
      </c>
      <c r="N2531" s="89" cm="1">
        <f t="array" ref="N2531">IF(ISNUMBER(_34_KNMI_Stations[[#This Row],[Etmaal temperatuur °C]]),IF(_34_KNMI_Stations[[#This Row],[Etmaal temperatuur °C]]&lt;stookgrens[],stookgrens[]-_34_KNMI_Stations[[#This Row],[Etmaal temperatuur °C]],0),"")</f>
        <v>2</v>
      </c>
      <c r="O2531" s="89">
        <f>_34_KNMI_Stations[[#This Row],[graaddagen]]*_34_KNMI_Stations[[#This Row],[Gewogen factor]]</f>
        <v>1.6</v>
      </c>
      <c r="P2531" s="89" cm="1">
        <f t="array" ref="P2531">IF(ISNUMBER(_34_KNMI_Stations[[#This Row],[Etmaal temperatuur °C]]),IF(_34_KNMI_Stations[[#This Row],[Etmaal temperatuur °C]]&gt;stookgrens[],_34_KNMI_Stations[[#This Row],[Etmaal temperatuur °C]]-stookgrens[],0),"")</f>
        <v>0</v>
      </c>
    </row>
    <row r="2532" spans="1:16" x14ac:dyDescent="0.25">
      <c r="A2532">
        <v>257</v>
      </c>
      <c r="B2532" s="110">
        <v>45812</v>
      </c>
      <c r="C2532" s="89"/>
      <c r="D2532" s="89">
        <v>14.9</v>
      </c>
      <c r="E2532" s="96">
        <v>2068</v>
      </c>
      <c r="F2532" s="89">
        <v>4.9000000000000004</v>
      </c>
      <c r="G2532" s="89"/>
      <c r="H2532">
        <v>0.76</v>
      </c>
      <c r="I2532" t="s">
        <v>6</v>
      </c>
      <c r="J2532">
        <v>0.8</v>
      </c>
      <c r="K2532">
        <v>6</v>
      </c>
      <c r="L2532">
        <v>2025</v>
      </c>
      <c r="M2532" t="s">
        <v>351</v>
      </c>
      <c r="N2532" s="89" cm="1">
        <f t="array" ref="N2532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2532" s="89">
        <f>_34_KNMI_Stations[[#This Row],[graaddagen]]*_34_KNMI_Stations[[#This Row],[Gewogen factor]]</f>
        <v>2.48</v>
      </c>
      <c r="P2532" s="89" cm="1">
        <f t="array" ref="P2532">IF(ISNUMBER(_34_KNMI_Stations[[#This Row],[Etmaal temperatuur °C]]),IF(_34_KNMI_Stations[[#This Row],[Etmaal temperatuur °C]]&gt;stookgrens[],_34_KNMI_Stations[[#This Row],[Etmaal temperatuur °C]]-stookgrens[],0),"")</f>
        <v>0</v>
      </c>
    </row>
    <row r="2533" spans="1:16" x14ac:dyDescent="0.25">
      <c r="A2533">
        <v>257</v>
      </c>
      <c r="B2533" s="110">
        <v>45813</v>
      </c>
      <c r="C2533" s="89"/>
      <c r="D2533" s="89">
        <v>15.2</v>
      </c>
      <c r="E2533" s="96">
        <v>1513</v>
      </c>
      <c r="F2533" s="89">
        <v>9</v>
      </c>
      <c r="G2533" s="89"/>
      <c r="H2533">
        <v>0.8</v>
      </c>
      <c r="I2533" t="s">
        <v>6</v>
      </c>
      <c r="J2533">
        <v>0.8</v>
      </c>
      <c r="K2533">
        <v>6</v>
      </c>
      <c r="L2533">
        <v>2025</v>
      </c>
      <c r="M2533" t="s">
        <v>351</v>
      </c>
      <c r="N2533" s="89" cm="1">
        <f t="array" ref="N2533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2533" s="89">
        <f>_34_KNMI_Stations[[#This Row],[graaddagen]]*_34_KNMI_Stations[[#This Row],[Gewogen factor]]</f>
        <v>2.2400000000000007</v>
      </c>
      <c r="P2533" s="89" cm="1">
        <f t="array" ref="P2533">IF(ISNUMBER(_34_KNMI_Stations[[#This Row],[Etmaal temperatuur °C]]),IF(_34_KNMI_Stations[[#This Row],[Etmaal temperatuur °C]]&gt;stookgrens[],_34_KNMI_Stations[[#This Row],[Etmaal temperatuur °C]]-stookgrens[],0),"")</f>
        <v>0</v>
      </c>
    </row>
    <row r="2534" spans="1:16" x14ac:dyDescent="0.25">
      <c r="A2534">
        <v>257</v>
      </c>
      <c r="B2534" s="110">
        <v>45814</v>
      </c>
      <c r="C2534" s="89"/>
      <c r="D2534" s="89">
        <v>14.9</v>
      </c>
      <c r="E2534" s="96">
        <v>2186</v>
      </c>
      <c r="F2534" s="89">
        <v>0.6</v>
      </c>
      <c r="G2534" s="89"/>
      <c r="H2534">
        <v>0.79</v>
      </c>
      <c r="I2534" t="s">
        <v>6</v>
      </c>
      <c r="J2534">
        <v>0.8</v>
      </c>
      <c r="K2534">
        <v>6</v>
      </c>
      <c r="L2534">
        <v>2025</v>
      </c>
      <c r="M2534" t="s">
        <v>351</v>
      </c>
      <c r="N2534" s="89" cm="1">
        <f t="array" ref="N2534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2534" s="89">
        <f>_34_KNMI_Stations[[#This Row],[graaddagen]]*_34_KNMI_Stations[[#This Row],[Gewogen factor]]</f>
        <v>2.48</v>
      </c>
      <c r="P2534" s="89" cm="1">
        <f t="array" ref="P2534">IF(ISNUMBER(_34_KNMI_Stations[[#This Row],[Etmaal temperatuur °C]]),IF(_34_KNMI_Stations[[#This Row],[Etmaal temperatuur °C]]&gt;stookgrens[],_34_KNMI_Stations[[#This Row],[Etmaal temperatuur °C]]-stookgrens[],0),"")</f>
        <v>0</v>
      </c>
    </row>
    <row r="2535" spans="1:16" x14ac:dyDescent="0.25">
      <c r="A2535">
        <v>257</v>
      </c>
      <c r="B2535" s="110">
        <v>45815</v>
      </c>
      <c r="C2535" s="89"/>
      <c r="D2535" s="89">
        <v>13.6</v>
      </c>
      <c r="E2535" s="96">
        <v>1281</v>
      </c>
      <c r="F2535" s="89">
        <v>25</v>
      </c>
      <c r="G2535" s="89"/>
      <c r="H2535">
        <v>0.86</v>
      </c>
      <c r="I2535" t="s">
        <v>6</v>
      </c>
      <c r="J2535">
        <v>0.8</v>
      </c>
      <c r="K2535">
        <v>6</v>
      </c>
      <c r="L2535">
        <v>2025</v>
      </c>
      <c r="M2535" t="s">
        <v>351</v>
      </c>
      <c r="N2535" s="89" cm="1">
        <f t="array" ref="N2535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2535" s="89">
        <f>_34_KNMI_Stations[[#This Row],[graaddagen]]*_34_KNMI_Stations[[#This Row],[Gewogen factor]]</f>
        <v>3.5200000000000005</v>
      </c>
      <c r="P2535" s="89" cm="1">
        <f t="array" ref="P2535">IF(ISNUMBER(_34_KNMI_Stations[[#This Row],[Etmaal temperatuur °C]]),IF(_34_KNMI_Stations[[#This Row],[Etmaal temperatuur °C]]&gt;stookgrens[],_34_KNMI_Stations[[#This Row],[Etmaal temperatuur °C]]-stookgrens[],0),"")</f>
        <v>0</v>
      </c>
    </row>
    <row r="2536" spans="1:16" x14ac:dyDescent="0.25">
      <c r="A2536">
        <v>257</v>
      </c>
      <c r="B2536" s="110">
        <v>45816</v>
      </c>
      <c r="C2536" s="89"/>
      <c r="D2536" s="89">
        <v>12.7</v>
      </c>
      <c r="E2536" s="96">
        <v>1509</v>
      </c>
      <c r="F2536" s="89">
        <v>17.100000000000001</v>
      </c>
      <c r="G2536" s="89"/>
      <c r="H2536">
        <v>0.8</v>
      </c>
      <c r="I2536" t="s">
        <v>6</v>
      </c>
      <c r="J2536">
        <v>0.8</v>
      </c>
      <c r="K2536">
        <v>6</v>
      </c>
      <c r="L2536">
        <v>2025</v>
      </c>
      <c r="M2536" t="s">
        <v>351</v>
      </c>
      <c r="N2536" s="89" cm="1">
        <f t="array" ref="N2536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2536" s="89">
        <f>_34_KNMI_Stations[[#This Row],[graaddagen]]*_34_KNMI_Stations[[#This Row],[Gewogen factor]]</f>
        <v>4.2400000000000011</v>
      </c>
      <c r="P2536" s="89" cm="1">
        <f t="array" ref="P2536">IF(ISNUMBER(_34_KNMI_Stations[[#This Row],[Etmaal temperatuur °C]]),IF(_34_KNMI_Stations[[#This Row],[Etmaal temperatuur °C]]&gt;stookgrens[],_34_KNMI_Stations[[#This Row],[Etmaal temperatuur °C]]-stookgrens[],0),"")</f>
        <v>0</v>
      </c>
    </row>
    <row r="2537" spans="1:16" x14ac:dyDescent="0.25">
      <c r="A2537">
        <v>257</v>
      </c>
      <c r="B2537" s="110">
        <v>45817</v>
      </c>
      <c r="C2537" s="89"/>
      <c r="D2537" s="89">
        <v>15.2</v>
      </c>
      <c r="E2537" s="96">
        <v>2393</v>
      </c>
      <c r="F2537" s="89">
        <v>0</v>
      </c>
      <c r="G2537" s="89"/>
      <c r="H2537">
        <v>0.75</v>
      </c>
      <c r="I2537" t="s">
        <v>6</v>
      </c>
      <c r="J2537">
        <v>0.8</v>
      </c>
      <c r="K2537">
        <v>6</v>
      </c>
      <c r="L2537">
        <v>2025</v>
      </c>
      <c r="M2537" t="s">
        <v>352</v>
      </c>
      <c r="N2537" s="89" cm="1">
        <f t="array" ref="N2537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2537" s="89">
        <f>_34_KNMI_Stations[[#This Row],[graaddagen]]*_34_KNMI_Stations[[#This Row],[Gewogen factor]]</f>
        <v>2.2400000000000007</v>
      </c>
      <c r="P2537" s="89" cm="1">
        <f t="array" ref="P2537">IF(ISNUMBER(_34_KNMI_Stations[[#This Row],[Etmaal temperatuur °C]]),IF(_34_KNMI_Stations[[#This Row],[Etmaal temperatuur °C]]&gt;stookgrens[],_34_KNMI_Stations[[#This Row],[Etmaal temperatuur °C]]-stookgrens[],0),"")</f>
        <v>0</v>
      </c>
    </row>
    <row r="2538" spans="1:16" x14ac:dyDescent="0.25">
      <c r="A2538">
        <v>257</v>
      </c>
      <c r="B2538" s="110">
        <v>45818</v>
      </c>
      <c r="C2538" s="89"/>
      <c r="D2538" s="89">
        <v>14.5</v>
      </c>
      <c r="E2538" s="96">
        <v>1587</v>
      </c>
      <c r="F2538" s="89">
        <v>1.7</v>
      </c>
      <c r="G2538" s="89"/>
      <c r="H2538">
        <v>0.81</v>
      </c>
      <c r="I2538" t="s">
        <v>6</v>
      </c>
      <c r="J2538">
        <v>0.8</v>
      </c>
      <c r="K2538">
        <v>6</v>
      </c>
      <c r="L2538">
        <v>2025</v>
      </c>
      <c r="M2538" t="s">
        <v>352</v>
      </c>
      <c r="N2538" s="89" cm="1">
        <f t="array" ref="N2538">IF(ISNUMBER(_34_KNMI_Stations[[#This Row],[Etmaal temperatuur °C]]),IF(_34_KNMI_Stations[[#This Row],[Etmaal temperatuur °C]]&lt;stookgrens[],stookgrens[]-_34_KNMI_Stations[[#This Row],[Etmaal temperatuur °C]],0),"")</f>
        <v>3.5</v>
      </c>
      <c r="O2538" s="89">
        <f>_34_KNMI_Stations[[#This Row],[graaddagen]]*_34_KNMI_Stations[[#This Row],[Gewogen factor]]</f>
        <v>2.8000000000000003</v>
      </c>
      <c r="P2538" s="89" cm="1">
        <f t="array" ref="P2538">IF(ISNUMBER(_34_KNMI_Stations[[#This Row],[Etmaal temperatuur °C]]),IF(_34_KNMI_Stations[[#This Row],[Etmaal temperatuur °C]]&gt;stookgrens[],_34_KNMI_Stations[[#This Row],[Etmaal temperatuur °C]]-stookgrens[],0),"")</f>
        <v>0</v>
      </c>
    </row>
    <row r="2539" spans="1:16" x14ac:dyDescent="0.25">
      <c r="A2539">
        <v>257</v>
      </c>
      <c r="B2539" s="110">
        <v>45819</v>
      </c>
      <c r="C2539" s="89"/>
      <c r="D2539" s="89">
        <v>15.3</v>
      </c>
      <c r="E2539" s="96">
        <v>2573</v>
      </c>
      <c r="F2539" s="89">
        <v>0</v>
      </c>
      <c r="G2539" s="89"/>
      <c r="H2539">
        <v>0.72</v>
      </c>
      <c r="I2539" t="s">
        <v>6</v>
      </c>
      <c r="J2539">
        <v>0.8</v>
      </c>
      <c r="K2539">
        <v>6</v>
      </c>
      <c r="L2539">
        <v>2025</v>
      </c>
      <c r="M2539" t="s">
        <v>352</v>
      </c>
      <c r="N2539" s="89" cm="1">
        <f t="array" ref="N2539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2539" s="89">
        <f>_34_KNMI_Stations[[#This Row],[graaddagen]]*_34_KNMI_Stations[[#This Row],[Gewogen factor]]</f>
        <v>2.1599999999999997</v>
      </c>
      <c r="P2539" s="89" cm="1">
        <f t="array" ref="P2539">IF(ISNUMBER(_34_KNMI_Stations[[#This Row],[Etmaal temperatuur °C]]),IF(_34_KNMI_Stations[[#This Row],[Etmaal temperatuur °C]]&gt;stookgrens[],_34_KNMI_Stations[[#This Row],[Etmaal temperatuur °C]]-stookgrens[],0),"")</f>
        <v>0</v>
      </c>
    </row>
    <row r="2540" spans="1:16" x14ac:dyDescent="0.25">
      <c r="A2540">
        <v>257</v>
      </c>
      <c r="B2540" s="110">
        <v>45820</v>
      </c>
      <c r="C2540" s="89"/>
      <c r="D2540" s="89">
        <v>20.100000000000001</v>
      </c>
      <c r="E2540" s="96">
        <v>2891</v>
      </c>
      <c r="F2540" s="89">
        <v>0</v>
      </c>
      <c r="G2540" s="89"/>
      <c r="H2540">
        <v>0.6</v>
      </c>
      <c r="I2540" t="s">
        <v>6</v>
      </c>
      <c r="J2540">
        <v>0.8</v>
      </c>
      <c r="K2540">
        <v>6</v>
      </c>
      <c r="L2540">
        <v>2025</v>
      </c>
      <c r="M2540" t="s">
        <v>352</v>
      </c>
      <c r="N2540" s="89" cm="1">
        <f t="array" ref="N2540">IF(ISNUMBER(_34_KNMI_Stations[[#This Row],[Etmaal temperatuur °C]]),IF(_34_KNMI_Stations[[#This Row],[Etmaal temperatuur °C]]&lt;stookgrens[],stookgrens[]-_34_KNMI_Stations[[#This Row],[Etmaal temperatuur °C]],0),"")</f>
        <v>0</v>
      </c>
      <c r="O2540" s="89">
        <f>_34_KNMI_Stations[[#This Row],[graaddagen]]*_34_KNMI_Stations[[#This Row],[Gewogen factor]]</f>
        <v>0</v>
      </c>
      <c r="P2540" s="89" cm="1">
        <f t="array" ref="P2540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2541" spans="1:16" x14ac:dyDescent="0.25">
      <c r="A2541">
        <v>257</v>
      </c>
      <c r="B2541" s="110">
        <v>45821</v>
      </c>
      <c r="C2541" s="89"/>
      <c r="D2541" s="89">
        <v>23.6</v>
      </c>
      <c r="E2541" s="96">
        <v>2785</v>
      </c>
      <c r="F2541" s="89">
        <v>0</v>
      </c>
      <c r="G2541" s="89"/>
      <c r="H2541">
        <v>0.62</v>
      </c>
      <c r="I2541" t="s">
        <v>6</v>
      </c>
      <c r="J2541">
        <v>0.8</v>
      </c>
      <c r="K2541">
        <v>6</v>
      </c>
      <c r="L2541">
        <v>2025</v>
      </c>
      <c r="M2541" t="s">
        <v>352</v>
      </c>
      <c r="N2541" s="89" cm="1">
        <f t="array" ref="N2541">IF(ISNUMBER(_34_KNMI_Stations[[#This Row],[Etmaal temperatuur °C]]),IF(_34_KNMI_Stations[[#This Row],[Etmaal temperatuur °C]]&lt;stookgrens[],stookgrens[]-_34_KNMI_Stations[[#This Row],[Etmaal temperatuur °C]],0),"")</f>
        <v>0</v>
      </c>
      <c r="O2541" s="89">
        <f>_34_KNMI_Stations[[#This Row],[graaddagen]]*_34_KNMI_Stations[[#This Row],[Gewogen factor]]</f>
        <v>0</v>
      </c>
      <c r="P2541" s="89" cm="1">
        <f t="array" ref="P2541">IF(ISNUMBER(_34_KNMI_Stations[[#This Row],[Etmaal temperatuur °C]]),IF(_34_KNMI_Stations[[#This Row],[Etmaal temperatuur °C]]&gt;stookgrens[],_34_KNMI_Stations[[#This Row],[Etmaal temperatuur °C]]-stookgrens[],0),"")</f>
        <v>5.6000000000000014</v>
      </c>
    </row>
    <row r="2542" spans="1:16" x14ac:dyDescent="0.25">
      <c r="A2542">
        <v>257</v>
      </c>
      <c r="B2542" s="110">
        <v>45822</v>
      </c>
      <c r="C2542" s="89"/>
      <c r="D2542" s="89">
        <v>20.100000000000001</v>
      </c>
      <c r="E2542" s="96">
        <v>2084</v>
      </c>
      <c r="F2542" s="89">
        <v>1</v>
      </c>
      <c r="G2542" s="89"/>
      <c r="H2542">
        <v>0.75</v>
      </c>
      <c r="I2542" t="s">
        <v>6</v>
      </c>
      <c r="J2542">
        <v>0.8</v>
      </c>
      <c r="K2542">
        <v>6</v>
      </c>
      <c r="L2542">
        <v>2025</v>
      </c>
      <c r="M2542" t="s">
        <v>352</v>
      </c>
      <c r="N2542" s="89" cm="1">
        <f t="array" ref="N2542">IF(ISNUMBER(_34_KNMI_Stations[[#This Row],[Etmaal temperatuur °C]]),IF(_34_KNMI_Stations[[#This Row],[Etmaal temperatuur °C]]&lt;stookgrens[],stookgrens[]-_34_KNMI_Stations[[#This Row],[Etmaal temperatuur °C]],0),"")</f>
        <v>0</v>
      </c>
      <c r="O2542" s="89">
        <f>_34_KNMI_Stations[[#This Row],[graaddagen]]*_34_KNMI_Stations[[#This Row],[Gewogen factor]]</f>
        <v>0</v>
      </c>
      <c r="P2542" s="89" cm="1">
        <f t="array" ref="P2542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2543" spans="1:16" x14ac:dyDescent="0.25">
      <c r="A2543">
        <v>257</v>
      </c>
      <c r="B2543" s="110">
        <v>45823</v>
      </c>
      <c r="C2543" s="89"/>
      <c r="D2543" s="89">
        <v>16.899999999999999</v>
      </c>
      <c r="E2543" s="96">
        <v>2866</v>
      </c>
      <c r="F2543" s="89">
        <v>0</v>
      </c>
      <c r="G2543" s="89"/>
      <c r="H2543">
        <v>0.79</v>
      </c>
      <c r="I2543" t="s">
        <v>6</v>
      </c>
      <c r="J2543">
        <v>0.8</v>
      </c>
      <c r="K2543">
        <v>6</v>
      </c>
      <c r="L2543">
        <v>2025</v>
      </c>
      <c r="M2543" t="s">
        <v>352</v>
      </c>
      <c r="N2543" s="89" cm="1">
        <f t="array" ref="N2543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2543" s="89">
        <f>_34_KNMI_Stations[[#This Row],[graaddagen]]*_34_KNMI_Stations[[#This Row],[Gewogen factor]]</f>
        <v>0.88000000000000123</v>
      </c>
      <c r="P2543" s="89" cm="1">
        <f t="array" ref="P2543">IF(ISNUMBER(_34_KNMI_Stations[[#This Row],[Etmaal temperatuur °C]]),IF(_34_KNMI_Stations[[#This Row],[Etmaal temperatuur °C]]&gt;stookgrens[],_34_KNMI_Stations[[#This Row],[Etmaal temperatuur °C]]-stookgrens[],0),"")</f>
        <v>0</v>
      </c>
    </row>
    <row r="2544" spans="1:16" x14ac:dyDescent="0.25">
      <c r="A2544">
        <v>257</v>
      </c>
      <c r="B2544" s="110">
        <v>45824</v>
      </c>
      <c r="C2544" s="89"/>
      <c r="D2544" s="89">
        <v>16.100000000000001</v>
      </c>
      <c r="E2544" s="96">
        <v>2908</v>
      </c>
      <c r="F2544" s="89">
        <v>0</v>
      </c>
      <c r="G2544" s="89"/>
      <c r="H2544">
        <v>0.82</v>
      </c>
      <c r="I2544" t="s">
        <v>6</v>
      </c>
      <c r="J2544">
        <v>0.8</v>
      </c>
      <c r="K2544">
        <v>6</v>
      </c>
      <c r="L2544">
        <v>2025</v>
      </c>
      <c r="M2544" t="s">
        <v>353</v>
      </c>
      <c r="N2544" s="89" cm="1">
        <f t="array" ref="N2544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2544" s="89">
        <f>_34_KNMI_Stations[[#This Row],[graaddagen]]*_34_KNMI_Stations[[#This Row],[Gewogen factor]]</f>
        <v>1.5199999999999989</v>
      </c>
      <c r="P2544" s="89" cm="1">
        <f t="array" ref="P2544">IF(ISNUMBER(_34_KNMI_Stations[[#This Row],[Etmaal temperatuur °C]]),IF(_34_KNMI_Stations[[#This Row],[Etmaal temperatuur °C]]&gt;stookgrens[],_34_KNMI_Stations[[#This Row],[Etmaal temperatuur °C]]-stookgrens[],0),"")</f>
        <v>0</v>
      </c>
    </row>
    <row r="2545" spans="1:16" x14ac:dyDescent="0.25">
      <c r="A2545">
        <v>257</v>
      </c>
      <c r="B2545" s="110">
        <v>45825</v>
      </c>
      <c r="C2545" s="89"/>
      <c r="D2545" s="89">
        <v>16.899999999999999</v>
      </c>
      <c r="E2545" s="96">
        <v>2700</v>
      </c>
      <c r="F2545" s="89">
        <v>0</v>
      </c>
      <c r="G2545" s="89"/>
      <c r="H2545">
        <v>0.78</v>
      </c>
      <c r="I2545" t="s">
        <v>6</v>
      </c>
      <c r="J2545">
        <v>0.8</v>
      </c>
      <c r="K2545">
        <v>6</v>
      </c>
      <c r="L2545">
        <v>2025</v>
      </c>
      <c r="M2545" t="s">
        <v>353</v>
      </c>
      <c r="N2545" s="89" cm="1">
        <f t="array" ref="N2545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2545" s="89">
        <f>_34_KNMI_Stations[[#This Row],[graaddagen]]*_34_KNMI_Stations[[#This Row],[Gewogen factor]]</f>
        <v>0.88000000000000123</v>
      </c>
      <c r="P2545" s="89" cm="1">
        <f t="array" ref="P2545">IF(ISNUMBER(_34_KNMI_Stations[[#This Row],[Etmaal temperatuur °C]]),IF(_34_KNMI_Stations[[#This Row],[Etmaal temperatuur °C]]&gt;stookgrens[],_34_KNMI_Stations[[#This Row],[Etmaal temperatuur °C]]-stookgrens[],0),"")</f>
        <v>0</v>
      </c>
    </row>
    <row r="2546" spans="1:16" x14ac:dyDescent="0.25">
      <c r="A2546">
        <v>257</v>
      </c>
      <c r="B2546" s="110">
        <v>45826</v>
      </c>
      <c r="C2546" s="89"/>
      <c r="D2546" s="89">
        <v>16.8</v>
      </c>
      <c r="E2546" s="96">
        <v>2872</v>
      </c>
      <c r="F2546" s="89">
        <v>0</v>
      </c>
      <c r="G2546" s="89"/>
      <c r="H2546">
        <v>0.84</v>
      </c>
      <c r="I2546" t="s">
        <v>6</v>
      </c>
      <c r="J2546">
        <v>0.8</v>
      </c>
      <c r="K2546">
        <v>6</v>
      </c>
      <c r="L2546">
        <v>2025</v>
      </c>
      <c r="M2546" t="s">
        <v>353</v>
      </c>
      <c r="N2546" s="89" cm="1">
        <f t="array" ref="N2546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2546" s="89">
        <f>_34_KNMI_Stations[[#This Row],[graaddagen]]*_34_KNMI_Stations[[#This Row],[Gewogen factor]]</f>
        <v>0.95999999999999952</v>
      </c>
      <c r="P2546" s="89" cm="1">
        <f t="array" ref="P2546">IF(ISNUMBER(_34_KNMI_Stations[[#This Row],[Etmaal temperatuur °C]]),IF(_34_KNMI_Stations[[#This Row],[Etmaal temperatuur °C]]&gt;stookgrens[],_34_KNMI_Stations[[#This Row],[Etmaal temperatuur °C]]-stookgrens[],0),"")</f>
        <v>0</v>
      </c>
    </row>
    <row r="2547" spans="1:16" x14ac:dyDescent="0.25">
      <c r="A2547">
        <v>257</v>
      </c>
      <c r="B2547" s="110">
        <v>45827</v>
      </c>
      <c r="C2547" s="89"/>
      <c r="D2547" s="89">
        <v>17.2</v>
      </c>
      <c r="E2547" s="96">
        <v>1853</v>
      </c>
      <c r="F2547" s="89">
        <v>0</v>
      </c>
      <c r="G2547" s="89"/>
      <c r="H2547">
        <v>0.72</v>
      </c>
      <c r="I2547" t="s">
        <v>6</v>
      </c>
      <c r="J2547">
        <v>0.8</v>
      </c>
      <c r="K2547">
        <v>6</v>
      </c>
      <c r="L2547">
        <v>2025</v>
      </c>
      <c r="M2547" t="s">
        <v>353</v>
      </c>
      <c r="N2547" s="89" cm="1">
        <f t="array" ref="N2547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2547" s="89">
        <f>_34_KNMI_Stations[[#This Row],[graaddagen]]*_34_KNMI_Stations[[#This Row],[Gewogen factor]]</f>
        <v>0.64000000000000057</v>
      </c>
      <c r="P2547" s="89" cm="1">
        <f t="array" ref="P2547">IF(ISNUMBER(_34_KNMI_Stations[[#This Row],[Etmaal temperatuur °C]]),IF(_34_KNMI_Stations[[#This Row],[Etmaal temperatuur °C]]&gt;stookgrens[],_34_KNMI_Stations[[#This Row],[Etmaal temperatuur °C]]-stookgrens[],0),"")</f>
        <v>0</v>
      </c>
    </row>
    <row r="2548" spans="1:16" x14ac:dyDescent="0.25">
      <c r="A2548">
        <v>257</v>
      </c>
      <c r="B2548" s="110">
        <v>45828</v>
      </c>
      <c r="C2548" s="89"/>
      <c r="D2548" s="89">
        <v>19.2</v>
      </c>
      <c r="E2548" s="96">
        <v>2818</v>
      </c>
      <c r="F2548" s="89">
        <v>0</v>
      </c>
      <c r="G2548" s="89"/>
      <c r="H2548">
        <v>0.6</v>
      </c>
      <c r="I2548" t="s">
        <v>6</v>
      </c>
      <c r="J2548">
        <v>0.8</v>
      </c>
      <c r="K2548">
        <v>6</v>
      </c>
      <c r="L2548">
        <v>2025</v>
      </c>
      <c r="M2548" t="s">
        <v>353</v>
      </c>
      <c r="N2548" s="89" cm="1">
        <f t="array" ref="N2548">IF(ISNUMBER(_34_KNMI_Stations[[#This Row],[Etmaal temperatuur °C]]),IF(_34_KNMI_Stations[[#This Row],[Etmaal temperatuur °C]]&lt;stookgrens[],stookgrens[]-_34_KNMI_Stations[[#This Row],[Etmaal temperatuur °C]],0),"")</f>
        <v>0</v>
      </c>
      <c r="O2548" s="89">
        <f>_34_KNMI_Stations[[#This Row],[graaddagen]]*_34_KNMI_Stations[[#This Row],[Gewogen factor]]</f>
        <v>0</v>
      </c>
      <c r="P2548" s="89" cm="1">
        <f t="array" ref="P2548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2549" spans="1:16" x14ac:dyDescent="0.25">
      <c r="A2549">
        <v>257</v>
      </c>
      <c r="B2549" s="110">
        <v>45829</v>
      </c>
      <c r="C2549" s="89"/>
      <c r="D2549" s="89">
        <v>22.8</v>
      </c>
      <c r="E2549" s="96">
        <v>2939</v>
      </c>
      <c r="F2549" s="89">
        <v>0</v>
      </c>
      <c r="G2549" s="89"/>
      <c r="H2549">
        <v>0.53</v>
      </c>
      <c r="I2549" t="s">
        <v>6</v>
      </c>
      <c r="J2549">
        <v>0.8</v>
      </c>
      <c r="K2549">
        <v>6</v>
      </c>
      <c r="L2549">
        <v>2025</v>
      </c>
      <c r="M2549" t="s">
        <v>353</v>
      </c>
      <c r="N2549" s="89" cm="1">
        <f t="array" ref="N2549">IF(ISNUMBER(_34_KNMI_Stations[[#This Row],[Etmaal temperatuur °C]]),IF(_34_KNMI_Stations[[#This Row],[Etmaal temperatuur °C]]&lt;stookgrens[],stookgrens[]-_34_KNMI_Stations[[#This Row],[Etmaal temperatuur °C]],0),"")</f>
        <v>0</v>
      </c>
      <c r="O2549" s="89">
        <f>_34_KNMI_Stations[[#This Row],[graaddagen]]*_34_KNMI_Stations[[#This Row],[Gewogen factor]]</f>
        <v>0</v>
      </c>
      <c r="P2549" s="89" cm="1">
        <f t="array" ref="P2549">IF(ISNUMBER(_34_KNMI_Stations[[#This Row],[Etmaal temperatuur °C]]),IF(_34_KNMI_Stations[[#This Row],[Etmaal temperatuur °C]]&gt;stookgrens[],_34_KNMI_Stations[[#This Row],[Etmaal temperatuur °C]]-stookgrens[],0),"")</f>
        <v>4.8000000000000007</v>
      </c>
    </row>
    <row r="2550" spans="1:16" x14ac:dyDescent="0.25">
      <c r="A2550">
        <v>257</v>
      </c>
      <c r="B2550" s="110">
        <v>45830</v>
      </c>
      <c r="C2550" s="89"/>
      <c r="D2550" s="89">
        <v>20.9</v>
      </c>
      <c r="E2550" s="96">
        <v>1935</v>
      </c>
      <c r="F2550" s="89">
        <v>0.3</v>
      </c>
      <c r="G2550" s="89"/>
      <c r="H2550">
        <v>0.68</v>
      </c>
      <c r="I2550" t="s">
        <v>6</v>
      </c>
      <c r="J2550">
        <v>0.8</v>
      </c>
      <c r="K2550">
        <v>6</v>
      </c>
      <c r="L2550">
        <v>2025</v>
      </c>
      <c r="M2550" t="s">
        <v>353</v>
      </c>
      <c r="N2550" s="89" cm="1">
        <f t="array" ref="N2550">IF(ISNUMBER(_34_KNMI_Stations[[#This Row],[Etmaal temperatuur °C]]),IF(_34_KNMI_Stations[[#This Row],[Etmaal temperatuur °C]]&lt;stookgrens[],stookgrens[]-_34_KNMI_Stations[[#This Row],[Etmaal temperatuur °C]],0),"")</f>
        <v>0</v>
      </c>
      <c r="O2550" s="89">
        <f>_34_KNMI_Stations[[#This Row],[graaddagen]]*_34_KNMI_Stations[[#This Row],[Gewogen factor]]</f>
        <v>0</v>
      </c>
      <c r="P2550" s="89" cm="1">
        <f t="array" ref="P2550">IF(ISNUMBER(_34_KNMI_Stations[[#This Row],[Etmaal temperatuur °C]]),IF(_34_KNMI_Stations[[#This Row],[Etmaal temperatuur °C]]&gt;stookgrens[],_34_KNMI_Stations[[#This Row],[Etmaal temperatuur °C]]-stookgrens[],0),"")</f>
        <v>2.8999999999999986</v>
      </c>
    </row>
    <row r="2551" spans="1:16" x14ac:dyDescent="0.25">
      <c r="A2551">
        <v>257</v>
      </c>
      <c r="B2551" s="110">
        <v>45831</v>
      </c>
      <c r="C2551" s="89"/>
      <c r="D2551" s="89">
        <v>17.7</v>
      </c>
      <c r="E2551" s="96">
        <v>2348</v>
      </c>
      <c r="F2551" s="89">
        <v>0.3</v>
      </c>
      <c r="G2551" s="89"/>
      <c r="H2551">
        <v>0.71</v>
      </c>
      <c r="I2551" t="s">
        <v>6</v>
      </c>
      <c r="J2551">
        <v>0.8</v>
      </c>
      <c r="K2551">
        <v>6</v>
      </c>
      <c r="L2551">
        <v>2025</v>
      </c>
      <c r="M2551" t="s">
        <v>354</v>
      </c>
      <c r="N2551" s="89" cm="1">
        <f t="array" ref="N2551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2551" s="89">
        <f>_34_KNMI_Stations[[#This Row],[graaddagen]]*_34_KNMI_Stations[[#This Row],[Gewogen factor]]</f>
        <v>0.24000000000000057</v>
      </c>
      <c r="P2551" s="89" cm="1">
        <f t="array" ref="P2551">IF(ISNUMBER(_34_KNMI_Stations[[#This Row],[Etmaal temperatuur °C]]),IF(_34_KNMI_Stations[[#This Row],[Etmaal temperatuur °C]]&gt;stookgrens[],_34_KNMI_Stations[[#This Row],[Etmaal temperatuur °C]]-stookgrens[],0),"")</f>
        <v>0</v>
      </c>
    </row>
    <row r="2552" spans="1:16" x14ac:dyDescent="0.25">
      <c r="A2552">
        <v>257</v>
      </c>
      <c r="B2552" s="110">
        <v>45832</v>
      </c>
      <c r="C2552" s="89"/>
      <c r="D2552" s="89">
        <v>17.5</v>
      </c>
      <c r="E2552" s="96">
        <v>1394</v>
      </c>
      <c r="F2552" s="89">
        <v>0</v>
      </c>
      <c r="G2552" s="89"/>
      <c r="H2552">
        <v>0.78</v>
      </c>
      <c r="I2552" t="s">
        <v>6</v>
      </c>
      <c r="J2552">
        <v>0.8</v>
      </c>
      <c r="K2552">
        <v>6</v>
      </c>
      <c r="L2552">
        <v>2025</v>
      </c>
      <c r="M2552" t="s">
        <v>354</v>
      </c>
      <c r="N2552" s="89" cm="1">
        <f t="array" ref="N2552">IF(ISNUMBER(_34_KNMI_Stations[[#This Row],[Etmaal temperatuur °C]]),IF(_34_KNMI_Stations[[#This Row],[Etmaal temperatuur °C]]&lt;stookgrens[],stookgrens[]-_34_KNMI_Stations[[#This Row],[Etmaal temperatuur °C]],0),"")</f>
        <v>0.5</v>
      </c>
      <c r="O2552" s="89">
        <f>_34_KNMI_Stations[[#This Row],[graaddagen]]*_34_KNMI_Stations[[#This Row],[Gewogen factor]]</f>
        <v>0.4</v>
      </c>
      <c r="P2552" s="89" cm="1">
        <f t="array" ref="P2552">IF(ISNUMBER(_34_KNMI_Stations[[#This Row],[Etmaal temperatuur °C]]),IF(_34_KNMI_Stations[[#This Row],[Etmaal temperatuur °C]]&gt;stookgrens[],_34_KNMI_Stations[[#This Row],[Etmaal temperatuur °C]]-stookgrens[],0),"")</f>
        <v>0</v>
      </c>
    </row>
    <row r="2553" spans="1:16" x14ac:dyDescent="0.25">
      <c r="A2553">
        <v>257</v>
      </c>
      <c r="B2553" s="110">
        <v>45833</v>
      </c>
      <c r="C2553" s="89"/>
      <c r="D2553" s="89">
        <v>18.2</v>
      </c>
      <c r="E2553" s="96">
        <v>2037</v>
      </c>
      <c r="F2553" s="89">
        <v>0</v>
      </c>
      <c r="G2553" s="89"/>
      <c r="H2553">
        <v>0.84</v>
      </c>
      <c r="I2553" t="s">
        <v>6</v>
      </c>
      <c r="J2553">
        <v>0.8</v>
      </c>
      <c r="K2553">
        <v>6</v>
      </c>
      <c r="L2553">
        <v>2025</v>
      </c>
      <c r="M2553" t="s">
        <v>354</v>
      </c>
      <c r="N2553" s="89" cm="1">
        <f t="array" ref="N2553">IF(ISNUMBER(_34_KNMI_Stations[[#This Row],[Etmaal temperatuur °C]]),IF(_34_KNMI_Stations[[#This Row],[Etmaal temperatuur °C]]&lt;stookgrens[],stookgrens[]-_34_KNMI_Stations[[#This Row],[Etmaal temperatuur °C]],0),"")</f>
        <v>0</v>
      </c>
      <c r="O2553" s="89">
        <f>_34_KNMI_Stations[[#This Row],[graaddagen]]*_34_KNMI_Stations[[#This Row],[Gewogen factor]]</f>
        <v>0</v>
      </c>
      <c r="P2553" s="89" cm="1">
        <f t="array" ref="P2553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2554" spans="1:16" x14ac:dyDescent="0.25">
      <c r="A2554">
        <v>257</v>
      </c>
      <c r="B2554" s="110">
        <v>45834</v>
      </c>
      <c r="C2554" s="89"/>
      <c r="D2554" s="89">
        <v>18.3</v>
      </c>
      <c r="E2554" s="96">
        <v>1269</v>
      </c>
      <c r="F2554" s="89">
        <v>5.8</v>
      </c>
      <c r="G2554" s="89"/>
      <c r="H2554">
        <v>0.88</v>
      </c>
      <c r="I2554" t="s">
        <v>6</v>
      </c>
      <c r="J2554">
        <v>0.8</v>
      </c>
      <c r="K2554">
        <v>6</v>
      </c>
      <c r="L2554">
        <v>2025</v>
      </c>
      <c r="M2554" t="s">
        <v>354</v>
      </c>
      <c r="N2554" s="89" cm="1">
        <f t="array" ref="N2554">IF(ISNUMBER(_34_KNMI_Stations[[#This Row],[Etmaal temperatuur °C]]),IF(_34_KNMI_Stations[[#This Row],[Etmaal temperatuur °C]]&lt;stookgrens[],stookgrens[]-_34_KNMI_Stations[[#This Row],[Etmaal temperatuur °C]],0),"")</f>
        <v>0</v>
      </c>
      <c r="O2554" s="89">
        <f>_34_KNMI_Stations[[#This Row],[graaddagen]]*_34_KNMI_Stations[[#This Row],[Gewogen factor]]</f>
        <v>0</v>
      </c>
      <c r="P2554" s="89" cm="1">
        <f t="array" ref="P2554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2555" spans="1:16" x14ac:dyDescent="0.25">
      <c r="A2555">
        <v>257</v>
      </c>
      <c r="B2555" s="110">
        <v>45835</v>
      </c>
      <c r="C2555" s="89"/>
      <c r="D2555" s="89">
        <v>17.5</v>
      </c>
      <c r="E2555" s="96">
        <v>2116</v>
      </c>
      <c r="F2555" s="89">
        <v>2.8</v>
      </c>
      <c r="G2555" s="89"/>
      <c r="H2555">
        <v>0.77</v>
      </c>
      <c r="I2555" t="s">
        <v>6</v>
      </c>
      <c r="J2555">
        <v>0.8</v>
      </c>
      <c r="K2555">
        <v>6</v>
      </c>
      <c r="L2555">
        <v>2025</v>
      </c>
      <c r="M2555" t="s">
        <v>354</v>
      </c>
      <c r="N2555" s="89" cm="1">
        <f t="array" ref="N2555">IF(ISNUMBER(_34_KNMI_Stations[[#This Row],[Etmaal temperatuur °C]]),IF(_34_KNMI_Stations[[#This Row],[Etmaal temperatuur °C]]&lt;stookgrens[],stookgrens[]-_34_KNMI_Stations[[#This Row],[Etmaal temperatuur °C]],0),"")</f>
        <v>0.5</v>
      </c>
      <c r="O2555" s="89">
        <f>_34_KNMI_Stations[[#This Row],[graaddagen]]*_34_KNMI_Stations[[#This Row],[Gewogen factor]]</f>
        <v>0.4</v>
      </c>
      <c r="P2555" s="89" cm="1">
        <f t="array" ref="P2555">IF(ISNUMBER(_34_KNMI_Stations[[#This Row],[Etmaal temperatuur °C]]),IF(_34_KNMI_Stations[[#This Row],[Etmaal temperatuur °C]]&gt;stookgrens[],_34_KNMI_Stations[[#This Row],[Etmaal temperatuur °C]]-stookgrens[],0),"")</f>
        <v>0</v>
      </c>
    </row>
    <row r="2556" spans="1:16" x14ac:dyDescent="0.25">
      <c r="A2556">
        <v>257</v>
      </c>
      <c r="B2556" s="110">
        <v>45836</v>
      </c>
      <c r="C2556" s="89"/>
      <c r="D2556" s="89">
        <v>19.5</v>
      </c>
      <c r="E2556" s="96">
        <v>2247</v>
      </c>
      <c r="F2556" s="89">
        <v>0</v>
      </c>
      <c r="G2556" s="89"/>
      <c r="H2556">
        <v>0.87</v>
      </c>
      <c r="I2556" t="s">
        <v>6</v>
      </c>
      <c r="J2556">
        <v>0.8</v>
      </c>
      <c r="K2556">
        <v>6</v>
      </c>
      <c r="L2556">
        <v>2025</v>
      </c>
      <c r="M2556" t="s">
        <v>354</v>
      </c>
      <c r="N2556" s="89" cm="1">
        <f t="array" ref="N2556">IF(ISNUMBER(_34_KNMI_Stations[[#This Row],[Etmaal temperatuur °C]]),IF(_34_KNMI_Stations[[#This Row],[Etmaal temperatuur °C]]&lt;stookgrens[],stookgrens[]-_34_KNMI_Stations[[#This Row],[Etmaal temperatuur °C]],0),"")</f>
        <v>0</v>
      </c>
      <c r="O2556" s="89">
        <f>_34_KNMI_Stations[[#This Row],[graaddagen]]*_34_KNMI_Stations[[#This Row],[Gewogen factor]]</f>
        <v>0</v>
      </c>
      <c r="P2556" s="89" cm="1">
        <f t="array" ref="P2556">IF(ISNUMBER(_34_KNMI_Stations[[#This Row],[Etmaal temperatuur °C]]),IF(_34_KNMI_Stations[[#This Row],[Etmaal temperatuur °C]]&gt;stookgrens[],_34_KNMI_Stations[[#This Row],[Etmaal temperatuur °C]]-stookgrens[],0),"")</f>
        <v>1.5</v>
      </c>
    </row>
    <row r="2557" spans="1:16" x14ac:dyDescent="0.25">
      <c r="A2557">
        <v>257</v>
      </c>
      <c r="B2557" s="110">
        <v>45837</v>
      </c>
      <c r="C2557" s="89"/>
      <c r="D2557" s="89">
        <v>19.100000000000001</v>
      </c>
      <c r="E2557" s="96">
        <v>2928</v>
      </c>
      <c r="F2557" s="89">
        <v>0</v>
      </c>
      <c r="G2557" s="89"/>
      <c r="H2557">
        <v>0.8</v>
      </c>
      <c r="I2557" t="s">
        <v>6</v>
      </c>
      <c r="J2557">
        <v>0.8</v>
      </c>
      <c r="K2557">
        <v>6</v>
      </c>
      <c r="L2557">
        <v>2025</v>
      </c>
      <c r="M2557" t="s">
        <v>354</v>
      </c>
      <c r="N2557" s="89" cm="1">
        <f t="array" ref="N2557">IF(ISNUMBER(_34_KNMI_Stations[[#This Row],[Etmaal temperatuur °C]]),IF(_34_KNMI_Stations[[#This Row],[Etmaal temperatuur °C]]&lt;stookgrens[],stookgrens[]-_34_KNMI_Stations[[#This Row],[Etmaal temperatuur °C]],0),"")</f>
        <v>0</v>
      </c>
      <c r="O2557" s="89">
        <f>_34_KNMI_Stations[[#This Row],[graaddagen]]*_34_KNMI_Stations[[#This Row],[Gewogen factor]]</f>
        <v>0</v>
      </c>
      <c r="P2557" s="89" cm="1">
        <f t="array" ref="P2557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2558" spans="1:16" x14ac:dyDescent="0.25">
      <c r="A2558">
        <v>257</v>
      </c>
      <c r="B2558" s="110">
        <v>45838</v>
      </c>
      <c r="C2558" s="89"/>
      <c r="D2558" s="89">
        <v>22.2</v>
      </c>
      <c r="E2558" s="96">
        <v>2956</v>
      </c>
      <c r="F2558" s="89">
        <v>0</v>
      </c>
      <c r="G2558" s="89"/>
      <c r="H2558">
        <v>0.61</v>
      </c>
      <c r="I2558" t="s">
        <v>6</v>
      </c>
      <c r="J2558">
        <v>0.8</v>
      </c>
      <c r="K2558">
        <v>6</v>
      </c>
      <c r="L2558">
        <v>2025</v>
      </c>
      <c r="M2558" t="s">
        <v>355</v>
      </c>
      <c r="N2558" s="89" cm="1">
        <f t="array" ref="N2558">IF(ISNUMBER(_34_KNMI_Stations[[#This Row],[Etmaal temperatuur °C]]),IF(_34_KNMI_Stations[[#This Row],[Etmaal temperatuur °C]]&lt;stookgrens[],stookgrens[]-_34_KNMI_Stations[[#This Row],[Etmaal temperatuur °C]],0),"")</f>
        <v>0</v>
      </c>
      <c r="O2558" s="89">
        <f>_34_KNMI_Stations[[#This Row],[graaddagen]]*_34_KNMI_Stations[[#This Row],[Gewogen factor]]</f>
        <v>0</v>
      </c>
      <c r="P2558" s="89" cm="1">
        <f t="array" ref="P2558">IF(ISNUMBER(_34_KNMI_Stations[[#This Row],[Etmaal temperatuur °C]]),IF(_34_KNMI_Stations[[#This Row],[Etmaal temperatuur °C]]&gt;stookgrens[],_34_KNMI_Stations[[#This Row],[Etmaal temperatuur °C]]-stookgrens[],0),"")</f>
        <v>4.1999999999999993</v>
      </c>
    </row>
    <row r="2559" spans="1:16" x14ac:dyDescent="0.25">
      <c r="A2559">
        <v>257</v>
      </c>
      <c r="B2559" s="110">
        <v>45839</v>
      </c>
      <c r="C2559" s="89"/>
      <c r="D2559" s="89">
        <v>27.2</v>
      </c>
      <c r="E2559" s="96">
        <v>2861</v>
      </c>
      <c r="F2559" s="89">
        <v>0</v>
      </c>
      <c r="G2559" s="89"/>
      <c r="H2559">
        <v>0.51</v>
      </c>
      <c r="I2559" t="s">
        <v>6</v>
      </c>
      <c r="J2559">
        <v>0.8</v>
      </c>
      <c r="K2559">
        <v>7</v>
      </c>
      <c r="L2559">
        <v>2025</v>
      </c>
      <c r="M2559" t="s">
        <v>355</v>
      </c>
      <c r="N2559" s="89" cm="1">
        <f t="array" ref="N2559">IF(ISNUMBER(_34_KNMI_Stations[[#This Row],[Etmaal temperatuur °C]]),IF(_34_KNMI_Stations[[#This Row],[Etmaal temperatuur °C]]&lt;stookgrens[],stookgrens[]-_34_KNMI_Stations[[#This Row],[Etmaal temperatuur °C]],0),"")</f>
        <v>0</v>
      </c>
      <c r="O2559" s="89">
        <f>_34_KNMI_Stations[[#This Row],[graaddagen]]*_34_KNMI_Stations[[#This Row],[Gewogen factor]]</f>
        <v>0</v>
      </c>
      <c r="P2559" s="89" cm="1">
        <f t="array" ref="P2559">IF(ISNUMBER(_34_KNMI_Stations[[#This Row],[Etmaal temperatuur °C]]),IF(_34_KNMI_Stations[[#This Row],[Etmaal temperatuur °C]]&gt;stookgrens[],_34_KNMI_Stations[[#This Row],[Etmaal temperatuur °C]]-stookgrens[],0),"")</f>
        <v>9.1999999999999993</v>
      </c>
    </row>
    <row r="2560" spans="1:16" x14ac:dyDescent="0.25">
      <c r="A2560">
        <v>257</v>
      </c>
      <c r="B2560" s="110">
        <v>45840</v>
      </c>
      <c r="C2560" s="89"/>
      <c r="D2560" s="89">
        <v>19.5</v>
      </c>
      <c r="E2560" s="96">
        <v>1973</v>
      </c>
      <c r="F2560" s="89">
        <v>1.8</v>
      </c>
      <c r="G2560" s="89"/>
      <c r="H2560">
        <v>0.85</v>
      </c>
      <c r="I2560" t="s">
        <v>6</v>
      </c>
      <c r="J2560">
        <v>0.8</v>
      </c>
      <c r="K2560">
        <v>7</v>
      </c>
      <c r="L2560">
        <v>2025</v>
      </c>
      <c r="M2560" t="s">
        <v>355</v>
      </c>
      <c r="N2560" s="89" cm="1">
        <f t="array" ref="N2560">IF(ISNUMBER(_34_KNMI_Stations[[#This Row],[Etmaal temperatuur °C]]),IF(_34_KNMI_Stations[[#This Row],[Etmaal temperatuur °C]]&lt;stookgrens[],stookgrens[]-_34_KNMI_Stations[[#This Row],[Etmaal temperatuur °C]],0),"")</f>
        <v>0</v>
      </c>
      <c r="O2560" s="89">
        <f>_34_KNMI_Stations[[#This Row],[graaddagen]]*_34_KNMI_Stations[[#This Row],[Gewogen factor]]</f>
        <v>0</v>
      </c>
      <c r="P2560" s="89" cm="1">
        <f t="array" ref="P2560">IF(ISNUMBER(_34_KNMI_Stations[[#This Row],[Etmaal temperatuur °C]]),IF(_34_KNMI_Stations[[#This Row],[Etmaal temperatuur °C]]&gt;stookgrens[],_34_KNMI_Stations[[#This Row],[Etmaal temperatuur °C]]-stookgrens[],0),"")</f>
        <v>1.5</v>
      </c>
    </row>
    <row r="2561" spans="1:16" x14ac:dyDescent="0.25">
      <c r="A2561">
        <v>257</v>
      </c>
      <c r="B2561" s="110">
        <v>45841</v>
      </c>
      <c r="C2561" s="89"/>
      <c r="D2561" s="89">
        <v>15.6</v>
      </c>
      <c r="E2561" s="96">
        <v>2766</v>
      </c>
      <c r="F2561" s="89">
        <v>0</v>
      </c>
      <c r="G2561" s="89"/>
      <c r="H2561">
        <v>0.74</v>
      </c>
      <c r="I2561" t="s">
        <v>6</v>
      </c>
      <c r="J2561">
        <v>0.8</v>
      </c>
      <c r="K2561">
        <v>7</v>
      </c>
      <c r="L2561">
        <v>2025</v>
      </c>
      <c r="M2561" t="s">
        <v>355</v>
      </c>
      <c r="N2561" s="89" cm="1">
        <f t="array" ref="N2561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2561" s="89">
        <f>_34_KNMI_Stations[[#This Row],[graaddagen]]*_34_KNMI_Stations[[#This Row],[Gewogen factor]]</f>
        <v>1.9200000000000004</v>
      </c>
      <c r="P2561" s="89" cm="1">
        <f t="array" ref="P2561">IF(ISNUMBER(_34_KNMI_Stations[[#This Row],[Etmaal temperatuur °C]]),IF(_34_KNMI_Stations[[#This Row],[Etmaal temperatuur °C]]&gt;stookgrens[],_34_KNMI_Stations[[#This Row],[Etmaal temperatuur °C]]-stookgrens[],0),"")</f>
        <v>0</v>
      </c>
    </row>
    <row r="2562" spans="1:16" x14ac:dyDescent="0.25">
      <c r="A2562">
        <v>257</v>
      </c>
      <c r="B2562" s="110">
        <v>45842</v>
      </c>
      <c r="C2562" s="89"/>
      <c r="D2562" s="89">
        <v>18.600000000000001</v>
      </c>
      <c r="E2562" s="96">
        <v>2757</v>
      </c>
      <c r="F2562" s="89">
        <v>0</v>
      </c>
      <c r="G2562" s="89"/>
      <c r="H2562">
        <v>0.64</v>
      </c>
      <c r="I2562" t="s">
        <v>6</v>
      </c>
      <c r="J2562">
        <v>0.8</v>
      </c>
      <c r="K2562">
        <v>7</v>
      </c>
      <c r="L2562">
        <v>2025</v>
      </c>
      <c r="M2562" t="s">
        <v>355</v>
      </c>
      <c r="N2562" s="89" cm="1">
        <f t="array" ref="N2562">IF(ISNUMBER(_34_KNMI_Stations[[#This Row],[Etmaal temperatuur °C]]),IF(_34_KNMI_Stations[[#This Row],[Etmaal temperatuur °C]]&lt;stookgrens[],stookgrens[]-_34_KNMI_Stations[[#This Row],[Etmaal temperatuur °C]],0),"")</f>
        <v>0</v>
      </c>
      <c r="O2562" s="89">
        <f>_34_KNMI_Stations[[#This Row],[graaddagen]]*_34_KNMI_Stations[[#This Row],[Gewogen factor]]</f>
        <v>0</v>
      </c>
      <c r="P2562" s="89" cm="1">
        <f t="array" ref="P2562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2563" spans="1:16" x14ac:dyDescent="0.25">
      <c r="A2563">
        <v>257</v>
      </c>
      <c r="B2563" s="110">
        <v>45843</v>
      </c>
      <c r="C2563" s="89"/>
      <c r="D2563" s="89">
        <v>18.600000000000001</v>
      </c>
      <c r="E2563" s="96">
        <v>1174</v>
      </c>
      <c r="F2563" s="89">
        <v>0.4</v>
      </c>
      <c r="G2563" s="89"/>
      <c r="H2563">
        <v>0.79</v>
      </c>
      <c r="I2563" t="s">
        <v>6</v>
      </c>
      <c r="J2563">
        <v>0.8</v>
      </c>
      <c r="K2563">
        <v>7</v>
      </c>
      <c r="L2563">
        <v>2025</v>
      </c>
      <c r="M2563" t="s">
        <v>355</v>
      </c>
      <c r="N2563" s="89" cm="1">
        <f t="array" ref="N2563">IF(ISNUMBER(_34_KNMI_Stations[[#This Row],[Etmaal temperatuur °C]]),IF(_34_KNMI_Stations[[#This Row],[Etmaal temperatuur °C]]&lt;stookgrens[],stookgrens[]-_34_KNMI_Stations[[#This Row],[Etmaal temperatuur °C]],0),"")</f>
        <v>0</v>
      </c>
      <c r="O2563" s="89">
        <f>_34_KNMI_Stations[[#This Row],[graaddagen]]*_34_KNMI_Stations[[#This Row],[Gewogen factor]]</f>
        <v>0</v>
      </c>
      <c r="P2563" s="89" cm="1">
        <f t="array" ref="P2563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2564" spans="1:16" x14ac:dyDescent="0.25">
      <c r="A2564">
        <v>257</v>
      </c>
      <c r="B2564" s="110">
        <v>45844</v>
      </c>
      <c r="C2564" s="89"/>
      <c r="D2564" s="89">
        <v>18.100000000000001</v>
      </c>
      <c r="E2564" s="96">
        <v>1455</v>
      </c>
      <c r="F2564" s="89">
        <v>7.2</v>
      </c>
      <c r="G2564" s="89"/>
      <c r="H2564">
        <v>0.86</v>
      </c>
      <c r="I2564" t="s">
        <v>6</v>
      </c>
      <c r="J2564">
        <v>0.8</v>
      </c>
      <c r="K2564">
        <v>7</v>
      </c>
      <c r="L2564">
        <v>2025</v>
      </c>
      <c r="M2564" t="s">
        <v>355</v>
      </c>
      <c r="N2564" s="89" cm="1">
        <f t="array" ref="N2564">IF(ISNUMBER(_34_KNMI_Stations[[#This Row],[Etmaal temperatuur °C]]),IF(_34_KNMI_Stations[[#This Row],[Etmaal temperatuur °C]]&lt;stookgrens[],stookgrens[]-_34_KNMI_Stations[[#This Row],[Etmaal temperatuur °C]],0),"")</f>
        <v>0</v>
      </c>
      <c r="O2564" s="89">
        <f>_34_KNMI_Stations[[#This Row],[graaddagen]]*_34_KNMI_Stations[[#This Row],[Gewogen factor]]</f>
        <v>0</v>
      </c>
      <c r="P2564" s="89" cm="1">
        <f t="array" ref="P2564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2565" spans="1:16" x14ac:dyDescent="0.25">
      <c r="A2565">
        <v>257</v>
      </c>
      <c r="B2565" s="110">
        <v>45845</v>
      </c>
      <c r="C2565" s="89"/>
      <c r="D2565" s="89">
        <v>16.2</v>
      </c>
      <c r="E2565" s="96">
        <v>2230</v>
      </c>
      <c r="F2565" s="89">
        <v>3</v>
      </c>
      <c r="G2565" s="89"/>
      <c r="H2565">
        <v>0.74</v>
      </c>
      <c r="I2565" t="s">
        <v>6</v>
      </c>
      <c r="J2565">
        <v>0.8</v>
      </c>
      <c r="K2565">
        <v>7</v>
      </c>
      <c r="L2565">
        <v>2025</v>
      </c>
      <c r="M2565" t="s">
        <v>356</v>
      </c>
      <c r="N2565" s="89" cm="1">
        <f t="array" ref="N2565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2565" s="89">
        <f>_34_KNMI_Stations[[#This Row],[graaddagen]]*_34_KNMI_Stations[[#This Row],[Gewogen factor]]</f>
        <v>1.4400000000000006</v>
      </c>
      <c r="P2565" s="89" cm="1">
        <f t="array" ref="P2565">IF(ISNUMBER(_34_KNMI_Stations[[#This Row],[Etmaal temperatuur °C]]),IF(_34_KNMI_Stations[[#This Row],[Etmaal temperatuur °C]]&gt;stookgrens[],_34_KNMI_Stations[[#This Row],[Etmaal temperatuur °C]]-stookgrens[],0),"")</f>
        <v>0</v>
      </c>
    </row>
    <row r="2566" spans="1:16" x14ac:dyDescent="0.25">
      <c r="A2566">
        <v>257</v>
      </c>
      <c r="B2566" s="110">
        <v>45846</v>
      </c>
      <c r="C2566" s="89"/>
      <c r="D2566" s="89">
        <v>15.5</v>
      </c>
      <c r="E2566" s="96">
        <v>1659</v>
      </c>
      <c r="F2566" s="89">
        <v>2.5</v>
      </c>
      <c r="G2566" s="89"/>
      <c r="H2566">
        <v>0.78</v>
      </c>
      <c r="I2566" t="s">
        <v>6</v>
      </c>
      <c r="J2566">
        <v>0.8</v>
      </c>
      <c r="K2566">
        <v>7</v>
      </c>
      <c r="L2566">
        <v>2025</v>
      </c>
      <c r="M2566" t="s">
        <v>356</v>
      </c>
      <c r="N2566" s="89" cm="1">
        <f t="array" ref="N2566">IF(ISNUMBER(_34_KNMI_Stations[[#This Row],[Etmaal temperatuur °C]]),IF(_34_KNMI_Stations[[#This Row],[Etmaal temperatuur °C]]&lt;stookgrens[],stookgrens[]-_34_KNMI_Stations[[#This Row],[Etmaal temperatuur °C]],0),"")</f>
        <v>2.5</v>
      </c>
      <c r="O2566" s="89">
        <f>_34_KNMI_Stations[[#This Row],[graaddagen]]*_34_KNMI_Stations[[#This Row],[Gewogen factor]]</f>
        <v>2</v>
      </c>
      <c r="P2566" s="89" cm="1">
        <f t="array" ref="P2566">IF(ISNUMBER(_34_KNMI_Stations[[#This Row],[Etmaal temperatuur °C]]),IF(_34_KNMI_Stations[[#This Row],[Etmaal temperatuur °C]]&gt;stookgrens[],_34_KNMI_Stations[[#This Row],[Etmaal temperatuur °C]]-stookgrens[],0),"")</f>
        <v>0</v>
      </c>
    </row>
    <row r="2567" spans="1:16" x14ac:dyDescent="0.25">
      <c r="A2567">
        <v>257</v>
      </c>
      <c r="B2567" s="110">
        <v>45847</v>
      </c>
      <c r="C2567" s="89"/>
      <c r="D2567" s="89">
        <v>17.3</v>
      </c>
      <c r="E2567" s="96">
        <v>2826</v>
      </c>
      <c r="F2567" s="89">
        <v>0</v>
      </c>
      <c r="G2567" s="89"/>
      <c r="H2567">
        <v>0.7</v>
      </c>
      <c r="I2567" t="s">
        <v>6</v>
      </c>
      <c r="J2567">
        <v>0.8</v>
      </c>
      <c r="K2567">
        <v>7</v>
      </c>
      <c r="L2567">
        <v>2025</v>
      </c>
      <c r="M2567" t="s">
        <v>356</v>
      </c>
      <c r="N2567" s="89" cm="1">
        <f t="array" ref="N2567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2567" s="89">
        <f>_34_KNMI_Stations[[#This Row],[graaddagen]]*_34_KNMI_Stations[[#This Row],[Gewogen factor]]</f>
        <v>0.5599999999999995</v>
      </c>
      <c r="P2567" s="89" cm="1">
        <f t="array" ref="P2567">IF(ISNUMBER(_34_KNMI_Stations[[#This Row],[Etmaal temperatuur °C]]),IF(_34_KNMI_Stations[[#This Row],[Etmaal temperatuur °C]]&gt;stookgrens[],_34_KNMI_Stations[[#This Row],[Etmaal temperatuur °C]]-stookgrens[],0),"")</f>
        <v>0</v>
      </c>
    </row>
    <row r="2568" spans="1:16" x14ac:dyDescent="0.25">
      <c r="A2568">
        <v>257</v>
      </c>
      <c r="B2568" s="110">
        <v>45848</v>
      </c>
      <c r="C2568" s="89"/>
      <c r="D2568" s="89">
        <v>17.5</v>
      </c>
      <c r="E2568" s="96">
        <v>2842</v>
      </c>
      <c r="F2568" s="89">
        <v>0</v>
      </c>
      <c r="G2568" s="89"/>
      <c r="H2568">
        <v>0.82</v>
      </c>
      <c r="I2568" t="s">
        <v>6</v>
      </c>
      <c r="J2568">
        <v>0.8</v>
      </c>
      <c r="K2568">
        <v>7</v>
      </c>
      <c r="L2568">
        <v>2025</v>
      </c>
      <c r="M2568" t="s">
        <v>356</v>
      </c>
      <c r="N2568" s="89" cm="1">
        <f t="array" ref="N2568">IF(ISNUMBER(_34_KNMI_Stations[[#This Row],[Etmaal temperatuur °C]]),IF(_34_KNMI_Stations[[#This Row],[Etmaal temperatuur °C]]&lt;stookgrens[],stookgrens[]-_34_KNMI_Stations[[#This Row],[Etmaal temperatuur °C]],0),"")</f>
        <v>0.5</v>
      </c>
      <c r="O2568" s="89">
        <f>_34_KNMI_Stations[[#This Row],[graaddagen]]*_34_KNMI_Stations[[#This Row],[Gewogen factor]]</f>
        <v>0.4</v>
      </c>
      <c r="P2568" s="89" cm="1">
        <f t="array" ref="P2568">IF(ISNUMBER(_34_KNMI_Stations[[#This Row],[Etmaal temperatuur °C]]),IF(_34_KNMI_Stations[[#This Row],[Etmaal temperatuur °C]]&gt;stookgrens[],_34_KNMI_Stations[[#This Row],[Etmaal temperatuur °C]]-stookgrens[],0),"")</f>
        <v>0</v>
      </c>
    </row>
    <row r="2569" spans="1:16" x14ac:dyDescent="0.25">
      <c r="A2569">
        <v>257</v>
      </c>
      <c r="B2569" s="110">
        <v>45849</v>
      </c>
      <c r="C2569" s="89"/>
      <c r="D2569" s="89">
        <v>18.3</v>
      </c>
      <c r="E2569" s="96">
        <v>2519</v>
      </c>
      <c r="F2569" s="89">
        <v>0</v>
      </c>
      <c r="G2569" s="89"/>
      <c r="H2569">
        <v>0.83</v>
      </c>
      <c r="I2569" t="s">
        <v>6</v>
      </c>
      <c r="J2569">
        <v>0.8</v>
      </c>
      <c r="K2569">
        <v>7</v>
      </c>
      <c r="L2569">
        <v>2025</v>
      </c>
      <c r="M2569" t="s">
        <v>356</v>
      </c>
      <c r="N2569" s="89" cm="1">
        <f t="array" ref="N2569">IF(ISNUMBER(_34_KNMI_Stations[[#This Row],[Etmaal temperatuur °C]]),IF(_34_KNMI_Stations[[#This Row],[Etmaal temperatuur °C]]&lt;stookgrens[],stookgrens[]-_34_KNMI_Stations[[#This Row],[Etmaal temperatuur °C]],0),"")</f>
        <v>0</v>
      </c>
      <c r="O2569" s="89">
        <f>_34_KNMI_Stations[[#This Row],[graaddagen]]*_34_KNMI_Stations[[#This Row],[Gewogen factor]]</f>
        <v>0</v>
      </c>
      <c r="P2569" s="89" cm="1">
        <f t="array" ref="P2569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2570" spans="1:16" x14ac:dyDescent="0.25">
      <c r="A2570">
        <v>257</v>
      </c>
      <c r="B2570" s="110">
        <v>45850</v>
      </c>
      <c r="C2570" s="89"/>
      <c r="D2570" s="89">
        <v>18.7</v>
      </c>
      <c r="E2570" s="96">
        <v>2682</v>
      </c>
      <c r="F2570" s="89">
        <v>0</v>
      </c>
      <c r="G2570" s="89"/>
      <c r="H2570">
        <v>0.82</v>
      </c>
      <c r="I2570" t="s">
        <v>6</v>
      </c>
      <c r="J2570">
        <v>0.8</v>
      </c>
      <c r="K2570">
        <v>7</v>
      </c>
      <c r="L2570">
        <v>2025</v>
      </c>
      <c r="M2570" t="s">
        <v>356</v>
      </c>
      <c r="N2570" s="89" cm="1">
        <f t="array" ref="N2570">IF(ISNUMBER(_34_KNMI_Stations[[#This Row],[Etmaal temperatuur °C]]),IF(_34_KNMI_Stations[[#This Row],[Etmaal temperatuur °C]]&lt;stookgrens[],stookgrens[]-_34_KNMI_Stations[[#This Row],[Etmaal temperatuur °C]],0),"")</f>
        <v>0</v>
      </c>
      <c r="O2570" s="89">
        <f>_34_KNMI_Stations[[#This Row],[graaddagen]]*_34_KNMI_Stations[[#This Row],[Gewogen factor]]</f>
        <v>0</v>
      </c>
      <c r="P2570" s="89" cm="1">
        <f t="array" ref="P2570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2571" spans="1:16" x14ac:dyDescent="0.25">
      <c r="A2571">
        <v>257</v>
      </c>
      <c r="B2571" s="110">
        <v>45851</v>
      </c>
      <c r="C2571" s="89"/>
      <c r="D2571" s="89">
        <v>19.399999999999999</v>
      </c>
      <c r="E2571" s="96">
        <v>1638</v>
      </c>
      <c r="F2571" s="89">
        <v>0.7</v>
      </c>
      <c r="G2571" s="89"/>
      <c r="H2571">
        <v>0.82</v>
      </c>
      <c r="I2571" t="s">
        <v>6</v>
      </c>
      <c r="J2571">
        <v>0.8</v>
      </c>
      <c r="K2571">
        <v>7</v>
      </c>
      <c r="L2571">
        <v>2025</v>
      </c>
      <c r="M2571" t="s">
        <v>356</v>
      </c>
      <c r="N2571" s="89" cm="1">
        <f t="array" ref="N2571">IF(ISNUMBER(_34_KNMI_Stations[[#This Row],[Etmaal temperatuur °C]]),IF(_34_KNMI_Stations[[#This Row],[Etmaal temperatuur °C]]&lt;stookgrens[],stookgrens[]-_34_KNMI_Stations[[#This Row],[Etmaal temperatuur °C]],0),"")</f>
        <v>0</v>
      </c>
      <c r="O2571" s="89">
        <f>_34_KNMI_Stations[[#This Row],[graaddagen]]*_34_KNMI_Stations[[#This Row],[Gewogen factor]]</f>
        <v>0</v>
      </c>
      <c r="P2571" s="89" cm="1">
        <f t="array" ref="P2571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2572" spans="1:16" x14ac:dyDescent="0.25">
      <c r="A2572">
        <v>257</v>
      </c>
      <c r="B2572" s="110">
        <v>45852</v>
      </c>
      <c r="C2572" s="89"/>
      <c r="D2572" s="89">
        <v>19.399999999999999</v>
      </c>
      <c r="E2572" s="96">
        <v>1750</v>
      </c>
      <c r="F2572" s="89">
        <v>0</v>
      </c>
      <c r="G2572" s="89"/>
      <c r="H2572">
        <v>0.79</v>
      </c>
      <c r="I2572" t="s">
        <v>6</v>
      </c>
      <c r="J2572">
        <v>0.8</v>
      </c>
      <c r="K2572">
        <v>7</v>
      </c>
      <c r="L2572">
        <v>2025</v>
      </c>
      <c r="M2572" t="s">
        <v>357</v>
      </c>
      <c r="N2572" s="89" cm="1">
        <f t="array" ref="N2572">IF(ISNUMBER(_34_KNMI_Stations[[#This Row],[Etmaal temperatuur °C]]),IF(_34_KNMI_Stations[[#This Row],[Etmaal temperatuur °C]]&lt;stookgrens[],stookgrens[]-_34_KNMI_Stations[[#This Row],[Etmaal temperatuur °C]],0),"")</f>
        <v>0</v>
      </c>
      <c r="O2572" s="89">
        <f>_34_KNMI_Stations[[#This Row],[graaddagen]]*_34_KNMI_Stations[[#This Row],[Gewogen factor]]</f>
        <v>0</v>
      </c>
      <c r="P2572" s="89" cm="1">
        <f t="array" ref="P2572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2573" spans="1:16" x14ac:dyDescent="0.25">
      <c r="A2573">
        <v>257</v>
      </c>
      <c r="B2573" s="110">
        <v>45853</v>
      </c>
      <c r="C2573" s="89"/>
      <c r="D2573" s="89">
        <v>19.399999999999999</v>
      </c>
      <c r="E2573" s="96">
        <v>2534</v>
      </c>
      <c r="F2573" s="89">
        <v>0.1</v>
      </c>
      <c r="G2573" s="89"/>
      <c r="H2573">
        <v>0.63</v>
      </c>
      <c r="I2573" t="s">
        <v>6</v>
      </c>
      <c r="J2573">
        <v>0.8</v>
      </c>
      <c r="K2573">
        <v>7</v>
      </c>
      <c r="L2573">
        <v>2025</v>
      </c>
      <c r="M2573" t="s">
        <v>357</v>
      </c>
      <c r="N2573" s="89" cm="1">
        <f t="array" ref="N2573">IF(ISNUMBER(_34_KNMI_Stations[[#This Row],[Etmaal temperatuur °C]]),IF(_34_KNMI_Stations[[#This Row],[Etmaal temperatuur °C]]&lt;stookgrens[],stookgrens[]-_34_KNMI_Stations[[#This Row],[Etmaal temperatuur °C]],0),"")</f>
        <v>0</v>
      </c>
      <c r="O2573" s="89">
        <f>_34_KNMI_Stations[[#This Row],[graaddagen]]*_34_KNMI_Stations[[#This Row],[Gewogen factor]]</f>
        <v>0</v>
      </c>
      <c r="P2573" s="89" cm="1">
        <f t="array" ref="P2573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2574" spans="1:16" x14ac:dyDescent="0.25">
      <c r="A2574">
        <v>257</v>
      </c>
      <c r="B2574" s="110">
        <v>45854</v>
      </c>
      <c r="C2574" s="89"/>
      <c r="D2574" s="89">
        <v>17.600000000000001</v>
      </c>
      <c r="E2574" s="96">
        <v>2106</v>
      </c>
      <c r="F2574" s="89">
        <v>5.5</v>
      </c>
      <c r="G2574" s="89"/>
      <c r="H2574">
        <v>0.82</v>
      </c>
      <c r="I2574" t="s">
        <v>6</v>
      </c>
      <c r="J2574">
        <v>0.8</v>
      </c>
      <c r="K2574">
        <v>7</v>
      </c>
      <c r="L2574">
        <v>2025</v>
      </c>
      <c r="M2574" t="s">
        <v>357</v>
      </c>
      <c r="N2574" s="89" cm="1">
        <f t="array" ref="N2574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2574" s="89">
        <f>_34_KNMI_Stations[[#This Row],[graaddagen]]*_34_KNMI_Stations[[#This Row],[Gewogen factor]]</f>
        <v>0.3199999999999989</v>
      </c>
      <c r="P2574" s="89" cm="1">
        <f t="array" ref="P2574">IF(ISNUMBER(_34_KNMI_Stations[[#This Row],[Etmaal temperatuur °C]]),IF(_34_KNMI_Stations[[#This Row],[Etmaal temperatuur °C]]&gt;stookgrens[],_34_KNMI_Stations[[#This Row],[Etmaal temperatuur °C]]-stookgrens[],0),"")</f>
        <v>0</v>
      </c>
    </row>
    <row r="2575" spans="1:16" x14ac:dyDescent="0.25">
      <c r="A2575">
        <v>257</v>
      </c>
      <c r="B2575" s="110">
        <v>45855</v>
      </c>
      <c r="C2575" s="89"/>
      <c r="D2575" s="89">
        <v>17.7</v>
      </c>
      <c r="E2575" s="96">
        <v>2806</v>
      </c>
      <c r="F2575" s="89">
        <v>0</v>
      </c>
      <c r="G2575" s="89"/>
      <c r="H2575">
        <v>0.77</v>
      </c>
      <c r="I2575" t="s">
        <v>6</v>
      </c>
      <c r="J2575">
        <v>0.8</v>
      </c>
      <c r="K2575">
        <v>7</v>
      </c>
      <c r="L2575">
        <v>2025</v>
      </c>
      <c r="M2575" t="s">
        <v>357</v>
      </c>
      <c r="N2575" s="89" cm="1">
        <f t="array" ref="N2575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2575" s="89">
        <f>_34_KNMI_Stations[[#This Row],[graaddagen]]*_34_KNMI_Stations[[#This Row],[Gewogen factor]]</f>
        <v>0.24000000000000057</v>
      </c>
      <c r="P2575" s="89" cm="1">
        <f t="array" ref="P2575">IF(ISNUMBER(_34_KNMI_Stations[[#This Row],[Etmaal temperatuur °C]]),IF(_34_KNMI_Stations[[#This Row],[Etmaal temperatuur °C]]&gt;stookgrens[],_34_KNMI_Stations[[#This Row],[Etmaal temperatuur °C]]-stookgrens[],0),"")</f>
        <v>0</v>
      </c>
    </row>
    <row r="2576" spans="1:16" x14ac:dyDescent="0.25">
      <c r="A2576">
        <v>257</v>
      </c>
      <c r="B2576" s="110">
        <v>45856</v>
      </c>
      <c r="C2576" s="89"/>
      <c r="D2576" s="89">
        <v>20.2</v>
      </c>
      <c r="E2576" s="96">
        <v>1986</v>
      </c>
      <c r="F2576" s="89">
        <v>0</v>
      </c>
      <c r="G2576" s="89"/>
      <c r="H2576">
        <v>0.74</v>
      </c>
      <c r="I2576" t="s">
        <v>6</v>
      </c>
      <c r="J2576">
        <v>0.8</v>
      </c>
      <c r="K2576">
        <v>7</v>
      </c>
      <c r="L2576">
        <v>2025</v>
      </c>
      <c r="M2576" t="s">
        <v>357</v>
      </c>
      <c r="N2576" s="89" cm="1">
        <f t="array" ref="N2576">IF(ISNUMBER(_34_KNMI_Stations[[#This Row],[Etmaal temperatuur °C]]),IF(_34_KNMI_Stations[[#This Row],[Etmaal temperatuur °C]]&lt;stookgrens[],stookgrens[]-_34_KNMI_Stations[[#This Row],[Etmaal temperatuur °C]],0),"")</f>
        <v>0</v>
      </c>
      <c r="O2576" s="89">
        <f>_34_KNMI_Stations[[#This Row],[graaddagen]]*_34_KNMI_Stations[[#This Row],[Gewogen factor]]</f>
        <v>0</v>
      </c>
      <c r="P2576" s="89" cm="1">
        <f t="array" ref="P2576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2577" spans="1:16" x14ac:dyDescent="0.25">
      <c r="A2577">
        <v>257</v>
      </c>
      <c r="B2577" s="110">
        <v>45857</v>
      </c>
      <c r="C2577" s="89"/>
      <c r="D2577" s="89">
        <v>23</v>
      </c>
      <c r="E2577" s="96">
        <v>1910</v>
      </c>
      <c r="F2577" s="89">
        <v>0.2</v>
      </c>
      <c r="G2577" s="89"/>
      <c r="H2577">
        <v>0.71</v>
      </c>
      <c r="I2577" t="s">
        <v>6</v>
      </c>
      <c r="J2577">
        <v>0.8</v>
      </c>
      <c r="K2577">
        <v>7</v>
      </c>
      <c r="L2577">
        <v>2025</v>
      </c>
      <c r="M2577" t="s">
        <v>357</v>
      </c>
      <c r="N2577" s="89" cm="1">
        <f t="array" ref="N2577">IF(ISNUMBER(_34_KNMI_Stations[[#This Row],[Etmaal temperatuur °C]]),IF(_34_KNMI_Stations[[#This Row],[Etmaal temperatuur °C]]&lt;stookgrens[],stookgrens[]-_34_KNMI_Stations[[#This Row],[Etmaal temperatuur °C]],0),"")</f>
        <v>0</v>
      </c>
      <c r="O2577" s="89">
        <f>_34_KNMI_Stations[[#This Row],[graaddagen]]*_34_KNMI_Stations[[#This Row],[Gewogen factor]]</f>
        <v>0</v>
      </c>
      <c r="P2577" s="89" cm="1">
        <f t="array" ref="P2577">IF(ISNUMBER(_34_KNMI_Stations[[#This Row],[Etmaal temperatuur °C]]),IF(_34_KNMI_Stations[[#This Row],[Etmaal temperatuur °C]]&gt;stookgrens[],_34_KNMI_Stations[[#This Row],[Etmaal temperatuur °C]]-stookgrens[],0),"")</f>
        <v>5</v>
      </c>
    </row>
    <row r="2578" spans="1:16" x14ac:dyDescent="0.25">
      <c r="A2578">
        <v>257</v>
      </c>
      <c r="B2578" s="110">
        <v>45858</v>
      </c>
      <c r="C2578" s="89"/>
      <c r="D2578" s="89">
        <v>20.2</v>
      </c>
      <c r="E2578" s="96">
        <v>1227</v>
      </c>
      <c r="F2578" s="89">
        <v>9</v>
      </c>
      <c r="G2578" s="89"/>
      <c r="H2578">
        <v>0.85</v>
      </c>
      <c r="I2578" t="s">
        <v>6</v>
      </c>
      <c r="J2578">
        <v>0.8</v>
      </c>
      <c r="K2578">
        <v>7</v>
      </c>
      <c r="L2578">
        <v>2025</v>
      </c>
      <c r="M2578" t="s">
        <v>357</v>
      </c>
      <c r="N2578" s="89" cm="1">
        <f t="array" ref="N2578">IF(ISNUMBER(_34_KNMI_Stations[[#This Row],[Etmaal temperatuur °C]]),IF(_34_KNMI_Stations[[#This Row],[Etmaal temperatuur °C]]&lt;stookgrens[],stookgrens[]-_34_KNMI_Stations[[#This Row],[Etmaal temperatuur °C]],0),"")</f>
        <v>0</v>
      </c>
      <c r="O2578" s="89">
        <f>_34_KNMI_Stations[[#This Row],[graaddagen]]*_34_KNMI_Stations[[#This Row],[Gewogen factor]]</f>
        <v>0</v>
      </c>
      <c r="P2578" s="89" cm="1">
        <f t="array" ref="P2578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2579" spans="1:16" x14ac:dyDescent="0.25">
      <c r="A2579">
        <v>257</v>
      </c>
      <c r="B2579" s="110">
        <v>45859</v>
      </c>
      <c r="C2579" s="89"/>
      <c r="D2579" s="89">
        <v>19</v>
      </c>
      <c r="E2579" s="96">
        <v>1481</v>
      </c>
      <c r="F2579" s="89">
        <v>13.4</v>
      </c>
      <c r="G2579" s="89"/>
      <c r="H2579">
        <v>0.81</v>
      </c>
      <c r="I2579" t="s">
        <v>6</v>
      </c>
      <c r="J2579">
        <v>0.8</v>
      </c>
      <c r="K2579">
        <v>7</v>
      </c>
      <c r="L2579">
        <v>2025</v>
      </c>
      <c r="M2579" t="s">
        <v>358</v>
      </c>
      <c r="N2579" s="89" cm="1">
        <f t="array" ref="N2579">IF(ISNUMBER(_34_KNMI_Stations[[#This Row],[Etmaal temperatuur °C]]),IF(_34_KNMI_Stations[[#This Row],[Etmaal temperatuur °C]]&lt;stookgrens[],stookgrens[]-_34_KNMI_Stations[[#This Row],[Etmaal temperatuur °C]],0),"")</f>
        <v>0</v>
      </c>
      <c r="O2579" s="89">
        <f>_34_KNMI_Stations[[#This Row],[graaddagen]]*_34_KNMI_Stations[[#This Row],[Gewogen factor]]</f>
        <v>0</v>
      </c>
      <c r="P2579" s="89" cm="1">
        <f t="array" ref="P2579">IF(ISNUMBER(_34_KNMI_Stations[[#This Row],[Etmaal temperatuur °C]]),IF(_34_KNMI_Stations[[#This Row],[Etmaal temperatuur °C]]&gt;stookgrens[],_34_KNMI_Stations[[#This Row],[Etmaal temperatuur °C]]-stookgrens[],0),"")</f>
        <v>1</v>
      </c>
    </row>
    <row r="2580" spans="1:16" x14ac:dyDescent="0.25">
      <c r="A2580">
        <v>257</v>
      </c>
      <c r="B2580" s="110">
        <v>45860</v>
      </c>
      <c r="C2580" s="89"/>
      <c r="D2580" s="89">
        <v>19.3</v>
      </c>
      <c r="E2580" s="96">
        <v>2259</v>
      </c>
      <c r="F2580" s="89">
        <v>0</v>
      </c>
      <c r="G2580" s="89"/>
      <c r="H2580">
        <v>0.83</v>
      </c>
      <c r="I2580" t="s">
        <v>6</v>
      </c>
      <c r="J2580">
        <v>0.8</v>
      </c>
      <c r="K2580">
        <v>7</v>
      </c>
      <c r="L2580">
        <v>2025</v>
      </c>
      <c r="M2580" t="s">
        <v>358</v>
      </c>
      <c r="N2580" s="89" cm="1">
        <f t="array" ref="N2580">IF(ISNUMBER(_34_KNMI_Stations[[#This Row],[Etmaal temperatuur °C]]),IF(_34_KNMI_Stations[[#This Row],[Etmaal temperatuur °C]]&lt;stookgrens[],stookgrens[]-_34_KNMI_Stations[[#This Row],[Etmaal temperatuur °C]],0),"")</f>
        <v>0</v>
      </c>
      <c r="O2580" s="89">
        <f>_34_KNMI_Stations[[#This Row],[graaddagen]]*_34_KNMI_Stations[[#This Row],[Gewogen factor]]</f>
        <v>0</v>
      </c>
      <c r="P2580" s="89" cm="1">
        <f t="array" ref="P2580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2581" spans="1:16" x14ac:dyDescent="0.25">
      <c r="A2581">
        <v>257</v>
      </c>
      <c r="B2581" s="110">
        <v>45861</v>
      </c>
      <c r="C2581" s="89"/>
      <c r="D2581" s="89">
        <v>19.3</v>
      </c>
      <c r="E2581" s="96">
        <v>1967</v>
      </c>
      <c r="F2581" s="89">
        <v>0</v>
      </c>
      <c r="G2581" s="89"/>
      <c r="H2581">
        <v>0.83</v>
      </c>
      <c r="I2581" t="s">
        <v>6</v>
      </c>
      <c r="J2581">
        <v>0.8</v>
      </c>
      <c r="K2581">
        <v>7</v>
      </c>
      <c r="L2581">
        <v>2025</v>
      </c>
      <c r="M2581" t="s">
        <v>358</v>
      </c>
      <c r="N2581" s="89" cm="1">
        <f t="array" ref="N2581">IF(ISNUMBER(_34_KNMI_Stations[[#This Row],[Etmaal temperatuur °C]]),IF(_34_KNMI_Stations[[#This Row],[Etmaal temperatuur °C]]&lt;stookgrens[],stookgrens[]-_34_KNMI_Stations[[#This Row],[Etmaal temperatuur °C]],0),"")</f>
        <v>0</v>
      </c>
      <c r="O2581" s="89">
        <f>_34_KNMI_Stations[[#This Row],[graaddagen]]*_34_KNMI_Stations[[#This Row],[Gewogen factor]]</f>
        <v>0</v>
      </c>
      <c r="P2581" s="89" cm="1">
        <f t="array" ref="P2581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2582" spans="1:16" x14ac:dyDescent="0.25">
      <c r="A2582">
        <v>257</v>
      </c>
      <c r="B2582" s="110">
        <v>45862</v>
      </c>
      <c r="C2582" s="89"/>
      <c r="D2582" s="89">
        <v>19.5</v>
      </c>
      <c r="E2582" s="96">
        <v>2397</v>
      </c>
      <c r="F2582" s="89">
        <v>0</v>
      </c>
      <c r="G2582" s="89"/>
      <c r="H2582">
        <v>0.82</v>
      </c>
      <c r="I2582" t="s">
        <v>6</v>
      </c>
      <c r="J2582">
        <v>0.8</v>
      </c>
      <c r="K2582">
        <v>7</v>
      </c>
      <c r="L2582">
        <v>2025</v>
      </c>
      <c r="M2582" t="s">
        <v>358</v>
      </c>
      <c r="N2582" s="89" cm="1">
        <f t="array" ref="N2582">IF(ISNUMBER(_34_KNMI_Stations[[#This Row],[Etmaal temperatuur °C]]),IF(_34_KNMI_Stations[[#This Row],[Etmaal temperatuur °C]]&lt;stookgrens[],stookgrens[]-_34_KNMI_Stations[[#This Row],[Etmaal temperatuur °C]],0),"")</f>
        <v>0</v>
      </c>
      <c r="O2582" s="89">
        <f>_34_KNMI_Stations[[#This Row],[graaddagen]]*_34_KNMI_Stations[[#This Row],[Gewogen factor]]</f>
        <v>0</v>
      </c>
      <c r="P2582" s="89" cm="1">
        <f t="array" ref="P2582">IF(ISNUMBER(_34_KNMI_Stations[[#This Row],[Etmaal temperatuur °C]]),IF(_34_KNMI_Stations[[#This Row],[Etmaal temperatuur °C]]&gt;stookgrens[],_34_KNMI_Stations[[#This Row],[Etmaal temperatuur °C]]-stookgrens[],0),"")</f>
        <v>1.5</v>
      </c>
    </row>
    <row r="2583" spans="1:16" x14ac:dyDescent="0.25">
      <c r="A2583">
        <v>257</v>
      </c>
      <c r="B2583" s="110">
        <v>45863</v>
      </c>
      <c r="C2583" s="89"/>
      <c r="D2583" s="89">
        <v>18.3</v>
      </c>
      <c r="E2583" s="96">
        <v>1641</v>
      </c>
      <c r="F2583" s="89">
        <v>0.7</v>
      </c>
      <c r="G2583" s="89"/>
      <c r="H2583">
        <v>0.86</v>
      </c>
      <c r="I2583" t="s">
        <v>6</v>
      </c>
      <c r="J2583">
        <v>0.8</v>
      </c>
      <c r="K2583">
        <v>7</v>
      </c>
      <c r="L2583">
        <v>2025</v>
      </c>
      <c r="M2583" t="s">
        <v>358</v>
      </c>
      <c r="N2583" s="89" cm="1">
        <f t="array" ref="N2583">IF(ISNUMBER(_34_KNMI_Stations[[#This Row],[Etmaal temperatuur °C]]),IF(_34_KNMI_Stations[[#This Row],[Etmaal temperatuur °C]]&lt;stookgrens[],stookgrens[]-_34_KNMI_Stations[[#This Row],[Etmaal temperatuur °C]],0),"")</f>
        <v>0</v>
      </c>
      <c r="O2583" s="89">
        <f>_34_KNMI_Stations[[#This Row],[graaddagen]]*_34_KNMI_Stations[[#This Row],[Gewogen factor]]</f>
        <v>0</v>
      </c>
      <c r="P2583" s="89" cm="1">
        <f t="array" ref="P2583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2584" spans="1:16" x14ac:dyDescent="0.25">
      <c r="A2584">
        <v>257</v>
      </c>
      <c r="B2584" s="110">
        <v>45864</v>
      </c>
      <c r="C2584" s="89"/>
      <c r="D2584" s="89">
        <v>19</v>
      </c>
      <c r="E2584" s="96">
        <v>1268</v>
      </c>
      <c r="F2584" s="89">
        <v>2.9</v>
      </c>
      <c r="G2584" s="89"/>
      <c r="H2584">
        <v>0.84</v>
      </c>
      <c r="I2584" t="s">
        <v>6</v>
      </c>
      <c r="J2584">
        <v>0.8</v>
      </c>
      <c r="K2584">
        <v>7</v>
      </c>
      <c r="L2584">
        <v>2025</v>
      </c>
      <c r="M2584" t="s">
        <v>358</v>
      </c>
      <c r="N2584" s="89" cm="1">
        <f t="array" ref="N2584">IF(ISNUMBER(_34_KNMI_Stations[[#This Row],[Etmaal temperatuur °C]]),IF(_34_KNMI_Stations[[#This Row],[Etmaal temperatuur °C]]&lt;stookgrens[],stookgrens[]-_34_KNMI_Stations[[#This Row],[Etmaal temperatuur °C]],0),"")</f>
        <v>0</v>
      </c>
      <c r="O2584" s="89">
        <f>_34_KNMI_Stations[[#This Row],[graaddagen]]*_34_KNMI_Stations[[#This Row],[Gewogen factor]]</f>
        <v>0</v>
      </c>
      <c r="P2584" s="89" cm="1">
        <f t="array" ref="P2584">IF(ISNUMBER(_34_KNMI_Stations[[#This Row],[Etmaal temperatuur °C]]),IF(_34_KNMI_Stations[[#This Row],[Etmaal temperatuur °C]]&gt;stookgrens[],_34_KNMI_Stations[[#This Row],[Etmaal temperatuur °C]]-stookgrens[],0),"")</f>
        <v>1</v>
      </c>
    </row>
    <row r="2585" spans="1:16" x14ac:dyDescent="0.25">
      <c r="A2585">
        <v>257</v>
      </c>
      <c r="B2585" s="110">
        <v>45865</v>
      </c>
      <c r="C2585" s="89"/>
      <c r="D2585" s="89">
        <v>17.7</v>
      </c>
      <c r="E2585" s="96">
        <v>2050</v>
      </c>
      <c r="F2585" s="89">
        <v>0.8</v>
      </c>
      <c r="G2585" s="89"/>
      <c r="H2585">
        <v>0.78</v>
      </c>
      <c r="I2585" t="s">
        <v>6</v>
      </c>
      <c r="J2585">
        <v>0.8</v>
      </c>
      <c r="K2585">
        <v>7</v>
      </c>
      <c r="L2585">
        <v>2025</v>
      </c>
      <c r="M2585" t="s">
        <v>358</v>
      </c>
      <c r="N2585" s="89" cm="1">
        <f t="array" ref="N2585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2585" s="89">
        <f>_34_KNMI_Stations[[#This Row],[graaddagen]]*_34_KNMI_Stations[[#This Row],[Gewogen factor]]</f>
        <v>0.24000000000000057</v>
      </c>
      <c r="P2585" s="89" cm="1">
        <f t="array" ref="P2585">IF(ISNUMBER(_34_KNMI_Stations[[#This Row],[Etmaal temperatuur °C]]),IF(_34_KNMI_Stations[[#This Row],[Etmaal temperatuur °C]]&gt;stookgrens[],_34_KNMI_Stations[[#This Row],[Etmaal temperatuur °C]]-stookgrens[],0),"")</f>
        <v>0</v>
      </c>
    </row>
    <row r="2586" spans="1:16" x14ac:dyDescent="0.25">
      <c r="A2586">
        <v>257</v>
      </c>
      <c r="B2586" s="110">
        <v>45866</v>
      </c>
      <c r="C2586" s="89"/>
      <c r="D2586" s="89">
        <v>17.8</v>
      </c>
      <c r="E2586" s="96">
        <v>1845</v>
      </c>
      <c r="F2586" s="89">
        <v>2.6</v>
      </c>
      <c r="G2586" s="89"/>
      <c r="H2586">
        <v>0.77</v>
      </c>
      <c r="I2586" t="s">
        <v>6</v>
      </c>
      <c r="J2586">
        <v>0.8</v>
      </c>
      <c r="K2586">
        <v>7</v>
      </c>
      <c r="L2586">
        <v>2025</v>
      </c>
      <c r="M2586" t="s">
        <v>359</v>
      </c>
      <c r="N2586" s="89" cm="1">
        <f t="array" ref="N2586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2586" s="89">
        <f>_34_KNMI_Stations[[#This Row],[graaddagen]]*_34_KNMI_Stations[[#This Row],[Gewogen factor]]</f>
        <v>0.15999999999999945</v>
      </c>
      <c r="P2586" s="89" cm="1">
        <f t="array" ref="P2586">IF(ISNUMBER(_34_KNMI_Stations[[#This Row],[Etmaal temperatuur °C]]),IF(_34_KNMI_Stations[[#This Row],[Etmaal temperatuur °C]]&gt;stookgrens[],_34_KNMI_Stations[[#This Row],[Etmaal temperatuur °C]]-stookgrens[],0),"")</f>
        <v>0</v>
      </c>
    </row>
    <row r="2587" spans="1:16" x14ac:dyDescent="0.25">
      <c r="A2587">
        <v>257</v>
      </c>
      <c r="B2587" s="110">
        <v>45867</v>
      </c>
      <c r="C2587" s="89"/>
      <c r="D2587" s="89">
        <v>18.399999999999999</v>
      </c>
      <c r="E2587" s="96">
        <v>2520</v>
      </c>
      <c r="F2587" s="89">
        <v>0</v>
      </c>
      <c r="G2587" s="89"/>
      <c r="H2587">
        <v>0.66</v>
      </c>
      <c r="I2587" t="s">
        <v>6</v>
      </c>
      <c r="J2587">
        <v>0.8</v>
      </c>
      <c r="K2587">
        <v>7</v>
      </c>
      <c r="L2587">
        <v>2025</v>
      </c>
      <c r="M2587" t="s">
        <v>359</v>
      </c>
      <c r="N2587" s="89" cm="1">
        <f t="array" ref="N2587">IF(ISNUMBER(_34_KNMI_Stations[[#This Row],[Etmaal temperatuur °C]]),IF(_34_KNMI_Stations[[#This Row],[Etmaal temperatuur °C]]&lt;stookgrens[],stookgrens[]-_34_KNMI_Stations[[#This Row],[Etmaal temperatuur °C]],0),"")</f>
        <v>0</v>
      </c>
      <c r="O2587" s="89">
        <f>_34_KNMI_Stations[[#This Row],[graaddagen]]*_34_KNMI_Stations[[#This Row],[Gewogen factor]]</f>
        <v>0</v>
      </c>
      <c r="P2587" s="89" cm="1">
        <f t="array" ref="P2587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2588" spans="1:16" x14ac:dyDescent="0.25">
      <c r="A2588">
        <v>257</v>
      </c>
      <c r="B2588" s="110">
        <v>45868</v>
      </c>
      <c r="C2588" s="89"/>
      <c r="D2588" s="89">
        <v>18.5</v>
      </c>
      <c r="E2588" s="96">
        <v>2316</v>
      </c>
      <c r="F2588" s="89">
        <v>-0.1</v>
      </c>
      <c r="G2588" s="89"/>
      <c r="H2588">
        <v>0.7</v>
      </c>
      <c r="I2588" t="s">
        <v>6</v>
      </c>
      <c r="J2588">
        <v>0.8</v>
      </c>
      <c r="K2588">
        <v>7</v>
      </c>
      <c r="L2588">
        <v>2025</v>
      </c>
      <c r="M2588" t="s">
        <v>359</v>
      </c>
      <c r="N2588" s="89" cm="1">
        <f t="array" ref="N2588">IF(ISNUMBER(_34_KNMI_Stations[[#This Row],[Etmaal temperatuur °C]]),IF(_34_KNMI_Stations[[#This Row],[Etmaal temperatuur °C]]&lt;stookgrens[],stookgrens[]-_34_KNMI_Stations[[#This Row],[Etmaal temperatuur °C]],0),"")</f>
        <v>0</v>
      </c>
      <c r="O2588" s="89">
        <f>_34_KNMI_Stations[[#This Row],[graaddagen]]*_34_KNMI_Stations[[#This Row],[Gewogen factor]]</f>
        <v>0</v>
      </c>
      <c r="P2588" s="89" cm="1">
        <f t="array" ref="P2588">IF(ISNUMBER(_34_KNMI_Stations[[#This Row],[Etmaal temperatuur °C]]),IF(_34_KNMI_Stations[[#This Row],[Etmaal temperatuur °C]]&gt;stookgrens[],_34_KNMI_Stations[[#This Row],[Etmaal temperatuur °C]]-stookgrens[],0),"")</f>
        <v>0.5</v>
      </c>
    </row>
    <row r="2589" spans="1:16" x14ac:dyDescent="0.25">
      <c r="A2589">
        <v>257</v>
      </c>
      <c r="B2589" s="110">
        <v>45869</v>
      </c>
      <c r="C2589" s="89"/>
      <c r="D2589" s="89">
        <v>18.600000000000001</v>
      </c>
      <c r="E2589" s="96">
        <v>1551</v>
      </c>
      <c r="F2589" s="89">
        <v>2.2000000000000002</v>
      </c>
      <c r="G2589" s="89"/>
      <c r="H2589">
        <v>0.79</v>
      </c>
      <c r="I2589" t="s">
        <v>6</v>
      </c>
      <c r="J2589">
        <v>0.8</v>
      </c>
      <c r="K2589">
        <v>7</v>
      </c>
      <c r="L2589">
        <v>2025</v>
      </c>
      <c r="M2589" t="s">
        <v>359</v>
      </c>
      <c r="N2589" s="89" cm="1">
        <f t="array" ref="N2589">IF(ISNUMBER(_34_KNMI_Stations[[#This Row],[Etmaal temperatuur °C]]),IF(_34_KNMI_Stations[[#This Row],[Etmaal temperatuur °C]]&lt;stookgrens[],stookgrens[]-_34_KNMI_Stations[[#This Row],[Etmaal temperatuur °C]],0),"")</f>
        <v>0</v>
      </c>
      <c r="O2589" s="89">
        <f>_34_KNMI_Stations[[#This Row],[graaddagen]]*_34_KNMI_Stations[[#This Row],[Gewogen factor]]</f>
        <v>0</v>
      </c>
      <c r="P2589" s="89" cm="1">
        <f t="array" ref="P2589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2590" spans="1:16" x14ac:dyDescent="0.25">
      <c r="A2590">
        <v>257</v>
      </c>
      <c r="B2590" s="110">
        <v>45870</v>
      </c>
      <c r="C2590" s="89"/>
      <c r="D2590" s="89">
        <v>17.100000000000001</v>
      </c>
      <c r="E2590" s="96">
        <v>1435</v>
      </c>
      <c r="F2590" s="89">
        <v>6.4</v>
      </c>
      <c r="G2590" s="89"/>
      <c r="H2590">
        <v>0.84</v>
      </c>
      <c r="I2590" t="s">
        <v>6</v>
      </c>
      <c r="J2590">
        <v>0.8</v>
      </c>
      <c r="K2590">
        <v>8</v>
      </c>
      <c r="L2590">
        <v>2025</v>
      </c>
      <c r="M2590" t="s">
        <v>359</v>
      </c>
      <c r="N2590" s="89" cm="1">
        <f t="array" ref="N2590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2590" s="89">
        <f>_34_KNMI_Stations[[#This Row],[graaddagen]]*_34_KNMI_Stations[[#This Row],[Gewogen factor]]</f>
        <v>0.71999999999999886</v>
      </c>
      <c r="P2590" s="89" cm="1">
        <f t="array" ref="P2590">IF(ISNUMBER(_34_KNMI_Stations[[#This Row],[Etmaal temperatuur °C]]),IF(_34_KNMI_Stations[[#This Row],[Etmaal temperatuur °C]]&gt;stookgrens[],_34_KNMI_Stations[[#This Row],[Etmaal temperatuur °C]]-stookgrens[],0),"")</f>
        <v>0</v>
      </c>
    </row>
    <row r="2591" spans="1:16" x14ac:dyDescent="0.25">
      <c r="A2591">
        <v>257</v>
      </c>
      <c r="B2591" s="110">
        <v>45871</v>
      </c>
      <c r="C2591" s="89"/>
      <c r="D2591" s="89">
        <v>17</v>
      </c>
      <c r="E2591" s="96">
        <v>1266</v>
      </c>
      <c r="F2591" s="89">
        <v>5.4</v>
      </c>
      <c r="G2591" s="89"/>
      <c r="H2591">
        <v>0.78</v>
      </c>
      <c r="I2591" t="s">
        <v>6</v>
      </c>
      <c r="J2591">
        <v>0.8</v>
      </c>
      <c r="K2591">
        <v>8</v>
      </c>
      <c r="L2591">
        <v>2025</v>
      </c>
      <c r="M2591" t="s">
        <v>359</v>
      </c>
      <c r="N2591" s="89" cm="1">
        <f t="array" ref="N2591">IF(ISNUMBER(_34_KNMI_Stations[[#This Row],[Etmaal temperatuur °C]]),IF(_34_KNMI_Stations[[#This Row],[Etmaal temperatuur °C]]&lt;stookgrens[],stookgrens[]-_34_KNMI_Stations[[#This Row],[Etmaal temperatuur °C]],0),"")</f>
        <v>1</v>
      </c>
      <c r="O2591" s="89">
        <f>_34_KNMI_Stations[[#This Row],[graaddagen]]*_34_KNMI_Stations[[#This Row],[Gewogen factor]]</f>
        <v>0.8</v>
      </c>
      <c r="P2591" s="89" cm="1">
        <f t="array" ref="P2591">IF(ISNUMBER(_34_KNMI_Stations[[#This Row],[Etmaal temperatuur °C]]),IF(_34_KNMI_Stations[[#This Row],[Etmaal temperatuur °C]]&gt;stookgrens[],_34_KNMI_Stations[[#This Row],[Etmaal temperatuur °C]]-stookgrens[],0),"")</f>
        <v>0</v>
      </c>
    </row>
    <row r="2592" spans="1:16" x14ac:dyDescent="0.25">
      <c r="A2592">
        <v>257</v>
      </c>
      <c r="B2592" s="110">
        <v>45872</v>
      </c>
      <c r="C2592" s="89"/>
      <c r="D2592" s="89">
        <v>18.7</v>
      </c>
      <c r="E2592" s="96">
        <v>1893</v>
      </c>
      <c r="F2592" s="89">
        <v>13.4</v>
      </c>
      <c r="G2592" s="89"/>
      <c r="H2592">
        <v>0.77</v>
      </c>
      <c r="I2592" t="s">
        <v>6</v>
      </c>
      <c r="J2592">
        <v>0.8</v>
      </c>
      <c r="K2592">
        <v>8</v>
      </c>
      <c r="L2592">
        <v>2025</v>
      </c>
      <c r="M2592" t="s">
        <v>359</v>
      </c>
      <c r="N2592" s="89" cm="1">
        <f t="array" ref="N2592">IF(ISNUMBER(_34_KNMI_Stations[[#This Row],[Etmaal temperatuur °C]]),IF(_34_KNMI_Stations[[#This Row],[Etmaal temperatuur °C]]&lt;stookgrens[],stookgrens[]-_34_KNMI_Stations[[#This Row],[Etmaal temperatuur °C]],0),"")</f>
        <v>0</v>
      </c>
      <c r="O2592" s="89">
        <f>_34_KNMI_Stations[[#This Row],[graaddagen]]*_34_KNMI_Stations[[#This Row],[Gewogen factor]]</f>
        <v>0</v>
      </c>
      <c r="P2592" s="89" cm="1">
        <f t="array" ref="P2592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2593" spans="1:16" x14ac:dyDescent="0.25">
      <c r="A2593">
        <v>257</v>
      </c>
      <c r="B2593" s="110">
        <v>45873</v>
      </c>
      <c r="C2593" s="89"/>
      <c r="D2593" s="89">
        <v>18.8</v>
      </c>
      <c r="E2593" s="96">
        <v>1019</v>
      </c>
      <c r="F2593" s="89">
        <v>3.5</v>
      </c>
      <c r="G2593" s="89"/>
      <c r="H2593">
        <v>0.87</v>
      </c>
      <c r="I2593" t="s">
        <v>6</v>
      </c>
      <c r="J2593">
        <v>0.8</v>
      </c>
      <c r="K2593">
        <v>8</v>
      </c>
      <c r="L2593">
        <v>2025</v>
      </c>
      <c r="M2593" t="s">
        <v>360</v>
      </c>
      <c r="N2593" s="89" cm="1">
        <f t="array" ref="N2593">IF(ISNUMBER(_34_KNMI_Stations[[#This Row],[Etmaal temperatuur °C]]),IF(_34_KNMI_Stations[[#This Row],[Etmaal temperatuur °C]]&lt;stookgrens[],stookgrens[]-_34_KNMI_Stations[[#This Row],[Etmaal temperatuur °C]],0),"")</f>
        <v>0</v>
      </c>
      <c r="O2593" s="89">
        <f>_34_KNMI_Stations[[#This Row],[graaddagen]]*_34_KNMI_Stations[[#This Row],[Gewogen factor]]</f>
        <v>0</v>
      </c>
      <c r="P2593" s="89" cm="1">
        <f t="array" ref="P2593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2594" spans="1:16" x14ac:dyDescent="0.25">
      <c r="A2594">
        <v>257</v>
      </c>
      <c r="B2594" s="110">
        <v>45874</v>
      </c>
      <c r="C2594" s="89"/>
      <c r="D2594" s="89">
        <v>17.5</v>
      </c>
      <c r="E2594" s="96">
        <v>1931</v>
      </c>
      <c r="F2594" s="89">
        <v>4.8</v>
      </c>
      <c r="G2594" s="89"/>
      <c r="H2594">
        <v>0.66</v>
      </c>
      <c r="I2594" t="s">
        <v>6</v>
      </c>
      <c r="J2594">
        <v>0.8</v>
      </c>
      <c r="K2594">
        <v>8</v>
      </c>
      <c r="L2594">
        <v>2025</v>
      </c>
      <c r="M2594" t="s">
        <v>360</v>
      </c>
      <c r="N2594" s="89" cm="1">
        <f t="array" ref="N2594">IF(ISNUMBER(_34_KNMI_Stations[[#This Row],[Etmaal temperatuur °C]]),IF(_34_KNMI_Stations[[#This Row],[Etmaal temperatuur °C]]&lt;stookgrens[],stookgrens[]-_34_KNMI_Stations[[#This Row],[Etmaal temperatuur °C]],0),"")</f>
        <v>0.5</v>
      </c>
      <c r="O2594" s="89">
        <f>_34_KNMI_Stations[[#This Row],[graaddagen]]*_34_KNMI_Stations[[#This Row],[Gewogen factor]]</f>
        <v>0.4</v>
      </c>
      <c r="P2594" s="89" cm="1">
        <f t="array" ref="P2594">IF(ISNUMBER(_34_KNMI_Stations[[#This Row],[Etmaal temperatuur °C]]),IF(_34_KNMI_Stations[[#This Row],[Etmaal temperatuur °C]]&gt;stookgrens[],_34_KNMI_Stations[[#This Row],[Etmaal temperatuur °C]]-stookgrens[],0),"")</f>
        <v>0</v>
      </c>
    </row>
    <row r="2595" spans="1:16" x14ac:dyDescent="0.25">
      <c r="A2595">
        <v>257</v>
      </c>
      <c r="B2595" s="110">
        <v>45875</v>
      </c>
      <c r="C2595" s="89"/>
      <c r="D2595" s="89">
        <v>17.100000000000001</v>
      </c>
      <c r="E2595" s="96">
        <v>2298</v>
      </c>
      <c r="F2595" s="89">
        <v>0</v>
      </c>
      <c r="G2595" s="89"/>
      <c r="H2595">
        <v>0.69</v>
      </c>
      <c r="I2595" t="s">
        <v>6</v>
      </c>
      <c r="J2595">
        <v>0.8</v>
      </c>
      <c r="K2595">
        <v>8</v>
      </c>
      <c r="L2595">
        <v>2025</v>
      </c>
      <c r="M2595" t="s">
        <v>360</v>
      </c>
      <c r="N2595" s="89" cm="1">
        <f t="array" ref="N2595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2595" s="89">
        <f>_34_KNMI_Stations[[#This Row],[graaddagen]]*_34_KNMI_Stations[[#This Row],[Gewogen factor]]</f>
        <v>0.71999999999999886</v>
      </c>
      <c r="P2595" s="89" cm="1">
        <f t="array" ref="P2595">IF(ISNUMBER(_34_KNMI_Stations[[#This Row],[Etmaal temperatuur °C]]),IF(_34_KNMI_Stations[[#This Row],[Etmaal temperatuur °C]]&gt;stookgrens[],_34_KNMI_Stations[[#This Row],[Etmaal temperatuur °C]]-stookgrens[],0),"")</f>
        <v>0</v>
      </c>
    </row>
    <row r="2596" spans="1:16" x14ac:dyDescent="0.25">
      <c r="A2596">
        <v>257</v>
      </c>
      <c r="B2596" s="110">
        <v>45876</v>
      </c>
      <c r="C2596" s="89"/>
      <c r="D2596" s="89">
        <v>19.2</v>
      </c>
      <c r="E2596" s="96">
        <v>1641</v>
      </c>
      <c r="F2596" s="89">
        <v>0</v>
      </c>
      <c r="G2596" s="89"/>
      <c r="H2596">
        <v>0.68</v>
      </c>
      <c r="I2596" t="s">
        <v>6</v>
      </c>
      <c r="J2596">
        <v>0.8</v>
      </c>
      <c r="K2596">
        <v>8</v>
      </c>
      <c r="L2596">
        <v>2025</v>
      </c>
      <c r="M2596" t="s">
        <v>360</v>
      </c>
      <c r="N2596" s="89" cm="1">
        <f t="array" ref="N2596">IF(ISNUMBER(_34_KNMI_Stations[[#This Row],[Etmaal temperatuur °C]]),IF(_34_KNMI_Stations[[#This Row],[Etmaal temperatuur °C]]&lt;stookgrens[],stookgrens[]-_34_KNMI_Stations[[#This Row],[Etmaal temperatuur °C]],0),"")</f>
        <v>0</v>
      </c>
      <c r="O2596" s="89">
        <f>_34_KNMI_Stations[[#This Row],[graaddagen]]*_34_KNMI_Stations[[#This Row],[Gewogen factor]]</f>
        <v>0</v>
      </c>
      <c r="P2596" s="89" cm="1">
        <f t="array" ref="P2596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2597" spans="1:16" x14ac:dyDescent="0.25">
      <c r="A2597">
        <v>257</v>
      </c>
      <c r="B2597" s="110">
        <v>45877</v>
      </c>
      <c r="C2597" s="89"/>
      <c r="D2597" s="89">
        <v>18.7</v>
      </c>
      <c r="E2597" s="96">
        <v>2083</v>
      </c>
      <c r="F2597" s="89">
        <v>0</v>
      </c>
      <c r="G2597" s="89"/>
      <c r="H2597">
        <v>0.78</v>
      </c>
      <c r="I2597" t="s">
        <v>6</v>
      </c>
      <c r="J2597">
        <v>0.8</v>
      </c>
      <c r="K2597">
        <v>8</v>
      </c>
      <c r="L2597">
        <v>2025</v>
      </c>
      <c r="M2597" t="s">
        <v>360</v>
      </c>
      <c r="N2597" s="89" cm="1">
        <f t="array" ref="N2597">IF(ISNUMBER(_34_KNMI_Stations[[#This Row],[Etmaal temperatuur °C]]),IF(_34_KNMI_Stations[[#This Row],[Etmaal temperatuur °C]]&lt;stookgrens[],stookgrens[]-_34_KNMI_Stations[[#This Row],[Etmaal temperatuur °C]],0),"")</f>
        <v>0</v>
      </c>
      <c r="O2597" s="89">
        <f>_34_KNMI_Stations[[#This Row],[graaddagen]]*_34_KNMI_Stations[[#This Row],[Gewogen factor]]</f>
        <v>0</v>
      </c>
      <c r="P2597" s="89" cm="1">
        <f t="array" ref="P2597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2598" spans="1:16" x14ac:dyDescent="0.25">
      <c r="A2598">
        <v>257</v>
      </c>
      <c r="B2598" s="110">
        <v>45878</v>
      </c>
      <c r="C2598" s="89"/>
      <c r="D2598" s="89">
        <v>17.5</v>
      </c>
      <c r="E2598" s="96">
        <v>2197</v>
      </c>
      <c r="F2598" s="89">
        <v>0</v>
      </c>
      <c r="G2598" s="89"/>
      <c r="H2598">
        <v>0.79</v>
      </c>
      <c r="I2598" t="s">
        <v>6</v>
      </c>
      <c r="J2598">
        <v>0.8</v>
      </c>
      <c r="K2598">
        <v>8</v>
      </c>
      <c r="L2598">
        <v>2025</v>
      </c>
      <c r="M2598" t="s">
        <v>360</v>
      </c>
      <c r="N2598" s="89" cm="1">
        <f t="array" ref="N2598">IF(ISNUMBER(_34_KNMI_Stations[[#This Row],[Etmaal temperatuur °C]]),IF(_34_KNMI_Stations[[#This Row],[Etmaal temperatuur °C]]&lt;stookgrens[],stookgrens[]-_34_KNMI_Stations[[#This Row],[Etmaal temperatuur °C]],0),"")</f>
        <v>0.5</v>
      </c>
      <c r="O2598" s="89">
        <f>_34_KNMI_Stations[[#This Row],[graaddagen]]*_34_KNMI_Stations[[#This Row],[Gewogen factor]]</f>
        <v>0.4</v>
      </c>
      <c r="P2598" s="89" cm="1">
        <f t="array" ref="P2598">IF(ISNUMBER(_34_KNMI_Stations[[#This Row],[Etmaal temperatuur °C]]),IF(_34_KNMI_Stations[[#This Row],[Etmaal temperatuur °C]]&gt;stookgrens[],_34_KNMI_Stations[[#This Row],[Etmaal temperatuur °C]]-stookgrens[],0),"")</f>
        <v>0</v>
      </c>
    </row>
    <row r="2599" spans="1:16" x14ac:dyDescent="0.25">
      <c r="A2599">
        <v>257</v>
      </c>
      <c r="B2599" s="110">
        <v>45879</v>
      </c>
      <c r="C2599" s="89"/>
      <c r="D2599" s="89">
        <v>18.2</v>
      </c>
      <c r="E2599" s="96">
        <v>2489</v>
      </c>
      <c r="F2599" s="89">
        <v>0</v>
      </c>
      <c r="G2599" s="89"/>
      <c r="H2599">
        <v>0.74</v>
      </c>
      <c r="I2599" t="s">
        <v>6</v>
      </c>
      <c r="J2599">
        <v>0.8</v>
      </c>
      <c r="K2599">
        <v>8</v>
      </c>
      <c r="L2599">
        <v>2025</v>
      </c>
      <c r="M2599" t="s">
        <v>360</v>
      </c>
      <c r="N2599" s="89" cm="1">
        <f t="array" ref="N2599">IF(ISNUMBER(_34_KNMI_Stations[[#This Row],[Etmaal temperatuur °C]]),IF(_34_KNMI_Stations[[#This Row],[Etmaal temperatuur °C]]&lt;stookgrens[],stookgrens[]-_34_KNMI_Stations[[#This Row],[Etmaal temperatuur °C]],0),"")</f>
        <v>0</v>
      </c>
      <c r="O2599" s="89">
        <f>_34_KNMI_Stations[[#This Row],[graaddagen]]*_34_KNMI_Stations[[#This Row],[Gewogen factor]]</f>
        <v>0</v>
      </c>
      <c r="P2599" s="89" cm="1">
        <f t="array" ref="P2599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2600" spans="1:16" x14ac:dyDescent="0.25">
      <c r="A2600">
        <v>257</v>
      </c>
      <c r="B2600" s="110">
        <v>45880</v>
      </c>
      <c r="C2600" s="89"/>
      <c r="D2600" s="89">
        <v>19.899999999999999</v>
      </c>
      <c r="E2600" s="96">
        <v>2371</v>
      </c>
      <c r="F2600" s="89">
        <v>0</v>
      </c>
      <c r="G2600" s="89"/>
      <c r="H2600">
        <v>0.68</v>
      </c>
      <c r="I2600" t="s">
        <v>6</v>
      </c>
      <c r="J2600">
        <v>0.8</v>
      </c>
      <c r="K2600">
        <v>8</v>
      </c>
      <c r="L2600">
        <v>2025</v>
      </c>
      <c r="M2600" t="s">
        <v>361</v>
      </c>
      <c r="N2600" s="89" cm="1">
        <f t="array" ref="N2600">IF(ISNUMBER(_34_KNMI_Stations[[#This Row],[Etmaal temperatuur °C]]),IF(_34_KNMI_Stations[[#This Row],[Etmaal temperatuur °C]]&lt;stookgrens[],stookgrens[]-_34_KNMI_Stations[[#This Row],[Etmaal temperatuur °C]],0),"")</f>
        <v>0</v>
      </c>
      <c r="O2600" s="89">
        <f>_34_KNMI_Stations[[#This Row],[graaddagen]]*_34_KNMI_Stations[[#This Row],[Gewogen factor]]</f>
        <v>0</v>
      </c>
      <c r="P2600" s="89" cm="1">
        <f t="array" ref="P2600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2601" spans="1:16" x14ac:dyDescent="0.25">
      <c r="A2601">
        <v>257</v>
      </c>
      <c r="B2601" s="110">
        <v>45881</v>
      </c>
      <c r="C2601" s="89"/>
      <c r="D2601" s="89">
        <v>22.7</v>
      </c>
      <c r="E2601" s="96">
        <v>1931</v>
      </c>
      <c r="F2601" s="89">
        <v>0</v>
      </c>
      <c r="G2601" s="89"/>
      <c r="H2601">
        <v>0.66</v>
      </c>
      <c r="I2601" t="s">
        <v>6</v>
      </c>
      <c r="J2601">
        <v>0.8</v>
      </c>
      <c r="K2601">
        <v>8</v>
      </c>
      <c r="L2601">
        <v>2025</v>
      </c>
      <c r="M2601" t="s">
        <v>361</v>
      </c>
      <c r="N2601" s="89" cm="1">
        <f t="array" ref="N2601">IF(ISNUMBER(_34_KNMI_Stations[[#This Row],[Etmaal temperatuur °C]]),IF(_34_KNMI_Stations[[#This Row],[Etmaal temperatuur °C]]&lt;stookgrens[],stookgrens[]-_34_KNMI_Stations[[#This Row],[Etmaal temperatuur °C]],0),"")</f>
        <v>0</v>
      </c>
      <c r="O2601" s="89">
        <f>_34_KNMI_Stations[[#This Row],[graaddagen]]*_34_KNMI_Stations[[#This Row],[Gewogen factor]]</f>
        <v>0</v>
      </c>
      <c r="P2601" s="89" cm="1">
        <f t="array" ref="P2601">IF(ISNUMBER(_34_KNMI_Stations[[#This Row],[Etmaal temperatuur °C]]),IF(_34_KNMI_Stations[[#This Row],[Etmaal temperatuur °C]]&gt;stookgrens[],_34_KNMI_Stations[[#This Row],[Etmaal temperatuur °C]]-stookgrens[],0),"")</f>
        <v>4.6999999999999993</v>
      </c>
    </row>
    <row r="2602" spans="1:16" x14ac:dyDescent="0.25">
      <c r="A2602">
        <v>257</v>
      </c>
      <c r="B2602" s="110">
        <v>45882</v>
      </c>
      <c r="C2602" s="89"/>
      <c r="D2602" s="89">
        <v>20.7</v>
      </c>
      <c r="E2602" s="96">
        <v>1878</v>
      </c>
      <c r="F2602" s="89">
        <v>0</v>
      </c>
      <c r="G2602" s="89"/>
      <c r="H2602">
        <v>0.86</v>
      </c>
      <c r="I2602" t="s">
        <v>6</v>
      </c>
      <c r="J2602">
        <v>0.8</v>
      </c>
      <c r="K2602">
        <v>8</v>
      </c>
      <c r="L2602">
        <v>2025</v>
      </c>
      <c r="M2602" t="s">
        <v>361</v>
      </c>
      <c r="N2602" s="89" cm="1">
        <f t="array" ref="N2602">IF(ISNUMBER(_34_KNMI_Stations[[#This Row],[Etmaal temperatuur °C]]),IF(_34_KNMI_Stations[[#This Row],[Etmaal temperatuur °C]]&lt;stookgrens[],stookgrens[]-_34_KNMI_Stations[[#This Row],[Etmaal temperatuur °C]],0),"")</f>
        <v>0</v>
      </c>
      <c r="O2602" s="89">
        <f>_34_KNMI_Stations[[#This Row],[graaddagen]]*_34_KNMI_Stations[[#This Row],[Gewogen factor]]</f>
        <v>0</v>
      </c>
      <c r="P2602" s="89" cm="1">
        <f t="array" ref="P2602">IF(ISNUMBER(_34_KNMI_Stations[[#This Row],[Etmaal temperatuur °C]]),IF(_34_KNMI_Stations[[#This Row],[Etmaal temperatuur °C]]&gt;stookgrens[],_34_KNMI_Stations[[#This Row],[Etmaal temperatuur °C]]-stookgrens[],0),"")</f>
        <v>2.6999999999999993</v>
      </c>
    </row>
    <row r="2603" spans="1:16" x14ac:dyDescent="0.25">
      <c r="A2603">
        <v>257</v>
      </c>
      <c r="B2603" s="110">
        <v>45883</v>
      </c>
      <c r="C2603" s="89"/>
      <c r="D2603" s="89">
        <v>21.4</v>
      </c>
      <c r="E2603" s="96">
        <v>1969</v>
      </c>
      <c r="F2603" s="89">
        <v>0.3</v>
      </c>
      <c r="G2603" s="89"/>
      <c r="H2603">
        <v>0.83</v>
      </c>
      <c r="I2603" t="s">
        <v>6</v>
      </c>
      <c r="J2603">
        <v>0.8</v>
      </c>
      <c r="K2603">
        <v>8</v>
      </c>
      <c r="L2603">
        <v>2025</v>
      </c>
      <c r="M2603" t="s">
        <v>361</v>
      </c>
      <c r="N2603" s="89" cm="1">
        <f t="array" ref="N2603">IF(ISNUMBER(_34_KNMI_Stations[[#This Row],[Etmaal temperatuur °C]]),IF(_34_KNMI_Stations[[#This Row],[Etmaal temperatuur °C]]&lt;stookgrens[],stookgrens[]-_34_KNMI_Stations[[#This Row],[Etmaal temperatuur °C]],0),"")</f>
        <v>0</v>
      </c>
      <c r="O2603" s="89">
        <f>_34_KNMI_Stations[[#This Row],[graaddagen]]*_34_KNMI_Stations[[#This Row],[Gewogen factor]]</f>
        <v>0</v>
      </c>
      <c r="P2603" s="89" cm="1">
        <f t="array" ref="P2603">IF(ISNUMBER(_34_KNMI_Stations[[#This Row],[Etmaal temperatuur °C]]),IF(_34_KNMI_Stations[[#This Row],[Etmaal temperatuur °C]]&gt;stookgrens[],_34_KNMI_Stations[[#This Row],[Etmaal temperatuur °C]]-stookgrens[],0),"")</f>
        <v>3.3999999999999986</v>
      </c>
    </row>
    <row r="2604" spans="1:16" x14ac:dyDescent="0.25">
      <c r="A2604">
        <v>257</v>
      </c>
      <c r="B2604" s="110">
        <v>45884</v>
      </c>
      <c r="C2604" s="89"/>
      <c r="D2604" s="89">
        <v>20.399999999999999</v>
      </c>
      <c r="E2604" s="96">
        <v>2034</v>
      </c>
      <c r="F2604" s="89">
        <v>0</v>
      </c>
      <c r="G2604" s="89"/>
      <c r="H2604">
        <v>0.86</v>
      </c>
      <c r="I2604" t="s">
        <v>6</v>
      </c>
      <c r="J2604">
        <v>0.8</v>
      </c>
      <c r="K2604">
        <v>8</v>
      </c>
      <c r="L2604">
        <v>2025</v>
      </c>
      <c r="M2604" t="s">
        <v>361</v>
      </c>
      <c r="N2604" s="89" cm="1">
        <f t="array" ref="N2604">IF(ISNUMBER(_34_KNMI_Stations[[#This Row],[Etmaal temperatuur °C]]),IF(_34_KNMI_Stations[[#This Row],[Etmaal temperatuur °C]]&lt;stookgrens[],stookgrens[]-_34_KNMI_Stations[[#This Row],[Etmaal temperatuur °C]],0),"")</f>
        <v>0</v>
      </c>
      <c r="O2604" s="89">
        <f>_34_KNMI_Stations[[#This Row],[graaddagen]]*_34_KNMI_Stations[[#This Row],[Gewogen factor]]</f>
        <v>0</v>
      </c>
      <c r="P2604" s="89" cm="1">
        <f t="array" ref="P2604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2605" spans="1:16" x14ac:dyDescent="0.25">
      <c r="A2605">
        <v>257</v>
      </c>
      <c r="B2605" s="110">
        <v>45885</v>
      </c>
      <c r="C2605" s="89"/>
      <c r="D2605" s="89">
        <v>17.2</v>
      </c>
      <c r="E2605" s="96">
        <v>1387</v>
      </c>
      <c r="F2605" s="89">
        <v>0</v>
      </c>
      <c r="G2605" s="89"/>
      <c r="H2605">
        <v>0.75</v>
      </c>
      <c r="I2605" t="s">
        <v>6</v>
      </c>
      <c r="J2605">
        <v>0.8</v>
      </c>
      <c r="K2605">
        <v>8</v>
      </c>
      <c r="L2605">
        <v>2025</v>
      </c>
      <c r="M2605" t="s">
        <v>361</v>
      </c>
      <c r="N2605" s="89" cm="1">
        <f t="array" ref="N2605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2605" s="89">
        <f>_34_KNMI_Stations[[#This Row],[graaddagen]]*_34_KNMI_Stations[[#This Row],[Gewogen factor]]</f>
        <v>0.64000000000000057</v>
      </c>
      <c r="P2605" s="89" cm="1">
        <f t="array" ref="P2605">IF(ISNUMBER(_34_KNMI_Stations[[#This Row],[Etmaal temperatuur °C]]),IF(_34_KNMI_Stations[[#This Row],[Etmaal temperatuur °C]]&gt;stookgrens[],_34_KNMI_Stations[[#This Row],[Etmaal temperatuur °C]]-stookgrens[],0),"")</f>
        <v>0</v>
      </c>
    </row>
    <row r="2606" spans="1:16" x14ac:dyDescent="0.25">
      <c r="A2606">
        <v>257</v>
      </c>
      <c r="B2606" s="110">
        <v>45886</v>
      </c>
      <c r="C2606" s="89"/>
      <c r="D2606" s="89">
        <v>16.2</v>
      </c>
      <c r="E2606" s="96">
        <v>869</v>
      </c>
      <c r="F2606" s="89">
        <v>-0.1</v>
      </c>
      <c r="G2606" s="89"/>
      <c r="H2606">
        <v>0.85</v>
      </c>
      <c r="I2606" t="s">
        <v>6</v>
      </c>
      <c r="J2606">
        <v>0.8</v>
      </c>
      <c r="K2606">
        <v>8</v>
      </c>
      <c r="L2606">
        <v>2025</v>
      </c>
      <c r="M2606" t="s">
        <v>361</v>
      </c>
      <c r="N2606" s="89" cm="1">
        <f t="array" ref="N2606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2606" s="89">
        <f>_34_KNMI_Stations[[#This Row],[graaddagen]]*_34_KNMI_Stations[[#This Row],[Gewogen factor]]</f>
        <v>1.4400000000000006</v>
      </c>
      <c r="P2606" s="89" cm="1">
        <f t="array" ref="P2606">IF(ISNUMBER(_34_KNMI_Stations[[#This Row],[Etmaal temperatuur °C]]),IF(_34_KNMI_Stations[[#This Row],[Etmaal temperatuur °C]]&gt;stookgrens[],_34_KNMI_Stations[[#This Row],[Etmaal temperatuur °C]]-stookgrens[],0),"")</f>
        <v>0</v>
      </c>
    </row>
    <row r="2607" spans="1:16" x14ac:dyDescent="0.25">
      <c r="A2607">
        <v>257</v>
      </c>
      <c r="B2607" s="110">
        <v>45887</v>
      </c>
      <c r="C2607" s="89"/>
      <c r="D2607" s="89">
        <v>18.5</v>
      </c>
      <c r="E2607" s="96">
        <v>1453</v>
      </c>
      <c r="F2607" s="89">
        <v>0</v>
      </c>
      <c r="G2607" s="89"/>
      <c r="H2607">
        <v>0.78</v>
      </c>
      <c r="I2607" t="s">
        <v>6</v>
      </c>
      <c r="J2607">
        <v>0.8</v>
      </c>
      <c r="K2607">
        <v>8</v>
      </c>
      <c r="L2607">
        <v>2025</v>
      </c>
      <c r="M2607" t="s">
        <v>362</v>
      </c>
      <c r="N2607" s="89" cm="1">
        <f t="array" ref="N2607">IF(ISNUMBER(_34_KNMI_Stations[[#This Row],[Etmaal temperatuur °C]]),IF(_34_KNMI_Stations[[#This Row],[Etmaal temperatuur °C]]&lt;stookgrens[],stookgrens[]-_34_KNMI_Stations[[#This Row],[Etmaal temperatuur °C]],0),"")</f>
        <v>0</v>
      </c>
      <c r="O2607" s="89">
        <f>_34_KNMI_Stations[[#This Row],[graaddagen]]*_34_KNMI_Stations[[#This Row],[Gewogen factor]]</f>
        <v>0</v>
      </c>
      <c r="P2607" s="89" cm="1">
        <f t="array" ref="P2607">IF(ISNUMBER(_34_KNMI_Stations[[#This Row],[Etmaal temperatuur °C]]),IF(_34_KNMI_Stations[[#This Row],[Etmaal temperatuur °C]]&gt;stookgrens[],_34_KNMI_Stations[[#This Row],[Etmaal temperatuur °C]]-stookgrens[],0),"")</f>
        <v>0.5</v>
      </c>
    </row>
    <row r="2608" spans="1:16" x14ac:dyDescent="0.25">
      <c r="A2608">
        <v>257</v>
      </c>
      <c r="B2608" s="110">
        <v>45888</v>
      </c>
      <c r="C2608" s="89"/>
      <c r="D2608" s="89">
        <v>18.5</v>
      </c>
      <c r="E2608" s="96">
        <v>2311</v>
      </c>
      <c r="F2608" s="89">
        <v>0</v>
      </c>
      <c r="G2608" s="89"/>
      <c r="H2608">
        <v>0.79</v>
      </c>
      <c r="I2608" t="s">
        <v>6</v>
      </c>
      <c r="J2608">
        <v>0.8</v>
      </c>
      <c r="K2608">
        <v>8</v>
      </c>
      <c r="L2608">
        <v>2025</v>
      </c>
      <c r="M2608" t="s">
        <v>362</v>
      </c>
      <c r="N2608" s="89" cm="1">
        <f t="array" ref="N2608">IF(ISNUMBER(_34_KNMI_Stations[[#This Row],[Etmaal temperatuur °C]]),IF(_34_KNMI_Stations[[#This Row],[Etmaal temperatuur °C]]&lt;stookgrens[],stookgrens[]-_34_KNMI_Stations[[#This Row],[Etmaal temperatuur °C]],0),"")</f>
        <v>0</v>
      </c>
      <c r="O2608" s="89">
        <f>_34_KNMI_Stations[[#This Row],[graaddagen]]*_34_KNMI_Stations[[#This Row],[Gewogen factor]]</f>
        <v>0</v>
      </c>
      <c r="P2608" s="89" cm="1">
        <f t="array" ref="P2608">IF(ISNUMBER(_34_KNMI_Stations[[#This Row],[Etmaal temperatuur °C]]),IF(_34_KNMI_Stations[[#This Row],[Etmaal temperatuur °C]]&gt;stookgrens[],_34_KNMI_Stations[[#This Row],[Etmaal temperatuur °C]]-stookgrens[],0),"")</f>
        <v>0.5</v>
      </c>
    </row>
    <row r="2609" spans="1:16" x14ac:dyDescent="0.25">
      <c r="A2609">
        <v>257</v>
      </c>
      <c r="B2609" s="110">
        <v>45889</v>
      </c>
      <c r="C2609" s="89"/>
      <c r="D2609" s="89">
        <v>17.399999999999999</v>
      </c>
      <c r="E2609" s="96">
        <v>1651</v>
      </c>
      <c r="F2609" s="89">
        <v>0</v>
      </c>
      <c r="G2609" s="89"/>
      <c r="H2609">
        <v>0.72</v>
      </c>
      <c r="I2609" t="s">
        <v>6</v>
      </c>
      <c r="J2609">
        <v>0.8</v>
      </c>
      <c r="K2609">
        <v>8</v>
      </c>
      <c r="L2609">
        <v>2025</v>
      </c>
      <c r="M2609" t="s">
        <v>362</v>
      </c>
      <c r="N2609" s="89" cm="1">
        <f t="array" ref="N2609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2609" s="89">
        <f>_34_KNMI_Stations[[#This Row],[graaddagen]]*_34_KNMI_Stations[[#This Row],[Gewogen factor]]</f>
        <v>0.48000000000000115</v>
      </c>
      <c r="P2609" s="89" cm="1">
        <f t="array" ref="P2609">IF(ISNUMBER(_34_KNMI_Stations[[#This Row],[Etmaal temperatuur °C]]),IF(_34_KNMI_Stations[[#This Row],[Etmaal temperatuur °C]]&gt;stookgrens[],_34_KNMI_Stations[[#This Row],[Etmaal temperatuur °C]]-stookgrens[],0),"")</f>
        <v>0</v>
      </c>
    </row>
    <row r="2610" spans="1:16" x14ac:dyDescent="0.25">
      <c r="A2610">
        <v>257</v>
      </c>
      <c r="B2610" s="110">
        <v>45890</v>
      </c>
      <c r="C2610" s="89"/>
      <c r="D2610" s="89">
        <v>16.5</v>
      </c>
      <c r="E2610" s="96">
        <v>2031</v>
      </c>
      <c r="F2610" s="89">
        <v>0</v>
      </c>
      <c r="G2610" s="89"/>
      <c r="H2610">
        <v>0.68</v>
      </c>
      <c r="I2610" t="s">
        <v>6</v>
      </c>
      <c r="J2610">
        <v>0.8</v>
      </c>
      <c r="K2610">
        <v>8</v>
      </c>
      <c r="L2610">
        <v>2025</v>
      </c>
      <c r="M2610" t="s">
        <v>362</v>
      </c>
      <c r="N2610" s="89" cm="1">
        <f t="array" ref="N2610">IF(ISNUMBER(_34_KNMI_Stations[[#This Row],[Etmaal temperatuur °C]]),IF(_34_KNMI_Stations[[#This Row],[Etmaal temperatuur °C]]&lt;stookgrens[],stookgrens[]-_34_KNMI_Stations[[#This Row],[Etmaal temperatuur °C]],0),"")</f>
        <v>1.5</v>
      </c>
      <c r="O2610" s="89">
        <f>_34_KNMI_Stations[[#This Row],[graaddagen]]*_34_KNMI_Stations[[#This Row],[Gewogen factor]]</f>
        <v>1.2000000000000002</v>
      </c>
      <c r="P2610" s="89" cm="1">
        <f t="array" ref="P2610">IF(ISNUMBER(_34_KNMI_Stations[[#This Row],[Etmaal temperatuur °C]]),IF(_34_KNMI_Stations[[#This Row],[Etmaal temperatuur °C]]&gt;stookgrens[],_34_KNMI_Stations[[#This Row],[Etmaal temperatuur °C]]-stookgrens[],0),"")</f>
        <v>0</v>
      </c>
    </row>
    <row r="2611" spans="1:16" x14ac:dyDescent="0.25">
      <c r="A2611">
        <v>257</v>
      </c>
      <c r="B2611" s="110">
        <v>45891</v>
      </c>
      <c r="C2611" s="89"/>
      <c r="D2611" s="89">
        <v>16.2</v>
      </c>
      <c r="E2611" s="96">
        <v>1130</v>
      </c>
      <c r="F2611" s="89">
        <v>1.1000000000000001</v>
      </c>
      <c r="G2611" s="89"/>
      <c r="H2611">
        <v>0.7</v>
      </c>
      <c r="I2611" t="s">
        <v>6</v>
      </c>
      <c r="J2611">
        <v>0.8</v>
      </c>
      <c r="K2611">
        <v>8</v>
      </c>
      <c r="L2611">
        <v>2025</v>
      </c>
      <c r="M2611" t="s">
        <v>362</v>
      </c>
      <c r="N2611" s="89" cm="1">
        <f t="array" ref="N2611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2611" s="89">
        <f>_34_KNMI_Stations[[#This Row],[graaddagen]]*_34_KNMI_Stations[[#This Row],[Gewogen factor]]</f>
        <v>1.4400000000000006</v>
      </c>
      <c r="P2611" s="89" cm="1">
        <f t="array" ref="P2611">IF(ISNUMBER(_34_KNMI_Stations[[#This Row],[Etmaal temperatuur °C]]),IF(_34_KNMI_Stations[[#This Row],[Etmaal temperatuur °C]]&gt;stookgrens[],_34_KNMI_Stations[[#This Row],[Etmaal temperatuur °C]]-stookgrens[],0),"")</f>
        <v>0</v>
      </c>
    </row>
    <row r="2612" spans="1:16" x14ac:dyDescent="0.25">
      <c r="A2612">
        <v>257</v>
      </c>
      <c r="B2612" s="110">
        <v>45892</v>
      </c>
      <c r="C2612" s="89"/>
      <c r="D2612" s="89">
        <v>14.9</v>
      </c>
      <c r="E2612" s="96">
        <v>1596</v>
      </c>
      <c r="F2612" s="89">
        <v>0</v>
      </c>
      <c r="G2612" s="89"/>
      <c r="H2612">
        <v>0.69</v>
      </c>
      <c r="I2612" t="s">
        <v>6</v>
      </c>
      <c r="J2612">
        <v>0.8</v>
      </c>
      <c r="K2612">
        <v>8</v>
      </c>
      <c r="L2612">
        <v>2025</v>
      </c>
      <c r="M2612" t="s">
        <v>362</v>
      </c>
      <c r="N2612" s="89" cm="1">
        <f t="array" ref="N2612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2612" s="89">
        <f>_34_KNMI_Stations[[#This Row],[graaddagen]]*_34_KNMI_Stations[[#This Row],[Gewogen factor]]</f>
        <v>2.48</v>
      </c>
      <c r="P2612" s="89" cm="1">
        <f t="array" ref="P2612">IF(ISNUMBER(_34_KNMI_Stations[[#This Row],[Etmaal temperatuur °C]]),IF(_34_KNMI_Stations[[#This Row],[Etmaal temperatuur °C]]&gt;stookgrens[],_34_KNMI_Stations[[#This Row],[Etmaal temperatuur °C]]-stookgrens[],0),"")</f>
        <v>0</v>
      </c>
    </row>
    <row r="2613" spans="1:16" x14ac:dyDescent="0.25">
      <c r="A2613">
        <v>257</v>
      </c>
      <c r="B2613" s="110">
        <v>45893</v>
      </c>
      <c r="C2613" s="89"/>
      <c r="D2613" s="89">
        <v>14.1</v>
      </c>
      <c r="E2613" s="96">
        <v>2002</v>
      </c>
      <c r="F2613" s="89">
        <v>0</v>
      </c>
      <c r="G2613" s="89"/>
      <c r="H2613">
        <v>0.76</v>
      </c>
      <c r="I2613" t="s">
        <v>6</v>
      </c>
      <c r="J2613">
        <v>0.8</v>
      </c>
      <c r="K2613">
        <v>8</v>
      </c>
      <c r="L2613">
        <v>2025</v>
      </c>
      <c r="M2613" t="s">
        <v>362</v>
      </c>
      <c r="N2613" s="89" cm="1">
        <f t="array" ref="N2613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2613" s="89">
        <f>_34_KNMI_Stations[[#This Row],[graaddagen]]*_34_KNMI_Stations[[#This Row],[Gewogen factor]]</f>
        <v>3.1200000000000006</v>
      </c>
      <c r="P2613" s="89" cm="1">
        <f t="array" ref="P2613">IF(ISNUMBER(_34_KNMI_Stations[[#This Row],[Etmaal temperatuur °C]]),IF(_34_KNMI_Stations[[#This Row],[Etmaal temperatuur °C]]&gt;stookgrens[],_34_KNMI_Stations[[#This Row],[Etmaal temperatuur °C]]-stookgrens[],0),"")</f>
        <v>0</v>
      </c>
    </row>
    <row r="2614" spans="1:16" x14ac:dyDescent="0.25">
      <c r="A2614">
        <v>257</v>
      </c>
      <c r="B2614" s="110">
        <v>45894</v>
      </c>
      <c r="C2614" s="89"/>
      <c r="D2614" s="89">
        <v>16.100000000000001</v>
      </c>
      <c r="E2614" s="96">
        <v>1990</v>
      </c>
      <c r="F2614" s="89">
        <v>0</v>
      </c>
      <c r="G2614" s="89"/>
      <c r="H2614">
        <v>0.74</v>
      </c>
      <c r="I2614" t="s">
        <v>6</v>
      </c>
      <c r="J2614">
        <v>0.8</v>
      </c>
      <c r="K2614">
        <v>8</v>
      </c>
      <c r="L2614">
        <v>2025</v>
      </c>
      <c r="M2614" t="s">
        <v>363</v>
      </c>
      <c r="N2614" s="89" cm="1">
        <f t="array" ref="N2614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2614" s="89">
        <f>_34_KNMI_Stations[[#This Row],[graaddagen]]*_34_KNMI_Stations[[#This Row],[Gewogen factor]]</f>
        <v>1.5199999999999989</v>
      </c>
      <c r="P2614" s="89" cm="1">
        <f t="array" ref="P2614">IF(ISNUMBER(_34_KNMI_Stations[[#This Row],[Etmaal temperatuur °C]]),IF(_34_KNMI_Stations[[#This Row],[Etmaal temperatuur °C]]&gt;stookgrens[],_34_KNMI_Stations[[#This Row],[Etmaal temperatuur °C]]-stookgrens[],0),"")</f>
        <v>0</v>
      </c>
    </row>
    <row r="2615" spans="1:16" x14ac:dyDescent="0.25">
      <c r="A2615">
        <v>257</v>
      </c>
      <c r="B2615" s="110">
        <v>45895</v>
      </c>
      <c r="C2615" s="89"/>
      <c r="D2615" s="89">
        <v>20.5</v>
      </c>
      <c r="E2615" s="96">
        <v>1519</v>
      </c>
      <c r="F2615" s="89">
        <v>0</v>
      </c>
      <c r="G2615" s="89"/>
      <c r="H2615">
        <v>0.63</v>
      </c>
      <c r="I2615" t="s">
        <v>6</v>
      </c>
      <c r="J2615">
        <v>0.8</v>
      </c>
      <c r="K2615">
        <v>8</v>
      </c>
      <c r="L2615">
        <v>2025</v>
      </c>
      <c r="M2615" t="s">
        <v>363</v>
      </c>
      <c r="N2615" s="89" cm="1">
        <f t="array" ref="N2615">IF(ISNUMBER(_34_KNMI_Stations[[#This Row],[Etmaal temperatuur °C]]),IF(_34_KNMI_Stations[[#This Row],[Etmaal temperatuur °C]]&lt;stookgrens[],stookgrens[]-_34_KNMI_Stations[[#This Row],[Etmaal temperatuur °C]],0),"")</f>
        <v>0</v>
      </c>
      <c r="O2615" s="89">
        <f>_34_KNMI_Stations[[#This Row],[graaddagen]]*_34_KNMI_Stations[[#This Row],[Gewogen factor]]</f>
        <v>0</v>
      </c>
      <c r="P2615" s="89" cm="1">
        <f t="array" ref="P2615">IF(ISNUMBER(_34_KNMI_Stations[[#This Row],[Etmaal temperatuur °C]]),IF(_34_KNMI_Stations[[#This Row],[Etmaal temperatuur °C]]&gt;stookgrens[],_34_KNMI_Stations[[#This Row],[Etmaal temperatuur °C]]-stookgrens[],0),"")</f>
        <v>2.5</v>
      </c>
    </row>
    <row r="2616" spans="1:16" x14ac:dyDescent="0.25">
      <c r="A2616">
        <v>257</v>
      </c>
      <c r="B2616" s="110">
        <v>45896</v>
      </c>
      <c r="C2616" s="89"/>
      <c r="D2616" s="89">
        <v>19.5</v>
      </c>
      <c r="E2616" s="96">
        <v>1626</v>
      </c>
      <c r="F2616" s="89">
        <v>0</v>
      </c>
      <c r="G2616" s="89"/>
      <c r="H2616">
        <v>0.76</v>
      </c>
      <c r="I2616" t="s">
        <v>6</v>
      </c>
      <c r="J2616">
        <v>0.8</v>
      </c>
      <c r="K2616">
        <v>8</v>
      </c>
      <c r="L2616">
        <v>2025</v>
      </c>
      <c r="M2616" t="s">
        <v>363</v>
      </c>
      <c r="N2616" s="89" cm="1">
        <f t="array" ref="N2616">IF(ISNUMBER(_34_KNMI_Stations[[#This Row],[Etmaal temperatuur °C]]),IF(_34_KNMI_Stations[[#This Row],[Etmaal temperatuur °C]]&lt;stookgrens[],stookgrens[]-_34_KNMI_Stations[[#This Row],[Etmaal temperatuur °C]],0),"")</f>
        <v>0</v>
      </c>
      <c r="O2616" s="89">
        <f>_34_KNMI_Stations[[#This Row],[graaddagen]]*_34_KNMI_Stations[[#This Row],[Gewogen factor]]</f>
        <v>0</v>
      </c>
      <c r="P2616" s="89" cm="1">
        <f t="array" ref="P2616">IF(ISNUMBER(_34_KNMI_Stations[[#This Row],[Etmaal temperatuur °C]]),IF(_34_KNMI_Stations[[#This Row],[Etmaal temperatuur °C]]&gt;stookgrens[],_34_KNMI_Stations[[#This Row],[Etmaal temperatuur °C]]-stookgrens[],0),"")</f>
        <v>1.5</v>
      </c>
    </row>
    <row r="2617" spans="1:16" x14ac:dyDescent="0.25">
      <c r="A2617">
        <v>257</v>
      </c>
      <c r="B2617" s="110">
        <v>45897</v>
      </c>
      <c r="C2617" s="89"/>
      <c r="D2617" s="89">
        <v>18</v>
      </c>
      <c r="E2617" s="96">
        <v>1029</v>
      </c>
      <c r="F2617" s="89">
        <v>5.7</v>
      </c>
      <c r="G2617" s="89"/>
      <c r="H2617">
        <v>0.79</v>
      </c>
      <c r="I2617" t="s">
        <v>6</v>
      </c>
      <c r="J2617">
        <v>0.8</v>
      </c>
      <c r="K2617">
        <v>8</v>
      </c>
      <c r="L2617">
        <v>2025</v>
      </c>
      <c r="M2617" t="s">
        <v>363</v>
      </c>
      <c r="N2617" s="89" cm="1">
        <f t="array" ref="N2617">IF(ISNUMBER(_34_KNMI_Stations[[#This Row],[Etmaal temperatuur °C]]),IF(_34_KNMI_Stations[[#This Row],[Etmaal temperatuur °C]]&lt;stookgrens[],stookgrens[]-_34_KNMI_Stations[[#This Row],[Etmaal temperatuur °C]],0),"")</f>
        <v>0</v>
      </c>
      <c r="O2617" s="89">
        <f>_34_KNMI_Stations[[#This Row],[graaddagen]]*_34_KNMI_Stations[[#This Row],[Gewogen factor]]</f>
        <v>0</v>
      </c>
      <c r="P2617" s="89" cm="1">
        <f t="array" ref="P2617">IF(ISNUMBER(_34_KNMI_Stations[[#This Row],[Etmaal temperatuur °C]]),IF(_34_KNMI_Stations[[#This Row],[Etmaal temperatuur °C]]&gt;stookgrens[],_34_KNMI_Stations[[#This Row],[Etmaal temperatuur °C]]-stookgrens[],0),"")</f>
        <v>0</v>
      </c>
    </row>
    <row r="2618" spans="1:16" x14ac:dyDescent="0.25">
      <c r="A2618">
        <v>257</v>
      </c>
      <c r="B2618" s="110">
        <v>45898</v>
      </c>
      <c r="C2618" s="89"/>
      <c r="D2618" s="89">
        <v>17.899999999999999</v>
      </c>
      <c r="E2618" s="96">
        <v>1364</v>
      </c>
      <c r="F2618" s="89">
        <v>0.6</v>
      </c>
      <c r="G2618" s="89"/>
      <c r="H2618">
        <v>0.74</v>
      </c>
      <c r="I2618" t="s">
        <v>6</v>
      </c>
      <c r="J2618">
        <v>0.8</v>
      </c>
      <c r="K2618">
        <v>8</v>
      </c>
      <c r="L2618">
        <v>2025</v>
      </c>
      <c r="M2618" t="s">
        <v>363</v>
      </c>
      <c r="N2618" s="89" cm="1">
        <f t="array" ref="N2618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2618" s="89">
        <f>_34_KNMI_Stations[[#This Row],[graaddagen]]*_34_KNMI_Stations[[#This Row],[Gewogen factor]]</f>
        <v>8.000000000000114E-2</v>
      </c>
      <c r="P2618" s="89" cm="1">
        <f t="array" ref="P2618">IF(ISNUMBER(_34_KNMI_Stations[[#This Row],[Etmaal temperatuur °C]]),IF(_34_KNMI_Stations[[#This Row],[Etmaal temperatuur °C]]&gt;stookgrens[],_34_KNMI_Stations[[#This Row],[Etmaal temperatuur °C]]-stookgrens[],0),"")</f>
        <v>0</v>
      </c>
    </row>
    <row r="2619" spans="1:16" x14ac:dyDescent="0.25">
      <c r="A2619">
        <v>257</v>
      </c>
      <c r="B2619" s="110">
        <v>45899</v>
      </c>
      <c r="C2619" s="89"/>
      <c r="D2619" s="89">
        <v>18.7</v>
      </c>
      <c r="E2619" s="96">
        <v>1659</v>
      </c>
      <c r="F2619" s="89">
        <v>2.9</v>
      </c>
      <c r="G2619" s="89"/>
      <c r="H2619">
        <v>0.75</v>
      </c>
      <c r="I2619" t="s">
        <v>6</v>
      </c>
      <c r="J2619">
        <v>0.8</v>
      </c>
      <c r="K2619">
        <v>8</v>
      </c>
      <c r="L2619">
        <v>2025</v>
      </c>
      <c r="M2619" t="s">
        <v>363</v>
      </c>
      <c r="N2619" s="89" cm="1">
        <f t="array" ref="N2619">IF(ISNUMBER(_34_KNMI_Stations[[#This Row],[Etmaal temperatuur °C]]),IF(_34_KNMI_Stations[[#This Row],[Etmaal temperatuur °C]]&lt;stookgrens[],stookgrens[]-_34_KNMI_Stations[[#This Row],[Etmaal temperatuur °C]],0),"")</f>
        <v>0</v>
      </c>
      <c r="O2619" s="89">
        <f>_34_KNMI_Stations[[#This Row],[graaddagen]]*_34_KNMI_Stations[[#This Row],[Gewogen factor]]</f>
        <v>0</v>
      </c>
      <c r="P2619" s="89" cm="1">
        <f t="array" ref="P2619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2620" spans="1:16" x14ac:dyDescent="0.25">
      <c r="A2620">
        <v>257</v>
      </c>
      <c r="B2620" s="110">
        <v>45900</v>
      </c>
      <c r="C2620" s="89"/>
      <c r="D2620" s="89">
        <v>18.600000000000001</v>
      </c>
      <c r="E2620" s="96">
        <v>1279</v>
      </c>
      <c r="F2620" s="89">
        <v>0.5</v>
      </c>
      <c r="G2620" s="89"/>
      <c r="H2620">
        <v>0.81</v>
      </c>
      <c r="I2620" t="s">
        <v>6</v>
      </c>
      <c r="J2620">
        <v>0.8</v>
      </c>
      <c r="K2620">
        <v>8</v>
      </c>
      <c r="L2620">
        <v>2025</v>
      </c>
      <c r="M2620" t="s">
        <v>363</v>
      </c>
      <c r="N2620" s="89" cm="1">
        <f t="array" ref="N2620">IF(ISNUMBER(_34_KNMI_Stations[[#This Row],[Etmaal temperatuur °C]]),IF(_34_KNMI_Stations[[#This Row],[Etmaal temperatuur °C]]&lt;stookgrens[],stookgrens[]-_34_KNMI_Stations[[#This Row],[Etmaal temperatuur °C]],0),"")</f>
        <v>0</v>
      </c>
      <c r="O2620" s="89">
        <f>_34_KNMI_Stations[[#This Row],[graaddagen]]*_34_KNMI_Stations[[#This Row],[Gewogen factor]]</f>
        <v>0</v>
      </c>
      <c r="P2620" s="89" cm="1">
        <f t="array" ref="P2620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2621" spans="1:16" x14ac:dyDescent="0.25">
      <c r="A2621">
        <v>257</v>
      </c>
      <c r="B2621" s="110">
        <v>45901</v>
      </c>
      <c r="C2621" s="89"/>
      <c r="D2621" s="89">
        <v>18.7</v>
      </c>
      <c r="E2621" s="96">
        <v>1711</v>
      </c>
      <c r="F2621" s="89">
        <v>0.2</v>
      </c>
      <c r="G2621" s="89"/>
      <c r="H2621">
        <v>0.75</v>
      </c>
      <c r="I2621" t="s">
        <v>6</v>
      </c>
      <c r="J2621">
        <v>0.8</v>
      </c>
      <c r="K2621">
        <v>9</v>
      </c>
      <c r="L2621">
        <v>2025</v>
      </c>
      <c r="M2621" t="s">
        <v>364</v>
      </c>
      <c r="N2621" s="89" cm="1">
        <f t="array" ref="N2621">IF(ISNUMBER(_34_KNMI_Stations[[#This Row],[Etmaal temperatuur °C]]),IF(_34_KNMI_Stations[[#This Row],[Etmaal temperatuur °C]]&lt;stookgrens[],stookgrens[]-_34_KNMI_Stations[[#This Row],[Etmaal temperatuur °C]],0),"")</f>
        <v>0</v>
      </c>
      <c r="O2621" s="89">
        <f>_34_KNMI_Stations[[#This Row],[graaddagen]]*_34_KNMI_Stations[[#This Row],[Gewogen factor]]</f>
        <v>0</v>
      </c>
      <c r="P2621" s="89" cm="1">
        <f t="array" ref="P2621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2622" spans="1:16" x14ac:dyDescent="0.25">
      <c r="A2622">
        <v>257</v>
      </c>
      <c r="B2622" s="110">
        <v>45902</v>
      </c>
      <c r="C2622" s="89"/>
      <c r="D2622" s="89">
        <v>17.5</v>
      </c>
      <c r="E2622" s="96">
        <v>1672</v>
      </c>
      <c r="F2622" s="89">
        <v>4.4000000000000004</v>
      </c>
      <c r="G2622" s="89"/>
      <c r="H2622">
        <v>0.74</v>
      </c>
      <c r="I2622" t="s">
        <v>6</v>
      </c>
      <c r="J2622">
        <v>0.8</v>
      </c>
      <c r="K2622">
        <v>9</v>
      </c>
      <c r="L2622">
        <v>2025</v>
      </c>
      <c r="M2622" t="s">
        <v>364</v>
      </c>
      <c r="N2622" s="89" cm="1">
        <f t="array" ref="N2622">IF(ISNUMBER(_34_KNMI_Stations[[#This Row],[Etmaal temperatuur °C]]),IF(_34_KNMI_Stations[[#This Row],[Etmaal temperatuur °C]]&lt;stookgrens[],stookgrens[]-_34_KNMI_Stations[[#This Row],[Etmaal temperatuur °C]],0),"")</f>
        <v>0.5</v>
      </c>
      <c r="O2622" s="89">
        <f>_34_KNMI_Stations[[#This Row],[graaddagen]]*_34_KNMI_Stations[[#This Row],[Gewogen factor]]</f>
        <v>0.4</v>
      </c>
      <c r="P2622" s="89" cm="1">
        <f t="array" ref="P2622">IF(ISNUMBER(_34_KNMI_Stations[[#This Row],[Etmaal temperatuur °C]]),IF(_34_KNMI_Stations[[#This Row],[Etmaal temperatuur °C]]&gt;stookgrens[],_34_KNMI_Stations[[#This Row],[Etmaal temperatuur °C]]-stookgrens[],0),"")</f>
        <v>0</v>
      </c>
    </row>
    <row r="2623" spans="1:16" x14ac:dyDescent="0.25">
      <c r="A2623">
        <v>257</v>
      </c>
      <c r="B2623" s="110">
        <v>45903</v>
      </c>
      <c r="C2623" s="89"/>
      <c r="D2623" s="89">
        <v>18.8</v>
      </c>
      <c r="E2623" s="96">
        <v>679</v>
      </c>
      <c r="F2623" s="89">
        <v>17</v>
      </c>
      <c r="G2623" s="89"/>
      <c r="H2623">
        <v>0.83</v>
      </c>
      <c r="I2623" t="s">
        <v>6</v>
      </c>
      <c r="J2623">
        <v>0.8</v>
      </c>
      <c r="K2623">
        <v>9</v>
      </c>
      <c r="L2623">
        <v>2025</v>
      </c>
      <c r="M2623" t="s">
        <v>364</v>
      </c>
      <c r="N2623" s="89" cm="1">
        <f t="array" ref="N2623">IF(ISNUMBER(_34_KNMI_Stations[[#This Row],[Etmaal temperatuur °C]]),IF(_34_KNMI_Stations[[#This Row],[Etmaal temperatuur °C]]&lt;stookgrens[],stookgrens[]-_34_KNMI_Stations[[#This Row],[Etmaal temperatuur °C]],0),"")</f>
        <v>0</v>
      </c>
      <c r="O2623" s="89">
        <f>_34_KNMI_Stations[[#This Row],[graaddagen]]*_34_KNMI_Stations[[#This Row],[Gewogen factor]]</f>
        <v>0</v>
      </c>
      <c r="P2623" s="89" cm="1">
        <f t="array" ref="P2623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2624" spans="1:16" x14ac:dyDescent="0.25">
      <c r="A2624">
        <v>257</v>
      </c>
      <c r="B2624" s="110">
        <v>45904</v>
      </c>
      <c r="C2624" s="89"/>
      <c r="D2624" s="89">
        <v>18.5</v>
      </c>
      <c r="E2624" s="96">
        <v>1135</v>
      </c>
      <c r="F2624" s="89">
        <v>6.2</v>
      </c>
      <c r="G2624" s="89"/>
      <c r="H2624">
        <v>0.73</v>
      </c>
      <c r="I2624" t="s">
        <v>6</v>
      </c>
      <c r="J2624">
        <v>0.8</v>
      </c>
      <c r="K2624">
        <v>9</v>
      </c>
      <c r="L2624">
        <v>2025</v>
      </c>
      <c r="M2624" t="s">
        <v>364</v>
      </c>
      <c r="N2624" s="89" cm="1">
        <f t="array" ref="N2624">IF(ISNUMBER(_34_KNMI_Stations[[#This Row],[Etmaal temperatuur °C]]),IF(_34_KNMI_Stations[[#This Row],[Etmaal temperatuur °C]]&lt;stookgrens[],stookgrens[]-_34_KNMI_Stations[[#This Row],[Etmaal temperatuur °C]],0),"")</f>
        <v>0</v>
      </c>
      <c r="O2624" s="89">
        <f>_34_KNMI_Stations[[#This Row],[graaddagen]]*_34_KNMI_Stations[[#This Row],[Gewogen factor]]</f>
        <v>0</v>
      </c>
      <c r="P2624" s="89" cm="1">
        <f t="array" ref="P2624">IF(ISNUMBER(_34_KNMI_Stations[[#This Row],[Etmaal temperatuur °C]]),IF(_34_KNMI_Stations[[#This Row],[Etmaal temperatuur °C]]&gt;stookgrens[],_34_KNMI_Stations[[#This Row],[Etmaal temperatuur °C]]-stookgrens[],0),"")</f>
        <v>0.5</v>
      </c>
    </row>
    <row r="2625" spans="1:16" x14ac:dyDescent="0.25">
      <c r="A2625">
        <v>257</v>
      </c>
      <c r="B2625" s="110">
        <v>45905</v>
      </c>
      <c r="C2625" s="89"/>
      <c r="D2625" s="89">
        <v>16.399999999999999</v>
      </c>
      <c r="E2625" s="96">
        <v>1695</v>
      </c>
      <c r="F2625" s="89">
        <v>0</v>
      </c>
      <c r="G2625" s="89"/>
      <c r="H2625">
        <v>0.75</v>
      </c>
      <c r="I2625" t="s">
        <v>6</v>
      </c>
      <c r="J2625">
        <v>0.8</v>
      </c>
      <c r="K2625">
        <v>9</v>
      </c>
      <c r="L2625">
        <v>2025</v>
      </c>
      <c r="M2625" t="s">
        <v>364</v>
      </c>
      <c r="N2625" s="89" cm="1">
        <f t="array" ref="N2625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2625" s="89">
        <f>_34_KNMI_Stations[[#This Row],[graaddagen]]*_34_KNMI_Stations[[#This Row],[Gewogen factor]]</f>
        <v>1.2800000000000011</v>
      </c>
      <c r="P2625" s="89" cm="1">
        <f t="array" ref="P2625">IF(ISNUMBER(_34_KNMI_Stations[[#This Row],[Etmaal temperatuur °C]]),IF(_34_KNMI_Stations[[#This Row],[Etmaal temperatuur °C]]&gt;stookgrens[],_34_KNMI_Stations[[#This Row],[Etmaal temperatuur °C]]-stookgrens[],0),"")</f>
        <v>0</v>
      </c>
    </row>
    <row r="2626" spans="1:16" x14ac:dyDescent="0.25">
      <c r="A2626">
        <v>257</v>
      </c>
      <c r="B2626" s="110">
        <v>45906</v>
      </c>
      <c r="C2626" s="89"/>
      <c r="D2626" s="89">
        <v>17</v>
      </c>
      <c r="E2626" s="96">
        <v>1651</v>
      </c>
      <c r="F2626" s="89">
        <v>0</v>
      </c>
      <c r="G2626" s="89"/>
      <c r="H2626">
        <v>0.72</v>
      </c>
      <c r="I2626" t="s">
        <v>6</v>
      </c>
      <c r="J2626">
        <v>0.8</v>
      </c>
      <c r="K2626">
        <v>9</v>
      </c>
      <c r="L2626">
        <v>2025</v>
      </c>
      <c r="M2626" t="s">
        <v>364</v>
      </c>
      <c r="N2626" s="89" cm="1">
        <f t="array" ref="N2626">IF(ISNUMBER(_34_KNMI_Stations[[#This Row],[Etmaal temperatuur °C]]),IF(_34_KNMI_Stations[[#This Row],[Etmaal temperatuur °C]]&lt;stookgrens[],stookgrens[]-_34_KNMI_Stations[[#This Row],[Etmaal temperatuur °C]],0),"")</f>
        <v>1</v>
      </c>
      <c r="O2626" s="89">
        <f>_34_KNMI_Stations[[#This Row],[graaddagen]]*_34_KNMI_Stations[[#This Row],[Gewogen factor]]</f>
        <v>0.8</v>
      </c>
      <c r="P2626" s="89" cm="1">
        <f t="array" ref="P2626">IF(ISNUMBER(_34_KNMI_Stations[[#This Row],[Etmaal temperatuur °C]]),IF(_34_KNMI_Stations[[#This Row],[Etmaal temperatuur °C]]&gt;stookgrens[],_34_KNMI_Stations[[#This Row],[Etmaal temperatuur °C]]-stookgrens[],0),"")</f>
        <v>0</v>
      </c>
    </row>
    <row r="2627" spans="1:16" x14ac:dyDescent="0.25">
      <c r="A2627">
        <v>257</v>
      </c>
      <c r="B2627" s="110">
        <v>45907</v>
      </c>
      <c r="C2627" s="89"/>
      <c r="D2627" s="89">
        <v>21</v>
      </c>
      <c r="E2627" s="96">
        <v>1891</v>
      </c>
      <c r="F2627" s="89">
        <v>0</v>
      </c>
      <c r="G2627" s="89"/>
      <c r="H2627">
        <v>0.56999999999999995</v>
      </c>
      <c r="I2627" t="s">
        <v>6</v>
      </c>
      <c r="J2627">
        <v>0.8</v>
      </c>
      <c r="K2627">
        <v>9</v>
      </c>
      <c r="L2627">
        <v>2025</v>
      </c>
      <c r="M2627" t="s">
        <v>364</v>
      </c>
      <c r="N2627" s="89" cm="1">
        <f t="array" ref="N2627">IF(ISNUMBER(_34_KNMI_Stations[[#This Row],[Etmaal temperatuur °C]]),IF(_34_KNMI_Stations[[#This Row],[Etmaal temperatuur °C]]&lt;stookgrens[],stookgrens[]-_34_KNMI_Stations[[#This Row],[Etmaal temperatuur °C]],0),"")</f>
        <v>0</v>
      </c>
      <c r="O2627" s="89">
        <f>_34_KNMI_Stations[[#This Row],[graaddagen]]*_34_KNMI_Stations[[#This Row],[Gewogen factor]]</f>
        <v>0</v>
      </c>
      <c r="P2627" s="89" cm="1">
        <f t="array" ref="P2627">IF(ISNUMBER(_34_KNMI_Stations[[#This Row],[Etmaal temperatuur °C]]),IF(_34_KNMI_Stations[[#This Row],[Etmaal temperatuur °C]]&gt;stookgrens[],_34_KNMI_Stations[[#This Row],[Etmaal temperatuur °C]]-stookgrens[],0),"")</f>
        <v>3</v>
      </c>
    </row>
    <row r="2628" spans="1:16" x14ac:dyDescent="0.25">
      <c r="A2628">
        <v>257</v>
      </c>
      <c r="B2628" s="110">
        <v>45908</v>
      </c>
      <c r="C2628" s="89"/>
      <c r="D2628" s="89">
        <v>17.7</v>
      </c>
      <c r="E2628" s="96">
        <v>1553</v>
      </c>
      <c r="F2628" s="89">
        <v>0.1</v>
      </c>
      <c r="G2628" s="89"/>
      <c r="H2628">
        <v>0.81</v>
      </c>
      <c r="I2628" t="s">
        <v>6</v>
      </c>
      <c r="J2628">
        <v>0.8</v>
      </c>
      <c r="K2628">
        <v>9</v>
      </c>
      <c r="L2628">
        <v>2025</v>
      </c>
      <c r="M2628" t="s">
        <v>365</v>
      </c>
      <c r="N2628" s="89" cm="1">
        <f t="array" ref="N2628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2628" s="89">
        <f>_34_KNMI_Stations[[#This Row],[graaddagen]]*_34_KNMI_Stations[[#This Row],[Gewogen factor]]</f>
        <v>0.24000000000000057</v>
      </c>
      <c r="P2628" s="89" cm="1">
        <f t="array" ref="P2628">IF(ISNUMBER(_34_KNMI_Stations[[#This Row],[Etmaal temperatuur °C]]),IF(_34_KNMI_Stations[[#This Row],[Etmaal temperatuur °C]]&gt;stookgrens[],_34_KNMI_Stations[[#This Row],[Etmaal temperatuur °C]]-stookgrens[],0),"")</f>
        <v>0</v>
      </c>
    </row>
    <row r="2629" spans="1:16" x14ac:dyDescent="0.25">
      <c r="A2629">
        <v>257</v>
      </c>
      <c r="B2629" s="110">
        <v>45909</v>
      </c>
      <c r="C2629" s="89"/>
      <c r="D2629" s="89">
        <v>12.2</v>
      </c>
      <c r="E2629" s="96">
        <v>582</v>
      </c>
      <c r="F2629" s="89">
        <v>3.7</v>
      </c>
      <c r="G2629" s="89"/>
      <c r="H2629">
        <v>0.92</v>
      </c>
      <c r="I2629" t="s">
        <v>6</v>
      </c>
      <c r="J2629">
        <v>0.8</v>
      </c>
      <c r="K2629">
        <v>9</v>
      </c>
      <c r="L2629">
        <v>2025</v>
      </c>
      <c r="M2629" t="s">
        <v>365</v>
      </c>
      <c r="N2629" s="89" cm="1">
        <f t="array" ref="N2629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2629" s="89">
        <f>_34_KNMI_Stations[[#This Row],[graaddagen]]*_34_KNMI_Stations[[#This Row],[Gewogen factor]]</f>
        <v>4.6400000000000006</v>
      </c>
      <c r="P2629" s="89" cm="1">
        <f t="array" ref="P2629">IF(ISNUMBER(_34_KNMI_Stations[[#This Row],[Etmaal temperatuur °C]]),IF(_34_KNMI_Stations[[#This Row],[Etmaal temperatuur °C]]&gt;stookgrens[],_34_KNMI_Stations[[#This Row],[Etmaal temperatuur °C]]-stookgrens[],0),"")</f>
        <v>0</v>
      </c>
    </row>
    <row r="2630" spans="1:16" x14ac:dyDescent="0.25">
      <c r="A2630">
        <v>257</v>
      </c>
      <c r="B2630" s="110">
        <v>45910</v>
      </c>
      <c r="C2630" s="89"/>
      <c r="D2630" s="89">
        <v>15.7</v>
      </c>
      <c r="E2630" s="96">
        <v>1164</v>
      </c>
      <c r="F2630" s="89">
        <v>0</v>
      </c>
      <c r="G2630" s="89"/>
      <c r="H2630">
        <v>0.76</v>
      </c>
      <c r="I2630" t="s">
        <v>6</v>
      </c>
      <c r="J2630">
        <v>0.8</v>
      </c>
      <c r="K2630">
        <v>9</v>
      </c>
      <c r="L2630">
        <v>2025</v>
      </c>
      <c r="M2630" t="s">
        <v>365</v>
      </c>
      <c r="N2630" s="89" cm="1">
        <f t="array" ref="N2630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2630" s="89">
        <f>_34_KNMI_Stations[[#This Row],[graaddagen]]*_34_KNMI_Stations[[#This Row],[Gewogen factor]]</f>
        <v>1.8400000000000007</v>
      </c>
      <c r="P2630" s="89" cm="1">
        <f t="array" ref="P2630">IF(ISNUMBER(_34_KNMI_Stations[[#This Row],[Etmaal temperatuur °C]]),IF(_34_KNMI_Stations[[#This Row],[Etmaal temperatuur °C]]&gt;stookgrens[],_34_KNMI_Stations[[#This Row],[Etmaal temperatuur °C]]-stookgrens[],0),"")</f>
        <v>0</v>
      </c>
    </row>
    <row r="2631" spans="1:16" x14ac:dyDescent="0.25">
      <c r="A2631">
        <v>257</v>
      </c>
      <c r="B2631" s="110">
        <v>45911</v>
      </c>
      <c r="C2631" s="89"/>
      <c r="D2631" s="89">
        <v>16.7</v>
      </c>
      <c r="E2631" s="96">
        <v>1281</v>
      </c>
      <c r="F2631" s="89">
        <v>3.5</v>
      </c>
      <c r="G2631" s="89"/>
      <c r="H2631">
        <v>0.73</v>
      </c>
      <c r="I2631" t="s">
        <v>6</v>
      </c>
      <c r="J2631">
        <v>0.8</v>
      </c>
      <c r="K2631">
        <v>9</v>
      </c>
      <c r="L2631">
        <v>2025</v>
      </c>
      <c r="M2631" t="s">
        <v>365</v>
      </c>
      <c r="N2631" s="89" cm="1">
        <f t="array" ref="N2631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2631" s="89">
        <f>_34_KNMI_Stations[[#This Row],[graaddagen]]*_34_KNMI_Stations[[#This Row],[Gewogen factor]]</f>
        <v>1.0400000000000007</v>
      </c>
      <c r="P2631" s="89" cm="1">
        <f t="array" ref="P2631">IF(ISNUMBER(_34_KNMI_Stations[[#This Row],[Etmaal temperatuur °C]]),IF(_34_KNMI_Stations[[#This Row],[Etmaal temperatuur °C]]&gt;stookgrens[],_34_KNMI_Stations[[#This Row],[Etmaal temperatuur °C]]-stookgrens[],0),"")</f>
        <v>0</v>
      </c>
    </row>
    <row r="2632" spans="1:16" x14ac:dyDescent="0.25">
      <c r="A2632">
        <v>257</v>
      </c>
      <c r="B2632" s="110">
        <v>45912</v>
      </c>
      <c r="C2632" s="89"/>
      <c r="D2632" s="89">
        <v>15.6</v>
      </c>
      <c r="E2632" s="96">
        <v>1197</v>
      </c>
      <c r="F2632" s="89">
        <v>15.8</v>
      </c>
      <c r="G2632" s="89"/>
      <c r="H2632">
        <v>0.71</v>
      </c>
      <c r="I2632" t="s">
        <v>6</v>
      </c>
      <c r="J2632">
        <v>0.8</v>
      </c>
      <c r="K2632">
        <v>9</v>
      </c>
      <c r="L2632">
        <v>2025</v>
      </c>
      <c r="M2632" t="s">
        <v>365</v>
      </c>
      <c r="N2632" s="89" cm="1">
        <f t="array" ref="N2632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2632" s="89">
        <f>_34_KNMI_Stations[[#This Row],[graaddagen]]*_34_KNMI_Stations[[#This Row],[Gewogen factor]]</f>
        <v>1.9200000000000004</v>
      </c>
      <c r="P2632" s="89" cm="1">
        <f t="array" ref="P2632">IF(ISNUMBER(_34_KNMI_Stations[[#This Row],[Etmaal temperatuur °C]]),IF(_34_KNMI_Stations[[#This Row],[Etmaal temperatuur °C]]&gt;stookgrens[],_34_KNMI_Stations[[#This Row],[Etmaal temperatuur °C]]-stookgrens[],0),"")</f>
        <v>0</v>
      </c>
    </row>
    <row r="2633" spans="1:16" x14ac:dyDescent="0.25">
      <c r="A2633">
        <v>257</v>
      </c>
      <c r="B2633" s="110">
        <v>45913</v>
      </c>
      <c r="C2633" s="89"/>
      <c r="D2633" s="89">
        <v>14.8</v>
      </c>
      <c r="E2633" s="96">
        <v>1131</v>
      </c>
      <c r="F2633" s="89">
        <v>2.2000000000000002</v>
      </c>
      <c r="G2633" s="89"/>
      <c r="H2633">
        <v>0.79</v>
      </c>
      <c r="I2633" t="s">
        <v>6</v>
      </c>
      <c r="J2633">
        <v>0.8</v>
      </c>
      <c r="K2633">
        <v>9</v>
      </c>
      <c r="L2633">
        <v>2025</v>
      </c>
      <c r="M2633" t="s">
        <v>365</v>
      </c>
      <c r="N2633" s="89" cm="1">
        <f t="array" ref="N2633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2633" s="89">
        <f>_34_KNMI_Stations[[#This Row],[graaddagen]]*_34_KNMI_Stations[[#This Row],[Gewogen factor]]</f>
        <v>2.5599999999999996</v>
      </c>
      <c r="P2633" s="89" cm="1">
        <f t="array" ref="P2633">IF(ISNUMBER(_34_KNMI_Stations[[#This Row],[Etmaal temperatuur °C]]),IF(_34_KNMI_Stations[[#This Row],[Etmaal temperatuur °C]]&gt;stookgrens[],_34_KNMI_Stations[[#This Row],[Etmaal temperatuur °C]]-stookgrens[],0),"")</f>
        <v>0</v>
      </c>
    </row>
    <row r="2634" spans="1:16" x14ac:dyDescent="0.25">
      <c r="A2634">
        <v>257</v>
      </c>
      <c r="B2634" s="110">
        <v>45914</v>
      </c>
      <c r="C2634" s="89"/>
      <c r="D2634" s="89">
        <v>16.3</v>
      </c>
      <c r="E2634" s="96">
        <v>1522</v>
      </c>
      <c r="F2634" s="89">
        <v>6.3</v>
      </c>
      <c r="G2634" s="89"/>
      <c r="H2634">
        <v>0.71</v>
      </c>
      <c r="I2634" t="s">
        <v>6</v>
      </c>
      <c r="J2634">
        <v>0.8</v>
      </c>
      <c r="K2634">
        <v>9</v>
      </c>
      <c r="L2634">
        <v>2025</v>
      </c>
      <c r="M2634" t="s">
        <v>365</v>
      </c>
      <c r="N2634" s="89" cm="1">
        <f t="array" ref="N2634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2634" s="89">
        <f>_34_KNMI_Stations[[#This Row],[graaddagen]]*_34_KNMI_Stations[[#This Row],[Gewogen factor]]</f>
        <v>1.3599999999999994</v>
      </c>
      <c r="P2634" s="89" cm="1">
        <f t="array" ref="P2634">IF(ISNUMBER(_34_KNMI_Stations[[#This Row],[Etmaal temperatuur °C]]),IF(_34_KNMI_Stations[[#This Row],[Etmaal temperatuur °C]]&gt;stookgrens[],_34_KNMI_Stations[[#This Row],[Etmaal temperatuur °C]]-stookgrens[],0),"")</f>
        <v>0</v>
      </c>
    </row>
    <row r="2635" spans="1:16" x14ac:dyDescent="0.25">
      <c r="A2635">
        <v>257</v>
      </c>
      <c r="B2635" s="110">
        <v>45915</v>
      </c>
      <c r="C2635" s="89"/>
      <c r="D2635" s="89">
        <v>17.5</v>
      </c>
      <c r="E2635" s="96">
        <v>1142</v>
      </c>
      <c r="F2635" s="89">
        <v>3.4</v>
      </c>
      <c r="G2635" s="89"/>
      <c r="H2635">
        <v>0.72</v>
      </c>
      <c r="I2635" t="s">
        <v>6</v>
      </c>
      <c r="J2635">
        <v>0.8</v>
      </c>
      <c r="K2635">
        <v>9</v>
      </c>
      <c r="L2635">
        <v>2025</v>
      </c>
      <c r="M2635" t="s">
        <v>366</v>
      </c>
      <c r="N2635" s="89" cm="1">
        <f t="array" ref="N2635">IF(ISNUMBER(_34_KNMI_Stations[[#This Row],[Etmaal temperatuur °C]]),IF(_34_KNMI_Stations[[#This Row],[Etmaal temperatuur °C]]&lt;stookgrens[],stookgrens[]-_34_KNMI_Stations[[#This Row],[Etmaal temperatuur °C]],0),"")</f>
        <v>0.5</v>
      </c>
      <c r="O2635" s="89">
        <f>_34_KNMI_Stations[[#This Row],[graaddagen]]*_34_KNMI_Stations[[#This Row],[Gewogen factor]]</f>
        <v>0.4</v>
      </c>
      <c r="P2635" s="89" cm="1">
        <f t="array" ref="P2635">IF(ISNUMBER(_34_KNMI_Stations[[#This Row],[Etmaal temperatuur °C]]),IF(_34_KNMI_Stations[[#This Row],[Etmaal temperatuur °C]]&gt;stookgrens[],_34_KNMI_Stations[[#This Row],[Etmaal temperatuur °C]]-stookgrens[],0),"")</f>
        <v>0</v>
      </c>
    </row>
    <row r="2636" spans="1:16" x14ac:dyDescent="0.25">
      <c r="A2636">
        <v>257</v>
      </c>
      <c r="B2636" s="110">
        <v>45916</v>
      </c>
      <c r="C2636" s="89"/>
      <c r="D2636" s="89">
        <v>15.9</v>
      </c>
      <c r="E2636" s="96">
        <v>733</v>
      </c>
      <c r="F2636" s="89">
        <v>7.9</v>
      </c>
      <c r="G2636" s="89"/>
      <c r="H2636">
        <v>0.74</v>
      </c>
      <c r="I2636" t="s">
        <v>6</v>
      </c>
      <c r="J2636">
        <v>0.8</v>
      </c>
      <c r="K2636">
        <v>9</v>
      </c>
      <c r="L2636">
        <v>2025</v>
      </c>
      <c r="M2636" t="s">
        <v>366</v>
      </c>
      <c r="N2636" s="89" cm="1">
        <f t="array" ref="N2636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2636" s="89">
        <f>_34_KNMI_Stations[[#This Row],[graaddagen]]*_34_KNMI_Stations[[#This Row],[Gewogen factor]]</f>
        <v>1.6799999999999997</v>
      </c>
      <c r="P2636" s="89" cm="1">
        <f t="array" ref="P2636">IF(ISNUMBER(_34_KNMI_Stations[[#This Row],[Etmaal temperatuur °C]]),IF(_34_KNMI_Stations[[#This Row],[Etmaal temperatuur °C]]&gt;stookgrens[],_34_KNMI_Stations[[#This Row],[Etmaal temperatuur °C]]-stookgrens[],0),"")</f>
        <v>0</v>
      </c>
    </row>
    <row r="2637" spans="1:16" x14ac:dyDescent="0.25">
      <c r="A2637">
        <v>257</v>
      </c>
      <c r="B2637" s="110">
        <v>45917</v>
      </c>
      <c r="C2637" s="89"/>
      <c r="D2637" s="89">
        <v>16.100000000000001</v>
      </c>
      <c r="E2637" s="96">
        <v>298</v>
      </c>
      <c r="F2637" s="89">
        <v>12.7</v>
      </c>
      <c r="G2637" s="89"/>
      <c r="H2637">
        <v>0.84</v>
      </c>
      <c r="I2637" t="s">
        <v>6</v>
      </c>
      <c r="J2637">
        <v>0.8</v>
      </c>
      <c r="K2637">
        <v>9</v>
      </c>
      <c r="L2637">
        <v>2025</v>
      </c>
      <c r="M2637" t="s">
        <v>366</v>
      </c>
      <c r="N2637" s="89" cm="1">
        <f t="array" ref="N2637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2637" s="89">
        <f>_34_KNMI_Stations[[#This Row],[graaddagen]]*_34_KNMI_Stations[[#This Row],[Gewogen factor]]</f>
        <v>1.5199999999999989</v>
      </c>
      <c r="P2637" s="89" cm="1">
        <f t="array" ref="P2637">IF(ISNUMBER(_34_KNMI_Stations[[#This Row],[Etmaal temperatuur °C]]),IF(_34_KNMI_Stations[[#This Row],[Etmaal temperatuur °C]]&gt;stookgrens[],_34_KNMI_Stations[[#This Row],[Etmaal temperatuur °C]]-stookgrens[],0),"")</f>
        <v>0</v>
      </c>
    </row>
    <row r="2638" spans="1:16" x14ac:dyDescent="0.25">
      <c r="A2638">
        <v>257</v>
      </c>
      <c r="B2638" s="110">
        <v>45918</v>
      </c>
      <c r="C2638" s="89"/>
      <c r="D2638" s="89">
        <v>18.100000000000001</v>
      </c>
      <c r="E2638" s="96">
        <v>512</v>
      </c>
      <c r="F2638" s="89">
        <v>0.6</v>
      </c>
      <c r="G2638" s="89"/>
      <c r="H2638">
        <v>0.92</v>
      </c>
      <c r="I2638" t="s">
        <v>6</v>
      </c>
      <c r="J2638">
        <v>0.8</v>
      </c>
      <c r="K2638">
        <v>9</v>
      </c>
      <c r="L2638">
        <v>2025</v>
      </c>
      <c r="M2638" t="s">
        <v>366</v>
      </c>
      <c r="N2638" s="89" cm="1">
        <f t="array" ref="N2638">IF(ISNUMBER(_34_KNMI_Stations[[#This Row],[Etmaal temperatuur °C]]),IF(_34_KNMI_Stations[[#This Row],[Etmaal temperatuur °C]]&lt;stookgrens[],stookgrens[]-_34_KNMI_Stations[[#This Row],[Etmaal temperatuur °C]],0),"")</f>
        <v>0</v>
      </c>
      <c r="O2638" s="89">
        <f>_34_KNMI_Stations[[#This Row],[graaddagen]]*_34_KNMI_Stations[[#This Row],[Gewogen factor]]</f>
        <v>0</v>
      </c>
      <c r="P2638" s="89" cm="1">
        <f t="array" ref="P2638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2639" spans="1:16" x14ac:dyDescent="0.25">
      <c r="A2639">
        <v>257</v>
      </c>
      <c r="B2639" s="110">
        <v>45919</v>
      </c>
      <c r="C2639" s="89"/>
      <c r="D2639" s="89">
        <v>20.8</v>
      </c>
      <c r="E2639" s="96">
        <v>1569</v>
      </c>
      <c r="F2639" s="89">
        <v>0</v>
      </c>
      <c r="G2639" s="89"/>
      <c r="H2639">
        <v>0.73</v>
      </c>
      <c r="I2639" t="s">
        <v>6</v>
      </c>
      <c r="J2639">
        <v>0.8</v>
      </c>
      <c r="K2639">
        <v>9</v>
      </c>
      <c r="L2639">
        <v>2025</v>
      </c>
      <c r="M2639" t="s">
        <v>366</v>
      </c>
      <c r="N2639" s="89" cm="1">
        <f t="array" ref="N2639">IF(ISNUMBER(_34_KNMI_Stations[[#This Row],[Etmaal temperatuur °C]]),IF(_34_KNMI_Stations[[#This Row],[Etmaal temperatuur °C]]&lt;stookgrens[],stookgrens[]-_34_KNMI_Stations[[#This Row],[Etmaal temperatuur °C]],0),"")</f>
        <v>0</v>
      </c>
      <c r="O2639" s="89">
        <f>_34_KNMI_Stations[[#This Row],[graaddagen]]*_34_KNMI_Stations[[#This Row],[Gewogen factor]]</f>
        <v>0</v>
      </c>
      <c r="P2639" s="89" cm="1">
        <f t="array" ref="P2639">IF(ISNUMBER(_34_KNMI_Stations[[#This Row],[Etmaal temperatuur °C]]),IF(_34_KNMI_Stations[[#This Row],[Etmaal temperatuur °C]]&gt;stookgrens[],_34_KNMI_Stations[[#This Row],[Etmaal temperatuur °C]]-stookgrens[],0),"")</f>
        <v>2.8000000000000007</v>
      </c>
    </row>
    <row r="2640" spans="1:16" x14ac:dyDescent="0.25">
      <c r="A2640">
        <v>257</v>
      </c>
      <c r="B2640" s="110">
        <v>45920</v>
      </c>
      <c r="C2640" s="89"/>
      <c r="D2640" s="89">
        <v>20</v>
      </c>
      <c r="E2640" s="96">
        <v>670</v>
      </c>
      <c r="F2640" s="89">
        <v>2.9</v>
      </c>
      <c r="G2640" s="89"/>
      <c r="H2640">
        <v>0.76</v>
      </c>
      <c r="I2640" t="s">
        <v>6</v>
      </c>
      <c r="J2640">
        <v>0.8</v>
      </c>
      <c r="K2640">
        <v>9</v>
      </c>
      <c r="L2640">
        <v>2025</v>
      </c>
      <c r="M2640" t="s">
        <v>366</v>
      </c>
      <c r="N2640" s="89" cm="1">
        <f t="array" ref="N2640">IF(ISNUMBER(_34_KNMI_Stations[[#This Row],[Etmaal temperatuur °C]]),IF(_34_KNMI_Stations[[#This Row],[Etmaal temperatuur °C]]&lt;stookgrens[],stookgrens[]-_34_KNMI_Stations[[#This Row],[Etmaal temperatuur °C]],0),"")</f>
        <v>0</v>
      </c>
      <c r="O2640" s="89">
        <f>_34_KNMI_Stations[[#This Row],[graaddagen]]*_34_KNMI_Stations[[#This Row],[Gewogen factor]]</f>
        <v>0</v>
      </c>
      <c r="P2640" s="89" cm="1">
        <f t="array" ref="P2640">IF(ISNUMBER(_34_KNMI_Stations[[#This Row],[Etmaal temperatuur °C]]),IF(_34_KNMI_Stations[[#This Row],[Etmaal temperatuur °C]]&gt;stookgrens[],_34_KNMI_Stations[[#This Row],[Etmaal temperatuur °C]]-stookgrens[],0),"")</f>
        <v>2</v>
      </c>
    </row>
    <row r="2641" spans="1:16" x14ac:dyDescent="0.25">
      <c r="A2641">
        <v>257</v>
      </c>
      <c r="B2641" s="110">
        <v>45921</v>
      </c>
      <c r="C2641" s="89"/>
      <c r="D2641" s="89">
        <v>14.4</v>
      </c>
      <c r="E2641" s="96">
        <v>1104</v>
      </c>
      <c r="F2641" s="89">
        <v>2.2000000000000002</v>
      </c>
      <c r="G2641" s="89"/>
      <c r="H2641">
        <v>0.72</v>
      </c>
      <c r="I2641" t="s">
        <v>6</v>
      </c>
      <c r="J2641">
        <v>0.8</v>
      </c>
      <c r="K2641">
        <v>9</v>
      </c>
      <c r="L2641">
        <v>2025</v>
      </c>
      <c r="M2641" t="s">
        <v>366</v>
      </c>
      <c r="N2641" s="89" cm="1">
        <f t="array" ref="N2641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2641" s="89">
        <f>_34_KNMI_Stations[[#This Row],[graaddagen]]*_34_KNMI_Stations[[#This Row],[Gewogen factor]]</f>
        <v>2.88</v>
      </c>
      <c r="P2641" s="89" cm="1">
        <f t="array" ref="P2641">IF(ISNUMBER(_34_KNMI_Stations[[#This Row],[Etmaal temperatuur °C]]),IF(_34_KNMI_Stations[[#This Row],[Etmaal temperatuur °C]]&gt;stookgrens[],_34_KNMI_Stations[[#This Row],[Etmaal temperatuur °C]]-stookgrens[],0),"")</f>
        <v>0</v>
      </c>
    </row>
    <row r="2642" spans="1:16" x14ac:dyDescent="0.25">
      <c r="A2642">
        <v>257</v>
      </c>
      <c r="B2642" s="110">
        <v>45922</v>
      </c>
      <c r="C2642" s="89"/>
      <c r="D2642" s="89">
        <v>11.8</v>
      </c>
      <c r="E2642" s="96">
        <v>1508</v>
      </c>
      <c r="F2642" s="89">
        <v>1</v>
      </c>
      <c r="G2642" s="89"/>
      <c r="H2642">
        <v>0.72</v>
      </c>
      <c r="I2642" t="s">
        <v>6</v>
      </c>
      <c r="J2642">
        <v>0.8</v>
      </c>
      <c r="K2642">
        <v>9</v>
      </c>
      <c r="L2642">
        <v>2025</v>
      </c>
      <c r="M2642" t="s">
        <v>367</v>
      </c>
      <c r="N2642" s="89" cm="1">
        <f t="array" ref="N2642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2642" s="89">
        <f>_34_KNMI_Stations[[#This Row],[graaddagen]]*_34_KNMI_Stations[[#This Row],[Gewogen factor]]</f>
        <v>4.96</v>
      </c>
      <c r="P2642" s="89" cm="1">
        <f t="array" ref="P2642">IF(ISNUMBER(_34_KNMI_Stations[[#This Row],[Etmaal temperatuur °C]]),IF(_34_KNMI_Stations[[#This Row],[Etmaal temperatuur °C]]&gt;stookgrens[],_34_KNMI_Stations[[#This Row],[Etmaal temperatuur °C]]-stookgrens[],0),"")</f>
        <v>0</v>
      </c>
    </row>
    <row r="2643" spans="1:16" x14ac:dyDescent="0.25">
      <c r="A2643">
        <v>257</v>
      </c>
      <c r="B2643" s="110">
        <v>45923</v>
      </c>
      <c r="C2643" s="89"/>
      <c r="D2643" s="89">
        <v>12.2</v>
      </c>
      <c r="E2643" s="96">
        <v>1205</v>
      </c>
      <c r="F2643" s="89">
        <v>0</v>
      </c>
      <c r="G2643" s="89"/>
      <c r="H2643">
        <v>0.79</v>
      </c>
      <c r="I2643" t="s">
        <v>6</v>
      </c>
      <c r="J2643">
        <v>0.8</v>
      </c>
      <c r="K2643">
        <v>9</v>
      </c>
      <c r="L2643">
        <v>2025</v>
      </c>
      <c r="M2643" t="s">
        <v>367</v>
      </c>
      <c r="N2643" s="89" cm="1">
        <f t="array" ref="N2643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2643" s="89">
        <f>_34_KNMI_Stations[[#This Row],[graaddagen]]*_34_KNMI_Stations[[#This Row],[Gewogen factor]]</f>
        <v>4.6400000000000006</v>
      </c>
      <c r="P2643" s="89" cm="1">
        <f t="array" ref="P2643">IF(ISNUMBER(_34_KNMI_Stations[[#This Row],[Etmaal temperatuur °C]]),IF(_34_KNMI_Stations[[#This Row],[Etmaal temperatuur °C]]&gt;stookgrens[],_34_KNMI_Stations[[#This Row],[Etmaal temperatuur °C]]-stookgrens[],0),"")</f>
        <v>0</v>
      </c>
    </row>
    <row r="2644" spans="1:16" x14ac:dyDescent="0.25">
      <c r="A2644">
        <v>257</v>
      </c>
      <c r="B2644" s="110">
        <v>45924</v>
      </c>
      <c r="C2644" s="89"/>
      <c r="D2644" s="89">
        <v>12</v>
      </c>
      <c r="E2644" s="96">
        <v>1507</v>
      </c>
      <c r="F2644" s="89">
        <v>0</v>
      </c>
      <c r="G2644" s="89"/>
      <c r="H2644">
        <v>0.72</v>
      </c>
      <c r="I2644" t="s">
        <v>6</v>
      </c>
      <c r="J2644">
        <v>0.8</v>
      </c>
      <c r="K2644">
        <v>9</v>
      </c>
      <c r="L2644">
        <v>2025</v>
      </c>
      <c r="M2644" t="s">
        <v>367</v>
      </c>
      <c r="N2644" s="89" cm="1">
        <f t="array" ref="N2644">IF(ISNUMBER(_34_KNMI_Stations[[#This Row],[Etmaal temperatuur °C]]),IF(_34_KNMI_Stations[[#This Row],[Etmaal temperatuur °C]]&lt;stookgrens[],stookgrens[]-_34_KNMI_Stations[[#This Row],[Etmaal temperatuur °C]],0),"")</f>
        <v>6</v>
      </c>
      <c r="O2644" s="89">
        <f>_34_KNMI_Stations[[#This Row],[graaddagen]]*_34_KNMI_Stations[[#This Row],[Gewogen factor]]</f>
        <v>4.8000000000000007</v>
      </c>
      <c r="P2644" s="89" cm="1">
        <f t="array" ref="P2644">IF(ISNUMBER(_34_KNMI_Stations[[#This Row],[Etmaal temperatuur °C]]),IF(_34_KNMI_Stations[[#This Row],[Etmaal temperatuur °C]]&gt;stookgrens[],_34_KNMI_Stations[[#This Row],[Etmaal temperatuur °C]]-stookgrens[],0),"")</f>
        <v>0</v>
      </c>
    </row>
    <row r="2645" spans="1:16" x14ac:dyDescent="0.25">
      <c r="A2645">
        <v>257</v>
      </c>
      <c r="B2645" s="110">
        <v>45925</v>
      </c>
      <c r="C2645" s="89"/>
      <c r="D2645" s="89">
        <v>12.1</v>
      </c>
      <c r="E2645" s="96">
        <v>1281</v>
      </c>
      <c r="F2645" s="89">
        <v>0</v>
      </c>
      <c r="G2645" s="89"/>
      <c r="H2645">
        <v>0.67</v>
      </c>
      <c r="I2645" t="s">
        <v>6</v>
      </c>
      <c r="J2645">
        <v>0.8</v>
      </c>
      <c r="K2645">
        <v>9</v>
      </c>
      <c r="L2645">
        <v>2025</v>
      </c>
      <c r="M2645" t="s">
        <v>367</v>
      </c>
      <c r="N2645" s="89" cm="1">
        <f t="array" ref="N2645">IF(ISNUMBER(_34_KNMI_Stations[[#This Row],[Etmaal temperatuur °C]]),IF(_34_KNMI_Stations[[#This Row],[Etmaal temperatuur °C]]&lt;stookgrens[],stookgrens[]-_34_KNMI_Stations[[#This Row],[Etmaal temperatuur °C]],0),"")</f>
        <v>5.9</v>
      </c>
      <c r="O2645" s="89">
        <f>_34_KNMI_Stations[[#This Row],[graaddagen]]*_34_KNMI_Stations[[#This Row],[Gewogen factor]]</f>
        <v>4.7200000000000006</v>
      </c>
      <c r="P2645" s="89" cm="1">
        <f t="array" ref="P2645">IF(ISNUMBER(_34_KNMI_Stations[[#This Row],[Etmaal temperatuur °C]]),IF(_34_KNMI_Stations[[#This Row],[Etmaal temperatuur °C]]&gt;stookgrens[],_34_KNMI_Stations[[#This Row],[Etmaal temperatuur °C]]-stookgrens[],0),"")</f>
        <v>0</v>
      </c>
    </row>
    <row r="2646" spans="1:16" x14ac:dyDescent="0.25">
      <c r="A2646">
        <v>257</v>
      </c>
      <c r="B2646" s="110">
        <v>45926</v>
      </c>
      <c r="C2646" s="89"/>
      <c r="D2646" s="89">
        <v>11.2</v>
      </c>
      <c r="E2646" s="96">
        <v>901</v>
      </c>
      <c r="F2646" s="89">
        <v>0</v>
      </c>
      <c r="G2646" s="89"/>
      <c r="H2646">
        <v>0.78</v>
      </c>
      <c r="I2646" t="s">
        <v>6</v>
      </c>
      <c r="J2646">
        <v>0.8</v>
      </c>
      <c r="K2646">
        <v>9</v>
      </c>
      <c r="L2646">
        <v>2025</v>
      </c>
      <c r="M2646" t="s">
        <v>367</v>
      </c>
      <c r="N2646" s="89" cm="1">
        <f t="array" ref="N2646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2646" s="89">
        <f>_34_KNMI_Stations[[#This Row],[graaddagen]]*_34_KNMI_Stations[[#This Row],[Gewogen factor]]</f>
        <v>5.4400000000000013</v>
      </c>
      <c r="P2646" s="89" cm="1">
        <f t="array" ref="P2646">IF(ISNUMBER(_34_KNMI_Stations[[#This Row],[Etmaal temperatuur °C]]),IF(_34_KNMI_Stations[[#This Row],[Etmaal temperatuur °C]]&gt;stookgrens[],_34_KNMI_Stations[[#This Row],[Etmaal temperatuur °C]]-stookgrens[],0),"")</f>
        <v>0</v>
      </c>
    </row>
    <row r="2647" spans="1:16" x14ac:dyDescent="0.25">
      <c r="A2647">
        <v>257</v>
      </c>
      <c r="B2647" s="110">
        <v>45927</v>
      </c>
      <c r="C2647" s="89"/>
      <c r="D2647" s="89">
        <v>12</v>
      </c>
      <c r="E2647" s="96">
        <v>504</v>
      </c>
      <c r="F2647" s="89">
        <v>0.1</v>
      </c>
      <c r="G2647" s="89"/>
      <c r="H2647">
        <v>0.9</v>
      </c>
      <c r="I2647" t="s">
        <v>6</v>
      </c>
      <c r="J2647">
        <v>0.8</v>
      </c>
      <c r="K2647">
        <v>9</v>
      </c>
      <c r="L2647">
        <v>2025</v>
      </c>
      <c r="M2647" t="s">
        <v>367</v>
      </c>
      <c r="N2647" s="89" cm="1">
        <f t="array" ref="N2647">IF(ISNUMBER(_34_KNMI_Stations[[#This Row],[Etmaal temperatuur °C]]),IF(_34_KNMI_Stations[[#This Row],[Etmaal temperatuur °C]]&lt;stookgrens[],stookgrens[]-_34_KNMI_Stations[[#This Row],[Etmaal temperatuur °C]],0),"")</f>
        <v>6</v>
      </c>
      <c r="O2647" s="89">
        <f>_34_KNMI_Stations[[#This Row],[graaddagen]]*_34_KNMI_Stations[[#This Row],[Gewogen factor]]</f>
        <v>4.8000000000000007</v>
      </c>
      <c r="P2647" s="89" cm="1">
        <f t="array" ref="P2647">IF(ISNUMBER(_34_KNMI_Stations[[#This Row],[Etmaal temperatuur °C]]),IF(_34_KNMI_Stations[[#This Row],[Etmaal temperatuur °C]]&gt;stookgrens[],_34_KNMI_Stations[[#This Row],[Etmaal temperatuur °C]]-stookgrens[],0),"")</f>
        <v>0</v>
      </c>
    </row>
    <row r="2648" spans="1:16" x14ac:dyDescent="0.25">
      <c r="A2648">
        <v>257</v>
      </c>
      <c r="B2648" s="110">
        <v>45928</v>
      </c>
      <c r="C2648" s="89"/>
      <c r="D2648" s="89">
        <v>11.9</v>
      </c>
      <c r="E2648" s="96">
        <v>1253</v>
      </c>
      <c r="F2648" s="89">
        <v>0</v>
      </c>
      <c r="G2648" s="89"/>
      <c r="H2648">
        <v>0.86</v>
      </c>
      <c r="I2648" t="s">
        <v>6</v>
      </c>
      <c r="J2648">
        <v>0.8</v>
      </c>
      <c r="K2648">
        <v>9</v>
      </c>
      <c r="L2648">
        <v>2025</v>
      </c>
      <c r="M2648" t="s">
        <v>367</v>
      </c>
      <c r="N2648" s="89" cm="1">
        <f t="array" ref="N2648">IF(ISNUMBER(_34_KNMI_Stations[[#This Row],[Etmaal temperatuur °C]]),IF(_34_KNMI_Stations[[#This Row],[Etmaal temperatuur °C]]&lt;stookgrens[],stookgrens[]-_34_KNMI_Stations[[#This Row],[Etmaal temperatuur °C]],0),"")</f>
        <v>6.1</v>
      </c>
      <c r="O2648" s="89">
        <f>_34_KNMI_Stations[[#This Row],[graaddagen]]*_34_KNMI_Stations[[#This Row],[Gewogen factor]]</f>
        <v>4.88</v>
      </c>
      <c r="P2648" s="89" cm="1">
        <f t="array" ref="P2648">IF(ISNUMBER(_34_KNMI_Stations[[#This Row],[Etmaal temperatuur °C]]),IF(_34_KNMI_Stations[[#This Row],[Etmaal temperatuur °C]]&gt;stookgrens[],_34_KNMI_Stations[[#This Row],[Etmaal temperatuur °C]]-stookgrens[],0),"")</f>
        <v>0</v>
      </c>
    </row>
    <row r="2649" spans="1:16" x14ac:dyDescent="0.25">
      <c r="A2649">
        <v>257</v>
      </c>
      <c r="B2649" s="110">
        <v>45929</v>
      </c>
      <c r="C2649" s="89"/>
      <c r="D2649" s="89">
        <v>11.7</v>
      </c>
      <c r="E2649" s="96">
        <v>1252</v>
      </c>
      <c r="F2649" s="89">
        <v>0</v>
      </c>
      <c r="G2649" s="89"/>
      <c r="H2649">
        <v>0.86</v>
      </c>
      <c r="I2649" t="s">
        <v>6</v>
      </c>
      <c r="J2649">
        <v>0.8</v>
      </c>
      <c r="K2649">
        <v>9</v>
      </c>
      <c r="L2649">
        <v>2025</v>
      </c>
      <c r="M2649" t="s">
        <v>368</v>
      </c>
      <c r="N2649" s="89" cm="1">
        <f t="array" ref="N2649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2649" s="89">
        <f>_34_KNMI_Stations[[#This Row],[graaddagen]]*_34_KNMI_Stations[[#This Row],[Gewogen factor]]</f>
        <v>5.0400000000000009</v>
      </c>
      <c r="P2649" s="89" cm="1">
        <f t="array" ref="P2649">IF(ISNUMBER(_34_KNMI_Stations[[#This Row],[Etmaal temperatuur °C]]),IF(_34_KNMI_Stations[[#This Row],[Etmaal temperatuur °C]]&gt;stookgrens[],_34_KNMI_Stations[[#This Row],[Etmaal temperatuur °C]]-stookgrens[],0),"")</f>
        <v>0</v>
      </c>
    </row>
    <row r="2650" spans="1:16" x14ac:dyDescent="0.25">
      <c r="A2650">
        <v>257</v>
      </c>
      <c r="B2650" s="110">
        <v>45930</v>
      </c>
      <c r="C2650" s="89"/>
      <c r="D2650" s="89">
        <v>12.7</v>
      </c>
      <c r="E2650" s="96">
        <v>1267</v>
      </c>
      <c r="F2650" s="89">
        <v>0</v>
      </c>
      <c r="G2650" s="89"/>
      <c r="H2650">
        <v>0.86</v>
      </c>
      <c r="I2650" t="s">
        <v>6</v>
      </c>
      <c r="J2650">
        <v>0.8</v>
      </c>
      <c r="K2650">
        <v>9</v>
      </c>
      <c r="L2650">
        <v>2025</v>
      </c>
      <c r="M2650" t="s">
        <v>368</v>
      </c>
      <c r="N2650" s="89" cm="1">
        <f t="array" ref="N2650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2650" s="89">
        <f>_34_KNMI_Stations[[#This Row],[graaddagen]]*_34_KNMI_Stations[[#This Row],[Gewogen factor]]</f>
        <v>4.2400000000000011</v>
      </c>
      <c r="P2650" s="89" cm="1">
        <f t="array" ref="P2650">IF(ISNUMBER(_34_KNMI_Stations[[#This Row],[Etmaal temperatuur °C]]),IF(_34_KNMI_Stations[[#This Row],[Etmaal temperatuur °C]]&gt;stookgrens[],_34_KNMI_Stations[[#This Row],[Etmaal temperatuur °C]]-stookgrens[],0),"")</f>
        <v>0</v>
      </c>
    </row>
    <row r="2651" spans="1:16" x14ac:dyDescent="0.25">
      <c r="A2651">
        <v>257</v>
      </c>
      <c r="B2651" s="110">
        <v>45931</v>
      </c>
      <c r="C2651" s="89"/>
      <c r="D2651" s="89">
        <v>11.9</v>
      </c>
      <c r="E2651" s="96">
        <v>1191</v>
      </c>
      <c r="F2651" s="89">
        <v>0</v>
      </c>
      <c r="G2651" s="89"/>
      <c r="H2651">
        <v>0.73</v>
      </c>
      <c r="I2651" t="s">
        <v>6</v>
      </c>
      <c r="J2651">
        <v>1</v>
      </c>
      <c r="K2651">
        <v>10</v>
      </c>
      <c r="L2651">
        <v>2025</v>
      </c>
      <c r="M2651" t="s">
        <v>368</v>
      </c>
      <c r="N2651" s="89" cm="1">
        <f t="array" ref="N2651">IF(ISNUMBER(_34_KNMI_Stations[[#This Row],[Etmaal temperatuur °C]]),IF(_34_KNMI_Stations[[#This Row],[Etmaal temperatuur °C]]&lt;stookgrens[],stookgrens[]-_34_KNMI_Stations[[#This Row],[Etmaal temperatuur °C]],0),"")</f>
        <v>6.1</v>
      </c>
      <c r="O2651" s="89">
        <f>_34_KNMI_Stations[[#This Row],[graaddagen]]*_34_KNMI_Stations[[#This Row],[Gewogen factor]]</f>
        <v>6.1</v>
      </c>
      <c r="P2651" s="89" cm="1">
        <f t="array" ref="P2651">IF(ISNUMBER(_34_KNMI_Stations[[#This Row],[Etmaal temperatuur °C]]),IF(_34_KNMI_Stations[[#This Row],[Etmaal temperatuur °C]]&gt;stookgrens[],_34_KNMI_Stations[[#This Row],[Etmaal temperatuur °C]]-stookgrens[],0),"")</f>
        <v>0</v>
      </c>
    </row>
    <row r="2652" spans="1:16" x14ac:dyDescent="0.25">
      <c r="A2652">
        <v>257</v>
      </c>
      <c r="B2652" s="110">
        <v>45932</v>
      </c>
      <c r="C2652" s="89"/>
      <c r="D2652" s="89">
        <v>13.5</v>
      </c>
      <c r="E2652" s="96">
        <v>902</v>
      </c>
      <c r="F2652" s="89">
        <v>0</v>
      </c>
      <c r="G2652" s="89"/>
      <c r="H2652">
        <v>0.68</v>
      </c>
      <c r="I2652" t="s">
        <v>6</v>
      </c>
      <c r="J2652">
        <v>1</v>
      </c>
      <c r="K2652">
        <v>10</v>
      </c>
      <c r="L2652">
        <v>2025</v>
      </c>
      <c r="M2652" t="s">
        <v>368</v>
      </c>
      <c r="N2652" s="89" cm="1">
        <f t="array" ref="N2652">IF(ISNUMBER(_34_KNMI_Stations[[#This Row],[Etmaal temperatuur °C]]),IF(_34_KNMI_Stations[[#This Row],[Etmaal temperatuur °C]]&lt;stookgrens[],stookgrens[]-_34_KNMI_Stations[[#This Row],[Etmaal temperatuur °C]],0),"")</f>
        <v>4.5</v>
      </c>
      <c r="O2652" s="89">
        <f>_34_KNMI_Stations[[#This Row],[graaddagen]]*_34_KNMI_Stations[[#This Row],[Gewogen factor]]</f>
        <v>4.5</v>
      </c>
      <c r="P2652" s="89" cm="1">
        <f t="array" ref="P2652">IF(ISNUMBER(_34_KNMI_Stations[[#This Row],[Etmaal temperatuur °C]]),IF(_34_KNMI_Stations[[#This Row],[Etmaal temperatuur °C]]&gt;stookgrens[],_34_KNMI_Stations[[#This Row],[Etmaal temperatuur °C]]-stookgrens[],0),"")</f>
        <v>0</v>
      </c>
    </row>
    <row r="2653" spans="1:16" x14ac:dyDescent="0.25">
      <c r="A2653">
        <v>257</v>
      </c>
      <c r="B2653" s="110">
        <v>45933</v>
      </c>
      <c r="C2653" s="89"/>
      <c r="D2653" s="89">
        <v>12</v>
      </c>
      <c r="E2653" s="96">
        <v>325</v>
      </c>
      <c r="F2653" s="89">
        <v>8.1</v>
      </c>
      <c r="G2653" s="89"/>
      <c r="H2653">
        <v>0.81</v>
      </c>
      <c r="I2653" t="s">
        <v>6</v>
      </c>
      <c r="J2653">
        <v>1</v>
      </c>
      <c r="K2653">
        <v>10</v>
      </c>
      <c r="L2653">
        <v>2025</v>
      </c>
      <c r="M2653" t="s">
        <v>368</v>
      </c>
      <c r="N2653" s="89" cm="1">
        <f t="array" ref="N2653">IF(ISNUMBER(_34_KNMI_Stations[[#This Row],[Etmaal temperatuur °C]]),IF(_34_KNMI_Stations[[#This Row],[Etmaal temperatuur °C]]&lt;stookgrens[],stookgrens[]-_34_KNMI_Stations[[#This Row],[Etmaal temperatuur °C]],0),"")</f>
        <v>6</v>
      </c>
      <c r="O2653" s="89">
        <f>_34_KNMI_Stations[[#This Row],[graaddagen]]*_34_KNMI_Stations[[#This Row],[Gewogen factor]]</f>
        <v>6</v>
      </c>
      <c r="P2653" s="89" cm="1">
        <f t="array" ref="P2653">IF(ISNUMBER(_34_KNMI_Stations[[#This Row],[Etmaal temperatuur °C]]),IF(_34_KNMI_Stations[[#This Row],[Etmaal temperatuur °C]]&gt;stookgrens[],_34_KNMI_Stations[[#This Row],[Etmaal temperatuur °C]]-stookgrens[],0),"")</f>
        <v>0</v>
      </c>
    </row>
    <row r="2654" spans="1:16" x14ac:dyDescent="0.25">
      <c r="A2654">
        <v>257</v>
      </c>
      <c r="B2654" s="110">
        <v>45934</v>
      </c>
      <c r="C2654" s="89"/>
      <c r="D2654" s="89">
        <v>14.3</v>
      </c>
      <c r="E2654" s="96">
        <v>787</v>
      </c>
      <c r="F2654" s="89">
        <v>20.7</v>
      </c>
      <c r="G2654" s="89"/>
      <c r="H2654">
        <v>0.74</v>
      </c>
      <c r="I2654" t="s">
        <v>6</v>
      </c>
      <c r="J2654">
        <v>1</v>
      </c>
      <c r="K2654">
        <v>10</v>
      </c>
      <c r="L2654">
        <v>2025</v>
      </c>
      <c r="M2654" t="s">
        <v>368</v>
      </c>
      <c r="N2654" s="89" cm="1">
        <f t="array" ref="N2654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2654" s="89">
        <f>_34_KNMI_Stations[[#This Row],[graaddagen]]*_34_KNMI_Stations[[#This Row],[Gewogen factor]]</f>
        <v>3.6999999999999993</v>
      </c>
      <c r="P2654" s="89" cm="1">
        <f t="array" ref="P2654">IF(ISNUMBER(_34_KNMI_Stations[[#This Row],[Etmaal temperatuur °C]]),IF(_34_KNMI_Stations[[#This Row],[Etmaal temperatuur °C]]&gt;stookgrens[],_34_KNMI_Stations[[#This Row],[Etmaal temperatuur °C]]-stookgrens[],0),"")</f>
        <v>0</v>
      </c>
    </row>
    <row r="2655" spans="1:16" x14ac:dyDescent="0.25">
      <c r="A2655">
        <v>257</v>
      </c>
      <c r="B2655" s="110">
        <v>45935</v>
      </c>
      <c r="C2655" s="89"/>
      <c r="D2655" s="89">
        <v>13.6</v>
      </c>
      <c r="E2655" s="96">
        <v>519</v>
      </c>
      <c r="F2655" s="89">
        <v>2.2999999999999998</v>
      </c>
      <c r="G2655" s="89"/>
      <c r="H2655">
        <v>0.68</v>
      </c>
      <c r="I2655" t="s">
        <v>6</v>
      </c>
      <c r="J2655">
        <v>1</v>
      </c>
      <c r="K2655">
        <v>10</v>
      </c>
      <c r="L2655">
        <v>2025</v>
      </c>
      <c r="M2655" t="s">
        <v>368</v>
      </c>
      <c r="N2655" s="89" cm="1">
        <f t="array" ref="N2655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2655" s="89">
        <f>_34_KNMI_Stations[[#This Row],[graaddagen]]*_34_KNMI_Stations[[#This Row],[Gewogen factor]]</f>
        <v>4.4000000000000004</v>
      </c>
      <c r="P2655" s="89" cm="1">
        <f t="array" ref="P2655">IF(ISNUMBER(_34_KNMI_Stations[[#This Row],[Etmaal temperatuur °C]]),IF(_34_KNMI_Stations[[#This Row],[Etmaal temperatuur °C]]&gt;stookgrens[],_34_KNMI_Stations[[#This Row],[Etmaal temperatuur °C]]-stookgrens[],0),"")</f>
        <v>0</v>
      </c>
    </row>
    <row r="2656" spans="1:16" x14ac:dyDescent="0.25">
      <c r="A2656">
        <v>257</v>
      </c>
      <c r="B2656" s="110">
        <v>45936</v>
      </c>
      <c r="C2656" s="89"/>
      <c r="D2656" s="89">
        <v>14.8</v>
      </c>
      <c r="E2656" s="96">
        <v>275</v>
      </c>
      <c r="F2656" s="89">
        <v>0.7</v>
      </c>
      <c r="G2656" s="89"/>
      <c r="H2656">
        <v>0.86</v>
      </c>
      <c r="I2656" t="s">
        <v>6</v>
      </c>
      <c r="J2656">
        <v>1</v>
      </c>
      <c r="K2656">
        <v>10</v>
      </c>
      <c r="L2656">
        <v>2025</v>
      </c>
      <c r="M2656" t="s">
        <v>369</v>
      </c>
      <c r="N2656" s="89" cm="1">
        <f t="array" ref="N2656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2656" s="89">
        <f>_34_KNMI_Stations[[#This Row],[graaddagen]]*_34_KNMI_Stations[[#This Row],[Gewogen factor]]</f>
        <v>3.1999999999999993</v>
      </c>
      <c r="P2656" s="89" cm="1">
        <f t="array" ref="P2656">IF(ISNUMBER(_34_KNMI_Stations[[#This Row],[Etmaal temperatuur °C]]),IF(_34_KNMI_Stations[[#This Row],[Etmaal temperatuur °C]]&gt;stookgrens[],_34_KNMI_Stations[[#This Row],[Etmaal temperatuur °C]]-stookgrens[],0),"")</f>
        <v>0</v>
      </c>
    </row>
    <row r="2657" spans="1:16" x14ac:dyDescent="0.25">
      <c r="A2657">
        <v>257</v>
      </c>
      <c r="B2657" s="110">
        <v>45937</v>
      </c>
      <c r="C2657" s="89"/>
      <c r="D2657" s="89">
        <v>15.4</v>
      </c>
      <c r="E2657" s="96">
        <v>586</v>
      </c>
      <c r="F2657" s="89">
        <v>-0.1</v>
      </c>
      <c r="G2657" s="89"/>
      <c r="H2657">
        <v>0.89</v>
      </c>
      <c r="I2657" t="s">
        <v>6</v>
      </c>
      <c r="J2657">
        <v>1</v>
      </c>
      <c r="K2657">
        <v>10</v>
      </c>
      <c r="L2657">
        <v>2025</v>
      </c>
      <c r="M2657" t="s">
        <v>369</v>
      </c>
      <c r="N2657" s="89" cm="1">
        <f t="array" ref="N2657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2657" s="89">
        <f>_34_KNMI_Stations[[#This Row],[graaddagen]]*_34_KNMI_Stations[[#This Row],[Gewogen factor]]</f>
        <v>2.5999999999999996</v>
      </c>
      <c r="P2657" s="89" cm="1">
        <f t="array" ref="P2657">IF(ISNUMBER(_34_KNMI_Stations[[#This Row],[Etmaal temperatuur °C]]),IF(_34_KNMI_Stations[[#This Row],[Etmaal temperatuur °C]]&gt;stookgrens[],_34_KNMI_Stations[[#This Row],[Etmaal temperatuur °C]]-stookgrens[],0),"")</f>
        <v>0</v>
      </c>
    </row>
    <row r="2658" spans="1:16" x14ac:dyDescent="0.25">
      <c r="A2658">
        <v>257</v>
      </c>
      <c r="B2658" s="110">
        <v>45938</v>
      </c>
      <c r="C2658" s="89"/>
      <c r="D2658" s="89">
        <v>14.6</v>
      </c>
      <c r="E2658" s="96">
        <v>336</v>
      </c>
      <c r="F2658" s="89">
        <v>0.6</v>
      </c>
      <c r="G2658" s="89"/>
      <c r="H2658">
        <v>0.85</v>
      </c>
      <c r="I2658" t="s">
        <v>6</v>
      </c>
      <c r="J2658">
        <v>1</v>
      </c>
      <c r="K2658">
        <v>10</v>
      </c>
      <c r="L2658">
        <v>2025</v>
      </c>
      <c r="M2658" t="s">
        <v>369</v>
      </c>
      <c r="N2658" s="89" cm="1">
        <f t="array" ref="N2658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2658" s="89">
        <f>_34_KNMI_Stations[[#This Row],[graaddagen]]*_34_KNMI_Stations[[#This Row],[Gewogen factor]]</f>
        <v>3.4000000000000004</v>
      </c>
      <c r="P2658" s="89" cm="1">
        <f t="array" ref="P2658">IF(ISNUMBER(_34_KNMI_Stations[[#This Row],[Etmaal temperatuur °C]]),IF(_34_KNMI_Stations[[#This Row],[Etmaal temperatuur °C]]&gt;stookgrens[],_34_KNMI_Stations[[#This Row],[Etmaal temperatuur °C]]-stookgrens[],0),"")</f>
        <v>0</v>
      </c>
    </row>
    <row r="2659" spans="1:16" x14ac:dyDescent="0.25">
      <c r="A2659">
        <v>257</v>
      </c>
      <c r="B2659" s="110">
        <v>45939</v>
      </c>
      <c r="C2659" s="89"/>
      <c r="D2659" s="89">
        <v>13.4</v>
      </c>
      <c r="E2659" s="96">
        <v>745</v>
      </c>
      <c r="F2659" s="89">
        <v>0</v>
      </c>
      <c r="G2659" s="89"/>
      <c r="H2659">
        <v>0.79</v>
      </c>
      <c r="I2659" t="s">
        <v>6</v>
      </c>
      <c r="J2659">
        <v>1</v>
      </c>
      <c r="K2659">
        <v>10</v>
      </c>
      <c r="L2659">
        <v>2025</v>
      </c>
      <c r="M2659" t="s">
        <v>369</v>
      </c>
      <c r="N2659" s="89" cm="1">
        <f t="array" ref="N2659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2659" s="89">
        <f>_34_KNMI_Stations[[#This Row],[graaddagen]]*_34_KNMI_Stations[[#This Row],[Gewogen factor]]</f>
        <v>4.5999999999999996</v>
      </c>
      <c r="P2659" s="89" cm="1">
        <f t="array" ref="P2659">IF(ISNUMBER(_34_KNMI_Stations[[#This Row],[Etmaal temperatuur °C]]),IF(_34_KNMI_Stations[[#This Row],[Etmaal temperatuur °C]]&gt;stookgrens[],_34_KNMI_Stations[[#This Row],[Etmaal temperatuur °C]]-stookgrens[],0),"")</f>
        <v>0</v>
      </c>
    </row>
    <row r="2660" spans="1:16" x14ac:dyDescent="0.25">
      <c r="A2660">
        <v>257</v>
      </c>
      <c r="B2660" s="110">
        <v>45940</v>
      </c>
      <c r="C2660" s="89"/>
      <c r="D2660" s="89">
        <v>15.3</v>
      </c>
      <c r="E2660" s="96">
        <v>747</v>
      </c>
      <c r="F2660" s="89">
        <v>0</v>
      </c>
      <c r="G2660" s="89"/>
      <c r="H2660">
        <v>0.85</v>
      </c>
      <c r="I2660" t="s">
        <v>6</v>
      </c>
      <c r="J2660">
        <v>1</v>
      </c>
      <c r="K2660">
        <v>10</v>
      </c>
      <c r="L2660">
        <v>2025</v>
      </c>
      <c r="M2660" t="s">
        <v>369</v>
      </c>
      <c r="N2660" s="89" cm="1">
        <f t="array" ref="N2660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2660" s="89">
        <f>_34_KNMI_Stations[[#This Row],[graaddagen]]*_34_KNMI_Stations[[#This Row],[Gewogen factor]]</f>
        <v>2.6999999999999993</v>
      </c>
      <c r="P2660" s="89" cm="1">
        <f t="array" ref="P2660">IF(ISNUMBER(_34_KNMI_Stations[[#This Row],[Etmaal temperatuur °C]]),IF(_34_KNMI_Stations[[#This Row],[Etmaal temperatuur °C]]&gt;stookgrens[],_34_KNMI_Stations[[#This Row],[Etmaal temperatuur °C]]-stookgrens[],0),"")</f>
        <v>0</v>
      </c>
    </row>
    <row r="2661" spans="1:16" x14ac:dyDescent="0.25">
      <c r="A2661">
        <v>257</v>
      </c>
      <c r="B2661" s="110">
        <v>45941</v>
      </c>
      <c r="C2661" s="89"/>
      <c r="D2661" s="89">
        <v>14.8</v>
      </c>
      <c r="E2661" s="96">
        <v>215</v>
      </c>
      <c r="F2661" s="89">
        <v>0</v>
      </c>
      <c r="G2661" s="89"/>
      <c r="H2661">
        <v>0.79</v>
      </c>
      <c r="I2661" t="s">
        <v>6</v>
      </c>
      <c r="J2661">
        <v>1</v>
      </c>
      <c r="K2661">
        <v>10</v>
      </c>
      <c r="L2661">
        <v>2025</v>
      </c>
      <c r="M2661" t="s">
        <v>369</v>
      </c>
      <c r="N2661" s="89" cm="1">
        <f t="array" ref="N2661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2661" s="89">
        <f>_34_KNMI_Stations[[#This Row],[graaddagen]]*_34_KNMI_Stations[[#This Row],[Gewogen factor]]</f>
        <v>3.1999999999999993</v>
      </c>
      <c r="P2661" s="89" cm="1">
        <f t="array" ref="P2661">IF(ISNUMBER(_34_KNMI_Stations[[#This Row],[Etmaal temperatuur °C]]),IF(_34_KNMI_Stations[[#This Row],[Etmaal temperatuur °C]]&gt;stookgrens[],_34_KNMI_Stations[[#This Row],[Etmaal temperatuur °C]]-stookgrens[],0),"")</f>
        <v>0</v>
      </c>
    </row>
    <row r="2662" spans="1:16" x14ac:dyDescent="0.25">
      <c r="A2662">
        <v>257</v>
      </c>
      <c r="B2662" s="110">
        <v>45942</v>
      </c>
      <c r="C2662" s="89"/>
      <c r="D2662" s="89">
        <v>14.4</v>
      </c>
      <c r="E2662" s="96">
        <v>427</v>
      </c>
      <c r="F2662" s="89">
        <v>0.6</v>
      </c>
      <c r="G2662" s="89"/>
      <c r="H2662">
        <v>0.88</v>
      </c>
      <c r="I2662" t="s">
        <v>6</v>
      </c>
      <c r="J2662">
        <v>1</v>
      </c>
      <c r="K2662">
        <v>10</v>
      </c>
      <c r="L2662">
        <v>2025</v>
      </c>
      <c r="M2662" t="s">
        <v>369</v>
      </c>
      <c r="N2662" s="89" cm="1">
        <f t="array" ref="N2662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2662" s="89">
        <f>_34_KNMI_Stations[[#This Row],[graaddagen]]*_34_KNMI_Stations[[#This Row],[Gewogen factor]]</f>
        <v>3.5999999999999996</v>
      </c>
      <c r="P2662" s="89" cm="1">
        <f t="array" ref="P2662">IF(ISNUMBER(_34_KNMI_Stations[[#This Row],[Etmaal temperatuur °C]]),IF(_34_KNMI_Stations[[#This Row],[Etmaal temperatuur °C]]&gt;stookgrens[],_34_KNMI_Stations[[#This Row],[Etmaal temperatuur °C]]-stookgrens[],0),"")</f>
        <v>0</v>
      </c>
    </row>
    <row r="2663" spans="1:16" x14ac:dyDescent="0.25">
      <c r="A2663">
        <v>257</v>
      </c>
      <c r="B2663" s="110">
        <v>45943</v>
      </c>
      <c r="C2663" s="89"/>
      <c r="D2663" s="89">
        <v>12.5</v>
      </c>
      <c r="E2663" s="96">
        <v>425</v>
      </c>
      <c r="F2663" s="89">
        <v>0</v>
      </c>
      <c r="G2663" s="89"/>
      <c r="H2663">
        <v>0.92</v>
      </c>
      <c r="I2663" t="s">
        <v>6</v>
      </c>
      <c r="J2663">
        <v>1</v>
      </c>
      <c r="K2663">
        <v>10</v>
      </c>
      <c r="L2663">
        <v>2025</v>
      </c>
      <c r="M2663" t="s">
        <v>370</v>
      </c>
      <c r="N2663" s="89" cm="1">
        <f t="array" ref="N2663">IF(ISNUMBER(_34_KNMI_Stations[[#This Row],[Etmaal temperatuur °C]]),IF(_34_KNMI_Stations[[#This Row],[Etmaal temperatuur °C]]&lt;stookgrens[],stookgrens[]-_34_KNMI_Stations[[#This Row],[Etmaal temperatuur °C]],0),"")</f>
        <v>5.5</v>
      </c>
      <c r="O2663" s="89">
        <f>_34_KNMI_Stations[[#This Row],[graaddagen]]*_34_KNMI_Stations[[#This Row],[Gewogen factor]]</f>
        <v>5.5</v>
      </c>
      <c r="P2663" s="89" cm="1">
        <f t="array" ref="P2663">IF(ISNUMBER(_34_KNMI_Stations[[#This Row],[Etmaal temperatuur °C]]),IF(_34_KNMI_Stations[[#This Row],[Etmaal temperatuur °C]]&gt;stookgrens[],_34_KNMI_Stations[[#This Row],[Etmaal temperatuur °C]]-stookgrens[],0),"")</f>
        <v>0</v>
      </c>
    </row>
    <row r="2664" spans="1:16" x14ac:dyDescent="0.25">
      <c r="A2664">
        <v>257</v>
      </c>
      <c r="B2664" s="110">
        <v>45944</v>
      </c>
      <c r="C2664" s="89"/>
      <c r="D2664" s="89">
        <v>13.3</v>
      </c>
      <c r="E2664" s="96">
        <v>812</v>
      </c>
      <c r="F2664" s="89">
        <v>1.4</v>
      </c>
      <c r="G2664" s="89"/>
      <c r="H2664">
        <v>0.91</v>
      </c>
      <c r="I2664" t="s">
        <v>6</v>
      </c>
      <c r="J2664">
        <v>1</v>
      </c>
      <c r="K2664">
        <v>10</v>
      </c>
      <c r="L2664">
        <v>2025</v>
      </c>
      <c r="M2664" t="s">
        <v>370</v>
      </c>
      <c r="N2664" s="89" cm="1">
        <f t="array" ref="N2664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2664" s="89">
        <f>_34_KNMI_Stations[[#This Row],[graaddagen]]*_34_KNMI_Stations[[#This Row],[Gewogen factor]]</f>
        <v>4.6999999999999993</v>
      </c>
      <c r="P2664" s="89" cm="1">
        <f t="array" ref="P2664">IF(ISNUMBER(_34_KNMI_Stations[[#This Row],[Etmaal temperatuur °C]]),IF(_34_KNMI_Stations[[#This Row],[Etmaal temperatuur °C]]&gt;stookgrens[],_34_KNMI_Stations[[#This Row],[Etmaal temperatuur °C]]-stookgrens[],0),"")</f>
        <v>0</v>
      </c>
    </row>
    <row r="2665" spans="1:16" x14ac:dyDescent="0.25">
      <c r="A2665">
        <v>257</v>
      </c>
      <c r="B2665" s="110">
        <v>45945</v>
      </c>
      <c r="C2665" s="89"/>
      <c r="D2665" s="89">
        <v>12.3</v>
      </c>
      <c r="E2665" s="96">
        <v>606</v>
      </c>
      <c r="F2665" s="89">
        <v>0.1</v>
      </c>
      <c r="G2665" s="89"/>
      <c r="H2665">
        <v>0.91</v>
      </c>
      <c r="I2665" t="s">
        <v>6</v>
      </c>
      <c r="J2665">
        <v>1</v>
      </c>
      <c r="K2665">
        <v>10</v>
      </c>
      <c r="L2665">
        <v>2025</v>
      </c>
      <c r="M2665" t="s">
        <v>370</v>
      </c>
      <c r="N2665" s="89" cm="1">
        <f t="array" ref="N2665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2665" s="89">
        <f>_34_KNMI_Stations[[#This Row],[graaddagen]]*_34_KNMI_Stations[[#This Row],[Gewogen factor]]</f>
        <v>5.6999999999999993</v>
      </c>
      <c r="P2665" s="89" cm="1">
        <f t="array" ref="P2665">IF(ISNUMBER(_34_KNMI_Stations[[#This Row],[Etmaal temperatuur °C]]),IF(_34_KNMI_Stations[[#This Row],[Etmaal temperatuur °C]]&gt;stookgrens[],_34_KNMI_Stations[[#This Row],[Etmaal temperatuur °C]]-stookgrens[],0),"")</f>
        <v>0</v>
      </c>
    </row>
    <row r="2666" spans="1:16" x14ac:dyDescent="0.25">
      <c r="A2666">
        <v>257</v>
      </c>
      <c r="B2666" s="110">
        <v>45946</v>
      </c>
      <c r="C2666" s="89"/>
      <c r="D2666" s="89">
        <v>13.1</v>
      </c>
      <c r="E2666" s="96">
        <v>665</v>
      </c>
      <c r="F2666" s="89">
        <v>1.8</v>
      </c>
      <c r="G2666" s="89"/>
      <c r="H2666">
        <v>0.86</v>
      </c>
      <c r="I2666" t="s">
        <v>6</v>
      </c>
      <c r="J2666">
        <v>1</v>
      </c>
      <c r="K2666">
        <v>10</v>
      </c>
      <c r="L2666">
        <v>2025</v>
      </c>
      <c r="M2666" t="s">
        <v>370</v>
      </c>
      <c r="N2666" s="89" cm="1">
        <f t="array" ref="N2666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2666" s="89">
        <f>_34_KNMI_Stations[[#This Row],[graaddagen]]*_34_KNMI_Stations[[#This Row],[Gewogen factor]]</f>
        <v>4.9000000000000004</v>
      </c>
      <c r="P2666" s="89" cm="1">
        <f t="array" ref="P2666">IF(ISNUMBER(_34_KNMI_Stations[[#This Row],[Etmaal temperatuur °C]]),IF(_34_KNMI_Stations[[#This Row],[Etmaal temperatuur °C]]&gt;stookgrens[],_34_KNMI_Stations[[#This Row],[Etmaal temperatuur °C]]-stookgrens[],0),"")</f>
        <v>0</v>
      </c>
    </row>
    <row r="2667" spans="1:16" x14ac:dyDescent="0.25">
      <c r="A2667">
        <v>257</v>
      </c>
      <c r="B2667" s="110">
        <v>45947</v>
      </c>
      <c r="C2667" s="89"/>
      <c r="D2667" s="89">
        <v>11.9</v>
      </c>
      <c r="E2667" s="96">
        <v>428</v>
      </c>
      <c r="F2667" s="89">
        <v>1.5</v>
      </c>
      <c r="G2667" s="89"/>
      <c r="H2667">
        <v>0.85</v>
      </c>
      <c r="I2667" t="s">
        <v>6</v>
      </c>
      <c r="J2667">
        <v>1</v>
      </c>
      <c r="K2667">
        <v>10</v>
      </c>
      <c r="L2667">
        <v>2025</v>
      </c>
      <c r="M2667" t="s">
        <v>370</v>
      </c>
      <c r="N2667" s="89" cm="1">
        <f t="array" ref="N2667">IF(ISNUMBER(_34_KNMI_Stations[[#This Row],[Etmaal temperatuur °C]]),IF(_34_KNMI_Stations[[#This Row],[Etmaal temperatuur °C]]&lt;stookgrens[],stookgrens[]-_34_KNMI_Stations[[#This Row],[Etmaal temperatuur °C]],0),"")</f>
        <v>6.1</v>
      </c>
      <c r="O2667" s="89">
        <f>_34_KNMI_Stations[[#This Row],[graaddagen]]*_34_KNMI_Stations[[#This Row],[Gewogen factor]]</f>
        <v>6.1</v>
      </c>
      <c r="P2667" s="89" cm="1">
        <f t="array" ref="P2667">IF(ISNUMBER(_34_KNMI_Stations[[#This Row],[Etmaal temperatuur °C]]),IF(_34_KNMI_Stations[[#This Row],[Etmaal temperatuur °C]]&gt;stookgrens[],_34_KNMI_Stations[[#This Row],[Etmaal temperatuur °C]]-stookgrens[],0),"")</f>
        <v>0</v>
      </c>
    </row>
    <row r="2668" spans="1:16" x14ac:dyDescent="0.25">
      <c r="A2668">
        <v>257</v>
      </c>
      <c r="B2668" s="110">
        <v>45948</v>
      </c>
      <c r="C2668" s="89"/>
      <c r="D2668" s="89">
        <v>10.4</v>
      </c>
      <c r="E2668" s="96">
        <v>847</v>
      </c>
      <c r="F2668" s="89">
        <v>0</v>
      </c>
      <c r="G2668" s="89"/>
      <c r="H2668">
        <v>0.76</v>
      </c>
      <c r="I2668" t="s">
        <v>6</v>
      </c>
      <c r="J2668">
        <v>1</v>
      </c>
      <c r="K2668">
        <v>10</v>
      </c>
      <c r="L2668">
        <v>2025</v>
      </c>
      <c r="M2668" t="s">
        <v>370</v>
      </c>
      <c r="N2668" s="89" cm="1">
        <f t="array" ref="N2668">IF(ISNUMBER(_34_KNMI_Stations[[#This Row],[Etmaal temperatuur °C]]),IF(_34_KNMI_Stations[[#This Row],[Etmaal temperatuur °C]]&lt;stookgrens[],stookgrens[]-_34_KNMI_Stations[[#This Row],[Etmaal temperatuur °C]],0),"")</f>
        <v>7.6</v>
      </c>
      <c r="O2668" s="89">
        <f>_34_KNMI_Stations[[#This Row],[graaddagen]]*_34_KNMI_Stations[[#This Row],[Gewogen factor]]</f>
        <v>7.6</v>
      </c>
      <c r="P2668" s="89" cm="1">
        <f t="array" ref="P2668">IF(ISNUMBER(_34_KNMI_Stations[[#This Row],[Etmaal temperatuur °C]]),IF(_34_KNMI_Stations[[#This Row],[Etmaal temperatuur °C]]&gt;stookgrens[],_34_KNMI_Stations[[#This Row],[Etmaal temperatuur °C]]-stookgrens[],0),"")</f>
        <v>0</v>
      </c>
    </row>
    <row r="2669" spans="1:16" x14ac:dyDescent="0.25">
      <c r="A2669">
        <v>257</v>
      </c>
      <c r="B2669" s="110">
        <v>45949</v>
      </c>
      <c r="C2669" s="89"/>
      <c r="D2669" s="89">
        <v>11.1</v>
      </c>
      <c r="E2669" s="96">
        <v>590</v>
      </c>
      <c r="F2669" s="89">
        <v>0.3</v>
      </c>
      <c r="G2669" s="89"/>
      <c r="H2669">
        <v>0.78</v>
      </c>
      <c r="I2669" t="s">
        <v>6</v>
      </c>
      <c r="J2669">
        <v>1</v>
      </c>
      <c r="K2669">
        <v>10</v>
      </c>
      <c r="L2669">
        <v>2025</v>
      </c>
      <c r="M2669" t="s">
        <v>370</v>
      </c>
      <c r="N2669" s="89" cm="1">
        <f t="array" ref="N2669">IF(ISNUMBER(_34_KNMI_Stations[[#This Row],[Etmaal temperatuur °C]]),IF(_34_KNMI_Stations[[#This Row],[Etmaal temperatuur °C]]&lt;stookgrens[],stookgrens[]-_34_KNMI_Stations[[#This Row],[Etmaal temperatuur °C]],0),"")</f>
        <v>6.9</v>
      </c>
      <c r="O2669" s="89">
        <f>_34_KNMI_Stations[[#This Row],[graaddagen]]*_34_KNMI_Stations[[#This Row],[Gewogen factor]]</f>
        <v>6.9</v>
      </c>
      <c r="P2669" s="89" cm="1">
        <f t="array" ref="P2669">IF(ISNUMBER(_34_KNMI_Stations[[#This Row],[Etmaal temperatuur °C]]),IF(_34_KNMI_Stations[[#This Row],[Etmaal temperatuur °C]]&gt;stookgrens[],_34_KNMI_Stations[[#This Row],[Etmaal temperatuur °C]]-stookgrens[],0),"")</f>
        <v>0</v>
      </c>
    </row>
    <row r="2670" spans="1:16" x14ac:dyDescent="0.25">
      <c r="A2670">
        <v>257</v>
      </c>
      <c r="B2670" s="110">
        <v>45950</v>
      </c>
      <c r="C2670" s="89"/>
      <c r="D2670" s="89">
        <v>14.3</v>
      </c>
      <c r="E2670" s="96">
        <v>462</v>
      </c>
      <c r="F2670" s="89">
        <v>8</v>
      </c>
      <c r="G2670" s="89"/>
      <c r="H2670">
        <v>0.88</v>
      </c>
      <c r="I2670" t="s">
        <v>6</v>
      </c>
      <c r="J2670">
        <v>1</v>
      </c>
      <c r="K2670">
        <v>10</v>
      </c>
      <c r="L2670">
        <v>2025</v>
      </c>
      <c r="M2670" t="s">
        <v>371</v>
      </c>
      <c r="N2670" s="89" cm="1">
        <f t="array" ref="N2670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2670" s="89">
        <f>_34_KNMI_Stations[[#This Row],[graaddagen]]*_34_KNMI_Stations[[#This Row],[Gewogen factor]]</f>
        <v>3.6999999999999993</v>
      </c>
      <c r="P2670" s="89" cm="1">
        <f t="array" ref="P2670">IF(ISNUMBER(_34_KNMI_Stations[[#This Row],[Etmaal temperatuur °C]]),IF(_34_KNMI_Stations[[#This Row],[Etmaal temperatuur °C]]&gt;stookgrens[],_34_KNMI_Stations[[#This Row],[Etmaal temperatuur °C]]-stookgrens[],0),"")</f>
        <v>0</v>
      </c>
    </row>
    <row r="2671" spans="1:16" x14ac:dyDescent="0.25">
      <c r="A2671">
        <v>257</v>
      </c>
      <c r="B2671" s="110">
        <v>45951</v>
      </c>
      <c r="C2671" s="89"/>
      <c r="D2671" s="89">
        <v>14.3</v>
      </c>
      <c r="E2671" s="96">
        <v>508</v>
      </c>
      <c r="F2671" s="89">
        <v>3.8</v>
      </c>
      <c r="G2671" s="89"/>
      <c r="H2671">
        <v>0.87</v>
      </c>
      <c r="I2671" t="s">
        <v>6</v>
      </c>
      <c r="J2671">
        <v>1</v>
      </c>
      <c r="K2671">
        <v>10</v>
      </c>
      <c r="L2671">
        <v>2025</v>
      </c>
      <c r="M2671" t="s">
        <v>371</v>
      </c>
      <c r="N2671" s="89" cm="1">
        <f t="array" ref="N2671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2671" s="89">
        <f>_34_KNMI_Stations[[#This Row],[graaddagen]]*_34_KNMI_Stations[[#This Row],[Gewogen factor]]</f>
        <v>3.6999999999999993</v>
      </c>
      <c r="P2671" s="89" cm="1">
        <f t="array" ref="P2671">IF(ISNUMBER(_34_KNMI_Stations[[#This Row],[Etmaal temperatuur °C]]),IF(_34_KNMI_Stations[[#This Row],[Etmaal temperatuur °C]]&gt;stookgrens[],_34_KNMI_Stations[[#This Row],[Etmaal temperatuur °C]]-stookgrens[],0),"")</f>
        <v>0</v>
      </c>
    </row>
    <row r="2672" spans="1:16" x14ac:dyDescent="0.25">
      <c r="A2672">
        <v>257</v>
      </c>
      <c r="B2672" s="110">
        <v>45952</v>
      </c>
      <c r="C2672" s="89"/>
      <c r="D2672" s="89">
        <v>13.2</v>
      </c>
      <c r="E2672" s="96">
        <v>646</v>
      </c>
      <c r="F2672" s="89">
        <v>1</v>
      </c>
      <c r="G2672" s="89"/>
      <c r="H2672">
        <v>0.81</v>
      </c>
      <c r="I2672" t="s">
        <v>6</v>
      </c>
      <c r="J2672">
        <v>1</v>
      </c>
      <c r="K2672">
        <v>10</v>
      </c>
      <c r="L2672">
        <v>2025</v>
      </c>
      <c r="M2672" t="s">
        <v>371</v>
      </c>
      <c r="N2672" s="89" cm="1">
        <f t="array" ref="N2672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2672" s="89">
        <f>_34_KNMI_Stations[[#This Row],[graaddagen]]*_34_KNMI_Stations[[#This Row],[Gewogen factor]]</f>
        <v>4.8000000000000007</v>
      </c>
      <c r="P2672" s="89" cm="1">
        <f t="array" ref="P2672">IF(ISNUMBER(_34_KNMI_Stations[[#This Row],[Etmaal temperatuur °C]]),IF(_34_KNMI_Stations[[#This Row],[Etmaal temperatuur °C]]&gt;stookgrens[],_34_KNMI_Stations[[#This Row],[Etmaal temperatuur °C]]-stookgrens[],0),"")</f>
        <v>0</v>
      </c>
    </row>
    <row r="2673" spans="1:16" x14ac:dyDescent="0.25">
      <c r="A2673">
        <v>257</v>
      </c>
      <c r="B2673" s="110">
        <v>45953</v>
      </c>
      <c r="C2673" s="89"/>
      <c r="D2673" s="89">
        <v>12</v>
      </c>
      <c r="E2673" s="96">
        <v>349</v>
      </c>
      <c r="F2673" s="89">
        <v>38.700000000000003</v>
      </c>
      <c r="G2673" s="89"/>
      <c r="H2673">
        <v>0.87</v>
      </c>
      <c r="I2673" t="s">
        <v>6</v>
      </c>
      <c r="J2673">
        <v>1</v>
      </c>
      <c r="K2673">
        <v>10</v>
      </c>
      <c r="L2673">
        <v>2025</v>
      </c>
      <c r="M2673" t="s">
        <v>371</v>
      </c>
      <c r="N2673" s="89" cm="1">
        <f t="array" ref="N2673">IF(ISNUMBER(_34_KNMI_Stations[[#This Row],[Etmaal temperatuur °C]]),IF(_34_KNMI_Stations[[#This Row],[Etmaal temperatuur °C]]&lt;stookgrens[],stookgrens[]-_34_KNMI_Stations[[#This Row],[Etmaal temperatuur °C]],0),"")</f>
        <v>6</v>
      </c>
      <c r="O2673" s="89">
        <f>_34_KNMI_Stations[[#This Row],[graaddagen]]*_34_KNMI_Stations[[#This Row],[Gewogen factor]]</f>
        <v>6</v>
      </c>
      <c r="P2673" s="89" cm="1">
        <f t="array" ref="P2673">IF(ISNUMBER(_34_KNMI_Stations[[#This Row],[Etmaal temperatuur °C]]),IF(_34_KNMI_Stations[[#This Row],[Etmaal temperatuur °C]]&gt;stookgrens[],_34_KNMI_Stations[[#This Row],[Etmaal temperatuur °C]]-stookgrens[],0),"")</f>
        <v>0</v>
      </c>
    </row>
    <row r="2674" spans="1:16" x14ac:dyDescent="0.25">
      <c r="A2674">
        <v>257</v>
      </c>
      <c r="B2674" s="110">
        <v>45954</v>
      </c>
      <c r="C2674" s="89"/>
      <c r="D2674" s="89">
        <v>11.7</v>
      </c>
      <c r="E2674" s="96">
        <v>588</v>
      </c>
      <c r="F2674" s="89">
        <v>2.1</v>
      </c>
      <c r="G2674" s="89"/>
      <c r="H2674">
        <v>0.69</v>
      </c>
      <c r="I2674" t="s">
        <v>6</v>
      </c>
      <c r="J2674">
        <v>1</v>
      </c>
      <c r="K2674">
        <v>10</v>
      </c>
      <c r="L2674">
        <v>2025</v>
      </c>
      <c r="M2674" t="s">
        <v>371</v>
      </c>
      <c r="N2674" s="89" cm="1">
        <f t="array" ref="N2674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2674" s="89">
        <f>_34_KNMI_Stations[[#This Row],[graaddagen]]*_34_KNMI_Stations[[#This Row],[Gewogen factor]]</f>
        <v>6.3000000000000007</v>
      </c>
      <c r="P2674" s="89" cm="1">
        <f t="array" ref="P2674">IF(ISNUMBER(_34_KNMI_Stations[[#This Row],[Etmaal temperatuur °C]]),IF(_34_KNMI_Stations[[#This Row],[Etmaal temperatuur °C]]&gt;stookgrens[],_34_KNMI_Stations[[#This Row],[Etmaal temperatuur °C]]-stookgrens[],0),"")</f>
        <v>0</v>
      </c>
    </row>
    <row r="2675" spans="1:16" x14ac:dyDescent="0.25">
      <c r="A2675">
        <v>257</v>
      </c>
      <c r="B2675" s="110">
        <v>45955</v>
      </c>
      <c r="C2675" s="89"/>
      <c r="D2675" s="89">
        <v>10.9</v>
      </c>
      <c r="E2675" s="96">
        <v>395</v>
      </c>
      <c r="F2675" s="89">
        <v>6.4</v>
      </c>
      <c r="G2675" s="89"/>
      <c r="H2675">
        <v>0.75</v>
      </c>
      <c r="I2675" t="s">
        <v>6</v>
      </c>
      <c r="J2675">
        <v>1</v>
      </c>
      <c r="K2675">
        <v>10</v>
      </c>
      <c r="L2675">
        <v>2025</v>
      </c>
      <c r="M2675" t="s">
        <v>371</v>
      </c>
      <c r="N2675" s="89" cm="1">
        <f t="array" ref="N2675">IF(ISNUMBER(_34_KNMI_Stations[[#This Row],[Etmaal temperatuur °C]]),IF(_34_KNMI_Stations[[#This Row],[Etmaal temperatuur °C]]&lt;stookgrens[],stookgrens[]-_34_KNMI_Stations[[#This Row],[Etmaal temperatuur °C]],0),"")</f>
        <v>7.1</v>
      </c>
      <c r="O2675" s="89">
        <f>_34_KNMI_Stations[[#This Row],[graaddagen]]*_34_KNMI_Stations[[#This Row],[Gewogen factor]]</f>
        <v>7.1</v>
      </c>
      <c r="P2675" s="89" cm="1">
        <f t="array" ref="P2675">IF(ISNUMBER(_34_KNMI_Stations[[#This Row],[Etmaal temperatuur °C]]),IF(_34_KNMI_Stations[[#This Row],[Etmaal temperatuur °C]]&gt;stookgrens[],_34_KNMI_Stations[[#This Row],[Etmaal temperatuur °C]]-stookgrens[],0),"")</f>
        <v>0</v>
      </c>
    </row>
    <row r="2676" spans="1:16" x14ac:dyDescent="0.25">
      <c r="A2676">
        <v>257</v>
      </c>
      <c r="B2676" s="110">
        <v>45956</v>
      </c>
      <c r="C2676" s="89"/>
      <c r="D2676" s="89">
        <v>10</v>
      </c>
      <c r="E2676" s="96">
        <v>429</v>
      </c>
      <c r="F2676" s="89">
        <v>10.4</v>
      </c>
      <c r="G2676" s="89"/>
      <c r="H2676">
        <v>0.77</v>
      </c>
      <c r="I2676" t="s">
        <v>6</v>
      </c>
      <c r="J2676">
        <v>1</v>
      </c>
      <c r="K2676">
        <v>10</v>
      </c>
      <c r="L2676">
        <v>2025</v>
      </c>
      <c r="M2676" t="s">
        <v>371</v>
      </c>
      <c r="N2676" s="89" cm="1">
        <f t="array" ref="N2676">IF(ISNUMBER(_34_KNMI_Stations[[#This Row],[Etmaal temperatuur °C]]),IF(_34_KNMI_Stations[[#This Row],[Etmaal temperatuur °C]]&lt;stookgrens[],stookgrens[]-_34_KNMI_Stations[[#This Row],[Etmaal temperatuur °C]],0),"")</f>
        <v>8</v>
      </c>
      <c r="O2676" s="89">
        <f>_34_KNMI_Stations[[#This Row],[graaddagen]]*_34_KNMI_Stations[[#This Row],[Gewogen factor]]</f>
        <v>8</v>
      </c>
      <c r="P2676" s="89" cm="1">
        <f t="array" ref="P2676">IF(ISNUMBER(_34_KNMI_Stations[[#This Row],[Etmaal temperatuur °C]]),IF(_34_KNMI_Stations[[#This Row],[Etmaal temperatuur °C]]&gt;stookgrens[],_34_KNMI_Stations[[#This Row],[Etmaal temperatuur °C]]-stookgrens[],0),"")</f>
        <v>0</v>
      </c>
    </row>
    <row r="2677" spans="1:16" x14ac:dyDescent="0.25">
      <c r="A2677">
        <v>257</v>
      </c>
      <c r="B2677" s="110">
        <v>45957</v>
      </c>
      <c r="C2677" s="89"/>
      <c r="D2677" s="89">
        <v>10.9</v>
      </c>
      <c r="E2677" s="96">
        <v>482</v>
      </c>
      <c r="F2677" s="89">
        <v>10.199999999999999</v>
      </c>
      <c r="G2677" s="89"/>
      <c r="H2677">
        <v>0.76</v>
      </c>
      <c r="I2677" t="s">
        <v>6</v>
      </c>
      <c r="J2677">
        <v>1</v>
      </c>
      <c r="K2677">
        <v>10</v>
      </c>
      <c r="L2677">
        <v>2025</v>
      </c>
      <c r="M2677" t="s">
        <v>372</v>
      </c>
      <c r="N2677" s="89" cm="1">
        <f t="array" ref="N2677">IF(ISNUMBER(_34_KNMI_Stations[[#This Row],[Etmaal temperatuur °C]]),IF(_34_KNMI_Stations[[#This Row],[Etmaal temperatuur °C]]&lt;stookgrens[],stookgrens[]-_34_KNMI_Stations[[#This Row],[Etmaal temperatuur °C]],0),"")</f>
        <v>7.1</v>
      </c>
      <c r="O2677" s="89">
        <f>_34_KNMI_Stations[[#This Row],[graaddagen]]*_34_KNMI_Stations[[#This Row],[Gewogen factor]]</f>
        <v>7.1</v>
      </c>
      <c r="P2677" s="89" cm="1">
        <f t="array" ref="P2677">IF(ISNUMBER(_34_KNMI_Stations[[#This Row],[Etmaal temperatuur °C]]),IF(_34_KNMI_Stations[[#This Row],[Etmaal temperatuur °C]]&gt;stookgrens[],_34_KNMI_Stations[[#This Row],[Etmaal temperatuur °C]]-stookgrens[],0),"")</f>
        <v>0</v>
      </c>
    </row>
    <row r="2678" spans="1:16" x14ac:dyDescent="0.25">
      <c r="A2678">
        <v>257</v>
      </c>
      <c r="B2678" s="110">
        <v>45958</v>
      </c>
      <c r="C2678" s="89"/>
      <c r="D2678" s="89">
        <v>12.9</v>
      </c>
      <c r="E2678" s="96">
        <v>495</v>
      </c>
      <c r="F2678" s="89">
        <v>3.8</v>
      </c>
      <c r="G2678" s="89"/>
      <c r="H2678">
        <v>0.75</v>
      </c>
      <c r="I2678" t="s">
        <v>6</v>
      </c>
      <c r="J2678">
        <v>1</v>
      </c>
      <c r="K2678">
        <v>10</v>
      </c>
      <c r="L2678">
        <v>2025</v>
      </c>
      <c r="M2678" t="s">
        <v>372</v>
      </c>
      <c r="N2678" s="89" cm="1">
        <f t="array" ref="N2678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2678" s="89">
        <f>_34_KNMI_Stations[[#This Row],[graaddagen]]*_34_KNMI_Stations[[#This Row],[Gewogen factor]]</f>
        <v>5.0999999999999996</v>
      </c>
      <c r="P2678" s="89" cm="1">
        <f t="array" ref="P2678">IF(ISNUMBER(_34_KNMI_Stations[[#This Row],[Etmaal temperatuur °C]]),IF(_34_KNMI_Stations[[#This Row],[Etmaal temperatuur °C]]&gt;stookgrens[],_34_KNMI_Stations[[#This Row],[Etmaal temperatuur °C]]-stookgrens[],0),"")</f>
        <v>0</v>
      </c>
    </row>
    <row r="2679" spans="1:16" x14ac:dyDescent="0.25">
      <c r="A2679">
        <v>257</v>
      </c>
      <c r="B2679" s="110">
        <v>45959</v>
      </c>
      <c r="C2679" s="89"/>
      <c r="D2679" s="89">
        <v>12.1</v>
      </c>
      <c r="E2679" s="96">
        <v>246</v>
      </c>
      <c r="F2679" s="89">
        <v>10.7</v>
      </c>
      <c r="G2679" s="89"/>
      <c r="H2679">
        <v>0.87</v>
      </c>
      <c r="I2679" t="s">
        <v>6</v>
      </c>
      <c r="J2679">
        <v>1</v>
      </c>
      <c r="K2679">
        <v>10</v>
      </c>
      <c r="L2679">
        <v>2025</v>
      </c>
      <c r="M2679" t="s">
        <v>372</v>
      </c>
      <c r="N2679" s="89" cm="1">
        <f t="array" ref="N2679">IF(ISNUMBER(_34_KNMI_Stations[[#This Row],[Etmaal temperatuur °C]]),IF(_34_KNMI_Stations[[#This Row],[Etmaal temperatuur °C]]&lt;stookgrens[],stookgrens[]-_34_KNMI_Stations[[#This Row],[Etmaal temperatuur °C]],0),"")</f>
        <v>5.9</v>
      </c>
      <c r="O2679" s="89">
        <f>_34_KNMI_Stations[[#This Row],[graaddagen]]*_34_KNMI_Stations[[#This Row],[Gewogen factor]]</f>
        <v>5.9</v>
      </c>
      <c r="P2679" s="89" cm="1">
        <f t="array" ref="P2679">IF(ISNUMBER(_34_KNMI_Stations[[#This Row],[Etmaal temperatuur °C]]),IF(_34_KNMI_Stations[[#This Row],[Etmaal temperatuur °C]]&gt;stookgrens[],_34_KNMI_Stations[[#This Row],[Etmaal temperatuur °C]]-stookgrens[],0),"")</f>
        <v>0</v>
      </c>
    </row>
    <row r="2680" spans="1:16" x14ac:dyDescent="0.25">
      <c r="A2680">
        <v>257</v>
      </c>
      <c r="B2680" s="110">
        <v>45960</v>
      </c>
      <c r="C2680" s="89"/>
      <c r="D2680" s="89">
        <v>11</v>
      </c>
      <c r="E2680" s="96">
        <v>407</v>
      </c>
      <c r="F2680" s="89">
        <v>0.7</v>
      </c>
      <c r="G2680" s="89"/>
      <c r="H2680">
        <v>0.75</v>
      </c>
      <c r="I2680" t="s">
        <v>6</v>
      </c>
      <c r="J2680">
        <v>1</v>
      </c>
      <c r="K2680">
        <v>10</v>
      </c>
      <c r="L2680">
        <v>2025</v>
      </c>
      <c r="M2680" t="s">
        <v>372</v>
      </c>
      <c r="N2680" s="89" cm="1">
        <f t="array" ref="N2680">IF(ISNUMBER(_34_KNMI_Stations[[#This Row],[Etmaal temperatuur °C]]),IF(_34_KNMI_Stations[[#This Row],[Etmaal temperatuur °C]]&lt;stookgrens[],stookgrens[]-_34_KNMI_Stations[[#This Row],[Etmaal temperatuur °C]],0),"")</f>
        <v>7</v>
      </c>
      <c r="O2680" s="89">
        <f>_34_KNMI_Stations[[#This Row],[graaddagen]]*_34_KNMI_Stations[[#This Row],[Gewogen factor]]</f>
        <v>7</v>
      </c>
      <c r="P2680" s="89" cm="1">
        <f t="array" ref="P2680">IF(ISNUMBER(_34_KNMI_Stations[[#This Row],[Etmaal temperatuur °C]]),IF(_34_KNMI_Stations[[#This Row],[Etmaal temperatuur °C]]&gt;stookgrens[],_34_KNMI_Stations[[#This Row],[Etmaal temperatuur °C]]-stookgrens[],0),"")</f>
        <v>0</v>
      </c>
    </row>
    <row r="2681" spans="1:16" x14ac:dyDescent="0.25">
      <c r="A2681">
        <v>257</v>
      </c>
      <c r="B2681" s="110">
        <v>45961</v>
      </c>
      <c r="C2681" s="89"/>
      <c r="D2681" s="89">
        <v>11.3</v>
      </c>
      <c r="E2681" s="96">
        <v>441</v>
      </c>
      <c r="F2681" s="89">
        <v>0</v>
      </c>
      <c r="G2681" s="89"/>
      <c r="H2681">
        <v>0.81</v>
      </c>
      <c r="I2681" t="s">
        <v>6</v>
      </c>
      <c r="J2681">
        <v>1</v>
      </c>
      <c r="K2681">
        <v>10</v>
      </c>
      <c r="L2681">
        <v>2025</v>
      </c>
      <c r="M2681" t="s">
        <v>372</v>
      </c>
      <c r="N2681" s="89" cm="1">
        <f t="array" ref="N2681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2681" s="89">
        <f>_34_KNMI_Stations[[#This Row],[graaddagen]]*_34_KNMI_Stations[[#This Row],[Gewogen factor]]</f>
        <v>6.6999999999999993</v>
      </c>
      <c r="P2681" s="89" cm="1">
        <f t="array" ref="P2681">IF(ISNUMBER(_34_KNMI_Stations[[#This Row],[Etmaal temperatuur °C]]),IF(_34_KNMI_Stations[[#This Row],[Etmaal temperatuur °C]]&gt;stookgrens[],_34_KNMI_Stations[[#This Row],[Etmaal temperatuur °C]]-stookgrens[],0),"")</f>
        <v>0</v>
      </c>
    </row>
    <row r="2682" spans="1:16" x14ac:dyDescent="0.25">
      <c r="A2682">
        <v>257</v>
      </c>
      <c r="B2682" s="110">
        <v>45962</v>
      </c>
      <c r="C2682" s="89"/>
      <c r="D2682" s="89">
        <v>12.5</v>
      </c>
      <c r="E2682" s="96">
        <v>212</v>
      </c>
      <c r="F2682" s="89">
        <v>9.9</v>
      </c>
      <c r="G2682" s="89"/>
      <c r="H2682">
        <v>0.87</v>
      </c>
      <c r="I2682" t="s">
        <v>6</v>
      </c>
      <c r="J2682">
        <v>1.1000000000000001</v>
      </c>
      <c r="K2682">
        <v>11</v>
      </c>
      <c r="L2682">
        <v>2025</v>
      </c>
      <c r="M2682" t="s">
        <v>372</v>
      </c>
      <c r="N2682" s="89" cm="1">
        <f t="array" ref="N2682">IF(ISNUMBER(_34_KNMI_Stations[[#This Row],[Etmaal temperatuur °C]]),IF(_34_KNMI_Stations[[#This Row],[Etmaal temperatuur °C]]&lt;stookgrens[],stookgrens[]-_34_KNMI_Stations[[#This Row],[Etmaal temperatuur °C]],0),"")</f>
        <v>5.5</v>
      </c>
      <c r="O2682" s="89">
        <f>_34_KNMI_Stations[[#This Row],[graaddagen]]*_34_KNMI_Stations[[#This Row],[Gewogen factor]]</f>
        <v>6.0500000000000007</v>
      </c>
      <c r="P2682" s="89" cm="1">
        <f t="array" ref="P2682">IF(ISNUMBER(_34_KNMI_Stations[[#This Row],[Etmaal temperatuur °C]]),IF(_34_KNMI_Stations[[#This Row],[Etmaal temperatuur °C]]&gt;stookgrens[],_34_KNMI_Stations[[#This Row],[Etmaal temperatuur °C]]-stookgrens[],0),"")</f>
        <v>0</v>
      </c>
    </row>
    <row r="2683" spans="1:16" x14ac:dyDescent="0.25">
      <c r="A2683">
        <v>257</v>
      </c>
      <c r="B2683" s="110">
        <v>45963</v>
      </c>
      <c r="C2683" s="89"/>
      <c r="D2683" s="89">
        <v>11.2</v>
      </c>
      <c r="E2683" s="96">
        <v>474</v>
      </c>
      <c r="F2683" s="89">
        <v>6.7</v>
      </c>
      <c r="G2683" s="89"/>
      <c r="H2683">
        <v>0.82</v>
      </c>
      <c r="I2683" t="s">
        <v>6</v>
      </c>
      <c r="J2683">
        <v>1.1000000000000001</v>
      </c>
      <c r="K2683">
        <v>11</v>
      </c>
      <c r="L2683">
        <v>2025</v>
      </c>
      <c r="M2683" t="s">
        <v>372</v>
      </c>
      <c r="N2683" s="89" cm="1">
        <f t="array" ref="N2683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2683" s="89">
        <f>_34_KNMI_Stations[[#This Row],[graaddagen]]*_34_KNMI_Stations[[#This Row],[Gewogen factor]]</f>
        <v>7.4800000000000013</v>
      </c>
      <c r="P2683" s="89" cm="1">
        <f t="array" ref="P2683">IF(ISNUMBER(_34_KNMI_Stations[[#This Row],[Etmaal temperatuur °C]]),IF(_34_KNMI_Stations[[#This Row],[Etmaal temperatuur °C]]&gt;stookgrens[],_34_KNMI_Stations[[#This Row],[Etmaal temperatuur °C]]-stookgrens[],0),"")</f>
        <v>0</v>
      </c>
    </row>
    <row r="2684" spans="1:16" x14ac:dyDescent="0.25">
      <c r="A2684">
        <v>257</v>
      </c>
      <c r="B2684" s="110">
        <v>45964</v>
      </c>
      <c r="C2684" s="89"/>
      <c r="D2684" s="89">
        <v>12.2</v>
      </c>
      <c r="E2684" s="96">
        <v>222</v>
      </c>
      <c r="F2684" s="89">
        <v>0</v>
      </c>
      <c r="G2684" s="89"/>
      <c r="H2684">
        <v>0.83</v>
      </c>
      <c r="I2684" t="s">
        <v>6</v>
      </c>
      <c r="J2684">
        <v>1.1000000000000001</v>
      </c>
      <c r="K2684">
        <v>11</v>
      </c>
      <c r="L2684">
        <v>2025</v>
      </c>
      <c r="M2684" t="s">
        <v>373</v>
      </c>
      <c r="N2684" s="89" cm="1">
        <f t="array" ref="N2684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2684" s="89">
        <f>_34_KNMI_Stations[[#This Row],[graaddagen]]*_34_KNMI_Stations[[#This Row],[Gewogen factor]]</f>
        <v>6.3800000000000017</v>
      </c>
      <c r="P2684" s="89" cm="1">
        <f t="array" ref="P2684">IF(ISNUMBER(_34_KNMI_Stations[[#This Row],[Etmaal temperatuur °C]]),IF(_34_KNMI_Stations[[#This Row],[Etmaal temperatuur °C]]&gt;stookgrens[],_34_KNMI_Stations[[#This Row],[Etmaal temperatuur °C]]-stookgrens[],0),"")</f>
        <v>0</v>
      </c>
    </row>
    <row r="2685" spans="1:16" x14ac:dyDescent="0.25">
      <c r="A2685">
        <v>257</v>
      </c>
      <c r="B2685" s="110">
        <v>45965</v>
      </c>
      <c r="C2685" s="89"/>
      <c r="D2685" s="89">
        <v>14.6</v>
      </c>
      <c r="E2685" s="96">
        <v>453</v>
      </c>
      <c r="F2685" s="89">
        <v>0</v>
      </c>
      <c r="G2685" s="89"/>
      <c r="H2685">
        <v>0.73</v>
      </c>
      <c r="I2685" t="s">
        <v>6</v>
      </c>
      <c r="J2685">
        <v>1.1000000000000001</v>
      </c>
      <c r="K2685">
        <v>11</v>
      </c>
      <c r="L2685">
        <v>2025</v>
      </c>
      <c r="M2685" t="s">
        <v>373</v>
      </c>
      <c r="N2685" s="89" cm="1">
        <f t="array" ref="N2685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2685" s="89">
        <f>_34_KNMI_Stations[[#This Row],[graaddagen]]*_34_KNMI_Stations[[#This Row],[Gewogen factor]]</f>
        <v>3.7400000000000007</v>
      </c>
      <c r="P2685" s="89" cm="1">
        <f t="array" ref="P2685">IF(ISNUMBER(_34_KNMI_Stations[[#This Row],[Etmaal temperatuur °C]]),IF(_34_KNMI_Stations[[#This Row],[Etmaal temperatuur °C]]&gt;stookgrens[],_34_KNMI_Stations[[#This Row],[Etmaal temperatuur °C]]-stookgrens[],0),"")</f>
        <v>0</v>
      </c>
    </row>
    <row r="2686" spans="1:16" x14ac:dyDescent="0.25">
      <c r="A2686">
        <v>257</v>
      </c>
      <c r="B2686" s="110">
        <v>45966</v>
      </c>
      <c r="C2686" s="89"/>
      <c r="D2686" s="89">
        <v>14.4</v>
      </c>
      <c r="E2686" s="96">
        <v>473</v>
      </c>
      <c r="F2686" s="89">
        <v>0</v>
      </c>
      <c r="G2686" s="89"/>
      <c r="H2686">
        <v>0.69</v>
      </c>
      <c r="I2686" t="s">
        <v>6</v>
      </c>
      <c r="J2686">
        <v>1.1000000000000001</v>
      </c>
      <c r="K2686">
        <v>11</v>
      </c>
      <c r="L2686">
        <v>2025</v>
      </c>
      <c r="M2686" t="s">
        <v>373</v>
      </c>
      <c r="N2686" s="89" cm="1">
        <f t="array" ref="N2686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2686" s="89">
        <f>_34_KNMI_Stations[[#This Row],[graaddagen]]*_34_KNMI_Stations[[#This Row],[Gewogen factor]]</f>
        <v>3.96</v>
      </c>
      <c r="P2686" s="89" cm="1">
        <f t="array" ref="P2686">IF(ISNUMBER(_34_KNMI_Stations[[#This Row],[Etmaal temperatuur °C]]),IF(_34_KNMI_Stations[[#This Row],[Etmaal temperatuur °C]]&gt;stookgrens[],_34_KNMI_Stations[[#This Row],[Etmaal temperatuur °C]]-stookgrens[],0),"")</f>
        <v>0</v>
      </c>
    </row>
    <row r="2687" spans="1:16" x14ac:dyDescent="0.25">
      <c r="A2687">
        <v>257</v>
      </c>
      <c r="B2687" s="110">
        <v>45967</v>
      </c>
      <c r="C2687" s="89"/>
      <c r="D2687" s="89">
        <v>12.2</v>
      </c>
      <c r="E2687" s="96">
        <v>471</v>
      </c>
      <c r="F2687" s="89">
        <v>0</v>
      </c>
      <c r="G2687" s="89"/>
      <c r="H2687">
        <v>0.73</v>
      </c>
      <c r="I2687" t="s">
        <v>6</v>
      </c>
      <c r="J2687">
        <v>1.1000000000000001</v>
      </c>
      <c r="K2687">
        <v>11</v>
      </c>
      <c r="L2687">
        <v>2025</v>
      </c>
      <c r="M2687" t="s">
        <v>373</v>
      </c>
      <c r="N2687" s="89" cm="1">
        <f t="array" ref="N2687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2687" s="89">
        <f>_34_KNMI_Stations[[#This Row],[graaddagen]]*_34_KNMI_Stations[[#This Row],[Gewogen factor]]</f>
        <v>6.3800000000000017</v>
      </c>
      <c r="P2687" s="89" cm="1">
        <f t="array" ref="P2687">IF(ISNUMBER(_34_KNMI_Stations[[#This Row],[Etmaal temperatuur °C]]),IF(_34_KNMI_Stations[[#This Row],[Etmaal temperatuur °C]]&gt;stookgrens[],_34_KNMI_Stations[[#This Row],[Etmaal temperatuur °C]]-stookgrens[],0),"")</f>
        <v>0</v>
      </c>
    </row>
    <row r="2688" spans="1:16" x14ac:dyDescent="0.25">
      <c r="A2688">
        <v>257</v>
      </c>
      <c r="B2688" s="110">
        <v>45968</v>
      </c>
      <c r="C2688" s="89"/>
      <c r="D2688" s="89">
        <v>12.1</v>
      </c>
      <c r="E2688" s="96">
        <v>547</v>
      </c>
      <c r="F2688" s="89">
        <v>0</v>
      </c>
      <c r="G2688" s="89"/>
      <c r="H2688">
        <v>0.91</v>
      </c>
      <c r="I2688" t="s">
        <v>6</v>
      </c>
      <c r="J2688">
        <v>1.1000000000000001</v>
      </c>
      <c r="K2688">
        <v>11</v>
      </c>
      <c r="L2688">
        <v>2025</v>
      </c>
      <c r="M2688" t="s">
        <v>373</v>
      </c>
      <c r="N2688" s="89" cm="1">
        <f t="array" ref="N2688">IF(ISNUMBER(_34_KNMI_Stations[[#This Row],[Etmaal temperatuur °C]]),IF(_34_KNMI_Stations[[#This Row],[Etmaal temperatuur °C]]&lt;stookgrens[],stookgrens[]-_34_KNMI_Stations[[#This Row],[Etmaal temperatuur °C]],0),"")</f>
        <v>5.9</v>
      </c>
      <c r="O2688" s="89">
        <f>_34_KNMI_Stations[[#This Row],[graaddagen]]*_34_KNMI_Stations[[#This Row],[Gewogen factor]]</f>
        <v>6.4900000000000011</v>
      </c>
      <c r="P2688" s="89" cm="1">
        <f t="array" ref="P2688">IF(ISNUMBER(_34_KNMI_Stations[[#This Row],[Etmaal temperatuur °C]]),IF(_34_KNMI_Stations[[#This Row],[Etmaal temperatuur °C]]&gt;stookgrens[],_34_KNMI_Stations[[#This Row],[Etmaal temperatuur °C]]-stookgrens[],0),"")</f>
        <v>0</v>
      </c>
    </row>
    <row r="2689" spans="1:16" x14ac:dyDescent="0.25">
      <c r="A2689">
        <v>257</v>
      </c>
      <c r="B2689" s="110">
        <v>45969</v>
      </c>
      <c r="C2689" s="89"/>
      <c r="D2689" s="89">
        <v>11</v>
      </c>
      <c r="E2689" s="96">
        <v>376</v>
      </c>
      <c r="F2689" s="89">
        <v>0</v>
      </c>
      <c r="G2689" s="89"/>
      <c r="H2689">
        <v>0.94</v>
      </c>
      <c r="I2689" t="s">
        <v>6</v>
      </c>
      <c r="J2689">
        <v>1.1000000000000001</v>
      </c>
      <c r="K2689">
        <v>11</v>
      </c>
      <c r="L2689">
        <v>2025</v>
      </c>
      <c r="M2689" t="s">
        <v>373</v>
      </c>
      <c r="N2689" s="89" cm="1">
        <f t="array" ref="N2689">IF(ISNUMBER(_34_KNMI_Stations[[#This Row],[Etmaal temperatuur °C]]),IF(_34_KNMI_Stations[[#This Row],[Etmaal temperatuur °C]]&lt;stookgrens[],stookgrens[]-_34_KNMI_Stations[[#This Row],[Etmaal temperatuur °C]],0),"")</f>
        <v>7</v>
      </c>
      <c r="O2689" s="89">
        <f>_34_KNMI_Stations[[#This Row],[graaddagen]]*_34_KNMI_Stations[[#This Row],[Gewogen factor]]</f>
        <v>7.7000000000000011</v>
      </c>
      <c r="P2689" s="89" cm="1">
        <f t="array" ref="P2689">IF(ISNUMBER(_34_KNMI_Stations[[#This Row],[Etmaal temperatuur °C]]),IF(_34_KNMI_Stations[[#This Row],[Etmaal temperatuur °C]]&gt;stookgrens[],_34_KNMI_Stations[[#This Row],[Etmaal temperatuur °C]]-stookgrens[],0),"")</f>
        <v>0</v>
      </c>
    </row>
    <row r="2690" spans="1:16" x14ac:dyDescent="0.25">
      <c r="A2690">
        <v>257</v>
      </c>
      <c r="B2690" s="110">
        <v>45970</v>
      </c>
      <c r="C2690" s="89"/>
      <c r="D2690" s="89">
        <v>12.2</v>
      </c>
      <c r="E2690" s="96">
        <v>582</v>
      </c>
      <c r="F2690" s="89">
        <v>0.1</v>
      </c>
      <c r="G2690" s="89"/>
      <c r="H2690">
        <v>0.88</v>
      </c>
      <c r="I2690" t="s">
        <v>6</v>
      </c>
      <c r="J2690">
        <v>1.1000000000000001</v>
      </c>
      <c r="K2690">
        <v>11</v>
      </c>
      <c r="L2690">
        <v>2025</v>
      </c>
      <c r="M2690" t="s">
        <v>373</v>
      </c>
      <c r="N2690" s="89" cm="1">
        <f t="array" ref="N2690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2690" s="89">
        <f>_34_KNMI_Stations[[#This Row],[graaddagen]]*_34_KNMI_Stations[[#This Row],[Gewogen factor]]</f>
        <v>6.3800000000000017</v>
      </c>
      <c r="P2690" s="89" cm="1">
        <f t="array" ref="P2690">IF(ISNUMBER(_34_KNMI_Stations[[#This Row],[Etmaal temperatuur °C]]),IF(_34_KNMI_Stations[[#This Row],[Etmaal temperatuur °C]]&gt;stookgrens[],_34_KNMI_Stations[[#This Row],[Etmaal temperatuur °C]]-stookgrens[],0),"")</f>
        <v>0</v>
      </c>
    </row>
    <row r="2691" spans="1:16" x14ac:dyDescent="0.25">
      <c r="A2691">
        <v>257</v>
      </c>
      <c r="B2691" s="110">
        <v>45971</v>
      </c>
      <c r="C2691" s="89"/>
      <c r="D2691" s="89">
        <v>9.8000000000000007</v>
      </c>
      <c r="E2691" s="96">
        <v>337</v>
      </c>
      <c r="F2691" s="89">
        <v>2.2000000000000002</v>
      </c>
      <c r="G2691" s="89"/>
      <c r="H2691">
        <v>0.88</v>
      </c>
      <c r="I2691" t="s">
        <v>6</v>
      </c>
      <c r="J2691">
        <v>1.1000000000000001</v>
      </c>
      <c r="K2691">
        <v>11</v>
      </c>
      <c r="L2691">
        <v>2025</v>
      </c>
      <c r="M2691" t="s">
        <v>374</v>
      </c>
      <c r="N2691" s="89" cm="1">
        <f t="array" ref="N2691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2691" s="89">
        <f>_34_KNMI_Stations[[#This Row],[graaddagen]]*_34_KNMI_Stations[[#This Row],[Gewogen factor]]</f>
        <v>9.02</v>
      </c>
      <c r="P2691" s="89" cm="1">
        <f t="array" ref="P2691">IF(ISNUMBER(_34_KNMI_Stations[[#This Row],[Etmaal temperatuur °C]]),IF(_34_KNMI_Stations[[#This Row],[Etmaal temperatuur °C]]&gt;stookgrens[],_34_KNMI_Stations[[#This Row],[Etmaal temperatuur °C]]-stookgrens[],0),"")</f>
        <v>0</v>
      </c>
    </row>
    <row r="2692" spans="1:16" x14ac:dyDescent="0.25">
      <c r="A2692">
        <v>257</v>
      </c>
      <c r="B2692" s="110">
        <v>45972</v>
      </c>
      <c r="C2692" s="89"/>
      <c r="D2692" s="89">
        <v>11.3</v>
      </c>
      <c r="E2692" s="96">
        <v>337</v>
      </c>
      <c r="F2692" s="89">
        <v>0.2</v>
      </c>
      <c r="G2692" s="89"/>
      <c r="H2692">
        <v>0.87</v>
      </c>
      <c r="I2692" t="s">
        <v>6</v>
      </c>
      <c r="J2692">
        <v>1.1000000000000001</v>
      </c>
      <c r="K2692">
        <v>11</v>
      </c>
      <c r="L2692">
        <v>2025</v>
      </c>
      <c r="M2692" t="s">
        <v>374</v>
      </c>
      <c r="N2692" s="89" cm="1">
        <f t="array" ref="N2692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2692" s="89">
        <f>_34_KNMI_Stations[[#This Row],[graaddagen]]*_34_KNMI_Stations[[#This Row],[Gewogen factor]]</f>
        <v>7.37</v>
      </c>
      <c r="P2692" s="89" cm="1">
        <f t="array" ref="P2692">IF(ISNUMBER(_34_KNMI_Stations[[#This Row],[Etmaal temperatuur °C]]),IF(_34_KNMI_Stations[[#This Row],[Etmaal temperatuur °C]]&gt;stookgrens[],_34_KNMI_Stations[[#This Row],[Etmaal temperatuur °C]]-stookgrens[],0),"")</f>
        <v>0</v>
      </c>
    </row>
    <row r="2693" spans="1:16" x14ac:dyDescent="0.25">
      <c r="A2693">
        <v>257</v>
      </c>
      <c r="B2693" s="110">
        <v>45973</v>
      </c>
      <c r="C2693" s="89"/>
      <c r="D2693" s="89">
        <v>13.3</v>
      </c>
      <c r="E2693" s="96">
        <v>362</v>
      </c>
      <c r="F2693" s="89">
        <v>0</v>
      </c>
      <c r="G2693" s="89"/>
      <c r="H2693">
        <v>0.73</v>
      </c>
      <c r="I2693" t="s">
        <v>6</v>
      </c>
      <c r="J2693">
        <v>1.1000000000000001</v>
      </c>
      <c r="K2693">
        <v>11</v>
      </c>
      <c r="L2693">
        <v>2025</v>
      </c>
      <c r="M2693" t="s">
        <v>374</v>
      </c>
      <c r="N2693" s="89" cm="1">
        <f t="array" ref="N2693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2693" s="89">
        <f>_34_KNMI_Stations[[#This Row],[graaddagen]]*_34_KNMI_Stations[[#This Row],[Gewogen factor]]</f>
        <v>5.17</v>
      </c>
      <c r="P2693" s="89" cm="1">
        <f t="array" ref="P2693">IF(ISNUMBER(_34_KNMI_Stations[[#This Row],[Etmaal temperatuur °C]]),IF(_34_KNMI_Stations[[#This Row],[Etmaal temperatuur °C]]&gt;stookgrens[],_34_KNMI_Stations[[#This Row],[Etmaal temperatuur °C]]-stookgrens[],0),"")</f>
        <v>0</v>
      </c>
    </row>
    <row r="2694" spans="1:16" x14ac:dyDescent="0.25">
      <c r="A2694">
        <v>257</v>
      </c>
      <c r="B2694" s="110">
        <v>45974</v>
      </c>
      <c r="C2694" s="89"/>
      <c r="D2694" s="89">
        <v>13.3</v>
      </c>
      <c r="E2694" s="96">
        <v>300</v>
      </c>
      <c r="F2694" s="89">
        <v>8.6</v>
      </c>
      <c r="G2694" s="89"/>
      <c r="H2694">
        <v>0.86</v>
      </c>
      <c r="I2694" t="s">
        <v>6</v>
      </c>
      <c r="J2694">
        <v>1.1000000000000001</v>
      </c>
      <c r="K2694">
        <v>11</v>
      </c>
      <c r="L2694">
        <v>2025</v>
      </c>
      <c r="M2694" t="s">
        <v>374</v>
      </c>
      <c r="N2694" s="89" cm="1">
        <f t="array" ref="N2694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2694" s="89">
        <f>_34_KNMI_Stations[[#This Row],[graaddagen]]*_34_KNMI_Stations[[#This Row],[Gewogen factor]]</f>
        <v>5.17</v>
      </c>
      <c r="P2694" s="89" cm="1">
        <f t="array" ref="P2694">IF(ISNUMBER(_34_KNMI_Stations[[#This Row],[Etmaal temperatuur °C]]),IF(_34_KNMI_Stations[[#This Row],[Etmaal temperatuur °C]]&gt;stookgrens[],_34_KNMI_Stations[[#This Row],[Etmaal temperatuur °C]]-stookgrens[],0),"")</f>
        <v>0</v>
      </c>
    </row>
    <row r="2695" spans="1:16" x14ac:dyDescent="0.25">
      <c r="A2695">
        <v>257</v>
      </c>
      <c r="B2695" s="110">
        <v>45975</v>
      </c>
      <c r="C2695" s="89"/>
      <c r="D2695" s="89">
        <v>9.6999999999999993</v>
      </c>
      <c r="E2695" s="96">
        <v>51</v>
      </c>
      <c r="F2695" s="89">
        <v>12.8</v>
      </c>
      <c r="G2695" s="89"/>
      <c r="H2695">
        <v>0.97</v>
      </c>
      <c r="I2695" t="s">
        <v>6</v>
      </c>
      <c r="J2695">
        <v>1.1000000000000001</v>
      </c>
      <c r="K2695">
        <v>11</v>
      </c>
      <c r="L2695">
        <v>2025</v>
      </c>
      <c r="M2695" t="s">
        <v>374</v>
      </c>
      <c r="N2695" s="89" cm="1">
        <f t="array" ref="N2695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2695" s="89">
        <f>_34_KNMI_Stations[[#This Row],[graaddagen]]*_34_KNMI_Stations[[#This Row],[Gewogen factor]]</f>
        <v>9.1300000000000008</v>
      </c>
      <c r="P2695" s="89" cm="1">
        <f t="array" ref="P2695">IF(ISNUMBER(_34_KNMI_Stations[[#This Row],[Etmaal temperatuur °C]]),IF(_34_KNMI_Stations[[#This Row],[Etmaal temperatuur °C]]&gt;stookgrens[],_34_KNMI_Stations[[#This Row],[Etmaal temperatuur °C]]-stookgrens[],0),"")</f>
        <v>0</v>
      </c>
    </row>
    <row r="2696" spans="1:16" x14ac:dyDescent="0.25">
      <c r="A2696">
        <v>257</v>
      </c>
      <c r="B2696" s="110">
        <v>45976</v>
      </c>
      <c r="C2696" s="89"/>
      <c r="D2696" s="89">
        <v>7.3</v>
      </c>
      <c r="E2696" s="96">
        <v>122</v>
      </c>
      <c r="F2696" s="89">
        <v>1.8</v>
      </c>
      <c r="G2696" s="89"/>
      <c r="H2696">
        <v>0.95</v>
      </c>
      <c r="I2696" t="s">
        <v>6</v>
      </c>
      <c r="J2696">
        <v>1.1000000000000001</v>
      </c>
      <c r="K2696">
        <v>11</v>
      </c>
      <c r="L2696">
        <v>2025</v>
      </c>
      <c r="M2696" t="s">
        <v>374</v>
      </c>
      <c r="N2696" s="89" cm="1">
        <f t="array" ref="N2696">IF(ISNUMBER(_34_KNMI_Stations[[#This Row],[Etmaal temperatuur °C]]),IF(_34_KNMI_Stations[[#This Row],[Etmaal temperatuur °C]]&lt;stookgrens[],stookgrens[]-_34_KNMI_Stations[[#This Row],[Etmaal temperatuur °C]],0),"")</f>
        <v>10.7</v>
      </c>
      <c r="O2696" s="89">
        <f>_34_KNMI_Stations[[#This Row],[graaddagen]]*_34_KNMI_Stations[[#This Row],[Gewogen factor]]</f>
        <v>11.77</v>
      </c>
      <c r="P2696" s="89" cm="1">
        <f t="array" ref="P2696">IF(ISNUMBER(_34_KNMI_Stations[[#This Row],[Etmaal temperatuur °C]]),IF(_34_KNMI_Stations[[#This Row],[Etmaal temperatuur °C]]&gt;stookgrens[],_34_KNMI_Stations[[#This Row],[Etmaal temperatuur °C]]-stookgrens[],0),"")</f>
        <v>0</v>
      </c>
    </row>
    <row r="2697" spans="1:16" x14ac:dyDescent="0.25">
      <c r="A2697">
        <v>257</v>
      </c>
      <c r="B2697" s="110">
        <v>45977</v>
      </c>
      <c r="C2697" s="89"/>
      <c r="D2697" s="89">
        <v>6.8</v>
      </c>
      <c r="E2697" s="96">
        <v>210</v>
      </c>
      <c r="F2697" s="89">
        <v>0</v>
      </c>
      <c r="G2697" s="89"/>
      <c r="H2697">
        <v>0.84</v>
      </c>
      <c r="I2697" t="s">
        <v>6</v>
      </c>
      <c r="J2697">
        <v>1.1000000000000001</v>
      </c>
      <c r="K2697">
        <v>11</v>
      </c>
      <c r="L2697">
        <v>2025</v>
      </c>
      <c r="M2697" t="s">
        <v>374</v>
      </c>
      <c r="N2697" s="89" cm="1">
        <f t="array" ref="N2697">IF(ISNUMBER(_34_KNMI_Stations[[#This Row],[Etmaal temperatuur °C]]),IF(_34_KNMI_Stations[[#This Row],[Etmaal temperatuur °C]]&lt;stookgrens[],stookgrens[]-_34_KNMI_Stations[[#This Row],[Etmaal temperatuur °C]],0),"")</f>
        <v>11.2</v>
      </c>
      <c r="O2697" s="89">
        <f>_34_KNMI_Stations[[#This Row],[graaddagen]]*_34_KNMI_Stations[[#This Row],[Gewogen factor]]</f>
        <v>12.32</v>
      </c>
      <c r="P2697" s="89" cm="1">
        <f t="array" ref="P2697">IF(ISNUMBER(_34_KNMI_Stations[[#This Row],[Etmaal temperatuur °C]]),IF(_34_KNMI_Stations[[#This Row],[Etmaal temperatuur °C]]&gt;stookgrens[],_34_KNMI_Stations[[#This Row],[Etmaal temperatuur °C]]-stookgrens[],0),"")</f>
        <v>0</v>
      </c>
    </row>
    <row r="2698" spans="1:16" x14ac:dyDescent="0.25">
      <c r="A2698">
        <v>257</v>
      </c>
      <c r="B2698" s="110">
        <v>45978</v>
      </c>
      <c r="C2698" s="89"/>
      <c r="D2698" s="89">
        <v>6.7</v>
      </c>
      <c r="E2698" s="96">
        <v>389</v>
      </c>
      <c r="F2698" s="89">
        <v>8.1999999999999993</v>
      </c>
      <c r="G2698" s="89"/>
      <c r="H2698">
        <v>0.74</v>
      </c>
      <c r="I2698" t="s">
        <v>6</v>
      </c>
      <c r="J2698">
        <v>1.1000000000000001</v>
      </c>
      <c r="K2698">
        <v>11</v>
      </c>
      <c r="L2698">
        <v>2025</v>
      </c>
      <c r="M2698" t="s">
        <v>375</v>
      </c>
      <c r="N2698" s="89" cm="1">
        <f t="array" ref="N2698">IF(ISNUMBER(_34_KNMI_Stations[[#This Row],[Etmaal temperatuur °C]]),IF(_34_KNMI_Stations[[#This Row],[Etmaal temperatuur °C]]&lt;stookgrens[],stookgrens[]-_34_KNMI_Stations[[#This Row],[Etmaal temperatuur °C]],0),"")</f>
        <v>11.3</v>
      </c>
      <c r="O2698" s="89">
        <f>_34_KNMI_Stations[[#This Row],[graaddagen]]*_34_KNMI_Stations[[#This Row],[Gewogen factor]]</f>
        <v>12.430000000000001</v>
      </c>
      <c r="P2698" s="89" cm="1">
        <f t="array" ref="P2698">IF(ISNUMBER(_34_KNMI_Stations[[#This Row],[Etmaal temperatuur °C]]),IF(_34_KNMI_Stations[[#This Row],[Etmaal temperatuur °C]]&gt;stookgrens[],_34_KNMI_Stations[[#This Row],[Etmaal temperatuur °C]]-stookgrens[],0),"")</f>
        <v>0</v>
      </c>
    </row>
    <row r="2699" spans="1:16" x14ac:dyDescent="0.25">
      <c r="A2699">
        <v>257</v>
      </c>
      <c r="B2699" s="110">
        <v>45979</v>
      </c>
      <c r="C2699" s="89"/>
      <c r="D2699" s="89">
        <v>6.6</v>
      </c>
      <c r="E2699" s="96">
        <v>215</v>
      </c>
      <c r="F2699" s="89">
        <v>7.1</v>
      </c>
      <c r="G2699" s="89"/>
      <c r="H2699">
        <v>0.74</v>
      </c>
      <c r="I2699" t="s">
        <v>6</v>
      </c>
      <c r="J2699">
        <v>1.1000000000000001</v>
      </c>
      <c r="K2699">
        <v>11</v>
      </c>
      <c r="L2699">
        <v>2025</v>
      </c>
      <c r="M2699" t="s">
        <v>375</v>
      </c>
      <c r="N2699" s="89" cm="1">
        <f t="array" ref="N2699">IF(ISNUMBER(_34_KNMI_Stations[[#This Row],[Etmaal temperatuur °C]]),IF(_34_KNMI_Stations[[#This Row],[Etmaal temperatuur °C]]&lt;stookgrens[],stookgrens[]-_34_KNMI_Stations[[#This Row],[Etmaal temperatuur °C]],0),"")</f>
        <v>11.4</v>
      </c>
      <c r="O2699" s="89">
        <f>_34_KNMI_Stations[[#This Row],[graaddagen]]*_34_KNMI_Stations[[#This Row],[Gewogen factor]]</f>
        <v>12.540000000000001</v>
      </c>
      <c r="P2699" s="89" cm="1">
        <f t="array" ref="P2699">IF(ISNUMBER(_34_KNMI_Stations[[#This Row],[Etmaal temperatuur °C]]),IF(_34_KNMI_Stations[[#This Row],[Etmaal temperatuur °C]]&gt;stookgrens[],_34_KNMI_Stations[[#This Row],[Etmaal temperatuur °C]]-stookgrens[],0),"")</f>
        <v>0</v>
      </c>
    </row>
    <row r="2700" spans="1:16" x14ac:dyDescent="0.25">
      <c r="A2700">
        <v>257</v>
      </c>
      <c r="B2700" s="110">
        <v>45980</v>
      </c>
      <c r="C2700" s="89"/>
      <c r="D2700" s="89">
        <v>4.3</v>
      </c>
      <c r="E2700" s="96">
        <v>70</v>
      </c>
      <c r="F2700" s="89">
        <v>21.6</v>
      </c>
      <c r="G2700" s="89"/>
      <c r="H2700">
        <v>0.93</v>
      </c>
      <c r="I2700" t="s">
        <v>6</v>
      </c>
      <c r="J2700">
        <v>1.1000000000000001</v>
      </c>
      <c r="K2700">
        <v>11</v>
      </c>
      <c r="L2700">
        <v>2025</v>
      </c>
      <c r="M2700" t="s">
        <v>375</v>
      </c>
      <c r="N2700" s="89" cm="1">
        <f t="array" ref="N2700">IF(ISNUMBER(_34_KNMI_Stations[[#This Row],[Etmaal temperatuur °C]]),IF(_34_KNMI_Stations[[#This Row],[Etmaal temperatuur °C]]&lt;stookgrens[],stookgrens[]-_34_KNMI_Stations[[#This Row],[Etmaal temperatuur °C]],0),"")</f>
        <v>13.7</v>
      </c>
      <c r="O2700" s="89">
        <f>_34_KNMI_Stations[[#This Row],[graaddagen]]*_34_KNMI_Stations[[#This Row],[Gewogen factor]]</f>
        <v>15.07</v>
      </c>
      <c r="P2700" s="89" cm="1">
        <f t="array" ref="P2700">IF(ISNUMBER(_34_KNMI_Stations[[#This Row],[Etmaal temperatuur °C]]),IF(_34_KNMI_Stations[[#This Row],[Etmaal temperatuur °C]]&gt;stookgrens[],_34_KNMI_Stations[[#This Row],[Etmaal temperatuur °C]]-stookgrens[],0),"")</f>
        <v>0</v>
      </c>
    </row>
    <row r="2701" spans="1:16" x14ac:dyDescent="0.25">
      <c r="A2701">
        <v>257</v>
      </c>
      <c r="B2701" s="110">
        <v>45981</v>
      </c>
      <c r="C2701" s="89"/>
      <c r="D2701" s="89">
        <v>2.4</v>
      </c>
      <c r="E2701" s="96">
        <v>209</v>
      </c>
      <c r="F2701" s="89">
        <v>7.3</v>
      </c>
      <c r="G2701" s="89"/>
      <c r="H2701">
        <v>0.92</v>
      </c>
      <c r="I2701" t="s">
        <v>6</v>
      </c>
      <c r="J2701">
        <v>1.1000000000000001</v>
      </c>
      <c r="K2701">
        <v>11</v>
      </c>
      <c r="L2701">
        <v>2025</v>
      </c>
      <c r="M2701" t="s">
        <v>375</v>
      </c>
      <c r="N2701" s="89" cm="1">
        <f t="array" ref="N2701">IF(ISNUMBER(_34_KNMI_Stations[[#This Row],[Etmaal temperatuur °C]]),IF(_34_KNMI_Stations[[#This Row],[Etmaal temperatuur °C]]&lt;stookgrens[],stookgrens[]-_34_KNMI_Stations[[#This Row],[Etmaal temperatuur °C]],0),"")</f>
        <v>15.6</v>
      </c>
      <c r="O2701" s="89">
        <f>_34_KNMI_Stations[[#This Row],[graaddagen]]*_34_KNMI_Stations[[#This Row],[Gewogen factor]]</f>
        <v>17.16</v>
      </c>
      <c r="P2701" s="89" cm="1">
        <f t="array" ref="P2701">IF(ISNUMBER(_34_KNMI_Stations[[#This Row],[Etmaal temperatuur °C]]),IF(_34_KNMI_Stations[[#This Row],[Etmaal temperatuur °C]]&gt;stookgrens[],_34_KNMI_Stations[[#This Row],[Etmaal temperatuur °C]]-stookgrens[],0),"")</f>
        <v>0</v>
      </c>
    </row>
    <row r="2702" spans="1:16" x14ac:dyDescent="0.25">
      <c r="A2702">
        <v>257</v>
      </c>
      <c r="B2702" s="110">
        <v>45982</v>
      </c>
      <c r="C2702" s="89"/>
      <c r="D2702" s="89">
        <v>3.3</v>
      </c>
      <c r="E2702" s="96">
        <v>510</v>
      </c>
      <c r="F2702" s="89">
        <v>0.7</v>
      </c>
      <c r="G2702" s="89"/>
      <c r="H2702">
        <v>0.86</v>
      </c>
      <c r="I2702" t="s">
        <v>6</v>
      </c>
      <c r="J2702">
        <v>1.1000000000000001</v>
      </c>
      <c r="K2702">
        <v>11</v>
      </c>
      <c r="L2702">
        <v>2025</v>
      </c>
      <c r="M2702" t="s">
        <v>375</v>
      </c>
      <c r="N2702" s="89" cm="1">
        <f t="array" ref="N2702">IF(ISNUMBER(_34_KNMI_Stations[[#This Row],[Etmaal temperatuur °C]]),IF(_34_KNMI_Stations[[#This Row],[Etmaal temperatuur °C]]&lt;stookgrens[],stookgrens[]-_34_KNMI_Stations[[#This Row],[Etmaal temperatuur °C]],0),"")</f>
        <v>14.7</v>
      </c>
      <c r="O2702" s="89">
        <f>_34_KNMI_Stations[[#This Row],[graaddagen]]*_34_KNMI_Stations[[#This Row],[Gewogen factor]]</f>
        <v>16.170000000000002</v>
      </c>
      <c r="P2702" s="89" cm="1">
        <f t="array" ref="P2702">IF(ISNUMBER(_34_KNMI_Stations[[#This Row],[Etmaal temperatuur °C]]),IF(_34_KNMI_Stations[[#This Row],[Etmaal temperatuur °C]]&gt;stookgrens[],_34_KNMI_Stations[[#This Row],[Etmaal temperatuur °C]]-stookgrens[],0),"")</f>
        <v>0</v>
      </c>
    </row>
    <row r="2703" spans="1:16" x14ac:dyDescent="0.25">
      <c r="A2703">
        <v>257</v>
      </c>
      <c r="B2703" s="110">
        <v>45983</v>
      </c>
      <c r="C2703" s="89"/>
      <c r="D2703" s="89">
        <v>3.8</v>
      </c>
      <c r="E2703" s="96">
        <v>293</v>
      </c>
      <c r="F2703" s="89">
        <v>0</v>
      </c>
      <c r="G2703" s="89"/>
      <c r="H2703">
        <v>0.7</v>
      </c>
      <c r="I2703" t="s">
        <v>6</v>
      </c>
      <c r="J2703">
        <v>1.1000000000000001</v>
      </c>
      <c r="K2703">
        <v>11</v>
      </c>
      <c r="L2703">
        <v>2025</v>
      </c>
      <c r="M2703" t="s">
        <v>375</v>
      </c>
      <c r="N2703" s="89" cm="1">
        <f t="array" ref="N2703">IF(ISNUMBER(_34_KNMI_Stations[[#This Row],[Etmaal temperatuur °C]]),IF(_34_KNMI_Stations[[#This Row],[Etmaal temperatuur °C]]&lt;stookgrens[],stookgrens[]-_34_KNMI_Stations[[#This Row],[Etmaal temperatuur °C]],0),"")</f>
        <v>14.2</v>
      </c>
      <c r="O2703" s="89">
        <f>_34_KNMI_Stations[[#This Row],[graaddagen]]*_34_KNMI_Stations[[#This Row],[Gewogen factor]]</f>
        <v>15.620000000000001</v>
      </c>
      <c r="P2703" s="89" cm="1">
        <f t="array" ref="P2703">IF(ISNUMBER(_34_KNMI_Stations[[#This Row],[Etmaal temperatuur °C]]),IF(_34_KNMI_Stations[[#This Row],[Etmaal temperatuur °C]]&gt;stookgrens[],_34_KNMI_Stations[[#This Row],[Etmaal temperatuur °C]]-stookgrens[],0),"")</f>
        <v>0</v>
      </c>
    </row>
    <row r="2704" spans="1:16" x14ac:dyDescent="0.25">
      <c r="A2704">
        <v>257</v>
      </c>
      <c r="B2704" s="110">
        <v>45984</v>
      </c>
      <c r="C2704" s="89"/>
      <c r="D2704" s="89">
        <v>3.6</v>
      </c>
      <c r="E2704" s="96">
        <v>76</v>
      </c>
      <c r="F2704" s="89">
        <v>6.9</v>
      </c>
      <c r="G2704" s="89"/>
      <c r="H2704">
        <v>0.87</v>
      </c>
      <c r="I2704" t="s">
        <v>6</v>
      </c>
      <c r="J2704">
        <v>1.1000000000000001</v>
      </c>
      <c r="K2704">
        <v>11</v>
      </c>
      <c r="L2704">
        <v>2025</v>
      </c>
      <c r="M2704" t="s">
        <v>375</v>
      </c>
      <c r="N2704" s="89" cm="1">
        <f t="array" ref="N2704">IF(ISNUMBER(_34_KNMI_Stations[[#This Row],[Etmaal temperatuur °C]]),IF(_34_KNMI_Stations[[#This Row],[Etmaal temperatuur °C]]&lt;stookgrens[],stookgrens[]-_34_KNMI_Stations[[#This Row],[Etmaal temperatuur °C]],0),"")</f>
        <v>14.4</v>
      </c>
      <c r="O2704" s="89">
        <f>_34_KNMI_Stations[[#This Row],[graaddagen]]*_34_KNMI_Stations[[#This Row],[Gewogen factor]]</f>
        <v>15.840000000000002</v>
      </c>
      <c r="P2704" s="89" cm="1">
        <f t="array" ref="P2704">IF(ISNUMBER(_34_KNMI_Stations[[#This Row],[Etmaal temperatuur °C]]),IF(_34_KNMI_Stations[[#This Row],[Etmaal temperatuur °C]]&gt;stookgrens[],_34_KNMI_Stations[[#This Row],[Etmaal temperatuur °C]]-stookgrens[],0),"")</f>
        <v>0</v>
      </c>
    </row>
    <row r="2705" spans="1:16" x14ac:dyDescent="0.25">
      <c r="A2705">
        <v>257</v>
      </c>
      <c r="B2705" s="110">
        <v>45985</v>
      </c>
      <c r="C2705" s="89"/>
      <c r="D2705" s="89">
        <v>5.2</v>
      </c>
      <c r="E2705" s="96">
        <v>197</v>
      </c>
      <c r="F2705" s="89">
        <v>1.8</v>
      </c>
      <c r="G2705" s="89"/>
      <c r="H2705">
        <v>0.89</v>
      </c>
      <c r="I2705" t="s">
        <v>6</v>
      </c>
      <c r="J2705">
        <v>1.1000000000000001</v>
      </c>
      <c r="K2705">
        <v>11</v>
      </c>
      <c r="L2705">
        <v>2025</v>
      </c>
      <c r="M2705" t="s">
        <v>376</v>
      </c>
      <c r="N2705" s="89" cm="1">
        <f t="array" ref="N2705">IF(ISNUMBER(_34_KNMI_Stations[[#This Row],[Etmaal temperatuur °C]]),IF(_34_KNMI_Stations[[#This Row],[Etmaal temperatuur °C]]&lt;stookgrens[],stookgrens[]-_34_KNMI_Stations[[#This Row],[Etmaal temperatuur °C]],0),"")</f>
        <v>12.8</v>
      </c>
      <c r="O2705" s="89">
        <f>_34_KNMI_Stations[[#This Row],[graaddagen]]*_34_KNMI_Stations[[#This Row],[Gewogen factor]]</f>
        <v>14.080000000000002</v>
      </c>
      <c r="P2705" s="89" cm="1">
        <f t="array" ref="P2705">IF(ISNUMBER(_34_KNMI_Stations[[#This Row],[Etmaal temperatuur °C]]),IF(_34_KNMI_Stations[[#This Row],[Etmaal temperatuur °C]]&gt;stookgrens[],_34_KNMI_Stations[[#This Row],[Etmaal temperatuur °C]]-stookgrens[],0),"")</f>
        <v>0</v>
      </c>
    </row>
    <row r="2706" spans="1:16" x14ac:dyDescent="0.25">
      <c r="A2706">
        <v>257</v>
      </c>
      <c r="B2706" s="110">
        <v>45986</v>
      </c>
      <c r="C2706" s="89"/>
      <c r="D2706" s="89">
        <v>4.3</v>
      </c>
      <c r="E2706" s="96">
        <v>320</v>
      </c>
      <c r="F2706" s="89">
        <v>1.1000000000000001</v>
      </c>
      <c r="G2706" s="89"/>
      <c r="H2706">
        <v>0.89</v>
      </c>
      <c r="I2706" t="s">
        <v>6</v>
      </c>
      <c r="J2706">
        <v>1.1000000000000001</v>
      </c>
      <c r="K2706">
        <v>11</v>
      </c>
      <c r="L2706">
        <v>2025</v>
      </c>
      <c r="M2706" t="s">
        <v>376</v>
      </c>
      <c r="N2706" s="89" cm="1">
        <f t="array" ref="N2706">IF(ISNUMBER(_34_KNMI_Stations[[#This Row],[Etmaal temperatuur °C]]),IF(_34_KNMI_Stations[[#This Row],[Etmaal temperatuur °C]]&lt;stookgrens[],stookgrens[]-_34_KNMI_Stations[[#This Row],[Etmaal temperatuur °C]],0),"")</f>
        <v>13.7</v>
      </c>
      <c r="O2706" s="89">
        <f>_34_KNMI_Stations[[#This Row],[graaddagen]]*_34_KNMI_Stations[[#This Row],[Gewogen factor]]</f>
        <v>15.07</v>
      </c>
      <c r="P2706" s="89" cm="1">
        <f t="array" ref="P2706">IF(ISNUMBER(_34_KNMI_Stations[[#This Row],[Etmaal temperatuur °C]]),IF(_34_KNMI_Stations[[#This Row],[Etmaal temperatuur °C]]&gt;stookgrens[],_34_KNMI_Stations[[#This Row],[Etmaal temperatuur °C]]-stookgrens[],0),"")</f>
        <v>0</v>
      </c>
    </row>
    <row r="2707" spans="1:16" x14ac:dyDescent="0.25">
      <c r="A2707">
        <v>257</v>
      </c>
      <c r="B2707" s="110">
        <v>45987</v>
      </c>
      <c r="C2707" s="89"/>
      <c r="D2707" s="89">
        <v>3.9</v>
      </c>
      <c r="E2707" s="96">
        <v>324</v>
      </c>
      <c r="F2707" s="89">
        <v>0.5</v>
      </c>
      <c r="G2707" s="89"/>
      <c r="H2707">
        <v>0.94</v>
      </c>
      <c r="I2707" t="s">
        <v>6</v>
      </c>
      <c r="J2707">
        <v>1.1000000000000001</v>
      </c>
      <c r="K2707">
        <v>11</v>
      </c>
      <c r="L2707">
        <v>2025</v>
      </c>
      <c r="M2707" t="s">
        <v>376</v>
      </c>
      <c r="N2707" s="89" cm="1">
        <f t="array" ref="N2707">IF(ISNUMBER(_34_KNMI_Stations[[#This Row],[Etmaal temperatuur °C]]),IF(_34_KNMI_Stations[[#This Row],[Etmaal temperatuur °C]]&lt;stookgrens[],stookgrens[]-_34_KNMI_Stations[[#This Row],[Etmaal temperatuur °C]],0),"")</f>
        <v>14.1</v>
      </c>
      <c r="O2707" s="89">
        <f>_34_KNMI_Stations[[#This Row],[graaddagen]]*_34_KNMI_Stations[[#This Row],[Gewogen factor]]</f>
        <v>15.510000000000002</v>
      </c>
      <c r="P2707" s="89" cm="1">
        <f t="array" ref="P2707">IF(ISNUMBER(_34_KNMI_Stations[[#This Row],[Etmaal temperatuur °C]]),IF(_34_KNMI_Stations[[#This Row],[Etmaal temperatuur °C]]&gt;stookgrens[],_34_KNMI_Stations[[#This Row],[Etmaal temperatuur °C]]-stookgrens[],0),"")</f>
        <v>0</v>
      </c>
    </row>
    <row r="2708" spans="1:16" x14ac:dyDescent="0.25">
      <c r="A2708">
        <v>257</v>
      </c>
      <c r="B2708" s="110">
        <v>45988</v>
      </c>
      <c r="C2708" s="89"/>
      <c r="D2708" s="89">
        <v>7.7</v>
      </c>
      <c r="E2708" s="96">
        <v>68</v>
      </c>
      <c r="F2708" s="89">
        <v>0.5</v>
      </c>
      <c r="G2708" s="89"/>
      <c r="H2708">
        <v>0.93</v>
      </c>
      <c r="I2708" t="s">
        <v>6</v>
      </c>
      <c r="J2708">
        <v>1.1000000000000001</v>
      </c>
      <c r="K2708">
        <v>11</v>
      </c>
      <c r="L2708">
        <v>2025</v>
      </c>
      <c r="M2708" t="s">
        <v>376</v>
      </c>
      <c r="N2708" s="89" cm="1">
        <f t="array" ref="N2708">IF(ISNUMBER(_34_KNMI_Stations[[#This Row],[Etmaal temperatuur °C]]),IF(_34_KNMI_Stations[[#This Row],[Etmaal temperatuur °C]]&lt;stookgrens[],stookgrens[]-_34_KNMI_Stations[[#This Row],[Etmaal temperatuur °C]],0),"")</f>
        <v>10.3</v>
      </c>
      <c r="O2708" s="89">
        <f>_34_KNMI_Stations[[#This Row],[graaddagen]]*_34_KNMI_Stations[[#This Row],[Gewogen factor]]</f>
        <v>11.330000000000002</v>
      </c>
      <c r="P2708" s="89" cm="1">
        <f t="array" ref="P2708">IF(ISNUMBER(_34_KNMI_Stations[[#This Row],[Etmaal temperatuur °C]]),IF(_34_KNMI_Stations[[#This Row],[Etmaal temperatuur °C]]&gt;stookgrens[],_34_KNMI_Stations[[#This Row],[Etmaal temperatuur °C]]-stookgrens[],0),"")</f>
        <v>0</v>
      </c>
    </row>
    <row r="2709" spans="1:16" x14ac:dyDescent="0.25">
      <c r="A2709">
        <v>257</v>
      </c>
      <c r="B2709" s="110">
        <v>45989</v>
      </c>
      <c r="C2709" s="89"/>
      <c r="D2709" s="89">
        <v>10.1</v>
      </c>
      <c r="E2709" s="96">
        <v>183</v>
      </c>
      <c r="F2709" s="89">
        <v>0.7</v>
      </c>
      <c r="G2709" s="89"/>
      <c r="H2709">
        <v>0.95</v>
      </c>
      <c r="I2709" t="s">
        <v>6</v>
      </c>
      <c r="J2709">
        <v>1.1000000000000001</v>
      </c>
      <c r="K2709">
        <v>11</v>
      </c>
      <c r="L2709">
        <v>2025</v>
      </c>
      <c r="M2709" t="s">
        <v>376</v>
      </c>
      <c r="N2709" s="89" cm="1">
        <f t="array" ref="N2709">IF(ISNUMBER(_34_KNMI_Stations[[#This Row],[Etmaal temperatuur °C]]),IF(_34_KNMI_Stations[[#This Row],[Etmaal temperatuur °C]]&lt;stookgrens[],stookgrens[]-_34_KNMI_Stations[[#This Row],[Etmaal temperatuur °C]],0),"")</f>
        <v>7.9</v>
      </c>
      <c r="O2709" s="89">
        <f>_34_KNMI_Stations[[#This Row],[graaddagen]]*_34_KNMI_Stations[[#This Row],[Gewogen factor]]</f>
        <v>8.6900000000000013</v>
      </c>
      <c r="P2709" s="89" cm="1">
        <f t="array" ref="P2709">IF(ISNUMBER(_34_KNMI_Stations[[#This Row],[Etmaal temperatuur °C]]),IF(_34_KNMI_Stations[[#This Row],[Etmaal temperatuur °C]]&gt;stookgrens[],_34_KNMI_Stations[[#This Row],[Etmaal temperatuur °C]]-stookgrens[],0),"")</f>
        <v>0</v>
      </c>
    </row>
    <row r="2710" spans="1:16" x14ac:dyDescent="0.25">
      <c r="A2710">
        <v>257</v>
      </c>
      <c r="B2710" s="110">
        <v>45990</v>
      </c>
      <c r="C2710" s="89"/>
      <c r="D2710" s="89">
        <v>9.6</v>
      </c>
      <c r="E2710" s="96">
        <v>168</v>
      </c>
      <c r="F2710" s="89">
        <v>1.5</v>
      </c>
      <c r="G2710" s="89"/>
      <c r="H2710">
        <v>0.89</v>
      </c>
      <c r="I2710" t="s">
        <v>6</v>
      </c>
      <c r="J2710">
        <v>1.1000000000000001</v>
      </c>
      <c r="K2710">
        <v>11</v>
      </c>
      <c r="L2710">
        <v>2025</v>
      </c>
      <c r="M2710" t="s">
        <v>376</v>
      </c>
      <c r="N2710" s="89" cm="1">
        <f t="array" ref="N2710">IF(ISNUMBER(_34_KNMI_Stations[[#This Row],[Etmaal temperatuur °C]]),IF(_34_KNMI_Stations[[#This Row],[Etmaal temperatuur °C]]&lt;stookgrens[],stookgrens[]-_34_KNMI_Stations[[#This Row],[Etmaal temperatuur °C]],0),"")</f>
        <v>8.4</v>
      </c>
      <c r="O2710" s="89">
        <f>_34_KNMI_Stations[[#This Row],[graaddagen]]*_34_KNMI_Stations[[#This Row],[Gewogen factor]]</f>
        <v>9.240000000000002</v>
      </c>
      <c r="P2710" s="89" cm="1">
        <f t="array" ref="P2710">IF(ISNUMBER(_34_KNMI_Stations[[#This Row],[Etmaal temperatuur °C]]),IF(_34_KNMI_Stations[[#This Row],[Etmaal temperatuur °C]]&gt;stookgrens[],_34_KNMI_Stations[[#This Row],[Etmaal temperatuur °C]]-stookgrens[],0),"")</f>
        <v>0</v>
      </c>
    </row>
    <row r="2711" spans="1:16" x14ac:dyDescent="0.25">
      <c r="A2711">
        <v>257</v>
      </c>
      <c r="B2711" s="110">
        <v>45991</v>
      </c>
      <c r="C2711" s="89"/>
      <c r="D2711" s="89">
        <v>7.7</v>
      </c>
      <c r="E2711" s="96">
        <v>214</v>
      </c>
      <c r="F2711" s="89">
        <v>1.8</v>
      </c>
      <c r="G2711" s="89"/>
      <c r="H2711">
        <v>0.75</v>
      </c>
      <c r="I2711" t="s">
        <v>6</v>
      </c>
      <c r="J2711">
        <v>1.1000000000000001</v>
      </c>
      <c r="K2711">
        <v>11</v>
      </c>
      <c r="L2711">
        <v>2025</v>
      </c>
      <c r="M2711" t="s">
        <v>376</v>
      </c>
      <c r="N2711" s="89" cm="1">
        <f t="array" ref="N2711">IF(ISNUMBER(_34_KNMI_Stations[[#This Row],[Etmaal temperatuur °C]]),IF(_34_KNMI_Stations[[#This Row],[Etmaal temperatuur °C]]&lt;stookgrens[],stookgrens[]-_34_KNMI_Stations[[#This Row],[Etmaal temperatuur °C]],0),"")</f>
        <v>10.3</v>
      </c>
      <c r="O2711" s="89">
        <f>_34_KNMI_Stations[[#This Row],[graaddagen]]*_34_KNMI_Stations[[#This Row],[Gewogen factor]]</f>
        <v>11.330000000000002</v>
      </c>
      <c r="P2711" s="89" cm="1">
        <f t="array" ref="P2711">IF(ISNUMBER(_34_KNMI_Stations[[#This Row],[Etmaal temperatuur °C]]),IF(_34_KNMI_Stations[[#This Row],[Etmaal temperatuur °C]]&gt;stookgrens[],_34_KNMI_Stations[[#This Row],[Etmaal temperatuur °C]]-stookgrens[],0),"")</f>
        <v>0</v>
      </c>
    </row>
    <row r="2712" spans="1:16" x14ac:dyDescent="0.25">
      <c r="A2712">
        <v>257</v>
      </c>
      <c r="B2712" s="110">
        <v>45992</v>
      </c>
      <c r="C2712" s="89"/>
      <c r="D2712" s="89">
        <v>6.8</v>
      </c>
      <c r="E2712" s="96">
        <v>137</v>
      </c>
      <c r="F2712" s="89">
        <v>2.2000000000000002</v>
      </c>
      <c r="G2712" s="89"/>
      <c r="H2712">
        <v>0.81</v>
      </c>
      <c r="I2712" t="s">
        <v>6</v>
      </c>
      <c r="J2712">
        <v>1.1000000000000001</v>
      </c>
      <c r="K2712">
        <v>12</v>
      </c>
      <c r="L2712">
        <v>2025</v>
      </c>
      <c r="M2712" t="s">
        <v>377</v>
      </c>
      <c r="N2712" s="89" cm="1">
        <f t="array" ref="N2712">IF(ISNUMBER(_34_KNMI_Stations[[#This Row],[Etmaal temperatuur °C]]),IF(_34_KNMI_Stations[[#This Row],[Etmaal temperatuur °C]]&lt;stookgrens[],stookgrens[]-_34_KNMI_Stations[[#This Row],[Etmaal temperatuur °C]],0),"")</f>
        <v>11.2</v>
      </c>
      <c r="O2712" s="89">
        <f>_34_KNMI_Stations[[#This Row],[graaddagen]]*_34_KNMI_Stations[[#This Row],[Gewogen factor]]</f>
        <v>12.32</v>
      </c>
      <c r="P2712" s="89" cm="1">
        <f t="array" ref="P2712">IF(ISNUMBER(_34_KNMI_Stations[[#This Row],[Etmaal temperatuur °C]]),IF(_34_KNMI_Stations[[#This Row],[Etmaal temperatuur °C]]&gt;stookgrens[],_34_KNMI_Stations[[#This Row],[Etmaal temperatuur °C]]-stookgrens[],0),"")</f>
        <v>0</v>
      </c>
    </row>
    <row r="2713" spans="1:16" x14ac:dyDescent="0.25">
      <c r="A2713">
        <v>257</v>
      </c>
      <c r="B2713" s="110">
        <v>45993</v>
      </c>
      <c r="C2713" s="89"/>
      <c r="D2713" s="89">
        <v>8.1999999999999993</v>
      </c>
      <c r="E2713" s="96">
        <v>115</v>
      </c>
      <c r="F2713" s="89">
        <v>0.3</v>
      </c>
      <c r="G2713" s="89"/>
      <c r="H2713">
        <v>0.76</v>
      </c>
      <c r="I2713" t="s">
        <v>6</v>
      </c>
      <c r="J2713">
        <v>1.1000000000000001</v>
      </c>
      <c r="K2713">
        <v>12</v>
      </c>
      <c r="L2713">
        <v>2025</v>
      </c>
      <c r="M2713" t="s">
        <v>377</v>
      </c>
      <c r="N2713" s="89" cm="1">
        <f t="array" ref="N2713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2713" s="89">
        <f>_34_KNMI_Stations[[#This Row],[graaddagen]]*_34_KNMI_Stations[[#This Row],[Gewogen factor]]</f>
        <v>10.780000000000001</v>
      </c>
      <c r="P2713" s="89" cm="1">
        <f t="array" ref="P2713">IF(ISNUMBER(_34_KNMI_Stations[[#This Row],[Etmaal temperatuur °C]]),IF(_34_KNMI_Stations[[#This Row],[Etmaal temperatuur °C]]&gt;stookgrens[],_34_KNMI_Stations[[#This Row],[Etmaal temperatuur °C]]-stookgrens[],0),"")</f>
        <v>0</v>
      </c>
    </row>
    <row r="2714" spans="1:16" x14ac:dyDescent="0.25">
      <c r="A2714">
        <v>257</v>
      </c>
      <c r="B2714" s="110">
        <v>45994</v>
      </c>
      <c r="C2714" s="89"/>
      <c r="D2714" s="89">
        <v>7.7</v>
      </c>
      <c r="E2714" s="96">
        <v>291</v>
      </c>
      <c r="F2714" s="89">
        <v>0</v>
      </c>
      <c r="G2714" s="89"/>
      <c r="H2714">
        <v>0.86</v>
      </c>
      <c r="I2714" t="s">
        <v>6</v>
      </c>
      <c r="J2714">
        <v>1.1000000000000001</v>
      </c>
      <c r="K2714">
        <v>12</v>
      </c>
      <c r="L2714">
        <v>2025</v>
      </c>
      <c r="M2714" t="s">
        <v>377</v>
      </c>
      <c r="N2714" s="89" cm="1">
        <f t="array" ref="N2714">IF(ISNUMBER(_34_KNMI_Stations[[#This Row],[Etmaal temperatuur °C]]),IF(_34_KNMI_Stations[[#This Row],[Etmaal temperatuur °C]]&lt;stookgrens[],stookgrens[]-_34_KNMI_Stations[[#This Row],[Etmaal temperatuur °C]],0),"")</f>
        <v>10.3</v>
      </c>
      <c r="O2714" s="89">
        <f>_34_KNMI_Stations[[#This Row],[graaddagen]]*_34_KNMI_Stations[[#This Row],[Gewogen factor]]</f>
        <v>11.330000000000002</v>
      </c>
      <c r="P2714" s="89" cm="1">
        <f t="array" ref="P2714">IF(ISNUMBER(_34_KNMI_Stations[[#This Row],[Etmaal temperatuur °C]]),IF(_34_KNMI_Stations[[#This Row],[Etmaal temperatuur °C]]&gt;stookgrens[],_34_KNMI_Stations[[#This Row],[Etmaal temperatuur °C]]-stookgrens[],0),"")</f>
        <v>0</v>
      </c>
    </row>
    <row r="2715" spans="1:16" x14ac:dyDescent="0.25">
      <c r="A2715">
        <v>257</v>
      </c>
      <c r="B2715" s="110">
        <v>45995</v>
      </c>
      <c r="C2715" s="89"/>
      <c r="D2715" s="89">
        <v>7.2</v>
      </c>
      <c r="E2715" s="96">
        <v>313</v>
      </c>
      <c r="F2715" s="89">
        <v>0</v>
      </c>
      <c r="G2715" s="89"/>
      <c r="H2715">
        <v>0.84</v>
      </c>
      <c r="I2715" t="s">
        <v>6</v>
      </c>
      <c r="J2715">
        <v>1.1000000000000001</v>
      </c>
      <c r="K2715">
        <v>12</v>
      </c>
      <c r="L2715">
        <v>2025</v>
      </c>
      <c r="M2715" t="s">
        <v>377</v>
      </c>
      <c r="N2715" s="89" cm="1">
        <f t="array" ref="N2715">IF(ISNUMBER(_34_KNMI_Stations[[#This Row],[Etmaal temperatuur °C]]),IF(_34_KNMI_Stations[[#This Row],[Etmaal temperatuur °C]]&lt;stookgrens[],stookgrens[]-_34_KNMI_Stations[[#This Row],[Etmaal temperatuur °C]],0),"")</f>
        <v>10.8</v>
      </c>
      <c r="O2715" s="89">
        <f>_34_KNMI_Stations[[#This Row],[graaddagen]]*_34_KNMI_Stations[[#This Row],[Gewogen factor]]</f>
        <v>11.880000000000003</v>
      </c>
      <c r="P2715" s="89" cm="1">
        <f t="array" ref="P2715">IF(ISNUMBER(_34_KNMI_Stations[[#This Row],[Etmaal temperatuur °C]]),IF(_34_KNMI_Stations[[#This Row],[Etmaal temperatuur °C]]&gt;stookgrens[],_34_KNMI_Stations[[#This Row],[Etmaal temperatuur °C]]-stookgrens[],0),"")</f>
        <v>0</v>
      </c>
    </row>
    <row r="2716" spans="1:16" x14ac:dyDescent="0.25">
      <c r="A2716">
        <v>257</v>
      </c>
      <c r="B2716" s="110">
        <v>45996</v>
      </c>
      <c r="C2716" s="89"/>
      <c r="D2716" s="89">
        <v>5</v>
      </c>
      <c r="E2716" s="96">
        <v>173</v>
      </c>
      <c r="F2716" s="89">
        <v>0</v>
      </c>
      <c r="G2716" s="89"/>
      <c r="H2716">
        <v>0.93</v>
      </c>
      <c r="I2716" t="s">
        <v>6</v>
      </c>
      <c r="J2716">
        <v>1.1000000000000001</v>
      </c>
      <c r="K2716">
        <v>12</v>
      </c>
      <c r="L2716">
        <v>2025</v>
      </c>
      <c r="M2716" t="s">
        <v>377</v>
      </c>
      <c r="N2716" s="89" cm="1">
        <f t="array" ref="N2716">IF(ISNUMBER(_34_KNMI_Stations[[#This Row],[Etmaal temperatuur °C]]),IF(_34_KNMI_Stations[[#This Row],[Etmaal temperatuur °C]]&lt;stookgrens[],stookgrens[]-_34_KNMI_Stations[[#This Row],[Etmaal temperatuur °C]],0),"")</f>
        <v>13</v>
      </c>
      <c r="O2716" s="89">
        <f>_34_KNMI_Stations[[#This Row],[graaddagen]]*_34_KNMI_Stations[[#This Row],[Gewogen factor]]</f>
        <v>14.3</v>
      </c>
      <c r="P2716" s="89" cm="1">
        <f t="array" ref="P2716">IF(ISNUMBER(_34_KNMI_Stations[[#This Row],[Etmaal temperatuur °C]]),IF(_34_KNMI_Stations[[#This Row],[Etmaal temperatuur °C]]&gt;stookgrens[],_34_KNMI_Stations[[#This Row],[Etmaal temperatuur °C]]-stookgrens[],0),"")</f>
        <v>0</v>
      </c>
    </row>
    <row r="2717" spans="1:16" x14ac:dyDescent="0.25">
      <c r="A2717">
        <v>257</v>
      </c>
      <c r="B2717" s="110">
        <v>45997</v>
      </c>
      <c r="C2717" s="89"/>
      <c r="D2717" s="89">
        <v>8.3000000000000007</v>
      </c>
      <c r="E2717" s="96">
        <v>130</v>
      </c>
      <c r="F2717" s="89">
        <v>4</v>
      </c>
      <c r="G2717" s="89"/>
      <c r="H2717">
        <v>0.93</v>
      </c>
      <c r="I2717" t="s">
        <v>6</v>
      </c>
      <c r="J2717">
        <v>1.1000000000000001</v>
      </c>
      <c r="K2717">
        <v>12</v>
      </c>
      <c r="L2717">
        <v>2025</v>
      </c>
      <c r="M2717" t="s">
        <v>377</v>
      </c>
      <c r="N2717" s="89" cm="1">
        <f t="array" ref="N2717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2717" s="89">
        <f>_34_KNMI_Stations[[#This Row],[graaddagen]]*_34_KNMI_Stations[[#This Row],[Gewogen factor]]</f>
        <v>10.67</v>
      </c>
      <c r="P2717" s="89" cm="1">
        <f t="array" ref="P2717">IF(ISNUMBER(_34_KNMI_Stations[[#This Row],[Etmaal temperatuur °C]]),IF(_34_KNMI_Stations[[#This Row],[Etmaal temperatuur °C]]&gt;stookgrens[],_34_KNMI_Stations[[#This Row],[Etmaal temperatuur °C]]-stookgrens[],0),"")</f>
        <v>0</v>
      </c>
    </row>
    <row r="2718" spans="1:16" x14ac:dyDescent="0.25">
      <c r="A2718">
        <v>257</v>
      </c>
      <c r="B2718" s="110">
        <v>45998</v>
      </c>
      <c r="C2718" s="89"/>
      <c r="D2718" s="89">
        <v>10.4</v>
      </c>
      <c r="E2718" s="96">
        <v>102</v>
      </c>
      <c r="F2718" s="89">
        <v>9.1999999999999993</v>
      </c>
      <c r="G2718" s="89"/>
      <c r="H2718">
        <v>0.93</v>
      </c>
      <c r="I2718" t="s">
        <v>6</v>
      </c>
      <c r="J2718">
        <v>1.1000000000000001</v>
      </c>
      <c r="K2718">
        <v>12</v>
      </c>
      <c r="L2718">
        <v>2025</v>
      </c>
      <c r="M2718" t="s">
        <v>377</v>
      </c>
      <c r="N2718" s="89" cm="1">
        <f t="array" ref="N2718">IF(ISNUMBER(_34_KNMI_Stations[[#This Row],[Etmaal temperatuur °C]]),IF(_34_KNMI_Stations[[#This Row],[Etmaal temperatuur °C]]&lt;stookgrens[],stookgrens[]-_34_KNMI_Stations[[#This Row],[Etmaal temperatuur °C]],0),"")</f>
        <v>7.6</v>
      </c>
      <c r="O2718" s="89">
        <f>_34_KNMI_Stations[[#This Row],[graaddagen]]*_34_KNMI_Stations[[#This Row],[Gewogen factor]]</f>
        <v>8.36</v>
      </c>
      <c r="P2718" s="89" cm="1">
        <f t="array" ref="P2718">IF(ISNUMBER(_34_KNMI_Stations[[#This Row],[Etmaal temperatuur °C]]),IF(_34_KNMI_Stations[[#This Row],[Etmaal temperatuur °C]]&gt;stookgrens[],_34_KNMI_Stations[[#This Row],[Etmaal temperatuur °C]]-stookgrens[],0),"")</f>
        <v>0</v>
      </c>
    </row>
    <row r="2719" spans="1:16" x14ac:dyDescent="0.25">
      <c r="A2719">
        <v>257</v>
      </c>
      <c r="B2719" s="110">
        <v>45999</v>
      </c>
      <c r="C2719" s="89"/>
      <c r="D2719" s="89">
        <v>11.1</v>
      </c>
      <c r="E2719" s="96">
        <v>107</v>
      </c>
      <c r="F2719" s="89">
        <v>0</v>
      </c>
      <c r="G2719" s="89"/>
      <c r="H2719">
        <v>0.91</v>
      </c>
      <c r="I2719" t="s">
        <v>6</v>
      </c>
      <c r="J2719">
        <v>1.1000000000000001</v>
      </c>
      <c r="K2719">
        <v>12</v>
      </c>
      <c r="L2719">
        <v>2025</v>
      </c>
      <c r="M2719" t="s">
        <v>378</v>
      </c>
      <c r="N2719" s="89" cm="1">
        <f t="array" ref="N2719">IF(ISNUMBER(_34_KNMI_Stations[[#This Row],[Etmaal temperatuur °C]]),IF(_34_KNMI_Stations[[#This Row],[Etmaal temperatuur °C]]&lt;stookgrens[],stookgrens[]-_34_KNMI_Stations[[#This Row],[Etmaal temperatuur °C]],0),"")</f>
        <v>6.9</v>
      </c>
      <c r="O2719" s="89">
        <f>_34_KNMI_Stations[[#This Row],[graaddagen]]*_34_KNMI_Stations[[#This Row],[Gewogen factor]]</f>
        <v>7.5900000000000007</v>
      </c>
      <c r="P2719" s="89" cm="1">
        <f t="array" ref="P2719">IF(ISNUMBER(_34_KNMI_Stations[[#This Row],[Etmaal temperatuur °C]]),IF(_34_KNMI_Stations[[#This Row],[Etmaal temperatuur °C]]&gt;stookgrens[],_34_KNMI_Stations[[#This Row],[Etmaal temperatuur °C]]-stookgrens[],0),"")</f>
        <v>0</v>
      </c>
    </row>
    <row r="2720" spans="1:16" x14ac:dyDescent="0.25">
      <c r="A2720">
        <v>257</v>
      </c>
      <c r="B2720" s="110">
        <v>46000</v>
      </c>
      <c r="C2720" s="89"/>
      <c r="D2720" s="89">
        <v>12.9</v>
      </c>
      <c r="E2720" s="96">
        <v>102</v>
      </c>
      <c r="F2720" s="89">
        <v>3.5</v>
      </c>
      <c r="G2720" s="89"/>
      <c r="H2720">
        <v>0.84</v>
      </c>
      <c r="I2720" t="s">
        <v>6</v>
      </c>
      <c r="J2720">
        <v>1.1000000000000001</v>
      </c>
      <c r="K2720">
        <v>12</v>
      </c>
      <c r="L2720">
        <v>2025</v>
      </c>
      <c r="M2720" t="s">
        <v>378</v>
      </c>
      <c r="N2720" s="89" cm="1">
        <f t="array" ref="N2720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2720" s="89">
        <f>_34_KNMI_Stations[[#This Row],[graaddagen]]*_34_KNMI_Stations[[#This Row],[Gewogen factor]]</f>
        <v>5.61</v>
      </c>
      <c r="P2720" s="89" cm="1">
        <f t="array" ref="P2720">IF(ISNUMBER(_34_KNMI_Stations[[#This Row],[Etmaal temperatuur °C]]),IF(_34_KNMI_Stations[[#This Row],[Etmaal temperatuur °C]]&gt;stookgrens[],_34_KNMI_Stations[[#This Row],[Etmaal temperatuur °C]]-stookgrens[],0),"")</f>
        <v>0</v>
      </c>
    </row>
    <row r="2721" spans="1:16" x14ac:dyDescent="0.25">
      <c r="A2721">
        <v>257</v>
      </c>
      <c r="B2721" s="110">
        <v>46001</v>
      </c>
      <c r="C2721" s="89"/>
      <c r="D2721" s="89">
        <v>10.7</v>
      </c>
      <c r="E2721" s="96">
        <v>234</v>
      </c>
      <c r="F2721" s="89">
        <v>0</v>
      </c>
      <c r="G2721" s="89"/>
      <c r="H2721">
        <v>0.91</v>
      </c>
      <c r="I2721" t="s">
        <v>6</v>
      </c>
      <c r="J2721">
        <v>1.1000000000000001</v>
      </c>
      <c r="K2721">
        <v>12</v>
      </c>
      <c r="L2721">
        <v>2025</v>
      </c>
      <c r="M2721" t="s">
        <v>378</v>
      </c>
      <c r="N2721" s="89" cm="1">
        <f t="array" ref="N2721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2721" s="89">
        <f>_34_KNMI_Stations[[#This Row],[graaddagen]]*_34_KNMI_Stations[[#This Row],[Gewogen factor]]</f>
        <v>8.0300000000000011</v>
      </c>
      <c r="P2721" s="89" cm="1">
        <f t="array" ref="P2721">IF(ISNUMBER(_34_KNMI_Stations[[#This Row],[Etmaal temperatuur °C]]),IF(_34_KNMI_Stations[[#This Row],[Etmaal temperatuur °C]]&gt;stookgrens[],_34_KNMI_Stations[[#This Row],[Etmaal temperatuur °C]]-stookgrens[],0),"")</f>
        <v>0</v>
      </c>
    </row>
    <row r="2722" spans="1:16" x14ac:dyDescent="0.25">
      <c r="A2722">
        <v>257</v>
      </c>
      <c r="B2722" s="110">
        <v>46002</v>
      </c>
      <c r="C2722" s="89"/>
      <c r="D2722" s="89">
        <v>8.8000000000000007</v>
      </c>
      <c r="E2722" s="96">
        <v>231</v>
      </c>
      <c r="F2722" s="89">
        <v>0</v>
      </c>
      <c r="G2722" s="89"/>
      <c r="H2722">
        <v>0.9</v>
      </c>
      <c r="I2722" t="s">
        <v>6</v>
      </c>
      <c r="J2722">
        <v>1.1000000000000001</v>
      </c>
      <c r="K2722">
        <v>12</v>
      </c>
      <c r="L2722">
        <v>2025</v>
      </c>
      <c r="M2722" t="s">
        <v>378</v>
      </c>
      <c r="N2722" s="89" cm="1">
        <f t="array" ref="N2722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2722" s="89">
        <f>_34_KNMI_Stations[[#This Row],[graaddagen]]*_34_KNMI_Stations[[#This Row],[Gewogen factor]]</f>
        <v>10.119999999999999</v>
      </c>
      <c r="P2722" s="89" cm="1">
        <f t="array" ref="P2722">IF(ISNUMBER(_34_KNMI_Stations[[#This Row],[Etmaal temperatuur °C]]),IF(_34_KNMI_Stations[[#This Row],[Etmaal temperatuur °C]]&gt;stookgrens[],_34_KNMI_Stations[[#This Row],[Etmaal temperatuur °C]]-stookgrens[],0),"")</f>
        <v>0</v>
      </c>
    </row>
    <row r="2723" spans="1:16" x14ac:dyDescent="0.25">
      <c r="A2723">
        <v>257</v>
      </c>
      <c r="B2723" s="110">
        <v>46003</v>
      </c>
      <c r="C2723" s="89"/>
      <c r="D2723" s="89">
        <v>9.3000000000000007</v>
      </c>
      <c r="E2723" s="96">
        <v>78</v>
      </c>
      <c r="F2723" s="89">
        <v>0</v>
      </c>
      <c r="G2723" s="89"/>
      <c r="H2723">
        <v>0.89</v>
      </c>
      <c r="I2723" t="s">
        <v>6</v>
      </c>
      <c r="J2723">
        <v>1.1000000000000001</v>
      </c>
      <c r="K2723">
        <v>12</v>
      </c>
      <c r="L2723">
        <v>2025</v>
      </c>
      <c r="M2723" t="s">
        <v>378</v>
      </c>
      <c r="N2723" s="89" cm="1">
        <f t="array" ref="N2723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2723" s="89">
        <f>_34_KNMI_Stations[[#This Row],[graaddagen]]*_34_KNMI_Stations[[#This Row],[Gewogen factor]]</f>
        <v>9.57</v>
      </c>
      <c r="P2723" s="89" cm="1">
        <f t="array" ref="P2723">IF(ISNUMBER(_34_KNMI_Stations[[#This Row],[Etmaal temperatuur °C]]),IF(_34_KNMI_Stations[[#This Row],[Etmaal temperatuur °C]]&gt;stookgrens[],_34_KNMI_Stations[[#This Row],[Etmaal temperatuur °C]]-stookgrens[],0),"")</f>
        <v>0</v>
      </c>
    </row>
    <row r="2724" spans="1:16" x14ac:dyDescent="0.25">
      <c r="A2724">
        <v>257</v>
      </c>
      <c r="B2724" s="110">
        <v>46004</v>
      </c>
      <c r="C2724" s="89"/>
      <c r="D2724" s="89">
        <v>8.9</v>
      </c>
      <c r="E2724" s="96">
        <v>335</v>
      </c>
      <c r="F2724" s="89">
        <v>0.2</v>
      </c>
      <c r="G2724" s="89"/>
      <c r="H2724">
        <v>0.91</v>
      </c>
      <c r="I2724" t="s">
        <v>6</v>
      </c>
      <c r="J2724">
        <v>1.1000000000000001</v>
      </c>
      <c r="K2724">
        <v>12</v>
      </c>
      <c r="L2724">
        <v>2025</v>
      </c>
      <c r="M2724" t="s">
        <v>378</v>
      </c>
      <c r="N2724" s="89" cm="1">
        <f t="array" ref="N2724">IF(ISNUMBER(_34_KNMI_Stations[[#This Row],[Etmaal temperatuur °C]]),IF(_34_KNMI_Stations[[#This Row],[Etmaal temperatuur °C]]&lt;stookgrens[],stookgrens[]-_34_KNMI_Stations[[#This Row],[Etmaal temperatuur °C]],0),"")</f>
        <v>9.1</v>
      </c>
      <c r="O2724" s="89">
        <f>_34_KNMI_Stations[[#This Row],[graaddagen]]*_34_KNMI_Stations[[#This Row],[Gewogen factor]]</f>
        <v>10.01</v>
      </c>
      <c r="P2724" s="89" cm="1">
        <f t="array" ref="P2724">IF(ISNUMBER(_34_KNMI_Stations[[#This Row],[Etmaal temperatuur °C]]),IF(_34_KNMI_Stations[[#This Row],[Etmaal temperatuur °C]]&gt;stookgrens[],_34_KNMI_Stations[[#This Row],[Etmaal temperatuur °C]]-stookgrens[],0),"")</f>
        <v>0</v>
      </c>
    </row>
    <row r="2725" spans="1:16" x14ac:dyDescent="0.25">
      <c r="A2725">
        <v>257</v>
      </c>
      <c r="B2725" s="110">
        <v>46005</v>
      </c>
      <c r="C2725" s="89"/>
      <c r="D2725" s="89">
        <v>7.7</v>
      </c>
      <c r="E2725" s="96">
        <v>152</v>
      </c>
      <c r="F2725" s="89">
        <v>0</v>
      </c>
      <c r="G2725" s="89"/>
      <c r="H2725">
        <v>0.9</v>
      </c>
      <c r="I2725" t="s">
        <v>6</v>
      </c>
      <c r="J2725">
        <v>1.1000000000000001</v>
      </c>
      <c r="K2725">
        <v>12</v>
      </c>
      <c r="L2725">
        <v>2025</v>
      </c>
      <c r="M2725" t="s">
        <v>378</v>
      </c>
      <c r="N2725" s="89" cm="1">
        <f t="array" ref="N2725">IF(ISNUMBER(_34_KNMI_Stations[[#This Row],[Etmaal temperatuur °C]]),IF(_34_KNMI_Stations[[#This Row],[Etmaal temperatuur °C]]&lt;stookgrens[],stookgrens[]-_34_KNMI_Stations[[#This Row],[Etmaal temperatuur °C]],0),"")</f>
        <v>10.3</v>
      </c>
      <c r="O2725" s="89">
        <f>_34_KNMI_Stations[[#This Row],[graaddagen]]*_34_KNMI_Stations[[#This Row],[Gewogen factor]]</f>
        <v>11.330000000000002</v>
      </c>
      <c r="P2725" s="89" cm="1">
        <f t="array" ref="P2725">IF(ISNUMBER(_34_KNMI_Stations[[#This Row],[Etmaal temperatuur °C]]),IF(_34_KNMI_Stations[[#This Row],[Etmaal temperatuur °C]]&gt;stookgrens[],_34_KNMI_Stations[[#This Row],[Etmaal temperatuur °C]]-stookgrens[],0),"")</f>
        <v>0</v>
      </c>
    </row>
    <row r="2726" spans="1:16" x14ac:dyDescent="0.25">
      <c r="A2726">
        <v>257</v>
      </c>
      <c r="B2726" s="110">
        <v>46006</v>
      </c>
      <c r="C2726" s="89"/>
      <c r="D2726" s="89">
        <v>7.5</v>
      </c>
      <c r="E2726" s="96">
        <v>55</v>
      </c>
      <c r="F2726" s="89">
        <v>0</v>
      </c>
      <c r="G2726" s="89"/>
      <c r="H2726">
        <v>0.87</v>
      </c>
      <c r="I2726" t="s">
        <v>6</v>
      </c>
      <c r="J2726">
        <v>1.1000000000000001</v>
      </c>
      <c r="K2726">
        <v>12</v>
      </c>
      <c r="L2726">
        <v>2025</v>
      </c>
      <c r="M2726" t="s">
        <v>379</v>
      </c>
      <c r="N2726" s="89" cm="1">
        <f t="array" ref="N2726">IF(ISNUMBER(_34_KNMI_Stations[[#This Row],[Etmaal temperatuur °C]]),IF(_34_KNMI_Stations[[#This Row],[Etmaal temperatuur °C]]&lt;stookgrens[],stookgrens[]-_34_KNMI_Stations[[#This Row],[Etmaal temperatuur °C]],0),"")</f>
        <v>10.5</v>
      </c>
      <c r="O2726" s="89">
        <f>_34_KNMI_Stations[[#This Row],[graaddagen]]*_34_KNMI_Stations[[#This Row],[Gewogen factor]]</f>
        <v>11.55</v>
      </c>
      <c r="P2726" s="89" cm="1">
        <f t="array" ref="P2726">IF(ISNUMBER(_34_KNMI_Stations[[#This Row],[Etmaal temperatuur °C]]),IF(_34_KNMI_Stations[[#This Row],[Etmaal temperatuur °C]]&gt;stookgrens[],_34_KNMI_Stations[[#This Row],[Etmaal temperatuur °C]]-stookgrens[],0),"")</f>
        <v>0</v>
      </c>
    </row>
    <row r="2727" spans="1:16" x14ac:dyDescent="0.25">
      <c r="A2727">
        <v>257</v>
      </c>
      <c r="B2727" s="110">
        <v>46007</v>
      </c>
      <c r="C2727" s="89"/>
      <c r="D2727" s="89">
        <v>9.6999999999999993</v>
      </c>
      <c r="E2727" s="96">
        <v>159</v>
      </c>
      <c r="F2727" s="89">
        <v>0.2</v>
      </c>
      <c r="G2727" s="89"/>
      <c r="H2727">
        <v>0.84</v>
      </c>
      <c r="I2727" t="s">
        <v>6</v>
      </c>
      <c r="J2727">
        <v>1.1000000000000001</v>
      </c>
      <c r="K2727">
        <v>12</v>
      </c>
      <c r="L2727">
        <v>2025</v>
      </c>
      <c r="M2727" t="s">
        <v>379</v>
      </c>
      <c r="N2727" s="89" cm="1">
        <f t="array" ref="N2727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2727" s="89">
        <f>_34_KNMI_Stations[[#This Row],[graaddagen]]*_34_KNMI_Stations[[#This Row],[Gewogen factor]]</f>
        <v>9.1300000000000008</v>
      </c>
      <c r="P2727" s="89" cm="1">
        <f t="array" ref="P2727">IF(ISNUMBER(_34_KNMI_Stations[[#This Row],[Etmaal temperatuur °C]]),IF(_34_KNMI_Stations[[#This Row],[Etmaal temperatuur °C]]&gt;stookgrens[],_34_KNMI_Stations[[#This Row],[Etmaal temperatuur °C]]-stookgrens[],0),"")</f>
        <v>0</v>
      </c>
    </row>
    <row r="2728" spans="1:16" x14ac:dyDescent="0.25">
      <c r="A2728">
        <v>257</v>
      </c>
      <c r="B2728" s="110">
        <v>46008</v>
      </c>
      <c r="C2728" s="89"/>
      <c r="D2728" s="89">
        <v>8.9</v>
      </c>
      <c r="E2728" s="96">
        <v>132</v>
      </c>
      <c r="F2728" s="89">
        <v>0</v>
      </c>
      <c r="G2728" s="89"/>
      <c r="H2728">
        <v>0.89</v>
      </c>
      <c r="I2728" t="s">
        <v>6</v>
      </c>
      <c r="J2728">
        <v>1.1000000000000001</v>
      </c>
      <c r="K2728">
        <v>12</v>
      </c>
      <c r="L2728">
        <v>2025</v>
      </c>
      <c r="M2728" t="s">
        <v>379</v>
      </c>
      <c r="N2728" s="89" cm="1">
        <f t="array" ref="N2728">IF(ISNUMBER(_34_KNMI_Stations[[#This Row],[Etmaal temperatuur °C]]),IF(_34_KNMI_Stations[[#This Row],[Etmaal temperatuur °C]]&lt;stookgrens[],stookgrens[]-_34_KNMI_Stations[[#This Row],[Etmaal temperatuur °C]],0),"")</f>
        <v>9.1</v>
      </c>
      <c r="O2728" s="89">
        <f>_34_KNMI_Stations[[#This Row],[graaddagen]]*_34_KNMI_Stations[[#This Row],[Gewogen factor]]</f>
        <v>10.01</v>
      </c>
      <c r="P2728" s="89" cm="1">
        <f t="array" ref="P2728">IF(ISNUMBER(_34_KNMI_Stations[[#This Row],[Etmaal temperatuur °C]]),IF(_34_KNMI_Stations[[#This Row],[Etmaal temperatuur °C]]&gt;stookgrens[],_34_KNMI_Stations[[#This Row],[Etmaal temperatuur °C]]-stookgrens[],0),"")</f>
        <v>0</v>
      </c>
    </row>
    <row r="2729" spans="1:16" x14ac:dyDescent="0.25">
      <c r="A2729">
        <v>257</v>
      </c>
      <c r="B2729" s="110">
        <v>46009</v>
      </c>
      <c r="C2729" s="89"/>
      <c r="D2729" s="89">
        <v>10.1</v>
      </c>
      <c r="E2729" s="96">
        <v>91</v>
      </c>
      <c r="F2729" s="89">
        <v>1.1000000000000001</v>
      </c>
      <c r="G2729" s="89"/>
      <c r="H2729">
        <v>0.82</v>
      </c>
      <c r="I2729" t="s">
        <v>6</v>
      </c>
      <c r="J2729">
        <v>1.1000000000000001</v>
      </c>
      <c r="K2729">
        <v>12</v>
      </c>
      <c r="L2729">
        <v>2025</v>
      </c>
      <c r="M2729" t="s">
        <v>379</v>
      </c>
      <c r="N2729" s="89" cm="1">
        <f t="array" ref="N2729">IF(ISNUMBER(_34_KNMI_Stations[[#This Row],[Etmaal temperatuur °C]]),IF(_34_KNMI_Stations[[#This Row],[Etmaal temperatuur °C]]&lt;stookgrens[],stookgrens[]-_34_KNMI_Stations[[#This Row],[Etmaal temperatuur °C]],0),"")</f>
        <v>7.9</v>
      </c>
      <c r="O2729" s="89">
        <f>_34_KNMI_Stations[[#This Row],[graaddagen]]*_34_KNMI_Stations[[#This Row],[Gewogen factor]]</f>
        <v>8.6900000000000013</v>
      </c>
      <c r="P2729" s="89" cm="1">
        <f t="array" ref="P2729">IF(ISNUMBER(_34_KNMI_Stations[[#This Row],[Etmaal temperatuur °C]]),IF(_34_KNMI_Stations[[#This Row],[Etmaal temperatuur °C]]&gt;stookgrens[],_34_KNMI_Stations[[#This Row],[Etmaal temperatuur °C]]-stookgrens[],0),"")</f>
        <v>0</v>
      </c>
    </row>
    <row r="2730" spans="1:16" x14ac:dyDescent="0.25">
      <c r="A2730">
        <v>257</v>
      </c>
      <c r="B2730" s="110">
        <v>46010</v>
      </c>
      <c r="C2730" s="89"/>
      <c r="D2730" s="89">
        <v>9.8000000000000007</v>
      </c>
      <c r="E2730" s="96">
        <v>224</v>
      </c>
      <c r="F2730" s="89">
        <v>2.9</v>
      </c>
      <c r="G2730" s="89"/>
      <c r="H2730">
        <v>0.89</v>
      </c>
      <c r="I2730" t="s">
        <v>6</v>
      </c>
      <c r="J2730">
        <v>1.1000000000000001</v>
      </c>
      <c r="K2730">
        <v>12</v>
      </c>
      <c r="L2730">
        <v>2025</v>
      </c>
      <c r="M2730" t="s">
        <v>379</v>
      </c>
      <c r="N2730" s="89" cm="1">
        <f t="array" ref="N2730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2730" s="89">
        <f>_34_KNMI_Stations[[#This Row],[graaddagen]]*_34_KNMI_Stations[[#This Row],[Gewogen factor]]</f>
        <v>9.02</v>
      </c>
      <c r="P2730" s="89" cm="1">
        <f t="array" ref="P2730">IF(ISNUMBER(_34_KNMI_Stations[[#This Row],[Etmaal temperatuur °C]]),IF(_34_KNMI_Stations[[#This Row],[Etmaal temperatuur °C]]&gt;stookgrens[],_34_KNMI_Stations[[#This Row],[Etmaal temperatuur °C]]-stookgrens[],0),"")</f>
        <v>0</v>
      </c>
    </row>
    <row r="2731" spans="1:16" x14ac:dyDescent="0.25">
      <c r="A2731">
        <v>257</v>
      </c>
      <c r="B2731" s="110">
        <v>46011</v>
      </c>
      <c r="C2731" s="89"/>
      <c r="D2731" s="89">
        <v>5.9</v>
      </c>
      <c r="E2731" s="96">
        <v>253</v>
      </c>
      <c r="F2731" s="89">
        <v>0</v>
      </c>
      <c r="G2731" s="89"/>
      <c r="H2731">
        <v>0.98</v>
      </c>
      <c r="I2731" t="s">
        <v>6</v>
      </c>
      <c r="J2731">
        <v>1.1000000000000001</v>
      </c>
      <c r="K2731">
        <v>12</v>
      </c>
      <c r="L2731">
        <v>2025</v>
      </c>
      <c r="M2731" t="s">
        <v>379</v>
      </c>
      <c r="N2731" s="89" cm="1">
        <f t="array" ref="N2731">IF(ISNUMBER(_34_KNMI_Stations[[#This Row],[Etmaal temperatuur °C]]),IF(_34_KNMI_Stations[[#This Row],[Etmaal temperatuur °C]]&lt;stookgrens[],stookgrens[]-_34_KNMI_Stations[[#This Row],[Etmaal temperatuur °C]],0),"")</f>
        <v>12.1</v>
      </c>
      <c r="O2731" s="89">
        <f>_34_KNMI_Stations[[#This Row],[graaddagen]]*_34_KNMI_Stations[[#This Row],[Gewogen factor]]</f>
        <v>13.31</v>
      </c>
      <c r="P2731" s="89" cm="1">
        <f t="array" ref="P2731">IF(ISNUMBER(_34_KNMI_Stations[[#This Row],[Etmaal temperatuur °C]]),IF(_34_KNMI_Stations[[#This Row],[Etmaal temperatuur °C]]&gt;stookgrens[],_34_KNMI_Stations[[#This Row],[Etmaal temperatuur °C]]-stookgrens[],0),"")</f>
        <v>0</v>
      </c>
    </row>
    <row r="2732" spans="1:16" x14ac:dyDescent="0.25">
      <c r="A2732">
        <v>257</v>
      </c>
      <c r="B2732" s="110">
        <v>46012</v>
      </c>
      <c r="C2732" s="89"/>
      <c r="D2732" s="89">
        <v>7.4</v>
      </c>
      <c r="E2732" s="96">
        <v>196</v>
      </c>
      <c r="F2732" s="89">
        <v>0</v>
      </c>
      <c r="G2732" s="89"/>
      <c r="H2732">
        <v>0.96</v>
      </c>
      <c r="I2732" t="s">
        <v>6</v>
      </c>
      <c r="J2732">
        <v>1.1000000000000001</v>
      </c>
      <c r="K2732">
        <v>12</v>
      </c>
      <c r="L2732">
        <v>2025</v>
      </c>
      <c r="M2732" t="s">
        <v>379</v>
      </c>
      <c r="N2732" s="89" cm="1">
        <f t="array" ref="N2732">IF(ISNUMBER(_34_KNMI_Stations[[#This Row],[Etmaal temperatuur °C]]),IF(_34_KNMI_Stations[[#This Row],[Etmaal temperatuur °C]]&lt;stookgrens[],stookgrens[]-_34_KNMI_Stations[[#This Row],[Etmaal temperatuur °C]],0),"")</f>
        <v>10.6</v>
      </c>
      <c r="O2732" s="89">
        <f>_34_KNMI_Stations[[#This Row],[graaddagen]]*_34_KNMI_Stations[[#This Row],[Gewogen factor]]</f>
        <v>11.66</v>
      </c>
      <c r="P2732" s="89" cm="1">
        <f t="array" ref="P2732">IF(ISNUMBER(_34_KNMI_Stations[[#This Row],[Etmaal temperatuur °C]]),IF(_34_KNMI_Stations[[#This Row],[Etmaal temperatuur °C]]&gt;stookgrens[],_34_KNMI_Stations[[#This Row],[Etmaal temperatuur °C]]-stookgrens[],0),"")</f>
        <v>0</v>
      </c>
    </row>
    <row r="2733" spans="1:16" x14ac:dyDescent="0.25">
      <c r="A2733">
        <v>257</v>
      </c>
      <c r="B2733" s="110">
        <v>46013</v>
      </c>
      <c r="C2733" s="89"/>
      <c r="D2733" s="89">
        <v>5.8</v>
      </c>
      <c r="E2733" s="96">
        <v>192</v>
      </c>
      <c r="F2733" s="89">
        <v>0</v>
      </c>
      <c r="G2733" s="89"/>
      <c r="H2733">
        <v>0.88</v>
      </c>
      <c r="I2733" t="s">
        <v>6</v>
      </c>
      <c r="J2733">
        <v>1.1000000000000001</v>
      </c>
      <c r="K2733">
        <v>12</v>
      </c>
      <c r="L2733">
        <v>2025</v>
      </c>
      <c r="M2733" t="s">
        <v>380</v>
      </c>
      <c r="N2733" s="89" cm="1">
        <f t="array" ref="N2733">IF(ISNUMBER(_34_KNMI_Stations[[#This Row],[Etmaal temperatuur °C]]),IF(_34_KNMI_Stations[[#This Row],[Etmaal temperatuur °C]]&lt;stookgrens[],stookgrens[]-_34_KNMI_Stations[[#This Row],[Etmaal temperatuur °C]],0),"")</f>
        <v>12.2</v>
      </c>
      <c r="O2733" s="89">
        <f>_34_KNMI_Stations[[#This Row],[graaddagen]]*_34_KNMI_Stations[[#This Row],[Gewogen factor]]</f>
        <v>13.42</v>
      </c>
      <c r="P2733" s="89" cm="1">
        <f t="array" ref="P2733">IF(ISNUMBER(_34_KNMI_Stations[[#This Row],[Etmaal temperatuur °C]]),IF(_34_KNMI_Stations[[#This Row],[Etmaal temperatuur °C]]&gt;stookgrens[],_34_KNMI_Stations[[#This Row],[Etmaal temperatuur °C]]-stookgrens[],0),"")</f>
        <v>0</v>
      </c>
    </row>
    <row r="2734" spans="1:16" x14ac:dyDescent="0.25">
      <c r="A2734">
        <v>257</v>
      </c>
      <c r="B2734" s="110">
        <v>46014</v>
      </c>
      <c r="C2734" s="89"/>
      <c r="D2734" s="89">
        <v>4</v>
      </c>
      <c r="E2734" s="96">
        <v>55</v>
      </c>
      <c r="F2734" s="89">
        <v>0</v>
      </c>
      <c r="G2734" s="89"/>
      <c r="H2734">
        <v>0.81</v>
      </c>
      <c r="I2734" t="s">
        <v>6</v>
      </c>
      <c r="J2734">
        <v>1.1000000000000001</v>
      </c>
      <c r="K2734">
        <v>12</v>
      </c>
      <c r="L2734">
        <v>2025</v>
      </c>
      <c r="M2734" t="s">
        <v>380</v>
      </c>
      <c r="N2734" s="89" cm="1">
        <f t="array" ref="N2734">IF(ISNUMBER(_34_KNMI_Stations[[#This Row],[Etmaal temperatuur °C]]),IF(_34_KNMI_Stations[[#This Row],[Etmaal temperatuur °C]]&lt;stookgrens[],stookgrens[]-_34_KNMI_Stations[[#This Row],[Etmaal temperatuur °C]],0),"")</f>
        <v>14</v>
      </c>
      <c r="O2734" s="89">
        <f>_34_KNMI_Stations[[#This Row],[graaddagen]]*_34_KNMI_Stations[[#This Row],[Gewogen factor]]</f>
        <v>15.400000000000002</v>
      </c>
      <c r="P2734" s="89" cm="1">
        <f t="array" ref="P2734">IF(ISNUMBER(_34_KNMI_Stations[[#This Row],[Etmaal temperatuur °C]]),IF(_34_KNMI_Stations[[#This Row],[Etmaal temperatuur °C]]&gt;stookgrens[],_34_KNMI_Stations[[#This Row],[Etmaal temperatuur °C]]-stookgrens[],0),"")</f>
        <v>0</v>
      </c>
    </row>
    <row r="2735" spans="1:16" x14ac:dyDescent="0.25">
      <c r="A2735">
        <v>257</v>
      </c>
      <c r="B2735" s="110">
        <v>46015</v>
      </c>
      <c r="C2735" s="89"/>
      <c r="D2735" s="89">
        <v>1.1000000000000001</v>
      </c>
      <c r="E2735" s="96">
        <v>337</v>
      </c>
      <c r="F2735" s="89">
        <v>0</v>
      </c>
      <c r="G2735" s="89"/>
      <c r="H2735">
        <v>0.78</v>
      </c>
      <c r="I2735" t="s">
        <v>6</v>
      </c>
      <c r="J2735">
        <v>1.1000000000000001</v>
      </c>
      <c r="K2735">
        <v>12</v>
      </c>
      <c r="L2735">
        <v>2025</v>
      </c>
      <c r="M2735" t="s">
        <v>380</v>
      </c>
      <c r="N2735" s="89" cm="1">
        <f t="array" ref="N2735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2735" s="89">
        <f>_34_KNMI_Stations[[#This Row],[graaddagen]]*_34_KNMI_Stations[[#This Row],[Gewogen factor]]</f>
        <v>18.59</v>
      </c>
      <c r="P2735" s="89" cm="1">
        <f t="array" ref="P2735">IF(ISNUMBER(_34_KNMI_Stations[[#This Row],[Etmaal temperatuur °C]]),IF(_34_KNMI_Stations[[#This Row],[Etmaal temperatuur °C]]&gt;stookgrens[],_34_KNMI_Stations[[#This Row],[Etmaal temperatuur °C]]-stookgrens[],0),"")</f>
        <v>0</v>
      </c>
    </row>
    <row r="2736" spans="1:16" x14ac:dyDescent="0.25">
      <c r="A2736">
        <v>257</v>
      </c>
      <c r="B2736" s="110">
        <v>46016</v>
      </c>
      <c r="C2736" s="89"/>
      <c r="D2736" s="89">
        <v>-1.6</v>
      </c>
      <c r="E2736" s="96">
        <v>372</v>
      </c>
      <c r="F2736" s="89">
        <v>0</v>
      </c>
      <c r="G2736" s="89"/>
      <c r="H2736">
        <v>0.68</v>
      </c>
      <c r="I2736" t="s">
        <v>6</v>
      </c>
      <c r="J2736">
        <v>1.1000000000000001</v>
      </c>
      <c r="K2736">
        <v>12</v>
      </c>
      <c r="L2736">
        <v>2025</v>
      </c>
      <c r="M2736" t="s">
        <v>380</v>
      </c>
      <c r="N2736" s="89" cm="1">
        <f t="array" ref="N2736">IF(ISNUMBER(_34_KNMI_Stations[[#This Row],[Etmaal temperatuur °C]]),IF(_34_KNMI_Stations[[#This Row],[Etmaal temperatuur °C]]&lt;stookgrens[],stookgrens[]-_34_KNMI_Stations[[#This Row],[Etmaal temperatuur °C]],0),"")</f>
        <v>19.600000000000001</v>
      </c>
      <c r="O2736" s="89">
        <f>_34_KNMI_Stations[[#This Row],[graaddagen]]*_34_KNMI_Stations[[#This Row],[Gewogen factor]]</f>
        <v>21.560000000000002</v>
      </c>
      <c r="P2736" s="89" cm="1">
        <f t="array" ref="P2736">IF(ISNUMBER(_34_KNMI_Stations[[#This Row],[Etmaal temperatuur °C]]),IF(_34_KNMI_Stations[[#This Row],[Etmaal temperatuur °C]]&gt;stookgrens[],_34_KNMI_Stations[[#This Row],[Etmaal temperatuur °C]]-stookgrens[],0),"")</f>
        <v>0</v>
      </c>
    </row>
    <row r="2737" spans="1:16" x14ac:dyDescent="0.25">
      <c r="A2737">
        <v>257</v>
      </c>
      <c r="B2737" s="110">
        <v>46017</v>
      </c>
      <c r="C2737" s="89"/>
      <c r="D2737" s="89">
        <v>-1.4</v>
      </c>
      <c r="E2737" s="96">
        <v>352</v>
      </c>
      <c r="F2737" s="89">
        <v>0</v>
      </c>
      <c r="G2737" s="89"/>
      <c r="H2737">
        <v>0.76</v>
      </c>
      <c r="I2737" t="s">
        <v>6</v>
      </c>
      <c r="J2737">
        <v>1.1000000000000001</v>
      </c>
      <c r="K2737">
        <v>12</v>
      </c>
      <c r="L2737">
        <v>2025</v>
      </c>
      <c r="M2737" t="s">
        <v>380</v>
      </c>
      <c r="N2737" s="89" cm="1">
        <f t="array" ref="N2737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2737" s="89">
        <f>_34_KNMI_Stations[[#This Row],[graaddagen]]*_34_KNMI_Stations[[#This Row],[Gewogen factor]]</f>
        <v>21.34</v>
      </c>
      <c r="P2737" s="89" cm="1">
        <f t="array" ref="P2737">IF(ISNUMBER(_34_KNMI_Stations[[#This Row],[Etmaal temperatuur °C]]),IF(_34_KNMI_Stations[[#This Row],[Etmaal temperatuur °C]]&gt;stookgrens[],_34_KNMI_Stations[[#This Row],[Etmaal temperatuur °C]]-stookgrens[],0),"")</f>
        <v>0</v>
      </c>
    </row>
    <row r="2738" spans="1:16" x14ac:dyDescent="0.25">
      <c r="A2738">
        <v>257</v>
      </c>
      <c r="B2738" s="110">
        <v>46018</v>
      </c>
      <c r="C2738" s="89"/>
      <c r="D2738" s="89">
        <v>3.7</v>
      </c>
      <c r="E2738" s="96">
        <v>124</v>
      </c>
      <c r="F2738" s="89">
        <v>0</v>
      </c>
      <c r="G2738" s="89"/>
      <c r="H2738">
        <v>0.85</v>
      </c>
      <c r="I2738" t="s">
        <v>6</v>
      </c>
      <c r="J2738">
        <v>1.1000000000000001</v>
      </c>
      <c r="K2738">
        <v>12</v>
      </c>
      <c r="L2738">
        <v>2025</v>
      </c>
      <c r="M2738" t="s">
        <v>380</v>
      </c>
      <c r="N2738" s="89" cm="1">
        <f t="array" ref="N2738">IF(ISNUMBER(_34_KNMI_Stations[[#This Row],[Etmaal temperatuur °C]]),IF(_34_KNMI_Stations[[#This Row],[Etmaal temperatuur °C]]&lt;stookgrens[],stookgrens[]-_34_KNMI_Stations[[#This Row],[Etmaal temperatuur °C]],0),"")</f>
        <v>14.3</v>
      </c>
      <c r="O2738" s="89">
        <f>_34_KNMI_Stations[[#This Row],[graaddagen]]*_34_KNMI_Stations[[#This Row],[Gewogen factor]]</f>
        <v>15.730000000000002</v>
      </c>
      <c r="P2738" s="89" cm="1">
        <f t="array" ref="P2738">IF(ISNUMBER(_34_KNMI_Stations[[#This Row],[Etmaal temperatuur °C]]),IF(_34_KNMI_Stations[[#This Row],[Etmaal temperatuur °C]]&gt;stookgrens[],_34_KNMI_Stations[[#This Row],[Etmaal temperatuur °C]]-stookgrens[],0),"")</f>
        <v>0</v>
      </c>
    </row>
    <row r="2739" spans="1:16" x14ac:dyDescent="0.25">
      <c r="A2739">
        <v>257</v>
      </c>
      <c r="B2739" s="110">
        <v>46019</v>
      </c>
      <c r="C2739" s="89"/>
      <c r="D2739" s="89">
        <v>2.8</v>
      </c>
      <c r="E2739" s="96">
        <v>306</v>
      </c>
      <c r="F2739" s="89">
        <v>0</v>
      </c>
      <c r="G2739" s="89"/>
      <c r="H2739">
        <v>0.87</v>
      </c>
      <c r="I2739" t="s">
        <v>6</v>
      </c>
      <c r="J2739">
        <v>1.1000000000000001</v>
      </c>
      <c r="K2739">
        <v>12</v>
      </c>
      <c r="L2739">
        <v>2025</v>
      </c>
      <c r="M2739" t="s">
        <v>380</v>
      </c>
      <c r="N2739" s="89" cm="1">
        <f t="array" ref="N2739">IF(ISNUMBER(_34_KNMI_Stations[[#This Row],[Etmaal temperatuur °C]]),IF(_34_KNMI_Stations[[#This Row],[Etmaal temperatuur °C]]&lt;stookgrens[],stookgrens[]-_34_KNMI_Stations[[#This Row],[Etmaal temperatuur °C]],0),"")</f>
        <v>15.2</v>
      </c>
      <c r="O2739" s="89">
        <f>_34_KNMI_Stations[[#This Row],[graaddagen]]*_34_KNMI_Stations[[#This Row],[Gewogen factor]]</f>
        <v>16.72</v>
      </c>
      <c r="P2739" s="89" cm="1">
        <f t="array" ref="P2739">IF(ISNUMBER(_34_KNMI_Stations[[#This Row],[Etmaal temperatuur °C]]),IF(_34_KNMI_Stations[[#This Row],[Etmaal temperatuur °C]]&gt;stookgrens[],_34_KNMI_Stations[[#This Row],[Etmaal temperatuur °C]]-stookgrens[],0),"")</f>
        <v>0</v>
      </c>
    </row>
    <row r="2740" spans="1:16" x14ac:dyDescent="0.25">
      <c r="A2740">
        <v>257</v>
      </c>
      <c r="B2740" s="110">
        <v>46020</v>
      </c>
      <c r="C2740" s="89"/>
      <c r="D2740" s="89">
        <v>5.5</v>
      </c>
      <c r="E2740" s="96">
        <v>116</v>
      </c>
      <c r="F2740" s="89">
        <v>0.7</v>
      </c>
      <c r="G2740" s="89"/>
      <c r="H2740">
        <v>0.85</v>
      </c>
      <c r="I2740" t="s">
        <v>6</v>
      </c>
      <c r="J2740">
        <v>1.1000000000000001</v>
      </c>
      <c r="K2740">
        <v>12</v>
      </c>
      <c r="L2740">
        <v>2025</v>
      </c>
      <c r="M2740" t="s">
        <v>306</v>
      </c>
      <c r="N2740" s="89" cm="1">
        <f t="array" ref="N2740">IF(ISNUMBER(_34_KNMI_Stations[[#This Row],[Etmaal temperatuur °C]]),IF(_34_KNMI_Stations[[#This Row],[Etmaal temperatuur °C]]&lt;stookgrens[],stookgrens[]-_34_KNMI_Stations[[#This Row],[Etmaal temperatuur °C]],0),"")</f>
        <v>12.5</v>
      </c>
      <c r="O2740" s="89">
        <f>_34_KNMI_Stations[[#This Row],[graaddagen]]*_34_KNMI_Stations[[#This Row],[Gewogen factor]]</f>
        <v>13.750000000000002</v>
      </c>
      <c r="P2740" s="89" cm="1">
        <f t="array" ref="P2740">IF(ISNUMBER(_34_KNMI_Stations[[#This Row],[Etmaal temperatuur °C]]),IF(_34_KNMI_Stations[[#This Row],[Etmaal temperatuur °C]]&gt;stookgrens[],_34_KNMI_Stations[[#This Row],[Etmaal temperatuur °C]]-stookgrens[],0),"")</f>
        <v>0</v>
      </c>
    </row>
    <row r="2741" spans="1:16" x14ac:dyDescent="0.25">
      <c r="A2741">
        <v>257</v>
      </c>
      <c r="B2741" s="110">
        <v>46021</v>
      </c>
      <c r="C2741" s="89"/>
      <c r="D2741" s="89">
        <v>3.6</v>
      </c>
      <c r="E2741" s="96">
        <v>294</v>
      </c>
      <c r="F2741" s="89">
        <v>1</v>
      </c>
      <c r="G2741" s="89"/>
      <c r="H2741">
        <v>0.78</v>
      </c>
      <c r="I2741" t="s">
        <v>6</v>
      </c>
      <c r="J2741">
        <v>1.1000000000000001</v>
      </c>
      <c r="K2741">
        <v>12</v>
      </c>
      <c r="L2741">
        <v>2025</v>
      </c>
      <c r="M2741" t="s">
        <v>306</v>
      </c>
      <c r="N2741" s="89" cm="1">
        <f t="array" ref="N2741">IF(ISNUMBER(_34_KNMI_Stations[[#This Row],[Etmaal temperatuur °C]]),IF(_34_KNMI_Stations[[#This Row],[Etmaal temperatuur °C]]&lt;stookgrens[],stookgrens[]-_34_KNMI_Stations[[#This Row],[Etmaal temperatuur °C]],0),"")</f>
        <v>14.4</v>
      </c>
      <c r="O2741" s="89">
        <f>_34_KNMI_Stations[[#This Row],[graaddagen]]*_34_KNMI_Stations[[#This Row],[Gewogen factor]]</f>
        <v>15.840000000000002</v>
      </c>
      <c r="P2741" s="89" cm="1">
        <f t="array" ref="P2741">IF(ISNUMBER(_34_KNMI_Stations[[#This Row],[Etmaal temperatuur °C]]),IF(_34_KNMI_Stations[[#This Row],[Etmaal temperatuur °C]]&gt;stookgrens[],_34_KNMI_Stations[[#This Row],[Etmaal temperatuur °C]]-stookgrens[],0),"")</f>
        <v>0</v>
      </c>
    </row>
    <row r="2742" spans="1:16" x14ac:dyDescent="0.25">
      <c r="A2742">
        <v>257</v>
      </c>
      <c r="B2742" s="110">
        <v>46022</v>
      </c>
      <c r="C2742" s="89"/>
      <c r="D2742" s="89">
        <v>5.2</v>
      </c>
      <c r="E2742" s="96">
        <v>192</v>
      </c>
      <c r="F2742" s="89">
        <v>1.6</v>
      </c>
      <c r="G2742" s="89"/>
      <c r="H2742">
        <v>0.83</v>
      </c>
      <c r="I2742" t="s">
        <v>6</v>
      </c>
      <c r="J2742">
        <v>1.1000000000000001</v>
      </c>
      <c r="K2742">
        <v>12</v>
      </c>
      <c r="L2742">
        <v>2025</v>
      </c>
      <c r="M2742" t="s">
        <v>306</v>
      </c>
      <c r="N2742" s="89" cm="1">
        <f t="array" ref="N2742">IF(ISNUMBER(_34_KNMI_Stations[[#This Row],[Etmaal temperatuur °C]]),IF(_34_KNMI_Stations[[#This Row],[Etmaal temperatuur °C]]&lt;stookgrens[],stookgrens[]-_34_KNMI_Stations[[#This Row],[Etmaal temperatuur °C]],0),"")</f>
        <v>12.8</v>
      </c>
      <c r="O2742" s="89">
        <f>_34_KNMI_Stations[[#This Row],[graaddagen]]*_34_KNMI_Stations[[#This Row],[Gewogen factor]]</f>
        <v>14.080000000000002</v>
      </c>
      <c r="P2742" s="89" cm="1">
        <f t="array" ref="P2742">IF(ISNUMBER(_34_KNMI_Stations[[#This Row],[Etmaal temperatuur °C]]),IF(_34_KNMI_Stations[[#This Row],[Etmaal temperatuur °C]]&gt;stookgrens[],_34_KNMI_Stations[[#This Row],[Etmaal temperatuur °C]]-stookgrens[],0),"")</f>
        <v>0</v>
      </c>
    </row>
    <row r="2743" spans="1:16" x14ac:dyDescent="0.25">
      <c r="A2743">
        <v>257</v>
      </c>
      <c r="B2743" s="110">
        <v>46023</v>
      </c>
      <c r="C2743" s="89"/>
      <c r="D2743" s="89">
        <v>4.5</v>
      </c>
      <c r="E2743" s="96">
        <v>118</v>
      </c>
      <c r="F2743" s="89">
        <v>16.3</v>
      </c>
      <c r="G2743" s="89"/>
      <c r="H2743">
        <v>0.84</v>
      </c>
      <c r="I2743" t="s">
        <v>6</v>
      </c>
      <c r="J2743">
        <v>1.1000000000000001</v>
      </c>
      <c r="K2743">
        <v>1</v>
      </c>
      <c r="L2743">
        <v>2026</v>
      </c>
      <c r="M2743" t="s">
        <v>306</v>
      </c>
      <c r="N2743" s="89" cm="1">
        <f t="array" ref="N2743">IF(ISNUMBER(_34_KNMI_Stations[[#This Row],[Etmaal temperatuur °C]]),IF(_34_KNMI_Stations[[#This Row],[Etmaal temperatuur °C]]&lt;stookgrens[],stookgrens[]-_34_KNMI_Stations[[#This Row],[Etmaal temperatuur °C]],0),"")</f>
        <v>13.5</v>
      </c>
      <c r="O2743" s="89">
        <f>_34_KNMI_Stations[[#This Row],[graaddagen]]*_34_KNMI_Stations[[#This Row],[Gewogen factor]]</f>
        <v>14.850000000000001</v>
      </c>
      <c r="P2743" s="89" cm="1">
        <f t="array" ref="P2743">IF(ISNUMBER(_34_KNMI_Stations[[#This Row],[Etmaal temperatuur °C]]),IF(_34_KNMI_Stations[[#This Row],[Etmaal temperatuur °C]]&gt;stookgrens[],_34_KNMI_Stations[[#This Row],[Etmaal temperatuur °C]]-stookgrens[],0),"")</f>
        <v>0</v>
      </c>
    </row>
    <row r="2744" spans="1:16" x14ac:dyDescent="0.25">
      <c r="A2744">
        <v>257</v>
      </c>
      <c r="B2744" s="110">
        <v>46024</v>
      </c>
      <c r="C2744" s="89"/>
      <c r="D2744" s="89">
        <v>3.8</v>
      </c>
      <c r="E2744" s="96">
        <v>170</v>
      </c>
      <c r="F2744" s="89">
        <v>9.3000000000000007</v>
      </c>
      <c r="G2744" s="89"/>
      <c r="H2744">
        <v>0.79</v>
      </c>
      <c r="I2744" t="s">
        <v>6</v>
      </c>
      <c r="J2744">
        <v>1.1000000000000001</v>
      </c>
      <c r="K2744">
        <v>1</v>
      </c>
      <c r="L2744">
        <v>2026</v>
      </c>
      <c r="M2744" t="s">
        <v>306</v>
      </c>
      <c r="N2744" s="89" cm="1">
        <f t="array" ref="N2744">IF(ISNUMBER(_34_KNMI_Stations[[#This Row],[Etmaal temperatuur °C]]),IF(_34_KNMI_Stations[[#This Row],[Etmaal temperatuur °C]]&lt;stookgrens[],stookgrens[]-_34_KNMI_Stations[[#This Row],[Etmaal temperatuur °C]],0),"")</f>
        <v>14.2</v>
      </c>
      <c r="O2744" s="89">
        <f>_34_KNMI_Stations[[#This Row],[graaddagen]]*_34_KNMI_Stations[[#This Row],[Gewogen factor]]</f>
        <v>15.620000000000001</v>
      </c>
      <c r="P2744" s="89" cm="1">
        <f t="array" ref="P2744">IF(ISNUMBER(_34_KNMI_Stations[[#This Row],[Etmaal temperatuur °C]]),IF(_34_KNMI_Stations[[#This Row],[Etmaal temperatuur °C]]&gt;stookgrens[],_34_KNMI_Stations[[#This Row],[Etmaal temperatuur °C]]-stookgrens[],0),"")</f>
        <v>0</v>
      </c>
    </row>
    <row r="2745" spans="1:16" x14ac:dyDescent="0.25">
      <c r="A2745">
        <v>257</v>
      </c>
      <c r="B2745" s="110">
        <v>46025</v>
      </c>
      <c r="C2745" s="89"/>
      <c r="D2745" s="89">
        <v>2.7</v>
      </c>
      <c r="E2745" s="96">
        <v>176</v>
      </c>
      <c r="F2745" s="89">
        <v>3</v>
      </c>
      <c r="G2745" s="89"/>
      <c r="H2745">
        <v>0.83</v>
      </c>
      <c r="I2745" t="s">
        <v>6</v>
      </c>
      <c r="J2745">
        <v>1.1000000000000001</v>
      </c>
      <c r="K2745">
        <v>1</v>
      </c>
      <c r="L2745">
        <v>2026</v>
      </c>
      <c r="M2745" t="s">
        <v>306</v>
      </c>
      <c r="N2745" s="89" cm="1">
        <f t="array" ref="N2745">IF(ISNUMBER(_34_KNMI_Stations[[#This Row],[Etmaal temperatuur °C]]),IF(_34_KNMI_Stations[[#This Row],[Etmaal temperatuur °C]]&lt;stookgrens[],stookgrens[]-_34_KNMI_Stations[[#This Row],[Etmaal temperatuur °C]],0),"")</f>
        <v>15.3</v>
      </c>
      <c r="O2745" s="89">
        <f>_34_KNMI_Stations[[#This Row],[graaddagen]]*_34_KNMI_Stations[[#This Row],[Gewogen factor]]</f>
        <v>16.830000000000002</v>
      </c>
      <c r="P2745" s="89" cm="1">
        <f t="array" ref="P2745">IF(ISNUMBER(_34_KNMI_Stations[[#This Row],[Etmaal temperatuur °C]]),IF(_34_KNMI_Stations[[#This Row],[Etmaal temperatuur °C]]&gt;stookgrens[],_34_KNMI_Stations[[#This Row],[Etmaal temperatuur °C]]-stookgrens[],0),"")</f>
        <v>0</v>
      </c>
    </row>
    <row r="2746" spans="1:16" x14ac:dyDescent="0.25">
      <c r="A2746">
        <v>257</v>
      </c>
      <c r="B2746" s="110">
        <v>46026</v>
      </c>
      <c r="C2746" s="89"/>
      <c r="D2746" s="89">
        <v>2.5</v>
      </c>
      <c r="E2746" s="96">
        <v>218</v>
      </c>
      <c r="F2746" s="89">
        <v>3.3</v>
      </c>
      <c r="G2746" s="89"/>
      <c r="H2746">
        <v>0.81</v>
      </c>
      <c r="I2746" t="s">
        <v>6</v>
      </c>
      <c r="J2746">
        <v>1.1000000000000001</v>
      </c>
      <c r="K2746">
        <v>1</v>
      </c>
      <c r="L2746">
        <v>2026</v>
      </c>
      <c r="M2746" t="s">
        <v>306</v>
      </c>
      <c r="N2746" s="89" cm="1">
        <f t="array" ref="N2746">IF(ISNUMBER(_34_KNMI_Stations[[#This Row],[Etmaal temperatuur °C]]),IF(_34_KNMI_Stations[[#This Row],[Etmaal temperatuur °C]]&lt;stookgrens[],stookgrens[]-_34_KNMI_Stations[[#This Row],[Etmaal temperatuur °C]],0),"")</f>
        <v>15.5</v>
      </c>
      <c r="O2746" s="89">
        <f>_34_KNMI_Stations[[#This Row],[graaddagen]]*_34_KNMI_Stations[[#This Row],[Gewogen factor]]</f>
        <v>17.05</v>
      </c>
      <c r="P2746" s="89" cm="1">
        <f t="array" ref="P2746">IF(ISNUMBER(_34_KNMI_Stations[[#This Row],[Etmaal temperatuur °C]]),IF(_34_KNMI_Stations[[#This Row],[Etmaal temperatuur °C]]&gt;stookgrens[],_34_KNMI_Stations[[#This Row],[Etmaal temperatuur °C]]-stookgrens[],0),"")</f>
        <v>0</v>
      </c>
    </row>
    <row r="2747" spans="1:16" x14ac:dyDescent="0.25">
      <c r="A2747">
        <v>257</v>
      </c>
      <c r="B2747" s="110">
        <v>46027</v>
      </c>
      <c r="C2747" s="89"/>
      <c r="D2747" s="89">
        <v>2.1</v>
      </c>
      <c r="E2747" s="96">
        <v>221</v>
      </c>
      <c r="F2747" s="89">
        <v>1.6</v>
      </c>
      <c r="G2747" s="89"/>
      <c r="H2747">
        <v>0.79</v>
      </c>
      <c r="I2747" t="s">
        <v>6</v>
      </c>
      <c r="J2747">
        <v>1.1000000000000001</v>
      </c>
      <c r="K2747">
        <v>1</v>
      </c>
      <c r="L2747">
        <v>2026</v>
      </c>
      <c r="M2747" t="s">
        <v>344</v>
      </c>
      <c r="N2747" s="89" cm="1">
        <f t="array" ref="N2747">IF(ISNUMBER(_34_KNMI_Stations[[#This Row],[Etmaal temperatuur °C]]),IF(_34_KNMI_Stations[[#This Row],[Etmaal temperatuur °C]]&lt;stookgrens[],stookgrens[]-_34_KNMI_Stations[[#This Row],[Etmaal temperatuur °C]],0),"")</f>
        <v>15.9</v>
      </c>
      <c r="O2747" s="89">
        <f>_34_KNMI_Stations[[#This Row],[graaddagen]]*_34_KNMI_Stations[[#This Row],[Gewogen factor]]</f>
        <v>17.490000000000002</v>
      </c>
      <c r="P2747" s="89" cm="1">
        <f t="array" ref="P2747">IF(ISNUMBER(_34_KNMI_Stations[[#This Row],[Etmaal temperatuur °C]]),IF(_34_KNMI_Stations[[#This Row],[Etmaal temperatuur °C]]&gt;stookgrens[],_34_KNMI_Stations[[#This Row],[Etmaal temperatuur °C]]-stookgrens[],0),"")</f>
        <v>0</v>
      </c>
    </row>
    <row r="2748" spans="1:16" x14ac:dyDescent="0.25">
      <c r="A2748">
        <v>257</v>
      </c>
      <c r="B2748" s="110">
        <v>46028</v>
      </c>
      <c r="C2748" s="89"/>
      <c r="D2748" s="89">
        <v>1.7</v>
      </c>
      <c r="E2748" s="96">
        <v>290</v>
      </c>
      <c r="F2748" s="89">
        <v>3.4</v>
      </c>
      <c r="G2748" s="89"/>
      <c r="H2748">
        <v>0.84</v>
      </c>
      <c r="I2748" t="s">
        <v>6</v>
      </c>
      <c r="J2748">
        <v>1.1000000000000001</v>
      </c>
      <c r="K2748">
        <v>1</v>
      </c>
      <c r="L2748">
        <v>2026</v>
      </c>
      <c r="M2748" t="s">
        <v>344</v>
      </c>
      <c r="N2748" s="89" cm="1">
        <f t="array" ref="N2748">IF(ISNUMBER(_34_KNMI_Stations[[#This Row],[Etmaal temperatuur °C]]),IF(_34_KNMI_Stations[[#This Row],[Etmaal temperatuur °C]]&lt;stookgrens[],stookgrens[]-_34_KNMI_Stations[[#This Row],[Etmaal temperatuur °C]],0),"")</f>
        <v>16.3</v>
      </c>
      <c r="O2748" s="89">
        <f>_34_KNMI_Stations[[#This Row],[graaddagen]]*_34_KNMI_Stations[[#This Row],[Gewogen factor]]</f>
        <v>17.930000000000003</v>
      </c>
      <c r="P2748" s="89" cm="1">
        <f t="array" ref="P2748">IF(ISNUMBER(_34_KNMI_Stations[[#This Row],[Etmaal temperatuur °C]]),IF(_34_KNMI_Stations[[#This Row],[Etmaal temperatuur °C]]&gt;stookgrens[],_34_KNMI_Stations[[#This Row],[Etmaal temperatuur °C]]-stookgrens[],0),"")</f>
        <v>0</v>
      </c>
    </row>
    <row r="2749" spans="1:16" x14ac:dyDescent="0.25">
      <c r="A2749">
        <v>257</v>
      </c>
      <c r="B2749" s="110">
        <v>46029</v>
      </c>
      <c r="C2749" s="89"/>
      <c r="D2749" s="89">
        <v>2.4</v>
      </c>
      <c r="E2749" s="96">
        <v>78</v>
      </c>
      <c r="F2749" s="89">
        <v>6</v>
      </c>
      <c r="G2749" s="89"/>
      <c r="H2749">
        <v>0.9</v>
      </c>
      <c r="I2749" t="s">
        <v>6</v>
      </c>
      <c r="J2749">
        <v>1.1000000000000001</v>
      </c>
      <c r="K2749">
        <v>1</v>
      </c>
      <c r="L2749">
        <v>2026</v>
      </c>
      <c r="M2749" t="s">
        <v>344</v>
      </c>
      <c r="N2749" s="89" cm="1">
        <f t="array" ref="N2749">IF(ISNUMBER(_34_KNMI_Stations[[#This Row],[Etmaal temperatuur °C]]),IF(_34_KNMI_Stations[[#This Row],[Etmaal temperatuur °C]]&lt;stookgrens[],stookgrens[]-_34_KNMI_Stations[[#This Row],[Etmaal temperatuur °C]],0),"")</f>
        <v>15.6</v>
      </c>
      <c r="O2749" s="89">
        <f>_34_KNMI_Stations[[#This Row],[graaddagen]]*_34_KNMI_Stations[[#This Row],[Gewogen factor]]</f>
        <v>17.16</v>
      </c>
      <c r="P2749" s="89" cm="1">
        <f t="array" ref="P2749">IF(ISNUMBER(_34_KNMI_Stations[[#This Row],[Etmaal temperatuur °C]]),IF(_34_KNMI_Stations[[#This Row],[Etmaal temperatuur °C]]&gt;stookgrens[],_34_KNMI_Stations[[#This Row],[Etmaal temperatuur °C]]-stookgrens[],0),"")</f>
        <v>0</v>
      </c>
    </row>
    <row r="2750" spans="1:16" x14ac:dyDescent="0.25">
      <c r="A2750">
        <v>257</v>
      </c>
      <c r="B2750" s="110">
        <v>46030</v>
      </c>
      <c r="C2750" s="89"/>
      <c r="D2750" s="89">
        <v>3.6</v>
      </c>
      <c r="E2750" s="96">
        <v>155</v>
      </c>
      <c r="F2750" s="89">
        <v>5.4</v>
      </c>
      <c r="G2750" s="89"/>
      <c r="H2750">
        <v>0.9</v>
      </c>
      <c r="I2750" t="s">
        <v>6</v>
      </c>
      <c r="J2750">
        <v>1.1000000000000001</v>
      </c>
      <c r="K2750">
        <v>1</v>
      </c>
      <c r="L2750">
        <v>2026</v>
      </c>
      <c r="M2750" t="s">
        <v>344</v>
      </c>
      <c r="N2750" s="89" cm="1">
        <f t="array" ref="N2750">IF(ISNUMBER(_34_KNMI_Stations[[#This Row],[Etmaal temperatuur °C]]),IF(_34_KNMI_Stations[[#This Row],[Etmaal temperatuur °C]]&lt;stookgrens[],stookgrens[]-_34_KNMI_Stations[[#This Row],[Etmaal temperatuur °C]],0),"")</f>
        <v>14.4</v>
      </c>
      <c r="O2750" s="89">
        <f>_34_KNMI_Stations[[#This Row],[graaddagen]]*_34_KNMI_Stations[[#This Row],[Gewogen factor]]</f>
        <v>15.840000000000002</v>
      </c>
      <c r="P2750" s="89" cm="1">
        <f t="array" ref="P2750">IF(ISNUMBER(_34_KNMI_Stations[[#This Row],[Etmaal temperatuur °C]]),IF(_34_KNMI_Stations[[#This Row],[Etmaal temperatuur °C]]&gt;stookgrens[],_34_KNMI_Stations[[#This Row],[Etmaal temperatuur °C]]-stookgrens[],0),"")</f>
        <v>0</v>
      </c>
    </row>
    <row r="2751" spans="1:16" x14ac:dyDescent="0.25">
      <c r="A2751">
        <v>257</v>
      </c>
      <c r="B2751" s="110">
        <v>46031</v>
      </c>
      <c r="C2751" s="89"/>
      <c r="D2751" s="89">
        <v>0.5</v>
      </c>
      <c r="E2751" s="96">
        <v>63</v>
      </c>
      <c r="F2751" s="89">
        <v>11.2</v>
      </c>
      <c r="G2751" s="89"/>
      <c r="H2751">
        <v>0.96</v>
      </c>
      <c r="I2751" t="s">
        <v>6</v>
      </c>
      <c r="J2751">
        <v>1.1000000000000001</v>
      </c>
      <c r="K2751">
        <v>1</v>
      </c>
      <c r="L2751">
        <v>2026</v>
      </c>
      <c r="M2751" t="s">
        <v>344</v>
      </c>
      <c r="N2751" s="89" cm="1">
        <f t="array" ref="N2751">IF(ISNUMBER(_34_KNMI_Stations[[#This Row],[Etmaal temperatuur °C]]),IF(_34_KNMI_Stations[[#This Row],[Etmaal temperatuur °C]]&lt;stookgrens[],stookgrens[]-_34_KNMI_Stations[[#This Row],[Etmaal temperatuur °C]],0),"")</f>
        <v>17.5</v>
      </c>
      <c r="O2751" s="89">
        <f>_34_KNMI_Stations[[#This Row],[graaddagen]]*_34_KNMI_Stations[[#This Row],[Gewogen factor]]</f>
        <v>19.25</v>
      </c>
      <c r="P2751" s="89" cm="1">
        <f t="array" ref="P2751">IF(ISNUMBER(_34_KNMI_Stations[[#This Row],[Etmaal temperatuur °C]]),IF(_34_KNMI_Stations[[#This Row],[Etmaal temperatuur °C]]&gt;stookgrens[],_34_KNMI_Stations[[#This Row],[Etmaal temperatuur °C]]-stookgrens[],0),"")</f>
        <v>0</v>
      </c>
    </row>
    <row r="2752" spans="1:16" x14ac:dyDescent="0.25">
      <c r="A2752">
        <v>257</v>
      </c>
      <c r="B2752" s="110">
        <v>46032</v>
      </c>
      <c r="C2752" s="89"/>
      <c r="D2752" s="89">
        <v>-1.9</v>
      </c>
      <c r="E2752" s="96">
        <v>224</v>
      </c>
      <c r="F2752" s="89">
        <v>0</v>
      </c>
      <c r="G2752" s="89"/>
      <c r="H2752">
        <v>0.74</v>
      </c>
      <c r="I2752" t="s">
        <v>6</v>
      </c>
      <c r="J2752">
        <v>1.1000000000000001</v>
      </c>
      <c r="K2752">
        <v>1</v>
      </c>
      <c r="L2752">
        <v>2026</v>
      </c>
      <c r="M2752" t="s">
        <v>344</v>
      </c>
      <c r="N2752" s="89" cm="1">
        <f t="array" ref="N2752">IF(ISNUMBER(_34_KNMI_Stations[[#This Row],[Etmaal temperatuur °C]]),IF(_34_KNMI_Stations[[#This Row],[Etmaal temperatuur °C]]&lt;stookgrens[],stookgrens[]-_34_KNMI_Stations[[#This Row],[Etmaal temperatuur °C]],0),"")</f>
        <v>19.899999999999999</v>
      </c>
      <c r="O2752" s="89">
        <f>_34_KNMI_Stations[[#This Row],[graaddagen]]*_34_KNMI_Stations[[#This Row],[Gewogen factor]]</f>
        <v>21.89</v>
      </c>
      <c r="P2752" s="89" cm="1">
        <f t="array" ref="P2752">IF(ISNUMBER(_34_KNMI_Stations[[#This Row],[Etmaal temperatuur °C]]),IF(_34_KNMI_Stations[[#This Row],[Etmaal temperatuur °C]]&gt;stookgrens[],_34_KNMI_Stations[[#This Row],[Etmaal temperatuur °C]]-stookgrens[],0),"")</f>
        <v>0</v>
      </c>
    </row>
    <row r="2753" spans="1:16" x14ac:dyDescent="0.25">
      <c r="A2753">
        <v>257</v>
      </c>
      <c r="B2753" s="110">
        <v>46033</v>
      </c>
      <c r="C2753" s="89"/>
      <c r="D2753" s="89">
        <v>-1.7</v>
      </c>
      <c r="E2753" s="96">
        <v>175</v>
      </c>
      <c r="F2753" s="89">
        <v>2</v>
      </c>
      <c r="G2753" s="89"/>
      <c r="H2753">
        <v>0.82</v>
      </c>
      <c r="I2753" t="s">
        <v>6</v>
      </c>
      <c r="J2753">
        <v>1.1000000000000001</v>
      </c>
      <c r="K2753">
        <v>1</v>
      </c>
      <c r="L2753">
        <v>2026</v>
      </c>
      <c r="M2753" t="s">
        <v>344</v>
      </c>
      <c r="N2753" s="89" cm="1">
        <f t="array" ref="N2753">IF(ISNUMBER(_34_KNMI_Stations[[#This Row],[Etmaal temperatuur °C]]),IF(_34_KNMI_Stations[[#This Row],[Etmaal temperatuur °C]]&lt;stookgrens[],stookgrens[]-_34_KNMI_Stations[[#This Row],[Etmaal temperatuur °C]],0),"")</f>
        <v>19.7</v>
      </c>
      <c r="O2753" s="89">
        <f>_34_KNMI_Stations[[#This Row],[graaddagen]]*_34_KNMI_Stations[[#This Row],[Gewogen factor]]</f>
        <v>21.67</v>
      </c>
      <c r="P2753" s="89" cm="1">
        <f t="array" ref="P2753">IF(ISNUMBER(_34_KNMI_Stations[[#This Row],[Etmaal temperatuur °C]]),IF(_34_KNMI_Stations[[#This Row],[Etmaal temperatuur °C]]&gt;stookgrens[],_34_KNMI_Stations[[#This Row],[Etmaal temperatuur °C]]-stookgrens[],0),"")</f>
        <v>0</v>
      </c>
    </row>
    <row r="2754" spans="1:16" x14ac:dyDescent="0.25">
      <c r="A2754">
        <v>257</v>
      </c>
      <c r="B2754" s="110">
        <v>46034</v>
      </c>
      <c r="C2754" s="89"/>
      <c r="D2754" s="89">
        <v>5.7</v>
      </c>
      <c r="E2754" s="96">
        <v>98</v>
      </c>
      <c r="F2754" s="89">
        <v>1.6</v>
      </c>
      <c r="G2754" s="89"/>
      <c r="H2754">
        <v>0.96</v>
      </c>
      <c r="I2754" t="s">
        <v>6</v>
      </c>
      <c r="J2754">
        <v>1.1000000000000001</v>
      </c>
      <c r="K2754">
        <v>1</v>
      </c>
      <c r="L2754">
        <v>2026</v>
      </c>
      <c r="M2754" t="s">
        <v>381</v>
      </c>
      <c r="N2754" s="89" cm="1">
        <f t="array" ref="N2754">IF(ISNUMBER(_34_KNMI_Stations[[#This Row],[Etmaal temperatuur °C]]),IF(_34_KNMI_Stations[[#This Row],[Etmaal temperatuur °C]]&lt;stookgrens[],stookgrens[]-_34_KNMI_Stations[[#This Row],[Etmaal temperatuur °C]],0),"")</f>
        <v>12.3</v>
      </c>
      <c r="O2754" s="89">
        <f>_34_KNMI_Stations[[#This Row],[graaddagen]]*_34_KNMI_Stations[[#This Row],[Gewogen factor]]</f>
        <v>13.530000000000001</v>
      </c>
      <c r="P2754" s="89" cm="1">
        <f t="array" ref="P2754">IF(ISNUMBER(_34_KNMI_Stations[[#This Row],[Etmaal temperatuur °C]]),IF(_34_KNMI_Stations[[#This Row],[Etmaal temperatuur °C]]&gt;stookgrens[],_34_KNMI_Stations[[#This Row],[Etmaal temperatuur °C]]-stookgrens[],0),"")</f>
        <v>0</v>
      </c>
    </row>
    <row r="2755" spans="1:16" x14ac:dyDescent="0.25">
      <c r="A2755">
        <v>257</v>
      </c>
      <c r="B2755" s="110">
        <v>46035</v>
      </c>
      <c r="C2755" s="89"/>
      <c r="D2755" s="89">
        <v>8.6999999999999993</v>
      </c>
      <c r="E2755" s="96">
        <v>104</v>
      </c>
      <c r="F2755" s="89">
        <v>7.3</v>
      </c>
      <c r="G2755" s="89"/>
      <c r="H2755">
        <v>0.95</v>
      </c>
      <c r="I2755" t="s">
        <v>6</v>
      </c>
      <c r="J2755">
        <v>1.1000000000000001</v>
      </c>
      <c r="K2755">
        <v>1</v>
      </c>
      <c r="L2755">
        <v>2026</v>
      </c>
      <c r="M2755" t="s">
        <v>381</v>
      </c>
      <c r="N2755" s="89" cm="1">
        <f t="array" ref="N2755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2755" s="89">
        <f>_34_KNMI_Stations[[#This Row],[graaddagen]]*_34_KNMI_Stations[[#This Row],[Gewogen factor]]</f>
        <v>10.230000000000002</v>
      </c>
      <c r="P2755" s="89" cm="1">
        <f t="array" ref="P2755">IF(ISNUMBER(_34_KNMI_Stations[[#This Row],[Etmaal temperatuur °C]]),IF(_34_KNMI_Stations[[#This Row],[Etmaal temperatuur °C]]&gt;stookgrens[],_34_KNMI_Stations[[#This Row],[Etmaal temperatuur °C]]-stookgrens[],0),"")</f>
        <v>0</v>
      </c>
    </row>
    <row r="2756" spans="1:16" x14ac:dyDescent="0.25">
      <c r="A2756">
        <v>257</v>
      </c>
      <c r="B2756" s="110">
        <v>46036</v>
      </c>
      <c r="C2756" s="89"/>
      <c r="D2756" s="89">
        <v>5.4</v>
      </c>
      <c r="E2756" s="96">
        <v>440</v>
      </c>
      <c r="F2756" s="89">
        <v>1.6</v>
      </c>
      <c r="G2756" s="89"/>
      <c r="H2756">
        <v>0.92</v>
      </c>
      <c r="I2756" t="s">
        <v>6</v>
      </c>
      <c r="J2756">
        <v>1.1000000000000001</v>
      </c>
      <c r="K2756">
        <v>1</v>
      </c>
      <c r="L2756">
        <v>2026</v>
      </c>
      <c r="M2756" t="s">
        <v>381</v>
      </c>
      <c r="N2756" s="89" cm="1">
        <f t="array" ref="N2756">IF(ISNUMBER(_34_KNMI_Stations[[#This Row],[Etmaal temperatuur °C]]),IF(_34_KNMI_Stations[[#This Row],[Etmaal temperatuur °C]]&lt;stookgrens[],stookgrens[]-_34_KNMI_Stations[[#This Row],[Etmaal temperatuur °C]],0),"")</f>
        <v>12.6</v>
      </c>
      <c r="O2756" s="89">
        <f>_34_KNMI_Stations[[#This Row],[graaddagen]]*_34_KNMI_Stations[[#This Row],[Gewogen factor]]</f>
        <v>13.860000000000001</v>
      </c>
      <c r="P2756" s="89" cm="1">
        <f t="array" ref="P2756">IF(ISNUMBER(_34_KNMI_Stations[[#This Row],[Etmaal temperatuur °C]]),IF(_34_KNMI_Stations[[#This Row],[Etmaal temperatuur °C]]&gt;stookgrens[],_34_KNMI_Stations[[#This Row],[Etmaal temperatuur °C]]-stookgrens[],0),"")</f>
        <v>0</v>
      </c>
    </row>
    <row r="2757" spans="1:16" x14ac:dyDescent="0.25">
      <c r="A2757">
        <v>257</v>
      </c>
      <c r="B2757" s="110">
        <v>46037</v>
      </c>
      <c r="C2757" s="89"/>
      <c r="D2757" s="89">
        <v>9</v>
      </c>
      <c r="E2757" s="96">
        <v>106</v>
      </c>
      <c r="F2757" s="89">
        <v>2.6</v>
      </c>
      <c r="G2757" s="89"/>
      <c r="H2757">
        <v>0.89</v>
      </c>
      <c r="I2757" t="s">
        <v>6</v>
      </c>
      <c r="J2757">
        <v>1.1000000000000001</v>
      </c>
      <c r="K2757">
        <v>1</v>
      </c>
      <c r="L2757">
        <v>2026</v>
      </c>
      <c r="M2757" t="s">
        <v>381</v>
      </c>
      <c r="N2757" s="89" cm="1">
        <f t="array" ref="N2757">IF(ISNUMBER(_34_KNMI_Stations[[#This Row],[Etmaal temperatuur °C]]),IF(_34_KNMI_Stations[[#This Row],[Etmaal temperatuur °C]]&lt;stookgrens[],stookgrens[]-_34_KNMI_Stations[[#This Row],[Etmaal temperatuur °C]],0),"")</f>
        <v>9</v>
      </c>
      <c r="O2757" s="89">
        <f>_34_KNMI_Stations[[#This Row],[graaddagen]]*_34_KNMI_Stations[[#This Row],[Gewogen factor]]</f>
        <v>9.9</v>
      </c>
      <c r="P2757" s="89" cm="1">
        <f t="array" ref="P2757">IF(ISNUMBER(_34_KNMI_Stations[[#This Row],[Etmaal temperatuur °C]]),IF(_34_KNMI_Stations[[#This Row],[Etmaal temperatuur °C]]&gt;stookgrens[],_34_KNMI_Stations[[#This Row],[Etmaal temperatuur °C]]-stookgrens[],0),"")</f>
        <v>0</v>
      </c>
    </row>
    <row r="2758" spans="1:16" x14ac:dyDescent="0.25">
      <c r="A2758">
        <v>257</v>
      </c>
      <c r="B2758" s="110">
        <v>46038</v>
      </c>
      <c r="C2758" s="89"/>
      <c r="D2758" s="89">
        <v>8.3000000000000007</v>
      </c>
      <c r="E2758" s="96">
        <v>305</v>
      </c>
      <c r="F2758" s="89">
        <v>0.9</v>
      </c>
      <c r="G2758" s="89"/>
      <c r="H2758">
        <v>0.87</v>
      </c>
      <c r="I2758" t="s">
        <v>6</v>
      </c>
      <c r="J2758">
        <v>1.1000000000000001</v>
      </c>
      <c r="K2758">
        <v>1</v>
      </c>
      <c r="L2758">
        <v>2026</v>
      </c>
      <c r="M2758" t="s">
        <v>381</v>
      </c>
      <c r="N2758" s="89" cm="1">
        <f t="array" ref="N2758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2758" s="89">
        <f>_34_KNMI_Stations[[#This Row],[graaddagen]]*_34_KNMI_Stations[[#This Row],[Gewogen factor]]</f>
        <v>10.67</v>
      </c>
      <c r="P2758" s="89" cm="1">
        <f t="array" ref="P2758">IF(ISNUMBER(_34_KNMI_Stations[[#This Row],[Etmaal temperatuur °C]]),IF(_34_KNMI_Stations[[#This Row],[Etmaal temperatuur °C]]&gt;stookgrens[],_34_KNMI_Stations[[#This Row],[Etmaal temperatuur °C]]-stookgrens[],0),"")</f>
        <v>0</v>
      </c>
    </row>
    <row r="2759" spans="1:16" x14ac:dyDescent="0.25">
      <c r="A2759">
        <v>257</v>
      </c>
      <c r="B2759" s="110">
        <v>46039</v>
      </c>
      <c r="C2759" s="89"/>
      <c r="D2759" s="89">
        <v>6.6</v>
      </c>
      <c r="E2759" s="96">
        <v>350</v>
      </c>
      <c r="F2759" s="89">
        <v>1</v>
      </c>
      <c r="G2759" s="89"/>
      <c r="H2759">
        <v>0.95</v>
      </c>
      <c r="I2759" t="s">
        <v>6</v>
      </c>
      <c r="J2759">
        <v>1.1000000000000001</v>
      </c>
      <c r="K2759">
        <v>1</v>
      </c>
      <c r="L2759">
        <v>2026</v>
      </c>
      <c r="M2759" t="s">
        <v>381</v>
      </c>
      <c r="N2759" s="89" cm="1">
        <f t="array" ref="N2759">IF(ISNUMBER(_34_KNMI_Stations[[#This Row],[Etmaal temperatuur °C]]),IF(_34_KNMI_Stations[[#This Row],[Etmaal temperatuur °C]]&lt;stookgrens[],stookgrens[]-_34_KNMI_Stations[[#This Row],[Etmaal temperatuur °C]],0),"")</f>
        <v>11.4</v>
      </c>
      <c r="O2759" s="89">
        <f>_34_KNMI_Stations[[#This Row],[graaddagen]]*_34_KNMI_Stations[[#This Row],[Gewogen factor]]</f>
        <v>12.540000000000001</v>
      </c>
      <c r="P2759" s="89" cm="1">
        <f t="array" ref="P2759">IF(ISNUMBER(_34_KNMI_Stations[[#This Row],[Etmaal temperatuur °C]]),IF(_34_KNMI_Stations[[#This Row],[Etmaal temperatuur °C]]&gt;stookgrens[],_34_KNMI_Stations[[#This Row],[Etmaal temperatuur °C]]-stookgrens[],0),"")</f>
        <v>0</v>
      </c>
    </row>
    <row r="2760" spans="1:16" x14ac:dyDescent="0.25">
      <c r="A2760">
        <v>257</v>
      </c>
      <c r="B2760" s="110">
        <v>46040</v>
      </c>
      <c r="C2760" s="89"/>
      <c r="D2760" s="89">
        <v>2.4</v>
      </c>
      <c r="E2760" s="96">
        <v>401</v>
      </c>
      <c r="F2760" s="89">
        <v>0</v>
      </c>
      <c r="G2760" s="89"/>
      <c r="H2760">
        <v>0.96</v>
      </c>
      <c r="I2760" t="s">
        <v>6</v>
      </c>
      <c r="J2760">
        <v>1.1000000000000001</v>
      </c>
      <c r="K2760">
        <v>1</v>
      </c>
      <c r="L2760">
        <v>2026</v>
      </c>
      <c r="M2760" t="s">
        <v>381</v>
      </c>
      <c r="N2760" s="89" cm="1">
        <f t="array" ref="N2760">IF(ISNUMBER(_34_KNMI_Stations[[#This Row],[Etmaal temperatuur °C]]),IF(_34_KNMI_Stations[[#This Row],[Etmaal temperatuur °C]]&lt;stookgrens[],stookgrens[]-_34_KNMI_Stations[[#This Row],[Etmaal temperatuur °C]],0),"")</f>
        <v>15.6</v>
      </c>
      <c r="O2760" s="89">
        <f>_34_KNMI_Stations[[#This Row],[graaddagen]]*_34_KNMI_Stations[[#This Row],[Gewogen factor]]</f>
        <v>17.16</v>
      </c>
      <c r="P2760" s="89" cm="1">
        <f t="array" ref="P2760">IF(ISNUMBER(_34_KNMI_Stations[[#This Row],[Etmaal temperatuur °C]]),IF(_34_KNMI_Stations[[#This Row],[Etmaal temperatuur °C]]&gt;stookgrens[],_34_KNMI_Stations[[#This Row],[Etmaal temperatuur °C]]-stookgrens[],0),"")</f>
        <v>0</v>
      </c>
    </row>
    <row r="2761" spans="1:16" x14ac:dyDescent="0.25">
      <c r="A2761">
        <v>257</v>
      </c>
      <c r="B2761" s="110">
        <v>46041</v>
      </c>
      <c r="C2761" s="89"/>
      <c r="D2761" s="89">
        <v>3.2</v>
      </c>
      <c r="E2761" s="96">
        <v>280</v>
      </c>
      <c r="F2761" s="89">
        <v>0</v>
      </c>
      <c r="G2761" s="89"/>
      <c r="H2761">
        <v>0.91</v>
      </c>
      <c r="I2761" t="s">
        <v>6</v>
      </c>
      <c r="J2761">
        <v>1.1000000000000001</v>
      </c>
      <c r="K2761">
        <v>1</v>
      </c>
      <c r="L2761">
        <v>2026</v>
      </c>
      <c r="M2761" t="s">
        <v>382</v>
      </c>
      <c r="N2761" s="89" cm="1">
        <f t="array" ref="N2761">IF(ISNUMBER(_34_KNMI_Stations[[#This Row],[Etmaal temperatuur °C]]),IF(_34_KNMI_Stations[[#This Row],[Etmaal temperatuur °C]]&lt;stookgrens[],stookgrens[]-_34_KNMI_Stations[[#This Row],[Etmaal temperatuur °C]],0),"")</f>
        <v>14.8</v>
      </c>
      <c r="O2761" s="89">
        <f>_34_KNMI_Stations[[#This Row],[graaddagen]]*_34_KNMI_Stations[[#This Row],[Gewogen factor]]</f>
        <v>16.28</v>
      </c>
      <c r="P2761" s="89" cm="1">
        <f t="array" ref="P2761">IF(ISNUMBER(_34_KNMI_Stations[[#This Row],[Etmaal temperatuur °C]]),IF(_34_KNMI_Stations[[#This Row],[Etmaal temperatuur °C]]&gt;stookgrens[],_34_KNMI_Stations[[#This Row],[Etmaal temperatuur °C]]-stookgrens[],0),"")</f>
        <v>0</v>
      </c>
    </row>
    <row r="2762" spans="1:16" x14ac:dyDescent="0.25">
      <c r="A2762">
        <v>257</v>
      </c>
      <c r="B2762" s="110">
        <v>46042</v>
      </c>
      <c r="C2762" s="89"/>
      <c r="D2762" s="89">
        <v>3.2</v>
      </c>
      <c r="E2762" s="96">
        <v>440</v>
      </c>
      <c r="F2762" s="89">
        <v>0</v>
      </c>
      <c r="G2762" s="89"/>
      <c r="H2762">
        <v>0.88</v>
      </c>
      <c r="I2762" t="s">
        <v>6</v>
      </c>
      <c r="J2762">
        <v>1.1000000000000001</v>
      </c>
      <c r="K2762">
        <v>1</v>
      </c>
      <c r="L2762">
        <v>2026</v>
      </c>
      <c r="M2762" t="s">
        <v>382</v>
      </c>
      <c r="N2762" s="89" cm="1">
        <f t="array" ref="N2762">IF(ISNUMBER(_34_KNMI_Stations[[#This Row],[Etmaal temperatuur °C]]),IF(_34_KNMI_Stations[[#This Row],[Etmaal temperatuur °C]]&lt;stookgrens[],stookgrens[]-_34_KNMI_Stations[[#This Row],[Etmaal temperatuur °C]],0),"")</f>
        <v>14.8</v>
      </c>
      <c r="O2762" s="89">
        <f>_34_KNMI_Stations[[#This Row],[graaddagen]]*_34_KNMI_Stations[[#This Row],[Gewogen factor]]</f>
        <v>16.28</v>
      </c>
      <c r="P2762" s="89" cm="1">
        <f t="array" ref="P2762">IF(ISNUMBER(_34_KNMI_Stations[[#This Row],[Etmaal temperatuur °C]]),IF(_34_KNMI_Stations[[#This Row],[Etmaal temperatuur °C]]&gt;stookgrens[],_34_KNMI_Stations[[#This Row],[Etmaal temperatuur °C]]-stookgrens[],0),"")</f>
        <v>0</v>
      </c>
    </row>
    <row r="2763" spans="1:16" x14ac:dyDescent="0.25">
      <c r="A2763">
        <v>257</v>
      </c>
      <c r="B2763" s="110">
        <v>46043</v>
      </c>
      <c r="C2763" s="89"/>
      <c r="D2763" s="89">
        <v>5.2</v>
      </c>
      <c r="E2763" s="96">
        <v>246</v>
      </c>
      <c r="F2763" s="89">
        <v>2.7</v>
      </c>
      <c r="G2763" s="89"/>
      <c r="H2763">
        <v>0.81</v>
      </c>
      <c r="I2763" t="s">
        <v>6</v>
      </c>
      <c r="J2763">
        <v>1.1000000000000001</v>
      </c>
      <c r="K2763">
        <v>1</v>
      </c>
      <c r="L2763">
        <v>2026</v>
      </c>
      <c r="M2763" t="s">
        <v>382</v>
      </c>
      <c r="N2763" s="89" cm="1">
        <f t="array" ref="N2763">IF(ISNUMBER(_34_KNMI_Stations[[#This Row],[Etmaal temperatuur °C]]),IF(_34_KNMI_Stations[[#This Row],[Etmaal temperatuur °C]]&lt;stookgrens[],stookgrens[]-_34_KNMI_Stations[[#This Row],[Etmaal temperatuur °C]],0),"")</f>
        <v>12.8</v>
      </c>
      <c r="O2763" s="89">
        <f>_34_KNMI_Stations[[#This Row],[graaddagen]]*_34_KNMI_Stations[[#This Row],[Gewogen factor]]</f>
        <v>14.080000000000002</v>
      </c>
      <c r="P2763" s="89" cm="1">
        <f t="array" ref="P2763">IF(ISNUMBER(_34_KNMI_Stations[[#This Row],[Etmaal temperatuur °C]]),IF(_34_KNMI_Stations[[#This Row],[Etmaal temperatuur °C]]&gt;stookgrens[],_34_KNMI_Stations[[#This Row],[Etmaal temperatuur °C]]-stookgrens[],0),"")</f>
        <v>0</v>
      </c>
    </row>
    <row r="2764" spans="1:16" x14ac:dyDescent="0.25">
      <c r="A2764">
        <v>257</v>
      </c>
      <c r="B2764" s="110">
        <v>46044</v>
      </c>
      <c r="C2764" s="89"/>
      <c r="D2764" s="89">
        <v>1.4</v>
      </c>
      <c r="E2764" s="96">
        <v>432</v>
      </c>
      <c r="F2764" s="89">
        <v>0</v>
      </c>
      <c r="G2764" s="89"/>
      <c r="H2764">
        <v>0.78</v>
      </c>
      <c r="I2764" t="s">
        <v>6</v>
      </c>
      <c r="J2764">
        <v>1.1000000000000001</v>
      </c>
      <c r="K2764">
        <v>1</v>
      </c>
      <c r="L2764">
        <v>2026</v>
      </c>
      <c r="M2764" t="s">
        <v>382</v>
      </c>
      <c r="N2764" s="89" cm="1">
        <f t="array" ref="N2764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2764" s="89">
        <f>_34_KNMI_Stations[[#This Row],[graaddagen]]*_34_KNMI_Stations[[#This Row],[Gewogen factor]]</f>
        <v>18.260000000000002</v>
      </c>
      <c r="P2764" s="89" cm="1">
        <f t="array" ref="P2764">IF(ISNUMBER(_34_KNMI_Stations[[#This Row],[Etmaal temperatuur °C]]),IF(_34_KNMI_Stations[[#This Row],[Etmaal temperatuur °C]]&gt;stookgrens[],_34_KNMI_Stations[[#This Row],[Etmaal temperatuur °C]]-stookgrens[],0),"")</f>
        <v>0</v>
      </c>
    </row>
    <row r="2765" spans="1:16" x14ac:dyDescent="0.25">
      <c r="A2765">
        <v>257</v>
      </c>
      <c r="B2765" s="110">
        <v>46045</v>
      </c>
      <c r="C2765" s="89"/>
      <c r="D2765" s="89">
        <v>2.9</v>
      </c>
      <c r="E2765" s="96">
        <v>277</v>
      </c>
      <c r="F2765" s="89">
        <v>0.4</v>
      </c>
      <c r="G2765" s="89"/>
      <c r="H2765">
        <v>0.88</v>
      </c>
      <c r="I2765" t="s">
        <v>6</v>
      </c>
      <c r="J2765">
        <v>1.1000000000000001</v>
      </c>
      <c r="K2765">
        <v>1</v>
      </c>
      <c r="L2765">
        <v>2026</v>
      </c>
      <c r="M2765" t="s">
        <v>382</v>
      </c>
      <c r="N2765" s="89" cm="1">
        <f t="array" ref="N2765">IF(ISNUMBER(_34_KNMI_Stations[[#This Row],[Etmaal temperatuur °C]]),IF(_34_KNMI_Stations[[#This Row],[Etmaal temperatuur °C]]&lt;stookgrens[],stookgrens[]-_34_KNMI_Stations[[#This Row],[Etmaal temperatuur °C]],0),"")</f>
        <v>15.1</v>
      </c>
      <c r="O2765" s="89">
        <f>_34_KNMI_Stations[[#This Row],[graaddagen]]*_34_KNMI_Stations[[#This Row],[Gewogen factor]]</f>
        <v>16.61</v>
      </c>
      <c r="P2765" s="89" cm="1">
        <f t="array" ref="P2765">IF(ISNUMBER(_34_KNMI_Stations[[#This Row],[Etmaal temperatuur °C]]),IF(_34_KNMI_Stations[[#This Row],[Etmaal temperatuur °C]]&gt;stookgrens[],_34_KNMI_Stations[[#This Row],[Etmaal temperatuur °C]]-stookgrens[],0),"")</f>
        <v>0</v>
      </c>
    </row>
    <row r="2766" spans="1:16" x14ac:dyDescent="0.25">
      <c r="A2766">
        <v>257</v>
      </c>
      <c r="B2766" s="110">
        <v>46046</v>
      </c>
      <c r="C2766" s="89"/>
      <c r="D2766" s="89">
        <v>1.7</v>
      </c>
      <c r="E2766" s="96">
        <v>501</v>
      </c>
      <c r="F2766" s="89">
        <v>0</v>
      </c>
      <c r="G2766" s="89"/>
      <c r="H2766">
        <v>0.86</v>
      </c>
      <c r="I2766" t="s">
        <v>6</v>
      </c>
      <c r="J2766">
        <v>1.1000000000000001</v>
      </c>
      <c r="K2766">
        <v>1</v>
      </c>
      <c r="L2766">
        <v>2026</v>
      </c>
      <c r="M2766" t="s">
        <v>382</v>
      </c>
      <c r="N2766" s="89" cm="1">
        <f t="array" ref="N2766">IF(ISNUMBER(_34_KNMI_Stations[[#This Row],[Etmaal temperatuur °C]]),IF(_34_KNMI_Stations[[#This Row],[Etmaal temperatuur °C]]&lt;stookgrens[],stookgrens[]-_34_KNMI_Stations[[#This Row],[Etmaal temperatuur °C]],0),"")</f>
        <v>16.3</v>
      </c>
      <c r="O2766" s="89">
        <f>_34_KNMI_Stations[[#This Row],[graaddagen]]*_34_KNMI_Stations[[#This Row],[Gewogen factor]]</f>
        <v>17.930000000000003</v>
      </c>
      <c r="P2766" s="89" cm="1">
        <f t="array" ref="P2766">IF(ISNUMBER(_34_KNMI_Stations[[#This Row],[Etmaal temperatuur °C]]),IF(_34_KNMI_Stations[[#This Row],[Etmaal temperatuur °C]]&gt;stookgrens[],_34_KNMI_Stations[[#This Row],[Etmaal temperatuur °C]]-stookgrens[],0),"")</f>
        <v>0</v>
      </c>
    </row>
    <row r="2767" spans="1:16" x14ac:dyDescent="0.25">
      <c r="A2767">
        <v>257</v>
      </c>
      <c r="B2767" s="110">
        <v>46047</v>
      </c>
      <c r="C2767" s="89"/>
      <c r="D2767" s="89">
        <v>-1.2</v>
      </c>
      <c r="E2767" s="96">
        <v>464</v>
      </c>
      <c r="F2767" s="89">
        <v>0</v>
      </c>
      <c r="G2767" s="89"/>
      <c r="H2767">
        <v>0.9</v>
      </c>
      <c r="I2767" t="s">
        <v>6</v>
      </c>
      <c r="J2767">
        <v>1.1000000000000001</v>
      </c>
      <c r="K2767">
        <v>1</v>
      </c>
      <c r="L2767">
        <v>2026</v>
      </c>
      <c r="M2767" t="s">
        <v>382</v>
      </c>
      <c r="N2767" s="89" cm="1">
        <f t="array" ref="N2767">IF(ISNUMBER(_34_KNMI_Stations[[#This Row],[Etmaal temperatuur °C]]),IF(_34_KNMI_Stations[[#This Row],[Etmaal temperatuur °C]]&lt;stookgrens[],stookgrens[]-_34_KNMI_Stations[[#This Row],[Etmaal temperatuur °C]],0),"")</f>
        <v>19.2</v>
      </c>
      <c r="O2767" s="89">
        <f>_34_KNMI_Stations[[#This Row],[graaddagen]]*_34_KNMI_Stations[[#This Row],[Gewogen factor]]</f>
        <v>21.12</v>
      </c>
      <c r="P2767" s="89" cm="1">
        <f t="array" ref="P2767">IF(ISNUMBER(_34_KNMI_Stations[[#This Row],[Etmaal temperatuur °C]]),IF(_34_KNMI_Stations[[#This Row],[Etmaal temperatuur °C]]&gt;stookgrens[],_34_KNMI_Stations[[#This Row],[Etmaal temperatuur °C]]-stookgrens[],0),"")</f>
        <v>0</v>
      </c>
    </row>
    <row r="2768" spans="1:16" x14ac:dyDescent="0.25">
      <c r="A2768">
        <v>257</v>
      </c>
      <c r="B2768" s="110">
        <v>46048</v>
      </c>
      <c r="C2768" s="89"/>
      <c r="D2768" s="89">
        <v>0.8</v>
      </c>
      <c r="E2768" s="96">
        <v>195</v>
      </c>
      <c r="F2768" s="89">
        <v>0</v>
      </c>
      <c r="G2768" s="89"/>
      <c r="H2768">
        <v>0.89</v>
      </c>
      <c r="I2768" t="s">
        <v>6</v>
      </c>
      <c r="J2768">
        <v>1.1000000000000001</v>
      </c>
      <c r="K2768">
        <v>1</v>
      </c>
      <c r="L2768">
        <v>2026</v>
      </c>
      <c r="M2768" t="s">
        <v>383</v>
      </c>
      <c r="N2768" s="89" cm="1">
        <f t="array" ref="N2768">IF(ISNUMBER(_34_KNMI_Stations[[#This Row],[Etmaal temperatuur °C]]),IF(_34_KNMI_Stations[[#This Row],[Etmaal temperatuur °C]]&lt;stookgrens[],stookgrens[]-_34_KNMI_Stations[[#This Row],[Etmaal temperatuur °C]],0),"")</f>
        <v>17.2</v>
      </c>
      <c r="O2768" s="89">
        <f>_34_KNMI_Stations[[#This Row],[graaddagen]]*_34_KNMI_Stations[[#This Row],[Gewogen factor]]</f>
        <v>18.920000000000002</v>
      </c>
      <c r="P2768" s="89" cm="1">
        <f t="array" ref="P2768">IF(ISNUMBER(_34_KNMI_Stations[[#This Row],[Etmaal temperatuur °C]]),IF(_34_KNMI_Stations[[#This Row],[Etmaal temperatuur °C]]&gt;stookgrens[],_34_KNMI_Stations[[#This Row],[Etmaal temperatuur °C]]-stookgrens[],0),"")</f>
        <v>0</v>
      </c>
    </row>
    <row r="2769" spans="1:16" x14ac:dyDescent="0.25">
      <c r="A2769">
        <v>257</v>
      </c>
      <c r="B2769" s="110">
        <v>46049</v>
      </c>
      <c r="C2769" s="89"/>
      <c r="D2769" s="89">
        <v>0.6</v>
      </c>
      <c r="E2769" s="96">
        <v>153</v>
      </c>
      <c r="F2769" s="89">
        <v>5.7</v>
      </c>
      <c r="G2769" s="89"/>
      <c r="H2769">
        <v>0.94</v>
      </c>
      <c r="I2769" t="s">
        <v>6</v>
      </c>
      <c r="J2769">
        <v>1.1000000000000001</v>
      </c>
      <c r="K2769">
        <v>1</v>
      </c>
      <c r="L2769">
        <v>2026</v>
      </c>
      <c r="M2769" t="s">
        <v>383</v>
      </c>
      <c r="N2769" s="89" cm="1">
        <f t="array" ref="N2769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2769" s="89">
        <f>_34_KNMI_Stations[[#This Row],[graaddagen]]*_34_KNMI_Stations[[#This Row],[Gewogen factor]]</f>
        <v>19.14</v>
      </c>
      <c r="P2769" s="89" cm="1">
        <f t="array" ref="P2769">IF(ISNUMBER(_34_KNMI_Stations[[#This Row],[Etmaal temperatuur °C]]),IF(_34_KNMI_Stations[[#This Row],[Etmaal temperatuur °C]]&gt;stookgrens[],_34_KNMI_Stations[[#This Row],[Etmaal temperatuur °C]]-stookgrens[],0),"")</f>
        <v>0</v>
      </c>
    </row>
    <row r="2770" spans="1:16" x14ac:dyDescent="0.25">
      <c r="A2770">
        <v>257</v>
      </c>
      <c r="B2770" s="110">
        <v>46050</v>
      </c>
      <c r="C2770" s="89"/>
      <c r="D2770" s="89">
        <v>1.6</v>
      </c>
      <c r="E2770" s="96">
        <v>149</v>
      </c>
      <c r="F2770" s="89">
        <v>0</v>
      </c>
      <c r="G2770" s="89"/>
      <c r="H2770">
        <v>0.96</v>
      </c>
      <c r="I2770" t="s">
        <v>6</v>
      </c>
      <c r="J2770">
        <v>1.1000000000000001</v>
      </c>
      <c r="K2770">
        <v>1</v>
      </c>
      <c r="L2770">
        <v>2026</v>
      </c>
      <c r="M2770" t="s">
        <v>383</v>
      </c>
      <c r="N2770" s="89" cm="1">
        <f t="array" ref="N2770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2770" s="89">
        <f>_34_KNMI_Stations[[#This Row],[graaddagen]]*_34_KNMI_Stations[[#This Row],[Gewogen factor]]</f>
        <v>18.04</v>
      </c>
      <c r="P2770" s="89" cm="1">
        <f t="array" ref="P2770">IF(ISNUMBER(_34_KNMI_Stations[[#This Row],[Etmaal temperatuur °C]]),IF(_34_KNMI_Stations[[#This Row],[Etmaal temperatuur °C]]&gt;stookgrens[],_34_KNMI_Stations[[#This Row],[Etmaal temperatuur °C]]-stookgrens[],0),"")</f>
        <v>0</v>
      </c>
    </row>
    <row r="2771" spans="1:16" x14ac:dyDescent="0.25">
      <c r="A2771">
        <v>257</v>
      </c>
      <c r="B2771" s="110">
        <v>46051</v>
      </c>
      <c r="C2771" s="89"/>
      <c r="D2771" s="89">
        <v>0</v>
      </c>
      <c r="E2771" s="96">
        <v>138</v>
      </c>
      <c r="F2771" s="89">
        <v>1.6</v>
      </c>
      <c r="G2771" s="89"/>
      <c r="H2771">
        <v>0.95</v>
      </c>
      <c r="I2771" t="s">
        <v>6</v>
      </c>
      <c r="J2771">
        <v>1.1000000000000001</v>
      </c>
      <c r="K2771">
        <v>1</v>
      </c>
      <c r="L2771">
        <v>2026</v>
      </c>
      <c r="M2771" t="s">
        <v>383</v>
      </c>
      <c r="N2771" s="89" cm="1">
        <f t="array" ref="N2771">IF(ISNUMBER(_34_KNMI_Stations[[#This Row],[Etmaal temperatuur °C]]),IF(_34_KNMI_Stations[[#This Row],[Etmaal temperatuur °C]]&lt;stookgrens[],stookgrens[]-_34_KNMI_Stations[[#This Row],[Etmaal temperatuur °C]],0),"")</f>
        <v>18</v>
      </c>
      <c r="O2771" s="89">
        <f>_34_KNMI_Stations[[#This Row],[graaddagen]]*_34_KNMI_Stations[[#This Row],[Gewogen factor]]</f>
        <v>19.8</v>
      </c>
      <c r="P2771" s="89" cm="1">
        <f t="array" ref="P2771">IF(ISNUMBER(_34_KNMI_Stations[[#This Row],[Etmaal temperatuur °C]]),IF(_34_KNMI_Stations[[#This Row],[Etmaal temperatuur °C]]&gt;stookgrens[],_34_KNMI_Stations[[#This Row],[Etmaal temperatuur °C]]-stookgrens[],0),"")</f>
        <v>0</v>
      </c>
    </row>
    <row r="2772" spans="1:16" x14ac:dyDescent="0.25">
      <c r="A2772">
        <v>257</v>
      </c>
      <c r="B2772" s="110">
        <v>46052</v>
      </c>
      <c r="C2772" s="89"/>
      <c r="D2772" s="89">
        <v>1.5</v>
      </c>
      <c r="E2772" s="96">
        <v>318</v>
      </c>
      <c r="F2772" s="89">
        <v>0</v>
      </c>
      <c r="G2772" s="89"/>
      <c r="H2772">
        <v>0.94</v>
      </c>
      <c r="I2772" t="s">
        <v>6</v>
      </c>
      <c r="J2772">
        <v>1.1000000000000001</v>
      </c>
      <c r="K2772">
        <v>1</v>
      </c>
      <c r="L2772">
        <v>2026</v>
      </c>
      <c r="M2772" t="s">
        <v>383</v>
      </c>
      <c r="N2772" s="89" cm="1">
        <f t="array" ref="N2772">IF(ISNUMBER(_34_KNMI_Stations[[#This Row],[Etmaal temperatuur °C]]),IF(_34_KNMI_Stations[[#This Row],[Etmaal temperatuur °C]]&lt;stookgrens[],stookgrens[]-_34_KNMI_Stations[[#This Row],[Etmaal temperatuur °C]],0),"")</f>
        <v>16.5</v>
      </c>
      <c r="O2772" s="89">
        <f>_34_KNMI_Stations[[#This Row],[graaddagen]]*_34_KNMI_Stations[[#This Row],[Gewogen factor]]</f>
        <v>18.150000000000002</v>
      </c>
      <c r="P2772" s="89" cm="1">
        <f t="array" ref="P2772">IF(ISNUMBER(_34_KNMI_Stations[[#This Row],[Etmaal temperatuur °C]]),IF(_34_KNMI_Stations[[#This Row],[Etmaal temperatuur °C]]&gt;stookgrens[],_34_KNMI_Stations[[#This Row],[Etmaal temperatuur °C]]-stookgrens[],0),"")</f>
        <v>0</v>
      </c>
    </row>
    <row r="2773" spans="1:16" x14ac:dyDescent="0.25">
      <c r="A2773">
        <v>257</v>
      </c>
      <c r="B2773" s="110">
        <v>46053</v>
      </c>
      <c r="C2773" s="89"/>
      <c r="D2773" s="89">
        <v>5.3</v>
      </c>
      <c r="E2773" s="96">
        <v>164</v>
      </c>
      <c r="F2773" s="89">
        <v>3.1</v>
      </c>
      <c r="G2773" s="89"/>
      <c r="H2773">
        <v>0.98</v>
      </c>
      <c r="I2773" t="s">
        <v>6</v>
      </c>
      <c r="J2773">
        <v>1.1000000000000001</v>
      </c>
      <c r="K2773">
        <v>1</v>
      </c>
      <c r="L2773">
        <v>2026</v>
      </c>
      <c r="M2773" t="s">
        <v>383</v>
      </c>
      <c r="N2773" s="89" cm="1">
        <f t="array" ref="N2773">IF(ISNUMBER(_34_KNMI_Stations[[#This Row],[Etmaal temperatuur °C]]),IF(_34_KNMI_Stations[[#This Row],[Etmaal temperatuur °C]]&lt;stookgrens[],stookgrens[]-_34_KNMI_Stations[[#This Row],[Etmaal temperatuur °C]],0),"")</f>
        <v>12.7</v>
      </c>
      <c r="O2773" s="89">
        <f>_34_KNMI_Stations[[#This Row],[graaddagen]]*_34_KNMI_Stations[[#This Row],[Gewogen factor]]</f>
        <v>13.97</v>
      </c>
      <c r="P2773" s="89" cm="1">
        <f t="array" ref="P2773">IF(ISNUMBER(_34_KNMI_Stations[[#This Row],[Etmaal temperatuur °C]]),IF(_34_KNMI_Stations[[#This Row],[Etmaal temperatuur °C]]&gt;stookgrens[],_34_KNMI_Stations[[#This Row],[Etmaal temperatuur °C]]-stookgrens[],0),"")</f>
        <v>0</v>
      </c>
    </row>
    <row r="2774" spans="1:16" x14ac:dyDescent="0.25">
      <c r="A2774">
        <v>260</v>
      </c>
      <c r="B2774" s="110">
        <v>45658</v>
      </c>
      <c r="C2774" s="89">
        <v>8.1</v>
      </c>
      <c r="D2774" s="89">
        <v>7.8</v>
      </c>
      <c r="E2774" s="96">
        <v>38</v>
      </c>
      <c r="F2774" s="89">
        <v>15</v>
      </c>
      <c r="G2774" s="89">
        <v>1008.8</v>
      </c>
      <c r="H2774">
        <v>0.82</v>
      </c>
      <c r="I2774" t="s">
        <v>7</v>
      </c>
      <c r="J2774">
        <v>1.1000000000000001</v>
      </c>
      <c r="K2774">
        <v>1</v>
      </c>
      <c r="L2774">
        <v>2025</v>
      </c>
      <c r="M2774" t="s">
        <v>59</v>
      </c>
      <c r="N2774" s="89" cm="1">
        <f t="array" ref="N2774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2774" s="89">
        <f>_34_KNMI_Stations[[#This Row],[graaddagen]]*_34_KNMI_Stations[[#This Row],[Gewogen factor]]</f>
        <v>11.22</v>
      </c>
      <c r="P2774" s="89" cm="1">
        <f t="array" ref="P2774">IF(ISNUMBER(_34_KNMI_Stations[[#This Row],[Etmaal temperatuur °C]]),IF(_34_KNMI_Stations[[#This Row],[Etmaal temperatuur °C]]&gt;stookgrens[],_34_KNMI_Stations[[#This Row],[Etmaal temperatuur °C]]-stookgrens[],0),"")</f>
        <v>0</v>
      </c>
    </row>
    <row r="2775" spans="1:16" x14ac:dyDescent="0.25">
      <c r="A2775">
        <v>260</v>
      </c>
      <c r="B2775" s="110">
        <v>45659</v>
      </c>
      <c r="C2775" s="89">
        <v>2</v>
      </c>
      <c r="D2775" s="89">
        <v>2.9</v>
      </c>
      <c r="E2775" s="96">
        <v>328</v>
      </c>
      <c r="F2775" s="89">
        <v>1</v>
      </c>
      <c r="G2775" s="89">
        <v>1013.8</v>
      </c>
      <c r="H2775">
        <v>0.9</v>
      </c>
      <c r="I2775" t="s">
        <v>7</v>
      </c>
      <c r="J2775">
        <v>1.1000000000000001</v>
      </c>
      <c r="K2775">
        <v>1</v>
      </c>
      <c r="L2775">
        <v>2025</v>
      </c>
      <c r="M2775" t="s">
        <v>59</v>
      </c>
      <c r="N2775" s="89" cm="1">
        <f t="array" ref="N2775">IF(ISNUMBER(_34_KNMI_Stations[[#This Row],[Etmaal temperatuur °C]]),IF(_34_KNMI_Stations[[#This Row],[Etmaal temperatuur °C]]&lt;stookgrens[],stookgrens[]-_34_KNMI_Stations[[#This Row],[Etmaal temperatuur °C]],0),"")</f>
        <v>15.1</v>
      </c>
      <c r="O2775" s="89">
        <f>_34_KNMI_Stations[[#This Row],[graaddagen]]*_34_KNMI_Stations[[#This Row],[Gewogen factor]]</f>
        <v>16.61</v>
      </c>
      <c r="P2775" s="89" cm="1">
        <f t="array" ref="P2775">IF(ISNUMBER(_34_KNMI_Stations[[#This Row],[Etmaal temperatuur °C]]),IF(_34_KNMI_Stations[[#This Row],[Etmaal temperatuur °C]]&gt;stookgrens[],_34_KNMI_Stations[[#This Row],[Etmaal temperatuur °C]]-stookgrens[],0),"")</f>
        <v>0</v>
      </c>
    </row>
    <row r="2776" spans="1:16" x14ac:dyDescent="0.25">
      <c r="A2776">
        <v>260</v>
      </c>
      <c r="B2776" s="110">
        <v>45660</v>
      </c>
      <c r="C2776" s="89">
        <v>3.1</v>
      </c>
      <c r="D2776" s="89">
        <v>2.2000000000000002</v>
      </c>
      <c r="E2776" s="96">
        <v>156</v>
      </c>
      <c r="F2776" s="89">
        <v>3.8</v>
      </c>
      <c r="G2776" s="89">
        <v>1018.4</v>
      </c>
      <c r="H2776">
        <v>0.87</v>
      </c>
      <c r="I2776" t="s">
        <v>7</v>
      </c>
      <c r="J2776">
        <v>1.1000000000000001</v>
      </c>
      <c r="K2776">
        <v>1</v>
      </c>
      <c r="L2776">
        <v>2025</v>
      </c>
      <c r="M2776" t="s">
        <v>59</v>
      </c>
      <c r="N2776" s="89" cm="1">
        <f t="array" ref="N2776">IF(ISNUMBER(_34_KNMI_Stations[[#This Row],[Etmaal temperatuur °C]]),IF(_34_KNMI_Stations[[#This Row],[Etmaal temperatuur °C]]&lt;stookgrens[],stookgrens[]-_34_KNMI_Stations[[#This Row],[Etmaal temperatuur °C]],0),"")</f>
        <v>15.8</v>
      </c>
      <c r="O2776" s="89">
        <f>_34_KNMI_Stations[[#This Row],[graaddagen]]*_34_KNMI_Stations[[#This Row],[Gewogen factor]]</f>
        <v>17.380000000000003</v>
      </c>
      <c r="P2776" s="89" cm="1">
        <f t="array" ref="P2776">IF(ISNUMBER(_34_KNMI_Stations[[#This Row],[Etmaal temperatuur °C]]),IF(_34_KNMI_Stations[[#This Row],[Etmaal temperatuur °C]]&gt;stookgrens[],_34_KNMI_Stations[[#This Row],[Etmaal temperatuur °C]]-stookgrens[],0),"")</f>
        <v>0</v>
      </c>
    </row>
    <row r="2777" spans="1:16" x14ac:dyDescent="0.25">
      <c r="A2777">
        <v>260</v>
      </c>
      <c r="B2777" s="110">
        <v>45661</v>
      </c>
      <c r="C2777" s="89">
        <v>2.5</v>
      </c>
      <c r="D2777" s="89">
        <v>1.9</v>
      </c>
      <c r="E2777" s="96">
        <v>157</v>
      </c>
      <c r="F2777" s="89">
        <v>1.2</v>
      </c>
      <c r="G2777" s="89">
        <v>1016.6</v>
      </c>
      <c r="H2777">
        <v>0.92</v>
      </c>
      <c r="I2777" t="s">
        <v>7</v>
      </c>
      <c r="J2777">
        <v>1.1000000000000001</v>
      </c>
      <c r="K2777">
        <v>1</v>
      </c>
      <c r="L2777">
        <v>2025</v>
      </c>
      <c r="M2777" t="s">
        <v>59</v>
      </c>
      <c r="N2777" s="89" cm="1">
        <f t="array" ref="N2777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2777" s="89">
        <f>_34_KNMI_Stations[[#This Row],[graaddagen]]*_34_KNMI_Stations[[#This Row],[Gewogen factor]]</f>
        <v>17.710000000000004</v>
      </c>
      <c r="P2777" s="89" cm="1">
        <f t="array" ref="P2777">IF(ISNUMBER(_34_KNMI_Stations[[#This Row],[Etmaal temperatuur °C]]),IF(_34_KNMI_Stations[[#This Row],[Etmaal temperatuur °C]]&gt;stookgrens[],_34_KNMI_Stations[[#This Row],[Etmaal temperatuur °C]]-stookgrens[],0),"")</f>
        <v>0</v>
      </c>
    </row>
    <row r="2778" spans="1:16" x14ac:dyDescent="0.25">
      <c r="A2778">
        <v>260</v>
      </c>
      <c r="B2778" s="110">
        <v>45662</v>
      </c>
      <c r="C2778" s="89">
        <v>5.6</v>
      </c>
      <c r="D2778" s="89">
        <v>5.4</v>
      </c>
      <c r="E2778" s="96">
        <v>45</v>
      </c>
      <c r="F2778" s="89">
        <v>21.3</v>
      </c>
      <c r="G2778" s="89">
        <v>993.7</v>
      </c>
      <c r="H2778">
        <v>0.94</v>
      </c>
      <c r="I2778" t="s">
        <v>7</v>
      </c>
      <c r="J2778">
        <v>1.1000000000000001</v>
      </c>
      <c r="K2778">
        <v>1</v>
      </c>
      <c r="L2778">
        <v>2025</v>
      </c>
      <c r="M2778" t="s">
        <v>59</v>
      </c>
      <c r="N2778" s="89" cm="1">
        <f t="array" ref="N2778">IF(ISNUMBER(_34_KNMI_Stations[[#This Row],[Etmaal temperatuur °C]]),IF(_34_KNMI_Stations[[#This Row],[Etmaal temperatuur °C]]&lt;stookgrens[],stookgrens[]-_34_KNMI_Stations[[#This Row],[Etmaal temperatuur °C]],0),"")</f>
        <v>12.6</v>
      </c>
      <c r="O2778" s="89">
        <f>_34_KNMI_Stations[[#This Row],[graaddagen]]*_34_KNMI_Stations[[#This Row],[Gewogen factor]]</f>
        <v>13.860000000000001</v>
      </c>
      <c r="P2778" s="89" cm="1">
        <f t="array" ref="P2778">IF(ISNUMBER(_34_KNMI_Stations[[#This Row],[Etmaal temperatuur °C]]),IF(_34_KNMI_Stations[[#This Row],[Etmaal temperatuur °C]]&gt;stookgrens[],_34_KNMI_Stations[[#This Row],[Etmaal temperatuur °C]]-stookgrens[],0),"")</f>
        <v>0</v>
      </c>
    </row>
    <row r="2779" spans="1:16" x14ac:dyDescent="0.25">
      <c r="A2779">
        <v>260</v>
      </c>
      <c r="B2779" s="110">
        <v>45663</v>
      </c>
      <c r="C2779" s="89">
        <v>7.7</v>
      </c>
      <c r="D2779" s="89">
        <v>8.6</v>
      </c>
      <c r="E2779" s="96">
        <v>87</v>
      </c>
      <c r="F2779" s="89">
        <v>3.2</v>
      </c>
      <c r="G2779" s="89">
        <v>984.6</v>
      </c>
      <c r="H2779">
        <v>0.82</v>
      </c>
      <c r="I2779" t="s">
        <v>7</v>
      </c>
      <c r="J2779">
        <v>1.1000000000000001</v>
      </c>
      <c r="K2779">
        <v>1</v>
      </c>
      <c r="L2779">
        <v>2025</v>
      </c>
      <c r="M2779" t="s">
        <v>111</v>
      </c>
      <c r="N2779" s="89" cm="1">
        <f t="array" ref="N2779">IF(ISNUMBER(_34_KNMI_Stations[[#This Row],[Etmaal temperatuur °C]]),IF(_34_KNMI_Stations[[#This Row],[Etmaal temperatuur °C]]&lt;stookgrens[],stookgrens[]-_34_KNMI_Stations[[#This Row],[Etmaal temperatuur °C]],0),"")</f>
        <v>9.4</v>
      </c>
      <c r="O2779" s="89">
        <f>_34_KNMI_Stations[[#This Row],[graaddagen]]*_34_KNMI_Stations[[#This Row],[Gewogen factor]]</f>
        <v>10.340000000000002</v>
      </c>
      <c r="P2779" s="89" cm="1">
        <f t="array" ref="P2779">IF(ISNUMBER(_34_KNMI_Stations[[#This Row],[Etmaal temperatuur °C]]),IF(_34_KNMI_Stations[[#This Row],[Etmaal temperatuur °C]]&gt;stookgrens[],_34_KNMI_Stations[[#This Row],[Etmaal temperatuur °C]]-stookgrens[],0),"")</f>
        <v>0</v>
      </c>
    </row>
    <row r="2780" spans="1:16" x14ac:dyDescent="0.25">
      <c r="A2780">
        <v>260</v>
      </c>
      <c r="B2780" s="110">
        <v>45664</v>
      </c>
      <c r="C2780" s="89">
        <v>5.3</v>
      </c>
      <c r="D2780" s="89">
        <v>3.6</v>
      </c>
      <c r="E2780" s="96">
        <v>268</v>
      </c>
      <c r="F2780" s="89">
        <v>1.6</v>
      </c>
      <c r="G2780" s="89">
        <v>997.2</v>
      </c>
      <c r="H2780">
        <v>0.86</v>
      </c>
      <c r="I2780" t="s">
        <v>7</v>
      </c>
      <c r="J2780">
        <v>1.1000000000000001</v>
      </c>
      <c r="K2780">
        <v>1</v>
      </c>
      <c r="L2780">
        <v>2025</v>
      </c>
      <c r="M2780" t="s">
        <v>111</v>
      </c>
      <c r="N2780" s="89" cm="1">
        <f t="array" ref="N2780">IF(ISNUMBER(_34_KNMI_Stations[[#This Row],[Etmaal temperatuur °C]]),IF(_34_KNMI_Stations[[#This Row],[Etmaal temperatuur °C]]&lt;stookgrens[],stookgrens[]-_34_KNMI_Stations[[#This Row],[Etmaal temperatuur °C]],0),"")</f>
        <v>14.4</v>
      </c>
      <c r="O2780" s="89">
        <f>_34_KNMI_Stations[[#This Row],[graaddagen]]*_34_KNMI_Stations[[#This Row],[Gewogen factor]]</f>
        <v>15.840000000000002</v>
      </c>
      <c r="P2780" s="89" cm="1">
        <f t="array" ref="P2780">IF(ISNUMBER(_34_KNMI_Stations[[#This Row],[Etmaal temperatuur °C]]),IF(_34_KNMI_Stations[[#This Row],[Etmaal temperatuur °C]]&gt;stookgrens[],_34_KNMI_Stations[[#This Row],[Etmaal temperatuur °C]]-stookgrens[],0),"")</f>
        <v>0</v>
      </c>
    </row>
    <row r="2781" spans="1:16" x14ac:dyDescent="0.25">
      <c r="A2781">
        <v>260</v>
      </c>
      <c r="B2781" s="110">
        <v>45665</v>
      </c>
      <c r="C2781" s="89">
        <v>2.8</v>
      </c>
      <c r="D2781" s="89">
        <v>2.5</v>
      </c>
      <c r="E2781" s="96">
        <v>292</v>
      </c>
      <c r="F2781" s="89">
        <v>0.1</v>
      </c>
      <c r="G2781" s="89">
        <v>1001.3</v>
      </c>
      <c r="H2781">
        <v>0.87</v>
      </c>
      <c r="I2781" t="s">
        <v>7</v>
      </c>
      <c r="J2781">
        <v>1.1000000000000001</v>
      </c>
      <c r="K2781">
        <v>1</v>
      </c>
      <c r="L2781">
        <v>2025</v>
      </c>
      <c r="M2781" t="s">
        <v>111</v>
      </c>
      <c r="N2781" s="89" cm="1">
        <f t="array" ref="N2781">IF(ISNUMBER(_34_KNMI_Stations[[#This Row],[Etmaal temperatuur °C]]),IF(_34_KNMI_Stations[[#This Row],[Etmaal temperatuur °C]]&lt;stookgrens[],stookgrens[]-_34_KNMI_Stations[[#This Row],[Etmaal temperatuur °C]],0),"")</f>
        <v>15.5</v>
      </c>
      <c r="O2781" s="89">
        <f>_34_KNMI_Stations[[#This Row],[graaddagen]]*_34_KNMI_Stations[[#This Row],[Gewogen factor]]</f>
        <v>17.05</v>
      </c>
      <c r="P2781" s="89" cm="1">
        <f t="array" ref="P2781">IF(ISNUMBER(_34_KNMI_Stations[[#This Row],[Etmaal temperatuur °C]]),IF(_34_KNMI_Stations[[#This Row],[Etmaal temperatuur °C]]&gt;stookgrens[],_34_KNMI_Stations[[#This Row],[Etmaal temperatuur °C]]-stookgrens[],0),"")</f>
        <v>0</v>
      </c>
    </row>
    <row r="2782" spans="1:16" x14ac:dyDescent="0.25">
      <c r="A2782">
        <v>260</v>
      </c>
      <c r="B2782" s="110">
        <v>45666</v>
      </c>
      <c r="C2782" s="89">
        <v>2.4</v>
      </c>
      <c r="D2782" s="89">
        <v>2.1</v>
      </c>
      <c r="E2782" s="96">
        <v>305</v>
      </c>
      <c r="F2782" s="89">
        <v>2.6</v>
      </c>
      <c r="G2782" s="89">
        <v>1004.1</v>
      </c>
      <c r="H2782">
        <v>0.87</v>
      </c>
      <c r="I2782" t="s">
        <v>7</v>
      </c>
      <c r="J2782">
        <v>1.1000000000000001</v>
      </c>
      <c r="K2782">
        <v>1</v>
      </c>
      <c r="L2782">
        <v>2025</v>
      </c>
      <c r="M2782" t="s">
        <v>111</v>
      </c>
      <c r="N2782" s="89" cm="1">
        <f t="array" ref="N2782">IF(ISNUMBER(_34_KNMI_Stations[[#This Row],[Etmaal temperatuur °C]]),IF(_34_KNMI_Stations[[#This Row],[Etmaal temperatuur °C]]&lt;stookgrens[],stookgrens[]-_34_KNMI_Stations[[#This Row],[Etmaal temperatuur °C]],0),"")</f>
        <v>15.9</v>
      </c>
      <c r="O2782" s="89">
        <f>_34_KNMI_Stations[[#This Row],[graaddagen]]*_34_KNMI_Stations[[#This Row],[Gewogen factor]]</f>
        <v>17.490000000000002</v>
      </c>
      <c r="P2782" s="89" cm="1">
        <f t="array" ref="P2782">IF(ISNUMBER(_34_KNMI_Stations[[#This Row],[Etmaal temperatuur °C]]),IF(_34_KNMI_Stations[[#This Row],[Etmaal temperatuur °C]]&gt;stookgrens[],_34_KNMI_Stations[[#This Row],[Etmaal temperatuur °C]]-stookgrens[],0),"")</f>
        <v>0</v>
      </c>
    </row>
    <row r="2783" spans="1:16" x14ac:dyDescent="0.25">
      <c r="A2783">
        <v>260</v>
      </c>
      <c r="B2783" s="110">
        <v>45667</v>
      </c>
      <c r="C2783" s="89">
        <v>2.7</v>
      </c>
      <c r="D2783" s="89">
        <v>2.2000000000000002</v>
      </c>
      <c r="E2783" s="96">
        <v>430</v>
      </c>
      <c r="F2783" s="89">
        <v>2.9</v>
      </c>
      <c r="G2783" s="89">
        <v>1017.7</v>
      </c>
      <c r="H2783">
        <v>0.86</v>
      </c>
      <c r="I2783" t="s">
        <v>7</v>
      </c>
      <c r="J2783">
        <v>1.1000000000000001</v>
      </c>
      <c r="K2783">
        <v>1</v>
      </c>
      <c r="L2783">
        <v>2025</v>
      </c>
      <c r="M2783" t="s">
        <v>111</v>
      </c>
      <c r="N2783" s="89" cm="1">
        <f t="array" ref="N2783">IF(ISNUMBER(_34_KNMI_Stations[[#This Row],[Etmaal temperatuur °C]]),IF(_34_KNMI_Stations[[#This Row],[Etmaal temperatuur °C]]&lt;stookgrens[],stookgrens[]-_34_KNMI_Stations[[#This Row],[Etmaal temperatuur °C]],0),"")</f>
        <v>15.8</v>
      </c>
      <c r="O2783" s="89">
        <f>_34_KNMI_Stations[[#This Row],[graaddagen]]*_34_KNMI_Stations[[#This Row],[Gewogen factor]]</f>
        <v>17.380000000000003</v>
      </c>
      <c r="P2783" s="89" cm="1">
        <f t="array" ref="P2783">IF(ISNUMBER(_34_KNMI_Stations[[#This Row],[Etmaal temperatuur °C]]),IF(_34_KNMI_Stations[[#This Row],[Etmaal temperatuur °C]]&gt;stookgrens[],_34_KNMI_Stations[[#This Row],[Etmaal temperatuur °C]]-stookgrens[],0),"")</f>
        <v>0</v>
      </c>
    </row>
    <row r="2784" spans="1:16" x14ac:dyDescent="0.25">
      <c r="A2784">
        <v>260</v>
      </c>
      <c r="B2784" s="110">
        <v>45668</v>
      </c>
      <c r="C2784" s="89">
        <v>1.5</v>
      </c>
      <c r="D2784" s="89">
        <v>0.5</v>
      </c>
      <c r="E2784" s="96">
        <v>486</v>
      </c>
      <c r="F2784" s="89">
        <v>-0.1</v>
      </c>
      <c r="G2784" s="89">
        <v>1027.7</v>
      </c>
      <c r="H2784">
        <v>0.9</v>
      </c>
      <c r="I2784" t="s">
        <v>7</v>
      </c>
      <c r="J2784">
        <v>1.1000000000000001</v>
      </c>
      <c r="K2784">
        <v>1</v>
      </c>
      <c r="L2784">
        <v>2025</v>
      </c>
      <c r="M2784" t="s">
        <v>111</v>
      </c>
      <c r="N2784" s="89" cm="1">
        <f t="array" ref="N2784">IF(ISNUMBER(_34_KNMI_Stations[[#This Row],[Etmaal temperatuur °C]]),IF(_34_KNMI_Stations[[#This Row],[Etmaal temperatuur °C]]&lt;stookgrens[],stookgrens[]-_34_KNMI_Stations[[#This Row],[Etmaal temperatuur °C]],0),"")</f>
        <v>17.5</v>
      </c>
      <c r="O2784" s="89">
        <f>_34_KNMI_Stations[[#This Row],[graaddagen]]*_34_KNMI_Stations[[#This Row],[Gewogen factor]]</f>
        <v>19.25</v>
      </c>
      <c r="P2784" s="89" cm="1">
        <f t="array" ref="P2784">IF(ISNUMBER(_34_KNMI_Stations[[#This Row],[Etmaal temperatuur °C]]),IF(_34_KNMI_Stations[[#This Row],[Etmaal temperatuur °C]]&gt;stookgrens[],_34_KNMI_Stations[[#This Row],[Etmaal temperatuur °C]]-stookgrens[],0),"")</f>
        <v>0</v>
      </c>
    </row>
    <row r="2785" spans="1:16" x14ac:dyDescent="0.25">
      <c r="A2785">
        <v>260</v>
      </c>
      <c r="B2785" s="110">
        <v>45669</v>
      </c>
      <c r="C2785" s="89">
        <v>1.2</v>
      </c>
      <c r="D2785" s="89">
        <v>1.7</v>
      </c>
      <c r="E2785" s="96">
        <v>254</v>
      </c>
      <c r="F2785" s="89">
        <v>0.1</v>
      </c>
      <c r="G2785" s="89">
        <v>1039.2</v>
      </c>
      <c r="H2785">
        <v>0.89</v>
      </c>
      <c r="I2785" t="s">
        <v>7</v>
      </c>
      <c r="J2785">
        <v>1.1000000000000001</v>
      </c>
      <c r="K2785">
        <v>1</v>
      </c>
      <c r="L2785">
        <v>2025</v>
      </c>
      <c r="M2785" t="s">
        <v>111</v>
      </c>
      <c r="N2785" s="89" cm="1">
        <f t="array" ref="N2785">IF(ISNUMBER(_34_KNMI_Stations[[#This Row],[Etmaal temperatuur °C]]),IF(_34_KNMI_Stations[[#This Row],[Etmaal temperatuur °C]]&lt;stookgrens[],stookgrens[]-_34_KNMI_Stations[[#This Row],[Etmaal temperatuur °C]],0),"")</f>
        <v>16.3</v>
      </c>
      <c r="O2785" s="89">
        <f>_34_KNMI_Stations[[#This Row],[graaddagen]]*_34_KNMI_Stations[[#This Row],[Gewogen factor]]</f>
        <v>17.930000000000003</v>
      </c>
      <c r="P2785" s="89" cm="1">
        <f t="array" ref="P2785">IF(ISNUMBER(_34_KNMI_Stations[[#This Row],[Etmaal temperatuur °C]]),IF(_34_KNMI_Stations[[#This Row],[Etmaal temperatuur °C]]&gt;stookgrens[],_34_KNMI_Stations[[#This Row],[Etmaal temperatuur °C]]-stookgrens[],0),"")</f>
        <v>0</v>
      </c>
    </row>
    <row r="2786" spans="1:16" x14ac:dyDescent="0.25">
      <c r="A2786">
        <v>260</v>
      </c>
      <c r="B2786" s="110">
        <v>45670</v>
      </c>
      <c r="C2786" s="89">
        <v>2.2000000000000002</v>
      </c>
      <c r="D2786" s="89">
        <v>0.5</v>
      </c>
      <c r="E2786" s="96">
        <v>511</v>
      </c>
      <c r="F2786" s="89">
        <v>0</v>
      </c>
      <c r="G2786" s="89">
        <v>1040.7</v>
      </c>
      <c r="H2786">
        <v>0.84</v>
      </c>
      <c r="I2786" t="s">
        <v>7</v>
      </c>
      <c r="J2786">
        <v>1.1000000000000001</v>
      </c>
      <c r="K2786">
        <v>1</v>
      </c>
      <c r="L2786">
        <v>2025</v>
      </c>
      <c r="M2786" t="s">
        <v>112</v>
      </c>
      <c r="N2786" s="89" cm="1">
        <f t="array" ref="N2786">IF(ISNUMBER(_34_KNMI_Stations[[#This Row],[Etmaal temperatuur °C]]),IF(_34_KNMI_Stations[[#This Row],[Etmaal temperatuur °C]]&lt;stookgrens[],stookgrens[]-_34_KNMI_Stations[[#This Row],[Etmaal temperatuur °C]],0),"")</f>
        <v>17.5</v>
      </c>
      <c r="O2786" s="89">
        <f>_34_KNMI_Stations[[#This Row],[graaddagen]]*_34_KNMI_Stations[[#This Row],[Gewogen factor]]</f>
        <v>19.25</v>
      </c>
      <c r="P2786" s="89" cm="1">
        <f t="array" ref="P2786">IF(ISNUMBER(_34_KNMI_Stations[[#This Row],[Etmaal temperatuur °C]]),IF(_34_KNMI_Stations[[#This Row],[Etmaal temperatuur °C]]&gt;stookgrens[],_34_KNMI_Stations[[#This Row],[Etmaal temperatuur °C]]-stookgrens[],0),"")</f>
        <v>0</v>
      </c>
    </row>
    <row r="2787" spans="1:16" x14ac:dyDescent="0.25">
      <c r="A2787">
        <v>260</v>
      </c>
      <c r="B2787" s="110">
        <v>45671</v>
      </c>
      <c r="C2787" s="89">
        <v>3.1</v>
      </c>
      <c r="D2787" s="89">
        <v>2.8</v>
      </c>
      <c r="E2787" s="96">
        <v>287</v>
      </c>
      <c r="F2787" s="89">
        <v>0.1</v>
      </c>
      <c r="G2787" s="89">
        <v>1034</v>
      </c>
      <c r="H2787">
        <v>0.87</v>
      </c>
      <c r="I2787" t="s">
        <v>7</v>
      </c>
      <c r="J2787">
        <v>1.1000000000000001</v>
      </c>
      <c r="K2787">
        <v>1</v>
      </c>
      <c r="L2787">
        <v>2025</v>
      </c>
      <c r="M2787" t="s">
        <v>112</v>
      </c>
      <c r="N2787" s="89" cm="1">
        <f t="array" ref="N2787">IF(ISNUMBER(_34_KNMI_Stations[[#This Row],[Etmaal temperatuur °C]]),IF(_34_KNMI_Stations[[#This Row],[Etmaal temperatuur °C]]&lt;stookgrens[],stookgrens[]-_34_KNMI_Stations[[#This Row],[Etmaal temperatuur °C]],0),"")</f>
        <v>15.2</v>
      </c>
      <c r="O2787" s="89">
        <f>_34_KNMI_Stations[[#This Row],[graaddagen]]*_34_KNMI_Stations[[#This Row],[Gewogen factor]]</f>
        <v>16.72</v>
      </c>
      <c r="P2787" s="89" cm="1">
        <f t="array" ref="P2787">IF(ISNUMBER(_34_KNMI_Stations[[#This Row],[Etmaal temperatuur °C]]),IF(_34_KNMI_Stations[[#This Row],[Etmaal temperatuur °C]]&gt;stookgrens[],_34_KNMI_Stations[[#This Row],[Etmaal temperatuur °C]]-stookgrens[],0),"")</f>
        <v>0</v>
      </c>
    </row>
    <row r="2788" spans="1:16" x14ac:dyDescent="0.25">
      <c r="A2788">
        <v>260</v>
      </c>
      <c r="B2788" s="110">
        <v>45672</v>
      </c>
      <c r="C2788" s="89">
        <v>1.2</v>
      </c>
      <c r="D2788" s="89">
        <v>6.6</v>
      </c>
      <c r="E2788" s="96">
        <v>135</v>
      </c>
      <c r="F2788" s="89">
        <v>0</v>
      </c>
      <c r="G2788" s="89">
        <v>1033.8</v>
      </c>
      <c r="H2788">
        <v>1</v>
      </c>
      <c r="I2788" t="s">
        <v>7</v>
      </c>
      <c r="J2788">
        <v>1.1000000000000001</v>
      </c>
      <c r="K2788">
        <v>1</v>
      </c>
      <c r="L2788">
        <v>2025</v>
      </c>
      <c r="M2788" t="s">
        <v>112</v>
      </c>
      <c r="N2788" s="89" cm="1">
        <f t="array" ref="N2788">IF(ISNUMBER(_34_KNMI_Stations[[#This Row],[Etmaal temperatuur °C]]),IF(_34_KNMI_Stations[[#This Row],[Etmaal temperatuur °C]]&lt;stookgrens[],stookgrens[]-_34_KNMI_Stations[[#This Row],[Etmaal temperatuur °C]],0),"")</f>
        <v>11.4</v>
      </c>
      <c r="O2788" s="89">
        <f>_34_KNMI_Stations[[#This Row],[graaddagen]]*_34_KNMI_Stations[[#This Row],[Gewogen factor]]</f>
        <v>12.540000000000001</v>
      </c>
      <c r="P2788" s="89" cm="1">
        <f t="array" ref="P2788">IF(ISNUMBER(_34_KNMI_Stations[[#This Row],[Etmaal temperatuur °C]]),IF(_34_KNMI_Stations[[#This Row],[Etmaal temperatuur °C]]&gt;stookgrens[],_34_KNMI_Stations[[#This Row],[Etmaal temperatuur °C]]-stookgrens[],0),"")</f>
        <v>0</v>
      </c>
    </row>
    <row r="2789" spans="1:16" x14ac:dyDescent="0.25">
      <c r="A2789">
        <v>260</v>
      </c>
      <c r="B2789" s="110">
        <v>45673</v>
      </c>
      <c r="C2789" s="89">
        <v>2.7</v>
      </c>
      <c r="D2789" s="89">
        <v>3.4</v>
      </c>
      <c r="E2789" s="96">
        <v>91</v>
      </c>
      <c r="F2789" s="89">
        <v>0</v>
      </c>
      <c r="G2789" s="89">
        <v>1036.7</v>
      </c>
      <c r="H2789">
        <v>0.99</v>
      </c>
      <c r="I2789" t="s">
        <v>7</v>
      </c>
      <c r="J2789">
        <v>1.1000000000000001</v>
      </c>
      <c r="K2789">
        <v>1</v>
      </c>
      <c r="L2789">
        <v>2025</v>
      </c>
      <c r="M2789" t="s">
        <v>112</v>
      </c>
      <c r="N2789" s="89" cm="1">
        <f t="array" ref="N2789">IF(ISNUMBER(_34_KNMI_Stations[[#This Row],[Etmaal temperatuur °C]]),IF(_34_KNMI_Stations[[#This Row],[Etmaal temperatuur °C]]&lt;stookgrens[],stookgrens[]-_34_KNMI_Stations[[#This Row],[Etmaal temperatuur °C]],0),"")</f>
        <v>14.6</v>
      </c>
      <c r="O2789" s="89">
        <f>_34_KNMI_Stations[[#This Row],[graaddagen]]*_34_KNMI_Stations[[#This Row],[Gewogen factor]]</f>
        <v>16.060000000000002</v>
      </c>
      <c r="P2789" s="89" cm="1">
        <f t="array" ref="P2789">IF(ISNUMBER(_34_KNMI_Stations[[#This Row],[Etmaal temperatuur °C]]),IF(_34_KNMI_Stations[[#This Row],[Etmaal temperatuur °C]]&gt;stookgrens[],_34_KNMI_Stations[[#This Row],[Etmaal temperatuur °C]]-stookgrens[],0),"")</f>
        <v>0</v>
      </c>
    </row>
    <row r="2790" spans="1:16" x14ac:dyDescent="0.25">
      <c r="A2790">
        <v>260</v>
      </c>
      <c r="B2790" s="110">
        <v>45674</v>
      </c>
      <c r="C2790" s="89">
        <v>1.9</v>
      </c>
      <c r="D2790" s="89">
        <v>0.1</v>
      </c>
      <c r="E2790" s="96">
        <v>126</v>
      </c>
      <c r="F2790" s="89">
        <v>-0.1</v>
      </c>
      <c r="G2790" s="89">
        <v>1037.3</v>
      </c>
      <c r="H2790">
        <v>0.99</v>
      </c>
      <c r="I2790" t="s">
        <v>7</v>
      </c>
      <c r="J2790">
        <v>1.1000000000000001</v>
      </c>
      <c r="K2790">
        <v>1</v>
      </c>
      <c r="L2790">
        <v>2025</v>
      </c>
      <c r="M2790" t="s">
        <v>112</v>
      </c>
      <c r="N2790" s="89" cm="1">
        <f t="array" ref="N2790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2790" s="89">
        <f>_34_KNMI_Stations[[#This Row],[graaddagen]]*_34_KNMI_Stations[[#This Row],[Gewogen factor]]</f>
        <v>19.690000000000001</v>
      </c>
      <c r="P2790" s="89" cm="1">
        <f t="array" ref="P2790">IF(ISNUMBER(_34_KNMI_Stations[[#This Row],[Etmaal temperatuur °C]]),IF(_34_KNMI_Stations[[#This Row],[Etmaal temperatuur °C]]&gt;stookgrens[],_34_KNMI_Stations[[#This Row],[Etmaal temperatuur °C]]-stookgrens[],0),"")</f>
        <v>0</v>
      </c>
    </row>
    <row r="2791" spans="1:16" x14ac:dyDescent="0.25">
      <c r="A2791">
        <v>260</v>
      </c>
      <c r="B2791" s="110">
        <v>45675</v>
      </c>
      <c r="C2791" s="89">
        <v>2</v>
      </c>
      <c r="D2791" s="89">
        <v>-1.3</v>
      </c>
      <c r="E2791" s="96">
        <v>155</v>
      </c>
      <c r="F2791" s="89">
        <v>-0.1</v>
      </c>
      <c r="G2791" s="89">
        <v>1031.3</v>
      </c>
      <c r="H2791">
        <v>0.98</v>
      </c>
      <c r="I2791" t="s">
        <v>7</v>
      </c>
      <c r="J2791">
        <v>1.1000000000000001</v>
      </c>
      <c r="K2791">
        <v>1</v>
      </c>
      <c r="L2791">
        <v>2025</v>
      </c>
      <c r="M2791" t="s">
        <v>112</v>
      </c>
      <c r="N2791" s="89" cm="1">
        <f t="array" ref="N2791">IF(ISNUMBER(_34_KNMI_Stations[[#This Row],[Etmaal temperatuur °C]]),IF(_34_KNMI_Stations[[#This Row],[Etmaal temperatuur °C]]&lt;stookgrens[],stookgrens[]-_34_KNMI_Stations[[#This Row],[Etmaal temperatuur °C]],0),"")</f>
        <v>19.3</v>
      </c>
      <c r="O2791" s="89">
        <f>_34_KNMI_Stations[[#This Row],[graaddagen]]*_34_KNMI_Stations[[#This Row],[Gewogen factor]]</f>
        <v>21.230000000000004</v>
      </c>
      <c r="P2791" s="89" cm="1">
        <f t="array" ref="P2791">IF(ISNUMBER(_34_KNMI_Stations[[#This Row],[Etmaal temperatuur °C]]),IF(_34_KNMI_Stations[[#This Row],[Etmaal temperatuur °C]]&gt;stookgrens[],_34_KNMI_Stations[[#This Row],[Etmaal temperatuur °C]]-stookgrens[],0),"")</f>
        <v>0</v>
      </c>
    </row>
    <row r="2792" spans="1:16" x14ac:dyDescent="0.25">
      <c r="A2792">
        <v>260</v>
      </c>
      <c r="B2792" s="110">
        <v>45676</v>
      </c>
      <c r="C2792" s="89">
        <v>1.5</v>
      </c>
      <c r="D2792" s="89">
        <v>-1</v>
      </c>
      <c r="E2792" s="96">
        <v>83</v>
      </c>
      <c r="F2792" s="89">
        <v>0</v>
      </c>
      <c r="G2792" s="89">
        <v>1023.2</v>
      </c>
      <c r="H2792">
        <v>0.97</v>
      </c>
      <c r="I2792" t="s">
        <v>7</v>
      </c>
      <c r="J2792">
        <v>1.1000000000000001</v>
      </c>
      <c r="K2792">
        <v>1</v>
      </c>
      <c r="L2792">
        <v>2025</v>
      </c>
      <c r="M2792" t="s">
        <v>112</v>
      </c>
      <c r="N2792" s="89" cm="1">
        <f t="array" ref="N2792">IF(ISNUMBER(_34_KNMI_Stations[[#This Row],[Etmaal temperatuur °C]]),IF(_34_KNMI_Stations[[#This Row],[Etmaal temperatuur °C]]&lt;stookgrens[],stookgrens[]-_34_KNMI_Stations[[#This Row],[Etmaal temperatuur °C]],0),"")</f>
        <v>19</v>
      </c>
      <c r="O2792" s="89">
        <f>_34_KNMI_Stations[[#This Row],[graaddagen]]*_34_KNMI_Stations[[#This Row],[Gewogen factor]]</f>
        <v>20.900000000000002</v>
      </c>
      <c r="P2792" s="89" cm="1">
        <f t="array" ref="P2792">IF(ISNUMBER(_34_KNMI_Stations[[#This Row],[Etmaal temperatuur °C]]),IF(_34_KNMI_Stations[[#This Row],[Etmaal temperatuur °C]]&gt;stookgrens[],_34_KNMI_Stations[[#This Row],[Etmaal temperatuur °C]]-stookgrens[],0),"")</f>
        <v>0</v>
      </c>
    </row>
    <row r="2793" spans="1:16" x14ac:dyDescent="0.25">
      <c r="A2793">
        <v>260</v>
      </c>
      <c r="B2793" s="110">
        <v>45677</v>
      </c>
      <c r="C2793" s="89">
        <v>2.4</v>
      </c>
      <c r="D2793" s="89">
        <v>-0.3</v>
      </c>
      <c r="E2793" s="96">
        <v>78</v>
      </c>
      <c r="F2793" s="89">
        <v>-0.1</v>
      </c>
      <c r="G2793" s="89">
        <v>1019.5</v>
      </c>
      <c r="H2793">
        <v>0.95</v>
      </c>
      <c r="I2793" t="s">
        <v>7</v>
      </c>
      <c r="J2793">
        <v>1.1000000000000001</v>
      </c>
      <c r="K2793">
        <v>1</v>
      </c>
      <c r="L2793">
        <v>2025</v>
      </c>
      <c r="M2793" t="s">
        <v>113</v>
      </c>
      <c r="N2793" s="89" cm="1">
        <f t="array" ref="N2793">IF(ISNUMBER(_34_KNMI_Stations[[#This Row],[Etmaal temperatuur °C]]),IF(_34_KNMI_Stations[[#This Row],[Etmaal temperatuur °C]]&lt;stookgrens[],stookgrens[]-_34_KNMI_Stations[[#This Row],[Etmaal temperatuur °C]],0),"")</f>
        <v>18.3</v>
      </c>
      <c r="O2793" s="89">
        <f>_34_KNMI_Stations[[#This Row],[graaddagen]]*_34_KNMI_Stations[[#This Row],[Gewogen factor]]</f>
        <v>20.130000000000003</v>
      </c>
      <c r="P2793" s="89" cm="1">
        <f t="array" ref="P2793">IF(ISNUMBER(_34_KNMI_Stations[[#This Row],[Etmaal temperatuur °C]]),IF(_34_KNMI_Stations[[#This Row],[Etmaal temperatuur °C]]&gt;stookgrens[],_34_KNMI_Stations[[#This Row],[Etmaal temperatuur °C]]-stookgrens[],0),"")</f>
        <v>0</v>
      </c>
    </row>
    <row r="2794" spans="1:16" x14ac:dyDescent="0.25">
      <c r="A2794">
        <v>260</v>
      </c>
      <c r="B2794" s="110">
        <v>45678</v>
      </c>
      <c r="C2794" s="89">
        <v>3</v>
      </c>
      <c r="D2794" s="89">
        <v>-0.5</v>
      </c>
      <c r="E2794" s="96">
        <v>129</v>
      </c>
      <c r="F2794" s="89">
        <v>0</v>
      </c>
      <c r="G2794" s="89">
        <v>1015.8</v>
      </c>
      <c r="H2794">
        <v>0.98</v>
      </c>
      <c r="I2794" t="s">
        <v>7</v>
      </c>
      <c r="J2794">
        <v>1.1000000000000001</v>
      </c>
      <c r="K2794">
        <v>1</v>
      </c>
      <c r="L2794">
        <v>2025</v>
      </c>
      <c r="M2794" t="s">
        <v>113</v>
      </c>
      <c r="N2794" s="89" cm="1">
        <f t="array" ref="N2794">IF(ISNUMBER(_34_KNMI_Stations[[#This Row],[Etmaal temperatuur °C]]),IF(_34_KNMI_Stations[[#This Row],[Etmaal temperatuur °C]]&lt;stookgrens[],stookgrens[]-_34_KNMI_Stations[[#This Row],[Etmaal temperatuur °C]],0),"")</f>
        <v>18.5</v>
      </c>
      <c r="O2794" s="89">
        <f>_34_KNMI_Stations[[#This Row],[graaddagen]]*_34_KNMI_Stations[[#This Row],[Gewogen factor]]</f>
        <v>20.350000000000001</v>
      </c>
      <c r="P2794" s="89" cm="1">
        <f t="array" ref="P2794">IF(ISNUMBER(_34_KNMI_Stations[[#This Row],[Etmaal temperatuur °C]]),IF(_34_KNMI_Stations[[#This Row],[Etmaal temperatuur °C]]&gt;stookgrens[],_34_KNMI_Stations[[#This Row],[Etmaal temperatuur °C]]-stookgrens[],0),"")</f>
        <v>0</v>
      </c>
    </row>
    <row r="2795" spans="1:16" x14ac:dyDescent="0.25">
      <c r="A2795">
        <v>260</v>
      </c>
      <c r="B2795" s="110">
        <v>45679</v>
      </c>
      <c r="C2795" s="89">
        <v>2.4</v>
      </c>
      <c r="D2795" s="89">
        <v>2.1</v>
      </c>
      <c r="E2795" s="96">
        <v>146</v>
      </c>
      <c r="F2795" s="89">
        <v>6.5</v>
      </c>
      <c r="G2795" s="89">
        <v>1003.8</v>
      </c>
      <c r="H2795">
        <v>0.94</v>
      </c>
      <c r="I2795" t="s">
        <v>7</v>
      </c>
      <c r="J2795">
        <v>1.1000000000000001</v>
      </c>
      <c r="K2795">
        <v>1</v>
      </c>
      <c r="L2795">
        <v>2025</v>
      </c>
      <c r="M2795" t="s">
        <v>113</v>
      </c>
      <c r="N2795" s="89" cm="1">
        <f t="array" ref="N2795">IF(ISNUMBER(_34_KNMI_Stations[[#This Row],[Etmaal temperatuur °C]]),IF(_34_KNMI_Stations[[#This Row],[Etmaal temperatuur °C]]&lt;stookgrens[],stookgrens[]-_34_KNMI_Stations[[#This Row],[Etmaal temperatuur °C]],0),"")</f>
        <v>15.9</v>
      </c>
      <c r="O2795" s="89">
        <f>_34_KNMI_Stations[[#This Row],[graaddagen]]*_34_KNMI_Stations[[#This Row],[Gewogen factor]]</f>
        <v>17.490000000000002</v>
      </c>
      <c r="P2795" s="89" cm="1">
        <f t="array" ref="P2795">IF(ISNUMBER(_34_KNMI_Stations[[#This Row],[Etmaal temperatuur °C]]),IF(_34_KNMI_Stations[[#This Row],[Etmaal temperatuur °C]]&gt;stookgrens[],_34_KNMI_Stations[[#This Row],[Etmaal temperatuur °C]]-stookgrens[],0),"")</f>
        <v>0</v>
      </c>
    </row>
    <row r="2796" spans="1:16" x14ac:dyDescent="0.25">
      <c r="A2796">
        <v>260</v>
      </c>
      <c r="B2796" s="110">
        <v>45680</v>
      </c>
      <c r="C2796" s="89">
        <v>4.5</v>
      </c>
      <c r="D2796" s="89">
        <v>5.5</v>
      </c>
      <c r="E2796" s="96">
        <v>254</v>
      </c>
      <c r="F2796" s="89">
        <v>4.2</v>
      </c>
      <c r="G2796" s="89">
        <v>1003</v>
      </c>
      <c r="H2796">
        <v>0.87</v>
      </c>
      <c r="I2796" t="s">
        <v>7</v>
      </c>
      <c r="J2796">
        <v>1.1000000000000001</v>
      </c>
      <c r="K2796">
        <v>1</v>
      </c>
      <c r="L2796">
        <v>2025</v>
      </c>
      <c r="M2796" t="s">
        <v>113</v>
      </c>
      <c r="N2796" s="89" cm="1">
        <f t="array" ref="N2796">IF(ISNUMBER(_34_KNMI_Stations[[#This Row],[Etmaal temperatuur °C]]),IF(_34_KNMI_Stations[[#This Row],[Etmaal temperatuur °C]]&lt;stookgrens[],stookgrens[]-_34_KNMI_Stations[[#This Row],[Etmaal temperatuur °C]],0),"")</f>
        <v>12.5</v>
      </c>
      <c r="O2796" s="89">
        <f>_34_KNMI_Stations[[#This Row],[graaddagen]]*_34_KNMI_Stations[[#This Row],[Gewogen factor]]</f>
        <v>13.750000000000002</v>
      </c>
      <c r="P2796" s="89" cm="1">
        <f t="array" ref="P2796">IF(ISNUMBER(_34_KNMI_Stations[[#This Row],[Etmaal temperatuur °C]]),IF(_34_KNMI_Stations[[#This Row],[Etmaal temperatuur °C]]&gt;stookgrens[],_34_KNMI_Stations[[#This Row],[Etmaal temperatuur °C]]-stookgrens[],0),"")</f>
        <v>0</v>
      </c>
    </row>
    <row r="2797" spans="1:16" x14ac:dyDescent="0.25">
      <c r="A2797">
        <v>260</v>
      </c>
      <c r="B2797" s="110">
        <v>45681</v>
      </c>
      <c r="C2797" s="89">
        <v>5.5</v>
      </c>
      <c r="D2797" s="89">
        <v>7.6</v>
      </c>
      <c r="E2797" s="96">
        <v>88</v>
      </c>
      <c r="F2797" s="89">
        <v>3</v>
      </c>
      <c r="G2797" s="89">
        <v>1000.9</v>
      </c>
      <c r="H2797">
        <v>0.88</v>
      </c>
      <c r="I2797" t="s">
        <v>7</v>
      </c>
      <c r="J2797">
        <v>1.1000000000000001</v>
      </c>
      <c r="K2797">
        <v>1</v>
      </c>
      <c r="L2797">
        <v>2025</v>
      </c>
      <c r="M2797" t="s">
        <v>113</v>
      </c>
      <c r="N2797" s="89" cm="1">
        <f t="array" ref="N2797">IF(ISNUMBER(_34_KNMI_Stations[[#This Row],[Etmaal temperatuur °C]]),IF(_34_KNMI_Stations[[#This Row],[Etmaal temperatuur °C]]&lt;stookgrens[],stookgrens[]-_34_KNMI_Stations[[#This Row],[Etmaal temperatuur °C]],0),"")</f>
        <v>10.4</v>
      </c>
      <c r="O2797" s="89">
        <f>_34_KNMI_Stations[[#This Row],[graaddagen]]*_34_KNMI_Stations[[#This Row],[Gewogen factor]]</f>
        <v>11.440000000000001</v>
      </c>
      <c r="P2797" s="89" cm="1">
        <f t="array" ref="P2797">IF(ISNUMBER(_34_KNMI_Stations[[#This Row],[Etmaal temperatuur °C]]),IF(_34_KNMI_Stations[[#This Row],[Etmaal temperatuur °C]]&gt;stookgrens[],_34_KNMI_Stations[[#This Row],[Etmaal temperatuur °C]]-stookgrens[],0),"")</f>
        <v>0</v>
      </c>
    </row>
    <row r="2798" spans="1:16" x14ac:dyDescent="0.25">
      <c r="A2798">
        <v>260</v>
      </c>
      <c r="B2798" s="110">
        <v>45682</v>
      </c>
      <c r="C2798" s="89">
        <v>1.9</v>
      </c>
      <c r="D2798" s="89">
        <v>5</v>
      </c>
      <c r="E2798" s="96">
        <v>186</v>
      </c>
      <c r="F2798" s="89">
        <v>4.2</v>
      </c>
      <c r="G2798" s="89">
        <v>1004.4</v>
      </c>
      <c r="H2798">
        <v>0.94</v>
      </c>
      <c r="I2798" t="s">
        <v>7</v>
      </c>
      <c r="J2798">
        <v>1.1000000000000001</v>
      </c>
      <c r="K2798">
        <v>1</v>
      </c>
      <c r="L2798">
        <v>2025</v>
      </c>
      <c r="M2798" t="s">
        <v>113</v>
      </c>
      <c r="N2798" s="89" cm="1">
        <f t="array" ref="N2798">IF(ISNUMBER(_34_KNMI_Stations[[#This Row],[Etmaal temperatuur °C]]),IF(_34_KNMI_Stations[[#This Row],[Etmaal temperatuur °C]]&lt;stookgrens[],stookgrens[]-_34_KNMI_Stations[[#This Row],[Etmaal temperatuur °C]],0),"")</f>
        <v>13</v>
      </c>
      <c r="O2798" s="89">
        <f>_34_KNMI_Stations[[#This Row],[graaddagen]]*_34_KNMI_Stations[[#This Row],[Gewogen factor]]</f>
        <v>14.3</v>
      </c>
      <c r="P2798" s="89" cm="1">
        <f t="array" ref="P2798">IF(ISNUMBER(_34_KNMI_Stations[[#This Row],[Etmaal temperatuur °C]]),IF(_34_KNMI_Stations[[#This Row],[Etmaal temperatuur °C]]&gt;stookgrens[],_34_KNMI_Stations[[#This Row],[Etmaal temperatuur °C]]-stookgrens[],0),"")</f>
        <v>0</v>
      </c>
    </row>
    <row r="2799" spans="1:16" x14ac:dyDescent="0.25">
      <c r="A2799">
        <v>260</v>
      </c>
      <c r="B2799" s="110">
        <v>45683</v>
      </c>
      <c r="C2799" s="89">
        <v>4.0999999999999996</v>
      </c>
      <c r="D2799" s="89">
        <v>3.8</v>
      </c>
      <c r="E2799" s="96">
        <v>526</v>
      </c>
      <c r="F2799" s="89">
        <v>2.1</v>
      </c>
      <c r="G2799" s="89">
        <v>1002.7</v>
      </c>
      <c r="H2799">
        <v>0.87</v>
      </c>
      <c r="I2799" t="s">
        <v>7</v>
      </c>
      <c r="J2799">
        <v>1.1000000000000001</v>
      </c>
      <c r="K2799">
        <v>1</v>
      </c>
      <c r="L2799">
        <v>2025</v>
      </c>
      <c r="M2799" t="s">
        <v>113</v>
      </c>
      <c r="N2799" s="89" cm="1">
        <f t="array" ref="N2799">IF(ISNUMBER(_34_KNMI_Stations[[#This Row],[Etmaal temperatuur °C]]),IF(_34_KNMI_Stations[[#This Row],[Etmaal temperatuur °C]]&lt;stookgrens[],stookgrens[]-_34_KNMI_Stations[[#This Row],[Etmaal temperatuur °C]],0),"")</f>
        <v>14.2</v>
      </c>
      <c r="O2799" s="89">
        <f>_34_KNMI_Stations[[#This Row],[graaddagen]]*_34_KNMI_Stations[[#This Row],[Gewogen factor]]</f>
        <v>15.620000000000001</v>
      </c>
      <c r="P2799" s="89" cm="1">
        <f t="array" ref="P2799">IF(ISNUMBER(_34_KNMI_Stations[[#This Row],[Etmaal temperatuur °C]]),IF(_34_KNMI_Stations[[#This Row],[Etmaal temperatuur °C]]&gt;stookgrens[],_34_KNMI_Stations[[#This Row],[Etmaal temperatuur °C]]-stookgrens[],0),"")</f>
        <v>0</v>
      </c>
    </row>
    <row r="2800" spans="1:16" x14ac:dyDescent="0.25">
      <c r="A2800">
        <v>260</v>
      </c>
      <c r="B2800" s="110">
        <v>45684</v>
      </c>
      <c r="C2800" s="89">
        <v>6</v>
      </c>
      <c r="D2800" s="89">
        <v>9.1</v>
      </c>
      <c r="E2800" s="96">
        <v>555</v>
      </c>
      <c r="F2800" s="89">
        <v>5</v>
      </c>
      <c r="G2800" s="89">
        <v>988.4</v>
      </c>
      <c r="H2800">
        <v>0.76</v>
      </c>
      <c r="I2800" t="s">
        <v>7</v>
      </c>
      <c r="J2800">
        <v>1.1000000000000001</v>
      </c>
      <c r="K2800">
        <v>1</v>
      </c>
      <c r="L2800">
        <v>2025</v>
      </c>
      <c r="M2800" t="s">
        <v>114</v>
      </c>
      <c r="N2800" s="89" cm="1">
        <f t="array" ref="N2800">IF(ISNUMBER(_34_KNMI_Stations[[#This Row],[Etmaal temperatuur °C]]),IF(_34_KNMI_Stations[[#This Row],[Etmaal temperatuur °C]]&lt;stookgrens[],stookgrens[]-_34_KNMI_Stations[[#This Row],[Etmaal temperatuur °C]],0),"")</f>
        <v>8.9</v>
      </c>
      <c r="O2800" s="89">
        <f>_34_KNMI_Stations[[#This Row],[graaddagen]]*_34_KNMI_Stations[[#This Row],[Gewogen factor]]</f>
        <v>9.7900000000000009</v>
      </c>
      <c r="P2800" s="89" cm="1">
        <f t="array" ref="P2800">IF(ISNUMBER(_34_KNMI_Stations[[#This Row],[Etmaal temperatuur °C]]),IF(_34_KNMI_Stations[[#This Row],[Etmaal temperatuur °C]]&gt;stookgrens[],_34_KNMI_Stations[[#This Row],[Etmaal temperatuur °C]]-stookgrens[],0),"")</f>
        <v>0</v>
      </c>
    </row>
    <row r="2801" spans="1:16" x14ac:dyDescent="0.25">
      <c r="A2801">
        <v>260</v>
      </c>
      <c r="B2801" s="110">
        <v>45685</v>
      </c>
      <c r="C2801" s="89">
        <v>5.3</v>
      </c>
      <c r="D2801" s="89">
        <v>7.9</v>
      </c>
      <c r="E2801" s="96">
        <v>182</v>
      </c>
      <c r="F2801" s="89">
        <v>2.4</v>
      </c>
      <c r="G2801" s="89">
        <v>989.7</v>
      </c>
      <c r="H2801">
        <v>0.81</v>
      </c>
      <c r="I2801" t="s">
        <v>7</v>
      </c>
      <c r="J2801">
        <v>1.1000000000000001</v>
      </c>
      <c r="K2801">
        <v>1</v>
      </c>
      <c r="L2801">
        <v>2025</v>
      </c>
      <c r="M2801" t="s">
        <v>114</v>
      </c>
      <c r="N2801" s="89" cm="1">
        <f t="array" ref="N2801">IF(ISNUMBER(_34_KNMI_Stations[[#This Row],[Etmaal temperatuur °C]]),IF(_34_KNMI_Stations[[#This Row],[Etmaal temperatuur °C]]&lt;stookgrens[],stookgrens[]-_34_KNMI_Stations[[#This Row],[Etmaal temperatuur °C]],0),"")</f>
        <v>10.1</v>
      </c>
      <c r="O2801" s="89">
        <f>_34_KNMI_Stations[[#This Row],[graaddagen]]*_34_KNMI_Stations[[#This Row],[Gewogen factor]]</f>
        <v>11.110000000000001</v>
      </c>
      <c r="P2801" s="89" cm="1">
        <f t="array" ref="P2801">IF(ISNUMBER(_34_KNMI_Stations[[#This Row],[Etmaal temperatuur °C]]),IF(_34_KNMI_Stations[[#This Row],[Etmaal temperatuur °C]]&gt;stookgrens[],_34_KNMI_Stations[[#This Row],[Etmaal temperatuur °C]]-stookgrens[],0),"")</f>
        <v>0</v>
      </c>
    </row>
    <row r="2802" spans="1:16" x14ac:dyDescent="0.25">
      <c r="A2802">
        <v>260</v>
      </c>
      <c r="B2802" s="110">
        <v>45686</v>
      </c>
      <c r="C2802" s="89">
        <v>4.0999999999999996</v>
      </c>
      <c r="D2802" s="89">
        <v>7.2</v>
      </c>
      <c r="E2802" s="96">
        <v>183</v>
      </c>
      <c r="F2802" s="89">
        <v>4.9000000000000004</v>
      </c>
      <c r="G2802" s="89">
        <v>1002.1</v>
      </c>
      <c r="H2802">
        <v>0.86</v>
      </c>
      <c r="I2802" t="s">
        <v>7</v>
      </c>
      <c r="J2802">
        <v>1.1000000000000001</v>
      </c>
      <c r="K2802">
        <v>1</v>
      </c>
      <c r="L2802">
        <v>2025</v>
      </c>
      <c r="M2802" t="s">
        <v>114</v>
      </c>
      <c r="N2802" s="89" cm="1">
        <f t="array" ref="N2802">IF(ISNUMBER(_34_KNMI_Stations[[#This Row],[Etmaal temperatuur °C]]),IF(_34_KNMI_Stations[[#This Row],[Etmaal temperatuur °C]]&lt;stookgrens[],stookgrens[]-_34_KNMI_Stations[[#This Row],[Etmaal temperatuur °C]],0),"")</f>
        <v>10.8</v>
      </c>
      <c r="O2802" s="89">
        <f>_34_KNMI_Stations[[#This Row],[graaddagen]]*_34_KNMI_Stations[[#This Row],[Gewogen factor]]</f>
        <v>11.880000000000003</v>
      </c>
      <c r="P2802" s="89" cm="1">
        <f t="array" ref="P2802">IF(ISNUMBER(_34_KNMI_Stations[[#This Row],[Etmaal temperatuur °C]]),IF(_34_KNMI_Stations[[#This Row],[Etmaal temperatuur °C]]&gt;stookgrens[],_34_KNMI_Stations[[#This Row],[Etmaal temperatuur °C]]-stookgrens[],0),"")</f>
        <v>0</v>
      </c>
    </row>
    <row r="2803" spans="1:16" x14ac:dyDescent="0.25">
      <c r="A2803">
        <v>260</v>
      </c>
      <c r="B2803" s="110">
        <v>45687</v>
      </c>
      <c r="C2803" s="89">
        <v>1.7</v>
      </c>
      <c r="D2803" s="89">
        <v>5.2</v>
      </c>
      <c r="E2803" s="96">
        <v>223</v>
      </c>
      <c r="F2803" s="89">
        <v>1.6</v>
      </c>
      <c r="G2803" s="89">
        <v>1016.5</v>
      </c>
      <c r="H2803">
        <v>0.88</v>
      </c>
      <c r="I2803" t="s">
        <v>7</v>
      </c>
      <c r="J2803">
        <v>1.1000000000000001</v>
      </c>
      <c r="K2803">
        <v>1</v>
      </c>
      <c r="L2803">
        <v>2025</v>
      </c>
      <c r="M2803" t="s">
        <v>114</v>
      </c>
      <c r="N2803" s="89" cm="1">
        <f t="array" ref="N2803">IF(ISNUMBER(_34_KNMI_Stations[[#This Row],[Etmaal temperatuur °C]]),IF(_34_KNMI_Stations[[#This Row],[Etmaal temperatuur °C]]&lt;stookgrens[],stookgrens[]-_34_KNMI_Stations[[#This Row],[Etmaal temperatuur °C]],0),"")</f>
        <v>12.8</v>
      </c>
      <c r="O2803" s="89">
        <f>_34_KNMI_Stations[[#This Row],[graaddagen]]*_34_KNMI_Stations[[#This Row],[Gewogen factor]]</f>
        <v>14.080000000000002</v>
      </c>
      <c r="P2803" s="89" cm="1">
        <f t="array" ref="P2803">IF(ISNUMBER(_34_KNMI_Stations[[#This Row],[Etmaal temperatuur °C]]),IF(_34_KNMI_Stations[[#This Row],[Etmaal temperatuur °C]]&gt;stookgrens[],_34_KNMI_Stations[[#This Row],[Etmaal temperatuur °C]]-stookgrens[],0),"")</f>
        <v>0</v>
      </c>
    </row>
    <row r="2804" spans="1:16" x14ac:dyDescent="0.25">
      <c r="A2804">
        <v>260</v>
      </c>
      <c r="B2804" s="110">
        <v>45688</v>
      </c>
      <c r="C2804" s="89">
        <v>1.9</v>
      </c>
      <c r="D2804" s="89">
        <v>1.7</v>
      </c>
      <c r="E2804" s="96">
        <v>434</v>
      </c>
      <c r="F2804" s="89">
        <v>-0.1</v>
      </c>
      <c r="G2804" s="89">
        <v>1027.8</v>
      </c>
      <c r="H2804">
        <v>0.91</v>
      </c>
      <c r="I2804" t="s">
        <v>7</v>
      </c>
      <c r="J2804">
        <v>1.1000000000000001</v>
      </c>
      <c r="K2804">
        <v>1</v>
      </c>
      <c r="L2804">
        <v>2025</v>
      </c>
      <c r="M2804" t="s">
        <v>114</v>
      </c>
      <c r="N2804" s="89" cm="1">
        <f t="array" ref="N2804">IF(ISNUMBER(_34_KNMI_Stations[[#This Row],[Etmaal temperatuur °C]]),IF(_34_KNMI_Stations[[#This Row],[Etmaal temperatuur °C]]&lt;stookgrens[],stookgrens[]-_34_KNMI_Stations[[#This Row],[Etmaal temperatuur °C]],0),"")</f>
        <v>16.3</v>
      </c>
      <c r="O2804" s="89">
        <f>_34_KNMI_Stations[[#This Row],[graaddagen]]*_34_KNMI_Stations[[#This Row],[Gewogen factor]]</f>
        <v>17.930000000000003</v>
      </c>
      <c r="P2804" s="89" cm="1">
        <f t="array" ref="P2804">IF(ISNUMBER(_34_KNMI_Stations[[#This Row],[Etmaal temperatuur °C]]),IF(_34_KNMI_Stations[[#This Row],[Etmaal temperatuur °C]]&gt;stookgrens[],_34_KNMI_Stations[[#This Row],[Etmaal temperatuur °C]]-stookgrens[],0),"")</f>
        <v>0</v>
      </c>
    </row>
    <row r="2805" spans="1:16" x14ac:dyDescent="0.25">
      <c r="A2805">
        <v>260</v>
      </c>
      <c r="B2805" s="110">
        <v>45689</v>
      </c>
      <c r="C2805" s="89">
        <v>1.6</v>
      </c>
      <c r="D2805" s="89">
        <v>0</v>
      </c>
      <c r="E2805" s="96">
        <v>756</v>
      </c>
      <c r="F2805" s="89">
        <v>0</v>
      </c>
      <c r="G2805" s="89">
        <v>1031.5</v>
      </c>
      <c r="H2805">
        <v>0.88</v>
      </c>
      <c r="I2805" t="s">
        <v>7</v>
      </c>
      <c r="J2805">
        <v>1.1000000000000001</v>
      </c>
      <c r="K2805">
        <v>2</v>
      </c>
      <c r="L2805">
        <v>2025</v>
      </c>
      <c r="M2805" t="s">
        <v>114</v>
      </c>
      <c r="N2805" s="89" cm="1">
        <f t="array" ref="N2805">IF(ISNUMBER(_34_KNMI_Stations[[#This Row],[Etmaal temperatuur °C]]),IF(_34_KNMI_Stations[[#This Row],[Etmaal temperatuur °C]]&lt;stookgrens[],stookgrens[]-_34_KNMI_Stations[[#This Row],[Etmaal temperatuur °C]],0),"")</f>
        <v>18</v>
      </c>
      <c r="O2805" s="89">
        <f>_34_KNMI_Stations[[#This Row],[graaddagen]]*_34_KNMI_Stations[[#This Row],[Gewogen factor]]</f>
        <v>19.8</v>
      </c>
      <c r="P2805" s="89" cm="1">
        <f t="array" ref="P2805">IF(ISNUMBER(_34_KNMI_Stations[[#This Row],[Etmaal temperatuur °C]]),IF(_34_KNMI_Stations[[#This Row],[Etmaal temperatuur °C]]&gt;stookgrens[],_34_KNMI_Stations[[#This Row],[Etmaal temperatuur °C]]-stookgrens[],0),"")</f>
        <v>0</v>
      </c>
    </row>
    <row r="2806" spans="1:16" x14ac:dyDescent="0.25">
      <c r="A2806">
        <v>260</v>
      </c>
      <c r="B2806" s="110">
        <v>45690</v>
      </c>
      <c r="C2806" s="89">
        <v>1.8</v>
      </c>
      <c r="D2806" s="89">
        <v>-1.3</v>
      </c>
      <c r="E2806" s="96">
        <v>791</v>
      </c>
      <c r="F2806" s="89">
        <v>0</v>
      </c>
      <c r="G2806" s="89">
        <v>1025.7</v>
      </c>
      <c r="H2806">
        <v>0.88</v>
      </c>
      <c r="I2806" t="s">
        <v>7</v>
      </c>
      <c r="J2806">
        <v>1.1000000000000001</v>
      </c>
      <c r="K2806">
        <v>2</v>
      </c>
      <c r="L2806">
        <v>2025</v>
      </c>
      <c r="M2806" t="s">
        <v>114</v>
      </c>
      <c r="N2806" s="89" cm="1">
        <f t="array" ref="N2806">IF(ISNUMBER(_34_KNMI_Stations[[#This Row],[Etmaal temperatuur °C]]),IF(_34_KNMI_Stations[[#This Row],[Etmaal temperatuur °C]]&lt;stookgrens[],stookgrens[]-_34_KNMI_Stations[[#This Row],[Etmaal temperatuur °C]],0),"")</f>
        <v>19.3</v>
      </c>
      <c r="O2806" s="89">
        <f>_34_KNMI_Stations[[#This Row],[graaddagen]]*_34_KNMI_Stations[[#This Row],[Gewogen factor]]</f>
        <v>21.230000000000004</v>
      </c>
      <c r="P2806" s="89" cm="1">
        <f t="array" ref="P2806">IF(ISNUMBER(_34_KNMI_Stations[[#This Row],[Etmaal temperatuur °C]]),IF(_34_KNMI_Stations[[#This Row],[Etmaal temperatuur °C]]&gt;stookgrens[],_34_KNMI_Stations[[#This Row],[Etmaal temperatuur °C]]-stookgrens[],0),"")</f>
        <v>0</v>
      </c>
    </row>
    <row r="2807" spans="1:16" x14ac:dyDescent="0.25">
      <c r="A2807">
        <v>260</v>
      </c>
      <c r="B2807" s="110">
        <v>45691</v>
      </c>
      <c r="C2807" s="89">
        <v>1.9</v>
      </c>
      <c r="D2807" s="89">
        <v>0.4</v>
      </c>
      <c r="E2807" s="96">
        <v>793</v>
      </c>
      <c r="F2807" s="89">
        <v>0</v>
      </c>
      <c r="G2807" s="89">
        <v>1026.8</v>
      </c>
      <c r="H2807">
        <v>0.88</v>
      </c>
      <c r="I2807" t="s">
        <v>7</v>
      </c>
      <c r="J2807">
        <v>1.1000000000000001</v>
      </c>
      <c r="K2807">
        <v>2</v>
      </c>
      <c r="L2807">
        <v>2025</v>
      </c>
      <c r="M2807" t="s">
        <v>115</v>
      </c>
      <c r="N2807" s="89" cm="1">
        <f t="array" ref="N2807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2807" s="89">
        <f>_34_KNMI_Stations[[#This Row],[graaddagen]]*_34_KNMI_Stations[[#This Row],[Gewogen factor]]</f>
        <v>19.360000000000003</v>
      </c>
      <c r="P2807" s="89" cm="1">
        <f t="array" ref="P2807">IF(ISNUMBER(_34_KNMI_Stations[[#This Row],[Etmaal temperatuur °C]]),IF(_34_KNMI_Stations[[#This Row],[Etmaal temperatuur °C]]&gt;stookgrens[],_34_KNMI_Stations[[#This Row],[Etmaal temperatuur °C]]-stookgrens[],0),"")</f>
        <v>0</v>
      </c>
    </row>
    <row r="2808" spans="1:16" x14ac:dyDescent="0.25">
      <c r="A2808">
        <v>260</v>
      </c>
      <c r="B2808" s="110">
        <v>45692</v>
      </c>
      <c r="C2808" s="89">
        <v>3.7</v>
      </c>
      <c r="D2808" s="89">
        <v>2.6</v>
      </c>
      <c r="E2808" s="96">
        <v>207</v>
      </c>
      <c r="F2808" s="89">
        <v>0</v>
      </c>
      <c r="G2808" s="89">
        <v>1026.9000000000001</v>
      </c>
      <c r="H2808">
        <v>0.88</v>
      </c>
      <c r="I2808" t="s">
        <v>7</v>
      </c>
      <c r="J2808">
        <v>1.1000000000000001</v>
      </c>
      <c r="K2808">
        <v>2</v>
      </c>
      <c r="L2808">
        <v>2025</v>
      </c>
      <c r="M2808" t="s">
        <v>115</v>
      </c>
      <c r="N2808" s="89" cm="1">
        <f t="array" ref="N2808">IF(ISNUMBER(_34_KNMI_Stations[[#This Row],[Etmaal temperatuur °C]]),IF(_34_KNMI_Stations[[#This Row],[Etmaal temperatuur °C]]&lt;stookgrens[],stookgrens[]-_34_KNMI_Stations[[#This Row],[Etmaal temperatuur °C]],0),"")</f>
        <v>15.4</v>
      </c>
      <c r="O2808" s="89">
        <f>_34_KNMI_Stations[[#This Row],[graaddagen]]*_34_KNMI_Stations[[#This Row],[Gewogen factor]]</f>
        <v>16.940000000000001</v>
      </c>
      <c r="P2808" s="89" cm="1">
        <f t="array" ref="P2808">IF(ISNUMBER(_34_KNMI_Stations[[#This Row],[Etmaal temperatuur °C]]),IF(_34_KNMI_Stations[[#This Row],[Etmaal temperatuur °C]]&gt;stookgrens[],_34_KNMI_Stations[[#This Row],[Etmaal temperatuur °C]]-stookgrens[],0),"")</f>
        <v>0</v>
      </c>
    </row>
    <row r="2809" spans="1:16" x14ac:dyDescent="0.25">
      <c r="A2809">
        <v>260</v>
      </c>
      <c r="B2809" s="110">
        <v>45693</v>
      </c>
      <c r="C2809" s="89">
        <v>2.6</v>
      </c>
      <c r="D2809" s="89">
        <v>4.9000000000000004</v>
      </c>
      <c r="E2809" s="96">
        <v>384</v>
      </c>
      <c r="F2809" s="89">
        <v>0</v>
      </c>
      <c r="G2809" s="89">
        <v>1037.3</v>
      </c>
      <c r="H2809">
        <v>0.95</v>
      </c>
      <c r="I2809" t="s">
        <v>7</v>
      </c>
      <c r="J2809">
        <v>1.1000000000000001</v>
      </c>
      <c r="K2809">
        <v>2</v>
      </c>
      <c r="L2809">
        <v>2025</v>
      </c>
      <c r="M2809" t="s">
        <v>115</v>
      </c>
      <c r="N2809" s="89" cm="1">
        <f t="array" ref="N2809">IF(ISNUMBER(_34_KNMI_Stations[[#This Row],[Etmaal temperatuur °C]]),IF(_34_KNMI_Stations[[#This Row],[Etmaal temperatuur °C]]&lt;stookgrens[],stookgrens[]-_34_KNMI_Stations[[#This Row],[Etmaal temperatuur °C]],0),"")</f>
        <v>13.1</v>
      </c>
      <c r="O2809" s="89">
        <f>_34_KNMI_Stations[[#This Row],[graaddagen]]*_34_KNMI_Stations[[#This Row],[Gewogen factor]]</f>
        <v>14.41</v>
      </c>
      <c r="P2809" s="89" cm="1">
        <f t="array" ref="P2809">IF(ISNUMBER(_34_KNMI_Stations[[#This Row],[Etmaal temperatuur °C]]),IF(_34_KNMI_Stations[[#This Row],[Etmaal temperatuur °C]]&gt;stookgrens[],_34_KNMI_Stations[[#This Row],[Etmaal temperatuur °C]]-stookgrens[],0),"")</f>
        <v>0</v>
      </c>
    </row>
    <row r="2810" spans="1:16" x14ac:dyDescent="0.25">
      <c r="A2810">
        <v>260</v>
      </c>
      <c r="B2810" s="110">
        <v>45694</v>
      </c>
      <c r="C2810" s="89">
        <v>2.8</v>
      </c>
      <c r="D2810" s="89">
        <v>4</v>
      </c>
      <c r="E2810" s="96">
        <v>458</v>
      </c>
      <c r="F2810" s="89">
        <v>0</v>
      </c>
      <c r="G2810" s="89">
        <v>1041.5</v>
      </c>
      <c r="H2810">
        <v>0.89</v>
      </c>
      <c r="I2810" t="s">
        <v>7</v>
      </c>
      <c r="J2810">
        <v>1.1000000000000001</v>
      </c>
      <c r="K2810">
        <v>2</v>
      </c>
      <c r="L2810">
        <v>2025</v>
      </c>
      <c r="M2810" t="s">
        <v>115</v>
      </c>
      <c r="N2810" s="89" cm="1">
        <f t="array" ref="N2810">IF(ISNUMBER(_34_KNMI_Stations[[#This Row],[Etmaal temperatuur °C]]),IF(_34_KNMI_Stations[[#This Row],[Etmaal temperatuur °C]]&lt;stookgrens[],stookgrens[]-_34_KNMI_Stations[[#This Row],[Etmaal temperatuur °C]],0),"")</f>
        <v>14</v>
      </c>
      <c r="O2810" s="89">
        <f>_34_KNMI_Stations[[#This Row],[graaddagen]]*_34_KNMI_Stations[[#This Row],[Gewogen factor]]</f>
        <v>15.400000000000002</v>
      </c>
      <c r="P2810" s="89" cm="1">
        <f t="array" ref="P2810">IF(ISNUMBER(_34_KNMI_Stations[[#This Row],[Etmaal temperatuur °C]]),IF(_34_KNMI_Stations[[#This Row],[Etmaal temperatuur °C]]&gt;stookgrens[],_34_KNMI_Stations[[#This Row],[Etmaal temperatuur °C]]-stookgrens[],0),"")</f>
        <v>0</v>
      </c>
    </row>
    <row r="2811" spans="1:16" x14ac:dyDescent="0.25">
      <c r="A2811">
        <v>260</v>
      </c>
      <c r="B2811" s="110">
        <v>45695</v>
      </c>
      <c r="C2811" s="89">
        <v>6.7</v>
      </c>
      <c r="D2811" s="89">
        <v>3.3</v>
      </c>
      <c r="E2811" s="96">
        <v>243</v>
      </c>
      <c r="F2811" s="89">
        <v>0</v>
      </c>
      <c r="G2811" s="89">
        <v>1028.4000000000001</v>
      </c>
      <c r="H2811">
        <v>0.74</v>
      </c>
      <c r="I2811" t="s">
        <v>7</v>
      </c>
      <c r="J2811">
        <v>1.1000000000000001</v>
      </c>
      <c r="K2811">
        <v>2</v>
      </c>
      <c r="L2811">
        <v>2025</v>
      </c>
      <c r="M2811" t="s">
        <v>115</v>
      </c>
      <c r="N2811" s="89" cm="1">
        <f t="array" ref="N2811">IF(ISNUMBER(_34_KNMI_Stations[[#This Row],[Etmaal temperatuur °C]]),IF(_34_KNMI_Stations[[#This Row],[Etmaal temperatuur °C]]&lt;stookgrens[],stookgrens[]-_34_KNMI_Stations[[#This Row],[Etmaal temperatuur °C]],0),"")</f>
        <v>14.7</v>
      </c>
      <c r="O2811" s="89">
        <f>_34_KNMI_Stations[[#This Row],[graaddagen]]*_34_KNMI_Stations[[#This Row],[Gewogen factor]]</f>
        <v>16.170000000000002</v>
      </c>
      <c r="P2811" s="89" cm="1">
        <f t="array" ref="P2811">IF(ISNUMBER(_34_KNMI_Stations[[#This Row],[Etmaal temperatuur °C]]),IF(_34_KNMI_Stations[[#This Row],[Etmaal temperatuur °C]]&gt;stookgrens[],_34_KNMI_Stations[[#This Row],[Etmaal temperatuur °C]]-stookgrens[],0),"")</f>
        <v>0</v>
      </c>
    </row>
    <row r="2812" spans="1:16" x14ac:dyDescent="0.25">
      <c r="A2812">
        <v>260</v>
      </c>
      <c r="B2812" s="110">
        <v>45696</v>
      </c>
      <c r="C2812" s="89">
        <v>3.6</v>
      </c>
      <c r="D2812" s="89">
        <v>4</v>
      </c>
      <c r="E2812" s="96">
        <v>308</v>
      </c>
      <c r="F2812" s="89">
        <v>-0.1</v>
      </c>
      <c r="G2812" s="89">
        <v>1021.9</v>
      </c>
      <c r="H2812">
        <v>0.75</v>
      </c>
      <c r="I2812" t="s">
        <v>7</v>
      </c>
      <c r="J2812">
        <v>1.1000000000000001</v>
      </c>
      <c r="K2812">
        <v>2</v>
      </c>
      <c r="L2812">
        <v>2025</v>
      </c>
      <c r="M2812" t="s">
        <v>115</v>
      </c>
      <c r="N2812" s="89" cm="1">
        <f t="array" ref="N2812">IF(ISNUMBER(_34_KNMI_Stations[[#This Row],[Etmaal temperatuur °C]]),IF(_34_KNMI_Stations[[#This Row],[Etmaal temperatuur °C]]&lt;stookgrens[],stookgrens[]-_34_KNMI_Stations[[#This Row],[Etmaal temperatuur °C]],0),"")</f>
        <v>14</v>
      </c>
      <c r="O2812" s="89">
        <f>_34_KNMI_Stations[[#This Row],[graaddagen]]*_34_KNMI_Stations[[#This Row],[Gewogen factor]]</f>
        <v>15.400000000000002</v>
      </c>
      <c r="P2812" s="89" cm="1">
        <f t="array" ref="P2812">IF(ISNUMBER(_34_KNMI_Stations[[#This Row],[Etmaal temperatuur °C]]),IF(_34_KNMI_Stations[[#This Row],[Etmaal temperatuur °C]]&gt;stookgrens[],_34_KNMI_Stations[[#This Row],[Etmaal temperatuur °C]]-stookgrens[],0),"")</f>
        <v>0</v>
      </c>
    </row>
    <row r="2813" spans="1:16" x14ac:dyDescent="0.25">
      <c r="A2813">
        <v>260</v>
      </c>
      <c r="B2813" s="110">
        <v>45697</v>
      </c>
      <c r="C2813" s="89">
        <v>2.8</v>
      </c>
      <c r="D2813" s="89">
        <v>3.5</v>
      </c>
      <c r="E2813" s="96">
        <v>379</v>
      </c>
      <c r="F2813" s="89">
        <v>0</v>
      </c>
      <c r="G2813" s="89">
        <v>1028.5</v>
      </c>
      <c r="H2813">
        <v>0.78</v>
      </c>
      <c r="I2813" t="s">
        <v>7</v>
      </c>
      <c r="J2813">
        <v>1.1000000000000001</v>
      </c>
      <c r="K2813">
        <v>2</v>
      </c>
      <c r="L2813">
        <v>2025</v>
      </c>
      <c r="M2813" t="s">
        <v>115</v>
      </c>
      <c r="N2813" s="89" cm="1">
        <f t="array" ref="N2813">IF(ISNUMBER(_34_KNMI_Stations[[#This Row],[Etmaal temperatuur °C]]),IF(_34_KNMI_Stations[[#This Row],[Etmaal temperatuur °C]]&lt;stookgrens[],stookgrens[]-_34_KNMI_Stations[[#This Row],[Etmaal temperatuur °C]],0),"")</f>
        <v>14.5</v>
      </c>
      <c r="O2813" s="89">
        <f>_34_KNMI_Stations[[#This Row],[graaddagen]]*_34_KNMI_Stations[[#This Row],[Gewogen factor]]</f>
        <v>15.950000000000001</v>
      </c>
      <c r="P2813" s="89" cm="1">
        <f t="array" ref="P2813">IF(ISNUMBER(_34_KNMI_Stations[[#This Row],[Etmaal temperatuur °C]]),IF(_34_KNMI_Stations[[#This Row],[Etmaal temperatuur °C]]&gt;stookgrens[],_34_KNMI_Stations[[#This Row],[Etmaal temperatuur °C]]-stookgrens[],0),"")</f>
        <v>0</v>
      </c>
    </row>
    <row r="2814" spans="1:16" x14ac:dyDescent="0.25">
      <c r="A2814">
        <v>260</v>
      </c>
      <c r="B2814" s="110">
        <v>45698</v>
      </c>
      <c r="C2814" s="89">
        <v>5.6</v>
      </c>
      <c r="D2814" s="89">
        <v>1.8</v>
      </c>
      <c r="E2814" s="96">
        <v>250</v>
      </c>
      <c r="F2814" s="89">
        <v>4</v>
      </c>
      <c r="G2814" s="89">
        <v>1024.3</v>
      </c>
      <c r="H2814">
        <v>0.83</v>
      </c>
      <c r="I2814" t="s">
        <v>7</v>
      </c>
      <c r="J2814">
        <v>1.1000000000000001</v>
      </c>
      <c r="K2814">
        <v>2</v>
      </c>
      <c r="L2814">
        <v>2025</v>
      </c>
      <c r="M2814" t="s">
        <v>116</v>
      </c>
      <c r="N2814" s="89" cm="1">
        <f t="array" ref="N2814">IF(ISNUMBER(_34_KNMI_Stations[[#This Row],[Etmaal temperatuur °C]]),IF(_34_KNMI_Stations[[#This Row],[Etmaal temperatuur °C]]&lt;stookgrens[],stookgrens[]-_34_KNMI_Stations[[#This Row],[Etmaal temperatuur °C]],0),"")</f>
        <v>16.2</v>
      </c>
      <c r="O2814" s="89">
        <f>_34_KNMI_Stations[[#This Row],[graaddagen]]*_34_KNMI_Stations[[#This Row],[Gewogen factor]]</f>
        <v>17.82</v>
      </c>
      <c r="P2814" s="89" cm="1">
        <f t="array" ref="P2814">IF(ISNUMBER(_34_KNMI_Stations[[#This Row],[Etmaal temperatuur °C]]),IF(_34_KNMI_Stations[[#This Row],[Etmaal temperatuur °C]]&gt;stookgrens[],_34_KNMI_Stations[[#This Row],[Etmaal temperatuur °C]]-stookgrens[],0),"")</f>
        <v>0</v>
      </c>
    </row>
    <row r="2815" spans="1:16" x14ac:dyDescent="0.25">
      <c r="A2815">
        <v>260</v>
      </c>
      <c r="B2815" s="110">
        <v>45699</v>
      </c>
      <c r="C2815" s="89">
        <v>4.3</v>
      </c>
      <c r="D2815" s="89">
        <v>3.1</v>
      </c>
      <c r="E2815" s="96">
        <v>82</v>
      </c>
      <c r="F2815" s="89">
        <v>10.199999999999999</v>
      </c>
      <c r="G2815" s="89">
        <v>1017.5</v>
      </c>
      <c r="H2815">
        <v>0.93</v>
      </c>
      <c r="I2815" t="s">
        <v>7</v>
      </c>
      <c r="J2815">
        <v>1.1000000000000001</v>
      </c>
      <c r="K2815">
        <v>2</v>
      </c>
      <c r="L2815">
        <v>2025</v>
      </c>
      <c r="M2815" t="s">
        <v>116</v>
      </c>
      <c r="N2815" s="89" cm="1">
        <f t="array" ref="N2815">IF(ISNUMBER(_34_KNMI_Stations[[#This Row],[Etmaal temperatuur °C]]),IF(_34_KNMI_Stations[[#This Row],[Etmaal temperatuur °C]]&lt;stookgrens[],stookgrens[]-_34_KNMI_Stations[[#This Row],[Etmaal temperatuur °C]],0),"")</f>
        <v>14.9</v>
      </c>
      <c r="O2815" s="89">
        <f>_34_KNMI_Stations[[#This Row],[graaddagen]]*_34_KNMI_Stations[[#This Row],[Gewogen factor]]</f>
        <v>16.39</v>
      </c>
      <c r="P2815" s="89" cm="1">
        <f t="array" ref="P2815">IF(ISNUMBER(_34_KNMI_Stations[[#This Row],[Etmaal temperatuur °C]]),IF(_34_KNMI_Stations[[#This Row],[Etmaal temperatuur °C]]&gt;stookgrens[],_34_KNMI_Stations[[#This Row],[Etmaal temperatuur °C]]-stookgrens[],0),"")</f>
        <v>0</v>
      </c>
    </row>
    <row r="2816" spans="1:16" x14ac:dyDescent="0.25">
      <c r="A2816">
        <v>260</v>
      </c>
      <c r="B2816" s="110">
        <v>45700</v>
      </c>
      <c r="C2816" s="89">
        <v>1.7</v>
      </c>
      <c r="D2816" s="89">
        <v>3.8</v>
      </c>
      <c r="E2816" s="96">
        <v>268</v>
      </c>
      <c r="F2816" s="89">
        <v>7.3</v>
      </c>
      <c r="G2816" s="89">
        <v>1017.8</v>
      </c>
      <c r="H2816">
        <v>0.93</v>
      </c>
      <c r="I2816" t="s">
        <v>7</v>
      </c>
      <c r="J2816">
        <v>1.1000000000000001</v>
      </c>
      <c r="K2816">
        <v>2</v>
      </c>
      <c r="L2816">
        <v>2025</v>
      </c>
      <c r="M2816" t="s">
        <v>116</v>
      </c>
      <c r="N2816" s="89" cm="1">
        <f t="array" ref="N2816">IF(ISNUMBER(_34_KNMI_Stations[[#This Row],[Etmaal temperatuur °C]]),IF(_34_KNMI_Stations[[#This Row],[Etmaal temperatuur °C]]&lt;stookgrens[],stookgrens[]-_34_KNMI_Stations[[#This Row],[Etmaal temperatuur °C]],0),"")</f>
        <v>14.2</v>
      </c>
      <c r="O2816" s="89">
        <f>_34_KNMI_Stations[[#This Row],[graaddagen]]*_34_KNMI_Stations[[#This Row],[Gewogen factor]]</f>
        <v>15.620000000000001</v>
      </c>
      <c r="P2816" s="89" cm="1">
        <f t="array" ref="P2816">IF(ISNUMBER(_34_KNMI_Stations[[#This Row],[Etmaal temperatuur °C]]),IF(_34_KNMI_Stations[[#This Row],[Etmaal temperatuur °C]]&gt;stookgrens[],_34_KNMI_Stations[[#This Row],[Etmaal temperatuur °C]]-stookgrens[],0),"")</f>
        <v>0</v>
      </c>
    </row>
    <row r="2817" spans="1:16" x14ac:dyDescent="0.25">
      <c r="A2817">
        <v>260</v>
      </c>
      <c r="B2817" s="110">
        <v>45701</v>
      </c>
      <c r="C2817" s="89">
        <v>3.1</v>
      </c>
      <c r="D2817" s="89">
        <v>0.4</v>
      </c>
      <c r="E2817" s="96">
        <v>509</v>
      </c>
      <c r="F2817" s="89">
        <v>-0.1</v>
      </c>
      <c r="G2817" s="89">
        <v>1022.2</v>
      </c>
      <c r="H2817">
        <v>0.87</v>
      </c>
      <c r="I2817" t="s">
        <v>7</v>
      </c>
      <c r="J2817">
        <v>1.1000000000000001</v>
      </c>
      <c r="K2817">
        <v>2</v>
      </c>
      <c r="L2817">
        <v>2025</v>
      </c>
      <c r="M2817" t="s">
        <v>116</v>
      </c>
      <c r="N2817" s="89" cm="1">
        <f t="array" ref="N2817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2817" s="89">
        <f>_34_KNMI_Stations[[#This Row],[graaddagen]]*_34_KNMI_Stations[[#This Row],[Gewogen factor]]</f>
        <v>19.360000000000003</v>
      </c>
      <c r="P2817" s="89" cm="1">
        <f t="array" ref="P2817">IF(ISNUMBER(_34_KNMI_Stations[[#This Row],[Etmaal temperatuur °C]]),IF(_34_KNMI_Stations[[#This Row],[Etmaal temperatuur °C]]&gt;stookgrens[],_34_KNMI_Stations[[#This Row],[Etmaal temperatuur °C]]-stookgrens[],0),"")</f>
        <v>0</v>
      </c>
    </row>
    <row r="2818" spans="1:16" x14ac:dyDescent="0.25">
      <c r="A2818">
        <v>260</v>
      </c>
      <c r="B2818" s="110">
        <v>45702</v>
      </c>
      <c r="C2818" s="89">
        <v>1.4</v>
      </c>
      <c r="D2818" s="89">
        <v>0</v>
      </c>
      <c r="E2818" s="96">
        <v>513</v>
      </c>
      <c r="F2818" s="89">
        <v>0</v>
      </c>
      <c r="G2818" s="89">
        <v>1028</v>
      </c>
      <c r="H2818">
        <v>0.83</v>
      </c>
      <c r="I2818" t="s">
        <v>7</v>
      </c>
      <c r="J2818">
        <v>1.1000000000000001</v>
      </c>
      <c r="K2818">
        <v>2</v>
      </c>
      <c r="L2818">
        <v>2025</v>
      </c>
      <c r="M2818" t="s">
        <v>116</v>
      </c>
      <c r="N2818" s="89" cm="1">
        <f t="array" ref="N2818">IF(ISNUMBER(_34_KNMI_Stations[[#This Row],[Etmaal temperatuur °C]]),IF(_34_KNMI_Stations[[#This Row],[Etmaal temperatuur °C]]&lt;stookgrens[],stookgrens[]-_34_KNMI_Stations[[#This Row],[Etmaal temperatuur °C]],0),"")</f>
        <v>18</v>
      </c>
      <c r="O2818" s="89">
        <f>_34_KNMI_Stations[[#This Row],[graaddagen]]*_34_KNMI_Stations[[#This Row],[Gewogen factor]]</f>
        <v>19.8</v>
      </c>
      <c r="P2818" s="89" cm="1">
        <f t="array" ref="P2818">IF(ISNUMBER(_34_KNMI_Stations[[#This Row],[Etmaal temperatuur °C]]),IF(_34_KNMI_Stations[[#This Row],[Etmaal temperatuur °C]]&gt;stookgrens[],_34_KNMI_Stations[[#This Row],[Etmaal temperatuur °C]]-stookgrens[],0),"")</f>
        <v>0</v>
      </c>
    </row>
    <row r="2819" spans="1:16" x14ac:dyDescent="0.25">
      <c r="A2819">
        <v>260</v>
      </c>
      <c r="B2819" s="110">
        <v>45703</v>
      </c>
      <c r="C2819" s="89">
        <v>1.9</v>
      </c>
      <c r="D2819" s="89">
        <v>1.5</v>
      </c>
      <c r="E2819" s="96">
        <v>371</v>
      </c>
      <c r="F2819" s="89">
        <v>0</v>
      </c>
      <c r="G2819" s="89">
        <v>1024</v>
      </c>
      <c r="H2819">
        <v>0.76</v>
      </c>
      <c r="I2819" t="s">
        <v>7</v>
      </c>
      <c r="J2819">
        <v>1.1000000000000001</v>
      </c>
      <c r="K2819">
        <v>2</v>
      </c>
      <c r="L2819">
        <v>2025</v>
      </c>
      <c r="M2819" t="s">
        <v>116</v>
      </c>
      <c r="N2819" s="89" cm="1">
        <f t="array" ref="N2819">IF(ISNUMBER(_34_KNMI_Stations[[#This Row],[Etmaal temperatuur °C]]),IF(_34_KNMI_Stations[[#This Row],[Etmaal temperatuur °C]]&lt;stookgrens[],stookgrens[]-_34_KNMI_Stations[[#This Row],[Etmaal temperatuur °C]],0),"")</f>
        <v>16.5</v>
      </c>
      <c r="O2819" s="89">
        <f>_34_KNMI_Stations[[#This Row],[graaddagen]]*_34_KNMI_Stations[[#This Row],[Gewogen factor]]</f>
        <v>18.150000000000002</v>
      </c>
      <c r="P2819" s="89" cm="1">
        <f t="array" ref="P2819">IF(ISNUMBER(_34_KNMI_Stations[[#This Row],[Etmaal temperatuur °C]]),IF(_34_KNMI_Stations[[#This Row],[Etmaal temperatuur °C]]&gt;stookgrens[],_34_KNMI_Stations[[#This Row],[Etmaal temperatuur °C]]-stookgrens[],0),"")</f>
        <v>0</v>
      </c>
    </row>
    <row r="2820" spans="1:16" x14ac:dyDescent="0.25">
      <c r="A2820">
        <v>260</v>
      </c>
      <c r="B2820" s="110">
        <v>45704</v>
      </c>
      <c r="C2820" s="89">
        <v>4.3</v>
      </c>
      <c r="D2820" s="89">
        <v>0.3</v>
      </c>
      <c r="E2820" s="96">
        <v>984</v>
      </c>
      <c r="F2820" s="89">
        <v>0</v>
      </c>
      <c r="G2820" s="89">
        <v>1023.4</v>
      </c>
      <c r="H2820">
        <v>0.73</v>
      </c>
      <c r="I2820" t="s">
        <v>7</v>
      </c>
      <c r="J2820">
        <v>1.1000000000000001</v>
      </c>
      <c r="K2820">
        <v>2</v>
      </c>
      <c r="L2820">
        <v>2025</v>
      </c>
      <c r="M2820" t="s">
        <v>116</v>
      </c>
      <c r="N2820" s="89" cm="1">
        <f t="array" ref="N2820">IF(ISNUMBER(_34_KNMI_Stations[[#This Row],[Etmaal temperatuur °C]]),IF(_34_KNMI_Stations[[#This Row],[Etmaal temperatuur °C]]&lt;stookgrens[],stookgrens[]-_34_KNMI_Stations[[#This Row],[Etmaal temperatuur °C]],0),"")</f>
        <v>17.7</v>
      </c>
      <c r="O2820" s="89">
        <f>_34_KNMI_Stations[[#This Row],[graaddagen]]*_34_KNMI_Stations[[#This Row],[Gewogen factor]]</f>
        <v>19.470000000000002</v>
      </c>
      <c r="P2820" s="89" cm="1">
        <f t="array" ref="P2820">IF(ISNUMBER(_34_KNMI_Stations[[#This Row],[Etmaal temperatuur °C]]),IF(_34_KNMI_Stations[[#This Row],[Etmaal temperatuur °C]]&gt;stookgrens[],_34_KNMI_Stations[[#This Row],[Etmaal temperatuur °C]]-stookgrens[],0),"")</f>
        <v>0</v>
      </c>
    </row>
    <row r="2821" spans="1:16" x14ac:dyDescent="0.25">
      <c r="A2821">
        <v>260</v>
      </c>
      <c r="B2821" s="110">
        <v>45705</v>
      </c>
      <c r="C2821" s="89">
        <v>2.7</v>
      </c>
      <c r="D2821" s="89">
        <v>-1.4</v>
      </c>
      <c r="E2821" s="96">
        <v>1013</v>
      </c>
      <c r="F2821" s="89">
        <v>0</v>
      </c>
      <c r="G2821" s="89">
        <v>1025.0999999999999</v>
      </c>
      <c r="H2821">
        <v>0.72</v>
      </c>
      <c r="I2821" t="s">
        <v>7</v>
      </c>
      <c r="J2821">
        <v>1.1000000000000001</v>
      </c>
      <c r="K2821">
        <v>2</v>
      </c>
      <c r="L2821">
        <v>2025</v>
      </c>
      <c r="M2821" t="s">
        <v>117</v>
      </c>
      <c r="N2821" s="89" cm="1">
        <f t="array" ref="N2821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2821" s="89">
        <f>_34_KNMI_Stations[[#This Row],[graaddagen]]*_34_KNMI_Stations[[#This Row],[Gewogen factor]]</f>
        <v>21.34</v>
      </c>
      <c r="P2821" s="89" cm="1">
        <f t="array" ref="P2821">IF(ISNUMBER(_34_KNMI_Stations[[#This Row],[Etmaal temperatuur °C]]),IF(_34_KNMI_Stations[[#This Row],[Etmaal temperatuur °C]]&gt;stookgrens[],_34_KNMI_Stations[[#This Row],[Etmaal temperatuur °C]]-stookgrens[],0),"")</f>
        <v>0</v>
      </c>
    </row>
    <row r="2822" spans="1:16" x14ac:dyDescent="0.25">
      <c r="A2822">
        <v>260</v>
      </c>
      <c r="B2822" s="110">
        <v>45706</v>
      </c>
      <c r="C2822" s="89">
        <v>4.4000000000000004</v>
      </c>
      <c r="D2822" s="89">
        <v>-0.9</v>
      </c>
      <c r="E2822" s="96">
        <v>1009</v>
      </c>
      <c r="F2822" s="89">
        <v>0</v>
      </c>
      <c r="G2822" s="89">
        <v>1025.5999999999999</v>
      </c>
      <c r="H2822">
        <v>0.63</v>
      </c>
      <c r="I2822" t="s">
        <v>7</v>
      </c>
      <c r="J2822">
        <v>1.1000000000000001</v>
      </c>
      <c r="K2822">
        <v>2</v>
      </c>
      <c r="L2822">
        <v>2025</v>
      </c>
      <c r="M2822" t="s">
        <v>117</v>
      </c>
      <c r="N2822" s="89" cm="1">
        <f t="array" ref="N2822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2822" s="89">
        <f>_34_KNMI_Stations[[#This Row],[graaddagen]]*_34_KNMI_Stations[[#This Row],[Gewogen factor]]</f>
        <v>20.79</v>
      </c>
      <c r="P2822" s="89" cm="1">
        <f t="array" ref="P2822">IF(ISNUMBER(_34_KNMI_Stations[[#This Row],[Etmaal temperatuur °C]]),IF(_34_KNMI_Stations[[#This Row],[Etmaal temperatuur °C]]&gt;stookgrens[],_34_KNMI_Stations[[#This Row],[Etmaal temperatuur °C]]-stookgrens[],0),"")</f>
        <v>0</v>
      </c>
    </row>
    <row r="2823" spans="1:16" x14ac:dyDescent="0.25">
      <c r="A2823">
        <v>260</v>
      </c>
      <c r="B2823" s="110">
        <v>45707</v>
      </c>
      <c r="C2823" s="89">
        <v>5.2</v>
      </c>
      <c r="D2823" s="89">
        <v>1.4</v>
      </c>
      <c r="E2823" s="96">
        <v>767</v>
      </c>
      <c r="F2823" s="89">
        <v>0</v>
      </c>
      <c r="G2823" s="89">
        <v>1021.8</v>
      </c>
      <c r="H2823">
        <v>0.54</v>
      </c>
      <c r="I2823" t="s">
        <v>7</v>
      </c>
      <c r="J2823">
        <v>1.1000000000000001</v>
      </c>
      <c r="K2823">
        <v>2</v>
      </c>
      <c r="L2823">
        <v>2025</v>
      </c>
      <c r="M2823" t="s">
        <v>117</v>
      </c>
      <c r="N2823" s="89" cm="1">
        <f t="array" ref="N2823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2823" s="89">
        <f>_34_KNMI_Stations[[#This Row],[graaddagen]]*_34_KNMI_Stations[[#This Row],[Gewogen factor]]</f>
        <v>18.260000000000002</v>
      </c>
      <c r="P2823" s="89" cm="1">
        <f t="array" ref="P2823">IF(ISNUMBER(_34_KNMI_Stations[[#This Row],[Etmaal temperatuur °C]]),IF(_34_KNMI_Stations[[#This Row],[Etmaal temperatuur °C]]&gt;stookgrens[],_34_KNMI_Stations[[#This Row],[Etmaal temperatuur °C]]-stookgrens[],0),"")</f>
        <v>0</v>
      </c>
    </row>
    <row r="2824" spans="1:16" x14ac:dyDescent="0.25">
      <c r="A2824">
        <v>260</v>
      </c>
      <c r="B2824" s="110">
        <v>45708</v>
      </c>
      <c r="C2824" s="89">
        <v>3.9</v>
      </c>
      <c r="D2824" s="89">
        <v>7.1</v>
      </c>
      <c r="E2824" s="96">
        <v>395</v>
      </c>
      <c r="F2824" s="89">
        <v>0.8</v>
      </c>
      <c r="G2824" s="89">
        <v>1019.7</v>
      </c>
      <c r="H2824">
        <v>0.84</v>
      </c>
      <c r="I2824" t="s">
        <v>7</v>
      </c>
      <c r="J2824">
        <v>1.1000000000000001</v>
      </c>
      <c r="K2824">
        <v>2</v>
      </c>
      <c r="L2824">
        <v>2025</v>
      </c>
      <c r="M2824" t="s">
        <v>117</v>
      </c>
      <c r="N2824" s="89" cm="1">
        <f t="array" ref="N2824">IF(ISNUMBER(_34_KNMI_Stations[[#This Row],[Etmaal temperatuur °C]]),IF(_34_KNMI_Stations[[#This Row],[Etmaal temperatuur °C]]&lt;stookgrens[],stookgrens[]-_34_KNMI_Stations[[#This Row],[Etmaal temperatuur °C]],0),"")</f>
        <v>10.9</v>
      </c>
      <c r="O2824" s="89">
        <f>_34_KNMI_Stations[[#This Row],[graaddagen]]*_34_KNMI_Stations[[#This Row],[Gewogen factor]]</f>
        <v>11.990000000000002</v>
      </c>
      <c r="P2824" s="89" cm="1">
        <f t="array" ref="P2824">IF(ISNUMBER(_34_KNMI_Stations[[#This Row],[Etmaal temperatuur °C]]),IF(_34_KNMI_Stations[[#This Row],[Etmaal temperatuur °C]]&gt;stookgrens[],_34_KNMI_Stations[[#This Row],[Etmaal temperatuur °C]]-stookgrens[],0),"")</f>
        <v>0</v>
      </c>
    </row>
    <row r="2825" spans="1:16" x14ac:dyDescent="0.25">
      <c r="A2825">
        <v>260</v>
      </c>
      <c r="B2825" s="110">
        <v>45709</v>
      </c>
      <c r="C2825" s="89">
        <v>4</v>
      </c>
      <c r="D2825" s="89">
        <v>13</v>
      </c>
      <c r="E2825" s="96">
        <v>755</v>
      </c>
      <c r="F2825" s="89">
        <v>-0.1</v>
      </c>
      <c r="G2825" s="89">
        <v>1016.2</v>
      </c>
      <c r="H2825">
        <v>0.75</v>
      </c>
      <c r="I2825" t="s">
        <v>7</v>
      </c>
      <c r="J2825">
        <v>1.1000000000000001</v>
      </c>
      <c r="K2825">
        <v>2</v>
      </c>
      <c r="L2825">
        <v>2025</v>
      </c>
      <c r="M2825" t="s">
        <v>117</v>
      </c>
      <c r="N2825" s="89" cm="1">
        <f t="array" ref="N2825">IF(ISNUMBER(_34_KNMI_Stations[[#This Row],[Etmaal temperatuur °C]]),IF(_34_KNMI_Stations[[#This Row],[Etmaal temperatuur °C]]&lt;stookgrens[],stookgrens[]-_34_KNMI_Stations[[#This Row],[Etmaal temperatuur °C]],0),"")</f>
        <v>5</v>
      </c>
      <c r="O2825" s="89">
        <f>_34_KNMI_Stations[[#This Row],[graaddagen]]*_34_KNMI_Stations[[#This Row],[Gewogen factor]]</f>
        <v>5.5</v>
      </c>
      <c r="P2825" s="89" cm="1">
        <f t="array" ref="P2825">IF(ISNUMBER(_34_KNMI_Stations[[#This Row],[Etmaal temperatuur °C]]),IF(_34_KNMI_Stations[[#This Row],[Etmaal temperatuur °C]]&gt;stookgrens[],_34_KNMI_Stations[[#This Row],[Etmaal temperatuur °C]]-stookgrens[],0),"")</f>
        <v>0</v>
      </c>
    </row>
    <row r="2826" spans="1:16" x14ac:dyDescent="0.25">
      <c r="A2826">
        <v>260</v>
      </c>
      <c r="B2826" s="110">
        <v>45710</v>
      </c>
      <c r="C2826" s="89">
        <v>3.7</v>
      </c>
      <c r="D2826" s="89">
        <v>10.1</v>
      </c>
      <c r="E2826" s="96">
        <v>249</v>
      </c>
      <c r="F2826" s="89">
        <v>3.1</v>
      </c>
      <c r="G2826" s="89">
        <v>1015.1</v>
      </c>
      <c r="H2826">
        <v>0.9</v>
      </c>
      <c r="I2826" t="s">
        <v>7</v>
      </c>
      <c r="J2826">
        <v>1.1000000000000001</v>
      </c>
      <c r="K2826">
        <v>2</v>
      </c>
      <c r="L2826">
        <v>2025</v>
      </c>
      <c r="M2826" t="s">
        <v>117</v>
      </c>
      <c r="N2826" s="89" cm="1">
        <f t="array" ref="N2826">IF(ISNUMBER(_34_KNMI_Stations[[#This Row],[Etmaal temperatuur °C]]),IF(_34_KNMI_Stations[[#This Row],[Etmaal temperatuur °C]]&lt;stookgrens[],stookgrens[]-_34_KNMI_Stations[[#This Row],[Etmaal temperatuur °C]],0),"")</f>
        <v>7.9</v>
      </c>
      <c r="O2826" s="89">
        <f>_34_KNMI_Stations[[#This Row],[graaddagen]]*_34_KNMI_Stations[[#This Row],[Gewogen factor]]</f>
        <v>8.6900000000000013</v>
      </c>
      <c r="P2826" s="89" cm="1">
        <f t="array" ref="P2826">IF(ISNUMBER(_34_KNMI_Stations[[#This Row],[Etmaal temperatuur °C]]),IF(_34_KNMI_Stations[[#This Row],[Etmaal temperatuur °C]]&gt;stookgrens[],_34_KNMI_Stations[[#This Row],[Etmaal temperatuur °C]]-stookgrens[],0),"")</f>
        <v>0</v>
      </c>
    </row>
    <row r="2827" spans="1:16" x14ac:dyDescent="0.25">
      <c r="A2827">
        <v>260</v>
      </c>
      <c r="B2827" s="110">
        <v>45711</v>
      </c>
      <c r="C2827" s="89">
        <v>4.4000000000000004</v>
      </c>
      <c r="D2827" s="89">
        <v>10.4</v>
      </c>
      <c r="E2827" s="96">
        <v>910</v>
      </c>
      <c r="F2827" s="89">
        <v>0</v>
      </c>
      <c r="G2827" s="89">
        <v>1024.7</v>
      </c>
      <c r="H2827">
        <v>0.81</v>
      </c>
      <c r="I2827" t="s">
        <v>7</v>
      </c>
      <c r="J2827">
        <v>1.1000000000000001</v>
      </c>
      <c r="K2827">
        <v>2</v>
      </c>
      <c r="L2827">
        <v>2025</v>
      </c>
      <c r="M2827" t="s">
        <v>117</v>
      </c>
      <c r="N2827" s="89" cm="1">
        <f t="array" ref="N2827">IF(ISNUMBER(_34_KNMI_Stations[[#This Row],[Etmaal temperatuur °C]]),IF(_34_KNMI_Stations[[#This Row],[Etmaal temperatuur °C]]&lt;stookgrens[],stookgrens[]-_34_KNMI_Stations[[#This Row],[Etmaal temperatuur °C]],0),"")</f>
        <v>7.6</v>
      </c>
      <c r="O2827" s="89">
        <f>_34_KNMI_Stations[[#This Row],[graaddagen]]*_34_KNMI_Stations[[#This Row],[Gewogen factor]]</f>
        <v>8.36</v>
      </c>
      <c r="P2827" s="89" cm="1">
        <f t="array" ref="P2827">IF(ISNUMBER(_34_KNMI_Stations[[#This Row],[Etmaal temperatuur °C]]),IF(_34_KNMI_Stations[[#This Row],[Etmaal temperatuur °C]]&gt;stookgrens[],_34_KNMI_Stations[[#This Row],[Etmaal temperatuur °C]]-stookgrens[],0),"")</f>
        <v>0</v>
      </c>
    </row>
    <row r="2828" spans="1:16" x14ac:dyDescent="0.25">
      <c r="A2828">
        <v>260</v>
      </c>
      <c r="B2828" s="110">
        <v>45712</v>
      </c>
      <c r="C2828" s="89">
        <v>5.4</v>
      </c>
      <c r="D2828" s="89">
        <v>10.8</v>
      </c>
      <c r="E2828" s="96">
        <v>194</v>
      </c>
      <c r="F2828" s="89">
        <v>2.5</v>
      </c>
      <c r="G2828" s="89">
        <v>1015.1</v>
      </c>
      <c r="H2828">
        <v>0.79</v>
      </c>
      <c r="I2828" t="s">
        <v>7</v>
      </c>
      <c r="J2828">
        <v>1.1000000000000001</v>
      </c>
      <c r="K2828">
        <v>2</v>
      </c>
      <c r="L2828">
        <v>2025</v>
      </c>
      <c r="M2828" t="s">
        <v>118</v>
      </c>
      <c r="N2828" s="89" cm="1">
        <f t="array" ref="N2828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2828" s="89">
        <f>_34_KNMI_Stations[[#This Row],[graaddagen]]*_34_KNMI_Stations[[#This Row],[Gewogen factor]]</f>
        <v>7.92</v>
      </c>
      <c r="P2828" s="89" cm="1">
        <f t="array" ref="P2828">IF(ISNUMBER(_34_KNMI_Stations[[#This Row],[Etmaal temperatuur °C]]),IF(_34_KNMI_Stations[[#This Row],[Etmaal temperatuur °C]]&gt;stookgrens[],_34_KNMI_Stations[[#This Row],[Etmaal temperatuur °C]]-stookgrens[],0),"")</f>
        <v>0</v>
      </c>
    </row>
    <row r="2829" spans="1:16" x14ac:dyDescent="0.25">
      <c r="A2829">
        <v>260</v>
      </c>
      <c r="B2829" s="110">
        <v>45713</v>
      </c>
      <c r="C2829" s="89">
        <v>2.6</v>
      </c>
      <c r="D2829" s="89">
        <v>8.8000000000000007</v>
      </c>
      <c r="E2829" s="96">
        <v>524</v>
      </c>
      <c r="F2829" s="89">
        <v>-0.1</v>
      </c>
      <c r="G2829" s="89">
        <v>1013.4</v>
      </c>
      <c r="H2829">
        <v>0.88</v>
      </c>
      <c r="I2829" t="s">
        <v>7</v>
      </c>
      <c r="J2829">
        <v>1.1000000000000001</v>
      </c>
      <c r="K2829">
        <v>2</v>
      </c>
      <c r="L2829">
        <v>2025</v>
      </c>
      <c r="M2829" t="s">
        <v>118</v>
      </c>
      <c r="N2829" s="89" cm="1">
        <f t="array" ref="N2829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2829" s="89">
        <f>_34_KNMI_Stations[[#This Row],[graaddagen]]*_34_KNMI_Stations[[#This Row],[Gewogen factor]]</f>
        <v>10.119999999999999</v>
      </c>
      <c r="P2829" s="89" cm="1">
        <f t="array" ref="P2829">IF(ISNUMBER(_34_KNMI_Stations[[#This Row],[Etmaal temperatuur °C]]),IF(_34_KNMI_Stations[[#This Row],[Etmaal temperatuur °C]]&gt;stookgrens[],_34_KNMI_Stations[[#This Row],[Etmaal temperatuur °C]]-stookgrens[],0),"")</f>
        <v>0</v>
      </c>
    </row>
    <row r="2830" spans="1:16" x14ac:dyDescent="0.25">
      <c r="A2830">
        <v>260</v>
      </c>
      <c r="B2830" s="110">
        <v>45714</v>
      </c>
      <c r="C2830" s="89">
        <v>3.4</v>
      </c>
      <c r="D2830" s="89">
        <v>7.5</v>
      </c>
      <c r="E2830" s="96">
        <v>991</v>
      </c>
      <c r="F2830" s="89">
        <v>2.7</v>
      </c>
      <c r="G2830" s="89">
        <v>1014.4</v>
      </c>
      <c r="H2830">
        <v>0.77</v>
      </c>
      <c r="I2830" t="s">
        <v>7</v>
      </c>
      <c r="J2830">
        <v>1.1000000000000001</v>
      </c>
      <c r="K2830">
        <v>2</v>
      </c>
      <c r="L2830">
        <v>2025</v>
      </c>
      <c r="M2830" t="s">
        <v>118</v>
      </c>
      <c r="N2830" s="89" cm="1">
        <f t="array" ref="N2830">IF(ISNUMBER(_34_KNMI_Stations[[#This Row],[Etmaal temperatuur °C]]),IF(_34_KNMI_Stations[[#This Row],[Etmaal temperatuur °C]]&lt;stookgrens[],stookgrens[]-_34_KNMI_Stations[[#This Row],[Etmaal temperatuur °C]],0),"")</f>
        <v>10.5</v>
      </c>
      <c r="O2830" s="89">
        <f>_34_KNMI_Stations[[#This Row],[graaddagen]]*_34_KNMI_Stations[[#This Row],[Gewogen factor]]</f>
        <v>11.55</v>
      </c>
      <c r="P2830" s="89" cm="1">
        <f t="array" ref="P2830">IF(ISNUMBER(_34_KNMI_Stations[[#This Row],[Etmaal temperatuur °C]]),IF(_34_KNMI_Stations[[#This Row],[Etmaal temperatuur °C]]&gt;stookgrens[],_34_KNMI_Stations[[#This Row],[Etmaal temperatuur °C]]-stookgrens[],0),"")</f>
        <v>0</v>
      </c>
    </row>
    <row r="2831" spans="1:16" x14ac:dyDescent="0.25">
      <c r="A2831">
        <v>260</v>
      </c>
      <c r="B2831" s="110">
        <v>45715</v>
      </c>
      <c r="C2831" s="89">
        <v>3.1</v>
      </c>
      <c r="D2831" s="89">
        <v>5.9</v>
      </c>
      <c r="E2831" s="96">
        <v>589</v>
      </c>
      <c r="F2831" s="89">
        <v>2.4</v>
      </c>
      <c r="G2831" s="89">
        <v>1015</v>
      </c>
      <c r="H2831">
        <v>0.88</v>
      </c>
      <c r="I2831" t="s">
        <v>7</v>
      </c>
      <c r="J2831">
        <v>1.1000000000000001</v>
      </c>
      <c r="K2831">
        <v>2</v>
      </c>
      <c r="L2831">
        <v>2025</v>
      </c>
      <c r="M2831" t="s">
        <v>118</v>
      </c>
      <c r="N2831" s="89" cm="1">
        <f t="array" ref="N2831">IF(ISNUMBER(_34_KNMI_Stations[[#This Row],[Etmaal temperatuur °C]]),IF(_34_KNMI_Stations[[#This Row],[Etmaal temperatuur °C]]&lt;stookgrens[],stookgrens[]-_34_KNMI_Stations[[#This Row],[Etmaal temperatuur °C]],0),"")</f>
        <v>12.1</v>
      </c>
      <c r="O2831" s="89">
        <f>_34_KNMI_Stations[[#This Row],[graaddagen]]*_34_KNMI_Stations[[#This Row],[Gewogen factor]]</f>
        <v>13.31</v>
      </c>
      <c r="P2831" s="89" cm="1">
        <f t="array" ref="P2831">IF(ISNUMBER(_34_KNMI_Stations[[#This Row],[Etmaal temperatuur °C]]),IF(_34_KNMI_Stations[[#This Row],[Etmaal temperatuur °C]]&gt;stookgrens[],_34_KNMI_Stations[[#This Row],[Etmaal temperatuur °C]]-stookgrens[],0),"")</f>
        <v>0</v>
      </c>
    </row>
    <row r="2832" spans="1:16" x14ac:dyDescent="0.25">
      <c r="A2832">
        <v>260</v>
      </c>
      <c r="B2832" s="110">
        <v>45716</v>
      </c>
      <c r="C2832" s="89">
        <v>3</v>
      </c>
      <c r="D2832" s="89">
        <v>4.8</v>
      </c>
      <c r="E2832" s="96">
        <v>731</v>
      </c>
      <c r="F2832" s="89">
        <v>0.5</v>
      </c>
      <c r="G2832" s="89">
        <v>1026.5</v>
      </c>
      <c r="H2832">
        <v>0.85</v>
      </c>
      <c r="I2832" t="s">
        <v>7</v>
      </c>
      <c r="J2832">
        <v>1.1000000000000001</v>
      </c>
      <c r="K2832">
        <v>2</v>
      </c>
      <c r="L2832">
        <v>2025</v>
      </c>
      <c r="M2832" t="s">
        <v>118</v>
      </c>
      <c r="N2832" s="89" cm="1">
        <f t="array" ref="N2832">IF(ISNUMBER(_34_KNMI_Stations[[#This Row],[Etmaal temperatuur °C]]),IF(_34_KNMI_Stations[[#This Row],[Etmaal temperatuur °C]]&lt;stookgrens[],stookgrens[]-_34_KNMI_Stations[[#This Row],[Etmaal temperatuur °C]],0),"")</f>
        <v>13.2</v>
      </c>
      <c r="O2832" s="89">
        <f>_34_KNMI_Stations[[#This Row],[graaddagen]]*_34_KNMI_Stations[[#This Row],[Gewogen factor]]</f>
        <v>14.52</v>
      </c>
      <c r="P2832" s="89" cm="1">
        <f t="array" ref="P2832">IF(ISNUMBER(_34_KNMI_Stations[[#This Row],[Etmaal temperatuur °C]]),IF(_34_KNMI_Stations[[#This Row],[Etmaal temperatuur °C]]&gt;stookgrens[],_34_KNMI_Stations[[#This Row],[Etmaal temperatuur °C]]-stookgrens[],0),"")</f>
        <v>0</v>
      </c>
    </row>
    <row r="2833" spans="1:16" x14ac:dyDescent="0.25">
      <c r="A2833">
        <v>260</v>
      </c>
      <c r="B2833" s="110">
        <v>45717</v>
      </c>
      <c r="C2833" s="89">
        <v>1.8</v>
      </c>
      <c r="D2833" s="89">
        <v>3.4</v>
      </c>
      <c r="E2833" s="96">
        <v>779</v>
      </c>
      <c r="F2833" s="89">
        <v>0</v>
      </c>
      <c r="G2833" s="89">
        <v>1033.9000000000001</v>
      </c>
      <c r="H2833">
        <v>0.85</v>
      </c>
      <c r="I2833" t="s">
        <v>7</v>
      </c>
      <c r="J2833">
        <v>1</v>
      </c>
      <c r="K2833">
        <v>3</v>
      </c>
      <c r="L2833">
        <v>2025</v>
      </c>
      <c r="M2833" t="s">
        <v>118</v>
      </c>
      <c r="N2833" s="89" cm="1">
        <f t="array" ref="N2833">IF(ISNUMBER(_34_KNMI_Stations[[#This Row],[Etmaal temperatuur °C]]),IF(_34_KNMI_Stations[[#This Row],[Etmaal temperatuur °C]]&lt;stookgrens[],stookgrens[]-_34_KNMI_Stations[[#This Row],[Etmaal temperatuur °C]],0),"")</f>
        <v>14.6</v>
      </c>
      <c r="O2833" s="89">
        <f>_34_KNMI_Stations[[#This Row],[graaddagen]]*_34_KNMI_Stations[[#This Row],[Gewogen factor]]</f>
        <v>14.6</v>
      </c>
      <c r="P2833" s="89" cm="1">
        <f t="array" ref="P2833">IF(ISNUMBER(_34_KNMI_Stations[[#This Row],[Etmaal temperatuur °C]]),IF(_34_KNMI_Stations[[#This Row],[Etmaal temperatuur °C]]&gt;stookgrens[],_34_KNMI_Stations[[#This Row],[Etmaal temperatuur °C]]-stookgrens[],0),"")</f>
        <v>0</v>
      </c>
    </row>
    <row r="2834" spans="1:16" x14ac:dyDescent="0.25">
      <c r="A2834">
        <v>260</v>
      </c>
      <c r="B2834" s="110">
        <v>45718</v>
      </c>
      <c r="C2834" s="89">
        <v>0.8</v>
      </c>
      <c r="D2834" s="89">
        <v>1.8</v>
      </c>
      <c r="E2834" s="96">
        <v>1232</v>
      </c>
      <c r="F2834" s="89">
        <v>0</v>
      </c>
      <c r="G2834" s="89">
        <v>1034.5</v>
      </c>
      <c r="H2834">
        <v>0.86</v>
      </c>
      <c r="I2834" t="s">
        <v>7</v>
      </c>
      <c r="J2834">
        <v>1</v>
      </c>
      <c r="K2834">
        <v>3</v>
      </c>
      <c r="L2834">
        <v>2025</v>
      </c>
      <c r="M2834" t="s">
        <v>118</v>
      </c>
      <c r="N2834" s="89" cm="1">
        <f t="array" ref="N2834">IF(ISNUMBER(_34_KNMI_Stations[[#This Row],[Etmaal temperatuur °C]]),IF(_34_KNMI_Stations[[#This Row],[Etmaal temperatuur °C]]&lt;stookgrens[],stookgrens[]-_34_KNMI_Stations[[#This Row],[Etmaal temperatuur °C]],0),"")</f>
        <v>16.2</v>
      </c>
      <c r="O2834" s="89">
        <f>_34_KNMI_Stations[[#This Row],[graaddagen]]*_34_KNMI_Stations[[#This Row],[Gewogen factor]]</f>
        <v>16.2</v>
      </c>
      <c r="P2834" s="89" cm="1">
        <f t="array" ref="P2834">IF(ISNUMBER(_34_KNMI_Stations[[#This Row],[Etmaal temperatuur °C]]),IF(_34_KNMI_Stations[[#This Row],[Etmaal temperatuur °C]]&gt;stookgrens[],_34_KNMI_Stations[[#This Row],[Etmaal temperatuur °C]]-stookgrens[],0),"")</f>
        <v>0</v>
      </c>
    </row>
    <row r="2835" spans="1:16" x14ac:dyDescent="0.25">
      <c r="A2835">
        <v>260</v>
      </c>
      <c r="B2835" s="110">
        <v>45719</v>
      </c>
      <c r="C2835" s="89">
        <v>1.1000000000000001</v>
      </c>
      <c r="D2835" s="89">
        <v>2.2999999999999998</v>
      </c>
      <c r="E2835" s="96">
        <v>1297</v>
      </c>
      <c r="F2835" s="89">
        <v>0</v>
      </c>
      <c r="G2835" s="89">
        <v>1029.7</v>
      </c>
      <c r="H2835">
        <v>0.81</v>
      </c>
      <c r="I2835" t="s">
        <v>7</v>
      </c>
      <c r="J2835">
        <v>1</v>
      </c>
      <c r="K2835">
        <v>3</v>
      </c>
      <c r="L2835">
        <v>2025</v>
      </c>
      <c r="M2835" t="s">
        <v>119</v>
      </c>
      <c r="N2835" s="89" cm="1">
        <f t="array" ref="N2835">IF(ISNUMBER(_34_KNMI_Stations[[#This Row],[Etmaal temperatuur °C]]),IF(_34_KNMI_Stations[[#This Row],[Etmaal temperatuur °C]]&lt;stookgrens[],stookgrens[]-_34_KNMI_Stations[[#This Row],[Etmaal temperatuur °C]],0),"")</f>
        <v>15.7</v>
      </c>
      <c r="O2835" s="89">
        <f>_34_KNMI_Stations[[#This Row],[graaddagen]]*_34_KNMI_Stations[[#This Row],[Gewogen factor]]</f>
        <v>15.7</v>
      </c>
      <c r="P2835" s="89" cm="1">
        <f t="array" ref="P2835">IF(ISNUMBER(_34_KNMI_Stations[[#This Row],[Etmaal temperatuur °C]]),IF(_34_KNMI_Stations[[#This Row],[Etmaal temperatuur °C]]&gt;stookgrens[],_34_KNMI_Stations[[#This Row],[Etmaal temperatuur °C]]-stookgrens[],0),"")</f>
        <v>0</v>
      </c>
    </row>
    <row r="2836" spans="1:16" x14ac:dyDescent="0.25">
      <c r="A2836">
        <v>260</v>
      </c>
      <c r="B2836" s="110">
        <v>45720</v>
      </c>
      <c r="C2836" s="89">
        <v>1.1000000000000001</v>
      </c>
      <c r="D2836" s="89">
        <v>3.1</v>
      </c>
      <c r="E2836" s="96">
        <v>1307</v>
      </c>
      <c r="F2836" s="89">
        <v>0</v>
      </c>
      <c r="G2836" s="89">
        <v>1026.4000000000001</v>
      </c>
      <c r="H2836">
        <v>0.81</v>
      </c>
      <c r="I2836" t="s">
        <v>7</v>
      </c>
      <c r="J2836">
        <v>1</v>
      </c>
      <c r="K2836">
        <v>3</v>
      </c>
      <c r="L2836">
        <v>2025</v>
      </c>
      <c r="M2836" t="s">
        <v>119</v>
      </c>
      <c r="N2836" s="89" cm="1">
        <f t="array" ref="N2836">IF(ISNUMBER(_34_KNMI_Stations[[#This Row],[Etmaal temperatuur °C]]),IF(_34_KNMI_Stations[[#This Row],[Etmaal temperatuur °C]]&lt;stookgrens[],stookgrens[]-_34_KNMI_Stations[[#This Row],[Etmaal temperatuur °C]],0),"")</f>
        <v>14.9</v>
      </c>
      <c r="O2836" s="89">
        <f>_34_KNMI_Stations[[#This Row],[graaddagen]]*_34_KNMI_Stations[[#This Row],[Gewogen factor]]</f>
        <v>14.9</v>
      </c>
      <c r="P2836" s="89" cm="1">
        <f t="array" ref="P2836">IF(ISNUMBER(_34_KNMI_Stations[[#This Row],[Etmaal temperatuur °C]]),IF(_34_KNMI_Stations[[#This Row],[Etmaal temperatuur °C]]&gt;stookgrens[],_34_KNMI_Stations[[#This Row],[Etmaal temperatuur °C]]-stookgrens[],0),"")</f>
        <v>0</v>
      </c>
    </row>
    <row r="2837" spans="1:16" x14ac:dyDescent="0.25">
      <c r="A2837">
        <v>260</v>
      </c>
      <c r="B2837" s="110">
        <v>45721</v>
      </c>
      <c r="C2837" s="89">
        <v>2</v>
      </c>
      <c r="D2837" s="89">
        <v>5.4</v>
      </c>
      <c r="E2837" s="96">
        <v>1381</v>
      </c>
      <c r="F2837" s="89">
        <v>0</v>
      </c>
      <c r="G2837" s="89">
        <v>1022.8</v>
      </c>
      <c r="H2837">
        <v>0.74</v>
      </c>
      <c r="I2837" t="s">
        <v>7</v>
      </c>
      <c r="J2837">
        <v>1</v>
      </c>
      <c r="K2837">
        <v>3</v>
      </c>
      <c r="L2837">
        <v>2025</v>
      </c>
      <c r="M2837" t="s">
        <v>119</v>
      </c>
      <c r="N2837" s="89" cm="1">
        <f t="array" ref="N2837">IF(ISNUMBER(_34_KNMI_Stations[[#This Row],[Etmaal temperatuur °C]]),IF(_34_KNMI_Stations[[#This Row],[Etmaal temperatuur °C]]&lt;stookgrens[],stookgrens[]-_34_KNMI_Stations[[#This Row],[Etmaal temperatuur °C]],0),"")</f>
        <v>12.6</v>
      </c>
      <c r="O2837" s="89">
        <f>_34_KNMI_Stations[[#This Row],[graaddagen]]*_34_KNMI_Stations[[#This Row],[Gewogen factor]]</f>
        <v>12.6</v>
      </c>
      <c r="P2837" s="89" cm="1">
        <f t="array" ref="P2837">IF(ISNUMBER(_34_KNMI_Stations[[#This Row],[Etmaal temperatuur °C]]),IF(_34_KNMI_Stations[[#This Row],[Etmaal temperatuur °C]]&gt;stookgrens[],_34_KNMI_Stations[[#This Row],[Etmaal temperatuur °C]]-stookgrens[],0),"")</f>
        <v>0</v>
      </c>
    </row>
    <row r="2838" spans="1:16" x14ac:dyDescent="0.25">
      <c r="A2838">
        <v>260</v>
      </c>
      <c r="B2838" s="110">
        <v>45722</v>
      </c>
      <c r="C2838" s="89">
        <v>2.4</v>
      </c>
      <c r="D2838" s="89">
        <v>7.4</v>
      </c>
      <c r="E2838" s="96">
        <v>1312</v>
      </c>
      <c r="F2838" s="89">
        <v>0</v>
      </c>
      <c r="G2838" s="89">
        <v>1017.3</v>
      </c>
      <c r="H2838">
        <v>0.7</v>
      </c>
      <c r="I2838" t="s">
        <v>7</v>
      </c>
      <c r="J2838">
        <v>1</v>
      </c>
      <c r="K2838">
        <v>3</v>
      </c>
      <c r="L2838">
        <v>2025</v>
      </c>
      <c r="M2838" t="s">
        <v>119</v>
      </c>
      <c r="N2838" s="89" cm="1">
        <f t="array" ref="N2838">IF(ISNUMBER(_34_KNMI_Stations[[#This Row],[Etmaal temperatuur °C]]),IF(_34_KNMI_Stations[[#This Row],[Etmaal temperatuur °C]]&lt;stookgrens[],stookgrens[]-_34_KNMI_Stations[[#This Row],[Etmaal temperatuur °C]],0),"")</f>
        <v>10.6</v>
      </c>
      <c r="O2838" s="89">
        <f>_34_KNMI_Stations[[#This Row],[graaddagen]]*_34_KNMI_Stations[[#This Row],[Gewogen factor]]</f>
        <v>10.6</v>
      </c>
      <c r="P2838" s="89" cm="1">
        <f t="array" ref="P2838">IF(ISNUMBER(_34_KNMI_Stations[[#This Row],[Etmaal temperatuur °C]]),IF(_34_KNMI_Stations[[#This Row],[Etmaal temperatuur °C]]&gt;stookgrens[],_34_KNMI_Stations[[#This Row],[Etmaal temperatuur °C]]-stookgrens[],0),"")</f>
        <v>0</v>
      </c>
    </row>
    <row r="2839" spans="1:16" x14ac:dyDescent="0.25">
      <c r="A2839">
        <v>260</v>
      </c>
      <c r="B2839" s="110">
        <v>45723</v>
      </c>
      <c r="C2839" s="89">
        <v>2.4</v>
      </c>
      <c r="D2839" s="89">
        <v>9.5</v>
      </c>
      <c r="E2839" s="96">
        <v>1347</v>
      </c>
      <c r="F2839" s="89">
        <v>0</v>
      </c>
      <c r="G2839" s="89">
        <v>1016.1</v>
      </c>
      <c r="H2839">
        <v>0.69</v>
      </c>
      <c r="I2839" t="s">
        <v>7</v>
      </c>
      <c r="J2839">
        <v>1</v>
      </c>
      <c r="K2839">
        <v>3</v>
      </c>
      <c r="L2839">
        <v>2025</v>
      </c>
      <c r="M2839" t="s">
        <v>119</v>
      </c>
      <c r="N2839" s="89" cm="1">
        <f t="array" ref="N2839">IF(ISNUMBER(_34_KNMI_Stations[[#This Row],[Etmaal temperatuur °C]]),IF(_34_KNMI_Stations[[#This Row],[Etmaal temperatuur °C]]&lt;stookgrens[],stookgrens[]-_34_KNMI_Stations[[#This Row],[Etmaal temperatuur °C]],0),"")</f>
        <v>8.5</v>
      </c>
      <c r="O2839" s="89">
        <f>_34_KNMI_Stations[[#This Row],[graaddagen]]*_34_KNMI_Stations[[#This Row],[Gewogen factor]]</f>
        <v>8.5</v>
      </c>
      <c r="P2839" s="89" cm="1">
        <f t="array" ref="P2839">IF(ISNUMBER(_34_KNMI_Stations[[#This Row],[Etmaal temperatuur °C]]),IF(_34_KNMI_Stations[[#This Row],[Etmaal temperatuur °C]]&gt;stookgrens[],_34_KNMI_Stations[[#This Row],[Etmaal temperatuur °C]]-stookgrens[],0),"")</f>
        <v>0</v>
      </c>
    </row>
    <row r="2840" spans="1:16" x14ac:dyDescent="0.25">
      <c r="A2840">
        <v>260</v>
      </c>
      <c r="B2840" s="110">
        <v>45724</v>
      </c>
      <c r="C2840" s="89">
        <v>3</v>
      </c>
      <c r="D2840" s="89">
        <v>10.199999999999999</v>
      </c>
      <c r="E2840" s="96">
        <v>1383</v>
      </c>
      <c r="F2840" s="89">
        <v>0</v>
      </c>
      <c r="G2840" s="89">
        <v>1012.3</v>
      </c>
      <c r="H2840">
        <v>0.6</v>
      </c>
      <c r="I2840" t="s">
        <v>7</v>
      </c>
      <c r="J2840">
        <v>1</v>
      </c>
      <c r="K2840">
        <v>3</v>
      </c>
      <c r="L2840">
        <v>2025</v>
      </c>
      <c r="M2840" t="s">
        <v>119</v>
      </c>
      <c r="N2840" s="89" cm="1">
        <f t="array" ref="N2840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2840" s="89">
        <f>_34_KNMI_Stations[[#This Row],[graaddagen]]*_34_KNMI_Stations[[#This Row],[Gewogen factor]]</f>
        <v>7.8000000000000007</v>
      </c>
      <c r="P2840" s="89" cm="1">
        <f t="array" ref="P2840">IF(ISNUMBER(_34_KNMI_Stations[[#This Row],[Etmaal temperatuur °C]]),IF(_34_KNMI_Stations[[#This Row],[Etmaal temperatuur °C]]&gt;stookgrens[],_34_KNMI_Stations[[#This Row],[Etmaal temperatuur °C]]-stookgrens[],0),"")</f>
        <v>0</v>
      </c>
    </row>
    <row r="2841" spans="1:16" x14ac:dyDescent="0.25">
      <c r="A2841">
        <v>260</v>
      </c>
      <c r="B2841" s="110">
        <v>45725</v>
      </c>
      <c r="C2841" s="89">
        <v>2.2000000000000002</v>
      </c>
      <c r="D2841" s="89">
        <v>9</v>
      </c>
      <c r="E2841" s="96">
        <v>1251</v>
      </c>
      <c r="F2841" s="89">
        <v>0</v>
      </c>
      <c r="G2841" s="89">
        <v>1005.4</v>
      </c>
      <c r="H2841">
        <v>0.67</v>
      </c>
      <c r="I2841" t="s">
        <v>7</v>
      </c>
      <c r="J2841">
        <v>1</v>
      </c>
      <c r="K2841">
        <v>3</v>
      </c>
      <c r="L2841">
        <v>2025</v>
      </c>
      <c r="M2841" t="s">
        <v>119</v>
      </c>
      <c r="N2841" s="89" cm="1">
        <f t="array" ref="N2841">IF(ISNUMBER(_34_KNMI_Stations[[#This Row],[Etmaal temperatuur °C]]),IF(_34_KNMI_Stations[[#This Row],[Etmaal temperatuur °C]]&lt;stookgrens[],stookgrens[]-_34_KNMI_Stations[[#This Row],[Etmaal temperatuur °C]],0),"")</f>
        <v>9</v>
      </c>
      <c r="O2841" s="89">
        <f>_34_KNMI_Stations[[#This Row],[graaddagen]]*_34_KNMI_Stations[[#This Row],[Gewogen factor]]</f>
        <v>9</v>
      </c>
      <c r="P2841" s="89" cm="1">
        <f t="array" ref="P2841">IF(ISNUMBER(_34_KNMI_Stations[[#This Row],[Etmaal temperatuur °C]]),IF(_34_KNMI_Stations[[#This Row],[Etmaal temperatuur °C]]&gt;stookgrens[],_34_KNMI_Stations[[#This Row],[Etmaal temperatuur °C]]-stookgrens[],0),"")</f>
        <v>0</v>
      </c>
    </row>
    <row r="2842" spans="1:16" x14ac:dyDescent="0.25">
      <c r="A2842">
        <v>260</v>
      </c>
      <c r="B2842" s="110">
        <v>45726</v>
      </c>
      <c r="C2842" s="89">
        <v>2.2999999999999998</v>
      </c>
      <c r="D2842" s="89">
        <v>8.5</v>
      </c>
      <c r="E2842" s="96">
        <v>1372</v>
      </c>
      <c r="F2842" s="89">
        <v>0</v>
      </c>
      <c r="G2842" s="89">
        <v>1002.5</v>
      </c>
      <c r="H2842">
        <v>0.7</v>
      </c>
      <c r="I2842" t="s">
        <v>7</v>
      </c>
      <c r="J2842">
        <v>1</v>
      </c>
      <c r="K2842">
        <v>3</v>
      </c>
      <c r="L2842">
        <v>2025</v>
      </c>
      <c r="M2842" t="s">
        <v>120</v>
      </c>
      <c r="N2842" s="89" cm="1">
        <f t="array" ref="N2842">IF(ISNUMBER(_34_KNMI_Stations[[#This Row],[Etmaal temperatuur °C]]),IF(_34_KNMI_Stations[[#This Row],[Etmaal temperatuur °C]]&lt;stookgrens[],stookgrens[]-_34_KNMI_Stations[[#This Row],[Etmaal temperatuur °C]],0),"")</f>
        <v>9.5</v>
      </c>
      <c r="O2842" s="89">
        <f>_34_KNMI_Stations[[#This Row],[graaddagen]]*_34_KNMI_Stations[[#This Row],[Gewogen factor]]</f>
        <v>9.5</v>
      </c>
      <c r="P2842" s="89" cm="1">
        <f t="array" ref="P2842">IF(ISNUMBER(_34_KNMI_Stations[[#This Row],[Etmaal temperatuur °C]]),IF(_34_KNMI_Stations[[#This Row],[Etmaal temperatuur °C]]&gt;stookgrens[],_34_KNMI_Stations[[#This Row],[Etmaal temperatuur °C]]-stookgrens[],0),"")</f>
        <v>0</v>
      </c>
    </row>
    <row r="2843" spans="1:16" x14ac:dyDescent="0.25">
      <c r="A2843">
        <v>260</v>
      </c>
      <c r="B2843" s="110">
        <v>45727</v>
      </c>
      <c r="C2843" s="89">
        <v>3.1</v>
      </c>
      <c r="D2843" s="89">
        <v>5.6</v>
      </c>
      <c r="E2843" s="96">
        <v>713</v>
      </c>
      <c r="F2843" s="89">
        <v>-0.1</v>
      </c>
      <c r="G2843" s="89">
        <v>1003.6</v>
      </c>
      <c r="H2843">
        <v>0.78</v>
      </c>
      <c r="I2843" t="s">
        <v>7</v>
      </c>
      <c r="J2843">
        <v>1</v>
      </c>
      <c r="K2843">
        <v>3</v>
      </c>
      <c r="L2843">
        <v>2025</v>
      </c>
      <c r="M2843" t="s">
        <v>120</v>
      </c>
      <c r="N2843" s="89" cm="1">
        <f t="array" ref="N2843">IF(ISNUMBER(_34_KNMI_Stations[[#This Row],[Etmaal temperatuur °C]]),IF(_34_KNMI_Stations[[#This Row],[Etmaal temperatuur °C]]&lt;stookgrens[],stookgrens[]-_34_KNMI_Stations[[#This Row],[Etmaal temperatuur °C]],0),"")</f>
        <v>12.4</v>
      </c>
      <c r="O2843" s="89">
        <f>_34_KNMI_Stations[[#This Row],[graaddagen]]*_34_KNMI_Stations[[#This Row],[Gewogen factor]]</f>
        <v>12.4</v>
      </c>
      <c r="P2843" s="89" cm="1">
        <f t="array" ref="P2843">IF(ISNUMBER(_34_KNMI_Stations[[#This Row],[Etmaal temperatuur °C]]),IF(_34_KNMI_Stations[[#This Row],[Etmaal temperatuur °C]]&gt;stookgrens[],_34_KNMI_Stations[[#This Row],[Etmaal temperatuur °C]]-stookgrens[],0),"")</f>
        <v>0</v>
      </c>
    </row>
    <row r="2844" spans="1:16" x14ac:dyDescent="0.25">
      <c r="A2844">
        <v>260</v>
      </c>
      <c r="B2844" s="110">
        <v>45728</v>
      </c>
      <c r="C2844" s="89">
        <v>2.2999999999999998</v>
      </c>
      <c r="D2844" s="89">
        <v>4.2</v>
      </c>
      <c r="E2844" s="96">
        <v>1085</v>
      </c>
      <c r="F2844" s="89">
        <v>0.3</v>
      </c>
      <c r="G2844" s="89">
        <v>1000.5</v>
      </c>
      <c r="H2844">
        <v>0.8</v>
      </c>
      <c r="I2844" t="s">
        <v>7</v>
      </c>
      <c r="J2844">
        <v>1</v>
      </c>
      <c r="K2844">
        <v>3</v>
      </c>
      <c r="L2844">
        <v>2025</v>
      </c>
      <c r="M2844" t="s">
        <v>120</v>
      </c>
      <c r="N2844" s="89" cm="1">
        <f t="array" ref="N2844">IF(ISNUMBER(_34_KNMI_Stations[[#This Row],[Etmaal temperatuur °C]]),IF(_34_KNMI_Stations[[#This Row],[Etmaal temperatuur °C]]&lt;stookgrens[],stookgrens[]-_34_KNMI_Stations[[#This Row],[Etmaal temperatuur °C]],0),"")</f>
        <v>13.8</v>
      </c>
      <c r="O2844" s="89">
        <f>_34_KNMI_Stations[[#This Row],[graaddagen]]*_34_KNMI_Stations[[#This Row],[Gewogen factor]]</f>
        <v>13.8</v>
      </c>
      <c r="P2844" s="89" cm="1">
        <f t="array" ref="P2844">IF(ISNUMBER(_34_KNMI_Stations[[#This Row],[Etmaal temperatuur °C]]),IF(_34_KNMI_Stations[[#This Row],[Etmaal temperatuur °C]]&gt;stookgrens[],_34_KNMI_Stations[[#This Row],[Etmaal temperatuur °C]]-stookgrens[],0),"")</f>
        <v>0</v>
      </c>
    </row>
    <row r="2845" spans="1:16" x14ac:dyDescent="0.25">
      <c r="A2845">
        <v>260</v>
      </c>
      <c r="B2845" s="110">
        <v>45729</v>
      </c>
      <c r="C2845" s="89">
        <v>2.1</v>
      </c>
      <c r="D2845" s="89">
        <v>2.9</v>
      </c>
      <c r="E2845" s="96">
        <v>845</v>
      </c>
      <c r="F2845" s="89">
        <v>-0.1</v>
      </c>
      <c r="G2845" s="89">
        <v>1001</v>
      </c>
      <c r="H2845">
        <v>0.82</v>
      </c>
      <c r="I2845" t="s">
        <v>7</v>
      </c>
      <c r="J2845">
        <v>1</v>
      </c>
      <c r="K2845">
        <v>3</v>
      </c>
      <c r="L2845">
        <v>2025</v>
      </c>
      <c r="M2845" t="s">
        <v>120</v>
      </c>
      <c r="N2845" s="89" cm="1">
        <f t="array" ref="N2845">IF(ISNUMBER(_34_KNMI_Stations[[#This Row],[Etmaal temperatuur °C]]),IF(_34_KNMI_Stations[[#This Row],[Etmaal temperatuur °C]]&lt;stookgrens[],stookgrens[]-_34_KNMI_Stations[[#This Row],[Etmaal temperatuur °C]],0),"")</f>
        <v>15.1</v>
      </c>
      <c r="O2845" s="89">
        <f>_34_KNMI_Stations[[#This Row],[graaddagen]]*_34_KNMI_Stations[[#This Row],[Gewogen factor]]</f>
        <v>15.1</v>
      </c>
      <c r="P2845" s="89" cm="1">
        <f t="array" ref="P2845">IF(ISNUMBER(_34_KNMI_Stations[[#This Row],[Etmaal temperatuur °C]]),IF(_34_KNMI_Stations[[#This Row],[Etmaal temperatuur °C]]&gt;stookgrens[],_34_KNMI_Stations[[#This Row],[Etmaal temperatuur °C]]-stookgrens[],0),"")</f>
        <v>0</v>
      </c>
    </row>
    <row r="2846" spans="1:16" x14ac:dyDescent="0.25">
      <c r="A2846">
        <v>260</v>
      </c>
      <c r="B2846" s="110">
        <v>45730</v>
      </c>
      <c r="C2846" s="89">
        <v>2.7</v>
      </c>
      <c r="D2846" s="89">
        <v>2.4</v>
      </c>
      <c r="E2846" s="96">
        <v>1191</v>
      </c>
      <c r="F2846" s="89">
        <v>-0.1</v>
      </c>
      <c r="G2846" s="89">
        <v>1010.5</v>
      </c>
      <c r="H2846">
        <v>0.72</v>
      </c>
      <c r="I2846" t="s">
        <v>7</v>
      </c>
      <c r="J2846">
        <v>1</v>
      </c>
      <c r="K2846">
        <v>3</v>
      </c>
      <c r="L2846">
        <v>2025</v>
      </c>
      <c r="M2846" t="s">
        <v>120</v>
      </c>
      <c r="N2846" s="89" cm="1">
        <f t="array" ref="N2846">IF(ISNUMBER(_34_KNMI_Stations[[#This Row],[Etmaal temperatuur °C]]),IF(_34_KNMI_Stations[[#This Row],[Etmaal temperatuur °C]]&lt;stookgrens[],stookgrens[]-_34_KNMI_Stations[[#This Row],[Etmaal temperatuur °C]],0),"")</f>
        <v>15.6</v>
      </c>
      <c r="O2846" s="89">
        <f>_34_KNMI_Stations[[#This Row],[graaddagen]]*_34_KNMI_Stations[[#This Row],[Gewogen factor]]</f>
        <v>15.6</v>
      </c>
      <c r="P2846" s="89" cm="1">
        <f t="array" ref="P2846">IF(ISNUMBER(_34_KNMI_Stations[[#This Row],[Etmaal temperatuur °C]]),IF(_34_KNMI_Stations[[#This Row],[Etmaal temperatuur °C]]&gt;stookgrens[],_34_KNMI_Stations[[#This Row],[Etmaal temperatuur °C]]-stookgrens[],0),"")</f>
        <v>0</v>
      </c>
    </row>
    <row r="2847" spans="1:16" x14ac:dyDescent="0.25">
      <c r="A2847">
        <v>260</v>
      </c>
      <c r="B2847" s="110">
        <v>45731</v>
      </c>
      <c r="C2847" s="89">
        <v>4</v>
      </c>
      <c r="D2847" s="89">
        <v>3.5</v>
      </c>
      <c r="E2847" s="96">
        <v>1108</v>
      </c>
      <c r="F2847" s="89">
        <v>0</v>
      </c>
      <c r="G2847" s="89">
        <v>1020.3</v>
      </c>
      <c r="H2847">
        <v>0.68</v>
      </c>
      <c r="I2847" t="s">
        <v>7</v>
      </c>
      <c r="J2847">
        <v>1</v>
      </c>
      <c r="K2847">
        <v>3</v>
      </c>
      <c r="L2847">
        <v>2025</v>
      </c>
      <c r="M2847" t="s">
        <v>120</v>
      </c>
      <c r="N2847" s="89" cm="1">
        <f t="array" ref="N2847">IF(ISNUMBER(_34_KNMI_Stations[[#This Row],[Etmaal temperatuur °C]]),IF(_34_KNMI_Stations[[#This Row],[Etmaal temperatuur °C]]&lt;stookgrens[],stookgrens[]-_34_KNMI_Stations[[#This Row],[Etmaal temperatuur °C]],0),"")</f>
        <v>14.5</v>
      </c>
      <c r="O2847" s="89">
        <f>_34_KNMI_Stations[[#This Row],[graaddagen]]*_34_KNMI_Stations[[#This Row],[Gewogen factor]]</f>
        <v>14.5</v>
      </c>
      <c r="P2847" s="89" cm="1">
        <f t="array" ref="P2847">IF(ISNUMBER(_34_KNMI_Stations[[#This Row],[Etmaal temperatuur °C]]),IF(_34_KNMI_Stations[[#This Row],[Etmaal temperatuur °C]]&gt;stookgrens[],_34_KNMI_Stations[[#This Row],[Etmaal temperatuur °C]]-stookgrens[],0),"")</f>
        <v>0</v>
      </c>
    </row>
    <row r="2848" spans="1:16" x14ac:dyDescent="0.25">
      <c r="A2848">
        <v>260</v>
      </c>
      <c r="B2848" s="110">
        <v>45732</v>
      </c>
      <c r="C2848" s="89">
        <v>3.2</v>
      </c>
      <c r="D2848" s="89">
        <v>4.7</v>
      </c>
      <c r="E2848" s="96">
        <v>1684</v>
      </c>
      <c r="F2848" s="89">
        <v>0</v>
      </c>
      <c r="G2848" s="89">
        <v>1023.6</v>
      </c>
      <c r="H2848">
        <v>0.71</v>
      </c>
      <c r="I2848" t="s">
        <v>7</v>
      </c>
      <c r="J2848">
        <v>1</v>
      </c>
      <c r="K2848">
        <v>3</v>
      </c>
      <c r="L2848">
        <v>2025</v>
      </c>
      <c r="M2848" t="s">
        <v>120</v>
      </c>
      <c r="N2848" s="89" cm="1">
        <f t="array" ref="N2848">IF(ISNUMBER(_34_KNMI_Stations[[#This Row],[Etmaal temperatuur °C]]),IF(_34_KNMI_Stations[[#This Row],[Etmaal temperatuur °C]]&lt;stookgrens[],stookgrens[]-_34_KNMI_Stations[[#This Row],[Etmaal temperatuur °C]],0),"")</f>
        <v>13.3</v>
      </c>
      <c r="O2848" s="89">
        <f>_34_KNMI_Stations[[#This Row],[graaddagen]]*_34_KNMI_Stations[[#This Row],[Gewogen factor]]</f>
        <v>13.3</v>
      </c>
      <c r="P2848" s="89" cm="1">
        <f t="array" ref="P2848">IF(ISNUMBER(_34_KNMI_Stations[[#This Row],[Etmaal temperatuur °C]]),IF(_34_KNMI_Stations[[#This Row],[Etmaal temperatuur °C]]&gt;stookgrens[],_34_KNMI_Stations[[#This Row],[Etmaal temperatuur °C]]-stookgrens[],0),"")</f>
        <v>0</v>
      </c>
    </row>
    <row r="2849" spans="1:16" x14ac:dyDescent="0.25">
      <c r="A2849">
        <v>260</v>
      </c>
      <c r="B2849" s="110">
        <v>45733</v>
      </c>
      <c r="C2849" s="89">
        <v>4.2</v>
      </c>
      <c r="D2849" s="89">
        <v>5.9</v>
      </c>
      <c r="E2849" s="96">
        <v>1701</v>
      </c>
      <c r="F2849" s="89">
        <v>0</v>
      </c>
      <c r="G2849" s="89">
        <v>1029</v>
      </c>
      <c r="H2849">
        <v>0.56999999999999995</v>
      </c>
      <c r="I2849" t="s">
        <v>7</v>
      </c>
      <c r="J2849">
        <v>1</v>
      </c>
      <c r="K2849">
        <v>3</v>
      </c>
      <c r="L2849">
        <v>2025</v>
      </c>
      <c r="M2849" t="s">
        <v>121</v>
      </c>
      <c r="N2849" s="89" cm="1">
        <f t="array" ref="N2849">IF(ISNUMBER(_34_KNMI_Stations[[#This Row],[Etmaal temperatuur °C]]),IF(_34_KNMI_Stations[[#This Row],[Etmaal temperatuur °C]]&lt;stookgrens[],stookgrens[]-_34_KNMI_Stations[[#This Row],[Etmaal temperatuur °C]],0),"")</f>
        <v>12.1</v>
      </c>
      <c r="O2849" s="89">
        <f>_34_KNMI_Stations[[#This Row],[graaddagen]]*_34_KNMI_Stations[[#This Row],[Gewogen factor]]</f>
        <v>12.1</v>
      </c>
      <c r="P2849" s="89" cm="1">
        <f t="array" ref="P2849">IF(ISNUMBER(_34_KNMI_Stations[[#This Row],[Etmaal temperatuur °C]]),IF(_34_KNMI_Stations[[#This Row],[Etmaal temperatuur °C]]&gt;stookgrens[],_34_KNMI_Stations[[#This Row],[Etmaal temperatuur °C]]-stookgrens[],0),"")</f>
        <v>0</v>
      </c>
    </row>
    <row r="2850" spans="1:16" x14ac:dyDescent="0.25">
      <c r="A2850">
        <v>260</v>
      </c>
      <c r="B2850" s="110">
        <v>45734</v>
      </c>
      <c r="C2850" s="89">
        <v>4.3</v>
      </c>
      <c r="D2850" s="89">
        <v>4.9000000000000004</v>
      </c>
      <c r="E2850" s="96">
        <v>1775</v>
      </c>
      <c r="F2850" s="89">
        <v>0</v>
      </c>
      <c r="G2850" s="89">
        <v>1027.9000000000001</v>
      </c>
      <c r="H2850">
        <v>0.42</v>
      </c>
      <c r="I2850" t="s">
        <v>7</v>
      </c>
      <c r="J2850">
        <v>1</v>
      </c>
      <c r="K2850">
        <v>3</v>
      </c>
      <c r="L2850">
        <v>2025</v>
      </c>
      <c r="M2850" t="s">
        <v>121</v>
      </c>
      <c r="N2850" s="89" cm="1">
        <f t="array" ref="N2850">IF(ISNUMBER(_34_KNMI_Stations[[#This Row],[Etmaal temperatuur °C]]),IF(_34_KNMI_Stations[[#This Row],[Etmaal temperatuur °C]]&lt;stookgrens[],stookgrens[]-_34_KNMI_Stations[[#This Row],[Etmaal temperatuur °C]],0),"")</f>
        <v>13.1</v>
      </c>
      <c r="O2850" s="89">
        <f>_34_KNMI_Stations[[#This Row],[graaddagen]]*_34_KNMI_Stations[[#This Row],[Gewogen factor]]</f>
        <v>13.1</v>
      </c>
      <c r="P2850" s="89" cm="1">
        <f t="array" ref="P2850">IF(ISNUMBER(_34_KNMI_Stations[[#This Row],[Etmaal temperatuur °C]]),IF(_34_KNMI_Stations[[#This Row],[Etmaal temperatuur °C]]&gt;stookgrens[],_34_KNMI_Stations[[#This Row],[Etmaal temperatuur °C]]-stookgrens[],0),"")</f>
        <v>0</v>
      </c>
    </row>
    <row r="2851" spans="1:16" x14ac:dyDescent="0.25">
      <c r="A2851">
        <v>260</v>
      </c>
      <c r="B2851" s="110">
        <v>45735</v>
      </c>
      <c r="C2851" s="89">
        <v>2.5</v>
      </c>
      <c r="D2851" s="89">
        <v>6.9</v>
      </c>
      <c r="E2851" s="96">
        <v>1724</v>
      </c>
      <c r="F2851" s="89">
        <v>0</v>
      </c>
      <c r="G2851" s="89">
        <v>1023.8</v>
      </c>
      <c r="H2851">
        <v>0.59</v>
      </c>
      <c r="I2851" t="s">
        <v>7</v>
      </c>
      <c r="J2851">
        <v>1</v>
      </c>
      <c r="K2851">
        <v>3</v>
      </c>
      <c r="L2851">
        <v>2025</v>
      </c>
      <c r="M2851" t="s">
        <v>121</v>
      </c>
      <c r="N2851" s="89" cm="1">
        <f t="array" ref="N2851">IF(ISNUMBER(_34_KNMI_Stations[[#This Row],[Etmaal temperatuur °C]]),IF(_34_KNMI_Stations[[#This Row],[Etmaal temperatuur °C]]&lt;stookgrens[],stookgrens[]-_34_KNMI_Stations[[#This Row],[Etmaal temperatuur °C]],0),"")</f>
        <v>11.1</v>
      </c>
      <c r="O2851" s="89">
        <f>_34_KNMI_Stations[[#This Row],[graaddagen]]*_34_KNMI_Stations[[#This Row],[Gewogen factor]]</f>
        <v>11.1</v>
      </c>
      <c r="P2851" s="89" cm="1">
        <f t="array" ref="P2851">IF(ISNUMBER(_34_KNMI_Stations[[#This Row],[Etmaal temperatuur °C]]),IF(_34_KNMI_Stations[[#This Row],[Etmaal temperatuur °C]]&gt;stookgrens[],_34_KNMI_Stations[[#This Row],[Etmaal temperatuur °C]]-stookgrens[],0),"")</f>
        <v>0</v>
      </c>
    </row>
    <row r="2852" spans="1:16" x14ac:dyDescent="0.25">
      <c r="A2852">
        <v>260</v>
      </c>
      <c r="B2852" s="110">
        <v>45736</v>
      </c>
      <c r="C2852" s="89">
        <v>1.9</v>
      </c>
      <c r="D2852" s="89">
        <v>10.4</v>
      </c>
      <c r="E2852" s="96">
        <v>1658</v>
      </c>
      <c r="F2852" s="89">
        <v>0</v>
      </c>
      <c r="G2852" s="89">
        <v>1021.2</v>
      </c>
      <c r="H2852">
        <v>0.63</v>
      </c>
      <c r="I2852" t="s">
        <v>7</v>
      </c>
      <c r="J2852">
        <v>1</v>
      </c>
      <c r="K2852">
        <v>3</v>
      </c>
      <c r="L2852">
        <v>2025</v>
      </c>
      <c r="M2852" t="s">
        <v>121</v>
      </c>
      <c r="N2852" s="89" cm="1">
        <f t="array" ref="N2852">IF(ISNUMBER(_34_KNMI_Stations[[#This Row],[Etmaal temperatuur °C]]),IF(_34_KNMI_Stations[[#This Row],[Etmaal temperatuur °C]]&lt;stookgrens[],stookgrens[]-_34_KNMI_Stations[[#This Row],[Etmaal temperatuur °C]],0),"")</f>
        <v>7.6</v>
      </c>
      <c r="O2852" s="89">
        <f>_34_KNMI_Stations[[#This Row],[graaddagen]]*_34_KNMI_Stations[[#This Row],[Gewogen factor]]</f>
        <v>7.6</v>
      </c>
      <c r="P2852" s="89" cm="1">
        <f t="array" ref="P2852">IF(ISNUMBER(_34_KNMI_Stations[[#This Row],[Etmaal temperatuur °C]]),IF(_34_KNMI_Stations[[#This Row],[Etmaal temperatuur °C]]&gt;stookgrens[],_34_KNMI_Stations[[#This Row],[Etmaal temperatuur °C]]-stookgrens[],0),"")</f>
        <v>0</v>
      </c>
    </row>
    <row r="2853" spans="1:16" x14ac:dyDescent="0.25">
      <c r="A2853">
        <v>260</v>
      </c>
      <c r="B2853" s="110">
        <v>45737</v>
      </c>
      <c r="C2853" s="89">
        <v>5</v>
      </c>
      <c r="D2853" s="89">
        <v>15</v>
      </c>
      <c r="E2853" s="96">
        <v>1618</v>
      </c>
      <c r="F2853" s="89">
        <v>0</v>
      </c>
      <c r="G2853" s="89">
        <v>1012.4</v>
      </c>
      <c r="H2853">
        <v>0.52</v>
      </c>
      <c r="I2853" t="s">
        <v>7</v>
      </c>
      <c r="J2853">
        <v>1</v>
      </c>
      <c r="K2853">
        <v>3</v>
      </c>
      <c r="L2853">
        <v>2025</v>
      </c>
      <c r="M2853" t="s">
        <v>121</v>
      </c>
      <c r="N2853" s="89" cm="1">
        <f t="array" ref="N2853">IF(ISNUMBER(_34_KNMI_Stations[[#This Row],[Etmaal temperatuur °C]]),IF(_34_KNMI_Stations[[#This Row],[Etmaal temperatuur °C]]&lt;stookgrens[],stookgrens[]-_34_KNMI_Stations[[#This Row],[Etmaal temperatuur °C]],0),"")</f>
        <v>3</v>
      </c>
      <c r="O2853" s="89">
        <f>_34_KNMI_Stations[[#This Row],[graaddagen]]*_34_KNMI_Stations[[#This Row],[Gewogen factor]]</f>
        <v>3</v>
      </c>
      <c r="P2853" s="89" cm="1">
        <f t="array" ref="P2853">IF(ISNUMBER(_34_KNMI_Stations[[#This Row],[Etmaal temperatuur °C]]),IF(_34_KNMI_Stations[[#This Row],[Etmaal temperatuur °C]]&gt;stookgrens[],_34_KNMI_Stations[[#This Row],[Etmaal temperatuur °C]]-stookgrens[],0),"")</f>
        <v>0</v>
      </c>
    </row>
    <row r="2854" spans="1:16" x14ac:dyDescent="0.25">
      <c r="A2854">
        <v>260</v>
      </c>
      <c r="B2854" s="110">
        <v>45738</v>
      </c>
      <c r="C2854" s="89">
        <v>4.3</v>
      </c>
      <c r="D2854" s="89">
        <v>14.9</v>
      </c>
      <c r="E2854" s="96">
        <v>1212</v>
      </c>
      <c r="F2854" s="89">
        <v>-0.1</v>
      </c>
      <c r="G2854" s="89">
        <v>1003.6</v>
      </c>
      <c r="H2854">
        <v>0.53</v>
      </c>
      <c r="I2854" t="s">
        <v>7</v>
      </c>
      <c r="J2854">
        <v>1</v>
      </c>
      <c r="K2854">
        <v>3</v>
      </c>
      <c r="L2854">
        <v>2025</v>
      </c>
      <c r="M2854" t="s">
        <v>121</v>
      </c>
      <c r="N2854" s="89" cm="1">
        <f t="array" ref="N2854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2854" s="89">
        <f>_34_KNMI_Stations[[#This Row],[graaddagen]]*_34_KNMI_Stations[[#This Row],[Gewogen factor]]</f>
        <v>3.0999999999999996</v>
      </c>
      <c r="P2854" s="89" cm="1">
        <f t="array" ref="P2854">IF(ISNUMBER(_34_KNMI_Stations[[#This Row],[Etmaal temperatuur °C]]),IF(_34_KNMI_Stations[[#This Row],[Etmaal temperatuur °C]]&gt;stookgrens[],_34_KNMI_Stations[[#This Row],[Etmaal temperatuur °C]]-stookgrens[],0),"")</f>
        <v>0</v>
      </c>
    </row>
    <row r="2855" spans="1:16" x14ac:dyDescent="0.25">
      <c r="A2855">
        <v>260</v>
      </c>
      <c r="B2855" s="110">
        <v>45739</v>
      </c>
      <c r="C2855" s="89">
        <v>2.5</v>
      </c>
      <c r="D2855" s="89">
        <v>13.3</v>
      </c>
      <c r="E2855" s="96">
        <v>876</v>
      </c>
      <c r="F2855" s="89">
        <v>0.3</v>
      </c>
      <c r="G2855" s="89">
        <v>1004.4</v>
      </c>
      <c r="H2855">
        <v>0.72</v>
      </c>
      <c r="I2855" t="s">
        <v>7</v>
      </c>
      <c r="J2855">
        <v>1</v>
      </c>
      <c r="K2855">
        <v>3</v>
      </c>
      <c r="L2855">
        <v>2025</v>
      </c>
      <c r="M2855" t="s">
        <v>121</v>
      </c>
      <c r="N2855" s="89" cm="1">
        <f t="array" ref="N2855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2855" s="89">
        <f>_34_KNMI_Stations[[#This Row],[graaddagen]]*_34_KNMI_Stations[[#This Row],[Gewogen factor]]</f>
        <v>4.6999999999999993</v>
      </c>
      <c r="P2855" s="89" cm="1">
        <f t="array" ref="P2855">IF(ISNUMBER(_34_KNMI_Stations[[#This Row],[Etmaal temperatuur °C]]),IF(_34_KNMI_Stations[[#This Row],[Etmaal temperatuur °C]]&gt;stookgrens[],_34_KNMI_Stations[[#This Row],[Etmaal temperatuur °C]]-stookgrens[],0),"")</f>
        <v>0</v>
      </c>
    </row>
    <row r="2856" spans="1:16" x14ac:dyDescent="0.25">
      <c r="A2856">
        <v>260</v>
      </c>
      <c r="B2856" s="110">
        <v>45740</v>
      </c>
      <c r="C2856" s="89">
        <v>2.7</v>
      </c>
      <c r="D2856" s="89">
        <v>9.4</v>
      </c>
      <c r="E2856" s="96">
        <v>1566</v>
      </c>
      <c r="F2856" s="89">
        <v>0</v>
      </c>
      <c r="G2856" s="89">
        <v>1015.4</v>
      </c>
      <c r="H2856">
        <v>0.83</v>
      </c>
      <c r="I2856" t="s">
        <v>7</v>
      </c>
      <c r="J2856">
        <v>1</v>
      </c>
      <c r="K2856">
        <v>3</v>
      </c>
      <c r="L2856">
        <v>2025</v>
      </c>
      <c r="M2856" t="s">
        <v>122</v>
      </c>
      <c r="N2856" s="89" cm="1">
        <f t="array" ref="N2856">IF(ISNUMBER(_34_KNMI_Stations[[#This Row],[Etmaal temperatuur °C]]),IF(_34_KNMI_Stations[[#This Row],[Etmaal temperatuur °C]]&lt;stookgrens[],stookgrens[]-_34_KNMI_Stations[[#This Row],[Etmaal temperatuur °C]],0),"")</f>
        <v>8.6</v>
      </c>
      <c r="O2856" s="89">
        <f>_34_KNMI_Stations[[#This Row],[graaddagen]]*_34_KNMI_Stations[[#This Row],[Gewogen factor]]</f>
        <v>8.6</v>
      </c>
      <c r="P2856" s="89" cm="1">
        <f t="array" ref="P2856">IF(ISNUMBER(_34_KNMI_Stations[[#This Row],[Etmaal temperatuur °C]]),IF(_34_KNMI_Stations[[#This Row],[Etmaal temperatuur °C]]&gt;stookgrens[],_34_KNMI_Stations[[#This Row],[Etmaal temperatuur °C]]-stookgrens[],0),"")</f>
        <v>0</v>
      </c>
    </row>
    <row r="2857" spans="1:16" x14ac:dyDescent="0.25">
      <c r="A2857">
        <v>260</v>
      </c>
      <c r="B2857" s="110">
        <v>45741</v>
      </c>
      <c r="C2857" s="89">
        <v>2.8</v>
      </c>
      <c r="D2857" s="89">
        <v>8.4</v>
      </c>
      <c r="E2857" s="96">
        <v>881</v>
      </c>
      <c r="F2857" s="89">
        <v>-0.1</v>
      </c>
      <c r="G2857" s="89">
        <v>1020.7</v>
      </c>
      <c r="H2857">
        <v>0.8</v>
      </c>
      <c r="I2857" t="s">
        <v>7</v>
      </c>
      <c r="J2857">
        <v>1</v>
      </c>
      <c r="K2857">
        <v>3</v>
      </c>
      <c r="L2857">
        <v>2025</v>
      </c>
      <c r="M2857" t="s">
        <v>122</v>
      </c>
      <c r="N2857" s="89" cm="1">
        <f t="array" ref="N2857">IF(ISNUMBER(_34_KNMI_Stations[[#This Row],[Etmaal temperatuur °C]]),IF(_34_KNMI_Stations[[#This Row],[Etmaal temperatuur °C]]&lt;stookgrens[],stookgrens[]-_34_KNMI_Stations[[#This Row],[Etmaal temperatuur °C]],0),"")</f>
        <v>9.6</v>
      </c>
      <c r="O2857" s="89">
        <f>_34_KNMI_Stations[[#This Row],[graaddagen]]*_34_KNMI_Stations[[#This Row],[Gewogen factor]]</f>
        <v>9.6</v>
      </c>
      <c r="P2857" s="89" cm="1">
        <f t="array" ref="P2857">IF(ISNUMBER(_34_KNMI_Stations[[#This Row],[Etmaal temperatuur °C]]),IF(_34_KNMI_Stations[[#This Row],[Etmaal temperatuur °C]]&gt;stookgrens[],_34_KNMI_Stations[[#This Row],[Etmaal temperatuur °C]]-stookgrens[],0),"")</f>
        <v>0</v>
      </c>
    </row>
    <row r="2858" spans="1:16" x14ac:dyDescent="0.25">
      <c r="A2858">
        <v>260</v>
      </c>
      <c r="B2858" s="110">
        <v>45742</v>
      </c>
      <c r="C2858" s="89">
        <v>2.7</v>
      </c>
      <c r="D2858" s="89">
        <v>7.9</v>
      </c>
      <c r="E2858" s="96">
        <v>939</v>
      </c>
      <c r="F2858" s="89">
        <v>0</v>
      </c>
      <c r="G2858" s="89">
        <v>1024.4000000000001</v>
      </c>
      <c r="H2858">
        <v>0.81</v>
      </c>
      <c r="I2858" t="s">
        <v>7</v>
      </c>
      <c r="J2858">
        <v>1</v>
      </c>
      <c r="K2858">
        <v>3</v>
      </c>
      <c r="L2858">
        <v>2025</v>
      </c>
      <c r="M2858" t="s">
        <v>122</v>
      </c>
      <c r="N2858" s="89" cm="1">
        <f t="array" ref="N2858">IF(ISNUMBER(_34_KNMI_Stations[[#This Row],[Etmaal temperatuur °C]]),IF(_34_KNMI_Stations[[#This Row],[Etmaal temperatuur °C]]&lt;stookgrens[],stookgrens[]-_34_KNMI_Stations[[#This Row],[Etmaal temperatuur °C]],0),"")</f>
        <v>10.1</v>
      </c>
      <c r="O2858" s="89">
        <f>_34_KNMI_Stations[[#This Row],[graaddagen]]*_34_KNMI_Stations[[#This Row],[Gewogen factor]]</f>
        <v>10.1</v>
      </c>
      <c r="P2858" s="89" cm="1">
        <f t="array" ref="P2858">IF(ISNUMBER(_34_KNMI_Stations[[#This Row],[Etmaal temperatuur °C]]),IF(_34_KNMI_Stations[[#This Row],[Etmaal temperatuur °C]]&gt;stookgrens[],_34_KNMI_Stations[[#This Row],[Etmaal temperatuur °C]]-stookgrens[],0),"")</f>
        <v>0</v>
      </c>
    </row>
    <row r="2859" spans="1:16" x14ac:dyDescent="0.25">
      <c r="A2859">
        <v>260</v>
      </c>
      <c r="B2859" s="110">
        <v>45743</v>
      </c>
      <c r="C2859" s="89">
        <v>1.5</v>
      </c>
      <c r="D2859" s="89">
        <v>7</v>
      </c>
      <c r="E2859" s="96">
        <v>1902</v>
      </c>
      <c r="F2859" s="89">
        <v>0</v>
      </c>
      <c r="G2859" s="89">
        <v>1020.6</v>
      </c>
      <c r="H2859">
        <v>0.77</v>
      </c>
      <c r="I2859" t="s">
        <v>7</v>
      </c>
      <c r="J2859">
        <v>1</v>
      </c>
      <c r="K2859">
        <v>3</v>
      </c>
      <c r="L2859">
        <v>2025</v>
      </c>
      <c r="M2859" t="s">
        <v>122</v>
      </c>
      <c r="N2859" s="89" cm="1">
        <f t="array" ref="N2859">IF(ISNUMBER(_34_KNMI_Stations[[#This Row],[Etmaal temperatuur °C]]),IF(_34_KNMI_Stations[[#This Row],[Etmaal temperatuur °C]]&lt;stookgrens[],stookgrens[]-_34_KNMI_Stations[[#This Row],[Etmaal temperatuur °C]],0),"")</f>
        <v>11</v>
      </c>
      <c r="O2859" s="89">
        <f>_34_KNMI_Stations[[#This Row],[graaddagen]]*_34_KNMI_Stations[[#This Row],[Gewogen factor]]</f>
        <v>11</v>
      </c>
      <c r="P2859" s="89" cm="1">
        <f t="array" ref="P2859">IF(ISNUMBER(_34_KNMI_Stations[[#This Row],[Etmaal temperatuur °C]]),IF(_34_KNMI_Stations[[#This Row],[Etmaal temperatuur °C]]&gt;stookgrens[],_34_KNMI_Stations[[#This Row],[Etmaal temperatuur °C]]-stookgrens[],0),"")</f>
        <v>0</v>
      </c>
    </row>
    <row r="2860" spans="1:16" x14ac:dyDescent="0.25">
      <c r="A2860">
        <v>260</v>
      </c>
      <c r="B2860" s="110">
        <v>45744</v>
      </c>
      <c r="C2860" s="89">
        <v>2.5</v>
      </c>
      <c r="D2860" s="89">
        <v>7</v>
      </c>
      <c r="E2860" s="96">
        <v>788</v>
      </c>
      <c r="F2860" s="89">
        <v>0.5</v>
      </c>
      <c r="G2860" s="89">
        <v>1012.5</v>
      </c>
      <c r="H2860">
        <v>0.87</v>
      </c>
      <c r="I2860" t="s">
        <v>7</v>
      </c>
      <c r="J2860">
        <v>1</v>
      </c>
      <c r="K2860">
        <v>3</v>
      </c>
      <c r="L2860">
        <v>2025</v>
      </c>
      <c r="M2860" t="s">
        <v>122</v>
      </c>
      <c r="N2860" s="89" cm="1">
        <f t="array" ref="N2860">IF(ISNUMBER(_34_KNMI_Stations[[#This Row],[Etmaal temperatuur °C]]),IF(_34_KNMI_Stations[[#This Row],[Etmaal temperatuur °C]]&lt;stookgrens[],stookgrens[]-_34_KNMI_Stations[[#This Row],[Etmaal temperatuur °C]],0),"")</f>
        <v>11</v>
      </c>
      <c r="O2860" s="89">
        <f>_34_KNMI_Stations[[#This Row],[graaddagen]]*_34_KNMI_Stations[[#This Row],[Gewogen factor]]</f>
        <v>11</v>
      </c>
      <c r="P2860" s="89" cm="1">
        <f t="array" ref="P2860">IF(ISNUMBER(_34_KNMI_Stations[[#This Row],[Etmaal temperatuur °C]]),IF(_34_KNMI_Stations[[#This Row],[Etmaal temperatuur °C]]&gt;stookgrens[],_34_KNMI_Stations[[#This Row],[Etmaal temperatuur °C]]-stookgrens[],0),"")</f>
        <v>0</v>
      </c>
    </row>
    <row r="2861" spans="1:16" x14ac:dyDescent="0.25">
      <c r="A2861">
        <v>260</v>
      </c>
      <c r="B2861" s="110">
        <v>45745</v>
      </c>
      <c r="C2861" s="89">
        <v>2.7</v>
      </c>
      <c r="D2861" s="89">
        <v>7.9</v>
      </c>
      <c r="E2861" s="96">
        <v>1638</v>
      </c>
      <c r="F2861" s="89">
        <v>0</v>
      </c>
      <c r="G2861" s="89">
        <v>1019</v>
      </c>
      <c r="H2861">
        <v>0.75</v>
      </c>
      <c r="I2861" t="s">
        <v>7</v>
      </c>
      <c r="J2861">
        <v>1</v>
      </c>
      <c r="K2861">
        <v>3</v>
      </c>
      <c r="L2861">
        <v>2025</v>
      </c>
      <c r="M2861" t="s">
        <v>122</v>
      </c>
      <c r="N2861" s="89" cm="1">
        <f t="array" ref="N2861">IF(ISNUMBER(_34_KNMI_Stations[[#This Row],[Etmaal temperatuur °C]]),IF(_34_KNMI_Stations[[#This Row],[Etmaal temperatuur °C]]&lt;stookgrens[],stookgrens[]-_34_KNMI_Stations[[#This Row],[Etmaal temperatuur °C]],0),"")</f>
        <v>10.1</v>
      </c>
      <c r="O2861" s="89">
        <f>_34_KNMI_Stations[[#This Row],[graaddagen]]*_34_KNMI_Stations[[#This Row],[Gewogen factor]]</f>
        <v>10.1</v>
      </c>
      <c r="P2861" s="89" cm="1">
        <f t="array" ref="P2861">IF(ISNUMBER(_34_KNMI_Stations[[#This Row],[Etmaal temperatuur °C]]),IF(_34_KNMI_Stations[[#This Row],[Etmaal temperatuur °C]]&gt;stookgrens[],_34_KNMI_Stations[[#This Row],[Etmaal temperatuur °C]]-stookgrens[],0),"")</f>
        <v>0</v>
      </c>
    </row>
    <row r="2862" spans="1:16" x14ac:dyDescent="0.25">
      <c r="A2862">
        <v>260</v>
      </c>
      <c r="B2862" s="110">
        <v>45746</v>
      </c>
      <c r="C2862" s="89">
        <v>6</v>
      </c>
      <c r="D2862" s="89">
        <v>10</v>
      </c>
      <c r="E2862" s="96">
        <v>1285</v>
      </c>
      <c r="F2862" s="89">
        <v>0.4</v>
      </c>
      <c r="G2862" s="89">
        <v>1017.2</v>
      </c>
      <c r="H2862">
        <v>0.72</v>
      </c>
      <c r="I2862" t="s">
        <v>7</v>
      </c>
      <c r="J2862">
        <v>1</v>
      </c>
      <c r="K2862">
        <v>3</v>
      </c>
      <c r="L2862">
        <v>2025</v>
      </c>
      <c r="M2862" t="s">
        <v>122</v>
      </c>
      <c r="N2862" s="89" cm="1">
        <f t="array" ref="N2862">IF(ISNUMBER(_34_KNMI_Stations[[#This Row],[Etmaal temperatuur °C]]),IF(_34_KNMI_Stations[[#This Row],[Etmaal temperatuur °C]]&lt;stookgrens[],stookgrens[]-_34_KNMI_Stations[[#This Row],[Etmaal temperatuur °C]],0),"")</f>
        <v>8</v>
      </c>
      <c r="O2862" s="89">
        <f>_34_KNMI_Stations[[#This Row],[graaddagen]]*_34_KNMI_Stations[[#This Row],[Gewogen factor]]</f>
        <v>8</v>
      </c>
      <c r="P2862" s="89" cm="1">
        <f t="array" ref="P2862">IF(ISNUMBER(_34_KNMI_Stations[[#This Row],[Etmaal temperatuur °C]]),IF(_34_KNMI_Stations[[#This Row],[Etmaal temperatuur °C]]&gt;stookgrens[],_34_KNMI_Stations[[#This Row],[Etmaal temperatuur °C]]-stookgrens[],0),"")</f>
        <v>0</v>
      </c>
    </row>
    <row r="2863" spans="1:16" x14ac:dyDescent="0.25">
      <c r="A2863">
        <v>260</v>
      </c>
      <c r="B2863" s="110">
        <v>45747</v>
      </c>
      <c r="C2863" s="89">
        <v>3.5</v>
      </c>
      <c r="D2863" s="89">
        <v>8.5</v>
      </c>
      <c r="E2863" s="96">
        <v>1867</v>
      </c>
      <c r="F2863" s="89">
        <v>0</v>
      </c>
      <c r="G2863" s="89">
        <v>1027.5</v>
      </c>
      <c r="H2863">
        <v>0.7</v>
      </c>
      <c r="I2863" t="s">
        <v>7</v>
      </c>
      <c r="J2863">
        <v>1</v>
      </c>
      <c r="K2863">
        <v>3</v>
      </c>
      <c r="L2863">
        <v>2025</v>
      </c>
      <c r="M2863" t="s">
        <v>123</v>
      </c>
      <c r="N2863" s="89" cm="1">
        <f t="array" ref="N2863">IF(ISNUMBER(_34_KNMI_Stations[[#This Row],[Etmaal temperatuur °C]]),IF(_34_KNMI_Stations[[#This Row],[Etmaal temperatuur °C]]&lt;stookgrens[],stookgrens[]-_34_KNMI_Stations[[#This Row],[Etmaal temperatuur °C]],0),"")</f>
        <v>9.5</v>
      </c>
      <c r="O2863" s="89">
        <f>_34_KNMI_Stations[[#This Row],[graaddagen]]*_34_KNMI_Stations[[#This Row],[Gewogen factor]]</f>
        <v>9.5</v>
      </c>
      <c r="P2863" s="89" cm="1">
        <f t="array" ref="P2863">IF(ISNUMBER(_34_KNMI_Stations[[#This Row],[Etmaal temperatuur °C]]),IF(_34_KNMI_Stations[[#This Row],[Etmaal temperatuur °C]]&gt;stookgrens[],_34_KNMI_Stations[[#This Row],[Etmaal temperatuur °C]]-stookgrens[],0),"")</f>
        <v>0</v>
      </c>
    </row>
    <row r="2864" spans="1:16" x14ac:dyDescent="0.25">
      <c r="A2864">
        <v>260</v>
      </c>
      <c r="B2864" s="110">
        <v>45748</v>
      </c>
      <c r="C2864" s="89">
        <v>4</v>
      </c>
      <c r="D2864" s="89">
        <v>8.4</v>
      </c>
      <c r="E2864" s="96">
        <v>1982</v>
      </c>
      <c r="F2864" s="89">
        <v>0</v>
      </c>
      <c r="G2864" s="89">
        <v>1027.9000000000001</v>
      </c>
      <c r="H2864">
        <v>0.66</v>
      </c>
      <c r="I2864" t="s">
        <v>7</v>
      </c>
      <c r="J2864">
        <v>0.8</v>
      </c>
      <c r="K2864">
        <v>4</v>
      </c>
      <c r="L2864">
        <v>2025</v>
      </c>
      <c r="M2864" t="s">
        <v>123</v>
      </c>
      <c r="N2864" s="89" cm="1">
        <f t="array" ref="N2864">IF(ISNUMBER(_34_KNMI_Stations[[#This Row],[Etmaal temperatuur °C]]),IF(_34_KNMI_Stations[[#This Row],[Etmaal temperatuur °C]]&lt;stookgrens[],stookgrens[]-_34_KNMI_Stations[[#This Row],[Etmaal temperatuur °C]],0),"")</f>
        <v>9.6</v>
      </c>
      <c r="O2864" s="89">
        <f>_34_KNMI_Stations[[#This Row],[graaddagen]]*_34_KNMI_Stations[[#This Row],[Gewogen factor]]</f>
        <v>7.68</v>
      </c>
      <c r="P2864" s="89" cm="1">
        <f t="array" ref="P2864">IF(ISNUMBER(_34_KNMI_Stations[[#This Row],[Etmaal temperatuur °C]]),IF(_34_KNMI_Stations[[#This Row],[Etmaal temperatuur °C]]&gt;stookgrens[],_34_KNMI_Stations[[#This Row],[Etmaal temperatuur °C]]-stookgrens[],0),"")</f>
        <v>0</v>
      </c>
    </row>
    <row r="2865" spans="1:16" x14ac:dyDescent="0.25">
      <c r="A2865">
        <v>260</v>
      </c>
      <c r="B2865" s="110">
        <v>45749</v>
      </c>
      <c r="C2865" s="89">
        <v>6.1</v>
      </c>
      <c r="D2865" s="89">
        <v>12.1</v>
      </c>
      <c r="E2865" s="96">
        <v>2044</v>
      </c>
      <c r="F2865" s="89">
        <v>0</v>
      </c>
      <c r="G2865" s="89">
        <v>1024</v>
      </c>
      <c r="H2865">
        <v>0.53</v>
      </c>
      <c r="I2865" t="s">
        <v>7</v>
      </c>
      <c r="J2865">
        <v>0.8</v>
      </c>
      <c r="K2865">
        <v>4</v>
      </c>
      <c r="L2865">
        <v>2025</v>
      </c>
      <c r="M2865" t="s">
        <v>123</v>
      </c>
      <c r="N2865" s="89" cm="1">
        <f t="array" ref="N2865">IF(ISNUMBER(_34_KNMI_Stations[[#This Row],[Etmaal temperatuur °C]]),IF(_34_KNMI_Stations[[#This Row],[Etmaal temperatuur °C]]&lt;stookgrens[],stookgrens[]-_34_KNMI_Stations[[#This Row],[Etmaal temperatuur °C]],0),"")</f>
        <v>5.9</v>
      </c>
      <c r="O2865" s="89">
        <f>_34_KNMI_Stations[[#This Row],[graaddagen]]*_34_KNMI_Stations[[#This Row],[Gewogen factor]]</f>
        <v>4.7200000000000006</v>
      </c>
      <c r="P2865" s="89" cm="1">
        <f t="array" ref="P2865">IF(ISNUMBER(_34_KNMI_Stations[[#This Row],[Etmaal temperatuur °C]]),IF(_34_KNMI_Stations[[#This Row],[Etmaal temperatuur °C]]&gt;stookgrens[],_34_KNMI_Stations[[#This Row],[Etmaal temperatuur °C]]-stookgrens[],0),"")</f>
        <v>0</v>
      </c>
    </row>
    <row r="2866" spans="1:16" x14ac:dyDescent="0.25">
      <c r="A2866">
        <v>260</v>
      </c>
      <c r="B2866" s="110">
        <v>45750</v>
      </c>
      <c r="C2866" s="89">
        <v>5</v>
      </c>
      <c r="D2866" s="89">
        <v>14.1</v>
      </c>
      <c r="E2866" s="96">
        <v>2035</v>
      </c>
      <c r="F2866" s="89">
        <v>0</v>
      </c>
      <c r="G2866" s="89">
        <v>1022.7</v>
      </c>
      <c r="H2866">
        <v>0.51</v>
      </c>
      <c r="I2866" t="s">
        <v>7</v>
      </c>
      <c r="J2866">
        <v>0.8</v>
      </c>
      <c r="K2866">
        <v>4</v>
      </c>
      <c r="L2866">
        <v>2025</v>
      </c>
      <c r="M2866" t="s">
        <v>123</v>
      </c>
      <c r="N2866" s="89" cm="1">
        <f t="array" ref="N2866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2866" s="89">
        <f>_34_KNMI_Stations[[#This Row],[graaddagen]]*_34_KNMI_Stations[[#This Row],[Gewogen factor]]</f>
        <v>3.1200000000000006</v>
      </c>
      <c r="P2866" s="89" cm="1">
        <f t="array" ref="P2866">IF(ISNUMBER(_34_KNMI_Stations[[#This Row],[Etmaal temperatuur °C]]),IF(_34_KNMI_Stations[[#This Row],[Etmaal temperatuur °C]]&gt;stookgrens[],_34_KNMI_Stations[[#This Row],[Etmaal temperatuur °C]]-stookgrens[],0),"")</f>
        <v>0</v>
      </c>
    </row>
    <row r="2867" spans="1:16" x14ac:dyDescent="0.25">
      <c r="A2867">
        <v>260</v>
      </c>
      <c r="B2867" s="110">
        <v>45751</v>
      </c>
      <c r="C2867" s="89">
        <v>3.2</v>
      </c>
      <c r="D2867" s="89">
        <v>13.9</v>
      </c>
      <c r="E2867" s="96">
        <v>2082</v>
      </c>
      <c r="F2867" s="89">
        <v>0</v>
      </c>
      <c r="G2867" s="89">
        <v>1020.1</v>
      </c>
      <c r="H2867">
        <v>0.55000000000000004</v>
      </c>
      <c r="I2867" t="s">
        <v>7</v>
      </c>
      <c r="J2867">
        <v>0.8</v>
      </c>
      <c r="K2867">
        <v>4</v>
      </c>
      <c r="L2867">
        <v>2025</v>
      </c>
      <c r="M2867" t="s">
        <v>123</v>
      </c>
      <c r="N2867" s="89" cm="1">
        <f t="array" ref="N2867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2867" s="89">
        <f>_34_KNMI_Stations[[#This Row],[graaddagen]]*_34_KNMI_Stations[[#This Row],[Gewogen factor]]</f>
        <v>3.28</v>
      </c>
      <c r="P2867" s="89" cm="1">
        <f t="array" ref="P2867">IF(ISNUMBER(_34_KNMI_Stations[[#This Row],[Etmaal temperatuur °C]]),IF(_34_KNMI_Stations[[#This Row],[Etmaal temperatuur °C]]&gt;stookgrens[],_34_KNMI_Stations[[#This Row],[Etmaal temperatuur °C]]-stookgrens[],0),"")</f>
        <v>0</v>
      </c>
    </row>
    <row r="2868" spans="1:16" x14ac:dyDescent="0.25">
      <c r="A2868">
        <v>260</v>
      </c>
      <c r="B2868" s="110">
        <v>45752</v>
      </c>
      <c r="C2868" s="89">
        <v>4.7</v>
      </c>
      <c r="D2868" s="89">
        <v>10.3</v>
      </c>
      <c r="E2868" s="96">
        <v>2160</v>
      </c>
      <c r="F2868" s="89">
        <v>0</v>
      </c>
      <c r="G2868" s="89">
        <v>1020.2</v>
      </c>
      <c r="H2868">
        <v>0.56000000000000005</v>
      </c>
      <c r="I2868" t="s">
        <v>7</v>
      </c>
      <c r="J2868">
        <v>0.8</v>
      </c>
      <c r="K2868">
        <v>4</v>
      </c>
      <c r="L2868">
        <v>2025</v>
      </c>
      <c r="M2868" t="s">
        <v>123</v>
      </c>
      <c r="N2868" s="89" cm="1">
        <f t="array" ref="N2868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2868" s="89">
        <f>_34_KNMI_Stations[[#This Row],[graaddagen]]*_34_KNMI_Stations[[#This Row],[Gewogen factor]]</f>
        <v>6.16</v>
      </c>
      <c r="P2868" s="89" cm="1">
        <f t="array" ref="P2868">IF(ISNUMBER(_34_KNMI_Stations[[#This Row],[Etmaal temperatuur °C]]),IF(_34_KNMI_Stations[[#This Row],[Etmaal temperatuur °C]]&gt;stookgrens[],_34_KNMI_Stations[[#This Row],[Etmaal temperatuur °C]]-stookgrens[],0),"")</f>
        <v>0</v>
      </c>
    </row>
    <row r="2869" spans="1:16" x14ac:dyDescent="0.25">
      <c r="A2869">
        <v>260</v>
      </c>
      <c r="B2869" s="110">
        <v>45753</v>
      </c>
      <c r="C2869" s="89">
        <v>4.8</v>
      </c>
      <c r="D2869" s="89">
        <v>7.8</v>
      </c>
      <c r="E2869" s="96">
        <v>2228</v>
      </c>
      <c r="F2869" s="89">
        <v>0</v>
      </c>
      <c r="G2869" s="89">
        <v>1025.4000000000001</v>
      </c>
      <c r="H2869">
        <v>0.45</v>
      </c>
      <c r="I2869" t="s">
        <v>7</v>
      </c>
      <c r="J2869">
        <v>0.8</v>
      </c>
      <c r="K2869">
        <v>4</v>
      </c>
      <c r="L2869">
        <v>2025</v>
      </c>
      <c r="M2869" t="s">
        <v>123</v>
      </c>
      <c r="N2869" s="89" cm="1">
        <f t="array" ref="N2869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2869" s="89">
        <f>_34_KNMI_Stations[[#This Row],[graaddagen]]*_34_KNMI_Stations[[#This Row],[Gewogen factor]]</f>
        <v>8.16</v>
      </c>
      <c r="P2869" s="89" cm="1">
        <f t="array" ref="P2869">IF(ISNUMBER(_34_KNMI_Stations[[#This Row],[Etmaal temperatuur °C]]),IF(_34_KNMI_Stations[[#This Row],[Etmaal temperatuur °C]]&gt;stookgrens[],_34_KNMI_Stations[[#This Row],[Etmaal temperatuur °C]]-stookgrens[],0),"")</f>
        <v>0</v>
      </c>
    </row>
    <row r="2870" spans="1:16" x14ac:dyDescent="0.25">
      <c r="A2870">
        <v>260</v>
      </c>
      <c r="B2870" s="110">
        <v>45754</v>
      </c>
      <c r="C2870" s="89">
        <v>3</v>
      </c>
      <c r="D2870" s="89">
        <v>8.1</v>
      </c>
      <c r="E2870" s="96">
        <v>2192</v>
      </c>
      <c r="F2870" s="89">
        <v>0</v>
      </c>
      <c r="G2870" s="89">
        <v>1026.5999999999999</v>
      </c>
      <c r="H2870">
        <v>0.54</v>
      </c>
      <c r="I2870" t="s">
        <v>7</v>
      </c>
      <c r="J2870">
        <v>0.8</v>
      </c>
      <c r="K2870">
        <v>4</v>
      </c>
      <c r="L2870">
        <v>2025</v>
      </c>
      <c r="M2870" t="s">
        <v>124</v>
      </c>
      <c r="N2870" s="89" cm="1">
        <f t="array" ref="N2870">IF(ISNUMBER(_34_KNMI_Stations[[#This Row],[Etmaal temperatuur °C]]),IF(_34_KNMI_Stations[[#This Row],[Etmaal temperatuur °C]]&lt;stookgrens[],stookgrens[]-_34_KNMI_Stations[[#This Row],[Etmaal temperatuur °C]],0),"")</f>
        <v>9.9</v>
      </c>
      <c r="O2870" s="89">
        <f>_34_KNMI_Stations[[#This Row],[graaddagen]]*_34_KNMI_Stations[[#This Row],[Gewogen factor]]</f>
        <v>7.9200000000000008</v>
      </c>
      <c r="P2870" s="89" cm="1">
        <f t="array" ref="P2870">IF(ISNUMBER(_34_KNMI_Stations[[#This Row],[Etmaal temperatuur °C]]),IF(_34_KNMI_Stations[[#This Row],[Etmaal temperatuur °C]]&gt;stookgrens[],_34_KNMI_Stations[[#This Row],[Etmaal temperatuur °C]]-stookgrens[],0),"")</f>
        <v>0</v>
      </c>
    </row>
    <row r="2871" spans="1:16" x14ac:dyDescent="0.25">
      <c r="A2871">
        <v>260</v>
      </c>
      <c r="B2871" s="110">
        <v>45755</v>
      </c>
      <c r="C2871" s="89">
        <v>2.9</v>
      </c>
      <c r="D2871" s="89">
        <v>8.8000000000000007</v>
      </c>
      <c r="E2871" s="96">
        <v>2059</v>
      </c>
      <c r="F2871" s="89">
        <v>0</v>
      </c>
      <c r="G2871" s="89">
        <v>1027.0999999999999</v>
      </c>
      <c r="H2871">
        <v>0.63</v>
      </c>
      <c r="I2871" t="s">
        <v>7</v>
      </c>
      <c r="J2871">
        <v>0.8</v>
      </c>
      <c r="K2871">
        <v>4</v>
      </c>
      <c r="L2871">
        <v>2025</v>
      </c>
      <c r="M2871" t="s">
        <v>124</v>
      </c>
      <c r="N2871" s="89" cm="1">
        <f t="array" ref="N2871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2871" s="89">
        <f>_34_KNMI_Stations[[#This Row],[graaddagen]]*_34_KNMI_Stations[[#This Row],[Gewogen factor]]</f>
        <v>7.3599999999999994</v>
      </c>
      <c r="P2871" s="89" cm="1">
        <f t="array" ref="P2871">IF(ISNUMBER(_34_KNMI_Stations[[#This Row],[Etmaal temperatuur °C]]),IF(_34_KNMI_Stations[[#This Row],[Etmaal temperatuur °C]]&gt;stookgrens[],_34_KNMI_Stations[[#This Row],[Etmaal temperatuur °C]]-stookgrens[],0),"")</f>
        <v>0</v>
      </c>
    </row>
    <row r="2872" spans="1:16" x14ac:dyDescent="0.25">
      <c r="A2872">
        <v>260</v>
      </c>
      <c r="B2872" s="110">
        <v>45756</v>
      </c>
      <c r="C2872" s="89">
        <v>3.6</v>
      </c>
      <c r="D2872" s="89">
        <v>7.8</v>
      </c>
      <c r="E2872" s="96">
        <v>2090</v>
      </c>
      <c r="F2872" s="89">
        <v>0</v>
      </c>
      <c r="G2872" s="89">
        <v>1027.3</v>
      </c>
      <c r="H2872">
        <v>0.73</v>
      </c>
      <c r="I2872" t="s">
        <v>7</v>
      </c>
      <c r="J2872">
        <v>0.8</v>
      </c>
      <c r="K2872">
        <v>4</v>
      </c>
      <c r="L2872">
        <v>2025</v>
      </c>
      <c r="M2872" t="s">
        <v>124</v>
      </c>
      <c r="N2872" s="89" cm="1">
        <f t="array" ref="N2872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2872" s="89">
        <f>_34_KNMI_Stations[[#This Row],[graaddagen]]*_34_KNMI_Stations[[#This Row],[Gewogen factor]]</f>
        <v>8.16</v>
      </c>
      <c r="P2872" s="89" cm="1">
        <f t="array" ref="P2872">IF(ISNUMBER(_34_KNMI_Stations[[#This Row],[Etmaal temperatuur °C]]),IF(_34_KNMI_Stations[[#This Row],[Etmaal temperatuur °C]]&gt;stookgrens[],_34_KNMI_Stations[[#This Row],[Etmaal temperatuur °C]]-stookgrens[],0),"")</f>
        <v>0</v>
      </c>
    </row>
    <row r="2873" spans="1:16" x14ac:dyDescent="0.25">
      <c r="A2873">
        <v>260</v>
      </c>
      <c r="B2873" s="110">
        <v>45757</v>
      </c>
      <c r="C2873" s="89">
        <v>3.3</v>
      </c>
      <c r="D2873" s="89">
        <v>9.6</v>
      </c>
      <c r="E2873" s="96">
        <v>1839</v>
      </c>
      <c r="F2873" s="89">
        <v>0</v>
      </c>
      <c r="G2873" s="89">
        <v>1027.9000000000001</v>
      </c>
      <c r="H2873">
        <v>0.72</v>
      </c>
      <c r="I2873" t="s">
        <v>7</v>
      </c>
      <c r="J2873">
        <v>0.8</v>
      </c>
      <c r="K2873">
        <v>4</v>
      </c>
      <c r="L2873">
        <v>2025</v>
      </c>
      <c r="M2873" t="s">
        <v>124</v>
      </c>
      <c r="N2873" s="89" cm="1">
        <f t="array" ref="N2873">IF(ISNUMBER(_34_KNMI_Stations[[#This Row],[Etmaal temperatuur °C]]),IF(_34_KNMI_Stations[[#This Row],[Etmaal temperatuur °C]]&lt;stookgrens[],stookgrens[]-_34_KNMI_Stations[[#This Row],[Etmaal temperatuur °C]],0),"")</f>
        <v>8.4</v>
      </c>
      <c r="O2873" s="89">
        <f>_34_KNMI_Stations[[#This Row],[graaddagen]]*_34_KNMI_Stations[[#This Row],[Gewogen factor]]</f>
        <v>6.7200000000000006</v>
      </c>
      <c r="P2873" s="89" cm="1">
        <f t="array" ref="P2873">IF(ISNUMBER(_34_KNMI_Stations[[#This Row],[Etmaal temperatuur °C]]),IF(_34_KNMI_Stations[[#This Row],[Etmaal temperatuur °C]]&gt;stookgrens[],_34_KNMI_Stations[[#This Row],[Etmaal temperatuur °C]]-stookgrens[],0),"")</f>
        <v>0</v>
      </c>
    </row>
    <row r="2874" spans="1:16" x14ac:dyDescent="0.25">
      <c r="A2874">
        <v>260</v>
      </c>
      <c r="B2874" s="110">
        <v>45758</v>
      </c>
      <c r="C2874" s="89">
        <v>2.2999999999999998</v>
      </c>
      <c r="D2874" s="89">
        <v>10.4</v>
      </c>
      <c r="E2874" s="96">
        <v>2140</v>
      </c>
      <c r="F2874" s="89">
        <v>0</v>
      </c>
      <c r="G2874" s="89">
        <v>1021.3</v>
      </c>
      <c r="H2874">
        <v>0.77</v>
      </c>
      <c r="I2874" t="s">
        <v>7</v>
      </c>
      <c r="J2874">
        <v>0.8</v>
      </c>
      <c r="K2874">
        <v>4</v>
      </c>
      <c r="L2874">
        <v>2025</v>
      </c>
      <c r="M2874" t="s">
        <v>124</v>
      </c>
      <c r="N2874" s="89" cm="1">
        <f t="array" ref="N2874">IF(ISNUMBER(_34_KNMI_Stations[[#This Row],[Etmaal temperatuur °C]]),IF(_34_KNMI_Stations[[#This Row],[Etmaal temperatuur °C]]&lt;stookgrens[],stookgrens[]-_34_KNMI_Stations[[#This Row],[Etmaal temperatuur °C]],0),"")</f>
        <v>7.6</v>
      </c>
      <c r="O2874" s="89">
        <f>_34_KNMI_Stations[[#This Row],[graaddagen]]*_34_KNMI_Stations[[#This Row],[Gewogen factor]]</f>
        <v>6.08</v>
      </c>
      <c r="P2874" s="89" cm="1">
        <f t="array" ref="P2874">IF(ISNUMBER(_34_KNMI_Stations[[#This Row],[Etmaal temperatuur °C]]),IF(_34_KNMI_Stations[[#This Row],[Etmaal temperatuur °C]]&gt;stookgrens[],_34_KNMI_Stations[[#This Row],[Etmaal temperatuur °C]]-stookgrens[],0),"")</f>
        <v>0</v>
      </c>
    </row>
    <row r="2875" spans="1:16" x14ac:dyDescent="0.25">
      <c r="A2875">
        <v>260</v>
      </c>
      <c r="B2875" s="110">
        <v>45759</v>
      </c>
      <c r="C2875" s="89">
        <v>3.8</v>
      </c>
      <c r="D2875" s="89">
        <v>15.2</v>
      </c>
      <c r="E2875" s="96">
        <v>2244</v>
      </c>
      <c r="F2875" s="89">
        <v>0</v>
      </c>
      <c r="G2875" s="89">
        <v>1008.9</v>
      </c>
      <c r="H2875">
        <v>0.57999999999999996</v>
      </c>
      <c r="I2875" t="s">
        <v>7</v>
      </c>
      <c r="J2875">
        <v>0.8</v>
      </c>
      <c r="K2875">
        <v>4</v>
      </c>
      <c r="L2875">
        <v>2025</v>
      </c>
      <c r="M2875" t="s">
        <v>124</v>
      </c>
      <c r="N2875" s="89" cm="1">
        <f t="array" ref="N2875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2875" s="89">
        <f>_34_KNMI_Stations[[#This Row],[graaddagen]]*_34_KNMI_Stations[[#This Row],[Gewogen factor]]</f>
        <v>2.2400000000000007</v>
      </c>
      <c r="P2875" s="89" cm="1">
        <f t="array" ref="P2875">IF(ISNUMBER(_34_KNMI_Stations[[#This Row],[Etmaal temperatuur °C]]),IF(_34_KNMI_Stations[[#This Row],[Etmaal temperatuur °C]]&gt;stookgrens[],_34_KNMI_Stations[[#This Row],[Etmaal temperatuur °C]]-stookgrens[],0),"")</f>
        <v>0</v>
      </c>
    </row>
    <row r="2876" spans="1:16" x14ac:dyDescent="0.25">
      <c r="A2876">
        <v>260</v>
      </c>
      <c r="B2876" s="110">
        <v>45760</v>
      </c>
      <c r="C2876" s="89">
        <v>3.9</v>
      </c>
      <c r="D2876" s="89">
        <v>13.9</v>
      </c>
      <c r="E2876" s="96">
        <v>1248</v>
      </c>
      <c r="F2876" s="89">
        <v>3.6</v>
      </c>
      <c r="G2876" s="89">
        <v>1003.9</v>
      </c>
      <c r="H2876">
        <v>0.74</v>
      </c>
      <c r="I2876" t="s">
        <v>7</v>
      </c>
      <c r="J2876">
        <v>0.8</v>
      </c>
      <c r="K2876">
        <v>4</v>
      </c>
      <c r="L2876">
        <v>2025</v>
      </c>
      <c r="M2876" t="s">
        <v>124</v>
      </c>
      <c r="N2876" s="89" cm="1">
        <f t="array" ref="N2876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2876" s="89">
        <f>_34_KNMI_Stations[[#This Row],[graaddagen]]*_34_KNMI_Stations[[#This Row],[Gewogen factor]]</f>
        <v>3.28</v>
      </c>
      <c r="P2876" s="89" cm="1">
        <f t="array" ref="P2876">IF(ISNUMBER(_34_KNMI_Stations[[#This Row],[Etmaal temperatuur °C]]),IF(_34_KNMI_Stations[[#This Row],[Etmaal temperatuur °C]]&gt;stookgrens[],_34_KNMI_Stations[[#This Row],[Etmaal temperatuur °C]]-stookgrens[],0),"")</f>
        <v>0</v>
      </c>
    </row>
    <row r="2877" spans="1:16" x14ac:dyDescent="0.25">
      <c r="A2877">
        <v>260</v>
      </c>
      <c r="B2877" s="110">
        <v>45761</v>
      </c>
      <c r="C2877" s="89">
        <v>3.2</v>
      </c>
      <c r="D2877" s="89">
        <v>12.8</v>
      </c>
      <c r="E2877" s="96">
        <v>1974</v>
      </c>
      <c r="F2877" s="89">
        <v>0.8</v>
      </c>
      <c r="G2877" s="89">
        <v>1007.2</v>
      </c>
      <c r="H2877">
        <v>0.67</v>
      </c>
      <c r="I2877" t="s">
        <v>7</v>
      </c>
      <c r="J2877">
        <v>0.8</v>
      </c>
      <c r="K2877">
        <v>4</v>
      </c>
      <c r="L2877">
        <v>2025</v>
      </c>
      <c r="M2877" t="s">
        <v>125</v>
      </c>
      <c r="N2877" s="89" cm="1">
        <f t="array" ref="N2877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2877" s="89">
        <f>_34_KNMI_Stations[[#This Row],[graaddagen]]*_34_KNMI_Stations[[#This Row],[Gewogen factor]]</f>
        <v>4.1599999999999993</v>
      </c>
      <c r="P2877" s="89" cm="1">
        <f t="array" ref="P2877">IF(ISNUMBER(_34_KNMI_Stations[[#This Row],[Etmaal temperatuur °C]]),IF(_34_KNMI_Stations[[#This Row],[Etmaal temperatuur °C]]&gt;stookgrens[],_34_KNMI_Stations[[#This Row],[Etmaal temperatuur °C]]-stookgrens[],0),"")</f>
        <v>0</v>
      </c>
    </row>
    <row r="2878" spans="1:16" x14ac:dyDescent="0.25">
      <c r="A2878">
        <v>260</v>
      </c>
      <c r="B2878" s="110">
        <v>45762</v>
      </c>
      <c r="C2878" s="89">
        <v>3.1</v>
      </c>
      <c r="D2878" s="89">
        <v>14.2</v>
      </c>
      <c r="E2878" s="96">
        <v>1487</v>
      </c>
      <c r="F2878" s="89">
        <v>6.1</v>
      </c>
      <c r="G2878" s="89">
        <v>998.9</v>
      </c>
      <c r="H2878">
        <v>0.77</v>
      </c>
      <c r="I2878" t="s">
        <v>7</v>
      </c>
      <c r="J2878">
        <v>0.8</v>
      </c>
      <c r="K2878">
        <v>4</v>
      </c>
      <c r="L2878">
        <v>2025</v>
      </c>
      <c r="M2878" t="s">
        <v>125</v>
      </c>
      <c r="N2878" s="89" cm="1">
        <f t="array" ref="N2878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2878" s="89">
        <f>_34_KNMI_Stations[[#This Row],[graaddagen]]*_34_KNMI_Stations[[#This Row],[Gewogen factor]]</f>
        <v>3.0400000000000009</v>
      </c>
      <c r="P2878" s="89" cm="1">
        <f t="array" ref="P2878">IF(ISNUMBER(_34_KNMI_Stations[[#This Row],[Etmaal temperatuur °C]]),IF(_34_KNMI_Stations[[#This Row],[Etmaal temperatuur °C]]&gt;stookgrens[],_34_KNMI_Stations[[#This Row],[Etmaal temperatuur °C]]-stookgrens[],0),"")</f>
        <v>0</v>
      </c>
    </row>
    <row r="2879" spans="1:16" x14ac:dyDescent="0.25">
      <c r="A2879">
        <v>260</v>
      </c>
      <c r="B2879" s="110">
        <v>45763</v>
      </c>
      <c r="C2879" s="89">
        <v>1.9</v>
      </c>
      <c r="D2879" s="89">
        <v>10.8</v>
      </c>
      <c r="E2879" s="96">
        <v>664</v>
      </c>
      <c r="F2879" s="89">
        <v>0.9</v>
      </c>
      <c r="G2879" s="89">
        <v>1008.7</v>
      </c>
      <c r="H2879">
        <v>0.81</v>
      </c>
      <c r="I2879" t="s">
        <v>7</v>
      </c>
      <c r="J2879">
        <v>0.8</v>
      </c>
      <c r="K2879">
        <v>4</v>
      </c>
      <c r="L2879">
        <v>2025</v>
      </c>
      <c r="M2879" t="s">
        <v>125</v>
      </c>
      <c r="N2879" s="89" cm="1">
        <f t="array" ref="N2879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2879" s="89">
        <f>_34_KNMI_Stations[[#This Row],[graaddagen]]*_34_KNMI_Stations[[#This Row],[Gewogen factor]]</f>
        <v>5.76</v>
      </c>
      <c r="P2879" s="89" cm="1">
        <f t="array" ref="P2879">IF(ISNUMBER(_34_KNMI_Stations[[#This Row],[Etmaal temperatuur °C]]),IF(_34_KNMI_Stations[[#This Row],[Etmaal temperatuur °C]]&gt;stookgrens[],_34_KNMI_Stations[[#This Row],[Etmaal temperatuur °C]]-stookgrens[],0),"")</f>
        <v>0</v>
      </c>
    </row>
    <row r="2880" spans="1:16" x14ac:dyDescent="0.25">
      <c r="A2880">
        <v>260</v>
      </c>
      <c r="B2880" s="110">
        <v>45764</v>
      </c>
      <c r="C2880" s="89">
        <v>1.3</v>
      </c>
      <c r="D2880" s="89">
        <v>10.4</v>
      </c>
      <c r="E2880" s="96">
        <v>551</v>
      </c>
      <c r="F2880" s="89">
        <v>-0.1</v>
      </c>
      <c r="G2880" s="89">
        <v>1013</v>
      </c>
      <c r="H2880">
        <v>0.78</v>
      </c>
      <c r="I2880" t="s">
        <v>7</v>
      </c>
      <c r="J2880">
        <v>0.8</v>
      </c>
      <c r="K2880">
        <v>4</v>
      </c>
      <c r="L2880">
        <v>2025</v>
      </c>
      <c r="M2880" t="s">
        <v>125</v>
      </c>
      <c r="N2880" s="89" cm="1">
        <f t="array" ref="N2880">IF(ISNUMBER(_34_KNMI_Stations[[#This Row],[Etmaal temperatuur °C]]),IF(_34_KNMI_Stations[[#This Row],[Etmaal temperatuur °C]]&lt;stookgrens[],stookgrens[]-_34_KNMI_Stations[[#This Row],[Etmaal temperatuur °C]],0),"")</f>
        <v>7.6</v>
      </c>
      <c r="O2880" s="89">
        <f>_34_KNMI_Stations[[#This Row],[graaddagen]]*_34_KNMI_Stations[[#This Row],[Gewogen factor]]</f>
        <v>6.08</v>
      </c>
      <c r="P2880" s="89" cm="1">
        <f t="array" ref="P2880">IF(ISNUMBER(_34_KNMI_Stations[[#This Row],[Etmaal temperatuur °C]]),IF(_34_KNMI_Stations[[#This Row],[Etmaal temperatuur °C]]&gt;stookgrens[],_34_KNMI_Stations[[#This Row],[Etmaal temperatuur °C]]-stookgrens[],0),"")</f>
        <v>0</v>
      </c>
    </row>
    <row r="2881" spans="1:16" x14ac:dyDescent="0.25">
      <c r="A2881">
        <v>260</v>
      </c>
      <c r="B2881" s="110">
        <v>45765</v>
      </c>
      <c r="C2881" s="89">
        <v>1.9</v>
      </c>
      <c r="D2881" s="89">
        <v>9.9</v>
      </c>
      <c r="E2881" s="96">
        <v>1592</v>
      </c>
      <c r="F2881" s="89">
        <v>0</v>
      </c>
      <c r="G2881" s="89">
        <v>1014.4</v>
      </c>
      <c r="H2881">
        <v>0.75</v>
      </c>
      <c r="I2881" t="s">
        <v>7</v>
      </c>
      <c r="J2881">
        <v>0.8</v>
      </c>
      <c r="K2881">
        <v>4</v>
      </c>
      <c r="L2881">
        <v>2025</v>
      </c>
      <c r="M2881" t="s">
        <v>125</v>
      </c>
      <c r="N2881" s="89" cm="1">
        <f t="array" ref="N2881">IF(ISNUMBER(_34_KNMI_Stations[[#This Row],[Etmaal temperatuur °C]]),IF(_34_KNMI_Stations[[#This Row],[Etmaal temperatuur °C]]&lt;stookgrens[],stookgrens[]-_34_KNMI_Stations[[#This Row],[Etmaal temperatuur °C]],0),"")</f>
        <v>8.1</v>
      </c>
      <c r="O2881" s="89">
        <f>_34_KNMI_Stations[[#This Row],[graaddagen]]*_34_KNMI_Stations[[#This Row],[Gewogen factor]]</f>
        <v>6.48</v>
      </c>
      <c r="P2881" s="89" cm="1">
        <f t="array" ref="P2881">IF(ISNUMBER(_34_KNMI_Stations[[#This Row],[Etmaal temperatuur °C]]),IF(_34_KNMI_Stations[[#This Row],[Etmaal temperatuur °C]]&gt;stookgrens[],_34_KNMI_Stations[[#This Row],[Etmaal temperatuur °C]]-stookgrens[],0),"")</f>
        <v>0</v>
      </c>
    </row>
    <row r="2882" spans="1:16" x14ac:dyDescent="0.25">
      <c r="A2882">
        <v>260</v>
      </c>
      <c r="B2882" s="110">
        <v>45766</v>
      </c>
      <c r="C2882" s="89">
        <v>3</v>
      </c>
      <c r="D2882" s="89">
        <v>9.6</v>
      </c>
      <c r="E2882" s="96">
        <v>2217</v>
      </c>
      <c r="F2882" s="89">
        <v>0</v>
      </c>
      <c r="G2882" s="89">
        <v>1010</v>
      </c>
      <c r="H2882">
        <v>0.73</v>
      </c>
      <c r="I2882" t="s">
        <v>7</v>
      </c>
      <c r="J2882">
        <v>0.8</v>
      </c>
      <c r="K2882">
        <v>4</v>
      </c>
      <c r="L2882">
        <v>2025</v>
      </c>
      <c r="M2882" t="s">
        <v>125</v>
      </c>
      <c r="N2882" s="89" cm="1">
        <f t="array" ref="N2882">IF(ISNUMBER(_34_KNMI_Stations[[#This Row],[Etmaal temperatuur °C]]),IF(_34_KNMI_Stations[[#This Row],[Etmaal temperatuur °C]]&lt;stookgrens[],stookgrens[]-_34_KNMI_Stations[[#This Row],[Etmaal temperatuur °C]],0),"")</f>
        <v>8.4</v>
      </c>
      <c r="O2882" s="89">
        <f>_34_KNMI_Stations[[#This Row],[graaddagen]]*_34_KNMI_Stations[[#This Row],[Gewogen factor]]</f>
        <v>6.7200000000000006</v>
      </c>
      <c r="P2882" s="89" cm="1">
        <f t="array" ref="P2882">IF(ISNUMBER(_34_KNMI_Stations[[#This Row],[Etmaal temperatuur °C]]),IF(_34_KNMI_Stations[[#This Row],[Etmaal temperatuur °C]]&gt;stookgrens[],_34_KNMI_Stations[[#This Row],[Etmaal temperatuur °C]]-stookgrens[],0),"")</f>
        <v>0</v>
      </c>
    </row>
    <row r="2883" spans="1:16" x14ac:dyDescent="0.25">
      <c r="A2883">
        <v>260</v>
      </c>
      <c r="B2883" s="110">
        <v>45767</v>
      </c>
      <c r="C2883" s="89">
        <v>2.4</v>
      </c>
      <c r="D2883" s="89">
        <v>10.6</v>
      </c>
      <c r="E2883" s="96">
        <v>2259</v>
      </c>
      <c r="F2883" s="89">
        <v>3.6</v>
      </c>
      <c r="G2883" s="89">
        <v>1007.4</v>
      </c>
      <c r="H2883">
        <v>0.74</v>
      </c>
      <c r="I2883" t="s">
        <v>7</v>
      </c>
      <c r="J2883">
        <v>0.8</v>
      </c>
      <c r="K2883">
        <v>4</v>
      </c>
      <c r="L2883">
        <v>2025</v>
      </c>
      <c r="M2883" t="s">
        <v>125</v>
      </c>
      <c r="N2883" s="89" cm="1">
        <f t="array" ref="N2883">IF(ISNUMBER(_34_KNMI_Stations[[#This Row],[Etmaal temperatuur °C]]),IF(_34_KNMI_Stations[[#This Row],[Etmaal temperatuur °C]]&lt;stookgrens[],stookgrens[]-_34_KNMI_Stations[[#This Row],[Etmaal temperatuur °C]],0),"")</f>
        <v>7.4</v>
      </c>
      <c r="O2883" s="89">
        <f>_34_KNMI_Stations[[#This Row],[graaddagen]]*_34_KNMI_Stations[[#This Row],[Gewogen factor]]</f>
        <v>5.9200000000000008</v>
      </c>
      <c r="P2883" s="89" cm="1">
        <f t="array" ref="P2883">IF(ISNUMBER(_34_KNMI_Stations[[#This Row],[Etmaal temperatuur °C]]),IF(_34_KNMI_Stations[[#This Row],[Etmaal temperatuur °C]]&gt;stookgrens[],_34_KNMI_Stations[[#This Row],[Etmaal temperatuur °C]]-stookgrens[],0),"")</f>
        <v>0</v>
      </c>
    </row>
    <row r="2884" spans="1:16" x14ac:dyDescent="0.25">
      <c r="A2884">
        <v>260</v>
      </c>
      <c r="B2884" s="110">
        <v>45768</v>
      </c>
      <c r="C2884" s="89">
        <v>1.4</v>
      </c>
      <c r="D2884" s="89">
        <v>11.3</v>
      </c>
      <c r="E2884" s="96">
        <v>577</v>
      </c>
      <c r="F2884" s="89">
        <v>14.6</v>
      </c>
      <c r="G2884" s="89">
        <v>1010.2</v>
      </c>
      <c r="H2884">
        <v>0.94</v>
      </c>
      <c r="I2884" t="s">
        <v>7</v>
      </c>
      <c r="J2884">
        <v>0.8</v>
      </c>
      <c r="K2884">
        <v>4</v>
      </c>
      <c r="L2884">
        <v>2025</v>
      </c>
      <c r="M2884" t="s">
        <v>126</v>
      </c>
      <c r="N2884" s="89" cm="1">
        <f t="array" ref="N2884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2884" s="89">
        <f>_34_KNMI_Stations[[#This Row],[graaddagen]]*_34_KNMI_Stations[[#This Row],[Gewogen factor]]</f>
        <v>5.3599999999999994</v>
      </c>
      <c r="P2884" s="89" cm="1">
        <f t="array" ref="P2884">IF(ISNUMBER(_34_KNMI_Stations[[#This Row],[Etmaal temperatuur °C]]),IF(_34_KNMI_Stations[[#This Row],[Etmaal temperatuur °C]]&gt;stookgrens[],_34_KNMI_Stations[[#This Row],[Etmaal temperatuur °C]]-stookgrens[],0),"")</f>
        <v>0</v>
      </c>
    </row>
    <row r="2885" spans="1:16" x14ac:dyDescent="0.25">
      <c r="A2885">
        <v>260</v>
      </c>
      <c r="B2885" s="110">
        <v>45769</v>
      </c>
      <c r="C2885" s="89">
        <v>2.5</v>
      </c>
      <c r="D2885" s="89">
        <v>11.9</v>
      </c>
      <c r="E2885" s="96">
        <v>1521</v>
      </c>
      <c r="F2885" s="89">
        <v>-0.1</v>
      </c>
      <c r="G2885" s="89">
        <v>1016.7</v>
      </c>
      <c r="H2885">
        <v>0.8</v>
      </c>
      <c r="I2885" t="s">
        <v>7</v>
      </c>
      <c r="J2885">
        <v>0.8</v>
      </c>
      <c r="K2885">
        <v>4</v>
      </c>
      <c r="L2885">
        <v>2025</v>
      </c>
      <c r="M2885" t="s">
        <v>126</v>
      </c>
      <c r="N2885" s="89" cm="1">
        <f t="array" ref="N2885">IF(ISNUMBER(_34_KNMI_Stations[[#This Row],[Etmaal temperatuur °C]]),IF(_34_KNMI_Stations[[#This Row],[Etmaal temperatuur °C]]&lt;stookgrens[],stookgrens[]-_34_KNMI_Stations[[#This Row],[Etmaal temperatuur °C]],0),"")</f>
        <v>6.1</v>
      </c>
      <c r="O2885" s="89">
        <f>_34_KNMI_Stations[[#This Row],[graaddagen]]*_34_KNMI_Stations[[#This Row],[Gewogen factor]]</f>
        <v>4.88</v>
      </c>
      <c r="P2885" s="89" cm="1">
        <f t="array" ref="P2885">IF(ISNUMBER(_34_KNMI_Stations[[#This Row],[Etmaal temperatuur °C]]),IF(_34_KNMI_Stations[[#This Row],[Etmaal temperatuur °C]]&gt;stookgrens[],_34_KNMI_Stations[[#This Row],[Etmaal temperatuur °C]]-stookgrens[],0),"")</f>
        <v>0</v>
      </c>
    </row>
    <row r="2886" spans="1:16" x14ac:dyDescent="0.25">
      <c r="A2886">
        <v>260</v>
      </c>
      <c r="B2886" s="110">
        <v>45770</v>
      </c>
      <c r="C2886" s="89">
        <v>1.9</v>
      </c>
      <c r="D2886" s="89">
        <v>12.1</v>
      </c>
      <c r="E2886" s="96">
        <v>763</v>
      </c>
      <c r="F2886" s="89">
        <v>0.4</v>
      </c>
      <c r="G2886" s="89">
        <v>1014.6</v>
      </c>
      <c r="H2886">
        <v>0.83</v>
      </c>
      <c r="I2886" t="s">
        <v>7</v>
      </c>
      <c r="J2886">
        <v>0.8</v>
      </c>
      <c r="K2886">
        <v>4</v>
      </c>
      <c r="L2886">
        <v>2025</v>
      </c>
      <c r="M2886" t="s">
        <v>126</v>
      </c>
      <c r="N2886" s="89" cm="1">
        <f t="array" ref="N2886">IF(ISNUMBER(_34_KNMI_Stations[[#This Row],[Etmaal temperatuur °C]]),IF(_34_KNMI_Stations[[#This Row],[Etmaal temperatuur °C]]&lt;stookgrens[],stookgrens[]-_34_KNMI_Stations[[#This Row],[Etmaal temperatuur °C]],0),"")</f>
        <v>5.9</v>
      </c>
      <c r="O2886" s="89">
        <f>_34_KNMI_Stations[[#This Row],[graaddagen]]*_34_KNMI_Stations[[#This Row],[Gewogen factor]]</f>
        <v>4.7200000000000006</v>
      </c>
      <c r="P2886" s="89" cm="1">
        <f t="array" ref="P2886">IF(ISNUMBER(_34_KNMI_Stations[[#This Row],[Etmaal temperatuur °C]]),IF(_34_KNMI_Stations[[#This Row],[Etmaal temperatuur °C]]&gt;stookgrens[],_34_KNMI_Stations[[#This Row],[Etmaal temperatuur °C]]-stookgrens[],0),"")</f>
        <v>0</v>
      </c>
    </row>
    <row r="2887" spans="1:16" x14ac:dyDescent="0.25">
      <c r="A2887">
        <v>260</v>
      </c>
      <c r="B2887" s="110">
        <v>45771</v>
      </c>
      <c r="C2887" s="89">
        <v>3.1</v>
      </c>
      <c r="D2887" s="89">
        <v>11</v>
      </c>
      <c r="E2887" s="96">
        <v>564</v>
      </c>
      <c r="F2887" s="89">
        <v>7.2</v>
      </c>
      <c r="G2887" s="89">
        <v>1018.2</v>
      </c>
      <c r="H2887">
        <v>0.92</v>
      </c>
      <c r="I2887" t="s">
        <v>7</v>
      </c>
      <c r="J2887">
        <v>0.8</v>
      </c>
      <c r="K2887">
        <v>4</v>
      </c>
      <c r="L2887">
        <v>2025</v>
      </c>
      <c r="M2887" t="s">
        <v>126</v>
      </c>
      <c r="N2887" s="89" cm="1">
        <f t="array" ref="N2887">IF(ISNUMBER(_34_KNMI_Stations[[#This Row],[Etmaal temperatuur °C]]),IF(_34_KNMI_Stations[[#This Row],[Etmaal temperatuur °C]]&lt;stookgrens[],stookgrens[]-_34_KNMI_Stations[[#This Row],[Etmaal temperatuur °C]],0),"")</f>
        <v>7</v>
      </c>
      <c r="O2887" s="89">
        <f>_34_KNMI_Stations[[#This Row],[graaddagen]]*_34_KNMI_Stations[[#This Row],[Gewogen factor]]</f>
        <v>5.6000000000000005</v>
      </c>
      <c r="P2887" s="89" cm="1">
        <f t="array" ref="P2887">IF(ISNUMBER(_34_KNMI_Stations[[#This Row],[Etmaal temperatuur °C]]),IF(_34_KNMI_Stations[[#This Row],[Etmaal temperatuur °C]]&gt;stookgrens[],_34_KNMI_Stations[[#This Row],[Etmaal temperatuur °C]]-stookgrens[],0),"")</f>
        <v>0</v>
      </c>
    </row>
    <row r="2888" spans="1:16" x14ac:dyDescent="0.25">
      <c r="A2888">
        <v>260</v>
      </c>
      <c r="B2888" s="110">
        <v>45772</v>
      </c>
      <c r="C2888" s="89">
        <v>2.8</v>
      </c>
      <c r="D2888" s="89">
        <v>10</v>
      </c>
      <c r="E2888" s="96">
        <v>2227</v>
      </c>
      <c r="F2888" s="89">
        <v>0</v>
      </c>
      <c r="G2888" s="89">
        <v>1022.7</v>
      </c>
      <c r="H2888">
        <v>0.81</v>
      </c>
      <c r="I2888" t="s">
        <v>7</v>
      </c>
      <c r="J2888">
        <v>0.8</v>
      </c>
      <c r="K2888">
        <v>4</v>
      </c>
      <c r="L2888">
        <v>2025</v>
      </c>
      <c r="M2888" t="s">
        <v>126</v>
      </c>
      <c r="N2888" s="89" cm="1">
        <f t="array" ref="N2888">IF(ISNUMBER(_34_KNMI_Stations[[#This Row],[Etmaal temperatuur °C]]),IF(_34_KNMI_Stations[[#This Row],[Etmaal temperatuur °C]]&lt;stookgrens[],stookgrens[]-_34_KNMI_Stations[[#This Row],[Etmaal temperatuur °C]],0),"")</f>
        <v>8</v>
      </c>
      <c r="O2888" s="89">
        <f>_34_KNMI_Stations[[#This Row],[graaddagen]]*_34_KNMI_Stations[[#This Row],[Gewogen factor]]</f>
        <v>6.4</v>
      </c>
      <c r="P2888" s="89" cm="1">
        <f t="array" ref="P2888">IF(ISNUMBER(_34_KNMI_Stations[[#This Row],[Etmaal temperatuur °C]]),IF(_34_KNMI_Stations[[#This Row],[Etmaal temperatuur °C]]&gt;stookgrens[],_34_KNMI_Stations[[#This Row],[Etmaal temperatuur °C]]-stookgrens[],0),"")</f>
        <v>0</v>
      </c>
    </row>
    <row r="2889" spans="1:16" x14ac:dyDescent="0.25">
      <c r="A2889">
        <v>260</v>
      </c>
      <c r="B2889" s="110">
        <v>45773</v>
      </c>
      <c r="C2889" s="89">
        <v>2.2999999999999998</v>
      </c>
      <c r="D2889" s="89">
        <v>11.4</v>
      </c>
      <c r="E2889" s="96">
        <v>2256</v>
      </c>
      <c r="F2889" s="89">
        <v>0</v>
      </c>
      <c r="G2889" s="89">
        <v>1022.9</v>
      </c>
      <c r="H2889">
        <v>0.77</v>
      </c>
      <c r="I2889" t="s">
        <v>7</v>
      </c>
      <c r="J2889">
        <v>0.8</v>
      </c>
      <c r="K2889">
        <v>4</v>
      </c>
      <c r="L2889">
        <v>2025</v>
      </c>
      <c r="M2889" t="s">
        <v>126</v>
      </c>
      <c r="N2889" s="89" cm="1">
        <f t="array" ref="N2889">IF(ISNUMBER(_34_KNMI_Stations[[#This Row],[Etmaal temperatuur °C]]),IF(_34_KNMI_Stations[[#This Row],[Etmaal temperatuur °C]]&lt;stookgrens[],stookgrens[]-_34_KNMI_Stations[[#This Row],[Etmaal temperatuur °C]],0),"")</f>
        <v>6.6</v>
      </c>
      <c r="O2889" s="89">
        <f>_34_KNMI_Stations[[#This Row],[graaddagen]]*_34_KNMI_Stations[[#This Row],[Gewogen factor]]</f>
        <v>5.28</v>
      </c>
      <c r="P2889" s="89" cm="1">
        <f t="array" ref="P2889">IF(ISNUMBER(_34_KNMI_Stations[[#This Row],[Etmaal temperatuur °C]]),IF(_34_KNMI_Stations[[#This Row],[Etmaal temperatuur °C]]&gt;stookgrens[],_34_KNMI_Stations[[#This Row],[Etmaal temperatuur °C]]-stookgrens[],0),"")</f>
        <v>0</v>
      </c>
    </row>
    <row r="2890" spans="1:16" x14ac:dyDescent="0.25">
      <c r="A2890">
        <v>260</v>
      </c>
      <c r="B2890" s="110">
        <v>45774</v>
      </c>
      <c r="C2890" s="89">
        <v>1.8</v>
      </c>
      <c r="D2890" s="89">
        <v>12.9</v>
      </c>
      <c r="E2890" s="96">
        <v>2598</v>
      </c>
      <c r="F2890" s="89">
        <v>0</v>
      </c>
      <c r="G2890" s="89">
        <v>1025.0999999999999</v>
      </c>
      <c r="H2890">
        <v>0.67</v>
      </c>
      <c r="I2890" t="s">
        <v>7</v>
      </c>
      <c r="J2890">
        <v>0.8</v>
      </c>
      <c r="K2890">
        <v>4</v>
      </c>
      <c r="L2890">
        <v>2025</v>
      </c>
      <c r="M2890" t="s">
        <v>126</v>
      </c>
      <c r="N2890" s="89" cm="1">
        <f t="array" ref="N2890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2890" s="89">
        <f>_34_KNMI_Stations[[#This Row],[graaddagen]]*_34_KNMI_Stations[[#This Row],[Gewogen factor]]</f>
        <v>4.08</v>
      </c>
      <c r="P2890" s="89" cm="1">
        <f t="array" ref="P2890">IF(ISNUMBER(_34_KNMI_Stations[[#This Row],[Etmaal temperatuur °C]]),IF(_34_KNMI_Stations[[#This Row],[Etmaal temperatuur °C]]&gt;stookgrens[],_34_KNMI_Stations[[#This Row],[Etmaal temperatuur °C]]-stookgrens[],0),"")</f>
        <v>0</v>
      </c>
    </row>
    <row r="2891" spans="1:16" x14ac:dyDescent="0.25">
      <c r="A2891">
        <v>260</v>
      </c>
      <c r="B2891" s="110">
        <v>45775</v>
      </c>
      <c r="C2891" s="89">
        <v>2.1</v>
      </c>
      <c r="D2891" s="89">
        <v>13.4</v>
      </c>
      <c r="E2891" s="96">
        <v>2608</v>
      </c>
      <c r="F2891" s="89">
        <v>0</v>
      </c>
      <c r="G2891" s="89">
        <v>1027.0999999999999</v>
      </c>
      <c r="H2891">
        <v>0.66</v>
      </c>
      <c r="I2891" t="s">
        <v>7</v>
      </c>
      <c r="J2891">
        <v>0.8</v>
      </c>
      <c r="K2891">
        <v>4</v>
      </c>
      <c r="L2891">
        <v>2025</v>
      </c>
      <c r="M2891" t="s">
        <v>127</v>
      </c>
      <c r="N2891" s="89" cm="1">
        <f t="array" ref="N2891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2891" s="89">
        <f>_34_KNMI_Stations[[#This Row],[graaddagen]]*_34_KNMI_Stations[[#This Row],[Gewogen factor]]</f>
        <v>3.6799999999999997</v>
      </c>
      <c r="P2891" s="89" cm="1">
        <f t="array" ref="P2891">IF(ISNUMBER(_34_KNMI_Stations[[#This Row],[Etmaal temperatuur °C]]),IF(_34_KNMI_Stations[[#This Row],[Etmaal temperatuur °C]]&gt;stookgrens[],_34_KNMI_Stations[[#This Row],[Etmaal temperatuur °C]]-stookgrens[],0),"")</f>
        <v>0</v>
      </c>
    </row>
    <row r="2892" spans="1:16" x14ac:dyDescent="0.25">
      <c r="A2892">
        <v>260</v>
      </c>
      <c r="B2892" s="110">
        <v>45776</v>
      </c>
      <c r="C2892" s="89">
        <v>2.2000000000000002</v>
      </c>
      <c r="D2892" s="89">
        <v>15.1</v>
      </c>
      <c r="E2892" s="96">
        <v>2578</v>
      </c>
      <c r="F2892" s="89">
        <v>0</v>
      </c>
      <c r="G2892" s="89">
        <v>1026.4000000000001</v>
      </c>
      <c r="H2892">
        <v>0.71</v>
      </c>
      <c r="I2892" t="s">
        <v>7</v>
      </c>
      <c r="J2892">
        <v>0.8</v>
      </c>
      <c r="K2892">
        <v>4</v>
      </c>
      <c r="L2892">
        <v>2025</v>
      </c>
      <c r="M2892" t="s">
        <v>127</v>
      </c>
      <c r="N2892" s="89" cm="1">
        <f t="array" ref="N2892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2892" s="89">
        <f>_34_KNMI_Stations[[#This Row],[graaddagen]]*_34_KNMI_Stations[[#This Row],[Gewogen factor]]</f>
        <v>2.3200000000000003</v>
      </c>
      <c r="P2892" s="89" cm="1">
        <f t="array" ref="P2892">IF(ISNUMBER(_34_KNMI_Stations[[#This Row],[Etmaal temperatuur °C]]),IF(_34_KNMI_Stations[[#This Row],[Etmaal temperatuur °C]]&gt;stookgrens[],_34_KNMI_Stations[[#This Row],[Etmaal temperatuur °C]]-stookgrens[],0),"")</f>
        <v>0</v>
      </c>
    </row>
    <row r="2893" spans="1:16" x14ac:dyDescent="0.25">
      <c r="A2893">
        <v>260</v>
      </c>
      <c r="B2893" s="110">
        <v>45777</v>
      </c>
      <c r="C2893" s="89">
        <v>1.6</v>
      </c>
      <c r="D2893" s="89">
        <v>17.100000000000001</v>
      </c>
      <c r="E2893" s="96">
        <v>2591</v>
      </c>
      <c r="F2893" s="89">
        <v>0</v>
      </c>
      <c r="G2893" s="89">
        <v>1022.8</v>
      </c>
      <c r="H2893">
        <v>0.69</v>
      </c>
      <c r="I2893" t="s">
        <v>7</v>
      </c>
      <c r="J2893">
        <v>0.8</v>
      </c>
      <c r="K2893">
        <v>4</v>
      </c>
      <c r="L2893">
        <v>2025</v>
      </c>
      <c r="M2893" t="s">
        <v>127</v>
      </c>
      <c r="N2893" s="89" cm="1">
        <f t="array" ref="N2893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2893" s="89">
        <f>_34_KNMI_Stations[[#This Row],[graaddagen]]*_34_KNMI_Stations[[#This Row],[Gewogen factor]]</f>
        <v>0.71999999999999886</v>
      </c>
      <c r="P2893" s="89" cm="1">
        <f t="array" ref="P2893">IF(ISNUMBER(_34_KNMI_Stations[[#This Row],[Etmaal temperatuur °C]]),IF(_34_KNMI_Stations[[#This Row],[Etmaal temperatuur °C]]&gt;stookgrens[],_34_KNMI_Stations[[#This Row],[Etmaal temperatuur °C]]-stookgrens[],0),"")</f>
        <v>0</v>
      </c>
    </row>
    <row r="2894" spans="1:16" x14ac:dyDescent="0.25">
      <c r="A2894">
        <v>260</v>
      </c>
      <c r="B2894" s="110">
        <v>45778</v>
      </c>
      <c r="C2894" s="89">
        <v>1.5</v>
      </c>
      <c r="D2894" s="89">
        <v>18.600000000000001</v>
      </c>
      <c r="E2894" s="96">
        <v>2578</v>
      </c>
      <c r="F2894" s="89">
        <v>0</v>
      </c>
      <c r="G2894" s="89">
        <v>1017.6</v>
      </c>
      <c r="H2894">
        <v>0.66</v>
      </c>
      <c r="I2894" t="s">
        <v>7</v>
      </c>
      <c r="J2894">
        <v>0.8</v>
      </c>
      <c r="K2894">
        <v>5</v>
      </c>
      <c r="L2894">
        <v>2025</v>
      </c>
      <c r="M2894" t="s">
        <v>127</v>
      </c>
      <c r="N2894" s="89" cm="1">
        <f t="array" ref="N2894">IF(ISNUMBER(_34_KNMI_Stations[[#This Row],[Etmaal temperatuur °C]]),IF(_34_KNMI_Stations[[#This Row],[Etmaal temperatuur °C]]&lt;stookgrens[],stookgrens[]-_34_KNMI_Stations[[#This Row],[Etmaal temperatuur °C]],0),"")</f>
        <v>0</v>
      </c>
      <c r="O2894" s="89">
        <f>_34_KNMI_Stations[[#This Row],[graaddagen]]*_34_KNMI_Stations[[#This Row],[Gewogen factor]]</f>
        <v>0</v>
      </c>
      <c r="P2894" s="89" cm="1">
        <f t="array" ref="P2894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2895" spans="1:16" x14ac:dyDescent="0.25">
      <c r="A2895">
        <v>260</v>
      </c>
      <c r="B2895" s="110">
        <v>45779</v>
      </c>
      <c r="C2895" s="89">
        <v>2.5</v>
      </c>
      <c r="D2895" s="89">
        <v>18</v>
      </c>
      <c r="E2895" s="96">
        <v>2258</v>
      </c>
      <c r="F2895" s="89">
        <v>0</v>
      </c>
      <c r="G2895" s="89">
        <v>1014.2</v>
      </c>
      <c r="H2895">
        <v>0.68</v>
      </c>
      <c r="I2895" t="s">
        <v>7</v>
      </c>
      <c r="J2895">
        <v>0.8</v>
      </c>
      <c r="K2895">
        <v>5</v>
      </c>
      <c r="L2895">
        <v>2025</v>
      </c>
      <c r="M2895" t="s">
        <v>127</v>
      </c>
      <c r="N2895" s="89" cm="1">
        <f t="array" ref="N2895">IF(ISNUMBER(_34_KNMI_Stations[[#This Row],[Etmaal temperatuur °C]]),IF(_34_KNMI_Stations[[#This Row],[Etmaal temperatuur °C]]&lt;stookgrens[],stookgrens[]-_34_KNMI_Stations[[#This Row],[Etmaal temperatuur °C]],0),"")</f>
        <v>0</v>
      </c>
      <c r="O2895" s="89">
        <f>_34_KNMI_Stations[[#This Row],[graaddagen]]*_34_KNMI_Stations[[#This Row],[Gewogen factor]]</f>
        <v>0</v>
      </c>
      <c r="P2895" s="89" cm="1">
        <f t="array" ref="P2895">IF(ISNUMBER(_34_KNMI_Stations[[#This Row],[Etmaal temperatuur °C]]),IF(_34_KNMI_Stations[[#This Row],[Etmaal temperatuur °C]]&gt;stookgrens[],_34_KNMI_Stations[[#This Row],[Etmaal temperatuur °C]]-stookgrens[],0),"")</f>
        <v>0</v>
      </c>
    </row>
    <row r="2896" spans="1:16" x14ac:dyDescent="0.25">
      <c r="A2896">
        <v>260</v>
      </c>
      <c r="B2896" s="110">
        <v>45780</v>
      </c>
      <c r="C2896" s="89">
        <v>3.1</v>
      </c>
      <c r="D2896" s="89">
        <v>12.6</v>
      </c>
      <c r="E2896" s="96">
        <v>2452</v>
      </c>
      <c r="F2896" s="89">
        <v>0</v>
      </c>
      <c r="G2896" s="89">
        <v>1012.1</v>
      </c>
      <c r="H2896">
        <v>0.66</v>
      </c>
      <c r="I2896" t="s">
        <v>7</v>
      </c>
      <c r="J2896">
        <v>0.8</v>
      </c>
      <c r="K2896">
        <v>5</v>
      </c>
      <c r="L2896">
        <v>2025</v>
      </c>
      <c r="M2896" t="s">
        <v>127</v>
      </c>
      <c r="N2896" s="89" cm="1">
        <f t="array" ref="N2896">IF(ISNUMBER(_34_KNMI_Stations[[#This Row],[Etmaal temperatuur °C]]),IF(_34_KNMI_Stations[[#This Row],[Etmaal temperatuur °C]]&lt;stookgrens[],stookgrens[]-_34_KNMI_Stations[[#This Row],[Etmaal temperatuur °C]],0),"")</f>
        <v>5.4</v>
      </c>
      <c r="O2896" s="89">
        <f>_34_KNMI_Stations[[#This Row],[graaddagen]]*_34_KNMI_Stations[[#This Row],[Gewogen factor]]</f>
        <v>4.32</v>
      </c>
      <c r="P2896" s="89" cm="1">
        <f t="array" ref="P2896">IF(ISNUMBER(_34_KNMI_Stations[[#This Row],[Etmaal temperatuur °C]]),IF(_34_KNMI_Stations[[#This Row],[Etmaal temperatuur °C]]&gt;stookgrens[],_34_KNMI_Stations[[#This Row],[Etmaal temperatuur °C]]-stookgrens[],0),"")</f>
        <v>0</v>
      </c>
    </row>
    <row r="2897" spans="1:16" x14ac:dyDescent="0.25">
      <c r="A2897">
        <v>260</v>
      </c>
      <c r="B2897" s="110">
        <v>45781</v>
      </c>
      <c r="C2897" s="89">
        <v>3.5</v>
      </c>
      <c r="D2897" s="89">
        <v>10</v>
      </c>
      <c r="E2897" s="96">
        <v>1705</v>
      </c>
      <c r="F2897" s="89">
        <v>-0.1</v>
      </c>
      <c r="G2897" s="89">
        <v>1014.9</v>
      </c>
      <c r="H2897">
        <v>0.66</v>
      </c>
      <c r="I2897" t="s">
        <v>7</v>
      </c>
      <c r="J2897">
        <v>0.8</v>
      </c>
      <c r="K2897">
        <v>5</v>
      </c>
      <c r="L2897">
        <v>2025</v>
      </c>
      <c r="M2897" t="s">
        <v>127</v>
      </c>
      <c r="N2897" s="89" cm="1">
        <f t="array" ref="N2897">IF(ISNUMBER(_34_KNMI_Stations[[#This Row],[Etmaal temperatuur °C]]),IF(_34_KNMI_Stations[[#This Row],[Etmaal temperatuur °C]]&lt;stookgrens[],stookgrens[]-_34_KNMI_Stations[[#This Row],[Etmaal temperatuur °C]],0),"")</f>
        <v>8</v>
      </c>
      <c r="O2897" s="89">
        <f>_34_KNMI_Stations[[#This Row],[graaddagen]]*_34_KNMI_Stations[[#This Row],[Gewogen factor]]</f>
        <v>6.4</v>
      </c>
      <c r="P2897" s="89" cm="1">
        <f t="array" ref="P2897">IF(ISNUMBER(_34_KNMI_Stations[[#This Row],[Etmaal temperatuur °C]]),IF(_34_KNMI_Stations[[#This Row],[Etmaal temperatuur °C]]&gt;stookgrens[],_34_KNMI_Stations[[#This Row],[Etmaal temperatuur °C]]-stookgrens[],0),"")</f>
        <v>0</v>
      </c>
    </row>
    <row r="2898" spans="1:16" x14ac:dyDescent="0.25">
      <c r="A2898">
        <v>260</v>
      </c>
      <c r="B2898" s="110">
        <v>45782</v>
      </c>
      <c r="C2898" s="89">
        <v>3.5</v>
      </c>
      <c r="D2898" s="89">
        <v>9.1999999999999993</v>
      </c>
      <c r="E2898" s="96">
        <v>2117</v>
      </c>
      <c r="F2898" s="89">
        <v>-0.1</v>
      </c>
      <c r="G2898" s="89">
        <v>1019.1</v>
      </c>
      <c r="H2898">
        <v>0.64</v>
      </c>
      <c r="I2898" t="s">
        <v>7</v>
      </c>
      <c r="J2898">
        <v>0.8</v>
      </c>
      <c r="K2898">
        <v>5</v>
      </c>
      <c r="L2898">
        <v>2025</v>
      </c>
      <c r="M2898" t="s">
        <v>132</v>
      </c>
      <c r="N2898" s="89" cm="1">
        <f t="array" ref="N2898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2898" s="89">
        <f>_34_KNMI_Stations[[#This Row],[graaddagen]]*_34_KNMI_Stations[[#This Row],[Gewogen factor]]</f>
        <v>7.0400000000000009</v>
      </c>
      <c r="P2898" s="89" cm="1">
        <f t="array" ref="P2898">IF(ISNUMBER(_34_KNMI_Stations[[#This Row],[Etmaal temperatuur °C]]),IF(_34_KNMI_Stations[[#This Row],[Etmaal temperatuur °C]]&gt;stookgrens[],_34_KNMI_Stations[[#This Row],[Etmaal temperatuur °C]]-stookgrens[],0),"")</f>
        <v>0</v>
      </c>
    </row>
    <row r="2899" spans="1:16" x14ac:dyDescent="0.25">
      <c r="A2899">
        <v>260</v>
      </c>
      <c r="B2899" s="110">
        <v>45783</v>
      </c>
      <c r="C2899" s="89">
        <v>3.7</v>
      </c>
      <c r="D2899" s="89">
        <v>10.1</v>
      </c>
      <c r="E2899" s="96">
        <v>1411</v>
      </c>
      <c r="F2899" s="89">
        <v>-0.1</v>
      </c>
      <c r="G2899" s="89">
        <v>1022.3</v>
      </c>
      <c r="H2899">
        <v>0.71</v>
      </c>
      <c r="I2899" t="s">
        <v>7</v>
      </c>
      <c r="J2899">
        <v>0.8</v>
      </c>
      <c r="K2899">
        <v>5</v>
      </c>
      <c r="L2899">
        <v>2025</v>
      </c>
      <c r="M2899" t="s">
        <v>132</v>
      </c>
      <c r="N2899" s="89" cm="1">
        <f t="array" ref="N2899">IF(ISNUMBER(_34_KNMI_Stations[[#This Row],[Etmaal temperatuur °C]]),IF(_34_KNMI_Stations[[#This Row],[Etmaal temperatuur °C]]&lt;stookgrens[],stookgrens[]-_34_KNMI_Stations[[#This Row],[Etmaal temperatuur °C]],0),"")</f>
        <v>7.9</v>
      </c>
      <c r="O2899" s="89">
        <f>_34_KNMI_Stations[[#This Row],[graaddagen]]*_34_KNMI_Stations[[#This Row],[Gewogen factor]]</f>
        <v>6.32</v>
      </c>
      <c r="P2899" s="89" cm="1">
        <f t="array" ref="P2899">IF(ISNUMBER(_34_KNMI_Stations[[#This Row],[Etmaal temperatuur °C]]),IF(_34_KNMI_Stations[[#This Row],[Etmaal temperatuur °C]]&gt;stookgrens[],_34_KNMI_Stations[[#This Row],[Etmaal temperatuur °C]]-stookgrens[],0),"")</f>
        <v>0</v>
      </c>
    </row>
    <row r="2900" spans="1:16" x14ac:dyDescent="0.25">
      <c r="A2900">
        <v>260</v>
      </c>
      <c r="B2900" s="110">
        <v>45784</v>
      </c>
      <c r="C2900" s="89">
        <v>3.2</v>
      </c>
      <c r="D2900" s="89">
        <v>11</v>
      </c>
      <c r="E2900" s="96">
        <v>1944</v>
      </c>
      <c r="F2900" s="89">
        <v>0</v>
      </c>
      <c r="G2900" s="89">
        <v>1021.1</v>
      </c>
      <c r="H2900">
        <v>0.72</v>
      </c>
      <c r="I2900" t="s">
        <v>7</v>
      </c>
      <c r="J2900">
        <v>0.8</v>
      </c>
      <c r="K2900">
        <v>5</v>
      </c>
      <c r="L2900">
        <v>2025</v>
      </c>
      <c r="M2900" t="s">
        <v>132</v>
      </c>
      <c r="N2900" s="89" cm="1">
        <f t="array" ref="N2900">IF(ISNUMBER(_34_KNMI_Stations[[#This Row],[Etmaal temperatuur °C]]),IF(_34_KNMI_Stations[[#This Row],[Etmaal temperatuur °C]]&lt;stookgrens[],stookgrens[]-_34_KNMI_Stations[[#This Row],[Etmaal temperatuur °C]],0),"")</f>
        <v>7</v>
      </c>
      <c r="O2900" s="89">
        <f>_34_KNMI_Stations[[#This Row],[graaddagen]]*_34_KNMI_Stations[[#This Row],[Gewogen factor]]</f>
        <v>5.6000000000000005</v>
      </c>
      <c r="P2900" s="89" cm="1">
        <f t="array" ref="P2900">IF(ISNUMBER(_34_KNMI_Stations[[#This Row],[Etmaal temperatuur °C]]),IF(_34_KNMI_Stations[[#This Row],[Etmaal temperatuur °C]]&gt;stookgrens[],_34_KNMI_Stations[[#This Row],[Etmaal temperatuur °C]]-stookgrens[],0),"")</f>
        <v>0</v>
      </c>
    </row>
    <row r="2901" spans="1:16" x14ac:dyDescent="0.25">
      <c r="A2901">
        <v>260</v>
      </c>
      <c r="B2901" s="110">
        <v>45785</v>
      </c>
      <c r="C2901" s="89">
        <v>2.7</v>
      </c>
      <c r="D2901" s="89">
        <v>12.4</v>
      </c>
      <c r="E2901" s="96">
        <v>2037</v>
      </c>
      <c r="F2901" s="89">
        <v>0</v>
      </c>
      <c r="G2901" s="89">
        <v>1019</v>
      </c>
      <c r="H2901">
        <v>0.57999999999999996</v>
      </c>
      <c r="I2901" t="s">
        <v>7</v>
      </c>
      <c r="J2901">
        <v>0.8</v>
      </c>
      <c r="K2901">
        <v>5</v>
      </c>
      <c r="L2901">
        <v>2025</v>
      </c>
      <c r="M2901" t="s">
        <v>132</v>
      </c>
      <c r="N2901" s="89" cm="1">
        <f t="array" ref="N2901">IF(ISNUMBER(_34_KNMI_Stations[[#This Row],[Etmaal temperatuur °C]]),IF(_34_KNMI_Stations[[#This Row],[Etmaal temperatuur °C]]&lt;stookgrens[],stookgrens[]-_34_KNMI_Stations[[#This Row],[Etmaal temperatuur °C]],0),"")</f>
        <v>5.6</v>
      </c>
      <c r="O2901" s="89">
        <f>_34_KNMI_Stations[[#This Row],[graaddagen]]*_34_KNMI_Stations[[#This Row],[Gewogen factor]]</f>
        <v>4.4799999999999995</v>
      </c>
      <c r="P2901" s="89" cm="1">
        <f t="array" ref="P2901">IF(ISNUMBER(_34_KNMI_Stations[[#This Row],[Etmaal temperatuur °C]]),IF(_34_KNMI_Stations[[#This Row],[Etmaal temperatuur °C]]&gt;stookgrens[],_34_KNMI_Stations[[#This Row],[Etmaal temperatuur °C]]-stookgrens[],0),"")</f>
        <v>0</v>
      </c>
    </row>
    <row r="2902" spans="1:16" x14ac:dyDescent="0.25">
      <c r="A2902">
        <v>260</v>
      </c>
      <c r="B2902" s="110">
        <v>45786</v>
      </c>
      <c r="C2902" s="89">
        <v>3.3</v>
      </c>
      <c r="D2902" s="89">
        <v>13.4</v>
      </c>
      <c r="E2902" s="96">
        <v>2574</v>
      </c>
      <c r="F2902" s="89">
        <v>0</v>
      </c>
      <c r="G2902" s="89">
        <v>1021.1</v>
      </c>
      <c r="H2902">
        <v>0.53</v>
      </c>
      <c r="I2902" t="s">
        <v>7</v>
      </c>
      <c r="J2902">
        <v>0.8</v>
      </c>
      <c r="K2902">
        <v>5</v>
      </c>
      <c r="L2902">
        <v>2025</v>
      </c>
      <c r="M2902" t="s">
        <v>132</v>
      </c>
      <c r="N2902" s="89" cm="1">
        <f t="array" ref="N2902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2902" s="89">
        <f>_34_KNMI_Stations[[#This Row],[graaddagen]]*_34_KNMI_Stations[[#This Row],[Gewogen factor]]</f>
        <v>3.6799999999999997</v>
      </c>
      <c r="P2902" s="89" cm="1">
        <f t="array" ref="P2902">IF(ISNUMBER(_34_KNMI_Stations[[#This Row],[Etmaal temperatuur °C]]),IF(_34_KNMI_Stations[[#This Row],[Etmaal temperatuur °C]]&gt;stookgrens[],_34_KNMI_Stations[[#This Row],[Etmaal temperatuur °C]]-stookgrens[],0),"")</f>
        <v>0</v>
      </c>
    </row>
    <row r="2903" spans="1:16" x14ac:dyDescent="0.25">
      <c r="A2903">
        <v>260</v>
      </c>
      <c r="B2903" s="110">
        <v>45787</v>
      </c>
      <c r="C2903" s="89">
        <v>3</v>
      </c>
      <c r="D2903" s="89">
        <v>15.6</v>
      </c>
      <c r="E2903" s="96">
        <v>2834</v>
      </c>
      <c r="F2903" s="89">
        <v>0</v>
      </c>
      <c r="G2903" s="89">
        <v>1019.6</v>
      </c>
      <c r="H2903">
        <v>0.51</v>
      </c>
      <c r="I2903" t="s">
        <v>7</v>
      </c>
      <c r="J2903">
        <v>0.8</v>
      </c>
      <c r="K2903">
        <v>5</v>
      </c>
      <c r="L2903">
        <v>2025</v>
      </c>
      <c r="M2903" t="s">
        <v>132</v>
      </c>
      <c r="N2903" s="89" cm="1">
        <f t="array" ref="N2903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2903" s="89">
        <f>_34_KNMI_Stations[[#This Row],[graaddagen]]*_34_KNMI_Stations[[#This Row],[Gewogen factor]]</f>
        <v>1.9200000000000004</v>
      </c>
      <c r="P2903" s="89" cm="1">
        <f t="array" ref="P2903">IF(ISNUMBER(_34_KNMI_Stations[[#This Row],[Etmaal temperatuur °C]]),IF(_34_KNMI_Stations[[#This Row],[Etmaal temperatuur °C]]&gt;stookgrens[],_34_KNMI_Stations[[#This Row],[Etmaal temperatuur °C]]-stookgrens[],0),"")</f>
        <v>0</v>
      </c>
    </row>
    <row r="2904" spans="1:16" x14ac:dyDescent="0.25">
      <c r="A2904">
        <v>260</v>
      </c>
      <c r="B2904" s="110">
        <v>45788</v>
      </c>
      <c r="C2904" s="89">
        <v>3.7</v>
      </c>
      <c r="D2904" s="89">
        <v>18.2</v>
      </c>
      <c r="E2904" s="96">
        <v>2856</v>
      </c>
      <c r="F2904" s="89">
        <v>0</v>
      </c>
      <c r="G2904" s="89">
        <v>1013.8</v>
      </c>
      <c r="H2904">
        <v>0.48</v>
      </c>
      <c r="I2904" t="s">
        <v>7</v>
      </c>
      <c r="J2904">
        <v>0.8</v>
      </c>
      <c r="K2904">
        <v>5</v>
      </c>
      <c r="L2904">
        <v>2025</v>
      </c>
      <c r="M2904" t="s">
        <v>132</v>
      </c>
      <c r="N2904" s="89" cm="1">
        <f t="array" ref="N2904">IF(ISNUMBER(_34_KNMI_Stations[[#This Row],[Etmaal temperatuur °C]]),IF(_34_KNMI_Stations[[#This Row],[Etmaal temperatuur °C]]&lt;stookgrens[],stookgrens[]-_34_KNMI_Stations[[#This Row],[Etmaal temperatuur °C]],0),"")</f>
        <v>0</v>
      </c>
      <c r="O2904" s="89">
        <f>_34_KNMI_Stations[[#This Row],[graaddagen]]*_34_KNMI_Stations[[#This Row],[Gewogen factor]]</f>
        <v>0</v>
      </c>
      <c r="P2904" s="89" cm="1">
        <f t="array" ref="P2904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2905" spans="1:16" x14ac:dyDescent="0.25">
      <c r="A2905">
        <v>260</v>
      </c>
      <c r="B2905" s="110">
        <v>45789</v>
      </c>
      <c r="C2905" s="89">
        <v>4</v>
      </c>
      <c r="D2905" s="89">
        <v>18.399999999999999</v>
      </c>
      <c r="E2905" s="96">
        <v>2853</v>
      </c>
      <c r="F2905" s="89">
        <v>0</v>
      </c>
      <c r="G2905" s="89">
        <v>1013.6</v>
      </c>
      <c r="H2905">
        <v>0.45</v>
      </c>
      <c r="I2905" t="s">
        <v>7</v>
      </c>
      <c r="J2905">
        <v>0.8</v>
      </c>
      <c r="K2905">
        <v>5</v>
      </c>
      <c r="L2905">
        <v>2025</v>
      </c>
      <c r="M2905" t="s">
        <v>133</v>
      </c>
      <c r="N2905" s="89" cm="1">
        <f t="array" ref="N2905">IF(ISNUMBER(_34_KNMI_Stations[[#This Row],[Etmaal temperatuur °C]]),IF(_34_KNMI_Stations[[#This Row],[Etmaal temperatuur °C]]&lt;stookgrens[],stookgrens[]-_34_KNMI_Stations[[#This Row],[Etmaal temperatuur °C]],0),"")</f>
        <v>0</v>
      </c>
      <c r="O2905" s="89">
        <f>_34_KNMI_Stations[[#This Row],[graaddagen]]*_34_KNMI_Stations[[#This Row],[Gewogen factor]]</f>
        <v>0</v>
      </c>
      <c r="P2905" s="89" cm="1">
        <f t="array" ref="P2905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2906" spans="1:16" x14ac:dyDescent="0.25">
      <c r="A2906">
        <v>260</v>
      </c>
      <c r="B2906" s="110">
        <v>45790</v>
      </c>
      <c r="C2906" s="89">
        <v>4.0999999999999996</v>
      </c>
      <c r="D2906" s="89">
        <v>17.100000000000001</v>
      </c>
      <c r="E2906" s="96">
        <v>2936</v>
      </c>
      <c r="F2906" s="89">
        <v>0</v>
      </c>
      <c r="G2906" s="89">
        <v>1018.2</v>
      </c>
      <c r="H2906">
        <v>0.42</v>
      </c>
      <c r="I2906" t="s">
        <v>7</v>
      </c>
      <c r="J2906">
        <v>0.8</v>
      </c>
      <c r="K2906">
        <v>5</v>
      </c>
      <c r="L2906">
        <v>2025</v>
      </c>
      <c r="M2906" t="s">
        <v>133</v>
      </c>
      <c r="N2906" s="89" cm="1">
        <f t="array" ref="N2906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2906" s="89">
        <f>_34_KNMI_Stations[[#This Row],[graaddagen]]*_34_KNMI_Stations[[#This Row],[Gewogen factor]]</f>
        <v>0.71999999999999886</v>
      </c>
      <c r="P2906" s="89" cm="1">
        <f t="array" ref="P2906">IF(ISNUMBER(_34_KNMI_Stations[[#This Row],[Etmaal temperatuur °C]]),IF(_34_KNMI_Stations[[#This Row],[Etmaal temperatuur °C]]&gt;stookgrens[],_34_KNMI_Stations[[#This Row],[Etmaal temperatuur °C]]-stookgrens[],0),"")</f>
        <v>0</v>
      </c>
    </row>
    <row r="2907" spans="1:16" x14ac:dyDescent="0.25">
      <c r="A2907">
        <v>260</v>
      </c>
      <c r="B2907" s="110">
        <v>45791</v>
      </c>
      <c r="C2907" s="89">
        <v>3.4</v>
      </c>
      <c r="D2907" s="89">
        <v>14.2</v>
      </c>
      <c r="E2907" s="96">
        <v>2632</v>
      </c>
      <c r="F2907" s="89">
        <v>0</v>
      </c>
      <c r="G2907" s="89">
        <v>1019.3</v>
      </c>
      <c r="H2907">
        <v>0.63</v>
      </c>
      <c r="I2907" t="s">
        <v>7</v>
      </c>
      <c r="J2907">
        <v>0.8</v>
      </c>
      <c r="K2907">
        <v>5</v>
      </c>
      <c r="L2907">
        <v>2025</v>
      </c>
      <c r="M2907" t="s">
        <v>133</v>
      </c>
      <c r="N2907" s="89" cm="1">
        <f t="array" ref="N2907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2907" s="89">
        <f>_34_KNMI_Stations[[#This Row],[graaddagen]]*_34_KNMI_Stations[[#This Row],[Gewogen factor]]</f>
        <v>3.0400000000000009</v>
      </c>
      <c r="P2907" s="89" cm="1">
        <f t="array" ref="P2907">IF(ISNUMBER(_34_KNMI_Stations[[#This Row],[Etmaal temperatuur °C]]),IF(_34_KNMI_Stations[[#This Row],[Etmaal temperatuur °C]]&gt;stookgrens[],_34_KNMI_Stations[[#This Row],[Etmaal temperatuur °C]]-stookgrens[],0),"")</f>
        <v>0</v>
      </c>
    </row>
    <row r="2908" spans="1:16" x14ac:dyDescent="0.25">
      <c r="A2908">
        <v>260</v>
      </c>
      <c r="B2908" s="110">
        <v>45792</v>
      </c>
      <c r="C2908" s="89">
        <v>4.0999999999999996</v>
      </c>
      <c r="D2908" s="89">
        <v>14</v>
      </c>
      <c r="E2908" s="96">
        <v>2754</v>
      </c>
      <c r="F2908" s="89">
        <v>0</v>
      </c>
      <c r="G2908" s="89">
        <v>1020.9</v>
      </c>
      <c r="H2908">
        <v>0.59</v>
      </c>
      <c r="I2908" t="s">
        <v>7</v>
      </c>
      <c r="J2908">
        <v>0.8</v>
      </c>
      <c r="K2908">
        <v>5</v>
      </c>
      <c r="L2908">
        <v>2025</v>
      </c>
      <c r="M2908" t="s">
        <v>133</v>
      </c>
      <c r="N2908" s="89" cm="1">
        <f t="array" ref="N2908">IF(ISNUMBER(_34_KNMI_Stations[[#This Row],[Etmaal temperatuur °C]]),IF(_34_KNMI_Stations[[#This Row],[Etmaal temperatuur °C]]&lt;stookgrens[],stookgrens[]-_34_KNMI_Stations[[#This Row],[Etmaal temperatuur °C]],0),"")</f>
        <v>4</v>
      </c>
      <c r="O2908" s="89">
        <f>_34_KNMI_Stations[[#This Row],[graaddagen]]*_34_KNMI_Stations[[#This Row],[Gewogen factor]]</f>
        <v>3.2</v>
      </c>
      <c r="P2908" s="89" cm="1">
        <f t="array" ref="P2908">IF(ISNUMBER(_34_KNMI_Stations[[#This Row],[Etmaal temperatuur °C]]),IF(_34_KNMI_Stations[[#This Row],[Etmaal temperatuur °C]]&gt;stookgrens[],_34_KNMI_Stations[[#This Row],[Etmaal temperatuur °C]]-stookgrens[],0),"")</f>
        <v>0</v>
      </c>
    </row>
    <row r="2909" spans="1:16" x14ac:dyDescent="0.25">
      <c r="A2909">
        <v>260</v>
      </c>
      <c r="B2909" s="110">
        <v>45793</v>
      </c>
      <c r="C2909" s="89">
        <v>3</v>
      </c>
      <c r="D2909" s="89">
        <v>11.4</v>
      </c>
      <c r="E2909" s="96">
        <v>2513</v>
      </c>
      <c r="F2909" s="89">
        <v>0</v>
      </c>
      <c r="G2909" s="89">
        <v>1021.6</v>
      </c>
      <c r="H2909">
        <v>0.74</v>
      </c>
      <c r="I2909" t="s">
        <v>7</v>
      </c>
      <c r="J2909">
        <v>0.8</v>
      </c>
      <c r="K2909">
        <v>5</v>
      </c>
      <c r="L2909">
        <v>2025</v>
      </c>
      <c r="M2909" t="s">
        <v>133</v>
      </c>
      <c r="N2909" s="89" cm="1">
        <f t="array" ref="N2909">IF(ISNUMBER(_34_KNMI_Stations[[#This Row],[Etmaal temperatuur °C]]),IF(_34_KNMI_Stations[[#This Row],[Etmaal temperatuur °C]]&lt;stookgrens[],stookgrens[]-_34_KNMI_Stations[[#This Row],[Etmaal temperatuur °C]],0),"")</f>
        <v>6.6</v>
      </c>
      <c r="O2909" s="89">
        <f>_34_KNMI_Stations[[#This Row],[graaddagen]]*_34_KNMI_Stations[[#This Row],[Gewogen factor]]</f>
        <v>5.28</v>
      </c>
      <c r="P2909" s="89" cm="1">
        <f t="array" ref="P2909">IF(ISNUMBER(_34_KNMI_Stations[[#This Row],[Etmaal temperatuur °C]]),IF(_34_KNMI_Stations[[#This Row],[Etmaal temperatuur °C]]&gt;stookgrens[],_34_KNMI_Stations[[#This Row],[Etmaal temperatuur °C]]-stookgrens[],0),"")</f>
        <v>0</v>
      </c>
    </row>
    <row r="2910" spans="1:16" x14ac:dyDescent="0.25">
      <c r="A2910">
        <v>260</v>
      </c>
      <c r="B2910" s="110">
        <v>45794</v>
      </c>
      <c r="C2910" s="89">
        <v>3.3</v>
      </c>
      <c r="D2910" s="89">
        <v>12.9</v>
      </c>
      <c r="E2910" s="96">
        <v>2809</v>
      </c>
      <c r="F2910" s="89">
        <v>0</v>
      </c>
      <c r="G2910" s="89">
        <v>1019.1</v>
      </c>
      <c r="H2910">
        <v>0.72</v>
      </c>
      <c r="I2910" t="s">
        <v>7</v>
      </c>
      <c r="J2910">
        <v>0.8</v>
      </c>
      <c r="K2910">
        <v>5</v>
      </c>
      <c r="L2910">
        <v>2025</v>
      </c>
      <c r="M2910" t="s">
        <v>133</v>
      </c>
      <c r="N2910" s="89" cm="1">
        <f t="array" ref="N2910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2910" s="89">
        <f>_34_KNMI_Stations[[#This Row],[graaddagen]]*_34_KNMI_Stations[[#This Row],[Gewogen factor]]</f>
        <v>4.08</v>
      </c>
      <c r="P2910" s="89" cm="1">
        <f t="array" ref="P2910">IF(ISNUMBER(_34_KNMI_Stations[[#This Row],[Etmaal temperatuur °C]]),IF(_34_KNMI_Stations[[#This Row],[Etmaal temperatuur °C]]&gt;stookgrens[],_34_KNMI_Stations[[#This Row],[Etmaal temperatuur °C]]-stookgrens[],0),"")</f>
        <v>0</v>
      </c>
    </row>
    <row r="2911" spans="1:16" x14ac:dyDescent="0.25">
      <c r="A2911">
        <v>260</v>
      </c>
      <c r="B2911" s="110">
        <v>45795</v>
      </c>
      <c r="C2911" s="89">
        <v>2.1</v>
      </c>
      <c r="D2911" s="89">
        <v>13.6</v>
      </c>
      <c r="E2911" s="96">
        <v>1448</v>
      </c>
      <c r="F2911" s="89">
        <v>0.1</v>
      </c>
      <c r="G2911" s="89">
        <v>1017.8</v>
      </c>
      <c r="H2911">
        <v>0.7</v>
      </c>
      <c r="I2911" t="s">
        <v>7</v>
      </c>
      <c r="J2911">
        <v>0.8</v>
      </c>
      <c r="K2911">
        <v>5</v>
      </c>
      <c r="L2911">
        <v>2025</v>
      </c>
      <c r="M2911" t="s">
        <v>133</v>
      </c>
      <c r="N2911" s="89" cm="1">
        <f t="array" ref="N2911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2911" s="89">
        <f>_34_KNMI_Stations[[#This Row],[graaddagen]]*_34_KNMI_Stations[[#This Row],[Gewogen factor]]</f>
        <v>3.5200000000000005</v>
      </c>
      <c r="P2911" s="89" cm="1">
        <f t="array" ref="P2911">IF(ISNUMBER(_34_KNMI_Stations[[#This Row],[Etmaal temperatuur °C]]),IF(_34_KNMI_Stations[[#This Row],[Etmaal temperatuur °C]]&gt;stookgrens[],_34_KNMI_Stations[[#This Row],[Etmaal temperatuur °C]]-stookgrens[],0),"")</f>
        <v>0</v>
      </c>
    </row>
    <row r="2912" spans="1:16" x14ac:dyDescent="0.25">
      <c r="A2912">
        <v>260</v>
      </c>
      <c r="B2912" s="110">
        <v>45796</v>
      </c>
      <c r="C2912" s="89">
        <v>2.6</v>
      </c>
      <c r="D2912" s="89">
        <v>14.1</v>
      </c>
      <c r="E2912" s="96">
        <v>2842</v>
      </c>
      <c r="F2912" s="89">
        <v>0</v>
      </c>
      <c r="G2912" s="89">
        <v>1019.9</v>
      </c>
      <c r="H2912">
        <v>0.65</v>
      </c>
      <c r="I2912" t="s">
        <v>7</v>
      </c>
      <c r="J2912">
        <v>0.8</v>
      </c>
      <c r="K2912">
        <v>5</v>
      </c>
      <c r="L2912">
        <v>2025</v>
      </c>
      <c r="M2912" t="s">
        <v>349</v>
      </c>
      <c r="N2912" s="89" cm="1">
        <f t="array" ref="N2912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2912" s="89">
        <f>_34_KNMI_Stations[[#This Row],[graaddagen]]*_34_KNMI_Stations[[#This Row],[Gewogen factor]]</f>
        <v>3.1200000000000006</v>
      </c>
      <c r="P2912" s="89" cm="1">
        <f t="array" ref="P2912">IF(ISNUMBER(_34_KNMI_Stations[[#This Row],[Etmaal temperatuur °C]]),IF(_34_KNMI_Stations[[#This Row],[Etmaal temperatuur °C]]&gt;stookgrens[],_34_KNMI_Stations[[#This Row],[Etmaal temperatuur °C]]-stookgrens[],0),"")</f>
        <v>0</v>
      </c>
    </row>
    <row r="2913" spans="1:16" x14ac:dyDescent="0.25">
      <c r="A2913">
        <v>260</v>
      </c>
      <c r="B2913" s="110">
        <v>45797</v>
      </c>
      <c r="C2913" s="89">
        <v>2.4</v>
      </c>
      <c r="D2913" s="89">
        <v>14.7</v>
      </c>
      <c r="E2913" s="96">
        <v>2977</v>
      </c>
      <c r="F2913" s="89">
        <v>0</v>
      </c>
      <c r="G2913" s="89">
        <v>1018.4</v>
      </c>
      <c r="H2913">
        <v>0.63</v>
      </c>
      <c r="I2913" t="s">
        <v>7</v>
      </c>
      <c r="J2913">
        <v>0.8</v>
      </c>
      <c r="K2913">
        <v>5</v>
      </c>
      <c r="L2913">
        <v>2025</v>
      </c>
      <c r="M2913" t="s">
        <v>349</v>
      </c>
      <c r="N2913" s="89" cm="1">
        <f t="array" ref="N2913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2913" s="89">
        <f>_34_KNMI_Stations[[#This Row],[graaddagen]]*_34_KNMI_Stations[[#This Row],[Gewogen factor]]</f>
        <v>2.6400000000000006</v>
      </c>
      <c r="P2913" s="89" cm="1">
        <f t="array" ref="P2913">IF(ISNUMBER(_34_KNMI_Stations[[#This Row],[Etmaal temperatuur °C]]),IF(_34_KNMI_Stations[[#This Row],[Etmaal temperatuur °C]]&gt;stookgrens[],_34_KNMI_Stations[[#This Row],[Etmaal temperatuur °C]]-stookgrens[],0),"")</f>
        <v>0</v>
      </c>
    </row>
    <row r="2914" spans="1:16" x14ac:dyDescent="0.25">
      <c r="A2914">
        <v>260</v>
      </c>
      <c r="B2914" s="110">
        <v>45798</v>
      </c>
      <c r="C2914" s="89">
        <v>3</v>
      </c>
      <c r="D2914" s="89">
        <v>12.7</v>
      </c>
      <c r="E2914" s="96">
        <v>2195</v>
      </c>
      <c r="F2914" s="89">
        <v>0</v>
      </c>
      <c r="G2914" s="89">
        <v>1014.7</v>
      </c>
      <c r="H2914">
        <v>0.71</v>
      </c>
      <c r="I2914" t="s">
        <v>7</v>
      </c>
      <c r="J2914">
        <v>0.8</v>
      </c>
      <c r="K2914">
        <v>5</v>
      </c>
      <c r="L2914">
        <v>2025</v>
      </c>
      <c r="M2914" t="s">
        <v>349</v>
      </c>
      <c r="N2914" s="89" cm="1">
        <f t="array" ref="N2914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2914" s="89">
        <f>_34_KNMI_Stations[[#This Row],[graaddagen]]*_34_KNMI_Stations[[#This Row],[Gewogen factor]]</f>
        <v>4.2400000000000011</v>
      </c>
      <c r="P2914" s="89" cm="1">
        <f t="array" ref="P2914">IF(ISNUMBER(_34_KNMI_Stations[[#This Row],[Etmaal temperatuur °C]]),IF(_34_KNMI_Stations[[#This Row],[Etmaal temperatuur °C]]&gt;stookgrens[],_34_KNMI_Stations[[#This Row],[Etmaal temperatuur °C]]-stookgrens[],0),"")</f>
        <v>0</v>
      </c>
    </row>
    <row r="2915" spans="1:16" x14ac:dyDescent="0.25">
      <c r="A2915">
        <v>260</v>
      </c>
      <c r="B2915" s="110">
        <v>45799</v>
      </c>
      <c r="C2915" s="89">
        <v>3.8</v>
      </c>
      <c r="D2915" s="89">
        <v>11.2</v>
      </c>
      <c r="E2915" s="96">
        <v>2596</v>
      </c>
      <c r="F2915" s="89">
        <v>0.1</v>
      </c>
      <c r="G2915" s="89">
        <v>1016.1</v>
      </c>
      <c r="H2915">
        <v>0.59</v>
      </c>
      <c r="I2915" t="s">
        <v>7</v>
      </c>
      <c r="J2915">
        <v>0.8</v>
      </c>
      <c r="K2915">
        <v>5</v>
      </c>
      <c r="L2915">
        <v>2025</v>
      </c>
      <c r="M2915" t="s">
        <v>349</v>
      </c>
      <c r="N2915" s="89" cm="1">
        <f t="array" ref="N2915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2915" s="89">
        <f>_34_KNMI_Stations[[#This Row],[graaddagen]]*_34_KNMI_Stations[[#This Row],[Gewogen factor]]</f>
        <v>5.4400000000000013</v>
      </c>
      <c r="P2915" s="89" cm="1">
        <f t="array" ref="P2915">IF(ISNUMBER(_34_KNMI_Stations[[#This Row],[Etmaal temperatuur °C]]),IF(_34_KNMI_Stations[[#This Row],[Etmaal temperatuur °C]]&gt;stookgrens[],_34_KNMI_Stations[[#This Row],[Etmaal temperatuur °C]]-stookgrens[],0),"")</f>
        <v>0</v>
      </c>
    </row>
    <row r="2916" spans="1:16" x14ac:dyDescent="0.25">
      <c r="A2916">
        <v>260</v>
      </c>
      <c r="B2916" s="110">
        <v>45800</v>
      </c>
      <c r="C2916" s="89">
        <v>3.2</v>
      </c>
      <c r="D2916" s="89">
        <v>9.6</v>
      </c>
      <c r="E2916" s="96">
        <v>1757</v>
      </c>
      <c r="F2916" s="89">
        <v>2.4</v>
      </c>
      <c r="G2916" s="89">
        <v>1017.4</v>
      </c>
      <c r="H2916">
        <v>0.72</v>
      </c>
      <c r="I2916" t="s">
        <v>7</v>
      </c>
      <c r="J2916">
        <v>0.8</v>
      </c>
      <c r="K2916">
        <v>5</v>
      </c>
      <c r="L2916">
        <v>2025</v>
      </c>
      <c r="M2916" t="s">
        <v>349</v>
      </c>
      <c r="N2916" s="89" cm="1">
        <f t="array" ref="N2916">IF(ISNUMBER(_34_KNMI_Stations[[#This Row],[Etmaal temperatuur °C]]),IF(_34_KNMI_Stations[[#This Row],[Etmaal temperatuur °C]]&lt;stookgrens[],stookgrens[]-_34_KNMI_Stations[[#This Row],[Etmaal temperatuur °C]],0),"")</f>
        <v>8.4</v>
      </c>
      <c r="O2916" s="89">
        <f>_34_KNMI_Stations[[#This Row],[graaddagen]]*_34_KNMI_Stations[[#This Row],[Gewogen factor]]</f>
        <v>6.7200000000000006</v>
      </c>
      <c r="P2916" s="89" cm="1">
        <f t="array" ref="P2916">IF(ISNUMBER(_34_KNMI_Stations[[#This Row],[Etmaal temperatuur °C]]),IF(_34_KNMI_Stations[[#This Row],[Etmaal temperatuur °C]]&gt;stookgrens[],_34_KNMI_Stations[[#This Row],[Etmaal temperatuur °C]]-stookgrens[],0),"")</f>
        <v>0</v>
      </c>
    </row>
    <row r="2917" spans="1:16" x14ac:dyDescent="0.25">
      <c r="A2917">
        <v>260</v>
      </c>
      <c r="B2917" s="110">
        <v>45801</v>
      </c>
      <c r="C2917" s="89">
        <v>4</v>
      </c>
      <c r="D2917" s="89">
        <v>12.6</v>
      </c>
      <c r="E2917" s="96">
        <v>754</v>
      </c>
      <c r="F2917" s="89">
        <v>7</v>
      </c>
      <c r="G2917" s="89">
        <v>1012.3</v>
      </c>
      <c r="H2917">
        <v>0.84</v>
      </c>
      <c r="I2917" t="s">
        <v>7</v>
      </c>
      <c r="J2917">
        <v>0.8</v>
      </c>
      <c r="K2917">
        <v>5</v>
      </c>
      <c r="L2917">
        <v>2025</v>
      </c>
      <c r="M2917" t="s">
        <v>349</v>
      </c>
      <c r="N2917" s="89" cm="1">
        <f t="array" ref="N2917">IF(ISNUMBER(_34_KNMI_Stations[[#This Row],[Etmaal temperatuur °C]]),IF(_34_KNMI_Stations[[#This Row],[Etmaal temperatuur °C]]&lt;stookgrens[],stookgrens[]-_34_KNMI_Stations[[#This Row],[Etmaal temperatuur °C]],0),"")</f>
        <v>5.4</v>
      </c>
      <c r="O2917" s="89">
        <f>_34_KNMI_Stations[[#This Row],[graaddagen]]*_34_KNMI_Stations[[#This Row],[Gewogen factor]]</f>
        <v>4.32</v>
      </c>
      <c r="P2917" s="89" cm="1">
        <f t="array" ref="P2917">IF(ISNUMBER(_34_KNMI_Stations[[#This Row],[Etmaal temperatuur °C]]),IF(_34_KNMI_Stations[[#This Row],[Etmaal temperatuur °C]]&gt;stookgrens[],_34_KNMI_Stations[[#This Row],[Etmaal temperatuur °C]]-stookgrens[],0),"")</f>
        <v>0</v>
      </c>
    </row>
    <row r="2918" spans="1:16" x14ac:dyDescent="0.25">
      <c r="A2918">
        <v>260</v>
      </c>
      <c r="B2918" s="110">
        <v>45802</v>
      </c>
      <c r="C2918" s="89">
        <v>4.3</v>
      </c>
      <c r="D2918" s="89">
        <v>15.3</v>
      </c>
      <c r="E2918" s="96">
        <v>1525</v>
      </c>
      <c r="F2918" s="89">
        <v>3.7</v>
      </c>
      <c r="G2918" s="89">
        <v>1009.4</v>
      </c>
      <c r="H2918">
        <v>0.81</v>
      </c>
      <c r="I2918" t="s">
        <v>7</v>
      </c>
      <c r="J2918">
        <v>0.8</v>
      </c>
      <c r="K2918">
        <v>5</v>
      </c>
      <c r="L2918">
        <v>2025</v>
      </c>
      <c r="M2918" t="s">
        <v>349</v>
      </c>
      <c r="N2918" s="89" cm="1">
        <f t="array" ref="N2918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2918" s="89">
        <f>_34_KNMI_Stations[[#This Row],[graaddagen]]*_34_KNMI_Stations[[#This Row],[Gewogen factor]]</f>
        <v>2.1599999999999997</v>
      </c>
      <c r="P2918" s="89" cm="1">
        <f t="array" ref="P2918">IF(ISNUMBER(_34_KNMI_Stations[[#This Row],[Etmaal temperatuur °C]]),IF(_34_KNMI_Stations[[#This Row],[Etmaal temperatuur °C]]&gt;stookgrens[],_34_KNMI_Stations[[#This Row],[Etmaal temperatuur °C]]-stookgrens[],0),"")</f>
        <v>0</v>
      </c>
    </row>
    <row r="2919" spans="1:16" x14ac:dyDescent="0.25">
      <c r="A2919">
        <v>260</v>
      </c>
      <c r="B2919" s="110">
        <v>45803</v>
      </c>
      <c r="C2919" s="89">
        <v>4.8</v>
      </c>
      <c r="D2919" s="89">
        <v>15.3</v>
      </c>
      <c r="E2919" s="96">
        <v>2199</v>
      </c>
      <c r="F2919" s="89">
        <v>-0.1</v>
      </c>
      <c r="G2919" s="89">
        <v>1015.5</v>
      </c>
      <c r="H2919">
        <v>0.62</v>
      </c>
      <c r="I2919" t="s">
        <v>7</v>
      </c>
      <c r="J2919">
        <v>0.8</v>
      </c>
      <c r="K2919">
        <v>5</v>
      </c>
      <c r="L2919">
        <v>2025</v>
      </c>
      <c r="M2919" t="s">
        <v>350</v>
      </c>
      <c r="N2919" s="89" cm="1">
        <f t="array" ref="N2919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2919" s="89">
        <f>_34_KNMI_Stations[[#This Row],[graaddagen]]*_34_KNMI_Stations[[#This Row],[Gewogen factor]]</f>
        <v>2.1599999999999997</v>
      </c>
      <c r="P2919" s="89" cm="1">
        <f t="array" ref="P2919">IF(ISNUMBER(_34_KNMI_Stations[[#This Row],[Etmaal temperatuur °C]]),IF(_34_KNMI_Stations[[#This Row],[Etmaal temperatuur °C]]&gt;stookgrens[],_34_KNMI_Stations[[#This Row],[Etmaal temperatuur °C]]-stookgrens[],0),"")</f>
        <v>0</v>
      </c>
    </row>
    <row r="2920" spans="1:16" x14ac:dyDescent="0.25">
      <c r="A2920">
        <v>260</v>
      </c>
      <c r="B2920" s="110">
        <v>45804</v>
      </c>
      <c r="C2920" s="89">
        <v>5.7</v>
      </c>
      <c r="D2920" s="89">
        <v>14.3</v>
      </c>
      <c r="E2920" s="96">
        <v>988</v>
      </c>
      <c r="F2920" s="89">
        <v>15.5</v>
      </c>
      <c r="G2920" s="89">
        <v>1012.7</v>
      </c>
      <c r="H2920">
        <v>0.85</v>
      </c>
      <c r="I2920" t="s">
        <v>7</v>
      </c>
      <c r="J2920">
        <v>0.8</v>
      </c>
      <c r="K2920">
        <v>5</v>
      </c>
      <c r="L2920">
        <v>2025</v>
      </c>
      <c r="M2920" t="s">
        <v>350</v>
      </c>
      <c r="N2920" s="89" cm="1">
        <f t="array" ref="N2920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2920" s="89">
        <f>_34_KNMI_Stations[[#This Row],[graaddagen]]*_34_KNMI_Stations[[#This Row],[Gewogen factor]]</f>
        <v>2.9599999999999995</v>
      </c>
      <c r="P2920" s="89" cm="1">
        <f t="array" ref="P2920">IF(ISNUMBER(_34_KNMI_Stations[[#This Row],[Etmaal temperatuur °C]]),IF(_34_KNMI_Stations[[#This Row],[Etmaal temperatuur °C]]&gt;stookgrens[],_34_KNMI_Stations[[#This Row],[Etmaal temperatuur °C]]-stookgrens[],0),"")</f>
        <v>0</v>
      </c>
    </row>
    <row r="2921" spans="1:16" x14ac:dyDescent="0.25">
      <c r="A2921">
        <v>260</v>
      </c>
      <c r="B2921" s="110">
        <v>45805</v>
      </c>
      <c r="C2921" s="89">
        <v>4</v>
      </c>
      <c r="D2921" s="89">
        <v>14.7</v>
      </c>
      <c r="E2921" s="96">
        <v>1687</v>
      </c>
      <c r="F2921" s="89">
        <v>0.7</v>
      </c>
      <c r="G2921" s="89">
        <v>1014.9</v>
      </c>
      <c r="H2921">
        <v>0.8</v>
      </c>
      <c r="I2921" t="s">
        <v>7</v>
      </c>
      <c r="J2921">
        <v>0.8</v>
      </c>
      <c r="K2921">
        <v>5</v>
      </c>
      <c r="L2921">
        <v>2025</v>
      </c>
      <c r="M2921" t="s">
        <v>350</v>
      </c>
      <c r="N2921" s="89" cm="1">
        <f t="array" ref="N2921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2921" s="89">
        <f>_34_KNMI_Stations[[#This Row],[graaddagen]]*_34_KNMI_Stations[[#This Row],[Gewogen factor]]</f>
        <v>2.6400000000000006</v>
      </c>
      <c r="P2921" s="89" cm="1">
        <f t="array" ref="P2921">IF(ISNUMBER(_34_KNMI_Stations[[#This Row],[Etmaal temperatuur °C]]),IF(_34_KNMI_Stations[[#This Row],[Etmaal temperatuur °C]]&gt;stookgrens[],_34_KNMI_Stations[[#This Row],[Etmaal temperatuur °C]]-stookgrens[],0),"")</f>
        <v>0</v>
      </c>
    </row>
    <row r="2922" spans="1:16" x14ac:dyDescent="0.25">
      <c r="A2922">
        <v>260</v>
      </c>
      <c r="B2922" s="110">
        <v>45806</v>
      </c>
      <c r="C2922" s="89">
        <v>3.8</v>
      </c>
      <c r="D2922" s="89">
        <v>14.8</v>
      </c>
      <c r="E2922" s="96">
        <v>974</v>
      </c>
      <c r="F2922" s="89">
        <v>0.8</v>
      </c>
      <c r="G2922" s="89">
        <v>1019.8</v>
      </c>
      <c r="H2922">
        <v>0.86</v>
      </c>
      <c r="I2922" t="s">
        <v>7</v>
      </c>
      <c r="J2922">
        <v>0.8</v>
      </c>
      <c r="K2922">
        <v>5</v>
      </c>
      <c r="L2922">
        <v>2025</v>
      </c>
      <c r="M2922" t="s">
        <v>350</v>
      </c>
      <c r="N2922" s="89" cm="1">
        <f t="array" ref="N2922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2922" s="89">
        <f>_34_KNMI_Stations[[#This Row],[graaddagen]]*_34_KNMI_Stations[[#This Row],[Gewogen factor]]</f>
        <v>2.5599999999999996</v>
      </c>
      <c r="P2922" s="89" cm="1">
        <f t="array" ref="P2922">IF(ISNUMBER(_34_KNMI_Stations[[#This Row],[Etmaal temperatuur °C]]),IF(_34_KNMI_Stations[[#This Row],[Etmaal temperatuur °C]]&gt;stookgrens[],_34_KNMI_Stations[[#This Row],[Etmaal temperatuur °C]]-stookgrens[],0),"")</f>
        <v>0</v>
      </c>
    </row>
    <row r="2923" spans="1:16" x14ac:dyDescent="0.25">
      <c r="A2923">
        <v>260</v>
      </c>
      <c r="B2923" s="110">
        <v>45807</v>
      </c>
      <c r="C2923" s="89">
        <v>3.5</v>
      </c>
      <c r="D2923" s="89">
        <v>17.2</v>
      </c>
      <c r="E2923" s="96">
        <v>2037</v>
      </c>
      <c r="F2923" s="89">
        <v>0</v>
      </c>
      <c r="G2923" s="89">
        <v>1019.3</v>
      </c>
      <c r="H2923">
        <v>0.82</v>
      </c>
      <c r="I2923" t="s">
        <v>7</v>
      </c>
      <c r="J2923">
        <v>0.8</v>
      </c>
      <c r="K2923">
        <v>5</v>
      </c>
      <c r="L2923">
        <v>2025</v>
      </c>
      <c r="M2923" t="s">
        <v>350</v>
      </c>
      <c r="N2923" s="89" cm="1">
        <f t="array" ref="N2923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2923" s="89">
        <f>_34_KNMI_Stations[[#This Row],[graaddagen]]*_34_KNMI_Stations[[#This Row],[Gewogen factor]]</f>
        <v>0.64000000000000057</v>
      </c>
      <c r="P2923" s="89" cm="1">
        <f t="array" ref="P2923">IF(ISNUMBER(_34_KNMI_Stations[[#This Row],[Etmaal temperatuur °C]]),IF(_34_KNMI_Stations[[#This Row],[Etmaal temperatuur °C]]&gt;stookgrens[],_34_KNMI_Stations[[#This Row],[Etmaal temperatuur °C]]-stookgrens[],0),"")</f>
        <v>0</v>
      </c>
    </row>
    <row r="2924" spans="1:16" x14ac:dyDescent="0.25">
      <c r="A2924">
        <v>260</v>
      </c>
      <c r="B2924" s="110">
        <v>45808</v>
      </c>
      <c r="C2924" s="89">
        <v>1.5</v>
      </c>
      <c r="D2924" s="89">
        <v>19.399999999999999</v>
      </c>
      <c r="E2924" s="96">
        <v>2399</v>
      </c>
      <c r="F2924" s="89">
        <v>0</v>
      </c>
      <c r="G2924" s="89">
        <v>1016.5</v>
      </c>
      <c r="H2924">
        <v>0.72</v>
      </c>
      <c r="I2924" t="s">
        <v>7</v>
      </c>
      <c r="J2924">
        <v>0.8</v>
      </c>
      <c r="K2924">
        <v>5</v>
      </c>
      <c r="L2924">
        <v>2025</v>
      </c>
      <c r="M2924" t="s">
        <v>350</v>
      </c>
      <c r="N2924" s="89" cm="1">
        <f t="array" ref="N2924">IF(ISNUMBER(_34_KNMI_Stations[[#This Row],[Etmaal temperatuur °C]]),IF(_34_KNMI_Stations[[#This Row],[Etmaal temperatuur °C]]&lt;stookgrens[],stookgrens[]-_34_KNMI_Stations[[#This Row],[Etmaal temperatuur °C]],0),"")</f>
        <v>0</v>
      </c>
      <c r="O2924" s="89">
        <f>_34_KNMI_Stations[[#This Row],[graaddagen]]*_34_KNMI_Stations[[#This Row],[Gewogen factor]]</f>
        <v>0</v>
      </c>
      <c r="P2924" s="89" cm="1">
        <f t="array" ref="P2924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2925" spans="1:16" x14ac:dyDescent="0.25">
      <c r="A2925">
        <v>260</v>
      </c>
      <c r="B2925" s="110">
        <v>45809</v>
      </c>
      <c r="C2925" s="89">
        <v>4.0999999999999996</v>
      </c>
      <c r="D2925" s="89">
        <v>17.2</v>
      </c>
      <c r="E2925" s="96">
        <v>1896</v>
      </c>
      <c r="F2925" s="89">
        <v>0</v>
      </c>
      <c r="G2925" s="89">
        <v>1013.5</v>
      </c>
      <c r="H2925">
        <v>0.67</v>
      </c>
      <c r="I2925" t="s">
        <v>7</v>
      </c>
      <c r="J2925">
        <v>0.8</v>
      </c>
      <c r="K2925">
        <v>6</v>
      </c>
      <c r="L2925">
        <v>2025</v>
      </c>
      <c r="M2925" t="s">
        <v>350</v>
      </c>
      <c r="N2925" s="89" cm="1">
        <f t="array" ref="N2925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2925" s="89">
        <f>_34_KNMI_Stations[[#This Row],[graaddagen]]*_34_KNMI_Stations[[#This Row],[Gewogen factor]]</f>
        <v>0.64000000000000057</v>
      </c>
      <c r="P2925" s="89" cm="1">
        <f t="array" ref="P2925">IF(ISNUMBER(_34_KNMI_Stations[[#This Row],[Etmaal temperatuur °C]]),IF(_34_KNMI_Stations[[#This Row],[Etmaal temperatuur °C]]&gt;stookgrens[],_34_KNMI_Stations[[#This Row],[Etmaal temperatuur °C]]-stookgrens[],0),"")</f>
        <v>0</v>
      </c>
    </row>
    <row r="2926" spans="1:16" x14ac:dyDescent="0.25">
      <c r="A2926">
        <v>260</v>
      </c>
      <c r="B2926" s="110">
        <v>45810</v>
      </c>
      <c r="C2926" s="89">
        <v>2.9</v>
      </c>
      <c r="D2926" s="89">
        <v>14.5</v>
      </c>
      <c r="E2926" s="96">
        <v>2552</v>
      </c>
      <c r="F2926" s="89">
        <v>-0.1</v>
      </c>
      <c r="G2926" s="89">
        <v>1015.7</v>
      </c>
      <c r="H2926">
        <v>0.71</v>
      </c>
      <c r="I2926" t="s">
        <v>7</v>
      </c>
      <c r="J2926">
        <v>0.8</v>
      </c>
      <c r="K2926">
        <v>6</v>
      </c>
      <c r="L2926">
        <v>2025</v>
      </c>
      <c r="M2926" t="s">
        <v>351</v>
      </c>
      <c r="N2926" s="89" cm="1">
        <f t="array" ref="N2926">IF(ISNUMBER(_34_KNMI_Stations[[#This Row],[Etmaal temperatuur °C]]),IF(_34_KNMI_Stations[[#This Row],[Etmaal temperatuur °C]]&lt;stookgrens[],stookgrens[]-_34_KNMI_Stations[[#This Row],[Etmaal temperatuur °C]],0),"")</f>
        <v>3.5</v>
      </c>
      <c r="O2926" s="89">
        <f>_34_KNMI_Stations[[#This Row],[graaddagen]]*_34_KNMI_Stations[[#This Row],[Gewogen factor]]</f>
        <v>2.8000000000000003</v>
      </c>
      <c r="P2926" s="89" cm="1">
        <f t="array" ref="P2926">IF(ISNUMBER(_34_KNMI_Stations[[#This Row],[Etmaal temperatuur °C]]),IF(_34_KNMI_Stations[[#This Row],[Etmaal temperatuur °C]]&gt;stookgrens[],_34_KNMI_Stations[[#This Row],[Etmaal temperatuur °C]]-stookgrens[],0),"")</f>
        <v>0</v>
      </c>
    </row>
    <row r="2927" spans="1:16" x14ac:dyDescent="0.25">
      <c r="A2927">
        <v>260</v>
      </c>
      <c r="B2927" s="110">
        <v>45811</v>
      </c>
      <c r="C2927" s="89">
        <v>4</v>
      </c>
      <c r="D2927" s="89">
        <v>16.7</v>
      </c>
      <c r="E2927" s="96">
        <v>2051</v>
      </c>
      <c r="F2927" s="89">
        <v>-0.1</v>
      </c>
      <c r="G2927" s="89">
        <v>1009.8</v>
      </c>
      <c r="H2927">
        <v>0.63</v>
      </c>
      <c r="I2927" t="s">
        <v>7</v>
      </c>
      <c r="J2927">
        <v>0.8</v>
      </c>
      <c r="K2927">
        <v>6</v>
      </c>
      <c r="L2927">
        <v>2025</v>
      </c>
      <c r="M2927" t="s">
        <v>351</v>
      </c>
      <c r="N2927" s="89" cm="1">
        <f t="array" ref="N2927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2927" s="89">
        <f>_34_KNMI_Stations[[#This Row],[graaddagen]]*_34_KNMI_Stations[[#This Row],[Gewogen factor]]</f>
        <v>1.0400000000000007</v>
      </c>
      <c r="P2927" s="89" cm="1">
        <f t="array" ref="P2927">IF(ISNUMBER(_34_KNMI_Stations[[#This Row],[Etmaal temperatuur °C]]),IF(_34_KNMI_Stations[[#This Row],[Etmaal temperatuur °C]]&gt;stookgrens[],_34_KNMI_Stations[[#This Row],[Etmaal temperatuur °C]]-stookgrens[],0),"")</f>
        <v>0</v>
      </c>
    </row>
    <row r="2928" spans="1:16" x14ac:dyDescent="0.25">
      <c r="A2928">
        <v>260</v>
      </c>
      <c r="B2928" s="110">
        <v>45812</v>
      </c>
      <c r="C2928" s="89">
        <v>3.6</v>
      </c>
      <c r="D2928" s="89">
        <v>15.6</v>
      </c>
      <c r="E2928" s="96">
        <v>1473</v>
      </c>
      <c r="F2928" s="89">
        <v>0.1</v>
      </c>
      <c r="G2928" s="89">
        <v>1007.1</v>
      </c>
      <c r="H2928">
        <v>0.66</v>
      </c>
      <c r="I2928" t="s">
        <v>7</v>
      </c>
      <c r="J2928">
        <v>0.8</v>
      </c>
      <c r="K2928">
        <v>6</v>
      </c>
      <c r="L2928">
        <v>2025</v>
      </c>
      <c r="M2928" t="s">
        <v>351</v>
      </c>
      <c r="N2928" s="89" cm="1">
        <f t="array" ref="N2928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2928" s="89">
        <f>_34_KNMI_Stations[[#This Row],[graaddagen]]*_34_KNMI_Stations[[#This Row],[Gewogen factor]]</f>
        <v>1.9200000000000004</v>
      </c>
      <c r="P2928" s="89" cm="1">
        <f t="array" ref="P2928">IF(ISNUMBER(_34_KNMI_Stations[[#This Row],[Etmaal temperatuur °C]]),IF(_34_KNMI_Stations[[#This Row],[Etmaal temperatuur °C]]&gt;stookgrens[],_34_KNMI_Stations[[#This Row],[Etmaal temperatuur °C]]-stookgrens[],0),"")</f>
        <v>0</v>
      </c>
    </row>
    <row r="2929" spans="1:16" x14ac:dyDescent="0.25">
      <c r="A2929">
        <v>260</v>
      </c>
      <c r="B2929" s="110">
        <v>45813</v>
      </c>
      <c r="C2929" s="89">
        <v>4.0999999999999996</v>
      </c>
      <c r="D2929" s="89">
        <v>15.3</v>
      </c>
      <c r="E2929" s="96">
        <v>1355</v>
      </c>
      <c r="F2929" s="89">
        <v>7.9</v>
      </c>
      <c r="G2929" s="89">
        <v>1006.1</v>
      </c>
      <c r="H2929">
        <v>0.78</v>
      </c>
      <c r="I2929" t="s">
        <v>7</v>
      </c>
      <c r="J2929">
        <v>0.8</v>
      </c>
      <c r="K2929">
        <v>6</v>
      </c>
      <c r="L2929">
        <v>2025</v>
      </c>
      <c r="M2929" t="s">
        <v>351</v>
      </c>
      <c r="N2929" s="89" cm="1">
        <f t="array" ref="N2929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2929" s="89">
        <f>_34_KNMI_Stations[[#This Row],[graaddagen]]*_34_KNMI_Stations[[#This Row],[Gewogen factor]]</f>
        <v>2.1599999999999997</v>
      </c>
      <c r="P2929" s="89" cm="1">
        <f t="array" ref="P2929">IF(ISNUMBER(_34_KNMI_Stations[[#This Row],[Etmaal temperatuur °C]]),IF(_34_KNMI_Stations[[#This Row],[Etmaal temperatuur °C]]&gt;stookgrens[],_34_KNMI_Stations[[#This Row],[Etmaal temperatuur °C]]-stookgrens[],0),"")</f>
        <v>0</v>
      </c>
    </row>
    <row r="2930" spans="1:16" x14ac:dyDescent="0.25">
      <c r="A2930">
        <v>260</v>
      </c>
      <c r="B2930" s="110">
        <v>45814</v>
      </c>
      <c r="C2930" s="89">
        <v>4.7</v>
      </c>
      <c r="D2930" s="89">
        <v>15.6</v>
      </c>
      <c r="E2930" s="96">
        <v>1776</v>
      </c>
      <c r="F2930" s="89">
        <v>5.6</v>
      </c>
      <c r="G2930" s="89">
        <v>1007.2</v>
      </c>
      <c r="H2930">
        <v>0.74</v>
      </c>
      <c r="I2930" t="s">
        <v>7</v>
      </c>
      <c r="J2930">
        <v>0.8</v>
      </c>
      <c r="K2930">
        <v>6</v>
      </c>
      <c r="L2930">
        <v>2025</v>
      </c>
      <c r="M2930" t="s">
        <v>351</v>
      </c>
      <c r="N2930" s="89" cm="1">
        <f t="array" ref="N2930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2930" s="89">
        <f>_34_KNMI_Stations[[#This Row],[graaddagen]]*_34_KNMI_Stations[[#This Row],[Gewogen factor]]</f>
        <v>1.9200000000000004</v>
      </c>
      <c r="P2930" s="89" cm="1">
        <f t="array" ref="P2930">IF(ISNUMBER(_34_KNMI_Stations[[#This Row],[Etmaal temperatuur °C]]),IF(_34_KNMI_Stations[[#This Row],[Etmaal temperatuur °C]]&gt;stookgrens[],_34_KNMI_Stations[[#This Row],[Etmaal temperatuur °C]]-stookgrens[],0),"")</f>
        <v>0</v>
      </c>
    </row>
    <row r="2931" spans="1:16" x14ac:dyDescent="0.25">
      <c r="A2931">
        <v>260</v>
      </c>
      <c r="B2931" s="110">
        <v>45815</v>
      </c>
      <c r="C2931" s="89">
        <v>3.7</v>
      </c>
      <c r="D2931" s="89">
        <v>14.1</v>
      </c>
      <c r="E2931" s="96">
        <v>1419</v>
      </c>
      <c r="F2931" s="89">
        <v>6</v>
      </c>
      <c r="G2931" s="89">
        <v>1006.8</v>
      </c>
      <c r="H2931">
        <v>0.8</v>
      </c>
      <c r="I2931" t="s">
        <v>7</v>
      </c>
      <c r="J2931">
        <v>0.8</v>
      </c>
      <c r="K2931">
        <v>6</v>
      </c>
      <c r="L2931">
        <v>2025</v>
      </c>
      <c r="M2931" t="s">
        <v>351</v>
      </c>
      <c r="N2931" s="89" cm="1">
        <f t="array" ref="N2931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2931" s="89">
        <f>_34_KNMI_Stations[[#This Row],[graaddagen]]*_34_KNMI_Stations[[#This Row],[Gewogen factor]]</f>
        <v>3.1200000000000006</v>
      </c>
      <c r="P2931" s="89" cm="1">
        <f t="array" ref="P2931">IF(ISNUMBER(_34_KNMI_Stations[[#This Row],[Etmaal temperatuur °C]]),IF(_34_KNMI_Stations[[#This Row],[Etmaal temperatuur °C]]&gt;stookgrens[],_34_KNMI_Stations[[#This Row],[Etmaal temperatuur °C]]-stookgrens[],0),"")</f>
        <v>0</v>
      </c>
    </row>
    <row r="2932" spans="1:16" x14ac:dyDescent="0.25">
      <c r="A2932">
        <v>260</v>
      </c>
      <c r="B2932" s="110">
        <v>45816</v>
      </c>
      <c r="C2932" s="89">
        <v>4.5999999999999996</v>
      </c>
      <c r="D2932" s="89">
        <v>12.8</v>
      </c>
      <c r="E2932" s="96">
        <v>1809</v>
      </c>
      <c r="F2932" s="89">
        <v>11.7</v>
      </c>
      <c r="G2932" s="89">
        <v>1013.5</v>
      </c>
      <c r="H2932">
        <v>0.78</v>
      </c>
      <c r="I2932" t="s">
        <v>7</v>
      </c>
      <c r="J2932">
        <v>0.8</v>
      </c>
      <c r="K2932">
        <v>6</v>
      </c>
      <c r="L2932">
        <v>2025</v>
      </c>
      <c r="M2932" t="s">
        <v>351</v>
      </c>
      <c r="N2932" s="89" cm="1">
        <f t="array" ref="N2932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2932" s="89">
        <f>_34_KNMI_Stations[[#This Row],[graaddagen]]*_34_KNMI_Stations[[#This Row],[Gewogen factor]]</f>
        <v>4.1599999999999993</v>
      </c>
      <c r="P2932" s="89" cm="1">
        <f t="array" ref="P2932">IF(ISNUMBER(_34_KNMI_Stations[[#This Row],[Etmaal temperatuur °C]]),IF(_34_KNMI_Stations[[#This Row],[Etmaal temperatuur °C]]&gt;stookgrens[],_34_KNMI_Stations[[#This Row],[Etmaal temperatuur °C]]-stookgrens[],0),"")</f>
        <v>0</v>
      </c>
    </row>
    <row r="2933" spans="1:16" x14ac:dyDescent="0.25">
      <c r="A2933">
        <v>260</v>
      </c>
      <c r="B2933" s="110">
        <v>45817</v>
      </c>
      <c r="C2933" s="89">
        <v>3.3</v>
      </c>
      <c r="D2933" s="89">
        <v>15.1</v>
      </c>
      <c r="E2933" s="96">
        <v>1942</v>
      </c>
      <c r="F2933" s="89">
        <v>0.2</v>
      </c>
      <c r="G2933" s="89">
        <v>1021</v>
      </c>
      <c r="H2933">
        <v>0.73</v>
      </c>
      <c r="I2933" t="s">
        <v>7</v>
      </c>
      <c r="J2933">
        <v>0.8</v>
      </c>
      <c r="K2933">
        <v>6</v>
      </c>
      <c r="L2933">
        <v>2025</v>
      </c>
      <c r="M2933" t="s">
        <v>352</v>
      </c>
      <c r="N2933" s="89" cm="1">
        <f t="array" ref="N2933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2933" s="89">
        <f>_34_KNMI_Stations[[#This Row],[graaddagen]]*_34_KNMI_Stations[[#This Row],[Gewogen factor]]</f>
        <v>2.3200000000000003</v>
      </c>
      <c r="P2933" s="89" cm="1">
        <f t="array" ref="P2933">IF(ISNUMBER(_34_KNMI_Stations[[#This Row],[Etmaal temperatuur °C]]),IF(_34_KNMI_Stations[[#This Row],[Etmaal temperatuur °C]]&gt;stookgrens[],_34_KNMI_Stations[[#This Row],[Etmaal temperatuur °C]]-stookgrens[],0),"")</f>
        <v>0</v>
      </c>
    </row>
    <row r="2934" spans="1:16" x14ac:dyDescent="0.25">
      <c r="A2934">
        <v>260</v>
      </c>
      <c r="B2934" s="110">
        <v>45818</v>
      </c>
      <c r="C2934" s="89">
        <v>4.3</v>
      </c>
      <c r="D2934" s="89">
        <v>14.4</v>
      </c>
      <c r="E2934" s="96">
        <v>1177</v>
      </c>
      <c r="F2934" s="89">
        <v>1.9</v>
      </c>
      <c r="G2934" s="89">
        <v>1016.4</v>
      </c>
      <c r="H2934">
        <v>0.79</v>
      </c>
      <c r="I2934" t="s">
        <v>7</v>
      </c>
      <c r="J2934">
        <v>0.8</v>
      </c>
      <c r="K2934">
        <v>6</v>
      </c>
      <c r="L2934">
        <v>2025</v>
      </c>
      <c r="M2934" t="s">
        <v>352</v>
      </c>
      <c r="N2934" s="89" cm="1">
        <f t="array" ref="N2934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2934" s="89">
        <f>_34_KNMI_Stations[[#This Row],[graaddagen]]*_34_KNMI_Stations[[#This Row],[Gewogen factor]]</f>
        <v>2.88</v>
      </c>
      <c r="P2934" s="89" cm="1">
        <f t="array" ref="P2934">IF(ISNUMBER(_34_KNMI_Stations[[#This Row],[Etmaal temperatuur °C]]),IF(_34_KNMI_Stations[[#This Row],[Etmaal temperatuur °C]]&gt;stookgrens[],_34_KNMI_Stations[[#This Row],[Etmaal temperatuur °C]]-stookgrens[],0),"")</f>
        <v>0</v>
      </c>
    </row>
    <row r="2935" spans="1:16" x14ac:dyDescent="0.25">
      <c r="A2935">
        <v>260</v>
      </c>
      <c r="B2935" s="110">
        <v>45819</v>
      </c>
      <c r="C2935" s="89">
        <v>2</v>
      </c>
      <c r="D2935" s="89">
        <v>14.7</v>
      </c>
      <c r="E2935" s="96">
        <v>2728</v>
      </c>
      <c r="F2935" s="89">
        <v>0</v>
      </c>
      <c r="G2935" s="89">
        <v>1021.9</v>
      </c>
      <c r="H2935">
        <v>0.7</v>
      </c>
      <c r="I2935" t="s">
        <v>7</v>
      </c>
      <c r="J2935">
        <v>0.8</v>
      </c>
      <c r="K2935">
        <v>6</v>
      </c>
      <c r="L2935">
        <v>2025</v>
      </c>
      <c r="M2935" t="s">
        <v>352</v>
      </c>
      <c r="N2935" s="89" cm="1">
        <f t="array" ref="N2935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2935" s="89">
        <f>_34_KNMI_Stations[[#This Row],[graaddagen]]*_34_KNMI_Stations[[#This Row],[Gewogen factor]]</f>
        <v>2.6400000000000006</v>
      </c>
      <c r="P2935" s="89" cm="1">
        <f t="array" ref="P2935">IF(ISNUMBER(_34_KNMI_Stations[[#This Row],[Etmaal temperatuur °C]]),IF(_34_KNMI_Stations[[#This Row],[Etmaal temperatuur °C]]&gt;stookgrens[],_34_KNMI_Stations[[#This Row],[Etmaal temperatuur °C]]-stookgrens[],0),"")</f>
        <v>0</v>
      </c>
    </row>
    <row r="2936" spans="1:16" x14ac:dyDescent="0.25">
      <c r="A2936">
        <v>260</v>
      </c>
      <c r="B2936" s="110">
        <v>45820</v>
      </c>
      <c r="C2936" s="89">
        <v>4.7</v>
      </c>
      <c r="D2936" s="89">
        <v>20.399999999999999</v>
      </c>
      <c r="E2936" s="96">
        <v>3035</v>
      </c>
      <c r="F2936" s="89">
        <v>0</v>
      </c>
      <c r="G2936" s="89">
        <v>1017.2</v>
      </c>
      <c r="H2936">
        <v>0.56999999999999995</v>
      </c>
      <c r="I2936" t="s">
        <v>7</v>
      </c>
      <c r="J2936">
        <v>0.8</v>
      </c>
      <c r="K2936">
        <v>6</v>
      </c>
      <c r="L2936">
        <v>2025</v>
      </c>
      <c r="M2936" t="s">
        <v>352</v>
      </c>
      <c r="N2936" s="89" cm="1">
        <f t="array" ref="N2936">IF(ISNUMBER(_34_KNMI_Stations[[#This Row],[Etmaal temperatuur °C]]),IF(_34_KNMI_Stations[[#This Row],[Etmaal temperatuur °C]]&lt;stookgrens[],stookgrens[]-_34_KNMI_Stations[[#This Row],[Etmaal temperatuur °C]],0),"")</f>
        <v>0</v>
      </c>
      <c r="O2936" s="89">
        <f>_34_KNMI_Stations[[#This Row],[graaddagen]]*_34_KNMI_Stations[[#This Row],[Gewogen factor]]</f>
        <v>0</v>
      </c>
      <c r="P2936" s="89" cm="1">
        <f t="array" ref="P2936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2937" spans="1:16" x14ac:dyDescent="0.25">
      <c r="A2937">
        <v>260</v>
      </c>
      <c r="B2937" s="110">
        <v>45821</v>
      </c>
      <c r="C2937" s="89">
        <v>2.8</v>
      </c>
      <c r="D2937" s="89">
        <v>25.5</v>
      </c>
      <c r="E2937" s="96">
        <v>2772</v>
      </c>
      <c r="F2937" s="89">
        <v>0</v>
      </c>
      <c r="G2937" s="89">
        <v>1018</v>
      </c>
      <c r="H2937">
        <v>0.55000000000000004</v>
      </c>
      <c r="I2937" t="s">
        <v>7</v>
      </c>
      <c r="J2937">
        <v>0.8</v>
      </c>
      <c r="K2937">
        <v>6</v>
      </c>
      <c r="L2937">
        <v>2025</v>
      </c>
      <c r="M2937" t="s">
        <v>352</v>
      </c>
      <c r="N2937" s="89" cm="1">
        <f t="array" ref="N2937">IF(ISNUMBER(_34_KNMI_Stations[[#This Row],[Etmaal temperatuur °C]]),IF(_34_KNMI_Stations[[#This Row],[Etmaal temperatuur °C]]&lt;stookgrens[],stookgrens[]-_34_KNMI_Stations[[#This Row],[Etmaal temperatuur °C]],0),"")</f>
        <v>0</v>
      </c>
      <c r="O2937" s="89">
        <f>_34_KNMI_Stations[[#This Row],[graaddagen]]*_34_KNMI_Stations[[#This Row],[Gewogen factor]]</f>
        <v>0</v>
      </c>
      <c r="P2937" s="89" cm="1">
        <f t="array" ref="P2937">IF(ISNUMBER(_34_KNMI_Stations[[#This Row],[Etmaal temperatuur °C]]),IF(_34_KNMI_Stations[[#This Row],[Etmaal temperatuur °C]]&gt;stookgrens[],_34_KNMI_Stations[[#This Row],[Etmaal temperatuur °C]]-stookgrens[],0),"")</f>
        <v>7.5</v>
      </c>
    </row>
    <row r="2938" spans="1:16" x14ac:dyDescent="0.25">
      <c r="A2938">
        <v>260</v>
      </c>
      <c r="B2938" s="110">
        <v>45822</v>
      </c>
      <c r="C2938" s="89">
        <v>2.9</v>
      </c>
      <c r="D2938" s="89">
        <v>22.7</v>
      </c>
      <c r="E2938" s="96">
        <v>1408</v>
      </c>
      <c r="F2938" s="89">
        <v>-0.1</v>
      </c>
      <c r="G2938" s="89">
        <v>1017.1</v>
      </c>
      <c r="H2938">
        <v>0.63</v>
      </c>
      <c r="I2938" t="s">
        <v>7</v>
      </c>
      <c r="J2938">
        <v>0.8</v>
      </c>
      <c r="K2938">
        <v>6</v>
      </c>
      <c r="L2938">
        <v>2025</v>
      </c>
      <c r="M2938" t="s">
        <v>352</v>
      </c>
      <c r="N2938" s="89" cm="1">
        <f t="array" ref="N2938">IF(ISNUMBER(_34_KNMI_Stations[[#This Row],[Etmaal temperatuur °C]]),IF(_34_KNMI_Stations[[#This Row],[Etmaal temperatuur °C]]&lt;stookgrens[],stookgrens[]-_34_KNMI_Stations[[#This Row],[Etmaal temperatuur °C]],0),"")</f>
        <v>0</v>
      </c>
      <c r="O2938" s="89">
        <f>_34_KNMI_Stations[[#This Row],[graaddagen]]*_34_KNMI_Stations[[#This Row],[Gewogen factor]]</f>
        <v>0</v>
      </c>
      <c r="P2938" s="89" cm="1">
        <f t="array" ref="P2938">IF(ISNUMBER(_34_KNMI_Stations[[#This Row],[Etmaal temperatuur °C]]),IF(_34_KNMI_Stations[[#This Row],[Etmaal temperatuur °C]]&gt;stookgrens[],_34_KNMI_Stations[[#This Row],[Etmaal temperatuur °C]]-stookgrens[],0),"")</f>
        <v>4.6999999999999993</v>
      </c>
    </row>
    <row r="2939" spans="1:16" x14ac:dyDescent="0.25">
      <c r="A2939">
        <v>260</v>
      </c>
      <c r="B2939" s="110">
        <v>45823</v>
      </c>
      <c r="C2939" s="89">
        <v>2.9</v>
      </c>
      <c r="D2939" s="89">
        <v>17.600000000000001</v>
      </c>
      <c r="E2939" s="96">
        <v>2365</v>
      </c>
      <c r="F2939" s="89">
        <v>0</v>
      </c>
      <c r="G2939" s="89">
        <v>1021.7</v>
      </c>
      <c r="H2939">
        <v>0.69</v>
      </c>
      <c r="I2939" t="s">
        <v>7</v>
      </c>
      <c r="J2939">
        <v>0.8</v>
      </c>
      <c r="K2939">
        <v>6</v>
      </c>
      <c r="L2939">
        <v>2025</v>
      </c>
      <c r="M2939" t="s">
        <v>352</v>
      </c>
      <c r="N2939" s="89" cm="1">
        <f t="array" ref="N2939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2939" s="89">
        <f>_34_KNMI_Stations[[#This Row],[graaddagen]]*_34_KNMI_Stations[[#This Row],[Gewogen factor]]</f>
        <v>0.3199999999999989</v>
      </c>
      <c r="P2939" s="89" cm="1">
        <f t="array" ref="P2939">IF(ISNUMBER(_34_KNMI_Stations[[#This Row],[Etmaal temperatuur °C]]),IF(_34_KNMI_Stations[[#This Row],[Etmaal temperatuur °C]]&gt;stookgrens[],_34_KNMI_Stations[[#This Row],[Etmaal temperatuur °C]]-stookgrens[],0),"")</f>
        <v>0</v>
      </c>
    </row>
    <row r="2940" spans="1:16" x14ac:dyDescent="0.25">
      <c r="A2940">
        <v>260</v>
      </c>
      <c r="B2940" s="110">
        <v>45824</v>
      </c>
      <c r="C2940" s="89">
        <v>2.2999999999999998</v>
      </c>
      <c r="D2940" s="89">
        <v>17.5</v>
      </c>
      <c r="E2940" s="96">
        <v>2627</v>
      </c>
      <c r="F2940" s="89">
        <v>0</v>
      </c>
      <c r="G2940" s="89">
        <v>1026.9000000000001</v>
      </c>
      <c r="H2940">
        <v>0.74</v>
      </c>
      <c r="I2940" t="s">
        <v>7</v>
      </c>
      <c r="J2940">
        <v>0.8</v>
      </c>
      <c r="K2940">
        <v>6</v>
      </c>
      <c r="L2940">
        <v>2025</v>
      </c>
      <c r="M2940" t="s">
        <v>353</v>
      </c>
      <c r="N2940" s="89" cm="1">
        <f t="array" ref="N2940">IF(ISNUMBER(_34_KNMI_Stations[[#This Row],[Etmaal temperatuur °C]]),IF(_34_KNMI_Stations[[#This Row],[Etmaal temperatuur °C]]&lt;stookgrens[],stookgrens[]-_34_KNMI_Stations[[#This Row],[Etmaal temperatuur °C]],0),"")</f>
        <v>0.5</v>
      </c>
      <c r="O2940" s="89">
        <f>_34_KNMI_Stations[[#This Row],[graaddagen]]*_34_KNMI_Stations[[#This Row],[Gewogen factor]]</f>
        <v>0.4</v>
      </c>
      <c r="P2940" s="89" cm="1">
        <f t="array" ref="P2940">IF(ISNUMBER(_34_KNMI_Stations[[#This Row],[Etmaal temperatuur °C]]),IF(_34_KNMI_Stations[[#This Row],[Etmaal temperatuur °C]]&gt;stookgrens[],_34_KNMI_Stations[[#This Row],[Etmaal temperatuur °C]]-stookgrens[],0),"")</f>
        <v>0</v>
      </c>
    </row>
    <row r="2941" spans="1:16" x14ac:dyDescent="0.25">
      <c r="A2941">
        <v>260</v>
      </c>
      <c r="B2941" s="110">
        <v>45825</v>
      </c>
      <c r="C2941" s="89">
        <v>2</v>
      </c>
      <c r="D2941" s="89">
        <v>18.2</v>
      </c>
      <c r="E2941" s="96">
        <v>2743</v>
      </c>
      <c r="F2941" s="89">
        <v>0</v>
      </c>
      <c r="G2941" s="89">
        <v>1025.3</v>
      </c>
      <c r="H2941">
        <v>0.7</v>
      </c>
      <c r="I2941" t="s">
        <v>7</v>
      </c>
      <c r="J2941">
        <v>0.8</v>
      </c>
      <c r="K2941">
        <v>6</v>
      </c>
      <c r="L2941">
        <v>2025</v>
      </c>
      <c r="M2941" t="s">
        <v>353</v>
      </c>
      <c r="N2941" s="89" cm="1">
        <f t="array" ref="N2941">IF(ISNUMBER(_34_KNMI_Stations[[#This Row],[Etmaal temperatuur °C]]),IF(_34_KNMI_Stations[[#This Row],[Etmaal temperatuur °C]]&lt;stookgrens[],stookgrens[]-_34_KNMI_Stations[[#This Row],[Etmaal temperatuur °C]],0),"")</f>
        <v>0</v>
      </c>
      <c r="O2941" s="89">
        <f>_34_KNMI_Stations[[#This Row],[graaddagen]]*_34_KNMI_Stations[[#This Row],[Gewogen factor]]</f>
        <v>0</v>
      </c>
      <c r="P2941" s="89" cm="1">
        <f t="array" ref="P2941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2942" spans="1:16" x14ac:dyDescent="0.25">
      <c r="A2942">
        <v>260</v>
      </c>
      <c r="B2942" s="110">
        <v>45826</v>
      </c>
      <c r="C2942" s="89">
        <v>2.4</v>
      </c>
      <c r="D2942" s="89">
        <v>19.100000000000001</v>
      </c>
      <c r="E2942" s="96">
        <v>2852</v>
      </c>
      <c r="F2942" s="89">
        <v>0</v>
      </c>
      <c r="G2942" s="89">
        <v>1023.9</v>
      </c>
      <c r="H2942">
        <v>0.72</v>
      </c>
      <c r="I2942" t="s">
        <v>7</v>
      </c>
      <c r="J2942">
        <v>0.8</v>
      </c>
      <c r="K2942">
        <v>6</v>
      </c>
      <c r="L2942">
        <v>2025</v>
      </c>
      <c r="M2942" t="s">
        <v>353</v>
      </c>
      <c r="N2942" s="89" cm="1">
        <f t="array" ref="N2942">IF(ISNUMBER(_34_KNMI_Stations[[#This Row],[Etmaal temperatuur °C]]),IF(_34_KNMI_Stations[[#This Row],[Etmaal temperatuur °C]]&lt;stookgrens[],stookgrens[]-_34_KNMI_Stations[[#This Row],[Etmaal temperatuur °C]],0),"")</f>
        <v>0</v>
      </c>
      <c r="O2942" s="89">
        <f>_34_KNMI_Stations[[#This Row],[graaddagen]]*_34_KNMI_Stations[[#This Row],[Gewogen factor]]</f>
        <v>0</v>
      </c>
      <c r="P2942" s="89" cm="1">
        <f t="array" ref="P2942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2943" spans="1:16" x14ac:dyDescent="0.25">
      <c r="A2943">
        <v>260</v>
      </c>
      <c r="B2943" s="110">
        <v>45827</v>
      </c>
      <c r="C2943" s="89">
        <v>1.8</v>
      </c>
      <c r="D2943" s="89">
        <v>18.3</v>
      </c>
      <c r="E2943" s="96">
        <v>2488</v>
      </c>
      <c r="F2943" s="89">
        <v>0</v>
      </c>
      <c r="G2943" s="89">
        <v>1026.7</v>
      </c>
      <c r="H2943">
        <v>0.69</v>
      </c>
      <c r="I2943" t="s">
        <v>7</v>
      </c>
      <c r="J2943">
        <v>0.8</v>
      </c>
      <c r="K2943">
        <v>6</v>
      </c>
      <c r="L2943">
        <v>2025</v>
      </c>
      <c r="M2943" t="s">
        <v>353</v>
      </c>
      <c r="N2943" s="89" cm="1">
        <f t="array" ref="N2943">IF(ISNUMBER(_34_KNMI_Stations[[#This Row],[Etmaal temperatuur °C]]),IF(_34_KNMI_Stations[[#This Row],[Etmaal temperatuur °C]]&lt;stookgrens[],stookgrens[]-_34_KNMI_Stations[[#This Row],[Etmaal temperatuur °C]],0),"")</f>
        <v>0</v>
      </c>
      <c r="O2943" s="89">
        <f>_34_KNMI_Stations[[#This Row],[graaddagen]]*_34_KNMI_Stations[[#This Row],[Gewogen factor]]</f>
        <v>0</v>
      </c>
      <c r="P2943" s="89" cm="1">
        <f t="array" ref="P2943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2944" spans="1:16" x14ac:dyDescent="0.25">
      <c r="A2944">
        <v>260</v>
      </c>
      <c r="B2944" s="110">
        <v>45828</v>
      </c>
      <c r="C2944" s="89">
        <v>2.5</v>
      </c>
      <c r="D2944" s="89">
        <v>18.899999999999999</v>
      </c>
      <c r="E2944" s="96">
        <v>3019</v>
      </c>
      <c r="F2944" s="89">
        <v>0</v>
      </c>
      <c r="G2944" s="89">
        <v>1025.7</v>
      </c>
      <c r="H2944">
        <v>0.57999999999999996</v>
      </c>
      <c r="I2944" t="s">
        <v>7</v>
      </c>
      <c r="J2944">
        <v>0.8</v>
      </c>
      <c r="K2944">
        <v>6</v>
      </c>
      <c r="L2944">
        <v>2025</v>
      </c>
      <c r="M2944" t="s">
        <v>353</v>
      </c>
      <c r="N2944" s="89" cm="1">
        <f t="array" ref="N2944">IF(ISNUMBER(_34_KNMI_Stations[[#This Row],[Etmaal temperatuur °C]]),IF(_34_KNMI_Stations[[#This Row],[Etmaal temperatuur °C]]&lt;stookgrens[],stookgrens[]-_34_KNMI_Stations[[#This Row],[Etmaal temperatuur °C]],0),"")</f>
        <v>0</v>
      </c>
      <c r="O2944" s="89">
        <f>_34_KNMI_Stations[[#This Row],[graaddagen]]*_34_KNMI_Stations[[#This Row],[Gewogen factor]]</f>
        <v>0</v>
      </c>
      <c r="P2944" s="89" cm="1">
        <f t="array" ref="P2944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2945" spans="1:16" x14ac:dyDescent="0.25">
      <c r="A2945">
        <v>260</v>
      </c>
      <c r="B2945" s="110">
        <v>45829</v>
      </c>
      <c r="C2945" s="89">
        <v>2.5</v>
      </c>
      <c r="D2945" s="89">
        <v>21.9</v>
      </c>
      <c r="E2945" s="96">
        <v>3109</v>
      </c>
      <c r="F2945" s="89">
        <v>0</v>
      </c>
      <c r="G2945" s="89">
        <v>1020</v>
      </c>
      <c r="H2945">
        <v>0.55000000000000004</v>
      </c>
      <c r="I2945" t="s">
        <v>7</v>
      </c>
      <c r="J2945">
        <v>0.8</v>
      </c>
      <c r="K2945">
        <v>6</v>
      </c>
      <c r="L2945">
        <v>2025</v>
      </c>
      <c r="M2945" t="s">
        <v>353</v>
      </c>
      <c r="N2945" s="89" cm="1">
        <f t="array" ref="N2945">IF(ISNUMBER(_34_KNMI_Stations[[#This Row],[Etmaal temperatuur °C]]),IF(_34_KNMI_Stations[[#This Row],[Etmaal temperatuur °C]]&lt;stookgrens[],stookgrens[]-_34_KNMI_Stations[[#This Row],[Etmaal temperatuur °C]],0),"")</f>
        <v>0</v>
      </c>
      <c r="O2945" s="89">
        <f>_34_KNMI_Stations[[#This Row],[graaddagen]]*_34_KNMI_Stations[[#This Row],[Gewogen factor]]</f>
        <v>0</v>
      </c>
      <c r="P2945" s="89" cm="1">
        <f t="array" ref="P2945">IF(ISNUMBER(_34_KNMI_Stations[[#This Row],[Etmaal temperatuur °C]]),IF(_34_KNMI_Stations[[#This Row],[Etmaal temperatuur °C]]&gt;stookgrens[],_34_KNMI_Stations[[#This Row],[Etmaal temperatuur °C]]-stookgrens[],0),"")</f>
        <v>3.8999999999999986</v>
      </c>
    </row>
    <row r="2946" spans="1:16" x14ac:dyDescent="0.25">
      <c r="A2946">
        <v>260</v>
      </c>
      <c r="B2946" s="110">
        <v>45830</v>
      </c>
      <c r="C2946" s="89">
        <v>3.8</v>
      </c>
      <c r="D2946" s="89">
        <v>22.2</v>
      </c>
      <c r="E2946" s="96">
        <v>1901</v>
      </c>
      <c r="F2946" s="89">
        <v>0.4</v>
      </c>
      <c r="G2946" s="89">
        <v>1013.2</v>
      </c>
      <c r="H2946">
        <v>0.59</v>
      </c>
      <c r="I2946" t="s">
        <v>7</v>
      </c>
      <c r="J2946">
        <v>0.8</v>
      </c>
      <c r="K2946">
        <v>6</v>
      </c>
      <c r="L2946">
        <v>2025</v>
      </c>
      <c r="M2946" t="s">
        <v>353</v>
      </c>
      <c r="N2946" s="89" cm="1">
        <f t="array" ref="N2946">IF(ISNUMBER(_34_KNMI_Stations[[#This Row],[Etmaal temperatuur °C]]),IF(_34_KNMI_Stations[[#This Row],[Etmaal temperatuur °C]]&lt;stookgrens[],stookgrens[]-_34_KNMI_Stations[[#This Row],[Etmaal temperatuur °C]],0),"")</f>
        <v>0</v>
      </c>
      <c r="O2946" s="89">
        <f>_34_KNMI_Stations[[#This Row],[graaddagen]]*_34_KNMI_Stations[[#This Row],[Gewogen factor]]</f>
        <v>0</v>
      </c>
      <c r="P2946" s="89" cm="1">
        <f t="array" ref="P2946">IF(ISNUMBER(_34_KNMI_Stations[[#This Row],[Etmaal temperatuur °C]]),IF(_34_KNMI_Stations[[#This Row],[Etmaal temperatuur °C]]&gt;stookgrens[],_34_KNMI_Stations[[#This Row],[Etmaal temperatuur °C]]-stookgrens[],0),"")</f>
        <v>4.1999999999999993</v>
      </c>
    </row>
    <row r="2947" spans="1:16" x14ac:dyDescent="0.25">
      <c r="A2947">
        <v>260</v>
      </c>
      <c r="B2947" s="110">
        <v>45831</v>
      </c>
      <c r="C2947" s="89">
        <v>5.5</v>
      </c>
      <c r="D2947" s="89">
        <v>18.3</v>
      </c>
      <c r="E2947" s="96">
        <v>2257</v>
      </c>
      <c r="F2947" s="89">
        <v>0.2</v>
      </c>
      <c r="G2947" s="89">
        <v>1011.6</v>
      </c>
      <c r="H2947">
        <v>0.61</v>
      </c>
      <c r="I2947" t="s">
        <v>7</v>
      </c>
      <c r="J2947">
        <v>0.8</v>
      </c>
      <c r="K2947">
        <v>6</v>
      </c>
      <c r="L2947">
        <v>2025</v>
      </c>
      <c r="M2947" t="s">
        <v>354</v>
      </c>
      <c r="N2947" s="89" cm="1">
        <f t="array" ref="N2947">IF(ISNUMBER(_34_KNMI_Stations[[#This Row],[Etmaal temperatuur °C]]),IF(_34_KNMI_Stations[[#This Row],[Etmaal temperatuur °C]]&lt;stookgrens[],stookgrens[]-_34_KNMI_Stations[[#This Row],[Etmaal temperatuur °C]],0),"")</f>
        <v>0</v>
      </c>
      <c r="O2947" s="89">
        <f>_34_KNMI_Stations[[#This Row],[graaddagen]]*_34_KNMI_Stations[[#This Row],[Gewogen factor]]</f>
        <v>0</v>
      </c>
      <c r="P2947" s="89" cm="1">
        <f t="array" ref="P2947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2948" spans="1:16" x14ac:dyDescent="0.25">
      <c r="A2948">
        <v>260</v>
      </c>
      <c r="B2948" s="110">
        <v>45832</v>
      </c>
      <c r="C2948" s="89">
        <v>5</v>
      </c>
      <c r="D2948" s="89">
        <v>18</v>
      </c>
      <c r="E2948" s="96">
        <v>1276</v>
      </c>
      <c r="F2948" s="89">
        <v>-0.1</v>
      </c>
      <c r="G2948" s="89">
        <v>1011.9</v>
      </c>
      <c r="H2948">
        <v>0.75</v>
      </c>
      <c r="I2948" t="s">
        <v>7</v>
      </c>
      <c r="J2948">
        <v>0.8</v>
      </c>
      <c r="K2948">
        <v>6</v>
      </c>
      <c r="L2948">
        <v>2025</v>
      </c>
      <c r="M2948" t="s">
        <v>354</v>
      </c>
      <c r="N2948" s="89" cm="1">
        <f t="array" ref="N2948">IF(ISNUMBER(_34_KNMI_Stations[[#This Row],[Etmaal temperatuur °C]]),IF(_34_KNMI_Stations[[#This Row],[Etmaal temperatuur °C]]&lt;stookgrens[],stookgrens[]-_34_KNMI_Stations[[#This Row],[Etmaal temperatuur °C]],0),"")</f>
        <v>0</v>
      </c>
      <c r="O2948" s="89">
        <f>_34_KNMI_Stations[[#This Row],[graaddagen]]*_34_KNMI_Stations[[#This Row],[Gewogen factor]]</f>
        <v>0</v>
      </c>
      <c r="P2948" s="89" cm="1">
        <f t="array" ref="P2948">IF(ISNUMBER(_34_KNMI_Stations[[#This Row],[Etmaal temperatuur °C]]),IF(_34_KNMI_Stations[[#This Row],[Etmaal temperatuur °C]]&gt;stookgrens[],_34_KNMI_Stations[[#This Row],[Etmaal temperatuur °C]]-stookgrens[],0),"")</f>
        <v>0</v>
      </c>
    </row>
    <row r="2949" spans="1:16" x14ac:dyDescent="0.25">
      <c r="A2949">
        <v>260</v>
      </c>
      <c r="B2949" s="110">
        <v>45833</v>
      </c>
      <c r="C2949" s="89">
        <v>2.9</v>
      </c>
      <c r="D2949" s="89">
        <v>20.7</v>
      </c>
      <c r="E2949" s="96">
        <v>2174</v>
      </c>
      <c r="F2949" s="89">
        <v>0</v>
      </c>
      <c r="G2949" s="89">
        <v>1012.1</v>
      </c>
      <c r="H2949">
        <v>0.75</v>
      </c>
      <c r="I2949" t="s">
        <v>7</v>
      </c>
      <c r="J2949">
        <v>0.8</v>
      </c>
      <c r="K2949">
        <v>6</v>
      </c>
      <c r="L2949">
        <v>2025</v>
      </c>
      <c r="M2949" t="s">
        <v>354</v>
      </c>
      <c r="N2949" s="89" cm="1">
        <f t="array" ref="N2949">IF(ISNUMBER(_34_KNMI_Stations[[#This Row],[Etmaal temperatuur °C]]),IF(_34_KNMI_Stations[[#This Row],[Etmaal temperatuur °C]]&lt;stookgrens[],stookgrens[]-_34_KNMI_Stations[[#This Row],[Etmaal temperatuur °C]],0),"")</f>
        <v>0</v>
      </c>
      <c r="O2949" s="89">
        <f>_34_KNMI_Stations[[#This Row],[graaddagen]]*_34_KNMI_Stations[[#This Row],[Gewogen factor]]</f>
        <v>0</v>
      </c>
      <c r="P2949" s="89" cm="1">
        <f t="array" ref="P2949">IF(ISNUMBER(_34_KNMI_Stations[[#This Row],[Etmaal temperatuur °C]]),IF(_34_KNMI_Stations[[#This Row],[Etmaal temperatuur °C]]&gt;stookgrens[],_34_KNMI_Stations[[#This Row],[Etmaal temperatuur °C]]-stookgrens[],0),"")</f>
        <v>2.6999999999999993</v>
      </c>
    </row>
    <row r="2950" spans="1:16" x14ac:dyDescent="0.25">
      <c r="A2950">
        <v>260</v>
      </c>
      <c r="B2950" s="110">
        <v>45834</v>
      </c>
      <c r="C2950" s="89">
        <v>4.3</v>
      </c>
      <c r="D2950" s="89">
        <v>19.8</v>
      </c>
      <c r="E2950" s="96">
        <v>1251</v>
      </c>
      <c r="F2950" s="89">
        <v>3.9</v>
      </c>
      <c r="G2950" s="89">
        <v>1012.2</v>
      </c>
      <c r="H2950">
        <v>0.8</v>
      </c>
      <c r="I2950" t="s">
        <v>7</v>
      </c>
      <c r="J2950">
        <v>0.8</v>
      </c>
      <c r="K2950">
        <v>6</v>
      </c>
      <c r="L2950">
        <v>2025</v>
      </c>
      <c r="M2950" t="s">
        <v>354</v>
      </c>
      <c r="N2950" s="89" cm="1">
        <f t="array" ref="N2950">IF(ISNUMBER(_34_KNMI_Stations[[#This Row],[Etmaal temperatuur °C]]),IF(_34_KNMI_Stations[[#This Row],[Etmaal temperatuur °C]]&lt;stookgrens[],stookgrens[]-_34_KNMI_Stations[[#This Row],[Etmaal temperatuur °C]],0),"")</f>
        <v>0</v>
      </c>
      <c r="O2950" s="89">
        <f>_34_KNMI_Stations[[#This Row],[graaddagen]]*_34_KNMI_Stations[[#This Row],[Gewogen factor]]</f>
        <v>0</v>
      </c>
      <c r="P2950" s="89" cm="1">
        <f t="array" ref="P2950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2951" spans="1:16" x14ac:dyDescent="0.25">
      <c r="A2951">
        <v>260</v>
      </c>
      <c r="B2951" s="110">
        <v>45835</v>
      </c>
      <c r="C2951" s="89">
        <v>3.1</v>
      </c>
      <c r="D2951" s="89">
        <v>18.8</v>
      </c>
      <c r="E2951" s="96">
        <v>1879</v>
      </c>
      <c r="F2951" s="89">
        <v>2.6</v>
      </c>
      <c r="G2951" s="89">
        <v>1021</v>
      </c>
      <c r="H2951">
        <v>0.74</v>
      </c>
      <c r="I2951" t="s">
        <v>7</v>
      </c>
      <c r="J2951">
        <v>0.8</v>
      </c>
      <c r="K2951">
        <v>6</v>
      </c>
      <c r="L2951">
        <v>2025</v>
      </c>
      <c r="M2951" t="s">
        <v>354</v>
      </c>
      <c r="N2951" s="89" cm="1">
        <f t="array" ref="N2951">IF(ISNUMBER(_34_KNMI_Stations[[#This Row],[Etmaal temperatuur °C]]),IF(_34_KNMI_Stations[[#This Row],[Etmaal temperatuur °C]]&lt;stookgrens[],stookgrens[]-_34_KNMI_Stations[[#This Row],[Etmaal temperatuur °C]],0),"")</f>
        <v>0</v>
      </c>
      <c r="O2951" s="89">
        <f>_34_KNMI_Stations[[#This Row],[graaddagen]]*_34_KNMI_Stations[[#This Row],[Gewogen factor]]</f>
        <v>0</v>
      </c>
      <c r="P2951" s="89" cm="1">
        <f t="array" ref="P2951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2952" spans="1:16" x14ac:dyDescent="0.25">
      <c r="A2952">
        <v>260</v>
      </c>
      <c r="B2952" s="110">
        <v>45836</v>
      </c>
      <c r="C2952" s="89">
        <v>3.8</v>
      </c>
      <c r="D2952" s="89">
        <v>21.6</v>
      </c>
      <c r="E2952" s="96">
        <v>1371</v>
      </c>
      <c r="F2952" s="89">
        <v>0</v>
      </c>
      <c r="G2952" s="89">
        <v>1023.3</v>
      </c>
      <c r="H2952">
        <v>0.76</v>
      </c>
      <c r="I2952" t="s">
        <v>7</v>
      </c>
      <c r="J2952">
        <v>0.8</v>
      </c>
      <c r="K2952">
        <v>6</v>
      </c>
      <c r="L2952">
        <v>2025</v>
      </c>
      <c r="M2952" t="s">
        <v>354</v>
      </c>
      <c r="N2952" s="89" cm="1">
        <f t="array" ref="N2952">IF(ISNUMBER(_34_KNMI_Stations[[#This Row],[Etmaal temperatuur °C]]),IF(_34_KNMI_Stations[[#This Row],[Etmaal temperatuur °C]]&lt;stookgrens[],stookgrens[]-_34_KNMI_Stations[[#This Row],[Etmaal temperatuur °C]],0),"")</f>
        <v>0</v>
      </c>
      <c r="O2952" s="89">
        <f>_34_KNMI_Stations[[#This Row],[graaddagen]]*_34_KNMI_Stations[[#This Row],[Gewogen factor]]</f>
        <v>0</v>
      </c>
      <c r="P2952" s="89" cm="1">
        <f t="array" ref="P2952">IF(ISNUMBER(_34_KNMI_Stations[[#This Row],[Etmaal temperatuur °C]]),IF(_34_KNMI_Stations[[#This Row],[Etmaal temperatuur °C]]&gt;stookgrens[],_34_KNMI_Stations[[#This Row],[Etmaal temperatuur °C]]-stookgrens[],0),"")</f>
        <v>3.6000000000000014</v>
      </c>
    </row>
    <row r="2953" spans="1:16" x14ac:dyDescent="0.25">
      <c r="A2953">
        <v>260</v>
      </c>
      <c r="B2953" s="110">
        <v>45837</v>
      </c>
      <c r="C2953" s="89">
        <v>3</v>
      </c>
      <c r="D2953" s="89">
        <v>21.9</v>
      </c>
      <c r="E2953" s="96">
        <v>2928</v>
      </c>
      <c r="F2953" s="89">
        <v>0</v>
      </c>
      <c r="G2953" s="89">
        <v>1024</v>
      </c>
      <c r="H2953">
        <v>0.72</v>
      </c>
      <c r="I2953" t="s">
        <v>7</v>
      </c>
      <c r="J2953">
        <v>0.8</v>
      </c>
      <c r="K2953">
        <v>6</v>
      </c>
      <c r="L2953">
        <v>2025</v>
      </c>
      <c r="M2953" t="s">
        <v>354</v>
      </c>
      <c r="N2953" s="89" cm="1">
        <f t="array" ref="N2953">IF(ISNUMBER(_34_KNMI_Stations[[#This Row],[Etmaal temperatuur °C]]),IF(_34_KNMI_Stations[[#This Row],[Etmaal temperatuur °C]]&lt;stookgrens[],stookgrens[]-_34_KNMI_Stations[[#This Row],[Etmaal temperatuur °C]],0),"")</f>
        <v>0</v>
      </c>
      <c r="O2953" s="89">
        <f>_34_KNMI_Stations[[#This Row],[graaddagen]]*_34_KNMI_Stations[[#This Row],[Gewogen factor]]</f>
        <v>0</v>
      </c>
      <c r="P2953" s="89" cm="1">
        <f t="array" ref="P2953">IF(ISNUMBER(_34_KNMI_Stations[[#This Row],[Etmaal temperatuur °C]]),IF(_34_KNMI_Stations[[#This Row],[Etmaal temperatuur °C]]&gt;stookgrens[],_34_KNMI_Stations[[#This Row],[Etmaal temperatuur °C]]-stookgrens[],0),"")</f>
        <v>3.8999999999999986</v>
      </c>
    </row>
    <row r="2954" spans="1:16" x14ac:dyDescent="0.25">
      <c r="A2954">
        <v>260</v>
      </c>
      <c r="B2954" s="110">
        <v>45838</v>
      </c>
      <c r="C2954" s="89">
        <v>2.4</v>
      </c>
      <c r="D2954" s="89">
        <v>23</v>
      </c>
      <c r="E2954" s="96">
        <v>3058</v>
      </c>
      <c r="F2954" s="89">
        <v>0</v>
      </c>
      <c r="G2954" s="89">
        <v>1019.7</v>
      </c>
      <c r="H2954">
        <v>0.61</v>
      </c>
      <c r="I2954" t="s">
        <v>7</v>
      </c>
      <c r="J2954">
        <v>0.8</v>
      </c>
      <c r="K2954">
        <v>6</v>
      </c>
      <c r="L2954">
        <v>2025</v>
      </c>
      <c r="M2954" t="s">
        <v>355</v>
      </c>
      <c r="N2954" s="89" cm="1">
        <f t="array" ref="N2954">IF(ISNUMBER(_34_KNMI_Stations[[#This Row],[Etmaal temperatuur °C]]),IF(_34_KNMI_Stations[[#This Row],[Etmaal temperatuur °C]]&lt;stookgrens[],stookgrens[]-_34_KNMI_Stations[[#This Row],[Etmaal temperatuur °C]],0),"")</f>
        <v>0</v>
      </c>
      <c r="O2954" s="89">
        <f>_34_KNMI_Stations[[#This Row],[graaddagen]]*_34_KNMI_Stations[[#This Row],[Gewogen factor]]</f>
        <v>0</v>
      </c>
      <c r="P2954" s="89" cm="1">
        <f t="array" ref="P2954">IF(ISNUMBER(_34_KNMI_Stations[[#This Row],[Etmaal temperatuur °C]]),IF(_34_KNMI_Stations[[#This Row],[Etmaal temperatuur °C]]&gt;stookgrens[],_34_KNMI_Stations[[#This Row],[Etmaal temperatuur °C]]-stookgrens[],0),"")</f>
        <v>5</v>
      </c>
    </row>
    <row r="2955" spans="1:16" x14ac:dyDescent="0.25">
      <c r="A2955">
        <v>260</v>
      </c>
      <c r="B2955" s="110">
        <v>45839</v>
      </c>
      <c r="C2955" s="89">
        <v>2.2999999999999998</v>
      </c>
      <c r="D2955" s="89">
        <v>27.4</v>
      </c>
      <c r="E2955" s="96">
        <v>2906</v>
      </c>
      <c r="F2955" s="89">
        <v>0</v>
      </c>
      <c r="G2955" s="89">
        <v>1014.6</v>
      </c>
      <c r="H2955">
        <v>0.53</v>
      </c>
      <c r="I2955" t="s">
        <v>7</v>
      </c>
      <c r="J2955">
        <v>0.8</v>
      </c>
      <c r="K2955">
        <v>7</v>
      </c>
      <c r="L2955">
        <v>2025</v>
      </c>
      <c r="M2955" t="s">
        <v>355</v>
      </c>
      <c r="N2955" s="89" cm="1">
        <f t="array" ref="N2955">IF(ISNUMBER(_34_KNMI_Stations[[#This Row],[Etmaal temperatuur °C]]),IF(_34_KNMI_Stations[[#This Row],[Etmaal temperatuur °C]]&lt;stookgrens[],stookgrens[]-_34_KNMI_Stations[[#This Row],[Etmaal temperatuur °C]],0),"")</f>
        <v>0</v>
      </c>
      <c r="O2955" s="89">
        <f>_34_KNMI_Stations[[#This Row],[graaddagen]]*_34_KNMI_Stations[[#This Row],[Gewogen factor]]</f>
        <v>0</v>
      </c>
      <c r="P2955" s="89" cm="1">
        <f t="array" ref="P2955">IF(ISNUMBER(_34_KNMI_Stations[[#This Row],[Etmaal temperatuur °C]]),IF(_34_KNMI_Stations[[#This Row],[Etmaal temperatuur °C]]&gt;stookgrens[],_34_KNMI_Stations[[#This Row],[Etmaal temperatuur °C]]-stookgrens[],0),"")</f>
        <v>9.3999999999999986</v>
      </c>
    </row>
    <row r="2956" spans="1:16" x14ac:dyDescent="0.25">
      <c r="A2956">
        <v>260</v>
      </c>
      <c r="B2956" s="110">
        <v>45840</v>
      </c>
      <c r="C2956" s="89">
        <v>2.6</v>
      </c>
      <c r="D2956" s="89">
        <v>23.2</v>
      </c>
      <c r="E2956" s="96">
        <v>2454</v>
      </c>
      <c r="F2956" s="89">
        <v>0.5</v>
      </c>
      <c r="G2956" s="89">
        <v>1015.3</v>
      </c>
      <c r="H2956">
        <v>0.7</v>
      </c>
      <c r="I2956" t="s">
        <v>7</v>
      </c>
      <c r="J2956">
        <v>0.8</v>
      </c>
      <c r="K2956">
        <v>7</v>
      </c>
      <c r="L2956">
        <v>2025</v>
      </c>
      <c r="M2956" t="s">
        <v>355</v>
      </c>
      <c r="N2956" s="89" cm="1">
        <f t="array" ref="N2956">IF(ISNUMBER(_34_KNMI_Stations[[#This Row],[Etmaal temperatuur °C]]),IF(_34_KNMI_Stations[[#This Row],[Etmaal temperatuur °C]]&lt;stookgrens[],stookgrens[]-_34_KNMI_Stations[[#This Row],[Etmaal temperatuur °C]],0),"")</f>
        <v>0</v>
      </c>
      <c r="O2956" s="89">
        <f>_34_KNMI_Stations[[#This Row],[graaddagen]]*_34_KNMI_Stations[[#This Row],[Gewogen factor]]</f>
        <v>0</v>
      </c>
      <c r="P2956" s="89" cm="1">
        <f t="array" ref="P2956">IF(ISNUMBER(_34_KNMI_Stations[[#This Row],[Etmaal temperatuur °C]]),IF(_34_KNMI_Stations[[#This Row],[Etmaal temperatuur °C]]&gt;stookgrens[],_34_KNMI_Stations[[#This Row],[Etmaal temperatuur °C]]-stookgrens[],0),"")</f>
        <v>5.1999999999999993</v>
      </c>
    </row>
    <row r="2957" spans="1:16" x14ac:dyDescent="0.25">
      <c r="A2957">
        <v>260</v>
      </c>
      <c r="B2957" s="110">
        <v>45841</v>
      </c>
      <c r="C2957" s="89">
        <v>3.1</v>
      </c>
      <c r="D2957" s="89">
        <v>17.2</v>
      </c>
      <c r="E2957" s="96">
        <v>2838</v>
      </c>
      <c r="F2957" s="89">
        <v>0</v>
      </c>
      <c r="G2957" s="89">
        <v>1026.2</v>
      </c>
      <c r="H2957">
        <v>0.66</v>
      </c>
      <c r="I2957" t="s">
        <v>7</v>
      </c>
      <c r="J2957">
        <v>0.8</v>
      </c>
      <c r="K2957">
        <v>7</v>
      </c>
      <c r="L2957">
        <v>2025</v>
      </c>
      <c r="M2957" t="s">
        <v>355</v>
      </c>
      <c r="N2957" s="89" cm="1">
        <f t="array" ref="N2957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2957" s="89">
        <f>_34_KNMI_Stations[[#This Row],[graaddagen]]*_34_KNMI_Stations[[#This Row],[Gewogen factor]]</f>
        <v>0.64000000000000057</v>
      </c>
      <c r="P2957" s="89" cm="1">
        <f t="array" ref="P2957">IF(ISNUMBER(_34_KNMI_Stations[[#This Row],[Etmaal temperatuur °C]]),IF(_34_KNMI_Stations[[#This Row],[Etmaal temperatuur °C]]&gt;stookgrens[],_34_KNMI_Stations[[#This Row],[Etmaal temperatuur °C]]-stookgrens[],0),"")</f>
        <v>0</v>
      </c>
    </row>
    <row r="2958" spans="1:16" x14ac:dyDescent="0.25">
      <c r="A2958">
        <v>260</v>
      </c>
      <c r="B2958" s="110">
        <v>45842</v>
      </c>
      <c r="C2958" s="89">
        <v>3</v>
      </c>
      <c r="D2958" s="89">
        <v>18.7</v>
      </c>
      <c r="E2958" s="96">
        <v>2729</v>
      </c>
      <c r="F2958" s="89">
        <v>0</v>
      </c>
      <c r="G2958" s="89">
        <v>1025.3</v>
      </c>
      <c r="H2958">
        <v>0.56000000000000005</v>
      </c>
      <c r="I2958" t="s">
        <v>7</v>
      </c>
      <c r="J2958">
        <v>0.8</v>
      </c>
      <c r="K2958">
        <v>7</v>
      </c>
      <c r="L2958">
        <v>2025</v>
      </c>
      <c r="M2958" t="s">
        <v>355</v>
      </c>
      <c r="N2958" s="89" cm="1">
        <f t="array" ref="N2958">IF(ISNUMBER(_34_KNMI_Stations[[#This Row],[Etmaal temperatuur °C]]),IF(_34_KNMI_Stations[[#This Row],[Etmaal temperatuur °C]]&lt;stookgrens[],stookgrens[]-_34_KNMI_Stations[[#This Row],[Etmaal temperatuur °C]],0),"")</f>
        <v>0</v>
      </c>
      <c r="O2958" s="89">
        <f>_34_KNMI_Stations[[#This Row],[graaddagen]]*_34_KNMI_Stations[[#This Row],[Gewogen factor]]</f>
        <v>0</v>
      </c>
      <c r="P2958" s="89" cm="1">
        <f t="array" ref="P2958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2959" spans="1:16" x14ac:dyDescent="0.25">
      <c r="A2959">
        <v>260</v>
      </c>
      <c r="B2959" s="110">
        <v>45843</v>
      </c>
      <c r="C2959" s="89">
        <v>4.4000000000000004</v>
      </c>
      <c r="D2959" s="89">
        <v>18.5</v>
      </c>
      <c r="E2959" s="96">
        <v>1013</v>
      </c>
      <c r="F2959" s="89">
        <v>2.2000000000000002</v>
      </c>
      <c r="G2959" s="89">
        <v>1014.6</v>
      </c>
      <c r="H2959">
        <v>0.73</v>
      </c>
      <c r="I2959" t="s">
        <v>7</v>
      </c>
      <c r="J2959">
        <v>0.8</v>
      </c>
      <c r="K2959">
        <v>7</v>
      </c>
      <c r="L2959">
        <v>2025</v>
      </c>
      <c r="M2959" t="s">
        <v>355</v>
      </c>
      <c r="N2959" s="89" cm="1">
        <f t="array" ref="N2959">IF(ISNUMBER(_34_KNMI_Stations[[#This Row],[Etmaal temperatuur °C]]),IF(_34_KNMI_Stations[[#This Row],[Etmaal temperatuur °C]]&lt;stookgrens[],stookgrens[]-_34_KNMI_Stations[[#This Row],[Etmaal temperatuur °C]],0),"")</f>
        <v>0</v>
      </c>
      <c r="O2959" s="89">
        <f>_34_KNMI_Stations[[#This Row],[graaddagen]]*_34_KNMI_Stations[[#This Row],[Gewogen factor]]</f>
        <v>0</v>
      </c>
      <c r="P2959" s="89" cm="1">
        <f t="array" ref="P2959">IF(ISNUMBER(_34_KNMI_Stations[[#This Row],[Etmaal temperatuur °C]]),IF(_34_KNMI_Stations[[#This Row],[Etmaal temperatuur °C]]&gt;stookgrens[],_34_KNMI_Stations[[#This Row],[Etmaal temperatuur °C]]-stookgrens[],0),"")</f>
        <v>0.5</v>
      </c>
    </row>
    <row r="2960" spans="1:16" x14ac:dyDescent="0.25">
      <c r="A2960">
        <v>260</v>
      </c>
      <c r="B2960" s="110">
        <v>45844</v>
      </c>
      <c r="C2960" s="89">
        <v>2.9</v>
      </c>
      <c r="D2960" s="89">
        <v>17.100000000000001</v>
      </c>
      <c r="E2960" s="96">
        <v>712</v>
      </c>
      <c r="F2960" s="89">
        <v>25.4</v>
      </c>
      <c r="G2960" s="89">
        <v>1005.9</v>
      </c>
      <c r="H2960">
        <v>0.93</v>
      </c>
      <c r="I2960" t="s">
        <v>7</v>
      </c>
      <c r="J2960">
        <v>0.8</v>
      </c>
      <c r="K2960">
        <v>7</v>
      </c>
      <c r="L2960">
        <v>2025</v>
      </c>
      <c r="M2960" t="s">
        <v>355</v>
      </c>
      <c r="N2960" s="89" cm="1">
        <f t="array" ref="N2960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2960" s="89">
        <f>_34_KNMI_Stations[[#This Row],[graaddagen]]*_34_KNMI_Stations[[#This Row],[Gewogen factor]]</f>
        <v>0.71999999999999886</v>
      </c>
      <c r="P2960" s="89" cm="1">
        <f t="array" ref="P2960">IF(ISNUMBER(_34_KNMI_Stations[[#This Row],[Etmaal temperatuur °C]]),IF(_34_KNMI_Stations[[#This Row],[Etmaal temperatuur °C]]&gt;stookgrens[],_34_KNMI_Stations[[#This Row],[Etmaal temperatuur °C]]-stookgrens[],0),"")</f>
        <v>0</v>
      </c>
    </row>
    <row r="2961" spans="1:16" x14ac:dyDescent="0.25">
      <c r="A2961">
        <v>260</v>
      </c>
      <c r="B2961" s="110">
        <v>45845</v>
      </c>
      <c r="C2961" s="89">
        <v>3.8</v>
      </c>
      <c r="D2961" s="89">
        <v>16</v>
      </c>
      <c r="E2961" s="96">
        <v>1789</v>
      </c>
      <c r="F2961" s="89">
        <v>-0.1</v>
      </c>
      <c r="G2961" s="89">
        <v>1006.8</v>
      </c>
      <c r="H2961">
        <v>0.76</v>
      </c>
      <c r="I2961" t="s">
        <v>7</v>
      </c>
      <c r="J2961">
        <v>0.8</v>
      </c>
      <c r="K2961">
        <v>7</v>
      </c>
      <c r="L2961">
        <v>2025</v>
      </c>
      <c r="M2961" t="s">
        <v>356</v>
      </c>
      <c r="N2961" s="89" cm="1">
        <f t="array" ref="N2961">IF(ISNUMBER(_34_KNMI_Stations[[#This Row],[Etmaal temperatuur °C]]),IF(_34_KNMI_Stations[[#This Row],[Etmaal temperatuur °C]]&lt;stookgrens[],stookgrens[]-_34_KNMI_Stations[[#This Row],[Etmaal temperatuur °C]],0),"")</f>
        <v>2</v>
      </c>
      <c r="O2961" s="89">
        <f>_34_KNMI_Stations[[#This Row],[graaddagen]]*_34_KNMI_Stations[[#This Row],[Gewogen factor]]</f>
        <v>1.6</v>
      </c>
      <c r="P2961" s="89" cm="1">
        <f t="array" ref="P2961">IF(ISNUMBER(_34_KNMI_Stations[[#This Row],[Etmaal temperatuur °C]]),IF(_34_KNMI_Stations[[#This Row],[Etmaal temperatuur °C]]&gt;stookgrens[],_34_KNMI_Stations[[#This Row],[Etmaal temperatuur °C]]-stookgrens[],0),"")</f>
        <v>0</v>
      </c>
    </row>
    <row r="2962" spans="1:16" x14ac:dyDescent="0.25">
      <c r="A2962">
        <v>260</v>
      </c>
      <c r="B2962" s="110">
        <v>45846</v>
      </c>
      <c r="C2962" s="89">
        <v>3</v>
      </c>
      <c r="D2962" s="89">
        <v>15.2</v>
      </c>
      <c r="E2962" s="96">
        <v>1738</v>
      </c>
      <c r="F2962" s="89">
        <v>2</v>
      </c>
      <c r="G2962" s="89">
        <v>1014.7</v>
      </c>
      <c r="H2962">
        <v>0.78</v>
      </c>
      <c r="I2962" t="s">
        <v>7</v>
      </c>
      <c r="J2962">
        <v>0.8</v>
      </c>
      <c r="K2962">
        <v>7</v>
      </c>
      <c r="L2962">
        <v>2025</v>
      </c>
      <c r="M2962" t="s">
        <v>356</v>
      </c>
      <c r="N2962" s="89" cm="1">
        <f t="array" ref="N2962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2962" s="89">
        <f>_34_KNMI_Stations[[#This Row],[graaddagen]]*_34_KNMI_Stations[[#This Row],[Gewogen factor]]</f>
        <v>2.2400000000000007</v>
      </c>
      <c r="P2962" s="89" cm="1">
        <f t="array" ref="P2962">IF(ISNUMBER(_34_KNMI_Stations[[#This Row],[Etmaal temperatuur °C]]),IF(_34_KNMI_Stations[[#This Row],[Etmaal temperatuur °C]]&gt;stookgrens[],_34_KNMI_Stations[[#This Row],[Etmaal temperatuur °C]]-stookgrens[],0),"")</f>
        <v>0</v>
      </c>
    </row>
    <row r="2963" spans="1:16" x14ac:dyDescent="0.25">
      <c r="A2963">
        <v>260</v>
      </c>
      <c r="B2963" s="110">
        <v>45847</v>
      </c>
      <c r="C2963" s="89">
        <v>2.1</v>
      </c>
      <c r="D2963" s="89">
        <v>18.2</v>
      </c>
      <c r="E2963" s="96">
        <v>2863</v>
      </c>
      <c r="F2963" s="89">
        <v>0</v>
      </c>
      <c r="G2963" s="89">
        <v>1021</v>
      </c>
      <c r="H2963">
        <v>0.66</v>
      </c>
      <c r="I2963" t="s">
        <v>7</v>
      </c>
      <c r="J2963">
        <v>0.8</v>
      </c>
      <c r="K2963">
        <v>7</v>
      </c>
      <c r="L2963">
        <v>2025</v>
      </c>
      <c r="M2963" t="s">
        <v>356</v>
      </c>
      <c r="N2963" s="89" cm="1">
        <f t="array" ref="N2963">IF(ISNUMBER(_34_KNMI_Stations[[#This Row],[Etmaal temperatuur °C]]),IF(_34_KNMI_Stations[[#This Row],[Etmaal temperatuur °C]]&lt;stookgrens[],stookgrens[]-_34_KNMI_Stations[[#This Row],[Etmaal temperatuur °C]],0),"")</f>
        <v>0</v>
      </c>
      <c r="O2963" s="89">
        <f>_34_KNMI_Stations[[#This Row],[graaddagen]]*_34_KNMI_Stations[[#This Row],[Gewogen factor]]</f>
        <v>0</v>
      </c>
      <c r="P2963" s="89" cm="1">
        <f t="array" ref="P2963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2964" spans="1:16" x14ac:dyDescent="0.25">
      <c r="A2964">
        <v>260</v>
      </c>
      <c r="B2964" s="110">
        <v>45848</v>
      </c>
      <c r="C2964" s="89">
        <v>1.8</v>
      </c>
      <c r="D2964" s="89">
        <v>18.5</v>
      </c>
      <c r="E2964" s="96">
        <v>2351</v>
      </c>
      <c r="F2964" s="89">
        <v>0</v>
      </c>
      <c r="G2964" s="89">
        <v>1022.4</v>
      </c>
      <c r="H2964">
        <v>0.74</v>
      </c>
      <c r="I2964" t="s">
        <v>7</v>
      </c>
      <c r="J2964">
        <v>0.8</v>
      </c>
      <c r="K2964">
        <v>7</v>
      </c>
      <c r="L2964">
        <v>2025</v>
      </c>
      <c r="M2964" t="s">
        <v>356</v>
      </c>
      <c r="N2964" s="89" cm="1">
        <f t="array" ref="N2964">IF(ISNUMBER(_34_KNMI_Stations[[#This Row],[Etmaal temperatuur °C]]),IF(_34_KNMI_Stations[[#This Row],[Etmaal temperatuur °C]]&lt;stookgrens[],stookgrens[]-_34_KNMI_Stations[[#This Row],[Etmaal temperatuur °C]],0),"")</f>
        <v>0</v>
      </c>
      <c r="O2964" s="89">
        <f>_34_KNMI_Stations[[#This Row],[graaddagen]]*_34_KNMI_Stations[[#This Row],[Gewogen factor]]</f>
        <v>0</v>
      </c>
      <c r="P2964" s="89" cm="1">
        <f t="array" ref="P2964">IF(ISNUMBER(_34_KNMI_Stations[[#This Row],[Etmaal temperatuur °C]]),IF(_34_KNMI_Stations[[#This Row],[Etmaal temperatuur °C]]&gt;stookgrens[],_34_KNMI_Stations[[#This Row],[Etmaal temperatuur °C]]-stookgrens[],0),"")</f>
        <v>0.5</v>
      </c>
    </row>
    <row r="2965" spans="1:16" x14ac:dyDescent="0.25">
      <c r="A2965">
        <v>260</v>
      </c>
      <c r="B2965" s="110">
        <v>45849</v>
      </c>
      <c r="C2965" s="89">
        <v>2.5</v>
      </c>
      <c r="D2965" s="89">
        <v>19.100000000000001</v>
      </c>
      <c r="E2965" s="96">
        <v>2480</v>
      </c>
      <c r="F2965" s="89">
        <v>0</v>
      </c>
      <c r="G2965" s="89">
        <v>1020.1</v>
      </c>
      <c r="H2965">
        <v>0.76</v>
      </c>
      <c r="I2965" t="s">
        <v>7</v>
      </c>
      <c r="J2965">
        <v>0.8</v>
      </c>
      <c r="K2965">
        <v>7</v>
      </c>
      <c r="L2965">
        <v>2025</v>
      </c>
      <c r="M2965" t="s">
        <v>356</v>
      </c>
      <c r="N2965" s="89" cm="1">
        <f t="array" ref="N2965">IF(ISNUMBER(_34_KNMI_Stations[[#This Row],[Etmaal temperatuur °C]]),IF(_34_KNMI_Stations[[#This Row],[Etmaal temperatuur °C]]&lt;stookgrens[],stookgrens[]-_34_KNMI_Stations[[#This Row],[Etmaal temperatuur °C]],0),"")</f>
        <v>0</v>
      </c>
      <c r="O2965" s="89">
        <f>_34_KNMI_Stations[[#This Row],[graaddagen]]*_34_KNMI_Stations[[#This Row],[Gewogen factor]]</f>
        <v>0</v>
      </c>
      <c r="P2965" s="89" cm="1">
        <f t="array" ref="P2965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2966" spans="1:16" x14ac:dyDescent="0.25">
      <c r="A2966">
        <v>260</v>
      </c>
      <c r="B2966" s="110">
        <v>45850</v>
      </c>
      <c r="C2966" s="89">
        <v>3.2</v>
      </c>
      <c r="D2966" s="89">
        <v>20.7</v>
      </c>
      <c r="E2966" s="96">
        <v>2902</v>
      </c>
      <c r="F2966" s="89">
        <v>0</v>
      </c>
      <c r="G2966" s="89">
        <v>1014.9</v>
      </c>
      <c r="H2966">
        <v>0.7</v>
      </c>
      <c r="I2966" t="s">
        <v>7</v>
      </c>
      <c r="J2966">
        <v>0.8</v>
      </c>
      <c r="K2966">
        <v>7</v>
      </c>
      <c r="L2966">
        <v>2025</v>
      </c>
      <c r="M2966" t="s">
        <v>356</v>
      </c>
      <c r="N2966" s="89" cm="1">
        <f t="array" ref="N2966">IF(ISNUMBER(_34_KNMI_Stations[[#This Row],[Etmaal temperatuur °C]]),IF(_34_KNMI_Stations[[#This Row],[Etmaal temperatuur °C]]&lt;stookgrens[],stookgrens[]-_34_KNMI_Stations[[#This Row],[Etmaal temperatuur °C]],0),"")</f>
        <v>0</v>
      </c>
      <c r="O2966" s="89">
        <f>_34_KNMI_Stations[[#This Row],[graaddagen]]*_34_KNMI_Stations[[#This Row],[Gewogen factor]]</f>
        <v>0</v>
      </c>
      <c r="P2966" s="89" cm="1">
        <f t="array" ref="P2966">IF(ISNUMBER(_34_KNMI_Stations[[#This Row],[Etmaal temperatuur °C]]),IF(_34_KNMI_Stations[[#This Row],[Etmaal temperatuur °C]]&gt;stookgrens[],_34_KNMI_Stations[[#This Row],[Etmaal temperatuur °C]]-stookgrens[],0),"")</f>
        <v>2.6999999999999993</v>
      </c>
    </row>
    <row r="2967" spans="1:16" x14ac:dyDescent="0.25">
      <c r="A2967">
        <v>260</v>
      </c>
      <c r="B2967" s="110">
        <v>45851</v>
      </c>
      <c r="C2967" s="89">
        <v>1.5</v>
      </c>
      <c r="D2967" s="89">
        <v>19.899999999999999</v>
      </c>
      <c r="E2967" s="96">
        <v>1348</v>
      </c>
      <c r="F2967" s="89">
        <v>-0.1</v>
      </c>
      <c r="G2967" s="89">
        <v>1011.4</v>
      </c>
      <c r="H2967">
        <v>0.78</v>
      </c>
      <c r="I2967" t="s">
        <v>7</v>
      </c>
      <c r="J2967">
        <v>0.8</v>
      </c>
      <c r="K2967">
        <v>7</v>
      </c>
      <c r="L2967">
        <v>2025</v>
      </c>
      <c r="M2967" t="s">
        <v>356</v>
      </c>
      <c r="N2967" s="89" cm="1">
        <f t="array" ref="N2967">IF(ISNUMBER(_34_KNMI_Stations[[#This Row],[Etmaal temperatuur °C]]),IF(_34_KNMI_Stations[[#This Row],[Etmaal temperatuur °C]]&lt;stookgrens[],stookgrens[]-_34_KNMI_Stations[[#This Row],[Etmaal temperatuur °C]],0),"")</f>
        <v>0</v>
      </c>
      <c r="O2967" s="89">
        <f>_34_KNMI_Stations[[#This Row],[graaddagen]]*_34_KNMI_Stations[[#This Row],[Gewogen factor]]</f>
        <v>0</v>
      </c>
      <c r="P2967" s="89" cm="1">
        <f t="array" ref="P2967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2968" spans="1:16" x14ac:dyDescent="0.25">
      <c r="A2968">
        <v>260</v>
      </c>
      <c r="B2968" s="110">
        <v>45852</v>
      </c>
      <c r="C2968" s="89">
        <v>2.9</v>
      </c>
      <c r="D2968" s="89">
        <v>20.399999999999999</v>
      </c>
      <c r="E2968" s="96">
        <v>2010</v>
      </c>
      <c r="F2968" s="89">
        <v>0</v>
      </c>
      <c r="G2968" s="89">
        <v>1014</v>
      </c>
      <c r="H2968">
        <v>0.71</v>
      </c>
      <c r="I2968" t="s">
        <v>7</v>
      </c>
      <c r="J2968">
        <v>0.8</v>
      </c>
      <c r="K2968">
        <v>7</v>
      </c>
      <c r="L2968">
        <v>2025</v>
      </c>
      <c r="M2968" t="s">
        <v>357</v>
      </c>
      <c r="N2968" s="89" cm="1">
        <f t="array" ref="N2968">IF(ISNUMBER(_34_KNMI_Stations[[#This Row],[Etmaal temperatuur °C]]),IF(_34_KNMI_Stations[[#This Row],[Etmaal temperatuur °C]]&lt;stookgrens[],stookgrens[]-_34_KNMI_Stations[[#This Row],[Etmaal temperatuur °C]],0),"")</f>
        <v>0</v>
      </c>
      <c r="O2968" s="89">
        <f>_34_KNMI_Stations[[#This Row],[graaddagen]]*_34_KNMI_Stations[[#This Row],[Gewogen factor]]</f>
        <v>0</v>
      </c>
      <c r="P2968" s="89" cm="1">
        <f t="array" ref="P2968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2969" spans="1:16" x14ac:dyDescent="0.25">
      <c r="A2969">
        <v>260</v>
      </c>
      <c r="B2969" s="110">
        <v>45853</v>
      </c>
      <c r="C2969" s="89">
        <v>3.4</v>
      </c>
      <c r="D2969" s="89">
        <v>18.7</v>
      </c>
      <c r="E2969" s="96">
        <v>1786</v>
      </c>
      <c r="F2969" s="89">
        <v>1.2</v>
      </c>
      <c r="G2969" s="89">
        <v>1016.4</v>
      </c>
      <c r="H2969">
        <v>0.67</v>
      </c>
      <c r="I2969" t="s">
        <v>7</v>
      </c>
      <c r="J2969">
        <v>0.8</v>
      </c>
      <c r="K2969">
        <v>7</v>
      </c>
      <c r="L2969">
        <v>2025</v>
      </c>
      <c r="M2969" t="s">
        <v>357</v>
      </c>
      <c r="N2969" s="89" cm="1">
        <f t="array" ref="N2969">IF(ISNUMBER(_34_KNMI_Stations[[#This Row],[Etmaal temperatuur °C]]),IF(_34_KNMI_Stations[[#This Row],[Etmaal temperatuur °C]]&lt;stookgrens[],stookgrens[]-_34_KNMI_Stations[[#This Row],[Etmaal temperatuur °C]],0),"")</f>
        <v>0</v>
      </c>
      <c r="O2969" s="89">
        <f>_34_KNMI_Stations[[#This Row],[graaddagen]]*_34_KNMI_Stations[[#This Row],[Gewogen factor]]</f>
        <v>0</v>
      </c>
      <c r="P2969" s="89" cm="1">
        <f t="array" ref="P2969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2970" spans="1:16" x14ac:dyDescent="0.25">
      <c r="A2970">
        <v>260</v>
      </c>
      <c r="B2970" s="110">
        <v>45854</v>
      </c>
      <c r="C2970" s="89">
        <v>3.7</v>
      </c>
      <c r="D2970" s="89">
        <v>17.100000000000001</v>
      </c>
      <c r="E2970" s="96">
        <v>1881</v>
      </c>
      <c r="F2970" s="89">
        <v>11.2</v>
      </c>
      <c r="G2970" s="89">
        <v>1013.8</v>
      </c>
      <c r="H2970">
        <v>0.82</v>
      </c>
      <c r="I2970" t="s">
        <v>7</v>
      </c>
      <c r="J2970">
        <v>0.8</v>
      </c>
      <c r="K2970">
        <v>7</v>
      </c>
      <c r="L2970">
        <v>2025</v>
      </c>
      <c r="M2970" t="s">
        <v>357</v>
      </c>
      <c r="N2970" s="89" cm="1">
        <f t="array" ref="N2970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2970" s="89">
        <f>_34_KNMI_Stations[[#This Row],[graaddagen]]*_34_KNMI_Stations[[#This Row],[Gewogen factor]]</f>
        <v>0.71999999999999886</v>
      </c>
      <c r="P2970" s="89" cm="1">
        <f t="array" ref="P2970">IF(ISNUMBER(_34_KNMI_Stations[[#This Row],[Etmaal temperatuur °C]]),IF(_34_KNMI_Stations[[#This Row],[Etmaal temperatuur °C]]&gt;stookgrens[],_34_KNMI_Stations[[#This Row],[Etmaal temperatuur °C]]-stookgrens[],0),"")</f>
        <v>0</v>
      </c>
    </row>
    <row r="2971" spans="1:16" x14ac:dyDescent="0.25">
      <c r="A2971">
        <v>260</v>
      </c>
      <c r="B2971" s="110">
        <v>45855</v>
      </c>
      <c r="C2971" s="89">
        <v>2.2000000000000002</v>
      </c>
      <c r="D2971" s="89">
        <v>18</v>
      </c>
      <c r="E2971" s="96">
        <v>2737</v>
      </c>
      <c r="F2971" s="89">
        <v>0</v>
      </c>
      <c r="G2971" s="89">
        <v>1017.4</v>
      </c>
      <c r="H2971">
        <v>0.73</v>
      </c>
      <c r="I2971" t="s">
        <v>7</v>
      </c>
      <c r="J2971">
        <v>0.8</v>
      </c>
      <c r="K2971">
        <v>7</v>
      </c>
      <c r="L2971">
        <v>2025</v>
      </c>
      <c r="M2971" t="s">
        <v>357</v>
      </c>
      <c r="N2971" s="89" cm="1">
        <f t="array" ref="N2971">IF(ISNUMBER(_34_KNMI_Stations[[#This Row],[Etmaal temperatuur °C]]),IF(_34_KNMI_Stations[[#This Row],[Etmaal temperatuur °C]]&lt;stookgrens[],stookgrens[]-_34_KNMI_Stations[[#This Row],[Etmaal temperatuur °C]],0),"")</f>
        <v>0</v>
      </c>
      <c r="O2971" s="89">
        <f>_34_KNMI_Stations[[#This Row],[graaddagen]]*_34_KNMI_Stations[[#This Row],[Gewogen factor]]</f>
        <v>0</v>
      </c>
      <c r="P2971" s="89" cm="1">
        <f t="array" ref="P2971">IF(ISNUMBER(_34_KNMI_Stations[[#This Row],[Etmaal temperatuur °C]]),IF(_34_KNMI_Stations[[#This Row],[Etmaal temperatuur °C]]&gt;stookgrens[],_34_KNMI_Stations[[#This Row],[Etmaal temperatuur °C]]-stookgrens[],0),"")</f>
        <v>0</v>
      </c>
    </row>
    <row r="2972" spans="1:16" x14ac:dyDescent="0.25">
      <c r="A2972">
        <v>260</v>
      </c>
      <c r="B2972" s="110">
        <v>45856</v>
      </c>
      <c r="C2972" s="89">
        <v>1.4</v>
      </c>
      <c r="D2972" s="89">
        <v>19.8</v>
      </c>
      <c r="E2972" s="96">
        <v>2103</v>
      </c>
      <c r="F2972" s="89">
        <v>0</v>
      </c>
      <c r="G2972" s="89">
        <v>1014.2</v>
      </c>
      <c r="H2972">
        <v>0.75</v>
      </c>
      <c r="I2972" t="s">
        <v>7</v>
      </c>
      <c r="J2972">
        <v>0.8</v>
      </c>
      <c r="K2972">
        <v>7</v>
      </c>
      <c r="L2972">
        <v>2025</v>
      </c>
      <c r="M2972" t="s">
        <v>357</v>
      </c>
      <c r="N2972" s="89" cm="1">
        <f t="array" ref="N2972">IF(ISNUMBER(_34_KNMI_Stations[[#This Row],[Etmaal temperatuur °C]]),IF(_34_KNMI_Stations[[#This Row],[Etmaal temperatuur °C]]&lt;stookgrens[],stookgrens[]-_34_KNMI_Stations[[#This Row],[Etmaal temperatuur °C]],0),"")</f>
        <v>0</v>
      </c>
      <c r="O2972" s="89">
        <f>_34_KNMI_Stations[[#This Row],[graaddagen]]*_34_KNMI_Stations[[#This Row],[Gewogen factor]]</f>
        <v>0</v>
      </c>
      <c r="P2972" s="89" cm="1">
        <f t="array" ref="P2972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2973" spans="1:16" x14ac:dyDescent="0.25">
      <c r="A2973">
        <v>260</v>
      </c>
      <c r="B2973" s="110">
        <v>45857</v>
      </c>
      <c r="C2973" s="89">
        <v>3.2</v>
      </c>
      <c r="D2973" s="89">
        <v>22.7</v>
      </c>
      <c r="E2973" s="96">
        <v>1934</v>
      </c>
      <c r="F2973" s="89">
        <v>0.7</v>
      </c>
      <c r="G2973" s="89">
        <v>1007.1</v>
      </c>
      <c r="H2973">
        <v>0.71</v>
      </c>
      <c r="I2973" t="s">
        <v>7</v>
      </c>
      <c r="J2973">
        <v>0.8</v>
      </c>
      <c r="K2973">
        <v>7</v>
      </c>
      <c r="L2973">
        <v>2025</v>
      </c>
      <c r="M2973" t="s">
        <v>357</v>
      </c>
      <c r="N2973" s="89" cm="1">
        <f t="array" ref="N2973">IF(ISNUMBER(_34_KNMI_Stations[[#This Row],[Etmaal temperatuur °C]]),IF(_34_KNMI_Stations[[#This Row],[Etmaal temperatuur °C]]&lt;stookgrens[],stookgrens[]-_34_KNMI_Stations[[#This Row],[Etmaal temperatuur °C]],0),"")</f>
        <v>0</v>
      </c>
      <c r="O2973" s="89">
        <f>_34_KNMI_Stations[[#This Row],[graaddagen]]*_34_KNMI_Stations[[#This Row],[Gewogen factor]]</f>
        <v>0</v>
      </c>
      <c r="P2973" s="89" cm="1">
        <f t="array" ref="P2973">IF(ISNUMBER(_34_KNMI_Stations[[#This Row],[Etmaal temperatuur °C]]),IF(_34_KNMI_Stations[[#This Row],[Etmaal temperatuur °C]]&gt;stookgrens[],_34_KNMI_Stations[[#This Row],[Etmaal temperatuur °C]]-stookgrens[],0),"")</f>
        <v>4.6999999999999993</v>
      </c>
    </row>
    <row r="2974" spans="1:16" x14ac:dyDescent="0.25">
      <c r="A2974">
        <v>260</v>
      </c>
      <c r="B2974" s="110">
        <v>45858</v>
      </c>
      <c r="C2974" s="89">
        <v>2.5</v>
      </c>
      <c r="D2974" s="89">
        <v>20.3</v>
      </c>
      <c r="E2974" s="96">
        <v>1626</v>
      </c>
      <c r="F2974" s="89">
        <v>2</v>
      </c>
      <c r="G2974" s="89">
        <v>1003.8</v>
      </c>
      <c r="H2974">
        <v>0.84</v>
      </c>
      <c r="I2974" t="s">
        <v>7</v>
      </c>
      <c r="J2974">
        <v>0.8</v>
      </c>
      <c r="K2974">
        <v>7</v>
      </c>
      <c r="L2974">
        <v>2025</v>
      </c>
      <c r="M2974" t="s">
        <v>357</v>
      </c>
      <c r="N2974" s="89" cm="1">
        <f t="array" ref="N2974">IF(ISNUMBER(_34_KNMI_Stations[[#This Row],[Etmaal temperatuur °C]]),IF(_34_KNMI_Stations[[#This Row],[Etmaal temperatuur °C]]&lt;stookgrens[],stookgrens[]-_34_KNMI_Stations[[#This Row],[Etmaal temperatuur °C]],0),"")</f>
        <v>0</v>
      </c>
      <c r="O2974" s="89">
        <f>_34_KNMI_Stations[[#This Row],[graaddagen]]*_34_KNMI_Stations[[#This Row],[Gewogen factor]]</f>
        <v>0</v>
      </c>
      <c r="P2974" s="89" cm="1">
        <f t="array" ref="P2974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2975" spans="1:16" x14ac:dyDescent="0.25">
      <c r="A2975">
        <v>260</v>
      </c>
      <c r="B2975" s="110">
        <v>45859</v>
      </c>
      <c r="C2975" s="89">
        <v>3.2</v>
      </c>
      <c r="D2975" s="89">
        <v>18.8</v>
      </c>
      <c r="E2975" s="96">
        <v>1980</v>
      </c>
      <c r="F2975" s="89">
        <v>7.7</v>
      </c>
      <c r="G2975" s="89">
        <v>1002.9</v>
      </c>
      <c r="H2975">
        <v>0.8</v>
      </c>
      <c r="I2975" t="s">
        <v>7</v>
      </c>
      <c r="J2975">
        <v>0.8</v>
      </c>
      <c r="K2975">
        <v>7</v>
      </c>
      <c r="L2975">
        <v>2025</v>
      </c>
      <c r="M2975" t="s">
        <v>358</v>
      </c>
      <c r="N2975" s="89" cm="1">
        <f t="array" ref="N2975">IF(ISNUMBER(_34_KNMI_Stations[[#This Row],[Etmaal temperatuur °C]]),IF(_34_KNMI_Stations[[#This Row],[Etmaal temperatuur °C]]&lt;stookgrens[],stookgrens[]-_34_KNMI_Stations[[#This Row],[Etmaal temperatuur °C]],0),"")</f>
        <v>0</v>
      </c>
      <c r="O2975" s="89">
        <f>_34_KNMI_Stations[[#This Row],[graaddagen]]*_34_KNMI_Stations[[#This Row],[Gewogen factor]]</f>
        <v>0</v>
      </c>
      <c r="P2975" s="89" cm="1">
        <f t="array" ref="P2975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2976" spans="1:16" x14ac:dyDescent="0.25">
      <c r="A2976">
        <v>260</v>
      </c>
      <c r="B2976" s="110">
        <v>45860</v>
      </c>
      <c r="C2976" s="89">
        <v>3.6</v>
      </c>
      <c r="D2976" s="89">
        <v>19.100000000000001</v>
      </c>
      <c r="E2976" s="96">
        <v>1598</v>
      </c>
      <c r="F2976" s="89">
        <v>0.7</v>
      </c>
      <c r="G2976" s="89">
        <v>1008.5</v>
      </c>
      <c r="H2976">
        <v>0.82</v>
      </c>
      <c r="I2976" t="s">
        <v>7</v>
      </c>
      <c r="J2976">
        <v>0.8</v>
      </c>
      <c r="K2976">
        <v>7</v>
      </c>
      <c r="L2976">
        <v>2025</v>
      </c>
      <c r="M2976" t="s">
        <v>358</v>
      </c>
      <c r="N2976" s="89" cm="1">
        <f t="array" ref="N2976">IF(ISNUMBER(_34_KNMI_Stations[[#This Row],[Etmaal temperatuur °C]]),IF(_34_KNMI_Stations[[#This Row],[Etmaal temperatuur °C]]&lt;stookgrens[],stookgrens[]-_34_KNMI_Stations[[#This Row],[Etmaal temperatuur °C]],0),"")</f>
        <v>0</v>
      </c>
      <c r="O2976" s="89">
        <f>_34_KNMI_Stations[[#This Row],[graaddagen]]*_34_KNMI_Stations[[#This Row],[Gewogen factor]]</f>
        <v>0</v>
      </c>
      <c r="P2976" s="89" cm="1">
        <f t="array" ref="P2976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2977" spans="1:16" x14ac:dyDescent="0.25">
      <c r="A2977">
        <v>260</v>
      </c>
      <c r="B2977" s="110">
        <v>45861</v>
      </c>
      <c r="C2977" s="89">
        <v>2.5</v>
      </c>
      <c r="D2977" s="89">
        <v>19.2</v>
      </c>
      <c r="E2977" s="96">
        <v>1548</v>
      </c>
      <c r="F2977" s="89">
        <v>6.3</v>
      </c>
      <c r="G2977" s="89">
        <v>1011.7</v>
      </c>
      <c r="H2977">
        <v>0.84</v>
      </c>
      <c r="I2977" t="s">
        <v>7</v>
      </c>
      <c r="J2977">
        <v>0.8</v>
      </c>
      <c r="K2977">
        <v>7</v>
      </c>
      <c r="L2977">
        <v>2025</v>
      </c>
      <c r="M2977" t="s">
        <v>358</v>
      </c>
      <c r="N2977" s="89" cm="1">
        <f t="array" ref="N2977">IF(ISNUMBER(_34_KNMI_Stations[[#This Row],[Etmaal temperatuur °C]]),IF(_34_KNMI_Stations[[#This Row],[Etmaal temperatuur °C]]&lt;stookgrens[],stookgrens[]-_34_KNMI_Stations[[#This Row],[Etmaal temperatuur °C]],0),"")</f>
        <v>0</v>
      </c>
      <c r="O2977" s="89">
        <f>_34_KNMI_Stations[[#This Row],[graaddagen]]*_34_KNMI_Stations[[#This Row],[Gewogen factor]]</f>
        <v>0</v>
      </c>
      <c r="P2977" s="89" cm="1">
        <f t="array" ref="P2977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2978" spans="1:16" x14ac:dyDescent="0.25">
      <c r="A2978">
        <v>260</v>
      </c>
      <c r="B2978" s="110">
        <v>45862</v>
      </c>
      <c r="C2978" s="89">
        <v>1.8</v>
      </c>
      <c r="D2978" s="89">
        <v>18.600000000000001</v>
      </c>
      <c r="E2978" s="96">
        <v>1868</v>
      </c>
      <c r="F2978" s="89">
        <v>-0.1</v>
      </c>
      <c r="G2978" s="89">
        <v>1014.4</v>
      </c>
      <c r="H2978">
        <v>0.8</v>
      </c>
      <c r="I2978" t="s">
        <v>7</v>
      </c>
      <c r="J2978">
        <v>0.8</v>
      </c>
      <c r="K2978">
        <v>7</v>
      </c>
      <c r="L2978">
        <v>2025</v>
      </c>
      <c r="M2978" t="s">
        <v>358</v>
      </c>
      <c r="N2978" s="89" cm="1">
        <f t="array" ref="N2978">IF(ISNUMBER(_34_KNMI_Stations[[#This Row],[Etmaal temperatuur °C]]),IF(_34_KNMI_Stations[[#This Row],[Etmaal temperatuur °C]]&lt;stookgrens[],stookgrens[]-_34_KNMI_Stations[[#This Row],[Etmaal temperatuur °C]],0),"")</f>
        <v>0</v>
      </c>
      <c r="O2978" s="89">
        <f>_34_KNMI_Stations[[#This Row],[graaddagen]]*_34_KNMI_Stations[[#This Row],[Gewogen factor]]</f>
        <v>0</v>
      </c>
      <c r="P2978" s="89" cm="1">
        <f t="array" ref="P2978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2979" spans="1:16" x14ac:dyDescent="0.25">
      <c r="A2979">
        <v>260</v>
      </c>
      <c r="B2979" s="110">
        <v>45863</v>
      </c>
      <c r="C2979" s="89">
        <v>2</v>
      </c>
      <c r="D2979" s="89">
        <v>18.600000000000001</v>
      </c>
      <c r="E2979" s="96">
        <v>1306</v>
      </c>
      <c r="F2979" s="89">
        <v>0.2</v>
      </c>
      <c r="G2979" s="89">
        <v>1017.5</v>
      </c>
      <c r="H2979">
        <v>0.86</v>
      </c>
      <c r="I2979" t="s">
        <v>7</v>
      </c>
      <c r="J2979">
        <v>0.8</v>
      </c>
      <c r="K2979">
        <v>7</v>
      </c>
      <c r="L2979">
        <v>2025</v>
      </c>
      <c r="M2979" t="s">
        <v>358</v>
      </c>
      <c r="N2979" s="89" cm="1">
        <f t="array" ref="N2979">IF(ISNUMBER(_34_KNMI_Stations[[#This Row],[Etmaal temperatuur °C]]),IF(_34_KNMI_Stations[[#This Row],[Etmaal temperatuur °C]]&lt;stookgrens[],stookgrens[]-_34_KNMI_Stations[[#This Row],[Etmaal temperatuur °C]],0),"")</f>
        <v>0</v>
      </c>
      <c r="O2979" s="89">
        <f>_34_KNMI_Stations[[#This Row],[graaddagen]]*_34_KNMI_Stations[[#This Row],[Gewogen factor]]</f>
        <v>0</v>
      </c>
      <c r="P2979" s="89" cm="1">
        <f t="array" ref="P2979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2980" spans="1:16" x14ac:dyDescent="0.25">
      <c r="A2980">
        <v>260</v>
      </c>
      <c r="B2980" s="110">
        <v>45864</v>
      </c>
      <c r="C2980" s="89">
        <v>2.7</v>
      </c>
      <c r="D2980" s="89">
        <v>19.399999999999999</v>
      </c>
      <c r="E2980" s="96">
        <v>1519</v>
      </c>
      <c r="F2980" s="89">
        <v>1.9</v>
      </c>
      <c r="G2980" s="89">
        <v>1015.6</v>
      </c>
      <c r="H2980">
        <v>0.79</v>
      </c>
      <c r="I2980" t="s">
        <v>7</v>
      </c>
      <c r="J2980">
        <v>0.8</v>
      </c>
      <c r="K2980">
        <v>7</v>
      </c>
      <c r="L2980">
        <v>2025</v>
      </c>
      <c r="M2980" t="s">
        <v>358</v>
      </c>
      <c r="N2980" s="89" cm="1">
        <f t="array" ref="N2980">IF(ISNUMBER(_34_KNMI_Stations[[#This Row],[Etmaal temperatuur °C]]),IF(_34_KNMI_Stations[[#This Row],[Etmaal temperatuur °C]]&lt;stookgrens[],stookgrens[]-_34_KNMI_Stations[[#This Row],[Etmaal temperatuur °C]],0),"")</f>
        <v>0</v>
      </c>
      <c r="O2980" s="89">
        <f>_34_KNMI_Stations[[#This Row],[graaddagen]]*_34_KNMI_Stations[[#This Row],[Gewogen factor]]</f>
        <v>0</v>
      </c>
      <c r="P2980" s="89" cm="1">
        <f t="array" ref="P2980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2981" spans="1:16" x14ac:dyDescent="0.25">
      <c r="A2981">
        <v>260</v>
      </c>
      <c r="B2981" s="110">
        <v>45865</v>
      </c>
      <c r="C2981" s="89">
        <v>2.1</v>
      </c>
      <c r="D2981" s="89">
        <v>17.3</v>
      </c>
      <c r="E2981" s="96">
        <v>1090</v>
      </c>
      <c r="F2981" s="89">
        <v>-0.1</v>
      </c>
      <c r="G2981" s="89">
        <v>1014.6</v>
      </c>
      <c r="H2981">
        <v>0.8</v>
      </c>
      <c r="I2981" t="s">
        <v>7</v>
      </c>
      <c r="J2981">
        <v>0.8</v>
      </c>
      <c r="K2981">
        <v>7</v>
      </c>
      <c r="L2981">
        <v>2025</v>
      </c>
      <c r="M2981" t="s">
        <v>358</v>
      </c>
      <c r="N2981" s="89" cm="1">
        <f t="array" ref="N2981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2981" s="89">
        <f>_34_KNMI_Stations[[#This Row],[graaddagen]]*_34_KNMI_Stations[[#This Row],[Gewogen factor]]</f>
        <v>0.5599999999999995</v>
      </c>
      <c r="P2981" s="89" cm="1">
        <f t="array" ref="P2981">IF(ISNUMBER(_34_KNMI_Stations[[#This Row],[Etmaal temperatuur °C]]),IF(_34_KNMI_Stations[[#This Row],[Etmaal temperatuur °C]]&gt;stookgrens[],_34_KNMI_Stations[[#This Row],[Etmaal temperatuur °C]]-stookgrens[],0),"")</f>
        <v>0</v>
      </c>
    </row>
    <row r="2982" spans="1:16" x14ac:dyDescent="0.25">
      <c r="A2982">
        <v>260</v>
      </c>
      <c r="B2982" s="110">
        <v>45866</v>
      </c>
      <c r="C2982" s="89">
        <v>2.8</v>
      </c>
      <c r="D2982" s="89">
        <v>17.2</v>
      </c>
      <c r="E2982" s="96">
        <v>1851</v>
      </c>
      <c r="F2982" s="89">
        <v>0.5</v>
      </c>
      <c r="G2982" s="89">
        <v>1017.4</v>
      </c>
      <c r="H2982">
        <v>0.79</v>
      </c>
      <c r="I2982" t="s">
        <v>7</v>
      </c>
      <c r="J2982">
        <v>0.8</v>
      </c>
      <c r="K2982">
        <v>7</v>
      </c>
      <c r="L2982">
        <v>2025</v>
      </c>
      <c r="M2982" t="s">
        <v>359</v>
      </c>
      <c r="N2982" s="89" cm="1">
        <f t="array" ref="N2982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2982" s="89">
        <f>_34_KNMI_Stations[[#This Row],[graaddagen]]*_34_KNMI_Stations[[#This Row],[Gewogen factor]]</f>
        <v>0.64000000000000057</v>
      </c>
      <c r="P2982" s="89" cm="1">
        <f t="array" ref="P2982">IF(ISNUMBER(_34_KNMI_Stations[[#This Row],[Etmaal temperatuur °C]]),IF(_34_KNMI_Stations[[#This Row],[Etmaal temperatuur °C]]&gt;stookgrens[],_34_KNMI_Stations[[#This Row],[Etmaal temperatuur °C]]-stookgrens[],0),"")</f>
        <v>0</v>
      </c>
    </row>
    <row r="2983" spans="1:16" x14ac:dyDescent="0.25">
      <c r="A2983">
        <v>260</v>
      </c>
      <c r="B2983" s="110">
        <v>45867</v>
      </c>
      <c r="C2983" s="89">
        <v>2.2000000000000002</v>
      </c>
      <c r="D2983" s="89">
        <v>18</v>
      </c>
      <c r="E2983" s="96">
        <v>2137</v>
      </c>
      <c r="F2983" s="89">
        <v>-0.1</v>
      </c>
      <c r="G2983" s="89">
        <v>1017</v>
      </c>
      <c r="H2983">
        <v>0.69</v>
      </c>
      <c r="I2983" t="s">
        <v>7</v>
      </c>
      <c r="J2983">
        <v>0.8</v>
      </c>
      <c r="K2983">
        <v>7</v>
      </c>
      <c r="L2983">
        <v>2025</v>
      </c>
      <c r="M2983" t="s">
        <v>359</v>
      </c>
      <c r="N2983" s="89" cm="1">
        <f t="array" ref="N2983">IF(ISNUMBER(_34_KNMI_Stations[[#This Row],[Etmaal temperatuur °C]]),IF(_34_KNMI_Stations[[#This Row],[Etmaal temperatuur °C]]&lt;stookgrens[],stookgrens[]-_34_KNMI_Stations[[#This Row],[Etmaal temperatuur °C]],0),"")</f>
        <v>0</v>
      </c>
      <c r="O2983" s="89">
        <f>_34_KNMI_Stations[[#This Row],[graaddagen]]*_34_KNMI_Stations[[#This Row],[Gewogen factor]]</f>
        <v>0</v>
      </c>
      <c r="P2983" s="89" cm="1">
        <f t="array" ref="P2983">IF(ISNUMBER(_34_KNMI_Stations[[#This Row],[Etmaal temperatuur °C]]),IF(_34_KNMI_Stations[[#This Row],[Etmaal temperatuur °C]]&gt;stookgrens[],_34_KNMI_Stations[[#This Row],[Etmaal temperatuur °C]]-stookgrens[],0),"")</f>
        <v>0</v>
      </c>
    </row>
    <row r="2984" spans="1:16" x14ac:dyDescent="0.25">
      <c r="A2984">
        <v>260</v>
      </c>
      <c r="B2984" s="110">
        <v>45868</v>
      </c>
      <c r="C2984" s="89">
        <v>3.1</v>
      </c>
      <c r="D2984" s="89">
        <v>17.5</v>
      </c>
      <c r="E2984" s="96">
        <v>2259</v>
      </c>
      <c r="F2984" s="89">
        <v>0</v>
      </c>
      <c r="G2984" s="89">
        <v>1016.2</v>
      </c>
      <c r="H2984">
        <v>0.7</v>
      </c>
      <c r="I2984" t="s">
        <v>7</v>
      </c>
      <c r="J2984">
        <v>0.8</v>
      </c>
      <c r="K2984">
        <v>7</v>
      </c>
      <c r="L2984">
        <v>2025</v>
      </c>
      <c r="M2984" t="s">
        <v>359</v>
      </c>
      <c r="N2984" s="89" cm="1">
        <f t="array" ref="N2984">IF(ISNUMBER(_34_KNMI_Stations[[#This Row],[Etmaal temperatuur °C]]),IF(_34_KNMI_Stations[[#This Row],[Etmaal temperatuur °C]]&lt;stookgrens[],stookgrens[]-_34_KNMI_Stations[[#This Row],[Etmaal temperatuur °C]],0),"")</f>
        <v>0.5</v>
      </c>
      <c r="O2984" s="89">
        <f>_34_KNMI_Stations[[#This Row],[graaddagen]]*_34_KNMI_Stations[[#This Row],[Gewogen factor]]</f>
        <v>0.4</v>
      </c>
      <c r="P2984" s="89" cm="1">
        <f t="array" ref="P2984">IF(ISNUMBER(_34_KNMI_Stations[[#This Row],[Etmaal temperatuur °C]]),IF(_34_KNMI_Stations[[#This Row],[Etmaal temperatuur °C]]&gt;stookgrens[],_34_KNMI_Stations[[#This Row],[Etmaal temperatuur °C]]-stookgrens[],0),"")</f>
        <v>0</v>
      </c>
    </row>
    <row r="2985" spans="1:16" x14ac:dyDescent="0.25">
      <c r="A2985">
        <v>260</v>
      </c>
      <c r="B2985" s="110">
        <v>45869</v>
      </c>
      <c r="C2985" s="89">
        <v>2.8</v>
      </c>
      <c r="D2985" s="89">
        <v>18.100000000000001</v>
      </c>
      <c r="E2985" s="96">
        <v>1235</v>
      </c>
      <c r="F2985" s="89">
        <v>2.4</v>
      </c>
      <c r="G2985" s="89">
        <v>1013.7</v>
      </c>
      <c r="H2985">
        <v>0.81</v>
      </c>
      <c r="I2985" t="s">
        <v>7</v>
      </c>
      <c r="J2985">
        <v>0.8</v>
      </c>
      <c r="K2985">
        <v>7</v>
      </c>
      <c r="L2985">
        <v>2025</v>
      </c>
      <c r="M2985" t="s">
        <v>359</v>
      </c>
      <c r="N2985" s="89" cm="1">
        <f t="array" ref="N2985">IF(ISNUMBER(_34_KNMI_Stations[[#This Row],[Etmaal temperatuur °C]]),IF(_34_KNMI_Stations[[#This Row],[Etmaal temperatuur °C]]&lt;stookgrens[],stookgrens[]-_34_KNMI_Stations[[#This Row],[Etmaal temperatuur °C]],0),"")</f>
        <v>0</v>
      </c>
      <c r="O2985" s="89">
        <f>_34_KNMI_Stations[[#This Row],[graaddagen]]*_34_KNMI_Stations[[#This Row],[Gewogen factor]]</f>
        <v>0</v>
      </c>
      <c r="P2985" s="89" cm="1">
        <f t="array" ref="P2985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2986" spans="1:16" x14ac:dyDescent="0.25">
      <c r="A2986">
        <v>260</v>
      </c>
      <c r="B2986" s="110">
        <v>45870</v>
      </c>
      <c r="C2986" s="89">
        <v>3.1</v>
      </c>
      <c r="D2986" s="89">
        <v>16.899999999999999</v>
      </c>
      <c r="E2986" s="96">
        <v>1780</v>
      </c>
      <c r="F2986" s="89">
        <v>6.1</v>
      </c>
      <c r="G2986" s="89">
        <v>1011.7</v>
      </c>
      <c r="H2986">
        <v>0.84</v>
      </c>
      <c r="I2986" t="s">
        <v>7</v>
      </c>
      <c r="J2986">
        <v>0.8</v>
      </c>
      <c r="K2986">
        <v>8</v>
      </c>
      <c r="L2986">
        <v>2025</v>
      </c>
      <c r="M2986" t="s">
        <v>359</v>
      </c>
      <c r="N2986" s="89" cm="1">
        <f t="array" ref="N2986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2986" s="89">
        <f>_34_KNMI_Stations[[#This Row],[graaddagen]]*_34_KNMI_Stations[[#This Row],[Gewogen factor]]</f>
        <v>0.88000000000000123</v>
      </c>
      <c r="P2986" s="89" cm="1">
        <f t="array" ref="P2986">IF(ISNUMBER(_34_KNMI_Stations[[#This Row],[Etmaal temperatuur °C]]),IF(_34_KNMI_Stations[[#This Row],[Etmaal temperatuur °C]]&gt;stookgrens[],_34_KNMI_Stations[[#This Row],[Etmaal temperatuur °C]]-stookgrens[],0),"")</f>
        <v>0</v>
      </c>
    </row>
    <row r="2987" spans="1:16" x14ac:dyDescent="0.25">
      <c r="A2987">
        <v>260</v>
      </c>
      <c r="B2987" s="110">
        <v>45871</v>
      </c>
      <c r="C2987" s="89">
        <v>3.2</v>
      </c>
      <c r="D2987" s="89">
        <v>16.600000000000001</v>
      </c>
      <c r="E2987" s="96">
        <v>1500</v>
      </c>
      <c r="F2987" s="89">
        <v>4.5999999999999996</v>
      </c>
      <c r="G2987" s="89">
        <v>1014.1</v>
      </c>
      <c r="H2987">
        <v>0.82</v>
      </c>
      <c r="I2987" t="s">
        <v>7</v>
      </c>
      <c r="J2987">
        <v>0.8</v>
      </c>
      <c r="K2987">
        <v>8</v>
      </c>
      <c r="L2987">
        <v>2025</v>
      </c>
      <c r="M2987" t="s">
        <v>359</v>
      </c>
      <c r="N2987" s="89" cm="1">
        <f t="array" ref="N2987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2987" s="89">
        <f>_34_KNMI_Stations[[#This Row],[graaddagen]]*_34_KNMI_Stations[[#This Row],[Gewogen factor]]</f>
        <v>1.119999999999999</v>
      </c>
      <c r="P2987" s="89" cm="1">
        <f t="array" ref="P2987">IF(ISNUMBER(_34_KNMI_Stations[[#This Row],[Etmaal temperatuur °C]]),IF(_34_KNMI_Stations[[#This Row],[Etmaal temperatuur °C]]&gt;stookgrens[],_34_KNMI_Stations[[#This Row],[Etmaal temperatuur °C]]-stookgrens[],0),"")</f>
        <v>0</v>
      </c>
    </row>
    <row r="2988" spans="1:16" x14ac:dyDescent="0.25">
      <c r="A2988">
        <v>260</v>
      </c>
      <c r="B2988" s="110">
        <v>45872</v>
      </c>
      <c r="C2988" s="89">
        <v>3.6</v>
      </c>
      <c r="D2988" s="89">
        <v>18.7</v>
      </c>
      <c r="E2988" s="96">
        <v>1878</v>
      </c>
      <c r="F2988" s="89">
        <v>2.2999999999999998</v>
      </c>
      <c r="G2988" s="89">
        <v>1016.5</v>
      </c>
      <c r="H2988">
        <v>0.74</v>
      </c>
      <c r="I2988" t="s">
        <v>7</v>
      </c>
      <c r="J2988">
        <v>0.8</v>
      </c>
      <c r="K2988">
        <v>8</v>
      </c>
      <c r="L2988">
        <v>2025</v>
      </c>
      <c r="M2988" t="s">
        <v>359</v>
      </c>
      <c r="N2988" s="89" cm="1">
        <f t="array" ref="N2988">IF(ISNUMBER(_34_KNMI_Stations[[#This Row],[Etmaal temperatuur °C]]),IF(_34_KNMI_Stations[[#This Row],[Etmaal temperatuur °C]]&lt;stookgrens[],stookgrens[]-_34_KNMI_Stations[[#This Row],[Etmaal temperatuur °C]],0),"")</f>
        <v>0</v>
      </c>
      <c r="O2988" s="89">
        <f>_34_KNMI_Stations[[#This Row],[graaddagen]]*_34_KNMI_Stations[[#This Row],[Gewogen factor]]</f>
        <v>0</v>
      </c>
      <c r="P2988" s="89" cm="1">
        <f t="array" ref="P2988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2989" spans="1:16" x14ac:dyDescent="0.25">
      <c r="A2989">
        <v>260</v>
      </c>
      <c r="B2989" s="110">
        <v>45873</v>
      </c>
      <c r="C2989" s="89">
        <v>4.2</v>
      </c>
      <c r="D2989" s="89">
        <v>19.8</v>
      </c>
      <c r="E2989" s="96">
        <v>1417</v>
      </c>
      <c r="F2989" s="89">
        <v>3.3</v>
      </c>
      <c r="G2989" s="89">
        <v>1014.9</v>
      </c>
      <c r="H2989">
        <v>0.82</v>
      </c>
      <c r="I2989" t="s">
        <v>7</v>
      </c>
      <c r="J2989">
        <v>0.8</v>
      </c>
      <c r="K2989">
        <v>8</v>
      </c>
      <c r="L2989">
        <v>2025</v>
      </c>
      <c r="M2989" t="s">
        <v>360</v>
      </c>
      <c r="N2989" s="89" cm="1">
        <f t="array" ref="N2989">IF(ISNUMBER(_34_KNMI_Stations[[#This Row],[Etmaal temperatuur °C]]),IF(_34_KNMI_Stations[[#This Row],[Etmaal temperatuur °C]]&lt;stookgrens[],stookgrens[]-_34_KNMI_Stations[[#This Row],[Etmaal temperatuur °C]],0),"")</f>
        <v>0</v>
      </c>
      <c r="O2989" s="89">
        <f>_34_KNMI_Stations[[#This Row],[graaddagen]]*_34_KNMI_Stations[[#This Row],[Gewogen factor]]</f>
        <v>0</v>
      </c>
      <c r="P2989" s="89" cm="1">
        <f t="array" ref="P2989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2990" spans="1:16" x14ac:dyDescent="0.25">
      <c r="A2990">
        <v>260</v>
      </c>
      <c r="B2990" s="110">
        <v>45874</v>
      </c>
      <c r="C2990" s="89">
        <v>3.4</v>
      </c>
      <c r="D2990" s="89">
        <v>16.5</v>
      </c>
      <c r="E2990" s="96">
        <v>2061</v>
      </c>
      <c r="F2990" s="89">
        <v>1.9</v>
      </c>
      <c r="G2990" s="89">
        <v>1019.2</v>
      </c>
      <c r="H2990">
        <v>0.73</v>
      </c>
      <c r="I2990" t="s">
        <v>7</v>
      </c>
      <c r="J2990">
        <v>0.8</v>
      </c>
      <c r="K2990">
        <v>8</v>
      </c>
      <c r="L2990">
        <v>2025</v>
      </c>
      <c r="M2990" t="s">
        <v>360</v>
      </c>
      <c r="N2990" s="89" cm="1">
        <f t="array" ref="N2990">IF(ISNUMBER(_34_KNMI_Stations[[#This Row],[Etmaal temperatuur °C]]),IF(_34_KNMI_Stations[[#This Row],[Etmaal temperatuur °C]]&lt;stookgrens[],stookgrens[]-_34_KNMI_Stations[[#This Row],[Etmaal temperatuur °C]],0),"")</f>
        <v>1.5</v>
      </c>
      <c r="O2990" s="89">
        <f>_34_KNMI_Stations[[#This Row],[graaddagen]]*_34_KNMI_Stations[[#This Row],[Gewogen factor]]</f>
        <v>1.2000000000000002</v>
      </c>
      <c r="P2990" s="89" cm="1">
        <f t="array" ref="P2990">IF(ISNUMBER(_34_KNMI_Stations[[#This Row],[Etmaal temperatuur °C]]),IF(_34_KNMI_Stations[[#This Row],[Etmaal temperatuur °C]]&gt;stookgrens[],_34_KNMI_Stations[[#This Row],[Etmaal temperatuur °C]]-stookgrens[],0),"")</f>
        <v>0</v>
      </c>
    </row>
    <row r="2991" spans="1:16" x14ac:dyDescent="0.25">
      <c r="A2991">
        <v>260</v>
      </c>
      <c r="B2991" s="110">
        <v>45875</v>
      </c>
      <c r="C2991" s="89">
        <v>2.4</v>
      </c>
      <c r="D2991" s="89">
        <v>16.600000000000001</v>
      </c>
      <c r="E2991" s="96">
        <v>2055</v>
      </c>
      <c r="F2991" s="89">
        <v>0</v>
      </c>
      <c r="G2991" s="89">
        <v>1022.9</v>
      </c>
      <c r="H2991">
        <v>0.75</v>
      </c>
      <c r="I2991" t="s">
        <v>7</v>
      </c>
      <c r="J2991">
        <v>0.8</v>
      </c>
      <c r="K2991">
        <v>8</v>
      </c>
      <c r="L2991">
        <v>2025</v>
      </c>
      <c r="M2991" t="s">
        <v>360</v>
      </c>
      <c r="N2991" s="89" cm="1">
        <f t="array" ref="N2991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2991" s="89">
        <f>_34_KNMI_Stations[[#This Row],[graaddagen]]*_34_KNMI_Stations[[#This Row],[Gewogen factor]]</f>
        <v>1.119999999999999</v>
      </c>
      <c r="P2991" s="89" cm="1">
        <f t="array" ref="P2991">IF(ISNUMBER(_34_KNMI_Stations[[#This Row],[Etmaal temperatuur °C]]),IF(_34_KNMI_Stations[[#This Row],[Etmaal temperatuur °C]]&gt;stookgrens[],_34_KNMI_Stations[[#This Row],[Etmaal temperatuur °C]]-stookgrens[],0),"")</f>
        <v>0</v>
      </c>
    </row>
    <row r="2992" spans="1:16" x14ac:dyDescent="0.25">
      <c r="A2992">
        <v>260</v>
      </c>
      <c r="B2992" s="110">
        <v>45876</v>
      </c>
      <c r="C2992" s="89">
        <v>3</v>
      </c>
      <c r="D2992" s="89">
        <v>19.100000000000001</v>
      </c>
      <c r="E2992" s="96">
        <v>1678</v>
      </c>
      <c r="F2992" s="89">
        <v>0.1</v>
      </c>
      <c r="G2992" s="89">
        <v>1016.2</v>
      </c>
      <c r="H2992">
        <v>0.67</v>
      </c>
      <c r="I2992" t="s">
        <v>7</v>
      </c>
      <c r="J2992">
        <v>0.8</v>
      </c>
      <c r="K2992">
        <v>8</v>
      </c>
      <c r="L2992">
        <v>2025</v>
      </c>
      <c r="M2992" t="s">
        <v>360</v>
      </c>
      <c r="N2992" s="89" cm="1">
        <f t="array" ref="N2992">IF(ISNUMBER(_34_KNMI_Stations[[#This Row],[Etmaal temperatuur °C]]),IF(_34_KNMI_Stations[[#This Row],[Etmaal temperatuur °C]]&lt;stookgrens[],stookgrens[]-_34_KNMI_Stations[[#This Row],[Etmaal temperatuur °C]],0),"")</f>
        <v>0</v>
      </c>
      <c r="O2992" s="89">
        <f>_34_KNMI_Stations[[#This Row],[graaddagen]]*_34_KNMI_Stations[[#This Row],[Gewogen factor]]</f>
        <v>0</v>
      </c>
      <c r="P2992" s="89" cm="1">
        <f t="array" ref="P2992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2993" spans="1:16" x14ac:dyDescent="0.25">
      <c r="A2993">
        <v>260</v>
      </c>
      <c r="B2993" s="110">
        <v>45877</v>
      </c>
      <c r="C2993" s="89">
        <v>2.5</v>
      </c>
      <c r="D2993" s="89">
        <v>19.5</v>
      </c>
      <c r="E2993" s="96">
        <v>1814</v>
      </c>
      <c r="F2993" s="89">
        <v>0</v>
      </c>
      <c r="G2993" s="89">
        <v>1018</v>
      </c>
      <c r="H2993">
        <v>0.74</v>
      </c>
      <c r="I2993" t="s">
        <v>7</v>
      </c>
      <c r="J2993">
        <v>0.8</v>
      </c>
      <c r="K2993">
        <v>8</v>
      </c>
      <c r="L2993">
        <v>2025</v>
      </c>
      <c r="M2993" t="s">
        <v>360</v>
      </c>
      <c r="N2993" s="89" cm="1">
        <f t="array" ref="N2993">IF(ISNUMBER(_34_KNMI_Stations[[#This Row],[Etmaal temperatuur °C]]),IF(_34_KNMI_Stations[[#This Row],[Etmaal temperatuur °C]]&lt;stookgrens[],stookgrens[]-_34_KNMI_Stations[[#This Row],[Etmaal temperatuur °C]],0),"")</f>
        <v>0</v>
      </c>
      <c r="O2993" s="89">
        <f>_34_KNMI_Stations[[#This Row],[graaddagen]]*_34_KNMI_Stations[[#This Row],[Gewogen factor]]</f>
        <v>0</v>
      </c>
      <c r="P2993" s="89" cm="1">
        <f t="array" ref="P2993">IF(ISNUMBER(_34_KNMI_Stations[[#This Row],[Etmaal temperatuur °C]]),IF(_34_KNMI_Stations[[#This Row],[Etmaal temperatuur °C]]&gt;stookgrens[],_34_KNMI_Stations[[#This Row],[Etmaal temperatuur °C]]-stookgrens[],0),"")</f>
        <v>1.5</v>
      </c>
    </row>
    <row r="2994" spans="1:16" x14ac:dyDescent="0.25">
      <c r="A2994">
        <v>260</v>
      </c>
      <c r="B2994" s="110">
        <v>45878</v>
      </c>
      <c r="C2994" s="89">
        <v>2</v>
      </c>
      <c r="D2994" s="89">
        <v>16.899999999999999</v>
      </c>
      <c r="E2994" s="96">
        <v>2405</v>
      </c>
      <c r="F2994" s="89">
        <v>0</v>
      </c>
      <c r="G2994" s="89">
        <v>1020.9</v>
      </c>
      <c r="H2994">
        <v>0.78</v>
      </c>
      <c r="I2994" t="s">
        <v>7</v>
      </c>
      <c r="J2994">
        <v>0.8</v>
      </c>
      <c r="K2994">
        <v>8</v>
      </c>
      <c r="L2994">
        <v>2025</v>
      </c>
      <c r="M2994" t="s">
        <v>360</v>
      </c>
      <c r="N2994" s="89" cm="1">
        <f t="array" ref="N2994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2994" s="89">
        <f>_34_KNMI_Stations[[#This Row],[graaddagen]]*_34_KNMI_Stations[[#This Row],[Gewogen factor]]</f>
        <v>0.88000000000000123</v>
      </c>
      <c r="P2994" s="89" cm="1">
        <f t="array" ref="P2994">IF(ISNUMBER(_34_KNMI_Stations[[#This Row],[Etmaal temperatuur °C]]),IF(_34_KNMI_Stations[[#This Row],[Etmaal temperatuur °C]]&gt;stookgrens[],_34_KNMI_Stations[[#This Row],[Etmaal temperatuur °C]]-stookgrens[],0),"")</f>
        <v>0</v>
      </c>
    </row>
    <row r="2995" spans="1:16" x14ac:dyDescent="0.25">
      <c r="A2995">
        <v>260</v>
      </c>
      <c r="B2995" s="110">
        <v>45879</v>
      </c>
      <c r="C2995" s="89">
        <v>1.9</v>
      </c>
      <c r="D2995" s="89">
        <v>17.7</v>
      </c>
      <c r="E2995" s="96">
        <v>2338</v>
      </c>
      <c r="F2995" s="89">
        <v>0</v>
      </c>
      <c r="G2995" s="89">
        <v>1027.2</v>
      </c>
      <c r="H2995">
        <v>0.73</v>
      </c>
      <c r="I2995" t="s">
        <v>7</v>
      </c>
      <c r="J2995">
        <v>0.8</v>
      </c>
      <c r="K2995">
        <v>8</v>
      </c>
      <c r="L2995">
        <v>2025</v>
      </c>
      <c r="M2995" t="s">
        <v>360</v>
      </c>
      <c r="N2995" s="89" cm="1">
        <f t="array" ref="N2995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2995" s="89">
        <f>_34_KNMI_Stations[[#This Row],[graaddagen]]*_34_KNMI_Stations[[#This Row],[Gewogen factor]]</f>
        <v>0.24000000000000057</v>
      </c>
      <c r="P2995" s="89" cm="1">
        <f t="array" ref="P2995">IF(ISNUMBER(_34_KNMI_Stations[[#This Row],[Etmaal temperatuur °C]]),IF(_34_KNMI_Stations[[#This Row],[Etmaal temperatuur °C]]&gt;stookgrens[],_34_KNMI_Stations[[#This Row],[Etmaal temperatuur °C]]-stookgrens[],0),"")</f>
        <v>0</v>
      </c>
    </row>
    <row r="2996" spans="1:16" x14ac:dyDescent="0.25">
      <c r="A2996">
        <v>260</v>
      </c>
      <c r="B2996" s="110">
        <v>45880</v>
      </c>
      <c r="C2996" s="89">
        <v>1.9</v>
      </c>
      <c r="D2996" s="89">
        <v>20.3</v>
      </c>
      <c r="E2996" s="96">
        <v>2484</v>
      </c>
      <c r="F2996" s="89">
        <v>0</v>
      </c>
      <c r="G2996" s="89">
        <v>1023.2</v>
      </c>
      <c r="H2996">
        <v>0.67</v>
      </c>
      <c r="I2996" t="s">
        <v>7</v>
      </c>
      <c r="J2996">
        <v>0.8</v>
      </c>
      <c r="K2996">
        <v>8</v>
      </c>
      <c r="L2996">
        <v>2025</v>
      </c>
      <c r="M2996" t="s">
        <v>361</v>
      </c>
      <c r="N2996" s="89" cm="1">
        <f t="array" ref="N2996">IF(ISNUMBER(_34_KNMI_Stations[[#This Row],[Etmaal temperatuur °C]]),IF(_34_KNMI_Stations[[#This Row],[Etmaal temperatuur °C]]&lt;stookgrens[],stookgrens[]-_34_KNMI_Stations[[#This Row],[Etmaal temperatuur °C]],0),"")</f>
        <v>0</v>
      </c>
      <c r="O2996" s="89">
        <f>_34_KNMI_Stations[[#This Row],[graaddagen]]*_34_KNMI_Stations[[#This Row],[Gewogen factor]]</f>
        <v>0</v>
      </c>
      <c r="P2996" s="89" cm="1">
        <f t="array" ref="P2996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2997" spans="1:16" x14ac:dyDescent="0.25">
      <c r="A2997">
        <v>260</v>
      </c>
      <c r="B2997" s="110">
        <v>45881</v>
      </c>
      <c r="C2997" s="89">
        <v>2.4</v>
      </c>
      <c r="D2997" s="89">
        <v>23</v>
      </c>
      <c r="E2997" s="96">
        <v>2028</v>
      </c>
      <c r="F2997" s="89">
        <v>-0.1</v>
      </c>
      <c r="G2997" s="89">
        <v>1015.5</v>
      </c>
      <c r="H2997">
        <v>0.63</v>
      </c>
      <c r="I2997" t="s">
        <v>7</v>
      </c>
      <c r="J2997">
        <v>0.8</v>
      </c>
      <c r="K2997">
        <v>8</v>
      </c>
      <c r="L2997">
        <v>2025</v>
      </c>
      <c r="M2997" t="s">
        <v>361</v>
      </c>
      <c r="N2997" s="89" cm="1">
        <f t="array" ref="N2997">IF(ISNUMBER(_34_KNMI_Stations[[#This Row],[Etmaal temperatuur °C]]),IF(_34_KNMI_Stations[[#This Row],[Etmaal temperatuur °C]]&lt;stookgrens[],stookgrens[]-_34_KNMI_Stations[[#This Row],[Etmaal temperatuur °C]],0),"")</f>
        <v>0</v>
      </c>
      <c r="O2997" s="89">
        <f>_34_KNMI_Stations[[#This Row],[graaddagen]]*_34_KNMI_Stations[[#This Row],[Gewogen factor]]</f>
        <v>0</v>
      </c>
      <c r="P2997" s="89" cm="1">
        <f t="array" ref="P2997">IF(ISNUMBER(_34_KNMI_Stations[[#This Row],[Etmaal temperatuur °C]]),IF(_34_KNMI_Stations[[#This Row],[Etmaal temperatuur °C]]&gt;stookgrens[],_34_KNMI_Stations[[#This Row],[Etmaal temperatuur °C]]-stookgrens[],0),"")</f>
        <v>5</v>
      </c>
    </row>
    <row r="2998" spans="1:16" x14ac:dyDescent="0.25">
      <c r="A2998">
        <v>260</v>
      </c>
      <c r="B2998" s="110">
        <v>45882</v>
      </c>
      <c r="C2998" s="89">
        <v>1.3</v>
      </c>
      <c r="D2998" s="89">
        <v>23.4</v>
      </c>
      <c r="E2998" s="96">
        <v>2123</v>
      </c>
      <c r="F2998" s="89">
        <v>0</v>
      </c>
      <c r="G2998" s="89">
        <v>1015.1</v>
      </c>
      <c r="H2998">
        <v>0.75</v>
      </c>
      <c r="I2998" t="s">
        <v>7</v>
      </c>
      <c r="J2998">
        <v>0.8</v>
      </c>
      <c r="K2998">
        <v>8</v>
      </c>
      <c r="L2998">
        <v>2025</v>
      </c>
      <c r="M2998" t="s">
        <v>361</v>
      </c>
      <c r="N2998" s="89" cm="1">
        <f t="array" ref="N2998">IF(ISNUMBER(_34_KNMI_Stations[[#This Row],[Etmaal temperatuur °C]]),IF(_34_KNMI_Stations[[#This Row],[Etmaal temperatuur °C]]&lt;stookgrens[],stookgrens[]-_34_KNMI_Stations[[#This Row],[Etmaal temperatuur °C]],0),"")</f>
        <v>0</v>
      </c>
      <c r="O2998" s="89">
        <f>_34_KNMI_Stations[[#This Row],[graaddagen]]*_34_KNMI_Stations[[#This Row],[Gewogen factor]]</f>
        <v>0</v>
      </c>
      <c r="P2998" s="89" cm="1">
        <f t="array" ref="P2998">IF(ISNUMBER(_34_KNMI_Stations[[#This Row],[Etmaal temperatuur °C]]),IF(_34_KNMI_Stations[[#This Row],[Etmaal temperatuur °C]]&gt;stookgrens[],_34_KNMI_Stations[[#This Row],[Etmaal temperatuur °C]]-stookgrens[],0),"")</f>
        <v>5.3999999999999986</v>
      </c>
    </row>
    <row r="2999" spans="1:16" x14ac:dyDescent="0.25">
      <c r="A2999">
        <v>260</v>
      </c>
      <c r="B2999" s="110">
        <v>45883</v>
      </c>
      <c r="C2999" s="89">
        <v>2.5</v>
      </c>
      <c r="D2999" s="89">
        <v>23.3</v>
      </c>
      <c r="E2999" s="96">
        <v>2155</v>
      </c>
      <c r="F2999" s="89">
        <v>-0.1</v>
      </c>
      <c r="G2999" s="89">
        <v>1018.5</v>
      </c>
      <c r="H2999">
        <v>0.76</v>
      </c>
      <c r="I2999" t="s">
        <v>7</v>
      </c>
      <c r="J2999">
        <v>0.8</v>
      </c>
      <c r="K2999">
        <v>8</v>
      </c>
      <c r="L2999">
        <v>2025</v>
      </c>
      <c r="M2999" t="s">
        <v>361</v>
      </c>
      <c r="N2999" s="89" cm="1">
        <f t="array" ref="N2999">IF(ISNUMBER(_34_KNMI_Stations[[#This Row],[Etmaal temperatuur °C]]),IF(_34_KNMI_Stations[[#This Row],[Etmaal temperatuur °C]]&lt;stookgrens[],stookgrens[]-_34_KNMI_Stations[[#This Row],[Etmaal temperatuur °C]],0),"")</f>
        <v>0</v>
      </c>
      <c r="O2999" s="89">
        <f>_34_KNMI_Stations[[#This Row],[graaddagen]]*_34_KNMI_Stations[[#This Row],[Gewogen factor]]</f>
        <v>0</v>
      </c>
      <c r="P2999" s="89" cm="1">
        <f t="array" ref="P2999">IF(ISNUMBER(_34_KNMI_Stations[[#This Row],[Etmaal temperatuur °C]]),IF(_34_KNMI_Stations[[#This Row],[Etmaal temperatuur °C]]&gt;stookgrens[],_34_KNMI_Stations[[#This Row],[Etmaal temperatuur °C]]-stookgrens[],0),"")</f>
        <v>5.3000000000000007</v>
      </c>
    </row>
    <row r="3000" spans="1:16" x14ac:dyDescent="0.25">
      <c r="A3000">
        <v>260</v>
      </c>
      <c r="B3000" s="110">
        <v>45884</v>
      </c>
      <c r="C3000" s="89">
        <v>2.5</v>
      </c>
      <c r="D3000" s="89">
        <v>21.2</v>
      </c>
      <c r="E3000" s="96">
        <v>2159</v>
      </c>
      <c r="F3000" s="89">
        <v>0</v>
      </c>
      <c r="G3000" s="89">
        <v>1023.5</v>
      </c>
      <c r="H3000">
        <v>0.75</v>
      </c>
      <c r="I3000" t="s">
        <v>7</v>
      </c>
      <c r="J3000">
        <v>0.8</v>
      </c>
      <c r="K3000">
        <v>8</v>
      </c>
      <c r="L3000">
        <v>2025</v>
      </c>
      <c r="M3000" t="s">
        <v>361</v>
      </c>
      <c r="N3000" s="89" cm="1">
        <f t="array" ref="N3000">IF(ISNUMBER(_34_KNMI_Stations[[#This Row],[Etmaal temperatuur °C]]),IF(_34_KNMI_Stations[[#This Row],[Etmaal temperatuur °C]]&lt;stookgrens[],stookgrens[]-_34_KNMI_Stations[[#This Row],[Etmaal temperatuur °C]],0),"")</f>
        <v>0</v>
      </c>
      <c r="O3000" s="89">
        <f>_34_KNMI_Stations[[#This Row],[graaddagen]]*_34_KNMI_Stations[[#This Row],[Gewogen factor]]</f>
        <v>0</v>
      </c>
      <c r="P3000" s="89" cm="1">
        <f t="array" ref="P3000">IF(ISNUMBER(_34_KNMI_Stations[[#This Row],[Etmaal temperatuur °C]]),IF(_34_KNMI_Stations[[#This Row],[Etmaal temperatuur °C]]&gt;stookgrens[],_34_KNMI_Stations[[#This Row],[Etmaal temperatuur °C]]-stookgrens[],0),"")</f>
        <v>3.1999999999999993</v>
      </c>
    </row>
    <row r="3001" spans="1:16" x14ac:dyDescent="0.25">
      <c r="A3001">
        <v>260</v>
      </c>
      <c r="B3001" s="110">
        <v>45885</v>
      </c>
      <c r="C3001" s="89">
        <v>2.9</v>
      </c>
      <c r="D3001" s="89">
        <v>17.5</v>
      </c>
      <c r="E3001" s="96">
        <v>1006</v>
      </c>
      <c r="F3001" s="89">
        <v>0</v>
      </c>
      <c r="G3001" s="89">
        <v>1025.5</v>
      </c>
      <c r="H3001">
        <v>0.77</v>
      </c>
      <c r="I3001" t="s">
        <v>7</v>
      </c>
      <c r="J3001">
        <v>0.8</v>
      </c>
      <c r="K3001">
        <v>8</v>
      </c>
      <c r="L3001">
        <v>2025</v>
      </c>
      <c r="M3001" t="s">
        <v>361</v>
      </c>
      <c r="N3001" s="89" cm="1">
        <f t="array" ref="N3001">IF(ISNUMBER(_34_KNMI_Stations[[#This Row],[Etmaal temperatuur °C]]),IF(_34_KNMI_Stations[[#This Row],[Etmaal temperatuur °C]]&lt;stookgrens[],stookgrens[]-_34_KNMI_Stations[[#This Row],[Etmaal temperatuur °C]],0),"")</f>
        <v>0.5</v>
      </c>
      <c r="O3001" s="89">
        <f>_34_KNMI_Stations[[#This Row],[graaddagen]]*_34_KNMI_Stations[[#This Row],[Gewogen factor]]</f>
        <v>0.4</v>
      </c>
      <c r="P3001" s="89" cm="1">
        <f t="array" ref="P3001">IF(ISNUMBER(_34_KNMI_Stations[[#This Row],[Etmaal temperatuur °C]]),IF(_34_KNMI_Stations[[#This Row],[Etmaal temperatuur °C]]&gt;stookgrens[],_34_KNMI_Stations[[#This Row],[Etmaal temperatuur °C]]-stookgrens[],0),"")</f>
        <v>0</v>
      </c>
    </row>
    <row r="3002" spans="1:16" x14ac:dyDescent="0.25">
      <c r="A3002">
        <v>260</v>
      </c>
      <c r="B3002" s="110">
        <v>45886</v>
      </c>
      <c r="C3002" s="89">
        <v>2</v>
      </c>
      <c r="D3002" s="89">
        <v>15.7</v>
      </c>
      <c r="E3002" s="96">
        <v>830</v>
      </c>
      <c r="F3002" s="89">
        <v>0</v>
      </c>
      <c r="G3002" s="89">
        <v>1023.1</v>
      </c>
      <c r="H3002">
        <v>0.86</v>
      </c>
      <c r="I3002" t="s">
        <v>7</v>
      </c>
      <c r="J3002">
        <v>0.8</v>
      </c>
      <c r="K3002">
        <v>8</v>
      </c>
      <c r="L3002">
        <v>2025</v>
      </c>
      <c r="M3002" t="s">
        <v>361</v>
      </c>
      <c r="N3002" s="89" cm="1">
        <f t="array" ref="N3002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3002" s="89">
        <f>_34_KNMI_Stations[[#This Row],[graaddagen]]*_34_KNMI_Stations[[#This Row],[Gewogen factor]]</f>
        <v>1.8400000000000007</v>
      </c>
      <c r="P3002" s="89" cm="1">
        <f t="array" ref="P3002">IF(ISNUMBER(_34_KNMI_Stations[[#This Row],[Etmaal temperatuur °C]]),IF(_34_KNMI_Stations[[#This Row],[Etmaal temperatuur °C]]&gt;stookgrens[],_34_KNMI_Stations[[#This Row],[Etmaal temperatuur °C]]-stookgrens[],0),"")</f>
        <v>0</v>
      </c>
    </row>
    <row r="3003" spans="1:16" x14ac:dyDescent="0.25">
      <c r="A3003">
        <v>260</v>
      </c>
      <c r="B3003" s="110">
        <v>45887</v>
      </c>
      <c r="C3003" s="89">
        <v>2.2999999999999998</v>
      </c>
      <c r="D3003" s="89">
        <v>19.3</v>
      </c>
      <c r="E3003" s="96">
        <v>1465</v>
      </c>
      <c r="F3003" s="89">
        <v>0</v>
      </c>
      <c r="G3003" s="89">
        <v>1020.3</v>
      </c>
      <c r="H3003">
        <v>0.75</v>
      </c>
      <c r="I3003" t="s">
        <v>7</v>
      </c>
      <c r="J3003">
        <v>0.8</v>
      </c>
      <c r="K3003">
        <v>8</v>
      </c>
      <c r="L3003">
        <v>2025</v>
      </c>
      <c r="M3003" t="s">
        <v>362</v>
      </c>
      <c r="N3003" s="89" cm="1">
        <f t="array" ref="N3003">IF(ISNUMBER(_34_KNMI_Stations[[#This Row],[Etmaal temperatuur °C]]),IF(_34_KNMI_Stations[[#This Row],[Etmaal temperatuur °C]]&lt;stookgrens[],stookgrens[]-_34_KNMI_Stations[[#This Row],[Etmaal temperatuur °C]],0),"")</f>
        <v>0</v>
      </c>
      <c r="O3003" s="89">
        <f>_34_KNMI_Stations[[#This Row],[graaddagen]]*_34_KNMI_Stations[[#This Row],[Gewogen factor]]</f>
        <v>0</v>
      </c>
      <c r="P3003" s="89" cm="1">
        <f t="array" ref="P3003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3004" spans="1:16" x14ac:dyDescent="0.25">
      <c r="A3004">
        <v>260</v>
      </c>
      <c r="B3004" s="110">
        <v>45888</v>
      </c>
      <c r="C3004" s="89">
        <v>3.3</v>
      </c>
      <c r="D3004" s="89">
        <v>19.399999999999999</v>
      </c>
      <c r="E3004" s="96">
        <v>2277</v>
      </c>
      <c r="F3004" s="89">
        <v>0</v>
      </c>
      <c r="G3004" s="89">
        <v>1015.2</v>
      </c>
      <c r="H3004">
        <v>0.71</v>
      </c>
      <c r="I3004" t="s">
        <v>7</v>
      </c>
      <c r="J3004">
        <v>0.8</v>
      </c>
      <c r="K3004">
        <v>8</v>
      </c>
      <c r="L3004">
        <v>2025</v>
      </c>
      <c r="M3004" t="s">
        <v>362</v>
      </c>
      <c r="N3004" s="89" cm="1">
        <f t="array" ref="N3004">IF(ISNUMBER(_34_KNMI_Stations[[#This Row],[Etmaal temperatuur °C]]),IF(_34_KNMI_Stations[[#This Row],[Etmaal temperatuur °C]]&lt;stookgrens[],stookgrens[]-_34_KNMI_Stations[[#This Row],[Etmaal temperatuur °C]],0),"")</f>
        <v>0</v>
      </c>
      <c r="O3004" s="89">
        <f>_34_KNMI_Stations[[#This Row],[graaddagen]]*_34_KNMI_Stations[[#This Row],[Gewogen factor]]</f>
        <v>0</v>
      </c>
      <c r="P3004" s="89" cm="1">
        <f t="array" ref="P3004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3005" spans="1:16" x14ac:dyDescent="0.25">
      <c r="A3005">
        <v>260</v>
      </c>
      <c r="B3005" s="110">
        <v>45889</v>
      </c>
      <c r="C3005" s="89">
        <v>3.1</v>
      </c>
      <c r="D3005" s="89">
        <v>18.600000000000001</v>
      </c>
      <c r="E3005" s="96">
        <v>1913</v>
      </c>
      <c r="F3005" s="89">
        <v>0</v>
      </c>
      <c r="G3005" s="89">
        <v>1013.3</v>
      </c>
      <c r="H3005">
        <v>0.65</v>
      </c>
      <c r="I3005" t="s">
        <v>7</v>
      </c>
      <c r="J3005">
        <v>0.8</v>
      </c>
      <c r="K3005">
        <v>8</v>
      </c>
      <c r="L3005">
        <v>2025</v>
      </c>
      <c r="M3005" t="s">
        <v>362</v>
      </c>
      <c r="N3005" s="89" cm="1">
        <f t="array" ref="N3005">IF(ISNUMBER(_34_KNMI_Stations[[#This Row],[Etmaal temperatuur °C]]),IF(_34_KNMI_Stations[[#This Row],[Etmaal temperatuur °C]]&lt;stookgrens[],stookgrens[]-_34_KNMI_Stations[[#This Row],[Etmaal temperatuur °C]],0),"")</f>
        <v>0</v>
      </c>
      <c r="O3005" s="89">
        <f>_34_KNMI_Stations[[#This Row],[graaddagen]]*_34_KNMI_Stations[[#This Row],[Gewogen factor]]</f>
        <v>0</v>
      </c>
      <c r="P3005" s="89" cm="1">
        <f t="array" ref="P3005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3006" spans="1:16" x14ac:dyDescent="0.25">
      <c r="A3006">
        <v>260</v>
      </c>
      <c r="B3006" s="110">
        <v>45890</v>
      </c>
      <c r="C3006" s="89">
        <v>3.5</v>
      </c>
      <c r="D3006" s="89">
        <v>16.399999999999999</v>
      </c>
      <c r="E3006" s="96">
        <v>1864</v>
      </c>
      <c r="F3006" s="89">
        <v>0</v>
      </c>
      <c r="G3006" s="89">
        <v>1014.9</v>
      </c>
      <c r="H3006">
        <v>0.7</v>
      </c>
      <c r="I3006" t="s">
        <v>7</v>
      </c>
      <c r="J3006">
        <v>0.8</v>
      </c>
      <c r="K3006">
        <v>8</v>
      </c>
      <c r="L3006">
        <v>2025</v>
      </c>
      <c r="M3006" t="s">
        <v>362</v>
      </c>
      <c r="N3006" s="89" cm="1">
        <f t="array" ref="N3006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3006" s="89">
        <f>_34_KNMI_Stations[[#This Row],[graaddagen]]*_34_KNMI_Stations[[#This Row],[Gewogen factor]]</f>
        <v>1.2800000000000011</v>
      </c>
      <c r="P3006" s="89" cm="1">
        <f t="array" ref="P3006">IF(ISNUMBER(_34_KNMI_Stations[[#This Row],[Etmaal temperatuur °C]]),IF(_34_KNMI_Stations[[#This Row],[Etmaal temperatuur °C]]&gt;stookgrens[],_34_KNMI_Stations[[#This Row],[Etmaal temperatuur °C]]-stookgrens[],0),"")</f>
        <v>0</v>
      </c>
    </row>
    <row r="3007" spans="1:16" x14ac:dyDescent="0.25">
      <c r="A3007">
        <v>260</v>
      </c>
      <c r="B3007" s="110">
        <v>45891</v>
      </c>
      <c r="C3007" s="89">
        <v>2.1</v>
      </c>
      <c r="D3007" s="89">
        <v>15.4</v>
      </c>
      <c r="E3007" s="96">
        <v>834</v>
      </c>
      <c r="F3007" s="89">
        <v>2.9</v>
      </c>
      <c r="G3007" s="89">
        <v>1019.3</v>
      </c>
      <c r="H3007">
        <v>0.72</v>
      </c>
      <c r="I3007" t="s">
        <v>7</v>
      </c>
      <c r="J3007">
        <v>0.8</v>
      </c>
      <c r="K3007">
        <v>8</v>
      </c>
      <c r="L3007">
        <v>2025</v>
      </c>
      <c r="M3007" t="s">
        <v>362</v>
      </c>
      <c r="N3007" s="89" cm="1">
        <f t="array" ref="N3007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3007" s="89">
        <f>_34_KNMI_Stations[[#This Row],[graaddagen]]*_34_KNMI_Stations[[#This Row],[Gewogen factor]]</f>
        <v>2.0799999999999996</v>
      </c>
      <c r="P3007" s="89" cm="1">
        <f t="array" ref="P3007">IF(ISNUMBER(_34_KNMI_Stations[[#This Row],[Etmaal temperatuur °C]]),IF(_34_KNMI_Stations[[#This Row],[Etmaal temperatuur °C]]&gt;stookgrens[],_34_KNMI_Stations[[#This Row],[Etmaal temperatuur °C]]-stookgrens[],0),"")</f>
        <v>0</v>
      </c>
    </row>
    <row r="3008" spans="1:16" x14ac:dyDescent="0.25">
      <c r="A3008">
        <v>260</v>
      </c>
      <c r="B3008" s="110">
        <v>45892</v>
      </c>
      <c r="C3008" s="89">
        <v>2</v>
      </c>
      <c r="D3008" s="89">
        <v>14.6</v>
      </c>
      <c r="E3008" s="96">
        <v>1651</v>
      </c>
      <c r="F3008" s="89">
        <v>2</v>
      </c>
      <c r="G3008" s="89">
        <v>1020</v>
      </c>
      <c r="H3008">
        <v>0.77</v>
      </c>
      <c r="I3008" t="s">
        <v>7</v>
      </c>
      <c r="J3008">
        <v>0.8</v>
      </c>
      <c r="K3008">
        <v>8</v>
      </c>
      <c r="L3008">
        <v>2025</v>
      </c>
      <c r="M3008" t="s">
        <v>362</v>
      </c>
      <c r="N3008" s="89" cm="1">
        <f t="array" ref="N3008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3008" s="89">
        <f>_34_KNMI_Stations[[#This Row],[graaddagen]]*_34_KNMI_Stations[[#This Row],[Gewogen factor]]</f>
        <v>2.7200000000000006</v>
      </c>
      <c r="P3008" s="89" cm="1">
        <f t="array" ref="P3008">IF(ISNUMBER(_34_KNMI_Stations[[#This Row],[Etmaal temperatuur °C]]),IF(_34_KNMI_Stations[[#This Row],[Etmaal temperatuur °C]]&gt;stookgrens[],_34_KNMI_Stations[[#This Row],[Etmaal temperatuur °C]]-stookgrens[],0),"")</f>
        <v>0</v>
      </c>
    </row>
    <row r="3009" spans="1:16" x14ac:dyDescent="0.25">
      <c r="A3009">
        <v>260</v>
      </c>
      <c r="B3009" s="110">
        <v>45893</v>
      </c>
      <c r="C3009" s="89">
        <v>1.4</v>
      </c>
      <c r="D3009" s="89">
        <v>13.6</v>
      </c>
      <c r="E3009" s="96">
        <v>2260</v>
      </c>
      <c r="F3009" s="89">
        <v>0</v>
      </c>
      <c r="G3009" s="89">
        <v>1021.3</v>
      </c>
      <c r="H3009">
        <v>0.75</v>
      </c>
      <c r="I3009" t="s">
        <v>7</v>
      </c>
      <c r="J3009">
        <v>0.8</v>
      </c>
      <c r="K3009">
        <v>8</v>
      </c>
      <c r="L3009">
        <v>2025</v>
      </c>
      <c r="M3009" t="s">
        <v>362</v>
      </c>
      <c r="N3009" s="89" cm="1">
        <f t="array" ref="N3009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3009" s="89">
        <f>_34_KNMI_Stations[[#This Row],[graaddagen]]*_34_KNMI_Stations[[#This Row],[Gewogen factor]]</f>
        <v>3.5200000000000005</v>
      </c>
      <c r="P3009" s="89" cm="1">
        <f t="array" ref="P3009">IF(ISNUMBER(_34_KNMI_Stations[[#This Row],[Etmaal temperatuur °C]]),IF(_34_KNMI_Stations[[#This Row],[Etmaal temperatuur °C]]&gt;stookgrens[],_34_KNMI_Stations[[#This Row],[Etmaal temperatuur °C]]-stookgrens[],0),"")</f>
        <v>0</v>
      </c>
    </row>
    <row r="3010" spans="1:16" x14ac:dyDescent="0.25">
      <c r="A3010">
        <v>260</v>
      </c>
      <c r="B3010" s="110">
        <v>45894</v>
      </c>
      <c r="C3010" s="89">
        <v>1.5</v>
      </c>
      <c r="D3010" s="89">
        <v>15.4</v>
      </c>
      <c r="E3010" s="96">
        <v>2154</v>
      </c>
      <c r="F3010" s="89">
        <v>0</v>
      </c>
      <c r="G3010" s="89">
        <v>1018.1</v>
      </c>
      <c r="H3010">
        <v>0.72</v>
      </c>
      <c r="I3010" t="s">
        <v>7</v>
      </c>
      <c r="J3010">
        <v>0.8</v>
      </c>
      <c r="K3010">
        <v>8</v>
      </c>
      <c r="L3010">
        <v>2025</v>
      </c>
      <c r="M3010" t="s">
        <v>363</v>
      </c>
      <c r="N3010" s="89" cm="1">
        <f t="array" ref="N3010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3010" s="89">
        <f>_34_KNMI_Stations[[#This Row],[graaddagen]]*_34_KNMI_Stations[[#This Row],[Gewogen factor]]</f>
        <v>2.0799999999999996</v>
      </c>
      <c r="P3010" s="89" cm="1">
        <f t="array" ref="P3010">IF(ISNUMBER(_34_KNMI_Stations[[#This Row],[Etmaal temperatuur °C]]),IF(_34_KNMI_Stations[[#This Row],[Etmaal temperatuur °C]]&gt;stookgrens[],_34_KNMI_Stations[[#This Row],[Etmaal temperatuur °C]]-stookgrens[],0),"")</f>
        <v>0</v>
      </c>
    </row>
    <row r="3011" spans="1:16" x14ac:dyDescent="0.25">
      <c r="A3011">
        <v>260</v>
      </c>
      <c r="B3011" s="110">
        <v>45895</v>
      </c>
      <c r="C3011" s="89">
        <v>2.7</v>
      </c>
      <c r="D3011" s="89">
        <v>19.2</v>
      </c>
      <c r="E3011" s="96">
        <v>1565</v>
      </c>
      <c r="F3011" s="89">
        <v>0</v>
      </c>
      <c r="G3011" s="89">
        <v>1009.5</v>
      </c>
      <c r="H3011">
        <v>0.66</v>
      </c>
      <c r="I3011" t="s">
        <v>7</v>
      </c>
      <c r="J3011">
        <v>0.8</v>
      </c>
      <c r="K3011">
        <v>8</v>
      </c>
      <c r="L3011">
        <v>2025</v>
      </c>
      <c r="M3011" t="s">
        <v>363</v>
      </c>
      <c r="N3011" s="89" cm="1">
        <f t="array" ref="N3011">IF(ISNUMBER(_34_KNMI_Stations[[#This Row],[Etmaal temperatuur °C]]),IF(_34_KNMI_Stations[[#This Row],[Etmaal temperatuur °C]]&lt;stookgrens[],stookgrens[]-_34_KNMI_Stations[[#This Row],[Etmaal temperatuur °C]],0),"")</f>
        <v>0</v>
      </c>
      <c r="O3011" s="89">
        <f>_34_KNMI_Stations[[#This Row],[graaddagen]]*_34_KNMI_Stations[[#This Row],[Gewogen factor]]</f>
        <v>0</v>
      </c>
      <c r="P3011" s="89" cm="1">
        <f t="array" ref="P3011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3012" spans="1:16" x14ac:dyDescent="0.25">
      <c r="A3012">
        <v>260</v>
      </c>
      <c r="B3012" s="110">
        <v>45896</v>
      </c>
      <c r="C3012" s="89">
        <v>2.4</v>
      </c>
      <c r="D3012" s="89">
        <v>19.2</v>
      </c>
      <c r="E3012" s="96">
        <v>1802</v>
      </c>
      <c r="F3012" s="89">
        <v>0</v>
      </c>
      <c r="G3012" s="89">
        <v>1007.4</v>
      </c>
      <c r="H3012">
        <v>0.73</v>
      </c>
      <c r="I3012" t="s">
        <v>7</v>
      </c>
      <c r="J3012">
        <v>0.8</v>
      </c>
      <c r="K3012">
        <v>8</v>
      </c>
      <c r="L3012">
        <v>2025</v>
      </c>
      <c r="M3012" t="s">
        <v>363</v>
      </c>
      <c r="N3012" s="89" cm="1">
        <f t="array" ref="N3012">IF(ISNUMBER(_34_KNMI_Stations[[#This Row],[Etmaal temperatuur °C]]),IF(_34_KNMI_Stations[[#This Row],[Etmaal temperatuur °C]]&lt;stookgrens[],stookgrens[]-_34_KNMI_Stations[[#This Row],[Etmaal temperatuur °C]],0),"")</f>
        <v>0</v>
      </c>
      <c r="O3012" s="89">
        <f>_34_KNMI_Stations[[#This Row],[graaddagen]]*_34_KNMI_Stations[[#This Row],[Gewogen factor]]</f>
        <v>0</v>
      </c>
      <c r="P3012" s="89" cm="1">
        <f t="array" ref="P3012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3013" spans="1:16" x14ac:dyDescent="0.25">
      <c r="A3013">
        <v>260</v>
      </c>
      <c r="B3013" s="110">
        <v>45897</v>
      </c>
      <c r="C3013" s="89">
        <v>2.2999999999999998</v>
      </c>
      <c r="D3013" s="89">
        <v>17.2</v>
      </c>
      <c r="E3013" s="96">
        <v>1288</v>
      </c>
      <c r="F3013" s="89">
        <v>3.4</v>
      </c>
      <c r="G3013" s="89">
        <v>1003.4</v>
      </c>
      <c r="H3013">
        <v>0.8</v>
      </c>
      <c r="I3013" t="s">
        <v>7</v>
      </c>
      <c r="J3013">
        <v>0.8</v>
      </c>
      <c r="K3013">
        <v>8</v>
      </c>
      <c r="L3013">
        <v>2025</v>
      </c>
      <c r="M3013" t="s">
        <v>363</v>
      </c>
      <c r="N3013" s="89" cm="1">
        <f t="array" ref="N3013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3013" s="89">
        <f>_34_KNMI_Stations[[#This Row],[graaddagen]]*_34_KNMI_Stations[[#This Row],[Gewogen factor]]</f>
        <v>0.64000000000000057</v>
      </c>
      <c r="P3013" s="89" cm="1">
        <f t="array" ref="P3013">IF(ISNUMBER(_34_KNMI_Stations[[#This Row],[Etmaal temperatuur °C]]),IF(_34_KNMI_Stations[[#This Row],[Etmaal temperatuur °C]]&gt;stookgrens[],_34_KNMI_Stations[[#This Row],[Etmaal temperatuur °C]]-stookgrens[],0),"")</f>
        <v>0</v>
      </c>
    </row>
    <row r="3014" spans="1:16" x14ac:dyDescent="0.25">
      <c r="A3014">
        <v>260</v>
      </c>
      <c r="B3014" s="110">
        <v>45898</v>
      </c>
      <c r="C3014" s="89">
        <v>3.8</v>
      </c>
      <c r="D3014" s="89">
        <v>16.600000000000001</v>
      </c>
      <c r="E3014" s="96">
        <v>1455</v>
      </c>
      <c r="F3014" s="89">
        <v>0.6</v>
      </c>
      <c r="G3014" s="89">
        <v>1000.2</v>
      </c>
      <c r="H3014">
        <v>0.77</v>
      </c>
      <c r="I3014" t="s">
        <v>7</v>
      </c>
      <c r="J3014">
        <v>0.8</v>
      </c>
      <c r="K3014">
        <v>8</v>
      </c>
      <c r="L3014">
        <v>2025</v>
      </c>
      <c r="M3014" t="s">
        <v>363</v>
      </c>
      <c r="N3014" s="89" cm="1">
        <f t="array" ref="N3014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3014" s="89">
        <f>_34_KNMI_Stations[[#This Row],[graaddagen]]*_34_KNMI_Stations[[#This Row],[Gewogen factor]]</f>
        <v>1.119999999999999</v>
      </c>
      <c r="P3014" s="89" cm="1">
        <f t="array" ref="P3014">IF(ISNUMBER(_34_KNMI_Stations[[#This Row],[Etmaal temperatuur °C]]),IF(_34_KNMI_Stations[[#This Row],[Etmaal temperatuur °C]]&gt;stookgrens[],_34_KNMI_Stations[[#This Row],[Etmaal temperatuur °C]]-stookgrens[],0),"")</f>
        <v>0</v>
      </c>
    </row>
    <row r="3015" spans="1:16" x14ac:dyDescent="0.25">
      <c r="A3015">
        <v>260</v>
      </c>
      <c r="B3015" s="110">
        <v>45899</v>
      </c>
      <c r="C3015" s="89">
        <v>3.9</v>
      </c>
      <c r="D3015" s="89">
        <v>18.7</v>
      </c>
      <c r="E3015" s="96">
        <v>1549</v>
      </c>
      <c r="F3015" s="89">
        <v>-0.1</v>
      </c>
      <c r="G3015" s="89">
        <v>1005.7</v>
      </c>
      <c r="H3015">
        <v>0.71</v>
      </c>
      <c r="I3015" t="s">
        <v>7</v>
      </c>
      <c r="J3015">
        <v>0.8</v>
      </c>
      <c r="K3015">
        <v>8</v>
      </c>
      <c r="L3015">
        <v>2025</v>
      </c>
      <c r="M3015" t="s">
        <v>363</v>
      </c>
      <c r="N3015" s="89" cm="1">
        <f t="array" ref="N3015">IF(ISNUMBER(_34_KNMI_Stations[[#This Row],[Etmaal temperatuur °C]]),IF(_34_KNMI_Stations[[#This Row],[Etmaal temperatuur °C]]&lt;stookgrens[],stookgrens[]-_34_KNMI_Stations[[#This Row],[Etmaal temperatuur °C]],0),"")</f>
        <v>0</v>
      </c>
      <c r="O3015" s="89">
        <f>_34_KNMI_Stations[[#This Row],[graaddagen]]*_34_KNMI_Stations[[#This Row],[Gewogen factor]]</f>
        <v>0</v>
      </c>
      <c r="P3015" s="89" cm="1">
        <f t="array" ref="P3015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3016" spans="1:16" x14ac:dyDescent="0.25">
      <c r="A3016">
        <v>260</v>
      </c>
      <c r="B3016" s="110">
        <v>45900</v>
      </c>
      <c r="C3016" s="89">
        <v>2.8</v>
      </c>
      <c r="D3016" s="89">
        <v>19</v>
      </c>
      <c r="E3016" s="96">
        <v>1062</v>
      </c>
      <c r="F3016" s="89">
        <v>0.8</v>
      </c>
      <c r="G3016" s="89">
        <v>1006.8</v>
      </c>
      <c r="H3016">
        <v>0.82</v>
      </c>
      <c r="I3016" t="s">
        <v>7</v>
      </c>
      <c r="J3016">
        <v>0.8</v>
      </c>
      <c r="K3016">
        <v>8</v>
      </c>
      <c r="L3016">
        <v>2025</v>
      </c>
      <c r="M3016" t="s">
        <v>363</v>
      </c>
      <c r="N3016" s="89" cm="1">
        <f t="array" ref="N3016">IF(ISNUMBER(_34_KNMI_Stations[[#This Row],[Etmaal temperatuur °C]]),IF(_34_KNMI_Stations[[#This Row],[Etmaal temperatuur °C]]&lt;stookgrens[],stookgrens[]-_34_KNMI_Stations[[#This Row],[Etmaal temperatuur °C]],0),"")</f>
        <v>0</v>
      </c>
      <c r="O3016" s="89">
        <f>_34_KNMI_Stations[[#This Row],[graaddagen]]*_34_KNMI_Stations[[#This Row],[Gewogen factor]]</f>
        <v>0</v>
      </c>
      <c r="P3016" s="89" cm="1">
        <f t="array" ref="P3016">IF(ISNUMBER(_34_KNMI_Stations[[#This Row],[Etmaal temperatuur °C]]),IF(_34_KNMI_Stations[[#This Row],[Etmaal temperatuur °C]]&gt;stookgrens[],_34_KNMI_Stations[[#This Row],[Etmaal temperatuur °C]]-stookgrens[],0),"")</f>
        <v>1</v>
      </c>
    </row>
    <row r="3017" spans="1:16" x14ac:dyDescent="0.25">
      <c r="A3017">
        <v>260</v>
      </c>
      <c r="B3017" s="110">
        <v>45901</v>
      </c>
      <c r="C3017" s="89">
        <v>2.9</v>
      </c>
      <c r="D3017" s="89">
        <v>18</v>
      </c>
      <c r="E3017" s="96">
        <v>1368</v>
      </c>
      <c r="F3017" s="89">
        <v>-0.1</v>
      </c>
      <c r="G3017" s="89">
        <v>1006.4</v>
      </c>
      <c r="H3017">
        <v>0.74</v>
      </c>
      <c r="I3017" t="s">
        <v>7</v>
      </c>
      <c r="J3017">
        <v>0.8</v>
      </c>
      <c r="K3017">
        <v>9</v>
      </c>
      <c r="L3017">
        <v>2025</v>
      </c>
      <c r="M3017" t="s">
        <v>364</v>
      </c>
      <c r="N3017" s="89" cm="1">
        <f t="array" ref="N3017">IF(ISNUMBER(_34_KNMI_Stations[[#This Row],[Etmaal temperatuur °C]]),IF(_34_KNMI_Stations[[#This Row],[Etmaal temperatuur °C]]&lt;stookgrens[],stookgrens[]-_34_KNMI_Stations[[#This Row],[Etmaal temperatuur °C]],0),"")</f>
        <v>0</v>
      </c>
      <c r="O3017" s="89">
        <f>_34_KNMI_Stations[[#This Row],[graaddagen]]*_34_KNMI_Stations[[#This Row],[Gewogen factor]]</f>
        <v>0</v>
      </c>
      <c r="P3017" s="89" cm="1">
        <f t="array" ref="P3017">IF(ISNUMBER(_34_KNMI_Stations[[#This Row],[Etmaal temperatuur °C]]),IF(_34_KNMI_Stations[[#This Row],[Etmaal temperatuur °C]]&gt;stookgrens[],_34_KNMI_Stations[[#This Row],[Etmaal temperatuur °C]]-stookgrens[],0),"")</f>
        <v>0</v>
      </c>
    </row>
    <row r="3018" spans="1:16" x14ac:dyDescent="0.25">
      <c r="A3018">
        <v>260</v>
      </c>
      <c r="B3018" s="110">
        <v>45902</v>
      </c>
      <c r="C3018" s="89">
        <v>4</v>
      </c>
      <c r="D3018" s="89">
        <v>17.600000000000001</v>
      </c>
      <c r="E3018" s="96">
        <v>1743</v>
      </c>
      <c r="F3018" s="89">
        <v>-0.1</v>
      </c>
      <c r="G3018" s="89">
        <v>1007.1</v>
      </c>
      <c r="H3018">
        <v>0.7</v>
      </c>
      <c r="I3018" t="s">
        <v>7</v>
      </c>
      <c r="J3018">
        <v>0.8</v>
      </c>
      <c r="K3018">
        <v>9</v>
      </c>
      <c r="L3018">
        <v>2025</v>
      </c>
      <c r="M3018" t="s">
        <v>364</v>
      </c>
      <c r="N3018" s="89" cm="1">
        <f t="array" ref="N3018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3018" s="89">
        <f>_34_KNMI_Stations[[#This Row],[graaddagen]]*_34_KNMI_Stations[[#This Row],[Gewogen factor]]</f>
        <v>0.3199999999999989</v>
      </c>
      <c r="P3018" s="89" cm="1">
        <f t="array" ref="P3018">IF(ISNUMBER(_34_KNMI_Stations[[#This Row],[Etmaal temperatuur °C]]),IF(_34_KNMI_Stations[[#This Row],[Etmaal temperatuur °C]]&gt;stookgrens[],_34_KNMI_Stations[[#This Row],[Etmaal temperatuur °C]]-stookgrens[],0),"")</f>
        <v>0</v>
      </c>
    </row>
    <row r="3019" spans="1:16" x14ac:dyDescent="0.25">
      <c r="A3019">
        <v>260</v>
      </c>
      <c r="B3019" s="110">
        <v>45903</v>
      </c>
      <c r="C3019" s="89">
        <v>5.9</v>
      </c>
      <c r="D3019" s="89">
        <v>19</v>
      </c>
      <c r="E3019" s="96">
        <v>867</v>
      </c>
      <c r="F3019" s="89">
        <v>7.7</v>
      </c>
      <c r="G3019" s="89">
        <v>1003.5</v>
      </c>
      <c r="H3019">
        <v>0.81</v>
      </c>
      <c r="I3019" t="s">
        <v>7</v>
      </c>
      <c r="J3019">
        <v>0.8</v>
      </c>
      <c r="K3019">
        <v>9</v>
      </c>
      <c r="L3019">
        <v>2025</v>
      </c>
      <c r="M3019" t="s">
        <v>364</v>
      </c>
      <c r="N3019" s="89" cm="1">
        <f t="array" ref="N3019">IF(ISNUMBER(_34_KNMI_Stations[[#This Row],[Etmaal temperatuur °C]]),IF(_34_KNMI_Stations[[#This Row],[Etmaal temperatuur °C]]&lt;stookgrens[],stookgrens[]-_34_KNMI_Stations[[#This Row],[Etmaal temperatuur °C]],0),"")</f>
        <v>0</v>
      </c>
      <c r="O3019" s="89">
        <f>_34_KNMI_Stations[[#This Row],[graaddagen]]*_34_KNMI_Stations[[#This Row],[Gewogen factor]]</f>
        <v>0</v>
      </c>
      <c r="P3019" s="89" cm="1">
        <f t="array" ref="P3019">IF(ISNUMBER(_34_KNMI_Stations[[#This Row],[Etmaal temperatuur °C]]),IF(_34_KNMI_Stations[[#This Row],[Etmaal temperatuur °C]]&gt;stookgrens[],_34_KNMI_Stations[[#This Row],[Etmaal temperatuur °C]]-stookgrens[],0),"")</f>
        <v>1</v>
      </c>
    </row>
    <row r="3020" spans="1:16" x14ac:dyDescent="0.25">
      <c r="A3020">
        <v>260</v>
      </c>
      <c r="B3020" s="110">
        <v>45904</v>
      </c>
      <c r="C3020" s="89">
        <v>4.2</v>
      </c>
      <c r="D3020" s="89">
        <v>17.7</v>
      </c>
      <c r="E3020" s="96">
        <v>1550</v>
      </c>
      <c r="F3020" s="89">
        <v>7.8</v>
      </c>
      <c r="G3020" s="89">
        <v>1009.7</v>
      </c>
      <c r="H3020">
        <v>0.79</v>
      </c>
      <c r="I3020" t="s">
        <v>7</v>
      </c>
      <c r="J3020">
        <v>0.8</v>
      </c>
      <c r="K3020">
        <v>9</v>
      </c>
      <c r="L3020">
        <v>2025</v>
      </c>
      <c r="M3020" t="s">
        <v>364</v>
      </c>
      <c r="N3020" s="89" cm="1">
        <f t="array" ref="N3020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3020" s="89">
        <f>_34_KNMI_Stations[[#This Row],[graaddagen]]*_34_KNMI_Stations[[#This Row],[Gewogen factor]]</f>
        <v>0.24000000000000057</v>
      </c>
      <c r="P3020" s="89" cm="1">
        <f t="array" ref="P3020">IF(ISNUMBER(_34_KNMI_Stations[[#This Row],[Etmaal temperatuur °C]]),IF(_34_KNMI_Stations[[#This Row],[Etmaal temperatuur °C]]&gt;stookgrens[],_34_KNMI_Stations[[#This Row],[Etmaal temperatuur °C]]-stookgrens[],0),"")</f>
        <v>0</v>
      </c>
    </row>
    <row r="3021" spans="1:16" x14ac:dyDescent="0.25">
      <c r="A3021">
        <v>260</v>
      </c>
      <c r="B3021" s="110">
        <v>45905</v>
      </c>
      <c r="C3021" s="89">
        <v>2.4</v>
      </c>
      <c r="D3021" s="89">
        <v>15.3</v>
      </c>
      <c r="E3021" s="96">
        <v>1427</v>
      </c>
      <c r="F3021" s="89">
        <v>5.2</v>
      </c>
      <c r="G3021" s="89">
        <v>1019.7</v>
      </c>
      <c r="H3021">
        <v>0.84</v>
      </c>
      <c r="I3021" t="s">
        <v>7</v>
      </c>
      <c r="J3021">
        <v>0.8</v>
      </c>
      <c r="K3021">
        <v>9</v>
      </c>
      <c r="L3021">
        <v>2025</v>
      </c>
      <c r="M3021" t="s">
        <v>364</v>
      </c>
      <c r="N3021" s="89" cm="1">
        <f t="array" ref="N3021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3021" s="89">
        <f>_34_KNMI_Stations[[#This Row],[graaddagen]]*_34_KNMI_Stations[[#This Row],[Gewogen factor]]</f>
        <v>2.1599999999999997</v>
      </c>
      <c r="P3021" s="89" cm="1">
        <f t="array" ref="P3021">IF(ISNUMBER(_34_KNMI_Stations[[#This Row],[Etmaal temperatuur °C]]),IF(_34_KNMI_Stations[[#This Row],[Etmaal temperatuur °C]]&gt;stookgrens[],_34_KNMI_Stations[[#This Row],[Etmaal temperatuur °C]]-stookgrens[],0),"")</f>
        <v>0</v>
      </c>
    </row>
    <row r="3022" spans="1:16" x14ac:dyDescent="0.25">
      <c r="A3022">
        <v>260</v>
      </c>
      <c r="B3022" s="110">
        <v>45906</v>
      </c>
      <c r="C3022" s="89">
        <v>2.5</v>
      </c>
      <c r="D3022" s="89">
        <v>16.100000000000001</v>
      </c>
      <c r="E3022" s="96">
        <v>1812</v>
      </c>
      <c r="F3022" s="89">
        <v>0</v>
      </c>
      <c r="G3022" s="89">
        <v>1022.1</v>
      </c>
      <c r="H3022">
        <v>0.74</v>
      </c>
      <c r="I3022" t="s">
        <v>7</v>
      </c>
      <c r="J3022">
        <v>0.8</v>
      </c>
      <c r="K3022">
        <v>9</v>
      </c>
      <c r="L3022">
        <v>2025</v>
      </c>
      <c r="M3022" t="s">
        <v>364</v>
      </c>
      <c r="N3022" s="89" cm="1">
        <f t="array" ref="N3022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3022" s="89">
        <f>_34_KNMI_Stations[[#This Row],[graaddagen]]*_34_KNMI_Stations[[#This Row],[Gewogen factor]]</f>
        <v>1.5199999999999989</v>
      </c>
      <c r="P3022" s="89" cm="1">
        <f t="array" ref="P3022">IF(ISNUMBER(_34_KNMI_Stations[[#This Row],[Etmaal temperatuur °C]]),IF(_34_KNMI_Stations[[#This Row],[Etmaal temperatuur °C]]&gt;stookgrens[],_34_KNMI_Stations[[#This Row],[Etmaal temperatuur °C]]-stookgrens[],0),"")</f>
        <v>0</v>
      </c>
    </row>
    <row r="3023" spans="1:16" x14ac:dyDescent="0.25">
      <c r="A3023">
        <v>260</v>
      </c>
      <c r="B3023" s="110">
        <v>45907</v>
      </c>
      <c r="C3023" s="89">
        <v>4.5999999999999996</v>
      </c>
      <c r="D3023" s="89">
        <v>20.399999999999999</v>
      </c>
      <c r="E3023" s="96">
        <v>2026</v>
      </c>
      <c r="F3023" s="89">
        <v>0</v>
      </c>
      <c r="G3023" s="89">
        <v>1014.2</v>
      </c>
      <c r="H3023">
        <v>0.6</v>
      </c>
      <c r="I3023" t="s">
        <v>7</v>
      </c>
      <c r="J3023">
        <v>0.8</v>
      </c>
      <c r="K3023">
        <v>9</v>
      </c>
      <c r="L3023">
        <v>2025</v>
      </c>
      <c r="M3023" t="s">
        <v>364</v>
      </c>
      <c r="N3023" s="89" cm="1">
        <f t="array" ref="N3023">IF(ISNUMBER(_34_KNMI_Stations[[#This Row],[Etmaal temperatuur °C]]),IF(_34_KNMI_Stations[[#This Row],[Etmaal temperatuur °C]]&lt;stookgrens[],stookgrens[]-_34_KNMI_Stations[[#This Row],[Etmaal temperatuur °C]],0),"")</f>
        <v>0</v>
      </c>
      <c r="O3023" s="89">
        <f>_34_KNMI_Stations[[#This Row],[graaddagen]]*_34_KNMI_Stations[[#This Row],[Gewogen factor]]</f>
        <v>0</v>
      </c>
      <c r="P3023" s="89" cm="1">
        <f t="array" ref="P3023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3024" spans="1:16" x14ac:dyDescent="0.25">
      <c r="A3024">
        <v>260</v>
      </c>
      <c r="B3024" s="110">
        <v>45908</v>
      </c>
      <c r="C3024" s="89">
        <v>2.2999999999999998</v>
      </c>
      <c r="D3024" s="89">
        <v>18.8</v>
      </c>
      <c r="E3024" s="96">
        <v>1379</v>
      </c>
      <c r="F3024" s="89">
        <v>4.0999999999999996</v>
      </c>
      <c r="G3024" s="89">
        <v>1016.3</v>
      </c>
      <c r="H3024">
        <v>0.79</v>
      </c>
      <c r="I3024" t="s">
        <v>7</v>
      </c>
      <c r="J3024">
        <v>0.8</v>
      </c>
      <c r="K3024">
        <v>9</v>
      </c>
      <c r="L3024">
        <v>2025</v>
      </c>
      <c r="M3024" t="s">
        <v>365</v>
      </c>
      <c r="N3024" s="89" cm="1">
        <f t="array" ref="N3024">IF(ISNUMBER(_34_KNMI_Stations[[#This Row],[Etmaal temperatuur °C]]),IF(_34_KNMI_Stations[[#This Row],[Etmaal temperatuur °C]]&lt;stookgrens[],stookgrens[]-_34_KNMI_Stations[[#This Row],[Etmaal temperatuur °C]],0),"")</f>
        <v>0</v>
      </c>
      <c r="O3024" s="89">
        <f>_34_KNMI_Stations[[#This Row],[graaddagen]]*_34_KNMI_Stations[[#This Row],[Gewogen factor]]</f>
        <v>0</v>
      </c>
      <c r="P3024" s="89" cm="1">
        <f t="array" ref="P3024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3025" spans="1:16" x14ac:dyDescent="0.25">
      <c r="A3025">
        <v>260</v>
      </c>
      <c r="B3025" s="110">
        <v>45909</v>
      </c>
      <c r="C3025" s="89">
        <v>1.2</v>
      </c>
      <c r="D3025" s="89">
        <v>12.6</v>
      </c>
      <c r="E3025" s="96">
        <v>572</v>
      </c>
      <c r="F3025" s="89">
        <v>18.2</v>
      </c>
      <c r="G3025" s="89">
        <v>1016.3</v>
      </c>
      <c r="H3025">
        <v>0.94</v>
      </c>
      <c r="I3025" t="s">
        <v>7</v>
      </c>
      <c r="J3025">
        <v>0.8</v>
      </c>
      <c r="K3025">
        <v>9</v>
      </c>
      <c r="L3025">
        <v>2025</v>
      </c>
      <c r="M3025" t="s">
        <v>365</v>
      </c>
      <c r="N3025" s="89" cm="1">
        <f t="array" ref="N3025">IF(ISNUMBER(_34_KNMI_Stations[[#This Row],[Etmaal temperatuur °C]]),IF(_34_KNMI_Stations[[#This Row],[Etmaal temperatuur °C]]&lt;stookgrens[],stookgrens[]-_34_KNMI_Stations[[#This Row],[Etmaal temperatuur °C]],0),"")</f>
        <v>5.4</v>
      </c>
      <c r="O3025" s="89">
        <f>_34_KNMI_Stations[[#This Row],[graaddagen]]*_34_KNMI_Stations[[#This Row],[Gewogen factor]]</f>
        <v>4.32</v>
      </c>
      <c r="P3025" s="89" cm="1">
        <f t="array" ref="P3025">IF(ISNUMBER(_34_KNMI_Stations[[#This Row],[Etmaal temperatuur °C]]),IF(_34_KNMI_Stations[[#This Row],[Etmaal temperatuur °C]]&gt;stookgrens[],_34_KNMI_Stations[[#This Row],[Etmaal temperatuur °C]]-stookgrens[],0),"")</f>
        <v>0</v>
      </c>
    </row>
    <row r="3026" spans="1:16" x14ac:dyDescent="0.25">
      <c r="A3026">
        <v>260</v>
      </c>
      <c r="B3026" s="110">
        <v>45910</v>
      </c>
      <c r="C3026" s="89">
        <v>2.9</v>
      </c>
      <c r="D3026" s="89">
        <v>14.7</v>
      </c>
      <c r="E3026" s="96">
        <v>1478</v>
      </c>
      <c r="F3026" s="89">
        <v>0.1</v>
      </c>
      <c r="G3026" s="89">
        <v>1007.3</v>
      </c>
      <c r="H3026">
        <v>0.81</v>
      </c>
      <c r="I3026" t="s">
        <v>7</v>
      </c>
      <c r="J3026">
        <v>0.8</v>
      </c>
      <c r="K3026">
        <v>9</v>
      </c>
      <c r="L3026">
        <v>2025</v>
      </c>
      <c r="M3026" t="s">
        <v>365</v>
      </c>
      <c r="N3026" s="89" cm="1">
        <f t="array" ref="N3026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3026" s="89">
        <f>_34_KNMI_Stations[[#This Row],[graaddagen]]*_34_KNMI_Stations[[#This Row],[Gewogen factor]]</f>
        <v>2.6400000000000006</v>
      </c>
      <c r="P3026" s="89" cm="1">
        <f t="array" ref="P3026">IF(ISNUMBER(_34_KNMI_Stations[[#This Row],[Etmaal temperatuur °C]]),IF(_34_KNMI_Stations[[#This Row],[Etmaal temperatuur °C]]&gt;stookgrens[],_34_KNMI_Stations[[#This Row],[Etmaal temperatuur °C]]-stookgrens[],0),"")</f>
        <v>0</v>
      </c>
    </row>
    <row r="3027" spans="1:16" x14ac:dyDescent="0.25">
      <c r="A3027">
        <v>260</v>
      </c>
      <c r="B3027" s="110">
        <v>45911</v>
      </c>
      <c r="C3027" s="89">
        <v>4.5</v>
      </c>
      <c r="D3027" s="89">
        <v>15.4</v>
      </c>
      <c r="E3027" s="96">
        <v>1020</v>
      </c>
      <c r="F3027" s="89">
        <v>6.4</v>
      </c>
      <c r="G3027" s="89">
        <v>1004.5</v>
      </c>
      <c r="H3027">
        <v>0.82</v>
      </c>
      <c r="I3027" t="s">
        <v>7</v>
      </c>
      <c r="J3027">
        <v>0.8</v>
      </c>
      <c r="K3027">
        <v>9</v>
      </c>
      <c r="L3027">
        <v>2025</v>
      </c>
      <c r="M3027" t="s">
        <v>365</v>
      </c>
      <c r="N3027" s="89" cm="1">
        <f t="array" ref="N3027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3027" s="89">
        <f>_34_KNMI_Stations[[#This Row],[graaddagen]]*_34_KNMI_Stations[[#This Row],[Gewogen factor]]</f>
        <v>2.0799999999999996</v>
      </c>
      <c r="P3027" s="89" cm="1">
        <f t="array" ref="P3027">IF(ISNUMBER(_34_KNMI_Stations[[#This Row],[Etmaal temperatuur °C]]),IF(_34_KNMI_Stations[[#This Row],[Etmaal temperatuur °C]]&gt;stookgrens[],_34_KNMI_Stations[[#This Row],[Etmaal temperatuur °C]]-stookgrens[],0),"")</f>
        <v>0</v>
      </c>
    </row>
    <row r="3028" spans="1:16" x14ac:dyDescent="0.25">
      <c r="A3028">
        <v>260</v>
      </c>
      <c r="B3028" s="110">
        <v>45912</v>
      </c>
      <c r="C3028" s="89">
        <v>5</v>
      </c>
      <c r="D3028" s="89">
        <v>15</v>
      </c>
      <c r="E3028" s="96">
        <v>1597</v>
      </c>
      <c r="F3028" s="89">
        <v>0.2</v>
      </c>
      <c r="G3028" s="89">
        <v>1012.2</v>
      </c>
      <c r="H3028">
        <v>0.71</v>
      </c>
      <c r="I3028" t="s">
        <v>7</v>
      </c>
      <c r="J3028">
        <v>0.8</v>
      </c>
      <c r="K3028">
        <v>9</v>
      </c>
      <c r="L3028">
        <v>2025</v>
      </c>
      <c r="M3028" t="s">
        <v>365</v>
      </c>
      <c r="N3028" s="89" cm="1">
        <f t="array" ref="N3028">IF(ISNUMBER(_34_KNMI_Stations[[#This Row],[Etmaal temperatuur °C]]),IF(_34_KNMI_Stations[[#This Row],[Etmaal temperatuur °C]]&lt;stookgrens[],stookgrens[]-_34_KNMI_Stations[[#This Row],[Etmaal temperatuur °C]],0),"")</f>
        <v>3</v>
      </c>
      <c r="O3028" s="89">
        <f>_34_KNMI_Stations[[#This Row],[graaddagen]]*_34_KNMI_Stations[[#This Row],[Gewogen factor]]</f>
        <v>2.4000000000000004</v>
      </c>
      <c r="P3028" s="89" cm="1">
        <f t="array" ref="P3028">IF(ISNUMBER(_34_KNMI_Stations[[#This Row],[Etmaal temperatuur °C]]),IF(_34_KNMI_Stations[[#This Row],[Etmaal temperatuur °C]]&gt;stookgrens[],_34_KNMI_Stations[[#This Row],[Etmaal temperatuur °C]]-stookgrens[],0),"")</f>
        <v>0</v>
      </c>
    </row>
    <row r="3029" spans="1:16" x14ac:dyDescent="0.25">
      <c r="A3029">
        <v>260</v>
      </c>
      <c r="B3029" s="110">
        <v>45913</v>
      </c>
      <c r="C3029" s="89">
        <v>4</v>
      </c>
      <c r="D3029" s="89">
        <v>13.8</v>
      </c>
      <c r="E3029" s="96">
        <v>953</v>
      </c>
      <c r="F3029" s="89">
        <v>9.1</v>
      </c>
      <c r="G3029" s="89">
        <v>1011.5</v>
      </c>
      <c r="H3029">
        <v>0.85</v>
      </c>
      <c r="I3029" t="s">
        <v>7</v>
      </c>
      <c r="J3029">
        <v>0.8</v>
      </c>
      <c r="K3029">
        <v>9</v>
      </c>
      <c r="L3029">
        <v>2025</v>
      </c>
      <c r="M3029" t="s">
        <v>365</v>
      </c>
      <c r="N3029" s="89" cm="1">
        <f t="array" ref="N3029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3029" s="89">
        <f>_34_KNMI_Stations[[#This Row],[graaddagen]]*_34_KNMI_Stations[[#This Row],[Gewogen factor]]</f>
        <v>3.3599999999999994</v>
      </c>
      <c r="P3029" s="89" cm="1">
        <f t="array" ref="P3029">IF(ISNUMBER(_34_KNMI_Stations[[#This Row],[Etmaal temperatuur °C]]),IF(_34_KNMI_Stations[[#This Row],[Etmaal temperatuur °C]]&gt;stookgrens[],_34_KNMI_Stations[[#This Row],[Etmaal temperatuur °C]]-stookgrens[],0),"")</f>
        <v>0</v>
      </c>
    </row>
    <row r="3030" spans="1:16" x14ac:dyDescent="0.25">
      <c r="A3030">
        <v>260</v>
      </c>
      <c r="B3030" s="110">
        <v>45914</v>
      </c>
      <c r="C3030" s="89">
        <v>3.7</v>
      </c>
      <c r="D3030" s="89">
        <v>14.9</v>
      </c>
      <c r="E3030" s="96">
        <v>1469</v>
      </c>
      <c r="F3030" s="89">
        <v>4.5</v>
      </c>
      <c r="G3030" s="89">
        <v>1010.9</v>
      </c>
      <c r="H3030">
        <v>0.82</v>
      </c>
      <c r="I3030" t="s">
        <v>7</v>
      </c>
      <c r="J3030">
        <v>0.8</v>
      </c>
      <c r="K3030">
        <v>9</v>
      </c>
      <c r="L3030">
        <v>2025</v>
      </c>
      <c r="M3030" t="s">
        <v>365</v>
      </c>
      <c r="N3030" s="89" cm="1">
        <f t="array" ref="N3030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3030" s="89">
        <f>_34_KNMI_Stations[[#This Row],[graaddagen]]*_34_KNMI_Stations[[#This Row],[Gewogen factor]]</f>
        <v>2.48</v>
      </c>
      <c r="P3030" s="89" cm="1">
        <f t="array" ref="P3030">IF(ISNUMBER(_34_KNMI_Stations[[#This Row],[Etmaal temperatuur °C]]),IF(_34_KNMI_Stations[[#This Row],[Etmaal temperatuur °C]]&gt;stookgrens[],_34_KNMI_Stations[[#This Row],[Etmaal temperatuur °C]]-stookgrens[],0),"")</f>
        <v>0</v>
      </c>
    </row>
    <row r="3031" spans="1:16" x14ac:dyDescent="0.25">
      <c r="A3031">
        <v>260</v>
      </c>
      <c r="B3031" s="110">
        <v>45915</v>
      </c>
      <c r="C3031" s="89">
        <v>7.9</v>
      </c>
      <c r="D3031" s="89">
        <v>16.899999999999999</v>
      </c>
      <c r="E3031" s="96">
        <v>1400</v>
      </c>
      <c r="F3031" s="89">
        <v>4.0999999999999996</v>
      </c>
      <c r="G3031" s="89">
        <v>1005.3</v>
      </c>
      <c r="H3031">
        <v>0.73</v>
      </c>
      <c r="I3031" t="s">
        <v>7</v>
      </c>
      <c r="J3031">
        <v>0.8</v>
      </c>
      <c r="K3031">
        <v>9</v>
      </c>
      <c r="L3031">
        <v>2025</v>
      </c>
      <c r="M3031" t="s">
        <v>366</v>
      </c>
      <c r="N3031" s="89" cm="1">
        <f t="array" ref="N3031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3031" s="89">
        <f>_34_KNMI_Stations[[#This Row],[graaddagen]]*_34_KNMI_Stations[[#This Row],[Gewogen factor]]</f>
        <v>0.88000000000000123</v>
      </c>
      <c r="P3031" s="89" cm="1">
        <f t="array" ref="P3031">IF(ISNUMBER(_34_KNMI_Stations[[#This Row],[Etmaal temperatuur °C]]),IF(_34_KNMI_Stations[[#This Row],[Etmaal temperatuur °C]]&gt;stookgrens[],_34_KNMI_Stations[[#This Row],[Etmaal temperatuur °C]]-stookgrens[],0),"")</f>
        <v>0</v>
      </c>
    </row>
    <row r="3032" spans="1:16" x14ac:dyDescent="0.25">
      <c r="A3032">
        <v>260</v>
      </c>
      <c r="B3032" s="110">
        <v>45916</v>
      </c>
      <c r="C3032" s="89">
        <v>5</v>
      </c>
      <c r="D3032" s="89">
        <v>14.7</v>
      </c>
      <c r="E3032" s="96">
        <v>799</v>
      </c>
      <c r="F3032" s="89">
        <v>13.8</v>
      </c>
      <c r="G3032" s="89">
        <v>1014.1</v>
      </c>
      <c r="H3032">
        <v>0.81</v>
      </c>
      <c r="I3032" t="s">
        <v>7</v>
      </c>
      <c r="J3032">
        <v>0.8</v>
      </c>
      <c r="K3032">
        <v>9</v>
      </c>
      <c r="L3032">
        <v>2025</v>
      </c>
      <c r="M3032" t="s">
        <v>366</v>
      </c>
      <c r="N3032" s="89" cm="1">
        <f t="array" ref="N3032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3032" s="89">
        <f>_34_KNMI_Stations[[#This Row],[graaddagen]]*_34_KNMI_Stations[[#This Row],[Gewogen factor]]</f>
        <v>2.6400000000000006</v>
      </c>
      <c r="P3032" s="89" cm="1">
        <f t="array" ref="P3032">IF(ISNUMBER(_34_KNMI_Stations[[#This Row],[Etmaal temperatuur °C]]),IF(_34_KNMI_Stations[[#This Row],[Etmaal temperatuur °C]]&gt;stookgrens[],_34_KNMI_Stations[[#This Row],[Etmaal temperatuur °C]]-stookgrens[],0),"")</f>
        <v>0</v>
      </c>
    </row>
    <row r="3033" spans="1:16" x14ac:dyDescent="0.25">
      <c r="A3033">
        <v>260</v>
      </c>
      <c r="B3033" s="110">
        <v>45917</v>
      </c>
      <c r="C3033" s="89">
        <v>4.0999999999999996</v>
      </c>
      <c r="D3033" s="89">
        <v>15.1</v>
      </c>
      <c r="E3033" s="96">
        <v>420</v>
      </c>
      <c r="F3033" s="89">
        <v>3.4</v>
      </c>
      <c r="G3033" s="89">
        <v>1018.3</v>
      </c>
      <c r="H3033">
        <v>0.89</v>
      </c>
      <c r="I3033" t="s">
        <v>7</v>
      </c>
      <c r="J3033">
        <v>0.8</v>
      </c>
      <c r="K3033">
        <v>9</v>
      </c>
      <c r="L3033">
        <v>2025</v>
      </c>
      <c r="M3033" t="s">
        <v>366</v>
      </c>
      <c r="N3033" s="89" cm="1">
        <f t="array" ref="N3033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3033" s="89">
        <f>_34_KNMI_Stations[[#This Row],[graaddagen]]*_34_KNMI_Stations[[#This Row],[Gewogen factor]]</f>
        <v>2.3200000000000003</v>
      </c>
      <c r="P3033" s="89" cm="1">
        <f t="array" ref="P3033">IF(ISNUMBER(_34_KNMI_Stations[[#This Row],[Etmaal temperatuur °C]]),IF(_34_KNMI_Stations[[#This Row],[Etmaal temperatuur °C]]&gt;stookgrens[],_34_KNMI_Stations[[#This Row],[Etmaal temperatuur °C]]-stookgrens[],0),"")</f>
        <v>0</v>
      </c>
    </row>
    <row r="3034" spans="1:16" x14ac:dyDescent="0.25">
      <c r="A3034">
        <v>260</v>
      </c>
      <c r="B3034" s="110">
        <v>45918</v>
      </c>
      <c r="C3034" s="89">
        <v>4.4000000000000004</v>
      </c>
      <c r="D3034" s="89">
        <v>18.600000000000001</v>
      </c>
      <c r="E3034" s="96">
        <v>335</v>
      </c>
      <c r="F3034" s="89">
        <v>0.2</v>
      </c>
      <c r="G3034" s="89">
        <v>1020.2</v>
      </c>
      <c r="H3034">
        <v>0.85</v>
      </c>
      <c r="I3034" t="s">
        <v>7</v>
      </c>
      <c r="J3034">
        <v>0.8</v>
      </c>
      <c r="K3034">
        <v>9</v>
      </c>
      <c r="L3034">
        <v>2025</v>
      </c>
      <c r="M3034" t="s">
        <v>366</v>
      </c>
      <c r="N3034" s="89" cm="1">
        <f t="array" ref="N3034">IF(ISNUMBER(_34_KNMI_Stations[[#This Row],[Etmaal temperatuur °C]]),IF(_34_KNMI_Stations[[#This Row],[Etmaal temperatuur °C]]&lt;stookgrens[],stookgrens[]-_34_KNMI_Stations[[#This Row],[Etmaal temperatuur °C]],0),"")</f>
        <v>0</v>
      </c>
      <c r="O3034" s="89">
        <f>_34_KNMI_Stations[[#This Row],[graaddagen]]*_34_KNMI_Stations[[#This Row],[Gewogen factor]]</f>
        <v>0</v>
      </c>
      <c r="P3034" s="89" cm="1">
        <f t="array" ref="P3034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3035" spans="1:16" x14ac:dyDescent="0.25">
      <c r="A3035">
        <v>260</v>
      </c>
      <c r="B3035" s="110">
        <v>45919</v>
      </c>
      <c r="C3035" s="89">
        <v>2.8</v>
      </c>
      <c r="D3035" s="89">
        <v>19</v>
      </c>
      <c r="E3035" s="96">
        <v>1620</v>
      </c>
      <c r="F3035" s="89">
        <v>0</v>
      </c>
      <c r="G3035" s="89">
        <v>1019.9</v>
      </c>
      <c r="H3035">
        <v>0.79</v>
      </c>
      <c r="I3035" t="s">
        <v>7</v>
      </c>
      <c r="J3035">
        <v>0.8</v>
      </c>
      <c r="K3035">
        <v>9</v>
      </c>
      <c r="L3035">
        <v>2025</v>
      </c>
      <c r="M3035" t="s">
        <v>366</v>
      </c>
      <c r="N3035" s="89" cm="1">
        <f t="array" ref="N3035">IF(ISNUMBER(_34_KNMI_Stations[[#This Row],[Etmaal temperatuur °C]]),IF(_34_KNMI_Stations[[#This Row],[Etmaal temperatuur °C]]&lt;stookgrens[],stookgrens[]-_34_KNMI_Stations[[#This Row],[Etmaal temperatuur °C]],0),"")</f>
        <v>0</v>
      </c>
      <c r="O3035" s="89">
        <f>_34_KNMI_Stations[[#This Row],[graaddagen]]*_34_KNMI_Stations[[#This Row],[Gewogen factor]]</f>
        <v>0</v>
      </c>
      <c r="P3035" s="89" cm="1">
        <f t="array" ref="P3035">IF(ISNUMBER(_34_KNMI_Stations[[#This Row],[Etmaal temperatuur °C]]),IF(_34_KNMI_Stations[[#This Row],[Etmaal temperatuur °C]]&gt;stookgrens[],_34_KNMI_Stations[[#This Row],[Etmaal temperatuur °C]]-stookgrens[],0),"")</f>
        <v>1</v>
      </c>
    </row>
    <row r="3036" spans="1:16" x14ac:dyDescent="0.25">
      <c r="A3036">
        <v>260</v>
      </c>
      <c r="B3036" s="110">
        <v>45920</v>
      </c>
      <c r="C3036" s="89">
        <v>3.3</v>
      </c>
      <c r="D3036" s="89">
        <v>19.2</v>
      </c>
      <c r="E3036" s="96">
        <v>620</v>
      </c>
      <c r="F3036" s="89">
        <v>4.4000000000000004</v>
      </c>
      <c r="G3036" s="89">
        <v>1011.7</v>
      </c>
      <c r="H3036">
        <v>0.84</v>
      </c>
      <c r="I3036" t="s">
        <v>7</v>
      </c>
      <c r="J3036">
        <v>0.8</v>
      </c>
      <c r="K3036">
        <v>9</v>
      </c>
      <c r="L3036">
        <v>2025</v>
      </c>
      <c r="M3036" t="s">
        <v>366</v>
      </c>
      <c r="N3036" s="89" cm="1">
        <f t="array" ref="N3036">IF(ISNUMBER(_34_KNMI_Stations[[#This Row],[Etmaal temperatuur °C]]),IF(_34_KNMI_Stations[[#This Row],[Etmaal temperatuur °C]]&lt;stookgrens[],stookgrens[]-_34_KNMI_Stations[[#This Row],[Etmaal temperatuur °C]],0),"")</f>
        <v>0</v>
      </c>
      <c r="O3036" s="89">
        <f>_34_KNMI_Stations[[#This Row],[graaddagen]]*_34_KNMI_Stations[[#This Row],[Gewogen factor]]</f>
        <v>0</v>
      </c>
      <c r="P3036" s="89" cm="1">
        <f t="array" ref="P3036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3037" spans="1:16" x14ac:dyDescent="0.25">
      <c r="A3037">
        <v>260</v>
      </c>
      <c r="B3037" s="110">
        <v>45921</v>
      </c>
      <c r="C3037" s="89">
        <v>3.7</v>
      </c>
      <c r="D3037" s="89">
        <v>13.3</v>
      </c>
      <c r="E3037" s="96">
        <v>952</v>
      </c>
      <c r="F3037" s="89">
        <v>0.4</v>
      </c>
      <c r="G3037" s="89">
        <v>1015</v>
      </c>
      <c r="H3037">
        <v>0.78</v>
      </c>
      <c r="I3037" t="s">
        <v>7</v>
      </c>
      <c r="J3037">
        <v>0.8</v>
      </c>
      <c r="K3037">
        <v>9</v>
      </c>
      <c r="L3037">
        <v>2025</v>
      </c>
      <c r="M3037" t="s">
        <v>366</v>
      </c>
      <c r="N3037" s="89" cm="1">
        <f t="array" ref="N3037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3037" s="89">
        <f>_34_KNMI_Stations[[#This Row],[graaddagen]]*_34_KNMI_Stations[[#This Row],[Gewogen factor]]</f>
        <v>3.76</v>
      </c>
      <c r="P3037" s="89" cm="1">
        <f t="array" ref="P3037">IF(ISNUMBER(_34_KNMI_Stations[[#This Row],[Etmaal temperatuur °C]]),IF(_34_KNMI_Stations[[#This Row],[Etmaal temperatuur °C]]&gt;stookgrens[],_34_KNMI_Stations[[#This Row],[Etmaal temperatuur °C]]-stookgrens[],0),"")</f>
        <v>0</v>
      </c>
    </row>
    <row r="3038" spans="1:16" x14ac:dyDescent="0.25">
      <c r="A3038">
        <v>260</v>
      </c>
      <c r="B3038" s="110">
        <v>45922</v>
      </c>
      <c r="C3038" s="89">
        <v>2.9</v>
      </c>
      <c r="D3038" s="89">
        <v>11.2</v>
      </c>
      <c r="E3038" s="96">
        <v>1505</v>
      </c>
      <c r="F3038" s="89">
        <v>0</v>
      </c>
      <c r="G3038" s="89">
        <v>1023.6</v>
      </c>
      <c r="H3038">
        <v>0.77</v>
      </c>
      <c r="I3038" t="s">
        <v>7</v>
      </c>
      <c r="J3038">
        <v>0.8</v>
      </c>
      <c r="K3038">
        <v>9</v>
      </c>
      <c r="L3038">
        <v>2025</v>
      </c>
      <c r="M3038" t="s">
        <v>367</v>
      </c>
      <c r="N3038" s="89" cm="1">
        <f t="array" ref="N3038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3038" s="89">
        <f>_34_KNMI_Stations[[#This Row],[graaddagen]]*_34_KNMI_Stations[[#This Row],[Gewogen factor]]</f>
        <v>5.4400000000000013</v>
      </c>
      <c r="P3038" s="89" cm="1">
        <f t="array" ref="P3038">IF(ISNUMBER(_34_KNMI_Stations[[#This Row],[Etmaal temperatuur °C]]),IF(_34_KNMI_Stations[[#This Row],[Etmaal temperatuur °C]]&gt;stookgrens[],_34_KNMI_Stations[[#This Row],[Etmaal temperatuur °C]]-stookgrens[],0),"")</f>
        <v>0</v>
      </c>
    </row>
    <row r="3039" spans="1:16" x14ac:dyDescent="0.25">
      <c r="A3039">
        <v>260</v>
      </c>
      <c r="B3039" s="110">
        <v>45923</v>
      </c>
      <c r="C3039" s="89">
        <v>2.4</v>
      </c>
      <c r="D3039" s="89">
        <v>11.2</v>
      </c>
      <c r="E3039" s="96">
        <v>1300</v>
      </c>
      <c r="F3039" s="89">
        <v>0.1</v>
      </c>
      <c r="G3039" s="89">
        <v>1025.8</v>
      </c>
      <c r="H3039">
        <v>0.82</v>
      </c>
      <c r="I3039" t="s">
        <v>7</v>
      </c>
      <c r="J3039">
        <v>0.8</v>
      </c>
      <c r="K3039">
        <v>9</v>
      </c>
      <c r="L3039">
        <v>2025</v>
      </c>
      <c r="M3039" t="s">
        <v>367</v>
      </c>
      <c r="N3039" s="89" cm="1">
        <f t="array" ref="N3039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3039" s="89">
        <f>_34_KNMI_Stations[[#This Row],[graaddagen]]*_34_KNMI_Stations[[#This Row],[Gewogen factor]]</f>
        <v>5.4400000000000013</v>
      </c>
      <c r="P3039" s="89" cm="1">
        <f t="array" ref="P3039">IF(ISNUMBER(_34_KNMI_Stations[[#This Row],[Etmaal temperatuur °C]]),IF(_34_KNMI_Stations[[#This Row],[Etmaal temperatuur °C]]&gt;stookgrens[],_34_KNMI_Stations[[#This Row],[Etmaal temperatuur °C]]-stookgrens[],0),"")</f>
        <v>0</v>
      </c>
    </row>
    <row r="3040" spans="1:16" x14ac:dyDescent="0.25">
      <c r="A3040">
        <v>260</v>
      </c>
      <c r="B3040" s="110">
        <v>45924</v>
      </c>
      <c r="C3040" s="89">
        <v>4.5</v>
      </c>
      <c r="D3040" s="89">
        <v>11.7</v>
      </c>
      <c r="E3040" s="96">
        <v>1523</v>
      </c>
      <c r="F3040" s="89">
        <v>0</v>
      </c>
      <c r="G3040" s="89">
        <v>1025.9000000000001</v>
      </c>
      <c r="H3040">
        <v>0.68</v>
      </c>
      <c r="I3040" t="s">
        <v>7</v>
      </c>
      <c r="J3040">
        <v>0.8</v>
      </c>
      <c r="K3040">
        <v>9</v>
      </c>
      <c r="L3040">
        <v>2025</v>
      </c>
      <c r="M3040" t="s">
        <v>367</v>
      </c>
      <c r="N3040" s="89" cm="1">
        <f t="array" ref="N3040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3040" s="89">
        <f>_34_KNMI_Stations[[#This Row],[graaddagen]]*_34_KNMI_Stations[[#This Row],[Gewogen factor]]</f>
        <v>5.0400000000000009</v>
      </c>
      <c r="P3040" s="89" cm="1">
        <f t="array" ref="P3040">IF(ISNUMBER(_34_KNMI_Stations[[#This Row],[Etmaal temperatuur °C]]),IF(_34_KNMI_Stations[[#This Row],[Etmaal temperatuur °C]]&gt;stookgrens[],_34_KNMI_Stations[[#This Row],[Etmaal temperatuur °C]]-stookgrens[],0),"")</f>
        <v>0</v>
      </c>
    </row>
    <row r="3041" spans="1:16" x14ac:dyDescent="0.25">
      <c r="A3041">
        <v>260</v>
      </c>
      <c r="B3041" s="110">
        <v>45925</v>
      </c>
      <c r="C3041" s="89">
        <v>5.5</v>
      </c>
      <c r="D3041" s="89">
        <v>12.2</v>
      </c>
      <c r="E3041" s="96">
        <v>1280</v>
      </c>
      <c r="F3041" s="89">
        <v>-0.1</v>
      </c>
      <c r="G3041" s="89">
        <v>1023.7</v>
      </c>
      <c r="H3041">
        <v>0.61</v>
      </c>
      <c r="I3041" t="s">
        <v>7</v>
      </c>
      <c r="J3041">
        <v>0.8</v>
      </c>
      <c r="K3041">
        <v>9</v>
      </c>
      <c r="L3041">
        <v>2025</v>
      </c>
      <c r="M3041" t="s">
        <v>367</v>
      </c>
      <c r="N3041" s="89" cm="1">
        <f t="array" ref="N3041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3041" s="89">
        <f>_34_KNMI_Stations[[#This Row],[graaddagen]]*_34_KNMI_Stations[[#This Row],[Gewogen factor]]</f>
        <v>4.6400000000000006</v>
      </c>
      <c r="P3041" s="89" cm="1">
        <f t="array" ref="P3041">IF(ISNUMBER(_34_KNMI_Stations[[#This Row],[Etmaal temperatuur °C]]),IF(_34_KNMI_Stations[[#This Row],[Etmaal temperatuur °C]]&gt;stookgrens[],_34_KNMI_Stations[[#This Row],[Etmaal temperatuur °C]]-stookgrens[],0),"")</f>
        <v>0</v>
      </c>
    </row>
    <row r="3042" spans="1:16" x14ac:dyDescent="0.25">
      <c r="A3042">
        <v>260</v>
      </c>
      <c r="B3042" s="110">
        <v>45926</v>
      </c>
      <c r="C3042" s="89">
        <v>2.8</v>
      </c>
      <c r="D3042" s="89">
        <v>11.7</v>
      </c>
      <c r="E3042" s="96">
        <v>799</v>
      </c>
      <c r="F3042" s="89">
        <v>0</v>
      </c>
      <c r="G3042" s="89">
        <v>1022.7</v>
      </c>
      <c r="H3042">
        <v>0.76</v>
      </c>
      <c r="I3042" t="s">
        <v>7</v>
      </c>
      <c r="J3042">
        <v>0.8</v>
      </c>
      <c r="K3042">
        <v>9</v>
      </c>
      <c r="L3042">
        <v>2025</v>
      </c>
      <c r="M3042" t="s">
        <v>367</v>
      </c>
      <c r="N3042" s="89" cm="1">
        <f t="array" ref="N3042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3042" s="89">
        <f>_34_KNMI_Stations[[#This Row],[graaddagen]]*_34_KNMI_Stations[[#This Row],[Gewogen factor]]</f>
        <v>5.0400000000000009</v>
      </c>
      <c r="P3042" s="89" cm="1">
        <f t="array" ref="P3042">IF(ISNUMBER(_34_KNMI_Stations[[#This Row],[Etmaal temperatuur °C]]),IF(_34_KNMI_Stations[[#This Row],[Etmaal temperatuur °C]]&gt;stookgrens[],_34_KNMI_Stations[[#This Row],[Etmaal temperatuur °C]]-stookgrens[],0),"")</f>
        <v>0</v>
      </c>
    </row>
    <row r="3043" spans="1:16" x14ac:dyDescent="0.25">
      <c r="A3043">
        <v>260</v>
      </c>
      <c r="B3043" s="110">
        <v>45927</v>
      </c>
      <c r="C3043" s="89">
        <v>1.6</v>
      </c>
      <c r="D3043" s="89">
        <v>12.1</v>
      </c>
      <c r="E3043" s="96">
        <v>662</v>
      </c>
      <c r="F3043" s="89">
        <v>0.7</v>
      </c>
      <c r="G3043" s="89">
        <v>1021.8</v>
      </c>
      <c r="H3043">
        <v>0.91</v>
      </c>
      <c r="I3043" t="s">
        <v>7</v>
      </c>
      <c r="J3043">
        <v>0.8</v>
      </c>
      <c r="K3043">
        <v>9</v>
      </c>
      <c r="L3043">
        <v>2025</v>
      </c>
      <c r="M3043" t="s">
        <v>367</v>
      </c>
      <c r="N3043" s="89" cm="1">
        <f t="array" ref="N3043">IF(ISNUMBER(_34_KNMI_Stations[[#This Row],[Etmaal temperatuur °C]]),IF(_34_KNMI_Stations[[#This Row],[Etmaal temperatuur °C]]&lt;stookgrens[],stookgrens[]-_34_KNMI_Stations[[#This Row],[Etmaal temperatuur °C]],0),"")</f>
        <v>5.9</v>
      </c>
      <c r="O3043" s="89">
        <f>_34_KNMI_Stations[[#This Row],[graaddagen]]*_34_KNMI_Stations[[#This Row],[Gewogen factor]]</f>
        <v>4.7200000000000006</v>
      </c>
      <c r="P3043" s="89" cm="1">
        <f t="array" ref="P3043">IF(ISNUMBER(_34_KNMI_Stations[[#This Row],[Etmaal temperatuur °C]]),IF(_34_KNMI_Stations[[#This Row],[Etmaal temperatuur °C]]&gt;stookgrens[],_34_KNMI_Stations[[#This Row],[Etmaal temperatuur °C]]-stookgrens[],0),"")</f>
        <v>0</v>
      </c>
    </row>
    <row r="3044" spans="1:16" x14ac:dyDescent="0.25">
      <c r="A3044">
        <v>260</v>
      </c>
      <c r="B3044" s="110">
        <v>45928</v>
      </c>
      <c r="C3044" s="89">
        <v>1.2</v>
      </c>
      <c r="D3044" s="89">
        <v>11.5</v>
      </c>
      <c r="E3044" s="96">
        <v>1384</v>
      </c>
      <c r="F3044" s="89">
        <v>0</v>
      </c>
      <c r="G3044" s="89">
        <v>1022.5</v>
      </c>
      <c r="H3044">
        <v>0.85</v>
      </c>
      <c r="I3044" t="s">
        <v>7</v>
      </c>
      <c r="J3044">
        <v>0.8</v>
      </c>
      <c r="K3044">
        <v>9</v>
      </c>
      <c r="L3044">
        <v>2025</v>
      </c>
      <c r="M3044" t="s">
        <v>367</v>
      </c>
      <c r="N3044" s="89" cm="1">
        <f t="array" ref="N3044">IF(ISNUMBER(_34_KNMI_Stations[[#This Row],[Etmaal temperatuur °C]]),IF(_34_KNMI_Stations[[#This Row],[Etmaal temperatuur °C]]&lt;stookgrens[],stookgrens[]-_34_KNMI_Stations[[#This Row],[Etmaal temperatuur °C]],0),"")</f>
        <v>6.5</v>
      </c>
      <c r="O3044" s="89">
        <f>_34_KNMI_Stations[[#This Row],[graaddagen]]*_34_KNMI_Stations[[#This Row],[Gewogen factor]]</f>
        <v>5.2</v>
      </c>
      <c r="P3044" s="89" cm="1">
        <f t="array" ref="P3044">IF(ISNUMBER(_34_KNMI_Stations[[#This Row],[Etmaal temperatuur °C]]),IF(_34_KNMI_Stations[[#This Row],[Etmaal temperatuur °C]]&gt;stookgrens[],_34_KNMI_Stations[[#This Row],[Etmaal temperatuur °C]]-stookgrens[],0),"")</f>
        <v>0</v>
      </c>
    </row>
    <row r="3045" spans="1:16" x14ac:dyDescent="0.25">
      <c r="A3045">
        <v>260</v>
      </c>
      <c r="B3045" s="110">
        <v>45929</v>
      </c>
      <c r="C3045" s="89">
        <v>1.2</v>
      </c>
      <c r="D3045" s="89">
        <v>11.5</v>
      </c>
      <c r="E3045" s="96">
        <v>1134</v>
      </c>
      <c r="F3045" s="89">
        <v>0</v>
      </c>
      <c r="G3045" s="89">
        <v>1023.2</v>
      </c>
      <c r="H3045">
        <v>0.86</v>
      </c>
      <c r="I3045" t="s">
        <v>7</v>
      </c>
      <c r="J3045">
        <v>0.8</v>
      </c>
      <c r="K3045">
        <v>9</v>
      </c>
      <c r="L3045">
        <v>2025</v>
      </c>
      <c r="M3045" t="s">
        <v>368</v>
      </c>
      <c r="N3045" s="89" cm="1">
        <f t="array" ref="N3045">IF(ISNUMBER(_34_KNMI_Stations[[#This Row],[Etmaal temperatuur °C]]),IF(_34_KNMI_Stations[[#This Row],[Etmaal temperatuur °C]]&lt;stookgrens[],stookgrens[]-_34_KNMI_Stations[[#This Row],[Etmaal temperatuur °C]],0),"")</f>
        <v>6.5</v>
      </c>
      <c r="O3045" s="89">
        <f>_34_KNMI_Stations[[#This Row],[graaddagen]]*_34_KNMI_Stations[[#This Row],[Gewogen factor]]</f>
        <v>5.2</v>
      </c>
      <c r="P3045" s="89" cm="1">
        <f t="array" ref="P3045">IF(ISNUMBER(_34_KNMI_Stations[[#This Row],[Etmaal temperatuur °C]]),IF(_34_KNMI_Stations[[#This Row],[Etmaal temperatuur °C]]&gt;stookgrens[],_34_KNMI_Stations[[#This Row],[Etmaal temperatuur °C]]-stookgrens[],0),"")</f>
        <v>0</v>
      </c>
    </row>
    <row r="3046" spans="1:16" x14ac:dyDescent="0.25">
      <c r="A3046">
        <v>260</v>
      </c>
      <c r="B3046" s="110">
        <v>45930</v>
      </c>
      <c r="C3046" s="89">
        <v>1.3</v>
      </c>
      <c r="D3046" s="89">
        <v>11.6</v>
      </c>
      <c r="E3046" s="96">
        <v>1237</v>
      </c>
      <c r="F3046" s="89">
        <v>0</v>
      </c>
      <c r="G3046" s="89">
        <v>1025.4000000000001</v>
      </c>
      <c r="H3046">
        <v>0.87</v>
      </c>
      <c r="I3046" t="s">
        <v>7</v>
      </c>
      <c r="J3046">
        <v>0.8</v>
      </c>
      <c r="K3046">
        <v>9</v>
      </c>
      <c r="L3046">
        <v>2025</v>
      </c>
      <c r="M3046" t="s">
        <v>368</v>
      </c>
      <c r="N3046" s="89" cm="1">
        <f t="array" ref="N3046">IF(ISNUMBER(_34_KNMI_Stations[[#This Row],[Etmaal temperatuur °C]]),IF(_34_KNMI_Stations[[#This Row],[Etmaal temperatuur °C]]&lt;stookgrens[],stookgrens[]-_34_KNMI_Stations[[#This Row],[Etmaal temperatuur °C]],0),"")</f>
        <v>6.4</v>
      </c>
      <c r="O3046" s="89">
        <f>_34_KNMI_Stations[[#This Row],[graaddagen]]*_34_KNMI_Stations[[#This Row],[Gewogen factor]]</f>
        <v>5.120000000000001</v>
      </c>
      <c r="P3046" s="89" cm="1">
        <f t="array" ref="P3046">IF(ISNUMBER(_34_KNMI_Stations[[#This Row],[Etmaal temperatuur °C]]),IF(_34_KNMI_Stations[[#This Row],[Etmaal temperatuur °C]]&gt;stookgrens[],_34_KNMI_Stations[[#This Row],[Etmaal temperatuur °C]]-stookgrens[],0),"")</f>
        <v>0</v>
      </c>
    </row>
    <row r="3047" spans="1:16" x14ac:dyDescent="0.25">
      <c r="A3047">
        <v>260</v>
      </c>
      <c r="B3047" s="110">
        <v>45931</v>
      </c>
      <c r="C3047" s="89">
        <v>2</v>
      </c>
      <c r="D3047" s="89">
        <v>10.3</v>
      </c>
      <c r="E3047" s="96">
        <v>1449</v>
      </c>
      <c r="F3047" s="89">
        <v>0</v>
      </c>
      <c r="G3047" s="89">
        <v>1029</v>
      </c>
      <c r="H3047">
        <v>0.77</v>
      </c>
      <c r="I3047" t="s">
        <v>7</v>
      </c>
      <c r="J3047">
        <v>1</v>
      </c>
      <c r="K3047">
        <v>10</v>
      </c>
      <c r="L3047">
        <v>2025</v>
      </c>
      <c r="M3047" t="s">
        <v>368</v>
      </c>
      <c r="N3047" s="89" cm="1">
        <f t="array" ref="N3047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3047" s="89">
        <f>_34_KNMI_Stations[[#This Row],[graaddagen]]*_34_KNMI_Stations[[#This Row],[Gewogen factor]]</f>
        <v>7.6999999999999993</v>
      </c>
      <c r="P3047" s="89" cm="1">
        <f t="array" ref="P3047">IF(ISNUMBER(_34_KNMI_Stations[[#This Row],[Etmaal temperatuur °C]]),IF(_34_KNMI_Stations[[#This Row],[Etmaal temperatuur °C]]&gt;stookgrens[],_34_KNMI_Stations[[#This Row],[Etmaal temperatuur °C]]-stookgrens[],0),"")</f>
        <v>0</v>
      </c>
    </row>
    <row r="3048" spans="1:16" x14ac:dyDescent="0.25">
      <c r="A3048">
        <v>260</v>
      </c>
      <c r="B3048" s="110">
        <v>45932</v>
      </c>
      <c r="C3048" s="89">
        <v>2.8</v>
      </c>
      <c r="D3048" s="89">
        <v>11.7</v>
      </c>
      <c r="E3048" s="96">
        <v>929</v>
      </c>
      <c r="F3048" s="89">
        <v>-0.1</v>
      </c>
      <c r="G3048" s="89">
        <v>1026</v>
      </c>
      <c r="H3048">
        <v>0.72</v>
      </c>
      <c r="I3048" t="s">
        <v>7</v>
      </c>
      <c r="J3048">
        <v>1</v>
      </c>
      <c r="K3048">
        <v>10</v>
      </c>
      <c r="L3048">
        <v>2025</v>
      </c>
      <c r="M3048" t="s">
        <v>368</v>
      </c>
      <c r="N3048" s="89" cm="1">
        <f t="array" ref="N3048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3048" s="89">
        <f>_34_KNMI_Stations[[#This Row],[graaddagen]]*_34_KNMI_Stations[[#This Row],[Gewogen factor]]</f>
        <v>6.3000000000000007</v>
      </c>
      <c r="P3048" s="89" cm="1">
        <f t="array" ref="P3048">IF(ISNUMBER(_34_KNMI_Stations[[#This Row],[Etmaal temperatuur °C]]),IF(_34_KNMI_Stations[[#This Row],[Etmaal temperatuur °C]]&gt;stookgrens[],_34_KNMI_Stations[[#This Row],[Etmaal temperatuur °C]]-stookgrens[],0),"")</f>
        <v>0</v>
      </c>
    </row>
    <row r="3049" spans="1:16" x14ac:dyDescent="0.25">
      <c r="A3049">
        <v>260</v>
      </c>
      <c r="B3049" s="110">
        <v>45933</v>
      </c>
      <c r="C3049" s="89">
        <v>4.5</v>
      </c>
      <c r="D3049" s="89">
        <v>11.5</v>
      </c>
      <c r="E3049" s="96">
        <v>354</v>
      </c>
      <c r="F3049" s="89">
        <v>9.3000000000000007</v>
      </c>
      <c r="G3049" s="89">
        <v>1014.2</v>
      </c>
      <c r="H3049">
        <v>0.8</v>
      </c>
      <c r="I3049" t="s">
        <v>7</v>
      </c>
      <c r="J3049">
        <v>1</v>
      </c>
      <c r="K3049">
        <v>10</v>
      </c>
      <c r="L3049">
        <v>2025</v>
      </c>
      <c r="M3049" t="s">
        <v>368</v>
      </c>
      <c r="N3049" s="89" cm="1">
        <f t="array" ref="N3049">IF(ISNUMBER(_34_KNMI_Stations[[#This Row],[Etmaal temperatuur °C]]),IF(_34_KNMI_Stations[[#This Row],[Etmaal temperatuur °C]]&lt;stookgrens[],stookgrens[]-_34_KNMI_Stations[[#This Row],[Etmaal temperatuur °C]],0),"")</f>
        <v>6.5</v>
      </c>
      <c r="O3049" s="89">
        <f>_34_KNMI_Stations[[#This Row],[graaddagen]]*_34_KNMI_Stations[[#This Row],[Gewogen factor]]</f>
        <v>6.5</v>
      </c>
      <c r="P3049" s="89" cm="1">
        <f t="array" ref="P3049">IF(ISNUMBER(_34_KNMI_Stations[[#This Row],[Etmaal temperatuur °C]]),IF(_34_KNMI_Stations[[#This Row],[Etmaal temperatuur °C]]&gt;stookgrens[],_34_KNMI_Stations[[#This Row],[Etmaal temperatuur °C]]-stookgrens[],0),"")</f>
        <v>0</v>
      </c>
    </row>
    <row r="3050" spans="1:16" x14ac:dyDescent="0.25">
      <c r="A3050">
        <v>260</v>
      </c>
      <c r="B3050" s="110">
        <v>45934</v>
      </c>
      <c r="C3050" s="89">
        <v>6.1</v>
      </c>
      <c r="D3050" s="89">
        <v>13.1</v>
      </c>
      <c r="E3050" s="96">
        <v>723</v>
      </c>
      <c r="F3050" s="89">
        <v>28.6</v>
      </c>
      <c r="G3050" s="89">
        <v>997.7</v>
      </c>
      <c r="H3050">
        <v>0.82</v>
      </c>
      <c r="I3050" t="s">
        <v>7</v>
      </c>
      <c r="J3050">
        <v>1</v>
      </c>
      <c r="K3050">
        <v>10</v>
      </c>
      <c r="L3050">
        <v>2025</v>
      </c>
      <c r="M3050" t="s">
        <v>368</v>
      </c>
      <c r="N3050" s="89" cm="1">
        <f t="array" ref="N3050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3050" s="89">
        <f>_34_KNMI_Stations[[#This Row],[graaddagen]]*_34_KNMI_Stations[[#This Row],[Gewogen factor]]</f>
        <v>4.9000000000000004</v>
      </c>
      <c r="P3050" s="89" cm="1">
        <f t="array" ref="P3050">IF(ISNUMBER(_34_KNMI_Stations[[#This Row],[Etmaal temperatuur °C]]),IF(_34_KNMI_Stations[[#This Row],[Etmaal temperatuur °C]]&gt;stookgrens[],_34_KNMI_Stations[[#This Row],[Etmaal temperatuur °C]]-stookgrens[],0),"")</f>
        <v>0</v>
      </c>
    </row>
    <row r="3051" spans="1:16" x14ac:dyDescent="0.25">
      <c r="A3051">
        <v>260</v>
      </c>
      <c r="B3051" s="110">
        <v>45935</v>
      </c>
      <c r="C3051" s="89">
        <v>4</v>
      </c>
      <c r="D3051" s="89">
        <v>11.8</v>
      </c>
      <c r="E3051" s="96">
        <v>625</v>
      </c>
      <c r="F3051" s="89">
        <v>5.2</v>
      </c>
      <c r="G3051" s="89">
        <v>1010.9</v>
      </c>
      <c r="H3051">
        <v>0.78</v>
      </c>
      <c r="I3051" t="s">
        <v>7</v>
      </c>
      <c r="J3051">
        <v>1</v>
      </c>
      <c r="K3051">
        <v>10</v>
      </c>
      <c r="L3051">
        <v>2025</v>
      </c>
      <c r="M3051" t="s">
        <v>368</v>
      </c>
      <c r="N3051" s="89" cm="1">
        <f t="array" ref="N3051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3051" s="89">
        <f>_34_KNMI_Stations[[#This Row],[graaddagen]]*_34_KNMI_Stations[[#This Row],[Gewogen factor]]</f>
        <v>6.1999999999999993</v>
      </c>
      <c r="P3051" s="89" cm="1">
        <f t="array" ref="P3051">IF(ISNUMBER(_34_KNMI_Stations[[#This Row],[Etmaal temperatuur °C]]),IF(_34_KNMI_Stations[[#This Row],[Etmaal temperatuur °C]]&gt;stookgrens[],_34_KNMI_Stations[[#This Row],[Etmaal temperatuur °C]]-stookgrens[],0),"")</f>
        <v>0</v>
      </c>
    </row>
    <row r="3052" spans="1:16" x14ac:dyDescent="0.25">
      <c r="A3052">
        <v>260</v>
      </c>
      <c r="B3052" s="110">
        <v>45936</v>
      </c>
      <c r="C3052" s="89">
        <v>2.5</v>
      </c>
      <c r="D3052" s="89">
        <v>13.5</v>
      </c>
      <c r="E3052" s="96">
        <v>306</v>
      </c>
      <c r="F3052" s="89">
        <v>1.4</v>
      </c>
      <c r="G3052" s="89">
        <v>1022.1</v>
      </c>
      <c r="H3052">
        <v>0.9</v>
      </c>
      <c r="I3052" t="s">
        <v>7</v>
      </c>
      <c r="J3052">
        <v>1</v>
      </c>
      <c r="K3052">
        <v>10</v>
      </c>
      <c r="L3052">
        <v>2025</v>
      </c>
      <c r="M3052" t="s">
        <v>369</v>
      </c>
      <c r="N3052" s="89" cm="1">
        <f t="array" ref="N3052">IF(ISNUMBER(_34_KNMI_Stations[[#This Row],[Etmaal temperatuur °C]]),IF(_34_KNMI_Stations[[#This Row],[Etmaal temperatuur °C]]&lt;stookgrens[],stookgrens[]-_34_KNMI_Stations[[#This Row],[Etmaal temperatuur °C]],0),"")</f>
        <v>4.5</v>
      </c>
      <c r="O3052" s="89">
        <f>_34_KNMI_Stations[[#This Row],[graaddagen]]*_34_KNMI_Stations[[#This Row],[Gewogen factor]]</f>
        <v>4.5</v>
      </c>
      <c r="P3052" s="89" cm="1">
        <f t="array" ref="P3052">IF(ISNUMBER(_34_KNMI_Stations[[#This Row],[Etmaal temperatuur °C]]),IF(_34_KNMI_Stations[[#This Row],[Etmaal temperatuur °C]]&gt;stookgrens[],_34_KNMI_Stations[[#This Row],[Etmaal temperatuur °C]]-stookgrens[],0),"")</f>
        <v>0</v>
      </c>
    </row>
    <row r="3053" spans="1:16" x14ac:dyDescent="0.25">
      <c r="A3053">
        <v>260</v>
      </c>
      <c r="B3053" s="110">
        <v>45937</v>
      </c>
      <c r="C3053" s="89">
        <v>2.8</v>
      </c>
      <c r="D3053" s="89">
        <v>14.8</v>
      </c>
      <c r="E3053" s="96">
        <v>456</v>
      </c>
      <c r="F3053" s="89">
        <v>0.4</v>
      </c>
      <c r="G3053" s="89">
        <v>1024</v>
      </c>
      <c r="H3053">
        <v>0.92</v>
      </c>
      <c r="I3053" t="s">
        <v>7</v>
      </c>
      <c r="J3053">
        <v>1</v>
      </c>
      <c r="K3053">
        <v>10</v>
      </c>
      <c r="L3053">
        <v>2025</v>
      </c>
      <c r="M3053" t="s">
        <v>369</v>
      </c>
      <c r="N3053" s="89" cm="1">
        <f t="array" ref="N3053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3053" s="89">
        <f>_34_KNMI_Stations[[#This Row],[graaddagen]]*_34_KNMI_Stations[[#This Row],[Gewogen factor]]</f>
        <v>3.1999999999999993</v>
      </c>
      <c r="P3053" s="89" cm="1">
        <f t="array" ref="P3053">IF(ISNUMBER(_34_KNMI_Stations[[#This Row],[Etmaal temperatuur °C]]),IF(_34_KNMI_Stations[[#This Row],[Etmaal temperatuur °C]]&gt;stookgrens[],_34_KNMI_Stations[[#This Row],[Etmaal temperatuur °C]]-stookgrens[],0),"")</f>
        <v>0</v>
      </c>
    </row>
    <row r="3054" spans="1:16" x14ac:dyDescent="0.25">
      <c r="A3054">
        <v>260</v>
      </c>
      <c r="B3054" s="110">
        <v>45938</v>
      </c>
      <c r="C3054" s="89">
        <v>1.9</v>
      </c>
      <c r="D3054" s="89">
        <v>14.3</v>
      </c>
      <c r="E3054" s="96">
        <v>397</v>
      </c>
      <c r="F3054" s="89">
        <v>1.2</v>
      </c>
      <c r="G3054" s="89">
        <v>1022.4</v>
      </c>
      <c r="H3054">
        <v>0.91</v>
      </c>
      <c r="I3054" t="s">
        <v>7</v>
      </c>
      <c r="J3054">
        <v>1</v>
      </c>
      <c r="K3054">
        <v>10</v>
      </c>
      <c r="L3054">
        <v>2025</v>
      </c>
      <c r="M3054" t="s">
        <v>369</v>
      </c>
      <c r="N3054" s="89" cm="1">
        <f t="array" ref="N3054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3054" s="89">
        <f>_34_KNMI_Stations[[#This Row],[graaddagen]]*_34_KNMI_Stations[[#This Row],[Gewogen factor]]</f>
        <v>3.6999999999999993</v>
      </c>
      <c r="P3054" s="89" cm="1">
        <f t="array" ref="P3054">IF(ISNUMBER(_34_KNMI_Stations[[#This Row],[Etmaal temperatuur °C]]),IF(_34_KNMI_Stations[[#This Row],[Etmaal temperatuur °C]]&gt;stookgrens[],_34_KNMI_Stations[[#This Row],[Etmaal temperatuur °C]]-stookgrens[],0),"")</f>
        <v>0</v>
      </c>
    </row>
    <row r="3055" spans="1:16" x14ac:dyDescent="0.25">
      <c r="A3055">
        <v>260</v>
      </c>
      <c r="B3055" s="110">
        <v>45939</v>
      </c>
      <c r="C3055" s="89">
        <v>1.8</v>
      </c>
      <c r="D3055" s="89">
        <v>13.2</v>
      </c>
      <c r="E3055" s="96">
        <v>856</v>
      </c>
      <c r="F3055" s="89">
        <v>0</v>
      </c>
      <c r="G3055" s="89">
        <v>1026.2</v>
      </c>
      <c r="H3055">
        <v>0.82</v>
      </c>
      <c r="I3055" t="s">
        <v>7</v>
      </c>
      <c r="J3055">
        <v>1</v>
      </c>
      <c r="K3055">
        <v>10</v>
      </c>
      <c r="L3055">
        <v>2025</v>
      </c>
      <c r="M3055" t="s">
        <v>369</v>
      </c>
      <c r="N3055" s="89" cm="1">
        <f t="array" ref="N3055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3055" s="89">
        <f>_34_KNMI_Stations[[#This Row],[graaddagen]]*_34_KNMI_Stations[[#This Row],[Gewogen factor]]</f>
        <v>4.8000000000000007</v>
      </c>
      <c r="P3055" s="89" cm="1">
        <f t="array" ref="P3055">IF(ISNUMBER(_34_KNMI_Stations[[#This Row],[Etmaal temperatuur °C]]),IF(_34_KNMI_Stations[[#This Row],[Etmaal temperatuur °C]]&gt;stookgrens[],_34_KNMI_Stations[[#This Row],[Etmaal temperatuur °C]]-stookgrens[],0),"")</f>
        <v>0</v>
      </c>
    </row>
    <row r="3056" spans="1:16" x14ac:dyDescent="0.25">
      <c r="A3056">
        <v>260</v>
      </c>
      <c r="B3056" s="110">
        <v>45940</v>
      </c>
      <c r="C3056" s="89">
        <v>2.1</v>
      </c>
      <c r="D3056" s="89">
        <v>14.8</v>
      </c>
      <c r="E3056" s="96">
        <v>567</v>
      </c>
      <c r="F3056" s="89">
        <v>0</v>
      </c>
      <c r="G3056" s="89">
        <v>1032.3</v>
      </c>
      <c r="H3056">
        <v>0.84</v>
      </c>
      <c r="I3056" t="s">
        <v>7</v>
      </c>
      <c r="J3056">
        <v>1</v>
      </c>
      <c r="K3056">
        <v>10</v>
      </c>
      <c r="L3056">
        <v>2025</v>
      </c>
      <c r="M3056" t="s">
        <v>369</v>
      </c>
      <c r="N3056" s="89" cm="1">
        <f t="array" ref="N3056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3056" s="89">
        <f>_34_KNMI_Stations[[#This Row],[graaddagen]]*_34_KNMI_Stations[[#This Row],[Gewogen factor]]</f>
        <v>3.1999999999999993</v>
      </c>
      <c r="P3056" s="89" cm="1">
        <f t="array" ref="P3056">IF(ISNUMBER(_34_KNMI_Stations[[#This Row],[Etmaal temperatuur °C]]),IF(_34_KNMI_Stations[[#This Row],[Etmaal temperatuur °C]]&gt;stookgrens[],_34_KNMI_Stations[[#This Row],[Etmaal temperatuur °C]]-stookgrens[],0),"")</f>
        <v>0</v>
      </c>
    </row>
    <row r="3057" spans="1:16" x14ac:dyDescent="0.25">
      <c r="A3057">
        <v>260</v>
      </c>
      <c r="B3057" s="110">
        <v>45941</v>
      </c>
      <c r="C3057" s="89">
        <v>1.4</v>
      </c>
      <c r="D3057" s="89">
        <v>14.2</v>
      </c>
      <c r="E3057" s="96">
        <v>337</v>
      </c>
      <c r="F3057" s="89">
        <v>-0.1</v>
      </c>
      <c r="G3057" s="89">
        <v>1033.5999999999999</v>
      </c>
      <c r="H3057">
        <v>0.85</v>
      </c>
      <c r="I3057" t="s">
        <v>7</v>
      </c>
      <c r="J3057">
        <v>1</v>
      </c>
      <c r="K3057">
        <v>10</v>
      </c>
      <c r="L3057">
        <v>2025</v>
      </c>
      <c r="M3057" t="s">
        <v>369</v>
      </c>
      <c r="N3057" s="89" cm="1">
        <f t="array" ref="N3057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3057" s="89">
        <f>_34_KNMI_Stations[[#This Row],[graaddagen]]*_34_KNMI_Stations[[#This Row],[Gewogen factor]]</f>
        <v>3.8000000000000007</v>
      </c>
      <c r="P3057" s="89" cm="1">
        <f t="array" ref="P3057">IF(ISNUMBER(_34_KNMI_Stations[[#This Row],[Etmaal temperatuur °C]]),IF(_34_KNMI_Stations[[#This Row],[Etmaal temperatuur °C]]&gt;stookgrens[],_34_KNMI_Stations[[#This Row],[Etmaal temperatuur °C]]-stookgrens[],0),"")</f>
        <v>0</v>
      </c>
    </row>
    <row r="3058" spans="1:16" x14ac:dyDescent="0.25">
      <c r="A3058">
        <v>260</v>
      </c>
      <c r="B3058" s="110">
        <v>45942</v>
      </c>
      <c r="C3058" s="89">
        <v>1.8</v>
      </c>
      <c r="D3058" s="89">
        <v>14.2</v>
      </c>
      <c r="E3058" s="96">
        <v>546</v>
      </c>
      <c r="F3058" s="89">
        <v>0.9</v>
      </c>
      <c r="G3058" s="89">
        <v>1030.7</v>
      </c>
      <c r="H3058">
        <v>0.9</v>
      </c>
      <c r="I3058" t="s">
        <v>7</v>
      </c>
      <c r="J3058">
        <v>1</v>
      </c>
      <c r="K3058">
        <v>10</v>
      </c>
      <c r="L3058">
        <v>2025</v>
      </c>
      <c r="M3058" t="s">
        <v>369</v>
      </c>
      <c r="N3058" s="89" cm="1">
        <f t="array" ref="N3058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3058" s="89">
        <f>_34_KNMI_Stations[[#This Row],[graaddagen]]*_34_KNMI_Stations[[#This Row],[Gewogen factor]]</f>
        <v>3.8000000000000007</v>
      </c>
      <c r="P3058" s="89" cm="1">
        <f t="array" ref="P3058">IF(ISNUMBER(_34_KNMI_Stations[[#This Row],[Etmaal temperatuur °C]]),IF(_34_KNMI_Stations[[#This Row],[Etmaal temperatuur °C]]&gt;stookgrens[],_34_KNMI_Stations[[#This Row],[Etmaal temperatuur °C]]-stookgrens[],0),"")</f>
        <v>0</v>
      </c>
    </row>
    <row r="3059" spans="1:16" x14ac:dyDescent="0.25">
      <c r="A3059">
        <v>260</v>
      </c>
      <c r="B3059" s="110">
        <v>45943</v>
      </c>
      <c r="C3059" s="89">
        <v>1.8</v>
      </c>
      <c r="D3059" s="89">
        <v>13.6</v>
      </c>
      <c r="E3059" s="96">
        <v>449</v>
      </c>
      <c r="F3059" s="89">
        <v>0.1</v>
      </c>
      <c r="G3059" s="89">
        <v>1028.5999999999999</v>
      </c>
      <c r="H3059">
        <v>0.91</v>
      </c>
      <c r="I3059" t="s">
        <v>7</v>
      </c>
      <c r="J3059">
        <v>1</v>
      </c>
      <c r="K3059">
        <v>10</v>
      </c>
      <c r="L3059">
        <v>2025</v>
      </c>
      <c r="M3059" t="s">
        <v>370</v>
      </c>
      <c r="N3059" s="89" cm="1">
        <f t="array" ref="N3059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3059" s="89">
        <f>_34_KNMI_Stations[[#This Row],[graaddagen]]*_34_KNMI_Stations[[#This Row],[Gewogen factor]]</f>
        <v>4.4000000000000004</v>
      </c>
      <c r="P3059" s="89" cm="1">
        <f t="array" ref="P3059">IF(ISNUMBER(_34_KNMI_Stations[[#This Row],[Etmaal temperatuur °C]]),IF(_34_KNMI_Stations[[#This Row],[Etmaal temperatuur °C]]&gt;stookgrens[],_34_KNMI_Stations[[#This Row],[Etmaal temperatuur °C]]-stookgrens[],0),"")</f>
        <v>0</v>
      </c>
    </row>
    <row r="3060" spans="1:16" x14ac:dyDescent="0.25">
      <c r="A3060">
        <v>260</v>
      </c>
      <c r="B3060" s="110">
        <v>45944</v>
      </c>
      <c r="C3060" s="89">
        <v>1.8</v>
      </c>
      <c r="D3060" s="89">
        <v>13.4</v>
      </c>
      <c r="E3060" s="96">
        <v>438</v>
      </c>
      <c r="F3060" s="89">
        <v>0.3</v>
      </c>
      <c r="G3060" s="89">
        <v>1027.4000000000001</v>
      </c>
      <c r="H3060">
        <v>0.89</v>
      </c>
      <c r="I3060" t="s">
        <v>7</v>
      </c>
      <c r="J3060">
        <v>1</v>
      </c>
      <c r="K3060">
        <v>10</v>
      </c>
      <c r="L3060">
        <v>2025</v>
      </c>
      <c r="M3060" t="s">
        <v>370</v>
      </c>
      <c r="N3060" s="89" cm="1">
        <f t="array" ref="N3060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3060" s="89">
        <f>_34_KNMI_Stations[[#This Row],[graaddagen]]*_34_KNMI_Stations[[#This Row],[Gewogen factor]]</f>
        <v>4.5999999999999996</v>
      </c>
      <c r="P3060" s="89" cm="1">
        <f t="array" ref="P3060">IF(ISNUMBER(_34_KNMI_Stations[[#This Row],[Etmaal temperatuur °C]]),IF(_34_KNMI_Stations[[#This Row],[Etmaal temperatuur °C]]&gt;stookgrens[],_34_KNMI_Stations[[#This Row],[Etmaal temperatuur °C]]-stookgrens[],0),"")</f>
        <v>0</v>
      </c>
    </row>
    <row r="3061" spans="1:16" x14ac:dyDescent="0.25">
      <c r="A3061">
        <v>260</v>
      </c>
      <c r="B3061" s="110">
        <v>45945</v>
      </c>
      <c r="C3061" s="89">
        <v>1.4</v>
      </c>
      <c r="D3061" s="89">
        <v>12.4</v>
      </c>
      <c r="E3061" s="96">
        <v>304</v>
      </c>
      <c r="F3061" s="89">
        <v>0.5</v>
      </c>
      <c r="G3061" s="89">
        <v>1027.2</v>
      </c>
      <c r="H3061">
        <v>0.95</v>
      </c>
      <c r="I3061" t="s">
        <v>7</v>
      </c>
      <c r="J3061">
        <v>1</v>
      </c>
      <c r="K3061">
        <v>10</v>
      </c>
      <c r="L3061">
        <v>2025</v>
      </c>
      <c r="M3061" t="s">
        <v>370</v>
      </c>
      <c r="N3061" s="89" cm="1">
        <f t="array" ref="N3061">IF(ISNUMBER(_34_KNMI_Stations[[#This Row],[Etmaal temperatuur °C]]),IF(_34_KNMI_Stations[[#This Row],[Etmaal temperatuur °C]]&lt;stookgrens[],stookgrens[]-_34_KNMI_Stations[[#This Row],[Etmaal temperatuur °C]],0),"")</f>
        <v>5.6</v>
      </c>
      <c r="O3061" s="89">
        <f>_34_KNMI_Stations[[#This Row],[graaddagen]]*_34_KNMI_Stations[[#This Row],[Gewogen factor]]</f>
        <v>5.6</v>
      </c>
      <c r="P3061" s="89" cm="1">
        <f t="array" ref="P3061">IF(ISNUMBER(_34_KNMI_Stations[[#This Row],[Etmaal temperatuur °C]]),IF(_34_KNMI_Stations[[#This Row],[Etmaal temperatuur °C]]&gt;stookgrens[],_34_KNMI_Stations[[#This Row],[Etmaal temperatuur °C]]-stookgrens[],0),"")</f>
        <v>0</v>
      </c>
    </row>
    <row r="3062" spans="1:16" x14ac:dyDescent="0.25">
      <c r="A3062">
        <v>260</v>
      </c>
      <c r="B3062" s="110">
        <v>45946</v>
      </c>
      <c r="C3062" s="89">
        <v>1.9</v>
      </c>
      <c r="D3062" s="89">
        <v>12.2</v>
      </c>
      <c r="E3062" s="96">
        <v>729</v>
      </c>
      <c r="F3062" s="89">
        <v>0.5</v>
      </c>
      <c r="G3062" s="89">
        <v>1025.7</v>
      </c>
      <c r="H3062">
        <v>0.9</v>
      </c>
      <c r="I3062" t="s">
        <v>7</v>
      </c>
      <c r="J3062">
        <v>1</v>
      </c>
      <c r="K3062">
        <v>10</v>
      </c>
      <c r="L3062">
        <v>2025</v>
      </c>
      <c r="M3062" t="s">
        <v>370</v>
      </c>
      <c r="N3062" s="89" cm="1">
        <f t="array" ref="N3062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3062" s="89">
        <f>_34_KNMI_Stations[[#This Row],[graaddagen]]*_34_KNMI_Stations[[#This Row],[Gewogen factor]]</f>
        <v>5.8000000000000007</v>
      </c>
      <c r="P3062" s="89" cm="1">
        <f t="array" ref="P3062">IF(ISNUMBER(_34_KNMI_Stations[[#This Row],[Etmaal temperatuur °C]]),IF(_34_KNMI_Stations[[#This Row],[Etmaal temperatuur °C]]&gt;stookgrens[],_34_KNMI_Stations[[#This Row],[Etmaal temperatuur °C]]-stookgrens[],0),"")</f>
        <v>0</v>
      </c>
    </row>
    <row r="3063" spans="1:16" x14ac:dyDescent="0.25">
      <c r="A3063">
        <v>260</v>
      </c>
      <c r="B3063" s="110">
        <v>45947</v>
      </c>
      <c r="C3063" s="89">
        <v>1.4</v>
      </c>
      <c r="D3063" s="89">
        <v>11.8</v>
      </c>
      <c r="E3063" s="96">
        <v>422</v>
      </c>
      <c r="F3063" s="89">
        <v>0</v>
      </c>
      <c r="G3063" s="89">
        <v>1025.2</v>
      </c>
      <c r="H3063">
        <v>0.88</v>
      </c>
      <c r="I3063" t="s">
        <v>7</v>
      </c>
      <c r="J3063">
        <v>1</v>
      </c>
      <c r="K3063">
        <v>10</v>
      </c>
      <c r="L3063">
        <v>2025</v>
      </c>
      <c r="M3063" t="s">
        <v>370</v>
      </c>
      <c r="N3063" s="89" cm="1">
        <f t="array" ref="N3063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3063" s="89">
        <f>_34_KNMI_Stations[[#This Row],[graaddagen]]*_34_KNMI_Stations[[#This Row],[Gewogen factor]]</f>
        <v>6.1999999999999993</v>
      </c>
      <c r="P3063" s="89" cm="1">
        <f t="array" ref="P3063">IF(ISNUMBER(_34_KNMI_Stations[[#This Row],[Etmaal temperatuur °C]]),IF(_34_KNMI_Stations[[#This Row],[Etmaal temperatuur °C]]&gt;stookgrens[],_34_KNMI_Stations[[#This Row],[Etmaal temperatuur °C]]-stookgrens[],0),"")</f>
        <v>0</v>
      </c>
    </row>
    <row r="3064" spans="1:16" x14ac:dyDescent="0.25">
      <c r="A3064">
        <v>260</v>
      </c>
      <c r="B3064" s="110">
        <v>45948</v>
      </c>
      <c r="C3064" s="89">
        <v>2.4</v>
      </c>
      <c r="D3064" s="89">
        <v>9.8000000000000007</v>
      </c>
      <c r="E3064" s="96">
        <v>784</v>
      </c>
      <c r="F3064" s="89">
        <v>0</v>
      </c>
      <c r="G3064" s="89">
        <v>1025.4000000000001</v>
      </c>
      <c r="H3064">
        <v>0.79</v>
      </c>
      <c r="I3064" t="s">
        <v>7</v>
      </c>
      <c r="J3064">
        <v>1</v>
      </c>
      <c r="K3064">
        <v>10</v>
      </c>
      <c r="L3064">
        <v>2025</v>
      </c>
      <c r="M3064" t="s">
        <v>370</v>
      </c>
      <c r="N3064" s="89" cm="1">
        <f t="array" ref="N3064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3064" s="89">
        <f>_34_KNMI_Stations[[#This Row],[graaddagen]]*_34_KNMI_Stations[[#This Row],[Gewogen factor]]</f>
        <v>8.1999999999999993</v>
      </c>
      <c r="P3064" s="89" cm="1">
        <f t="array" ref="P3064">IF(ISNUMBER(_34_KNMI_Stations[[#This Row],[Etmaal temperatuur °C]]),IF(_34_KNMI_Stations[[#This Row],[Etmaal temperatuur °C]]&gt;stookgrens[],_34_KNMI_Stations[[#This Row],[Etmaal temperatuur °C]]-stookgrens[],0),"")</f>
        <v>0</v>
      </c>
    </row>
    <row r="3065" spans="1:16" x14ac:dyDescent="0.25">
      <c r="A3065">
        <v>260</v>
      </c>
      <c r="B3065" s="110">
        <v>45949</v>
      </c>
      <c r="C3065" s="89">
        <v>3.8</v>
      </c>
      <c r="D3065" s="89">
        <v>10.5</v>
      </c>
      <c r="E3065" s="96">
        <v>775</v>
      </c>
      <c r="F3065" s="89">
        <v>0.1</v>
      </c>
      <c r="G3065" s="89">
        <v>1010.6</v>
      </c>
      <c r="H3065">
        <v>0.8</v>
      </c>
      <c r="I3065" t="s">
        <v>7</v>
      </c>
      <c r="J3065">
        <v>1</v>
      </c>
      <c r="K3065">
        <v>10</v>
      </c>
      <c r="L3065">
        <v>2025</v>
      </c>
      <c r="M3065" t="s">
        <v>370</v>
      </c>
      <c r="N3065" s="89" cm="1">
        <f t="array" ref="N3065">IF(ISNUMBER(_34_KNMI_Stations[[#This Row],[Etmaal temperatuur °C]]),IF(_34_KNMI_Stations[[#This Row],[Etmaal temperatuur °C]]&lt;stookgrens[],stookgrens[]-_34_KNMI_Stations[[#This Row],[Etmaal temperatuur °C]],0),"")</f>
        <v>7.5</v>
      </c>
      <c r="O3065" s="89">
        <f>_34_KNMI_Stations[[#This Row],[graaddagen]]*_34_KNMI_Stations[[#This Row],[Gewogen factor]]</f>
        <v>7.5</v>
      </c>
      <c r="P3065" s="89" cm="1">
        <f t="array" ref="P3065">IF(ISNUMBER(_34_KNMI_Stations[[#This Row],[Etmaal temperatuur °C]]),IF(_34_KNMI_Stations[[#This Row],[Etmaal temperatuur °C]]&gt;stookgrens[],_34_KNMI_Stations[[#This Row],[Etmaal temperatuur °C]]-stookgrens[],0),"")</f>
        <v>0</v>
      </c>
    </row>
    <row r="3066" spans="1:16" x14ac:dyDescent="0.25">
      <c r="A3066">
        <v>260</v>
      </c>
      <c r="B3066" s="110">
        <v>45950</v>
      </c>
      <c r="C3066" s="89">
        <v>4</v>
      </c>
      <c r="D3066" s="89">
        <v>14.5</v>
      </c>
      <c r="E3066" s="96">
        <v>432</v>
      </c>
      <c r="F3066" s="89">
        <v>6.7</v>
      </c>
      <c r="G3066" s="89">
        <v>995.2</v>
      </c>
      <c r="H3066">
        <v>0.87</v>
      </c>
      <c r="I3066" t="s">
        <v>7</v>
      </c>
      <c r="J3066">
        <v>1</v>
      </c>
      <c r="K3066">
        <v>10</v>
      </c>
      <c r="L3066">
        <v>2025</v>
      </c>
      <c r="M3066" t="s">
        <v>371</v>
      </c>
      <c r="N3066" s="89" cm="1">
        <f t="array" ref="N3066">IF(ISNUMBER(_34_KNMI_Stations[[#This Row],[Etmaal temperatuur °C]]),IF(_34_KNMI_Stations[[#This Row],[Etmaal temperatuur °C]]&lt;stookgrens[],stookgrens[]-_34_KNMI_Stations[[#This Row],[Etmaal temperatuur °C]],0),"")</f>
        <v>3.5</v>
      </c>
      <c r="O3066" s="89">
        <f>_34_KNMI_Stations[[#This Row],[graaddagen]]*_34_KNMI_Stations[[#This Row],[Gewogen factor]]</f>
        <v>3.5</v>
      </c>
      <c r="P3066" s="89" cm="1">
        <f t="array" ref="P3066">IF(ISNUMBER(_34_KNMI_Stations[[#This Row],[Etmaal temperatuur °C]]),IF(_34_KNMI_Stations[[#This Row],[Etmaal temperatuur °C]]&gt;stookgrens[],_34_KNMI_Stations[[#This Row],[Etmaal temperatuur °C]]-stookgrens[],0),"")</f>
        <v>0</v>
      </c>
    </row>
    <row r="3067" spans="1:16" x14ac:dyDescent="0.25">
      <c r="A3067">
        <v>260</v>
      </c>
      <c r="B3067" s="110">
        <v>45951</v>
      </c>
      <c r="C3067" s="89">
        <v>5.0999999999999996</v>
      </c>
      <c r="D3067" s="89">
        <v>13.5</v>
      </c>
      <c r="E3067" s="96">
        <v>435</v>
      </c>
      <c r="F3067" s="89">
        <v>7.2</v>
      </c>
      <c r="G3067" s="89">
        <v>992.5</v>
      </c>
      <c r="H3067">
        <v>0.9</v>
      </c>
      <c r="I3067" t="s">
        <v>7</v>
      </c>
      <c r="J3067">
        <v>1</v>
      </c>
      <c r="K3067">
        <v>10</v>
      </c>
      <c r="L3067">
        <v>2025</v>
      </c>
      <c r="M3067" t="s">
        <v>371</v>
      </c>
      <c r="N3067" s="89" cm="1">
        <f t="array" ref="N3067">IF(ISNUMBER(_34_KNMI_Stations[[#This Row],[Etmaal temperatuur °C]]),IF(_34_KNMI_Stations[[#This Row],[Etmaal temperatuur °C]]&lt;stookgrens[],stookgrens[]-_34_KNMI_Stations[[#This Row],[Etmaal temperatuur °C]],0),"")</f>
        <v>4.5</v>
      </c>
      <c r="O3067" s="89">
        <f>_34_KNMI_Stations[[#This Row],[graaddagen]]*_34_KNMI_Stations[[#This Row],[Gewogen factor]]</f>
        <v>4.5</v>
      </c>
      <c r="P3067" s="89" cm="1">
        <f t="array" ref="P3067">IF(ISNUMBER(_34_KNMI_Stations[[#This Row],[Etmaal temperatuur °C]]),IF(_34_KNMI_Stations[[#This Row],[Etmaal temperatuur °C]]&gt;stookgrens[],_34_KNMI_Stations[[#This Row],[Etmaal temperatuur °C]]-stookgrens[],0),"")</f>
        <v>0</v>
      </c>
    </row>
    <row r="3068" spans="1:16" x14ac:dyDescent="0.25">
      <c r="A3068">
        <v>260</v>
      </c>
      <c r="B3068" s="110">
        <v>45952</v>
      </c>
      <c r="C3068" s="89">
        <v>3</v>
      </c>
      <c r="D3068" s="89">
        <v>12.6</v>
      </c>
      <c r="E3068" s="96">
        <v>556</v>
      </c>
      <c r="F3068" s="89">
        <v>0.3</v>
      </c>
      <c r="G3068" s="89">
        <v>996.3</v>
      </c>
      <c r="H3068">
        <v>0.89</v>
      </c>
      <c r="I3068" t="s">
        <v>7</v>
      </c>
      <c r="J3068">
        <v>1</v>
      </c>
      <c r="K3068">
        <v>10</v>
      </c>
      <c r="L3068">
        <v>2025</v>
      </c>
      <c r="M3068" t="s">
        <v>371</v>
      </c>
      <c r="N3068" s="89" cm="1">
        <f t="array" ref="N3068">IF(ISNUMBER(_34_KNMI_Stations[[#This Row],[Etmaal temperatuur °C]]),IF(_34_KNMI_Stations[[#This Row],[Etmaal temperatuur °C]]&lt;stookgrens[],stookgrens[]-_34_KNMI_Stations[[#This Row],[Etmaal temperatuur °C]],0),"")</f>
        <v>5.4</v>
      </c>
      <c r="O3068" s="89">
        <f>_34_KNMI_Stations[[#This Row],[graaddagen]]*_34_KNMI_Stations[[#This Row],[Gewogen factor]]</f>
        <v>5.4</v>
      </c>
      <c r="P3068" s="89" cm="1">
        <f t="array" ref="P3068">IF(ISNUMBER(_34_KNMI_Stations[[#This Row],[Etmaal temperatuur °C]]),IF(_34_KNMI_Stations[[#This Row],[Etmaal temperatuur °C]]&gt;stookgrens[],_34_KNMI_Stations[[#This Row],[Etmaal temperatuur °C]]-stookgrens[],0),"")</f>
        <v>0</v>
      </c>
    </row>
    <row r="3069" spans="1:16" x14ac:dyDescent="0.25">
      <c r="A3069">
        <v>260</v>
      </c>
      <c r="B3069" s="110">
        <v>45953</v>
      </c>
      <c r="C3069" s="89">
        <v>6</v>
      </c>
      <c r="D3069" s="89">
        <v>11.7</v>
      </c>
      <c r="E3069" s="96">
        <v>331</v>
      </c>
      <c r="F3069" s="89">
        <v>35.799999999999997</v>
      </c>
      <c r="G3069" s="89">
        <v>981</v>
      </c>
      <c r="H3069">
        <v>0.89</v>
      </c>
      <c r="I3069" t="s">
        <v>7</v>
      </c>
      <c r="J3069">
        <v>1</v>
      </c>
      <c r="K3069">
        <v>10</v>
      </c>
      <c r="L3069">
        <v>2025</v>
      </c>
      <c r="M3069" t="s">
        <v>371</v>
      </c>
      <c r="N3069" s="89" cm="1">
        <f t="array" ref="N3069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3069" s="89">
        <f>_34_KNMI_Stations[[#This Row],[graaddagen]]*_34_KNMI_Stations[[#This Row],[Gewogen factor]]</f>
        <v>6.3000000000000007</v>
      </c>
      <c r="P3069" s="89" cm="1">
        <f t="array" ref="P3069">IF(ISNUMBER(_34_KNMI_Stations[[#This Row],[Etmaal temperatuur °C]]),IF(_34_KNMI_Stations[[#This Row],[Etmaal temperatuur °C]]&gt;stookgrens[],_34_KNMI_Stations[[#This Row],[Etmaal temperatuur °C]]-stookgrens[],0),"")</f>
        <v>0</v>
      </c>
    </row>
    <row r="3070" spans="1:16" x14ac:dyDescent="0.25">
      <c r="A3070">
        <v>260</v>
      </c>
      <c r="B3070" s="110">
        <v>45954</v>
      </c>
      <c r="C3070" s="89">
        <v>6.3</v>
      </c>
      <c r="D3070" s="89">
        <v>10.1</v>
      </c>
      <c r="E3070" s="96">
        <v>659</v>
      </c>
      <c r="F3070" s="89">
        <v>1.2</v>
      </c>
      <c r="G3070" s="89">
        <v>996.6</v>
      </c>
      <c r="H3070">
        <v>0.76</v>
      </c>
      <c r="I3070" t="s">
        <v>7</v>
      </c>
      <c r="J3070">
        <v>1</v>
      </c>
      <c r="K3070">
        <v>10</v>
      </c>
      <c r="L3070">
        <v>2025</v>
      </c>
      <c r="M3070" t="s">
        <v>371</v>
      </c>
      <c r="N3070" s="89" cm="1">
        <f t="array" ref="N3070">IF(ISNUMBER(_34_KNMI_Stations[[#This Row],[Etmaal temperatuur °C]]),IF(_34_KNMI_Stations[[#This Row],[Etmaal temperatuur °C]]&lt;stookgrens[],stookgrens[]-_34_KNMI_Stations[[#This Row],[Etmaal temperatuur °C]],0),"")</f>
        <v>7.9</v>
      </c>
      <c r="O3070" s="89">
        <f>_34_KNMI_Stations[[#This Row],[graaddagen]]*_34_KNMI_Stations[[#This Row],[Gewogen factor]]</f>
        <v>7.9</v>
      </c>
      <c r="P3070" s="89" cm="1">
        <f t="array" ref="P3070">IF(ISNUMBER(_34_KNMI_Stations[[#This Row],[Etmaal temperatuur °C]]),IF(_34_KNMI_Stations[[#This Row],[Etmaal temperatuur °C]]&gt;stookgrens[],_34_KNMI_Stations[[#This Row],[Etmaal temperatuur °C]]-stookgrens[],0),"")</f>
        <v>0</v>
      </c>
    </row>
    <row r="3071" spans="1:16" x14ac:dyDescent="0.25">
      <c r="A3071">
        <v>260</v>
      </c>
      <c r="B3071" s="110">
        <v>45955</v>
      </c>
      <c r="C3071" s="89">
        <v>4.8</v>
      </c>
      <c r="D3071" s="89">
        <v>9.3000000000000007</v>
      </c>
      <c r="E3071" s="96">
        <v>390</v>
      </c>
      <c r="F3071" s="89">
        <v>11.1</v>
      </c>
      <c r="G3071" s="89">
        <v>997.4</v>
      </c>
      <c r="H3071">
        <v>0.85</v>
      </c>
      <c r="I3071" t="s">
        <v>7</v>
      </c>
      <c r="J3071">
        <v>1</v>
      </c>
      <c r="K3071">
        <v>10</v>
      </c>
      <c r="L3071">
        <v>2025</v>
      </c>
      <c r="M3071" t="s">
        <v>371</v>
      </c>
      <c r="N3071" s="89" cm="1">
        <f t="array" ref="N3071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3071" s="89">
        <f>_34_KNMI_Stations[[#This Row],[graaddagen]]*_34_KNMI_Stations[[#This Row],[Gewogen factor]]</f>
        <v>8.6999999999999993</v>
      </c>
      <c r="P3071" s="89" cm="1">
        <f t="array" ref="P3071">IF(ISNUMBER(_34_KNMI_Stations[[#This Row],[Etmaal temperatuur °C]]),IF(_34_KNMI_Stations[[#This Row],[Etmaal temperatuur °C]]&gt;stookgrens[],_34_KNMI_Stations[[#This Row],[Etmaal temperatuur °C]]-stookgrens[],0),"")</f>
        <v>0</v>
      </c>
    </row>
    <row r="3072" spans="1:16" x14ac:dyDescent="0.25">
      <c r="A3072">
        <v>260</v>
      </c>
      <c r="B3072" s="110">
        <v>45956</v>
      </c>
      <c r="C3072" s="89">
        <v>5</v>
      </c>
      <c r="D3072" s="89">
        <v>8.3000000000000007</v>
      </c>
      <c r="E3072" s="96">
        <v>510</v>
      </c>
      <c r="F3072" s="89">
        <v>16.7</v>
      </c>
      <c r="G3072" s="89">
        <v>1001.8</v>
      </c>
      <c r="H3072">
        <v>0.84</v>
      </c>
      <c r="I3072" t="s">
        <v>7</v>
      </c>
      <c r="J3072">
        <v>1</v>
      </c>
      <c r="K3072">
        <v>10</v>
      </c>
      <c r="L3072">
        <v>2025</v>
      </c>
      <c r="M3072" t="s">
        <v>371</v>
      </c>
      <c r="N3072" s="89" cm="1">
        <f t="array" ref="N3072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3072" s="89">
        <f>_34_KNMI_Stations[[#This Row],[graaddagen]]*_34_KNMI_Stations[[#This Row],[Gewogen factor]]</f>
        <v>9.6999999999999993</v>
      </c>
      <c r="P3072" s="89" cm="1">
        <f t="array" ref="P3072">IF(ISNUMBER(_34_KNMI_Stations[[#This Row],[Etmaal temperatuur °C]]),IF(_34_KNMI_Stations[[#This Row],[Etmaal temperatuur °C]]&gt;stookgrens[],_34_KNMI_Stations[[#This Row],[Etmaal temperatuur °C]]-stookgrens[],0),"")</f>
        <v>0</v>
      </c>
    </row>
    <row r="3073" spans="1:16" x14ac:dyDescent="0.25">
      <c r="A3073">
        <v>260</v>
      </c>
      <c r="B3073" s="110">
        <v>45957</v>
      </c>
      <c r="C3073" s="89">
        <v>4.2</v>
      </c>
      <c r="D3073" s="89">
        <v>9.1999999999999993</v>
      </c>
      <c r="E3073" s="96">
        <v>357</v>
      </c>
      <c r="F3073" s="89">
        <v>24.9</v>
      </c>
      <c r="G3073" s="89">
        <v>1000.6</v>
      </c>
      <c r="H3073">
        <v>0.86</v>
      </c>
      <c r="I3073" t="s">
        <v>7</v>
      </c>
      <c r="J3073">
        <v>1</v>
      </c>
      <c r="K3073">
        <v>10</v>
      </c>
      <c r="L3073">
        <v>2025</v>
      </c>
      <c r="M3073" t="s">
        <v>372</v>
      </c>
      <c r="N3073" s="89" cm="1">
        <f t="array" ref="N3073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3073" s="89">
        <f>_34_KNMI_Stations[[#This Row],[graaddagen]]*_34_KNMI_Stations[[#This Row],[Gewogen factor]]</f>
        <v>8.8000000000000007</v>
      </c>
      <c r="P3073" s="89" cm="1">
        <f t="array" ref="P3073">IF(ISNUMBER(_34_KNMI_Stations[[#This Row],[Etmaal temperatuur °C]]),IF(_34_KNMI_Stations[[#This Row],[Etmaal temperatuur °C]]&gt;stookgrens[],_34_KNMI_Stations[[#This Row],[Etmaal temperatuur °C]]-stookgrens[],0),"")</f>
        <v>0</v>
      </c>
    </row>
    <row r="3074" spans="1:16" x14ac:dyDescent="0.25">
      <c r="A3074">
        <v>260</v>
      </c>
      <c r="B3074" s="110">
        <v>45958</v>
      </c>
      <c r="C3074" s="89">
        <v>4.3</v>
      </c>
      <c r="D3074" s="89">
        <v>11.4</v>
      </c>
      <c r="E3074" s="96">
        <v>408</v>
      </c>
      <c r="F3074" s="89">
        <v>4.4000000000000004</v>
      </c>
      <c r="G3074" s="89">
        <v>1004.9</v>
      </c>
      <c r="H3074">
        <v>0.84</v>
      </c>
      <c r="I3074" t="s">
        <v>7</v>
      </c>
      <c r="J3074">
        <v>1</v>
      </c>
      <c r="K3074">
        <v>10</v>
      </c>
      <c r="L3074">
        <v>2025</v>
      </c>
      <c r="M3074" t="s">
        <v>372</v>
      </c>
      <c r="N3074" s="89" cm="1">
        <f t="array" ref="N3074">IF(ISNUMBER(_34_KNMI_Stations[[#This Row],[Etmaal temperatuur °C]]),IF(_34_KNMI_Stations[[#This Row],[Etmaal temperatuur °C]]&lt;stookgrens[],stookgrens[]-_34_KNMI_Stations[[#This Row],[Etmaal temperatuur °C]],0),"")</f>
        <v>6.6</v>
      </c>
      <c r="O3074" s="89">
        <f>_34_KNMI_Stations[[#This Row],[graaddagen]]*_34_KNMI_Stations[[#This Row],[Gewogen factor]]</f>
        <v>6.6</v>
      </c>
      <c r="P3074" s="89" cm="1">
        <f t="array" ref="P3074">IF(ISNUMBER(_34_KNMI_Stations[[#This Row],[Etmaal temperatuur °C]]),IF(_34_KNMI_Stations[[#This Row],[Etmaal temperatuur °C]]&gt;stookgrens[],_34_KNMI_Stations[[#This Row],[Etmaal temperatuur °C]]-stookgrens[],0),"")</f>
        <v>0</v>
      </c>
    </row>
    <row r="3075" spans="1:16" x14ac:dyDescent="0.25">
      <c r="A3075">
        <v>260</v>
      </c>
      <c r="B3075" s="110">
        <v>45959</v>
      </c>
      <c r="C3075" s="89">
        <v>3.4</v>
      </c>
      <c r="D3075" s="89">
        <v>11.5</v>
      </c>
      <c r="E3075" s="96">
        <v>397</v>
      </c>
      <c r="F3075" s="89">
        <v>7.3</v>
      </c>
      <c r="G3075" s="89">
        <v>1001.5</v>
      </c>
      <c r="H3075">
        <v>0.89</v>
      </c>
      <c r="I3075" t="s">
        <v>7</v>
      </c>
      <c r="J3075">
        <v>1</v>
      </c>
      <c r="K3075">
        <v>10</v>
      </c>
      <c r="L3075">
        <v>2025</v>
      </c>
      <c r="M3075" t="s">
        <v>372</v>
      </c>
      <c r="N3075" s="89" cm="1">
        <f t="array" ref="N3075">IF(ISNUMBER(_34_KNMI_Stations[[#This Row],[Etmaal temperatuur °C]]),IF(_34_KNMI_Stations[[#This Row],[Etmaal temperatuur °C]]&lt;stookgrens[],stookgrens[]-_34_KNMI_Stations[[#This Row],[Etmaal temperatuur °C]],0),"")</f>
        <v>6.5</v>
      </c>
      <c r="O3075" s="89">
        <f>_34_KNMI_Stations[[#This Row],[graaddagen]]*_34_KNMI_Stations[[#This Row],[Gewogen factor]]</f>
        <v>6.5</v>
      </c>
      <c r="P3075" s="89" cm="1">
        <f t="array" ref="P3075">IF(ISNUMBER(_34_KNMI_Stations[[#This Row],[Etmaal temperatuur °C]]),IF(_34_KNMI_Stations[[#This Row],[Etmaal temperatuur °C]]&gt;stookgrens[],_34_KNMI_Stations[[#This Row],[Etmaal temperatuur °C]]-stookgrens[],0),"")</f>
        <v>0</v>
      </c>
    </row>
    <row r="3076" spans="1:16" x14ac:dyDescent="0.25">
      <c r="A3076">
        <v>260</v>
      </c>
      <c r="B3076" s="110">
        <v>45960</v>
      </c>
      <c r="C3076" s="89">
        <v>3</v>
      </c>
      <c r="D3076" s="89">
        <v>9.6</v>
      </c>
      <c r="E3076" s="96">
        <v>540</v>
      </c>
      <c r="F3076" s="89">
        <v>2.2999999999999998</v>
      </c>
      <c r="G3076" s="89">
        <v>1007.8</v>
      </c>
      <c r="H3076">
        <v>0.85</v>
      </c>
      <c r="I3076" t="s">
        <v>7</v>
      </c>
      <c r="J3076">
        <v>1</v>
      </c>
      <c r="K3076">
        <v>10</v>
      </c>
      <c r="L3076">
        <v>2025</v>
      </c>
      <c r="M3076" t="s">
        <v>372</v>
      </c>
      <c r="N3076" s="89" cm="1">
        <f t="array" ref="N3076">IF(ISNUMBER(_34_KNMI_Stations[[#This Row],[Etmaal temperatuur °C]]),IF(_34_KNMI_Stations[[#This Row],[Etmaal temperatuur °C]]&lt;stookgrens[],stookgrens[]-_34_KNMI_Stations[[#This Row],[Etmaal temperatuur °C]],0),"")</f>
        <v>8.4</v>
      </c>
      <c r="O3076" s="89">
        <f>_34_KNMI_Stations[[#This Row],[graaddagen]]*_34_KNMI_Stations[[#This Row],[Gewogen factor]]</f>
        <v>8.4</v>
      </c>
      <c r="P3076" s="89" cm="1">
        <f t="array" ref="P3076">IF(ISNUMBER(_34_KNMI_Stations[[#This Row],[Etmaal temperatuur °C]]),IF(_34_KNMI_Stations[[#This Row],[Etmaal temperatuur °C]]&gt;stookgrens[],_34_KNMI_Stations[[#This Row],[Etmaal temperatuur °C]]-stookgrens[],0),"")</f>
        <v>0</v>
      </c>
    </row>
    <row r="3077" spans="1:16" x14ac:dyDescent="0.25">
      <c r="A3077">
        <v>260</v>
      </c>
      <c r="B3077" s="110">
        <v>45961</v>
      </c>
      <c r="C3077" s="89">
        <v>3.6</v>
      </c>
      <c r="D3077" s="89">
        <v>9.9</v>
      </c>
      <c r="E3077" s="96">
        <v>440</v>
      </c>
      <c r="F3077" s="89">
        <v>0</v>
      </c>
      <c r="G3077" s="89">
        <v>1009.4</v>
      </c>
      <c r="H3077">
        <v>0.86</v>
      </c>
      <c r="I3077" t="s">
        <v>7</v>
      </c>
      <c r="J3077">
        <v>1</v>
      </c>
      <c r="K3077">
        <v>10</v>
      </c>
      <c r="L3077">
        <v>2025</v>
      </c>
      <c r="M3077" t="s">
        <v>372</v>
      </c>
      <c r="N3077" s="89" cm="1">
        <f t="array" ref="N3077">IF(ISNUMBER(_34_KNMI_Stations[[#This Row],[Etmaal temperatuur °C]]),IF(_34_KNMI_Stations[[#This Row],[Etmaal temperatuur °C]]&lt;stookgrens[],stookgrens[]-_34_KNMI_Stations[[#This Row],[Etmaal temperatuur °C]],0),"")</f>
        <v>8.1</v>
      </c>
      <c r="O3077" s="89">
        <f>_34_KNMI_Stations[[#This Row],[graaddagen]]*_34_KNMI_Stations[[#This Row],[Gewogen factor]]</f>
        <v>8.1</v>
      </c>
      <c r="P3077" s="89" cm="1">
        <f t="array" ref="P3077">IF(ISNUMBER(_34_KNMI_Stations[[#This Row],[Etmaal temperatuur °C]]),IF(_34_KNMI_Stations[[#This Row],[Etmaal temperatuur °C]]&gt;stookgrens[],_34_KNMI_Stations[[#This Row],[Etmaal temperatuur °C]]-stookgrens[],0),"")</f>
        <v>0</v>
      </c>
    </row>
    <row r="3078" spans="1:16" x14ac:dyDescent="0.25">
      <c r="A3078">
        <v>260</v>
      </c>
      <c r="B3078" s="110">
        <v>45962</v>
      </c>
      <c r="C3078" s="89">
        <v>4</v>
      </c>
      <c r="D3078" s="89">
        <v>11.8</v>
      </c>
      <c r="E3078" s="96">
        <v>166</v>
      </c>
      <c r="F3078" s="89">
        <v>6.5</v>
      </c>
      <c r="G3078" s="89">
        <v>1006.3</v>
      </c>
      <c r="H3078">
        <v>0.91</v>
      </c>
      <c r="I3078" t="s">
        <v>7</v>
      </c>
      <c r="J3078">
        <v>1.1000000000000001</v>
      </c>
      <c r="K3078">
        <v>11</v>
      </c>
      <c r="L3078">
        <v>2025</v>
      </c>
      <c r="M3078" t="s">
        <v>372</v>
      </c>
      <c r="N3078" s="89" cm="1">
        <f t="array" ref="N3078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3078" s="89">
        <f>_34_KNMI_Stations[[#This Row],[graaddagen]]*_34_KNMI_Stations[[#This Row],[Gewogen factor]]</f>
        <v>6.8199999999999994</v>
      </c>
      <c r="P3078" s="89" cm="1">
        <f t="array" ref="P3078">IF(ISNUMBER(_34_KNMI_Stations[[#This Row],[Etmaal temperatuur °C]]),IF(_34_KNMI_Stations[[#This Row],[Etmaal temperatuur °C]]&gt;stookgrens[],_34_KNMI_Stations[[#This Row],[Etmaal temperatuur °C]]-stookgrens[],0),"")</f>
        <v>0</v>
      </c>
    </row>
    <row r="3079" spans="1:16" x14ac:dyDescent="0.25">
      <c r="A3079">
        <v>260</v>
      </c>
      <c r="B3079" s="110">
        <v>45963</v>
      </c>
      <c r="C3079" s="89">
        <v>3.5</v>
      </c>
      <c r="D3079" s="89">
        <v>10.4</v>
      </c>
      <c r="E3079" s="96">
        <v>531</v>
      </c>
      <c r="F3079" s="89">
        <v>0.6</v>
      </c>
      <c r="G3079" s="89">
        <v>1009.4</v>
      </c>
      <c r="H3079">
        <v>0.87</v>
      </c>
      <c r="I3079" t="s">
        <v>7</v>
      </c>
      <c r="J3079">
        <v>1.1000000000000001</v>
      </c>
      <c r="K3079">
        <v>11</v>
      </c>
      <c r="L3079">
        <v>2025</v>
      </c>
      <c r="M3079" t="s">
        <v>372</v>
      </c>
      <c r="N3079" s="89" cm="1">
        <f t="array" ref="N3079">IF(ISNUMBER(_34_KNMI_Stations[[#This Row],[Etmaal temperatuur °C]]),IF(_34_KNMI_Stations[[#This Row],[Etmaal temperatuur °C]]&lt;stookgrens[],stookgrens[]-_34_KNMI_Stations[[#This Row],[Etmaal temperatuur °C]],0),"")</f>
        <v>7.6</v>
      </c>
      <c r="O3079" s="89">
        <f>_34_KNMI_Stations[[#This Row],[graaddagen]]*_34_KNMI_Stations[[#This Row],[Gewogen factor]]</f>
        <v>8.36</v>
      </c>
      <c r="P3079" s="89" cm="1">
        <f t="array" ref="P3079">IF(ISNUMBER(_34_KNMI_Stations[[#This Row],[Etmaal temperatuur °C]]),IF(_34_KNMI_Stations[[#This Row],[Etmaal temperatuur °C]]&gt;stookgrens[],_34_KNMI_Stations[[#This Row],[Etmaal temperatuur °C]]-stookgrens[],0),"")</f>
        <v>0</v>
      </c>
    </row>
    <row r="3080" spans="1:16" x14ac:dyDescent="0.25">
      <c r="A3080">
        <v>260</v>
      </c>
      <c r="B3080" s="110">
        <v>45964</v>
      </c>
      <c r="C3080" s="89">
        <v>4.8</v>
      </c>
      <c r="D3080" s="89">
        <v>10.4</v>
      </c>
      <c r="E3080" s="96">
        <v>291</v>
      </c>
      <c r="F3080" s="89">
        <v>-0.1</v>
      </c>
      <c r="G3080" s="89">
        <v>1015.9</v>
      </c>
      <c r="H3080">
        <v>0.88</v>
      </c>
      <c r="I3080" t="s">
        <v>7</v>
      </c>
      <c r="J3080">
        <v>1.1000000000000001</v>
      </c>
      <c r="K3080">
        <v>11</v>
      </c>
      <c r="L3080">
        <v>2025</v>
      </c>
      <c r="M3080" t="s">
        <v>373</v>
      </c>
      <c r="N3080" s="89" cm="1">
        <f t="array" ref="N3080">IF(ISNUMBER(_34_KNMI_Stations[[#This Row],[Etmaal temperatuur °C]]),IF(_34_KNMI_Stations[[#This Row],[Etmaal temperatuur °C]]&lt;stookgrens[],stookgrens[]-_34_KNMI_Stations[[#This Row],[Etmaal temperatuur °C]],0),"")</f>
        <v>7.6</v>
      </c>
      <c r="O3080" s="89">
        <f>_34_KNMI_Stations[[#This Row],[graaddagen]]*_34_KNMI_Stations[[#This Row],[Gewogen factor]]</f>
        <v>8.36</v>
      </c>
      <c r="P3080" s="89" cm="1">
        <f t="array" ref="P3080">IF(ISNUMBER(_34_KNMI_Stations[[#This Row],[Etmaal temperatuur °C]]),IF(_34_KNMI_Stations[[#This Row],[Etmaal temperatuur °C]]&gt;stookgrens[],_34_KNMI_Stations[[#This Row],[Etmaal temperatuur °C]]-stookgrens[],0),"")</f>
        <v>0</v>
      </c>
    </row>
    <row r="3081" spans="1:16" x14ac:dyDescent="0.25">
      <c r="A3081">
        <v>260</v>
      </c>
      <c r="B3081" s="110">
        <v>45965</v>
      </c>
      <c r="C3081" s="89">
        <v>4.3</v>
      </c>
      <c r="D3081" s="89">
        <v>13.7</v>
      </c>
      <c r="E3081" s="96">
        <v>503</v>
      </c>
      <c r="F3081" s="89">
        <v>0</v>
      </c>
      <c r="G3081" s="89">
        <v>1016.3</v>
      </c>
      <c r="H3081">
        <v>0.79</v>
      </c>
      <c r="I3081" t="s">
        <v>7</v>
      </c>
      <c r="J3081">
        <v>1.1000000000000001</v>
      </c>
      <c r="K3081">
        <v>11</v>
      </c>
      <c r="L3081">
        <v>2025</v>
      </c>
      <c r="M3081" t="s">
        <v>373</v>
      </c>
      <c r="N3081" s="89" cm="1">
        <f t="array" ref="N3081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3081" s="89">
        <f>_34_KNMI_Stations[[#This Row],[graaddagen]]*_34_KNMI_Stations[[#This Row],[Gewogen factor]]</f>
        <v>4.7300000000000013</v>
      </c>
      <c r="P3081" s="89" cm="1">
        <f t="array" ref="P3081">IF(ISNUMBER(_34_KNMI_Stations[[#This Row],[Etmaal temperatuur °C]]),IF(_34_KNMI_Stations[[#This Row],[Etmaal temperatuur °C]]&gt;stookgrens[],_34_KNMI_Stations[[#This Row],[Etmaal temperatuur °C]]-stookgrens[],0),"")</f>
        <v>0</v>
      </c>
    </row>
    <row r="3082" spans="1:16" x14ac:dyDescent="0.25">
      <c r="A3082">
        <v>260</v>
      </c>
      <c r="B3082" s="110">
        <v>45966</v>
      </c>
      <c r="C3082" s="89">
        <v>3.6</v>
      </c>
      <c r="D3082" s="89">
        <v>12.9</v>
      </c>
      <c r="E3082" s="96">
        <v>630</v>
      </c>
      <c r="F3082" s="89">
        <v>0</v>
      </c>
      <c r="G3082" s="89">
        <v>1013.5</v>
      </c>
      <c r="H3082">
        <v>0.73</v>
      </c>
      <c r="I3082" t="s">
        <v>7</v>
      </c>
      <c r="J3082">
        <v>1.1000000000000001</v>
      </c>
      <c r="K3082">
        <v>11</v>
      </c>
      <c r="L3082">
        <v>2025</v>
      </c>
      <c r="M3082" t="s">
        <v>373</v>
      </c>
      <c r="N3082" s="89" cm="1">
        <f t="array" ref="N3082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3082" s="89">
        <f>_34_KNMI_Stations[[#This Row],[graaddagen]]*_34_KNMI_Stations[[#This Row],[Gewogen factor]]</f>
        <v>5.61</v>
      </c>
      <c r="P3082" s="89" cm="1">
        <f t="array" ref="P3082">IF(ISNUMBER(_34_KNMI_Stations[[#This Row],[Etmaal temperatuur °C]]),IF(_34_KNMI_Stations[[#This Row],[Etmaal temperatuur °C]]&gt;stookgrens[],_34_KNMI_Stations[[#This Row],[Etmaal temperatuur °C]]-stookgrens[],0),"")</f>
        <v>0</v>
      </c>
    </row>
    <row r="3083" spans="1:16" x14ac:dyDescent="0.25">
      <c r="A3083">
        <v>260</v>
      </c>
      <c r="B3083" s="110">
        <v>45967</v>
      </c>
      <c r="C3083" s="89">
        <v>2.7</v>
      </c>
      <c r="D3083" s="89">
        <v>10.4</v>
      </c>
      <c r="E3083" s="96">
        <v>525</v>
      </c>
      <c r="F3083" s="89">
        <v>0</v>
      </c>
      <c r="G3083" s="89">
        <v>1008.8</v>
      </c>
      <c r="H3083">
        <v>0.81</v>
      </c>
      <c r="I3083" t="s">
        <v>7</v>
      </c>
      <c r="J3083">
        <v>1.1000000000000001</v>
      </c>
      <c r="K3083">
        <v>11</v>
      </c>
      <c r="L3083">
        <v>2025</v>
      </c>
      <c r="M3083" t="s">
        <v>373</v>
      </c>
      <c r="N3083" s="89" cm="1">
        <f t="array" ref="N3083">IF(ISNUMBER(_34_KNMI_Stations[[#This Row],[Etmaal temperatuur °C]]),IF(_34_KNMI_Stations[[#This Row],[Etmaal temperatuur °C]]&lt;stookgrens[],stookgrens[]-_34_KNMI_Stations[[#This Row],[Etmaal temperatuur °C]],0),"")</f>
        <v>7.6</v>
      </c>
      <c r="O3083" s="89">
        <f>_34_KNMI_Stations[[#This Row],[graaddagen]]*_34_KNMI_Stations[[#This Row],[Gewogen factor]]</f>
        <v>8.36</v>
      </c>
      <c r="P3083" s="89" cm="1">
        <f t="array" ref="P3083">IF(ISNUMBER(_34_KNMI_Stations[[#This Row],[Etmaal temperatuur °C]]),IF(_34_KNMI_Stations[[#This Row],[Etmaal temperatuur °C]]&gt;stookgrens[],_34_KNMI_Stations[[#This Row],[Etmaal temperatuur °C]]-stookgrens[],0),"")</f>
        <v>0</v>
      </c>
    </row>
    <row r="3084" spans="1:16" x14ac:dyDescent="0.25">
      <c r="A3084">
        <v>260</v>
      </c>
      <c r="B3084" s="110">
        <v>45968</v>
      </c>
      <c r="C3084" s="89">
        <v>1.9</v>
      </c>
      <c r="D3084" s="89">
        <v>10.1</v>
      </c>
      <c r="E3084" s="96">
        <v>634</v>
      </c>
      <c r="F3084" s="89">
        <v>0</v>
      </c>
      <c r="G3084" s="89">
        <v>1009.7</v>
      </c>
      <c r="H3084">
        <v>0.93</v>
      </c>
      <c r="I3084" t="s">
        <v>7</v>
      </c>
      <c r="J3084">
        <v>1.1000000000000001</v>
      </c>
      <c r="K3084">
        <v>11</v>
      </c>
      <c r="L3084">
        <v>2025</v>
      </c>
      <c r="M3084" t="s">
        <v>373</v>
      </c>
      <c r="N3084" s="89" cm="1">
        <f t="array" ref="N3084">IF(ISNUMBER(_34_KNMI_Stations[[#This Row],[Etmaal temperatuur °C]]),IF(_34_KNMI_Stations[[#This Row],[Etmaal temperatuur °C]]&lt;stookgrens[],stookgrens[]-_34_KNMI_Stations[[#This Row],[Etmaal temperatuur °C]],0),"")</f>
        <v>7.9</v>
      </c>
      <c r="O3084" s="89">
        <f>_34_KNMI_Stations[[#This Row],[graaddagen]]*_34_KNMI_Stations[[#This Row],[Gewogen factor]]</f>
        <v>8.6900000000000013</v>
      </c>
      <c r="P3084" s="89" cm="1">
        <f t="array" ref="P3084">IF(ISNUMBER(_34_KNMI_Stations[[#This Row],[Etmaal temperatuur °C]]),IF(_34_KNMI_Stations[[#This Row],[Etmaal temperatuur °C]]&gt;stookgrens[],_34_KNMI_Stations[[#This Row],[Etmaal temperatuur °C]]-stookgrens[],0),"")</f>
        <v>0</v>
      </c>
    </row>
    <row r="3085" spans="1:16" x14ac:dyDescent="0.25">
      <c r="A3085">
        <v>260</v>
      </c>
      <c r="B3085" s="110">
        <v>45969</v>
      </c>
      <c r="C3085" s="89">
        <v>1.1000000000000001</v>
      </c>
      <c r="D3085" s="89">
        <v>9.4</v>
      </c>
      <c r="E3085" s="96">
        <v>469</v>
      </c>
      <c r="F3085" s="89">
        <v>-0.1</v>
      </c>
      <c r="G3085" s="89">
        <v>1013.6</v>
      </c>
      <c r="H3085">
        <v>0.95</v>
      </c>
      <c r="I3085" t="s">
        <v>7</v>
      </c>
      <c r="J3085">
        <v>1.1000000000000001</v>
      </c>
      <c r="K3085">
        <v>11</v>
      </c>
      <c r="L3085">
        <v>2025</v>
      </c>
      <c r="M3085" t="s">
        <v>373</v>
      </c>
      <c r="N3085" s="89" cm="1">
        <f t="array" ref="N3085">IF(ISNUMBER(_34_KNMI_Stations[[#This Row],[Etmaal temperatuur °C]]),IF(_34_KNMI_Stations[[#This Row],[Etmaal temperatuur °C]]&lt;stookgrens[],stookgrens[]-_34_KNMI_Stations[[#This Row],[Etmaal temperatuur °C]],0),"")</f>
        <v>8.6</v>
      </c>
      <c r="O3085" s="89">
        <f>_34_KNMI_Stations[[#This Row],[graaddagen]]*_34_KNMI_Stations[[#This Row],[Gewogen factor]]</f>
        <v>9.4600000000000009</v>
      </c>
      <c r="P3085" s="89" cm="1">
        <f t="array" ref="P3085">IF(ISNUMBER(_34_KNMI_Stations[[#This Row],[Etmaal temperatuur °C]]),IF(_34_KNMI_Stations[[#This Row],[Etmaal temperatuur °C]]&gt;stookgrens[],_34_KNMI_Stations[[#This Row],[Etmaal temperatuur °C]]-stookgrens[],0),"")</f>
        <v>0</v>
      </c>
    </row>
    <row r="3086" spans="1:16" x14ac:dyDescent="0.25">
      <c r="A3086">
        <v>260</v>
      </c>
      <c r="B3086" s="110">
        <v>45970</v>
      </c>
      <c r="C3086" s="89">
        <v>2</v>
      </c>
      <c r="D3086" s="89">
        <v>10.5</v>
      </c>
      <c r="E3086" s="96">
        <v>585</v>
      </c>
      <c r="F3086" s="89">
        <v>0</v>
      </c>
      <c r="G3086" s="89">
        <v>1016.5</v>
      </c>
      <c r="H3086">
        <v>0.9</v>
      </c>
      <c r="I3086" t="s">
        <v>7</v>
      </c>
      <c r="J3086">
        <v>1.1000000000000001</v>
      </c>
      <c r="K3086">
        <v>11</v>
      </c>
      <c r="L3086">
        <v>2025</v>
      </c>
      <c r="M3086" t="s">
        <v>373</v>
      </c>
      <c r="N3086" s="89" cm="1">
        <f t="array" ref="N3086">IF(ISNUMBER(_34_KNMI_Stations[[#This Row],[Etmaal temperatuur °C]]),IF(_34_KNMI_Stations[[#This Row],[Etmaal temperatuur °C]]&lt;stookgrens[],stookgrens[]-_34_KNMI_Stations[[#This Row],[Etmaal temperatuur °C]],0),"")</f>
        <v>7.5</v>
      </c>
      <c r="O3086" s="89">
        <f>_34_KNMI_Stations[[#This Row],[graaddagen]]*_34_KNMI_Stations[[#This Row],[Gewogen factor]]</f>
        <v>8.25</v>
      </c>
      <c r="P3086" s="89" cm="1">
        <f t="array" ref="P3086">IF(ISNUMBER(_34_KNMI_Stations[[#This Row],[Etmaal temperatuur °C]]),IF(_34_KNMI_Stations[[#This Row],[Etmaal temperatuur °C]]&gt;stookgrens[],_34_KNMI_Stations[[#This Row],[Etmaal temperatuur °C]]-stookgrens[],0),"")</f>
        <v>0</v>
      </c>
    </row>
    <row r="3087" spans="1:16" x14ac:dyDescent="0.25">
      <c r="A3087">
        <v>260</v>
      </c>
      <c r="B3087" s="110">
        <v>45971</v>
      </c>
      <c r="C3087" s="89">
        <v>3.7</v>
      </c>
      <c r="D3087" s="89">
        <v>9</v>
      </c>
      <c r="E3087" s="96">
        <v>360</v>
      </c>
      <c r="F3087" s="89">
        <v>2.5</v>
      </c>
      <c r="G3087" s="89">
        <v>1011.4</v>
      </c>
      <c r="H3087">
        <v>0.91</v>
      </c>
      <c r="I3087" t="s">
        <v>7</v>
      </c>
      <c r="J3087">
        <v>1.1000000000000001</v>
      </c>
      <c r="K3087">
        <v>11</v>
      </c>
      <c r="L3087">
        <v>2025</v>
      </c>
      <c r="M3087" t="s">
        <v>374</v>
      </c>
      <c r="N3087" s="89" cm="1">
        <f t="array" ref="N3087">IF(ISNUMBER(_34_KNMI_Stations[[#This Row],[Etmaal temperatuur °C]]),IF(_34_KNMI_Stations[[#This Row],[Etmaal temperatuur °C]]&lt;stookgrens[],stookgrens[]-_34_KNMI_Stations[[#This Row],[Etmaal temperatuur °C]],0),"")</f>
        <v>9</v>
      </c>
      <c r="O3087" s="89">
        <f>_34_KNMI_Stations[[#This Row],[graaddagen]]*_34_KNMI_Stations[[#This Row],[Gewogen factor]]</f>
        <v>9.9</v>
      </c>
      <c r="P3087" s="89" cm="1">
        <f t="array" ref="P3087">IF(ISNUMBER(_34_KNMI_Stations[[#This Row],[Etmaal temperatuur °C]]),IF(_34_KNMI_Stations[[#This Row],[Etmaal temperatuur °C]]&gt;stookgrens[],_34_KNMI_Stations[[#This Row],[Etmaal temperatuur °C]]-stookgrens[],0),"")</f>
        <v>0</v>
      </c>
    </row>
    <row r="3088" spans="1:16" x14ac:dyDescent="0.25">
      <c r="A3088">
        <v>260</v>
      </c>
      <c r="B3088" s="110">
        <v>45972</v>
      </c>
      <c r="C3088" s="89">
        <v>3.7</v>
      </c>
      <c r="D3088" s="89">
        <v>10.1</v>
      </c>
      <c r="E3088" s="96">
        <v>311</v>
      </c>
      <c r="F3088" s="89">
        <v>0</v>
      </c>
      <c r="G3088" s="89">
        <v>1011.1</v>
      </c>
      <c r="H3088">
        <v>0.9</v>
      </c>
      <c r="I3088" t="s">
        <v>7</v>
      </c>
      <c r="J3088">
        <v>1.1000000000000001</v>
      </c>
      <c r="K3088">
        <v>11</v>
      </c>
      <c r="L3088">
        <v>2025</v>
      </c>
      <c r="M3088" t="s">
        <v>374</v>
      </c>
      <c r="N3088" s="89" cm="1">
        <f t="array" ref="N3088">IF(ISNUMBER(_34_KNMI_Stations[[#This Row],[Etmaal temperatuur °C]]),IF(_34_KNMI_Stations[[#This Row],[Etmaal temperatuur °C]]&lt;stookgrens[],stookgrens[]-_34_KNMI_Stations[[#This Row],[Etmaal temperatuur °C]],0),"")</f>
        <v>7.9</v>
      </c>
      <c r="O3088" s="89">
        <f>_34_KNMI_Stations[[#This Row],[graaddagen]]*_34_KNMI_Stations[[#This Row],[Gewogen factor]]</f>
        <v>8.6900000000000013</v>
      </c>
      <c r="P3088" s="89" cm="1">
        <f t="array" ref="P3088">IF(ISNUMBER(_34_KNMI_Stations[[#This Row],[Etmaal temperatuur °C]]),IF(_34_KNMI_Stations[[#This Row],[Etmaal temperatuur °C]]&gt;stookgrens[],_34_KNMI_Stations[[#This Row],[Etmaal temperatuur °C]]-stookgrens[],0),"")</f>
        <v>0</v>
      </c>
    </row>
    <row r="3089" spans="1:16" x14ac:dyDescent="0.25">
      <c r="A3089">
        <v>260</v>
      </c>
      <c r="B3089" s="110">
        <v>45973</v>
      </c>
      <c r="C3089" s="89">
        <v>3.8</v>
      </c>
      <c r="D3089" s="89">
        <v>11.6</v>
      </c>
      <c r="E3089" s="96">
        <v>552</v>
      </c>
      <c r="F3089" s="89">
        <v>0</v>
      </c>
      <c r="G3089" s="89">
        <v>1008.6</v>
      </c>
      <c r="H3089">
        <v>0.8</v>
      </c>
      <c r="I3089" t="s">
        <v>7</v>
      </c>
      <c r="J3089">
        <v>1.1000000000000001</v>
      </c>
      <c r="K3089">
        <v>11</v>
      </c>
      <c r="L3089">
        <v>2025</v>
      </c>
      <c r="M3089" t="s">
        <v>374</v>
      </c>
      <c r="N3089" s="89" cm="1">
        <f t="array" ref="N3089">IF(ISNUMBER(_34_KNMI_Stations[[#This Row],[Etmaal temperatuur °C]]),IF(_34_KNMI_Stations[[#This Row],[Etmaal temperatuur °C]]&lt;stookgrens[],stookgrens[]-_34_KNMI_Stations[[#This Row],[Etmaal temperatuur °C]],0),"")</f>
        <v>6.4</v>
      </c>
      <c r="O3089" s="89">
        <f>_34_KNMI_Stations[[#This Row],[graaddagen]]*_34_KNMI_Stations[[#This Row],[Gewogen factor]]</f>
        <v>7.0400000000000009</v>
      </c>
      <c r="P3089" s="89" cm="1">
        <f t="array" ref="P3089">IF(ISNUMBER(_34_KNMI_Stations[[#This Row],[Etmaal temperatuur °C]]),IF(_34_KNMI_Stations[[#This Row],[Etmaal temperatuur °C]]&gt;stookgrens[],_34_KNMI_Stations[[#This Row],[Etmaal temperatuur °C]]-stookgrens[],0),"")</f>
        <v>0</v>
      </c>
    </row>
    <row r="3090" spans="1:16" x14ac:dyDescent="0.25">
      <c r="A3090">
        <v>260</v>
      </c>
      <c r="B3090" s="110">
        <v>45974</v>
      </c>
      <c r="C3090" s="89">
        <v>3.1</v>
      </c>
      <c r="D3090" s="89">
        <v>12.8</v>
      </c>
      <c r="E3090" s="96">
        <v>211</v>
      </c>
      <c r="F3090" s="89">
        <v>1.8</v>
      </c>
      <c r="G3090" s="89">
        <v>1008.7</v>
      </c>
      <c r="H3090">
        <v>0.87</v>
      </c>
      <c r="I3090" t="s">
        <v>7</v>
      </c>
      <c r="J3090">
        <v>1.1000000000000001</v>
      </c>
      <c r="K3090">
        <v>11</v>
      </c>
      <c r="L3090">
        <v>2025</v>
      </c>
      <c r="M3090" t="s">
        <v>374</v>
      </c>
      <c r="N3090" s="89" cm="1">
        <f t="array" ref="N3090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3090" s="89">
        <f>_34_KNMI_Stations[[#This Row],[graaddagen]]*_34_KNMI_Stations[[#This Row],[Gewogen factor]]</f>
        <v>5.72</v>
      </c>
      <c r="P3090" s="89" cm="1">
        <f t="array" ref="P3090">IF(ISNUMBER(_34_KNMI_Stations[[#This Row],[Etmaal temperatuur °C]]),IF(_34_KNMI_Stations[[#This Row],[Etmaal temperatuur °C]]&gt;stookgrens[],_34_KNMI_Stations[[#This Row],[Etmaal temperatuur °C]]-stookgrens[],0),"")</f>
        <v>0</v>
      </c>
    </row>
    <row r="3091" spans="1:16" x14ac:dyDescent="0.25">
      <c r="A3091">
        <v>260</v>
      </c>
      <c r="B3091" s="110">
        <v>45975</v>
      </c>
      <c r="C3091" s="89">
        <v>3.2</v>
      </c>
      <c r="D3091" s="89">
        <v>11.3</v>
      </c>
      <c r="E3091" s="96">
        <v>93</v>
      </c>
      <c r="F3091" s="89">
        <v>4.8</v>
      </c>
      <c r="G3091" s="89">
        <v>1006.3</v>
      </c>
      <c r="H3091">
        <v>0.98</v>
      </c>
      <c r="I3091" t="s">
        <v>7</v>
      </c>
      <c r="J3091">
        <v>1.1000000000000001</v>
      </c>
      <c r="K3091">
        <v>11</v>
      </c>
      <c r="L3091">
        <v>2025</v>
      </c>
      <c r="M3091" t="s">
        <v>374</v>
      </c>
      <c r="N3091" s="89" cm="1">
        <f t="array" ref="N3091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3091" s="89">
        <f>_34_KNMI_Stations[[#This Row],[graaddagen]]*_34_KNMI_Stations[[#This Row],[Gewogen factor]]</f>
        <v>7.37</v>
      </c>
      <c r="P3091" s="89" cm="1">
        <f t="array" ref="P3091">IF(ISNUMBER(_34_KNMI_Stations[[#This Row],[Etmaal temperatuur °C]]),IF(_34_KNMI_Stations[[#This Row],[Etmaal temperatuur °C]]&gt;stookgrens[],_34_KNMI_Stations[[#This Row],[Etmaal temperatuur °C]]-stookgrens[],0),"")</f>
        <v>0</v>
      </c>
    </row>
    <row r="3092" spans="1:16" x14ac:dyDescent="0.25">
      <c r="A3092">
        <v>260</v>
      </c>
      <c r="B3092" s="110">
        <v>45976</v>
      </c>
      <c r="C3092" s="89">
        <v>3.3</v>
      </c>
      <c r="D3092" s="89">
        <v>7.9</v>
      </c>
      <c r="E3092" s="96">
        <v>125</v>
      </c>
      <c r="F3092" s="89">
        <v>7.3</v>
      </c>
      <c r="G3092" s="89">
        <v>1008.9</v>
      </c>
      <c r="H3092">
        <v>0.97</v>
      </c>
      <c r="I3092" t="s">
        <v>7</v>
      </c>
      <c r="J3092">
        <v>1.1000000000000001</v>
      </c>
      <c r="K3092">
        <v>11</v>
      </c>
      <c r="L3092">
        <v>2025</v>
      </c>
      <c r="M3092" t="s">
        <v>374</v>
      </c>
      <c r="N3092" s="89" cm="1">
        <f t="array" ref="N3092">IF(ISNUMBER(_34_KNMI_Stations[[#This Row],[Etmaal temperatuur °C]]),IF(_34_KNMI_Stations[[#This Row],[Etmaal temperatuur °C]]&lt;stookgrens[],stookgrens[]-_34_KNMI_Stations[[#This Row],[Etmaal temperatuur °C]],0),"")</f>
        <v>10.1</v>
      </c>
      <c r="O3092" s="89">
        <f>_34_KNMI_Stations[[#This Row],[graaddagen]]*_34_KNMI_Stations[[#This Row],[Gewogen factor]]</f>
        <v>11.110000000000001</v>
      </c>
      <c r="P3092" s="89" cm="1">
        <f t="array" ref="P3092">IF(ISNUMBER(_34_KNMI_Stations[[#This Row],[Etmaal temperatuur °C]]),IF(_34_KNMI_Stations[[#This Row],[Etmaal temperatuur °C]]&gt;stookgrens[],_34_KNMI_Stations[[#This Row],[Etmaal temperatuur °C]]-stookgrens[],0),"")</f>
        <v>0</v>
      </c>
    </row>
    <row r="3093" spans="1:16" x14ac:dyDescent="0.25">
      <c r="A3093">
        <v>260</v>
      </c>
      <c r="B3093" s="110">
        <v>45977</v>
      </c>
      <c r="C3093" s="89">
        <v>2.2999999999999998</v>
      </c>
      <c r="D3093" s="89">
        <v>4.8</v>
      </c>
      <c r="E3093" s="96">
        <v>122</v>
      </c>
      <c r="F3093" s="89">
        <v>0.4</v>
      </c>
      <c r="G3093" s="89">
        <v>1009.4</v>
      </c>
      <c r="H3093">
        <v>0.95</v>
      </c>
      <c r="I3093" t="s">
        <v>7</v>
      </c>
      <c r="J3093">
        <v>1.1000000000000001</v>
      </c>
      <c r="K3093">
        <v>11</v>
      </c>
      <c r="L3093">
        <v>2025</v>
      </c>
      <c r="M3093" t="s">
        <v>374</v>
      </c>
      <c r="N3093" s="89" cm="1">
        <f t="array" ref="N3093">IF(ISNUMBER(_34_KNMI_Stations[[#This Row],[Etmaal temperatuur °C]]),IF(_34_KNMI_Stations[[#This Row],[Etmaal temperatuur °C]]&lt;stookgrens[],stookgrens[]-_34_KNMI_Stations[[#This Row],[Etmaal temperatuur °C]],0),"")</f>
        <v>13.2</v>
      </c>
      <c r="O3093" s="89">
        <f>_34_KNMI_Stations[[#This Row],[graaddagen]]*_34_KNMI_Stations[[#This Row],[Gewogen factor]]</f>
        <v>14.52</v>
      </c>
      <c r="P3093" s="89" cm="1">
        <f t="array" ref="P3093">IF(ISNUMBER(_34_KNMI_Stations[[#This Row],[Etmaal temperatuur °C]]),IF(_34_KNMI_Stations[[#This Row],[Etmaal temperatuur °C]]&gt;stookgrens[],_34_KNMI_Stations[[#This Row],[Etmaal temperatuur °C]]-stookgrens[],0),"")</f>
        <v>0</v>
      </c>
    </row>
    <row r="3094" spans="1:16" x14ac:dyDescent="0.25">
      <c r="A3094">
        <v>260</v>
      </c>
      <c r="B3094" s="110">
        <v>45978</v>
      </c>
      <c r="C3094" s="89">
        <v>3</v>
      </c>
      <c r="D3094" s="89">
        <v>4.8</v>
      </c>
      <c r="E3094" s="96">
        <v>536</v>
      </c>
      <c r="F3094" s="89">
        <v>0.7</v>
      </c>
      <c r="G3094" s="89">
        <v>1015.9</v>
      </c>
      <c r="H3094">
        <v>0.85</v>
      </c>
      <c r="I3094" t="s">
        <v>7</v>
      </c>
      <c r="J3094">
        <v>1.1000000000000001</v>
      </c>
      <c r="K3094">
        <v>11</v>
      </c>
      <c r="L3094">
        <v>2025</v>
      </c>
      <c r="M3094" t="s">
        <v>375</v>
      </c>
      <c r="N3094" s="89" cm="1">
        <f t="array" ref="N3094">IF(ISNUMBER(_34_KNMI_Stations[[#This Row],[Etmaal temperatuur °C]]),IF(_34_KNMI_Stations[[#This Row],[Etmaal temperatuur °C]]&lt;stookgrens[],stookgrens[]-_34_KNMI_Stations[[#This Row],[Etmaal temperatuur °C]],0),"")</f>
        <v>13.2</v>
      </c>
      <c r="O3094" s="89">
        <f>_34_KNMI_Stations[[#This Row],[graaddagen]]*_34_KNMI_Stations[[#This Row],[Gewogen factor]]</f>
        <v>14.52</v>
      </c>
      <c r="P3094" s="89" cm="1">
        <f t="array" ref="P3094">IF(ISNUMBER(_34_KNMI_Stations[[#This Row],[Etmaal temperatuur °C]]),IF(_34_KNMI_Stations[[#This Row],[Etmaal temperatuur °C]]&gt;stookgrens[],_34_KNMI_Stations[[#This Row],[Etmaal temperatuur °C]]-stookgrens[],0),"")</f>
        <v>0</v>
      </c>
    </row>
    <row r="3095" spans="1:16" x14ac:dyDescent="0.25">
      <c r="A3095">
        <v>260</v>
      </c>
      <c r="B3095" s="110">
        <v>45979</v>
      </c>
      <c r="C3095" s="89">
        <v>3.5</v>
      </c>
      <c r="D3095" s="89">
        <v>5.2</v>
      </c>
      <c r="E3095" s="96">
        <v>348</v>
      </c>
      <c r="F3095" s="89">
        <v>1.1000000000000001</v>
      </c>
      <c r="G3095" s="89">
        <v>1015</v>
      </c>
      <c r="H3095">
        <v>0.84</v>
      </c>
      <c r="I3095" t="s">
        <v>7</v>
      </c>
      <c r="J3095">
        <v>1.1000000000000001</v>
      </c>
      <c r="K3095">
        <v>11</v>
      </c>
      <c r="L3095">
        <v>2025</v>
      </c>
      <c r="M3095" t="s">
        <v>375</v>
      </c>
      <c r="N3095" s="89" cm="1">
        <f t="array" ref="N3095">IF(ISNUMBER(_34_KNMI_Stations[[#This Row],[Etmaal temperatuur °C]]),IF(_34_KNMI_Stations[[#This Row],[Etmaal temperatuur °C]]&lt;stookgrens[],stookgrens[]-_34_KNMI_Stations[[#This Row],[Etmaal temperatuur °C]],0),"")</f>
        <v>12.8</v>
      </c>
      <c r="O3095" s="89">
        <f>_34_KNMI_Stations[[#This Row],[graaddagen]]*_34_KNMI_Stations[[#This Row],[Gewogen factor]]</f>
        <v>14.080000000000002</v>
      </c>
      <c r="P3095" s="89" cm="1">
        <f t="array" ref="P3095">IF(ISNUMBER(_34_KNMI_Stations[[#This Row],[Etmaal temperatuur °C]]),IF(_34_KNMI_Stations[[#This Row],[Etmaal temperatuur °C]]&gt;stookgrens[],_34_KNMI_Stations[[#This Row],[Etmaal temperatuur °C]]-stookgrens[],0),"")</f>
        <v>0</v>
      </c>
    </row>
    <row r="3096" spans="1:16" x14ac:dyDescent="0.25">
      <c r="A3096">
        <v>260</v>
      </c>
      <c r="B3096" s="110">
        <v>45980</v>
      </c>
      <c r="C3096" s="89">
        <v>3.6</v>
      </c>
      <c r="D3096" s="89">
        <v>4.8</v>
      </c>
      <c r="E3096" s="96">
        <v>87</v>
      </c>
      <c r="F3096" s="89">
        <v>22.5</v>
      </c>
      <c r="G3096" s="89">
        <v>1002.6</v>
      </c>
      <c r="H3096">
        <v>0.93</v>
      </c>
      <c r="I3096" t="s">
        <v>7</v>
      </c>
      <c r="J3096">
        <v>1.1000000000000001</v>
      </c>
      <c r="K3096">
        <v>11</v>
      </c>
      <c r="L3096">
        <v>2025</v>
      </c>
      <c r="M3096" t="s">
        <v>375</v>
      </c>
      <c r="N3096" s="89" cm="1">
        <f t="array" ref="N3096">IF(ISNUMBER(_34_KNMI_Stations[[#This Row],[Etmaal temperatuur °C]]),IF(_34_KNMI_Stations[[#This Row],[Etmaal temperatuur °C]]&lt;stookgrens[],stookgrens[]-_34_KNMI_Stations[[#This Row],[Etmaal temperatuur °C]],0),"")</f>
        <v>13.2</v>
      </c>
      <c r="O3096" s="89">
        <f>_34_KNMI_Stations[[#This Row],[graaddagen]]*_34_KNMI_Stations[[#This Row],[Gewogen factor]]</f>
        <v>14.52</v>
      </c>
      <c r="P3096" s="89" cm="1">
        <f t="array" ref="P3096">IF(ISNUMBER(_34_KNMI_Stations[[#This Row],[Etmaal temperatuur °C]]),IF(_34_KNMI_Stations[[#This Row],[Etmaal temperatuur °C]]&gt;stookgrens[],_34_KNMI_Stations[[#This Row],[Etmaal temperatuur °C]]-stookgrens[],0),"")</f>
        <v>0</v>
      </c>
    </row>
    <row r="3097" spans="1:16" x14ac:dyDescent="0.25">
      <c r="A3097">
        <v>260</v>
      </c>
      <c r="B3097" s="110">
        <v>45981</v>
      </c>
      <c r="C3097" s="89">
        <v>1.9</v>
      </c>
      <c r="D3097" s="89">
        <v>2.2000000000000002</v>
      </c>
      <c r="E3097" s="96">
        <v>279</v>
      </c>
      <c r="F3097" s="89">
        <v>0.5</v>
      </c>
      <c r="G3097" s="89">
        <v>1009.8</v>
      </c>
      <c r="H3097">
        <v>0.93</v>
      </c>
      <c r="I3097" t="s">
        <v>7</v>
      </c>
      <c r="J3097">
        <v>1.1000000000000001</v>
      </c>
      <c r="K3097">
        <v>11</v>
      </c>
      <c r="L3097">
        <v>2025</v>
      </c>
      <c r="M3097" t="s">
        <v>375</v>
      </c>
      <c r="N3097" s="89" cm="1">
        <f t="array" ref="N3097">IF(ISNUMBER(_34_KNMI_Stations[[#This Row],[Etmaal temperatuur °C]]),IF(_34_KNMI_Stations[[#This Row],[Etmaal temperatuur °C]]&lt;stookgrens[],stookgrens[]-_34_KNMI_Stations[[#This Row],[Etmaal temperatuur °C]],0),"")</f>
        <v>15.8</v>
      </c>
      <c r="O3097" s="89">
        <f>_34_KNMI_Stations[[#This Row],[graaddagen]]*_34_KNMI_Stations[[#This Row],[Gewogen factor]]</f>
        <v>17.380000000000003</v>
      </c>
      <c r="P3097" s="89" cm="1">
        <f t="array" ref="P3097">IF(ISNUMBER(_34_KNMI_Stations[[#This Row],[Etmaal temperatuur °C]]),IF(_34_KNMI_Stations[[#This Row],[Etmaal temperatuur °C]]&gt;stookgrens[],_34_KNMI_Stations[[#This Row],[Etmaal temperatuur °C]]-stookgrens[],0),"")</f>
        <v>0</v>
      </c>
    </row>
    <row r="3098" spans="1:16" x14ac:dyDescent="0.25">
      <c r="A3098">
        <v>260</v>
      </c>
      <c r="B3098" s="110">
        <v>45982</v>
      </c>
      <c r="C3098" s="89">
        <v>1.4</v>
      </c>
      <c r="D3098" s="89">
        <v>1.3</v>
      </c>
      <c r="E3098" s="96">
        <v>536</v>
      </c>
      <c r="F3098" s="89">
        <v>-0.1</v>
      </c>
      <c r="G3098" s="89">
        <v>1023.9</v>
      </c>
      <c r="H3098">
        <v>0.89</v>
      </c>
      <c r="I3098" t="s">
        <v>7</v>
      </c>
      <c r="J3098">
        <v>1.1000000000000001</v>
      </c>
      <c r="K3098">
        <v>11</v>
      </c>
      <c r="L3098">
        <v>2025</v>
      </c>
      <c r="M3098" t="s">
        <v>375</v>
      </c>
      <c r="N3098" s="89" cm="1">
        <f t="array" ref="N3098">IF(ISNUMBER(_34_KNMI_Stations[[#This Row],[Etmaal temperatuur °C]]),IF(_34_KNMI_Stations[[#This Row],[Etmaal temperatuur °C]]&lt;stookgrens[],stookgrens[]-_34_KNMI_Stations[[#This Row],[Etmaal temperatuur °C]],0),"")</f>
        <v>16.7</v>
      </c>
      <c r="O3098" s="89">
        <f>_34_KNMI_Stations[[#This Row],[graaddagen]]*_34_KNMI_Stations[[#This Row],[Gewogen factor]]</f>
        <v>18.37</v>
      </c>
      <c r="P3098" s="89" cm="1">
        <f t="array" ref="P3098">IF(ISNUMBER(_34_KNMI_Stations[[#This Row],[Etmaal temperatuur °C]]),IF(_34_KNMI_Stations[[#This Row],[Etmaal temperatuur °C]]&gt;stookgrens[],_34_KNMI_Stations[[#This Row],[Etmaal temperatuur °C]]-stookgrens[],0),"")</f>
        <v>0</v>
      </c>
    </row>
    <row r="3099" spans="1:16" x14ac:dyDescent="0.25">
      <c r="A3099">
        <v>260</v>
      </c>
      <c r="B3099" s="110">
        <v>45983</v>
      </c>
      <c r="C3099" s="89">
        <v>4</v>
      </c>
      <c r="D3099" s="89">
        <v>1.6</v>
      </c>
      <c r="E3099" s="96">
        <v>419</v>
      </c>
      <c r="F3099" s="89">
        <v>0</v>
      </c>
      <c r="G3099" s="89">
        <v>1022.5</v>
      </c>
      <c r="H3099">
        <v>0.77</v>
      </c>
      <c r="I3099" t="s">
        <v>7</v>
      </c>
      <c r="J3099">
        <v>1.1000000000000001</v>
      </c>
      <c r="K3099">
        <v>11</v>
      </c>
      <c r="L3099">
        <v>2025</v>
      </c>
      <c r="M3099" t="s">
        <v>375</v>
      </c>
      <c r="N3099" s="89" cm="1">
        <f t="array" ref="N3099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3099" s="89">
        <f>_34_KNMI_Stations[[#This Row],[graaddagen]]*_34_KNMI_Stations[[#This Row],[Gewogen factor]]</f>
        <v>18.04</v>
      </c>
      <c r="P3099" s="89" cm="1">
        <f t="array" ref="P3099">IF(ISNUMBER(_34_KNMI_Stations[[#This Row],[Etmaal temperatuur °C]]),IF(_34_KNMI_Stations[[#This Row],[Etmaal temperatuur °C]]&gt;stookgrens[],_34_KNMI_Stations[[#This Row],[Etmaal temperatuur °C]]-stookgrens[],0),"")</f>
        <v>0</v>
      </c>
    </row>
    <row r="3100" spans="1:16" x14ac:dyDescent="0.25">
      <c r="A3100">
        <v>260</v>
      </c>
      <c r="B3100" s="110">
        <v>45984</v>
      </c>
      <c r="C3100" s="89">
        <v>5.3</v>
      </c>
      <c r="D3100" s="89">
        <v>2.2999999999999998</v>
      </c>
      <c r="E3100" s="96">
        <v>113</v>
      </c>
      <c r="F3100" s="89">
        <v>10.199999999999999</v>
      </c>
      <c r="G3100" s="89">
        <v>1003.5</v>
      </c>
      <c r="H3100">
        <v>0.88</v>
      </c>
      <c r="I3100" t="s">
        <v>7</v>
      </c>
      <c r="J3100">
        <v>1.1000000000000001</v>
      </c>
      <c r="K3100">
        <v>11</v>
      </c>
      <c r="L3100">
        <v>2025</v>
      </c>
      <c r="M3100" t="s">
        <v>375</v>
      </c>
      <c r="N3100" s="89" cm="1">
        <f t="array" ref="N3100">IF(ISNUMBER(_34_KNMI_Stations[[#This Row],[Etmaal temperatuur °C]]),IF(_34_KNMI_Stations[[#This Row],[Etmaal temperatuur °C]]&lt;stookgrens[],stookgrens[]-_34_KNMI_Stations[[#This Row],[Etmaal temperatuur °C]],0),"")</f>
        <v>15.7</v>
      </c>
      <c r="O3100" s="89">
        <f>_34_KNMI_Stations[[#This Row],[graaddagen]]*_34_KNMI_Stations[[#This Row],[Gewogen factor]]</f>
        <v>17.27</v>
      </c>
      <c r="P3100" s="89" cm="1">
        <f t="array" ref="P3100">IF(ISNUMBER(_34_KNMI_Stations[[#This Row],[Etmaal temperatuur °C]]),IF(_34_KNMI_Stations[[#This Row],[Etmaal temperatuur °C]]&gt;stookgrens[],_34_KNMI_Stations[[#This Row],[Etmaal temperatuur °C]]-stookgrens[],0),"")</f>
        <v>0</v>
      </c>
    </row>
    <row r="3101" spans="1:16" x14ac:dyDescent="0.25">
      <c r="A3101">
        <v>260</v>
      </c>
      <c r="B3101" s="110">
        <v>45985</v>
      </c>
      <c r="C3101" s="89">
        <v>2.6</v>
      </c>
      <c r="D3101" s="89">
        <v>5.0999999999999996</v>
      </c>
      <c r="E3101" s="96">
        <v>276</v>
      </c>
      <c r="F3101" s="89">
        <v>0.7</v>
      </c>
      <c r="G3101" s="89">
        <v>994.3</v>
      </c>
      <c r="H3101">
        <v>0.93</v>
      </c>
      <c r="I3101" t="s">
        <v>7</v>
      </c>
      <c r="J3101">
        <v>1.1000000000000001</v>
      </c>
      <c r="K3101">
        <v>11</v>
      </c>
      <c r="L3101">
        <v>2025</v>
      </c>
      <c r="M3101" t="s">
        <v>376</v>
      </c>
      <c r="N3101" s="89" cm="1">
        <f t="array" ref="N3101">IF(ISNUMBER(_34_KNMI_Stations[[#This Row],[Etmaal temperatuur °C]]),IF(_34_KNMI_Stations[[#This Row],[Etmaal temperatuur °C]]&lt;stookgrens[],stookgrens[]-_34_KNMI_Stations[[#This Row],[Etmaal temperatuur °C]],0),"")</f>
        <v>12.9</v>
      </c>
      <c r="O3101" s="89">
        <f>_34_KNMI_Stations[[#This Row],[graaddagen]]*_34_KNMI_Stations[[#This Row],[Gewogen factor]]</f>
        <v>14.190000000000001</v>
      </c>
      <c r="P3101" s="89" cm="1">
        <f t="array" ref="P3101">IF(ISNUMBER(_34_KNMI_Stations[[#This Row],[Etmaal temperatuur °C]]),IF(_34_KNMI_Stations[[#This Row],[Etmaal temperatuur °C]]&gt;stookgrens[],_34_KNMI_Stations[[#This Row],[Etmaal temperatuur °C]]-stookgrens[],0),"")</f>
        <v>0</v>
      </c>
    </row>
    <row r="3102" spans="1:16" x14ac:dyDescent="0.25">
      <c r="A3102">
        <v>260</v>
      </c>
      <c r="B3102" s="110">
        <v>45986</v>
      </c>
      <c r="C3102" s="89">
        <v>2</v>
      </c>
      <c r="D3102" s="89">
        <v>3.7</v>
      </c>
      <c r="E3102" s="96">
        <v>282</v>
      </c>
      <c r="F3102" s="89">
        <v>0.4</v>
      </c>
      <c r="G3102" s="89">
        <v>1006.7</v>
      </c>
      <c r="H3102">
        <v>0.93</v>
      </c>
      <c r="I3102" t="s">
        <v>7</v>
      </c>
      <c r="J3102">
        <v>1.1000000000000001</v>
      </c>
      <c r="K3102">
        <v>11</v>
      </c>
      <c r="L3102">
        <v>2025</v>
      </c>
      <c r="M3102" t="s">
        <v>376</v>
      </c>
      <c r="N3102" s="89" cm="1">
        <f t="array" ref="N3102">IF(ISNUMBER(_34_KNMI_Stations[[#This Row],[Etmaal temperatuur °C]]),IF(_34_KNMI_Stations[[#This Row],[Etmaal temperatuur °C]]&lt;stookgrens[],stookgrens[]-_34_KNMI_Stations[[#This Row],[Etmaal temperatuur °C]],0),"")</f>
        <v>14.3</v>
      </c>
      <c r="O3102" s="89">
        <f>_34_KNMI_Stations[[#This Row],[graaddagen]]*_34_KNMI_Stations[[#This Row],[Gewogen factor]]</f>
        <v>15.730000000000002</v>
      </c>
      <c r="P3102" s="89" cm="1">
        <f t="array" ref="P3102">IF(ISNUMBER(_34_KNMI_Stations[[#This Row],[Etmaal temperatuur °C]]),IF(_34_KNMI_Stations[[#This Row],[Etmaal temperatuur °C]]&gt;stookgrens[],_34_KNMI_Stations[[#This Row],[Etmaal temperatuur °C]]-stookgrens[],0),"")</f>
        <v>0</v>
      </c>
    </row>
    <row r="3103" spans="1:16" x14ac:dyDescent="0.25">
      <c r="A3103">
        <v>260</v>
      </c>
      <c r="B3103" s="110">
        <v>45987</v>
      </c>
      <c r="C3103" s="89">
        <v>1.9</v>
      </c>
      <c r="D3103" s="89">
        <v>3.3</v>
      </c>
      <c r="E3103" s="96">
        <v>428</v>
      </c>
      <c r="F3103" s="89">
        <v>0</v>
      </c>
      <c r="G3103" s="89">
        <v>1020.4</v>
      </c>
      <c r="H3103">
        <v>0.93</v>
      </c>
      <c r="I3103" t="s">
        <v>7</v>
      </c>
      <c r="J3103">
        <v>1.1000000000000001</v>
      </c>
      <c r="K3103">
        <v>11</v>
      </c>
      <c r="L3103">
        <v>2025</v>
      </c>
      <c r="M3103" t="s">
        <v>376</v>
      </c>
      <c r="N3103" s="89" cm="1">
        <f t="array" ref="N3103">IF(ISNUMBER(_34_KNMI_Stations[[#This Row],[Etmaal temperatuur °C]]),IF(_34_KNMI_Stations[[#This Row],[Etmaal temperatuur °C]]&lt;stookgrens[],stookgrens[]-_34_KNMI_Stations[[#This Row],[Etmaal temperatuur °C]],0),"")</f>
        <v>14.7</v>
      </c>
      <c r="O3103" s="89">
        <f>_34_KNMI_Stations[[#This Row],[graaddagen]]*_34_KNMI_Stations[[#This Row],[Gewogen factor]]</f>
        <v>16.170000000000002</v>
      </c>
      <c r="P3103" s="89" cm="1">
        <f t="array" ref="P3103">IF(ISNUMBER(_34_KNMI_Stations[[#This Row],[Etmaal temperatuur °C]]),IF(_34_KNMI_Stations[[#This Row],[Etmaal temperatuur °C]]&gt;stookgrens[],_34_KNMI_Stations[[#This Row],[Etmaal temperatuur °C]]-stookgrens[],0),"")</f>
        <v>0</v>
      </c>
    </row>
    <row r="3104" spans="1:16" x14ac:dyDescent="0.25">
      <c r="A3104">
        <v>260</v>
      </c>
      <c r="B3104" s="110">
        <v>45988</v>
      </c>
      <c r="C3104" s="89">
        <v>5.2</v>
      </c>
      <c r="D3104" s="89">
        <v>5.9</v>
      </c>
      <c r="E3104" s="96">
        <v>63</v>
      </c>
      <c r="F3104" s="89">
        <v>0.3</v>
      </c>
      <c r="G3104" s="89">
        <v>1016.6</v>
      </c>
      <c r="H3104">
        <v>0.96</v>
      </c>
      <c r="I3104" t="s">
        <v>7</v>
      </c>
      <c r="J3104">
        <v>1.1000000000000001</v>
      </c>
      <c r="K3104">
        <v>11</v>
      </c>
      <c r="L3104">
        <v>2025</v>
      </c>
      <c r="M3104" t="s">
        <v>376</v>
      </c>
      <c r="N3104" s="89" cm="1">
        <f t="array" ref="N3104">IF(ISNUMBER(_34_KNMI_Stations[[#This Row],[Etmaal temperatuur °C]]),IF(_34_KNMI_Stations[[#This Row],[Etmaal temperatuur °C]]&lt;stookgrens[],stookgrens[]-_34_KNMI_Stations[[#This Row],[Etmaal temperatuur °C]],0),"")</f>
        <v>12.1</v>
      </c>
      <c r="O3104" s="89">
        <f>_34_KNMI_Stations[[#This Row],[graaddagen]]*_34_KNMI_Stations[[#This Row],[Gewogen factor]]</f>
        <v>13.31</v>
      </c>
      <c r="P3104" s="89" cm="1">
        <f t="array" ref="P3104">IF(ISNUMBER(_34_KNMI_Stations[[#This Row],[Etmaal temperatuur °C]]),IF(_34_KNMI_Stations[[#This Row],[Etmaal temperatuur °C]]&gt;stookgrens[],_34_KNMI_Stations[[#This Row],[Etmaal temperatuur °C]]-stookgrens[],0),"")</f>
        <v>0</v>
      </c>
    </row>
    <row r="3105" spans="1:16" x14ac:dyDescent="0.25">
      <c r="A3105">
        <v>260</v>
      </c>
      <c r="B3105" s="110">
        <v>45989</v>
      </c>
      <c r="C3105" s="89">
        <v>4.5</v>
      </c>
      <c r="D3105" s="89">
        <v>9.1999999999999993</v>
      </c>
      <c r="E3105" s="96">
        <v>97</v>
      </c>
      <c r="F3105" s="89">
        <v>0.4</v>
      </c>
      <c r="G3105" s="89">
        <v>1012.7</v>
      </c>
      <c r="H3105">
        <v>0.96</v>
      </c>
      <c r="I3105" t="s">
        <v>7</v>
      </c>
      <c r="J3105">
        <v>1.1000000000000001</v>
      </c>
      <c r="K3105">
        <v>11</v>
      </c>
      <c r="L3105">
        <v>2025</v>
      </c>
      <c r="M3105" t="s">
        <v>376</v>
      </c>
      <c r="N3105" s="89" cm="1">
        <f t="array" ref="N3105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3105" s="89">
        <f>_34_KNMI_Stations[[#This Row],[graaddagen]]*_34_KNMI_Stations[[#This Row],[Gewogen factor]]</f>
        <v>9.6800000000000015</v>
      </c>
      <c r="P3105" s="89" cm="1">
        <f t="array" ref="P3105">IF(ISNUMBER(_34_KNMI_Stations[[#This Row],[Etmaal temperatuur °C]]),IF(_34_KNMI_Stations[[#This Row],[Etmaal temperatuur °C]]&gt;stookgrens[],_34_KNMI_Stations[[#This Row],[Etmaal temperatuur °C]]-stookgrens[],0),"")</f>
        <v>0</v>
      </c>
    </row>
    <row r="3106" spans="1:16" x14ac:dyDescent="0.25">
      <c r="A3106">
        <v>260</v>
      </c>
      <c r="B3106" s="110">
        <v>45990</v>
      </c>
      <c r="C3106" s="89">
        <v>4.3</v>
      </c>
      <c r="D3106" s="89">
        <v>9.3000000000000007</v>
      </c>
      <c r="E3106" s="96">
        <v>167</v>
      </c>
      <c r="F3106" s="89">
        <v>1.5</v>
      </c>
      <c r="G3106" s="89">
        <v>1006.6</v>
      </c>
      <c r="H3106">
        <v>0.91</v>
      </c>
      <c r="I3106" t="s">
        <v>7</v>
      </c>
      <c r="J3106">
        <v>1.1000000000000001</v>
      </c>
      <c r="K3106">
        <v>11</v>
      </c>
      <c r="L3106">
        <v>2025</v>
      </c>
      <c r="M3106" t="s">
        <v>376</v>
      </c>
      <c r="N3106" s="89" cm="1">
        <f t="array" ref="N3106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3106" s="89">
        <f>_34_KNMI_Stations[[#This Row],[graaddagen]]*_34_KNMI_Stations[[#This Row],[Gewogen factor]]</f>
        <v>9.57</v>
      </c>
      <c r="P3106" s="89" cm="1">
        <f t="array" ref="P3106">IF(ISNUMBER(_34_KNMI_Stations[[#This Row],[Etmaal temperatuur °C]]),IF(_34_KNMI_Stations[[#This Row],[Etmaal temperatuur °C]]&gt;stookgrens[],_34_KNMI_Stations[[#This Row],[Etmaal temperatuur °C]]-stookgrens[],0),"")</f>
        <v>0</v>
      </c>
    </row>
    <row r="3107" spans="1:16" x14ac:dyDescent="0.25">
      <c r="A3107">
        <v>260</v>
      </c>
      <c r="B3107" s="110">
        <v>45991</v>
      </c>
      <c r="C3107" s="89">
        <v>3.6</v>
      </c>
      <c r="D3107" s="89">
        <v>6.7</v>
      </c>
      <c r="E3107" s="96">
        <v>303</v>
      </c>
      <c r="F3107" s="89">
        <v>0.3</v>
      </c>
      <c r="G3107" s="89">
        <v>1010.6</v>
      </c>
      <c r="H3107">
        <v>0.82</v>
      </c>
      <c r="I3107" t="s">
        <v>7</v>
      </c>
      <c r="J3107">
        <v>1.1000000000000001</v>
      </c>
      <c r="K3107">
        <v>11</v>
      </c>
      <c r="L3107">
        <v>2025</v>
      </c>
      <c r="M3107" t="s">
        <v>376</v>
      </c>
      <c r="N3107" s="89" cm="1">
        <f t="array" ref="N3107">IF(ISNUMBER(_34_KNMI_Stations[[#This Row],[Etmaal temperatuur °C]]),IF(_34_KNMI_Stations[[#This Row],[Etmaal temperatuur °C]]&lt;stookgrens[],stookgrens[]-_34_KNMI_Stations[[#This Row],[Etmaal temperatuur °C]],0),"")</f>
        <v>11.3</v>
      </c>
      <c r="O3107" s="89">
        <f>_34_KNMI_Stations[[#This Row],[graaddagen]]*_34_KNMI_Stations[[#This Row],[Gewogen factor]]</f>
        <v>12.430000000000001</v>
      </c>
      <c r="P3107" s="89" cm="1">
        <f t="array" ref="P3107">IF(ISNUMBER(_34_KNMI_Stations[[#This Row],[Etmaal temperatuur °C]]),IF(_34_KNMI_Stations[[#This Row],[Etmaal temperatuur °C]]&gt;stookgrens[],_34_KNMI_Stations[[#This Row],[Etmaal temperatuur °C]]-stookgrens[],0),"")</f>
        <v>0</v>
      </c>
    </row>
    <row r="3108" spans="1:16" x14ac:dyDescent="0.25">
      <c r="A3108">
        <v>260</v>
      </c>
      <c r="B3108" s="110">
        <v>45992</v>
      </c>
      <c r="C3108" s="89">
        <v>5.5</v>
      </c>
      <c r="D3108" s="89">
        <v>5.6</v>
      </c>
      <c r="E3108" s="96">
        <v>174</v>
      </c>
      <c r="F3108" s="89">
        <v>0.2</v>
      </c>
      <c r="G3108" s="89">
        <v>1010.9</v>
      </c>
      <c r="H3108">
        <v>0.79</v>
      </c>
      <c r="I3108" t="s">
        <v>7</v>
      </c>
      <c r="J3108">
        <v>1.1000000000000001</v>
      </c>
      <c r="K3108">
        <v>12</v>
      </c>
      <c r="L3108">
        <v>2025</v>
      </c>
      <c r="M3108" t="s">
        <v>377</v>
      </c>
      <c r="N3108" s="89" cm="1">
        <f t="array" ref="N3108">IF(ISNUMBER(_34_KNMI_Stations[[#This Row],[Etmaal temperatuur °C]]),IF(_34_KNMI_Stations[[#This Row],[Etmaal temperatuur °C]]&lt;stookgrens[],stookgrens[]-_34_KNMI_Stations[[#This Row],[Etmaal temperatuur °C]],0),"")</f>
        <v>12.4</v>
      </c>
      <c r="O3108" s="89">
        <f>_34_KNMI_Stations[[#This Row],[graaddagen]]*_34_KNMI_Stations[[#This Row],[Gewogen factor]]</f>
        <v>13.640000000000002</v>
      </c>
      <c r="P3108" s="89" cm="1">
        <f t="array" ref="P3108">IF(ISNUMBER(_34_KNMI_Stations[[#This Row],[Etmaal temperatuur °C]]),IF(_34_KNMI_Stations[[#This Row],[Etmaal temperatuur °C]]&gt;stookgrens[],_34_KNMI_Stations[[#This Row],[Etmaal temperatuur °C]]-stookgrens[],0),"")</f>
        <v>0</v>
      </c>
    </row>
    <row r="3109" spans="1:16" x14ac:dyDescent="0.25">
      <c r="A3109">
        <v>260</v>
      </c>
      <c r="B3109" s="110">
        <v>45993</v>
      </c>
      <c r="C3109" s="89">
        <v>4.0999999999999996</v>
      </c>
      <c r="D3109" s="89">
        <v>7.7</v>
      </c>
      <c r="E3109" s="96">
        <v>163</v>
      </c>
      <c r="F3109" s="89">
        <v>-0.1</v>
      </c>
      <c r="G3109" s="89">
        <v>1007.5</v>
      </c>
      <c r="H3109">
        <v>0.72</v>
      </c>
      <c r="I3109" t="s">
        <v>7</v>
      </c>
      <c r="J3109">
        <v>1.1000000000000001</v>
      </c>
      <c r="K3109">
        <v>12</v>
      </c>
      <c r="L3109">
        <v>2025</v>
      </c>
      <c r="M3109" t="s">
        <v>377</v>
      </c>
      <c r="N3109" s="89" cm="1">
        <f t="array" ref="N3109">IF(ISNUMBER(_34_KNMI_Stations[[#This Row],[Etmaal temperatuur °C]]),IF(_34_KNMI_Stations[[#This Row],[Etmaal temperatuur °C]]&lt;stookgrens[],stookgrens[]-_34_KNMI_Stations[[#This Row],[Etmaal temperatuur °C]],0),"")</f>
        <v>10.3</v>
      </c>
      <c r="O3109" s="89">
        <f>_34_KNMI_Stations[[#This Row],[graaddagen]]*_34_KNMI_Stations[[#This Row],[Gewogen factor]]</f>
        <v>11.330000000000002</v>
      </c>
      <c r="P3109" s="89" cm="1">
        <f t="array" ref="P3109">IF(ISNUMBER(_34_KNMI_Stations[[#This Row],[Etmaal temperatuur °C]]),IF(_34_KNMI_Stations[[#This Row],[Etmaal temperatuur °C]]&gt;stookgrens[],_34_KNMI_Stations[[#This Row],[Etmaal temperatuur °C]]-stookgrens[],0),"")</f>
        <v>0</v>
      </c>
    </row>
    <row r="3110" spans="1:16" x14ac:dyDescent="0.25">
      <c r="A3110">
        <v>260</v>
      </c>
      <c r="B3110" s="110">
        <v>45994</v>
      </c>
      <c r="C3110" s="89">
        <v>2.2000000000000002</v>
      </c>
      <c r="D3110" s="89">
        <v>7.2</v>
      </c>
      <c r="E3110" s="96">
        <v>126</v>
      </c>
      <c r="F3110" s="89">
        <v>0</v>
      </c>
      <c r="G3110" s="89">
        <v>1010.8</v>
      </c>
      <c r="H3110">
        <v>0.9</v>
      </c>
      <c r="I3110" t="s">
        <v>7</v>
      </c>
      <c r="J3110">
        <v>1.1000000000000001</v>
      </c>
      <c r="K3110">
        <v>12</v>
      </c>
      <c r="L3110">
        <v>2025</v>
      </c>
      <c r="M3110" t="s">
        <v>377</v>
      </c>
      <c r="N3110" s="89" cm="1">
        <f t="array" ref="N3110">IF(ISNUMBER(_34_KNMI_Stations[[#This Row],[Etmaal temperatuur °C]]),IF(_34_KNMI_Stations[[#This Row],[Etmaal temperatuur °C]]&lt;stookgrens[],stookgrens[]-_34_KNMI_Stations[[#This Row],[Etmaal temperatuur °C]],0),"")</f>
        <v>10.8</v>
      </c>
      <c r="O3110" s="89">
        <f>_34_KNMI_Stations[[#This Row],[graaddagen]]*_34_KNMI_Stations[[#This Row],[Gewogen factor]]</f>
        <v>11.880000000000003</v>
      </c>
      <c r="P3110" s="89" cm="1">
        <f t="array" ref="P3110">IF(ISNUMBER(_34_KNMI_Stations[[#This Row],[Etmaal temperatuur °C]]),IF(_34_KNMI_Stations[[#This Row],[Etmaal temperatuur °C]]&gt;stookgrens[],_34_KNMI_Stations[[#This Row],[Etmaal temperatuur °C]]-stookgrens[],0),"")</f>
        <v>0</v>
      </c>
    </row>
    <row r="3111" spans="1:16" x14ac:dyDescent="0.25">
      <c r="A3111">
        <v>260</v>
      </c>
      <c r="B3111" s="110">
        <v>45995</v>
      </c>
      <c r="C3111" s="89">
        <v>3.6</v>
      </c>
      <c r="D3111" s="89">
        <v>6.4</v>
      </c>
      <c r="E3111" s="96">
        <v>347</v>
      </c>
      <c r="F3111" s="89">
        <v>-0.1</v>
      </c>
      <c r="G3111" s="89">
        <v>1005.4</v>
      </c>
      <c r="H3111">
        <v>0.89</v>
      </c>
      <c r="I3111" t="s">
        <v>7</v>
      </c>
      <c r="J3111">
        <v>1.1000000000000001</v>
      </c>
      <c r="K3111">
        <v>12</v>
      </c>
      <c r="L3111">
        <v>2025</v>
      </c>
      <c r="M3111" t="s">
        <v>377</v>
      </c>
      <c r="N3111" s="89" cm="1">
        <f t="array" ref="N3111">IF(ISNUMBER(_34_KNMI_Stations[[#This Row],[Etmaal temperatuur °C]]),IF(_34_KNMI_Stations[[#This Row],[Etmaal temperatuur °C]]&lt;stookgrens[],stookgrens[]-_34_KNMI_Stations[[#This Row],[Etmaal temperatuur °C]],0),"")</f>
        <v>11.6</v>
      </c>
      <c r="O3111" s="89">
        <f>_34_KNMI_Stations[[#This Row],[graaddagen]]*_34_KNMI_Stations[[#This Row],[Gewogen factor]]</f>
        <v>12.76</v>
      </c>
      <c r="P3111" s="89" cm="1">
        <f t="array" ref="P3111">IF(ISNUMBER(_34_KNMI_Stations[[#This Row],[Etmaal temperatuur °C]]),IF(_34_KNMI_Stations[[#This Row],[Etmaal temperatuur °C]]&gt;stookgrens[],_34_KNMI_Stations[[#This Row],[Etmaal temperatuur °C]]-stookgrens[],0),"")</f>
        <v>0</v>
      </c>
    </row>
    <row r="3112" spans="1:16" x14ac:dyDescent="0.25">
      <c r="A3112">
        <v>260</v>
      </c>
      <c r="B3112" s="110">
        <v>45996</v>
      </c>
      <c r="C3112" s="89">
        <v>3</v>
      </c>
      <c r="D3112" s="89">
        <v>4.7</v>
      </c>
      <c r="E3112" s="96">
        <v>122</v>
      </c>
      <c r="F3112" s="89">
        <v>0</v>
      </c>
      <c r="G3112" s="89">
        <v>1008.7</v>
      </c>
      <c r="H3112">
        <v>0.94</v>
      </c>
      <c r="I3112" t="s">
        <v>7</v>
      </c>
      <c r="J3112">
        <v>1.1000000000000001</v>
      </c>
      <c r="K3112">
        <v>12</v>
      </c>
      <c r="L3112">
        <v>2025</v>
      </c>
      <c r="M3112" t="s">
        <v>377</v>
      </c>
      <c r="N3112" s="89" cm="1">
        <f t="array" ref="N3112">IF(ISNUMBER(_34_KNMI_Stations[[#This Row],[Etmaal temperatuur °C]]),IF(_34_KNMI_Stations[[#This Row],[Etmaal temperatuur °C]]&lt;stookgrens[],stookgrens[]-_34_KNMI_Stations[[#This Row],[Etmaal temperatuur °C]],0),"")</f>
        <v>13.3</v>
      </c>
      <c r="O3112" s="89">
        <f>_34_KNMI_Stations[[#This Row],[graaddagen]]*_34_KNMI_Stations[[#This Row],[Gewogen factor]]</f>
        <v>14.630000000000003</v>
      </c>
      <c r="P3112" s="89" cm="1">
        <f t="array" ref="P3112">IF(ISNUMBER(_34_KNMI_Stations[[#This Row],[Etmaal temperatuur °C]]),IF(_34_KNMI_Stations[[#This Row],[Etmaal temperatuur °C]]&gt;stookgrens[],_34_KNMI_Stations[[#This Row],[Etmaal temperatuur °C]]-stookgrens[],0),"")</f>
        <v>0</v>
      </c>
    </row>
    <row r="3113" spans="1:16" x14ac:dyDescent="0.25">
      <c r="A3113">
        <v>260</v>
      </c>
      <c r="B3113" s="110">
        <v>45997</v>
      </c>
      <c r="C3113" s="89">
        <v>5.3</v>
      </c>
      <c r="D3113" s="89">
        <v>8.1999999999999993</v>
      </c>
      <c r="E3113" s="96">
        <v>115</v>
      </c>
      <c r="F3113" s="89">
        <v>5.3</v>
      </c>
      <c r="G3113" s="89">
        <v>1000.8</v>
      </c>
      <c r="H3113">
        <v>0.93</v>
      </c>
      <c r="I3113" t="s">
        <v>7</v>
      </c>
      <c r="J3113">
        <v>1.1000000000000001</v>
      </c>
      <c r="K3113">
        <v>12</v>
      </c>
      <c r="L3113">
        <v>2025</v>
      </c>
      <c r="M3113" t="s">
        <v>377</v>
      </c>
      <c r="N3113" s="89" cm="1">
        <f t="array" ref="N3113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3113" s="89">
        <f>_34_KNMI_Stations[[#This Row],[graaddagen]]*_34_KNMI_Stations[[#This Row],[Gewogen factor]]</f>
        <v>10.780000000000001</v>
      </c>
      <c r="P3113" s="89" cm="1">
        <f t="array" ref="P3113">IF(ISNUMBER(_34_KNMI_Stations[[#This Row],[Etmaal temperatuur °C]]),IF(_34_KNMI_Stations[[#This Row],[Etmaal temperatuur °C]]&gt;stookgrens[],_34_KNMI_Stations[[#This Row],[Etmaal temperatuur °C]]-stookgrens[],0),"")</f>
        <v>0</v>
      </c>
    </row>
    <row r="3114" spans="1:16" x14ac:dyDescent="0.25">
      <c r="A3114">
        <v>260</v>
      </c>
      <c r="B3114" s="110">
        <v>45998</v>
      </c>
      <c r="C3114" s="89">
        <v>4.8</v>
      </c>
      <c r="D3114" s="89">
        <v>10.7</v>
      </c>
      <c r="E3114" s="96">
        <v>91</v>
      </c>
      <c r="F3114" s="89">
        <v>9.3000000000000007</v>
      </c>
      <c r="G3114" s="89">
        <v>1004.2</v>
      </c>
      <c r="H3114">
        <v>0.92</v>
      </c>
      <c r="I3114" t="s">
        <v>7</v>
      </c>
      <c r="J3114">
        <v>1.1000000000000001</v>
      </c>
      <c r="K3114">
        <v>12</v>
      </c>
      <c r="L3114">
        <v>2025</v>
      </c>
      <c r="M3114" t="s">
        <v>377</v>
      </c>
      <c r="N3114" s="89" cm="1">
        <f t="array" ref="N3114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3114" s="89">
        <f>_34_KNMI_Stations[[#This Row],[graaddagen]]*_34_KNMI_Stations[[#This Row],[Gewogen factor]]</f>
        <v>8.0300000000000011</v>
      </c>
      <c r="P3114" s="89" cm="1">
        <f t="array" ref="P3114">IF(ISNUMBER(_34_KNMI_Stations[[#This Row],[Etmaal temperatuur °C]]),IF(_34_KNMI_Stations[[#This Row],[Etmaal temperatuur °C]]&gt;stookgrens[],_34_KNMI_Stations[[#This Row],[Etmaal temperatuur °C]]-stookgrens[],0),"")</f>
        <v>0</v>
      </c>
    </row>
    <row r="3115" spans="1:16" x14ac:dyDescent="0.25">
      <c r="A3115">
        <v>260</v>
      </c>
      <c r="B3115" s="110">
        <v>45999</v>
      </c>
      <c r="C3115" s="89">
        <v>4.5999999999999996</v>
      </c>
      <c r="D3115" s="89">
        <v>12.2</v>
      </c>
      <c r="E3115" s="96">
        <v>91</v>
      </c>
      <c r="F3115" s="89">
        <v>1</v>
      </c>
      <c r="G3115" s="89">
        <v>1010.6</v>
      </c>
      <c r="H3115">
        <v>0.9</v>
      </c>
      <c r="I3115" t="s">
        <v>7</v>
      </c>
      <c r="J3115">
        <v>1.1000000000000001</v>
      </c>
      <c r="K3115">
        <v>12</v>
      </c>
      <c r="L3115">
        <v>2025</v>
      </c>
      <c r="M3115" t="s">
        <v>378</v>
      </c>
      <c r="N3115" s="89" cm="1">
        <f t="array" ref="N3115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3115" s="89">
        <f>_34_KNMI_Stations[[#This Row],[graaddagen]]*_34_KNMI_Stations[[#This Row],[Gewogen factor]]</f>
        <v>6.3800000000000017</v>
      </c>
      <c r="P3115" s="89" cm="1">
        <f t="array" ref="P3115">IF(ISNUMBER(_34_KNMI_Stations[[#This Row],[Etmaal temperatuur °C]]),IF(_34_KNMI_Stations[[#This Row],[Etmaal temperatuur °C]]&gt;stookgrens[],_34_KNMI_Stations[[#This Row],[Etmaal temperatuur °C]]-stookgrens[],0),"")</f>
        <v>0</v>
      </c>
    </row>
    <row r="3116" spans="1:16" x14ac:dyDescent="0.25">
      <c r="A3116">
        <v>260</v>
      </c>
      <c r="B3116" s="110">
        <v>46000</v>
      </c>
      <c r="C3116" s="89">
        <v>4.0999999999999996</v>
      </c>
      <c r="D3116" s="89">
        <v>12.7</v>
      </c>
      <c r="E3116" s="96">
        <v>141</v>
      </c>
      <c r="F3116" s="89">
        <v>0.2</v>
      </c>
      <c r="G3116" s="89">
        <v>1010.2</v>
      </c>
      <c r="H3116">
        <v>0.84</v>
      </c>
      <c r="I3116" t="s">
        <v>7</v>
      </c>
      <c r="J3116">
        <v>1.1000000000000001</v>
      </c>
      <c r="K3116">
        <v>12</v>
      </c>
      <c r="L3116">
        <v>2025</v>
      </c>
      <c r="M3116" t="s">
        <v>378</v>
      </c>
      <c r="N3116" s="89" cm="1">
        <f t="array" ref="N3116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3116" s="89">
        <f>_34_KNMI_Stations[[#This Row],[graaddagen]]*_34_KNMI_Stations[[#This Row],[Gewogen factor]]</f>
        <v>5.830000000000001</v>
      </c>
      <c r="P3116" s="89" cm="1">
        <f t="array" ref="P3116">IF(ISNUMBER(_34_KNMI_Stations[[#This Row],[Etmaal temperatuur °C]]),IF(_34_KNMI_Stations[[#This Row],[Etmaal temperatuur °C]]&gt;stookgrens[],_34_KNMI_Stations[[#This Row],[Etmaal temperatuur °C]]-stookgrens[],0),"")</f>
        <v>0</v>
      </c>
    </row>
    <row r="3117" spans="1:16" x14ac:dyDescent="0.25">
      <c r="A3117">
        <v>260</v>
      </c>
      <c r="B3117" s="110">
        <v>46001</v>
      </c>
      <c r="C3117" s="89">
        <v>4.8</v>
      </c>
      <c r="D3117" s="89">
        <v>11.9</v>
      </c>
      <c r="E3117" s="96">
        <v>195</v>
      </c>
      <c r="F3117" s="89">
        <v>0</v>
      </c>
      <c r="G3117" s="89">
        <v>1016.8</v>
      </c>
      <c r="H3117">
        <v>0.85</v>
      </c>
      <c r="I3117" t="s">
        <v>7</v>
      </c>
      <c r="J3117">
        <v>1.1000000000000001</v>
      </c>
      <c r="K3117">
        <v>12</v>
      </c>
      <c r="L3117">
        <v>2025</v>
      </c>
      <c r="M3117" t="s">
        <v>378</v>
      </c>
      <c r="N3117" s="89" cm="1">
        <f t="array" ref="N3117">IF(ISNUMBER(_34_KNMI_Stations[[#This Row],[Etmaal temperatuur °C]]),IF(_34_KNMI_Stations[[#This Row],[Etmaal temperatuur °C]]&lt;stookgrens[],stookgrens[]-_34_KNMI_Stations[[#This Row],[Etmaal temperatuur °C]],0),"")</f>
        <v>6.1</v>
      </c>
      <c r="O3117" s="89">
        <f>_34_KNMI_Stations[[#This Row],[graaddagen]]*_34_KNMI_Stations[[#This Row],[Gewogen factor]]</f>
        <v>6.71</v>
      </c>
      <c r="P3117" s="89" cm="1">
        <f t="array" ref="P3117">IF(ISNUMBER(_34_KNMI_Stations[[#This Row],[Etmaal temperatuur °C]]),IF(_34_KNMI_Stations[[#This Row],[Etmaal temperatuur °C]]&gt;stookgrens[],_34_KNMI_Stations[[#This Row],[Etmaal temperatuur °C]]-stookgrens[],0),"")</f>
        <v>0</v>
      </c>
    </row>
    <row r="3118" spans="1:16" x14ac:dyDescent="0.25">
      <c r="A3118">
        <v>260</v>
      </c>
      <c r="B3118" s="110">
        <v>46002</v>
      </c>
      <c r="C3118" s="89">
        <v>3.4</v>
      </c>
      <c r="D3118" s="89">
        <v>8.1999999999999993</v>
      </c>
      <c r="E3118" s="96">
        <v>266</v>
      </c>
      <c r="F3118" s="89">
        <v>0</v>
      </c>
      <c r="G3118" s="89">
        <v>1021.9</v>
      </c>
      <c r="H3118">
        <v>0.93</v>
      </c>
      <c r="I3118" t="s">
        <v>7</v>
      </c>
      <c r="J3118">
        <v>1.1000000000000001</v>
      </c>
      <c r="K3118">
        <v>12</v>
      </c>
      <c r="L3118">
        <v>2025</v>
      </c>
      <c r="M3118" t="s">
        <v>378</v>
      </c>
      <c r="N3118" s="89" cm="1">
        <f t="array" ref="N3118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3118" s="89">
        <f>_34_KNMI_Stations[[#This Row],[graaddagen]]*_34_KNMI_Stations[[#This Row],[Gewogen factor]]</f>
        <v>10.780000000000001</v>
      </c>
      <c r="P3118" s="89" cm="1">
        <f t="array" ref="P3118">IF(ISNUMBER(_34_KNMI_Stations[[#This Row],[Etmaal temperatuur °C]]),IF(_34_KNMI_Stations[[#This Row],[Etmaal temperatuur °C]]&gt;stookgrens[],_34_KNMI_Stations[[#This Row],[Etmaal temperatuur °C]]-stookgrens[],0),"")</f>
        <v>0</v>
      </c>
    </row>
    <row r="3119" spans="1:16" x14ac:dyDescent="0.25">
      <c r="A3119">
        <v>260</v>
      </c>
      <c r="B3119" s="110">
        <v>46003</v>
      </c>
      <c r="C3119" s="89">
        <v>2.9</v>
      </c>
      <c r="D3119" s="89">
        <v>8.4</v>
      </c>
      <c r="E3119" s="96">
        <v>76</v>
      </c>
      <c r="F3119" s="89">
        <v>0</v>
      </c>
      <c r="G3119" s="89">
        <v>1020.8</v>
      </c>
      <c r="H3119">
        <v>0.91</v>
      </c>
      <c r="I3119" t="s">
        <v>7</v>
      </c>
      <c r="J3119">
        <v>1.1000000000000001</v>
      </c>
      <c r="K3119">
        <v>12</v>
      </c>
      <c r="L3119">
        <v>2025</v>
      </c>
      <c r="M3119" t="s">
        <v>378</v>
      </c>
      <c r="N3119" s="89" cm="1">
        <f t="array" ref="N3119">IF(ISNUMBER(_34_KNMI_Stations[[#This Row],[Etmaal temperatuur °C]]),IF(_34_KNMI_Stations[[#This Row],[Etmaal temperatuur °C]]&lt;stookgrens[],stookgrens[]-_34_KNMI_Stations[[#This Row],[Etmaal temperatuur °C]],0),"")</f>
        <v>9.6</v>
      </c>
      <c r="O3119" s="89">
        <f>_34_KNMI_Stations[[#This Row],[graaddagen]]*_34_KNMI_Stations[[#This Row],[Gewogen factor]]</f>
        <v>10.56</v>
      </c>
      <c r="P3119" s="89" cm="1">
        <f t="array" ref="P3119">IF(ISNUMBER(_34_KNMI_Stations[[#This Row],[Etmaal temperatuur °C]]),IF(_34_KNMI_Stations[[#This Row],[Etmaal temperatuur °C]]&gt;stookgrens[],_34_KNMI_Stations[[#This Row],[Etmaal temperatuur °C]]-stookgrens[],0),"")</f>
        <v>0</v>
      </c>
    </row>
    <row r="3120" spans="1:16" x14ac:dyDescent="0.25">
      <c r="A3120">
        <v>260</v>
      </c>
      <c r="B3120" s="110">
        <v>46004</v>
      </c>
      <c r="C3120" s="89">
        <v>2.2000000000000002</v>
      </c>
      <c r="D3120" s="89">
        <v>6.9</v>
      </c>
      <c r="E3120" s="96">
        <v>297</v>
      </c>
      <c r="F3120" s="89">
        <v>0</v>
      </c>
      <c r="G3120" s="89">
        <v>1026.8</v>
      </c>
      <c r="H3120">
        <v>0.94</v>
      </c>
      <c r="I3120" t="s">
        <v>7</v>
      </c>
      <c r="J3120">
        <v>1.1000000000000001</v>
      </c>
      <c r="K3120">
        <v>12</v>
      </c>
      <c r="L3120">
        <v>2025</v>
      </c>
      <c r="M3120" t="s">
        <v>378</v>
      </c>
      <c r="N3120" s="89" cm="1">
        <f t="array" ref="N3120">IF(ISNUMBER(_34_KNMI_Stations[[#This Row],[Etmaal temperatuur °C]]),IF(_34_KNMI_Stations[[#This Row],[Etmaal temperatuur °C]]&lt;stookgrens[],stookgrens[]-_34_KNMI_Stations[[#This Row],[Etmaal temperatuur °C]],0),"")</f>
        <v>11.1</v>
      </c>
      <c r="O3120" s="89">
        <f>_34_KNMI_Stations[[#This Row],[graaddagen]]*_34_KNMI_Stations[[#This Row],[Gewogen factor]]</f>
        <v>12.21</v>
      </c>
      <c r="P3120" s="89" cm="1">
        <f t="array" ref="P3120">IF(ISNUMBER(_34_KNMI_Stations[[#This Row],[Etmaal temperatuur °C]]),IF(_34_KNMI_Stations[[#This Row],[Etmaal temperatuur °C]]&gt;stookgrens[],_34_KNMI_Stations[[#This Row],[Etmaal temperatuur °C]]-stookgrens[],0),"")</f>
        <v>0</v>
      </c>
    </row>
    <row r="3121" spans="1:16" x14ac:dyDescent="0.25">
      <c r="A3121">
        <v>260</v>
      </c>
      <c r="B3121" s="110">
        <v>46005</v>
      </c>
      <c r="C3121" s="89">
        <v>4</v>
      </c>
      <c r="D3121" s="89">
        <v>6.7</v>
      </c>
      <c r="E3121" s="96">
        <v>87</v>
      </c>
      <c r="F3121" s="89">
        <v>0</v>
      </c>
      <c r="G3121" s="89">
        <v>1022</v>
      </c>
      <c r="H3121">
        <v>0.94</v>
      </c>
      <c r="I3121" t="s">
        <v>7</v>
      </c>
      <c r="J3121">
        <v>1.1000000000000001</v>
      </c>
      <c r="K3121">
        <v>12</v>
      </c>
      <c r="L3121">
        <v>2025</v>
      </c>
      <c r="M3121" t="s">
        <v>378</v>
      </c>
      <c r="N3121" s="89" cm="1">
        <f t="array" ref="N3121">IF(ISNUMBER(_34_KNMI_Stations[[#This Row],[Etmaal temperatuur °C]]),IF(_34_KNMI_Stations[[#This Row],[Etmaal temperatuur °C]]&lt;stookgrens[],stookgrens[]-_34_KNMI_Stations[[#This Row],[Etmaal temperatuur °C]],0),"")</f>
        <v>11.3</v>
      </c>
      <c r="O3121" s="89">
        <f>_34_KNMI_Stations[[#This Row],[graaddagen]]*_34_KNMI_Stations[[#This Row],[Gewogen factor]]</f>
        <v>12.430000000000001</v>
      </c>
      <c r="P3121" s="89" cm="1">
        <f t="array" ref="P3121">IF(ISNUMBER(_34_KNMI_Stations[[#This Row],[Etmaal temperatuur °C]]),IF(_34_KNMI_Stations[[#This Row],[Etmaal temperatuur °C]]&gt;stookgrens[],_34_KNMI_Stations[[#This Row],[Etmaal temperatuur °C]]-stookgrens[],0),"")</f>
        <v>0</v>
      </c>
    </row>
    <row r="3122" spans="1:16" x14ac:dyDescent="0.25">
      <c r="A3122">
        <v>260</v>
      </c>
      <c r="B3122" s="110">
        <v>46006</v>
      </c>
      <c r="C3122" s="89">
        <v>4.5999999999999996</v>
      </c>
      <c r="D3122" s="89">
        <v>6.5</v>
      </c>
      <c r="E3122" s="96">
        <v>179</v>
      </c>
      <c r="F3122" s="89">
        <v>0</v>
      </c>
      <c r="G3122" s="89">
        <v>1012.7</v>
      </c>
      <c r="H3122">
        <v>0.89</v>
      </c>
      <c r="I3122" t="s">
        <v>7</v>
      </c>
      <c r="J3122">
        <v>1.1000000000000001</v>
      </c>
      <c r="K3122">
        <v>12</v>
      </c>
      <c r="L3122">
        <v>2025</v>
      </c>
      <c r="M3122" t="s">
        <v>379</v>
      </c>
      <c r="N3122" s="89" cm="1">
        <f t="array" ref="N3122">IF(ISNUMBER(_34_KNMI_Stations[[#This Row],[Etmaal temperatuur °C]]),IF(_34_KNMI_Stations[[#This Row],[Etmaal temperatuur °C]]&lt;stookgrens[],stookgrens[]-_34_KNMI_Stations[[#This Row],[Etmaal temperatuur °C]],0),"")</f>
        <v>11.5</v>
      </c>
      <c r="O3122" s="89">
        <f>_34_KNMI_Stations[[#This Row],[graaddagen]]*_34_KNMI_Stations[[#This Row],[Gewogen factor]]</f>
        <v>12.65</v>
      </c>
      <c r="P3122" s="89" cm="1">
        <f t="array" ref="P3122">IF(ISNUMBER(_34_KNMI_Stations[[#This Row],[Etmaal temperatuur °C]]),IF(_34_KNMI_Stations[[#This Row],[Etmaal temperatuur °C]]&gt;stookgrens[],_34_KNMI_Stations[[#This Row],[Etmaal temperatuur °C]]-stookgrens[],0),"")</f>
        <v>0</v>
      </c>
    </row>
    <row r="3123" spans="1:16" x14ac:dyDescent="0.25">
      <c r="A3123">
        <v>260</v>
      </c>
      <c r="B3123" s="110">
        <v>46007</v>
      </c>
      <c r="C3123" s="89">
        <v>2.9</v>
      </c>
      <c r="D3123" s="89">
        <v>8.3000000000000007</v>
      </c>
      <c r="E3123" s="96">
        <v>230</v>
      </c>
      <c r="F3123" s="89">
        <v>-0.1</v>
      </c>
      <c r="G3123" s="89">
        <v>1012</v>
      </c>
      <c r="H3123">
        <v>0.85</v>
      </c>
      <c r="I3123" t="s">
        <v>7</v>
      </c>
      <c r="J3123">
        <v>1.1000000000000001</v>
      </c>
      <c r="K3123">
        <v>12</v>
      </c>
      <c r="L3123">
        <v>2025</v>
      </c>
      <c r="M3123" t="s">
        <v>379</v>
      </c>
      <c r="N3123" s="89" cm="1">
        <f t="array" ref="N3123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3123" s="89">
        <f>_34_KNMI_Stations[[#This Row],[graaddagen]]*_34_KNMI_Stations[[#This Row],[Gewogen factor]]</f>
        <v>10.67</v>
      </c>
      <c r="P3123" s="89" cm="1">
        <f t="array" ref="P3123">IF(ISNUMBER(_34_KNMI_Stations[[#This Row],[Etmaal temperatuur °C]]),IF(_34_KNMI_Stations[[#This Row],[Etmaal temperatuur °C]]&gt;stookgrens[],_34_KNMI_Stations[[#This Row],[Etmaal temperatuur °C]]-stookgrens[],0),"")</f>
        <v>0</v>
      </c>
    </row>
    <row r="3124" spans="1:16" x14ac:dyDescent="0.25">
      <c r="A3124">
        <v>260</v>
      </c>
      <c r="B3124" s="110">
        <v>46008</v>
      </c>
      <c r="C3124" s="89">
        <v>3.1</v>
      </c>
      <c r="D3124" s="89">
        <v>8.1999999999999993</v>
      </c>
      <c r="E3124" s="96">
        <v>114</v>
      </c>
      <c r="F3124" s="89">
        <v>-0.1</v>
      </c>
      <c r="G3124" s="89">
        <v>1016.3</v>
      </c>
      <c r="H3124">
        <v>0.92</v>
      </c>
      <c r="I3124" t="s">
        <v>7</v>
      </c>
      <c r="J3124">
        <v>1.1000000000000001</v>
      </c>
      <c r="K3124">
        <v>12</v>
      </c>
      <c r="L3124">
        <v>2025</v>
      </c>
      <c r="M3124" t="s">
        <v>379</v>
      </c>
      <c r="N3124" s="89" cm="1">
        <f t="array" ref="N3124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3124" s="89">
        <f>_34_KNMI_Stations[[#This Row],[graaddagen]]*_34_KNMI_Stations[[#This Row],[Gewogen factor]]</f>
        <v>10.780000000000001</v>
      </c>
      <c r="P3124" s="89" cm="1">
        <f t="array" ref="P3124">IF(ISNUMBER(_34_KNMI_Stations[[#This Row],[Etmaal temperatuur °C]]),IF(_34_KNMI_Stations[[#This Row],[Etmaal temperatuur °C]]&gt;stookgrens[],_34_KNMI_Stations[[#This Row],[Etmaal temperatuur °C]]-stookgrens[],0),"")</f>
        <v>0</v>
      </c>
    </row>
    <row r="3125" spans="1:16" x14ac:dyDescent="0.25">
      <c r="A3125">
        <v>260</v>
      </c>
      <c r="B3125" s="110">
        <v>46009</v>
      </c>
      <c r="C3125" s="89">
        <v>5.6</v>
      </c>
      <c r="D3125" s="89">
        <v>10.3</v>
      </c>
      <c r="E3125" s="96">
        <v>164</v>
      </c>
      <c r="F3125" s="89">
        <v>0.3</v>
      </c>
      <c r="G3125" s="89">
        <v>1012.1</v>
      </c>
      <c r="H3125">
        <v>0.78</v>
      </c>
      <c r="I3125" t="s">
        <v>7</v>
      </c>
      <c r="J3125">
        <v>1.1000000000000001</v>
      </c>
      <c r="K3125">
        <v>12</v>
      </c>
      <c r="L3125">
        <v>2025</v>
      </c>
      <c r="M3125" t="s">
        <v>379</v>
      </c>
      <c r="N3125" s="89" cm="1">
        <f t="array" ref="N3125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3125" s="89">
        <f>_34_KNMI_Stations[[#This Row],[graaddagen]]*_34_KNMI_Stations[[#This Row],[Gewogen factor]]</f>
        <v>8.4700000000000006</v>
      </c>
      <c r="P3125" s="89" cm="1">
        <f t="array" ref="P3125">IF(ISNUMBER(_34_KNMI_Stations[[#This Row],[Etmaal temperatuur °C]]),IF(_34_KNMI_Stations[[#This Row],[Etmaal temperatuur °C]]&gt;stookgrens[],_34_KNMI_Stations[[#This Row],[Etmaal temperatuur °C]]-stookgrens[],0),"")</f>
        <v>0</v>
      </c>
    </row>
    <row r="3126" spans="1:16" x14ac:dyDescent="0.25">
      <c r="A3126">
        <v>260</v>
      </c>
      <c r="B3126" s="110">
        <v>46010</v>
      </c>
      <c r="C3126" s="89">
        <v>3.3</v>
      </c>
      <c r="D3126" s="89">
        <v>9.1</v>
      </c>
      <c r="E3126" s="96">
        <v>194</v>
      </c>
      <c r="F3126" s="89">
        <v>6.7</v>
      </c>
      <c r="G3126" s="89">
        <v>1016</v>
      </c>
      <c r="H3126">
        <v>0.91</v>
      </c>
      <c r="I3126" t="s">
        <v>7</v>
      </c>
      <c r="J3126">
        <v>1.1000000000000001</v>
      </c>
      <c r="K3126">
        <v>12</v>
      </c>
      <c r="L3126">
        <v>2025</v>
      </c>
      <c r="M3126" t="s">
        <v>379</v>
      </c>
      <c r="N3126" s="89" cm="1">
        <f t="array" ref="N3126">IF(ISNUMBER(_34_KNMI_Stations[[#This Row],[Etmaal temperatuur °C]]),IF(_34_KNMI_Stations[[#This Row],[Etmaal temperatuur °C]]&lt;stookgrens[],stookgrens[]-_34_KNMI_Stations[[#This Row],[Etmaal temperatuur °C]],0),"")</f>
        <v>8.9</v>
      </c>
      <c r="O3126" s="89">
        <f>_34_KNMI_Stations[[#This Row],[graaddagen]]*_34_KNMI_Stations[[#This Row],[Gewogen factor]]</f>
        <v>9.7900000000000009</v>
      </c>
      <c r="P3126" s="89" cm="1">
        <f t="array" ref="P3126">IF(ISNUMBER(_34_KNMI_Stations[[#This Row],[Etmaal temperatuur °C]]),IF(_34_KNMI_Stations[[#This Row],[Etmaal temperatuur °C]]&gt;stookgrens[],_34_KNMI_Stations[[#This Row],[Etmaal temperatuur °C]]-stookgrens[],0),"")</f>
        <v>0</v>
      </c>
    </row>
    <row r="3127" spans="1:16" x14ac:dyDescent="0.25">
      <c r="A3127">
        <v>260</v>
      </c>
      <c r="B3127" s="110">
        <v>46011</v>
      </c>
      <c r="C3127" s="89">
        <v>2.2999999999999998</v>
      </c>
      <c r="D3127" s="89">
        <v>4.7</v>
      </c>
      <c r="E3127" s="96">
        <v>191</v>
      </c>
      <c r="F3127" s="89">
        <v>-0.1</v>
      </c>
      <c r="G3127" s="89">
        <v>1016.1</v>
      </c>
      <c r="H3127">
        <v>0.98</v>
      </c>
      <c r="I3127" t="s">
        <v>7</v>
      </c>
      <c r="J3127">
        <v>1.1000000000000001</v>
      </c>
      <c r="K3127">
        <v>12</v>
      </c>
      <c r="L3127">
        <v>2025</v>
      </c>
      <c r="M3127" t="s">
        <v>379</v>
      </c>
      <c r="N3127" s="89" cm="1">
        <f t="array" ref="N3127">IF(ISNUMBER(_34_KNMI_Stations[[#This Row],[Etmaal temperatuur °C]]),IF(_34_KNMI_Stations[[#This Row],[Etmaal temperatuur °C]]&lt;stookgrens[],stookgrens[]-_34_KNMI_Stations[[#This Row],[Etmaal temperatuur °C]],0),"")</f>
        <v>13.3</v>
      </c>
      <c r="O3127" s="89">
        <f>_34_KNMI_Stations[[#This Row],[graaddagen]]*_34_KNMI_Stations[[#This Row],[Gewogen factor]]</f>
        <v>14.630000000000003</v>
      </c>
      <c r="P3127" s="89" cm="1">
        <f t="array" ref="P3127">IF(ISNUMBER(_34_KNMI_Stations[[#This Row],[Etmaal temperatuur °C]]),IF(_34_KNMI_Stations[[#This Row],[Etmaal temperatuur °C]]&gt;stookgrens[],_34_KNMI_Stations[[#This Row],[Etmaal temperatuur °C]]-stookgrens[],0),"")</f>
        <v>0</v>
      </c>
    </row>
    <row r="3128" spans="1:16" x14ac:dyDescent="0.25">
      <c r="A3128">
        <v>260</v>
      </c>
      <c r="B3128" s="110">
        <v>46012</v>
      </c>
      <c r="C3128" s="89">
        <v>2.8</v>
      </c>
      <c r="D3128" s="89">
        <v>8.1</v>
      </c>
      <c r="E3128" s="96">
        <v>265</v>
      </c>
      <c r="F3128" s="89">
        <v>0</v>
      </c>
      <c r="G3128" s="89">
        <v>1011.1</v>
      </c>
      <c r="H3128">
        <v>0.92</v>
      </c>
      <c r="I3128" t="s">
        <v>7</v>
      </c>
      <c r="J3128">
        <v>1.1000000000000001</v>
      </c>
      <c r="K3128">
        <v>12</v>
      </c>
      <c r="L3128">
        <v>2025</v>
      </c>
      <c r="M3128" t="s">
        <v>379</v>
      </c>
      <c r="N3128" s="89" cm="1">
        <f t="array" ref="N3128">IF(ISNUMBER(_34_KNMI_Stations[[#This Row],[Etmaal temperatuur °C]]),IF(_34_KNMI_Stations[[#This Row],[Etmaal temperatuur °C]]&lt;stookgrens[],stookgrens[]-_34_KNMI_Stations[[#This Row],[Etmaal temperatuur °C]],0),"")</f>
        <v>9.9</v>
      </c>
      <c r="O3128" s="89">
        <f>_34_KNMI_Stations[[#This Row],[graaddagen]]*_34_KNMI_Stations[[#This Row],[Gewogen factor]]</f>
        <v>10.89</v>
      </c>
      <c r="P3128" s="89" cm="1">
        <f t="array" ref="P3128">IF(ISNUMBER(_34_KNMI_Stations[[#This Row],[Etmaal temperatuur °C]]),IF(_34_KNMI_Stations[[#This Row],[Etmaal temperatuur °C]]&gt;stookgrens[],_34_KNMI_Stations[[#This Row],[Etmaal temperatuur °C]]-stookgrens[],0),"")</f>
        <v>0</v>
      </c>
    </row>
    <row r="3129" spans="1:16" x14ac:dyDescent="0.25">
      <c r="A3129">
        <v>260</v>
      </c>
      <c r="B3129" s="110">
        <v>46013</v>
      </c>
      <c r="C3129" s="89">
        <v>4</v>
      </c>
      <c r="D3129" s="89">
        <v>5.0999999999999996</v>
      </c>
      <c r="E3129" s="96">
        <v>208</v>
      </c>
      <c r="F3129" s="89">
        <v>0</v>
      </c>
      <c r="G3129" s="89">
        <v>1011.8</v>
      </c>
      <c r="H3129">
        <v>0.86</v>
      </c>
      <c r="I3129" t="s">
        <v>7</v>
      </c>
      <c r="J3129">
        <v>1.1000000000000001</v>
      </c>
      <c r="K3129">
        <v>12</v>
      </c>
      <c r="L3129">
        <v>2025</v>
      </c>
      <c r="M3129" t="s">
        <v>380</v>
      </c>
      <c r="N3129" s="89" cm="1">
        <f t="array" ref="N3129">IF(ISNUMBER(_34_KNMI_Stations[[#This Row],[Etmaal temperatuur °C]]),IF(_34_KNMI_Stations[[#This Row],[Etmaal temperatuur °C]]&lt;stookgrens[],stookgrens[]-_34_KNMI_Stations[[#This Row],[Etmaal temperatuur °C]],0),"")</f>
        <v>12.9</v>
      </c>
      <c r="O3129" s="89">
        <f>_34_KNMI_Stations[[#This Row],[graaddagen]]*_34_KNMI_Stations[[#This Row],[Gewogen factor]]</f>
        <v>14.190000000000001</v>
      </c>
      <c r="P3129" s="89" cm="1">
        <f t="array" ref="P3129">IF(ISNUMBER(_34_KNMI_Stations[[#This Row],[Etmaal temperatuur °C]]),IF(_34_KNMI_Stations[[#This Row],[Etmaal temperatuur °C]]&gt;stookgrens[],_34_KNMI_Stations[[#This Row],[Etmaal temperatuur °C]]-stookgrens[],0),"")</f>
        <v>0</v>
      </c>
    </row>
    <row r="3130" spans="1:16" x14ac:dyDescent="0.25">
      <c r="A3130">
        <v>260</v>
      </c>
      <c r="B3130" s="110">
        <v>46014</v>
      </c>
      <c r="C3130" s="89">
        <v>6.1</v>
      </c>
      <c r="D3130" s="89">
        <v>4.5</v>
      </c>
      <c r="E3130" s="96">
        <v>67</v>
      </c>
      <c r="F3130" s="89">
        <v>0</v>
      </c>
      <c r="G3130" s="89">
        <v>1020.3</v>
      </c>
      <c r="H3130">
        <v>0.78</v>
      </c>
      <c r="I3130" t="s">
        <v>7</v>
      </c>
      <c r="J3130">
        <v>1.1000000000000001</v>
      </c>
      <c r="K3130">
        <v>12</v>
      </c>
      <c r="L3130">
        <v>2025</v>
      </c>
      <c r="M3130" t="s">
        <v>380</v>
      </c>
      <c r="N3130" s="89" cm="1">
        <f t="array" ref="N3130">IF(ISNUMBER(_34_KNMI_Stations[[#This Row],[Etmaal temperatuur °C]]),IF(_34_KNMI_Stations[[#This Row],[Etmaal temperatuur °C]]&lt;stookgrens[],stookgrens[]-_34_KNMI_Stations[[#This Row],[Etmaal temperatuur °C]],0),"")</f>
        <v>13.5</v>
      </c>
      <c r="O3130" s="89">
        <f>_34_KNMI_Stations[[#This Row],[graaddagen]]*_34_KNMI_Stations[[#This Row],[Gewogen factor]]</f>
        <v>14.850000000000001</v>
      </c>
      <c r="P3130" s="89" cm="1">
        <f t="array" ref="P3130">IF(ISNUMBER(_34_KNMI_Stations[[#This Row],[Etmaal temperatuur °C]]),IF(_34_KNMI_Stations[[#This Row],[Etmaal temperatuur °C]]&gt;stookgrens[],_34_KNMI_Stations[[#This Row],[Etmaal temperatuur °C]]-stookgrens[],0),"")</f>
        <v>0</v>
      </c>
    </row>
    <row r="3131" spans="1:16" x14ac:dyDescent="0.25">
      <c r="A3131">
        <v>260</v>
      </c>
      <c r="B3131" s="110">
        <v>46015</v>
      </c>
      <c r="C3131" s="89">
        <v>6</v>
      </c>
      <c r="D3131" s="89">
        <v>0.7</v>
      </c>
      <c r="E3131" s="96">
        <v>407</v>
      </c>
      <c r="F3131" s="89">
        <v>0</v>
      </c>
      <c r="G3131" s="89">
        <v>1032.5999999999999</v>
      </c>
      <c r="H3131">
        <v>0.74</v>
      </c>
      <c r="I3131" t="s">
        <v>7</v>
      </c>
      <c r="J3131">
        <v>1.1000000000000001</v>
      </c>
      <c r="K3131">
        <v>12</v>
      </c>
      <c r="L3131">
        <v>2025</v>
      </c>
      <c r="M3131" t="s">
        <v>380</v>
      </c>
      <c r="N3131" s="89" cm="1">
        <f t="array" ref="N3131">IF(ISNUMBER(_34_KNMI_Stations[[#This Row],[Etmaal temperatuur °C]]),IF(_34_KNMI_Stations[[#This Row],[Etmaal temperatuur °C]]&lt;stookgrens[],stookgrens[]-_34_KNMI_Stations[[#This Row],[Etmaal temperatuur °C]],0),"")</f>
        <v>17.3</v>
      </c>
      <c r="O3131" s="89">
        <f>_34_KNMI_Stations[[#This Row],[graaddagen]]*_34_KNMI_Stations[[#This Row],[Gewogen factor]]</f>
        <v>19.03</v>
      </c>
      <c r="P3131" s="89" cm="1">
        <f t="array" ref="P3131">IF(ISNUMBER(_34_KNMI_Stations[[#This Row],[Etmaal temperatuur °C]]),IF(_34_KNMI_Stations[[#This Row],[Etmaal temperatuur °C]]&gt;stookgrens[],_34_KNMI_Stations[[#This Row],[Etmaal temperatuur °C]]-stookgrens[],0),"")</f>
        <v>0</v>
      </c>
    </row>
    <row r="3132" spans="1:16" x14ac:dyDescent="0.25">
      <c r="A3132">
        <v>260</v>
      </c>
      <c r="B3132" s="110">
        <v>46016</v>
      </c>
      <c r="C3132" s="89">
        <v>5.8</v>
      </c>
      <c r="D3132" s="89">
        <v>-2.6</v>
      </c>
      <c r="E3132" s="96">
        <v>419</v>
      </c>
      <c r="F3132" s="89">
        <v>0</v>
      </c>
      <c r="G3132" s="89">
        <v>1031.3</v>
      </c>
      <c r="H3132">
        <v>0.64</v>
      </c>
      <c r="I3132" t="s">
        <v>7</v>
      </c>
      <c r="J3132">
        <v>1.1000000000000001</v>
      </c>
      <c r="K3132">
        <v>12</v>
      </c>
      <c r="L3132">
        <v>2025</v>
      </c>
      <c r="M3132" t="s">
        <v>380</v>
      </c>
      <c r="N3132" s="89" cm="1">
        <f t="array" ref="N3132">IF(ISNUMBER(_34_KNMI_Stations[[#This Row],[Etmaal temperatuur °C]]),IF(_34_KNMI_Stations[[#This Row],[Etmaal temperatuur °C]]&lt;stookgrens[],stookgrens[]-_34_KNMI_Stations[[#This Row],[Etmaal temperatuur °C]],0),"")</f>
        <v>20.6</v>
      </c>
      <c r="O3132" s="89">
        <f>_34_KNMI_Stations[[#This Row],[graaddagen]]*_34_KNMI_Stations[[#This Row],[Gewogen factor]]</f>
        <v>22.660000000000004</v>
      </c>
      <c r="P3132" s="89" cm="1">
        <f t="array" ref="P3132">IF(ISNUMBER(_34_KNMI_Stations[[#This Row],[Etmaal temperatuur °C]]),IF(_34_KNMI_Stations[[#This Row],[Etmaal temperatuur °C]]&gt;stookgrens[],_34_KNMI_Stations[[#This Row],[Etmaal temperatuur °C]]-stookgrens[],0),"")</f>
        <v>0</v>
      </c>
    </row>
    <row r="3133" spans="1:16" x14ac:dyDescent="0.25">
      <c r="A3133">
        <v>260</v>
      </c>
      <c r="B3133" s="110">
        <v>46017</v>
      </c>
      <c r="C3133" s="89">
        <v>3</v>
      </c>
      <c r="D3133" s="89">
        <v>-2.1</v>
      </c>
      <c r="E3133" s="96">
        <v>405</v>
      </c>
      <c r="F3133" s="89">
        <v>0</v>
      </c>
      <c r="G3133" s="89">
        <v>1031.9000000000001</v>
      </c>
      <c r="H3133">
        <v>0.74</v>
      </c>
      <c r="I3133" t="s">
        <v>7</v>
      </c>
      <c r="J3133">
        <v>1.1000000000000001</v>
      </c>
      <c r="K3133">
        <v>12</v>
      </c>
      <c r="L3133">
        <v>2025</v>
      </c>
      <c r="M3133" t="s">
        <v>380</v>
      </c>
      <c r="N3133" s="89" cm="1">
        <f t="array" ref="N3133">IF(ISNUMBER(_34_KNMI_Stations[[#This Row],[Etmaal temperatuur °C]]),IF(_34_KNMI_Stations[[#This Row],[Etmaal temperatuur °C]]&lt;stookgrens[],stookgrens[]-_34_KNMI_Stations[[#This Row],[Etmaal temperatuur °C]],0),"")</f>
        <v>20.100000000000001</v>
      </c>
      <c r="O3133" s="89">
        <f>_34_KNMI_Stations[[#This Row],[graaddagen]]*_34_KNMI_Stations[[#This Row],[Gewogen factor]]</f>
        <v>22.110000000000003</v>
      </c>
      <c r="P3133" s="89" cm="1">
        <f t="array" ref="P3133">IF(ISNUMBER(_34_KNMI_Stations[[#This Row],[Etmaal temperatuur °C]]),IF(_34_KNMI_Stations[[#This Row],[Etmaal temperatuur °C]]&gt;stookgrens[],_34_KNMI_Stations[[#This Row],[Etmaal temperatuur °C]]-stookgrens[],0),"")</f>
        <v>0</v>
      </c>
    </row>
    <row r="3134" spans="1:16" x14ac:dyDescent="0.25">
      <c r="A3134">
        <v>260</v>
      </c>
      <c r="B3134" s="110">
        <v>46018</v>
      </c>
      <c r="C3134" s="89">
        <v>2.2999999999999998</v>
      </c>
      <c r="D3134" s="89">
        <v>1.9</v>
      </c>
      <c r="E3134" s="96">
        <v>137</v>
      </c>
      <c r="F3134" s="89">
        <v>0</v>
      </c>
      <c r="G3134" s="89">
        <v>1034.3</v>
      </c>
      <c r="H3134">
        <v>0.83</v>
      </c>
      <c r="I3134" t="s">
        <v>7</v>
      </c>
      <c r="J3134">
        <v>1.1000000000000001</v>
      </c>
      <c r="K3134">
        <v>12</v>
      </c>
      <c r="L3134">
        <v>2025</v>
      </c>
      <c r="M3134" t="s">
        <v>380</v>
      </c>
      <c r="N3134" s="89" cm="1">
        <f t="array" ref="N3134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3134" s="89">
        <f>_34_KNMI_Stations[[#This Row],[graaddagen]]*_34_KNMI_Stations[[#This Row],[Gewogen factor]]</f>
        <v>17.710000000000004</v>
      </c>
      <c r="P3134" s="89" cm="1">
        <f t="array" ref="P3134">IF(ISNUMBER(_34_KNMI_Stations[[#This Row],[Etmaal temperatuur °C]]),IF(_34_KNMI_Stations[[#This Row],[Etmaal temperatuur °C]]&gt;stookgrens[],_34_KNMI_Stations[[#This Row],[Etmaal temperatuur °C]]-stookgrens[],0),"")</f>
        <v>0</v>
      </c>
    </row>
    <row r="3135" spans="1:16" x14ac:dyDescent="0.25">
      <c r="A3135">
        <v>260</v>
      </c>
      <c r="B3135" s="110">
        <v>46019</v>
      </c>
      <c r="C3135" s="89">
        <v>1.5</v>
      </c>
      <c r="D3135" s="89">
        <v>1.5</v>
      </c>
      <c r="E3135" s="96">
        <v>392</v>
      </c>
      <c r="F3135" s="89">
        <v>0</v>
      </c>
      <c r="G3135" s="89">
        <v>1031.9000000000001</v>
      </c>
      <c r="H3135">
        <v>0.9</v>
      </c>
      <c r="I3135" t="s">
        <v>7</v>
      </c>
      <c r="J3135">
        <v>1.1000000000000001</v>
      </c>
      <c r="K3135">
        <v>12</v>
      </c>
      <c r="L3135">
        <v>2025</v>
      </c>
      <c r="M3135" t="s">
        <v>380</v>
      </c>
      <c r="N3135" s="89" cm="1">
        <f t="array" ref="N3135">IF(ISNUMBER(_34_KNMI_Stations[[#This Row],[Etmaal temperatuur °C]]),IF(_34_KNMI_Stations[[#This Row],[Etmaal temperatuur °C]]&lt;stookgrens[],stookgrens[]-_34_KNMI_Stations[[#This Row],[Etmaal temperatuur °C]],0),"")</f>
        <v>16.5</v>
      </c>
      <c r="O3135" s="89">
        <f>_34_KNMI_Stations[[#This Row],[graaddagen]]*_34_KNMI_Stations[[#This Row],[Gewogen factor]]</f>
        <v>18.150000000000002</v>
      </c>
      <c r="P3135" s="89" cm="1">
        <f t="array" ref="P3135">IF(ISNUMBER(_34_KNMI_Stations[[#This Row],[Etmaal temperatuur °C]]),IF(_34_KNMI_Stations[[#This Row],[Etmaal temperatuur °C]]&gt;stookgrens[],_34_KNMI_Stations[[#This Row],[Etmaal temperatuur °C]]-stookgrens[],0),"")</f>
        <v>0</v>
      </c>
    </row>
    <row r="3136" spans="1:16" x14ac:dyDescent="0.25">
      <c r="A3136">
        <v>260</v>
      </c>
      <c r="B3136" s="110">
        <v>46020</v>
      </c>
      <c r="C3136" s="89">
        <v>1.3</v>
      </c>
      <c r="D3136" s="89">
        <v>2.4</v>
      </c>
      <c r="E3136" s="96">
        <v>132</v>
      </c>
      <c r="F3136" s="89">
        <v>0.2</v>
      </c>
      <c r="G3136" s="89">
        <v>1026.7</v>
      </c>
      <c r="H3136">
        <v>0.95</v>
      </c>
      <c r="I3136" t="s">
        <v>7</v>
      </c>
      <c r="J3136">
        <v>1.1000000000000001</v>
      </c>
      <c r="K3136">
        <v>12</v>
      </c>
      <c r="L3136">
        <v>2025</v>
      </c>
      <c r="M3136" t="s">
        <v>306</v>
      </c>
      <c r="N3136" s="89" cm="1">
        <f t="array" ref="N3136">IF(ISNUMBER(_34_KNMI_Stations[[#This Row],[Etmaal temperatuur °C]]),IF(_34_KNMI_Stations[[#This Row],[Etmaal temperatuur °C]]&lt;stookgrens[],stookgrens[]-_34_KNMI_Stations[[#This Row],[Etmaal temperatuur °C]],0),"")</f>
        <v>15.6</v>
      </c>
      <c r="O3136" s="89">
        <f>_34_KNMI_Stations[[#This Row],[graaddagen]]*_34_KNMI_Stations[[#This Row],[Gewogen factor]]</f>
        <v>17.16</v>
      </c>
      <c r="P3136" s="89" cm="1">
        <f t="array" ref="P3136">IF(ISNUMBER(_34_KNMI_Stations[[#This Row],[Etmaal temperatuur °C]]),IF(_34_KNMI_Stations[[#This Row],[Etmaal temperatuur °C]]&gt;stookgrens[],_34_KNMI_Stations[[#This Row],[Etmaal temperatuur °C]]-stookgrens[],0),"")</f>
        <v>0</v>
      </c>
    </row>
    <row r="3137" spans="1:16" x14ac:dyDescent="0.25">
      <c r="A3137">
        <v>260</v>
      </c>
      <c r="B3137" s="110">
        <v>46021</v>
      </c>
      <c r="C3137" s="89">
        <v>2.1</v>
      </c>
      <c r="D3137" s="89">
        <v>1.4</v>
      </c>
      <c r="E3137" s="96">
        <v>366</v>
      </c>
      <c r="F3137" s="89">
        <v>0</v>
      </c>
      <c r="G3137" s="89">
        <v>1030.0999999999999</v>
      </c>
      <c r="H3137">
        <v>0.87</v>
      </c>
      <c r="I3137" t="s">
        <v>7</v>
      </c>
      <c r="J3137">
        <v>1.1000000000000001</v>
      </c>
      <c r="K3137">
        <v>12</v>
      </c>
      <c r="L3137">
        <v>2025</v>
      </c>
      <c r="M3137" t="s">
        <v>306</v>
      </c>
      <c r="N3137" s="89" cm="1">
        <f t="array" ref="N3137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3137" s="89">
        <f>_34_KNMI_Stations[[#This Row],[graaddagen]]*_34_KNMI_Stations[[#This Row],[Gewogen factor]]</f>
        <v>18.260000000000002</v>
      </c>
      <c r="P3137" s="89" cm="1">
        <f t="array" ref="P3137">IF(ISNUMBER(_34_KNMI_Stations[[#This Row],[Etmaal temperatuur °C]]),IF(_34_KNMI_Stations[[#This Row],[Etmaal temperatuur °C]]&gt;stookgrens[],_34_KNMI_Stations[[#This Row],[Etmaal temperatuur °C]]-stookgrens[],0),"")</f>
        <v>0</v>
      </c>
    </row>
    <row r="3138" spans="1:16" x14ac:dyDescent="0.25">
      <c r="A3138">
        <v>260</v>
      </c>
      <c r="B3138" s="110">
        <v>46022</v>
      </c>
      <c r="C3138" s="89">
        <v>2.9</v>
      </c>
      <c r="D3138" s="89">
        <v>3</v>
      </c>
      <c r="E3138" s="96">
        <v>276</v>
      </c>
      <c r="F3138" s="89">
        <v>-0.1</v>
      </c>
      <c r="G3138" s="89">
        <v>1023.2</v>
      </c>
      <c r="H3138">
        <v>0.87</v>
      </c>
      <c r="I3138" t="s">
        <v>7</v>
      </c>
      <c r="J3138">
        <v>1.1000000000000001</v>
      </c>
      <c r="K3138">
        <v>12</v>
      </c>
      <c r="L3138">
        <v>2025</v>
      </c>
      <c r="M3138" t="s">
        <v>306</v>
      </c>
      <c r="N3138" s="89" cm="1">
        <f t="array" ref="N3138">IF(ISNUMBER(_34_KNMI_Stations[[#This Row],[Etmaal temperatuur °C]]),IF(_34_KNMI_Stations[[#This Row],[Etmaal temperatuur °C]]&lt;stookgrens[],stookgrens[]-_34_KNMI_Stations[[#This Row],[Etmaal temperatuur °C]],0),"")</f>
        <v>15</v>
      </c>
      <c r="O3138" s="89">
        <f>_34_KNMI_Stations[[#This Row],[graaddagen]]*_34_KNMI_Stations[[#This Row],[Gewogen factor]]</f>
        <v>16.5</v>
      </c>
      <c r="P3138" s="89" cm="1">
        <f t="array" ref="P3138">IF(ISNUMBER(_34_KNMI_Stations[[#This Row],[Etmaal temperatuur °C]]),IF(_34_KNMI_Stations[[#This Row],[Etmaal temperatuur °C]]&gt;stookgrens[],_34_KNMI_Stations[[#This Row],[Etmaal temperatuur °C]]-stookgrens[],0),"")</f>
        <v>0</v>
      </c>
    </row>
    <row r="3139" spans="1:16" x14ac:dyDescent="0.25">
      <c r="A3139">
        <v>260</v>
      </c>
      <c r="B3139" s="110">
        <v>46023</v>
      </c>
      <c r="C3139" s="89">
        <v>5.2</v>
      </c>
      <c r="D3139" s="89">
        <v>4.0999999999999996</v>
      </c>
      <c r="E3139" s="96">
        <v>81</v>
      </c>
      <c r="F3139" s="89">
        <v>7.1</v>
      </c>
      <c r="G3139" s="89">
        <v>1003.1</v>
      </c>
      <c r="H3139">
        <v>0.83</v>
      </c>
      <c r="I3139" t="s">
        <v>7</v>
      </c>
      <c r="J3139">
        <v>1.1000000000000001</v>
      </c>
      <c r="K3139">
        <v>1</v>
      </c>
      <c r="L3139">
        <v>2026</v>
      </c>
      <c r="M3139" t="s">
        <v>306</v>
      </c>
      <c r="N3139" s="89" cm="1">
        <f t="array" ref="N3139">IF(ISNUMBER(_34_KNMI_Stations[[#This Row],[Etmaal temperatuur °C]]),IF(_34_KNMI_Stations[[#This Row],[Etmaal temperatuur °C]]&lt;stookgrens[],stookgrens[]-_34_KNMI_Stations[[#This Row],[Etmaal temperatuur °C]],0),"")</f>
        <v>13.9</v>
      </c>
      <c r="O3139" s="89">
        <f>_34_KNMI_Stations[[#This Row],[graaddagen]]*_34_KNMI_Stations[[#This Row],[Gewogen factor]]</f>
        <v>15.290000000000001</v>
      </c>
      <c r="P3139" s="89" cm="1">
        <f t="array" ref="P3139">IF(ISNUMBER(_34_KNMI_Stations[[#This Row],[Etmaal temperatuur °C]]),IF(_34_KNMI_Stations[[#This Row],[Etmaal temperatuur °C]]&gt;stookgrens[],_34_KNMI_Stations[[#This Row],[Etmaal temperatuur °C]]-stookgrens[],0),"")</f>
        <v>0</v>
      </c>
    </row>
    <row r="3140" spans="1:16" x14ac:dyDescent="0.25">
      <c r="A3140">
        <v>260</v>
      </c>
      <c r="B3140" s="110">
        <v>46024</v>
      </c>
      <c r="C3140" s="89">
        <v>4</v>
      </c>
      <c r="D3140" s="89">
        <v>1.8</v>
      </c>
      <c r="E3140" s="96">
        <v>173</v>
      </c>
      <c r="F3140" s="89">
        <v>13.2</v>
      </c>
      <c r="G3140" s="89">
        <v>999.1</v>
      </c>
      <c r="H3140">
        <v>0.89</v>
      </c>
      <c r="I3140" t="s">
        <v>7</v>
      </c>
      <c r="J3140">
        <v>1.1000000000000001</v>
      </c>
      <c r="K3140">
        <v>1</v>
      </c>
      <c r="L3140">
        <v>2026</v>
      </c>
      <c r="M3140" t="s">
        <v>306</v>
      </c>
      <c r="N3140" s="89" cm="1">
        <f t="array" ref="N3140">IF(ISNUMBER(_34_KNMI_Stations[[#This Row],[Etmaal temperatuur °C]]),IF(_34_KNMI_Stations[[#This Row],[Etmaal temperatuur °C]]&lt;stookgrens[],stookgrens[]-_34_KNMI_Stations[[#This Row],[Etmaal temperatuur °C]],0),"")</f>
        <v>16.2</v>
      </c>
      <c r="O3140" s="89">
        <f>_34_KNMI_Stations[[#This Row],[graaddagen]]*_34_KNMI_Stations[[#This Row],[Gewogen factor]]</f>
        <v>17.82</v>
      </c>
      <c r="P3140" s="89" cm="1">
        <f t="array" ref="P3140">IF(ISNUMBER(_34_KNMI_Stations[[#This Row],[Etmaal temperatuur °C]]),IF(_34_KNMI_Stations[[#This Row],[Etmaal temperatuur °C]]&gt;stookgrens[],_34_KNMI_Stations[[#This Row],[Etmaal temperatuur °C]]-stookgrens[],0),"")</f>
        <v>0</v>
      </c>
    </row>
    <row r="3141" spans="1:16" x14ac:dyDescent="0.25">
      <c r="A3141">
        <v>260</v>
      </c>
      <c r="B3141" s="110">
        <v>46025</v>
      </c>
      <c r="C3141" s="89">
        <v>3.1</v>
      </c>
      <c r="D3141" s="89">
        <v>1</v>
      </c>
      <c r="E3141" s="96">
        <v>165</v>
      </c>
      <c r="F3141" s="89">
        <v>14</v>
      </c>
      <c r="G3141" s="89">
        <v>1002.6</v>
      </c>
      <c r="H3141">
        <v>0.92</v>
      </c>
      <c r="I3141" t="s">
        <v>7</v>
      </c>
      <c r="J3141">
        <v>1.1000000000000001</v>
      </c>
      <c r="K3141">
        <v>1</v>
      </c>
      <c r="L3141">
        <v>2026</v>
      </c>
      <c r="M3141" t="s">
        <v>306</v>
      </c>
      <c r="N3141" s="89" cm="1">
        <f t="array" ref="N3141">IF(ISNUMBER(_34_KNMI_Stations[[#This Row],[Etmaal temperatuur °C]]),IF(_34_KNMI_Stations[[#This Row],[Etmaal temperatuur °C]]&lt;stookgrens[],stookgrens[]-_34_KNMI_Stations[[#This Row],[Etmaal temperatuur °C]],0),"")</f>
        <v>17</v>
      </c>
      <c r="O3141" s="89">
        <f>_34_KNMI_Stations[[#This Row],[graaddagen]]*_34_KNMI_Stations[[#This Row],[Gewogen factor]]</f>
        <v>18.700000000000003</v>
      </c>
      <c r="P3141" s="89" cm="1">
        <f t="array" ref="P3141">IF(ISNUMBER(_34_KNMI_Stations[[#This Row],[Etmaal temperatuur °C]]),IF(_34_KNMI_Stations[[#This Row],[Etmaal temperatuur °C]]&gt;stookgrens[],_34_KNMI_Stations[[#This Row],[Etmaal temperatuur °C]]-stookgrens[],0),"")</f>
        <v>0</v>
      </c>
    </row>
    <row r="3142" spans="1:16" x14ac:dyDescent="0.25">
      <c r="A3142">
        <v>260</v>
      </c>
      <c r="B3142" s="110">
        <v>46026</v>
      </c>
      <c r="C3142" s="89">
        <v>3.5</v>
      </c>
      <c r="D3142" s="89">
        <v>0.5</v>
      </c>
      <c r="E3142" s="96">
        <v>326</v>
      </c>
      <c r="F3142" s="89">
        <v>6.4</v>
      </c>
      <c r="G3142" s="89">
        <v>1007.9</v>
      </c>
      <c r="H3142">
        <v>0.91</v>
      </c>
      <c r="I3142" t="s">
        <v>7</v>
      </c>
      <c r="J3142">
        <v>1.1000000000000001</v>
      </c>
      <c r="K3142">
        <v>1</v>
      </c>
      <c r="L3142">
        <v>2026</v>
      </c>
      <c r="M3142" t="s">
        <v>306</v>
      </c>
      <c r="N3142" s="89" cm="1">
        <f t="array" ref="N3142">IF(ISNUMBER(_34_KNMI_Stations[[#This Row],[Etmaal temperatuur °C]]),IF(_34_KNMI_Stations[[#This Row],[Etmaal temperatuur °C]]&lt;stookgrens[],stookgrens[]-_34_KNMI_Stations[[#This Row],[Etmaal temperatuur °C]],0),"")</f>
        <v>17.5</v>
      </c>
      <c r="O3142" s="89">
        <f>_34_KNMI_Stations[[#This Row],[graaddagen]]*_34_KNMI_Stations[[#This Row],[Gewogen factor]]</f>
        <v>19.25</v>
      </c>
      <c r="P3142" s="89" cm="1">
        <f t="array" ref="P3142">IF(ISNUMBER(_34_KNMI_Stations[[#This Row],[Etmaal temperatuur °C]]),IF(_34_KNMI_Stations[[#This Row],[Etmaal temperatuur °C]]&gt;stookgrens[],_34_KNMI_Stations[[#This Row],[Etmaal temperatuur °C]]-stookgrens[],0),"")</f>
        <v>0</v>
      </c>
    </row>
    <row r="3143" spans="1:16" x14ac:dyDescent="0.25">
      <c r="A3143">
        <v>260</v>
      </c>
      <c r="B3143" s="110">
        <v>46027</v>
      </c>
      <c r="C3143" s="89">
        <v>3</v>
      </c>
      <c r="D3143" s="89">
        <v>-0.8</v>
      </c>
      <c r="E3143" s="96">
        <v>250</v>
      </c>
      <c r="F3143" s="89">
        <v>6.5</v>
      </c>
      <c r="G3143" s="89">
        <v>1009.6</v>
      </c>
      <c r="H3143">
        <v>0.95</v>
      </c>
      <c r="I3143" t="s">
        <v>7</v>
      </c>
      <c r="J3143">
        <v>1.1000000000000001</v>
      </c>
      <c r="K3143">
        <v>1</v>
      </c>
      <c r="L3143">
        <v>2026</v>
      </c>
      <c r="M3143" t="s">
        <v>344</v>
      </c>
      <c r="N3143" s="89" cm="1">
        <f t="array" ref="N3143">IF(ISNUMBER(_34_KNMI_Stations[[#This Row],[Etmaal temperatuur °C]]),IF(_34_KNMI_Stations[[#This Row],[Etmaal temperatuur °C]]&lt;stookgrens[],stookgrens[]-_34_KNMI_Stations[[#This Row],[Etmaal temperatuur °C]],0),"")</f>
        <v>18.8</v>
      </c>
      <c r="O3143" s="89">
        <f>_34_KNMI_Stations[[#This Row],[graaddagen]]*_34_KNMI_Stations[[#This Row],[Gewogen factor]]</f>
        <v>20.680000000000003</v>
      </c>
      <c r="P3143" s="89" cm="1">
        <f t="array" ref="P3143">IF(ISNUMBER(_34_KNMI_Stations[[#This Row],[Etmaal temperatuur °C]]),IF(_34_KNMI_Stations[[#This Row],[Etmaal temperatuur °C]]&gt;stookgrens[],_34_KNMI_Stations[[#This Row],[Etmaal temperatuur °C]]-stookgrens[],0),"")</f>
        <v>0</v>
      </c>
    </row>
    <row r="3144" spans="1:16" x14ac:dyDescent="0.25">
      <c r="A3144">
        <v>260</v>
      </c>
      <c r="B3144" s="110">
        <v>46028</v>
      </c>
      <c r="C3144" s="89">
        <v>2.5</v>
      </c>
      <c r="D3144" s="89">
        <v>-2</v>
      </c>
      <c r="E3144" s="96">
        <v>315</v>
      </c>
      <c r="F3144" s="89">
        <v>-0.1</v>
      </c>
      <c r="G3144" s="89">
        <v>1014.3</v>
      </c>
      <c r="H3144">
        <v>0.93</v>
      </c>
      <c r="I3144" t="s">
        <v>7</v>
      </c>
      <c r="J3144">
        <v>1.1000000000000001</v>
      </c>
      <c r="K3144">
        <v>1</v>
      </c>
      <c r="L3144">
        <v>2026</v>
      </c>
      <c r="M3144" t="s">
        <v>344</v>
      </c>
      <c r="N3144" s="89" cm="1">
        <f t="array" ref="N3144">IF(ISNUMBER(_34_KNMI_Stations[[#This Row],[Etmaal temperatuur °C]]),IF(_34_KNMI_Stations[[#This Row],[Etmaal temperatuur °C]]&lt;stookgrens[],stookgrens[]-_34_KNMI_Stations[[#This Row],[Etmaal temperatuur °C]],0),"")</f>
        <v>20</v>
      </c>
      <c r="O3144" s="89">
        <f>_34_KNMI_Stations[[#This Row],[graaddagen]]*_34_KNMI_Stations[[#This Row],[Gewogen factor]]</f>
        <v>22</v>
      </c>
      <c r="P3144" s="89" cm="1">
        <f t="array" ref="P3144">IF(ISNUMBER(_34_KNMI_Stations[[#This Row],[Etmaal temperatuur °C]]),IF(_34_KNMI_Stations[[#This Row],[Etmaal temperatuur °C]]&gt;stookgrens[],_34_KNMI_Stations[[#This Row],[Etmaal temperatuur °C]]-stookgrens[],0),"")</f>
        <v>0</v>
      </c>
    </row>
    <row r="3145" spans="1:16" x14ac:dyDescent="0.25">
      <c r="A3145">
        <v>260</v>
      </c>
      <c r="B3145" s="110">
        <v>46029</v>
      </c>
      <c r="C3145" s="89">
        <v>5.9</v>
      </c>
      <c r="D3145" s="89">
        <v>0.2</v>
      </c>
      <c r="E3145" s="96">
        <v>90</v>
      </c>
      <c r="F3145" s="89">
        <v>5.5</v>
      </c>
      <c r="G3145" s="89">
        <v>1004.7</v>
      </c>
      <c r="H3145">
        <v>0.94</v>
      </c>
      <c r="I3145" t="s">
        <v>7</v>
      </c>
      <c r="J3145">
        <v>1.1000000000000001</v>
      </c>
      <c r="K3145">
        <v>1</v>
      </c>
      <c r="L3145">
        <v>2026</v>
      </c>
      <c r="M3145" t="s">
        <v>344</v>
      </c>
      <c r="N3145" s="89" cm="1">
        <f t="array" ref="N3145">IF(ISNUMBER(_34_KNMI_Stations[[#This Row],[Etmaal temperatuur °C]]),IF(_34_KNMI_Stations[[#This Row],[Etmaal temperatuur °C]]&lt;stookgrens[],stookgrens[]-_34_KNMI_Stations[[#This Row],[Etmaal temperatuur °C]],0),"")</f>
        <v>17.8</v>
      </c>
      <c r="O3145" s="89">
        <f>_34_KNMI_Stations[[#This Row],[graaddagen]]*_34_KNMI_Stations[[#This Row],[Gewogen factor]]</f>
        <v>19.580000000000002</v>
      </c>
      <c r="P3145" s="89" cm="1">
        <f t="array" ref="P3145">IF(ISNUMBER(_34_KNMI_Stations[[#This Row],[Etmaal temperatuur °C]]),IF(_34_KNMI_Stations[[#This Row],[Etmaal temperatuur °C]]&gt;stookgrens[],_34_KNMI_Stations[[#This Row],[Etmaal temperatuur °C]]-stookgrens[],0),"")</f>
        <v>0</v>
      </c>
    </row>
    <row r="3146" spans="1:16" x14ac:dyDescent="0.25">
      <c r="A3146">
        <v>260</v>
      </c>
      <c r="B3146" s="110">
        <v>46030</v>
      </c>
      <c r="C3146" s="89">
        <v>4.2</v>
      </c>
      <c r="D3146" s="89">
        <v>1.8</v>
      </c>
      <c r="E3146" s="96">
        <v>226</v>
      </c>
      <c r="F3146" s="89">
        <v>6.3</v>
      </c>
      <c r="G3146" s="89">
        <v>1001.6</v>
      </c>
      <c r="H3146">
        <v>0.93</v>
      </c>
      <c r="I3146" t="s">
        <v>7</v>
      </c>
      <c r="J3146">
        <v>1.1000000000000001</v>
      </c>
      <c r="K3146">
        <v>1</v>
      </c>
      <c r="L3146">
        <v>2026</v>
      </c>
      <c r="M3146" t="s">
        <v>344</v>
      </c>
      <c r="N3146" s="89" cm="1">
        <f t="array" ref="N3146">IF(ISNUMBER(_34_KNMI_Stations[[#This Row],[Etmaal temperatuur °C]]),IF(_34_KNMI_Stations[[#This Row],[Etmaal temperatuur °C]]&lt;stookgrens[],stookgrens[]-_34_KNMI_Stations[[#This Row],[Etmaal temperatuur °C]],0),"")</f>
        <v>16.2</v>
      </c>
      <c r="O3146" s="89">
        <f>_34_KNMI_Stations[[#This Row],[graaddagen]]*_34_KNMI_Stations[[#This Row],[Gewogen factor]]</f>
        <v>17.82</v>
      </c>
      <c r="P3146" s="89" cm="1">
        <f t="array" ref="P3146">IF(ISNUMBER(_34_KNMI_Stations[[#This Row],[Etmaal temperatuur °C]]),IF(_34_KNMI_Stations[[#This Row],[Etmaal temperatuur °C]]&gt;stookgrens[],_34_KNMI_Stations[[#This Row],[Etmaal temperatuur °C]]-stookgrens[],0),"")</f>
        <v>0</v>
      </c>
    </row>
    <row r="3147" spans="1:16" x14ac:dyDescent="0.25">
      <c r="A3147">
        <v>260</v>
      </c>
      <c r="B3147" s="110">
        <v>46031</v>
      </c>
      <c r="C3147" s="89">
        <v>5</v>
      </c>
      <c r="D3147" s="89">
        <v>1.6</v>
      </c>
      <c r="E3147" s="96">
        <v>112</v>
      </c>
      <c r="F3147" s="89">
        <v>13.2</v>
      </c>
      <c r="G3147" s="89">
        <v>985.9</v>
      </c>
      <c r="H3147">
        <v>0.96</v>
      </c>
      <c r="I3147" t="s">
        <v>7</v>
      </c>
      <c r="J3147">
        <v>1.1000000000000001</v>
      </c>
      <c r="K3147">
        <v>1</v>
      </c>
      <c r="L3147">
        <v>2026</v>
      </c>
      <c r="M3147" t="s">
        <v>344</v>
      </c>
      <c r="N3147" s="89" cm="1">
        <f t="array" ref="N3147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3147" s="89">
        <f>_34_KNMI_Stations[[#This Row],[graaddagen]]*_34_KNMI_Stations[[#This Row],[Gewogen factor]]</f>
        <v>18.04</v>
      </c>
      <c r="P3147" s="89" cm="1">
        <f t="array" ref="P3147">IF(ISNUMBER(_34_KNMI_Stations[[#This Row],[Etmaal temperatuur °C]]),IF(_34_KNMI_Stations[[#This Row],[Etmaal temperatuur °C]]&gt;stookgrens[],_34_KNMI_Stations[[#This Row],[Etmaal temperatuur °C]]-stookgrens[],0),"")</f>
        <v>0</v>
      </c>
    </row>
    <row r="3148" spans="1:16" x14ac:dyDescent="0.25">
      <c r="A3148">
        <v>260</v>
      </c>
      <c r="B3148" s="110">
        <v>46032</v>
      </c>
      <c r="C3148" s="89">
        <v>3.6</v>
      </c>
      <c r="D3148" s="89">
        <v>-2.6</v>
      </c>
      <c r="E3148" s="96">
        <v>212</v>
      </c>
      <c r="F3148" s="89">
        <v>0.1</v>
      </c>
      <c r="G3148" s="89">
        <v>1012.1</v>
      </c>
      <c r="H3148">
        <v>0.78</v>
      </c>
      <c r="I3148" t="s">
        <v>7</v>
      </c>
      <c r="J3148">
        <v>1.1000000000000001</v>
      </c>
      <c r="K3148">
        <v>1</v>
      </c>
      <c r="L3148">
        <v>2026</v>
      </c>
      <c r="M3148" t="s">
        <v>344</v>
      </c>
      <c r="N3148" s="89" cm="1">
        <f t="array" ref="N3148">IF(ISNUMBER(_34_KNMI_Stations[[#This Row],[Etmaal temperatuur °C]]),IF(_34_KNMI_Stations[[#This Row],[Etmaal temperatuur °C]]&lt;stookgrens[],stookgrens[]-_34_KNMI_Stations[[#This Row],[Etmaal temperatuur °C]],0),"")</f>
        <v>20.6</v>
      </c>
      <c r="O3148" s="89">
        <f>_34_KNMI_Stations[[#This Row],[graaddagen]]*_34_KNMI_Stations[[#This Row],[Gewogen factor]]</f>
        <v>22.660000000000004</v>
      </c>
      <c r="P3148" s="89" cm="1">
        <f t="array" ref="P3148">IF(ISNUMBER(_34_KNMI_Stations[[#This Row],[Etmaal temperatuur °C]]),IF(_34_KNMI_Stations[[#This Row],[Etmaal temperatuur °C]]&gt;stookgrens[],_34_KNMI_Stations[[#This Row],[Etmaal temperatuur °C]]-stookgrens[],0),"")</f>
        <v>0</v>
      </c>
    </row>
    <row r="3149" spans="1:16" x14ac:dyDescent="0.25">
      <c r="A3149">
        <v>260</v>
      </c>
      <c r="B3149" s="110">
        <v>46033</v>
      </c>
      <c r="C3149" s="89">
        <v>4</v>
      </c>
      <c r="D3149" s="89">
        <v>-3.3</v>
      </c>
      <c r="E3149" s="96">
        <v>148</v>
      </c>
      <c r="F3149" s="89">
        <v>0.6</v>
      </c>
      <c r="G3149" s="89">
        <v>1021.2</v>
      </c>
      <c r="H3149">
        <v>0.88</v>
      </c>
      <c r="I3149" t="s">
        <v>7</v>
      </c>
      <c r="J3149">
        <v>1.1000000000000001</v>
      </c>
      <c r="K3149">
        <v>1</v>
      </c>
      <c r="L3149">
        <v>2026</v>
      </c>
      <c r="M3149" t="s">
        <v>344</v>
      </c>
      <c r="N3149" s="89" cm="1">
        <f t="array" ref="N3149">IF(ISNUMBER(_34_KNMI_Stations[[#This Row],[Etmaal temperatuur °C]]),IF(_34_KNMI_Stations[[#This Row],[Etmaal temperatuur °C]]&lt;stookgrens[],stookgrens[]-_34_KNMI_Stations[[#This Row],[Etmaal temperatuur °C]],0),"")</f>
        <v>21.3</v>
      </c>
      <c r="O3149" s="89">
        <f>_34_KNMI_Stations[[#This Row],[graaddagen]]*_34_KNMI_Stations[[#This Row],[Gewogen factor]]</f>
        <v>23.430000000000003</v>
      </c>
      <c r="P3149" s="89" cm="1">
        <f t="array" ref="P3149">IF(ISNUMBER(_34_KNMI_Stations[[#This Row],[Etmaal temperatuur °C]]),IF(_34_KNMI_Stations[[#This Row],[Etmaal temperatuur °C]]&gt;stookgrens[],_34_KNMI_Stations[[#This Row],[Etmaal temperatuur °C]]-stookgrens[],0),"")</f>
        <v>0</v>
      </c>
    </row>
    <row r="3150" spans="1:16" x14ac:dyDescent="0.25">
      <c r="A3150">
        <v>260</v>
      </c>
      <c r="B3150" s="110">
        <v>46034</v>
      </c>
      <c r="C3150" s="89">
        <v>4.3</v>
      </c>
      <c r="D3150" s="89">
        <v>4.5</v>
      </c>
      <c r="E3150" s="96">
        <v>97</v>
      </c>
      <c r="F3150" s="89">
        <v>3.5</v>
      </c>
      <c r="G3150" s="89">
        <v>1007.2</v>
      </c>
      <c r="H3150">
        <v>0.97</v>
      </c>
      <c r="I3150" t="s">
        <v>7</v>
      </c>
      <c r="J3150">
        <v>1.1000000000000001</v>
      </c>
      <c r="K3150">
        <v>1</v>
      </c>
      <c r="L3150">
        <v>2026</v>
      </c>
      <c r="M3150" t="s">
        <v>381</v>
      </c>
      <c r="N3150" s="89" cm="1">
        <f t="array" ref="N3150">IF(ISNUMBER(_34_KNMI_Stations[[#This Row],[Etmaal temperatuur °C]]),IF(_34_KNMI_Stations[[#This Row],[Etmaal temperatuur °C]]&lt;stookgrens[],stookgrens[]-_34_KNMI_Stations[[#This Row],[Etmaal temperatuur °C]],0),"")</f>
        <v>13.5</v>
      </c>
      <c r="O3150" s="89">
        <f>_34_KNMI_Stations[[#This Row],[graaddagen]]*_34_KNMI_Stations[[#This Row],[Gewogen factor]]</f>
        <v>14.850000000000001</v>
      </c>
      <c r="P3150" s="89" cm="1">
        <f t="array" ref="P3150">IF(ISNUMBER(_34_KNMI_Stations[[#This Row],[Etmaal temperatuur °C]]),IF(_34_KNMI_Stations[[#This Row],[Etmaal temperatuur °C]]&gt;stookgrens[],_34_KNMI_Stations[[#This Row],[Etmaal temperatuur °C]]-stookgrens[],0),"")</f>
        <v>0</v>
      </c>
    </row>
    <row r="3151" spans="1:16" x14ac:dyDescent="0.25">
      <c r="A3151">
        <v>260</v>
      </c>
      <c r="B3151" s="110">
        <v>46035</v>
      </c>
      <c r="C3151" s="89">
        <v>3.4</v>
      </c>
      <c r="D3151" s="89">
        <v>8.5</v>
      </c>
      <c r="E3151" s="96">
        <v>96</v>
      </c>
      <c r="F3151" s="89">
        <v>3</v>
      </c>
      <c r="G3151" s="89">
        <v>1007.6</v>
      </c>
      <c r="H3151">
        <v>0.95</v>
      </c>
      <c r="I3151" t="s">
        <v>7</v>
      </c>
      <c r="J3151">
        <v>1.1000000000000001</v>
      </c>
      <c r="K3151">
        <v>1</v>
      </c>
      <c r="L3151">
        <v>2026</v>
      </c>
      <c r="M3151" t="s">
        <v>381</v>
      </c>
      <c r="N3151" s="89" cm="1">
        <f t="array" ref="N3151">IF(ISNUMBER(_34_KNMI_Stations[[#This Row],[Etmaal temperatuur °C]]),IF(_34_KNMI_Stations[[#This Row],[Etmaal temperatuur °C]]&lt;stookgrens[],stookgrens[]-_34_KNMI_Stations[[#This Row],[Etmaal temperatuur °C]],0),"")</f>
        <v>9.5</v>
      </c>
      <c r="O3151" s="89">
        <f>_34_KNMI_Stations[[#This Row],[graaddagen]]*_34_KNMI_Stations[[#This Row],[Gewogen factor]]</f>
        <v>10.450000000000001</v>
      </c>
      <c r="P3151" s="89" cm="1">
        <f t="array" ref="P3151">IF(ISNUMBER(_34_KNMI_Stations[[#This Row],[Etmaal temperatuur °C]]),IF(_34_KNMI_Stations[[#This Row],[Etmaal temperatuur °C]]&gt;stookgrens[],_34_KNMI_Stations[[#This Row],[Etmaal temperatuur °C]]-stookgrens[],0),"")</f>
        <v>0</v>
      </c>
    </row>
    <row r="3152" spans="1:16" x14ac:dyDescent="0.25">
      <c r="A3152">
        <v>260</v>
      </c>
      <c r="B3152" s="110">
        <v>46036</v>
      </c>
      <c r="C3152" s="89">
        <v>2.1</v>
      </c>
      <c r="D3152" s="89">
        <v>6.1</v>
      </c>
      <c r="E3152" s="96">
        <v>504</v>
      </c>
      <c r="F3152" s="89">
        <v>3.6</v>
      </c>
      <c r="G3152" s="89">
        <v>1012</v>
      </c>
      <c r="H3152">
        <v>0.91</v>
      </c>
      <c r="I3152" t="s">
        <v>7</v>
      </c>
      <c r="J3152">
        <v>1.1000000000000001</v>
      </c>
      <c r="K3152">
        <v>1</v>
      </c>
      <c r="L3152">
        <v>2026</v>
      </c>
      <c r="M3152" t="s">
        <v>381</v>
      </c>
      <c r="N3152" s="89" cm="1">
        <f t="array" ref="N3152">IF(ISNUMBER(_34_KNMI_Stations[[#This Row],[Etmaal temperatuur °C]]),IF(_34_KNMI_Stations[[#This Row],[Etmaal temperatuur °C]]&lt;stookgrens[],stookgrens[]-_34_KNMI_Stations[[#This Row],[Etmaal temperatuur °C]],0),"")</f>
        <v>11.9</v>
      </c>
      <c r="O3152" s="89">
        <f>_34_KNMI_Stations[[#This Row],[graaddagen]]*_34_KNMI_Stations[[#This Row],[Gewogen factor]]</f>
        <v>13.090000000000002</v>
      </c>
      <c r="P3152" s="89" cm="1">
        <f t="array" ref="P3152">IF(ISNUMBER(_34_KNMI_Stations[[#This Row],[Etmaal temperatuur °C]]),IF(_34_KNMI_Stations[[#This Row],[Etmaal temperatuur °C]]&gt;stookgrens[],_34_KNMI_Stations[[#This Row],[Etmaal temperatuur °C]]-stookgrens[],0),"")</f>
        <v>0</v>
      </c>
    </row>
    <row r="3153" spans="1:16" x14ac:dyDescent="0.25">
      <c r="A3153">
        <v>260</v>
      </c>
      <c r="B3153" s="110">
        <v>46037</v>
      </c>
      <c r="C3153" s="89">
        <v>4.0999999999999996</v>
      </c>
      <c r="D3153" s="89">
        <v>8.8000000000000007</v>
      </c>
      <c r="E3153" s="96">
        <v>87</v>
      </c>
      <c r="F3153" s="89">
        <v>2.9</v>
      </c>
      <c r="G3153" s="89">
        <v>1007.1</v>
      </c>
      <c r="H3153">
        <v>0.91</v>
      </c>
      <c r="I3153" t="s">
        <v>7</v>
      </c>
      <c r="J3153">
        <v>1.1000000000000001</v>
      </c>
      <c r="K3153">
        <v>1</v>
      </c>
      <c r="L3153">
        <v>2026</v>
      </c>
      <c r="M3153" t="s">
        <v>381</v>
      </c>
      <c r="N3153" s="89" cm="1">
        <f t="array" ref="N3153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3153" s="89">
        <f>_34_KNMI_Stations[[#This Row],[graaddagen]]*_34_KNMI_Stations[[#This Row],[Gewogen factor]]</f>
        <v>10.119999999999999</v>
      </c>
      <c r="P3153" s="89" cm="1">
        <f t="array" ref="P3153">IF(ISNUMBER(_34_KNMI_Stations[[#This Row],[Etmaal temperatuur °C]]),IF(_34_KNMI_Stations[[#This Row],[Etmaal temperatuur °C]]&gt;stookgrens[],_34_KNMI_Stations[[#This Row],[Etmaal temperatuur °C]]-stookgrens[],0),"")</f>
        <v>0</v>
      </c>
    </row>
    <row r="3154" spans="1:16" x14ac:dyDescent="0.25">
      <c r="A3154">
        <v>260</v>
      </c>
      <c r="B3154" s="110">
        <v>46038</v>
      </c>
      <c r="C3154" s="89">
        <v>3.4</v>
      </c>
      <c r="D3154" s="89">
        <v>8.6999999999999993</v>
      </c>
      <c r="E3154" s="96">
        <v>426</v>
      </c>
      <c r="F3154" s="89">
        <v>1.1000000000000001</v>
      </c>
      <c r="G3154" s="89">
        <v>1011.2</v>
      </c>
      <c r="H3154">
        <v>0.87</v>
      </c>
      <c r="I3154" t="s">
        <v>7</v>
      </c>
      <c r="J3154">
        <v>1.1000000000000001</v>
      </c>
      <c r="K3154">
        <v>1</v>
      </c>
      <c r="L3154">
        <v>2026</v>
      </c>
      <c r="M3154" t="s">
        <v>381</v>
      </c>
      <c r="N3154" s="89" cm="1">
        <f t="array" ref="N3154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3154" s="89">
        <f>_34_KNMI_Stations[[#This Row],[graaddagen]]*_34_KNMI_Stations[[#This Row],[Gewogen factor]]</f>
        <v>10.230000000000002</v>
      </c>
      <c r="P3154" s="89" cm="1">
        <f t="array" ref="P3154">IF(ISNUMBER(_34_KNMI_Stations[[#This Row],[Etmaal temperatuur °C]]),IF(_34_KNMI_Stations[[#This Row],[Etmaal temperatuur °C]]&gt;stookgrens[],_34_KNMI_Stations[[#This Row],[Etmaal temperatuur °C]]-stookgrens[],0),"")</f>
        <v>0</v>
      </c>
    </row>
    <row r="3155" spans="1:16" x14ac:dyDescent="0.25">
      <c r="A3155">
        <v>260</v>
      </c>
      <c r="B3155" s="110">
        <v>46039</v>
      </c>
      <c r="C3155" s="89">
        <v>1.9</v>
      </c>
      <c r="D3155" s="89">
        <v>6.6</v>
      </c>
      <c r="E3155" s="96">
        <v>481</v>
      </c>
      <c r="F3155" s="89">
        <v>0.4</v>
      </c>
      <c r="G3155" s="89">
        <v>1018.3</v>
      </c>
      <c r="H3155">
        <v>0.92</v>
      </c>
      <c r="I3155" t="s">
        <v>7</v>
      </c>
      <c r="J3155">
        <v>1.1000000000000001</v>
      </c>
      <c r="K3155">
        <v>1</v>
      </c>
      <c r="L3155">
        <v>2026</v>
      </c>
      <c r="M3155" t="s">
        <v>381</v>
      </c>
      <c r="N3155" s="89" cm="1">
        <f t="array" ref="N3155">IF(ISNUMBER(_34_KNMI_Stations[[#This Row],[Etmaal temperatuur °C]]),IF(_34_KNMI_Stations[[#This Row],[Etmaal temperatuur °C]]&lt;stookgrens[],stookgrens[]-_34_KNMI_Stations[[#This Row],[Etmaal temperatuur °C]],0),"")</f>
        <v>11.4</v>
      </c>
      <c r="O3155" s="89">
        <f>_34_KNMI_Stations[[#This Row],[graaddagen]]*_34_KNMI_Stations[[#This Row],[Gewogen factor]]</f>
        <v>12.540000000000001</v>
      </c>
      <c r="P3155" s="89" cm="1">
        <f t="array" ref="P3155">IF(ISNUMBER(_34_KNMI_Stations[[#This Row],[Etmaal temperatuur °C]]),IF(_34_KNMI_Stations[[#This Row],[Etmaal temperatuur °C]]&gt;stookgrens[],_34_KNMI_Stations[[#This Row],[Etmaal temperatuur °C]]-stookgrens[],0),"")</f>
        <v>0</v>
      </c>
    </row>
    <row r="3156" spans="1:16" x14ac:dyDescent="0.25">
      <c r="A3156">
        <v>260</v>
      </c>
      <c r="B3156" s="110">
        <v>46040</v>
      </c>
      <c r="C3156" s="89">
        <v>2.2000000000000002</v>
      </c>
      <c r="D3156" s="89">
        <v>2.5</v>
      </c>
      <c r="E3156" s="96">
        <v>458</v>
      </c>
      <c r="F3156" s="89">
        <v>0</v>
      </c>
      <c r="G3156" s="89">
        <v>1020.3</v>
      </c>
      <c r="H3156">
        <v>0.94</v>
      </c>
      <c r="I3156" t="s">
        <v>7</v>
      </c>
      <c r="J3156">
        <v>1.1000000000000001</v>
      </c>
      <c r="K3156">
        <v>1</v>
      </c>
      <c r="L3156">
        <v>2026</v>
      </c>
      <c r="M3156" t="s">
        <v>381</v>
      </c>
      <c r="N3156" s="89" cm="1">
        <f t="array" ref="N3156">IF(ISNUMBER(_34_KNMI_Stations[[#This Row],[Etmaal temperatuur °C]]),IF(_34_KNMI_Stations[[#This Row],[Etmaal temperatuur °C]]&lt;stookgrens[],stookgrens[]-_34_KNMI_Stations[[#This Row],[Etmaal temperatuur °C]],0),"")</f>
        <v>15.5</v>
      </c>
      <c r="O3156" s="89">
        <f>_34_KNMI_Stations[[#This Row],[graaddagen]]*_34_KNMI_Stations[[#This Row],[Gewogen factor]]</f>
        <v>17.05</v>
      </c>
      <c r="P3156" s="89" cm="1">
        <f t="array" ref="P3156">IF(ISNUMBER(_34_KNMI_Stations[[#This Row],[Etmaal temperatuur °C]]),IF(_34_KNMI_Stations[[#This Row],[Etmaal temperatuur °C]]&gt;stookgrens[],_34_KNMI_Stations[[#This Row],[Etmaal temperatuur °C]]-stookgrens[],0),"")</f>
        <v>0</v>
      </c>
    </row>
    <row r="3157" spans="1:16" x14ac:dyDescent="0.25">
      <c r="A3157">
        <v>260</v>
      </c>
      <c r="B3157" s="110">
        <v>46041</v>
      </c>
      <c r="C3157" s="89">
        <v>2.4</v>
      </c>
      <c r="D3157" s="89">
        <v>2.2000000000000002</v>
      </c>
      <c r="E3157" s="96">
        <v>312</v>
      </c>
      <c r="F3157" s="89">
        <v>0</v>
      </c>
      <c r="G3157" s="89">
        <v>1018.6</v>
      </c>
      <c r="H3157">
        <v>0.92</v>
      </c>
      <c r="I3157" t="s">
        <v>7</v>
      </c>
      <c r="J3157">
        <v>1.1000000000000001</v>
      </c>
      <c r="K3157">
        <v>1</v>
      </c>
      <c r="L3157">
        <v>2026</v>
      </c>
      <c r="M3157" t="s">
        <v>382</v>
      </c>
      <c r="N3157" s="89" cm="1">
        <f t="array" ref="N3157">IF(ISNUMBER(_34_KNMI_Stations[[#This Row],[Etmaal temperatuur °C]]),IF(_34_KNMI_Stations[[#This Row],[Etmaal temperatuur °C]]&lt;stookgrens[],stookgrens[]-_34_KNMI_Stations[[#This Row],[Etmaal temperatuur °C]],0),"")</f>
        <v>15.8</v>
      </c>
      <c r="O3157" s="89">
        <f>_34_KNMI_Stations[[#This Row],[graaddagen]]*_34_KNMI_Stations[[#This Row],[Gewogen factor]]</f>
        <v>17.380000000000003</v>
      </c>
      <c r="P3157" s="89" cm="1">
        <f t="array" ref="P3157">IF(ISNUMBER(_34_KNMI_Stations[[#This Row],[Etmaal temperatuur °C]]),IF(_34_KNMI_Stations[[#This Row],[Etmaal temperatuur °C]]&gt;stookgrens[],_34_KNMI_Stations[[#This Row],[Etmaal temperatuur °C]]-stookgrens[],0),"")</f>
        <v>0</v>
      </c>
    </row>
    <row r="3158" spans="1:16" x14ac:dyDescent="0.25">
      <c r="A3158">
        <v>260</v>
      </c>
      <c r="B3158" s="110">
        <v>46042</v>
      </c>
      <c r="C3158" s="89">
        <v>3</v>
      </c>
      <c r="D3158" s="89">
        <v>1.3</v>
      </c>
      <c r="E3158" s="96">
        <v>472</v>
      </c>
      <c r="F3158" s="89">
        <v>0</v>
      </c>
      <c r="G3158" s="89">
        <v>1015.5</v>
      </c>
      <c r="H3158">
        <v>0.92</v>
      </c>
      <c r="I3158" t="s">
        <v>7</v>
      </c>
      <c r="J3158">
        <v>1.1000000000000001</v>
      </c>
      <c r="K3158">
        <v>1</v>
      </c>
      <c r="L3158">
        <v>2026</v>
      </c>
      <c r="M3158" t="s">
        <v>382</v>
      </c>
      <c r="N3158" s="89" cm="1">
        <f t="array" ref="N3158">IF(ISNUMBER(_34_KNMI_Stations[[#This Row],[Etmaal temperatuur °C]]),IF(_34_KNMI_Stations[[#This Row],[Etmaal temperatuur °C]]&lt;stookgrens[],stookgrens[]-_34_KNMI_Stations[[#This Row],[Etmaal temperatuur °C]],0),"")</f>
        <v>16.7</v>
      </c>
      <c r="O3158" s="89">
        <f>_34_KNMI_Stations[[#This Row],[graaddagen]]*_34_KNMI_Stations[[#This Row],[Gewogen factor]]</f>
        <v>18.37</v>
      </c>
      <c r="P3158" s="89" cm="1">
        <f t="array" ref="P3158">IF(ISNUMBER(_34_KNMI_Stations[[#This Row],[Etmaal temperatuur °C]]),IF(_34_KNMI_Stations[[#This Row],[Etmaal temperatuur °C]]&gt;stookgrens[],_34_KNMI_Stations[[#This Row],[Etmaal temperatuur °C]]-stookgrens[],0),"")</f>
        <v>0</v>
      </c>
    </row>
    <row r="3159" spans="1:16" x14ac:dyDescent="0.25">
      <c r="A3159">
        <v>260</v>
      </c>
      <c r="B3159" s="110">
        <v>46043</v>
      </c>
      <c r="C3159" s="89">
        <v>4.2</v>
      </c>
      <c r="D3159" s="89">
        <v>4.5</v>
      </c>
      <c r="E3159" s="96">
        <v>312</v>
      </c>
      <c r="F3159" s="89">
        <v>0.2</v>
      </c>
      <c r="G3159" s="89">
        <v>1002</v>
      </c>
      <c r="H3159">
        <v>0.78</v>
      </c>
      <c r="I3159" t="s">
        <v>7</v>
      </c>
      <c r="J3159">
        <v>1.1000000000000001</v>
      </c>
      <c r="K3159">
        <v>1</v>
      </c>
      <c r="L3159">
        <v>2026</v>
      </c>
      <c r="M3159" t="s">
        <v>382</v>
      </c>
      <c r="N3159" s="89" cm="1">
        <f t="array" ref="N3159">IF(ISNUMBER(_34_KNMI_Stations[[#This Row],[Etmaal temperatuur °C]]),IF(_34_KNMI_Stations[[#This Row],[Etmaal temperatuur °C]]&lt;stookgrens[],stookgrens[]-_34_KNMI_Stations[[#This Row],[Etmaal temperatuur °C]],0),"")</f>
        <v>13.5</v>
      </c>
      <c r="O3159" s="89">
        <f>_34_KNMI_Stations[[#This Row],[graaddagen]]*_34_KNMI_Stations[[#This Row],[Gewogen factor]]</f>
        <v>14.850000000000001</v>
      </c>
      <c r="P3159" s="89" cm="1">
        <f t="array" ref="P3159">IF(ISNUMBER(_34_KNMI_Stations[[#This Row],[Etmaal temperatuur °C]]),IF(_34_KNMI_Stations[[#This Row],[Etmaal temperatuur °C]]&gt;stookgrens[],_34_KNMI_Stations[[#This Row],[Etmaal temperatuur °C]]-stookgrens[],0),"")</f>
        <v>0</v>
      </c>
    </row>
    <row r="3160" spans="1:16" x14ac:dyDescent="0.25">
      <c r="A3160">
        <v>260</v>
      </c>
      <c r="B3160" s="110">
        <v>46044</v>
      </c>
      <c r="C3160" s="89">
        <v>3.7</v>
      </c>
      <c r="D3160" s="89">
        <v>2.7</v>
      </c>
      <c r="E3160" s="96">
        <v>485</v>
      </c>
      <c r="F3160" s="89">
        <v>0</v>
      </c>
      <c r="G3160" s="89">
        <v>995.6</v>
      </c>
      <c r="H3160">
        <v>0.71</v>
      </c>
      <c r="I3160" t="s">
        <v>7</v>
      </c>
      <c r="J3160">
        <v>1.1000000000000001</v>
      </c>
      <c r="K3160">
        <v>1</v>
      </c>
      <c r="L3160">
        <v>2026</v>
      </c>
      <c r="M3160" t="s">
        <v>382</v>
      </c>
      <c r="N3160" s="89" cm="1">
        <f t="array" ref="N3160">IF(ISNUMBER(_34_KNMI_Stations[[#This Row],[Etmaal temperatuur °C]]),IF(_34_KNMI_Stations[[#This Row],[Etmaal temperatuur °C]]&lt;stookgrens[],stookgrens[]-_34_KNMI_Stations[[#This Row],[Etmaal temperatuur °C]],0),"")</f>
        <v>15.3</v>
      </c>
      <c r="O3160" s="89">
        <f>_34_KNMI_Stations[[#This Row],[graaddagen]]*_34_KNMI_Stations[[#This Row],[Gewogen factor]]</f>
        <v>16.830000000000002</v>
      </c>
      <c r="P3160" s="89" cm="1">
        <f t="array" ref="P3160">IF(ISNUMBER(_34_KNMI_Stations[[#This Row],[Etmaal temperatuur °C]]),IF(_34_KNMI_Stations[[#This Row],[Etmaal temperatuur °C]]&gt;stookgrens[],_34_KNMI_Stations[[#This Row],[Etmaal temperatuur °C]]-stookgrens[],0),"")</f>
        <v>0</v>
      </c>
    </row>
    <row r="3161" spans="1:16" x14ac:dyDescent="0.25">
      <c r="A3161">
        <v>260</v>
      </c>
      <c r="B3161" s="110">
        <v>46045</v>
      </c>
      <c r="C3161" s="89">
        <v>3.8</v>
      </c>
      <c r="D3161" s="89">
        <v>4.8</v>
      </c>
      <c r="E3161" s="96">
        <v>304</v>
      </c>
      <c r="F3161" s="89">
        <v>0.1</v>
      </c>
      <c r="G3161" s="89">
        <v>994.8</v>
      </c>
      <c r="H3161">
        <v>0.83</v>
      </c>
      <c r="I3161" t="s">
        <v>7</v>
      </c>
      <c r="J3161">
        <v>1.1000000000000001</v>
      </c>
      <c r="K3161">
        <v>1</v>
      </c>
      <c r="L3161">
        <v>2026</v>
      </c>
      <c r="M3161" t="s">
        <v>382</v>
      </c>
      <c r="N3161" s="89" cm="1">
        <f t="array" ref="N3161">IF(ISNUMBER(_34_KNMI_Stations[[#This Row],[Etmaal temperatuur °C]]),IF(_34_KNMI_Stations[[#This Row],[Etmaal temperatuur °C]]&lt;stookgrens[],stookgrens[]-_34_KNMI_Stations[[#This Row],[Etmaal temperatuur °C]],0),"")</f>
        <v>13.2</v>
      </c>
      <c r="O3161" s="89">
        <f>_34_KNMI_Stations[[#This Row],[graaddagen]]*_34_KNMI_Stations[[#This Row],[Gewogen factor]]</f>
        <v>14.52</v>
      </c>
      <c r="P3161" s="89" cm="1">
        <f t="array" ref="P3161">IF(ISNUMBER(_34_KNMI_Stations[[#This Row],[Etmaal temperatuur °C]]),IF(_34_KNMI_Stations[[#This Row],[Etmaal temperatuur °C]]&gt;stookgrens[],_34_KNMI_Stations[[#This Row],[Etmaal temperatuur °C]]-stookgrens[],0),"")</f>
        <v>0</v>
      </c>
    </row>
    <row r="3162" spans="1:16" x14ac:dyDescent="0.25">
      <c r="A3162">
        <v>260</v>
      </c>
      <c r="B3162" s="110">
        <v>46046</v>
      </c>
      <c r="C3162" s="89">
        <v>3.3</v>
      </c>
      <c r="D3162" s="89">
        <v>2.9</v>
      </c>
      <c r="E3162" s="96">
        <v>563</v>
      </c>
      <c r="F3162" s="89">
        <v>0</v>
      </c>
      <c r="G3162" s="89">
        <v>1000.9</v>
      </c>
      <c r="H3162">
        <v>0.83</v>
      </c>
      <c r="I3162" t="s">
        <v>7</v>
      </c>
      <c r="J3162">
        <v>1.1000000000000001</v>
      </c>
      <c r="K3162">
        <v>1</v>
      </c>
      <c r="L3162">
        <v>2026</v>
      </c>
      <c r="M3162" t="s">
        <v>382</v>
      </c>
      <c r="N3162" s="89" cm="1">
        <f t="array" ref="N3162">IF(ISNUMBER(_34_KNMI_Stations[[#This Row],[Etmaal temperatuur °C]]),IF(_34_KNMI_Stations[[#This Row],[Etmaal temperatuur °C]]&lt;stookgrens[],stookgrens[]-_34_KNMI_Stations[[#This Row],[Etmaal temperatuur °C]],0),"")</f>
        <v>15.1</v>
      </c>
      <c r="O3162" s="89">
        <f>_34_KNMI_Stations[[#This Row],[graaddagen]]*_34_KNMI_Stations[[#This Row],[Gewogen factor]]</f>
        <v>16.61</v>
      </c>
      <c r="P3162" s="89" cm="1">
        <f t="array" ref="P3162">IF(ISNUMBER(_34_KNMI_Stations[[#This Row],[Etmaal temperatuur °C]]),IF(_34_KNMI_Stations[[#This Row],[Etmaal temperatuur °C]]&gt;stookgrens[],_34_KNMI_Stations[[#This Row],[Etmaal temperatuur °C]]-stookgrens[],0),"")</f>
        <v>0</v>
      </c>
    </row>
    <row r="3163" spans="1:16" x14ac:dyDescent="0.25">
      <c r="A3163">
        <v>260</v>
      </c>
      <c r="B3163" s="110">
        <v>46047</v>
      </c>
      <c r="C3163" s="89">
        <v>3.3</v>
      </c>
      <c r="D3163" s="89">
        <v>-1</v>
      </c>
      <c r="E3163" s="96">
        <v>592</v>
      </c>
      <c r="F3163" s="89">
        <v>0</v>
      </c>
      <c r="G3163" s="89">
        <v>999</v>
      </c>
      <c r="H3163">
        <v>0.87</v>
      </c>
      <c r="I3163" t="s">
        <v>7</v>
      </c>
      <c r="J3163">
        <v>1.1000000000000001</v>
      </c>
      <c r="K3163">
        <v>1</v>
      </c>
      <c r="L3163">
        <v>2026</v>
      </c>
      <c r="M3163" t="s">
        <v>382</v>
      </c>
      <c r="N3163" s="89" cm="1">
        <f t="array" ref="N3163">IF(ISNUMBER(_34_KNMI_Stations[[#This Row],[Etmaal temperatuur °C]]),IF(_34_KNMI_Stations[[#This Row],[Etmaal temperatuur °C]]&lt;stookgrens[],stookgrens[]-_34_KNMI_Stations[[#This Row],[Etmaal temperatuur °C]],0),"")</f>
        <v>19</v>
      </c>
      <c r="O3163" s="89">
        <f>_34_KNMI_Stations[[#This Row],[graaddagen]]*_34_KNMI_Stations[[#This Row],[Gewogen factor]]</f>
        <v>20.900000000000002</v>
      </c>
      <c r="P3163" s="89" cm="1">
        <f t="array" ref="P3163">IF(ISNUMBER(_34_KNMI_Stations[[#This Row],[Etmaal temperatuur °C]]),IF(_34_KNMI_Stations[[#This Row],[Etmaal temperatuur °C]]&gt;stookgrens[],_34_KNMI_Stations[[#This Row],[Etmaal temperatuur °C]]-stookgrens[],0),"")</f>
        <v>0</v>
      </c>
    </row>
    <row r="3164" spans="1:16" x14ac:dyDescent="0.25">
      <c r="A3164">
        <v>260</v>
      </c>
      <c r="B3164" s="110">
        <v>46048</v>
      </c>
      <c r="C3164" s="89">
        <v>1.8</v>
      </c>
      <c r="D3164" s="89">
        <v>0.7</v>
      </c>
      <c r="E3164" s="96">
        <v>153</v>
      </c>
      <c r="F3164" s="89">
        <v>0</v>
      </c>
      <c r="G3164" s="89">
        <v>1002.4</v>
      </c>
      <c r="H3164">
        <v>0.9</v>
      </c>
      <c r="I3164" t="s">
        <v>7</v>
      </c>
      <c r="J3164">
        <v>1.1000000000000001</v>
      </c>
      <c r="K3164">
        <v>1</v>
      </c>
      <c r="L3164">
        <v>2026</v>
      </c>
      <c r="M3164" t="s">
        <v>383</v>
      </c>
      <c r="N3164" s="89" cm="1">
        <f t="array" ref="N3164">IF(ISNUMBER(_34_KNMI_Stations[[#This Row],[Etmaal temperatuur °C]]),IF(_34_KNMI_Stations[[#This Row],[Etmaal temperatuur °C]]&lt;stookgrens[],stookgrens[]-_34_KNMI_Stations[[#This Row],[Etmaal temperatuur °C]],0),"")</f>
        <v>17.3</v>
      </c>
      <c r="O3164" s="89">
        <f>_34_KNMI_Stations[[#This Row],[graaddagen]]*_34_KNMI_Stations[[#This Row],[Gewogen factor]]</f>
        <v>19.03</v>
      </c>
      <c r="P3164" s="89" cm="1">
        <f t="array" ref="P3164">IF(ISNUMBER(_34_KNMI_Stations[[#This Row],[Etmaal temperatuur °C]]),IF(_34_KNMI_Stations[[#This Row],[Etmaal temperatuur °C]]&gt;stookgrens[],_34_KNMI_Stations[[#This Row],[Etmaal temperatuur °C]]-stookgrens[],0),"")</f>
        <v>0</v>
      </c>
    </row>
    <row r="3165" spans="1:16" x14ac:dyDescent="0.25">
      <c r="A3165">
        <v>260</v>
      </c>
      <c r="B3165" s="110">
        <v>46049</v>
      </c>
      <c r="C3165" s="89">
        <v>4.2</v>
      </c>
      <c r="D3165" s="89">
        <v>2</v>
      </c>
      <c r="E3165" s="96">
        <v>220</v>
      </c>
      <c r="F3165" s="89">
        <v>4.2</v>
      </c>
      <c r="G3165" s="89">
        <v>995.7</v>
      </c>
      <c r="H3165">
        <v>0.91</v>
      </c>
      <c r="I3165" t="s">
        <v>7</v>
      </c>
      <c r="J3165">
        <v>1.1000000000000001</v>
      </c>
      <c r="K3165">
        <v>1</v>
      </c>
      <c r="L3165">
        <v>2026</v>
      </c>
      <c r="M3165" t="s">
        <v>383</v>
      </c>
      <c r="N3165" s="89" cm="1">
        <f t="array" ref="N3165">IF(ISNUMBER(_34_KNMI_Stations[[#This Row],[Etmaal temperatuur °C]]),IF(_34_KNMI_Stations[[#This Row],[Etmaal temperatuur °C]]&lt;stookgrens[],stookgrens[]-_34_KNMI_Stations[[#This Row],[Etmaal temperatuur °C]],0),"")</f>
        <v>16</v>
      </c>
      <c r="O3165" s="89">
        <f>_34_KNMI_Stations[[#This Row],[graaddagen]]*_34_KNMI_Stations[[#This Row],[Gewogen factor]]</f>
        <v>17.600000000000001</v>
      </c>
      <c r="P3165" s="89" cm="1">
        <f t="array" ref="P3165">IF(ISNUMBER(_34_KNMI_Stations[[#This Row],[Etmaal temperatuur °C]]),IF(_34_KNMI_Stations[[#This Row],[Etmaal temperatuur °C]]&gt;stookgrens[],_34_KNMI_Stations[[#This Row],[Etmaal temperatuur °C]]-stookgrens[],0),"")</f>
        <v>0</v>
      </c>
    </row>
    <row r="3166" spans="1:16" x14ac:dyDescent="0.25">
      <c r="A3166">
        <v>260</v>
      </c>
      <c r="B3166" s="110">
        <v>46050</v>
      </c>
      <c r="C3166" s="89">
        <v>2.2999999999999998</v>
      </c>
      <c r="D3166" s="89">
        <v>2.6</v>
      </c>
      <c r="E3166" s="96">
        <v>119</v>
      </c>
      <c r="F3166" s="89">
        <v>0.1</v>
      </c>
      <c r="G3166" s="89">
        <v>996.2</v>
      </c>
      <c r="H3166">
        <v>0.96</v>
      </c>
      <c r="I3166" t="s">
        <v>7</v>
      </c>
      <c r="J3166">
        <v>1.1000000000000001</v>
      </c>
      <c r="K3166">
        <v>1</v>
      </c>
      <c r="L3166">
        <v>2026</v>
      </c>
      <c r="M3166" t="s">
        <v>383</v>
      </c>
      <c r="N3166" s="89" cm="1">
        <f t="array" ref="N3166">IF(ISNUMBER(_34_KNMI_Stations[[#This Row],[Etmaal temperatuur °C]]),IF(_34_KNMI_Stations[[#This Row],[Etmaal temperatuur °C]]&lt;stookgrens[],stookgrens[]-_34_KNMI_Stations[[#This Row],[Etmaal temperatuur °C]],0),"")</f>
        <v>15.4</v>
      </c>
      <c r="O3166" s="89">
        <f>_34_KNMI_Stations[[#This Row],[graaddagen]]*_34_KNMI_Stations[[#This Row],[Gewogen factor]]</f>
        <v>16.940000000000001</v>
      </c>
      <c r="P3166" s="89" cm="1">
        <f t="array" ref="P3166">IF(ISNUMBER(_34_KNMI_Stations[[#This Row],[Etmaal temperatuur °C]]),IF(_34_KNMI_Stations[[#This Row],[Etmaal temperatuur °C]]&gt;stookgrens[],_34_KNMI_Stations[[#This Row],[Etmaal temperatuur °C]]-stookgrens[],0),"")</f>
        <v>0</v>
      </c>
    </row>
    <row r="3167" spans="1:16" x14ac:dyDescent="0.25">
      <c r="A3167">
        <v>260</v>
      </c>
      <c r="B3167" s="110">
        <v>46051</v>
      </c>
      <c r="C3167" s="89">
        <v>2</v>
      </c>
      <c r="D3167" s="89">
        <v>-0.2</v>
      </c>
      <c r="E3167" s="96">
        <v>156</v>
      </c>
      <c r="F3167" s="89">
        <v>2.2000000000000002</v>
      </c>
      <c r="G3167" s="89">
        <v>999.8</v>
      </c>
      <c r="H3167">
        <v>0.97</v>
      </c>
      <c r="I3167" t="s">
        <v>7</v>
      </c>
      <c r="J3167">
        <v>1.1000000000000001</v>
      </c>
      <c r="K3167">
        <v>1</v>
      </c>
      <c r="L3167">
        <v>2026</v>
      </c>
      <c r="M3167" t="s">
        <v>383</v>
      </c>
      <c r="N3167" s="89" cm="1">
        <f t="array" ref="N3167">IF(ISNUMBER(_34_KNMI_Stations[[#This Row],[Etmaal temperatuur °C]]),IF(_34_KNMI_Stations[[#This Row],[Etmaal temperatuur °C]]&lt;stookgrens[],stookgrens[]-_34_KNMI_Stations[[#This Row],[Etmaal temperatuur °C]],0),"")</f>
        <v>18.2</v>
      </c>
      <c r="O3167" s="89">
        <f>_34_KNMI_Stations[[#This Row],[graaddagen]]*_34_KNMI_Stations[[#This Row],[Gewogen factor]]</f>
        <v>20.02</v>
      </c>
      <c r="P3167" s="89" cm="1">
        <f t="array" ref="P3167">IF(ISNUMBER(_34_KNMI_Stations[[#This Row],[Etmaal temperatuur °C]]),IF(_34_KNMI_Stations[[#This Row],[Etmaal temperatuur °C]]&gt;stookgrens[],_34_KNMI_Stations[[#This Row],[Etmaal temperatuur °C]]-stookgrens[],0),"")</f>
        <v>0</v>
      </c>
    </row>
    <row r="3168" spans="1:16" x14ac:dyDescent="0.25">
      <c r="A3168">
        <v>260</v>
      </c>
      <c r="B3168" s="110">
        <v>46052</v>
      </c>
      <c r="C3168" s="89">
        <v>4.0999999999999996</v>
      </c>
      <c r="D3168" s="89">
        <v>1.8</v>
      </c>
      <c r="E3168" s="96">
        <v>207</v>
      </c>
      <c r="F3168" s="89">
        <v>0.2</v>
      </c>
      <c r="G3168" s="89">
        <v>997</v>
      </c>
      <c r="H3168">
        <v>0.94</v>
      </c>
      <c r="I3168" t="s">
        <v>7</v>
      </c>
      <c r="J3168">
        <v>1.1000000000000001</v>
      </c>
      <c r="K3168">
        <v>1</v>
      </c>
      <c r="L3168">
        <v>2026</v>
      </c>
      <c r="M3168" t="s">
        <v>383</v>
      </c>
      <c r="N3168" s="89" cm="1">
        <f t="array" ref="N3168">IF(ISNUMBER(_34_KNMI_Stations[[#This Row],[Etmaal temperatuur °C]]),IF(_34_KNMI_Stations[[#This Row],[Etmaal temperatuur °C]]&lt;stookgrens[],stookgrens[]-_34_KNMI_Stations[[#This Row],[Etmaal temperatuur °C]],0),"")</f>
        <v>16.2</v>
      </c>
      <c r="O3168" s="89">
        <f>_34_KNMI_Stations[[#This Row],[graaddagen]]*_34_KNMI_Stations[[#This Row],[Gewogen factor]]</f>
        <v>17.82</v>
      </c>
      <c r="P3168" s="89" cm="1">
        <f t="array" ref="P3168">IF(ISNUMBER(_34_KNMI_Stations[[#This Row],[Etmaal temperatuur °C]]),IF(_34_KNMI_Stations[[#This Row],[Etmaal temperatuur °C]]&gt;stookgrens[],_34_KNMI_Stations[[#This Row],[Etmaal temperatuur °C]]-stookgrens[],0),"")</f>
        <v>0</v>
      </c>
    </row>
    <row r="3169" spans="1:16" x14ac:dyDescent="0.25">
      <c r="A3169">
        <v>260</v>
      </c>
      <c r="B3169" s="110">
        <v>46053</v>
      </c>
      <c r="C3169" s="89">
        <v>3.3</v>
      </c>
      <c r="D3169" s="89">
        <v>5.5</v>
      </c>
      <c r="E3169" s="96">
        <v>216</v>
      </c>
      <c r="F3169" s="89">
        <v>1.4</v>
      </c>
      <c r="G3169" s="89">
        <v>1001.6</v>
      </c>
      <c r="H3169">
        <v>0.96</v>
      </c>
      <c r="I3169" t="s">
        <v>7</v>
      </c>
      <c r="J3169">
        <v>1.1000000000000001</v>
      </c>
      <c r="K3169">
        <v>1</v>
      </c>
      <c r="L3169">
        <v>2026</v>
      </c>
      <c r="M3169" t="s">
        <v>383</v>
      </c>
      <c r="N3169" s="89" cm="1">
        <f t="array" ref="N3169">IF(ISNUMBER(_34_KNMI_Stations[[#This Row],[Etmaal temperatuur °C]]),IF(_34_KNMI_Stations[[#This Row],[Etmaal temperatuur °C]]&lt;stookgrens[],stookgrens[]-_34_KNMI_Stations[[#This Row],[Etmaal temperatuur °C]],0),"")</f>
        <v>12.5</v>
      </c>
      <c r="O3169" s="89">
        <f>_34_KNMI_Stations[[#This Row],[graaddagen]]*_34_KNMI_Stations[[#This Row],[Gewogen factor]]</f>
        <v>13.750000000000002</v>
      </c>
      <c r="P3169" s="89" cm="1">
        <f t="array" ref="P3169">IF(ISNUMBER(_34_KNMI_Stations[[#This Row],[Etmaal temperatuur °C]]),IF(_34_KNMI_Stations[[#This Row],[Etmaal temperatuur °C]]&gt;stookgrens[],_34_KNMI_Stations[[#This Row],[Etmaal temperatuur °C]]-stookgrens[],0),"")</f>
        <v>0</v>
      </c>
    </row>
    <row r="3170" spans="1:16" x14ac:dyDescent="0.25">
      <c r="A3170">
        <v>267</v>
      </c>
      <c r="B3170" s="110">
        <v>45658</v>
      </c>
      <c r="C3170" s="89">
        <v>13</v>
      </c>
      <c r="D3170" s="89">
        <v>7.8</v>
      </c>
      <c r="E3170" s="96">
        <v>39</v>
      </c>
      <c r="F3170" s="89">
        <v>12.5</v>
      </c>
      <c r="G3170" s="89"/>
      <c r="H3170">
        <v>0.87</v>
      </c>
      <c r="I3170" t="s">
        <v>8</v>
      </c>
      <c r="J3170">
        <v>1.1000000000000001</v>
      </c>
      <c r="K3170">
        <v>1</v>
      </c>
      <c r="L3170">
        <v>2025</v>
      </c>
      <c r="M3170" t="s">
        <v>59</v>
      </c>
      <c r="N3170" s="89" cm="1">
        <f t="array" ref="N3170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3170" s="89">
        <f>_34_KNMI_Stations[[#This Row],[graaddagen]]*_34_KNMI_Stations[[#This Row],[Gewogen factor]]</f>
        <v>11.22</v>
      </c>
      <c r="P3170" s="89" cm="1">
        <f t="array" ref="P3170">IF(ISNUMBER(_34_KNMI_Stations[[#This Row],[Etmaal temperatuur °C]]),IF(_34_KNMI_Stations[[#This Row],[Etmaal temperatuur °C]]&gt;stookgrens[],_34_KNMI_Stations[[#This Row],[Etmaal temperatuur °C]]-stookgrens[],0),"")</f>
        <v>0</v>
      </c>
    </row>
    <row r="3171" spans="1:16" x14ac:dyDescent="0.25">
      <c r="A3171">
        <v>267</v>
      </c>
      <c r="B3171" s="110">
        <v>45659</v>
      </c>
      <c r="C3171" s="89">
        <v>5.8</v>
      </c>
      <c r="D3171" s="89">
        <v>4.2</v>
      </c>
      <c r="E3171" s="96">
        <v>320</v>
      </c>
      <c r="F3171" s="89">
        <v>0.4</v>
      </c>
      <c r="G3171" s="89"/>
      <c r="H3171">
        <v>0.81</v>
      </c>
      <c r="I3171" t="s">
        <v>8</v>
      </c>
      <c r="J3171">
        <v>1.1000000000000001</v>
      </c>
      <c r="K3171">
        <v>1</v>
      </c>
      <c r="L3171">
        <v>2025</v>
      </c>
      <c r="M3171" t="s">
        <v>59</v>
      </c>
      <c r="N3171" s="89" cm="1">
        <f t="array" ref="N3171">IF(ISNUMBER(_34_KNMI_Stations[[#This Row],[Etmaal temperatuur °C]]),IF(_34_KNMI_Stations[[#This Row],[Etmaal temperatuur °C]]&lt;stookgrens[],stookgrens[]-_34_KNMI_Stations[[#This Row],[Etmaal temperatuur °C]],0),"")</f>
        <v>13.8</v>
      </c>
      <c r="O3171" s="89">
        <f>_34_KNMI_Stations[[#This Row],[graaddagen]]*_34_KNMI_Stations[[#This Row],[Gewogen factor]]</f>
        <v>15.180000000000001</v>
      </c>
      <c r="P3171" s="89" cm="1">
        <f t="array" ref="P3171">IF(ISNUMBER(_34_KNMI_Stations[[#This Row],[Etmaal temperatuur °C]]),IF(_34_KNMI_Stations[[#This Row],[Etmaal temperatuur °C]]&gt;stookgrens[],_34_KNMI_Stations[[#This Row],[Etmaal temperatuur °C]]-stookgrens[],0),"")</f>
        <v>0</v>
      </c>
    </row>
    <row r="3172" spans="1:16" x14ac:dyDescent="0.25">
      <c r="A3172">
        <v>267</v>
      </c>
      <c r="B3172" s="110">
        <v>45660</v>
      </c>
      <c r="C3172" s="89">
        <v>8.1999999999999993</v>
      </c>
      <c r="D3172" s="89">
        <v>3.4</v>
      </c>
      <c r="E3172" s="96">
        <v>245</v>
      </c>
      <c r="F3172" s="89">
        <v>2.9</v>
      </c>
      <c r="G3172" s="89"/>
      <c r="H3172">
        <v>0.81</v>
      </c>
      <c r="I3172" t="s">
        <v>8</v>
      </c>
      <c r="J3172">
        <v>1.1000000000000001</v>
      </c>
      <c r="K3172">
        <v>1</v>
      </c>
      <c r="L3172">
        <v>2025</v>
      </c>
      <c r="M3172" t="s">
        <v>59</v>
      </c>
      <c r="N3172" s="89" cm="1">
        <f t="array" ref="N3172">IF(ISNUMBER(_34_KNMI_Stations[[#This Row],[Etmaal temperatuur °C]]),IF(_34_KNMI_Stations[[#This Row],[Etmaal temperatuur °C]]&lt;stookgrens[],stookgrens[]-_34_KNMI_Stations[[#This Row],[Etmaal temperatuur °C]],0),"")</f>
        <v>14.6</v>
      </c>
      <c r="O3172" s="89">
        <f>_34_KNMI_Stations[[#This Row],[graaddagen]]*_34_KNMI_Stations[[#This Row],[Gewogen factor]]</f>
        <v>16.060000000000002</v>
      </c>
      <c r="P3172" s="89" cm="1">
        <f t="array" ref="P3172">IF(ISNUMBER(_34_KNMI_Stations[[#This Row],[Etmaal temperatuur °C]]),IF(_34_KNMI_Stations[[#This Row],[Etmaal temperatuur °C]]&gt;stookgrens[],_34_KNMI_Stations[[#This Row],[Etmaal temperatuur °C]]-stookgrens[],0),"")</f>
        <v>0</v>
      </c>
    </row>
    <row r="3173" spans="1:16" x14ac:dyDescent="0.25">
      <c r="A3173">
        <v>267</v>
      </c>
      <c r="B3173" s="110">
        <v>45661</v>
      </c>
      <c r="C3173" s="89">
        <v>4.8</v>
      </c>
      <c r="D3173" s="89">
        <v>2.7</v>
      </c>
      <c r="E3173" s="96">
        <v>106</v>
      </c>
      <c r="F3173" s="89">
        <v>3.2</v>
      </c>
      <c r="G3173" s="89"/>
      <c r="H3173">
        <v>0.91</v>
      </c>
      <c r="I3173" t="s">
        <v>8</v>
      </c>
      <c r="J3173">
        <v>1.1000000000000001</v>
      </c>
      <c r="K3173">
        <v>1</v>
      </c>
      <c r="L3173">
        <v>2025</v>
      </c>
      <c r="M3173" t="s">
        <v>59</v>
      </c>
      <c r="N3173" s="89" cm="1">
        <f t="array" ref="N3173">IF(ISNUMBER(_34_KNMI_Stations[[#This Row],[Etmaal temperatuur °C]]),IF(_34_KNMI_Stations[[#This Row],[Etmaal temperatuur °C]]&lt;stookgrens[],stookgrens[]-_34_KNMI_Stations[[#This Row],[Etmaal temperatuur °C]],0),"")</f>
        <v>15.3</v>
      </c>
      <c r="O3173" s="89">
        <f>_34_KNMI_Stations[[#This Row],[graaddagen]]*_34_KNMI_Stations[[#This Row],[Gewogen factor]]</f>
        <v>16.830000000000002</v>
      </c>
      <c r="P3173" s="89" cm="1">
        <f t="array" ref="P3173">IF(ISNUMBER(_34_KNMI_Stations[[#This Row],[Etmaal temperatuur °C]]),IF(_34_KNMI_Stations[[#This Row],[Etmaal temperatuur °C]]&gt;stookgrens[],_34_KNMI_Stations[[#This Row],[Etmaal temperatuur °C]]-stookgrens[],0),"")</f>
        <v>0</v>
      </c>
    </row>
    <row r="3174" spans="1:16" x14ac:dyDescent="0.25">
      <c r="A3174">
        <v>267</v>
      </c>
      <c r="B3174" s="110">
        <v>45662</v>
      </c>
      <c r="C3174" s="89">
        <v>7.6</v>
      </c>
      <c r="D3174" s="89">
        <v>4.3</v>
      </c>
      <c r="E3174" s="96">
        <v>53</v>
      </c>
      <c r="F3174" s="89">
        <v>8.6999999999999993</v>
      </c>
      <c r="G3174" s="89"/>
      <c r="H3174">
        <v>0.95</v>
      </c>
      <c r="I3174" t="s">
        <v>8</v>
      </c>
      <c r="J3174">
        <v>1.1000000000000001</v>
      </c>
      <c r="K3174">
        <v>1</v>
      </c>
      <c r="L3174">
        <v>2025</v>
      </c>
      <c r="M3174" t="s">
        <v>59</v>
      </c>
      <c r="N3174" s="89" cm="1">
        <f t="array" ref="N3174">IF(ISNUMBER(_34_KNMI_Stations[[#This Row],[Etmaal temperatuur °C]]),IF(_34_KNMI_Stations[[#This Row],[Etmaal temperatuur °C]]&lt;stookgrens[],stookgrens[]-_34_KNMI_Stations[[#This Row],[Etmaal temperatuur °C]],0),"")</f>
        <v>13.7</v>
      </c>
      <c r="O3174" s="89">
        <f>_34_KNMI_Stations[[#This Row],[graaddagen]]*_34_KNMI_Stations[[#This Row],[Gewogen factor]]</f>
        <v>15.07</v>
      </c>
      <c r="P3174" s="89" cm="1">
        <f t="array" ref="P3174">IF(ISNUMBER(_34_KNMI_Stations[[#This Row],[Etmaal temperatuur °C]]),IF(_34_KNMI_Stations[[#This Row],[Etmaal temperatuur °C]]&gt;stookgrens[],_34_KNMI_Stations[[#This Row],[Etmaal temperatuur °C]]-stookgrens[],0),"")</f>
        <v>0</v>
      </c>
    </row>
    <row r="3175" spans="1:16" x14ac:dyDescent="0.25">
      <c r="A3175">
        <v>267</v>
      </c>
      <c r="B3175" s="110">
        <v>45663</v>
      </c>
      <c r="C3175" s="89">
        <v>11.5</v>
      </c>
      <c r="D3175" s="89">
        <v>7.4</v>
      </c>
      <c r="E3175" s="96">
        <v>128</v>
      </c>
      <c r="F3175" s="89">
        <v>4.3</v>
      </c>
      <c r="G3175" s="89"/>
      <c r="H3175">
        <v>0.87</v>
      </c>
      <c r="I3175" t="s">
        <v>8</v>
      </c>
      <c r="J3175">
        <v>1.1000000000000001</v>
      </c>
      <c r="K3175">
        <v>1</v>
      </c>
      <c r="L3175">
        <v>2025</v>
      </c>
      <c r="M3175" t="s">
        <v>111</v>
      </c>
      <c r="N3175" s="89" cm="1">
        <f t="array" ref="N3175">IF(ISNUMBER(_34_KNMI_Stations[[#This Row],[Etmaal temperatuur °C]]),IF(_34_KNMI_Stations[[#This Row],[Etmaal temperatuur °C]]&lt;stookgrens[],stookgrens[]-_34_KNMI_Stations[[#This Row],[Etmaal temperatuur °C]],0),"")</f>
        <v>10.6</v>
      </c>
      <c r="O3175" s="89">
        <f>_34_KNMI_Stations[[#This Row],[graaddagen]]*_34_KNMI_Stations[[#This Row],[Gewogen factor]]</f>
        <v>11.66</v>
      </c>
      <c r="P3175" s="89" cm="1">
        <f t="array" ref="P3175">IF(ISNUMBER(_34_KNMI_Stations[[#This Row],[Etmaal temperatuur °C]]),IF(_34_KNMI_Stations[[#This Row],[Etmaal temperatuur °C]]&gt;stookgrens[],_34_KNMI_Stations[[#This Row],[Etmaal temperatuur °C]]-stookgrens[],0),"")</f>
        <v>0</v>
      </c>
    </row>
    <row r="3176" spans="1:16" x14ac:dyDescent="0.25">
      <c r="A3176">
        <v>267</v>
      </c>
      <c r="B3176" s="110">
        <v>45664</v>
      </c>
      <c r="C3176" s="89">
        <v>7.6</v>
      </c>
      <c r="D3176" s="89">
        <v>4.3</v>
      </c>
      <c r="E3176" s="96">
        <v>206</v>
      </c>
      <c r="F3176" s="89">
        <v>0.2</v>
      </c>
      <c r="G3176" s="89"/>
      <c r="H3176">
        <v>0.81</v>
      </c>
      <c r="I3176" t="s">
        <v>8</v>
      </c>
      <c r="J3176">
        <v>1.1000000000000001</v>
      </c>
      <c r="K3176">
        <v>1</v>
      </c>
      <c r="L3176">
        <v>2025</v>
      </c>
      <c r="M3176" t="s">
        <v>111</v>
      </c>
      <c r="N3176" s="89" cm="1">
        <f t="array" ref="N3176">IF(ISNUMBER(_34_KNMI_Stations[[#This Row],[Etmaal temperatuur °C]]),IF(_34_KNMI_Stations[[#This Row],[Etmaal temperatuur °C]]&lt;stookgrens[],stookgrens[]-_34_KNMI_Stations[[#This Row],[Etmaal temperatuur °C]],0),"")</f>
        <v>13.7</v>
      </c>
      <c r="O3176" s="89">
        <f>_34_KNMI_Stations[[#This Row],[graaddagen]]*_34_KNMI_Stations[[#This Row],[Gewogen factor]]</f>
        <v>15.07</v>
      </c>
      <c r="P3176" s="89" cm="1">
        <f t="array" ref="P3176">IF(ISNUMBER(_34_KNMI_Stations[[#This Row],[Etmaal temperatuur °C]]),IF(_34_KNMI_Stations[[#This Row],[Etmaal temperatuur °C]]&gt;stookgrens[],_34_KNMI_Stations[[#This Row],[Etmaal temperatuur °C]]-stookgrens[],0),"")</f>
        <v>0</v>
      </c>
    </row>
    <row r="3177" spans="1:16" x14ac:dyDescent="0.25">
      <c r="A3177">
        <v>267</v>
      </c>
      <c r="B3177" s="110">
        <v>45665</v>
      </c>
      <c r="C3177" s="89">
        <v>5.5</v>
      </c>
      <c r="D3177" s="89">
        <v>3.3</v>
      </c>
      <c r="E3177" s="96">
        <v>387</v>
      </c>
      <c r="F3177" s="89">
        <v>-0.1</v>
      </c>
      <c r="G3177" s="89"/>
      <c r="H3177">
        <v>0.85</v>
      </c>
      <c r="I3177" t="s">
        <v>8</v>
      </c>
      <c r="J3177">
        <v>1.1000000000000001</v>
      </c>
      <c r="K3177">
        <v>1</v>
      </c>
      <c r="L3177">
        <v>2025</v>
      </c>
      <c r="M3177" t="s">
        <v>111</v>
      </c>
      <c r="N3177" s="89" cm="1">
        <f t="array" ref="N3177">IF(ISNUMBER(_34_KNMI_Stations[[#This Row],[Etmaal temperatuur °C]]),IF(_34_KNMI_Stations[[#This Row],[Etmaal temperatuur °C]]&lt;stookgrens[],stookgrens[]-_34_KNMI_Stations[[#This Row],[Etmaal temperatuur °C]],0),"")</f>
        <v>14.7</v>
      </c>
      <c r="O3177" s="89">
        <f>_34_KNMI_Stations[[#This Row],[graaddagen]]*_34_KNMI_Stations[[#This Row],[Gewogen factor]]</f>
        <v>16.170000000000002</v>
      </c>
      <c r="P3177" s="89" cm="1">
        <f t="array" ref="P3177">IF(ISNUMBER(_34_KNMI_Stations[[#This Row],[Etmaal temperatuur °C]]),IF(_34_KNMI_Stations[[#This Row],[Etmaal temperatuur °C]]&gt;stookgrens[],_34_KNMI_Stations[[#This Row],[Etmaal temperatuur °C]]-stookgrens[],0),"")</f>
        <v>0</v>
      </c>
    </row>
    <row r="3178" spans="1:16" x14ac:dyDescent="0.25">
      <c r="A3178">
        <v>267</v>
      </c>
      <c r="B3178" s="110">
        <v>45666</v>
      </c>
      <c r="C3178" s="89">
        <v>4.7</v>
      </c>
      <c r="D3178" s="89">
        <v>3.1</v>
      </c>
      <c r="E3178" s="96">
        <v>332</v>
      </c>
      <c r="F3178" s="89">
        <v>0.8</v>
      </c>
      <c r="G3178" s="89"/>
      <c r="H3178">
        <v>0.87</v>
      </c>
      <c r="I3178" t="s">
        <v>8</v>
      </c>
      <c r="J3178">
        <v>1.1000000000000001</v>
      </c>
      <c r="K3178">
        <v>1</v>
      </c>
      <c r="L3178">
        <v>2025</v>
      </c>
      <c r="M3178" t="s">
        <v>111</v>
      </c>
      <c r="N3178" s="89" cm="1">
        <f t="array" ref="N3178">IF(ISNUMBER(_34_KNMI_Stations[[#This Row],[Etmaal temperatuur °C]]),IF(_34_KNMI_Stations[[#This Row],[Etmaal temperatuur °C]]&lt;stookgrens[],stookgrens[]-_34_KNMI_Stations[[#This Row],[Etmaal temperatuur °C]],0),"")</f>
        <v>14.9</v>
      </c>
      <c r="O3178" s="89">
        <f>_34_KNMI_Stations[[#This Row],[graaddagen]]*_34_KNMI_Stations[[#This Row],[Gewogen factor]]</f>
        <v>16.39</v>
      </c>
      <c r="P3178" s="89" cm="1">
        <f t="array" ref="P3178">IF(ISNUMBER(_34_KNMI_Stations[[#This Row],[Etmaal temperatuur °C]]),IF(_34_KNMI_Stations[[#This Row],[Etmaal temperatuur °C]]&gt;stookgrens[],_34_KNMI_Stations[[#This Row],[Etmaal temperatuur °C]]-stookgrens[],0),"")</f>
        <v>0</v>
      </c>
    </row>
    <row r="3179" spans="1:16" x14ac:dyDescent="0.25">
      <c r="A3179">
        <v>267</v>
      </c>
      <c r="B3179" s="110">
        <v>45667</v>
      </c>
      <c r="C3179" s="89">
        <v>4.9000000000000004</v>
      </c>
      <c r="D3179" s="89">
        <v>3.2</v>
      </c>
      <c r="E3179" s="96">
        <v>216</v>
      </c>
      <c r="F3179" s="89">
        <v>6.6</v>
      </c>
      <c r="G3179" s="89"/>
      <c r="H3179">
        <v>0.86</v>
      </c>
      <c r="I3179" t="s">
        <v>8</v>
      </c>
      <c r="J3179">
        <v>1.1000000000000001</v>
      </c>
      <c r="K3179">
        <v>1</v>
      </c>
      <c r="L3179">
        <v>2025</v>
      </c>
      <c r="M3179" t="s">
        <v>111</v>
      </c>
      <c r="N3179" s="89" cm="1">
        <f t="array" ref="N3179">IF(ISNUMBER(_34_KNMI_Stations[[#This Row],[Etmaal temperatuur °C]]),IF(_34_KNMI_Stations[[#This Row],[Etmaal temperatuur °C]]&lt;stookgrens[],stookgrens[]-_34_KNMI_Stations[[#This Row],[Etmaal temperatuur °C]],0),"")</f>
        <v>14.8</v>
      </c>
      <c r="O3179" s="89">
        <f>_34_KNMI_Stations[[#This Row],[graaddagen]]*_34_KNMI_Stations[[#This Row],[Gewogen factor]]</f>
        <v>16.28</v>
      </c>
      <c r="P3179" s="89" cm="1">
        <f t="array" ref="P3179">IF(ISNUMBER(_34_KNMI_Stations[[#This Row],[Etmaal temperatuur °C]]),IF(_34_KNMI_Stations[[#This Row],[Etmaal temperatuur °C]]&gt;stookgrens[],_34_KNMI_Stations[[#This Row],[Etmaal temperatuur °C]]-stookgrens[],0),"")</f>
        <v>0</v>
      </c>
    </row>
    <row r="3180" spans="1:16" x14ac:dyDescent="0.25">
      <c r="A3180">
        <v>267</v>
      </c>
      <c r="B3180" s="110">
        <v>45668</v>
      </c>
      <c r="C3180" s="89">
        <v>3.3</v>
      </c>
      <c r="D3180" s="89">
        <v>2.2000000000000002</v>
      </c>
      <c r="E3180" s="96">
        <v>356</v>
      </c>
      <c r="F3180" s="89">
        <v>0.4</v>
      </c>
      <c r="G3180" s="89"/>
      <c r="H3180">
        <v>0.89</v>
      </c>
      <c r="I3180" t="s">
        <v>8</v>
      </c>
      <c r="J3180">
        <v>1.1000000000000001</v>
      </c>
      <c r="K3180">
        <v>1</v>
      </c>
      <c r="L3180">
        <v>2025</v>
      </c>
      <c r="M3180" t="s">
        <v>111</v>
      </c>
      <c r="N3180" s="89" cm="1">
        <f t="array" ref="N3180">IF(ISNUMBER(_34_KNMI_Stations[[#This Row],[Etmaal temperatuur °C]]),IF(_34_KNMI_Stations[[#This Row],[Etmaal temperatuur °C]]&lt;stookgrens[],stookgrens[]-_34_KNMI_Stations[[#This Row],[Etmaal temperatuur °C]],0),"")</f>
        <v>15.8</v>
      </c>
      <c r="O3180" s="89">
        <f>_34_KNMI_Stations[[#This Row],[graaddagen]]*_34_KNMI_Stations[[#This Row],[Gewogen factor]]</f>
        <v>17.380000000000003</v>
      </c>
      <c r="P3180" s="89" cm="1">
        <f t="array" ref="P3180">IF(ISNUMBER(_34_KNMI_Stations[[#This Row],[Etmaal temperatuur °C]]),IF(_34_KNMI_Stations[[#This Row],[Etmaal temperatuur °C]]&gt;stookgrens[],_34_KNMI_Stations[[#This Row],[Etmaal temperatuur °C]]-stookgrens[],0),"")</f>
        <v>0</v>
      </c>
    </row>
    <row r="3181" spans="1:16" x14ac:dyDescent="0.25">
      <c r="A3181">
        <v>267</v>
      </c>
      <c r="B3181" s="110">
        <v>45669</v>
      </c>
      <c r="C3181" s="89">
        <v>2.7</v>
      </c>
      <c r="D3181" s="89">
        <v>3.4</v>
      </c>
      <c r="E3181" s="96">
        <v>237</v>
      </c>
      <c r="F3181" s="89">
        <v>0.1</v>
      </c>
      <c r="G3181" s="89"/>
      <c r="H3181">
        <v>0.9</v>
      </c>
      <c r="I3181" t="s">
        <v>8</v>
      </c>
      <c r="J3181">
        <v>1.1000000000000001</v>
      </c>
      <c r="K3181">
        <v>1</v>
      </c>
      <c r="L3181">
        <v>2025</v>
      </c>
      <c r="M3181" t="s">
        <v>111</v>
      </c>
      <c r="N3181" s="89" cm="1">
        <f t="array" ref="N3181">IF(ISNUMBER(_34_KNMI_Stations[[#This Row],[Etmaal temperatuur °C]]),IF(_34_KNMI_Stations[[#This Row],[Etmaal temperatuur °C]]&lt;stookgrens[],stookgrens[]-_34_KNMI_Stations[[#This Row],[Etmaal temperatuur °C]],0),"")</f>
        <v>14.6</v>
      </c>
      <c r="O3181" s="89">
        <f>_34_KNMI_Stations[[#This Row],[graaddagen]]*_34_KNMI_Stations[[#This Row],[Gewogen factor]]</f>
        <v>16.060000000000002</v>
      </c>
      <c r="P3181" s="89" cm="1">
        <f t="array" ref="P3181">IF(ISNUMBER(_34_KNMI_Stations[[#This Row],[Etmaal temperatuur °C]]),IF(_34_KNMI_Stations[[#This Row],[Etmaal temperatuur °C]]&gt;stookgrens[],_34_KNMI_Stations[[#This Row],[Etmaal temperatuur °C]]-stookgrens[],0),"")</f>
        <v>0</v>
      </c>
    </row>
    <row r="3182" spans="1:16" x14ac:dyDescent="0.25">
      <c r="A3182">
        <v>267</v>
      </c>
      <c r="B3182" s="110">
        <v>45670</v>
      </c>
      <c r="C3182" s="89">
        <v>4.5</v>
      </c>
      <c r="D3182" s="89">
        <v>1.9</v>
      </c>
      <c r="E3182" s="96">
        <v>466</v>
      </c>
      <c r="F3182" s="89">
        <v>0</v>
      </c>
      <c r="G3182" s="89"/>
      <c r="H3182">
        <v>0.87</v>
      </c>
      <c r="I3182" t="s">
        <v>8</v>
      </c>
      <c r="J3182">
        <v>1.1000000000000001</v>
      </c>
      <c r="K3182">
        <v>1</v>
      </c>
      <c r="L3182">
        <v>2025</v>
      </c>
      <c r="M3182" t="s">
        <v>112</v>
      </c>
      <c r="N3182" s="89" cm="1">
        <f t="array" ref="N3182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3182" s="89">
        <f>_34_KNMI_Stations[[#This Row],[graaddagen]]*_34_KNMI_Stations[[#This Row],[Gewogen factor]]</f>
        <v>17.710000000000004</v>
      </c>
      <c r="P3182" s="89" cm="1">
        <f t="array" ref="P3182">IF(ISNUMBER(_34_KNMI_Stations[[#This Row],[Etmaal temperatuur °C]]),IF(_34_KNMI_Stations[[#This Row],[Etmaal temperatuur °C]]&gt;stookgrens[],_34_KNMI_Stations[[#This Row],[Etmaal temperatuur °C]]-stookgrens[],0),"")</f>
        <v>0</v>
      </c>
    </row>
    <row r="3183" spans="1:16" x14ac:dyDescent="0.25">
      <c r="A3183">
        <v>267</v>
      </c>
      <c r="B3183" s="110">
        <v>45671</v>
      </c>
      <c r="C3183" s="89">
        <v>5.3</v>
      </c>
      <c r="D3183" s="89">
        <v>4.2</v>
      </c>
      <c r="E3183" s="96">
        <v>128</v>
      </c>
      <c r="F3183" s="89">
        <v>0.4</v>
      </c>
      <c r="G3183" s="89"/>
      <c r="H3183">
        <v>0.94</v>
      </c>
      <c r="I3183" t="s">
        <v>8</v>
      </c>
      <c r="J3183">
        <v>1.1000000000000001</v>
      </c>
      <c r="K3183">
        <v>1</v>
      </c>
      <c r="L3183">
        <v>2025</v>
      </c>
      <c r="M3183" t="s">
        <v>112</v>
      </c>
      <c r="N3183" s="89" cm="1">
        <f t="array" ref="N3183">IF(ISNUMBER(_34_KNMI_Stations[[#This Row],[Etmaal temperatuur °C]]),IF(_34_KNMI_Stations[[#This Row],[Etmaal temperatuur °C]]&lt;stookgrens[],stookgrens[]-_34_KNMI_Stations[[#This Row],[Etmaal temperatuur °C]],0),"")</f>
        <v>13.8</v>
      </c>
      <c r="O3183" s="89">
        <f>_34_KNMI_Stations[[#This Row],[graaddagen]]*_34_KNMI_Stations[[#This Row],[Gewogen factor]]</f>
        <v>15.180000000000001</v>
      </c>
      <c r="P3183" s="89" cm="1">
        <f t="array" ref="P3183">IF(ISNUMBER(_34_KNMI_Stations[[#This Row],[Etmaal temperatuur °C]]),IF(_34_KNMI_Stations[[#This Row],[Etmaal temperatuur °C]]&gt;stookgrens[],_34_KNMI_Stations[[#This Row],[Etmaal temperatuur °C]]-stookgrens[],0),"")</f>
        <v>0</v>
      </c>
    </row>
    <row r="3184" spans="1:16" x14ac:dyDescent="0.25">
      <c r="A3184">
        <v>267</v>
      </c>
      <c r="B3184" s="110">
        <v>45672</v>
      </c>
      <c r="C3184" s="89">
        <v>2.5</v>
      </c>
      <c r="D3184" s="89">
        <v>5.0999999999999996</v>
      </c>
      <c r="E3184" s="96">
        <v>210</v>
      </c>
      <c r="F3184" s="89">
        <v>0.3</v>
      </c>
      <c r="G3184" s="89"/>
      <c r="H3184">
        <v>0.99</v>
      </c>
      <c r="I3184" t="s">
        <v>8</v>
      </c>
      <c r="J3184">
        <v>1.1000000000000001</v>
      </c>
      <c r="K3184">
        <v>1</v>
      </c>
      <c r="L3184">
        <v>2025</v>
      </c>
      <c r="M3184" t="s">
        <v>112</v>
      </c>
      <c r="N3184" s="89" cm="1">
        <f t="array" ref="N3184">IF(ISNUMBER(_34_KNMI_Stations[[#This Row],[Etmaal temperatuur °C]]),IF(_34_KNMI_Stations[[#This Row],[Etmaal temperatuur °C]]&lt;stookgrens[],stookgrens[]-_34_KNMI_Stations[[#This Row],[Etmaal temperatuur °C]],0),"")</f>
        <v>12.9</v>
      </c>
      <c r="O3184" s="89">
        <f>_34_KNMI_Stations[[#This Row],[graaddagen]]*_34_KNMI_Stations[[#This Row],[Gewogen factor]]</f>
        <v>14.190000000000001</v>
      </c>
      <c r="P3184" s="89" cm="1">
        <f t="array" ref="P3184">IF(ISNUMBER(_34_KNMI_Stations[[#This Row],[Etmaal temperatuur °C]]),IF(_34_KNMI_Stations[[#This Row],[Etmaal temperatuur °C]]&gt;stookgrens[],_34_KNMI_Stations[[#This Row],[Etmaal temperatuur °C]]-stookgrens[],0),"")</f>
        <v>0</v>
      </c>
    </row>
    <row r="3185" spans="1:16" x14ac:dyDescent="0.25">
      <c r="A3185">
        <v>267</v>
      </c>
      <c r="B3185" s="110">
        <v>45673</v>
      </c>
      <c r="C3185" s="89">
        <v>3.9</v>
      </c>
      <c r="D3185" s="89">
        <v>4.0999999999999996</v>
      </c>
      <c r="E3185" s="96">
        <v>109</v>
      </c>
      <c r="F3185" s="89">
        <v>0</v>
      </c>
      <c r="G3185" s="89"/>
      <c r="H3185">
        <v>0.99</v>
      </c>
      <c r="I3185" t="s">
        <v>8</v>
      </c>
      <c r="J3185">
        <v>1.1000000000000001</v>
      </c>
      <c r="K3185">
        <v>1</v>
      </c>
      <c r="L3185">
        <v>2025</v>
      </c>
      <c r="M3185" t="s">
        <v>112</v>
      </c>
      <c r="N3185" s="89" cm="1">
        <f t="array" ref="N3185">IF(ISNUMBER(_34_KNMI_Stations[[#This Row],[Etmaal temperatuur °C]]),IF(_34_KNMI_Stations[[#This Row],[Etmaal temperatuur °C]]&lt;stookgrens[],stookgrens[]-_34_KNMI_Stations[[#This Row],[Etmaal temperatuur °C]],0),"")</f>
        <v>13.9</v>
      </c>
      <c r="O3185" s="89">
        <f>_34_KNMI_Stations[[#This Row],[graaddagen]]*_34_KNMI_Stations[[#This Row],[Gewogen factor]]</f>
        <v>15.290000000000001</v>
      </c>
      <c r="P3185" s="89" cm="1">
        <f t="array" ref="P3185">IF(ISNUMBER(_34_KNMI_Stations[[#This Row],[Etmaal temperatuur °C]]),IF(_34_KNMI_Stations[[#This Row],[Etmaal temperatuur °C]]&gt;stookgrens[],_34_KNMI_Stations[[#This Row],[Etmaal temperatuur °C]]-stookgrens[],0),"")</f>
        <v>0</v>
      </c>
    </row>
    <row r="3186" spans="1:16" x14ac:dyDescent="0.25">
      <c r="A3186">
        <v>267</v>
      </c>
      <c r="B3186" s="110">
        <v>45674</v>
      </c>
      <c r="C3186" s="89">
        <v>3.1</v>
      </c>
      <c r="D3186" s="89">
        <v>0.8</v>
      </c>
      <c r="E3186" s="96">
        <v>110</v>
      </c>
      <c r="F3186" s="89">
        <v>0</v>
      </c>
      <c r="G3186" s="89"/>
      <c r="H3186">
        <v>0.99</v>
      </c>
      <c r="I3186" t="s">
        <v>8</v>
      </c>
      <c r="J3186">
        <v>1.1000000000000001</v>
      </c>
      <c r="K3186">
        <v>1</v>
      </c>
      <c r="L3186">
        <v>2025</v>
      </c>
      <c r="M3186" t="s">
        <v>112</v>
      </c>
      <c r="N3186" s="89" cm="1">
        <f t="array" ref="N3186">IF(ISNUMBER(_34_KNMI_Stations[[#This Row],[Etmaal temperatuur °C]]),IF(_34_KNMI_Stations[[#This Row],[Etmaal temperatuur °C]]&lt;stookgrens[],stookgrens[]-_34_KNMI_Stations[[#This Row],[Etmaal temperatuur °C]],0),"")</f>
        <v>17.2</v>
      </c>
      <c r="O3186" s="89">
        <f>_34_KNMI_Stations[[#This Row],[graaddagen]]*_34_KNMI_Stations[[#This Row],[Gewogen factor]]</f>
        <v>18.920000000000002</v>
      </c>
      <c r="P3186" s="89" cm="1">
        <f t="array" ref="P3186">IF(ISNUMBER(_34_KNMI_Stations[[#This Row],[Etmaal temperatuur °C]]),IF(_34_KNMI_Stations[[#This Row],[Etmaal temperatuur °C]]&gt;stookgrens[],_34_KNMI_Stations[[#This Row],[Etmaal temperatuur °C]]-stookgrens[],0),"")</f>
        <v>0</v>
      </c>
    </row>
    <row r="3187" spans="1:16" x14ac:dyDescent="0.25">
      <c r="A3187">
        <v>267</v>
      </c>
      <c r="B3187" s="110">
        <v>45675</v>
      </c>
      <c r="C3187" s="89">
        <v>2.9</v>
      </c>
      <c r="D3187" s="89">
        <v>-1.1000000000000001</v>
      </c>
      <c r="E3187" s="96">
        <v>187</v>
      </c>
      <c r="F3187" s="89">
        <v>0</v>
      </c>
      <c r="G3187" s="89"/>
      <c r="H3187">
        <v>0.99</v>
      </c>
      <c r="I3187" t="s">
        <v>8</v>
      </c>
      <c r="J3187">
        <v>1.1000000000000001</v>
      </c>
      <c r="K3187">
        <v>1</v>
      </c>
      <c r="L3187">
        <v>2025</v>
      </c>
      <c r="M3187" t="s">
        <v>112</v>
      </c>
      <c r="N3187" s="89" cm="1">
        <f t="array" ref="N3187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3187" s="89">
        <f>_34_KNMI_Stations[[#This Row],[graaddagen]]*_34_KNMI_Stations[[#This Row],[Gewogen factor]]</f>
        <v>21.01</v>
      </c>
      <c r="P3187" s="89" cm="1">
        <f t="array" ref="P3187">IF(ISNUMBER(_34_KNMI_Stations[[#This Row],[Etmaal temperatuur °C]]),IF(_34_KNMI_Stations[[#This Row],[Etmaal temperatuur °C]]&gt;stookgrens[],_34_KNMI_Stations[[#This Row],[Etmaal temperatuur °C]]-stookgrens[],0),"")</f>
        <v>0</v>
      </c>
    </row>
    <row r="3188" spans="1:16" x14ac:dyDescent="0.25">
      <c r="A3188">
        <v>267</v>
      </c>
      <c r="B3188" s="110">
        <v>45676</v>
      </c>
      <c r="C3188" s="89">
        <v>2.4</v>
      </c>
      <c r="D3188" s="89">
        <v>-0.5</v>
      </c>
      <c r="E3188" s="96">
        <v>119</v>
      </c>
      <c r="F3188" s="89">
        <v>0</v>
      </c>
      <c r="G3188" s="89"/>
      <c r="H3188">
        <v>0.97</v>
      </c>
      <c r="I3188" t="s">
        <v>8</v>
      </c>
      <c r="J3188">
        <v>1.1000000000000001</v>
      </c>
      <c r="K3188">
        <v>1</v>
      </c>
      <c r="L3188">
        <v>2025</v>
      </c>
      <c r="M3188" t="s">
        <v>112</v>
      </c>
      <c r="N3188" s="89" cm="1">
        <f t="array" ref="N3188">IF(ISNUMBER(_34_KNMI_Stations[[#This Row],[Etmaal temperatuur °C]]),IF(_34_KNMI_Stations[[#This Row],[Etmaal temperatuur °C]]&lt;stookgrens[],stookgrens[]-_34_KNMI_Stations[[#This Row],[Etmaal temperatuur °C]],0),"")</f>
        <v>18.5</v>
      </c>
      <c r="O3188" s="89">
        <f>_34_KNMI_Stations[[#This Row],[graaddagen]]*_34_KNMI_Stations[[#This Row],[Gewogen factor]]</f>
        <v>20.350000000000001</v>
      </c>
      <c r="P3188" s="89" cm="1">
        <f t="array" ref="P3188">IF(ISNUMBER(_34_KNMI_Stations[[#This Row],[Etmaal temperatuur °C]]),IF(_34_KNMI_Stations[[#This Row],[Etmaal temperatuur °C]]&gt;stookgrens[],_34_KNMI_Stations[[#This Row],[Etmaal temperatuur °C]]-stookgrens[],0),"")</f>
        <v>0</v>
      </c>
    </row>
    <row r="3189" spans="1:16" x14ac:dyDescent="0.25">
      <c r="A3189">
        <v>267</v>
      </c>
      <c r="B3189" s="110">
        <v>45677</v>
      </c>
      <c r="C3189" s="89">
        <v>4.5</v>
      </c>
      <c r="D3189" s="89">
        <v>1.3</v>
      </c>
      <c r="E3189" s="96">
        <v>63</v>
      </c>
      <c r="F3189" s="89">
        <v>-0.1</v>
      </c>
      <c r="G3189" s="89"/>
      <c r="H3189">
        <v>0.94</v>
      </c>
      <c r="I3189" t="s">
        <v>8</v>
      </c>
      <c r="J3189">
        <v>1.1000000000000001</v>
      </c>
      <c r="K3189">
        <v>1</v>
      </c>
      <c r="L3189">
        <v>2025</v>
      </c>
      <c r="M3189" t="s">
        <v>113</v>
      </c>
      <c r="N3189" s="89" cm="1">
        <f t="array" ref="N3189">IF(ISNUMBER(_34_KNMI_Stations[[#This Row],[Etmaal temperatuur °C]]),IF(_34_KNMI_Stations[[#This Row],[Etmaal temperatuur °C]]&lt;stookgrens[],stookgrens[]-_34_KNMI_Stations[[#This Row],[Etmaal temperatuur °C]],0),"")</f>
        <v>16.7</v>
      </c>
      <c r="O3189" s="89">
        <f>_34_KNMI_Stations[[#This Row],[graaddagen]]*_34_KNMI_Stations[[#This Row],[Gewogen factor]]</f>
        <v>18.37</v>
      </c>
      <c r="P3189" s="89" cm="1">
        <f t="array" ref="P3189">IF(ISNUMBER(_34_KNMI_Stations[[#This Row],[Etmaal temperatuur °C]]),IF(_34_KNMI_Stations[[#This Row],[Etmaal temperatuur °C]]&gt;stookgrens[],_34_KNMI_Stations[[#This Row],[Etmaal temperatuur °C]]-stookgrens[],0),"")</f>
        <v>0</v>
      </c>
    </row>
    <row r="3190" spans="1:16" x14ac:dyDescent="0.25">
      <c r="A3190">
        <v>267</v>
      </c>
      <c r="B3190" s="110">
        <v>45678</v>
      </c>
      <c r="C3190" s="89">
        <v>5.8</v>
      </c>
      <c r="D3190" s="89">
        <v>0.8</v>
      </c>
      <c r="E3190" s="96">
        <v>126</v>
      </c>
      <c r="F3190" s="89">
        <v>0</v>
      </c>
      <c r="G3190" s="89"/>
      <c r="H3190">
        <v>0.97</v>
      </c>
      <c r="I3190" t="s">
        <v>8</v>
      </c>
      <c r="J3190">
        <v>1.1000000000000001</v>
      </c>
      <c r="K3190">
        <v>1</v>
      </c>
      <c r="L3190">
        <v>2025</v>
      </c>
      <c r="M3190" t="s">
        <v>113</v>
      </c>
      <c r="N3190" s="89" cm="1">
        <f t="array" ref="N3190">IF(ISNUMBER(_34_KNMI_Stations[[#This Row],[Etmaal temperatuur °C]]),IF(_34_KNMI_Stations[[#This Row],[Etmaal temperatuur °C]]&lt;stookgrens[],stookgrens[]-_34_KNMI_Stations[[#This Row],[Etmaal temperatuur °C]],0),"")</f>
        <v>17.2</v>
      </c>
      <c r="O3190" s="89">
        <f>_34_KNMI_Stations[[#This Row],[graaddagen]]*_34_KNMI_Stations[[#This Row],[Gewogen factor]]</f>
        <v>18.920000000000002</v>
      </c>
      <c r="P3190" s="89" cm="1">
        <f t="array" ref="P3190">IF(ISNUMBER(_34_KNMI_Stations[[#This Row],[Etmaal temperatuur °C]]),IF(_34_KNMI_Stations[[#This Row],[Etmaal temperatuur °C]]&gt;stookgrens[],_34_KNMI_Stations[[#This Row],[Etmaal temperatuur °C]]-stookgrens[],0),"")</f>
        <v>0</v>
      </c>
    </row>
    <row r="3191" spans="1:16" x14ac:dyDescent="0.25">
      <c r="A3191">
        <v>267</v>
      </c>
      <c r="B3191" s="110">
        <v>45679</v>
      </c>
      <c r="C3191" s="89">
        <v>3.4</v>
      </c>
      <c r="D3191" s="89">
        <v>1.6</v>
      </c>
      <c r="E3191" s="96">
        <v>175</v>
      </c>
      <c r="F3191" s="89">
        <v>3.5</v>
      </c>
      <c r="G3191" s="89"/>
      <c r="H3191">
        <v>0.97</v>
      </c>
      <c r="I3191" t="s">
        <v>8</v>
      </c>
      <c r="J3191">
        <v>1.1000000000000001</v>
      </c>
      <c r="K3191">
        <v>1</v>
      </c>
      <c r="L3191">
        <v>2025</v>
      </c>
      <c r="M3191" t="s">
        <v>113</v>
      </c>
      <c r="N3191" s="89" cm="1">
        <f t="array" ref="N3191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3191" s="89">
        <f>_34_KNMI_Stations[[#This Row],[graaddagen]]*_34_KNMI_Stations[[#This Row],[Gewogen factor]]</f>
        <v>18.04</v>
      </c>
      <c r="P3191" s="89" cm="1">
        <f t="array" ref="P3191">IF(ISNUMBER(_34_KNMI_Stations[[#This Row],[Etmaal temperatuur °C]]),IF(_34_KNMI_Stations[[#This Row],[Etmaal temperatuur °C]]&gt;stookgrens[],_34_KNMI_Stations[[#This Row],[Etmaal temperatuur °C]]-stookgrens[],0),"")</f>
        <v>0</v>
      </c>
    </row>
    <row r="3192" spans="1:16" x14ac:dyDescent="0.25">
      <c r="A3192">
        <v>267</v>
      </c>
      <c r="B3192" s="110">
        <v>45680</v>
      </c>
      <c r="C3192" s="89">
        <v>6.7</v>
      </c>
      <c r="D3192" s="89">
        <v>4.8</v>
      </c>
      <c r="E3192" s="96">
        <v>264</v>
      </c>
      <c r="F3192" s="89">
        <v>1.5</v>
      </c>
      <c r="G3192" s="89"/>
      <c r="H3192">
        <v>0.91</v>
      </c>
      <c r="I3192" t="s">
        <v>8</v>
      </c>
      <c r="J3192">
        <v>1.1000000000000001</v>
      </c>
      <c r="K3192">
        <v>1</v>
      </c>
      <c r="L3192">
        <v>2025</v>
      </c>
      <c r="M3192" t="s">
        <v>113</v>
      </c>
      <c r="N3192" s="89" cm="1">
        <f t="array" ref="N3192">IF(ISNUMBER(_34_KNMI_Stations[[#This Row],[Etmaal temperatuur °C]]),IF(_34_KNMI_Stations[[#This Row],[Etmaal temperatuur °C]]&lt;stookgrens[],stookgrens[]-_34_KNMI_Stations[[#This Row],[Etmaal temperatuur °C]],0),"")</f>
        <v>13.2</v>
      </c>
      <c r="O3192" s="89">
        <f>_34_KNMI_Stations[[#This Row],[graaddagen]]*_34_KNMI_Stations[[#This Row],[Gewogen factor]]</f>
        <v>14.52</v>
      </c>
      <c r="P3192" s="89" cm="1">
        <f t="array" ref="P3192">IF(ISNUMBER(_34_KNMI_Stations[[#This Row],[Etmaal temperatuur °C]]),IF(_34_KNMI_Stations[[#This Row],[Etmaal temperatuur °C]]&gt;stookgrens[],_34_KNMI_Stations[[#This Row],[Etmaal temperatuur °C]]-stookgrens[],0),"")</f>
        <v>0</v>
      </c>
    </row>
    <row r="3193" spans="1:16" x14ac:dyDescent="0.25">
      <c r="A3193">
        <v>267</v>
      </c>
      <c r="B3193" s="110">
        <v>45681</v>
      </c>
      <c r="C3193" s="89">
        <v>8.6</v>
      </c>
      <c r="D3193" s="89">
        <v>6.2</v>
      </c>
      <c r="E3193" s="96">
        <v>78</v>
      </c>
      <c r="F3193" s="89">
        <v>2.5</v>
      </c>
      <c r="G3193" s="89"/>
      <c r="H3193">
        <v>0.9</v>
      </c>
      <c r="I3193" t="s">
        <v>8</v>
      </c>
      <c r="J3193">
        <v>1.1000000000000001</v>
      </c>
      <c r="K3193">
        <v>1</v>
      </c>
      <c r="L3193">
        <v>2025</v>
      </c>
      <c r="M3193" t="s">
        <v>113</v>
      </c>
      <c r="N3193" s="89" cm="1">
        <f t="array" ref="N3193">IF(ISNUMBER(_34_KNMI_Stations[[#This Row],[Etmaal temperatuur °C]]),IF(_34_KNMI_Stations[[#This Row],[Etmaal temperatuur °C]]&lt;stookgrens[],stookgrens[]-_34_KNMI_Stations[[#This Row],[Etmaal temperatuur °C]],0),"")</f>
        <v>11.8</v>
      </c>
      <c r="O3193" s="89">
        <f>_34_KNMI_Stations[[#This Row],[graaddagen]]*_34_KNMI_Stations[[#This Row],[Gewogen factor]]</f>
        <v>12.980000000000002</v>
      </c>
      <c r="P3193" s="89" cm="1">
        <f t="array" ref="P3193">IF(ISNUMBER(_34_KNMI_Stations[[#This Row],[Etmaal temperatuur °C]]),IF(_34_KNMI_Stations[[#This Row],[Etmaal temperatuur °C]]&gt;stookgrens[],_34_KNMI_Stations[[#This Row],[Etmaal temperatuur °C]]-stookgrens[],0),"")</f>
        <v>0</v>
      </c>
    </row>
    <row r="3194" spans="1:16" x14ac:dyDescent="0.25">
      <c r="A3194">
        <v>267</v>
      </c>
      <c r="B3194" s="110">
        <v>45682</v>
      </c>
      <c r="C3194" s="89">
        <v>3.6</v>
      </c>
      <c r="D3194" s="89">
        <v>3.8</v>
      </c>
      <c r="E3194" s="96">
        <v>286</v>
      </c>
      <c r="F3194" s="89">
        <v>-0.1</v>
      </c>
      <c r="G3194" s="89"/>
      <c r="H3194">
        <v>0.94</v>
      </c>
      <c r="I3194" t="s">
        <v>8</v>
      </c>
      <c r="J3194">
        <v>1.1000000000000001</v>
      </c>
      <c r="K3194">
        <v>1</v>
      </c>
      <c r="L3194">
        <v>2025</v>
      </c>
      <c r="M3194" t="s">
        <v>113</v>
      </c>
      <c r="N3194" s="89" cm="1">
        <f t="array" ref="N3194">IF(ISNUMBER(_34_KNMI_Stations[[#This Row],[Etmaal temperatuur °C]]),IF(_34_KNMI_Stations[[#This Row],[Etmaal temperatuur °C]]&lt;stookgrens[],stookgrens[]-_34_KNMI_Stations[[#This Row],[Etmaal temperatuur °C]],0),"")</f>
        <v>14.2</v>
      </c>
      <c r="O3194" s="89">
        <f>_34_KNMI_Stations[[#This Row],[graaddagen]]*_34_KNMI_Stations[[#This Row],[Gewogen factor]]</f>
        <v>15.620000000000001</v>
      </c>
      <c r="P3194" s="89" cm="1">
        <f t="array" ref="P3194">IF(ISNUMBER(_34_KNMI_Stations[[#This Row],[Etmaal temperatuur °C]]),IF(_34_KNMI_Stations[[#This Row],[Etmaal temperatuur °C]]&gt;stookgrens[],_34_KNMI_Stations[[#This Row],[Etmaal temperatuur °C]]-stookgrens[],0),"")</f>
        <v>0</v>
      </c>
    </row>
    <row r="3195" spans="1:16" x14ac:dyDescent="0.25">
      <c r="A3195">
        <v>267</v>
      </c>
      <c r="B3195" s="110">
        <v>45683</v>
      </c>
      <c r="C3195" s="89">
        <v>5.7</v>
      </c>
      <c r="D3195" s="89">
        <v>2.8</v>
      </c>
      <c r="E3195" s="96">
        <v>496</v>
      </c>
      <c r="F3195" s="89">
        <v>3.2</v>
      </c>
      <c r="G3195" s="89"/>
      <c r="H3195">
        <v>0.92</v>
      </c>
      <c r="I3195" t="s">
        <v>8</v>
      </c>
      <c r="J3195">
        <v>1.1000000000000001</v>
      </c>
      <c r="K3195">
        <v>1</v>
      </c>
      <c r="L3195">
        <v>2025</v>
      </c>
      <c r="M3195" t="s">
        <v>113</v>
      </c>
      <c r="N3195" s="89" cm="1">
        <f t="array" ref="N3195">IF(ISNUMBER(_34_KNMI_Stations[[#This Row],[Etmaal temperatuur °C]]),IF(_34_KNMI_Stations[[#This Row],[Etmaal temperatuur °C]]&lt;stookgrens[],stookgrens[]-_34_KNMI_Stations[[#This Row],[Etmaal temperatuur °C]],0),"")</f>
        <v>15.2</v>
      </c>
      <c r="O3195" s="89">
        <f>_34_KNMI_Stations[[#This Row],[graaddagen]]*_34_KNMI_Stations[[#This Row],[Gewogen factor]]</f>
        <v>16.72</v>
      </c>
      <c r="P3195" s="89" cm="1">
        <f t="array" ref="P3195">IF(ISNUMBER(_34_KNMI_Stations[[#This Row],[Etmaal temperatuur °C]]),IF(_34_KNMI_Stations[[#This Row],[Etmaal temperatuur °C]]&gt;stookgrens[],_34_KNMI_Stations[[#This Row],[Etmaal temperatuur °C]]-stookgrens[],0),"")</f>
        <v>0</v>
      </c>
    </row>
    <row r="3196" spans="1:16" x14ac:dyDescent="0.25">
      <c r="A3196">
        <v>267</v>
      </c>
      <c r="B3196" s="110">
        <v>45684</v>
      </c>
      <c r="C3196" s="89">
        <v>8.3000000000000007</v>
      </c>
      <c r="D3196" s="89">
        <v>7</v>
      </c>
      <c r="E3196" s="96">
        <v>466</v>
      </c>
      <c r="F3196" s="89">
        <v>6.4</v>
      </c>
      <c r="G3196" s="89"/>
      <c r="H3196">
        <v>0.85</v>
      </c>
      <c r="I3196" t="s">
        <v>8</v>
      </c>
      <c r="J3196">
        <v>1.1000000000000001</v>
      </c>
      <c r="K3196">
        <v>1</v>
      </c>
      <c r="L3196">
        <v>2025</v>
      </c>
      <c r="M3196" t="s">
        <v>114</v>
      </c>
      <c r="N3196" s="89" cm="1">
        <f t="array" ref="N3196">IF(ISNUMBER(_34_KNMI_Stations[[#This Row],[Etmaal temperatuur °C]]),IF(_34_KNMI_Stations[[#This Row],[Etmaal temperatuur °C]]&lt;stookgrens[],stookgrens[]-_34_KNMI_Stations[[#This Row],[Etmaal temperatuur °C]],0),"")</f>
        <v>11</v>
      </c>
      <c r="O3196" s="89">
        <f>_34_KNMI_Stations[[#This Row],[graaddagen]]*_34_KNMI_Stations[[#This Row],[Gewogen factor]]</f>
        <v>12.100000000000001</v>
      </c>
      <c r="P3196" s="89" cm="1">
        <f t="array" ref="P3196">IF(ISNUMBER(_34_KNMI_Stations[[#This Row],[Etmaal temperatuur °C]]),IF(_34_KNMI_Stations[[#This Row],[Etmaal temperatuur °C]]&gt;stookgrens[],_34_KNMI_Stations[[#This Row],[Etmaal temperatuur °C]]-stookgrens[],0),"")</f>
        <v>0</v>
      </c>
    </row>
    <row r="3197" spans="1:16" x14ac:dyDescent="0.25">
      <c r="A3197">
        <v>267</v>
      </c>
      <c r="B3197" s="110">
        <v>45685</v>
      </c>
      <c r="C3197" s="89">
        <v>8</v>
      </c>
      <c r="D3197" s="89">
        <v>6.4</v>
      </c>
      <c r="E3197" s="96">
        <v>223</v>
      </c>
      <c r="F3197" s="89">
        <v>1.5</v>
      </c>
      <c r="G3197" s="89"/>
      <c r="H3197">
        <v>0.88</v>
      </c>
      <c r="I3197" t="s">
        <v>8</v>
      </c>
      <c r="J3197">
        <v>1.1000000000000001</v>
      </c>
      <c r="K3197">
        <v>1</v>
      </c>
      <c r="L3197">
        <v>2025</v>
      </c>
      <c r="M3197" t="s">
        <v>114</v>
      </c>
      <c r="N3197" s="89" cm="1">
        <f t="array" ref="N3197">IF(ISNUMBER(_34_KNMI_Stations[[#This Row],[Etmaal temperatuur °C]]),IF(_34_KNMI_Stations[[#This Row],[Etmaal temperatuur °C]]&lt;stookgrens[],stookgrens[]-_34_KNMI_Stations[[#This Row],[Etmaal temperatuur °C]],0),"")</f>
        <v>11.6</v>
      </c>
      <c r="O3197" s="89">
        <f>_34_KNMI_Stations[[#This Row],[graaddagen]]*_34_KNMI_Stations[[#This Row],[Gewogen factor]]</f>
        <v>12.76</v>
      </c>
      <c r="P3197" s="89" cm="1">
        <f t="array" ref="P3197">IF(ISNUMBER(_34_KNMI_Stations[[#This Row],[Etmaal temperatuur °C]]),IF(_34_KNMI_Stations[[#This Row],[Etmaal temperatuur °C]]&gt;stookgrens[],_34_KNMI_Stations[[#This Row],[Etmaal temperatuur °C]]-stookgrens[],0),"")</f>
        <v>0</v>
      </c>
    </row>
    <row r="3198" spans="1:16" x14ac:dyDescent="0.25">
      <c r="A3198">
        <v>267</v>
      </c>
      <c r="B3198" s="110">
        <v>45686</v>
      </c>
      <c r="C3198" s="89">
        <v>6.2</v>
      </c>
      <c r="D3198" s="89">
        <v>5.8</v>
      </c>
      <c r="E3198" s="96">
        <v>241</v>
      </c>
      <c r="F3198" s="89">
        <v>1.5</v>
      </c>
      <c r="G3198" s="89"/>
      <c r="H3198">
        <v>0.92</v>
      </c>
      <c r="I3198" t="s">
        <v>8</v>
      </c>
      <c r="J3198">
        <v>1.1000000000000001</v>
      </c>
      <c r="K3198">
        <v>1</v>
      </c>
      <c r="L3198">
        <v>2025</v>
      </c>
      <c r="M3198" t="s">
        <v>114</v>
      </c>
      <c r="N3198" s="89" cm="1">
        <f t="array" ref="N3198">IF(ISNUMBER(_34_KNMI_Stations[[#This Row],[Etmaal temperatuur °C]]),IF(_34_KNMI_Stations[[#This Row],[Etmaal temperatuur °C]]&lt;stookgrens[],stookgrens[]-_34_KNMI_Stations[[#This Row],[Etmaal temperatuur °C]],0),"")</f>
        <v>12.2</v>
      </c>
      <c r="O3198" s="89">
        <f>_34_KNMI_Stations[[#This Row],[graaddagen]]*_34_KNMI_Stations[[#This Row],[Gewogen factor]]</f>
        <v>13.42</v>
      </c>
      <c r="P3198" s="89" cm="1">
        <f t="array" ref="P3198">IF(ISNUMBER(_34_KNMI_Stations[[#This Row],[Etmaal temperatuur °C]]),IF(_34_KNMI_Stations[[#This Row],[Etmaal temperatuur °C]]&gt;stookgrens[],_34_KNMI_Stations[[#This Row],[Etmaal temperatuur °C]]-stookgrens[],0),"")</f>
        <v>0</v>
      </c>
    </row>
    <row r="3199" spans="1:16" x14ac:dyDescent="0.25">
      <c r="A3199">
        <v>267</v>
      </c>
      <c r="B3199" s="110">
        <v>45687</v>
      </c>
      <c r="C3199" s="89">
        <v>3.7</v>
      </c>
      <c r="D3199" s="89">
        <v>4.4000000000000004</v>
      </c>
      <c r="E3199" s="96">
        <v>326</v>
      </c>
      <c r="F3199" s="89">
        <v>0.7</v>
      </c>
      <c r="G3199" s="89"/>
      <c r="H3199">
        <v>0.92</v>
      </c>
      <c r="I3199" t="s">
        <v>8</v>
      </c>
      <c r="J3199">
        <v>1.1000000000000001</v>
      </c>
      <c r="K3199">
        <v>1</v>
      </c>
      <c r="L3199">
        <v>2025</v>
      </c>
      <c r="M3199" t="s">
        <v>114</v>
      </c>
      <c r="N3199" s="89" cm="1">
        <f t="array" ref="N3199">IF(ISNUMBER(_34_KNMI_Stations[[#This Row],[Etmaal temperatuur °C]]),IF(_34_KNMI_Stations[[#This Row],[Etmaal temperatuur °C]]&lt;stookgrens[],stookgrens[]-_34_KNMI_Stations[[#This Row],[Etmaal temperatuur °C]],0),"")</f>
        <v>13.6</v>
      </c>
      <c r="O3199" s="89">
        <f>_34_KNMI_Stations[[#This Row],[graaddagen]]*_34_KNMI_Stations[[#This Row],[Gewogen factor]]</f>
        <v>14.96</v>
      </c>
      <c r="P3199" s="89" cm="1">
        <f t="array" ref="P3199">IF(ISNUMBER(_34_KNMI_Stations[[#This Row],[Etmaal temperatuur °C]]),IF(_34_KNMI_Stations[[#This Row],[Etmaal temperatuur °C]]&gt;stookgrens[],_34_KNMI_Stations[[#This Row],[Etmaal temperatuur °C]]-stookgrens[],0),"")</f>
        <v>0</v>
      </c>
    </row>
    <row r="3200" spans="1:16" x14ac:dyDescent="0.25">
      <c r="A3200">
        <v>267</v>
      </c>
      <c r="B3200" s="110">
        <v>45688</v>
      </c>
      <c r="C3200" s="89">
        <v>3.5</v>
      </c>
      <c r="D3200" s="89">
        <v>2.2999999999999998</v>
      </c>
      <c r="E3200" s="96">
        <v>625</v>
      </c>
      <c r="F3200" s="89">
        <v>-0.1</v>
      </c>
      <c r="G3200" s="89"/>
      <c r="H3200">
        <v>0.92</v>
      </c>
      <c r="I3200" t="s">
        <v>8</v>
      </c>
      <c r="J3200">
        <v>1.1000000000000001</v>
      </c>
      <c r="K3200">
        <v>1</v>
      </c>
      <c r="L3200">
        <v>2025</v>
      </c>
      <c r="M3200" t="s">
        <v>114</v>
      </c>
      <c r="N3200" s="89" cm="1">
        <f t="array" ref="N3200">IF(ISNUMBER(_34_KNMI_Stations[[#This Row],[Etmaal temperatuur °C]]),IF(_34_KNMI_Stations[[#This Row],[Etmaal temperatuur °C]]&lt;stookgrens[],stookgrens[]-_34_KNMI_Stations[[#This Row],[Etmaal temperatuur °C]],0),"")</f>
        <v>15.7</v>
      </c>
      <c r="O3200" s="89">
        <f>_34_KNMI_Stations[[#This Row],[graaddagen]]*_34_KNMI_Stations[[#This Row],[Gewogen factor]]</f>
        <v>17.27</v>
      </c>
      <c r="P3200" s="89" cm="1">
        <f t="array" ref="P3200">IF(ISNUMBER(_34_KNMI_Stations[[#This Row],[Etmaal temperatuur °C]]),IF(_34_KNMI_Stations[[#This Row],[Etmaal temperatuur °C]]&gt;stookgrens[],_34_KNMI_Stations[[#This Row],[Etmaal temperatuur °C]]-stookgrens[],0),"")</f>
        <v>0</v>
      </c>
    </row>
    <row r="3201" spans="1:16" x14ac:dyDescent="0.25">
      <c r="A3201">
        <v>267</v>
      </c>
      <c r="B3201" s="110">
        <v>45689</v>
      </c>
      <c r="C3201" s="89">
        <v>2.5</v>
      </c>
      <c r="D3201" s="89">
        <v>0.3</v>
      </c>
      <c r="E3201" s="96">
        <v>597</v>
      </c>
      <c r="F3201" s="89">
        <v>0</v>
      </c>
      <c r="G3201" s="89"/>
      <c r="H3201">
        <v>0.95</v>
      </c>
      <c r="I3201" t="s">
        <v>8</v>
      </c>
      <c r="J3201">
        <v>1.1000000000000001</v>
      </c>
      <c r="K3201">
        <v>2</v>
      </c>
      <c r="L3201">
        <v>2025</v>
      </c>
      <c r="M3201" t="s">
        <v>114</v>
      </c>
      <c r="N3201" s="89" cm="1">
        <f t="array" ref="N3201">IF(ISNUMBER(_34_KNMI_Stations[[#This Row],[Etmaal temperatuur °C]]),IF(_34_KNMI_Stations[[#This Row],[Etmaal temperatuur °C]]&lt;stookgrens[],stookgrens[]-_34_KNMI_Stations[[#This Row],[Etmaal temperatuur °C]],0),"")</f>
        <v>17.7</v>
      </c>
      <c r="O3201" s="89">
        <f>_34_KNMI_Stations[[#This Row],[graaddagen]]*_34_KNMI_Stations[[#This Row],[Gewogen factor]]</f>
        <v>19.470000000000002</v>
      </c>
      <c r="P3201" s="89" cm="1">
        <f t="array" ref="P3201">IF(ISNUMBER(_34_KNMI_Stations[[#This Row],[Etmaal temperatuur °C]]),IF(_34_KNMI_Stations[[#This Row],[Etmaal temperatuur °C]]&gt;stookgrens[],_34_KNMI_Stations[[#This Row],[Etmaal temperatuur °C]]-stookgrens[],0),"")</f>
        <v>0</v>
      </c>
    </row>
    <row r="3202" spans="1:16" x14ac:dyDescent="0.25">
      <c r="A3202">
        <v>267</v>
      </c>
      <c r="B3202" s="110">
        <v>45690</v>
      </c>
      <c r="C3202" s="89">
        <v>2.6</v>
      </c>
      <c r="D3202" s="89">
        <v>-1.3</v>
      </c>
      <c r="E3202" s="96">
        <v>742</v>
      </c>
      <c r="F3202" s="89">
        <v>0</v>
      </c>
      <c r="G3202" s="89"/>
      <c r="H3202">
        <v>0.92</v>
      </c>
      <c r="I3202" t="s">
        <v>8</v>
      </c>
      <c r="J3202">
        <v>1.1000000000000001</v>
      </c>
      <c r="K3202">
        <v>2</v>
      </c>
      <c r="L3202">
        <v>2025</v>
      </c>
      <c r="M3202" t="s">
        <v>114</v>
      </c>
      <c r="N3202" s="89" cm="1">
        <f t="array" ref="N3202">IF(ISNUMBER(_34_KNMI_Stations[[#This Row],[Etmaal temperatuur °C]]),IF(_34_KNMI_Stations[[#This Row],[Etmaal temperatuur °C]]&lt;stookgrens[],stookgrens[]-_34_KNMI_Stations[[#This Row],[Etmaal temperatuur °C]],0),"")</f>
        <v>19.3</v>
      </c>
      <c r="O3202" s="89">
        <f>_34_KNMI_Stations[[#This Row],[graaddagen]]*_34_KNMI_Stations[[#This Row],[Gewogen factor]]</f>
        <v>21.230000000000004</v>
      </c>
      <c r="P3202" s="89" cm="1">
        <f t="array" ref="P3202">IF(ISNUMBER(_34_KNMI_Stations[[#This Row],[Etmaal temperatuur °C]]),IF(_34_KNMI_Stations[[#This Row],[Etmaal temperatuur °C]]&gt;stookgrens[],_34_KNMI_Stations[[#This Row],[Etmaal temperatuur °C]]-stookgrens[],0),"")</f>
        <v>0</v>
      </c>
    </row>
    <row r="3203" spans="1:16" x14ac:dyDescent="0.25">
      <c r="A3203">
        <v>267</v>
      </c>
      <c r="B3203" s="110">
        <v>45691</v>
      </c>
      <c r="C3203" s="89">
        <v>4.0999999999999996</v>
      </c>
      <c r="D3203" s="89">
        <v>1.9</v>
      </c>
      <c r="E3203" s="96">
        <v>593</v>
      </c>
      <c r="F3203" s="89">
        <v>0</v>
      </c>
      <c r="G3203" s="89"/>
      <c r="H3203">
        <v>0.93</v>
      </c>
      <c r="I3203" t="s">
        <v>8</v>
      </c>
      <c r="J3203">
        <v>1.1000000000000001</v>
      </c>
      <c r="K3203">
        <v>2</v>
      </c>
      <c r="L3203">
        <v>2025</v>
      </c>
      <c r="M3203" t="s">
        <v>115</v>
      </c>
      <c r="N3203" s="89" cm="1">
        <f t="array" ref="N3203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3203" s="89">
        <f>_34_KNMI_Stations[[#This Row],[graaddagen]]*_34_KNMI_Stations[[#This Row],[Gewogen factor]]</f>
        <v>17.710000000000004</v>
      </c>
      <c r="P3203" s="89" cm="1">
        <f t="array" ref="P3203">IF(ISNUMBER(_34_KNMI_Stations[[#This Row],[Etmaal temperatuur °C]]),IF(_34_KNMI_Stations[[#This Row],[Etmaal temperatuur °C]]&gt;stookgrens[],_34_KNMI_Stations[[#This Row],[Etmaal temperatuur °C]]-stookgrens[],0),"")</f>
        <v>0</v>
      </c>
    </row>
    <row r="3204" spans="1:16" x14ac:dyDescent="0.25">
      <c r="A3204">
        <v>267</v>
      </c>
      <c r="B3204" s="110">
        <v>45692</v>
      </c>
      <c r="C3204" s="89">
        <v>7</v>
      </c>
      <c r="D3204" s="89">
        <v>3.4</v>
      </c>
      <c r="E3204" s="96">
        <v>187</v>
      </c>
      <c r="F3204" s="89">
        <v>0</v>
      </c>
      <c r="G3204" s="89"/>
      <c r="H3204">
        <v>0.91</v>
      </c>
      <c r="I3204" t="s">
        <v>8</v>
      </c>
      <c r="J3204">
        <v>1.1000000000000001</v>
      </c>
      <c r="K3204">
        <v>2</v>
      </c>
      <c r="L3204">
        <v>2025</v>
      </c>
      <c r="M3204" t="s">
        <v>115</v>
      </c>
      <c r="N3204" s="89" cm="1">
        <f t="array" ref="N3204">IF(ISNUMBER(_34_KNMI_Stations[[#This Row],[Etmaal temperatuur °C]]),IF(_34_KNMI_Stations[[#This Row],[Etmaal temperatuur °C]]&lt;stookgrens[],stookgrens[]-_34_KNMI_Stations[[#This Row],[Etmaal temperatuur °C]],0),"")</f>
        <v>14.6</v>
      </c>
      <c r="O3204" s="89">
        <f>_34_KNMI_Stations[[#This Row],[graaddagen]]*_34_KNMI_Stations[[#This Row],[Gewogen factor]]</f>
        <v>16.060000000000002</v>
      </c>
      <c r="P3204" s="89" cm="1">
        <f t="array" ref="P3204">IF(ISNUMBER(_34_KNMI_Stations[[#This Row],[Etmaal temperatuur °C]]),IF(_34_KNMI_Stations[[#This Row],[Etmaal temperatuur °C]]&gt;stookgrens[],_34_KNMI_Stations[[#This Row],[Etmaal temperatuur °C]]-stookgrens[],0),"")</f>
        <v>0</v>
      </c>
    </row>
    <row r="3205" spans="1:16" x14ac:dyDescent="0.25">
      <c r="A3205">
        <v>267</v>
      </c>
      <c r="B3205" s="110">
        <v>45693</v>
      </c>
      <c r="C3205" s="89">
        <v>4</v>
      </c>
      <c r="D3205" s="89">
        <v>4.5</v>
      </c>
      <c r="E3205" s="96">
        <v>661</v>
      </c>
      <c r="F3205" s="89">
        <v>0</v>
      </c>
      <c r="G3205" s="89"/>
      <c r="H3205">
        <v>0.94</v>
      </c>
      <c r="I3205" t="s">
        <v>8</v>
      </c>
      <c r="J3205">
        <v>1.1000000000000001</v>
      </c>
      <c r="K3205">
        <v>2</v>
      </c>
      <c r="L3205">
        <v>2025</v>
      </c>
      <c r="M3205" t="s">
        <v>115</v>
      </c>
      <c r="N3205" s="89" cm="1">
        <f t="array" ref="N3205">IF(ISNUMBER(_34_KNMI_Stations[[#This Row],[Etmaal temperatuur °C]]),IF(_34_KNMI_Stations[[#This Row],[Etmaal temperatuur °C]]&lt;stookgrens[],stookgrens[]-_34_KNMI_Stations[[#This Row],[Etmaal temperatuur °C]],0),"")</f>
        <v>13.5</v>
      </c>
      <c r="O3205" s="89">
        <f>_34_KNMI_Stations[[#This Row],[graaddagen]]*_34_KNMI_Stations[[#This Row],[Gewogen factor]]</f>
        <v>14.850000000000001</v>
      </c>
      <c r="P3205" s="89" cm="1">
        <f t="array" ref="P3205">IF(ISNUMBER(_34_KNMI_Stations[[#This Row],[Etmaal temperatuur °C]]),IF(_34_KNMI_Stations[[#This Row],[Etmaal temperatuur °C]]&gt;stookgrens[],_34_KNMI_Stations[[#This Row],[Etmaal temperatuur °C]]-stookgrens[],0),"")</f>
        <v>0</v>
      </c>
    </row>
    <row r="3206" spans="1:16" x14ac:dyDescent="0.25">
      <c r="A3206">
        <v>267</v>
      </c>
      <c r="B3206" s="110">
        <v>45694</v>
      </c>
      <c r="C3206" s="89">
        <v>4.0999999999999996</v>
      </c>
      <c r="D3206" s="89">
        <v>3.4</v>
      </c>
      <c r="E3206" s="96">
        <v>618</v>
      </c>
      <c r="F3206" s="89">
        <v>0</v>
      </c>
      <c r="G3206" s="89"/>
      <c r="H3206">
        <v>0.93</v>
      </c>
      <c r="I3206" t="s">
        <v>8</v>
      </c>
      <c r="J3206">
        <v>1.1000000000000001</v>
      </c>
      <c r="K3206">
        <v>2</v>
      </c>
      <c r="L3206">
        <v>2025</v>
      </c>
      <c r="M3206" t="s">
        <v>115</v>
      </c>
      <c r="N3206" s="89" cm="1">
        <f t="array" ref="N3206">IF(ISNUMBER(_34_KNMI_Stations[[#This Row],[Etmaal temperatuur °C]]),IF(_34_KNMI_Stations[[#This Row],[Etmaal temperatuur °C]]&lt;stookgrens[],stookgrens[]-_34_KNMI_Stations[[#This Row],[Etmaal temperatuur °C]],0),"")</f>
        <v>14.6</v>
      </c>
      <c r="O3206" s="89">
        <f>_34_KNMI_Stations[[#This Row],[graaddagen]]*_34_KNMI_Stations[[#This Row],[Gewogen factor]]</f>
        <v>16.060000000000002</v>
      </c>
      <c r="P3206" s="89" cm="1">
        <f t="array" ref="P3206">IF(ISNUMBER(_34_KNMI_Stations[[#This Row],[Etmaal temperatuur °C]]),IF(_34_KNMI_Stations[[#This Row],[Etmaal temperatuur °C]]&gt;stookgrens[],_34_KNMI_Stations[[#This Row],[Etmaal temperatuur °C]]-stookgrens[],0),"")</f>
        <v>0</v>
      </c>
    </row>
    <row r="3207" spans="1:16" x14ac:dyDescent="0.25">
      <c r="A3207">
        <v>267</v>
      </c>
      <c r="B3207" s="110">
        <v>45695</v>
      </c>
      <c r="C3207" s="89">
        <v>8.1999999999999993</v>
      </c>
      <c r="D3207" s="89">
        <v>2.2999999999999998</v>
      </c>
      <c r="E3207" s="96">
        <v>501</v>
      </c>
      <c r="F3207" s="89">
        <v>0</v>
      </c>
      <c r="G3207" s="89"/>
      <c r="H3207">
        <v>0.8</v>
      </c>
      <c r="I3207" t="s">
        <v>8</v>
      </c>
      <c r="J3207">
        <v>1.1000000000000001</v>
      </c>
      <c r="K3207">
        <v>2</v>
      </c>
      <c r="L3207">
        <v>2025</v>
      </c>
      <c r="M3207" t="s">
        <v>115</v>
      </c>
      <c r="N3207" s="89" cm="1">
        <f t="array" ref="N3207">IF(ISNUMBER(_34_KNMI_Stations[[#This Row],[Etmaal temperatuur °C]]),IF(_34_KNMI_Stations[[#This Row],[Etmaal temperatuur °C]]&lt;stookgrens[],stookgrens[]-_34_KNMI_Stations[[#This Row],[Etmaal temperatuur °C]],0),"")</f>
        <v>15.7</v>
      </c>
      <c r="O3207" s="89">
        <f>_34_KNMI_Stations[[#This Row],[graaddagen]]*_34_KNMI_Stations[[#This Row],[Gewogen factor]]</f>
        <v>17.27</v>
      </c>
      <c r="P3207" s="89" cm="1">
        <f t="array" ref="P3207">IF(ISNUMBER(_34_KNMI_Stations[[#This Row],[Etmaal temperatuur °C]]),IF(_34_KNMI_Stations[[#This Row],[Etmaal temperatuur °C]]&gt;stookgrens[],_34_KNMI_Stations[[#This Row],[Etmaal temperatuur °C]]-stookgrens[],0),"")</f>
        <v>0</v>
      </c>
    </row>
    <row r="3208" spans="1:16" x14ac:dyDescent="0.25">
      <c r="A3208">
        <v>267</v>
      </c>
      <c r="B3208" s="110">
        <v>45696</v>
      </c>
      <c r="C3208" s="89">
        <v>5.6</v>
      </c>
      <c r="D3208" s="89">
        <v>2.8</v>
      </c>
      <c r="E3208" s="96">
        <v>322</v>
      </c>
      <c r="F3208" s="89">
        <v>-0.1</v>
      </c>
      <c r="G3208" s="89"/>
      <c r="H3208">
        <v>0.84</v>
      </c>
      <c r="I3208" t="s">
        <v>8</v>
      </c>
      <c r="J3208">
        <v>1.1000000000000001</v>
      </c>
      <c r="K3208">
        <v>2</v>
      </c>
      <c r="L3208">
        <v>2025</v>
      </c>
      <c r="M3208" t="s">
        <v>115</v>
      </c>
      <c r="N3208" s="89" cm="1">
        <f t="array" ref="N3208">IF(ISNUMBER(_34_KNMI_Stations[[#This Row],[Etmaal temperatuur °C]]),IF(_34_KNMI_Stations[[#This Row],[Etmaal temperatuur °C]]&lt;stookgrens[],stookgrens[]-_34_KNMI_Stations[[#This Row],[Etmaal temperatuur °C]],0),"")</f>
        <v>15.2</v>
      </c>
      <c r="O3208" s="89">
        <f>_34_KNMI_Stations[[#This Row],[graaddagen]]*_34_KNMI_Stations[[#This Row],[Gewogen factor]]</f>
        <v>16.72</v>
      </c>
      <c r="P3208" s="89" cm="1">
        <f t="array" ref="P3208">IF(ISNUMBER(_34_KNMI_Stations[[#This Row],[Etmaal temperatuur °C]]),IF(_34_KNMI_Stations[[#This Row],[Etmaal temperatuur °C]]&gt;stookgrens[],_34_KNMI_Stations[[#This Row],[Etmaal temperatuur °C]]-stookgrens[],0),"")</f>
        <v>0</v>
      </c>
    </row>
    <row r="3209" spans="1:16" x14ac:dyDescent="0.25">
      <c r="A3209">
        <v>267</v>
      </c>
      <c r="B3209" s="110">
        <v>45697</v>
      </c>
      <c r="C3209" s="89">
        <v>5</v>
      </c>
      <c r="D3209" s="89">
        <v>2.9</v>
      </c>
      <c r="E3209" s="96">
        <v>410</v>
      </c>
      <c r="F3209" s="89">
        <v>0</v>
      </c>
      <c r="G3209" s="89"/>
      <c r="H3209">
        <v>0.86</v>
      </c>
      <c r="I3209" t="s">
        <v>8</v>
      </c>
      <c r="J3209">
        <v>1.1000000000000001</v>
      </c>
      <c r="K3209">
        <v>2</v>
      </c>
      <c r="L3209">
        <v>2025</v>
      </c>
      <c r="M3209" t="s">
        <v>115</v>
      </c>
      <c r="N3209" s="89" cm="1">
        <f t="array" ref="N3209">IF(ISNUMBER(_34_KNMI_Stations[[#This Row],[Etmaal temperatuur °C]]),IF(_34_KNMI_Stations[[#This Row],[Etmaal temperatuur °C]]&lt;stookgrens[],stookgrens[]-_34_KNMI_Stations[[#This Row],[Etmaal temperatuur °C]],0),"")</f>
        <v>15.1</v>
      </c>
      <c r="O3209" s="89">
        <f>_34_KNMI_Stations[[#This Row],[graaddagen]]*_34_KNMI_Stations[[#This Row],[Gewogen factor]]</f>
        <v>16.61</v>
      </c>
      <c r="P3209" s="89" cm="1">
        <f t="array" ref="P3209">IF(ISNUMBER(_34_KNMI_Stations[[#This Row],[Etmaal temperatuur °C]]),IF(_34_KNMI_Stations[[#This Row],[Etmaal temperatuur °C]]&gt;stookgrens[],_34_KNMI_Stations[[#This Row],[Etmaal temperatuur °C]]-stookgrens[],0),"")</f>
        <v>0</v>
      </c>
    </row>
    <row r="3210" spans="1:16" x14ac:dyDescent="0.25">
      <c r="A3210">
        <v>267</v>
      </c>
      <c r="B3210" s="110">
        <v>45698</v>
      </c>
      <c r="C3210" s="89">
        <v>7.1</v>
      </c>
      <c r="D3210" s="89">
        <v>2.7</v>
      </c>
      <c r="E3210" s="96">
        <v>252</v>
      </c>
      <c r="F3210" s="89">
        <v>-0.1</v>
      </c>
      <c r="G3210" s="89"/>
      <c r="H3210">
        <v>0.79</v>
      </c>
      <c r="I3210" t="s">
        <v>8</v>
      </c>
      <c r="J3210">
        <v>1.1000000000000001</v>
      </c>
      <c r="K3210">
        <v>2</v>
      </c>
      <c r="L3210">
        <v>2025</v>
      </c>
      <c r="M3210" t="s">
        <v>116</v>
      </c>
      <c r="N3210" s="89" cm="1">
        <f t="array" ref="N3210">IF(ISNUMBER(_34_KNMI_Stations[[#This Row],[Etmaal temperatuur °C]]),IF(_34_KNMI_Stations[[#This Row],[Etmaal temperatuur °C]]&lt;stookgrens[],stookgrens[]-_34_KNMI_Stations[[#This Row],[Etmaal temperatuur °C]],0),"")</f>
        <v>15.3</v>
      </c>
      <c r="O3210" s="89">
        <f>_34_KNMI_Stations[[#This Row],[graaddagen]]*_34_KNMI_Stations[[#This Row],[Gewogen factor]]</f>
        <v>16.830000000000002</v>
      </c>
      <c r="P3210" s="89" cm="1">
        <f t="array" ref="P3210">IF(ISNUMBER(_34_KNMI_Stations[[#This Row],[Etmaal temperatuur °C]]),IF(_34_KNMI_Stations[[#This Row],[Etmaal temperatuur °C]]&gt;stookgrens[],_34_KNMI_Stations[[#This Row],[Etmaal temperatuur °C]]-stookgrens[],0),"")</f>
        <v>0</v>
      </c>
    </row>
    <row r="3211" spans="1:16" x14ac:dyDescent="0.25">
      <c r="A3211">
        <v>267</v>
      </c>
      <c r="B3211" s="110">
        <v>45699</v>
      </c>
      <c r="C3211" s="89">
        <v>7.4</v>
      </c>
      <c r="D3211" s="89">
        <v>1.2</v>
      </c>
      <c r="E3211" s="96">
        <v>141</v>
      </c>
      <c r="F3211" s="89">
        <v>6.5</v>
      </c>
      <c r="G3211" s="89"/>
      <c r="H3211">
        <v>0.94</v>
      </c>
      <c r="I3211" t="s">
        <v>8</v>
      </c>
      <c r="J3211">
        <v>1.1000000000000001</v>
      </c>
      <c r="K3211">
        <v>2</v>
      </c>
      <c r="L3211">
        <v>2025</v>
      </c>
      <c r="M3211" t="s">
        <v>116</v>
      </c>
      <c r="N3211" s="89" cm="1">
        <f t="array" ref="N3211">IF(ISNUMBER(_34_KNMI_Stations[[#This Row],[Etmaal temperatuur °C]]),IF(_34_KNMI_Stations[[#This Row],[Etmaal temperatuur °C]]&lt;stookgrens[],stookgrens[]-_34_KNMI_Stations[[#This Row],[Etmaal temperatuur °C]],0),"")</f>
        <v>16.8</v>
      </c>
      <c r="O3211" s="89">
        <f>_34_KNMI_Stations[[#This Row],[graaddagen]]*_34_KNMI_Stations[[#This Row],[Gewogen factor]]</f>
        <v>18.480000000000004</v>
      </c>
      <c r="P3211" s="89" cm="1">
        <f t="array" ref="P3211">IF(ISNUMBER(_34_KNMI_Stations[[#This Row],[Etmaal temperatuur °C]]),IF(_34_KNMI_Stations[[#This Row],[Etmaal temperatuur °C]]&gt;stookgrens[],_34_KNMI_Stations[[#This Row],[Etmaal temperatuur °C]]-stookgrens[],0),"")</f>
        <v>0</v>
      </c>
    </row>
    <row r="3212" spans="1:16" x14ac:dyDescent="0.25">
      <c r="A3212">
        <v>267</v>
      </c>
      <c r="B3212" s="110">
        <v>45700</v>
      </c>
      <c r="C3212" s="89">
        <v>3.5</v>
      </c>
      <c r="D3212" s="89">
        <v>0.6</v>
      </c>
      <c r="E3212" s="96">
        <v>171</v>
      </c>
      <c r="F3212" s="89">
        <v>3.5</v>
      </c>
      <c r="G3212" s="89"/>
      <c r="H3212">
        <v>0.97</v>
      </c>
      <c r="I3212" t="s">
        <v>8</v>
      </c>
      <c r="J3212">
        <v>1.1000000000000001</v>
      </c>
      <c r="K3212">
        <v>2</v>
      </c>
      <c r="L3212">
        <v>2025</v>
      </c>
      <c r="M3212" t="s">
        <v>116</v>
      </c>
      <c r="N3212" s="89" cm="1">
        <f t="array" ref="N3212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3212" s="89">
        <f>_34_KNMI_Stations[[#This Row],[graaddagen]]*_34_KNMI_Stations[[#This Row],[Gewogen factor]]</f>
        <v>19.14</v>
      </c>
      <c r="P3212" s="89" cm="1">
        <f t="array" ref="P3212">IF(ISNUMBER(_34_KNMI_Stations[[#This Row],[Etmaal temperatuur °C]]),IF(_34_KNMI_Stations[[#This Row],[Etmaal temperatuur °C]]&gt;stookgrens[],_34_KNMI_Stations[[#This Row],[Etmaal temperatuur °C]]-stookgrens[],0),"")</f>
        <v>0</v>
      </c>
    </row>
    <row r="3213" spans="1:16" x14ac:dyDescent="0.25">
      <c r="A3213">
        <v>267</v>
      </c>
      <c r="B3213" s="110">
        <v>45701</v>
      </c>
      <c r="C3213" s="89">
        <v>3.4</v>
      </c>
      <c r="D3213" s="89">
        <v>0</v>
      </c>
      <c r="E3213" s="96">
        <v>183</v>
      </c>
      <c r="F3213" s="89">
        <v>-0.1</v>
      </c>
      <c r="G3213" s="89"/>
      <c r="H3213">
        <v>0.88</v>
      </c>
      <c r="I3213" t="s">
        <v>8</v>
      </c>
      <c r="J3213">
        <v>1.1000000000000001</v>
      </c>
      <c r="K3213">
        <v>2</v>
      </c>
      <c r="L3213">
        <v>2025</v>
      </c>
      <c r="M3213" t="s">
        <v>116</v>
      </c>
      <c r="N3213" s="89" cm="1">
        <f t="array" ref="N3213">IF(ISNUMBER(_34_KNMI_Stations[[#This Row],[Etmaal temperatuur °C]]),IF(_34_KNMI_Stations[[#This Row],[Etmaal temperatuur °C]]&lt;stookgrens[],stookgrens[]-_34_KNMI_Stations[[#This Row],[Etmaal temperatuur °C]],0),"")</f>
        <v>18</v>
      </c>
      <c r="O3213" s="89">
        <f>_34_KNMI_Stations[[#This Row],[graaddagen]]*_34_KNMI_Stations[[#This Row],[Gewogen factor]]</f>
        <v>19.8</v>
      </c>
      <c r="P3213" s="89" cm="1">
        <f t="array" ref="P3213">IF(ISNUMBER(_34_KNMI_Stations[[#This Row],[Etmaal temperatuur °C]]),IF(_34_KNMI_Stations[[#This Row],[Etmaal temperatuur °C]]&gt;stookgrens[],_34_KNMI_Stations[[#This Row],[Etmaal temperatuur °C]]-stookgrens[],0),"")</f>
        <v>0</v>
      </c>
    </row>
    <row r="3214" spans="1:16" x14ac:dyDescent="0.25">
      <c r="A3214">
        <v>267</v>
      </c>
      <c r="B3214" s="110">
        <v>45702</v>
      </c>
      <c r="C3214" s="89">
        <v>2.1</v>
      </c>
      <c r="D3214" s="89">
        <v>0.3</v>
      </c>
      <c r="E3214" s="96">
        <v>154</v>
      </c>
      <c r="F3214" s="89">
        <v>0</v>
      </c>
      <c r="G3214" s="89"/>
      <c r="H3214">
        <v>0.9</v>
      </c>
      <c r="I3214" t="s">
        <v>8</v>
      </c>
      <c r="J3214">
        <v>1.1000000000000001</v>
      </c>
      <c r="K3214">
        <v>2</v>
      </c>
      <c r="L3214">
        <v>2025</v>
      </c>
      <c r="M3214" t="s">
        <v>116</v>
      </c>
      <c r="N3214" s="89" cm="1">
        <f t="array" ref="N3214">IF(ISNUMBER(_34_KNMI_Stations[[#This Row],[Etmaal temperatuur °C]]),IF(_34_KNMI_Stations[[#This Row],[Etmaal temperatuur °C]]&lt;stookgrens[],stookgrens[]-_34_KNMI_Stations[[#This Row],[Etmaal temperatuur °C]],0),"")</f>
        <v>17.7</v>
      </c>
      <c r="O3214" s="89">
        <f>_34_KNMI_Stations[[#This Row],[graaddagen]]*_34_KNMI_Stations[[#This Row],[Gewogen factor]]</f>
        <v>19.470000000000002</v>
      </c>
      <c r="P3214" s="89" cm="1">
        <f t="array" ref="P3214">IF(ISNUMBER(_34_KNMI_Stations[[#This Row],[Etmaal temperatuur °C]]),IF(_34_KNMI_Stations[[#This Row],[Etmaal temperatuur °C]]&gt;stookgrens[],_34_KNMI_Stations[[#This Row],[Etmaal temperatuur °C]]-stookgrens[],0),"")</f>
        <v>0</v>
      </c>
    </row>
    <row r="3215" spans="1:16" x14ac:dyDescent="0.25">
      <c r="A3215">
        <v>267</v>
      </c>
      <c r="B3215" s="110">
        <v>45703</v>
      </c>
      <c r="C3215" s="89">
        <v>2.1</v>
      </c>
      <c r="D3215" s="89">
        <v>1</v>
      </c>
      <c r="E3215" s="96">
        <v>228</v>
      </c>
      <c r="F3215" s="89">
        <v>0</v>
      </c>
      <c r="G3215" s="89"/>
      <c r="H3215">
        <v>0.85</v>
      </c>
      <c r="I3215" t="s">
        <v>8</v>
      </c>
      <c r="J3215">
        <v>1.1000000000000001</v>
      </c>
      <c r="K3215">
        <v>2</v>
      </c>
      <c r="L3215">
        <v>2025</v>
      </c>
      <c r="M3215" t="s">
        <v>116</v>
      </c>
      <c r="N3215" s="89" cm="1">
        <f t="array" ref="N3215">IF(ISNUMBER(_34_KNMI_Stations[[#This Row],[Etmaal temperatuur °C]]),IF(_34_KNMI_Stations[[#This Row],[Etmaal temperatuur °C]]&lt;stookgrens[],stookgrens[]-_34_KNMI_Stations[[#This Row],[Etmaal temperatuur °C]],0),"")</f>
        <v>17</v>
      </c>
      <c r="O3215" s="89">
        <f>_34_KNMI_Stations[[#This Row],[graaddagen]]*_34_KNMI_Stations[[#This Row],[Gewogen factor]]</f>
        <v>18.700000000000003</v>
      </c>
      <c r="P3215" s="89" cm="1">
        <f t="array" ref="P3215">IF(ISNUMBER(_34_KNMI_Stations[[#This Row],[Etmaal temperatuur °C]]),IF(_34_KNMI_Stations[[#This Row],[Etmaal temperatuur °C]]&gt;stookgrens[],_34_KNMI_Stations[[#This Row],[Etmaal temperatuur °C]]-stookgrens[],0),"")</f>
        <v>0</v>
      </c>
    </row>
    <row r="3216" spans="1:16" x14ac:dyDescent="0.25">
      <c r="A3216">
        <v>267</v>
      </c>
      <c r="B3216" s="110">
        <v>45704</v>
      </c>
      <c r="C3216" s="89">
        <v>3.8</v>
      </c>
      <c r="D3216" s="89">
        <v>-0.6</v>
      </c>
      <c r="E3216" s="96">
        <v>690</v>
      </c>
      <c r="F3216" s="89">
        <v>0</v>
      </c>
      <c r="G3216" s="89"/>
      <c r="H3216">
        <v>0.85</v>
      </c>
      <c r="I3216" t="s">
        <v>8</v>
      </c>
      <c r="J3216">
        <v>1.1000000000000001</v>
      </c>
      <c r="K3216">
        <v>2</v>
      </c>
      <c r="L3216">
        <v>2025</v>
      </c>
      <c r="M3216" t="s">
        <v>116</v>
      </c>
      <c r="N3216" s="89" cm="1">
        <f t="array" ref="N3216">IF(ISNUMBER(_34_KNMI_Stations[[#This Row],[Etmaal temperatuur °C]]),IF(_34_KNMI_Stations[[#This Row],[Etmaal temperatuur °C]]&lt;stookgrens[],stookgrens[]-_34_KNMI_Stations[[#This Row],[Etmaal temperatuur °C]],0),"")</f>
        <v>18.600000000000001</v>
      </c>
      <c r="O3216" s="89">
        <f>_34_KNMI_Stations[[#This Row],[graaddagen]]*_34_KNMI_Stations[[#This Row],[Gewogen factor]]</f>
        <v>20.460000000000004</v>
      </c>
      <c r="P3216" s="89" cm="1">
        <f t="array" ref="P3216">IF(ISNUMBER(_34_KNMI_Stations[[#This Row],[Etmaal temperatuur °C]]),IF(_34_KNMI_Stations[[#This Row],[Etmaal temperatuur °C]]&gt;stookgrens[],_34_KNMI_Stations[[#This Row],[Etmaal temperatuur °C]]-stookgrens[],0),"")</f>
        <v>0</v>
      </c>
    </row>
    <row r="3217" spans="1:16" x14ac:dyDescent="0.25">
      <c r="A3217">
        <v>267</v>
      </c>
      <c r="B3217" s="110">
        <v>45705</v>
      </c>
      <c r="C3217" s="89">
        <v>3.3</v>
      </c>
      <c r="D3217" s="89">
        <v>-2</v>
      </c>
      <c r="E3217" s="96">
        <v>959</v>
      </c>
      <c r="F3217" s="89">
        <v>0</v>
      </c>
      <c r="G3217" s="89"/>
      <c r="H3217">
        <v>0.8</v>
      </c>
      <c r="I3217" t="s">
        <v>8</v>
      </c>
      <c r="J3217">
        <v>1.1000000000000001</v>
      </c>
      <c r="K3217">
        <v>2</v>
      </c>
      <c r="L3217">
        <v>2025</v>
      </c>
      <c r="M3217" t="s">
        <v>117</v>
      </c>
      <c r="N3217" s="89" cm="1">
        <f t="array" ref="N3217">IF(ISNUMBER(_34_KNMI_Stations[[#This Row],[Etmaal temperatuur °C]]),IF(_34_KNMI_Stations[[#This Row],[Etmaal temperatuur °C]]&lt;stookgrens[],stookgrens[]-_34_KNMI_Stations[[#This Row],[Etmaal temperatuur °C]],0),"")</f>
        <v>20</v>
      </c>
      <c r="O3217" s="89">
        <f>_34_KNMI_Stations[[#This Row],[graaddagen]]*_34_KNMI_Stations[[#This Row],[Gewogen factor]]</f>
        <v>22</v>
      </c>
      <c r="P3217" s="89" cm="1">
        <f t="array" ref="P3217">IF(ISNUMBER(_34_KNMI_Stations[[#This Row],[Etmaal temperatuur °C]]),IF(_34_KNMI_Stations[[#This Row],[Etmaal temperatuur °C]]&gt;stookgrens[],_34_KNMI_Stations[[#This Row],[Etmaal temperatuur °C]]-stookgrens[],0),"")</f>
        <v>0</v>
      </c>
    </row>
    <row r="3218" spans="1:16" x14ac:dyDescent="0.25">
      <c r="A3218">
        <v>267</v>
      </c>
      <c r="B3218" s="110">
        <v>45706</v>
      </c>
      <c r="C3218" s="89">
        <v>5.5</v>
      </c>
      <c r="D3218" s="89">
        <v>-1.9</v>
      </c>
      <c r="E3218" s="96">
        <v>934</v>
      </c>
      <c r="F3218" s="89">
        <v>0</v>
      </c>
      <c r="G3218" s="89"/>
      <c r="H3218">
        <v>0.71</v>
      </c>
      <c r="I3218" t="s">
        <v>8</v>
      </c>
      <c r="J3218">
        <v>1.1000000000000001</v>
      </c>
      <c r="K3218">
        <v>2</v>
      </c>
      <c r="L3218">
        <v>2025</v>
      </c>
      <c r="M3218" t="s">
        <v>117</v>
      </c>
      <c r="N3218" s="89" cm="1">
        <f t="array" ref="N3218">IF(ISNUMBER(_34_KNMI_Stations[[#This Row],[Etmaal temperatuur °C]]),IF(_34_KNMI_Stations[[#This Row],[Etmaal temperatuur °C]]&lt;stookgrens[],stookgrens[]-_34_KNMI_Stations[[#This Row],[Etmaal temperatuur °C]],0),"")</f>
        <v>19.899999999999999</v>
      </c>
      <c r="O3218" s="89">
        <f>_34_KNMI_Stations[[#This Row],[graaddagen]]*_34_KNMI_Stations[[#This Row],[Gewogen factor]]</f>
        <v>21.89</v>
      </c>
      <c r="P3218" s="89" cm="1">
        <f t="array" ref="P3218">IF(ISNUMBER(_34_KNMI_Stations[[#This Row],[Etmaal temperatuur °C]]),IF(_34_KNMI_Stations[[#This Row],[Etmaal temperatuur °C]]&gt;stookgrens[],_34_KNMI_Stations[[#This Row],[Etmaal temperatuur °C]]-stookgrens[],0),"")</f>
        <v>0</v>
      </c>
    </row>
    <row r="3219" spans="1:16" x14ac:dyDescent="0.25">
      <c r="A3219">
        <v>267</v>
      </c>
      <c r="B3219" s="110">
        <v>45707</v>
      </c>
      <c r="C3219" s="89">
        <v>6.5</v>
      </c>
      <c r="D3219" s="89">
        <v>0.3</v>
      </c>
      <c r="E3219" s="96">
        <v>747</v>
      </c>
      <c r="F3219" s="89">
        <v>0</v>
      </c>
      <c r="G3219" s="89"/>
      <c r="H3219">
        <v>0.61</v>
      </c>
      <c r="I3219" t="s">
        <v>8</v>
      </c>
      <c r="J3219">
        <v>1.1000000000000001</v>
      </c>
      <c r="K3219">
        <v>2</v>
      </c>
      <c r="L3219">
        <v>2025</v>
      </c>
      <c r="M3219" t="s">
        <v>117</v>
      </c>
      <c r="N3219" s="89" cm="1">
        <f t="array" ref="N3219">IF(ISNUMBER(_34_KNMI_Stations[[#This Row],[Etmaal temperatuur °C]]),IF(_34_KNMI_Stations[[#This Row],[Etmaal temperatuur °C]]&lt;stookgrens[],stookgrens[]-_34_KNMI_Stations[[#This Row],[Etmaal temperatuur °C]],0),"")</f>
        <v>17.7</v>
      </c>
      <c r="O3219" s="89">
        <f>_34_KNMI_Stations[[#This Row],[graaddagen]]*_34_KNMI_Stations[[#This Row],[Gewogen factor]]</f>
        <v>19.470000000000002</v>
      </c>
      <c r="P3219" s="89" cm="1">
        <f t="array" ref="P3219">IF(ISNUMBER(_34_KNMI_Stations[[#This Row],[Etmaal temperatuur °C]]),IF(_34_KNMI_Stations[[#This Row],[Etmaal temperatuur °C]]&gt;stookgrens[],_34_KNMI_Stations[[#This Row],[Etmaal temperatuur °C]]-stookgrens[],0),"")</f>
        <v>0</v>
      </c>
    </row>
    <row r="3220" spans="1:16" x14ac:dyDescent="0.25">
      <c r="A3220">
        <v>267</v>
      </c>
      <c r="B3220" s="110">
        <v>45708</v>
      </c>
      <c r="C3220" s="89">
        <v>6.3</v>
      </c>
      <c r="D3220" s="89">
        <v>4.2</v>
      </c>
      <c r="E3220" s="96">
        <v>359</v>
      </c>
      <c r="F3220" s="89">
        <v>0.1</v>
      </c>
      <c r="G3220" s="89"/>
      <c r="H3220">
        <v>0.9</v>
      </c>
      <c r="I3220" t="s">
        <v>8</v>
      </c>
      <c r="J3220">
        <v>1.1000000000000001</v>
      </c>
      <c r="K3220">
        <v>2</v>
      </c>
      <c r="L3220">
        <v>2025</v>
      </c>
      <c r="M3220" t="s">
        <v>117</v>
      </c>
      <c r="N3220" s="89" cm="1">
        <f t="array" ref="N3220">IF(ISNUMBER(_34_KNMI_Stations[[#This Row],[Etmaal temperatuur °C]]),IF(_34_KNMI_Stations[[#This Row],[Etmaal temperatuur °C]]&lt;stookgrens[],stookgrens[]-_34_KNMI_Stations[[#This Row],[Etmaal temperatuur °C]],0),"")</f>
        <v>13.8</v>
      </c>
      <c r="O3220" s="89">
        <f>_34_KNMI_Stations[[#This Row],[graaddagen]]*_34_KNMI_Stations[[#This Row],[Gewogen factor]]</f>
        <v>15.180000000000001</v>
      </c>
      <c r="P3220" s="89" cm="1">
        <f t="array" ref="P3220">IF(ISNUMBER(_34_KNMI_Stations[[#This Row],[Etmaal temperatuur °C]]),IF(_34_KNMI_Stations[[#This Row],[Etmaal temperatuur °C]]&gt;stookgrens[],_34_KNMI_Stations[[#This Row],[Etmaal temperatuur °C]]-stookgrens[],0),"")</f>
        <v>0</v>
      </c>
    </row>
    <row r="3221" spans="1:16" x14ac:dyDescent="0.25">
      <c r="A3221">
        <v>267</v>
      </c>
      <c r="B3221" s="110">
        <v>45709</v>
      </c>
      <c r="C3221" s="89">
        <v>7</v>
      </c>
      <c r="D3221" s="89">
        <v>10</v>
      </c>
      <c r="E3221" s="96">
        <v>755</v>
      </c>
      <c r="F3221" s="89">
        <v>0.1</v>
      </c>
      <c r="G3221" s="89"/>
      <c r="H3221">
        <v>0.85</v>
      </c>
      <c r="I3221" t="s">
        <v>8</v>
      </c>
      <c r="J3221">
        <v>1.1000000000000001</v>
      </c>
      <c r="K3221">
        <v>2</v>
      </c>
      <c r="L3221">
        <v>2025</v>
      </c>
      <c r="M3221" t="s">
        <v>117</v>
      </c>
      <c r="N3221" s="89" cm="1">
        <f t="array" ref="N3221">IF(ISNUMBER(_34_KNMI_Stations[[#This Row],[Etmaal temperatuur °C]]),IF(_34_KNMI_Stations[[#This Row],[Etmaal temperatuur °C]]&lt;stookgrens[],stookgrens[]-_34_KNMI_Stations[[#This Row],[Etmaal temperatuur °C]],0),"")</f>
        <v>8</v>
      </c>
      <c r="O3221" s="89">
        <f>_34_KNMI_Stations[[#This Row],[graaddagen]]*_34_KNMI_Stations[[#This Row],[Gewogen factor]]</f>
        <v>8.8000000000000007</v>
      </c>
      <c r="P3221" s="89" cm="1">
        <f t="array" ref="P3221">IF(ISNUMBER(_34_KNMI_Stations[[#This Row],[Etmaal temperatuur °C]]),IF(_34_KNMI_Stations[[#This Row],[Etmaal temperatuur °C]]&gt;stookgrens[],_34_KNMI_Stations[[#This Row],[Etmaal temperatuur °C]]-stookgrens[],0),"")</f>
        <v>0</v>
      </c>
    </row>
    <row r="3222" spans="1:16" x14ac:dyDescent="0.25">
      <c r="A3222">
        <v>267</v>
      </c>
      <c r="B3222" s="110">
        <v>45710</v>
      </c>
      <c r="C3222" s="89">
        <v>5.8</v>
      </c>
      <c r="D3222" s="89">
        <v>7.6</v>
      </c>
      <c r="E3222" s="96">
        <v>219</v>
      </c>
      <c r="F3222" s="89">
        <v>1.5</v>
      </c>
      <c r="G3222" s="89"/>
      <c r="H3222">
        <v>0.94</v>
      </c>
      <c r="I3222" t="s">
        <v>8</v>
      </c>
      <c r="J3222">
        <v>1.1000000000000001</v>
      </c>
      <c r="K3222">
        <v>2</v>
      </c>
      <c r="L3222">
        <v>2025</v>
      </c>
      <c r="M3222" t="s">
        <v>117</v>
      </c>
      <c r="N3222" s="89" cm="1">
        <f t="array" ref="N3222">IF(ISNUMBER(_34_KNMI_Stations[[#This Row],[Etmaal temperatuur °C]]),IF(_34_KNMI_Stations[[#This Row],[Etmaal temperatuur °C]]&lt;stookgrens[],stookgrens[]-_34_KNMI_Stations[[#This Row],[Etmaal temperatuur °C]],0),"")</f>
        <v>10.4</v>
      </c>
      <c r="O3222" s="89">
        <f>_34_KNMI_Stations[[#This Row],[graaddagen]]*_34_KNMI_Stations[[#This Row],[Gewogen factor]]</f>
        <v>11.440000000000001</v>
      </c>
      <c r="P3222" s="89" cm="1">
        <f t="array" ref="P3222">IF(ISNUMBER(_34_KNMI_Stations[[#This Row],[Etmaal temperatuur °C]]),IF(_34_KNMI_Stations[[#This Row],[Etmaal temperatuur °C]]&gt;stookgrens[],_34_KNMI_Stations[[#This Row],[Etmaal temperatuur °C]]-stookgrens[],0),"")</f>
        <v>0</v>
      </c>
    </row>
    <row r="3223" spans="1:16" x14ac:dyDescent="0.25">
      <c r="A3223">
        <v>267</v>
      </c>
      <c r="B3223" s="110">
        <v>45711</v>
      </c>
      <c r="C3223" s="89">
        <v>6</v>
      </c>
      <c r="D3223" s="89">
        <v>6.8</v>
      </c>
      <c r="E3223" s="96">
        <v>622</v>
      </c>
      <c r="F3223" s="89">
        <v>0</v>
      </c>
      <c r="G3223" s="89"/>
      <c r="H3223">
        <v>0.93</v>
      </c>
      <c r="I3223" t="s">
        <v>8</v>
      </c>
      <c r="J3223">
        <v>1.1000000000000001</v>
      </c>
      <c r="K3223">
        <v>2</v>
      </c>
      <c r="L3223">
        <v>2025</v>
      </c>
      <c r="M3223" t="s">
        <v>117</v>
      </c>
      <c r="N3223" s="89" cm="1">
        <f t="array" ref="N3223">IF(ISNUMBER(_34_KNMI_Stations[[#This Row],[Etmaal temperatuur °C]]),IF(_34_KNMI_Stations[[#This Row],[Etmaal temperatuur °C]]&lt;stookgrens[],stookgrens[]-_34_KNMI_Stations[[#This Row],[Etmaal temperatuur °C]],0),"")</f>
        <v>11.2</v>
      </c>
      <c r="O3223" s="89">
        <f>_34_KNMI_Stations[[#This Row],[graaddagen]]*_34_KNMI_Stations[[#This Row],[Gewogen factor]]</f>
        <v>12.32</v>
      </c>
      <c r="P3223" s="89" cm="1">
        <f t="array" ref="P3223">IF(ISNUMBER(_34_KNMI_Stations[[#This Row],[Etmaal temperatuur °C]]),IF(_34_KNMI_Stations[[#This Row],[Etmaal temperatuur °C]]&gt;stookgrens[],_34_KNMI_Stations[[#This Row],[Etmaal temperatuur °C]]-stookgrens[],0),"")</f>
        <v>0</v>
      </c>
    </row>
    <row r="3224" spans="1:16" x14ac:dyDescent="0.25">
      <c r="A3224">
        <v>267</v>
      </c>
      <c r="B3224" s="110">
        <v>45712</v>
      </c>
      <c r="C3224" s="89">
        <v>7.1</v>
      </c>
      <c r="D3224" s="89">
        <v>7.4</v>
      </c>
      <c r="E3224" s="96">
        <v>170</v>
      </c>
      <c r="F3224" s="89">
        <v>5.3</v>
      </c>
      <c r="G3224" s="89"/>
      <c r="H3224">
        <v>0.93</v>
      </c>
      <c r="I3224" t="s">
        <v>8</v>
      </c>
      <c r="J3224">
        <v>1.1000000000000001</v>
      </c>
      <c r="K3224">
        <v>2</v>
      </c>
      <c r="L3224">
        <v>2025</v>
      </c>
      <c r="M3224" t="s">
        <v>118</v>
      </c>
      <c r="N3224" s="89" cm="1">
        <f t="array" ref="N3224">IF(ISNUMBER(_34_KNMI_Stations[[#This Row],[Etmaal temperatuur °C]]),IF(_34_KNMI_Stations[[#This Row],[Etmaal temperatuur °C]]&lt;stookgrens[],stookgrens[]-_34_KNMI_Stations[[#This Row],[Etmaal temperatuur °C]],0),"")</f>
        <v>10.6</v>
      </c>
      <c r="O3224" s="89">
        <f>_34_KNMI_Stations[[#This Row],[graaddagen]]*_34_KNMI_Stations[[#This Row],[Gewogen factor]]</f>
        <v>11.66</v>
      </c>
      <c r="P3224" s="89" cm="1">
        <f t="array" ref="P3224">IF(ISNUMBER(_34_KNMI_Stations[[#This Row],[Etmaal temperatuur °C]]),IF(_34_KNMI_Stations[[#This Row],[Etmaal temperatuur °C]]&gt;stookgrens[],_34_KNMI_Stations[[#This Row],[Etmaal temperatuur °C]]-stookgrens[],0),"")</f>
        <v>0</v>
      </c>
    </row>
    <row r="3225" spans="1:16" x14ac:dyDescent="0.25">
      <c r="A3225">
        <v>267</v>
      </c>
      <c r="B3225" s="110">
        <v>45713</v>
      </c>
      <c r="C3225" s="89">
        <v>3.9</v>
      </c>
      <c r="D3225" s="89">
        <v>6.5</v>
      </c>
      <c r="E3225" s="96">
        <v>512</v>
      </c>
      <c r="F3225" s="89">
        <v>0</v>
      </c>
      <c r="G3225" s="89"/>
      <c r="H3225">
        <v>0.97</v>
      </c>
      <c r="I3225" t="s">
        <v>8</v>
      </c>
      <c r="J3225">
        <v>1.1000000000000001</v>
      </c>
      <c r="K3225">
        <v>2</v>
      </c>
      <c r="L3225">
        <v>2025</v>
      </c>
      <c r="M3225" t="s">
        <v>118</v>
      </c>
      <c r="N3225" s="89" cm="1">
        <f t="array" ref="N3225">IF(ISNUMBER(_34_KNMI_Stations[[#This Row],[Etmaal temperatuur °C]]),IF(_34_KNMI_Stations[[#This Row],[Etmaal temperatuur °C]]&lt;stookgrens[],stookgrens[]-_34_KNMI_Stations[[#This Row],[Etmaal temperatuur °C]],0),"")</f>
        <v>11.5</v>
      </c>
      <c r="O3225" s="89">
        <f>_34_KNMI_Stations[[#This Row],[graaddagen]]*_34_KNMI_Stations[[#This Row],[Gewogen factor]]</f>
        <v>12.65</v>
      </c>
      <c r="P3225" s="89" cm="1">
        <f t="array" ref="P3225">IF(ISNUMBER(_34_KNMI_Stations[[#This Row],[Etmaal temperatuur °C]]),IF(_34_KNMI_Stations[[#This Row],[Etmaal temperatuur °C]]&gt;stookgrens[],_34_KNMI_Stations[[#This Row],[Etmaal temperatuur °C]]-stookgrens[],0),"")</f>
        <v>0</v>
      </c>
    </row>
    <row r="3226" spans="1:16" x14ac:dyDescent="0.25">
      <c r="A3226">
        <v>267</v>
      </c>
      <c r="B3226" s="110">
        <v>45714</v>
      </c>
      <c r="C3226" s="89">
        <v>4.5</v>
      </c>
      <c r="D3226" s="89">
        <v>5.8</v>
      </c>
      <c r="E3226" s="96">
        <v>1033</v>
      </c>
      <c r="F3226" s="89">
        <v>2.7</v>
      </c>
      <c r="G3226" s="89"/>
      <c r="H3226">
        <v>0.88</v>
      </c>
      <c r="I3226" t="s">
        <v>8</v>
      </c>
      <c r="J3226">
        <v>1.1000000000000001</v>
      </c>
      <c r="K3226">
        <v>2</v>
      </c>
      <c r="L3226">
        <v>2025</v>
      </c>
      <c r="M3226" t="s">
        <v>118</v>
      </c>
      <c r="N3226" s="89" cm="1">
        <f t="array" ref="N3226">IF(ISNUMBER(_34_KNMI_Stations[[#This Row],[Etmaal temperatuur °C]]),IF(_34_KNMI_Stations[[#This Row],[Etmaal temperatuur °C]]&lt;stookgrens[],stookgrens[]-_34_KNMI_Stations[[#This Row],[Etmaal temperatuur °C]],0),"")</f>
        <v>12.2</v>
      </c>
      <c r="O3226" s="89">
        <f>_34_KNMI_Stations[[#This Row],[graaddagen]]*_34_KNMI_Stations[[#This Row],[Gewogen factor]]</f>
        <v>13.42</v>
      </c>
      <c r="P3226" s="89" cm="1">
        <f t="array" ref="P3226">IF(ISNUMBER(_34_KNMI_Stations[[#This Row],[Etmaal temperatuur °C]]),IF(_34_KNMI_Stations[[#This Row],[Etmaal temperatuur °C]]&gt;stookgrens[],_34_KNMI_Stations[[#This Row],[Etmaal temperatuur °C]]-stookgrens[],0),"")</f>
        <v>0</v>
      </c>
    </row>
    <row r="3227" spans="1:16" x14ac:dyDescent="0.25">
      <c r="A3227">
        <v>267</v>
      </c>
      <c r="B3227" s="110">
        <v>45715</v>
      </c>
      <c r="C3227" s="89">
        <v>3.9</v>
      </c>
      <c r="D3227" s="89">
        <v>5</v>
      </c>
      <c r="E3227" s="96">
        <v>553</v>
      </c>
      <c r="F3227" s="89">
        <v>2.5</v>
      </c>
      <c r="G3227" s="89"/>
      <c r="H3227">
        <v>0.93</v>
      </c>
      <c r="I3227" t="s">
        <v>8</v>
      </c>
      <c r="J3227">
        <v>1.1000000000000001</v>
      </c>
      <c r="K3227">
        <v>2</v>
      </c>
      <c r="L3227">
        <v>2025</v>
      </c>
      <c r="M3227" t="s">
        <v>118</v>
      </c>
      <c r="N3227" s="89" cm="1">
        <f t="array" ref="N3227">IF(ISNUMBER(_34_KNMI_Stations[[#This Row],[Etmaal temperatuur °C]]),IF(_34_KNMI_Stations[[#This Row],[Etmaal temperatuur °C]]&lt;stookgrens[],stookgrens[]-_34_KNMI_Stations[[#This Row],[Etmaal temperatuur °C]],0),"")</f>
        <v>13</v>
      </c>
      <c r="O3227" s="89">
        <f>_34_KNMI_Stations[[#This Row],[graaddagen]]*_34_KNMI_Stations[[#This Row],[Gewogen factor]]</f>
        <v>14.3</v>
      </c>
      <c r="P3227" s="89" cm="1">
        <f t="array" ref="P3227">IF(ISNUMBER(_34_KNMI_Stations[[#This Row],[Etmaal temperatuur °C]]),IF(_34_KNMI_Stations[[#This Row],[Etmaal temperatuur °C]]&gt;stookgrens[],_34_KNMI_Stations[[#This Row],[Etmaal temperatuur °C]]-stookgrens[],0),"")</f>
        <v>0</v>
      </c>
    </row>
    <row r="3228" spans="1:16" x14ac:dyDescent="0.25">
      <c r="A3228">
        <v>267</v>
      </c>
      <c r="B3228" s="110">
        <v>45716</v>
      </c>
      <c r="C3228" s="89">
        <v>4.7</v>
      </c>
      <c r="D3228" s="89">
        <v>4.7</v>
      </c>
      <c r="E3228" s="96">
        <v>731</v>
      </c>
      <c r="F3228" s="89">
        <v>0.1</v>
      </c>
      <c r="G3228" s="89"/>
      <c r="H3228">
        <v>0.91</v>
      </c>
      <c r="I3228" t="s">
        <v>8</v>
      </c>
      <c r="J3228">
        <v>1.1000000000000001</v>
      </c>
      <c r="K3228">
        <v>2</v>
      </c>
      <c r="L3228">
        <v>2025</v>
      </c>
      <c r="M3228" t="s">
        <v>118</v>
      </c>
      <c r="N3228" s="89" cm="1">
        <f t="array" ref="N3228">IF(ISNUMBER(_34_KNMI_Stations[[#This Row],[Etmaal temperatuur °C]]),IF(_34_KNMI_Stations[[#This Row],[Etmaal temperatuur °C]]&lt;stookgrens[],stookgrens[]-_34_KNMI_Stations[[#This Row],[Etmaal temperatuur °C]],0),"")</f>
        <v>13.3</v>
      </c>
      <c r="O3228" s="89">
        <f>_34_KNMI_Stations[[#This Row],[graaddagen]]*_34_KNMI_Stations[[#This Row],[Gewogen factor]]</f>
        <v>14.630000000000003</v>
      </c>
      <c r="P3228" s="89" cm="1">
        <f t="array" ref="P3228">IF(ISNUMBER(_34_KNMI_Stations[[#This Row],[Etmaal temperatuur °C]]),IF(_34_KNMI_Stations[[#This Row],[Etmaal temperatuur °C]]&gt;stookgrens[],_34_KNMI_Stations[[#This Row],[Etmaal temperatuur °C]]-stookgrens[],0),"")</f>
        <v>0</v>
      </c>
    </row>
    <row r="3229" spans="1:16" x14ac:dyDescent="0.25">
      <c r="A3229">
        <v>267</v>
      </c>
      <c r="B3229" s="110">
        <v>45717</v>
      </c>
      <c r="C3229" s="89">
        <v>2.6</v>
      </c>
      <c r="D3229" s="89">
        <v>4</v>
      </c>
      <c r="E3229" s="96">
        <v>789</v>
      </c>
      <c r="F3229" s="89">
        <v>0</v>
      </c>
      <c r="G3229" s="89"/>
      <c r="H3229">
        <v>0.9</v>
      </c>
      <c r="I3229" t="s">
        <v>8</v>
      </c>
      <c r="J3229">
        <v>1</v>
      </c>
      <c r="K3229">
        <v>3</v>
      </c>
      <c r="L3229">
        <v>2025</v>
      </c>
      <c r="M3229" t="s">
        <v>118</v>
      </c>
      <c r="N3229" s="89" cm="1">
        <f t="array" ref="N3229">IF(ISNUMBER(_34_KNMI_Stations[[#This Row],[Etmaal temperatuur °C]]),IF(_34_KNMI_Stations[[#This Row],[Etmaal temperatuur °C]]&lt;stookgrens[],stookgrens[]-_34_KNMI_Stations[[#This Row],[Etmaal temperatuur °C]],0),"")</f>
        <v>14</v>
      </c>
      <c r="O3229" s="89">
        <f>_34_KNMI_Stations[[#This Row],[graaddagen]]*_34_KNMI_Stations[[#This Row],[Gewogen factor]]</f>
        <v>14</v>
      </c>
      <c r="P3229" s="89" cm="1">
        <f t="array" ref="P3229">IF(ISNUMBER(_34_KNMI_Stations[[#This Row],[Etmaal temperatuur °C]]),IF(_34_KNMI_Stations[[#This Row],[Etmaal temperatuur °C]]&gt;stookgrens[],_34_KNMI_Stations[[#This Row],[Etmaal temperatuur °C]]-stookgrens[],0),"")</f>
        <v>0</v>
      </c>
    </row>
    <row r="3230" spans="1:16" x14ac:dyDescent="0.25">
      <c r="A3230">
        <v>267</v>
      </c>
      <c r="B3230" s="110">
        <v>45718</v>
      </c>
      <c r="C3230" s="89">
        <v>2</v>
      </c>
      <c r="D3230" s="89">
        <v>2.1</v>
      </c>
      <c r="E3230" s="96">
        <v>1219</v>
      </c>
      <c r="F3230" s="89">
        <v>0</v>
      </c>
      <c r="G3230" s="89"/>
      <c r="H3230">
        <v>0.92</v>
      </c>
      <c r="I3230" t="s">
        <v>8</v>
      </c>
      <c r="J3230">
        <v>1</v>
      </c>
      <c r="K3230">
        <v>3</v>
      </c>
      <c r="L3230">
        <v>2025</v>
      </c>
      <c r="M3230" t="s">
        <v>118</v>
      </c>
      <c r="N3230" s="89" cm="1">
        <f t="array" ref="N3230">IF(ISNUMBER(_34_KNMI_Stations[[#This Row],[Etmaal temperatuur °C]]),IF(_34_KNMI_Stations[[#This Row],[Etmaal temperatuur °C]]&lt;stookgrens[],stookgrens[]-_34_KNMI_Stations[[#This Row],[Etmaal temperatuur °C]],0),"")</f>
        <v>15.9</v>
      </c>
      <c r="O3230" s="89">
        <f>_34_KNMI_Stations[[#This Row],[graaddagen]]*_34_KNMI_Stations[[#This Row],[Gewogen factor]]</f>
        <v>15.9</v>
      </c>
      <c r="P3230" s="89" cm="1">
        <f t="array" ref="P3230">IF(ISNUMBER(_34_KNMI_Stations[[#This Row],[Etmaal temperatuur °C]]),IF(_34_KNMI_Stations[[#This Row],[Etmaal temperatuur °C]]&gt;stookgrens[],_34_KNMI_Stations[[#This Row],[Etmaal temperatuur °C]]-stookgrens[],0),"")</f>
        <v>0</v>
      </c>
    </row>
    <row r="3231" spans="1:16" x14ac:dyDescent="0.25">
      <c r="A3231">
        <v>267</v>
      </c>
      <c r="B3231" s="110">
        <v>45719</v>
      </c>
      <c r="C3231" s="89">
        <v>2.4</v>
      </c>
      <c r="D3231" s="89">
        <v>2</v>
      </c>
      <c r="E3231" s="96">
        <v>1066</v>
      </c>
      <c r="F3231" s="89">
        <v>0</v>
      </c>
      <c r="G3231" s="89"/>
      <c r="H3231">
        <v>0.94</v>
      </c>
      <c r="I3231" t="s">
        <v>8</v>
      </c>
      <c r="J3231">
        <v>1</v>
      </c>
      <c r="K3231">
        <v>3</v>
      </c>
      <c r="L3231">
        <v>2025</v>
      </c>
      <c r="M3231" t="s">
        <v>119</v>
      </c>
      <c r="N3231" s="89" cm="1">
        <f t="array" ref="N3231">IF(ISNUMBER(_34_KNMI_Stations[[#This Row],[Etmaal temperatuur °C]]),IF(_34_KNMI_Stations[[#This Row],[Etmaal temperatuur °C]]&lt;stookgrens[],stookgrens[]-_34_KNMI_Stations[[#This Row],[Etmaal temperatuur °C]],0),"")</f>
        <v>16</v>
      </c>
      <c r="O3231" s="89">
        <f>_34_KNMI_Stations[[#This Row],[graaddagen]]*_34_KNMI_Stations[[#This Row],[Gewogen factor]]</f>
        <v>16</v>
      </c>
      <c r="P3231" s="89" cm="1">
        <f t="array" ref="P3231">IF(ISNUMBER(_34_KNMI_Stations[[#This Row],[Etmaal temperatuur °C]]),IF(_34_KNMI_Stations[[#This Row],[Etmaal temperatuur °C]]&gt;stookgrens[],_34_KNMI_Stations[[#This Row],[Etmaal temperatuur °C]]-stookgrens[],0),"")</f>
        <v>0</v>
      </c>
    </row>
    <row r="3232" spans="1:16" x14ac:dyDescent="0.25">
      <c r="A3232">
        <v>267</v>
      </c>
      <c r="B3232" s="110">
        <v>45720</v>
      </c>
      <c r="C3232" s="89">
        <v>3.4</v>
      </c>
      <c r="D3232" s="89">
        <v>4.2</v>
      </c>
      <c r="E3232" s="96">
        <v>1216</v>
      </c>
      <c r="F3232" s="89">
        <v>0</v>
      </c>
      <c r="G3232" s="89"/>
      <c r="H3232">
        <v>0.88</v>
      </c>
      <c r="I3232" t="s">
        <v>8</v>
      </c>
      <c r="J3232">
        <v>1</v>
      </c>
      <c r="K3232">
        <v>3</v>
      </c>
      <c r="L3232">
        <v>2025</v>
      </c>
      <c r="M3232" t="s">
        <v>119</v>
      </c>
      <c r="N3232" s="89" cm="1">
        <f t="array" ref="N3232">IF(ISNUMBER(_34_KNMI_Stations[[#This Row],[Etmaal temperatuur °C]]),IF(_34_KNMI_Stations[[#This Row],[Etmaal temperatuur °C]]&lt;stookgrens[],stookgrens[]-_34_KNMI_Stations[[#This Row],[Etmaal temperatuur °C]],0),"")</f>
        <v>13.8</v>
      </c>
      <c r="O3232" s="89">
        <f>_34_KNMI_Stations[[#This Row],[graaddagen]]*_34_KNMI_Stations[[#This Row],[Gewogen factor]]</f>
        <v>13.8</v>
      </c>
      <c r="P3232" s="89" cm="1">
        <f t="array" ref="P3232">IF(ISNUMBER(_34_KNMI_Stations[[#This Row],[Etmaal temperatuur °C]]),IF(_34_KNMI_Stations[[#This Row],[Etmaal temperatuur °C]]&gt;stookgrens[],_34_KNMI_Stations[[#This Row],[Etmaal temperatuur °C]]-stookgrens[],0),"")</f>
        <v>0</v>
      </c>
    </row>
    <row r="3233" spans="1:16" x14ac:dyDescent="0.25">
      <c r="A3233">
        <v>267</v>
      </c>
      <c r="B3233" s="110">
        <v>45721</v>
      </c>
      <c r="C3233" s="89">
        <v>4.0999999999999996</v>
      </c>
      <c r="D3233" s="89">
        <v>5.4</v>
      </c>
      <c r="E3233" s="96">
        <v>1211</v>
      </c>
      <c r="F3233" s="89">
        <v>0</v>
      </c>
      <c r="G3233" s="89"/>
      <c r="H3233">
        <v>0.82</v>
      </c>
      <c r="I3233" t="s">
        <v>8</v>
      </c>
      <c r="J3233">
        <v>1</v>
      </c>
      <c r="K3233">
        <v>3</v>
      </c>
      <c r="L3233">
        <v>2025</v>
      </c>
      <c r="M3233" t="s">
        <v>119</v>
      </c>
      <c r="N3233" s="89" cm="1">
        <f t="array" ref="N3233">IF(ISNUMBER(_34_KNMI_Stations[[#This Row],[Etmaal temperatuur °C]]),IF(_34_KNMI_Stations[[#This Row],[Etmaal temperatuur °C]]&lt;stookgrens[],stookgrens[]-_34_KNMI_Stations[[#This Row],[Etmaal temperatuur °C]],0),"")</f>
        <v>12.6</v>
      </c>
      <c r="O3233" s="89">
        <f>_34_KNMI_Stations[[#This Row],[graaddagen]]*_34_KNMI_Stations[[#This Row],[Gewogen factor]]</f>
        <v>12.6</v>
      </c>
      <c r="P3233" s="89" cm="1">
        <f t="array" ref="P3233">IF(ISNUMBER(_34_KNMI_Stations[[#This Row],[Etmaal temperatuur °C]]),IF(_34_KNMI_Stations[[#This Row],[Etmaal temperatuur °C]]&gt;stookgrens[],_34_KNMI_Stations[[#This Row],[Etmaal temperatuur °C]]-stookgrens[],0),"")</f>
        <v>0</v>
      </c>
    </row>
    <row r="3234" spans="1:16" x14ac:dyDescent="0.25">
      <c r="A3234">
        <v>267</v>
      </c>
      <c r="B3234" s="110">
        <v>45722</v>
      </c>
      <c r="C3234" s="89">
        <v>4.2</v>
      </c>
      <c r="D3234" s="89">
        <v>6.3</v>
      </c>
      <c r="E3234" s="96">
        <v>1177</v>
      </c>
      <c r="F3234" s="89">
        <v>0</v>
      </c>
      <c r="G3234" s="89"/>
      <c r="H3234">
        <v>0.83</v>
      </c>
      <c r="I3234" t="s">
        <v>8</v>
      </c>
      <c r="J3234">
        <v>1</v>
      </c>
      <c r="K3234">
        <v>3</v>
      </c>
      <c r="L3234">
        <v>2025</v>
      </c>
      <c r="M3234" t="s">
        <v>119</v>
      </c>
      <c r="N3234" s="89" cm="1">
        <f t="array" ref="N3234">IF(ISNUMBER(_34_KNMI_Stations[[#This Row],[Etmaal temperatuur °C]]),IF(_34_KNMI_Stations[[#This Row],[Etmaal temperatuur °C]]&lt;stookgrens[],stookgrens[]-_34_KNMI_Stations[[#This Row],[Etmaal temperatuur °C]],0),"")</f>
        <v>11.7</v>
      </c>
      <c r="O3234" s="89">
        <f>_34_KNMI_Stations[[#This Row],[graaddagen]]*_34_KNMI_Stations[[#This Row],[Gewogen factor]]</f>
        <v>11.7</v>
      </c>
      <c r="P3234" s="89" cm="1">
        <f t="array" ref="P3234">IF(ISNUMBER(_34_KNMI_Stations[[#This Row],[Etmaal temperatuur °C]]),IF(_34_KNMI_Stations[[#This Row],[Etmaal temperatuur °C]]&gt;stookgrens[],_34_KNMI_Stations[[#This Row],[Etmaal temperatuur °C]]-stookgrens[],0),"")</f>
        <v>0</v>
      </c>
    </row>
    <row r="3235" spans="1:16" x14ac:dyDescent="0.25">
      <c r="A3235">
        <v>267</v>
      </c>
      <c r="B3235" s="110">
        <v>45723</v>
      </c>
      <c r="C3235" s="89">
        <v>3.6</v>
      </c>
      <c r="D3235" s="89">
        <v>8.4</v>
      </c>
      <c r="E3235" s="96">
        <v>1249</v>
      </c>
      <c r="F3235" s="89">
        <v>0</v>
      </c>
      <c r="G3235" s="89"/>
      <c r="H3235">
        <v>0.78</v>
      </c>
      <c r="I3235" t="s">
        <v>8</v>
      </c>
      <c r="J3235">
        <v>1</v>
      </c>
      <c r="K3235">
        <v>3</v>
      </c>
      <c r="L3235">
        <v>2025</v>
      </c>
      <c r="M3235" t="s">
        <v>119</v>
      </c>
      <c r="N3235" s="89" cm="1">
        <f t="array" ref="N3235">IF(ISNUMBER(_34_KNMI_Stations[[#This Row],[Etmaal temperatuur °C]]),IF(_34_KNMI_Stations[[#This Row],[Etmaal temperatuur °C]]&lt;stookgrens[],stookgrens[]-_34_KNMI_Stations[[#This Row],[Etmaal temperatuur °C]],0),"")</f>
        <v>9.6</v>
      </c>
      <c r="O3235" s="89">
        <f>_34_KNMI_Stations[[#This Row],[graaddagen]]*_34_KNMI_Stations[[#This Row],[Gewogen factor]]</f>
        <v>9.6</v>
      </c>
      <c r="P3235" s="89" cm="1">
        <f t="array" ref="P3235">IF(ISNUMBER(_34_KNMI_Stations[[#This Row],[Etmaal temperatuur °C]]),IF(_34_KNMI_Stations[[#This Row],[Etmaal temperatuur °C]]&gt;stookgrens[],_34_KNMI_Stations[[#This Row],[Etmaal temperatuur °C]]-stookgrens[],0),"")</f>
        <v>0</v>
      </c>
    </row>
    <row r="3236" spans="1:16" x14ac:dyDescent="0.25">
      <c r="A3236">
        <v>267</v>
      </c>
      <c r="B3236" s="110">
        <v>45724</v>
      </c>
      <c r="C3236" s="89">
        <v>3.6</v>
      </c>
      <c r="D3236" s="89">
        <v>10.1</v>
      </c>
      <c r="E3236" s="96">
        <v>1308</v>
      </c>
      <c r="F3236" s="89">
        <v>0</v>
      </c>
      <c r="G3236" s="89"/>
      <c r="H3236">
        <v>0.68</v>
      </c>
      <c r="I3236" t="s">
        <v>8</v>
      </c>
      <c r="J3236">
        <v>1</v>
      </c>
      <c r="K3236">
        <v>3</v>
      </c>
      <c r="L3236">
        <v>2025</v>
      </c>
      <c r="M3236" t="s">
        <v>119</v>
      </c>
      <c r="N3236" s="89" cm="1">
        <f t="array" ref="N3236">IF(ISNUMBER(_34_KNMI_Stations[[#This Row],[Etmaal temperatuur °C]]),IF(_34_KNMI_Stations[[#This Row],[Etmaal temperatuur °C]]&lt;stookgrens[],stookgrens[]-_34_KNMI_Stations[[#This Row],[Etmaal temperatuur °C]],0),"")</f>
        <v>7.9</v>
      </c>
      <c r="O3236" s="89">
        <f>_34_KNMI_Stations[[#This Row],[graaddagen]]*_34_KNMI_Stations[[#This Row],[Gewogen factor]]</f>
        <v>7.9</v>
      </c>
      <c r="P3236" s="89" cm="1">
        <f t="array" ref="P3236">IF(ISNUMBER(_34_KNMI_Stations[[#This Row],[Etmaal temperatuur °C]]),IF(_34_KNMI_Stations[[#This Row],[Etmaal temperatuur °C]]&gt;stookgrens[],_34_KNMI_Stations[[#This Row],[Etmaal temperatuur °C]]-stookgrens[],0),"")</f>
        <v>0</v>
      </c>
    </row>
    <row r="3237" spans="1:16" x14ac:dyDescent="0.25">
      <c r="A3237">
        <v>267</v>
      </c>
      <c r="B3237" s="110">
        <v>45725</v>
      </c>
      <c r="C3237" s="89">
        <v>3.7</v>
      </c>
      <c r="D3237" s="89">
        <v>8.4</v>
      </c>
      <c r="E3237" s="96">
        <v>1277</v>
      </c>
      <c r="F3237" s="89">
        <v>0</v>
      </c>
      <c r="G3237" s="89"/>
      <c r="H3237">
        <v>0.75</v>
      </c>
      <c r="I3237" t="s">
        <v>8</v>
      </c>
      <c r="J3237">
        <v>1</v>
      </c>
      <c r="K3237">
        <v>3</v>
      </c>
      <c r="L3237">
        <v>2025</v>
      </c>
      <c r="M3237" t="s">
        <v>119</v>
      </c>
      <c r="N3237" s="89" cm="1">
        <f t="array" ref="N3237">IF(ISNUMBER(_34_KNMI_Stations[[#This Row],[Etmaal temperatuur °C]]),IF(_34_KNMI_Stations[[#This Row],[Etmaal temperatuur °C]]&lt;stookgrens[],stookgrens[]-_34_KNMI_Stations[[#This Row],[Etmaal temperatuur °C]],0),"")</f>
        <v>9.6</v>
      </c>
      <c r="O3237" s="89">
        <f>_34_KNMI_Stations[[#This Row],[graaddagen]]*_34_KNMI_Stations[[#This Row],[Gewogen factor]]</f>
        <v>9.6</v>
      </c>
      <c r="P3237" s="89" cm="1">
        <f t="array" ref="P3237">IF(ISNUMBER(_34_KNMI_Stations[[#This Row],[Etmaal temperatuur °C]]),IF(_34_KNMI_Stations[[#This Row],[Etmaal temperatuur °C]]&gt;stookgrens[],_34_KNMI_Stations[[#This Row],[Etmaal temperatuur °C]]-stookgrens[],0),"")</f>
        <v>0</v>
      </c>
    </row>
    <row r="3238" spans="1:16" x14ac:dyDescent="0.25">
      <c r="A3238">
        <v>267</v>
      </c>
      <c r="B3238" s="110">
        <v>45726</v>
      </c>
      <c r="C3238" s="89">
        <v>3.8</v>
      </c>
      <c r="D3238" s="89">
        <v>6.3</v>
      </c>
      <c r="E3238" s="96">
        <v>1315</v>
      </c>
      <c r="F3238" s="89">
        <v>0</v>
      </c>
      <c r="G3238" s="89"/>
      <c r="H3238">
        <v>0.89</v>
      </c>
      <c r="I3238" t="s">
        <v>8</v>
      </c>
      <c r="J3238">
        <v>1</v>
      </c>
      <c r="K3238">
        <v>3</v>
      </c>
      <c r="L3238">
        <v>2025</v>
      </c>
      <c r="M3238" t="s">
        <v>120</v>
      </c>
      <c r="N3238" s="89" cm="1">
        <f t="array" ref="N3238">IF(ISNUMBER(_34_KNMI_Stations[[#This Row],[Etmaal temperatuur °C]]),IF(_34_KNMI_Stations[[#This Row],[Etmaal temperatuur °C]]&lt;stookgrens[],stookgrens[]-_34_KNMI_Stations[[#This Row],[Etmaal temperatuur °C]],0),"")</f>
        <v>11.7</v>
      </c>
      <c r="O3238" s="89">
        <f>_34_KNMI_Stations[[#This Row],[graaddagen]]*_34_KNMI_Stations[[#This Row],[Gewogen factor]]</f>
        <v>11.7</v>
      </c>
      <c r="P3238" s="89" cm="1">
        <f t="array" ref="P3238">IF(ISNUMBER(_34_KNMI_Stations[[#This Row],[Etmaal temperatuur °C]]),IF(_34_KNMI_Stations[[#This Row],[Etmaal temperatuur °C]]&gt;stookgrens[],_34_KNMI_Stations[[#This Row],[Etmaal temperatuur °C]]-stookgrens[],0),"")</f>
        <v>0</v>
      </c>
    </row>
    <row r="3239" spans="1:16" x14ac:dyDescent="0.25">
      <c r="A3239">
        <v>267</v>
      </c>
      <c r="B3239" s="110">
        <v>45727</v>
      </c>
      <c r="C3239" s="89">
        <v>6.4</v>
      </c>
      <c r="D3239" s="89">
        <v>5.9</v>
      </c>
      <c r="E3239" s="96">
        <v>1153</v>
      </c>
      <c r="F3239" s="89">
        <v>0.9</v>
      </c>
      <c r="G3239" s="89"/>
      <c r="H3239">
        <v>0.83</v>
      </c>
      <c r="I3239" t="s">
        <v>8</v>
      </c>
      <c r="J3239">
        <v>1</v>
      </c>
      <c r="K3239">
        <v>3</v>
      </c>
      <c r="L3239">
        <v>2025</v>
      </c>
      <c r="M3239" t="s">
        <v>120</v>
      </c>
      <c r="N3239" s="89" cm="1">
        <f t="array" ref="N3239">IF(ISNUMBER(_34_KNMI_Stations[[#This Row],[Etmaal temperatuur °C]]),IF(_34_KNMI_Stations[[#This Row],[Etmaal temperatuur °C]]&lt;stookgrens[],stookgrens[]-_34_KNMI_Stations[[#This Row],[Etmaal temperatuur °C]],0),"")</f>
        <v>12.1</v>
      </c>
      <c r="O3239" s="89">
        <f>_34_KNMI_Stations[[#This Row],[graaddagen]]*_34_KNMI_Stations[[#This Row],[Gewogen factor]]</f>
        <v>12.1</v>
      </c>
      <c r="P3239" s="89" cm="1">
        <f t="array" ref="P3239">IF(ISNUMBER(_34_KNMI_Stations[[#This Row],[Etmaal temperatuur °C]]),IF(_34_KNMI_Stations[[#This Row],[Etmaal temperatuur °C]]&gt;stookgrens[],_34_KNMI_Stations[[#This Row],[Etmaal temperatuur °C]]-stookgrens[],0),"")</f>
        <v>0</v>
      </c>
    </row>
    <row r="3240" spans="1:16" x14ac:dyDescent="0.25">
      <c r="A3240">
        <v>267</v>
      </c>
      <c r="B3240" s="110">
        <v>45728</v>
      </c>
      <c r="C3240" s="89">
        <v>5</v>
      </c>
      <c r="D3240" s="89">
        <v>5.0999999999999996</v>
      </c>
      <c r="E3240" s="96">
        <v>1398</v>
      </c>
      <c r="F3240" s="89">
        <v>0.1</v>
      </c>
      <c r="G3240" s="89"/>
      <c r="H3240">
        <v>0.81</v>
      </c>
      <c r="I3240" t="s">
        <v>8</v>
      </c>
      <c r="J3240">
        <v>1</v>
      </c>
      <c r="K3240">
        <v>3</v>
      </c>
      <c r="L3240">
        <v>2025</v>
      </c>
      <c r="M3240" t="s">
        <v>120</v>
      </c>
      <c r="N3240" s="89" cm="1">
        <f t="array" ref="N3240">IF(ISNUMBER(_34_KNMI_Stations[[#This Row],[Etmaal temperatuur °C]]),IF(_34_KNMI_Stations[[#This Row],[Etmaal temperatuur °C]]&lt;stookgrens[],stookgrens[]-_34_KNMI_Stations[[#This Row],[Etmaal temperatuur °C]],0),"")</f>
        <v>12.9</v>
      </c>
      <c r="O3240" s="89">
        <f>_34_KNMI_Stations[[#This Row],[graaddagen]]*_34_KNMI_Stations[[#This Row],[Gewogen factor]]</f>
        <v>12.9</v>
      </c>
      <c r="P3240" s="89" cm="1">
        <f t="array" ref="P3240">IF(ISNUMBER(_34_KNMI_Stations[[#This Row],[Etmaal temperatuur °C]]),IF(_34_KNMI_Stations[[#This Row],[Etmaal temperatuur °C]]&gt;stookgrens[],_34_KNMI_Stations[[#This Row],[Etmaal temperatuur °C]]-stookgrens[],0),"")</f>
        <v>0</v>
      </c>
    </row>
    <row r="3241" spans="1:16" x14ac:dyDescent="0.25">
      <c r="A3241">
        <v>267</v>
      </c>
      <c r="B3241" s="110">
        <v>45729</v>
      </c>
      <c r="C3241" s="89">
        <v>5</v>
      </c>
      <c r="D3241" s="89">
        <v>3.7</v>
      </c>
      <c r="E3241" s="96">
        <v>1225</v>
      </c>
      <c r="F3241" s="89">
        <v>1.6</v>
      </c>
      <c r="G3241" s="89"/>
      <c r="H3241">
        <v>0.82</v>
      </c>
      <c r="I3241" t="s">
        <v>8</v>
      </c>
      <c r="J3241">
        <v>1</v>
      </c>
      <c r="K3241">
        <v>3</v>
      </c>
      <c r="L3241">
        <v>2025</v>
      </c>
      <c r="M3241" t="s">
        <v>120</v>
      </c>
      <c r="N3241" s="89" cm="1">
        <f t="array" ref="N3241">IF(ISNUMBER(_34_KNMI_Stations[[#This Row],[Etmaal temperatuur °C]]),IF(_34_KNMI_Stations[[#This Row],[Etmaal temperatuur °C]]&lt;stookgrens[],stookgrens[]-_34_KNMI_Stations[[#This Row],[Etmaal temperatuur °C]],0),"")</f>
        <v>14.3</v>
      </c>
      <c r="O3241" s="89">
        <f>_34_KNMI_Stations[[#This Row],[graaddagen]]*_34_KNMI_Stations[[#This Row],[Gewogen factor]]</f>
        <v>14.3</v>
      </c>
      <c r="P3241" s="89" cm="1">
        <f t="array" ref="P3241">IF(ISNUMBER(_34_KNMI_Stations[[#This Row],[Etmaal temperatuur °C]]),IF(_34_KNMI_Stations[[#This Row],[Etmaal temperatuur °C]]&gt;stookgrens[],_34_KNMI_Stations[[#This Row],[Etmaal temperatuur °C]]-stookgrens[],0),"")</f>
        <v>0</v>
      </c>
    </row>
    <row r="3242" spans="1:16" x14ac:dyDescent="0.25">
      <c r="A3242">
        <v>267</v>
      </c>
      <c r="B3242" s="110">
        <v>45730</v>
      </c>
      <c r="C3242" s="89">
        <v>4.2</v>
      </c>
      <c r="D3242" s="89">
        <v>2.7</v>
      </c>
      <c r="E3242" s="96">
        <v>1205</v>
      </c>
      <c r="F3242" s="89">
        <v>-0.1</v>
      </c>
      <c r="G3242" s="89"/>
      <c r="H3242">
        <v>0.77</v>
      </c>
      <c r="I3242" t="s">
        <v>8</v>
      </c>
      <c r="J3242">
        <v>1</v>
      </c>
      <c r="K3242">
        <v>3</v>
      </c>
      <c r="L3242">
        <v>2025</v>
      </c>
      <c r="M3242" t="s">
        <v>120</v>
      </c>
      <c r="N3242" s="89" cm="1">
        <f t="array" ref="N3242">IF(ISNUMBER(_34_KNMI_Stations[[#This Row],[Etmaal temperatuur °C]]),IF(_34_KNMI_Stations[[#This Row],[Etmaal temperatuur °C]]&lt;stookgrens[],stookgrens[]-_34_KNMI_Stations[[#This Row],[Etmaal temperatuur °C]],0),"")</f>
        <v>15.3</v>
      </c>
      <c r="O3242" s="89">
        <f>_34_KNMI_Stations[[#This Row],[graaddagen]]*_34_KNMI_Stations[[#This Row],[Gewogen factor]]</f>
        <v>15.3</v>
      </c>
      <c r="P3242" s="89" cm="1">
        <f t="array" ref="P3242">IF(ISNUMBER(_34_KNMI_Stations[[#This Row],[Etmaal temperatuur °C]]),IF(_34_KNMI_Stations[[#This Row],[Etmaal temperatuur °C]]&gt;stookgrens[],_34_KNMI_Stations[[#This Row],[Etmaal temperatuur °C]]-stookgrens[],0),"")</f>
        <v>0</v>
      </c>
    </row>
    <row r="3243" spans="1:16" x14ac:dyDescent="0.25">
      <c r="A3243">
        <v>267</v>
      </c>
      <c r="B3243" s="110">
        <v>45731</v>
      </c>
      <c r="C3243" s="89">
        <v>4.9000000000000004</v>
      </c>
      <c r="D3243" s="89">
        <v>2.1</v>
      </c>
      <c r="E3243" s="96">
        <v>1498</v>
      </c>
      <c r="F3243" s="89">
        <v>0</v>
      </c>
      <c r="G3243" s="89"/>
      <c r="H3243">
        <v>0.76</v>
      </c>
      <c r="I3243" t="s">
        <v>8</v>
      </c>
      <c r="J3243">
        <v>1</v>
      </c>
      <c r="K3243">
        <v>3</v>
      </c>
      <c r="L3243">
        <v>2025</v>
      </c>
      <c r="M3243" t="s">
        <v>120</v>
      </c>
      <c r="N3243" s="89" cm="1">
        <f t="array" ref="N3243">IF(ISNUMBER(_34_KNMI_Stations[[#This Row],[Etmaal temperatuur °C]]),IF(_34_KNMI_Stations[[#This Row],[Etmaal temperatuur °C]]&lt;stookgrens[],stookgrens[]-_34_KNMI_Stations[[#This Row],[Etmaal temperatuur °C]],0),"")</f>
        <v>15.9</v>
      </c>
      <c r="O3243" s="89">
        <f>_34_KNMI_Stations[[#This Row],[graaddagen]]*_34_KNMI_Stations[[#This Row],[Gewogen factor]]</f>
        <v>15.9</v>
      </c>
      <c r="P3243" s="89" cm="1">
        <f t="array" ref="P3243">IF(ISNUMBER(_34_KNMI_Stations[[#This Row],[Etmaal temperatuur °C]]),IF(_34_KNMI_Stations[[#This Row],[Etmaal temperatuur °C]]&gt;stookgrens[],_34_KNMI_Stations[[#This Row],[Etmaal temperatuur °C]]-stookgrens[],0),"")</f>
        <v>0</v>
      </c>
    </row>
    <row r="3244" spans="1:16" x14ac:dyDescent="0.25">
      <c r="A3244">
        <v>267</v>
      </c>
      <c r="B3244" s="110">
        <v>45732</v>
      </c>
      <c r="C3244" s="89">
        <v>3.8</v>
      </c>
      <c r="D3244" s="89">
        <v>3.9</v>
      </c>
      <c r="E3244" s="96">
        <v>1409</v>
      </c>
      <c r="F3244" s="89">
        <v>-0.1</v>
      </c>
      <c r="G3244" s="89"/>
      <c r="H3244">
        <v>0.83</v>
      </c>
      <c r="I3244" t="s">
        <v>8</v>
      </c>
      <c r="J3244">
        <v>1</v>
      </c>
      <c r="K3244">
        <v>3</v>
      </c>
      <c r="L3244">
        <v>2025</v>
      </c>
      <c r="M3244" t="s">
        <v>120</v>
      </c>
      <c r="N3244" s="89" cm="1">
        <f t="array" ref="N3244">IF(ISNUMBER(_34_KNMI_Stations[[#This Row],[Etmaal temperatuur °C]]),IF(_34_KNMI_Stations[[#This Row],[Etmaal temperatuur °C]]&lt;stookgrens[],stookgrens[]-_34_KNMI_Stations[[#This Row],[Etmaal temperatuur °C]],0),"")</f>
        <v>14.1</v>
      </c>
      <c r="O3244" s="89">
        <f>_34_KNMI_Stations[[#This Row],[graaddagen]]*_34_KNMI_Stations[[#This Row],[Gewogen factor]]</f>
        <v>14.1</v>
      </c>
      <c r="P3244" s="89" cm="1">
        <f t="array" ref="P3244">IF(ISNUMBER(_34_KNMI_Stations[[#This Row],[Etmaal temperatuur °C]]),IF(_34_KNMI_Stations[[#This Row],[Etmaal temperatuur °C]]&gt;stookgrens[],_34_KNMI_Stations[[#This Row],[Etmaal temperatuur °C]]-stookgrens[],0),"")</f>
        <v>0</v>
      </c>
    </row>
    <row r="3245" spans="1:16" x14ac:dyDescent="0.25">
      <c r="A3245">
        <v>267</v>
      </c>
      <c r="B3245" s="110">
        <v>45733</v>
      </c>
      <c r="C3245" s="89">
        <v>4.9000000000000004</v>
      </c>
      <c r="D3245" s="89">
        <v>4</v>
      </c>
      <c r="E3245" s="96">
        <v>1616</v>
      </c>
      <c r="F3245" s="89">
        <v>0</v>
      </c>
      <c r="G3245" s="89"/>
      <c r="H3245">
        <v>0.67</v>
      </c>
      <c r="I3245" t="s">
        <v>8</v>
      </c>
      <c r="J3245">
        <v>1</v>
      </c>
      <c r="K3245">
        <v>3</v>
      </c>
      <c r="L3245">
        <v>2025</v>
      </c>
      <c r="M3245" t="s">
        <v>121</v>
      </c>
      <c r="N3245" s="89" cm="1">
        <f t="array" ref="N3245">IF(ISNUMBER(_34_KNMI_Stations[[#This Row],[Etmaal temperatuur °C]]),IF(_34_KNMI_Stations[[#This Row],[Etmaal temperatuur °C]]&lt;stookgrens[],stookgrens[]-_34_KNMI_Stations[[#This Row],[Etmaal temperatuur °C]],0),"")</f>
        <v>14</v>
      </c>
      <c r="O3245" s="89">
        <f>_34_KNMI_Stations[[#This Row],[graaddagen]]*_34_KNMI_Stations[[#This Row],[Gewogen factor]]</f>
        <v>14</v>
      </c>
      <c r="P3245" s="89" cm="1">
        <f t="array" ref="P3245">IF(ISNUMBER(_34_KNMI_Stations[[#This Row],[Etmaal temperatuur °C]]),IF(_34_KNMI_Stations[[#This Row],[Etmaal temperatuur °C]]&gt;stookgrens[],_34_KNMI_Stations[[#This Row],[Etmaal temperatuur °C]]-stookgrens[],0),"")</f>
        <v>0</v>
      </c>
    </row>
    <row r="3246" spans="1:16" x14ac:dyDescent="0.25">
      <c r="A3246">
        <v>267</v>
      </c>
      <c r="B3246" s="110">
        <v>45734</v>
      </c>
      <c r="C3246" s="89">
        <v>4.5</v>
      </c>
      <c r="D3246" s="89">
        <v>3.6</v>
      </c>
      <c r="E3246" s="96">
        <v>1658</v>
      </c>
      <c r="F3246" s="89">
        <v>0</v>
      </c>
      <c r="G3246" s="89"/>
      <c r="H3246">
        <v>0.55000000000000004</v>
      </c>
      <c r="I3246" t="s">
        <v>8</v>
      </c>
      <c r="J3246">
        <v>1</v>
      </c>
      <c r="K3246">
        <v>3</v>
      </c>
      <c r="L3246">
        <v>2025</v>
      </c>
      <c r="M3246" t="s">
        <v>121</v>
      </c>
      <c r="N3246" s="89" cm="1">
        <f t="array" ref="N3246">IF(ISNUMBER(_34_KNMI_Stations[[#This Row],[Etmaal temperatuur °C]]),IF(_34_KNMI_Stations[[#This Row],[Etmaal temperatuur °C]]&lt;stookgrens[],stookgrens[]-_34_KNMI_Stations[[#This Row],[Etmaal temperatuur °C]],0),"")</f>
        <v>14.4</v>
      </c>
      <c r="O3246" s="89">
        <f>_34_KNMI_Stations[[#This Row],[graaddagen]]*_34_KNMI_Stations[[#This Row],[Gewogen factor]]</f>
        <v>14.4</v>
      </c>
      <c r="P3246" s="89" cm="1">
        <f t="array" ref="P3246">IF(ISNUMBER(_34_KNMI_Stations[[#This Row],[Etmaal temperatuur °C]]),IF(_34_KNMI_Stations[[#This Row],[Etmaal temperatuur °C]]&gt;stookgrens[],_34_KNMI_Stations[[#This Row],[Etmaal temperatuur °C]]-stookgrens[],0),"")</f>
        <v>0</v>
      </c>
    </row>
    <row r="3247" spans="1:16" x14ac:dyDescent="0.25">
      <c r="A3247">
        <v>267</v>
      </c>
      <c r="B3247" s="110">
        <v>45735</v>
      </c>
      <c r="C3247" s="89">
        <v>3.2</v>
      </c>
      <c r="D3247" s="89">
        <v>5.3</v>
      </c>
      <c r="E3247" s="96">
        <v>1642</v>
      </c>
      <c r="F3247" s="89">
        <v>0</v>
      </c>
      <c r="G3247" s="89"/>
      <c r="H3247">
        <v>0.64</v>
      </c>
      <c r="I3247" t="s">
        <v>8</v>
      </c>
      <c r="J3247">
        <v>1</v>
      </c>
      <c r="K3247">
        <v>3</v>
      </c>
      <c r="L3247">
        <v>2025</v>
      </c>
      <c r="M3247" t="s">
        <v>121</v>
      </c>
      <c r="N3247" s="89" cm="1">
        <f t="array" ref="N3247">IF(ISNUMBER(_34_KNMI_Stations[[#This Row],[Etmaal temperatuur °C]]),IF(_34_KNMI_Stations[[#This Row],[Etmaal temperatuur °C]]&lt;stookgrens[],stookgrens[]-_34_KNMI_Stations[[#This Row],[Etmaal temperatuur °C]],0),"")</f>
        <v>12.7</v>
      </c>
      <c r="O3247" s="89">
        <f>_34_KNMI_Stations[[#This Row],[graaddagen]]*_34_KNMI_Stations[[#This Row],[Gewogen factor]]</f>
        <v>12.7</v>
      </c>
      <c r="P3247" s="89" cm="1">
        <f t="array" ref="P3247">IF(ISNUMBER(_34_KNMI_Stations[[#This Row],[Etmaal temperatuur °C]]),IF(_34_KNMI_Stations[[#This Row],[Etmaal temperatuur °C]]&gt;stookgrens[],_34_KNMI_Stations[[#This Row],[Etmaal temperatuur °C]]-stookgrens[],0),"")</f>
        <v>0</v>
      </c>
    </row>
    <row r="3248" spans="1:16" x14ac:dyDescent="0.25">
      <c r="A3248">
        <v>267</v>
      </c>
      <c r="B3248" s="110">
        <v>45736</v>
      </c>
      <c r="C3248" s="89">
        <v>2.5</v>
      </c>
      <c r="D3248" s="89">
        <v>7.9</v>
      </c>
      <c r="E3248" s="96">
        <v>1541</v>
      </c>
      <c r="F3248" s="89">
        <v>0</v>
      </c>
      <c r="G3248" s="89"/>
      <c r="H3248">
        <v>0.79</v>
      </c>
      <c r="I3248" t="s">
        <v>8</v>
      </c>
      <c r="J3248">
        <v>1</v>
      </c>
      <c r="K3248">
        <v>3</v>
      </c>
      <c r="L3248">
        <v>2025</v>
      </c>
      <c r="M3248" t="s">
        <v>121</v>
      </c>
      <c r="N3248" s="89" cm="1">
        <f t="array" ref="N3248">IF(ISNUMBER(_34_KNMI_Stations[[#This Row],[Etmaal temperatuur °C]]),IF(_34_KNMI_Stations[[#This Row],[Etmaal temperatuur °C]]&lt;stookgrens[],stookgrens[]-_34_KNMI_Stations[[#This Row],[Etmaal temperatuur °C]],0),"")</f>
        <v>10.1</v>
      </c>
      <c r="O3248" s="89">
        <f>_34_KNMI_Stations[[#This Row],[graaddagen]]*_34_KNMI_Stations[[#This Row],[Gewogen factor]]</f>
        <v>10.1</v>
      </c>
      <c r="P3248" s="89" cm="1">
        <f t="array" ref="P3248">IF(ISNUMBER(_34_KNMI_Stations[[#This Row],[Etmaal temperatuur °C]]),IF(_34_KNMI_Stations[[#This Row],[Etmaal temperatuur °C]]&gt;stookgrens[],_34_KNMI_Stations[[#This Row],[Etmaal temperatuur °C]]-stookgrens[],0),"")</f>
        <v>0</v>
      </c>
    </row>
    <row r="3249" spans="1:16" x14ac:dyDescent="0.25">
      <c r="A3249">
        <v>267</v>
      </c>
      <c r="B3249" s="110">
        <v>45737</v>
      </c>
      <c r="C3249" s="89">
        <v>6.3</v>
      </c>
      <c r="D3249" s="89">
        <v>12.7</v>
      </c>
      <c r="E3249" s="96">
        <v>1568</v>
      </c>
      <c r="F3249" s="89">
        <v>0</v>
      </c>
      <c r="G3249" s="89"/>
      <c r="H3249">
        <v>0.64</v>
      </c>
      <c r="I3249" t="s">
        <v>8</v>
      </c>
      <c r="J3249">
        <v>1</v>
      </c>
      <c r="K3249">
        <v>3</v>
      </c>
      <c r="L3249">
        <v>2025</v>
      </c>
      <c r="M3249" t="s">
        <v>121</v>
      </c>
      <c r="N3249" s="89" cm="1">
        <f t="array" ref="N3249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3249" s="89">
        <f>_34_KNMI_Stations[[#This Row],[graaddagen]]*_34_KNMI_Stations[[#This Row],[Gewogen factor]]</f>
        <v>5.3000000000000007</v>
      </c>
      <c r="P3249" s="89" cm="1">
        <f t="array" ref="P3249">IF(ISNUMBER(_34_KNMI_Stations[[#This Row],[Etmaal temperatuur °C]]),IF(_34_KNMI_Stations[[#This Row],[Etmaal temperatuur °C]]&gt;stookgrens[],_34_KNMI_Stations[[#This Row],[Etmaal temperatuur °C]]-stookgrens[],0),"")</f>
        <v>0</v>
      </c>
    </row>
    <row r="3250" spans="1:16" x14ac:dyDescent="0.25">
      <c r="A3250">
        <v>267</v>
      </c>
      <c r="B3250" s="110">
        <v>45738</v>
      </c>
      <c r="C3250" s="89">
        <v>7.8</v>
      </c>
      <c r="D3250" s="89">
        <v>13.4</v>
      </c>
      <c r="E3250" s="96">
        <v>1564</v>
      </c>
      <c r="F3250" s="89">
        <v>-0.1</v>
      </c>
      <c r="G3250" s="89"/>
      <c r="H3250">
        <v>0.53</v>
      </c>
      <c r="I3250" t="s">
        <v>8</v>
      </c>
      <c r="J3250">
        <v>1</v>
      </c>
      <c r="K3250">
        <v>3</v>
      </c>
      <c r="L3250">
        <v>2025</v>
      </c>
      <c r="M3250" t="s">
        <v>121</v>
      </c>
      <c r="N3250" s="89" cm="1">
        <f t="array" ref="N3250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3250" s="89">
        <f>_34_KNMI_Stations[[#This Row],[graaddagen]]*_34_KNMI_Stations[[#This Row],[Gewogen factor]]</f>
        <v>4.5999999999999996</v>
      </c>
      <c r="P3250" s="89" cm="1">
        <f t="array" ref="P3250">IF(ISNUMBER(_34_KNMI_Stations[[#This Row],[Etmaal temperatuur °C]]),IF(_34_KNMI_Stations[[#This Row],[Etmaal temperatuur °C]]&gt;stookgrens[],_34_KNMI_Stations[[#This Row],[Etmaal temperatuur °C]]-stookgrens[],0),"")</f>
        <v>0</v>
      </c>
    </row>
    <row r="3251" spans="1:16" x14ac:dyDescent="0.25">
      <c r="A3251">
        <v>267</v>
      </c>
      <c r="B3251" s="110">
        <v>45739</v>
      </c>
      <c r="C3251" s="89">
        <v>3.9</v>
      </c>
      <c r="D3251" s="89">
        <v>11.2</v>
      </c>
      <c r="E3251" s="96">
        <v>1090</v>
      </c>
      <c r="F3251" s="89">
        <v>-0.1</v>
      </c>
      <c r="G3251" s="89"/>
      <c r="H3251">
        <v>0.78</v>
      </c>
      <c r="I3251" t="s">
        <v>8</v>
      </c>
      <c r="J3251">
        <v>1</v>
      </c>
      <c r="K3251">
        <v>3</v>
      </c>
      <c r="L3251">
        <v>2025</v>
      </c>
      <c r="M3251" t="s">
        <v>121</v>
      </c>
      <c r="N3251" s="89" cm="1">
        <f t="array" ref="N3251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3251" s="89">
        <f>_34_KNMI_Stations[[#This Row],[graaddagen]]*_34_KNMI_Stations[[#This Row],[Gewogen factor]]</f>
        <v>6.8000000000000007</v>
      </c>
      <c r="P3251" s="89" cm="1">
        <f t="array" ref="P3251">IF(ISNUMBER(_34_KNMI_Stations[[#This Row],[Etmaal temperatuur °C]]),IF(_34_KNMI_Stations[[#This Row],[Etmaal temperatuur °C]]&gt;stookgrens[],_34_KNMI_Stations[[#This Row],[Etmaal temperatuur °C]]-stookgrens[],0),"")</f>
        <v>0</v>
      </c>
    </row>
    <row r="3252" spans="1:16" x14ac:dyDescent="0.25">
      <c r="A3252">
        <v>267</v>
      </c>
      <c r="B3252" s="110">
        <v>45740</v>
      </c>
      <c r="C3252" s="89">
        <v>4</v>
      </c>
      <c r="D3252" s="89">
        <v>7.6</v>
      </c>
      <c r="E3252" s="96">
        <v>1075</v>
      </c>
      <c r="F3252" s="89">
        <v>0</v>
      </c>
      <c r="G3252" s="89"/>
      <c r="H3252">
        <v>0.92</v>
      </c>
      <c r="I3252" t="s">
        <v>8</v>
      </c>
      <c r="J3252">
        <v>1</v>
      </c>
      <c r="K3252">
        <v>3</v>
      </c>
      <c r="L3252">
        <v>2025</v>
      </c>
      <c r="M3252" t="s">
        <v>122</v>
      </c>
      <c r="N3252" s="89" cm="1">
        <f t="array" ref="N3252">IF(ISNUMBER(_34_KNMI_Stations[[#This Row],[Etmaal temperatuur °C]]),IF(_34_KNMI_Stations[[#This Row],[Etmaal temperatuur °C]]&lt;stookgrens[],stookgrens[]-_34_KNMI_Stations[[#This Row],[Etmaal temperatuur °C]],0),"")</f>
        <v>10.4</v>
      </c>
      <c r="O3252" s="89">
        <f>_34_KNMI_Stations[[#This Row],[graaddagen]]*_34_KNMI_Stations[[#This Row],[Gewogen factor]]</f>
        <v>10.4</v>
      </c>
      <c r="P3252" s="89" cm="1">
        <f t="array" ref="P3252">IF(ISNUMBER(_34_KNMI_Stations[[#This Row],[Etmaal temperatuur °C]]),IF(_34_KNMI_Stations[[#This Row],[Etmaal temperatuur °C]]&gt;stookgrens[],_34_KNMI_Stations[[#This Row],[Etmaal temperatuur °C]]-stookgrens[],0),"")</f>
        <v>0</v>
      </c>
    </row>
    <row r="3253" spans="1:16" x14ac:dyDescent="0.25">
      <c r="A3253">
        <v>267</v>
      </c>
      <c r="B3253" s="110">
        <v>45741</v>
      </c>
      <c r="C3253" s="89">
        <v>5.3</v>
      </c>
      <c r="D3253" s="89">
        <v>8</v>
      </c>
      <c r="E3253" s="96">
        <v>1005</v>
      </c>
      <c r="F3253" s="89">
        <v>-0.1</v>
      </c>
      <c r="G3253" s="89"/>
      <c r="H3253">
        <v>0.88</v>
      </c>
      <c r="I3253" t="s">
        <v>8</v>
      </c>
      <c r="J3253">
        <v>1</v>
      </c>
      <c r="K3253">
        <v>3</v>
      </c>
      <c r="L3253">
        <v>2025</v>
      </c>
      <c r="M3253" t="s">
        <v>122</v>
      </c>
      <c r="N3253" s="89" cm="1">
        <f t="array" ref="N3253">IF(ISNUMBER(_34_KNMI_Stations[[#This Row],[Etmaal temperatuur °C]]),IF(_34_KNMI_Stations[[#This Row],[Etmaal temperatuur °C]]&lt;stookgrens[],stookgrens[]-_34_KNMI_Stations[[#This Row],[Etmaal temperatuur °C]],0),"")</f>
        <v>10</v>
      </c>
      <c r="O3253" s="89">
        <f>_34_KNMI_Stations[[#This Row],[graaddagen]]*_34_KNMI_Stations[[#This Row],[Gewogen factor]]</f>
        <v>10</v>
      </c>
      <c r="P3253" s="89" cm="1">
        <f t="array" ref="P3253">IF(ISNUMBER(_34_KNMI_Stations[[#This Row],[Etmaal temperatuur °C]]),IF(_34_KNMI_Stations[[#This Row],[Etmaal temperatuur °C]]&gt;stookgrens[],_34_KNMI_Stations[[#This Row],[Etmaal temperatuur °C]]-stookgrens[],0),"")</f>
        <v>0</v>
      </c>
    </row>
    <row r="3254" spans="1:16" x14ac:dyDescent="0.25">
      <c r="A3254">
        <v>267</v>
      </c>
      <c r="B3254" s="110">
        <v>45742</v>
      </c>
      <c r="C3254" s="89">
        <v>4.2</v>
      </c>
      <c r="D3254" s="89">
        <v>7.1</v>
      </c>
      <c r="E3254" s="96">
        <v>1513</v>
      </c>
      <c r="F3254" s="89">
        <v>0</v>
      </c>
      <c r="G3254" s="89"/>
      <c r="H3254">
        <v>0.9</v>
      </c>
      <c r="I3254" t="s">
        <v>8</v>
      </c>
      <c r="J3254">
        <v>1</v>
      </c>
      <c r="K3254">
        <v>3</v>
      </c>
      <c r="L3254">
        <v>2025</v>
      </c>
      <c r="M3254" t="s">
        <v>122</v>
      </c>
      <c r="N3254" s="89" cm="1">
        <f t="array" ref="N3254">IF(ISNUMBER(_34_KNMI_Stations[[#This Row],[Etmaal temperatuur °C]]),IF(_34_KNMI_Stations[[#This Row],[Etmaal temperatuur °C]]&lt;stookgrens[],stookgrens[]-_34_KNMI_Stations[[#This Row],[Etmaal temperatuur °C]],0),"")</f>
        <v>10.9</v>
      </c>
      <c r="O3254" s="89">
        <f>_34_KNMI_Stations[[#This Row],[graaddagen]]*_34_KNMI_Stations[[#This Row],[Gewogen factor]]</f>
        <v>10.9</v>
      </c>
      <c r="P3254" s="89" cm="1">
        <f t="array" ref="P3254">IF(ISNUMBER(_34_KNMI_Stations[[#This Row],[Etmaal temperatuur °C]]),IF(_34_KNMI_Stations[[#This Row],[Etmaal temperatuur °C]]&gt;stookgrens[],_34_KNMI_Stations[[#This Row],[Etmaal temperatuur °C]]-stookgrens[],0),"")</f>
        <v>0</v>
      </c>
    </row>
    <row r="3255" spans="1:16" x14ac:dyDescent="0.25">
      <c r="A3255">
        <v>267</v>
      </c>
      <c r="B3255" s="110">
        <v>45743</v>
      </c>
      <c r="C3255" s="89">
        <v>3.7</v>
      </c>
      <c r="D3255" s="89">
        <v>7.9</v>
      </c>
      <c r="E3255" s="96">
        <v>1771</v>
      </c>
      <c r="F3255" s="89">
        <v>0</v>
      </c>
      <c r="G3255" s="89"/>
      <c r="H3255">
        <v>0.86</v>
      </c>
      <c r="I3255" t="s">
        <v>8</v>
      </c>
      <c r="J3255">
        <v>1</v>
      </c>
      <c r="K3255">
        <v>3</v>
      </c>
      <c r="L3255">
        <v>2025</v>
      </c>
      <c r="M3255" t="s">
        <v>122</v>
      </c>
      <c r="N3255" s="89" cm="1">
        <f t="array" ref="N3255">IF(ISNUMBER(_34_KNMI_Stations[[#This Row],[Etmaal temperatuur °C]]),IF(_34_KNMI_Stations[[#This Row],[Etmaal temperatuur °C]]&lt;stookgrens[],stookgrens[]-_34_KNMI_Stations[[#This Row],[Etmaal temperatuur °C]],0),"")</f>
        <v>10.1</v>
      </c>
      <c r="O3255" s="89">
        <f>_34_KNMI_Stations[[#This Row],[graaddagen]]*_34_KNMI_Stations[[#This Row],[Gewogen factor]]</f>
        <v>10.1</v>
      </c>
      <c r="P3255" s="89" cm="1">
        <f t="array" ref="P3255">IF(ISNUMBER(_34_KNMI_Stations[[#This Row],[Etmaal temperatuur °C]]),IF(_34_KNMI_Stations[[#This Row],[Etmaal temperatuur °C]]&gt;stookgrens[],_34_KNMI_Stations[[#This Row],[Etmaal temperatuur °C]]-stookgrens[],0),"")</f>
        <v>0</v>
      </c>
    </row>
    <row r="3256" spans="1:16" x14ac:dyDescent="0.25">
      <c r="A3256">
        <v>267</v>
      </c>
      <c r="B3256" s="110">
        <v>45744</v>
      </c>
      <c r="C3256" s="89">
        <v>5.3</v>
      </c>
      <c r="D3256" s="89">
        <v>8.1</v>
      </c>
      <c r="E3256" s="96">
        <v>533</v>
      </c>
      <c r="F3256" s="89">
        <v>1.2</v>
      </c>
      <c r="G3256" s="89"/>
      <c r="H3256">
        <v>0.89</v>
      </c>
      <c r="I3256" t="s">
        <v>8</v>
      </c>
      <c r="J3256">
        <v>1</v>
      </c>
      <c r="K3256">
        <v>3</v>
      </c>
      <c r="L3256">
        <v>2025</v>
      </c>
      <c r="M3256" t="s">
        <v>122</v>
      </c>
      <c r="N3256" s="89" cm="1">
        <f t="array" ref="N3256">IF(ISNUMBER(_34_KNMI_Stations[[#This Row],[Etmaal temperatuur °C]]),IF(_34_KNMI_Stations[[#This Row],[Etmaal temperatuur °C]]&lt;stookgrens[],stookgrens[]-_34_KNMI_Stations[[#This Row],[Etmaal temperatuur °C]],0),"")</f>
        <v>9.9</v>
      </c>
      <c r="O3256" s="89">
        <f>_34_KNMI_Stations[[#This Row],[graaddagen]]*_34_KNMI_Stations[[#This Row],[Gewogen factor]]</f>
        <v>9.9</v>
      </c>
      <c r="P3256" s="89" cm="1">
        <f t="array" ref="P3256">IF(ISNUMBER(_34_KNMI_Stations[[#This Row],[Etmaal temperatuur °C]]),IF(_34_KNMI_Stations[[#This Row],[Etmaal temperatuur °C]]&gt;stookgrens[],_34_KNMI_Stations[[#This Row],[Etmaal temperatuur °C]]-stookgrens[],0),"")</f>
        <v>0</v>
      </c>
    </row>
    <row r="3257" spans="1:16" x14ac:dyDescent="0.25">
      <c r="A3257">
        <v>267</v>
      </c>
      <c r="B3257" s="110">
        <v>45745</v>
      </c>
      <c r="C3257" s="89">
        <v>5.8</v>
      </c>
      <c r="D3257" s="89">
        <v>8</v>
      </c>
      <c r="E3257" s="96">
        <v>1765</v>
      </c>
      <c r="F3257" s="89">
        <v>0</v>
      </c>
      <c r="G3257" s="89"/>
      <c r="H3257">
        <v>0.81</v>
      </c>
      <c r="I3257" t="s">
        <v>8</v>
      </c>
      <c r="J3257">
        <v>1</v>
      </c>
      <c r="K3257">
        <v>3</v>
      </c>
      <c r="L3257">
        <v>2025</v>
      </c>
      <c r="M3257" t="s">
        <v>122</v>
      </c>
      <c r="N3257" s="89" cm="1">
        <f t="array" ref="N3257">IF(ISNUMBER(_34_KNMI_Stations[[#This Row],[Etmaal temperatuur °C]]),IF(_34_KNMI_Stations[[#This Row],[Etmaal temperatuur °C]]&lt;stookgrens[],stookgrens[]-_34_KNMI_Stations[[#This Row],[Etmaal temperatuur °C]],0),"")</f>
        <v>10</v>
      </c>
      <c r="O3257" s="89">
        <f>_34_KNMI_Stations[[#This Row],[graaddagen]]*_34_KNMI_Stations[[#This Row],[Gewogen factor]]</f>
        <v>10</v>
      </c>
      <c r="P3257" s="89" cm="1">
        <f t="array" ref="P3257">IF(ISNUMBER(_34_KNMI_Stations[[#This Row],[Etmaal temperatuur °C]]),IF(_34_KNMI_Stations[[#This Row],[Etmaal temperatuur °C]]&gt;stookgrens[],_34_KNMI_Stations[[#This Row],[Etmaal temperatuur °C]]-stookgrens[],0),"")</f>
        <v>0</v>
      </c>
    </row>
    <row r="3258" spans="1:16" x14ac:dyDescent="0.25">
      <c r="A3258">
        <v>267</v>
      </c>
      <c r="B3258" s="110">
        <v>45746</v>
      </c>
      <c r="C3258" s="89">
        <v>11.7</v>
      </c>
      <c r="D3258" s="89">
        <v>9.1</v>
      </c>
      <c r="E3258" s="96">
        <v>1565</v>
      </c>
      <c r="F3258" s="89">
        <v>0.2</v>
      </c>
      <c r="G3258" s="89"/>
      <c r="H3258">
        <v>0.82</v>
      </c>
      <c r="I3258" t="s">
        <v>8</v>
      </c>
      <c r="J3258">
        <v>1</v>
      </c>
      <c r="K3258">
        <v>3</v>
      </c>
      <c r="L3258">
        <v>2025</v>
      </c>
      <c r="M3258" t="s">
        <v>122</v>
      </c>
      <c r="N3258" s="89" cm="1">
        <f t="array" ref="N3258">IF(ISNUMBER(_34_KNMI_Stations[[#This Row],[Etmaal temperatuur °C]]),IF(_34_KNMI_Stations[[#This Row],[Etmaal temperatuur °C]]&lt;stookgrens[],stookgrens[]-_34_KNMI_Stations[[#This Row],[Etmaal temperatuur °C]],0),"")</f>
        <v>8.9</v>
      </c>
      <c r="O3258" s="89">
        <f>_34_KNMI_Stations[[#This Row],[graaddagen]]*_34_KNMI_Stations[[#This Row],[Gewogen factor]]</f>
        <v>8.9</v>
      </c>
      <c r="P3258" s="89" cm="1">
        <f t="array" ref="P3258">IF(ISNUMBER(_34_KNMI_Stations[[#This Row],[Etmaal temperatuur °C]]),IF(_34_KNMI_Stations[[#This Row],[Etmaal temperatuur °C]]&gt;stookgrens[],_34_KNMI_Stations[[#This Row],[Etmaal temperatuur °C]]-stookgrens[],0),"")</f>
        <v>0</v>
      </c>
    </row>
    <row r="3259" spans="1:16" x14ac:dyDescent="0.25">
      <c r="A3259">
        <v>267</v>
      </c>
      <c r="B3259" s="110">
        <v>45747</v>
      </c>
      <c r="C3259" s="89">
        <v>6.5</v>
      </c>
      <c r="D3259" s="89">
        <v>7.4</v>
      </c>
      <c r="E3259" s="96">
        <v>1880</v>
      </c>
      <c r="F3259" s="89">
        <v>0</v>
      </c>
      <c r="G3259" s="89"/>
      <c r="H3259">
        <v>0.81</v>
      </c>
      <c r="I3259" t="s">
        <v>8</v>
      </c>
      <c r="J3259">
        <v>1</v>
      </c>
      <c r="K3259">
        <v>3</v>
      </c>
      <c r="L3259">
        <v>2025</v>
      </c>
      <c r="M3259" t="s">
        <v>123</v>
      </c>
      <c r="N3259" s="89" cm="1">
        <f t="array" ref="N3259">IF(ISNUMBER(_34_KNMI_Stations[[#This Row],[Etmaal temperatuur °C]]),IF(_34_KNMI_Stations[[#This Row],[Etmaal temperatuur °C]]&lt;stookgrens[],stookgrens[]-_34_KNMI_Stations[[#This Row],[Etmaal temperatuur °C]],0),"")</f>
        <v>10.6</v>
      </c>
      <c r="O3259" s="89">
        <f>_34_KNMI_Stations[[#This Row],[graaddagen]]*_34_KNMI_Stations[[#This Row],[Gewogen factor]]</f>
        <v>10.6</v>
      </c>
      <c r="P3259" s="89" cm="1">
        <f t="array" ref="P3259">IF(ISNUMBER(_34_KNMI_Stations[[#This Row],[Etmaal temperatuur °C]]),IF(_34_KNMI_Stations[[#This Row],[Etmaal temperatuur °C]]&gt;stookgrens[],_34_KNMI_Stations[[#This Row],[Etmaal temperatuur °C]]-stookgrens[],0),"")</f>
        <v>0</v>
      </c>
    </row>
    <row r="3260" spans="1:16" x14ac:dyDescent="0.25">
      <c r="A3260">
        <v>267</v>
      </c>
      <c r="B3260" s="110">
        <v>45748</v>
      </c>
      <c r="C3260" s="89">
        <v>4.4000000000000004</v>
      </c>
      <c r="D3260" s="89">
        <v>7.7</v>
      </c>
      <c r="E3260" s="96">
        <v>1907</v>
      </c>
      <c r="F3260" s="89">
        <v>0</v>
      </c>
      <c r="G3260" s="89"/>
      <c r="H3260">
        <v>0.77</v>
      </c>
      <c r="I3260" t="s">
        <v>8</v>
      </c>
      <c r="J3260">
        <v>0.8</v>
      </c>
      <c r="K3260">
        <v>4</v>
      </c>
      <c r="L3260">
        <v>2025</v>
      </c>
      <c r="M3260" t="s">
        <v>123</v>
      </c>
      <c r="N3260" s="89" cm="1">
        <f t="array" ref="N3260">IF(ISNUMBER(_34_KNMI_Stations[[#This Row],[Etmaal temperatuur °C]]),IF(_34_KNMI_Stations[[#This Row],[Etmaal temperatuur °C]]&lt;stookgrens[],stookgrens[]-_34_KNMI_Stations[[#This Row],[Etmaal temperatuur °C]],0),"")</f>
        <v>10.3</v>
      </c>
      <c r="O3260" s="89">
        <f>_34_KNMI_Stations[[#This Row],[graaddagen]]*_34_KNMI_Stations[[#This Row],[Gewogen factor]]</f>
        <v>8.24</v>
      </c>
      <c r="P3260" s="89" cm="1">
        <f t="array" ref="P3260">IF(ISNUMBER(_34_KNMI_Stations[[#This Row],[Etmaal temperatuur °C]]),IF(_34_KNMI_Stations[[#This Row],[Etmaal temperatuur °C]]&gt;stookgrens[],_34_KNMI_Stations[[#This Row],[Etmaal temperatuur °C]]-stookgrens[],0),"")</f>
        <v>0</v>
      </c>
    </row>
    <row r="3261" spans="1:16" x14ac:dyDescent="0.25">
      <c r="A3261">
        <v>267</v>
      </c>
      <c r="B3261" s="110">
        <v>45749</v>
      </c>
      <c r="C3261" s="89">
        <v>5.6</v>
      </c>
      <c r="D3261" s="89">
        <v>10.6</v>
      </c>
      <c r="E3261" s="96">
        <v>1907</v>
      </c>
      <c r="F3261" s="89">
        <v>0</v>
      </c>
      <c r="G3261" s="89"/>
      <c r="H3261">
        <v>0.63</v>
      </c>
      <c r="I3261" t="s">
        <v>8</v>
      </c>
      <c r="J3261">
        <v>0.8</v>
      </c>
      <c r="K3261">
        <v>4</v>
      </c>
      <c r="L3261">
        <v>2025</v>
      </c>
      <c r="M3261" t="s">
        <v>123</v>
      </c>
      <c r="N3261" s="89" cm="1">
        <f t="array" ref="N3261">IF(ISNUMBER(_34_KNMI_Stations[[#This Row],[Etmaal temperatuur °C]]),IF(_34_KNMI_Stations[[#This Row],[Etmaal temperatuur °C]]&lt;stookgrens[],stookgrens[]-_34_KNMI_Stations[[#This Row],[Etmaal temperatuur °C]],0),"")</f>
        <v>7.4</v>
      </c>
      <c r="O3261" s="89">
        <f>_34_KNMI_Stations[[#This Row],[graaddagen]]*_34_KNMI_Stations[[#This Row],[Gewogen factor]]</f>
        <v>5.9200000000000008</v>
      </c>
      <c r="P3261" s="89" cm="1">
        <f t="array" ref="P3261">IF(ISNUMBER(_34_KNMI_Stations[[#This Row],[Etmaal temperatuur °C]]),IF(_34_KNMI_Stations[[#This Row],[Etmaal temperatuur °C]]&gt;stookgrens[],_34_KNMI_Stations[[#This Row],[Etmaal temperatuur °C]]-stookgrens[],0),"")</f>
        <v>0</v>
      </c>
    </row>
    <row r="3262" spans="1:16" x14ac:dyDescent="0.25">
      <c r="A3262">
        <v>267</v>
      </c>
      <c r="B3262" s="110">
        <v>45750</v>
      </c>
      <c r="C3262" s="89">
        <v>5.6</v>
      </c>
      <c r="D3262" s="89">
        <v>11.8</v>
      </c>
      <c r="E3262" s="96">
        <v>1966</v>
      </c>
      <c r="F3262" s="89">
        <v>0</v>
      </c>
      <c r="G3262" s="89"/>
      <c r="H3262">
        <v>0.62</v>
      </c>
      <c r="I3262" t="s">
        <v>8</v>
      </c>
      <c r="J3262">
        <v>0.8</v>
      </c>
      <c r="K3262">
        <v>4</v>
      </c>
      <c r="L3262">
        <v>2025</v>
      </c>
      <c r="M3262" t="s">
        <v>123</v>
      </c>
      <c r="N3262" s="89" cm="1">
        <f t="array" ref="N3262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3262" s="89">
        <f>_34_KNMI_Stations[[#This Row],[graaddagen]]*_34_KNMI_Stations[[#This Row],[Gewogen factor]]</f>
        <v>4.96</v>
      </c>
      <c r="P3262" s="89" cm="1">
        <f t="array" ref="P3262">IF(ISNUMBER(_34_KNMI_Stations[[#This Row],[Etmaal temperatuur °C]]),IF(_34_KNMI_Stations[[#This Row],[Etmaal temperatuur °C]]&gt;stookgrens[],_34_KNMI_Stations[[#This Row],[Etmaal temperatuur °C]]-stookgrens[],0),"")</f>
        <v>0</v>
      </c>
    </row>
    <row r="3263" spans="1:16" x14ac:dyDescent="0.25">
      <c r="A3263">
        <v>267</v>
      </c>
      <c r="B3263" s="110">
        <v>45751</v>
      </c>
      <c r="C3263" s="89">
        <v>4.8</v>
      </c>
      <c r="D3263" s="89">
        <v>11.1</v>
      </c>
      <c r="E3263" s="96">
        <v>1987</v>
      </c>
      <c r="F3263" s="89">
        <v>0</v>
      </c>
      <c r="G3263" s="89"/>
      <c r="H3263">
        <v>0.71</v>
      </c>
      <c r="I3263" t="s">
        <v>8</v>
      </c>
      <c r="J3263">
        <v>0.8</v>
      </c>
      <c r="K3263">
        <v>4</v>
      </c>
      <c r="L3263">
        <v>2025</v>
      </c>
      <c r="M3263" t="s">
        <v>123</v>
      </c>
      <c r="N3263" s="89" cm="1">
        <f t="array" ref="N3263">IF(ISNUMBER(_34_KNMI_Stations[[#This Row],[Etmaal temperatuur °C]]),IF(_34_KNMI_Stations[[#This Row],[Etmaal temperatuur °C]]&lt;stookgrens[],stookgrens[]-_34_KNMI_Stations[[#This Row],[Etmaal temperatuur °C]],0),"")</f>
        <v>6.9</v>
      </c>
      <c r="O3263" s="89">
        <f>_34_KNMI_Stations[[#This Row],[graaddagen]]*_34_KNMI_Stations[[#This Row],[Gewogen factor]]</f>
        <v>5.5200000000000005</v>
      </c>
      <c r="P3263" s="89" cm="1">
        <f t="array" ref="P3263">IF(ISNUMBER(_34_KNMI_Stations[[#This Row],[Etmaal temperatuur °C]]),IF(_34_KNMI_Stations[[#This Row],[Etmaal temperatuur °C]]&gt;stookgrens[],_34_KNMI_Stations[[#This Row],[Etmaal temperatuur °C]]-stookgrens[],0),"")</f>
        <v>0</v>
      </c>
    </row>
    <row r="3264" spans="1:16" x14ac:dyDescent="0.25">
      <c r="A3264">
        <v>267</v>
      </c>
      <c r="B3264" s="110">
        <v>45752</v>
      </c>
      <c r="C3264" s="89">
        <v>6.3</v>
      </c>
      <c r="D3264" s="89">
        <v>8</v>
      </c>
      <c r="E3264" s="96">
        <v>2056</v>
      </c>
      <c r="F3264" s="89">
        <v>0</v>
      </c>
      <c r="G3264" s="89"/>
      <c r="H3264">
        <v>0.69</v>
      </c>
      <c r="I3264" t="s">
        <v>8</v>
      </c>
      <c r="J3264">
        <v>0.8</v>
      </c>
      <c r="K3264">
        <v>4</v>
      </c>
      <c r="L3264">
        <v>2025</v>
      </c>
      <c r="M3264" t="s">
        <v>123</v>
      </c>
      <c r="N3264" s="89" cm="1">
        <f t="array" ref="N3264">IF(ISNUMBER(_34_KNMI_Stations[[#This Row],[Etmaal temperatuur °C]]),IF(_34_KNMI_Stations[[#This Row],[Etmaal temperatuur °C]]&lt;stookgrens[],stookgrens[]-_34_KNMI_Stations[[#This Row],[Etmaal temperatuur °C]],0),"")</f>
        <v>10</v>
      </c>
      <c r="O3264" s="89">
        <f>_34_KNMI_Stations[[#This Row],[graaddagen]]*_34_KNMI_Stations[[#This Row],[Gewogen factor]]</f>
        <v>8</v>
      </c>
      <c r="P3264" s="89" cm="1">
        <f t="array" ref="P3264">IF(ISNUMBER(_34_KNMI_Stations[[#This Row],[Etmaal temperatuur °C]]),IF(_34_KNMI_Stations[[#This Row],[Etmaal temperatuur °C]]&gt;stookgrens[],_34_KNMI_Stations[[#This Row],[Etmaal temperatuur °C]]-stookgrens[],0),"")</f>
        <v>0</v>
      </c>
    </row>
    <row r="3265" spans="1:16" x14ac:dyDescent="0.25">
      <c r="A3265">
        <v>267</v>
      </c>
      <c r="B3265" s="110">
        <v>45753</v>
      </c>
      <c r="C3265" s="89">
        <v>5.3</v>
      </c>
      <c r="D3265" s="89">
        <v>6.2</v>
      </c>
      <c r="E3265" s="96">
        <v>2091</v>
      </c>
      <c r="F3265" s="89">
        <v>0</v>
      </c>
      <c r="G3265" s="89"/>
      <c r="H3265">
        <v>0.61</v>
      </c>
      <c r="I3265" t="s">
        <v>8</v>
      </c>
      <c r="J3265">
        <v>0.8</v>
      </c>
      <c r="K3265">
        <v>4</v>
      </c>
      <c r="L3265">
        <v>2025</v>
      </c>
      <c r="M3265" t="s">
        <v>123</v>
      </c>
      <c r="N3265" s="89" cm="1">
        <f t="array" ref="N3265">IF(ISNUMBER(_34_KNMI_Stations[[#This Row],[Etmaal temperatuur °C]]),IF(_34_KNMI_Stations[[#This Row],[Etmaal temperatuur °C]]&lt;stookgrens[],stookgrens[]-_34_KNMI_Stations[[#This Row],[Etmaal temperatuur °C]],0),"")</f>
        <v>11.8</v>
      </c>
      <c r="O3265" s="89">
        <f>_34_KNMI_Stations[[#This Row],[graaddagen]]*_34_KNMI_Stations[[#This Row],[Gewogen factor]]</f>
        <v>9.4400000000000013</v>
      </c>
      <c r="P3265" s="89" cm="1">
        <f t="array" ref="P3265">IF(ISNUMBER(_34_KNMI_Stations[[#This Row],[Etmaal temperatuur °C]]),IF(_34_KNMI_Stations[[#This Row],[Etmaal temperatuur °C]]&gt;stookgrens[],_34_KNMI_Stations[[#This Row],[Etmaal temperatuur °C]]-stookgrens[],0),"")</f>
        <v>0</v>
      </c>
    </row>
    <row r="3266" spans="1:16" x14ac:dyDescent="0.25">
      <c r="A3266">
        <v>267</v>
      </c>
      <c r="B3266" s="110">
        <v>45754</v>
      </c>
      <c r="C3266" s="89">
        <v>3.8</v>
      </c>
      <c r="D3266" s="89">
        <v>5.9</v>
      </c>
      <c r="E3266" s="96">
        <v>2061</v>
      </c>
      <c r="F3266" s="89">
        <v>0</v>
      </c>
      <c r="G3266" s="89"/>
      <c r="H3266">
        <v>0.71</v>
      </c>
      <c r="I3266" t="s">
        <v>8</v>
      </c>
      <c r="J3266">
        <v>0.8</v>
      </c>
      <c r="K3266">
        <v>4</v>
      </c>
      <c r="L3266">
        <v>2025</v>
      </c>
      <c r="M3266" t="s">
        <v>124</v>
      </c>
      <c r="N3266" s="89" cm="1">
        <f t="array" ref="N3266">IF(ISNUMBER(_34_KNMI_Stations[[#This Row],[Etmaal temperatuur °C]]),IF(_34_KNMI_Stations[[#This Row],[Etmaal temperatuur °C]]&lt;stookgrens[],stookgrens[]-_34_KNMI_Stations[[#This Row],[Etmaal temperatuur °C]],0),"")</f>
        <v>12.1</v>
      </c>
      <c r="O3266" s="89">
        <f>_34_KNMI_Stations[[#This Row],[graaddagen]]*_34_KNMI_Stations[[#This Row],[Gewogen factor]]</f>
        <v>9.68</v>
      </c>
      <c r="P3266" s="89" cm="1">
        <f t="array" ref="P3266">IF(ISNUMBER(_34_KNMI_Stations[[#This Row],[Etmaal temperatuur °C]]),IF(_34_KNMI_Stations[[#This Row],[Etmaal temperatuur °C]]&gt;stookgrens[],_34_KNMI_Stations[[#This Row],[Etmaal temperatuur °C]]-stookgrens[],0),"")</f>
        <v>0</v>
      </c>
    </row>
    <row r="3267" spans="1:16" x14ac:dyDescent="0.25">
      <c r="A3267">
        <v>267</v>
      </c>
      <c r="B3267" s="110">
        <v>45755</v>
      </c>
      <c r="C3267" s="89">
        <v>3.9</v>
      </c>
      <c r="D3267" s="89">
        <v>5.7</v>
      </c>
      <c r="E3267" s="96">
        <v>2062</v>
      </c>
      <c r="F3267" s="89">
        <v>0</v>
      </c>
      <c r="G3267" s="89"/>
      <c r="H3267">
        <v>0.82</v>
      </c>
      <c r="I3267" t="s">
        <v>8</v>
      </c>
      <c r="J3267">
        <v>0.8</v>
      </c>
      <c r="K3267">
        <v>4</v>
      </c>
      <c r="L3267">
        <v>2025</v>
      </c>
      <c r="M3267" t="s">
        <v>124</v>
      </c>
      <c r="N3267" s="89" cm="1">
        <f t="array" ref="N3267">IF(ISNUMBER(_34_KNMI_Stations[[#This Row],[Etmaal temperatuur °C]]),IF(_34_KNMI_Stations[[#This Row],[Etmaal temperatuur °C]]&lt;stookgrens[],stookgrens[]-_34_KNMI_Stations[[#This Row],[Etmaal temperatuur °C]],0),"")</f>
        <v>12.3</v>
      </c>
      <c r="O3267" s="89">
        <f>_34_KNMI_Stations[[#This Row],[graaddagen]]*_34_KNMI_Stations[[#This Row],[Gewogen factor]]</f>
        <v>9.8400000000000016</v>
      </c>
      <c r="P3267" s="89" cm="1">
        <f t="array" ref="P3267">IF(ISNUMBER(_34_KNMI_Stations[[#This Row],[Etmaal temperatuur °C]]),IF(_34_KNMI_Stations[[#This Row],[Etmaal temperatuur °C]]&gt;stookgrens[],_34_KNMI_Stations[[#This Row],[Etmaal temperatuur °C]]-stookgrens[],0),"")</f>
        <v>0</v>
      </c>
    </row>
    <row r="3268" spans="1:16" x14ac:dyDescent="0.25">
      <c r="A3268">
        <v>267</v>
      </c>
      <c r="B3268" s="110">
        <v>45756</v>
      </c>
      <c r="C3268" s="89">
        <v>6.1</v>
      </c>
      <c r="D3268" s="89">
        <v>7.4</v>
      </c>
      <c r="E3268" s="96">
        <v>942</v>
      </c>
      <c r="F3268" s="89">
        <v>0</v>
      </c>
      <c r="G3268" s="89"/>
      <c r="H3268">
        <v>0.79</v>
      </c>
      <c r="I3268" t="s">
        <v>8</v>
      </c>
      <c r="J3268">
        <v>0.8</v>
      </c>
      <c r="K3268">
        <v>4</v>
      </c>
      <c r="L3268">
        <v>2025</v>
      </c>
      <c r="M3268" t="s">
        <v>124</v>
      </c>
      <c r="N3268" s="89" cm="1">
        <f t="array" ref="N3268">IF(ISNUMBER(_34_KNMI_Stations[[#This Row],[Etmaal temperatuur °C]]),IF(_34_KNMI_Stations[[#This Row],[Etmaal temperatuur °C]]&lt;stookgrens[],stookgrens[]-_34_KNMI_Stations[[#This Row],[Etmaal temperatuur °C]],0),"")</f>
        <v>10.6</v>
      </c>
      <c r="O3268" s="89">
        <f>_34_KNMI_Stations[[#This Row],[graaddagen]]*_34_KNMI_Stations[[#This Row],[Gewogen factor]]</f>
        <v>8.48</v>
      </c>
      <c r="P3268" s="89" cm="1">
        <f t="array" ref="P3268">IF(ISNUMBER(_34_KNMI_Stations[[#This Row],[Etmaal temperatuur °C]]),IF(_34_KNMI_Stations[[#This Row],[Etmaal temperatuur °C]]&gt;stookgrens[],_34_KNMI_Stations[[#This Row],[Etmaal temperatuur °C]]-stookgrens[],0),"")</f>
        <v>0</v>
      </c>
    </row>
    <row r="3269" spans="1:16" x14ac:dyDescent="0.25">
      <c r="A3269">
        <v>267</v>
      </c>
      <c r="B3269" s="110">
        <v>45757</v>
      </c>
      <c r="C3269" s="89">
        <v>6.5</v>
      </c>
      <c r="D3269" s="89">
        <v>8.4</v>
      </c>
      <c r="E3269" s="96">
        <v>1462</v>
      </c>
      <c r="F3269" s="89">
        <v>0</v>
      </c>
      <c r="G3269" s="89"/>
      <c r="H3269">
        <v>0.83</v>
      </c>
      <c r="I3269" t="s">
        <v>8</v>
      </c>
      <c r="J3269">
        <v>0.8</v>
      </c>
      <c r="K3269">
        <v>4</v>
      </c>
      <c r="L3269">
        <v>2025</v>
      </c>
      <c r="M3269" t="s">
        <v>124</v>
      </c>
      <c r="N3269" s="89" cm="1">
        <f t="array" ref="N3269">IF(ISNUMBER(_34_KNMI_Stations[[#This Row],[Etmaal temperatuur °C]]),IF(_34_KNMI_Stations[[#This Row],[Etmaal temperatuur °C]]&lt;stookgrens[],stookgrens[]-_34_KNMI_Stations[[#This Row],[Etmaal temperatuur °C]],0),"")</f>
        <v>9.6</v>
      </c>
      <c r="O3269" s="89">
        <f>_34_KNMI_Stations[[#This Row],[graaddagen]]*_34_KNMI_Stations[[#This Row],[Gewogen factor]]</f>
        <v>7.68</v>
      </c>
      <c r="P3269" s="89" cm="1">
        <f t="array" ref="P3269">IF(ISNUMBER(_34_KNMI_Stations[[#This Row],[Etmaal temperatuur °C]]),IF(_34_KNMI_Stations[[#This Row],[Etmaal temperatuur °C]]&gt;stookgrens[],_34_KNMI_Stations[[#This Row],[Etmaal temperatuur °C]]-stookgrens[],0),"")</f>
        <v>0</v>
      </c>
    </row>
    <row r="3270" spans="1:16" x14ac:dyDescent="0.25">
      <c r="A3270">
        <v>267</v>
      </c>
      <c r="B3270" s="110">
        <v>45758</v>
      </c>
      <c r="C3270" s="89">
        <v>3.7</v>
      </c>
      <c r="D3270" s="89">
        <v>9.4</v>
      </c>
      <c r="E3270" s="96">
        <v>2068</v>
      </c>
      <c r="F3270" s="89">
        <v>0</v>
      </c>
      <c r="G3270" s="89"/>
      <c r="H3270">
        <v>0.91</v>
      </c>
      <c r="I3270" t="s">
        <v>8</v>
      </c>
      <c r="J3270">
        <v>0.8</v>
      </c>
      <c r="K3270">
        <v>4</v>
      </c>
      <c r="L3270">
        <v>2025</v>
      </c>
      <c r="M3270" t="s">
        <v>124</v>
      </c>
      <c r="N3270" s="89" cm="1">
        <f t="array" ref="N3270">IF(ISNUMBER(_34_KNMI_Stations[[#This Row],[Etmaal temperatuur °C]]),IF(_34_KNMI_Stations[[#This Row],[Etmaal temperatuur °C]]&lt;stookgrens[],stookgrens[]-_34_KNMI_Stations[[#This Row],[Etmaal temperatuur °C]],0),"")</f>
        <v>8.6</v>
      </c>
      <c r="O3270" s="89">
        <f>_34_KNMI_Stations[[#This Row],[graaddagen]]*_34_KNMI_Stations[[#This Row],[Gewogen factor]]</f>
        <v>6.88</v>
      </c>
      <c r="P3270" s="89" cm="1">
        <f t="array" ref="P3270">IF(ISNUMBER(_34_KNMI_Stations[[#This Row],[Etmaal temperatuur °C]]),IF(_34_KNMI_Stations[[#This Row],[Etmaal temperatuur °C]]&gt;stookgrens[],_34_KNMI_Stations[[#This Row],[Etmaal temperatuur °C]]-stookgrens[],0),"")</f>
        <v>0</v>
      </c>
    </row>
    <row r="3271" spans="1:16" x14ac:dyDescent="0.25">
      <c r="A3271">
        <v>267</v>
      </c>
      <c r="B3271" s="110">
        <v>45759</v>
      </c>
      <c r="C3271" s="89">
        <v>4.8</v>
      </c>
      <c r="D3271" s="89">
        <v>13.7</v>
      </c>
      <c r="E3271" s="96">
        <v>2143</v>
      </c>
      <c r="F3271" s="89">
        <v>0</v>
      </c>
      <c r="G3271" s="89"/>
      <c r="H3271">
        <v>0.7</v>
      </c>
      <c r="I3271" t="s">
        <v>8</v>
      </c>
      <c r="J3271">
        <v>0.8</v>
      </c>
      <c r="K3271">
        <v>4</v>
      </c>
      <c r="L3271">
        <v>2025</v>
      </c>
      <c r="M3271" t="s">
        <v>124</v>
      </c>
      <c r="N3271" s="89" cm="1">
        <f t="array" ref="N3271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3271" s="89">
        <f>_34_KNMI_Stations[[#This Row],[graaddagen]]*_34_KNMI_Stations[[#This Row],[Gewogen factor]]</f>
        <v>3.4400000000000008</v>
      </c>
      <c r="P3271" s="89" cm="1">
        <f t="array" ref="P3271">IF(ISNUMBER(_34_KNMI_Stations[[#This Row],[Etmaal temperatuur °C]]),IF(_34_KNMI_Stations[[#This Row],[Etmaal temperatuur °C]]&gt;stookgrens[],_34_KNMI_Stations[[#This Row],[Etmaal temperatuur °C]]-stookgrens[],0),"")</f>
        <v>0</v>
      </c>
    </row>
    <row r="3272" spans="1:16" x14ac:dyDescent="0.25">
      <c r="A3272">
        <v>267</v>
      </c>
      <c r="B3272" s="110">
        <v>45760</v>
      </c>
      <c r="C3272" s="89">
        <v>5.5</v>
      </c>
      <c r="D3272" s="89">
        <v>12.6</v>
      </c>
      <c r="E3272" s="96">
        <v>1503</v>
      </c>
      <c r="F3272" s="89">
        <v>6.4</v>
      </c>
      <c r="G3272" s="89"/>
      <c r="H3272">
        <v>0.82</v>
      </c>
      <c r="I3272" t="s">
        <v>8</v>
      </c>
      <c r="J3272">
        <v>0.8</v>
      </c>
      <c r="K3272">
        <v>4</v>
      </c>
      <c r="L3272">
        <v>2025</v>
      </c>
      <c r="M3272" t="s">
        <v>124</v>
      </c>
      <c r="N3272" s="89" cm="1">
        <f t="array" ref="N3272">IF(ISNUMBER(_34_KNMI_Stations[[#This Row],[Etmaal temperatuur °C]]),IF(_34_KNMI_Stations[[#This Row],[Etmaal temperatuur °C]]&lt;stookgrens[],stookgrens[]-_34_KNMI_Stations[[#This Row],[Etmaal temperatuur °C]],0),"")</f>
        <v>5.4</v>
      </c>
      <c r="O3272" s="89">
        <f>_34_KNMI_Stations[[#This Row],[graaddagen]]*_34_KNMI_Stations[[#This Row],[Gewogen factor]]</f>
        <v>4.32</v>
      </c>
      <c r="P3272" s="89" cm="1">
        <f t="array" ref="P3272">IF(ISNUMBER(_34_KNMI_Stations[[#This Row],[Etmaal temperatuur °C]]),IF(_34_KNMI_Stations[[#This Row],[Etmaal temperatuur °C]]&gt;stookgrens[],_34_KNMI_Stations[[#This Row],[Etmaal temperatuur °C]]-stookgrens[],0),"")</f>
        <v>0</v>
      </c>
    </row>
    <row r="3273" spans="1:16" x14ac:dyDescent="0.25">
      <c r="A3273">
        <v>267</v>
      </c>
      <c r="B3273" s="110">
        <v>45761</v>
      </c>
      <c r="C3273" s="89">
        <v>3.9</v>
      </c>
      <c r="D3273" s="89">
        <v>11.9</v>
      </c>
      <c r="E3273" s="96">
        <v>1992</v>
      </c>
      <c r="F3273" s="89">
        <v>0</v>
      </c>
      <c r="G3273" s="89"/>
      <c r="H3273">
        <v>0.77</v>
      </c>
      <c r="I3273" t="s">
        <v>8</v>
      </c>
      <c r="J3273">
        <v>0.8</v>
      </c>
      <c r="K3273">
        <v>4</v>
      </c>
      <c r="L3273">
        <v>2025</v>
      </c>
      <c r="M3273" t="s">
        <v>125</v>
      </c>
      <c r="N3273" s="89" cm="1">
        <f t="array" ref="N3273">IF(ISNUMBER(_34_KNMI_Stations[[#This Row],[Etmaal temperatuur °C]]),IF(_34_KNMI_Stations[[#This Row],[Etmaal temperatuur °C]]&lt;stookgrens[],stookgrens[]-_34_KNMI_Stations[[#This Row],[Etmaal temperatuur °C]],0),"")</f>
        <v>6.1</v>
      </c>
      <c r="O3273" s="89">
        <f>_34_KNMI_Stations[[#This Row],[graaddagen]]*_34_KNMI_Stations[[#This Row],[Gewogen factor]]</f>
        <v>4.88</v>
      </c>
      <c r="P3273" s="89" cm="1">
        <f t="array" ref="P3273">IF(ISNUMBER(_34_KNMI_Stations[[#This Row],[Etmaal temperatuur °C]]),IF(_34_KNMI_Stations[[#This Row],[Etmaal temperatuur °C]]&gt;stookgrens[],_34_KNMI_Stations[[#This Row],[Etmaal temperatuur °C]]-stookgrens[],0),"")</f>
        <v>0</v>
      </c>
    </row>
    <row r="3274" spans="1:16" x14ac:dyDescent="0.25">
      <c r="A3274">
        <v>267</v>
      </c>
      <c r="B3274" s="110">
        <v>45762</v>
      </c>
      <c r="C3274" s="89">
        <v>4.2</v>
      </c>
      <c r="D3274" s="89">
        <v>13.4</v>
      </c>
      <c r="E3274" s="96">
        <v>1615</v>
      </c>
      <c r="F3274" s="89">
        <v>4.9000000000000004</v>
      </c>
      <c r="G3274" s="89"/>
      <c r="H3274">
        <v>0.82</v>
      </c>
      <c r="I3274" t="s">
        <v>8</v>
      </c>
      <c r="J3274">
        <v>0.8</v>
      </c>
      <c r="K3274">
        <v>4</v>
      </c>
      <c r="L3274">
        <v>2025</v>
      </c>
      <c r="M3274" t="s">
        <v>125</v>
      </c>
      <c r="N3274" s="89" cm="1">
        <f t="array" ref="N3274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3274" s="89">
        <f>_34_KNMI_Stations[[#This Row],[graaddagen]]*_34_KNMI_Stations[[#This Row],[Gewogen factor]]</f>
        <v>3.6799999999999997</v>
      </c>
      <c r="P3274" s="89" cm="1">
        <f t="array" ref="P3274">IF(ISNUMBER(_34_KNMI_Stations[[#This Row],[Etmaal temperatuur °C]]),IF(_34_KNMI_Stations[[#This Row],[Etmaal temperatuur °C]]&gt;stookgrens[],_34_KNMI_Stations[[#This Row],[Etmaal temperatuur °C]]-stookgrens[],0),"")</f>
        <v>0</v>
      </c>
    </row>
    <row r="3275" spans="1:16" x14ac:dyDescent="0.25">
      <c r="A3275">
        <v>267</v>
      </c>
      <c r="B3275" s="110">
        <v>45763</v>
      </c>
      <c r="C3275" s="89">
        <v>3.6</v>
      </c>
      <c r="D3275" s="89">
        <v>10.6</v>
      </c>
      <c r="E3275" s="96">
        <v>674</v>
      </c>
      <c r="F3275" s="89">
        <v>0.3</v>
      </c>
      <c r="G3275" s="89"/>
      <c r="H3275">
        <v>0.81</v>
      </c>
      <c r="I3275" t="s">
        <v>8</v>
      </c>
      <c r="J3275">
        <v>0.8</v>
      </c>
      <c r="K3275">
        <v>4</v>
      </c>
      <c r="L3275">
        <v>2025</v>
      </c>
      <c r="M3275" t="s">
        <v>125</v>
      </c>
      <c r="N3275" s="89" cm="1">
        <f t="array" ref="N3275">IF(ISNUMBER(_34_KNMI_Stations[[#This Row],[Etmaal temperatuur °C]]),IF(_34_KNMI_Stations[[#This Row],[Etmaal temperatuur °C]]&lt;stookgrens[],stookgrens[]-_34_KNMI_Stations[[#This Row],[Etmaal temperatuur °C]],0),"")</f>
        <v>7.4</v>
      </c>
      <c r="O3275" s="89">
        <f>_34_KNMI_Stations[[#This Row],[graaddagen]]*_34_KNMI_Stations[[#This Row],[Gewogen factor]]</f>
        <v>5.9200000000000008</v>
      </c>
      <c r="P3275" s="89" cm="1">
        <f t="array" ref="P3275">IF(ISNUMBER(_34_KNMI_Stations[[#This Row],[Etmaal temperatuur °C]]),IF(_34_KNMI_Stations[[#This Row],[Etmaal temperatuur °C]]&gt;stookgrens[],_34_KNMI_Stations[[#This Row],[Etmaal temperatuur °C]]-stookgrens[],0),"")</f>
        <v>0</v>
      </c>
    </row>
    <row r="3276" spans="1:16" x14ac:dyDescent="0.25">
      <c r="A3276">
        <v>267</v>
      </c>
      <c r="B3276" s="110">
        <v>45764</v>
      </c>
      <c r="C3276" s="89">
        <v>3.6</v>
      </c>
      <c r="D3276" s="89">
        <v>10.199999999999999</v>
      </c>
      <c r="E3276" s="96">
        <v>609</v>
      </c>
      <c r="F3276" s="89">
        <v>-0.1</v>
      </c>
      <c r="G3276" s="89"/>
      <c r="H3276">
        <v>0.76</v>
      </c>
      <c r="I3276" t="s">
        <v>8</v>
      </c>
      <c r="J3276">
        <v>0.8</v>
      </c>
      <c r="K3276">
        <v>4</v>
      </c>
      <c r="L3276">
        <v>2025</v>
      </c>
      <c r="M3276" t="s">
        <v>125</v>
      </c>
      <c r="N3276" s="89" cm="1">
        <f t="array" ref="N3276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3276" s="89">
        <f>_34_KNMI_Stations[[#This Row],[graaddagen]]*_34_KNMI_Stations[[#This Row],[Gewogen factor]]</f>
        <v>6.2400000000000011</v>
      </c>
      <c r="P3276" s="89" cm="1">
        <f t="array" ref="P3276">IF(ISNUMBER(_34_KNMI_Stations[[#This Row],[Etmaal temperatuur °C]]),IF(_34_KNMI_Stations[[#This Row],[Etmaal temperatuur °C]]&gt;stookgrens[],_34_KNMI_Stations[[#This Row],[Etmaal temperatuur °C]]-stookgrens[],0),"")</f>
        <v>0</v>
      </c>
    </row>
    <row r="3277" spans="1:16" x14ac:dyDescent="0.25">
      <c r="A3277">
        <v>267</v>
      </c>
      <c r="B3277" s="110">
        <v>45765</v>
      </c>
      <c r="C3277" s="89">
        <v>3.4</v>
      </c>
      <c r="D3277" s="89">
        <v>9</v>
      </c>
      <c r="E3277" s="96">
        <v>1529</v>
      </c>
      <c r="F3277" s="89">
        <v>0</v>
      </c>
      <c r="G3277" s="89"/>
      <c r="H3277">
        <v>0.79</v>
      </c>
      <c r="I3277" t="s">
        <v>8</v>
      </c>
      <c r="J3277">
        <v>0.8</v>
      </c>
      <c r="K3277">
        <v>4</v>
      </c>
      <c r="L3277">
        <v>2025</v>
      </c>
      <c r="M3277" t="s">
        <v>125</v>
      </c>
      <c r="N3277" s="89" cm="1">
        <f t="array" ref="N3277">IF(ISNUMBER(_34_KNMI_Stations[[#This Row],[Etmaal temperatuur °C]]),IF(_34_KNMI_Stations[[#This Row],[Etmaal temperatuur °C]]&lt;stookgrens[],stookgrens[]-_34_KNMI_Stations[[#This Row],[Etmaal temperatuur °C]],0),"")</f>
        <v>9</v>
      </c>
      <c r="O3277" s="89">
        <f>_34_KNMI_Stations[[#This Row],[graaddagen]]*_34_KNMI_Stations[[#This Row],[Gewogen factor]]</f>
        <v>7.2</v>
      </c>
      <c r="P3277" s="89" cm="1">
        <f t="array" ref="P3277">IF(ISNUMBER(_34_KNMI_Stations[[#This Row],[Etmaal temperatuur °C]]),IF(_34_KNMI_Stations[[#This Row],[Etmaal temperatuur °C]]&gt;stookgrens[],_34_KNMI_Stations[[#This Row],[Etmaal temperatuur °C]]-stookgrens[],0),"")</f>
        <v>0</v>
      </c>
    </row>
    <row r="3278" spans="1:16" x14ac:dyDescent="0.25">
      <c r="A3278">
        <v>267</v>
      </c>
      <c r="B3278" s="110">
        <v>45766</v>
      </c>
      <c r="C3278" s="89">
        <v>4.5</v>
      </c>
      <c r="D3278" s="89">
        <v>7.6</v>
      </c>
      <c r="E3278" s="96">
        <v>2335</v>
      </c>
      <c r="F3278" s="89">
        <v>0</v>
      </c>
      <c r="G3278" s="89"/>
      <c r="H3278">
        <v>0.84</v>
      </c>
      <c r="I3278" t="s">
        <v>8</v>
      </c>
      <c r="J3278">
        <v>0.8</v>
      </c>
      <c r="K3278">
        <v>4</v>
      </c>
      <c r="L3278">
        <v>2025</v>
      </c>
      <c r="M3278" t="s">
        <v>125</v>
      </c>
      <c r="N3278" s="89" cm="1">
        <f t="array" ref="N3278">IF(ISNUMBER(_34_KNMI_Stations[[#This Row],[Etmaal temperatuur °C]]),IF(_34_KNMI_Stations[[#This Row],[Etmaal temperatuur °C]]&lt;stookgrens[],stookgrens[]-_34_KNMI_Stations[[#This Row],[Etmaal temperatuur °C]],0),"")</f>
        <v>10.4</v>
      </c>
      <c r="O3278" s="89">
        <f>_34_KNMI_Stations[[#This Row],[graaddagen]]*_34_KNMI_Stations[[#This Row],[Gewogen factor]]</f>
        <v>8.32</v>
      </c>
      <c r="P3278" s="89" cm="1">
        <f t="array" ref="P3278">IF(ISNUMBER(_34_KNMI_Stations[[#This Row],[Etmaal temperatuur °C]]),IF(_34_KNMI_Stations[[#This Row],[Etmaal temperatuur °C]]&gt;stookgrens[],_34_KNMI_Stations[[#This Row],[Etmaal temperatuur °C]]-stookgrens[],0),"")</f>
        <v>0</v>
      </c>
    </row>
    <row r="3279" spans="1:16" x14ac:dyDescent="0.25">
      <c r="A3279">
        <v>267</v>
      </c>
      <c r="B3279" s="110">
        <v>45767</v>
      </c>
      <c r="C3279" s="89">
        <v>3.3</v>
      </c>
      <c r="D3279" s="89">
        <v>8.8000000000000007</v>
      </c>
      <c r="E3279" s="96">
        <v>1737</v>
      </c>
      <c r="F3279" s="89">
        <v>0</v>
      </c>
      <c r="G3279" s="89"/>
      <c r="H3279">
        <v>0.83</v>
      </c>
      <c r="I3279" t="s">
        <v>8</v>
      </c>
      <c r="J3279">
        <v>0.8</v>
      </c>
      <c r="K3279">
        <v>4</v>
      </c>
      <c r="L3279">
        <v>2025</v>
      </c>
      <c r="M3279" t="s">
        <v>125</v>
      </c>
      <c r="N3279" s="89" cm="1">
        <f t="array" ref="N3279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3279" s="89">
        <f>_34_KNMI_Stations[[#This Row],[graaddagen]]*_34_KNMI_Stations[[#This Row],[Gewogen factor]]</f>
        <v>7.3599999999999994</v>
      </c>
      <c r="P3279" s="89" cm="1">
        <f t="array" ref="P3279">IF(ISNUMBER(_34_KNMI_Stations[[#This Row],[Etmaal temperatuur °C]]),IF(_34_KNMI_Stations[[#This Row],[Etmaal temperatuur °C]]&gt;stookgrens[],_34_KNMI_Stations[[#This Row],[Etmaal temperatuur °C]]-stookgrens[],0),"")</f>
        <v>0</v>
      </c>
    </row>
    <row r="3280" spans="1:16" x14ac:dyDescent="0.25">
      <c r="A3280">
        <v>267</v>
      </c>
      <c r="B3280" s="110">
        <v>45768</v>
      </c>
      <c r="C3280" s="89">
        <v>2.1</v>
      </c>
      <c r="D3280" s="89">
        <v>9.4</v>
      </c>
      <c r="E3280" s="96">
        <v>447</v>
      </c>
      <c r="F3280" s="89">
        <v>0.5</v>
      </c>
      <c r="G3280" s="89"/>
      <c r="H3280">
        <v>0.94</v>
      </c>
      <c r="I3280" t="s">
        <v>8</v>
      </c>
      <c r="J3280">
        <v>0.8</v>
      </c>
      <c r="K3280">
        <v>4</v>
      </c>
      <c r="L3280">
        <v>2025</v>
      </c>
      <c r="M3280" t="s">
        <v>126</v>
      </c>
      <c r="N3280" s="89" cm="1">
        <f t="array" ref="N3280">IF(ISNUMBER(_34_KNMI_Stations[[#This Row],[Etmaal temperatuur °C]]),IF(_34_KNMI_Stations[[#This Row],[Etmaal temperatuur °C]]&lt;stookgrens[],stookgrens[]-_34_KNMI_Stations[[#This Row],[Etmaal temperatuur °C]],0),"")</f>
        <v>8.6</v>
      </c>
      <c r="O3280" s="89">
        <f>_34_KNMI_Stations[[#This Row],[graaddagen]]*_34_KNMI_Stations[[#This Row],[Gewogen factor]]</f>
        <v>6.88</v>
      </c>
      <c r="P3280" s="89" cm="1">
        <f t="array" ref="P3280">IF(ISNUMBER(_34_KNMI_Stations[[#This Row],[Etmaal temperatuur °C]]),IF(_34_KNMI_Stations[[#This Row],[Etmaal temperatuur °C]]&gt;stookgrens[],_34_KNMI_Stations[[#This Row],[Etmaal temperatuur °C]]-stookgrens[],0),"")</f>
        <v>0</v>
      </c>
    </row>
    <row r="3281" spans="1:16" x14ac:dyDescent="0.25">
      <c r="A3281">
        <v>267</v>
      </c>
      <c r="B3281" s="110">
        <v>45769</v>
      </c>
      <c r="C3281" s="89">
        <v>2.6</v>
      </c>
      <c r="D3281" s="89">
        <v>9.6999999999999993</v>
      </c>
      <c r="E3281" s="96">
        <v>1241</v>
      </c>
      <c r="F3281" s="89">
        <v>0.3</v>
      </c>
      <c r="G3281" s="89"/>
      <c r="H3281">
        <v>0.92</v>
      </c>
      <c r="I3281" t="s">
        <v>8</v>
      </c>
      <c r="J3281">
        <v>0.8</v>
      </c>
      <c r="K3281">
        <v>4</v>
      </c>
      <c r="L3281">
        <v>2025</v>
      </c>
      <c r="M3281" t="s">
        <v>126</v>
      </c>
      <c r="N3281" s="89" cm="1">
        <f t="array" ref="N3281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3281" s="89">
        <f>_34_KNMI_Stations[[#This Row],[graaddagen]]*_34_KNMI_Stations[[#This Row],[Gewogen factor]]</f>
        <v>6.6400000000000006</v>
      </c>
      <c r="P3281" s="89" cm="1">
        <f t="array" ref="P3281">IF(ISNUMBER(_34_KNMI_Stations[[#This Row],[Etmaal temperatuur °C]]),IF(_34_KNMI_Stations[[#This Row],[Etmaal temperatuur °C]]&gt;stookgrens[],_34_KNMI_Stations[[#This Row],[Etmaal temperatuur °C]]-stookgrens[],0),"")</f>
        <v>0</v>
      </c>
    </row>
    <row r="3282" spans="1:16" x14ac:dyDescent="0.25">
      <c r="A3282">
        <v>267</v>
      </c>
      <c r="B3282" s="110">
        <v>45770</v>
      </c>
      <c r="C3282" s="89">
        <v>3.9</v>
      </c>
      <c r="D3282" s="89">
        <v>10.6</v>
      </c>
      <c r="E3282" s="96">
        <v>874</v>
      </c>
      <c r="F3282" s="89">
        <v>0.1</v>
      </c>
      <c r="G3282" s="89"/>
      <c r="H3282">
        <v>0.91</v>
      </c>
      <c r="I3282" t="s">
        <v>8</v>
      </c>
      <c r="J3282">
        <v>0.8</v>
      </c>
      <c r="K3282">
        <v>4</v>
      </c>
      <c r="L3282">
        <v>2025</v>
      </c>
      <c r="M3282" t="s">
        <v>126</v>
      </c>
      <c r="N3282" s="89" cm="1">
        <f t="array" ref="N3282">IF(ISNUMBER(_34_KNMI_Stations[[#This Row],[Etmaal temperatuur °C]]),IF(_34_KNMI_Stations[[#This Row],[Etmaal temperatuur °C]]&lt;stookgrens[],stookgrens[]-_34_KNMI_Stations[[#This Row],[Etmaal temperatuur °C]],0),"")</f>
        <v>7.4</v>
      </c>
      <c r="O3282" s="89">
        <f>_34_KNMI_Stations[[#This Row],[graaddagen]]*_34_KNMI_Stations[[#This Row],[Gewogen factor]]</f>
        <v>5.9200000000000008</v>
      </c>
      <c r="P3282" s="89" cm="1">
        <f t="array" ref="P3282">IF(ISNUMBER(_34_KNMI_Stations[[#This Row],[Etmaal temperatuur °C]]),IF(_34_KNMI_Stations[[#This Row],[Etmaal temperatuur °C]]&gt;stookgrens[],_34_KNMI_Stations[[#This Row],[Etmaal temperatuur °C]]-stookgrens[],0),"")</f>
        <v>0</v>
      </c>
    </row>
    <row r="3283" spans="1:16" x14ac:dyDescent="0.25">
      <c r="A3283">
        <v>267</v>
      </c>
      <c r="B3283" s="110">
        <v>45771</v>
      </c>
      <c r="C3283" s="89">
        <v>5.7</v>
      </c>
      <c r="D3283" s="89">
        <v>10.1</v>
      </c>
      <c r="E3283" s="96">
        <v>609</v>
      </c>
      <c r="F3283" s="89">
        <v>9.4</v>
      </c>
      <c r="G3283" s="89"/>
      <c r="H3283">
        <v>0.94</v>
      </c>
      <c r="I3283" t="s">
        <v>8</v>
      </c>
      <c r="J3283">
        <v>0.8</v>
      </c>
      <c r="K3283">
        <v>4</v>
      </c>
      <c r="L3283">
        <v>2025</v>
      </c>
      <c r="M3283" t="s">
        <v>126</v>
      </c>
      <c r="N3283" s="89" cm="1">
        <f t="array" ref="N3283">IF(ISNUMBER(_34_KNMI_Stations[[#This Row],[Etmaal temperatuur °C]]),IF(_34_KNMI_Stations[[#This Row],[Etmaal temperatuur °C]]&lt;stookgrens[],stookgrens[]-_34_KNMI_Stations[[#This Row],[Etmaal temperatuur °C]],0),"")</f>
        <v>7.9</v>
      </c>
      <c r="O3283" s="89">
        <f>_34_KNMI_Stations[[#This Row],[graaddagen]]*_34_KNMI_Stations[[#This Row],[Gewogen factor]]</f>
        <v>6.32</v>
      </c>
      <c r="P3283" s="89" cm="1">
        <f t="array" ref="P3283">IF(ISNUMBER(_34_KNMI_Stations[[#This Row],[Etmaal temperatuur °C]]),IF(_34_KNMI_Stations[[#This Row],[Etmaal temperatuur °C]]&gt;stookgrens[],_34_KNMI_Stations[[#This Row],[Etmaal temperatuur °C]]-stookgrens[],0),"")</f>
        <v>0</v>
      </c>
    </row>
    <row r="3284" spans="1:16" x14ac:dyDescent="0.25">
      <c r="A3284">
        <v>267</v>
      </c>
      <c r="B3284" s="110">
        <v>45772</v>
      </c>
      <c r="C3284" s="89">
        <v>4</v>
      </c>
      <c r="D3284" s="89">
        <v>8.6999999999999993</v>
      </c>
      <c r="E3284" s="96">
        <v>1582</v>
      </c>
      <c r="F3284" s="89">
        <v>0</v>
      </c>
      <c r="G3284" s="89"/>
      <c r="H3284">
        <v>0.85</v>
      </c>
      <c r="I3284" t="s">
        <v>8</v>
      </c>
      <c r="J3284">
        <v>0.8</v>
      </c>
      <c r="K3284">
        <v>4</v>
      </c>
      <c r="L3284">
        <v>2025</v>
      </c>
      <c r="M3284" t="s">
        <v>126</v>
      </c>
      <c r="N3284" s="89" cm="1">
        <f t="array" ref="N3284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3284" s="89">
        <f>_34_KNMI_Stations[[#This Row],[graaddagen]]*_34_KNMI_Stations[[#This Row],[Gewogen factor]]</f>
        <v>7.4400000000000013</v>
      </c>
      <c r="P3284" s="89" cm="1">
        <f t="array" ref="P3284">IF(ISNUMBER(_34_KNMI_Stations[[#This Row],[Etmaal temperatuur °C]]),IF(_34_KNMI_Stations[[#This Row],[Etmaal temperatuur °C]]&gt;stookgrens[],_34_KNMI_Stations[[#This Row],[Etmaal temperatuur °C]]-stookgrens[],0),"")</f>
        <v>0</v>
      </c>
    </row>
    <row r="3285" spans="1:16" x14ac:dyDescent="0.25">
      <c r="A3285">
        <v>267</v>
      </c>
      <c r="B3285" s="110">
        <v>45773</v>
      </c>
      <c r="C3285" s="89">
        <v>3.1</v>
      </c>
      <c r="D3285" s="89">
        <v>9.5</v>
      </c>
      <c r="E3285" s="96">
        <v>1983</v>
      </c>
      <c r="F3285" s="89">
        <v>0</v>
      </c>
      <c r="G3285" s="89"/>
      <c r="H3285">
        <v>0.89</v>
      </c>
      <c r="I3285" t="s">
        <v>8</v>
      </c>
      <c r="J3285">
        <v>0.8</v>
      </c>
      <c r="K3285">
        <v>4</v>
      </c>
      <c r="L3285">
        <v>2025</v>
      </c>
      <c r="M3285" t="s">
        <v>126</v>
      </c>
      <c r="N3285" s="89" cm="1">
        <f t="array" ref="N3285">IF(ISNUMBER(_34_KNMI_Stations[[#This Row],[Etmaal temperatuur °C]]),IF(_34_KNMI_Stations[[#This Row],[Etmaal temperatuur °C]]&lt;stookgrens[],stookgrens[]-_34_KNMI_Stations[[#This Row],[Etmaal temperatuur °C]],0),"")</f>
        <v>8.5</v>
      </c>
      <c r="O3285" s="89">
        <f>_34_KNMI_Stations[[#This Row],[graaddagen]]*_34_KNMI_Stations[[#This Row],[Gewogen factor]]</f>
        <v>6.8000000000000007</v>
      </c>
      <c r="P3285" s="89" cm="1">
        <f t="array" ref="P3285">IF(ISNUMBER(_34_KNMI_Stations[[#This Row],[Etmaal temperatuur °C]]),IF(_34_KNMI_Stations[[#This Row],[Etmaal temperatuur °C]]&gt;stookgrens[],_34_KNMI_Stations[[#This Row],[Etmaal temperatuur °C]]-stookgrens[],0),"")</f>
        <v>0</v>
      </c>
    </row>
    <row r="3286" spans="1:16" x14ac:dyDescent="0.25">
      <c r="A3286">
        <v>267</v>
      </c>
      <c r="B3286" s="110">
        <v>45774</v>
      </c>
      <c r="C3286" s="89">
        <v>2.8</v>
      </c>
      <c r="D3286" s="89">
        <v>11.9</v>
      </c>
      <c r="E3286" s="96">
        <v>2494</v>
      </c>
      <c r="F3286" s="89">
        <v>0</v>
      </c>
      <c r="G3286" s="89"/>
      <c r="H3286">
        <v>0.77</v>
      </c>
      <c r="I3286" t="s">
        <v>8</v>
      </c>
      <c r="J3286">
        <v>0.8</v>
      </c>
      <c r="K3286">
        <v>4</v>
      </c>
      <c r="L3286">
        <v>2025</v>
      </c>
      <c r="M3286" t="s">
        <v>126</v>
      </c>
      <c r="N3286" s="89" cm="1">
        <f t="array" ref="N3286">IF(ISNUMBER(_34_KNMI_Stations[[#This Row],[Etmaal temperatuur °C]]),IF(_34_KNMI_Stations[[#This Row],[Etmaal temperatuur °C]]&lt;stookgrens[],stookgrens[]-_34_KNMI_Stations[[#This Row],[Etmaal temperatuur °C]],0),"")</f>
        <v>6.1</v>
      </c>
      <c r="O3286" s="89">
        <f>_34_KNMI_Stations[[#This Row],[graaddagen]]*_34_KNMI_Stations[[#This Row],[Gewogen factor]]</f>
        <v>4.88</v>
      </c>
      <c r="P3286" s="89" cm="1">
        <f t="array" ref="P3286">IF(ISNUMBER(_34_KNMI_Stations[[#This Row],[Etmaal temperatuur °C]]),IF(_34_KNMI_Stations[[#This Row],[Etmaal temperatuur °C]]&gt;stookgrens[],_34_KNMI_Stations[[#This Row],[Etmaal temperatuur °C]]-stookgrens[],0),"")</f>
        <v>0</v>
      </c>
    </row>
    <row r="3287" spans="1:16" x14ac:dyDescent="0.25">
      <c r="A3287">
        <v>267</v>
      </c>
      <c r="B3287" s="110">
        <v>45775</v>
      </c>
      <c r="C3287" s="89">
        <v>2</v>
      </c>
      <c r="D3287" s="89">
        <v>12.7</v>
      </c>
      <c r="E3287" s="96">
        <v>2414</v>
      </c>
      <c r="F3287" s="89">
        <v>0</v>
      </c>
      <c r="G3287" s="89"/>
      <c r="H3287">
        <v>0.76</v>
      </c>
      <c r="I3287" t="s">
        <v>8</v>
      </c>
      <c r="J3287">
        <v>0.8</v>
      </c>
      <c r="K3287">
        <v>4</v>
      </c>
      <c r="L3287">
        <v>2025</v>
      </c>
      <c r="M3287" t="s">
        <v>127</v>
      </c>
      <c r="N3287" s="89" cm="1">
        <f t="array" ref="N3287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3287" s="89">
        <f>_34_KNMI_Stations[[#This Row],[graaddagen]]*_34_KNMI_Stations[[#This Row],[Gewogen factor]]</f>
        <v>4.2400000000000011</v>
      </c>
      <c r="P3287" s="89" cm="1">
        <f t="array" ref="P3287">IF(ISNUMBER(_34_KNMI_Stations[[#This Row],[Etmaal temperatuur °C]]),IF(_34_KNMI_Stations[[#This Row],[Etmaal temperatuur °C]]&gt;stookgrens[],_34_KNMI_Stations[[#This Row],[Etmaal temperatuur °C]]-stookgrens[],0),"")</f>
        <v>0</v>
      </c>
    </row>
    <row r="3288" spans="1:16" x14ac:dyDescent="0.25">
      <c r="A3288">
        <v>267</v>
      </c>
      <c r="B3288" s="110">
        <v>45776</v>
      </c>
      <c r="C3288" s="89">
        <v>3.4</v>
      </c>
      <c r="D3288" s="89">
        <v>12.1</v>
      </c>
      <c r="E3288" s="96">
        <v>2448</v>
      </c>
      <c r="F3288" s="89">
        <v>0</v>
      </c>
      <c r="G3288" s="89"/>
      <c r="H3288">
        <v>0.87</v>
      </c>
      <c r="I3288" t="s">
        <v>8</v>
      </c>
      <c r="J3288">
        <v>0.8</v>
      </c>
      <c r="K3288">
        <v>4</v>
      </c>
      <c r="L3288">
        <v>2025</v>
      </c>
      <c r="M3288" t="s">
        <v>127</v>
      </c>
      <c r="N3288" s="89" cm="1">
        <f t="array" ref="N3288">IF(ISNUMBER(_34_KNMI_Stations[[#This Row],[Etmaal temperatuur °C]]),IF(_34_KNMI_Stations[[#This Row],[Etmaal temperatuur °C]]&lt;stookgrens[],stookgrens[]-_34_KNMI_Stations[[#This Row],[Etmaal temperatuur °C]],0),"")</f>
        <v>5.9</v>
      </c>
      <c r="O3288" s="89">
        <f>_34_KNMI_Stations[[#This Row],[graaddagen]]*_34_KNMI_Stations[[#This Row],[Gewogen factor]]</f>
        <v>4.7200000000000006</v>
      </c>
      <c r="P3288" s="89" cm="1">
        <f t="array" ref="P3288">IF(ISNUMBER(_34_KNMI_Stations[[#This Row],[Etmaal temperatuur °C]]),IF(_34_KNMI_Stations[[#This Row],[Etmaal temperatuur °C]]&gt;stookgrens[],_34_KNMI_Stations[[#This Row],[Etmaal temperatuur °C]]-stookgrens[],0),"")</f>
        <v>0</v>
      </c>
    </row>
    <row r="3289" spans="1:16" x14ac:dyDescent="0.25">
      <c r="A3289">
        <v>267</v>
      </c>
      <c r="B3289" s="110">
        <v>45777</v>
      </c>
      <c r="C3289" s="89">
        <v>3.3</v>
      </c>
      <c r="D3289" s="89">
        <v>14.8</v>
      </c>
      <c r="E3289" s="96">
        <v>2490</v>
      </c>
      <c r="F3289" s="89">
        <v>0</v>
      </c>
      <c r="G3289" s="89"/>
      <c r="H3289">
        <v>0.84</v>
      </c>
      <c r="I3289" t="s">
        <v>8</v>
      </c>
      <c r="J3289">
        <v>0.8</v>
      </c>
      <c r="K3289">
        <v>4</v>
      </c>
      <c r="L3289">
        <v>2025</v>
      </c>
      <c r="M3289" t="s">
        <v>127</v>
      </c>
      <c r="N3289" s="89" cm="1">
        <f t="array" ref="N3289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3289" s="89">
        <f>_34_KNMI_Stations[[#This Row],[graaddagen]]*_34_KNMI_Stations[[#This Row],[Gewogen factor]]</f>
        <v>2.5599999999999996</v>
      </c>
      <c r="P3289" s="89" cm="1">
        <f t="array" ref="P3289">IF(ISNUMBER(_34_KNMI_Stations[[#This Row],[Etmaal temperatuur °C]]),IF(_34_KNMI_Stations[[#This Row],[Etmaal temperatuur °C]]&gt;stookgrens[],_34_KNMI_Stations[[#This Row],[Etmaal temperatuur °C]]-stookgrens[],0),"")</f>
        <v>0</v>
      </c>
    </row>
    <row r="3290" spans="1:16" x14ac:dyDescent="0.25">
      <c r="A3290">
        <v>267</v>
      </c>
      <c r="B3290" s="110">
        <v>45778</v>
      </c>
      <c r="C3290" s="89">
        <v>2.4</v>
      </c>
      <c r="D3290" s="89">
        <v>17</v>
      </c>
      <c r="E3290" s="96">
        <v>2377</v>
      </c>
      <c r="F3290" s="89">
        <v>0</v>
      </c>
      <c r="G3290" s="89"/>
      <c r="H3290">
        <v>0.77</v>
      </c>
      <c r="I3290" t="s">
        <v>8</v>
      </c>
      <c r="J3290">
        <v>0.8</v>
      </c>
      <c r="K3290">
        <v>5</v>
      </c>
      <c r="L3290">
        <v>2025</v>
      </c>
      <c r="M3290" t="s">
        <v>127</v>
      </c>
      <c r="N3290" s="89" cm="1">
        <f t="array" ref="N3290">IF(ISNUMBER(_34_KNMI_Stations[[#This Row],[Etmaal temperatuur °C]]),IF(_34_KNMI_Stations[[#This Row],[Etmaal temperatuur °C]]&lt;stookgrens[],stookgrens[]-_34_KNMI_Stations[[#This Row],[Etmaal temperatuur °C]],0),"")</f>
        <v>1</v>
      </c>
      <c r="O3290" s="89">
        <f>_34_KNMI_Stations[[#This Row],[graaddagen]]*_34_KNMI_Stations[[#This Row],[Gewogen factor]]</f>
        <v>0.8</v>
      </c>
      <c r="P3290" s="89" cm="1">
        <f t="array" ref="P3290">IF(ISNUMBER(_34_KNMI_Stations[[#This Row],[Etmaal temperatuur °C]]),IF(_34_KNMI_Stations[[#This Row],[Etmaal temperatuur °C]]&gt;stookgrens[],_34_KNMI_Stations[[#This Row],[Etmaal temperatuur °C]]-stookgrens[],0),"")</f>
        <v>0</v>
      </c>
    </row>
    <row r="3291" spans="1:16" x14ac:dyDescent="0.25">
      <c r="A3291">
        <v>267</v>
      </c>
      <c r="B3291" s="110">
        <v>45779</v>
      </c>
      <c r="C3291" s="89">
        <v>4.0999999999999996</v>
      </c>
      <c r="D3291" s="89">
        <v>14</v>
      </c>
      <c r="E3291" s="96">
        <v>1584</v>
      </c>
      <c r="F3291" s="89">
        <v>0.5</v>
      </c>
      <c r="G3291" s="89"/>
      <c r="H3291">
        <v>0.83</v>
      </c>
      <c r="I3291" t="s">
        <v>8</v>
      </c>
      <c r="J3291">
        <v>0.8</v>
      </c>
      <c r="K3291">
        <v>5</v>
      </c>
      <c r="L3291">
        <v>2025</v>
      </c>
      <c r="M3291" t="s">
        <v>127</v>
      </c>
      <c r="N3291" s="89" cm="1">
        <f t="array" ref="N3291">IF(ISNUMBER(_34_KNMI_Stations[[#This Row],[Etmaal temperatuur °C]]),IF(_34_KNMI_Stations[[#This Row],[Etmaal temperatuur °C]]&lt;stookgrens[],stookgrens[]-_34_KNMI_Stations[[#This Row],[Etmaal temperatuur °C]],0),"")</f>
        <v>4</v>
      </c>
      <c r="O3291" s="89">
        <f>_34_KNMI_Stations[[#This Row],[graaddagen]]*_34_KNMI_Stations[[#This Row],[Gewogen factor]]</f>
        <v>3.2</v>
      </c>
      <c r="P3291" s="89" cm="1">
        <f t="array" ref="P3291">IF(ISNUMBER(_34_KNMI_Stations[[#This Row],[Etmaal temperatuur °C]]),IF(_34_KNMI_Stations[[#This Row],[Etmaal temperatuur °C]]&gt;stookgrens[],_34_KNMI_Stations[[#This Row],[Etmaal temperatuur °C]]-stookgrens[],0),"")</f>
        <v>0</v>
      </c>
    </row>
    <row r="3292" spans="1:16" x14ac:dyDescent="0.25">
      <c r="A3292">
        <v>267</v>
      </c>
      <c r="B3292" s="110">
        <v>45780</v>
      </c>
      <c r="C3292" s="89">
        <v>5.6</v>
      </c>
      <c r="D3292" s="89">
        <v>11.1</v>
      </c>
      <c r="E3292" s="96">
        <v>2197</v>
      </c>
      <c r="F3292" s="89">
        <v>-0.1</v>
      </c>
      <c r="G3292" s="89"/>
      <c r="H3292">
        <v>0.77</v>
      </c>
      <c r="I3292" t="s">
        <v>8</v>
      </c>
      <c r="J3292">
        <v>0.8</v>
      </c>
      <c r="K3292">
        <v>5</v>
      </c>
      <c r="L3292">
        <v>2025</v>
      </c>
      <c r="M3292" t="s">
        <v>127</v>
      </c>
      <c r="N3292" s="89" cm="1">
        <f t="array" ref="N3292">IF(ISNUMBER(_34_KNMI_Stations[[#This Row],[Etmaal temperatuur °C]]),IF(_34_KNMI_Stations[[#This Row],[Etmaal temperatuur °C]]&lt;stookgrens[],stookgrens[]-_34_KNMI_Stations[[#This Row],[Etmaal temperatuur °C]],0),"")</f>
        <v>6.9</v>
      </c>
      <c r="O3292" s="89">
        <f>_34_KNMI_Stations[[#This Row],[graaddagen]]*_34_KNMI_Stations[[#This Row],[Gewogen factor]]</f>
        <v>5.5200000000000005</v>
      </c>
      <c r="P3292" s="89" cm="1">
        <f t="array" ref="P3292">IF(ISNUMBER(_34_KNMI_Stations[[#This Row],[Etmaal temperatuur °C]]),IF(_34_KNMI_Stations[[#This Row],[Etmaal temperatuur °C]]&gt;stookgrens[],_34_KNMI_Stations[[#This Row],[Etmaal temperatuur °C]]-stookgrens[],0),"")</f>
        <v>0</v>
      </c>
    </row>
    <row r="3293" spans="1:16" x14ac:dyDescent="0.25">
      <c r="A3293">
        <v>267</v>
      </c>
      <c r="B3293" s="110">
        <v>45781</v>
      </c>
      <c r="C3293" s="89">
        <v>7.8</v>
      </c>
      <c r="D3293" s="89">
        <v>9.4</v>
      </c>
      <c r="E3293" s="96">
        <v>1658</v>
      </c>
      <c r="F3293" s="89">
        <v>0.8</v>
      </c>
      <c r="G3293" s="89"/>
      <c r="H3293">
        <v>0.71</v>
      </c>
      <c r="I3293" t="s">
        <v>8</v>
      </c>
      <c r="J3293">
        <v>0.8</v>
      </c>
      <c r="K3293">
        <v>5</v>
      </c>
      <c r="L3293">
        <v>2025</v>
      </c>
      <c r="M3293" t="s">
        <v>127</v>
      </c>
      <c r="N3293" s="89" cm="1">
        <f t="array" ref="N3293">IF(ISNUMBER(_34_KNMI_Stations[[#This Row],[Etmaal temperatuur °C]]),IF(_34_KNMI_Stations[[#This Row],[Etmaal temperatuur °C]]&lt;stookgrens[],stookgrens[]-_34_KNMI_Stations[[#This Row],[Etmaal temperatuur °C]],0),"")</f>
        <v>8.6</v>
      </c>
      <c r="O3293" s="89">
        <f>_34_KNMI_Stations[[#This Row],[graaddagen]]*_34_KNMI_Stations[[#This Row],[Gewogen factor]]</f>
        <v>6.88</v>
      </c>
      <c r="P3293" s="89" cm="1">
        <f t="array" ref="P3293">IF(ISNUMBER(_34_KNMI_Stations[[#This Row],[Etmaal temperatuur °C]]),IF(_34_KNMI_Stations[[#This Row],[Etmaal temperatuur °C]]&gt;stookgrens[],_34_KNMI_Stations[[#This Row],[Etmaal temperatuur °C]]-stookgrens[],0),"")</f>
        <v>0</v>
      </c>
    </row>
    <row r="3294" spans="1:16" x14ac:dyDescent="0.25">
      <c r="A3294">
        <v>267</v>
      </c>
      <c r="B3294" s="110">
        <v>45782</v>
      </c>
      <c r="C3294" s="89">
        <v>6.1</v>
      </c>
      <c r="D3294" s="89">
        <v>9.4</v>
      </c>
      <c r="E3294" s="96">
        <v>2246</v>
      </c>
      <c r="F3294" s="89">
        <v>-0.1</v>
      </c>
      <c r="G3294" s="89"/>
      <c r="H3294">
        <v>0.65</v>
      </c>
      <c r="I3294" t="s">
        <v>8</v>
      </c>
      <c r="J3294">
        <v>0.8</v>
      </c>
      <c r="K3294">
        <v>5</v>
      </c>
      <c r="L3294">
        <v>2025</v>
      </c>
      <c r="M3294" t="s">
        <v>132</v>
      </c>
      <c r="N3294" s="89" cm="1">
        <f t="array" ref="N3294">IF(ISNUMBER(_34_KNMI_Stations[[#This Row],[Etmaal temperatuur °C]]),IF(_34_KNMI_Stations[[#This Row],[Etmaal temperatuur °C]]&lt;stookgrens[],stookgrens[]-_34_KNMI_Stations[[#This Row],[Etmaal temperatuur °C]],0),"")</f>
        <v>8.6</v>
      </c>
      <c r="O3294" s="89">
        <f>_34_KNMI_Stations[[#This Row],[graaddagen]]*_34_KNMI_Stations[[#This Row],[Gewogen factor]]</f>
        <v>6.88</v>
      </c>
      <c r="P3294" s="89" cm="1">
        <f t="array" ref="P3294">IF(ISNUMBER(_34_KNMI_Stations[[#This Row],[Etmaal temperatuur °C]]),IF(_34_KNMI_Stations[[#This Row],[Etmaal temperatuur °C]]&gt;stookgrens[],_34_KNMI_Stations[[#This Row],[Etmaal temperatuur °C]]-stookgrens[],0),"")</f>
        <v>0</v>
      </c>
    </row>
    <row r="3295" spans="1:16" x14ac:dyDescent="0.25">
      <c r="A3295">
        <v>267</v>
      </c>
      <c r="B3295" s="110">
        <v>45783</v>
      </c>
      <c r="C3295" s="89">
        <v>6</v>
      </c>
      <c r="D3295" s="89">
        <v>9.3000000000000007</v>
      </c>
      <c r="E3295" s="96">
        <v>998</v>
      </c>
      <c r="F3295" s="89">
        <v>-0.1</v>
      </c>
      <c r="G3295" s="89"/>
      <c r="H3295">
        <v>0.79</v>
      </c>
      <c r="I3295" t="s">
        <v>8</v>
      </c>
      <c r="J3295">
        <v>0.8</v>
      </c>
      <c r="K3295">
        <v>5</v>
      </c>
      <c r="L3295">
        <v>2025</v>
      </c>
      <c r="M3295" t="s">
        <v>132</v>
      </c>
      <c r="N3295" s="89" cm="1">
        <f t="array" ref="N3295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3295" s="89">
        <f>_34_KNMI_Stations[[#This Row],[graaddagen]]*_34_KNMI_Stations[[#This Row],[Gewogen factor]]</f>
        <v>6.96</v>
      </c>
      <c r="P3295" s="89" cm="1">
        <f t="array" ref="P3295">IF(ISNUMBER(_34_KNMI_Stations[[#This Row],[Etmaal temperatuur °C]]),IF(_34_KNMI_Stations[[#This Row],[Etmaal temperatuur °C]]&gt;stookgrens[],_34_KNMI_Stations[[#This Row],[Etmaal temperatuur °C]]-stookgrens[],0),"")</f>
        <v>0</v>
      </c>
    </row>
    <row r="3296" spans="1:16" x14ac:dyDescent="0.25">
      <c r="A3296">
        <v>267</v>
      </c>
      <c r="B3296" s="110">
        <v>45784</v>
      </c>
      <c r="C3296" s="89">
        <v>6.3</v>
      </c>
      <c r="D3296" s="89">
        <v>10.4</v>
      </c>
      <c r="E3296" s="96">
        <v>2177</v>
      </c>
      <c r="F3296" s="89">
        <v>0</v>
      </c>
      <c r="G3296" s="89"/>
      <c r="H3296">
        <v>0.78</v>
      </c>
      <c r="I3296" t="s">
        <v>8</v>
      </c>
      <c r="J3296">
        <v>0.8</v>
      </c>
      <c r="K3296">
        <v>5</v>
      </c>
      <c r="L3296">
        <v>2025</v>
      </c>
      <c r="M3296" t="s">
        <v>132</v>
      </c>
      <c r="N3296" s="89" cm="1">
        <f t="array" ref="N3296">IF(ISNUMBER(_34_KNMI_Stations[[#This Row],[Etmaal temperatuur °C]]),IF(_34_KNMI_Stations[[#This Row],[Etmaal temperatuur °C]]&lt;stookgrens[],stookgrens[]-_34_KNMI_Stations[[#This Row],[Etmaal temperatuur °C]],0),"")</f>
        <v>7.6</v>
      </c>
      <c r="O3296" s="89">
        <f>_34_KNMI_Stations[[#This Row],[graaddagen]]*_34_KNMI_Stations[[#This Row],[Gewogen factor]]</f>
        <v>6.08</v>
      </c>
      <c r="P3296" s="89" cm="1">
        <f t="array" ref="P3296">IF(ISNUMBER(_34_KNMI_Stations[[#This Row],[Etmaal temperatuur °C]]),IF(_34_KNMI_Stations[[#This Row],[Etmaal temperatuur °C]]&gt;stookgrens[],_34_KNMI_Stations[[#This Row],[Etmaal temperatuur °C]]-stookgrens[],0),"")</f>
        <v>0</v>
      </c>
    </row>
    <row r="3297" spans="1:16" x14ac:dyDescent="0.25">
      <c r="A3297">
        <v>267</v>
      </c>
      <c r="B3297" s="110">
        <v>45785</v>
      </c>
      <c r="C3297" s="89">
        <v>4</v>
      </c>
      <c r="D3297" s="89">
        <v>12.1</v>
      </c>
      <c r="E3297" s="96">
        <v>2086</v>
      </c>
      <c r="F3297" s="89">
        <v>0</v>
      </c>
      <c r="G3297" s="89"/>
      <c r="H3297">
        <v>0.72</v>
      </c>
      <c r="I3297" t="s">
        <v>8</v>
      </c>
      <c r="J3297">
        <v>0.8</v>
      </c>
      <c r="K3297">
        <v>5</v>
      </c>
      <c r="L3297">
        <v>2025</v>
      </c>
      <c r="M3297" t="s">
        <v>132</v>
      </c>
      <c r="N3297" s="89" cm="1">
        <f t="array" ref="N3297">IF(ISNUMBER(_34_KNMI_Stations[[#This Row],[Etmaal temperatuur °C]]),IF(_34_KNMI_Stations[[#This Row],[Etmaal temperatuur °C]]&lt;stookgrens[],stookgrens[]-_34_KNMI_Stations[[#This Row],[Etmaal temperatuur °C]],0),"")</f>
        <v>5.9</v>
      </c>
      <c r="O3297" s="89">
        <f>_34_KNMI_Stations[[#This Row],[graaddagen]]*_34_KNMI_Stations[[#This Row],[Gewogen factor]]</f>
        <v>4.7200000000000006</v>
      </c>
      <c r="P3297" s="89" cm="1">
        <f t="array" ref="P3297">IF(ISNUMBER(_34_KNMI_Stations[[#This Row],[Etmaal temperatuur °C]]),IF(_34_KNMI_Stations[[#This Row],[Etmaal temperatuur °C]]&gt;stookgrens[],_34_KNMI_Stations[[#This Row],[Etmaal temperatuur °C]]-stookgrens[],0),"")</f>
        <v>0</v>
      </c>
    </row>
    <row r="3298" spans="1:16" x14ac:dyDescent="0.25">
      <c r="A3298">
        <v>267</v>
      </c>
      <c r="B3298" s="110">
        <v>45786</v>
      </c>
      <c r="C3298" s="89">
        <v>4.2</v>
      </c>
      <c r="D3298" s="89">
        <v>12.3</v>
      </c>
      <c r="E3298" s="96">
        <v>2565</v>
      </c>
      <c r="F3298" s="89">
        <v>0</v>
      </c>
      <c r="G3298" s="89"/>
      <c r="H3298">
        <v>0.68</v>
      </c>
      <c r="I3298" t="s">
        <v>8</v>
      </c>
      <c r="J3298">
        <v>0.8</v>
      </c>
      <c r="K3298">
        <v>5</v>
      </c>
      <c r="L3298">
        <v>2025</v>
      </c>
      <c r="M3298" t="s">
        <v>132</v>
      </c>
      <c r="N3298" s="89" cm="1">
        <f t="array" ref="N3298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3298" s="89">
        <f>_34_KNMI_Stations[[#This Row],[graaddagen]]*_34_KNMI_Stations[[#This Row],[Gewogen factor]]</f>
        <v>4.5599999999999996</v>
      </c>
      <c r="P3298" s="89" cm="1">
        <f t="array" ref="P3298">IF(ISNUMBER(_34_KNMI_Stations[[#This Row],[Etmaal temperatuur °C]]),IF(_34_KNMI_Stations[[#This Row],[Etmaal temperatuur °C]]&gt;stookgrens[],_34_KNMI_Stations[[#This Row],[Etmaal temperatuur °C]]-stookgrens[],0),"")</f>
        <v>0</v>
      </c>
    </row>
    <row r="3299" spans="1:16" x14ac:dyDescent="0.25">
      <c r="A3299">
        <v>267</v>
      </c>
      <c r="B3299" s="110">
        <v>45787</v>
      </c>
      <c r="C3299" s="89">
        <v>4.4000000000000004</v>
      </c>
      <c r="D3299" s="89">
        <v>14.2</v>
      </c>
      <c r="E3299" s="96">
        <v>2680</v>
      </c>
      <c r="F3299" s="89">
        <v>0</v>
      </c>
      <c r="G3299" s="89"/>
      <c r="H3299">
        <v>0.62</v>
      </c>
      <c r="I3299" t="s">
        <v>8</v>
      </c>
      <c r="J3299">
        <v>0.8</v>
      </c>
      <c r="K3299">
        <v>5</v>
      </c>
      <c r="L3299">
        <v>2025</v>
      </c>
      <c r="M3299" t="s">
        <v>132</v>
      </c>
      <c r="N3299" s="89" cm="1">
        <f t="array" ref="N3299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3299" s="89">
        <f>_34_KNMI_Stations[[#This Row],[graaddagen]]*_34_KNMI_Stations[[#This Row],[Gewogen factor]]</f>
        <v>3.0400000000000009</v>
      </c>
      <c r="P3299" s="89" cm="1">
        <f t="array" ref="P3299">IF(ISNUMBER(_34_KNMI_Stations[[#This Row],[Etmaal temperatuur °C]]),IF(_34_KNMI_Stations[[#This Row],[Etmaal temperatuur °C]]&gt;stookgrens[],_34_KNMI_Stations[[#This Row],[Etmaal temperatuur °C]]-stookgrens[],0),"")</f>
        <v>0</v>
      </c>
    </row>
    <row r="3300" spans="1:16" x14ac:dyDescent="0.25">
      <c r="A3300">
        <v>267</v>
      </c>
      <c r="B3300" s="110">
        <v>45788</v>
      </c>
      <c r="C3300" s="89">
        <v>4.5</v>
      </c>
      <c r="D3300" s="89">
        <v>17.2</v>
      </c>
      <c r="E3300" s="96">
        <v>2701</v>
      </c>
      <c r="F3300" s="89">
        <v>0</v>
      </c>
      <c r="G3300" s="89"/>
      <c r="H3300">
        <v>0.6</v>
      </c>
      <c r="I3300" t="s">
        <v>8</v>
      </c>
      <c r="J3300">
        <v>0.8</v>
      </c>
      <c r="K3300">
        <v>5</v>
      </c>
      <c r="L3300">
        <v>2025</v>
      </c>
      <c r="M3300" t="s">
        <v>132</v>
      </c>
      <c r="N3300" s="89" cm="1">
        <f t="array" ref="N3300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3300" s="89">
        <f>_34_KNMI_Stations[[#This Row],[graaddagen]]*_34_KNMI_Stations[[#This Row],[Gewogen factor]]</f>
        <v>0.64000000000000057</v>
      </c>
      <c r="P3300" s="89" cm="1">
        <f t="array" ref="P3300">IF(ISNUMBER(_34_KNMI_Stations[[#This Row],[Etmaal temperatuur °C]]),IF(_34_KNMI_Stations[[#This Row],[Etmaal temperatuur °C]]&gt;stookgrens[],_34_KNMI_Stations[[#This Row],[Etmaal temperatuur °C]]-stookgrens[],0),"")</f>
        <v>0</v>
      </c>
    </row>
    <row r="3301" spans="1:16" x14ac:dyDescent="0.25">
      <c r="A3301">
        <v>267</v>
      </c>
      <c r="B3301" s="110">
        <v>45789</v>
      </c>
      <c r="C3301" s="89">
        <v>5.6</v>
      </c>
      <c r="D3301" s="89">
        <v>16.899999999999999</v>
      </c>
      <c r="E3301" s="96">
        <v>2742</v>
      </c>
      <c r="F3301" s="89">
        <v>0</v>
      </c>
      <c r="G3301" s="89"/>
      <c r="H3301">
        <v>0.55000000000000004</v>
      </c>
      <c r="I3301" t="s">
        <v>8</v>
      </c>
      <c r="J3301">
        <v>0.8</v>
      </c>
      <c r="K3301">
        <v>5</v>
      </c>
      <c r="L3301">
        <v>2025</v>
      </c>
      <c r="M3301" t="s">
        <v>133</v>
      </c>
      <c r="N3301" s="89" cm="1">
        <f t="array" ref="N3301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3301" s="89">
        <f>_34_KNMI_Stations[[#This Row],[graaddagen]]*_34_KNMI_Stations[[#This Row],[Gewogen factor]]</f>
        <v>0.88000000000000123</v>
      </c>
      <c r="P3301" s="89" cm="1">
        <f t="array" ref="P3301">IF(ISNUMBER(_34_KNMI_Stations[[#This Row],[Etmaal temperatuur °C]]),IF(_34_KNMI_Stations[[#This Row],[Etmaal temperatuur °C]]&gt;stookgrens[],_34_KNMI_Stations[[#This Row],[Etmaal temperatuur °C]]-stookgrens[],0),"")</f>
        <v>0</v>
      </c>
    </row>
    <row r="3302" spans="1:16" x14ac:dyDescent="0.25">
      <c r="A3302">
        <v>267</v>
      </c>
      <c r="B3302" s="110">
        <v>45790</v>
      </c>
      <c r="C3302" s="89">
        <v>4.9000000000000004</v>
      </c>
      <c r="D3302" s="89">
        <v>15</v>
      </c>
      <c r="E3302" s="96">
        <v>2787</v>
      </c>
      <c r="F3302" s="89">
        <v>0</v>
      </c>
      <c r="G3302" s="89"/>
      <c r="H3302">
        <v>0.56999999999999995</v>
      </c>
      <c r="I3302" t="s">
        <v>8</v>
      </c>
      <c r="J3302">
        <v>0.8</v>
      </c>
      <c r="K3302">
        <v>5</v>
      </c>
      <c r="L3302">
        <v>2025</v>
      </c>
      <c r="M3302" t="s">
        <v>133</v>
      </c>
      <c r="N3302" s="89" cm="1">
        <f t="array" ref="N3302">IF(ISNUMBER(_34_KNMI_Stations[[#This Row],[Etmaal temperatuur °C]]),IF(_34_KNMI_Stations[[#This Row],[Etmaal temperatuur °C]]&lt;stookgrens[],stookgrens[]-_34_KNMI_Stations[[#This Row],[Etmaal temperatuur °C]],0),"")</f>
        <v>3</v>
      </c>
      <c r="O3302" s="89">
        <f>_34_KNMI_Stations[[#This Row],[graaddagen]]*_34_KNMI_Stations[[#This Row],[Gewogen factor]]</f>
        <v>2.4000000000000004</v>
      </c>
      <c r="P3302" s="89" cm="1">
        <f t="array" ref="P3302">IF(ISNUMBER(_34_KNMI_Stations[[#This Row],[Etmaal temperatuur °C]]),IF(_34_KNMI_Stations[[#This Row],[Etmaal temperatuur °C]]&gt;stookgrens[],_34_KNMI_Stations[[#This Row],[Etmaal temperatuur °C]]-stookgrens[],0),"")</f>
        <v>0</v>
      </c>
    </row>
    <row r="3303" spans="1:16" x14ac:dyDescent="0.25">
      <c r="A3303">
        <v>267</v>
      </c>
      <c r="B3303" s="110">
        <v>45791</v>
      </c>
      <c r="C3303" s="89">
        <v>6.4</v>
      </c>
      <c r="D3303" s="89">
        <v>12.3</v>
      </c>
      <c r="E3303" s="96">
        <v>2704</v>
      </c>
      <c r="F3303" s="89">
        <v>0</v>
      </c>
      <c r="G3303" s="89"/>
      <c r="H3303">
        <v>0.79</v>
      </c>
      <c r="I3303" t="s">
        <v>8</v>
      </c>
      <c r="J3303">
        <v>0.8</v>
      </c>
      <c r="K3303">
        <v>5</v>
      </c>
      <c r="L3303">
        <v>2025</v>
      </c>
      <c r="M3303" t="s">
        <v>133</v>
      </c>
      <c r="N3303" s="89" cm="1">
        <f t="array" ref="N3303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3303" s="89">
        <f>_34_KNMI_Stations[[#This Row],[graaddagen]]*_34_KNMI_Stations[[#This Row],[Gewogen factor]]</f>
        <v>4.5599999999999996</v>
      </c>
      <c r="P3303" s="89" cm="1">
        <f t="array" ref="P3303">IF(ISNUMBER(_34_KNMI_Stations[[#This Row],[Etmaal temperatuur °C]]),IF(_34_KNMI_Stations[[#This Row],[Etmaal temperatuur °C]]&gt;stookgrens[],_34_KNMI_Stations[[#This Row],[Etmaal temperatuur °C]]-stookgrens[],0),"")</f>
        <v>0</v>
      </c>
    </row>
    <row r="3304" spans="1:16" x14ac:dyDescent="0.25">
      <c r="A3304">
        <v>267</v>
      </c>
      <c r="B3304" s="110">
        <v>45792</v>
      </c>
      <c r="C3304" s="89">
        <v>7.3</v>
      </c>
      <c r="D3304" s="89">
        <v>13.2</v>
      </c>
      <c r="E3304" s="96">
        <v>2832</v>
      </c>
      <c r="F3304" s="89">
        <v>0</v>
      </c>
      <c r="G3304" s="89"/>
      <c r="H3304">
        <v>0.64</v>
      </c>
      <c r="I3304" t="s">
        <v>8</v>
      </c>
      <c r="J3304">
        <v>0.8</v>
      </c>
      <c r="K3304">
        <v>5</v>
      </c>
      <c r="L3304">
        <v>2025</v>
      </c>
      <c r="M3304" t="s">
        <v>133</v>
      </c>
      <c r="N3304" s="89" cm="1">
        <f t="array" ref="N3304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3304" s="89">
        <f>_34_KNMI_Stations[[#This Row],[graaddagen]]*_34_KNMI_Stations[[#This Row],[Gewogen factor]]</f>
        <v>3.8400000000000007</v>
      </c>
      <c r="P3304" s="89" cm="1">
        <f t="array" ref="P3304">IF(ISNUMBER(_34_KNMI_Stations[[#This Row],[Etmaal temperatuur °C]]),IF(_34_KNMI_Stations[[#This Row],[Etmaal temperatuur °C]]&gt;stookgrens[],_34_KNMI_Stations[[#This Row],[Etmaal temperatuur °C]]-stookgrens[],0),"")</f>
        <v>0</v>
      </c>
    </row>
    <row r="3305" spans="1:16" x14ac:dyDescent="0.25">
      <c r="A3305">
        <v>267</v>
      </c>
      <c r="B3305" s="110">
        <v>45793</v>
      </c>
      <c r="C3305" s="89">
        <v>6.4</v>
      </c>
      <c r="D3305" s="89">
        <v>11.8</v>
      </c>
      <c r="E3305" s="96">
        <v>1310</v>
      </c>
      <c r="F3305" s="89">
        <v>0</v>
      </c>
      <c r="G3305" s="89"/>
      <c r="H3305">
        <v>0.78</v>
      </c>
      <c r="I3305" t="s">
        <v>8</v>
      </c>
      <c r="J3305">
        <v>0.8</v>
      </c>
      <c r="K3305">
        <v>5</v>
      </c>
      <c r="L3305">
        <v>2025</v>
      </c>
      <c r="M3305" t="s">
        <v>133</v>
      </c>
      <c r="N3305" s="89" cm="1">
        <f t="array" ref="N3305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3305" s="89">
        <f>_34_KNMI_Stations[[#This Row],[graaddagen]]*_34_KNMI_Stations[[#This Row],[Gewogen factor]]</f>
        <v>4.96</v>
      </c>
      <c r="P3305" s="89" cm="1">
        <f t="array" ref="P3305">IF(ISNUMBER(_34_KNMI_Stations[[#This Row],[Etmaal temperatuur °C]]),IF(_34_KNMI_Stations[[#This Row],[Etmaal temperatuur °C]]&gt;stookgrens[],_34_KNMI_Stations[[#This Row],[Etmaal temperatuur °C]]-stookgrens[],0),"")</f>
        <v>0</v>
      </c>
    </row>
    <row r="3306" spans="1:16" x14ac:dyDescent="0.25">
      <c r="A3306">
        <v>267</v>
      </c>
      <c r="B3306" s="110">
        <v>45794</v>
      </c>
      <c r="C3306" s="89">
        <v>6.4</v>
      </c>
      <c r="D3306" s="89">
        <v>12.3</v>
      </c>
      <c r="E3306" s="96">
        <v>2448</v>
      </c>
      <c r="F3306" s="89">
        <v>0</v>
      </c>
      <c r="G3306" s="89"/>
      <c r="H3306">
        <v>0.83</v>
      </c>
      <c r="I3306" t="s">
        <v>8</v>
      </c>
      <c r="J3306">
        <v>0.8</v>
      </c>
      <c r="K3306">
        <v>5</v>
      </c>
      <c r="L3306">
        <v>2025</v>
      </c>
      <c r="M3306" t="s">
        <v>133</v>
      </c>
      <c r="N3306" s="89" cm="1">
        <f t="array" ref="N3306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3306" s="89">
        <f>_34_KNMI_Stations[[#This Row],[graaddagen]]*_34_KNMI_Stations[[#This Row],[Gewogen factor]]</f>
        <v>4.5599999999999996</v>
      </c>
      <c r="P3306" s="89" cm="1">
        <f t="array" ref="P3306">IF(ISNUMBER(_34_KNMI_Stations[[#This Row],[Etmaal temperatuur °C]]),IF(_34_KNMI_Stations[[#This Row],[Etmaal temperatuur °C]]&gt;stookgrens[],_34_KNMI_Stations[[#This Row],[Etmaal temperatuur °C]]-stookgrens[],0),"")</f>
        <v>0</v>
      </c>
    </row>
    <row r="3307" spans="1:16" x14ac:dyDescent="0.25">
      <c r="A3307">
        <v>267</v>
      </c>
      <c r="B3307" s="110">
        <v>45795</v>
      </c>
      <c r="C3307" s="89">
        <v>5.2</v>
      </c>
      <c r="D3307" s="89">
        <v>13.6</v>
      </c>
      <c r="E3307" s="96">
        <v>2451</v>
      </c>
      <c r="F3307" s="89">
        <v>0</v>
      </c>
      <c r="G3307" s="89"/>
      <c r="H3307">
        <v>0.78</v>
      </c>
      <c r="I3307" t="s">
        <v>8</v>
      </c>
      <c r="J3307">
        <v>0.8</v>
      </c>
      <c r="K3307">
        <v>5</v>
      </c>
      <c r="L3307">
        <v>2025</v>
      </c>
      <c r="M3307" t="s">
        <v>133</v>
      </c>
      <c r="N3307" s="89" cm="1">
        <f t="array" ref="N3307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3307" s="89">
        <f>_34_KNMI_Stations[[#This Row],[graaddagen]]*_34_KNMI_Stations[[#This Row],[Gewogen factor]]</f>
        <v>3.5200000000000005</v>
      </c>
      <c r="P3307" s="89" cm="1">
        <f t="array" ref="P3307">IF(ISNUMBER(_34_KNMI_Stations[[#This Row],[Etmaal temperatuur °C]]),IF(_34_KNMI_Stations[[#This Row],[Etmaal temperatuur °C]]&gt;stookgrens[],_34_KNMI_Stations[[#This Row],[Etmaal temperatuur °C]]-stookgrens[],0),"")</f>
        <v>0</v>
      </c>
    </row>
    <row r="3308" spans="1:16" x14ac:dyDescent="0.25">
      <c r="A3308">
        <v>267</v>
      </c>
      <c r="B3308" s="110">
        <v>45796</v>
      </c>
      <c r="C3308" s="89">
        <v>4.9000000000000004</v>
      </c>
      <c r="D3308" s="89">
        <v>13.6</v>
      </c>
      <c r="E3308" s="96">
        <v>2848</v>
      </c>
      <c r="F3308" s="89">
        <v>0</v>
      </c>
      <c r="G3308" s="89"/>
      <c r="H3308">
        <v>0.78</v>
      </c>
      <c r="I3308" t="s">
        <v>8</v>
      </c>
      <c r="J3308">
        <v>0.8</v>
      </c>
      <c r="K3308">
        <v>5</v>
      </c>
      <c r="L3308">
        <v>2025</v>
      </c>
      <c r="M3308" t="s">
        <v>349</v>
      </c>
      <c r="N3308" s="89" cm="1">
        <f t="array" ref="N3308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3308" s="89">
        <f>_34_KNMI_Stations[[#This Row],[graaddagen]]*_34_KNMI_Stations[[#This Row],[Gewogen factor]]</f>
        <v>3.5200000000000005</v>
      </c>
      <c r="P3308" s="89" cm="1">
        <f t="array" ref="P3308">IF(ISNUMBER(_34_KNMI_Stations[[#This Row],[Etmaal temperatuur °C]]),IF(_34_KNMI_Stations[[#This Row],[Etmaal temperatuur °C]]&gt;stookgrens[],_34_KNMI_Stations[[#This Row],[Etmaal temperatuur °C]]-stookgrens[],0),"")</f>
        <v>0</v>
      </c>
    </row>
    <row r="3309" spans="1:16" x14ac:dyDescent="0.25">
      <c r="A3309">
        <v>267</v>
      </c>
      <c r="B3309" s="110">
        <v>45797</v>
      </c>
      <c r="C3309" s="89">
        <v>4.0999999999999996</v>
      </c>
      <c r="D3309" s="89">
        <v>12.6</v>
      </c>
      <c r="E3309" s="96">
        <v>2909</v>
      </c>
      <c r="F3309" s="89">
        <v>0</v>
      </c>
      <c r="G3309" s="89"/>
      <c r="H3309">
        <v>0.84</v>
      </c>
      <c r="I3309" t="s">
        <v>8</v>
      </c>
      <c r="J3309">
        <v>0.8</v>
      </c>
      <c r="K3309">
        <v>5</v>
      </c>
      <c r="L3309">
        <v>2025</v>
      </c>
      <c r="M3309" t="s">
        <v>349</v>
      </c>
      <c r="N3309" s="89" cm="1">
        <f t="array" ref="N3309">IF(ISNUMBER(_34_KNMI_Stations[[#This Row],[Etmaal temperatuur °C]]),IF(_34_KNMI_Stations[[#This Row],[Etmaal temperatuur °C]]&lt;stookgrens[],stookgrens[]-_34_KNMI_Stations[[#This Row],[Etmaal temperatuur °C]],0),"")</f>
        <v>5.4</v>
      </c>
      <c r="O3309" s="89">
        <f>_34_KNMI_Stations[[#This Row],[graaddagen]]*_34_KNMI_Stations[[#This Row],[Gewogen factor]]</f>
        <v>4.32</v>
      </c>
      <c r="P3309" s="89" cm="1">
        <f t="array" ref="P3309">IF(ISNUMBER(_34_KNMI_Stations[[#This Row],[Etmaal temperatuur °C]]),IF(_34_KNMI_Stations[[#This Row],[Etmaal temperatuur °C]]&gt;stookgrens[],_34_KNMI_Stations[[#This Row],[Etmaal temperatuur °C]]-stookgrens[],0),"")</f>
        <v>0</v>
      </c>
    </row>
    <row r="3310" spans="1:16" x14ac:dyDescent="0.25">
      <c r="A3310">
        <v>267</v>
      </c>
      <c r="B3310" s="110">
        <v>45798</v>
      </c>
      <c r="C3310" s="89">
        <v>7.2</v>
      </c>
      <c r="D3310" s="89">
        <v>12.4</v>
      </c>
      <c r="E3310" s="96">
        <v>2083</v>
      </c>
      <c r="F3310" s="89">
        <v>0</v>
      </c>
      <c r="G3310" s="89"/>
      <c r="H3310">
        <v>0.75</v>
      </c>
      <c r="I3310" t="s">
        <v>8</v>
      </c>
      <c r="J3310">
        <v>0.8</v>
      </c>
      <c r="K3310">
        <v>5</v>
      </c>
      <c r="L3310">
        <v>2025</v>
      </c>
      <c r="M3310" t="s">
        <v>349</v>
      </c>
      <c r="N3310" s="89" cm="1">
        <f t="array" ref="N3310">IF(ISNUMBER(_34_KNMI_Stations[[#This Row],[Etmaal temperatuur °C]]),IF(_34_KNMI_Stations[[#This Row],[Etmaal temperatuur °C]]&lt;stookgrens[],stookgrens[]-_34_KNMI_Stations[[#This Row],[Etmaal temperatuur °C]],0),"")</f>
        <v>5.6</v>
      </c>
      <c r="O3310" s="89">
        <f>_34_KNMI_Stations[[#This Row],[graaddagen]]*_34_KNMI_Stations[[#This Row],[Gewogen factor]]</f>
        <v>4.4799999999999995</v>
      </c>
      <c r="P3310" s="89" cm="1">
        <f t="array" ref="P3310">IF(ISNUMBER(_34_KNMI_Stations[[#This Row],[Etmaal temperatuur °C]]),IF(_34_KNMI_Stations[[#This Row],[Etmaal temperatuur °C]]&gt;stookgrens[],_34_KNMI_Stations[[#This Row],[Etmaal temperatuur °C]]-stookgrens[],0),"")</f>
        <v>0</v>
      </c>
    </row>
    <row r="3311" spans="1:16" x14ac:dyDescent="0.25">
      <c r="A3311">
        <v>267</v>
      </c>
      <c r="B3311" s="110">
        <v>45799</v>
      </c>
      <c r="C3311" s="89">
        <v>9.4</v>
      </c>
      <c r="D3311" s="89">
        <v>11</v>
      </c>
      <c r="E3311" s="96">
        <v>2473</v>
      </c>
      <c r="F3311" s="89">
        <v>0.6</v>
      </c>
      <c r="G3311" s="89"/>
      <c r="H3311">
        <v>0.65</v>
      </c>
      <c r="I3311" t="s">
        <v>8</v>
      </c>
      <c r="J3311">
        <v>0.8</v>
      </c>
      <c r="K3311">
        <v>5</v>
      </c>
      <c r="L3311">
        <v>2025</v>
      </c>
      <c r="M3311" t="s">
        <v>349</v>
      </c>
      <c r="N3311" s="89" cm="1">
        <f t="array" ref="N3311">IF(ISNUMBER(_34_KNMI_Stations[[#This Row],[Etmaal temperatuur °C]]),IF(_34_KNMI_Stations[[#This Row],[Etmaal temperatuur °C]]&lt;stookgrens[],stookgrens[]-_34_KNMI_Stations[[#This Row],[Etmaal temperatuur °C]],0),"")</f>
        <v>7</v>
      </c>
      <c r="O3311" s="89">
        <f>_34_KNMI_Stations[[#This Row],[graaddagen]]*_34_KNMI_Stations[[#This Row],[Gewogen factor]]</f>
        <v>5.6000000000000005</v>
      </c>
      <c r="P3311" s="89" cm="1">
        <f t="array" ref="P3311">IF(ISNUMBER(_34_KNMI_Stations[[#This Row],[Etmaal temperatuur °C]]),IF(_34_KNMI_Stations[[#This Row],[Etmaal temperatuur °C]]&gt;stookgrens[],_34_KNMI_Stations[[#This Row],[Etmaal temperatuur °C]]-stookgrens[],0),"")</f>
        <v>0</v>
      </c>
    </row>
    <row r="3312" spans="1:16" x14ac:dyDescent="0.25">
      <c r="A3312">
        <v>267</v>
      </c>
      <c r="B3312" s="110">
        <v>45800</v>
      </c>
      <c r="C3312" s="89">
        <v>8.1</v>
      </c>
      <c r="D3312" s="89">
        <v>10.1</v>
      </c>
      <c r="E3312" s="96">
        <v>1732</v>
      </c>
      <c r="F3312" s="89">
        <v>4.7</v>
      </c>
      <c r="G3312" s="89"/>
      <c r="H3312">
        <v>0.76</v>
      </c>
      <c r="I3312" t="s">
        <v>8</v>
      </c>
      <c r="J3312">
        <v>0.8</v>
      </c>
      <c r="K3312">
        <v>5</v>
      </c>
      <c r="L3312">
        <v>2025</v>
      </c>
      <c r="M3312" t="s">
        <v>349</v>
      </c>
      <c r="N3312" s="89" cm="1">
        <f t="array" ref="N3312">IF(ISNUMBER(_34_KNMI_Stations[[#This Row],[Etmaal temperatuur °C]]),IF(_34_KNMI_Stations[[#This Row],[Etmaal temperatuur °C]]&lt;stookgrens[],stookgrens[]-_34_KNMI_Stations[[#This Row],[Etmaal temperatuur °C]],0),"")</f>
        <v>7.9</v>
      </c>
      <c r="O3312" s="89">
        <f>_34_KNMI_Stations[[#This Row],[graaddagen]]*_34_KNMI_Stations[[#This Row],[Gewogen factor]]</f>
        <v>6.32</v>
      </c>
      <c r="P3312" s="89" cm="1">
        <f t="array" ref="P3312">IF(ISNUMBER(_34_KNMI_Stations[[#This Row],[Etmaal temperatuur °C]]),IF(_34_KNMI_Stations[[#This Row],[Etmaal temperatuur °C]]&gt;stookgrens[],_34_KNMI_Stations[[#This Row],[Etmaal temperatuur °C]]-stookgrens[],0),"")</f>
        <v>0</v>
      </c>
    </row>
    <row r="3313" spans="1:16" x14ac:dyDescent="0.25">
      <c r="A3313">
        <v>267</v>
      </c>
      <c r="B3313" s="110">
        <v>45801</v>
      </c>
      <c r="C3313" s="89">
        <v>6.8</v>
      </c>
      <c r="D3313" s="89">
        <v>13.3</v>
      </c>
      <c r="E3313" s="96">
        <v>774</v>
      </c>
      <c r="F3313" s="89">
        <v>1.5</v>
      </c>
      <c r="G3313" s="89"/>
      <c r="H3313">
        <v>0.86</v>
      </c>
      <c r="I3313" t="s">
        <v>8</v>
      </c>
      <c r="J3313">
        <v>0.8</v>
      </c>
      <c r="K3313">
        <v>5</v>
      </c>
      <c r="L3313">
        <v>2025</v>
      </c>
      <c r="M3313" t="s">
        <v>349</v>
      </c>
      <c r="N3313" s="89" cm="1">
        <f t="array" ref="N3313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3313" s="89">
        <f>_34_KNMI_Stations[[#This Row],[graaddagen]]*_34_KNMI_Stations[[#This Row],[Gewogen factor]]</f>
        <v>3.76</v>
      </c>
      <c r="P3313" s="89" cm="1">
        <f t="array" ref="P3313">IF(ISNUMBER(_34_KNMI_Stations[[#This Row],[Etmaal temperatuur °C]]),IF(_34_KNMI_Stations[[#This Row],[Etmaal temperatuur °C]]&gt;stookgrens[],_34_KNMI_Stations[[#This Row],[Etmaal temperatuur °C]]-stookgrens[],0),"")</f>
        <v>0</v>
      </c>
    </row>
    <row r="3314" spans="1:16" x14ac:dyDescent="0.25">
      <c r="A3314">
        <v>267</v>
      </c>
      <c r="B3314" s="110">
        <v>45802</v>
      </c>
      <c r="C3314" s="89">
        <v>6.7</v>
      </c>
      <c r="D3314" s="89">
        <v>14.7</v>
      </c>
      <c r="E3314" s="96">
        <v>1301</v>
      </c>
      <c r="F3314" s="89">
        <v>2.6</v>
      </c>
      <c r="G3314" s="89"/>
      <c r="H3314">
        <v>0.86</v>
      </c>
      <c r="I3314" t="s">
        <v>8</v>
      </c>
      <c r="J3314">
        <v>0.8</v>
      </c>
      <c r="K3314">
        <v>5</v>
      </c>
      <c r="L3314">
        <v>2025</v>
      </c>
      <c r="M3314" t="s">
        <v>349</v>
      </c>
      <c r="N3314" s="89" cm="1">
        <f t="array" ref="N3314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3314" s="89">
        <f>_34_KNMI_Stations[[#This Row],[graaddagen]]*_34_KNMI_Stations[[#This Row],[Gewogen factor]]</f>
        <v>2.6400000000000006</v>
      </c>
      <c r="P3314" s="89" cm="1">
        <f t="array" ref="P3314">IF(ISNUMBER(_34_KNMI_Stations[[#This Row],[Etmaal temperatuur °C]]),IF(_34_KNMI_Stations[[#This Row],[Etmaal temperatuur °C]]&gt;stookgrens[],_34_KNMI_Stations[[#This Row],[Etmaal temperatuur °C]]-stookgrens[],0),"")</f>
        <v>0</v>
      </c>
    </row>
    <row r="3315" spans="1:16" x14ac:dyDescent="0.25">
      <c r="A3315">
        <v>267</v>
      </c>
      <c r="B3315" s="110">
        <v>45803</v>
      </c>
      <c r="C3315" s="89">
        <v>7.1</v>
      </c>
      <c r="D3315" s="89">
        <v>14.8</v>
      </c>
      <c r="E3315" s="96">
        <v>2456</v>
      </c>
      <c r="F3315" s="89">
        <v>-0.1</v>
      </c>
      <c r="G3315" s="89"/>
      <c r="H3315">
        <v>0.72</v>
      </c>
      <c r="I3315" t="s">
        <v>8</v>
      </c>
      <c r="J3315">
        <v>0.8</v>
      </c>
      <c r="K3315">
        <v>5</v>
      </c>
      <c r="L3315">
        <v>2025</v>
      </c>
      <c r="M3315" t="s">
        <v>350</v>
      </c>
      <c r="N3315" s="89" cm="1">
        <f t="array" ref="N3315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3315" s="89">
        <f>_34_KNMI_Stations[[#This Row],[graaddagen]]*_34_KNMI_Stations[[#This Row],[Gewogen factor]]</f>
        <v>2.5599999999999996</v>
      </c>
      <c r="P3315" s="89" cm="1">
        <f t="array" ref="P3315">IF(ISNUMBER(_34_KNMI_Stations[[#This Row],[Etmaal temperatuur °C]]),IF(_34_KNMI_Stations[[#This Row],[Etmaal temperatuur °C]]&gt;stookgrens[],_34_KNMI_Stations[[#This Row],[Etmaal temperatuur °C]]-stookgrens[],0),"")</f>
        <v>0</v>
      </c>
    </row>
    <row r="3316" spans="1:16" x14ac:dyDescent="0.25">
      <c r="A3316">
        <v>267</v>
      </c>
      <c r="B3316" s="110">
        <v>45804</v>
      </c>
      <c r="C3316" s="89">
        <v>9.1</v>
      </c>
      <c r="D3316" s="89">
        <v>14.6</v>
      </c>
      <c r="E3316" s="96">
        <v>1308</v>
      </c>
      <c r="F3316" s="89">
        <v>10</v>
      </c>
      <c r="G3316" s="89"/>
      <c r="H3316">
        <v>0.86</v>
      </c>
      <c r="I3316" t="s">
        <v>8</v>
      </c>
      <c r="J3316">
        <v>0.8</v>
      </c>
      <c r="K3316">
        <v>5</v>
      </c>
      <c r="L3316">
        <v>2025</v>
      </c>
      <c r="M3316" t="s">
        <v>350</v>
      </c>
      <c r="N3316" s="89" cm="1">
        <f t="array" ref="N3316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3316" s="89">
        <f>_34_KNMI_Stations[[#This Row],[graaddagen]]*_34_KNMI_Stations[[#This Row],[Gewogen factor]]</f>
        <v>2.7200000000000006</v>
      </c>
      <c r="P3316" s="89" cm="1">
        <f t="array" ref="P3316">IF(ISNUMBER(_34_KNMI_Stations[[#This Row],[Etmaal temperatuur °C]]),IF(_34_KNMI_Stations[[#This Row],[Etmaal temperatuur °C]]&gt;stookgrens[],_34_KNMI_Stations[[#This Row],[Etmaal temperatuur °C]]-stookgrens[],0),"")</f>
        <v>0</v>
      </c>
    </row>
    <row r="3317" spans="1:16" x14ac:dyDescent="0.25">
      <c r="A3317">
        <v>267</v>
      </c>
      <c r="B3317" s="110">
        <v>45805</v>
      </c>
      <c r="C3317" s="89">
        <v>6.3</v>
      </c>
      <c r="D3317" s="89">
        <v>14</v>
      </c>
      <c r="E3317" s="96">
        <v>2152</v>
      </c>
      <c r="F3317" s="89">
        <v>2.2000000000000002</v>
      </c>
      <c r="G3317" s="89"/>
      <c r="H3317">
        <v>0.84</v>
      </c>
      <c r="I3317" t="s">
        <v>8</v>
      </c>
      <c r="J3317">
        <v>0.8</v>
      </c>
      <c r="K3317">
        <v>5</v>
      </c>
      <c r="L3317">
        <v>2025</v>
      </c>
      <c r="M3317" t="s">
        <v>350</v>
      </c>
      <c r="N3317" s="89" cm="1">
        <f t="array" ref="N3317">IF(ISNUMBER(_34_KNMI_Stations[[#This Row],[Etmaal temperatuur °C]]),IF(_34_KNMI_Stations[[#This Row],[Etmaal temperatuur °C]]&lt;stookgrens[],stookgrens[]-_34_KNMI_Stations[[#This Row],[Etmaal temperatuur °C]],0),"")</f>
        <v>4</v>
      </c>
      <c r="O3317" s="89">
        <f>_34_KNMI_Stations[[#This Row],[graaddagen]]*_34_KNMI_Stations[[#This Row],[Gewogen factor]]</f>
        <v>3.2</v>
      </c>
      <c r="P3317" s="89" cm="1">
        <f t="array" ref="P3317">IF(ISNUMBER(_34_KNMI_Stations[[#This Row],[Etmaal temperatuur °C]]),IF(_34_KNMI_Stations[[#This Row],[Etmaal temperatuur °C]]&gt;stookgrens[],_34_KNMI_Stations[[#This Row],[Etmaal temperatuur °C]]-stookgrens[],0),"")</f>
        <v>0</v>
      </c>
    </row>
    <row r="3318" spans="1:16" x14ac:dyDescent="0.25">
      <c r="A3318">
        <v>267</v>
      </c>
      <c r="B3318" s="110">
        <v>45806</v>
      </c>
      <c r="C3318" s="89">
        <v>6.5</v>
      </c>
      <c r="D3318" s="89">
        <v>14</v>
      </c>
      <c r="E3318" s="96">
        <v>610</v>
      </c>
      <c r="F3318" s="89">
        <v>4.3</v>
      </c>
      <c r="G3318" s="89"/>
      <c r="H3318">
        <v>0.92</v>
      </c>
      <c r="I3318" t="s">
        <v>8</v>
      </c>
      <c r="J3318">
        <v>0.8</v>
      </c>
      <c r="K3318">
        <v>5</v>
      </c>
      <c r="L3318">
        <v>2025</v>
      </c>
      <c r="M3318" t="s">
        <v>350</v>
      </c>
      <c r="N3318" s="89" cm="1">
        <f t="array" ref="N3318">IF(ISNUMBER(_34_KNMI_Stations[[#This Row],[Etmaal temperatuur °C]]),IF(_34_KNMI_Stations[[#This Row],[Etmaal temperatuur °C]]&lt;stookgrens[],stookgrens[]-_34_KNMI_Stations[[#This Row],[Etmaal temperatuur °C]],0),"")</f>
        <v>4</v>
      </c>
      <c r="O3318" s="89">
        <f>_34_KNMI_Stations[[#This Row],[graaddagen]]*_34_KNMI_Stations[[#This Row],[Gewogen factor]]</f>
        <v>3.2</v>
      </c>
      <c r="P3318" s="89" cm="1">
        <f t="array" ref="P3318">IF(ISNUMBER(_34_KNMI_Stations[[#This Row],[Etmaal temperatuur °C]]),IF(_34_KNMI_Stations[[#This Row],[Etmaal temperatuur °C]]&gt;stookgrens[],_34_KNMI_Stations[[#This Row],[Etmaal temperatuur °C]]-stookgrens[],0),"")</f>
        <v>0</v>
      </c>
    </row>
    <row r="3319" spans="1:16" x14ac:dyDescent="0.25">
      <c r="A3319">
        <v>267</v>
      </c>
      <c r="B3319" s="110">
        <v>45807</v>
      </c>
      <c r="C3319" s="89">
        <v>5.6</v>
      </c>
      <c r="D3319" s="89">
        <v>15.8</v>
      </c>
      <c r="E3319" s="96">
        <v>2399</v>
      </c>
      <c r="F3319" s="89">
        <v>0</v>
      </c>
      <c r="G3319" s="89"/>
      <c r="H3319">
        <v>0.9</v>
      </c>
      <c r="I3319" t="s">
        <v>8</v>
      </c>
      <c r="J3319">
        <v>0.8</v>
      </c>
      <c r="K3319">
        <v>5</v>
      </c>
      <c r="L3319">
        <v>2025</v>
      </c>
      <c r="M3319" t="s">
        <v>350</v>
      </c>
      <c r="N3319" s="89" cm="1">
        <f t="array" ref="N3319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3319" s="89">
        <f>_34_KNMI_Stations[[#This Row],[graaddagen]]*_34_KNMI_Stations[[#This Row],[Gewogen factor]]</f>
        <v>1.7599999999999996</v>
      </c>
      <c r="P3319" s="89" cm="1">
        <f t="array" ref="P3319">IF(ISNUMBER(_34_KNMI_Stations[[#This Row],[Etmaal temperatuur °C]]),IF(_34_KNMI_Stations[[#This Row],[Etmaal temperatuur °C]]&gt;stookgrens[],_34_KNMI_Stations[[#This Row],[Etmaal temperatuur °C]]-stookgrens[],0),"")</f>
        <v>0</v>
      </c>
    </row>
    <row r="3320" spans="1:16" x14ac:dyDescent="0.25">
      <c r="A3320">
        <v>267</v>
      </c>
      <c r="B3320" s="110">
        <v>45808</v>
      </c>
      <c r="C3320" s="89">
        <v>2.7</v>
      </c>
      <c r="D3320" s="89">
        <v>18.2</v>
      </c>
      <c r="E3320" s="96">
        <v>2399</v>
      </c>
      <c r="F3320" s="89">
        <v>0</v>
      </c>
      <c r="G3320" s="89"/>
      <c r="H3320">
        <v>0.85</v>
      </c>
      <c r="I3320" t="s">
        <v>8</v>
      </c>
      <c r="J3320">
        <v>0.8</v>
      </c>
      <c r="K3320">
        <v>5</v>
      </c>
      <c r="L3320">
        <v>2025</v>
      </c>
      <c r="M3320" t="s">
        <v>350</v>
      </c>
      <c r="N3320" s="89" cm="1">
        <f t="array" ref="N3320">IF(ISNUMBER(_34_KNMI_Stations[[#This Row],[Etmaal temperatuur °C]]),IF(_34_KNMI_Stations[[#This Row],[Etmaal temperatuur °C]]&lt;stookgrens[],stookgrens[]-_34_KNMI_Stations[[#This Row],[Etmaal temperatuur °C]],0),"")</f>
        <v>0</v>
      </c>
      <c r="O3320" s="89">
        <f>_34_KNMI_Stations[[#This Row],[graaddagen]]*_34_KNMI_Stations[[#This Row],[Gewogen factor]]</f>
        <v>0</v>
      </c>
      <c r="P3320" s="89" cm="1">
        <f t="array" ref="P3320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3321" spans="1:16" x14ac:dyDescent="0.25">
      <c r="A3321">
        <v>267</v>
      </c>
      <c r="B3321" s="110">
        <v>45809</v>
      </c>
      <c r="C3321" s="89">
        <v>5.8</v>
      </c>
      <c r="D3321" s="89">
        <v>16.3</v>
      </c>
      <c r="E3321" s="96">
        <v>2258</v>
      </c>
      <c r="F3321" s="89">
        <v>0</v>
      </c>
      <c r="G3321" s="89"/>
      <c r="H3321">
        <v>0.77</v>
      </c>
      <c r="I3321" t="s">
        <v>8</v>
      </c>
      <c r="J3321">
        <v>0.8</v>
      </c>
      <c r="K3321">
        <v>6</v>
      </c>
      <c r="L3321">
        <v>2025</v>
      </c>
      <c r="M3321" t="s">
        <v>350</v>
      </c>
      <c r="N3321" s="89" cm="1">
        <f t="array" ref="N3321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3321" s="89">
        <f>_34_KNMI_Stations[[#This Row],[graaddagen]]*_34_KNMI_Stations[[#This Row],[Gewogen factor]]</f>
        <v>1.3599999999999994</v>
      </c>
      <c r="P3321" s="89" cm="1">
        <f t="array" ref="P3321">IF(ISNUMBER(_34_KNMI_Stations[[#This Row],[Etmaal temperatuur °C]]),IF(_34_KNMI_Stations[[#This Row],[Etmaal temperatuur °C]]&gt;stookgrens[],_34_KNMI_Stations[[#This Row],[Etmaal temperatuur °C]]-stookgrens[],0),"")</f>
        <v>0</v>
      </c>
    </row>
    <row r="3322" spans="1:16" x14ac:dyDescent="0.25">
      <c r="A3322">
        <v>267</v>
      </c>
      <c r="B3322" s="110">
        <v>45810</v>
      </c>
      <c r="C3322" s="89">
        <v>5.0999999999999996</v>
      </c>
      <c r="D3322" s="89">
        <v>14.4</v>
      </c>
      <c r="E3322" s="96">
        <v>2719</v>
      </c>
      <c r="F3322" s="89">
        <v>0.2</v>
      </c>
      <c r="G3322" s="89"/>
      <c r="H3322">
        <v>0.79</v>
      </c>
      <c r="I3322" t="s">
        <v>8</v>
      </c>
      <c r="J3322">
        <v>0.8</v>
      </c>
      <c r="K3322">
        <v>6</v>
      </c>
      <c r="L3322">
        <v>2025</v>
      </c>
      <c r="M3322" t="s">
        <v>351</v>
      </c>
      <c r="N3322" s="89" cm="1">
        <f t="array" ref="N3322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3322" s="89">
        <f>_34_KNMI_Stations[[#This Row],[graaddagen]]*_34_KNMI_Stations[[#This Row],[Gewogen factor]]</f>
        <v>2.88</v>
      </c>
      <c r="P3322" s="89" cm="1">
        <f t="array" ref="P3322">IF(ISNUMBER(_34_KNMI_Stations[[#This Row],[Etmaal temperatuur °C]]),IF(_34_KNMI_Stations[[#This Row],[Etmaal temperatuur °C]]&gt;stookgrens[],_34_KNMI_Stations[[#This Row],[Etmaal temperatuur °C]]-stookgrens[],0),"")</f>
        <v>0</v>
      </c>
    </row>
    <row r="3323" spans="1:16" x14ac:dyDescent="0.25">
      <c r="A3323">
        <v>267</v>
      </c>
      <c r="B3323" s="110">
        <v>45811</v>
      </c>
      <c r="C3323" s="89">
        <v>7.7</v>
      </c>
      <c r="D3323" s="89">
        <v>16.3</v>
      </c>
      <c r="E3323" s="96">
        <v>2056</v>
      </c>
      <c r="F3323" s="89">
        <v>0.2</v>
      </c>
      <c r="G3323" s="89"/>
      <c r="H3323">
        <v>0.69</v>
      </c>
      <c r="I3323" t="s">
        <v>8</v>
      </c>
      <c r="J3323">
        <v>0.8</v>
      </c>
      <c r="K3323">
        <v>6</v>
      </c>
      <c r="L3323">
        <v>2025</v>
      </c>
      <c r="M3323" t="s">
        <v>351</v>
      </c>
      <c r="N3323" s="89" cm="1">
        <f t="array" ref="N3323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3323" s="89">
        <f>_34_KNMI_Stations[[#This Row],[graaddagen]]*_34_KNMI_Stations[[#This Row],[Gewogen factor]]</f>
        <v>1.3599999999999994</v>
      </c>
      <c r="P3323" s="89" cm="1">
        <f t="array" ref="P3323">IF(ISNUMBER(_34_KNMI_Stations[[#This Row],[Etmaal temperatuur °C]]),IF(_34_KNMI_Stations[[#This Row],[Etmaal temperatuur °C]]&gt;stookgrens[],_34_KNMI_Stations[[#This Row],[Etmaal temperatuur °C]]-stookgrens[],0),"")</f>
        <v>0</v>
      </c>
    </row>
    <row r="3324" spans="1:16" x14ac:dyDescent="0.25">
      <c r="A3324">
        <v>267</v>
      </c>
      <c r="B3324" s="110">
        <v>45812</v>
      </c>
      <c r="C3324" s="89">
        <v>6.7</v>
      </c>
      <c r="D3324" s="89">
        <v>15.1</v>
      </c>
      <c r="E3324" s="96">
        <v>2094</v>
      </c>
      <c r="F3324" s="89">
        <v>6.4</v>
      </c>
      <c r="G3324" s="89"/>
      <c r="H3324">
        <v>0.77</v>
      </c>
      <c r="I3324" t="s">
        <v>8</v>
      </c>
      <c r="J3324">
        <v>0.8</v>
      </c>
      <c r="K3324">
        <v>6</v>
      </c>
      <c r="L3324">
        <v>2025</v>
      </c>
      <c r="M3324" t="s">
        <v>351</v>
      </c>
      <c r="N3324" s="89" cm="1">
        <f t="array" ref="N3324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3324" s="89">
        <f>_34_KNMI_Stations[[#This Row],[graaddagen]]*_34_KNMI_Stations[[#This Row],[Gewogen factor]]</f>
        <v>2.3200000000000003</v>
      </c>
      <c r="P3324" s="89" cm="1">
        <f t="array" ref="P3324">IF(ISNUMBER(_34_KNMI_Stations[[#This Row],[Etmaal temperatuur °C]]),IF(_34_KNMI_Stations[[#This Row],[Etmaal temperatuur °C]]&gt;stookgrens[],_34_KNMI_Stations[[#This Row],[Etmaal temperatuur °C]]-stookgrens[],0),"")</f>
        <v>0</v>
      </c>
    </row>
    <row r="3325" spans="1:16" x14ac:dyDescent="0.25">
      <c r="A3325">
        <v>267</v>
      </c>
      <c r="B3325" s="110">
        <v>45813</v>
      </c>
      <c r="C3325" s="89">
        <v>7.3</v>
      </c>
      <c r="D3325" s="89">
        <v>15.4</v>
      </c>
      <c r="E3325" s="96">
        <v>1571</v>
      </c>
      <c r="F3325" s="89">
        <v>7.9</v>
      </c>
      <c r="G3325" s="89"/>
      <c r="H3325">
        <v>0.81</v>
      </c>
      <c r="I3325" t="s">
        <v>8</v>
      </c>
      <c r="J3325">
        <v>0.8</v>
      </c>
      <c r="K3325">
        <v>6</v>
      </c>
      <c r="L3325">
        <v>2025</v>
      </c>
      <c r="M3325" t="s">
        <v>351</v>
      </c>
      <c r="N3325" s="89" cm="1">
        <f t="array" ref="N3325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3325" s="89">
        <f>_34_KNMI_Stations[[#This Row],[graaddagen]]*_34_KNMI_Stations[[#This Row],[Gewogen factor]]</f>
        <v>2.0799999999999996</v>
      </c>
      <c r="P3325" s="89" cm="1">
        <f t="array" ref="P3325">IF(ISNUMBER(_34_KNMI_Stations[[#This Row],[Etmaal temperatuur °C]]),IF(_34_KNMI_Stations[[#This Row],[Etmaal temperatuur °C]]&gt;stookgrens[],_34_KNMI_Stations[[#This Row],[Etmaal temperatuur °C]]-stookgrens[],0),"")</f>
        <v>0</v>
      </c>
    </row>
    <row r="3326" spans="1:16" x14ac:dyDescent="0.25">
      <c r="A3326">
        <v>267</v>
      </c>
      <c r="B3326" s="110">
        <v>45814</v>
      </c>
      <c r="C3326" s="89">
        <v>8.3000000000000007</v>
      </c>
      <c r="D3326" s="89">
        <v>15</v>
      </c>
      <c r="E3326" s="96">
        <v>2137</v>
      </c>
      <c r="F3326" s="89">
        <v>1.9</v>
      </c>
      <c r="G3326" s="89"/>
      <c r="H3326">
        <v>0.79</v>
      </c>
      <c r="I3326" t="s">
        <v>8</v>
      </c>
      <c r="J3326">
        <v>0.8</v>
      </c>
      <c r="K3326">
        <v>6</v>
      </c>
      <c r="L3326">
        <v>2025</v>
      </c>
      <c r="M3326" t="s">
        <v>351</v>
      </c>
      <c r="N3326" s="89" cm="1">
        <f t="array" ref="N3326">IF(ISNUMBER(_34_KNMI_Stations[[#This Row],[Etmaal temperatuur °C]]),IF(_34_KNMI_Stations[[#This Row],[Etmaal temperatuur °C]]&lt;stookgrens[],stookgrens[]-_34_KNMI_Stations[[#This Row],[Etmaal temperatuur °C]],0),"")</f>
        <v>3</v>
      </c>
      <c r="O3326" s="89">
        <f>_34_KNMI_Stations[[#This Row],[graaddagen]]*_34_KNMI_Stations[[#This Row],[Gewogen factor]]</f>
        <v>2.4000000000000004</v>
      </c>
      <c r="P3326" s="89" cm="1">
        <f t="array" ref="P3326">IF(ISNUMBER(_34_KNMI_Stations[[#This Row],[Etmaal temperatuur °C]]),IF(_34_KNMI_Stations[[#This Row],[Etmaal temperatuur °C]]&gt;stookgrens[],_34_KNMI_Stations[[#This Row],[Etmaal temperatuur °C]]-stookgrens[],0),"")</f>
        <v>0</v>
      </c>
    </row>
    <row r="3327" spans="1:16" x14ac:dyDescent="0.25">
      <c r="A3327">
        <v>267</v>
      </c>
      <c r="B3327" s="110">
        <v>45815</v>
      </c>
      <c r="C3327" s="89">
        <v>5</v>
      </c>
      <c r="D3327" s="89">
        <v>13.7</v>
      </c>
      <c r="E3327" s="96">
        <v>1222</v>
      </c>
      <c r="F3327" s="89">
        <v>13.2</v>
      </c>
      <c r="G3327" s="89"/>
      <c r="H3327">
        <v>0.86</v>
      </c>
      <c r="I3327" t="s">
        <v>8</v>
      </c>
      <c r="J3327">
        <v>0.8</v>
      </c>
      <c r="K3327">
        <v>6</v>
      </c>
      <c r="L3327">
        <v>2025</v>
      </c>
      <c r="M3327" t="s">
        <v>351</v>
      </c>
      <c r="N3327" s="89" cm="1">
        <f t="array" ref="N3327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3327" s="89">
        <f>_34_KNMI_Stations[[#This Row],[graaddagen]]*_34_KNMI_Stations[[#This Row],[Gewogen factor]]</f>
        <v>3.4400000000000008</v>
      </c>
      <c r="P3327" s="89" cm="1">
        <f t="array" ref="P3327">IF(ISNUMBER(_34_KNMI_Stations[[#This Row],[Etmaal temperatuur °C]]),IF(_34_KNMI_Stations[[#This Row],[Etmaal temperatuur °C]]&gt;stookgrens[],_34_KNMI_Stations[[#This Row],[Etmaal temperatuur °C]]-stookgrens[],0),"")</f>
        <v>0</v>
      </c>
    </row>
    <row r="3328" spans="1:16" x14ac:dyDescent="0.25">
      <c r="A3328">
        <v>267</v>
      </c>
      <c r="B3328" s="110">
        <v>45816</v>
      </c>
      <c r="C3328" s="89">
        <v>8.8000000000000007</v>
      </c>
      <c r="D3328" s="89">
        <v>12.8</v>
      </c>
      <c r="E3328" s="96">
        <v>1669</v>
      </c>
      <c r="F3328" s="89">
        <v>8.3000000000000007</v>
      </c>
      <c r="G3328" s="89"/>
      <c r="H3328">
        <v>0.81</v>
      </c>
      <c r="I3328" t="s">
        <v>8</v>
      </c>
      <c r="J3328">
        <v>0.8</v>
      </c>
      <c r="K3328">
        <v>6</v>
      </c>
      <c r="L3328">
        <v>2025</v>
      </c>
      <c r="M3328" t="s">
        <v>351</v>
      </c>
      <c r="N3328" s="89" cm="1">
        <f t="array" ref="N3328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3328" s="89">
        <f>_34_KNMI_Stations[[#This Row],[graaddagen]]*_34_KNMI_Stations[[#This Row],[Gewogen factor]]</f>
        <v>4.1599999999999993</v>
      </c>
      <c r="P3328" s="89" cm="1">
        <f t="array" ref="P3328">IF(ISNUMBER(_34_KNMI_Stations[[#This Row],[Etmaal temperatuur °C]]),IF(_34_KNMI_Stations[[#This Row],[Etmaal temperatuur °C]]&gt;stookgrens[],_34_KNMI_Stations[[#This Row],[Etmaal temperatuur °C]]-stookgrens[],0),"")</f>
        <v>0</v>
      </c>
    </row>
    <row r="3329" spans="1:16" x14ac:dyDescent="0.25">
      <c r="A3329">
        <v>267</v>
      </c>
      <c r="B3329" s="110">
        <v>45817</v>
      </c>
      <c r="C3329" s="89">
        <v>5.2</v>
      </c>
      <c r="D3329" s="89">
        <v>14.8</v>
      </c>
      <c r="E3329" s="96">
        <v>2255</v>
      </c>
      <c r="F3329" s="89">
        <v>-0.1</v>
      </c>
      <c r="G3329" s="89"/>
      <c r="H3329">
        <v>0.78</v>
      </c>
      <c r="I3329" t="s">
        <v>8</v>
      </c>
      <c r="J3329">
        <v>0.8</v>
      </c>
      <c r="K3329">
        <v>6</v>
      </c>
      <c r="L3329">
        <v>2025</v>
      </c>
      <c r="M3329" t="s">
        <v>352</v>
      </c>
      <c r="N3329" s="89" cm="1">
        <f t="array" ref="N3329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3329" s="89">
        <f>_34_KNMI_Stations[[#This Row],[graaddagen]]*_34_KNMI_Stations[[#This Row],[Gewogen factor]]</f>
        <v>2.5599999999999996</v>
      </c>
      <c r="P3329" s="89" cm="1">
        <f t="array" ref="P3329">IF(ISNUMBER(_34_KNMI_Stations[[#This Row],[Etmaal temperatuur °C]]),IF(_34_KNMI_Stations[[#This Row],[Etmaal temperatuur °C]]&gt;stookgrens[],_34_KNMI_Stations[[#This Row],[Etmaal temperatuur °C]]-stookgrens[],0),"")</f>
        <v>0</v>
      </c>
    </row>
    <row r="3330" spans="1:16" x14ac:dyDescent="0.25">
      <c r="A3330">
        <v>267</v>
      </c>
      <c r="B3330" s="110">
        <v>45818</v>
      </c>
      <c r="C3330" s="89">
        <v>8.5</v>
      </c>
      <c r="D3330" s="89">
        <v>14.3</v>
      </c>
      <c r="E3330" s="96">
        <v>1163</v>
      </c>
      <c r="F3330" s="89">
        <v>-0.1</v>
      </c>
      <c r="G3330" s="89"/>
      <c r="H3330">
        <v>0.84</v>
      </c>
      <c r="I3330" t="s">
        <v>8</v>
      </c>
      <c r="J3330">
        <v>0.8</v>
      </c>
      <c r="K3330">
        <v>6</v>
      </c>
      <c r="L3330">
        <v>2025</v>
      </c>
      <c r="M3330" t="s">
        <v>352</v>
      </c>
      <c r="N3330" s="89" cm="1">
        <f t="array" ref="N3330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3330" s="89">
        <f>_34_KNMI_Stations[[#This Row],[graaddagen]]*_34_KNMI_Stations[[#This Row],[Gewogen factor]]</f>
        <v>2.9599999999999995</v>
      </c>
      <c r="P3330" s="89" cm="1">
        <f t="array" ref="P3330">IF(ISNUMBER(_34_KNMI_Stations[[#This Row],[Etmaal temperatuur °C]]),IF(_34_KNMI_Stations[[#This Row],[Etmaal temperatuur °C]]&gt;stookgrens[],_34_KNMI_Stations[[#This Row],[Etmaal temperatuur °C]]-stookgrens[],0),"")</f>
        <v>0</v>
      </c>
    </row>
    <row r="3331" spans="1:16" x14ac:dyDescent="0.25">
      <c r="A3331">
        <v>267</v>
      </c>
      <c r="B3331" s="110">
        <v>45819</v>
      </c>
      <c r="C3331" s="89">
        <v>4</v>
      </c>
      <c r="D3331" s="89">
        <v>14.8</v>
      </c>
      <c r="E3331" s="96">
        <v>2706</v>
      </c>
      <c r="F3331" s="89">
        <v>0</v>
      </c>
      <c r="G3331" s="89"/>
      <c r="H3331">
        <v>0.75</v>
      </c>
      <c r="I3331" t="s">
        <v>8</v>
      </c>
      <c r="J3331">
        <v>0.8</v>
      </c>
      <c r="K3331">
        <v>6</v>
      </c>
      <c r="L3331">
        <v>2025</v>
      </c>
      <c r="M3331" t="s">
        <v>352</v>
      </c>
      <c r="N3331" s="89" cm="1">
        <f t="array" ref="N3331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3331" s="89">
        <f>_34_KNMI_Stations[[#This Row],[graaddagen]]*_34_KNMI_Stations[[#This Row],[Gewogen factor]]</f>
        <v>2.5599999999999996</v>
      </c>
      <c r="P3331" s="89" cm="1">
        <f t="array" ref="P3331">IF(ISNUMBER(_34_KNMI_Stations[[#This Row],[Etmaal temperatuur °C]]),IF(_34_KNMI_Stations[[#This Row],[Etmaal temperatuur °C]]&gt;stookgrens[],_34_KNMI_Stations[[#This Row],[Etmaal temperatuur °C]]-stookgrens[],0),"")</f>
        <v>0</v>
      </c>
    </row>
    <row r="3332" spans="1:16" x14ac:dyDescent="0.25">
      <c r="A3332">
        <v>267</v>
      </c>
      <c r="B3332" s="110">
        <v>45820</v>
      </c>
      <c r="C3332" s="89">
        <v>6.4</v>
      </c>
      <c r="D3332" s="89">
        <v>18.600000000000001</v>
      </c>
      <c r="E3332" s="96">
        <v>2899</v>
      </c>
      <c r="F3332" s="89">
        <v>0</v>
      </c>
      <c r="G3332" s="89"/>
      <c r="H3332">
        <v>0.65</v>
      </c>
      <c r="I3332" t="s">
        <v>8</v>
      </c>
      <c r="J3332">
        <v>0.8</v>
      </c>
      <c r="K3332">
        <v>6</v>
      </c>
      <c r="L3332">
        <v>2025</v>
      </c>
      <c r="M3332" t="s">
        <v>352</v>
      </c>
      <c r="N3332" s="89" cm="1">
        <f t="array" ref="N3332">IF(ISNUMBER(_34_KNMI_Stations[[#This Row],[Etmaal temperatuur °C]]),IF(_34_KNMI_Stations[[#This Row],[Etmaal temperatuur °C]]&lt;stookgrens[],stookgrens[]-_34_KNMI_Stations[[#This Row],[Etmaal temperatuur °C]],0),"")</f>
        <v>0</v>
      </c>
      <c r="O3332" s="89">
        <f>_34_KNMI_Stations[[#This Row],[graaddagen]]*_34_KNMI_Stations[[#This Row],[Gewogen factor]]</f>
        <v>0</v>
      </c>
      <c r="P3332" s="89" cm="1">
        <f t="array" ref="P3332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3333" spans="1:16" x14ac:dyDescent="0.25">
      <c r="A3333">
        <v>267</v>
      </c>
      <c r="B3333" s="110">
        <v>45821</v>
      </c>
      <c r="C3333" s="89">
        <v>3.5</v>
      </c>
      <c r="D3333" s="89">
        <v>22.6</v>
      </c>
      <c r="E3333" s="96">
        <v>2715</v>
      </c>
      <c r="F3333" s="89">
        <v>0</v>
      </c>
      <c r="G3333" s="89"/>
      <c r="H3333">
        <v>0.66</v>
      </c>
      <c r="I3333" t="s">
        <v>8</v>
      </c>
      <c r="J3333">
        <v>0.8</v>
      </c>
      <c r="K3333">
        <v>6</v>
      </c>
      <c r="L3333">
        <v>2025</v>
      </c>
      <c r="M3333" t="s">
        <v>352</v>
      </c>
      <c r="N3333" s="89" cm="1">
        <f t="array" ref="N3333">IF(ISNUMBER(_34_KNMI_Stations[[#This Row],[Etmaal temperatuur °C]]),IF(_34_KNMI_Stations[[#This Row],[Etmaal temperatuur °C]]&lt;stookgrens[],stookgrens[]-_34_KNMI_Stations[[#This Row],[Etmaal temperatuur °C]],0),"")</f>
        <v>0</v>
      </c>
      <c r="O3333" s="89">
        <f>_34_KNMI_Stations[[#This Row],[graaddagen]]*_34_KNMI_Stations[[#This Row],[Gewogen factor]]</f>
        <v>0</v>
      </c>
      <c r="P3333" s="89" cm="1">
        <f t="array" ref="P3333">IF(ISNUMBER(_34_KNMI_Stations[[#This Row],[Etmaal temperatuur °C]]),IF(_34_KNMI_Stations[[#This Row],[Etmaal temperatuur °C]]&gt;stookgrens[],_34_KNMI_Stations[[#This Row],[Etmaal temperatuur °C]]-stookgrens[],0),"")</f>
        <v>4.6000000000000014</v>
      </c>
    </row>
    <row r="3334" spans="1:16" x14ac:dyDescent="0.25">
      <c r="A3334">
        <v>267</v>
      </c>
      <c r="B3334" s="110">
        <v>45822</v>
      </c>
      <c r="C3334" s="89">
        <v>4.9000000000000004</v>
      </c>
      <c r="D3334" s="89">
        <v>20.8</v>
      </c>
      <c r="E3334" s="96">
        <v>1777</v>
      </c>
      <c r="F3334" s="89">
        <v>4.5</v>
      </c>
      <c r="G3334" s="89"/>
      <c r="H3334">
        <v>0.78</v>
      </c>
      <c r="I3334" t="s">
        <v>8</v>
      </c>
      <c r="J3334">
        <v>0.8</v>
      </c>
      <c r="K3334">
        <v>6</v>
      </c>
      <c r="L3334">
        <v>2025</v>
      </c>
      <c r="M3334" t="s">
        <v>352</v>
      </c>
      <c r="N3334" s="89" cm="1">
        <f t="array" ref="N3334">IF(ISNUMBER(_34_KNMI_Stations[[#This Row],[Etmaal temperatuur °C]]),IF(_34_KNMI_Stations[[#This Row],[Etmaal temperatuur °C]]&lt;stookgrens[],stookgrens[]-_34_KNMI_Stations[[#This Row],[Etmaal temperatuur °C]],0),"")</f>
        <v>0</v>
      </c>
      <c r="O3334" s="89">
        <f>_34_KNMI_Stations[[#This Row],[graaddagen]]*_34_KNMI_Stations[[#This Row],[Gewogen factor]]</f>
        <v>0</v>
      </c>
      <c r="P3334" s="89" cm="1">
        <f t="array" ref="P3334">IF(ISNUMBER(_34_KNMI_Stations[[#This Row],[Etmaal temperatuur °C]]),IF(_34_KNMI_Stations[[#This Row],[Etmaal temperatuur °C]]&gt;stookgrens[],_34_KNMI_Stations[[#This Row],[Etmaal temperatuur °C]]-stookgrens[],0),"")</f>
        <v>2.8000000000000007</v>
      </c>
    </row>
    <row r="3335" spans="1:16" x14ac:dyDescent="0.25">
      <c r="A3335">
        <v>267</v>
      </c>
      <c r="B3335" s="110">
        <v>45823</v>
      </c>
      <c r="C3335" s="89">
        <v>5.6</v>
      </c>
      <c r="D3335" s="89">
        <v>17.5</v>
      </c>
      <c r="E3335" s="96">
        <v>2829</v>
      </c>
      <c r="F3335" s="89">
        <v>0</v>
      </c>
      <c r="G3335" s="89"/>
      <c r="H3335">
        <v>0.78</v>
      </c>
      <c r="I3335" t="s">
        <v>8</v>
      </c>
      <c r="J3335">
        <v>0.8</v>
      </c>
      <c r="K3335">
        <v>6</v>
      </c>
      <c r="L3335">
        <v>2025</v>
      </c>
      <c r="M3335" t="s">
        <v>352</v>
      </c>
      <c r="N3335" s="89" cm="1">
        <f t="array" ref="N3335">IF(ISNUMBER(_34_KNMI_Stations[[#This Row],[Etmaal temperatuur °C]]),IF(_34_KNMI_Stations[[#This Row],[Etmaal temperatuur °C]]&lt;stookgrens[],stookgrens[]-_34_KNMI_Stations[[#This Row],[Etmaal temperatuur °C]],0),"")</f>
        <v>0.5</v>
      </c>
      <c r="O3335" s="89">
        <f>_34_KNMI_Stations[[#This Row],[graaddagen]]*_34_KNMI_Stations[[#This Row],[Gewogen factor]]</f>
        <v>0.4</v>
      </c>
      <c r="P3335" s="89" cm="1">
        <f t="array" ref="P3335">IF(ISNUMBER(_34_KNMI_Stations[[#This Row],[Etmaal temperatuur °C]]),IF(_34_KNMI_Stations[[#This Row],[Etmaal temperatuur °C]]&gt;stookgrens[],_34_KNMI_Stations[[#This Row],[Etmaal temperatuur °C]]-stookgrens[],0),"")</f>
        <v>0</v>
      </c>
    </row>
    <row r="3336" spans="1:16" x14ac:dyDescent="0.25">
      <c r="A3336">
        <v>267</v>
      </c>
      <c r="B3336" s="110">
        <v>45824</v>
      </c>
      <c r="C3336" s="89">
        <v>3.9</v>
      </c>
      <c r="D3336" s="89">
        <v>16.899999999999999</v>
      </c>
      <c r="E3336" s="96">
        <v>2608</v>
      </c>
      <c r="F3336" s="89">
        <v>0</v>
      </c>
      <c r="G3336" s="89"/>
      <c r="H3336">
        <v>0.81</v>
      </c>
      <c r="I3336" t="s">
        <v>8</v>
      </c>
      <c r="J3336">
        <v>0.8</v>
      </c>
      <c r="K3336">
        <v>6</v>
      </c>
      <c r="L3336">
        <v>2025</v>
      </c>
      <c r="M3336" t="s">
        <v>353</v>
      </c>
      <c r="N3336" s="89" cm="1">
        <f t="array" ref="N3336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3336" s="89">
        <f>_34_KNMI_Stations[[#This Row],[graaddagen]]*_34_KNMI_Stations[[#This Row],[Gewogen factor]]</f>
        <v>0.88000000000000123</v>
      </c>
      <c r="P3336" s="89" cm="1">
        <f t="array" ref="P3336">IF(ISNUMBER(_34_KNMI_Stations[[#This Row],[Etmaal temperatuur °C]]),IF(_34_KNMI_Stations[[#This Row],[Etmaal temperatuur °C]]&gt;stookgrens[],_34_KNMI_Stations[[#This Row],[Etmaal temperatuur °C]]-stookgrens[],0),"")</f>
        <v>0</v>
      </c>
    </row>
    <row r="3337" spans="1:16" x14ac:dyDescent="0.25">
      <c r="A3337">
        <v>267</v>
      </c>
      <c r="B3337" s="110">
        <v>45825</v>
      </c>
      <c r="C3337" s="89">
        <v>3.8</v>
      </c>
      <c r="D3337" s="89">
        <v>18.3</v>
      </c>
      <c r="E3337" s="96">
        <v>2647</v>
      </c>
      <c r="F3337" s="89">
        <v>0</v>
      </c>
      <c r="G3337" s="89"/>
      <c r="H3337">
        <v>0.77</v>
      </c>
      <c r="I3337" t="s">
        <v>8</v>
      </c>
      <c r="J3337">
        <v>0.8</v>
      </c>
      <c r="K3337">
        <v>6</v>
      </c>
      <c r="L3337">
        <v>2025</v>
      </c>
      <c r="M3337" t="s">
        <v>353</v>
      </c>
      <c r="N3337" s="89" cm="1">
        <f t="array" ref="N3337">IF(ISNUMBER(_34_KNMI_Stations[[#This Row],[Etmaal temperatuur °C]]),IF(_34_KNMI_Stations[[#This Row],[Etmaal temperatuur °C]]&lt;stookgrens[],stookgrens[]-_34_KNMI_Stations[[#This Row],[Etmaal temperatuur °C]],0),"")</f>
        <v>0</v>
      </c>
      <c r="O3337" s="89">
        <f>_34_KNMI_Stations[[#This Row],[graaddagen]]*_34_KNMI_Stations[[#This Row],[Gewogen factor]]</f>
        <v>0</v>
      </c>
      <c r="P3337" s="89" cm="1">
        <f t="array" ref="P3337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3338" spans="1:16" x14ac:dyDescent="0.25">
      <c r="A3338">
        <v>267</v>
      </c>
      <c r="B3338" s="110">
        <v>45826</v>
      </c>
      <c r="C3338" s="89">
        <v>3.8</v>
      </c>
      <c r="D3338" s="89">
        <v>17.899999999999999</v>
      </c>
      <c r="E3338" s="96">
        <v>2798</v>
      </c>
      <c r="F3338" s="89">
        <v>0</v>
      </c>
      <c r="G3338" s="89"/>
      <c r="H3338">
        <v>0.8</v>
      </c>
      <c r="I3338" t="s">
        <v>8</v>
      </c>
      <c r="J3338">
        <v>0.8</v>
      </c>
      <c r="K3338">
        <v>6</v>
      </c>
      <c r="L3338">
        <v>2025</v>
      </c>
      <c r="M3338" t="s">
        <v>353</v>
      </c>
      <c r="N3338" s="89" cm="1">
        <f t="array" ref="N3338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3338" s="89">
        <f>_34_KNMI_Stations[[#This Row],[graaddagen]]*_34_KNMI_Stations[[#This Row],[Gewogen factor]]</f>
        <v>8.000000000000114E-2</v>
      </c>
      <c r="P3338" s="89" cm="1">
        <f t="array" ref="P3338">IF(ISNUMBER(_34_KNMI_Stations[[#This Row],[Etmaal temperatuur °C]]),IF(_34_KNMI_Stations[[#This Row],[Etmaal temperatuur °C]]&gt;stookgrens[],_34_KNMI_Stations[[#This Row],[Etmaal temperatuur °C]]-stookgrens[],0),"")</f>
        <v>0</v>
      </c>
    </row>
    <row r="3339" spans="1:16" x14ac:dyDescent="0.25">
      <c r="A3339">
        <v>267</v>
      </c>
      <c r="B3339" s="110">
        <v>45827</v>
      </c>
      <c r="C3339" s="89">
        <v>3.9</v>
      </c>
      <c r="D3339" s="89">
        <v>17.399999999999999</v>
      </c>
      <c r="E3339" s="96">
        <v>2982</v>
      </c>
      <c r="F3339" s="89">
        <v>0</v>
      </c>
      <c r="G3339" s="89"/>
      <c r="H3339">
        <v>0.7</v>
      </c>
      <c r="I3339" t="s">
        <v>8</v>
      </c>
      <c r="J3339">
        <v>0.8</v>
      </c>
      <c r="K3339">
        <v>6</v>
      </c>
      <c r="L3339">
        <v>2025</v>
      </c>
      <c r="M3339" t="s">
        <v>353</v>
      </c>
      <c r="N3339" s="89" cm="1">
        <f t="array" ref="N3339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3339" s="89">
        <f>_34_KNMI_Stations[[#This Row],[graaddagen]]*_34_KNMI_Stations[[#This Row],[Gewogen factor]]</f>
        <v>0.48000000000000115</v>
      </c>
      <c r="P3339" s="89" cm="1">
        <f t="array" ref="P3339">IF(ISNUMBER(_34_KNMI_Stations[[#This Row],[Etmaal temperatuur °C]]),IF(_34_KNMI_Stations[[#This Row],[Etmaal temperatuur °C]]&gt;stookgrens[],_34_KNMI_Stations[[#This Row],[Etmaal temperatuur °C]]-stookgrens[],0),"")</f>
        <v>0</v>
      </c>
    </row>
    <row r="3340" spans="1:16" x14ac:dyDescent="0.25">
      <c r="A3340">
        <v>267</v>
      </c>
      <c r="B3340" s="110">
        <v>45828</v>
      </c>
      <c r="C3340" s="89">
        <v>3</v>
      </c>
      <c r="D3340" s="89">
        <v>17.399999999999999</v>
      </c>
      <c r="E3340" s="96">
        <v>2850</v>
      </c>
      <c r="F3340" s="89">
        <v>0</v>
      </c>
      <c r="G3340" s="89"/>
      <c r="H3340">
        <v>0.71</v>
      </c>
      <c r="I3340" t="s">
        <v>8</v>
      </c>
      <c r="J3340">
        <v>0.8</v>
      </c>
      <c r="K3340">
        <v>6</v>
      </c>
      <c r="L3340">
        <v>2025</v>
      </c>
      <c r="M3340" t="s">
        <v>353</v>
      </c>
      <c r="N3340" s="89" cm="1">
        <f t="array" ref="N3340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3340" s="89">
        <f>_34_KNMI_Stations[[#This Row],[graaddagen]]*_34_KNMI_Stations[[#This Row],[Gewogen factor]]</f>
        <v>0.48000000000000115</v>
      </c>
      <c r="P3340" s="89" cm="1">
        <f t="array" ref="P3340">IF(ISNUMBER(_34_KNMI_Stations[[#This Row],[Etmaal temperatuur °C]]),IF(_34_KNMI_Stations[[#This Row],[Etmaal temperatuur °C]]&gt;stookgrens[],_34_KNMI_Stations[[#This Row],[Etmaal temperatuur °C]]-stookgrens[],0),"")</f>
        <v>0</v>
      </c>
    </row>
    <row r="3341" spans="1:16" x14ac:dyDescent="0.25">
      <c r="A3341">
        <v>267</v>
      </c>
      <c r="B3341" s="110">
        <v>45829</v>
      </c>
      <c r="C3341" s="89">
        <v>3.1</v>
      </c>
      <c r="D3341" s="89">
        <v>21.5</v>
      </c>
      <c r="E3341" s="96">
        <v>2940</v>
      </c>
      <c r="F3341" s="89">
        <v>0</v>
      </c>
      <c r="G3341" s="89"/>
      <c r="H3341">
        <v>0.61</v>
      </c>
      <c r="I3341" t="s">
        <v>8</v>
      </c>
      <c r="J3341">
        <v>0.8</v>
      </c>
      <c r="K3341">
        <v>6</v>
      </c>
      <c r="L3341">
        <v>2025</v>
      </c>
      <c r="M3341" t="s">
        <v>353</v>
      </c>
      <c r="N3341" s="89" cm="1">
        <f t="array" ref="N3341">IF(ISNUMBER(_34_KNMI_Stations[[#This Row],[Etmaal temperatuur °C]]),IF(_34_KNMI_Stations[[#This Row],[Etmaal temperatuur °C]]&lt;stookgrens[],stookgrens[]-_34_KNMI_Stations[[#This Row],[Etmaal temperatuur °C]],0),"")</f>
        <v>0</v>
      </c>
      <c r="O3341" s="89">
        <f>_34_KNMI_Stations[[#This Row],[graaddagen]]*_34_KNMI_Stations[[#This Row],[Gewogen factor]]</f>
        <v>0</v>
      </c>
      <c r="P3341" s="89" cm="1">
        <f t="array" ref="P3341">IF(ISNUMBER(_34_KNMI_Stations[[#This Row],[Etmaal temperatuur °C]]),IF(_34_KNMI_Stations[[#This Row],[Etmaal temperatuur °C]]&gt;stookgrens[],_34_KNMI_Stations[[#This Row],[Etmaal temperatuur °C]]-stookgrens[],0),"")</f>
        <v>3.5</v>
      </c>
    </row>
    <row r="3342" spans="1:16" x14ac:dyDescent="0.25">
      <c r="A3342">
        <v>267</v>
      </c>
      <c r="B3342" s="110">
        <v>45830</v>
      </c>
      <c r="C3342" s="89">
        <v>6.5</v>
      </c>
      <c r="D3342" s="89">
        <v>21</v>
      </c>
      <c r="E3342" s="96">
        <v>1697</v>
      </c>
      <c r="F3342" s="89">
        <v>0.1</v>
      </c>
      <c r="G3342" s="89"/>
      <c r="H3342">
        <v>0.73</v>
      </c>
      <c r="I3342" t="s">
        <v>8</v>
      </c>
      <c r="J3342">
        <v>0.8</v>
      </c>
      <c r="K3342">
        <v>6</v>
      </c>
      <c r="L3342">
        <v>2025</v>
      </c>
      <c r="M3342" t="s">
        <v>353</v>
      </c>
      <c r="N3342" s="89" cm="1">
        <f t="array" ref="N3342">IF(ISNUMBER(_34_KNMI_Stations[[#This Row],[Etmaal temperatuur °C]]),IF(_34_KNMI_Stations[[#This Row],[Etmaal temperatuur °C]]&lt;stookgrens[],stookgrens[]-_34_KNMI_Stations[[#This Row],[Etmaal temperatuur °C]],0),"")</f>
        <v>0</v>
      </c>
      <c r="O3342" s="89">
        <f>_34_KNMI_Stations[[#This Row],[graaddagen]]*_34_KNMI_Stations[[#This Row],[Gewogen factor]]</f>
        <v>0</v>
      </c>
      <c r="P3342" s="89" cm="1">
        <f t="array" ref="P3342">IF(ISNUMBER(_34_KNMI_Stations[[#This Row],[Etmaal temperatuur °C]]),IF(_34_KNMI_Stations[[#This Row],[Etmaal temperatuur °C]]&gt;stookgrens[],_34_KNMI_Stations[[#This Row],[Etmaal temperatuur °C]]-stookgrens[],0),"")</f>
        <v>3</v>
      </c>
    </row>
    <row r="3343" spans="1:16" x14ac:dyDescent="0.25">
      <c r="A3343">
        <v>267</v>
      </c>
      <c r="B3343" s="110">
        <v>45831</v>
      </c>
      <c r="C3343" s="89">
        <v>9.5</v>
      </c>
      <c r="D3343" s="89">
        <v>17.100000000000001</v>
      </c>
      <c r="E3343" s="96">
        <v>1895</v>
      </c>
      <c r="F3343" s="89">
        <v>1.3</v>
      </c>
      <c r="G3343" s="89"/>
      <c r="H3343">
        <v>0.71</v>
      </c>
      <c r="I3343" t="s">
        <v>8</v>
      </c>
      <c r="J3343">
        <v>0.8</v>
      </c>
      <c r="K3343">
        <v>6</v>
      </c>
      <c r="L3343">
        <v>2025</v>
      </c>
      <c r="M3343" t="s">
        <v>354</v>
      </c>
      <c r="N3343" s="89" cm="1">
        <f t="array" ref="N3343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3343" s="89">
        <f>_34_KNMI_Stations[[#This Row],[graaddagen]]*_34_KNMI_Stations[[#This Row],[Gewogen factor]]</f>
        <v>0.71999999999999886</v>
      </c>
      <c r="P3343" s="89" cm="1">
        <f t="array" ref="P3343">IF(ISNUMBER(_34_KNMI_Stations[[#This Row],[Etmaal temperatuur °C]]),IF(_34_KNMI_Stations[[#This Row],[Etmaal temperatuur °C]]&gt;stookgrens[],_34_KNMI_Stations[[#This Row],[Etmaal temperatuur °C]]-stookgrens[],0),"")</f>
        <v>0</v>
      </c>
    </row>
    <row r="3344" spans="1:16" x14ac:dyDescent="0.25">
      <c r="A3344">
        <v>267</v>
      </c>
      <c r="B3344" s="110">
        <v>45832</v>
      </c>
      <c r="C3344" s="89">
        <v>8.5</v>
      </c>
      <c r="D3344" s="89">
        <v>17.7</v>
      </c>
      <c r="E3344" s="96">
        <v>1270</v>
      </c>
      <c r="F3344" s="89">
        <v>-0.1</v>
      </c>
      <c r="G3344" s="89"/>
      <c r="H3344">
        <v>0.78</v>
      </c>
      <c r="I3344" t="s">
        <v>8</v>
      </c>
      <c r="J3344">
        <v>0.8</v>
      </c>
      <c r="K3344">
        <v>6</v>
      </c>
      <c r="L3344">
        <v>2025</v>
      </c>
      <c r="M3344" t="s">
        <v>354</v>
      </c>
      <c r="N3344" s="89" cm="1">
        <f t="array" ref="N3344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3344" s="89">
        <f>_34_KNMI_Stations[[#This Row],[graaddagen]]*_34_KNMI_Stations[[#This Row],[Gewogen factor]]</f>
        <v>0.24000000000000057</v>
      </c>
      <c r="P3344" s="89" cm="1">
        <f t="array" ref="P3344">IF(ISNUMBER(_34_KNMI_Stations[[#This Row],[Etmaal temperatuur °C]]),IF(_34_KNMI_Stations[[#This Row],[Etmaal temperatuur °C]]&gt;stookgrens[],_34_KNMI_Stations[[#This Row],[Etmaal temperatuur °C]]-stookgrens[],0),"")</f>
        <v>0</v>
      </c>
    </row>
    <row r="3345" spans="1:16" x14ac:dyDescent="0.25">
      <c r="A3345">
        <v>267</v>
      </c>
      <c r="B3345" s="110">
        <v>45833</v>
      </c>
      <c r="C3345" s="89">
        <v>4.3</v>
      </c>
      <c r="D3345" s="89">
        <v>18.7</v>
      </c>
      <c r="E3345" s="96">
        <v>1645</v>
      </c>
      <c r="F3345" s="89">
        <v>-0.1</v>
      </c>
      <c r="G3345" s="89"/>
      <c r="H3345">
        <v>0.86</v>
      </c>
      <c r="I3345" t="s">
        <v>8</v>
      </c>
      <c r="J3345">
        <v>0.8</v>
      </c>
      <c r="K3345">
        <v>6</v>
      </c>
      <c r="L3345">
        <v>2025</v>
      </c>
      <c r="M3345" t="s">
        <v>354</v>
      </c>
      <c r="N3345" s="89" cm="1">
        <f t="array" ref="N3345">IF(ISNUMBER(_34_KNMI_Stations[[#This Row],[Etmaal temperatuur °C]]),IF(_34_KNMI_Stations[[#This Row],[Etmaal temperatuur °C]]&lt;stookgrens[],stookgrens[]-_34_KNMI_Stations[[#This Row],[Etmaal temperatuur °C]],0),"")</f>
        <v>0</v>
      </c>
      <c r="O3345" s="89">
        <f>_34_KNMI_Stations[[#This Row],[graaddagen]]*_34_KNMI_Stations[[#This Row],[Gewogen factor]]</f>
        <v>0</v>
      </c>
      <c r="P3345" s="89" cm="1">
        <f t="array" ref="P3345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3346" spans="1:16" x14ac:dyDescent="0.25">
      <c r="A3346">
        <v>267</v>
      </c>
      <c r="B3346" s="110">
        <v>45834</v>
      </c>
      <c r="C3346" s="89">
        <v>6.5</v>
      </c>
      <c r="D3346" s="89">
        <v>18.5</v>
      </c>
      <c r="E3346" s="96">
        <v>1024</v>
      </c>
      <c r="F3346" s="89">
        <v>4.4000000000000004</v>
      </c>
      <c r="G3346" s="89"/>
      <c r="H3346">
        <v>0.87</v>
      </c>
      <c r="I3346" t="s">
        <v>8</v>
      </c>
      <c r="J3346">
        <v>0.8</v>
      </c>
      <c r="K3346">
        <v>6</v>
      </c>
      <c r="L3346">
        <v>2025</v>
      </c>
      <c r="M3346" t="s">
        <v>354</v>
      </c>
      <c r="N3346" s="89" cm="1">
        <f t="array" ref="N3346">IF(ISNUMBER(_34_KNMI_Stations[[#This Row],[Etmaal temperatuur °C]]),IF(_34_KNMI_Stations[[#This Row],[Etmaal temperatuur °C]]&lt;stookgrens[],stookgrens[]-_34_KNMI_Stations[[#This Row],[Etmaal temperatuur °C]],0),"")</f>
        <v>0</v>
      </c>
      <c r="O3346" s="89">
        <f>_34_KNMI_Stations[[#This Row],[graaddagen]]*_34_KNMI_Stations[[#This Row],[Gewogen factor]]</f>
        <v>0</v>
      </c>
      <c r="P3346" s="89" cm="1">
        <f t="array" ref="P3346">IF(ISNUMBER(_34_KNMI_Stations[[#This Row],[Etmaal temperatuur °C]]),IF(_34_KNMI_Stations[[#This Row],[Etmaal temperatuur °C]]&gt;stookgrens[],_34_KNMI_Stations[[#This Row],[Etmaal temperatuur °C]]-stookgrens[],0),"")</f>
        <v>0.5</v>
      </c>
    </row>
    <row r="3347" spans="1:16" x14ac:dyDescent="0.25">
      <c r="A3347">
        <v>267</v>
      </c>
      <c r="B3347" s="110">
        <v>45835</v>
      </c>
      <c r="C3347" s="89">
        <v>5.5</v>
      </c>
      <c r="D3347" s="89">
        <v>17.7</v>
      </c>
      <c r="E3347" s="96">
        <v>1714</v>
      </c>
      <c r="F3347" s="89">
        <v>2.9</v>
      </c>
      <c r="G3347" s="89"/>
      <c r="H3347">
        <v>0.75</v>
      </c>
      <c r="I3347" t="s">
        <v>8</v>
      </c>
      <c r="J3347">
        <v>0.8</v>
      </c>
      <c r="K3347">
        <v>6</v>
      </c>
      <c r="L3347">
        <v>2025</v>
      </c>
      <c r="M3347" t="s">
        <v>354</v>
      </c>
      <c r="N3347" s="89" cm="1">
        <f t="array" ref="N3347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3347" s="89">
        <f>_34_KNMI_Stations[[#This Row],[graaddagen]]*_34_KNMI_Stations[[#This Row],[Gewogen factor]]</f>
        <v>0.24000000000000057</v>
      </c>
      <c r="P3347" s="89" cm="1">
        <f t="array" ref="P3347">IF(ISNUMBER(_34_KNMI_Stations[[#This Row],[Etmaal temperatuur °C]]),IF(_34_KNMI_Stations[[#This Row],[Etmaal temperatuur °C]]&gt;stookgrens[],_34_KNMI_Stations[[#This Row],[Etmaal temperatuur °C]]-stookgrens[],0),"")</f>
        <v>0</v>
      </c>
    </row>
    <row r="3348" spans="1:16" x14ac:dyDescent="0.25">
      <c r="A3348">
        <v>267</v>
      </c>
      <c r="B3348" s="110">
        <v>45836</v>
      </c>
      <c r="C3348" s="89">
        <v>6.5</v>
      </c>
      <c r="D3348" s="89">
        <v>20.5</v>
      </c>
      <c r="E3348" s="96">
        <v>1943</v>
      </c>
      <c r="F3348" s="89">
        <v>0</v>
      </c>
      <c r="G3348" s="89"/>
      <c r="H3348">
        <v>0.85</v>
      </c>
      <c r="I3348" t="s">
        <v>8</v>
      </c>
      <c r="J3348">
        <v>0.8</v>
      </c>
      <c r="K3348">
        <v>6</v>
      </c>
      <c r="L3348">
        <v>2025</v>
      </c>
      <c r="M3348" t="s">
        <v>354</v>
      </c>
      <c r="N3348" s="89" cm="1">
        <f t="array" ref="N3348">IF(ISNUMBER(_34_KNMI_Stations[[#This Row],[Etmaal temperatuur °C]]),IF(_34_KNMI_Stations[[#This Row],[Etmaal temperatuur °C]]&lt;stookgrens[],stookgrens[]-_34_KNMI_Stations[[#This Row],[Etmaal temperatuur °C]],0),"")</f>
        <v>0</v>
      </c>
      <c r="O3348" s="89">
        <f>_34_KNMI_Stations[[#This Row],[graaddagen]]*_34_KNMI_Stations[[#This Row],[Gewogen factor]]</f>
        <v>0</v>
      </c>
      <c r="P3348" s="89" cm="1">
        <f t="array" ref="P3348">IF(ISNUMBER(_34_KNMI_Stations[[#This Row],[Etmaal temperatuur °C]]),IF(_34_KNMI_Stations[[#This Row],[Etmaal temperatuur °C]]&gt;stookgrens[],_34_KNMI_Stations[[#This Row],[Etmaal temperatuur °C]]-stookgrens[],0),"")</f>
        <v>2.5</v>
      </c>
    </row>
    <row r="3349" spans="1:16" x14ac:dyDescent="0.25">
      <c r="A3349">
        <v>267</v>
      </c>
      <c r="B3349" s="110">
        <v>45837</v>
      </c>
      <c r="C3349" s="89">
        <v>4.3</v>
      </c>
      <c r="D3349" s="89">
        <v>18.899999999999999</v>
      </c>
      <c r="E3349" s="96">
        <v>2860</v>
      </c>
      <c r="F3349" s="89">
        <v>0</v>
      </c>
      <c r="G3349" s="89"/>
      <c r="H3349">
        <v>0.81</v>
      </c>
      <c r="I3349" t="s">
        <v>8</v>
      </c>
      <c r="J3349">
        <v>0.8</v>
      </c>
      <c r="K3349">
        <v>6</v>
      </c>
      <c r="L3349">
        <v>2025</v>
      </c>
      <c r="M3349" t="s">
        <v>354</v>
      </c>
      <c r="N3349" s="89" cm="1">
        <f t="array" ref="N3349">IF(ISNUMBER(_34_KNMI_Stations[[#This Row],[Etmaal temperatuur °C]]),IF(_34_KNMI_Stations[[#This Row],[Etmaal temperatuur °C]]&lt;stookgrens[],stookgrens[]-_34_KNMI_Stations[[#This Row],[Etmaal temperatuur °C]],0),"")</f>
        <v>0</v>
      </c>
      <c r="O3349" s="89">
        <f>_34_KNMI_Stations[[#This Row],[graaddagen]]*_34_KNMI_Stations[[#This Row],[Gewogen factor]]</f>
        <v>0</v>
      </c>
      <c r="P3349" s="89" cm="1">
        <f t="array" ref="P3349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3350" spans="1:16" x14ac:dyDescent="0.25">
      <c r="A3350">
        <v>267</v>
      </c>
      <c r="B3350" s="110">
        <v>45838</v>
      </c>
      <c r="C3350" s="89">
        <v>3.6</v>
      </c>
      <c r="D3350" s="89">
        <v>20</v>
      </c>
      <c r="E3350" s="96">
        <v>3009</v>
      </c>
      <c r="F3350" s="89">
        <v>0</v>
      </c>
      <c r="G3350" s="89"/>
      <c r="H3350">
        <v>0.63</v>
      </c>
      <c r="I3350" t="s">
        <v>8</v>
      </c>
      <c r="J3350">
        <v>0.8</v>
      </c>
      <c r="K3350">
        <v>6</v>
      </c>
      <c r="L3350">
        <v>2025</v>
      </c>
      <c r="M3350" t="s">
        <v>355</v>
      </c>
      <c r="N3350" s="89" cm="1">
        <f t="array" ref="N3350">IF(ISNUMBER(_34_KNMI_Stations[[#This Row],[Etmaal temperatuur °C]]),IF(_34_KNMI_Stations[[#This Row],[Etmaal temperatuur °C]]&lt;stookgrens[],stookgrens[]-_34_KNMI_Stations[[#This Row],[Etmaal temperatuur °C]],0),"")</f>
        <v>0</v>
      </c>
      <c r="O3350" s="89">
        <f>_34_KNMI_Stations[[#This Row],[graaddagen]]*_34_KNMI_Stations[[#This Row],[Gewogen factor]]</f>
        <v>0</v>
      </c>
      <c r="P3350" s="89" cm="1">
        <f t="array" ref="P3350">IF(ISNUMBER(_34_KNMI_Stations[[#This Row],[Etmaal temperatuur °C]]),IF(_34_KNMI_Stations[[#This Row],[Etmaal temperatuur °C]]&gt;stookgrens[],_34_KNMI_Stations[[#This Row],[Etmaal temperatuur °C]]-stookgrens[],0),"")</f>
        <v>2</v>
      </c>
    </row>
    <row r="3351" spans="1:16" x14ac:dyDescent="0.25">
      <c r="A3351">
        <v>267</v>
      </c>
      <c r="B3351" s="110">
        <v>45839</v>
      </c>
      <c r="C3351" s="89">
        <v>3.5</v>
      </c>
      <c r="D3351" s="89">
        <v>25.9</v>
      </c>
      <c r="E3351" s="96">
        <v>2860</v>
      </c>
      <c r="F3351" s="89">
        <v>0</v>
      </c>
      <c r="G3351" s="89"/>
      <c r="H3351">
        <v>0.59</v>
      </c>
      <c r="I3351" t="s">
        <v>8</v>
      </c>
      <c r="J3351">
        <v>0.8</v>
      </c>
      <c r="K3351">
        <v>7</v>
      </c>
      <c r="L3351">
        <v>2025</v>
      </c>
      <c r="M3351" t="s">
        <v>355</v>
      </c>
      <c r="N3351" s="89" cm="1">
        <f t="array" ref="N3351">IF(ISNUMBER(_34_KNMI_Stations[[#This Row],[Etmaal temperatuur °C]]),IF(_34_KNMI_Stations[[#This Row],[Etmaal temperatuur °C]]&lt;stookgrens[],stookgrens[]-_34_KNMI_Stations[[#This Row],[Etmaal temperatuur °C]],0),"")</f>
        <v>0</v>
      </c>
      <c r="O3351" s="89">
        <f>_34_KNMI_Stations[[#This Row],[graaddagen]]*_34_KNMI_Stations[[#This Row],[Gewogen factor]]</f>
        <v>0</v>
      </c>
      <c r="P3351" s="89" cm="1">
        <f t="array" ref="P3351">IF(ISNUMBER(_34_KNMI_Stations[[#This Row],[Etmaal temperatuur °C]]),IF(_34_KNMI_Stations[[#This Row],[Etmaal temperatuur °C]]&gt;stookgrens[],_34_KNMI_Stations[[#This Row],[Etmaal temperatuur °C]]-stookgrens[],0),"")</f>
        <v>7.8999999999999986</v>
      </c>
    </row>
    <row r="3352" spans="1:16" x14ac:dyDescent="0.25">
      <c r="A3352">
        <v>267</v>
      </c>
      <c r="B3352" s="110">
        <v>45840</v>
      </c>
      <c r="C3352" s="89">
        <v>5.0999999999999996</v>
      </c>
      <c r="D3352" s="89">
        <v>21.3</v>
      </c>
      <c r="E3352" s="96">
        <v>1957</v>
      </c>
      <c r="F3352" s="89">
        <v>2.5</v>
      </c>
      <c r="G3352" s="89"/>
      <c r="H3352">
        <v>0.84</v>
      </c>
      <c r="I3352" t="s">
        <v>8</v>
      </c>
      <c r="J3352">
        <v>0.8</v>
      </c>
      <c r="K3352">
        <v>7</v>
      </c>
      <c r="L3352">
        <v>2025</v>
      </c>
      <c r="M3352" t="s">
        <v>355</v>
      </c>
      <c r="N3352" s="89" cm="1">
        <f t="array" ref="N3352">IF(ISNUMBER(_34_KNMI_Stations[[#This Row],[Etmaal temperatuur °C]]),IF(_34_KNMI_Stations[[#This Row],[Etmaal temperatuur °C]]&lt;stookgrens[],stookgrens[]-_34_KNMI_Stations[[#This Row],[Etmaal temperatuur °C]],0),"")</f>
        <v>0</v>
      </c>
      <c r="O3352" s="89">
        <f>_34_KNMI_Stations[[#This Row],[graaddagen]]*_34_KNMI_Stations[[#This Row],[Gewogen factor]]</f>
        <v>0</v>
      </c>
      <c r="P3352" s="89" cm="1">
        <f t="array" ref="P3352">IF(ISNUMBER(_34_KNMI_Stations[[#This Row],[Etmaal temperatuur °C]]),IF(_34_KNMI_Stations[[#This Row],[Etmaal temperatuur °C]]&gt;stookgrens[],_34_KNMI_Stations[[#This Row],[Etmaal temperatuur °C]]-stookgrens[],0),"")</f>
        <v>3.3000000000000007</v>
      </c>
    </row>
    <row r="3353" spans="1:16" x14ac:dyDescent="0.25">
      <c r="A3353">
        <v>267</v>
      </c>
      <c r="B3353" s="110">
        <v>45841</v>
      </c>
      <c r="C3353" s="89">
        <v>5.0999999999999996</v>
      </c>
      <c r="D3353" s="89">
        <v>17</v>
      </c>
      <c r="E3353" s="96">
        <v>2710</v>
      </c>
      <c r="F3353" s="89">
        <v>-0.1</v>
      </c>
      <c r="G3353" s="89"/>
      <c r="H3353">
        <v>0.72</v>
      </c>
      <c r="I3353" t="s">
        <v>8</v>
      </c>
      <c r="J3353">
        <v>0.8</v>
      </c>
      <c r="K3353">
        <v>7</v>
      </c>
      <c r="L3353">
        <v>2025</v>
      </c>
      <c r="M3353" t="s">
        <v>355</v>
      </c>
      <c r="N3353" s="89" cm="1">
        <f t="array" ref="N3353">IF(ISNUMBER(_34_KNMI_Stations[[#This Row],[Etmaal temperatuur °C]]),IF(_34_KNMI_Stations[[#This Row],[Etmaal temperatuur °C]]&lt;stookgrens[],stookgrens[]-_34_KNMI_Stations[[#This Row],[Etmaal temperatuur °C]],0),"")</f>
        <v>1</v>
      </c>
      <c r="O3353" s="89">
        <f>_34_KNMI_Stations[[#This Row],[graaddagen]]*_34_KNMI_Stations[[#This Row],[Gewogen factor]]</f>
        <v>0.8</v>
      </c>
      <c r="P3353" s="89" cm="1">
        <f t="array" ref="P3353">IF(ISNUMBER(_34_KNMI_Stations[[#This Row],[Etmaal temperatuur °C]]),IF(_34_KNMI_Stations[[#This Row],[Etmaal temperatuur °C]]&gt;stookgrens[],_34_KNMI_Stations[[#This Row],[Etmaal temperatuur °C]]-stookgrens[],0),"")</f>
        <v>0</v>
      </c>
    </row>
    <row r="3354" spans="1:16" x14ac:dyDescent="0.25">
      <c r="A3354">
        <v>267</v>
      </c>
      <c r="B3354" s="110">
        <v>45842</v>
      </c>
      <c r="C3354" s="89">
        <v>6</v>
      </c>
      <c r="D3354" s="89">
        <v>19.399999999999999</v>
      </c>
      <c r="E3354" s="96">
        <v>2790</v>
      </c>
      <c r="F3354" s="89">
        <v>0</v>
      </c>
      <c r="G3354" s="89"/>
      <c r="H3354">
        <v>0.56999999999999995</v>
      </c>
      <c r="I3354" t="s">
        <v>8</v>
      </c>
      <c r="J3354">
        <v>0.8</v>
      </c>
      <c r="K3354">
        <v>7</v>
      </c>
      <c r="L3354">
        <v>2025</v>
      </c>
      <c r="M3354" t="s">
        <v>355</v>
      </c>
      <c r="N3354" s="89" cm="1">
        <f t="array" ref="N3354">IF(ISNUMBER(_34_KNMI_Stations[[#This Row],[Etmaal temperatuur °C]]),IF(_34_KNMI_Stations[[#This Row],[Etmaal temperatuur °C]]&lt;stookgrens[],stookgrens[]-_34_KNMI_Stations[[#This Row],[Etmaal temperatuur °C]],0),"")</f>
        <v>0</v>
      </c>
      <c r="O3354" s="89">
        <f>_34_KNMI_Stations[[#This Row],[graaddagen]]*_34_KNMI_Stations[[#This Row],[Gewogen factor]]</f>
        <v>0</v>
      </c>
      <c r="P3354" s="89" cm="1">
        <f t="array" ref="P3354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3355" spans="1:16" x14ac:dyDescent="0.25">
      <c r="A3355">
        <v>267</v>
      </c>
      <c r="B3355" s="110">
        <v>45843</v>
      </c>
      <c r="C3355" s="89">
        <v>8.1</v>
      </c>
      <c r="D3355" s="89">
        <v>18.600000000000001</v>
      </c>
      <c r="E3355" s="96">
        <v>1104</v>
      </c>
      <c r="F3355" s="89">
        <v>0.9</v>
      </c>
      <c r="G3355" s="89"/>
      <c r="H3355">
        <v>0.78</v>
      </c>
      <c r="I3355" t="s">
        <v>8</v>
      </c>
      <c r="J3355">
        <v>0.8</v>
      </c>
      <c r="K3355">
        <v>7</v>
      </c>
      <c r="L3355">
        <v>2025</v>
      </c>
      <c r="M3355" t="s">
        <v>355</v>
      </c>
      <c r="N3355" s="89" cm="1">
        <f t="array" ref="N3355">IF(ISNUMBER(_34_KNMI_Stations[[#This Row],[Etmaal temperatuur °C]]),IF(_34_KNMI_Stations[[#This Row],[Etmaal temperatuur °C]]&lt;stookgrens[],stookgrens[]-_34_KNMI_Stations[[#This Row],[Etmaal temperatuur °C]],0),"")</f>
        <v>0</v>
      </c>
      <c r="O3355" s="89">
        <f>_34_KNMI_Stations[[#This Row],[graaddagen]]*_34_KNMI_Stations[[#This Row],[Gewogen factor]]</f>
        <v>0</v>
      </c>
      <c r="P3355" s="89" cm="1">
        <f t="array" ref="P3355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3356" spans="1:16" x14ac:dyDescent="0.25">
      <c r="A3356">
        <v>267</v>
      </c>
      <c r="B3356" s="110">
        <v>45844</v>
      </c>
      <c r="C3356" s="89">
        <v>4.3</v>
      </c>
      <c r="D3356" s="89">
        <v>18.399999999999999</v>
      </c>
      <c r="E3356" s="96">
        <v>1271</v>
      </c>
      <c r="F3356" s="89">
        <v>2.2999999999999998</v>
      </c>
      <c r="G3356" s="89"/>
      <c r="H3356">
        <v>0.85</v>
      </c>
      <c r="I3356" t="s">
        <v>8</v>
      </c>
      <c r="J3356">
        <v>0.8</v>
      </c>
      <c r="K3356">
        <v>7</v>
      </c>
      <c r="L3356">
        <v>2025</v>
      </c>
      <c r="M3356" t="s">
        <v>355</v>
      </c>
      <c r="N3356" s="89" cm="1">
        <f t="array" ref="N3356">IF(ISNUMBER(_34_KNMI_Stations[[#This Row],[Etmaal temperatuur °C]]),IF(_34_KNMI_Stations[[#This Row],[Etmaal temperatuur °C]]&lt;stookgrens[],stookgrens[]-_34_KNMI_Stations[[#This Row],[Etmaal temperatuur °C]],0),"")</f>
        <v>0</v>
      </c>
      <c r="O3356" s="89">
        <f>_34_KNMI_Stations[[#This Row],[graaddagen]]*_34_KNMI_Stations[[#This Row],[Gewogen factor]]</f>
        <v>0</v>
      </c>
      <c r="P3356" s="89" cm="1">
        <f t="array" ref="P3356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3357" spans="1:16" x14ac:dyDescent="0.25">
      <c r="A3357">
        <v>267</v>
      </c>
      <c r="B3357" s="110">
        <v>45845</v>
      </c>
      <c r="C3357" s="89">
        <v>7.5</v>
      </c>
      <c r="D3357" s="89">
        <v>15.9</v>
      </c>
      <c r="E3357" s="96">
        <v>1716</v>
      </c>
      <c r="F3357" s="89">
        <v>10.9</v>
      </c>
      <c r="G3357" s="89"/>
      <c r="H3357">
        <v>0.78</v>
      </c>
      <c r="I3357" t="s">
        <v>8</v>
      </c>
      <c r="J3357">
        <v>0.8</v>
      </c>
      <c r="K3357">
        <v>7</v>
      </c>
      <c r="L3357">
        <v>2025</v>
      </c>
      <c r="M3357" t="s">
        <v>356</v>
      </c>
      <c r="N3357" s="89" cm="1">
        <f t="array" ref="N3357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3357" s="89">
        <f>_34_KNMI_Stations[[#This Row],[graaddagen]]*_34_KNMI_Stations[[#This Row],[Gewogen factor]]</f>
        <v>1.6799999999999997</v>
      </c>
      <c r="P3357" s="89" cm="1">
        <f t="array" ref="P3357">IF(ISNUMBER(_34_KNMI_Stations[[#This Row],[Etmaal temperatuur °C]]),IF(_34_KNMI_Stations[[#This Row],[Etmaal temperatuur °C]]&gt;stookgrens[],_34_KNMI_Stations[[#This Row],[Etmaal temperatuur °C]]-stookgrens[],0),"")</f>
        <v>0</v>
      </c>
    </row>
    <row r="3358" spans="1:16" x14ac:dyDescent="0.25">
      <c r="A3358">
        <v>267</v>
      </c>
      <c r="B3358" s="110">
        <v>45846</v>
      </c>
      <c r="C3358" s="89">
        <v>7.5</v>
      </c>
      <c r="D3358" s="89">
        <v>16.2</v>
      </c>
      <c r="E3358" s="96">
        <v>1696</v>
      </c>
      <c r="F3358" s="89">
        <v>1.2</v>
      </c>
      <c r="G3358" s="89"/>
      <c r="H3358">
        <v>0.77</v>
      </c>
      <c r="I3358" t="s">
        <v>8</v>
      </c>
      <c r="J3358">
        <v>0.8</v>
      </c>
      <c r="K3358">
        <v>7</v>
      </c>
      <c r="L3358">
        <v>2025</v>
      </c>
      <c r="M3358" t="s">
        <v>356</v>
      </c>
      <c r="N3358" s="89" cm="1">
        <f t="array" ref="N3358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3358" s="89">
        <f>_34_KNMI_Stations[[#This Row],[graaddagen]]*_34_KNMI_Stations[[#This Row],[Gewogen factor]]</f>
        <v>1.4400000000000006</v>
      </c>
      <c r="P3358" s="89" cm="1">
        <f t="array" ref="P3358">IF(ISNUMBER(_34_KNMI_Stations[[#This Row],[Etmaal temperatuur °C]]),IF(_34_KNMI_Stations[[#This Row],[Etmaal temperatuur °C]]&gt;stookgrens[],_34_KNMI_Stations[[#This Row],[Etmaal temperatuur °C]]-stookgrens[],0),"")</f>
        <v>0</v>
      </c>
    </row>
    <row r="3359" spans="1:16" x14ac:dyDescent="0.25">
      <c r="A3359">
        <v>267</v>
      </c>
      <c r="B3359" s="110">
        <v>45847</v>
      </c>
      <c r="C3359" s="89">
        <v>4.3</v>
      </c>
      <c r="D3359" s="89">
        <v>17.600000000000001</v>
      </c>
      <c r="E3359" s="96">
        <v>2568</v>
      </c>
      <c r="F3359" s="89">
        <v>-0.1</v>
      </c>
      <c r="G3359" s="89"/>
      <c r="H3359">
        <v>0.74</v>
      </c>
      <c r="I3359" t="s">
        <v>8</v>
      </c>
      <c r="J3359">
        <v>0.8</v>
      </c>
      <c r="K3359">
        <v>7</v>
      </c>
      <c r="L3359">
        <v>2025</v>
      </c>
      <c r="M3359" t="s">
        <v>356</v>
      </c>
      <c r="N3359" s="89" cm="1">
        <f t="array" ref="N3359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3359" s="89">
        <f>_34_KNMI_Stations[[#This Row],[graaddagen]]*_34_KNMI_Stations[[#This Row],[Gewogen factor]]</f>
        <v>0.3199999999999989</v>
      </c>
      <c r="P3359" s="89" cm="1">
        <f t="array" ref="P3359">IF(ISNUMBER(_34_KNMI_Stations[[#This Row],[Etmaal temperatuur °C]]),IF(_34_KNMI_Stations[[#This Row],[Etmaal temperatuur °C]]&gt;stookgrens[],_34_KNMI_Stations[[#This Row],[Etmaal temperatuur °C]]-stookgrens[],0),"")</f>
        <v>0</v>
      </c>
    </row>
    <row r="3360" spans="1:16" x14ac:dyDescent="0.25">
      <c r="A3360">
        <v>267</v>
      </c>
      <c r="B3360" s="110">
        <v>45848</v>
      </c>
      <c r="C3360" s="89">
        <v>3.8</v>
      </c>
      <c r="D3360" s="89">
        <v>18.100000000000001</v>
      </c>
      <c r="E3360" s="96">
        <v>2310</v>
      </c>
      <c r="F3360" s="89">
        <v>0</v>
      </c>
      <c r="G3360" s="89"/>
      <c r="H3360">
        <v>0.81</v>
      </c>
      <c r="I3360" t="s">
        <v>8</v>
      </c>
      <c r="J3360">
        <v>0.8</v>
      </c>
      <c r="K3360">
        <v>7</v>
      </c>
      <c r="L3360">
        <v>2025</v>
      </c>
      <c r="M3360" t="s">
        <v>356</v>
      </c>
      <c r="N3360" s="89" cm="1">
        <f t="array" ref="N3360">IF(ISNUMBER(_34_KNMI_Stations[[#This Row],[Etmaal temperatuur °C]]),IF(_34_KNMI_Stations[[#This Row],[Etmaal temperatuur °C]]&lt;stookgrens[],stookgrens[]-_34_KNMI_Stations[[#This Row],[Etmaal temperatuur °C]],0),"")</f>
        <v>0</v>
      </c>
      <c r="O3360" s="89">
        <f>_34_KNMI_Stations[[#This Row],[graaddagen]]*_34_KNMI_Stations[[#This Row],[Gewogen factor]]</f>
        <v>0</v>
      </c>
      <c r="P3360" s="89" cm="1">
        <f t="array" ref="P3360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3361" spans="1:16" x14ac:dyDescent="0.25">
      <c r="A3361">
        <v>267</v>
      </c>
      <c r="B3361" s="110">
        <v>45849</v>
      </c>
      <c r="C3361" s="89">
        <v>4.3</v>
      </c>
      <c r="D3361" s="89">
        <v>18.8</v>
      </c>
      <c r="E3361" s="96">
        <v>2436</v>
      </c>
      <c r="F3361" s="89">
        <v>0</v>
      </c>
      <c r="G3361" s="89"/>
      <c r="H3361">
        <v>0.82</v>
      </c>
      <c r="I3361" t="s">
        <v>8</v>
      </c>
      <c r="J3361">
        <v>0.8</v>
      </c>
      <c r="K3361">
        <v>7</v>
      </c>
      <c r="L3361">
        <v>2025</v>
      </c>
      <c r="M3361" t="s">
        <v>356</v>
      </c>
      <c r="N3361" s="89" cm="1">
        <f t="array" ref="N3361">IF(ISNUMBER(_34_KNMI_Stations[[#This Row],[Etmaal temperatuur °C]]),IF(_34_KNMI_Stations[[#This Row],[Etmaal temperatuur °C]]&lt;stookgrens[],stookgrens[]-_34_KNMI_Stations[[#This Row],[Etmaal temperatuur °C]],0),"")</f>
        <v>0</v>
      </c>
      <c r="O3361" s="89">
        <f>_34_KNMI_Stations[[#This Row],[graaddagen]]*_34_KNMI_Stations[[#This Row],[Gewogen factor]]</f>
        <v>0</v>
      </c>
      <c r="P3361" s="89" cm="1">
        <f t="array" ref="P3361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3362" spans="1:16" x14ac:dyDescent="0.25">
      <c r="A3362">
        <v>267</v>
      </c>
      <c r="B3362" s="110">
        <v>45850</v>
      </c>
      <c r="C3362" s="89">
        <v>5.6</v>
      </c>
      <c r="D3362" s="89">
        <v>19.100000000000001</v>
      </c>
      <c r="E3362" s="96">
        <v>2648</v>
      </c>
      <c r="F3362" s="89">
        <v>0</v>
      </c>
      <c r="G3362" s="89"/>
      <c r="H3362">
        <v>0.83</v>
      </c>
      <c r="I3362" t="s">
        <v>8</v>
      </c>
      <c r="J3362">
        <v>0.8</v>
      </c>
      <c r="K3362">
        <v>7</v>
      </c>
      <c r="L3362">
        <v>2025</v>
      </c>
      <c r="M3362" t="s">
        <v>356</v>
      </c>
      <c r="N3362" s="89" cm="1">
        <f t="array" ref="N3362">IF(ISNUMBER(_34_KNMI_Stations[[#This Row],[Etmaal temperatuur °C]]),IF(_34_KNMI_Stations[[#This Row],[Etmaal temperatuur °C]]&lt;stookgrens[],stookgrens[]-_34_KNMI_Stations[[#This Row],[Etmaal temperatuur °C]],0),"")</f>
        <v>0</v>
      </c>
      <c r="O3362" s="89">
        <f>_34_KNMI_Stations[[#This Row],[graaddagen]]*_34_KNMI_Stations[[#This Row],[Gewogen factor]]</f>
        <v>0</v>
      </c>
      <c r="P3362" s="89" cm="1">
        <f t="array" ref="P3362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3363" spans="1:16" x14ac:dyDescent="0.25">
      <c r="A3363">
        <v>267</v>
      </c>
      <c r="B3363" s="110">
        <v>45851</v>
      </c>
      <c r="C3363" s="89">
        <v>3.5</v>
      </c>
      <c r="D3363" s="89">
        <v>19.5</v>
      </c>
      <c r="E3363" s="96">
        <v>2012</v>
      </c>
      <c r="F3363" s="89">
        <v>-0.1</v>
      </c>
      <c r="G3363" s="89"/>
      <c r="H3363">
        <v>0.8</v>
      </c>
      <c r="I3363" t="s">
        <v>8</v>
      </c>
      <c r="J3363">
        <v>0.8</v>
      </c>
      <c r="K3363">
        <v>7</v>
      </c>
      <c r="L3363">
        <v>2025</v>
      </c>
      <c r="M3363" t="s">
        <v>356</v>
      </c>
      <c r="N3363" s="89" cm="1">
        <f t="array" ref="N3363">IF(ISNUMBER(_34_KNMI_Stations[[#This Row],[Etmaal temperatuur °C]]),IF(_34_KNMI_Stations[[#This Row],[Etmaal temperatuur °C]]&lt;stookgrens[],stookgrens[]-_34_KNMI_Stations[[#This Row],[Etmaal temperatuur °C]],0),"")</f>
        <v>0</v>
      </c>
      <c r="O3363" s="89">
        <f>_34_KNMI_Stations[[#This Row],[graaddagen]]*_34_KNMI_Stations[[#This Row],[Gewogen factor]]</f>
        <v>0</v>
      </c>
      <c r="P3363" s="89" cm="1">
        <f t="array" ref="P3363">IF(ISNUMBER(_34_KNMI_Stations[[#This Row],[Etmaal temperatuur °C]]),IF(_34_KNMI_Stations[[#This Row],[Etmaal temperatuur °C]]&gt;stookgrens[],_34_KNMI_Stations[[#This Row],[Etmaal temperatuur °C]]-stookgrens[],0),"")</f>
        <v>1.5</v>
      </c>
    </row>
    <row r="3364" spans="1:16" x14ac:dyDescent="0.25">
      <c r="A3364">
        <v>267</v>
      </c>
      <c r="B3364" s="110">
        <v>45852</v>
      </c>
      <c r="C3364" s="89">
        <v>3.3</v>
      </c>
      <c r="D3364" s="89">
        <v>19.100000000000001</v>
      </c>
      <c r="E3364" s="96">
        <v>1785</v>
      </c>
      <c r="F3364" s="89">
        <v>-0.1</v>
      </c>
      <c r="G3364" s="89"/>
      <c r="H3364">
        <v>0.8</v>
      </c>
      <c r="I3364" t="s">
        <v>8</v>
      </c>
      <c r="J3364">
        <v>0.8</v>
      </c>
      <c r="K3364">
        <v>7</v>
      </c>
      <c r="L3364">
        <v>2025</v>
      </c>
      <c r="M3364" t="s">
        <v>357</v>
      </c>
      <c r="N3364" s="89" cm="1">
        <f t="array" ref="N3364">IF(ISNUMBER(_34_KNMI_Stations[[#This Row],[Etmaal temperatuur °C]]),IF(_34_KNMI_Stations[[#This Row],[Etmaal temperatuur °C]]&lt;stookgrens[],stookgrens[]-_34_KNMI_Stations[[#This Row],[Etmaal temperatuur °C]],0),"")</f>
        <v>0</v>
      </c>
      <c r="O3364" s="89">
        <f>_34_KNMI_Stations[[#This Row],[graaddagen]]*_34_KNMI_Stations[[#This Row],[Gewogen factor]]</f>
        <v>0</v>
      </c>
      <c r="P3364" s="89" cm="1">
        <f t="array" ref="P3364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3365" spans="1:16" x14ac:dyDescent="0.25">
      <c r="A3365">
        <v>267</v>
      </c>
      <c r="B3365" s="110">
        <v>45853</v>
      </c>
      <c r="C3365" s="89">
        <v>6.3</v>
      </c>
      <c r="D3365" s="89">
        <v>19.399999999999999</v>
      </c>
      <c r="E3365" s="96">
        <v>2658</v>
      </c>
      <c r="F3365" s="89">
        <v>0.3</v>
      </c>
      <c r="G3365" s="89"/>
      <c r="H3365">
        <v>0.66</v>
      </c>
      <c r="I3365" t="s">
        <v>8</v>
      </c>
      <c r="J3365">
        <v>0.8</v>
      </c>
      <c r="K3365">
        <v>7</v>
      </c>
      <c r="L3365">
        <v>2025</v>
      </c>
      <c r="M3365" t="s">
        <v>357</v>
      </c>
      <c r="N3365" s="89" cm="1">
        <f t="array" ref="N3365">IF(ISNUMBER(_34_KNMI_Stations[[#This Row],[Etmaal temperatuur °C]]),IF(_34_KNMI_Stations[[#This Row],[Etmaal temperatuur °C]]&lt;stookgrens[],stookgrens[]-_34_KNMI_Stations[[#This Row],[Etmaal temperatuur °C]],0),"")</f>
        <v>0</v>
      </c>
      <c r="O3365" s="89">
        <f>_34_KNMI_Stations[[#This Row],[graaddagen]]*_34_KNMI_Stations[[#This Row],[Gewogen factor]]</f>
        <v>0</v>
      </c>
      <c r="P3365" s="89" cm="1">
        <f t="array" ref="P3365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3366" spans="1:16" x14ac:dyDescent="0.25">
      <c r="A3366">
        <v>267</v>
      </c>
      <c r="B3366" s="110">
        <v>45854</v>
      </c>
      <c r="C3366" s="89">
        <v>5.7</v>
      </c>
      <c r="D3366" s="89">
        <v>17.600000000000001</v>
      </c>
      <c r="E3366" s="96">
        <v>2082</v>
      </c>
      <c r="F3366" s="89">
        <v>20.5</v>
      </c>
      <c r="G3366" s="89"/>
      <c r="H3366">
        <v>0.79</v>
      </c>
      <c r="I3366" t="s">
        <v>8</v>
      </c>
      <c r="J3366">
        <v>0.8</v>
      </c>
      <c r="K3366">
        <v>7</v>
      </c>
      <c r="L3366">
        <v>2025</v>
      </c>
      <c r="M3366" t="s">
        <v>357</v>
      </c>
      <c r="N3366" s="89" cm="1">
        <f t="array" ref="N3366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3366" s="89">
        <f>_34_KNMI_Stations[[#This Row],[graaddagen]]*_34_KNMI_Stations[[#This Row],[Gewogen factor]]</f>
        <v>0.3199999999999989</v>
      </c>
      <c r="P3366" s="89" cm="1">
        <f t="array" ref="P3366">IF(ISNUMBER(_34_KNMI_Stations[[#This Row],[Etmaal temperatuur °C]]),IF(_34_KNMI_Stations[[#This Row],[Etmaal temperatuur °C]]&gt;stookgrens[],_34_KNMI_Stations[[#This Row],[Etmaal temperatuur °C]]-stookgrens[],0),"")</f>
        <v>0</v>
      </c>
    </row>
    <row r="3367" spans="1:16" x14ac:dyDescent="0.25">
      <c r="A3367">
        <v>267</v>
      </c>
      <c r="B3367" s="110">
        <v>45855</v>
      </c>
      <c r="C3367" s="89">
        <v>4.7</v>
      </c>
      <c r="D3367" s="89">
        <v>18</v>
      </c>
      <c r="E3367" s="96">
        <v>1362</v>
      </c>
      <c r="F3367" s="89">
        <v>0.4</v>
      </c>
      <c r="G3367" s="89"/>
      <c r="H3367">
        <v>0.82</v>
      </c>
      <c r="I3367" t="s">
        <v>8</v>
      </c>
      <c r="J3367">
        <v>0.8</v>
      </c>
      <c r="K3367">
        <v>7</v>
      </c>
      <c r="L3367">
        <v>2025</v>
      </c>
      <c r="M3367" t="s">
        <v>357</v>
      </c>
      <c r="N3367" s="89" cm="1">
        <f t="array" ref="N3367">IF(ISNUMBER(_34_KNMI_Stations[[#This Row],[Etmaal temperatuur °C]]),IF(_34_KNMI_Stations[[#This Row],[Etmaal temperatuur °C]]&lt;stookgrens[],stookgrens[]-_34_KNMI_Stations[[#This Row],[Etmaal temperatuur °C]],0),"")</f>
        <v>0</v>
      </c>
      <c r="O3367" s="89">
        <f>_34_KNMI_Stations[[#This Row],[graaddagen]]*_34_KNMI_Stations[[#This Row],[Gewogen factor]]</f>
        <v>0</v>
      </c>
      <c r="P3367" s="89" cm="1">
        <f t="array" ref="P3367">IF(ISNUMBER(_34_KNMI_Stations[[#This Row],[Etmaal temperatuur °C]]),IF(_34_KNMI_Stations[[#This Row],[Etmaal temperatuur °C]]&gt;stookgrens[],_34_KNMI_Stations[[#This Row],[Etmaal temperatuur °C]]-stookgrens[],0),"")</f>
        <v>0</v>
      </c>
    </row>
    <row r="3368" spans="1:16" x14ac:dyDescent="0.25">
      <c r="A3368">
        <v>267</v>
      </c>
      <c r="B3368" s="110">
        <v>45856</v>
      </c>
      <c r="C3368" s="89">
        <v>2</v>
      </c>
      <c r="D3368" s="89">
        <v>19.100000000000001</v>
      </c>
      <c r="E3368" s="96">
        <v>2432</v>
      </c>
      <c r="F3368" s="89">
        <v>0</v>
      </c>
      <c r="G3368" s="89"/>
      <c r="H3368">
        <v>0.74</v>
      </c>
      <c r="I3368" t="s">
        <v>8</v>
      </c>
      <c r="J3368">
        <v>0.8</v>
      </c>
      <c r="K3368">
        <v>7</v>
      </c>
      <c r="L3368">
        <v>2025</v>
      </c>
      <c r="M3368" t="s">
        <v>357</v>
      </c>
      <c r="N3368" s="89" cm="1">
        <f t="array" ref="N3368">IF(ISNUMBER(_34_KNMI_Stations[[#This Row],[Etmaal temperatuur °C]]),IF(_34_KNMI_Stations[[#This Row],[Etmaal temperatuur °C]]&lt;stookgrens[],stookgrens[]-_34_KNMI_Stations[[#This Row],[Etmaal temperatuur °C]],0),"")</f>
        <v>0</v>
      </c>
      <c r="O3368" s="89">
        <f>_34_KNMI_Stations[[#This Row],[graaddagen]]*_34_KNMI_Stations[[#This Row],[Gewogen factor]]</f>
        <v>0</v>
      </c>
      <c r="P3368" s="89" cm="1">
        <f t="array" ref="P3368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3369" spans="1:16" x14ac:dyDescent="0.25">
      <c r="A3369">
        <v>267</v>
      </c>
      <c r="B3369" s="110">
        <v>45857</v>
      </c>
      <c r="C3369" s="89">
        <v>4.5</v>
      </c>
      <c r="D3369" s="89">
        <v>22.1</v>
      </c>
      <c r="E3369" s="96">
        <v>2074</v>
      </c>
      <c r="F3369" s="89">
        <v>0.5</v>
      </c>
      <c r="G3369" s="89"/>
      <c r="H3369">
        <v>0.78</v>
      </c>
      <c r="I3369" t="s">
        <v>8</v>
      </c>
      <c r="J3369">
        <v>0.8</v>
      </c>
      <c r="K3369">
        <v>7</v>
      </c>
      <c r="L3369">
        <v>2025</v>
      </c>
      <c r="M3369" t="s">
        <v>357</v>
      </c>
      <c r="N3369" s="89" cm="1">
        <f t="array" ref="N3369">IF(ISNUMBER(_34_KNMI_Stations[[#This Row],[Etmaal temperatuur °C]]),IF(_34_KNMI_Stations[[#This Row],[Etmaal temperatuur °C]]&lt;stookgrens[],stookgrens[]-_34_KNMI_Stations[[#This Row],[Etmaal temperatuur °C]],0),"")</f>
        <v>0</v>
      </c>
      <c r="O3369" s="89">
        <f>_34_KNMI_Stations[[#This Row],[graaddagen]]*_34_KNMI_Stations[[#This Row],[Gewogen factor]]</f>
        <v>0</v>
      </c>
      <c r="P3369" s="89" cm="1">
        <f t="array" ref="P3369">IF(ISNUMBER(_34_KNMI_Stations[[#This Row],[Etmaal temperatuur °C]]),IF(_34_KNMI_Stations[[#This Row],[Etmaal temperatuur °C]]&gt;stookgrens[],_34_KNMI_Stations[[#This Row],[Etmaal temperatuur °C]]-stookgrens[],0),"")</f>
        <v>4.1000000000000014</v>
      </c>
    </row>
    <row r="3370" spans="1:16" x14ac:dyDescent="0.25">
      <c r="A3370">
        <v>267</v>
      </c>
      <c r="B3370" s="110">
        <v>45858</v>
      </c>
      <c r="C3370" s="89">
        <v>3.5</v>
      </c>
      <c r="D3370" s="89">
        <v>20.7</v>
      </c>
      <c r="E3370" s="96">
        <v>1699</v>
      </c>
      <c r="F3370" s="89">
        <v>1.2</v>
      </c>
      <c r="G3370" s="89"/>
      <c r="H3370">
        <v>0.85</v>
      </c>
      <c r="I3370" t="s">
        <v>8</v>
      </c>
      <c r="J3370">
        <v>0.8</v>
      </c>
      <c r="K3370">
        <v>7</v>
      </c>
      <c r="L3370">
        <v>2025</v>
      </c>
      <c r="M3370" t="s">
        <v>357</v>
      </c>
      <c r="N3370" s="89" cm="1">
        <f t="array" ref="N3370">IF(ISNUMBER(_34_KNMI_Stations[[#This Row],[Etmaal temperatuur °C]]),IF(_34_KNMI_Stations[[#This Row],[Etmaal temperatuur °C]]&lt;stookgrens[],stookgrens[]-_34_KNMI_Stations[[#This Row],[Etmaal temperatuur °C]],0),"")</f>
        <v>0</v>
      </c>
      <c r="O3370" s="89">
        <f>_34_KNMI_Stations[[#This Row],[graaddagen]]*_34_KNMI_Stations[[#This Row],[Gewogen factor]]</f>
        <v>0</v>
      </c>
      <c r="P3370" s="89" cm="1">
        <f t="array" ref="P3370">IF(ISNUMBER(_34_KNMI_Stations[[#This Row],[Etmaal temperatuur °C]]),IF(_34_KNMI_Stations[[#This Row],[Etmaal temperatuur °C]]&gt;stookgrens[],_34_KNMI_Stations[[#This Row],[Etmaal temperatuur °C]]-stookgrens[],0),"")</f>
        <v>2.6999999999999993</v>
      </c>
    </row>
    <row r="3371" spans="1:16" x14ac:dyDescent="0.25">
      <c r="A3371">
        <v>267</v>
      </c>
      <c r="B3371" s="110">
        <v>45859</v>
      </c>
      <c r="C3371" s="89">
        <v>4.4000000000000004</v>
      </c>
      <c r="D3371" s="89">
        <v>19.399999999999999</v>
      </c>
      <c r="E3371" s="96">
        <v>2102</v>
      </c>
      <c r="F3371" s="89">
        <v>22.5</v>
      </c>
      <c r="G3371" s="89"/>
      <c r="H3371">
        <v>0.81</v>
      </c>
      <c r="I3371" t="s">
        <v>8</v>
      </c>
      <c r="J3371">
        <v>0.8</v>
      </c>
      <c r="K3371">
        <v>7</v>
      </c>
      <c r="L3371">
        <v>2025</v>
      </c>
      <c r="M3371" t="s">
        <v>358</v>
      </c>
      <c r="N3371" s="89" cm="1">
        <f t="array" ref="N3371">IF(ISNUMBER(_34_KNMI_Stations[[#This Row],[Etmaal temperatuur °C]]),IF(_34_KNMI_Stations[[#This Row],[Etmaal temperatuur °C]]&lt;stookgrens[],stookgrens[]-_34_KNMI_Stations[[#This Row],[Etmaal temperatuur °C]],0),"")</f>
        <v>0</v>
      </c>
      <c r="O3371" s="89">
        <f>_34_KNMI_Stations[[#This Row],[graaddagen]]*_34_KNMI_Stations[[#This Row],[Gewogen factor]]</f>
        <v>0</v>
      </c>
      <c r="P3371" s="89" cm="1">
        <f t="array" ref="P3371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3372" spans="1:16" x14ac:dyDescent="0.25">
      <c r="A3372">
        <v>267</v>
      </c>
      <c r="B3372" s="110">
        <v>45860</v>
      </c>
      <c r="C3372" s="89">
        <v>5.8</v>
      </c>
      <c r="D3372" s="89">
        <v>19.100000000000001</v>
      </c>
      <c r="E3372" s="96">
        <v>1970</v>
      </c>
      <c r="F3372" s="89">
        <v>1.7</v>
      </c>
      <c r="G3372" s="89"/>
      <c r="H3372">
        <v>0.82</v>
      </c>
      <c r="I3372" t="s">
        <v>8</v>
      </c>
      <c r="J3372">
        <v>0.8</v>
      </c>
      <c r="K3372">
        <v>7</v>
      </c>
      <c r="L3372">
        <v>2025</v>
      </c>
      <c r="M3372" t="s">
        <v>358</v>
      </c>
      <c r="N3372" s="89" cm="1">
        <f t="array" ref="N3372">IF(ISNUMBER(_34_KNMI_Stations[[#This Row],[Etmaal temperatuur °C]]),IF(_34_KNMI_Stations[[#This Row],[Etmaal temperatuur °C]]&lt;stookgrens[],stookgrens[]-_34_KNMI_Stations[[#This Row],[Etmaal temperatuur °C]],0),"")</f>
        <v>0</v>
      </c>
      <c r="O3372" s="89">
        <f>_34_KNMI_Stations[[#This Row],[graaddagen]]*_34_KNMI_Stations[[#This Row],[Gewogen factor]]</f>
        <v>0</v>
      </c>
      <c r="P3372" s="89" cm="1">
        <f t="array" ref="P3372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3373" spans="1:16" x14ac:dyDescent="0.25">
      <c r="A3373">
        <v>267</v>
      </c>
      <c r="B3373" s="110">
        <v>45861</v>
      </c>
      <c r="C3373" s="89">
        <v>5.5</v>
      </c>
      <c r="D3373" s="89">
        <v>19.5</v>
      </c>
      <c r="E3373" s="96">
        <v>2572</v>
      </c>
      <c r="F3373" s="89">
        <v>0</v>
      </c>
      <c r="G3373" s="89"/>
      <c r="H3373">
        <v>0.81</v>
      </c>
      <c r="I3373" t="s">
        <v>8</v>
      </c>
      <c r="J3373">
        <v>0.8</v>
      </c>
      <c r="K3373">
        <v>7</v>
      </c>
      <c r="L3373">
        <v>2025</v>
      </c>
      <c r="M3373" t="s">
        <v>358</v>
      </c>
      <c r="N3373" s="89" cm="1">
        <f t="array" ref="N3373">IF(ISNUMBER(_34_KNMI_Stations[[#This Row],[Etmaal temperatuur °C]]),IF(_34_KNMI_Stations[[#This Row],[Etmaal temperatuur °C]]&lt;stookgrens[],stookgrens[]-_34_KNMI_Stations[[#This Row],[Etmaal temperatuur °C]],0),"")</f>
        <v>0</v>
      </c>
      <c r="O3373" s="89">
        <f>_34_KNMI_Stations[[#This Row],[graaddagen]]*_34_KNMI_Stations[[#This Row],[Gewogen factor]]</f>
        <v>0</v>
      </c>
      <c r="P3373" s="89" cm="1">
        <f t="array" ref="P3373">IF(ISNUMBER(_34_KNMI_Stations[[#This Row],[Etmaal temperatuur °C]]),IF(_34_KNMI_Stations[[#This Row],[Etmaal temperatuur °C]]&gt;stookgrens[],_34_KNMI_Stations[[#This Row],[Etmaal temperatuur °C]]-stookgrens[],0),"")</f>
        <v>1.5</v>
      </c>
    </row>
    <row r="3374" spans="1:16" x14ac:dyDescent="0.25">
      <c r="A3374">
        <v>267</v>
      </c>
      <c r="B3374" s="110">
        <v>45862</v>
      </c>
      <c r="C3374" s="89">
        <v>4.5999999999999996</v>
      </c>
      <c r="D3374" s="89">
        <v>19.8</v>
      </c>
      <c r="E3374" s="96">
        <v>2161</v>
      </c>
      <c r="F3374" s="89">
        <v>-0.1</v>
      </c>
      <c r="G3374" s="89"/>
      <c r="H3374">
        <v>0.83</v>
      </c>
      <c r="I3374" t="s">
        <v>8</v>
      </c>
      <c r="J3374">
        <v>0.8</v>
      </c>
      <c r="K3374">
        <v>7</v>
      </c>
      <c r="L3374">
        <v>2025</v>
      </c>
      <c r="M3374" t="s">
        <v>358</v>
      </c>
      <c r="N3374" s="89" cm="1">
        <f t="array" ref="N3374">IF(ISNUMBER(_34_KNMI_Stations[[#This Row],[Etmaal temperatuur °C]]),IF(_34_KNMI_Stations[[#This Row],[Etmaal temperatuur °C]]&lt;stookgrens[],stookgrens[]-_34_KNMI_Stations[[#This Row],[Etmaal temperatuur °C]],0),"")</f>
        <v>0</v>
      </c>
      <c r="O3374" s="89">
        <f>_34_KNMI_Stations[[#This Row],[graaddagen]]*_34_KNMI_Stations[[#This Row],[Gewogen factor]]</f>
        <v>0</v>
      </c>
      <c r="P3374" s="89" cm="1">
        <f t="array" ref="P3374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3375" spans="1:16" x14ac:dyDescent="0.25">
      <c r="A3375">
        <v>267</v>
      </c>
      <c r="B3375" s="110">
        <v>45863</v>
      </c>
      <c r="C3375" s="89">
        <v>3.8</v>
      </c>
      <c r="D3375" s="89">
        <v>18.600000000000001</v>
      </c>
      <c r="E3375" s="96">
        <v>1480</v>
      </c>
      <c r="F3375" s="89">
        <v>0.5</v>
      </c>
      <c r="G3375" s="89"/>
      <c r="H3375">
        <v>0.84</v>
      </c>
      <c r="I3375" t="s">
        <v>8</v>
      </c>
      <c r="J3375">
        <v>0.8</v>
      </c>
      <c r="K3375">
        <v>7</v>
      </c>
      <c r="L3375">
        <v>2025</v>
      </c>
      <c r="M3375" t="s">
        <v>358</v>
      </c>
      <c r="N3375" s="89" cm="1">
        <f t="array" ref="N3375">IF(ISNUMBER(_34_KNMI_Stations[[#This Row],[Etmaal temperatuur °C]]),IF(_34_KNMI_Stations[[#This Row],[Etmaal temperatuur °C]]&lt;stookgrens[],stookgrens[]-_34_KNMI_Stations[[#This Row],[Etmaal temperatuur °C]],0),"")</f>
        <v>0</v>
      </c>
      <c r="O3375" s="89">
        <f>_34_KNMI_Stations[[#This Row],[graaddagen]]*_34_KNMI_Stations[[#This Row],[Gewogen factor]]</f>
        <v>0</v>
      </c>
      <c r="P3375" s="89" cm="1">
        <f t="array" ref="P3375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3376" spans="1:16" x14ac:dyDescent="0.25">
      <c r="A3376">
        <v>267</v>
      </c>
      <c r="B3376" s="110">
        <v>45864</v>
      </c>
      <c r="C3376" s="89">
        <v>3.9</v>
      </c>
      <c r="D3376" s="89">
        <v>19.899999999999999</v>
      </c>
      <c r="E3376" s="96">
        <v>1444</v>
      </c>
      <c r="F3376" s="89">
        <v>4.2</v>
      </c>
      <c r="G3376" s="89"/>
      <c r="H3376">
        <v>0.8</v>
      </c>
      <c r="I3376" t="s">
        <v>8</v>
      </c>
      <c r="J3376">
        <v>0.8</v>
      </c>
      <c r="K3376">
        <v>7</v>
      </c>
      <c r="L3376">
        <v>2025</v>
      </c>
      <c r="M3376" t="s">
        <v>358</v>
      </c>
      <c r="N3376" s="89" cm="1">
        <f t="array" ref="N3376">IF(ISNUMBER(_34_KNMI_Stations[[#This Row],[Etmaal temperatuur °C]]),IF(_34_KNMI_Stations[[#This Row],[Etmaal temperatuur °C]]&lt;stookgrens[],stookgrens[]-_34_KNMI_Stations[[#This Row],[Etmaal temperatuur °C]],0),"")</f>
        <v>0</v>
      </c>
      <c r="O3376" s="89">
        <f>_34_KNMI_Stations[[#This Row],[graaddagen]]*_34_KNMI_Stations[[#This Row],[Gewogen factor]]</f>
        <v>0</v>
      </c>
      <c r="P3376" s="89" cm="1">
        <f t="array" ref="P3376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3377" spans="1:16" x14ac:dyDescent="0.25">
      <c r="A3377">
        <v>267</v>
      </c>
      <c r="B3377" s="110">
        <v>45865</v>
      </c>
      <c r="C3377" s="89">
        <v>5.0999999999999996</v>
      </c>
      <c r="D3377" s="89">
        <v>18.100000000000001</v>
      </c>
      <c r="E3377" s="96">
        <v>2079</v>
      </c>
      <c r="F3377" s="89">
        <v>8</v>
      </c>
      <c r="G3377" s="89"/>
      <c r="H3377">
        <v>0.76</v>
      </c>
      <c r="I3377" t="s">
        <v>8</v>
      </c>
      <c r="J3377">
        <v>0.8</v>
      </c>
      <c r="K3377">
        <v>7</v>
      </c>
      <c r="L3377">
        <v>2025</v>
      </c>
      <c r="M3377" t="s">
        <v>358</v>
      </c>
      <c r="N3377" s="89" cm="1">
        <f t="array" ref="N3377">IF(ISNUMBER(_34_KNMI_Stations[[#This Row],[Etmaal temperatuur °C]]),IF(_34_KNMI_Stations[[#This Row],[Etmaal temperatuur °C]]&lt;stookgrens[],stookgrens[]-_34_KNMI_Stations[[#This Row],[Etmaal temperatuur °C]],0),"")</f>
        <v>0</v>
      </c>
      <c r="O3377" s="89">
        <f>_34_KNMI_Stations[[#This Row],[graaddagen]]*_34_KNMI_Stations[[#This Row],[Gewogen factor]]</f>
        <v>0</v>
      </c>
      <c r="P3377" s="89" cm="1">
        <f t="array" ref="P3377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3378" spans="1:16" x14ac:dyDescent="0.25">
      <c r="A3378">
        <v>267</v>
      </c>
      <c r="B3378" s="110">
        <v>45866</v>
      </c>
      <c r="C3378" s="89">
        <v>7.2</v>
      </c>
      <c r="D3378" s="89">
        <v>18.100000000000001</v>
      </c>
      <c r="E3378" s="96">
        <v>2076</v>
      </c>
      <c r="F3378" s="89">
        <v>14.3</v>
      </c>
      <c r="G3378" s="89"/>
      <c r="H3378">
        <v>0.76</v>
      </c>
      <c r="I3378" t="s">
        <v>8</v>
      </c>
      <c r="J3378">
        <v>0.8</v>
      </c>
      <c r="K3378">
        <v>7</v>
      </c>
      <c r="L3378">
        <v>2025</v>
      </c>
      <c r="M3378" t="s">
        <v>359</v>
      </c>
      <c r="N3378" s="89" cm="1">
        <f t="array" ref="N3378">IF(ISNUMBER(_34_KNMI_Stations[[#This Row],[Etmaal temperatuur °C]]),IF(_34_KNMI_Stations[[#This Row],[Etmaal temperatuur °C]]&lt;stookgrens[],stookgrens[]-_34_KNMI_Stations[[#This Row],[Etmaal temperatuur °C]],0),"")</f>
        <v>0</v>
      </c>
      <c r="O3378" s="89">
        <f>_34_KNMI_Stations[[#This Row],[graaddagen]]*_34_KNMI_Stations[[#This Row],[Gewogen factor]]</f>
        <v>0</v>
      </c>
      <c r="P3378" s="89" cm="1">
        <f t="array" ref="P3378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3379" spans="1:16" x14ac:dyDescent="0.25">
      <c r="A3379">
        <v>267</v>
      </c>
      <c r="B3379" s="110">
        <v>45867</v>
      </c>
      <c r="C3379" s="89">
        <v>6.4</v>
      </c>
      <c r="D3379" s="89">
        <v>18</v>
      </c>
      <c r="E3379" s="96">
        <v>2174</v>
      </c>
      <c r="F3379" s="89">
        <v>-0.1</v>
      </c>
      <c r="G3379" s="89"/>
      <c r="H3379">
        <v>0.69</v>
      </c>
      <c r="I3379" t="s">
        <v>8</v>
      </c>
      <c r="J3379">
        <v>0.8</v>
      </c>
      <c r="K3379">
        <v>7</v>
      </c>
      <c r="L3379">
        <v>2025</v>
      </c>
      <c r="M3379" t="s">
        <v>359</v>
      </c>
      <c r="N3379" s="89" cm="1">
        <f t="array" ref="N3379">IF(ISNUMBER(_34_KNMI_Stations[[#This Row],[Etmaal temperatuur °C]]),IF(_34_KNMI_Stations[[#This Row],[Etmaal temperatuur °C]]&lt;stookgrens[],stookgrens[]-_34_KNMI_Stations[[#This Row],[Etmaal temperatuur °C]],0),"")</f>
        <v>0</v>
      </c>
      <c r="O3379" s="89">
        <f>_34_KNMI_Stations[[#This Row],[graaddagen]]*_34_KNMI_Stations[[#This Row],[Gewogen factor]]</f>
        <v>0</v>
      </c>
      <c r="P3379" s="89" cm="1">
        <f t="array" ref="P3379">IF(ISNUMBER(_34_KNMI_Stations[[#This Row],[Etmaal temperatuur °C]]),IF(_34_KNMI_Stations[[#This Row],[Etmaal temperatuur °C]]&gt;stookgrens[],_34_KNMI_Stations[[#This Row],[Etmaal temperatuur °C]]-stookgrens[],0),"")</f>
        <v>0</v>
      </c>
    </row>
    <row r="3380" spans="1:16" x14ac:dyDescent="0.25">
      <c r="A3380">
        <v>267</v>
      </c>
      <c r="B3380" s="110">
        <v>45868</v>
      </c>
      <c r="C3380" s="89">
        <v>8.6</v>
      </c>
      <c r="D3380" s="89">
        <v>17.600000000000001</v>
      </c>
      <c r="E3380" s="96">
        <v>1740</v>
      </c>
      <c r="F3380" s="89">
        <v>0.1</v>
      </c>
      <c r="G3380" s="89"/>
      <c r="H3380">
        <v>0.72</v>
      </c>
      <c r="I3380" t="s">
        <v>8</v>
      </c>
      <c r="J3380">
        <v>0.8</v>
      </c>
      <c r="K3380">
        <v>7</v>
      </c>
      <c r="L3380">
        <v>2025</v>
      </c>
      <c r="M3380" t="s">
        <v>359</v>
      </c>
      <c r="N3380" s="89" cm="1">
        <f t="array" ref="N3380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3380" s="89">
        <f>_34_KNMI_Stations[[#This Row],[graaddagen]]*_34_KNMI_Stations[[#This Row],[Gewogen factor]]</f>
        <v>0.3199999999999989</v>
      </c>
      <c r="P3380" s="89" cm="1">
        <f t="array" ref="P3380">IF(ISNUMBER(_34_KNMI_Stations[[#This Row],[Etmaal temperatuur °C]]),IF(_34_KNMI_Stations[[#This Row],[Etmaal temperatuur °C]]&gt;stookgrens[],_34_KNMI_Stations[[#This Row],[Etmaal temperatuur °C]]-stookgrens[],0),"")</f>
        <v>0</v>
      </c>
    </row>
    <row r="3381" spans="1:16" x14ac:dyDescent="0.25">
      <c r="A3381">
        <v>267</v>
      </c>
      <c r="B3381" s="110">
        <v>45869</v>
      </c>
      <c r="C3381" s="89">
        <v>6.5</v>
      </c>
      <c r="D3381" s="89">
        <v>18.2</v>
      </c>
      <c r="E3381" s="96">
        <v>1838</v>
      </c>
      <c r="F3381" s="89">
        <v>-0.1</v>
      </c>
      <c r="G3381" s="89"/>
      <c r="H3381">
        <v>0.78</v>
      </c>
      <c r="I3381" t="s">
        <v>8</v>
      </c>
      <c r="J3381">
        <v>0.8</v>
      </c>
      <c r="K3381">
        <v>7</v>
      </c>
      <c r="L3381">
        <v>2025</v>
      </c>
      <c r="M3381" t="s">
        <v>359</v>
      </c>
      <c r="N3381" s="89" cm="1">
        <f t="array" ref="N3381">IF(ISNUMBER(_34_KNMI_Stations[[#This Row],[Etmaal temperatuur °C]]),IF(_34_KNMI_Stations[[#This Row],[Etmaal temperatuur °C]]&lt;stookgrens[],stookgrens[]-_34_KNMI_Stations[[#This Row],[Etmaal temperatuur °C]],0),"")</f>
        <v>0</v>
      </c>
      <c r="O3381" s="89">
        <f>_34_KNMI_Stations[[#This Row],[graaddagen]]*_34_KNMI_Stations[[#This Row],[Gewogen factor]]</f>
        <v>0</v>
      </c>
      <c r="P3381" s="89" cm="1">
        <f t="array" ref="P3381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3382" spans="1:16" x14ac:dyDescent="0.25">
      <c r="A3382">
        <v>267</v>
      </c>
      <c r="B3382" s="110">
        <v>45870</v>
      </c>
      <c r="C3382" s="89">
        <v>6.8</v>
      </c>
      <c r="D3382" s="89">
        <v>17.100000000000001</v>
      </c>
      <c r="E3382" s="96">
        <v>1478</v>
      </c>
      <c r="F3382" s="89">
        <v>10.3</v>
      </c>
      <c r="G3382" s="89"/>
      <c r="H3382">
        <v>0.85</v>
      </c>
      <c r="I3382" t="s">
        <v>8</v>
      </c>
      <c r="J3382">
        <v>0.8</v>
      </c>
      <c r="K3382">
        <v>8</v>
      </c>
      <c r="L3382">
        <v>2025</v>
      </c>
      <c r="M3382" t="s">
        <v>359</v>
      </c>
      <c r="N3382" s="89" cm="1">
        <f t="array" ref="N3382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3382" s="89">
        <f>_34_KNMI_Stations[[#This Row],[graaddagen]]*_34_KNMI_Stations[[#This Row],[Gewogen factor]]</f>
        <v>0.71999999999999886</v>
      </c>
      <c r="P3382" s="89" cm="1">
        <f t="array" ref="P3382">IF(ISNUMBER(_34_KNMI_Stations[[#This Row],[Etmaal temperatuur °C]]),IF(_34_KNMI_Stations[[#This Row],[Etmaal temperatuur °C]]&gt;stookgrens[],_34_KNMI_Stations[[#This Row],[Etmaal temperatuur °C]]-stookgrens[],0),"")</f>
        <v>0</v>
      </c>
    </row>
    <row r="3383" spans="1:16" x14ac:dyDescent="0.25">
      <c r="A3383">
        <v>267</v>
      </c>
      <c r="B3383" s="110">
        <v>45871</v>
      </c>
      <c r="C3383" s="89">
        <v>6.7</v>
      </c>
      <c r="D3383" s="89">
        <v>16.8</v>
      </c>
      <c r="E3383" s="96">
        <v>1255</v>
      </c>
      <c r="F3383" s="89">
        <v>21.1</v>
      </c>
      <c r="G3383" s="89"/>
      <c r="H3383">
        <v>0.82</v>
      </c>
      <c r="I3383" t="s">
        <v>8</v>
      </c>
      <c r="J3383">
        <v>0.8</v>
      </c>
      <c r="K3383">
        <v>8</v>
      </c>
      <c r="L3383">
        <v>2025</v>
      </c>
      <c r="M3383" t="s">
        <v>359</v>
      </c>
      <c r="N3383" s="89" cm="1">
        <f t="array" ref="N3383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3383" s="89">
        <f>_34_KNMI_Stations[[#This Row],[graaddagen]]*_34_KNMI_Stations[[#This Row],[Gewogen factor]]</f>
        <v>0.95999999999999952</v>
      </c>
      <c r="P3383" s="89" cm="1">
        <f t="array" ref="P3383">IF(ISNUMBER(_34_KNMI_Stations[[#This Row],[Etmaal temperatuur °C]]),IF(_34_KNMI_Stations[[#This Row],[Etmaal temperatuur °C]]&gt;stookgrens[],_34_KNMI_Stations[[#This Row],[Etmaal temperatuur °C]]-stookgrens[],0),"")</f>
        <v>0</v>
      </c>
    </row>
    <row r="3384" spans="1:16" x14ac:dyDescent="0.25">
      <c r="A3384">
        <v>267</v>
      </c>
      <c r="B3384" s="110">
        <v>45872</v>
      </c>
      <c r="C3384" s="89">
        <v>6.8</v>
      </c>
      <c r="D3384" s="89">
        <v>18.100000000000001</v>
      </c>
      <c r="E3384" s="96">
        <v>2003</v>
      </c>
      <c r="F3384" s="89">
        <v>1</v>
      </c>
      <c r="G3384" s="89"/>
      <c r="H3384">
        <v>0.79</v>
      </c>
      <c r="I3384" t="s">
        <v>8</v>
      </c>
      <c r="J3384">
        <v>0.8</v>
      </c>
      <c r="K3384">
        <v>8</v>
      </c>
      <c r="L3384">
        <v>2025</v>
      </c>
      <c r="M3384" t="s">
        <v>359</v>
      </c>
      <c r="N3384" s="89" cm="1">
        <f t="array" ref="N3384">IF(ISNUMBER(_34_KNMI_Stations[[#This Row],[Etmaal temperatuur °C]]),IF(_34_KNMI_Stations[[#This Row],[Etmaal temperatuur °C]]&lt;stookgrens[],stookgrens[]-_34_KNMI_Stations[[#This Row],[Etmaal temperatuur °C]],0),"")</f>
        <v>0</v>
      </c>
      <c r="O3384" s="89">
        <f>_34_KNMI_Stations[[#This Row],[graaddagen]]*_34_KNMI_Stations[[#This Row],[Gewogen factor]]</f>
        <v>0</v>
      </c>
      <c r="P3384" s="89" cm="1">
        <f t="array" ref="P3384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3385" spans="1:16" x14ac:dyDescent="0.25">
      <c r="A3385">
        <v>267</v>
      </c>
      <c r="B3385" s="110">
        <v>45873</v>
      </c>
      <c r="C3385" s="89">
        <v>6.4</v>
      </c>
      <c r="D3385" s="89">
        <v>18.7</v>
      </c>
      <c r="E3385" s="96">
        <v>1243</v>
      </c>
      <c r="F3385" s="89">
        <v>5.0999999999999996</v>
      </c>
      <c r="G3385" s="89"/>
      <c r="H3385">
        <v>0.83</v>
      </c>
      <c r="I3385" t="s">
        <v>8</v>
      </c>
      <c r="J3385">
        <v>0.8</v>
      </c>
      <c r="K3385">
        <v>8</v>
      </c>
      <c r="L3385">
        <v>2025</v>
      </c>
      <c r="M3385" t="s">
        <v>360</v>
      </c>
      <c r="N3385" s="89" cm="1">
        <f t="array" ref="N3385">IF(ISNUMBER(_34_KNMI_Stations[[#This Row],[Etmaal temperatuur °C]]),IF(_34_KNMI_Stations[[#This Row],[Etmaal temperatuur °C]]&lt;stookgrens[],stookgrens[]-_34_KNMI_Stations[[#This Row],[Etmaal temperatuur °C]],0),"")</f>
        <v>0</v>
      </c>
      <c r="O3385" s="89">
        <f>_34_KNMI_Stations[[#This Row],[graaddagen]]*_34_KNMI_Stations[[#This Row],[Gewogen factor]]</f>
        <v>0</v>
      </c>
      <c r="P3385" s="89" cm="1">
        <f t="array" ref="P3385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3386" spans="1:16" x14ac:dyDescent="0.25">
      <c r="A3386">
        <v>267</v>
      </c>
      <c r="B3386" s="110">
        <v>45874</v>
      </c>
      <c r="C3386" s="89">
        <v>8.9</v>
      </c>
      <c r="D3386" s="89">
        <v>16.8</v>
      </c>
      <c r="E3386" s="96">
        <v>1772</v>
      </c>
      <c r="F3386" s="89">
        <v>3</v>
      </c>
      <c r="G3386" s="89"/>
      <c r="H3386">
        <v>0.71</v>
      </c>
      <c r="I3386" t="s">
        <v>8</v>
      </c>
      <c r="J3386">
        <v>0.8</v>
      </c>
      <c r="K3386">
        <v>8</v>
      </c>
      <c r="L3386">
        <v>2025</v>
      </c>
      <c r="M3386" t="s">
        <v>360</v>
      </c>
      <c r="N3386" s="89" cm="1">
        <f t="array" ref="N3386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3386" s="89">
        <f>_34_KNMI_Stations[[#This Row],[graaddagen]]*_34_KNMI_Stations[[#This Row],[Gewogen factor]]</f>
        <v>0.95999999999999952</v>
      </c>
      <c r="P3386" s="89" cm="1">
        <f t="array" ref="P3386">IF(ISNUMBER(_34_KNMI_Stations[[#This Row],[Etmaal temperatuur °C]]),IF(_34_KNMI_Stations[[#This Row],[Etmaal temperatuur °C]]&gt;stookgrens[],_34_KNMI_Stations[[#This Row],[Etmaal temperatuur °C]]-stookgrens[],0),"")</f>
        <v>0</v>
      </c>
    </row>
    <row r="3387" spans="1:16" x14ac:dyDescent="0.25">
      <c r="A3387">
        <v>267</v>
      </c>
      <c r="B3387" s="110">
        <v>45875</v>
      </c>
      <c r="C3387" s="89">
        <v>4.9000000000000004</v>
      </c>
      <c r="D3387" s="89">
        <v>16.5</v>
      </c>
      <c r="E3387" s="96">
        <v>1765</v>
      </c>
      <c r="F3387" s="89">
        <v>-0.1</v>
      </c>
      <c r="G3387" s="89"/>
      <c r="H3387">
        <v>0.72</v>
      </c>
      <c r="I3387" t="s">
        <v>8</v>
      </c>
      <c r="J3387">
        <v>0.8</v>
      </c>
      <c r="K3387">
        <v>8</v>
      </c>
      <c r="L3387">
        <v>2025</v>
      </c>
      <c r="M3387" t="s">
        <v>360</v>
      </c>
      <c r="N3387" s="89" cm="1">
        <f t="array" ref="N3387">IF(ISNUMBER(_34_KNMI_Stations[[#This Row],[Etmaal temperatuur °C]]),IF(_34_KNMI_Stations[[#This Row],[Etmaal temperatuur °C]]&lt;stookgrens[],stookgrens[]-_34_KNMI_Stations[[#This Row],[Etmaal temperatuur °C]],0),"")</f>
        <v>1.5</v>
      </c>
      <c r="O3387" s="89">
        <f>_34_KNMI_Stations[[#This Row],[graaddagen]]*_34_KNMI_Stations[[#This Row],[Gewogen factor]]</f>
        <v>1.2000000000000002</v>
      </c>
      <c r="P3387" s="89" cm="1">
        <f t="array" ref="P3387">IF(ISNUMBER(_34_KNMI_Stations[[#This Row],[Etmaal temperatuur °C]]),IF(_34_KNMI_Stations[[#This Row],[Etmaal temperatuur °C]]&gt;stookgrens[],_34_KNMI_Stations[[#This Row],[Etmaal temperatuur °C]]-stookgrens[],0),"")</f>
        <v>0</v>
      </c>
    </row>
    <row r="3388" spans="1:16" x14ac:dyDescent="0.25">
      <c r="A3388">
        <v>267</v>
      </c>
      <c r="B3388" s="110">
        <v>45876</v>
      </c>
      <c r="C3388" s="89">
        <v>5</v>
      </c>
      <c r="D3388" s="89">
        <v>18.7</v>
      </c>
      <c r="E3388" s="96">
        <v>1787</v>
      </c>
      <c r="F3388" s="89">
        <v>0</v>
      </c>
      <c r="G3388" s="89"/>
      <c r="H3388">
        <v>0.72</v>
      </c>
      <c r="I3388" t="s">
        <v>8</v>
      </c>
      <c r="J3388">
        <v>0.8</v>
      </c>
      <c r="K3388">
        <v>8</v>
      </c>
      <c r="L3388">
        <v>2025</v>
      </c>
      <c r="M3388" t="s">
        <v>360</v>
      </c>
      <c r="N3388" s="89" cm="1">
        <f t="array" ref="N3388">IF(ISNUMBER(_34_KNMI_Stations[[#This Row],[Etmaal temperatuur °C]]),IF(_34_KNMI_Stations[[#This Row],[Etmaal temperatuur °C]]&lt;stookgrens[],stookgrens[]-_34_KNMI_Stations[[#This Row],[Etmaal temperatuur °C]],0),"")</f>
        <v>0</v>
      </c>
      <c r="O3388" s="89">
        <f>_34_KNMI_Stations[[#This Row],[graaddagen]]*_34_KNMI_Stations[[#This Row],[Gewogen factor]]</f>
        <v>0</v>
      </c>
      <c r="P3388" s="89" cm="1">
        <f t="array" ref="P3388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3389" spans="1:16" x14ac:dyDescent="0.25">
      <c r="A3389">
        <v>267</v>
      </c>
      <c r="B3389" s="110">
        <v>45877</v>
      </c>
      <c r="C3389" s="89">
        <v>3.2</v>
      </c>
      <c r="D3389" s="89">
        <v>18</v>
      </c>
      <c r="E3389" s="96">
        <v>2217</v>
      </c>
      <c r="F3389" s="89">
        <v>0</v>
      </c>
      <c r="G3389" s="89"/>
      <c r="H3389">
        <v>0.81</v>
      </c>
      <c r="I3389" t="s">
        <v>8</v>
      </c>
      <c r="J3389">
        <v>0.8</v>
      </c>
      <c r="K3389">
        <v>8</v>
      </c>
      <c r="L3389">
        <v>2025</v>
      </c>
      <c r="M3389" t="s">
        <v>360</v>
      </c>
      <c r="N3389" s="89" cm="1">
        <f t="array" ref="N3389">IF(ISNUMBER(_34_KNMI_Stations[[#This Row],[Etmaal temperatuur °C]]),IF(_34_KNMI_Stations[[#This Row],[Etmaal temperatuur °C]]&lt;stookgrens[],stookgrens[]-_34_KNMI_Stations[[#This Row],[Etmaal temperatuur °C]],0),"")</f>
        <v>0</v>
      </c>
      <c r="O3389" s="89">
        <f>_34_KNMI_Stations[[#This Row],[graaddagen]]*_34_KNMI_Stations[[#This Row],[Gewogen factor]]</f>
        <v>0</v>
      </c>
      <c r="P3389" s="89" cm="1">
        <f t="array" ref="P3389">IF(ISNUMBER(_34_KNMI_Stations[[#This Row],[Etmaal temperatuur °C]]),IF(_34_KNMI_Stations[[#This Row],[Etmaal temperatuur °C]]&gt;stookgrens[],_34_KNMI_Stations[[#This Row],[Etmaal temperatuur °C]]-stookgrens[],0),"")</f>
        <v>0</v>
      </c>
    </row>
    <row r="3390" spans="1:16" x14ac:dyDescent="0.25">
      <c r="A3390">
        <v>267</v>
      </c>
      <c r="B3390" s="110">
        <v>45878</v>
      </c>
      <c r="C3390" s="89">
        <v>4</v>
      </c>
      <c r="D3390" s="89">
        <v>17.3</v>
      </c>
      <c r="E3390" s="96">
        <v>2180</v>
      </c>
      <c r="F3390" s="89">
        <v>0</v>
      </c>
      <c r="G3390" s="89"/>
      <c r="H3390">
        <v>0.81</v>
      </c>
      <c r="I3390" t="s">
        <v>8</v>
      </c>
      <c r="J3390">
        <v>0.8</v>
      </c>
      <c r="K3390">
        <v>8</v>
      </c>
      <c r="L3390">
        <v>2025</v>
      </c>
      <c r="M3390" t="s">
        <v>360</v>
      </c>
      <c r="N3390" s="89" cm="1">
        <f t="array" ref="N3390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3390" s="89">
        <f>_34_KNMI_Stations[[#This Row],[graaddagen]]*_34_KNMI_Stations[[#This Row],[Gewogen factor]]</f>
        <v>0.5599999999999995</v>
      </c>
      <c r="P3390" s="89" cm="1">
        <f t="array" ref="P3390">IF(ISNUMBER(_34_KNMI_Stations[[#This Row],[Etmaal temperatuur °C]]),IF(_34_KNMI_Stations[[#This Row],[Etmaal temperatuur °C]]&gt;stookgrens[],_34_KNMI_Stations[[#This Row],[Etmaal temperatuur °C]]-stookgrens[],0),"")</f>
        <v>0</v>
      </c>
    </row>
    <row r="3391" spans="1:16" x14ac:dyDescent="0.25">
      <c r="A3391">
        <v>267</v>
      </c>
      <c r="B3391" s="110">
        <v>45879</v>
      </c>
      <c r="C3391" s="89">
        <v>3.3</v>
      </c>
      <c r="D3391" s="89">
        <v>17.5</v>
      </c>
      <c r="E3391" s="96">
        <v>2497</v>
      </c>
      <c r="F3391" s="89">
        <v>0</v>
      </c>
      <c r="G3391" s="89"/>
      <c r="H3391">
        <v>0.76</v>
      </c>
      <c r="I3391" t="s">
        <v>8</v>
      </c>
      <c r="J3391">
        <v>0.8</v>
      </c>
      <c r="K3391">
        <v>8</v>
      </c>
      <c r="L3391">
        <v>2025</v>
      </c>
      <c r="M3391" t="s">
        <v>360</v>
      </c>
      <c r="N3391" s="89" cm="1">
        <f t="array" ref="N3391">IF(ISNUMBER(_34_KNMI_Stations[[#This Row],[Etmaal temperatuur °C]]),IF(_34_KNMI_Stations[[#This Row],[Etmaal temperatuur °C]]&lt;stookgrens[],stookgrens[]-_34_KNMI_Stations[[#This Row],[Etmaal temperatuur °C]],0),"")</f>
        <v>0.5</v>
      </c>
      <c r="O3391" s="89">
        <f>_34_KNMI_Stations[[#This Row],[graaddagen]]*_34_KNMI_Stations[[#This Row],[Gewogen factor]]</f>
        <v>0.4</v>
      </c>
      <c r="P3391" s="89" cm="1">
        <f t="array" ref="P3391">IF(ISNUMBER(_34_KNMI_Stations[[#This Row],[Etmaal temperatuur °C]]),IF(_34_KNMI_Stations[[#This Row],[Etmaal temperatuur °C]]&gt;stookgrens[],_34_KNMI_Stations[[#This Row],[Etmaal temperatuur °C]]-stookgrens[],0),"")</f>
        <v>0</v>
      </c>
    </row>
    <row r="3392" spans="1:16" x14ac:dyDescent="0.25">
      <c r="A3392">
        <v>267</v>
      </c>
      <c r="B3392" s="110">
        <v>45880</v>
      </c>
      <c r="C3392" s="89">
        <v>2.4</v>
      </c>
      <c r="D3392" s="89">
        <v>18</v>
      </c>
      <c r="E3392" s="96">
        <v>2366</v>
      </c>
      <c r="F3392" s="89">
        <v>0</v>
      </c>
      <c r="G3392" s="89"/>
      <c r="H3392">
        <v>0.74</v>
      </c>
      <c r="I3392" t="s">
        <v>8</v>
      </c>
      <c r="J3392">
        <v>0.8</v>
      </c>
      <c r="K3392">
        <v>8</v>
      </c>
      <c r="L3392">
        <v>2025</v>
      </c>
      <c r="M3392" t="s">
        <v>361</v>
      </c>
      <c r="N3392" s="89" cm="1">
        <f t="array" ref="N3392">IF(ISNUMBER(_34_KNMI_Stations[[#This Row],[Etmaal temperatuur °C]]),IF(_34_KNMI_Stations[[#This Row],[Etmaal temperatuur °C]]&lt;stookgrens[],stookgrens[]-_34_KNMI_Stations[[#This Row],[Etmaal temperatuur °C]],0),"")</f>
        <v>0</v>
      </c>
      <c r="O3392" s="89">
        <f>_34_KNMI_Stations[[#This Row],[graaddagen]]*_34_KNMI_Stations[[#This Row],[Gewogen factor]]</f>
        <v>0</v>
      </c>
      <c r="P3392" s="89" cm="1">
        <f t="array" ref="P3392">IF(ISNUMBER(_34_KNMI_Stations[[#This Row],[Etmaal temperatuur °C]]),IF(_34_KNMI_Stations[[#This Row],[Etmaal temperatuur °C]]&gt;stookgrens[],_34_KNMI_Stations[[#This Row],[Etmaal temperatuur °C]]-stookgrens[],0),"")</f>
        <v>0</v>
      </c>
    </row>
    <row r="3393" spans="1:16" x14ac:dyDescent="0.25">
      <c r="A3393">
        <v>267</v>
      </c>
      <c r="B3393" s="110">
        <v>45881</v>
      </c>
      <c r="C3393" s="89">
        <v>3.4</v>
      </c>
      <c r="D3393" s="89">
        <v>21.1</v>
      </c>
      <c r="E3393" s="96">
        <v>1515</v>
      </c>
      <c r="F3393" s="89">
        <v>0</v>
      </c>
      <c r="G3393" s="89"/>
      <c r="H3393">
        <v>0.73</v>
      </c>
      <c r="I3393" t="s">
        <v>8</v>
      </c>
      <c r="J3393">
        <v>0.8</v>
      </c>
      <c r="K3393">
        <v>8</v>
      </c>
      <c r="L3393">
        <v>2025</v>
      </c>
      <c r="M3393" t="s">
        <v>361</v>
      </c>
      <c r="N3393" s="89" cm="1">
        <f t="array" ref="N3393">IF(ISNUMBER(_34_KNMI_Stations[[#This Row],[Etmaal temperatuur °C]]),IF(_34_KNMI_Stations[[#This Row],[Etmaal temperatuur °C]]&lt;stookgrens[],stookgrens[]-_34_KNMI_Stations[[#This Row],[Etmaal temperatuur °C]],0),"")</f>
        <v>0</v>
      </c>
      <c r="O3393" s="89">
        <f>_34_KNMI_Stations[[#This Row],[graaddagen]]*_34_KNMI_Stations[[#This Row],[Gewogen factor]]</f>
        <v>0</v>
      </c>
      <c r="P3393" s="89" cm="1">
        <f t="array" ref="P3393">IF(ISNUMBER(_34_KNMI_Stations[[#This Row],[Etmaal temperatuur °C]]),IF(_34_KNMI_Stations[[#This Row],[Etmaal temperatuur °C]]&gt;stookgrens[],_34_KNMI_Stations[[#This Row],[Etmaal temperatuur °C]]-stookgrens[],0),"")</f>
        <v>3.1000000000000014</v>
      </c>
    </row>
    <row r="3394" spans="1:16" x14ac:dyDescent="0.25">
      <c r="A3394">
        <v>267</v>
      </c>
      <c r="B3394" s="110">
        <v>45882</v>
      </c>
      <c r="C3394" s="89">
        <v>2.2999999999999998</v>
      </c>
      <c r="D3394" s="89">
        <v>22.1</v>
      </c>
      <c r="E3394" s="96">
        <v>2072</v>
      </c>
      <c r="F3394" s="89">
        <v>0</v>
      </c>
      <c r="G3394" s="89"/>
      <c r="H3394">
        <v>0.79</v>
      </c>
      <c r="I3394" t="s">
        <v>8</v>
      </c>
      <c r="J3394">
        <v>0.8</v>
      </c>
      <c r="K3394">
        <v>8</v>
      </c>
      <c r="L3394">
        <v>2025</v>
      </c>
      <c r="M3394" t="s">
        <v>361</v>
      </c>
      <c r="N3394" s="89" cm="1">
        <f t="array" ref="N3394">IF(ISNUMBER(_34_KNMI_Stations[[#This Row],[Etmaal temperatuur °C]]),IF(_34_KNMI_Stations[[#This Row],[Etmaal temperatuur °C]]&lt;stookgrens[],stookgrens[]-_34_KNMI_Stations[[#This Row],[Etmaal temperatuur °C]],0),"")</f>
        <v>0</v>
      </c>
      <c r="O3394" s="89">
        <f>_34_KNMI_Stations[[#This Row],[graaddagen]]*_34_KNMI_Stations[[#This Row],[Gewogen factor]]</f>
        <v>0</v>
      </c>
      <c r="P3394" s="89" cm="1">
        <f t="array" ref="P3394">IF(ISNUMBER(_34_KNMI_Stations[[#This Row],[Etmaal temperatuur °C]]),IF(_34_KNMI_Stations[[#This Row],[Etmaal temperatuur °C]]&gt;stookgrens[],_34_KNMI_Stations[[#This Row],[Etmaal temperatuur °C]]-stookgrens[],0),"")</f>
        <v>4.1000000000000014</v>
      </c>
    </row>
    <row r="3395" spans="1:16" x14ac:dyDescent="0.25">
      <c r="A3395">
        <v>267</v>
      </c>
      <c r="B3395" s="110">
        <v>45883</v>
      </c>
      <c r="C3395" s="89">
        <v>4.0999999999999996</v>
      </c>
      <c r="D3395" s="89">
        <v>22.5</v>
      </c>
      <c r="E3395" s="96">
        <v>2008</v>
      </c>
      <c r="F3395" s="89">
        <v>-0.1</v>
      </c>
      <c r="G3395" s="89"/>
      <c r="H3395">
        <v>0.82</v>
      </c>
      <c r="I3395" t="s">
        <v>8</v>
      </c>
      <c r="J3395">
        <v>0.8</v>
      </c>
      <c r="K3395">
        <v>8</v>
      </c>
      <c r="L3395">
        <v>2025</v>
      </c>
      <c r="M3395" t="s">
        <v>361</v>
      </c>
      <c r="N3395" s="89" cm="1">
        <f t="array" ref="N3395">IF(ISNUMBER(_34_KNMI_Stations[[#This Row],[Etmaal temperatuur °C]]),IF(_34_KNMI_Stations[[#This Row],[Etmaal temperatuur °C]]&lt;stookgrens[],stookgrens[]-_34_KNMI_Stations[[#This Row],[Etmaal temperatuur °C]],0),"")</f>
        <v>0</v>
      </c>
      <c r="O3395" s="89">
        <f>_34_KNMI_Stations[[#This Row],[graaddagen]]*_34_KNMI_Stations[[#This Row],[Gewogen factor]]</f>
        <v>0</v>
      </c>
      <c r="P3395" s="89" cm="1">
        <f t="array" ref="P3395">IF(ISNUMBER(_34_KNMI_Stations[[#This Row],[Etmaal temperatuur °C]]),IF(_34_KNMI_Stations[[#This Row],[Etmaal temperatuur °C]]&gt;stookgrens[],_34_KNMI_Stations[[#This Row],[Etmaal temperatuur °C]]-stookgrens[],0),"")</f>
        <v>4.5</v>
      </c>
    </row>
    <row r="3396" spans="1:16" x14ac:dyDescent="0.25">
      <c r="A3396">
        <v>267</v>
      </c>
      <c r="B3396" s="110">
        <v>45884</v>
      </c>
      <c r="C3396" s="89">
        <v>4.3</v>
      </c>
      <c r="D3396" s="89">
        <v>20.3</v>
      </c>
      <c r="E3396" s="96">
        <v>2043</v>
      </c>
      <c r="F3396" s="89">
        <v>0</v>
      </c>
      <c r="G3396" s="89"/>
      <c r="H3396">
        <v>0.86</v>
      </c>
      <c r="I3396" t="s">
        <v>8</v>
      </c>
      <c r="J3396">
        <v>0.8</v>
      </c>
      <c r="K3396">
        <v>8</v>
      </c>
      <c r="L3396">
        <v>2025</v>
      </c>
      <c r="M3396" t="s">
        <v>361</v>
      </c>
      <c r="N3396" s="89" cm="1">
        <f t="array" ref="N3396">IF(ISNUMBER(_34_KNMI_Stations[[#This Row],[Etmaal temperatuur °C]]),IF(_34_KNMI_Stations[[#This Row],[Etmaal temperatuur °C]]&lt;stookgrens[],stookgrens[]-_34_KNMI_Stations[[#This Row],[Etmaal temperatuur °C]],0),"")</f>
        <v>0</v>
      </c>
      <c r="O3396" s="89">
        <f>_34_KNMI_Stations[[#This Row],[graaddagen]]*_34_KNMI_Stations[[#This Row],[Gewogen factor]]</f>
        <v>0</v>
      </c>
      <c r="P3396" s="89" cm="1">
        <f t="array" ref="P3396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3397" spans="1:16" x14ac:dyDescent="0.25">
      <c r="A3397">
        <v>267</v>
      </c>
      <c r="B3397" s="110">
        <v>45885</v>
      </c>
      <c r="C3397" s="89">
        <v>5</v>
      </c>
      <c r="D3397" s="89">
        <v>17.399999999999999</v>
      </c>
      <c r="E3397" s="96">
        <v>1633</v>
      </c>
      <c r="F3397" s="89">
        <v>0</v>
      </c>
      <c r="G3397" s="89"/>
      <c r="H3397">
        <v>0.74</v>
      </c>
      <c r="I3397" t="s">
        <v>8</v>
      </c>
      <c r="J3397">
        <v>0.8</v>
      </c>
      <c r="K3397">
        <v>8</v>
      </c>
      <c r="L3397">
        <v>2025</v>
      </c>
      <c r="M3397" t="s">
        <v>361</v>
      </c>
      <c r="N3397" s="89" cm="1">
        <f t="array" ref="N3397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3397" s="89">
        <f>_34_KNMI_Stations[[#This Row],[graaddagen]]*_34_KNMI_Stations[[#This Row],[Gewogen factor]]</f>
        <v>0.48000000000000115</v>
      </c>
      <c r="P3397" s="89" cm="1">
        <f t="array" ref="P3397">IF(ISNUMBER(_34_KNMI_Stations[[#This Row],[Etmaal temperatuur °C]]),IF(_34_KNMI_Stations[[#This Row],[Etmaal temperatuur °C]]&gt;stookgrens[],_34_KNMI_Stations[[#This Row],[Etmaal temperatuur °C]]-stookgrens[],0),"")</f>
        <v>0</v>
      </c>
    </row>
    <row r="3398" spans="1:16" x14ac:dyDescent="0.25">
      <c r="A3398">
        <v>267</v>
      </c>
      <c r="B3398" s="110">
        <v>45886</v>
      </c>
      <c r="C3398" s="89">
        <v>4.4000000000000004</v>
      </c>
      <c r="D3398" s="89">
        <v>16.899999999999999</v>
      </c>
      <c r="E3398" s="96">
        <v>986</v>
      </c>
      <c r="F3398" s="89">
        <v>-0.1</v>
      </c>
      <c r="G3398" s="89"/>
      <c r="H3398">
        <v>0.84</v>
      </c>
      <c r="I3398" t="s">
        <v>8</v>
      </c>
      <c r="J3398">
        <v>0.8</v>
      </c>
      <c r="K3398">
        <v>8</v>
      </c>
      <c r="L3398">
        <v>2025</v>
      </c>
      <c r="M3398" t="s">
        <v>361</v>
      </c>
      <c r="N3398" s="89" cm="1">
        <f t="array" ref="N3398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3398" s="89">
        <f>_34_KNMI_Stations[[#This Row],[graaddagen]]*_34_KNMI_Stations[[#This Row],[Gewogen factor]]</f>
        <v>0.88000000000000123</v>
      </c>
      <c r="P3398" s="89" cm="1">
        <f t="array" ref="P3398">IF(ISNUMBER(_34_KNMI_Stations[[#This Row],[Etmaal temperatuur °C]]),IF(_34_KNMI_Stations[[#This Row],[Etmaal temperatuur °C]]&gt;stookgrens[],_34_KNMI_Stations[[#This Row],[Etmaal temperatuur °C]]-stookgrens[],0),"")</f>
        <v>0</v>
      </c>
    </row>
    <row r="3399" spans="1:16" x14ac:dyDescent="0.25">
      <c r="A3399">
        <v>267</v>
      </c>
      <c r="B3399" s="110">
        <v>45887</v>
      </c>
      <c r="C3399" s="89">
        <v>3.5</v>
      </c>
      <c r="D3399" s="89">
        <v>18</v>
      </c>
      <c r="E3399" s="96">
        <v>2050</v>
      </c>
      <c r="F3399" s="89">
        <v>0</v>
      </c>
      <c r="G3399" s="89"/>
      <c r="H3399">
        <v>0.8</v>
      </c>
      <c r="I3399" t="s">
        <v>8</v>
      </c>
      <c r="J3399">
        <v>0.8</v>
      </c>
      <c r="K3399">
        <v>8</v>
      </c>
      <c r="L3399">
        <v>2025</v>
      </c>
      <c r="M3399" t="s">
        <v>362</v>
      </c>
      <c r="N3399" s="89" cm="1">
        <f t="array" ref="N3399">IF(ISNUMBER(_34_KNMI_Stations[[#This Row],[Etmaal temperatuur °C]]),IF(_34_KNMI_Stations[[#This Row],[Etmaal temperatuur °C]]&lt;stookgrens[],stookgrens[]-_34_KNMI_Stations[[#This Row],[Etmaal temperatuur °C]],0),"")</f>
        <v>0</v>
      </c>
      <c r="O3399" s="89">
        <f>_34_KNMI_Stations[[#This Row],[graaddagen]]*_34_KNMI_Stations[[#This Row],[Gewogen factor]]</f>
        <v>0</v>
      </c>
      <c r="P3399" s="89" cm="1">
        <f t="array" ref="P3399">IF(ISNUMBER(_34_KNMI_Stations[[#This Row],[Etmaal temperatuur °C]]),IF(_34_KNMI_Stations[[#This Row],[Etmaal temperatuur °C]]&gt;stookgrens[],_34_KNMI_Stations[[#This Row],[Etmaal temperatuur °C]]-stookgrens[],0),"")</f>
        <v>0</v>
      </c>
    </row>
    <row r="3400" spans="1:16" x14ac:dyDescent="0.25">
      <c r="A3400">
        <v>267</v>
      </c>
      <c r="B3400" s="110">
        <v>45888</v>
      </c>
      <c r="C3400" s="89">
        <v>4.7</v>
      </c>
      <c r="D3400" s="89">
        <v>17.600000000000001</v>
      </c>
      <c r="E3400" s="96">
        <v>2203</v>
      </c>
      <c r="F3400" s="89">
        <v>0</v>
      </c>
      <c r="G3400" s="89"/>
      <c r="H3400">
        <v>0.84</v>
      </c>
      <c r="I3400" t="s">
        <v>8</v>
      </c>
      <c r="J3400">
        <v>0.8</v>
      </c>
      <c r="K3400">
        <v>8</v>
      </c>
      <c r="L3400">
        <v>2025</v>
      </c>
      <c r="M3400" t="s">
        <v>362</v>
      </c>
      <c r="N3400" s="89" cm="1">
        <f t="array" ref="N3400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3400" s="89">
        <f>_34_KNMI_Stations[[#This Row],[graaddagen]]*_34_KNMI_Stations[[#This Row],[Gewogen factor]]</f>
        <v>0.3199999999999989</v>
      </c>
      <c r="P3400" s="89" cm="1">
        <f t="array" ref="P3400">IF(ISNUMBER(_34_KNMI_Stations[[#This Row],[Etmaal temperatuur °C]]),IF(_34_KNMI_Stations[[#This Row],[Etmaal temperatuur °C]]&gt;stookgrens[],_34_KNMI_Stations[[#This Row],[Etmaal temperatuur °C]]-stookgrens[],0),"")</f>
        <v>0</v>
      </c>
    </row>
    <row r="3401" spans="1:16" x14ac:dyDescent="0.25">
      <c r="A3401">
        <v>267</v>
      </c>
      <c r="B3401" s="110">
        <v>45889</v>
      </c>
      <c r="C3401" s="89">
        <v>4.8</v>
      </c>
      <c r="D3401" s="89">
        <v>17.899999999999999</v>
      </c>
      <c r="E3401" s="96">
        <v>1724</v>
      </c>
      <c r="F3401" s="89">
        <v>0</v>
      </c>
      <c r="G3401" s="89"/>
      <c r="H3401">
        <v>0.73</v>
      </c>
      <c r="I3401" t="s">
        <v>8</v>
      </c>
      <c r="J3401">
        <v>0.8</v>
      </c>
      <c r="K3401">
        <v>8</v>
      </c>
      <c r="L3401">
        <v>2025</v>
      </c>
      <c r="M3401" t="s">
        <v>362</v>
      </c>
      <c r="N3401" s="89" cm="1">
        <f t="array" ref="N3401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3401" s="89">
        <f>_34_KNMI_Stations[[#This Row],[graaddagen]]*_34_KNMI_Stations[[#This Row],[Gewogen factor]]</f>
        <v>8.000000000000114E-2</v>
      </c>
      <c r="P3401" s="89" cm="1">
        <f t="array" ref="P3401">IF(ISNUMBER(_34_KNMI_Stations[[#This Row],[Etmaal temperatuur °C]]),IF(_34_KNMI_Stations[[#This Row],[Etmaal temperatuur °C]]&gt;stookgrens[],_34_KNMI_Stations[[#This Row],[Etmaal temperatuur °C]]-stookgrens[],0),"")</f>
        <v>0</v>
      </c>
    </row>
    <row r="3402" spans="1:16" x14ac:dyDescent="0.25">
      <c r="A3402">
        <v>267</v>
      </c>
      <c r="B3402" s="110">
        <v>45890</v>
      </c>
      <c r="C3402" s="89">
        <v>6.3</v>
      </c>
      <c r="D3402" s="89">
        <v>16.7</v>
      </c>
      <c r="E3402" s="96">
        <v>1971</v>
      </c>
      <c r="F3402" s="89">
        <v>-0.1</v>
      </c>
      <c r="G3402" s="89"/>
      <c r="H3402">
        <v>0.7</v>
      </c>
      <c r="I3402" t="s">
        <v>8</v>
      </c>
      <c r="J3402">
        <v>0.8</v>
      </c>
      <c r="K3402">
        <v>8</v>
      </c>
      <c r="L3402">
        <v>2025</v>
      </c>
      <c r="M3402" t="s">
        <v>362</v>
      </c>
      <c r="N3402" s="89" cm="1">
        <f t="array" ref="N3402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3402" s="89">
        <f>_34_KNMI_Stations[[#This Row],[graaddagen]]*_34_KNMI_Stations[[#This Row],[Gewogen factor]]</f>
        <v>1.0400000000000007</v>
      </c>
      <c r="P3402" s="89" cm="1">
        <f t="array" ref="P3402">IF(ISNUMBER(_34_KNMI_Stations[[#This Row],[Etmaal temperatuur °C]]),IF(_34_KNMI_Stations[[#This Row],[Etmaal temperatuur °C]]&gt;stookgrens[],_34_KNMI_Stations[[#This Row],[Etmaal temperatuur °C]]-stookgrens[],0),"")</f>
        <v>0</v>
      </c>
    </row>
    <row r="3403" spans="1:16" x14ac:dyDescent="0.25">
      <c r="A3403">
        <v>267</v>
      </c>
      <c r="B3403" s="110">
        <v>45891</v>
      </c>
      <c r="C3403" s="89">
        <v>4.8</v>
      </c>
      <c r="D3403" s="89">
        <v>15.4</v>
      </c>
      <c r="E3403" s="96">
        <v>968</v>
      </c>
      <c r="F3403" s="89">
        <v>3</v>
      </c>
      <c r="G3403" s="89"/>
      <c r="H3403">
        <v>0.72</v>
      </c>
      <c r="I3403" t="s">
        <v>8</v>
      </c>
      <c r="J3403">
        <v>0.8</v>
      </c>
      <c r="K3403">
        <v>8</v>
      </c>
      <c r="L3403">
        <v>2025</v>
      </c>
      <c r="M3403" t="s">
        <v>362</v>
      </c>
      <c r="N3403" s="89" cm="1">
        <f t="array" ref="N3403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3403" s="89">
        <f>_34_KNMI_Stations[[#This Row],[graaddagen]]*_34_KNMI_Stations[[#This Row],[Gewogen factor]]</f>
        <v>2.0799999999999996</v>
      </c>
      <c r="P3403" s="89" cm="1">
        <f t="array" ref="P3403">IF(ISNUMBER(_34_KNMI_Stations[[#This Row],[Etmaal temperatuur °C]]),IF(_34_KNMI_Stations[[#This Row],[Etmaal temperatuur °C]]&gt;stookgrens[],_34_KNMI_Stations[[#This Row],[Etmaal temperatuur °C]]-stookgrens[],0),"")</f>
        <v>0</v>
      </c>
    </row>
    <row r="3404" spans="1:16" x14ac:dyDescent="0.25">
      <c r="A3404">
        <v>267</v>
      </c>
      <c r="B3404" s="110">
        <v>45892</v>
      </c>
      <c r="C3404" s="89">
        <v>4.9000000000000004</v>
      </c>
      <c r="D3404" s="89">
        <v>15.2</v>
      </c>
      <c r="E3404" s="96">
        <v>1419</v>
      </c>
      <c r="F3404" s="89">
        <v>0.4</v>
      </c>
      <c r="G3404" s="89"/>
      <c r="H3404">
        <v>0.69</v>
      </c>
      <c r="I3404" t="s">
        <v>8</v>
      </c>
      <c r="J3404">
        <v>0.8</v>
      </c>
      <c r="K3404">
        <v>8</v>
      </c>
      <c r="L3404">
        <v>2025</v>
      </c>
      <c r="M3404" t="s">
        <v>362</v>
      </c>
      <c r="N3404" s="89" cm="1">
        <f t="array" ref="N3404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3404" s="89">
        <f>_34_KNMI_Stations[[#This Row],[graaddagen]]*_34_KNMI_Stations[[#This Row],[Gewogen factor]]</f>
        <v>2.2400000000000007</v>
      </c>
      <c r="P3404" s="89" cm="1">
        <f t="array" ref="P3404">IF(ISNUMBER(_34_KNMI_Stations[[#This Row],[Etmaal temperatuur °C]]),IF(_34_KNMI_Stations[[#This Row],[Etmaal temperatuur °C]]&gt;stookgrens[],_34_KNMI_Stations[[#This Row],[Etmaal temperatuur °C]]-stookgrens[],0),"")</f>
        <v>0</v>
      </c>
    </row>
    <row r="3405" spans="1:16" x14ac:dyDescent="0.25">
      <c r="A3405">
        <v>267</v>
      </c>
      <c r="B3405" s="110">
        <v>45893</v>
      </c>
      <c r="C3405" s="89">
        <v>2.8</v>
      </c>
      <c r="D3405" s="89">
        <v>16.100000000000001</v>
      </c>
      <c r="E3405" s="96">
        <v>2150</v>
      </c>
      <c r="F3405" s="89">
        <v>-0.1</v>
      </c>
      <c r="G3405" s="89"/>
      <c r="H3405">
        <v>0.72</v>
      </c>
      <c r="I3405" t="s">
        <v>8</v>
      </c>
      <c r="J3405">
        <v>0.8</v>
      </c>
      <c r="K3405">
        <v>8</v>
      </c>
      <c r="L3405">
        <v>2025</v>
      </c>
      <c r="M3405" t="s">
        <v>362</v>
      </c>
      <c r="N3405" s="89" cm="1">
        <f t="array" ref="N3405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3405" s="89">
        <f>_34_KNMI_Stations[[#This Row],[graaddagen]]*_34_KNMI_Stations[[#This Row],[Gewogen factor]]</f>
        <v>1.5199999999999989</v>
      </c>
      <c r="P3405" s="89" cm="1">
        <f t="array" ref="P3405">IF(ISNUMBER(_34_KNMI_Stations[[#This Row],[Etmaal temperatuur °C]]),IF(_34_KNMI_Stations[[#This Row],[Etmaal temperatuur °C]]&gt;stookgrens[],_34_KNMI_Stations[[#This Row],[Etmaal temperatuur °C]]-stookgrens[],0),"")</f>
        <v>0</v>
      </c>
    </row>
    <row r="3406" spans="1:16" x14ac:dyDescent="0.25">
      <c r="A3406">
        <v>267</v>
      </c>
      <c r="B3406" s="110">
        <v>45894</v>
      </c>
      <c r="C3406" s="89">
        <v>3</v>
      </c>
      <c r="D3406" s="89">
        <v>17.3</v>
      </c>
      <c r="E3406" s="96">
        <v>1963</v>
      </c>
      <c r="F3406" s="89">
        <v>-0.1</v>
      </c>
      <c r="G3406" s="89"/>
      <c r="H3406">
        <v>0.77</v>
      </c>
      <c r="I3406" t="s">
        <v>8</v>
      </c>
      <c r="J3406">
        <v>0.8</v>
      </c>
      <c r="K3406">
        <v>8</v>
      </c>
      <c r="L3406">
        <v>2025</v>
      </c>
      <c r="M3406" t="s">
        <v>363</v>
      </c>
      <c r="N3406" s="89" cm="1">
        <f t="array" ref="N3406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3406" s="89">
        <f>_34_KNMI_Stations[[#This Row],[graaddagen]]*_34_KNMI_Stations[[#This Row],[Gewogen factor]]</f>
        <v>0.5599999999999995</v>
      </c>
      <c r="P3406" s="89" cm="1">
        <f t="array" ref="P3406">IF(ISNUMBER(_34_KNMI_Stations[[#This Row],[Etmaal temperatuur °C]]),IF(_34_KNMI_Stations[[#This Row],[Etmaal temperatuur °C]]&gt;stookgrens[],_34_KNMI_Stations[[#This Row],[Etmaal temperatuur °C]]-stookgrens[],0),"")</f>
        <v>0</v>
      </c>
    </row>
    <row r="3407" spans="1:16" x14ac:dyDescent="0.25">
      <c r="A3407">
        <v>267</v>
      </c>
      <c r="B3407" s="110">
        <v>45895</v>
      </c>
      <c r="C3407" s="89">
        <v>4.2</v>
      </c>
      <c r="D3407" s="89">
        <v>18.600000000000001</v>
      </c>
      <c r="E3407" s="96">
        <v>1513</v>
      </c>
      <c r="F3407" s="89">
        <v>0</v>
      </c>
      <c r="G3407" s="89"/>
      <c r="H3407">
        <v>0.75</v>
      </c>
      <c r="I3407" t="s">
        <v>8</v>
      </c>
      <c r="J3407">
        <v>0.8</v>
      </c>
      <c r="K3407">
        <v>8</v>
      </c>
      <c r="L3407">
        <v>2025</v>
      </c>
      <c r="M3407" t="s">
        <v>363</v>
      </c>
      <c r="N3407" s="89" cm="1">
        <f t="array" ref="N3407">IF(ISNUMBER(_34_KNMI_Stations[[#This Row],[Etmaal temperatuur °C]]),IF(_34_KNMI_Stations[[#This Row],[Etmaal temperatuur °C]]&lt;stookgrens[],stookgrens[]-_34_KNMI_Stations[[#This Row],[Etmaal temperatuur °C]],0),"")</f>
        <v>0</v>
      </c>
      <c r="O3407" s="89">
        <f>_34_KNMI_Stations[[#This Row],[graaddagen]]*_34_KNMI_Stations[[#This Row],[Gewogen factor]]</f>
        <v>0</v>
      </c>
      <c r="P3407" s="89" cm="1">
        <f t="array" ref="P3407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3408" spans="1:16" x14ac:dyDescent="0.25">
      <c r="A3408">
        <v>267</v>
      </c>
      <c r="B3408" s="110">
        <v>45896</v>
      </c>
      <c r="C3408" s="89">
        <v>3.8</v>
      </c>
      <c r="D3408" s="89">
        <v>18.600000000000001</v>
      </c>
      <c r="E3408" s="96">
        <v>1495</v>
      </c>
      <c r="F3408" s="89">
        <v>0</v>
      </c>
      <c r="G3408" s="89"/>
      <c r="H3408">
        <v>0.85</v>
      </c>
      <c r="I3408" t="s">
        <v>8</v>
      </c>
      <c r="J3408">
        <v>0.8</v>
      </c>
      <c r="K3408">
        <v>8</v>
      </c>
      <c r="L3408">
        <v>2025</v>
      </c>
      <c r="M3408" t="s">
        <v>363</v>
      </c>
      <c r="N3408" s="89" cm="1">
        <f t="array" ref="N3408">IF(ISNUMBER(_34_KNMI_Stations[[#This Row],[Etmaal temperatuur °C]]),IF(_34_KNMI_Stations[[#This Row],[Etmaal temperatuur °C]]&lt;stookgrens[],stookgrens[]-_34_KNMI_Stations[[#This Row],[Etmaal temperatuur °C]],0),"")</f>
        <v>0</v>
      </c>
      <c r="O3408" s="89">
        <f>_34_KNMI_Stations[[#This Row],[graaddagen]]*_34_KNMI_Stations[[#This Row],[Gewogen factor]]</f>
        <v>0</v>
      </c>
      <c r="P3408" s="89" cm="1">
        <f t="array" ref="P3408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3409" spans="1:16" x14ac:dyDescent="0.25">
      <c r="A3409">
        <v>267</v>
      </c>
      <c r="B3409" s="110">
        <v>45897</v>
      </c>
      <c r="C3409" s="89">
        <v>3.3</v>
      </c>
      <c r="D3409" s="89">
        <v>17.600000000000001</v>
      </c>
      <c r="E3409" s="96">
        <v>1057</v>
      </c>
      <c r="F3409" s="89">
        <v>14.4</v>
      </c>
      <c r="G3409" s="89"/>
      <c r="H3409">
        <v>0.85</v>
      </c>
      <c r="I3409" t="s">
        <v>8</v>
      </c>
      <c r="J3409">
        <v>0.8</v>
      </c>
      <c r="K3409">
        <v>8</v>
      </c>
      <c r="L3409">
        <v>2025</v>
      </c>
      <c r="M3409" t="s">
        <v>363</v>
      </c>
      <c r="N3409" s="89" cm="1">
        <f t="array" ref="N3409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3409" s="89">
        <f>_34_KNMI_Stations[[#This Row],[graaddagen]]*_34_KNMI_Stations[[#This Row],[Gewogen factor]]</f>
        <v>0.3199999999999989</v>
      </c>
      <c r="P3409" s="89" cm="1">
        <f t="array" ref="P3409">IF(ISNUMBER(_34_KNMI_Stations[[#This Row],[Etmaal temperatuur °C]]),IF(_34_KNMI_Stations[[#This Row],[Etmaal temperatuur °C]]&gt;stookgrens[],_34_KNMI_Stations[[#This Row],[Etmaal temperatuur °C]]-stookgrens[],0),"")</f>
        <v>0</v>
      </c>
    </row>
    <row r="3410" spans="1:16" x14ac:dyDescent="0.25">
      <c r="A3410">
        <v>267</v>
      </c>
      <c r="B3410" s="110">
        <v>45898</v>
      </c>
      <c r="C3410" s="89">
        <v>6.4</v>
      </c>
      <c r="D3410" s="89">
        <v>18.100000000000001</v>
      </c>
      <c r="E3410" s="96">
        <v>1643</v>
      </c>
      <c r="F3410" s="89">
        <v>0.4</v>
      </c>
      <c r="G3410" s="89"/>
      <c r="H3410">
        <v>0.76</v>
      </c>
      <c r="I3410" t="s">
        <v>8</v>
      </c>
      <c r="J3410">
        <v>0.8</v>
      </c>
      <c r="K3410">
        <v>8</v>
      </c>
      <c r="L3410">
        <v>2025</v>
      </c>
      <c r="M3410" t="s">
        <v>363</v>
      </c>
      <c r="N3410" s="89" cm="1">
        <f t="array" ref="N3410">IF(ISNUMBER(_34_KNMI_Stations[[#This Row],[Etmaal temperatuur °C]]),IF(_34_KNMI_Stations[[#This Row],[Etmaal temperatuur °C]]&lt;stookgrens[],stookgrens[]-_34_KNMI_Stations[[#This Row],[Etmaal temperatuur °C]],0),"")</f>
        <v>0</v>
      </c>
      <c r="O3410" s="89">
        <f>_34_KNMI_Stations[[#This Row],[graaddagen]]*_34_KNMI_Stations[[#This Row],[Gewogen factor]]</f>
        <v>0</v>
      </c>
      <c r="P3410" s="89" cm="1">
        <f t="array" ref="P3410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3411" spans="1:16" x14ac:dyDescent="0.25">
      <c r="A3411">
        <v>267</v>
      </c>
      <c r="B3411" s="110">
        <v>45899</v>
      </c>
      <c r="C3411" s="89">
        <v>5.2</v>
      </c>
      <c r="D3411" s="89">
        <v>18.5</v>
      </c>
      <c r="E3411" s="96">
        <v>1828</v>
      </c>
      <c r="F3411" s="89">
        <v>1.2</v>
      </c>
      <c r="G3411" s="89"/>
      <c r="H3411">
        <v>0.78</v>
      </c>
      <c r="I3411" t="s">
        <v>8</v>
      </c>
      <c r="J3411">
        <v>0.8</v>
      </c>
      <c r="K3411">
        <v>8</v>
      </c>
      <c r="L3411">
        <v>2025</v>
      </c>
      <c r="M3411" t="s">
        <v>363</v>
      </c>
      <c r="N3411" s="89" cm="1">
        <f t="array" ref="N3411">IF(ISNUMBER(_34_KNMI_Stations[[#This Row],[Etmaal temperatuur °C]]),IF(_34_KNMI_Stations[[#This Row],[Etmaal temperatuur °C]]&lt;stookgrens[],stookgrens[]-_34_KNMI_Stations[[#This Row],[Etmaal temperatuur °C]],0),"")</f>
        <v>0</v>
      </c>
      <c r="O3411" s="89">
        <f>_34_KNMI_Stations[[#This Row],[graaddagen]]*_34_KNMI_Stations[[#This Row],[Gewogen factor]]</f>
        <v>0</v>
      </c>
      <c r="P3411" s="89" cm="1">
        <f t="array" ref="P3411">IF(ISNUMBER(_34_KNMI_Stations[[#This Row],[Etmaal temperatuur °C]]),IF(_34_KNMI_Stations[[#This Row],[Etmaal temperatuur °C]]&gt;stookgrens[],_34_KNMI_Stations[[#This Row],[Etmaal temperatuur °C]]-stookgrens[],0),"")</f>
        <v>0.5</v>
      </c>
    </row>
    <row r="3412" spans="1:16" x14ac:dyDescent="0.25">
      <c r="A3412">
        <v>267</v>
      </c>
      <c r="B3412" s="110">
        <v>45900</v>
      </c>
      <c r="C3412" s="89">
        <v>5.0999999999999996</v>
      </c>
      <c r="D3412" s="89">
        <v>18.7</v>
      </c>
      <c r="E3412" s="96">
        <v>1010</v>
      </c>
      <c r="F3412" s="89">
        <v>4.0999999999999996</v>
      </c>
      <c r="G3412" s="89"/>
      <c r="H3412">
        <v>0.85</v>
      </c>
      <c r="I3412" t="s">
        <v>8</v>
      </c>
      <c r="J3412">
        <v>0.8</v>
      </c>
      <c r="K3412">
        <v>8</v>
      </c>
      <c r="L3412">
        <v>2025</v>
      </c>
      <c r="M3412" t="s">
        <v>363</v>
      </c>
      <c r="N3412" s="89" cm="1">
        <f t="array" ref="N3412">IF(ISNUMBER(_34_KNMI_Stations[[#This Row],[Etmaal temperatuur °C]]),IF(_34_KNMI_Stations[[#This Row],[Etmaal temperatuur °C]]&lt;stookgrens[],stookgrens[]-_34_KNMI_Stations[[#This Row],[Etmaal temperatuur °C]],0),"")</f>
        <v>0</v>
      </c>
      <c r="O3412" s="89">
        <f>_34_KNMI_Stations[[#This Row],[graaddagen]]*_34_KNMI_Stations[[#This Row],[Gewogen factor]]</f>
        <v>0</v>
      </c>
      <c r="P3412" s="89" cm="1">
        <f t="array" ref="P3412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3413" spans="1:16" x14ac:dyDescent="0.25">
      <c r="A3413">
        <v>267</v>
      </c>
      <c r="B3413" s="110">
        <v>45901</v>
      </c>
      <c r="C3413" s="89">
        <v>4</v>
      </c>
      <c r="D3413" s="89">
        <v>17.899999999999999</v>
      </c>
      <c r="E3413" s="96">
        <v>1350</v>
      </c>
      <c r="F3413" s="89">
        <v>-0.1</v>
      </c>
      <c r="G3413" s="89"/>
      <c r="H3413">
        <v>0.84</v>
      </c>
      <c r="I3413" t="s">
        <v>8</v>
      </c>
      <c r="J3413">
        <v>0.8</v>
      </c>
      <c r="K3413">
        <v>9</v>
      </c>
      <c r="L3413">
        <v>2025</v>
      </c>
      <c r="M3413" t="s">
        <v>364</v>
      </c>
      <c r="N3413" s="89" cm="1">
        <f t="array" ref="N3413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3413" s="89">
        <f>_34_KNMI_Stations[[#This Row],[graaddagen]]*_34_KNMI_Stations[[#This Row],[Gewogen factor]]</f>
        <v>8.000000000000114E-2</v>
      </c>
      <c r="P3413" s="89" cm="1">
        <f t="array" ref="P3413">IF(ISNUMBER(_34_KNMI_Stations[[#This Row],[Etmaal temperatuur °C]]),IF(_34_KNMI_Stations[[#This Row],[Etmaal temperatuur °C]]&gt;stookgrens[],_34_KNMI_Stations[[#This Row],[Etmaal temperatuur °C]]-stookgrens[],0),"")</f>
        <v>0</v>
      </c>
    </row>
    <row r="3414" spans="1:16" x14ac:dyDescent="0.25">
      <c r="A3414">
        <v>267</v>
      </c>
      <c r="B3414" s="110">
        <v>45902</v>
      </c>
      <c r="C3414" s="89">
        <v>6</v>
      </c>
      <c r="D3414" s="89">
        <v>17.7</v>
      </c>
      <c r="E3414" s="96">
        <v>1485</v>
      </c>
      <c r="F3414" s="89">
        <v>0.4</v>
      </c>
      <c r="G3414" s="89"/>
      <c r="H3414">
        <v>0.75</v>
      </c>
      <c r="I3414" t="s">
        <v>8</v>
      </c>
      <c r="J3414">
        <v>0.8</v>
      </c>
      <c r="K3414">
        <v>9</v>
      </c>
      <c r="L3414">
        <v>2025</v>
      </c>
      <c r="M3414" t="s">
        <v>364</v>
      </c>
      <c r="N3414" s="89" cm="1">
        <f t="array" ref="N3414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3414" s="89">
        <f>_34_KNMI_Stations[[#This Row],[graaddagen]]*_34_KNMI_Stations[[#This Row],[Gewogen factor]]</f>
        <v>0.24000000000000057</v>
      </c>
      <c r="P3414" s="89" cm="1">
        <f t="array" ref="P3414">IF(ISNUMBER(_34_KNMI_Stations[[#This Row],[Etmaal temperatuur °C]]),IF(_34_KNMI_Stations[[#This Row],[Etmaal temperatuur °C]]&gt;stookgrens[],_34_KNMI_Stations[[#This Row],[Etmaal temperatuur °C]]-stookgrens[],0),"")</f>
        <v>0</v>
      </c>
    </row>
    <row r="3415" spans="1:16" x14ac:dyDescent="0.25">
      <c r="A3415">
        <v>267</v>
      </c>
      <c r="B3415" s="110">
        <v>45903</v>
      </c>
      <c r="C3415" s="89">
        <v>9.6999999999999993</v>
      </c>
      <c r="D3415" s="89">
        <v>18.7</v>
      </c>
      <c r="E3415" s="96">
        <v>684</v>
      </c>
      <c r="F3415" s="89">
        <v>5.9</v>
      </c>
      <c r="G3415" s="89"/>
      <c r="H3415">
        <v>0.86</v>
      </c>
      <c r="I3415" t="s">
        <v>8</v>
      </c>
      <c r="J3415">
        <v>0.8</v>
      </c>
      <c r="K3415">
        <v>9</v>
      </c>
      <c r="L3415">
        <v>2025</v>
      </c>
      <c r="M3415" t="s">
        <v>364</v>
      </c>
      <c r="N3415" s="89" cm="1">
        <f t="array" ref="N3415">IF(ISNUMBER(_34_KNMI_Stations[[#This Row],[Etmaal temperatuur °C]]),IF(_34_KNMI_Stations[[#This Row],[Etmaal temperatuur °C]]&lt;stookgrens[],stookgrens[]-_34_KNMI_Stations[[#This Row],[Etmaal temperatuur °C]],0),"")</f>
        <v>0</v>
      </c>
      <c r="O3415" s="89">
        <f>_34_KNMI_Stations[[#This Row],[graaddagen]]*_34_KNMI_Stations[[#This Row],[Gewogen factor]]</f>
        <v>0</v>
      </c>
      <c r="P3415" s="89" cm="1">
        <f t="array" ref="P3415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3416" spans="1:16" x14ac:dyDescent="0.25">
      <c r="A3416">
        <v>267</v>
      </c>
      <c r="B3416" s="110">
        <v>45904</v>
      </c>
      <c r="C3416" s="89">
        <v>6.5</v>
      </c>
      <c r="D3416" s="89">
        <v>18.2</v>
      </c>
      <c r="E3416" s="96">
        <v>1683</v>
      </c>
      <c r="F3416" s="89">
        <v>0.2</v>
      </c>
      <c r="G3416" s="89"/>
      <c r="H3416">
        <v>0.8</v>
      </c>
      <c r="I3416" t="s">
        <v>8</v>
      </c>
      <c r="J3416">
        <v>0.8</v>
      </c>
      <c r="K3416">
        <v>9</v>
      </c>
      <c r="L3416">
        <v>2025</v>
      </c>
      <c r="M3416" t="s">
        <v>364</v>
      </c>
      <c r="N3416" s="89" cm="1">
        <f t="array" ref="N3416">IF(ISNUMBER(_34_KNMI_Stations[[#This Row],[Etmaal temperatuur °C]]),IF(_34_KNMI_Stations[[#This Row],[Etmaal temperatuur °C]]&lt;stookgrens[],stookgrens[]-_34_KNMI_Stations[[#This Row],[Etmaal temperatuur °C]],0),"")</f>
        <v>0</v>
      </c>
      <c r="O3416" s="89">
        <f>_34_KNMI_Stations[[#This Row],[graaddagen]]*_34_KNMI_Stations[[#This Row],[Gewogen factor]]</f>
        <v>0</v>
      </c>
      <c r="P3416" s="89" cm="1">
        <f t="array" ref="P3416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3417" spans="1:16" x14ac:dyDescent="0.25">
      <c r="A3417">
        <v>267</v>
      </c>
      <c r="B3417" s="110">
        <v>45905</v>
      </c>
      <c r="C3417" s="89">
        <v>4.7</v>
      </c>
      <c r="D3417" s="89">
        <v>16.7</v>
      </c>
      <c r="E3417" s="96">
        <v>1807</v>
      </c>
      <c r="F3417" s="89">
        <v>-0.1</v>
      </c>
      <c r="G3417" s="89"/>
      <c r="H3417">
        <v>0.79</v>
      </c>
      <c r="I3417" t="s">
        <v>8</v>
      </c>
      <c r="J3417">
        <v>0.8</v>
      </c>
      <c r="K3417">
        <v>9</v>
      </c>
      <c r="L3417">
        <v>2025</v>
      </c>
      <c r="M3417" t="s">
        <v>364</v>
      </c>
      <c r="N3417" s="89" cm="1">
        <f t="array" ref="N3417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3417" s="89">
        <f>_34_KNMI_Stations[[#This Row],[graaddagen]]*_34_KNMI_Stations[[#This Row],[Gewogen factor]]</f>
        <v>1.0400000000000007</v>
      </c>
      <c r="P3417" s="89" cm="1">
        <f t="array" ref="P3417">IF(ISNUMBER(_34_KNMI_Stations[[#This Row],[Etmaal temperatuur °C]]),IF(_34_KNMI_Stations[[#This Row],[Etmaal temperatuur °C]]&gt;stookgrens[],_34_KNMI_Stations[[#This Row],[Etmaal temperatuur °C]]-stookgrens[],0),"")</f>
        <v>0</v>
      </c>
    </row>
    <row r="3418" spans="1:16" x14ac:dyDescent="0.25">
      <c r="A3418">
        <v>267</v>
      </c>
      <c r="B3418" s="110">
        <v>45906</v>
      </c>
      <c r="C3418" s="89">
        <v>3.1</v>
      </c>
      <c r="D3418" s="89">
        <v>15.9</v>
      </c>
      <c r="E3418" s="96">
        <v>1748</v>
      </c>
      <c r="F3418" s="89">
        <v>0</v>
      </c>
      <c r="G3418" s="89"/>
      <c r="H3418">
        <v>0.79</v>
      </c>
      <c r="I3418" t="s">
        <v>8</v>
      </c>
      <c r="J3418">
        <v>0.8</v>
      </c>
      <c r="K3418">
        <v>9</v>
      </c>
      <c r="L3418">
        <v>2025</v>
      </c>
      <c r="M3418" t="s">
        <v>364</v>
      </c>
      <c r="N3418" s="89" cm="1">
        <f t="array" ref="N3418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3418" s="89">
        <f>_34_KNMI_Stations[[#This Row],[graaddagen]]*_34_KNMI_Stations[[#This Row],[Gewogen factor]]</f>
        <v>1.6799999999999997</v>
      </c>
      <c r="P3418" s="89" cm="1">
        <f t="array" ref="P3418">IF(ISNUMBER(_34_KNMI_Stations[[#This Row],[Etmaal temperatuur °C]]),IF(_34_KNMI_Stations[[#This Row],[Etmaal temperatuur °C]]&gt;stookgrens[],_34_KNMI_Stations[[#This Row],[Etmaal temperatuur °C]]-stookgrens[],0),"")</f>
        <v>0</v>
      </c>
    </row>
    <row r="3419" spans="1:16" x14ac:dyDescent="0.25">
      <c r="A3419">
        <v>267</v>
      </c>
      <c r="B3419" s="110">
        <v>45907</v>
      </c>
      <c r="C3419" s="89">
        <v>6.7</v>
      </c>
      <c r="D3419" s="89">
        <v>19.5</v>
      </c>
      <c r="E3419" s="96">
        <v>1929</v>
      </c>
      <c r="F3419" s="89">
        <v>0</v>
      </c>
      <c r="G3419" s="89"/>
      <c r="H3419">
        <v>0.63</v>
      </c>
      <c r="I3419" t="s">
        <v>8</v>
      </c>
      <c r="J3419">
        <v>0.8</v>
      </c>
      <c r="K3419">
        <v>9</v>
      </c>
      <c r="L3419">
        <v>2025</v>
      </c>
      <c r="M3419" t="s">
        <v>364</v>
      </c>
      <c r="N3419" s="89" cm="1">
        <f t="array" ref="N3419">IF(ISNUMBER(_34_KNMI_Stations[[#This Row],[Etmaal temperatuur °C]]),IF(_34_KNMI_Stations[[#This Row],[Etmaal temperatuur °C]]&lt;stookgrens[],stookgrens[]-_34_KNMI_Stations[[#This Row],[Etmaal temperatuur °C]],0),"")</f>
        <v>0</v>
      </c>
      <c r="O3419" s="89">
        <f>_34_KNMI_Stations[[#This Row],[graaddagen]]*_34_KNMI_Stations[[#This Row],[Gewogen factor]]</f>
        <v>0</v>
      </c>
      <c r="P3419" s="89" cm="1">
        <f t="array" ref="P3419">IF(ISNUMBER(_34_KNMI_Stations[[#This Row],[Etmaal temperatuur °C]]),IF(_34_KNMI_Stations[[#This Row],[Etmaal temperatuur °C]]&gt;stookgrens[],_34_KNMI_Stations[[#This Row],[Etmaal temperatuur °C]]-stookgrens[],0),"")</f>
        <v>1.5</v>
      </c>
    </row>
    <row r="3420" spans="1:16" x14ac:dyDescent="0.25">
      <c r="A3420">
        <v>267</v>
      </c>
      <c r="B3420" s="110">
        <v>45908</v>
      </c>
      <c r="C3420" s="89">
        <v>3.8</v>
      </c>
      <c r="D3420" s="89">
        <v>17.899999999999999</v>
      </c>
      <c r="E3420" s="96">
        <v>1420</v>
      </c>
      <c r="F3420" s="89">
        <v>1.6</v>
      </c>
      <c r="G3420" s="89"/>
      <c r="H3420">
        <v>0.84</v>
      </c>
      <c r="I3420" t="s">
        <v>8</v>
      </c>
      <c r="J3420">
        <v>0.8</v>
      </c>
      <c r="K3420">
        <v>9</v>
      </c>
      <c r="L3420">
        <v>2025</v>
      </c>
      <c r="M3420" t="s">
        <v>365</v>
      </c>
      <c r="N3420" s="89" cm="1">
        <f t="array" ref="N3420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3420" s="89">
        <f>_34_KNMI_Stations[[#This Row],[graaddagen]]*_34_KNMI_Stations[[#This Row],[Gewogen factor]]</f>
        <v>8.000000000000114E-2</v>
      </c>
      <c r="P3420" s="89" cm="1">
        <f t="array" ref="P3420">IF(ISNUMBER(_34_KNMI_Stations[[#This Row],[Etmaal temperatuur °C]]),IF(_34_KNMI_Stations[[#This Row],[Etmaal temperatuur °C]]&gt;stookgrens[],_34_KNMI_Stations[[#This Row],[Etmaal temperatuur °C]]-stookgrens[],0),"")</f>
        <v>0</v>
      </c>
    </row>
    <row r="3421" spans="1:16" x14ac:dyDescent="0.25">
      <c r="A3421">
        <v>267</v>
      </c>
      <c r="B3421" s="110">
        <v>45909</v>
      </c>
      <c r="C3421" s="89">
        <v>1.9</v>
      </c>
      <c r="D3421" s="89">
        <v>13.1</v>
      </c>
      <c r="E3421" s="96">
        <v>220</v>
      </c>
      <c r="F3421" s="89">
        <v>12.5</v>
      </c>
      <c r="G3421" s="89"/>
      <c r="H3421">
        <v>0.91</v>
      </c>
      <c r="I3421" t="s">
        <v>8</v>
      </c>
      <c r="J3421">
        <v>0.8</v>
      </c>
      <c r="K3421">
        <v>9</v>
      </c>
      <c r="L3421">
        <v>2025</v>
      </c>
      <c r="M3421" t="s">
        <v>365</v>
      </c>
      <c r="N3421" s="89" cm="1">
        <f t="array" ref="N3421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3421" s="89">
        <f>_34_KNMI_Stations[[#This Row],[graaddagen]]*_34_KNMI_Stations[[#This Row],[Gewogen factor]]</f>
        <v>3.9200000000000004</v>
      </c>
      <c r="P3421" s="89" cm="1">
        <f t="array" ref="P3421">IF(ISNUMBER(_34_KNMI_Stations[[#This Row],[Etmaal temperatuur °C]]),IF(_34_KNMI_Stations[[#This Row],[Etmaal temperatuur °C]]&gt;stookgrens[],_34_KNMI_Stations[[#This Row],[Etmaal temperatuur °C]]-stookgrens[],0),"")</f>
        <v>0</v>
      </c>
    </row>
    <row r="3422" spans="1:16" x14ac:dyDescent="0.25">
      <c r="A3422">
        <v>267</v>
      </c>
      <c r="B3422" s="110">
        <v>45910</v>
      </c>
      <c r="C3422" s="89">
        <v>4.5999999999999996</v>
      </c>
      <c r="D3422" s="89">
        <v>14.8</v>
      </c>
      <c r="E3422" s="96">
        <v>1413</v>
      </c>
      <c r="F3422" s="89">
        <v>-0.1</v>
      </c>
      <c r="G3422" s="89"/>
      <c r="H3422">
        <v>0.8</v>
      </c>
      <c r="I3422" t="s">
        <v>8</v>
      </c>
      <c r="J3422">
        <v>0.8</v>
      </c>
      <c r="K3422">
        <v>9</v>
      </c>
      <c r="L3422">
        <v>2025</v>
      </c>
      <c r="M3422" t="s">
        <v>365</v>
      </c>
      <c r="N3422" s="89" cm="1">
        <f t="array" ref="N3422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3422" s="89">
        <f>_34_KNMI_Stations[[#This Row],[graaddagen]]*_34_KNMI_Stations[[#This Row],[Gewogen factor]]</f>
        <v>2.5599999999999996</v>
      </c>
      <c r="P3422" s="89" cm="1">
        <f t="array" ref="P3422">IF(ISNUMBER(_34_KNMI_Stations[[#This Row],[Etmaal temperatuur °C]]),IF(_34_KNMI_Stations[[#This Row],[Etmaal temperatuur °C]]&gt;stookgrens[],_34_KNMI_Stations[[#This Row],[Etmaal temperatuur °C]]-stookgrens[],0),"")</f>
        <v>0</v>
      </c>
    </row>
    <row r="3423" spans="1:16" x14ac:dyDescent="0.25">
      <c r="A3423">
        <v>267</v>
      </c>
      <c r="B3423" s="110">
        <v>45911</v>
      </c>
      <c r="C3423" s="89">
        <v>7.6</v>
      </c>
      <c r="D3423" s="89">
        <v>16.3</v>
      </c>
      <c r="E3423" s="96">
        <v>1379</v>
      </c>
      <c r="F3423" s="89">
        <v>2.2999999999999998</v>
      </c>
      <c r="G3423" s="89"/>
      <c r="H3423">
        <v>0.78</v>
      </c>
      <c r="I3423" t="s">
        <v>8</v>
      </c>
      <c r="J3423">
        <v>0.8</v>
      </c>
      <c r="K3423">
        <v>9</v>
      </c>
      <c r="L3423">
        <v>2025</v>
      </c>
      <c r="M3423" t="s">
        <v>365</v>
      </c>
      <c r="N3423" s="89" cm="1">
        <f t="array" ref="N3423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3423" s="89">
        <f>_34_KNMI_Stations[[#This Row],[graaddagen]]*_34_KNMI_Stations[[#This Row],[Gewogen factor]]</f>
        <v>1.3599999999999994</v>
      </c>
      <c r="P3423" s="89" cm="1">
        <f t="array" ref="P3423">IF(ISNUMBER(_34_KNMI_Stations[[#This Row],[Etmaal temperatuur °C]]),IF(_34_KNMI_Stations[[#This Row],[Etmaal temperatuur °C]]&gt;stookgrens[],_34_KNMI_Stations[[#This Row],[Etmaal temperatuur °C]]-stookgrens[],0),"")</f>
        <v>0</v>
      </c>
    </row>
    <row r="3424" spans="1:16" x14ac:dyDescent="0.25">
      <c r="A3424">
        <v>267</v>
      </c>
      <c r="B3424" s="110">
        <v>45912</v>
      </c>
      <c r="C3424" s="89">
        <v>7.5</v>
      </c>
      <c r="D3424" s="89">
        <v>14.7</v>
      </c>
      <c r="E3424" s="96">
        <v>1195</v>
      </c>
      <c r="F3424" s="89">
        <v>13.1</v>
      </c>
      <c r="G3424" s="89"/>
      <c r="H3424">
        <v>0.78</v>
      </c>
      <c r="I3424" t="s">
        <v>8</v>
      </c>
      <c r="J3424">
        <v>0.8</v>
      </c>
      <c r="K3424">
        <v>9</v>
      </c>
      <c r="L3424">
        <v>2025</v>
      </c>
      <c r="M3424" t="s">
        <v>365</v>
      </c>
      <c r="N3424" s="89" cm="1">
        <f t="array" ref="N3424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3424" s="89">
        <f>_34_KNMI_Stations[[#This Row],[graaddagen]]*_34_KNMI_Stations[[#This Row],[Gewogen factor]]</f>
        <v>2.6400000000000006</v>
      </c>
      <c r="P3424" s="89" cm="1">
        <f t="array" ref="P3424">IF(ISNUMBER(_34_KNMI_Stations[[#This Row],[Etmaal temperatuur °C]]),IF(_34_KNMI_Stations[[#This Row],[Etmaal temperatuur °C]]&gt;stookgrens[],_34_KNMI_Stations[[#This Row],[Etmaal temperatuur °C]]-stookgrens[],0),"")</f>
        <v>0</v>
      </c>
    </row>
    <row r="3425" spans="1:16" x14ac:dyDescent="0.25">
      <c r="A3425">
        <v>267</v>
      </c>
      <c r="B3425" s="110">
        <v>45913</v>
      </c>
      <c r="C3425" s="89">
        <v>7.5</v>
      </c>
      <c r="D3425" s="89">
        <v>14.7</v>
      </c>
      <c r="E3425" s="96">
        <v>1176</v>
      </c>
      <c r="F3425" s="89">
        <v>2</v>
      </c>
      <c r="G3425" s="89"/>
      <c r="H3425">
        <v>0.81</v>
      </c>
      <c r="I3425" t="s">
        <v>8</v>
      </c>
      <c r="J3425">
        <v>0.8</v>
      </c>
      <c r="K3425">
        <v>9</v>
      </c>
      <c r="L3425">
        <v>2025</v>
      </c>
      <c r="M3425" t="s">
        <v>365</v>
      </c>
      <c r="N3425" s="89" cm="1">
        <f t="array" ref="N3425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3425" s="89">
        <f>_34_KNMI_Stations[[#This Row],[graaddagen]]*_34_KNMI_Stations[[#This Row],[Gewogen factor]]</f>
        <v>2.6400000000000006</v>
      </c>
      <c r="P3425" s="89" cm="1">
        <f t="array" ref="P3425">IF(ISNUMBER(_34_KNMI_Stations[[#This Row],[Etmaal temperatuur °C]]),IF(_34_KNMI_Stations[[#This Row],[Etmaal temperatuur °C]]&gt;stookgrens[],_34_KNMI_Stations[[#This Row],[Etmaal temperatuur °C]]-stookgrens[],0),"")</f>
        <v>0</v>
      </c>
    </row>
    <row r="3426" spans="1:16" x14ac:dyDescent="0.25">
      <c r="A3426">
        <v>267</v>
      </c>
      <c r="B3426" s="110">
        <v>45914</v>
      </c>
      <c r="C3426" s="89">
        <v>5.8</v>
      </c>
      <c r="D3426" s="89">
        <v>15.4</v>
      </c>
      <c r="E3426" s="96">
        <v>1609</v>
      </c>
      <c r="F3426" s="89">
        <v>5.5</v>
      </c>
      <c r="G3426" s="89"/>
      <c r="H3426">
        <v>0.79</v>
      </c>
      <c r="I3426" t="s">
        <v>8</v>
      </c>
      <c r="J3426">
        <v>0.8</v>
      </c>
      <c r="K3426">
        <v>9</v>
      </c>
      <c r="L3426">
        <v>2025</v>
      </c>
      <c r="M3426" t="s">
        <v>365</v>
      </c>
      <c r="N3426" s="89" cm="1">
        <f t="array" ref="N3426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3426" s="89">
        <f>_34_KNMI_Stations[[#This Row],[graaddagen]]*_34_KNMI_Stations[[#This Row],[Gewogen factor]]</f>
        <v>2.0799999999999996</v>
      </c>
      <c r="P3426" s="89" cm="1">
        <f t="array" ref="P3426">IF(ISNUMBER(_34_KNMI_Stations[[#This Row],[Etmaal temperatuur °C]]),IF(_34_KNMI_Stations[[#This Row],[Etmaal temperatuur °C]]&gt;stookgrens[],_34_KNMI_Stations[[#This Row],[Etmaal temperatuur °C]]-stookgrens[],0),"")</f>
        <v>0</v>
      </c>
    </row>
    <row r="3427" spans="1:16" x14ac:dyDescent="0.25">
      <c r="A3427">
        <v>267</v>
      </c>
      <c r="B3427" s="110">
        <v>45915</v>
      </c>
      <c r="C3427" s="89">
        <v>12.1</v>
      </c>
      <c r="D3427" s="89">
        <v>16.899999999999999</v>
      </c>
      <c r="E3427" s="96">
        <v>1252</v>
      </c>
      <c r="F3427" s="89">
        <v>4.9000000000000004</v>
      </c>
      <c r="G3427" s="89"/>
      <c r="H3427">
        <v>0.76</v>
      </c>
      <c r="I3427" t="s">
        <v>8</v>
      </c>
      <c r="J3427">
        <v>0.8</v>
      </c>
      <c r="K3427">
        <v>9</v>
      </c>
      <c r="L3427">
        <v>2025</v>
      </c>
      <c r="M3427" t="s">
        <v>366</v>
      </c>
      <c r="N3427" s="89" cm="1">
        <f t="array" ref="N3427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3427" s="89">
        <f>_34_KNMI_Stations[[#This Row],[graaddagen]]*_34_KNMI_Stations[[#This Row],[Gewogen factor]]</f>
        <v>0.88000000000000123</v>
      </c>
      <c r="P3427" s="89" cm="1">
        <f t="array" ref="P3427">IF(ISNUMBER(_34_KNMI_Stations[[#This Row],[Etmaal temperatuur °C]]),IF(_34_KNMI_Stations[[#This Row],[Etmaal temperatuur °C]]&gt;stookgrens[],_34_KNMI_Stations[[#This Row],[Etmaal temperatuur °C]]-stookgrens[],0),"")</f>
        <v>0</v>
      </c>
    </row>
    <row r="3428" spans="1:16" x14ac:dyDescent="0.25">
      <c r="A3428">
        <v>267</v>
      </c>
      <c r="B3428" s="110">
        <v>45916</v>
      </c>
      <c r="C3428" s="89">
        <v>9.6</v>
      </c>
      <c r="D3428" s="89">
        <v>15</v>
      </c>
      <c r="E3428" s="96">
        <v>805</v>
      </c>
      <c r="F3428" s="89">
        <v>10.7</v>
      </c>
      <c r="G3428" s="89"/>
      <c r="H3428">
        <v>0.83</v>
      </c>
      <c r="I3428" t="s">
        <v>8</v>
      </c>
      <c r="J3428">
        <v>0.8</v>
      </c>
      <c r="K3428">
        <v>9</v>
      </c>
      <c r="L3428">
        <v>2025</v>
      </c>
      <c r="M3428" t="s">
        <v>366</v>
      </c>
      <c r="N3428" s="89" cm="1">
        <f t="array" ref="N3428">IF(ISNUMBER(_34_KNMI_Stations[[#This Row],[Etmaal temperatuur °C]]),IF(_34_KNMI_Stations[[#This Row],[Etmaal temperatuur °C]]&lt;stookgrens[],stookgrens[]-_34_KNMI_Stations[[#This Row],[Etmaal temperatuur °C]],0),"")</f>
        <v>3</v>
      </c>
      <c r="O3428" s="89">
        <f>_34_KNMI_Stations[[#This Row],[graaddagen]]*_34_KNMI_Stations[[#This Row],[Gewogen factor]]</f>
        <v>2.4000000000000004</v>
      </c>
      <c r="P3428" s="89" cm="1">
        <f t="array" ref="P3428">IF(ISNUMBER(_34_KNMI_Stations[[#This Row],[Etmaal temperatuur °C]]),IF(_34_KNMI_Stations[[#This Row],[Etmaal temperatuur °C]]&gt;stookgrens[],_34_KNMI_Stations[[#This Row],[Etmaal temperatuur °C]]-stookgrens[],0),"")</f>
        <v>0</v>
      </c>
    </row>
    <row r="3429" spans="1:16" x14ac:dyDescent="0.25">
      <c r="A3429">
        <v>267</v>
      </c>
      <c r="B3429" s="110">
        <v>45917</v>
      </c>
      <c r="C3429" s="89">
        <v>6.6</v>
      </c>
      <c r="D3429" s="89">
        <v>15.3</v>
      </c>
      <c r="E3429" s="96">
        <v>517</v>
      </c>
      <c r="F3429" s="89">
        <v>6.2</v>
      </c>
      <c r="G3429" s="89"/>
      <c r="H3429">
        <v>0.88</v>
      </c>
      <c r="I3429" t="s">
        <v>8</v>
      </c>
      <c r="J3429">
        <v>0.8</v>
      </c>
      <c r="K3429">
        <v>9</v>
      </c>
      <c r="L3429">
        <v>2025</v>
      </c>
      <c r="M3429" t="s">
        <v>366</v>
      </c>
      <c r="N3429" s="89" cm="1">
        <f t="array" ref="N3429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3429" s="89">
        <f>_34_KNMI_Stations[[#This Row],[graaddagen]]*_34_KNMI_Stations[[#This Row],[Gewogen factor]]</f>
        <v>2.1599999999999997</v>
      </c>
      <c r="P3429" s="89" cm="1">
        <f t="array" ref="P3429">IF(ISNUMBER(_34_KNMI_Stations[[#This Row],[Etmaal temperatuur °C]]),IF(_34_KNMI_Stations[[#This Row],[Etmaal temperatuur °C]]&gt;stookgrens[],_34_KNMI_Stations[[#This Row],[Etmaal temperatuur °C]]-stookgrens[],0),"")</f>
        <v>0</v>
      </c>
    </row>
    <row r="3430" spans="1:16" x14ac:dyDescent="0.25">
      <c r="A3430">
        <v>267</v>
      </c>
      <c r="B3430" s="110">
        <v>45918</v>
      </c>
      <c r="C3430" s="89">
        <v>7.3</v>
      </c>
      <c r="D3430" s="89">
        <v>17.7</v>
      </c>
      <c r="E3430" s="96">
        <v>604</v>
      </c>
      <c r="F3430" s="89">
        <v>1.5</v>
      </c>
      <c r="G3430" s="89"/>
      <c r="H3430">
        <v>0.94</v>
      </c>
      <c r="I3430" t="s">
        <v>8</v>
      </c>
      <c r="J3430">
        <v>0.8</v>
      </c>
      <c r="K3430">
        <v>9</v>
      </c>
      <c r="L3430">
        <v>2025</v>
      </c>
      <c r="M3430" t="s">
        <v>366</v>
      </c>
      <c r="N3430" s="89" cm="1">
        <f t="array" ref="N3430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3430" s="89">
        <f>_34_KNMI_Stations[[#This Row],[graaddagen]]*_34_KNMI_Stations[[#This Row],[Gewogen factor]]</f>
        <v>0.24000000000000057</v>
      </c>
      <c r="P3430" s="89" cm="1">
        <f t="array" ref="P3430">IF(ISNUMBER(_34_KNMI_Stations[[#This Row],[Etmaal temperatuur °C]]),IF(_34_KNMI_Stations[[#This Row],[Etmaal temperatuur °C]]&gt;stookgrens[],_34_KNMI_Stations[[#This Row],[Etmaal temperatuur °C]]-stookgrens[],0),"")</f>
        <v>0</v>
      </c>
    </row>
    <row r="3431" spans="1:16" x14ac:dyDescent="0.25">
      <c r="A3431">
        <v>267</v>
      </c>
      <c r="B3431" s="110">
        <v>45919</v>
      </c>
      <c r="C3431" s="89">
        <v>5.0999999999999996</v>
      </c>
      <c r="D3431" s="89">
        <v>18.399999999999999</v>
      </c>
      <c r="E3431" s="96">
        <v>1537</v>
      </c>
      <c r="F3431" s="89">
        <v>0</v>
      </c>
      <c r="G3431" s="89"/>
      <c r="H3431">
        <v>0.86</v>
      </c>
      <c r="I3431" t="s">
        <v>8</v>
      </c>
      <c r="J3431">
        <v>0.8</v>
      </c>
      <c r="K3431">
        <v>9</v>
      </c>
      <c r="L3431">
        <v>2025</v>
      </c>
      <c r="M3431" t="s">
        <v>366</v>
      </c>
      <c r="N3431" s="89" cm="1">
        <f t="array" ref="N3431">IF(ISNUMBER(_34_KNMI_Stations[[#This Row],[Etmaal temperatuur °C]]),IF(_34_KNMI_Stations[[#This Row],[Etmaal temperatuur °C]]&lt;stookgrens[],stookgrens[]-_34_KNMI_Stations[[#This Row],[Etmaal temperatuur °C]],0),"")</f>
        <v>0</v>
      </c>
      <c r="O3431" s="89">
        <f>_34_KNMI_Stations[[#This Row],[graaddagen]]*_34_KNMI_Stations[[#This Row],[Gewogen factor]]</f>
        <v>0</v>
      </c>
      <c r="P3431" s="89" cm="1">
        <f t="array" ref="P3431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3432" spans="1:16" x14ac:dyDescent="0.25">
      <c r="A3432">
        <v>267</v>
      </c>
      <c r="B3432" s="110">
        <v>45920</v>
      </c>
      <c r="C3432" s="89">
        <v>5.6</v>
      </c>
      <c r="D3432" s="89">
        <v>18.100000000000001</v>
      </c>
      <c r="E3432" s="96">
        <v>651</v>
      </c>
      <c r="F3432" s="89">
        <v>2.6</v>
      </c>
      <c r="G3432" s="89"/>
      <c r="H3432">
        <v>0.89</v>
      </c>
      <c r="I3432" t="s">
        <v>8</v>
      </c>
      <c r="J3432">
        <v>0.8</v>
      </c>
      <c r="K3432">
        <v>9</v>
      </c>
      <c r="L3432">
        <v>2025</v>
      </c>
      <c r="M3432" t="s">
        <v>366</v>
      </c>
      <c r="N3432" s="89" cm="1">
        <f t="array" ref="N3432">IF(ISNUMBER(_34_KNMI_Stations[[#This Row],[Etmaal temperatuur °C]]),IF(_34_KNMI_Stations[[#This Row],[Etmaal temperatuur °C]]&lt;stookgrens[],stookgrens[]-_34_KNMI_Stations[[#This Row],[Etmaal temperatuur °C]],0),"")</f>
        <v>0</v>
      </c>
      <c r="O3432" s="89">
        <f>_34_KNMI_Stations[[#This Row],[graaddagen]]*_34_KNMI_Stations[[#This Row],[Gewogen factor]]</f>
        <v>0</v>
      </c>
      <c r="P3432" s="89" cm="1">
        <f t="array" ref="P3432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3433" spans="1:16" x14ac:dyDescent="0.25">
      <c r="A3433">
        <v>267</v>
      </c>
      <c r="B3433" s="110">
        <v>45921</v>
      </c>
      <c r="C3433" s="89">
        <v>8.8000000000000007</v>
      </c>
      <c r="D3433" s="89">
        <v>14.5</v>
      </c>
      <c r="E3433" s="96">
        <v>1044</v>
      </c>
      <c r="F3433" s="89">
        <v>0.1</v>
      </c>
      <c r="G3433" s="89"/>
      <c r="H3433">
        <v>0.74</v>
      </c>
      <c r="I3433" t="s">
        <v>8</v>
      </c>
      <c r="J3433">
        <v>0.8</v>
      </c>
      <c r="K3433">
        <v>9</v>
      </c>
      <c r="L3433">
        <v>2025</v>
      </c>
      <c r="M3433" t="s">
        <v>366</v>
      </c>
      <c r="N3433" s="89" cm="1">
        <f t="array" ref="N3433">IF(ISNUMBER(_34_KNMI_Stations[[#This Row],[Etmaal temperatuur °C]]),IF(_34_KNMI_Stations[[#This Row],[Etmaal temperatuur °C]]&lt;stookgrens[],stookgrens[]-_34_KNMI_Stations[[#This Row],[Etmaal temperatuur °C]],0),"")</f>
        <v>3.5</v>
      </c>
      <c r="O3433" s="89">
        <f>_34_KNMI_Stations[[#This Row],[graaddagen]]*_34_KNMI_Stations[[#This Row],[Gewogen factor]]</f>
        <v>2.8000000000000003</v>
      </c>
      <c r="P3433" s="89" cm="1">
        <f t="array" ref="P3433">IF(ISNUMBER(_34_KNMI_Stations[[#This Row],[Etmaal temperatuur °C]]),IF(_34_KNMI_Stations[[#This Row],[Etmaal temperatuur °C]]&gt;stookgrens[],_34_KNMI_Stations[[#This Row],[Etmaal temperatuur °C]]-stookgrens[],0),"")</f>
        <v>0</v>
      </c>
    </row>
    <row r="3434" spans="1:16" x14ac:dyDescent="0.25">
      <c r="A3434">
        <v>267</v>
      </c>
      <c r="B3434" s="110">
        <v>45922</v>
      </c>
      <c r="C3434" s="89">
        <v>5.0999999999999996</v>
      </c>
      <c r="D3434" s="89">
        <v>13</v>
      </c>
      <c r="E3434" s="96">
        <v>1574</v>
      </c>
      <c r="F3434" s="89">
        <v>0.3</v>
      </c>
      <c r="G3434" s="89"/>
      <c r="H3434">
        <v>0.69</v>
      </c>
      <c r="I3434" t="s">
        <v>8</v>
      </c>
      <c r="J3434">
        <v>0.8</v>
      </c>
      <c r="K3434">
        <v>9</v>
      </c>
      <c r="L3434">
        <v>2025</v>
      </c>
      <c r="M3434" t="s">
        <v>367</v>
      </c>
      <c r="N3434" s="89" cm="1">
        <f t="array" ref="N3434">IF(ISNUMBER(_34_KNMI_Stations[[#This Row],[Etmaal temperatuur °C]]),IF(_34_KNMI_Stations[[#This Row],[Etmaal temperatuur °C]]&lt;stookgrens[],stookgrens[]-_34_KNMI_Stations[[#This Row],[Etmaal temperatuur °C]],0),"")</f>
        <v>5</v>
      </c>
      <c r="O3434" s="89">
        <f>_34_KNMI_Stations[[#This Row],[graaddagen]]*_34_KNMI_Stations[[#This Row],[Gewogen factor]]</f>
        <v>4</v>
      </c>
      <c r="P3434" s="89" cm="1">
        <f t="array" ref="P3434">IF(ISNUMBER(_34_KNMI_Stations[[#This Row],[Etmaal temperatuur °C]]),IF(_34_KNMI_Stations[[#This Row],[Etmaal temperatuur °C]]&gt;stookgrens[],_34_KNMI_Stations[[#This Row],[Etmaal temperatuur °C]]-stookgrens[],0),"")</f>
        <v>0</v>
      </c>
    </row>
    <row r="3435" spans="1:16" x14ac:dyDescent="0.25">
      <c r="A3435">
        <v>267</v>
      </c>
      <c r="B3435" s="110">
        <v>45923</v>
      </c>
      <c r="C3435" s="89">
        <v>3.8</v>
      </c>
      <c r="D3435" s="89">
        <v>13.1</v>
      </c>
      <c r="E3435" s="96">
        <v>969</v>
      </c>
      <c r="F3435" s="89">
        <v>0.2</v>
      </c>
      <c r="G3435" s="89"/>
      <c r="H3435">
        <v>0.79</v>
      </c>
      <c r="I3435" t="s">
        <v>8</v>
      </c>
      <c r="J3435">
        <v>0.8</v>
      </c>
      <c r="K3435">
        <v>9</v>
      </c>
      <c r="L3435">
        <v>2025</v>
      </c>
      <c r="M3435" t="s">
        <v>367</v>
      </c>
      <c r="N3435" s="89" cm="1">
        <f t="array" ref="N3435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3435" s="89">
        <f>_34_KNMI_Stations[[#This Row],[graaddagen]]*_34_KNMI_Stations[[#This Row],[Gewogen factor]]</f>
        <v>3.9200000000000004</v>
      </c>
      <c r="P3435" s="89" cm="1">
        <f t="array" ref="P3435">IF(ISNUMBER(_34_KNMI_Stations[[#This Row],[Etmaal temperatuur °C]]),IF(_34_KNMI_Stations[[#This Row],[Etmaal temperatuur °C]]&gt;stookgrens[],_34_KNMI_Stations[[#This Row],[Etmaal temperatuur °C]]-stookgrens[],0),"")</f>
        <v>0</v>
      </c>
    </row>
    <row r="3436" spans="1:16" x14ac:dyDescent="0.25">
      <c r="A3436">
        <v>267</v>
      </c>
      <c r="B3436" s="110">
        <v>45924</v>
      </c>
      <c r="C3436" s="89">
        <v>4.4000000000000004</v>
      </c>
      <c r="D3436" s="89">
        <v>11.2</v>
      </c>
      <c r="E3436" s="96">
        <v>1551</v>
      </c>
      <c r="F3436" s="89">
        <v>0</v>
      </c>
      <c r="G3436" s="89"/>
      <c r="H3436">
        <v>0.74</v>
      </c>
      <c r="I3436" t="s">
        <v>8</v>
      </c>
      <c r="J3436">
        <v>0.8</v>
      </c>
      <c r="K3436">
        <v>9</v>
      </c>
      <c r="L3436">
        <v>2025</v>
      </c>
      <c r="M3436" t="s">
        <v>367</v>
      </c>
      <c r="N3436" s="89" cm="1">
        <f t="array" ref="N3436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3436" s="89">
        <f>_34_KNMI_Stations[[#This Row],[graaddagen]]*_34_KNMI_Stations[[#This Row],[Gewogen factor]]</f>
        <v>5.4400000000000013</v>
      </c>
      <c r="P3436" s="89" cm="1">
        <f t="array" ref="P3436">IF(ISNUMBER(_34_KNMI_Stations[[#This Row],[Etmaal temperatuur °C]]),IF(_34_KNMI_Stations[[#This Row],[Etmaal temperatuur °C]]&gt;stookgrens[],_34_KNMI_Stations[[#This Row],[Etmaal temperatuur °C]]-stookgrens[],0),"")</f>
        <v>0</v>
      </c>
    </row>
    <row r="3437" spans="1:16" x14ac:dyDescent="0.25">
      <c r="A3437">
        <v>267</v>
      </c>
      <c r="B3437" s="110">
        <v>45925</v>
      </c>
      <c r="C3437" s="89">
        <v>4.8</v>
      </c>
      <c r="D3437" s="89">
        <v>11.7</v>
      </c>
      <c r="E3437" s="96">
        <v>1362</v>
      </c>
      <c r="F3437" s="89">
        <v>0</v>
      </c>
      <c r="G3437" s="89"/>
      <c r="H3437">
        <v>0.69</v>
      </c>
      <c r="I3437" t="s">
        <v>8</v>
      </c>
      <c r="J3437">
        <v>0.8</v>
      </c>
      <c r="K3437">
        <v>9</v>
      </c>
      <c r="L3437">
        <v>2025</v>
      </c>
      <c r="M3437" t="s">
        <v>367</v>
      </c>
      <c r="N3437" s="89" cm="1">
        <f t="array" ref="N3437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3437" s="89">
        <f>_34_KNMI_Stations[[#This Row],[graaddagen]]*_34_KNMI_Stations[[#This Row],[Gewogen factor]]</f>
        <v>5.0400000000000009</v>
      </c>
      <c r="P3437" s="89" cm="1">
        <f t="array" ref="P3437">IF(ISNUMBER(_34_KNMI_Stations[[#This Row],[Etmaal temperatuur °C]]),IF(_34_KNMI_Stations[[#This Row],[Etmaal temperatuur °C]]&gt;stookgrens[],_34_KNMI_Stations[[#This Row],[Etmaal temperatuur °C]]-stookgrens[],0),"")</f>
        <v>0</v>
      </c>
    </row>
    <row r="3438" spans="1:16" x14ac:dyDescent="0.25">
      <c r="A3438">
        <v>267</v>
      </c>
      <c r="B3438" s="110">
        <v>45926</v>
      </c>
      <c r="C3438" s="89">
        <v>3.8</v>
      </c>
      <c r="D3438" s="89">
        <v>11.8</v>
      </c>
      <c r="E3438" s="96">
        <v>1039</v>
      </c>
      <c r="F3438" s="89">
        <v>-0.1</v>
      </c>
      <c r="G3438" s="89"/>
      <c r="H3438">
        <v>0.77</v>
      </c>
      <c r="I3438" t="s">
        <v>8</v>
      </c>
      <c r="J3438">
        <v>0.8</v>
      </c>
      <c r="K3438">
        <v>9</v>
      </c>
      <c r="L3438">
        <v>2025</v>
      </c>
      <c r="M3438" t="s">
        <v>367</v>
      </c>
      <c r="N3438" s="89" cm="1">
        <f t="array" ref="N3438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3438" s="89">
        <f>_34_KNMI_Stations[[#This Row],[graaddagen]]*_34_KNMI_Stations[[#This Row],[Gewogen factor]]</f>
        <v>4.96</v>
      </c>
      <c r="P3438" s="89" cm="1">
        <f t="array" ref="P3438">IF(ISNUMBER(_34_KNMI_Stations[[#This Row],[Etmaal temperatuur °C]]),IF(_34_KNMI_Stations[[#This Row],[Etmaal temperatuur °C]]&gt;stookgrens[],_34_KNMI_Stations[[#This Row],[Etmaal temperatuur °C]]-stookgrens[],0),"")</f>
        <v>0</v>
      </c>
    </row>
    <row r="3439" spans="1:16" x14ac:dyDescent="0.25">
      <c r="A3439">
        <v>267</v>
      </c>
      <c r="B3439" s="110">
        <v>45927</v>
      </c>
      <c r="C3439" s="89">
        <v>2.8</v>
      </c>
      <c r="D3439" s="89">
        <v>11.4</v>
      </c>
      <c r="E3439" s="96">
        <v>780</v>
      </c>
      <c r="F3439" s="89">
        <v>-0.1</v>
      </c>
      <c r="G3439" s="89"/>
      <c r="H3439">
        <v>0.9</v>
      </c>
      <c r="I3439" t="s">
        <v>8</v>
      </c>
      <c r="J3439">
        <v>0.8</v>
      </c>
      <c r="K3439">
        <v>9</v>
      </c>
      <c r="L3439">
        <v>2025</v>
      </c>
      <c r="M3439" t="s">
        <v>367</v>
      </c>
      <c r="N3439" s="89" cm="1">
        <f t="array" ref="N3439">IF(ISNUMBER(_34_KNMI_Stations[[#This Row],[Etmaal temperatuur °C]]),IF(_34_KNMI_Stations[[#This Row],[Etmaal temperatuur °C]]&lt;stookgrens[],stookgrens[]-_34_KNMI_Stations[[#This Row],[Etmaal temperatuur °C]],0),"")</f>
        <v>6.6</v>
      </c>
      <c r="O3439" s="89">
        <f>_34_KNMI_Stations[[#This Row],[graaddagen]]*_34_KNMI_Stations[[#This Row],[Gewogen factor]]</f>
        <v>5.28</v>
      </c>
      <c r="P3439" s="89" cm="1">
        <f t="array" ref="P3439">IF(ISNUMBER(_34_KNMI_Stations[[#This Row],[Etmaal temperatuur °C]]),IF(_34_KNMI_Stations[[#This Row],[Etmaal temperatuur °C]]&gt;stookgrens[],_34_KNMI_Stations[[#This Row],[Etmaal temperatuur °C]]-stookgrens[],0),"")</f>
        <v>0</v>
      </c>
    </row>
    <row r="3440" spans="1:16" x14ac:dyDescent="0.25">
      <c r="A3440">
        <v>267</v>
      </c>
      <c r="B3440" s="110">
        <v>45928</v>
      </c>
      <c r="C3440" s="89">
        <v>1.8</v>
      </c>
      <c r="D3440" s="89">
        <v>12.2</v>
      </c>
      <c r="E3440" s="96">
        <v>1294</v>
      </c>
      <c r="F3440" s="89">
        <v>0</v>
      </c>
      <c r="G3440" s="89"/>
      <c r="H3440">
        <v>0.86</v>
      </c>
      <c r="I3440" t="s">
        <v>8</v>
      </c>
      <c r="J3440">
        <v>0.8</v>
      </c>
      <c r="K3440">
        <v>9</v>
      </c>
      <c r="L3440">
        <v>2025</v>
      </c>
      <c r="M3440" t="s">
        <v>367</v>
      </c>
      <c r="N3440" s="89" cm="1">
        <f t="array" ref="N3440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3440" s="89">
        <f>_34_KNMI_Stations[[#This Row],[graaddagen]]*_34_KNMI_Stations[[#This Row],[Gewogen factor]]</f>
        <v>4.6400000000000006</v>
      </c>
      <c r="P3440" s="89" cm="1">
        <f t="array" ref="P3440">IF(ISNUMBER(_34_KNMI_Stations[[#This Row],[Etmaal temperatuur °C]]),IF(_34_KNMI_Stations[[#This Row],[Etmaal temperatuur °C]]&gt;stookgrens[],_34_KNMI_Stations[[#This Row],[Etmaal temperatuur °C]]-stookgrens[],0),"")</f>
        <v>0</v>
      </c>
    </row>
    <row r="3441" spans="1:16" x14ac:dyDescent="0.25">
      <c r="A3441">
        <v>267</v>
      </c>
      <c r="B3441" s="110">
        <v>45929</v>
      </c>
      <c r="C3441" s="89">
        <v>2</v>
      </c>
      <c r="D3441" s="89">
        <v>12.4</v>
      </c>
      <c r="E3441" s="96">
        <v>1369</v>
      </c>
      <c r="F3441" s="89">
        <v>0</v>
      </c>
      <c r="G3441" s="89"/>
      <c r="H3441">
        <v>0.93</v>
      </c>
      <c r="I3441" t="s">
        <v>8</v>
      </c>
      <c r="J3441">
        <v>0.8</v>
      </c>
      <c r="K3441">
        <v>9</v>
      </c>
      <c r="L3441">
        <v>2025</v>
      </c>
      <c r="M3441" t="s">
        <v>368</v>
      </c>
      <c r="N3441" s="89" cm="1">
        <f t="array" ref="N3441">IF(ISNUMBER(_34_KNMI_Stations[[#This Row],[Etmaal temperatuur °C]]),IF(_34_KNMI_Stations[[#This Row],[Etmaal temperatuur °C]]&lt;stookgrens[],stookgrens[]-_34_KNMI_Stations[[#This Row],[Etmaal temperatuur °C]],0),"")</f>
        <v>5.6</v>
      </c>
      <c r="O3441" s="89">
        <f>_34_KNMI_Stations[[#This Row],[graaddagen]]*_34_KNMI_Stations[[#This Row],[Gewogen factor]]</f>
        <v>4.4799999999999995</v>
      </c>
      <c r="P3441" s="89" cm="1">
        <f t="array" ref="P3441">IF(ISNUMBER(_34_KNMI_Stations[[#This Row],[Etmaal temperatuur °C]]),IF(_34_KNMI_Stations[[#This Row],[Etmaal temperatuur °C]]&gt;stookgrens[],_34_KNMI_Stations[[#This Row],[Etmaal temperatuur °C]]-stookgrens[],0),"")</f>
        <v>0</v>
      </c>
    </row>
    <row r="3442" spans="1:16" x14ac:dyDescent="0.25">
      <c r="A3442">
        <v>267</v>
      </c>
      <c r="B3442" s="110">
        <v>45930</v>
      </c>
      <c r="C3442" s="89">
        <v>1.9</v>
      </c>
      <c r="D3442" s="89">
        <v>12.7</v>
      </c>
      <c r="E3442" s="96">
        <v>922</v>
      </c>
      <c r="F3442" s="89">
        <v>0</v>
      </c>
      <c r="G3442" s="89"/>
      <c r="H3442">
        <v>0.93</v>
      </c>
      <c r="I3442" t="s">
        <v>8</v>
      </c>
      <c r="J3442">
        <v>0.8</v>
      </c>
      <c r="K3442">
        <v>9</v>
      </c>
      <c r="L3442">
        <v>2025</v>
      </c>
      <c r="M3442" t="s">
        <v>368</v>
      </c>
      <c r="N3442" s="89" cm="1">
        <f t="array" ref="N3442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3442" s="89">
        <f>_34_KNMI_Stations[[#This Row],[graaddagen]]*_34_KNMI_Stations[[#This Row],[Gewogen factor]]</f>
        <v>4.2400000000000011</v>
      </c>
      <c r="P3442" s="89" cm="1">
        <f t="array" ref="P3442">IF(ISNUMBER(_34_KNMI_Stations[[#This Row],[Etmaal temperatuur °C]]),IF(_34_KNMI_Stations[[#This Row],[Etmaal temperatuur °C]]&gt;stookgrens[],_34_KNMI_Stations[[#This Row],[Etmaal temperatuur °C]]-stookgrens[],0),"")</f>
        <v>0</v>
      </c>
    </row>
    <row r="3443" spans="1:16" x14ac:dyDescent="0.25">
      <c r="A3443">
        <v>267</v>
      </c>
      <c r="B3443" s="110">
        <v>45931</v>
      </c>
      <c r="C3443" s="89">
        <v>3.6</v>
      </c>
      <c r="D3443" s="89">
        <v>11.2</v>
      </c>
      <c r="E3443" s="96">
        <v>1169</v>
      </c>
      <c r="F3443" s="89">
        <v>0</v>
      </c>
      <c r="G3443" s="89"/>
      <c r="H3443">
        <v>0.78</v>
      </c>
      <c r="I3443" t="s">
        <v>8</v>
      </c>
      <c r="J3443">
        <v>1</v>
      </c>
      <c r="K3443">
        <v>10</v>
      </c>
      <c r="L3443">
        <v>2025</v>
      </c>
      <c r="M3443" t="s">
        <v>368</v>
      </c>
      <c r="N3443" s="89" cm="1">
        <f t="array" ref="N3443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3443" s="89">
        <f>_34_KNMI_Stations[[#This Row],[graaddagen]]*_34_KNMI_Stations[[#This Row],[Gewogen factor]]</f>
        <v>6.8000000000000007</v>
      </c>
      <c r="P3443" s="89" cm="1">
        <f t="array" ref="P3443">IF(ISNUMBER(_34_KNMI_Stations[[#This Row],[Etmaal temperatuur °C]]),IF(_34_KNMI_Stations[[#This Row],[Etmaal temperatuur °C]]&gt;stookgrens[],_34_KNMI_Stations[[#This Row],[Etmaal temperatuur °C]]-stookgrens[],0),"")</f>
        <v>0</v>
      </c>
    </row>
    <row r="3444" spans="1:16" x14ac:dyDescent="0.25">
      <c r="A3444">
        <v>267</v>
      </c>
      <c r="B3444" s="110">
        <v>45932</v>
      </c>
      <c r="C3444" s="89">
        <v>5.0999999999999996</v>
      </c>
      <c r="D3444" s="89">
        <v>12</v>
      </c>
      <c r="E3444" s="96">
        <v>945</v>
      </c>
      <c r="F3444" s="89">
        <v>0</v>
      </c>
      <c r="G3444" s="89"/>
      <c r="H3444">
        <v>0.77</v>
      </c>
      <c r="I3444" t="s">
        <v>8</v>
      </c>
      <c r="J3444">
        <v>1</v>
      </c>
      <c r="K3444">
        <v>10</v>
      </c>
      <c r="L3444">
        <v>2025</v>
      </c>
      <c r="M3444" t="s">
        <v>368</v>
      </c>
      <c r="N3444" s="89" cm="1">
        <f t="array" ref="N3444">IF(ISNUMBER(_34_KNMI_Stations[[#This Row],[Etmaal temperatuur °C]]),IF(_34_KNMI_Stations[[#This Row],[Etmaal temperatuur °C]]&lt;stookgrens[],stookgrens[]-_34_KNMI_Stations[[#This Row],[Etmaal temperatuur °C]],0),"")</f>
        <v>6</v>
      </c>
      <c r="O3444" s="89">
        <f>_34_KNMI_Stations[[#This Row],[graaddagen]]*_34_KNMI_Stations[[#This Row],[Gewogen factor]]</f>
        <v>6</v>
      </c>
      <c r="P3444" s="89" cm="1">
        <f t="array" ref="P3444">IF(ISNUMBER(_34_KNMI_Stations[[#This Row],[Etmaal temperatuur °C]]),IF(_34_KNMI_Stations[[#This Row],[Etmaal temperatuur °C]]&gt;stookgrens[],_34_KNMI_Stations[[#This Row],[Etmaal temperatuur °C]]-stookgrens[],0),"")</f>
        <v>0</v>
      </c>
    </row>
    <row r="3445" spans="1:16" x14ac:dyDescent="0.25">
      <c r="A3445">
        <v>267</v>
      </c>
      <c r="B3445" s="110">
        <v>45933</v>
      </c>
      <c r="C3445" s="89">
        <v>10.3</v>
      </c>
      <c r="D3445" s="89">
        <v>12.1</v>
      </c>
      <c r="E3445" s="96">
        <v>382</v>
      </c>
      <c r="F3445" s="89">
        <v>14.9</v>
      </c>
      <c r="G3445" s="89"/>
      <c r="H3445">
        <v>0.8</v>
      </c>
      <c r="I3445" t="s">
        <v>8</v>
      </c>
      <c r="J3445">
        <v>1</v>
      </c>
      <c r="K3445">
        <v>10</v>
      </c>
      <c r="L3445">
        <v>2025</v>
      </c>
      <c r="M3445" t="s">
        <v>368</v>
      </c>
      <c r="N3445" s="89" cm="1">
        <f t="array" ref="N3445">IF(ISNUMBER(_34_KNMI_Stations[[#This Row],[Etmaal temperatuur °C]]),IF(_34_KNMI_Stations[[#This Row],[Etmaal temperatuur °C]]&lt;stookgrens[],stookgrens[]-_34_KNMI_Stations[[#This Row],[Etmaal temperatuur °C]],0),"")</f>
        <v>5.9</v>
      </c>
      <c r="O3445" s="89">
        <f>_34_KNMI_Stations[[#This Row],[graaddagen]]*_34_KNMI_Stations[[#This Row],[Gewogen factor]]</f>
        <v>5.9</v>
      </c>
      <c r="P3445" s="89" cm="1">
        <f t="array" ref="P3445">IF(ISNUMBER(_34_KNMI_Stations[[#This Row],[Etmaal temperatuur °C]]),IF(_34_KNMI_Stations[[#This Row],[Etmaal temperatuur °C]]&gt;stookgrens[],_34_KNMI_Stations[[#This Row],[Etmaal temperatuur °C]]-stookgrens[],0),"")</f>
        <v>0</v>
      </c>
    </row>
    <row r="3446" spans="1:16" x14ac:dyDescent="0.25">
      <c r="A3446">
        <v>267</v>
      </c>
      <c r="B3446" s="110">
        <v>45934</v>
      </c>
      <c r="C3446" s="89">
        <v>11.6</v>
      </c>
      <c r="D3446" s="89">
        <v>13.1</v>
      </c>
      <c r="E3446" s="96">
        <v>711</v>
      </c>
      <c r="F3446" s="89">
        <v>23.2</v>
      </c>
      <c r="G3446" s="89"/>
      <c r="H3446">
        <v>0.82</v>
      </c>
      <c r="I3446" t="s">
        <v>8</v>
      </c>
      <c r="J3446">
        <v>1</v>
      </c>
      <c r="K3446">
        <v>10</v>
      </c>
      <c r="L3446">
        <v>2025</v>
      </c>
      <c r="M3446" t="s">
        <v>368</v>
      </c>
      <c r="N3446" s="89" cm="1">
        <f t="array" ref="N3446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3446" s="89">
        <f>_34_KNMI_Stations[[#This Row],[graaddagen]]*_34_KNMI_Stations[[#This Row],[Gewogen factor]]</f>
        <v>4.9000000000000004</v>
      </c>
      <c r="P3446" s="89" cm="1">
        <f t="array" ref="P3446">IF(ISNUMBER(_34_KNMI_Stations[[#This Row],[Etmaal temperatuur °C]]),IF(_34_KNMI_Stations[[#This Row],[Etmaal temperatuur °C]]&gt;stookgrens[],_34_KNMI_Stations[[#This Row],[Etmaal temperatuur °C]]-stookgrens[],0),"")</f>
        <v>0</v>
      </c>
    </row>
    <row r="3447" spans="1:16" x14ac:dyDescent="0.25">
      <c r="A3447">
        <v>267</v>
      </c>
      <c r="B3447" s="110">
        <v>45935</v>
      </c>
      <c r="C3447" s="89">
        <v>10.4</v>
      </c>
      <c r="D3447" s="89">
        <v>12.7</v>
      </c>
      <c r="E3447" s="96">
        <v>520</v>
      </c>
      <c r="F3447" s="89">
        <v>4.4000000000000004</v>
      </c>
      <c r="G3447" s="89"/>
      <c r="H3447">
        <v>0.77</v>
      </c>
      <c r="I3447" t="s">
        <v>8</v>
      </c>
      <c r="J3447">
        <v>1</v>
      </c>
      <c r="K3447">
        <v>10</v>
      </c>
      <c r="L3447">
        <v>2025</v>
      </c>
      <c r="M3447" t="s">
        <v>368</v>
      </c>
      <c r="N3447" s="89" cm="1">
        <f t="array" ref="N3447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3447" s="89">
        <f>_34_KNMI_Stations[[#This Row],[graaddagen]]*_34_KNMI_Stations[[#This Row],[Gewogen factor]]</f>
        <v>5.3000000000000007</v>
      </c>
      <c r="P3447" s="89" cm="1">
        <f t="array" ref="P3447">IF(ISNUMBER(_34_KNMI_Stations[[#This Row],[Etmaal temperatuur °C]]),IF(_34_KNMI_Stations[[#This Row],[Etmaal temperatuur °C]]&gt;stookgrens[],_34_KNMI_Stations[[#This Row],[Etmaal temperatuur °C]]-stookgrens[],0),"")</f>
        <v>0</v>
      </c>
    </row>
    <row r="3448" spans="1:16" x14ac:dyDescent="0.25">
      <c r="A3448">
        <v>267</v>
      </c>
      <c r="B3448" s="110">
        <v>45936</v>
      </c>
      <c r="C3448" s="89">
        <v>4.7</v>
      </c>
      <c r="D3448" s="89">
        <v>13.6</v>
      </c>
      <c r="E3448" s="96">
        <v>295</v>
      </c>
      <c r="F3448" s="89">
        <v>0.8</v>
      </c>
      <c r="G3448" s="89"/>
      <c r="H3448">
        <v>0.94</v>
      </c>
      <c r="I3448" t="s">
        <v>8</v>
      </c>
      <c r="J3448">
        <v>1</v>
      </c>
      <c r="K3448">
        <v>10</v>
      </c>
      <c r="L3448">
        <v>2025</v>
      </c>
      <c r="M3448" t="s">
        <v>369</v>
      </c>
      <c r="N3448" s="89" cm="1">
        <f t="array" ref="N3448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3448" s="89">
        <f>_34_KNMI_Stations[[#This Row],[graaddagen]]*_34_KNMI_Stations[[#This Row],[Gewogen factor]]</f>
        <v>4.4000000000000004</v>
      </c>
      <c r="P3448" s="89" cm="1">
        <f t="array" ref="P3448">IF(ISNUMBER(_34_KNMI_Stations[[#This Row],[Etmaal temperatuur °C]]),IF(_34_KNMI_Stations[[#This Row],[Etmaal temperatuur °C]]&gt;stookgrens[],_34_KNMI_Stations[[#This Row],[Etmaal temperatuur °C]]-stookgrens[],0),"")</f>
        <v>0</v>
      </c>
    </row>
    <row r="3449" spans="1:16" x14ac:dyDescent="0.25">
      <c r="A3449">
        <v>267</v>
      </c>
      <c r="B3449" s="110">
        <v>45937</v>
      </c>
      <c r="C3449" s="89">
        <v>4.4000000000000004</v>
      </c>
      <c r="D3449" s="89">
        <v>14.4</v>
      </c>
      <c r="E3449" s="96">
        <v>536</v>
      </c>
      <c r="F3449" s="89">
        <v>0.5</v>
      </c>
      <c r="G3449" s="89"/>
      <c r="H3449">
        <v>0.95</v>
      </c>
      <c r="I3449" t="s">
        <v>8</v>
      </c>
      <c r="J3449">
        <v>1</v>
      </c>
      <c r="K3449">
        <v>10</v>
      </c>
      <c r="L3449">
        <v>2025</v>
      </c>
      <c r="M3449" t="s">
        <v>369</v>
      </c>
      <c r="N3449" s="89" cm="1">
        <f t="array" ref="N3449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3449" s="89">
        <f>_34_KNMI_Stations[[#This Row],[graaddagen]]*_34_KNMI_Stations[[#This Row],[Gewogen factor]]</f>
        <v>3.5999999999999996</v>
      </c>
      <c r="P3449" s="89" cm="1">
        <f t="array" ref="P3449">IF(ISNUMBER(_34_KNMI_Stations[[#This Row],[Etmaal temperatuur °C]]),IF(_34_KNMI_Stations[[#This Row],[Etmaal temperatuur °C]]&gt;stookgrens[],_34_KNMI_Stations[[#This Row],[Etmaal temperatuur °C]]-stookgrens[],0),"")</f>
        <v>0</v>
      </c>
    </row>
    <row r="3450" spans="1:16" x14ac:dyDescent="0.25">
      <c r="A3450">
        <v>267</v>
      </c>
      <c r="B3450" s="110">
        <v>45938</v>
      </c>
      <c r="C3450" s="89">
        <v>3.5</v>
      </c>
      <c r="D3450" s="89">
        <v>13.4</v>
      </c>
      <c r="E3450" s="96">
        <v>399</v>
      </c>
      <c r="F3450" s="89">
        <v>1.5</v>
      </c>
      <c r="G3450" s="89"/>
      <c r="H3450">
        <v>0.93</v>
      </c>
      <c r="I3450" t="s">
        <v>8</v>
      </c>
      <c r="J3450">
        <v>1</v>
      </c>
      <c r="K3450">
        <v>10</v>
      </c>
      <c r="L3450">
        <v>2025</v>
      </c>
      <c r="M3450" t="s">
        <v>369</v>
      </c>
      <c r="N3450" s="89" cm="1">
        <f t="array" ref="N3450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3450" s="89">
        <f>_34_KNMI_Stations[[#This Row],[graaddagen]]*_34_KNMI_Stations[[#This Row],[Gewogen factor]]</f>
        <v>4.5999999999999996</v>
      </c>
      <c r="P3450" s="89" cm="1">
        <f t="array" ref="P3450">IF(ISNUMBER(_34_KNMI_Stations[[#This Row],[Etmaal temperatuur °C]]),IF(_34_KNMI_Stations[[#This Row],[Etmaal temperatuur °C]]&gt;stookgrens[],_34_KNMI_Stations[[#This Row],[Etmaal temperatuur °C]]-stookgrens[],0),"")</f>
        <v>0</v>
      </c>
    </row>
    <row r="3451" spans="1:16" x14ac:dyDescent="0.25">
      <c r="A3451">
        <v>267</v>
      </c>
      <c r="B3451" s="110">
        <v>45939</v>
      </c>
      <c r="C3451" s="89">
        <v>4.3</v>
      </c>
      <c r="D3451" s="89">
        <v>13.6</v>
      </c>
      <c r="E3451" s="96">
        <v>641</v>
      </c>
      <c r="F3451" s="89">
        <v>0</v>
      </c>
      <c r="G3451" s="89"/>
      <c r="H3451">
        <v>0.85</v>
      </c>
      <c r="I3451" t="s">
        <v>8</v>
      </c>
      <c r="J3451">
        <v>1</v>
      </c>
      <c r="K3451">
        <v>10</v>
      </c>
      <c r="L3451">
        <v>2025</v>
      </c>
      <c r="M3451" t="s">
        <v>369</v>
      </c>
      <c r="N3451" s="89" cm="1">
        <f t="array" ref="N3451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3451" s="89">
        <f>_34_KNMI_Stations[[#This Row],[graaddagen]]*_34_KNMI_Stations[[#This Row],[Gewogen factor]]</f>
        <v>4.4000000000000004</v>
      </c>
      <c r="P3451" s="89" cm="1">
        <f t="array" ref="P3451">IF(ISNUMBER(_34_KNMI_Stations[[#This Row],[Etmaal temperatuur °C]]),IF(_34_KNMI_Stations[[#This Row],[Etmaal temperatuur °C]]&gt;stookgrens[],_34_KNMI_Stations[[#This Row],[Etmaal temperatuur °C]]-stookgrens[],0),"")</f>
        <v>0</v>
      </c>
    </row>
    <row r="3452" spans="1:16" x14ac:dyDescent="0.25">
      <c r="A3452">
        <v>267</v>
      </c>
      <c r="B3452" s="110">
        <v>45940</v>
      </c>
      <c r="C3452" s="89">
        <v>3.5</v>
      </c>
      <c r="D3452" s="89">
        <v>14.1</v>
      </c>
      <c r="E3452" s="96">
        <v>980</v>
      </c>
      <c r="F3452" s="89">
        <v>0</v>
      </c>
      <c r="G3452" s="89"/>
      <c r="H3452">
        <v>0.93</v>
      </c>
      <c r="I3452" t="s">
        <v>8</v>
      </c>
      <c r="J3452">
        <v>1</v>
      </c>
      <c r="K3452">
        <v>10</v>
      </c>
      <c r="L3452">
        <v>2025</v>
      </c>
      <c r="M3452" t="s">
        <v>369</v>
      </c>
      <c r="N3452" s="89" cm="1">
        <f t="array" ref="N3452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3452" s="89">
        <f>_34_KNMI_Stations[[#This Row],[graaddagen]]*_34_KNMI_Stations[[#This Row],[Gewogen factor]]</f>
        <v>3.9000000000000004</v>
      </c>
      <c r="P3452" s="89" cm="1">
        <f t="array" ref="P3452">IF(ISNUMBER(_34_KNMI_Stations[[#This Row],[Etmaal temperatuur °C]]),IF(_34_KNMI_Stations[[#This Row],[Etmaal temperatuur °C]]&gt;stookgrens[],_34_KNMI_Stations[[#This Row],[Etmaal temperatuur °C]]-stookgrens[],0),"")</f>
        <v>0</v>
      </c>
    </row>
    <row r="3453" spans="1:16" x14ac:dyDescent="0.25">
      <c r="A3453">
        <v>267</v>
      </c>
      <c r="B3453" s="110">
        <v>45941</v>
      </c>
      <c r="C3453" s="89">
        <v>2.4</v>
      </c>
      <c r="D3453" s="89">
        <v>14</v>
      </c>
      <c r="E3453" s="96">
        <v>337</v>
      </c>
      <c r="F3453" s="89">
        <v>0</v>
      </c>
      <c r="G3453" s="89"/>
      <c r="H3453">
        <v>0.89</v>
      </c>
      <c r="I3453" t="s">
        <v>8</v>
      </c>
      <c r="J3453">
        <v>1</v>
      </c>
      <c r="K3453">
        <v>10</v>
      </c>
      <c r="L3453">
        <v>2025</v>
      </c>
      <c r="M3453" t="s">
        <v>369</v>
      </c>
      <c r="N3453" s="89" cm="1">
        <f t="array" ref="N3453">IF(ISNUMBER(_34_KNMI_Stations[[#This Row],[Etmaal temperatuur °C]]),IF(_34_KNMI_Stations[[#This Row],[Etmaal temperatuur °C]]&lt;stookgrens[],stookgrens[]-_34_KNMI_Stations[[#This Row],[Etmaal temperatuur °C]],0),"")</f>
        <v>4</v>
      </c>
      <c r="O3453" s="89">
        <f>_34_KNMI_Stations[[#This Row],[graaddagen]]*_34_KNMI_Stations[[#This Row],[Gewogen factor]]</f>
        <v>4</v>
      </c>
      <c r="P3453" s="89" cm="1">
        <f t="array" ref="P3453">IF(ISNUMBER(_34_KNMI_Stations[[#This Row],[Etmaal temperatuur °C]]),IF(_34_KNMI_Stations[[#This Row],[Etmaal temperatuur °C]]&gt;stookgrens[],_34_KNMI_Stations[[#This Row],[Etmaal temperatuur °C]]-stookgrens[],0),"")</f>
        <v>0</v>
      </c>
    </row>
    <row r="3454" spans="1:16" x14ac:dyDescent="0.25">
      <c r="A3454">
        <v>267</v>
      </c>
      <c r="B3454" s="110">
        <v>45942</v>
      </c>
      <c r="C3454" s="89">
        <v>3.5</v>
      </c>
      <c r="D3454" s="89">
        <v>13.9</v>
      </c>
      <c r="E3454" s="96">
        <v>479</v>
      </c>
      <c r="F3454" s="89">
        <v>0.2</v>
      </c>
      <c r="G3454" s="89"/>
      <c r="H3454">
        <v>0.95</v>
      </c>
      <c r="I3454" t="s">
        <v>8</v>
      </c>
      <c r="J3454">
        <v>1</v>
      </c>
      <c r="K3454">
        <v>10</v>
      </c>
      <c r="L3454">
        <v>2025</v>
      </c>
      <c r="M3454" t="s">
        <v>369</v>
      </c>
      <c r="N3454" s="89" cm="1">
        <f t="array" ref="N3454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3454" s="89">
        <f>_34_KNMI_Stations[[#This Row],[graaddagen]]*_34_KNMI_Stations[[#This Row],[Gewogen factor]]</f>
        <v>4.0999999999999996</v>
      </c>
      <c r="P3454" s="89" cm="1">
        <f t="array" ref="P3454">IF(ISNUMBER(_34_KNMI_Stations[[#This Row],[Etmaal temperatuur °C]]),IF(_34_KNMI_Stations[[#This Row],[Etmaal temperatuur °C]]&gt;stookgrens[],_34_KNMI_Stations[[#This Row],[Etmaal temperatuur °C]]-stookgrens[],0),"")</f>
        <v>0</v>
      </c>
    </row>
    <row r="3455" spans="1:16" x14ac:dyDescent="0.25">
      <c r="A3455">
        <v>267</v>
      </c>
      <c r="B3455" s="110">
        <v>45943</v>
      </c>
      <c r="C3455" s="89">
        <v>3.4</v>
      </c>
      <c r="D3455" s="89">
        <v>13.8</v>
      </c>
      <c r="E3455" s="96">
        <v>694</v>
      </c>
      <c r="F3455" s="89">
        <v>0.4</v>
      </c>
      <c r="G3455" s="89"/>
      <c r="H3455">
        <v>0.89</v>
      </c>
      <c r="I3455" t="s">
        <v>8</v>
      </c>
      <c r="J3455">
        <v>1</v>
      </c>
      <c r="K3455">
        <v>10</v>
      </c>
      <c r="L3455">
        <v>2025</v>
      </c>
      <c r="M3455" t="s">
        <v>370</v>
      </c>
      <c r="N3455" s="89" cm="1">
        <f t="array" ref="N3455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3455" s="89">
        <f>_34_KNMI_Stations[[#This Row],[graaddagen]]*_34_KNMI_Stations[[#This Row],[Gewogen factor]]</f>
        <v>4.1999999999999993</v>
      </c>
      <c r="P3455" s="89" cm="1">
        <f t="array" ref="P3455">IF(ISNUMBER(_34_KNMI_Stations[[#This Row],[Etmaal temperatuur °C]]),IF(_34_KNMI_Stations[[#This Row],[Etmaal temperatuur °C]]&gt;stookgrens[],_34_KNMI_Stations[[#This Row],[Etmaal temperatuur °C]]-stookgrens[],0),"")</f>
        <v>0</v>
      </c>
    </row>
    <row r="3456" spans="1:16" x14ac:dyDescent="0.25">
      <c r="A3456">
        <v>267</v>
      </c>
      <c r="B3456" s="110">
        <v>45944</v>
      </c>
      <c r="C3456" s="89">
        <v>4.2</v>
      </c>
      <c r="D3456" s="89">
        <v>13.6</v>
      </c>
      <c r="E3456" s="96">
        <v>732</v>
      </c>
      <c r="F3456" s="89">
        <v>1.3</v>
      </c>
      <c r="G3456" s="89"/>
      <c r="H3456">
        <v>0.93</v>
      </c>
      <c r="I3456" t="s">
        <v>8</v>
      </c>
      <c r="J3456">
        <v>1</v>
      </c>
      <c r="K3456">
        <v>10</v>
      </c>
      <c r="L3456">
        <v>2025</v>
      </c>
      <c r="M3456" t="s">
        <v>370</v>
      </c>
      <c r="N3456" s="89" cm="1">
        <f t="array" ref="N3456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3456" s="89">
        <f>_34_KNMI_Stations[[#This Row],[graaddagen]]*_34_KNMI_Stations[[#This Row],[Gewogen factor]]</f>
        <v>4.4000000000000004</v>
      </c>
      <c r="P3456" s="89" cm="1">
        <f t="array" ref="P3456">IF(ISNUMBER(_34_KNMI_Stations[[#This Row],[Etmaal temperatuur °C]]),IF(_34_KNMI_Stations[[#This Row],[Etmaal temperatuur °C]]&gt;stookgrens[],_34_KNMI_Stations[[#This Row],[Etmaal temperatuur °C]]-stookgrens[],0),"")</f>
        <v>0</v>
      </c>
    </row>
    <row r="3457" spans="1:16" x14ac:dyDescent="0.25">
      <c r="A3457">
        <v>267</v>
      </c>
      <c r="B3457" s="110">
        <v>45945</v>
      </c>
      <c r="C3457" s="89">
        <v>4.5</v>
      </c>
      <c r="D3457" s="89">
        <v>13.3</v>
      </c>
      <c r="E3457" s="96">
        <v>761</v>
      </c>
      <c r="F3457" s="89">
        <v>-0.1</v>
      </c>
      <c r="G3457" s="89"/>
      <c r="H3457">
        <v>0.9</v>
      </c>
      <c r="I3457" t="s">
        <v>8</v>
      </c>
      <c r="J3457">
        <v>1</v>
      </c>
      <c r="K3457">
        <v>10</v>
      </c>
      <c r="L3457">
        <v>2025</v>
      </c>
      <c r="M3457" t="s">
        <v>370</v>
      </c>
      <c r="N3457" s="89" cm="1">
        <f t="array" ref="N3457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3457" s="89">
        <f>_34_KNMI_Stations[[#This Row],[graaddagen]]*_34_KNMI_Stations[[#This Row],[Gewogen factor]]</f>
        <v>4.6999999999999993</v>
      </c>
      <c r="P3457" s="89" cm="1">
        <f t="array" ref="P3457">IF(ISNUMBER(_34_KNMI_Stations[[#This Row],[Etmaal temperatuur °C]]),IF(_34_KNMI_Stations[[#This Row],[Etmaal temperatuur °C]]&gt;stookgrens[],_34_KNMI_Stations[[#This Row],[Etmaal temperatuur °C]]-stookgrens[],0),"")</f>
        <v>0</v>
      </c>
    </row>
    <row r="3458" spans="1:16" x14ac:dyDescent="0.25">
      <c r="A3458">
        <v>267</v>
      </c>
      <c r="B3458" s="110">
        <v>45946</v>
      </c>
      <c r="C3458" s="89">
        <v>5.3</v>
      </c>
      <c r="D3458" s="89">
        <v>13.4</v>
      </c>
      <c r="E3458" s="96">
        <v>662</v>
      </c>
      <c r="F3458" s="89">
        <v>2.2000000000000002</v>
      </c>
      <c r="G3458" s="89"/>
      <c r="H3458">
        <v>0.87</v>
      </c>
      <c r="I3458" t="s">
        <v>8</v>
      </c>
      <c r="J3458">
        <v>1</v>
      </c>
      <c r="K3458">
        <v>10</v>
      </c>
      <c r="L3458">
        <v>2025</v>
      </c>
      <c r="M3458" t="s">
        <v>370</v>
      </c>
      <c r="N3458" s="89" cm="1">
        <f t="array" ref="N3458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3458" s="89">
        <f>_34_KNMI_Stations[[#This Row],[graaddagen]]*_34_KNMI_Stations[[#This Row],[Gewogen factor]]</f>
        <v>4.5999999999999996</v>
      </c>
      <c r="P3458" s="89" cm="1">
        <f t="array" ref="P3458">IF(ISNUMBER(_34_KNMI_Stations[[#This Row],[Etmaal temperatuur °C]]),IF(_34_KNMI_Stations[[#This Row],[Etmaal temperatuur °C]]&gt;stookgrens[],_34_KNMI_Stations[[#This Row],[Etmaal temperatuur °C]]-stookgrens[],0),"")</f>
        <v>0</v>
      </c>
    </row>
    <row r="3459" spans="1:16" x14ac:dyDescent="0.25">
      <c r="A3459">
        <v>267</v>
      </c>
      <c r="B3459" s="110">
        <v>45947</v>
      </c>
      <c r="C3459" s="89">
        <v>4.5</v>
      </c>
      <c r="D3459" s="89">
        <v>12.3</v>
      </c>
      <c r="E3459" s="96">
        <v>634</v>
      </c>
      <c r="F3459" s="89">
        <v>0.9</v>
      </c>
      <c r="G3459" s="89"/>
      <c r="H3459">
        <v>0.85</v>
      </c>
      <c r="I3459" t="s">
        <v>8</v>
      </c>
      <c r="J3459">
        <v>1</v>
      </c>
      <c r="K3459">
        <v>10</v>
      </c>
      <c r="L3459">
        <v>2025</v>
      </c>
      <c r="M3459" t="s">
        <v>370</v>
      </c>
      <c r="N3459" s="89" cm="1">
        <f t="array" ref="N3459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3459" s="89">
        <f>_34_KNMI_Stations[[#This Row],[graaddagen]]*_34_KNMI_Stations[[#This Row],[Gewogen factor]]</f>
        <v>5.6999999999999993</v>
      </c>
      <c r="P3459" s="89" cm="1">
        <f t="array" ref="P3459">IF(ISNUMBER(_34_KNMI_Stations[[#This Row],[Etmaal temperatuur °C]]),IF(_34_KNMI_Stations[[#This Row],[Etmaal temperatuur °C]]&gt;stookgrens[],_34_KNMI_Stations[[#This Row],[Etmaal temperatuur °C]]-stookgrens[],0),"")</f>
        <v>0</v>
      </c>
    </row>
    <row r="3460" spans="1:16" x14ac:dyDescent="0.25">
      <c r="A3460">
        <v>267</v>
      </c>
      <c r="B3460" s="110">
        <v>45948</v>
      </c>
      <c r="C3460" s="89">
        <v>3.5</v>
      </c>
      <c r="D3460" s="89">
        <v>9.1999999999999993</v>
      </c>
      <c r="E3460" s="96">
        <v>760</v>
      </c>
      <c r="F3460" s="89">
        <v>0</v>
      </c>
      <c r="G3460" s="89"/>
      <c r="H3460">
        <v>0.79</v>
      </c>
      <c r="I3460" t="s">
        <v>8</v>
      </c>
      <c r="J3460">
        <v>1</v>
      </c>
      <c r="K3460">
        <v>10</v>
      </c>
      <c r="L3460">
        <v>2025</v>
      </c>
      <c r="M3460" t="s">
        <v>370</v>
      </c>
      <c r="N3460" s="89" cm="1">
        <f t="array" ref="N3460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3460" s="89">
        <f>_34_KNMI_Stations[[#This Row],[graaddagen]]*_34_KNMI_Stations[[#This Row],[Gewogen factor]]</f>
        <v>8.8000000000000007</v>
      </c>
      <c r="P3460" s="89" cm="1">
        <f t="array" ref="P3460">IF(ISNUMBER(_34_KNMI_Stations[[#This Row],[Etmaal temperatuur °C]]),IF(_34_KNMI_Stations[[#This Row],[Etmaal temperatuur °C]]&gt;stookgrens[],_34_KNMI_Stations[[#This Row],[Etmaal temperatuur °C]]-stookgrens[],0),"")</f>
        <v>0</v>
      </c>
    </row>
    <row r="3461" spans="1:16" x14ac:dyDescent="0.25">
      <c r="A3461">
        <v>267</v>
      </c>
      <c r="B3461" s="110">
        <v>45949</v>
      </c>
      <c r="C3461" s="89">
        <v>5.9</v>
      </c>
      <c r="D3461" s="89">
        <v>9.6</v>
      </c>
      <c r="E3461" s="96">
        <v>655</v>
      </c>
      <c r="F3461" s="89">
        <v>0.1</v>
      </c>
      <c r="G3461" s="89"/>
      <c r="H3461">
        <v>0.82</v>
      </c>
      <c r="I3461" t="s">
        <v>8</v>
      </c>
      <c r="J3461">
        <v>1</v>
      </c>
      <c r="K3461">
        <v>10</v>
      </c>
      <c r="L3461">
        <v>2025</v>
      </c>
      <c r="M3461" t="s">
        <v>370</v>
      </c>
      <c r="N3461" s="89" cm="1">
        <f t="array" ref="N3461">IF(ISNUMBER(_34_KNMI_Stations[[#This Row],[Etmaal temperatuur °C]]),IF(_34_KNMI_Stations[[#This Row],[Etmaal temperatuur °C]]&lt;stookgrens[],stookgrens[]-_34_KNMI_Stations[[#This Row],[Etmaal temperatuur °C]],0),"")</f>
        <v>8.4</v>
      </c>
      <c r="O3461" s="89">
        <f>_34_KNMI_Stations[[#This Row],[graaddagen]]*_34_KNMI_Stations[[#This Row],[Gewogen factor]]</f>
        <v>8.4</v>
      </c>
      <c r="P3461" s="89" cm="1">
        <f t="array" ref="P3461">IF(ISNUMBER(_34_KNMI_Stations[[#This Row],[Etmaal temperatuur °C]]),IF(_34_KNMI_Stations[[#This Row],[Etmaal temperatuur °C]]&gt;stookgrens[],_34_KNMI_Stations[[#This Row],[Etmaal temperatuur °C]]-stookgrens[],0),"")</f>
        <v>0</v>
      </c>
    </row>
    <row r="3462" spans="1:16" x14ac:dyDescent="0.25">
      <c r="A3462">
        <v>267</v>
      </c>
      <c r="B3462" s="110">
        <v>45950</v>
      </c>
      <c r="C3462" s="89">
        <v>6.8</v>
      </c>
      <c r="D3462" s="89">
        <v>13.7</v>
      </c>
      <c r="E3462" s="96">
        <v>520</v>
      </c>
      <c r="F3462" s="89">
        <v>4.8</v>
      </c>
      <c r="G3462" s="89"/>
      <c r="H3462">
        <v>0.93</v>
      </c>
      <c r="I3462" t="s">
        <v>8</v>
      </c>
      <c r="J3462">
        <v>1</v>
      </c>
      <c r="K3462">
        <v>10</v>
      </c>
      <c r="L3462">
        <v>2025</v>
      </c>
      <c r="M3462" t="s">
        <v>371</v>
      </c>
      <c r="N3462" s="89" cm="1">
        <f t="array" ref="N3462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3462" s="89">
        <f>_34_KNMI_Stations[[#This Row],[graaddagen]]*_34_KNMI_Stations[[#This Row],[Gewogen factor]]</f>
        <v>4.3000000000000007</v>
      </c>
      <c r="P3462" s="89" cm="1">
        <f t="array" ref="P3462">IF(ISNUMBER(_34_KNMI_Stations[[#This Row],[Etmaal temperatuur °C]]),IF(_34_KNMI_Stations[[#This Row],[Etmaal temperatuur °C]]&gt;stookgrens[],_34_KNMI_Stations[[#This Row],[Etmaal temperatuur °C]]-stookgrens[],0),"")</f>
        <v>0</v>
      </c>
    </row>
    <row r="3463" spans="1:16" x14ac:dyDescent="0.25">
      <c r="A3463">
        <v>267</v>
      </c>
      <c r="B3463" s="110">
        <v>45951</v>
      </c>
      <c r="C3463" s="89">
        <v>7.4</v>
      </c>
      <c r="D3463" s="89">
        <v>13.4</v>
      </c>
      <c r="E3463" s="96">
        <v>414</v>
      </c>
      <c r="F3463" s="89">
        <v>8.1</v>
      </c>
      <c r="G3463" s="89"/>
      <c r="H3463">
        <v>0.91</v>
      </c>
      <c r="I3463" t="s">
        <v>8</v>
      </c>
      <c r="J3463">
        <v>1</v>
      </c>
      <c r="K3463">
        <v>10</v>
      </c>
      <c r="L3463">
        <v>2025</v>
      </c>
      <c r="M3463" t="s">
        <v>371</v>
      </c>
      <c r="N3463" s="89" cm="1">
        <f t="array" ref="N3463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3463" s="89">
        <f>_34_KNMI_Stations[[#This Row],[graaddagen]]*_34_KNMI_Stations[[#This Row],[Gewogen factor]]</f>
        <v>4.5999999999999996</v>
      </c>
      <c r="P3463" s="89" cm="1">
        <f t="array" ref="P3463">IF(ISNUMBER(_34_KNMI_Stations[[#This Row],[Etmaal temperatuur °C]]),IF(_34_KNMI_Stations[[#This Row],[Etmaal temperatuur °C]]&gt;stookgrens[],_34_KNMI_Stations[[#This Row],[Etmaal temperatuur °C]]-stookgrens[],0),"")</f>
        <v>0</v>
      </c>
    </row>
    <row r="3464" spans="1:16" x14ac:dyDescent="0.25">
      <c r="A3464">
        <v>267</v>
      </c>
      <c r="B3464" s="110">
        <v>45952</v>
      </c>
      <c r="C3464" s="89">
        <v>4</v>
      </c>
      <c r="D3464" s="89">
        <v>12.4</v>
      </c>
      <c r="E3464" s="96">
        <v>761</v>
      </c>
      <c r="F3464" s="89">
        <v>0.4</v>
      </c>
      <c r="G3464" s="89"/>
      <c r="H3464">
        <v>0.9</v>
      </c>
      <c r="I3464" t="s">
        <v>8</v>
      </c>
      <c r="J3464">
        <v>1</v>
      </c>
      <c r="K3464">
        <v>10</v>
      </c>
      <c r="L3464">
        <v>2025</v>
      </c>
      <c r="M3464" t="s">
        <v>371</v>
      </c>
      <c r="N3464" s="89" cm="1">
        <f t="array" ref="N3464">IF(ISNUMBER(_34_KNMI_Stations[[#This Row],[Etmaal temperatuur °C]]),IF(_34_KNMI_Stations[[#This Row],[Etmaal temperatuur °C]]&lt;stookgrens[],stookgrens[]-_34_KNMI_Stations[[#This Row],[Etmaal temperatuur °C]],0),"")</f>
        <v>5.6</v>
      </c>
      <c r="O3464" s="89">
        <f>_34_KNMI_Stations[[#This Row],[graaddagen]]*_34_KNMI_Stations[[#This Row],[Gewogen factor]]</f>
        <v>5.6</v>
      </c>
      <c r="P3464" s="89" cm="1">
        <f t="array" ref="P3464">IF(ISNUMBER(_34_KNMI_Stations[[#This Row],[Etmaal temperatuur °C]]),IF(_34_KNMI_Stations[[#This Row],[Etmaal temperatuur °C]]&gt;stookgrens[],_34_KNMI_Stations[[#This Row],[Etmaal temperatuur °C]]-stookgrens[],0),"")</f>
        <v>0</v>
      </c>
    </row>
    <row r="3465" spans="1:16" x14ac:dyDescent="0.25">
      <c r="A3465">
        <v>267</v>
      </c>
      <c r="B3465" s="110">
        <v>45953</v>
      </c>
      <c r="C3465" s="89">
        <v>9.9</v>
      </c>
      <c r="D3465" s="89">
        <v>12</v>
      </c>
      <c r="E3465" s="96">
        <v>464</v>
      </c>
      <c r="F3465" s="89">
        <v>22.5</v>
      </c>
      <c r="G3465" s="89"/>
      <c r="H3465">
        <v>0.88</v>
      </c>
      <c r="I3465" t="s">
        <v>8</v>
      </c>
      <c r="J3465">
        <v>1</v>
      </c>
      <c r="K3465">
        <v>10</v>
      </c>
      <c r="L3465">
        <v>2025</v>
      </c>
      <c r="M3465" t="s">
        <v>371</v>
      </c>
      <c r="N3465" s="89" cm="1">
        <f t="array" ref="N3465">IF(ISNUMBER(_34_KNMI_Stations[[#This Row],[Etmaal temperatuur °C]]),IF(_34_KNMI_Stations[[#This Row],[Etmaal temperatuur °C]]&lt;stookgrens[],stookgrens[]-_34_KNMI_Stations[[#This Row],[Etmaal temperatuur °C]],0),"")</f>
        <v>6</v>
      </c>
      <c r="O3465" s="89">
        <f>_34_KNMI_Stations[[#This Row],[graaddagen]]*_34_KNMI_Stations[[#This Row],[Gewogen factor]]</f>
        <v>6</v>
      </c>
      <c r="P3465" s="89" cm="1">
        <f t="array" ref="P3465">IF(ISNUMBER(_34_KNMI_Stations[[#This Row],[Etmaal temperatuur °C]]),IF(_34_KNMI_Stations[[#This Row],[Etmaal temperatuur °C]]&gt;stookgrens[],_34_KNMI_Stations[[#This Row],[Etmaal temperatuur °C]]-stookgrens[],0),"")</f>
        <v>0</v>
      </c>
    </row>
    <row r="3466" spans="1:16" x14ac:dyDescent="0.25">
      <c r="A3466">
        <v>267</v>
      </c>
      <c r="B3466" s="110">
        <v>45954</v>
      </c>
      <c r="C3466" s="89">
        <v>12.5</v>
      </c>
      <c r="D3466" s="89">
        <v>10.6</v>
      </c>
      <c r="E3466" s="96">
        <v>622</v>
      </c>
      <c r="F3466" s="89">
        <v>11.2</v>
      </c>
      <c r="G3466" s="89"/>
      <c r="H3466">
        <v>0.79</v>
      </c>
      <c r="I3466" t="s">
        <v>8</v>
      </c>
      <c r="J3466">
        <v>1</v>
      </c>
      <c r="K3466">
        <v>10</v>
      </c>
      <c r="L3466">
        <v>2025</v>
      </c>
      <c r="M3466" t="s">
        <v>371</v>
      </c>
      <c r="N3466" s="89" cm="1">
        <f t="array" ref="N3466">IF(ISNUMBER(_34_KNMI_Stations[[#This Row],[Etmaal temperatuur °C]]),IF(_34_KNMI_Stations[[#This Row],[Etmaal temperatuur °C]]&lt;stookgrens[],stookgrens[]-_34_KNMI_Stations[[#This Row],[Etmaal temperatuur °C]],0),"")</f>
        <v>7.4</v>
      </c>
      <c r="O3466" s="89">
        <f>_34_KNMI_Stations[[#This Row],[graaddagen]]*_34_KNMI_Stations[[#This Row],[Gewogen factor]]</f>
        <v>7.4</v>
      </c>
      <c r="P3466" s="89" cm="1">
        <f t="array" ref="P3466">IF(ISNUMBER(_34_KNMI_Stations[[#This Row],[Etmaal temperatuur °C]]),IF(_34_KNMI_Stations[[#This Row],[Etmaal temperatuur °C]]&gt;stookgrens[],_34_KNMI_Stations[[#This Row],[Etmaal temperatuur °C]]-stookgrens[],0),"")</f>
        <v>0</v>
      </c>
    </row>
    <row r="3467" spans="1:16" x14ac:dyDescent="0.25">
      <c r="A3467">
        <v>267</v>
      </c>
      <c r="B3467" s="110">
        <v>45955</v>
      </c>
      <c r="C3467" s="89">
        <v>10</v>
      </c>
      <c r="D3467" s="89">
        <v>10</v>
      </c>
      <c r="E3467" s="96">
        <v>387</v>
      </c>
      <c r="F3467" s="89">
        <v>8.4</v>
      </c>
      <c r="G3467" s="89"/>
      <c r="H3467">
        <v>0.85</v>
      </c>
      <c r="I3467" t="s">
        <v>8</v>
      </c>
      <c r="J3467">
        <v>1</v>
      </c>
      <c r="K3467">
        <v>10</v>
      </c>
      <c r="L3467">
        <v>2025</v>
      </c>
      <c r="M3467" t="s">
        <v>371</v>
      </c>
      <c r="N3467" s="89" cm="1">
        <f t="array" ref="N3467">IF(ISNUMBER(_34_KNMI_Stations[[#This Row],[Etmaal temperatuur °C]]),IF(_34_KNMI_Stations[[#This Row],[Etmaal temperatuur °C]]&lt;stookgrens[],stookgrens[]-_34_KNMI_Stations[[#This Row],[Etmaal temperatuur °C]],0),"")</f>
        <v>8</v>
      </c>
      <c r="O3467" s="89">
        <f>_34_KNMI_Stations[[#This Row],[graaddagen]]*_34_KNMI_Stations[[#This Row],[Gewogen factor]]</f>
        <v>8</v>
      </c>
      <c r="P3467" s="89" cm="1">
        <f t="array" ref="P3467">IF(ISNUMBER(_34_KNMI_Stations[[#This Row],[Etmaal temperatuur °C]]),IF(_34_KNMI_Stations[[#This Row],[Etmaal temperatuur °C]]&gt;stookgrens[],_34_KNMI_Stations[[#This Row],[Etmaal temperatuur °C]]-stookgrens[],0),"")</f>
        <v>0</v>
      </c>
    </row>
    <row r="3468" spans="1:16" x14ac:dyDescent="0.25">
      <c r="A3468">
        <v>267</v>
      </c>
      <c r="B3468" s="110">
        <v>45956</v>
      </c>
      <c r="C3468" s="89">
        <v>12.3</v>
      </c>
      <c r="D3468" s="89">
        <v>9.6999999999999993</v>
      </c>
      <c r="E3468" s="96">
        <v>586</v>
      </c>
      <c r="F3468" s="89">
        <v>13.8</v>
      </c>
      <c r="G3468" s="89"/>
      <c r="H3468">
        <v>0.81</v>
      </c>
      <c r="I3468" t="s">
        <v>8</v>
      </c>
      <c r="J3468">
        <v>1</v>
      </c>
      <c r="K3468">
        <v>10</v>
      </c>
      <c r="L3468">
        <v>2025</v>
      </c>
      <c r="M3468" t="s">
        <v>371</v>
      </c>
      <c r="N3468" s="89" cm="1">
        <f t="array" ref="N3468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3468" s="89">
        <f>_34_KNMI_Stations[[#This Row],[graaddagen]]*_34_KNMI_Stations[[#This Row],[Gewogen factor]]</f>
        <v>8.3000000000000007</v>
      </c>
      <c r="P3468" s="89" cm="1">
        <f t="array" ref="P3468">IF(ISNUMBER(_34_KNMI_Stations[[#This Row],[Etmaal temperatuur °C]]),IF(_34_KNMI_Stations[[#This Row],[Etmaal temperatuur °C]]&gt;stookgrens[],_34_KNMI_Stations[[#This Row],[Etmaal temperatuur °C]]-stookgrens[],0),"")</f>
        <v>0</v>
      </c>
    </row>
    <row r="3469" spans="1:16" x14ac:dyDescent="0.25">
      <c r="A3469">
        <v>267</v>
      </c>
      <c r="B3469" s="110">
        <v>45957</v>
      </c>
      <c r="C3469" s="89">
        <v>9.6</v>
      </c>
      <c r="D3469" s="89">
        <v>10.1</v>
      </c>
      <c r="E3469" s="96">
        <v>585</v>
      </c>
      <c r="F3469" s="89">
        <v>7.3</v>
      </c>
      <c r="G3469" s="89"/>
      <c r="H3469">
        <v>0.8</v>
      </c>
      <c r="I3469" t="s">
        <v>8</v>
      </c>
      <c r="J3469">
        <v>1</v>
      </c>
      <c r="K3469">
        <v>10</v>
      </c>
      <c r="L3469">
        <v>2025</v>
      </c>
      <c r="M3469" t="s">
        <v>372</v>
      </c>
      <c r="N3469" s="89" cm="1">
        <f t="array" ref="N3469">IF(ISNUMBER(_34_KNMI_Stations[[#This Row],[Etmaal temperatuur °C]]),IF(_34_KNMI_Stations[[#This Row],[Etmaal temperatuur °C]]&lt;stookgrens[],stookgrens[]-_34_KNMI_Stations[[#This Row],[Etmaal temperatuur °C]],0),"")</f>
        <v>7.9</v>
      </c>
      <c r="O3469" s="89">
        <f>_34_KNMI_Stations[[#This Row],[graaddagen]]*_34_KNMI_Stations[[#This Row],[Gewogen factor]]</f>
        <v>7.9</v>
      </c>
      <c r="P3469" s="89" cm="1">
        <f t="array" ref="P3469">IF(ISNUMBER(_34_KNMI_Stations[[#This Row],[Etmaal temperatuur °C]]),IF(_34_KNMI_Stations[[#This Row],[Etmaal temperatuur °C]]&gt;stookgrens[],_34_KNMI_Stations[[#This Row],[Etmaal temperatuur °C]]-stookgrens[],0),"")</f>
        <v>0</v>
      </c>
    </row>
    <row r="3470" spans="1:16" x14ac:dyDescent="0.25">
      <c r="A3470">
        <v>267</v>
      </c>
      <c r="B3470" s="110">
        <v>45958</v>
      </c>
      <c r="C3470" s="89">
        <v>7.9</v>
      </c>
      <c r="D3470" s="89">
        <v>11.2</v>
      </c>
      <c r="E3470" s="96">
        <v>529</v>
      </c>
      <c r="F3470" s="89">
        <v>7.2</v>
      </c>
      <c r="G3470" s="89"/>
      <c r="H3470">
        <v>0.82</v>
      </c>
      <c r="I3470" t="s">
        <v>8</v>
      </c>
      <c r="J3470">
        <v>1</v>
      </c>
      <c r="K3470">
        <v>10</v>
      </c>
      <c r="L3470">
        <v>2025</v>
      </c>
      <c r="M3470" t="s">
        <v>372</v>
      </c>
      <c r="N3470" s="89" cm="1">
        <f t="array" ref="N3470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3470" s="89">
        <f>_34_KNMI_Stations[[#This Row],[graaddagen]]*_34_KNMI_Stations[[#This Row],[Gewogen factor]]</f>
        <v>6.8000000000000007</v>
      </c>
      <c r="P3470" s="89" cm="1">
        <f t="array" ref="P3470">IF(ISNUMBER(_34_KNMI_Stations[[#This Row],[Etmaal temperatuur °C]]),IF(_34_KNMI_Stations[[#This Row],[Etmaal temperatuur °C]]&gt;stookgrens[],_34_KNMI_Stations[[#This Row],[Etmaal temperatuur °C]]-stookgrens[],0),"")</f>
        <v>0</v>
      </c>
    </row>
    <row r="3471" spans="1:16" x14ac:dyDescent="0.25">
      <c r="A3471">
        <v>267</v>
      </c>
      <c r="B3471" s="110">
        <v>45959</v>
      </c>
      <c r="C3471" s="89">
        <v>5.7</v>
      </c>
      <c r="D3471" s="89">
        <v>10.8</v>
      </c>
      <c r="E3471" s="96">
        <v>279</v>
      </c>
      <c r="F3471" s="89">
        <v>8.6</v>
      </c>
      <c r="G3471" s="89"/>
      <c r="H3471">
        <v>0.93</v>
      </c>
      <c r="I3471" t="s">
        <v>8</v>
      </c>
      <c r="J3471">
        <v>1</v>
      </c>
      <c r="K3471">
        <v>10</v>
      </c>
      <c r="L3471">
        <v>2025</v>
      </c>
      <c r="M3471" t="s">
        <v>372</v>
      </c>
      <c r="N3471" s="89" cm="1">
        <f t="array" ref="N3471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3471" s="89">
        <f>_34_KNMI_Stations[[#This Row],[graaddagen]]*_34_KNMI_Stations[[#This Row],[Gewogen factor]]</f>
        <v>7.1999999999999993</v>
      </c>
      <c r="P3471" s="89" cm="1">
        <f t="array" ref="P3471">IF(ISNUMBER(_34_KNMI_Stations[[#This Row],[Etmaal temperatuur °C]]),IF(_34_KNMI_Stations[[#This Row],[Etmaal temperatuur °C]]&gt;stookgrens[],_34_KNMI_Stations[[#This Row],[Etmaal temperatuur °C]]-stookgrens[],0),"")</f>
        <v>0</v>
      </c>
    </row>
    <row r="3472" spans="1:16" x14ac:dyDescent="0.25">
      <c r="A3472">
        <v>267</v>
      </c>
      <c r="B3472" s="110">
        <v>45960</v>
      </c>
      <c r="C3472" s="89">
        <v>5.6</v>
      </c>
      <c r="D3472" s="89">
        <v>9.9</v>
      </c>
      <c r="E3472" s="96">
        <v>655</v>
      </c>
      <c r="F3472" s="89">
        <v>1.2</v>
      </c>
      <c r="G3472" s="89"/>
      <c r="H3472">
        <v>0.85</v>
      </c>
      <c r="I3472" t="s">
        <v>8</v>
      </c>
      <c r="J3472">
        <v>1</v>
      </c>
      <c r="K3472">
        <v>10</v>
      </c>
      <c r="L3472">
        <v>2025</v>
      </c>
      <c r="M3472" t="s">
        <v>372</v>
      </c>
      <c r="N3472" s="89" cm="1">
        <f t="array" ref="N3472">IF(ISNUMBER(_34_KNMI_Stations[[#This Row],[Etmaal temperatuur °C]]),IF(_34_KNMI_Stations[[#This Row],[Etmaal temperatuur °C]]&lt;stookgrens[],stookgrens[]-_34_KNMI_Stations[[#This Row],[Etmaal temperatuur °C]],0),"")</f>
        <v>8.1</v>
      </c>
      <c r="O3472" s="89">
        <f>_34_KNMI_Stations[[#This Row],[graaddagen]]*_34_KNMI_Stations[[#This Row],[Gewogen factor]]</f>
        <v>8.1</v>
      </c>
      <c r="P3472" s="89" cm="1">
        <f t="array" ref="P3472">IF(ISNUMBER(_34_KNMI_Stations[[#This Row],[Etmaal temperatuur °C]]),IF(_34_KNMI_Stations[[#This Row],[Etmaal temperatuur °C]]&gt;stookgrens[],_34_KNMI_Stations[[#This Row],[Etmaal temperatuur °C]]-stookgrens[],0),"")</f>
        <v>0</v>
      </c>
    </row>
    <row r="3473" spans="1:16" x14ac:dyDescent="0.25">
      <c r="A3473">
        <v>267</v>
      </c>
      <c r="B3473" s="110">
        <v>45961</v>
      </c>
      <c r="C3473" s="89">
        <v>6.9</v>
      </c>
      <c r="D3473" s="89">
        <v>10.3</v>
      </c>
      <c r="E3473" s="96">
        <v>432</v>
      </c>
      <c r="F3473" s="89">
        <v>-0.1</v>
      </c>
      <c r="G3473" s="89"/>
      <c r="H3473">
        <v>0.87</v>
      </c>
      <c r="I3473" t="s">
        <v>8</v>
      </c>
      <c r="J3473">
        <v>1</v>
      </c>
      <c r="K3473">
        <v>10</v>
      </c>
      <c r="L3473">
        <v>2025</v>
      </c>
      <c r="M3473" t="s">
        <v>372</v>
      </c>
      <c r="N3473" s="89" cm="1">
        <f t="array" ref="N3473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3473" s="89">
        <f>_34_KNMI_Stations[[#This Row],[graaddagen]]*_34_KNMI_Stations[[#This Row],[Gewogen factor]]</f>
        <v>7.6999999999999993</v>
      </c>
      <c r="P3473" s="89" cm="1">
        <f t="array" ref="P3473">IF(ISNUMBER(_34_KNMI_Stations[[#This Row],[Etmaal temperatuur °C]]),IF(_34_KNMI_Stations[[#This Row],[Etmaal temperatuur °C]]&gt;stookgrens[],_34_KNMI_Stations[[#This Row],[Etmaal temperatuur °C]]-stookgrens[],0),"")</f>
        <v>0</v>
      </c>
    </row>
    <row r="3474" spans="1:16" x14ac:dyDescent="0.25">
      <c r="A3474">
        <v>267</v>
      </c>
      <c r="B3474" s="110">
        <v>45962</v>
      </c>
      <c r="C3474" s="89">
        <v>6.8</v>
      </c>
      <c r="D3474" s="89">
        <v>11.4</v>
      </c>
      <c r="E3474" s="96">
        <v>146</v>
      </c>
      <c r="F3474" s="89">
        <v>8.8000000000000007</v>
      </c>
      <c r="G3474" s="89"/>
      <c r="H3474">
        <v>0.93</v>
      </c>
      <c r="I3474" t="s">
        <v>8</v>
      </c>
      <c r="J3474">
        <v>1.1000000000000001</v>
      </c>
      <c r="K3474">
        <v>11</v>
      </c>
      <c r="L3474">
        <v>2025</v>
      </c>
      <c r="M3474" t="s">
        <v>372</v>
      </c>
      <c r="N3474" s="89" cm="1">
        <f t="array" ref="N3474">IF(ISNUMBER(_34_KNMI_Stations[[#This Row],[Etmaal temperatuur °C]]),IF(_34_KNMI_Stations[[#This Row],[Etmaal temperatuur °C]]&lt;stookgrens[],stookgrens[]-_34_KNMI_Stations[[#This Row],[Etmaal temperatuur °C]],0),"")</f>
        <v>6.6</v>
      </c>
      <c r="O3474" s="89">
        <f>_34_KNMI_Stations[[#This Row],[graaddagen]]*_34_KNMI_Stations[[#This Row],[Gewogen factor]]</f>
        <v>7.26</v>
      </c>
      <c r="P3474" s="89" cm="1">
        <f t="array" ref="P3474">IF(ISNUMBER(_34_KNMI_Stations[[#This Row],[Etmaal temperatuur °C]]),IF(_34_KNMI_Stations[[#This Row],[Etmaal temperatuur °C]]&gt;stookgrens[],_34_KNMI_Stations[[#This Row],[Etmaal temperatuur °C]]-stookgrens[],0),"")</f>
        <v>0</v>
      </c>
    </row>
    <row r="3475" spans="1:16" x14ac:dyDescent="0.25">
      <c r="A3475">
        <v>267</v>
      </c>
      <c r="B3475" s="110">
        <v>45963</v>
      </c>
      <c r="C3475" s="89">
        <v>5.5</v>
      </c>
      <c r="D3475" s="89">
        <v>10.199999999999999</v>
      </c>
      <c r="E3475" s="96">
        <v>558</v>
      </c>
      <c r="F3475" s="89">
        <v>7.1</v>
      </c>
      <c r="G3475" s="89"/>
      <c r="H3475">
        <v>0.91</v>
      </c>
      <c r="I3475" t="s">
        <v>8</v>
      </c>
      <c r="J3475">
        <v>1.1000000000000001</v>
      </c>
      <c r="K3475">
        <v>11</v>
      </c>
      <c r="L3475">
        <v>2025</v>
      </c>
      <c r="M3475" t="s">
        <v>372</v>
      </c>
      <c r="N3475" s="89" cm="1">
        <f t="array" ref="N3475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3475" s="89">
        <f>_34_KNMI_Stations[[#This Row],[graaddagen]]*_34_KNMI_Stations[[#This Row],[Gewogen factor]]</f>
        <v>8.5800000000000018</v>
      </c>
      <c r="P3475" s="89" cm="1">
        <f t="array" ref="P3475">IF(ISNUMBER(_34_KNMI_Stations[[#This Row],[Etmaal temperatuur °C]]),IF(_34_KNMI_Stations[[#This Row],[Etmaal temperatuur °C]]&gt;stookgrens[],_34_KNMI_Stations[[#This Row],[Etmaal temperatuur °C]]-stookgrens[],0),"")</f>
        <v>0</v>
      </c>
    </row>
    <row r="3476" spans="1:16" x14ac:dyDescent="0.25">
      <c r="A3476">
        <v>267</v>
      </c>
      <c r="B3476" s="110">
        <v>45964</v>
      </c>
      <c r="C3476" s="89">
        <v>7.3</v>
      </c>
      <c r="D3476" s="89">
        <v>10.4</v>
      </c>
      <c r="E3476" s="96">
        <v>174</v>
      </c>
      <c r="F3476" s="89">
        <v>0.2</v>
      </c>
      <c r="G3476" s="89"/>
      <c r="H3476">
        <v>0.91</v>
      </c>
      <c r="I3476" t="s">
        <v>8</v>
      </c>
      <c r="J3476">
        <v>1.1000000000000001</v>
      </c>
      <c r="K3476">
        <v>11</v>
      </c>
      <c r="L3476">
        <v>2025</v>
      </c>
      <c r="M3476" t="s">
        <v>373</v>
      </c>
      <c r="N3476" s="89" cm="1">
        <f t="array" ref="N3476">IF(ISNUMBER(_34_KNMI_Stations[[#This Row],[Etmaal temperatuur °C]]),IF(_34_KNMI_Stations[[#This Row],[Etmaal temperatuur °C]]&lt;stookgrens[],stookgrens[]-_34_KNMI_Stations[[#This Row],[Etmaal temperatuur °C]],0),"")</f>
        <v>7.6</v>
      </c>
      <c r="O3476" s="89">
        <f>_34_KNMI_Stations[[#This Row],[graaddagen]]*_34_KNMI_Stations[[#This Row],[Gewogen factor]]</f>
        <v>8.36</v>
      </c>
      <c r="P3476" s="89" cm="1">
        <f t="array" ref="P3476">IF(ISNUMBER(_34_KNMI_Stations[[#This Row],[Etmaal temperatuur °C]]),IF(_34_KNMI_Stations[[#This Row],[Etmaal temperatuur °C]]&gt;stookgrens[],_34_KNMI_Stations[[#This Row],[Etmaal temperatuur °C]]-stookgrens[],0),"")</f>
        <v>0</v>
      </c>
    </row>
    <row r="3477" spans="1:16" x14ac:dyDescent="0.25">
      <c r="A3477">
        <v>267</v>
      </c>
      <c r="B3477" s="110">
        <v>45965</v>
      </c>
      <c r="C3477" s="89">
        <v>7</v>
      </c>
      <c r="D3477" s="89">
        <v>12.3</v>
      </c>
      <c r="E3477" s="96">
        <v>388</v>
      </c>
      <c r="F3477" s="89">
        <v>-0.1</v>
      </c>
      <c r="G3477" s="89"/>
      <c r="H3477">
        <v>0.88</v>
      </c>
      <c r="I3477" t="s">
        <v>8</v>
      </c>
      <c r="J3477">
        <v>1.1000000000000001</v>
      </c>
      <c r="K3477">
        <v>11</v>
      </c>
      <c r="L3477">
        <v>2025</v>
      </c>
      <c r="M3477" t="s">
        <v>373</v>
      </c>
      <c r="N3477" s="89" cm="1">
        <f t="array" ref="N3477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3477" s="89">
        <f>_34_KNMI_Stations[[#This Row],[graaddagen]]*_34_KNMI_Stations[[#This Row],[Gewogen factor]]</f>
        <v>6.27</v>
      </c>
      <c r="P3477" s="89" cm="1">
        <f t="array" ref="P3477">IF(ISNUMBER(_34_KNMI_Stations[[#This Row],[Etmaal temperatuur °C]]),IF(_34_KNMI_Stations[[#This Row],[Etmaal temperatuur °C]]&gt;stookgrens[],_34_KNMI_Stations[[#This Row],[Etmaal temperatuur °C]]-stookgrens[],0),"")</f>
        <v>0</v>
      </c>
    </row>
    <row r="3478" spans="1:16" x14ac:dyDescent="0.25">
      <c r="A3478">
        <v>267</v>
      </c>
      <c r="B3478" s="110">
        <v>45966</v>
      </c>
      <c r="C3478" s="89">
        <v>6.2</v>
      </c>
      <c r="D3478" s="89">
        <v>12.2</v>
      </c>
      <c r="E3478" s="96">
        <v>468</v>
      </c>
      <c r="F3478" s="89">
        <v>0</v>
      </c>
      <c r="G3478" s="89"/>
      <c r="H3478">
        <v>0.8</v>
      </c>
      <c r="I3478" t="s">
        <v>8</v>
      </c>
      <c r="J3478">
        <v>1.1000000000000001</v>
      </c>
      <c r="K3478">
        <v>11</v>
      </c>
      <c r="L3478">
        <v>2025</v>
      </c>
      <c r="M3478" t="s">
        <v>373</v>
      </c>
      <c r="N3478" s="89" cm="1">
        <f t="array" ref="N3478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3478" s="89">
        <f>_34_KNMI_Stations[[#This Row],[graaddagen]]*_34_KNMI_Stations[[#This Row],[Gewogen factor]]</f>
        <v>6.3800000000000017</v>
      </c>
      <c r="P3478" s="89" cm="1">
        <f t="array" ref="P3478">IF(ISNUMBER(_34_KNMI_Stations[[#This Row],[Etmaal temperatuur °C]]),IF(_34_KNMI_Stations[[#This Row],[Etmaal temperatuur °C]]&gt;stookgrens[],_34_KNMI_Stations[[#This Row],[Etmaal temperatuur °C]]-stookgrens[],0),"")</f>
        <v>0</v>
      </c>
    </row>
    <row r="3479" spans="1:16" x14ac:dyDescent="0.25">
      <c r="A3479">
        <v>267</v>
      </c>
      <c r="B3479" s="110">
        <v>45967</v>
      </c>
      <c r="C3479" s="89">
        <v>3.6</v>
      </c>
      <c r="D3479" s="89">
        <v>9.3000000000000007</v>
      </c>
      <c r="E3479" s="96">
        <v>403</v>
      </c>
      <c r="F3479" s="89">
        <v>0</v>
      </c>
      <c r="G3479" s="89"/>
      <c r="H3479">
        <v>0.87</v>
      </c>
      <c r="I3479" t="s">
        <v>8</v>
      </c>
      <c r="J3479">
        <v>1.1000000000000001</v>
      </c>
      <c r="K3479">
        <v>11</v>
      </c>
      <c r="L3479">
        <v>2025</v>
      </c>
      <c r="M3479" t="s">
        <v>373</v>
      </c>
      <c r="N3479" s="89" cm="1">
        <f t="array" ref="N3479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3479" s="89">
        <f>_34_KNMI_Stations[[#This Row],[graaddagen]]*_34_KNMI_Stations[[#This Row],[Gewogen factor]]</f>
        <v>9.57</v>
      </c>
      <c r="P3479" s="89" cm="1">
        <f t="array" ref="P3479">IF(ISNUMBER(_34_KNMI_Stations[[#This Row],[Etmaal temperatuur °C]]),IF(_34_KNMI_Stations[[#This Row],[Etmaal temperatuur °C]]&gt;stookgrens[],_34_KNMI_Stations[[#This Row],[Etmaal temperatuur °C]]-stookgrens[],0),"")</f>
        <v>0</v>
      </c>
    </row>
    <row r="3480" spans="1:16" x14ac:dyDescent="0.25">
      <c r="A3480">
        <v>267</v>
      </c>
      <c r="B3480" s="110">
        <v>45968</v>
      </c>
      <c r="C3480" s="89">
        <v>3.3</v>
      </c>
      <c r="D3480" s="89">
        <v>9.9</v>
      </c>
      <c r="E3480" s="96">
        <v>404</v>
      </c>
      <c r="F3480" s="89">
        <v>0</v>
      </c>
      <c r="G3480" s="89"/>
      <c r="H3480">
        <v>0.98</v>
      </c>
      <c r="I3480" t="s">
        <v>8</v>
      </c>
      <c r="J3480">
        <v>1.1000000000000001</v>
      </c>
      <c r="K3480">
        <v>11</v>
      </c>
      <c r="L3480">
        <v>2025</v>
      </c>
      <c r="M3480" t="s">
        <v>373</v>
      </c>
      <c r="N3480" s="89" cm="1">
        <f t="array" ref="N3480">IF(ISNUMBER(_34_KNMI_Stations[[#This Row],[Etmaal temperatuur °C]]),IF(_34_KNMI_Stations[[#This Row],[Etmaal temperatuur °C]]&lt;stookgrens[],stookgrens[]-_34_KNMI_Stations[[#This Row],[Etmaal temperatuur °C]],0),"")</f>
        <v>8.1</v>
      </c>
      <c r="O3480" s="89">
        <f>_34_KNMI_Stations[[#This Row],[graaddagen]]*_34_KNMI_Stations[[#This Row],[Gewogen factor]]</f>
        <v>8.91</v>
      </c>
      <c r="P3480" s="89" cm="1">
        <f t="array" ref="P3480">IF(ISNUMBER(_34_KNMI_Stations[[#This Row],[Etmaal temperatuur °C]]),IF(_34_KNMI_Stations[[#This Row],[Etmaal temperatuur °C]]&gt;stookgrens[],_34_KNMI_Stations[[#This Row],[Etmaal temperatuur °C]]-stookgrens[],0),"")</f>
        <v>0</v>
      </c>
    </row>
    <row r="3481" spans="1:16" x14ac:dyDescent="0.25">
      <c r="A3481">
        <v>267</v>
      </c>
      <c r="B3481" s="110">
        <v>45969</v>
      </c>
      <c r="C3481" s="89">
        <v>1.9</v>
      </c>
      <c r="D3481" s="89">
        <v>9</v>
      </c>
      <c r="E3481" s="96">
        <v>501</v>
      </c>
      <c r="F3481" s="89">
        <v>0</v>
      </c>
      <c r="G3481" s="89"/>
      <c r="H3481">
        <v>0.97</v>
      </c>
      <c r="I3481" t="s">
        <v>8</v>
      </c>
      <c r="J3481">
        <v>1.1000000000000001</v>
      </c>
      <c r="K3481">
        <v>11</v>
      </c>
      <c r="L3481">
        <v>2025</v>
      </c>
      <c r="M3481" t="s">
        <v>373</v>
      </c>
      <c r="N3481" s="89" cm="1">
        <f t="array" ref="N3481">IF(ISNUMBER(_34_KNMI_Stations[[#This Row],[Etmaal temperatuur °C]]),IF(_34_KNMI_Stations[[#This Row],[Etmaal temperatuur °C]]&lt;stookgrens[],stookgrens[]-_34_KNMI_Stations[[#This Row],[Etmaal temperatuur °C]],0),"")</f>
        <v>9</v>
      </c>
      <c r="O3481" s="89">
        <f>_34_KNMI_Stations[[#This Row],[graaddagen]]*_34_KNMI_Stations[[#This Row],[Gewogen factor]]</f>
        <v>9.9</v>
      </c>
      <c r="P3481" s="89" cm="1">
        <f t="array" ref="P3481">IF(ISNUMBER(_34_KNMI_Stations[[#This Row],[Etmaal temperatuur °C]]),IF(_34_KNMI_Stations[[#This Row],[Etmaal temperatuur °C]]&gt;stookgrens[],_34_KNMI_Stations[[#This Row],[Etmaal temperatuur °C]]-stookgrens[],0),"")</f>
        <v>0</v>
      </c>
    </row>
    <row r="3482" spans="1:16" x14ac:dyDescent="0.25">
      <c r="A3482">
        <v>267</v>
      </c>
      <c r="B3482" s="110">
        <v>45970</v>
      </c>
      <c r="C3482" s="89">
        <v>3.2</v>
      </c>
      <c r="D3482" s="89">
        <v>10.3</v>
      </c>
      <c r="E3482" s="96">
        <v>567</v>
      </c>
      <c r="F3482" s="89">
        <v>-0.1</v>
      </c>
      <c r="G3482" s="89"/>
      <c r="H3482">
        <v>0.94</v>
      </c>
      <c r="I3482" t="s">
        <v>8</v>
      </c>
      <c r="J3482">
        <v>1.1000000000000001</v>
      </c>
      <c r="K3482">
        <v>11</v>
      </c>
      <c r="L3482">
        <v>2025</v>
      </c>
      <c r="M3482" t="s">
        <v>373</v>
      </c>
      <c r="N3482" s="89" cm="1">
        <f t="array" ref="N3482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3482" s="89">
        <f>_34_KNMI_Stations[[#This Row],[graaddagen]]*_34_KNMI_Stations[[#This Row],[Gewogen factor]]</f>
        <v>8.4700000000000006</v>
      </c>
      <c r="P3482" s="89" cm="1">
        <f t="array" ref="P3482">IF(ISNUMBER(_34_KNMI_Stations[[#This Row],[Etmaal temperatuur °C]]),IF(_34_KNMI_Stations[[#This Row],[Etmaal temperatuur °C]]&gt;stookgrens[],_34_KNMI_Stations[[#This Row],[Etmaal temperatuur °C]]-stookgrens[],0),"")</f>
        <v>0</v>
      </c>
    </row>
    <row r="3483" spans="1:16" x14ac:dyDescent="0.25">
      <c r="A3483">
        <v>267</v>
      </c>
      <c r="B3483" s="110">
        <v>45971</v>
      </c>
      <c r="C3483" s="89">
        <v>6.8</v>
      </c>
      <c r="D3483" s="89">
        <v>9</v>
      </c>
      <c r="E3483" s="96">
        <v>252</v>
      </c>
      <c r="F3483" s="89">
        <v>2.9</v>
      </c>
      <c r="G3483" s="89"/>
      <c r="H3483">
        <v>0.92</v>
      </c>
      <c r="I3483" t="s">
        <v>8</v>
      </c>
      <c r="J3483">
        <v>1.1000000000000001</v>
      </c>
      <c r="K3483">
        <v>11</v>
      </c>
      <c r="L3483">
        <v>2025</v>
      </c>
      <c r="M3483" t="s">
        <v>374</v>
      </c>
      <c r="N3483" s="89" cm="1">
        <f t="array" ref="N3483">IF(ISNUMBER(_34_KNMI_Stations[[#This Row],[Etmaal temperatuur °C]]),IF(_34_KNMI_Stations[[#This Row],[Etmaal temperatuur °C]]&lt;stookgrens[],stookgrens[]-_34_KNMI_Stations[[#This Row],[Etmaal temperatuur °C]],0),"")</f>
        <v>9</v>
      </c>
      <c r="O3483" s="89">
        <f>_34_KNMI_Stations[[#This Row],[graaddagen]]*_34_KNMI_Stations[[#This Row],[Gewogen factor]]</f>
        <v>9.9</v>
      </c>
      <c r="P3483" s="89" cm="1">
        <f t="array" ref="P3483">IF(ISNUMBER(_34_KNMI_Stations[[#This Row],[Etmaal temperatuur °C]]),IF(_34_KNMI_Stations[[#This Row],[Etmaal temperatuur °C]]&gt;stookgrens[],_34_KNMI_Stations[[#This Row],[Etmaal temperatuur °C]]-stookgrens[],0),"")</f>
        <v>0</v>
      </c>
    </row>
    <row r="3484" spans="1:16" x14ac:dyDescent="0.25">
      <c r="A3484">
        <v>267</v>
      </c>
      <c r="B3484" s="110">
        <v>45972</v>
      </c>
      <c r="C3484" s="89">
        <v>6.6</v>
      </c>
      <c r="D3484" s="89">
        <v>10.3</v>
      </c>
      <c r="E3484" s="96">
        <v>424</v>
      </c>
      <c r="F3484" s="89">
        <v>0</v>
      </c>
      <c r="G3484" s="89"/>
      <c r="H3484">
        <v>0.92</v>
      </c>
      <c r="I3484" t="s">
        <v>8</v>
      </c>
      <c r="J3484">
        <v>1.1000000000000001</v>
      </c>
      <c r="K3484">
        <v>11</v>
      </c>
      <c r="L3484">
        <v>2025</v>
      </c>
      <c r="M3484" t="s">
        <v>374</v>
      </c>
      <c r="N3484" s="89" cm="1">
        <f t="array" ref="N3484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3484" s="89">
        <f>_34_KNMI_Stations[[#This Row],[graaddagen]]*_34_KNMI_Stations[[#This Row],[Gewogen factor]]</f>
        <v>8.4700000000000006</v>
      </c>
      <c r="P3484" s="89" cm="1">
        <f t="array" ref="P3484">IF(ISNUMBER(_34_KNMI_Stations[[#This Row],[Etmaal temperatuur °C]]),IF(_34_KNMI_Stations[[#This Row],[Etmaal temperatuur °C]]&gt;stookgrens[],_34_KNMI_Stations[[#This Row],[Etmaal temperatuur °C]]-stookgrens[],0),"")</f>
        <v>0</v>
      </c>
    </row>
    <row r="3485" spans="1:16" x14ac:dyDescent="0.25">
      <c r="A3485">
        <v>267</v>
      </c>
      <c r="B3485" s="110">
        <v>45973</v>
      </c>
      <c r="C3485" s="89">
        <v>6.9</v>
      </c>
      <c r="D3485" s="89">
        <v>11.2</v>
      </c>
      <c r="E3485" s="96">
        <v>266</v>
      </c>
      <c r="F3485" s="89">
        <v>0</v>
      </c>
      <c r="G3485" s="89"/>
      <c r="H3485">
        <v>0.86</v>
      </c>
      <c r="I3485" t="s">
        <v>8</v>
      </c>
      <c r="J3485">
        <v>1.1000000000000001</v>
      </c>
      <c r="K3485">
        <v>11</v>
      </c>
      <c r="L3485">
        <v>2025</v>
      </c>
      <c r="M3485" t="s">
        <v>374</v>
      </c>
      <c r="N3485" s="89" cm="1">
        <f t="array" ref="N3485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3485" s="89">
        <f>_34_KNMI_Stations[[#This Row],[graaddagen]]*_34_KNMI_Stations[[#This Row],[Gewogen factor]]</f>
        <v>7.4800000000000013</v>
      </c>
      <c r="P3485" s="89" cm="1">
        <f t="array" ref="P3485">IF(ISNUMBER(_34_KNMI_Stations[[#This Row],[Etmaal temperatuur °C]]),IF(_34_KNMI_Stations[[#This Row],[Etmaal temperatuur °C]]&gt;stookgrens[],_34_KNMI_Stations[[#This Row],[Etmaal temperatuur °C]]-stookgrens[],0),"")</f>
        <v>0</v>
      </c>
    </row>
    <row r="3486" spans="1:16" x14ac:dyDescent="0.25">
      <c r="A3486">
        <v>267</v>
      </c>
      <c r="B3486" s="110">
        <v>45974</v>
      </c>
      <c r="C3486" s="89">
        <v>5.3</v>
      </c>
      <c r="D3486" s="89">
        <v>11.7</v>
      </c>
      <c r="E3486" s="96">
        <v>330</v>
      </c>
      <c r="F3486" s="89">
        <v>6.2</v>
      </c>
      <c r="G3486" s="89"/>
      <c r="H3486">
        <v>0.92</v>
      </c>
      <c r="I3486" t="s">
        <v>8</v>
      </c>
      <c r="J3486">
        <v>1.1000000000000001</v>
      </c>
      <c r="K3486">
        <v>11</v>
      </c>
      <c r="L3486">
        <v>2025</v>
      </c>
      <c r="M3486" t="s">
        <v>374</v>
      </c>
      <c r="N3486" s="89" cm="1">
        <f t="array" ref="N3486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3486" s="89">
        <f>_34_KNMI_Stations[[#This Row],[graaddagen]]*_34_KNMI_Stations[[#This Row],[Gewogen factor]]</f>
        <v>6.9300000000000015</v>
      </c>
      <c r="P3486" s="89" cm="1">
        <f t="array" ref="P3486">IF(ISNUMBER(_34_KNMI_Stations[[#This Row],[Etmaal temperatuur °C]]),IF(_34_KNMI_Stations[[#This Row],[Etmaal temperatuur °C]]&gt;stookgrens[],_34_KNMI_Stations[[#This Row],[Etmaal temperatuur °C]]-stookgrens[],0),"")</f>
        <v>0</v>
      </c>
    </row>
    <row r="3487" spans="1:16" x14ac:dyDescent="0.25">
      <c r="A3487">
        <v>267</v>
      </c>
      <c r="B3487" s="110">
        <v>45975</v>
      </c>
      <c r="C3487" s="89">
        <v>7</v>
      </c>
      <c r="D3487" s="89">
        <v>8.6999999999999993</v>
      </c>
      <c r="E3487" s="96">
        <v>39</v>
      </c>
      <c r="F3487" s="89">
        <v>38</v>
      </c>
      <c r="G3487" s="89"/>
      <c r="H3487">
        <v>0.96</v>
      </c>
      <c r="I3487" t="s">
        <v>8</v>
      </c>
      <c r="J3487">
        <v>1.1000000000000001</v>
      </c>
      <c r="K3487">
        <v>11</v>
      </c>
      <c r="L3487">
        <v>2025</v>
      </c>
      <c r="M3487" t="s">
        <v>374</v>
      </c>
      <c r="N3487" s="89" cm="1">
        <f t="array" ref="N3487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3487" s="89">
        <f>_34_KNMI_Stations[[#This Row],[graaddagen]]*_34_KNMI_Stations[[#This Row],[Gewogen factor]]</f>
        <v>10.230000000000002</v>
      </c>
      <c r="P3487" s="89" cm="1">
        <f t="array" ref="P3487">IF(ISNUMBER(_34_KNMI_Stations[[#This Row],[Etmaal temperatuur °C]]),IF(_34_KNMI_Stations[[#This Row],[Etmaal temperatuur °C]]&gt;stookgrens[],_34_KNMI_Stations[[#This Row],[Etmaal temperatuur °C]]-stookgrens[],0),"")</f>
        <v>0</v>
      </c>
    </row>
    <row r="3488" spans="1:16" x14ac:dyDescent="0.25">
      <c r="A3488">
        <v>267</v>
      </c>
      <c r="B3488" s="110">
        <v>45976</v>
      </c>
      <c r="C3488" s="89">
        <v>6.3</v>
      </c>
      <c r="D3488" s="89">
        <v>6.7</v>
      </c>
      <c r="E3488" s="96">
        <v>94</v>
      </c>
      <c r="F3488" s="89">
        <v>4.5</v>
      </c>
      <c r="G3488" s="89"/>
      <c r="H3488">
        <v>0.93</v>
      </c>
      <c r="I3488" t="s">
        <v>8</v>
      </c>
      <c r="J3488">
        <v>1.1000000000000001</v>
      </c>
      <c r="K3488">
        <v>11</v>
      </c>
      <c r="L3488">
        <v>2025</v>
      </c>
      <c r="M3488" t="s">
        <v>374</v>
      </c>
      <c r="N3488" s="89" cm="1">
        <f t="array" ref="N3488">IF(ISNUMBER(_34_KNMI_Stations[[#This Row],[Etmaal temperatuur °C]]),IF(_34_KNMI_Stations[[#This Row],[Etmaal temperatuur °C]]&lt;stookgrens[],stookgrens[]-_34_KNMI_Stations[[#This Row],[Etmaal temperatuur °C]],0),"")</f>
        <v>11.3</v>
      </c>
      <c r="O3488" s="89">
        <f>_34_KNMI_Stations[[#This Row],[graaddagen]]*_34_KNMI_Stations[[#This Row],[Gewogen factor]]</f>
        <v>12.430000000000001</v>
      </c>
      <c r="P3488" s="89" cm="1">
        <f t="array" ref="P3488">IF(ISNUMBER(_34_KNMI_Stations[[#This Row],[Etmaal temperatuur °C]]),IF(_34_KNMI_Stations[[#This Row],[Etmaal temperatuur °C]]&gt;stookgrens[],_34_KNMI_Stations[[#This Row],[Etmaal temperatuur °C]]-stookgrens[],0),"")</f>
        <v>0</v>
      </c>
    </row>
    <row r="3489" spans="1:16" x14ac:dyDescent="0.25">
      <c r="A3489">
        <v>267</v>
      </c>
      <c r="B3489" s="110">
        <v>45977</v>
      </c>
      <c r="C3489" s="89">
        <v>4.5</v>
      </c>
      <c r="D3489" s="89">
        <v>6.9</v>
      </c>
      <c r="E3489" s="96">
        <v>317</v>
      </c>
      <c r="F3489" s="89">
        <v>0.2</v>
      </c>
      <c r="G3489" s="89"/>
      <c r="H3489">
        <v>0.84</v>
      </c>
      <c r="I3489" t="s">
        <v>8</v>
      </c>
      <c r="J3489">
        <v>1.1000000000000001</v>
      </c>
      <c r="K3489">
        <v>11</v>
      </c>
      <c r="L3489">
        <v>2025</v>
      </c>
      <c r="M3489" t="s">
        <v>374</v>
      </c>
      <c r="N3489" s="89" cm="1">
        <f t="array" ref="N3489">IF(ISNUMBER(_34_KNMI_Stations[[#This Row],[Etmaal temperatuur °C]]),IF(_34_KNMI_Stations[[#This Row],[Etmaal temperatuur °C]]&lt;stookgrens[],stookgrens[]-_34_KNMI_Stations[[#This Row],[Etmaal temperatuur °C]],0),"")</f>
        <v>11.1</v>
      </c>
      <c r="O3489" s="89">
        <f>_34_KNMI_Stations[[#This Row],[graaddagen]]*_34_KNMI_Stations[[#This Row],[Gewogen factor]]</f>
        <v>12.21</v>
      </c>
      <c r="P3489" s="89" cm="1">
        <f t="array" ref="P3489">IF(ISNUMBER(_34_KNMI_Stations[[#This Row],[Etmaal temperatuur °C]]),IF(_34_KNMI_Stations[[#This Row],[Etmaal temperatuur °C]]&gt;stookgrens[],_34_KNMI_Stations[[#This Row],[Etmaal temperatuur °C]]-stookgrens[],0),"")</f>
        <v>0</v>
      </c>
    </row>
    <row r="3490" spans="1:16" x14ac:dyDescent="0.25">
      <c r="A3490">
        <v>267</v>
      </c>
      <c r="B3490" s="110">
        <v>45978</v>
      </c>
      <c r="C3490" s="89">
        <v>7.8</v>
      </c>
      <c r="D3490" s="89">
        <v>6.4</v>
      </c>
      <c r="E3490" s="96">
        <v>412</v>
      </c>
      <c r="F3490" s="89">
        <v>3.4</v>
      </c>
      <c r="G3490" s="89"/>
      <c r="H3490">
        <v>0.78</v>
      </c>
      <c r="I3490" t="s">
        <v>8</v>
      </c>
      <c r="J3490">
        <v>1.1000000000000001</v>
      </c>
      <c r="K3490">
        <v>11</v>
      </c>
      <c r="L3490">
        <v>2025</v>
      </c>
      <c r="M3490" t="s">
        <v>375</v>
      </c>
      <c r="N3490" s="89" cm="1">
        <f t="array" ref="N3490">IF(ISNUMBER(_34_KNMI_Stations[[#This Row],[Etmaal temperatuur °C]]),IF(_34_KNMI_Stations[[#This Row],[Etmaal temperatuur °C]]&lt;stookgrens[],stookgrens[]-_34_KNMI_Stations[[#This Row],[Etmaal temperatuur °C]],0),"")</f>
        <v>11.6</v>
      </c>
      <c r="O3490" s="89">
        <f>_34_KNMI_Stations[[#This Row],[graaddagen]]*_34_KNMI_Stations[[#This Row],[Gewogen factor]]</f>
        <v>12.76</v>
      </c>
      <c r="P3490" s="89" cm="1">
        <f t="array" ref="P3490">IF(ISNUMBER(_34_KNMI_Stations[[#This Row],[Etmaal temperatuur °C]]),IF(_34_KNMI_Stations[[#This Row],[Etmaal temperatuur °C]]&gt;stookgrens[],_34_KNMI_Stations[[#This Row],[Etmaal temperatuur °C]]-stookgrens[],0),"")</f>
        <v>0</v>
      </c>
    </row>
    <row r="3491" spans="1:16" x14ac:dyDescent="0.25">
      <c r="A3491">
        <v>267</v>
      </c>
      <c r="B3491" s="110">
        <v>45979</v>
      </c>
      <c r="C3491" s="89">
        <v>6.5</v>
      </c>
      <c r="D3491" s="89">
        <v>5.9</v>
      </c>
      <c r="E3491" s="96">
        <v>265</v>
      </c>
      <c r="F3491" s="89">
        <v>3.6</v>
      </c>
      <c r="G3491" s="89"/>
      <c r="H3491">
        <v>0.8</v>
      </c>
      <c r="I3491" t="s">
        <v>8</v>
      </c>
      <c r="J3491">
        <v>1.1000000000000001</v>
      </c>
      <c r="K3491">
        <v>11</v>
      </c>
      <c r="L3491">
        <v>2025</v>
      </c>
      <c r="M3491" t="s">
        <v>375</v>
      </c>
      <c r="N3491" s="89" cm="1">
        <f t="array" ref="N3491">IF(ISNUMBER(_34_KNMI_Stations[[#This Row],[Etmaal temperatuur °C]]),IF(_34_KNMI_Stations[[#This Row],[Etmaal temperatuur °C]]&lt;stookgrens[],stookgrens[]-_34_KNMI_Stations[[#This Row],[Etmaal temperatuur °C]],0),"")</f>
        <v>12.1</v>
      </c>
      <c r="O3491" s="89">
        <f>_34_KNMI_Stations[[#This Row],[graaddagen]]*_34_KNMI_Stations[[#This Row],[Gewogen factor]]</f>
        <v>13.31</v>
      </c>
      <c r="P3491" s="89" cm="1">
        <f t="array" ref="P3491">IF(ISNUMBER(_34_KNMI_Stations[[#This Row],[Etmaal temperatuur °C]]),IF(_34_KNMI_Stations[[#This Row],[Etmaal temperatuur °C]]&gt;stookgrens[],_34_KNMI_Stations[[#This Row],[Etmaal temperatuur °C]]-stookgrens[],0),"")</f>
        <v>0</v>
      </c>
    </row>
    <row r="3492" spans="1:16" x14ac:dyDescent="0.25">
      <c r="A3492">
        <v>267</v>
      </c>
      <c r="B3492" s="110">
        <v>45980</v>
      </c>
      <c r="C3492" s="89">
        <v>6.4</v>
      </c>
      <c r="D3492" s="89">
        <v>4.8</v>
      </c>
      <c r="E3492" s="96">
        <v>115</v>
      </c>
      <c r="F3492" s="89">
        <v>15.5</v>
      </c>
      <c r="G3492" s="89"/>
      <c r="H3492">
        <v>0.89</v>
      </c>
      <c r="I3492" t="s">
        <v>8</v>
      </c>
      <c r="J3492">
        <v>1.1000000000000001</v>
      </c>
      <c r="K3492">
        <v>11</v>
      </c>
      <c r="L3492">
        <v>2025</v>
      </c>
      <c r="M3492" t="s">
        <v>375</v>
      </c>
      <c r="N3492" s="89" cm="1">
        <f t="array" ref="N3492">IF(ISNUMBER(_34_KNMI_Stations[[#This Row],[Etmaal temperatuur °C]]),IF(_34_KNMI_Stations[[#This Row],[Etmaal temperatuur °C]]&lt;stookgrens[],stookgrens[]-_34_KNMI_Stations[[#This Row],[Etmaal temperatuur °C]],0),"")</f>
        <v>13.2</v>
      </c>
      <c r="O3492" s="89">
        <f>_34_KNMI_Stations[[#This Row],[graaddagen]]*_34_KNMI_Stations[[#This Row],[Gewogen factor]]</f>
        <v>14.52</v>
      </c>
      <c r="P3492" s="89" cm="1">
        <f t="array" ref="P3492">IF(ISNUMBER(_34_KNMI_Stations[[#This Row],[Etmaal temperatuur °C]]),IF(_34_KNMI_Stations[[#This Row],[Etmaal temperatuur °C]]&gt;stookgrens[],_34_KNMI_Stations[[#This Row],[Etmaal temperatuur °C]]-stookgrens[],0),"")</f>
        <v>0</v>
      </c>
    </row>
    <row r="3493" spans="1:16" x14ac:dyDescent="0.25">
      <c r="A3493">
        <v>267</v>
      </c>
      <c r="B3493" s="110">
        <v>45981</v>
      </c>
      <c r="C3493" s="89">
        <v>3.5</v>
      </c>
      <c r="D3493" s="89">
        <v>3.5</v>
      </c>
      <c r="E3493" s="96">
        <v>478</v>
      </c>
      <c r="F3493" s="89">
        <v>4.5999999999999996</v>
      </c>
      <c r="G3493" s="89"/>
      <c r="H3493">
        <v>0.85</v>
      </c>
      <c r="I3493" t="s">
        <v>8</v>
      </c>
      <c r="J3493">
        <v>1.1000000000000001</v>
      </c>
      <c r="K3493">
        <v>11</v>
      </c>
      <c r="L3493">
        <v>2025</v>
      </c>
      <c r="M3493" t="s">
        <v>375</v>
      </c>
      <c r="N3493" s="89" cm="1">
        <f t="array" ref="N3493">IF(ISNUMBER(_34_KNMI_Stations[[#This Row],[Etmaal temperatuur °C]]),IF(_34_KNMI_Stations[[#This Row],[Etmaal temperatuur °C]]&lt;stookgrens[],stookgrens[]-_34_KNMI_Stations[[#This Row],[Etmaal temperatuur °C]],0),"")</f>
        <v>14.5</v>
      </c>
      <c r="O3493" s="89">
        <f>_34_KNMI_Stations[[#This Row],[graaddagen]]*_34_KNMI_Stations[[#This Row],[Gewogen factor]]</f>
        <v>15.950000000000001</v>
      </c>
      <c r="P3493" s="89" cm="1">
        <f t="array" ref="P3493">IF(ISNUMBER(_34_KNMI_Stations[[#This Row],[Etmaal temperatuur °C]]),IF(_34_KNMI_Stations[[#This Row],[Etmaal temperatuur °C]]&gt;stookgrens[],_34_KNMI_Stations[[#This Row],[Etmaal temperatuur °C]]-stookgrens[],0),"")</f>
        <v>0</v>
      </c>
    </row>
    <row r="3494" spans="1:16" x14ac:dyDescent="0.25">
      <c r="A3494">
        <v>267</v>
      </c>
      <c r="B3494" s="110">
        <v>45982</v>
      </c>
      <c r="C3494" s="89">
        <v>3.8</v>
      </c>
      <c r="D3494" s="89">
        <v>2.7</v>
      </c>
      <c r="E3494" s="96">
        <v>444</v>
      </c>
      <c r="F3494" s="89">
        <v>-0.1</v>
      </c>
      <c r="G3494" s="89"/>
      <c r="H3494">
        <v>0.88</v>
      </c>
      <c r="I3494" t="s">
        <v>8</v>
      </c>
      <c r="J3494">
        <v>1.1000000000000001</v>
      </c>
      <c r="K3494">
        <v>11</v>
      </c>
      <c r="L3494">
        <v>2025</v>
      </c>
      <c r="M3494" t="s">
        <v>375</v>
      </c>
      <c r="N3494" s="89" cm="1">
        <f t="array" ref="N3494">IF(ISNUMBER(_34_KNMI_Stations[[#This Row],[Etmaal temperatuur °C]]),IF(_34_KNMI_Stations[[#This Row],[Etmaal temperatuur °C]]&lt;stookgrens[],stookgrens[]-_34_KNMI_Stations[[#This Row],[Etmaal temperatuur °C]],0),"")</f>
        <v>15.3</v>
      </c>
      <c r="O3494" s="89">
        <f>_34_KNMI_Stations[[#This Row],[graaddagen]]*_34_KNMI_Stations[[#This Row],[Gewogen factor]]</f>
        <v>16.830000000000002</v>
      </c>
      <c r="P3494" s="89" cm="1">
        <f t="array" ref="P3494">IF(ISNUMBER(_34_KNMI_Stations[[#This Row],[Etmaal temperatuur °C]]),IF(_34_KNMI_Stations[[#This Row],[Etmaal temperatuur °C]]&gt;stookgrens[],_34_KNMI_Stations[[#This Row],[Etmaal temperatuur °C]]-stookgrens[],0),"")</f>
        <v>0</v>
      </c>
    </row>
    <row r="3495" spans="1:16" x14ac:dyDescent="0.25">
      <c r="A3495">
        <v>267</v>
      </c>
      <c r="B3495" s="110">
        <v>45983</v>
      </c>
      <c r="C3495" s="89">
        <v>8.9</v>
      </c>
      <c r="D3495" s="89">
        <v>3.5</v>
      </c>
      <c r="E3495" s="96">
        <v>293</v>
      </c>
      <c r="F3495" s="89">
        <v>-0.1</v>
      </c>
      <c r="G3495" s="89"/>
      <c r="H3495">
        <v>0.76</v>
      </c>
      <c r="I3495" t="s">
        <v>8</v>
      </c>
      <c r="J3495">
        <v>1.1000000000000001</v>
      </c>
      <c r="K3495">
        <v>11</v>
      </c>
      <c r="L3495">
        <v>2025</v>
      </c>
      <c r="M3495" t="s">
        <v>375</v>
      </c>
      <c r="N3495" s="89" cm="1">
        <f t="array" ref="N3495">IF(ISNUMBER(_34_KNMI_Stations[[#This Row],[Etmaal temperatuur °C]]),IF(_34_KNMI_Stations[[#This Row],[Etmaal temperatuur °C]]&lt;stookgrens[],stookgrens[]-_34_KNMI_Stations[[#This Row],[Etmaal temperatuur °C]],0),"")</f>
        <v>14.5</v>
      </c>
      <c r="O3495" s="89">
        <f>_34_KNMI_Stations[[#This Row],[graaddagen]]*_34_KNMI_Stations[[#This Row],[Gewogen factor]]</f>
        <v>15.950000000000001</v>
      </c>
      <c r="P3495" s="89" cm="1">
        <f t="array" ref="P3495">IF(ISNUMBER(_34_KNMI_Stations[[#This Row],[Etmaal temperatuur °C]]),IF(_34_KNMI_Stations[[#This Row],[Etmaal temperatuur °C]]&gt;stookgrens[],_34_KNMI_Stations[[#This Row],[Etmaal temperatuur °C]]-stookgrens[],0),"")</f>
        <v>0</v>
      </c>
    </row>
    <row r="3496" spans="1:16" x14ac:dyDescent="0.25">
      <c r="A3496">
        <v>267</v>
      </c>
      <c r="B3496" s="110">
        <v>45984</v>
      </c>
      <c r="C3496" s="89">
        <v>10.6</v>
      </c>
      <c r="D3496" s="89">
        <v>2.7</v>
      </c>
      <c r="E3496" s="96">
        <v>71</v>
      </c>
      <c r="F3496" s="89">
        <v>4.5999999999999996</v>
      </c>
      <c r="G3496" s="89"/>
      <c r="H3496">
        <v>0.87</v>
      </c>
      <c r="I3496" t="s">
        <v>8</v>
      </c>
      <c r="J3496">
        <v>1.1000000000000001</v>
      </c>
      <c r="K3496">
        <v>11</v>
      </c>
      <c r="L3496">
        <v>2025</v>
      </c>
      <c r="M3496" t="s">
        <v>375</v>
      </c>
      <c r="N3496" s="89" cm="1">
        <f t="array" ref="N3496">IF(ISNUMBER(_34_KNMI_Stations[[#This Row],[Etmaal temperatuur °C]]),IF(_34_KNMI_Stations[[#This Row],[Etmaal temperatuur °C]]&lt;stookgrens[],stookgrens[]-_34_KNMI_Stations[[#This Row],[Etmaal temperatuur °C]],0),"")</f>
        <v>15.3</v>
      </c>
      <c r="O3496" s="89">
        <f>_34_KNMI_Stations[[#This Row],[graaddagen]]*_34_KNMI_Stations[[#This Row],[Gewogen factor]]</f>
        <v>16.830000000000002</v>
      </c>
      <c r="P3496" s="89" cm="1">
        <f t="array" ref="P3496">IF(ISNUMBER(_34_KNMI_Stations[[#This Row],[Etmaal temperatuur °C]]),IF(_34_KNMI_Stations[[#This Row],[Etmaal temperatuur °C]]&gt;stookgrens[],_34_KNMI_Stations[[#This Row],[Etmaal temperatuur °C]]-stookgrens[],0),"")</f>
        <v>0</v>
      </c>
    </row>
    <row r="3497" spans="1:16" x14ac:dyDescent="0.25">
      <c r="A3497">
        <v>267</v>
      </c>
      <c r="B3497" s="110">
        <v>45985</v>
      </c>
      <c r="C3497" s="89">
        <v>4.8</v>
      </c>
      <c r="D3497" s="89">
        <v>3.6</v>
      </c>
      <c r="E3497" s="96">
        <v>371</v>
      </c>
      <c r="F3497" s="89">
        <v>-0.1</v>
      </c>
      <c r="G3497" s="89"/>
      <c r="H3497">
        <v>0.95</v>
      </c>
      <c r="I3497" t="s">
        <v>8</v>
      </c>
      <c r="J3497">
        <v>1.1000000000000001</v>
      </c>
      <c r="K3497">
        <v>11</v>
      </c>
      <c r="L3497">
        <v>2025</v>
      </c>
      <c r="M3497" t="s">
        <v>376</v>
      </c>
      <c r="N3497" s="89" cm="1">
        <f t="array" ref="N3497">IF(ISNUMBER(_34_KNMI_Stations[[#This Row],[Etmaal temperatuur °C]]),IF(_34_KNMI_Stations[[#This Row],[Etmaal temperatuur °C]]&lt;stookgrens[],stookgrens[]-_34_KNMI_Stations[[#This Row],[Etmaal temperatuur °C]],0),"")</f>
        <v>14.4</v>
      </c>
      <c r="O3497" s="89">
        <f>_34_KNMI_Stations[[#This Row],[graaddagen]]*_34_KNMI_Stations[[#This Row],[Gewogen factor]]</f>
        <v>15.840000000000002</v>
      </c>
      <c r="P3497" s="89" cm="1">
        <f t="array" ref="P3497">IF(ISNUMBER(_34_KNMI_Stations[[#This Row],[Etmaal temperatuur °C]]),IF(_34_KNMI_Stations[[#This Row],[Etmaal temperatuur °C]]&gt;stookgrens[],_34_KNMI_Stations[[#This Row],[Etmaal temperatuur °C]]-stookgrens[],0),"")</f>
        <v>0</v>
      </c>
    </row>
    <row r="3498" spans="1:16" x14ac:dyDescent="0.25">
      <c r="A3498">
        <v>267</v>
      </c>
      <c r="B3498" s="110">
        <v>45986</v>
      </c>
      <c r="C3498" s="89">
        <v>4.3</v>
      </c>
      <c r="D3498" s="89">
        <v>3.4</v>
      </c>
      <c r="E3498" s="96">
        <v>316</v>
      </c>
      <c r="F3498" s="89">
        <v>1.2</v>
      </c>
      <c r="G3498" s="89"/>
      <c r="H3498">
        <v>0.93</v>
      </c>
      <c r="I3498" t="s">
        <v>8</v>
      </c>
      <c r="J3498">
        <v>1.1000000000000001</v>
      </c>
      <c r="K3498">
        <v>11</v>
      </c>
      <c r="L3498">
        <v>2025</v>
      </c>
      <c r="M3498" t="s">
        <v>376</v>
      </c>
      <c r="N3498" s="89" cm="1">
        <f t="array" ref="N3498">IF(ISNUMBER(_34_KNMI_Stations[[#This Row],[Etmaal temperatuur °C]]),IF(_34_KNMI_Stations[[#This Row],[Etmaal temperatuur °C]]&lt;stookgrens[],stookgrens[]-_34_KNMI_Stations[[#This Row],[Etmaal temperatuur °C]],0),"")</f>
        <v>14.6</v>
      </c>
      <c r="O3498" s="89">
        <f>_34_KNMI_Stations[[#This Row],[graaddagen]]*_34_KNMI_Stations[[#This Row],[Gewogen factor]]</f>
        <v>16.060000000000002</v>
      </c>
      <c r="P3498" s="89" cm="1">
        <f t="array" ref="P3498">IF(ISNUMBER(_34_KNMI_Stations[[#This Row],[Etmaal temperatuur °C]]),IF(_34_KNMI_Stations[[#This Row],[Etmaal temperatuur °C]]&gt;stookgrens[],_34_KNMI_Stations[[#This Row],[Etmaal temperatuur °C]]-stookgrens[],0),"")</f>
        <v>0</v>
      </c>
    </row>
    <row r="3499" spans="1:16" x14ac:dyDescent="0.25">
      <c r="A3499">
        <v>267</v>
      </c>
      <c r="B3499" s="110">
        <v>45987</v>
      </c>
      <c r="C3499" s="89">
        <v>3.4</v>
      </c>
      <c r="D3499" s="89">
        <v>2.9</v>
      </c>
      <c r="E3499" s="96">
        <v>239</v>
      </c>
      <c r="F3499" s="89">
        <v>-0.1</v>
      </c>
      <c r="G3499" s="89"/>
      <c r="H3499">
        <v>0.98</v>
      </c>
      <c r="I3499" t="s">
        <v>8</v>
      </c>
      <c r="J3499">
        <v>1.1000000000000001</v>
      </c>
      <c r="K3499">
        <v>11</v>
      </c>
      <c r="L3499">
        <v>2025</v>
      </c>
      <c r="M3499" t="s">
        <v>376</v>
      </c>
      <c r="N3499" s="89" cm="1">
        <f t="array" ref="N3499">IF(ISNUMBER(_34_KNMI_Stations[[#This Row],[Etmaal temperatuur °C]]),IF(_34_KNMI_Stations[[#This Row],[Etmaal temperatuur °C]]&lt;stookgrens[],stookgrens[]-_34_KNMI_Stations[[#This Row],[Etmaal temperatuur °C]],0),"")</f>
        <v>15.1</v>
      </c>
      <c r="O3499" s="89">
        <f>_34_KNMI_Stations[[#This Row],[graaddagen]]*_34_KNMI_Stations[[#This Row],[Gewogen factor]]</f>
        <v>16.61</v>
      </c>
      <c r="P3499" s="89" cm="1">
        <f t="array" ref="P3499">IF(ISNUMBER(_34_KNMI_Stations[[#This Row],[Etmaal temperatuur °C]]),IF(_34_KNMI_Stations[[#This Row],[Etmaal temperatuur °C]]&gt;stookgrens[],_34_KNMI_Stations[[#This Row],[Etmaal temperatuur °C]]-stookgrens[],0),"")</f>
        <v>0</v>
      </c>
    </row>
    <row r="3500" spans="1:16" x14ac:dyDescent="0.25">
      <c r="A3500">
        <v>267</v>
      </c>
      <c r="B3500" s="110">
        <v>45988</v>
      </c>
      <c r="C3500" s="89">
        <v>8.3000000000000007</v>
      </c>
      <c r="D3500" s="89">
        <v>5.8</v>
      </c>
      <c r="E3500" s="96">
        <v>72</v>
      </c>
      <c r="F3500" s="89">
        <v>1.8</v>
      </c>
      <c r="G3500" s="89"/>
      <c r="H3500">
        <v>0.96</v>
      </c>
      <c r="I3500" t="s">
        <v>8</v>
      </c>
      <c r="J3500">
        <v>1.1000000000000001</v>
      </c>
      <c r="K3500">
        <v>11</v>
      </c>
      <c r="L3500">
        <v>2025</v>
      </c>
      <c r="M3500" t="s">
        <v>376</v>
      </c>
      <c r="N3500" s="89" cm="1">
        <f t="array" ref="N3500">IF(ISNUMBER(_34_KNMI_Stations[[#This Row],[Etmaal temperatuur °C]]),IF(_34_KNMI_Stations[[#This Row],[Etmaal temperatuur °C]]&lt;stookgrens[],stookgrens[]-_34_KNMI_Stations[[#This Row],[Etmaal temperatuur °C]],0),"")</f>
        <v>12.2</v>
      </c>
      <c r="O3500" s="89">
        <f>_34_KNMI_Stations[[#This Row],[graaddagen]]*_34_KNMI_Stations[[#This Row],[Gewogen factor]]</f>
        <v>13.42</v>
      </c>
      <c r="P3500" s="89" cm="1">
        <f t="array" ref="P3500">IF(ISNUMBER(_34_KNMI_Stations[[#This Row],[Etmaal temperatuur °C]]),IF(_34_KNMI_Stations[[#This Row],[Etmaal temperatuur °C]]&gt;stookgrens[],_34_KNMI_Stations[[#This Row],[Etmaal temperatuur °C]]-stookgrens[],0),"")</f>
        <v>0</v>
      </c>
    </row>
    <row r="3501" spans="1:16" x14ac:dyDescent="0.25">
      <c r="A3501">
        <v>267</v>
      </c>
      <c r="B3501" s="110">
        <v>45989</v>
      </c>
      <c r="C3501" s="89">
        <v>6.6</v>
      </c>
      <c r="D3501" s="89">
        <v>8</v>
      </c>
      <c r="E3501" s="96">
        <v>211</v>
      </c>
      <c r="F3501" s="89">
        <v>0.8</v>
      </c>
      <c r="G3501" s="89"/>
      <c r="H3501">
        <v>0.97</v>
      </c>
      <c r="I3501" t="s">
        <v>8</v>
      </c>
      <c r="J3501">
        <v>1.1000000000000001</v>
      </c>
      <c r="K3501">
        <v>11</v>
      </c>
      <c r="L3501">
        <v>2025</v>
      </c>
      <c r="M3501" t="s">
        <v>376</v>
      </c>
      <c r="N3501" s="89" cm="1">
        <f t="array" ref="N3501">IF(ISNUMBER(_34_KNMI_Stations[[#This Row],[Etmaal temperatuur °C]]),IF(_34_KNMI_Stations[[#This Row],[Etmaal temperatuur °C]]&lt;stookgrens[],stookgrens[]-_34_KNMI_Stations[[#This Row],[Etmaal temperatuur °C]],0),"")</f>
        <v>10</v>
      </c>
      <c r="O3501" s="89">
        <f>_34_KNMI_Stations[[#This Row],[graaddagen]]*_34_KNMI_Stations[[#This Row],[Gewogen factor]]</f>
        <v>11</v>
      </c>
      <c r="P3501" s="89" cm="1">
        <f t="array" ref="P3501">IF(ISNUMBER(_34_KNMI_Stations[[#This Row],[Etmaal temperatuur °C]]),IF(_34_KNMI_Stations[[#This Row],[Etmaal temperatuur °C]]&gt;stookgrens[],_34_KNMI_Stations[[#This Row],[Etmaal temperatuur °C]]-stookgrens[],0),"")</f>
        <v>0</v>
      </c>
    </row>
    <row r="3502" spans="1:16" x14ac:dyDescent="0.25">
      <c r="A3502">
        <v>267</v>
      </c>
      <c r="B3502" s="110">
        <v>45990</v>
      </c>
      <c r="C3502" s="89">
        <v>7.1</v>
      </c>
      <c r="D3502" s="89">
        <v>7.9</v>
      </c>
      <c r="E3502" s="96">
        <v>168</v>
      </c>
      <c r="F3502" s="89">
        <v>1.2</v>
      </c>
      <c r="G3502" s="89"/>
      <c r="H3502">
        <v>0.95</v>
      </c>
      <c r="I3502" t="s">
        <v>8</v>
      </c>
      <c r="J3502">
        <v>1.1000000000000001</v>
      </c>
      <c r="K3502">
        <v>11</v>
      </c>
      <c r="L3502">
        <v>2025</v>
      </c>
      <c r="M3502" t="s">
        <v>376</v>
      </c>
      <c r="N3502" s="89" cm="1">
        <f t="array" ref="N3502">IF(ISNUMBER(_34_KNMI_Stations[[#This Row],[Etmaal temperatuur °C]]),IF(_34_KNMI_Stations[[#This Row],[Etmaal temperatuur °C]]&lt;stookgrens[],stookgrens[]-_34_KNMI_Stations[[#This Row],[Etmaal temperatuur °C]],0),"")</f>
        <v>10.1</v>
      </c>
      <c r="O3502" s="89">
        <f>_34_KNMI_Stations[[#This Row],[graaddagen]]*_34_KNMI_Stations[[#This Row],[Gewogen factor]]</f>
        <v>11.110000000000001</v>
      </c>
      <c r="P3502" s="89" cm="1">
        <f t="array" ref="P3502">IF(ISNUMBER(_34_KNMI_Stations[[#This Row],[Etmaal temperatuur °C]]),IF(_34_KNMI_Stations[[#This Row],[Etmaal temperatuur °C]]&gt;stookgrens[],_34_KNMI_Stations[[#This Row],[Etmaal temperatuur °C]]-stookgrens[],0),"")</f>
        <v>0</v>
      </c>
    </row>
    <row r="3503" spans="1:16" x14ac:dyDescent="0.25">
      <c r="A3503">
        <v>267</v>
      </c>
      <c r="B3503" s="110">
        <v>45991</v>
      </c>
      <c r="C3503" s="89">
        <v>6.1</v>
      </c>
      <c r="D3503" s="89">
        <v>6.4</v>
      </c>
      <c r="E3503" s="96">
        <v>291</v>
      </c>
      <c r="F3503" s="89">
        <v>7</v>
      </c>
      <c r="G3503" s="89"/>
      <c r="H3503">
        <v>0.86</v>
      </c>
      <c r="I3503" t="s">
        <v>8</v>
      </c>
      <c r="J3503">
        <v>1.1000000000000001</v>
      </c>
      <c r="K3503">
        <v>11</v>
      </c>
      <c r="L3503">
        <v>2025</v>
      </c>
      <c r="M3503" t="s">
        <v>376</v>
      </c>
      <c r="N3503" s="89" cm="1">
        <f t="array" ref="N3503">IF(ISNUMBER(_34_KNMI_Stations[[#This Row],[Etmaal temperatuur °C]]),IF(_34_KNMI_Stations[[#This Row],[Etmaal temperatuur °C]]&lt;stookgrens[],stookgrens[]-_34_KNMI_Stations[[#This Row],[Etmaal temperatuur °C]],0),"")</f>
        <v>11.6</v>
      </c>
      <c r="O3503" s="89">
        <f>_34_KNMI_Stations[[#This Row],[graaddagen]]*_34_KNMI_Stations[[#This Row],[Gewogen factor]]</f>
        <v>12.76</v>
      </c>
      <c r="P3503" s="89" cm="1">
        <f t="array" ref="P3503">IF(ISNUMBER(_34_KNMI_Stations[[#This Row],[Etmaal temperatuur °C]]),IF(_34_KNMI_Stations[[#This Row],[Etmaal temperatuur °C]]&gt;stookgrens[],_34_KNMI_Stations[[#This Row],[Etmaal temperatuur °C]]-stookgrens[],0),"")</f>
        <v>0</v>
      </c>
    </row>
    <row r="3504" spans="1:16" x14ac:dyDescent="0.25">
      <c r="A3504">
        <v>267</v>
      </c>
      <c r="B3504" s="110">
        <v>45992</v>
      </c>
      <c r="C3504" s="89">
        <v>9.6999999999999993</v>
      </c>
      <c r="D3504" s="89">
        <v>5.7</v>
      </c>
      <c r="E3504" s="96">
        <v>149</v>
      </c>
      <c r="F3504" s="89">
        <v>0.6</v>
      </c>
      <c r="G3504" s="89"/>
      <c r="H3504">
        <v>0.86</v>
      </c>
      <c r="I3504" t="s">
        <v>8</v>
      </c>
      <c r="J3504">
        <v>1.1000000000000001</v>
      </c>
      <c r="K3504">
        <v>12</v>
      </c>
      <c r="L3504">
        <v>2025</v>
      </c>
      <c r="M3504" t="s">
        <v>377</v>
      </c>
      <c r="N3504" s="89" cm="1">
        <f t="array" ref="N3504">IF(ISNUMBER(_34_KNMI_Stations[[#This Row],[Etmaal temperatuur °C]]),IF(_34_KNMI_Stations[[#This Row],[Etmaal temperatuur °C]]&lt;stookgrens[],stookgrens[]-_34_KNMI_Stations[[#This Row],[Etmaal temperatuur °C]],0),"")</f>
        <v>12.3</v>
      </c>
      <c r="O3504" s="89">
        <f>_34_KNMI_Stations[[#This Row],[graaddagen]]*_34_KNMI_Stations[[#This Row],[Gewogen factor]]</f>
        <v>13.530000000000001</v>
      </c>
      <c r="P3504" s="89" cm="1">
        <f t="array" ref="P3504">IF(ISNUMBER(_34_KNMI_Stations[[#This Row],[Etmaal temperatuur °C]]),IF(_34_KNMI_Stations[[#This Row],[Etmaal temperatuur °C]]&gt;stookgrens[],_34_KNMI_Stations[[#This Row],[Etmaal temperatuur °C]]-stookgrens[],0),"")</f>
        <v>0</v>
      </c>
    </row>
    <row r="3505" spans="1:16" x14ac:dyDescent="0.25">
      <c r="A3505">
        <v>267</v>
      </c>
      <c r="B3505" s="110">
        <v>45993</v>
      </c>
      <c r="C3505" s="89">
        <v>6.4</v>
      </c>
      <c r="D3505" s="89">
        <v>6.5</v>
      </c>
      <c r="E3505" s="96">
        <v>101</v>
      </c>
      <c r="F3505" s="89">
        <v>0.1</v>
      </c>
      <c r="G3505" s="89"/>
      <c r="H3505">
        <v>0.83</v>
      </c>
      <c r="I3505" t="s">
        <v>8</v>
      </c>
      <c r="J3505">
        <v>1.1000000000000001</v>
      </c>
      <c r="K3505">
        <v>12</v>
      </c>
      <c r="L3505">
        <v>2025</v>
      </c>
      <c r="M3505" t="s">
        <v>377</v>
      </c>
      <c r="N3505" s="89" cm="1">
        <f t="array" ref="N3505">IF(ISNUMBER(_34_KNMI_Stations[[#This Row],[Etmaal temperatuur °C]]),IF(_34_KNMI_Stations[[#This Row],[Etmaal temperatuur °C]]&lt;stookgrens[],stookgrens[]-_34_KNMI_Stations[[#This Row],[Etmaal temperatuur °C]],0),"")</f>
        <v>11.5</v>
      </c>
      <c r="O3505" s="89">
        <f>_34_KNMI_Stations[[#This Row],[graaddagen]]*_34_KNMI_Stations[[#This Row],[Gewogen factor]]</f>
        <v>12.65</v>
      </c>
      <c r="P3505" s="89" cm="1">
        <f t="array" ref="P3505">IF(ISNUMBER(_34_KNMI_Stations[[#This Row],[Etmaal temperatuur °C]]),IF(_34_KNMI_Stations[[#This Row],[Etmaal temperatuur °C]]&gt;stookgrens[],_34_KNMI_Stations[[#This Row],[Etmaal temperatuur °C]]-stookgrens[],0),"")</f>
        <v>0</v>
      </c>
    </row>
    <row r="3506" spans="1:16" x14ac:dyDescent="0.25">
      <c r="A3506">
        <v>267</v>
      </c>
      <c r="B3506" s="110">
        <v>45994</v>
      </c>
      <c r="C3506" s="89">
        <v>4</v>
      </c>
      <c r="D3506" s="89">
        <v>6.4</v>
      </c>
      <c r="E3506" s="96">
        <v>252</v>
      </c>
      <c r="F3506" s="89">
        <v>0</v>
      </c>
      <c r="G3506" s="89"/>
      <c r="H3506">
        <v>0.94</v>
      </c>
      <c r="I3506" t="s">
        <v>8</v>
      </c>
      <c r="J3506">
        <v>1.1000000000000001</v>
      </c>
      <c r="K3506">
        <v>12</v>
      </c>
      <c r="L3506">
        <v>2025</v>
      </c>
      <c r="M3506" t="s">
        <v>377</v>
      </c>
      <c r="N3506" s="89" cm="1">
        <f t="array" ref="N3506">IF(ISNUMBER(_34_KNMI_Stations[[#This Row],[Etmaal temperatuur °C]]),IF(_34_KNMI_Stations[[#This Row],[Etmaal temperatuur °C]]&lt;stookgrens[],stookgrens[]-_34_KNMI_Stations[[#This Row],[Etmaal temperatuur °C]],0),"")</f>
        <v>11.6</v>
      </c>
      <c r="O3506" s="89">
        <f>_34_KNMI_Stations[[#This Row],[graaddagen]]*_34_KNMI_Stations[[#This Row],[Gewogen factor]]</f>
        <v>12.76</v>
      </c>
      <c r="P3506" s="89" cm="1">
        <f t="array" ref="P3506">IF(ISNUMBER(_34_KNMI_Stations[[#This Row],[Etmaal temperatuur °C]]),IF(_34_KNMI_Stations[[#This Row],[Etmaal temperatuur °C]]&gt;stookgrens[],_34_KNMI_Stations[[#This Row],[Etmaal temperatuur °C]]-stookgrens[],0),"")</f>
        <v>0</v>
      </c>
    </row>
    <row r="3507" spans="1:16" x14ac:dyDescent="0.25">
      <c r="A3507">
        <v>267</v>
      </c>
      <c r="B3507" s="110">
        <v>45995</v>
      </c>
      <c r="C3507" s="89">
        <v>5.3</v>
      </c>
      <c r="D3507" s="89">
        <v>5.9</v>
      </c>
      <c r="E3507" s="96">
        <v>265</v>
      </c>
      <c r="F3507" s="89">
        <v>-0.1</v>
      </c>
      <c r="G3507" s="89"/>
      <c r="H3507">
        <v>0.92</v>
      </c>
      <c r="I3507" t="s">
        <v>8</v>
      </c>
      <c r="J3507">
        <v>1.1000000000000001</v>
      </c>
      <c r="K3507">
        <v>12</v>
      </c>
      <c r="L3507">
        <v>2025</v>
      </c>
      <c r="M3507" t="s">
        <v>377</v>
      </c>
      <c r="N3507" s="89" cm="1">
        <f t="array" ref="N3507">IF(ISNUMBER(_34_KNMI_Stations[[#This Row],[Etmaal temperatuur °C]]),IF(_34_KNMI_Stations[[#This Row],[Etmaal temperatuur °C]]&lt;stookgrens[],stookgrens[]-_34_KNMI_Stations[[#This Row],[Etmaal temperatuur °C]],0),"")</f>
        <v>12.1</v>
      </c>
      <c r="O3507" s="89">
        <f>_34_KNMI_Stations[[#This Row],[graaddagen]]*_34_KNMI_Stations[[#This Row],[Gewogen factor]]</f>
        <v>13.31</v>
      </c>
      <c r="P3507" s="89" cm="1">
        <f t="array" ref="P3507">IF(ISNUMBER(_34_KNMI_Stations[[#This Row],[Etmaal temperatuur °C]]),IF(_34_KNMI_Stations[[#This Row],[Etmaal temperatuur °C]]&gt;stookgrens[],_34_KNMI_Stations[[#This Row],[Etmaal temperatuur °C]]-stookgrens[],0),"")</f>
        <v>0</v>
      </c>
    </row>
    <row r="3508" spans="1:16" x14ac:dyDescent="0.25">
      <c r="A3508">
        <v>267</v>
      </c>
      <c r="B3508" s="110">
        <v>45996</v>
      </c>
      <c r="C3508" s="89">
        <v>5.7</v>
      </c>
      <c r="D3508" s="89">
        <v>4.5</v>
      </c>
      <c r="E3508" s="96">
        <v>113</v>
      </c>
      <c r="F3508" s="89">
        <v>0</v>
      </c>
      <c r="G3508" s="89"/>
      <c r="H3508">
        <v>0.95</v>
      </c>
      <c r="I3508" t="s">
        <v>8</v>
      </c>
      <c r="J3508">
        <v>1.1000000000000001</v>
      </c>
      <c r="K3508">
        <v>12</v>
      </c>
      <c r="L3508">
        <v>2025</v>
      </c>
      <c r="M3508" t="s">
        <v>377</v>
      </c>
      <c r="N3508" s="89" cm="1">
        <f t="array" ref="N3508">IF(ISNUMBER(_34_KNMI_Stations[[#This Row],[Etmaal temperatuur °C]]),IF(_34_KNMI_Stations[[#This Row],[Etmaal temperatuur °C]]&lt;stookgrens[],stookgrens[]-_34_KNMI_Stations[[#This Row],[Etmaal temperatuur °C]],0),"")</f>
        <v>13.5</v>
      </c>
      <c r="O3508" s="89">
        <f>_34_KNMI_Stations[[#This Row],[graaddagen]]*_34_KNMI_Stations[[#This Row],[Gewogen factor]]</f>
        <v>14.850000000000001</v>
      </c>
      <c r="P3508" s="89" cm="1">
        <f t="array" ref="P3508">IF(ISNUMBER(_34_KNMI_Stations[[#This Row],[Etmaal temperatuur °C]]),IF(_34_KNMI_Stations[[#This Row],[Etmaal temperatuur °C]]&gt;stookgrens[],_34_KNMI_Stations[[#This Row],[Etmaal temperatuur °C]]-stookgrens[],0),"")</f>
        <v>0</v>
      </c>
    </row>
    <row r="3509" spans="1:16" x14ac:dyDescent="0.25">
      <c r="A3509">
        <v>267</v>
      </c>
      <c r="B3509" s="110">
        <v>45997</v>
      </c>
      <c r="C3509" s="89">
        <v>8.3000000000000007</v>
      </c>
      <c r="D3509" s="89">
        <v>6.9</v>
      </c>
      <c r="E3509" s="96">
        <v>102</v>
      </c>
      <c r="F3509" s="89">
        <v>5.2</v>
      </c>
      <c r="G3509" s="89"/>
      <c r="H3509">
        <v>0.95</v>
      </c>
      <c r="I3509" t="s">
        <v>8</v>
      </c>
      <c r="J3509">
        <v>1.1000000000000001</v>
      </c>
      <c r="K3509">
        <v>12</v>
      </c>
      <c r="L3509">
        <v>2025</v>
      </c>
      <c r="M3509" t="s">
        <v>377</v>
      </c>
      <c r="N3509" s="89" cm="1">
        <f t="array" ref="N3509">IF(ISNUMBER(_34_KNMI_Stations[[#This Row],[Etmaal temperatuur °C]]),IF(_34_KNMI_Stations[[#This Row],[Etmaal temperatuur °C]]&lt;stookgrens[],stookgrens[]-_34_KNMI_Stations[[#This Row],[Etmaal temperatuur °C]],0),"")</f>
        <v>11.1</v>
      </c>
      <c r="O3509" s="89">
        <f>_34_KNMI_Stations[[#This Row],[graaddagen]]*_34_KNMI_Stations[[#This Row],[Gewogen factor]]</f>
        <v>12.21</v>
      </c>
      <c r="P3509" s="89" cm="1">
        <f t="array" ref="P3509">IF(ISNUMBER(_34_KNMI_Stations[[#This Row],[Etmaal temperatuur °C]]),IF(_34_KNMI_Stations[[#This Row],[Etmaal temperatuur °C]]&gt;stookgrens[],_34_KNMI_Stations[[#This Row],[Etmaal temperatuur °C]]-stookgrens[],0),"")</f>
        <v>0</v>
      </c>
    </row>
    <row r="3510" spans="1:16" x14ac:dyDescent="0.25">
      <c r="A3510">
        <v>267</v>
      </c>
      <c r="B3510" s="110">
        <v>45998</v>
      </c>
      <c r="C3510" s="89">
        <v>6.9</v>
      </c>
      <c r="D3510" s="89">
        <v>9.1999999999999993</v>
      </c>
      <c r="E3510" s="96">
        <v>129</v>
      </c>
      <c r="F3510" s="89">
        <v>10.5</v>
      </c>
      <c r="G3510" s="89"/>
      <c r="H3510">
        <v>0.96</v>
      </c>
      <c r="I3510" t="s">
        <v>8</v>
      </c>
      <c r="J3510">
        <v>1.1000000000000001</v>
      </c>
      <c r="K3510">
        <v>12</v>
      </c>
      <c r="L3510">
        <v>2025</v>
      </c>
      <c r="M3510" t="s">
        <v>377</v>
      </c>
      <c r="N3510" s="89" cm="1">
        <f t="array" ref="N3510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3510" s="89">
        <f>_34_KNMI_Stations[[#This Row],[graaddagen]]*_34_KNMI_Stations[[#This Row],[Gewogen factor]]</f>
        <v>9.6800000000000015</v>
      </c>
      <c r="P3510" s="89" cm="1">
        <f t="array" ref="P3510">IF(ISNUMBER(_34_KNMI_Stations[[#This Row],[Etmaal temperatuur °C]]),IF(_34_KNMI_Stations[[#This Row],[Etmaal temperatuur °C]]&gt;stookgrens[],_34_KNMI_Stations[[#This Row],[Etmaal temperatuur °C]]-stookgrens[],0),"")</f>
        <v>0</v>
      </c>
    </row>
    <row r="3511" spans="1:16" x14ac:dyDescent="0.25">
      <c r="A3511">
        <v>267</v>
      </c>
      <c r="B3511" s="110">
        <v>45999</v>
      </c>
      <c r="C3511" s="89">
        <v>6.9</v>
      </c>
      <c r="D3511" s="89">
        <v>10</v>
      </c>
      <c r="E3511" s="96">
        <v>136</v>
      </c>
      <c r="F3511" s="89">
        <v>-0.1</v>
      </c>
      <c r="G3511" s="89"/>
      <c r="H3511">
        <v>0.93</v>
      </c>
      <c r="I3511" t="s">
        <v>8</v>
      </c>
      <c r="J3511">
        <v>1.1000000000000001</v>
      </c>
      <c r="K3511">
        <v>12</v>
      </c>
      <c r="L3511">
        <v>2025</v>
      </c>
      <c r="M3511" t="s">
        <v>378</v>
      </c>
      <c r="N3511" s="89" cm="1">
        <f t="array" ref="N3511">IF(ISNUMBER(_34_KNMI_Stations[[#This Row],[Etmaal temperatuur °C]]),IF(_34_KNMI_Stations[[#This Row],[Etmaal temperatuur °C]]&lt;stookgrens[],stookgrens[]-_34_KNMI_Stations[[#This Row],[Etmaal temperatuur °C]],0),"")</f>
        <v>8</v>
      </c>
      <c r="O3511" s="89">
        <f>_34_KNMI_Stations[[#This Row],[graaddagen]]*_34_KNMI_Stations[[#This Row],[Gewogen factor]]</f>
        <v>8.8000000000000007</v>
      </c>
      <c r="P3511" s="89" cm="1">
        <f t="array" ref="P3511">IF(ISNUMBER(_34_KNMI_Stations[[#This Row],[Etmaal temperatuur °C]]),IF(_34_KNMI_Stations[[#This Row],[Etmaal temperatuur °C]]&gt;stookgrens[],_34_KNMI_Stations[[#This Row],[Etmaal temperatuur °C]]-stookgrens[],0),"")</f>
        <v>0</v>
      </c>
    </row>
    <row r="3512" spans="1:16" x14ac:dyDescent="0.25">
      <c r="A3512">
        <v>267</v>
      </c>
      <c r="B3512" s="110">
        <v>46000</v>
      </c>
      <c r="C3512" s="89">
        <v>6.7</v>
      </c>
      <c r="D3512" s="89">
        <v>10</v>
      </c>
      <c r="E3512" s="96">
        <v>84</v>
      </c>
      <c r="F3512" s="89">
        <v>5.0999999999999996</v>
      </c>
      <c r="G3512" s="89"/>
      <c r="H3512">
        <v>0.93</v>
      </c>
      <c r="I3512" t="s">
        <v>8</v>
      </c>
      <c r="J3512">
        <v>1.1000000000000001</v>
      </c>
      <c r="K3512">
        <v>12</v>
      </c>
      <c r="L3512">
        <v>2025</v>
      </c>
      <c r="M3512" t="s">
        <v>378</v>
      </c>
      <c r="N3512" s="89" cm="1">
        <f t="array" ref="N3512">IF(ISNUMBER(_34_KNMI_Stations[[#This Row],[Etmaal temperatuur °C]]),IF(_34_KNMI_Stations[[#This Row],[Etmaal temperatuur °C]]&lt;stookgrens[],stookgrens[]-_34_KNMI_Stations[[#This Row],[Etmaal temperatuur °C]],0),"")</f>
        <v>8</v>
      </c>
      <c r="O3512" s="89">
        <f>_34_KNMI_Stations[[#This Row],[graaddagen]]*_34_KNMI_Stations[[#This Row],[Gewogen factor]]</f>
        <v>8.8000000000000007</v>
      </c>
      <c r="P3512" s="89" cm="1">
        <f t="array" ref="P3512">IF(ISNUMBER(_34_KNMI_Stations[[#This Row],[Etmaal temperatuur °C]]),IF(_34_KNMI_Stations[[#This Row],[Etmaal temperatuur °C]]&gt;stookgrens[],_34_KNMI_Stations[[#This Row],[Etmaal temperatuur °C]]-stookgrens[],0),"")</f>
        <v>0</v>
      </c>
    </row>
    <row r="3513" spans="1:16" x14ac:dyDescent="0.25">
      <c r="A3513">
        <v>267</v>
      </c>
      <c r="B3513" s="110">
        <v>46001</v>
      </c>
      <c r="C3513" s="89">
        <v>7.4</v>
      </c>
      <c r="D3513" s="89">
        <v>10.199999999999999</v>
      </c>
      <c r="E3513" s="96">
        <v>251</v>
      </c>
      <c r="F3513" s="89">
        <v>0</v>
      </c>
      <c r="G3513" s="89"/>
      <c r="H3513">
        <v>0.91</v>
      </c>
      <c r="I3513" t="s">
        <v>8</v>
      </c>
      <c r="J3513">
        <v>1.1000000000000001</v>
      </c>
      <c r="K3513">
        <v>12</v>
      </c>
      <c r="L3513">
        <v>2025</v>
      </c>
      <c r="M3513" t="s">
        <v>378</v>
      </c>
      <c r="N3513" s="89" cm="1">
        <f t="array" ref="N3513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3513" s="89">
        <f>_34_KNMI_Stations[[#This Row],[graaddagen]]*_34_KNMI_Stations[[#This Row],[Gewogen factor]]</f>
        <v>8.5800000000000018</v>
      </c>
      <c r="P3513" s="89" cm="1">
        <f t="array" ref="P3513">IF(ISNUMBER(_34_KNMI_Stations[[#This Row],[Etmaal temperatuur °C]]),IF(_34_KNMI_Stations[[#This Row],[Etmaal temperatuur °C]]&gt;stookgrens[],_34_KNMI_Stations[[#This Row],[Etmaal temperatuur °C]]-stookgrens[],0),"")</f>
        <v>0</v>
      </c>
    </row>
    <row r="3514" spans="1:16" x14ac:dyDescent="0.25">
      <c r="A3514">
        <v>267</v>
      </c>
      <c r="B3514" s="110">
        <v>46002</v>
      </c>
      <c r="C3514" s="89">
        <v>5.2</v>
      </c>
      <c r="D3514" s="89">
        <v>7.6</v>
      </c>
      <c r="E3514" s="96">
        <v>173</v>
      </c>
      <c r="F3514" s="89">
        <v>0</v>
      </c>
      <c r="G3514" s="89"/>
      <c r="H3514">
        <v>0.95</v>
      </c>
      <c r="I3514" t="s">
        <v>8</v>
      </c>
      <c r="J3514">
        <v>1.1000000000000001</v>
      </c>
      <c r="K3514">
        <v>12</v>
      </c>
      <c r="L3514">
        <v>2025</v>
      </c>
      <c r="M3514" t="s">
        <v>378</v>
      </c>
      <c r="N3514" s="89" cm="1">
        <f t="array" ref="N3514">IF(ISNUMBER(_34_KNMI_Stations[[#This Row],[Etmaal temperatuur °C]]),IF(_34_KNMI_Stations[[#This Row],[Etmaal temperatuur °C]]&lt;stookgrens[],stookgrens[]-_34_KNMI_Stations[[#This Row],[Etmaal temperatuur °C]],0),"")</f>
        <v>10.4</v>
      </c>
      <c r="O3514" s="89">
        <f>_34_KNMI_Stations[[#This Row],[graaddagen]]*_34_KNMI_Stations[[#This Row],[Gewogen factor]]</f>
        <v>11.440000000000001</v>
      </c>
      <c r="P3514" s="89" cm="1">
        <f t="array" ref="P3514">IF(ISNUMBER(_34_KNMI_Stations[[#This Row],[Etmaal temperatuur °C]]),IF(_34_KNMI_Stations[[#This Row],[Etmaal temperatuur °C]]&gt;stookgrens[],_34_KNMI_Stations[[#This Row],[Etmaal temperatuur °C]]-stookgrens[],0),"")</f>
        <v>0</v>
      </c>
    </row>
    <row r="3515" spans="1:16" x14ac:dyDescent="0.25">
      <c r="A3515">
        <v>267</v>
      </c>
      <c r="B3515" s="110">
        <v>46003</v>
      </c>
      <c r="C3515" s="89">
        <v>4.3</v>
      </c>
      <c r="D3515" s="89">
        <v>7.5</v>
      </c>
      <c r="E3515" s="96">
        <v>64</v>
      </c>
      <c r="F3515" s="89">
        <v>0</v>
      </c>
      <c r="G3515" s="89"/>
      <c r="H3515">
        <v>0.95</v>
      </c>
      <c r="I3515" t="s">
        <v>8</v>
      </c>
      <c r="J3515">
        <v>1.1000000000000001</v>
      </c>
      <c r="K3515">
        <v>12</v>
      </c>
      <c r="L3515">
        <v>2025</v>
      </c>
      <c r="M3515" t="s">
        <v>378</v>
      </c>
      <c r="N3515" s="89" cm="1">
        <f t="array" ref="N3515">IF(ISNUMBER(_34_KNMI_Stations[[#This Row],[Etmaal temperatuur °C]]),IF(_34_KNMI_Stations[[#This Row],[Etmaal temperatuur °C]]&lt;stookgrens[],stookgrens[]-_34_KNMI_Stations[[#This Row],[Etmaal temperatuur °C]],0),"")</f>
        <v>10.5</v>
      </c>
      <c r="O3515" s="89">
        <f>_34_KNMI_Stations[[#This Row],[graaddagen]]*_34_KNMI_Stations[[#This Row],[Gewogen factor]]</f>
        <v>11.55</v>
      </c>
      <c r="P3515" s="89" cm="1">
        <f t="array" ref="P3515">IF(ISNUMBER(_34_KNMI_Stations[[#This Row],[Etmaal temperatuur °C]]),IF(_34_KNMI_Stations[[#This Row],[Etmaal temperatuur °C]]&gt;stookgrens[],_34_KNMI_Stations[[#This Row],[Etmaal temperatuur °C]]-stookgrens[],0),"")</f>
        <v>0</v>
      </c>
    </row>
    <row r="3516" spans="1:16" x14ac:dyDescent="0.25">
      <c r="A3516">
        <v>267</v>
      </c>
      <c r="B3516" s="110">
        <v>46004</v>
      </c>
      <c r="C3516" s="89">
        <v>4.5</v>
      </c>
      <c r="D3516" s="89">
        <v>7.4</v>
      </c>
      <c r="E3516" s="96">
        <v>321</v>
      </c>
      <c r="F3516" s="89">
        <v>0.3</v>
      </c>
      <c r="G3516" s="89"/>
      <c r="H3516">
        <v>0.95</v>
      </c>
      <c r="I3516" t="s">
        <v>8</v>
      </c>
      <c r="J3516">
        <v>1.1000000000000001</v>
      </c>
      <c r="K3516">
        <v>12</v>
      </c>
      <c r="L3516">
        <v>2025</v>
      </c>
      <c r="M3516" t="s">
        <v>378</v>
      </c>
      <c r="N3516" s="89" cm="1">
        <f t="array" ref="N3516">IF(ISNUMBER(_34_KNMI_Stations[[#This Row],[Etmaal temperatuur °C]]),IF(_34_KNMI_Stations[[#This Row],[Etmaal temperatuur °C]]&lt;stookgrens[],stookgrens[]-_34_KNMI_Stations[[#This Row],[Etmaal temperatuur °C]],0),"")</f>
        <v>10.6</v>
      </c>
      <c r="O3516" s="89">
        <f>_34_KNMI_Stations[[#This Row],[graaddagen]]*_34_KNMI_Stations[[#This Row],[Gewogen factor]]</f>
        <v>11.66</v>
      </c>
      <c r="P3516" s="89" cm="1">
        <f t="array" ref="P3516">IF(ISNUMBER(_34_KNMI_Stations[[#This Row],[Etmaal temperatuur °C]]),IF(_34_KNMI_Stations[[#This Row],[Etmaal temperatuur °C]]&gt;stookgrens[],_34_KNMI_Stations[[#This Row],[Etmaal temperatuur °C]]-stookgrens[],0),"")</f>
        <v>0</v>
      </c>
    </row>
    <row r="3517" spans="1:16" x14ac:dyDescent="0.25">
      <c r="A3517">
        <v>267</v>
      </c>
      <c r="B3517" s="110">
        <v>46005</v>
      </c>
      <c r="C3517" s="89">
        <v>7.1</v>
      </c>
      <c r="D3517" s="89">
        <v>6.7</v>
      </c>
      <c r="E3517" s="96">
        <v>133</v>
      </c>
      <c r="F3517" s="89">
        <v>0</v>
      </c>
      <c r="G3517" s="89"/>
      <c r="H3517">
        <v>0.94</v>
      </c>
      <c r="I3517" t="s">
        <v>8</v>
      </c>
      <c r="J3517">
        <v>1.1000000000000001</v>
      </c>
      <c r="K3517">
        <v>12</v>
      </c>
      <c r="L3517">
        <v>2025</v>
      </c>
      <c r="M3517" t="s">
        <v>378</v>
      </c>
      <c r="N3517" s="89" cm="1">
        <f t="array" ref="N3517">IF(ISNUMBER(_34_KNMI_Stations[[#This Row],[Etmaal temperatuur °C]]),IF(_34_KNMI_Stations[[#This Row],[Etmaal temperatuur °C]]&lt;stookgrens[],stookgrens[]-_34_KNMI_Stations[[#This Row],[Etmaal temperatuur °C]],0),"")</f>
        <v>11.3</v>
      </c>
      <c r="O3517" s="89">
        <f>_34_KNMI_Stations[[#This Row],[graaddagen]]*_34_KNMI_Stations[[#This Row],[Gewogen factor]]</f>
        <v>12.430000000000001</v>
      </c>
      <c r="P3517" s="89" cm="1">
        <f t="array" ref="P3517">IF(ISNUMBER(_34_KNMI_Stations[[#This Row],[Etmaal temperatuur °C]]),IF(_34_KNMI_Stations[[#This Row],[Etmaal temperatuur °C]]&gt;stookgrens[],_34_KNMI_Stations[[#This Row],[Etmaal temperatuur °C]]-stookgrens[],0),"")</f>
        <v>0</v>
      </c>
    </row>
    <row r="3518" spans="1:16" x14ac:dyDescent="0.25">
      <c r="A3518">
        <v>267</v>
      </c>
      <c r="B3518" s="110">
        <v>46006</v>
      </c>
      <c r="C3518" s="89">
        <v>7</v>
      </c>
      <c r="D3518" s="89">
        <v>6.5</v>
      </c>
      <c r="E3518" s="96">
        <v>60</v>
      </c>
      <c r="F3518" s="89">
        <v>0</v>
      </c>
      <c r="G3518" s="89"/>
      <c r="H3518">
        <v>0.91</v>
      </c>
      <c r="I3518" t="s">
        <v>8</v>
      </c>
      <c r="J3518">
        <v>1.1000000000000001</v>
      </c>
      <c r="K3518">
        <v>12</v>
      </c>
      <c r="L3518">
        <v>2025</v>
      </c>
      <c r="M3518" t="s">
        <v>379</v>
      </c>
      <c r="N3518" s="89" cm="1">
        <f t="array" ref="N3518">IF(ISNUMBER(_34_KNMI_Stations[[#This Row],[Etmaal temperatuur °C]]),IF(_34_KNMI_Stations[[#This Row],[Etmaal temperatuur °C]]&lt;stookgrens[],stookgrens[]-_34_KNMI_Stations[[#This Row],[Etmaal temperatuur °C]],0),"")</f>
        <v>11.5</v>
      </c>
      <c r="O3518" s="89">
        <f>_34_KNMI_Stations[[#This Row],[graaddagen]]*_34_KNMI_Stations[[#This Row],[Gewogen factor]]</f>
        <v>12.65</v>
      </c>
      <c r="P3518" s="89" cm="1">
        <f t="array" ref="P3518">IF(ISNUMBER(_34_KNMI_Stations[[#This Row],[Etmaal temperatuur °C]]),IF(_34_KNMI_Stations[[#This Row],[Etmaal temperatuur °C]]&gt;stookgrens[],_34_KNMI_Stations[[#This Row],[Etmaal temperatuur °C]]-stookgrens[],0),"")</f>
        <v>0</v>
      </c>
    </row>
    <row r="3519" spans="1:16" x14ac:dyDescent="0.25">
      <c r="A3519">
        <v>267</v>
      </c>
      <c r="B3519" s="110">
        <v>46007</v>
      </c>
      <c r="C3519" s="89">
        <v>4.7</v>
      </c>
      <c r="D3519" s="89">
        <v>7.3</v>
      </c>
      <c r="E3519" s="96">
        <v>167</v>
      </c>
      <c r="F3519" s="89">
        <v>0.1</v>
      </c>
      <c r="G3519" s="89"/>
      <c r="H3519">
        <v>0.91</v>
      </c>
      <c r="I3519" t="s">
        <v>8</v>
      </c>
      <c r="J3519">
        <v>1.1000000000000001</v>
      </c>
      <c r="K3519">
        <v>12</v>
      </c>
      <c r="L3519">
        <v>2025</v>
      </c>
      <c r="M3519" t="s">
        <v>379</v>
      </c>
      <c r="N3519" s="89" cm="1">
        <f t="array" ref="N3519">IF(ISNUMBER(_34_KNMI_Stations[[#This Row],[Etmaal temperatuur °C]]),IF(_34_KNMI_Stations[[#This Row],[Etmaal temperatuur °C]]&lt;stookgrens[],stookgrens[]-_34_KNMI_Stations[[#This Row],[Etmaal temperatuur °C]],0),"")</f>
        <v>10.7</v>
      </c>
      <c r="O3519" s="89">
        <f>_34_KNMI_Stations[[#This Row],[graaddagen]]*_34_KNMI_Stations[[#This Row],[Gewogen factor]]</f>
        <v>11.77</v>
      </c>
      <c r="P3519" s="89" cm="1">
        <f t="array" ref="P3519">IF(ISNUMBER(_34_KNMI_Stations[[#This Row],[Etmaal temperatuur °C]]),IF(_34_KNMI_Stations[[#This Row],[Etmaal temperatuur °C]]&gt;stookgrens[],_34_KNMI_Stations[[#This Row],[Etmaal temperatuur °C]]-stookgrens[],0),"")</f>
        <v>0</v>
      </c>
    </row>
    <row r="3520" spans="1:16" x14ac:dyDescent="0.25">
      <c r="A3520">
        <v>267</v>
      </c>
      <c r="B3520" s="110">
        <v>46008</v>
      </c>
      <c r="C3520" s="89">
        <v>4.0999999999999996</v>
      </c>
      <c r="D3520" s="89">
        <v>7.4</v>
      </c>
      <c r="E3520" s="96">
        <v>109</v>
      </c>
      <c r="F3520" s="89">
        <v>0</v>
      </c>
      <c r="G3520" s="89"/>
      <c r="H3520">
        <v>0.94</v>
      </c>
      <c r="I3520" t="s">
        <v>8</v>
      </c>
      <c r="J3520">
        <v>1.1000000000000001</v>
      </c>
      <c r="K3520">
        <v>12</v>
      </c>
      <c r="L3520">
        <v>2025</v>
      </c>
      <c r="M3520" t="s">
        <v>379</v>
      </c>
      <c r="N3520" s="89" cm="1">
        <f t="array" ref="N3520">IF(ISNUMBER(_34_KNMI_Stations[[#This Row],[Etmaal temperatuur °C]]),IF(_34_KNMI_Stations[[#This Row],[Etmaal temperatuur °C]]&lt;stookgrens[],stookgrens[]-_34_KNMI_Stations[[#This Row],[Etmaal temperatuur °C]],0),"")</f>
        <v>10.6</v>
      </c>
      <c r="O3520" s="89">
        <f>_34_KNMI_Stations[[#This Row],[graaddagen]]*_34_KNMI_Stations[[#This Row],[Gewogen factor]]</f>
        <v>11.66</v>
      </c>
      <c r="P3520" s="89" cm="1">
        <f t="array" ref="P3520">IF(ISNUMBER(_34_KNMI_Stations[[#This Row],[Etmaal temperatuur °C]]),IF(_34_KNMI_Stations[[#This Row],[Etmaal temperatuur °C]]&gt;stookgrens[],_34_KNMI_Stations[[#This Row],[Etmaal temperatuur °C]]-stookgrens[],0),"")</f>
        <v>0</v>
      </c>
    </row>
    <row r="3521" spans="1:16" x14ac:dyDescent="0.25">
      <c r="A3521">
        <v>267</v>
      </c>
      <c r="B3521" s="110">
        <v>46009</v>
      </c>
      <c r="C3521" s="89">
        <v>9.1999999999999993</v>
      </c>
      <c r="D3521" s="89">
        <v>8.6</v>
      </c>
      <c r="E3521" s="96">
        <v>97</v>
      </c>
      <c r="F3521" s="89">
        <v>-0.1</v>
      </c>
      <c r="G3521" s="89"/>
      <c r="H3521">
        <v>0.86</v>
      </c>
      <c r="I3521" t="s">
        <v>8</v>
      </c>
      <c r="J3521">
        <v>1.1000000000000001</v>
      </c>
      <c r="K3521">
        <v>12</v>
      </c>
      <c r="L3521">
        <v>2025</v>
      </c>
      <c r="M3521" t="s">
        <v>379</v>
      </c>
      <c r="N3521" s="89" cm="1">
        <f t="array" ref="N3521">IF(ISNUMBER(_34_KNMI_Stations[[#This Row],[Etmaal temperatuur °C]]),IF(_34_KNMI_Stations[[#This Row],[Etmaal temperatuur °C]]&lt;stookgrens[],stookgrens[]-_34_KNMI_Stations[[#This Row],[Etmaal temperatuur °C]],0),"")</f>
        <v>9.4</v>
      </c>
      <c r="O3521" s="89">
        <f>_34_KNMI_Stations[[#This Row],[graaddagen]]*_34_KNMI_Stations[[#This Row],[Gewogen factor]]</f>
        <v>10.340000000000002</v>
      </c>
      <c r="P3521" s="89" cm="1">
        <f t="array" ref="P3521">IF(ISNUMBER(_34_KNMI_Stations[[#This Row],[Etmaal temperatuur °C]]),IF(_34_KNMI_Stations[[#This Row],[Etmaal temperatuur °C]]&gt;stookgrens[],_34_KNMI_Stations[[#This Row],[Etmaal temperatuur °C]]-stookgrens[],0),"")</f>
        <v>0</v>
      </c>
    </row>
    <row r="3522" spans="1:16" x14ac:dyDescent="0.25">
      <c r="A3522">
        <v>267</v>
      </c>
      <c r="B3522" s="110">
        <v>46010</v>
      </c>
      <c r="C3522" s="89">
        <v>5.2</v>
      </c>
      <c r="D3522" s="89">
        <v>8.1999999999999993</v>
      </c>
      <c r="E3522" s="96">
        <v>193</v>
      </c>
      <c r="F3522" s="89">
        <v>1.9</v>
      </c>
      <c r="G3522" s="89"/>
      <c r="H3522">
        <v>0.92</v>
      </c>
      <c r="I3522" t="s">
        <v>8</v>
      </c>
      <c r="J3522">
        <v>1.1000000000000001</v>
      </c>
      <c r="K3522">
        <v>12</v>
      </c>
      <c r="L3522">
        <v>2025</v>
      </c>
      <c r="M3522" t="s">
        <v>379</v>
      </c>
      <c r="N3522" s="89" cm="1">
        <f t="array" ref="N3522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3522" s="89">
        <f>_34_KNMI_Stations[[#This Row],[graaddagen]]*_34_KNMI_Stations[[#This Row],[Gewogen factor]]</f>
        <v>10.780000000000001</v>
      </c>
      <c r="P3522" s="89" cm="1">
        <f t="array" ref="P3522">IF(ISNUMBER(_34_KNMI_Stations[[#This Row],[Etmaal temperatuur °C]]),IF(_34_KNMI_Stations[[#This Row],[Etmaal temperatuur °C]]&gt;stookgrens[],_34_KNMI_Stations[[#This Row],[Etmaal temperatuur °C]]-stookgrens[],0),"")</f>
        <v>0</v>
      </c>
    </row>
    <row r="3523" spans="1:16" x14ac:dyDescent="0.25">
      <c r="A3523">
        <v>267</v>
      </c>
      <c r="B3523" s="110">
        <v>46011</v>
      </c>
      <c r="C3523" s="89">
        <v>4.3</v>
      </c>
      <c r="D3523" s="89">
        <v>5.0999999999999996</v>
      </c>
      <c r="E3523" s="96">
        <v>151</v>
      </c>
      <c r="F3523" s="89">
        <v>0</v>
      </c>
      <c r="G3523" s="89"/>
      <c r="H3523">
        <v>0.99</v>
      </c>
      <c r="I3523" t="s">
        <v>8</v>
      </c>
      <c r="J3523">
        <v>1.1000000000000001</v>
      </c>
      <c r="K3523">
        <v>12</v>
      </c>
      <c r="L3523">
        <v>2025</v>
      </c>
      <c r="M3523" t="s">
        <v>379</v>
      </c>
      <c r="N3523" s="89" cm="1">
        <f t="array" ref="N3523">IF(ISNUMBER(_34_KNMI_Stations[[#This Row],[Etmaal temperatuur °C]]),IF(_34_KNMI_Stations[[#This Row],[Etmaal temperatuur °C]]&lt;stookgrens[],stookgrens[]-_34_KNMI_Stations[[#This Row],[Etmaal temperatuur °C]],0),"")</f>
        <v>12.9</v>
      </c>
      <c r="O3523" s="89">
        <f>_34_KNMI_Stations[[#This Row],[graaddagen]]*_34_KNMI_Stations[[#This Row],[Gewogen factor]]</f>
        <v>14.190000000000001</v>
      </c>
      <c r="P3523" s="89" cm="1">
        <f t="array" ref="P3523">IF(ISNUMBER(_34_KNMI_Stations[[#This Row],[Etmaal temperatuur °C]]),IF(_34_KNMI_Stations[[#This Row],[Etmaal temperatuur °C]]&gt;stookgrens[],_34_KNMI_Stations[[#This Row],[Etmaal temperatuur °C]]-stookgrens[],0),"")</f>
        <v>0</v>
      </c>
    </row>
    <row r="3524" spans="1:16" x14ac:dyDescent="0.25">
      <c r="A3524">
        <v>267</v>
      </c>
      <c r="B3524" s="110">
        <v>46012</v>
      </c>
      <c r="C3524" s="89">
        <v>4.9000000000000004</v>
      </c>
      <c r="D3524" s="89">
        <v>7.3</v>
      </c>
      <c r="E3524" s="96">
        <v>258</v>
      </c>
      <c r="F3524" s="89">
        <v>0</v>
      </c>
      <c r="G3524" s="89"/>
      <c r="H3524">
        <v>0.95</v>
      </c>
      <c r="I3524" t="s">
        <v>8</v>
      </c>
      <c r="J3524">
        <v>1.1000000000000001</v>
      </c>
      <c r="K3524">
        <v>12</v>
      </c>
      <c r="L3524">
        <v>2025</v>
      </c>
      <c r="M3524" t="s">
        <v>379</v>
      </c>
      <c r="N3524" s="89" cm="1">
        <f t="array" ref="N3524">IF(ISNUMBER(_34_KNMI_Stations[[#This Row],[Etmaal temperatuur °C]]),IF(_34_KNMI_Stations[[#This Row],[Etmaal temperatuur °C]]&lt;stookgrens[],stookgrens[]-_34_KNMI_Stations[[#This Row],[Etmaal temperatuur °C]],0),"")</f>
        <v>10.7</v>
      </c>
      <c r="O3524" s="89">
        <f>_34_KNMI_Stations[[#This Row],[graaddagen]]*_34_KNMI_Stations[[#This Row],[Gewogen factor]]</f>
        <v>11.77</v>
      </c>
      <c r="P3524" s="89" cm="1">
        <f t="array" ref="P3524">IF(ISNUMBER(_34_KNMI_Stations[[#This Row],[Etmaal temperatuur °C]]),IF(_34_KNMI_Stations[[#This Row],[Etmaal temperatuur °C]]&gt;stookgrens[],_34_KNMI_Stations[[#This Row],[Etmaal temperatuur °C]]-stookgrens[],0),"")</f>
        <v>0</v>
      </c>
    </row>
    <row r="3525" spans="1:16" x14ac:dyDescent="0.25">
      <c r="A3525">
        <v>267</v>
      </c>
      <c r="B3525" s="110">
        <v>46013</v>
      </c>
      <c r="C3525" s="89">
        <v>6.4</v>
      </c>
      <c r="D3525" s="89">
        <v>5.6</v>
      </c>
      <c r="E3525" s="96">
        <v>187</v>
      </c>
      <c r="F3525" s="89">
        <v>0</v>
      </c>
      <c r="G3525" s="89"/>
      <c r="H3525">
        <v>0.9</v>
      </c>
      <c r="I3525" t="s">
        <v>8</v>
      </c>
      <c r="J3525">
        <v>1.1000000000000001</v>
      </c>
      <c r="K3525">
        <v>12</v>
      </c>
      <c r="L3525">
        <v>2025</v>
      </c>
      <c r="M3525" t="s">
        <v>380</v>
      </c>
      <c r="N3525" s="89" cm="1">
        <f t="array" ref="N3525">IF(ISNUMBER(_34_KNMI_Stations[[#This Row],[Etmaal temperatuur °C]]),IF(_34_KNMI_Stations[[#This Row],[Etmaal temperatuur °C]]&lt;stookgrens[],stookgrens[]-_34_KNMI_Stations[[#This Row],[Etmaal temperatuur °C]],0),"")</f>
        <v>12.4</v>
      </c>
      <c r="O3525" s="89">
        <f>_34_KNMI_Stations[[#This Row],[graaddagen]]*_34_KNMI_Stations[[#This Row],[Gewogen factor]]</f>
        <v>13.640000000000002</v>
      </c>
      <c r="P3525" s="89" cm="1">
        <f t="array" ref="P3525">IF(ISNUMBER(_34_KNMI_Stations[[#This Row],[Etmaal temperatuur °C]]),IF(_34_KNMI_Stations[[#This Row],[Etmaal temperatuur °C]]&gt;stookgrens[],_34_KNMI_Stations[[#This Row],[Etmaal temperatuur °C]]-stookgrens[],0),"")</f>
        <v>0</v>
      </c>
    </row>
    <row r="3526" spans="1:16" x14ac:dyDescent="0.25">
      <c r="A3526">
        <v>267</v>
      </c>
      <c r="B3526" s="110">
        <v>46014</v>
      </c>
      <c r="C3526" s="89">
        <v>7.7</v>
      </c>
      <c r="D3526" s="89">
        <v>3.3</v>
      </c>
      <c r="E3526" s="96">
        <v>55</v>
      </c>
      <c r="F3526" s="89">
        <v>0</v>
      </c>
      <c r="G3526" s="89"/>
      <c r="H3526">
        <v>0.83</v>
      </c>
      <c r="I3526" t="s">
        <v>8</v>
      </c>
      <c r="J3526">
        <v>1.1000000000000001</v>
      </c>
      <c r="K3526">
        <v>12</v>
      </c>
      <c r="L3526">
        <v>2025</v>
      </c>
      <c r="M3526" t="s">
        <v>380</v>
      </c>
      <c r="N3526" s="89" cm="1">
        <f t="array" ref="N3526">IF(ISNUMBER(_34_KNMI_Stations[[#This Row],[Etmaal temperatuur °C]]),IF(_34_KNMI_Stations[[#This Row],[Etmaal temperatuur °C]]&lt;stookgrens[],stookgrens[]-_34_KNMI_Stations[[#This Row],[Etmaal temperatuur °C]],0),"")</f>
        <v>14.7</v>
      </c>
      <c r="O3526" s="89">
        <f>_34_KNMI_Stations[[#This Row],[graaddagen]]*_34_KNMI_Stations[[#This Row],[Gewogen factor]]</f>
        <v>16.170000000000002</v>
      </c>
      <c r="P3526" s="89" cm="1">
        <f t="array" ref="P3526">IF(ISNUMBER(_34_KNMI_Stations[[#This Row],[Etmaal temperatuur °C]]),IF(_34_KNMI_Stations[[#This Row],[Etmaal temperatuur °C]]&gt;stookgrens[],_34_KNMI_Stations[[#This Row],[Etmaal temperatuur °C]]-stookgrens[],0),"")</f>
        <v>0</v>
      </c>
    </row>
    <row r="3527" spans="1:16" x14ac:dyDescent="0.25">
      <c r="A3527">
        <v>267</v>
      </c>
      <c r="B3527" s="110">
        <v>46015</v>
      </c>
      <c r="C3527" s="89">
        <v>7</v>
      </c>
      <c r="D3527" s="89">
        <v>0.8</v>
      </c>
      <c r="E3527" s="96">
        <v>360</v>
      </c>
      <c r="F3527" s="89">
        <v>0</v>
      </c>
      <c r="G3527" s="89"/>
      <c r="H3527">
        <v>0.8</v>
      </c>
      <c r="I3527" t="s">
        <v>8</v>
      </c>
      <c r="J3527">
        <v>1.1000000000000001</v>
      </c>
      <c r="K3527">
        <v>12</v>
      </c>
      <c r="L3527">
        <v>2025</v>
      </c>
      <c r="M3527" t="s">
        <v>380</v>
      </c>
      <c r="N3527" s="89" cm="1">
        <f t="array" ref="N3527">IF(ISNUMBER(_34_KNMI_Stations[[#This Row],[Etmaal temperatuur °C]]),IF(_34_KNMI_Stations[[#This Row],[Etmaal temperatuur °C]]&lt;stookgrens[],stookgrens[]-_34_KNMI_Stations[[#This Row],[Etmaal temperatuur °C]],0),"")</f>
        <v>17.2</v>
      </c>
      <c r="O3527" s="89">
        <f>_34_KNMI_Stations[[#This Row],[graaddagen]]*_34_KNMI_Stations[[#This Row],[Gewogen factor]]</f>
        <v>18.920000000000002</v>
      </c>
      <c r="P3527" s="89" cm="1">
        <f t="array" ref="P3527">IF(ISNUMBER(_34_KNMI_Stations[[#This Row],[Etmaal temperatuur °C]]),IF(_34_KNMI_Stations[[#This Row],[Etmaal temperatuur °C]]&gt;stookgrens[],_34_KNMI_Stations[[#This Row],[Etmaal temperatuur °C]]-stookgrens[],0),"")</f>
        <v>0</v>
      </c>
    </row>
    <row r="3528" spans="1:16" x14ac:dyDescent="0.25">
      <c r="A3528">
        <v>267</v>
      </c>
      <c r="B3528" s="110">
        <v>46016</v>
      </c>
      <c r="C3528" s="89">
        <v>6.9</v>
      </c>
      <c r="D3528" s="89">
        <v>-2.1</v>
      </c>
      <c r="E3528" s="96">
        <v>390</v>
      </c>
      <c r="F3528" s="89">
        <v>0</v>
      </c>
      <c r="G3528" s="89"/>
      <c r="H3528">
        <v>0.64</v>
      </c>
      <c r="I3528" t="s">
        <v>8</v>
      </c>
      <c r="J3528">
        <v>1.1000000000000001</v>
      </c>
      <c r="K3528">
        <v>12</v>
      </c>
      <c r="L3528">
        <v>2025</v>
      </c>
      <c r="M3528" t="s">
        <v>380</v>
      </c>
      <c r="N3528" s="89" cm="1">
        <f t="array" ref="N3528">IF(ISNUMBER(_34_KNMI_Stations[[#This Row],[Etmaal temperatuur °C]]),IF(_34_KNMI_Stations[[#This Row],[Etmaal temperatuur °C]]&lt;stookgrens[],stookgrens[]-_34_KNMI_Stations[[#This Row],[Etmaal temperatuur °C]],0),"")</f>
        <v>20.100000000000001</v>
      </c>
      <c r="O3528" s="89">
        <f>_34_KNMI_Stations[[#This Row],[graaddagen]]*_34_KNMI_Stations[[#This Row],[Gewogen factor]]</f>
        <v>22.110000000000003</v>
      </c>
      <c r="P3528" s="89" cm="1">
        <f t="array" ref="P3528">IF(ISNUMBER(_34_KNMI_Stations[[#This Row],[Etmaal temperatuur °C]]),IF(_34_KNMI_Stations[[#This Row],[Etmaal temperatuur °C]]&gt;stookgrens[],_34_KNMI_Stations[[#This Row],[Etmaal temperatuur °C]]-stookgrens[],0),"")</f>
        <v>0</v>
      </c>
    </row>
    <row r="3529" spans="1:16" x14ac:dyDescent="0.25">
      <c r="A3529">
        <v>267</v>
      </c>
      <c r="B3529" s="110">
        <v>46017</v>
      </c>
      <c r="C3529" s="89">
        <v>4.8</v>
      </c>
      <c r="D3529" s="89">
        <v>-2.2999999999999998</v>
      </c>
      <c r="E3529" s="96">
        <v>372</v>
      </c>
      <c r="F3529" s="89">
        <v>0</v>
      </c>
      <c r="G3529" s="89"/>
      <c r="H3529">
        <v>0.69</v>
      </c>
      <c r="I3529" t="s">
        <v>8</v>
      </c>
      <c r="J3529">
        <v>1.1000000000000001</v>
      </c>
      <c r="K3529">
        <v>12</v>
      </c>
      <c r="L3529">
        <v>2025</v>
      </c>
      <c r="M3529" t="s">
        <v>380</v>
      </c>
      <c r="N3529" s="89" cm="1">
        <f t="array" ref="N3529">IF(ISNUMBER(_34_KNMI_Stations[[#This Row],[Etmaal temperatuur °C]]),IF(_34_KNMI_Stations[[#This Row],[Etmaal temperatuur °C]]&lt;stookgrens[],stookgrens[]-_34_KNMI_Stations[[#This Row],[Etmaal temperatuur °C]],0),"")</f>
        <v>20.3</v>
      </c>
      <c r="O3529" s="89">
        <f>_34_KNMI_Stations[[#This Row],[graaddagen]]*_34_KNMI_Stations[[#This Row],[Gewogen factor]]</f>
        <v>22.330000000000002</v>
      </c>
      <c r="P3529" s="89" cm="1">
        <f t="array" ref="P3529">IF(ISNUMBER(_34_KNMI_Stations[[#This Row],[Etmaal temperatuur °C]]),IF(_34_KNMI_Stations[[#This Row],[Etmaal temperatuur °C]]&gt;stookgrens[],_34_KNMI_Stations[[#This Row],[Etmaal temperatuur °C]]-stookgrens[],0),"")</f>
        <v>0</v>
      </c>
    </row>
    <row r="3530" spans="1:16" x14ac:dyDescent="0.25">
      <c r="A3530">
        <v>267</v>
      </c>
      <c r="B3530" s="110">
        <v>46018</v>
      </c>
      <c r="C3530" s="89">
        <v>2.9</v>
      </c>
      <c r="D3530" s="89">
        <v>2.1</v>
      </c>
      <c r="E3530" s="96">
        <v>129</v>
      </c>
      <c r="F3530" s="89">
        <v>-0.1</v>
      </c>
      <c r="G3530" s="89"/>
      <c r="H3530">
        <v>0.92</v>
      </c>
      <c r="I3530" t="s">
        <v>8</v>
      </c>
      <c r="J3530">
        <v>1.1000000000000001</v>
      </c>
      <c r="K3530">
        <v>12</v>
      </c>
      <c r="L3530">
        <v>2025</v>
      </c>
      <c r="M3530" t="s">
        <v>380</v>
      </c>
      <c r="N3530" s="89" cm="1">
        <f t="array" ref="N3530">IF(ISNUMBER(_34_KNMI_Stations[[#This Row],[Etmaal temperatuur °C]]),IF(_34_KNMI_Stations[[#This Row],[Etmaal temperatuur °C]]&lt;stookgrens[],stookgrens[]-_34_KNMI_Stations[[#This Row],[Etmaal temperatuur °C]],0),"")</f>
        <v>15.9</v>
      </c>
      <c r="O3530" s="89">
        <f>_34_KNMI_Stations[[#This Row],[graaddagen]]*_34_KNMI_Stations[[#This Row],[Gewogen factor]]</f>
        <v>17.490000000000002</v>
      </c>
      <c r="P3530" s="89" cm="1">
        <f t="array" ref="P3530">IF(ISNUMBER(_34_KNMI_Stations[[#This Row],[Etmaal temperatuur °C]]),IF(_34_KNMI_Stations[[#This Row],[Etmaal temperatuur °C]]&gt;stookgrens[],_34_KNMI_Stations[[#This Row],[Etmaal temperatuur °C]]-stookgrens[],0),"")</f>
        <v>0</v>
      </c>
    </row>
    <row r="3531" spans="1:16" x14ac:dyDescent="0.25">
      <c r="A3531">
        <v>267</v>
      </c>
      <c r="B3531" s="110">
        <v>46019</v>
      </c>
      <c r="C3531" s="89">
        <v>1.7</v>
      </c>
      <c r="D3531" s="89">
        <v>2.2999999999999998</v>
      </c>
      <c r="E3531" s="96">
        <v>335</v>
      </c>
      <c r="F3531" s="89">
        <v>0</v>
      </c>
      <c r="G3531" s="89"/>
      <c r="H3531">
        <v>0.93</v>
      </c>
      <c r="I3531" t="s">
        <v>8</v>
      </c>
      <c r="J3531">
        <v>1.1000000000000001</v>
      </c>
      <c r="K3531">
        <v>12</v>
      </c>
      <c r="L3531">
        <v>2025</v>
      </c>
      <c r="M3531" t="s">
        <v>380</v>
      </c>
      <c r="N3531" s="89" cm="1">
        <f t="array" ref="N3531">IF(ISNUMBER(_34_KNMI_Stations[[#This Row],[Etmaal temperatuur °C]]),IF(_34_KNMI_Stations[[#This Row],[Etmaal temperatuur °C]]&lt;stookgrens[],stookgrens[]-_34_KNMI_Stations[[#This Row],[Etmaal temperatuur °C]],0),"")</f>
        <v>15.7</v>
      </c>
      <c r="O3531" s="89">
        <f>_34_KNMI_Stations[[#This Row],[graaddagen]]*_34_KNMI_Stations[[#This Row],[Gewogen factor]]</f>
        <v>17.27</v>
      </c>
      <c r="P3531" s="89" cm="1">
        <f t="array" ref="P3531">IF(ISNUMBER(_34_KNMI_Stations[[#This Row],[Etmaal temperatuur °C]]),IF(_34_KNMI_Stations[[#This Row],[Etmaal temperatuur °C]]&gt;stookgrens[],_34_KNMI_Stations[[#This Row],[Etmaal temperatuur °C]]-stookgrens[],0),"")</f>
        <v>0</v>
      </c>
    </row>
    <row r="3532" spans="1:16" x14ac:dyDescent="0.25">
      <c r="A3532">
        <v>267</v>
      </c>
      <c r="B3532" s="110">
        <v>46020</v>
      </c>
      <c r="C3532" s="89">
        <v>4.4000000000000004</v>
      </c>
      <c r="D3532" s="89">
        <v>4.2</v>
      </c>
      <c r="E3532" s="96">
        <v>159</v>
      </c>
      <c r="F3532" s="89">
        <v>0.1</v>
      </c>
      <c r="G3532" s="89"/>
      <c r="H3532">
        <v>0.88</v>
      </c>
      <c r="I3532" t="s">
        <v>8</v>
      </c>
      <c r="J3532">
        <v>1.1000000000000001</v>
      </c>
      <c r="K3532">
        <v>12</v>
      </c>
      <c r="L3532">
        <v>2025</v>
      </c>
      <c r="M3532" t="s">
        <v>306</v>
      </c>
      <c r="N3532" s="89" cm="1">
        <f t="array" ref="N3532">IF(ISNUMBER(_34_KNMI_Stations[[#This Row],[Etmaal temperatuur °C]]),IF(_34_KNMI_Stations[[#This Row],[Etmaal temperatuur °C]]&lt;stookgrens[],stookgrens[]-_34_KNMI_Stations[[#This Row],[Etmaal temperatuur °C]],0),"")</f>
        <v>13.8</v>
      </c>
      <c r="O3532" s="89">
        <f>_34_KNMI_Stations[[#This Row],[graaddagen]]*_34_KNMI_Stations[[#This Row],[Gewogen factor]]</f>
        <v>15.180000000000001</v>
      </c>
      <c r="P3532" s="89" cm="1">
        <f t="array" ref="P3532">IF(ISNUMBER(_34_KNMI_Stations[[#This Row],[Etmaal temperatuur °C]]),IF(_34_KNMI_Stations[[#This Row],[Etmaal temperatuur °C]]&gt;stookgrens[],_34_KNMI_Stations[[#This Row],[Etmaal temperatuur °C]]-stookgrens[],0),"")</f>
        <v>0</v>
      </c>
    </row>
    <row r="3533" spans="1:16" x14ac:dyDescent="0.25">
      <c r="A3533">
        <v>267</v>
      </c>
      <c r="B3533" s="110">
        <v>46021</v>
      </c>
      <c r="C3533" s="89">
        <v>4.4000000000000004</v>
      </c>
      <c r="D3533" s="89">
        <v>3.2</v>
      </c>
      <c r="E3533" s="96">
        <v>253</v>
      </c>
      <c r="F3533" s="89">
        <v>0.2</v>
      </c>
      <c r="G3533" s="89"/>
      <c r="H3533">
        <v>0.85</v>
      </c>
      <c r="I3533" t="s">
        <v>8</v>
      </c>
      <c r="J3533">
        <v>1.1000000000000001</v>
      </c>
      <c r="K3533">
        <v>12</v>
      </c>
      <c r="L3533">
        <v>2025</v>
      </c>
      <c r="M3533" t="s">
        <v>306</v>
      </c>
      <c r="N3533" s="89" cm="1">
        <f t="array" ref="N3533">IF(ISNUMBER(_34_KNMI_Stations[[#This Row],[Etmaal temperatuur °C]]),IF(_34_KNMI_Stations[[#This Row],[Etmaal temperatuur °C]]&lt;stookgrens[],stookgrens[]-_34_KNMI_Stations[[#This Row],[Etmaal temperatuur °C]],0),"")</f>
        <v>14.8</v>
      </c>
      <c r="O3533" s="89">
        <f>_34_KNMI_Stations[[#This Row],[graaddagen]]*_34_KNMI_Stations[[#This Row],[Gewogen factor]]</f>
        <v>16.28</v>
      </c>
      <c r="P3533" s="89" cm="1">
        <f t="array" ref="P3533">IF(ISNUMBER(_34_KNMI_Stations[[#This Row],[Etmaal temperatuur °C]]),IF(_34_KNMI_Stations[[#This Row],[Etmaal temperatuur °C]]&gt;stookgrens[],_34_KNMI_Stations[[#This Row],[Etmaal temperatuur °C]]-stookgrens[],0),"")</f>
        <v>0</v>
      </c>
    </row>
    <row r="3534" spans="1:16" x14ac:dyDescent="0.25">
      <c r="A3534">
        <v>267</v>
      </c>
      <c r="B3534" s="110">
        <v>46022</v>
      </c>
      <c r="C3534" s="89">
        <v>5.8</v>
      </c>
      <c r="D3534" s="89">
        <v>4</v>
      </c>
      <c r="E3534" s="96">
        <v>308</v>
      </c>
      <c r="F3534" s="89">
        <v>0.8</v>
      </c>
      <c r="G3534" s="89"/>
      <c r="H3534">
        <v>0.89</v>
      </c>
      <c r="I3534" t="s">
        <v>8</v>
      </c>
      <c r="J3534">
        <v>1.1000000000000001</v>
      </c>
      <c r="K3534">
        <v>12</v>
      </c>
      <c r="L3534">
        <v>2025</v>
      </c>
      <c r="M3534" t="s">
        <v>306</v>
      </c>
      <c r="N3534" s="89" cm="1">
        <f t="array" ref="N3534">IF(ISNUMBER(_34_KNMI_Stations[[#This Row],[Etmaal temperatuur °C]]),IF(_34_KNMI_Stations[[#This Row],[Etmaal temperatuur °C]]&lt;stookgrens[],stookgrens[]-_34_KNMI_Stations[[#This Row],[Etmaal temperatuur °C]],0),"")</f>
        <v>14</v>
      </c>
      <c r="O3534" s="89">
        <f>_34_KNMI_Stations[[#This Row],[graaddagen]]*_34_KNMI_Stations[[#This Row],[Gewogen factor]]</f>
        <v>15.400000000000002</v>
      </c>
      <c r="P3534" s="89" cm="1">
        <f t="array" ref="P3534">IF(ISNUMBER(_34_KNMI_Stations[[#This Row],[Etmaal temperatuur °C]]),IF(_34_KNMI_Stations[[#This Row],[Etmaal temperatuur °C]]&gt;stookgrens[],_34_KNMI_Stations[[#This Row],[Etmaal temperatuur °C]]-stookgrens[],0),"")</f>
        <v>0</v>
      </c>
    </row>
    <row r="3535" spans="1:16" x14ac:dyDescent="0.25">
      <c r="A3535">
        <v>267</v>
      </c>
      <c r="B3535" s="110">
        <v>46023</v>
      </c>
      <c r="C3535" s="89">
        <v>9.9</v>
      </c>
      <c r="D3535" s="89">
        <v>3.7</v>
      </c>
      <c r="E3535" s="96">
        <v>122</v>
      </c>
      <c r="F3535" s="89">
        <v>7.4</v>
      </c>
      <c r="G3535" s="89"/>
      <c r="H3535">
        <v>0.87</v>
      </c>
      <c r="I3535" t="s">
        <v>8</v>
      </c>
      <c r="J3535">
        <v>1.1000000000000001</v>
      </c>
      <c r="K3535">
        <v>1</v>
      </c>
      <c r="L3535">
        <v>2026</v>
      </c>
      <c r="M3535" t="s">
        <v>306</v>
      </c>
      <c r="N3535" s="89" cm="1">
        <f t="array" ref="N3535">IF(ISNUMBER(_34_KNMI_Stations[[#This Row],[Etmaal temperatuur °C]]),IF(_34_KNMI_Stations[[#This Row],[Etmaal temperatuur °C]]&lt;stookgrens[],stookgrens[]-_34_KNMI_Stations[[#This Row],[Etmaal temperatuur °C]],0),"")</f>
        <v>14.3</v>
      </c>
      <c r="O3535" s="89">
        <f>_34_KNMI_Stations[[#This Row],[graaddagen]]*_34_KNMI_Stations[[#This Row],[Gewogen factor]]</f>
        <v>15.730000000000002</v>
      </c>
      <c r="P3535" s="89" cm="1">
        <f t="array" ref="P3535">IF(ISNUMBER(_34_KNMI_Stations[[#This Row],[Etmaal temperatuur °C]]),IF(_34_KNMI_Stations[[#This Row],[Etmaal temperatuur °C]]&gt;stookgrens[],_34_KNMI_Stations[[#This Row],[Etmaal temperatuur °C]]-stookgrens[],0),"")</f>
        <v>0</v>
      </c>
    </row>
    <row r="3536" spans="1:16" x14ac:dyDescent="0.25">
      <c r="A3536">
        <v>267</v>
      </c>
      <c r="B3536" s="110">
        <v>46024</v>
      </c>
      <c r="C3536" s="89">
        <v>9.3000000000000007</v>
      </c>
      <c r="D3536" s="89">
        <v>3</v>
      </c>
      <c r="E3536" s="96">
        <v>125</v>
      </c>
      <c r="F3536" s="89">
        <v>1.4</v>
      </c>
      <c r="G3536" s="89"/>
      <c r="H3536">
        <v>0.82</v>
      </c>
      <c r="I3536" t="s">
        <v>8</v>
      </c>
      <c r="J3536">
        <v>1.1000000000000001</v>
      </c>
      <c r="K3536">
        <v>1</v>
      </c>
      <c r="L3536">
        <v>2026</v>
      </c>
      <c r="M3536" t="s">
        <v>306</v>
      </c>
      <c r="N3536" s="89" cm="1">
        <f t="array" ref="N3536">IF(ISNUMBER(_34_KNMI_Stations[[#This Row],[Etmaal temperatuur °C]]),IF(_34_KNMI_Stations[[#This Row],[Etmaal temperatuur °C]]&lt;stookgrens[],stookgrens[]-_34_KNMI_Stations[[#This Row],[Etmaal temperatuur °C]],0),"")</f>
        <v>15</v>
      </c>
      <c r="O3536" s="89">
        <f>_34_KNMI_Stations[[#This Row],[graaddagen]]*_34_KNMI_Stations[[#This Row],[Gewogen factor]]</f>
        <v>16.5</v>
      </c>
      <c r="P3536" s="89" cm="1">
        <f t="array" ref="P3536">IF(ISNUMBER(_34_KNMI_Stations[[#This Row],[Etmaal temperatuur °C]]),IF(_34_KNMI_Stations[[#This Row],[Etmaal temperatuur °C]]&gt;stookgrens[],_34_KNMI_Stations[[#This Row],[Etmaal temperatuur °C]]-stookgrens[],0),"")</f>
        <v>0</v>
      </c>
    </row>
    <row r="3537" spans="1:16" x14ac:dyDescent="0.25">
      <c r="A3537">
        <v>267</v>
      </c>
      <c r="B3537" s="110">
        <v>46025</v>
      </c>
      <c r="C3537" s="89">
        <v>6.5</v>
      </c>
      <c r="D3537" s="89">
        <v>1.7</v>
      </c>
      <c r="E3537" s="96">
        <v>239</v>
      </c>
      <c r="F3537" s="89">
        <v>5.7</v>
      </c>
      <c r="G3537" s="89"/>
      <c r="H3537">
        <v>0.88</v>
      </c>
      <c r="I3537" t="s">
        <v>8</v>
      </c>
      <c r="J3537">
        <v>1.1000000000000001</v>
      </c>
      <c r="K3537">
        <v>1</v>
      </c>
      <c r="L3537">
        <v>2026</v>
      </c>
      <c r="M3537" t="s">
        <v>306</v>
      </c>
      <c r="N3537" s="89" cm="1">
        <f t="array" ref="N3537">IF(ISNUMBER(_34_KNMI_Stations[[#This Row],[Etmaal temperatuur °C]]),IF(_34_KNMI_Stations[[#This Row],[Etmaal temperatuur °C]]&lt;stookgrens[],stookgrens[]-_34_KNMI_Stations[[#This Row],[Etmaal temperatuur °C]],0),"")</f>
        <v>16.3</v>
      </c>
      <c r="O3537" s="89">
        <f>_34_KNMI_Stations[[#This Row],[graaddagen]]*_34_KNMI_Stations[[#This Row],[Gewogen factor]]</f>
        <v>17.930000000000003</v>
      </c>
      <c r="P3537" s="89" cm="1">
        <f t="array" ref="P3537">IF(ISNUMBER(_34_KNMI_Stations[[#This Row],[Etmaal temperatuur °C]]),IF(_34_KNMI_Stations[[#This Row],[Etmaal temperatuur °C]]&gt;stookgrens[],_34_KNMI_Stations[[#This Row],[Etmaal temperatuur °C]]-stookgrens[],0),"")</f>
        <v>0</v>
      </c>
    </row>
    <row r="3538" spans="1:16" x14ac:dyDescent="0.25">
      <c r="A3538">
        <v>267</v>
      </c>
      <c r="B3538" s="110">
        <v>46026</v>
      </c>
      <c r="C3538" s="89">
        <v>6.3</v>
      </c>
      <c r="D3538" s="89">
        <v>1.3</v>
      </c>
      <c r="E3538" s="96">
        <v>308</v>
      </c>
      <c r="F3538" s="89">
        <v>2.8</v>
      </c>
      <c r="G3538" s="89"/>
      <c r="H3538">
        <v>0.9</v>
      </c>
      <c r="I3538" t="s">
        <v>8</v>
      </c>
      <c r="J3538">
        <v>1.1000000000000001</v>
      </c>
      <c r="K3538">
        <v>1</v>
      </c>
      <c r="L3538">
        <v>2026</v>
      </c>
      <c r="M3538" t="s">
        <v>306</v>
      </c>
      <c r="N3538" s="89" cm="1">
        <f t="array" ref="N3538">IF(ISNUMBER(_34_KNMI_Stations[[#This Row],[Etmaal temperatuur °C]]),IF(_34_KNMI_Stations[[#This Row],[Etmaal temperatuur °C]]&lt;stookgrens[],stookgrens[]-_34_KNMI_Stations[[#This Row],[Etmaal temperatuur °C]],0),"")</f>
        <v>16.7</v>
      </c>
      <c r="O3538" s="89">
        <f>_34_KNMI_Stations[[#This Row],[graaddagen]]*_34_KNMI_Stations[[#This Row],[Gewogen factor]]</f>
        <v>18.37</v>
      </c>
      <c r="P3538" s="89" cm="1">
        <f t="array" ref="P3538">IF(ISNUMBER(_34_KNMI_Stations[[#This Row],[Etmaal temperatuur °C]]),IF(_34_KNMI_Stations[[#This Row],[Etmaal temperatuur °C]]&gt;stookgrens[],_34_KNMI_Stations[[#This Row],[Etmaal temperatuur °C]]-stookgrens[],0),"")</f>
        <v>0</v>
      </c>
    </row>
    <row r="3539" spans="1:16" x14ac:dyDescent="0.25">
      <c r="A3539">
        <v>267</v>
      </c>
      <c r="B3539" s="110">
        <v>46027</v>
      </c>
      <c r="C3539" s="89">
        <v>4.5999999999999996</v>
      </c>
      <c r="D3539" s="89">
        <v>0.2</v>
      </c>
      <c r="E3539" s="96">
        <v>178</v>
      </c>
      <c r="F3539" s="89">
        <v>4.2</v>
      </c>
      <c r="G3539" s="89"/>
      <c r="H3539">
        <v>0.95</v>
      </c>
      <c r="I3539" t="s">
        <v>8</v>
      </c>
      <c r="J3539">
        <v>1.1000000000000001</v>
      </c>
      <c r="K3539">
        <v>1</v>
      </c>
      <c r="L3539">
        <v>2026</v>
      </c>
      <c r="M3539" t="s">
        <v>344</v>
      </c>
      <c r="N3539" s="89" cm="1">
        <f t="array" ref="N3539">IF(ISNUMBER(_34_KNMI_Stations[[#This Row],[Etmaal temperatuur °C]]),IF(_34_KNMI_Stations[[#This Row],[Etmaal temperatuur °C]]&lt;stookgrens[],stookgrens[]-_34_KNMI_Stations[[#This Row],[Etmaal temperatuur °C]],0),"")</f>
        <v>17.8</v>
      </c>
      <c r="O3539" s="89">
        <f>_34_KNMI_Stations[[#This Row],[graaddagen]]*_34_KNMI_Stations[[#This Row],[Gewogen factor]]</f>
        <v>19.580000000000002</v>
      </c>
      <c r="P3539" s="89" cm="1">
        <f t="array" ref="P3539">IF(ISNUMBER(_34_KNMI_Stations[[#This Row],[Etmaal temperatuur °C]]),IF(_34_KNMI_Stations[[#This Row],[Etmaal temperatuur °C]]&gt;stookgrens[],_34_KNMI_Stations[[#This Row],[Etmaal temperatuur °C]]-stookgrens[],0),"")</f>
        <v>0</v>
      </c>
    </row>
    <row r="3540" spans="1:16" x14ac:dyDescent="0.25">
      <c r="A3540">
        <v>267</v>
      </c>
      <c r="B3540" s="110">
        <v>46028</v>
      </c>
      <c r="C3540" s="89">
        <v>5.3</v>
      </c>
      <c r="D3540" s="89">
        <v>0.1</v>
      </c>
      <c r="E3540" s="96">
        <v>414</v>
      </c>
      <c r="F3540" s="89">
        <v>0.2</v>
      </c>
      <c r="G3540" s="89"/>
      <c r="H3540">
        <v>0.9</v>
      </c>
      <c r="I3540" t="s">
        <v>8</v>
      </c>
      <c r="J3540">
        <v>1.1000000000000001</v>
      </c>
      <c r="K3540">
        <v>1</v>
      </c>
      <c r="L3540">
        <v>2026</v>
      </c>
      <c r="M3540" t="s">
        <v>344</v>
      </c>
      <c r="N3540" s="89" cm="1">
        <f t="array" ref="N3540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3540" s="89">
        <f>_34_KNMI_Stations[[#This Row],[graaddagen]]*_34_KNMI_Stations[[#This Row],[Gewogen factor]]</f>
        <v>19.690000000000001</v>
      </c>
      <c r="P3540" s="89" cm="1">
        <f t="array" ref="P3540">IF(ISNUMBER(_34_KNMI_Stations[[#This Row],[Etmaal temperatuur °C]]),IF(_34_KNMI_Stations[[#This Row],[Etmaal temperatuur °C]]&gt;stookgrens[],_34_KNMI_Stations[[#This Row],[Etmaal temperatuur °C]]-stookgrens[],0),"")</f>
        <v>0</v>
      </c>
    </row>
    <row r="3541" spans="1:16" x14ac:dyDescent="0.25">
      <c r="A3541">
        <v>267</v>
      </c>
      <c r="B3541" s="110">
        <v>46029</v>
      </c>
      <c r="C3541" s="89">
        <v>10.8</v>
      </c>
      <c r="D3541" s="89">
        <v>0.5</v>
      </c>
      <c r="E3541" s="96">
        <v>117</v>
      </c>
      <c r="F3541" s="89">
        <v>3.9</v>
      </c>
      <c r="G3541" s="89"/>
      <c r="H3541">
        <v>0.95</v>
      </c>
      <c r="I3541" t="s">
        <v>8</v>
      </c>
      <c r="J3541">
        <v>1.1000000000000001</v>
      </c>
      <c r="K3541">
        <v>1</v>
      </c>
      <c r="L3541">
        <v>2026</v>
      </c>
      <c r="M3541" t="s">
        <v>344</v>
      </c>
      <c r="N3541" s="89" cm="1">
        <f t="array" ref="N3541">IF(ISNUMBER(_34_KNMI_Stations[[#This Row],[Etmaal temperatuur °C]]),IF(_34_KNMI_Stations[[#This Row],[Etmaal temperatuur °C]]&lt;stookgrens[],stookgrens[]-_34_KNMI_Stations[[#This Row],[Etmaal temperatuur °C]],0),"")</f>
        <v>17.5</v>
      </c>
      <c r="O3541" s="89">
        <f>_34_KNMI_Stations[[#This Row],[graaddagen]]*_34_KNMI_Stations[[#This Row],[Gewogen factor]]</f>
        <v>19.25</v>
      </c>
      <c r="P3541" s="89" cm="1">
        <f t="array" ref="P3541">IF(ISNUMBER(_34_KNMI_Stations[[#This Row],[Etmaal temperatuur °C]]),IF(_34_KNMI_Stations[[#This Row],[Etmaal temperatuur °C]]&gt;stookgrens[],_34_KNMI_Stations[[#This Row],[Etmaal temperatuur °C]]-stookgrens[],0),"")</f>
        <v>0</v>
      </c>
    </row>
    <row r="3542" spans="1:16" x14ac:dyDescent="0.25">
      <c r="A3542">
        <v>267</v>
      </c>
      <c r="B3542" s="110">
        <v>46030</v>
      </c>
      <c r="C3542" s="89">
        <v>5.5</v>
      </c>
      <c r="D3542" s="89">
        <v>1.8</v>
      </c>
      <c r="E3542" s="96">
        <v>312</v>
      </c>
      <c r="F3542" s="89">
        <v>1.4</v>
      </c>
      <c r="G3542" s="89"/>
      <c r="H3542">
        <v>0.94</v>
      </c>
      <c r="I3542" t="s">
        <v>8</v>
      </c>
      <c r="J3542">
        <v>1.1000000000000001</v>
      </c>
      <c r="K3542">
        <v>1</v>
      </c>
      <c r="L3542">
        <v>2026</v>
      </c>
      <c r="M3542" t="s">
        <v>344</v>
      </c>
      <c r="N3542" s="89" cm="1">
        <f t="array" ref="N3542">IF(ISNUMBER(_34_KNMI_Stations[[#This Row],[Etmaal temperatuur °C]]),IF(_34_KNMI_Stations[[#This Row],[Etmaal temperatuur °C]]&lt;stookgrens[],stookgrens[]-_34_KNMI_Stations[[#This Row],[Etmaal temperatuur °C]],0),"")</f>
        <v>16.2</v>
      </c>
      <c r="O3542" s="89">
        <f>_34_KNMI_Stations[[#This Row],[graaddagen]]*_34_KNMI_Stations[[#This Row],[Gewogen factor]]</f>
        <v>17.82</v>
      </c>
      <c r="P3542" s="89" cm="1">
        <f t="array" ref="P3542">IF(ISNUMBER(_34_KNMI_Stations[[#This Row],[Etmaal temperatuur °C]]),IF(_34_KNMI_Stations[[#This Row],[Etmaal temperatuur °C]]&gt;stookgrens[],_34_KNMI_Stations[[#This Row],[Etmaal temperatuur °C]]-stookgrens[],0),"")</f>
        <v>0</v>
      </c>
    </row>
    <row r="3543" spans="1:16" x14ac:dyDescent="0.25">
      <c r="A3543">
        <v>267</v>
      </c>
      <c r="B3543" s="110">
        <v>46031</v>
      </c>
      <c r="C3543" s="89">
        <v>9</v>
      </c>
      <c r="D3543" s="89">
        <v>-0.6</v>
      </c>
      <c r="E3543" s="96">
        <v>97</v>
      </c>
      <c r="F3543" s="89">
        <v>7.1</v>
      </c>
      <c r="G3543" s="89"/>
      <c r="H3543">
        <v>0.91</v>
      </c>
      <c r="I3543" t="s">
        <v>8</v>
      </c>
      <c r="J3543">
        <v>1.1000000000000001</v>
      </c>
      <c r="K3543">
        <v>1</v>
      </c>
      <c r="L3543">
        <v>2026</v>
      </c>
      <c r="M3543" t="s">
        <v>344</v>
      </c>
      <c r="N3543" s="89" cm="1">
        <f t="array" ref="N3543">IF(ISNUMBER(_34_KNMI_Stations[[#This Row],[Etmaal temperatuur °C]]),IF(_34_KNMI_Stations[[#This Row],[Etmaal temperatuur °C]]&lt;stookgrens[],stookgrens[]-_34_KNMI_Stations[[#This Row],[Etmaal temperatuur °C]],0),"")</f>
        <v>18.600000000000001</v>
      </c>
      <c r="O3543" s="89">
        <f>_34_KNMI_Stations[[#This Row],[graaddagen]]*_34_KNMI_Stations[[#This Row],[Gewogen factor]]</f>
        <v>20.460000000000004</v>
      </c>
      <c r="P3543" s="89" cm="1">
        <f t="array" ref="P3543">IF(ISNUMBER(_34_KNMI_Stations[[#This Row],[Etmaal temperatuur °C]]),IF(_34_KNMI_Stations[[#This Row],[Etmaal temperatuur °C]]&gt;stookgrens[],_34_KNMI_Stations[[#This Row],[Etmaal temperatuur °C]]-stookgrens[],0),"")</f>
        <v>0</v>
      </c>
    </row>
    <row r="3544" spans="1:16" x14ac:dyDescent="0.25">
      <c r="A3544">
        <v>267</v>
      </c>
      <c r="B3544" s="110">
        <v>46032</v>
      </c>
      <c r="C3544" s="89">
        <v>6</v>
      </c>
      <c r="D3544" s="89">
        <v>-2.1</v>
      </c>
      <c r="E3544" s="96">
        <v>263</v>
      </c>
      <c r="F3544" s="89">
        <v>-0.1</v>
      </c>
      <c r="G3544" s="89"/>
      <c r="H3544">
        <v>0.72</v>
      </c>
      <c r="I3544" t="s">
        <v>8</v>
      </c>
      <c r="J3544">
        <v>1.1000000000000001</v>
      </c>
      <c r="K3544">
        <v>1</v>
      </c>
      <c r="L3544">
        <v>2026</v>
      </c>
      <c r="M3544" t="s">
        <v>344</v>
      </c>
      <c r="N3544" s="89" cm="1">
        <f t="array" ref="N3544">IF(ISNUMBER(_34_KNMI_Stations[[#This Row],[Etmaal temperatuur °C]]),IF(_34_KNMI_Stations[[#This Row],[Etmaal temperatuur °C]]&lt;stookgrens[],stookgrens[]-_34_KNMI_Stations[[#This Row],[Etmaal temperatuur °C]],0),"")</f>
        <v>20.100000000000001</v>
      </c>
      <c r="O3544" s="89">
        <f>_34_KNMI_Stations[[#This Row],[graaddagen]]*_34_KNMI_Stations[[#This Row],[Gewogen factor]]</f>
        <v>22.110000000000003</v>
      </c>
      <c r="P3544" s="89" cm="1">
        <f t="array" ref="P3544">IF(ISNUMBER(_34_KNMI_Stations[[#This Row],[Etmaal temperatuur °C]]),IF(_34_KNMI_Stations[[#This Row],[Etmaal temperatuur °C]]&gt;stookgrens[],_34_KNMI_Stations[[#This Row],[Etmaal temperatuur °C]]-stookgrens[],0),"")</f>
        <v>0</v>
      </c>
    </row>
    <row r="3545" spans="1:16" x14ac:dyDescent="0.25">
      <c r="A3545">
        <v>267</v>
      </c>
      <c r="B3545" s="110">
        <v>46033</v>
      </c>
      <c r="C3545" s="89">
        <v>7.3</v>
      </c>
      <c r="D3545" s="89">
        <v>-2.5</v>
      </c>
      <c r="E3545" s="96">
        <v>209</v>
      </c>
      <c r="F3545" s="89">
        <v>0.1</v>
      </c>
      <c r="G3545" s="89"/>
      <c r="H3545">
        <v>0.86</v>
      </c>
      <c r="I3545" t="s">
        <v>8</v>
      </c>
      <c r="J3545">
        <v>1.1000000000000001</v>
      </c>
      <c r="K3545">
        <v>1</v>
      </c>
      <c r="L3545">
        <v>2026</v>
      </c>
      <c r="M3545" t="s">
        <v>344</v>
      </c>
      <c r="N3545" s="89" cm="1">
        <f t="array" ref="N3545">IF(ISNUMBER(_34_KNMI_Stations[[#This Row],[Etmaal temperatuur °C]]),IF(_34_KNMI_Stations[[#This Row],[Etmaal temperatuur °C]]&lt;stookgrens[],stookgrens[]-_34_KNMI_Stations[[#This Row],[Etmaal temperatuur °C]],0),"")</f>
        <v>20.5</v>
      </c>
      <c r="O3545" s="89">
        <f>_34_KNMI_Stations[[#This Row],[graaddagen]]*_34_KNMI_Stations[[#This Row],[Gewogen factor]]</f>
        <v>22.55</v>
      </c>
      <c r="P3545" s="89" cm="1">
        <f t="array" ref="P3545">IF(ISNUMBER(_34_KNMI_Stations[[#This Row],[Etmaal temperatuur °C]]),IF(_34_KNMI_Stations[[#This Row],[Etmaal temperatuur °C]]&gt;stookgrens[],_34_KNMI_Stations[[#This Row],[Etmaal temperatuur °C]]-stookgrens[],0),"")</f>
        <v>0</v>
      </c>
    </row>
    <row r="3546" spans="1:16" x14ac:dyDescent="0.25">
      <c r="A3546">
        <v>267</v>
      </c>
      <c r="B3546" s="110">
        <v>46034</v>
      </c>
      <c r="C3546" s="89">
        <v>7.7</v>
      </c>
      <c r="D3546" s="89">
        <v>2.2000000000000002</v>
      </c>
      <c r="E3546" s="96">
        <v>91</v>
      </c>
      <c r="F3546" s="89">
        <v>3.2</v>
      </c>
      <c r="G3546" s="89"/>
      <c r="H3546">
        <v>0.97</v>
      </c>
      <c r="I3546" t="s">
        <v>8</v>
      </c>
      <c r="J3546">
        <v>1.1000000000000001</v>
      </c>
      <c r="K3546">
        <v>1</v>
      </c>
      <c r="L3546">
        <v>2026</v>
      </c>
      <c r="M3546" t="s">
        <v>381</v>
      </c>
      <c r="N3546" s="89" cm="1">
        <f t="array" ref="N3546">IF(ISNUMBER(_34_KNMI_Stations[[#This Row],[Etmaal temperatuur °C]]),IF(_34_KNMI_Stations[[#This Row],[Etmaal temperatuur °C]]&lt;stookgrens[],stookgrens[]-_34_KNMI_Stations[[#This Row],[Etmaal temperatuur °C]],0),"")</f>
        <v>15.8</v>
      </c>
      <c r="O3546" s="89">
        <f>_34_KNMI_Stations[[#This Row],[graaddagen]]*_34_KNMI_Stations[[#This Row],[Gewogen factor]]</f>
        <v>17.380000000000003</v>
      </c>
      <c r="P3546" s="89" cm="1">
        <f t="array" ref="P3546">IF(ISNUMBER(_34_KNMI_Stations[[#This Row],[Etmaal temperatuur °C]]),IF(_34_KNMI_Stations[[#This Row],[Etmaal temperatuur °C]]&gt;stookgrens[],_34_KNMI_Stations[[#This Row],[Etmaal temperatuur °C]]-stookgrens[],0),"")</f>
        <v>0</v>
      </c>
    </row>
    <row r="3547" spans="1:16" x14ac:dyDescent="0.25">
      <c r="A3547">
        <v>267</v>
      </c>
      <c r="B3547" s="110">
        <v>46035</v>
      </c>
      <c r="C3547" s="89">
        <v>5.7</v>
      </c>
      <c r="D3547" s="89">
        <v>5.0999999999999996</v>
      </c>
      <c r="E3547" s="96">
        <v>117</v>
      </c>
      <c r="F3547" s="89">
        <v>4.9000000000000004</v>
      </c>
      <c r="G3547" s="89"/>
      <c r="H3547">
        <v>0.99</v>
      </c>
      <c r="I3547" t="s">
        <v>8</v>
      </c>
      <c r="J3547">
        <v>1.1000000000000001</v>
      </c>
      <c r="K3547">
        <v>1</v>
      </c>
      <c r="L3547">
        <v>2026</v>
      </c>
      <c r="M3547" t="s">
        <v>381</v>
      </c>
      <c r="N3547" s="89" cm="1">
        <f t="array" ref="N3547">IF(ISNUMBER(_34_KNMI_Stations[[#This Row],[Etmaal temperatuur °C]]),IF(_34_KNMI_Stations[[#This Row],[Etmaal temperatuur °C]]&lt;stookgrens[],stookgrens[]-_34_KNMI_Stations[[#This Row],[Etmaal temperatuur °C]],0),"")</f>
        <v>12.9</v>
      </c>
      <c r="O3547" s="89">
        <f>_34_KNMI_Stations[[#This Row],[graaddagen]]*_34_KNMI_Stations[[#This Row],[Gewogen factor]]</f>
        <v>14.190000000000001</v>
      </c>
      <c r="P3547" s="89" cm="1">
        <f t="array" ref="P3547">IF(ISNUMBER(_34_KNMI_Stations[[#This Row],[Etmaal temperatuur °C]]),IF(_34_KNMI_Stations[[#This Row],[Etmaal temperatuur °C]]&gt;stookgrens[],_34_KNMI_Stations[[#This Row],[Etmaal temperatuur °C]]-stookgrens[],0),"")</f>
        <v>0</v>
      </c>
    </row>
    <row r="3548" spans="1:16" x14ac:dyDescent="0.25">
      <c r="A3548">
        <v>267</v>
      </c>
      <c r="B3548" s="110">
        <v>46036</v>
      </c>
      <c r="C3548" s="89">
        <v>3.8</v>
      </c>
      <c r="D3548" s="89">
        <v>3.2</v>
      </c>
      <c r="E3548" s="96">
        <v>447</v>
      </c>
      <c r="F3548" s="89">
        <v>3.1</v>
      </c>
      <c r="G3548" s="89"/>
      <c r="H3548">
        <v>0.94</v>
      </c>
      <c r="I3548" t="s">
        <v>8</v>
      </c>
      <c r="J3548">
        <v>1.1000000000000001</v>
      </c>
      <c r="K3548">
        <v>1</v>
      </c>
      <c r="L3548">
        <v>2026</v>
      </c>
      <c r="M3548" t="s">
        <v>381</v>
      </c>
      <c r="N3548" s="89" cm="1">
        <f t="array" ref="N3548">IF(ISNUMBER(_34_KNMI_Stations[[#This Row],[Etmaal temperatuur °C]]),IF(_34_KNMI_Stations[[#This Row],[Etmaal temperatuur °C]]&lt;stookgrens[],stookgrens[]-_34_KNMI_Stations[[#This Row],[Etmaal temperatuur °C]],0),"")</f>
        <v>14.8</v>
      </c>
      <c r="O3548" s="89">
        <f>_34_KNMI_Stations[[#This Row],[graaddagen]]*_34_KNMI_Stations[[#This Row],[Gewogen factor]]</f>
        <v>16.28</v>
      </c>
      <c r="P3548" s="89" cm="1">
        <f t="array" ref="P3548">IF(ISNUMBER(_34_KNMI_Stations[[#This Row],[Etmaal temperatuur °C]]),IF(_34_KNMI_Stations[[#This Row],[Etmaal temperatuur °C]]&gt;stookgrens[],_34_KNMI_Stations[[#This Row],[Etmaal temperatuur °C]]-stookgrens[],0),"")</f>
        <v>0</v>
      </c>
    </row>
    <row r="3549" spans="1:16" x14ac:dyDescent="0.25">
      <c r="A3549">
        <v>267</v>
      </c>
      <c r="B3549" s="110">
        <v>46037</v>
      </c>
      <c r="C3549" s="89">
        <v>7</v>
      </c>
      <c r="D3549" s="89">
        <v>6.1</v>
      </c>
      <c r="E3549" s="96">
        <v>105</v>
      </c>
      <c r="F3549" s="89">
        <v>4.5999999999999996</v>
      </c>
      <c r="G3549" s="89"/>
      <c r="H3549">
        <v>0.96</v>
      </c>
      <c r="I3549" t="s">
        <v>8</v>
      </c>
      <c r="J3549">
        <v>1.1000000000000001</v>
      </c>
      <c r="K3549">
        <v>1</v>
      </c>
      <c r="L3549">
        <v>2026</v>
      </c>
      <c r="M3549" t="s">
        <v>381</v>
      </c>
      <c r="N3549" s="89" cm="1">
        <f t="array" ref="N3549">IF(ISNUMBER(_34_KNMI_Stations[[#This Row],[Etmaal temperatuur °C]]),IF(_34_KNMI_Stations[[#This Row],[Etmaal temperatuur °C]]&lt;stookgrens[],stookgrens[]-_34_KNMI_Stations[[#This Row],[Etmaal temperatuur °C]],0),"")</f>
        <v>11.9</v>
      </c>
      <c r="O3549" s="89">
        <f>_34_KNMI_Stations[[#This Row],[graaddagen]]*_34_KNMI_Stations[[#This Row],[Gewogen factor]]</f>
        <v>13.090000000000002</v>
      </c>
      <c r="P3549" s="89" cm="1">
        <f t="array" ref="P3549">IF(ISNUMBER(_34_KNMI_Stations[[#This Row],[Etmaal temperatuur °C]]),IF(_34_KNMI_Stations[[#This Row],[Etmaal temperatuur °C]]&gt;stookgrens[],_34_KNMI_Stations[[#This Row],[Etmaal temperatuur °C]]-stookgrens[],0),"")</f>
        <v>0</v>
      </c>
    </row>
    <row r="3550" spans="1:16" x14ac:dyDescent="0.25">
      <c r="A3550">
        <v>267</v>
      </c>
      <c r="B3550" s="110">
        <v>46038</v>
      </c>
      <c r="C3550" s="89">
        <v>5.4</v>
      </c>
      <c r="D3550" s="89">
        <v>6.2</v>
      </c>
      <c r="E3550" s="96">
        <v>294</v>
      </c>
      <c r="F3550" s="89">
        <v>1</v>
      </c>
      <c r="G3550" s="89"/>
      <c r="H3550">
        <v>0.93</v>
      </c>
      <c r="I3550" t="s">
        <v>8</v>
      </c>
      <c r="J3550">
        <v>1.1000000000000001</v>
      </c>
      <c r="K3550">
        <v>1</v>
      </c>
      <c r="L3550">
        <v>2026</v>
      </c>
      <c r="M3550" t="s">
        <v>381</v>
      </c>
      <c r="N3550" s="89" cm="1">
        <f t="array" ref="N3550">IF(ISNUMBER(_34_KNMI_Stations[[#This Row],[Etmaal temperatuur °C]]),IF(_34_KNMI_Stations[[#This Row],[Etmaal temperatuur °C]]&lt;stookgrens[],stookgrens[]-_34_KNMI_Stations[[#This Row],[Etmaal temperatuur °C]],0),"")</f>
        <v>11.8</v>
      </c>
      <c r="O3550" s="89">
        <f>_34_KNMI_Stations[[#This Row],[graaddagen]]*_34_KNMI_Stations[[#This Row],[Gewogen factor]]</f>
        <v>12.980000000000002</v>
      </c>
      <c r="P3550" s="89" cm="1">
        <f t="array" ref="P3550">IF(ISNUMBER(_34_KNMI_Stations[[#This Row],[Etmaal temperatuur °C]]),IF(_34_KNMI_Stations[[#This Row],[Etmaal temperatuur °C]]&gt;stookgrens[],_34_KNMI_Stations[[#This Row],[Etmaal temperatuur °C]]-stookgrens[],0),"")</f>
        <v>0</v>
      </c>
    </row>
    <row r="3551" spans="1:16" x14ac:dyDescent="0.25">
      <c r="A3551">
        <v>267</v>
      </c>
      <c r="B3551" s="110">
        <v>46039</v>
      </c>
      <c r="C3551" s="89">
        <v>3</v>
      </c>
      <c r="D3551" s="89">
        <v>6</v>
      </c>
      <c r="E3551" s="96">
        <v>429</v>
      </c>
      <c r="F3551" s="89">
        <v>-0.1</v>
      </c>
      <c r="G3551" s="89"/>
      <c r="H3551">
        <v>0.95</v>
      </c>
      <c r="I3551" t="s">
        <v>8</v>
      </c>
      <c r="J3551">
        <v>1.1000000000000001</v>
      </c>
      <c r="K3551">
        <v>1</v>
      </c>
      <c r="L3551">
        <v>2026</v>
      </c>
      <c r="M3551" t="s">
        <v>381</v>
      </c>
      <c r="N3551" s="89" cm="1">
        <f t="array" ref="N3551">IF(ISNUMBER(_34_KNMI_Stations[[#This Row],[Etmaal temperatuur °C]]),IF(_34_KNMI_Stations[[#This Row],[Etmaal temperatuur °C]]&lt;stookgrens[],stookgrens[]-_34_KNMI_Stations[[#This Row],[Etmaal temperatuur °C]],0),"")</f>
        <v>12</v>
      </c>
      <c r="O3551" s="89">
        <f>_34_KNMI_Stations[[#This Row],[graaddagen]]*_34_KNMI_Stations[[#This Row],[Gewogen factor]]</f>
        <v>13.200000000000001</v>
      </c>
      <c r="P3551" s="89" cm="1">
        <f t="array" ref="P3551">IF(ISNUMBER(_34_KNMI_Stations[[#This Row],[Etmaal temperatuur °C]]),IF(_34_KNMI_Stations[[#This Row],[Etmaal temperatuur °C]]&gt;stookgrens[],_34_KNMI_Stations[[#This Row],[Etmaal temperatuur °C]]-stookgrens[],0),"")</f>
        <v>0</v>
      </c>
    </row>
    <row r="3552" spans="1:16" x14ac:dyDescent="0.25">
      <c r="A3552">
        <v>267</v>
      </c>
      <c r="B3552" s="110">
        <v>46040</v>
      </c>
      <c r="C3552" s="89">
        <v>3.7</v>
      </c>
      <c r="D3552" s="89">
        <v>0.7</v>
      </c>
      <c r="E3552" s="96">
        <v>188</v>
      </c>
      <c r="F3552" s="89">
        <v>0</v>
      </c>
      <c r="G3552" s="89"/>
      <c r="H3552">
        <v>0.98</v>
      </c>
      <c r="I3552" t="s">
        <v>8</v>
      </c>
      <c r="J3552">
        <v>1.1000000000000001</v>
      </c>
      <c r="K3552">
        <v>1</v>
      </c>
      <c r="L3552">
        <v>2026</v>
      </c>
      <c r="M3552" t="s">
        <v>381</v>
      </c>
      <c r="N3552" s="89" cm="1">
        <f t="array" ref="N3552">IF(ISNUMBER(_34_KNMI_Stations[[#This Row],[Etmaal temperatuur °C]]),IF(_34_KNMI_Stations[[#This Row],[Etmaal temperatuur °C]]&lt;stookgrens[],stookgrens[]-_34_KNMI_Stations[[#This Row],[Etmaal temperatuur °C]],0),"")</f>
        <v>17.3</v>
      </c>
      <c r="O3552" s="89">
        <f>_34_KNMI_Stations[[#This Row],[graaddagen]]*_34_KNMI_Stations[[#This Row],[Gewogen factor]]</f>
        <v>19.03</v>
      </c>
      <c r="P3552" s="89" cm="1">
        <f t="array" ref="P3552">IF(ISNUMBER(_34_KNMI_Stations[[#This Row],[Etmaal temperatuur °C]]),IF(_34_KNMI_Stations[[#This Row],[Etmaal temperatuur °C]]&gt;stookgrens[],_34_KNMI_Stations[[#This Row],[Etmaal temperatuur °C]]-stookgrens[],0),"")</f>
        <v>0</v>
      </c>
    </row>
    <row r="3553" spans="1:16" x14ac:dyDescent="0.25">
      <c r="A3553">
        <v>267</v>
      </c>
      <c r="B3553" s="110">
        <v>46041</v>
      </c>
      <c r="C3553" s="89">
        <v>4.3</v>
      </c>
      <c r="D3553" s="89">
        <v>1.7</v>
      </c>
      <c r="E3553" s="96">
        <v>270</v>
      </c>
      <c r="F3553" s="89">
        <v>-0.1</v>
      </c>
      <c r="G3553" s="89"/>
      <c r="H3553">
        <v>0.96</v>
      </c>
      <c r="I3553" t="s">
        <v>8</v>
      </c>
      <c r="J3553">
        <v>1.1000000000000001</v>
      </c>
      <c r="K3553">
        <v>1</v>
      </c>
      <c r="L3553">
        <v>2026</v>
      </c>
      <c r="M3553" t="s">
        <v>382</v>
      </c>
      <c r="N3553" s="89" cm="1">
        <f t="array" ref="N3553">IF(ISNUMBER(_34_KNMI_Stations[[#This Row],[Etmaal temperatuur °C]]),IF(_34_KNMI_Stations[[#This Row],[Etmaal temperatuur °C]]&lt;stookgrens[],stookgrens[]-_34_KNMI_Stations[[#This Row],[Etmaal temperatuur °C]],0),"")</f>
        <v>16.3</v>
      </c>
      <c r="O3553" s="89">
        <f>_34_KNMI_Stations[[#This Row],[graaddagen]]*_34_KNMI_Stations[[#This Row],[Gewogen factor]]</f>
        <v>17.930000000000003</v>
      </c>
      <c r="P3553" s="89" cm="1">
        <f t="array" ref="P3553">IF(ISNUMBER(_34_KNMI_Stations[[#This Row],[Etmaal temperatuur °C]]),IF(_34_KNMI_Stations[[#This Row],[Etmaal temperatuur °C]]&gt;stookgrens[],_34_KNMI_Stations[[#This Row],[Etmaal temperatuur °C]]-stookgrens[],0),"")</f>
        <v>0</v>
      </c>
    </row>
    <row r="3554" spans="1:16" x14ac:dyDescent="0.25">
      <c r="A3554">
        <v>267</v>
      </c>
      <c r="B3554" s="110">
        <v>46042</v>
      </c>
      <c r="C3554" s="89">
        <v>3.8</v>
      </c>
      <c r="D3554" s="89">
        <v>1.7</v>
      </c>
      <c r="E3554" s="96">
        <v>442</v>
      </c>
      <c r="F3554" s="89">
        <v>0</v>
      </c>
      <c r="G3554" s="89"/>
      <c r="H3554">
        <v>0.9</v>
      </c>
      <c r="I3554" t="s">
        <v>8</v>
      </c>
      <c r="J3554">
        <v>1.1000000000000001</v>
      </c>
      <c r="K3554">
        <v>1</v>
      </c>
      <c r="L3554">
        <v>2026</v>
      </c>
      <c r="M3554" t="s">
        <v>382</v>
      </c>
      <c r="N3554" s="89" cm="1">
        <f t="array" ref="N3554">IF(ISNUMBER(_34_KNMI_Stations[[#This Row],[Etmaal temperatuur °C]]),IF(_34_KNMI_Stations[[#This Row],[Etmaal temperatuur °C]]&lt;stookgrens[],stookgrens[]-_34_KNMI_Stations[[#This Row],[Etmaal temperatuur °C]],0),"")</f>
        <v>16.3</v>
      </c>
      <c r="O3554" s="89">
        <f>_34_KNMI_Stations[[#This Row],[graaddagen]]*_34_KNMI_Stations[[#This Row],[Gewogen factor]]</f>
        <v>17.930000000000003</v>
      </c>
      <c r="P3554" s="89" cm="1">
        <f t="array" ref="P3554">IF(ISNUMBER(_34_KNMI_Stations[[#This Row],[Etmaal temperatuur °C]]),IF(_34_KNMI_Stations[[#This Row],[Etmaal temperatuur °C]]&gt;stookgrens[],_34_KNMI_Stations[[#This Row],[Etmaal temperatuur °C]]-stookgrens[],0),"")</f>
        <v>0</v>
      </c>
    </row>
    <row r="3555" spans="1:16" x14ac:dyDescent="0.25">
      <c r="A3555">
        <v>267</v>
      </c>
      <c r="B3555" s="110">
        <v>46043</v>
      </c>
      <c r="C3555" s="89">
        <v>5.3</v>
      </c>
      <c r="D3555" s="89">
        <v>2.8</v>
      </c>
      <c r="E3555" s="96">
        <v>164</v>
      </c>
      <c r="F3555" s="89">
        <v>0.3</v>
      </c>
      <c r="G3555" s="89"/>
      <c r="H3555">
        <v>0.84</v>
      </c>
      <c r="I3555" t="s">
        <v>8</v>
      </c>
      <c r="J3555">
        <v>1.1000000000000001</v>
      </c>
      <c r="K3555">
        <v>1</v>
      </c>
      <c r="L3555">
        <v>2026</v>
      </c>
      <c r="M3555" t="s">
        <v>382</v>
      </c>
      <c r="N3555" s="89" cm="1">
        <f t="array" ref="N3555">IF(ISNUMBER(_34_KNMI_Stations[[#This Row],[Etmaal temperatuur °C]]),IF(_34_KNMI_Stations[[#This Row],[Etmaal temperatuur °C]]&lt;stookgrens[],stookgrens[]-_34_KNMI_Stations[[#This Row],[Etmaal temperatuur °C]],0),"")</f>
        <v>15.2</v>
      </c>
      <c r="O3555" s="89">
        <f>_34_KNMI_Stations[[#This Row],[graaddagen]]*_34_KNMI_Stations[[#This Row],[Gewogen factor]]</f>
        <v>16.72</v>
      </c>
      <c r="P3555" s="89" cm="1">
        <f t="array" ref="P3555">IF(ISNUMBER(_34_KNMI_Stations[[#This Row],[Etmaal temperatuur °C]]),IF(_34_KNMI_Stations[[#This Row],[Etmaal temperatuur °C]]&gt;stookgrens[],_34_KNMI_Stations[[#This Row],[Etmaal temperatuur °C]]-stookgrens[],0),"")</f>
        <v>0</v>
      </c>
    </row>
    <row r="3556" spans="1:16" x14ac:dyDescent="0.25">
      <c r="A3556">
        <v>267</v>
      </c>
      <c r="B3556" s="110">
        <v>46044</v>
      </c>
      <c r="C3556" s="89">
        <v>7.3</v>
      </c>
      <c r="D3556" s="89">
        <v>-0.3</v>
      </c>
      <c r="E3556" s="96">
        <v>490</v>
      </c>
      <c r="F3556" s="89">
        <v>-0.1</v>
      </c>
      <c r="G3556" s="89"/>
      <c r="H3556">
        <v>0.79</v>
      </c>
      <c r="I3556" t="s">
        <v>8</v>
      </c>
      <c r="J3556">
        <v>1.1000000000000001</v>
      </c>
      <c r="K3556">
        <v>1</v>
      </c>
      <c r="L3556">
        <v>2026</v>
      </c>
      <c r="M3556" t="s">
        <v>382</v>
      </c>
      <c r="N3556" s="89" cm="1">
        <f t="array" ref="N3556">IF(ISNUMBER(_34_KNMI_Stations[[#This Row],[Etmaal temperatuur °C]]),IF(_34_KNMI_Stations[[#This Row],[Etmaal temperatuur °C]]&lt;stookgrens[],stookgrens[]-_34_KNMI_Stations[[#This Row],[Etmaal temperatuur °C]],0),"")</f>
        <v>18.3</v>
      </c>
      <c r="O3556" s="89">
        <f>_34_KNMI_Stations[[#This Row],[graaddagen]]*_34_KNMI_Stations[[#This Row],[Gewogen factor]]</f>
        <v>20.130000000000003</v>
      </c>
      <c r="P3556" s="89" cm="1">
        <f t="array" ref="P3556">IF(ISNUMBER(_34_KNMI_Stations[[#This Row],[Etmaal temperatuur °C]]),IF(_34_KNMI_Stations[[#This Row],[Etmaal temperatuur °C]]&gt;stookgrens[],_34_KNMI_Stations[[#This Row],[Etmaal temperatuur °C]]-stookgrens[],0),"")</f>
        <v>0</v>
      </c>
    </row>
    <row r="3557" spans="1:16" x14ac:dyDescent="0.25">
      <c r="A3557">
        <v>267</v>
      </c>
      <c r="B3557" s="110">
        <v>46045</v>
      </c>
      <c r="C3557" s="89">
        <v>7.3</v>
      </c>
      <c r="D3557" s="89">
        <v>0.6</v>
      </c>
      <c r="E3557" s="96">
        <v>262</v>
      </c>
      <c r="F3557" s="89">
        <v>0.1</v>
      </c>
      <c r="G3557" s="89"/>
      <c r="H3557">
        <v>0.85</v>
      </c>
      <c r="I3557" t="s">
        <v>8</v>
      </c>
      <c r="J3557">
        <v>1.1000000000000001</v>
      </c>
      <c r="K3557">
        <v>1</v>
      </c>
      <c r="L3557">
        <v>2026</v>
      </c>
      <c r="M3557" t="s">
        <v>382</v>
      </c>
      <c r="N3557" s="89" cm="1">
        <f t="array" ref="N3557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3557" s="89">
        <f>_34_KNMI_Stations[[#This Row],[graaddagen]]*_34_KNMI_Stations[[#This Row],[Gewogen factor]]</f>
        <v>19.14</v>
      </c>
      <c r="P3557" s="89" cm="1">
        <f t="array" ref="P3557">IF(ISNUMBER(_34_KNMI_Stations[[#This Row],[Etmaal temperatuur °C]]),IF(_34_KNMI_Stations[[#This Row],[Etmaal temperatuur °C]]&gt;stookgrens[],_34_KNMI_Stations[[#This Row],[Etmaal temperatuur °C]]-stookgrens[],0),"")</f>
        <v>0</v>
      </c>
    </row>
    <row r="3558" spans="1:16" x14ac:dyDescent="0.25">
      <c r="A3558">
        <v>267</v>
      </c>
      <c r="B3558" s="110">
        <v>46046</v>
      </c>
      <c r="C3558" s="89">
        <v>6.3</v>
      </c>
      <c r="D3558" s="89">
        <v>-0.5</v>
      </c>
      <c r="E3558" s="96">
        <v>444</v>
      </c>
      <c r="F3558" s="89">
        <v>0</v>
      </c>
      <c r="G3558" s="89"/>
      <c r="H3558">
        <v>0.86</v>
      </c>
      <c r="I3558" t="s">
        <v>8</v>
      </c>
      <c r="J3558">
        <v>1.1000000000000001</v>
      </c>
      <c r="K3558">
        <v>1</v>
      </c>
      <c r="L3558">
        <v>2026</v>
      </c>
      <c r="M3558" t="s">
        <v>382</v>
      </c>
      <c r="N3558" s="89" cm="1">
        <f t="array" ref="N3558">IF(ISNUMBER(_34_KNMI_Stations[[#This Row],[Etmaal temperatuur °C]]),IF(_34_KNMI_Stations[[#This Row],[Etmaal temperatuur °C]]&lt;stookgrens[],stookgrens[]-_34_KNMI_Stations[[#This Row],[Etmaal temperatuur °C]],0),"")</f>
        <v>18.5</v>
      </c>
      <c r="O3558" s="89">
        <f>_34_KNMI_Stations[[#This Row],[graaddagen]]*_34_KNMI_Stations[[#This Row],[Gewogen factor]]</f>
        <v>20.350000000000001</v>
      </c>
      <c r="P3558" s="89" cm="1">
        <f t="array" ref="P3558">IF(ISNUMBER(_34_KNMI_Stations[[#This Row],[Etmaal temperatuur °C]]),IF(_34_KNMI_Stations[[#This Row],[Etmaal temperatuur °C]]&gt;stookgrens[],_34_KNMI_Stations[[#This Row],[Etmaal temperatuur °C]]-stookgrens[],0),"")</f>
        <v>0</v>
      </c>
    </row>
    <row r="3559" spans="1:16" x14ac:dyDescent="0.25">
      <c r="A3559">
        <v>267</v>
      </c>
      <c r="B3559" s="110">
        <v>46047</v>
      </c>
      <c r="C3559" s="89">
        <v>5.5</v>
      </c>
      <c r="D3559" s="89">
        <v>-1.4</v>
      </c>
      <c r="E3559" s="96">
        <v>183</v>
      </c>
      <c r="F3559" s="89">
        <v>0</v>
      </c>
      <c r="G3559" s="89"/>
      <c r="H3559">
        <v>0.88</v>
      </c>
      <c r="I3559" t="s">
        <v>8</v>
      </c>
      <c r="J3559">
        <v>1.1000000000000001</v>
      </c>
      <c r="K3559">
        <v>1</v>
      </c>
      <c r="L3559">
        <v>2026</v>
      </c>
      <c r="M3559" t="s">
        <v>382</v>
      </c>
      <c r="N3559" s="89" cm="1">
        <f t="array" ref="N3559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3559" s="89">
        <f>_34_KNMI_Stations[[#This Row],[graaddagen]]*_34_KNMI_Stations[[#This Row],[Gewogen factor]]</f>
        <v>21.34</v>
      </c>
      <c r="P3559" s="89" cm="1">
        <f t="array" ref="P3559">IF(ISNUMBER(_34_KNMI_Stations[[#This Row],[Etmaal temperatuur °C]]),IF(_34_KNMI_Stations[[#This Row],[Etmaal temperatuur °C]]&gt;stookgrens[],_34_KNMI_Stations[[#This Row],[Etmaal temperatuur °C]]-stookgrens[],0),"")</f>
        <v>0</v>
      </c>
    </row>
    <row r="3560" spans="1:16" x14ac:dyDescent="0.25">
      <c r="A3560">
        <v>267</v>
      </c>
      <c r="B3560" s="110">
        <v>46048</v>
      </c>
      <c r="C3560" s="89">
        <v>3.3</v>
      </c>
      <c r="D3560" s="89">
        <v>0.6</v>
      </c>
      <c r="E3560" s="96">
        <v>177</v>
      </c>
      <c r="F3560" s="89">
        <v>-0.1</v>
      </c>
      <c r="G3560" s="89"/>
      <c r="H3560">
        <v>0.91</v>
      </c>
      <c r="I3560" t="s">
        <v>8</v>
      </c>
      <c r="J3560">
        <v>1.1000000000000001</v>
      </c>
      <c r="K3560">
        <v>1</v>
      </c>
      <c r="L3560">
        <v>2026</v>
      </c>
      <c r="M3560" t="s">
        <v>383</v>
      </c>
      <c r="N3560" s="89" cm="1">
        <f t="array" ref="N3560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3560" s="89">
        <f>_34_KNMI_Stations[[#This Row],[graaddagen]]*_34_KNMI_Stations[[#This Row],[Gewogen factor]]</f>
        <v>19.14</v>
      </c>
      <c r="P3560" s="89" cm="1">
        <f t="array" ref="P3560">IF(ISNUMBER(_34_KNMI_Stations[[#This Row],[Etmaal temperatuur °C]]),IF(_34_KNMI_Stations[[#This Row],[Etmaal temperatuur °C]]&gt;stookgrens[],_34_KNMI_Stations[[#This Row],[Etmaal temperatuur °C]]-stookgrens[],0),"")</f>
        <v>0</v>
      </c>
    </row>
    <row r="3561" spans="1:16" x14ac:dyDescent="0.25">
      <c r="A3561">
        <v>267</v>
      </c>
      <c r="B3561" s="110">
        <v>46049</v>
      </c>
      <c r="C3561" s="89">
        <v>6.6</v>
      </c>
      <c r="D3561" s="89">
        <v>0</v>
      </c>
      <c r="E3561" s="96">
        <v>234</v>
      </c>
      <c r="F3561" s="89">
        <v>4.2</v>
      </c>
      <c r="G3561" s="89"/>
      <c r="H3561">
        <v>0.92</v>
      </c>
      <c r="I3561" t="s">
        <v>8</v>
      </c>
      <c r="J3561">
        <v>1.1000000000000001</v>
      </c>
      <c r="K3561">
        <v>1</v>
      </c>
      <c r="L3561">
        <v>2026</v>
      </c>
      <c r="M3561" t="s">
        <v>383</v>
      </c>
      <c r="N3561" s="89" cm="1">
        <f t="array" ref="N3561">IF(ISNUMBER(_34_KNMI_Stations[[#This Row],[Etmaal temperatuur °C]]),IF(_34_KNMI_Stations[[#This Row],[Etmaal temperatuur °C]]&lt;stookgrens[],stookgrens[]-_34_KNMI_Stations[[#This Row],[Etmaal temperatuur °C]],0),"")</f>
        <v>18</v>
      </c>
      <c r="O3561" s="89">
        <f>_34_KNMI_Stations[[#This Row],[graaddagen]]*_34_KNMI_Stations[[#This Row],[Gewogen factor]]</f>
        <v>19.8</v>
      </c>
      <c r="P3561" s="89" cm="1">
        <f t="array" ref="P3561">IF(ISNUMBER(_34_KNMI_Stations[[#This Row],[Etmaal temperatuur °C]]),IF(_34_KNMI_Stations[[#This Row],[Etmaal temperatuur °C]]&gt;stookgrens[],_34_KNMI_Stations[[#This Row],[Etmaal temperatuur °C]]-stookgrens[],0),"")</f>
        <v>0</v>
      </c>
    </row>
    <row r="3562" spans="1:16" x14ac:dyDescent="0.25">
      <c r="A3562">
        <v>267</v>
      </c>
      <c r="B3562" s="110">
        <v>46050</v>
      </c>
      <c r="C3562" s="89">
        <v>4.8</v>
      </c>
      <c r="D3562" s="89">
        <v>0.4</v>
      </c>
      <c r="E3562" s="96">
        <v>142</v>
      </c>
      <c r="F3562" s="89">
        <v>0.2</v>
      </c>
      <c r="G3562" s="89"/>
      <c r="H3562">
        <v>0.93</v>
      </c>
      <c r="I3562" t="s">
        <v>8</v>
      </c>
      <c r="J3562">
        <v>1.1000000000000001</v>
      </c>
      <c r="K3562">
        <v>1</v>
      </c>
      <c r="L3562">
        <v>2026</v>
      </c>
      <c r="M3562" t="s">
        <v>383</v>
      </c>
      <c r="N3562" s="89" cm="1">
        <f t="array" ref="N3562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3562" s="89">
        <f>_34_KNMI_Stations[[#This Row],[graaddagen]]*_34_KNMI_Stations[[#This Row],[Gewogen factor]]</f>
        <v>19.360000000000003</v>
      </c>
      <c r="P3562" s="89" cm="1">
        <f t="array" ref="P3562">IF(ISNUMBER(_34_KNMI_Stations[[#This Row],[Etmaal temperatuur °C]]),IF(_34_KNMI_Stations[[#This Row],[Etmaal temperatuur °C]]&gt;stookgrens[],_34_KNMI_Stations[[#This Row],[Etmaal temperatuur °C]]-stookgrens[],0),"")</f>
        <v>0</v>
      </c>
    </row>
    <row r="3563" spans="1:16" x14ac:dyDescent="0.25">
      <c r="A3563">
        <v>267</v>
      </c>
      <c r="B3563" s="110">
        <v>46051</v>
      </c>
      <c r="C3563" s="89">
        <v>4.7</v>
      </c>
      <c r="D3563" s="89">
        <v>-0.2</v>
      </c>
      <c r="E3563" s="96">
        <v>193</v>
      </c>
      <c r="F3563" s="89">
        <v>1.1000000000000001</v>
      </c>
      <c r="G3563" s="89"/>
      <c r="H3563">
        <v>0.92</v>
      </c>
      <c r="I3563" t="s">
        <v>8</v>
      </c>
      <c r="J3563">
        <v>1.1000000000000001</v>
      </c>
      <c r="K3563">
        <v>1</v>
      </c>
      <c r="L3563">
        <v>2026</v>
      </c>
      <c r="M3563" t="s">
        <v>383</v>
      </c>
      <c r="N3563" s="89" cm="1">
        <f t="array" ref="N3563">IF(ISNUMBER(_34_KNMI_Stations[[#This Row],[Etmaal temperatuur °C]]),IF(_34_KNMI_Stations[[#This Row],[Etmaal temperatuur °C]]&lt;stookgrens[],stookgrens[]-_34_KNMI_Stations[[#This Row],[Etmaal temperatuur °C]],0),"")</f>
        <v>18.2</v>
      </c>
      <c r="O3563" s="89">
        <f>_34_KNMI_Stations[[#This Row],[graaddagen]]*_34_KNMI_Stations[[#This Row],[Gewogen factor]]</f>
        <v>20.02</v>
      </c>
      <c r="P3563" s="89" cm="1">
        <f t="array" ref="P3563">IF(ISNUMBER(_34_KNMI_Stations[[#This Row],[Etmaal temperatuur °C]]),IF(_34_KNMI_Stations[[#This Row],[Etmaal temperatuur °C]]&gt;stookgrens[],_34_KNMI_Stations[[#This Row],[Etmaal temperatuur °C]]-stookgrens[],0),"")</f>
        <v>0</v>
      </c>
    </row>
    <row r="3564" spans="1:16" x14ac:dyDescent="0.25">
      <c r="A3564">
        <v>267</v>
      </c>
      <c r="B3564" s="110">
        <v>46052</v>
      </c>
      <c r="C3564" s="89">
        <v>6.4</v>
      </c>
      <c r="D3564" s="89">
        <v>0</v>
      </c>
      <c r="E3564" s="96">
        <v>498</v>
      </c>
      <c r="F3564" s="89">
        <v>0</v>
      </c>
      <c r="G3564" s="89"/>
      <c r="H3564">
        <v>0.9</v>
      </c>
      <c r="I3564" t="s">
        <v>8</v>
      </c>
      <c r="J3564">
        <v>1.1000000000000001</v>
      </c>
      <c r="K3564">
        <v>1</v>
      </c>
      <c r="L3564">
        <v>2026</v>
      </c>
      <c r="M3564" t="s">
        <v>383</v>
      </c>
      <c r="N3564" s="89" cm="1">
        <f t="array" ref="N3564">IF(ISNUMBER(_34_KNMI_Stations[[#This Row],[Etmaal temperatuur °C]]),IF(_34_KNMI_Stations[[#This Row],[Etmaal temperatuur °C]]&lt;stookgrens[],stookgrens[]-_34_KNMI_Stations[[#This Row],[Etmaal temperatuur °C]],0),"")</f>
        <v>18</v>
      </c>
      <c r="O3564" s="89">
        <f>_34_KNMI_Stations[[#This Row],[graaddagen]]*_34_KNMI_Stations[[#This Row],[Gewogen factor]]</f>
        <v>19.8</v>
      </c>
      <c r="P3564" s="89" cm="1">
        <f t="array" ref="P3564">IF(ISNUMBER(_34_KNMI_Stations[[#This Row],[Etmaal temperatuur °C]]),IF(_34_KNMI_Stations[[#This Row],[Etmaal temperatuur °C]]&gt;stookgrens[],_34_KNMI_Stations[[#This Row],[Etmaal temperatuur °C]]-stookgrens[],0),"")</f>
        <v>0</v>
      </c>
    </row>
    <row r="3565" spans="1:16" x14ac:dyDescent="0.25">
      <c r="A3565">
        <v>267</v>
      </c>
      <c r="B3565" s="110">
        <v>46053</v>
      </c>
      <c r="C3565" s="89">
        <v>6.1</v>
      </c>
      <c r="D3565" s="89">
        <v>2.1</v>
      </c>
      <c r="E3565" s="96">
        <v>142</v>
      </c>
      <c r="F3565" s="89">
        <v>1</v>
      </c>
      <c r="G3565" s="89"/>
      <c r="H3565">
        <v>0.94</v>
      </c>
      <c r="I3565" t="s">
        <v>8</v>
      </c>
      <c r="J3565">
        <v>1.1000000000000001</v>
      </c>
      <c r="K3565">
        <v>1</v>
      </c>
      <c r="L3565">
        <v>2026</v>
      </c>
      <c r="M3565" t="s">
        <v>383</v>
      </c>
      <c r="N3565" s="89" cm="1">
        <f t="array" ref="N3565">IF(ISNUMBER(_34_KNMI_Stations[[#This Row],[Etmaal temperatuur °C]]),IF(_34_KNMI_Stations[[#This Row],[Etmaal temperatuur °C]]&lt;stookgrens[],stookgrens[]-_34_KNMI_Stations[[#This Row],[Etmaal temperatuur °C]],0),"")</f>
        <v>15.9</v>
      </c>
      <c r="O3565" s="89">
        <f>_34_KNMI_Stations[[#This Row],[graaddagen]]*_34_KNMI_Stations[[#This Row],[Gewogen factor]]</f>
        <v>17.490000000000002</v>
      </c>
      <c r="P3565" s="89" cm="1">
        <f t="array" ref="P3565">IF(ISNUMBER(_34_KNMI_Stations[[#This Row],[Etmaal temperatuur °C]]),IF(_34_KNMI_Stations[[#This Row],[Etmaal temperatuur °C]]&gt;stookgrens[],_34_KNMI_Stations[[#This Row],[Etmaal temperatuur °C]]-stookgrens[],0),"")</f>
        <v>0</v>
      </c>
    </row>
    <row r="3566" spans="1:16" x14ac:dyDescent="0.25">
      <c r="A3566">
        <v>269</v>
      </c>
      <c r="B3566" s="110">
        <v>45658</v>
      </c>
      <c r="C3566" s="89">
        <v>11.7</v>
      </c>
      <c r="D3566" s="89">
        <v>7.6</v>
      </c>
      <c r="E3566" s="96">
        <v>30</v>
      </c>
      <c r="F3566" s="89">
        <v>15.8</v>
      </c>
      <c r="G3566" s="89">
        <v>1007.4</v>
      </c>
      <c r="H3566">
        <v>0.86</v>
      </c>
      <c r="I3566" t="s">
        <v>9</v>
      </c>
      <c r="J3566">
        <v>1.1000000000000001</v>
      </c>
      <c r="K3566">
        <v>1</v>
      </c>
      <c r="L3566">
        <v>2025</v>
      </c>
      <c r="M3566" t="s">
        <v>59</v>
      </c>
      <c r="N3566" s="89" cm="1">
        <f t="array" ref="N3566">IF(ISNUMBER(_34_KNMI_Stations[[#This Row],[Etmaal temperatuur °C]]),IF(_34_KNMI_Stations[[#This Row],[Etmaal temperatuur °C]]&lt;stookgrens[],stookgrens[]-_34_KNMI_Stations[[#This Row],[Etmaal temperatuur °C]],0),"")</f>
        <v>10.4</v>
      </c>
      <c r="O3566" s="89">
        <f>_34_KNMI_Stations[[#This Row],[graaddagen]]*_34_KNMI_Stations[[#This Row],[Gewogen factor]]</f>
        <v>11.440000000000001</v>
      </c>
      <c r="P3566" s="89" cm="1">
        <f t="array" ref="P3566">IF(ISNUMBER(_34_KNMI_Stations[[#This Row],[Etmaal temperatuur °C]]),IF(_34_KNMI_Stations[[#This Row],[Etmaal temperatuur °C]]&gt;stookgrens[],_34_KNMI_Stations[[#This Row],[Etmaal temperatuur °C]]-stookgrens[],0),"")</f>
        <v>0</v>
      </c>
    </row>
    <row r="3567" spans="1:16" x14ac:dyDescent="0.25">
      <c r="A3567">
        <v>269</v>
      </c>
      <c r="B3567" s="110">
        <v>45659</v>
      </c>
      <c r="C3567" s="89">
        <v>3.2</v>
      </c>
      <c r="D3567" s="89">
        <v>3.3</v>
      </c>
      <c r="E3567" s="96">
        <v>357</v>
      </c>
      <c r="F3567" s="89">
        <v>1.2</v>
      </c>
      <c r="G3567" s="89">
        <v>1013.2</v>
      </c>
      <c r="H3567">
        <v>0.87</v>
      </c>
      <c r="I3567" t="s">
        <v>9</v>
      </c>
      <c r="J3567">
        <v>1.1000000000000001</v>
      </c>
      <c r="K3567">
        <v>1</v>
      </c>
      <c r="L3567">
        <v>2025</v>
      </c>
      <c r="M3567" t="s">
        <v>59</v>
      </c>
      <c r="N3567" s="89" cm="1">
        <f t="array" ref="N3567">IF(ISNUMBER(_34_KNMI_Stations[[#This Row],[Etmaal temperatuur °C]]),IF(_34_KNMI_Stations[[#This Row],[Etmaal temperatuur °C]]&lt;stookgrens[],stookgrens[]-_34_KNMI_Stations[[#This Row],[Etmaal temperatuur °C]],0),"")</f>
        <v>14.7</v>
      </c>
      <c r="O3567" s="89">
        <f>_34_KNMI_Stations[[#This Row],[graaddagen]]*_34_KNMI_Stations[[#This Row],[Gewogen factor]]</f>
        <v>16.170000000000002</v>
      </c>
      <c r="P3567" s="89" cm="1">
        <f t="array" ref="P3567">IF(ISNUMBER(_34_KNMI_Stations[[#This Row],[Etmaal temperatuur °C]]),IF(_34_KNMI_Stations[[#This Row],[Etmaal temperatuur °C]]&gt;stookgrens[],_34_KNMI_Stations[[#This Row],[Etmaal temperatuur °C]]-stookgrens[],0),"")</f>
        <v>0</v>
      </c>
    </row>
    <row r="3568" spans="1:16" x14ac:dyDescent="0.25">
      <c r="A3568">
        <v>269</v>
      </c>
      <c r="B3568" s="110">
        <v>45660</v>
      </c>
      <c r="C3568" s="89">
        <v>4.5999999999999996</v>
      </c>
      <c r="D3568" s="89">
        <v>2.1</v>
      </c>
      <c r="E3568" s="96">
        <v>199</v>
      </c>
      <c r="F3568" s="89">
        <v>1.4</v>
      </c>
      <c r="G3568" s="89">
        <v>1017.4</v>
      </c>
      <c r="H3568">
        <v>0.86</v>
      </c>
      <c r="I3568" t="s">
        <v>9</v>
      </c>
      <c r="J3568">
        <v>1.1000000000000001</v>
      </c>
      <c r="K3568">
        <v>1</v>
      </c>
      <c r="L3568">
        <v>2025</v>
      </c>
      <c r="M3568" t="s">
        <v>59</v>
      </c>
      <c r="N3568" s="89" cm="1">
        <f t="array" ref="N3568">IF(ISNUMBER(_34_KNMI_Stations[[#This Row],[Etmaal temperatuur °C]]),IF(_34_KNMI_Stations[[#This Row],[Etmaal temperatuur °C]]&lt;stookgrens[],stookgrens[]-_34_KNMI_Stations[[#This Row],[Etmaal temperatuur °C]],0),"")</f>
        <v>15.9</v>
      </c>
      <c r="O3568" s="89">
        <f>_34_KNMI_Stations[[#This Row],[graaddagen]]*_34_KNMI_Stations[[#This Row],[Gewogen factor]]</f>
        <v>17.490000000000002</v>
      </c>
      <c r="P3568" s="89" cm="1">
        <f t="array" ref="P3568">IF(ISNUMBER(_34_KNMI_Stations[[#This Row],[Etmaal temperatuur °C]]),IF(_34_KNMI_Stations[[#This Row],[Etmaal temperatuur °C]]&gt;stookgrens[],_34_KNMI_Stations[[#This Row],[Etmaal temperatuur °C]]-stookgrens[],0),"")</f>
        <v>0</v>
      </c>
    </row>
    <row r="3569" spans="1:16" x14ac:dyDescent="0.25">
      <c r="A3569">
        <v>269</v>
      </c>
      <c r="B3569" s="110">
        <v>45661</v>
      </c>
      <c r="C3569" s="89">
        <v>3</v>
      </c>
      <c r="D3569" s="89">
        <v>1.2</v>
      </c>
      <c r="E3569" s="96">
        <v>119</v>
      </c>
      <c r="F3569" s="89">
        <v>1.3</v>
      </c>
      <c r="G3569" s="89">
        <v>1016.5</v>
      </c>
      <c r="H3569">
        <v>0.94</v>
      </c>
      <c r="I3569" t="s">
        <v>9</v>
      </c>
      <c r="J3569">
        <v>1.1000000000000001</v>
      </c>
      <c r="K3569">
        <v>1</v>
      </c>
      <c r="L3569">
        <v>2025</v>
      </c>
      <c r="M3569" t="s">
        <v>59</v>
      </c>
      <c r="N3569" s="89" cm="1">
        <f t="array" ref="N3569">IF(ISNUMBER(_34_KNMI_Stations[[#This Row],[Etmaal temperatuur °C]]),IF(_34_KNMI_Stations[[#This Row],[Etmaal temperatuur °C]]&lt;stookgrens[],stookgrens[]-_34_KNMI_Stations[[#This Row],[Etmaal temperatuur °C]],0),"")</f>
        <v>16.8</v>
      </c>
      <c r="O3569" s="89">
        <f>_34_KNMI_Stations[[#This Row],[graaddagen]]*_34_KNMI_Stations[[#This Row],[Gewogen factor]]</f>
        <v>18.480000000000004</v>
      </c>
      <c r="P3569" s="89" cm="1">
        <f t="array" ref="P3569">IF(ISNUMBER(_34_KNMI_Stations[[#This Row],[Etmaal temperatuur °C]]),IF(_34_KNMI_Stations[[#This Row],[Etmaal temperatuur °C]]&gt;stookgrens[],_34_KNMI_Stations[[#This Row],[Etmaal temperatuur °C]]-stookgrens[],0),"")</f>
        <v>0</v>
      </c>
    </row>
    <row r="3570" spans="1:16" x14ac:dyDescent="0.25">
      <c r="A3570">
        <v>269</v>
      </c>
      <c r="B3570" s="110">
        <v>45662</v>
      </c>
      <c r="C3570" s="89">
        <v>6.1</v>
      </c>
      <c r="D3570" s="89">
        <v>5</v>
      </c>
      <c r="E3570" s="96">
        <v>46</v>
      </c>
      <c r="F3570" s="89">
        <v>16.2</v>
      </c>
      <c r="G3570" s="89">
        <v>993.7</v>
      </c>
      <c r="H3570">
        <v>0.95</v>
      </c>
      <c r="I3570" t="s">
        <v>9</v>
      </c>
      <c r="J3570">
        <v>1.1000000000000001</v>
      </c>
      <c r="K3570">
        <v>1</v>
      </c>
      <c r="L3570">
        <v>2025</v>
      </c>
      <c r="M3570" t="s">
        <v>59</v>
      </c>
      <c r="N3570" s="89" cm="1">
        <f t="array" ref="N3570">IF(ISNUMBER(_34_KNMI_Stations[[#This Row],[Etmaal temperatuur °C]]),IF(_34_KNMI_Stations[[#This Row],[Etmaal temperatuur °C]]&lt;stookgrens[],stookgrens[]-_34_KNMI_Stations[[#This Row],[Etmaal temperatuur °C]],0),"")</f>
        <v>13</v>
      </c>
      <c r="O3570" s="89">
        <f>_34_KNMI_Stations[[#This Row],[graaddagen]]*_34_KNMI_Stations[[#This Row],[Gewogen factor]]</f>
        <v>14.3</v>
      </c>
      <c r="P3570" s="89" cm="1">
        <f t="array" ref="P3570">IF(ISNUMBER(_34_KNMI_Stations[[#This Row],[Etmaal temperatuur °C]]),IF(_34_KNMI_Stations[[#This Row],[Etmaal temperatuur °C]]&gt;stookgrens[],_34_KNMI_Stations[[#This Row],[Etmaal temperatuur °C]]-stookgrens[],0),"")</f>
        <v>0</v>
      </c>
    </row>
    <row r="3571" spans="1:16" x14ac:dyDescent="0.25">
      <c r="A3571">
        <v>269</v>
      </c>
      <c r="B3571" s="110">
        <v>45663</v>
      </c>
      <c r="C3571" s="89">
        <v>10.8</v>
      </c>
      <c r="D3571" s="89">
        <v>8.5</v>
      </c>
      <c r="E3571" s="96">
        <v>102</v>
      </c>
      <c r="F3571" s="89">
        <v>2.1</v>
      </c>
      <c r="G3571" s="89">
        <v>983.5</v>
      </c>
      <c r="H3571">
        <v>0.85</v>
      </c>
      <c r="I3571" t="s">
        <v>9</v>
      </c>
      <c r="J3571">
        <v>1.1000000000000001</v>
      </c>
      <c r="K3571">
        <v>1</v>
      </c>
      <c r="L3571">
        <v>2025</v>
      </c>
      <c r="M3571" t="s">
        <v>111</v>
      </c>
      <c r="N3571" s="89" cm="1">
        <f t="array" ref="N3571">IF(ISNUMBER(_34_KNMI_Stations[[#This Row],[Etmaal temperatuur °C]]),IF(_34_KNMI_Stations[[#This Row],[Etmaal temperatuur °C]]&lt;stookgrens[],stookgrens[]-_34_KNMI_Stations[[#This Row],[Etmaal temperatuur °C]],0),"")</f>
        <v>9.5</v>
      </c>
      <c r="O3571" s="89">
        <f>_34_KNMI_Stations[[#This Row],[graaddagen]]*_34_KNMI_Stations[[#This Row],[Gewogen factor]]</f>
        <v>10.450000000000001</v>
      </c>
      <c r="P3571" s="89" cm="1">
        <f t="array" ref="P3571">IF(ISNUMBER(_34_KNMI_Stations[[#This Row],[Etmaal temperatuur °C]]),IF(_34_KNMI_Stations[[#This Row],[Etmaal temperatuur °C]]&gt;stookgrens[],_34_KNMI_Stations[[#This Row],[Etmaal temperatuur °C]]-stookgrens[],0),"")</f>
        <v>0</v>
      </c>
    </row>
    <row r="3572" spans="1:16" x14ac:dyDescent="0.25">
      <c r="A3572">
        <v>269</v>
      </c>
      <c r="B3572" s="110">
        <v>45664</v>
      </c>
      <c r="C3572" s="89">
        <v>7.1</v>
      </c>
      <c r="D3572" s="89">
        <v>3.3</v>
      </c>
      <c r="E3572" s="96">
        <v>282</v>
      </c>
      <c r="F3572" s="89">
        <v>1.7</v>
      </c>
      <c r="G3572" s="89">
        <v>996.2</v>
      </c>
      <c r="H3572">
        <v>0.89</v>
      </c>
      <c r="I3572" t="s">
        <v>9</v>
      </c>
      <c r="J3572">
        <v>1.1000000000000001</v>
      </c>
      <c r="K3572">
        <v>1</v>
      </c>
      <c r="L3572">
        <v>2025</v>
      </c>
      <c r="M3572" t="s">
        <v>111</v>
      </c>
      <c r="N3572" s="89" cm="1">
        <f t="array" ref="N3572">IF(ISNUMBER(_34_KNMI_Stations[[#This Row],[Etmaal temperatuur °C]]),IF(_34_KNMI_Stations[[#This Row],[Etmaal temperatuur °C]]&lt;stookgrens[],stookgrens[]-_34_KNMI_Stations[[#This Row],[Etmaal temperatuur °C]],0),"")</f>
        <v>14.7</v>
      </c>
      <c r="O3572" s="89">
        <f>_34_KNMI_Stations[[#This Row],[graaddagen]]*_34_KNMI_Stations[[#This Row],[Gewogen factor]]</f>
        <v>16.170000000000002</v>
      </c>
      <c r="P3572" s="89" cm="1">
        <f t="array" ref="P3572">IF(ISNUMBER(_34_KNMI_Stations[[#This Row],[Etmaal temperatuur °C]]),IF(_34_KNMI_Stations[[#This Row],[Etmaal temperatuur °C]]&gt;stookgrens[],_34_KNMI_Stations[[#This Row],[Etmaal temperatuur °C]]-stookgrens[],0),"")</f>
        <v>0</v>
      </c>
    </row>
    <row r="3573" spans="1:16" x14ac:dyDescent="0.25">
      <c r="A3573">
        <v>269</v>
      </c>
      <c r="B3573" s="110">
        <v>45665</v>
      </c>
      <c r="C3573" s="89">
        <v>3.2</v>
      </c>
      <c r="D3573" s="89">
        <v>1.8</v>
      </c>
      <c r="E3573" s="96">
        <v>318</v>
      </c>
      <c r="F3573" s="89">
        <v>0.1</v>
      </c>
      <c r="G3573" s="89">
        <v>1000.9</v>
      </c>
      <c r="H3573">
        <v>0.91</v>
      </c>
      <c r="I3573" t="s">
        <v>9</v>
      </c>
      <c r="J3573">
        <v>1.1000000000000001</v>
      </c>
      <c r="K3573">
        <v>1</v>
      </c>
      <c r="L3573">
        <v>2025</v>
      </c>
      <c r="M3573" t="s">
        <v>111</v>
      </c>
      <c r="N3573" s="89" cm="1">
        <f t="array" ref="N3573">IF(ISNUMBER(_34_KNMI_Stations[[#This Row],[Etmaal temperatuur °C]]),IF(_34_KNMI_Stations[[#This Row],[Etmaal temperatuur °C]]&lt;stookgrens[],stookgrens[]-_34_KNMI_Stations[[#This Row],[Etmaal temperatuur °C]],0),"")</f>
        <v>16.2</v>
      </c>
      <c r="O3573" s="89">
        <f>_34_KNMI_Stations[[#This Row],[graaddagen]]*_34_KNMI_Stations[[#This Row],[Gewogen factor]]</f>
        <v>17.82</v>
      </c>
      <c r="P3573" s="89" cm="1">
        <f t="array" ref="P3573">IF(ISNUMBER(_34_KNMI_Stations[[#This Row],[Etmaal temperatuur °C]]),IF(_34_KNMI_Stations[[#This Row],[Etmaal temperatuur °C]]&gt;stookgrens[],_34_KNMI_Stations[[#This Row],[Etmaal temperatuur °C]]-stookgrens[],0),"")</f>
        <v>0</v>
      </c>
    </row>
    <row r="3574" spans="1:16" x14ac:dyDescent="0.25">
      <c r="A3574">
        <v>269</v>
      </c>
      <c r="B3574" s="110">
        <v>45666</v>
      </c>
      <c r="C3574" s="89">
        <v>2.9</v>
      </c>
      <c r="D3574" s="89">
        <v>1.8</v>
      </c>
      <c r="E3574" s="96">
        <v>283</v>
      </c>
      <c r="F3574" s="89">
        <v>0.9</v>
      </c>
      <c r="G3574" s="89">
        <v>1003.6</v>
      </c>
      <c r="H3574">
        <v>0.9</v>
      </c>
      <c r="I3574" t="s">
        <v>9</v>
      </c>
      <c r="J3574">
        <v>1.1000000000000001</v>
      </c>
      <c r="K3574">
        <v>1</v>
      </c>
      <c r="L3574">
        <v>2025</v>
      </c>
      <c r="M3574" t="s">
        <v>111</v>
      </c>
      <c r="N3574" s="89" cm="1">
        <f t="array" ref="N3574">IF(ISNUMBER(_34_KNMI_Stations[[#This Row],[Etmaal temperatuur °C]]),IF(_34_KNMI_Stations[[#This Row],[Etmaal temperatuur °C]]&lt;stookgrens[],stookgrens[]-_34_KNMI_Stations[[#This Row],[Etmaal temperatuur °C]],0),"")</f>
        <v>16.2</v>
      </c>
      <c r="O3574" s="89">
        <f>_34_KNMI_Stations[[#This Row],[graaddagen]]*_34_KNMI_Stations[[#This Row],[Gewogen factor]]</f>
        <v>17.82</v>
      </c>
      <c r="P3574" s="89" cm="1">
        <f t="array" ref="P3574">IF(ISNUMBER(_34_KNMI_Stations[[#This Row],[Etmaal temperatuur °C]]),IF(_34_KNMI_Stations[[#This Row],[Etmaal temperatuur °C]]&gt;stookgrens[],_34_KNMI_Stations[[#This Row],[Etmaal temperatuur °C]]-stookgrens[],0),"")</f>
        <v>0</v>
      </c>
    </row>
    <row r="3575" spans="1:16" x14ac:dyDescent="0.25">
      <c r="A3575">
        <v>269</v>
      </c>
      <c r="B3575" s="110">
        <v>45667</v>
      </c>
      <c r="C3575" s="89">
        <v>3.7</v>
      </c>
      <c r="D3575" s="89">
        <v>2.1</v>
      </c>
      <c r="E3575" s="96">
        <v>289</v>
      </c>
      <c r="F3575" s="89">
        <v>0.2</v>
      </c>
      <c r="G3575" s="89">
        <v>1017</v>
      </c>
      <c r="H3575">
        <v>0.87</v>
      </c>
      <c r="I3575" t="s">
        <v>9</v>
      </c>
      <c r="J3575">
        <v>1.1000000000000001</v>
      </c>
      <c r="K3575">
        <v>1</v>
      </c>
      <c r="L3575">
        <v>2025</v>
      </c>
      <c r="M3575" t="s">
        <v>111</v>
      </c>
      <c r="N3575" s="89" cm="1">
        <f t="array" ref="N3575">IF(ISNUMBER(_34_KNMI_Stations[[#This Row],[Etmaal temperatuur °C]]),IF(_34_KNMI_Stations[[#This Row],[Etmaal temperatuur °C]]&lt;stookgrens[],stookgrens[]-_34_KNMI_Stations[[#This Row],[Etmaal temperatuur °C]],0),"")</f>
        <v>15.9</v>
      </c>
      <c r="O3575" s="89">
        <f>_34_KNMI_Stations[[#This Row],[graaddagen]]*_34_KNMI_Stations[[#This Row],[Gewogen factor]]</f>
        <v>17.490000000000002</v>
      </c>
      <c r="P3575" s="89" cm="1">
        <f t="array" ref="P3575">IF(ISNUMBER(_34_KNMI_Stations[[#This Row],[Etmaal temperatuur °C]]),IF(_34_KNMI_Stations[[#This Row],[Etmaal temperatuur °C]]&gt;stookgrens[],_34_KNMI_Stations[[#This Row],[Etmaal temperatuur °C]]-stookgrens[],0),"")</f>
        <v>0</v>
      </c>
    </row>
    <row r="3576" spans="1:16" x14ac:dyDescent="0.25">
      <c r="A3576">
        <v>269</v>
      </c>
      <c r="B3576" s="110">
        <v>45668</v>
      </c>
      <c r="C3576" s="89">
        <v>1.9</v>
      </c>
      <c r="D3576" s="89">
        <v>0.7</v>
      </c>
      <c r="E3576" s="96">
        <v>431</v>
      </c>
      <c r="F3576" s="89">
        <v>0.3</v>
      </c>
      <c r="G3576" s="89">
        <v>1027.4000000000001</v>
      </c>
      <c r="H3576">
        <v>0.92</v>
      </c>
      <c r="I3576" t="s">
        <v>9</v>
      </c>
      <c r="J3576">
        <v>1.1000000000000001</v>
      </c>
      <c r="K3576">
        <v>1</v>
      </c>
      <c r="L3576">
        <v>2025</v>
      </c>
      <c r="M3576" t="s">
        <v>111</v>
      </c>
      <c r="N3576" s="89" cm="1">
        <f t="array" ref="N3576">IF(ISNUMBER(_34_KNMI_Stations[[#This Row],[Etmaal temperatuur °C]]),IF(_34_KNMI_Stations[[#This Row],[Etmaal temperatuur °C]]&lt;stookgrens[],stookgrens[]-_34_KNMI_Stations[[#This Row],[Etmaal temperatuur °C]],0),"")</f>
        <v>17.3</v>
      </c>
      <c r="O3576" s="89">
        <f>_34_KNMI_Stations[[#This Row],[graaddagen]]*_34_KNMI_Stations[[#This Row],[Gewogen factor]]</f>
        <v>19.03</v>
      </c>
      <c r="P3576" s="89" cm="1">
        <f t="array" ref="P3576">IF(ISNUMBER(_34_KNMI_Stations[[#This Row],[Etmaal temperatuur °C]]),IF(_34_KNMI_Stations[[#This Row],[Etmaal temperatuur °C]]&gt;stookgrens[],_34_KNMI_Stations[[#This Row],[Etmaal temperatuur °C]]-stookgrens[],0),"")</f>
        <v>0</v>
      </c>
    </row>
    <row r="3577" spans="1:16" x14ac:dyDescent="0.25">
      <c r="A3577">
        <v>269</v>
      </c>
      <c r="B3577" s="110">
        <v>45669</v>
      </c>
      <c r="C3577" s="89">
        <v>1.7</v>
      </c>
      <c r="D3577" s="89">
        <v>2.7</v>
      </c>
      <c r="E3577" s="96">
        <v>294</v>
      </c>
      <c r="F3577" s="89">
        <v>0.1</v>
      </c>
      <c r="G3577" s="89">
        <v>1038.9000000000001</v>
      </c>
      <c r="H3577">
        <v>0.89</v>
      </c>
      <c r="I3577" t="s">
        <v>9</v>
      </c>
      <c r="J3577">
        <v>1.1000000000000001</v>
      </c>
      <c r="K3577">
        <v>1</v>
      </c>
      <c r="L3577">
        <v>2025</v>
      </c>
      <c r="M3577" t="s">
        <v>111</v>
      </c>
      <c r="N3577" s="89" cm="1">
        <f t="array" ref="N3577">IF(ISNUMBER(_34_KNMI_Stations[[#This Row],[Etmaal temperatuur °C]]),IF(_34_KNMI_Stations[[#This Row],[Etmaal temperatuur °C]]&lt;stookgrens[],stookgrens[]-_34_KNMI_Stations[[#This Row],[Etmaal temperatuur °C]],0),"")</f>
        <v>15.3</v>
      </c>
      <c r="O3577" s="89">
        <f>_34_KNMI_Stations[[#This Row],[graaddagen]]*_34_KNMI_Stations[[#This Row],[Gewogen factor]]</f>
        <v>16.830000000000002</v>
      </c>
      <c r="P3577" s="89" cm="1">
        <f t="array" ref="P3577">IF(ISNUMBER(_34_KNMI_Stations[[#This Row],[Etmaal temperatuur °C]]),IF(_34_KNMI_Stations[[#This Row],[Etmaal temperatuur °C]]&gt;stookgrens[],_34_KNMI_Stations[[#This Row],[Etmaal temperatuur °C]]-stookgrens[],0),"")</f>
        <v>0</v>
      </c>
    </row>
    <row r="3578" spans="1:16" x14ac:dyDescent="0.25">
      <c r="A3578">
        <v>269</v>
      </c>
      <c r="B3578" s="110">
        <v>45670</v>
      </c>
      <c r="C3578" s="89">
        <v>2.6</v>
      </c>
      <c r="D3578" s="89">
        <v>0.4</v>
      </c>
      <c r="E3578" s="96">
        <v>482</v>
      </c>
      <c r="F3578" s="89">
        <v>0</v>
      </c>
      <c r="G3578" s="89">
        <v>1040.4000000000001</v>
      </c>
      <c r="H3578">
        <v>0.89</v>
      </c>
      <c r="I3578" t="s">
        <v>9</v>
      </c>
      <c r="J3578">
        <v>1.1000000000000001</v>
      </c>
      <c r="K3578">
        <v>1</v>
      </c>
      <c r="L3578">
        <v>2025</v>
      </c>
      <c r="M3578" t="s">
        <v>112</v>
      </c>
      <c r="N3578" s="89" cm="1">
        <f t="array" ref="N3578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3578" s="89">
        <f>_34_KNMI_Stations[[#This Row],[graaddagen]]*_34_KNMI_Stations[[#This Row],[Gewogen factor]]</f>
        <v>19.360000000000003</v>
      </c>
      <c r="P3578" s="89" cm="1">
        <f t="array" ref="P3578">IF(ISNUMBER(_34_KNMI_Stations[[#This Row],[Etmaal temperatuur °C]]),IF(_34_KNMI_Stations[[#This Row],[Etmaal temperatuur °C]]&gt;stookgrens[],_34_KNMI_Stations[[#This Row],[Etmaal temperatuur °C]]-stookgrens[],0),"")</f>
        <v>0</v>
      </c>
    </row>
    <row r="3579" spans="1:16" x14ac:dyDescent="0.25">
      <c r="A3579">
        <v>269</v>
      </c>
      <c r="B3579" s="110">
        <v>45671</v>
      </c>
      <c r="C3579" s="89">
        <v>3.8</v>
      </c>
      <c r="D3579" s="89">
        <v>3.1</v>
      </c>
      <c r="E3579" s="96">
        <v>178</v>
      </c>
      <c r="F3579" s="89">
        <v>0.6</v>
      </c>
      <c r="G3579" s="89">
        <v>1033.3</v>
      </c>
      <c r="H3579">
        <v>0.91</v>
      </c>
      <c r="I3579" t="s">
        <v>9</v>
      </c>
      <c r="J3579">
        <v>1.1000000000000001</v>
      </c>
      <c r="K3579">
        <v>1</v>
      </c>
      <c r="L3579">
        <v>2025</v>
      </c>
      <c r="M3579" t="s">
        <v>112</v>
      </c>
      <c r="N3579" s="89" cm="1">
        <f t="array" ref="N3579">IF(ISNUMBER(_34_KNMI_Stations[[#This Row],[Etmaal temperatuur °C]]),IF(_34_KNMI_Stations[[#This Row],[Etmaal temperatuur °C]]&lt;stookgrens[],stookgrens[]-_34_KNMI_Stations[[#This Row],[Etmaal temperatuur °C]],0),"")</f>
        <v>14.9</v>
      </c>
      <c r="O3579" s="89">
        <f>_34_KNMI_Stations[[#This Row],[graaddagen]]*_34_KNMI_Stations[[#This Row],[Gewogen factor]]</f>
        <v>16.39</v>
      </c>
      <c r="P3579" s="89" cm="1">
        <f t="array" ref="P3579">IF(ISNUMBER(_34_KNMI_Stations[[#This Row],[Etmaal temperatuur °C]]),IF(_34_KNMI_Stations[[#This Row],[Etmaal temperatuur °C]]&gt;stookgrens[],_34_KNMI_Stations[[#This Row],[Etmaal temperatuur °C]]-stookgrens[],0),"")</f>
        <v>0</v>
      </c>
    </row>
    <row r="3580" spans="1:16" x14ac:dyDescent="0.25">
      <c r="A3580">
        <v>269</v>
      </c>
      <c r="B3580" s="110">
        <v>45672</v>
      </c>
      <c r="C3580" s="89">
        <v>1.7</v>
      </c>
      <c r="D3580" s="89">
        <v>5.9</v>
      </c>
      <c r="E3580" s="96">
        <v>166</v>
      </c>
      <c r="F3580" s="89">
        <v>0</v>
      </c>
      <c r="G3580" s="89">
        <v>1033.8</v>
      </c>
      <c r="H3580">
        <v>0.99</v>
      </c>
      <c r="I3580" t="s">
        <v>9</v>
      </c>
      <c r="J3580">
        <v>1.1000000000000001</v>
      </c>
      <c r="K3580">
        <v>1</v>
      </c>
      <c r="L3580">
        <v>2025</v>
      </c>
      <c r="M3580" t="s">
        <v>112</v>
      </c>
      <c r="N3580" s="89" cm="1">
        <f t="array" ref="N3580">IF(ISNUMBER(_34_KNMI_Stations[[#This Row],[Etmaal temperatuur °C]]),IF(_34_KNMI_Stations[[#This Row],[Etmaal temperatuur °C]]&lt;stookgrens[],stookgrens[]-_34_KNMI_Stations[[#This Row],[Etmaal temperatuur °C]],0),"")</f>
        <v>12.1</v>
      </c>
      <c r="O3580" s="89">
        <f>_34_KNMI_Stations[[#This Row],[graaddagen]]*_34_KNMI_Stations[[#This Row],[Gewogen factor]]</f>
        <v>13.31</v>
      </c>
      <c r="P3580" s="89" cm="1">
        <f t="array" ref="P3580">IF(ISNUMBER(_34_KNMI_Stations[[#This Row],[Etmaal temperatuur °C]]),IF(_34_KNMI_Stations[[#This Row],[Etmaal temperatuur °C]]&gt;stookgrens[],_34_KNMI_Stations[[#This Row],[Etmaal temperatuur °C]]-stookgrens[],0),"")</f>
        <v>0</v>
      </c>
    </row>
    <row r="3581" spans="1:16" x14ac:dyDescent="0.25">
      <c r="A3581">
        <v>269</v>
      </c>
      <c r="B3581" s="110">
        <v>45673</v>
      </c>
      <c r="C3581" s="89">
        <v>2.8</v>
      </c>
      <c r="D3581" s="89">
        <v>3.8</v>
      </c>
      <c r="E3581" s="96">
        <v>86</v>
      </c>
      <c r="F3581" s="89">
        <v>0</v>
      </c>
      <c r="G3581" s="89">
        <v>1036.5999999999999</v>
      </c>
      <c r="H3581">
        <v>0.99</v>
      </c>
      <c r="I3581" t="s">
        <v>9</v>
      </c>
      <c r="J3581">
        <v>1.1000000000000001</v>
      </c>
      <c r="K3581">
        <v>1</v>
      </c>
      <c r="L3581">
        <v>2025</v>
      </c>
      <c r="M3581" t="s">
        <v>112</v>
      </c>
      <c r="N3581" s="89" cm="1">
        <f t="array" ref="N3581">IF(ISNUMBER(_34_KNMI_Stations[[#This Row],[Etmaal temperatuur °C]]),IF(_34_KNMI_Stations[[#This Row],[Etmaal temperatuur °C]]&lt;stookgrens[],stookgrens[]-_34_KNMI_Stations[[#This Row],[Etmaal temperatuur °C]],0),"")</f>
        <v>14.2</v>
      </c>
      <c r="O3581" s="89">
        <f>_34_KNMI_Stations[[#This Row],[graaddagen]]*_34_KNMI_Stations[[#This Row],[Gewogen factor]]</f>
        <v>15.620000000000001</v>
      </c>
      <c r="P3581" s="89" cm="1">
        <f t="array" ref="P3581">IF(ISNUMBER(_34_KNMI_Stations[[#This Row],[Etmaal temperatuur °C]]),IF(_34_KNMI_Stations[[#This Row],[Etmaal temperatuur °C]]&gt;stookgrens[],_34_KNMI_Stations[[#This Row],[Etmaal temperatuur °C]]-stookgrens[],0),"")</f>
        <v>0</v>
      </c>
    </row>
    <row r="3582" spans="1:16" x14ac:dyDescent="0.25">
      <c r="A3582">
        <v>269</v>
      </c>
      <c r="B3582" s="110">
        <v>45674</v>
      </c>
      <c r="C3582" s="89">
        <v>2.2999999999999998</v>
      </c>
      <c r="D3582" s="89">
        <v>0.2</v>
      </c>
      <c r="E3582" s="96">
        <v>111</v>
      </c>
      <c r="F3582" s="89">
        <v>0</v>
      </c>
      <c r="G3582" s="89">
        <v>1037.3</v>
      </c>
      <c r="H3582">
        <v>0.99</v>
      </c>
      <c r="I3582" t="s">
        <v>9</v>
      </c>
      <c r="J3582">
        <v>1.1000000000000001</v>
      </c>
      <c r="K3582">
        <v>1</v>
      </c>
      <c r="L3582">
        <v>2025</v>
      </c>
      <c r="M3582" t="s">
        <v>112</v>
      </c>
      <c r="N3582" s="89" cm="1">
        <f t="array" ref="N3582">IF(ISNUMBER(_34_KNMI_Stations[[#This Row],[Etmaal temperatuur °C]]),IF(_34_KNMI_Stations[[#This Row],[Etmaal temperatuur °C]]&lt;stookgrens[],stookgrens[]-_34_KNMI_Stations[[#This Row],[Etmaal temperatuur °C]],0),"")</f>
        <v>17.8</v>
      </c>
      <c r="O3582" s="89">
        <f>_34_KNMI_Stations[[#This Row],[graaddagen]]*_34_KNMI_Stations[[#This Row],[Gewogen factor]]</f>
        <v>19.580000000000002</v>
      </c>
      <c r="P3582" s="89" cm="1">
        <f t="array" ref="P3582">IF(ISNUMBER(_34_KNMI_Stations[[#This Row],[Etmaal temperatuur °C]]),IF(_34_KNMI_Stations[[#This Row],[Etmaal temperatuur °C]]&gt;stookgrens[],_34_KNMI_Stations[[#This Row],[Etmaal temperatuur °C]]-stookgrens[],0),"")</f>
        <v>0</v>
      </c>
    </row>
    <row r="3583" spans="1:16" x14ac:dyDescent="0.25">
      <c r="A3583">
        <v>269</v>
      </c>
      <c r="B3583" s="110">
        <v>45675</v>
      </c>
      <c r="C3583" s="89">
        <v>2.2000000000000002</v>
      </c>
      <c r="D3583" s="89">
        <v>-1.3</v>
      </c>
      <c r="E3583" s="96">
        <v>168</v>
      </c>
      <c r="F3583" s="89">
        <v>-0.1</v>
      </c>
      <c r="G3583" s="89">
        <v>1031.5</v>
      </c>
      <c r="H3583">
        <v>0.99</v>
      </c>
      <c r="I3583" t="s">
        <v>9</v>
      </c>
      <c r="J3583">
        <v>1.1000000000000001</v>
      </c>
      <c r="K3583">
        <v>1</v>
      </c>
      <c r="L3583">
        <v>2025</v>
      </c>
      <c r="M3583" t="s">
        <v>112</v>
      </c>
      <c r="N3583" s="89" cm="1">
        <f t="array" ref="N3583">IF(ISNUMBER(_34_KNMI_Stations[[#This Row],[Etmaal temperatuur °C]]),IF(_34_KNMI_Stations[[#This Row],[Etmaal temperatuur °C]]&lt;stookgrens[],stookgrens[]-_34_KNMI_Stations[[#This Row],[Etmaal temperatuur °C]],0),"")</f>
        <v>19.3</v>
      </c>
      <c r="O3583" s="89">
        <f>_34_KNMI_Stations[[#This Row],[graaddagen]]*_34_KNMI_Stations[[#This Row],[Gewogen factor]]</f>
        <v>21.230000000000004</v>
      </c>
      <c r="P3583" s="89" cm="1">
        <f t="array" ref="P3583">IF(ISNUMBER(_34_KNMI_Stations[[#This Row],[Etmaal temperatuur °C]]),IF(_34_KNMI_Stations[[#This Row],[Etmaal temperatuur °C]]&gt;stookgrens[],_34_KNMI_Stations[[#This Row],[Etmaal temperatuur °C]]-stookgrens[],0),"")</f>
        <v>0</v>
      </c>
    </row>
    <row r="3584" spans="1:16" x14ac:dyDescent="0.25">
      <c r="A3584">
        <v>269</v>
      </c>
      <c r="B3584" s="110">
        <v>45676</v>
      </c>
      <c r="C3584" s="89">
        <v>1.6</v>
      </c>
      <c r="D3584" s="89">
        <v>-1</v>
      </c>
      <c r="E3584" s="96">
        <v>107</v>
      </c>
      <c r="F3584" s="89">
        <v>0</v>
      </c>
      <c r="G3584" s="89">
        <v>1023.3</v>
      </c>
      <c r="H3584">
        <v>0.98</v>
      </c>
      <c r="I3584" t="s">
        <v>9</v>
      </c>
      <c r="J3584">
        <v>1.1000000000000001</v>
      </c>
      <c r="K3584">
        <v>1</v>
      </c>
      <c r="L3584">
        <v>2025</v>
      </c>
      <c r="M3584" t="s">
        <v>112</v>
      </c>
      <c r="N3584" s="89" cm="1">
        <f t="array" ref="N3584">IF(ISNUMBER(_34_KNMI_Stations[[#This Row],[Etmaal temperatuur °C]]),IF(_34_KNMI_Stations[[#This Row],[Etmaal temperatuur °C]]&lt;stookgrens[],stookgrens[]-_34_KNMI_Stations[[#This Row],[Etmaal temperatuur °C]],0),"")</f>
        <v>19</v>
      </c>
      <c r="O3584" s="89">
        <f>_34_KNMI_Stations[[#This Row],[graaddagen]]*_34_KNMI_Stations[[#This Row],[Gewogen factor]]</f>
        <v>20.900000000000002</v>
      </c>
      <c r="P3584" s="89" cm="1">
        <f t="array" ref="P3584">IF(ISNUMBER(_34_KNMI_Stations[[#This Row],[Etmaal temperatuur °C]]),IF(_34_KNMI_Stations[[#This Row],[Etmaal temperatuur °C]]&gt;stookgrens[],_34_KNMI_Stations[[#This Row],[Etmaal temperatuur °C]]-stookgrens[],0),"")</f>
        <v>0</v>
      </c>
    </row>
    <row r="3585" spans="1:16" x14ac:dyDescent="0.25">
      <c r="A3585">
        <v>269</v>
      </c>
      <c r="B3585" s="110">
        <v>45677</v>
      </c>
      <c r="C3585" s="89">
        <v>3.1</v>
      </c>
      <c r="D3585" s="89">
        <v>-0.1</v>
      </c>
      <c r="E3585" s="96">
        <v>72</v>
      </c>
      <c r="F3585" s="89">
        <v>-0.1</v>
      </c>
      <c r="G3585" s="89">
        <v>1019.2</v>
      </c>
      <c r="H3585">
        <v>0.97</v>
      </c>
      <c r="I3585" t="s">
        <v>9</v>
      </c>
      <c r="J3585">
        <v>1.1000000000000001</v>
      </c>
      <c r="K3585">
        <v>1</v>
      </c>
      <c r="L3585">
        <v>2025</v>
      </c>
      <c r="M3585" t="s">
        <v>113</v>
      </c>
      <c r="N3585" s="89" cm="1">
        <f t="array" ref="N3585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3585" s="89">
        <f>_34_KNMI_Stations[[#This Row],[graaddagen]]*_34_KNMI_Stations[[#This Row],[Gewogen factor]]</f>
        <v>19.910000000000004</v>
      </c>
      <c r="P3585" s="89" cm="1">
        <f t="array" ref="P3585">IF(ISNUMBER(_34_KNMI_Stations[[#This Row],[Etmaal temperatuur °C]]),IF(_34_KNMI_Stations[[#This Row],[Etmaal temperatuur °C]]&gt;stookgrens[],_34_KNMI_Stations[[#This Row],[Etmaal temperatuur °C]]-stookgrens[],0),"")</f>
        <v>0</v>
      </c>
    </row>
    <row r="3586" spans="1:16" x14ac:dyDescent="0.25">
      <c r="A3586">
        <v>269</v>
      </c>
      <c r="B3586" s="110">
        <v>45678</v>
      </c>
      <c r="C3586" s="89">
        <v>3.5</v>
      </c>
      <c r="D3586" s="89">
        <v>-0.3</v>
      </c>
      <c r="E3586" s="96">
        <v>127</v>
      </c>
      <c r="F3586" s="89">
        <v>0</v>
      </c>
      <c r="G3586" s="89">
        <v>1015.7</v>
      </c>
      <c r="H3586">
        <v>0.98</v>
      </c>
      <c r="I3586" t="s">
        <v>9</v>
      </c>
      <c r="J3586">
        <v>1.1000000000000001</v>
      </c>
      <c r="K3586">
        <v>1</v>
      </c>
      <c r="L3586">
        <v>2025</v>
      </c>
      <c r="M3586" t="s">
        <v>113</v>
      </c>
      <c r="N3586" s="89" cm="1">
        <f t="array" ref="N3586">IF(ISNUMBER(_34_KNMI_Stations[[#This Row],[Etmaal temperatuur °C]]),IF(_34_KNMI_Stations[[#This Row],[Etmaal temperatuur °C]]&lt;stookgrens[],stookgrens[]-_34_KNMI_Stations[[#This Row],[Etmaal temperatuur °C]],0),"")</f>
        <v>18.3</v>
      </c>
      <c r="O3586" s="89">
        <f>_34_KNMI_Stations[[#This Row],[graaddagen]]*_34_KNMI_Stations[[#This Row],[Gewogen factor]]</f>
        <v>20.130000000000003</v>
      </c>
      <c r="P3586" s="89" cm="1">
        <f t="array" ref="P3586">IF(ISNUMBER(_34_KNMI_Stations[[#This Row],[Etmaal temperatuur °C]]),IF(_34_KNMI_Stations[[#This Row],[Etmaal temperatuur °C]]&gt;stookgrens[],_34_KNMI_Stations[[#This Row],[Etmaal temperatuur °C]]-stookgrens[],0),"")</f>
        <v>0</v>
      </c>
    </row>
    <row r="3587" spans="1:16" x14ac:dyDescent="0.25">
      <c r="A3587">
        <v>269</v>
      </c>
      <c r="B3587" s="110">
        <v>45679</v>
      </c>
      <c r="C3587" s="89">
        <v>2.1</v>
      </c>
      <c r="D3587" s="89">
        <v>1.7</v>
      </c>
      <c r="E3587" s="96">
        <v>166</v>
      </c>
      <c r="F3587" s="89">
        <v>3.9</v>
      </c>
      <c r="G3587" s="89">
        <v>1004</v>
      </c>
      <c r="H3587">
        <v>0.96</v>
      </c>
      <c r="I3587" t="s">
        <v>9</v>
      </c>
      <c r="J3587">
        <v>1.1000000000000001</v>
      </c>
      <c r="K3587">
        <v>1</v>
      </c>
      <c r="L3587">
        <v>2025</v>
      </c>
      <c r="M3587" t="s">
        <v>113</v>
      </c>
      <c r="N3587" s="89" cm="1">
        <f t="array" ref="N3587">IF(ISNUMBER(_34_KNMI_Stations[[#This Row],[Etmaal temperatuur °C]]),IF(_34_KNMI_Stations[[#This Row],[Etmaal temperatuur °C]]&lt;stookgrens[],stookgrens[]-_34_KNMI_Stations[[#This Row],[Etmaal temperatuur °C]],0),"")</f>
        <v>16.3</v>
      </c>
      <c r="O3587" s="89">
        <f>_34_KNMI_Stations[[#This Row],[graaddagen]]*_34_KNMI_Stations[[#This Row],[Gewogen factor]]</f>
        <v>17.930000000000003</v>
      </c>
      <c r="P3587" s="89" cm="1">
        <f t="array" ref="P3587">IF(ISNUMBER(_34_KNMI_Stations[[#This Row],[Etmaal temperatuur °C]]),IF(_34_KNMI_Stations[[#This Row],[Etmaal temperatuur °C]]&gt;stookgrens[],_34_KNMI_Stations[[#This Row],[Etmaal temperatuur °C]]-stookgrens[],0),"")</f>
        <v>0</v>
      </c>
    </row>
    <row r="3588" spans="1:16" x14ac:dyDescent="0.25">
      <c r="A3588">
        <v>269</v>
      </c>
      <c r="B3588" s="110">
        <v>45680</v>
      </c>
      <c r="C3588" s="89">
        <v>6</v>
      </c>
      <c r="D3588" s="89">
        <v>5.2</v>
      </c>
      <c r="E3588" s="96">
        <v>260</v>
      </c>
      <c r="F3588" s="89">
        <v>2.2999999999999998</v>
      </c>
      <c r="G3588" s="89">
        <v>1002.3</v>
      </c>
      <c r="H3588">
        <v>0.9</v>
      </c>
      <c r="I3588" t="s">
        <v>9</v>
      </c>
      <c r="J3588">
        <v>1.1000000000000001</v>
      </c>
      <c r="K3588">
        <v>1</v>
      </c>
      <c r="L3588">
        <v>2025</v>
      </c>
      <c r="M3588" t="s">
        <v>113</v>
      </c>
      <c r="N3588" s="89" cm="1">
        <f t="array" ref="N3588">IF(ISNUMBER(_34_KNMI_Stations[[#This Row],[Etmaal temperatuur °C]]),IF(_34_KNMI_Stations[[#This Row],[Etmaal temperatuur °C]]&lt;stookgrens[],stookgrens[]-_34_KNMI_Stations[[#This Row],[Etmaal temperatuur °C]],0),"")</f>
        <v>12.8</v>
      </c>
      <c r="O3588" s="89">
        <f>_34_KNMI_Stations[[#This Row],[graaddagen]]*_34_KNMI_Stations[[#This Row],[Gewogen factor]]</f>
        <v>14.080000000000002</v>
      </c>
      <c r="P3588" s="89" cm="1">
        <f t="array" ref="P3588">IF(ISNUMBER(_34_KNMI_Stations[[#This Row],[Etmaal temperatuur °C]]),IF(_34_KNMI_Stations[[#This Row],[Etmaal temperatuur °C]]&gt;stookgrens[],_34_KNMI_Stations[[#This Row],[Etmaal temperatuur °C]]-stookgrens[],0),"")</f>
        <v>0</v>
      </c>
    </row>
    <row r="3589" spans="1:16" x14ac:dyDescent="0.25">
      <c r="A3589">
        <v>269</v>
      </c>
      <c r="B3589" s="110">
        <v>45681</v>
      </c>
      <c r="C3589" s="89">
        <v>7.9</v>
      </c>
      <c r="D3589" s="89">
        <v>7.5</v>
      </c>
      <c r="E3589" s="96">
        <v>80</v>
      </c>
      <c r="F3589" s="89">
        <v>3.1</v>
      </c>
      <c r="G3589" s="89">
        <v>1000.2</v>
      </c>
      <c r="H3589">
        <v>0.89</v>
      </c>
      <c r="I3589" t="s">
        <v>9</v>
      </c>
      <c r="J3589">
        <v>1.1000000000000001</v>
      </c>
      <c r="K3589">
        <v>1</v>
      </c>
      <c r="L3589">
        <v>2025</v>
      </c>
      <c r="M3589" t="s">
        <v>113</v>
      </c>
      <c r="N3589" s="89" cm="1">
        <f t="array" ref="N3589">IF(ISNUMBER(_34_KNMI_Stations[[#This Row],[Etmaal temperatuur °C]]),IF(_34_KNMI_Stations[[#This Row],[Etmaal temperatuur °C]]&lt;stookgrens[],stookgrens[]-_34_KNMI_Stations[[#This Row],[Etmaal temperatuur °C]],0),"")</f>
        <v>10.5</v>
      </c>
      <c r="O3589" s="89">
        <f>_34_KNMI_Stations[[#This Row],[graaddagen]]*_34_KNMI_Stations[[#This Row],[Gewogen factor]]</f>
        <v>11.55</v>
      </c>
      <c r="P3589" s="89" cm="1">
        <f t="array" ref="P3589">IF(ISNUMBER(_34_KNMI_Stations[[#This Row],[Etmaal temperatuur °C]]),IF(_34_KNMI_Stations[[#This Row],[Etmaal temperatuur °C]]&gt;stookgrens[],_34_KNMI_Stations[[#This Row],[Etmaal temperatuur °C]]-stookgrens[],0),"")</f>
        <v>0</v>
      </c>
    </row>
    <row r="3590" spans="1:16" x14ac:dyDescent="0.25">
      <c r="A3590">
        <v>269</v>
      </c>
      <c r="B3590" s="110">
        <v>45682</v>
      </c>
      <c r="C3590" s="89">
        <v>2.4</v>
      </c>
      <c r="D3590" s="89">
        <v>4.9000000000000004</v>
      </c>
      <c r="E3590" s="96">
        <v>210</v>
      </c>
      <c r="F3590" s="89">
        <v>2.2999999999999998</v>
      </c>
      <c r="G3590" s="89">
        <v>1004.3</v>
      </c>
      <c r="H3590">
        <v>0.93</v>
      </c>
      <c r="I3590" t="s">
        <v>9</v>
      </c>
      <c r="J3590">
        <v>1.1000000000000001</v>
      </c>
      <c r="K3590">
        <v>1</v>
      </c>
      <c r="L3590">
        <v>2025</v>
      </c>
      <c r="M3590" t="s">
        <v>113</v>
      </c>
      <c r="N3590" s="89" cm="1">
        <f t="array" ref="N3590">IF(ISNUMBER(_34_KNMI_Stations[[#This Row],[Etmaal temperatuur °C]]),IF(_34_KNMI_Stations[[#This Row],[Etmaal temperatuur °C]]&lt;stookgrens[],stookgrens[]-_34_KNMI_Stations[[#This Row],[Etmaal temperatuur °C]],0),"")</f>
        <v>13.1</v>
      </c>
      <c r="O3590" s="89">
        <f>_34_KNMI_Stations[[#This Row],[graaddagen]]*_34_KNMI_Stations[[#This Row],[Gewogen factor]]</f>
        <v>14.41</v>
      </c>
      <c r="P3590" s="89" cm="1">
        <f t="array" ref="P3590">IF(ISNUMBER(_34_KNMI_Stations[[#This Row],[Etmaal temperatuur °C]]),IF(_34_KNMI_Stations[[#This Row],[Etmaal temperatuur °C]]&gt;stookgrens[],_34_KNMI_Stations[[#This Row],[Etmaal temperatuur °C]]-stookgrens[],0),"")</f>
        <v>0</v>
      </c>
    </row>
    <row r="3591" spans="1:16" x14ac:dyDescent="0.25">
      <c r="A3591">
        <v>269</v>
      </c>
      <c r="B3591" s="110">
        <v>45683</v>
      </c>
      <c r="C3591" s="89">
        <v>4.4000000000000004</v>
      </c>
      <c r="D3591" s="89">
        <v>3.7</v>
      </c>
      <c r="E3591" s="96">
        <v>514</v>
      </c>
      <c r="F3591" s="89">
        <v>1.8</v>
      </c>
      <c r="G3591" s="89">
        <v>1002.7</v>
      </c>
      <c r="H3591">
        <v>0.88</v>
      </c>
      <c r="I3591" t="s">
        <v>9</v>
      </c>
      <c r="J3591">
        <v>1.1000000000000001</v>
      </c>
      <c r="K3591">
        <v>1</v>
      </c>
      <c r="L3591">
        <v>2025</v>
      </c>
      <c r="M3591" t="s">
        <v>113</v>
      </c>
      <c r="N3591" s="89" cm="1">
        <f t="array" ref="N3591">IF(ISNUMBER(_34_KNMI_Stations[[#This Row],[Etmaal temperatuur °C]]),IF(_34_KNMI_Stations[[#This Row],[Etmaal temperatuur °C]]&lt;stookgrens[],stookgrens[]-_34_KNMI_Stations[[#This Row],[Etmaal temperatuur °C]],0),"")</f>
        <v>14.3</v>
      </c>
      <c r="O3591" s="89">
        <f>_34_KNMI_Stations[[#This Row],[graaddagen]]*_34_KNMI_Stations[[#This Row],[Gewogen factor]]</f>
        <v>15.730000000000002</v>
      </c>
      <c r="P3591" s="89" cm="1">
        <f t="array" ref="P3591">IF(ISNUMBER(_34_KNMI_Stations[[#This Row],[Etmaal temperatuur °C]]),IF(_34_KNMI_Stations[[#This Row],[Etmaal temperatuur °C]]&gt;stookgrens[],_34_KNMI_Stations[[#This Row],[Etmaal temperatuur °C]]-stookgrens[],0),"")</f>
        <v>0</v>
      </c>
    </row>
    <row r="3592" spans="1:16" x14ac:dyDescent="0.25">
      <c r="A3592">
        <v>269</v>
      </c>
      <c r="B3592" s="110">
        <v>45684</v>
      </c>
      <c r="C3592" s="89">
        <v>7.6</v>
      </c>
      <c r="D3592" s="89">
        <v>8.6999999999999993</v>
      </c>
      <c r="E3592" s="96">
        <v>479</v>
      </c>
      <c r="F3592" s="89">
        <v>5</v>
      </c>
      <c r="G3592" s="89">
        <v>988</v>
      </c>
      <c r="H3592">
        <v>0.79</v>
      </c>
      <c r="I3592" t="s">
        <v>9</v>
      </c>
      <c r="J3592">
        <v>1.1000000000000001</v>
      </c>
      <c r="K3592">
        <v>1</v>
      </c>
      <c r="L3592">
        <v>2025</v>
      </c>
      <c r="M3592" t="s">
        <v>114</v>
      </c>
      <c r="N3592" s="89" cm="1">
        <f t="array" ref="N3592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3592" s="89">
        <f>_34_KNMI_Stations[[#This Row],[graaddagen]]*_34_KNMI_Stations[[#This Row],[Gewogen factor]]</f>
        <v>10.230000000000002</v>
      </c>
      <c r="P3592" s="89" cm="1">
        <f t="array" ref="P3592">IF(ISNUMBER(_34_KNMI_Stations[[#This Row],[Etmaal temperatuur °C]]),IF(_34_KNMI_Stations[[#This Row],[Etmaal temperatuur °C]]&gt;stookgrens[],_34_KNMI_Stations[[#This Row],[Etmaal temperatuur °C]]-stookgrens[],0),"")</f>
        <v>0</v>
      </c>
    </row>
    <row r="3593" spans="1:16" x14ac:dyDescent="0.25">
      <c r="A3593">
        <v>269</v>
      </c>
      <c r="B3593" s="110">
        <v>45685</v>
      </c>
      <c r="C3593" s="89">
        <v>6.7</v>
      </c>
      <c r="D3593" s="89">
        <v>7.8</v>
      </c>
      <c r="E3593" s="96">
        <v>195</v>
      </c>
      <c r="F3593" s="89">
        <v>1.8</v>
      </c>
      <c r="G3593" s="89">
        <v>989.6</v>
      </c>
      <c r="H3593">
        <v>0.82</v>
      </c>
      <c r="I3593" t="s">
        <v>9</v>
      </c>
      <c r="J3593">
        <v>1.1000000000000001</v>
      </c>
      <c r="K3593">
        <v>1</v>
      </c>
      <c r="L3593">
        <v>2025</v>
      </c>
      <c r="M3593" t="s">
        <v>114</v>
      </c>
      <c r="N3593" s="89" cm="1">
        <f t="array" ref="N3593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3593" s="89">
        <f>_34_KNMI_Stations[[#This Row],[graaddagen]]*_34_KNMI_Stations[[#This Row],[Gewogen factor]]</f>
        <v>11.22</v>
      </c>
      <c r="P3593" s="89" cm="1">
        <f t="array" ref="P3593">IF(ISNUMBER(_34_KNMI_Stations[[#This Row],[Etmaal temperatuur °C]]),IF(_34_KNMI_Stations[[#This Row],[Etmaal temperatuur °C]]&gt;stookgrens[],_34_KNMI_Stations[[#This Row],[Etmaal temperatuur °C]]-stookgrens[],0),"")</f>
        <v>0</v>
      </c>
    </row>
    <row r="3594" spans="1:16" x14ac:dyDescent="0.25">
      <c r="A3594">
        <v>269</v>
      </c>
      <c r="B3594" s="110">
        <v>45686</v>
      </c>
      <c r="C3594" s="89">
        <v>5.8</v>
      </c>
      <c r="D3594" s="89">
        <v>6.5</v>
      </c>
      <c r="E3594" s="96">
        <v>240</v>
      </c>
      <c r="F3594" s="89">
        <v>3.7</v>
      </c>
      <c r="G3594" s="89">
        <v>1001.3</v>
      </c>
      <c r="H3594">
        <v>0.91</v>
      </c>
      <c r="I3594" t="s">
        <v>9</v>
      </c>
      <c r="J3594">
        <v>1.1000000000000001</v>
      </c>
      <c r="K3594">
        <v>1</v>
      </c>
      <c r="L3594">
        <v>2025</v>
      </c>
      <c r="M3594" t="s">
        <v>114</v>
      </c>
      <c r="N3594" s="89" cm="1">
        <f t="array" ref="N3594">IF(ISNUMBER(_34_KNMI_Stations[[#This Row],[Etmaal temperatuur °C]]),IF(_34_KNMI_Stations[[#This Row],[Etmaal temperatuur °C]]&lt;stookgrens[],stookgrens[]-_34_KNMI_Stations[[#This Row],[Etmaal temperatuur °C]],0),"")</f>
        <v>11.5</v>
      </c>
      <c r="O3594" s="89">
        <f>_34_KNMI_Stations[[#This Row],[graaddagen]]*_34_KNMI_Stations[[#This Row],[Gewogen factor]]</f>
        <v>12.65</v>
      </c>
      <c r="P3594" s="89" cm="1">
        <f t="array" ref="P3594">IF(ISNUMBER(_34_KNMI_Stations[[#This Row],[Etmaal temperatuur °C]]),IF(_34_KNMI_Stations[[#This Row],[Etmaal temperatuur °C]]&gt;stookgrens[],_34_KNMI_Stations[[#This Row],[Etmaal temperatuur °C]]-stookgrens[],0),"")</f>
        <v>0</v>
      </c>
    </row>
    <row r="3595" spans="1:16" x14ac:dyDescent="0.25">
      <c r="A3595">
        <v>269</v>
      </c>
      <c r="B3595" s="110">
        <v>45687</v>
      </c>
      <c r="C3595" s="89">
        <v>2</v>
      </c>
      <c r="D3595" s="89">
        <v>4.4000000000000004</v>
      </c>
      <c r="E3595" s="96">
        <v>232</v>
      </c>
      <c r="F3595" s="89">
        <v>-0.1</v>
      </c>
      <c r="G3595" s="89">
        <v>1016.3</v>
      </c>
      <c r="H3595">
        <v>0.91</v>
      </c>
      <c r="I3595" t="s">
        <v>9</v>
      </c>
      <c r="J3595">
        <v>1.1000000000000001</v>
      </c>
      <c r="K3595">
        <v>1</v>
      </c>
      <c r="L3595">
        <v>2025</v>
      </c>
      <c r="M3595" t="s">
        <v>114</v>
      </c>
      <c r="N3595" s="89" cm="1">
        <f t="array" ref="N3595">IF(ISNUMBER(_34_KNMI_Stations[[#This Row],[Etmaal temperatuur °C]]),IF(_34_KNMI_Stations[[#This Row],[Etmaal temperatuur °C]]&lt;stookgrens[],stookgrens[]-_34_KNMI_Stations[[#This Row],[Etmaal temperatuur °C]],0),"")</f>
        <v>13.6</v>
      </c>
      <c r="O3595" s="89">
        <f>_34_KNMI_Stations[[#This Row],[graaddagen]]*_34_KNMI_Stations[[#This Row],[Gewogen factor]]</f>
        <v>14.96</v>
      </c>
      <c r="P3595" s="89" cm="1">
        <f t="array" ref="P3595">IF(ISNUMBER(_34_KNMI_Stations[[#This Row],[Etmaal temperatuur °C]]),IF(_34_KNMI_Stations[[#This Row],[Etmaal temperatuur °C]]&gt;stookgrens[],_34_KNMI_Stations[[#This Row],[Etmaal temperatuur °C]]-stookgrens[],0),"")</f>
        <v>0</v>
      </c>
    </row>
    <row r="3596" spans="1:16" x14ac:dyDescent="0.25">
      <c r="A3596">
        <v>269</v>
      </c>
      <c r="B3596" s="110">
        <v>45688</v>
      </c>
      <c r="C3596" s="89">
        <v>2.5</v>
      </c>
      <c r="D3596" s="89">
        <v>2</v>
      </c>
      <c r="E3596" s="96">
        <v>566</v>
      </c>
      <c r="F3596" s="89">
        <v>-0.1</v>
      </c>
      <c r="G3596" s="89">
        <v>1027.5999999999999</v>
      </c>
      <c r="H3596">
        <v>0.92</v>
      </c>
      <c r="I3596" t="s">
        <v>9</v>
      </c>
      <c r="J3596">
        <v>1.1000000000000001</v>
      </c>
      <c r="K3596">
        <v>1</v>
      </c>
      <c r="L3596">
        <v>2025</v>
      </c>
      <c r="M3596" t="s">
        <v>114</v>
      </c>
      <c r="N3596" s="89" cm="1">
        <f t="array" ref="N3596">IF(ISNUMBER(_34_KNMI_Stations[[#This Row],[Etmaal temperatuur °C]]),IF(_34_KNMI_Stations[[#This Row],[Etmaal temperatuur °C]]&lt;stookgrens[],stookgrens[]-_34_KNMI_Stations[[#This Row],[Etmaal temperatuur °C]],0),"")</f>
        <v>16</v>
      </c>
      <c r="O3596" s="89">
        <f>_34_KNMI_Stations[[#This Row],[graaddagen]]*_34_KNMI_Stations[[#This Row],[Gewogen factor]]</f>
        <v>17.600000000000001</v>
      </c>
      <c r="P3596" s="89" cm="1">
        <f t="array" ref="P3596">IF(ISNUMBER(_34_KNMI_Stations[[#This Row],[Etmaal temperatuur °C]]),IF(_34_KNMI_Stations[[#This Row],[Etmaal temperatuur °C]]&gt;stookgrens[],_34_KNMI_Stations[[#This Row],[Etmaal temperatuur °C]]-stookgrens[],0),"")</f>
        <v>0</v>
      </c>
    </row>
    <row r="3597" spans="1:16" x14ac:dyDescent="0.25">
      <c r="A3597">
        <v>269</v>
      </c>
      <c r="B3597" s="110">
        <v>45689</v>
      </c>
      <c r="C3597" s="89">
        <v>1.4</v>
      </c>
      <c r="D3597" s="89">
        <v>0.9</v>
      </c>
      <c r="E3597" s="96">
        <v>671</v>
      </c>
      <c r="F3597" s="89">
        <v>0</v>
      </c>
      <c r="G3597" s="89">
        <v>1031.5999999999999</v>
      </c>
      <c r="H3597">
        <v>0.89</v>
      </c>
      <c r="I3597" t="s">
        <v>9</v>
      </c>
      <c r="J3597">
        <v>1.1000000000000001</v>
      </c>
      <c r="K3597">
        <v>2</v>
      </c>
      <c r="L3597">
        <v>2025</v>
      </c>
      <c r="M3597" t="s">
        <v>114</v>
      </c>
      <c r="N3597" s="89" cm="1">
        <f t="array" ref="N3597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3597" s="89">
        <f>_34_KNMI_Stations[[#This Row],[graaddagen]]*_34_KNMI_Stations[[#This Row],[Gewogen factor]]</f>
        <v>18.810000000000002</v>
      </c>
      <c r="P3597" s="89" cm="1">
        <f t="array" ref="P3597">IF(ISNUMBER(_34_KNMI_Stations[[#This Row],[Etmaal temperatuur °C]]),IF(_34_KNMI_Stations[[#This Row],[Etmaal temperatuur °C]]&gt;stookgrens[],_34_KNMI_Stations[[#This Row],[Etmaal temperatuur °C]]-stookgrens[],0),"")</f>
        <v>0</v>
      </c>
    </row>
    <row r="3598" spans="1:16" x14ac:dyDescent="0.25">
      <c r="A3598">
        <v>269</v>
      </c>
      <c r="B3598" s="110">
        <v>45690</v>
      </c>
      <c r="C3598" s="89">
        <v>1.5</v>
      </c>
      <c r="D3598" s="89">
        <v>-0.4</v>
      </c>
      <c r="E3598" s="96">
        <v>840</v>
      </c>
      <c r="F3598" s="89">
        <v>0</v>
      </c>
      <c r="G3598" s="89">
        <v>1025.8</v>
      </c>
      <c r="H3598">
        <v>0.89</v>
      </c>
      <c r="I3598" t="s">
        <v>9</v>
      </c>
      <c r="J3598">
        <v>1.1000000000000001</v>
      </c>
      <c r="K3598">
        <v>2</v>
      </c>
      <c r="L3598">
        <v>2025</v>
      </c>
      <c r="M3598" t="s">
        <v>114</v>
      </c>
      <c r="N3598" s="89" cm="1">
        <f t="array" ref="N3598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3598" s="89">
        <f>_34_KNMI_Stations[[#This Row],[graaddagen]]*_34_KNMI_Stations[[#This Row],[Gewogen factor]]</f>
        <v>20.239999999999998</v>
      </c>
      <c r="P3598" s="89" cm="1">
        <f t="array" ref="P3598">IF(ISNUMBER(_34_KNMI_Stations[[#This Row],[Etmaal temperatuur °C]]),IF(_34_KNMI_Stations[[#This Row],[Etmaal temperatuur °C]]&gt;stookgrens[],_34_KNMI_Stations[[#This Row],[Etmaal temperatuur °C]]-stookgrens[],0),"")</f>
        <v>0</v>
      </c>
    </row>
    <row r="3599" spans="1:16" x14ac:dyDescent="0.25">
      <c r="A3599">
        <v>269</v>
      </c>
      <c r="B3599" s="110">
        <v>45691</v>
      </c>
      <c r="C3599" s="89">
        <v>2.1</v>
      </c>
      <c r="D3599" s="89">
        <v>0</v>
      </c>
      <c r="E3599" s="96">
        <v>721</v>
      </c>
      <c r="F3599" s="89">
        <v>0</v>
      </c>
      <c r="G3599" s="89">
        <v>1026.5</v>
      </c>
      <c r="H3599">
        <v>0.9</v>
      </c>
      <c r="I3599" t="s">
        <v>9</v>
      </c>
      <c r="J3599">
        <v>1.1000000000000001</v>
      </c>
      <c r="K3599">
        <v>2</v>
      </c>
      <c r="L3599">
        <v>2025</v>
      </c>
      <c r="M3599" t="s">
        <v>115</v>
      </c>
      <c r="N3599" s="89" cm="1">
        <f t="array" ref="N3599">IF(ISNUMBER(_34_KNMI_Stations[[#This Row],[Etmaal temperatuur °C]]),IF(_34_KNMI_Stations[[#This Row],[Etmaal temperatuur °C]]&lt;stookgrens[],stookgrens[]-_34_KNMI_Stations[[#This Row],[Etmaal temperatuur °C]],0),"")</f>
        <v>18</v>
      </c>
      <c r="O3599" s="89">
        <f>_34_KNMI_Stations[[#This Row],[graaddagen]]*_34_KNMI_Stations[[#This Row],[Gewogen factor]]</f>
        <v>19.8</v>
      </c>
      <c r="P3599" s="89" cm="1">
        <f t="array" ref="P3599">IF(ISNUMBER(_34_KNMI_Stations[[#This Row],[Etmaal temperatuur °C]]),IF(_34_KNMI_Stations[[#This Row],[Etmaal temperatuur °C]]&gt;stookgrens[],_34_KNMI_Stations[[#This Row],[Etmaal temperatuur °C]]-stookgrens[],0),"")</f>
        <v>0</v>
      </c>
    </row>
    <row r="3600" spans="1:16" x14ac:dyDescent="0.25">
      <c r="A3600">
        <v>269</v>
      </c>
      <c r="B3600" s="110">
        <v>45692</v>
      </c>
      <c r="C3600" s="89">
        <v>4.4000000000000004</v>
      </c>
      <c r="D3600" s="89">
        <v>2.7</v>
      </c>
      <c r="E3600" s="96">
        <v>211</v>
      </c>
      <c r="F3600" s="89">
        <v>0</v>
      </c>
      <c r="G3600" s="89">
        <v>1026.4000000000001</v>
      </c>
      <c r="H3600">
        <v>0.9</v>
      </c>
      <c r="I3600" t="s">
        <v>9</v>
      </c>
      <c r="J3600">
        <v>1.1000000000000001</v>
      </c>
      <c r="K3600">
        <v>2</v>
      </c>
      <c r="L3600">
        <v>2025</v>
      </c>
      <c r="M3600" t="s">
        <v>115</v>
      </c>
      <c r="N3600" s="89" cm="1">
        <f t="array" ref="N3600">IF(ISNUMBER(_34_KNMI_Stations[[#This Row],[Etmaal temperatuur °C]]),IF(_34_KNMI_Stations[[#This Row],[Etmaal temperatuur °C]]&lt;stookgrens[],stookgrens[]-_34_KNMI_Stations[[#This Row],[Etmaal temperatuur °C]],0),"")</f>
        <v>15.3</v>
      </c>
      <c r="O3600" s="89">
        <f>_34_KNMI_Stations[[#This Row],[graaddagen]]*_34_KNMI_Stations[[#This Row],[Gewogen factor]]</f>
        <v>16.830000000000002</v>
      </c>
      <c r="P3600" s="89" cm="1">
        <f t="array" ref="P3600">IF(ISNUMBER(_34_KNMI_Stations[[#This Row],[Etmaal temperatuur °C]]),IF(_34_KNMI_Stations[[#This Row],[Etmaal temperatuur °C]]&gt;stookgrens[],_34_KNMI_Stations[[#This Row],[Etmaal temperatuur °C]]-stookgrens[],0),"")</f>
        <v>0</v>
      </c>
    </row>
    <row r="3601" spans="1:16" x14ac:dyDescent="0.25">
      <c r="A3601">
        <v>269</v>
      </c>
      <c r="B3601" s="110">
        <v>45693</v>
      </c>
      <c r="C3601" s="89">
        <v>3.3</v>
      </c>
      <c r="D3601" s="89">
        <v>4.5</v>
      </c>
      <c r="E3601" s="96">
        <v>593</v>
      </c>
      <c r="F3601" s="89">
        <v>0</v>
      </c>
      <c r="G3601" s="89">
        <v>1036.8</v>
      </c>
      <c r="H3601">
        <v>0.94</v>
      </c>
      <c r="I3601" t="s">
        <v>9</v>
      </c>
      <c r="J3601">
        <v>1.1000000000000001</v>
      </c>
      <c r="K3601">
        <v>2</v>
      </c>
      <c r="L3601">
        <v>2025</v>
      </c>
      <c r="M3601" t="s">
        <v>115</v>
      </c>
      <c r="N3601" s="89" cm="1">
        <f t="array" ref="N3601">IF(ISNUMBER(_34_KNMI_Stations[[#This Row],[Etmaal temperatuur °C]]),IF(_34_KNMI_Stations[[#This Row],[Etmaal temperatuur °C]]&lt;stookgrens[],stookgrens[]-_34_KNMI_Stations[[#This Row],[Etmaal temperatuur °C]],0),"")</f>
        <v>13.5</v>
      </c>
      <c r="O3601" s="89">
        <f>_34_KNMI_Stations[[#This Row],[graaddagen]]*_34_KNMI_Stations[[#This Row],[Gewogen factor]]</f>
        <v>14.850000000000001</v>
      </c>
      <c r="P3601" s="89" cm="1">
        <f t="array" ref="P3601">IF(ISNUMBER(_34_KNMI_Stations[[#This Row],[Etmaal temperatuur °C]]),IF(_34_KNMI_Stations[[#This Row],[Etmaal temperatuur °C]]&gt;stookgrens[],_34_KNMI_Stations[[#This Row],[Etmaal temperatuur °C]]-stookgrens[],0),"")</f>
        <v>0</v>
      </c>
    </row>
    <row r="3602" spans="1:16" x14ac:dyDescent="0.25">
      <c r="A3602">
        <v>269</v>
      </c>
      <c r="B3602" s="110">
        <v>45694</v>
      </c>
      <c r="C3602" s="89">
        <v>3.3</v>
      </c>
      <c r="D3602" s="89">
        <v>3.3</v>
      </c>
      <c r="E3602" s="96">
        <v>537</v>
      </c>
      <c r="F3602" s="89">
        <v>0.2</v>
      </c>
      <c r="G3602" s="89">
        <v>1041.9000000000001</v>
      </c>
      <c r="H3602">
        <v>0.94</v>
      </c>
      <c r="I3602" t="s">
        <v>9</v>
      </c>
      <c r="J3602">
        <v>1.1000000000000001</v>
      </c>
      <c r="K3602">
        <v>2</v>
      </c>
      <c r="L3602">
        <v>2025</v>
      </c>
      <c r="M3602" t="s">
        <v>115</v>
      </c>
      <c r="N3602" s="89" cm="1">
        <f t="array" ref="N3602">IF(ISNUMBER(_34_KNMI_Stations[[#This Row],[Etmaal temperatuur °C]]),IF(_34_KNMI_Stations[[#This Row],[Etmaal temperatuur °C]]&lt;stookgrens[],stookgrens[]-_34_KNMI_Stations[[#This Row],[Etmaal temperatuur °C]],0),"")</f>
        <v>14.7</v>
      </c>
      <c r="O3602" s="89">
        <f>_34_KNMI_Stations[[#This Row],[graaddagen]]*_34_KNMI_Stations[[#This Row],[Gewogen factor]]</f>
        <v>16.170000000000002</v>
      </c>
      <c r="P3602" s="89" cm="1">
        <f t="array" ref="P3602">IF(ISNUMBER(_34_KNMI_Stations[[#This Row],[Etmaal temperatuur °C]]),IF(_34_KNMI_Stations[[#This Row],[Etmaal temperatuur °C]]&gt;stookgrens[],_34_KNMI_Stations[[#This Row],[Etmaal temperatuur °C]]-stookgrens[],0),"")</f>
        <v>0</v>
      </c>
    </row>
    <row r="3603" spans="1:16" x14ac:dyDescent="0.25">
      <c r="A3603">
        <v>269</v>
      </c>
      <c r="B3603" s="110">
        <v>45695</v>
      </c>
      <c r="C3603" s="89">
        <v>7.9</v>
      </c>
      <c r="D3603" s="89">
        <v>2.7</v>
      </c>
      <c r="E3603" s="96">
        <v>273</v>
      </c>
      <c r="F3603" s="89">
        <v>0</v>
      </c>
      <c r="G3603" s="89">
        <v>1029.7</v>
      </c>
      <c r="H3603">
        <v>0.79</v>
      </c>
      <c r="I3603" t="s">
        <v>9</v>
      </c>
      <c r="J3603">
        <v>1.1000000000000001</v>
      </c>
      <c r="K3603">
        <v>2</v>
      </c>
      <c r="L3603">
        <v>2025</v>
      </c>
      <c r="M3603" t="s">
        <v>115</v>
      </c>
      <c r="N3603" s="89" cm="1">
        <f t="array" ref="N3603">IF(ISNUMBER(_34_KNMI_Stations[[#This Row],[Etmaal temperatuur °C]]),IF(_34_KNMI_Stations[[#This Row],[Etmaal temperatuur °C]]&lt;stookgrens[],stookgrens[]-_34_KNMI_Stations[[#This Row],[Etmaal temperatuur °C]],0),"")</f>
        <v>15.3</v>
      </c>
      <c r="O3603" s="89">
        <f>_34_KNMI_Stations[[#This Row],[graaddagen]]*_34_KNMI_Stations[[#This Row],[Gewogen factor]]</f>
        <v>16.830000000000002</v>
      </c>
      <c r="P3603" s="89" cm="1">
        <f t="array" ref="P3603">IF(ISNUMBER(_34_KNMI_Stations[[#This Row],[Etmaal temperatuur °C]]),IF(_34_KNMI_Stations[[#This Row],[Etmaal temperatuur °C]]&gt;stookgrens[],_34_KNMI_Stations[[#This Row],[Etmaal temperatuur °C]]-stookgrens[],0),"")</f>
        <v>0</v>
      </c>
    </row>
    <row r="3604" spans="1:16" x14ac:dyDescent="0.25">
      <c r="A3604">
        <v>269</v>
      </c>
      <c r="B3604" s="110">
        <v>45696</v>
      </c>
      <c r="C3604" s="89">
        <v>3.8</v>
      </c>
      <c r="D3604" s="89">
        <v>3.4</v>
      </c>
      <c r="E3604" s="96">
        <v>328</v>
      </c>
      <c r="F3604" s="89">
        <v>-0.1</v>
      </c>
      <c r="G3604" s="89">
        <v>1022.6</v>
      </c>
      <c r="H3604">
        <v>0.81</v>
      </c>
      <c r="I3604" t="s">
        <v>9</v>
      </c>
      <c r="J3604">
        <v>1.1000000000000001</v>
      </c>
      <c r="K3604">
        <v>2</v>
      </c>
      <c r="L3604">
        <v>2025</v>
      </c>
      <c r="M3604" t="s">
        <v>115</v>
      </c>
      <c r="N3604" s="89" cm="1">
        <f t="array" ref="N3604">IF(ISNUMBER(_34_KNMI_Stations[[#This Row],[Etmaal temperatuur °C]]),IF(_34_KNMI_Stations[[#This Row],[Etmaal temperatuur °C]]&lt;stookgrens[],stookgrens[]-_34_KNMI_Stations[[#This Row],[Etmaal temperatuur °C]],0),"")</f>
        <v>14.6</v>
      </c>
      <c r="O3604" s="89">
        <f>_34_KNMI_Stations[[#This Row],[graaddagen]]*_34_KNMI_Stations[[#This Row],[Gewogen factor]]</f>
        <v>16.060000000000002</v>
      </c>
      <c r="P3604" s="89" cm="1">
        <f t="array" ref="P3604">IF(ISNUMBER(_34_KNMI_Stations[[#This Row],[Etmaal temperatuur °C]]),IF(_34_KNMI_Stations[[#This Row],[Etmaal temperatuur °C]]&gt;stookgrens[],_34_KNMI_Stations[[#This Row],[Etmaal temperatuur °C]]-stookgrens[],0),"")</f>
        <v>0</v>
      </c>
    </row>
    <row r="3605" spans="1:16" x14ac:dyDescent="0.25">
      <c r="A3605">
        <v>269</v>
      </c>
      <c r="B3605" s="110">
        <v>45697</v>
      </c>
      <c r="C3605" s="89">
        <v>4.3</v>
      </c>
      <c r="D3605" s="89">
        <v>2.9</v>
      </c>
      <c r="E3605" s="96">
        <v>325</v>
      </c>
      <c r="F3605" s="89">
        <v>0</v>
      </c>
      <c r="G3605" s="89">
        <v>1029.0999999999999</v>
      </c>
      <c r="H3605">
        <v>0.84</v>
      </c>
      <c r="I3605" t="s">
        <v>9</v>
      </c>
      <c r="J3605">
        <v>1.1000000000000001</v>
      </c>
      <c r="K3605">
        <v>2</v>
      </c>
      <c r="L3605">
        <v>2025</v>
      </c>
      <c r="M3605" t="s">
        <v>115</v>
      </c>
      <c r="N3605" s="89" cm="1">
        <f t="array" ref="N3605">IF(ISNUMBER(_34_KNMI_Stations[[#This Row],[Etmaal temperatuur °C]]),IF(_34_KNMI_Stations[[#This Row],[Etmaal temperatuur °C]]&lt;stookgrens[],stookgrens[]-_34_KNMI_Stations[[#This Row],[Etmaal temperatuur °C]],0),"")</f>
        <v>15.1</v>
      </c>
      <c r="O3605" s="89">
        <f>_34_KNMI_Stations[[#This Row],[graaddagen]]*_34_KNMI_Stations[[#This Row],[Gewogen factor]]</f>
        <v>16.61</v>
      </c>
      <c r="P3605" s="89" cm="1">
        <f t="array" ref="P3605">IF(ISNUMBER(_34_KNMI_Stations[[#This Row],[Etmaal temperatuur °C]]),IF(_34_KNMI_Stations[[#This Row],[Etmaal temperatuur °C]]&gt;stookgrens[],_34_KNMI_Stations[[#This Row],[Etmaal temperatuur °C]]-stookgrens[],0),"")</f>
        <v>0</v>
      </c>
    </row>
    <row r="3606" spans="1:16" x14ac:dyDescent="0.25">
      <c r="A3606">
        <v>269</v>
      </c>
      <c r="B3606" s="110">
        <v>45698</v>
      </c>
      <c r="C3606" s="89">
        <v>7.5</v>
      </c>
      <c r="D3606" s="89">
        <v>2.1</v>
      </c>
      <c r="E3606" s="96">
        <v>285</v>
      </c>
      <c r="F3606" s="89">
        <v>0.5</v>
      </c>
      <c r="G3606" s="89">
        <v>1025.3</v>
      </c>
      <c r="H3606">
        <v>0.82</v>
      </c>
      <c r="I3606" t="s">
        <v>9</v>
      </c>
      <c r="J3606">
        <v>1.1000000000000001</v>
      </c>
      <c r="K3606">
        <v>2</v>
      </c>
      <c r="L3606">
        <v>2025</v>
      </c>
      <c r="M3606" t="s">
        <v>116</v>
      </c>
      <c r="N3606" s="89" cm="1">
        <f t="array" ref="N3606">IF(ISNUMBER(_34_KNMI_Stations[[#This Row],[Etmaal temperatuur °C]]),IF(_34_KNMI_Stations[[#This Row],[Etmaal temperatuur °C]]&lt;stookgrens[],stookgrens[]-_34_KNMI_Stations[[#This Row],[Etmaal temperatuur °C]],0),"")</f>
        <v>15.9</v>
      </c>
      <c r="O3606" s="89">
        <f>_34_KNMI_Stations[[#This Row],[graaddagen]]*_34_KNMI_Stations[[#This Row],[Gewogen factor]]</f>
        <v>17.490000000000002</v>
      </c>
      <c r="P3606" s="89" cm="1">
        <f t="array" ref="P3606">IF(ISNUMBER(_34_KNMI_Stations[[#This Row],[Etmaal temperatuur °C]]),IF(_34_KNMI_Stations[[#This Row],[Etmaal temperatuur °C]]&gt;stookgrens[],_34_KNMI_Stations[[#This Row],[Etmaal temperatuur °C]]-stookgrens[],0),"")</f>
        <v>0</v>
      </c>
    </row>
    <row r="3607" spans="1:16" x14ac:dyDescent="0.25">
      <c r="A3607">
        <v>269</v>
      </c>
      <c r="B3607" s="110">
        <v>45699</v>
      </c>
      <c r="C3607" s="89">
        <v>5</v>
      </c>
      <c r="D3607" s="89">
        <v>2.9</v>
      </c>
      <c r="E3607" s="96">
        <v>94</v>
      </c>
      <c r="F3607" s="89">
        <v>9.3000000000000007</v>
      </c>
      <c r="G3607" s="89">
        <v>1018.3</v>
      </c>
      <c r="H3607">
        <v>0.95</v>
      </c>
      <c r="I3607" t="s">
        <v>9</v>
      </c>
      <c r="J3607">
        <v>1.1000000000000001</v>
      </c>
      <c r="K3607">
        <v>2</v>
      </c>
      <c r="L3607">
        <v>2025</v>
      </c>
      <c r="M3607" t="s">
        <v>116</v>
      </c>
      <c r="N3607" s="89" cm="1">
        <f t="array" ref="N3607">IF(ISNUMBER(_34_KNMI_Stations[[#This Row],[Etmaal temperatuur °C]]),IF(_34_KNMI_Stations[[#This Row],[Etmaal temperatuur °C]]&lt;stookgrens[],stookgrens[]-_34_KNMI_Stations[[#This Row],[Etmaal temperatuur °C]],0),"")</f>
        <v>15.1</v>
      </c>
      <c r="O3607" s="89">
        <f>_34_KNMI_Stations[[#This Row],[graaddagen]]*_34_KNMI_Stations[[#This Row],[Gewogen factor]]</f>
        <v>16.61</v>
      </c>
      <c r="P3607" s="89" cm="1">
        <f t="array" ref="P3607">IF(ISNUMBER(_34_KNMI_Stations[[#This Row],[Etmaal temperatuur °C]]),IF(_34_KNMI_Stations[[#This Row],[Etmaal temperatuur °C]]&gt;stookgrens[],_34_KNMI_Stations[[#This Row],[Etmaal temperatuur °C]]-stookgrens[],0),"")</f>
        <v>0</v>
      </c>
    </row>
    <row r="3608" spans="1:16" x14ac:dyDescent="0.25">
      <c r="A3608">
        <v>269</v>
      </c>
      <c r="B3608" s="110">
        <v>45700</v>
      </c>
      <c r="C3608" s="89">
        <v>2.8</v>
      </c>
      <c r="D3608" s="89">
        <v>2.4</v>
      </c>
      <c r="E3608" s="96">
        <v>213</v>
      </c>
      <c r="F3608" s="89">
        <v>0.7</v>
      </c>
      <c r="G3608" s="89">
        <v>1018.2</v>
      </c>
      <c r="H3608">
        <v>0.98</v>
      </c>
      <c r="I3608" t="s">
        <v>9</v>
      </c>
      <c r="J3608">
        <v>1.1000000000000001</v>
      </c>
      <c r="K3608">
        <v>2</v>
      </c>
      <c r="L3608">
        <v>2025</v>
      </c>
      <c r="M3608" t="s">
        <v>116</v>
      </c>
      <c r="N3608" s="89" cm="1">
        <f t="array" ref="N3608">IF(ISNUMBER(_34_KNMI_Stations[[#This Row],[Etmaal temperatuur °C]]),IF(_34_KNMI_Stations[[#This Row],[Etmaal temperatuur °C]]&lt;stookgrens[],stookgrens[]-_34_KNMI_Stations[[#This Row],[Etmaal temperatuur °C]],0),"")</f>
        <v>15.6</v>
      </c>
      <c r="O3608" s="89">
        <f>_34_KNMI_Stations[[#This Row],[graaddagen]]*_34_KNMI_Stations[[#This Row],[Gewogen factor]]</f>
        <v>17.16</v>
      </c>
      <c r="P3608" s="89" cm="1">
        <f t="array" ref="P3608">IF(ISNUMBER(_34_KNMI_Stations[[#This Row],[Etmaal temperatuur °C]]),IF(_34_KNMI_Stations[[#This Row],[Etmaal temperatuur °C]]&gt;stookgrens[],_34_KNMI_Stations[[#This Row],[Etmaal temperatuur °C]]-stookgrens[],0),"")</f>
        <v>0</v>
      </c>
    </row>
    <row r="3609" spans="1:16" x14ac:dyDescent="0.25">
      <c r="A3609">
        <v>269</v>
      </c>
      <c r="B3609" s="110">
        <v>45701</v>
      </c>
      <c r="C3609" s="89">
        <v>3.6</v>
      </c>
      <c r="D3609" s="89">
        <v>-0.1</v>
      </c>
      <c r="E3609" s="96">
        <v>456</v>
      </c>
      <c r="F3609" s="89">
        <v>-0.1</v>
      </c>
      <c r="G3609" s="89">
        <v>1022.4</v>
      </c>
      <c r="H3609">
        <v>0.88</v>
      </c>
      <c r="I3609" t="s">
        <v>9</v>
      </c>
      <c r="J3609">
        <v>1.1000000000000001</v>
      </c>
      <c r="K3609">
        <v>2</v>
      </c>
      <c r="L3609">
        <v>2025</v>
      </c>
      <c r="M3609" t="s">
        <v>116</v>
      </c>
      <c r="N3609" s="89" cm="1">
        <f t="array" ref="N3609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3609" s="89">
        <f>_34_KNMI_Stations[[#This Row],[graaddagen]]*_34_KNMI_Stations[[#This Row],[Gewogen factor]]</f>
        <v>19.910000000000004</v>
      </c>
      <c r="P3609" s="89" cm="1">
        <f t="array" ref="P3609">IF(ISNUMBER(_34_KNMI_Stations[[#This Row],[Etmaal temperatuur °C]]),IF(_34_KNMI_Stations[[#This Row],[Etmaal temperatuur °C]]&gt;stookgrens[],_34_KNMI_Stations[[#This Row],[Etmaal temperatuur °C]]-stookgrens[],0),"")</f>
        <v>0</v>
      </c>
    </row>
    <row r="3610" spans="1:16" x14ac:dyDescent="0.25">
      <c r="A3610">
        <v>269</v>
      </c>
      <c r="B3610" s="110">
        <v>45702</v>
      </c>
      <c r="C3610" s="89">
        <v>1.4</v>
      </c>
      <c r="D3610" s="89">
        <v>-0.1</v>
      </c>
      <c r="E3610" s="96">
        <v>169</v>
      </c>
      <c r="F3610" s="89">
        <v>0</v>
      </c>
      <c r="G3610" s="89">
        <v>1028.0999999999999</v>
      </c>
      <c r="H3610">
        <v>0.9</v>
      </c>
      <c r="I3610" t="s">
        <v>9</v>
      </c>
      <c r="J3610">
        <v>1.1000000000000001</v>
      </c>
      <c r="K3610">
        <v>2</v>
      </c>
      <c r="L3610">
        <v>2025</v>
      </c>
      <c r="M3610" t="s">
        <v>116</v>
      </c>
      <c r="N3610" s="89" cm="1">
        <f t="array" ref="N3610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3610" s="89">
        <f>_34_KNMI_Stations[[#This Row],[graaddagen]]*_34_KNMI_Stations[[#This Row],[Gewogen factor]]</f>
        <v>19.910000000000004</v>
      </c>
      <c r="P3610" s="89" cm="1">
        <f t="array" ref="P3610">IF(ISNUMBER(_34_KNMI_Stations[[#This Row],[Etmaal temperatuur °C]]),IF(_34_KNMI_Stations[[#This Row],[Etmaal temperatuur °C]]&gt;stookgrens[],_34_KNMI_Stations[[#This Row],[Etmaal temperatuur °C]]-stookgrens[],0),"")</f>
        <v>0</v>
      </c>
    </row>
    <row r="3611" spans="1:16" x14ac:dyDescent="0.25">
      <c r="A3611">
        <v>269</v>
      </c>
      <c r="B3611" s="110">
        <v>45703</v>
      </c>
      <c r="C3611" s="89">
        <v>1.7</v>
      </c>
      <c r="D3611" s="89">
        <v>0.8</v>
      </c>
      <c r="E3611" s="96">
        <v>399</v>
      </c>
      <c r="F3611" s="89">
        <v>0</v>
      </c>
      <c r="G3611" s="89">
        <v>1024.3</v>
      </c>
      <c r="H3611">
        <v>0.84</v>
      </c>
      <c r="I3611" t="s">
        <v>9</v>
      </c>
      <c r="J3611">
        <v>1.1000000000000001</v>
      </c>
      <c r="K3611">
        <v>2</v>
      </c>
      <c r="L3611">
        <v>2025</v>
      </c>
      <c r="M3611" t="s">
        <v>116</v>
      </c>
      <c r="N3611" s="89" cm="1">
        <f t="array" ref="N3611">IF(ISNUMBER(_34_KNMI_Stations[[#This Row],[Etmaal temperatuur °C]]),IF(_34_KNMI_Stations[[#This Row],[Etmaal temperatuur °C]]&lt;stookgrens[],stookgrens[]-_34_KNMI_Stations[[#This Row],[Etmaal temperatuur °C]],0),"")</f>
        <v>17.2</v>
      </c>
      <c r="O3611" s="89">
        <f>_34_KNMI_Stations[[#This Row],[graaddagen]]*_34_KNMI_Stations[[#This Row],[Gewogen factor]]</f>
        <v>18.920000000000002</v>
      </c>
      <c r="P3611" s="89" cm="1">
        <f t="array" ref="P3611">IF(ISNUMBER(_34_KNMI_Stations[[#This Row],[Etmaal temperatuur °C]]),IF(_34_KNMI_Stations[[#This Row],[Etmaal temperatuur °C]]&gt;stookgrens[],_34_KNMI_Stations[[#This Row],[Etmaal temperatuur °C]]-stookgrens[],0),"")</f>
        <v>0</v>
      </c>
    </row>
    <row r="3612" spans="1:16" x14ac:dyDescent="0.25">
      <c r="A3612">
        <v>269</v>
      </c>
      <c r="B3612" s="110">
        <v>45704</v>
      </c>
      <c r="C3612" s="89">
        <v>3.8</v>
      </c>
      <c r="D3612" s="89">
        <v>-0.8</v>
      </c>
      <c r="E3612" s="96">
        <v>860</v>
      </c>
      <c r="F3612" s="89">
        <v>0</v>
      </c>
      <c r="G3612" s="89">
        <v>1024.0999999999999</v>
      </c>
      <c r="H3612">
        <v>0.84</v>
      </c>
      <c r="I3612" t="s">
        <v>9</v>
      </c>
      <c r="J3612">
        <v>1.1000000000000001</v>
      </c>
      <c r="K3612">
        <v>2</v>
      </c>
      <c r="L3612">
        <v>2025</v>
      </c>
      <c r="M3612" t="s">
        <v>116</v>
      </c>
      <c r="N3612" s="89" cm="1">
        <f t="array" ref="N3612">IF(ISNUMBER(_34_KNMI_Stations[[#This Row],[Etmaal temperatuur °C]]),IF(_34_KNMI_Stations[[#This Row],[Etmaal temperatuur °C]]&lt;stookgrens[],stookgrens[]-_34_KNMI_Stations[[#This Row],[Etmaal temperatuur °C]],0),"")</f>
        <v>18.8</v>
      </c>
      <c r="O3612" s="89">
        <f>_34_KNMI_Stations[[#This Row],[graaddagen]]*_34_KNMI_Stations[[#This Row],[Gewogen factor]]</f>
        <v>20.680000000000003</v>
      </c>
      <c r="P3612" s="89" cm="1">
        <f t="array" ref="P3612">IF(ISNUMBER(_34_KNMI_Stations[[#This Row],[Etmaal temperatuur °C]]),IF(_34_KNMI_Stations[[#This Row],[Etmaal temperatuur °C]]&gt;stookgrens[],_34_KNMI_Stations[[#This Row],[Etmaal temperatuur °C]]-stookgrens[],0),"")</f>
        <v>0</v>
      </c>
    </row>
    <row r="3613" spans="1:16" x14ac:dyDescent="0.25">
      <c r="A3613">
        <v>269</v>
      </c>
      <c r="B3613" s="110">
        <v>45705</v>
      </c>
      <c r="C3613" s="89">
        <v>3.1</v>
      </c>
      <c r="D3613" s="89">
        <v>-2.4</v>
      </c>
      <c r="E3613" s="96">
        <v>1174</v>
      </c>
      <c r="F3613" s="89">
        <v>0</v>
      </c>
      <c r="G3613" s="89">
        <v>1025.7</v>
      </c>
      <c r="H3613">
        <v>0.8</v>
      </c>
      <c r="I3613" t="s">
        <v>9</v>
      </c>
      <c r="J3613">
        <v>1.1000000000000001</v>
      </c>
      <c r="K3613">
        <v>2</v>
      </c>
      <c r="L3613">
        <v>2025</v>
      </c>
      <c r="M3613" t="s">
        <v>117</v>
      </c>
      <c r="N3613" s="89" cm="1">
        <f t="array" ref="N3613">IF(ISNUMBER(_34_KNMI_Stations[[#This Row],[Etmaal temperatuur °C]]),IF(_34_KNMI_Stations[[#This Row],[Etmaal temperatuur °C]]&lt;stookgrens[],stookgrens[]-_34_KNMI_Stations[[#This Row],[Etmaal temperatuur °C]],0),"")</f>
        <v>20.399999999999999</v>
      </c>
      <c r="O3613" s="89">
        <f>_34_KNMI_Stations[[#This Row],[graaddagen]]*_34_KNMI_Stations[[#This Row],[Gewogen factor]]</f>
        <v>22.44</v>
      </c>
      <c r="P3613" s="89" cm="1">
        <f t="array" ref="P3613">IF(ISNUMBER(_34_KNMI_Stations[[#This Row],[Etmaal temperatuur °C]]),IF(_34_KNMI_Stations[[#This Row],[Etmaal temperatuur °C]]&gt;stookgrens[],_34_KNMI_Stations[[#This Row],[Etmaal temperatuur °C]]-stookgrens[],0),"")</f>
        <v>0</v>
      </c>
    </row>
    <row r="3614" spans="1:16" x14ac:dyDescent="0.25">
      <c r="A3614">
        <v>269</v>
      </c>
      <c r="B3614" s="110">
        <v>45706</v>
      </c>
      <c r="C3614" s="89">
        <v>4.5</v>
      </c>
      <c r="D3614" s="89">
        <v>-1.4</v>
      </c>
      <c r="E3614" s="96">
        <v>951</v>
      </c>
      <c r="F3614" s="89">
        <v>0</v>
      </c>
      <c r="G3614" s="89">
        <v>1026.3</v>
      </c>
      <c r="H3614">
        <v>0.65</v>
      </c>
      <c r="I3614" t="s">
        <v>9</v>
      </c>
      <c r="J3614">
        <v>1.1000000000000001</v>
      </c>
      <c r="K3614">
        <v>2</v>
      </c>
      <c r="L3614">
        <v>2025</v>
      </c>
      <c r="M3614" t="s">
        <v>117</v>
      </c>
      <c r="N3614" s="89" cm="1">
        <f t="array" ref="N3614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3614" s="89">
        <f>_34_KNMI_Stations[[#This Row],[graaddagen]]*_34_KNMI_Stations[[#This Row],[Gewogen factor]]</f>
        <v>21.34</v>
      </c>
      <c r="P3614" s="89" cm="1">
        <f t="array" ref="P3614">IF(ISNUMBER(_34_KNMI_Stations[[#This Row],[Etmaal temperatuur °C]]),IF(_34_KNMI_Stations[[#This Row],[Etmaal temperatuur °C]]&gt;stookgrens[],_34_KNMI_Stations[[#This Row],[Etmaal temperatuur °C]]-stookgrens[],0),"")</f>
        <v>0</v>
      </c>
    </row>
    <row r="3615" spans="1:16" x14ac:dyDescent="0.25">
      <c r="A3615">
        <v>269</v>
      </c>
      <c r="B3615" s="110">
        <v>45707</v>
      </c>
      <c r="C3615" s="89">
        <v>4.0999999999999996</v>
      </c>
      <c r="D3615" s="89">
        <v>0.9</v>
      </c>
      <c r="E3615" s="96">
        <v>787</v>
      </c>
      <c r="F3615" s="89">
        <v>0</v>
      </c>
      <c r="G3615" s="89">
        <v>1022.3</v>
      </c>
      <c r="H3615">
        <v>0.56000000000000005</v>
      </c>
      <c r="I3615" t="s">
        <v>9</v>
      </c>
      <c r="J3615">
        <v>1.1000000000000001</v>
      </c>
      <c r="K3615">
        <v>2</v>
      </c>
      <c r="L3615">
        <v>2025</v>
      </c>
      <c r="M3615" t="s">
        <v>117</v>
      </c>
      <c r="N3615" s="89" cm="1">
        <f t="array" ref="N3615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3615" s="89">
        <f>_34_KNMI_Stations[[#This Row],[graaddagen]]*_34_KNMI_Stations[[#This Row],[Gewogen factor]]</f>
        <v>18.810000000000002</v>
      </c>
      <c r="P3615" s="89" cm="1">
        <f t="array" ref="P3615">IF(ISNUMBER(_34_KNMI_Stations[[#This Row],[Etmaal temperatuur °C]]),IF(_34_KNMI_Stations[[#This Row],[Etmaal temperatuur °C]]&gt;stookgrens[],_34_KNMI_Stations[[#This Row],[Etmaal temperatuur °C]]-stookgrens[],0),"")</f>
        <v>0</v>
      </c>
    </row>
    <row r="3616" spans="1:16" x14ac:dyDescent="0.25">
      <c r="A3616">
        <v>269</v>
      </c>
      <c r="B3616" s="110">
        <v>45708</v>
      </c>
      <c r="C3616" s="89">
        <v>4.0999999999999996</v>
      </c>
      <c r="D3616" s="89">
        <v>6.6</v>
      </c>
      <c r="E3616" s="96">
        <v>414</v>
      </c>
      <c r="F3616" s="89">
        <v>0.3</v>
      </c>
      <c r="G3616" s="89">
        <v>1019.4</v>
      </c>
      <c r="H3616">
        <v>0.84</v>
      </c>
      <c r="I3616" t="s">
        <v>9</v>
      </c>
      <c r="J3616">
        <v>1.1000000000000001</v>
      </c>
      <c r="K3616">
        <v>2</v>
      </c>
      <c r="L3616">
        <v>2025</v>
      </c>
      <c r="M3616" t="s">
        <v>117</v>
      </c>
      <c r="N3616" s="89" cm="1">
        <f t="array" ref="N3616">IF(ISNUMBER(_34_KNMI_Stations[[#This Row],[Etmaal temperatuur °C]]),IF(_34_KNMI_Stations[[#This Row],[Etmaal temperatuur °C]]&lt;stookgrens[],stookgrens[]-_34_KNMI_Stations[[#This Row],[Etmaal temperatuur °C]],0),"")</f>
        <v>11.4</v>
      </c>
      <c r="O3616" s="89">
        <f>_34_KNMI_Stations[[#This Row],[graaddagen]]*_34_KNMI_Stations[[#This Row],[Gewogen factor]]</f>
        <v>12.540000000000001</v>
      </c>
      <c r="P3616" s="89" cm="1">
        <f t="array" ref="P3616">IF(ISNUMBER(_34_KNMI_Stations[[#This Row],[Etmaal temperatuur °C]]),IF(_34_KNMI_Stations[[#This Row],[Etmaal temperatuur °C]]&gt;stookgrens[],_34_KNMI_Stations[[#This Row],[Etmaal temperatuur °C]]-stookgrens[],0),"")</f>
        <v>0</v>
      </c>
    </row>
    <row r="3617" spans="1:16" x14ac:dyDescent="0.25">
      <c r="A3617">
        <v>269</v>
      </c>
      <c r="B3617" s="110">
        <v>45709</v>
      </c>
      <c r="C3617" s="89">
        <v>4.9000000000000004</v>
      </c>
      <c r="D3617" s="89">
        <v>13.3</v>
      </c>
      <c r="E3617" s="96">
        <v>794</v>
      </c>
      <c r="F3617" s="89">
        <v>-0.1</v>
      </c>
      <c r="G3617" s="89">
        <v>1016.2</v>
      </c>
      <c r="H3617">
        <v>0.76</v>
      </c>
      <c r="I3617" t="s">
        <v>9</v>
      </c>
      <c r="J3617">
        <v>1.1000000000000001</v>
      </c>
      <c r="K3617">
        <v>2</v>
      </c>
      <c r="L3617">
        <v>2025</v>
      </c>
      <c r="M3617" t="s">
        <v>117</v>
      </c>
      <c r="N3617" s="89" cm="1">
        <f t="array" ref="N3617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3617" s="89">
        <f>_34_KNMI_Stations[[#This Row],[graaddagen]]*_34_KNMI_Stations[[#This Row],[Gewogen factor]]</f>
        <v>5.17</v>
      </c>
      <c r="P3617" s="89" cm="1">
        <f t="array" ref="P3617">IF(ISNUMBER(_34_KNMI_Stations[[#This Row],[Etmaal temperatuur °C]]),IF(_34_KNMI_Stations[[#This Row],[Etmaal temperatuur °C]]&gt;stookgrens[],_34_KNMI_Stations[[#This Row],[Etmaal temperatuur °C]]-stookgrens[],0),"")</f>
        <v>0</v>
      </c>
    </row>
    <row r="3618" spans="1:16" x14ac:dyDescent="0.25">
      <c r="A3618">
        <v>269</v>
      </c>
      <c r="B3618" s="110">
        <v>45710</v>
      </c>
      <c r="C3618" s="89">
        <v>4.8</v>
      </c>
      <c r="D3618" s="89">
        <v>9.9</v>
      </c>
      <c r="E3618" s="96">
        <v>247</v>
      </c>
      <c r="F3618" s="89">
        <v>2.1</v>
      </c>
      <c r="G3618" s="89">
        <v>1014.8</v>
      </c>
      <c r="H3618">
        <v>0.9</v>
      </c>
      <c r="I3618" t="s">
        <v>9</v>
      </c>
      <c r="J3618">
        <v>1.1000000000000001</v>
      </c>
      <c r="K3618">
        <v>2</v>
      </c>
      <c r="L3618">
        <v>2025</v>
      </c>
      <c r="M3618" t="s">
        <v>117</v>
      </c>
      <c r="N3618" s="89" cm="1">
        <f t="array" ref="N3618">IF(ISNUMBER(_34_KNMI_Stations[[#This Row],[Etmaal temperatuur °C]]),IF(_34_KNMI_Stations[[#This Row],[Etmaal temperatuur °C]]&lt;stookgrens[],stookgrens[]-_34_KNMI_Stations[[#This Row],[Etmaal temperatuur °C]],0),"")</f>
        <v>8.1</v>
      </c>
      <c r="O3618" s="89">
        <f>_34_KNMI_Stations[[#This Row],[graaddagen]]*_34_KNMI_Stations[[#This Row],[Gewogen factor]]</f>
        <v>8.91</v>
      </c>
      <c r="P3618" s="89" cm="1">
        <f t="array" ref="P3618">IF(ISNUMBER(_34_KNMI_Stations[[#This Row],[Etmaal temperatuur °C]]),IF(_34_KNMI_Stations[[#This Row],[Etmaal temperatuur °C]]&gt;stookgrens[],_34_KNMI_Stations[[#This Row],[Etmaal temperatuur °C]]-stookgrens[],0),"")</f>
        <v>0</v>
      </c>
    </row>
    <row r="3619" spans="1:16" x14ac:dyDescent="0.25">
      <c r="A3619">
        <v>269</v>
      </c>
      <c r="B3619" s="110">
        <v>45711</v>
      </c>
      <c r="C3619" s="89">
        <v>5.4</v>
      </c>
      <c r="D3619" s="89">
        <v>10.1</v>
      </c>
      <c r="E3619" s="96">
        <v>805</v>
      </c>
      <c r="F3619" s="89">
        <v>0</v>
      </c>
      <c r="G3619" s="89">
        <v>1024.3</v>
      </c>
      <c r="H3619">
        <v>0.84</v>
      </c>
      <c r="I3619" t="s">
        <v>9</v>
      </c>
      <c r="J3619">
        <v>1.1000000000000001</v>
      </c>
      <c r="K3619">
        <v>2</v>
      </c>
      <c r="L3619">
        <v>2025</v>
      </c>
      <c r="M3619" t="s">
        <v>117</v>
      </c>
      <c r="N3619" s="89" cm="1">
        <f t="array" ref="N3619">IF(ISNUMBER(_34_KNMI_Stations[[#This Row],[Etmaal temperatuur °C]]),IF(_34_KNMI_Stations[[#This Row],[Etmaal temperatuur °C]]&lt;stookgrens[],stookgrens[]-_34_KNMI_Stations[[#This Row],[Etmaal temperatuur °C]],0),"")</f>
        <v>7.9</v>
      </c>
      <c r="O3619" s="89">
        <f>_34_KNMI_Stations[[#This Row],[graaddagen]]*_34_KNMI_Stations[[#This Row],[Gewogen factor]]</f>
        <v>8.6900000000000013</v>
      </c>
      <c r="P3619" s="89" cm="1">
        <f t="array" ref="P3619">IF(ISNUMBER(_34_KNMI_Stations[[#This Row],[Etmaal temperatuur °C]]),IF(_34_KNMI_Stations[[#This Row],[Etmaal temperatuur °C]]&gt;stookgrens[],_34_KNMI_Stations[[#This Row],[Etmaal temperatuur °C]]-stookgrens[],0),"")</f>
        <v>0</v>
      </c>
    </row>
    <row r="3620" spans="1:16" x14ac:dyDescent="0.25">
      <c r="A3620">
        <v>269</v>
      </c>
      <c r="B3620" s="110">
        <v>45712</v>
      </c>
      <c r="C3620" s="89">
        <v>6.7</v>
      </c>
      <c r="D3620" s="89">
        <v>10.4</v>
      </c>
      <c r="E3620" s="96">
        <v>195</v>
      </c>
      <c r="F3620" s="89">
        <v>2.8</v>
      </c>
      <c r="G3620" s="89">
        <v>1014.6</v>
      </c>
      <c r="H3620">
        <v>0.84</v>
      </c>
      <c r="I3620" t="s">
        <v>9</v>
      </c>
      <c r="J3620">
        <v>1.1000000000000001</v>
      </c>
      <c r="K3620">
        <v>2</v>
      </c>
      <c r="L3620">
        <v>2025</v>
      </c>
      <c r="M3620" t="s">
        <v>118</v>
      </c>
      <c r="N3620" s="89" cm="1">
        <f t="array" ref="N3620">IF(ISNUMBER(_34_KNMI_Stations[[#This Row],[Etmaal temperatuur °C]]),IF(_34_KNMI_Stations[[#This Row],[Etmaal temperatuur °C]]&lt;stookgrens[],stookgrens[]-_34_KNMI_Stations[[#This Row],[Etmaal temperatuur °C]],0),"")</f>
        <v>7.6</v>
      </c>
      <c r="O3620" s="89">
        <f>_34_KNMI_Stations[[#This Row],[graaddagen]]*_34_KNMI_Stations[[#This Row],[Gewogen factor]]</f>
        <v>8.36</v>
      </c>
      <c r="P3620" s="89" cm="1">
        <f t="array" ref="P3620">IF(ISNUMBER(_34_KNMI_Stations[[#This Row],[Etmaal temperatuur °C]]),IF(_34_KNMI_Stations[[#This Row],[Etmaal temperatuur °C]]&gt;stookgrens[],_34_KNMI_Stations[[#This Row],[Etmaal temperatuur °C]]-stookgrens[],0),"")</f>
        <v>0</v>
      </c>
    </row>
    <row r="3621" spans="1:16" x14ac:dyDescent="0.25">
      <c r="A3621">
        <v>269</v>
      </c>
      <c r="B3621" s="110">
        <v>45713</v>
      </c>
      <c r="C3621" s="89">
        <v>3</v>
      </c>
      <c r="D3621" s="89">
        <v>8.6</v>
      </c>
      <c r="E3621" s="96">
        <v>556</v>
      </c>
      <c r="F3621" s="89">
        <v>-0.1</v>
      </c>
      <c r="G3621" s="89">
        <v>1013.4</v>
      </c>
      <c r="H3621">
        <v>0.89</v>
      </c>
      <c r="I3621" t="s">
        <v>9</v>
      </c>
      <c r="J3621">
        <v>1.1000000000000001</v>
      </c>
      <c r="K3621">
        <v>2</v>
      </c>
      <c r="L3621">
        <v>2025</v>
      </c>
      <c r="M3621" t="s">
        <v>118</v>
      </c>
      <c r="N3621" s="89" cm="1">
        <f t="array" ref="N3621">IF(ISNUMBER(_34_KNMI_Stations[[#This Row],[Etmaal temperatuur °C]]),IF(_34_KNMI_Stations[[#This Row],[Etmaal temperatuur °C]]&lt;stookgrens[],stookgrens[]-_34_KNMI_Stations[[#This Row],[Etmaal temperatuur °C]],0),"")</f>
        <v>9.4</v>
      </c>
      <c r="O3621" s="89">
        <f>_34_KNMI_Stations[[#This Row],[graaddagen]]*_34_KNMI_Stations[[#This Row],[Gewogen factor]]</f>
        <v>10.340000000000002</v>
      </c>
      <c r="P3621" s="89" cm="1">
        <f t="array" ref="P3621">IF(ISNUMBER(_34_KNMI_Stations[[#This Row],[Etmaal temperatuur °C]]),IF(_34_KNMI_Stations[[#This Row],[Etmaal temperatuur °C]]&gt;stookgrens[],_34_KNMI_Stations[[#This Row],[Etmaal temperatuur °C]]-stookgrens[],0),"")</f>
        <v>0</v>
      </c>
    </row>
    <row r="3622" spans="1:16" x14ac:dyDescent="0.25">
      <c r="A3622">
        <v>269</v>
      </c>
      <c r="B3622" s="110">
        <v>45714</v>
      </c>
      <c r="C3622" s="89">
        <v>3.9</v>
      </c>
      <c r="D3622" s="89">
        <v>6.8</v>
      </c>
      <c r="E3622" s="96">
        <v>964</v>
      </c>
      <c r="F3622" s="89">
        <v>2.7</v>
      </c>
      <c r="G3622" s="89">
        <v>1014.1</v>
      </c>
      <c r="H3622">
        <v>0.83</v>
      </c>
      <c r="I3622" t="s">
        <v>9</v>
      </c>
      <c r="J3622">
        <v>1.1000000000000001</v>
      </c>
      <c r="K3622">
        <v>2</v>
      </c>
      <c r="L3622">
        <v>2025</v>
      </c>
      <c r="M3622" t="s">
        <v>118</v>
      </c>
      <c r="N3622" s="89" cm="1">
        <f t="array" ref="N3622">IF(ISNUMBER(_34_KNMI_Stations[[#This Row],[Etmaal temperatuur °C]]),IF(_34_KNMI_Stations[[#This Row],[Etmaal temperatuur °C]]&lt;stookgrens[],stookgrens[]-_34_KNMI_Stations[[#This Row],[Etmaal temperatuur °C]],0),"")</f>
        <v>11.2</v>
      </c>
      <c r="O3622" s="89">
        <f>_34_KNMI_Stations[[#This Row],[graaddagen]]*_34_KNMI_Stations[[#This Row],[Gewogen factor]]</f>
        <v>12.32</v>
      </c>
      <c r="P3622" s="89" cm="1">
        <f t="array" ref="P3622">IF(ISNUMBER(_34_KNMI_Stations[[#This Row],[Etmaal temperatuur °C]]),IF(_34_KNMI_Stations[[#This Row],[Etmaal temperatuur °C]]&gt;stookgrens[],_34_KNMI_Stations[[#This Row],[Etmaal temperatuur °C]]-stookgrens[],0),"")</f>
        <v>0</v>
      </c>
    </row>
    <row r="3623" spans="1:16" x14ac:dyDescent="0.25">
      <c r="A3623">
        <v>269</v>
      </c>
      <c r="B3623" s="110">
        <v>45715</v>
      </c>
      <c r="C3623" s="89">
        <v>3.5</v>
      </c>
      <c r="D3623" s="89">
        <v>5.7</v>
      </c>
      <c r="E3623" s="96">
        <v>525</v>
      </c>
      <c r="F3623" s="89">
        <v>2.2999999999999998</v>
      </c>
      <c r="G3623" s="89">
        <v>1014.6</v>
      </c>
      <c r="H3623">
        <v>0.91</v>
      </c>
      <c r="I3623" t="s">
        <v>9</v>
      </c>
      <c r="J3623">
        <v>1.1000000000000001</v>
      </c>
      <c r="K3623">
        <v>2</v>
      </c>
      <c r="L3623">
        <v>2025</v>
      </c>
      <c r="M3623" t="s">
        <v>118</v>
      </c>
      <c r="N3623" s="89" cm="1">
        <f t="array" ref="N3623">IF(ISNUMBER(_34_KNMI_Stations[[#This Row],[Etmaal temperatuur °C]]),IF(_34_KNMI_Stations[[#This Row],[Etmaal temperatuur °C]]&lt;stookgrens[],stookgrens[]-_34_KNMI_Stations[[#This Row],[Etmaal temperatuur °C]],0),"")</f>
        <v>12.3</v>
      </c>
      <c r="O3623" s="89">
        <f>_34_KNMI_Stations[[#This Row],[graaddagen]]*_34_KNMI_Stations[[#This Row],[Gewogen factor]]</f>
        <v>13.530000000000001</v>
      </c>
      <c r="P3623" s="89" cm="1">
        <f t="array" ref="P3623">IF(ISNUMBER(_34_KNMI_Stations[[#This Row],[Etmaal temperatuur °C]]),IF(_34_KNMI_Stations[[#This Row],[Etmaal temperatuur °C]]&gt;stookgrens[],_34_KNMI_Stations[[#This Row],[Etmaal temperatuur °C]]-stookgrens[],0),"")</f>
        <v>0</v>
      </c>
    </row>
    <row r="3624" spans="1:16" x14ac:dyDescent="0.25">
      <c r="A3624">
        <v>269</v>
      </c>
      <c r="B3624" s="110">
        <v>45716</v>
      </c>
      <c r="C3624" s="89">
        <v>3</v>
      </c>
      <c r="D3624" s="89">
        <v>5.0999999999999996</v>
      </c>
      <c r="E3624" s="96">
        <v>669</v>
      </c>
      <c r="F3624" s="89">
        <v>-0.1</v>
      </c>
      <c r="G3624" s="89">
        <v>1026.4000000000001</v>
      </c>
      <c r="H3624">
        <v>0.86</v>
      </c>
      <c r="I3624" t="s">
        <v>9</v>
      </c>
      <c r="J3624">
        <v>1.1000000000000001</v>
      </c>
      <c r="K3624">
        <v>2</v>
      </c>
      <c r="L3624">
        <v>2025</v>
      </c>
      <c r="M3624" t="s">
        <v>118</v>
      </c>
      <c r="N3624" s="89" cm="1">
        <f t="array" ref="N3624">IF(ISNUMBER(_34_KNMI_Stations[[#This Row],[Etmaal temperatuur °C]]),IF(_34_KNMI_Stations[[#This Row],[Etmaal temperatuur °C]]&lt;stookgrens[],stookgrens[]-_34_KNMI_Stations[[#This Row],[Etmaal temperatuur °C]],0),"")</f>
        <v>12.9</v>
      </c>
      <c r="O3624" s="89">
        <f>_34_KNMI_Stations[[#This Row],[graaddagen]]*_34_KNMI_Stations[[#This Row],[Gewogen factor]]</f>
        <v>14.190000000000001</v>
      </c>
      <c r="P3624" s="89" cm="1">
        <f t="array" ref="P3624">IF(ISNUMBER(_34_KNMI_Stations[[#This Row],[Etmaal temperatuur °C]]),IF(_34_KNMI_Stations[[#This Row],[Etmaal temperatuur °C]]&gt;stookgrens[],_34_KNMI_Stations[[#This Row],[Etmaal temperatuur °C]]-stookgrens[],0),"")</f>
        <v>0</v>
      </c>
    </row>
    <row r="3625" spans="1:16" x14ac:dyDescent="0.25">
      <c r="A3625">
        <v>269</v>
      </c>
      <c r="B3625" s="110">
        <v>45717</v>
      </c>
      <c r="C3625" s="89">
        <v>2</v>
      </c>
      <c r="D3625" s="89">
        <v>4.4000000000000004</v>
      </c>
      <c r="E3625" s="96">
        <v>702</v>
      </c>
      <c r="F3625" s="89">
        <v>0</v>
      </c>
      <c r="G3625" s="89">
        <v>1033.9000000000001</v>
      </c>
      <c r="H3625">
        <v>0.84</v>
      </c>
      <c r="I3625" t="s">
        <v>9</v>
      </c>
      <c r="J3625">
        <v>1</v>
      </c>
      <c r="K3625">
        <v>3</v>
      </c>
      <c r="L3625">
        <v>2025</v>
      </c>
      <c r="M3625" t="s">
        <v>118</v>
      </c>
      <c r="N3625" s="89" cm="1">
        <f t="array" ref="N3625">IF(ISNUMBER(_34_KNMI_Stations[[#This Row],[Etmaal temperatuur °C]]),IF(_34_KNMI_Stations[[#This Row],[Etmaal temperatuur °C]]&lt;stookgrens[],stookgrens[]-_34_KNMI_Stations[[#This Row],[Etmaal temperatuur °C]],0),"")</f>
        <v>13.6</v>
      </c>
      <c r="O3625" s="89">
        <f>_34_KNMI_Stations[[#This Row],[graaddagen]]*_34_KNMI_Stations[[#This Row],[Gewogen factor]]</f>
        <v>13.6</v>
      </c>
      <c r="P3625" s="89" cm="1">
        <f t="array" ref="P3625">IF(ISNUMBER(_34_KNMI_Stations[[#This Row],[Etmaal temperatuur °C]]),IF(_34_KNMI_Stations[[#This Row],[Etmaal temperatuur °C]]&gt;stookgrens[],_34_KNMI_Stations[[#This Row],[Etmaal temperatuur °C]]-stookgrens[],0),"")</f>
        <v>0</v>
      </c>
    </row>
    <row r="3626" spans="1:16" x14ac:dyDescent="0.25">
      <c r="A3626">
        <v>269</v>
      </c>
      <c r="B3626" s="110">
        <v>45718</v>
      </c>
      <c r="C3626" s="89">
        <v>0.8</v>
      </c>
      <c r="D3626" s="89">
        <v>2.2999999999999998</v>
      </c>
      <c r="E3626" s="96">
        <v>947</v>
      </c>
      <c r="F3626" s="89">
        <v>0</v>
      </c>
      <c r="G3626" s="89">
        <v>1034.5</v>
      </c>
      <c r="H3626">
        <v>0.89</v>
      </c>
      <c r="I3626" t="s">
        <v>9</v>
      </c>
      <c r="J3626">
        <v>1</v>
      </c>
      <c r="K3626">
        <v>3</v>
      </c>
      <c r="L3626">
        <v>2025</v>
      </c>
      <c r="M3626" t="s">
        <v>118</v>
      </c>
      <c r="N3626" s="89" cm="1">
        <f t="array" ref="N3626">IF(ISNUMBER(_34_KNMI_Stations[[#This Row],[Etmaal temperatuur °C]]),IF(_34_KNMI_Stations[[#This Row],[Etmaal temperatuur °C]]&lt;stookgrens[],stookgrens[]-_34_KNMI_Stations[[#This Row],[Etmaal temperatuur °C]],0),"")</f>
        <v>15.7</v>
      </c>
      <c r="O3626" s="89">
        <f>_34_KNMI_Stations[[#This Row],[graaddagen]]*_34_KNMI_Stations[[#This Row],[Gewogen factor]]</f>
        <v>15.7</v>
      </c>
      <c r="P3626" s="89" cm="1">
        <f t="array" ref="P3626">IF(ISNUMBER(_34_KNMI_Stations[[#This Row],[Etmaal temperatuur °C]]),IF(_34_KNMI_Stations[[#This Row],[Etmaal temperatuur °C]]&gt;stookgrens[],_34_KNMI_Stations[[#This Row],[Etmaal temperatuur °C]]-stookgrens[],0),"")</f>
        <v>0</v>
      </c>
    </row>
    <row r="3627" spans="1:16" x14ac:dyDescent="0.25">
      <c r="A3627">
        <v>269</v>
      </c>
      <c r="B3627" s="110">
        <v>45719</v>
      </c>
      <c r="C3627" s="89">
        <v>1.1000000000000001</v>
      </c>
      <c r="D3627" s="89">
        <v>2.6</v>
      </c>
      <c r="E3627" s="96">
        <v>1303</v>
      </c>
      <c r="F3627" s="89">
        <v>0</v>
      </c>
      <c r="G3627" s="89">
        <v>1029.5999999999999</v>
      </c>
      <c r="H3627">
        <v>0.79</v>
      </c>
      <c r="I3627" t="s">
        <v>9</v>
      </c>
      <c r="J3627">
        <v>1</v>
      </c>
      <c r="K3627">
        <v>3</v>
      </c>
      <c r="L3627">
        <v>2025</v>
      </c>
      <c r="M3627" t="s">
        <v>119</v>
      </c>
      <c r="N3627" s="89" cm="1">
        <f t="array" ref="N3627">IF(ISNUMBER(_34_KNMI_Stations[[#This Row],[Etmaal temperatuur °C]]),IF(_34_KNMI_Stations[[#This Row],[Etmaal temperatuur °C]]&lt;stookgrens[],stookgrens[]-_34_KNMI_Stations[[#This Row],[Etmaal temperatuur °C]],0),"")</f>
        <v>15.4</v>
      </c>
      <c r="O3627" s="89">
        <f>_34_KNMI_Stations[[#This Row],[graaddagen]]*_34_KNMI_Stations[[#This Row],[Gewogen factor]]</f>
        <v>15.4</v>
      </c>
      <c r="P3627" s="89" cm="1">
        <f t="array" ref="P3627">IF(ISNUMBER(_34_KNMI_Stations[[#This Row],[Etmaal temperatuur °C]]),IF(_34_KNMI_Stations[[#This Row],[Etmaal temperatuur °C]]&gt;stookgrens[],_34_KNMI_Stations[[#This Row],[Etmaal temperatuur °C]]-stookgrens[],0),"")</f>
        <v>0</v>
      </c>
    </row>
    <row r="3628" spans="1:16" x14ac:dyDescent="0.25">
      <c r="A3628">
        <v>269</v>
      </c>
      <c r="B3628" s="110">
        <v>45720</v>
      </c>
      <c r="C3628" s="89">
        <v>1.8</v>
      </c>
      <c r="D3628" s="89">
        <v>3.6</v>
      </c>
      <c r="E3628" s="96">
        <v>1271</v>
      </c>
      <c r="F3628" s="89">
        <v>0</v>
      </c>
      <c r="G3628" s="89">
        <v>1026.2</v>
      </c>
      <c r="H3628">
        <v>0.81</v>
      </c>
      <c r="I3628" t="s">
        <v>9</v>
      </c>
      <c r="J3628">
        <v>1</v>
      </c>
      <c r="K3628">
        <v>3</v>
      </c>
      <c r="L3628">
        <v>2025</v>
      </c>
      <c r="M3628" t="s">
        <v>119</v>
      </c>
      <c r="N3628" s="89" cm="1">
        <f t="array" ref="N3628">IF(ISNUMBER(_34_KNMI_Stations[[#This Row],[Etmaal temperatuur °C]]),IF(_34_KNMI_Stations[[#This Row],[Etmaal temperatuur °C]]&lt;stookgrens[],stookgrens[]-_34_KNMI_Stations[[#This Row],[Etmaal temperatuur °C]],0),"")</f>
        <v>14.4</v>
      </c>
      <c r="O3628" s="89">
        <f>_34_KNMI_Stations[[#This Row],[graaddagen]]*_34_KNMI_Stations[[#This Row],[Gewogen factor]]</f>
        <v>14.4</v>
      </c>
      <c r="P3628" s="89" cm="1">
        <f t="array" ref="P3628">IF(ISNUMBER(_34_KNMI_Stations[[#This Row],[Etmaal temperatuur °C]]),IF(_34_KNMI_Stations[[#This Row],[Etmaal temperatuur °C]]&gt;stookgrens[],_34_KNMI_Stations[[#This Row],[Etmaal temperatuur °C]]-stookgrens[],0),"")</f>
        <v>0</v>
      </c>
    </row>
    <row r="3629" spans="1:16" x14ac:dyDescent="0.25">
      <c r="A3629">
        <v>269</v>
      </c>
      <c r="B3629" s="110">
        <v>45721</v>
      </c>
      <c r="C3629" s="89">
        <v>3</v>
      </c>
      <c r="D3629" s="89">
        <v>6.2</v>
      </c>
      <c r="E3629" s="96">
        <v>1325</v>
      </c>
      <c r="F3629" s="89">
        <v>0</v>
      </c>
      <c r="G3629" s="89">
        <v>1022.5</v>
      </c>
      <c r="H3629">
        <v>0.73</v>
      </c>
      <c r="I3629" t="s">
        <v>9</v>
      </c>
      <c r="J3629">
        <v>1</v>
      </c>
      <c r="K3629">
        <v>3</v>
      </c>
      <c r="L3629">
        <v>2025</v>
      </c>
      <c r="M3629" t="s">
        <v>119</v>
      </c>
      <c r="N3629" s="89" cm="1">
        <f t="array" ref="N3629">IF(ISNUMBER(_34_KNMI_Stations[[#This Row],[Etmaal temperatuur °C]]),IF(_34_KNMI_Stations[[#This Row],[Etmaal temperatuur °C]]&lt;stookgrens[],stookgrens[]-_34_KNMI_Stations[[#This Row],[Etmaal temperatuur °C]],0),"")</f>
        <v>11.8</v>
      </c>
      <c r="O3629" s="89">
        <f>_34_KNMI_Stations[[#This Row],[graaddagen]]*_34_KNMI_Stations[[#This Row],[Gewogen factor]]</f>
        <v>11.8</v>
      </c>
      <c r="P3629" s="89" cm="1">
        <f t="array" ref="P3629">IF(ISNUMBER(_34_KNMI_Stations[[#This Row],[Etmaal temperatuur °C]]),IF(_34_KNMI_Stations[[#This Row],[Etmaal temperatuur °C]]&gt;stookgrens[],_34_KNMI_Stations[[#This Row],[Etmaal temperatuur °C]]-stookgrens[],0),"")</f>
        <v>0</v>
      </c>
    </row>
    <row r="3630" spans="1:16" x14ac:dyDescent="0.25">
      <c r="A3630">
        <v>269</v>
      </c>
      <c r="B3630" s="110">
        <v>45722</v>
      </c>
      <c r="C3630" s="89">
        <v>2.7</v>
      </c>
      <c r="D3630" s="89">
        <v>8.1</v>
      </c>
      <c r="E3630" s="96">
        <v>1240</v>
      </c>
      <c r="F3630" s="89">
        <v>0</v>
      </c>
      <c r="G3630" s="89">
        <v>1017.2</v>
      </c>
      <c r="H3630">
        <v>0.69</v>
      </c>
      <c r="I3630" t="s">
        <v>9</v>
      </c>
      <c r="J3630">
        <v>1</v>
      </c>
      <c r="K3630">
        <v>3</v>
      </c>
      <c r="L3630">
        <v>2025</v>
      </c>
      <c r="M3630" t="s">
        <v>119</v>
      </c>
      <c r="N3630" s="89" cm="1">
        <f t="array" ref="N3630">IF(ISNUMBER(_34_KNMI_Stations[[#This Row],[Etmaal temperatuur °C]]),IF(_34_KNMI_Stations[[#This Row],[Etmaal temperatuur °C]]&lt;stookgrens[],stookgrens[]-_34_KNMI_Stations[[#This Row],[Etmaal temperatuur °C]],0),"")</f>
        <v>9.9</v>
      </c>
      <c r="O3630" s="89">
        <f>_34_KNMI_Stations[[#This Row],[graaddagen]]*_34_KNMI_Stations[[#This Row],[Gewogen factor]]</f>
        <v>9.9</v>
      </c>
      <c r="P3630" s="89" cm="1">
        <f t="array" ref="P3630">IF(ISNUMBER(_34_KNMI_Stations[[#This Row],[Etmaal temperatuur °C]]),IF(_34_KNMI_Stations[[#This Row],[Etmaal temperatuur °C]]&gt;stookgrens[],_34_KNMI_Stations[[#This Row],[Etmaal temperatuur °C]]-stookgrens[],0),"")</f>
        <v>0</v>
      </c>
    </row>
    <row r="3631" spans="1:16" x14ac:dyDescent="0.25">
      <c r="A3631">
        <v>269</v>
      </c>
      <c r="B3631" s="110">
        <v>45723</v>
      </c>
      <c r="C3631" s="89">
        <v>3.1</v>
      </c>
      <c r="D3631" s="89">
        <v>9.8000000000000007</v>
      </c>
      <c r="E3631" s="96">
        <v>1284</v>
      </c>
      <c r="F3631" s="89">
        <v>0</v>
      </c>
      <c r="G3631" s="89">
        <v>1016.1</v>
      </c>
      <c r="H3631">
        <v>0.67</v>
      </c>
      <c r="I3631" t="s">
        <v>9</v>
      </c>
      <c r="J3631">
        <v>1</v>
      </c>
      <c r="K3631">
        <v>3</v>
      </c>
      <c r="L3631">
        <v>2025</v>
      </c>
      <c r="M3631" t="s">
        <v>119</v>
      </c>
      <c r="N3631" s="89" cm="1">
        <f t="array" ref="N3631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3631" s="89">
        <f>_34_KNMI_Stations[[#This Row],[graaddagen]]*_34_KNMI_Stations[[#This Row],[Gewogen factor]]</f>
        <v>8.1999999999999993</v>
      </c>
      <c r="P3631" s="89" cm="1">
        <f t="array" ref="P3631">IF(ISNUMBER(_34_KNMI_Stations[[#This Row],[Etmaal temperatuur °C]]),IF(_34_KNMI_Stations[[#This Row],[Etmaal temperatuur °C]]&gt;stookgrens[],_34_KNMI_Stations[[#This Row],[Etmaal temperatuur °C]]-stookgrens[],0),"")</f>
        <v>0</v>
      </c>
    </row>
    <row r="3632" spans="1:16" x14ac:dyDescent="0.25">
      <c r="A3632">
        <v>269</v>
      </c>
      <c r="B3632" s="110">
        <v>45724</v>
      </c>
      <c r="C3632" s="89">
        <v>3.3</v>
      </c>
      <c r="D3632" s="89">
        <v>9.6999999999999993</v>
      </c>
      <c r="E3632" s="96">
        <v>1341</v>
      </c>
      <c r="F3632" s="89">
        <v>0</v>
      </c>
      <c r="G3632" s="89">
        <v>1012.8</v>
      </c>
      <c r="H3632">
        <v>0.65</v>
      </c>
      <c r="I3632" t="s">
        <v>9</v>
      </c>
      <c r="J3632">
        <v>1</v>
      </c>
      <c r="K3632">
        <v>3</v>
      </c>
      <c r="L3632">
        <v>2025</v>
      </c>
      <c r="M3632" t="s">
        <v>119</v>
      </c>
      <c r="N3632" s="89" cm="1">
        <f t="array" ref="N3632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3632" s="89">
        <f>_34_KNMI_Stations[[#This Row],[graaddagen]]*_34_KNMI_Stations[[#This Row],[Gewogen factor]]</f>
        <v>8.3000000000000007</v>
      </c>
      <c r="P3632" s="89" cm="1">
        <f t="array" ref="P3632">IF(ISNUMBER(_34_KNMI_Stations[[#This Row],[Etmaal temperatuur °C]]),IF(_34_KNMI_Stations[[#This Row],[Etmaal temperatuur °C]]&gt;stookgrens[],_34_KNMI_Stations[[#This Row],[Etmaal temperatuur °C]]-stookgrens[],0),"")</f>
        <v>0</v>
      </c>
    </row>
    <row r="3633" spans="1:16" x14ac:dyDescent="0.25">
      <c r="A3633">
        <v>269</v>
      </c>
      <c r="B3633" s="110">
        <v>45725</v>
      </c>
      <c r="C3633" s="89">
        <v>3.3</v>
      </c>
      <c r="D3633" s="89">
        <v>8.3000000000000007</v>
      </c>
      <c r="E3633" s="96">
        <v>1311</v>
      </c>
      <c r="F3633" s="89">
        <v>0</v>
      </c>
      <c r="G3633" s="89">
        <v>1005.9</v>
      </c>
      <c r="H3633">
        <v>0.7</v>
      </c>
      <c r="I3633" t="s">
        <v>9</v>
      </c>
      <c r="J3633">
        <v>1</v>
      </c>
      <c r="K3633">
        <v>3</v>
      </c>
      <c r="L3633">
        <v>2025</v>
      </c>
      <c r="M3633" t="s">
        <v>119</v>
      </c>
      <c r="N3633" s="89" cm="1">
        <f t="array" ref="N3633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3633" s="89">
        <f>_34_KNMI_Stations[[#This Row],[graaddagen]]*_34_KNMI_Stations[[#This Row],[Gewogen factor]]</f>
        <v>9.6999999999999993</v>
      </c>
      <c r="P3633" s="89" cm="1">
        <f t="array" ref="P3633">IF(ISNUMBER(_34_KNMI_Stations[[#This Row],[Etmaal temperatuur °C]]),IF(_34_KNMI_Stations[[#This Row],[Etmaal temperatuur °C]]&gt;stookgrens[],_34_KNMI_Stations[[#This Row],[Etmaal temperatuur °C]]-stookgrens[],0),"")</f>
        <v>0</v>
      </c>
    </row>
    <row r="3634" spans="1:16" x14ac:dyDescent="0.25">
      <c r="A3634">
        <v>269</v>
      </c>
      <c r="B3634" s="110">
        <v>45726</v>
      </c>
      <c r="C3634" s="89">
        <v>2.7</v>
      </c>
      <c r="D3634" s="89">
        <v>7.6</v>
      </c>
      <c r="E3634" s="96">
        <v>1295</v>
      </c>
      <c r="F3634" s="89">
        <v>0</v>
      </c>
      <c r="G3634" s="89">
        <v>1002.8</v>
      </c>
      <c r="H3634">
        <v>0.78</v>
      </c>
      <c r="I3634" t="s">
        <v>9</v>
      </c>
      <c r="J3634">
        <v>1</v>
      </c>
      <c r="K3634">
        <v>3</v>
      </c>
      <c r="L3634">
        <v>2025</v>
      </c>
      <c r="M3634" t="s">
        <v>120</v>
      </c>
      <c r="N3634" s="89" cm="1">
        <f t="array" ref="N3634">IF(ISNUMBER(_34_KNMI_Stations[[#This Row],[Etmaal temperatuur °C]]),IF(_34_KNMI_Stations[[#This Row],[Etmaal temperatuur °C]]&lt;stookgrens[],stookgrens[]-_34_KNMI_Stations[[#This Row],[Etmaal temperatuur °C]],0),"")</f>
        <v>10.4</v>
      </c>
      <c r="O3634" s="89">
        <f>_34_KNMI_Stations[[#This Row],[graaddagen]]*_34_KNMI_Stations[[#This Row],[Gewogen factor]]</f>
        <v>10.4</v>
      </c>
      <c r="P3634" s="89" cm="1">
        <f t="array" ref="P3634">IF(ISNUMBER(_34_KNMI_Stations[[#This Row],[Etmaal temperatuur °C]]),IF(_34_KNMI_Stations[[#This Row],[Etmaal temperatuur °C]]&gt;stookgrens[],_34_KNMI_Stations[[#This Row],[Etmaal temperatuur °C]]-stookgrens[],0),"")</f>
        <v>0</v>
      </c>
    </row>
    <row r="3635" spans="1:16" x14ac:dyDescent="0.25">
      <c r="A3635">
        <v>269</v>
      </c>
      <c r="B3635" s="110">
        <v>45727</v>
      </c>
      <c r="C3635" s="89">
        <v>3.7</v>
      </c>
      <c r="D3635" s="89">
        <v>5.8</v>
      </c>
      <c r="E3635" s="96">
        <v>808</v>
      </c>
      <c r="F3635" s="89">
        <v>-0.1</v>
      </c>
      <c r="G3635" s="89">
        <v>1003.3</v>
      </c>
      <c r="H3635">
        <v>0.8</v>
      </c>
      <c r="I3635" t="s">
        <v>9</v>
      </c>
      <c r="J3635">
        <v>1</v>
      </c>
      <c r="K3635">
        <v>3</v>
      </c>
      <c r="L3635">
        <v>2025</v>
      </c>
      <c r="M3635" t="s">
        <v>120</v>
      </c>
      <c r="N3635" s="89" cm="1">
        <f t="array" ref="N3635">IF(ISNUMBER(_34_KNMI_Stations[[#This Row],[Etmaal temperatuur °C]]),IF(_34_KNMI_Stations[[#This Row],[Etmaal temperatuur °C]]&lt;stookgrens[],stookgrens[]-_34_KNMI_Stations[[#This Row],[Etmaal temperatuur °C]],0),"")</f>
        <v>12.2</v>
      </c>
      <c r="O3635" s="89">
        <f>_34_KNMI_Stations[[#This Row],[graaddagen]]*_34_KNMI_Stations[[#This Row],[Gewogen factor]]</f>
        <v>12.2</v>
      </c>
      <c r="P3635" s="89" cm="1">
        <f t="array" ref="P3635">IF(ISNUMBER(_34_KNMI_Stations[[#This Row],[Etmaal temperatuur °C]]),IF(_34_KNMI_Stations[[#This Row],[Etmaal temperatuur °C]]&gt;stookgrens[],_34_KNMI_Stations[[#This Row],[Etmaal temperatuur °C]]-stookgrens[],0),"")</f>
        <v>0</v>
      </c>
    </row>
    <row r="3636" spans="1:16" x14ac:dyDescent="0.25">
      <c r="A3636">
        <v>269</v>
      </c>
      <c r="B3636" s="110">
        <v>45728</v>
      </c>
      <c r="C3636" s="89">
        <v>3.1</v>
      </c>
      <c r="D3636" s="89">
        <v>4</v>
      </c>
      <c r="E3636" s="96">
        <v>1167</v>
      </c>
      <c r="F3636" s="89">
        <v>1.5</v>
      </c>
      <c r="G3636" s="89">
        <v>1000.1</v>
      </c>
      <c r="H3636">
        <v>0.83</v>
      </c>
      <c r="I3636" t="s">
        <v>9</v>
      </c>
      <c r="J3636">
        <v>1</v>
      </c>
      <c r="K3636">
        <v>3</v>
      </c>
      <c r="L3636">
        <v>2025</v>
      </c>
      <c r="M3636" t="s">
        <v>120</v>
      </c>
      <c r="N3636" s="89" cm="1">
        <f t="array" ref="N3636">IF(ISNUMBER(_34_KNMI_Stations[[#This Row],[Etmaal temperatuur °C]]),IF(_34_KNMI_Stations[[#This Row],[Etmaal temperatuur °C]]&lt;stookgrens[],stookgrens[]-_34_KNMI_Stations[[#This Row],[Etmaal temperatuur °C]],0),"")</f>
        <v>14</v>
      </c>
      <c r="O3636" s="89">
        <f>_34_KNMI_Stations[[#This Row],[graaddagen]]*_34_KNMI_Stations[[#This Row],[Gewogen factor]]</f>
        <v>14</v>
      </c>
      <c r="P3636" s="89" cm="1">
        <f t="array" ref="P3636">IF(ISNUMBER(_34_KNMI_Stations[[#This Row],[Etmaal temperatuur °C]]),IF(_34_KNMI_Stations[[#This Row],[Etmaal temperatuur °C]]&gt;stookgrens[],_34_KNMI_Stations[[#This Row],[Etmaal temperatuur °C]]-stookgrens[],0),"")</f>
        <v>0</v>
      </c>
    </row>
    <row r="3637" spans="1:16" x14ac:dyDescent="0.25">
      <c r="A3637">
        <v>269</v>
      </c>
      <c r="B3637" s="110">
        <v>45729</v>
      </c>
      <c r="C3637" s="89">
        <v>2.2999999999999998</v>
      </c>
      <c r="D3637" s="89">
        <v>2.7</v>
      </c>
      <c r="E3637" s="96">
        <v>944</v>
      </c>
      <c r="F3637" s="89">
        <v>0.1</v>
      </c>
      <c r="G3637" s="89">
        <v>1000.9</v>
      </c>
      <c r="H3637">
        <v>0.82</v>
      </c>
      <c r="I3637" t="s">
        <v>9</v>
      </c>
      <c r="J3637">
        <v>1</v>
      </c>
      <c r="K3637">
        <v>3</v>
      </c>
      <c r="L3637">
        <v>2025</v>
      </c>
      <c r="M3637" t="s">
        <v>120</v>
      </c>
      <c r="N3637" s="89" cm="1">
        <f t="array" ref="N3637">IF(ISNUMBER(_34_KNMI_Stations[[#This Row],[Etmaal temperatuur °C]]),IF(_34_KNMI_Stations[[#This Row],[Etmaal temperatuur °C]]&lt;stookgrens[],stookgrens[]-_34_KNMI_Stations[[#This Row],[Etmaal temperatuur °C]],0),"")</f>
        <v>15.3</v>
      </c>
      <c r="O3637" s="89">
        <f>_34_KNMI_Stations[[#This Row],[graaddagen]]*_34_KNMI_Stations[[#This Row],[Gewogen factor]]</f>
        <v>15.3</v>
      </c>
      <c r="P3637" s="89" cm="1">
        <f t="array" ref="P3637">IF(ISNUMBER(_34_KNMI_Stations[[#This Row],[Etmaal temperatuur °C]]),IF(_34_KNMI_Stations[[#This Row],[Etmaal temperatuur °C]]&gt;stookgrens[],_34_KNMI_Stations[[#This Row],[Etmaal temperatuur °C]]-stookgrens[],0),"")</f>
        <v>0</v>
      </c>
    </row>
    <row r="3638" spans="1:16" x14ac:dyDescent="0.25">
      <c r="A3638">
        <v>269</v>
      </c>
      <c r="B3638" s="110">
        <v>45730</v>
      </c>
      <c r="C3638" s="89">
        <v>3.1</v>
      </c>
      <c r="D3638" s="89">
        <v>2.5</v>
      </c>
      <c r="E3638" s="96">
        <v>1031</v>
      </c>
      <c r="F3638" s="89">
        <v>0</v>
      </c>
      <c r="G3638" s="89">
        <v>1010.6</v>
      </c>
      <c r="H3638">
        <v>0.73</v>
      </c>
      <c r="I3638" t="s">
        <v>9</v>
      </c>
      <c r="J3638">
        <v>1</v>
      </c>
      <c r="K3638">
        <v>3</v>
      </c>
      <c r="L3638">
        <v>2025</v>
      </c>
      <c r="M3638" t="s">
        <v>120</v>
      </c>
      <c r="N3638" s="89" cm="1">
        <f t="array" ref="N3638">IF(ISNUMBER(_34_KNMI_Stations[[#This Row],[Etmaal temperatuur °C]]),IF(_34_KNMI_Stations[[#This Row],[Etmaal temperatuur °C]]&lt;stookgrens[],stookgrens[]-_34_KNMI_Stations[[#This Row],[Etmaal temperatuur °C]],0),"")</f>
        <v>15.5</v>
      </c>
      <c r="O3638" s="89">
        <f>_34_KNMI_Stations[[#This Row],[graaddagen]]*_34_KNMI_Stations[[#This Row],[Gewogen factor]]</f>
        <v>15.5</v>
      </c>
      <c r="P3638" s="89" cm="1">
        <f t="array" ref="P3638">IF(ISNUMBER(_34_KNMI_Stations[[#This Row],[Etmaal temperatuur °C]]),IF(_34_KNMI_Stations[[#This Row],[Etmaal temperatuur °C]]&gt;stookgrens[],_34_KNMI_Stations[[#This Row],[Etmaal temperatuur °C]]-stookgrens[],0),"")</f>
        <v>0</v>
      </c>
    </row>
    <row r="3639" spans="1:16" x14ac:dyDescent="0.25">
      <c r="A3639">
        <v>269</v>
      </c>
      <c r="B3639" s="110">
        <v>45731</v>
      </c>
      <c r="C3639" s="89">
        <v>4.9000000000000004</v>
      </c>
      <c r="D3639" s="89">
        <v>2.8</v>
      </c>
      <c r="E3639" s="96">
        <v>1147</v>
      </c>
      <c r="F3639" s="89">
        <v>0</v>
      </c>
      <c r="G3639" s="89">
        <v>1020.9</v>
      </c>
      <c r="H3639">
        <v>0.72</v>
      </c>
      <c r="I3639" t="s">
        <v>9</v>
      </c>
      <c r="J3639">
        <v>1</v>
      </c>
      <c r="K3639">
        <v>3</v>
      </c>
      <c r="L3639">
        <v>2025</v>
      </c>
      <c r="M3639" t="s">
        <v>120</v>
      </c>
      <c r="N3639" s="89" cm="1">
        <f t="array" ref="N3639">IF(ISNUMBER(_34_KNMI_Stations[[#This Row],[Etmaal temperatuur °C]]),IF(_34_KNMI_Stations[[#This Row],[Etmaal temperatuur °C]]&lt;stookgrens[],stookgrens[]-_34_KNMI_Stations[[#This Row],[Etmaal temperatuur °C]],0),"")</f>
        <v>15.2</v>
      </c>
      <c r="O3639" s="89">
        <f>_34_KNMI_Stations[[#This Row],[graaddagen]]*_34_KNMI_Stations[[#This Row],[Gewogen factor]]</f>
        <v>15.2</v>
      </c>
      <c r="P3639" s="89" cm="1">
        <f t="array" ref="P3639">IF(ISNUMBER(_34_KNMI_Stations[[#This Row],[Etmaal temperatuur °C]]),IF(_34_KNMI_Stations[[#This Row],[Etmaal temperatuur °C]]&gt;stookgrens[],_34_KNMI_Stations[[#This Row],[Etmaal temperatuur °C]]-stookgrens[],0),"")</f>
        <v>0</v>
      </c>
    </row>
    <row r="3640" spans="1:16" x14ac:dyDescent="0.25">
      <c r="A3640">
        <v>269</v>
      </c>
      <c r="B3640" s="110">
        <v>45732</v>
      </c>
      <c r="C3640" s="89">
        <v>3.3</v>
      </c>
      <c r="D3640" s="89">
        <v>4</v>
      </c>
      <c r="E3640" s="96">
        <v>1503</v>
      </c>
      <c r="F3640" s="89">
        <v>-0.1</v>
      </c>
      <c r="G3640" s="89">
        <v>1023.9</v>
      </c>
      <c r="H3640">
        <v>0.8</v>
      </c>
      <c r="I3640" t="s">
        <v>9</v>
      </c>
      <c r="J3640">
        <v>1</v>
      </c>
      <c r="K3640">
        <v>3</v>
      </c>
      <c r="L3640">
        <v>2025</v>
      </c>
      <c r="M3640" t="s">
        <v>120</v>
      </c>
      <c r="N3640" s="89" cm="1">
        <f t="array" ref="N3640">IF(ISNUMBER(_34_KNMI_Stations[[#This Row],[Etmaal temperatuur °C]]),IF(_34_KNMI_Stations[[#This Row],[Etmaal temperatuur °C]]&lt;stookgrens[],stookgrens[]-_34_KNMI_Stations[[#This Row],[Etmaal temperatuur °C]],0),"")</f>
        <v>14</v>
      </c>
      <c r="O3640" s="89">
        <f>_34_KNMI_Stations[[#This Row],[graaddagen]]*_34_KNMI_Stations[[#This Row],[Gewogen factor]]</f>
        <v>14</v>
      </c>
      <c r="P3640" s="89" cm="1">
        <f t="array" ref="P3640">IF(ISNUMBER(_34_KNMI_Stations[[#This Row],[Etmaal temperatuur °C]]),IF(_34_KNMI_Stations[[#This Row],[Etmaal temperatuur °C]]&gt;stookgrens[],_34_KNMI_Stations[[#This Row],[Etmaal temperatuur °C]]-stookgrens[],0),"")</f>
        <v>0</v>
      </c>
    </row>
    <row r="3641" spans="1:16" x14ac:dyDescent="0.25">
      <c r="A3641">
        <v>269</v>
      </c>
      <c r="B3641" s="110">
        <v>45733</v>
      </c>
      <c r="C3641" s="89">
        <v>4.5</v>
      </c>
      <c r="D3641" s="89">
        <v>4.3</v>
      </c>
      <c r="E3641" s="96">
        <v>1632</v>
      </c>
      <c r="F3641" s="89">
        <v>0</v>
      </c>
      <c r="G3641" s="89">
        <v>1029.7</v>
      </c>
      <c r="H3641">
        <v>0.62</v>
      </c>
      <c r="I3641" t="s">
        <v>9</v>
      </c>
      <c r="J3641">
        <v>1</v>
      </c>
      <c r="K3641">
        <v>3</v>
      </c>
      <c r="L3641">
        <v>2025</v>
      </c>
      <c r="M3641" t="s">
        <v>121</v>
      </c>
      <c r="N3641" s="89" cm="1">
        <f t="array" ref="N3641">IF(ISNUMBER(_34_KNMI_Stations[[#This Row],[Etmaal temperatuur °C]]),IF(_34_KNMI_Stations[[#This Row],[Etmaal temperatuur °C]]&lt;stookgrens[],stookgrens[]-_34_KNMI_Stations[[#This Row],[Etmaal temperatuur °C]],0),"")</f>
        <v>13.7</v>
      </c>
      <c r="O3641" s="89">
        <f>_34_KNMI_Stations[[#This Row],[graaddagen]]*_34_KNMI_Stations[[#This Row],[Gewogen factor]]</f>
        <v>13.7</v>
      </c>
      <c r="P3641" s="89" cm="1">
        <f t="array" ref="P3641">IF(ISNUMBER(_34_KNMI_Stations[[#This Row],[Etmaal temperatuur °C]]),IF(_34_KNMI_Stations[[#This Row],[Etmaal temperatuur °C]]&gt;stookgrens[],_34_KNMI_Stations[[#This Row],[Etmaal temperatuur °C]]-stookgrens[],0),"")</f>
        <v>0</v>
      </c>
    </row>
    <row r="3642" spans="1:16" x14ac:dyDescent="0.25">
      <c r="A3642">
        <v>269</v>
      </c>
      <c r="B3642" s="110">
        <v>45734</v>
      </c>
      <c r="C3642" s="89">
        <v>3.9</v>
      </c>
      <c r="D3642" s="89">
        <v>3.9</v>
      </c>
      <c r="E3642" s="96">
        <v>1692</v>
      </c>
      <c r="F3642" s="89">
        <v>0</v>
      </c>
      <c r="G3642" s="89">
        <v>1028.5999999999999</v>
      </c>
      <c r="H3642">
        <v>0.48</v>
      </c>
      <c r="I3642" t="s">
        <v>9</v>
      </c>
      <c r="J3642">
        <v>1</v>
      </c>
      <c r="K3642">
        <v>3</v>
      </c>
      <c r="L3642">
        <v>2025</v>
      </c>
      <c r="M3642" t="s">
        <v>121</v>
      </c>
      <c r="N3642" s="89" cm="1">
        <f t="array" ref="N3642">IF(ISNUMBER(_34_KNMI_Stations[[#This Row],[Etmaal temperatuur °C]]),IF(_34_KNMI_Stations[[#This Row],[Etmaal temperatuur °C]]&lt;stookgrens[],stookgrens[]-_34_KNMI_Stations[[#This Row],[Etmaal temperatuur °C]],0),"")</f>
        <v>14.1</v>
      </c>
      <c r="O3642" s="89">
        <f>_34_KNMI_Stations[[#This Row],[graaddagen]]*_34_KNMI_Stations[[#This Row],[Gewogen factor]]</f>
        <v>14.1</v>
      </c>
      <c r="P3642" s="89" cm="1">
        <f t="array" ref="P3642">IF(ISNUMBER(_34_KNMI_Stations[[#This Row],[Etmaal temperatuur °C]]),IF(_34_KNMI_Stations[[#This Row],[Etmaal temperatuur °C]]&gt;stookgrens[],_34_KNMI_Stations[[#This Row],[Etmaal temperatuur °C]]-stookgrens[],0),"")</f>
        <v>0</v>
      </c>
    </row>
    <row r="3643" spans="1:16" x14ac:dyDescent="0.25">
      <c r="A3643">
        <v>269</v>
      </c>
      <c r="B3643" s="110">
        <v>45735</v>
      </c>
      <c r="C3643" s="89">
        <v>2.4</v>
      </c>
      <c r="D3643" s="89">
        <v>6.7</v>
      </c>
      <c r="E3643" s="96">
        <v>1651</v>
      </c>
      <c r="F3643" s="89">
        <v>0</v>
      </c>
      <c r="G3643" s="89">
        <v>1024</v>
      </c>
      <c r="H3643">
        <v>0.56999999999999995</v>
      </c>
      <c r="I3643" t="s">
        <v>9</v>
      </c>
      <c r="J3643">
        <v>1</v>
      </c>
      <c r="K3643">
        <v>3</v>
      </c>
      <c r="L3643">
        <v>2025</v>
      </c>
      <c r="M3643" t="s">
        <v>121</v>
      </c>
      <c r="N3643" s="89" cm="1">
        <f t="array" ref="N3643">IF(ISNUMBER(_34_KNMI_Stations[[#This Row],[Etmaal temperatuur °C]]),IF(_34_KNMI_Stations[[#This Row],[Etmaal temperatuur °C]]&lt;stookgrens[],stookgrens[]-_34_KNMI_Stations[[#This Row],[Etmaal temperatuur °C]],0),"")</f>
        <v>11.3</v>
      </c>
      <c r="O3643" s="89">
        <f>_34_KNMI_Stations[[#This Row],[graaddagen]]*_34_KNMI_Stations[[#This Row],[Gewogen factor]]</f>
        <v>11.3</v>
      </c>
      <c r="P3643" s="89" cm="1">
        <f t="array" ref="P3643">IF(ISNUMBER(_34_KNMI_Stations[[#This Row],[Etmaal temperatuur °C]]),IF(_34_KNMI_Stations[[#This Row],[Etmaal temperatuur °C]]&gt;stookgrens[],_34_KNMI_Stations[[#This Row],[Etmaal temperatuur °C]]-stookgrens[],0),"")</f>
        <v>0</v>
      </c>
    </row>
    <row r="3644" spans="1:16" x14ac:dyDescent="0.25">
      <c r="A3644">
        <v>269</v>
      </c>
      <c r="B3644" s="110">
        <v>45736</v>
      </c>
      <c r="C3644" s="89">
        <v>2.2000000000000002</v>
      </c>
      <c r="D3644" s="89">
        <v>9.1999999999999993</v>
      </c>
      <c r="E3644" s="96">
        <v>1571</v>
      </c>
      <c r="F3644" s="89">
        <v>0</v>
      </c>
      <c r="G3644" s="89">
        <v>1021.2</v>
      </c>
      <c r="H3644">
        <v>0.66</v>
      </c>
      <c r="I3644" t="s">
        <v>9</v>
      </c>
      <c r="J3644">
        <v>1</v>
      </c>
      <c r="K3644">
        <v>3</v>
      </c>
      <c r="L3644">
        <v>2025</v>
      </c>
      <c r="M3644" t="s">
        <v>121</v>
      </c>
      <c r="N3644" s="89" cm="1">
        <f t="array" ref="N3644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3644" s="89">
        <f>_34_KNMI_Stations[[#This Row],[graaddagen]]*_34_KNMI_Stations[[#This Row],[Gewogen factor]]</f>
        <v>8.8000000000000007</v>
      </c>
      <c r="P3644" s="89" cm="1">
        <f t="array" ref="P3644">IF(ISNUMBER(_34_KNMI_Stations[[#This Row],[Etmaal temperatuur °C]]),IF(_34_KNMI_Stations[[#This Row],[Etmaal temperatuur °C]]&gt;stookgrens[],_34_KNMI_Stations[[#This Row],[Etmaal temperatuur °C]]-stookgrens[],0),"")</f>
        <v>0</v>
      </c>
    </row>
    <row r="3645" spans="1:16" x14ac:dyDescent="0.25">
      <c r="A3645">
        <v>269</v>
      </c>
      <c r="B3645" s="110">
        <v>45737</v>
      </c>
      <c r="C3645" s="89">
        <v>5.0999999999999996</v>
      </c>
      <c r="D3645" s="89">
        <v>13.5</v>
      </c>
      <c r="E3645" s="96">
        <v>1595</v>
      </c>
      <c r="F3645" s="89">
        <v>0</v>
      </c>
      <c r="G3645" s="89">
        <v>1013.3</v>
      </c>
      <c r="H3645">
        <v>0.57999999999999996</v>
      </c>
      <c r="I3645" t="s">
        <v>9</v>
      </c>
      <c r="J3645">
        <v>1</v>
      </c>
      <c r="K3645">
        <v>3</v>
      </c>
      <c r="L3645">
        <v>2025</v>
      </c>
      <c r="M3645" t="s">
        <v>121</v>
      </c>
      <c r="N3645" s="89" cm="1">
        <f t="array" ref="N3645">IF(ISNUMBER(_34_KNMI_Stations[[#This Row],[Etmaal temperatuur °C]]),IF(_34_KNMI_Stations[[#This Row],[Etmaal temperatuur °C]]&lt;stookgrens[],stookgrens[]-_34_KNMI_Stations[[#This Row],[Etmaal temperatuur °C]],0),"")</f>
        <v>4.5</v>
      </c>
      <c r="O3645" s="89">
        <f>_34_KNMI_Stations[[#This Row],[graaddagen]]*_34_KNMI_Stations[[#This Row],[Gewogen factor]]</f>
        <v>4.5</v>
      </c>
      <c r="P3645" s="89" cm="1">
        <f t="array" ref="P3645">IF(ISNUMBER(_34_KNMI_Stations[[#This Row],[Etmaal temperatuur °C]]),IF(_34_KNMI_Stations[[#This Row],[Etmaal temperatuur °C]]&gt;stookgrens[],_34_KNMI_Stations[[#This Row],[Etmaal temperatuur °C]]-stookgrens[],0),"")</f>
        <v>0</v>
      </c>
    </row>
    <row r="3646" spans="1:16" x14ac:dyDescent="0.25">
      <c r="A3646">
        <v>269</v>
      </c>
      <c r="B3646" s="110">
        <v>45738</v>
      </c>
      <c r="C3646" s="89">
        <v>5.4</v>
      </c>
      <c r="D3646" s="89">
        <v>14.6</v>
      </c>
      <c r="E3646" s="96">
        <v>1416</v>
      </c>
      <c r="F3646" s="89">
        <v>-0.1</v>
      </c>
      <c r="G3646" s="89">
        <v>1004.3</v>
      </c>
      <c r="H3646">
        <v>0.5</v>
      </c>
      <c r="I3646" t="s">
        <v>9</v>
      </c>
      <c r="J3646">
        <v>1</v>
      </c>
      <c r="K3646">
        <v>3</v>
      </c>
      <c r="L3646">
        <v>2025</v>
      </c>
      <c r="M3646" t="s">
        <v>121</v>
      </c>
      <c r="N3646" s="89" cm="1">
        <f t="array" ref="N3646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3646" s="89">
        <f>_34_KNMI_Stations[[#This Row],[graaddagen]]*_34_KNMI_Stations[[#This Row],[Gewogen factor]]</f>
        <v>3.4000000000000004</v>
      </c>
      <c r="P3646" s="89" cm="1">
        <f t="array" ref="P3646">IF(ISNUMBER(_34_KNMI_Stations[[#This Row],[Etmaal temperatuur °C]]),IF(_34_KNMI_Stations[[#This Row],[Etmaal temperatuur °C]]&gt;stookgrens[],_34_KNMI_Stations[[#This Row],[Etmaal temperatuur °C]]-stookgrens[],0),"")</f>
        <v>0</v>
      </c>
    </row>
    <row r="3647" spans="1:16" x14ac:dyDescent="0.25">
      <c r="A3647">
        <v>269</v>
      </c>
      <c r="B3647" s="110">
        <v>45739</v>
      </c>
      <c r="C3647" s="89">
        <v>2.6</v>
      </c>
      <c r="D3647" s="89">
        <v>12.5</v>
      </c>
      <c r="E3647" s="96">
        <v>879</v>
      </c>
      <c r="F3647" s="89">
        <v>0.7</v>
      </c>
      <c r="G3647" s="89">
        <v>1004.7</v>
      </c>
      <c r="H3647">
        <v>0.74</v>
      </c>
      <c r="I3647" t="s">
        <v>9</v>
      </c>
      <c r="J3647">
        <v>1</v>
      </c>
      <c r="K3647">
        <v>3</v>
      </c>
      <c r="L3647">
        <v>2025</v>
      </c>
      <c r="M3647" t="s">
        <v>121</v>
      </c>
      <c r="N3647" s="89" cm="1">
        <f t="array" ref="N3647">IF(ISNUMBER(_34_KNMI_Stations[[#This Row],[Etmaal temperatuur °C]]),IF(_34_KNMI_Stations[[#This Row],[Etmaal temperatuur °C]]&lt;stookgrens[],stookgrens[]-_34_KNMI_Stations[[#This Row],[Etmaal temperatuur °C]],0),"")</f>
        <v>5.5</v>
      </c>
      <c r="O3647" s="89">
        <f>_34_KNMI_Stations[[#This Row],[graaddagen]]*_34_KNMI_Stations[[#This Row],[Gewogen factor]]</f>
        <v>5.5</v>
      </c>
      <c r="P3647" s="89" cm="1">
        <f t="array" ref="P3647">IF(ISNUMBER(_34_KNMI_Stations[[#This Row],[Etmaal temperatuur °C]]),IF(_34_KNMI_Stations[[#This Row],[Etmaal temperatuur °C]]&gt;stookgrens[],_34_KNMI_Stations[[#This Row],[Etmaal temperatuur °C]]-stookgrens[],0),"")</f>
        <v>0</v>
      </c>
    </row>
    <row r="3648" spans="1:16" x14ac:dyDescent="0.25">
      <c r="A3648">
        <v>269</v>
      </c>
      <c r="B3648" s="110">
        <v>45740</v>
      </c>
      <c r="C3648" s="89">
        <v>3</v>
      </c>
      <c r="D3648" s="89">
        <v>8.6</v>
      </c>
      <c r="E3648" s="96">
        <v>1349</v>
      </c>
      <c r="F3648" s="89">
        <v>0</v>
      </c>
      <c r="G3648" s="89">
        <v>1015.3</v>
      </c>
      <c r="H3648">
        <v>0.88</v>
      </c>
      <c r="I3648" t="s">
        <v>9</v>
      </c>
      <c r="J3648">
        <v>1</v>
      </c>
      <c r="K3648">
        <v>3</v>
      </c>
      <c r="L3648">
        <v>2025</v>
      </c>
      <c r="M3648" t="s">
        <v>122</v>
      </c>
      <c r="N3648" s="89" cm="1">
        <f t="array" ref="N3648">IF(ISNUMBER(_34_KNMI_Stations[[#This Row],[Etmaal temperatuur °C]]),IF(_34_KNMI_Stations[[#This Row],[Etmaal temperatuur °C]]&lt;stookgrens[],stookgrens[]-_34_KNMI_Stations[[#This Row],[Etmaal temperatuur °C]],0),"")</f>
        <v>9.4</v>
      </c>
      <c r="O3648" s="89">
        <f>_34_KNMI_Stations[[#This Row],[graaddagen]]*_34_KNMI_Stations[[#This Row],[Gewogen factor]]</f>
        <v>9.4</v>
      </c>
      <c r="P3648" s="89" cm="1">
        <f t="array" ref="P3648">IF(ISNUMBER(_34_KNMI_Stations[[#This Row],[Etmaal temperatuur °C]]),IF(_34_KNMI_Stations[[#This Row],[Etmaal temperatuur °C]]&gt;stookgrens[],_34_KNMI_Stations[[#This Row],[Etmaal temperatuur °C]]-stookgrens[],0),"")</f>
        <v>0</v>
      </c>
    </row>
    <row r="3649" spans="1:16" x14ac:dyDescent="0.25">
      <c r="A3649">
        <v>269</v>
      </c>
      <c r="B3649" s="110">
        <v>45741</v>
      </c>
      <c r="C3649" s="89">
        <v>4</v>
      </c>
      <c r="D3649" s="89">
        <v>8.6</v>
      </c>
      <c r="E3649" s="96">
        <v>1036</v>
      </c>
      <c r="F3649" s="89">
        <v>-0.1</v>
      </c>
      <c r="G3649" s="89">
        <v>1020.3</v>
      </c>
      <c r="H3649">
        <v>0.82</v>
      </c>
      <c r="I3649" t="s">
        <v>9</v>
      </c>
      <c r="J3649">
        <v>1</v>
      </c>
      <c r="K3649">
        <v>3</v>
      </c>
      <c r="L3649">
        <v>2025</v>
      </c>
      <c r="M3649" t="s">
        <v>122</v>
      </c>
      <c r="N3649" s="89" cm="1">
        <f t="array" ref="N3649">IF(ISNUMBER(_34_KNMI_Stations[[#This Row],[Etmaal temperatuur °C]]),IF(_34_KNMI_Stations[[#This Row],[Etmaal temperatuur °C]]&lt;stookgrens[],stookgrens[]-_34_KNMI_Stations[[#This Row],[Etmaal temperatuur °C]],0),"")</f>
        <v>9.4</v>
      </c>
      <c r="O3649" s="89">
        <f>_34_KNMI_Stations[[#This Row],[graaddagen]]*_34_KNMI_Stations[[#This Row],[Gewogen factor]]</f>
        <v>9.4</v>
      </c>
      <c r="P3649" s="89" cm="1">
        <f t="array" ref="P3649">IF(ISNUMBER(_34_KNMI_Stations[[#This Row],[Etmaal temperatuur °C]]),IF(_34_KNMI_Stations[[#This Row],[Etmaal temperatuur °C]]&gt;stookgrens[],_34_KNMI_Stations[[#This Row],[Etmaal temperatuur °C]]-stookgrens[],0),"")</f>
        <v>0</v>
      </c>
    </row>
    <row r="3650" spans="1:16" x14ac:dyDescent="0.25">
      <c r="A3650">
        <v>269</v>
      </c>
      <c r="B3650" s="110">
        <v>45742</v>
      </c>
      <c r="C3650" s="89">
        <v>2.7</v>
      </c>
      <c r="D3650" s="89">
        <v>7.9</v>
      </c>
      <c r="E3650" s="96">
        <v>797</v>
      </c>
      <c r="F3650" s="89">
        <v>0</v>
      </c>
      <c r="G3650" s="89">
        <v>1024.3</v>
      </c>
      <c r="H3650">
        <v>0.84</v>
      </c>
      <c r="I3650" t="s">
        <v>9</v>
      </c>
      <c r="J3650">
        <v>1</v>
      </c>
      <c r="K3650">
        <v>3</v>
      </c>
      <c r="L3650">
        <v>2025</v>
      </c>
      <c r="M3650" t="s">
        <v>122</v>
      </c>
      <c r="N3650" s="89" cm="1">
        <f t="array" ref="N3650">IF(ISNUMBER(_34_KNMI_Stations[[#This Row],[Etmaal temperatuur °C]]),IF(_34_KNMI_Stations[[#This Row],[Etmaal temperatuur °C]]&lt;stookgrens[],stookgrens[]-_34_KNMI_Stations[[#This Row],[Etmaal temperatuur °C]],0),"")</f>
        <v>10.1</v>
      </c>
      <c r="O3650" s="89">
        <f>_34_KNMI_Stations[[#This Row],[graaddagen]]*_34_KNMI_Stations[[#This Row],[Gewogen factor]]</f>
        <v>10.1</v>
      </c>
      <c r="P3650" s="89" cm="1">
        <f t="array" ref="P3650">IF(ISNUMBER(_34_KNMI_Stations[[#This Row],[Etmaal temperatuur °C]]),IF(_34_KNMI_Stations[[#This Row],[Etmaal temperatuur °C]]&gt;stookgrens[],_34_KNMI_Stations[[#This Row],[Etmaal temperatuur °C]]-stookgrens[],0),"")</f>
        <v>0</v>
      </c>
    </row>
    <row r="3651" spans="1:16" x14ac:dyDescent="0.25">
      <c r="A3651">
        <v>269</v>
      </c>
      <c r="B3651" s="110">
        <v>45743</v>
      </c>
      <c r="C3651" s="89">
        <v>1.8</v>
      </c>
      <c r="D3651" s="89">
        <v>7.5</v>
      </c>
      <c r="E3651" s="96">
        <v>1813</v>
      </c>
      <c r="F3651" s="89">
        <v>0</v>
      </c>
      <c r="G3651" s="89">
        <v>1020.4</v>
      </c>
      <c r="H3651">
        <v>0.77</v>
      </c>
      <c r="I3651" t="s">
        <v>9</v>
      </c>
      <c r="J3651">
        <v>1</v>
      </c>
      <c r="K3651">
        <v>3</v>
      </c>
      <c r="L3651">
        <v>2025</v>
      </c>
      <c r="M3651" t="s">
        <v>122</v>
      </c>
      <c r="N3651" s="89" cm="1">
        <f t="array" ref="N3651">IF(ISNUMBER(_34_KNMI_Stations[[#This Row],[Etmaal temperatuur °C]]),IF(_34_KNMI_Stations[[#This Row],[Etmaal temperatuur °C]]&lt;stookgrens[],stookgrens[]-_34_KNMI_Stations[[#This Row],[Etmaal temperatuur °C]],0),"")</f>
        <v>10.5</v>
      </c>
      <c r="O3651" s="89">
        <f>_34_KNMI_Stations[[#This Row],[graaddagen]]*_34_KNMI_Stations[[#This Row],[Gewogen factor]]</f>
        <v>10.5</v>
      </c>
      <c r="P3651" s="89" cm="1">
        <f t="array" ref="P3651">IF(ISNUMBER(_34_KNMI_Stations[[#This Row],[Etmaal temperatuur °C]]),IF(_34_KNMI_Stations[[#This Row],[Etmaal temperatuur °C]]&gt;stookgrens[],_34_KNMI_Stations[[#This Row],[Etmaal temperatuur °C]]-stookgrens[],0),"")</f>
        <v>0</v>
      </c>
    </row>
    <row r="3652" spans="1:16" x14ac:dyDescent="0.25">
      <c r="A3652">
        <v>269</v>
      </c>
      <c r="B3652" s="110">
        <v>45744</v>
      </c>
      <c r="C3652" s="89">
        <v>3.4</v>
      </c>
      <c r="D3652" s="89">
        <v>7.5</v>
      </c>
      <c r="E3652" s="96">
        <v>1023</v>
      </c>
      <c r="F3652" s="89">
        <v>0.8</v>
      </c>
      <c r="G3652" s="89">
        <v>1012.2</v>
      </c>
      <c r="H3652">
        <v>0.85</v>
      </c>
      <c r="I3652" t="s">
        <v>9</v>
      </c>
      <c r="J3652">
        <v>1</v>
      </c>
      <c r="K3652">
        <v>3</v>
      </c>
      <c r="L3652">
        <v>2025</v>
      </c>
      <c r="M3652" t="s">
        <v>122</v>
      </c>
      <c r="N3652" s="89" cm="1">
        <f t="array" ref="N3652">IF(ISNUMBER(_34_KNMI_Stations[[#This Row],[Etmaal temperatuur °C]]),IF(_34_KNMI_Stations[[#This Row],[Etmaal temperatuur °C]]&lt;stookgrens[],stookgrens[]-_34_KNMI_Stations[[#This Row],[Etmaal temperatuur °C]],0),"")</f>
        <v>10.5</v>
      </c>
      <c r="O3652" s="89">
        <f>_34_KNMI_Stations[[#This Row],[graaddagen]]*_34_KNMI_Stations[[#This Row],[Gewogen factor]]</f>
        <v>10.5</v>
      </c>
      <c r="P3652" s="89" cm="1">
        <f t="array" ref="P3652">IF(ISNUMBER(_34_KNMI_Stations[[#This Row],[Etmaal temperatuur °C]]),IF(_34_KNMI_Stations[[#This Row],[Etmaal temperatuur °C]]&gt;stookgrens[],_34_KNMI_Stations[[#This Row],[Etmaal temperatuur °C]]-stookgrens[],0),"")</f>
        <v>0</v>
      </c>
    </row>
    <row r="3653" spans="1:16" x14ac:dyDescent="0.25">
      <c r="A3653">
        <v>269</v>
      </c>
      <c r="B3653" s="110">
        <v>45745</v>
      </c>
      <c r="C3653" s="89">
        <v>3.6</v>
      </c>
      <c r="D3653" s="89">
        <v>7.2</v>
      </c>
      <c r="E3653" s="96">
        <v>1606</v>
      </c>
      <c r="F3653" s="89">
        <v>0</v>
      </c>
      <c r="G3653" s="89">
        <v>1018.5</v>
      </c>
      <c r="H3653">
        <v>0.8</v>
      </c>
      <c r="I3653" t="s">
        <v>9</v>
      </c>
      <c r="J3653">
        <v>1</v>
      </c>
      <c r="K3653">
        <v>3</v>
      </c>
      <c r="L3653">
        <v>2025</v>
      </c>
      <c r="M3653" t="s">
        <v>122</v>
      </c>
      <c r="N3653" s="89" cm="1">
        <f t="array" ref="N3653">IF(ISNUMBER(_34_KNMI_Stations[[#This Row],[Etmaal temperatuur °C]]),IF(_34_KNMI_Stations[[#This Row],[Etmaal temperatuur °C]]&lt;stookgrens[],stookgrens[]-_34_KNMI_Stations[[#This Row],[Etmaal temperatuur °C]],0),"")</f>
        <v>10.8</v>
      </c>
      <c r="O3653" s="89">
        <f>_34_KNMI_Stations[[#This Row],[graaddagen]]*_34_KNMI_Stations[[#This Row],[Gewogen factor]]</f>
        <v>10.8</v>
      </c>
      <c r="P3653" s="89" cm="1">
        <f t="array" ref="P3653">IF(ISNUMBER(_34_KNMI_Stations[[#This Row],[Etmaal temperatuur °C]]),IF(_34_KNMI_Stations[[#This Row],[Etmaal temperatuur °C]]&gt;stookgrens[],_34_KNMI_Stations[[#This Row],[Etmaal temperatuur °C]]-stookgrens[],0),"")</f>
        <v>0</v>
      </c>
    </row>
    <row r="3654" spans="1:16" x14ac:dyDescent="0.25">
      <c r="A3654">
        <v>269</v>
      </c>
      <c r="B3654" s="110">
        <v>45746</v>
      </c>
      <c r="C3654" s="89">
        <v>8.3000000000000007</v>
      </c>
      <c r="D3654" s="89">
        <v>9.9</v>
      </c>
      <c r="E3654" s="96">
        <v>1596</v>
      </c>
      <c r="F3654" s="89">
        <v>0.2</v>
      </c>
      <c r="G3654" s="89">
        <v>1016.3</v>
      </c>
      <c r="H3654">
        <v>0.75</v>
      </c>
      <c r="I3654" t="s">
        <v>9</v>
      </c>
      <c r="J3654">
        <v>1</v>
      </c>
      <c r="K3654">
        <v>3</v>
      </c>
      <c r="L3654">
        <v>2025</v>
      </c>
      <c r="M3654" t="s">
        <v>122</v>
      </c>
      <c r="N3654" s="89" cm="1">
        <f t="array" ref="N3654">IF(ISNUMBER(_34_KNMI_Stations[[#This Row],[Etmaal temperatuur °C]]),IF(_34_KNMI_Stations[[#This Row],[Etmaal temperatuur °C]]&lt;stookgrens[],stookgrens[]-_34_KNMI_Stations[[#This Row],[Etmaal temperatuur °C]],0),"")</f>
        <v>8.1</v>
      </c>
      <c r="O3654" s="89">
        <f>_34_KNMI_Stations[[#This Row],[graaddagen]]*_34_KNMI_Stations[[#This Row],[Gewogen factor]]</f>
        <v>8.1</v>
      </c>
      <c r="P3654" s="89" cm="1">
        <f t="array" ref="P3654">IF(ISNUMBER(_34_KNMI_Stations[[#This Row],[Etmaal temperatuur °C]]),IF(_34_KNMI_Stations[[#This Row],[Etmaal temperatuur °C]]&gt;stookgrens[],_34_KNMI_Stations[[#This Row],[Etmaal temperatuur °C]]-stookgrens[],0),"")</f>
        <v>0</v>
      </c>
    </row>
    <row r="3655" spans="1:16" x14ac:dyDescent="0.25">
      <c r="A3655">
        <v>269</v>
      </c>
      <c r="B3655" s="110">
        <v>45747</v>
      </c>
      <c r="C3655" s="89">
        <v>4.3</v>
      </c>
      <c r="D3655" s="89">
        <v>7.9</v>
      </c>
      <c r="E3655" s="96">
        <v>1628</v>
      </c>
      <c r="F3655" s="89">
        <v>0</v>
      </c>
      <c r="G3655" s="89">
        <v>1027.5</v>
      </c>
      <c r="H3655">
        <v>0.75</v>
      </c>
      <c r="I3655" t="s">
        <v>9</v>
      </c>
      <c r="J3655">
        <v>1</v>
      </c>
      <c r="K3655">
        <v>3</v>
      </c>
      <c r="L3655">
        <v>2025</v>
      </c>
      <c r="M3655" t="s">
        <v>123</v>
      </c>
      <c r="N3655" s="89" cm="1">
        <f t="array" ref="N3655">IF(ISNUMBER(_34_KNMI_Stations[[#This Row],[Etmaal temperatuur °C]]),IF(_34_KNMI_Stations[[#This Row],[Etmaal temperatuur °C]]&lt;stookgrens[],stookgrens[]-_34_KNMI_Stations[[#This Row],[Etmaal temperatuur °C]],0),"")</f>
        <v>10.1</v>
      </c>
      <c r="O3655" s="89">
        <f>_34_KNMI_Stations[[#This Row],[graaddagen]]*_34_KNMI_Stations[[#This Row],[Gewogen factor]]</f>
        <v>10.1</v>
      </c>
      <c r="P3655" s="89" cm="1">
        <f t="array" ref="P3655">IF(ISNUMBER(_34_KNMI_Stations[[#This Row],[Etmaal temperatuur °C]]),IF(_34_KNMI_Stations[[#This Row],[Etmaal temperatuur °C]]&gt;stookgrens[],_34_KNMI_Stations[[#This Row],[Etmaal temperatuur °C]]-stookgrens[],0),"")</f>
        <v>0</v>
      </c>
    </row>
    <row r="3656" spans="1:16" x14ac:dyDescent="0.25">
      <c r="A3656">
        <v>269</v>
      </c>
      <c r="B3656" s="110">
        <v>45748</v>
      </c>
      <c r="C3656" s="89">
        <v>4.5</v>
      </c>
      <c r="D3656" s="89">
        <v>7.4</v>
      </c>
      <c r="E3656" s="96">
        <v>1823</v>
      </c>
      <c r="F3656" s="89">
        <v>0</v>
      </c>
      <c r="G3656" s="89">
        <v>1028.5</v>
      </c>
      <c r="H3656">
        <v>0.74</v>
      </c>
      <c r="I3656" t="s">
        <v>9</v>
      </c>
      <c r="J3656">
        <v>0.8</v>
      </c>
      <c r="K3656">
        <v>4</v>
      </c>
      <c r="L3656">
        <v>2025</v>
      </c>
      <c r="M3656" t="s">
        <v>123</v>
      </c>
      <c r="N3656" s="89" cm="1">
        <f t="array" ref="N3656">IF(ISNUMBER(_34_KNMI_Stations[[#This Row],[Etmaal temperatuur °C]]),IF(_34_KNMI_Stations[[#This Row],[Etmaal temperatuur °C]]&lt;stookgrens[],stookgrens[]-_34_KNMI_Stations[[#This Row],[Etmaal temperatuur °C]],0),"")</f>
        <v>10.6</v>
      </c>
      <c r="O3656" s="89">
        <f>_34_KNMI_Stations[[#This Row],[graaddagen]]*_34_KNMI_Stations[[#This Row],[Gewogen factor]]</f>
        <v>8.48</v>
      </c>
      <c r="P3656" s="89" cm="1">
        <f t="array" ref="P3656">IF(ISNUMBER(_34_KNMI_Stations[[#This Row],[Etmaal temperatuur °C]]),IF(_34_KNMI_Stations[[#This Row],[Etmaal temperatuur °C]]&gt;stookgrens[],_34_KNMI_Stations[[#This Row],[Etmaal temperatuur °C]]-stookgrens[],0),"")</f>
        <v>0</v>
      </c>
    </row>
    <row r="3657" spans="1:16" x14ac:dyDescent="0.25">
      <c r="A3657">
        <v>269</v>
      </c>
      <c r="B3657" s="110">
        <v>45749</v>
      </c>
      <c r="C3657" s="89">
        <v>6.2</v>
      </c>
      <c r="D3657" s="89">
        <v>11</v>
      </c>
      <c r="E3657" s="96">
        <v>1806</v>
      </c>
      <c r="F3657" s="89">
        <v>0</v>
      </c>
      <c r="G3657" s="89">
        <v>1024.9000000000001</v>
      </c>
      <c r="H3657">
        <v>0.6</v>
      </c>
      <c r="I3657" t="s">
        <v>9</v>
      </c>
      <c r="J3657">
        <v>0.8</v>
      </c>
      <c r="K3657">
        <v>4</v>
      </c>
      <c r="L3657">
        <v>2025</v>
      </c>
      <c r="M3657" t="s">
        <v>123</v>
      </c>
      <c r="N3657" s="89" cm="1">
        <f t="array" ref="N3657">IF(ISNUMBER(_34_KNMI_Stations[[#This Row],[Etmaal temperatuur °C]]),IF(_34_KNMI_Stations[[#This Row],[Etmaal temperatuur °C]]&lt;stookgrens[],stookgrens[]-_34_KNMI_Stations[[#This Row],[Etmaal temperatuur °C]],0),"")</f>
        <v>7</v>
      </c>
      <c r="O3657" s="89">
        <f>_34_KNMI_Stations[[#This Row],[graaddagen]]*_34_KNMI_Stations[[#This Row],[Gewogen factor]]</f>
        <v>5.6000000000000005</v>
      </c>
      <c r="P3657" s="89" cm="1">
        <f t="array" ref="P3657">IF(ISNUMBER(_34_KNMI_Stations[[#This Row],[Etmaal temperatuur °C]]),IF(_34_KNMI_Stations[[#This Row],[Etmaal temperatuur °C]]&gt;stookgrens[],_34_KNMI_Stations[[#This Row],[Etmaal temperatuur °C]]-stookgrens[],0),"")</f>
        <v>0</v>
      </c>
    </row>
    <row r="3658" spans="1:16" x14ac:dyDescent="0.25">
      <c r="A3658">
        <v>269</v>
      </c>
      <c r="B3658" s="110">
        <v>45750</v>
      </c>
      <c r="C3658" s="89">
        <v>4.7</v>
      </c>
      <c r="D3658" s="89">
        <v>12.8</v>
      </c>
      <c r="E3658" s="96">
        <v>1972</v>
      </c>
      <c r="F3658" s="89">
        <v>0</v>
      </c>
      <c r="G3658" s="89">
        <v>1023.5</v>
      </c>
      <c r="H3658">
        <v>0.55000000000000004</v>
      </c>
      <c r="I3658" t="s">
        <v>9</v>
      </c>
      <c r="J3658">
        <v>0.8</v>
      </c>
      <c r="K3658">
        <v>4</v>
      </c>
      <c r="L3658">
        <v>2025</v>
      </c>
      <c r="M3658" t="s">
        <v>123</v>
      </c>
      <c r="N3658" s="89" cm="1">
        <f t="array" ref="N3658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3658" s="89">
        <f>_34_KNMI_Stations[[#This Row],[graaddagen]]*_34_KNMI_Stations[[#This Row],[Gewogen factor]]</f>
        <v>4.1599999999999993</v>
      </c>
      <c r="P3658" s="89" cm="1">
        <f t="array" ref="P3658">IF(ISNUMBER(_34_KNMI_Stations[[#This Row],[Etmaal temperatuur °C]]),IF(_34_KNMI_Stations[[#This Row],[Etmaal temperatuur °C]]&gt;stookgrens[],_34_KNMI_Stations[[#This Row],[Etmaal temperatuur °C]]-stookgrens[],0),"")</f>
        <v>0</v>
      </c>
    </row>
    <row r="3659" spans="1:16" x14ac:dyDescent="0.25">
      <c r="A3659">
        <v>269</v>
      </c>
      <c r="B3659" s="110">
        <v>45751</v>
      </c>
      <c r="C3659" s="89">
        <v>4.5</v>
      </c>
      <c r="D3659" s="89">
        <v>12.1</v>
      </c>
      <c r="E3659" s="96">
        <v>1993</v>
      </c>
      <c r="F3659" s="89">
        <v>0</v>
      </c>
      <c r="G3659" s="89">
        <v>1020.7</v>
      </c>
      <c r="H3659">
        <v>0.61</v>
      </c>
      <c r="I3659" t="s">
        <v>9</v>
      </c>
      <c r="J3659">
        <v>0.8</v>
      </c>
      <c r="K3659">
        <v>4</v>
      </c>
      <c r="L3659">
        <v>2025</v>
      </c>
      <c r="M3659" t="s">
        <v>123</v>
      </c>
      <c r="N3659" s="89" cm="1">
        <f t="array" ref="N3659">IF(ISNUMBER(_34_KNMI_Stations[[#This Row],[Etmaal temperatuur °C]]),IF(_34_KNMI_Stations[[#This Row],[Etmaal temperatuur °C]]&lt;stookgrens[],stookgrens[]-_34_KNMI_Stations[[#This Row],[Etmaal temperatuur °C]],0),"")</f>
        <v>5.9</v>
      </c>
      <c r="O3659" s="89">
        <f>_34_KNMI_Stations[[#This Row],[graaddagen]]*_34_KNMI_Stations[[#This Row],[Gewogen factor]]</f>
        <v>4.7200000000000006</v>
      </c>
      <c r="P3659" s="89" cm="1">
        <f t="array" ref="P3659">IF(ISNUMBER(_34_KNMI_Stations[[#This Row],[Etmaal temperatuur °C]]),IF(_34_KNMI_Stations[[#This Row],[Etmaal temperatuur °C]]&gt;stookgrens[],_34_KNMI_Stations[[#This Row],[Etmaal temperatuur °C]]-stookgrens[],0),"")</f>
        <v>0</v>
      </c>
    </row>
    <row r="3660" spans="1:16" x14ac:dyDescent="0.25">
      <c r="A3660">
        <v>269</v>
      </c>
      <c r="B3660" s="110">
        <v>45752</v>
      </c>
      <c r="C3660" s="89">
        <v>6.3</v>
      </c>
      <c r="D3660" s="89">
        <v>9</v>
      </c>
      <c r="E3660" s="96">
        <v>2081</v>
      </c>
      <c r="F3660" s="89">
        <v>0</v>
      </c>
      <c r="G3660" s="89">
        <v>1021</v>
      </c>
      <c r="H3660">
        <v>0.63</v>
      </c>
      <c r="I3660" t="s">
        <v>9</v>
      </c>
      <c r="J3660">
        <v>0.8</v>
      </c>
      <c r="K3660">
        <v>4</v>
      </c>
      <c r="L3660">
        <v>2025</v>
      </c>
      <c r="M3660" t="s">
        <v>123</v>
      </c>
      <c r="N3660" s="89" cm="1">
        <f t="array" ref="N3660">IF(ISNUMBER(_34_KNMI_Stations[[#This Row],[Etmaal temperatuur °C]]),IF(_34_KNMI_Stations[[#This Row],[Etmaal temperatuur °C]]&lt;stookgrens[],stookgrens[]-_34_KNMI_Stations[[#This Row],[Etmaal temperatuur °C]],0),"")</f>
        <v>9</v>
      </c>
      <c r="O3660" s="89">
        <f>_34_KNMI_Stations[[#This Row],[graaddagen]]*_34_KNMI_Stations[[#This Row],[Gewogen factor]]</f>
        <v>7.2</v>
      </c>
      <c r="P3660" s="89" cm="1">
        <f t="array" ref="P3660">IF(ISNUMBER(_34_KNMI_Stations[[#This Row],[Etmaal temperatuur °C]]),IF(_34_KNMI_Stations[[#This Row],[Etmaal temperatuur °C]]&gt;stookgrens[],_34_KNMI_Stations[[#This Row],[Etmaal temperatuur °C]]-stookgrens[],0),"")</f>
        <v>0</v>
      </c>
    </row>
    <row r="3661" spans="1:16" x14ac:dyDescent="0.25">
      <c r="A3661">
        <v>269</v>
      </c>
      <c r="B3661" s="110">
        <v>45753</v>
      </c>
      <c r="C3661" s="89">
        <v>5</v>
      </c>
      <c r="D3661" s="89">
        <v>6.6</v>
      </c>
      <c r="E3661" s="96">
        <v>2118</v>
      </c>
      <c r="F3661" s="89">
        <v>0</v>
      </c>
      <c r="G3661" s="89">
        <v>1026.2</v>
      </c>
      <c r="H3661">
        <v>0.53</v>
      </c>
      <c r="I3661" t="s">
        <v>9</v>
      </c>
      <c r="J3661">
        <v>0.8</v>
      </c>
      <c r="K3661">
        <v>4</v>
      </c>
      <c r="L3661">
        <v>2025</v>
      </c>
      <c r="M3661" t="s">
        <v>123</v>
      </c>
      <c r="N3661" s="89" cm="1">
        <f t="array" ref="N3661">IF(ISNUMBER(_34_KNMI_Stations[[#This Row],[Etmaal temperatuur °C]]),IF(_34_KNMI_Stations[[#This Row],[Etmaal temperatuur °C]]&lt;stookgrens[],stookgrens[]-_34_KNMI_Stations[[#This Row],[Etmaal temperatuur °C]],0),"")</f>
        <v>11.4</v>
      </c>
      <c r="O3661" s="89">
        <f>_34_KNMI_Stations[[#This Row],[graaddagen]]*_34_KNMI_Stations[[#This Row],[Gewogen factor]]</f>
        <v>9.120000000000001</v>
      </c>
      <c r="P3661" s="89" cm="1">
        <f t="array" ref="P3661">IF(ISNUMBER(_34_KNMI_Stations[[#This Row],[Etmaal temperatuur °C]]),IF(_34_KNMI_Stations[[#This Row],[Etmaal temperatuur °C]]&gt;stookgrens[],_34_KNMI_Stations[[#This Row],[Etmaal temperatuur °C]]-stookgrens[],0),"")</f>
        <v>0</v>
      </c>
    </row>
    <row r="3662" spans="1:16" x14ac:dyDescent="0.25">
      <c r="A3662">
        <v>269</v>
      </c>
      <c r="B3662" s="110">
        <v>45754</v>
      </c>
      <c r="C3662" s="89">
        <v>3.2</v>
      </c>
      <c r="D3662" s="89">
        <v>6.4</v>
      </c>
      <c r="E3662" s="96">
        <v>2092</v>
      </c>
      <c r="F3662" s="89">
        <v>0</v>
      </c>
      <c r="G3662" s="89">
        <v>1027.0999999999999</v>
      </c>
      <c r="H3662">
        <v>0.65</v>
      </c>
      <c r="I3662" t="s">
        <v>9</v>
      </c>
      <c r="J3662">
        <v>0.8</v>
      </c>
      <c r="K3662">
        <v>4</v>
      </c>
      <c r="L3662">
        <v>2025</v>
      </c>
      <c r="M3662" t="s">
        <v>124</v>
      </c>
      <c r="N3662" s="89" cm="1">
        <f t="array" ref="N3662">IF(ISNUMBER(_34_KNMI_Stations[[#This Row],[Etmaal temperatuur °C]]),IF(_34_KNMI_Stations[[#This Row],[Etmaal temperatuur °C]]&lt;stookgrens[],stookgrens[]-_34_KNMI_Stations[[#This Row],[Etmaal temperatuur °C]],0),"")</f>
        <v>11.6</v>
      </c>
      <c r="O3662" s="89">
        <f>_34_KNMI_Stations[[#This Row],[graaddagen]]*_34_KNMI_Stations[[#This Row],[Gewogen factor]]</f>
        <v>9.2799999999999994</v>
      </c>
      <c r="P3662" s="89" cm="1">
        <f t="array" ref="P3662">IF(ISNUMBER(_34_KNMI_Stations[[#This Row],[Etmaal temperatuur °C]]),IF(_34_KNMI_Stations[[#This Row],[Etmaal temperatuur °C]]&gt;stookgrens[],_34_KNMI_Stations[[#This Row],[Etmaal temperatuur °C]]-stookgrens[],0),"")</f>
        <v>0</v>
      </c>
    </row>
    <row r="3663" spans="1:16" x14ac:dyDescent="0.25">
      <c r="A3663">
        <v>269</v>
      </c>
      <c r="B3663" s="110">
        <v>45755</v>
      </c>
      <c r="C3663" s="89">
        <v>3.5</v>
      </c>
      <c r="D3663" s="89">
        <v>6.9</v>
      </c>
      <c r="E3663" s="96">
        <v>2090</v>
      </c>
      <c r="F3663" s="89">
        <v>0</v>
      </c>
      <c r="G3663" s="89">
        <v>1027.5999999999999</v>
      </c>
      <c r="H3663">
        <v>0.74</v>
      </c>
      <c r="I3663" t="s">
        <v>9</v>
      </c>
      <c r="J3663">
        <v>0.8</v>
      </c>
      <c r="K3663">
        <v>4</v>
      </c>
      <c r="L3663">
        <v>2025</v>
      </c>
      <c r="M3663" t="s">
        <v>124</v>
      </c>
      <c r="N3663" s="89" cm="1">
        <f t="array" ref="N3663">IF(ISNUMBER(_34_KNMI_Stations[[#This Row],[Etmaal temperatuur °C]]),IF(_34_KNMI_Stations[[#This Row],[Etmaal temperatuur °C]]&lt;stookgrens[],stookgrens[]-_34_KNMI_Stations[[#This Row],[Etmaal temperatuur °C]],0),"")</f>
        <v>11.1</v>
      </c>
      <c r="O3663" s="89">
        <f>_34_KNMI_Stations[[#This Row],[graaddagen]]*_34_KNMI_Stations[[#This Row],[Gewogen factor]]</f>
        <v>8.8800000000000008</v>
      </c>
      <c r="P3663" s="89" cm="1">
        <f t="array" ref="P3663">IF(ISNUMBER(_34_KNMI_Stations[[#This Row],[Etmaal temperatuur °C]]),IF(_34_KNMI_Stations[[#This Row],[Etmaal temperatuur °C]]&gt;stookgrens[],_34_KNMI_Stations[[#This Row],[Etmaal temperatuur °C]]-stookgrens[],0),"")</f>
        <v>0</v>
      </c>
    </row>
    <row r="3664" spans="1:16" x14ac:dyDescent="0.25">
      <c r="A3664">
        <v>269</v>
      </c>
      <c r="B3664" s="110">
        <v>45756</v>
      </c>
      <c r="C3664" s="89">
        <v>3.9</v>
      </c>
      <c r="D3664" s="89">
        <v>7.6</v>
      </c>
      <c r="E3664" s="96">
        <v>1636</v>
      </c>
      <c r="F3664" s="89">
        <v>0</v>
      </c>
      <c r="G3664" s="89">
        <v>1027.4000000000001</v>
      </c>
      <c r="H3664">
        <v>0.77</v>
      </c>
      <c r="I3664" t="s">
        <v>9</v>
      </c>
      <c r="J3664">
        <v>0.8</v>
      </c>
      <c r="K3664">
        <v>4</v>
      </c>
      <c r="L3664">
        <v>2025</v>
      </c>
      <c r="M3664" t="s">
        <v>124</v>
      </c>
      <c r="N3664" s="89" cm="1">
        <f t="array" ref="N3664">IF(ISNUMBER(_34_KNMI_Stations[[#This Row],[Etmaal temperatuur °C]]),IF(_34_KNMI_Stations[[#This Row],[Etmaal temperatuur °C]]&lt;stookgrens[],stookgrens[]-_34_KNMI_Stations[[#This Row],[Etmaal temperatuur °C]],0),"")</f>
        <v>10.4</v>
      </c>
      <c r="O3664" s="89">
        <f>_34_KNMI_Stations[[#This Row],[graaddagen]]*_34_KNMI_Stations[[#This Row],[Gewogen factor]]</f>
        <v>8.32</v>
      </c>
      <c r="P3664" s="89" cm="1">
        <f t="array" ref="P3664">IF(ISNUMBER(_34_KNMI_Stations[[#This Row],[Etmaal temperatuur °C]]),IF(_34_KNMI_Stations[[#This Row],[Etmaal temperatuur °C]]&gt;stookgrens[],_34_KNMI_Stations[[#This Row],[Etmaal temperatuur °C]]-stookgrens[],0),"")</f>
        <v>0</v>
      </c>
    </row>
    <row r="3665" spans="1:16" x14ac:dyDescent="0.25">
      <c r="A3665">
        <v>269</v>
      </c>
      <c r="B3665" s="110">
        <v>45757</v>
      </c>
      <c r="C3665" s="89">
        <v>3.7</v>
      </c>
      <c r="D3665" s="89">
        <v>8.8000000000000007</v>
      </c>
      <c r="E3665" s="96">
        <v>1403</v>
      </c>
      <c r="F3665" s="89">
        <v>0</v>
      </c>
      <c r="G3665" s="89">
        <v>1027.8</v>
      </c>
      <c r="H3665">
        <v>0.77</v>
      </c>
      <c r="I3665" t="s">
        <v>9</v>
      </c>
      <c r="J3665">
        <v>0.8</v>
      </c>
      <c r="K3665">
        <v>4</v>
      </c>
      <c r="L3665">
        <v>2025</v>
      </c>
      <c r="M3665" t="s">
        <v>124</v>
      </c>
      <c r="N3665" s="89" cm="1">
        <f t="array" ref="N3665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3665" s="89">
        <f>_34_KNMI_Stations[[#This Row],[graaddagen]]*_34_KNMI_Stations[[#This Row],[Gewogen factor]]</f>
        <v>7.3599999999999994</v>
      </c>
      <c r="P3665" s="89" cm="1">
        <f t="array" ref="P3665">IF(ISNUMBER(_34_KNMI_Stations[[#This Row],[Etmaal temperatuur °C]]),IF(_34_KNMI_Stations[[#This Row],[Etmaal temperatuur °C]]&gt;stookgrens[],_34_KNMI_Stations[[#This Row],[Etmaal temperatuur °C]]-stookgrens[],0),"")</f>
        <v>0</v>
      </c>
    </row>
    <row r="3666" spans="1:16" x14ac:dyDescent="0.25">
      <c r="A3666">
        <v>269</v>
      </c>
      <c r="B3666" s="110">
        <v>45758</v>
      </c>
      <c r="C3666" s="89">
        <v>3.2</v>
      </c>
      <c r="D3666" s="89">
        <v>10.6</v>
      </c>
      <c r="E3666" s="96">
        <v>1982</v>
      </c>
      <c r="F3666" s="89">
        <v>0</v>
      </c>
      <c r="G3666" s="89">
        <v>1021.1</v>
      </c>
      <c r="H3666">
        <v>0.82</v>
      </c>
      <c r="I3666" t="s">
        <v>9</v>
      </c>
      <c r="J3666">
        <v>0.8</v>
      </c>
      <c r="K3666">
        <v>4</v>
      </c>
      <c r="L3666">
        <v>2025</v>
      </c>
      <c r="M3666" t="s">
        <v>124</v>
      </c>
      <c r="N3666" s="89" cm="1">
        <f t="array" ref="N3666">IF(ISNUMBER(_34_KNMI_Stations[[#This Row],[Etmaal temperatuur °C]]),IF(_34_KNMI_Stations[[#This Row],[Etmaal temperatuur °C]]&lt;stookgrens[],stookgrens[]-_34_KNMI_Stations[[#This Row],[Etmaal temperatuur °C]],0),"")</f>
        <v>7.4</v>
      </c>
      <c r="O3666" s="89">
        <f>_34_KNMI_Stations[[#This Row],[graaddagen]]*_34_KNMI_Stations[[#This Row],[Gewogen factor]]</f>
        <v>5.9200000000000008</v>
      </c>
      <c r="P3666" s="89" cm="1">
        <f t="array" ref="P3666">IF(ISNUMBER(_34_KNMI_Stations[[#This Row],[Etmaal temperatuur °C]]),IF(_34_KNMI_Stations[[#This Row],[Etmaal temperatuur °C]]&gt;stookgrens[],_34_KNMI_Stations[[#This Row],[Etmaal temperatuur °C]]-stookgrens[],0),"")</f>
        <v>0</v>
      </c>
    </row>
    <row r="3667" spans="1:16" x14ac:dyDescent="0.25">
      <c r="A3667">
        <v>269</v>
      </c>
      <c r="B3667" s="110">
        <v>45759</v>
      </c>
      <c r="C3667" s="89">
        <v>3.8</v>
      </c>
      <c r="D3667" s="89">
        <v>15.2</v>
      </c>
      <c r="E3667" s="96">
        <v>2149</v>
      </c>
      <c r="F3667" s="89">
        <v>0</v>
      </c>
      <c r="G3667" s="89">
        <v>1009.3</v>
      </c>
      <c r="H3667">
        <v>0.62</v>
      </c>
      <c r="I3667" t="s">
        <v>9</v>
      </c>
      <c r="J3667">
        <v>0.8</v>
      </c>
      <c r="K3667">
        <v>4</v>
      </c>
      <c r="L3667">
        <v>2025</v>
      </c>
      <c r="M3667" t="s">
        <v>124</v>
      </c>
      <c r="N3667" s="89" cm="1">
        <f t="array" ref="N3667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3667" s="89">
        <f>_34_KNMI_Stations[[#This Row],[graaddagen]]*_34_KNMI_Stations[[#This Row],[Gewogen factor]]</f>
        <v>2.2400000000000007</v>
      </c>
      <c r="P3667" s="89" cm="1">
        <f t="array" ref="P3667">IF(ISNUMBER(_34_KNMI_Stations[[#This Row],[Etmaal temperatuur °C]]),IF(_34_KNMI_Stations[[#This Row],[Etmaal temperatuur °C]]&gt;stookgrens[],_34_KNMI_Stations[[#This Row],[Etmaal temperatuur °C]]-stookgrens[],0),"")</f>
        <v>0</v>
      </c>
    </row>
    <row r="3668" spans="1:16" x14ac:dyDescent="0.25">
      <c r="A3668">
        <v>269</v>
      </c>
      <c r="B3668" s="110">
        <v>45760</v>
      </c>
      <c r="C3668" s="89">
        <v>4.8</v>
      </c>
      <c r="D3668" s="89">
        <v>13.4</v>
      </c>
      <c r="E3668" s="96">
        <v>1574</v>
      </c>
      <c r="F3668" s="89">
        <v>4.9000000000000004</v>
      </c>
      <c r="G3668" s="89">
        <v>1003.4</v>
      </c>
      <c r="H3668">
        <v>0.78</v>
      </c>
      <c r="I3668" t="s">
        <v>9</v>
      </c>
      <c r="J3668">
        <v>0.8</v>
      </c>
      <c r="K3668">
        <v>4</v>
      </c>
      <c r="L3668">
        <v>2025</v>
      </c>
      <c r="M3668" t="s">
        <v>124</v>
      </c>
      <c r="N3668" s="89" cm="1">
        <f t="array" ref="N3668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3668" s="89">
        <f>_34_KNMI_Stations[[#This Row],[graaddagen]]*_34_KNMI_Stations[[#This Row],[Gewogen factor]]</f>
        <v>3.6799999999999997</v>
      </c>
      <c r="P3668" s="89" cm="1">
        <f t="array" ref="P3668">IF(ISNUMBER(_34_KNMI_Stations[[#This Row],[Etmaal temperatuur °C]]),IF(_34_KNMI_Stations[[#This Row],[Etmaal temperatuur °C]]&gt;stookgrens[],_34_KNMI_Stations[[#This Row],[Etmaal temperatuur °C]]-stookgrens[],0),"")</f>
        <v>0</v>
      </c>
    </row>
    <row r="3669" spans="1:16" x14ac:dyDescent="0.25">
      <c r="A3669">
        <v>269</v>
      </c>
      <c r="B3669" s="110">
        <v>45761</v>
      </c>
      <c r="C3669" s="89">
        <v>3.2</v>
      </c>
      <c r="D3669" s="89">
        <v>12.4</v>
      </c>
      <c r="E3669" s="96">
        <v>1596</v>
      </c>
      <c r="F3669" s="89">
        <v>0.1</v>
      </c>
      <c r="G3669" s="89">
        <v>1007.3</v>
      </c>
      <c r="H3669">
        <v>0.71</v>
      </c>
      <c r="I3669" t="s">
        <v>9</v>
      </c>
      <c r="J3669">
        <v>0.8</v>
      </c>
      <c r="K3669">
        <v>4</v>
      </c>
      <c r="L3669">
        <v>2025</v>
      </c>
      <c r="M3669" t="s">
        <v>125</v>
      </c>
      <c r="N3669" s="89" cm="1">
        <f t="array" ref="N3669">IF(ISNUMBER(_34_KNMI_Stations[[#This Row],[Etmaal temperatuur °C]]),IF(_34_KNMI_Stations[[#This Row],[Etmaal temperatuur °C]]&lt;stookgrens[],stookgrens[]-_34_KNMI_Stations[[#This Row],[Etmaal temperatuur °C]],0),"")</f>
        <v>5.6</v>
      </c>
      <c r="O3669" s="89">
        <f>_34_KNMI_Stations[[#This Row],[graaddagen]]*_34_KNMI_Stations[[#This Row],[Gewogen factor]]</f>
        <v>4.4799999999999995</v>
      </c>
      <c r="P3669" s="89" cm="1">
        <f t="array" ref="P3669">IF(ISNUMBER(_34_KNMI_Stations[[#This Row],[Etmaal temperatuur °C]]),IF(_34_KNMI_Stations[[#This Row],[Etmaal temperatuur °C]]&gt;stookgrens[],_34_KNMI_Stations[[#This Row],[Etmaal temperatuur °C]]-stookgrens[],0),"")</f>
        <v>0</v>
      </c>
    </row>
    <row r="3670" spans="1:16" x14ac:dyDescent="0.25">
      <c r="A3670">
        <v>269</v>
      </c>
      <c r="B3670" s="110">
        <v>45762</v>
      </c>
      <c r="C3670" s="89">
        <v>3.3</v>
      </c>
      <c r="D3670" s="89">
        <v>14.4</v>
      </c>
      <c r="E3670" s="96">
        <v>1517</v>
      </c>
      <c r="F3670" s="89">
        <v>9.4</v>
      </c>
      <c r="G3670" s="89">
        <v>999.1</v>
      </c>
      <c r="H3670">
        <v>0.79</v>
      </c>
      <c r="I3670" t="s">
        <v>9</v>
      </c>
      <c r="J3670">
        <v>0.8</v>
      </c>
      <c r="K3670">
        <v>4</v>
      </c>
      <c r="L3670">
        <v>2025</v>
      </c>
      <c r="M3670" t="s">
        <v>125</v>
      </c>
      <c r="N3670" s="89" cm="1">
        <f t="array" ref="N3670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3670" s="89">
        <f>_34_KNMI_Stations[[#This Row],[graaddagen]]*_34_KNMI_Stations[[#This Row],[Gewogen factor]]</f>
        <v>2.88</v>
      </c>
      <c r="P3670" s="89" cm="1">
        <f t="array" ref="P3670">IF(ISNUMBER(_34_KNMI_Stations[[#This Row],[Etmaal temperatuur °C]]),IF(_34_KNMI_Stations[[#This Row],[Etmaal temperatuur °C]]&gt;stookgrens[],_34_KNMI_Stations[[#This Row],[Etmaal temperatuur °C]]-stookgrens[],0),"")</f>
        <v>0</v>
      </c>
    </row>
    <row r="3671" spans="1:16" x14ac:dyDescent="0.25">
      <c r="A3671">
        <v>269</v>
      </c>
      <c r="B3671" s="110">
        <v>45763</v>
      </c>
      <c r="C3671" s="89">
        <v>2.4</v>
      </c>
      <c r="D3671" s="89">
        <v>10.8</v>
      </c>
      <c r="E3671" s="96">
        <v>582</v>
      </c>
      <c r="F3671" s="89">
        <v>0.6</v>
      </c>
      <c r="G3671" s="89">
        <v>1008.6</v>
      </c>
      <c r="H3671">
        <v>0.87</v>
      </c>
      <c r="I3671" t="s">
        <v>9</v>
      </c>
      <c r="J3671">
        <v>0.8</v>
      </c>
      <c r="K3671">
        <v>4</v>
      </c>
      <c r="L3671">
        <v>2025</v>
      </c>
      <c r="M3671" t="s">
        <v>125</v>
      </c>
      <c r="N3671" s="89" cm="1">
        <f t="array" ref="N3671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3671" s="89">
        <f>_34_KNMI_Stations[[#This Row],[graaddagen]]*_34_KNMI_Stations[[#This Row],[Gewogen factor]]</f>
        <v>5.76</v>
      </c>
      <c r="P3671" s="89" cm="1">
        <f t="array" ref="P3671">IF(ISNUMBER(_34_KNMI_Stations[[#This Row],[Etmaal temperatuur °C]]),IF(_34_KNMI_Stations[[#This Row],[Etmaal temperatuur °C]]&gt;stookgrens[],_34_KNMI_Stations[[#This Row],[Etmaal temperatuur °C]]-stookgrens[],0),"")</f>
        <v>0</v>
      </c>
    </row>
    <row r="3672" spans="1:16" x14ac:dyDescent="0.25">
      <c r="A3672">
        <v>269</v>
      </c>
      <c r="B3672" s="110">
        <v>45764</v>
      </c>
      <c r="C3672" s="89">
        <v>1.6</v>
      </c>
      <c r="D3672" s="89">
        <v>10.1</v>
      </c>
      <c r="E3672" s="96">
        <v>459</v>
      </c>
      <c r="F3672" s="89">
        <v>-0.1</v>
      </c>
      <c r="G3672" s="89">
        <v>1012.9</v>
      </c>
      <c r="H3672">
        <v>0.84</v>
      </c>
      <c r="I3672" t="s">
        <v>9</v>
      </c>
      <c r="J3672">
        <v>0.8</v>
      </c>
      <c r="K3672">
        <v>4</v>
      </c>
      <c r="L3672">
        <v>2025</v>
      </c>
      <c r="M3672" t="s">
        <v>125</v>
      </c>
      <c r="N3672" s="89" cm="1">
        <f t="array" ref="N3672">IF(ISNUMBER(_34_KNMI_Stations[[#This Row],[Etmaal temperatuur °C]]),IF(_34_KNMI_Stations[[#This Row],[Etmaal temperatuur °C]]&lt;stookgrens[],stookgrens[]-_34_KNMI_Stations[[#This Row],[Etmaal temperatuur °C]],0),"")</f>
        <v>7.9</v>
      </c>
      <c r="O3672" s="89">
        <f>_34_KNMI_Stations[[#This Row],[graaddagen]]*_34_KNMI_Stations[[#This Row],[Gewogen factor]]</f>
        <v>6.32</v>
      </c>
      <c r="P3672" s="89" cm="1">
        <f t="array" ref="P3672">IF(ISNUMBER(_34_KNMI_Stations[[#This Row],[Etmaal temperatuur °C]]),IF(_34_KNMI_Stations[[#This Row],[Etmaal temperatuur °C]]&gt;stookgrens[],_34_KNMI_Stations[[#This Row],[Etmaal temperatuur °C]]-stookgrens[],0),"")</f>
        <v>0</v>
      </c>
    </row>
    <row r="3673" spans="1:16" x14ac:dyDescent="0.25">
      <c r="A3673">
        <v>269</v>
      </c>
      <c r="B3673" s="110">
        <v>45765</v>
      </c>
      <c r="C3673" s="89">
        <v>2.1</v>
      </c>
      <c r="D3673" s="89">
        <v>9.3000000000000007</v>
      </c>
      <c r="E3673" s="96">
        <v>1198</v>
      </c>
      <c r="F3673" s="89">
        <v>0</v>
      </c>
      <c r="G3673" s="89">
        <v>1014.5</v>
      </c>
      <c r="H3673">
        <v>0.81</v>
      </c>
      <c r="I3673" t="s">
        <v>9</v>
      </c>
      <c r="J3673">
        <v>0.8</v>
      </c>
      <c r="K3673">
        <v>4</v>
      </c>
      <c r="L3673">
        <v>2025</v>
      </c>
      <c r="M3673" t="s">
        <v>125</v>
      </c>
      <c r="N3673" s="89" cm="1">
        <f t="array" ref="N3673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3673" s="89">
        <f>_34_KNMI_Stations[[#This Row],[graaddagen]]*_34_KNMI_Stations[[#This Row],[Gewogen factor]]</f>
        <v>6.96</v>
      </c>
      <c r="P3673" s="89" cm="1">
        <f t="array" ref="P3673">IF(ISNUMBER(_34_KNMI_Stations[[#This Row],[Etmaal temperatuur °C]]),IF(_34_KNMI_Stations[[#This Row],[Etmaal temperatuur °C]]&gt;stookgrens[],_34_KNMI_Stations[[#This Row],[Etmaal temperatuur °C]]-stookgrens[],0),"")</f>
        <v>0</v>
      </c>
    </row>
    <row r="3674" spans="1:16" x14ac:dyDescent="0.25">
      <c r="A3674">
        <v>269</v>
      </c>
      <c r="B3674" s="110">
        <v>45766</v>
      </c>
      <c r="C3674" s="89">
        <v>3.1</v>
      </c>
      <c r="D3674" s="89">
        <v>8.1</v>
      </c>
      <c r="E3674" s="96">
        <v>2111</v>
      </c>
      <c r="F3674" s="89">
        <v>0</v>
      </c>
      <c r="G3674" s="89">
        <v>1010.4</v>
      </c>
      <c r="H3674">
        <v>0.82</v>
      </c>
      <c r="I3674" t="s">
        <v>9</v>
      </c>
      <c r="J3674">
        <v>0.8</v>
      </c>
      <c r="K3674">
        <v>4</v>
      </c>
      <c r="L3674">
        <v>2025</v>
      </c>
      <c r="M3674" t="s">
        <v>125</v>
      </c>
      <c r="N3674" s="89" cm="1">
        <f t="array" ref="N3674">IF(ISNUMBER(_34_KNMI_Stations[[#This Row],[Etmaal temperatuur °C]]),IF(_34_KNMI_Stations[[#This Row],[Etmaal temperatuur °C]]&lt;stookgrens[],stookgrens[]-_34_KNMI_Stations[[#This Row],[Etmaal temperatuur °C]],0),"")</f>
        <v>9.9</v>
      </c>
      <c r="O3674" s="89">
        <f>_34_KNMI_Stations[[#This Row],[graaddagen]]*_34_KNMI_Stations[[#This Row],[Gewogen factor]]</f>
        <v>7.9200000000000008</v>
      </c>
      <c r="P3674" s="89" cm="1">
        <f t="array" ref="P3674">IF(ISNUMBER(_34_KNMI_Stations[[#This Row],[Etmaal temperatuur °C]]),IF(_34_KNMI_Stations[[#This Row],[Etmaal temperatuur °C]]&gt;stookgrens[],_34_KNMI_Stations[[#This Row],[Etmaal temperatuur °C]]-stookgrens[],0),"")</f>
        <v>0</v>
      </c>
    </row>
    <row r="3675" spans="1:16" x14ac:dyDescent="0.25">
      <c r="A3675">
        <v>269</v>
      </c>
      <c r="B3675" s="110">
        <v>45767</v>
      </c>
      <c r="C3675" s="89">
        <v>2.6</v>
      </c>
      <c r="D3675" s="89">
        <v>8.9</v>
      </c>
      <c r="E3675" s="96">
        <v>2134</v>
      </c>
      <c r="F3675" s="89">
        <v>0</v>
      </c>
      <c r="G3675" s="89">
        <v>1007.7</v>
      </c>
      <c r="H3675">
        <v>0.82</v>
      </c>
      <c r="I3675" t="s">
        <v>9</v>
      </c>
      <c r="J3675">
        <v>0.8</v>
      </c>
      <c r="K3675">
        <v>4</v>
      </c>
      <c r="L3675">
        <v>2025</v>
      </c>
      <c r="M3675" t="s">
        <v>125</v>
      </c>
      <c r="N3675" s="89" cm="1">
        <f t="array" ref="N3675">IF(ISNUMBER(_34_KNMI_Stations[[#This Row],[Etmaal temperatuur °C]]),IF(_34_KNMI_Stations[[#This Row],[Etmaal temperatuur °C]]&lt;stookgrens[],stookgrens[]-_34_KNMI_Stations[[#This Row],[Etmaal temperatuur °C]],0),"")</f>
        <v>9.1</v>
      </c>
      <c r="O3675" s="89">
        <f>_34_KNMI_Stations[[#This Row],[graaddagen]]*_34_KNMI_Stations[[#This Row],[Gewogen factor]]</f>
        <v>7.28</v>
      </c>
      <c r="P3675" s="89" cm="1">
        <f t="array" ref="P3675">IF(ISNUMBER(_34_KNMI_Stations[[#This Row],[Etmaal temperatuur °C]]),IF(_34_KNMI_Stations[[#This Row],[Etmaal temperatuur °C]]&gt;stookgrens[],_34_KNMI_Stations[[#This Row],[Etmaal temperatuur °C]]-stookgrens[],0),"")</f>
        <v>0</v>
      </c>
    </row>
    <row r="3676" spans="1:16" x14ac:dyDescent="0.25">
      <c r="A3676">
        <v>269</v>
      </c>
      <c r="B3676" s="110">
        <v>45768</v>
      </c>
      <c r="C3676" s="89">
        <v>1.6</v>
      </c>
      <c r="D3676" s="89">
        <v>10.7</v>
      </c>
      <c r="E3676" s="96">
        <v>476</v>
      </c>
      <c r="F3676" s="89">
        <v>8.1999999999999993</v>
      </c>
      <c r="G3676" s="89">
        <v>1010.3</v>
      </c>
      <c r="H3676">
        <v>0.93</v>
      </c>
      <c r="I3676" t="s">
        <v>9</v>
      </c>
      <c r="J3676">
        <v>0.8</v>
      </c>
      <c r="K3676">
        <v>4</v>
      </c>
      <c r="L3676">
        <v>2025</v>
      </c>
      <c r="M3676" t="s">
        <v>126</v>
      </c>
      <c r="N3676" s="89" cm="1">
        <f t="array" ref="N3676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3676" s="89">
        <f>_34_KNMI_Stations[[#This Row],[graaddagen]]*_34_KNMI_Stations[[#This Row],[Gewogen factor]]</f>
        <v>5.8400000000000007</v>
      </c>
      <c r="P3676" s="89" cm="1">
        <f t="array" ref="P3676">IF(ISNUMBER(_34_KNMI_Stations[[#This Row],[Etmaal temperatuur °C]]),IF(_34_KNMI_Stations[[#This Row],[Etmaal temperatuur °C]]&gt;stookgrens[],_34_KNMI_Stations[[#This Row],[Etmaal temperatuur °C]]-stookgrens[],0),"")</f>
        <v>0</v>
      </c>
    </row>
    <row r="3677" spans="1:16" x14ac:dyDescent="0.25">
      <c r="A3677">
        <v>269</v>
      </c>
      <c r="B3677" s="110">
        <v>45769</v>
      </c>
      <c r="C3677" s="89">
        <v>2.9</v>
      </c>
      <c r="D3677" s="89">
        <v>11.4</v>
      </c>
      <c r="E3677" s="96">
        <v>1603</v>
      </c>
      <c r="F3677" s="89">
        <v>0</v>
      </c>
      <c r="G3677" s="89">
        <v>1016.7</v>
      </c>
      <c r="H3677">
        <v>0.87</v>
      </c>
      <c r="I3677" t="s">
        <v>9</v>
      </c>
      <c r="J3677">
        <v>0.8</v>
      </c>
      <c r="K3677">
        <v>4</v>
      </c>
      <c r="L3677">
        <v>2025</v>
      </c>
      <c r="M3677" t="s">
        <v>126</v>
      </c>
      <c r="N3677" s="89" cm="1">
        <f t="array" ref="N3677">IF(ISNUMBER(_34_KNMI_Stations[[#This Row],[Etmaal temperatuur °C]]),IF(_34_KNMI_Stations[[#This Row],[Etmaal temperatuur °C]]&lt;stookgrens[],stookgrens[]-_34_KNMI_Stations[[#This Row],[Etmaal temperatuur °C]],0),"")</f>
        <v>6.6</v>
      </c>
      <c r="O3677" s="89">
        <f>_34_KNMI_Stations[[#This Row],[graaddagen]]*_34_KNMI_Stations[[#This Row],[Gewogen factor]]</f>
        <v>5.28</v>
      </c>
      <c r="P3677" s="89" cm="1">
        <f t="array" ref="P3677">IF(ISNUMBER(_34_KNMI_Stations[[#This Row],[Etmaal temperatuur °C]]),IF(_34_KNMI_Stations[[#This Row],[Etmaal temperatuur °C]]&gt;stookgrens[],_34_KNMI_Stations[[#This Row],[Etmaal temperatuur °C]]-stookgrens[],0),"")</f>
        <v>0</v>
      </c>
    </row>
    <row r="3678" spans="1:16" x14ac:dyDescent="0.25">
      <c r="A3678">
        <v>269</v>
      </c>
      <c r="B3678" s="110">
        <v>45770</v>
      </c>
      <c r="C3678" s="89">
        <v>2.8</v>
      </c>
      <c r="D3678" s="89">
        <v>11.9</v>
      </c>
      <c r="E3678" s="96">
        <v>625</v>
      </c>
      <c r="F3678" s="89">
        <v>1.1000000000000001</v>
      </c>
      <c r="G3678" s="89">
        <v>1014.8</v>
      </c>
      <c r="H3678">
        <v>0.87</v>
      </c>
      <c r="I3678" t="s">
        <v>9</v>
      </c>
      <c r="J3678">
        <v>0.8</v>
      </c>
      <c r="K3678">
        <v>4</v>
      </c>
      <c r="L3678">
        <v>2025</v>
      </c>
      <c r="M3678" t="s">
        <v>126</v>
      </c>
      <c r="N3678" s="89" cm="1">
        <f t="array" ref="N3678">IF(ISNUMBER(_34_KNMI_Stations[[#This Row],[Etmaal temperatuur °C]]),IF(_34_KNMI_Stations[[#This Row],[Etmaal temperatuur °C]]&lt;stookgrens[],stookgrens[]-_34_KNMI_Stations[[#This Row],[Etmaal temperatuur °C]],0),"")</f>
        <v>6.1</v>
      </c>
      <c r="O3678" s="89">
        <f>_34_KNMI_Stations[[#This Row],[graaddagen]]*_34_KNMI_Stations[[#This Row],[Gewogen factor]]</f>
        <v>4.88</v>
      </c>
      <c r="P3678" s="89" cm="1">
        <f t="array" ref="P3678">IF(ISNUMBER(_34_KNMI_Stations[[#This Row],[Etmaal temperatuur °C]]),IF(_34_KNMI_Stations[[#This Row],[Etmaal temperatuur °C]]&gt;stookgrens[],_34_KNMI_Stations[[#This Row],[Etmaal temperatuur °C]]-stookgrens[],0),"")</f>
        <v>0</v>
      </c>
    </row>
    <row r="3679" spans="1:16" x14ac:dyDescent="0.25">
      <c r="A3679">
        <v>269</v>
      </c>
      <c r="B3679" s="110">
        <v>45771</v>
      </c>
      <c r="C3679" s="89">
        <v>4.7</v>
      </c>
      <c r="D3679" s="89">
        <v>10.7</v>
      </c>
      <c r="E3679" s="96">
        <v>470</v>
      </c>
      <c r="F3679" s="89">
        <v>9.5</v>
      </c>
      <c r="G3679" s="89">
        <v>1018.5</v>
      </c>
      <c r="H3679">
        <v>0.93</v>
      </c>
      <c r="I3679" t="s">
        <v>9</v>
      </c>
      <c r="J3679">
        <v>0.8</v>
      </c>
      <c r="K3679">
        <v>4</v>
      </c>
      <c r="L3679">
        <v>2025</v>
      </c>
      <c r="M3679" t="s">
        <v>126</v>
      </c>
      <c r="N3679" s="89" cm="1">
        <f t="array" ref="N3679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3679" s="89">
        <f>_34_KNMI_Stations[[#This Row],[graaddagen]]*_34_KNMI_Stations[[#This Row],[Gewogen factor]]</f>
        <v>5.8400000000000007</v>
      </c>
      <c r="P3679" s="89" cm="1">
        <f t="array" ref="P3679">IF(ISNUMBER(_34_KNMI_Stations[[#This Row],[Etmaal temperatuur °C]]),IF(_34_KNMI_Stations[[#This Row],[Etmaal temperatuur °C]]&gt;stookgrens[],_34_KNMI_Stations[[#This Row],[Etmaal temperatuur °C]]-stookgrens[],0),"")</f>
        <v>0</v>
      </c>
    </row>
    <row r="3680" spans="1:16" x14ac:dyDescent="0.25">
      <c r="A3680">
        <v>269</v>
      </c>
      <c r="B3680" s="110">
        <v>45772</v>
      </c>
      <c r="C3680" s="89">
        <v>3.1</v>
      </c>
      <c r="D3680" s="89">
        <v>9</v>
      </c>
      <c r="E3680" s="96">
        <v>1643</v>
      </c>
      <c r="F3680" s="89">
        <v>0</v>
      </c>
      <c r="G3680" s="89">
        <v>1023</v>
      </c>
      <c r="H3680">
        <v>0.86</v>
      </c>
      <c r="I3680" t="s">
        <v>9</v>
      </c>
      <c r="J3680">
        <v>0.8</v>
      </c>
      <c r="K3680">
        <v>4</v>
      </c>
      <c r="L3680">
        <v>2025</v>
      </c>
      <c r="M3680" t="s">
        <v>126</v>
      </c>
      <c r="N3680" s="89" cm="1">
        <f t="array" ref="N3680">IF(ISNUMBER(_34_KNMI_Stations[[#This Row],[Etmaal temperatuur °C]]),IF(_34_KNMI_Stations[[#This Row],[Etmaal temperatuur °C]]&lt;stookgrens[],stookgrens[]-_34_KNMI_Stations[[#This Row],[Etmaal temperatuur °C]],0),"")</f>
        <v>9</v>
      </c>
      <c r="O3680" s="89">
        <f>_34_KNMI_Stations[[#This Row],[graaddagen]]*_34_KNMI_Stations[[#This Row],[Gewogen factor]]</f>
        <v>7.2</v>
      </c>
      <c r="P3680" s="89" cm="1">
        <f t="array" ref="P3680">IF(ISNUMBER(_34_KNMI_Stations[[#This Row],[Etmaal temperatuur °C]]),IF(_34_KNMI_Stations[[#This Row],[Etmaal temperatuur °C]]&gt;stookgrens[],_34_KNMI_Stations[[#This Row],[Etmaal temperatuur °C]]-stookgrens[],0),"")</f>
        <v>0</v>
      </c>
    </row>
    <row r="3681" spans="1:16" x14ac:dyDescent="0.25">
      <c r="A3681">
        <v>269</v>
      </c>
      <c r="B3681" s="110">
        <v>45773</v>
      </c>
      <c r="C3681" s="89">
        <v>3</v>
      </c>
      <c r="D3681" s="89">
        <v>10</v>
      </c>
      <c r="E3681" s="96">
        <v>1808</v>
      </c>
      <c r="F3681" s="89">
        <v>0</v>
      </c>
      <c r="G3681" s="89">
        <v>1023.4</v>
      </c>
      <c r="H3681">
        <v>0.84</v>
      </c>
      <c r="I3681" t="s">
        <v>9</v>
      </c>
      <c r="J3681">
        <v>0.8</v>
      </c>
      <c r="K3681">
        <v>4</v>
      </c>
      <c r="L3681">
        <v>2025</v>
      </c>
      <c r="M3681" t="s">
        <v>126</v>
      </c>
      <c r="N3681" s="89" cm="1">
        <f t="array" ref="N3681">IF(ISNUMBER(_34_KNMI_Stations[[#This Row],[Etmaal temperatuur °C]]),IF(_34_KNMI_Stations[[#This Row],[Etmaal temperatuur °C]]&lt;stookgrens[],stookgrens[]-_34_KNMI_Stations[[#This Row],[Etmaal temperatuur °C]],0),"")</f>
        <v>8</v>
      </c>
      <c r="O3681" s="89">
        <f>_34_KNMI_Stations[[#This Row],[graaddagen]]*_34_KNMI_Stations[[#This Row],[Gewogen factor]]</f>
        <v>6.4</v>
      </c>
      <c r="P3681" s="89" cm="1">
        <f t="array" ref="P3681">IF(ISNUMBER(_34_KNMI_Stations[[#This Row],[Etmaal temperatuur °C]]),IF(_34_KNMI_Stations[[#This Row],[Etmaal temperatuur °C]]&gt;stookgrens[],_34_KNMI_Stations[[#This Row],[Etmaal temperatuur °C]]-stookgrens[],0),"")</f>
        <v>0</v>
      </c>
    </row>
    <row r="3682" spans="1:16" x14ac:dyDescent="0.25">
      <c r="A3682">
        <v>269</v>
      </c>
      <c r="B3682" s="110">
        <v>45774</v>
      </c>
      <c r="C3682" s="89">
        <v>2.7</v>
      </c>
      <c r="D3682" s="89">
        <v>12.7</v>
      </c>
      <c r="E3682" s="96">
        <v>2487</v>
      </c>
      <c r="F3682" s="89">
        <v>0</v>
      </c>
      <c r="G3682" s="89">
        <v>1025.5</v>
      </c>
      <c r="H3682">
        <v>0.69</v>
      </c>
      <c r="I3682" t="s">
        <v>9</v>
      </c>
      <c r="J3682">
        <v>0.8</v>
      </c>
      <c r="K3682">
        <v>4</v>
      </c>
      <c r="L3682">
        <v>2025</v>
      </c>
      <c r="M3682" t="s">
        <v>126</v>
      </c>
      <c r="N3682" s="89" cm="1">
        <f t="array" ref="N3682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3682" s="89">
        <f>_34_KNMI_Stations[[#This Row],[graaddagen]]*_34_KNMI_Stations[[#This Row],[Gewogen factor]]</f>
        <v>4.2400000000000011</v>
      </c>
      <c r="P3682" s="89" cm="1">
        <f t="array" ref="P3682">IF(ISNUMBER(_34_KNMI_Stations[[#This Row],[Etmaal temperatuur °C]]),IF(_34_KNMI_Stations[[#This Row],[Etmaal temperatuur °C]]&gt;stookgrens[],_34_KNMI_Stations[[#This Row],[Etmaal temperatuur °C]]-stookgrens[],0),"")</f>
        <v>0</v>
      </c>
    </row>
    <row r="3683" spans="1:16" x14ac:dyDescent="0.25">
      <c r="A3683">
        <v>269</v>
      </c>
      <c r="B3683" s="110">
        <v>45775</v>
      </c>
      <c r="C3683" s="89">
        <v>1.8</v>
      </c>
      <c r="D3683" s="89">
        <v>13.9</v>
      </c>
      <c r="E3683" s="96">
        <v>2494</v>
      </c>
      <c r="F3683" s="89">
        <v>0</v>
      </c>
      <c r="G3683" s="89">
        <v>1027.3</v>
      </c>
      <c r="H3683">
        <v>0.68</v>
      </c>
      <c r="I3683" t="s">
        <v>9</v>
      </c>
      <c r="J3683">
        <v>0.8</v>
      </c>
      <c r="K3683">
        <v>4</v>
      </c>
      <c r="L3683">
        <v>2025</v>
      </c>
      <c r="M3683" t="s">
        <v>127</v>
      </c>
      <c r="N3683" s="89" cm="1">
        <f t="array" ref="N3683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3683" s="89">
        <f>_34_KNMI_Stations[[#This Row],[graaddagen]]*_34_KNMI_Stations[[#This Row],[Gewogen factor]]</f>
        <v>3.28</v>
      </c>
      <c r="P3683" s="89" cm="1">
        <f t="array" ref="P3683">IF(ISNUMBER(_34_KNMI_Stations[[#This Row],[Etmaal temperatuur °C]]),IF(_34_KNMI_Stations[[#This Row],[Etmaal temperatuur °C]]&gt;stookgrens[],_34_KNMI_Stations[[#This Row],[Etmaal temperatuur °C]]-stookgrens[],0),"")</f>
        <v>0</v>
      </c>
    </row>
    <row r="3684" spans="1:16" x14ac:dyDescent="0.25">
      <c r="A3684">
        <v>269</v>
      </c>
      <c r="B3684" s="110">
        <v>45776</v>
      </c>
      <c r="C3684" s="89">
        <v>2.5</v>
      </c>
      <c r="D3684" s="89">
        <v>14.2</v>
      </c>
      <c r="E3684" s="96">
        <v>2488</v>
      </c>
      <c r="F3684" s="89">
        <v>0</v>
      </c>
      <c r="G3684" s="89">
        <v>1026.8</v>
      </c>
      <c r="H3684">
        <v>0.77</v>
      </c>
      <c r="I3684" t="s">
        <v>9</v>
      </c>
      <c r="J3684">
        <v>0.8</v>
      </c>
      <c r="K3684">
        <v>4</v>
      </c>
      <c r="L3684">
        <v>2025</v>
      </c>
      <c r="M3684" t="s">
        <v>127</v>
      </c>
      <c r="N3684" s="89" cm="1">
        <f t="array" ref="N3684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3684" s="89">
        <f>_34_KNMI_Stations[[#This Row],[graaddagen]]*_34_KNMI_Stations[[#This Row],[Gewogen factor]]</f>
        <v>3.0400000000000009</v>
      </c>
      <c r="P3684" s="89" cm="1">
        <f t="array" ref="P3684">IF(ISNUMBER(_34_KNMI_Stations[[#This Row],[Etmaal temperatuur °C]]),IF(_34_KNMI_Stations[[#This Row],[Etmaal temperatuur °C]]&gt;stookgrens[],_34_KNMI_Stations[[#This Row],[Etmaal temperatuur °C]]-stookgrens[],0),"")</f>
        <v>0</v>
      </c>
    </row>
    <row r="3685" spans="1:16" x14ac:dyDescent="0.25">
      <c r="A3685">
        <v>269</v>
      </c>
      <c r="B3685" s="110">
        <v>45777</v>
      </c>
      <c r="C3685" s="89">
        <v>2.4</v>
      </c>
      <c r="D3685" s="89">
        <v>15.9</v>
      </c>
      <c r="E3685" s="96">
        <v>2478</v>
      </c>
      <c r="F3685" s="89">
        <v>0</v>
      </c>
      <c r="G3685" s="89">
        <v>1023.2</v>
      </c>
      <c r="H3685">
        <v>0.74</v>
      </c>
      <c r="I3685" t="s">
        <v>9</v>
      </c>
      <c r="J3685">
        <v>0.8</v>
      </c>
      <c r="K3685">
        <v>4</v>
      </c>
      <c r="L3685">
        <v>2025</v>
      </c>
      <c r="M3685" t="s">
        <v>127</v>
      </c>
      <c r="N3685" s="89" cm="1">
        <f t="array" ref="N3685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3685" s="89">
        <f>_34_KNMI_Stations[[#This Row],[graaddagen]]*_34_KNMI_Stations[[#This Row],[Gewogen factor]]</f>
        <v>1.6799999999999997</v>
      </c>
      <c r="P3685" s="89" cm="1">
        <f t="array" ref="P3685">IF(ISNUMBER(_34_KNMI_Stations[[#This Row],[Etmaal temperatuur °C]]),IF(_34_KNMI_Stations[[#This Row],[Etmaal temperatuur °C]]&gt;stookgrens[],_34_KNMI_Stations[[#This Row],[Etmaal temperatuur °C]]-stookgrens[],0),"")</f>
        <v>0</v>
      </c>
    </row>
    <row r="3686" spans="1:16" x14ac:dyDescent="0.25">
      <c r="A3686">
        <v>269</v>
      </c>
      <c r="B3686" s="110">
        <v>45778</v>
      </c>
      <c r="C3686" s="89">
        <v>1.6</v>
      </c>
      <c r="D3686" s="89">
        <v>18.899999999999999</v>
      </c>
      <c r="E3686" s="96">
        <v>2456</v>
      </c>
      <c r="F3686" s="89">
        <v>0</v>
      </c>
      <c r="G3686" s="89">
        <v>1017.7</v>
      </c>
      <c r="H3686">
        <v>0.61</v>
      </c>
      <c r="I3686" t="s">
        <v>9</v>
      </c>
      <c r="J3686">
        <v>0.8</v>
      </c>
      <c r="K3686">
        <v>5</v>
      </c>
      <c r="L3686">
        <v>2025</v>
      </c>
      <c r="M3686" t="s">
        <v>127</v>
      </c>
      <c r="N3686" s="89" cm="1">
        <f t="array" ref="N3686">IF(ISNUMBER(_34_KNMI_Stations[[#This Row],[Etmaal temperatuur °C]]),IF(_34_KNMI_Stations[[#This Row],[Etmaal temperatuur °C]]&lt;stookgrens[],stookgrens[]-_34_KNMI_Stations[[#This Row],[Etmaal temperatuur °C]],0),"")</f>
        <v>0</v>
      </c>
      <c r="O3686" s="89">
        <f>_34_KNMI_Stations[[#This Row],[graaddagen]]*_34_KNMI_Stations[[#This Row],[Gewogen factor]]</f>
        <v>0</v>
      </c>
      <c r="P3686" s="89" cm="1">
        <f t="array" ref="P3686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3687" spans="1:16" x14ac:dyDescent="0.25">
      <c r="A3687">
        <v>269</v>
      </c>
      <c r="B3687" s="110">
        <v>45779</v>
      </c>
      <c r="C3687" s="89">
        <v>2.7</v>
      </c>
      <c r="D3687" s="89">
        <v>15.9</v>
      </c>
      <c r="E3687" s="96">
        <v>1841</v>
      </c>
      <c r="F3687" s="89">
        <v>-0.1</v>
      </c>
      <c r="G3687" s="89">
        <v>1014.4</v>
      </c>
      <c r="H3687">
        <v>0.74</v>
      </c>
      <c r="I3687" t="s">
        <v>9</v>
      </c>
      <c r="J3687">
        <v>0.8</v>
      </c>
      <c r="K3687">
        <v>5</v>
      </c>
      <c r="L3687">
        <v>2025</v>
      </c>
      <c r="M3687" t="s">
        <v>127</v>
      </c>
      <c r="N3687" s="89" cm="1">
        <f t="array" ref="N3687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3687" s="89">
        <f>_34_KNMI_Stations[[#This Row],[graaddagen]]*_34_KNMI_Stations[[#This Row],[Gewogen factor]]</f>
        <v>1.6799999999999997</v>
      </c>
      <c r="P3687" s="89" cm="1">
        <f t="array" ref="P3687">IF(ISNUMBER(_34_KNMI_Stations[[#This Row],[Etmaal temperatuur °C]]),IF(_34_KNMI_Stations[[#This Row],[Etmaal temperatuur °C]]&gt;stookgrens[],_34_KNMI_Stations[[#This Row],[Etmaal temperatuur °C]]-stookgrens[],0),"")</f>
        <v>0</v>
      </c>
    </row>
    <row r="3688" spans="1:16" x14ac:dyDescent="0.25">
      <c r="A3688">
        <v>269</v>
      </c>
      <c r="B3688" s="110">
        <v>45780</v>
      </c>
      <c r="C3688" s="89">
        <v>3.6</v>
      </c>
      <c r="D3688" s="89">
        <v>11.8</v>
      </c>
      <c r="E3688" s="96">
        <v>2258</v>
      </c>
      <c r="F3688" s="89">
        <v>0</v>
      </c>
      <c r="G3688" s="89">
        <v>1012</v>
      </c>
      <c r="H3688">
        <v>0.7</v>
      </c>
      <c r="I3688" t="s">
        <v>9</v>
      </c>
      <c r="J3688">
        <v>0.8</v>
      </c>
      <c r="K3688">
        <v>5</v>
      </c>
      <c r="L3688">
        <v>2025</v>
      </c>
      <c r="M3688" t="s">
        <v>127</v>
      </c>
      <c r="N3688" s="89" cm="1">
        <f t="array" ref="N3688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3688" s="89">
        <f>_34_KNMI_Stations[[#This Row],[graaddagen]]*_34_KNMI_Stations[[#This Row],[Gewogen factor]]</f>
        <v>4.96</v>
      </c>
      <c r="P3688" s="89" cm="1">
        <f t="array" ref="P3688">IF(ISNUMBER(_34_KNMI_Stations[[#This Row],[Etmaal temperatuur °C]]),IF(_34_KNMI_Stations[[#This Row],[Etmaal temperatuur °C]]&gt;stookgrens[],_34_KNMI_Stations[[#This Row],[Etmaal temperatuur °C]]-stookgrens[],0),"")</f>
        <v>0</v>
      </c>
    </row>
    <row r="3689" spans="1:16" x14ac:dyDescent="0.25">
      <c r="A3689">
        <v>269</v>
      </c>
      <c r="B3689" s="110">
        <v>45781</v>
      </c>
      <c r="C3689" s="89">
        <v>4.2</v>
      </c>
      <c r="D3689" s="89">
        <v>9.6999999999999993</v>
      </c>
      <c r="E3689" s="96">
        <v>1555</v>
      </c>
      <c r="F3689" s="89">
        <v>1.1000000000000001</v>
      </c>
      <c r="G3689" s="89">
        <v>1014.6</v>
      </c>
      <c r="H3689">
        <v>0.71</v>
      </c>
      <c r="I3689" t="s">
        <v>9</v>
      </c>
      <c r="J3689">
        <v>0.8</v>
      </c>
      <c r="K3689">
        <v>5</v>
      </c>
      <c r="L3689">
        <v>2025</v>
      </c>
      <c r="M3689" t="s">
        <v>127</v>
      </c>
      <c r="N3689" s="89" cm="1">
        <f t="array" ref="N3689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3689" s="89">
        <f>_34_KNMI_Stations[[#This Row],[graaddagen]]*_34_KNMI_Stations[[#This Row],[Gewogen factor]]</f>
        <v>6.6400000000000006</v>
      </c>
      <c r="P3689" s="89" cm="1">
        <f t="array" ref="P3689">IF(ISNUMBER(_34_KNMI_Stations[[#This Row],[Etmaal temperatuur °C]]),IF(_34_KNMI_Stations[[#This Row],[Etmaal temperatuur °C]]&gt;stookgrens[],_34_KNMI_Stations[[#This Row],[Etmaal temperatuur °C]]-stookgrens[],0),"")</f>
        <v>0</v>
      </c>
    </row>
    <row r="3690" spans="1:16" x14ac:dyDescent="0.25">
      <c r="A3690">
        <v>269</v>
      </c>
      <c r="B3690" s="110">
        <v>45782</v>
      </c>
      <c r="C3690" s="89">
        <v>4.5</v>
      </c>
      <c r="D3690" s="89">
        <v>9.4</v>
      </c>
      <c r="E3690" s="96">
        <v>2310</v>
      </c>
      <c r="F3690" s="89">
        <v>-0.1</v>
      </c>
      <c r="G3690" s="89">
        <v>1019.4</v>
      </c>
      <c r="H3690">
        <v>0.66</v>
      </c>
      <c r="I3690" t="s">
        <v>9</v>
      </c>
      <c r="J3690">
        <v>0.8</v>
      </c>
      <c r="K3690">
        <v>5</v>
      </c>
      <c r="L3690">
        <v>2025</v>
      </c>
      <c r="M3690" t="s">
        <v>132</v>
      </c>
      <c r="N3690" s="89" cm="1">
        <f t="array" ref="N3690">IF(ISNUMBER(_34_KNMI_Stations[[#This Row],[Etmaal temperatuur °C]]),IF(_34_KNMI_Stations[[#This Row],[Etmaal temperatuur °C]]&lt;stookgrens[],stookgrens[]-_34_KNMI_Stations[[#This Row],[Etmaal temperatuur °C]],0),"")</f>
        <v>8.6</v>
      </c>
      <c r="O3690" s="89">
        <f>_34_KNMI_Stations[[#This Row],[graaddagen]]*_34_KNMI_Stations[[#This Row],[Gewogen factor]]</f>
        <v>6.88</v>
      </c>
      <c r="P3690" s="89" cm="1">
        <f t="array" ref="P3690">IF(ISNUMBER(_34_KNMI_Stations[[#This Row],[Etmaal temperatuur °C]]),IF(_34_KNMI_Stations[[#This Row],[Etmaal temperatuur °C]]&gt;stookgrens[],_34_KNMI_Stations[[#This Row],[Etmaal temperatuur °C]]-stookgrens[],0),"")</f>
        <v>0</v>
      </c>
    </row>
    <row r="3691" spans="1:16" x14ac:dyDescent="0.25">
      <c r="A3691">
        <v>269</v>
      </c>
      <c r="B3691" s="110">
        <v>45783</v>
      </c>
      <c r="C3691" s="89">
        <v>4</v>
      </c>
      <c r="D3691" s="89">
        <v>9.6</v>
      </c>
      <c r="E3691" s="96">
        <v>1327</v>
      </c>
      <c r="F3691" s="89">
        <v>-0.1</v>
      </c>
      <c r="G3691" s="89">
        <v>1022.3</v>
      </c>
      <c r="H3691">
        <v>0.74</v>
      </c>
      <c r="I3691" t="s">
        <v>9</v>
      </c>
      <c r="J3691">
        <v>0.8</v>
      </c>
      <c r="K3691">
        <v>5</v>
      </c>
      <c r="L3691">
        <v>2025</v>
      </c>
      <c r="M3691" t="s">
        <v>132</v>
      </c>
      <c r="N3691" s="89" cm="1">
        <f t="array" ref="N3691">IF(ISNUMBER(_34_KNMI_Stations[[#This Row],[Etmaal temperatuur °C]]),IF(_34_KNMI_Stations[[#This Row],[Etmaal temperatuur °C]]&lt;stookgrens[],stookgrens[]-_34_KNMI_Stations[[#This Row],[Etmaal temperatuur °C]],0),"")</f>
        <v>8.4</v>
      </c>
      <c r="O3691" s="89">
        <f>_34_KNMI_Stations[[#This Row],[graaddagen]]*_34_KNMI_Stations[[#This Row],[Gewogen factor]]</f>
        <v>6.7200000000000006</v>
      </c>
      <c r="P3691" s="89" cm="1">
        <f t="array" ref="P3691">IF(ISNUMBER(_34_KNMI_Stations[[#This Row],[Etmaal temperatuur °C]]),IF(_34_KNMI_Stations[[#This Row],[Etmaal temperatuur °C]]&gt;stookgrens[],_34_KNMI_Stations[[#This Row],[Etmaal temperatuur °C]]-stookgrens[],0),"")</f>
        <v>0</v>
      </c>
    </row>
    <row r="3692" spans="1:16" x14ac:dyDescent="0.25">
      <c r="A3692">
        <v>269</v>
      </c>
      <c r="B3692" s="110">
        <v>45784</v>
      </c>
      <c r="C3692" s="89">
        <v>4</v>
      </c>
      <c r="D3692" s="89">
        <v>10.8</v>
      </c>
      <c r="E3692" s="96">
        <v>1723</v>
      </c>
      <c r="F3692" s="89">
        <v>-0.1</v>
      </c>
      <c r="G3692" s="89">
        <v>1021.2</v>
      </c>
      <c r="H3692">
        <v>0.74</v>
      </c>
      <c r="I3692" t="s">
        <v>9</v>
      </c>
      <c r="J3692">
        <v>0.8</v>
      </c>
      <c r="K3692">
        <v>5</v>
      </c>
      <c r="L3692">
        <v>2025</v>
      </c>
      <c r="M3692" t="s">
        <v>132</v>
      </c>
      <c r="N3692" s="89" cm="1">
        <f t="array" ref="N3692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3692" s="89">
        <f>_34_KNMI_Stations[[#This Row],[graaddagen]]*_34_KNMI_Stations[[#This Row],[Gewogen factor]]</f>
        <v>5.76</v>
      </c>
      <c r="P3692" s="89" cm="1">
        <f t="array" ref="P3692">IF(ISNUMBER(_34_KNMI_Stations[[#This Row],[Etmaal temperatuur °C]]),IF(_34_KNMI_Stations[[#This Row],[Etmaal temperatuur °C]]&gt;stookgrens[],_34_KNMI_Stations[[#This Row],[Etmaal temperatuur °C]]-stookgrens[],0),"")</f>
        <v>0</v>
      </c>
    </row>
    <row r="3693" spans="1:16" x14ac:dyDescent="0.25">
      <c r="A3693">
        <v>269</v>
      </c>
      <c r="B3693" s="110">
        <v>45785</v>
      </c>
      <c r="C3693" s="89">
        <v>3.3</v>
      </c>
      <c r="D3693" s="89">
        <v>11.8</v>
      </c>
      <c r="E3693" s="96">
        <v>2161</v>
      </c>
      <c r="F3693" s="89">
        <v>0</v>
      </c>
      <c r="G3693" s="89">
        <v>1019.4</v>
      </c>
      <c r="H3693">
        <v>0.6</v>
      </c>
      <c r="I3693" t="s">
        <v>9</v>
      </c>
      <c r="J3693">
        <v>0.8</v>
      </c>
      <c r="K3693">
        <v>5</v>
      </c>
      <c r="L3693">
        <v>2025</v>
      </c>
      <c r="M3693" t="s">
        <v>132</v>
      </c>
      <c r="N3693" s="89" cm="1">
        <f t="array" ref="N3693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3693" s="89">
        <f>_34_KNMI_Stations[[#This Row],[graaddagen]]*_34_KNMI_Stations[[#This Row],[Gewogen factor]]</f>
        <v>4.96</v>
      </c>
      <c r="P3693" s="89" cm="1">
        <f t="array" ref="P3693">IF(ISNUMBER(_34_KNMI_Stations[[#This Row],[Etmaal temperatuur °C]]),IF(_34_KNMI_Stations[[#This Row],[Etmaal temperatuur °C]]&gt;stookgrens[],_34_KNMI_Stations[[#This Row],[Etmaal temperatuur °C]]-stookgrens[],0),"")</f>
        <v>0</v>
      </c>
    </row>
    <row r="3694" spans="1:16" x14ac:dyDescent="0.25">
      <c r="A3694">
        <v>269</v>
      </c>
      <c r="B3694" s="110">
        <v>45786</v>
      </c>
      <c r="C3694" s="89">
        <v>4</v>
      </c>
      <c r="D3694" s="89">
        <v>12.7</v>
      </c>
      <c r="E3694" s="96">
        <v>2403</v>
      </c>
      <c r="F3694" s="89">
        <v>0</v>
      </c>
      <c r="G3694" s="89">
        <v>1021.6</v>
      </c>
      <c r="H3694">
        <v>0.6</v>
      </c>
      <c r="I3694" t="s">
        <v>9</v>
      </c>
      <c r="J3694">
        <v>0.8</v>
      </c>
      <c r="K3694">
        <v>5</v>
      </c>
      <c r="L3694">
        <v>2025</v>
      </c>
      <c r="M3694" t="s">
        <v>132</v>
      </c>
      <c r="N3694" s="89" cm="1">
        <f t="array" ref="N3694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3694" s="89">
        <f>_34_KNMI_Stations[[#This Row],[graaddagen]]*_34_KNMI_Stations[[#This Row],[Gewogen factor]]</f>
        <v>4.2400000000000011</v>
      </c>
      <c r="P3694" s="89" cm="1">
        <f t="array" ref="P3694">IF(ISNUMBER(_34_KNMI_Stations[[#This Row],[Etmaal temperatuur °C]]),IF(_34_KNMI_Stations[[#This Row],[Etmaal temperatuur °C]]&gt;stookgrens[],_34_KNMI_Stations[[#This Row],[Etmaal temperatuur °C]]-stookgrens[],0),"")</f>
        <v>0</v>
      </c>
    </row>
    <row r="3695" spans="1:16" x14ac:dyDescent="0.25">
      <c r="A3695">
        <v>269</v>
      </c>
      <c r="B3695" s="110">
        <v>45787</v>
      </c>
      <c r="C3695" s="89">
        <v>4.2</v>
      </c>
      <c r="D3695" s="89">
        <v>14.3</v>
      </c>
      <c r="E3695" s="96">
        <v>2700</v>
      </c>
      <c r="F3695" s="89">
        <v>0</v>
      </c>
      <c r="G3695" s="89">
        <v>1020.2</v>
      </c>
      <c r="H3695">
        <v>0.56000000000000005</v>
      </c>
      <c r="I3695" t="s">
        <v>9</v>
      </c>
      <c r="J3695">
        <v>0.8</v>
      </c>
      <c r="K3695">
        <v>5</v>
      </c>
      <c r="L3695">
        <v>2025</v>
      </c>
      <c r="M3695" t="s">
        <v>132</v>
      </c>
      <c r="N3695" s="89" cm="1">
        <f t="array" ref="N3695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3695" s="89">
        <f>_34_KNMI_Stations[[#This Row],[graaddagen]]*_34_KNMI_Stations[[#This Row],[Gewogen factor]]</f>
        <v>2.9599999999999995</v>
      </c>
      <c r="P3695" s="89" cm="1">
        <f t="array" ref="P3695">IF(ISNUMBER(_34_KNMI_Stations[[#This Row],[Etmaal temperatuur °C]]),IF(_34_KNMI_Stations[[#This Row],[Etmaal temperatuur °C]]&gt;stookgrens[],_34_KNMI_Stations[[#This Row],[Etmaal temperatuur °C]]-stookgrens[],0),"")</f>
        <v>0</v>
      </c>
    </row>
    <row r="3696" spans="1:16" x14ac:dyDescent="0.25">
      <c r="A3696">
        <v>269</v>
      </c>
      <c r="B3696" s="110">
        <v>45788</v>
      </c>
      <c r="C3696" s="89">
        <v>3.9</v>
      </c>
      <c r="D3696" s="89">
        <v>17.100000000000001</v>
      </c>
      <c r="E3696" s="96">
        <v>2691</v>
      </c>
      <c r="F3696" s="89">
        <v>0</v>
      </c>
      <c r="G3696" s="89">
        <v>1014.3</v>
      </c>
      <c r="H3696">
        <v>0.54</v>
      </c>
      <c r="I3696" t="s">
        <v>9</v>
      </c>
      <c r="J3696">
        <v>0.8</v>
      </c>
      <c r="K3696">
        <v>5</v>
      </c>
      <c r="L3696">
        <v>2025</v>
      </c>
      <c r="M3696" t="s">
        <v>132</v>
      </c>
      <c r="N3696" s="89" cm="1">
        <f t="array" ref="N3696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3696" s="89">
        <f>_34_KNMI_Stations[[#This Row],[graaddagen]]*_34_KNMI_Stations[[#This Row],[Gewogen factor]]</f>
        <v>0.71999999999999886</v>
      </c>
      <c r="P3696" s="89" cm="1">
        <f t="array" ref="P3696">IF(ISNUMBER(_34_KNMI_Stations[[#This Row],[Etmaal temperatuur °C]]),IF(_34_KNMI_Stations[[#This Row],[Etmaal temperatuur °C]]&gt;stookgrens[],_34_KNMI_Stations[[#This Row],[Etmaal temperatuur °C]]-stookgrens[],0),"")</f>
        <v>0</v>
      </c>
    </row>
    <row r="3697" spans="1:16" x14ac:dyDescent="0.25">
      <c r="A3697">
        <v>269</v>
      </c>
      <c r="B3697" s="110">
        <v>45789</v>
      </c>
      <c r="C3697" s="89">
        <v>4.4000000000000004</v>
      </c>
      <c r="D3697" s="89">
        <v>17</v>
      </c>
      <c r="E3697" s="96">
        <v>2719</v>
      </c>
      <c r="F3697" s="89">
        <v>0</v>
      </c>
      <c r="G3697" s="89">
        <v>1014.4</v>
      </c>
      <c r="H3697">
        <v>0.49</v>
      </c>
      <c r="I3697" t="s">
        <v>9</v>
      </c>
      <c r="J3697">
        <v>0.8</v>
      </c>
      <c r="K3697">
        <v>5</v>
      </c>
      <c r="L3697">
        <v>2025</v>
      </c>
      <c r="M3697" t="s">
        <v>133</v>
      </c>
      <c r="N3697" s="89" cm="1">
        <f t="array" ref="N3697">IF(ISNUMBER(_34_KNMI_Stations[[#This Row],[Etmaal temperatuur °C]]),IF(_34_KNMI_Stations[[#This Row],[Etmaal temperatuur °C]]&lt;stookgrens[],stookgrens[]-_34_KNMI_Stations[[#This Row],[Etmaal temperatuur °C]],0),"")</f>
        <v>1</v>
      </c>
      <c r="O3697" s="89">
        <f>_34_KNMI_Stations[[#This Row],[graaddagen]]*_34_KNMI_Stations[[#This Row],[Gewogen factor]]</f>
        <v>0.8</v>
      </c>
      <c r="P3697" s="89" cm="1">
        <f t="array" ref="P3697">IF(ISNUMBER(_34_KNMI_Stations[[#This Row],[Etmaal temperatuur °C]]),IF(_34_KNMI_Stations[[#This Row],[Etmaal temperatuur °C]]&gt;stookgrens[],_34_KNMI_Stations[[#This Row],[Etmaal temperatuur °C]]-stookgrens[],0),"")</f>
        <v>0</v>
      </c>
    </row>
    <row r="3698" spans="1:16" x14ac:dyDescent="0.25">
      <c r="A3698">
        <v>269</v>
      </c>
      <c r="B3698" s="110">
        <v>45790</v>
      </c>
      <c r="C3698" s="89">
        <v>4.5999999999999996</v>
      </c>
      <c r="D3698" s="89">
        <v>15.5</v>
      </c>
      <c r="E3698" s="96">
        <v>2789</v>
      </c>
      <c r="F3698" s="89">
        <v>0</v>
      </c>
      <c r="G3698" s="89">
        <v>1018.8</v>
      </c>
      <c r="H3698">
        <v>0.52</v>
      </c>
      <c r="I3698" t="s">
        <v>9</v>
      </c>
      <c r="J3698">
        <v>0.8</v>
      </c>
      <c r="K3698">
        <v>5</v>
      </c>
      <c r="L3698">
        <v>2025</v>
      </c>
      <c r="M3698" t="s">
        <v>133</v>
      </c>
      <c r="N3698" s="89" cm="1">
        <f t="array" ref="N3698">IF(ISNUMBER(_34_KNMI_Stations[[#This Row],[Etmaal temperatuur °C]]),IF(_34_KNMI_Stations[[#This Row],[Etmaal temperatuur °C]]&lt;stookgrens[],stookgrens[]-_34_KNMI_Stations[[#This Row],[Etmaal temperatuur °C]],0),"")</f>
        <v>2.5</v>
      </c>
      <c r="O3698" s="89">
        <f>_34_KNMI_Stations[[#This Row],[graaddagen]]*_34_KNMI_Stations[[#This Row],[Gewogen factor]]</f>
        <v>2</v>
      </c>
      <c r="P3698" s="89" cm="1">
        <f t="array" ref="P3698">IF(ISNUMBER(_34_KNMI_Stations[[#This Row],[Etmaal temperatuur °C]]),IF(_34_KNMI_Stations[[#This Row],[Etmaal temperatuur °C]]&gt;stookgrens[],_34_KNMI_Stations[[#This Row],[Etmaal temperatuur °C]]-stookgrens[],0),"")</f>
        <v>0</v>
      </c>
    </row>
    <row r="3699" spans="1:16" x14ac:dyDescent="0.25">
      <c r="A3699">
        <v>269</v>
      </c>
      <c r="B3699" s="110">
        <v>45791</v>
      </c>
      <c r="C3699" s="89">
        <v>4.5</v>
      </c>
      <c r="D3699" s="89">
        <v>13.2</v>
      </c>
      <c r="E3699" s="96">
        <v>2653</v>
      </c>
      <c r="F3699" s="89">
        <v>0</v>
      </c>
      <c r="G3699" s="89">
        <v>1019.4</v>
      </c>
      <c r="H3699">
        <v>0.69</v>
      </c>
      <c r="I3699" t="s">
        <v>9</v>
      </c>
      <c r="J3699">
        <v>0.8</v>
      </c>
      <c r="K3699">
        <v>5</v>
      </c>
      <c r="L3699">
        <v>2025</v>
      </c>
      <c r="M3699" t="s">
        <v>133</v>
      </c>
      <c r="N3699" s="89" cm="1">
        <f t="array" ref="N3699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3699" s="89">
        <f>_34_KNMI_Stations[[#This Row],[graaddagen]]*_34_KNMI_Stations[[#This Row],[Gewogen factor]]</f>
        <v>3.8400000000000007</v>
      </c>
      <c r="P3699" s="89" cm="1">
        <f t="array" ref="P3699">IF(ISNUMBER(_34_KNMI_Stations[[#This Row],[Etmaal temperatuur °C]]),IF(_34_KNMI_Stations[[#This Row],[Etmaal temperatuur °C]]&gt;stookgrens[],_34_KNMI_Stations[[#This Row],[Etmaal temperatuur °C]]-stookgrens[],0),"")</f>
        <v>0</v>
      </c>
    </row>
    <row r="3700" spans="1:16" x14ac:dyDescent="0.25">
      <c r="A3700">
        <v>269</v>
      </c>
      <c r="B3700" s="110">
        <v>45792</v>
      </c>
      <c r="C3700" s="89">
        <v>4.9000000000000004</v>
      </c>
      <c r="D3700" s="89">
        <v>13.7</v>
      </c>
      <c r="E3700" s="96">
        <v>2786</v>
      </c>
      <c r="F3700" s="89">
        <v>0</v>
      </c>
      <c r="G3700" s="89">
        <v>1021.1</v>
      </c>
      <c r="H3700">
        <v>0.61</v>
      </c>
      <c r="I3700" t="s">
        <v>9</v>
      </c>
      <c r="J3700">
        <v>0.8</v>
      </c>
      <c r="K3700">
        <v>5</v>
      </c>
      <c r="L3700">
        <v>2025</v>
      </c>
      <c r="M3700" t="s">
        <v>133</v>
      </c>
      <c r="N3700" s="89" cm="1">
        <f t="array" ref="N3700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3700" s="89">
        <f>_34_KNMI_Stations[[#This Row],[graaddagen]]*_34_KNMI_Stations[[#This Row],[Gewogen factor]]</f>
        <v>3.4400000000000008</v>
      </c>
      <c r="P3700" s="89" cm="1">
        <f t="array" ref="P3700">IF(ISNUMBER(_34_KNMI_Stations[[#This Row],[Etmaal temperatuur °C]]),IF(_34_KNMI_Stations[[#This Row],[Etmaal temperatuur °C]]&gt;stookgrens[],_34_KNMI_Stations[[#This Row],[Etmaal temperatuur °C]]-stookgrens[],0),"")</f>
        <v>0</v>
      </c>
    </row>
    <row r="3701" spans="1:16" x14ac:dyDescent="0.25">
      <c r="A3701">
        <v>269</v>
      </c>
      <c r="B3701" s="110">
        <v>45793</v>
      </c>
      <c r="C3701" s="89">
        <v>3.2</v>
      </c>
      <c r="D3701" s="89">
        <v>11.3</v>
      </c>
      <c r="E3701" s="96">
        <v>1954</v>
      </c>
      <c r="F3701" s="89">
        <v>0</v>
      </c>
      <c r="G3701" s="89">
        <v>1021.4</v>
      </c>
      <c r="H3701">
        <v>0.75</v>
      </c>
      <c r="I3701" t="s">
        <v>9</v>
      </c>
      <c r="J3701">
        <v>0.8</v>
      </c>
      <c r="K3701">
        <v>5</v>
      </c>
      <c r="L3701">
        <v>2025</v>
      </c>
      <c r="M3701" t="s">
        <v>133</v>
      </c>
      <c r="N3701" s="89" cm="1">
        <f t="array" ref="N3701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3701" s="89">
        <f>_34_KNMI_Stations[[#This Row],[graaddagen]]*_34_KNMI_Stations[[#This Row],[Gewogen factor]]</f>
        <v>5.3599999999999994</v>
      </c>
      <c r="P3701" s="89" cm="1">
        <f t="array" ref="P3701">IF(ISNUMBER(_34_KNMI_Stations[[#This Row],[Etmaal temperatuur °C]]),IF(_34_KNMI_Stations[[#This Row],[Etmaal temperatuur °C]]&gt;stookgrens[],_34_KNMI_Stations[[#This Row],[Etmaal temperatuur °C]]-stookgrens[],0),"")</f>
        <v>0</v>
      </c>
    </row>
    <row r="3702" spans="1:16" x14ac:dyDescent="0.25">
      <c r="A3702">
        <v>269</v>
      </c>
      <c r="B3702" s="110">
        <v>45794</v>
      </c>
      <c r="C3702" s="89">
        <v>3.8</v>
      </c>
      <c r="D3702" s="89">
        <v>12.9</v>
      </c>
      <c r="E3702" s="96">
        <v>2787</v>
      </c>
      <c r="F3702" s="89">
        <v>0</v>
      </c>
      <c r="G3702" s="89">
        <v>1018.9</v>
      </c>
      <c r="H3702">
        <v>0.73</v>
      </c>
      <c r="I3702" t="s">
        <v>9</v>
      </c>
      <c r="J3702">
        <v>0.8</v>
      </c>
      <c r="K3702">
        <v>5</v>
      </c>
      <c r="L3702">
        <v>2025</v>
      </c>
      <c r="M3702" t="s">
        <v>133</v>
      </c>
      <c r="N3702" s="89" cm="1">
        <f t="array" ref="N3702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3702" s="89">
        <f>_34_KNMI_Stations[[#This Row],[graaddagen]]*_34_KNMI_Stations[[#This Row],[Gewogen factor]]</f>
        <v>4.08</v>
      </c>
      <c r="P3702" s="89" cm="1">
        <f t="array" ref="P3702">IF(ISNUMBER(_34_KNMI_Stations[[#This Row],[Etmaal temperatuur °C]]),IF(_34_KNMI_Stations[[#This Row],[Etmaal temperatuur °C]]&gt;stookgrens[],_34_KNMI_Stations[[#This Row],[Etmaal temperatuur °C]]-stookgrens[],0),"")</f>
        <v>0</v>
      </c>
    </row>
    <row r="3703" spans="1:16" x14ac:dyDescent="0.25">
      <c r="A3703">
        <v>269</v>
      </c>
      <c r="B3703" s="110">
        <v>45795</v>
      </c>
      <c r="C3703" s="89">
        <v>2.9</v>
      </c>
      <c r="D3703" s="89">
        <v>14.2</v>
      </c>
      <c r="E3703" s="96">
        <v>2048</v>
      </c>
      <c r="F3703" s="89">
        <v>0</v>
      </c>
      <c r="G3703" s="89">
        <v>1017.7</v>
      </c>
      <c r="H3703">
        <v>0.69</v>
      </c>
      <c r="I3703" t="s">
        <v>9</v>
      </c>
      <c r="J3703">
        <v>0.8</v>
      </c>
      <c r="K3703">
        <v>5</v>
      </c>
      <c r="L3703">
        <v>2025</v>
      </c>
      <c r="M3703" t="s">
        <v>133</v>
      </c>
      <c r="N3703" s="89" cm="1">
        <f t="array" ref="N3703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3703" s="89">
        <f>_34_KNMI_Stations[[#This Row],[graaddagen]]*_34_KNMI_Stations[[#This Row],[Gewogen factor]]</f>
        <v>3.0400000000000009</v>
      </c>
      <c r="P3703" s="89" cm="1">
        <f t="array" ref="P3703">IF(ISNUMBER(_34_KNMI_Stations[[#This Row],[Etmaal temperatuur °C]]),IF(_34_KNMI_Stations[[#This Row],[Etmaal temperatuur °C]]&gt;stookgrens[],_34_KNMI_Stations[[#This Row],[Etmaal temperatuur °C]]-stookgrens[],0),"")</f>
        <v>0</v>
      </c>
    </row>
    <row r="3704" spans="1:16" x14ac:dyDescent="0.25">
      <c r="A3704">
        <v>269</v>
      </c>
      <c r="B3704" s="110">
        <v>45796</v>
      </c>
      <c r="C3704" s="89">
        <v>3.5</v>
      </c>
      <c r="D3704" s="89">
        <v>14.4</v>
      </c>
      <c r="E3704" s="96">
        <v>2773</v>
      </c>
      <c r="F3704" s="89">
        <v>0</v>
      </c>
      <c r="G3704" s="89">
        <v>1020.1</v>
      </c>
      <c r="H3704">
        <v>0.68</v>
      </c>
      <c r="I3704" t="s">
        <v>9</v>
      </c>
      <c r="J3704">
        <v>0.8</v>
      </c>
      <c r="K3704">
        <v>5</v>
      </c>
      <c r="L3704">
        <v>2025</v>
      </c>
      <c r="M3704" t="s">
        <v>349</v>
      </c>
      <c r="N3704" s="89" cm="1">
        <f t="array" ref="N3704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3704" s="89">
        <f>_34_KNMI_Stations[[#This Row],[graaddagen]]*_34_KNMI_Stations[[#This Row],[Gewogen factor]]</f>
        <v>2.88</v>
      </c>
      <c r="P3704" s="89" cm="1">
        <f t="array" ref="P3704">IF(ISNUMBER(_34_KNMI_Stations[[#This Row],[Etmaal temperatuur °C]]),IF(_34_KNMI_Stations[[#This Row],[Etmaal temperatuur °C]]&gt;stookgrens[],_34_KNMI_Stations[[#This Row],[Etmaal temperatuur °C]]-stookgrens[],0),"")</f>
        <v>0</v>
      </c>
    </row>
    <row r="3705" spans="1:16" x14ac:dyDescent="0.25">
      <c r="A3705">
        <v>269</v>
      </c>
      <c r="B3705" s="110">
        <v>45797</v>
      </c>
      <c r="C3705" s="89">
        <v>2.8</v>
      </c>
      <c r="D3705" s="89">
        <v>14.3</v>
      </c>
      <c r="E3705" s="96">
        <v>2883</v>
      </c>
      <c r="F3705" s="89">
        <v>0</v>
      </c>
      <c r="G3705" s="89">
        <v>1018.5</v>
      </c>
      <c r="H3705">
        <v>0.68</v>
      </c>
      <c r="I3705" t="s">
        <v>9</v>
      </c>
      <c r="J3705">
        <v>0.8</v>
      </c>
      <c r="K3705">
        <v>5</v>
      </c>
      <c r="L3705">
        <v>2025</v>
      </c>
      <c r="M3705" t="s">
        <v>349</v>
      </c>
      <c r="N3705" s="89" cm="1">
        <f t="array" ref="N3705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3705" s="89">
        <f>_34_KNMI_Stations[[#This Row],[graaddagen]]*_34_KNMI_Stations[[#This Row],[Gewogen factor]]</f>
        <v>2.9599999999999995</v>
      </c>
      <c r="P3705" s="89" cm="1">
        <f t="array" ref="P3705">IF(ISNUMBER(_34_KNMI_Stations[[#This Row],[Etmaal temperatuur °C]]),IF(_34_KNMI_Stations[[#This Row],[Etmaal temperatuur °C]]&gt;stookgrens[],_34_KNMI_Stations[[#This Row],[Etmaal temperatuur °C]]-stookgrens[],0),"")</f>
        <v>0</v>
      </c>
    </row>
    <row r="3706" spans="1:16" x14ac:dyDescent="0.25">
      <c r="A3706">
        <v>269</v>
      </c>
      <c r="B3706" s="110">
        <v>45798</v>
      </c>
      <c r="C3706" s="89">
        <v>4.0999999999999996</v>
      </c>
      <c r="D3706" s="89">
        <v>12.7</v>
      </c>
      <c r="E3706" s="96">
        <v>2276</v>
      </c>
      <c r="F3706" s="89">
        <v>0</v>
      </c>
      <c r="G3706" s="89">
        <v>1014.4</v>
      </c>
      <c r="H3706">
        <v>0.72</v>
      </c>
      <c r="I3706" t="s">
        <v>9</v>
      </c>
      <c r="J3706">
        <v>0.8</v>
      </c>
      <c r="K3706">
        <v>5</v>
      </c>
      <c r="L3706">
        <v>2025</v>
      </c>
      <c r="M3706" t="s">
        <v>349</v>
      </c>
      <c r="N3706" s="89" cm="1">
        <f t="array" ref="N3706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3706" s="89">
        <f>_34_KNMI_Stations[[#This Row],[graaddagen]]*_34_KNMI_Stations[[#This Row],[Gewogen factor]]</f>
        <v>4.2400000000000011</v>
      </c>
      <c r="P3706" s="89" cm="1">
        <f t="array" ref="P3706">IF(ISNUMBER(_34_KNMI_Stations[[#This Row],[Etmaal temperatuur °C]]),IF(_34_KNMI_Stations[[#This Row],[Etmaal temperatuur °C]]&gt;stookgrens[],_34_KNMI_Stations[[#This Row],[Etmaal temperatuur °C]]-stookgrens[],0),"")</f>
        <v>0</v>
      </c>
    </row>
    <row r="3707" spans="1:16" x14ac:dyDescent="0.25">
      <c r="A3707">
        <v>269</v>
      </c>
      <c r="B3707" s="110">
        <v>45799</v>
      </c>
      <c r="C3707" s="89">
        <v>5.3</v>
      </c>
      <c r="D3707" s="89">
        <v>11.4</v>
      </c>
      <c r="E3707" s="96">
        <v>2276</v>
      </c>
      <c r="F3707" s="89">
        <v>0.4</v>
      </c>
      <c r="G3707" s="89">
        <v>1015.5</v>
      </c>
      <c r="H3707">
        <v>0.6</v>
      </c>
      <c r="I3707" t="s">
        <v>9</v>
      </c>
      <c r="J3707">
        <v>0.8</v>
      </c>
      <c r="K3707">
        <v>5</v>
      </c>
      <c r="L3707">
        <v>2025</v>
      </c>
      <c r="M3707" t="s">
        <v>349</v>
      </c>
      <c r="N3707" s="89" cm="1">
        <f t="array" ref="N3707">IF(ISNUMBER(_34_KNMI_Stations[[#This Row],[Etmaal temperatuur °C]]),IF(_34_KNMI_Stations[[#This Row],[Etmaal temperatuur °C]]&lt;stookgrens[],stookgrens[]-_34_KNMI_Stations[[#This Row],[Etmaal temperatuur °C]],0),"")</f>
        <v>6.6</v>
      </c>
      <c r="O3707" s="89">
        <f>_34_KNMI_Stations[[#This Row],[graaddagen]]*_34_KNMI_Stations[[#This Row],[Gewogen factor]]</f>
        <v>5.28</v>
      </c>
      <c r="P3707" s="89" cm="1">
        <f t="array" ref="P3707">IF(ISNUMBER(_34_KNMI_Stations[[#This Row],[Etmaal temperatuur °C]]),IF(_34_KNMI_Stations[[#This Row],[Etmaal temperatuur °C]]&gt;stookgrens[],_34_KNMI_Stations[[#This Row],[Etmaal temperatuur °C]]-stookgrens[],0),"")</f>
        <v>0</v>
      </c>
    </row>
    <row r="3708" spans="1:16" x14ac:dyDescent="0.25">
      <c r="A3708">
        <v>269</v>
      </c>
      <c r="B3708" s="110">
        <v>45800</v>
      </c>
      <c r="C3708" s="89">
        <v>5.2</v>
      </c>
      <c r="D3708" s="89">
        <v>9.9</v>
      </c>
      <c r="E3708" s="96">
        <v>2023</v>
      </c>
      <c r="F3708" s="89">
        <v>3</v>
      </c>
      <c r="G3708" s="89">
        <v>1016.6</v>
      </c>
      <c r="H3708">
        <v>0.69</v>
      </c>
      <c r="I3708" t="s">
        <v>9</v>
      </c>
      <c r="J3708">
        <v>0.8</v>
      </c>
      <c r="K3708">
        <v>5</v>
      </c>
      <c r="L3708">
        <v>2025</v>
      </c>
      <c r="M3708" t="s">
        <v>349</v>
      </c>
      <c r="N3708" s="89" cm="1">
        <f t="array" ref="N3708">IF(ISNUMBER(_34_KNMI_Stations[[#This Row],[Etmaal temperatuur °C]]),IF(_34_KNMI_Stations[[#This Row],[Etmaal temperatuur °C]]&lt;stookgrens[],stookgrens[]-_34_KNMI_Stations[[#This Row],[Etmaal temperatuur °C]],0),"")</f>
        <v>8.1</v>
      </c>
      <c r="O3708" s="89">
        <f>_34_KNMI_Stations[[#This Row],[graaddagen]]*_34_KNMI_Stations[[#This Row],[Gewogen factor]]</f>
        <v>6.48</v>
      </c>
      <c r="P3708" s="89" cm="1">
        <f t="array" ref="P3708">IF(ISNUMBER(_34_KNMI_Stations[[#This Row],[Etmaal temperatuur °C]]),IF(_34_KNMI_Stations[[#This Row],[Etmaal temperatuur °C]]&gt;stookgrens[],_34_KNMI_Stations[[#This Row],[Etmaal temperatuur °C]]-stookgrens[],0),"")</f>
        <v>0</v>
      </c>
    </row>
    <row r="3709" spans="1:16" x14ac:dyDescent="0.25">
      <c r="A3709">
        <v>269</v>
      </c>
      <c r="B3709" s="110">
        <v>45801</v>
      </c>
      <c r="C3709" s="89">
        <v>5.0999999999999996</v>
      </c>
      <c r="D3709" s="89">
        <v>12.3</v>
      </c>
      <c r="E3709" s="96">
        <v>898</v>
      </c>
      <c r="F3709" s="89">
        <v>1.8</v>
      </c>
      <c r="G3709" s="89">
        <v>1011.7</v>
      </c>
      <c r="H3709">
        <v>0.85</v>
      </c>
      <c r="I3709" t="s">
        <v>9</v>
      </c>
      <c r="J3709">
        <v>0.8</v>
      </c>
      <c r="K3709">
        <v>5</v>
      </c>
      <c r="L3709">
        <v>2025</v>
      </c>
      <c r="M3709" t="s">
        <v>349</v>
      </c>
      <c r="N3709" s="89" cm="1">
        <f t="array" ref="N3709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3709" s="89">
        <f>_34_KNMI_Stations[[#This Row],[graaddagen]]*_34_KNMI_Stations[[#This Row],[Gewogen factor]]</f>
        <v>4.5599999999999996</v>
      </c>
      <c r="P3709" s="89" cm="1">
        <f t="array" ref="P3709">IF(ISNUMBER(_34_KNMI_Stations[[#This Row],[Etmaal temperatuur °C]]),IF(_34_KNMI_Stations[[#This Row],[Etmaal temperatuur °C]]&gt;stookgrens[],_34_KNMI_Stations[[#This Row],[Etmaal temperatuur °C]]-stookgrens[],0),"")</f>
        <v>0</v>
      </c>
    </row>
    <row r="3710" spans="1:16" x14ac:dyDescent="0.25">
      <c r="A3710">
        <v>269</v>
      </c>
      <c r="B3710" s="110">
        <v>45802</v>
      </c>
      <c r="C3710" s="89">
        <v>5.6</v>
      </c>
      <c r="D3710" s="89">
        <v>14.5</v>
      </c>
      <c r="E3710" s="96">
        <v>1298</v>
      </c>
      <c r="F3710" s="89">
        <v>1.5</v>
      </c>
      <c r="G3710" s="89">
        <v>1008.9</v>
      </c>
      <c r="H3710">
        <v>0.85</v>
      </c>
      <c r="I3710" t="s">
        <v>9</v>
      </c>
      <c r="J3710">
        <v>0.8</v>
      </c>
      <c r="K3710">
        <v>5</v>
      </c>
      <c r="L3710">
        <v>2025</v>
      </c>
      <c r="M3710" t="s">
        <v>349</v>
      </c>
      <c r="N3710" s="89" cm="1">
        <f t="array" ref="N3710">IF(ISNUMBER(_34_KNMI_Stations[[#This Row],[Etmaal temperatuur °C]]),IF(_34_KNMI_Stations[[#This Row],[Etmaal temperatuur °C]]&lt;stookgrens[],stookgrens[]-_34_KNMI_Stations[[#This Row],[Etmaal temperatuur °C]],0),"")</f>
        <v>3.5</v>
      </c>
      <c r="O3710" s="89">
        <f>_34_KNMI_Stations[[#This Row],[graaddagen]]*_34_KNMI_Stations[[#This Row],[Gewogen factor]]</f>
        <v>2.8000000000000003</v>
      </c>
      <c r="P3710" s="89" cm="1">
        <f t="array" ref="P3710">IF(ISNUMBER(_34_KNMI_Stations[[#This Row],[Etmaal temperatuur °C]]),IF(_34_KNMI_Stations[[#This Row],[Etmaal temperatuur °C]]&gt;stookgrens[],_34_KNMI_Stations[[#This Row],[Etmaal temperatuur °C]]-stookgrens[],0),"")</f>
        <v>0</v>
      </c>
    </row>
    <row r="3711" spans="1:16" x14ac:dyDescent="0.25">
      <c r="A3711">
        <v>269</v>
      </c>
      <c r="B3711" s="110">
        <v>45803</v>
      </c>
      <c r="C3711" s="89">
        <v>6.2</v>
      </c>
      <c r="D3711" s="89">
        <v>15.2</v>
      </c>
      <c r="E3711" s="96">
        <v>2167</v>
      </c>
      <c r="F3711" s="89">
        <v>0</v>
      </c>
      <c r="G3711" s="89">
        <v>1014.9</v>
      </c>
      <c r="H3711">
        <v>0.64</v>
      </c>
      <c r="I3711" t="s">
        <v>9</v>
      </c>
      <c r="J3711">
        <v>0.8</v>
      </c>
      <c r="K3711">
        <v>5</v>
      </c>
      <c r="L3711">
        <v>2025</v>
      </c>
      <c r="M3711" t="s">
        <v>350</v>
      </c>
      <c r="N3711" s="89" cm="1">
        <f t="array" ref="N3711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3711" s="89">
        <f>_34_KNMI_Stations[[#This Row],[graaddagen]]*_34_KNMI_Stations[[#This Row],[Gewogen factor]]</f>
        <v>2.2400000000000007</v>
      </c>
      <c r="P3711" s="89" cm="1">
        <f t="array" ref="P3711">IF(ISNUMBER(_34_KNMI_Stations[[#This Row],[Etmaal temperatuur °C]]),IF(_34_KNMI_Stations[[#This Row],[Etmaal temperatuur °C]]&gt;stookgrens[],_34_KNMI_Stations[[#This Row],[Etmaal temperatuur °C]]-stookgrens[],0),"")</f>
        <v>0</v>
      </c>
    </row>
    <row r="3712" spans="1:16" x14ac:dyDescent="0.25">
      <c r="A3712">
        <v>269</v>
      </c>
      <c r="B3712" s="110">
        <v>45804</v>
      </c>
      <c r="C3712" s="89">
        <v>7.6</v>
      </c>
      <c r="D3712" s="89">
        <v>14.3</v>
      </c>
      <c r="E3712" s="96">
        <v>1049</v>
      </c>
      <c r="F3712" s="89">
        <v>10.6</v>
      </c>
      <c r="G3712" s="89">
        <v>1011.8</v>
      </c>
      <c r="H3712">
        <v>0.86</v>
      </c>
      <c r="I3712" t="s">
        <v>9</v>
      </c>
      <c r="J3712">
        <v>0.8</v>
      </c>
      <c r="K3712">
        <v>5</v>
      </c>
      <c r="L3712">
        <v>2025</v>
      </c>
      <c r="M3712" t="s">
        <v>350</v>
      </c>
      <c r="N3712" s="89" cm="1">
        <f t="array" ref="N3712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3712" s="89">
        <f>_34_KNMI_Stations[[#This Row],[graaddagen]]*_34_KNMI_Stations[[#This Row],[Gewogen factor]]</f>
        <v>2.9599999999999995</v>
      </c>
      <c r="P3712" s="89" cm="1">
        <f t="array" ref="P3712">IF(ISNUMBER(_34_KNMI_Stations[[#This Row],[Etmaal temperatuur °C]]),IF(_34_KNMI_Stations[[#This Row],[Etmaal temperatuur °C]]&gt;stookgrens[],_34_KNMI_Stations[[#This Row],[Etmaal temperatuur °C]]-stookgrens[],0),"")</f>
        <v>0</v>
      </c>
    </row>
    <row r="3713" spans="1:16" x14ac:dyDescent="0.25">
      <c r="A3713">
        <v>269</v>
      </c>
      <c r="B3713" s="110">
        <v>45805</v>
      </c>
      <c r="C3713" s="89">
        <v>4.5</v>
      </c>
      <c r="D3713" s="89">
        <v>14</v>
      </c>
      <c r="E3713" s="96">
        <v>1408</v>
      </c>
      <c r="F3713" s="89">
        <v>6.2</v>
      </c>
      <c r="G3713" s="89">
        <v>1014.4</v>
      </c>
      <c r="H3713">
        <v>0.86</v>
      </c>
      <c r="I3713" t="s">
        <v>9</v>
      </c>
      <c r="J3713">
        <v>0.8</v>
      </c>
      <c r="K3713">
        <v>5</v>
      </c>
      <c r="L3713">
        <v>2025</v>
      </c>
      <c r="M3713" t="s">
        <v>350</v>
      </c>
      <c r="N3713" s="89" cm="1">
        <f t="array" ref="N3713">IF(ISNUMBER(_34_KNMI_Stations[[#This Row],[Etmaal temperatuur °C]]),IF(_34_KNMI_Stations[[#This Row],[Etmaal temperatuur °C]]&lt;stookgrens[],stookgrens[]-_34_KNMI_Stations[[#This Row],[Etmaal temperatuur °C]],0),"")</f>
        <v>4</v>
      </c>
      <c r="O3713" s="89">
        <f>_34_KNMI_Stations[[#This Row],[graaddagen]]*_34_KNMI_Stations[[#This Row],[Gewogen factor]]</f>
        <v>3.2</v>
      </c>
      <c r="P3713" s="89" cm="1">
        <f t="array" ref="P3713">IF(ISNUMBER(_34_KNMI_Stations[[#This Row],[Etmaal temperatuur °C]]),IF(_34_KNMI_Stations[[#This Row],[Etmaal temperatuur °C]]&gt;stookgrens[],_34_KNMI_Stations[[#This Row],[Etmaal temperatuur °C]]-stookgrens[],0),"")</f>
        <v>0</v>
      </c>
    </row>
    <row r="3714" spans="1:16" x14ac:dyDescent="0.25">
      <c r="A3714">
        <v>269</v>
      </c>
      <c r="B3714" s="110">
        <v>45806</v>
      </c>
      <c r="C3714" s="89">
        <v>5.3</v>
      </c>
      <c r="D3714" s="89">
        <v>14.4</v>
      </c>
      <c r="E3714" s="96">
        <v>846</v>
      </c>
      <c r="F3714" s="89">
        <v>1.5</v>
      </c>
      <c r="G3714" s="89">
        <v>1019.3</v>
      </c>
      <c r="H3714">
        <v>0.88</v>
      </c>
      <c r="I3714" t="s">
        <v>9</v>
      </c>
      <c r="J3714">
        <v>0.8</v>
      </c>
      <c r="K3714">
        <v>5</v>
      </c>
      <c r="L3714">
        <v>2025</v>
      </c>
      <c r="M3714" t="s">
        <v>350</v>
      </c>
      <c r="N3714" s="89" cm="1">
        <f t="array" ref="N3714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3714" s="89">
        <f>_34_KNMI_Stations[[#This Row],[graaddagen]]*_34_KNMI_Stations[[#This Row],[Gewogen factor]]</f>
        <v>2.88</v>
      </c>
      <c r="P3714" s="89" cm="1">
        <f t="array" ref="P3714">IF(ISNUMBER(_34_KNMI_Stations[[#This Row],[Etmaal temperatuur °C]]),IF(_34_KNMI_Stations[[#This Row],[Etmaal temperatuur °C]]&gt;stookgrens[],_34_KNMI_Stations[[#This Row],[Etmaal temperatuur °C]]-stookgrens[],0),"")</f>
        <v>0</v>
      </c>
    </row>
    <row r="3715" spans="1:16" x14ac:dyDescent="0.25">
      <c r="A3715">
        <v>269</v>
      </c>
      <c r="B3715" s="110">
        <v>45807</v>
      </c>
      <c r="C3715" s="89">
        <v>4.7</v>
      </c>
      <c r="D3715" s="89">
        <v>17.2</v>
      </c>
      <c r="E3715" s="96">
        <v>2397</v>
      </c>
      <c r="F3715" s="89">
        <v>0</v>
      </c>
      <c r="G3715" s="89">
        <v>1018.9</v>
      </c>
      <c r="H3715">
        <v>0.82</v>
      </c>
      <c r="I3715" t="s">
        <v>9</v>
      </c>
      <c r="J3715">
        <v>0.8</v>
      </c>
      <c r="K3715">
        <v>5</v>
      </c>
      <c r="L3715">
        <v>2025</v>
      </c>
      <c r="M3715" t="s">
        <v>350</v>
      </c>
      <c r="N3715" s="89" cm="1">
        <f t="array" ref="N3715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3715" s="89">
        <f>_34_KNMI_Stations[[#This Row],[graaddagen]]*_34_KNMI_Stations[[#This Row],[Gewogen factor]]</f>
        <v>0.64000000000000057</v>
      </c>
      <c r="P3715" s="89" cm="1">
        <f t="array" ref="P3715">IF(ISNUMBER(_34_KNMI_Stations[[#This Row],[Etmaal temperatuur °C]]),IF(_34_KNMI_Stations[[#This Row],[Etmaal temperatuur °C]]&gt;stookgrens[],_34_KNMI_Stations[[#This Row],[Etmaal temperatuur °C]]-stookgrens[],0),"")</f>
        <v>0</v>
      </c>
    </row>
    <row r="3716" spans="1:16" x14ac:dyDescent="0.25">
      <c r="A3716">
        <v>269</v>
      </c>
      <c r="B3716" s="110">
        <v>45808</v>
      </c>
      <c r="C3716" s="89">
        <v>1.8</v>
      </c>
      <c r="D3716" s="89">
        <v>19.5</v>
      </c>
      <c r="E3716" s="96">
        <v>2217</v>
      </c>
      <c r="F3716" s="89">
        <v>0</v>
      </c>
      <c r="G3716" s="89">
        <v>1016.4</v>
      </c>
      <c r="H3716">
        <v>0.74</v>
      </c>
      <c r="I3716" t="s">
        <v>9</v>
      </c>
      <c r="J3716">
        <v>0.8</v>
      </c>
      <c r="K3716">
        <v>5</v>
      </c>
      <c r="L3716">
        <v>2025</v>
      </c>
      <c r="M3716" t="s">
        <v>350</v>
      </c>
      <c r="N3716" s="89" cm="1">
        <f t="array" ref="N3716">IF(ISNUMBER(_34_KNMI_Stations[[#This Row],[Etmaal temperatuur °C]]),IF(_34_KNMI_Stations[[#This Row],[Etmaal temperatuur °C]]&lt;stookgrens[],stookgrens[]-_34_KNMI_Stations[[#This Row],[Etmaal temperatuur °C]],0),"")</f>
        <v>0</v>
      </c>
      <c r="O3716" s="89">
        <f>_34_KNMI_Stations[[#This Row],[graaddagen]]*_34_KNMI_Stations[[#This Row],[Gewogen factor]]</f>
        <v>0</v>
      </c>
      <c r="P3716" s="89" cm="1">
        <f t="array" ref="P3716">IF(ISNUMBER(_34_KNMI_Stations[[#This Row],[Etmaal temperatuur °C]]),IF(_34_KNMI_Stations[[#This Row],[Etmaal temperatuur °C]]&gt;stookgrens[],_34_KNMI_Stations[[#This Row],[Etmaal temperatuur °C]]-stookgrens[],0),"")</f>
        <v>1.5</v>
      </c>
    </row>
    <row r="3717" spans="1:16" x14ac:dyDescent="0.25">
      <c r="A3717">
        <v>269</v>
      </c>
      <c r="B3717" s="110">
        <v>45809</v>
      </c>
      <c r="C3717" s="89">
        <v>4.9000000000000004</v>
      </c>
      <c r="D3717" s="89">
        <v>16.600000000000001</v>
      </c>
      <c r="E3717" s="96">
        <v>1862</v>
      </c>
      <c r="F3717" s="89">
        <v>0</v>
      </c>
      <c r="G3717" s="89">
        <v>1013</v>
      </c>
      <c r="H3717">
        <v>0.73</v>
      </c>
      <c r="I3717" t="s">
        <v>9</v>
      </c>
      <c r="J3717">
        <v>0.8</v>
      </c>
      <c r="K3717">
        <v>6</v>
      </c>
      <c r="L3717">
        <v>2025</v>
      </c>
      <c r="M3717" t="s">
        <v>350</v>
      </c>
      <c r="N3717" s="89" cm="1">
        <f t="array" ref="N3717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3717" s="89">
        <f>_34_KNMI_Stations[[#This Row],[graaddagen]]*_34_KNMI_Stations[[#This Row],[Gewogen factor]]</f>
        <v>1.119999999999999</v>
      </c>
      <c r="P3717" s="89" cm="1">
        <f t="array" ref="P3717">IF(ISNUMBER(_34_KNMI_Stations[[#This Row],[Etmaal temperatuur °C]]),IF(_34_KNMI_Stations[[#This Row],[Etmaal temperatuur °C]]&gt;stookgrens[],_34_KNMI_Stations[[#This Row],[Etmaal temperatuur °C]]-stookgrens[],0),"")</f>
        <v>0</v>
      </c>
    </row>
    <row r="3718" spans="1:16" x14ac:dyDescent="0.25">
      <c r="A3718">
        <v>269</v>
      </c>
      <c r="B3718" s="110">
        <v>45810</v>
      </c>
      <c r="C3718" s="89">
        <v>3.8</v>
      </c>
      <c r="D3718" s="89">
        <v>14.4</v>
      </c>
      <c r="E3718" s="96">
        <v>2296</v>
      </c>
      <c r="F3718" s="89">
        <v>0.1</v>
      </c>
      <c r="G3718" s="89">
        <v>1015.3</v>
      </c>
      <c r="H3718">
        <v>0.75</v>
      </c>
      <c r="I3718" t="s">
        <v>9</v>
      </c>
      <c r="J3718">
        <v>0.8</v>
      </c>
      <c r="K3718">
        <v>6</v>
      </c>
      <c r="L3718">
        <v>2025</v>
      </c>
      <c r="M3718" t="s">
        <v>351</v>
      </c>
      <c r="N3718" s="89" cm="1">
        <f t="array" ref="N3718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3718" s="89">
        <f>_34_KNMI_Stations[[#This Row],[graaddagen]]*_34_KNMI_Stations[[#This Row],[Gewogen factor]]</f>
        <v>2.88</v>
      </c>
      <c r="P3718" s="89" cm="1">
        <f t="array" ref="P3718">IF(ISNUMBER(_34_KNMI_Stations[[#This Row],[Etmaal temperatuur °C]]),IF(_34_KNMI_Stations[[#This Row],[Etmaal temperatuur °C]]&gt;stookgrens[],_34_KNMI_Stations[[#This Row],[Etmaal temperatuur °C]]-stookgrens[],0),"")</f>
        <v>0</v>
      </c>
    </row>
    <row r="3719" spans="1:16" x14ac:dyDescent="0.25">
      <c r="A3719">
        <v>269</v>
      </c>
      <c r="B3719" s="110">
        <v>45811</v>
      </c>
      <c r="C3719" s="89">
        <v>5.3</v>
      </c>
      <c r="D3719" s="89">
        <v>16.5</v>
      </c>
      <c r="E3719" s="96">
        <v>2074</v>
      </c>
      <c r="F3719" s="89">
        <v>-0.1</v>
      </c>
      <c r="G3719" s="89">
        <v>1009.6</v>
      </c>
      <c r="H3719">
        <v>0.65</v>
      </c>
      <c r="I3719" t="s">
        <v>9</v>
      </c>
      <c r="J3719">
        <v>0.8</v>
      </c>
      <c r="K3719">
        <v>6</v>
      </c>
      <c r="L3719">
        <v>2025</v>
      </c>
      <c r="M3719" t="s">
        <v>351</v>
      </c>
      <c r="N3719" s="89" cm="1">
        <f t="array" ref="N3719">IF(ISNUMBER(_34_KNMI_Stations[[#This Row],[Etmaal temperatuur °C]]),IF(_34_KNMI_Stations[[#This Row],[Etmaal temperatuur °C]]&lt;stookgrens[],stookgrens[]-_34_KNMI_Stations[[#This Row],[Etmaal temperatuur °C]],0),"")</f>
        <v>1.5</v>
      </c>
      <c r="O3719" s="89">
        <f>_34_KNMI_Stations[[#This Row],[graaddagen]]*_34_KNMI_Stations[[#This Row],[Gewogen factor]]</f>
        <v>1.2000000000000002</v>
      </c>
      <c r="P3719" s="89" cm="1">
        <f t="array" ref="P3719">IF(ISNUMBER(_34_KNMI_Stations[[#This Row],[Etmaal temperatuur °C]]),IF(_34_KNMI_Stations[[#This Row],[Etmaal temperatuur °C]]&gt;stookgrens[],_34_KNMI_Stations[[#This Row],[Etmaal temperatuur °C]]-stookgrens[],0),"")</f>
        <v>0</v>
      </c>
    </row>
    <row r="3720" spans="1:16" x14ac:dyDescent="0.25">
      <c r="A3720">
        <v>269</v>
      </c>
      <c r="B3720" s="110">
        <v>45812</v>
      </c>
      <c r="C3720" s="89">
        <v>4.5999999999999996</v>
      </c>
      <c r="D3720" s="89">
        <v>15.5</v>
      </c>
      <c r="E3720" s="96">
        <v>1532</v>
      </c>
      <c r="F3720" s="89">
        <v>0.6</v>
      </c>
      <c r="G3720" s="89">
        <v>1006.7</v>
      </c>
      <c r="H3720">
        <v>0.69</v>
      </c>
      <c r="I3720" t="s">
        <v>9</v>
      </c>
      <c r="J3720">
        <v>0.8</v>
      </c>
      <c r="K3720">
        <v>6</v>
      </c>
      <c r="L3720">
        <v>2025</v>
      </c>
      <c r="M3720" t="s">
        <v>351</v>
      </c>
      <c r="N3720" s="89" cm="1">
        <f t="array" ref="N3720">IF(ISNUMBER(_34_KNMI_Stations[[#This Row],[Etmaal temperatuur °C]]),IF(_34_KNMI_Stations[[#This Row],[Etmaal temperatuur °C]]&lt;stookgrens[],stookgrens[]-_34_KNMI_Stations[[#This Row],[Etmaal temperatuur °C]],0),"")</f>
        <v>2.5</v>
      </c>
      <c r="O3720" s="89">
        <f>_34_KNMI_Stations[[#This Row],[graaddagen]]*_34_KNMI_Stations[[#This Row],[Gewogen factor]]</f>
        <v>2</v>
      </c>
      <c r="P3720" s="89" cm="1">
        <f t="array" ref="P3720">IF(ISNUMBER(_34_KNMI_Stations[[#This Row],[Etmaal temperatuur °C]]),IF(_34_KNMI_Stations[[#This Row],[Etmaal temperatuur °C]]&gt;stookgrens[],_34_KNMI_Stations[[#This Row],[Etmaal temperatuur °C]]-stookgrens[],0),"")</f>
        <v>0</v>
      </c>
    </row>
    <row r="3721" spans="1:16" x14ac:dyDescent="0.25">
      <c r="A3721">
        <v>269</v>
      </c>
      <c r="B3721" s="110">
        <v>45813</v>
      </c>
      <c r="C3721" s="89">
        <v>5.0999999999999996</v>
      </c>
      <c r="D3721" s="89">
        <v>15.2</v>
      </c>
      <c r="E3721" s="96">
        <v>1422</v>
      </c>
      <c r="F3721" s="89">
        <v>7.1</v>
      </c>
      <c r="G3721" s="89">
        <v>1005.8</v>
      </c>
      <c r="H3721">
        <v>0.79</v>
      </c>
      <c r="I3721" t="s">
        <v>9</v>
      </c>
      <c r="J3721">
        <v>0.8</v>
      </c>
      <c r="K3721">
        <v>6</v>
      </c>
      <c r="L3721">
        <v>2025</v>
      </c>
      <c r="M3721" t="s">
        <v>351</v>
      </c>
      <c r="N3721" s="89" cm="1">
        <f t="array" ref="N3721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3721" s="89">
        <f>_34_KNMI_Stations[[#This Row],[graaddagen]]*_34_KNMI_Stations[[#This Row],[Gewogen factor]]</f>
        <v>2.2400000000000007</v>
      </c>
      <c r="P3721" s="89" cm="1">
        <f t="array" ref="P3721">IF(ISNUMBER(_34_KNMI_Stations[[#This Row],[Etmaal temperatuur °C]]),IF(_34_KNMI_Stations[[#This Row],[Etmaal temperatuur °C]]&gt;stookgrens[],_34_KNMI_Stations[[#This Row],[Etmaal temperatuur °C]]-stookgrens[],0),"")</f>
        <v>0</v>
      </c>
    </row>
    <row r="3722" spans="1:16" x14ac:dyDescent="0.25">
      <c r="A3722">
        <v>269</v>
      </c>
      <c r="B3722" s="110">
        <v>45814</v>
      </c>
      <c r="C3722" s="89">
        <v>6.5</v>
      </c>
      <c r="D3722" s="89">
        <v>15.5</v>
      </c>
      <c r="E3722" s="96">
        <v>1907</v>
      </c>
      <c r="F3722" s="89">
        <v>0.5</v>
      </c>
      <c r="G3722" s="89">
        <v>1006.5</v>
      </c>
      <c r="H3722">
        <v>0.75</v>
      </c>
      <c r="I3722" t="s">
        <v>9</v>
      </c>
      <c r="J3722">
        <v>0.8</v>
      </c>
      <c r="K3722">
        <v>6</v>
      </c>
      <c r="L3722">
        <v>2025</v>
      </c>
      <c r="M3722" t="s">
        <v>351</v>
      </c>
      <c r="N3722" s="89" cm="1">
        <f t="array" ref="N3722">IF(ISNUMBER(_34_KNMI_Stations[[#This Row],[Etmaal temperatuur °C]]),IF(_34_KNMI_Stations[[#This Row],[Etmaal temperatuur °C]]&lt;stookgrens[],stookgrens[]-_34_KNMI_Stations[[#This Row],[Etmaal temperatuur °C]],0),"")</f>
        <v>2.5</v>
      </c>
      <c r="O3722" s="89">
        <f>_34_KNMI_Stations[[#This Row],[graaddagen]]*_34_KNMI_Stations[[#This Row],[Gewogen factor]]</f>
        <v>2</v>
      </c>
      <c r="P3722" s="89" cm="1">
        <f t="array" ref="P3722">IF(ISNUMBER(_34_KNMI_Stations[[#This Row],[Etmaal temperatuur °C]]),IF(_34_KNMI_Stations[[#This Row],[Etmaal temperatuur °C]]&gt;stookgrens[],_34_KNMI_Stations[[#This Row],[Etmaal temperatuur °C]]-stookgrens[],0),"")</f>
        <v>0</v>
      </c>
    </row>
    <row r="3723" spans="1:16" x14ac:dyDescent="0.25">
      <c r="A3723">
        <v>269</v>
      </c>
      <c r="B3723" s="110">
        <v>45815</v>
      </c>
      <c r="C3723" s="89">
        <v>4.3</v>
      </c>
      <c r="D3723" s="89">
        <v>13.7</v>
      </c>
      <c r="E3723" s="96">
        <v>1320</v>
      </c>
      <c r="F3723" s="89">
        <v>3.1</v>
      </c>
      <c r="G3723" s="89">
        <v>1006.5</v>
      </c>
      <c r="H3723">
        <v>0.83</v>
      </c>
      <c r="I3723" t="s">
        <v>9</v>
      </c>
      <c r="J3723">
        <v>0.8</v>
      </c>
      <c r="K3723">
        <v>6</v>
      </c>
      <c r="L3723">
        <v>2025</v>
      </c>
      <c r="M3723" t="s">
        <v>351</v>
      </c>
      <c r="N3723" s="89" cm="1">
        <f t="array" ref="N3723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3723" s="89">
        <f>_34_KNMI_Stations[[#This Row],[graaddagen]]*_34_KNMI_Stations[[#This Row],[Gewogen factor]]</f>
        <v>3.4400000000000008</v>
      </c>
      <c r="P3723" s="89" cm="1">
        <f t="array" ref="P3723">IF(ISNUMBER(_34_KNMI_Stations[[#This Row],[Etmaal temperatuur °C]]),IF(_34_KNMI_Stations[[#This Row],[Etmaal temperatuur °C]]&gt;stookgrens[],_34_KNMI_Stations[[#This Row],[Etmaal temperatuur °C]]-stookgrens[],0),"")</f>
        <v>0</v>
      </c>
    </row>
    <row r="3724" spans="1:16" x14ac:dyDescent="0.25">
      <c r="A3724">
        <v>269</v>
      </c>
      <c r="B3724" s="110">
        <v>45816</v>
      </c>
      <c r="C3724" s="89">
        <v>6.4</v>
      </c>
      <c r="D3724" s="89">
        <v>12.3</v>
      </c>
      <c r="E3724" s="96">
        <v>1602</v>
      </c>
      <c r="F3724" s="89">
        <v>11.1</v>
      </c>
      <c r="G3724" s="89">
        <v>1012.5</v>
      </c>
      <c r="H3724">
        <v>0.82</v>
      </c>
      <c r="I3724" t="s">
        <v>9</v>
      </c>
      <c r="J3724">
        <v>0.8</v>
      </c>
      <c r="K3724">
        <v>6</v>
      </c>
      <c r="L3724">
        <v>2025</v>
      </c>
      <c r="M3724" t="s">
        <v>351</v>
      </c>
      <c r="N3724" s="89" cm="1">
        <f t="array" ref="N3724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3724" s="89">
        <f>_34_KNMI_Stations[[#This Row],[graaddagen]]*_34_KNMI_Stations[[#This Row],[Gewogen factor]]</f>
        <v>4.5599999999999996</v>
      </c>
      <c r="P3724" s="89" cm="1">
        <f t="array" ref="P3724">IF(ISNUMBER(_34_KNMI_Stations[[#This Row],[Etmaal temperatuur °C]]),IF(_34_KNMI_Stations[[#This Row],[Etmaal temperatuur °C]]&gt;stookgrens[],_34_KNMI_Stations[[#This Row],[Etmaal temperatuur °C]]-stookgrens[],0),"")</f>
        <v>0</v>
      </c>
    </row>
    <row r="3725" spans="1:16" x14ac:dyDescent="0.25">
      <c r="A3725">
        <v>269</v>
      </c>
      <c r="B3725" s="110">
        <v>45817</v>
      </c>
      <c r="C3725" s="89">
        <v>3.6</v>
      </c>
      <c r="D3725" s="89">
        <v>14.2</v>
      </c>
      <c r="E3725" s="96">
        <v>1622</v>
      </c>
      <c r="F3725" s="89">
        <v>0.2</v>
      </c>
      <c r="G3725" s="89">
        <v>1020.6</v>
      </c>
      <c r="H3725">
        <v>0.78</v>
      </c>
      <c r="I3725" t="s">
        <v>9</v>
      </c>
      <c r="J3725">
        <v>0.8</v>
      </c>
      <c r="K3725">
        <v>6</v>
      </c>
      <c r="L3725">
        <v>2025</v>
      </c>
      <c r="M3725" t="s">
        <v>352</v>
      </c>
      <c r="N3725" s="89" cm="1">
        <f t="array" ref="N3725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3725" s="89">
        <f>_34_KNMI_Stations[[#This Row],[graaddagen]]*_34_KNMI_Stations[[#This Row],[Gewogen factor]]</f>
        <v>3.0400000000000009</v>
      </c>
      <c r="P3725" s="89" cm="1">
        <f t="array" ref="P3725">IF(ISNUMBER(_34_KNMI_Stations[[#This Row],[Etmaal temperatuur °C]]),IF(_34_KNMI_Stations[[#This Row],[Etmaal temperatuur °C]]&gt;stookgrens[],_34_KNMI_Stations[[#This Row],[Etmaal temperatuur °C]]-stookgrens[],0),"")</f>
        <v>0</v>
      </c>
    </row>
    <row r="3726" spans="1:16" x14ac:dyDescent="0.25">
      <c r="A3726">
        <v>269</v>
      </c>
      <c r="B3726" s="110">
        <v>45818</v>
      </c>
      <c r="C3726" s="89">
        <v>5.6</v>
      </c>
      <c r="D3726" s="89">
        <v>14.4</v>
      </c>
      <c r="E3726" s="96">
        <v>1253</v>
      </c>
      <c r="F3726" s="89">
        <v>2</v>
      </c>
      <c r="G3726" s="89">
        <v>1015.8</v>
      </c>
      <c r="H3726">
        <v>0.81</v>
      </c>
      <c r="I3726" t="s">
        <v>9</v>
      </c>
      <c r="J3726">
        <v>0.8</v>
      </c>
      <c r="K3726">
        <v>6</v>
      </c>
      <c r="L3726">
        <v>2025</v>
      </c>
      <c r="M3726" t="s">
        <v>352</v>
      </c>
      <c r="N3726" s="89" cm="1">
        <f t="array" ref="N3726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3726" s="89">
        <f>_34_KNMI_Stations[[#This Row],[graaddagen]]*_34_KNMI_Stations[[#This Row],[Gewogen factor]]</f>
        <v>2.88</v>
      </c>
      <c r="P3726" s="89" cm="1">
        <f t="array" ref="P3726">IF(ISNUMBER(_34_KNMI_Stations[[#This Row],[Etmaal temperatuur °C]]),IF(_34_KNMI_Stations[[#This Row],[Etmaal temperatuur °C]]&gt;stookgrens[],_34_KNMI_Stations[[#This Row],[Etmaal temperatuur °C]]-stookgrens[],0),"")</f>
        <v>0</v>
      </c>
    </row>
    <row r="3727" spans="1:16" x14ac:dyDescent="0.25">
      <c r="A3727">
        <v>269</v>
      </c>
      <c r="B3727" s="110">
        <v>45819</v>
      </c>
      <c r="C3727" s="89">
        <v>2.5</v>
      </c>
      <c r="D3727" s="89">
        <v>14.8</v>
      </c>
      <c r="E3727" s="96">
        <v>2150</v>
      </c>
      <c r="F3727" s="89">
        <v>0</v>
      </c>
      <c r="G3727" s="89">
        <v>1022.2</v>
      </c>
      <c r="H3727">
        <v>0.74</v>
      </c>
      <c r="I3727" t="s">
        <v>9</v>
      </c>
      <c r="J3727">
        <v>0.8</v>
      </c>
      <c r="K3727">
        <v>6</v>
      </c>
      <c r="L3727">
        <v>2025</v>
      </c>
      <c r="M3727" t="s">
        <v>352</v>
      </c>
      <c r="N3727" s="89" cm="1">
        <f t="array" ref="N3727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3727" s="89">
        <f>_34_KNMI_Stations[[#This Row],[graaddagen]]*_34_KNMI_Stations[[#This Row],[Gewogen factor]]</f>
        <v>2.5599999999999996</v>
      </c>
      <c r="P3727" s="89" cm="1">
        <f t="array" ref="P3727">IF(ISNUMBER(_34_KNMI_Stations[[#This Row],[Etmaal temperatuur °C]]),IF(_34_KNMI_Stations[[#This Row],[Etmaal temperatuur °C]]&gt;stookgrens[],_34_KNMI_Stations[[#This Row],[Etmaal temperatuur °C]]-stookgrens[],0),"")</f>
        <v>0</v>
      </c>
    </row>
    <row r="3728" spans="1:16" x14ac:dyDescent="0.25">
      <c r="A3728">
        <v>269</v>
      </c>
      <c r="B3728" s="110">
        <v>45820</v>
      </c>
      <c r="C3728" s="89">
        <v>4.8</v>
      </c>
      <c r="D3728" s="89">
        <v>19.399999999999999</v>
      </c>
      <c r="E3728" s="96">
        <v>2883</v>
      </c>
      <c r="F3728" s="89">
        <v>0</v>
      </c>
      <c r="G3728" s="89">
        <v>1018</v>
      </c>
      <c r="H3728">
        <v>0.62</v>
      </c>
      <c r="I3728" t="s">
        <v>9</v>
      </c>
      <c r="J3728">
        <v>0.8</v>
      </c>
      <c r="K3728">
        <v>6</v>
      </c>
      <c r="L3728">
        <v>2025</v>
      </c>
      <c r="M3728" t="s">
        <v>352</v>
      </c>
      <c r="N3728" s="89" cm="1">
        <f t="array" ref="N3728">IF(ISNUMBER(_34_KNMI_Stations[[#This Row],[Etmaal temperatuur °C]]),IF(_34_KNMI_Stations[[#This Row],[Etmaal temperatuur °C]]&lt;stookgrens[],stookgrens[]-_34_KNMI_Stations[[#This Row],[Etmaal temperatuur °C]],0),"")</f>
        <v>0</v>
      </c>
      <c r="O3728" s="89">
        <f>_34_KNMI_Stations[[#This Row],[graaddagen]]*_34_KNMI_Stations[[#This Row],[Gewogen factor]]</f>
        <v>0</v>
      </c>
      <c r="P3728" s="89" cm="1">
        <f t="array" ref="P3728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3729" spans="1:16" x14ac:dyDescent="0.25">
      <c r="A3729">
        <v>269</v>
      </c>
      <c r="B3729" s="110">
        <v>45821</v>
      </c>
      <c r="C3729" s="89">
        <v>3.2</v>
      </c>
      <c r="D3729" s="89">
        <v>24</v>
      </c>
      <c r="E3729" s="96">
        <v>2701</v>
      </c>
      <c r="F3729" s="89">
        <v>0</v>
      </c>
      <c r="G3729" s="89">
        <v>1018.5</v>
      </c>
      <c r="H3729">
        <v>0.6</v>
      </c>
      <c r="I3729" t="s">
        <v>9</v>
      </c>
      <c r="J3729">
        <v>0.8</v>
      </c>
      <c r="K3729">
        <v>6</v>
      </c>
      <c r="L3729">
        <v>2025</v>
      </c>
      <c r="M3729" t="s">
        <v>352</v>
      </c>
      <c r="N3729" s="89" cm="1">
        <f t="array" ref="N3729">IF(ISNUMBER(_34_KNMI_Stations[[#This Row],[Etmaal temperatuur °C]]),IF(_34_KNMI_Stations[[#This Row],[Etmaal temperatuur °C]]&lt;stookgrens[],stookgrens[]-_34_KNMI_Stations[[#This Row],[Etmaal temperatuur °C]],0),"")</f>
        <v>0</v>
      </c>
      <c r="O3729" s="89">
        <f>_34_KNMI_Stations[[#This Row],[graaddagen]]*_34_KNMI_Stations[[#This Row],[Gewogen factor]]</f>
        <v>0</v>
      </c>
      <c r="P3729" s="89" cm="1">
        <f t="array" ref="P3729">IF(ISNUMBER(_34_KNMI_Stations[[#This Row],[Etmaal temperatuur °C]]),IF(_34_KNMI_Stations[[#This Row],[Etmaal temperatuur °C]]&gt;stookgrens[],_34_KNMI_Stations[[#This Row],[Etmaal temperatuur °C]]-stookgrens[],0),"")</f>
        <v>6</v>
      </c>
    </row>
    <row r="3730" spans="1:16" x14ac:dyDescent="0.25">
      <c r="A3730">
        <v>269</v>
      </c>
      <c r="B3730" s="110">
        <v>45822</v>
      </c>
      <c r="C3730" s="89">
        <v>3.3</v>
      </c>
      <c r="D3730" s="89">
        <v>22.1</v>
      </c>
      <c r="E3730" s="96">
        <v>1499</v>
      </c>
      <c r="F3730" s="89">
        <v>-0.1</v>
      </c>
      <c r="G3730" s="89">
        <v>1017</v>
      </c>
      <c r="H3730">
        <v>0.69</v>
      </c>
      <c r="I3730" t="s">
        <v>9</v>
      </c>
      <c r="J3730">
        <v>0.8</v>
      </c>
      <c r="K3730">
        <v>6</v>
      </c>
      <c r="L3730">
        <v>2025</v>
      </c>
      <c r="M3730" t="s">
        <v>352</v>
      </c>
      <c r="N3730" s="89" cm="1">
        <f t="array" ref="N3730">IF(ISNUMBER(_34_KNMI_Stations[[#This Row],[Etmaal temperatuur °C]]),IF(_34_KNMI_Stations[[#This Row],[Etmaal temperatuur °C]]&lt;stookgrens[],stookgrens[]-_34_KNMI_Stations[[#This Row],[Etmaal temperatuur °C]],0),"")</f>
        <v>0</v>
      </c>
      <c r="O3730" s="89">
        <f>_34_KNMI_Stations[[#This Row],[graaddagen]]*_34_KNMI_Stations[[#This Row],[Gewogen factor]]</f>
        <v>0</v>
      </c>
      <c r="P3730" s="89" cm="1">
        <f t="array" ref="P3730">IF(ISNUMBER(_34_KNMI_Stations[[#This Row],[Etmaal temperatuur °C]]),IF(_34_KNMI_Stations[[#This Row],[Etmaal temperatuur °C]]&gt;stookgrens[],_34_KNMI_Stations[[#This Row],[Etmaal temperatuur °C]]-stookgrens[],0),"")</f>
        <v>4.1000000000000014</v>
      </c>
    </row>
    <row r="3731" spans="1:16" x14ac:dyDescent="0.25">
      <c r="A3731">
        <v>269</v>
      </c>
      <c r="B3731" s="110">
        <v>45823</v>
      </c>
      <c r="C3731" s="89">
        <v>3.9</v>
      </c>
      <c r="D3731" s="89">
        <v>17.7</v>
      </c>
      <c r="E3731" s="96">
        <v>2525</v>
      </c>
      <c r="F3731" s="89">
        <v>0</v>
      </c>
      <c r="G3731" s="89">
        <v>1021.3</v>
      </c>
      <c r="H3731">
        <v>0.71</v>
      </c>
      <c r="I3731" t="s">
        <v>9</v>
      </c>
      <c r="J3731">
        <v>0.8</v>
      </c>
      <c r="K3731">
        <v>6</v>
      </c>
      <c r="L3731">
        <v>2025</v>
      </c>
      <c r="M3731" t="s">
        <v>352</v>
      </c>
      <c r="N3731" s="89" cm="1">
        <f t="array" ref="N3731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3731" s="89">
        <f>_34_KNMI_Stations[[#This Row],[graaddagen]]*_34_KNMI_Stations[[#This Row],[Gewogen factor]]</f>
        <v>0.24000000000000057</v>
      </c>
      <c r="P3731" s="89" cm="1">
        <f t="array" ref="P3731">IF(ISNUMBER(_34_KNMI_Stations[[#This Row],[Etmaal temperatuur °C]]),IF(_34_KNMI_Stations[[#This Row],[Etmaal temperatuur °C]]&gt;stookgrens[],_34_KNMI_Stations[[#This Row],[Etmaal temperatuur °C]]-stookgrens[],0),"")</f>
        <v>0</v>
      </c>
    </row>
    <row r="3732" spans="1:16" x14ac:dyDescent="0.25">
      <c r="A3732">
        <v>269</v>
      </c>
      <c r="B3732" s="110">
        <v>45824</v>
      </c>
      <c r="C3732" s="89">
        <v>2.6</v>
      </c>
      <c r="D3732" s="89">
        <v>16.899999999999999</v>
      </c>
      <c r="E3732" s="96">
        <v>2753</v>
      </c>
      <c r="F3732" s="89">
        <v>0</v>
      </c>
      <c r="G3732" s="89">
        <v>1026.7</v>
      </c>
      <c r="H3732">
        <v>0.77</v>
      </c>
      <c r="I3732" t="s">
        <v>9</v>
      </c>
      <c r="J3732">
        <v>0.8</v>
      </c>
      <c r="K3732">
        <v>6</v>
      </c>
      <c r="L3732">
        <v>2025</v>
      </c>
      <c r="M3732" t="s">
        <v>353</v>
      </c>
      <c r="N3732" s="89" cm="1">
        <f t="array" ref="N3732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3732" s="89">
        <f>_34_KNMI_Stations[[#This Row],[graaddagen]]*_34_KNMI_Stations[[#This Row],[Gewogen factor]]</f>
        <v>0.88000000000000123</v>
      </c>
      <c r="P3732" s="89" cm="1">
        <f t="array" ref="P3732">IF(ISNUMBER(_34_KNMI_Stations[[#This Row],[Etmaal temperatuur °C]]),IF(_34_KNMI_Stations[[#This Row],[Etmaal temperatuur °C]]&gt;stookgrens[],_34_KNMI_Stations[[#This Row],[Etmaal temperatuur °C]]-stookgrens[],0),"")</f>
        <v>0</v>
      </c>
    </row>
    <row r="3733" spans="1:16" x14ac:dyDescent="0.25">
      <c r="A3733">
        <v>269</v>
      </c>
      <c r="B3733" s="110">
        <v>45825</v>
      </c>
      <c r="C3733" s="89">
        <v>2.8</v>
      </c>
      <c r="D3733" s="89">
        <v>18.399999999999999</v>
      </c>
      <c r="E3733" s="96">
        <v>2678</v>
      </c>
      <c r="F3733" s="89">
        <v>0</v>
      </c>
      <c r="G3733" s="89">
        <v>1025.0999999999999</v>
      </c>
      <c r="H3733">
        <v>0.72</v>
      </c>
      <c r="I3733" t="s">
        <v>9</v>
      </c>
      <c r="J3733">
        <v>0.8</v>
      </c>
      <c r="K3733">
        <v>6</v>
      </c>
      <c r="L3733">
        <v>2025</v>
      </c>
      <c r="M3733" t="s">
        <v>353</v>
      </c>
      <c r="N3733" s="89" cm="1">
        <f t="array" ref="N3733">IF(ISNUMBER(_34_KNMI_Stations[[#This Row],[Etmaal temperatuur °C]]),IF(_34_KNMI_Stations[[#This Row],[Etmaal temperatuur °C]]&lt;stookgrens[],stookgrens[]-_34_KNMI_Stations[[#This Row],[Etmaal temperatuur °C]],0),"")</f>
        <v>0</v>
      </c>
      <c r="O3733" s="89">
        <f>_34_KNMI_Stations[[#This Row],[graaddagen]]*_34_KNMI_Stations[[#This Row],[Gewogen factor]]</f>
        <v>0</v>
      </c>
      <c r="P3733" s="89" cm="1">
        <f t="array" ref="P3733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3734" spans="1:16" x14ac:dyDescent="0.25">
      <c r="A3734">
        <v>269</v>
      </c>
      <c r="B3734" s="110">
        <v>45826</v>
      </c>
      <c r="C3734" s="89">
        <v>3</v>
      </c>
      <c r="D3734" s="89">
        <v>18.8</v>
      </c>
      <c r="E3734" s="96">
        <v>2765</v>
      </c>
      <c r="F3734" s="89">
        <v>0</v>
      </c>
      <c r="G3734" s="89">
        <v>1023.8</v>
      </c>
      <c r="H3734">
        <v>0.73</v>
      </c>
      <c r="I3734" t="s">
        <v>9</v>
      </c>
      <c r="J3734">
        <v>0.8</v>
      </c>
      <c r="K3734">
        <v>6</v>
      </c>
      <c r="L3734">
        <v>2025</v>
      </c>
      <c r="M3734" t="s">
        <v>353</v>
      </c>
      <c r="N3734" s="89" cm="1">
        <f t="array" ref="N3734">IF(ISNUMBER(_34_KNMI_Stations[[#This Row],[Etmaal temperatuur °C]]),IF(_34_KNMI_Stations[[#This Row],[Etmaal temperatuur °C]]&lt;stookgrens[],stookgrens[]-_34_KNMI_Stations[[#This Row],[Etmaal temperatuur °C]],0),"")</f>
        <v>0</v>
      </c>
      <c r="O3734" s="89">
        <f>_34_KNMI_Stations[[#This Row],[graaddagen]]*_34_KNMI_Stations[[#This Row],[Gewogen factor]]</f>
        <v>0</v>
      </c>
      <c r="P3734" s="89" cm="1">
        <f t="array" ref="P3734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3735" spans="1:16" x14ac:dyDescent="0.25">
      <c r="A3735">
        <v>269</v>
      </c>
      <c r="B3735" s="110">
        <v>45827</v>
      </c>
      <c r="C3735" s="89">
        <v>2.5</v>
      </c>
      <c r="D3735" s="89">
        <v>17.7</v>
      </c>
      <c r="E3735" s="96">
        <v>2713</v>
      </c>
      <c r="F3735" s="89">
        <v>0</v>
      </c>
      <c r="G3735" s="89">
        <v>1026.9000000000001</v>
      </c>
      <c r="H3735">
        <v>0.69</v>
      </c>
      <c r="I3735" t="s">
        <v>9</v>
      </c>
      <c r="J3735">
        <v>0.8</v>
      </c>
      <c r="K3735">
        <v>6</v>
      </c>
      <c r="L3735">
        <v>2025</v>
      </c>
      <c r="M3735" t="s">
        <v>353</v>
      </c>
      <c r="N3735" s="89" cm="1">
        <f t="array" ref="N3735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3735" s="89">
        <f>_34_KNMI_Stations[[#This Row],[graaddagen]]*_34_KNMI_Stations[[#This Row],[Gewogen factor]]</f>
        <v>0.24000000000000057</v>
      </c>
      <c r="P3735" s="89" cm="1">
        <f t="array" ref="P3735">IF(ISNUMBER(_34_KNMI_Stations[[#This Row],[Etmaal temperatuur °C]]),IF(_34_KNMI_Stations[[#This Row],[Etmaal temperatuur °C]]&gt;stookgrens[],_34_KNMI_Stations[[#This Row],[Etmaal temperatuur °C]]-stookgrens[],0),"")</f>
        <v>0</v>
      </c>
    </row>
    <row r="3736" spans="1:16" x14ac:dyDescent="0.25">
      <c r="A3736">
        <v>269</v>
      </c>
      <c r="B3736" s="110">
        <v>45828</v>
      </c>
      <c r="C3736" s="89">
        <v>3.2</v>
      </c>
      <c r="D3736" s="89">
        <v>18</v>
      </c>
      <c r="E3736" s="96">
        <v>2932</v>
      </c>
      <c r="F3736" s="89">
        <v>0</v>
      </c>
      <c r="G3736" s="89">
        <v>1026.0999999999999</v>
      </c>
      <c r="H3736">
        <v>0.61</v>
      </c>
      <c r="I3736" t="s">
        <v>9</v>
      </c>
      <c r="J3736">
        <v>0.8</v>
      </c>
      <c r="K3736">
        <v>6</v>
      </c>
      <c r="L3736">
        <v>2025</v>
      </c>
      <c r="M3736" t="s">
        <v>353</v>
      </c>
      <c r="N3736" s="89" cm="1">
        <f t="array" ref="N3736">IF(ISNUMBER(_34_KNMI_Stations[[#This Row],[Etmaal temperatuur °C]]),IF(_34_KNMI_Stations[[#This Row],[Etmaal temperatuur °C]]&lt;stookgrens[],stookgrens[]-_34_KNMI_Stations[[#This Row],[Etmaal temperatuur °C]],0),"")</f>
        <v>0</v>
      </c>
      <c r="O3736" s="89">
        <f>_34_KNMI_Stations[[#This Row],[graaddagen]]*_34_KNMI_Stations[[#This Row],[Gewogen factor]]</f>
        <v>0</v>
      </c>
      <c r="P3736" s="89" cm="1">
        <f t="array" ref="P3736">IF(ISNUMBER(_34_KNMI_Stations[[#This Row],[Etmaal temperatuur °C]]),IF(_34_KNMI_Stations[[#This Row],[Etmaal temperatuur °C]]&gt;stookgrens[],_34_KNMI_Stations[[#This Row],[Etmaal temperatuur °C]]-stookgrens[],0),"")</f>
        <v>0</v>
      </c>
    </row>
    <row r="3737" spans="1:16" x14ac:dyDescent="0.25">
      <c r="A3737">
        <v>269</v>
      </c>
      <c r="B3737" s="110">
        <v>45829</v>
      </c>
      <c r="C3737" s="89">
        <v>2.4</v>
      </c>
      <c r="D3737" s="89">
        <v>22.7</v>
      </c>
      <c r="E3737" s="96">
        <v>2934</v>
      </c>
      <c r="F3737" s="89">
        <v>0</v>
      </c>
      <c r="G3737" s="89">
        <v>1020.2</v>
      </c>
      <c r="H3737">
        <v>0.51</v>
      </c>
      <c r="I3737" t="s">
        <v>9</v>
      </c>
      <c r="J3737">
        <v>0.8</v>
      </c>
      <c r="K3737">
        <v>6</v>
      </c>
      <c r="L3737">
        <v>2025</v>
      </c>
      <c r="M3737" t="s">
        <v>353</v>
      </c>
      <c r="N3737" s="89" cm="1">
        <f t="array" ref="N3737">IF(ISNUMBER(_34_KNMI_Stations[[#This Row],[Etmaal temperatuur °C]]),IF(_34_KNMI_Stations[[#This Row],[Etmaal temperatuur °C]]&lt;stookgrens[],stookgrens[]-_34_KNMI_Stations[[#This Row],[Etmaal temperatuur °C]],0),"")</f>
        <v>0</v>
      </c>
      <c r="O3737" s="89">
        <f>_34_KNMI_Stations[[#This Row],[graaddagen]]*_34_KNMI_Stations[[#This Row],[Gewogen factor]]</f>
        <v>0</v>
      </c>
      <c r="P3737" s="89" cm="1">
        <f t="array" ref="P3737">IF(ISNUMBER(_34_KNMI_Stations[[#This Row],[Etmaal temperatuur °C]]),IF(_34_KNMI_Stations[[#This Row],[Etmaal temperatuur °C]]&gt;stookgrens[],_34_KNMI_Stations[[#This Row],[Etmaal temperatuur °C]]-stookgrens[],0),"")</f>
        <v>4.6999999999999993</v>
      </c>
    </row>
    <row r="3738" spans="1:16" x14ac:dyDescent="0.25">
      <c r="A3738">
        <v>269</v>
      </c>
      <c r="B3738" s="110">
        <v>45830</v>
      </c>
      <c r="C3738" s="89">
        <v>4.9000000000000004</v>
      </c>
      <c r="D3738" s="89">
        <v>22</v>
      </c>
      <c r="E3738" s="96">
        <v>1575</v>
      </c>
      <c r="F3738" s="89">
        <v>1</v>
      </c>
      <c r="G3738" s="89">
        <v>1012.9</v>
      </c>
      <c r="H3738">
        <v>0.61</v>
      </c>
      <c r="I3738" t="s">
        <v>9</v>
      </c>
      <c r="J3738">
        <v>0.8</v>
      </c>
      <c r="K3738">
        <v>6</v>
      </c>
      <c r="L3738">
        <v>2025</v>
      </c>
      <c r="M3738" t="s">
        <v>353</v>
      </c>
      <c r="N3738" s="89" cm="1">
        <f t="array" ref="N3738">IF(ISNUMBER(_34_KNMI_Stations[[#This Row],[Etmaal temperatuur °C]]),IF(_34_KNMI_Stations[[#This Row],[Etmaal temperatuur °C]]&lt;stookgrens[],stookgrens[]-_34_KNMI_Stations[[#This Row],[Etmaal temperatuur °C]],0),"")</f>
        <v>0</v>
      </c>
      <c r="O3738" s="89">
        <f>_34_KNMI_Stations[[#This Row],[graaddagen]]*_34_KNMI_Stations[[#This Row],[Gewogen factor]]</f>
        <v>0</v>
      </c>
      <c r="P3738" s="89" cm="1">
        <f t="array" ref="P3738">IF(ISNUMBER(_34_KNMI_Stations[[#This Row],[Etmaal temperatuur °C]]),IF(_34_KNMI_Stations[[#This Row],[Etmaal temperatuur °C]]&gt;stookgrens[],_34_KNMI_Stations[[#This Row],[Etmaal temperatuur °C]]-stookgrens[],0),"")</f>
        <v>4</v>
      </c>
    </row>
    <row r="3739" spans="1:16" x14ac:dyDescent="0.25">
      <c r="A3739">
        <v>269</v>
      </c>
      <c r="B3739" s="110">
        <v>45831</v>
      </c>
      <c r="C3739" s="89">
        <v>7.4</v>
      </c>
      <c r="D3739" s="89">
        <v>18</v>
      </c>
      <c r="E3739" s="96">
        <v>2282</v>
      </c>
      <c r="F3739" s="89">
        <v>-0.1</v>
      </c>
      <c r="G3739" s="89">
        <v>1010.8</v>
      </c>
      <c r="H3739">
        <v>0.64</v>
      </c>
      <c r="I3739" t="s">
        <v>9</v>
      </c>
      <c r="J3739">
        <v>0.8</v>
      </c>
      <c r="K3739">
        <v>6</v>
      </c>
      <c r="L3739">
        <v>2025</v>
      </c>
      <c r="M3739" t="s">
        <v>354</v>
      </c>
      <c r="N3739" s="89" cm="1">
        <f t="array" ref="N3739">IF(ISNUMBER(_34_KNMI_Stations[[#This Row],[Etmaal temperatuur °C]]),IF(_34_KNMI_Stations[[#This Row],[Etmaal temperatuur °C]]&lt;stookgrens[],stookgrens[]-_34_KNMI_Stations[[#This Row],[Etmaal temperatuur °C]],0),"")</f>
        <v>0</v>
      </c>
      <c r="O3739" s="89">
        <f>_34_KNMI_Stations[[#This Row],[graaddagen]]*_34_KNMI_Stations[[#This Row],[Gewogen factor]]</f>
        <v>0</v>
      </c>
      <c r="P3739" s="89" cm="1">
        <f t="array" ref="P3739">IF(ISNUMBER(_34_KNMI_Stations[[#This Row],[Etmaal temperatuur °C]]),IF(_34_KNMI_Stations[[#This Row],[Etmaal temperatuur °C]]&gt;stookgrens[],_34_KNMI_Stations[[#This Row],[Etmaal temperatuur °C]]-stookgrens[],0),"")</f>
        <v>0</v>
      </c>
    </row>
    <row r="3740" spans="1:16" x14ac:dyDescent="0.25">
      <c r="A3740">
        <v>269</v>
      </c>
      <c r="B3740" s="110">
        <v>45832</v>
      </c>
      <c r="C3740" s="89">
        <v>7</v>
      </c>
      <c r="D3740" s="89">
        <v>17.7</v>
      </c>
      <c r="E3740" s="96">
        <v>1114</v>
      </c>
      <c r="F3740" s="89">
        <v>0.1</v>
      </c>
      <c r="G3740" s="89">
        <v>1011</v>
      </c>
      <c r="H3740">
        <v>0.77</v>
      </c>
      <c r="I3740" t="s">
        <v>9</v>
      </c>
      <c r="J3740">
        <v>0.8</v>
      </c>
      <c r="K3740">
        <v>6</v>
      </c>
      <c r="L3740">
        <v>2025</v>
      </c>
      <c r="M3740" t="s">
        <v>354</v>
      </c>
      <c r="N3740" s="89" cm="1">
        <f t="array" ref="N3740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3740" s="89">
        <f>_34_KNMI_Stations[[#This Row],[graaddagen]]*_34_KNMI_Stations[[#This Row],[Gewogen factor]]</f>
        <v>0.24000000000000057</v>
      </c>
      <c r="P3740" s="89" cm="1">
        <f t="array" ref="P3740">IF(ISNUMBER(_34_KNMI_Stations[[#This Row],[Etmaal temperatuur °C]]),IF(_34_KNMI_Stations[[#This Row],[Etmaal temperatuur °C]]&gt;stookgrens[],_34_KNMI_Stations[[#This Row],[Etmaal temperatuur °C]]-stookgrens[],0),"")</f>
        <v>0</v>
      </c>
    </row>
    <row r="3741" spans="1:16" x14ac:dyDescent="0.25">
      <c r="A3741">
        <v>269</v>
      </c>
      <c r="B3741" s="110">
        <v>45833</v>
      </c>
      <c r="C3741" s="89">
        <v>4</v>
      </c>
      <c r="D3741" s="89">
        <v>19.899999999999999</v>
      </c>
      <c r="E3741" s="96">
        <v>2093</v>
      </c>
      <c r="F3741" s="89">
        <v>0</v>
      </c>
      <c r="G3741" s="89">
        <v>1011.8</v>
      </c>
      <c r="H3741">
        <v>0.78</v>
      </c>
      <c r="I3741" t="s">
        <v>9</v>
      </c>
      <c r="J3741">
        <v>0.8</v>
      </c>
      <c r="K3741">
        <v>6</v>
      </c>
      <c r="L3741">
        <v>2025</v>
      </c>
      <c r="M3741" t="s">
        <v>354</v>
      </c>
      <c r="N3741" s="89" cm="1">
        <f t="array" ref="N3741">IF(ISNUMBER(_34_KNMI_Stations[[#This Row],[Etmaal temperatuur °C]]),IF(_34_KNMI_Stations[[#This Row],[Etmaal temperatuur °C]]&lt;stookgrens[],stookgrens[]-_34_KNMI_Stations[[#This Row],[Etmaal temperatuur °C]],0),"")</f>
        <v>0</v>
      </c>
      <c r="O3741" s="89">
        <f>_34_KNMI_Stations[[#This Row],[graaddagen]]*_34_KNMI_Stations[[#This Row],[Gewogen factor]]</f>
        <v>0</v>
      </c>
      <c r="P3741" s="89" cm="1">
        <f t="array" ref="P3741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3742" spans="1:16" x14ac:dyDescent="0.25">
      <c r="A3742">
        <v>269</v>
      </c>
      <c r="B3742" s="110">
        <v>45834</v>
      </c>
      <c r="C3742" s="89">
        <v>5.0999999999999996</v>
      </c>
      <c r="D3742" s="89">
        <v>19.3</v>
      </c>
      <c r="E3742" s="96">
        <v>925</v>
      </c>
      <c r="F3742" s="89">
        <v>5.3</v>
      </c>
      <c r="G3742" s="89">
        <v>1011.7</v>
      </c>
      <c r="H3742">
        <v>0.83</v>
      </c>
      <c r="I3742" t="s">
        <v>9</v>
      </c>
      <c r="J3742">
        <v>0.8</v>
      </c>
      <c r="K3742">
        <v>6</v>
      </c>
      <c r="L3742">
        <v>2025</v>
      </c>
      <c r="M3742" t="s">
        <v>354</v>
      </c>
      <c r="N3742" s="89" cm="1">
        <f t="array" ref="N3742">IF(ISNUMBER(_34_KNMI_Stations[[#This Row],[Etmaal temperatuur °C]]),IF(_34_KNMI_Stations[[#This Row],[Etmaal temperatuur °C]]&lt;stookgrens[],stookgrens[]-_34_KNMI_Stations[[#This Row],[Etmaal temperatuur °C]],0),"")</f>
        <v>0</v>
      </c>
      <c r="O3742" s="89">
        <f>_34_KNMI_Stations[[#This Row],[graaddagen]]*_34_KNMI_Stations[[#This Row],[Gewogen factor]]</f>
        <v>0</v>
      </c>
      <c r="P3742" s="89" cm="1">
        <f t="array" ref="P3742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3743" spans="1:16" x14ac:dyDescent="0.25">
      <c r="A3743">
        <v>269</v>
      </c>
      <c r="B3743" s="110">
        <v>45835</v>
      </c>
      <c r="C3743" s="89">
        <v>4</v>
      </c>
      <c r="D3743" s="89">
        <v>17.899999999999999</v>
      </c>
      <c r="E3743" s="96">
        <v>1715</v>
      </c>
      <c r="F3743" s="89">
        <v>2.8</v>
      </c>
      <c r="G3743" s="89">
        <v>1020.7</v>
      </c>
      <c r="H3743">
        <v>0.74</v>
      </c>
      <c r="I3743" t="s">
        <v>9</v>
      </c>
      <c r="J3743">
        <v>0.8</v>
      </c>
      <c r="K3743">
        <v>6</v>
      </c>
      <c r="L3743">
        <v>2025</v>
      </c>
      <c r="M3743" t="s">
        <v>354</v>
      </c>
      <c r="N3743" s="89" cm="1">
        <f t="array" ref="N3743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3743" s="89">
        <f>_34_KNMI_Stations[[#This Row],[graaddagen]]*_34_KNMI_Stations[[#This Row],[Gewogen factor]]</f>
        <v>8.000000000000114E-2</v>
      </c>
      <c r="P3743" s="89" cm="1">
        <f t="array" ref="P3743">IF(ISNUMBER(_34_KNMI_Stations[[#This Row],[Etmaal temperatuur °C]]),IF(_34_KNMI_Stations[[#This Row],[Etmaal temperatuur °C]]&gt;stookgrens[],_34_KNMI_Stations[[#This Row],[Etmaal temperatuur °C]]-stookgrens[],0),"")</f>
        <v>0</v>
      </c>
    </row>
    <row r="3744" spans="1:16" x14ac:dyDescent="0.25">
      <c r="A3744">
        <v>269</v>
      </c>
      <c r="B3744" s="110">
        <v>45836</v>
      </c>
      <c r="C3744" s="89">
        <v>5</v>
      </c>
      <c r="D3744" s="89">
        <v>21.2</v>
      </c>
      <c r="E3744" s="96">
        <v>1503</v>
      </c>
      <c r="F3744" s="89">
        <v>0</v>
      </c>
      <c r="G3744" s="89">
        <v>1022.7</v>
      </c>
      <c r="H3744">
        <v>0.79</v>
      </c>
      <c r="I3744" t="s">
        <v>9</v>
      </c>
      <c r="J3744">
        <v>0.8</v>
      </c>
      <c r="K3744">
        <v>6</v>
      </c>
      <c r="L3744">
        <v>2025</v>
      </c>
      <c r="M3744" t="s">
        <v>354</v>
      </c>
      <c r="N3744" s="89" cm="1">
        <f t="array" ref="N3744">IF(ISNUMBER(_34_KNMI_Stations[[#This Row],[Etmaal temperatuur °C]]),IF(_34_KNMI_Stations[[#This Row],[Etmaal temperatuur °C]]&lt;stookgrens[],stookgrens[]-_34_KNMI_Stations[[#This Row],[Etmaal temperatuur °C]],0),"")</f>
        <v>0</v>
      </c>
      <c r="O3744" s="89">
        <f>_34_KNMI_Stations[[#This Row],[graaddagen]]*_34_KNMI_Stations[[#This Row],[Gewogen factor]]</f>
        <v>0</v>
      </c>
      <c r="P3744" s="89" cm="1">
        <f t="array" ref="P3744">IF(ISNUMBER(_34_KNMI_Stations[[#This Row],[Etmaal temperatuur °C]]),IF(_34_KNMI_Stations[[#This Row],[Etmaal temperatuur °C]]&gt;stookgrens[],_34_KNMI_Stations[[#This Row],[Etmaal temperatuur °C]]-stookgrens[],0),"")</f>
        <v>3.1999999999999993</v>
      </c>
    </row>
    <row r="3745" spans="1:16" x14ac:dyDescent="0.25">
      <c r="A3745">
        <v>269</v>
      </c>
      <c r="B3745" s="110">
        <v>45837</v>
      </c>
      <c r="C3745" s="89">
        <v>3.4</v>
      </c>
      <c r="D3745" s="89">
        <v>20.399999999999999</v>
      </c>
      <c r="E3745" s="96">
        <v>2780</v>
      </c>
      <c r="F3745" s="89">
        <v>0</v>
      </c>
      <c r="G3745" s="89">
        <v>1024.0999999999999</v>
      </c>
      <c r="H3745">
        <v>0.76</v>
      </c>
      <c r="I3745" t="s">
        <v>9</v>
      </c>
      <c r="J3745">
        <v>0.8</v>
      </c>
      <c r="K3745">
        <v>6</v>
      </c>
      <c r="L3745">
        <v>2025</v>
      </c>
      <c r="M3745" t="s">
        <v>354</v>
      </c>
      <c r="N3745" s="89" cm="1">
        <f t="array" ref="N3745">IF(ISNUMBER(_34_KNMI_Stations[[#This Row],[Etmaal temperatuur °C]]),IF(_34_KNMI_Stations[[#This Row],[Etmaal temperatuur °C]]&lt;stookgrens[],stookgrens[]-_34_KNMI_Stations[[#This Row],[Etmaal temperatuur °C]],0),"")</f>
        <v>0</v>
      </c>
      <c r="O3745" s="89">
        <f>_34_KNMI_Stations[[#This Row],[graaddagen]]*_34_KNMI_Stations[[#This Row],[Gewogen factor]]</f>
        <v>0</v>
      </c>
      <c r="P3745" s="89" cm="1">
        <f t="array" ref="P3745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3746" spans="1:16" x14ac:dyDescent="0.25">
      <c r="A3746">
        <v>269</v>
      </c>
      <c r="B3746" s="110">
        <v>45838</v>
      </c>
      <c r="C3746" s="89">
        <v>3.3</v>
      </c>
      <c r="D3746" s="89">
        <v>21.3</v>
      </c>
      <c r="E3746" s="96">
        <v>2975</v>
      </c>
      <c r="F3746" s="89">
        <v>0</v>
      </c>
      <c r="G3746" s="89">
        <v>1020.2</v>
      </c>
      <c r="H3746">
        <v>0.6</v>
      </c>
      <c r="I3746" t="s">
        <v>9</v>
      </c>
      <c r="J3746">
        <v>0.8</v>
      </c>
      <c r="K3746">
        <v>6</v>
      </c>
      <c r="L3746">
        <v>2025</v>
      </c>
      <c r="M3746" t="s">
        <v>355</v>
      </c>
      <c r="N3746" s="89" cm="1">
        <f t="array" ref="N3746">IF(ISNUMBER(_34_KNMI_Stations[[#This Row],[Etmaal temperatuur °C]]),IF(_34_KNMI_Stations[[#This Row],[Etmaal temperatuur °C]]&lt;stookgrens[],stookgrens[]-_34_KNMI_Stations[[#This Row],[Etmaal temperatuur °C]],0),"")</f>
        <v>0</v>
      </c>
      <c r="O3746" s="89">
        <f>_34_KNMI_Stations[[#This Row],[graaddagen]]*_34_KNMI_Stations[[#This Row],[Gewogen factor]]</f>
        <v>0</v>
      </c>
      <c r="P3746" s="89" cm="1">
        <f t="array" ref="P3746">IF(ISNUMBER(_34_KNMI_Stations[[#This Row],[Etmaal temperatuur °C]]),IF(_34_KNMI_Stations[[#This Row],[Etmaal temperatuur °C]]&gt;stookgrens[],_34_KNMI_Stations[[#This Row],[Etmaal temperatuur °C]]-stookgrens[],0),"")</f>
        <v>3.3000000000000007</v>
      </c>
    </row>
    <row r="3747" spans="1:16" x14ac:dyDescent="0.25">
      <c r="A3747">
        <v>269</v>
      </c>
      <c r="B3747" s="110">
        <v>45839</v>
      </c>
      <c r="C3747" s="89">
        <v>2.1</v>
      </c>
      <c r="D3747" s="89">
        <v>27.1</v>
      </c>
      <c r="E3747" s="96">
        <v>2822</v>
      </c>
      <c r="F3747" s="89">
        <v>0</v>
      </c>
      <c r="G3747" s="89">
        <v>1014.7</v>
      </c>
      <c r="H3747">
        <v>0.52</v>
      </c>
      <c r="I3747" t="s">
        <v>9</v>
      </c>
      <c r="J3747">
        <v>0.8</v>
      </c>
      <c r="K3747">
        <v>7</v>
      </c>
      <c r="L3747">
        <v>2025</v>
      </c>
      <c r="M3747" t="s">
        <v>355</v>
      </c>
      <c r="N3747" s="89" cm="1">
        <f t="array" ref="N3747">IF(ISNUMBER(_34_KNMI_Stations[[#This Row],[Etmaal temperatuur °C]]),IF(_34_KNMI_Stations[[#This Row],[Etmaal temperatuur °C]]&lt;stookgrens[],stookgrens[]-_34_KNMI_Stations[[#This Row],[Etmaal temperatuur °C]],0),"")</f>
        <v>0</v>
      </c>
      <c r="O3747" s="89">
        <f>_34_KNMI_Stations[[#This Row],[graaddagen]]*_34_KNMI_Stations[[#This Row],[Gewogen factor]]</f>
        <v>0</v>
      </c>
      <c r="P3747" s="89" cm="1">
        <f t="array" ref="P3747">IF(ISNUMBER(_34_KNMI_Stations[[#This Row],[Etmaal temperatuur °C]]),IF(_34_KNMI_Stations[[#This Row],[Etmaal temperatuur °C]]&gt;stookgrens[],_34_KNMI_Stations[[#This Row],[Etmaal temperatuur °C]]-stookgrens[],0),"")</f>
        <v>9.1000000000000014</v>
      </c>
    </row>
    <row r="3748" spans="1:16" x14ac:dyDescent="0.25">
      <c r="A3748">
        <v>269</v>
      </c>
      <c r="B3748" s="110">
        <v>45840</v>
      </c>
      <c r="C3748" s="89">
        <v>3.6</v>
      </c>
      <c r="D3748" s="89">
        <v>23.2</v>
      </c>
      <c r="E3748" s="96">
        <v>2343</v>
      </c>
      <c r="F3748" s="89">
        <v>0.6</v>
      </c>
      <c r="G3748" s="89">
        <v>1015.1</v>
      </c>
      <c r="H3748">
        <v>0.71</v>
      </c>
      <c r="I3748" t="s">
        <v>9</v>
      </c>
      <c r="J3748">
        <v>0.8</v>
      </c>
      <c r="K3748">
        <v>7</v>
      </c>
      <c r="L3748">
        <v>2025</v>
      </c>
      <c r="M3748" t="s">
        <v>355</v>
      </c>
      <c r="N3748" s="89" cm="1">
        <f t="array" ref="N3748">IF(ISNUMBER(_34_KNMI_Stations[[#This Row],[Etmaal temperatuur °C]]),IF(_34_KNMI_Stations[[#This Row],[Etmaal temperatuur °C]]&lt;stookgrens[],stookgrens[]-_34_KNMI_Stations[[#This Row],[Etmaal temperatuur °C]],0),"")</f>
        <v>0</v>
      </c>
      <c r="O3748" s="89">
        <f>_34_KNMI_Stations[[#This Row],[graaddagen]]*_34_KNMI_Stations[[#This Row],[Gewogen factor]]</f>
        <v>0</v>
      </c>
      <c r="P3748" s="89" cm="1">
        <f t="array" ref="P3748">IF(ISNUMBER(_34_KNMI_Stations[[#This Row],[Etmaal temperatuur °C]]),IF(_34_KNMI_Stations[[#This Row],[Etmaal temperatuur °C]]&gt;stookgrens[],_34_KNMI_Stations[[#This Row],[Etmaal temperatuur °C]]-stookgrens[],0),"")</f>
        <v>5.1999999999999993</v>
      </c>
    </row>
    <row r="3749" spans="1:16" x14ac:dyDescent="0.25">
      <c r="A3749">
        <v>269</v>
      </c>
      <c r="B3749" s="110">
        <v>45841</v>
      </c>
      <c r="C3749" s="89">
        <v>3.6</v>
      </c>
      <c r="D3749" s="89">
        <v>17.399999999999999</v>
      </c>
      <c r="E3749" s="96">
        <v>2793</v>
      </c>
      <c r="F3749" s="89">
        <v>0</v>
      </c>
      <c r="G3749" s="89">
        <v>1025.9000000000001</v>
      </c>
      <c r="H3749">
        <v>0.66</v>
      </c>
      <c r="I3749" t="s">
        <v>9</v>
      </c>
      <c r="J3749">
        <v>0.8</v>
      </c>
      <c r="K3749">
        <v>7</v>
      </c>
      <c r="L3749">
        <v>2025</v>
      </c>
      <c r="M3749" t="s">
        <v>355</v>
      </c>
      <c r="N3749" s="89" cm="1">
        <f t="array" ref="N3749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3749" s="89">
        <f>_34_KNMI_Stations[[#This Row],[graaddagen]]*_34_KNMI_Stations[[#This Row],[Gewogen factor]]</f>
        <v>0.48000000000000115</v>
      </c>
      <c r="P3749" s="89" cm="1">
        <f t="array" ref="P3749">IF(ISNUMBER(_34_KNMI_Stations[[#This Row],[Etmaal temperatuur °C]]),IF(_34_KNMI_Stations[[#This Row],[Etmaal temperatuur °C]]&gt;stookgrens[],_34_KNMI_Stations[[#This Row],[Etmaal temperatuur °C]]-stookgrens[],0),"")</f>
        <v>0</v>
      </c>
    </row>
    <row r="3750" spans="1:16" x14ac:dyDescent="0.25">
      <c r="A3750">
        <v>269</v>
      </c>
      <c r="B3750" s="110">
        <v>45842</v>
      </c>
      <c r="C3750" s="89">
        <v>4.3</v>
      </c>
      <c r="D3750" s="89">
        <v>18.8</v>
      </c>
      <c r="E3750" s="96">
        <v>2703</v>
      </c>
      <c r="F3750" s="89">
        <v>0</v>
      </c>
      <c r="G3750" s="89">
        <v>1024.8</v>
      </c>
      <c r="H3750">
        <v>0.55000000000000004</v>
      </c>
      <c r="I3750" t="s">
        <v>9</v>
      </c>
      <c r="J3750">
        <v>0.8</v>
      </c>
      <c r="K3750">
        <v>7</v>
      </c>
      <c r="L3750">
        <v>2025</v>
      </c>
      <c r="M3750" t="s">
        <v>355</v>
      </c>
      <c r="N3750" s="89" cm="1">
        <f t="array" ref="N3750">IF(ISNUMBER(_34_KNMI_Stations[[#This Row],[Etmaal temperatuur °C]]),IF(_34_KNMI_Stations[[#This Row],[Etmaal temperatuur °C]]&lt;stookgrens[],stookgrens[]-_34_KNMI_Stations[[#This Row],[Etmaal temperatuur °C]],0),"")</f>
        <v>0</v>
      </c>
      <c r="O3750" s="89">
        <f>_34_KNMI_Stations[[#This Row],[graaddagen]]*_34_KNMI_Stations[[#This Row],[Gewogen factor]]</f>
        <v>0</v>
      </c>
      <c r="P3750" s="89" cm="1">
        <f t="array" ref="P3750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3751" spans="1:16" x14ac:dyDescent="0.25">
      <c r="A3751">
        <v>269</v>
      </c>
      <c r="B3751" s="110">
        <v>45843</v>
      </c>
      <c r="C3751" s="89">
        <v>6.7</v>
      </c>
      <c r="D3751" s="89">
        <v>18.600000000000001</v>
      </c>
      <c r="E3751" s="96">
        <v>1063</v>
      </c>
      <c r="F3751" s="89">
        <v>1.7</v>
      </c>
      <c r="G3751" s="89">
        <v>1013.9</v>
      </c>
      <c r="H3751">
        <v>0.73</v>
      </c>
      <c r="I3751" t="s">
        <v>9</v>
      </c>
      <c r="J3751">
        <v>0.8</v>
      </c>
      <c r="K3751">
        <v>7</v>
      </c>
      <c r="L3751">
        <v>2025</v>
      </c>
      <c r="M3751" t="s">
        <v>355</v>
      </c>
      <c r="N3751" s="89" cm="1">
        <f t="array" ref="N3751">IF(ISNUMBER(_34_KNMI_Stations[[#This Row],[Etmaal temperatuur °C]]),IF(_34_KNMI_Stations[[#This Row],[Etmaal temperatuur °C]]&lt;stookgrens[],stookgrens[]-_34_KNMI_Stations[[#This Row],[Etmaal temperatuur °C]],0),"")</f>
        <v>0</v>
      </c>
      <c r="O3751" s="89">
        <f>_34_KNMI_Stations[[#This Row],[graaddagen]]*_34_KNMI_Stations[[#This Row],[Gewogen factor]]</f>
        <v>0</v>
      </c>
      <c r="P3751" s="89" cm="1">
        <f t="array" ref="P3751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3752" spans="1:16" x14ac:dyDescent="0.25">
      <c r="A3752">
        <v>269</v>
      </c>
      <c r="B3752" s="110">
        <v>45844</v>
      </c>
      <c r="C3752" s="89">
        <v>4</v>
      </c>
      <c r="D3752" s="89">
        <v>17.399999999999999</v>
      </c>
      <c r="E3752" s="96">
        <v>721</v>
      </c>
      <c r="F3752" s="89">
        <v>33</v>
      </c>
      <c r="G3752" s="89">
        <v>1005.5</v>
      </c>
      <c r="H3752">
        <v>0.93</v>
      </c>
      <c r="I3752" t="s">
        <v>9</v>
      </c>
      <c r="J3752">
        <v>0.8</v>
      </c>
      <c r="K3752">
        <v>7</v>
      </c>
      <c r="L3752">
        <v>2025</v>
      </c>
      <c r="M3752" t="s">
        <v>355</v>
      </c>
      <c r="N3752" s="89" cm="1">
        <f t="array" ref="N3752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3752" s="89">
        <f>_34_KNMI_Stations[[#This Row],[graaddagen]]*_34_KNMI_Stations[[#This Row],[Gewogen factor]]</f>
        <v>0.48000000000000115</v>
      </c>
      <c r="P3752" s="89" cm="1">
        <f t="array" ref="P3752">IF(ISNUMBER(_34_KNMI_Stations[[#This Row],[Etmaal temperatuur °C]]),IF(_34_KNMI_Stations[[#This Row],[Etmaal temperatuur °C]]&gt;stookgrens[],_34_KNMI_Stations[[#This Row],[Etmaal temperatuur °C]]-stookgrens[],0),"")</f>
        <v>0</v>
      </c>
    </row>
    <row r="3753" spans="1:16" x14ac:dyDescent="0.25">
      <c r="A3753">
        <v>269</v>
      </c>
      <c r="B3753" s="110">
        <v>45845</v>
      </c>
      <c r="C3753" s="89">
        <v>4.5999999999999996</v>
      </c>
      <c r="D3753" s="89">
        <v>16.100000000000001</v>
      </c>
      <c r="E3753" s="96">
        <v>1476</v>
      </c>
      <c r="F3753" s="89">
        <v>5.6</v>
      </c>
      <c r="G3753" s="89">
        <v>1006.2</v>
      </c>
      <c r="H3753">
        <v>0.77</v>
      </c>
      <c r="I3753" t="s">
        <v>9</v>
      </c>
      <c r="J3753">
        <v>0.8</v>
      </c>
      <c r="K3753">
        <v>7</v>
      </c>
      <c r="L3753">
        <v>2025</v>
      </c>
      <c r="M3753" t="s">
        <v>356</v>
      </c>
      <c r="N3753" s="89" cm="1">
        <f t="array" ref="N3753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3753" s="89">
        <f>_34_KNMI_Stations[[#This Row],[graaddagen]]*_34_KNMI_Stations[[#This Row],[Gewogen factor]]</f>
        <v>1.5199999999999989</v>
      </c>
      <c r="P3753" s="89" cm="1">
        <f t="array" ref="P3753">IF(ISNUMBER(_34_KNMI_Stations[[#This Row],[Etmaal temperatuur °C]]),IF(_34_KNMI_Stations[[#This Row],[Etmaal temperatuur °C]]&gt;stookgrens[],_34_KNMI_Stations[[#This Row],[Etmaal temperatuur °C]]-stookgrens[],0),"")</f>
        <v>0</v>
      </c>
    </row>
    <row r="3754" spans="1:16" x14ac:dyDescent="0.25">
      <c r="A3754">
        <v>269</v>
      </c>
      <c r="B3754" s="110">
        <v>45846</v>
      </c>
      <c r="C3754" s="89">
        <v>4.8</v>
      </c>
      <c r="D3754" s="89">
        <v>16</v>
      </c>
      <c r="E3754" s="96">
        <v>1905</v>
      </c>
      <c r="F3754" s="89">
        <v>1.2</v>
      </c>
      <c r="G3754" s="89">
        <v>1013.9</v>
      </c>
      <c r="H3754">
        <v>0.76</v>
      </c>
      <c r="I3754" t="s">
        <v>9</v>
      </c>
      <c r="J3754">
        <v>0.8</v>
      </c>
      <c r="K3754">
        <v>7</v>
      </c>
      <c r="L3754">
        <v>2025</v>
      </c>
      <c r="M3754" t="s">
        <v>356</v>
      </c>
      <c r="N3754" s="89" cm="1">
        <f t="array" ref="N3754">IF(ISNUMBER(_34_KNMI_Stations[[#This Row],[Etmaal temperatuur °C]]),IF(_34_KNMI_Stations[[#This Row],[Etmaal temperatuur °C]]&lt;stookgrens[],stookgrens[]-_34_KNMI_Stations[[#This Row],[Etmaal temperatuur °C]],0),"")</f>
        <v>2</v>
      </c>
      <c r="O3754" s="89">
        <f>_34_KNMI_Stations[[#This Row],[graaddagen]]*_34_KNMI_Stations[[#This Row],[Gewogen factor]]</f>
        <v>1.6</v>
      </c>
      <c r="P3754" s="89" cm="1">
        <f t="array" ref="P3754">IF(ISNUMBER(_34_KNMI_Stations[[#This Row],[Etmaal temperatuur °C]]),IF(_34_KNMI_Stations[[#This Row],[Etmaal temperatuur °C]]&gt;stookgrens[],_34_KNMI_Stations[[#This Row],[Etmaal temperatuur °C]]-stookgrens[],0),"")</f>
        <v>0</v>
      </c>
    </row>
    <row r="3755" spans="1:16" x14ac:dyDescent="0.25">
      <c r="A3755">
        <v>269</v>
      </c>
      <c r="B3755" s="110">
        <v>45847</v>
      </c>
      <c r="C3755" s="89">
        <v>2.8</v>
      </c>
      <c r="D3755" s="89">
        <v>18.100000000000001</v>
      </c>
      <c r="E3755" s="96">
        <v>2651</v>
      </c>
      <c r="F3755" s="89">
        <v>0.1</v>
      </c>
      <c r="G3755" s="89">
        <v>1020.8</v>
      </c>
      <c r="H3755">
        <v>0.68</v>
      </c>
      <c r="I3755" t="s">
        <v>9</v>
      </c>
      <c r="J3755">
        <v>0.8</v>
      </c>
      <c r="K3755">
        <v>7</v>
      </c>
      <c r="L3755">
        <v>2025</v>
      </c>
      <c r="M3755" t="s">
        <v>356</v>
      </c>
      <c r="N3755" s="89" cm="1">
        <f t="array" ref="N3755">IF(ISNUMBER(_34_KNMI_Stations[[#This Row],[Etmaal temperatuur °C]]),IF(_34_KNMI_Stations[[#This Row],[Etmaal temperatuur °C]]&lt;stookgrens[],stookgrens[]-_34_KNMI_Stations[[#This Row],[Etmaal temperatuur °C]],0),"")</f>
        <v>0</v>
      </c>
      <c r="O3755" s="89">
        <f>_34_KNMI_Stations[[#This Row],[graaddagen]]*_34_KNMI_Stations[[#This Row],[Gewogen factor]]</f>
        <v>0</v>
      </c>
      <c r="P3755" s="89" cm="1">
        <f t="array" ref="P3755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3756" spans="1:16" x14ac:dyDescent="0.25">
      <c r="A3756">
        <v>269</v>
      </c>
      <c r="B3756" s="110">
        <v>45848</v>
      </c>
      <c r="C3756" s="89">
        <v>2.2000000000000002</v>
      </c>
      <c r="D3756" s="89">
        <v>18.100000000000001</v>
      </c>
      <c r="E3756" s="96">
        <v>1991</v>
      </c>
      <c r="F3756" s="89">
        <v>0</v>
      </c>
      <c r="G3756" s="89">
        <v>1022.4</v>
      </c>
      <c r="H3756">
        <v>0.78</v>
      </c>
      <c r="I3756" t="s">
        <v>9</v>
      </c>
      <c r="J3756">
        <v>0.8</v>
      </c>
      <c r="K3756">
        <v>7</v>
      </c>
      <c r="L3756">
        <v>2025</v>
      </c>
      <c r="M3756" t="s">
        <v>356</v>
      </c>
      <c r="N3756" s="89" cm="1">
        <f t="array" ref="N3756">IF(ISNUMBER(_34_KNMI_Stations[[#This Row],[Etmaal temperatuur °C]]),IF(_34_KNMI_Stations[[#This Row],[Etmaal temperatuur °C]]&lt;stookgrens[],stookgrens[]-_34_KNMI_Stations[[#This Row],[Etmaal temperatuur °C]],0),"")</f>
        <v>0</v>
      </c>
      <c r="O3756" s="89">
        <f>_34_KNMI_Stations[[#This Row],[graaddagen]]*_34_KNMI_Stations[[#This Row],[Gewogen factor]]</f>
        <v>0</v>
      </c>
      <c r="P3756" s="89" cm="1">
        <f t="array" ref="P3756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3757" spans="1:16" x14ac:dyDescent="0.25">
      <c r="A3757">
        <v>269</v>
      </c>
      <c r="B3757" s="110">
        <v>45849</v>
      </c>
      <c r="C3757" s="89">
        <v>2.9</v>
      </c>
      <c r="D3757" s="89">
        <v>18.600000000000001</v>
      </c>
      <c r="E3757" s="96">
        <v>2265</v>
      </c>
      <c r="F3757" s="89">
        <v>0</v>
      </c>
      <c r="G3757" s="89">
        <v>1020.2</v>
      </c>
      <c r="H3757">
        <v>0.79</v>
      </c>
      <c r="I3757" t="s">
        <v>9</v>
      </c>
      <c r="J3757">
        <v>0.8</v>
      </c>
      <c r="K3757">
        <v>7</v>
      </c>
      <c r="L3757">
        <v>2025</v>
      </c>
      <c r="M3757" t="s">
        <v>356</v>
      </c>
      <c r="N3757" s="89" cm="1">
        <f t="array" ref="N3757">IF(ISNUMBER(_34_KNMI_Stations[[#This Row],[Etmaal temperatuur °C]]),IF(_34_KNMI_Stations[[#This Row],[Etmaal temperatuur °C]]&lt;stookgrens[],stookgrens[]-_34_KNMI_Stations[[#This Row],[Etmaal temperatuur °C]],0),"")</f>
        <v>0</v>
      </c>
      <c r="O3757" s="89">
        <f>_34_KNMI_Stations[[#This Row],[graaddagen]]*_34_KNMI_Stations[[#This Row],[Gewogen factor]]</f>
        <v>0</v>
      </c>
      <c r="P3757" s="89" cm="1">
        <f t="array" ref="P3757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3758" spans="1:16" x14ac:dyDescent="0.25">
      <c r="A3758">
        <v>269</v>
      </c>
      <c r="B3758" s="110">
        <v>45850</v>
      </c>
      <c r="C3758" s="89">
        <v>3.8</v>
      </c>
      <c r="D3758" s="89">
        <v>19.899999999999999</v>
      </c>
      <c r="E3758" s="96">
        <v>2717</v>
      </c>
      <c r="F3758" s="89">
        <v>0</v>
      </c>
      <c r="G3758" s="89">
        <v>1014.8</v>
      </c>
      <c r="H3758">
        <v>0.73</v>
      </c>
      <c r="I3758" t="s">
        <v>9</v>
      </c>
      <c r="J3758">
        <v>0.8</v>
      </c>
      <c r="K3758">
        <v>7</v>
      </c>
      <c r="L3758">
        <v>2025</v>
      </c>
      <c r="M3758" t="s">
        <v>356</v>
      </c>
      <c r="N3758" s="89" cm="1">
        <f t="array" ref="N3758">IF(ISNUMBER(_34_KNMI_Stations[[#This Row],[Etmaal temperatuur °C]]),IF(_34_KNMI_Stations[[#This Row],[Etmaal temperatuur °C]]&lt;stookgrens[],stookgrens[]-_34_KNMI_Stations[[#This Row],[Etmaal temperatuur °C]],0),"")</f>
        <v>0</v>
      </c>
      <c r="O3758" s="89">
        <f>_34_KNMI_Stations[[#This Row],[graaddagen]]*_34_KNMI_Stations[[#This Row],[Gewogen factor]]</f>
        <v>0</v>
      </c>
      <c r="P3758" s="89" cm="1">
        <f t="array" ref="P3758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3759" spans="1:16" x14ac:dyDescent="0.25">
      <c r="A3759">
        <v>269</v>
      </c>
      <c r="B3759" s="110">
        <v>45851</v>
      </c>
      <c r="C3759" s="89">
        <v>2.6</v>
      </c>
      <c r="D3759" s="89">
        <v>20.399999999999999</v>
      </c>
      <c r="E3759" s="96">
        <v>2319</v>
      </c>
      <c r="F3759" s="89">
        <v>0</v>
      </c>
      <c r="G3759" s="89">
        <v>1011.3</v>
      </c>
      <c r="H3759">
        <v>0.73</v>
      </c>
      <c r="I3759" t="s">
        <v>9</v>
      </c>
      <c r="J3759">
        <v>0.8</v>
      </c>
      <c r="K3759">
        <v>7</v>
      </c>
      <c r="L3759">
        <v>2025</v>
      </c>
      <c r="M3759" t="s">
        <v>356</v>
      </c>
      <c r="N3759" s="89" cm="1">
        <f t="array" ref="N3759">IF(ISNUMBER(_34_KNMI_Stations[[#This Row],[Etmaal temperatuur °C]]),IF(_34_KNMI_Stations[[#This Row],[Etmaal temperatuur °C]]&lt;stookgrens[],stookgrens[]-_34_KNMI_Stations[[#This Row],[Etmaal temperatuur °C]],0),"")</f>
        <v>0</v>
      </c>
      <c r="O3759" s="89">
        <f>_34_KNMI_Stations[[#This Row],[graaddagen]]*_34_KNMI_Stations[[#This Row],[Gewogen factor]]</f>
        <v>0</v>
      </c>
      <c r="P3759" s="89" cm="1">
        <f t="array" ref="P3759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3760" spans="1:16" x14ac:dyDescent="0.25">
      <c r="A3760">
        <v>269</v>
      </c>
      <c r="B3760" s="110">
        <v>45852</v>
      </c>
      <c r="C3760" s="89">
        <v>3.1</v>
      </c>
      <c r="D3760" s="89">
        <v>19.7</v>
      </c>
      <c r="E3760" s="96">
        <v>1726</v>
      </c>
      <c r="F3760" s="89">
        <v>1.1000000000000001</v>
      </c>
      <c r="G3760" s="89">
        <v>1013.8</v>
      </c>
      <c r="H3760">
        <v>0.75</v>
      </c>
      <c r="I3760" t="s">
        <v>9</v>
      </c>
      <c r="J3760">
        <v>0.8</v>
      </c>
      <c r="K3760">
        <v>7</v>
      </c>
      <c r="L3760">
        <v>2025</v>
      </c>
      <c r="M3760" t="s">
        <v>357</v>
      </c>
      <c r="N3760" s="89" cm="1">
        <f t="array" ref="N3760">IF(ISNUMBER(_34_KNMI_Stations[[#This Row],[Etmaal temperatuur °C]]),IF(_34_KNMI_Stations[[#This Row],[Etmaal temperatuur °C]]&lt;stookgrens[],stookgrens[]-_34_KNMI_Stations[[#This Row],[Etmaal temperatuur °C]],0),"")</f>
        <v>0</v>
      </c>
      <c r="O3760" s="89">
        <f>_34_KNMI_Stations[[#This Row],[graaddagen]]*_34_KNMI_Stations[[#This Row],[Gewogen factor]]</f>
        <v>0</v>
      </c>
      <c r="P3760" s="89" cm="1">
        <f t="array" ref="P3760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3761" spans="1:16" x14ac:dyDescent="0.25">
      <c r="A3761">
        <v>269</v>
      </c>
      <c r="B3761" s="110">
        <v>45853</v>
      </c>
      <c r="C3761" s="89">
        <v>4.7</v>
      </c>
      <c r="D3761" s="89">
        <v>19</v>
      </c>
      <c r="E3761" s="96">
        <v>1823</v>
      </c>
      <c r="F3761" s="89">
        <v>-0.1</v>
      </c>
      <c r="G3761" s="89">
        <v>1015.9</v>
      </c>
      <c r="H3761">
        <v>0.63</v>
      </c>
      <c r="I3761" t="s">
        <v>9</v>
      </c>
      <c r="J3761">
        <v>0.8</v>
      </c>
      <c r="K3761">
        <v>7</v>
      </c>
      <c r="L3761">
        <v>2025</v>
      </c>
      <c r="M3761" t="s">
        <v>357</v>
      </c>
      <c r="N3761" s="89" cm="1">
        <f t="array" ref="N3761">IF(ISNUMBER(_34_KNMI_Stations[[#This Row],[Etmaal temperatuur °C]]),IF(_34_KNMI_Stations[[#This Row],[Etmaal temperatuur °C]]&lt;stookgrens[],stookgrens[]-_34_KNMI_Stations[[#This Row],[Etmaal temperatuur °C]],0),"")</f>
        <v>0</v>
      </c>
      <c r="O3761" s="89">
        <f>_34_KNMI_Stations[[#This Row],[graaddagen]]*_34_KNMI_Stations[[#This Row],[Gewogen factor]]</f>
        <v>0</v>
      </c>
      <c r="P3761" s="89" cm="1">
        <f t="array" ref="P3761">IF(ISNUMBER(_34_KNMI_Stations[[#This Row],[Etmaal temperatuur °C]]),IF(_34_KNMI_Stations[[#This Row],[Etmaal temperatuur °C]]&gt;stookgrens[],_34_KNMI_Stations[[#This Row],[Etmaal temperatuur °C]]-stookgrens[],0),"")</f>
        <v>1</v>
      </c>
    </row>
    <row r="3762" spans="1:16" x14ac:dyDescent="0.25">
      <c r="A3762">
        <v>269</v>
      </c>
      <c r="B3762" s="110">
        <v>45854</v>
      </c>
      <c r="C3762" s="89">
        <v>3.8</v>
      </c>
      <c r="D3762" s="89">
        <v>17.100000000000001</v>
      </c>
      <c r="E3762" s="96">
        <v>1340</v>
      </c>
      <c r="F3762" s="89">
        <v>35.4</v>
      </c>
      <c r="G3762" s="89">
        <v>1013.2</v>
      </c>
      <c r="H3762">
        <v>0.84</v>
      </c>
      <c r="I3762" t="s">
        <v>9</v>
      </c>
      <c r="J3762">
        <v>0.8</v>
      </c>
      <c r="K3762">
        <v>7</v>
      </c>
      <c r="L3762">
        <v>2025</v>
      </c>
      <c r="M3762" t="s">
        <v>357</v>
      </c>
      <c r="N3762" s="89" cm="1">
        <f t="array" ref="N3762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3762" s="89">
        <f>_34_KNMI_Stations[[#This Row],[graaddagen]]*_34_KNMI_Stations[[#This Row],[Gewogen factor]]</f>
        <v>0.71999999999999886</v>
      </c>
      <c r="P3762" s="89" cm="1">
        <f t="array" ref="P3762">IF(ISNUMBER(_34_KNMI_Stations[[#This Row],[Etmaal temperatuur °C]]),IF(_34_KNMI_Stations[[#This Row],[Etmaal temperatuur °C]]&gt;stookgrens[],_34_KNMI_Stations[[#This Row],[Etmaal temperatuur °C]]-stookgrens[],0),"")</f>
        <v>0</v>
      </c>
    </row>
    <row r="3763" spans="1:16" x14ac:dyDescent="0.25">
      <c r="A3763">
        <v>269</v>
      </c>
      <c r="B3763" s="110">
        <v>45855</v>
      </c>
      <c r="C3763" s="89">
        <v>2.9</v>
      </c>
      <c r="D3763" s="89">
        <v>18</v>
      </c>
      <c r="E3763" s="96">
        <v>1774</v>
      </c>
      <c r="F3763" s="89">
        <v>0</v>
      </c>
      <c r="G3763" s="89">
        <v>1017.2</v>
      </c>
      <c r="H3763">
        <v>0.81</v>
      </c>
      <c r="I3763" t="s">
        <v>9</v>
      </c>
      <c r="J3763">
        <v>0.8</v>
      </c>
      <c r="K3763">
        <v>7</v>
      </c>
      <c r="L3763">
        <v>2025</v>
      </c>
      <c r="M3763" t="s">
        <v>357</v>
      </c>
      <c r="N3763" s="89" cm="1">
        <f t="array" ref="N3763">IF(ISNUMBER(_34_KNMI_Stations[[#This Row],[Etmaal temperatuur °C]]),IF(_34_KNMI_Stations[[#This Row],[Etmaal temperatuur °C]]&lt;stookgrens[],stookgrens[]-_34_KNMI_Stations[[#This Row],[Etmaal temperatuur °C]],0),"")</f>
        <v>0</v>
      </c>
      <c r="O3763" s="89">
        <f>_34_KNMI_Stations[[#This Row],[graaddagen]]*_34_KNMI_Stations[[#This Row],[Gewogen factor]]</f>
        <v>0</v>
      </c>
      <c r="P3763" s="89" cm="1">
        <f t="array" ref="P3763">IF(ISNUMBER(_34_KNMI_Stations[[#This Row],[Etmaal temperatuur °C]]),IF(_34_KNMI_Stations[[#This Row],[Etmaal temperatuur °C]]&gt;stookgrens[],_34_KNMI_Stations[[#This Row],[Etmaal temperatuur °C]]-stookgrens[],0),"")</f>
        <v>0</v>
      </c>
    </row>
    <row r="3764" spans="1:16" x14ac:dyDescent="0.25">
      <c r="A3764">
        <v>269</v>
      </c>
      <c r="B3764" s="110">
        <v>45856</v>
      </c>
      <c r="C3764" s="89">
        <v>1.5</v>
      </c>
      <c r="D3764" s="89">
        <v>19.8</v>
      </c>
      <c r="E3764" s="96">
        <v>2559</v>
      </c>
      <c r="F3764" s="89">
        <v>0</v>
      </c>
      <c r="G3764" s="89">
        <v>1014.4</v>
      </c>
      <c r="H3764">
        <v>0.74</v>
      </c>
      <c r="I3764" t="s">
        <v>9</v>
      </c>
      <c r="J3764">
        <v>0.8</v>
      </c>
      <c r="K3764">
        <v>7</v>
      </c>
      <c r="L3764">
        <v>2025</v>
      </c>
      <c r="M3764" t="s">
        <v>357</v>
      </c>
      <c r="N3764" s="89" cm="1">
        <f t="array" ref="N3764">IF(ISNUMBER(_34_KNMI_Stations[[#This Row],[Etmaal temperatuur °C]]),IF(_34_KNMI_Stations[[#This Row],[Etmaal temperatuur °C]]&lt;stookgrens[],stookgrens[]-_34_KNMI_Stations[[#This Row],[Etmaal temperatuur °C]],0),"")</f>
        <v>0</v>
      </c>
      <c r="O3764" s="89">
        <f>_34_KNMI_Stations[[#This Row],[graaddagen]]*_34_KNMI_Stations[[#This Row],[Gewogen factor]]</f>
        <v>0</v>
      </c>
      <c r="P3764" s="89" cm="1">
        <f t="array" ref="P3764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3765" spans="1:16" x14ac:dyDescent="0.25">
      <c r="A3765">
        <v>269</v>
      </c>
      <c r="B3765" s="110">
        <v>45857</v>
      </c>
      <c r="C3765" s="89">
        <v>3.5</v>
      </c>
      <c r="D3765" s="89">
        <v>22.7</v>
      </c>
      <c r="E3765" s="96">
        <v>2126</v>
      </c>
      <c r="F3765" s="89">
        <v>0.1</v>
      </c>
      <c r="G3765" s="89">
        <v>1007.5</v>
      </c>
      <c r="H3765">
        <v>0.72</v>
      </c>
      <c r="I3765" t="s">
        <v>9</v>
      </c>
      <c r="J3765">
        <v>0.8</v>
      </c>
      <c r="K3765">
        <v>7</v>
      </c>
      <c r="L3765">
        <v>2025</v>
      </c>
      <c r="M3765" t="s">
        <v>357</v>
      </c>
      <c r="N3765" s="89" cm="1">
        <f t="array" ref="N3765">IF(ISNUMBER(_34_KNMI_Stations[[#This Row],[Etmaal temperatuur °C]]),IF(_34_KNMI_Stations[[#This Row],[Etmaal temperatuur °C]]&lt;stookgrens[],stookgrens[]-_34_KNMI_Stations[[#This Row],[Etmaal temperatuur °C]],0),"")</f>
        <v>0</v>
      </c>
      <c r="O3765" s="89">
        <f>_34_KNMI_Stations[[#This Row],[graaddagen]]*_34_KNMI_Stations[[#This Row],[Gewogen factor]]</f>
        <v>0</v>
      </c>
      <c r="P3765" s="89" cm="1">
        <f t="array" ref="P3765">IF(ISNUMBER(_34_KNMI_Stations[[#This Row],[Etmaal temperatuur °C]]),IF(_34_KNMI_Stations[[#This Row],[Etmaal temperatuur °C]]&gt;stookgrens[],_34_KNMI_Stations[[#This Row],[Etmaal temperatuur °C]]-stookgrens[],0),"")</f>
        <v>4.6999999999999993</v>
      </c>
    </row>
    <row r="3766" spans="1:16" x14ac:dyDescent="0.25">
      <c r="A3766">
        <v>269</v>
      </c>
      <c r="B3766" s="110">
        <v>45858</v>
      </c>
      <c r="C3766" s="89">
        <v>2.8</v>
      </c>
      <c r="D3766" s="89">
        <v>21.1</v>
      </c>
      <c r="E3766" s="96">
        <v>1680</v>
      </c>
      <c r="F3766" s="89">
        <v>1.3</v>
      </c>
      <c r="G3766" s="89">
        <v>1003.8</v>
      </c>
      <c r="H3766">
        <v>0.84</v>
      </c>
      <c r="I3766" t="s">
        <v>9</v>
      </c>
      <c r="J3766">
        <v>0.8</v>
      </c>
      <c r="K3766">
        <v>7</v>
      </c>
      <c r="L3766">
        <v>2025</v>
      </c>
      <c r="M3766" t="s">
        <v>357</v>
      </c>
      <c r="N3766" s="89" cm="1">
        <f t="array" ref="N3766">IF(ISNUMBER(_34_KNMI_Stations[[#This Row],[Etmaal temperatuur °C]]),IF(_34_KNMI_Stations[[#This Row],[Etmaal temperatuur °C]]&lt;stookgrens[],stookgrens[]-_34_KNMI_Stations[[#This Row],[Etmaal temperatuur °C]],0),"")</f>
        <v>0</v>
      </c>
      <c r="O3766" s="89">
        <f>_34_KNMI_Stations[[#This Row],[graaddagen]]*_34_KNMI_Stations[[#This Row],[Gewogen factor]]</f>
        <v>0</v>
      </c>
      <c r="P3766" s="89" cm="1">
        <f t="array" ref="P3766">IF(ISNUMBER(_34_KNMI_Stations[[#This Row],[Etmaal temperatuur °C]]),IF(_34_KNMI_Stations[[#This Row],[Etmaal temperatuur °C]]&gt;stookgrens[],_34_KNMI_Stations[[#This Row],[Etmaal temperatuur °C]]-stookgrens[],0),"")</f>
        <v>3.1000000000000014</v>
      </c>
    </row>
    <row r="3767" spans="1:16" x14ac:dyDescent="0.25">
      <c r="A3767">
        <v>269</v>
      </c>
      <c r="B3767" s="110">
        <v>45859</v>
      </c>
      <c r="C3767" s="89">
        <v>3.6</v>
      </c>
      <c r="D3767" s="89">
        <v>19.100000000000001</v>
      </c>
      <c r="E3767" s="96">
        <v>2096</v>
      </c>
      <c r="F3767" s="89">
        <v>9.1999999999999993</v>
      </c>
      <c r="G3767" s="89">
        <v>1002.9</v>
      </c>
      <c r="H3767">
        <v>0.82</v>
      </c>
      <c r="I3767" t="s">
        <v>9</v>
      </c>
      <c r="J3767">
        <v>0.8</v>
      </c>
      <c r="K3767">
        <v>7</v>
      </c>
      <c r="L3767">
        <v>2025</v>
      </c>
      <c r="M3767" t="s">
        <v>358</v>
      </c>
      <c r="N3767" s="89" cm="1">
        <f t="array" ref="N3767">IF(ISNUMBER(_34_KNMI_Stations[[#This Row],[Etmaal temperatuur °C]]),IF(_34_KNMI_Stations[[#This Row],[Etmaal temperatuur °C]]&lt;stookgrens[],stookgrens[]-_34_KNMI_Stations[[#This Row],[Etmaal temperatuur °C]],0),"")</f>
        <v>0</v>
      </c>
      <c r="O3767" s="89">
        <f>_34_KNMI_Stations[[#This Row],[graaddagen]]*_34_KNMI_Stations[[#This Row],[Gewogen factor]]</f>
        <v>0</v>
      </c>
      <c r="P3767" s="89" cm="1">
        <f t="array" ref="P3767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3768" spans="1:16" x14ac:dyDescent="0.25">
      <c r="A3768">
        <v>269</v>
      </c>
      <c r="B3768" s="110">
        <v>45860</v>
      </c>
      <c r="C3768" s="89">
        <v>4.8</v>
      </c>
      <c r="D3768" s="89">
        <v>19.100000000000001</v>
      </c>
      <c r="E3768" s="96">
        <v>1722</v>
      </c>
      <c r="F3768" s="89">
        <v>0.8</v>
      </c>
      <c r="G3768" s="89">
        <v>1007.9</v>
      </c>
      <c r="H3768">
        <v>0.83</v>
      </c>
      <c r="I3768" t="s">
        <v>9</v>
      </c>
      <c r="J3768">
        <v>0.8</v>
      </c>
      <c r="K3768">
        <v>7</v>
      </c>
      <c r="L3768">
        <v>2025</v>
      </c>
      <c r="M3768" t="s">
        <v>358</v>
      </c>
      <c r="N3768" s="89" cm="1">
        <f t="array" ref="N3768">IF(ISNUMBER(_34_KNMI_Stations[[#This Row],[Etmaal temperatuur °C]]),IF(_34_KNMI_Stations[[#This Row],[Etmaal temperatuur °C]]&lt;stookgrens[],stookgrens[]-_34_KNMI_Stations[[#This Row],[Etmaal temperatuur °C]],0),"")</f>
        <v>0</v>
      </c>
      <c r="O3768" s="89">
        <f>_34_KNMI_Stations[[#This Row],[graaddagen]]*_34_KNMI_Stations[[#This Row],[Gewogen factor]]</f>
        <v>0</v>
      </c>
      <c r="P3768" s="89" cm="1">
        <f t="array" ref="P3768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3769" spans="1:16" x14ac:dyDescent="0.25">
      <c r="A3769">
        <v>269</v>
      </c>
      <c r="B3769" s="110">
        <v>45861</v>
      </c>
      <c r="C3769" s="89">
        <v>3</v>
      </c>
      <c r="D3769" s="89">
        <v>19.2</v>
      </c>
      <c r="E3769" s="96">
        <v>1254</v>
      </c>
      <c r="F3769" s="89">
        <v>0.1</v>
      </c>
      <c r="G3769" s="89">
        <v>1011.4</v>
      </c>
      <c r="H3769">
        <v>0.82</v>
      </c>
      <c r="I3769" t="s">
        <v>9</v>
      </c>
      <c r="J3769">
        <v>0.8</v>
      </c>
      <c r="K3769">
        <v>7</v>
      </c>
      <c r="L3769">
        <v>2025</v>
      </c>
      <c r="M3769" t="s">
        <v>358</v>
      </c>
      <c r="N3769" s="89" cm="1">
        <f t="array" ref="N3769">IF(ISNUMBER(_34_KNMI_Stations[[#This Row],[Etmaal temperatuur °C]]),IF(_34_KNMI_Stations[[#This Row],[Etmaal temperatuur °C]]&lt;stookgrens[],stookgrens[]-_34_KNMI_Stations[[#This Row],[Etmaal temperatuur °C]],0),"")</f>
        <v>0</v>
      </c>
      <c r="O3769" s="89">
        <f>_34_KNMI_Stations[[#This Row],[graaddagen]]*_34_KNMI_Stations[[#This Row],[Gewogen factor]]</f>
        <v>0</v>
      </c>
      <c r="P3769" s="89" cm="1">
        <f t="array" ref="P3769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3770" spans="1:16" x14ac:dyDescent="0.25">
      <c r="A3770">
        <v>269</v>
      </c>
      <c r="B3770" s="110">
        <v>45862</v>
      </c>
      <c r="C3770" s="89">
        <v>2.7</v>
      </c>
      <c r="D3770" s="89">
        <v>19.3</v>
      </c>
      <c r="E3770" s="96">
        <v>1990</v>
      </c>
      <c r="F3770" s="89">
        <v>1</v>
      </c>
      <c r="G3770" s="89">
        <v>1014.2</v>
      </c>
      <c r="H3770">
        <v>0.81</v>
      </c>
      <c r="I3770" t="s">
        <v>9</v>
      </c>
      <c r="J3770">
        <v>0.8</v>
      </c>
      <c r="K3770">
        <v>7</v>
      </c>
      <c r="L3770">
        <v>2025</v>
      </c>
      <c r="M3770" t="s">
        <v>358</v>
      </c>
      <c r="N3770" s="89" cm="1">
        <f t="array" ref="N3770">IF(ISNUMBER(_34_KNMI_Stations[[#This Row],[Etmaal temperatuur °C]]),IF(_34_KNMI_Stations[[#This Row],[Etmaal temperatuur °C]]&lt;stookgrens[],stookgrens[]-_34_KNMI_Stations[[#This Row],[Etmaal temperatuur °C]],0),"")</f>
        <v>0</v>
      </c>
      <c r="O3770" s="89">
        <f>_34_KNMI_Stations[[#This Row],[graaddagen]]*_34_KNMI_Stations[[#This Row],[Gewogen factor]]</f>
        <v>0</v>
      </c>
      <c r="P3770" s="89" cm="1">
        <f t="array" ref="P3770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3771" spans="1:16" x14ac:dyDescent="0.25">
      <c r="A3771">
        <v>269</v>
      </c>
      <c r="B3771" s="110">
        <v>45863</v>
      </c>
      <c r="C3771" s="89">
        <v>2.2999999999999998</v>
      </c>
      <c r="D3771" s="89">
        <v>18.8</v>
      </c>
      <c r="E3771" s="96">
        <v>1305</v>
      </c>
      <c r="F3771" s="89">
        <v>10.3</v>
      </c>
      <c r="G3771" s="89">
        <v>1017.3</v>
      </c>
      <c r="H3771">
        <v>0.86</v>
      </c>
      <c r="I3771" t="s">
        <v>9</v>
      </c>
      <c r="J3771">
        <v>0.8</v>
      </c>
      <c r="K3771">
        <v>7</v>
      </c>
      <c r="L3771">
        <v>2025</v>
      </c>
      <c r="M3771" t="s">
        <v>358</v>
      </c>
      <c r="N3771" s="89" cm="1">
        <f t="array" ref="N3771">IF(ISNUMBER(_34_KNMI_Stations[[#This Row],[Etmaal temperatuur °C]]),IF(_34_KNMI_Stations[[#This Row],[Etmaal temperatuur °C]]&lt;stookgrens[],stookgrens[]-_34_KNMI_Stations[[#This Row],[Etmaal temperatuur °C]],0),"")</f>
        <v>0</v>
      </c>
      <c r="O3771" s="89">
        <f>_34_KNMI_Stations[[#This Row],[graaddagen]]*_34_KNMI_Stations[[#This Row],[Gewogen factor]]</f>
        <v>0</v>
      </c>
      <c r="P3771" s="89" cm="1">
        <f t="array" ref="P3771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3772" spans="1:16" x14ac:dyDescent="0.25">
      <c r="A3772">
        <v>269</v>
      </c>
      <c r="B3772" s="110">
        <v>45864</v>
      </c>
      <c r="C3772" s="89">
        <v>2.7</v>
      </c>
      <c r="D3772" s="89">
        <v>19.399999999999999</v>
      </c>
      <c r="E3772" s="96">
        <v>1457</v>
      </c>
      <c r="F3772" s="89">
        <v>18.399999999999999</v>
      </c>
      <c r="G3772" s="89">
        <v>1015.3</v>
      </c>
      <c r="H3772">
        <v>0.82</v>
      </c>
      <c r="I3772" t="s">
        <v>9</v>
      </c>
      <c r="J3772">
        <v>0.8</v>
      </c>
      <c r="K3772">
        <v>7</v>
      </c>
      <c r="L3772">
        <v>2025</v>
      </c>
      <c r="M3772" t="s">
        <v>358</v>
      </c>
      <c r="N3772" s="89" cm="1">
        <f t="array" ref="N3772">IF(ISNUMBER(_34_KNMI_Stations[[#This Row],[Etmaal temperatuur °C]]),IF(_34_KNMI_Stations[[#This Row],[Etmaal temperatuur °C]]&lt;stookgrens[],stookgrens[]-_34_KNMI_Stations[[#This Row],[Etmaal temperatuur °C]],0),"")</f>
        <v>0</v>
      </c>
      <c r="O3772" s="89">
        <f>_34_KNMI_Stations[[#This Row],[graaddagen]]*_34_KNMI_Stations[[#This Row],[Gewogen factor]]</f>
        <v>0</v>
      </c>
      <c r="P3772" s="89" cm="1">
        <f t="array" ref="P3772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3773" spans="1:16" x14ac:dyDescent="0.25">
      <c r="A3773">
        <v>269</v>
      </c>
      <c r="B3773" s="110">
        <v>45865</v>
      </c>
      <c r="C3773" s="89">
        <v>2.8</v>
      </c>
      <c r="D3773" s="89">
        <v>18.2</v>
      </c>
      <c r="E3773" s="96">
        <v>1770</v>
      </c>
      <c r="F3773" s="89">
        <v>1.9</v>
      </c>
      <c r="G3773" s="89">
        <v>1014.3</v>
      </c>
      <c r="H3773">
        <v>0.76</v>
      </c>
      <c r="I3773" t="s">
        <v>9</v>
      </c>
      <c r="J3773">
        <v>0.8</v>
      </c>
      <c r="K3773">
        <v>7</v>
      </c>
      <c r="L3773">
        <v>2025</v>
      </c>
      <c r="M3773" t="s">
        <v>358</v>
      </c>
      <c r="N3773" s="89" cm="1">
        <f t="array" ref="N3773">IF(ISNUMBER(_34_KNMI_Stations[[#This Row],[Etmaal temperatuur °C]]),IF(_34_KNMI_Stations[[#This Row],[Etmaal temperatuur °C]]&lt;stookgrens[],stookgrens[]-_34_KNMI_Stations[[#This Row],[Etmaal temperatuur °C]],0),"")</f>
        <v>0</v>
      </c>
      <c r="O3773" s="89">
        <f>_34_KNMI_Stations[[#This Row],[graaddagen]]*_34_KNMI_Stations[[#This Row],[Gewogen factor]]</f>
        <v>0</v>
      </c>
      <c r="P3773" s="89" cm="1">
        <f t="array" ref="P3773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3774" spans="1:16" x14ac:dyDescent="0.25">
      <c r="A3774">
        <v>269</v>
      </c>
      <c r="B3774" s="110">
        <v>45866</v>
      </c>
      <c r="C3774" s="89">
        <v>3.8</v>
      </c>
      <c r="D3774" s="89">
        <v>17.600000000000001</v>
      </c>
      <c r="E3774" s="96">
        <v>1871</v>
      </c>
      <c r="F3774" s="89">
        <v>5.8</v>
      </c>
      <c r="G3774" s="89">
        <v>1016.8</v>
      </c>
      <c r="H3774">
        <v>0.78</v>
      </c>
      <c r="I3774" t="s">
        <v>9</v>
      </c>
      <c r="J3774">
        <v>0.8</v>
      </c>
      <c r="K3774">
        <v>7</v>
      </c>
      <c r="L3774">
        <v>2025</v>
      </c>
      <c r="M3774" t="s">
        <v>359</v>
      </c>
      <c r="N3774" s="89" cm="1">
        <f t="array" ref="N3774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3774" s="89">
        <f>_34_KNMI_Stations[[#This Row],[graaddagen]]*_34_KNMI_Stations[[#This Row],[Gewogen factor]]</f>
        <v>0.3199999999999989</v>
      </c>
      <c r="P3774" s="89" cm="1">
        <f t="array" ref="P3774">IF(ISNUMBER(_34_KNMI_Stations[[#This Row],[Etmaal temperatuur °C]]),IF(_34_KNMI_Stations[[#This Row],[Etmaal temperatuur °C]]&gt;stookgrens[],_34_KNMI_Stations[[#This Row],[Etmaal temperatuur °C]]-stookgrens[],0),"")</f>
        <v>0</v>
      </c>
    </row>
    <row r="3775" spans="1:16" x14ac:dyDescent="0.25">
      <c r="A3775">
        <v>269</v>
      </c>
      <c r="B3775" s="110">
        <v>45867</v>
      </c>
      <c r="C3775" s="89">
        <v>3.4</v>
      </c>
      <c r="D3775" s="89">
        <v>18</v>
      </c>
      <c r="E3775" s="96">
        <v>2451</v>
      </c>
      <c r="F3775" s="89">
        <v>0</v>
      </c>
      <c r="G3775" s="89">
        <v>1016.8</v>
      </c>
      <c r="H3775">
        <v>0.66</v>
      </c>
      <c r="I3775" t="s">
        <v>9</v>
      </c>
      <c r="J3775">
        <v>0.8</v>
      </c>
      <c r="K3775">
        <v>7</v>
      </c>
      <c r="L3775">
        <v>2025</v>
      </c>
      <c r="M3775" t="s">
        <v>359</v>
      </c>
      <c r="N3775" s="89" cm="1">
        <f t="array" ref="N3775">IF(ISNUMBER(_34_KNMI_Stations[[#This Row],[Etmaal temperatuur °C]]),IF(_34_KNMI_Stations[[#This Row],[Etmaal temperatuur °C]]&lt;stookgrens[],stookgrens[]-_34_KNMI_Stations[[#This Row],[Etmaal temperatuur °C]],0),"")</f>
        <v>0</v>
      </c>
      <c r="O3775" s="89">
        <f>_34_KNMI_Stations[[#This Row],[graaddagen]]*_34_KNMI_Stations[[#This Row],[Gewogen factor]]</f>
        <v>0</v>
      </c>
      <c r="P3775" s="89" cm="1">
        <f t="array" ref="P3775">IF(ISNUMBER(_34_KNMI_Stations[[#This Row],[Etmaal temperatuur °C]]),IF(_34_KNMI_Stations[[#This Row],[Etmaal temperatuur °C]]&gt;stookgrens[],_34_KNMI_Stations[[#This Row],[Etmaal temperatuur °C]]-stookgrens[],0),"")</f>
        <v>0</v>
      </c>
    </row>
    <row r="3776" spans="1:16" x14ac:dyDescent="0.25">
      <c r="A3776">
        <v>269</v>
      </c>
      <c r="B3776" s="110">
        <v>45868</v>
      </c>
      <c r="C3776" s="89">
        <v>4.9000000000000004</v>
      </c>
      <c r="D3776" s="89">
        <v>17.8</v>
      </c>
      <c r="E3776" s="96">
        <v>2115</v>
      </c>
      <c r="F3776" s="89">
        <v>0.3</v>
      </c>
      <c r="G3776" s="89">
        <v>1015.6</v>
      </c>
      <c r="H3776">
        <v>0.73</v>
      </c>
      <c r="I3776" t="s">
        <v>9</v>
      </c>
      <c r="J3776">
        <v>0.8</v>
      </c>
      <c r="K3776">
        <v>7</v>
      </c>
      <c r="L3776">
        <v>2025</v>
      </c>
      <c r="M3776" t="s">
        <v>359</v>
      </c>
      <c r="N3776" s="89" cm="1">
        <f t="array" ref="N3776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3776" s="89">
        <f>_34_KNMI_Stations[[#This Row],[graaddagen]]*_34_KNMI_Stations[[#This Row],[Gewogen factor]]</f>
        <v>0.15999999999999945</v>
      </c>
      <c r="P3776" s="89" cm="1">
        <f t="array" ref="P3776">IF(ISNUMBER(_34_KNMI_Stations[[#This Row],[Etmaal temperatuur °C]]),IF(_34_KNMI_Stations[[#This Row],[Etmaal temperatuur °C]]&gt;stookgrens[],_34_KNMI_Stations[[#This Row],[Etmaal temperatuur °C]]-stookgrens[],0),"")</f>
        <v>0</v>
      </c>
    </row>
    <row r="3777" spans="1:16" x14ac:dyDescent="0.25">
      <c r="A3777">
        <v>269</v>
      </c>
      <c r="B3777" s="110">
        <v>45869</v>
      </c>
      <c r="C3777" s="89">
        <v>3.9</v>
      </c>
      <c r="D3777" s="89">
        <v>18.3</v>
      </c>
      <c r="E3777" s="96">
        <v>1512</v>
      </c>
      <c r="F3777" s="89">
        <v>4.0999999999999996</v>
      </c>
      <c r="G3777" s="89">
        <v>1013.2</v>
      </c>
      <c r="H3777">
        <v>0.8</v>
      </c>
      <c r="I3777" t="s">
        <v>9</v>
      </c>
      <c r="J3777">
        <v>0.8</v>
      </c>
      <c r="K3777">
        <v>7</v>
      </c>
      <c r="L3777">
        <v>2025</v>
      </c>
      <c r="M3777" t="s">
        <v>359</v>
      </c>
      <c r="N3777" s="89" cm="1">
        <f t="array" ref="N3777">IF(ISNUMBER(_34_KNMI_Stations[[#This Row],[Etmaal temperatuur °C]]),IF(_34_KNMI_Stations[[#This Row],[Etmaal temperatuur °C]]&lt;stookgrens[],stookgrens[]-_34_KNMI_Stations[[#This Row],[Etmaal temperatuur °C]],0),"")</f>
        <v>0</v>
      </c>
      <c r="O3777" s="89">
        <f>_34_KNMI_Stations[[#This Row],[graaddagen]]*_34_KNMI_Stations[[#This Row],[Gewogen factor]]</f>
        <v>0</v>
      </c>
      <c r="P3777" s="89" cm="1">
        <f t="array" ref="P3777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3778" spans="1:16" x14ac:dyDescent="0.25">
      <c r="A3778">
        <v>269</v>
      </c>
      <c r="B3778" s="110">
        <v>45870</v>
      </c>
      <c r="C3778" s="89">
        <v>4.3</v>
      </c>
      <c r="D3778" s="89">
        <v>17.2</v>
      </c>
      <c r="E3778" s="96">
        <v>1335</v>
      </c>
      <c r="F3778" s="89">
        <v>4.5</v>
      </c>
      <c r="G3778" s="89">
        <v>1011</v>
      </c>
      <c r="H3778">
        <v>0.84</v>
      </c>
      <c r="I3778" t="s">
        <v>9</v>
      </c>
      <c r="J3778">
        <v>0.8</v>
      </c>
      <c r="K3778">
        <v>8</v>
      </c>
      <c r="L3778">
        <v>2025</v>
      </c>
      <c r="M3778" t="s">
        <v>359</v>
      </c>
      <c r="N3778" s="89" cm="1">
        <f t="array" ref="N3778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3778" s="89">
        <f>_34_KNMI_Stations[[#This Row],[graaddagen]]*_34_KNMI_Stations[[#This Row],[Gewogen factor]]</f>
        <v>0.64000000000000057</v>
      </c>
      <c r="P3778" s="89" cm="1">
        <f t="array" ref="P3778">IF(ISNUMBER(_34_KNMI_Stations[[#This Row],[Etmaal temperatuur °C]]),IF(_34_KNMI_Stations[[#This Row],[Etmaal temperatuur °C]]&gt;stookgrens[],_34_KNMI_Stations[[#This Row],[Etmaal temperatuur °C]]-stookgrens[],0),"")</f>
        <v>0</v>
      </c>
    </row>
    <row r="3779" spans="1:16" x14ac:dyDescent="0.25">
      <c r="A3779">
        <v>269</v>
      </c>
      <c r="B3779" s="110">
        <v>45871</v>
      </c>
      <c r="C3779" s="89">
        <v>3.8</v>
      </c>
      <c r="D3779" s="89">
        <v>16.5</v>
      </c>
      <c r="E3779" s="96">
        <v>1035</v>
      </c>
      <c r="F3779" s="89">
        <v>31.2</v>
      </c>
      <c r="G3779" s="89">
        <v>1013.4</v>
      </c>
      <c r="H3779">
        <v>0.83</v>
      </c>
      <c r="I3779" t="s">
        <v>9</v>
      </c>
      <c r="J3779">
        <v>0.8</v>
      </c>
      <c r="K3779">
        <v>8</v>
      </c>
      <c r="L3779">
        <v>2025</v>
      </c>
      <c r="M3779" t="s">
        <v>359</v>
      </c>
      <c r="N3779" s="89" cm="1">
        <f t="array" ref="N3779">IF(ISNUMBER(_34_KNMI_Stations[[#This Row],[Etmaal temperatuur °C]]),IF(_34_KNMI_Stations[[#This Row],[Etmaal temperatuur °C]]&lt;stookgrens[],stookgrens[]-_34_KNMI_Stations[[#This Row],[Etmaal temperatuur °C]],0),"")</f>
        <v>1.5</v>
      </c>
      <c r="O3779" s="89">
        <f>_34_KNMI_Stations[[#This Row],[graaddagen]]*_34_KNMI_Stations[[#This Row],[Gewogen factor]]</f>
        <v>1.2000000000000002</v>
      </c>
      <c r="P3779" s="89" cm="1">
        <f t="array" ref="P3779">IF(ISNUMBER(_34_KNMI_Stations[[#This Row],[Etmaal temperatuur °C]]),IF(_34_KNMI_Stations[[#This Row],[Etmaal temperatuur °C]]&gt;stookgrens[],_34_KNMI_Stations[[#This Row],[Etmaal temperatuur °C]]-stookgrens[],0),"")</f>
        <v>0</v>
      </c>
    </row>
    <row r="3780" spans="1:16" x14ac:dyDescent="0.25">
      <c r="A3780">
        <v>269</v>
      </c>
      <c r="B3780" s="110">
        <v>45872</v>
      </c>
      <c r="C3780" s="89">
        <v>5.2</v>
      </c>
      <c r="D3780" s="89">
        <v>18.3</v>
      </c>
      <c r="E3780" s="96">
        <v>1862</v>
      </c>
      <c r="F3780" s="89">
        <v>2.1</v>
      </c>
      <c r="G3780" s="89">
        <v>1016</v>
      </c>
      <c r="H3780">
        <v>0.76</v>
      </c>
      <c r="I3780" t="s">
        <v>9</v>
      </c>
      <c r="J3780">
        <v>0.8</v>
      </c>
      <c r="K3780">
        <v>8</v>
      </c>
      <c r="L3780">
        <v>2025</v>
      </c>
      <c r="M3780" t="s">
        <v>359</v>
      </c>
      <c r="N3780" s="89" cm="1">
        <f t="array" ref="N3780">IF(ISNUMBER(_34_KNMI_Stations[[#This Row],[Etmaal temperatuur °C]]),IF(_34_KNMI_Stations[[#This Row],[Etmaal temperatuur °C]]&lt;stookgrens[],stookgrens[]-_34_KNMI_Stations[[#This Row],[Etmaal temperatuur °C]],0),"")</f>
        <v>0</v>
      </c>
      <c r="O3780" s="89">
        <f>_34_KNMI_Stations[[#This Row],[graaddagen]]*_34_KNMI_Stations[[#This Row],[Gewogen factor]]</f>
        <v>0</v>
      </c>
      <c r="P3780" s="89" cm="1">
        <f t="array" ref="P3780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3781" spans="1:16" x14ac:dyDescent="0.25">
      <c r="A3781">
        <v>269</v>
      </c>
      <c r="B3781" s="110">
        <v>45873</v>
      </c>
      <c r="C3781" s="89">
        <v>5</v>
      </c>
      <c r="D3781" s="89">
        <v>18.899999999999999</v>
      </c>
      <c r="E3781" s="96">
        <v>1170</v>
      </c>
      <c r="F3781" s="89">
        <v>3</v>
      </c>
      <c r="G3781" s="89">
        <v>1014.4</v>
      </c>
      <c r="H3781">
        <v>0.85</v>
      </c>
      <c r="I3781" t="s">
        <v>9</v>
      </c>
      <c r="J3781">
        <v>0.8</v>
      </c>
      <c r="K3781">
        <v>8</v>
      </c>
      <c r="L3781">
        <v>2025</v>
      </c>
      <c r="M3781" t="s">
        <v>360</v>
      </c>
      <c r="N3781" s="89" cm="1">
        <f t="array" ref="N3781">IF(ISNUMBER(_34_KNMI_Stations[[#This Row],[Etmaal temperatuur °C]]),IF(_34_KNMI_Stations[[#This Row],[Etmaal temperatuur °C]]&lt;stookgrens[],stookgrens[]-_34_KNMI_Stations[[#This Row],[Etmaal temperatuur °C]],0),"")</f>
        <v>0</v>
      </c>
      <c r="O3781" s="89">
        <f>_34_KNMI_Stations[[#This Row],[graaddagen]]*_34_KNMI_Stations[[#This Row],[Gewogen factor]]</f>
        <v>0</v>
      </c>
      <c r="P3781" s="89" cm="1">
        <f t="array" ref="P3781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3782" spans="1:16" x14ac:dyDescent="0.25">
      <c r="A3782">
        <v>269</v>
      </c>
      <c r="B3782" s="110">
        <v>45874</v>
      </c>
      <c r="C3782" s="89">
        <v>5.2</v>
      </c>
      <c r="D3782" s="89">
        <v>16.399999999999999</v>
      </c>
      <c r="E3782" s="96">
        <v>2102</v>
      </c>
      <c r="F3782" s="89">
        <v>4.8</v>
      </c>
      <c r="G3782" s="89">
        <v>1018.5</v>
      </c>
      <c r="H3782">
        <v>0.74</v>
      </c>
      <c r="I3782" t="s">
        <v>9</v>
      </c>
      <c r="J3782">
        <v>0.8</v>
      </c>
      <c r="K3782">
        <v>8</v>
      </c>
      <c r="L3782">
        <v>2025</v>
      </c>
      <c r="M3782" t="s">
        <v>360</v>
      </c>
      <c r="N3782" s="89" cm="1">
        <f t="array" ref="N3782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3782" s="89">
        <f>_34_KNMI_Stations[[#This Row],[graaddagen]]*_34_KNMI_Stations[[#This Row],[Gewogen factor]]</f>
        <v>1.2800000000000011</v>
      </c>
      <c r="P3782" s="89" cm="1">
        <f t="array" ref="P3782">IF(ISNUMBER(_34_KNMI_Stations[[#This Row],[Etmaal temperatuur °C]]),IF(_34_KNMI_Stations[[#This Row],[Etmaal temperatuur °C]]&gt;stookgrens[],_34_KNMI_Stations[[#This Row],[Etmaal temperatuur °C]]-stookgrens[],0),"")</f>
        <v>0</v>
      </c>
    </row>
    <row r="3783" spans="1:16" x14ac:dyDescent="0.25">
      <c r="A3783">
        <v>269</v>
      </c>
      <c r="B3783" s="110">
        <v>45875</v>
      </c>
      <c r="C3783" s="89">
        <v>3.3</v>
      </c>
      <c r="D3783" s="89">
        <v>16.2</v>
      </c>
      <c r="E3783" s="96">
        <v>2064</v>
      </c>
      <c r="F3783" s="89">
        <v>0</v>
      </c>
      <c r="G3783" s="89">
        <v>1022.7</v>
      </c>
      <c r="H3783">
        <v>0.75</v>
      </c>
      <c r="I3783" t="s">
        <v>9</v>
      </c>
      <c r="J3783">
        <v>0.8</v>
      </c>
      <c r="K3783">
        <v>8</v>
      </c>
      <c r="L3783">
        <v>2025</v>
      </c>
      <c r="M3783" t="s">
        <v>360</v>
      </c>
      <c r="N3783" s="89" cm="1">
        <f t="array" ref="N3783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3783" s="89">
        <f>_34_KNMI_Stations[[#This Row],[graaddagen]]*_34_KNMI_Stations[[#This Row],[Gewogen factor]]</f>
        <v>1.4400000000000006</v>
      </c>
      <c r="P3783" s="89" cm="1">
        <f t="array" ref="P3783">IF(ISNUMBER(_34_KNMI_Stations[[#This Row],[Etmaal temperatuur °C]]),IF(_34_KNMI_Stations[[#This Row],[Etmaal temperatuur °C]]&gt;stookgrens[],_34_KNMI_Stations[[#This Row],[Etmaal temperatuur °C]]-stookgrens[],0),"")</f>
        <v>0</v>
      </c>
    </row>
    <row r="3784" spans="1:16" x14ac:dyDescent="0.25">
      <c r="A3784">
        <v>269</v>
      </c>
      <c r="B3784" s="110">
        <v>45876</v>
      </c>
      <c r="C3784" s="89">
        <v>3.8</v>
      </c>
      <c r="D3784" s="89">
        <v>18.7</v>
      </c>
      <c r="E3784" s="96">
        <v>1597</v>
      </c>
      <c r="F3784" s="89">
        <v>-0.1</v>
      </c>
      <c r="G3784" s="89">
        <v>1015.9</v>
      </c>
      <c r="H3784">
        <v>0.68</v>
      </c>
      <c r="I3784" t="s">
        <v>9</v>
      </c>
      <c r="J3784">
        <v>0.8</v>
      </c>
      <c r="K3784">
        <v>8</v>
      </c>
      <c r="L3784">
        <v>2025</v>
      </c>
      <c r="M3784" t="s">
        <v>360</v>
      </c>
      <c r="N3784" s="89" cm="1">
        <f t="array" ref="N3784">IF(ISNUMBER(_34_KNMI_Stations[[#This Row],[Etmaal temperatuur °C]]),IF(_34_KNMI_Stations[[#This Row],[Etmaal temperatuur °C]]&lt;stookgrens[],stookgrens[]-_34_KNMI_Stations[[#This Row],[Etmaal temperatuur °C]],0),"")</f>
        <v>0</v>
      </c>
      <c r="O3784" s="89">
        <f>_34_KNMI_Stations[[#This Row],[graaddagen]]*_34_KNMI_Stations[[#This Row],[Gewogen factor]]</f>
        <v>0</v>
      </c>
      <c r="P3784" s="89" cm="1">
        <f t="array" ref="P3784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3785" spans="1:16" x14ac:dyDescent="0.25">
      <c r="A3785">
        <v>269</v>
      </c>
      <c r="B3785" s="110">
        <v>45877</v>
      </c>
      <c r="C3785" s="89">
        <v>2.6</v>
      </c>
      <c r="D3785" s="89">
        <v>18.899999999999999</v>
      </c>
      <c r="E3785" s="96">
        <v>1881</v>
      </c>
      <c r="F3785" s="89">
        <v>0</v>
      </c>
      <c r="G3785" s="89">
        <v>1017.8</v>
      </c>
      <c r="H3785">
        <v>0.76</v>
      </c>
      <c r="I3785" t="s">
        <v>9</v>
      </c>
      <c r="J3785">
        <v>0.8</v>
      </c>
      <c r="K3785">
        <v>8</v>
      </c>
      <c r="L3785">
        <v>2025</v>
      </c>
      <c r="M3785" t="s">
        <v>360</v>
      </c>
      <c r="N3785" s="89" cm="1">
        <f t="array" ref="N3785">IF(ISNUMBER(_34_KNMI_Stations[[#This Row],[Etmaal temperatuur °C]]),IF(_34_KNMI_Stations[[#This Row],[Etmaal temperatuur °C]]&lt;stookgrens[],stookgrens[]-_34_KNMI_Stations[[#This Row],[Etmaal temperatuur °C]],0),"")</f>
        <v>0</v>
      </c>
      <c r="O3785" s="89">
        <f>_34_KNMI_Stations[[#This Row],[graaddagen]]*_34_KNMI_Stations[[#This Row],[Gewogen factor]]</f>
        <v>0</v>
      </c>
      <c r="P3785" s="89" cm="1">
        <f t="array" ref="P3785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3786" spans="1:16" x14ac:dyDescent="0.25">
      <c r="A3786">
        <v>269</v>
      </c>
      <c r="B3786" s="110">
        <v>45878</v>
      </c>
      <c r="C3786" s="89">
        <v>2.9</v>
      </c>
      <c r="D3786" s="89">
        <v>17.2</v>
      </c>
      <c r="E3786" s="96">
        <v>2361</v>
      </c>
      <c r="F3786" s="89">
        <v>0</v>
      </c>
      <c r="G3786" s="89">
        <v>1020.7</v>
      </c>
      <c r="H3786">
        <v>0.78</v>
      </c>
      <c r="I3786" t="s">
        <v>9</v>
      </c>
      <c r="J3786">
        <v>0.8</v>
      </c>
      <c r="K3786">
        <v>8</v>
      </c>
      <c r="L3786">
        <v>2025</v>
      </c>
      <c r="M3786" t="s">
        <v>360</v>
      </c>
      <c r="N3786" s="89" cm="1">
        <f t="array" ref="N3786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3786" s="89">
        <f>_34_KNMI_Stations[[#This Row],[graaddagen]]*_34_KNMI_Stations[[#This Row],[Gewogen factor]]</f>
        <v>0.64000000000000057</v>
      </c>
      <c r="P3786" s="89" cm="1">
        <f t="array" ref="P3786">IF(ISNUMBER(_34_KNMI_Stations[[#This Row],[Etmaal temperatuur °C]]),IF(_34_KNMI_Stations[[#This Row],[Etmaal temperatuur °C]]&gt;stookgrens[],_34_KNMI_Stations[[#This Row],[Etmaal temperatuur °C]]-stookgrens[],0),"")</f>
        <v>0</v>
      </c>
    </row>
    <row r="3787" spans="1:16" x14ac:dyDescent="0.25">
      <c r="A3787">
        <v>269</v>
      </c>
      <c r="B3787" s="110">
        <v>45879</v>
      </c>
      <c r="C3787" s="89">
        <v>2.4</v>
      </c>
      <c r="D3787" s="89">
        <v>17.399999999999999</v>
      </c>
      <c r="E3787" s="96">
        <v>2464</v>
      </c>
      <c r="F3787" s="89">
        <v>0</v>
      </c>
      <c r="G3787" s="89">
        <v>1027.2</v>
      </c>
      <c r="H3787">
        <v>0.75</v>
      </c>
      <c r="I3787" t="s">
        <v>9</v>
      </c>
      <c r="J3787">
        <v>0.8</v>
      </c>
      <c r="K3787">
        <v>8</v>
      </c>
      <c r="L3787">
        <v>2025</v>
      </c>
      <c r="M3787" t="s">
        <v>360</v>
      </c>
      <c r="N3787" s="89" cm="1">
        <f t="array" ref="N3787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3787" s="89">
        <f>_34_KNMI_Stations[[#This Row],[graaddagen]]*_34_KNMI_Stations[[#This Row],[Gewogen factor]]</f>
        <v>0.48000000000000115</v>
      </c>
      <c r="P3787" s="89" cm="1">
        <f t="array" ref="P3787">IF(ISNUMBER(_34_KNMI_Stations[[#This Row],[Etmaal temperatuur °C]]),IF(_34_KNMI_Stations[[#This Row],[Etmaal temperatuur °C]]&gt;stookgrens[],_34_KNMI_Stations[[#This Row],[Etmaal temperatuur °C]]-stookgrens[],0),"")</f>
        <v>0</v>
      </c>
    </row>
    <row r="3788" spans="1:16" x14ac:dyDescent="0.25">
      <c r="A3788">
        <v>269</v>
      </c>
      <c r="B3788" s="110">
        <v>45880</v>
      </c>
      <c r="C3788" s="89">
        <v>2.5</v>
      </c>
      <c r="D3788" s="89">
        <v>19</v>
      </c>
      <c r="E3788" s="96">
        <v>2379</v>
      </c>
      <c r="F3788" s="89">
        <v>0</v>
      </c>
      <c r="G3788" s="89">
        <v>1023.6</v>
      </c>
      <c r="H3788">
        <v>0.73</v>
      </c>
      <c r="I3788" t="s">
        <v>9</v>
      </c>
      <c r="J3788">
        <v>0.8</v>
      </c>
      <c r="K3788">
        <v>8</v>
      </c>
      <c r="L3788">
        <v>2025</v>
      </c>
      <c r="M3788" t="s">
        <v>361</v>
      </c>
      <c r="N3788" s="89" cm="1">
        <f t="array" ref="N3788">IF(ISNUMBER(_34_KNMI_Stations[[#This Row],[Etmaal temperatuur °C]]),IF(_34_KNMI_Stations[[#This Row],[Etmaal temperatuur °C]]&lt;stookgrens[],stookgrens[]-_34_KNMI_Stations[[#This Row],[Etmaal temperatuur °C]],0),"")</f>
        <v>0</v>
      </c>
      <c r="O3788" s="89">
        <f>_34_KNMI_Stations[[#This Row],[graaddagen]]*_34_KNMI_Stations[[#This Row],[Gewogen factor]]</f>
        <v>0</v>
      </c>
      <c r="P3788" s="89" cm="1">
        <f t="array" ref="P3788">IF(ISNUMBER(_34_KNMI_Stations[[#This Row],[Etmaal temperatuur °C]]),IF(_34_KNMI_Stations[[#This Row],[Etmaal temperatuur °C]]&gt;stookgrens[],_34_KNMI_Stations[[#This Row],[Etmaal temperatuur °C]]-stookgrens[],0),"")</f>
        <v>1</v>
      </c>
    </row>
    <row r="3789" spans="1:16" x14ac:dyDescent="0.25">
      <c r="A3789">
        <v>269</v>
      </c>
      <c r="B3789" s="110">
        <v>45881</v>
      </c>
      <c r="C3789" s="89">
        <v>3.2</v>
      </c>
      <c r="D3789" s="89">
        <v>21.7</v>
      </c>
      <c r="E3789" s="96">
        <v>1922</v>
      </c>
      <c r="F3789" s="89">
        <v>0</v>
      </c>
      <c r="G3789" s="89">
        <v>1016</v>
      </c>
      <c r="H3789">
        <v>0.69</v>
      </c>
      <c r="I3789" t="s">
        <v>9</v>
      </c>
      <c r="J3789">
        <v>0.8</v>
      </c>
      <c r="K3789">
        <v>8</v>
      </c>
      <c r="L3789">
        <v>2025</v>
      </c>
      <c r="M3789" t="s">
        <v>361</v>
      </c>
      <c r="N3789" s="89" cm="1">
        <f t="array" ref="N3789">IF(ISNUMBER(_34_KNMI_Stations[[#This Row],[Etmaal temperatuur °C]]),IF(_34_KNMI_Stations[[#This Row],[Etmaal temperatuur °C]]&lt;stookgrens[],stookgrens[]-_34_KNMI_Stations[[#This Row],[Etmaal temperatuur °C]],0),"")</f>
        <v>0</v>
      </c>
      <c r="O3789" s="89">
        <f>_34_KNMI_Stations[[#This Row],[graaddagen]]*_34_KNMI_Stations[[#This Row],[Gewogen factor]]</f>
        <v>0</v>
      </c>
      <c r="P3789" s="89" cm="1">
        <f t="array" ref="P3789">IF(ISNUMBER(_34_KNMI_Stations[[#This Row],[Etmaal temperatuur °C]]),IF(_34_KNMI_Stations[[#This Row],[Etmaal temperatuur °C]]&gt;stookgrens[],_34_KNMI_Stations[[#This Row],[Etmaal temperatuur °C]]-stookgrens[],0),"")</f>
        <v>3.6999999999999993</v>
      </c>
    </row>
    <row r="3790" spans="1:16" x14ac:dyDescent="0.25">
      <c r="A3790">
        <v>269</v>
      </c>
      <c r="B3790" s="110">
        <v>45882</v>
      </c>
      <c r="C3790" s="89">
        <v>1.8</v>
      </c>
      <c r="D3790" s="89">
        <v>23.5</v>
      </c>
      <c r="E3790" s="96">
        <v>2028</v>
      </c>
      <c r="F3790" s="89">
        <v>0</v>
      </c>
      <c r="G3790" s="89">
        <v>1015</v>
      </c>
      <c r="H3790">
        <v>0.73</v>
      </c>
      <c r="I3790" t="s">
        <v>9</v>
      </c>
      <c r="J3790">
        <v>0.8</v>
      </c>
      <c r="K3790">
        <v>8</v>
      </c>
      <c r="L3790">
        <v>2025</v>
      </c>
      <c r="M3790" t="s">
        <v>361</v>
      </c>
      <c r="N3790" s="89" cm="1">
        <f t="array" ref="N3790">IF(ISNUMBER(_34_KNMI_Stations[[#This Row],[Etmaal temperatuur °C]]),IF(_34_KNMI_Stations[[#This Row],[Etmaal temperatuur °C]]&lt;stookgrens[],stookgrens[]-_34_KNMI_Stations[[#This Row],[Etmaal temperatuur °C]],0),"")</f>
        <v>0</v>
      </c>
      <c r="O3790" s="89">
        <f>_34_KNMI_Stations[[#This Row],[graaddagen]]*_34_KNMI_Stations[[#This Row],[Gewogen factor]]</f>
        <v>0</v>
      </c>
      <c r="P3790" s="89" cm="1">
        <f t="array" ref="P3790">IF(ISNUMBER(_34_KNMI_Stations[[#This Row],[Etmaal temperatuur °C]]),IF(_34_KNMI_Stations[[#This Row],[Etmaal temperatuur °C]]&gt;stookgrens[],_34_KNMI_Stations[[#This Row],[Etmaal temperatuur °C]]-stookgrens[],0),"")</f>
        <v>5.5</v>
      </c>
    </row>
    <row r="3791" spans="1:16" x14ac:dyDescent="0.25">
      <c r="A3791">
        <v>269</v>
      </c>
      <c r="B3791" s="110">
        <v>45883</v>
      </c>
      <c r="C3791" s="89">
        <v>2.9</v>
      </c>
      <c r="D3791" s="89">
        <v>22.8</v>
      </c>
      <c r="E3791" s="96">
        <v>2031</v>
      </c>
      <c r="F3791" s="89">
        <v>-0.1</v>
      </c>
      <c r="G3791" s="89">
        <v>1018.4</v>
      </c>
      <c r="H3791">
        <v>0.8</v>
      </c>
      <c r="I3791" t="s">
        <v>9</v>
      </c>
      <c r="J3791">
        <v>0.8</v>
      </c>
      <c r="K3791">
        <v>8</v>
      </c>
      <c r="L3791">
        <v>2025</v>
      </c>
      <c r="M3791" t="s">
        <v>361</v>
      </c>
      <c r="N3791" s="89" cm="1">
        <f t="array" ref="N3791">IF(ISNUMBER(_34_KNMI_Stations[[#This Row],[Etmaal temperatuur °C]]),IF(_34_KNMI_Stations[[#This Row],[Etmaal temperatuur °C]]&lt;stookgrens[],stookgrens[]-_34_KNMI_Stations[[#This Row],[Etmaal temperatuur °C]],0),"")</f>
        <v>0</v>
      </c>
      <c r="O3791" s="89">
        <f>_34_KNMI_Stations[[#This Row],[graaddagen]]*_34_KNMI_Stations[[#This Row],[Gewogen factor]]</f>
        <v>0</v>
      </c>
      <c r="P3791" s="89" cm="1">
        <f t="array" ref="P3791">IF(ISNUMBER(_34_KNMI_Stations[[#This Row],[Etmaal temperatuur °C]]),IF(_34_KNMI_Stations[[#This Row],[Etmaal temperatuur °C]]&gt;stookgrens[],_34_KNMI_Stations[[#This Row],[Etmaal temperatuur °C]]-stookgrens[],0),"")</f>
        <v>4.8000000000000007</v>
      </c>
    </row>
    <row r="3792" spans="1:16" x14ac:dyDescent="0.25">
      <c r="A3792">
        <v>269</v>
      </c>
      <c r="B3792" s="110">
        <v>45884</v>
      </c>
      <c r="C3792" s="89">
        <v>2.8</v>
      </c>
      <c r="D3792" s="89">
        <v>20.8</v>
      </c>
      <c r="E3792" s="96">
        <v>2191</v>
      </c>
      <c r="F3792" s="89">
        <v>0</v>
      </c>
      <c r="G3792" s="89">
        <v>1023.4</v>
      </c>
      <c r="H3792">
        <v>0.79</v>
      </c>
      <c r="I3792" t="s">
        <v>9</v>
      </c>
      <c r="J3792">
        <v>0.8</v>
      </c>
      <c r="K3792">
        <v>8</v>
      </c>
      <c r="L3792">
        <v>2025</v>
      </c>
      <c r="M3792" t="s">
        <v>361</v>
      </c>
      <c r="N3792" s="89" cm="1">
        <f t="array" ref="N3792">IF(ISNUMBER(_34_KNMI_Stations[[#This Row],[Etmaal temperatuur °C]]),IF(_34_KNMI_Stations[[#This Row],[Etmaal temperatuur °C]]&lt;stookgrens[],stookgrens[]-_34_KNMI_Stations[[#This Row],[Etmaal temperatuur °C]],0),"")</f>
        <v>0</v>
      </c>
      <c r="O3792" s="89">
        <f>_34_KNMI_Stations[[#This Row],[graaddagen]]*_34_KNMI_Stations[[#This Row],[Gewogen factor]]</f>
        <v>0</v>
      </c>
      <c r="P3792" s="89" cm="1">
        <f t="array" ref="P3792">IF(ISNUMBER(_34_KNMI_Stations[[#This Row],[Etmaal temperatuur °C]]),IF(_34_KNMI_Stations[[#This Row],[Etmaal temperatuur °C]]&gt;stookgrens[],_34_KNMI_Stations[[#This Row],[Etmaal temperatuur °C]]-stookgrens[],0),"")</f>
        <v>2.8000000000000007</v>
      </c>
    </row>
    <row r="3793" spans="1:16" x14ac:dyDescent="0.25">
      <c r="A3793">
        <v>269</v>
      </c>
      <c r="B3793" s="110">
        <v>45885</v>
      </c>
      <c r="C3793" s="89">
        <v>3.6</v>
      </c>
      <c r="D3793" s="89">
        <v>17.399999999999999</v>
      </c>
      <c r="E3793" s="96">
        <v>1147</v>
      </c>
      <c r="F3793" s="89">
        <v>-0.1</v>
      </c>
      <c r="G3793" s="89">
        <v>1025.5</v>
      </c>
      <c r="H3793">
        <v>0.75</v>
      </c>
      <c r="I3793" t="s">
        <v>9</v>
      </c>
      <c r="J3793">
        <v>0.8</v>
      </c>
      <c r="K3793">
        <v>8</v>
      </c>
      <c r="L3793">
        <v>2025</v>
      </c>
      <c r="M3793" t="s">
        <v>361</v>
      </c>
      <c r="N3793" s="89" cm="1">
        <f t="array" ref="N3793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3793" s="89">
        <f>_34_KNMI_Stations[[#This Row],[graaddagen]]*_34_KNMI_Stations[[#This Row],[Gewogen factor]]</f>
        <v>0.48000000000000115</v>
      </c>
      <c r="P3793" s="89" cm="1">
        <f t="array" ref="P3793">IF(ISNUMBER(_34_KNMI_Stations[[#This Row],[Etmaal temperatuur °C]]),IF(_34_KNMI_Stations[[#This Row],[Etmaal temperatuur °C]]&gt;stookgrens[],_34_KNMI_Stations[[#This Row],[Etmaal temperatuur °C]]-stookgrens[],0),"")</f>
        <v>0</v>
      </c>
    </row>
    <row r="3794" spans="1:16" x14ac:dyDescent="0.25">
      <c r="A3794">
        <v>269</v>
      </c>
      <c r="B3794" s="110">
        <v>45886</v>
      </c>
      <c r="C3794" s="89">
        <v>2.2999999999999998</v>
      </c>
      <c r="D3794" s="89">
        <v>16.2</v>
      </c>
      <c r="E3794" s="96">
        <v>972</v>
      </c>
      <c r="F3794" s="89">
        <v>0.3</v>
      </c>
      <c r="G3794" s="89">
        <v>1023</v>
      </c>
      <c r="H3794">
        <v>0.85</v>
      </c>
      <c r="I3794" t="s">
        <v>9</v>
      </c>
      <c r="J3794">
        <v>0.8</v>
      </c>
      <c r="K3794">
        <v>8</v>
      </c>
      <c r="L3794">
        <v>2025</v>
      </c>
      <c r="M3794" t="s">
        <v>361</v>
      </c>
      <c r="N3794" s="89" cm="1">
        <f t="array" ref="N3794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3794" s="89">
        <f>_34_KNMI_Stations[[#This Row],[graaddagen]]*_34_KNMI_Stations[[#This Row],[Gewogen factor]]</f>
        <v>1.4400000000000006</v>
      </c>
      <c r="P3794" s="89" cm="1">
        <f t="array" ref="P3794">IF(ISNUMBER(_34_KNMI_Stations[[#This Row],[Etmaal temperatuur °C]]),IF(_34_KNMI_Stations[[#This Row],[Etmaal temperatuur °C]]&gt;stookgrens[],_34_KNMI_Stations[[#This Row],[Etmaal temperatuur °C]]-stookgrens[],0),"")</f>
        <v>0</v>
      </c>
    </row>
    <row r="3795" spans="1:16" x14ac:dyDescent="0.25">
      <c r="A3795">
        <v>269</v>
      </c>
      <c r="B3795" s="110">
        <v>45887</v>
      </c>
      <c r="C3795" s="89">
        <v>3</v>
      </c>
      <c r="D3795" s="89">
        <v>19</v>
      </c>
      <c r="E3795" s="96">
        <v>1868</v>
      </c>
      <c r="F3795" s="89">
        <v>0</v>
      </c>
      <c r="G3795" s="89">
        <v>1020.6</v>
      </c>
      <c r="H3795">
        <v>0.77</v>
      </c>
      <c r="I3795" t="s">
        <v>9</v>
      </c>
      <c r="J3795">
        <v>0.8</v>
      </c>
      <c r="K3795">
        <v>8</v>
      </c>
      <c r="L3795">
        <v>2025</v>
      </c>
      <c r="M3795" t="s">
        <v>362</v>
      </c>
      <c r="N3795" s="89" cm="1">
        <f t="array" ref="N3795">IF(ISNUMBER(_34_KNMI_Stations[[#This Row],[Etmaal temperatuur °C]]),IF(_34_KNMI_Stations[[#This Row],[Etmaal temperatuur °C]]&lt;stookgrens[],stookgrens[]-_34_KNMI_Stations[[#This Row],[Etmaal temperatuur °C]],0),"")</f>
        <v>0</v>
      </c>
      <c r="O3795" s="89">
        <f>_34_KNMI_Stations[[#This Row],[graaddagen]]*_34_KNMI_Stations[[#This Row],[Gewogen factor]]</f>
        <v>0</v>
      </c>
      <c r="P3795" s="89" cm="1">
        <f t="array" ref="P3795">IF(ISNUMBER(_34_KNMI_Stations[[#This Row],[Etmaal temperatuur °C]]),IF(_34_KNMI_Stations[[#This Row],[Etmaal temperatuur °C]]&gt;stookgrens[],_34_KNMI_Stations[[#This Row],[Etmaal temperatuur °C]]-stookgrens[],0),"")</f>
        <v>1</v>
      </c>
    </row>
    <row r="3796" spans="1:16" x14ac:dyDescent="0.25">
      <c r="A3796">
        <v>269</v>
      </c>
      <c r="B3796" s="110">
        <v>45888</v>
      </c>
      <c r="C3796" s="89">
        <v>4</v>
      </c>
      <c r="D3796" s="89">
        <v>18.5</v>
      </c>
      <c r="E3796" s="96">
        <v>2315</v>
      </c>
      <c r="F3796" s="89">
        <v>0</v>
      </c>
      <c r="G3796" s="89">
        <v>1015.6</v>
      </c>
      <c r="H3796">
        <v>0.76</v>
      </c>
      <c r="I3796" t="s">
        <v>9</v>
      </c>
      <c r="J3796">
        <v>0.8</v>
      </c>
      <c r="K3796">
        <v>8</v>
      </c>
      <c r="L3796">
        <v>2025</v>
      </c>
      <c r="M3796" t="s">
        <v>362</v>
      </c>
      <c r="N3796" s="89" cm="1">
        <f t="array" ref="N3796">IF(ISNUMBER(_34_KNMI_Stations[[#This Row],[Etmaal temperatuur °C]]),IF(_34_KNMI_Stations[[#This Row],[Etmaal temperatuur °C]]&lt;stookgrens[],stookgrens[]-_34_KNMI_Stations[[#This Row],[Etmaal temperatuur °C]],0),"")</f>
        <v>0</v>
      </c>
      <c r="O3796" s="89">
        <f>_34_KNMI_Stations[[#This Row],[graaddagen]]*_34_KNMI_Stations[[#This Row],[Gewogen factor]]</f>
        <v>0</v>
      </c>
      <c r="P3796" s="89" cm="1">
        <f t="array" ref="P3796">IF(ISNUMBER(_34_KNMI_Stations[[#This Row],[Etmaal temperatuur °C]]),IF(_34_KNMI_Stations[[#This Row],[Etmaal temperatuur °C]]&gt;stookgrens[],_34_KNMI_Stations[[#This Row],[Etmaal temperatuur °C]]-stookgrens[],0),"")</f>
        <v>0.5</v>
      </c>
    </row>
    <row r="3797" spans="1:16" x14ac:dyDescent="0.25">
      <c r="A3797">
        <v>269</v>
      </c>
      <c r="B3797" s="110">
        <v>45889</v>
      </c>
      <c r="C3797" s="89">
        <v>3.8</v>
      </c>
      <c r="D3797" s="89">
        <v>18.399999999999999</v>
      </c>
      <c r="E3797" s="96">
        <v>1842</v>
      </c>
      <c r="F3797" s="89">
        <v>0</v>
      </c>
      <c r="G3797" s="89">
        <v>1013.4</v>
      </c>
      <c r="H3797">
        <v>0.68</v>
      </c>
      <c r="I3797" t="s">
        <v>9</v>
      </c>
      <c r="J3797">
        <v>0.8</v>
      </c>
      <c r="K3797">
        <v>8</v>
      </c>
      <c r="L3797">
        <v>2025</v>
      </c>
      <c r="M3797" t="s">
        <v>362</v>
      </c>
      <c r="N3797" s="89" cm="1">
        <f t="array" ref="N3797">IF(ISNUMBER(_34_KNMI_Stations[[#This Row],[Etmaal temperatuur °C]]),IF(_34_KNMI_Stations[[#This Row],[Etmaal temperatuur °C]]&lt;stookgrens[],stookgrens[]-_34_KNMI_Stations[[#This Row],[Etmaal temperatuur °C]],0),"")</f>
        <v>0</v>
      </c>
      <c r="O3797" s="89">
        <f>_34_KNMI_Stations[[#This Row],[graaddagen]]*_34_KNMI_Stations[[#This Row],[Gewogen factor]]</f>
        <v>0</v>
      </c>
      <c r="P3797" s="89" cm="1">
        <f t="array" ref="P3797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3798" spans="1:16" x14ac:dyDescent="0.25">
      <c r="A3798">
        <v>269</v>
      </c>
      <c r="B3798" s="110">
        <v>45890</v>
      </c>
      <c r="C3798" s="89">
        <v>4.2</v>
      </c>
      <c r="D3798" s="89">
        <v>16.600000000000001</v>
      </c>
      <c r="E3798" s="96">
        <v>1915</v>
      </c>
      <c r="F3798" s="89">
        <v>-0.1</v>
      </c>
      <c r="G3798" s="89">
        <v>1014.9</v>
      </c>
      <c r="H3798">
        <v>0.7</v>
      </c>
      <c r="I3798" t="s">
        <v>9</v>
      </c>
      <c r="J3798">
        <v>0.8</v>
      </c>
      <c r="K3798">
        <v>8</v>
      </c>
      <c r="L3798">
        <v>2025</v>
      </c>
      <c r="M3798" t="s">
        <v>362</v>
      </c>
      <c r="N3798" s="89" cm="1">
        <f t="array" ref="N3798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3798" s="89">
        <f>_34_KNMI_Stations[[#This Row],[graaddagen]]*_34_KNMI_Stations[[#This Row],[Gewogen factor]]</f>
        <v>1.119999999999999</v>
      </c>
      <c r="P3798" s="89" cm="1">
        <f t="array" ref="P3798">IF(ISNUMBER(_34_KNMI_Stations[[#This Row],[Etmaal temperatuur °C]]),IF(_34_KNMI_Stations[[#This Row],[Etmaal temperatuur °C]]&gt;stookgrens[],_34_KNMI_Stations[[#This Row],[Etmaal temperatuur °C]]-stookgrens[],0),"")</f>
        <v>0</v>
      </c>
    </row>
    <row r="3799" spans="1:16" x14ac:dyDescent="0.25">
      <c r="A3799">
        <v>269</v>
      </c>
      <c r="B3799" s="110">
        <v>45891</v>
      </c>
      <c r="C3799" s="89">
        <v>3</v>
      </c>
      <c r="D3799" s="89">
        <v>15.5</v>
      </c>
      <c r="E3799" s="96">
        <v>917</v>
      </c>
      <c r="F3799" s="89">
        <v>1.6</v>
      </c>
      <c r="G3799" s="89">
        <v>1018.9</v>
      </c>
      <c r="H3799">
        <v>0.72</v>
      </c>
      <c r="I3799" t="s">
        <v>9</v>
      </c>
      <c r="J3799">
        <v>0.8</v>
      </c>
      <c r="K3799">
        <v>8</v>
      </c>
      <c r="L3799">
        <v>2025</v>
      </c>
      <c r="M3799" t="s">
        <v>362</v>
      </c>
      <c r="N3799" s="89" cm="1">
        <f t="array" ref="N3799">IF(ISNUMBER(_34_KNMI_Stations[[#This Row],[Etmaal temperatuur °C]]),IF(_34_KNMI_Stations[[#This Row],[Etmaal temperatuur °C]]&lt;stookgrens[],stookgrens[]-_34_KNMI_Stations[[#This Row],[Etmaal temperatuur °C]],0),"")</f>
        <v>2.5</v>
      </c>
      <c r="O3799" s="89">
        <f>_34_KNMI_Stations[[#This Row],[graaddagen]]*_34_KNMI_Stations[[#This Row],[Gewogen factor]]</f>
        <v>2</v>
      </c>
      <c r="P3799" s="89" cm="1">
        <f t="array" ref="P3799">IF(ISNUMBER(_34_KNMI_Stations[[#This Row],[Etmaal temperatuur °C]]),IF(_34_KNMI_Stations[[#This Row],[Etmaal temperatuur °C]]&gt;stookgrens[],_34_KNMI_Stations[[#This Row],[Etmaal temperatuur °C]]-stookgrens[],0),"")</f>
        <v>0</v>
      </c>
    </row>
    <row r="3800" spans="1:16" x14ac:dyDescent="0.25">
      <c r="A3800">
        <v>269</v>
      </c>
      <c r="B3800" s="110">
        <v>45892</v>
      </c>
      <c r="C3800" s="89">
        <v>2.7</v>
      </c>
      <c r="D3800" s="89">
        <v>14.7</v>
      </c>
      <c r="E3800" s="96">
        <v>1432</v>
      </c>
      <c r="F3800" s="89">
        <v>0.6</v>
      </c>
      <c r="G3800" s="89">
        <v>1019.8</v>
      </c>
      <c r="H3800">
        <v>0.73</v>
      </c>
      <c r="I3800" t="s">
        <v>9</v>
      </c>
      <c r="J3800">
        <v>0.8</v>
      </c>
      <c r="K3800">
        <v>8</v>
      </c>
      <c r="L3800">
        <v>2025</v>
      </c>
      <c r="M3800" t="s">
        <v>362</v>
      </c>
      <c r="N3800" s="89" cm="1">
        <f t="array" ref="N3800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3800" s="89">
        <f>_34_KNMI_Stations[[#This Row],[graaddagen]]*_34_KNMI_Stations[[#This Row],[Gewogen factor]]</f>
        <v>2.6400000000000006</v>
      </c>
      <c r="P3800" s="89" cm="1">
        <f t="array" ref="P3800">IF(ISNUMBER(_34_KNMI_Stations[[#This Row],[Etmaal temperatuur °C]]),IF(_34_KNMI_Stations[[#This Row],[Etmaal temperatuur °C]]&gt;stookgrens[],_34_KNMI_Stations[[#This Row],[Etmaal temperatuur °C]]-stookgrens[],0),"")</f>
        <v>0</v>
      </c>
    </row>
    <row r="3801" spans="1:16" x14ac:dyDescent="0.25">
      <c r="A3801">
        <v>269</v>
      </c>
      <c r="B3801" s="110">
        <v>45893</v>
      </c>
      <c r="C3801" s="89">
        <v>2.2000000000000002</v>
      </c>
      <c r="D3801" s="89">
        <v>14.8</v>
      </c>
      <c r="E3801" s="96">
        <v>2196</v>
      </c>
      <c r="F3801" s="89">
        <v>-0.1</v>
      </c>
      <c r="G3801" s="89">
        <v>1021.2</v>
      </c>
      <c r="H3801">
        <v>0.73</v>
      </c>
      <c r="I3801" t="s">
        <v>9</v>
      </c>
      <c r="J3801">
        <v>0.8</v>
      </c>
      <c r="K3801">
        <v>8</v>
      </c>
      <c r="L3801">
        <v>2025</v>
      </c>
      <c r="M3801" t="s">
        <v>362</v>
      </c>
      <c r="N3801" s="89" cm="1">
        <f t="array" ref="N3801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3801" s="89">
        <f>_34_KNMI_Stations[[#This Row],[graaddagen]]*_34_KNMI_Stations[[#This Row],[Gewogen factor]]</f>
        <v>2.5599999999999996</v>
      </c>
      <c r="P3801" s="89" cm="1">
        <f t="array" ref="P3801">IF(ISNUMBER(_34_KNMI_Stations[[#This Row],[Etmaal temperatuur °C]]),IF(_34_KNMI_Stations[[#This Row],[Etmaal temperatuur °C]]&gt;stookgrens[],_34_KNMI_Stations[[#This Row],[Etmaal temperatuur °C]]-stookgrens[],0),"")</f>
        <v>0</v>
      </c>
    </row>
    <row r="3802" spans="1:16" x14ac:dyDescent="0.25">
      <c r="A3802">
        <v>269</v>
      </c>
      <c r="B3802" s="110">
        <v>45894</v>
      </c>
      <c r="C3802" s="89">
        <v>1.9</v>
      </c>
      <c r="D3802" s="89">
        <v>16</v>
      </c>
      <c r="E3802" s="96">
        <v>1830</v>
      </c>
      <c r="F3802" s="89">
        <v>0</v>
      </c>
      <c r="G3802" s="89">
        <v>1018.1</v>
      </c>
      <c r="H3802">
        <v>0.72</v>
      </c>
      <c r="I3802" t="s">
        <v>9</v>
      </c>
      <c r="J3802">
        <v>0.8</v>
      </c>
      <c r="K3802">
        <v>8</v>
      </c>
      <c r="L3802">
        <v>2025</v>
      </c>
      <c r="M3802" t="s">
        <v>363</v>
      </c>
      <c r="N3802" s="89" cm="1">
        <f t="array" ref="N3802">IF(ISNUMBER(_34_KNMI_Stations[[#This Row],[Etmaal temperatuur °C]]),IF(_34_KNMI_Stations[[#This Row],[Etmaal temperatuur °C]]&lt;stookgrens[],stookgrens[]-_34_KNMI_Stations[[#This Row],[Etmaal temperatuur °C]],0),"")</f>
        <v>2</v>
      </c>
      <c r="O3802" s="89">
        <f>_34_KNMI_Stations[[#This Row],[graaddagen]]*_34_KNMI_Stations[[#This Row],[Gewogen factor]]</f>
        <v>1.6</v>
      </c>
      <c r="P3802" s="89" cm="1">
        <f t="array" ref="P3802">IF(ISNUMBER(_34_KNMI_Stations[[#This Row],[Etmaal temperatuur °C]]),IF(_34_KNMI_Stations[[#This Row],[Etmaal temperatuur °C]]&gt;stookgrens[],_34_KNMI_Stations[[#This Row],[Etmaal temperatuur °C]]-stookgrens[],0),"")</f>
        <v>0</v>
      </c>
    </row>
    <row r="3803" spans="1:16" x14ac:dyDescent="0.25">
      <c r="A3803">
        <v>269</v>
      </c>
      <c r="B3803" s="110">
        <v>45895</v>
      </c>
      <c r="C3803" s="89">
        <v>2.6</v>
      </c>
      <c r="D3803" s="89">
        <v>18.899999999999999</v>
      </c>
      <c r="E3803" s="96">
        <v>1503</v>
      </c>
      <c r="F3803" s="89">
        <v>-0.1</v>
      </c>
      <c r="G3803" s="89">
        <v>1009.5</v>
      </c>
      <c r="H3803">
        <v>0.66</v>
      </c>
      <c r="I3803" t="s">
        <v>9</v>
      </c>
      <c r="J3803">
        <v>0.8</v>
      </c>
      <c r="K3803">
        <v>8</v>
      </c>
      <c r="L3803">
        <v>2025</v>
      </c>
      <c r="M3803" t="s">
        <v>363</v>
      </c>
      <c r="N3803" s="89" cm="1">
        <f t="array" ref="N3803">IF(ISNUMBER(_34_KNMI_Stations[[#This Row],[Etmaal temperatuur °C]]),IF(_34_KNMI_Stations[[#This Row],[Etmaal temperatuur °C]]&lt;stookgrens[],stookgrens[]-_34_KNMI_Stations[[#This Row],[Etmaal temperatuur °C]],0),"")</f>
        <v>0</v>
      </c>
      <c r="O3803" s="89">
        <f>_34_KNMI_Stations[[#This Row],[graaddagen]]*_34_KNMI_Stations[[#This Row],[Gewogen factor]]</f>
        <v>0</v>
      </c>
      <c r="P3803" s="89" cm="1">
        <f t="array" ref="P3803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3804" spans="1:16" x14ac:dyDescent="0.25">
      <c r="A3804">
        <v>269</v>
      </c>
      <c r="B3804" s="110">
        <v>45896</v>
      </c>
      <c r="C3804" s="89">
        <v>3</v>
      </c>
      <c r="D3804" s="89">
        <v>18.899999999999999</v>
      </c>
      <c r="E3804" s="96">
        <v>1539</v>
      </c>
      <c r="F3804" s="89">
        <v>0</v>
      </c>
      <c r="G3804" s="89">
        <v>1007.2</v>
      </c>
      <c r="H3804">
        <v>0.75</v>
      </c>
      <c r="I3804" t="s">
        <v>9</v>
      </c>
      <c r="J3804">
        <v>0.8</v>
      </c>
      <c r="K3804">
        <v>8</v>
      </c>
      <c r="L3804">
        <v>2025</v>
      </c>
      <c r="M3804" t="s">
        <v>363</v>
      </c>
      <c r="N3804" s="89" cm="1">
        <f t="array" ref="N3804">IF(ISNUMBER(_34_KNMI_Stations[[#This Row],[Etmaal temperatuur °C]]),IF(_34_KNMI_Stations[[#This Row],[Etmaal temperatuur °C]]&lt;stookgrens[],stookgrens[]-_34_KNMI_Stations[[#This Row],[Etmaal temperatuur °C]],0),"")</f>
        <v>0</v>
      </c>
      <c r="O3804" s="89">
        <f>_34_KNMI_Stations[[#This Row],[graaddagen]]*_34_KNMI_Stations[[#This Row],[Gewogen factor]]</f>
        <v>0</v>
      </c>
      <c r="P3804" s="89" cm="1">
        <f t="array" ref="P3804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3805" spans="1:16" x14ac:dyDescent="0.25">
      <c r="A3805">
        <v>269</v>
      </c>
      <c r="B3805" s="110">
        <v>45897</v>
      </c>
      <c r="C3805" s="89">
        <v>2.8</v>
      </c>
      <c r="D3805" s="89">
        <v>17.5</v>
      </c>
      <c r="E3805" s="96">
        <v>1222</v>
      </c>
      <c r="F3805" s="89">
        <v>1</v>
      </c>
      <c r="G3805" s="89">
        <v>1003.2</v>
      </c>
      <c r="H3805">
        <v>0.79</v>
      </c>
      <c r="I3805" t="s">
        <v>9</v>
      </c>
      <c r="J3805">
        <v>0.8</v>
      </c>
      <c r="K3805">
        <v>8</v>
      </c>
      <c r="L3805">
        <v>2025</v>
      </c>
      <c r="M3805" t="s">
        <v>363</v>
      </c>
      <c r="N3805" s="89" cm="1">
        <f t="array" ref="N3805">IF(ISNUMBER(_34_KNMI_Stations[[#This Row],[Etmaal temperatuur °C]]),IF(_34_KNMI_Stations[[#This Row],[Etmaal temperatuur °C]]&lt;stookgrens[],stookgrens[]-_34_KNMI_Stations[[#This Row],[Etmaal temperatuur °C]],0),"")</f>
        <v>0.5</v>
      </c>
      <c r="O3805" s="89">
        <f>_34_KNMI_Stations[[#This Row],[graaddagen]]*_34_KNMI_Stations[[#This Row],[Gewogen factor]]</f>
        <v>0.4</v>
      </c>
      <c r="P3805" s="89" cm="1">
        <f t="array" ref="P3805">IF(ISNUMBER(_34_KNMI_Stations[[#This Row],[Etmaal temperatuur °C]]),IF(_34_KNMI_Stations[[#This Row],[Etmaal temperatuur °C]]&gt;stookgrens[],_34_KNMI_Stations[[#This Row],[Etmaal temperatuur °C]]-stookgrens[],0),"")</f>
        <v>0</v>
      </c>
    </row>
    <row r="3806" spans="1:16" x14ac:dyDescent="0.25">
      <c r="A3806">
        <v>269</v>
      </c>
      <c r="B3806" s="110">
        <v>45898</v>
      </c>
      <c r="C3806" s="89">
        <v>4.7</v>
      </c>
      <c r="D3806" s="89">
        <v>17.399999999999999</v>
      </c>
      <c r="E3806" s="96">
        <v>1605</v>
      </c>
      <c r="F3806" s="89">
        <v>-0.1</v>
      </c>
      <c r="G3806" s="89">
        <v>1000</v>
      </c>
      <c r="H3806">
        <v>0.73</v>
      </c>
      <c r="I3806" t="s">
        <v>9</v>
      </c>
      <c r="J3806">
        <v>0.8</v>
      </c>
      <c r="K3806">
        <v>8</v>
      </c>
      <c r="L3806">
        <v>2025</v>
      </c>
      <c r="M3806" t="s">
        <v>363</v>
      </c>
      <c r="N3806" s="89" cm="1">
        <f t="array" ref="N3806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3806" s="89">
        <f>_34_KNMI_Stations[[#This Row],[graaddagen]]*_34_KNMI_Stations[[#This Row],[Gewogen factor]]</f>
        <v>0.48000000000000115</v>
      </c>
      <c r="P3806" s="89" cm="1">
        <f t="array" ref="P3806">IF(ISNUMBER(_34_KNMI_Stations[[#This Row],[Etmaal temperatuur °C]]),IF(_34_KNMI_Stations[[#This Row],[Etmaal temperatuur °C]]&gt;stookgrens[],_34_KNMI_Stations[[#This Row],[Etmaal temperatuur °C]]-stookgrens[],0),"")</f>
        <v>0</v>
      </c>
    </row>
    <row r="3807" spans="1:16" x14ac:dyDescent="0.25">
      <c r="A3807">
        <v>269</v>
      </c>
      <c r="B3807" s="110">
        <v>45899</v>
      </c>
      <c r="C3807" s="89">
        <v>4.4000000000000004</v>
      </c>
      <c r="D3807" s="89">
        <v>17.899999999999999</v>
      </c>
      <c r="E3807" s="96">
        <v>1332</v>
      </c>
      <c r="F3807" s="89">
        <v>2.5</v>
      </c>
      <c r="G3807" s="89">
        <v>1005.4</v>
      </c>
      <c r="H3807">
        <v>0.77</v>
      </c>
      <c r="I3807" t="s">
        <v>9</v>
      </c>
      <c r="J3807">
        <v>0.8</v>
      </c>
      <c r="K3807">
        <v>8</v>
      </c>
      <c r="L3807">
        <v>2025</v>
      </c>
      <c r="M3807" t="s">
        <v>363</v>
      </c>
      <c r="N3807" s="89" cm="1">
        <f t="array" ref="N3807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3807" s="89">
        <f>_34_KNMI_Stations[[#This Row],[graaddagen]]*_34_KNMI_Stations[[#This Row],[Gewogen factor]]</f>
        <v>8.000000000000114E-2</v>
      </c>
      <c r="P3807" s="89" cm="1">
        <f t="array" ref="P3807">IF(ISNUMBER(_34_KNMI_Stations[[#This Row],[Etmaal temperatuur °C]]),IF(_34_KNMI_Stations[[#This Row],[Etmaal temperatuur °C]]&gt;stookgrens[],_34_KNMI_Stations[[#This Row],[Etmaal temperatuur °C]]-stookgrens[],0),"")</f>
        <v>0</v>
      </c>
    </row>
    <row r="3808" spans="1:16" x14ac:dyDescent="0.25">
      <c r="A3808">
        <v>269</v>
      </c>
      <c r="B3808" s="110">
        <v>45900</v>
      </c>
      <c r="C3808" s="89">
        <v>4</v>
      </c>
      <c r="D3808" s="89">
        <v>19.399999999999999</v>
      </c>
      <c r="E3808" s="96">
        <v>1150</v>
      </c>
      <c r="F3808" s="89">
        <v>0.1</v>
      </c>
      <c r="G3808" s="89">
        <v>1006.7</v>
      </c>
      <c r="H3808">
        <v>0.79</v>
      </c>
      <c r="I3808" t="s">
        <v>9</v>
      </c>
      <c r="J3808">
        <v>0.8</v>
      </c>
      <c r="K3808">
        <v>8</v>
      </c>
      <c r="L3808">
        <v>2025</v>
      </c>
      <c r="M3808" t="s">
        <v>363</v>
      </c>
      <c r="N3808" s="89" cm="1">
        <f t="array" ref="N3808">IF(ISNUMBER(_34_KNMI_Stations[[#This Row],[Etmaal temperatuur °C]]),IF(_34_KNMI_Stations[[#This Row],[Etmaal temperatuur °C]]&lt;stookgrens[],stookgrens[]-_34_KNMI_Stations[[#This Row],[Etmaal temperatuur °C]],0),"")</f>
        <v>0</v>
      </c>
      <c r="O3808" s="89">
        <f>_34_KNMI_Stations[[#This Row],[graaddagen]]*_34_KNMI_Stations[[#This Row],[Gewogen factor]]</f>
        <v>0</v>
      </c>
      <c r="P3808" s="89" cm="1">
        <f t="array" ref="P3808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3809" spans="1:16" x14ac:dyDescent="0.25">
      <c r="A3809">
        <v>269</v>
      </c>
      <c r="B3809" s="110">
        <v>45901</v>
      </c>
      <c r="C3809" s="89">
        <v>3.2</v>
      </c>
      <c r="D3809" s="89">
        <v>17.899999999999999</v>
      </c>
      <c r="E3809" s="96">
        <v>1107</v>
      </c>
      <c r="F3809" s="89">
        <v>0.6</v>
      </c>
      <c r="G3809" s="89">
        <v>1006.3</v>
      </c>
      <c r="H3809">
        <v>0.78</v>
      </c>
      <c r="I3809" t="s">
        <v>9</v>
      </c>
      <c r="J3809">
        <v>0.8</v>
      </c>
      <c r="K3809">
        <v>9</v>
      </c>
      <c r="L3809">
        <v>2025</v>
      </c>
      <c r="M3809" t="s">
        <v>364</v>
      </c>
      <c r="N3809" s="89" cm="1">
        <f t="array" ref="N3809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3809" s="89">
        <f>_34_KNMI_Stations[[#This Row],[graaddagen]]*_34_KNMI_Stations[[#This Row],[Gewogen factor]]</f>
        <v>8.000000000000114E-2</v>
      </c>
      <c r="P3809" s="89" cm="1">
        <f t="array" ref="P3809">IF(ISNUMBER(_34_KNMI_Stations[[#This Row],[Etmaal temperatuur °C]]),IF(_34_KNMI_Stations[[#This Row],[Etmaal temperatuur °C]]&gt;stookgrens[],_34_KNMI_Stations[[#This Row],[Etmaal temperatuur °C]]-stookgrens[],0),"")</f>
        <v>0</v>
      </c>
    </row>
    <row r="3810" spans="1:16" x14ac:dyDescent="0.25">
      <c r="A3810">
        <v>269</v>
      </c>
      <c r="B3810" s="110">
        <v>45902</v>
      </c>
      <c r="C3810" s="89">
        <v>4.7</v>
      </c>
      <c r="D3810" s="89">
        <v>17.2</v>
      </c>
      <c r="E3810" s="96">
        <v>1521</v>
      </c>
      <c r="F3810" s="89">
        <v>0.1</v>
      </c>
      <c r="G3810" s="89">
        <v>1006.9</v>
      </c>
      <c r="H3810">
        <v>0.73</v>
      </c>
      <c r="I3810" t="s">
        <v>9</v>
      </c>
      <c r="J3810">
        <v>0.8</v>
      </c>
      <c r="K3810">
        <v>9</v>
      </c>
      <c r="L3810">
        <v>2025</v>
      </c>
      <c r="M3810" t="s">
        <v>364</v>
      </c>
      <c r="N3810" s="89" cm="1">
        <f t="array" ref="N3810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3810" s="89">
        <f>_34_KNMI_Stations[[#This Row],[graaddagen]]*_34_KNMI_Stations[[#This Row],[Gewogen factor]]</f>
        <v>0.64000000000000057</v>
      </c>
      <c r="P3810" s="89" cm="1">
        <f t="array" ref="P3810">IF(ISNUMBER(_34_KNMI_Stations[[#This Row],[Etmaal temperatuur °C]]),IF(_34_KNMI_Stations[[#This Row],[Etmaal temperatuur °C]]&gt;stookgrens[],_34_KNMI_Stations[[#This Row],[Etmaal temperatuur °C]]-stookgrens[],0),"")</f>
        <v>0</v>
      </c>
    </row>
    <row r="3811" spans="1:16" x14ac:dyDescent="0.25">
      <c r="A3811">
        <v>269</v>
      </c>
      <c r="B3811" s="110">
        <v>45903</v>
      </c>
      <c r="C3811" s="89">
        <v>7.4</v>
      </c>
      <c r="D3811" s="89">
        <v>19.100000000000001</v>
      </c>
      <c r="E3811" s="96">
        <v>966</v>
      </c>
      <c r="F3811" s="89">
        <v>2.1</v>
      </c>
      <c r="G3811" s="89">
        <v>1003.1</v>
      </c>
      <c r="H3811">
        <v>0.8</v>
      </c>
      <c r="I3811" t="s">
        <v>9</v>
      </c>
      <c r="J3811">
        <v>0.8</v>
      </c>
      <c r="K3811">
        <v>9</v>
      </c>
      <c r="L3811">
        <v>2025</v>
      </c>
      <c r="M3811" t="s">
        <v>364</v>
      </c>
      <c r="N3811" s="89" cm="1">
        <f t="array" ref="N3811">IF(ISNUMBER(_34_KNMI_Stations[[#This Row],[Etmaal temperatuur °C]]),IF(_34_KNMI_Stations[[#This Row],[Etmaal temperatuur °C]]&lt;stookgrens[],stookgrens[]-_34_KNMI_Stations[[#This Row],[Etmaal temperatuur °C]],0),"")</f>
        <v>0</v>
      </c>
      <c r="O3811" s="89">
        <f>_34_KNMI_Stations[[#This Row],[graaddagen]]*_34_KNMI_Stations[[#This Row],[Gewogen factor]]</f>
        <v>0</v>
      </c>
      <c r="P3811" s="89" cm="1">
        <f t="array" ref="P3811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3812" spans="1:16" x14ac:dyDescent="0.25">
      <c r="A3812">
        <v>269</v>
      </c>
      <c r="B3812" s="110">
        <v>45904</v>
      </c>
      <c r="C3812" s="89">
        <v>5.8</v>
      </c>
      <c r="D3812" s="89">
        <v>17.899999999999999</v>
      </c>
      <c r="E3812" s="96">
        <v>1523</v>
      </c>
      <c r="F3812" s="89">
        <v>3.5</v>
      </c>
      <c r="G3812" s="89">
        <v>1009.3</v>
      </c>
      <c r="H3812">
        <v>0.78</v>
      </c>
      <c r="I3812" t="s">
        <v>9</v>
      </c>
      <c r="J3812">
        <v>0.8</v>
      </c>
      <c r="K3812">
        <v>9</v>
      </c>
      <c r="L3812">
        <v>2025</v>
      </c>
      <c r="M3812" t="s">
        <v>364</v>
      </c>
      <c r="N3812" s="89" cm="1">
        <f t="array" ref="N3812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3812" s="89">
        <f>_34_KNMI_Stations[[#This Row],[graaddagen]]*_34_KNMI_Stations[[#This Row],[Gewogen factor]]</f>
        <v>8.000000000000114E-2</v>
      </c>
      <c r="P3812" s="89" cm="1">
        <f t="array" ref="P3812">IF(ISNUMBER(_34_KNMI_Stations[[#This Row],[Etmaal temperatuur °C]]),IF(_34_KNMI_Stations[[#This Row],[Etmaal temperatuur °C]]&gt;stookgrens[],_34_KNMI_Stations[[#This Row],[Etmaal temperatuur °C]]-stookgrens[],0),"")</f>
        <v>0</v>
      </c>
    </row>
    <row r="3813" spans="1:16" x14ac:dyDescent="0.25">
      <c r="A3813">
        <v>269</v>
      </c>
      <c r="B3813" s="110">
        <v>45905</v>
      </c>
      <c r="C3813" s="89">
        <v>3.3</v>
      </c>
      <c r="D3813" s="89">
        <v>15.6</v>
      </c>
      <c r="E3813" s="96">
        <v>1631</v>
      </c>
      <c r="F3813" s="89">
        <v>0</v>
      </c>
      <c r="G3813" s="89">
        <v>1019.3</v>
      </c>
      <c r="H3813">
        <v>0.8</v>
      </c>
      <c r="I3813" t="s">
        <v>9</v>
      </c>
      <c r="J3813">
        <v>0.8</v>
      </c>
      <c r="K3813">
        <v>9</v>
      </c>
      <c r="L3813">
        <v>2025</v>
      </c>
      <c r="M3813" t="s">
        <v>364</v>
      </c>
      <c r="N3813" s="89" cm="1">
        <f t="array" ref="N3813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3813" s="89">
        <f>_34_KNMI_Stations[[#This Row],[graaddagen]]*_34_KNMI_Stations[[#This Row],[Gewogen factor]]</f>
        <v>1.9200000000000004</v>
      </c>
      <c r="P3813" s="89" cm="1">
        <f t="array" ref="P3813">IF(ISNUMBER(_34_KNMI_Stations[[#This Row],[Etmaal temperatuur °C]]),IF(_34_KNMI_Stations[[#This Row],[Etmaal temperatuur °C]]&gt;stookgrens[],_34_KNMI_Stations[[#This Row],[Etmaal temperatuur °C]]-stookgrens[],0),"")</f>
        <v>0</v>
      </c>
    </row>
    <row r="3814" spans="1:16" x14ac:dyDescent="0.25">
      <c r="A3814">
        <v>269</v>
      </c>
      <c r="B3814" s="110">
        <v>45906</v>
      </c>
      <c r="C3814" s="89">
        <v>2.5</v>
      </c>
      <c r="D3814" s="89">
        <v>16.5</v>
      </c>
      <c r="E3814" s="96">
        <v>1736</v>
      </c>
      <c r="F3814" s="89">
        <v>0</v>
      </c>
      <c r="G3814" s="89">
        <v>1022.4</v>
      </c>
      <c r="H3814">
        <v>0.73</v>
      </c>
      <c r="I3814" t="s">
        <v>9</v>
      </c>
      <c r="J3814">
        <v>0.8</v>
      </c>
      <c r="K3814">
        <v>9</v>
      </c>
      <c r="L3814">
        <v>2025</v>
      </c>
      <c r="M3814" t="s">
        <v>364</v>
      </c>
      <c r="N3814" s="89" cm="1">
        <f t="array" ref="N3814">IF(ISNUMBER(_34_KNMI_Stations[[#This Row],[Etmaal temperatuur °C]]),IF(_34_KNMI_Stations[[#This Row],[Etmaal temperatuur °C]]&lt;stookgrens[],stookgrens[]-_34_KNMI_Stations[[#This Row],[Etmaal temperatuur °C]],0),"")</f>
        <v>1.5</v>
      </c>
      <c r="O3814" s="89">
        <f>_34_KNMI_Stations[[#This Row],[graaddagen]]*_34_KNMI_Stations[[#This Row],[Gewogen factor]]</f>
        <v>1.2000000000000002</v>
      </c>
      <c r="P3814" s="89" cm="1">
        <f t="array" ref="P3814">IF(ISNUMBER(_34_KNMI_Stations[[#This Row],[Etmaal temperatuur °C]]),IF(_34_KNMI_Stations[[#This Row],[Etmaal temperatuur °C]]&gt;stookgrens[],_34_KNMI_Stations[[#This Row],[Etmaal temperatuur °C]]-stookgrens[],0),"")</f>
        <v>0</v>
      </c>
    </row>
    <row r="3815" spans="1:16" x14ac:dyDescent="0.25">
      <c r="A3815">
        <v>269</v>
      </c>
      <c r="B3815" s="110">
        <v>45907</v>
      </c>
      <c r="C3815" s="89">
        <v>4.2</v>
      </c>
      <c r="D3815" s="89">
        <v>20.399999999999999</v>
      </c>
      <c r="E3815" s="96">
        <v>1925</v>
      </c>
      <c r="F3815" s="89">
        <v>0</v>
      </c>
      <c r="G3815" s="89">
        <v>1014.8</v>
      </c>
      <c r="H3815">
        <v>0.56999999999999995</v>
      </c>
      <c r="I3815" t="s">
        <v>9</v>
      </c>
      <c r="J3815">
        <v>0.8</v>
      </c>
      <c r="K3815">
        <v>9</v>
      </c>
      <c r="L3815">
        <v>2025</v>
      </c>
      <c r="M3815" t="s">
        <v>364</v>
      </c>
      <c r="N3815" s="89" cm="1">
        <f t="array" ref="N3815">IF(ISNUMBER(_34_KNMI_Stations[[#This Row],[Etmaal temperatuur °C]]),IF(_34_KNMI_Stations[[#This Row],[Etmaal temperatuur °C]]&lt;stookgrens[],stookgrens[]-_34_KNMI_Stations[[#This Row],[Etmaal temperatuur °C]],0),"")</f>
        <v>0</v>
      </c>
      <c r="O3815" s="89">
        <f>_34_KNMI_Stations[[#This Row],[graaddagen]]*_34_KNMI_Stations[[#This Row],[Gewogen factor]]</f>
        <v>0</v>
      </c>
      <c r="P3815" s="89" cm="1">
        <f t="array" ref="P3815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3816" spans="1:16" x14ac:dyDescent="0.25">
      <c r="A3816">
        <v>269</v>
      </c>
      <c r="B3816" s="110">
        <v>45908</v>
      </c>
      <c r="C3816" s="89">
        <v>2.5</v>
      </c>
      <c r="D3816" s="89">
        <v>18.5</v>
      </c>
      <c r="E3816" s="96">
        <v>1202</v>
      </c>
      <c r="F3816" s="89">
        <v>2.1</v>
      </c>
      <c r="G3816" s="89">
        <v>1016.1</v>
      </c>
      <c r="H3816">
        <v>0.79</v>
      </c>
      <c r="I3816" t="s">
        <v>9</v>
      </c>
      <c r="J3816">
        <v>0.8</v>
      </c>
      <c r="K3816">
        <v>9</v>
      </c>
      <c r="L3816">
        <v>2025</v>
      </c>
      <c r="M3816" t="s">
        <v>365</v>
      </c>
      <c r="N3816" s="89" cm="1">
        <f t="array" ref="N3816">IF(ISNUMBER(_34_KNMI_Stations[[#This Row],[Etmaal temperatuur °C]]),IF(_34_KNMI_Stations[[#This Row],[Etmaal temperatuur °C]]&lt;stookgrens[],stookgrens[]-_34_KNMI_Stations[[#This Row],[Etmaal temperatuur °C]],0),"")</f>
        <v>0</v>
      </c>
      <c r="O3816" s="89">
        <f>_34_KNMI_Stations[[#This Row],[graaddagen]]*_34_KNMI_Stations[[#This Row],[Gewogen factor]]</f>
        <v>0</v>
      </c>
      <c r="P3816" s="89" cm="1">
        <f t="array" ref="P3816">IF(ISNUMBER(_34_KNMI_Stations[[#This Row],[Etmaal temperatuur °C]]),IF(_34_KNMI_Stations[[#This Row],[Etmaal temperatuur °C]]&gt;stookgrens[],_34_KNMI_Stations[[#This Row],[Etmaal temperatuur °C]]-stookgrens[],0),"")</f>
        <v>0.5</v>
      </c>
    </row>
    <row r="3817" spans="1:16" x14ac:dyDescent="0.25">
      <c r="A3817">
        <v>269</v>
      </c>
      <c r="B3817" s="110">
        <v>45909</v>
      </c>
      <c r="C3817" s="89">
        <v>1.3</v>
      </c>
      <c r="D3817" s="89">
        <v>13.1</v>
      </c>
      <c r="E3817" s="96">
        <v>328</v>
      </c>
      <c r="F3817" s="89">
        <v>14.3</v>
      </c>
      <c r="G3817" s="89">
        <v>1016.1</v>
      </c>
      <c r="H3817">
        <v>0.92</v>
      </c>
      <c r="I3817" t="s">
        <v>9</v>
      </c>
      <c r="J3817">
        <v>0.8</v>
      </c>
      <c r="K3817">
        <v>9</v>
      </c>
      <c r="L3817">
        <v>2025</v>
      </c>
      <c r="M3817" t="s">
        <v>365</v>
      </c>
      <c r="N3817" s="89" cm="1">
        <f t="array" ref="N3817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3817" s="89">
        <f>_34_KNMI_Stations[[#This Row],[graaddagen]]*_34_KNMI_Stations[[#This Row],[Gewogen factor]]</f>
        <v>3.9200000000000004</v>
      </c>
      <c r="P3817" s="89" cm="1">
        <f t="array" ref="P3817">IF(ISNUMBER(_34_KNMI_Stations[[#This Row],[Etmaal temperatuur °C]]),IF(_34_KNMI_Stations[[#This Row],[Etmaal temperatuur °C]]&gt;stookgrens[],_34_KNMI_Stations[[#This Row],[Etmaal temperatuur °C]]-stookgrens[],0),"")</f>
        <v>0</v>
      </c>
    </row>
    <row r="3818" spans="1:16" x14ac:dyDescent="0.25">
      <c r="A3818">
        <v>269</v>
      </c>
      <c r="B3818" s="110">
        <v>45910</v>
      </c>
      <c r="C3818" s="89">
        <v>2.8</v>
      </c>
      <c r="D3818" s="89">
        <v>14.7</v>
      </c>
      <c r="E3818" s="96">
        <v>1499</v>
      </c>
      <c r="F3818" s="89">
        <v>-0.1</v>
      </c>
      <c r="G3818" s="89">
        <v>1007.4</v>
      </c>
      <c r="H3818">
        <v>0.78</v>
      </c>
      <c r="I3818" t="s">
        <v>9</v>
      </c>
      <c r="J3818">
        <v>0.8</v>
      </c>
      <c r="K3818">
        <v>9</v>
      </c>
      <c r="L3818">
        <v>2025</v>
      </c>
      <c r="M3818" t="s">
        <v>365</v>
      </c>
      <c r="N3818" s="89" cm="1">
        <f t="array" ref="N3818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3818" s="89">
        <f>_34_KNMI_Stations[[#This Row],[graaddagen]]*_34_KNMI_Stations[[#This Row],[Gewogen factor]]</f>
        <v>2.6400000000000006</v>
      </c>
      <c r="P3818" s="89" cm="1">
        <f t="array" ref="P3818">IF(ISNUMBER(_34_KNMI_Stations[[#This Row],[Etmaal temperatuur °C]]),IF(_34_KNMI_Stations[[#This Row],[Etmaal temperatuur °C]]&gt;stookgrens[],_34_KNMI_Stations[[#This Row],[Etmaal temperatuur °C]]-stookgrens[],0),"")</f>
        <v>0</v>
      </c>
    </row>
    <row r="3819" spans="1:16" x14ac:dyDescent="0.25">
      <c r="A3819">
        <v>269</v>
      </c>
      <c r="B3819" s="110">
        <v>45911</v>
      </c>
      <c r="C3819" s="89">
        <v>5.7</v>
      </c>
      <c r="D3819" s="89">
        <v>15.4</v>
      </c>
      <c r="E3819" s="96">
        <v>1060</v>
      </c>
      <c r="F3819" s="89">
        <v>4.9000000000000004</v>
      </c>
      <c r="G3819" s="89">
        <v>1003.8</v>
      </c>
      <c r="H3819">
        <v>0.83</v>
      </c>
      <c r="I3819" t="s">
        <v>9</v>
      </c>
      <c r="J3819">
        <v>0.8</v>
      </c>
      <c r="K3819">
        <v>9</v>
      </c>
      <c r="L3819">
        <v>2025</v>
      </c>
      <c r="M3819" t="s">
        <v>365</v>
      </c>
      <c r="N3819" s="89" cm="1">
        <f t="array" ref="N3819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3819" s="89">
        <f>_34_KNMI_Stations[[#This Row],[graaddagen]]*_34_KNMI_Stations[[#This Row],[Gewogen factor]]</f>
        <v>2.0799999999999996</v>
      </c>
      <c r="P3819" s="89" cm="1">
        <f t="array" ref="P3819">IF(ISNUMBER(_34_KNMI_Stations[[#This Row],[Etmaal temperatuur °C]]),IF(_34_KNMI_Stations[[#This Row],[Etmaal temperatuur °C]]&gt;stookgrens[],_34_KNMI_Stations[[#This Row],[Etmaal temperatuur °C]]-stookgrens[],0),"")</f>
        <v>0</v>
      </c>
    </row>
    <row r="3820" spans="1:16" x14ac:dyDescent="0.25">
      <c r="A3820">
        <v>269</v>
      </c>
      <c r="B3820" s="110">
        <v>45912</v>
      </c>
      <c r="C3820" s="89">
        <v>6.8</v>
      </c>
      <c r="D3820" s="89">
        <v>14.5</v>
      </c>
      <c r="E3820" s="96">
        <v>1535</v>
      </c>
      <c r="F3820" s="89">
        <v>0.2</v>
      </c>
      <c r="G3820" s="89">
        <v>1011.6</v>
      </c>
      <c r="H3820">
        <v>0.75</v>
      </c>
      <c r="I3820" t="s">
        <v>9</v>
      </c>
      <c r="J3820">
        <v>0.8</v>
      </c>
      <c r="K3820">
        <v>9</v>
      </c>
      <c r="L3820">
        <v>2025</v>
      </c>
      <c r="M3820" t="s">
        <v>365</v>
      </c>
      <c r="N3820" s="89" cm="1">
        <f t="array" ref="N3820">IF(ISNUMBER(_34_KNMI_Stations[[#This Row],[Etmaal temperatuur °C]]),IF(_34_KNMI_Stations[[#This Row],[Etmaal temperatuur °C]]&lt;stookgrens[],stookgrens[]-_34_KNMI_Stations[[#This Row],[Etmaal temperatuur °C]],0),"")</f>
        <v>3.5</v>
      </c>
      <c r="O3820" s="89">
        <f>_34_KNMI_Stations[[#This Row],[graaddagen]]*_34_KNMI_Stations[[#This Row],[Gewogen factor]]</f>
        <v>2.8000000000000003</v>
      </c>
      <c r="P3820" s="89" cm="1">
        <f t="array" ref="P3820">IF(ISNUMBER(_34_KNMI_Stations[[#This Row],[Etmaal temperatuur °C]]),IF(_34_KNMI_Stations[[#This Row],[Etmaal temperatuur °C]]&gt;stookgrens[],_34_KNMI_Stations[[#This Row],[Etmaal temperatuur °C]]-stookgrens[],0),"")</f>
        <v>0</v>
      </c>
    </row>
    <row r="3821" spans="1:16" x14ac:dyDescent="0.25">
      <c r="A3821">
        <v>269</v>
      </c>
      <c r="B3821" s="110">
        <v>45913</v>
      </c>
      <c r="C3821" s="89">
        <v>4.9000000000000004</v>
      </c>
      <c r="D3821" s="89">
        <v>13.6</v>
      </c>
      <c r="E3821" s="96">
        <v>1078</v>
      </c>
      <c r="F3821" s="89">
        <v>9.1999999999999993</v>
      </c>
      <c r="G3821" s="89">
        <v>1011.3</v>
      </c>
      <c r="H3821">
        <v>0.85</v>
      </c>
      <c r="I3821" t="s">
        <v>9</v>
      </c>
      <c r="J3821">
        <v>0.8</v>
      </c>
      <c r="K3821">
        <v>9</v>
      </c>
      <c r="L3821">
        <v>2025</v>
      </c>
      <c r="M3821" t="s">
        <v>365</v>
      </c>
      <c r="N3821" s="89" cm="1">
        <f t="array" ref="N3821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3821" s="89">
        <f>_34_KNMI_Stations[[#This Row],[graaddagen]]*_34_KNMI_Stations[[#This Row],[Gewogen factor]]</f>
        <v>3.5200000000000005</v>
      </c>
      <c r="P3821" s="89" cm="1">
        <f t="array" ref="P3821">IF(ISNUMBER(_34_KNMI_Stations[[#This Row],[Etmaal temperatuur °C]]),IF(_34_KNMI_Stations[[#This Row],[Etmaal temperatuur °C]]&gt;stookgrens[],_34_KNMI_Stations[[#This Row],[Etmaal temperatuur °C]]-stookgrens[],0),"")</f>
        <v>0</v>
      </c>
    </row>
    <row r="3822" spans="1:16" x14ac:dyDescent="0.25">
      <c r="A3822">
        <v>269</v>
      </c>
      <c r="B3822" s="110">
        <v>45914</v>
      </c>
      <c r="C3822" s="89">
        <v>4.7</v>
      </c>
      <c r="D3822" s="89">
        <v>15</v>
      </c>
      <c r="E3822" s="96">
        <v>1575</v>
      </c>
      <c r="F3822" s="89">
        <v>13.3</v>
      </c>
      <c r="G3822" s="89">
        <v>1010.6</v>
      </c>
      <c r="H3822">
        <v>0.81</v>
      </c>
      <c r="I3822" t="s">
        <v>9</v>
      </c>
      <c r="J3822">
        <v>0.8</v>
      </c>
      <c r="K3822">
        <v>9</v>
      </c>
      <c r="L3822">
        <v>2025</v>
      </c>
      <c r="M3822" t="s">
        <v>365</v>
      </c>
      <c r="N3822" s="89" cm="1">
        <f t="array" ref="N3822">IF(ISNUMBER(_34_KNMI_Stations[[#This Row],[Etmaal temperatuur °C]]),IF(_34_KNMI_Stations[[#This Row],[Etmaal temperatuur °C]]&lt;stookgrens[],stookgrens[]-_34_KNMI_Stations[[#This Row],[Etmaal temperatuur °C]],0),"")</f>
        <v>3</v>
      </c>
      <c r="O3822" s="89">
        <f>_34_KNMI_Stations[[#This Row],[graaddagen]]*_34_KNMI_Stations[[#This Row],[Gewogen factor]]</f>
        <v>2.4000000000000004</v>
      </c>
      <c r="P3822" s="89" cm="1">
        <f t="array" ref="P3822">IF(ISNUMBER(_34_KNMI_Stations[[#This Row],[Etmaal temperatuur °C]]),IF(_34_KNMI_Stations[[#This Row],[Etmaal temperatuur °C]]&gt;stookgrens[],_34_KNMI_Stations[[#This Row],[Etmaal temperatuur °C]]-stookgrens[],0),"")</f>
        <v>0</v>
      </c>
    </row>
    <row r="3823" spans="1:16" x14ac:dyDescent="0.25">
      <c r="A3823">
        <v>269</v>
      </c>
      <c r="B3823" s="110">
        <v>45915</v>
      </c>
      <c r="C3823" s="89">
        <v>10.9</v>
      </c>
      <c r="D3823" s="89">
        <v>16.600000000000001</v>
      </c>
      <c r="E3823" s="96">
        <v>1427</v>
      </c>
      <c r="F3823" s="89">
        <v>9.5</v>
      </c>
      <c r="G3823" s="89">
        <v>1004</v>
      </c>
      <c r="H3823">
        <v>0.79</v>
      </c>
      <c r="I3823" t="s">
        <v>9</v>
      </c>
      <c r="J3823">
        <v>0.8</v>
      </c>
      <c r="K3823">
        <v>9</v>
      </c>
      <c r="L3823">
        <v>2025</v>
      </c>
      <c r="M3823" t="s">
        <v>366</v>
      </c>
      <c r="N3823" s="89" cm="1">
        <f t="array" ref="N3823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3823" s="89">
        <f>_34_KNMI_Stations[[#This Row],[graaddagen]]*_34_KNMI_Stations[[#This Row],[Gewogen factor]]</f>
        <v>1.119999999999999</v>
      </c>
      <c r="P3823" s="89" cm="1">
        <f t="array" ref="P3823">IF(ISNUMBER(_34_KNMI_Stations[[#This Row],[Etmaal temperatuur °C]]),IF(_34_KNMI_Stations[[#This Row],[Etmaal temperatuur °C]]&gt;stookgrens[],_34_KNMI_Stations[[#This Row],[Etmaal temperatuur °C]]-stookgrens[],0),"")</f>
        <v>0</v>
      </c>
    </row>
    <row r="3824" spans="1:16" x14ac:dyDescent="0.25">
      <c r="A3824">
        <v>269</v>
      </c>
      <c r="B3824" s="110">
        <v>45916</v>
      </c>
      <c r="C3824" s="89">
        <v>7.1</v>
      </c>
      <c r="D3824" s="89">
        <v>14.4</v>
      </c>
      <c r="E3824" s="96">
        <v>804</v>
      </c>
      <c r="F3824" s="89">
        <v>24.2</v>
      </c>
      <c r="G3824" s="89">
        <v>1013</v>
      </c>
      <c r="H3824">
        <v>0.86</v>
      </c>
      <c r="I3824" t="s">
        <v>9</v>
      </c>
      <c r="J3824">
        <v>0.8</v>
      </c>
      <c r="K3824">
        <v>9</v>
      </c>
      <c r="L3824">
        <v>2025</v>
      </c>
      <c r="M3824" t="s">
        <v>366</v>
      </c>
      <c r="N3824" s="89" cm="1">
        <f t="array" ref="N3824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3824" s="89">
        <f>_34_KNMI_Stations[[#This Row],[graaddagen]]*_34_KNMI_Stations[[#This Row],[Gewogen factor]]</f>
        <v>2.88</v>
      </c>
      <c r="P3824" s="89" cm="1">
        <f t="array" ref="P3824">IF(ISNUMBER(_34_KNMI_Stations[[#This Row],[Etmaal temperatuur °C]]),IF(_34_KNMI_Stations[[#This Row],[Etmaal temperatuur °C]]&gt;stookgrens[],_34_KNMI_Stations[[#This Row],[Etmaal temperatuur °C]]-stookgrens[],0),"")</f>
        <v>0</v>
      </c>
    </row>
    <row r="3825" spans="1:16" x14ac:dyDescent="0.25">
      <c r="A3825">
        <v>269</v>
      </c>
      <c r="B3825" s="110">
        <v>45917</v>
      </c>
      <c r="C3825" s="89">
        <v>5.3</v>
      </c>
      <c r="D3825" s="89">
        <v>14.2</v>
      </c>
      <c r="E3825" s="96">
        <v>534</v>
      </c>
      <c r="F3825" s="89">
        <v>3.3</v>
      </c>
      <c r="G3825" s="89">
        <v>1017.6</v>
      </c>
      <c r="H3825">
        <v>0.93</v>
      </c>
      <c r="I3825" t="s">
        <v>9</v>
      </c>
      <c r="J3825">
        <v>0.8</v>
      </c>
      <c r="K3825">
        <v>9</v>
      </c>
      <c r="L3825">
        <v>2025</v>
      </c>
      <c r="M3825" t="s">
        <v>366</v>
      </c>
      <c r="N3825" s="89" cm="1">
        <f t="array" ref="N3825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3825" s="89">
        <f>_34_KNMI_Stations[[#This Row],[graaddagen]]*_34_KNMI_Stations[[#This Row],[Gewogen factor]]</f>
        <v>3.0400000000000009</v>
      </c>
      <c r="P3825" s="89" cm="1">
        <f t="array" ref="P3825">IF(ISNUMBER(_34_KNMI_Stations[[#This Row],[Etmaal temperatuur °C]]),IF(_34_KNMI_Stations[[#This Row],[Etmaal temperatuur °C]]&gt;stookgrens[],_34_KNMI_Stations[[#This Row],[Etmaal temperatuur °C]]-stookgrens[],0),"")</f>
        <v>0</v>
      </c>
    </row>
    <row r="3826" spans="1:16" x14ac:dyDescent="0.25">
      <c r="A3826">
        <v>269</v>
      </c>
      <c r="B3826" s="110">
        <v>45918</v>
      </c>
      <c r="C3826" s="89">
        <v>6.8</v>
      </c>
      <c r="D3826" s="89">
        <v>18.2</v>
      </c>
      <c r="E3826" s="96">
        <v>464</v>
      </c>
      <c r="F3826" s="89">
        <v>0.7</v>
      </c>
      <c r="G3826" s="89">
        <v>1019.3</v>
      </c>
      <c r="H3826">
        <v>0.9</v>
      </c>
      <c r="I3826" t="s">
        <v>9</v>
      </c>
      <c r="J3826">
        <v>0.8</v>
      </c>
      <c r="K3826">
        <v>9</v>
      </c>
      <c r="L3826">
        <v>2025</v>
      </c>
      <c r="M3826" t="s">
        <v>366</v>
      </c>
      <c r="N3826" s="89" cm="1">
        <f t="array" ref="N3826">IF(ISNUMBER(_34_KNMI_Stations[[#This Row],[Etmaal temperatuur °C]]),IF(_34_KNMI_Stations[[#This Row],[Etmaal temperatuur °C]]&lt;stookgrens[],stookgrens[]-_34_KNMI_Stations[[#This Row],[Etmaal temperatuur °C]],0),"")</f>
        <v>0</v>
      </c>
      <c r="O3826" s="89">
        <f>_34_KNMI_Stations[[#This Row],[graaddagen]]*_34_KNMI_Stations[[#This Row],[Gewogen factor]]</f>
        <v>0</v>
      </c>
      <c r="P3826" s="89" cm="1">
        <f t="array" ref="P3826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3827" spans="1:16" x14ac:dyDescent="0.25">
      <c r="A3827">
        <v>269</v>
      </c>
      <c r="B3827" s="110">
        <v>45919</v>
      </c>
      <c r="C3827" s="89">
        <v>3.8</v>
      </c>
      <c r="D3827" s="89">
        <v>19.100000000000001</v>
      </c>
      <c r="E3827" s="96">
        <v>1617</v>
      </c>
      <c r="F3827" s="89">
        <v>0</v>
      </c>
      <c r="G3827" s="89">
        <v>1019.7</v>
      </c>
      <c r="H3827">
        <v>0.79</v>
      </c>
      <c r="I3827" t="s">
        <v>9</v>
      </c>
      <c r="J3827">
        <v>0.8</v>
      </c>
      <c r="K3827">
        <v>9</v>
      </c>
      <c r="L3827">
        <v>2025</v>
      </c>
      <c r="M3827" t="s">
        <v>366</v>
      </c>
      <c r="N3827" s="89" cm="1">
        <f t="array" ref="N3827">IF(ISNUMBER(_34_KNMI_Stations[[#This Row],[Etmaal temperatuur °C]]),IF(_34_KNMI_Stations[[#This Row],[Etmaal temperatuur °C]]&lt;stookgrens[],stookgrens[]-_34_KNMI_Stations[[#This Row],[Etmaal temperatuur °C]],0),"")</f>
        <v>0</v>
      </c>
      <c r="O3827" s="89">
        <f>_34_KNMI_Stations[[#This Row],[graaddagen]]*_34_KNMI_Stations[[#This Row],[Gewogen factor]]</f>
        <v>0</v>
      </c>
      <c r="P3827" s="89" cm="1">
        <f t="array" ref="P3827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3828" spans="1:16" x14ac:dyDescent="0.25">
      <c r="A3828">
        <v>269</v>
      </c>
      <c r="B3828" s="110">
        <v>45920</v>
      </c>
      <c r="C3828" s="89">
        <v>4.3</v>
      </c>
      <c r="D3828" s="89">
        <v>19.100000000000001</v>
      </c>
      <c r="E3828" s="96">
        <v>663</v>
      </c>
      <c r="F3828" s="89">
        <v>3.3</v>
      </c>
      <c r="G3828" s="89">
        <v>1011.3</v>
      </c>
      <c r="H3828">
        <v>0.84</v>
      </c>
      <c r="I3828" t="s">
        <v>9</v>
      </c>
      <c r="J3828">
        <v>0.8</v>
      </c>
      <c r="K3828">
        <v>9</v>
      </c>
      <c r="L3828">
        <v>2025</v>
      </c>
      <c r="M3828" t="s">
        <v>366</v>
      </c>
      <c r="N3828" s="89" cm="1">
        <f t="array" ref="N3828">IF(ISNUMBER(_34_KNMI_Stations[[#This Row],[Etmaal temperatuur °C]]),IF(_34_KNMI_Stations[[#This Row],[Etmaal temperatuur °C]]&lt;stookgrens[],stookgrens[]-_34_KNMI_Stations[[#This Row],[Etmaal temperatuur °C]],0),"")</f>
        <v>0</v>
      </c>
      <c r="O3828" s="89">
        <f>_34_KNMI_Stations[[#This Row],[graaddagen]]*_34_KNMI_Stations[[#This Row],[Gewogen factor]]</f>
        <v>0</v>
      </c>
      <c r="P3828" s="89" cm="1">
        <f t="array" ref="P3828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3829" spans="1:16" x14ac:dyDescent="0.25">
      <c r="A3829">
        <v>269</v>
      </c>
      <c r="B3829" s="110">
        <v>45921</v>
      </c>
      <c r="C3829" s="89">
        <v>5.3</v>
      </c>
      <c r="D3829" s="89">
        <v>14.1</v>
      </c>
      <c r="E3829" s="96">
        <v>961</v>
      </c>
      <c r="F3829" s="89">
        <v>1.1000000000000001</v>
      </c>
      <c r="G3829" s="89">
        <v>1014.3</v>
      </c>
      <c r="H3829">
        <v>0.77</v>
      </c>
      <c r="I3829" t="s">
        <v>9</v>
      </c>
      <c r="J3829">
        <v>0.8</v>
      </c>
      <c r="K3829">
        <v>9</v>
      </c>
      <c r="L3829">
        <v>2025</v>
      </c>
      <c r="M3829" t="s">
        <v>366</v>
      </c>
      <c r="N3829" s="89" cm="1">
        <f t="array" ref="N3829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3829" s="89">
        <f>_34_KNMI_Stations[[#This Row],[graaddagen]]*_34_KNMI_Stations[[#This Row],[Gewogen factor]]</f>
        <v>3.1200000000000006</v>
      </c>
      <c r="P3829" s="89" cm="1">
        <f t="array" ref="P3829">IF(ISNUMBER(_34_KNMI_Stations[[#This Row],[Etmaal temperatuur °C]]),IF(_34_KNMI_Stations[[#This Row],[Etmaal temperatuur °C]]&gt;stookgrens[],_34_KNMI_Stations[[#This Row],[Etmaal temperatuur °C]]-stookgrens[],0),"")</f>
        <v>0</v>
      </c>
    </row>
    <row r="3830" spans="1:16" x14ac:dyDescent="0.25">
      <c r="A3830">
        <v>269</v>
      </c>
      <c r="B3830" s="110">
        <v>45922</v>
      </c>
      <c r="C3830" s="89">
        <v>3.5</v>
      </c>
      <c r="D3830" s="89">
        <v>12.1</v>
      </c>
      <c r="E3830" s="96">
        <v>1542</v>
      </c>
      <c r="F3830" s="89">
        <v>0</v>
      </c>
      <c r="G3830" s="89">
        <v>1023.6</v>
      </c>
      <c r="H3830">
        <v>0.73</v>
      </c>
      <c r="I3830" t="s">
        <v>9</v>
      </c>
      <c r="J3830">
        <v>0.8</v>
      </c>
      <c r="K3830">
        <v>9</v>
      </c>
      <c r="L3830">
        <v>2025</v>
      </c>
      <c r="M3830" t="s">
        <v>367</v>
      </c>
      <c r="N3830" s="89" cm="1">
        <f t="array" ref="N3830">IF(ISNUMBER(_34_KNMI_Stations[[#This Row],[Etmaal temperatuur °C]]),IF(_34_KNMI_Stations[[#This Row],[Etmaal temperatuur °C]]&lt;stookgrens[],stookgrens[]-_34_KNMI_Stations[[#This Row],[Etmaal temperatuur °C]],0),"")</f>
        <v>5.9</v>
      </c>
      <c r="O3830" s="89">
        <f>_34_KNMI_Stations[[#This Row],[graaddagen]]*_34_KNMI_Stations[[#This Row],[Gewogen factor]]</f>
        <v>4.7200000000000006</v>
      </c>
      <c r="P3830" s="89" cm="1">
        <f t="array" ref="P3830">IF(ISNUMBER(_34_KNMI_Stations[[#This Row],[Etmaal temperatuur °C]]),IF(_34_KNMI_Stations[[#This Row],[Etmaal temperatuur °C]]&gt;stookgrens[],_34_KNMI_Stations[[#This Row],[Etmaal temperatuur °C]]-stookgrens[],0),"")</f>
        <v>0</v>
      </c>
    </row>
    <row r="3831" spans="1:16" x14ac:dyDescent="0.25">
      <c r="A3831">
        <v>269</v>
      </c>
      <c r="B3831" s="110">
        <v>45923</v>
      </c>
      <c r="C3831" s="89">
        <v>2.8</v>
      </c>
      <c r="D3831" s="89">
        <v>11.4</v>
      </c>
      <c r="E3831" s="96">
        <v>939</v>
      </c>
      <c r="F3831" s="89">
        <v>-0.1</v>
      </c>
      <c r="G3831" s="89">
        <v>1026</v>
      </c>
      <c r="H3831">
        <v>0.82</v>
      </c>
      <c r="I3831" t="s">
        <v>9</v>
      </c>
      <c r="J3831">
        <v>0.8</v>
      </c>
      <c r="K3831">
        <v>9</v>
      </c>
      <c r="L3831">
        <v>2025</v>
      </c>
      <c r="M3831" t="s">
        <v>367</v>
      </c>
      <c r="N3831" s="89" cm="1">
        <f t="array" ref="N3831">IF(ISNUMBER(_34_KNMI_Stations[[#This Row],[Etmaal temperatuur °C]]),IF(_34_KNMI_Stations[[#This Row],[Etmaal temperatuur °C]]&lt;stookgrens[],stookgrens[]-_34_KNMI_Stations[[#This Row],[Etmaal temperatuur °C]],0),"")</f>
        <v>6.6</v>
      </c>
      <c r="O3831" s="89">
        <f>_34_KNMI_Stations[[#This Row],[graaddagen]]*_34_KNMI_Stations[[#This Row],[Gewogen factor]]</f>
        <v>5.28</v>
      </c>
      <c r="P3831" s="89" cm="1">
        <f t="array" ref="P3831">IF(ISNUMBER(_34_KNMI_Stations[[#This Row],[Etmaal temperatuur °C]]),IF(_34_KNMI_Stations[[#This Row],[Etmaal temperatuur °C]]&gt;stookgrens[],_34_KNMI_Stations[[#This Row],[Etmaal temperatuur °C]]-stookgrens[],0),"")</f>
        <v>0</v>
      </c>
    </row>
    <row r="3832" spans="1:16" x14ac:dyDescent="0.25">
      <c r="A3832">
        <v>269</v>
      </c>
      <c r="B3832" s="110">
        <v>45924</v>
      </c>
      <c r="C3832" s="89">
        <v>5.4</v>
      </c>
      <c r="D3832" s="89">
        <v>11</v>
      </c>
      <c r="E3832" s="96">
        <v>1513</v>
      </c>
      <c r="F3832" s="89">
        <v>0</v>
      </c>
      <c r="G3832" s="89">
        <v>1026.5999999999999</v>
      </c>
      <c r="H3832">
        <v>0.75</v>
      </c>
      <c r="I3832" t="s">
        <v>9</v>
      </c>
      <c r="J3832">
        <v>0.8</v>
      </c>
      <c r="K3832">
        <v>9</v>
      </c>
      <c r="L3832">
        <v>2025</v>
      </c>
      <c r="M3832" t="s">
        <v>367</v>
      </c>
      <c r="N3832" s="89" cm="1">
        <f t="array" ref="N3832">IF(ISNUMBER(_34_KNMI_Stations[[#This Row],[Etmaal temperatuur °C]]),IF(_34_KNMI_Stations[[#This Row],[Etmaal temperatuur °C]]&lt;stookgrens[],stookgrens[]-_34_KNMI_Stations[[#This Row],[Etmaal temperatuur °C]],0),"")</f>
        <v>7</v>
      </c>
      <c r="O3832" s="89">
        <f>_34_KNMI_Stations[[#This Row],[graaddagen]]*_34_KNMI_Stations[[#This Row],[Gewogen factor]]</f>
        <v>5.6000000000000005</v>
      </c>
      <c r="P3832" s="89" cm="1">
        <f t="array" ref="P3832">IF(ISNUMBER(_34_KNMI_Stations[[#This Row],[Etmaal temperatuur °C]]),IF(_34_KNMI_Stations[[#This Row],[Etmaal temperatuur °C]]&gt;stookgrens[],_34_KNMI_Stations[[#This Row],[Etmaal temperatuur °C]]-stookgrens[],0),"")</f>
        <v>0</v>
      </c>
    </row>
    <row r="3833" spans="1:16" x14ac:dyDescent="0.25">
      <c r="A3833">
        <v>269</v>
      </c>
      <c r="B3833" s="110">
        <v>45925</v>
      </c>
      <c r="C3833" s="89">
        <v>5.9</v>
      </c>
      <c r="D3833" s="89">
        <v>11.8</v>
      </c>
      <c r="E3833" s="96">
        <v>1421</v>
      </c>
      <c r="F3833" s="89">
        <v>0</v>
      </c>
      <c r="G3833" s="89">
        <v>1024.5</v>
      </c>
      <c r="H3833">
        <v>0.66</v>
      </c>
      <c r="I3833" t="s">
        <v>9</v>
      </c>
      <c r="J3833">
        <v>0.8</v>
      </c>
      <c r="K3833">
        <v>9</v>
      </c>
      <c r="L3833">
        <v>2025</v>
      </c>
      <c r="M3833" t="s">
        <v>367</v>
      </c>
      <c r="N3833" s="89" cm="1">
        <f t="array" ref="N3833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3833" s="89">
        <f>_34_KNMI_Stations[[#This Row],[graaddagen]]*_34_KNMI_Stations[[#This Row],[Gewogen factor]]</f>
        <v>4.96</v>
      </c>
      <c r="P3833" s="89" cm="1">
        <f t="array" ref="P3833">IF(ISNUMBER(_34_KNMI_Stations[[#This Row],[Etmaal temperatuur °C]]),IF(_34_KNMI_Stations[[#This Row],[Etmaal temperatuur °C]]&gt;stookgrens[],_34_KNMI_Stations[[#This Row],[Etmaal temperatuur °C]]-stookgrens[],0),"")</f>
        <v>0</v>
      </c>
    </row>
    <row r="3834" spans="1:16" x14ac:dyDescent="0.25">
      <c r="A3834">
        <v>269</v>
      </c>
      <c r="B3834" s="110">
        <v>45926</v>
      </c>
      <c r="C3834" s="89">
        <v>3</v>
      </c>
      <c r="D3834" s="89">
        <v>11.7</v>
      </c>
      <c r="E3834" s="96">
        <v>801</v>
      </c>
      <c r="F3834" s="89">
        <v>-0.1</v>
      </c>
      <c r="G3834" s="89">
        <v>1023.1</v>
      </c>
      <c r="H3834">
        <v>0.77</v>
      </c>
      <c r="I3834" t="s">
        <v>9</v>
      </c>
      <c r="J3834">
        <v>0.8</v>
      </c>
      <c r="K3834">
        <v>9</v>
      </c>
      <c r="L3834">
        <v>2025</v>
      </c>
      <c r="M3834" t="s">
        <v>367</v>
      </c>
      <c r="N3834" s="89" cm="1">
        <f t="array" ref="N3834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3834" s="89">
        <f>_34_KNMI_Stations[[#This Row],[graaddagen]]*_34_KNMI_Stations[[#This Row],[Gewogen factor]]</f>
        <v>5.0400000000000009</v>
      </c>
      <c r="P3834" s="89" cm="1">
        <f t="array" ref="P3834">IF(ISNUMBER(_34_KNMI_Stations[[#This Row],[Etmaal temperatuur °C]]),IF(_34_KNMI_Stations[[#This Row],[Etmaal temperatuur °C]]&gt;stookgrens[],_34_KNMI_Stations[[#This Row],[Etmaal temperatuur °C]]-stookgrens[],0),"")</f>
        <v>0</v>
      </c>
    </row>
    <row r="3835" spans="1:16" x14ac:dyDescent="0.25">
      <c r="A3835">
        <v>269</v>
      </c>
      <c r="B3835" s="110">
        <v>45927</v>
      </c>
      <c r="C3835" s="89">
        <v>1.9</v>
      </c>
      <c r="D3835" s="89">
        <v>12</v>
      </c>
      <c r="E3835" s="96">
        <v>640</v>
      </c>
      <c r="F3835" s="89">
        <v>0.3</v>
      </c>
      <c r="G3835" s="89">
        <v>1022</v>
      </c>
      <c r="H3835">
        <v>0.89</v>
      </c>
      <c r="I3835" t="s">
        <v>9</v>
      </c>
      <c r="J3835">
        <v>0.8</v>
      </c>
      <c r="K3835">
        <v>9</v>
      </c>
      <c r="L3835">
        <v>2025</v>
      </c>
      <c r="M3835" t="s">
        <v>367</v>
      </c>
      <c r="N3835" s="89" cm="1">
        <f t="array" ref="N3835">IF(ISNUMBER(_34_KNMI_Stations[[#This Row],[Etmaal temperatuur °C]]),IF(_34_KNMI_Stations[[#This Row],[Etmaal temperatuur °C]]&lt;stookgrens[],stookgrens[]-_34_KNMI_Stations[[#This Row],[Etmaal temperatuur °C]],0),"")</f>
        <v>6</v>
      </c>
      <c r="O3835" s="89">
        <f>_34_KNMI_Stations[[#This Row],[graaddagen]]*_34_KNMI_Stations[[#This Row],[Gewogen factor]]</f>
        <v>4.8000000000000007</v>
      </c>
      <c r="P3835" s="89" cm="1">
        <f t="array" ref="P3835">IF(ISNUMBER(_34_KNMI_Stations[[#This Row],[Etmaal temperatuur °C]]),IF(_34_KNMI_Stations[[#This Row],[Etmaal temperatuur °C]]&gt;stookgrens[],_34_KNMI_Stations[[#This Row],[Etmaal temperatuur °C]]-stookgrens[],0),"")</f>
        <v>0</v>
      </c>
    </row>
    <row r="3836" spans="1:16" x14ac:dyDescent="0.25">
      <c r="A3836">
        <v>269</v>
      </c>
      <c r="B3836" s="110">
        <v>45928</v>
      </c>
      <c r="C3836" s="89">
        <v>1.3</v>
      </c>
      <c r="D3836" s="89">
        <v>11.9</v>
      </c>
      <c r="E3836" s="96">
        <v>1166</v>
      </c>
      <c r="F3836" s="89">
        <v>0</v>
      </c>
      <c r="G3836" s="89">
        <v>1022.6</v>
      </c>
      <c r="H3836">
        <v>0.86</v>
      </c>
      <c r="I3836" t="s">
        <v>9</v>
      </c>
      <c r="J3836">
        <v>0.8</v>
      </c>
      <c r="K3836">
        <v>9</v>
      </c>
      <c r="L3836">
        <v>2025</v>
      </c>
      <c r="M3836" t="s">
        <v>367</v>
      </c>
      <c r="N3836" s="89" cm="1">
        <f t="array" ref="N3836">IF(ISNUMBER(_34_KNMI_Stations[[#This Row],[Etmaal temperatuur °C]]),IF(_34_KNMI_Stations[[#This Row],[Etmaal temperatuur °C]]&lt;stookgrens[],stookgrens[]-_34_KNMI_Stations[[#This Row],[Etmaal temperatuur °C]],0),"")</f>
        <v>6.1</v>
      </c>
      <c r="O3836" s="89">
        <f>_34_KNMI_Stations[[#This Row],[graaddagen]]*_34_KNMI_Stations[[#This Row],[Gewogen factor]]</f>
        <v>4.88</v>
      </c>
      <c r="P3836" s="89" cm="1">
        <f t="array" ref="P3836">IF(ISNUMBER(_34_KNMI_Stations[[#This Row],[Etmaal temperatuur °C]]),IF(_34_KNMI_Stations[[#This Row],[Etmaal temperatuur °C]]&gt;stookgrens[],_34_KNMI_Stations[[#This Row],[Etmaal temperatuur °C]]-stookgrens[],0),"")</f>
        <v>0</v>
      </c>
    </row>
    <row r="3837" spans="1:16" x14ac:dyDescent="0.25">
      <c r="A3837">
        <v>269</v>
      </c>
      <c r="B3837" s="110">
        <v>45929</v>
      </c>
      <c r="C3837" s="89">
        <v>1.3</v>
      </c>
      <c r="D3837" s="89">
        <v>12.1</v>
      </c>
      <c r="E3837" s="96">
        <v>1237</v>
      </c>
      <c r="F3837" s="89">
        <v>0</v>
      </c>
      <c r="G3837" s="89">
        <v>1023</v>
      </c>
      <c r="H3837">
        <v>0.88</v>
      </c>
      <c r="I3837" t="s">
        <v>9</v>
      </c>
      <c r="J3837">
        <v>0.8</v>
      </c>
      <c r="K3837">
        <v>9</v>
      </c>
      <c r="L3837">
        <v>2025</v>
      </c>
      <c r="M3837" t="s">
        <v>368</v>
      </c>
      <c r="N3837" s="89" cm="1">
        <f t="array" ref="N3837">IF(ISNUMBER(_34_KNMI_Stations[[#This Row],[Etmaal temperatuur °C]]),IF(_34_KNMI_Stations[[#This Row],[Etmaal temperatuur °C]]&lt;stookgrens[],stookgrens[]-_34_KNMI_Stations[[#This Row],[Etmaal temperatuur °C]],0),"")</f>
        <v>5.9</v>
      </c>
      <c r="O3837" s="89">
        <f>_34_KNMI_Stations[[#This Row],[graaddagen]]*_34_KNMI_Stations[[#This Row],[Gewogen factor]]</f>
        <v>4.7200000000000006</v>
      </c>
      <c r="P3837" s="89" cm="1">
        <f t="array" ref="P3837">IF(ISNUMBER(_34_KNMI_Stations[[#This Row],[Etmaal temperatuur °C]]),IF(_34_KNMI_Stations[[#This Row],[Etmaal temperatuur °C]]&gt;stookgrens[],_34_KNMI_Stations[[#This Row],[Etmaal temperatuur °C]]-stookgrens[],0),"")</f>
        <v>0</v>
      </c>
    </row>
    <row r="3838" spans="1:16" x14ac:dyDescent="0.25">
      <c r="A3838">
        <v>269</v>
      </c>
      <c r="B3838" s="110">
        <v>45930</v>
      </c>
      <c r="C3838" s="89">
        <v>1.5</v>
      </c>
      <c r="D3838" s="89">
        <v>11.8</v>
      </c>
      <c r="E3838" s="96">
        <v>1169</v>
      </c>
      <c r="F3838" s="89">
        <v>0</v>
      </c>
      <c r="G3838" s="89">
        <v>1025.5</v>
      </c>
      <c r="H3838">
        <v>0.9</v>
      </c>
      <c r="I3838" t="s">
        <v>9</v>
      </c>
      <c r="J3838">
        <v>0.8</v>
      </c>
      <c r="K3838">
        <v>9</v>
      </c>
      <c r="L3838">
        <v>2025</v>
      </c>
      <c r="M3838" t="s">
        <v>368</v>
      </c>
      <c r="N3838" s="89" cm="1">
        <f t="array" ref="N3838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3838" s="89">
        <f>_34_KNMI_Stations[[#This Row],[graaddagen]]*_34_KNMI_Stations[[#This Row],[Gewogen factor]]</f>
        <v>4.96</v>
      </c>
      <c r="P3838" s="89" cm="1">
        <f t="array" ref="P3838">IF(ISNUMBER(_34_KNMI_Stations[[#This Row],[Etmaal temperatuur °C]]),IF(_34_KNMI_Stations[[#This Row],[Etmaal temperatuur °C]]&gt;stookgrens[],_34_KNMI_Stations[[#This Row],[Etmaal temperatuur °C]]-stookgrens[],0),"")</f>
        <v>0</v>
      </c>
    </row>
    <row r="3839" spans="1:16" x14ac:dyDescent="0.25">
      <c r="A3839">
        <v>269</v>
      </c>
      <c r="B3839" s="110">
        <v>45931</v>
      </c>
      <c r="C3839" s="89">
        <v>2.4</v>
      </c>
      <c r="D3839" s="89">
        <v>11.3</v>
      </c>
      <c r="E3839" s="96">
        <v>1324</v>
      </c>
      <c r="F3839" s="89">
        <v>0</v>
      </c>
      <c r="G3839" s="89">
        <v>1029.3</v>
      </c>
      <c r="H3839">
        <v>0.73</v>
      </c>
      <c r="I3839" t="s">
        <v>9</v>
      </c>
      <c r="J3839">
        <v>1</v>
      </c>
      <c r="K3839">
        <v>10</v>
      </c>
      <c r="L3839">
        <v>2025</v>
      </c>
      <c r="M3839" t="s">
        <v>368</v>
      </c>
      <c r="N3839" s="89" cm="1">
        <f t="array" ref="N3839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3839" s="89">
        <f>_34_KNMI_Stations[[#This Row],[graaddagen]]*_34_KNMI_Stations[[#This Row],[Gewogen factor]]</f>
        <v>6.6999999999999993</v>
      </c>
      <c r="P3839" s="89" cm="1">
        <f t="array" ref="P3839">IF(ISNUMBER(_34_KNMI_Stations[[#This Row],[Etmaal temperatuur °C]]),IF(_34_KNMI_Stations[[#This Row],[Etmaal temperatuur °C]]&gt;stookgrens[],_34_KNMI_Stations[[#This Row],[Etmaal temperatuur °C]]-stookgrens[],0),"")</f>
        <v>0</v>
      </c>
    </row>
    <row r="3840" spans="1:16" x14ac:dyDescent="0.25">
      <c r="A3840">
        <v>269</v>
      </c>
      <c r="B3840" s="110">
        <v>45932</v>
      </c>
      <c r="C3840" s="89">
        <v>3.5</v>
      </c>
      <c r="D3840" s="89">
        <v>11.6</v>
      </c>
      <c r="E3840" s="96">
        <v>1116</v>
      </c>
      <c r="F3840" s="89">
        <v>0</v>
      </c>
      <c r="G3840" s="89">
        <v>1026.0999999999999</v>
      </c>
      <c r="H3840">
        <v>0.72</v>
      </c>
      <c r="I3840" t="s">
        <v>9</v>
      </c>
      <c r="J3840">
        <v>1</v>
      </c>
      <c r="K3840">
        <v>10</v>
      </c>
      <c r="L3840">
        <v>2025</v>
      </c>
      <c r="M3840" t="s">
        <v>368</v>
      </c>
      <c r="N3840" s="89" cm="1">
        <f t="array" ref="N3840">IF(ISNUMBER(_34_KNMI_Stations[[#This Row],[Etmaal temperatuur °C]]),IF(_34_KNMI_Stations[[#This Row],[Etmaal temperatuur °C]]&lt;stookgrens[],stookgrens[]-_34_KNMI_Stations[[#This Row],[Etmaal temperatuur °C]],0),"")</f>
        <v>6.4</v>
      </c>
      <c r="O3840" s="89">
        <f>_34_KNMI_Stations[[#This Row],[graaddagen]]*_34_KNMI_Stations[[#This Row],[Gewogen factor]]</f>
        <v>6.4</v>
      </c>
      <c r="P3840" s="89" cm="1">
        <f t="array" ref="P3840">IF(ISNUMBER(_34_KNMI_Stations[[#This Row],[Etmaal temperatuur °C]]),IF(_34_KNMI_Stations[[#This Row],[Etmaal temperatuur °C]]&gt;stookgrens[],_34_KNMI_Stations[[#This Row],[Etmaal temperatuur °C]]-stookgrens[],0),"")</f>
        <v>0</v>
      </c>
    </row>
    <row r="3841" spans="1:16" x14ac:dyDescent="0.25">
      <c r="A3841">
        <v>269</v>
      </c>
      <c r="B3841" s="110">
        <v>45933</v>
      </c>
      <c r="C3841" s="89">
        <v>6.1</v>
      </c>
      <c r="D3841" s="89">
        <v>11.6</v>
      </c>
      <c r="E3841" s="96">
        <v>371</v>
      </c>
      <c r="F3841" s="89">
        <v>9.4</v>
      </c>
      <c r="G3841" s="89">
        <v>1014</v>
      </c>
      <c r="H3841">
        <v>0.78</v>
      </c>
      <c r="I3841" t="s">
        <v>9</v>
      </c>
      <c r="J3841">
        <v>1</v>
      </c>
      <c r="K3841">
        <v>10</v>
      </c>
      <c r="L3841">
        <v>2025</v>
      </c>
      <c r="M3841" t="s">
        <v>368</v>
      </c>
      <c r="N3841" s="89" cm="1">
        <f t="array" ref="N3841">IF(ISNUMBER(_34_KNMI_Stations[[#This Row],[Etmaal temperatuur °C]]),IF(_34_KNMI_Stations[[#This Row],[Etmaal temperatuur °C]]&lt;stookgrens[],stookgrens[]-_34_KNMI_Stations[[#This Row],[Etmaal temperatuur °C]],0),"")</f>
        <v>6.4</v>
      </c>
      <c r="O3841" s="89">
        <f>_34_KNMI_Stations[[#This Row],[graaddagen]]*_34_KNMI_Stations[[#This Row],[Gewogen factor]]</f>
        <v>6.4</v>
      </c>
      <c r="P3841" s="89" cm="1">
        <f t="array" ref="P3841">IF(ISNUMBER(_34_KNMI_Stations[[#This Row],[Etmaal temperatuur °C]]),IF(_34_KNMI_Stations[[#This Row],[Etmaal temperatuur °C]]&gt;stookgrens[],_34_KNMI_Stations[[#This Row],[Etmaal temperatuur °C]]-stookgrens[],0),"")</f>
        <v>0</v>
      </c>
    </row>
    <row r="3842" spans="1:16" x14ac:dyDescent="0.25">
      <c r="A3842">
        <v>269</v>
      </c>
      <c r="B3842" s="110">
        <v>45934</v>
      </c>
      <c r="C3842" s="89">
        <v>8.9</v>
      </c>
      <c r="D3842" s="89">
        <v>13.1</v>
      </c>
      <c r="E3842" s="96">
        <v>688</v>
      </c>
      <c r="F3842" s="89">
        <v>25.3</v>
      </c>
      <c r="G3842" s="89">
        <v>996.4</v>
      </c>
      <c r="H3842">
        <v>0.82</v>
      </c>
      <c r="I3842" t="s">
        <v>9</v>
      </c>
      <c r="J3842">
        <v>1</v>
      </c>
      <c r="K3842">
        <v>10</v>
      </c>
      <c r="L3842">
        <v>2025</v>
      </c>
      <c r="M3842" t="s">
        <v>368</v>
      </c>
      <c r="N3842" s="89" cm="1">
        <f t="array" ref="N3842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3842" s="89">
        <f>_34_KNMI_Stations[[#This Row],[graaddagen]]*_34_KNMI_Stations[[#This Row],[Gewogen factor]]</f>
        <v>4.9000000000000004</v>
      </c>
      <c r="P3842" s="89" cm="1">
        <f t="array" ref="P3842">IF(ISNUMBER(_34_KNMI_Stations[[#This Row],[Etmaal temperatuur °C]]),IF(_34_KNMI_Stations[[#This Row],[Etmaal temperatuur °C]]&gt;stookgrens[],_34_KNMI_Stations[[#This Row],[Etmaal temperatuur °C]]-stookgrens[],0),"")</f>
        <v>0</v>
      </c>
    </row>
    <row r="3843" spans="1:16" x14ac:dyDescent="0.25">
      <c r="A3843">
        <v>269</v>
      </c>
      <c r="B3843" s="110">
        <v>45935</v>
      </c>
      <c r="C3843" s="89">
        <v>6.1</v>
      </c>
      <c r="D3843" s="89">
        <v>11.8</v>
      </c>
      <c r="E3843" s="96">
        <v>501</v>
      </c>
      <c r="F3843" s="89">
        <v>0.7</v>
      </c>
      <c r="G3843" s="89">
        <v>1009.7</v>
      </c>
      <c r="H3843">
        <v>0.78</v>
      </c>
      <c r="I3843" t="s">
        <v>9</v>
      </c>
      <c r="J3843">
        <v>1</v>
      </c>
      <c r="K3843">
        <v>10</v>
      </c>
      <c r="L3843">
        <v>2025</v>
      </c>
      <c r="M3843" t="s">
        <v>368</v>
      </c>
      <c r="N3843" s="89" cm="1">
        <f t="array" ref="N3843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3843" s="89">
        <f>_34_KNMI_Stations[[#This Row],[graaddagen]]*_34_KNMI_Stations[[#This Row],[Gewogen factor]]</f>
        <v>6.1999999999999993</v>
      </c>
      <c r="P3843" s="89" cm="1">
        <f t="array" ref="P3843">IF(ISNUMBER(_34_KNMI_Stations[[#This Row],[Etmaal temperatuur °C]]),IF(_34_KNMI_Stations[[#This Row],[Etmaal temperatuur °C]]&gt;stookgrens[],_34_KNMI_Stations[[#This Row],[Etmaal temperatuur °C]]-stookgrens[],0),"")</f>
        <v>0</v>
      </c>
    </row>
    <row r="3844" spans="1:16" x14ac:dyDescent="0.25">
      <c r="A3844">
        <v>269</v>
      </c>
      <c r="B3844" s="110">
        <v>45936</v>
      </c>
      <c r="C3844" s="89">
        <v>3.5</v>
      </c>
      <c r="D3844" s="89">
        <v>13.3</v>
      </c>
      <c r="E3844" s="96">
        <v>291</v>
      </c>
      <c r="F3844" s="89">
        <v>0.7</v>
      </c>
      <c r="G3844" s="89">
        <v>1021.4</v>
      </c>
      <c r="H3844">
        <v>0.93</v>
      </c>
      <c r="I3844" t="s">
        <v>9</v>
      </c>
      <c r="J3844">
        <v>1</v>
      </c>
      <c r="K3844">
        <v>10</v>
      </c>
      <c r="L3844">
        <v>2025</v>
      </c>
      <c r="M3844" t="s">
        <v>369</v>
      </c>
      <c r="N3844" s="89" cm="1">
        <f t="array" ref="N3844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3844" s="89">
        <f>_34_KNMI_Stations[[#This Row],[graaddagen]]*_34_KNMI_Stations[[#This Row],[Gewogen factor]]</f>
        <v>4.6999999999999993</v>
      </c>
      <c r="P3844" s="89" cm="1">
        <f t="array" ref="P3844">IF(ISNUMBER(_34_KNMI_Stations[[#This Row],[Etmaal temperatuur °C]]),IF(_34_KNMI_Stations[[#This Row],[Etmaal temperatuur °C]]&gt;stookgrens[],_34_KNMI_Stations[[#This Row],[Etmaal temperatuur °C]]-stookgrens[],0),"")</f>
        <v>0</v>
      </c>
    </row>
    <row r="3845" spans="1:16" x14ac:dyDescent="0.25">
      <c r="A3845">
        <v>269</v>
      </c>
      <c r="B3845" s="110">
        <v>45937</v>
      </c>
      <c r="C3845" s="89">
        <v>3.6</v>
      </c>
      <c r="D3845" s="89">
        <v>14.6</v>
      </c>
      <c r="E3845" s="96">
        <v>507</v>
      </c>
      <c r="F3845" s="89">
        <v>0.6</v>
      </c>
      <c r="G3845" s="89">
        <v>1023.5</v>
      </c>
      <c r="H3845">
        <v>0.92</v>
      </c>
      <c r="I3845" t="s">
        <v>9</v>
      </c>
      <c r="J3845">
        <v>1</v>
      </c>
      <c r="K3845">
        <v>10</v>
      </c>
      <c r="L3845">
        <v>2025</v>
      </c>
      <c r="M3845" t="s">
        <v>369</v>
      </c>
      <c r="N3845" s="89" cm="1">
        <f t="array" ref="N3845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3845" s="89">
        <f>_34_KNMI_Stations[[#This Row],[graaddagen]]*_34_KNMI_Stations[[#This Row],[Gewogen factor]]</f>
        <v>3.4000000000000004</v>
      </c>
      <c r="P3845" s="89" cm="1">
        <f t="array" ref="P3845">IF(ISNUMBER(_34_KNMI_Stations[[#This Row],[Etmaal temperatuur °C]]),IF(_34_KNMI_Stations[[#This Row],[Etmaal temperatuur °C]]&gt;stookgrens[],_34_KNMI_Stations[[#This Row],[Etmaal temperatuur °C]]-stookgrens[],0),"")</f>
        <v>0</v>
      </c>
    </row>
    <row r="3846" spans="1:16" x14ac:dyDescent="0.25">
      <c r="A3846">
        <v>269</v>
      </c>
      <c r="B3846" s="110">
        <v>45938</v>
      </c>
      <c r="C3846" s="89">
        <v>2.5</v>
      </c>
      <c r="D3846" s="89">
        <v>13.8</v>
      </c>
      <c r="E3846" s="96">
        <v>376</v>
      </c>
      <c r="F3846" s="89">
        <v>0.5</v>
      </c>
      <c r="G3846" s="89">
        <v>1022</v>
      </c>
      <c r="H3846">
        <v>0.93</v>
      </c>
      <c r="I3846" t="s">
        <v>9</v>
      </c>
      <c r="J3846">
        <v>1</v>
      </c>
      <c r="K3846">
        <v>10</v>
      </c>
      <c r="L3846">
        <v>2025</v>
      </c>
      <c r="M3846" t="s">
        <v>369</v>
      </c>
      <c r="N3846" s="89" cm="1">
        <f t="array" ref="N3846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3846" s="89">
        <f>_34_KNMI_Stations[[#This Row],[graaddagen]]*_34_KNMI_Stations[[#This Row],[Gewogen factor]]</f>
        <v>4.1999999999999993</v>
      </c>
      <c r="P3846" s="89" cm="1">
        <f t="array" ref="P3846">IF(ISNUMBER(_34_KNMI_Stations[[#This Row],[Etmaal temperatuur °C]]),IF(_34_KNMI_Stations[[#This Row],[Etmaal temperatuur °C]]&gt;stookgrens[],_34_KNMI_Stations[[#This Row],[Etmaal temperatuur °C]]-stookgrens[],0),"")</f>
        <v>0</v>
      </c>
    </row>
    <row r="3847" spans="1:16" x14ac:dyDescent="0.25">
      <c r="A3847">
        <v>269</v>
      </c>
      <c r="B3847" s="110">
        <v>45939</v>
      </c>
      <c r="C3847" s="89">
        <v>2.8</v>
      </c>
      <c r="D3847" s="89">
        <v>13</v>
      </c>
      <c r="E3847" s="96">
        <v>901</v>
      </c>
      <c r="F3847" s="89">
        <v>-0.1</v>
      </c>
      <c r="G3847" s="89">
        <v>1025.9000000000001</v>
      </c>
      <c r="H3847">
        <v>0.85</v>
      </c>
      <c r="I3847" t="s">
        <v>9</v>
      </c>
      <c r="J3847">
        <v>1</v>
      </c>
      <c r="K3847">
        <v>10</v>
      </c>
      <c r="L3847">
        <v>2025</v>
      </c>
      <c r="M3847" t="s">
        <v>369</v>
      </c>
      <c r="N3847" s="89" cm="1">
        <f t="array" ref="N3847">IF(ISNUMBER(_34_KNMI_Stations[[#This Row],[Etmaal temperatuur °C]]),IF(_34_KNMI_Stations[[#This Row],[Etmaal temperatuur °C]]&lt;stookgrens[],stookgrens[]-_34_KNMI_Stations[[#This Row],[Etmaal temperatuur °C]],0),"")</f>
        <v>5</v>
      </c>
      <c r="O3847" s="89">
        <f>_34_KNMI_Stations[[#This Row],[graaddagen]]*_34_KNMI_Stations[[#This Row],[Gewogen factor]]</f>
        <v>5</v>
      </c>
      <c r="P3847" s="89" cm="1">
        <f t="array" ref="P3847">IF(ISNUMBER(_34_KNMI_Stations[[#This Row],[Etmaal temperatuur °C]]),IF(_34_KNMI_Stations[[#This Row],[Etmaal temperatuur °C]]&gt;stookgrens[],_34_KNMI_Stations[[#This Row],[Etmaal temperatuur °C]]-stookgrens[],0),"")</f>
        <v>0</v>
      </c>
    </row>
    <row r="3848" spans="1:16" x14ac:dyDescent="0.25">
      <c r="A3848">
        <v>269</v>
      </c>
      <c r="B3848" s="110">
        <v>45940</v>
      </c>
      <c r="C3848" s="89">
        <v>2.6</v>
      </c>
      <c r="D3848" s="89">
        <v>14.2</v>
      </c>
      <c r="E3848" s="96">
        <v>674</v>
      </c>
      <c r="F3848" s="89">
        <v>0</v>
      </c>
      <c r="G3848" s="89">
        <v>1032</v>
      </c>
      <c r="H3848">
        <v>0.89</v>
      </c>
      <c r="I3848" t="s">
        <v>9</v>
      </c>
      <c r="J3848">
        <v>1</v>
      </c>
      <c r="K3848">
        <v>10</v>
      </c>
      <c r="L3848">
        <v>2025</v>
      </c>
      <c r="M3848" t="s">
        <v>369</v>
      </c>
      <c r="N3848" s="89" cm="1">
        <f t="array" ref="N3848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3848" s="89">
        <f>_34_KNMI_Stations[[#This Row],[graaddagen]]*_34_KNMI_Stations[[#This Row],[Gewogen factor]]</f>
        <v>3.8000000000000007</v>
      </c>
      <c r="P3848" s="89" cm="1">
        <f t="array" ref="P3848">IF(ISNUMBER(_34_KNMI_Stations[[#This Row],[Etmaal temperatuur °C]]),IF(_34_KNMI_Stations[[#This Row],[Etmaal temperatuur °C]]&gt;stookgrens[],_34_KNMI_Stations[[#This Row],[Etmaal temperatuur °C]]-stookgrens[],0),"")</f>
        <v>0</v>
      </c>
    </row>
    <row r="3849" spans="1:16" x14ac:dyDescent="0.25">
      <c r="A3849">
        <v>269</v>
      </c>
      <c r="B3849" s="110">
        <v>45941</v>
      </c>
      <c r="C3849" s="89">
        <v>1.6</v>
      </c>
      <c r="D3849" s="89">
        <v>14</v>
      </c>
      <c r="E3849" s="96">
        <v>325</v>
      </c>
      <c r="F3849" s="89">
        <v>-0.1</v>
      </c>
      <c r="G3849" s="89">
        <v>1033.4000000000001</v>
      </c>
      <c r="H3849">
        <v>0.87</v>
      </c>
      <c r="I3849" t="s">
        <v>9</v>
      </c>
      <c r="J3849">
        <v>1</v>
      </c>
      <c r="K3849">
        <v>10</v>
      </c>
      <c r="L3849">
        <v>2025</v>
      </c>
      <c r="M3849" t="s">
        <v>369</v>
      </c>
      <c r="N3849" s="89" cm="1">
        <f t="array" ref="N3849">IF(ISNUMBER(_34_KNMI_Stations[[#This Row],[Etmaal temperatuur °C]]),IF(_34_KNMI_Stations[[#This Row],[Etmaal temperatuur °C]]&lt;stookgrens[],stookgrens[]-_34_KNMI_Stations[[#This Row],[Etmaal temperatuur °C]],0),"")</f>
        <v>4</v>
      </c>
      <c r="O3849" s="89">
        <f>_34_KNMI_Stations[[#This Row],[graaddagen]]*_34_KNMI_Stations[[#This Row],[Gewogen factor]]</f>
        <v>4</v>
      </c>
      <c r="P3849" s="89" cm="1">
        <f t="array" ref="P3849">IF(ISNUMBER(_34_KNMI_Stations[[#This Row],[Etmaal temperatuur °C]]),IF(_34_KNMI_Stations[[#This Row],[Etmaal temperatuur °C]]&gt;stookgrens[],_34_KNMI_Stations[[#This Row],[Etmaal temperatuur °C]]-stookgrens[],0),"")</f>
        <v>0</v>
      </c>
    </row>
    <row r="3850" spans="1:16" x14ac:dyDescent="0.25">
      <c r="A3850">
        <v>269</v>
      </c>
      <c r="B3850" s="110">
        <v>45942</v>
      </c>
      <c r="C3850" s="89">
        <v>2.2999999999999998</v>
      </c>
      <c r="D3850" s="89">
        <v>14</v>
      </c>
      <c r="E3850" s="96">
        <v>474</v>
      </c>
      <c r="F3850" s="89">
        <v>-0.1</v>
      </c>
      <c r="G3850" s="89">
        <v>1030.5</v>
      </c>
      <c r="H3850">
        <v>0.9</v>
      </c>
      <c r="I3850" t="s">
        <v>9</v>
      </c>
      <c r="J3850">
        <v>1</v>
      </c>
      <c r="K3850">
        <v>10</v>
      </c>
      <c r="L3850">
        <v>2025</v>
      </c>
      <c r="M3850" t="s">
        <v>369</v>
      </c>
      <c r="N3850" s="89" cm="1">
        <f t="array" ref="N3850">IF(ISNUMBER(_34_KNMI_Stations[[#This Row],[Etmaal temperatuur °C]]),IF(_34_KNMI_Stations[[#This Row],[Etmaal temperatuur °C]]&lt;stookgrens[],stookgrens[]-_34_KNMI_Stations[[#This Row],[Etmaal temperatuur °C]],0),"")</f>
        <v>4</v>
      </c>
      <c r="O3850" s="89">
        <f>_34_KNMI_Stations[[#This Row],[graaddagen]]*_34_KNMI_Stations[[#This Row],[Gewogen factor]]</f>
        <v>4</v>
      </c>
      <c r="P3850" s="89" cm="1">
        <f t="array" ref="P3850">IF(ISNUMBER(_34_KNMI_Stations[[#This Row],[Etmaal temperatuur °C]]),IF(_34_KNMI_Stations[[#This Row],[Etmaal temperatuur °C]]&gt;stookgrens[],_34_KNMI_Stations[[#This Row],[Etmaal temperatuur °C]]-stookgrens[],0),"")</f>
        <v>0</v>
      </c>
    </row>
    <row r="3851" spans="1:16" x14ac:dyDescent="0.25">
      <c r="A3851">
        <v>269</v>
      </c>
      <c r="B3851" s="110">
        <v>45943</v>
      </c>
      <c r="C3851" s="89">
        <v>2.2000000000000002</v>
      </c>
      <c r="D3851" s="89">
        <v>13.8</v>
      </c>
      <c r="E3851" s="96">
        <v>505</v>
      </c>
      <c r="F3851" s="89">
        <v>0.1</v>
      </c>
      <c r="G3851" s="89">
        <v>1028.5999999999999</v>
      </c>
      <c r="H3851">
        <v>0.89</v>
      </c>
      <c r="I3851" t="s">
        <v>9</v>
      </c>
      <c r="J3851">
        <v>1</v>
      </c>
      <c r="K3851">
        <v>10</v>
      </c>
      <c r="L3851">
        <v>2025</v>
      </c>
      <c r="M3851" t="s">
        <v>370</v>
      </c>
      <c r="N3851" s="89" cm="1">
        <f t="array" ref="N3851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3851" s="89">
        <f>_34_KNMI_Stations[[#This Row],[graaddagen]]*_34_KNMI_Stations[[#This Row],[Gewogen factor]]</f>
        <v>4.1999999999999993</v>
      </c>
      <c r="P3851" s="89" cm="1">
        <f t="array" ref="P3851">IF(ISNUMBER(_34_KNMI_Stations[[#This Row],[Etmaal temperatuur °C]]),IF(_34_KNMI_Stations[[#This Row],[Etmaal temperatuur °C]]&gt;stookgrens[],_34_KNMI_Stations[[#This Row],[Etmaal temperatuur °C]]-stookgrens[],0),"")</f>
        <v>0</v>
      </c>
    </row>
    <row r="3852" spans="1:16" x14ac:dyDescent="0.25">
      <c r="A3852">
        <v>269</v>
      </c>
      <c r="B3852" s="110">
        <v>45944</v>
      </c>
      <c r="C3852" s="89">
        <v>2</v>
      </c>
      <c r="D3852" s="89">
        <v>13.5</v>
      </c>
      <c r="E3852" s="96">
        <v>675</v>
      </c>
      <c r="F3852" s="89">
        <v>1</v>
      </c>
      <c r="G3852" s="89">
        <v>1027.2</v>
      </c>
      <c r="H3852">
        <v>0.9</v>
      </c>
      <c r="I3852" t="s">
        <v>9</v>
      </c>
      <c r="J3852">
        <v>1</v>
      </c>
      <c r="K3852">
        <v>10</v>
      </c>
      <c r="L3852">
        <v>2025</v>
      </c>
      <c r="M3852" t="s">
        <v>370</v>
      </c>
      <c r="N3852" s="89" cm="1">
        <f t="array" ref="N3852">IF(ISNUMBER(_34_KNMI_Stations[[#This Row],[Etmaal temperatuur °C]]),IF(_34_KNMI_Stations[[#This Row],[Etmaal temperatuur °C]]&lt;stookgrens[],stookgrens[]-_34_KNMI_Stations[[#This Row],[Etmaal temperatuur °C]],0),"")</f>
        <v>4.5</v>
      </c>
      <c r="O3852" s="89">
        <f>_34_KNMI_Stations[[#This Row],[graaddagen]]*_34_KNMI_Stations[[#This Row],[Gewogen factor]]</f>
        <v>4.5</v>
      </c>
      <c r="P3852" s="89" cm="1">
        <f t="array" ref="P3852">IF(ISNUMBER(_34_KNMI_Stations[[#This Row],[Etmaal temperatuur °C]]),IF(_34_KNMI_Stations[[#This Row],[Etmaal temperatuur °C]]&gt;stookgrens[],_34_KNMI_Stations[[#This Row],[Etmaal temperatuur °C]]-stookgrens[],0),"")</f>
        <v>0</v>
      </c>
    </row>
    <row r="3853" spans="1:16" x14ac:dyDescent="0.25">
      <c r="A3853">
        <v>269</v>
      </c>
      <c r="B3853" s="110">
        <v>45945</v>
      </c>
      <c r="C3853" s="89">
        <v>1.8</v>
      </c>
      <c r="D3853" s="89">
        <v>12.8</v>
      </c>
      <c r="E3853" s="96">
        <v>436</v>
      </c>
      <c r="F3853" s="89">
        <v>0.1</v>
      </c>
      <c r="G3853" s="89">
        <v>1027.0999999999999</v>
      </c>
      <c r="H3853">
        <v>0.91</v>
      </c>
      <c r="I3853" t="s">
        <v>9</v>
      </c>
      <c r="J3853">
        <v>1</v>
      </c>
      <c r="K3853">
        <v>10</v>
      </c>
      <c r="L3853">
        <v>2025</v>
      </c>
      <c r="M3853" t="s">
        <v>370</v>
      </c>
      <c r="N3853" s="89" cm="1">
        <f t="array" ref="N3853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3853" s="89">
        <f>_34_KNMI_Stations[[#This Row],[graaddagen]]*_34_KNMI_Stations[[#This Row],[Gewogen factor]]</f>
        <v>5.1999999999999993</v>
      </c>
      <c r="P3853" s="89" cm="1">
        <f t="array" ref="P3853">IF(ISNUMBER(_34_KNMI_Stations[[#This Row],[Etmaal temperatuur °C]]),IF(_34_KNMI_Stations[[#This Row],[Etmaal temperatuur °C]]&gt;stookgrens[],_34_KNMI_Stations[[#This Row],[Etmaal temperatuur °C]]-stookgrens[],0),"")</f>
        <v>0</v>
      </c>
    </row>
    <row r="3854" spans="1:16" x14ac:dyDescent="0.25">
      <c r="A3854">
        <v>269</v>
      </c>
      <c r="B3854" s="110">
        <v>45946</v>
      </c>
      <c r="C3854" s="89">
        <v>2.2000000000000002</v>
      </c>
      <c r="D3854" s="89">
        <v>13</v>
      </c>
      <c r="E3854" s="96">
        <v>669</v>
      </c>
      <c r="F3854" s="89">
        <v>0.9</v>
      </c>
      <c r="G3854" s="89">
        <v>1025.4000000000001</v>
      </c>
      <c r="H3854">
        <v>0.88</v>
      </c>
      <c r="I3854" t="s">
        <v>9</v>
      </c>
      <c r="J3854">
        <v>1</v>
      </c>
      <c r="K3854">
        <v>10</v>
      </c>
      <c r="L3854">
        <v>2025</v>
      </c>
      <c r="M3854" t="s">
        <v>370</v>
      </c>
      <c r="N3854" s="89" cm="1">
        <f t="array" ref="N3854">IF(ISNUMBER(_34_KNMI_Stations[[#This Row],[Etmaal temperatuur °C]]),IF(_34_KNMI_Stations[[#This Row],[Etmaal temperatuur °C]]&lt;stookgrens[],stookgrens[]-_34_KNMI_Stations[[#This Row],[Etmaal temperatuur °C]],0),"")</f>
        <v>5</v>
      </c>
      <c r="O3854" s="89">
        <f>_34_KNMI_Stations[[#This Row],[graaddagen]]*_34_KNMI_Stations[[#This Row],[Gewogen factor]]</f>
        <v>5</v>
      </c>
      <c r="P3854" s="89" cm="1">
        <f t="array" ref="P3854">IF(ISNUMBER(_34_KNMI_Stations[[#This Row],[Etmaal temperatuur °C]]),IF(_34_KNMI_Stations[[#This Row],[Etmaal temperatuur °C]]&gt;stookgrens[],_34_KNMI_Stations[[#This Row],[Etmaal temperatuur °C]]-stookgrens[],0),"")</f>
        <v>0</v>
      </c>
    </row>
    <row r="3855" spans="1:16" x14ac:dyDescent="0.25">
      <c r="A3855">
        <v>269</v>
      </c>
      <c r="B3855" s="110">
        <v>45947</v>
      </c>
      <c r="C3855" s="89">
        <v>2.2000000000000002</v>
      </c>
      <c r="D3855" s="89">
        <v>11.7</v>
      </c>
      <c r="E3855" s="96">
        <v>482</v>
      </c>
      <c r="F3855" s="89">
        <v>-0.1</v>
      </c>
      <c r="G3855" s="89">
        <v>1024.9000000000001</v>
      </c>
      <c r="H3855">
        <v>0.89</v>
      </c>
      <c r="I3855" t="s">
        <v>9</v>
      </c>
      <c r="J3855">
        <v>1</v>
      </c>
      <c r="K3855">
        <v>10</v>
      </c>
      <c r="L3855">
        <v>2025</v>
      </c>
      <c r="M3855" t="s">
        <v>370</v>
      </c>
      <c r="N3855" s="89" cm="1">
        <f t="array" ref="N3855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3855" s="89">
        <f>_34_KNMI_Stations[[#This Row],[graaddagen]]*_34_KNMI_Stations[[#This Row],[Gewogen factor]]</f>
        <v>6.3000000000000007</v>
      </c>
      <c r="P3855" s="89" cm="1">
        <f t="array" ref="P3855">IF(ISNUMBER(_34_KNMI_Stations[[#This Row],[Etmaal temperatuur °C]]),IF(_34_KNMI_Stations[[#This Row],[Etmaal temperatuur °C]]&gt;stookgrens[],_34_KNMI_Stations[[#This Row],[Etmaal temperatuur °C]]-stookgrens[],0),"")</f>
        <v>0</v>
      </c>
    </row>
    <row r="3856" spans="1:16" x14ac:dyDescent="0.25">
      <c r="A3856">
        <v>269</v>
      </c>
      <c r="B3856" s="110">
        <v>45948</v>
      </c>
      <c r="C3856" s="89">
        <v>2.5</v>
      </c>
      <c r="D3856" s="89">
        <v>9.8000000000000007</v>
      </c>
      <c r="E3856" s="96">
        <v>799</v>
      </c>
      <c r="F3856" s="89">
        <v>0</v>
      </c>
      <c r="G3856" s="89">
        <v>1025.8</v>
      </c>
      <c r="H3856">
        <v>0.77</v>
      </c>
      <c r="I3856" t="s">
        <v>9</v>
      </c>
      <c r="J3856">
        <v>1</v>
      </c>
      <c r="K3856">
        <v>10</v>
      </c>
      <c r="L3856">
        <v>2025</v>
      </c>
      <c r="M3856" t="s">
        <v>370</v>
      </c>
      <c r="N3856" s="89" cm="1">
        <f t="array" ref="N3856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3856" s="89">
        <f>_34_KNMI_Stations[[#This Row],[graaddagen]]*_34_KNMI_Stations[[#This Row],[Gewogen factor]]</f>
        <v>8.1999999999999993</v>
      </c>
      <c r="P3856" s="89" cm="1">
        <f t="array" ref="P3856">IF(ISNUMBER(_34_KNMI_Stations[[#This Row],[Etmaal temperatuur °C]]),IF(_34_KNMI_Stations[[#This Row],[Etmaal temperatuur °C]]&gt;stookgrens[],_34_KNMI_Stations[[#This Row],[Etmaal temperatuur °C]]-stookgrens[],0),"")</f>
        <v>0</v>
      </c>
    </row>
    <row r="3857" spans="1:16" x14ac:dyDescent="0.25">
      <c r="A3857">
        <v>269</v>
      </c>
      <c r="B3857" s="110">
        <v>45949</v>
      </c>
      <c r="C3857" s="89">
        <v>3.5</v>
      </c>
      <c r="D3857" s="89">
        <v>9.9</v>
      </c>
      <c r="E3857" s="96">
        <v>659</v>
      </c>
      <c r="F3857" s="89">
        <v>0.3</v>
      </c>
      <c r="G3857" s="89">
        <v>1011</v>
      </c>
      <c r="H3857">
        <v>0.79</v>
      </c>
      <c r="I3857" t="s">
        <v>9</v>
      </c>
      <c r="J3857">
        <v>1</v>
      </c>
      <c r="K3857">
        <v>10</v>
      </c>
      <c r="L3857">
        <v>2025</v>
      </c>
      <c r="M3857" t="s">
        <v>370</v>
      </c>
      <c r="N3857" s="89" cm="1">
        <f t="array" ref="N3857">IF(ISNUMBER(_34_KNMI_Stations[[#This Row],[Etmaal temperatuur °C]]),IF(_34_KNMI_Stations[[#This Row],[Etmaal temperatuur °C]]&lt;stookgrens[],stookgrens[]-_34_KNMI_Stations[[#This Row],[Etmaal temperatuur °C]],0),"")</f>
        <v>8.1</v>
      </c>
      <c r="O3857" s="89">
        <f>_34_KNMI_Stations[[#This Row],[graaddagen]]*_34_KNMI_Stations[[#This Row],[Gewogen factor]]</f>
        <v>8.1</v>
      </c>
      <c r="P3857" s="89" cm="1">
        <f t="array" ref="P3857">IF(ISNUMBER(_34_KNMI_Stations[[#This Row],[Etmaal temperatuur °C]]),IF(_34_KNMI_Stations[[#This Row],[Etmaal temperatuur °C]]&gt;stookgrens[],_34_KNMI_Stations[[#This Row],[Etmaal temperatuur °C]]-stookgrens[],0),"")</f>
        <v>0</v>
      </c>
    </row>
    <row r="3858" spans="1:16" x14ac:dyDescent="0.25">
      <c r="A3858">
        <v>269</v>
      </c>
      <c r="B3858" s="110">
        <v>45950</v>
      </c>
      <c r="C3858" s="89">
        <v>4.9000000000000004</v>
      </c>
      <c r="D3858" s="89">
        <v>14.4</v>
      </c>
      <c r="E3858" s="96">
        <v>488</v>
      </c>
      <c r="F3858" s="89">
        <v>3.5</v>
      </c>
      <c r="G3858" s="89">
        <v>995.3</v>
      </c>
      <c r="H3858">
        <v>0.88</v>
      </c>
      <c r="I3858" t="s">
        <v>9</v>
      </c>
      <c r="J3858">
        <v>1</v>
      </c>
      <c r="K3858">
        <v>10</v>
      </c>
      <c r="L3858">
        <v>2025</v>
      </c>
      <c r="M3858" t="s">
        <v>371</v>
      </c>
      <c r="N3858" s="89" cm="1">
        <f t="array" ref="N3858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3858" s="89">
        <f>_34_KNMI_Stations[[#This Row],[graaddagen]]*_34_KNMI_Stations[[#This Row],[Gewogen factor]]</f>
        <v>3.5999999999999996</v>
      </c>
      <c r="P3858" s="89" cm="1">
        <f t="array" ref="P3858">IF(ISNUMBER(_34_KNMI_Stations[[#This Row],[Etmaal temperatuur °C]]),IF(_34_KNMI_Stations[[#This Row],[Etmaal temperatuur °C]]&gt;stookgrens[],_34_KNMI_Stations[[#This Row],[Etmaal temperatuur °C]]-stookgrens[],0),"")</f>
        <v>0</v>
      </c>
    </row>
    <row r="3859" spans="1:16" x14ac:dyDescent="0.25">
      <c r="A3859">
        <v>269</v>
      </c>
      <c r="B3859" s="110">
        <v>45951</v>
      </c>
      <c r="C3859" s="89">
        <v>6.5</v>
      </c>
      <c r="D3859" s="89">
        <v>13.4</v>
      </c>
      <c r="E3859" s="96">
        <v>404</v>
      </c>
      <c r="F3859" s="89">
        <v>8.3000000000000007</v>
      </c>
      <c r="G3859" s="89">
        <v>991.7</v>
      </c>
      <c r="H3859">
        <v>0.91</v>
      </c>
      <c r="I3859" t="s">
        <v>9</v>
      </c>
      <c r="J3859">
        <v>1</v>
      </c>
      <c r="K3859">
        <v>10</v>
      </c>
      <c r="L3859">
        <v>2025</v>
      </c>
      <c r="M3859" t="s">
        <v>371</v>
      </c>
      <c r="N3859" s="89" cm="1">
        <f t="array" ref="N3859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3859" s="89">
        <f>_34_KNMI_Stations[[#This Row],[graaddagen]]*_34_KNMI_Stations[[#This Row],[Gewogen factor]]</f>
        <v>4.5999999999999996</v>
      </c>
      <c r="P3859" s="89" cm="1">
        <f t="array" ref="P3859">IF(ISNUMBER(_34_KNMI_Stations[[#This Row],[Etmaal temperatuur °C]]),IF(_34_KNMI_Stations[[#This Row],[Etmaal temperatuur °C]]&gt;stookgrens[],_34_KNMI_Stations[[#This Row],[Etmaal temperatuur °C]]-stookgrens[],0),"")</f>
        <v>0</v>
      </c>
    </row>
    <row r="3860" spans="1:16" x14ac:dyDescent="0.25">
      <c r="A3860">
        <v>269</v>
      </c>
      <c r="B3860" s="110">
        <v>45952</v>
      </c>
      <c r="C3860" s="89">
        <v>3.5</v>
      </c>
      <c r="D3860" s="89">
        <v>12.4</v>
      </c>
      <c r="E3860" s="96">
        <v>524</v>
      </c>
      <c r="F3860" s="89">
        <v>8.5</v>
      </c>
      <c r="G3860" s="89">
        <v>996.1</v>
      </c>
      <c r="H3860">
        <v>0.9</v>
      </c>
      <c r="I3860" t="s">
        <v>9</v>
      </c>
      <c r="J3860">
        <v>1</v>
      </c>
      <c r="K3860">
        <v>10</v>
      </c>
      <c r="L3860">
        <v>2025</v>
      </c>
      <c r="M3860" t="s">
        <v>371</v>
      </c>
      <c r="N3860" s="89" cm="1">
        <f t="array" ref="N3860">IF(ISNUMBER(_34_KNMI_Stations[[#This Row],[Etmaal temperatuur °C]]),IF(_34_KNMI_Stations[[#This Row],[Etmaal temperatuur °C]]&lt;stookgrens[],stookgrens[]-_34_KNMI_Stations[[#This Row],[Etmaal temperatuur °C]],0),"")</f>
        <v>5.6</v>
      </c>
      <c r="O3860" s="89">
        <f>_34_KNMI_Stations[[#This Row],[graaddagen]]*_34_KNMI_Stations[[#This Row],[Gewogen factor]]</f>
        <v>5.6</v>
      </c>
      <c r="P3860" s="89" cm="1">
        <f t="array" ref="P3860">IF(ISNUMBER(_34_KNMI_Stations[[#This Row],[Etmaal temperatuur °C]]),IF(_34_KNMI_Stations[[#This Row],[Etmaal temperatuur °C]]&gt;stookgrens[],_34_KNMI_Stations[[#This Row],[Etmaal temperatuur °C]]-stookgrens[],0),"")</f>
        <v>0</v>
      </c>
    </row>
    <row r="3861" spans="1:16" x14ac:dyDescent="0.25">
      <c r="A3861">
        <v>269</v>
      </c>
      <c r="B3861" s="110">
        <v>45953</v>
      </c>
      <c r="C3861" s="89">
        <v>8</v>
      </c>
      <c r="D3861" s="89">
        <v>11.8</v>
      </c>
      <c r="E3861" s="96">
        <v>432</v>
      </c>
      <c r="F3861" s="89">
        <v>23.4</v>
      </c>
      <c r="G3861" s="89">
        <v>980.3</v>
      </c>
      <c r="H3861">
        <v>0.88</v>
      </c>
      <c r="I3861" t="s">
        <v>9</v>
      </c>
      <c r="J3861">
        <v>1</v>
      </c>
      <c r="K3861">
        <v>10</v>
      </c>
      <c r="L3861">
        <v>2025</v>
      </c>
      <c r="M3861" t="s">
        <v>371</v>
      </c>
      <c r="N3861" s="89" cm="1">
        <f t="array" ref="N3861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3861" s="89">
        <f>_34_KNMI_Stations[[#This Row],[graaddagen]]*_34_KNMI_Stations[[#This Row],[Gewogen factor]]</f>
        <v>6.1999999999999993</v>
      </c>
      <c r="P3861" s="89" cm="1">
        <f t="array" ref="P3861">IF(ISNUMBER(_34_KNMI_Stations[[#This Row],[Etmaal temperatuur °C]]),IF(_34_KNMI_Stations[[#This Row],[Etmaal temperatuur °C]]&gt;stookgrens[],_34_KNMI_Stations[[#This Row],[Etmaal temperatuur °C]]-stookgrens[],0),"")</f>
        <v>0</v>
      </c>
    </row>
    <row r="3862" spans="1:16" x14ac:dyDescent="0.25">
      <c r="A3862">
        <v>269</v>
      </c>
      <c r="B3862" s="110">
        <v>45954</v>
      </c>
      <c r="C3862" s="89">
        <v>9.6999999999999993</v>
      </c>
      <c r="D3862" s="89">
        <v>10</v>
      </c>
      <c r="E3862" s="96">
        <v>629</v>
      </c>
      <c r="F3862" s="89">
        <v>3.1</v>
      </c>
      <c r="G3862" s="89">
        <v>995.1</v>
      </c>
      <c r="H3862">
        <v>0.79</v>
      </c>
      <c r="I3862" t="s">
        <v>9</v>
      </c>
      <c r="J3862">
        <v>1</v>
      </c>
      <c r="K3862">
        <v>10</v>
      </c>
      <c r="L3862">
        <v>2025</v>
      </c>
      <c r="M3862" t="s">
        <v>371</v>
      </c>
      <c r="N3862" s="89" cm="1">
        <f t="array" ref="N3862">IF(ISNUMBER(_34_KNMI_Stations[[#This Row],[Etmaal temperatuur °C]]),IF(_34_KNMI_Stations[[#This Row],[Etmaal temperatuur °C]]&lt;stookgrens[],stookgrens[]-_34_KNMI_Stations[[#This Row],[Etmaal temperatuur °C]],0),"")</f>
        <v>8</v>
      </c>
      <c r="O3862" s="89">
        <f>_34_KNMI_Stations[[#This Row],[graaddagen]]*_34_KNMI_Stations[[#This Row],[Gewogen factor]]</f>
        <v>8</v>
      </c>
      <c r="P3862" s="89" cm="1">
        <f t="array" ref="P3862">IF(ISNUMBER(_34_KNMI_Stations[[#This Row],[Etmaal temperatuur °C]]),IF(_34_KNMI_Stations[[#This Row],[Etmaal temperatuur °C]]&gt;stookgrens[],_34_KNMI_Stations[[#This Row],[Etmaal temperatuur °C]]-stookgrens[],0),"")</f>
        <v>0</v>
      </c>
    </row>
    <row r="3863" spans="1:16" x14ac:dyDescent="0.25">
      <c r="A3863">
        <v>269</v>
      </c>
      <c r="B3863" s="110">
        <v>45955</v>
      </c>
      <c r="C3863" s="89">
        <v>7.4</v>
      </c>
      <c r="D3863" s="89">
        <v>9.1999999999999993</v>
      </c>
      <c r="E3863" s="96">
        <v>356</v>
      </c>
      <c r="F3863" s="89">
        <v>7.4</v>
      </c>
      <c r="G3863" s="89">
        <v>996.1</v>
      </c>
      <c r="H3863">
        <v>0.86</v>
      </c>
      <c r="I3863" t="s">
        <v>9</v>
      </c>
      <c r="J3863">
        <v>1</v>
      </c>
      <c r="K3863">
        <v>10</v>
      </c>
      <c r="L3863">
        <v>2025</v>
      </c>
      <c r="M3863" t="s">
        <v>371</v>
      </c>
      <c r="N3863" s="89" cm="1">
        <f t="array" ref="N3863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3863" s="89">
        <f>_34_KNMI_Stations[[#This Row],[graaddagen]]*_34_KNMI_Stations[[#This Row],[Gewogen factor]]</f>
        <v>8.8000000000000007</v>
      </c>
      <c r="P3863" s="89" cm="1">
        <f t="array" ref="P3863">IF(ISNUMBER(_34_KNMI_Stations[[#This Row],[Etmaal temperatuur °C]]),IF(_34_KNMI_Stations[[#This Row],[Etmaal temperatuur °C]]&gt;stookgrens[],_34_KNMI_Stations[[#This Row],[Etmaal temperatuur °C]]-stookgrens[],0),"")</f>
        <v>0</v>
      </c>
    </row>
    <row r="3864" spans="1:16" x14ac:dyDescent="0.25">
      <c r="A3864">
        <v>269</v>
      </c>
      <c r="B3864" s="110">
        <v>45956</v>
      </c>
      <c r="C3864" s="89">
        <v>7.7</v>
      </c>
      <c r="D3864" s="89">
        <v>8.6</v>
      </c>
      <c r="E3864" s="96">
        <v>558</v>
      </c>
      <c r="F3864" s="89">
        <v>18.5</v>
      </c>
      <c r="G3864" s="89">
        <v>1000.2</v>
      </c>
      <c r="H3864">
        <v>0.83</v>
      </c>
      <c r="I3864" t="s">
        <v>9</v>
      </c>
      <c r="J3864">
        <v>1</v>
      </c>
      <c r="K3864">
        <v>10</v>
      </c>
      <c r="L3864">
        <v>2025</v>
      </c>
      <c r="M3864" t="s">
        <v>371</v>
      </c>
      <c r="N3864" s="89" cm="1">
        <f t="array" ref="N3864">IF(ISNUMBER(_34_KNMI_Stations[[#This Row],[Etmaal temperatuur °C]]),IF(_34_KNMI_Stations[[#This Row],[Etmaal temperatuur °C]]&lt;stookgrens[],stookgrens[]-_34_KNMI_Stations[[#This Row],[Etmaal temperatuur °C]],0),"")</f>
        <v>9.4</v>
      </c>
      <c r="O3864" s="89">
        <f>_34_KNMI_Stations[[#This Row],[graaddagen]]*_34_KNMI_Stations[[#This Row],[Gewogen factor]]</f>
        <v>9.4</v>
      </c>
      <c r="P3864" s="89" cm="1">
        <f t="array" ref="P3864">IF(ISNUMBER(_34_KNMI_Stations[[#This Row],[Etmaal temperatuur °C]]),IF(_34_KNMI_Stations[[#This Row],[Etmaal temperatuur °C]]&gt;stookgrens[],_34_KNMI_Stations[[#This Row],[Etmaal temperatuur °C]]-stookgrens[],0),"")</f>
        <v>0</v>
      </c>
    </row>
    <row r="3865" spans="1:16" x14ac:dyDescent="0.25">
      <c r="A3865">
        <v>269</v>
      </c>
      <c r="B3865" s="110">
        <v>45957</v>
      </c>
      <c r="C3865" s="89">
        <v>5.9</v>
      </c>
      <c r="D3865" s="89">
        <v>9.5</v>
      </c>
      <c r="E3865" s="96">
        <v>489</v>
      </c>
      <c r="F3865" s="89">
        <v>6.5</v>
      </c>
      <c r="G3865" s="89">
        <v>999.4</v>
      </c>
      <c r="H3865">
        <v>0.84</v>
      </c>
      <c r="I3865" t="s">
        <v>9</v>
      </c>
      <c r="J3865">
        <v>1</v>
      </c>
      <c r="K3865">
        <v>10</v>
      </c>
      <c r="L3865">
        <v>2025</v>
      </c>
      <c r="M3865" t="s">
        <v>372</v>
      </c>
      <c r="N3865" s="89" cm="1">
        <f t="array" ref="N3865">IF(ISNUMBER(_34_KNMI_Stations[[#This Row],[Etmaal temperatuur °C]]),IF(_34_KNMI_Stations[[#This Row],[Etmaal temperatuur °C]]&lt;stookgrens[],stookgrens[]-_34_KNMI_Stations[[#This Row],[Etmaal temperatuur °C]],0),"")</f>
        <v>8.5</v>
      </c>
      <c r="O3865" s="89">
        <f>_34_KNMI_Stations[[#This Row],[graaddagen]]*_34_KNMI_Stations[[#This Row],[Gewogen factor]]</f>
        <v>8.5</v>
      </c>
      <c r="P3865" s="89" cm="1">
        <f t="array" ref="P3865">IF(ISNUMBER(_34_KNMI_Stations[[#This Row],[Etmaal temperatuur °C]]),IF(_34_KNMI_Stations[[#This Row],[Etmaal temperatuur °C]]&gt;stookgrens[],_34_KNMI_Stations[[#This Row],[Etmaal temperatuur °C]]-stookgrens[],0),"")</f>
        <v>0</v>
      </c>
    </row>
    <row r="3866" spans="1:16" x14ac:dyDescent="0.25">
      <c r="A3866">
        <v>269</v>
      </c>
      <c r="B3866" s="110">
        <v>45958</v>
      </c>
      <c r="C3866" s="89">
        <v>6.2</v>
      </c>
      <c r="D3866" s="89">
        <v>10.4</v>
      </c>
      <c r="E3866" s="96">
        <v>564</v>
      </c>
      <c r="F3866" s="89">
        <v>5</v>
      </c>
      <c r="G3866" s="89">
        <v>1003.9</v>
      </c>
      <c r="H3866">
        <v>0.85</v>
      </c>
      <c r="I3866" t="s">
        <v>9</v>
      </c>
      <c r="J3866">
        <v>1</v>
      </c>
      <c r="K3866">
        <v>10</v>
      </c>
      <c r="L3866">
        <v>2025</v>
      </c>
      <c r="M3866" t="s">
        <v>372</v>
      </c>
      <c r="N3866" s="89" cm="1">
        <f t="array" ref="N3866">IF(ISNUMBER(_34_KNMI_Stations[[#This Row],[Etmaal temperatuur °C]]),IF(_34_KNMI_Stations[[#This Row],[Etmaal temperatuur °C]]&lt;stookgrens[],stookgrens[]-_34_KNMI_Stations[[#This Row],[Etmaal temperatuur °C]],0),"")</f>
        <v>7.6</v>
      </c>
      <c r="O3866" s="89">
        <f>_34_KNMI_Stations[[#This Row],[graaddagen]]*_34_KNMI_Stations[[#This Row],[Gewogen factor]]</f>
        <v>7.6</v>
      </c>
      <c r="P3866" s="89" cm="1">
        <f t="array" ref="P3866">IF(ISNUMBER(_34_KNMI_Stations[[#This Row],[Etmaal temperatuur °C]]),IF(_34_KNMI_Stations[[#This Row],[Etmaal temperatuur °C]]&gt;stookgrens[],_34_KNMI_Stations[[#This Row],[Etmaal temperatuur °C]]-stookgrens[],0),"")</f>
        <v>0</v>
      </c>
    </row>
    <row r="3867" spans="1:16" x14ac:dyDescent="0.25">
      <c r="A3867">
        <v>269</v>
      </c>
      <c r="B3867" s="110">
        <v>45959</v>
      </c>
      <c r="C3867" s="89">
        <v>4.5999999999999996</v>
      </c>
      <c r="D3867" s="89">
        <v>11.4</v>
      </c>
      <c r="E3867" s="96">
        <v>369</v>
      </c>
      <c r="F3867" s="89">
        <v>4</v>
      </c>
      <c r="G3867" s="89">
        <v>1001.1</v>
      </c>
      <c r="H3867">
        <v>0.89</v>
      </c>
      <c r="I3867" t="s">
        <v>9</v>
      </c>
      <c r="J3867">
        <v>1</v>
      </c>
      <c r="K3867">
        <v>10</v>
      </c>
      <c r="L3867">
        <v>2025</v>
      </c>
      <c r="M3867" t="s">
        <v>372</v>
      </c>
      <c r="N3867" s="89" cm="1">
        <f t="array" ref="N3867">IF(ISNUMBER(_34_KNMI_Stations[[#This Row],[Etmaal temperatuur °C]]),IF(_34_KNMI_Stations[[#This Row],[Etmaal temperatuur °C]]&lt;stookgrens[],stookgrens[]-_34_KNMI_Stations[[#This Row],[Etmaal temperatuur °C]],0),"")</f>
        <v>6.6</v>
      </c>
      <c r="O3867" s="89">
        <f>_34_KNMI_Stations[[#This Row],[graaddagen]]*_34_KNMI_Stations[[#This Row],[Gewogen factor]]</f>
        <v>6.6</v>
      </c>
      <c r="P3867" s="89" cm="1">
        <f t="array" ref="P3867">IF(ISNUMBER(_34_KNMI_Stations[[#This Row],[Etmaal temperatuur °C]]),IF(_34_KNMI_Stations[[#This Row],[Etmaal temperatuur °C]]&gt;stookgrens[],_34_KNMI_Stations[[#This Row],[Etmaal temperatuur °C]]-stookgrens[],0),"")</f>
        <v>0</v>
      </c>
    </row>
    <row r="3868" spans="1:16" x14ac:dyDescent="0.25">
      <c r="A3868">
        <v>269</v>
      </c>
      <c r="B3868" s="110">
        <v>45960</v>
      </c>
      <c r="C3868" s="89">
        <v>4.2</v>
      </c>
      <c r="D3868" s="89">
        <v>9.1999999999999993</v>
      </c>
      <c r="E3868" s="96">
        <v>572</v>
      </c>
      <c r="F3868" s="89">
        <v>1.3</v>
      </c>
      <c r="G3868" s="89">
        <v>1007.3</v>
      </c>
      <c r="H3868">
        <v>0.85</v>
      </c>
      <c r="I3868" t="s">
        <v>9</v>
      </c>
      <c r="J3868">
        <v>1</v>
      </c>
      <c r="K3868">
        <v>10</v>
      </c>
      <c r="L3868">
        <v>2025</v>
      </c>
      <c r="M3868" t="s">
        <v>372</v>
      </c>
      <c r="N3868" s="89" cm="1">
        <f t="array" ref="N3868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3868" s="89">
        <f>_34_KNMI_Stations[[#This Row],[graaddagen]]*_34_KNMI_Stations[[#This Row],[Gewogen factor]]</f>
        <v>8.8000000000000007</v>
      </c>
      <c r="P3868" s="89" cm="1">
        <f t="array" ref="P3868">IF(ISNUMBER(_34_KNMI_Stations[[#This Row],[Etmaal temperatuur °C]]),IF(_34_KNMI_Stations[[#This Row],[Etmaal temperatuur °C]]&gt;stookgrens[],_34_KNMI_Stations[[#This Row],[Etmaal temperatuur °C]]-stookgrens[],0),"")</f>
        <v>0</v>
      </c>
    </row>
    <row r="3869" spans="1:16" x14ac:dyDescent="0.25">
      <c r="A3869">
        <v>269</v>
      </c>
      <c r="B3869" s="110">
        <v>45961</v>
      </c>
      <c r="C3869" s="89">
        <v>4.4000000000000004</v>
      </c>
      <c r="D3869" s="89">
        <v>10.3</v>
      </c>
      <c r="E3869" s="96">
        <v>370</v>
      </c>
      <c r="F3869" s="89">
        <v>0</v>
      </c>
      <c r="G3869" s="89">
        <v>1009.3</v>
      </c>
      <c r="H3869">
        <v>0.83</v>
      </c>
      <c r="I3869" t="s">
        <v>9</v>
      </c>
      <c r="J3869">
        <v>1</v>
      </c>
      <c r="K3869">
        <v>10</v>
      </c>
      <c r="L3869">
        <v>2025</v>
      </c>
      <c r="M3869" t="s">
        <v>372</v>
      </c>
      <c r="N3869" s="89" cm="1">
        <f t="array" ref="N3869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3869" s="89">
        <f>_34_KNMI_Stations[[#This Row],[graaddagen]]*_34_KNMI_Stations[[#This Row],[Gewogen factor]]</f>
        <v>7.6999999999999993</v>
      </c>
      <c r="P3869" s="89" cm="1">
        <f t="array" ref="P3869">IF(ISNUMBER(_34_KNMI_Stations[[#This Row],[Etmaal temperatuur °C]]),IF(_34_KNMI_Stations[[#This Row],[Etmaal temperatuur °C]]&gt;stookgrens[],_34_KNMI_Stations[[#This Row],[Etmaal temperatuur °C]]-stookgrens[],0),"")</f>
        <v>0</v>
      </c>
    </row>
    <row r="3870" spans="1:16" x14ac:dyDescent="0.25">
      <c r="A3870">
        <v>269</v>
      </c>
      <c r="B3870" s="110">
        <v>45962</v>
      </c>
      <c r="C3870" s="89">
        <v>5.7</v>
      </c>
      <c r="D3870" s="89">
        <v>12</v>
      </c>
      <c r="E3870" s="96">
        <v>172</v>
      </c>
      <c r="F3870" s="89">
        <v>5</v>
      </c>
      <c r="G3870" s="89">
        <v>1005.9</v>
      </c>
      <c r="H3870">
        <v>0.88</v>
      </c>
      <c r="I3870" t="s">
        <v>9</v>
      </c>
      <c r="J3870">
        <v>1.1000000000000001</v>
      </c>
      <c r="K3870">
        <v>11</v>
      </c>
      <c r="L3870">
        <v>2025</v>
      </c>
      <c r="M3870" t="s">
        <v>372</v>
      </c>
      <c r="N3870" s="89" cm="1">
        <f t="array" ref="N3870">IF(ISNUMBER(_34_KNMI_Stations[[#This Row],[Etmaal temperatuur °C]]),IF(_34_KNMI_Stations[[#This Row],[Etmaal temperatuur °C]]&lt;stookgrens[],stookgrens[]-_34_KNMI_Stations[[#This Row],[Etmaal temperatuur °C]],0),"")</f>
        <v>6</v>
      </c>
      <c r="O3870" s="89">
        <f>_34_KNMI_Stations[[#This Row],[graaddagen]]*_34_KNMI_Stations[[#This Row],[Gewogen factor]]</f>
        <v>6.6000000000000005</v>
      </c>
      <c r="P3870" s="89" cm="1">
        <f t="array" ref="P3870">IF(ISNUMBER(_34_KNMI_Stations[[#This Row],[Etmaal temperatuur °C]]),IF(_34_KNMI_Stations[[#This Row],[Etmaal temperatuur °C]]&gt;stookgrens[],_34_KNMI_Stations[[#This Row],[Etmaal temperatuur °C]]-stookgrens[],0),"")</f>
        <v>0</v>
      </c>
    </row>
    <row r="3871" spans="1:16" x14ac:dyDescent="0.25">
      <c r="A3871">
        <v>269</v>
      </c>
      <c r="B3871" s="110">
        <v>45963</v>
      </c>
      <c r="C3871" s="89">
        <v>4.7</v>
      </c>
      <c r="D3871" s="89">
        <v>9.9</v>
      </c>
      <c r="E3871" s="96">
        <v>522</v>
      </c>
      <c r="F3871" s="89">
        <v>2.1</v>
      </c>
      <c r="G3871" s="89">
        <v>1009</v>
      </c>
      <c r="H3871">
        <v>0.89</v>
      </c>
      <c r="I3871" t="s">
        <v>9</v>
      </c>
      <c r="J3871">
        <v>1.1000000000000001</v>
      </c>
      <c r="K3871">
        <v>11</v>
      </c>
      <c r="L3871">
        <v>2025</v>
      </c>
      <c r="M3871" t="s">
        <v>372</v>
      </c>
      <c r="N3871" s="89" cm="1">
        <f t="array" ref="N3871">IF(ISNUMBER(_34_KNMI_Stations[[#This Row],[Etmaal temperatuur °C]]),IF(_34_KNMI_Stations[[#This Row],[Etmaal temperatuur °C]]&lt;stookgrens[],stookgrens[]-_34_KNMI_Stations[[#This Row],[Etmaal temperatuur °C]],0),"")</f>
        <v>8.1</v>
      </c>
      <c r="O3871" s="89">
        <f>_34_KNMI_Stations[[#This Row],[graaddagen]]*_34_KNMI_Stations[[#This Row],[Gewogen factor]]</f>
        <v>8.91</v>
      </c>
      <c r="P3871" s="89" cm="1">
        <f t="array" ref="P3871">IF(ISNUMBER(_34_KNMI_Stations[[#This Row],[Etmaal temperatuur °C]]),IF(_34_KNMI_Stations[[#This Row],[Etmaal temperatuur °C]]&gt;stookgrens[],_34_KNMI_Stations[[#This Row],[Etmaal temperatuur °C]]-stookgrens[],0),"")</f>
        <v>0</v>
      </c>
    </row>
    <row r="3872" spans="1:16" x14ac:dyDescent="0.25">
      <c r="A3872">
        <v>269</v>
      </c>
      <c r="B3872" s="110">
        <v>45964</v>
      </c>
      <c r="C3872" s="89">
        <v>6.6</v>
      </c>
      <c r="D3872" s="89">
        <v>10.1</v>
      </c>
      <c r="E3872" s="96">
        <v>237</v>
      </c>
      <c r="F3872" s="89">
        <v>0.1</v>
      </c>
      <c r="G3872" s="89">
        <v>1015.1</v>
      </c>
      <c r="H3872">
        <v>0.89</v>
      </c>
      <c r="I3872" t="s">
        <v>9</v>
      </c>
      <c r="J3872">
        <v>1.1000000000000001</v>
      </c>
      <c r="K3872">
        <v>11</v>
      </c>
      <c r="L3872">
        <v>2025</v>
      </c>
      <c r="M3872" t="s">
        <v>373</v>
      </c>
      <c r="N3872" s="89" cm="1">
        <f t="array" ref="N3872">IF(ISNUMBER(_34_KNMI_Stations[[#This Row],[Etmaal temperatuur °C]]),IF(_34_KNMI_Stations[[#This Row],[Etmaal temperatuur °C]]&lt;stookgrens[],stookgrens[]-_34_KNMI_Stations[[#This Row],[Etmaal temperatuur °C]],0),"")</f>
        <v>7.9</v>
      </c>
      <c r="O3872" s="89">
        <f>_34_KNMI_Stations[[#This Row],[graaddagen]]*_34_KNMI_Stations[[#This Row],[Gewogen factor]]</f>
        <v>8.6900000000000013</v>
      </c>
      <c r="P3872" s="89" cm="1">
        <f t="array" ref="P3872">IF(ISNUMBER(_34_KNMI_Stations[[#This Row],[Etmaal temperatuur °C]]),IF(_34_KNMI_Stations[[#This Row],[Etmaal temperatuur °C]]&gt;stookgrens[],_34_KNMI_Stations[[#This Row],[Etmaal temperatuur °C]]-stookgrens[],0),"")</f>
        <v>0</v>
      </c>
    </row>
    <row r="3873" spans="1:16" x14ac:dyDescent="0.25">
      <c r="A3873">
        <v>269</v>
      </c>
      <c r="B3873" s="110">
        <v>45965</v>
      </c>
      <c r="C3873" s="89">
        <v>5.6</v>
      </c>
      <c r="D3873" s="89">
        <v>13.6</v>
      </c>
      <c r="E3873" s="96">
        <v>507</v>
      </c>
      <c r="F3873" s="89">
        <v>-0.1</v>
      </c>
      <c r="G3873" s="89">
        <v>1016</v>
      </c>
      <c r="H3873">
        <v>0.79</v>
      </c>
      <c r="I3873" t="s">
        <v>9</v>
      </c>
      <c r="J3873">
        <v>1.1000000000000001</v>
      </c>
      <c r="K3873">
        <v>11</v>
      </c>
      <c r="L3873">
        <v>2025</v>
      </c>
      <c r="M3873" t="s">
        <v>373</v>
      </c>
      <c r="N3873" s="89" cm="1">
        <f t="array" ref="N3873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3873" s="89">
        <f>_34_KNMI_Stations[[#This Row],[graaddagen]]*_34_KNMI_Stations[[#This Row],[Gewogen factor]]</f>
        <v>4.8400000000000007</v>
      </c>
      <c r="P3873" s="89" cm="1">
        <f t="array" ref="P3873">IF(ISNUMBER(_34_KNMI_Stations[[#This Row],[Etmaal temperatuur °C]]),IF(_34_KNMI_Stations[[#This Row],[Etmaal temperatuur °C]]&gt;stookgrens[],_34_KNMI_Stations[[#This Row],[Etmaal temperatuur °C]]-stookgrens[],0),"")</f>
        <v>0</v>
      </c>
    </row>
    <row r="3874" spans="1:16" x14ac:dyDescent="0.25">
      <c r="A3874">
        <v>269</v>
      </c>
      <c r="B3874" s="110">
        <v>45966</v>
      </c>
      <c r="C3874" s="89">
        <v>3.5</v>
      </c>
      <c r="D3874" s="89">
        <v>12.5</v>
      </c>
      <c r="E3874" s="96">
        <v>376</v>
      </c>
      <c r="F3874" s="89">
        <v>0</v>
      </c>
      <c r="G3874" s="89">
        <v>1013.6</v>
      </c>
      <c r="H3874">
        <v>0.75</v>
      </c>
      <c r="I3874" t="s">
        <v>9</v>
      </c>
      <c r="J3874">
        <v>1.1000000000000001</v>
      </c>
      <c r="K3874">
        <v>11</v>
      </c>
      <c r="L3874">
        <v>2025</v>
      </c>
      <c r="M3874" t="s">
        <v>373</v>
      </c>
      <c r="N3874" s="89" cm="1">
        <f t="array" ref="N3874">IF(ISNUMBER(_34_KNMI_Stations[[#This Row],[Etmaal temperatuur °C]]),IF(_34_KNMI_Stations[[#This Row],[Etmaal temperatuur °C]]&lt;stookgrens[],stookgrens[]-_34_KNMI_Stations[[#This Row],[Etmaal temperatuur °C]],0),"")</f>
        <v>5.5</v>
      </c>
      <c r="O3874" s="89">
        <f>_34_KNMI_Stations[[#This Row],[graaddagen]]*_34_KNMI_Stations[[#This Row],[Gewogen factor]]</f>
        <v>6.0500000000000007</v>
      </c>
      <c r="P3874" s="89" cm="1">
        <f t="array" ref="P3874">IF(ISNUMBER(_34_KNMI_Stations[[#This Row],[Etmaal temperatuur °C]]),IF(_34_KNMI_Stations[[#This Row],[Etmaal temperatuur °C]]&gt;stookgrens[],_34_KNMI_Stations[[#This Row],[Etmaal temperatuur °C]]-stookgrens[],0),"")</f>
        <v>0</v>
      </c>
    </row>
    <row r="3875" spans="1:16" x14ac:dyDescent="0.25">
      <c r="A3875">
        <v>269</v>
      </c>
      <c r="B3875" s="110">
        <v>45967</v>
      </c>
      <c r="C3875" s="89">
        <v>2.1</v>
      </c>
      <c r="D3875" s="89">
        <v>9.6999999999999993</v>
      </c>
      <c r="E3875" s="96">
        <v>476</v>
      </c>
      <c r="F3875" s="89">
        <v>0</v>
      </c>
      <c r="G3875" s="89">
        <v>1009</v>
      </c>
      <c r="H3875">
        <v>0.82</v>
      </c>
      <c r="I3875" t="s">
        <v>9</v>
      </c>
      <c r="J3875">
        <v>1.1000000000000001</v>
      </c>
      <c r="K3875">
        <v>11</v>
      </c>
      <c r="L3875">
        <v>2025</v>
      </c>
      <c r="M3875" t="s">
        <v>373</v>
      </c>
      <c r="N3875" s="89" cm="1">
        <f t="array" ref="N3875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3875" s="89">
        <f>_34_KNMI_Stations[[#This Row],[graaddagen]]*_34_KNMI_Stations[[#This Row],[Gewogen factor]]</f>
        <v>9.1300000000000008</v>
      </c>
      <c r="P3875" s="89" cm="1">
        <f t="array" ref="P3875">IF(ISNUMBER(_34_KNMI_Stations[[#This Row],[Etmaal temperatuur °C]]),IF(_34_KNMI_Stations[[#This Row],[Etmaal temperatuur °C]]&gt;stookgrens[],_34_KNMI_Stations[[#This Row],[Etmaal temperatuur °C]]-stookgrens[],0),"")</f>
        <v>0</v>
      </c>
    </row>
    <row r="3876" spans="1:16" x14ac:dyDescent="0.25">
      <c r="A3876">
        <v>269</v>
      </c>
      <c r="B3876" s="110">
        <v>45968</v>
      </c>
      <c r="C3876" s="89">
        <v>1.9</v>
      </c>
      <c r="D3876" s="89">
        <v>10.3</v>
      </c>
      <c r="E3876" s="96">
        <v>618</v>
      </c>
      <c r="F3876" s="89">
        <v>0</v>
      </c>
      <c r="G3876" s="89">
        <v>1009.7</v>
      </c>
      <c r="H3876">
        <v>0.93</v>
      </c>
      <c r="I3876" t="s">
        <v>9</v>
      </c>
      <c r="J3876">
        <v>1.1000000000000001</v>
      </c>
      <c r="K3876">
        <v>11</v>
      </c>
      <c r="L3876">
        <v>2025</v>
      </c>
      <c r="M3876" t="s">
        <v>373</v>
      </c>
      <c r="N3876" s="89" cm="1">
        <f t="array" ref="N3876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3876" s="89">
        <f>_34_KNMI_Stations[[#This Row],[graaddagen]]*_34_KNMI_Stations[[#This Row],[Gewogen factor]]</f>
        <v>8.4700000000000006</v>
      </c>
      <c r="P3876" s="89" cm="1">
        <f t="array" ref="P3876">IF(ISNUMBER(_34_KNMI_Stations[[#This Row],[Etmaal temperatuur °C]]),IF(_34_KNMI_Stations[[#This Row],[Etmaal temperatuur °C]]&gt;stookgrens[],_34_KNMI_Stations[[#This Row],[Etmaal temperatuur °C]]-stookgrens[],0),"")</f>
        <v>0</v>
      </c>
    </row>
    <row r="3877" spans="1:16" x14ac:dyDescent="0.25">
      <c r="A3877">
        <v>269</v>
      </c>
      <c r="B3877" s="110">
        <v>45969</v>
      </c>
      <c r="C3877" s="89">
        <v>1</v>
      </c>
      <c r="D3877" s="89">
        <v>8.9</v>
      </c>
      <c r="E3877" s="96">
        <v>348</v>
      </c>
      <c r="F3877" s="89">
        <v>-0.1</v>
      </c>
      <c r="G3877" s="89">
        <v>1013.5</v>
      </c>
      <c r="H3877">
        <v>0.96</v>
      </c>
      <c r="I3877" t="s">
        <v>9</v>
      </c>
      <c r="J3877">
        <v>1.1000000000000001</v>
      </c>
      <c r="K3877">
        <v>11</v>
      </c>
      <c r="L3877">
        <v>2025</v>
      </c>
      <c r="M3877" t="s">
        <v>373</v>
      </c>
      <c r="N3877" s="89" cm="1">
        <f t="array" ref="N3877">IF(ISNUMBER(_34_KNMI_Stations[[#This Row],[Etmaal temperatuur °C]]),IF(_34_KNMI_Stations[[#This Row],[Etmaal temperatuur °C]]&lt;stookgrens[],stookgrens[]-_34_KNMI_Stations[[#This Row],[Etmaal temperatuur °C]],0),"")</f>
        <v>9.1</v>
      </c>
      <c r="O3877" s="89">
        <f>_34_KNMI_Stations[[#This Row],[graaddagen]]*_34_KNMI_Stations[[#This Row],[Gewogen factor]]</f>
        <v>10.01</v>
      </c>
      <c r="P3877" s="89" cm="1">
        <f t="array" ref="P3877">IF(ISNUMBER(_34_KNMI_Stations[[#This Row],[Etmaal temperatuur °C]]),IF(_34_KNMI_Stations[[#This Row],[Etmaal temperatuur °C]]&gt;stookgrens[],_34_KNMI_Stations[[#This Row],[Etmaal temperatuur °C]]-stookgrens[],0),"")</f>
        <v>0</v>
      </c>
    </row>
    <row r="3878" spans="1:16" x14ac:dyDescent="0.25">
      <c r="A3878">
        <v>269</v>
      </c>
      <c r="B3878" s="110">
        <v>45970</v>
      </c>
      <c r="C3878" s="89">
        <v>2</v>
      </c>
      <c r="D3878" s="89">
        <v>9.6999999999999993</v>
      </c>
      <c r="E3878" s="96">
        <v>509</v>
      </c>
      <c r="F3878" s="89">
        <v>0.2</v>
      </c>
      <c r="G3878" s="89">
        <v>1016.3</v>
      </c>
      <c r="H3878">
        <v>0.92</v>
      </c>
      <c r="I3878" t="s">
        <v>9</v>
      </c>
      <c r="J3878">
        <v>1.1000000000000001</v>
      </c>
      <c r="K3878">
        <v>11</v>
      </c>
      <c r="L3878">
        <v>2025</v>
      </c>
      <c r="M3878" t="s">
        <v>373</v>
      </c>
      <c r="N3878" s="89" cm="1">
        <f t="array" ref="N3878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3878" s="89">
        <f>_34_KNMI_Stations[[#This Row],[graaddagen]]*_34_KNMI_Stations[[#This Row],[Gewogen factor]]</f>
        <v>9.1300000000000008</v>
      </c>
      <c r="P3878" s="89" cm="1">
        <f t="array" ref="P3878">IF(ISNUMBER(_34_KNMI_Stations[[#This Row],[Etmaal temperatuur °C]]),IF(_34_KNMI_Stations[[#This Row],[Etmaal temperatuur °C]]&gt;stookgrens[],_34_KNMI_Stations[[#This Row],[Etmaal temperatuur °C]]-stookgrens[],0),"")</f>
        <v>0</v>
      </c>
    </row>
    <row r="3879" spans="1:16" x14ac:dyDescent="0.25">
      <c r="A3879">
        <v>269</v>
      </c>
      <c r="B3879" s="110">
        <v>45971</v>
      </c>
      <c r="C3879" s="89">
        <v>4.5</v>
      </c>
      <c r="D3879" s="89">
        <v>8.9</v>
      </c>
      <c r="E3879" s="96">
        <v>334</v>
      </c>
      <c r="F3879" s="89">
        <v>2</v>
      </c>
      <c r="G3879" s="89">
        <v>1011.4</v>
      </c>
      <c r="H3879">
        <v>0.9</v>
      </c>
      <c r="I3879" t="s">
        <v>9</v>
      </c>
      <c r="J3879">
        <v>1.1000000000000001</v>
      </c>
      <c r="K3879">
        <v>11</v>
      </c>
      <c r="L3879">
        <v>2025</v>
      </c>
      <c r="M3879" t="s">
        <v>374</v>
      </c>
      <c r="N3879" s="89" cm="1">
        <f t="array" ref="N3879">IF(ISNUMBER(_34_KNMI_Stations[[#This Row],[Etmaal temperatuur °C]]),IF(_34_KNMI_Stations[[#This Row],[Etmaal temperatuur °C]]&lt;stookgrens[],stookgrens[]-_34_KNMI_Stations[[#This Row],[Etmaal temperatuur °C]],0),"")</f>
        <v>9.1</v>
      </c>
      <c r="O3879" s="89">
        <f>_34_KNMI_Stations[[#This Row],[graaddagen]]*_34_KNMI_Stations[[#This Row],[Gewogen factor]]</f>
        <v>10.01</v>
      </c>
      <c r="P3879" s="89" cm="1">
        <f t="array" ref="P3879">IF(ISNUMBER(_34_KNMI_Stations[[#This Row],[Etmaal temperatuur °C]]),IF(_34_KNMI_Stations[[#This Row],[Etmaal temperatuur °C]]&gt;stookgrens[],_34_KNMI_Stations[[#This Row],[Etmaal temperatuur °C]]-stookgrens[],0),"")</f>
        <v>0</v>
      </c>
    </row>
    <row r="3880" spans="1:16" x14ac:dyDescent="0.25">
      <c r="A3880">
        <v>269</v>
      </c>
      <c r="B3880" s="110">
        <v>45972</v>
      </c>
      <c r="C3880" s="89">
        <v>5.3</v>
      </c>
      <c r="D3880" s="89">
        <v>10.4</v>
      </c>
      <c r="E3880" s="96">
        <v>434</v>
      </c>
      <c r="F3880" s="89">
        <v>0</v>
      </c>
      <c r="G3880" s="89">
        <v>1010.7</v>
      </c>
      <c r="H3880">
        <v>0.88</v>
      </c>
      <c r="I3880" t="s">
        <v>9</v>
      </c>
      <c r="J3880">
        <v>1.1000000000000001</v>
      </c>
      <c r="K3880">
        <v>11</v>
      </c>
      <c r="L3880">
        <v>2025</v>
      </c>
      <c r="M3880" t="s">
        <v>374</v>
      </c>
      <c r="N3880" s="89" cm="1">
        <f t="array" ref="N3880">IF(ISNUMBER(_34_KNMI_Stations[[#This Row],[Etmaal temperatuur °C]]),IF(_34_KNMI_Stations[[#This Row],[Etmaal temperatuur °C]]&lt;stookgrens[],stookgrens[]-_34_KNMI_Stations[[#This Row],[Etmaal temperatuur °C]],0),"")</f>
        <v>7.6</v>
      </c>
      <c r="O3880" s="89">
        <f>_34_KNMI_Stations[[#This Row],[graaddagen]]*_34_KNMI_Stations[[#This Row],[Gewogen factor]]</f>
        <v>8.36</v>
      </c>
      <c r="P3880" s="89" cm="1">
        <f t="array" ref="P3880">IF(ISNUMBER(_34_KNMI_Stations[[#This Row],[Etmaal temperatuur °C]]),IF(_34_KNMI_Stations[[#This Row],[Etmaal temperatuur °C]]&gt;stookgrens[],_34_KNMI_Stations[[#This Row],[Etmaal temperatuur °C]]-stookgrens[],0),"")</f>
        <v>0</v>
      </c>
    </row>
    <row r="3881" spans="1:16" x14ac:dyDescent="0.25">
      <c r="A3881">
        <v>269</v>
      </c>
      <c r="B3881" s="110">
        <v>45973</v>
      </c>
      <c r="C3881" s="89">
        <v>5.4</v>
      </c>
      <c r="D3881" s="89">
        <v>12.2</v>
      </c>
      <c r="E3881" s="96">
        <v>494</v>
      </c>
      <c r="F3881" s="89">
        <v>0</v>
      </c>
      <c r="G3881" s="89">
        <v>1008.2</v>
      </c>
      <c r="H3881">
        <v>0.76</v>
      </c>
      <c r="I3881" t="s">
        <v>9</v>
      </c>
      <c r="J3881">
        <v>1.1000000000000001</v>
      </c>
      <c r="K3881">
        <v>11</v>
      </c>
      <c r="L3881">
        <v>2025</v>
      </c>
      <c r="M3881" t="s">
        <v>374</v>
      </c>
      <c r="N3881" s="89" cm="1">
        <f t="array" ref="N3881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3881" s="89">
        <f>_34_KNMI_Stations[[#This Row],[graaddagen]]*_34_KNMI_Stations[[#This Row],[Gewogen factor]]</f>
        <v>6.3800000000000017</v>
      </c>
      <c r="P3881" s="89" cm="1">
        <f t="array" ref="P3881">IF(ISNUMBER(_34_KNMI_Stations[[#This Row],[Etmaal temperatuur °C]]),IF(_34_KNMI_Stations[[#This Row],[Etmaal temperatuur °C]]&gt;stookgrens[],_34_KNMI_Stations[[#This Row],[Etmaal temperatuur °C]]-stookgrens[],0),"")</f>
        <v>0</v>
      </c>
    </row>
    <row r="3882" spans="1:16" x14ac:dyDescent="0.25">
      <c r="A3882">
        <v>269</v>
      </c>
      <c r="B3882" s="110">
        <v>45974</v>
      </c>
      <c r="C3882" s="89">
        <v>4</v>
      </c>
      <c r="D3882" s="89">
        <v>12.6</v>
      </c>
      <c r="E3882" s="96">
        <v>250</v>
      </c>
      <c r="F3882" s="89">
        <v>4</v>
      </c>
      <c r="G3882" s="89">
        <v>1008.4</v>
      </c>
      <c r="H3882">
        <v>0.87</v>
      </c>
      <c r="I3882" t="s">
        <v>9</v>
      </c>
      <c r="J3882">
        <v>1.1000000000000001</v>
      </c>
      <c r="K3882">
        <v>11</v>
      </c>
      <c r="L3882">
        <v>2025</v>
      </c>
      <c r="M3882" t="s">
        <v>374</v>
      </c>
      <c r="N3882" s="89" cm="1">
        <f t="array" ref="N3882">IF(ISNUMBER(_34_KNMI_Stations[[#This Row],[Etmaal temperatuur °C]]),IF(_34_KNMI_Stations[[#This Row],[Etmaal temperatuur °C]]&lt;stookgrens[],stookgrens[]-_34_KNMI_Stations[[#This Row],[Etmaal temperatuur °C]],0),"")</f>
        <v>5.4</v>
      </c>
      <c r="O3882" s="89">
        <f>_34_KNMI_Stations[[#This Row],[graaddagen]]*_34_KNMI_Stations[[#This Row],[Gewogen factor]]</f>
        <v>5.9400000000000013</v>
      </c>
      <c r="P3882" s="89" cm="1">
        <f t="array" ref="P3882">IF(ISNUMBER(_34_KNMI_Stations[[#This Row],[Etmaal temperatuur °C]]),IF(_34_KNMI_Stations[[#This Row],[Etmaal temperatuur °C]]&gt;stookgrens[],_34_KNMI_Stations[[#This Row],[Etmaal temperatuur °C]]-stookgrens[],0),"")</f>
        <v>0</v>
      </c>
    </row>
    <row r="3883" spans="1:16" x14ac:dyDescent="0.25">
      <c r="A3883">
        <v>269</v>
      </c>
      <c r="B3883" s="110">
        <v>45975</v>
      </c>
      <c r="C3883" s="89">
        <v>5.8</v>
      </c>
      <c r="D3883" s="89">
        <v>10.1</v>
      </c>
      <c r="E3883" s="96">
        <v>62</v>
      </c>
      <c r="F3883" s="89">
        <v>9.3000000000000007</v>
      </c>
      <c r="G3883" s="89">
        <v>1007.1</v>
      </c>
      <c r="H3883">
        <v>0.96</v>
      </c>
      <c r="I3883" t="s">
        <v>9</v>
      </c>
      <c r="J3883">
        <v>1.1000000000000001</v>
      </c>
      <c r="K3883">
        <v>11</v>
      </c>
      <c r="L3883">
        <v>2025</v>
      </c>
      <c r="M3883" t="s">
        <v>374</v>
      </c>
      <c r="N3883" s="89" cm="1">
        <f t="array" ref="N3883">IF(ISNUMBER(_34_KNMI_Stations[[#This Row],[Etmaal temperatuur °C]]),IF(_34_KNMI_Stations[[#This Row],[Etmaal temperatuur °C]]&lt;stookgrens[],stookgrens[]-_34_KNMI_Stations[[#This Row],[Etmaal temperatuur °C]],0),"")</f>
        <v>7.9</v>
      </c>
      <c r="O3883" s="89">
        <f>_34_KNMI_Stations[[#This Row],[graaddagen]]*_34_KNMI_Stations[[#This Row],[Gewogen factor]]</f>
        <v>8.6900000000000013</v>
      </c>
      <c r="P3883" s="89" cm="1">
        <f t="array" ref="P3883">IF(ISNUMBER(_34_KNMI_Stations[[#This Row],[Etmaal temperatuur °C]]),IF(_34_KNMI_Stations[[#This Row],[Etmaal temperatuur °C]]&gt;stookgrens[],_34_KNMI_Stations[[#This Row],[Etmaal temperatuur °C]]-stookgrens[],0),"")</f>
        <v>0</v>
      </c>
    </row>
    <row r="3884" spans="1:16" x14ac:dyDescent="0.25">
      <c r="A3884">
        <v>269</v>
      </c>
      <c r="B3884" s="110">
        <v>45976</v>
      </c>
      <c r="C3884" s="89">
        <v>5.3</v>
      </c>
      <c r="D3884" s="89">
        <v>7.2</v>
      </c>
      <c r="E3884" s="96">
        <v>107</v>
      </c>
      <c r="F3884" s="89">
        <v>3.8</v>
      </c>
      <c r="G3884" s="89">
        <v>1009.6</v>
      </c>
      <c r="H3884">
        <v>0.95</v>
      </c>
      <c r="I3884" t="s">
        <v>9</v>
      </c>
      <c r="J3884">
        <v>1.1000000000000001</v>
      </c>
      <c r="K3884">
        <v>11</v>
      </c>
      <c r="L3884">
        <v>2025</v>
      </c>
      <c r="M3884" t="s">
        <v>374</v>
      </c>
      <c r="N3884" s="89" cm="1">
        <f t="array" ref="N3884">IF(ISNUMBER(_34_KNMI_Stations[[#This Row],[Etmaal temperatuur °C]]),IF(_34_KNMI_Stations[[#This Row],[Etmaal temperatuur °C]]&lt;stookgrens[],stookgrens[]-_34_KNMI_Stations[[#This Row],[Etmaal temperatuur °C]],0),"")</f>
        <v>10.8</v>
      </c>
      <c r="O3884" s="89">
        <f>_34_KNMI_Stations[[#This Row],[graaddagen]]*_34_KNMI_Stations[[#This Row],[Gewogen factor]]</f>
        <v>11.880000000000003</v>
      </c>
      <c r="P3884" s="89" cm="1">
        <f t="array" ref="P3884">IF(ISNUMBER(_34_KNMI_Stations[[#This Row],[Etmaal temperatuur °C]]),IF(_34_KNMI_Stations[[#This Row],[Etmaal temperatuur °C]]&gt;stookgrens[],_34_KNMI_Stations[[#This Row],[Etmaal temperatuur °C]]-stookgrens[],0),"")</f>
        <v>0</v>
      </c>
    </row>
    <row r="3885" spans="1:16" x14ac:dyDescent="0.25">
      <c r="A3885">
        <v>269</v>
      </c>
      <c r="B3885" s="110">
        <v>45977</v>
      </c>
      <c r="C3885" s="89">
        <v>3.3</v>
      </c>
      <c r="D3885" s="89">
        <v>5.0999999999999996</v>
      </c>
      <c r="E3885" s="96">
        <v>159</v>
      </c>
      <c r="F3885" s="89">
        <v>-0.1</v>
      </c>
      <c r="G3885" s="89">
        <v>1009.4</v>
      </c>
      <c r="H3885">
        <v>0.89</v>
      </c>
      <c r="I3885" t="s">
        <v>9</v>
      </c>
      <c r="J3885">
        <v>1.1000000000000001</v>
      </c>
      <c r="K3885">
        <v>11</v>
      </c>
      <c r="L3885">
        <v>2025</v>
      </c>
      <c r="M3885" t="s">
        <v>374</v>
      </c>
      <c r="N3885" s="89" cm="1">
        <f t="array" ref="N3885">IF(ISNUMBER(_34_KNMI_Stations[[#This Row],[Etmaal temperatuur °C]]),IF(_34_KNMI_Stations[[#This Row],[Etmaal temperatuur °C]]&lt;stookgrens[],stookgrens[]-_34_KNMI_Stations[[#This Row],[Etmaal temperatuur °C]],0),"")</f>
        <v>12.9</v>
      </c>
      <c r="O3885" s="89">
        <f>_34_KNMI_Stations[[#This Row],[graaddagen]]*_34_KNMI_Stations[[#This Row],[Gewogen factor]]</f>
        <v>14.190000000000001</v>
      </c>
      <c r="P3885" s="89" cm="1">
        <f t="array" ref="P3885">IF(ISNUMBER(_34_KNMI_Stations[[#This Row],[Etmaal temperatuur °C]]),IF(_34_KNMI_Stations[[#This Row],[Etmaal temperatuur °C]]&gt;stookgrens[],_34_KNMI_Stations[[#This Row],[Etmaal temperatuur °C]]-stookgrens[],0),"")</f>
        <v>0</v>
      </c>
    </row>
    <row r="3886" spans="1:16" x14ac:dyDescent="0.25">
      <c r="A3886">
        <v>269</v>
      </c>
      <c r="B3886" s="110">
        <v>45978</v>
      </c>
      <c r="C3886" s="89">
        <v>3.9</v>
      </c>
      <c r="D3886" s="89">
        <v>5.0999999999999996</v>
      </c>
      <c r="E3886" s="96">
        <v>494</v>
      </c>
      <c r="F3886" s="89">
        <v>2.7</v>
      </c>
      <c r="G3886" s="89">
        <v>1015.2</v>
      </c>
      <c r="H3886">
        <v>0.82</v>
      </c>
      <c r="I3886" t="s">
        <v>9</v>
      </c>
      <c r="J3886">
        <v>1.1000000000000001</v>
      </c>
      <c r="K3886">
        <v>11</v>
      </c>
      <c r="L3886">
        <v>2025</v>
      </c>
      <c r="M3886" t="s">
        <v>375</v>
      </c>
      <c r="N3886" s="89" cm="1">
        <f t="array" ref="N3886">IF(ISNUMBER(_34_KNMI_Stations[[#This Row],[Etmaal temperatuur °C]]),IF(_34_KNMI_Stations[[#This Row],[Etmaal temperatuur °C]]&lt;stookgrens[],stookgrens[]-_34_KNMI_Stations[[#This Row],[Etmaal temperatuur °C]],0),"")</f>
        <v>12.9</v>
      </c>
      <c r="O3886" s="89">
        <f>_34_KNMI_Stations[[#This Row],[graaddagen]]*_34_KNMI_Stations[[#This Row],[Gewogen factor]]</f>
        <v>14.190000000000001</v>
      </c>
      <c r="P3886" s="89" cm="1">
        <f t="array" ref="P3886">IF(ISNUMBER(_34_KNMI_Stations[[#This Row],[Etmaal temperatuur °C]]),IF(_34_KNMI_Stations[[#This Row],[Etmaal temperatuur °C]]&gt;stookgrens[],_34_KNMI_Stations[[#This Row],[Etmaal temperatuur °C]]-stookgrens[],0),"")</f>
        <v>0</v>
      </c>
    </row>
    <row r="3887" spans="1:16" x14ac:dyDescent="0.25">
      <c r="A3887">
        <v>269</v>
      </c>
      <c r="B3887" s="110">
        <v>45979</v>
      </c>
      <c r="C3887" s="89">
        <v>4.3</v>
      </c>
      <c r="D3887" s="89">
        <v>4.4000000000000004</v>
      </c>
      <c r="E3887" s="96">
        <v>279</v>
      </c>
      <c r="F3887" s="89">
        <v>2.6</v>
      </c>
      <c r="G3887" s="89">
        <v>1014.3</v>
      </c>
      <c r="H3887">
        <v>0.88</v>
      </c>
      <c r="I3887" t="s">
        <v>9</v>
      </c>
      <c r="J3887">
        <v>1.1000000000000001</v>
      </c>
      <c r="K3887">
        <v>11</v>
      </c>
      <c r="L3887">
        <v>2025</v>
      </c>
      <c r="M3887" t="s">
        <v>375</v>
      </c>
      <c r="N3887" s="89" cm="1">
        <f t="array" ref="N3887">IF(ISNUMBER(_34_KNMI_Stations[[#This Row],[Etmaal temperatuur °C]]),IF(_34_KNMI_Stations[[#This Row],[Etmaal temperatuur °C]]&lt;stookgrens[],stookgrens[]-_34_KNMI_Stations[[#This Row],[Etmaal temperatuur °C]],0),"")</f>
        <v>13.6</v>
      </c>
      <c r="O3887" s="89">
        <f>_34_KNMI_Stations[[#This Row],[graaddagen]]*_34_KNMI_Stations[[#This Row],[Gewogen factor]]</f>
        <v>14.96</v>
      </c>
      <c r="P3887" s="89" cm="1">
        <f t="array" ref="P3887">IF(ISNUMBER(_34_KNMI_Stations[[#This Row],[Etmaal temperatuur °C]]),IF(_34_KNMI_Stations[[#This Row],[Etmaal temperatuur °C]]&gt;stookgrens[],_34_KNMI_Stations[[#This Row],[Etmaal temperatuur °C]]-stookgrens[],0),"")</f>
        <v>0</v>
      </c>
    </row>
    <row r="3888" spans="1:16" x14ac:dyDescent="0.25">
      <c r="A3888">
        <v>269</v>
      </c>
      <c r="B3888" s="110">
        <v>45980</v>
      </c>
      <c r="C3888" s="89">
        <v>4.7</v>
      </c>
      <c r="D3888" s="89">
        <v>4.7</v>
      </c>
      <c r="E3888" s="96">
        <v>90</v>
      </c>
      <c r="F3888" s="89">
        <v>10.1</v>
      </c>
      <c r="G3888" s="89">
        <v>1002.3</v>
      </c>
      <c r="H3888">
        <v>0.9</v>
      </c>
      <c r="I3888" t="s">
        <v>9</v>
      </c>
      <c r="J3888">
        <v>1.1000000000000001</v>
      </c>
      <c r="K3888">
        <v>11</v>
      </c>
      <c r="L3888">
        <v>2025</v>
      </c>
      <c r="M3888" t="s">
        <v>375</v>
      </c>
      <c r="N3888" s="89" cm="1">
        <f t="array" ref="N3888">IF(ISNUMBER(_34_KNMI_Stations[[#This Row],[Etmaal temperatuur °C]]),IF(_34_KNMI_Stations[[#This Row],[Etmaal temperatuur °C]]&lt;stookgrens[],stookgrens[]-_34_KNMI_Stations[[#This Row],[Etmaal temperatuur °C]],0),"")</f>
        <v>13.3</v>
      </c>
      <c r="O3888" s="89">
        <f>_34_KNMI_Stations[[#This Row],[graaddagen]]*_34_KNMI_Stations[[#This Row],[Gewogen factor]]</f>
        <v>14.630000000000003</v>
      </c>
      <c r="P3888" s="89" cm="1">
        <f t="array" ref="P3888">IF(ISNUMBER(_34_KNMI_Stations[[#This Row],[Etmaal temperatuur °C]]),IF(_34_KNMI_Stations[[#This Row],[Etmaal temperatuur °C]]&gt;stookgrens[],_34_KNMI_Stations[[#This Row],[Etmaal temperatuur °C]]-stookgrens[],0),"")</f>
        <v>0</v>
      </c>
    </row>
    <row r="3889" spans="1:16" x14ac:dyDescent="0.25">
      <c r="A3889">
        <v>269</v>
      </c>
      <c r="B3889" s="110">
        <v>45981</v>
      </c>
      <c r="C3889" s="89">
        <v>2.1</v>
      </c>
      <c r="D3889" s="89">
        <v>2.2000000000000002</v>
      </c>
      <c r="E3889" s="96">
        <v>334</v>
      </c>
      <c r="F3889" s="89">
        <v>0.1</v>
      </c>
      <c r="G3889" s="89">
        <v>1009.7</v>
      </c>
      <c r="H3889">
        <v>0.9</v>
      </c>
      <c r="I3889" t="s">
        <v>9</v>
      </c>
      <c r="J3889">
        <v>1.1000000000000001</v>
      </c>
      <c r="K3889">
        <v>11</v>
      </c>
      <c r="L3889">
        <v>2025</v>
      </c>
      <c r="M3889" t="s">
        <v>375</v>
      </c>
      <c r="N3889" s="89" cm="1">
        <f t="array" ref="N3889">IF(ISNUMBER(_34_KNMI_Stations[[#This Row],[Etmaal temperatuur °C]]),IF(_34_KNMI_Stations[[#This Row],[Etmaal temperatuur °C]]&lt;stookgrens[],stookgrens[]-_34_KNMI_Stations[[#This Row],[Etmaal temperatuur °C]],0),"")</f>
        <v>15.8</v>
      </c>
      <c r="O3889" s="89">
        <f>_34_KNMI_Stations[[#This Row],[graaddagen]]*_34_KNMI_Stations[[#This Row],[Gewogen factor]]</f>
        <v>17.380000000000003</v>
      </c>
      <c r="P3889" s="89" cm="1">
        <f t="array" ref="P3889">IF(ISNUMBER(_34_KNMI_Stations[[#This Row],[Etmaal temperatuur °C]]),IF(_34_KNMI_Stations[[#This Row],[Etmaal temperatuur °C]]&gt;stookgrens[],_34_KNMI_Stations[[#This Row],[Etmaal temperatuur °C]]-stookgrens[],0),"")</f>
        <v>0</v>
      </c>
    </row>
    <row r="3890" spans="1:16" x14ac:dyDescent="0.25">
      <c r="A3890">
        <v>269</v>
      </c>
      <c r="B3890" s="110">
        <v>45982</v>
      </c>
      <c r="C3890" s="89">
        <v>2.2000000000000002</v>
      </c>
      <c r="D3890" s="89">
        <v>0.9</v>
      </c>
      <c r="E3890" s="96">
        <v>569</v>
      </c>
      <c r="F3890" s="89">
        <v>0</v>
      </c>
      <c r="G3890" s="89">
        <v>1023.7</v>
      </c>
      <c r="H3890">
        <v>0.87</v>
      </c>
      <c r="I3890" t="s">
        <v>9</v>
      </c>
      <c r="J3890">
        <v>1.1000000000000001</v>
      </c>
      <c r="K3890">
        <v>11</v>
      </c>
      <c r="L3890">
        <v>2025</v>
      </c>
      <c r="M3890" t="s">
        <v>375</v>
      </c>
      <c r="N3890" s="89" cm="1">
        <f t="array" ref="N3890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3890" s="89">
        <f>_34_KNMI_Stations[[#This Row],[graaddagen]]*_34_KNMI_Stations[[#This Row],[Gewogen factor]]</f>
        <v>18.810000000000002</v>
      </c>
      <c r="P3890" s="89" cm="1">
        <f t="array" ref="P3890">IF(ISNUMBER(_34_KNMI_Stations[[#This Row],[Etmaal temperatuur °C]]),IF(_34_KNMI_Stations[[#This Row],[Etmaal temperatuur °C]]&gt;stookgrens[],_34_KNMI_Stations[[#This Row],[Etmaal temperatuur °C]]-stookgrens[],0),"")</f>
        <v>0</v>
      </c>
    </row>
    <row r="3891" spans="1:16" x14ac:dyDescent="0.25">
      <c r="A3891">
        <v>269</v>
      </c>
      <c r="B3891" s="110">
        <v>45983</v>
      </c>
      <c r="C3891" s="89">
        <v>5.4</v>
      </c>
      <c r="D3891" s="89">
        <v>1.6</v>
      </c>
      <c r="E3891" s="96">
        <v>380</v>
      </c>
      <c r="F3891" s="89">
        <v>0.1</v>
      </c>
      <c r="G3891" s="89">
        <v>1021.9</v>
      </c>
      <c r="H3891">
        <v>0.76</v>
      </c>
      <c r="I3891" t="s">
        <v>9</v>
      </c>
      <c r="J3891">
        <v>1.1000000000000001</v>
      </c>
      <c r="K3891">
        <v>11</v>
      </c>
      <c r="L3891">
        <v>2025</v>
      </c>
      <c r="M3891" t="s">
        <v>375</v>
      </c>
      <c r="N3891" s="89" cm="1">
        <f t="array" ref="N3891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3891" s="89">
        <f>_34_KNMI_Stations[[#This Row],[graaddagen]]*_34_KNMI_Stations[[#This Row],[Gewogen factor]]</f>
        <v>18.04</v>
      </c>
      <c r="P3891" s="89" cm="1">
        <f t="array" ref="P3891">IF(ISNUMBER(_34_KNMI_Stations[[#This Row],[Etmaal temperatuur °C]]),IF(_34_KNMI_Stations[[#This Row],[Etmaal temperatuur °C]]&gt;stookgrens[],_34_KNMI_Stations[[#This Row],[Etmaal temperatuur °C]]-stookgrens[],0),"")</f>
        <v>0</v>
      </c>
    </row>
    <row r="3892" spans="1:16" x14ac:dyDescent="0.25">
      <c r="A3892">
        <v>269</v>
      </c>
      <c r="B3892" s="110">
        <v>45984</v>
      </c>
      <c r="C3892" s="89">
        <v>6.9</v>
      </c>
      <c r="D3892" s="89">
        <v>2.1</v>
      </c>
      <c r="E3892" s="96">
        <v>131</v>
      </c>
      <c r="F3892" s="89">
        <v>6.2</v>
      </c>
      <c r="G3892" s="89">
        <v>1003.1</v>
      </c>
      <c r="H3892">
        <v>0.84</v>
      </c>
      <c r="I3892" t="s">
        <v>9</v>
      </c>
      <c r="J3892">
        <v>1.1000000000000001</v>
      </c>
      <c r="K3892">
        <v>11</v>
      </c>
      <c r="L3892">
        <v>2025</v>
      </c>
      <c r="M3892" t="s">
        <v>375</v>
      </c>
      <c r="N3892" s="89" cm="1">
        <f t="array" ref="N3892">IF(ISNUMBER(_34_KNMI_Stations[[#This Row],[Etmaal temperatuur °C]]),IF(_34_KNMI_Stations[[#This Row],[Etmaal temperatuur °C]]&lt;stookgrens[],stookgrens[]-_34_KNMI_Stations[[#This Row],[Etmaal temperatuur °C]],0),"")</f>
        <v>15.9</v>
      </c>
      <c r="O3892" s="89">
        <f>_34_KNMI_Stations[[#This Row],[graaddagen]]*_34_KNMI_Stations[[#This Row],[Gewogen factor]]</f>
        <v>17.490000000000002</v>
      </c>
      <c r="P3892" s="89" cm="1">
        <f t="array" ref="P3892">IF(ISNUMBER(_34_KNMI_Stations[[#This Row],[Etmaal temperatuur °C]]),IF(_34_KNMI_Stations[[#This Row],[Etmaal temperatuur °C]]&gt;stookgrens[],_34_KNMI_Stations[[#This Row],[Etmaal temperatuur °C]]-stookgrens[],0),"")</f>
        <v>0</v>
      </c>
    </row>
    <row r="3893" spans="1:16" x14ac:dyDescent="0.25">
      <c r="A3893">
        <v>269</v>
      </c>
      <c r="B3893" s="110">
        <v>45985</v>
      </c>
      <c r="C3893" s="89">
        <v>3.4</v>
      </c>
      <c r="D3893" s="89">
        <v>4.0999999999999996</v>
      </c>
      <c r="E3893" s="96">
        <v>291</v>
      </c>
      <c r="F3893" s="89">
        <v>1.1000000000000001</v>
      </c>
      <c r="G3893" s="89">
        <v>994.1</v>
      </c>
      <c r="H3893">
        <v>0.94</v>
      </c>
      <c r="I3893" t="s">
        <v>9</v>
      </c>
      <c r="J3893">
        <v>1.1000000000000001</v>
      </c>
      <c r="K3893">
        <v>11</v>
      </c>
      <c r="L3893">
        <v>2025</v>
      </c>
      <c r="M3893" t="s">
        <v>376</v>
      </c>
      <c r="N3893" s="89" cm="1">
        <f t="array" ref="N3893">IF(ISNUMBER(_34_KNMI_Stations[[#This Row],[Etmaal temperatuur °C]]),IF(_34_KNMI_Stations[[#This Row],[Etmaal temperatuur °C]]&lt;stookgrens[],stookgrens[]-_34_KNMI_Stations[[#This Row],[Etmaal temperatuur °C]],0),"")</f>
        <v>13.9</v>
      </c>
      <c r="O3893" s="89">
        <f>_34_KNMI_Stations[[#This Row],[graaddagen]]*_34_KNMI_Stations[[#This Row],[Gewogen factor]]</f>
        <v>15.290000000000001</v>
      </c>
      <c r="P3893" s="89" cm="1">
        <f t="array" ref="P3893">IF(ISNUMBER(_34_KNMI_Stations[[#This Row],[Etmaal temperatuur °C]]),IF(_34_KNMI_Stations[[#This Row],[Etmaal temperatuur °C]]&gt;stookgrens[],_34_KNMI_Stations[[#This Row],[Etmaal temperatuur °C]]-stookgrens[],0),"")</f>
        <v>0</v>
      </c>
    </row>
    <row r="3894" spans="1:16" x14ac:dyDescent="0.25">
      <c r="A3894">
        <v>269</v>
      </c>
      <c r="B3894" s="110">
        <v>45986</v>
      </c>
      <c r="C3894" s="89">
        <v>2</v>
      </c>
      <c r="D3894" s="89">
        <v>3</v>
      </c>
      <c r="E3894" s="96">
        <v>208</v>
      </c>
      <c r="F3894" s="89">
        <v>0.1</v>
      </c>
      <c r="G3894" s="89">
        <v>1006.6</v>
      </c>
      <c r="H3894">
        <v>0.93</v>
      </c>
      <c r="I3894" t="s">
        <v>9</v>
      </c>
      <c r="J3894">
        <v>1.1000000000000001</v>
      </c>
      <c r="K3894">
        <v>11</v>
      </c>
      <c r="L3894">
        <v>2025</v>
      </c>
      <c r="M3894" t="s">
        <v>376</v>
      </c>
      <c r="N3894" s="89" cm="1">
        <f t="array" ref="N3894">IF(ISNUMBER(_34_KNMI_Stations[[#This Row],[Etmaal temperatuur °C]]),IF(_34_KNMI_Stations[[#This Row],[Etmaal temperatuur °C]]&lt;stookgrens[],stookgrens[]-_34_KNMI_Stations[[#This Row],[Etmaal temperatuur °C]],0),"")</f>
        <v>15</v>
      </c>
      <c r="O3894" s="89">
        <f>_34_KNMI_Stations[[#This Row],[graaddagen]]*_34_KNMI_Stations[[#This Row],[Gewogen factor]]</f>
        <v>16.5</v>
      </c>
      <c r="P3894" s="89" cm="1">
        <f t="array" ref="P3894">IF(ISNUMBER(_34_KNMI_Stations[[#This Row],[Etmaal temperatuur °C]]),IF(_34_KNMI_Stations[[#This Row],[Etmaal temperatuur °C]]&gt;stookgrens[],_34_KNMI_Stations[[#This Row],[Etmaal temperatuur °C]]-stookgrens[],0),"")</f>
        <v>0</v>
      </c>
    </row>
    <row r="3895" spans="1:16" x14ac:dyDescent="0.25">
      <c r="A3895">
        <v>269</v>
      </c>
      <c r="B3895" s="110">
        <v>45987</v>
      </c>
      <c r="C3895" s="89">
        <v>2.2999999999999998</v>
      </c>
      <c r="D3895" s="89">
        <v>2.4</v>
      </c>
      <c r="E3895" s="96">
        <v>179</v>
      </c>
      <c r="F3895" s="89">
        <v>0</v>
      </c>
      <c r="G3895" s="89">
        <v>1020.3</v>
      </c>
      <c r="H3895">
        <v>0.97</v>
      </c>
      <c r="I3895" t="s">
        <v>9</v>
      </c>
      <c r="J3895">
        <v>1.1000000000000001</v>
      </c>
      <c r="K3895">
        <v>11</v>
      </c>
      <c r="L3895">
        <v>2025</v>
      </c>
      <c r="M3895" t="s">
        <v>376</v>
      </c>
      <c r="N3895" s="89" cm="1">
        <f t="array" ref="N3895">IF(ISNUMBER(_34_KNMI_Stations[[#This Row],[Etmaal temperatuur °C]]),IF(_34_KNMI_Stations[[#This Row],[Etmaal temperatuur °C]]&lt;stookgrens[],stookgrens[]-_34_KNMI_Stations[[#This Row],[Etmaal temperatuur °C]],0),"")</f>
        <v>15.6</v>
      </c>
      <c r="O3895" s="89">
        <f>_34_KNMI_Stations[[#This Row],[graaddagen]]*_34_KNMI_Stations[[#This Row],[Gewogen factor]]</f>
        <v>17.16</v>
      </c>
      <c r="P3895" s="89" cm="1">
        <f t="array" ref="P3895">IF(ISNUMBER(_34_KNMI_Stations[[#This Row],[Etmaal temperatuur °C]]),IF(_34_KNMI_Stations[[#This Row],[Etmaal temperatuur °C]]&gt;stookgrens[],_34_KNMI_Stations[[#This Row],[Etmaal temperatuur °C]]-stookgrens[],0),"")</f>
        <v>0</v>
      </c>
    </row>
    <row r="3896" spans="1:16" x14ac:dyDescent="0.25">
      <c r="A3896">
        <v>269</v>
      </c>
      <c r="B3896" s="110">
        <v>45988</v>
      </c>
      <c r="C3896" s="89">
        <v>7</v>
      </c>
      <c r="D3896" s="89">
        <v>5.9</v>
      </c>
      <c r="E3896" s="96">
        <v>81</v>
      </c>
      <c r="F3896" s="89">
        <v>0.8</v>
      </c>
      <c r="G3896" s="89">
        <v>1015.7</v>
      </c>
      <c r="H3896">
        <v>0.95</v>
      </c>
      <c r="I3896" t="s">
        <v>9</v>
      </c>
      <c r="J3896">
        <v>1.1000000000000001</v>
      </c>
      <c r="K3896">
        <v>11</v>
      </c>
      <c r="L3896">
        <v>2025</v>
      </c>
      <c r="M3896" t="s">
        <v>376</v>
      </c>
      <c r="N3896" s="89" cm="1">
        <f t="array" ref="N3896">IF(ISNUMBER(_34_KNMI_Stations[[#This Row],[Etmaal temperatuur °C]]),IF(_34_KNMI_Stations[[#This Row],[Etmaal temperatuur °C]]&lt;stookgrens[],stookgrens[]-_34_KNMI_Stations[[#This Row],[Etmaal temperatuur °C]],0),"")</f>
        <v>12.1</v>
      </c>
      <c r="O3896" s="89">
        <f>_34_KNMI_Stations[[#This Row],[graaddagen]]*_34_KNMI_Stations[[#This Row],[Gewogen factor]]</f>
        <v>13.31</v>
      </c>
      <c r="P3896" s="89" cm="1">
        <f t="array" ref="P3896">IF(ISNUMBER(_34_KNMI_Stations[[#This Row],[Etmaal temperatuur °C]]),IF(_34_KNMI_Stations[[#This Row],[Etmaal temperatuur °C]]&gt;stookgrens[],_34_KNMI_Stations[[#This Row],[Etmaal temperatuur °C]]-stookgrens[],0),"")</f>
        <v>0</v>
      </c>
    </row>
    <row r="3897" spans="1:16" x14ac:dyDescent="0.25">
      <c r="A3897">
        <v>269</v>
      </c>
      <c r="B3897" s="110">
        <v>45989</v>
      </c>
      <c r="C3897" s="89">
        <v>6.3</v>
      </c>
      <c r="D3897" s="89">
        <v>9.4</v>
      </c>
      <c r="E3897" s="96">
        <v>169</v>
      </c>
      <c r="F3897" s="89">
        <v>0.6</v>
      </c>
      <c r="G3897" s="89">
        <v>1012</v>
      </c>
      <c r="H3897">
        <v>0.94</v>
      </c>
      <c r="I3897" t="s">
        <v>9</v>
      </c>
      <c r="J3897">
        <v>1.1000000000000001</v>
      </c>
      <c r="K3897">
        <v>11</v>
      </c>
      <c r="L3897">
        <v>2025</v>
      </c>
      <c r="M3897" t="s">
        <v>376</v>
      </c>
      <c r="N3897" s="89" cm="1">
        <f t="array" ref="N3897">IF(ISNUMBER(_34_KNMI_Stations[[#This Row],[Etmaal temperatuur °C]]),IF(_34_KNMI_Stations[[#This Row],[Etmaal temperatuur °C]]&lt;stookgrens[],stookgrens[]-_34_KNMI_Stations[[#This Row],[Etmaal temperatuur °C]],0),"")</f>
        <v>8.6</v>
      </c>
      <c r="O3897" s="89">
        <f>_34_KNMI_Stations[[#This Row],[graaddagen]]*_34_KNMI_Stations[[#This Row],[Gewogen factor]]</f>
        <v>9.4600000000000009</v>
      </c>
      <c r="P3897" s="89" cm="1">
        <f t="array" ref="P3897">IF(ISNUMBER(_34_KNMI_Stations[[#This Row],[Etmaal temperatuur °C]]),IF(_34_KNMI_Stations[[#This Row],[Etmaal temperatuur °C]]&gt;stookgrens[],_34_KNMI_Stations[[#This Row],[Etmaal temperatuur °C]]-stookgrens[],0),"")</f>
        <v>0</v>
      </c>
    </row>
    <row r="3898" spans="1:16" x14ac:dyDescent="0.25">
      <c r="A3898">
        <v>269</v>
      </c>
      <c r="B3898" s="110">
        <v>45990</v>
      </c>
      <c r="C3898" s="89">
        <v>5.7</v>
      </c>
      <c r="D3898" s="89">
        <v>9.1999999999999993</v>
      </c>
      <c r="E3898" s="96">
        <v>176</v>
      </c>
      <c r="F3898" s="89">
        <v>0.9</v>
      </c>
      <c r="G3898" s="89">
        <v>1006.2</v>
      </c>
      <c r="H3898">
        <v>0.91</v>
      </c>
      <c r="I3898" t="s">
        <v>9</v>
      </c>
      <c r="J3898">
        <v>1.1000000000000001</v>
      </c>
      <c r="K3898">
        <v>11</v>
      </c>
      <c r="L3898">
        <v>2025</v>
      </c>
      <c r="M3898" t="s">
        <v>376</v>
      </c>
      <c r="N3898" s="89" cm="1">
        <f t="array" ref="N3898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3898" s="89">
        <f>_34_KNMI_Stations[[#This Row],[graaddagen]]*_34_KNMI_Stations[[#This Row],[Gewogen factor]]</f>
        <v>9.6800000000000015</v>
      </c>
      <c r="P3898" s="89" cm="1">
        <f t="array" ref="P3898">IF(ISNUMBER(_34_KNMI_Stations[[#This Row],[Etmaal temperatuur °C]]),IF(_34_KNMI_Stations[[#This Row],[Etmaal temperatuur °C]]&gt;stookgrens[],_34_KNMI_Stations[[#This Row],[Etmaal temperatuur °C]]-stookgrens[],0),"")</f>
        <v>0</v>
      </c>
    </row>
    <row r="3899" spans="1:16" x14ac:dyDescent="0.25">
      <c r="A3899">
        <v>269</v>
      </c>
      <c r="B3899" s="110">
        <v>45991</v>
      </c>
      <c r="C3899" s="89">
        <v>5.5</v>
      </c>
      <c r="D3899" s="89">
        <v>6.4</v>
      </c>
      <c r="E3899" s="96">
        <v>321</v>
      </c>
      <c r="F3899" s="89">
        <v>3</v>
      </c>
      <c r="G3899" s="89">
        <v>1009.8</v>
      </c>
      <c r="H3899">
        <v>0.85</v>
      </c>
      <c r="I3899" t="s">
        <v>9</v>
      </c>
      <c r="J3899">
        <v>1.1000000000000001</v>
      </c>
      <c r="K3899">
        <v>11</v>
      </c>
      <c r="L3899">
        <v>2025</v>
      </c>
      <c r="M3899" t="s">
        <v>376</v>
      </c>
      <c r="N3899" s="89" cm="1">
        <f t="array" ref="N3899">IF(ISNUMBER(_34_KNMI_Stations[[#This Row],[Etmaal temperatuur °C]]),IF(_34_KNMI_Stations[[#This Row],[Etmaal temperatuur °C]]&lt;stookgrens[],stookgrens[]-_34_KNMI_Stations[[#This Row],[Etmaal temperatuur °C]],0),"")</f>
        <v>11.6</v>
      </c>
      <c r="O3899" s="89">
        <f>_34_KNMI_Stations[[#This Row],[graaddagen]]*_34_KNMI_Stations[[#This Row],[Gewogen factor]]</f>
        <v>12.76</v>
      </c>
      <c r="P3899" s="89" cm="1">
        <f t="array" ref="P3899">IF(ISNUMBER(_34_KNMI_Stations[[#This Row],[Etmaal temperatuur °C]]),IF(_34_KNMI_Stations[[#This Row],[Etmaal temperatuur °C]]&gt;stookgrens[],_34_KNMI_Stations[[#This Row],[Etmaal temperatuur °C]]-stookgrens[],0),"")</f>
        <v>0</v>
      </c>
    </row>
    <row r="3900" spans="1:16" x14ac:dyDescent="0.25">
      <c r="A3900">
        <v>269</v>
      </c>
      <c r="B3900" s="110">
        <v>45992</v>
      </c>
      <c r="C3900" s="89">
        <v>7</v>
      </c>
      <c r="D3900" s="89">
        <v>5.3</v>
      </c>
      <c r="E3900" s="96">
        <v>173</v>
      </c>
      <c r="F3900" s="89">
        <v>0.5</v>
      </c>
      <c r="G3900" s="89">
        <v>1010.4</v>
      </c>
      <c r="H3900">
        <v>0.82</v>
      </c>
      <c r="I3900" t="s">
        <v>9</v>
      </c>
      <c r="J3900">
        <v>1.1000000000000001</v>
      </c>
      <c r="K3900">
        <v>12</v>
      </c>
      <c r="L3900">
        <v>2025</v>
      </c>
      <c r="M3900" t="s">
        <v>377</v>
      </c>
      <c r="N3900" s="89" cm="1">
        <f t="array" ref="N3900">IF(ISNUMBER(_34_KNMI_Stations[[#This Row],[Etmaal temperatuur °C]]),IF(_34_KNMI_Stations[[#This Row],[Etmaal temperatuur °C]]&lt;stookgrens[],stookgrens[]-_34_KNMI_Stations[[#This Row],[Etmaal temperatuur °C]],0),"")</f>
        <v>12.7</v>
      </c>
      <c r="O3900" s="89">
        <f>_34_KNMI_Stations[[#This Row],[graaddagen]]*_34_KNMI_Stations[[#This Row],[Gewogen factor]]</f>
        <v>13.97</v>
      </c>
      <c r="P3900" s="89" cm="1">
        <f t="array" ref="P3900">IF(ISNUMBER(_34_KNMI_Stations[[#This Row],[Etmaal temperatuur °C]]),IF(_34_KNMI_Stations[[#This Row],[Etmaal temperatuur °C]]&gt;stookgrens[],_34_KNMI_Stations[[#This Row],[Etmaal temperatuur °C]]-stookgrens[],0),"")</f>
        <v>0</v>
      </c>
    </row>
    <row r="3901" spans="1:16" x14ac:dyDescent="0.25">
      <c r="A3901">
        <v>269</v>
      </c>
      <c r="B3901" s="110">
        <v>45993</v>
      </c>
      <c r="C3901" s="89">
        <v>4.8</v>
      </c>
      <c r="D3901" s="89">
        <v>7.2</v>
      </c>
      <c r="E3901" s="96">
        <v>151</v>
      </c>
      <c r="F3901" s="89">
        <v>-0.1</v>
      </c>
      <c r="G3901" s="89">
        <v>1007.4</v>
      </c>
      <c r="H3901">
        <v>0.75</v>
      </c>
      <c r="I3901" t="s">
        <v>9</v>
      </c>
      <c r="J3901">
        <v>1.1000000000000001</v>
      </c>
      <c r="K3901">
        <v>12</v>
      </c>
      <c r="L3901">
        <v>2025</v>
      </c>
      <c r="M3901" t="s">
        <v>377</v>
      </c>
      <c r="N3901" s="89" cm="1">
        <f t="array" ref="N3901">IF(ISNUMBER(_34_KNMI_Stations[[#This Row],[Etmaal temperatuur °C]]),IF(_34_KNMI_Stations[[#This Row],[Etmaal temperatuur °C]]&lt;stookgrens[],stookgrens[]-_34_KNMI_Stations[[#This Row],[Etmaal temperatuur °C]],0),"")</f>
        <v>10.8</v>
      </c>
      <c r="O3901" s="89">
        <f>_34_KNMI_Stations[[#This Row],[graaddagen]]*_34_KNMI_Stations[[#This Row],[Gewogen factor]]</f>
        <v>11.880000000000003</v>
      </c>
      <c r="P3901" s="89" cm="1">
        <f t="array" ref="P3901">IF(ISNUMBER(_34_KNMI_Stations[[#This Row],[Etmaal temperatuur °C]]),IF(_34_KNMI_Stations[[#This Row],[Etmaal temperatuur °C]]&gt;stookgrens[],_34_KNMI_Stations[[#This Row],[Etmaal temperatuur °C]]-stookgrens[],0),"")</f>
        <v>0</v>
      </c>
    </row>
    <row r="3902" spans="1:16" x14ac:dyDescent="0.25">
      <c r="A3902">
        <v>269</v>
      </c>
      <c r="B3902" s="110">
        <v>45994</v>
      </c>
      <c r="C3902" s="89">
        <v>2.4</v>
      </c>
      <c r="D3902" s="89">
        <v>7.1</v>
      </c>
      <c r="E3902" s="96">
        <v>132</v>
      </c>
      <c r="F3902" s="89">
        <v>-0.1</v>
      </c>
      <c r="G3902" s="89">
        <v>1010.8</v>
      </c>
      <c r="H3902">
        <v>0.91</v>
      </c>
      <c r="I3902" t="s">
        <v>9</v>
      </c>
      <c r="J3902">
        <v>1.1000000000000001</v>
      </c>
      <c r="K3902">
        <v>12</v>
      </c>
      <c r="L3902">
        <v>2025</v>
      </c>
      <c r="M3902" t="s">
        <v>377</v>
      </c>
      <c r="N3902" s="89" cm="1">
        <f t="array" ref="N3902">IF(ISNUMBER(_34_KNMI_Stations[[#This Row],[Etmaal temperatuur °C]]),IF(_34_KNMI_Stations[[#This Row],[Etmaal temperatuur °C]]&lt;stookgrens[],stookgrens[]-_34_KNMI_Stations[[#This Row],[Etmaal temperatuur °C]],0),"")</f>
        <v>10.9</v>
      </c>
      <c r="O3902" s="89">
        <f>_34_KNMI_Stations[[#This Row],[graaddagen]]*_34_KNMI_Stations[[#This Row],[Gewogen factor]]</f>
        <v>11.990000000000002</v>
      </c>
      <c r="P3902" s="89" cm="1">
        <f t="array" ref="P3902">IF(ISNUMBER(_34_KNMI_Stations[[#This Row],[Etmaal temperatuur °C]]),IF(_34_KNMI_Stations[[#This Row],[Etmaal temperatuur °C]]&gt;stookgrens[],_34_KNMI_Stations[[#This Row],[Etmaal temperatuur °C]]-stookgrens[],0),"")</f>
        <v>0</v>
      </c>
    </row>
    <row r="3903" spans="1:16" x14ac:dyDescent="0.25">
      <c r="A3903">
        <v>269</v>
      </c>
      <c r="B3903" s="110">
        <v>45995</v>
      </c>
      <c r="C3903" s="89">
        <v>3.5</v>
      </c>
      <c r="D3903" s="89">
        <v>6.2</v>
      </c>
      <c r="E3903" s="96">
        <v>289</v>
      </c>
      <c r="F3903" s="89">
        <v>-0.1</v>
      </c>
      <c r="G3903" s="89">
        <v>1005.7</v>
      </c>
      <c r="H3903">
        <v>0.88</v>
      </c>
      <c r="I3903" t="s">
        <v>9</v>
      </c>
      <c r="J3903">
        <v>1.1000000000000001</v>
      </c>
      <c r="K3903">
        <v>12</v>
      </c>
      <c r="L3903">
        <v>2025</v>
      </c>
      <c r="M3903" t="s">
        <v>377</v>
      </c>
      <c r="N3903" s="89" cm="1">
        <f t="array" ref="N3903">IF(ISNUMBER(_34_KNMI_Stations[[#This Row],[Etmaal temperatuur °C]]),IF(_34_KNMI_Stations[[#This Row],[Etmaal temperatuur °C]]&lt;stookgrens[],stookgrens[]-_34_KNMI_Stations[[#This Row],[Etmaal temperatuur °C]],0),"")</f>
        <v>11.8</v>
      </c>
      <c r="O3903" s="89">
        <f>_34_KNMI_Stations[[#This Row],[graaddagen]]*_34_KNMI_Stations[[#This Row],[Gewogen factor]]</f>
        <v>12.980000000000002</v>
      </c>
      <c r="P3903" s="89" cm="1">
        <f t="array" ref="P3903">IF(ISNUMBER(_34_KNMI_Stations[[#This Row],[Etmaal temperatuur °C]]),IF(_34_KNMI_Stations[[#This Row],[Etmaal temperatuur °C]]&gt;stookgrens[],_34_KNMI_Stations[[#This Row],[Etmaal temperatuur °C]]-stookgrens[],0),"")</f>
        <v>0</v>
      </c>
    </row>
    <row r="3904" spans="1:16" x14ac:dyDescent="0.25">
      <c r="A3904">
        <v>269</v>
      </c>
      <c r="B3904" s="110">
        <v>45996</v>
      </c>
      <c r="C3904" s="89">
        <v>3.8</v>
      </c>
      <c r="D3904" s="89">
        <v>4.7</v>
      </c>
      <c r="E3904" s="96">
        <v>175</v>
      </c>
      <c r="F3904" s="89">
        <v>0</v>
      </c>
      <c r="G3904" s="89">
        <v>1008.7</v>
      </c>
      <c r="H3904">
        <v>0.92</v>
      </c>
      <c r="I3904" t="s">
        <v>9</v>
      </c>
      <c r="J3904">
        <v>1.1000000000000001</v>
      </c>
      <c r="K3904">
        <v>12</v>
      </c>
      <c r="L3904">
        <v>2025</v>
      </c>
      <c r="M3904" t="s">
        <v>377</v>
      </c>
      <c r="N3904" s="89" cm="1">
        <f t="array" ref="N3904">IF(ISNUMBER(_34_KNMI_Stations[[#This Row],[Etmaal temperatuur °C]]),IF(_34_KNMI_Stations[[#This Row],[Etmaal temperatuur °C]]&lt;stookgrens[],stookgrens[]-_34_KNMI_Stations[[#This Row],[Etmaal temperatuur °C]],0),"")</f>
        <v>13.3</v>
      </c>
      <c r="O3904" s="89">
        <f>_34_KNMI_Stations[[#This Row],[graaddagen]]*_34_KNMI_Stations[[#This Row],[Gewogen factor]]</f>
        <v>14.630000000000003</v>
      </c>
      <c r="P3904" s="89" cm="1">
        <f t="array" ref="P3904">IF(ISNUMBER(_34_KNMI_Stations[[#This Row],[Etmaal temperatuur °C]]),IF(_34_KNMI_Stations[[#This Row],[Etmaal temperatuur °C]]&gt;stookgrens[],_34_KNMI_Stations[[#This Row],[Etmaal temperatuur °C]]-stookgrens[],0),"")</f>
        <v>0</v>
      </c>
    </row>
    <row r="3905" spans="1:16" x14ac:dyDescent="0.25">
      <c r="A3905">
        <v>269</v>
      </c>
      <c r="B3905" s="110">
        <v>45997</v>
      </c>
      <c r="C3905" s="89">
        <v>6.7</v>
      </c>
      <c r="D3905" s="89">
        <v>7.9</v>
      </c>
      <c r="E3905" s="96">
        <v>81</v>
      </c>
      <c r="F3905" s="89">
        <v>6.9</v>
      </c>
      <c r="G3905" s="89">
        <v>1000.6</v>
      </c>
      <c r="H3905">
        <v>0.92</v>
      </c>
      <c r="I3905" t="s">
        <v>9</v>
      </c>
      <c r="J3905">
        <v>1.1000000000000001</v>
      </c>
      <c r="K3905">
        <v>12</v>
      </c>
      <c r="L3905">
        <v>2025</v>
      </c>
      <c r="M3905" t="s">
        <v>377</v>
      </c>
      <c r="N3905" s="89" cm="1">
        <f t="array" ref="N3905">IF(ISNUMBER(_34_KNMI_Stations[[#This Row],[Etmaal temperatuur °C]]),IF(_34_KNMI_Stations[[#This Row],[Etmaal temperatuur °C]]&lt;stookgrens[],stookgrens[]-_34_KNMI_Stations[[#This Row],[Etmaal temperatuur °C]],0),"")</f>
        <v>10.1</v>
      </c>
      <c r="O3905" s="89">
        <f>_34_KNMI_Stations[[#This Row],[graaddagen]]*_34_KNMI_Stations[[#This Row],[Gewogen factor]]</f>
        <v>11.110000000000001</v>
      </c>
      <c r="P3905" s="89" cm="1">
        <f t="array" ref="P3905">IF(ISNUMBER(_34_KNMI_Stations[[#This Row],[Etmaal temperatuur °C]]),IF(_34_KNMI_Stations[[#This Row],[Etmaal temperatuur °C]]&gt;stookgrens[],_34_KNMI_Stations[[#This Row],[Etmaal temperatuur °C]]-stookgrens[],0),"")</f>
        <v>0</v>
      </c>
    </row>
    <row r="3906" spans="1:16" x14ac:dyDescent="0.25">
      <c r="A3906">
        <v>269</v>
      </c>
      <c r="B3906" s="110">
        <v>45998</v>
      </c>
      <c r="C3906" s="89">
        <v>6</v>
      </c>
      <c r="D3906" s="89">
        <v>10.5</v>
      </c>
      <c r="E3906" s="96">
        <v>114</v>
      </c>
      <c r="F3906" s="89">
        <v>9.9</v>
      </c>
      <c r="G3906" s="89">
        <v>1003.6</v>
      </c>
      <c r="H3906">
        <v>0.92</v>
      </c>
      <c r="I3906" t="s">
        <v>9</v>
      </c>
      <c r="J3906">
        <v>1.1000000000000001</v>
      </c>
      <c r="K3906">
        <v>12</v>
      </c>
      <c r="L3906">
        <v>2025</v>
      </c>
      <c r="M3906" t="s">
        <v>377</v>
      </c>
      <c r="N3906" s="89" cm="1">
        <f t="array" ref="N3906">IF(ISNUMBER(_34_KNMI_Stations[[#This Row],[Etmaal temperatuur °C]]),IF(_34_KNMI_Stations[[#This Row],[Etmaal temperatuur °C]]&lt;stookgrens[],stookgrens[]-_34_KNMI_Stations[[#This Row],[Etmaal temperatuur °C]],0),"")</f>
        <v>7.5</v>
      </c>
      <c r="O3906" s="89">
        <f>_34_KNMI_Stations[[#This Row],[graaddagen]]*_34_KNMI_Stations[[#This Row],[Gewogen factor]]</f>
        <v>8.25</v>
      </c>
      <c r="P3906" s="89" cm="1">
        <f t="array" ref="P3906">IF(ISNUMBER(_34_KNMI_Stations[[#This Row],[Etmaal temperatuur °C]]),IF(_34_KNMI_Stations[[#This Row],[Etmaal temperatuur °C]]&gt;stookgrens[],_34_KNMI_Stations[[#This Row],[Etmaal temperatuur °C]]-stookgrens[],0),"")</f>
        <v>0</v>
      </c>
    </row>
    <row r="3907" spans="1:16" x14ac:dyDescent="0.25">
      <c r="A3907">
        <v>269</v>
      </c>
      <c r="B3907" s="110">
        <v>45999</v>
      </c>
      <c r="C3907" s="89">
        <v>6</v>
      </c>
      <c r="D3907" s="89">
        <v>11.6</v>
      </c>
      <c r="E3907" s="96">
        <v>119</v>
      </c>
      <c r="F3907" s="89">
        <v>-0.1</v>
      </c>
      <c r="G3907" s="89">
        <v>1010</v>
      </c>
      <c r="H3907">
        <v>0.9</v>
      </c>
      <c r="I3907" t="s">
        <v>9</v>
      </c>
      <c r="J3907">
        <v>1.1000000000000001</v>
      </c>
      <c r="K3907">
        <v>12</v>
      </c>
      <c r="L3907">
        <v>2025</v>
      </c>
      <c r="M3907" t="s">
        <v>378</v>
      </c>
      <c r="N3907" s="89" cm="1">
        <f t="array" ref="N3907">IF(ISNUMBER(_34_KNMI_Stations[[#This Row],[Etmaal temperatuur °C]]),IF(_34_KNMI_Stations[[#This Row],[Etmaal temperatuur °C]]&lt;stookgrens[],stookgrens[]-_34_KNMI_Stations[[#This Row],[Etmaal temperatuur °C]],0),"")</f>
        <v>6.4</v>
      </c>
      <c r="O3907" s="89">
        <f>_34_KNMI_Stations[[#This Row],[graaddagen]]*_34_KNMI_Stations[[#This Row],[Gewogen factor]]</f>
        <v>7.0400000000000009</v>
      </c>
      <c r="P3907" s="89" cm="1">
        <f t="array" ref="P3907">IF(ISNUMBER(_34_KNMI_Stations[[#This Row],[Etmaal temperatuur °C]]),IF(_34_KNMI_Stations[[#This Row],[Etmaal temperatuur °C]]&gt;stookgrens[],_34_KNMI_Stations[[#This Row],[Etmaal temperatuur °C]]-stookgrens[],0),"")</f>
        <v>0</v>
      </c>
    </row>
    <row r="3908" spans="1:16" x14ac:dyDescent="0.25">
      <c r="A3908">
        <v>269</v>
      </c>
      <c r="B3908" s="110">
        <v>46000</v>
      </c>
      <c r="C3908" s="89">
        <v>5.4</v>
      </c>
      <c r="D3908" s="89">
        <v>12.6</v>
      </c>
      <c r="E3908" s="96">
        <v>124</v>
      </c>
      <c r="F3908" s="89">
        <v>1.9</v>
      </c>
      <c r="G3908" s="89">
        <v>1009.8</v>
      </c>
      <c r="H3908">
        <v>0.85</v>
      </c>
      <c r="I3908" t="s">
        <v>9</v>
      </c>
      <c r="J3908">
        <v>1.1000000000000001</v>
      </c>
      <c r="K3908">
        <v>12</v>
      </c>
      <c r="L3908">
        <v>2025</v>
      </c>
      <c r="M3908" t="s">
        <v>378</v>
      </c>
      <c r="N3908" s="89" cm="1">
        <f t="array" ref="N3908">IF(ISNUMBER(_34_KNMI_Stations[[#This Row],[Etmaal temperatuur °C]]),IF(_34_KNMI_Stations[[#This Row],[Etmaal temperatuur °C]]&lt;stookgrens[],stookgrens[]-_34_KNMI_Stations[[#This Row],[Etmaal temperatuur °C]],0),"")</f>
        <v>5.4</v>
      </c>
      <c r="O3908" s="89">
        <f>_34_KNMI_Stations[[#This Row],[graaddagen]]*_34_KNMI_Stations[[#This Row],[Gewogen factor]]</f>
        <v>5.9400000000000013</v>
      </c>
      <c r="P3908" s="89" cm="1">
        <f t="array" ref="P3908">IF(ISNUMBER(_34_KNMI_Stations[[#This Row],[Etmaal temperatuur °C]]),IF(_34_KNMI_Stations[[#This Row],[Etmaal temperatuur °C]]&gt;stookgrens[],_34_KNMI_Stations[[#This Row],[Etmaal temperatuur °C]]-stookgrens[],0),"")</f>
        <v>0</v>
      </c>
    </row>
    <row r="3909" spans="1:16" x14ac:dyDescent="0.25">
      <c r="A3909">
        <v>269</v>
      </c>
      <c r="B3909" s="110">
        <v>46001</v>
      </c>
      <c r="C3909" s="89">
        <v>6.2</v>
      </c>
      <c r="D3909" s="89">
        <v>11.2</v>
      </c>
      <c r="E3909" s="96">
        <v>192</v>
      </c>
      <c r="F3909" s="89">
        <v>0</v>
      </c>
      <c r="G3909" s="89">
        <v>1016</v>
      </c>
      <c r="H3909">
        <v>0.88</v>
      </c>
      <c r="I3909" t="s">
        <v>9</v>
      </c>
      <c r="J3909">
        <v>1.1000000000000001</v>
      </c>
      <c r="K3909">
        <v>12</v>
      </c>
      <c r="L3909">
        <v>2025</v>
      </c>
      <c r="M3909" t="s">
        <v>378</v>
      </c>
      <c r="N3909" s="89" cm="1">
        <f t="array" ref="N3909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3909" s="89">
        <f>_34_KNMI_Stations[[#This Row],[graaddagen]]*_34_KNMI_Stations[[#This Row],[Gewogen factor]]</f>
        <v>7.4800000000000013</v>
      </c>
      <c r="P3909" s="89" cm="1">
        <f t="array" ref="P3909">IF(ISNUMBER(_34_KNMI_Stations[[#This Row],[Etmaal temperatuur °C]]),IF(_34_KNMI_Stations[[#This Row],[Etmaal temperatuur °C]]&gt;stookgrens[],_34_KNMI_Stations[[#This Row],[Etmaal temperatuur °C]]-stookgrens[],0),"")</f>
        <v>0</v>
      </c>
    </row>
    <row r="3910" spans="1:16" x14ac:dyDescent="0.25">
      <c r="A3910">
        <v>269</v>
      </c>
      <c r="B3910" s="110">
        <v>46002</v>
      </c>
      <c r="C3910" s="89">
        <v>4.4000000000000004</v>
      </c>
      <c r="D3910" s="89">
        <v>8</v>
      </c>
      <c r="E3910" s="96">
        <v>235</v>
      </c>
      <c r="F3910" s="89">
        <v>0</v>
      </c>
      <c r="G3910" s="89">
        <v>1021.5</v>
      </c>
      <c r="H3910">
        <v>0.93</v>
      </c>
      <c r="I3910" t="s">
        <v>9</v>
      </c>
      <c r="J3910">
        <v>1.1000000000000001</v>
      </c>
      <c r="K3910">
        <v>12</v>
      </c>
      <c r="L3910">
        <v>2025</v>
      </c>
      <c r="M3910" t="s">
        <v>378</v>
      </c>
      <c r="N3910" s="89" cm="1">
        <f t="array" ref="N3910">IF(ISNUMBER(_34_KNMI_Stations[[#This Row],[Etmaal temperatuur °C]]),IF(_34_KNMI_Stations[[#This Row],[Etmaal temperatuur °C]]&lt;stookgrens[],stookgrens[]-_34_KNMI_Stations[[#This Row],[Etmaal temperatuur °C]],0),"")</f>
        <v>10</v>
      </c>
      <c r="O3910" s="89">
        <f>_34_KNMI_Stations[[#This Row],[graaddagen]]*_34_KNMI_Stations[[#This Row],[Gewogen factor]]</f>
        <v>11</v>
      </c>
      <c r="P3910" s="89" cm="1">
        <f t="array" ref="P3910">IF(ISNUMBER(_34_KNMI_Stations[[#This Row],[Etmaal temperatuur °C]]),IF(_34_KNMI_Stations[[#This Row],[Etmaal temperatuur °C]]&gt;stookgrens[],_34_KNMI_Stations[[#This Row],[Etmaal temperatuur °C]]-stookgrens[],0),"")</f>
        <v>0</v>
      </c>
    </row>
    <row r="3911" spans="1:16" x14ac:dyDescent="0.25">
      <c r="A3911">
        <v>269</v>
      </c>
      <c r="B3911" s="110">
        <v>46003</v>
      </c>
      <c r="C3911" s="89">
        <v>2.8</v>
      </c>
      <c r="D3911" s="89">
        <v>8.1</v>
      </c>
      <c r="E3911" s="96">
        <v>89</v>
      </c>
      <c r="F3911" s="89">
        <v>0</v>
      </c>
      <c r="G3911" s="89">
        <v>1020.8</v>
      </c>
      <c r="H3911">
        <v>0.92</v>
      </c>
      <c r="I3911" t="s">
        <v>9</v>
      </c>
      <c r="J3911">
        <v>1.1000000000000001</v>
      </c>
      <c r="K3911">
        <v>12</v>
      </c>
      <c r="L3911">
        <v>2025</v>
      </c>
      <c r="M3911" t="s">
        <v>378</v>
      </c>
      <c r="N3911" s="89" cm="1">
        <f t="array" ref="N3911">IF(ISNUMBER(_34_KNMI_Stations[[#This Row],[Etmaal temperatuur °C]]),IF(_34_KNMI_Stations[[#This Row],[Etmaal temperatuur °C]]&lt;stookgrens[],stookgrens[]-_34_KNMI_Stations[[#This Row],[Etmaal temperatuur °C]],0),"")</f>
        <v>9.9</v>
      </c>
      <c r="O3911" s="89">
        <f>_34_KNMI_Stations[[#This Row],[graaddagen]]*_34_KNMI_Stations[[#This Row],[Gewogen factor]]</f>
        <v>10.89</v>
      </c>
      <c r="P3911" s="89" cm="1">
        <f t="array" ref="P3911">IF(ISNUMBER(_34_KNMI_Stations[[#This Row],[Etmaal temperatuur °C]]),IF(_34_KNMI_Stations[[#This Row],[Etmaal temperatuur °C]]&gt;stookgrens[],_34_KNMI_Stations[[#This Row],[Etmaal temperatuur °C]]-stookgrens[],0),"")</f>
        <v>0</v>
      </c>
    </row>
    <row r="3912" spans="1:16" x14ac:dyDescent="0.25">
      <c r="A3912">
        <v>269</v>
      </c>
      <c r="B3912" s="110">
        <v>46004</v>
      </c>
      <c r="C3912" s="89">
        <v>3</v>
      </c>
      <c r="D3912" s="89">
        <v>6.8</v>
      </c>
      <c r="E3912" s="96">
        <v>313</v>
      </c>
      <c r="F3912" s="89">
        <v>-0.1</v>
      </c>
      <c r="G3912" s="89">
        <v>1026.3</v>
      </c>
      <c r="H3912">
        <v>0.94</v>
      </c>
      <c r="I3912" t="s">
        <v>9</v>
      </c>
      <c r="J3912">
        <v>1.1000000000000001</v>
      </c>
      <c r="K3912">
        <v>12</v>
      </c>
      <c r="L3912">
        <v>2025</v>
      </c>
      <c r="M3912" t="s">
        <v>378</v>
      </c>
      <c r="N3912" s="89" cm="1">
        <f t="array" ref="N3912">IF(ISNUMBER(_34_KNMI_Stations[[#This Row],[Etmaal temperatuur °C]]),IF(_34_KNMI_Stations[[#This Row],[Etmaal temperatuur °C]]&lt;stookgrens[],stookgrens[]-_34_KNMI_Stations[[#This Row],[Etmaal temperatuur °C]],0),"")</f>
        <v>11.2</v>
      </c>
      <c r="O3912" s="89">
        <f>_34_KNMI_Stations[[#This Row],[graaddagen]]*_34_KNMI_Stations[[#This Row],[Gewogen factor]]</f>
        <v>12.32</v>
      </c>
      <c r="P3912" s="89" cm="1">
        <f t="array" ref="P3912">IF(ISNUMBER(_34_KNMI_Stations[[#This Row],[Etmaal temperatuur °C]]),IF(_34_KNMI_Stations[[#This Row],[Etmaal temperatuur °C]]&gt;stookgrens[],_34_KNMI_Stations[[#This Row],[Etmaal temperatuur °C]]-stookgrens[],0),"")</f>
        <v>0</v>
      </c>
    </row>
    <row r="3913" spans="1:16" x14ac:dyDescent="0.25">
      <c r="A3913">
        <v>269</v>
      </c>
      <c r="B3913" s="110">
        <v>46005</v>
      </c>
      <c r="C3913" s="89">
        <v>5.3</v>
      </c>
      <c r="D3913" s="89">
        <v>6.6</v>
      </c>
      <c r="E3913" s="96">
        <v>103</v>
      </c>
      <c r="F3913" s="89">
        <v>0</v>
      </c>
      <c r="G3913" s="89">
        <v>1021.5</v>
      </c>
      <c r="H3913">
        <v>0.93</v>
      </c>
      <c r="I3913" t="s">
        <v>9</v>
      </c>
      <c r="J3913">
        <v>1.1000000000000001</v>
      </c>
      <c r="K3913">
        <v>12</v>
      </c>
      <c r="L3913">
        <v>2025</v>
      </c>
      <c r="M3913" t="s">
        <v>378</v>
      </c>
      <c r="N3913" s="89" cm="1">
        <f t="array" ref="N3913">IF(ISNUMBER(_34_KNMI_Stations[[#This Row],[Etmaal temperatuur °C]]),IF(_34_KNMI_Stations[[#This Row],[Etmaal temperatuur °C]]&lt;stookgrens[],stookgrens[]-_34_KNMI_Stations[[#This Row],[Etmaal temperatuur °C]],0),"")</f>
        <v>11.4</v>
      </c>
      <c r="O3913" s="89">
        <f>_34_KNMI_Stations[[#This Row],[graaddagen]]*_34_KNMI_Stations[[#This Row],[Gewogen factor]]</f>
        <v>12.540000000000001</v>
      </c>
      <c r="P3913" s="89" cm="1">
        <f t="array" ref="P3913">IF(ISNUMBER(_34_KNMI_Stations[[#This Row],[Etmaal temperatuur °C]]),IF(_34_KNMI_Stations[[#This Row],[Etmaal temperatuur °C]]&gt;stookgrens[],_34_KNMI_Stations[[#This Row],[Etmaal temperatuur °C]]-stookgrens[],0),"")</f>
        <v>0</v>
      </c>
    </row>
    <row r="3914" spans="1:16" x14ac:dyDescent="0.25">
      <c r="A3914">
        <v>269</v>
      </c>
      <c r="B3914" s="110">
        <v>46006</v>
      </c>
      <c r="C3914" s="89">
        <v>5</v>
      </c>
      <c r="D3914" s="89">
        <v>6.5</v>
      </c>
      <c r="E3914" s="96">
        <v>125</v>
      </c>
      <c r="F3914" s="89">
        <v>0</v>
      </c>
      <c r="G3914" s="89">
        <v>1012.5</v>
      </c>
      <c r="H3914">
        <v>0.88</v>
      </c>
      <c r="I3914" t="s">
        <v>9</v>
      </c>
      <c r="J3914">
        <v>1.1000000000000001</v>
      </c>
      <c r="K3914">
        <v>12</v>
      </c>
      <c r="L3914">
        <v>2025</v>
      </c>
      <c r="M3914" t="s">
        <v>379</v>
      </c>
      <c r="N3914" s="89" cm="1">
        <f t="array" ref="N3914">IF(ISNUMBER(_34_KNMI_Stations[[#This Row],[Etmaal temperatuur °C]]),IF(_34_KNMI_Stations[[#This Row],[Etmaal temperatuur °C]]&lt;stookgrens[],stookgrens[]-_34_KNMI_Stations[[#This Row],[Etmaal temperatuur °C]],0),"")</f>
        <v>11.5</v>
      </c>
      <c r="O3914" s="89">
        <f>_34_KNMI_Stations[[#This Row],[graaddagen]]*_34_KNMI_Stations[[#This Row],[Gewogen factor]]</f>
        <v>12.65</v>
      </c>
      <c r="P3914" s="89" cm="1">
        <f t="array" ref="P3914">IF(ISNUMBER(_34_KNMI_Stations[[#This Row],[Etmaal temperatuur °C]]),IF(_34_KNMI_Stations[[#This Row],[Etmaal temperatuur °C]]&gt;stookgrens[],_34_KNMI_Stations[[#This Row],[Etmaal temperatuur °C]]-stookgrens[],0),"")</f>
        <v>0</v>
      </c>
    </row>
    <row r="3915" spans="1:16" x14ac:dyDescent="0.25">
      <c r="A3915">
        <v>269</v>
      </c>
      <c r="B3915" s="110">
        <v>46007</v>
      </c>
      <c r="C3915" s="89">
        <v>2.8</v>
      </c>
      <c r="D3915" s="89">
        <v>8.1</v>
      </c>
      <c r="E3915" s="96">
        <v>205</v>
      </c>
      <c r="F3915" s="89">
        <v>0.2</v>
      </c>
      <c r="G3915" s="89">
        <v>1012</v>
      </c>
      <c r="H3915">
        <v>0.84</v>
      </c>
      <c r="I3915" t="s">
        <v>9</v>
      </c>
      <c r="J3915">
        <v>1.1000000000000001</v>
      </c>
      <c r="K3915">
        <v>12</v>
      </c>
      <c r="L3915">
        <v>2025</v>
      </c>
      <c r="M3915" t="s">
        <v>379</v>
      </c>
      <c r="N3915" s="89" cm="1">
        <f t="array" ref="N3915">IF(ISNUMBER(_34_KNMI_Stations[[#This Row],[Etmaal temperatuur °C]]),IF(_34_KNMI_Stations[[#This Row],[Etmaal temperatuur °C]]&lt;stookgrens[],stookgrens[]-_34_KNMI_Stations[[#This Row],[Etmaal temperatuur °C]],0),"")</f>
        <v>9.9</v>
      </c>
      <c r="O3915" s="89">
        <f>_34_KNMI_Stations[[#This Row],[graaddagen]]*_34_KNMI_Stations[[#This Row],[Gewogen factor]]</f>
        <v>10.89</v>
      </c>
      <c r="P3915" s="89" cm="1">
        <f t="array" ref="P3915">IF(ISNUMBER(_34_KNMI_Stations[[#This Row],[Etmaal temperatuur °C]]),IF(_34_KNMI_Stations[[#This Row],[Etmaal temperatuur °C]]&gt;stookgrens[],_34_KNMI_Stations[[#This Row],[Etmaal temperatuur °C]]-stookgrens[],0),"")</f>
        <v>0</v>
      </c>
    </row>
    <row r="3916" spans="1:16" x14ac:dyDescent="0.25">
      <c r="A3916">
        <v>269</v>
      </c>
      <c r="B3916" s="110">
        <v>46008</v>
      </c>
      <c r="C3916" s="89">
        <v>3</v>
      </c>
      <c r="D3916" s="89">
        <v>7.7</v>
      </c>
      <c r="E3916" s="96">
        <v>93</v>
      </c>
      <c r="F3916" s="89">
        <v>0.1</v>
      </c>
      <c r="G3916" s="89">
        <v>1015.9</v>
      </c>
      <c r="H3916">
        <v>0.94</v>
      </c>
      <c r="I3916" t="s">
        <v>9</v>
      </c>
      <c r="J3916">
        <v>1.1000000000000001</v>
      </c>
      <c r="K3916">
        <v>12</v>
      </c>
      <c r="L3916">
        <v>2025</v>
      </c>
      <c r="M3916" t="s">
        <v>379</v>
      </c>
      <c r="N3916" s="89" cm="1">
        <f t="array" ref="N3916">IF(ISNUMBER(_34_KNMI_Stations[[#This Row],[Etmaal temperatuur °C]]),IF(_34_KNMI_Stations[[#This Row],[Etmaal temperatuur °C]]&lt;stookgrens[],stookgrens[]-_34_KNMI_Stations[[#This Row],[Etmaal temperatuur °C]],0),"")</f>
        <v>10.3</v>
      </c>
      <c r="O3916" s="89">
        <f>_34_KNMI_Stations[[#This Row],[graaddagen]]*_34_KNMI_Stations[[#This Row],[Gewogen factor]]</f>
        <v>11.330000000000002</v>
      </c>
      <c r="P3916" s="89" cm="1">
        <f t="array" ref="P3916">IF(ISNUMBER(_34_KNMI_Stations[[#This Row],[Etmaal temperatuur °C]]),IF(_34_KNMI_Stations[[#This Row],[Etmaal temperatuur °C]]&gt;stookgrens[],_34_KNMI_Stations[[#This Row],[Etmaal temperatuur °C]]-stookgrens[],0),"")</f>
        <v>0</v>
      </c>
    </row>
    <row r="3917" spans="1:16" x14ac:dyDescent="0.25">
      <c r="A3917">
        <v>269</v>
      </c>
      <c r="B3917" s="110">
        <v>46009</v>
      </c>
      <c r="C3917" s="89">
        <v>7</v>
      </c>
      <c r="D3917" s="89">
        <v>9.8000000000000007</v>
      </c>
      <c r="E3917" s="96">
        <v>148</v>
      </c>
      <c r="F3917" s="89">
        <v>0.1</v>
      </c>
      <c r="G3917" s="89">
        <v>1011.8</v>
      </c>
      <c r="H3917">
        <v>0.79</v>
      </c>
      <c r="I3917" t="s">
        <v>9</v>
      </c>
      <c r="J3917">
        <v>1.1000000000000001</v>
      </c>
      <c r="K3917">
        <v>12</v>
      </c>
      <c r="L3917">
        <v>2025</v>
      </c>
      <c r="M3917" t="s">
        <v>379</v>
      </c>
      <c r="N3917" s="89" cm="1">
        <f t="array" ref="N3917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3917" s="89">
        <f>_34_KNMI_Stations[[#This Row],[graaddagen]]*_34_KNMI_Stations[[#This Row],[Gewogen factor]]</f>
        <v>9.02</v>
      </c>
      <c r="P3917" s="89" cm="1">
        <f t="array" ref="P3917">IF(ISNUMBER(_34_KNMI_Stations[[#This Row],[Etmaal temperatuur °C]]),IF(_34_KNMI_Stations[[#This Row],[Etmaal temperatuur °C]]&gt;stookgrens[],_34_KNMI_Stations[[#This Row],[Etmaal temperatuur °C]]-stookgrens[],0),"")</f>
        <v>0</v>
      </c>
    </row>
    <row r="3918" spans="1:16" x14ac:dyDescent="0.25">
      <c r="A3918">
        <v>269</v>
      </c>
      <c r="B3918" s="110">
        <v>46010</v>
      </c>
      <c r="C3918" s="89">
        <v>4.5999999999999996</v>
      </c>
      <c r="D3918" s="89">
        <v>8.6999999999999993</v>
      </c>
      <c r="E3918" s="96">
        <v>167</v>
      </c>
      <c r="F3918" s="89">
        <v>3.8</v>
      </c>
      <c r="G3918" s="89">
        <v>1015.5</v>
      </c>
      <c r="H3918">
        <v>0.91</v>
      </c>
      <c r="I3918" t="s">
        <v>9</v>
      </c>
      <c r="J3918">
        <v>1.1000000000000001</v>
      </c>
      <c r="K3918">
        <v>12</v>
      </c>
      <c r="L3918">
        <v>2025</v>
      </c>
      <c r="M3918" t="s">
        <v>379</v>
      </c>
      <c r="N3918" s="89" cm="1">
        <f t="array" ref="N3918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3918" s="89">
        <f>_34_KNMI_Stations[[#This Row],[graaddagen]]*_34_KNMI_Stations[[#This Row],[Gewogen factor]]</f>
        <v>10.230000000000002</v>
      </c>
      <c r="P3918" s="89" cm="1">
        <f t="array" ref="P3918">IF(ISNUMBER(_34_KNMI_Stations[[#This Row],[Etmaal temperatuur °C]]),IF(_34_KNMI_Stations[[#This Row],[Etmaal temperatuur °C]]&gt;stookgrens[],_34_KNMI_Stations[[#This Row],[Etmaal temperatuur °C]]-stookgrens[],0),"")</f>
        <v>0</v>
      </c>
    </row>
    <row r="3919" spans="1:16" x14ac:dyDescent="0.25">
      <c r="A3919">
        <v>269</v>
      </c>
      <c r="B3919" s="110">
        <v>46011</v>
      </c>
      <c r="C3919" s="89">
        <v>2.5</v>
      </c>
      <c r="D3919" s="89">
        <v>4.5999999999999996</v>
      </c>
      <c r="E3919" s="96">
        <v>172</v>
      </c>
      <c r="F3919" s="89">
        <v>0</v>
      </c>
      <c r="G3919" s="89">
        <v>1016.4</v>
      </c>
      <c r="H3919">
        <v>0.98</v>
      </c>
      <c r="I3919" t="s">
        <v>9</v>
      </c>
      <c r="J3919">
        <v>1.1000000000000001</v>
      </c>
      <c r="K3919">
        <v>12</v>
      </c>
      <c r="L3919">
        <v>2025</v>
      </c>
      <c r="M3919" t="s">
        <v>379</v>
      </c>
      <c r="N3919" s="89" cm="1">
        <f t="array" ref="N3919">IF(ISNUMBER(_34_KNMI_Stations[[#This Row],[Etmaal temperatuur °C]]),IF(_34_KNMI_Stations[[#This Row],[Etmaal temperatuur °C]]&lt;stookgrens[],stookgrens[]-_34_KNMI_Stations[[#This Row],[Etmaal temperatuur °C]],0),"")</f>
        <v>13.4</v>
      </c>
      <c r="O3919" s="89">
        <f>_34_KNMI_Stations[[#This Row],[graaddagen]]*_34_KNMI_Stations[[#This Row],[Gewogen factor]]</f>
        <v>14.740000000000002</v>
      </c>
      <c r="P3919" s="89" cm="1">
        <f t="array" ref="P3919">IF(ISNUMBER(_34_KNMI_Stations[[#This Row],[Etmaal temperatuur °C]]),IF(_34_KNMI_Stations[[#This Row],[Etmaal temperatuur °C]]&gt;stookgrens[],_34_KNMI_Stations[[#This Row],[Etmaal temperatuur °C]]-stookgrens[],0),"")</f>
        <v>0</v>
      </c>
    </row>
    <row r="3920" spans="1:16" x14ac:dyDescent="0.25">
      <c r="A3920">
        <v>269</v>
      </c>
      <c r="B3920" s="110">
        <v>46012</v>
      </c>
      <c r="C3920" s="89">
        <v>3.5</v>
      </c>
      <c r="D3920" s="89">
        <v>7.2</v>
      </c>
      <c r="E3920" s="96">
        <v>288</v>
      </c>
      <c r="F3920" s="89">
        <v>0</v>
      </c>
      <c r="G3920" s="89">
        <v>1011.8</v>
      </c>
      <c r="H3920">
        <v>0.94</v>
      </c>
      <c r="I3920" t="s">
        <v>9</v>
      </c>
      <c r="J3920">
        <v>1.1000000000000001</v>
      </c>
      <c r="K3920">
        <v>12</v>
      </c>
      <c r="L3920">
        <v>2025</v>
      </c>
      <c r="M3920" t="s">
        <v>379</v>
      </c>
      <c r="N3920" s="89" cm="1">
        <f t="array" ref="N3920">IF(ISNUMBER(_34_KNMI_Stations[[#This Row],[Etmaal temperatuur °C]]),IF(_34_KNMI_Stations[[#This Row],[Etmaal temperatuur °C]]&lt;stookgrens[],stookgrens[]-_34_KNMI_Stations[[#This Row],[Etmaal temperatuur °C]],0),"")</f>
        <v>10.8</v>
      </c>
      <c r="O3920" s="89">
        <f>_34_KNMI_Stations[[#This Row],[graaddagen]]*_34_KNMI_Stations[[#This Row],[Gewogen factor]]</f>
        <v>11.880000000000003</v>
      </c>
      <c r="P3920" s="89" cm="1">
        <f t="array" ref="P3920">IF(ISNUMBER(_34_KNMI_Stations[[#This Row],[Etmaal temperatuur °C]]),IF(_34_KNMI_Stations[[#This Row],[Etmaal temperatuur °C]]&gt;stookgrens[],_34_KNMI_Stations[[#This Row],[Etmaal temperatuur °C]]-stookgrens[],0),"")</f>
        <v>0</v>
      </c>
    </row>
    <row r="3921" spans="1:16" x14ac:dyDescent="0.25">
      <c r="A3921">
        <v>269</v>
      </c>
      <c r="B3921" s="110">
        <v>46013</v>
      </c>
      <c r="C3921" s="89">
        <v>4.5999999999999996</v>
      </c>
      <c r="D3921" s="89">
        <v>6</v>
      </c>
      <c r="E3921" s="96">
        <v>225</v>
      </c>
      <c r="F3921" s="89">
        <v>0</v>
      </c>
      <c r="G3921" s="89">
        <v>1012.5</v>
      </c>
      <c r="H3921">
        <v>0.86</v>
      </c>
      <c r="I3921" t="s">
        <v>9</v>
      </c>
      <c r="J3921">
        <v>1.1000000000000001</v>
      </c>
      <c r="K3921">
        <v>12</v>
      </c>
      <c r="L3921">
        <v>2025</v>
      </c>
      <c r="M3921" t="s">
        <v>380</v>
      </c>
      <c r="N3921" s="89" cm="1">
        <f t="array" ref="N3921">IF(ISNUMBER(_34_KNMI_Stations[[#This Row],[Etmaal temperatuur °C]]),IF(_34_KNMI_Stations[[#This Row],[Etmaal temperatuur °C]]&lt;stookgrens[],stookgrens[]-_34_KNMI_Stations[[#This Row],[Etmaal temperatuur °C]],0),"")</f>
        <v>12</v>
      </c>
      <c r="O3921" s="89">
        <f>_34_KNMI_Stations[[#This Row],[graaddagen]]*_34_KNMI_Stations[[#This Row],[Gewogen factor]]</f>
        <v>13.200000000000001</v>
      </c>
      <c r="P3921" s="89" cm="1">
        <f t="array" ref="P3921">IF(ISNUMBER(_34_KNMI_Stations[[#This Row],[Etmaal temperatuur °C]]),IF(_34_KNMI_Stations[[#This Row],[Etmaal temperatuur °C]]&gt;stookgrens[],_34_KNMI_Stations[[#This Row],[Etmaal temperatuur °C]]-stookgrens[],0),"")</f>
        <v>0</v>
      </c>
    </row>
    <row r="3922" spans="1:16" x14ac:dyDescent="0.25">
      <c r="A3922">
        <v>269</v>
      </c>
      <c r="B3922" s="110">
        <v>46014</v>
      </c>
      <c r="C3922" s="89">
        <v>7.2</v>
      </c>
      <c r="D3922" s="89">
        <v>3.8</v>
      </c>
      <c r="E3922" s="96">
        <v>48</v>
      </c>
      <c r="F3922" s="89">
        <v>0</v>
      </c>
      <c r="G3922" s="89">
        <v>1021.4</v>
      </c>
      <c r="H3922">
        <v>0.81</v>
      </c>
      <c r="I3922" t="s">
        <v>9</v>
      </c>
      <c r="J3922">
        <v>1.1000000000000001</v>
      </c>
      <c r="K3922">
        <v>12</v>
      </c>
      <c r="L3922">
        <v>2025</v>
      </c>
      <c r="M3922" t="s">
        <v>380</v>
      </c>
      <c r="N3922" s="89" cm="1">
        <f t="array" ref="N3922">IF(ISNUMBER(_34_KNMI_Stations[[#This Row],[Etmaal temperatuur °C]]),IF(_34_KNMI_Stations[[#This Row],[Etmaal temperatuur °C]]&lt;stookgrens[],stookgrens[]-_34_KNMI_Stations[[#This Row],[Etmaal temperatuur °C]],0),"")</f>
        <v>14.2</v>
      </c>
      <c r="O3922" s="89">
        <f>_34_KNMI_Stations[[#This Row],[graaddagen]]*_34_KNMI_Stations[[#This Row],[Gewogen factor]]</f>
        <v>15.620000000000001</v>
      </c>
      <c r="P3922" s="89" cm="1">
        <f t="array" ref="P3922">IF(ISNUMBER(_34_KNMI_Stations[[#This Row],[Etmaal temperatuur °C]]),IF(_34_KNMI_Stations[[#This Row],[Etmaal temperatuur °C]]&gt;stookgrens[],_34_KNMI_Stations[[#This Row],[Etmaal temperatuur °C]]-stookgrens[],0),"")</f>
        <v>0</v>
      </c>
    </row>
    <row r="3923" spans="1:16" x14ac:dyDescent="0.25">
      <c r="A3923">
        <v>269</v>
      </c>
      <c r="B3923" s="110">
        <v>46015</v>
      </c>
      <c r="C3923" s="89">
        <v>7.3</v>
      </c>
      <c r="D3923" s="89">
        <v>0.4</v>
      </c>
      <c r="E3923" s="96">
        <v>370</v>
      </c>
      <c r="F3923" s="89">
        <v>0</v>
      </c>
      <c r="G3923" s="89">
        <v>1033.7</v>
      </c>
      <c r="H3923">
        <v>0.8</v>
      </c>
      <c r="I3923" t="s">
        <v>9</v>
      </c>
      <c r="J3923">
        <v>1.1000000000000001</v>
      </c>
      <c r="K3923">
        <v>12</v>
      </c>
      <c r="L3923">
        <v>2025</v>
      </c>
      <c r="M3923" t="s">
        <v>380</v>
      </c>
      <c r="N3923" s="89" cm="1">
        <f t="array" ref="N3923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3923" s="89">
        <f>_34_KNMI_Stations[[#This Row],[graaddagen]]*_34_KNMI_Stations[[#This Row],[Gewogen factor]]</f>
        <v>19.360000000000003</v>
      </c>
      <c r="P3923" s="89" cm="1">
        <f t="array" ref="P3923">IF(ISNUMBER(_34_KNMI_Stations[[#This Row],[Etmaal temperatuur °C]]),IF(_34_KNMI_Stations[[#This Row],[Etmaal temperatuur °C]]&gt;stookgrens[],_34_KNMI_Stations[[#This Row],[Etmaal temperatuur °C]]-stookgrens[],0),"")</f>
        <v>0</v>
      </c>
    </row>
    <row r="3924" spans="1:16" x14ac:dyDescent="0.25">
      <c r="A3924">
        <v>269</v>
      </c>
      <c r="B3924" s="110">
        <v>46016</v>
      </c>
      <c r="C3924" s="89">
        <v>7.4</v>
      </c>
      <c r="D3924" s="89">
        <v>-3.3</v>
      </c>
      <c r="E3924" s="96">
        <v>394</v>
      </c>
      <c r="F3924" s="89">
        <v>0</v>
      </c>
      <c r="G3924" s="89">
        <v>1032.5999999999999</v>
      </c>
      <c r="H3924">
        <v>0.7</v>
      </c>
      <c r="I3924" t="s">
        <v>9</v>
      </c>
      <c r="J3924">
        <v>1.1000000000000001</v>
      </c>
      <c r="K3924">
        <v>12</v>
      </c>
      <c r="L3924">
        <v>2025</v>
      </c>
      <c r="M3924" t="s">
        <v>380</v>
      </c>
      <c r="N3924" s="89" cm="1">
        <f t="array" ref="N3924">IF(ISNUMBER(_34_KNMI_Stations[[#This Row],[Etmaal temperatuur °C]]),IF(_34_KNMI_Stations[[#This Row],[Etmaal temperatuur °C]]&lt;stookgrens[],stookgrens[]-_34_KNMI_Stations[[#This Row],[Etmaal temperatuur °C]],0),"")</f>
        <v>21.3</v>
      </c>
      <c r="O3924" s="89">
        <f>_34_KNMI_Stations[[#This Row],[graaddagen]]*_34_KNMI_Stations[[#This Row],[Gewogen factor]]</f>
        <v>23.430000000000003</v>
      </c>
      <c r="P3924" s="89" cm="1">
        <f t="array" ref="P3924">IF(ISNUMBER(_34_KNMI_Stations[[#This Row],[Etmaal temperatuur °C]]),IF(_34_KNMI_Stations[[#This Row],[Etmaal temperatuur °C]]&gt;stookgrens[],_34_KNMI_Stations[[#This Row],[Etmaal temperatuur °C]]-stookgrens[],0),"")</f>
        <v>0</v>
      </c>
    </row>
    <row r="3925" spans="1:16" x14ac:dyDescent="0.25">
      <c r="A3925">
        <v>269</v>
      </c>
      <c r="B3925" s="110">
        <v>46017</v>
      </c>
      <c r="C3925" s="89">
        <v>4.2</v>
      </c>
      <c r="D3925" s="89">
        <v>-3.2</v>
      </c>
      <c r="E3925" s="96">
        <v>374</v>
      </c>
      <c r="F3925" s="89">
        <v>0</v>
      </c>
      <c r="G3925" s="89">
        <v>1032.7</v>
      </c>
      <c r="H3925">
        <v>0.77</v>
      </c>
      <c r="I3925" t="s">
        <v>9</v>
      </c>
      <c r="J3925">
        <v>1.1000000000000001</v>
      </c>
      <c r="K3925">
        <v>12</v>
      </c>
      <c r="L3925">
        <v>2025</v>
      </c>
      <c r="M3925" t="s">
        <v>380</v>
      </c>
      <c r="N3925" s="89" cm="1">
        <f t="array" ref="N3925">IF(ISNUMBER(_34_KNMI_Stations[[#This Row],[Etmaal temperatuur °C]]),IF(_34_KNMI_Stations[[#This Row],[Etmaal temperatuur °C]]&lt;stookgrens[],stookgrens[]-_34_KNMI_Stations[[#This Row],[Etmaal temperatuur °C]],0),"")</f>
        <v>21.2</v>
      </c>
      <c r="O3925" s="89">
        <f>_34_KNMI_Stations[[#This Row],[graaddagen]]*_34_KNMI_Stations[[#This Row],[Gewogen factor]]</f>
        <v>23.32</v>
      </c>
      <c r="P3925" s="89" cm="1">
        <f t="array" ref="P3925">IF(ISNUMBER(_34_KNMI_Stations[[#This Row],[Etmaal temperatuur °C]]),IF(_34_KNMI_Stations[[#This Row],[Etmaal temperatuur °C]]&gt;stookgrens[],_34_KNMI_Stations[[#This Row],[Etmaal temperatuur °C]]-stookgrens[],0),"")</f>
        <v>0</v>
      </c>
    </row>
    <row r="3926" spans="1:16" x14ac:dyDescent="0.25">
      <c r="A3926">
        <v>269</v>
      </c>
      <c r="B3926" s="110">
        <v>46018</v>
      </c>
      <c r="C3926" s="89">
        <v>2.4</v>
      </c>
      <c r="D3926" s="89">
        <v>2</v>
      </c>
      <c r="E3926" s="96">
        <v>126</v>
      </c>
      <c r="F3926" s="89">
        <v>0</v>
      </c>
      <c r="G3926" s="89">
        <v>1034.4000000000001</v>
      </c>
      <c r="H3926">
        <v>0.89</v>
      </c>
      <c r="I3926" t="s">
        <v>9</v>
      </c>
      <c r="J3926">
        <v>1.1000000000000001</v>
      </c>
      <c r="K3926">
        <v>12</v>
      </c>
      <c r="L3926">
        <v>2025</v>
      </c>
      <c r="M3926" t="s">
        <v>380</v>
      </c>
      <c r="N3926" s="89" cm="1">
        <f t="array" ref="N3926">IF(ISNUMBER(_34_KNMI_Stations[[#This Row],[Etmaal temperatuur °C]]),IF(_34_KNMI_Stations[[#This Row],[Etmaal temperatuur °C]]&lt;stookgrens[],stookgrens[]-_34_KNMI_Stations[[#This Row],[Etmaal temperatuur °C]],0),"")</f>
        <v>16</v>
      </c>
      <c r="O3926" s="89">
        <f>_34_KNMI_Stations[[#This Row],[graaddagen]]*_34_KNMI_Stations[[#This Row],[Gewogen factor]]</f>
        <v>17.600000000000001</v>
      </c>
      <c r="P3926" s="89" cm="1">
        <f t="array" ref="P3926">IF(ISNUMBER(_34_KNMI_Stations[[#This Row],[Etmaal temperatuur °C]]),IF(_34_KNMI_Stations[[#This Row],[Etmaal temperatuur °C]]&gt;stookgrens[],_34_KNMI_Stations[[#This Row],[Etmaal temperatuur °C]]-stookgrens[],0),"")</f>
        <v>0</v>
      </c>
    </row>
    <row r="3927" spans="1:16" x14ac:dyDescent="0.25">
      <c r="A3927">
        <v>269</v>
      </c>
      <c r="B3927" s="110">
        <v>46019</v>
      </c>
      <c r="C3927" s="89">
        <v>1.3</v>
      </c>
      <c r="D3927" s="89">
        <v>1.6</v>
      </c>
      <c r="E3927" s="96">
        <v>363</v>
      </c>
      <c r="F3927" s="89">
        <v>0</v>
      </c>
      <c r="G3927" s="89">
        <v>1032</v>
      </c>
      <c r="H3927">
        <v>0.91</v>
      </c>
      <c r="I3927" t="s">
        <v>9</v>
      </c>
      <c r="J3927">
        <v>1.1000000000000001</v>
      </c>
      <c r="K3927">
        <v>12</v>
      </c>
      <c r="L3927">
        <v>2025</v>
      </c>
      <c r="M3927" t="s">
        <v>380</v>
      </c>
      <c r="N3927" s="89" cm="1">
        <f t="array" ref="N3927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3927" s="89">
        <f>_34_KNMI_Stations[[#This Row],[graaddagen]]*_34_KNMI_Stations[[#This Row],[Gewogen factor]]</f>
        <v>18.04</v>
      </c>
      <c r="P3927" s="89" cm="1">
        <f t="array" ref="P3927">IF(ISNUMBER(_34_KNMI_Stations[[#This Row],[Etmaal temperatuur °C]]),IF(_34_KNMI_Stations[[#This Row],[Etmaal temperatuur °C]]&gt;stookgrens[],_34_KNMI_Stations[[#This Row],[Etmaal temperatuur °C]]-stookgrens[],0),"")</f>
        <v>0</v>
      </c>
    </row>
    <row r="3928" spans="1:16" x14ac:dyDescent="0.25">
      <c r="A3928">
        <v>269</v>
      </c>
      <c r="B3928" s="110">
        <v>46020</v>
      </c>
      <c r="C3928" s="89">
        <v>2.2000000000000002</v>
      </c>
      <c r="D3928" s="89">
        <v>3.9</v>
      </c>
      <c r="E3928" s="96">
        <v>135</v>
      </c>
      <c r="F3928" s="89">
        <v>-0.1</v>
      </c>
      <c r="G3928" s="89">
        <v>1026.4000000000001</v>
      </c>
      <c r="H3928">
        <v>0.88</v>
      </c>
      <c r="I3928" t="s">
        <v>9</v>
      </c>
      <c r="J3928">
        <v>1.1000000000000001</v>
      </c>
      <c r="K3928">
        <v>12</v>
      </c>
      <c r="L3928">
        <v>2025</v>
      </c>
      <c r="M3928" t="s">
        <v>306</v>
      </c>
      <c r="N3928" s="89" cm="1">
        <f t="array" ref="N3928">IF(ISNUMBER(_34_KNMI_Stations[[#This Row],[Etmaal temperatuur °C]]),IF(_34_KNMI_Stations[[#This Row],[Etmaal temperatuur °C]]&lt;stookgrens[],stookgrens[]-_34_KNMI_Stations[[#This Row],[Etmaal temperatuur °C]],0),"")</f>
        <v>14.1</v>
      </c>
      <c r="O3928" s="89">
        <f>_34_KNMI_Stations[[#This Row],[graaddagen]]*_34_KNMI_Stations[[#This Row],[Gewogen factor]]</f>
        <v>15.510000000000002</v>
      </c>
      <c r="P3928" s="89" cm="1">
        <f t="array" ref="P3928">IF(ISNUMBER(_34_KNMI_Stations[[#This Row],[Etmaal temperatuur °C]]),IF(_34_KNMI_Stations[[#This Row],[Etmaal temperatuur °C]]&gt;stookgrens[],_34_KNMI_Stations[[#This Row],[Etmaal temperatuur °C]]-stookgrens[],0),"")</f>
        <v>0</v>
      </c>
    </row>
    <row r="3929" spans="1:16" x14ac:dyDescent="0.25">
      <c r="A3929">
        <v>269</v>
      </c>
      <c r="B3929" s="110">
        <v>46021</v>
      </c>
      <c r="C3929" s="89">
        <v>2.7</v>
      </c>
      <c r="D3929" s="89">
        <v>3</v>
      </c>
      <c r="E3929" s="96">
        <v>283</v>
      </c>
      <c r="F3929" s="89">
        <v>-0.1</v>
      </c>
      <c r="G3929" s="89">
        <v>1029.7</v>
      </c>
      <c r="H3929">
        <v>0.8</v>
      </c>
      <c r="I3929" t="s">
        <v>9</v>
      </c>
      <c r="J3929">
        <v>1.1000000000000001</v>
      </c>
      <c r="K3929">
        <v>12</v>
      </c>
      <c r="L3929">
        <v>2025</v>
      </c>
      <c r="M3929" t="s">
        <v>306</v>
      </c>
      <c r="N3929" s="89" cm="1">
        <f t="array" ref="N3929">IF(ISNUMBER(_34_KNMI_Stations[[#This Row],[Etmaal temperatuur °C]]),IF(_34_KNMI_Stations[[#This Row],[Etmaal temperatuur °C]]&lt;stookgrens[],stookgrens[]-_34_KNMI_Stations[[#This Row],[Etmaal temperatuur °C]],0),"")</f>
        <v>15</v>
      </c>
      <c r="O3929" s="89">
        <f>_34_KNMI_Stations[[#This Row],[graaddagen]]*_34_KNMI_Stations[[#This Row],[Gewogen factor]]</f>
        <v>16.5</v>
      </c>
      <c r="P3929" s="89" cm="1">
        <f t="array" ref="P3929">IF(ISNUMBER(_34_KNMI_Stations[[#This Row],[Etmaal temperatuur °C]]),IF(_34_KNMI_Stations[[#This Row],[Etmaal temperatuur °C]]&gt;stookgrens[],_34_KNMI_Stations[[#This Row],[Etmaal temperatuur °C]]-stookgrens[],0),"")</f>
        <v>0</v>
      </c>
    </row>
    <row r="3930" spans="1:16" x14ac:dyDescent="0.25">
      <c r="A3930">
        <v>269</v>
      </c>
      <c r="B3930" s="110">
        <v>46022</v>
      </c>
      <c r="C3930" s="89">
        <v>4.3</v>
      </c>
      <c r="D3930" s="89">
        <v>2.9</v>
      </c>
      <c r="E3930" s="96">
        <v>335</v>
      </c>
      <c r="F3930" s="89">
        <v>-0.1</v>
      </c>
      <c r="G3930" s="89">
        <v>1022.2</v>
      </c>
      <c r="H3930">
        <v>0.88</v>
      </c>
      <c r="I3930" t="s">
        <v>9</v>
      </c>
      <c r="J3930">
        <v>1.1000000000000001</v>
      </c>
      <c r="K3930">
        <v>12</v>
      </c>
      <c r="L3930">
        <v>2025</v>
      </c>
      <c r="M3930" t="s">
        <v>306</v>
      </c>
      <c r="N3930" s="89" cm="1">
        <f t="array" ref="N3930">IF(ISNUMBER(_34_KNMI_Stations[[#This Row],[Etmaal temperatuur °C]]),IF(_34_KNMI_Stations[[#This Row],[Etmaal temperatuur °C]]&lt;stookgrens[],stookgrens[]-_34_KNMI_Stations[[#This Row],[Etmaal temperatuur °C]],0),"")</f>
        <v>15.1</v>
      </c>
      <c r="O3930" s="89">
        <f>_34_KNMI_Stations[[#This Row],[graaddagen]]*_34_KNMI_Stations[[#This Row],[Gewogen factor]]</f>
        <v>16.61</v>
      </c>
      <c r="P3930" s="89" cm="1">
        <f t="array" ref="P3930">IF(ISNUMBER(_34_KNMI_Stations[[#This Row],[Etmaal temperatuur °C]]),IF(_34_KNMI_Stations[[#This Row],[Etmaal temperatuur °C]]&gt;stookgrens[],_34_KNMI_Stations[[#This Row],[Etmaal temperatuur °C]]-stookgrens[],0),"")</f>
        <v>0</v>
      </c>
    </row>
    <row r="3931" spans="1:16" x14ac:dyDescent="0.25">
      <c r="A3931">
        <v>269</v>
      </c>
      <c r="B3931" s="110">
        <v>46023</v>
      </c>
      <c r="C3931" s="89">
        <v>7.8</v>
      </c>
      <c r="D3931" s="89">
        <v>3.3</v>
      </c>
      <c r="E3931" s="96">
        <v>101</v>
      </c>
      <c r="F3931" s="89">
        <v>14.1</v>
      </c>
      <c r="G3931" s="89">
        <v>1001.6</v>
      </c>
      <c r="H3931">
        <v>0.88</v>
      </c>
      <c r="I3931" t="s">
        <v>9</v>
      </c>
      <c r="J3931">
        <v>1.1000000000000001</v>
      </c>
      <c r="K3931">
        <v>1</v>
      </c>
      <c r="L3931">
        <v>2026</v>
      </c>
      <c r="M3931" t="s">
        <v>306</v>
      </c>
      <c r="N3931" s="89" cm="1">
        <f t="array" ref="N3931">IF(ISNUMBER(_34_KNMI_Stations[[#This Row],[Etmaal temperatuur °C]]),IF(_34_KNMI_Stations[[#This Row],[Etmaal temperatuur °C]]&lt;stookgrens[],stookgrens[]-_34_KNMI_Stations[[#This Row],[Etmaal temperatuur °C]],0),"")</f>
        <v>14.7</v>
      </c>
      <c r="O3931" s="89">
        <f>_34_KNMI_Stations[[#This Row],[graaddagen]]*_34_KNMI_Stations[[#This Row],[Gewogen factor]]</f>
        <v>16.170000000000002</v>
      </c>
      <c r="P3931" s="89" cm="1">
        <f t="array" ref="P3931">IF(ISNUMBER(_34_KNMI_Stations[[#This Row],[Etmaal temperatuur °C]]),IF(_34_KNMI_Stations[[#This Row],[Etmaal temperatuur °C]]&gt;stookgrens[],_34_KNMI_Stations[[#This Row],[Etmaal temperatuur °C]]-stookgrens[],0),"")</f>
        <v>0</v>
      </c>
    </row>
    <row r="3932" spans="1:16" x14ac:dyDescent="0.25">
      <c r="A3932">
        <v>269</v>
      </c>
      <c r="B3932" s="110">
        <v>46024</v>
      </c>
      <c r="C3932" s="89">
        <v>6.8</v>
      </c>
      <c r="D3932" s="89">
        <v>2.1</v>
      </c>
      <c r="E3932" s="96">
        <v>120</v>
      </c>
      <c r="F3932" s="89">
        <v>3.7</v>
      </c>
      <c r="G3932" s="89">
        <v>997.5</v>
      </c>
      <c r="H3932">
        <v>0.86</v>
      </c>
      <c r="I3932" t="s">
        <v>9</v>
      </c>
      <c r="J3932">
        <v>1.1000000000000001</v>
      </c>
      <c r="K3932">
        <v>1</v>
      </c>
      <c r="L3932">
        <v>2026</v>
      </c>
      <c r="M3932" t="s">
        <v>306</v>
      </c>
      <c r="N3932" s="89" cm="1">
        <f t="array" ref="N3932">IF(ISNUMBER(_34_KNMI_Stations[[#This Row],[Etmaal temperatuur °C]]),IF(_34_KNMI_Stations[[#This Row],[Etmaal temperatuur °C]]&lt;stookgrens[],stookgrens[]-_34_KNMI_Stations[[#This Row],[Etmaal temperatuur °C]],0),"")</f>
        <v>15.9</v>
      </c>
      <c r="O3932" s="89">
        <f>_34_KNMI_Stations[[#This Row],[graaddagen]]*_34_KNMI_Stations[[#This Row],[Gewogen factor]]</f>
        <v>17.490000000000002</v>
      </c>
      <c r="P3932" s="89" cm="1">
        <f t="array" ref="P3932">IF(ISNUMBER(_34_KNMI_Stations[[#This Row],[Etmaal temperatuur °C]]),IF(_34_KNMI_Stations[[#This Row],[Etmaal temperatuur °C]]&gt;stookgrens[],_34_KNMI_Stations[[#This Row],[Etmaal temperatuur °C]]-stookgrens[],0),"")</f>
        <v>0</v>
      </c>
    </row>
    <row r="3933" spans="1:16" x14ac:dyDescent="0.25">
      <c r="A3933">
        <v>269</v>
      </c>
      <c r="B3933" s="110">
        <v>46025</v>
      </c>
      <c r="C3933" s="89">
        <v>4.8</v>
      </c>
      <c r="D3933" s="89">
        <v>0.9</v>
      </c>
      <c r="E3933" s="96">
        <v>204</v>
      </c>
      <c r="F3933" s="89">
        <v>7.2</v>
      </c>
      <c r="G3933" s="89">
        <v>1001.5</v>
      </c>
      <c r="H3933">
        <v>0.92</v>
      </c>
      <c r="I3933" t="s">
        <v>9</v>
      </c>
      <c r="J3933">
        <v>1.1000000000000001</v>
      </c>
      <c r="K3933">
        <v>1</v>
      </c>
      <c r="L3933">
        <v>2026</v>
      </c>
      <c r="M3933" t="s">
        <v>306</v>
      </c>
      <c r="N3933" s="89" cm="1">
        <f t="array" ref="N3933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3933" s="89">
        <f>_34_KNMI_Stations[[#This Row],[graaddagen]]*_34_KNMI_Stations[[#This Row],[Gewogen factor]]</f>
        <v>18.810000000000002</v>
      </c>
      <c r="P3933" s="89" cm="1">
        <f t="array" ref="P3933">IF(ISNUMBER(_34_KNMI_Stations[[#This Row],[Etmaal temperatuur °C]]),IF(_34_KNMI_Stations[[#This Row],[Etmaal temperatuur °C]]&gt;stookgrens[],_34_KNMI_Stations[[#This Row],[Etmaal temperatuur °C]]-stookgrens[],0),"")</f>
        <v>0</v>
      </c>
    </row>
    <row r="3934" spans="1:16" x14ac:dyDescent="0.25">
      <c r="A3934">
        <v>269</v>
      </c>
      <c r="B3934" s="110">
        <v>46026</v>
      </c>
      <c r="C3934" s="89">
        <v>4.5</v>
      </c>
      <c r="D3934" s="89">
        <v>0.4</v>
      </c>
      <c r="E3934" s="96">
        <v>268</v>
      </c>
      <c r="F3934" s="89">
        <v>4.7</v>
      </c>
      <c r="G3934" s="89">
        <v>1006.9</v>
      </c>
      <c r="H3934">
        <v>0.93</v>
      </c>
      <c r="I3934" t="s">
        <v>9</v>
      </c>
      <c r="J3934">
        <v>1.1000000000000001</v>
      </c>
      <c r="K3934">
        <v>1</v>
      </c>
      <c r="L3934">
        <v>2026</v>
      </c>
      <c r="M3934" t="s">
        <v>306</v>
      </c>
      <c r="N3934" s="89" cm="1">
        <f t="array" ref="N3934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3934" s="89">
        <f>_34_KNMI_Stations[[#This Row],[graaddagen]]*_34_KNMI_Stations[[#This Row],[Gewogen factor]]</f>
        <v>19.360000000000003</v>
      </c>
      <c r="P3934" s="89" cm="1">
        <f t="array" ref="P3934">IF(ISNUMBER(_34_KNMI_Stations[[#This Row],[Etmaal temperatuur °C]]),IF(_34_KNMI_Stations[[#This Row],[Etmaal temperatuur °C]]&gt;stookgrens[],_34_KNMI_Stations[[#This Row],[Etmaal temperatuur °C]]-stookgrens[],0),"")</f>
        <v>0</v>
      </c>
    </row>
    <row r="3935" spans="1:16" x14ac:dyDescent="0.25">
      <c r="A3935">
        <v>269</v>
      </c>
      <c r="B3935" s="110">
        <v>46027</v>
      </c>
      <c r="C3935" s="89">
        <v>3.5</v>
      </c>
      <c r="D3935" s="89">
        <v>-1.5</v>
      </c>
      <c r="E3935" s="96">
        <v>178</v>
      </c>
      <c r="F3935" s="89">
        <v>5.2</v>
      </c>
      <c r="G3935" s="89">
        <v>1009.1</v>
      </c>
      <c r="H3935">
        <v>0.96</v>
      </c>
      <c r="I3935" t="s">
        <v>9</v>
      </c>
      <c r="J3935">
        <v>1.1000000000000001</v>
      </c>
      <c r="K3935">
        <v>1</v>
      </c>
      <c r="L3935">
        <v>2026</v>
      </c>
      <c r="M3935" t="s">
        <v>344</v>
      </c>
      <c r="N3935" s="89" cm="1">
        <f t="array" ref="N3935">IF(ISNUMBER(_34_KNMI_Stations[[#This Row],[Etmaal temperatuur °C]]),IF(_34_KNMI_Stations[[#This Row],[Etmaal temperatuur °C]]&lt;stookgrens[],stookgrens[]-_34_KNMI_Stations[[#This Row],[Etmaal temperatuur °C]],0),"")</f>
        <v>19.5</v>
      </c>
      <c r="O3935" s="89">
        <f>_34_KNMI_Stations[[#This Row],[graaddagen]]*_34_KNMI_Stations[[#This Row],[Gewogen factor]]</f>
        <v>21.450000000000003</v>
      </c>
      <c r="P3935" s="89" cm="1">
        <f t="array" ref="P3935">IF(ISNUMBER(_34_KNMI_Stations[[#This Row],[Etmaal temperatuur °C]]),IF(_34_KNMI_Stations[[#This Row],[Etmaal temperatuur °C]]&gt;stookgrens[],_34_KNMI_Stations[[#This Row],[Etmaal temperatuur °C]]-stookgrens[],0),"")</f>
        <v>0</v>
      </c>
    </row>
    <row r="3936" spans="1:16" x14ac:dyDescent="0.25">
      <c r="A3936">
        <v>269</v>
      </c>
      <c r="B3936" s="110">
        <v>46028</v>
      </c>
      <c r="C3936" s="89">
        <v>3</v>
      </c>
      <c r="D3936" s="89">
        <v>-3.7</v>
      </c>
      <c r="E3936" s="96">
        <v>256</v>
      </c>
      <c r="F3936" s="89">
        <v>-0.1</v>
      </c>
      <c r="G3936" s="89">
        <v>1013.6</v>
      </c>
      <c r="H3936">
        <v>0.94</v>
      </c>
      <c r="I3936" t="s">
        <v>9</v>
      </c>
      <c r="J3936">
        <v>1.1000000000000001</v>
      </c>
      <c r="K3936">
        <v>1</v>
      </c>
      <c r="L3936">
        <v>2026</v>
      </c>
      <c r="M3936" t="s">
        <v>344</v>
      </c>
      <c r="N3936" s="89" cm="1">
        <f t="array" ref="N3936">IF(ISNUMBER(_34_KNMI_Stations[[#This Row],[Etmaal temperatuur °C]]),IF(_34_KNMI_Stations[[#This Row],[Etmaal temperatuur °C]]&lt;stookgrens[],stookgrens[]-_34_KNMI_Stations[[#This Row],[Etmaal temperatuur °C]],0),"")</f>
        <v>21.7</v>
      </c>
      <c r="O3936" s="89">
        <f>_34_KNMI_Stations[[#This Row],[graaddagen]]*_34_KNMI_Stations[[#This Row],[Gewogen factor]]</f>
        <v>23.87</v>
      </c>
      <c r="P3936" s="89" cm="1">
        <f t="array" ref="P3936">IF(ISNUMBER(_34_KNMI_Stations[[#This Row],[Etmaal temperatuur °C]]),IF(_34_KNMI_Stations[[#This Row],[Etmaal temperatuur °C]]&gt;stookgrens[],_34_KNMI_Stations[[#This Row],[Etmaal temperatuur °C]]-stookgrens[],0),"")</f>
        <v>0</v>
      </c>
    </row>
    <row r="3937" spans="1:16" x14ac:dyDescent="0.25">
      <c r="A3937">
        <v>269</v>
      </c>
      <c r="B3937" s="110">
        <v>46029</v>
      </c>
      <c r="C3937" s="89">
        <v>8</v>
      </c>
      <c r="D3937" s="89">
        <v>0</v>
      </c>
      <c r="E3937" s="96">
        <v>151</v>
      </c>
      <c r="F3937" s="89">
        <v>3.4</v>
      </c>
      <c r="G3937" s="89">
        <v>1003.8</v>
      </c>
      <c r="H3937">
        <v>0.93</v>
      </c>
      <c r="I3937" t="s">
        <v>9</v>
      </c>
      <c r="J3937">
        <v>1.1000000000000001</v>
      </c>
      <c r="K3937">
        <v>1</v>
      </c>
      <c r="L3937">
        <v>2026</v>
      </c>
      <c r="M3937" t="s">
        <v>344</v>
      </c>
      <c r="N3937" s="89" cm="1">
        <f t="array" ref="N3937">IF(ISNUMBER(_34_KNMI_Stations[[#This Row],[Etmaal temperatuur °C]]),IF(_34_KNMI_Stations[[#This Row],[Etmaal temperatuur °C]]&lt;stookgrens[],stookgrens[]-_34_KNMI_Stations[[#This Row],[Etmaal temperatuur °C]],0),"")</f>
        <v>18</v>
      </c>
      <c r="O3937" s="89">
        <f>_34_KNMI_Stations[[#This Row],[graaddagen]]*_34_KNMI_Stations[[#This Row],[Gewogen factor]]</f>
        <v>19.8</v>
      </c>
      <c r="P3937" s="89" cm="1">
        <f t="array" ref="P3937">IF(ISNUMBER(_34_KNMI_Stations[[#This Row],[Etmaal temperatuur °C]]),IF(_34_KNMI_Stations[[#This Row],[Etmaal temperatuur °C]]&gt;stookgrens[],_34_KNMI_Stations[[#This Row],[Etmaal temperatuur °C]]-stookgrens[],0),"")</f>
        <v>0</v>
      </c>
    </row>
    <row r="3938" spans="1:16" x14ac:dyDescent="0.25">
      <c r="A3938">
        <v>269</v>
      </c>
      <c r="B3938" s="110">
        <v>46030</v>
      </c>
      <c r="C3938" s="89">
        <v>4.4000000000000004</v>
      </c>
      <c r="D3938" s="89">
        <v>1.4</v>
      </c>
      <c r="E3938" s="96">
        <v>214</v>
      </c>
      <c r="F3938" s="89">
        <v>2.2999999999999998</v>
      </c>
      <c r="G3938" s="89">
        <v>1001.6</v>
      </c>
      <c r="H3938">
        <v>0.93</v>
      </c>
      <c r="I3938" t="s">
        <v>9</v>
      </c>
      <c r="J3938">
        <v>1.1000000000000001</v>
      </c>
      <c r="K3938">
        <v>1</v>
      </c>
      <c r="L3938">
        <v>2026</v>
      </c>
      <c r="M3938" t="s">
        <v>344</v>
      </c>
      <c r="N3938" s="89" cm="1">
        <f t="array" ref="N3938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3938" s="89">
        <f>_34_KNMI_Stations[[#This Row],[graaddagen]]*_34_KNMI_Stations[[#This Row],[Gewogen factor]]</f>
        <v>18.260000000000002</v>
      </c>
      <c r="P3938" s="89" cm="1">
        <f t="array" ref="P3938">IF(ISNUMBER(_34_KNMI_Stations[[#This Row],[Etmaal temperatuur °C]]),IF(_34_KNMI_Stations[[#This Row],[Etmaal temperatuur °C]]&gt;stookgrens[],_34_KNMI_Stations[[#This Row],[Etmaal temperatuur °C]]-stookgrens[],0),"")</f>
        <v>0</v>
      </c>
    </row>
    <row r="3939" spans="1:16" x14ac:dyDescent="0.25">
      <c r="A3939">
        <v>269</v>
      </c>
      <c r="B3939" s="110">
        <v>46031</v>
      </c>
      <c r="C3939" s="89">
        <v>7.6</v>
      </c>
      <c r="D3939" s="89">
        <v>0.3</v>
      </c>
      <c r="E3939" s="96">
        <v>105</v>
      </c>
      <c r="F3939" s="89">
        <v>10.6</v>
      </c>
      <c r="G3939" s="89">
        <v>987.2</v>
      </c>
      <c r="H3939">
        <v>0.93</v>
      </c>
      <c r="I3939" t="s">
        <v>9</v>
      </c>
      <c r="J3939">
        <v>1.1000000000000001</v>
      </c>
      <c r="K3939">
        <v>1</v>
      </c>
      <c r="L3939">
        <v>2026</v>
      </c>
      <c r="M3939" t="s">
        <v>344</v>
      </c>
      <c r="N3939" s="89" cm="1">
        <f t="array" ref="N3939">IF(ISNUMBER(_34_KNMI_Stations[[#This Row],[Etmaal temperatuur °C]]),IF(_34_KNMI_Stations[[#This Row],[Etmaal temperatuur °C]]&lt;stookgrens[],stookgrens[]-_34_KNMI_Stations[[#This Row],[Etmaal temperatuur °C]],0),"")</f>
        <v>17.7</v>
      </c>
      <c r="O3939" s="89">
        <f>_34_KNMI_Stations[[#This Row],[graaddagen]]*_34_KNMI_Stations[[#This Row],[Gewogen factor]]</f>
        <v>19.470000000000002</v>
      </c>
      <c r="P3939" s="89" cm="1">
        <f t="array" ref="P3939">IF(ISNUMBER(_34_KNMI_Stations[[#This Row],[Etmaal temperatuur °C]]),IF(_34_KNMI_Stations[[#This Row],[Etmaal temperatuur °C]]&gt;stookgrens[],_34_KNMI_Stations[[#This Row],[Etmaal temperatuur °C]]-stookgrens[],0),"")</f>
        <v>0</v>
      </c>
    </row>
    <row r="3940" spans="1:16" x14ac:dyDescent="0.25">
      <c r="A3940">
        <v>269</v>
      </c>
      <c r="B3940" s="110">
        <v>46032</v>
      </c>
      <c r="C3940" s="89">
        <v>6.3</v>
      </c>
      <c r="D3940" s="89">
        <v>-2.9</v>
      </c>
      <c r="E3940" s="96">
        <v>361</v>
      </c>
      <c r="F3940" s="89">
        <v>-0.1</v>
      </c>
      <c r="G3940" s="89">
        <v>1012.6</v>
      </c>
      <c r="H3940">
        <v>0.77</v>
      </c>
      <c r="I3940" t="s">
        <v>9</v>
      </c>
      <c r="J3940">
        <v>1.1000000000000001</v>
      </c>
      <c r="K3940">
        <v>1</v>
      </c>
      <c r="L3940">
        <v>2026</v>
      </c>
      <c r="M3940" t="s">
        <v>344</v>
      </c>
      <c r="N3940" s="89" cm="1">
        <f t="array" ref="N3940">IF(ISNUMBER(_34_KNMI_Stations[[#This Row],[Etmaal temperatuur °C]]),IF(_34_KNMI_Stations[[#This Row],[Etmaal temperatuur °C]]&lt;stookgrens[],stookgrens[]-_34_KNMI_Stations[[#This Row],[Etmaal temperatuur °C]],0),"")</f>
        <v>20.9</v>
      </c>
      <c r="O3940" s="89">
        <f>_34_KNMI_Stations[[#This Row],[graaddagen]]*_34_KNMI_Stations[[#This Row],[Gewogen factor]]</f>
        <v>22.990000000000002</v>
      </c>
      <c r="P3940" s="89" cm="1">
        <f t="array" ref="P3940">IF(ISNUMBER(_34_KNMI_Stations[[#This Row],[Etmaal temperatuur °C]]),IF(_34_KNMI_Stations[[#This Row],[Etmaal temperatuur °C]]&gt;stookgrens[],_34_KNMI_Stations[[#This Row],[Etmaal temperatuur °C]]-stookgrens[],0),"")</f>
        <v>0</v>
      </c>
    </row>
    <row r="3941" spans="1:16" x14ac:dyDescent="0.25">
      <c r="A3941">
        <v>269</v>
      </c>
      <c r="B3941" s="110">
        <v>46033</v>
      </c>
      <c r="C3941" s="89">
        <v>4.5</v>
      </c>
      <c r="D3941" s="89">
        <v>-3</v>
      </c>
      <c r="E3941" s="96">
        <v>205</v>
      </c>
      <c r="F3941" s="89">
        <v>0</v>
      </c>
      <c r="G3941" s="89">
        <v>1021.2</v>
      </c>
      <c r="H3941">
        <v>0.84</v>
      </c>
      <c r="I3941" t="s">
        <v>9</v>
      </c>
      <c r="J3941">
        <v>1.1000000000000001</v>
      </c>
      <c r="K3941">
        <v>1</v>
      </c>
      <c r="L3941">
        <v>2026</v>
      </c>
      <c r="M3941" t="s">
        <v>344</v>
      </c>
      <c r="N3941" s="89" cm="1">
        <f t="array" ref="N3941">IF(ISNUMBER(_34_KNMI_Stations[[#This Row],[Etmaal temperatuur °C]]),IF(_34_KNMI_Stations[[#This Row],[Etmaal temperatuur °C]]&lt;stookgrens[],stookgrens[]-_34_KNMI_Stations[[#This Row],[Etmaal temperatuur °C]],0),"")</f>
        <v>21</v>
      </c>
      <c r="O3941" s="89">
        <f>_34_KNMI_Stations[[#This Row],[graaddagen]]*_34_KNMI_Stations[[#This Row],[Gewogen factor]]</f>
        <v>23.1</v>
      </c>
      <c r="P3941" s="89" cm="1">
        <f t="array" ref="P3941">IF(ISNUMBER(_34_KNMI_Stations[[#This Row],[Etmaal temperatuur °C]]),IF(_34_KNMI_Stations[[#This Row],[Etmaal temperatuur °C]]&gt;stookgrens[],_34_KNMI_Stations[[#This Row],[Etmaal temperatuur °C]]-stookgrens[],0),"")</f>
        <v>0</v>
      </c>
    </row>
    <row r="3942" spans="1:16" x14ac:dyDescent="0.25">
      <c r="A3942">
        <v>269</v>
      </c>
      <c r="B3942" s="110">
        <v>46034</v>
      </c>
      <c r="C3942" s="89">
        <v>5.3</v>
      </c>
      <c r="D3942" s="89">
        <v>3.3</v>
      </c>
      <c r="E3942" s="96">
        <v>103</v>
      </c>
      <c r="F3942" s="89">
        <v>2.1</v>
      </c>
      <c r="G3942" s="89">
        <v>1006.9</v>
      </c>
      <c r="H3942">
        <v>0.96</v>
      </c>
      <c r="I3942" t="s">
        <v>9</v>
      </c>
      <c r="J3942">
        <v>1.1000000000000001</v>
      </c>
      <c r="K3942">
        <v>1</v>
      </c>
      <c r="L3942">
        <v>2026</v>
      </c>
      <c r="M3942" t="s">
        <v>381</v>
      </c>
      <c r="N3942" s="89" cm="1">
        <f t="array" ref="N3942">IF(ISNUMBER(_34_KNMI_Stations[[#This Row],[Etmaal temperatuur °C]]),IF(_34_KNMI_Stations[[#This Row],[Etmaal temperatuur °C]]&lt;stookgrens[],stookgrens[]-_34_KNMI_Stations[[#This Row],[Etmaal temperatuur °C]],0),"")</f>
        <v>14.7</v>
      </c>
      <c r="O3942" s="89">
        <f>_34_KNMI_Stations[[#This Row],[graaddagen]]*_34_KNMI_Stations[[#This Row],[Gewogen factor]]</f>
        <v>16.170000000000002</v>
      </c>
      <c r="P3942" s="89" cm="1">
        <f t="array" ref="P3942">IF(ISNUMBER(_34_KNMI_Stations[[#This Row],[Etmaal temperatuur °C]]),IF(_34_KNMI_Stations[[#This Row],[Etmaal temperatuur °C]]&gt;stookgrens[],_34_KNMI_Stations[[#This Row],[Etmaal temperatuur °C]]-stookgrens[],0),"")</f>
        <v>0</v>
      </c>
    </row>
    <row r="3943" spans="1:16" x14ac:dyDescent="0.25">
      <c r="A3943">
        <v>269</v>
      </c>
      <c r="B3943" s="110">
        <v>46035</v>
      </c>
      <c r="C3943" s="89">
        <v>4.4000000000000004</v>
      </c>
      <c r="D3943" s="89">
        <v>7.9</v>
      </c>
      <c r="E3943" s="96">
        <v>89</v>
      </c>
      <c r="F3943" s="89">
        <v>2.7</v>
      </c>
      <c r="G3943" s="89">
        <v>1007.3</v>
      </c>
      <c r="H3943">
        <v>0.96</v>
      </c>
      <c r="I3943" t="s">
        <v>9</v>
      </c>
      <c r="J3943">
        <v>1.1000000000000001</v>
      </c>
      <c r="K3943">
        <v>1</v>
      </c>
      <c r="L3943">
        <v>2026</v>
      </c>
      <c r="M3943" t="s">
        <v>381</v>
      </c>
      <c r="N3943" s="89" cm="1">
        <f t="array" ref="N3943">IF(ISNUMBER(_34_KNMI_Stations[[#This Row],[Etmaal temperatuur °C]]),IF(_34_KNMI_Stations[[#This Row],[Etmaal temperatuur °C]]&lt;stookgrens[],stookgrens[]-_34_KNMI_Stations[[#This Row],[Etmaal temperatuur °C]],0),"")</f>
        <v>10.1</v>
      </c>
      <c r="O3943" s="89">
        <f>_34_KNMI_Stations[[#This Row],[graaddagen]]*_34_KNMI_Stations[[#This Row],[Gewogen factor]]</f>
        <v>11.110000000000001</v>
      </c>
      <c r="P3943" s="89" cm="1">
        <f t="array" ref="P3943">IF(ISNUMBER(_34_KNMI_Stations[[#This Row],[Etmaal temperatuur °C]]),IF(_34_KNMI_Stations[[#This Row],[Etmaal temperatuur °C]]&gt;stookgrens[],_34_KNMI_Stations[[#This Row],[Etmaal temperatuur °C]]-stookgrens[],0),"")</f>
        <v>0</v>
      </c>
    </row>
    <row r="3944" spans="1:16" x14ac:dyDescent="0.25">
      <c r="A3944">
        <v>269</v>
      </c>
      <c r="B3944" s="110">
        <v>46036</v>
      </c>
      <c r="C3944" s="89">
        <v>2.6</v>
      </c>
      <c r="D3944" s="89">
        <v>5.3</v>
      </c>
      <c r="E3944" s="96">
        <v>422</v>
      </c>
      <c r="F3944" s="89">
        <v>3.6</v>
      </c>
      <c r="G3944" s="89">
        <v>1011.9</v>
      </c>
      <c r="H3944">
        <v>0.91</v>
      </c>
      <c r="I3944" t="s">
        <v>9</v>
      </c>
      <c r="J3944">
        <v>1.1000000000000001</v>
      </c>
      <c r="K3944">
        <v>1</v>
      </c>
      <c r="L3944">
        <v>2026</v>
      </c>
      <c r="M3944" t="s">
        <v>381</v>
      </c>
      <c r="N3944" s="89" cm="1">
        <f t="array" ref="N3944">IF(ISNUMBER(_34_KNMI_Stations[[#This Row],[Etmaal temperatuur °C]]),IF(_34_KNMI_Stations[[#This Row],[Etmaal temperatuur °C]]&lt;stookgrens[],stookgrens[]-_34_KNMI_Stations[[#This Row],[Etmaal temperatuur °C]],0),"")</f>
        <v>12.7</v>
      </c>
      <c r="O3944" s="89">
        <f>_34_KNMI_Stations[[#This Row],[graaddagen]]*_34_KNMI_Stations[[#This Row],[Gewogen factor]]</f>
        <v>13.97</v>
      </c>
      <c r="P3944" s="89" cm="1">
        <f t="array" ref="P3944">IF(ISNUMBER(_34_KNMI_Stations[[#This Row],[Etmaal temperatuur °C]]),IF(_34_KNMI_Stations[[#This Row],[Etmaal temperatuur °C]]&gt;stookgrens[],_34_KNMI_Stations[[#This Row],[Etmaal temperatuur °C]]-stookgrens[],0),"")</f>
        <v>0</v>
      </c>
    </row>
    <row r="3945" spans="1:16" x14ac:dyDescent="0.25">
      <c r="A3945">
        <v>269</v>
      </c>
      <c r="B3945" s="110">
        <v>46037</v>
      </c>
      <c r="C3945" s="89">
        <v>4.8</v>
      </c>
      <c r="D3945" s="89">
        <v>8.5</v>
      </c>
      <c r="E3945" s="96">
        <v>90</v>
      </c>
      <c r="F3945" s="89">
        <v>2.6</v>
      </c>
      <c r="G3945" s="89">
        <v>1007</v>
      </c>
      <c r="H3945">
        <v>0.91</v>
      </c>
      <c r="I3945" t="s">
        <v>9</v>
      </c>
      <c r="J3945">
        <v>1.1000000000000001</v>
      </c>
      <c r="K3945">
        <v>1</v>
      </c>
      <c r="L3945">
        <v>2026</v>
      </c>
      <c r="M3945" t="s">
        <v>381</v>
      </c>
      <c r="N3945" s="89" cm="1">
        <f t="array" ref="N3945">IF(ISNUMBER(_34_KNMI_Stations[[#This Row],[Etmaal temperatuur °C]]),IF(_34_KNMI_Stations[[#This Row],[Etmaal temperatuur °C]]&lt;stookgrens[],stookgrens[]-_34_KNMI_Stations[[#This Row],[Etmaal temperatuur °C]],0),"")</f>
        <v>9.5</v>
      </c>
      <c r="O3945" s="89">
        <f>_34_KNMI_Stations[[#This Row],[graaddagen]]*_34_KNMI_Stations[[#This Row],[Gewogen factor]]</f>
        <v>10.450000000000001</v>
      </c>
      <c r="P3945" s="89" cm="1">
        <f t="array" ref="P3945">IF(ISNUMBER(_34_KNMI_Stations[[#This Row],[Etmaal temperatuur °C]]),IF(_34_KNMI_Stations[[#This Row],[Etmaal temperatuur °C]]&gt;stookgrens[],_34_KNMI_Stations[[#This Row],[Etmaal temperatuur °C]]-stookgrens[],0),"")</f>
        <v>0</v>
      </c>
    </row>
    <row r="3946" spans="1:16" x14ac:dyDescent="0.25">
      <c r="A3946">
        <v>269</v>
      </c>
      <c r="B3946" s="110">
        <v>46038</v>
      </c>
      <c r="C3946" s="89">
        <v>4.3</v>
      </c>
      <c r="D3946" s="89">
        <v>8.3000000000000007</v>
      </c>
      <c r="E3946" s="96">
        <v>311</v>
      </c>
      <c r="F3946" s="89">
        <v>0.8</v>
      </c>
      <c r="G3946" s="89">
        <v>1011.2</v>
      </c>
      <c r="H3946">
        <v>0.89</v>
      </c>
      <c r="I3946" t="s">
        <v>9</v>
      </c>
      <c r="J3946">
        <v>1.1000000000000001</v>
      </c>
      <c r="K3946">
        <v>1</v>
      </c>
      <c r="L3946">
        <v>2026</v>
      </c>
      <c r="M3946" t="s">
        <v>381</v>
      </c>
      <c r="N3946" s="89" cm="1">
        <f t="array" ref="N3946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3946" s="89">
        <f>_34_KNMI_Stations[[#This Row],[graaddagen]]*_34_KNMI_Stations[[#This Row],[Gewogen factor]]</f>
        <v>10.67</v>
      </c>
      <c r="P3946" s="89" cm="1">
        <f t="array" ref="P3946">IF(ISNUMBER(_34_KNMI_Stations[[#This Row],[Etmaal temperatuur °C]]),IF(_34_KNMI_Stations[[#This Row],[Etmaal temperatuur °C]]&gt;stookgrens[],_34_KNMI_Stations[[#This Row],[Etmaal temperatuur °C]]-stookgrens[],0),"")</f>
        <v>0</v>
      </c>
    </row>
    <row r="3947" spans="1:16" x14ac:dyDescent="0.25">
      <c r="A3947">
        <v>269</v>
      </c>
      <c r="B3947" s="110">
        <v>46039</v>
      </c>
      <c r="C3947" s="89">
        <v>2</v>
      </c>
      <c r="D3947" s="89">
        <v>6.7</v>
      </c>
      <c r="E3947" s="96">
        <v>443</v>
      </c>
      <c r="F3947" s="89">
        <v>-0.1</v>
      </c>
      <c r="G3947" s="89">
        <v>1018.6</v>
      </c>
      <c r="H3947">
        <v>0.92</v>
      </c>
      <c r="I3947" t="s">
        <v>9</v>
      </c>
      <c r="J3947">
        <v>1.1000000000000001</v>
      </c>
      <c r="K3947">
        <v>1</v>
      </c>
      <c r="L3947">
        <v>2026</v>
      </c>
      <c r="M3947" t="s">
        <v>381</v>
      </c>
      <c r="N3947" s="89" cm="1">
        <f t="array" ref="N3947">IF(ISNUMBER(_34_KNMI_Stations[[#This Row],[Etmaal temperatuur °C]]),IF(_34_KNMI_Stations[[#This Row],[Etmaal temperatuur °C]]&lt;stookgrens[],stookgrens[]-_34_KNMI_Stations[[#This Row],[Etmaal temperatuur °C]],0),"")</f>
        <v>11.3</v>
      </c>
      <c r="O3947" s="89">
        <f>_34_KNMI_Stations[[#This Row],[graaddagen]]*_34_KNMI_Stations[[#This Row],[Gewogen factor]]</f>
        <v>12.430000000000001</v>
      </c>
      <c r="P3947" s="89" cm="1">
        <f t="array" ref="P3947">IF(ISNUMBER(_34_KNMI_Stations[[#This Row],[Etmaal temperatuur °C]]),IF(_34_KNMI_Stations[[#This Row],[Etmaal temperatuur °C]]&gt;stookgrens[],_34_KNMI_Stations[[#This Row],[Etmaal temperatuur °C]]-stookgrens[],0),"")</f>
        <v>0</v>
      </c>
    </row>
    <row r="3948" spans="1:16" x14ac:dyDescent="0.25">
      <c r="A3948">
        <v>269</v>
      </c>
      <c r="B3948" s="110">
        <v>46040</v>
      </c>
      <c r="C3948" s="89">
        <v>3.3</v>
      </c>
      <c r="D3948" s="89">
        <v>1</v>
      </c>
      <c r="E3948" s="96">
        <v>365</v>
      </c>
      <c r="F3948" s="89">
        <v>0</v>
      </c>
      <c r="G3948" s="89">
        <v>1020.8</v>
      </c>
      <c r="H3948">
        <v>0.98</v>
      </c>
      <c r="I3948" t="s">
        <v>9</v>
      </c>
      <c r="J3948">
        <v>1.1000000000000001</v>
      </c>
      <c r="K3948">
        <v>1</v>
      </c>
      <c r="L3948">
        <v>2026</v>
      </c>
      <c r="M3948" t="s">
        <v>381</v>
      </c>
      <c r="N3948" s="89" cm="1">
        <f t="array" ref="N3948">IF(ISNUMBER(_34_KNMI_Stations[[#This Row],[Etmaal temperatuur °C]]),IF(_34_KNMI_Stations[[#This Row],[Etmaal temperatuur °C]]&lt;stookgrens[],stookgrens[]-_34_KNMI_Stations[[#This Row],[Etmaal temperatuur °C]],0),"")</f>
        <v>17</v>
      </c>
      <c r="O3948" s="89">
        <f>_34_KNMI_Stations[[#This Row],[graaddagen]]*_34_KNMI_Stations[[#This Row],[Gewogen factor]]</f>
        <v>18.700000000000003</v>
      </c>
      <c r="P3948" s="89" cm="1">
        <f t="array" ref="P3948">IF(ISNUMBER(_34_KNMI_Stations[[#This Row],[Etmaal temperatuur °C]]),IF(_34_KNMI_Stations[[#This Row],[Etmaal temperatuur °C]]&gt;stookgrens[],_34_KNMI_Stations[[#This Row],[Etmaal temperatuur °C]]-stookgrens[],0),"")</f>
        <v>0</v>
      </c>
    </row>
    <row r="3949" spans="1:16" x14ac:dyDescent="0.25">
      <c r="A3949">
        <v>269</v>
      </c>
      <c r="B3949" s="110">
        <v>46041</v>
      </c>
      <c r="C3949" s="89">
        <v>2.5</v>
      </c>
      <c r="D3949" s="89">
        <v>2.2000000000000002</v>
      </c>
      <c r="E3949" s="96">
        <v>350</v>
      </c>
      <c r="F3949" s="89">
        <v>0</v>
      </c>
      <c r="G3949" s="89">
        <v>1018.8</v>
      </c>
      <c r="H3949">
        <v>0.92</v>
      </c>
      <c r="I3949" t="s">
        <v>9</v>
      </c>
      <c r="J3949">
        <v>1.1000000000000001</v>
      </c>
      <c r="K3949">
        <v>1</v>
      </c>
      <c r="L3949">
        <v>2026</v>
      </c>
      <c r="M3949" t="s">
        <v>382</v>
      </c>
      <c r="N3949" s="89" cm="1">
        <f t="array" ref="N3949">IF(ISNUMBER(_34_KNMI_Stations[[#This Row],[Etmaal temperatuur °C]]),IF(_34_KNMI_Stations[[#This Row],[Etmaal temperatuur °C]]&lt;stookgrens[],stookgrens[]-_34_KNMI_Stations[[#This Row],[Etmaal temperatuur °C]],0),"")</f>
        <v>15.8</v>
      </c>
      <c r="O3949" s="89">
        <f>_34_KNMI_Stations[[#This Row],[graaddagen]]*_34_KNMI_Stations[[#This Row],[Gewogen factor]]</f>
        <v>17.380000000000003</v>
      </c>
      <c r="P3949" s="89" cm="1">
        <f t="array" ref="P3949">IF(ISNUMBER(_34_KNMI_Stations[[#This Row],[Etmaal temperatuur °C]]),IF(_34_KNMI_Stations[[#This Row],[Etmaal temperatuur °C]]&gt;stookgrens[],_34_KNMI_Stations[[#This Row],[Etmaal temperatuur °C]]-stookgrens[],0),"")</f>
        <v>0</v>
      </c>
    </row>
    <row r="3950" spans="1:16" x14ac:dyDescent="0.25">
      <c r="A3950">
        <v>269</v>
      </c>
      <c r="B3950" s="110">
        <v>46042</v>
      </c>
      <c r="C3950" s="89">
        <v>2.1</v>
      </c>
      <c r="D3950" s="89">
        <v>1.7</v>
      </c>
      <c r="E3950" s="96">
        <v>453</v>
      </c>
      <c r="F3950" s="89">
        <v>0</v>
      </c>
      <c r="G3950" s="89">
        <v>1015.7</v>
      </c>
      <c r="H3950">
        <v>0.87</v>
      </c>
      <c r="I3950" t="s">
        <v>9</v>
      </c>
      <c r="J3950">
        <v>1.1000000000000001</v>
      </c>
      <c r="K3950">
        <v>1</v>
      </c>
      <c r="L3950">
        <v>2026</v>
      </c>
      <c r="M3950" t="s">
        <v>382</v>
      </c>
      <c r="N3950" s="89" cm="1">
        <f t="array" ref="N3950">IF(ISNUMBER(_34_KNMI_Stations[[#This Row],[Etmaal temperatuur °C]]),IF(_34_KNMI_Stations[[#This Row],[Etmaal temperatuur °C]]&lt;stookgrens[],stookgrens[]-_34_KNMI_Stations[[#This Row],[Etmaal temperatuur °C]],0),"")</f>
        <v>16.3</v>
      </c>
      <c r="O3950" s="89">
        <f>_34_KNMI_Stations[[#This Row],[graaddagen]]*_34_KNMI_Stations[[#This Row],[Gewogen factor]]</f>
        <v>17.930000000000003</v>
      </c>
      <c r="P3950" s="89" cm="1">
        <f t="array" ref="P3950">IF(ISNUMBER(_34_KNMI_Stations[[#This Row],[Etmaal temperatuur °C]]),IF(_34_KNMI_Stations[[#This Row],[Etmaal temperatuur °C]]&gt;stookgrens[],_34_KNMI_Stations[[#This Row],[Etmaal temperatuur °C]]-stookgrens[],0),"")</f>
        <v>0</v>
      </c>
    </row>
    <row r="3951" spans="1:16" x14ac:dyDescent="0.25">
      <c r="A3951">
        <v>269</v>
      </c>
      <c r="B3951" s="110">
        <v>46043</v>
      </c>
      <c r="C3951" s="89">
        <v>2.6</v>
      </c>
      <c r="D3951" s="89">
        <v>3.9</v>
      </c>
      <c r="E3951" s="96">
        <v>260</v>
      </c>
      <c r="F3951" s="89">
        <v>0.4</v>
      </c>
      <c r="G3951" s="89">
        <v>1002.5</v>
      </c>
      <c r="H3951">
        <v>0.8</v>
      </c>
      <c r="I3951" t="s">
        <v>9</v>
      </c>
      <c r="J3951">
        <v>1.1000000000000001</v>
      </c>
      <c r="K3951">
        <v>1</v>
      </c>
      <c r="L3951">
        <v>2026</v>
      </c>
      <c r="M3951" t="s">
        <v>382</v>
      </c>
      <c r="N3951" s="89" cm="1">
        <f t="array" ref="N3951">IF(ISNUMBER(_34_KNMI_Stations[[#This Row],[Etmaal temperatuur °C]]),IF(_34_KNMI_Stations[[#This Row],[Etmaal temperatuur °C]]&lt;stookgrens[],stookgrens[]-_34_KNMI_Stations[[#This Row],[Etmaal temperatuur °C]],0),"")</f>
        <v>14.1</v>
      </c>
      <c r="O3951" s="89">
        <f>_34_KNMI_Stations[[#This Row],[graaddagen]]*_34_KNMI_Stations[[#This Row],[Gewogen factor]]</f>
        <v>15.510000000000002</v>
      </c>
      <c r="P3951" s="89" cm="1">
        <f t="array" ref="P3951">IF(ISNUMBER(_34_KNMI_Stations[[#This Row],[Etmaal temperatuur °C]]),IF(_34_KNMI_Stations[[#This Row],[Etmaal temperatuur °C]]&gt;stookgrens[],_34_KNMI_Stations[[#This Row],[Etmaal temperatuur °C]]-stookgrens[],0),"")</f>
        <v>0</v>
      </c>
    </row>
    <row r="3952" spans="1:16" x14ac:dyDescent="0.25">
      <c r="A3952">
        <v>269</v>
      </c>
      <c r="B3952" s="110">
        <v>46044</v>
      </c>
      <c r="C3952" s="89">
        <v>4.5</v>
      </c>
      <c r="D3952" s="89">
        <v>0.4</v>
      </c>
      <c r="E3952" s="96">
        <v>472</v>
      </c>
      <c r="F3952" s="89">
        <v>-0.1</v>
      </c>
      <c r="G3952" s="89">
        <v>996.6</v>
      </c>
      <c r="H3952">
        <v>0.78</v>
      </c>
      <c r="I3952" t="s">
        <v>9</v>
      </c>
      <c r="J3952">
        <v>1.1000000000000001</v>
      </c>
      <c r="K3952">
        <v>1</v>
      </c>
      <c r="L3952">
        <v>2026</v>
      </c>
      <c r="M3952" t="s">
        <v>382</v>
      </c>
      <c r="N3952" s="89" cm="1">
        <f t="array" ref="N3952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3952" s="89">
        <f>_34_KNMI_Stations[[#This Row],[graaddagen]]*_34_KNMI_Stations[[#This Row],[Gewogen factor]]</f>
        <v>19.360000000000003</v>
      </c>
      <c r="P3952" s="89" cm="1">
        <f t="array" ref="P3952">IF(ISNUMBER(_34_KNMI_Stations[[#This Row],[Etmaal temperatuur °C]]),IF(_34_KNMI_Stations[[#This Row],[Etmaal temperatuur °C]]&gt;stookgrens[],_34_KNMI_Stations[[#This Row],[Etmaal temperatuur °C]]-stookgrens[],0),"")</f>
        <v>0</v>
      </c>
    </row>
    <row r="3953" spans="1:16" x14ac:dyDescent="0.25">
      <c r="A3953">
        <v>269</v>
      </c>
      <c r="B3953" s="110">
        <v>46045</v>
      </c>
      <c r="C3953" s="89">
        <v>4</v>
      </c>
      <c r="D3953" s="89">
        <v>2.1</v>
      </c>
      <c r="E3953" s="96">
        <v>224</v>
      </c>
      <c r="F3953" s="89">
        <v>0.1</v>
      </c>
      <c r="G3953" s="89">
        <v>995.8</v>
      </c>
      <c r="H3953">
        <v>0.83</v>
      </c>
      <c r="I3953" t="s">
        <v>9</v>
      </c>
      <c r="J3953">
        <v>1.1000000000000001</v>
      </c>
      <c r="K3953">
        <v>1</v>
      </c>
      <c r="L3953">
        <v>2026</v>
      </c>
      <c r="M3953" t="s">
        <v>382</v>
      </c>
      <c r="N3953" s="89" cm="1">
        <f t="array" ref="N3953">IF(ISNUMBER(_34_KNMI_Stations[[#This Row],[Etmaal temperatuur °C]]),IF(_34_KNMI_Stations[[#This Row],[Etmaal temperatuur °C]]&lt;stookgrens[],stookgrens[]-_34_KNMI_Stations[[#This Row],[Etmaal temperatuur °C]],0),"")</f>
        <v>15.9</v>
      </c>
      <c r="O3953" s="89">
        <f>_34_KNMI_Stations[[#This Row],[graaddagen]]*_34_KNMI_Stations[[#This Row],[Gewogen factor]]</f>
        <v>17.490000000000002</v>
      </c>
      <c r="P3953" s="89" cm="1">
        <f t="array" ref="P3953">IF(ISNUMBER(_34_KNMI_Stations[[#This Row],[Etmaal temperatuur °C]]),IF(_34_KNMI_Stations[[#This Row],[Etmaal temperatuur °C]]&gt;stookgrens[],_34_KNMI_Stations[[#This Row],[Etmaal temperatuur °C]]-stookgrens[],0),"")</f>
        <v>0</v>
      </c>
    </row>
    <row r="3954" spans="1:16" x14ac:dyDescent="0.25">
      <c r="A3954">
        <v>269</v>
      </c>
      <c r="B3954" s="110">
        <v>46046</v>
      </c>
      <c r="C3954" s="89">
        <v>3.8</v>
      </c>
      <c r="D3954" s="89">
        <v>0.6</v>
      </c>
      <c r="E3954" s="96">
        <v>470</v>
      </c>
      <c r="F3954" s="89">
        <v>-0.1</v>
      </c>
      <c r="G3954" s="89">
        <v>1001.7</v>
      </c>
      <c r="H3954">
        <v>0.84</v>
      </c>
      <c r="I3954" t="s">
        <v>9</v>
      </c>
      <c r="J3954">
        <v>1.1000000000000001</v>
      </c>
      <c r="K3954">
        <v>1</v>
      </c>
      <c r="L3954">
        <v>2026</v>
      </c>
      <c r="M3954" t="s">
        <v>382</v>
      </c>
      <c r="N3954" s="89" cm="1">
        <f t="array" ref="N3954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3954" s="89">
        <f>_34_KNMI_Stations[[#This Row],[graaddagen]]*_34_KNMI_Stations[[#This Row],[Gewogen factor]]</f>
        <v>19.14</v>
      </c>
      <c r="P3954" s="89" cm="1">
        <f t="array" ref="P3954">IF(ISNUMBER(_34_KNMI_Stations[[#This Row],[Etmaal temperatuur °C]]),IF(_34_KNMI_Stations[[#This Row],[Etmaal temperatuur °C]]&gt;stookgrens[],_34_KNMI_Stations[[#This Row],[Etmaal temperatuur °C]]-stookgrens[],0),"")</f>
        <v>0</v>
      </c>
    </row>
    <row r="3955" spans="1:16" x14ac:dyDescent="0.25">
      <c r="A3955">
        <v>269</v>
      </c>
      <c r="B3955" s="110">
        <v>46047</v>
      </c>
      <c r="C3955" s="89">
        <v>4.2</v>
      </c>
      <c r="D3955" s="89">
        <v>-1.4</v>
      </c>
      <c r="E3955" s="96">
        <v>312</v>
      </c>
      <c r="F3955" s="89">
        <v>0</v>
      </c>
      <c r="G3955" s="89">
        <v>999.7</v>
      </c>
      <c r="H3955">
        <v>0.88</v>
      </c>
      <c r="I3955" t="s">
        <v>9</v>
      </c>
      <c r="J3955">
        <v>1.1000000000000001</v>
      </c>
      <c r="K3955">
        <v>1</v>
      </c>
      <c r="L3955">
        <v>2026</v>
      </c>
      <c r="M3955" t="s">
        <v>382</v>
      </c>
      <c r="N3955" s="89" cm="1">
        <f t="array" ref="N3955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3955" s="89">
        <f>_34_KNMI_Stations[[#This Row],[graaddagen]]*_34_KNMI_Stations[[#This Row],[Gewogen factor]]</f>
        <v>21.34</v>
      </c>
      <c r="P3955" s="89" cm="1">
        <f t="array" ref="P3955">IF(ISNUMBER(_34_KNMI_Stations[[#This Row],[Etmaal temperatuur °C]]),IF(_34_KNMI_Stations[[#This Row],[Etmaal temperatuur °C]]&gt;stookgrens[],_34_KNMI_Stations[[#This Row],[Etmaal temperatuur °C]]-stookgrens[],0),"")</f>
        <v>0</v>
      </c>
    </row>
    <row r="3956" spans="1:16" x14ac:dyDescent="0.25">
      <c r="A3956">
        <v>269</v>
      </c>
      <c r="B3956" s="110">
        <v>46048</v>
      </c>
      <c r="C3956" s="89">
        <v>2.2999999999999998</v>
      </c>
      <c r="D3956" s="89">
        <v>0.5</v>
      </c>
      <c r="E3956" s="96">
        <v>181</v>
      </c>
      <c r="F3956" s="89">
        <v>-0.1</v>
      </c>
      <c r="G3956" s="89">
        <v>1002.4</v>
      </c>
      <c r="H3956">
        <v>0.89</v>
      </c>
      <c r="I3956" t="s">
        <v>9</v>
      </c>
      <c r="J3956">
        <v>1.1000000000000001</v>
      </c>
      <c r="K3956">
        <v>1</v>
      </c>
      <c r="L3956">
        <v>2026</v>
      </c>
      <c r="M3956" t="s">
        <v>383</v>
      </c>
      <c r="N3956" s="89" cm="1">
        <f t="array" ref="N3956">IF(ISNUMBER(_34_KNMI_Stations[[#This Row],[Etmaal temperatuur °C]]),IF(_34_KNMI_Stations[[#This Row],[Etmaal temperatuur °C]]&lt;stookgrens[],stookgrens[]-_34_KNMI_Stations[[#This Row],[Etmaal temperatuur °C]],0),"")</f>
        <v>17.5</v>
      </c>
      <c r="O3956" s="89">
        <f>_34_KNMI_Stations[[#This Row],[graaddagen]]*_34_KNMI_Stations[[#This Row],[Gewogen factor]]</f>
        <v>19.25</v>
      </c>
      <c r="P3956" s="89" cm="1">
        <f t="array" ref="P3956">IF(ISNUMBER(_34_KNMI_Stations[[#This Row],[Etmaal temperatuur °C]]),IF(_34_KNMI_Stations[[#This Row],[Etmaal temperatuur °C]]&gt;stookgrens[],_34_KNMI_Stations[[#This Row],[Etmaal temperatuur °C]]-stookgrens[],0),"")</f>
        <v>0</v>
      </c>
    </row>
    <row r="3957" spans="1:16" x14ac:dyDescent="0.25">
      <c r="A3957">
        <v>269</v>
      </c>
      <c r="B3957" s="110">
        <v>46049</v>
      </c>
      <c r="C3957" s="89">
        <v>4.2</v>
      </c>
      <c r="D3957" s="89">
        <v>0.5</v>
      </c>
      <c r="E3957" s="96">
        <v>241</v>
      </c>
      <c r="F3957" s="89">
        <v>4.8</v>
      </c>
      <c r="G3957" s="89">
        <v>996.5</v>
      </c>
      <c r="H3957">
        <v>0.9</v>
      </c>
      <c r="I3957" t="s">
        <v>9</v>
      </c>
      <c r="J3957">
        <v>1.1000000000000001</v>
      </c>
      <c r="K3957">
        <v>1</v>
      </c>
      <c r="L3957">
        <v>2026</v>
      </c>
      <c r="M3957" t="s">
        <v>383</v>
      </c>
      <c r="N3957" s="89" cm="1">
        <f t="array" ref="N3957">IF(ISNUMBER(_34_KNMI_Stations[[#This Row],[Etmaal temperatuur °C]]),IF(_34_KNMI_Stations[[#This Row],[Etmaal temperatuur °C]]&lt;stookgrens[],stookgrens[]-_34_KNMI_Stations[[#This Row],[Etmaal temperatuur °C]],0),"")</f>
        <v>17.5</v>
      </c>
      <c r="O3957" s="89">
        <f>_34_KNMI_Stations[[#This Row],[graaddagen]]*_34_KNMI_Stations[[#This Row],[Gewogen factor]]</f>
        <v>19.25</v>
      </c>
      <c r="P3957" s="89" cm="1">
        <f t="array" ref="P3957">IF(ISNUMBER(_34_KNMI_Stations[[#This Row],[Etmaal temperatuur °C]]),IF(_34_KNMI_Stations[[#This Row],[Etmaal temperatuur °C]]&gt;stookgrens[],_34_KNMI_Stations[[#This Row],[Etmaal temperatuur °C]]-stookgrens[],0),"")</f>
        <v>0</v>
      </c>
    </row>
    <row r="3958" spans="1:16" x14ac:dyDescent="0.25">
      <c r="A3958">
        <v>269</v>
      </c>
      <c r="B3958" s="110">
        <v>46050</v>
      </c>
      <c r="C3958" s="89">
        <v>3.9</v>
      </c>
      <c r="D3958" s="89">
        <v>1.1000000000000001</v>
      </c>
      <c r="E3958" s="96">
        <v>122</v>
      </c>
      <c r="F3958" s="89">
        <v>0.8</v>
      </c>
      <c r="G3958" s="89">
        <v>996.8</v>
      </c>
      <c r="H3958">
        <v>0.95</v>
      </c>
      <c r="I3958" t="s">
        <v>9</v>
      </c>
      <c r="J3958">
        <v>1.1000000000000001</v>
      </c>
      <c r="K3958">
        <v>1</v>
      </c>
      <c r="L3958">
        <v>2026</v>
      </c>
      <c r="M3958" t="s">
        <v>383</v>
      </c>
      <c r="N3958" s="89" cm="1">
        <f t="array" ref="N3958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3958" s="89">
        <f>_34_KNMI_Stations[[#This Row],[graaddagen]]*_34_KNMI_Stations[[#This Row],[Gewogen factor]]</f>
        <v>18.59</v>
      </c>
      <c r="P3958" s="89" cm="1">
        <f t="array" ref="P3958">IF(ISNUMBER(_34_KNMI_Stations[[#This Row],[Etmaal temperatuur °C]]),IF(_34_KNMI_Stations[[#This Row],[Etmaal temperatuur °C]]&gt;stookgrens[],_34_KNMI_Stations[[#This Row],[Etmaal temperatuur °C]]-stookgrens[],0),"")</f>
        <v>0</v>
      </c>
    </row>
    <row r="3959" spans="1:16" x14ac:dyDescent="0.25">
      <c r="A3959">
        <v>269</v>
      </c>
      <c r="B3959" s="110">
        <v>46051</v>
      </c>
      <c r="C3959" s="89">
        <v>3.4</v>
      </c>
      <c r="D3959" s="89">
        <v>-0.2</v>
      </c>
      <c r="E3959" s="96">
        <v>202</v>
      </c>
      <c r="F3959" s="89">
        <v>2.1</v>
      </c>
      <c r="G3959" s="89">
        <v>1000.2</v>
      </c>
      <c r="H3959">
        <v>0.94</v>
      </c>
      <c r="I3959" t="s">
        <v>9</v>
      </c>
      <c r="J3959">
        <v>1.1000000000000001</v>
      </c>
      <c r="K3959">
        <v>1</v>
      </c>
      <c r="L3959">
        <v>2026</v>
      </c>
      <c r="M3959" t="s">
        <v>383</v>
      </c>
      <c r="N3959" s="89" cm="1">
        <f t="array" ref="N3959">IF(ISNUMBER(_34_KNMI_Stations[[#This Row],[Etmaal temperatuur °C]]),IF(_34_KNMI_Stations[[#This Row],[Etmaal temperatuur °C]]&lt;stookgrens[],stookgrens[]-_34_KNMI_Stations[[#This Row],[Etmaal temperatuur °C]],0),"")</f>
        <v>18.2</v>
      </c>
      <c r="O3959" s="89">
        <f>_34_KNMI_Stations[[#This Row],[graaddagen]]*_34_KNMI_Stations[[#This Row],[Gewogen factor]]</f>
        <v>20.02</v>
      </c>
      <c r="P3959" s="89" cm="1">
        <f t="array" ref="P3959">IF(ISNUMBER(_34_KNMI_Stations[[#This Row],[Etmaal temperatuur °C]]),IF(_34_KNMI_Stations[[#This Row],[Etmaal temperatuur °C]]&gt;stookgrens[],_34_KNMI_Stations[[#This Row],[Etmaal temperatuur °C]]-stookgrens[],0),"")</f>
        <v>0</v>
      </c>
    </row>
    <row r="3960" spans="1:16" x14ac:dyDescent="0.25">
      <c r="A3960">
        <v>269</v>
      </c>
      <c r="B3960" s="110">
        <v>46052</v>
      </c>
      <c r="C3960" s="89">
        <v>4</v>
      </c>
      <c r="D3960" s="89">
        <v>0.9</v>
      </c>
      <c r="E3960" s="96">
        <v>364</v>
      </c>
      <c r="F3960" s="89">
        <v>0</v>
      </c>
      <c r="G3960" s="89">
        <v>997.7</v>
      </c>
      <c r="H3960">
        <v>0.91</v>
      </c>
      <c r="I3960" t="s">
        <v>9</v>
      </c>
      <c r="J3960">
        <v>1.1000000000000001</v>
      </c>
      <c r="K3960">
        <v>1</v>
      </c>
      <c r="L3960">
        <v>2026</v>
      </c>
      <c r="M3960" t="s">
        <v>383</v>
      </c>
      <c r="N3960" s="89" cm="1">
        <f t="array" ref="N3960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3960" s="89">
        <f>_34_KNMI_Stations[[#This Row],[graaddagen]]*_34_KNMI_Stations[[#This Row],[Gewogen factor]]</f>
        <v>18.810000000000002</v>
      </c>
      <c r="P3960" s="89" cm="1">
        <f t="array" ref="P3960">IF(ISNUMBER(_34_KNMI_Stations[[#This Row],[Etmaal temperatuur °C]]),IF(_34_KNMI_Stations[[#This Row],[Etmaal temperatuur °C]]&gt;stookgrens[],_34_KNMI_Stations[[#This Row],[Etmaal temperatuur °C]]-stookgrens[],0),"")</f>
        <v>0</v>
      </c>
    </row>
    <row r="3961" spans="1:16" x14ac:dyDescent="0.25">
      <c r="A3961">
        <v>269</v>
      </c>
      <c r="B3961" s="110">
        <v>46053</v>
      </c>
      <c r="C3961" s="89">
        <v>3.1</v>
      </c>
      <c r="D3961" s="89">
        <v>3.7</v>
      </c>
      <c r="E3961" s="96">
        <v>161</v>
      </c>
      <c r="F3961" s="89">
        <v>1.2</v>
      </c>
      <c r="G3961" s="89">
        <v>1002.1</v>
      </c>
      <c r="H3961">
        <v>0.94</v>
      </c>
      <c r="I3961" t="s">
        <v>9</v>
      </c>
      <c r="J3961">
        <v>1.1000000000000001</v>
      </c>
      <c r="K3961">
        <v>1</v>
      </c>
      <c r="L3961">
        <v>2026</v>
      </c>
      <c r="M3961" t="s">
        <v>383</v>
      </c>
      <c r="N3961" s="89" cm="1">
        <f t="array" ref="N3961">IF(ISNUMBER(_34_KNMI_Stations[[#This Row],[Etmaal temperatuur °C]]),IF(_34_KNMI_Stations[[#This Row],[Etmaal temperatuur °C]]&lt;stookgrens[],stookgrens[]-_34_KNMI_Stations[[#This Row],[Etmaal temperatuur °C]],0),"")</f>
        <v>14.3</v>
      </c>
      <c r="O3961" s="89">
        <f>_34_KNMI_Stations[[#This Row],[graaddagen]]*_34_KNMI_Stations[[#This Row],[Gewogen factor]]</f>
        <v>15.730000000000002</v>
      </c>
      <c r="P3961" s="89" cm="1">
        <f t="array" ref="P3961">IF(ISNUMBER(_34_KNMI_Stations[[#This Row],[Etmaal temperatuur °C]]),IF(_34_KNMI_Stations[[#This Row],[Etmaal temperatuur °C]]&gt;stookgrens[],_34_KNMI_Stations[[#This Row],[Etmaal temperatuur °C]]-stookgrens[],0),"")</f>
        <v>0</v>
      </c>
    </row>
    <row r="3962" spans="1:16" x14ac:dyDescent="0.25">
      <c r="A3962">
        <v>270</v>
      </c>
      <c r="B3962" s="110">
        <v>45658</v>
      </c>
      <c r="C3962" s="89">
        <v>12.4</v>
      </c>
      <c r="D3962" s="89">
        <v>7.6</v>
      </c>
      <c r="E3962" s="96">
        <v>28</v>
      </c>
      <c r="F3962" s="89">
        <v>14.8</v>
      </c>
      <c r="G3962" s="89">
        <v>1004</v>
      </c>
      <c r="H3962">
        <v>0.88</v>
      </c>
      <c r="I3962" t="s">
        <v>10</v>
      </c>
      <c r="J3962">
        <v>1.1000000000000001</v>
      </c>
      <c r="K3962">
        <v>1</v>
      </c>
      <c r="L3962">
        <v>2025</v>
      </c>
      <c r="M3962" t="s">
        <v>59</v>
      </c>
      <c r="N3962" s="89" cm="1">
        <f t="array" ref="N3962">IF(ISNUMBER(_34_KNMI_Stations[[#This Row],[Etmaal temperatuur °C]]),IF(_34_KNMI_Stations[[#This Row],[Etmaal temperatuur °C]]&lt;stookgrens[],stookgrens[]-_34_KNMI_Stations[[#This Row],[Etmaal temperatuur °C]],0),"")</f>
        <v>10.4</v>
      </c>
      <c r="O3962" s="89">
        <f>_34_KNMI_Stations[[#This Row],[graaddagen]]*_34_KNMI_Stations[[#This Row],[Gewogen factor]]</f>
        <v>11.440000000000001</v>
      </c>
      <c r="P3962" s="89" cm="1">
        <f t="array" ref="P3962">IF(ISNUMBER(_34_KNMI_Stations[[#This Row],[Etmaal temperatuur °C]]),IF(_34_KNMI_Stations[[#This Row],[Etmaal temperatuur °C]]&gt;stookgrens[],_34_KNMI_Stations[[#This Row],[Etmaal temperatuur °C]]-stookgrens[],0),"")</f>
        <v>0</v>
      </c>
    </row>
    <row r="3963" spans="1:16" x14ac:dyDescent="0.25">
      <c r="A3963">
        <v>270</v>
      </c>
      <c r="B3963" s="110">
        <v>45659</v>
      </c>
      <c r="C3963" s="89">
        <v>3.8</v>
      </c>
      <c r="D3963" s="89">
        <v>3.3</v>
      </c>
      <c r="E3963" s="96">
        <v>294</v>
      </c>
      <c r="F3963" s="89">
        <v>0.7</v>
      </c>
      <c r="G3963" s="89">
        <v>1012</v>
      </c>
      <c r="H3963">
        <v>0.82</v>
      </c>
      <c r="I3963" t="s">
        <v>10</v>
      </c>
      <c r="J3963">
        <v>1.1000000000000001</v>
      </c>
      <c r="K3963">
        <v>1</v>
      </c>
      <c r="L3963">
        <v>2025</v>
      </c>
      <c r="M3963" t="s">
        <v>59</v>
      </c>
      <c r="N3963" s="89" cm="1">
        <f t="array" ref="N3963">IF(ISNUMBER(_34_KNMI_Stations[[#This Row],[Etmaal temperatuur °C]]),IF(_34_KNMI_Stations[[#This Row],[Etmaal temperatuur °C]]&lt;stookgrens[],stookgrens[]-_34_KNMI_Stations[[#This Row],[Etmaal temperatuur °C]],0),"")</f>
        <v>14.7</v>
      </c>
      <c r="O3963" s="89">
        <f>_34_KNMI_Stations[[#This Row],[graaddagen]]*_34_KNMI_Stations[[#This Row],[Gewogen factor]]</f>
        <v>16.170000000000002</v>
      </c>
      <c r="P3963" s="89" cm="1">
        <f t="array" ref="P3963">IF(ISNUMBER(_34_KNMI_Stations[[#This Row],[Etmaal temperatuur °C]]),IF(_34_KNMI_Stations[[#This Row],[Etmaal temperatuur °C]]&gt;stookgrens[],_34_KNMI_Stations[[#This Row],[Etmaal temperatuur °C]]-stookgrens[],0),"")</f>
        <v>0</v>
      </c>
    </row>
    <row r="3964" spans="1:16" x14ac:dyDescent="0.25">
      <c r="A3964">
        <v>270</v>
      </c>
      <c r="B3964" s="110">
        <v>45660</v>
      </c>
      <c r="C3964" s="89">
        <v>5.4</v>
      </c>
      <c r="D3964" s="89">
        <v>1.8</v>
      </c>
      <c r="E3964" s="96">
        <v>196</v>
      </c>
      <c r="F3964" s="89">
        <v>3.2</v>
      </c>
      <c r="G3964" s="89">
        <v>1015.6</v>
      </c>
      <c r="H3964">
        <v>0.82</v>
      </c>
      <c r="I3964" t="s">
        <v>10</v>
      </c>
      <c r="J3964">
        <v>1.1000000000000001</v>
      </c>
      <c r="K3964">
        <v>1</v>
      </c>
      <c r="L3964">
        <v>2025</v>
      </c>
      <c r="M3964" t="s">
        <v>59</v>
      </c>
      <c r="N3964" s="89" cm="1">
        <f t="array" ref="N3964">IF(ISNUMBER(_34_KNMI_Stations[[#This Row],[Etmaal temperatuur °C]]),IF(_34_KNMI_Stations[[#This Row],[Etmaal temperatuur °C]]&lt;stookgrens[],stookgrens[]-_34_KNMI_Stations[[#This Row],[Etmaal temperatuur °C]],0),"")</f>
        <v>16.2</v>
      </c>
      <c r="O3964" s="89">
        <f>_34_KNMI_Stations[[#This Row],[graaddagen]]*_34_KNMI_Stations[[#This Row],[Gewogen factor]]</f>
        <v>17.82</v>
      </c>
      <c r="P3964" s="89" cm="1">
        <f t="array" ref="P3964">IF(ISNUMBER(_34_KNMI_Stations[[#This Row],[Etmaal temperatuur °C]]),IF(_34_KNMI_Stations[[#This Row],[Etmaal temperatuur °C]]&gt;stookgrens[],_34_KNMI_Stations[[#This Row],[Etmaal temperatuur °C]]-stookgrens[],0),"")</f>
        <v>0</v>
      </c>
    </row>
    <row r="3965" spans="1:16" x14ac:dyDescent="0.25">
      <c r="A3965">
        <v>270</v>
      </c>
      <c r="B3965" s="110">
        <v>45661</v>
      </c>
      <c r="C3965" s="89">
        <v>3.3</v>
      </c>
      <c r="D3965" s="89">
        <v>1.2</v>
      </c>
      <c r="E3965" s="96">
        <v>190</v>
      </c>
      <c r="F3965" s="89">
        <v>0.6</v>
      </c>
      <c r="G3965" s="89">
        <v>1015.5</v>
      </c>
      <c r="H3965">
        <v>0.93</v>
      </c>
      <c r="I3965" t="s">
        <v>10</v>
      </c>
      <c r="J3965">
        <v>1.1000000000000001</v>
      </c>
      <c r="K3965">
        <v>1</v>
      </c>
      <c r="L3965">
        <v>2025</v>
      </c>
      <c r="M3965" t="s">
        <v>59</v>
      </c>
      <c r="N3965" s="89" cm="1">
        <f t="array" ref="N3965">IF(ISNUMBER(_34_KNMI_Stations[[#This Row],[Etmaal temperatuur °C]]),IF(_34_KNMI_Stations[[#This Row],[Etmaal temperatuur °C]]&lt;stookgrens[],stookgrens[]-_34_KNMI_Stations[[#This Row],[Etmaal temperatuur °C]],0),"")</f>
        <v>16.8</v>
      </c>
      <c r="O3965" s="89">
        <f>_34_KNMI_Stations[[#This Row],[graaddagen]]*_34_KNMI_Stations[[#This Row],[Gewogen factor]]</f>
        <v>18.480000000000004</v>
      </c>
      <c r="P3965" s="89" cm="1">
        <f t="array" ref="P3965">IF(ISNUMBER(_34_KNMI_Stations[[#This Row],[Etmaal temperatuur °C]]),IF(_34_KNMI_Stations[[#This Row],[Etmaal temperatuur °C]]&gt;stookgrens[],_34_KNMI_Stations[[#This Row],[Etmaal temperatuur °C]]-stookgrens[],0),"")</f>
        <v>0</v>
      </c>
    </row>
    <row r="3966" spans="1:16" x14ac:dyDescent="0.25">
      <c r="A3966">
        <v>270</v>
      </c>
      <c r="B3966" s="110">
        <v>45662</v>
      </c>
      <c r="C3966" s="89">
        <v>6.3</v>
      </c>
      <c r="D3966" s="89">
        <v>3.8</v>
      </c>
      <c r="E3966" s="96">
        <v>57</v>
      </c>
      <c r="F3966" s="89">
        <v>9.9</v>
      </c>
      <c r="G3966" s="89">
        <v>993.6</v>
      </c>
      <c r="H3966">
        <v>0.92</v>
      </c>
      <c r="I3966" t="s">
        <v>10</v>
      </c>
      <c r="J3966">
        <v>1.1000000000000001</v>
      </c>
      <c r="K3966">
        <v>1</v>
      </c>
      <c r="L3966">
        <v>2025</v>
      </c>
      <c r="M3966" t="s">
        <v>59</v>
      </c>
      <c r="N3966" s="89" cm="1">
        <f t="array" ref="N3966">IF(ISNUMBER(_34_KNMI_Stations[[#This Row],[Etmaal temperatuur °C]]),IF(_34_KNMI_Stations[[#This Row],[Etmaal temperatuur °C]]&lt;stookgrens[],stookgrens[]-_34_KNMI_Stations[[#This Row],[Etmaal temperatuur °C]],0),"")</f>
        <v>14.2</v>
      </c>
      <c r="O3966" s="89">
        <f>_34_KNMI_Stations[[#This Row],[graaddagen]]*_34_KNMI_Stations[[#This Row],[Gewogen factor]]</f>
        <v>15.620000000000001</v>
      </c>
      <c r="P3966" s="89" cm="1">
        <f t="array" ref="P3966">IF(ISNUMBER(_34_KNMI_Stations[[#This Row],[Etmaal temperatuur °C]]),IF(_34_KNMI_Stations[[#This Row],[Etmaal temperatuur °C]]&gt;stookgrens[],_34_KNMI_Stations[[#This Row],[Etmaal temperatuur °C]]-stookgrens[],0),"")</f>
        <v>0</v>
      </c>
    </row>
    <row r="3967" spans="1:16" x14ac:dyDescent="0.25">
      <c r="A3967">
        <v>270</v>
      </c>
      <c r="B3967" s="110">
        <v>45663</v>
      </c>
      <c r="C3967" s="89">
        <v>11.3</v>
      </c>
      <c r="D3967" s="89">
        <v>8.5</v>
      </c>
      <c r="E3967" s="96">
        <v>117</v>
      </c>
      <c r="F3967" s="89">
        <v>5</v>
      </c>
      <c r="G3967" s="89">
        <v>980.9</v>
      </c>
      <c r="H3967">
        <v>0.83</v>
      </c>
      <c r="I3967" t="s">
        <v>10</v>
      </c>
      <c r="J3967">
        <v>1.1000000000000001</v>
      </c>
      <c r="K3967">
        <v>1</v>
      </c>
      <c r="L3967">
        <v>2025</v>
      </c>
      <c r="M3967" t="s">
        <v>111</v>
      </c>
      <c r="N3967" s="89" cm="1">
        <f t="array" ref="N3967">IF(ISNUMBER(_34_KNMI_Stations[[#This Row],[Etmaal temperatuur °C]]),IF(_34_KNMI_Stations[[#This Row],[Etmaal temperatuur °C]]&lt;stookgrens[],stookgrens[]-_34_KNMI_Stations[[#This Row],[Etmaal temperatuur °C]],0),"")</f>
        <v>9.5</v>
      </c>
      <c r="O3967" s="89">
        <f>_34_KNMI_Stations[[#This Row],[graaddagen]]*_34_KNMI_Stations[[#This Row],[Gewogen factor]]</f>
        <v>10.450000000000001</v>
      </c>
      <c r="P3967" s="89" cm="1">
        <f t="array" ref="P3967">IF(ISNUMBER(_34_KNMI_Stations[[#This Row],[Etmaal temperatuur °C]]),IF(_34_KNMI_Stations[[#This Row],[Etmaal temperatuur °C]]&gt;stookgrens[],_34_KNMI_Stations[[#This Row],[Etmaal temperatuur °C]]-stookgrens[],0),"")</f>
        <v>0</v>
      </c>
    </row>
    <row r="3968" spans="1:16" x14ac:dyDescent="0.25">
      <c r="A3968">
        <v>270</v>
      </c>
      <c r="B3968" s="110">
        <v>45664</v>
      </c>
      <c r="C3968" s="89">
        <v>7.1</v>
      </c>
      <c r="D3968" s="89">
        <v>4.0999999999999996</v>
      </c>
      <c r="E3968" s="96">
        <v>200</v>
      </c>
      <c r="F3968" s="89">
        <v>0.7</v>
      </c>
      <c r="G3968" s="89">
        <v>994.1</v>
      </c>
      <c r="H3968">
        <v>0.79</v>
      </c>
      <c r="I3968" t="s">
        <v>10</v>
      </c>
      <c r="J3968">
        <v>1.1000000000000001</v>
      </c>
      <c r="K3968">
        <v>1</v>
      </c>
      <c r="L3968">
        <v>2025</v>
      </c>
      <c r="M3968" t="s">
        <v>111</v>
      </c>
      <c r="N3968" s="89" cm="1">
        <f t="array" ref="N3968">IF(ISNUMBER(_34_KNMI_Stations[[#This Row],[Etmaal temperatuur °C]]),IF(_34_KNMI_Stations[[#This Row],[Etmaal temperatuur °C]]&lt;stookgrens[],stookgrens[]-_34_KNMI_Stations[[#This Row],[Etmaal temperatuur °C]],0),"")</f>
        <v>13.9</v>
      </c>
      <c r="O3968" s="89">
        <f>_34_KNMI_Stations[[#This Row],[graaddagen]]*_34_KNMI_Stations[[#This Row],[Gewogen factor]]</f>
        <v>15.290000000000001</v>
      </c>
      <c r="P3968" s="89" cm="1">
        <f t="array" ref="P3968">IF(ISNUMBER(_34_KNMI_Stations[[#This Row],[Etmaal temperatuur °C]]),IF(_34_KNMI_Stations[[#This Row],[Etmaal temperatuur °C]]&gt;stookgrens[],_34_KNMI_Stations[[#This Row],[Etmaal temperatuur °C]]-stookgrens[],0),"")</f>
        <v>0</v>
      </c>
    </row>
    <row r="3969" spans="1:16" x14ac:dyDescent="0.25">
      <c r="A3969">
        <v>270</v>
      </c>
      <c r="B3969" s="110">
        <v>45665</v>
      </c>
      <c r="C3969" s="89">
        <v>5.5</v>
      </c>
      <c r="D3969" s="89">
        <v>3.1</v>
      </c>
      <c r="E3969" s="96">
        <v>300</v>
      </c>
      <c r="F3969" s="89">
        <v>0.3</v>
      </c>
      <c r="G3969" s="89">
        <v>999.5</v>
      </c>
      <c r="H3969">
        <v>0.79</v>
      </c>
      <c r="I3969" t="s">
        <v>10</v>
      </c>
      <c r="J3969">
        <v>1.1000000000000001</v>
      </c>
      <c r="K3969">
        <v>1</v>
      </c>
      <c r="L3969">
        <v>2025</v>
      </c>
      <c r="M3969" t="s">
        <v>111</v>
      </c>
      <c r="N3969" s="89" cm="1">
        <f t="array" ref="N3969">IF(ISNUMBER(_34_KNMI_Stations[[#This Row],[Etmaal temperatuur °C]]),IF(_34_KNMI_Stations[[#This Row],[Etmaal temperatuur °C]]&lt;stookgrens[],stookgrens[]-_34_KNMI_Stations[[#This Row],[Etmaal temperatuur °C]],0),"")</f>
        <v>14.9</v>
      </c>
      <c r="O3969" s="89">
        <f>_34_KNMI_Stations[[#This Row],[graaddagen]]*_34_KNMI_Stations[[#This Row],[Gewogen factor]]</f>
        <v>16.39</v>
      </c>
      <c r="P3969" s="89" cm="1">
        <f t="array" ref="P3969">IF(ISNUMBER(_34_KNMI_Stations[[#This Row],[Etmaal temperatuur °C]]),IF(_34_KNMI_Stations[[#This Row],[Etmaal temperatuur °C]]&gt;stookgrens[],_34_KNMI_Stations[[#This Row],[Etmaal temperatuur °C]]-stookgrens[],0),"")</f>
        <v>0</v>
      </c>
    </row>
    <row r="3970" spans="1:16" x14ac:dyDescent="0.25">
      <c r="A3970">
        <v>270</v>
      </c>
      <c r="B3970" s="110">
        <v>45666</v>
      </c>
      <c r="C3970" s="89">
        <v>3.5</v>
      </c>
      <c r="D3970" s="89">
        <v>2.1</v>
      </c>
      <c r="E3970" s="96">
        <v>255</v>
      </c>
      <c r="F3970" s="89">
        <v>0.6</v>
      </c>
      <c r="G3970" s="89">
        <v>1002.6</v>
      </c>
      <c r="H3970">
        <v>0.87</v>
      </c>
      <c r="I3970" t="s">
        <v>10</v>
      </c>
      <c r="J3970">
        <v>1.1000000000000001</v>
      </c>
      <c r="K3970">
        <v>1</v>
      </c>
      <c r="L3970">
        <v>2025</v>
      </c>
      <c r="M3970" t="s">
        <v>111</v>
      </c>
      <c r="N3970" s="89" cm="1">
        <f t="array" ref="N3970">IF(ISNUMBER(_34_KNMI_Stations[[#This Row],[Etmaal temperatuur °C]]),IF(_34_KNMI_Stations[[#This Row],[Etmaal temperatuur °C]]&lt;stookgrens[],stookgrens[]-_34_KNMI_Stations[[#This Row],[Etmaal temperatuur °C]],0),"")</f>
        <v>15.9</v>
      </c>
      <c r="O3970" s="89">
        <f>_34_KNMI_Stations[[#This Row],[graaddagen]]*_34_KNMI_Stations[[#This Row],[Gewogen factor]]</f>
        <v>17.490000000000002</v>
      </c>
      <c r="P3970" s="89" cm="1">
        <f t="array" ref="P3970">IF(ISNUMBER(_34_KNMI_Stations[[#This Row],[Etmaal temperatuur °C]]),IF(_34_KNMI_Stations[[#This Row],[Etmaal temperatuur °C]]&gt;stookgrens[],_34_KNMI_Stations[[#This Row],[Etmaal temperatuur °C]]-stookgrens[],0),"")</f>
        <v>0</v>
      </c>
    </row>
    <row r="3971" spans="1:16" x14ac:dyDescent="0.25">
      <c r="A3971">
        <v>270</v>
      </c>
      <c r="B3971" s="110">
        <v>45667</v>
      </c>
      <c r="C3971" s="89">
        <v>3.8</v>
      </c>
      <c r="D3971" s="89">
        <v>2.5</v>
      </c>
      <c r="E3971" s="96">
        <v>246</v>
      </c>
      <c r="F3971" s="89">
        <v>1.1000000000000001</v>
      </c>
      <c r="G3971" s="89">
        <v>1015.8</v>
      </c>
      <c r="H3971">
        <v>0.86</v>
      </c>
      <c r="I3971" t="s">
        <v>10</v>
      </c>
      <c r="J3971">
        <v>1.1000000000000001</v>
      </c>
      <c r="K3971">
        <v>1</v>
      </c>
      <c r="L3971">
        <v>2025</v>
      </c>
      <c r="M3971" t="s">
        <v>111</v>
      </c>
      <c r="N3971" s="89" cm="1">
        <f t="array" ref="N3971">IF(ISNUMBER(_34_KNMI_Stations[[#This Row],[Etmaal temperatuur °C]]),IF(_34_KNMI_Stations[[#This Row],[Etmaal temperatuur °C]]&lt;stookgrens[],stookgrens[]-_34_KNMI_Stations[[#This Row],[Etmaal temperatuur °C]],0),"")</f>
        <v>15.5</v>
      </c>
      <c r="O3971" s="89">
        <f>_34_KNMI_Stations[[#This Row],[graaddagen]]*_34_KNMI_Stations[[#This Row],[Gewogen factor]]</f>
        <v>17.05</v>
      </c>
      <c r="P3971" s="89" cm="1">
        <f t="array" ref="P3971">IF(ISNUMBER(_34_KNMI_Stations[[#This Row],[Etmaal temperatuur °C]]),IF(_34_KNMI_Stations[[#This Row],[Etmaal temperatuur °C]]&gt;stookgrens[],_34_KNMI_Stations[[#This Row],[Etmaal temperatuur °C]]-stookgrens[],0),"")</f>
        <v>0</v>
      </c>
    </row>
    <row r="3972" spans="1:16" x14ac:dyDescent="0.25">
      <c r="A3972">
        <v>270</v>
      </c>
      <c r="B3972" s="110">
        <v>45668</v>
      </c>
      <c r="C3972" s="89">
        <v>2.8</v>
      </c>
      <c r="D3972" s="89">
        <v>1.5</v>
      </c>
      <c r="E3972" s="96">
        <v>357</v>
      </c>
      <c r="F3972" s="89">
        <v>0.3</v>
      </c>
      <c r="G3972" s="89">
        <v>1026.8</v>
      </c>
      <c r="H3972">
        <v>0.85</v>
      </c>
      <c r="I3972" t="s">
        <v>10</v>
      </c>
      <c r="J3972">
        <v>1.1000000000000001</v>
      </c>
      <c r="K3972">
        <v>1</v>
      </c>
      <c r="L3972">
        <v>2025</v>
      </c>
      <c r="M3972" t="s">
        <v>111</v>
      </c>
      <c r="N3972" s="89" cm="1">
        <f t="array" ref="N3972">IF(ISNUMBER(_34_KNMI_Stations[[#This Row],[Etmaal temperatuur °C]]),IF(_34_KNMI_Stations[[#This Row],[Etmaal temperatuur °C]]&lt;stookgrens[],stookgrens[]-_34_KNMI_Stations[[#This Row],[Etmaal temperatuur °C]],0),"")</f>
        <v>16.5</v>
      </c>
      <c r="O3972" s="89">
        <f>_34_KNMI_Stations[[#This Row],[graaddagen]]*_34_KNMI_Stations[[#This Row],[Gewogen factor]]</f>
        <v>18.150000000000002</v>
      </c>
      <c r="P3972" s="89" cm="1">
        <f t="array" ref="P3972">IF(ISNUMBER(_34_KNMI_Stations[[#This Row],[Etmaal temperatuur °C]]),IF(_34_KNMI_Stations[[#This Row],[Etmaal temperatuur °C]]&gt;stookgrens[],_34_KNMI_Stations[[#This Row],[Etmaal temperatuur °C]]-stookgrens[],0),"")</f>
        <v>0</v>
      </c>
    </row>
    <row r="3973" spans="1:16" x14ac:dyDescent="0.25">
      <c r="A3973">
        <v>270</v>
      </c>
      <c r="B3973" s="110">
        <v>45669</v>
      </c>
      <c r="C3973" s="89">
        <v>2.4</v>
      </c>
      <c r="D3973" s="89">
        <v>3</v>
      </c>
      <c r="E3973" s="96">
        <v>275</v>
      </c>
      <c r="F3973" s="89">
        <v>-0.1</v>
      </c>
      <c r="G3973" s="89">
        <v>1038.5</v>
      </c>
      <c r="H3973">
        <v>0.86</v>
      </c>
      <c r="I3973" t="s">
        <v>10</v>
      </c>
      <c r="J3973">
        <v>1.1000000000000001</v>
      </c>
      <c r="K3973">
        <v>1</v>
      </c>
      <c r="L3973">
        <v>2025</v>
      </c>
      <c r="M3973" t="s">
        <v>111</v>
      </c>
      <c r="N3973" s="89" cm="1">
        <f t="array" ref="N3973">IF(ISNUMBER(_34_KNMI_Stations[[#This Row],[Etmaal temperatuur °C]]),IF(_34_KNMI_Stations[[#This Row],[Etmaal temperatuur °C]]&lt;stookgrens[],stookgrens[]-_34_KNMI_Stations[[#This Row],[Etmaal temperatuur °C]],0),"")</f>
        <v>15</v>
      </c>
      <c r="O3973" s="89">
        <f>_34_KNMI_Stations[[#This Row],[graaddagen]]*_34_KNMI_Stations[[#This Row],[Gewogen factor]]</f>
        <v>16.5</v>
      </c>
      <c r="P3973" s="89" cm="1">
        <f t="array" ref="P3973">IF(ISNUMBER(_34_KNMI_Stations[[#This Row],[Etmaal temperatuur °C]]),IF(_34_KNMI_Stations[[#This Row],[Etmaal temperatuur °C]]&gt;stookgrens[],_34_KNMI_Stations[[#This Row],[Etmaal temperatuur °C]]-stookgrens[],0),"")</f>
        <v>0</v>
      </c>
    </row>
    <row r="3974" spans="1:16" x14ac:dyDescent="0.25">
      <c r="A3974">
        <v>270</v>
      </c>
      <c r="B3974" s="110">
        <v>45670</v>
      </c>
      <c r="C3974" s="89">
        <v>4</v>
      </c>
      <c r="D3974" s="89">
        <v>1</v>
      </c>
      <c r="E3974" s="96">
        <v>421</v>
      </c>
      <c r="F3974" s="89">
        <v>0</v>
      </c>
      <c r="G3974" s="89">
        <v>1039.4000000000001</v>
      </c>
      <c r="H3974">
        <v>0.87</v>
      </c>
      <c r="I3974" t="s">
        <v>10</v>
      </c>
      <c r="J3974">
        <v>1.1000000000000001</v>
      </c>
      <c r="K3974">
        <v>1</v>
      </c>
      <c r="L3974">
        <v>2025</v>
      </c>
      <c r="M3974" t="s">
        <v>112</v>
      </c>
      <c r="N3974" s="89" cm="1">
        <f t="array" ref="N3974">IF(ISNUMBER(_34_KNMI_Stations[[#This Row],[Etmaal temperatuur °C]]),IF(_34_KNMI_Stations[[#This Row],[Etmaal temperatuur °C]]&lt;stookgrens[],stookgrens[]-_34_KNMI_Stations[[#This Row],[Etmaal temperatuur °C]],0),"")</f>
        <v>17</v>
      </c>
      <c r="O3974" s="89">
        <f>_34_KNMI_Stations[[#This Row],[graaddagen]]*_34_KNMI_Stations[[#This Row],[Gewogen factor]]</f>
        <v>18.700000000000003</v>
      </c>
      <c r="P3974" s="89" cm="1">
        <f t="array" ref="P3974">IF(ISNUMBER(_34_KNMI_Stations[[#This Row],[Etmaal temperatuur °C]]),IF(_34_KNMI_Stations[[#This Row],[Etmaal temperatuur °C]]&gt;stookgrens[],_34_KNMI_Stations[[#This Row],[Etmaal temperatuur °C]]-stookgrens[],0),"")</f>
        <v>0</v>
      </c>
    </row>
    <row r="3975" spans="1:16" x14ac:dyDescent="0.25">
      <c r="A3975">
        <v>270</v>
      </c>
      <c r="B3975" s="110">
        <v>45671</v>
      </c>
      <c r="C3975" s="89">
        <v>5.2</v>
      </c>
      <c r="D3975" s="89">
        <v>4.5999999999999996</v>
      </c>
      <c r="E3975" s="96">
        <v>94</v>
      </c>
      <c r="F3975" s="89">
        <v>0.5</v>
      </c>
      <c r="G3975" s="89">
        <v>1031.7</v>
      </c>
      <c r="H3975">
        <v>0.94</v>
      </c>
      <c r="I3975" t="s">
        <v>10</v>
      </c>
      <c r="J3975">
        <v>1.1000000000000001</v>
      </c>
      <c r="K3975">
        <v>1</v>
      </c>
      <c r="L3975">
        <v>2025</v>
      </c>
      <c r="M3975" t="s">
        <v>112</v>
      </c>
      <c r="N3975" s="89" cm="1">
        <f t="array" ref="N3975">IF(ISNUMBER(_34_KNMI_Stations[[#This Row],[Etmaal temperatuur °C]]),IF(_34_KNMI_Stations[[#This Row],[Etmaal temperatuur °C]]&lt;stookgrens[],stookgrens[]-_34_KNMI_Stations[[#This Row],[Etmaal temperatuur °C]],0),"")</f>
        <v>13.4</v>
      </c>
      <c r="O3975" s="89">
        <f>_34_KNMI_Stations[[#This Row],[graaddagen]]*_34_KNMI_Stations[[#This Row],[Gewogen factor]]</f>
        <v>14.740000000000002</v>
      </c>
      <c r="P3975" s="89" cm="1">
        <f t="array" ref="P3975">IF(ISNUMBER(_34_KNMI_Stations[[#This Row],[Etmaal temperatuur °C]]),IF(_34_KNMI_Stations[[#This Row],[Etmaal temperatuur °C]]&gt;stookgrens[],_34_KNMI_Stations[[#This Row],[Etmaal temperatuur °C]]-stookgrens[],0),"")</f>
        <v>0</v>
      </c>
    </row>
    <row r="3976" spans="1:16" x14ac:dyDescent="0.25">
      <c r="A3976">
        <v>270</v>
      </c>
      <c r="B3976" s="110">
        <v>45672</v>
      </c>
      <c r="C3976" s="89">
        <v>2.2000000000000002</v>
      </c>
      <c r="D3976" s="89">
        <v>5.2</v>
      </c>
      <c r="E3976" s="96">
        <v>173</v>
      </c>
      <c r="F3976" s="89">
        <v>-0.1</v>
      </c>
      <c r="G3976" s="89">
        <v>1033.3</v>
      </c>
      <c r="H3976">
        <v>0.98</v>
      </c>
      <c r="I3976" t="s">
        <v>10</v>
      </c>
      <c r="J3976">
        <v>1.1000000000000001</v>
      </c>
      <c r="K3976">
        <v>1</v>
      </c>
      <c r="L3976">
        <v>2025</v>
      </c>
      <c r="M3976" t="s">
        <v>112</v>
      </c>
      <c r="N3976" s="89" cm="1">
        <f t="array" ref="N3976">IF(ISNUMBER(_34_KNMI_Stations[[#This Row],[Etmaal temperatuur °C]]),IF(_34_KNMI_Stations[[#This Row],[Etmaal temperatuur °C]]&lt;stookgrens[],stookgrens[]-_34_KNMI_Stations[[#This Row],[Etmaal temperatuur °C]],0),"")</f>
        <v>12.8</v>
      </c>
      <c r="O3976" s="89">
        <f>_34_KNMI_Stations[[#This Row],[graaddagen]]*_34_KNMI_Stations[[#This Row],[Gewogen factor]]</f>
        <v>14.080000000000002</v>
      </c>
      <c r="P3976" s="89" cm="1">
        <f t="array" ref="P3976">IF(ISNUMBER(_34_KNMI_Stations[[#This Row],[Etmaal temperatuur °C]]),IF(_34_KNMI_Stations[[#This Row],[Etmaal temperatuur °C]]&gt;stookgrens[],_34_KNMI_Stations[[#This Row],[Etmaal temperatuur °C]]-stookgrens[],0),"")</f>
        <v>0</v>
      </c>
    </row>
    <row r="3977" spans="1:16" x14ac:dyDescent="0.25">
      <c r="A3977">
        <v>270</v>
      </c>
      <c r="B3977" s="110">
        <v>45673</v>
      </c>
      <c r="C3977" s="89">
        <v>3.9</v>
      </c>
      <c r="D3977" s="89">
        <v>4.7</v>
      </c>
      <c r="E3977" s="96">
        <v>96</v>
      </c>
      <c r="F3977" s="89">
        <v>0</v>
      </c>
      <c r="G3977" s="89">
        <v>1036.0999999999999</v>
      </c>
      <c r="H3977">
        <v>0.97</v>
      </c>
      <c r="I3977" t="s">
        <v>10</v>
      </c>
      <c r="J3977">
        <v>1.1000000000000001</v>
      </c>
      <c r="K3977">
        <v>1</v>
      </c>
      <c r="L3977">
        <v>2025</v>
      </c>
      <c r="M3977" t="s">
        <v>112</v>
      </c>
      <c r="N3977" s="89" cm="1">
        <f t="array" ref="N3977">IF(ISNUMBER(_34_KNMI_Stations[[#This Row],[Etmaal temperatuur °C]]),IF(_34_KNMI_Stations[[#This Row],[Etmaal temperatuur °C]]&lt;stookgrens[],stookgrens[]-_34_KNMI_Stations[[#This Row],[Etmaal temperatuur °C]],0),"")</f>
        <v>13.3</v>
      </c>
      <c r="O3977" s="89">
        <f>_34_KNMI_Stations[[#This Row],[graaddagen]]*_34_KNMI_Stations[[#This Row],[Gewogen factor]]</f>
        <v>14.630000000000003</v>
      </c>
      <c r="P3977" s="89" cm="1">
        <f t="array" ref="P3977">IF(ISNUMBER(_34_KNMI_Stations[[#This Row],[Etmaal temperatuur °C]]),IF(_34_KNMI_Stations[[#This Row],[Etmaal temperatuur °C]]&gt;stookgrens[],_34_KNMI_Stations[[#This Row],[Etmaal temperatuur °C]]-stookgrens[],0),"")</f>
        <v>0</v>
      </c>
    </row>
    <row r="3978" spans="1:16" x14ac:dyDescent="0.25">
      <c r="A3978">
        <v>270</v>
      </c>
      <c r="B3978" s="110">
        <v>45674</v>
      </c>
      <c r="C3978" s="89">
        <v>3.8</v>
      </c>
      <c r="D3978" s="89">
        <v>0.8</v>
      </c>
      <c r="E3978" s="96">
        <v>103</v>
      </c>
      <c r="F3978" s="89">
        <v>0</v>
      </c>
      <c r="G3978" s="89">
        <v>1037</v>
      </c>
      <c r="H3978">
        <v>0.98</v>
      </c>
      <c r="I3978" t="s">
        <v>10</v>
      </c>
      <c r="J3978">
        <v>1.1000000000000001</v>
      </c>
      <c r="K3978">
        <v>1</v>
      </c>
      <c r="L3978">
        <v>2025</v>
      </c>
      <c r="M3978" t="s">
        <v>112</v>
      </c>
      <c r="N3978" s="89" cm="1">
        <f t="array" ref="N3978">IF(ISNUMBER(_34_KNMI_Stations[[#This Row],[Etmaal temperatuur °C]]),IF(_34_KNMI_Stations[[#This Row],[Etmaal temperatuur °C]]&lt;stookgrens[],stookgrens[]-_34_KNMI_Stations[[#This Row],[Etmaal temperatuur °C]],0),"")</f>
        <v>17.2</v>
      </c>
      <c r="O3978" s="89">
        <f>_34_KNMI_Stations[[#This Row],[graaddagen]]*_34_KNMI_Stations[[#This Row],[Gewogen factor]]</f>
        <v>18.920000000000002</v>
      </c>
      <c r="P3978" s="89" cm="1">
        <f t="array" ref="P3978">IF(ISNUMBER(_34_KNMI_Stations[[#This Row],[Etmaal temperatuur °C]]),IF(_34_KNMI_Stations[[#This Row],[Etmaal temperatuur °C]]&gt;stookgrens[],_34_KNMI_Stations[[#This Row],[Etmaal temperatuur °C]]-stookgrens[],0),"")</f>
        <v>0</v>
      </c>
    </row>
    <row r="3979" spans="1:16" x14ac:dyDescent="0.25">
      <c r="A3979">
        <v>270</v>
      </c>
      <c r="B3979" s="110">
        <v>45675</v>
      </c>
      <c r="C3979" s="89">
        <v>2.2999999999999998</v>
      </c>
      <c r="D3979" s="89">
        <v>-1.3</v>
      </c>
      <c r="E3979" s="96">
        <v>217</v>
      </c>
      <c r="F3979" s="89">
        <v>-0.1</v>
      </c>
      <c r="G3979" s="89">
        <v>1031.8</v>
      </c>
      <c r="H3979">
        <v>0.98</v>
      </c>
      <c r="I3979" t="s">
        <v>10</v>
      </c>
      <c r="J3979">
        <v>1.1000000000000001</v>
      </c>
      <c r="K3979">
        <v>1</v>
      </c>
      <c r="L3979">
        <v>2025</v>
      </c>
      <c r="M3979" t="s">
        <v>112</v>
      </c>
      <c r="N3979" s="89" cm="1">
        <f t="array" ref="N3979">IF(ISNUMBER(_34_KNMI_Stations[[#This Row],[Etmaal temperatuur °C]]),IF(_34_KNMI_Stations[[#This Row],[Etmaal temperatuur °C]]&lt;stookgrens[],stookgrens[]-_34_KNMI_Stations[[#This Row],[Etmaal temperatuur °C]],0),"")</f>
        <v>19.3</v>
      </c>
      <c r="O3979" s="89">
        <f>_34_KNMI_Stations[[#This Row],[graaddagen]]*_34_KNMI_Stations[[#This Row],[Gewogen factor]]</f>
        <v>21.230000000000004</v>
      </c>
      <c r="P3979" s="89" cm="1">
        <f t="array" ref="P3979">IF(ISNUMBER(_34_KNMI_Stations[[#This Row],[Etmaal temperatuur °C]]),IF(_34_KNMI_Stations[[#This Row],[Etmaal temperatuur °C]]&gt;stookgrens[],_34_KNMI_Stations[[#This Row],[Etmaal temperatuur °C]]-stookgrens[],0),"")</f>
        <v>0</v>
      </c>
    </row>
    <row r="3980" spans="1:16" x14ac:dyDescent="0.25">
      <c r="A3980">
        <v>270</v>
      </c>
      <c r="B3980" s="110">
        <v>45676</v>
      </c>
      <c r="C3980" s="89">
        <v>1.8</v>
      </c>
      <c r="D3980" s="89">
        <v>-1.3</v>
      </c>
      <c r="E3980" s="96">
        <v>106</v>
      </c>
      <c r="F3980" s="89">
        <v>-0.1</v>
      </c>
      <c r="G3980" s="89">
        <v>1023.3</v>
      </c>
      <c r="H3980">
        <v>0.97</v>
      </c>
      <c r="I3980" t="s">
        <v>10</v>
      </c>
      <c r="J3980">
        <v>1.1000000000000001</v>
      </c>
      <c r="K3980">
        <v>1</v>
      </c>
      <c r="L3980">
        <v>2025</v>
      </c>
      <c r="M3980" t="s">
        <v>112</v>
      </c>
      <c r="N3980" s="89" cm="1">
        <f t="array" ref="N3980">IF(ISNUMBER(_34_KNMI_Stations[[#This Row],[Etmaal temperatuur °C]]),IF(_34_KNMI_Stations[[#This Row],[Etmaal temperatuur °C]]&lt;stookgrens[],stookgrens[]-_34_KNMI_Stations[[#This Row],[Etmaal temperatuur °C]],0),"")</f>
        <v>19.3</v>
      </c>
      <c r="O3980" s="89">
        <f>_34_KNMI_Stations[[#This Row],[graaddagen]]*_34_KNMI_Stations[[#This Row],[Gewogen factor]]</f>
        <v>21.230000000000004</v>
      </c>
      <c r="P3980" s="89" cm="1">
        <f t="array" ref="P3980">IF(ISNUMBER(_34_KNMI_Stations[[#This Row],[Etmaal temperatuur °C]]),IF(_34_KNMI_Stations[[#This Row],[Etmaal temperatuur °C]]&gt;stookgrens[],_34_KNMI_Stations[[#This Row],[Etmaal temperatuur °C]]-stookgrens[],0),"")</f>
        <v>0</v>
      </c>
    </row>
    <row r="3981" spans="1:16" x14ac:dyDescent="0.25">
      <c r="A3981">
        <v>270</v>
      </c>
      <c r="B3981" s="110">
        <v>45677</v>
      </c>
      <c r="C3981" s="89">
        <v>3.8</v>
      </c>
      <c r="D3981" s="89">
        <v>0.9</v>
      </c>
      <c r="E3981" s="96">
        <v>65</v>
      </c>
      <c r="F3981" s="89">
        <v>0.1</v>
      </c>
      <c r="G3981" s="89">
        <v>1018.4</v>
      </c>
      <c r="H3981">
        <v>0.96</v>
      </c>
      <c r="I3981" t="s">
        <v>10</v>
      </c>
      <c r="J3981">
        <v>1.1000000000000001</v>
      </c>
      <c r="K3981">
        <v>1</v>
      </c>
      <c r="L3981">
        <v>2025</v>
      </c>
      <c r="M3981" t="s">
        <v>113</v>
      </c>
      <c r="N3981" s="89" cm="1">
        <f t="array" ref="N3981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3981" s="89">
        <f>_34_KNMI_Stations[[#This Row],[graaddagen]]*_34_KNMI_Stations[[#This Row],[Gewogen factor]]</f>
        <v>18.810000000000002</v>
      </c>
      <c r="P3981" s="89" cm="1">
        <f t="array" ref="P3981">IF(ISNUMBER(_34_KNMI_Stations[[#This Row],[Etmaal temperatuur °C]]),IF(_34_KNMI_Stations[[#This Row],[Etmaal temperatuur °C]]&gt;stookgrens[],_34_KNMI_Stations[[#This Row],[Etmaal temperatuur °C]]-stookgrens[],0),"")</f>
        <v>0</v>
      </c>
    </row>
    <row r="3982" spans="1:16" x14ac:dyDescent="0.25">
      <c r="A3982">
        <v>270</v>
      </c>
      <c r="B3982" s="110">
        <v>45678</v>
      </c>
      <c r="C3982" s="89">
        <v>5.0999999999999996</v>
      </c>
      <c r="D3982" s="89">
        <v>0.9</v>
      </c>
      <c r="E3982" s="96">
        <v>117</v>
      </c>
      <c r="F3982" s="89">
        <v>0.4</v>
      </c>
      <c r="G3982" s="89">
        <v>1015</v>
      </c>
      <c r="H3982">
        <v>0.96</v>
      </c>
      <c r="I3982" t="s">
        <v>10</v>
      </c>
      <c r="J3982">
        <v>1.1000000000000001</v>
      </c>
      <c r="K3982">
        <v>1</v>
      </c>
      <c r="L3982">
        <v>2025</v>
      </c>
      <c r="M3982" t="s">
        <v>113</v>
      </c>
      <c r="N3982" s="89" cm="1">
        <f t="array" ref="N3982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3982" s="89">
        <f>_34_KNMI_Stations[[#This Row],[graaddagen]]*_34_KNMI_Stations[[#This Row],[Gewogen factor]]</f>
        <v>18.810000000000002</v>
      </c>
      <c r="P3982" s="89" cm="1">
        <f t="array" ref="P3982">IF(ISNUMBER(_34_KNMI_Stations[[#This Row],[Etmaal temperatuur °C]]),IF(_34_KNMI_Stations[[#This Row],[Etmaal temperatuur °C]]&gt;stookgrens[],_34_KNMI_Stations[[#This Row],[Etmaal temperatuur °C]]-stookgrens[],0),"")</f>
        <v>0</v>
      </c>
    </row>
    <row r="3983" spans="1:16" x14ac:dyDescent="0.25">
      <c r="A3983">
        <v>270</v>
      </c>
      <c r="B3983" s="110">
        <v>45679</v>
      </c>
      <c r="C3983" s="89">
        <v>3</v>
      </c>
      <c r="D3983" s="89">
        <v>1.5</v>
      </c>
      <c r="E3983" s="96">
        <v>200</v>
      </c>
      <c r="F3983" s="89">
        <v>3.3</v>
      </c>
      <c r="G3983" s="89">
        <v>1004</v>
      </c>
      <c r="H3983">
        <v>0.93</v>
      </c>
      <c r="I3983" t="s">
        <v>10</v>
      </c>
      <c r="J3983">
        <v>1.1000000000000001</v>
      </c>
      <c r="K3983">
        <v>1</v>
      </c>
      <c r="L3983">
        <v>2025</v>
      </c>
      <c r="M3983" t="s">
        <v>113</v>
      </c>
      <c r="N3983" s="89" cm="1">
        <f t="array" ref="N3983">IF(ISNUMBER(_34_KNMI_Stations[[#This Row],[Etmaal temperatuur °C]]),IF(_34_KNMI_Stations[[#This Row],[Etmaal temperatuur °C]]&lt;stookgrens[],stookgrens[]-_34_KNMI_Stations[[#This Row],[Etmaal temperatuur °C]],0),"")</f>
        <v>16.5</v>
      </c>
      <c r="O3983" s="89">
        <f>_34_KNMI_Stations[[#This Row],[graaddagen]]*_34_KNMI_Stations[[#This Row],[Gewogen factor]]</f>
        <v>18.150000000000002</v>
      </c>
      <c r="P3983" s="89" cm="1">
        <f t="array" ref="P3983">IF(ISNUMBER(_34_KNMI_Stations[[#This Row],[Etmaal temperatuur °C]]),IF(_34_KNMI_Stations[[#This Row],[Etmaal temperatuur °C]]&gt;stookgrens[],_34_KNMI_Stations[[#This Row],[Etmaal temperatuur °C]]-stookgrens[],0),"")</f>
        <v>0</v>
      </c>
    </row>
    <row r="3984" spans="1:16" x14ac:dyDescent="0.25">
      <c r="A3984">
        <v>270</v>
      </c>
      <c r="B3984" s="110">
        <v>45680</v>
      </c>
      <c r="C3984" s="89">
        <v>6</v>
      </c>
      <c r="D3984" s="89">
        <v>5</v>
      </c>
      <c r="E3984" s="96">
        <v>222</v>
      </c>
      <c r="F3984" s="89">
        <v>0.9</v>
      </c>
      <c r="G3984" s="89">
        <v>1000.7</v>
      </c>
      <c r="H3984">
        <v>0.89</v>
      </c>
      <c r="I3984" t="s">
        <v>10</v>
      </c>
      <c r="J3984">
        <v>1.1000000000000001</v>
      </c>
      <c r="K3984">
        <v>1</v>
      </c>
      <c r="L3984">
        <v>2025</v>
      </c>
      <c r="M3984" t="s">
        <v>113</v>
      </c>
      <c r="N3984" s="89" cm="1">
        <f t="array" ref="N3984">IF(ISNUMBER(_34_KNMI_Stations[[#This Row],[Etmaal temperatuur °C]]),IF(_34_KNMI_Stations[[#This Row],[Etmaal temperatuur °C]]&lt;stookgrens[],stookgrens[]-_34_KNMI_Stations[[#This Row],[Etmaal temperatuur °C]],0),"")</f>
        <v>13</v>
      </c>
      <c r="O3984" s="89">
        <f>_34_KNMI_Stations[[#This Row],[graaddagen]]*_34_KNMI_Stations[[#This Row],[Gewogen factor]]</f>
        <v>14.3</v>
      </c>
      <c r="P3984" s="89" cm="1">
        <f t="array" ref="P3984">IF(ISNUMBER(_34_KNMI_Stations[[#This Row],[Etmaal temperatuur °C]]),IF(_34_KNMI_Stations[[#This Row],[Etmaal temperatuur °C]]&gt;stookgrens[],_34_KNMI_Stations[[#This Row],[Etmaal temperatuur °C]]-stookgrens[],0),"")</f>
        <v>0</v>
      </c>
    </row>
    <row r="3985" spans="1:16" x14ac:dyDescent="0.25">
      <c r="A3985">
        <v>270</v>
      </c>
      <c r="B3985" s="110">
        <v>45681</v>
      </c>
      <c r="C3985" s="89">
        <v>7.6</v>
      </c>
      <c r="D3985" s="89">
        <v>6.6</v>
      </c>
      <c r="E3985" s="96">
        <v>52</v>
      </c>
      <c r="F3985" s="89">
        <v>3.8</v>
      </c>
      <c r="G3985" s="89">
        <v>998.7</v>
      </c>
      <c r="H3985">
        <v>0.88</v>
      </c>
      <c r="I3985" t="s">
        <v>10</v>
      </c>
      <c r="J3985">
        <v>1.1000000000000001</v>
      </c>
      <c r="K3985">
        <v>1</v>
      </c>
      <c r="L3985">
        <v>2025</v>
      </c>
      <c r="M3985" t="s">
        <v>113</v>
      </c>
      <c r="N3985" s="89" cm="1">
        <f t="array" ref="N3985">IF(ISNUMBER(_34_KNMI_Stations[[#This Row],[Etmaal temperatuur °C]]),IF(_34_KNMI_Stations[[#This Row],[Etmaal temperatuur °C]]&lt;stookgrens[],stookgrens[]-_34_KNMI_Stations[[#This Row],[Etmaal temperatuur °C]],0),"")</f>
        <v>11.4</v>
      </c>
      <c r="O3985" s="89">
        <f>_34_KNMI_Stations[[#This Row],[graaddagen]]*_34_KNMI_Stations[[#This Row],[Gewogen factor]]</f>
        <v>12.540000000000001</v>
      </c>
      <c r="P3985" s="89" cm="1">
        <f t="array" ref="P3985">IF(ISNUMBER(_34_KNMI_Stations[[#This Row],[Etmaal temperatuur °C]]),IF(_34_KNMI_Stations[[#This Row],[Etmaal temperatuur °C]]&gt;stookgrens[],_34_KNMI_Stations[[#This Row],[Etmaal temperatuur °C]]-stookgrens[],0),"")</f>
        <v>0</v>
      </c>
    </row>
    <row r="3986" spans="1:16" x14ac:dyDescent="0.25">
      <c r="A3986">
        <v>270</v>
      </c>
      <c r="B3986" s="110">
        <v>45682</v>
      </c>
      <c r="C3986" s="89">
        <v>3.6</v>
      </c>
      <c r="D3986" s="89">
        <v>4.3</v>
      </c>
      <c r="E3986" s="96">
        <v>277</v>
      </c>
      <c r="F3986" s="89">
        <v>0.3</v>
      </c>
      <c r="G3986" s="89">
        <v>1003.8</v>
      </c>
      <c r="H3986">
        <v>0.9</v>
      </c>
      <c r="I3986" t="s">
        <v>10</v>
      </c>
      <c r="J3986">
        <v>1.1000000000000001</v>
      </c>
      <c r="K3986">
        <v>1</v>
      </c>
      <c r="L3986">
        <v>2025</v>
      </c>
      <c r="M3986" t="s">
        <v>113</v>
      </c>
      <c r="N3986" s="89" cm="1">
        <f t="array" ref="N3986">IF(ISNUMBER(_34_KNMI_Stations[[#This Row],[Etmaal temperatuur °C]]),IF(_34_KNMI_Stations[[#This Row],[Etmaal temperatuur °C]]&lt;stookgrens[],stookgrens[]-_34_KNMI_Stations[[#This Row],[Etmaal temperatuur °C]],0),"")</f>
        <v>13.7</v>
      </c>
      <c r="O3986" s="89">
        <f>_34_KNMI_Stations[[#This Row],[graaddagen]]*_34_KNMI_Stations[[#This Row],[Gewogen factor]]</f>
        <v>15.07</v>
      </c>
      <c r="P3986" s="89" cm="1">
        <f t="array" ref="P3986">IF(ISNUMBER(_34_KNMI_Stations[[#This Row],[Etmaal temperatuur °C]]),IF(_34_KNMI_Stations[[#This Row],[Etmaal temperatuur °C]]&gt;stookgrens[],_34_KNMI_Stations[[#This Row],[Etmaal temperatuur °C]]-stookgrens[],0),"")</f>
        <v>0</v>
      </c>
    </row>
    <row r="3987" spans="1:16" x14ac:dyDescent="0.25">
      <c r="A3987">
        <v>270</v>
      </c>
      <c r="B3987" s="110">
        <v>45683</v>
      </c>
      <c r="C3987" s="89">
        <v>5</v>
      </c>
      <c r="D3987" s="89">
        <v>2.8</v>
      </c>
      <c r="E3987" s="96">
        <v>444</v>
      </c>
      <c r="F3987" s="89">
        <v>3.5</v>
      </c>
      <c r="G3987" s="89">
        <v>1002.6</v>
      </c>
      <c r="H3987">
        <v>0.88</v>
      </c>
      <c r="I3987" t="s">
        <v>10</v>
      </c>
      <c r="J3987">
        <v>1.1000000000000001</v>
      </c>
      <c r="K3987">
        <v>1</v>
      </c>
      <c r="L3987">
        <v>2025</v>
      </c>
      <c r="M3987" t="s">
        <v>113</v>
      </c>
      <c r="N3987" s="89" cm="1">
        <f t="array" ref="N3987">IF(ISNUMBER(_34_KNMI_Stations[[#This Row],[Etmaal temperatuur °C]]),IF(_34_KNMI_Stations[[#This Row],[Etmaal temperatuur °C]]&lt;stookgrens[],stookgrens[]-_34_KNMI_Stations[[#This Row],[Etmaal temperatuur °C]],0),"")</f>
        <v>15.2</v>
      </c>
      <c r="O3987" s="89">
        <f>_34_KNMI_Stations[[#This Row],[graaddagen]]*_34_KNMI_Stations[[#This Row],[Gewogen factor]]</f>
        <v>16.72</v>
      </c>
      <c r="P3987" s="89" cm="1">
        <f t="array" ref="P3987">IF(ISNUMBER(_34_KNMI_Stations[[#This Row],[Etmaal temperatuur °C]]),IF(_34_KNMI_Stations[[#This Row],[Etmaal temperatuur °C]]&gt;stookgrens[],_34_KNMI_Stations[[#This Row],[Etmaal temperatuur °C]]-stookgrens[],0),"")</f>
        <v>0</v>
      </c>
    </row>
    <row r="3988" spans="1:16" x14ac:dyDescent="0.25">
      <c r="A3988">
        <v>270</v>
      </c>
      <c r="B3988" s="110">
        <v>45684</v>
      </c>
      <c r="C3988" s="89">
        <v>7.4</v>
      </c>
      <c r="D3988" s="89">
        <v>7.6</v>
      </c>
      <c r="E3988" s="96">
        <v>451</v>
      </c>
      <c r="F3988" s="89">
        <v>7</v>
      </c>
      <c r="G3988" s="89">
        <v>987.1</v>
      </c>
      <c r="H3988">
        <v>0.81</v>
      </c>
      <c r="I3988" t="s">
        <v>10</v>
      </c>
      <c r="J3988">
        <v>1.1000000000000001</v>
      </c>
      <c r="K3988">
        <v>1</v>
      </c>
      <c r="L3988">
        <v>2025</v>
      </c>
      <c r="M3988" t="s">
        <v>114</v>
      </c>
      <c r="N3988" s="89" cm="1">
        <f t="array" ref="N3988">IF(ISNUMBER(_34_KNMI_Stations[[#This Row],[Etmaal temperatuur °C]]),IF(_34_KNMI_Stations[[#This Row],[Etmaal temperatuur °C]]&lt;stookgrens[],stookgrens[]-_34_KNMI_Stations[[#This Row],[Etmaal temperatuur °C]],0),"")</f>
        <v>10.4</v>
      </c>
      <c r="O3988" s="89">
        <f>_34_KNMI_Stations[[#This Row],[graaddagen]]*_34_KNMI_Stations[[#This Row],[Gewogen factor]]</f>
        <v>11.440000000000001</v>
      </c>
      <c r="P3988" s="89" cm="1">
        <f t="array" ref="P3988">IF(ISNUMBER(_34_KNMI_Stations[[#This Row],[Etmaal temperatuur °C]]),IF(_34_KNMI_Stations[[#This Row],[Etmaal temperatuur °C]]&gt;stookgrens[],_34_KNMI_Stations[[#This Row],[Etmaal temperatuur °C]]-stookgrens[],0),"")</f>
        <v>0</v>
      </c>
    </row>
    <row r="3989" spans="1:16" x14ac:dyDescent="0.25">
      <c r="A3989">
        <v>270</v>
      </c>
      <c r="B3989" s="110">
        <v>45685</v>
      </c>
      <c r="C3989" s="89">
        <v>6.4</v>
      </c>
      <c r="D3989" s="89">
        <v>7</v>
      </c>
      <c r="E3989" s="96">
        <v>174</v>
      </c>
      <c r="F3989" s="89">
        <v>1.2</v>
      </c>
      <c r="G3989" s="89">
        <v>989.4</v>
      </c>
      <c r="H3989">
        <v>0.85</v>
      </c>
      <c r="I3989" t="s">
        <v>10</v>
      </c>
      <c r="J3989">
        <v>1.1000000000000001</v>
      </c>
      <c r="K3989">
        <v>1</v>
      </c>
      <c r="L3989">
        <v>2025</v>
      </c>
      <c r="M3989" t="s">
        <v>114</v>
      </c>
      <c r="N3989" s="89" cm="1">
        <f t="array" ref="N3989">IF(ISNUMBER(_34_KNMI_Stations[[#This Row],[Etmaal temperatuur °C]]),IF(_34_KNMI_Stations[[#This Row],[Etmaal temperatuur °C]]&lt;stookgrens[],stookgrens[]-_34_KNMI_Stations[[#This Row],[Etmaal temperatuur °C]],0),"")</f>
        <v>11</v>
      </c>
      <c r="O3989" s="89">
        <f>_34_KNMI_Stations[[#This Row],[graaddagen]]*_34_KNMI_Stations[[#This Row],[Gewogen factor]]</f>
        <v>12.100000000000001</v>
      </c>
      <c r="P3989" s="89" cm="1">
        <f t="array" ref="P3989">IF(ISNUMBER(_34_KNMI_Stations[[#This Row],[Etmaal temperatuur °C]]),IF(_34_KNMI_Stations[[#This Row],[Etmaal temperatuur °C]]&gt;stookgrens[],_34_KNMI_Stations[[#This Row],[Etmaal temperatuur °C]]-stookgrens[],0),"")</f>
        <v>0</v>
      </c>
    </row>
    <row r="3990" spans="1:16" x14ac:dyDescent="0.25">
      <c r="A3990">
        <v>270</v>
      </c>
      <c r="B3990" s="110">
        <v>45686</v>
      </c>
      <c r="C3990" s="89">
        <v>6.1</v>
      </c>
      <c r="D3990" s="89">
        <v>6.1</v>
      </c>
      <c r="E3990" s="96">
        <v>248</v>
      </c>
      <c r="F3990" s="89">
        <v>1.8</v>
      </c>
      <c r="G3990" s="89">
        <v>999.6</v>
      </c>
      <c r="H3990">
        <v>0.9</v>
      </c>
      <c r="I3990" t="s">
        <v>10</v>
      </c>
      <c r="J3990">
        <v>1.1000000000000001</v>
      </c>
      <c r="K3990">
        <v>1</v>
      </c>
      <c r="L3990">
        <v>2025</v>
      </c>
      <c r="M3990" t="s">
        <v>114</v>
      </c>
      <c r="N3990" s="89" cm="1">
        <f t="array" ref="N3990">IF(ISNUMBER(_34_KNMI_Stations[[#This Row],[Etmaal temperatuur °C]]),IF(_34_KNMI_Stations[[#This Row],[Etmaal temperatuur °C]]&lt;stookgrens[],stookgrens[]-_34_KNMI_Stations[[#This Row],[Etmaal temperatuur °C]],0),"")</f>
        <v>11.9</v>
      </c>
      <c r="O3990" s="89">
        <f>_34_KNMI_Stations[[#This Row],[graaddagen]]*_34_KNMI_Stations[[#This Row],[Gewogen factor]]</f>
        <v>13.090000000000002</v>
      </c>
      <c r="P3990" s="89" cm="1">
        <f t="array" ref="P3990">IF(ISNUMBER(_34_KNMI_Stations[[#This Row],[Etmaal temperatuur °C]]),IF(_34_KNMI_Stations[[#This Row],[Etmaal temperatuur °C]]&gt;stookgrens[],_34_KNMI_Stations[[#This Row],[Etmaal temperatuur °C]]-stookgrens[],0),"")</f>
        <v>0</v>
      </c>
    </row>
    <row r="3991" spans="1:16" x14ac:dyDescent="0.25">
      <c r="A3991">
        <v>270</v>
      </c>
      <c r="B3991" s="110">
        <v>45687</v>
      </c>
      <c r="C3991" s="89">
        <v>3.3</v>
      </c>
      <c r="D3991" s="89">
        <v>4.5</v>
      </c>
      <c r="E3991" s="96">
        <v>303</v>
      </c>
      <c r="F3991" s="89">
        <v>0.2</v>
      </c>
      <c r="G3991" s="89">
        <v>1015.6</v>
      </c>
      <c r="H3991">
        <v>0.89</v>
      </c>
      <c r="I3991" t="s">
        <v>10</v>
      </c>
      <c r="J3991">
        <v>1.1000000000000001</v>
      </c>
      <c r="K3991">
        <v>1</v>
      </c>
      <c r="L3991">
        <v>2025</v>
      </c>
      <c r="M3991" t="s">
        <v>114</v>
      </c>
      <c r="N3991" s="89" cm="1">
        <f t="array" ref="N3991">IF(ISNUMBER(_34_KNMI_Stations[[#This Row],[Etmaal temperatuur °C]]),IF(_34_KNMI_Stations[[#This Row],[Etmaal temperatuur °C]]&lt;stookgrens[],stookgrens[]-_34_KNMI_Stations[[#This Row],[Etmaal temperatuur °C]],0),"")</f>
        <v>13.5</v>
      </c>
      <c r="O3991" s="89">
        <f>_34_KNMI_Stations[[#This Row],[graaddagen]]*_34_KNMI_Stations[[#This Row],[Gewogen factor]]</f>
        <v>14.850000000000001</v>
      </c>
      <c r="P3991" s="89" cm="1">
        <f t="array" ref="P3991">IF(ISNUMBER(_34_KNMI_Stations[[#This Row],[Etmaal temperatuur °C]]),IF(_34_KNMI_Stations[[#This Row],[Etmaal temperatuur °C]]&gt;stookgrens[],_34_KNMI_Stations[[#This Row],[Etmaal temperatuur °C]]-stookgrens[],0),"")</f>
        <v>0</v>
      </c>
    </row>
    <row r="3992" spans="1:16" x14ac:dyDescent="0.25">
      <c r="A3992">
        <v>270</v>
      </c>
      <c r="B3992" s="110">
        <v>45688</v>
      </c>
      <c r="C3992" s="89">
        <v>2.5</v>
      </c>
      <c r="D3992" s="89">
        <v>2.5</v>
      </c>
      <c r="E3992" s="96">
        <v>562</v>
      </c>
      <c r="F3992" s="89">
        <v>-0.1</v>
      </c>
      <c r="G3992" s="89">
        <v>1027</v>
      </c>
      <c r="H3992">
        <v>0.9</v>
      </c>
      <c r="I3992" t="s">
        <v>10</v>
      </c>
      <c r="J3992">
        <v>1.1000000000000001</v>
      </c>
      <c r="K3992">
        <v>1</v>
      </c>
      <c r="L3992">
        <v>2025</v>
      </c>
      <c r="M3992" t="s">
        <v>114</v>
      </c>
      <c r="N3992" s="89" cm="1">
        <f t="array" ref="N3992">IF(ISNUMBER(_34_KNMI_Stations[[#This Row],[Etmaal temperatuur °C]]),IF(_34_KNMI_Stations[[#This Row],[Etmaal temperatuur °C]]&lt;stookgrens[],stookgrens[]-_34_KNMI_Stations[[#This Row],[Etmaal temperatuur °C]],0),"")</f>
        <v>15.5</v>
      </c>
      <c r="O3992" s="89">
        <f>_34_KNMI_Stations[[#This Row],[graaddagen]]*_34_KNMI_Stations[[#This Row],[Gewogen factor]]</f>
        <v>17.05</v>
      </c>
      <c r="P3992" s="89" cm="1">
        <f t="array" ref="P3992">IF(ISNUMBER(_34_KNMI_Stations[[#This Row],[Etmaal temperatuur °C]]),IF(_34_KNMI_Stations[[#This Row],[Etmaal temperatuur °C]]&gt;stookgrens[],_34_KNMI_Stations[[#This Row],[Etmaal temperatuur °C]]-stookgrens[],0),"")</f>
        <v>0</v>
      </c>
    </row>
    <row r="3993" spans="1:16" x14ac:dyDescent="0.25">
      <c r="A3993">
        <v>270</v>
      </c>
      <c r="B3993" s="110">
        <v>45689</v>
      </c>
      <c r="C3993" s="89">
        <v>1.9</v>
      </c>
      <c r="D3993" s="89">
        <v>0.5</v>
      </c>
      <c r="E3993" s="96">
        <v>555</v>
      </c>
      <c r="F3993" s="89">
        <v>0</v>
      </c>
      <c r="G3993" s="89">
        <v>1031.5999999999999</v>
      </c>
      <c r="H3993">
        <v>0.93</v>
      </c>
      <c r="I3993" t="s">
        <v>10</v>
      </c>
      <c r="J3993">
        <v>1.1000000000000001</v>
      </c>
      <c r="K3993">
        <v>2</v>
      </c>
      <c r="L3993">
        <v>2025</v>
      </c>
      <c r="M3993" t="s">
        <v>114</v>
      </c>
      <c r="N3993" s="89" cm="1">
        <f t="array" ref="N3993">IF(ISNUMBER(_34_KNMI_Stations[[#This Row],[Etmaal temperatuur °C]]),IF(_34_KNMI_Stations[[#This Row],[Etmaal temperatuur °C]]&lt;stookgrens[],stookgrens[]-_34_KNMI_Stations[[#This Row],[Etmaal temperatuur °C]],0),"")</f>
        <v>17.5</v>
      </c>
      <c r="O3993" s="89">
        <f>_34_KNMI_Stations[[#This Row],[graaddagen]]*_34_KNMI_Stations[[#This Row],[Gewogen factor]]</f>
        <v>19.25</v>
      </c>
      <c r="P3993" s="89" cm="1">
        <f t="array" ref="P3993">IF(ISNUMBER(_34_KNMI_Stations[[#This Row],[Etmaal temperatuur °C]]),IF(_34_KNMI_Stations[[#This Row],[Etmaal temperatuur °C]]&gt;stookgrens[],_34_KNMI_Stations[[#This Row],[Etmaal temperatuur °C]]-stookgrens[],0),"")</f>
        <v>0</v>
      </c>
    </row>
    <row r="3994" spans="1:16" x14ac:dyDescent="0.25">
      <c r="A3994">
        <v>270</v>
      </c>
      <c r="B3994" s="110">
        <v>45690</v>
      </c>
      <c r="C3994" s="89">
        <v>2.5</v>
      </c>
      <c r="D3994" s="89">
        <v>0.1</v>
      </c>
      <c r="E3994" s="96">
        <v>748</v>
      </c>
      <c r="F3994" s="89">
        <v>0</v>
      </c>
      <c r="G3994" s="89">
        <v>1026</v>
      </c>
      <c r="H3994">
        <v>0.85</v>
      </c>
      <c r="I3994" t="s">
        <v>10</v>
      </c>
      <c r="J3994">
        <v>1.1000000000000001</v>
      </c>
      <c r="K3994">
        <v>2</v>
      </c>
      <c r="L3994">
        <v>2025</v>
      </c>
      <c r="M3994" t="s">
        <v>114</v>
      </c>
      <c r="N3994" s="89" cm="1">
        <f t="array" ref="N3994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3994" s="89">
        <f>_34_KNMI_Stations[[#This Row],[graaddagen]]*_34_KNMI_Stations[[#This Row],[Gewogen factor]]</f>
        <v>19.690000000000001</v>
      </c>
      <c r="P3994" s="89" cm="1">
        <f t="array" ref="P3994">IF(ISNUMBER(_34_KNMI_Stations[[#This Row],[Etmaal temperatuur °C]]),IF(_34_KNMI_Stations[[#This Row],[Etmaal temperatuur °C]]&gt;stookgrens[],_34_KNMI_Stations[[#This Row],[Etmaal temperatuur °C]]-stookgrens[],0),"")</f>
        <v>0</v>
      </c>
    </row>
    <row r="3995" spans="1:16" x14ac:dyDescent="0.25">
      <c r="A3995">
        <v>270</v>
      </c>
      <c r="B3995" s="110">
        <v>45691</v>
      </c>
      <c r="C3995" s="89">
        <v>3</v>
      </c>
      <c r="D3995" s="89">
        <v>1</v>
      </c>
      <c r="E3995" s="96">
        <v>545</v>
      </c>
      <c r="F3995" s="89">
        <v>0</v>
      </c>
      <c r="G3995" s="89">
        <v>1025.9000000000001</v>
      </c>
      <c r="H3995">
        <v>0.91</v>
      </c>
      <c r="I3995" t="s">
        <v>10</v>
      </c>
      <c r="J3995">
        <v>1.1000000000000001</v>
      </c>
      <c r="K3995">
        <v>2</v>
      </c>
      <c r="L3995">
        <v>2025</v>
      </c>
      <c r="M3995" t="s">
        <v>115</v>
      </c>
      <c r="N3995" s="89" cm="1">
        <f t="array" ref="N3995">IF(ISNUMBER(_34_KNMI_Stations[[#This Row],[Etmaal temperatuur °C]]),IF(_34_KNMI_Stations[[#This Row],[Etmaal temperatuur °C]]&lt;stookgrens[],stookgrens[]-_34_KNMI_Stations[[#This Row],[Etmaal temperatuur °C]],0),"")</f>
        <v>17</v>
      </c>
      <c r="O3995" s="89">
        <f>_34_KNMI_Stations[[#This Row],[graaddagen]]*_34_KNMI_Stations[[#This Row],[Gewogen factor]]</f>
        <v>18.700000000000003</v>
      </c>
      <c r="P3995" s="89" cm="1">
        <f t="array" ref="P3995">IF(ISNUMBER(_34_KNMI_Stations[[#This Row],[Etmaal temperatuur °C]]),IF(_34_KNMI_Stations[[#This Row],[Etmaal temperatuur °C]]&gt;stookgrens[],_34_KNMI_Stations[[#This Row],[Etmaal temperatuur °C]]-stookgrens[],0),"")</f>
        <v>0</v>
      </c>
    </row>
    <row r="3996" spans="1:16" x14ac:dyDescent="0.25">
      <c r="A3996">
        <v>270</v>
      </c>
      <c r="B3996" s="110">
        <v>45692</v>
      </c>
      <c r="C3996" s="89">
        <v>5.4</v>
      </c>
      <c r="D3996" s="89">
        <v>3.3</v>
      </c>
      <c r="E3996" s="96">
        <v>218</v>
      </c>
      <c r="F3996" s="89">
        <v>0</v>
      </c>
      <c r="G3996" s="89">
        <v>1025.2</v>
      </c>
      <c r="H3996">
        <v>0.89</v>
      </c>
      <c r="I3996" t="s">
        <v>10</v>
      </c>
      <c r="J3996">
        <v>1.1000000000000001</v>
      </c>
      <c r="K3996">
        <v>2</v>
      </c>
      <c r="L3996">
        <v>2025</v>
      </c>
      <c r="M3996" t="s">
        <v>115</v>
      </c>
      <c r="N3996" s="89" cm="1">
        <f t="array" ref="N3996">IF(ISNUMBER(_34_KNMI_Stations[[#This Row],[Etmaal temperatuur °C]]),IF(_34_KNMI_Stations[[#This Row],[Etmaal temperatuur °C]]&lt;stookgrens[],stookgrens[]-_34_KNMI_Stations[[#This Row],[Etmaal temperatuur °C]],0),"")</f>
        <v>14.7</v>
      </c>
      <c r="O3996" s="89">
        <f>_34_KNMI_Stations[[#This Row],[graaddagen]]*_34_KNMI_Stations[[#This Row],[Gewogen factor]]</f>
        <v>16.170000000000002</v>
      </c>
      <c r="P3996" s="89" cm="1">
        <f t="array" ref="P3996">IF(ISNUMBER(_34_KNMI_Stations[[#This Row],[Etmaal temperatuur °C]]),IF(_34_KNMI_Stations[[#This Row],[Etmaal temperatuur °C]]&gt;stookgrens[],_34_KNMI_Stations[[#This Row],[Etmaal temperatuur °C]]-stookgrens[],0),"")</f>
        <v>0</v>
      </c>
    </row>
    <row r="3997" spans="1:16" x14ac:dyDescent="0.25">
      <c r="A3997">
        <v>270</v>
      </c>
      <c r="B3997" s="110">
        <v>45693</v>
      </c>
      <c r="C3997" s="89">
        <v>3.6</v>
      </c>
      <c r="D3997" s="89">
        <v>4.0999999999999996</v>
      </c>
      <c r="E3997" s="96">
        <v>632</v>
      </c>
      <c r="F3997" s="89">
        <v>0</v>
      </c>
      <c r="G3997" s="89">
        <v>1035.9000000000001</v>
      </c>
      <c r="H3997">
        <v>0.92</v>
      </c>
      <c r="I3997" t="s">
        <v>10</v>
      </c>
      <c r="J3997">
        <v>1.1000000000000001</v>
      </c>
      <c r="K3997">
        <v>2</v>
      </c>
      <c r="L3997">
        <v>2025</v>
      </c>
      <c r="M3997" t="s">
        <v>115</v>
      </c>
      <c r="N3997" s="89" cm="1">
        <f t="array" ref="N3997">IF(ISNUMBER(_34_KNMI_Stations[[#This Row],[Etmaal temperatuur °C]]),IF(_34_KNMI_Stations[[#This Row],[Etmaal temperatuur °C]]&lt;stookgrens[],stookgrens[]-_34_KNMI_Stations[[#This Row],[Etmaal temperatuur °C]],0),"")</f>
        <v>13.9</v>
      </c>
      <c r="O3997" s="89">
        <f>_34_KNMI_Stations[[#This Row],[graaddagen]]*_34_KNMI_Stations[[#This Row],[Gewogen factor]]</f>
        <v>15.290000000000001</v>
      </c>
      <c r="P3997" s="89" cm="1">
        <f t="array" ref="P3997">IF(ISNUMBER(_34_KNMI_Stations[[#This Row],[Etmaal temperatuur °C]]),IF(_34_KNMI_Stations[[#This Row],[Etmaal temperatuur °C]]&gt;stookgrens[],_34_KNMI_Stations[[#This Row],[Etmaal temperatuur °C]]-stookgrens[],0),"")</f>
        <v>0</v>
      </c>
    </row>
    <row r="3998" spans="1:16" x14ac:dyDescent="0.25">
      <c r="A3998">
        <v>270</v>
      </c>
      <c r="B3998" s="110">
        <v>45694</v>
      </c>
      <c r="C3998" s="89">
        <v>3.5</v>
      </c>
      <c r="D3998" s="89">
        <v>2.6</v>
      </c>
      <c r="E3998" s="96">
        <v>627</v>
      </c>
      <c r="F3998" s="89">
        <v>-0.1</v>
      </c>
      <c r="G3998" s="89">
        <v>1042.8</v>
      </c>
      <c r="H3998">
        <v>0.93</v>
      </c>
      <c r="I3998" t="s">
        <v>10</v>
      </c>
      <c r="J3998">
        <v>1.1000000000000001</v>
      </c>
      <c r="K3998">
        <v>2</v>
      </c>
      <c r="L3998">
        <v>2025</v>
      </c>
      <c r="M3998" t="s">
        <v>115</v>
      </c>
      <c r="N3998" s="89" cm="1">
        <f t="array" ref="N3998">IF(ISNUMBER(_34_KNMI_Stations[[#This Row],[Etmaal temperatuur °C]]),IF(_34_KNMI_Stations[[#This Row],[Etmaal temperatuur °C]]&lt;stookgrens[],stookgrens[]-_34_KNMI_Stations[[#This Row],[Etmaal temperatuur °C]],0),"")</f>
        <v>15.4</v>
      </c>
      <c r="O3998" s="89">
        <f>_34_KNMI_Stations[[#This Row],[graaddagen]]*_34_KNMI_Stations[[#This Row],[Gewogen factor]]</f>
        <v>16.940000000000001</v>
      </c>
      <c r="P3998" s="89" cm="1">
        <f t="array" ref="P3998">IF(ISNUMBER(_34_KNMI_Stations[[#This Row],[Etmaal temperatuur °C]]),IF(_34_KNMI_Stations[[#This Row],[Etmaal temperatuur °C]]&gt;stookgrens[],_34_KNMI_Stations[[#This Row],[Etmaal temperatuur °C]]-stookgrens[],0),"")</f>
        <v>0</v>
      </c>
    </row>
    <row r="3999" spans="1:16" x14ac:dyDescent="0.25">
      <c r="A3999">
        <v>270</v>
      </c>
      <c r="B3999" s="110">
        <v>45695</v>
      </c>
      <c r="C3999" s="89">
        <v>7.9</v>
      </c>
      <c r="D3999" s="89">
        <v>2.2000000000000002</v>
      </c>
      <c r="E3999" s="96">
        <v>585</v>
      </c>
      <c r="F3999" s="89">
        <v>0</v>
      </c>
      <c r="G3999" s="89">
        <v>1032.2</v>
      </c>
      <c r="H3999">
        <v>0.76</v>
      </c>
      <c r="I3999" t="s">
        <v>10</v>
      </c>
      <c r="J3999">
        <v>1.1000000000000001</v>
      </c>
      <c r="K3999">
        <v>2</v>
      </c>
      <c r="L3999">
        <v>2025</v>
      </c>
      <c r="M3999" t="s">
        <v>115</v>
      </c>
      <c r="N3999" s="89" cm="1">
        <f t="array" ref="N3999">IF(ISNUMBER(_34_KNMI_Stations[[#This Row],[Etmaal temperatuur °C]]),IF(_34_KNMI_Stations[[#This Row],[Etmaal temperatuur °C]]&lt;stookgrens[],stookgrens[]-_34_KNMI_Stations[[#This Row],[Etmaal temperatuur °C]],0),"")</f>
        <v>15.8</v>
      </c>
      <c r="O3999" s="89">
        <f>_34_KNMI_Stations[[#This Row],[graaddagen]]*_34_KNMI_Stations[[#This Row],[Gewogen factor]]</f>
        <v>17.380000000000003</v>
      </c>
      <c r="P3999" s="89" cm="1">
        <f t="array" ref="P3999">IF(ISNUMBER(_34_KNMI_Stations[[#This Row],[Etmaal temperatuur °C]]),IF(_34_KNMI_Stations[[#This Row],[Etmaal temperatuur °C]]&gt;stookgrens[],_34_KNMI_Stations[[#This Row],[Etmaal temperatuur °C]]-stookgrens[],0),"")</f>
        <v>0</v>
      </c>
    </row>
    <row r="4000" spans="1:16" x14ac:dyDescent="0.25">
      <c r="A4000">
        <v>270</v>
      </c>
      <c r="B4000" s="110">
        <v>45696</v>
      </c>
      <c r="C4000" s="89">
        <v>5</v>
      </c>
      <c r="D4000" s="89">
        <v>2.8</v>
      </c>
      <c r="E4000" s="96">
        <v>315</v>
      </c>
      <c r="F4000" s="89">
        <v>-0.1</v>
      </c>
      <c r="G4000" s="89">
        <v>1023.8</v>
      </c>
      <c r="H4000">
        <v>0.79</v>
      </c>
      <c r="I4000" t="s">
        <v>10</v>
      </c>
      <c r="J4000">
        <v>1.1000000000000001</v>
      </c>
      <c r="K4000">
        <v>2</v>
      </c>
      <c r="L4000">
        <v>2025</v>
      </c>
      <c r="M4000" t="s">
        <v>115</v>
      </c>
      <c r="N4000" s="89" cm="1">
        <f t="array" ref="N4000">IF(ISNUMBER(_34_KNMI_Stations[[#This Row],[Etmaal temperatuur °C]]),IF(_34_KNMI_Stations[[#This Row],[Etmaal temperatuur °C]]&lt;stookgrens[],stookgrens[]-_34_KNMI_Stations[[#This Row],[Etmaal temperatuur °C]],0),"")</f>
        <v>15.2</v>
      </c>
      <c r="O4000" s="89">
        <f>_34_KNMI_Stations[[#This Row],[graaddagen]]*_34_KNMI_Stations[[#This Row],[Gewogen factor]]</f>
        <v>16.72</v>
      </c>
      <c r="P4000" s="89" cm="1">
        <f t="array" ref="P4000">IF(ISNUMBER(_34_KNMI_Stations[[#This Row],[Etmaal temperatuur °C]]),IF(_34_KNMI_Stations[[#This Row],[Etmaal temperatuur °C]]&gt;stookgrens[],_34_KNMI_Stations[[#This Row],[Etmaal temperatuur °C]]-stookgrens[],0),"")</f>
        <v>0</v>
      </c>
    </row>
    <row r="4001" spans="1:16" x14ac:dyDescent="0.25">
      <c r="A4001">
        <v>270</v>
      </c>
      <c r="B4001" s="110">
        <v>45697</v>
      </c>
      <c r="C4001" s="89">
        <v>5.4</v>
      </c>
      <c r="D4001" s="89">
        <v>2.7</v>
      </c>
      <c r="E4001" s="96">
        <v>410</v>
      </c>
      <c r="F4001" s="89">
        <v>0</v>
      </c>
      <c r="G4001" s="89">
        <v>1030.7</v>
      </c>
      <c r="H4001">
        <v>0.85</v>
      </c>
      <c r="I4001" t="s">
        <v>10</v>
      </c>
      <c r="J4001">
        <v>1.1000000000000001</v>
      </c>
      <c r="K4001">
        <v>2</v>
      </c>
      <c r="L4001">
        <v>2025</v>
      </c>
      <c r="M4001" t="s">
        <v>115</v>
      </c>
      <c r="N4001" s="89" cm="1">
        <f t="array" ref="N4001">IF(ISNUMBER(_34_KNMI_Stations[[#This Row],[Etmaal temperatuur °C]]),IF(_34_KNMI_Stations[[#This Row],[Etmaal temperatuur °C]]&lt;stookgrens[],stookgrens[]-_34_KNMI_Stations[[#This Row],[Etmaal temperatuur °C]],0),"")</f>
        <v>15.3</v>
      </c>
      <c r="O4001" s="89">
        <f>_34_KNMI_Stations[[#This Row],[graaddagen]]*_34_KNMI_Stations[[#This Row],[Gewogen factor]]</f>
        <v>16.830000000000002</v>
      </c>
      <c r="P4001" s="89" cm="1">
        <f t="array" ref="P4001">IF(ISNUMBER(_34_KNMI_Stations[[#This Row],[Etmaal temperatuur °C]]),IF(_34_KNMI_Stations[[#This Row],[Etmaal temperatuur °C]]&gt;stookgrens[],_34_KNMI_Stations[[#This Row],[Etmaal temperatuur °C]]-stookgrens[],0),"")</f>
        <v>0</v>
      </c>
    </row>
    <row r="4002" spans="1:16" x14ac:dyDescent="0.25">
      <c r="A4002">
        <v>270</v>
      </c>
      <c r="B4002" s="110">
        <v>45698</v>
      </c>
      <c r="C4002" s="89">
        <v>8</v>
      </c>
      <c r="D4002" s="89">
        <v>2.7</v>
      </c>
      <c r="E4002" s="96">
        <v>226</v>
      </c>
      <c r="F4002" s="89">
        <v>0.2</v>
      </c>
      <c r="G4002" s="89">
        <v>1027.5</v>
      </c>
      <c r="H4002">
        <v>0.78</v>
      </c>
      <c r="I4002" t="s">
        <v>10</v>
      </c>
      <c r="J4002">
        <v>1.1000000000000001</v>
      </c>
      <c r="K4002">
        <v>2</v>
      </c>
      <c r="L4002">
        <v>2025</v>
      </c>
      <c r="M4002" t="s">
        <v>116</v>
      </c>
      <c r="N4002" s="89" cm="1">
        <f t="array" ref="N4002">IF(ISNUMBER(_34_KNMI_Stations[[#This Row],[Etmaal temperatuur °C]]),IF(_34_KNMI_Stations[[#This Row],[Etmaal temperatuur °C]]&lt;stookgrens[],stookgrens[]-_34_KNMI_Stations[[#This Row],[Etmaal temperatuur °C]],0),"")</f>
        <v>15.3</v>
      </c>
      <c r="O4002" s="89">
        <f>_34_KNMI_Stations[[#This Row],[graaddagen]]*_34_KNMI_Stations[[#This Row],[Gewogen factor]]</f>
        <v>16.830000000000002</v>
      </c>
      <c r="P4002" s="89" cm="1">
        <f t="array" ref="P4002">IF(ISNUMBER(_34_KNMI_Stations[[#This Row],[Etmaal temperatuur °C]]),IF(_34_KNMI_Stations[[#This Row],[Etmaal temperatuur °C]]&gt;stookgrens[],_34_KNMI_Stations[[#This Row],[Etmaal temperatuur °C]]-stookgrens[],0),"")</f>
        <v>0</v>
      </c>
    </row>
    <row r="4003" spans="1:16" x14ac:dyDescent="0.25">
      <c r="A4003">
        <v>270</v>
      </c>
      <c r="B4003" s="110">
        <v>45699</v>
      </c>
      <c r="C4003" s="89">
        <v>7.3</v>
      </c>
      <c r="D4003" s="89">
        <v>0.6</v>
      </c>
      <c r="E4003" s="96">
        <v>180</v>
      </c>
      <c r="F4003" s="89">
        <v>7.9</v>
      </c>
      <c r="G4003" s="89">
        <v>1020.2</v>
      </c>
      <c r="H4003">
        <v>0.89</v>
      </c>
      <c r="I4003" t="s">
        <v>10</v>
      </c>
      <c r="J4003">
        <v>1.1000000000000001</v>
      </c>
      <c r="K4003">
        <v>2</v>
      </c>
      <c r="L4003">
        <v>2025</v>
      </c>
      <c r="M4003" t="s">
        <v>116</v>
      </c>
      <c r="N4003" s="89" cm="1">
        <f t="array" ref="N4003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4003" s="89">
        <f>_34_KNMI_Stations[[#This Row],[graaddagen]]*_34_KNMI_Stations[[#This Row],[Gewogen factor]]</f>
        <v>19.14</v>
      </c>
      <c r="P4003" s="89" cm="1">
        <f t="array" ref="P4003">IF(ISNUMBER(_34_KNMI_Stations[[#This Row],[Etmaal temperatuur °C]]),IF(_34_KNMI_Stations[[#This Row],[Etmaal temperatuur °C]]&gt;stookgrens[],_34_KNMI_Stations[[#This Row],[Etmaal temperatuur °C]]-stookgrens[],0),"")</f>
        <v>0</v>
      </c>
    </row>
    <row r="4004" spans="1:16" x14ac:dyDescent="0.25">
      <c r="A4004">
        <v>270</v>
      </c>
      <c r="B4004" s="110">
        <v>45700</v>
      </c>
      <c r="C4004" s="89">
        <v>3.5</v>
      </c>
      <c r="D4004" s="89">
        <v>-0.1</v>
      </c>
      <c r="E4004" s="96">
        <v>237</v>
      </c>
      <c r="F4004" s="89">
        <v>3.8</v>
      </c>
      <c r="G4004" s="89">
        <v>1019.1</v>
      </c>
      <c r="H4004">
        <v>0.92</v>
      </c>
      <c r="I4004" t="s">
        <v>10</v>
      </c>
      <c r="J4004">
        <v>1.1000000000000001</v>
      </c>
      <c r="K4004">
        <v>2</v>
      </c>
      <c r="L4004">
        <v>2025</v>
      </c>
      <c r="M4004" t="s">
        <v>116</v>
      </c>
      <c r="N4004" s="89" cm="1">
        <f t="array" ref="N4004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4004" s="89">
        <f>_34_KNMI_Stations[[#This Row],[graaddagen]]*_34_KNMI_Stations[[#This Row],[Gewogen factor]]</f>
        <v>19.910000000000004</v>
      </c>
      <c r="P4004" s="89" cm="1">
        <f t="array" ref="P4004">IF(ISNUMBER(_34_KNMI_Stations[[#This Row],[Etmaal temperatuur °C]]),IF(_34_KNMI_Stations[[#This Row],[Etmaal temperatuur °C]]&gt;stookgrens[],_34_KNMI_Stations[[#This Row],[Etmaal temperatuur °C]]-stookgrens[],0),"")</f>
        <v>0</v>
      </c>
    </row>
    <row r="4005" spans="1:16" x14ac:dyDescent="0.25">
      <c r="A4005">
        <v>270</v>
      </c>
      <c r="B4005" s="110">
        <v>45701</v>
      </c>
      <c r="C4005" s="89">
        <v>2.2999999999999998</v>
      </c>
      <c r="D4005" s="89">
        <v>-0.5</v>
      </c>
      <c r="E4005" s="96">
        <v>168</v>
      </c>
      <c r="F4005" s="89">
        <v>0.1</v>
      </c>
      <c r="G4005" s="89">
        <v>1023</v>
      </c>
      <c r="H4005">
        <v>0.88</v>
      </c>
      <c r="I4005" t="s">
        <v>10</v>
      </c>
      <c r="J4005">
        <v>1.1000000000000001</v>
      </c>
      <c r="K4005">
        <v>2</v>
      </c>
      <c r="L4005">
        <v>2025</v>
      </c>
      <c r="M4005" t="s">
        <v>116</v>
      </c>
      <c r="N4005" s="89" cm="1">
        <f t="array" ref="N4005">IF(ISNUMBER(_34_KNMI_Stations[[#This Row],[Etmaal temperatuur °C]]),IF(_34_KNMI_Stations[[#This Row],[Etmaal temperatuur °C]]&lt;stookgrens[],stookgrens[]-_34_KNMI_Stations[[#This Row],[Etmaal temperatuur °C]],0),"")</f>
        <v>18.5</v>
      </c>
      <c r="O4005" s="89">
        <f>_34_KNMI_Stations[[#This Row],[graaddagen]]*_34_KNMI_Stations[[#This Row],[Gewogen factor]]</f>
        <v>20.350000000000001</v>
      </c>
      <c r="P4005" s="89" cm="1">
        <f t="array" ref="P4005">IF(ISNUMBER(_34_KNMI_Stations[[#This Row],[Etmaal temperatuur °C]]),IF(_34_KNMI_Stations[[#This Row],[Etmaal temperatuur °C]]&gt;stookgrens[],_34_KNMI_Stations[[#This Row],[Etmaal temperatuur °C]]-stookgrens[],0),"")</f>
        <v>0</v>
      </c>
    </row>
    <row r="4006" spans="1:16" x14ac:dyDescent="0.25">
      <c r="A4006">
        <v>270</v>
      </c>
      <c r="B4006" s="110">
        <v>45702</v>
      </c>
      <c r="C4006" s="89">
        <v>1.4</v>
      </c>
      <c r="D4006" s="89">
        <v>0.1</v>
      </c>
      <c r="E4006" s="96">
        <v>150</v>
      </c>
      <c r="F4006" s="89">
        <v>0</v>
      </c>
      <c r="G4006" s="89">
        <v>1028.0999999999999</v>
      </c>
      <c r="H4006">
        <v>0.87</v>
      </c>
      <c r="I4006" t="s">
        <v>10</v>
      </c>
      <c r="J4006">
        <v>1.1000000000000001</v>
      </c>
      <c r="K4006">
        <v>2</v>
      </c>
      <c r="L4006">
        <v>2025</v>
      </c>
      <c r="M4006" t="s">
        <v>116</v>
      </c>
      <c r="N4006" s="89" cm="1">
        <f t="array" ref="N4006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4006" s="89">
        <f>_34_KNMI_Stations[[#This Row],[graaddagen]]*_34_KNMI_Stations[[#This Row],[Gewogen factor]]</f>
        <v>19.690000000000001</v>
      </c>
      <c r="P4006" s="89" cm="1">
        <f t="array" ref="P4006">IF(ISNUMBER(_34_KNMI_Stations[[#This Row],[Etmaal temperatuur °C]]),IF(_34_KNMI_Stations[[#This Row],[Etmaal temperatuur °C]]&gt;stookgrens[],_34_KNMI_Stations[[#This Row],[Etmaal temperatuur °C]]-stookgrens[],0),"")</f>
        <v>0</v>
      </c>
    </row>
    <row r="4007" spans="1:16" x14ac:dyDescent="0.25">
      <c r="A4007">
        <v>270</v>
      </c>
      <c r="B4007" s="110">
        <v>45703</v>
      </c>
      <c r="C4007" s="89">
        <v>1.8</v>
      </c>
      <c r="D4007" s="89">
        <v>0.8</v>
      </c>
      <c r="E4007" s="96">
        <v>172</v>
      </c>
      <c r="F4007" s="89">
        <v>0</v>
      </c>
      <c r="G4007" s="89">
        <v>1024.5999999999999</v>
      </c>
      <c r="H4007">
        <v>0.81</v>
      </c>
      <c r="I4007" t="s">
        <v>10</v>
      </c>
      <c r="J4007">
        <v>1.1000000000000001</v>
      </c>
      <c r="K4007">
        <v>2</v>
      </c>
      <c r="L4007">
        <v>2025</v>
      </c>
      <c r="M4007" t="s">
        <v>116</v>
      </c>
      <c r="N4007" s="89" cm="1">
        <f t="array" ref="N4007">IF(ISNUMBER(_34_KNMI_Stations[[#This Row],[Etmaal temperatuur °C]]),IF(_34_KNMI_Stations[[#This Row],[Etmaal temperatuur °C]]&lt;stookgrens[],stookgrens[]-_34_KNMI_Stations[[#This Row],[Etmaal temperatuur °C]],0),"")</f>
        <v>17.2</v>
      </c>
      <c r="O4007" s="89">
        <f>_34_KNMI_Stations[[#This Row],[graaddagen]]*_34_KNMI_Stations[[#This Row],[Gewogen factor]]</f>
        <v>18.920000000000002</v>
      </c>
      <c r="P4007" s="89" cm="1">
        <f t="array" ref="P4007">IF(ISNUMBER(_34_KNMI_Stations[[#This Row],[Etmaal temperatuur °C]]),IF(_34_KNMI_Stations[[#This Row],[Etmaal temperatuur °C]]&gt;stookgrens[],_34_KNMI_Stations[[#This Row],[Etmaal temperatuur °C]]-stookgrens[],0),"")</f>
        <v>0</v>
      </c>
    </row>
    <row r="4008" spans="1:16" x14ac:dyDescent="0.25">
      <c r="A4008">
        <v>270</v>
      </c>
      <c r="B4008" s="110">
        <v>45704</v>
      </c>
      <c r="C4008" s="89">
        <v>3.5</v>
      </c>
      <c r="D4008" s="89">
        <v>-1.1000000000000001</v>
      </c>
      <c r="E4008" s="96">
        <v>681</v>
      </c>
      <c r="F4008" s="89">
        <v>0</v>
      </c>
      <c r="G4008" s="89">
        <v>1025.3</v>
      </c>
      <c r="H4008">
        <v>0.82</v>
      </c>
      <c r="I4008" t="s">
        <v>10</v>
      </c>
      <c r="J4008">
        <v>1.1000000000000001</v>
      </c>
      <c r="K4008">
        <v>2</v>
      </c>
      <c r="L4008">
        <v>2025</v>
      </c>
      <c r="M4008" t="s">
        <v>116</v>
      </c>
      <c r="N4008" s="89" cm="1">
        <f t="array" ref="N4008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4008" s="89">
        <f>_34_KNMI_Stations[[#This Row],[graaddagen]]*_34_KNMI_Stations[[#This Row],[Gewogen factor]]</f>
        <v>21.01</v>
      </c>
      <c r="P4008" s="89" cm="1">
        <f t="array" ref="P4008">IF(ISNUMBER(_34_KNMI_Stations[[#This Row],[Etmaal temperatuur °C]]),IF(_34_KNMI_Stations[[#This Row],[Etmaal temperatuur °C]]&gt;stookgrens[],_34_KNMI_Stations[[#This Row],[Etmaal temperatuur °C]]-stookgrens[],0),"")</f>
        <v>0</v>
      </c>
    </row>
    <row r="4009" spans="1:16" x14ac:dyDescent="0.25">
      <c r="A4009">
        <v>270</v>
      </c>
      <c r="B4009" s="110">
        <v>45705</v>
      </c>
      <c r="C4009" s="89">
        <v>3.4</v>
      </c>
      <c r="D4009" s="89">
        <v>-3.1</v>
      </c>
      <c r="E4009" s="96">
        <v>1072</v>
      </c>
      <c r="F4009" s="89">
        <v>0</v>
      </c>
      <c r="G4009" s="89">
        <v>1026.7</v>
      </c>
      <c r="H4009">
        <v>0.79</v>
      </c>
      <c r="I4009" t="s">
        <v>10</v>
      </c>
      <c r="J4009">
        <v>1.1000000000000001</v>
      </c>
      <c r="K4009">
        <v>2</v>
      </c>
      <c r="L4009">
        <v>2025</v>
      </c>
      <c r="M4009" t="s">
        <v>117</v>
      </c>
      <c r="N4009" s="89" cm="1">
        <f t="array" ref="N4009">IF(ISNUMBER(_34_KNMI_Stations[[#This Row],[Etmaal temperatuur °C]]),IF(_34_KNMI_Stations[[#This Row],[Etmaal temperatuur °C]]&lt;stookgrens[],stookgrens[]-_34_KNMI_Stations[[#This Row],[Etmaal temperatuur °C]],0),"")</f>
        <v>21.1</v>
      </c>
      <c r="O4009" s="89">
        <f>_34_KNMI_Stations[[#This Row],[graaddagen]]*_34_KNMI_Stations[[#This Row],[Gewogen factor]]</f>
        <v>23.210000000000004</v>
      </c>
      <c r="P4009" s="89" cm="1">
        <f t="array" ref="P4009">IF(ISNUMBER(_34_KNMI_Stations[[#This Row],[Etmaal temperatuur °C]]),IF(_34_KNMI_Stations[[#This Row],[Etmaal temperatuur °C]]&gt;stookgrens[],_34_KNMI_Stations[[#This Row],[Etmaal temperatuur °C]]-stookgrens[],0),"")</f>
        <v>0</v>
      </c>
    </row>
    <row r="4010" spans="1:16" x14ac:dyDescent="0.25">
      <c r="A4010">
        <v>270</v>
      </c>
      <c r="B4010" s="110">
        <v>45706</v>
      </c>
      <c r="C4010" s="89">
        <v>4.5999999999999996</v>
      </c>
      <c r="D4010" s="89">
        <v>-2.1</v>
      </c>
      <c r="E4010" s="96">
        <v>927</v>
      </c>
      <c r="F4010" s="89">
        <v>0</v>
      </c>
      <c r="G4010" s="89">
        <v>1027.5</v>
      </c>
      <c r="H4010">
        <v>0.64</v>
      </c>
      <c r="I4010" t="s">
        <v>10</v>
      </c>
      <c r="J4010">
        <v>1.1000000000000001</v>
      </c>
      <c r="K4010">
        <v>2</v>
      </c>
      <c r="L4010">
        <v>2025</v>
      </c>
      <c r="M4010" t="s">
        <v>117</v>
      </c>
      <c r="N4010" s="89" cm="1">
        <f t="array" ref="N4010">IF(ISNUMBER(_34_KNMI_Stations[[#This Row],[Etmaal temperatuur °C]]),IF(_34_KNMI_Stations[[#This Row],[Etmaal temperatuur °C]]&lt;stookgrens[],stookgrens[]-_34_KNMI_Stations[[#This Row],[Etmaal temperatuur °C]],0),"")</f>
        <v>20.100000000000001</v>
      </c>
      <c r="O4010" s="89">
        <f>_34_KNMI_Stations[[#This Row],[graaddagen]]*_34_KNMI_Stations[[#This Row],[Gewogen factor]]</f>
        <v>22.110000000000003</v>
      </c>
      <c r="P4010" s="89" cm="1">
        <f t="array" ref="P4010">IF(ISNUMBER(_34_KNMI_Stations[[#This Row],[Etmaal temperatuur °C]]),IF(_34_KNMI_Stations[[#This Row],[Etmaal temperatuur °C]]&gt;stookgrens[],_34_KNMI_Stations[[#This Row],[Etmaal temperatuur °C]]-stookgrens[],0),"")</f>
        <v>0</v>
      </c>
    </row>
    <row r="4011" spans="1:16" x14ac:dyDescent="0.25">
      <c r="A4011">
        <v>270</v>
      </c>
      <c r="B4011" s="110">
        <v>45707</v>
      </c>
      <c r="C4011" s="89">
        <v>6</v>
      </c>
      <c r="D4011" s="89">
        <v>0.4</v>
      </c>
      <c r="E4011" s="96">
        <v>873</v>
      </c>
      <c r="F4011" s="89">
        <v>0</v>
      </c>
      <c r="G4011" s="89">
        <v>1023.1</v>
      </c>
      <c r="H4011">
        <v>0.54</v>
      </c>
      <c r="I4011" t="s">
        <v>10</v>
      </c>
      <c r="J4011">
        <v>1.1000000000000001</v>
      </c>
      <c r="K4011">
        <v>2</v>
      </c>
      <c r="L4011">
        <v>2025</v>
      </c>
      <c r="M4011" t="s">
        <v>117</v>
      </c>
      <c r="N4011" s="89" cm="1">
        <f t="array" ref="N4011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4011" s="89">
        <f>_34_KNMI_Stations[[#This Row],[graaddagen]]*_34_KNMI_Stations[[#This Row],[Gewogen factor]]</f>
        <v>19.360000000000003</v>
      </c>
      <c r="P4011" s="89" cm="1">
        <f t="array" ref="P4011">IF(ISNUMBER(_34_KNMI_Stations[[#This Row],[Etmaal temperatuur °C]]),IF(_34_KNMI_Stations[[#This Row],[Etmaal temperatuur °C]]&gt;stookgrens[],_34_KNMI_Stations[[#This Row],[Etmaal temperatuur °C]]-stookgrens[],0),"")</f>
        <v>0</v>
      </c>
    </row>
    <row r="4012" spans="1:16" x14ac:dyDescent="0.25">
      <c r="A4012">
        <v>270</v>
      </c>
      <c r="B4012" s="110">
        <v>45708</v>
      </c>
      <c r="C4012" s="89">
        <v>5.7</v>
      </c>
      <c r="D4012" s="89">
        <v>5.4</v>
      </c>
      <c r="E4012" s="96">
        <v>406</v>
      </c>
      <c r="F4012" s="89">
        <v>0.1</v>
      </c>
      <c r="G4012" s="89">
        <v>1018.7</v>
      </c>
      <c r="H4012">
        <v>0.8</v>
      </c>
      <c r="I4012" t="s">
        <v>10</v>
      </c>
      <c r="J4012">
        <v>1.1000000000000001</v>
      </c>
      <c r="K4012">
        <v>2</v>
      </c>
      <c r="L4012">
        <v>2025</v>
      </c>
      <c r="M4012" t="s">
        <v>117</v>
      </c>
      <c r="N4012" s="89" cm="1">
        <f t="array" ref="N4012">IF(ISNUMBER(_34_KNMI_Stations[[#This Row],[Etmaal temperatuur °C]]),IF(_34_KNMI_Stations[[#This Row],[Etmaal temperatuur °C]]&lt;stookgrens[],stookgrens[]-_34_KNMI_Stations[[#This Row],[Etmaal temperatuur °C]],0),"")</f>
        <v>12.6</v>
      </c>
      <c r="O4012" s="89">
        <f>_34_KNMI_Stations[[#This Row],[graaddagen]]*_34_KNMI_Stations[[#This Row],[Gewogen factor]]</f>
        <v>13.860000000000001</v>
      </c>
      <c r="P4012" s="89" cm="1">
        <f t="array" ref="P4012">IF(ISNUMBER(_34_KNMI_Stations[[#This Row],[Etmaal temperatuur °C]]),IF(_34_KNMI_Stations[[#This Row],[Etmaal temperatuur °C]]&gt;stookgrens[],_34_KNMI_Stations[[#This Row],[Etmaal temperatuur °C]]-stookgrens[],0),"")</f>
        <v>0</v>
      </c>
    </row>
    <row r="4013" spans="1:16" x14ac:dyDescent="0.25">
      <c r="A4013">
        <v>270</v>
      </c>
      <c r="B4013" s="110">
        <v>45709</v>
      </c>
      <c r="C4013" s="89">
        <v>5.9</v>
      </c>
      <c r="D4013" s="89">
        <v>12.7</v>
      </c>
      <c r="E4013" s="96">
        <v>770</v>
      </c>
      <c r="F4013" s="89">
        <v>-0.1</v>
      </c>
      <c r="G4013" s="89">
        <v>1015.7</v>
      </c>
      <c r="H4013">
        <v>0.79</v>
      </c>
      <c r="I4013" t="s">
        <v>10</v>
      </c>
      <c r="J4013">
        <v>1.1000000000000001</v>
      </c>
      <c r="K4013">
        <v>2</v>
      </c>
      <c r="L4013">
        <v>2025</v>
      </c>
      <c r="M4013" t="s">
        <v>117</v>
      </c>
      <c r="N4013" s="89" cm="1">
        <f t="array" ref="N4013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4013" s="89">
        <f>_34_KNMI_Stations[[#This Row],[graaddagen]]*_34_KNMI_Stations[[#This Row],[Gewogen factor]]</f>
        <v>5.830000000000001</v>
      </c>
      <c r="P4013" s="89" cm="1">
        <f t="array" ref="P4013">IF(ISNUMBER(_34_KNMI_Stations[[#This Row],[Etmaal temperatuur °C]]),IF(_34_KNMI_Stations[[#This Row],[Etmaal temperatuur °C]]&gt;stookgrens[],_34_KNMI_Stations[[#This Row],[Etmaal temperatuur °C]]-stookgrens[],0),"")</f>
        <v>0</v>
      </c>
    </row>
    <row r="4014" spans="1:16" x14ac:dyDescent="0.25">
      <c r="A4014">
        <v>270</v>
      </c>
      <c r="B4014" s="110">
        <v>45710</v>
      </c>
      <c r="C4014" s="89">
        <v>4.8</v>
      </c>
      <c r="D4014" s="89">
        <v>9.3000000000000007</v>
      </c>
      <c r="E4014" s="96">
        <v>192</v>
      </c>
      <c r="F4014" s="89">
        <v>3.6</v>
      </c>
      <c r="G4014" s="89">
        <v>1014.1</v>
      </c>
      <c r="H4014">
        <v>0.91</v>
      </c>
      <c r="I4014" t="s">
        <v>10</v>
      </c>
      <c r="J4014">
        <v>1.1000000000000001</v>
      </c>
      <c r="K4014">
        <v>2</v>
      </c>
      <c r="L4014">
        <v>2025</v>
      </c>
      <c r="M4014" t="s">
        <v>117</v>
      </c>
      <c r="N4014" s="89" cm="1">
        <f t="array" ref="N4014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4014" s="89">
        <f>_34_KNMI_Stations[[#This Row],[graaddagen]]*_34_KNMI_Stations[[#This Row],[Gewogen factor]]</f>
        <v>9.57</v>
      </c>
      <c r="P4014" s="89" cm="1">
        <f t="array" ref="P4014">IF(ISNUMBER(_34_KNMI_Stations[[#This Row],[Etmaal temperatuur °C]]),IF(_34_KNMI_Stations[[#This Row],[Etmaal temperatuur °C]]&gt;stookgrens[],_34_KNMI_Stations[[#This Row],[Etmaal temperatuur °C]]-stookgrens[],0),"")</f>
        <v>0</v>
      </c>
    </row>
    <row r="4015" spans="1:16" x14ac:dyDescent="0.25">
      <c r="A4015">
        <v>270</v>
      </c>
      <c r="B4015" s="110">
        <v>45711</v>
      </c>
      <c r="C4015" s="89">
        <v>5.6</v>
      </c>
      <c r="D4015" s="89">
        <v>8.1999999999999993</v>
      </c>
      <c r="E4015" s="96">
        <v>513</v>
      </c>
      <c r="F4015" s="89">
        <v>-0.1</v>
      </c>
      <c r="G4015" s="89">
        <v>1023.4</v>
      </c>
      <c r="H4015">
        <v>0.88</v>
      </c>
      <c r="I4015" t="s">
        <v>10</v>
      </c>
      <c r="J4015">
        <v>1.1000000000000001</v>
      </c>
      <c r="K4015">
        <v>2</v>
      </c>
      <c r="L4015">
        <v>2025</v>
      </c>
      <c r="M4015" t="s">
        <v>117</v>
      </c>
      <c r="N4015" s="89" cm="1">
        <f t="array" ref="N4015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4015" s="89">
        <f>_34_KNMI_Stations[[#This Row],[graaddagen]]*_34_KNMI_Stations[[#This Row],[Gewogen factor]]</f>
        <v>10.780000000000001</v>
      </c>
      <c r="P4015" s="89" cm="1">
        <f t="array" ref="P4015">IF(ISNUMBER(_34_KNMI_Stations[[#This Row],[Etmaal temperatuur °C]]),IF(_34_KNMI_Stations[[#This Row],[Etmaal temperatuur °C]]&gt;stookgrens[],_34_KNMI_Stations[[#This Row],[Etmaal temperatuur °C]]-stookgrens[],0),"")</f>
        <v>0</v>
      </c>
    </row>
    <row r="4016" spans="1:16" x14ac:dyDescent="0.25">
      <c r="A4016">
        <v>270</v>
      </c>
      <c r="B4016" s="110">
        <v>45712</v>
      </c>
      <c r="C4016" s="89">
        <v>6.5</v>
      </c>
      <c r="D4016" s="89">
        <v>9.1</v>
      </c>
      <c r="E4016" s="96">
        <v>132</v>
      </c>
      <c r="F4016" s="89">
        <v>6.1</v>
      </c>
      <c r="G4016" s="89">
        <v>1013.5</v>
      </c>
      <c r="H4016">
        <v>0.89</v>
      </c>
      <c r="I4016" t="s">
        <v>10</v>
      </c>
      <c r="J4016">
        <v>1.1000000000000001</v>
      </c>
      <c r="K4016">
        <v>2</v>
      </c>
      <c r="L4016">
        <v>2025</v>
      </c>
      <c r="M4016" t="s">
        <v>118</v>
      </c>
      <c r="N4016" s="89" cm="1">
        <f t="array" ref="N4016">IF(ISNUMBER(_34_KNMI_Stations[[#This Row],[Etmaal temperatuur °C]]),IF(_34_KNMI_Stations[[#This Row],[Etmaal temperatuur °C]]&lt;stookgrens[],stookgrens[]-_34_KNMI_Stations[[#This Row],[Etmaal temperatuur °C]],0),"")</f>
        <v>8.9</v>
      </c>
      <c r="O4016" s="89">
        <f>_34_KNMI_Stations[[#This Row],[graaddagen]]*_34_KNMI_Stations[[#This Row],[Gewogen factor]]</f>
        <v>9.7900000000000009</v>
      </c>
      <c r="P4016" s="89" cm="1">
        <f t="array" ref="P4016">IF(ISNUMBER(_34_KNMI_Stations[[#This Row],[Etmaal temperatuur °C]]),IF(_34_KNMI_Stations[[#This Row],[Etmaal temperatuur °C]]&gt;stookgrens[],_34_KNMI_Stations[[#This Row],[Etmaal temperatuur °C]]-stookgrens[],0),"")</f>
        <v>0</v>
      </c>
    </row>
    <row r="4017" spans="1:16" x14ac:dyDescent="0.25">
      <c r="A4017">
        <v>270</v>
      </c>
      <c r="B4017" s="110">
        <v>45713</v>
      </c>
      <c r="C4017" s="89">
        <v>3.8</v>
      </c>
      <c r="D4017" s="89">
        <v>7.1</v>
      </c>
      <c r="E4017" s="96">
        <v>414</v>
      </c>
      <c r="F4017" s="89">
        <v>0</v>
      </c>
      <c r="G4017" s="89">
        <v>1013.2</v>
      </c>
      <c r="H4017">
        <v>0.94</v>
      </c>
      <c r="I4017" t="s">
        <v>10</v>
      </c>
      <c r="J4017">
        <v>1.1000000000000001</v>
      </c>
      <c r="K4017">
        <v>2</v>
      </c>
      <c r="L4017">
        <v>2025</v>
      </c>
      <c r="M4017" t="s">
        <v>118</v>
      </c>
      <c r="N4017" s="89" cm="1">
        <f t="array" ref="N4017">IF(ISNUMBER(_34_KNMI_Stations[[#This Row],[Etmaal temperatuur °C]]),IF(_34_KNMI_Stations[[#This Row],[Etmaal temperatuur °C]]&lt;stookgrens[],stookgrens[]-_34_KNMI_Stations[[#This Row],[Etmaal temperatuur °C]],0),"")</f>
        <v>10.9</v>
      </c>
      <c r="O4017" s="89">
        <f>_34_KNMI_Stations[[#This Row],[graaddagen]]*_34_KNMI_Stations[[#This Row],[Gewogen factor]]</f>
        <v>11.990000000000002</v>
      </c>
      <c r="P4017" s="89" cm="1">
        <f t="array" ref="P4017">IF(ISNUMBER(_34_KNMI_Stations[[#This Row],[Etmaal temperatuur °C]]),IF(_34_KNMI_Stations[[#This Row],[Etmaal temperatuur °C]]&gt;stookgrens[],_34_KNMI_Stations[[#This Row],[Etmaal temperatuur °C]]-stookgrens[],0),"")</f>
        <v>0</v>
      </c>
    </row>
    <row r="4018" spans="1:16" x14ac:dyDescent="0.25">
      <c r="A4018">
        <v>270</v>
      </c>
      <c r="B4018" s="110">
        <v>45714</v>
      </c>
      <c r="C4018" s="89">
        <v>3.7</v>
      </c>
      <c r="D4018" s="89">
        <v>5.9</v>
      </c>
      <c r="E4018" s="96">
        <v>956</v>
      </c>
      <c r="F4018" s="89">
        <v>2.2999999999999998</v>
      </c>
      <c r="G4018" s="89">
        <v>1013.7</v>
      </c>
      <c r="H4018">
        <v>0.84</v>
      </c>
      <c r="I4018" t="s">
        <v>10</v>
      </c>
      <c r="J4018">
        <v>1.1000000000000001</v>
      </c>
      <c r="K4018">
        <v>2</v>
      </c>
      <c r="L4018">
        <v>2025</v>
      </c>
      <c r="M4018" t="s">
        <v>118</v>
      </c>
      <c r="N4018" s="89" cm="1">
        <f t="array" ref="N4018">IF(ISNUMBER(_34_KNMI_Stations[[#This Row],[Etmaal temperatuur °C]]),IF(_34_KNMI_Stations[[#This Row],[Etmaal temperatuur °C]]&lt;stookgrens[],stookgrens[]-_34_KNMI_Stations[[#This Row],[Etmaal temperatuur °C]],0),"")</f>
        <v>12.1</v>
      </c>
      <c r="O4018" s="89">
        <f>_34_KNMI_Stations[[#This Row],[graaddagen]]*_34_KNMI_Stations[[#This Row],[Gewogen factor]]</f>
        <v>13.31</v>
      </c>
      <c r="P4018" s="89" cm="1">
        <f t="array" ref="P4018">IF(ISNUMBER(_34_KNMI_Stations[[#This Row],[Etmaal temperatuur °C]]),IF(_34_KNMI_Stations[[#This Row],[Etmaal temperatuur °C]]&gt;stookgrens[],_34_KNMI_Stations[[#This Row],[Etmaal temperatuur °C]]-stookgrens[],0),"")</f>
        <v>0</v>
      </c>
    </row>
    <row r="4019" spans="1:16" x14ac:dyDescent="0.25">
      <c r="A4019">
        <v>270</v>
      </c>
      <c r="B4019" s="110">
        <v>45715</v>
      </c>
      <c r="C4019" s="89">
        <v>3.7</v>
      </c>
      <c r="D4019" s="89">
        <v>5.3</v>
      </c>
      <c r="E4019" s="96">
        <v>676</v>
      </c>
      <c r="F4019" s="89">
        <v>1.1000000000000001</v>
      </c>
      <c r="G4019" s="89">
        <v>1014</v>
      </c>
      <c r="H4019">
        <v>0.89</v>
      </c>
      <c r="I4019" t="s">
        <v>10</v>
      </c>
      <c r="J4019">
        <v>1.1000000000000001</v>
      </c>
      <c r="K4019">
        <v>2</v>
      </c>
      <c r="L4019">
        <v>2025</v>
      </c>
      <c r="M4019" t="s">
        <v>118</v>
      </c>
      <c r="N4019" s="89" cm="1">
        <f t="array" ref="N4019">IF(ISNUMBER(_34_KNMI_Stations[[#This Row],[Etmaal temperatuur °C]]),IF(_34_KNMI_Stations[[#This Row],[Etmaal temperatuur °C]]&lt;stookgrens[],stookgrens[]-_34_KNMI_Stations[[#This Row],[Etmaal temperatuur °C]],0),"")</f>
        <v>12.7</v>
      </c>
      <c r="O4019" s="89">
        <f>_34_KNMI_Stations[[#This Row],[graaddagen]]*_34_KNMI_Stations[[#This Row],[Gewogen factor]]</f>
        <v>13.97</v>
      </c>
      <c r="P4019" s="89" cm="1">
        <f t="array" ref="P4019">IF(ISNUMBER(_34_KNMI_Stations[[#This Row],[Etmaal temperatuur °C]]),IF(_34_KNMI_Stations[[#This Row],[Etmaal temperatuur °C]]&gt;stookgrens[],_34_KNMI_Stations[[#This Row],[Etmaal temperatuur °C]]-stookgrens[],0),"")</f>
        <v>0</v>
      </c>
    </row>
    <row r="4020" spans="1:16" x14ac:dyDescent="0.25">
      <c r="A4020">
        <v>270</v>
      </c>
      <c r="B4020" s="110">
        <v>45716</v>
      </c>
      <c r="C4020" s="89">
        <v>4</v>
      </c>
      <c r="D4020" s="89">
        <v>3.8</v>
      </c>
      <c r="E4020" s="96">
        <v>529</v>
      </c>
      <c r="F4020" s="89">
        <v>0.7</v>
      </c>
      <c r="G4020" s="89">
        <v>1026.5999999999999</v>
      </c>
      <c r="H4020">
        <v>0.89</v>
      </c>
      <c r="I4020" t="s">
        <v>10</v>
      </c>
      <c r="J4020">
        <v>1.1000000000000001</v>
      </c>
      <c r="K4020">
        <v>2</v>
      </c>
      <c r="L4020">
        <v>2025</v>
      </c>
      <c r="M4020" t="s">
        <v>118</v>
      </c>
      <c r="N4020" s="89" cm="1">
        <f t="array" ref="N4020">IF(ISNUMBER(_34_KNMI_Stations[[#This Row],[Etmaal temperatuur °C]]),IF(_34_KNMI_Stations[[#This Row],[Etmaal temperatuur °C]]&lt;stookgrens[],stookgrens[]-_34_KNMI_Stations[[#This Row],[Etmaal temperatuur °C]],0),"")</f>
        <v>14.2</v>
      </c>
      <c r="O4020" s="89">
        <f>_34_KNMI_Stations[[#This Row],[graaddagen]]*_34_KNMI_Stations[[#This Row],[Gewogen factor]]</f>
        <v>15.620000000000001</v>
      </c>
      <c r="P4020" s="89" cm="1">
        <f t="array" ref="P4020">IF(ISNUMBER(_34_KNMI_Stations[[#This Row],[Etmaal temperatuur °C]]),IF(_34_KNMI_Stations[[#This Row],[Etmaal temperatuur °C]]&gt;stookgrens[],_34_KNMI_Stations[[#This Row],[Etmaal temperatuur °C]]-stookgrens[],0),"")</f>
        <v>0</v>
      </c>
    </row>
    <row r="4021" spans="1:16" x14ac:dyDescent="0.25">
      <c r="A4021">
        <v>270</v>
      </c>
      <c r="B4021" s="110">
        <v>45717</v>
      </c>
      <c r="C4021" s="89">
        <v>2.2999999999999998</v>
      </c>
      <c r="D4021" s="89">
        <v>3.1</v>
      </c>
      <c r="E4021" s="96">
        <v>842</v>
      </c>
      <c r="F4021" s="89">
        <v>0</v>
      </c>
      <c r="G4021" s="89">
        <v>1033.9000000000001</v>
      </c>
      <c r="H4021">
        <v>0.88</v>
      </c>
      <c r="I4021" t="s">
        <v>10</v>
      </c>
      <c r="J4021">
        <v>1</v>
      </c>
      <c r="K4021">
        <v>3</v>
      </c>
      <c r="L4021">
        <v>2025</v>
      </c>
      <c r="M4021" t="s">
        <v>118</v>
      </c>
      <c r="N4021" s="89" cm="1">
        <f t="array" ref="N4021">IF(ISNUMBER(_34_KNMI_Stations[[#This Row],[Etmaal temperatuur °C]]),IF(_34_KNMI_Stations[[#This Row],[Etmaal temperatuur °C]]&lt;stookgrens[],stookgrens[]-_34_KNMI_Stations[[#This Row],[Etmaal temperatuur °C]],0),"")</f>
        <v>14.9</v>
      </c>
      <c r="O4021" s="89">
        <f>_34_KNMI_Stations[[#This Row],[graaddagen]]*_34_KNMI_Stations[[#This Row],[Gewogen factor]]</f>
        <v>14.9</v>
      </c>
      <c r="P4021" s="89" cm="1">
        <f t="array" ref="P4021">IF(ISNUMBER(_34_KNMI_Stations[[#This Row],[Etmaal temperatuur °C]]),IF(_34_KNMI_Stations[[#This Row],[Etmaal temperatuur °C]]&gt;stookgrens[],_34_KNMI_Stations[[#This Row],[Etmaal temperatuur °C]]-stookgrens[],0),"")</f>
        <v>0</v>
      </c>
    </row>
    <row r="4022" spans="1:16" x14ac:dyDescent="0.25">
      <c r="A4022">
        <v>270</v>
      </c>
      <c r="B4022" s="110">
        <v>45718</v>
      </c>
      <c r="C4022" s="89">
        <v>2.6</v>
      </c>
      <c r="D4022" s="89">
        <v>2.2000000000000002</v>
      </c>
      <c r="E4022" s="96">
        <v>995</v>
      </c>
      <c r="F4022" s="89">
        <v>0</v>
      </c>
      <c r="G4022" s="89">
        <v>1034.0999999999999</v>
      </c>
      <c r="H4022">
        <v>0.9</v>
      </c>
      <c r="I4022" t="s">
        <v>10</v>
      </c>
      <c r="J4022">
        <v>1</v>
      </c>
      <c r="K4022">
        <v>3</v>
      </c>
      <c r="L4022">
        <v>2025</v>
      </c>
      <c r="M4022" t="s">
        <v>118</v>
      </c>
      <c r="N4022" s="89" cm="1">
        <f t="array" ref="N4022">IF(ISNUMBER(_34_KNMI_Stations[[#This Row],[Etmaal temperatuur °C]]),IF(_34_KNMI_Stations[[#This Row],[Etmaal temperatuur °C]]&lt;stookgrens[],stookgrens[]-_34_KNMI_Stations[[#This Row],[Etmaal temperatuur °C]],0),"")</f>
        <v>15.8</v>
      </c>
      <c r="O4022" s="89">
        <f>_34_KNMI_Stations[[#This Row],[graaddagen]]*_34_KNMI_Stations[[#This Row],[Gewogen factor]]</f>
        <v>15.8</v>
      </c>
      <c r="P4022" s="89" cm="1">
        <f t="array" ref="P4022">IF(ISNUMBER(_34_KNMI_Stations[[#This Row],[Etmaal temperatuur °C]]),IF(_34_KNMI_Stations[[#This Row],[Etmaal temperatuur °C]]&gt;stookgrens[],_34_KNMI_Stations[[#This Row],[Etmaal temperatuur °C]]-stookgrens[],0),"")</f>
        <v>0</v>
      </c>
    </row>
    <row r="4023" spans="1:16" x14ac:dyDescent="0.25">
      <c r="A4023">
        <v>270</v>
      </c>
      <c r="B4023" s="110">
        <v>45719</v>
      </c>
      <c r="C4023" s="89">
        <v>3.1</v>
      </c>
      <c r="D4023" s="89">
        <v>2.2999999999999998</v>
      </c>
      <c r="E4023" s="96">
        <v>1019</v>
      </c>
      <c r="F4023" s="89">
        <v>0</v>
      </c>
      <c r="G4023" s="89">
        <v>1029.0999999999999</v>
      </c>
      <c r="H4023">
        <v>0.89</v>
      </c>
      <c r="I4023" t="s">
        <v>10</v>
      </c>
      <c r="J4023">
        <v>1</v>
      </c>
      <c r="K4023">
        <v>3</v>
      </c>
      <c r="L4023">
        <v>2025</v>
      </c>
      <c r="M4023" t="s">
        <v>119</v>
      </c>
      <c r="N4023" s="89" cm="1">
        <f t="array" ref="N4023">IF(ISNUMBER(_34_KNMI_Stations[[#This Row],[Etmaal temperatuur °C]]),IF(_34_KNMI_Stations[[#This Row],[Etmaal temperatuur °C]]&lt;stookgrens[],stookgrens[]-_34_KNMI_Stations[[#This Row],[Etmaal temperatuur °C]],0),"")</f>
        <v>15.7</v>
      </c>
      <c r="O4023" s="89">
        <f>_34_KNMI_Stations[[#This Row],[graaddagen]]*_34_KNMI_Stations[[#This Row],[Gewogen factor]]</f>
        <v>15.7</v>
      </c>
      <c r="P4023" s="89" cm="1">
        <f t="array" ref="P4023">IF(ISNUMBER(_34_KNMI_Stations[[#This Row],[Etmaal temperatuur °C]]),IF(_34_KNMI_Stations[[#This Row],[Etmaal temperatuur °C]]&gt;stookgrens[],_34_KNMI_Stations[[#This Row],[Etmaal temperatuur °C]]-stookgrens[],0),"")</f>
        <v>0</v>
      </c>
    </row>
    <row r="4024" spans="1:16" x14ac:dyDescent="0.25">
      <c r="A4024">
        <v>270</v>
      </c>
      <c r="B4024" s="110">
        <v>45720</v>
      </c>
      <c r="C4024" s="89">
        <v>3.5</v>
      </c>
      <c r="D4024" s="89">
        <v>3.8</v>
      </c>
      <c r="E4024" s="96">
        <v>1163</v>
      </c>
      <c r="F4024" s="89">
        <v>0</v>
      </c>
      <c r="G4024" s="89">
        <v>1025.5</v>
      </c>
      <c r="H4024">
        <v>0.89</v>
      </c>
      <c r="I4024" t="s">
        <v>10</v>
      </c>
      <c r="J4024">
        <v>1</v>
      </c>
      <c r="K4024">
        <v>3</v>
      </c>
      <c r="L4024">
        <v>2025</v>
      </c>
      <c r="M4024" t="s">
        <v>119</v>
      </c>
      <c r="N4024" s="89" cm="1">
        <f t="array" ref="N4024">IF(ISNUMBER(_34_KNMI_Stations[[#This Row],[Etmaal temperatuur °C]]),IF(_34_KNMI_Stations[[#This Row],[Etmaal temperatuur °C]]&lt;stookgrens[],stookgrens[]-_34_KNMI_Stations[[#This Row],[Etmaal temperatuur °C]],0),"")</f>
        <v>14.2</v>
      </c>
      <c r="O4024" s="89">
        <f>_34_KNMI_Stations[[#This Row],[graaddagen]]*_34_KNMI_Stations[[#This Row],[Gewogen factor]]</f>
        <v>14.2</v>
      </c>
      <c r="P4024" s="89" cm="1">
        <f t="array" ref="P4024">IF(ISNUMBER(_34_KNMI_Stations[[#This Row],[Etmaal temperatuur °C]]),IF(_34_KNMI_Stations[[#This Row],[Etmaal temperatuur °C]]&gt;stookgrens[],_34_KNMI_Stations[[#This Row],[Etmaal temperatuur °C]]-stookgrens[],0),"")</f>
        <v>0</v>
      </c>
    </row>
    <row r="4025" spans="1:16" x14ac:dyDescent="0.25">
      <c r="A4025">
        <v>270</v>
      </c>
      <c r="B4025" s="110">
        <v>45721</v>
      </c>
      <c r="C4025" s="89">
        <v>5.0999999999999996</v>
      </c>
      <c r="D4025" s="89">
        <v>5.5</v>
      </c>
      <c r="E4025" s="96">
        <v>1196</v>
      </c>
      <c r="F4025" s="89">
        <v>0</v>
      </c>
      <c r="G4025" s="89">
        <v>1021.6</v>
      </c>
      <c r="H4025">
        <v>0.74</v>
      </c>
      <c r="I4025" t="s">
        <v>10</v>
      </c>
      <c r="J4025">
        <v>1</v>
      </c>
      <c r="K4025">
        <v>3</v>
      </c>
      <c r="L4025">
        <v>2025</v>
      </c>
      <c r="M4025" t="s">
        <v>119</v>
      </c>
      <c r="N4025" s="89" cm="1">
        <f t="array" ref="N4025">IF(ISNUMBER(_34_KNMI_Stations[[#This Row],[Etmaal temperatuur °C]]),IF(_34_KNMI_Stations[[#This Row],[Etmaal temperatuur °C]]&lt;stookgrens[],stookgrens[]-_34_KNMI_Stations[[#This Row],[Etmaal temperatuur °C]],0),"")</f>
        <v>12.5</v>
      </c>
      <c r="O4025" s="89">
        <f>_34_KNMI_Stations[[#This Row],[graaddagen]]*_34_KNMI_Stations[[#This Row],[Gewogen factor]]</f>
        <v>12.5</v>
      </c>
      <c r="P4025" s="89" cm="1">
        <f t="array" ref="P4025">IF(ISNUMBER(_34_KNMI_Stations[[#This Row],[Etmaal temperatuur °C]]),IF(_34_KNMI_Stations[[#This Row],[Etmaal temperatuur °C]]&gt;stookgrens[],_34_KNMI_Stations[[#This Row],[Etmaal temperatuur °C]]-stookgrens[],0),"")</f>
        <v>0</v>
      </c>
    </row>
    <row r="4026" spans="1:16" x14ac:dyDescent="0.25">
      <c r="A4026">
        <v>270</v>
      </c>
      <c r="B4026" s="110">
        <v>45722</v>
      </c>
      <c r="C4026" s="89">
        <v>3.7</v>
      </c>
      <c r="D4026" s="89">
        <v>8.5</v>
      </c>
      <c r="E4026" s="96">
        <v>1164</v>
      </c>
      <c r="F4026" s="89">
        <v>0</v>
      </c>
      <c r="G4026" s="89">
        <v>1016.8</v>
      </c>
      <c r="H4026">
        <v>0.72</v>
      </c>
      <c r="I4026" t="s">
        <v>10</v>
      </c>
      <c r="J4026">
        <v>1</v>
      </c>
      <c r="K4026">
        <v>3</v>
      </c>
      <c r="L4026">
        <v>2025</v>
      </c>
      <c r="M4026" t="s">
        <v>119</v>
      </c>
      <c r="N4026" s="89" cm="1">
        <f t="array" ref="N4026">IF(ISNUMBER(_34_KNMI_Stations[[#This Row],[Etmaal temperatuur °C]]),IF(_34_KNMI_Stations[[#This Row],[Etmaal temperatuur °C]]&lt;stookgrens[],stookgrens[]-_34_KNMI_Stations[[#This Row],[Etmaal temperatuur °C]],0),"")</f>
        <v>9.5</v>
      </c>
      <c r="O4026" s="89">
        <f>_34_KNMI_Stations[[#This Row],[graaddagen]]*_34_KNMI_Stations[[#This Row],[Gewogen factor]]</f>
        <v>9.5</v>
      </c>
      <c r="P4026" s="89" cm="1">
        <f t="array" ref="P4026">IF(ISNUMBER(_34_KNMI_Stations[[#This Row],[Etmaal temperatuur °C]]),IF(_34_KNMI_Stations[[#This Row],[Etmaal temperatuur °C]]&gt;stookgrens[],_34_KNMI_Stations[[#This Row],[Etmaal temperatuur °C]]-stookgrens[],0),"")</f>
        <v>0</v>
      </c>
    </row>
    <row r="4027" spans="1:16" x14ac:dyDescent="0.25">
      <c r="A4027">
        <v>270</v>
      </c>
      <c r="B4027" s="110">
        <v>45723</v>
      </c>
      <c r="C4027" s="89">
        <v>3.4</v>
      </c>
      <c r="D4027" s="89">
        <v>10.7</v>
      </c>
      <c r="E4027" s="96">
        <v>1231</v>
      </c>
      <c r="F4027" s="89">
        <v>0</v>
      </c>
      <c r="G4027" s="89">
        <v>1016.1</v>
      </c>
      <c r="H4027">
        <v>0.63</v>
      </c>
      <c r="I4027" t="s">
        <v>10</v>
      </c>
      <c r="J4027">
        <v>1</v>
      </c>
      <c r="K4027">
        <v>3</v>
      </c>
      <c r="L4027">
        <v>2025</v>
      </c>
      <c r="M4027" t="s">
        <v>119</v>
      </c>
      <c r="N4027" s="89" cm="1">
        <f t="array" ref="N4027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4027" s="89">
        <f>_34_KNMI_Stations[[#This Row],[graaddagen]]*_34_KNMI_Stations[[#This Row],[Gewogen factor]]</f>
        <v>7.3000000000000007</v>
      </c>
      <c r="P4027" s="89" cm="1">
        <f t="array" ref="P4027">IF(ISNUMBER(_34_KNMI_Stations[[#This Row],[Etmaal temperatuur °C]]),IF(_34_KNMI_Stations[[#This Row],[Etmaal temperatuur °C]]&gt;stookgrens[],_34_KNMI_Stations[[#This Row],[Etmaal temperatuur °C]]-stookgrens[],0),"")</f>
        <v>0</v>
      </c>
    </row>
    <row r="4028" spans="1:16" x14ac:dyDescent="0.25">
      <c r="A4028">
        <v>270</v>
      </c>
      <c r="B4028" s="110">
        <v>45724</v>
      </c>
      <c r="C4028" s="89">
        <v>3.5</v>
      </c>
      <c r="D4028" s="89">
        <v>11.7</v>
      </c>
      <c r="E4028" s="96">
        <v>1270</v>
      </c>
      <c r="F4028" s="89">
        <v>0</v>
      </c>
      <c r="G4028" s="89">
        <v>1013.7</v>
      </c>
      <c r="H4028">
        <v>0.57999999999999996</v>
      </c>
      <c r="I4028" t="s">
        <v>10</v>
      </c>
      <c r="J4028">
        <v>1</v>
      </c>
      <c r="K4028">
        <v>3</v>
      </c>
      <c r="L4028">
        <v>2025</v>
      </c>
      <c r="M4028" t="s">
        <v>119</v>
      </c>
      <c r="N4028" s="89" cm="1">
        <f t="array" ref="N4028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4028" s="89">
        <f>_34_KNMI_Stations[[#This Row],[graaddagen]]*_34_KNMI_Stations[[#This Row],[Gewogen factor]]</f>
        <v>6.3000000000000007</v>
      </c>
      <c r="P4028" s="89" cm="1">
        <f t="array" ref="P4028">IF(ISNUMBER(_34_KNMI_Stations[[#This Row],[Etmaal temperatuur °C]]),IF(_34_KNMI_Stations[[#This Row],[Etmaal temperatuur °C]]&gt;stookgrens[],_34_KNMI_Stations[[#This Row],[Etmaal temperatuur °C]]-stookgrens[],0),"")</f>
        <v>0</v>
      </c>
    </row>
    <row r="4029" spans="1:16" x14ac:dyDescent="0.25">
      <c r="A4029">
        <v>270</v>
      </c>
      <c r="B4029" s="110">
        <v>45725</v>
      </c>
      <c r="C4029" s="89">
        <v>3.5</v>
      </c>
      <c r="D4029" s="89">
        <v>8.6</v>
      </c>
      <c r="E4029" s="96">
        <v>1292</v>
      </c>
      <c r="F4029" s="89">
        <v>0</v>
      </c>
      <c r="G4029" s="89">
        <v>1006.8</v>
      </c>
      <c r="H4029">
        <v>0.7</v>
      </c>
      <c r="I4029" t="s">
        <v>10</v>
      </c>
      <c r="J4029">
        <v>1</v>
      </c>
      <c r="K4029">
        <v>3</v>
      </c>
      <c r="L4029">
        <v>2025</v>
      </c>
      <c r="M4029" t="s">
        <v>119</v>
      </c>
      <c r="N4029" s="89" cm="1">
        <f t="array" ref="N4029">IF(ISNUMBER(_34_KNMI_Stations[[#This Row],[Etmaal temperatuur °C]]),IF(_34_KNMI_Stations[[#This Row],[Etmaal temperatuur °C]]&lt;stookgrens[],stookgrens[]-_34_KNMI_Stations[[#This Row],[Etmaal temperatuur °C]],0),"")</f>
        <v>9.4</v>
      </c>
      <c r="O4029" s="89">
        <f>_34_KNMI_Stations[[#This Row],[graaddagen]]*_34_KNMI_Stations[[#This Row],[Gewogen factor]]</f>
        <v>9.4</v>
      </c>
      <c r="P4029" s="89" cm="1">
        <f t="array" ref="P4029">IF(ISNUMBER(_34_KNMI_Stations[[#This Row],[Etmaal temperatuur °C]]),IF(_34_KNMI_Stations[[#This Row],[Etmaal temperatuur °C]]&gt;stookgrens[],_34_KNMI_Stations[[#This Row],[Etmaal temperatuur °C]]-stookgrens[],0),"")</f>
        <v>0</v>
      </c>
    </row>
    <row r="4030" spans="1:16" x14ac:dyDescent="0.25">
      <c r="A4030">
        <v>270</v>
      </c>
      <c r="B4030" s="110">
        <v>45726</v>
      </c>
      <c r="C4030" s="89">
        <v>3</v>
      </c>
      <c r="D4030" s="89">
        <v>5.0999999999999996</v>
      </c>
      <c r="E4030" s="96">
        <v>1322</v>
      </c>
      <c r="F4030" s="89">
        <v>-0.1</v>
      </c>
      <c r="G4030" s="89">
        <v>1003.5</v>
      </c>
      <c r="H4030">
        <v>0.85</v>
      </c>
      <c r="I4030" t="s">
        <v>10</v>
      </c>
      <c r="J4030">
        <v>1</v>
      </c>
      <c r="K4030">
        <v>3</v>
      </c>
      <c r="L4030">
        <v>2025</v>
      </c>
      <c r="M4030" t="s">
        <v>120</v>
      </c>
      <c r="N4030" s="89" cm="1">
        <f t="array" ref="N4030">IF(ISNUMBER(_34_KNMI_Stations[[#This Row],[Etmaal temperatuur °C]]),IF(_34_KNMI_Stations[[#This Row],[Etmaal temperatuur °C]]&lt;stookgrens[],stookgrens[]-_34_KNMI_Stations[[#This Row],[Etmaal temperatuur °C]],0),"")</f>
        <v>12.9</v>
      </c>
      <c r="O4030" s="89">
        <f>_34_KNMI_Stations[[#This Row],[graaddagen]]*_34_KNMI_Stations[[#This Row],[Gewogen factor]]</f>
        <v>12.9</v>
      </c>
      <c r="P4030" s="89" cm="1">
        <f t="array" ref="P4030">IF(ISNUMBER(_34_KNMI_Stations[[#This Row],[Etmaal temperatuur °C]]),IF(_34_KNMI_Stations[[#This Row],[Etmaal temperatuur °C]]&gt;stookgrens[],_34_KNMI_Stations[[#This Row],[Etmaal temperatuur °C]]-stookgrens[],0),"")</f>
        <v>0</v>
      </c>
    </row>
    <row r="4031" spans="1:16" x14ac:dyDescent="0.25">
      <c r="A4031">
        <v>270</v>
      </c>
      <c r="B4031" s="110">
        <v>45727</v>
      </c>
      <c r="C4031" s="89">
        <v>4.9000000000000004</v>
      </c>
      <c r="D4031" s="89">
        <v>5.5</v>
      </c>
      <c r="E4031" s="96">
        <v>893</v>
      </c>
      <c r="F4031" s="89">
        <v>0.9</v>
      </c>
      <c r="G4031" s="89">
        <v>1002.6</v>
      </c>
      <c r="H4031">
        <v>0.82</v>
      </c>
      <c r="I4031" t="s">
        <v>10</v>
      </c>
      <c r="J4031">
        <v>1</v>
      </c>
      <c r="K4031">
        <v>3</v>
      </c>
      <c r="L4031">
        <v>2025</v>
      </c>
      <c r="M4031" t="s">
        <v>120</v>
      </c>
      <c r="N4031" s="89" cm="1">
        <f t="array" ref="N4031">IF(ISNUMBER(_34_KNMI_Stations[[#This Row],[Etmaal temperatuur °C]]),IF(_34_KNMI_Stations[[#This Row],[Etmaal temperatuur °C]]&lt;stookgrens[],stookgrens[]-_34_KNMI_Stations[[#This Row],[Etmaal temperatuur °C]],0),"")</f>
        <v>12.5</v>
      </c>
      <c r="O4031" s="89">
        <f>_34_KNMI_Stations[[#This Row],[graaddagen]]*_34_KNMI_Stations[[#This Row],[Gewogen factor]]</f>
        <v>12.5</v>
      </c>
      <c r="P4031" s="89" cm="1">
        <f t="array" ref="P4031">IF(ISNUMBER(_34_KNMI_Stations[[#This Row],[Etmaal temperatuur °C]]),IF(_34_KNMI_Stations[[#This Row],[Etmaal temperatuur °C]]&gt;stookgrens[],_34_KNMI_Stations[[#This Row],[Etmaal temperatuur °C]]-stookgrens[],0),"")</f>
        <v>0</v>
      </c>
    </row>
    <row r="4032" spans="1:16" x14ac:dyDescent="0.25">
      <c r="A4032">
        <v>270</v>
      </c>
      <c r="B4032" s="110">
        <v>45728</v>
      </c>
      <c r="C4032" s="89">
        <v>3.6</v>
      </c>
      <c r="D4032" s="89">
        <v>3.8</v>
      </c>
      <c r="E4032" s="96">
        <v>1109</v>
      </c>
      <c r="F4032" s="89">
        <v>2</v>
      </c>
      <c r="G4032" s="89">
        <v>999.3</v>
      </c>
      <c r="H4032">
        <v>0.84</v>
      </c>
      <c r="I4032" t="s">
        <v>10</v>
      </c>
      <c r="J4032">
        <v>1</v>
      </c>
      <c r="K4032">
        <v>3</v>
      </c>
      <c r="L4032">
        <v>2025</v>
      </c>
      <c r="M4032" t="s">
        <v>120</v>
      </c>
      <c r="N4032" s="89" cm="1">
        <f t="array" ref="N4032">IF(ISNUMBER(_34_KNMI_Stations[[#This Row],[Etmaal temperatuur °C]]),IF(_34_KNMI_Stations[[#This Row],[Etmaal temperatuur °C]]&lt;stookgrens[],stookgrens[]-_34_KNMI_Stations[[#This Row],[Etmaal temperatuur °C]],0),"")</f>
        <v>14.2</v>
      </c>
      <c r="O4032" s="89">
        <f>_34_KNMI_Stations[[#This Row],[graaddagen]]*_34_KNMI_Stations[[#This Row],[Gewogen factor]]</f>
        <v>14.2</v>
      </c>
      <c r="P4032" s="89" cm="1">
        <f t="array" ref="P4032">IF(ISNUMBER(_34_KNMI_Stations[[#This Row],[Etmaal temperatuur °C]]),IF(_34_KNMI_Stations[[#This Row],[Etmaal temperatuur °C]]&gt;stookgrens[],_34_KNMI_Stations[[#This Row],[Etmaal temperatuur °C]]-stookgrens[],0),"")</f>
        <v>0</v>
      </c>
    </row>
    <row r="4033" spans="1:16" x14ac:dyDescent="0.25">
      <c r="A4033">
        <v>270</v>
      </c>
      <c r="B4033" s="110">
        <v>45729</v>
      </c>
      <c r="C4033" s="89">
        <v>3.5</v>
      </c>
      <c r="D4033" s="89">
        <v>2.6</v>
      </c>
      <c r="E4033" s="96">
        <v>860</v>
      </c>
      <c r="F4033" s="89">
        <v>2.2999999999999998</v>
      </c>
      <c r="G4033" s="89">
        <v>1000.8</v>
      </c>
      <c r="H4033">
        <v>0.84</v>
      </c>
      <c r="I4033" t="s">
        <v>10</v>
      </c>
      <c r="J4033">
        <v>1</v>
      </c>
      <c r="K4033">
        <v>3</v>
      </c>
      <c r="L4033">
        <v>2025</v>
      </c>
      <c r="M4033" t="s">
        <v>120</v>
      </c>
      <c r="N4033" s="89" cm="1">
        <f t="array" ref="N4033">IF(ISNUMBER(_34_KNMI_Stations[[#This Row],[Etmaal temperatuur °C]]),IF(_34_KNMI_Stations[[#This Row],[Etmaal temperatuur °C]]&lt;stookgrens[],stookgrens[]-_34_KNMI_Stations[[#This Row],[Etmaal temperatuur °C]],0),"")</f>
        <v>15.4</v>
      </c>
      <c r="O4033" s="89">
        <f>_34_KNMI_Stations[[#This Row],[graaddagen]]*_34_KNMI_Stations[[#This Row],[Gewogen factor]]</f>
        <v>15.4</v>
      </c>
      <c r="P4033" s="89" cm="1">
        <f t="array" ref="P4033">IF(ISNUMBER(_34_KNMI_Stations[[#This Row],[Etmaal temperatuur °C]]),IF(_34_KNMI_Stations[[#This Row],[Etmaal temperatuur °C]]&gt;stookgrens[],_34_KNMI_Stations[[#This Row],[Etmaal temperatuur °C]]-stookgrens[],0),"")</f>
        <v>0</v>
      </c>
    </row>
    <row r="4034" spans="1:16" x14ac:dyDescent="0.25">
      <c r="A4034">
        <v>270</v>
      </c>
      <c r="B4034" s="110">
        <v>45730</v>
      </c>
      <c r="C4034" s="89">
        <v>3.5</v>
      </c>
      <c r="D4034" s="89">
        <v>1.7</v>
      </c>
      <c r="E4034" s="96">
        <v>1222</v>
      </c>
      <c r="F4034" s="89">
        <v>0.1</v>
      </c>
      <c r="G4034" s="89">
        <v>1011.1</v>
      </c>
      <c r="H4034">
        <v>0.77</v>
      </c>
      <c r="I4034" t="s">
        <v>10</v>
      </c>
      <c r="J4034">
        <v>1</v>
      </c>
      <c r="K4034">
        <v>3</v>
      </c>
      <c r="L4034">
        <v>2025</v>
      </c>
      <c r="M4034" t="s">
        <v>120</v>
      </c>
      <c r="N4034" s="89" cm="1">
        <f t="array" ref="N4034">IF(ISNUMBER(_34_KNMI_Stations[[#This Row],[Etmaal temperatuur °C]]),IF(_34_KNMI_Stations[[#This Row],[Etmaal temperatuur °C]]&lt;stookgrens[],stookgrens[]-_34_KNMI_Stations[[#This Row],[Etmaal temperatuur °C]],0),"")</f>
        <v>16.3</v>
      </c>
      <c r="O4034" s="89">
        <f>_34_KNMI_Stations[[#This Row],[graaddagen]]*_34_KNMI_Stations[[#This Row],[Gewogen factor]]</f>
        <v>16.3</v>
      </c>
      <c r="P4034" s="89" cm="1">
        <f t="array" ref="P4034">IF(ISNUMBER(_34_KNMI_Stations[[#This Row],[Etmaal temperatuur °C]]),IF(_34_KNMI_Stations[[#This Row],[Etmaal temperatuur °C]]&gt;stookgrens[],_34_KNMI_Stations[[#This Row],[Etmaal temperatuur °C]]-stookgrens[],0),"")</f>
        <v>0</v>
      </c>
    </row>
    <row r="4035" spans="1:16" x14ac:dyDescent="0.25">
      <c r="A4035">
        <v>270</v>
      </c>
      <c r="B4035" s="110">
        <v>45731</v>
      </c>
      <c r="C4035" s="89">
        <v>4</v>
      </c>
      <c r="D4035" s="89">
        <v>1.4</v>
      </c>
      <c r="E4035" s="96">
        <v>1447</v>
      </c>
      <c r="F4035" s="89">
        <v>0</v>
      </c>
      <c r="G4035" s="89">
        <v>1022</v>
      </c>
      <c r="H4035">
        <v>0.74</v>
      </c>
      <c r="I4035" t="s">
        <v>10</v>
      </c>
      <c r="J4035">
        <v>1</v>
      </c>
      <c r="K4035">
        <v>3</v>
      </c>
      <c r="L4035">
        <v>2025</v>
      </c>
      <c r="M4035" t="s">
        <v>120</v>
      </c>
      <c r="N4035" s="89" cm="1">
        <f t="array" ref="N4035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4035" s="89">
        <f>_34_KNMI_Stations[[#This Row],[graaddagen]]*_34_KNMI_Stations[[#This Row],[Gewogen factor]]</f>
        <v>16.600000000000001</v>
      </c>
      <c r="P4035" s="89" cm="1">
        <f t="array" ref="P4035">IF(ISNUMBER(_34_KNMI_Stations[[#This Row],[Etmaal temperatuur °C]]),IF(_34_KNMI_Stations[[#This Row],[Etmaal temperatuur °C]]&gt;stookgrens[],_34_KNMI_Stations[[#This Row],[Etmaal temperatuur °C]]-stookgrens[],0),"")</f>
        <v>0</v>
      </c>
    </row>
    <row r="4036" spans="1:16" x14ac:dyDescent="0.25">
      <c r="A4036">
        <v>270</v>
      </c>
      <c r="B4036" s="110">
        <v>45732</v>
      </c>
      <c r="C4036" s="89">
        <v>2.9</v>
      </c>
      <c r="D4036" s="89">
        <v>2.9</v>
      </c>
      <c r="E4036" s="96">
        <v>968</v>
      </c>
      <c r="F4036" s="89">
        <v>0.8</v>
      </c>
      <c r="G4036" s="89">
        <v>1024</v>
      </c>
      <c r="H4036">
        <v>0.85</v>
      </c>
      <c r="I4036" t="s">
        <v>10</v>
      </c>
      <c r="J4036">
        <v>1</v>
      </c>
      <c r="K4036">
        <v>3</v>
      </c>
      <c r="L4036">
        <v>2025</v>
      </c>
      <c r="M4036" t="s">
        <v>120</v>
      </c>
      <c r="N4036" s="89" cm="1">
        <f t="array" ref="N4036">IF(ISNUMBER(_34_KNMI_Stations[[#This Row],[Etmaal temperatuur °C]]),IF(_34_KNMI_Stations[[#This Row],[Etmaal temperatuur °C]]&lt;stookgrens[],stookgrens[]-_34_KNMI_Stations[[#This Row],[Etmaal temperatuur °C]],0),"")</f>
        <v>15.1</v>
      </c>
      <c r="O4036" s="89">
        <f>_34_KNMI_Stations[[#This Row],[graaddagen]]*_34_KNMI_Stations[[#This Row],[Gewogen factor]]</f>
        <v>15.1</v>
      </c>
      <c r="P4036" s="89" cm="1">
        <f t="array" ref="P4036">IF(ISNUMBER(_34_KNMI_Stations[[#This Row],[Etmaal temperatuur °C]]),IF(_34_KNMI_Stations[[#This Row],[Etmaal temperatuur °C]]&gt;stookgrens[],_34_KNMI_Stations[[#This Row],[Etmaal temperatuur °C]]-stookgrens[],0),"")</f>
        <v>0</v>
      </c>
    </row>
    <row r="4037" spans="1:16" x14ac:dyDescent="0.25">
      <c r="A4037">
        <v>270</v>
      </c>
      <c r="B4037" s="110">
        <v>45733</v>
      </c>
      <c r="C4037" s="89">
        <v>5.0999999999999996</v>
      </c>
      <c r="D4037" s="89">
        <v>3.1</v>
      </c>
      <c r="E4037" s="96">
        <v>1632</v>
      </c>
      <c r="F4037" s="89">
        <v>0</v>
      </c>
      <c r="G4037" s="89">
        <v>1031</v>
      </c>
      <c r="H4037">
        <v>0.65</v>
      </c>
      <c r="I4037" t="s">
        <v>10</v>
      </c>
      <c r="J4037">
        <v>1</v>
      </c>
      <c r="K4037">
        <v>3</v>
      </c>
      <c r="L4037">
        <v>2025</v>
      </c>
      <c r="M4037" t="s">
        <v>121</v>
      </c>
      <c r="N4037" s="89" cm="1">
        <f t="array" ref="N4037">IF(ISNUMBER(_34_KNMI_Stations[[#This Row],[Etmaal temperatuur °C]]),IF(_34_KNMI_Stations[[#This Row],[Etmaal temperatuur °C]]&lt;stookgrens[],stookgrens[]-_34_KNMI_Stations[[#This Row],[Etmaal temperatuur °C]],0),"")</f>
        <v>14.9</v>
      </c>
      <c r="O4037" s="89">
        <f>_34_KNMI_Stations[[#This Row],[graaddagen]]*_34_KNMI_Stations[[#This Row],[Gewogen factor]]</f>
        <v>14.9</v>
      </c>
      <c r="P4037" s="89" cm="1">
        <f t="array" ref="P4037">IF(ISNUMBER(_34_KNMI_Stations[[#This Row],[Etmaal temperatuur °C]]),IF(_34_KNMI_Stations[[#This Row],[Etmaal temperatuur °C]]&gt;stookgrens[],_34_KNMI_Stations[[#This Row],[Etmaal temperatuur °C]]-stookgrens[],0),"")</f>
        <v>0</v>
      </c>
    </row>
    <row r="4038" spans="1:16" x14ac:dyDescent="0.25">
      <c r="A4038">
        <v>270</v>
      </c>
      <c r="B4038" s="110">
        <v>45734</v>
      </c>
      <c r="C4038" s="89">
        <v>3.8</v>
      </c>
      <c r="D4038" s="89">
        <v>3.6</v>
      </c>
      <c r="E4038" s="96">
        <v>1638</v>
      </c>
      <c r="F4038" s="89">
        <v>0</v>
      </c>
      <c r="G4038" s="89">
        <v>1029.5</v>
      </c>
      <c r="H4038">
        <v>0.53</v>
      </c>
      <c r="I4038" t="s">
        <v>10</v>
      </c>
      <c r="J4038">
        <v>1</v>
      </c>
      <c r="K4038">
        <v>3</v>
      </c>
      <c r="L4038">
        <v>2025</v>
      </c>
      <c r="M4038" t="s">
        <v>121</v>
      </c>
      <c r="N4038" s="89" cm="1">
        <f t="array" ref="N4038">IF(ISNUMBER(_34_KNMI_Stations[[#This Row],[Etmaal temperatuur °C]]),IF(_34_KNMI_Stations[[#This Row],[Etmaal temperatuur °C]]&lt;stookgrens[],stookgrens[]-_34_KNMI_Stations[[#This Row],[Etmaal temperatuur °C]],0),"")</f>
        <v>14.4</v>
      </c>
      <c r="O4038" s="89">
        <f>_34_KNMI_Stations[[#This Row],[graaddagen]]*_34_KNMI_Stations[[#This Row],[Gewogen factor]]</f>
        <v>14.4</v>
      </c>
      <c r="P4038" s="89" cm="1">
        <f t="array" ref="P4038">IF(ISNUMBER(_34_KNMI_Stations[[#This Row],[Etmaal temperatuur °C]]),IF(_34_KNMI_Stations[[#This Row],[Etmaal temperatuur °C]]&gt;stookgrens[],_34_KNMI_Stations[[#This Row],[Etmaal temperatuur °C]]-stookgrens[],0),"")</f>
        <v>0</v>
      </c>
    </row>
    <row r="4039" spans="1:16" x14ac:dyDescent="0.25">
      <c r="A4039">
        <v>270</v>
      </c>
      <c r="B4039" s="110">
        <v>45735</v>
      </c>
      <c r="C4039" s="89">
        <v>2.8</v>
      </c>
      <c r="D4039" s="89">
        <v>6.5</v>
      </c>
      <c r="E4039" s="96">
        <v>1639</v>
      </c>
      <c r="F4039" s="89">
        <v>0</v>
      </c>
      <c r="G4039" s="89">
        <v>1024.3</v>
      </c>
      <c r="H4039">
        <v>0.53</v>
      </c>
      <c r="I4039" t="s">
        <v>10</v>
      </c>
      <c r="J4039">
        <v>1</v>
      </c>
      <c r="K4039">
        <v>3</v>
      </c>
      <c r="L4039">
        <v>2025</v>
      </c>
      <c r="M4039" t="s">
        <v>121</v>
      </c>
      <c r="N4039" s="89" cm="1">
        <f t="array" ref="N4039">IF(ISNUMBER(_34_KNMI_Stations[[#This Row],[Etmaal temperatuur °C]]),IF(_34_KNMI_Stations[[#This Row],[Etmaal temperatuur °C]]&lt;stookgrens[],stookgrens[]-_34_KNMI_Stations[[#This Row],[Etmaal temperatuur °C]],0),"")</f>
        <v>11.5</v>
      </c>
      <c r="O4039" s="89">
        <f>_34_KNMI_Stations[[#This Row],[graaddagen]]*_34_KNMI_Stations[[#This Row],[Gewogen factor]]</f>
        <v>11.5</v>
      </c>
      <c r="P4039" s="89" cm="1">
        <f t="array" ref="P4039">IF(ISNUMBER(_34_KNMI_Stations[[#This Row],[Etmaal temperatuur °C]]),IF(_34_KNMI_Stations[[#This Row],[Etmaal temperatuur °C]]&gt;stookgrens[],_34_KNMI_Stations[[#This Row],[Etmaal temperatuur °C]]-stookgrens[],0),"")</f>
        <v>0</v>
      </c>
    </row>
    <row r="4040" spans="1:16" x14ac:dyDescent="0.25">
      <c r="A4040">
        <v>270</v>
      </c>
      <c r="B4040" s="110">
        <v>45736</v>
      </c>
      <c r="C4040" s="89">
        <v>2.6</v>
      </c>
      <c r="D4040" s="89">
        <v>9</v>
      </c>
      <c r="E4040" s="96">
        <v>1378</v>
      </c>
      <c r="F4040" s="89">
        <v>0</v>
      </c>
      <c r="G4040" s="89">
        <v>1021.4</v>
      </c>
      <c r="H4040">
        <v>0.71</v>
      </c>
      <c r="I4040" t="s">
        <v>10</v>
      </c>
      <c r="J4040">
        <v>1</v>
      </c>
      <c r="K4040">
        <v>3</v>
      </c>
      <c r="L4040">
        <v>2025</v>
      </c>
      <c r="M4040" t="s">
        <v>121</v>
      </c>
      <c r="N4040" s="89" cm="1">
        <f t="array" ref="N4040">IF(ISNUMBER(_34_KNMI_Stations[[#This Row],[Etmaal temperatuur °C]]),IF(_34_KNMI_Stations[[#This Row],[Etmaal temperatuur °C]]&lt;stookgrens[],stookgrens[]-_34_KNMI_Stations[[#This Row],[Etmaal temperatuur °C]],0),"")</f>
        <v>9</v>
      </c>
      <c r="O4040" s="89">
        <f>_34_KNMI_Stations[[#This Row],[graaddagen]]*_34_KNMI_Stations[[#This Row],[Gewogen factor]]</f>
        <v>9</v>
      </c>
      <c r="P4040" s="89" cm="1">
        <f t="array" ref="P4040">IF(ISNUMBER(_34_KNMI_Stations[[#This Row],[Etmaal temperatuur °C]]),IF(_34_KNMI_Stations[[#This Row],[Etmaal temperatuur °C]]&gt;stookgrens[],_34_KNMI_Stations[[#This Row],[Etmaal temperatuur °C]]-stookgrens[],0),"")</f>
        <v>0</v>
      </c>
    </row>
    <row r="4041" spans="1:16" x14ac:dyDescent="0.25">
      <c r="A4041">
        <v>270</v>
      </c>
      <c r="B4041" s="110">
        <v>45737</v>
      </c>
      <c r="C4041" s="89">
        <v>5.7</v>
      </c>
      <c r="D4041" s="89">
        <v>12.3</v>
      </c>
      <c r="E4041" s="96">
        <v>1561</v>
      </c>
      <c r="F4041" s="89">
        <v>0</v>
      </c>
      <c r="G4041" s="89">
        <v>1014.6</v>
      </c>
      <c r="H4041">
        <v>0.59</v>
      </c>
      <c r="I4041" t="s">
        <v>10</v>
      </c>
      <c r="J4041">
        <v>1</v>
      </c>
      <c r="K4041">
        <v>3</v>
      </c>
      <c r="L4041">
        <v>2025</v>
      </c>
      <c r="M4041" t="s">
        <v>121</v>
      </c>
      <c r="N4041" s="89" cm="1">
        <f t="array" ref="N4041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4041" s="89">
        <f>_34_KNMI_Stations[[#This Row],[graaddagen]]*_34_KNMI_Stations[[#This Row],[Gewogen factor]]</f>
        <v>5.6999999999999993</v>
      </c>
      <c r="P4041" s="89" cm="1">
        <f t="array" ref="P4041">IF(ISNUMBER(_34_KNMI_Stations[[#This Row],[Etmaal temperatuur °C]]),IF(_34_KNMI_Stations[[#This Row],[Etmaal temperatuur °C]]&gt;stookgrens[],_34_KNMI_Stations[[#This Row],[Etmaal temperatuur °C]]-stookgrens[],0),"")</f>
        <v>0</v>
      </c>
    </row>
    <row r="4042" spans="1:16" x14ac:dyDescent="0.25">
      <c r="A4042">
        <v>270</v>
      </c>
      <c r="B4042" s="110">
        <v>45738</v>
      </c>
      <c r="C4042" s="89">
        <v>8</v>
      </c>
      <c r="D4042" s="89">
        <v>13.8</v>
      </c>
      <c r="E4042" s="96">
        <v>1613</v>
      </c>
      <c r="F4042" s="89">
        <v>0</v>
      </c>
      <c r="G4042" s="89">
        <v>1005.6</v>
      </c>
      <c r="H4042">
        <v>0.43</v>
      </c>
      <c r="I4042" t="s">
        <v>10</v>
      </c>
      <c r="J4042">
        <v>1</v>
      </c>
      <c r="K4042">
        <v>3</v>
      </c>
      <c r="L4042">
        <v>2025</v>
      </c>
      <c r="M4042" t="s">
        <v>121</v>
      </c>
      <c r="N4042" s="89" cm="1">
        <f t="array" ref="N4042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4042" s="89">
        <f>_34_KNMI_Stations[[#This Row],[graaddagen]]*_34_KNMI_Stations[[#This Row],[Gewogen factor]]</f>
        <v>4.1999999999999993</v>
      </c>
      <c r="P4042" s="89" cm="1">
        <f t="array" ref="P4042">IF(ISNUMBER(_34_KNMI_Stations[[#This Row],[Etmaal temperatuur °C]]),IF(_34_KNMI_Stations[[#This Row],[Etmaal temperatuur °C]]&gt;stookgrens[],_34_KNMI_Stations[[#This Row],[Etmaal temperatuur °C]]-stookgrens[],0),"")</f>
        <v>0</v>
      </c>
    </row>
    <row r="4043" spans="1:16" x14ac:dyDescent="0.25">
      <c r="A4043">
        <v>270</v>
      </c>
      <c r="B4043" s="110">
        <v>45739</v>
      </c>
      <c r="C4043" s="89">
        <v>3.7</v>
      </c>
      <c r="D4043" s="89">
        <v>11.3</v>
      </c>
      <c r="E4043" s="96">
        <v>878</v>
      </c>
      <c r="F4043" s="89">
        <v>34</v>
      </c>
      <c r="G4043" s="89">
        <v>1005.3</v>
      </c>
      <c r="H4043">
        <v>0.74</v>
      </c>
      <c r="I4043" t="s">
        <v>10</v>
      </c>
      <c r="J4043">
        <v>1</v>
      </c>
      <c r="K4043">
        <v>3</v>
      </c>
      <c r="L4043">
        <v>2025</v>
      </c>
      <c r="M4043" t="s">
        <v>121</v>
      </c>
      <c r="N4043" s="89" cm="1">
        <f t="array" ref="N4043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4043" s="89">
        <f>_34_KNMI_Stations[[#This Row],[graaddagen]]*_34_KNMI_Stations[[#This Row],[Gewogen factor]]</f>
        <v>6.6999999999999993</v>
      </c>
      <c r="P4043" s="89" cm="1">
        <f t="array" ref="P4043">IF(ISNUMBER(_34_KNMI_Stations[[#This Row],[Etmaal temperatuur °C]]),IF(_34_KNMI_Stations[[#This Row],[Etmaal temperatuur °C]]&gt;stookgrens[],_34_KNMI_Stations[[#This Row],[Etmaal temperatuur °C]]-stookgrens[],0),"")</f>
        <v>0</v>
      </c>
    </row>
    <row r="4044" spans="1:16" x14ac:dyDescent="0.25">
      <c r="A4044">
        <v>270</v>
      </c>
      <c r="B4044" s="110">
        <v>45740</v>
      </c>
      <c r="C4044" s="89">
        <v>3.6</v>
      </c>
      <c r="D4044" s="89">
        <v>8.1999999999999993</v>
      </c>
      <c r="E4044" s="96">
        <v>1314</v>
      </c>
      <c r="F4044" s="89">
        <v>1</v>
      </c>
      <c r="G4044" s="89">
        <v>1014.9</v>
      </c>
      <c r="H4044">
        <v>0.89</v>
      </c>
      <c r="I4044" t="s">
        <v>10</v>
      </c>
      <c r="J4044">
        <v>1</v>
      </c>
      <c r="K4044">
        <v>3</v>
      </c>
      <c r="L4044">
        <v>2025</v>
      </c>
      <c r="M4044" t="s">
        <v>122</v>
      </c>
      <c r="N4044" s="89" cm="1">
        <f t="array" ref="N4044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4044" s="89">
        <f>_34_KNMI_Stations[[#This Row],[graaddagen]]*_34_KNMI_Stations[[#This Row],[Gewogen factor]]</f>
        <v>9.8000000000000007</v>
      </c>
      <c r="P4044" s="89" cm="1">
        <f t="array" ref="P4044">IF(ISNUMBER(_34_KNMI_Stations[[#This Row],[Etmaal temperatuur °C]]),IF(_34_KNMI_Stations[[#This Row],[Etmaal temperatuur °C]]&gt;stookgrens[],_34_KNMI_Stations[[#This Row],[Etmaal temperatuur °C]]-stookgrens[],0),"")</f>
        <v>0</v>
      </c>
    </row>
    <row r="4045" spans="1:16" x14ac:dyDescent="0.25">
      <c r="A4045">
        <v>270</v>
      </c>
      <c r="B4045" s="110">
        <v>45741</v>
      </c>
      <c r="C4045" s="89">
        <v>4.5</v>
      </c>
      <c r="D4045" s="89">
        <v>7.5</v>
      </c>
      <c r="E4045" s="96">
        <v>798</v>
      </c>
      <c r="F4045" s="89">
        <v>0.3</v>
      </c>
      <c r="G4045" s="89">
        <v>1019.5</v>
      </c>
      <c r="H4045">
        <v>0.88</v>
      </c>
      <c r="I4045" t="s">
        <v>10</v>
      </c>
      <c r="J4045">
        <v>1</v>
      </c>
      <c r="K4045">
        <v>3</v>
      </c>
      <c r="L4045">
        <v>2025</v>
      </c>
      <c r="M4045" t="s">
        <v>122</v>
      </c>
      <c r="N4045" s="89" cm="1">
        <f t="array" ref="N4045">IF(ISNUMBER(_34_KNMI_Stations[[#This Row],[Etmaal temperatuur °C]]),IF(_34_KNMI_Stations[[#This Row],[Etmaal temperatuur °C]]&lt;stookgrens[],stookgrens[]-_34_KNMI_Stations[[#This Row],[Etmaal temperatuur °C]],0),"")</f>
        <v>10.5</v>
      </c>
      <c r="O4045" s="89">
        <f>_34_KNMI_Stations[[#This Row],[graaddagen]]*_34_KNMI_Stations[[#This Row],[Gewogen factor]]</f>
        <v>10.5</v>
      </c>
      <c r="P4045" s="89" cm="1">
        <f t="array" ref="P4045">IF(ISNUMBER(_34_KNMI_Stations[[#This Row],[Etmaal temperatuur °C]]),IF(_34_KNMI_Stations[[#This Row],[Etmaal temperatuur °C]]&gt;stookgrens[],_34_KNMI_Stations[[#This Row],[Etmaal temperatuur °C]]-stookgrens[],0),"")</f>
        <v>0</v>
      </c>
    </row>
    <row r="4046" spans="1:16" x14ac:dyDescent="0.25">
      <c r="A4046">
        <v>270</v>
      </c>
      <c r="B4046" s="110">
        <v>45742</v>
      </c>
      <c r="C4046" s="89">
        <v>3.5</v>
      </c>
      <c r="D4046" s="89">
        <v>6.9</v>
      </c>
      <c r="E4046" s="96">
        <v>1086</v>
      </c>
      <c r="F4046" s="89">
        <v>-0.1</v>
      </c>
      <c r="G4046" s="89">
        <v>1024.2</v>
      </c>
      <c r="H4046">
        <v>0.89</v>
      </c>
      <c r="I4046" t="s">
        <v>10</v>
      </c>
      <c r="J4046">
        <v>1</v>
      </c>
      <c r="K4046">
        <v>3</v>
      </c>
      <c r="L4046">
        <v>2025</v>
      </c>
      <c r="M4046" t="s">
        <v>122</v>
      </c>
      <c r="N4046" s="89" cm="1">
        <f t="array" ref="N4046">IF(ISNUMBER(_34_KNMI_Stations[[#This Row],[Etmaal temperatuur °C]]),IF(_34_KNMI_Stations[[#This Row],[Etmaal temperatuur °C]]&lt;stookgrens[],stookgrens[]-_34_KNMI_Stations[[#This Row],[Etmaal temperatuur °C]],0),"")</f>
        <v>11.1</v>
      </c>
      <c r="O4046" s="89">
        <f>_34_KNMI_Stations[[#This Row],[graaddagen]]*_34_KNMI_Stations[[#This Row],[Gewogen factor]]</f>
        <v>11.1</v>
      </c>
      <c r="P4046" s="89" cm="1">
        <f t="array" ref="P4046">IF(ISNUMBER(_34_KNMI_Stations[[#This Row],[Etmaal temperatuur °C]]),IF(_34_KNMI_Stations[[#This Row],[Etmaal temperatuur °C]]&gt;stookgrens[],_34_KNMI_Stations[[#This Row],[Etmaal temperatuur °C]]-stookgrens[],0),"")</f>
        <v>0</v>
      </c>
    </row>
    <row r="4047" spans="1:16" x14ac:dyDescent="0.25">
      <c r="A4047">
        <v>270</v>
      </c>
      <c r="B4047" s="110">
        <v>45743</v>
      </c>
      <c r="C4047" s="89">
        <v>3.8</v>
      </c>
      <c r="D4047" s="89">
        <v>7.9</v>
      </c>
      <c r="E4047" s="96">
        <v>1722</v>
      </c>
      <c r="F4047" s="89">
        <v>0</v>
      </c>
      <c r="G4047" s="89">
        <v>1019.8</v>
      </c>
      <c r="H4047">
        <v>0.84</v>
      </c>
      <c r="I4047" t="s">
        <v>10</v>
      </c>
      <c r="J4047">
        <v>1</v>
      </c>
      <c r="K4047">
        <v>3</v>
      </c>
      <c r="L4047">
        <v>2025</v>
      </c>
      <c r="M4047" t="s">
        <v>122</v>
      </c>
      <c r="N4047" s="89" cm="1">
        <f t="array" ref="N4047">IF(ISNUMBER(_34_KNMI_Stations[[#This Row],[Etmaal temperatuur °C]]),IF(_34_KNMI_Stations[[#This Row],[Etmaal temperatuur °C]]&lt;stookgrens[],stookgrens[]-_34_KNMI_Stations[[#This Row],[Etmaal temperatuur °C]],0),"")</f>
        <v>10.1</v>
      </c>
      <c r="O4047" s="89">
        <f>_34_KNMI_Stations[[#This Row],[graaddagen]]*_34_KNMI_Stations[[#This Row],[Gewogen factor]]</f>
        <v>10.1</v>
      </c>
      <c r="P4047" s="89" cm="1">
        <f t="array" ref="P4047">IF(ISNUMBER(_34_KNMI_Stations[[#This Row],[Etmaal temperatuur °C]]),IF(_34_KNMI_Stations[[#This Row],[Etmaal temperatuur °C]]&gt;stookgrens[],_34_KNMI_Stations[[#This Row],[Etmaal temperatuur °C]]-stookgrens[],0),"")</f>
        <v>0</v>
      </c>
    </row>
    <row r="4048" spans="1:16" x14ac:dyDescent="0.25">
      <c r="A4048">
        <v>270</v>
      </c>
      <c r="B4048" s="110">
        <v>45744</v>
      </c>
      <c r="C4048" s="89">
        <v>4</v>
      </c>
      <c r="D4048" s="89">
        <v>7</v>
      </c>
      <c r="E4048" s="96">
        <v>474</v>
      </c>
      <c r="F4048" s="89">
        <v>1.1000000000000001</v>
      </c>
      <c r="G4048" s="89">
        <v>1011.6</v>
      </c>
      <c r="H4048">
        <v>0.89</v>
      </c>
      <c r="I4048" t="s">
        <v>10</v>
      </c>
      <c r="J4048">
        <v>1</v>
      </c>
      <c r="K4048">
        <v>3</v>
      </c>
      <c r="L4048">
        <v>2025</v>
      </c>
      <c r="M4048" t="s">
        <v>122</v>
      </c>
      <c r="N4048" s="89" cm="1">
        <f t="array" ref="N4048">IF(ISNUMBER(_34_KNMI_Stations[[#This Row],[Etmaal temperatuur °C]]),IF(_34_KNMI_Stations[[#This Row],[Etmaal temperatuur °C]]&lt;stookgrens[],stookgrens[]-_34_KNMI_Stations[[#This Row],[Etmaal temperatuur °C]],0),"")</f>
        <v>11</v>
      </c>
      <c r="O4048" s="89">
        <f>_34_KNMI_Stations[[#This Row],[graaddagen]]*_34_KNMI_Stations[[#This Row],[Gewogen factor]]</f>
        <v>11</v>
      </c>
      <c r="P4048" s="89" cm="1">
        <f t="array" ref="P4048">IF(ISNUMBER(_34_KNMI_Stations[[#This Row],[Etmaal temperatuur °C]]),IF(_34_KNMI_Stations[[#This Row],[Etmaal temperatuur °C]]&gt;stookgrens[],_34_KNMI_Stations[[#This Row],[Etmaal temperatuur °C]]-stookgrens[],0),"")</f>
        <v>0</v>
      </c>
    </row>
    <row r="4049" spans="1:16" x14ac:dyDescent="0.25">
      <c r="A4049">
        <v>270</v>
      </c>
      <c r="B4049" s="110">
        <v>45745</v>
      </c>
      <c r="C4049" s="89">
        <v>4.0999999999999996</v>
      </c>
      <c r="D4049" s="89">
        <v>6.9</v>
      </c>
      <c r="E4049" s="96">
        <v>1599</v>
      </c>
      <c r="F4049" s="89">
        <v>0</v>
      </c>
      <c r="G4049" s="89">
        <v>1017.6</v>
      </c>
      <c r="H4049">
        <v>0.83</v>
      </c>
      <c r="I4049" t="s">
        <v>10</v>
      </c>
      <c r="J4049">
        <v>1</v>
      </c>
      <c r="K4049">
        <v>3</v>
      </c>
      <c r="L4049">
        <v>2025</v>
      </c>
      <c r="M4049" t="s">
        <v>122</v>
      </c>
      <c r="N4049" s="89" cm="1">
        <f t="array" ref="N4049">IF(ISNUMBER(_34_KNMI_Stations[[#This Row],[Etmaal temperatuur °C]]),IF(_34_KNMI_Stations[[#This Row],[Etmaal temperatuur °C]]&lt;stookgrens[],stookgrens[]-_34_KNMI_Stations[[#This Row],[Etmaal temperatuur °C]],0),"")</f>
        <v>11.1</v>
      </c>
      <c r="O4049" s="89">
        <f>_34_KNMI_Stations[[#This Row],[graaddagen]]*_34_KNMI_Stations[[#This Row],[Gewogen factor]]</f>
        <v>11.1</v>
      </c>
      <c r="P4049" s="89" cm="1">
        <f t="array" ref="P4049">IF(ISNUMBER(_34_KNMI_Stations[[#This Row],[Etmaal temperatuur °C]]),IF(_34_KNMI_Stations[[#This Row],[Etmaal temperatuur °C]]&gt;stookgrens[],_34_KNMI_Stations[[#This Row],[Etmaal temperatuur °C]]-stookgrens[],0),"")</f>
        <v>0</v>
      </c>
    </row>
    <row r="4050" spans="1:16" x14ac:dyDescent="0.25">
      <c r="A4050">
        <v>270</v>
      </c>
      <c r="B4050" s="110">
        <v>45746</v>
      </c>
      <c r="C4050" s="89">
        <v>10.5</v>
      </c>
      <c r="D4050" s="89">
        <v>9.1</v>
      </c>
      <c r="E4050" s="96">
        <v>1425</v>
      </c>
      <c r="F4050" s="89">
        <v>0.4</v>
      </c>
      <c r="G4050" s="89">
        <v>1014.4</v>
      </c>
      <c r="H4050">
        <v>0.79</v>
      </c>
      <c r="I4050" t="s">
        <v>10</v>
      </c>
      <c r="J4050">
        <v>1</v>
      </c>
      <c r="K4050">
        <v>3</v>
      </c>
      <c r="L4050">
        <v>2025</v>
      </c>
      <c r="M4050" t="s">
        <v>122</v>
      </c>
      <c r="N4050" s="89" cm="1">
        <f t="array" ref="N4050">IF(ISNUMBER(_34_KNMI_Stations[[#This Row],[Etmaal temperatuur °C]]),IF(_34_KNMI_Stations[[#This Row],[Etmaal temperatuur °C]]&lt;stookgrens[],stookgrens[]-_34_KNMI_Stations[[#This Row],[Etmaal temperatuur °C]],0),"")</f>
        <v>8.9</v>
      </c>
      <c r="O4050" s="89">
        <f>_34_KNMI_Stations[[#This Row],[graaddagen]]*_34_KNMI_Stations[[#This Row],[Gewogen factor]]</f>
        <v>8.9</v>
      </c>
      <c r="P4050" s="89" cm="1">
        <f t="array" ref="P4050">IF(ISNUMBER(_34_KNMI_Stations[[#This Row],[Etmaal temperatuur °C]]),IF(_34_KNMI_Stations[[#This Row],[Etmaal temperatuur °C]]&gt;stookgrens[],_34_KNMI_Stations[[#This Row],[Etmaal temperatuur °C]]-stookgrens[],0),"")</f>
        <v>0</v>
      </c>
    </row>
    <row r="4051" spans="1:16" x14ac:dyDescent="0.25">
      <c r="A4051">
        <v>270</v>
      </c>
      <c r="B4051" s="110">
        <v>45747</v>
      </c>
      <c r="C4051" s="89">
        <v>5.0999999999999996</v>
      </c>
      <c r="D4051" s="89">
        <v>6.7</v>
      </c>
      <c r="E4051" s="96">
        <v>1669</v>
      </c>
      <c r="F4051" s="89">
        <v>0</v>
      </c>
      <c r="G4051" s="89">
        <v>1027.5999999999999</v>
      </c>
      <c r="H4051">
        <v>0.8</v>
      </c>
      <c r="I4051" t="s">
        <v>10</v>
      </c>
      <c r="J4051">
        <v>1</v>
      </c>
      <c r="K4051">
        <v>3</v>
      </c>
      <c r="L4051">
        <v>2025</v>
      </c>
      <c r="M4051" t="s">
        <v>123</v>
      </c>
      <c r="N4051" s="89" cm="1">
        <f t="array" ref="N4051">IF(ISNUMBER(_34_KNMI_Stations[[#This Row],[Etmaal temperatuur °C]]),IF(_34_KNMI_Stations[[#This Row],[Etmaal temperatuur °C]]&lt;stookgrens[],stookgrens[]-_34_KNMI_Stations[[#This Row],[Etmaal temperatuur °C]],0),"")</f>
        <v>11.3</v>
      </c>
      <c r="O4051" s="89">
        <f>_34_KNMI_Stations[[#This Row],[graaddagen]]*_34_KNMI_Stations[[#This Row],[Gewogen factor]]</f>
        <v>11.3</v>
      </c>
      <c r="P4051" s="89" cm="1">
        <f t="array" ref="P4051">IF(ISNUMBER(_34_KNMI_Stations[[#This Row],[Etmaal temperatuur °C]]),IF(_34_KNMI_Stations[[#This Row],[Etmaal temperatuur °C]]&gt;stookgrens[],_34_KNMI_Stations[[#This Row],[Etmaal temperatuur °C]]-stookgrens[],0),"")</f>
        <v>0</v>
      </c>
    </row>
    <row r="4052" spans="1:16" x14ac:dyDescent="0.25">
      <c r="A4052">
        <v>270</v>
      </c>
      <c r="B4052" s="110">
        <v>45748</v>
      </c>
      <c r="C4052" s="89">
        <v>4.5999999999999996</v>
      </c>
      <c r="D4052" s="89">
        <v>7.2</v>
      </c>
      <c r="E4052" s="96">
        <v>1897</v>
      </c>
      <c r="F4052" s="89">
        <v>0</v>
      </c>
      <c r="G4052" s="89">
        <v>1029.5999999999999</v>
      </c>
      <c r="H4052">
        <v>0.77</v>
      </c>
      <c r="I4052" t="s">
        <v>10</v>
      </c>
      <c r="J4052">
        <v>0.8</v>
      </c>
      <c r="K4052">
        <v>4</v>
      </c>
      <c r="L4052">
        <v>2025</v>
      </c>
      <c r="M4052" t="s">
        <v>123</v>
      </c>
      <c r="N4052" s="89" cm="1">
        <f t="array" ref="N4052">IF(ISNUMBER(_34_KNMI_Stations[[#This Row],[Etmaal temperatuur °C]]),IF(_34_KNMI_Stations[[#This Row],[Etmaal temperatuur °C]]&lt;stookgrens[],stookgrens[]-_34_KNMI_Stations[[#This Row],[Etmaal temperatuur °C]],0),"")</f>
        <v>10.8</v>
      </c>
      <c r="O4052" s="89">
        <f>_34_KNMI_Stations[[#This Row],[graaddagen]]*_34_KNMI_Stations[[#This Row],[Gewogen factor]]</f>
        <v>8.64</v>
      </c>
      <c r="P4052" s="89" cm="1">
        <f t="array" ref="P4052">IF(ISNUMBER(_34_KNMI_Stations[[#This Row],[Etmaal temperatuur °C]]),IF(_34_KNMI_Stations[[#This Row],[Etmaal temperatuur °C]]&gt;stookgrens[],_34_KNMI_Stations[[#This Row],[Etmaal temperatuur °C]]-stookgrens[],0),"")</f>
        <v>0</v>
      </c>
    </row>
    <row r="4053" spans="1:16" x14ac:dyDescent="0.25">
      <c r="A4053">
        <v>270</v>
      </c>
      <c r="B4053" s="110">
        <v>45749</v>
      </c>
      <c r="C4053" s="89">
        <v>5.7</v>
      </c>
      <c r="D4053" s="89">
        <v>9.6999999999999993</v>
      </c>
      <c r="E4053" s="96">
        <v>1904</v>
      </c>
      <c r="F4053" s="89">
        <v>0</v>
      </c>
      <c r="G4053" s="89">
        <v>1026.8</v>
      </c>
      <c r="H4053">
        <v>0.67</v>
      </c>
      <c r="I4053" t="s">
        <v>10</v>
      </c>
      <c r="J4053">
        <v>0.8</v>
      </c>
      <c r="K4053">
        <v>4</v>
      </c>
      <c r="L4053">
        <v>2025</v>
      </c>
      <c r="M4053" t="s">
        <v>123</v>
      </c>
      <c r="N4053" s="89" cm="1">
        <f t="array" ref="N4053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4053" s="89">
        <f>_34_KNMI_Stations[[#This Row],[graaddagen]]*_34_KNMI_Stations[[#This Row],[Gewogen factor]]</f>
        <v>6.6400000000000006</v>
      </c>
      <c r="P4053" s="89" cm="1">
        <f t="array" ref="P4053">IF(ISNUMBER(_34_KNMI_Stations[[#This Row],[Etmaal temperatuur °C]]),IF(_34_KNMI_Stations[[#This Row],[Etmaal temperatuur °C]]&gt;stookgrens[],_34_KNMI_Stations[[#This Row],[Etmaal temperatuur °C]]-stookgrens[],0),"")</f>
        <v>0</v>
      </c>
    </row>
    <row r="4054" spans="1:16" x14ac:dyDescent="0.25">
      <c r="A4054">
        <v>270</v>
      </c>
      <c r="B4054" s="110">
        <v>45750</v>
      </c>
      <c r="C4054" s="89">
        <v>5</v>
      </c>
      <c r="D4054" s="89">
        <v>11.2</v>
      </c>
      <c r="E4054" s="96">
        <v>1954</v>
      </c>
      <c r="F4054" s="89">
        <v>0</v>
      </c>
      <c r="G4054" s="89">
        <v>1024.9000000000001</v>
      </c>
      <c r="H4054">
        <v>0.64</v>
      </c>
      <c r="I4054" t="s">
        <v>10</v>
      </c>
      <c r="J4054">
        <v>0.8</v>
      </c>
      <c r="K4054">
        <v>4</v>
      </c>
      <c r="L4054">
        <v>2025</v>
      </c>
      <c r="M4054" t="s">
        <v>123</v>
      </c>
      <c r="N4054" s="89" cm="1">
        <f t="array" ref="N4054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4054" s="89">
        <f>_34_KNMI_Stations[[#This Row],[graaddagen]]*_34_KNMI_Stations[[#This Row],[Gewogen factor]]</f>
        <v>5.4400000000000013</v>
      </c>
      <c r="P4054" s="89" cm="1">
        <f t="array" ref="P4054">IF(ISNUMBER(_34_KNMI_Stations[[#This Row],[Etmaal temperatuur °C]]),IF(_34_KNMI_Stations[[#This Row],[Etmaal temperatuur °C]]&gt;stookgrens[],_34_KNMI_Stations[[#This Row],[Etmaal temperatuur °C]]-stookgrens[],0),"")</f>
        <v>0</v>
      </c>
    </row>
    <row r="4055" spans="1:16" x14ac:dyDescent="0.25">
      <c r="A4055">
        <v>270</v>
      </c>
      <c r="B4055" s="110">
        <v>45751</v>
      </c>
      <c r="C4055" s="89">
        <v>4.3</v>
      </c>
      <c r="D4055" s="89">
        <v>9.6999999999999993</v>
      </c>
      <c r="E4055" s="96">
        <v>1990</v>
      </c>
      <c r="F4055" s="89">
        <v>0</v>
      </c>
      <c r="G4055" s="89">
        <v>1022</v>
      </c>
      <c r="H4055">
        <v>0.74</v>
      </c>
      <c r="I4055" t="s">
        <v>10</v>
      </c>
      <c r="J4055">
        <v>0.8</v>
      </c>
      <c r="K4055">
        <v>4</v>
      </c>
      <c r="L4055">
        <v>2025</v>
      </c>
      <c r="M4055" t="s">
        <v>123</v>
      </c>
      <c r="N4055" s="89" cm="1">
        <f t="array" ref="N4055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4055" s="89">
        <f>_34_KNMI_Stations[[#This Row],[graaddagen]]*_34_KNMI_Stations[[#This Row],[Gewogen factor]]</f>
        <v>6.6400000000000006</v>
      </c>
      <c r="P4055" s="89" cm="1">
        <f t="array" ref="P4055">IF(ISNUMBER(_34_KNMI_Stations[[#This Row],[Etmaal temperatuur °C]]),IF(_34_KNMI_Stations[[#This Row],[Etmaal temperatuur °C]]&gt;stookgrens[],_34_KNMI_Stations[[#This Row],[Etmaal temperatuur °C]]-stookgrens[],0),"")</f>
        <v>0</v>
      </c>
    </row>
    <row r="4056" spans="1:16" x14ac:dyDescent="0.25">
      <c r="A4056">
        <v>270</v>
      </c>
      <c r="B4056" s="110">
        <v>45752</v>
      </c>
      <c r="C4056" s="89">
        <v>6.5</v>
      </c>
      <c r="D4056" s="89">
        <v>7.5</v>
      </c>
      <c r="E4056" s="96">
        <v>2052</v>
      </c>
      <c r="F4056" s="89">
        <v>0</v>
      </c>
      <c r="G4056" s="89">
        <v>1022.6</v>
      </c>
      <c r="H4056">
        <v>0.68</v>
      </c>
      <c r="I4056" t="s">
        <v>10</v>
      </c>
      <c r="J4056">
        <v>0.8</v>
      </c>
      <c r="K4056">
        <v>4</v>
      </c>
      <c r="L4056">
        <v>2025</v>
      </c>
      <c r="M4056" t="s">
        <v>123</v>
      </c>
      <c r="N4056" s="89" cm="1">
        <f t="array" ref="N4056">IF(ISNUMBER(_34_KNMI_Stations[[#This Row],[Etmaal temperatuur °C]]),IF(_34_KNMI_Stations[[#This Row],[Etmaal temperatuur °C]]&lt;stookgrens[],stookgrens[]-_34_KNMI_Stations[[#This Row],[Etmaal temperatuur °C]],0),"")</f>
        <v>10.5</v>
      </c>
      <c r="O4056" s="89">
        <f>_34_KNMI_Stations[[#This Row],[graaddagen]]*_34_KNMI_Stations[[#This Row],[Gewogen factor]]</f>
        <v>8.4</v>
      </c>
      <c r="P4056" s="89" cm="1">
        <f t="array" ref="P4056">IF(ISNUMBER(_34_KNMI_Stations[[#This Row],[Etmaal temperatuur °C]]),IF(_34_KNMI_Stations[[#This Row],[Etmaal temperatuur °C]]&gt;stookgrens[],_34_KNMI_Stations[[#This Row],[Etmaal temperatuur °C]]-stookgrens[],0),"")</f>
        <v>0</v>
      </c>
    </row>
    <row r="4057" spans="1:16" x14ac:dyDescent="0.25">
      <c r="A4057">
        <v>270</v>
      </c>
      <c r="B4057" s="110">
        <v>45753</v>
      </c>
      <c r="C4057" s="89">
        <v>4.4000000000000004</v>
      </c>
      <c r="D4057" s="89">
        <v>5.4</v>
      </c>
      <c r="E4057" s="96">
        <v>2077</v>
      </c>
      <c r="F4057" s="89">
        <v>0</v>
      </c>
      <c r="G4057" s="89">
        <v>1027.5</v>
      </c>
      <c r="H4057">
        <v>0.64</v>
      </c>
      <c r="I4057" t="s">
        <v>10</v>
      </c>
      <c r="J4057">
        <v>0.8</v>
      </c>
      <c r="K4057">
        <v>4</v>
      </c>
      <c r="L4057">
        <v>2025</v>
      </c>
      <c r="M4057" t="s">
        <v>123</v>
      </c>
      <c r="N4057" s="89" cm="1">
        <f t="array" ref="N4057">IF(ISNUMBER(_34_KNMI_Stations[[#This Row],[Etmaal temperatuur °C]]),IF(_34_KNMI_Stations[[#This Row],[Etmaal temperatuur °C]]&lt;stookgrens[],stookgrens[]-_34_KNMI_Stations[[#This Row],[Etmaal temperatuur °C]],0),"")</f>
        <v>12.6</v>
      </c>
      <c r="O4057" s="89">
        <f>_34_KNMI_Stations[[#This Row],[graaddagen]]*_34_KNMI_Stations[[#This Row],[Gewogen factor]]</f>
        <v>10.08</v>
      </c>
      <c r="P4057" s="89" cm="1">
        <f t="array" ref="P4057">IF(ISNUMBER(_34_KNMI_Stations[[#This Row],[Etmaal temperatuur °C]]),IF(_34_KNMI_Stations[[#This Row],[Etmaal temperatuur °C]]&gt;stookgrens[],_34_KNMI_Stations[[#This Row],[Etmaal temperatuur °C]]-stookgrens[],0),"")</f>
        <v>0</v>
      </c>
    </row>
    <row r="4058" spans="1:16" x14ac:dyDescent="0.25">
      <c r="A4058">
        <v>270</v>
      </c>
      <c r="B4058" s="110">
        <v>45754</v>
      </c>
      <c r="C4058" s="89">
        <v>3.5</v>
      </c>
      <c r="D4058" s="89">
        <v>5.7</v>
      </c>
      <c r="E4058" s="96">
        <v>2084</v>
      </c>
      <c r="F4058" s="89">
        <v>0</v>
      </c>
      <c r="G4058" s="89">
        <v>1027.9000000000001</v>
      </c>
      <c r="H4058">
        <v>0.7</v>
      </c>
      <c r="I4058" t="s">
        <v>10</v>
      </c>
      <c r="J4058">
        <v>0.8</v>
      </c>
      <c r="K4058">
        <v>4</v>
      </c>
      <c r="L4058">
        <v>2025</v>
      </c>
      <c r="M4058" t="s">
        <v>124</v>
      </c>
      <c r="N4058" s="89" cm="1">
        <f t="array" ref="N4058">IF(ISNUMBER(_34_KNMI_Stations[[#This Row],[Etmaal temperatuur °C]]),IF(_34_KNMI_Stations[[#This Row],[Etmaal temperatuur °C]]&lt;stookgrens[],stookgrens[]-_34_KNMI_Stations[[#This Row],[Etmaal temperatuur °C]],0),"")</f>
        <v>12.3</v>
      </c>
      <c r="O4058" s="89">
        <f>_34_KNMI_Stations[[#This Row],[graaddagen]]*_34_KNMI_Stations[[#This Row],[Gewogen factor]]</f>
        <v>9.8400000000000016</v>
      </c>
      <c r="P4058" s="89" cm="1">
        <f t="array" ref="P4058">IF(ISNUMBER(_34_KNMI_Stations[[#This Row],[Etmaal temperatuur °C]]),IF(_34_KNMI_Stations[[#This Row],[Etmaal temperatuur °C]]&gt;stookgrens[],_34_KNMI_Stations[[#This Row],[Etmaal temperatuur °C]]-stookgrens[],0),"")</f>
        <v>0</v>
      </c>
    </row>
    <row r="4059" spans="1:16" x14ac:dyDescent="0.25">
      <c r="A4059">
        <v>270</v>
      </c>
      <c r="B4059" s="110">
        <v>45755</v>
      </c>
      <c r="C4059" s="89">
        <v>2</v>
      </c>
      <c r="D4059" s="89">
        <v>4.7</v>
      </c>
      <c r="E4059" s="96">
        <v>1891</v>
      </c>
      <c r="F4059" s="89">
        <v>0</v>
      </c>
      <c r="G4059" s="89">
        <v>1028.3</v>
      </c>
      <c r="H4059">
        <v>0.81</v>
      </c>
      <c r="I4059" t="s">
        <v>10</v>
      </c>
      <c r="J4059">
        <v>0.8</v>
      </c>
      <c r="K4059">
        <v>4</v>
      </c>
      <c r="L4059">
        <v>2025</v>
      </c>
      <c r="M4059" t="s">
        <v>124</v>
      </c>
      <c r="N4059" s="89" cm="1">
        <f t="array" ref="N4059">IF(ISNUMBER(_34_KNMI_Stations[[#This Row],[Etmaal temperatuur °C]]),IF(_34_KNMI_Stations[[#This Row],[Etmaal temperatuur °C]]&lt;stookgrens[],stookgrens[]-_34_KNMI_Stations[[#This Row],[Etmaal temperatuur °C]],0),"")</f>
        <v>13.3</v>
      </c>
      <c r="O4059" s="89">
        <f>_34_KNMI_Stations[[#This Row],[graaddagen]]*_34_KNMI_Stations[[#This Row],[Gewogen factor]]</f>
        <v>10.64</v>
      </c>
      <c r="P4059" s="89" cm="1">
        <f t="array" ref="P4059">IF(ISNUMBER(_34_KNMI_Stations[[#This Row],[Etmaal temperatuur °C]]),IF(_34_KNMI_Stations[[#This Row],[Etmaal temperatuur °C]]&gt;stookgrens[],_34_KNMI_Stations[[#This Row],[Etmaal temperatuur °C]]-stookgrens[],0),"")</f>
        <v>0</v>
      </c>
    </row>
    <row r="4060" spans="1:16" x14ac:dyDescent="0.25">
      <c r="A4060">
        <v>270</v>
      </c>
      <c r="B4060" s="110">
        <v>45756</v>
      </c>
      <c r="C4060" s="89">
        <v>5</v>
      </c>
      <c r="D4060" s="89">
        <v>7.1</v>
      </c>
      <c r="E4060" s="96">
        <v>853</v>
      </c>
      <c r="F4060" s="89">
        <v>0</v>
      </c>
      <c r="G4060" s="89">
        <v>1027.4000000000001</v>
      </c>
      <c r="H4060">
        <v>0.79</v>
      </c>
      <c r="I4060" t="s">
        <v>10</v>
      </c>
      <c r="J4060">
        <v>0.8</v>
      </c>
      <c r="K4060">
        <v>4</v>
      </c>
      <c r="L4060">
        <v>2025</v>
      </c>
      <c r="M4060" t="s">
        <v>124</v>
      </c>
      <c r="N4060" s="89" cm="1">
        <f t="array" ref="N4060">IF(ISNUMBER(_34_KNMI_Stations[[#This Row],[Etmaal temperatuur °C]]),IF(_34_KNMI_Stations[[#This Row],[Etmaal temperatuur °C]]&lt;stookgrens[],stookgrens[]-_34_KNMI_Stations[[#This Row],[Etmaal temperatuur °C]],0),"")</f>
        <v>10.9</v>
      </c>
      <c r="O4060" s="89">
        <f>_34_KNMI_Stations[[#This Row],[graaddagen]]*_34_KNMI_Stations[[#This Row],[Gewogen factor]]</f>
        <v>8.7200000000000006</v>
      </c>
      <c r="P4060" s="89" cm="1">
        <f t="array" ref="P4060">IF(ISNUMBER(_34_KNMI_Stations[[#This Row],[Etmaal temperatuur °C]]),IF(_34_KNMI_Stations[[#This Row],[Etmaal temperatuur °C]]&gt;stookgrens[],_34_KNMI_Stations[[#This Row],[Etmaal temperatuur °C]]-stookgrens[],0),"")</f>
        <v>0</v>
      </c>
    </row>
    <row r="4061" spans="1:16" x14ac:dyDescent="0.25">
      <c r="A4061">
        <v>270</v>
      </c>
      <c r="B4061" s="110">
        <v>45757</v>
      </c>
      <c r="C4061" s="89">
        <v>5.5</v>
      </c>
      <c r="D4061" s="89">
        <v>8.1999999999999993</v>
      </c>
      <c r="E4061" s="96">
        <v>1386</v>
      </c>
      <c r="F4061" s="89">
        <v>0</v>
      </c>
      <c r="G4061" s="89">
        <v>1027.0999999999999</v>
      </c>
      <c r="H4061">
        <v>0.81</v>
      </c>
      <c r="I4061" t="s">
        <v>10</v>
      </c>
      <c r="J4061">
        <v>0.8</v>
      </c>
      <c r="K4061">
        <v>4</v>
      </c>
      <c r="L4061">
        <v>2025</v>
      </c>
      <c r="M4061" t="s">
        <v>124</v>
      </c>
      <c r="N4061" s="89" cm="1">
        <f t="array" ref="N4061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4061" s="89">
        <f>_34_KNMI_Stations[[#This Row],[graaddagen]]*_34_KNMI_Stations[[#This Row],[Gewogen factor]]</f>
        <v>7.8400000000000007</v>
      </c>
      <c r="P4061" s="89" cm="1">
        <f t="array" ref="P4061">IF(ISNUMBER(_34_KNMI_Stations[[#This Row],[Etmaal temperatuur °C]]),IF(_34_KNMI_Stations[[#This Row],[Etmaal temperatuur °C]]&gt;stookgrens[],_34_KNMI_Stations[[#This Row],[Etmaal temperatuur °C]]-stookgrens[],0),"")</f>
        <v>0</v>
      </c>
    </row>
    <row r="4062" spans="1:16" x14ac:dyDescent="0.25">
      <c r="A4062">
        <v>270</v>
      </c>
      <c r="B4062" s="110">
        <v>45758</v>
      </c>
      <c r="C4062" s="89">
        <v>3.3</v>
      </c>
      <c r="D4062" s="89">
        <v>9.4</v>
      </c>
      <c r="E4062" s="96">
        <v>2058</v>
      </c>
      <c r="F4062" s="89">
        <v>0</v>
      </c>
      <c r="G4062" s="89">
        <v>1020.5</v>
      </c>
      <c r="H4062">
        <v>0.84</v>
      </c>
      <c r="I4062" t="s">
        <v>10</v>
      </c>
      <c r="J4062">
        <v>0.8</v>
      </c>
      <c r="K4062">
        <v>4</v>
      </c>
      <c r="L4062">
        <v>2025</v>
      </c>
      <c r="M4062" t="s">
        <v>124</v>
      </c>
      <c r="N4062" s="89" cm="1">
        <f t="array" ref="N4062">IF(ISNUMBER(_34_KNMI_Stations[[#This Row],[Etmaal temperatuur °C]]),IF(_34_KNMI_Stations[[#This Row],[Etmaal temperatuur °C]]&lt;stookgrens[],stookgrens[]-_34_KNMI_Stations[[#This Row],[Etmaal temperatuur °C]],0),"")</f>
        <v>8.6</v>
      </c>
      <c r="O4062" s="89">
        <f>_34_KNMI_Stations[[#This Row],[graaddagen]]*_34_KNMI_Stations[[#This Row],[Gewogen factor]]</f>
        <v>6.88</v>
      </c>
      <c r="P4062" s="89" cm="1">
        <f t="array" ref="P4062">IF(ISNUMBER(_34_KNMI_Stations[[#This Row],[Etmaal temperatuur °C]]),IF(_34_KNMI_Stations[[#This Row],[Etmaal temperatuur °C]]&gt;stookgrens[],_34_KNMI_Stations[[#This Row],[Etmaal temperatuur °C]]-stookgrens[],0),"")</f>
        <v>0</v>
      </c>
    </row>
    <row r="4063" spans="1:16" x14ac:dyDescent="0.25">
      <c r="A4063">
        <v>270</v>
      </c>
      <c r="B4063" s="110">
        <v>45759</v>
      </c>
      <c r="C4063" s="89">
        <v>3.8</v>
      </c>
      <c r="D4063" s="89">
        <v>13.8</v>
      </c>
      <c r="E4063" s="96">
        <v>2136</v>
      </c>
      <c r="F4063" s="89">
        <v>0</v>
      </c>
      <c r="G4063" s="89">
        <v>1009.8</v>
      </c>
      <c r="H4063">
        <v>0.61</v>
      </c>
      <c r="I4063" t="s">
        <v>10</v>
      </c>
      <c r="J4063">
        <v>0.8</v>
      </c>
      <c r="K4063">
        <v>4</v>
      </c>
      <c r="L4063">
        <v>2025</v>
      </c>
      <c r="M4063" t="s">
        <v>124</v>
      </c>
      <c r="N4063" s="89" cm="1">
        <f t="array" ref="N4063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4063" s="89">
        <f>_34_KNMI_Stations[[#This Row],[graaddagen]]*_34_KNMI_Stations[[#This Row],[Gewogen factor]]</f>
        <v>3.3599999999999994</v>
      </c>
      <c r="P4063" s="89" cm="1">
        <f t="array" ref="P4063">IF(ISNUMBER(_34_KNMI_Stations[[#This Row],[Etmaal temperatuur °C]]),IF(_34_KNMI_Stations[[#This Row],[Etmaal temperatuur °C]]&gt;stookgrens[],_34_KNMI_Stations[[#This Row],[Etmaal temperatuur °C]]-stookgrens[],0),"")</f>
        <v>0</v>
      </c>
    </row>
    <row r="4064" spans="1:16" x14ac:dyDescent="0.25">
      <c r="A4064">
        <v>270</v>
      </c>
      <c r="B4064" s="110">
        <v>45760</v>
      </c>
      <c r="C4064" s="89">
        <v>5</v>
      </c>
      <c r="D4064" s="89">
        <v>12.3</v>
      </c>
      <c r="E4064" s="96">
        <v>1727</v>
      </c>
      <c r="F4064" s="89">
        <v>4.5999999999999996</v>
      </c>
      <c r="G4064" s="89">
        <v>1002.6</v>
      </c>
      <c r="H4064">
        <v>0.79</v>
      </c>
      <c r="I4064" t="s">
        <v>10</v>
      </c>
      <c r="J4064">
        <v>0.8</v>
      </c>
      <c r="K4064">
        <v>4</v>
      </c>
      <c r="L4064">
        <v>2025</v>
      </c>
      <c r="M4064" t="s">
        <v>124</v>
      </c>
      <c r="N4064" s="89" cm="1">
        <f t="array" ref="N4064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4064" s="89">
        <f>_34_KNMI_Stations[[#This Row],[graaddagen]]*_34_KNMI_Stations[[#This Row],[Gewogen factor]]</f>
        <v>4.5599999999999996</v>
      </c>
      <c r="P4064" s="89" cm="1">
        <f t="array" ref="P4064">IF(ISNUMBER(_34_KNMI_Stations[[#This Row],[Etmaal temperatuur °C]]),IF(_34_KNMI_Stations[[#This Row],[Etmaal temperatuur °C]]&gt;stookgrens[],_34_KNMI_Stations[[#This Row],[Etmaal temperatuur °C]]-stookgrens[],0),"")</f>
        <v>0</v>
      </c>
    </row>
    <row r="4065" spans="1:16" x14ac:dyDescent="0.25">
      <c r="A4065">
        <v>270</v>
      </c>
      <c r="B4065" s="110">
        <v>45761</v>
      </c>
      <c r="C4065" s="89">
        <v>3.3</v>
      </c>
      <c r="D4065" s="89">
        <v>11.8</v>
      </c>
      <c r="E4065" s="96">
        <v>1734</v>
      </c>
      <c r="F4065" s="89">
        <v>0</v>
      </c>
      <c r="G4065" s="89">
        <v>1007.5</v>
      </c>
      <c r="H4065">
        <v>0.72</v>
      </c>
      <c r="I4065" t="s">
        <v>10</v>
      </c>
      <c r="J4065">
        <v>0.8</v>
      </c>
      <c r="K4065">
        <v>4</v>
      </c>
      <c r="L4065">
        <v>2025</v>
      </c>
      <c r="M4065" t="s">
        <v>125</v>
      </c>
      <c r="N4065" s="89" cm="1">
        <f t="array" ref="N4065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4065" s="89">
        <f>_34_KNMI_Stations[[#This Row],[graaddagen]]*_34_KNMI_Stations[[#This Row],[Gewogen factor]]</f>
        <v>4.96</v>
      </c>
      <c r="P4065" s="89" cm="1">
        <f t="array" ref="P4065">IF(ISNUMBER(_34_KNMI_Stations[[#This Row],[Etmaal temperatuur °C]]),IF(_34_KNMI_Stations[[#This Row],[Etmaal temperatuur °C]]&gt;stookgrens[],_34_KNMI_Stations[[#This Row],[Etmaal temperatuur °C]]-stookgrens[],0),"")</f>
        <v>0</v>
      </c>
    </row>
    <row r="4066" spans="1:16" x14ac:dyDescent="0.25">
      <c r="A4066">
        <v>270</v>
      </c>
      <c r="B4066" s="110">
        <v>45762</v>
      </c>
      <c r="C4066" s="89">
        <v>4.7</v>
      </c>
      <c r="D4066" s="89">
        <v>14.5</v>
      </c>
      <c r="E4066" s="96">
        <v>1789</v>
      </c>
      <c r="F4066" s="89">
        <v>2.9</v>
      </c>
      <c r="G4066" s="89">
        <v>999.5</v>
      </c>
      <c r="H4066">
        <v>0.75</v>
      </c>
      <c r="I4066" t="s">
        <v>10</v>
      </c>
      <c r="J4066">
        <v>0.8</v>
      </c>
      <c r="K4066">
        <v>4</v>
      </c>
      <c r="L4066">
        <v>2025</v>
      </c>
      <c r="M4066" t="s">
        <v>125</v>
      </c>
      <c r="N4066" s="89" cm="1">
        <f t="array" ref="N4066">IF(ISNUMBER(_34_KNMI_Stations[[#This Row],[Etmaal temperatuur °C]]),IF(_34_KNMI_Stations[[#This Row],[Etmaal temperatuur °C]]&lt;stookgrens[],stookgrens[]-_34_KNMI_Stations[[#This Row],[Etmaal temperatuur °C]],0),"")</f>
        <v>3.5</v>
      </c>
      <c r="O4066" s="89">
        <f>_34_KNMI_Stations[[#This Row],[graaddagen]]*_34_KNMI_Stations[[#This Row],[Gewogen factor]]</f>
        <v>2.8000000000000003</v>
      </c>
      <c r="P4066" s="89" cm="1">
        <f t="array" ref="P4066">IF(ISNUMBER(_34_KNMI_Stations[[#This Row],[Etmaal temperatuur °C]]),IF(_34_KNMI_Stations[[#This Row],[Etmaal temperatuur °C]]&gt;stookgrens[],_34_KNMI_Stations[[#This Row],[Etmaal temperatuur °C]]-stookgrens[],0),"")</f>
        <v>0</v>
      </c>
    </row>
    <row r="4067" spans="1:16" x14ac:dyDescent="0.25">
      <c r="A4067">
        <v>270</v>
      </c>
      <c r="B4067" s="110">
        <v>45763</v>
      </c>
      <c r="C4067" s="89">
        <v>3</v>
      </c>
      <c r="D4067" s="89">
        <v>10.5</v>
      </c>
      <c r="E4067" s="96">
        <v>627</v>
      </c>
      <c r="F4067" s="89">
        <v>0.4</v>
      </c>
      <c r="G4067" s="89">
        <v>1008.3</v>
      </c>
      <c r="H4067">
        <v>0.86</v>
      </c>
      <c r="I4067" t="s">
        <v>10</v>
      </c>
      <c r="J4067">
        <v>0.8</v>
      </c>
      <c r="K4067">
        <v>4</v>
      </c>
      <c r="L4067">
        <v>2025</v>
      </c>
      <c r="M4067" t="s">
        <v>125</v>
      </c>
      <c r="N4067" s="89" cm="1">
        <f t="array" ref="N4067">IF(ISNUMBER(_34_KNMI_Stations[[#This Row],[Etmaal temperatuur °C]]),IF(_34_KNMI_Stations[[#This Row],[Etmaal temperatuur °C]]&lt;stookgrens[],stookgrens[]-_34_KNMI_Stations[[#This Row],[Etmaal temperatuur °C]],0),"")</f>
        <v>7.5</v>
      </c>
      <c r="O4067" s="89">
        <f>_34_KNMI_Stations[[#This Row],[graaddagen]]*_34_KNMI_Stations[[#This Row],[Gewogen factor]]</f>
        <v>6</v>
      </c>
      <c r="P4067" s="89" cm="1">
        <f t="array" ref="P4067">IF(ISNUMBER(_34_KNMI_Stations[[#This Row],[Etmaal temperatuur °C]]),IF(_34_KNMI_Stations[[#This Row],[Etmaal temperatuur °C]]&gt;stookgrens[],_34_KNMI_Stations[[#This Row],[Etmaal temperatuur °C]]-stookgrens[],0),"")</f>
        <v>0</v>
      </c>
    </row>
    <row r="4068" spans="1:16" x14ac:dyDescent="0.25">
      <c r="A4068">
        <v>270</v>
      </c>
      <c r="B4068" s="110">
        <v>45764</v>
      </c>
      <c r="C4068" s="89">
        <v>2.2999999999999998</v>
      </c>
      <c r="D4068" s="89">
        <v>9.3000000000000007</v>
      </c>
      <c r="E4068" s="96">
        <v>501</v>
      </c>
      <c r="F4068" s="89">
        <v>0.3</v>
      </c>
      <c r="G4068" s="89">
        <v>1012.8</v>
      </c>
      <c r="H4068">
        <v>0.85</v>
      </c>
      <c r="I4068" t="s">
        <v>10</v>
      </c>
      <c r="J4068">
        <v>0.8</v>
      </c>
      <c r="K4068">
        <v>4</v>
      </c>
      <c r="L4068">
        <v>2025</v>
      </c>
      <c r="M4068" t="s">
        <v>125</v>
      </c>
      <c r="N4068" s="89" cm="1">
        <f t="array" ref="N4068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4068" s="89">
        <f>_34_KNMI_Stations[[#This Row],[graaddagen]]*_34_KNMI_Stations[[#This Row],[Gewogen factor]]</f>
        <v>6.96</v>
      </c>
      <c r="P4068" s="89" cm="1">
        <f t="array" ref="P4068">IF(ISNUMBER(_34_KNMI_Stations[[#This Row],[Etmaal temperatuur °C]]),IF(_34_KNMI_Stations[[#This Row],[Etmaal temperatuur °C]]&gt;stookgrens[],_34_KNMI_Stations[[#This Row],[Etmaal temperatuur °C]]-stookgrens[],0),"")</f>
        <v>0</v>
      </c>
    </row>
    <row r="4069" spans="1:16" x14ac:dyDescent="0.25">
      <c r="A4069">
        <v>270</v>
      </c>
      <c r="B4069" s="110">
        <v>45765</v>
      </c>
      <c r="C4069" s="89">
        <v>2.5</v>
      </c>
      <c r="D4069" s="89">
        <v>8</v>
      </c>
      <c r="E4069" s="96">
        <v>1383</v>
      </c>
      <c r="F4069" s="89">
        <v>0</v>
      </c>
      <c r="G4069" s="89">
        <v>1014.8</v>
      </c>
      <c r="H4069">
        <v>0.82</v>
      </c>
      <c r="I4069" t="s">
        <v>10</v>
      </c>
      <c r="J4069">
        <v>0.8</v>
      </c>
      <c r="K4069">
        <v>4</v>
      </c>
      <c r="L4069">
        <v>2025</v>
      </c>
      <c r="M4069" t="s">
        <v>125</v>
      </c>
      <c r="N4069" s="89" cm="1">
        <f t="array" ref="N4069">IF(ISNUMBER(_34_KNMI_Stations[[#This Row],[Etmaal temperatuur °C]]),IF(_34_KNMI_Stations[[#This Row],[Etmaal temperatuur °C]]&lt;stookgrens[],stookgrens[]-_34_KNMI_Stations[[#This Row],[Etmaal temperatuur °C]],0),"")</f>
        <v>10</v>
      </c>
      <c r="O4069" s="89">
        <f>_34_KNMI_Stations[[#This Row],[graaddagen]]*_34_KNMI_Stations[[#This Row],[Gewogen factor]]</f>
        <v>8</v>
      </c>
      <c r="P4069" s="89" cm="1">
        <f t="array" ref="P4069">IF(ISNUMBER(_34_KNMI_Stations[[#This Row],[Etmaal temperatuur °C]]),IF(_34_KNMI_Stations[[#This Row],[Etmaal temperatuur °C]]&gt;stookgrens[],_34_KNMI_Stations[[#This Row],[Etmaal temperatuur °C]]-stookgrens[],0),"")</f>
        <v>0</v>
      </c>
    </row>
    <row r="4070" spans="1:16" x14ac:dyDescent="0.25">
      <c r="A4070">
        <v>270</v>
      </c>
      <c r="B4070" s="110">
        <v>45766</v>
      </c>
      <c r="C4070" s="89">
        <v>3</v>
      </c>
      <c r="D4070" s="89">
        <v>7.3</v>
      </c>
      <c r="E4070" s="96">
        <v>2160</v>
      </c>
      <c r="F4070" s="89">
        <v>0</v>
      </c>
      <c r="G4070" s="89">
        <v>1011</v>
      </c>
      <c r="H4070">
        <v>0.8</v>
      </c>
      <c r="I4070" t="s">
        <v>10</v>
      </c>
      <c r="J4070">
        <v>0.8</v>
      </c>
      <c r="K4070">
        <v>4</v>
      </c>
      <c r="L4070">
        <v>2025</v>
      </c>
      <c r="M4070" t="s">
        <v>125</v>
      </c>
      <c r="N4070" s="89" cm="1">
        <f t="array" ref="N4070">IF(ISNUMBER(_34_KNMI_Stations[[#This Row],[Etmaal temperatuur °C]]),IF(_34_KNMI_Stations[[#This Row],[Etmaal temperatuur °C]]&lt;stookgrens[],stookgrens[]-_34_KNMI_Stations[[#This Row],[Etmaal temperatuur °C]],0),"")</f>
        <v>10.7</v>
      </c>
      <c r="O4070" s="89">
        <f>_34_KNMI_Stations[[#This Row],[graaddagen]]*_34_KNMI_Stations[[#This Row],[Gewogen factor]]</f>
        <v>8.56</v>
      </c>
      <c r="P4070" s="89" cm="1">
        <f t="array" ref="P4070">IF(ISNUMBER(_34_KNMI_Stations[[#This Row],[Etmaal temperatuur °C]]),IF(_34_KNMI_Stations[[#This Row],[Etmaal temperatuur °C]]&gt;stookgrens[],_34_KNMI_Stations[[#This Row],[Etmaal temperatuur °C]]-stookgrens[],0),"")</f>
        <v>0</v>
      </c>
    </row>
    <row r="4071" spans="1:16" x14ac:dyDescent="0.25">
      <c r="A4071">
        <v>270</v>
      </c>
      <c r="B4071" s="110">
        <v>45767</v>
      </c>
      <c r="C4071" s="89">
        <v>2.8</v>
      </c>
      <c r="D4071" s="89">
        <v>9.1</v>
      </c>
      <c r="E4071" s="96">
        <v>805</v>
      </c>
      <c r="F4071" s="89">
        <v>0</v>
      </c>
      <c r="G4071" s="89">
        <v>1007.8</v>
      </c>
      <c r="H4071">
        <v>0.81</v>
      </c>
      <c r="I4071" t="s">
        <v>10</v>
      </c>
      <c r="J4071">
        <v>0.8</v>
      </c>
      <c r="K4071">
        <v>4</v>
      </c>
      <c r="L4071">
        <v>2025</v>
      </c>
      <c r="M4071" t="s">
        <v>125</v>
      </c>
      <c r="N4071" s="89" cm="1">
        <f t="array" ref="N4071">IF(ISNUMBER(_34_KNMI_Stations[[#This Row],[Etmaal temperatuur °C]]),IF(_34_KNMI_Stations[[#This Row],[Etmaal temperatuur °C]]&lt;stookgrens[],stookgrens[]-_34_KNMI_Stations[[#This Row],[Etmaal temperatuur °C]],0),"")</f>
        <v>8.9</v>
      </c>
      <c r="O4071" s="89">
        <f>_34_KNMI_Stations[[#This Row],[graaddagen]]*_34_KNMI_Stations[[#This Row],[Gewogen factor]]</f>
        <v>7.120000000000001</v>
      </c>
      <c r="P4071" s="89" cm="1">
        <f t="array" ref="P4071">IF(ISNUMBER(_34_KNMI_Stations[[#This Row],[Etmaal temperatuur °C]]),IF(_34_KNMI_Stations[[#This Row],[Etmaal temperatuur °C]]&gt;stookgrens[],_34_KNMI_Stations[[#This Row],[Etmaal temperatuur °C]]-stookgrens[],0),"")</f>
        <v>0</v>
      </c>
    </row>
    <row r="4072" spans="1:16" x14ac:dyDescent="0.25">
      <c r="A4072">
        <v>270</v>
      </c>
      <c r="B4072" s="110">
        <v>45768</v>
      </c>
      <c r="C4072" s="89">
        <v>1.8</v>
      </c>
      <c r="D4072" s="89">
        <v>9.1</v>
      </c>
      <c r="E4072" s="96">
        <v>495</v>
      </c>
      <c r="F4072" s="89">
        <v>0.1</v>
      </c>
      <c r="G4072" s="89">
        <v>1010.3</v>
      </c>
      <c r="H4072">
        <v>0.9</v>
      </c>
      <c r="I4072" t="s">
        <v>10</v>
      </c>
      <c r="J4072">
        <v>0.8</v>
      </c>
      <c r="K4072">
        <v>4</v>
      </c>
      <c r="L4072">
        <v>2025</v>
      </c>
      <c r="M4072" t="s">
        <v>126</v>
      </c>
      <c r="N4072" s="89" cm="1">
        <f t="array" ref="N4072">IF(ISNUMBER(_34_KNMI_Stations[[#This Row],[Etmaal temperatuur °C]]),IF(_34_KNMI_Stations[[#This Row],[Etmaal temperatuur °C]]&lt;stookgrens[],stookgrens[]-_34_KNMI_Stations[[#This Row],[Etmaal temperatuur °C]],0),"")</f>
        <v>8.9</v>
      </c>
      <c r="O4072" s="89">
        <f>_34_KNMI_Stations[[#This Row],[graaddagen]]*_34_KNMI_Stations[[#This Row],[Gewogen factor]]</f>
        <v>7.120000000000001</v>
      </c>
      <c r="P4072" s="89" cm="1">
        <f t="array" ref="P4072">IF(ISNUMBER(_34_KNMI_Stations[[#This Row],[Etmaal temperatuur °C]]),IF(_34_KNMI_Stations[[#This Row],[Etmaal temperatuur °C]]&gt;stookgrens[],_34_KNMI_Stations[[#This Row],[Etmaal temperatuur °C]]-stookgrens[],0),"")</f>
        <v>0</v>
      </c>
    </row>
    <row r="4073" spans="1:16" x14ac:dyDescent="0.25">
      <c r="A4073">
        <v>270</v>
      </c>
      <c r="B4073" s="110">
        <v>45769</v>
      </c>
      <c r="C4073" s="89">
        <v>2</v>
      </c>
      <c r="D4073" s="89">
        <v>9.5</v>
      </c>
      <c r="E4073" s="96">
        <v>899</v>
      </c>
      <c r="F4073" s="89">
        <v>0.6</v>
      </c>
      <c r="G4073" s="89">
        <v>1016.5</v>
      </c>
      <c r="H4073">
        <v>0.89</v>
      </c>
      <c r="I4073" t="s">
        <v>10</v>
      </c>
      <c r="J4073">
        <v>0.8</v>
      </c>
      <c r="K4073">
        <v>4</v>
      </c>
      <c r="L4073">
        <v>2025</v>
      </c>
      <c r="M4073" t="s">
        <v>126</v>
      </c>
      <c r="N4073" s="89" cm="1">
        <f t="array" ref="N4073">IF(ISNUMBER(_34_KNMI_Stations[[#This Row],[Etmaal temperatuur °C]]),IF(_34_KNMI_Stations[[#This Row],[Etmaal temperatuur °C]]&lt;stookgrens[],stookgrens[]-_34_KNMI_Stations[[#This Row],[Etmaal temperatuur °C]],0),"")</f>
        <v>8.5</v>
      </c>
      <c r="O4073" s="89">
        <f>_34_KNMI_Stations[[#This Row],[graaddagen]]*_34_KNMI_Stations[[#This Row],[Gewogen factor]]</f>
        <v>6.8000000000000007</v>
      </c>
      <c r="P4073" s="89" cm="1">
        <f t="array" ref="P4073">IF(ISNUMBER(_34_KNMI_Stations[[#This Row],[Etmaal temperatuur °C]]),IF(_34_KNMI_Stations[[#This Row],[Etmaal temperatuur °C]]&gt;stookgrens[],_34_KNMI_Stations[[#This Row],[Etmaal temperatuur °C]]-stookgrens[],0),"")</f>
        <v>0</v>
      </c>
    </row>
    <row r="4074" spans="1:16" x14ac:dyDescent="0.25">
      <c r="A4074">
        <v>270</v>
      </c>
      <c r="B4074" s="110">
        <v>45770</v>
      </c>
      <c r="C4074" s="89">
        <v>3.9</v>
      </c>
      <c r="D4074" s="89">
        <v>9.6</v>
      </c>
      <c r="E4074" s="96">
        <v>943</v>
      </c>
      <c r="F4074" s="89">
        <v>0</v>
      </c>
      <c r="G4074" s="89">
        <v>1015.8</v>
      </c>
      <c r="H4074">
        <v>0.9</v>
      </c>
      <c r="I4074" t="s">
        <v>10</v>
      </c>
      <c r="J4074">
        <v>0.8</v>
      </c>
      <c r="K4074">
        <v>4</v>
      </c>
      <c r="L4074">
        <v>2025</v>
      </c>
      <c r="M4074" t="s">
        <v>126</v>
      </c>
      <c r="N4074" s="89" cm="1">
        <f t="array" ref="N4074">IF(ISNUMBER(_34_KNMI_Stations[[#This Row],[Etmaal temperatuur °C]]),IF(_34_KNMI_Stations[[#This Row],[Etmaal temperatuur °C]]&lt;stookgrens[],stookgrens[]-_34_KNMI_Stations[[#This Row],[Etmaal temperatuur °C]],0),"")</f>
        <v>8.4</v>
      </c>
      <c r="O4074" s="89">
        <f>_34_KNMI_Stations[[#This Row],[graaddagen]]*_34_KNMI_Stations[[#This Row],[Gewogen factor]]</f>
        <v>6.7200000000000006</v>
      </c>
      <c r="P4074" s="89" cm="1">
        <f t="array" ref="P4074">IF(ISNUMBER(_34_KNMI_Stations[[#This Row],[Etmaal temperatuur °C]]),IF(_34_KNMI_Stations[[#This Row],[Etmaal temperatuur °C]]&gt;stookgrens[],_34_KNMI_Stations[[#This Row],[Etmaal temperatuur °C]]-stookgrens[],0),"")</f>
        <v>0</v>
      </c>
    </row>
    <row r="4075" spans="1:16" x14ac:dyDescent="0.25">
      <c r="A4075">
        <v>270</v>
      </c>
      <c r="B4075" s="110">
        <v>45771</v>
      </c>
      <c r="C4075" s="89">
        <v>5.6</v>
      </c>
      <c r="D4075" s="89">
        <v>9.6999999999999993</v>
      </c>
      <c r="E4075" s="96">
        <v>665</v>
      </c>
      <c r="F4075" s="89">
        <v>1</v>
      </c>
      <c r="G4075" s="89">
        <v>1019.6</v>
      </c>
      <c r="H4075">
        <v>0.91</v>
      </c>
      <c r="I4075" t="s">
        <v>10</v>
      </c>
      <c r="J4075">
        <v>0.8</v>
      </c>
      <c r="K4075">
        <v>4</v>
      </c>
      <c r="L4075">
        <v>2025</v>
      </c>
      <c r="M4075" t="s">
        <v>126</v>
      </c>
      <c r="N4075" s="89" cm="1">
        <f t="array" ref="N4075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4075" s="89">
        <f>_34_KNMI_Stations[[#This Row],[graaddagen]]*_34_KNMI_Stations[[#This Row],[Gewogen factor]]</f>
        <v>6.6400000000000006</v>
      </c>
      <c r="P4075" s="89" cm="1">
        <f t="array" ref="P4075">IF(ISNUMBER(_34_KNMI_Stations[[#This Row],[Etmaal temperatuur °C]]),IF(_34_KNMI_Stations[[#This Row],[Etmaal temperatuur °C]]&gt;stookgrens[],_34_KNMI_Stations[[#This Row],[Etmaal temperatuur °C]]-stookgrens[],0),"")</f>
        <v>0</v>
      </c>
    </row>
    <row r="4076" spans="1:16" x14ac:dyDescent="0.25">
      <c r="A4076">
        <v>270</v>
      </c>
      <c r="B4076" s="110">
        <v>45772</v>
      </c>
      <c r="C4076" s="89">
        <v>3</v>
      </c>
      <c r="D4076" s="89">
        <v>7.9</v>
      </c>
      <c r="E4076" s="96">
        <v>1190</v>
      </c>
      <c r="F4076" s="89">
        <v>0</v>
      </c>
      <c r="G4076" s="89">
        <v>1023.6</v>
      </c>
      <c r="H4076">
        <v>0.83</v>
      </c>
      <c r="I4076" t="s">
        <v>10</v>
      </c>
      <c r="J4076">
        <v>0.8</v>
      </c>
      <c r="K4076">
        <v>4</v>
      </c>
      <c r="L4076">
        <v>2025</v>
      </c>
      <c r="M4076" t="s">
        <v>126</v>
      </c>
      <c r="N4076" s="89" cm="1">
        <f t="array" ref="N4076">IF(ISNUMBER(_34_KNMI_Stations[[#This Row],[Etmaal temperatuur °C]]),IF(_34_KNMI_Stations[[#This Row],[Etmaal temperatuur °C]]&lt;stookgrens[],stookgrens[]-_34_KNMI_Stations[[#This Row],[Etmaal temperatuur °C]],0),"")</f>
        <v>10.1</v>
      </c>
      <c r="O4076" s="89">
        <f>_34_KNMI_Stations[[#This Row],[graaddagen]]*_34_KNMI_Stations[[#This Row],[Gewogen factor]]</f>
        <v>8.08</v>
      </c>
      <c r="P4076" s="89" cm="1">
        <f t="array" ref="P4076">IF(ISNUMBER(_34_KNMI_Stations[[#This Row],[Etmaal temperatuur °C]]),IF(_34_KNMI_Stations[[#This Row],[Etmaal temperatuur °C]]&gt;stookgrens[],_34_KNMI_Stations[[#This Row],[Etmaal temperatuur °C]]-stookgrens[],0),"")</f>
        <v>0</v>
      </c>
    </row>
    <row r="4077" spans="1:16" x14ac:dyDescent="0.25">
      <c r="A4077">
        <v>270</v>
      </c>
      <c r="B4077" s="110">
        <v>45773</v>
      </c>
      <c r="C4077" s="89">
        <v>3.1</v>
      </c>
      <c r="D4077" s="89">
        <v>9.8000000000000007</v>
      </c>
      <c r="E4077" s="96">
        <v>2128</v>
      </c>
      <c r="F4077" s="89">
        <v>0</v>
      </c>
      <c r="G4077" s="89">
        <v>1024.0999999999999</v>
      </c>
      <c r="H4077">
        <v>0.79</v>
      </c>
      <c r="I4077" t="s">
        <v>10</v>
      </c>
      <c r="J4077">
        <v>0.8</v>
      </c>
      <c r="K4077">
        <v>4</v>
      </c>
      <c r="L4077">
        <v>2025</v>
      </c>
      <c r="M4077" t="s">
        <v>126</v>
      </c>
      <c r="N4077" s="89" cm="1">
        <f t="array" ref="N4077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4077" s="89">
        <f>_34_KNMI_Stations[[#This Row],[graaddagen]]*_34_KNMI_Stations[[#This Row],[Gewogen factor]]</f>
        <v>6.56</v>
      </c>
      <c r="P4077" s="89" cm="1">
        <f t="array" ref="P4077">IF(ISNUMBER(_34_KNMI_Stations[[#This Row],[Etmaal temperatuur °C]]),IF(_34_KNMI_Stations[[#This Row],[Etmaal temperatuur °C]]&gt;stookgrens[],_34_KNMI_Stations[[#This Row],[Etmaal temperatuur °C]]-stookgrens[],0),"")</f>
        <v>0</v>
      </c>
    </row>
    <row r="4078" spans="1:16" x14ac:dyDescent="0.25">
      <c r="A4078">
        <v>270</v>
      </c>
      <c r="B4078" s="110">
        <v>45774</v>
      </c>
      <c r="C4078" s="89">
        <v>3</v>
      </c>
      <c r="D4078" s="89">
        <v>12.5</v>
      </c>
      <c r="E4078" s="96">
        <v>2414</v>
      </c>
      <c r="F4078" s="89">
        <v>0</v>
      </c>
      <c r="G4078" s="89">
        <v>1025.9000000000001</v>
      </c>
      <c r="H4078">
        <v>0.62</v>
      </c>
      <c r="I4078" t="s">
        <v>10</v>
      </c>
      <c r="J4078">
        <v>0.8</v>
      </c>
      <c r="K4078">
        <v>4</v>
      </c>
      <c r="L4078">
        <v>2025</v>
      </c>
      <c r="M4078" t="s">
        <v>126</v>
      </c>
      <c r="N4078" s="89" cm="1">
        <f t="array" ref="N4078">IF(ISNUMBER(_34_KNMI_Stations[[#This Row],[Etmaal temperatuur °C]]),IF(_34_KNMI_Stations[[#This Row],[Etmaal temperatuur °C]]&lt;stookgrens[],stookgrens[]-_34_KNMI_Stations[[#This Row],[Etmaal temperatuur °C]],0),"")</f>
        <v>5.5</v>
      </c>
      <c r="O4078" s="89">
        <f>_34_KNMI_Stations[[#This Row],[graaddagen]]*_34_KNMI_Stations[[#This Row],[Gewogen factor]]</f>
        <v>4.4000000000000004</v>
      </c>
      <c r="P4078" s="89" cm="1">
        <f t="array" ref="P4078">IF(ISNUMBER(_34_KNMI_Stations[[#This Row],[Etmaal temperatuur °C]]),IF(_34_KNMI_Stations[[#This Row],[Etmaal temperatuur °C]]&gt;stookgrens[],_34_KNMI_Stations[[#This Row],[Etmaal temperatuur °C]]-stookgrens[],0),"")</f>
        <v>0</v>
      </c>
    </row>
    <row r="4079" spans="1:16" x14ac:dyDescent="0.25">
      <c r="A4079">
        <v>270</v>
      </c>
      <c r="B4079" s="110">
        <v>45775</v>
      </c>
      <c r="C4079" s="89">
        <v>1.9</v>
      </c>
      <c r="D4079" s="89">
        <v>12.2</v>
      </c>
      <c r="E4079" s="96">
        <v>2311</v>
      </c>
      <c r="F4079" s="89">
        <v>0</v>
      </c>
      <c r="G4079" s="89">
        <v>1027.4000000000001</v>
      </c>
      <c r="H4079">
        <v>0.73</v>
      </c>
      <c r="I4079" t="s">
        <v>10</v>
      </c>
      <c r="J4079">
        <v>0.8</v>
      </c>
      <c r="K4079">
        <v>4</v>
      </c>
      <c r="L4079">
        <v>2025</v>
      </c>
      <c r="M4079" t="s">
        <v>127</v>
      </c>
      <c r="N4079" s="89" cm="1">
        <f t="array" ref="N4079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4079" s="89">
        <f>_34_KNMI_Stations[[#This Row],[graaddagen]]*_34_KNMI_Stations[[#This Row],[Gewogen factor]]</f>
        <v>4.6400000000000006</v>
      </c>
      <c r="P4079" s="89" cm="1">
        <f t="array" ref="P4079">IF(ISNUMBER(_34_KNMI_Stations[[#This Row],[Etmaal temperatuur °C]]),IF(_34_KNMI_Stations[[#This Row],[Etmaal temperatuur °C]]&gt;stookgrens[],_34_KNMI_Stations[[#This Row],[Etmaal temperatuur °C]]-stookgrens[],0),"")</f>
        <v>0</v>
      </c>
    </row>
    <row r="4080" spans="1:16" x14ac:dyDescent="0.25">
      <c r="A4080">
        <v>270</v>
      </c>
      <c r="B4080" s="110">
        <v>45776</v>
      </c>
      <c r="C4080" s="89">
        <v>2.4</v>
      </c>
      <c r="D4080" s="89">
        <v>12</v>
      </c>
      <c r="E4080" s="96">
        <v>2388</v>
      </c>
      <c r="F4080" s="89">
        <v>0</v>
      </c>
      <c r="G4080" s="89">
        <v>1027.4000000000001</v>
      </c>
      <c r="H4080">
        <v>0.83</v>
      </c>
      <c r="I4080" t="s">
        <v>10</v>
      </c>
      <c r="J4080">
        <v>0.8</v>
      </c>
      <c r="K4080">
        <v>4</v>
      </c>
      <c r="L4080">
        <v>2025</v>
      </c>
      <c r="M4080" t="s">
        <v>127</v>
      </c>
      <c r="N4080" s="89" cm="1">
        <f t="array" ref="N4080">IF(ISNUMBER(_34_KNMI_Stations[[#This Row],[Etmaal temperatuur °C]]),IF(_34_KNMI_Stations[[#This Row],[Etmaal temperatuur °C]]&lt;stookgrens[],stookgrens[]-_34_KNMI_Stations[[#This Row],[Etmaal temperatuur °C]],0),"")</f>
        <v>6</v>
      </c>
      <c r="O4080" s="89">
        <f>_34_KNMI_Stations[[#This Row],[graaddagen]]*_34_KNMI_Stations[[#This Row],[Gewogen factor]]</f>
        <v>4.8000000000000007</v>
      </c>
      <c r="P4080" s="89" cm="1">
        <f t="array" ref="P4080">IF(ISNUMBER(_34_KNMI_Stations[[#This Row],[Etmaal temperatuur °C]]),IF(_34_KNMI_Stations[[#This Row],[Etmaal temperatuur °C]]&gt;stookgrens[],_34_KNMI_Stations[[#This Row],[Etmaal temperatuur °C]]-stookgrens[],0),"")</f>
        <v>0</v>
      </c>
    </row>
    <row r="4081" spans="1:16" x14ac:dyDescent="0.25">
      <c r="A4081">
        <v>270</v>
      </c>
      <c r="B4081" s="110">
        <v>45777</v>
      </c>
      <c r="C4081" s="89">
        <v>2.8</v>
      </c>
      <c r="D4081" s="89">
        <v>14.3</v>
      </c>
      <c r="E4081" s="96">
        <v>2424</v>
      </c>
      <c r="F4081" s="89">
        <v>0</v>
      </c>
      <c r="G4081" s="89">
        <v>1023.8</v>
      </c>
      <c r="H4081">
        <v>0.78</v>
      </c>
      <c r="I4081" t="s">
        <v>10</v>
      </c>
      <c r="J4081">
        <v>0.8</v>
      </c>
      <c r="K4081">
        <v>4</v>
      </c>
      <c r="L4081">
        <v>2025</v>
      </c>
      <c r="M4081" t="s">
        <v>127</v>
      </c>
      <c r="N4081" s="89" cm="1">
        <f t="array" ref="N4081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4081" s="89">
        <f>_34_KNMI_Stations[[#This Row],[graaddagen]]*_34_KNMI_Stations[[#This Row],[Gewogen factor]]</f>
        <v>2.9599999999999995</v>
      </c>
      <c r="P4081" s="89" cm="1">
        <f t="array" ref="P4081">IF(ISNUMBER(_34_KNMI_Stations[[#This Row],[Etmaal temperatuur °C]]),IF(_34_KNMI_Stations[[#This Row],[Etmaal temperatuur °C]]&gt;stookgrens[],_34_KNMI_Stations[[#This Row],[Etmaal temperatuur °C]]-stookgrens[],0),"")</f>
        <v>0</v>
      </c>
    </row>
    <row r="4082" spans="1:16" x14ac:dyDescent="0.25">
      <c r="A4082">
        <v>270</v>
      </c>
      <c r="B4082" s="110">
        <v>45778</v>
      </c>
      <c r="C4082" s="89">
        <v>2.1</v>
      </c>
      <c r="D4082" s="89">
        <v>16.899999999999999</v>
      </c>
      <c r="E4082" s="96">
        <v>2376</v>
      </c>
      <c r="F4082" s="89">
        <v>0</v>
      </c>
      <c r="G4082" s="89">
        <v>1017.8</v>
      </c>
      <c r="H4082">
        <v>0.72</v>
      </c>
      <c r="I4082" t="s">
        <v>10</v>
      </c>
      <c r="J4082">
        <v>0.8</v>
      </c>
      <c r="K4082">
        <v>5</v>
      </c>
      <c r="L4082">
        <v>2025</v>
      </c>
      <c r="M4082" t="s">
        <v>127</v>
      </c>
      <c r="N4082" s="89" cm="1">
        <f t="array" ref="N4082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4082" s="89">
        <f>_34_KNMI_Stations[[#This Row],[graaddagen]]*_34_KNMI_Stations[[#This Row],[Gewogen factor]]</f>
        <v>0.88000000000000123</v>
      </c>
      <c r="P4082" s="89" cm="1">
        <f t="array" ref="P4082">IF(ISNUMBER(_34_KNMI_Stations[[#This Row],[Etmaal temperatuur °C]]),IF(_34_KNMI_Stations[[#This Row],[Etmaal temperatuur °C]]&gt;stookgrens[],_34_KNMI_Stations[[#This Row],[Etmaal temperatuur °C]]-stookgrens[],0),"")</f>
        <v>0</v>
      </c>
    </row>
    <row r="4083" spans="1:16" x14ac:dyDescent="0.25">
      <c r="A4083">
        <v>270</v>
      </c>
      <c r="B4083" s="110">
        <v>45779</v>
      </c>
      <c r="C4083" s="89">
        <v>3.4</v>
      </c>
      <c r="D4083" s="89">
        <v>13</v>
      </c>
      <c r="E4083" s="96">
        <v>1803</v>
      </c>
      <c r="F4083" s="89">
        <v>-0.1</v>
      </c>
      <c r="G4083" s="89">
        <v>1014.9</v>
      </c>
      <c r="H4083">
        <v>0.82</v>
      </c>
      <c r="I4083" t="s">
        <v>10</v>
      </c>
      <c r="J4083">
        <v>0.8</v>
      </c>
      <c r="K4083">
        <v>5</v>
      </c>
      <c r="L4083">
        <v>2025</v>
      </c>
      <c r="M4083" t="s">
        <v>127</v>
      </c>
      <c r="N4083" s="89" cm="1">
        <f t="array" ref="N4083">IF(ISNUMBER(_34_KNMI_Stations[[#This Row],[Etmaal temperatuur °C]]),IF(_34_KNMI_Stations[[#This Row],[Etmaal temperatuur °C]]&lt;stookgrens[],stookgrens[]-_34_KNMI_Stations[[#This Row],[Etmaal temperatuur °C]],0),"")</f>
        <v>5</v>
      </c>
      <c r="O4083" s="89">
        <f>_34_KNMI_Stations[[#This Row],[graaddagen]]*_34_KNMI_Stations[[#This Row],[Gewogen factor]]</f>
        <v>4</v>
      </c>
      <c r="P4083" s="89" cm="1">
        <f t="array" ref="P4083">IF(ISNUMBER(_34_KNMI_Stations[[#This Row],[Etmaal temperatuur °C]]),IF(_34_KNMI_Stations[[#This Row],[Etmaal temperatuur °C]]&gt;stookgrens[],_34_KNMI_Stations[[#This Row],[Etmaal temperatuur °C]]-stookgrens[],0),"")</f>
        <v>0</v>
      </c>
    </row>
    <row r="4084" spans="1:16" x14ac:dyDescent="0.25">
      <c r="A4084">
        <v>270</v>
      </c>
      <c r="B4084" s="110">
        <v>45780</v>
      </c>
      <c r="C4084" s="89">
        <v>4.4000000000000004</v>
      </c>
      <c r="D4084" s="89">
        <v>10.1</v>
      </c>
      <c r="E4084" s="96">
        <v>1831</v>
      </c>
      <c r="F4084" s="89">
        <v>-0.1</v>
      </c>
      <c r="G4084" s="89">
        <v>1011.8</v>
      </c>
      <c r="H4084">
        <v>0.76</v>
      </c>
      <c r="I4084" t="s">
        <v>10</v>
      </c>
      <c r="J4084">
        <v>0.8</v>
      </c>
      <c r="K4084">
        <v>5</v>
      </c>
      <c r="L4084">
        <v>2025</v>
      </c>
      <c r="M4084" t="s">
        <v>127</v>
      </c>
      <c r="N4084" s="89" cm="1">
        <f t="array" ref="N4084">IF(ISNUMBER(_34_KNMI_Stations[[#This Row],[Etmaal temperatuur °C]]),IF(_34_KNMI_Stations[[#This Row],[Etmaal temperatuur °C]]&lt;stookgrens[],stookgrens[]-_34_KNMI_Stations[[#This Row],[Etmaal temperatuur °C]],0),"")</f>
        <v>7.9</v>
      </c>
      <c r="O4084" s="89">
        <f>_34_KNMI_Stations[[#This Row],[graaddagen]]*_34_KNMI_Stations[[#This Row],[Gewogen factor]]</f>
        <v>6.32</v>
      </c>
      <c r="P4084" s="89" cm="1">
        <f t="array" ref="P4084">IF(ISNUMBER(_34_KNMI_Stations[[#This Row],[Etmaal temperatuur °C]]),IF(_34_KNMI_Stations[[#This Row],[Etmaal temperatuur °C]]&gt;stookgrens[],_34_KNMI_Stations[[#This Row],[Etmaal temperatuur °C]]-stookgrens[],0),"")</f>
        <v>0</v>
      </c>
    </row>
    <row r="4085" spans="1:16" x14ac:dyDescent="0.25">
      <c r="A4085">
        <v>270</v>
      </c>
      <c r="B4085" s="110">
        <v>45781</v>
      </c>
      <c r="C4085" s="89">
        <v>5.8</v>
      </c>
      <c r="D4085" s="89">
        <v>8.6</v>
      </c>
      <c r="E4085" s="96">
        <v>1715</v>
      </c>
      <c r="F4085" s="89">
        <v>-0.1</v>
      </c>
      <c r="G4085" s="89">
        <v>1014.2</v>
      </c>
      <c r="H4085">
        <v>0.71</v>
      </c>
      <c r="I4085" t="s">
        <v>10</v>
      </c>
      <c r="J4085">
        <v>0.8</v>
      </c>
      <c r="K4085">
        <v>5</v>
      </c>
      <c r="L4085">
        <v>2025</v>
      </c>
      <c r="M4085" t="s">
        <v>127</v>
      </c>
      <c r="N4085" s="89" cm="1">
        <f t="array" ref="N4085">IF(ISNUMBER(_34_KNMI_Stations[[#This Row],[Etmaal temperatuur °C]]),IF(_34_KNMI_Stations[[#This Row],[Etmaal temperatuur °C]]&lt;stookgrens[],stookgrens[]-_34_KNMI_Stations[[#This Row],[Etmaal temperatuur °C]],0),"")</f>
        <v>9.4</v>
      </c>
      <c r="O4085" s="89">
        <f>_34_KNMI_Stations[[#This Row],[graaddagen]]*_34_KNMI_Stations[[#This Row],[Gewogen factor]]</f>
        <v>7.5200000000000005</v>
      </c>
      <c r="P4085" s="89" cm="1">
        <f t="array" ref="P4085">IF(ISNUMBER(_34_KNMI_Stations[[#This Row],[Etmaal temperatuur °C]]),IF(_34_KNMI_Stations[[#This Row],[Etmaal temperatuur °C]]&gt;stookgrens[],_34_KNMI_Stations[[#This Row],[Etmaal temperatuur °C]]-stookgrens[],0),"")</f>
        <v>0</v>
      </c>
    </row>
    <row r="4086" spans="1:16" x14ac:dyDescent="0.25">
      <c r="A4086">
        <v>270</v>
      </c>
      <c r="B4086" s="110">
        <v>45782</v>
      </c>
      <c r="C4086" s="89">
        <v>5.4</v>
      </c>
      <c r="D4086" s="89">
        <v>8.3000000000000007</v>
      </c>
      <c r="E4086" s="96">
        <v>2339</v>
      </c>
      <c r="F4086" s="89">
        <v>-0.1</v>
      </c>
      <c r="G4086" s="89">
        <v>1020.5</v>
      </c>
      <c r="H4086">
        <v>0.68</v>
      </c>
      <c r="I4086" t="s">
        <v>10</v>
      </c>
      <c r="J4086">
        <v>0.8</v>
      </c>
      <c r="K4086">
        <v>5</v>
      </c>
      <c r="L4086">
        <v>2025</v>
      </c>
      <c r="M4086" t="s">
        <v>132</v>
      </c>
      <c r="N4086" s="89" cm="1">
        <f t="array" ref="N4086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4086" s="89">
        <f>_34_KNMI_Stations[[#This Row],[graaddagen]]*_34_KNMI_Stations[[#This Row],[Gewogen factor]]</f>
        <v>7.76</v>
      </c>
      <c r="P4086" s="89" cm="1">
        <f t="array" ref="P4086">IF(ISNUMBER(_34_KNMI_Stations[[#This Row],[Etmaal temperatuur °C]]),IF(_34_KNMI_Stations[[#This Row],[Etmaal temperatuur °C]]&gt;stookgrens[],_34_KNMI_Stations[[#This Row],[Etmaal temperatuur °C]]-stookgrens[],0),"")</f>
        <v>0</v>
      </c>
    </row>
    <row r="4087" spans="1:16" x14ac:dyDescent="0.25">
      <c r="A4087">
        <v>270</v>
      </c>
      <c r="B4087" s="110">
        <v>45783</v>
      </c>
      <c r="C4087" s="89">
        <v>4.5</v>
      </c>
      <c r="D4087" s="89">
        <v>8.3000000000000007</v>
      </c>
      <c r="E4087" s="96">
        <v>918</v>
      </c>
      <c r="F4087" s="89">
        <v>0.2</v>
      </c>
      <c r="G4087" s="89">
        <v>1022.5</v>
      </c>
      <c r="H4087">
        <v>0.81</v>
      </c>
      <c r="I4087" t="s">
        <v>10</v>
      </c>
      <c r="J4087">
        <v>0.8</v>
      </c>
      <c r="K4087">
        <v>5</v>
      </c>
      <c r="L4087">
        <v>2025</v>
      </c>
      <c r="M4087" t="s">
        <v>132</v>
      </c>
      <c r="N4087" s="89" cm="1">
        <f t="array" ref="N4087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4087" s="89">
        <f>_34_KNMI_Stations[[#This Row],[graaddagen]]*_34_KNMI_Stations[[#This Row],[Gewogen factor]]</f>
        <v>7.76</v>
      </c>
      <c r="P4087" s="89" cm="1">
        <f t="array" ref="P4087">IF(ISNUMBER(_34_KNMI_Stations[[#This Row],[Etmaal temperatuur °C]]),IF(_34_KNMI_Stations[[#This Row],[Etmaal temperatuur °C]]&gt;stookgrens[],_34_KNMI_Stations[[#This Row],[Etmaal temperatuur °C]]-stookgrens[],0),"")</f>
        <v>0</v>
      </c>
    </row>
    <row r="4088" spans="1:16" x14ac:dyDescent="0.25">
      <c r="A4088">
        <v>270</v>
      </c>
      <c r="B4088" s="110">
        <v>45784</v>
      </c>
      <c r="C4088" s="89">
        <v>4.4000000000000004</v>
      </c>
      <c r="D4088" s="89">
        <v>9.1</v>
      </c>
      <c r="E4088" s="96">
        <v>2090</v>
      </c>
      <c r="F4088" s="89">
        <v>0</v>
      </c>
      <c r="G4088" s="89">
        <v>1022</v>
      </c>
      <c r="H4088">
        <v>0.82</v>
      </c>
      <c r="I4088" t="s">
        <v>10</v>
      </c>
      <c r="J4088">
        <v>0.8</v>
      </c>
      <c r="K4088">
        <v>5</v>
      </c>
      <c r="L4088">
        <v>2025</v>
      </c>
      <c r="M4088" t="s">
        <v>132</v>
      </c>
      <c r="N4088" s="89" cm="1">
        <f t="array" ref="N4088">IF(ISNUMBER(_34_KNMI_Stations[[#This Row],[Etmaal temperatuur °C]]),IF(_34_KNMI_Stations[[#This Row],[Etmaal temperatuur °C]]&lt;stookgrens[],stookgrens[]-_34_KNMI_Stations[[#This Row],[Etmaal temperatuur °C]],0),"")</f>
        <v>8.9</v>
      </c>
      <c r="O4088" s="89">
        <f>_34_KNMI_Stations[[#This Row],[graaddagen]]*_34_KNMI_Stations[[#This Row],[Gewogen factor]]</f>
        <v>7.120000000000001</v>
      </c>
      <c r="P4088" s="89" cm="1">
        <f t="array" ref="P4088">IF(ISNUMBER(_34_KNMI_Stations[[#This Row],[Etmaal temperatuur °C]]),IF(_34_KNMI_Stations[[#This Row],[Etmaal temperatuur °C]]&gt;stookgrens[],_34_KNMI_Stations[[#This Row],[Etmaal temperatuur °C]]-stookgrens[],0),"")</f>
        <v>0</v>
      </c>
    </row>
    <row r="4089" spans="1:16" x14ac:dyDescent="0.25">
      <c r="A4089">
        <v>270</v>
      </c>
      <c r="B4089" s="110">
        <v>45785</v>
      </c>
      <c r="C4089" s="89">
        <v>4.0999999999999996</v>
      </c>
      <c r="D4089" s="89">
        <v>11.5</v>
      </c>
      <c r="E4089" s="96">
        <v>2201</v>
      </c>
      <c r="F4089" s="89">
        <v>0</v>
      </c>
      <c r="G4089" s="89">
        <v>1020.1</v>
      </c>
      <c r="H4089">
        <v>0.69</v>
      </c>
      <c r="I4089" t="s">
        <v>10</v>
      </c>
      <c r="J4089">
        <v>0.8</v>
      </c>
      <c r="K4089">
        <v>5</v>
      </c>
      <c r="L4089">
        <v>2025</v>
      </c>
      <c r="M4089" t="s">
        <v>132</v>
      </c>
      <c r="N4089" s="89" cm="1">
        <f t="array" ref="N4089">IF(ISNUMBER(_34_KNMI_Stations[[#This Row],[Etmaal temperatuur °C]]),IF(_34_KNMI_Stations[[#This Row],[Etmaal temperatuur °C]]&lt;stookgrens[],stookgrens[]-_34_KNMI_Stations[[#This Row],[Etmaal temperatuur °C]],0),"")</f>
        <v>6.5</v>
      </c>
      <c r="O4089" s="89">
        <f>_34_KNMI_Stations[[#This Row],[graaddagen]]*_34_KNMI_Stations[[#This Row],[Gewogen factor]]</f>
        <v>5.2</v>
      </c>
      <c r="P4089" s="89" cm="1">
        <f t="array" ref="P4089">IF(ISNUMBER(_34_KNMI_Stations[[#This Row],[Etmaal temperatuur °C]]),IF(_34_KNMI_Stations[[#This Row],[Etmaal temperatuur °C]]&gt;stookgrens[],_34_KNMI_Stations[[#This Row],[Etmaal temperatuur °C]]-stookgrens[],0),"")</f>
        <v>0</v>
      </c>
    </row>
    <row r="4090" spans="1:16" x14ac:dyDescent="0.25">
      <c r="A4090">
        <v>270</v>
      </c>
      <c r="B4090" s="110">
        <v>45786</v>
      </c>
      <c r="C4090" s="89">
        <v>3.5</v>
      </c>
      <c r="D4090" s="89">
        <v>10.9</v>
      </c>
      <c r="E4090" s="96">
        <v>2709</v>
      </c>
      <c r="F4090" s="89">
        <v>0</v>
      </c>
      <c r="G4090" s="89">
        <v>1022.6</v>
      </c>
      <c r="H4090">
        <v>0.72</v>
      </c>
      <c r="I4090" t="s">
        <v>10</v>
      </c>
      <c r="J4090">
        <v>0.8</v>
      </c>
      <c r="K4090">
        <v>5</v>
      </c>
      <c r="L4090">
        <v>2025</v>
      </c>
      <c r="M4090" t="s">
        <v>132</v>
      </c>
      <c r="N4090" s="89" cm="1">
        <f t="array" ref="N4090">IF(ISNUMBER(_34_KNMI_Stations[[#This Row],[Etmaal temperatuur °C]]),IF(_34_KNMI_Stations[[#This Row],[Etmaal temperatuur °C]]&lt;stookgrens[],stookgrens[]-_34_KNMI_Stations[[#This Row],[Etmaal temperatuur °C]],0),"")</f>
        <v>7.1</v>
      </c>
      <c r="O4090" s="89">
        <f>_34_KNMI_Stations[[#This Row],[graaddagen]]*_34_KNMI_Stations[[#This Row],[Gewogen factor]]</f>
        <v>5.68</v>
      </c>
      <c r="P4090" s="89" cm="1">
        <f t="array" ref="P4090">IF(ISNUMBER(_34_KNMI_Stations[[#This Row],[Etmaal temperatuur °C]]),IF(_34_KNMI_Stations[[#This Row],[Etmaal temperatuur °C]]&gt;stookgrens[],_34_KNMI_Stations[[#This Row],[Etmaal temperatuur °C]]-stookgrens[],0),"")</f>
        <v>0</v>
      </c>
    </row>
    <row r="4091" spans="1:16" x14ac:dyDescent="0.25">
      <c r="A4091">
        <v>270</v>
      </c>
      <c r="B4091" s="110">
        <v>45787</v>
      </c>
      <c r="C4091" s="89">
        <v>3.8</v>
      </c>
      <c r="D4091" s="89">
        <v>12.1</v>
      </c>
      <c r="E4091" s="96">
        <v>2601</v>
      </c>
      <c r="F4091" s="89">
        <v>0</v>
      </c>
      <c r="G4091" s="89">
        <v>1021.3</v>
      </c>
      <c r="H4091">
        <v>0.67</v>
      </c>
      <c r="I4091" t="s">
        <v>10</v>
      </c>
      <c r="J4091">
        <v>0.8</v>
      </c>
      <c r="K4091">
        <v>5</v>
      </c>
      <c r="L4091">
        <v>2025</v>
      </c>
      <c r="M4091" t="s">
        <v>132</v>
      </c>
      <c r="N4091" s="89" cm="1">
        <f t="array" ref="N4091">IF(ISNUMBER(_34_KNMI_Stations[[#This Row],[Etmaal temperatuur °C]]),IF(_34_KNMI_Stations[[#This Row],[Etmaal temperatuur °C]]&lt;stookgrens[],stookgrens[]-_34_KNMI_Stations[[#This Row],[Etmaal temperatuur °C]],0),"")</f>
        <v>5.9</v>
      </c>
      <c r="O4091" s="89">
        <f>_34_KNMI_Stations[[#This Row],[graaddagen]]*_34_KNMI_Stations[[#This Row],[Gewogen factor]]</f>
        <v>4.7200000000000006</v>
      </c>
      <c r="P4091" s="89" cm="1">
        <f t="array" ref="P4091">IF(ISNUMBER(_34_KNMI_Stations[[#This Row],[Etmaal temperatuur °C]]),IF(_34_KNMI_Stations[[#This Row],[Etmaal temperatuur °C]]&gt;stookgrens[],_34_KNMI_Stations[[#This Row],[Etmaal temperatuur °C]]-stookgrens[],0),"")</f>
        <v>0</v>
      </c>
    </row>
    <row r="4092" spans="1:16" x14ac:dyDescent="0.25">
      <c r="A4092">
        <v>270</v>
      </c>
      <c r="B4092" s="110">
        <v>45788</v>
      </c>
      <c r="C4092" s="89">
        <v>4.5</v>
      </c>
      <c r="D4092" s="89">
        <v>16.7</v>
      </c>
      <c r="E4092" s="96">
        <v>2687</v>
      </c>
      <c r="F4092" s="89">
        <v>0</v>
      </c>
      <c r="G4092" s="89">
        <v>1015.4</v>
      </c>
      <c r="H4092">
        <v>0.63</v>
      </c>
      <c r="I4092" t="s">
        <v>10</v>
      </c>
      <c r="J4092">
        <v>0.8</v>
      </c>
      <c r="K4092">
        <v>5</v>
      </c>
      <c r="L4092">
        <v>2025</v>
      </c>
      <c r="M4092" t="s">
        <v>132</v>
      </c>
      <c r="N4092" s="89" cm="1">
        <f t="array" ref="N4092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4092" s="89">
        <f>_34_KNMI_Stations[[#This Row],[graaddagen]]*_34_KNMI_Stations[[#This Row],[Gewogen factor]]</f>
        <v>1.0400000000000007</v>
      </c>
      <c r="P4092" s="89" cm="1">
        <f t="array" ref="P4092">IF(ISNUMBER(_34_KNMI_Stations[[#This Row],[Etmaal temperatuur °C]]),IF(_34_KNMI_Stations[[#This Row],[Etmaal temperatuur °C]]&gt;stookgrens[],_34_KNMI_Stations[[#This Row],[Etmaal temperatuur °C]]-stookgrens[],0),"")</f>
        <v>0</v>
      </c>
    </row>
    <row r="4093" spans="1:16" x14ac:dyDescent="0.25">
      <c r="A4093">
        <v>270</v>
      </c>
      <c r="B4093" s="110">
        <v>45789</v>
      </c>
      <c r="C4093" s="89">
        <v>5.9</v>
      </c>
      <c r="D4093" s="89">
        <v>16.2</v>
      </c>
      <c r="E4093" s="96">
        <v>2747</v>
      </c>
      <c r="F4093" s="89">
        <v>0</v>
      </c>
      <c r="G4093" s="89">
        <v>1015.8</v>
      </c>
      <c r="H4093">
        <v>0.54</v>
      </c>
      <c r="I4093" t="s">
        <v>10</v>
      </c>
      <c r="J4093">
        <v>0.8</v>
      </c>
      <c r="K4093">
        <v>5</v>
      </c>
      <c r="L4093">
        <v>2025</v>
      </c>
      <c r="M4093" t="s">
        <v>133</v>
      </c>
      <c r="N4093" s="89" cm="1">
        <f t="array" ref="N4093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4093" s="89">
        <f>_34_KNMI_Stations[[#This Row],[graaddagen]]*_34_KNMI_Stations[[#This Row],[Gewogen factor]]</f>
        <v>1.4400000000000006</v>
      </c>
      <c r="P4093" s="89" cm="1">
        <f t="array" ref="P4093">IF(ISNUMBER(_34_KNMI_Stations[[#This Row],[Etmaal temperatuur °C]]),IF(_34_KNMI_Stations[[#This Row],[Etmaal temperatuur °C]]&gt;stookgrens[],_34_KNMI_Stations[[#This Row],[Etmaal temperatuur °C]]-stookgrens[],0),"")</f>
        <v>0</v>
      </c>
    </row>
    <row r="4094" spans="1:16" x14ac:dyDescent="0.25">
      <c r="A4094">
        <v>270</v>
      </c>
      <c r="B4094" s="110">
        <v>45790</v>
      </c>
      <c r="C4094" s="89">
        <v>4.9000000000000004</v>
      </c>
      <c r="D4094" s="89">
        <v>13.5</v>
      </c>
      <c r="E4094" s="96">
        <v>2790</v>
      </c>
      <c r="F4094" s="89">
        <v>0</v>
      </c>
      <c r="G4094" s="89">
        <v>1020.1</v>
      </c>
      <c r="H4094">
        <v>0.63</v>
      </c>
      <c r="I4094" t="s">
        <v>10</v>
      </c>
      <c r="J4094">
        <v>0.8</v>
      </c>
      <c r="K4094">
        <v>5</v>
      </c>
      <c r="L4094">
        <v>2025</v>
      </c>
      <c r="M4094" t="s">
        <v>133</v>
      </c>
      <c r="N4094" s="89" cm="1">
        <f t="array" ref="N4094">IF(ISNUMBER(_34_KNMI_Stations[[#This Row],[Etmaal temperatuur °C]]),IF(_34_KNMI_Stations[[#This Row],[Etmaal temperatuur °C]]&lt;stookgrens[],stookgrens[]-_34_KNMI_Stations[[#This Row],[Etmaal temperatuur °C]],0),"")</f>
        <v>4.5</v>
      </c>
      <c r="O4094" s="89">
        <f>_34_KNMI_Stations[[#This Row],[graaddagen]]*_34_KNMI_Stations[[#This Row],[Gewogen factor]]</f>
        <v>3.6</v>
      </c>
      <c r="P4094" s="89" cm="1">
        <f t="array" ref="P4094">IF(ISNUMBER(_34_KNMI_Stations[[#This Row],[Etmaal temperatuur °C]]),IF(_34_KNMI_Stations[[#This Row],[Etmaal temperatuur °C]]&gt;stookgrens[],_34_KNMI_Stations[[#This Row],[Etmaal temperatuur °C]]-stookgrens[],0),"")</f>
        <v>0</v>
      </c>
    </row>
    <row r="4095" spans="1:16" x14ac:dyDescent="0.25">
      <c r="A4095">
        <v>270</v>
      </c>
      <c r="B4095" s="110">
        <v>45791</v>
      </c>
      <c r="C4095" s="89">
        <v>5.2</v>
      </c>
      <c r="D4095" s="89">
        <v>11.2</v>
      </c>
      <c r="E4095" s="96">
        <v>2546</v>
      </c>
      <c r="F4095" s="89">
        <v>0</v>
      </c>
      <c r="G4095" s="89">
        <v>1019.6</v>
      </c>
      <c r="H4095">
        <v>0.8</v>
      </c>
      <c r="I4095" t="s">
        <v>10</v>
      </c>
      <c r="J4095">
        <v>0.8</v>
      </c>
      <c r="K4095">
        <v>5</v>
      </c>
      <c r="L4095">
        <v>2025</v>
      </c>
      <c r="M4095" t="s">
        <v>133</v>
      </c>
      <c r="N4095" s="89" cm="1">
        <f t="array" ref="N4095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4095" s="89">
        <f>_34_KNMI_Stations[[#This Row],[graaddagen]]*_34_KNMI_Stations[[#This Row],[Gewogen factor]]</f>
        <v>5.4400000000000013</v>
      </c>
      <c r="P4095" s="89" cm="1">
        <f t="array" ref="P4095">IF(ISNUMBER(_34_KNMI_Stations[[#This Row],[Etmaal temperatuur °C]]),IF(_34_KNMI_Stations[[#This Row],[Etmaal temperatuur °C]]&gt;stookgrens[],_34_KNMI_Stations[[#This Row],[Etmaal temperatuur °C]]-stookgrens[],0),"")</f>
        <v>0</v>
      </c>
    </row>
    <row r="4096" spans="1:16" x14ac:dyDescent="0.25">
      <c r="A4096">
        <v>270</v>
      </c>
      <c r="B4096" s="110">
        <v>45792</v>
      </c>
      <c r="C4096" s="89">
        <v>5.8</v>
      </c>
      <c r="D4096" s="89">
        <v>11.4</v>
      </c>
      <c r="E4096" s="96">
        <v>2841</v>
      </c>
      <c r="F4096" s="89">
        <v>0</v>
      </c>
      <c r="G4096" s="89">
        <v>1021.9</v>
      </c>
      <c r="H4096">
        <v>0.71</v>
      </c>
      <c r="I4096" t="s">
        <v>10</v>
      </c>
      <c r="J4096">
        <v>0.8</v>
      </c>
      <c r="K4096">
        <v>5</v>
      </c>
      <c r="L4096">
        <v>2025</v>
      </c>
      <c r="M4096" t="s">
        <v>133</v>
      </c>
      <c r="N4096" s="89" cm="1">
        <f t="array" ref="N4096">IF(ISNUMBER(_34_KNMI_Stations[[#This Row],[Etmaal temperatuur °C]]),IF(_34_KNMI_Stations[[#This Row],[Etmaal temperatuur °C]]&lt;stookgrens[],stookgrens[]-_34_KNMI_Stations[[#This Row],[Etmaal temperatuur °C]],0),"")</f>
        <v>6.6</v>
      </c>
      <c r="O4096" s="89">
        <f>_34_KNMI_Stations[[#This Row],[graaddagen]]*_34_KNMI_Stations[[#This Row],[Gewogen factor]]</f>
        <v>5.28</v>
      </c>
      <c r="P4096" s="89" cm="1">
        <f t="array" ref="P4096">IF(ISNUMBER(_34_KNMI_Stations[[#This Row],[Etmaal temperatuur °C]]),IF(_34_KNMI_Stations[[#This Row],[Etmaal temperatuur °C]]&gt;stookgrens[],_34_KNMI_Stations[[#This Row],[Etmaal temperatuur °C]]-stookgrens[],0),"")</f>
        <v>0</v>
      </c>
    </row>
    <row r="4097" spans="1:16" x14ac:dyDescent="0.25">
      <c r="A4097">
        <v>270</v>
      </c>
      <c r="B4097" s="110">
        <v>45793</v>
      </c>
      <c r="C4097" s="89">
        <v>4.5</v>
      </c>
      <c r="D4097" s="89">
        <v>10.3</v>
      </c>
      <c r="E4097" s="96">
        <v>1117</v>
      </c>
      <c r="F4097" s="89">
        <v>0</v>
      </c>
      <c r="G4097" s="89">
        <v>1021.3</v>
      </c>
      <c r="H4097">
        <v>0.83</v>
      </c>
      <c r="I4097" t="s">
        <v>10</v>
      </c>
      <c r="J4097">
        <v>0.8</v>
      </c>
      <c r="K4097">
        <v>5</v>
      </c>
      <c r="L4097">
        <v>2025</v>
      </c>
      <c r="M4097" t="s">
        <v>133</v>
      </c>
      <c r="N4097" s="89" cm="1">
        <f t="array" ref="N4097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4097" s="89">
        <f>_34_KNMI_Stations[[#This Row],[graaddagen]]*_34_KNMI_Stations[[#This Row],[Gewogen factor]]</f>
        <v>6.16</v>
      </c>
      <c r="P4097" s="89" cm="1">
        <f t="array" ref="P4097">IF(ISNUMBER(_34_KNMI_Stations[[#This Row],[Etmaal temperatuur °C]]),IF(_34_KNMI_Stations[[#This Row],[Etmaal temperatuur °C]]&gt;stookgrens[],_34_KNMI_Stations[[#This Row],[Etmaal temperatuur °C]]-stookgrens[],0),"")</f>
        <v>0</v>
      </c>
    </row>
    <row r="4098" spans="1:16" x14ac:dyDescent="0.25">
      <c r="A4098">
        <v>270</v>
      </c>
      <c r="B4098" s="110">
        <v>45794</v>
      </c>
      <c r="C4098" s="89">
        <v>4.5999999999999996</v>
      </c>
      <c r="D4098" s="89">
        <v>11.5</v>
      </c>
      <c r="E4098" s="96">
        <v>2477</v>
      </c>
      <c r="F4098" s="89">
        <v>0</v>
      </c>
      <c r="G4098" s="89">
        <v>1018.8</v>
      </c>
      <c r="H4098">
        <v>0.82</v>
      </c>
      <c r="I4098" t="s">
        <v>10</v>
      </c>
      <c r="J4098">
        <v>0.8</v>
      </c>
      <c r="K4098">
        <v>5</v>
      </c>
      <c r="L4098">
        <v>2025</v>
      </c>
      <c r="M4098" t="s">
        <v>133</v>
      </c>
      <c r="N4098" s="89" cm="1">
        <f t="array" ref="N4098">IF(ISNUMBER(_34_KNMI_Stations[[#This Row],[Etmaal temperatuur °C]]),IF(_34_KNMI_Stations[[#This Row],[Etmaal temperatuur °C]]&lt;stookgrens[],stookgrens[]-_34_KNMI_Stations[[#This Row],[Etmaal temperatuur °C]],0),"")</f>
        <v>6.5</v>
      </c>
      <c r="O4098" s="89">
        <f>_34_KNMI_Stations[[#This Row],[graaddagen]]*_34_KNMI_Stations[[#This Row],[Gewogen factor]]</f>
        <v>5.2</v>
      </c>
      <c r="P4098" s="89" cm="1">
        <f t="array" ref="P4098">IF(ISNUMBER(_34_KNMI_Stations[[#This Row],[Etmaal temperatuur °C]]),IF(_34_KNMI_Stations[[#This Row],[Etmaal temperatuur °C]]&gt;stookgrens[],_34_KNMI_Stations[[#This Row],[Etmaal temperatuur °C]]-stookgrens[],0),"")</f>
        <v>0</v>
      </c>
    </row>
    <row r="4099" spans="1:16" x14ac:dyDescent="0.25">
      <c r="A4099">
        <v>270</v>
      </c>
      <c r="B4099" s="110">
        <v>45795</v>
      </c>
      <c r="C4099" s="89">
        <v>3.5</v>
      </c>
      <c r="D4099" s="89">
        <v>12.7</v>
      </c>
      <c r="E4099" s="96">
        <v>2713</v>
      </c>
      <c r="F4099" s="89">
        <v>0</v>
      </c>
      <c r="G4099" s="89">
        <v>1017.9</v>
      </c>
      <c r="H4099">
        <v>0.75</v>
      </c>
      <c r="I4099" t="s">
        <v>10</v>
      </c>
      <c r="J4099">
        <v>0.8</v>
      </c>
      <c r="K4099">
        <v>5</v>
      </c>
      <c r="L4099">
        <v>2025</v>
      </c>
      <c r="M4099" t="s">
        <v>133</v>
      </c>
      <c r="N4099" s="89" cm="1">
        <f t="array" ref="N4099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4099" s="89">
        <f>_34_KNMI_Stations[[#This Row],[graaddagen]]*_34_KNMI_Stations[[#This Row],[Gewogen factor]]</f>
        <v>4.2400000000000011</v>
      </c>
      <c r="P4099" s="89" cm="1">
        <f t="array" ref="P4099">IF(ISNUMBER(_34_KNMI_Stations[[#This Row],[Etmaal temperatuur °C]]),IF(_34_KNMI_Stations[[#This Row],[Etmaal temperatuur °C]]&gt;stookgrens[],_34_KNMI_Stations[[#This Row],[Etmaal temperatuur °C]]-stookgrens[],0),"")</f>
        <v>0</v>
      </c>
    </row>
    <row r="4100" spans="1:16" x14ac:dyDescent="0.25">
      <c r="A4100">
        <v>270</v>
      </c>
      <c r="B4100" s="110">
        <v>45796</v>
      </c>
      <c r="C4100" s="89">
        <v>3</v>
      </c>
      <c r="D4100" s="89">
        <v>12.7</v>
      </c>
      <c r="E4100" s="96">
        <v>2837</v>
      </c>
      <c r="F4100" s="89">
        <v>0</v>
      </c>
      <c r="G4100" s="89">
        <v>1020.7</v>
      </c>
      <c r="H4100">
        <v>0.75</v>
      </c>
      <c r="I4100" t="s">
        <v>10</v>
      </c>
      <c r="J4100">
        <v>0.8</v>
      </c>
      <c r="K4100">
        <v>5</v>
      </c>
      <c r="L4100">
        <v>2025</v>
      </c>
      <c r="M4100" t="s">
        <v>349</v>
      </c>
      <c r="N4100" s="89" cm="1">
        <f t="array" ref="N4100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4100" s="89">
        <f>_34_KNMI_Stations[[#This Row],[graaddagen]]*_34_KNMI_Stations[[#This Row],[Gewogen factor]]</f>
        <v>4.2400000000000011</v>
      </c>
      <c r="P4100" s="89" cm="1">
        <f t="array" ref="P4100">IF(ISNUMBER(_34_KNMI_Stations[[#This Row],[Etmaal temperatuur °C]]),IF(_34_KNMI_Stations[[#This Row],[Etmaal temperatuur °C]]&gt;stookgrens[],_34_KNMI_Stations[[#This Row],[Etmaal temperatuur °C]]-stookgrens[],0),"")</f>
        <v>0</v>
      </c>
    </row>
    <row r="4101" spans="1:16" x14ac:dyDescent="0.25">
      <c r="A4101">
        <v>270</v>
      </c>
      <c r="B4101" s="110">
        <v>45797</v>
      </c>
      <c r="C4101" s="89">
        <v>3.1</v>
      </c>
      <c r="D4101" s="89">
        <v>11.9</v>
      </c>
      <c r="E4101" s="96">
        <v>2896</v>
      </c>
      <c r="F4101" s="89">
        <v>0</v>
      </c>
      <c r="G4101" s="89">
        <v>1018.4</v>
      </c>
      <c r="H4101">
        <v>0.82</v>
      </c>
      <c r="I4101" t="s">
        <v>10</v>
      </c>
      <c r="J4101">
        <v>0.8</v>
      </c>
      <c r="K4101">
        <v>5</v>
      </c>
      <c r="L4101">
        <v>2025</v>
      </c>
      <c r="M4101" t="s">
        <v>349</v>
      </c>
      <c r="N4101" s="89" cm="1">
        <f t="array" ref="N4101">IF(ISNUMBER(_34_KNMI_Stations[[#This Row],[Etmaal temperatuur °C]]),IF(_34_KNMI_Stations[[#This Row],[Etmaal temperatuur °C]]&lt;stookgrens[],stookgrens[]-_34_KNMI_Stations[[#This Row],[Etmaal temperatuur °C]],0),"")</f>
        <v>6.1</v>
      </c>
      <c r="O4101" s="89">
        <f>_34_KNMI_Stations[[#This Row],[graaddagen]]*_34_KNMI_Stations[[#This Row],[Gewogen factor]]</f>
        <v>4.88</v>
      </c>
      <c r="P4101" s="89" cm="1">
        <f t="array" ref="P4101">IF(ISNUMBER(_34_KNMI_Stations[[#This Row],[Etmaal temperatuur °C]]),IF(_34_KNMI_Stations[[#This Row],[Etmaal temperatuur °C]]&gt;stookgrens[],_34_KNMI_Stations[[#This Row],[Etmaal temperatuur °C]]-stookgrens[],0),"")</f>
        <v>0</v>
      </c>
    </row>
    <row r="4102" spans="1:16" x14ac:dyDescent="0.25">
      <c r="A4102">
        <v>270</v>
      </c>
      <c r="B4102" s="110">
        <v>45798</v>
      </c>
      <c r="C4102" s="89">
        <v>5.6</v>
      </c>
      <c r="D4102" s="89">
        <v>11.4</v>
      </c>
      <c r="E4102" s="96">
        <v>1714</v>
      </c>
      <c r="F4102" s="89">
        <v>0</v>
      </c>
      <c r="G4102" s="89">
        <v>1013.9</v>
      </c>
      <c r="H4102">
        <v>0.75</v>
      </c>
      <c r="I4102" t="s">
        <v>10</v>
      </c>
      <c r="J4102">
        <v>0.8</v>
      </c>
      <c r="K4102">
        <v>5</v>
      </c>
      <c r="L4102">
        <v>2025</v>
      </c>
      <c r="M4102" t="s">
        <v>349</v>
      </c>
      <c r="N4102" s="89" cm="1">
        <f t="array" ref="N4102">IF(ISNUMBER(_34_KNMI_Stations[[#This Row],[Etmaal temperatuur °C]]),IF(_34_KNMI_Stations[[#This Row],[Etmaal temperatuur °C]]&lt;stookgrens[],stookgrens[]-_34_KNMI_Stations[[#This Row],[Etmaal temperatuur °C]],0),"")</f>
        <v>6.6</v>
      </c>
      <c r="O4102" s="89">
        <f>_34_KNMI_Stations[[#This Row],[graaddagen]]*_34_KNMI_Stations[[#This Row],[Gewogen factor]]</f>
        <v>5.28</v>
      </c>
      <c r="P4102" s="89" cm="1">
        <f t="array" ref="P4102">IF(ISNUMBER(_34_KNMI_Stations[[#This Row],[Etmaal temperatuur °C]]),IF(_34_KNMI_Stations[[#This Row],[Etmaal temperatuur °C]]&gt;stookgrens[],_34_KNMI_Stations[[#This Row],[Etmaal temperatuur °C]]-stookgrens[],0),"")</f>
        <v>0</v>
      </c>
    </row>
    <row r="4103" spans="1:16" x14ac:dyDescent="0.25">
      <c r="A4103">
        <v>270</v>
      </c>
      <c r="B4103" s="110">
        <v>45799</v>
      </c>
      <c r="C4103" s="89">
        <v>7.7</v>
      </c>
      <c r="D4103" s="89">
        <v>10.199999999999999</v>
      </c>
      <c r="E4103" s="96">
        <v>2380</v>
      </c>
      <c r="F4103" s="89">
        <v>1.7</v>
      </c>
      <c r="G4103" s="89">
        <v>1014.6</v>
      </c>
      <c r="H4103">
        <v>0.64</v>
      </c>
      <c r="I4103" t="s">
        <v>10</v>
      </c>
      <c r="J4103">
        <v>0.8</v>
      </c>
      <c r="K4103">
        <v>5</v>
      </c>
      <c r="L4103">
        <v>2025</v>
      </c>
      <c r="M4103" t="s">
        <v>349</v>
      </c>
      <c r="N4103" s="89" cm="1">
        <f t="array" ref="N4103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4103" s="89">
        <f>_34_KNMI_Stations[[#This Row],[graaddagen]]*_34_KNMI_Stations[[#This Row],[Gewogen factor]]</f>
        <v>6.2400000000000011</v>
      </c>
      <c r="P4103" s="89" cm="1">
        <f t="array" ref="P4103">IF(ISNUMBER(_34_KNMI_Stations[[#This Row],[Etmaal temperatuur °C]]),IF(_34_KNMI_Stations[[#This Row],[Etmaal temperatuur °C]]&gt;stookgrens[],_34_KNMI_Stations[[#This Row],[Etmaal temperatuur °C]]-stookgrens[],0),"")</f>
        <v>0</v>
      </c>
    </row>
    <row r="4104" spans="1:16" x14ac:dyDescent="0.25">
      <c r="A4104">
        <v>270</v>
      </c>
      <c r="B4104" s="110">
        <v>45800</v>
      </c>
      <c r="C4104" s="89">
        <v>5.6</v>
      </c>
      <c r="D4104" s="89">
        <v>9.1999999999999993</v>
      </c>
      <c r="E4104" s="96">
        <v>1914</v>
      </c>
      <c r="F4104" s="89">
        <v>2.8</v>
      </c>
      <c r="G4104" s="89">
        <v>1015.3</v>
      </c>
      <c r="H4104">
        <v>0.74</v>
      </c>
      <c r="I4104" t="s">
        <v>10</v>
      </c>
      <c r="J4104">
        <v>0.8</v>
      </c>
      <c r="K4104">
        <v>5</v>
      </c>
      <c r="L4104">
        <v>2025</v>
      </c>
      <c r="M4104" t="s">
        <v>349</v>
      </c>
      <c r="N4104" s="89" cm="1">
        <f t="array" ref="N4104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4104" s="89">
        <f>_34_KNMI_Stations[[#This Row],[graaddagen]]*_34_KNMI_Stations[[#This Row],[Gewogen factor]]</f>
        <v>7.0400000000000009</v>
      </c>
      <c r="P4104" s="89" cm="1">
        <f t="array" ref="P4104">IF(ISNUMBER(_34_KNMI_Stations[[#This Row],[Etmaal temperatuur °C]]),IF(_34_KNMI_Stations[[#This Row],[Etmaal temperatuur °C]]&gt;stookgrens[],_34_KNMI_Stations[[#This Row],[Etmaal temperatuur °C]]-stookgrens[],0),"")</f>
        <v>0</v>
      </c>
    </row>
    <row r="4105" spans="1:16" x14ac:dyDescent="0.25">
      <c r="A4105">
        <v>270</v>
      </c>
      <c r="B4105" s="110">
        <v>45801</v>
      </c>
      <c r="C4105" s="89">
        <v>5.3</v>
      </c>
      <c r="D4105" s="89">
        <v>12.4</v>
      </c>
      <c r="E4105" s="96">
        <v>972</v>
      </c>
      <c r="F4105" s="89">
        <v>3.9</v>
      </c>
      <c r="G4105" s="89">
        <v>1010.5</v>
      </c>
      <c r="H4105">
        <v>0.87</v>
      </c>
      <c r="I4105" t="s">
        <v>10</v>
      </c>
      <c r="J4105">
        <v>0.8</v>
      </c>
      <c r="K4105">
        <v>5</v>
      </c>
      <c r="L4105">
        <v>2025</v>
      </c>
      <c r="M4105" t="s">
        <v>349</v>
      </c>
      <c r="N4105" s="89" cm="1">
        <f t="array" ref="N4105">IF(ISNUMBER(_34_KNMI_Stations[[#This Row],[Etmaal temperatuur °C]]),IF(_34_KNMI_Stations[[#This Row],[Etmaal temperatuur °C]]&lt;stookgrens[],stookgrens[]-_34_KNMI_Stations[[#This Row],[Etmaal temperatuur °C]],0),"")</f>
        <v>5.6</v>
      </c>
      <c r="O4105" s="89">
        <f>_34_KNMI_Stations[[#This Row],[graaddagen]]*_34_KNMI_Stations[[#This Row],[Gewogen factor]]</f>
        <v>4.4799999999999995</v>
      </c>
      <c r="P4105" s="89" cm="1">
        <f t="array" ref="P4105">IF(ISNUMBER(_34_KNMI_Stations[[#This Row],[Etmaal temperatuur °C]]),IF(_34_KNMI_Stations[[#This Row],[Etmaal temperatuur °C]]&gt;stookgrens[],_34_KNMI_Stations[[#This Row],[Etmaal temperatuur °C]]-stookgrens[],0),"")</f>
        <v>0</v>
      </c>
    </row>
    <row r="4106" spans="1:16" x14ac:dyDescent="0.25">
      <c r="A4106">
        <v>270</v>
      </c>
      <c r="B4106" s="110">
        <v>45802</v>
      </c>
      <c r="C4106" s="89">
        <v>6.3</v>
      </c>
      <c r="D4106" s="89">
        <v>14.3</v>
      </c>
      <c r="E4106" s="96">
        <v>1438</v>
      </c>
      <c r="F4106" s="89">
        <v>3.4</v>
      </c>
      <c r="G4106" s="89">
        <v>1007.5</v>
      </c>
      <c r="H4106">
        <v>0.84</v>
      </c>
      <c r="I4106" t="s">
        <v>10</v>
      </c>
      <c r="J4106">
        <v>0.8</v>
      </c>
      <c r="K4106">
        <v>5</v>
      </c>
      <c r="L4106">
        <v>2025</v>
      </c>
      <c r="M4106" t="s">
        <v>349</v>
      </c>
      <c r="N4106" s="89" cm="1">
        <f t="array" ref="N4106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4106" s="89">
        <f>_34_KNMI_Stations[[#This Row],[graaddagen]]*_34_KNMI_Stations[[#This Row],[Gewogen factor]]</f>
        <v>2.9599999999999995</v>
      </c>
      <c r="P4106" s="89" cm="1">
        <f t="array" ref="P4106">IF(ISNUMBER(_34_KNMI_Stations[[#This Row],[Etmaal temperatuur °C]]),IF(_34_KNMI_Stations[[#This Row],[Etmaal temperatuur °C]]&gt;stookgrens[],_34_KNMI_Stations[[#This Row],[Etmaal temperatuur °C]]-stookgrens[],0),"")</f>
        <v>0</v>
      </c>
    </row>
    <row r="4107" spans="1:16" x14ac:dyDescent="0.25">
      <c r="A4107">
        <v>270</v>
      </c>
      <c r="B4107" s="110">
        <v>45803</v>
      </c>
      <c r="C4107" s="89">
        <v>6.1</v>
      </c>
      <c r="D4107" s="89">
        <v>14.1</v>
      </c>
      <c r="E4107" s="96">
        <v>2306</v>
      </c>
      <c r="F4107" s="89">
        <v>0.2</v>
      </c>
      <c r="G4107" s="89">
        <v>1013.8</v>
      </c>
      <c r="H4107">
        <v>0.73</v>
      </c>
      <c r="I4107" t="s">
        <v>10</v>
      </c>
      <c r="J4107">
        <v>0.8</v>
      </c>
      <c r="K4107">
        <v>5</v>
      </c>
      <c r="L4107">
        <v>2025</v>
      </c>
      <c r="M4107" t="s">
        <v>350</v>
      </c>
      <c r="N4107" s="89" cm="1">
        <f t="array" ref="N4107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4107" s="89">
        <f>_34_KNMI_Stations[[#This Row],[graaddagen]]*_34_KNMI_Stations[[#This Row],[Gewogen factor]]</f>
        <v>3.1200000000000006</v>
      </c>
      <c r="P4107" s="89" cm="1">
        <f t="array" ref="P4107">IF(ISNUMBER(_34_KNMI_Stations[[#This Row],[Etmaal temperatuur °C]]),IF(_34_KNMI_Stations[[#This Row],[Etmaal temperatuur °C]]&gt;stookgrens[],_34_KNMI_Stations[[#This Row],[Etmaal temperatuur °C]]-stookgrens[],0),"")</f>
        <v>0</v>
      </c>
    </row>
    <row r="4108" spans="1:16" x14ac:dyDescent="0.25">
      <c r="A4108">
        <v>270</v>
      </c>
      <c r="B4108" s="110">
        <v>45804</v>
      </c>
      <c r="C4108" s="89">
        <v>7.6</v>
      </c>
      <c r="D4108" s="89">
        <v>14.1</v>
      </c>
      <c r="E4108" s="96">
        <v>1144</v>
      </c>
      <c r="F4108" s="89">
        <v>11.5</v>
      </c>
      <c r="G4108" s="89">
        <v>1010.2</v>
      </c>
      <c r="H4108">
        <v>0.86</v>
      </c>
      <c r="I4108" t="s">
        <v>10</v>
      </c>
      <c r="J4108">
        <v>0.8</v>
      </c>
      <c r="K4108">
        <v>5</v>
      </c>
      <c r="L4108">
        <v>2025</v>
      </c>
      <c r="M4108" t="s">
        <v>350</v>
      </c>
      <c r="N4108" s="89" cm="1">
        <f t="array" ref="N4108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4108" s="89">
        <f>_34_KNMI_Stations[[#This Row],[graaddagen]]*_34_KNMI_Stations[[#This Row],[Gewogen factor]]</f>
        <v>3.1200000000000006</v>
      </c>
      <c r="P4108" s="89" cm="1">
        <f t="array" ref="P4108">IF(ISNUMBER(_34_KNMI_Stations[[#This Row],[Etmaal temperatuur °C]]),IF(_34_KNMI_Stations[[#This Row],[Etmaal temperatuur °C]]&gt;stookgrens[],_34_KNMI_Stations[[#This Row],[Etmaal temperatuur °C]]-stookgrens[],0),"")</f>
        <v>0</v>
      </c>
    </row>
    <row r="4109" spans="1:16" x14ac:dyDescent="0.25">
      <c r="A4109">
        <v>270</v>
      </c>
      <c r="B4109" s="110">
        <v>45805</v>
      </c>
      <c r="C4109" s="89">
        <v>5.6</v>
      </c>
      <c r="D4109" s="89">
        <v>13.3</v>
      </c>
      <c r="E4109" s="96">
        <v>2344</v>
      </c>
      <c r="F4109" s="89">
        <v>1.1000000000000001</v>
      </c>
      <c r="G4109" s="89">
        <v>1013.7</v>
      </c>
      <c r="H4109">
        <v>0.83</v>
      </c>
      <c r="I4109" t="s">
        <v>10</v>
      </c>
      <c r="J4109">
        <v>0.8</v>
      </c>
      <c r="K4109">
        <v>5</v>
      </c>
      <c r="L4109">
        <v>2025</v>
      </c>
      <c r="M4109" t="s">
        <v>350</v>
      </c>
      <c r="N4109" s="89" cm="1">
        <f t="array" ref="N4109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4109" s="89">
        <f>_34_KNMI_Stations[[#This Row],[graaddagen]]*_34_KNMI_Stations[[#This Row],[Gewogen factor]]</f>
        <v>3.76</v>
      </c>
      <c r="P4109" s="89" cm="1">
        <f t="array" ref="P4109">IF(ISNUMBER(_34_KNMI_Stations[[#This Row],[Etmaal temperatuur °C]]),IF(_34_KNMI_Stations[[#This Row],[Etmaal temperatuur °C]]&gt;stookgrens[],_34_KNMI_Stations[[#This Row],[Etmaal temperatuur °C]]-stookgrens[],0),"")</f>
        <v>0</v>
      </c>
    </row>
    <row r="4110" spans="1:16" x14ac:dyDescent="0.25">
      <c r="A4110">
        <v>270</v>
      </c>
      <c r="B4110" s="110">
        <v>45806</v>
      </c>
      <c r="C4110" s="89">
        <v>4.9000000000000004</v>
      </c>
      <c r="D4110" s="89">
        <v>13.2</v>
      </c>
      <c r="E4110" s="96">
        <v>665</v>
      </c>
      <c r="F4110" s="89">
        <v>2.9</v>
      </c>
      <c r="G4110" s="89">
        <v>1018.2</v>
      </c>
      <c r="H4110">
        <v>0.92</v>
      </c>
      <c r="I4110" t="s">
        <v>10</v>
      </c>
      <c r="J4110">
        <v>0.8</v>
      </c>
      <c r="K4110">
        <v>5</v>
      </c>
      <c r="L4110">
        <v>2025</v>
      </c>
      <c r="M4110" t="s">
        <v>350</v>
      </c>
      <c r="N4110" s="89" cm="1">
        <f t="array" ref="N4110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4110" s="89">
        <f>_34_KNMI_Stations[[#This Row],[graaddagen]]*_34_KNMI_Stations[[#This Row],[Gewogen factor]]</f>
        <v>3.8400000000000007</v>
      </c>
      <c r="P4110" s="89" cm="1">
        <f t="array" ref="P4110">IF(ISNUMBER(_34_KNMI_Stations[[#This Row],[Etmaal temperatuur °C]]),IF(_34_KNMI_Stations[[#This Row],[Etmaal temperatuur °C]]&gt;stookgrens[],_34_KNMI_Stations[[#This Row],[Etmaal temperatuur °C]]-stookgrens[],0),"")</f>
        <v>0</v>
      </c>
    </row>
    <row r="4111" spans="1:16" x14ac:dyDescent="0.25">
      <c r="A4111">
        <v>270</v>
      </c>
      <c r="B4111" s="110">
        <v>45807</v>
      </c>
      <c r="C4111" s="89">
        <v>5.6</v>
      </c>
      <c r="D4111" s="89">
        <v>16.100000000000001</v>
      </c>
      <c r="E4111" s="96">
        <v>2662</v>
      </c>
      <c r="F4111" s="89">
        <v>0</v>
      </c>
      <c r="G4111" s="89">
        <v>1018.1</v>
      </c>
      <c r="H4111">
        <v>0.86</v>
      </c>
      <c r="I4111" t="s">
        <v>10</v>
      </c>
      <c r="J4111">
        <v>0.8</v>
      </c>
      <c r="K4111">
        <v>5</v>
      </c>
      <c r="L4111">
        <v>2025</v>
      </c>
      <c r="M4111" t="s">
        <v>350</v>
      </c>
      <c r="N4111" s="89" cm="1">
        <f t="array" ref="N4111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4111" s="89">
        <f>_34_KNMI_Stations[[#This Row],[graaddagen]]*_34_KNMI_Stations[[#This Row],[Gewogen factor]]</f>
        <v>1.5199999999999989</v>
      </c>
      <c r="P4111" s="89" cm="1">
        <f t="array" ref="P4111">IF(ISNUMBER(_34_KNMI_Stations[[#This Row],[Etmaal temperatuur °C]]),IF(_34_KNMI_Stations[[#This Row],[Etmaal temperatuur °C]]&gt;stookgrens[],_34_KNMI_Stations[[#This Row],[Etmaal temperatuur °C]]-stookgrens[],0),"")</f>
        <v>0</v>
      </c>
    </row>
    <row r="4112" spans="1:16" x14ac:dyDescent="0.25">
      <c r="A4112">
        <v>270</v>
      </c>
      <c r="B4112" s="110">
        <v>45808</v>
      </c>
      <c r="C4112" s="89">
        <v>2.6</v>
      </c>
      <c r="D4112" s="89">
        <v>18.399999999999999</v>
      </c>
      <c r="E4112" s="96">
        <v>2494</v>
      </c>
      <c r="F4112" s="89">
        <v>0</v>
      </c>
      <c r="G4112" s="89">
        <v>1016.3</v>
      </c>
      <c r="H4112">
        <v>0.82</v>
      </c>
      <c r="I4112" t="s">
        <v>10</v>
      </c>
      <c r="J4112">
        <v>0.8</v>
      </c>
      <c r="K4112">
        <v>5</v>
      </c>
      <c r="L4112">
        <v>2025</v>
      </c>
      <c r="M4112" t="s">
        <v>350</v>
      </c>
      <c r="N4112" s="89" cm="1">
        <f t="array" ref="N4112">IF(ISNUMBER(_34_KNMI_Stations[[#This Row],[Etmaal temperatuur °C]]),IF(_34_KNMI_Stations[[#This Row],[Etmaal temperatuur °C]]&lt;stookgrens[],stookgrens[]-_34_KNMI_Stations[[#This Row],[Etmaal temperatuur °C]],0),"")</f>
        <v>0</v>
      </c>
      <c r="O4112" s="89">
        <f>_34_KNMI_Stations[[#This Row],[graaddagen]]*_34_KNMI_Stations[[#This Row],[Gewogen factor]]</f>
        <v>0</v>
      </c>
      <c r="P4112" s="89" cm="1">
        <f t="array" ref="P4112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4113" spans="1:16" x14ac:dyDescent="0.25">
      <c r="A4113">
        <v>270</v>
      </c>
      <c r="B4113" s="110">
        <v>45809</v>
      </c>
      <c r="C4113" s="89">
        <v>5.0999999999999996</v>
      </c>
      <c r="D4113" s="89">
        <v>15.8</v>
      </c>
      <c r="E4113" s="96">
        <v>2313</v>
      </c>
      <c r="F4113" s="89">
        <v>0</v>
      </c>
      <c r="G4113" s="89">
        <v>1012.2</v>
      </c>
      <c r="H4113">
        <v>0.78</v>
      </c>
      <c r="I4113" t="s">
        <v>10</v>
      </c>
      <c r="J4113">
        <v>0.8</v>
      </c>
      <c r="K4113">
        <v>6</v>
      </c>
      <c r="L4113">
        <v>2025</v>
      </c>
      <c r="M4113" t="s">
        <v>350</v>
      </c>
      <c r="N4113" s="89" cm="1">
        <f t="array" ref="N4113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4113" s="89">
        <f>_34_KNMI_Stations[[#This Row],[graaddagen]]*_34_KNMI_Stations[[#This Row],[Gewogen factor]]</f>
        <v>1.7599999999999996</v>
      </c>
      <c r="P4113" s="89" cm="1">
        <f t="array" ref="P4113">IF(ISNUMBER(_34_KNMI_Stations[[#This Row],[Etmaal temperatuur °C]]),IF(_34_KNMI_Stations[[#This Row],[Etmaal temperatuur °C]]&gt;stookgrens[],_34_KNMI_Stations[[#This Row],[Etmaal temperatuur °C]]-stookgrens[],0),"")</f>
        <v>0</v>
      </c>
    </row>
    <row r="4114" spans="1:16" x14ac:dyDescent="0.25">
      <c r="A4114">
        <v>270</v>
      </c>
      <c r="B4114" s="110">
        <v>45810</v>
      </c>
      <c r="C4114" s="89">
        <v>4.2</v>
      </c>
      <c r="D4114" s="89">
        <v>14</v>
      </c>
      <c r="E4114" s="96">
        <v>2383</v>
      </c>
      <c r="F4114" s="89">
        <v>0</v>
      </c>
      <c r="G4114" s="89">
        <v>1014.7</v>
      </c>
      <c r="H4114">
        <v>0.77</v>
      </c>
      <c r="I4114" t="s">
        <v>10</v>
      </c>
      <c r="J4114">
        <v>0.8</v>
      </c>
      <c r="K4114">
        <v>6</v>
      </c>
      <c r="L4114">
        <v>2025</v>
      </c>
      <c r="M4114" t="s">
        <v>351</v>
      </c>
      <c r="N4114" s="89" cm="1">
        <f t="array" ref="N4114">IF(ISNUMBER(_34_KNMI_Stations[[#This Row],[Etmaal temperatuur °C]]),IF(_34_KNMI_Stations[[#This Row],[Etmaal temperatuur °C]]&lt;stookgrens[],stookgrens[]-_34_KNMI_Stations[[#This Row],[Etmaal temperatuur °C]],0),"")</f>
        <v>4</v>
      </c>
      <c r="O4114" s="89">
        <f>_34_KNMI_Stations[[#This Row],[graaddagen]]*_34_KNMI_Stations[[#This Row],[Gewogen factor]]</f>
        <v>3.2</v>
      </c>
      <c r="P4114" s="89" cm="1">
        <f t="array" ref="P4114">IF(ISNUMBER(_34_KNMI_Stations[[#This Row],[Etmaal temperatuur °C]]),IF(_34_KNMI_Stations[[#This Row],[Etmaal temperatuur °C]]&gt;stookgrens[],_34_KNMI_Stations[[#This Row],[Etmaal temperatuur °C]]-stookgrens[],0),"")</f>
        <v>0</v>
      </c>
    </row>
    <row r="4115" spans="1:16" x14ac:dyDescent="0.25">
      <c r="A4115">
        <v>270</v>
      </c>
      <c r="B4115" s="110">
        <v>45811</v>
      </c>
      <c r="C4115" s="89">
        <v>6.4</v>
      </c>
      <c r="D4115" s="89">
        <v>15.9</v>
      </c>
      <c r="E4115" s="96">
        <v>2039</v>
      </c>
      <c r="F4115" s="89">
        <v>-0.1</v>
      </c>
      <c r="G4115" s="89">
        <v>1008.9</v>
      </c>
      <c r="H4115">
        <v>0.68</v>
      </c>
      <c r="I4115" t="s">
        <v>10</v>
      </c>
      <c r="J4115">
        <v>0.8</v>
      </c>
      <c r="K4115">
        <v>6</v>
      </c>
      <c r="L4115">
        <v>2025</v>
      </c>
      <c r="M4115" t="s">
        <v>351</v>
      </c>
      <c r="N4115" s="89" cm="1">
        <f t="array" ref="N4115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4115" s="89">
        <f>_34_KNMI_Stations[[#This Row],[graaddagen]]*_34_KNMI_Stations[[#This Row],[Gewogen factor]]</f>
        <v>1.6799999999999997</v>
      </c>
      <c r="P4115" s="89" cm="1">
        <f t="array" ref="P4115">IF(ISNUMBER(_34_KNMI_Stations[[#This Row],[Etmaal temperatuur °C]]),IF(_34_KNMI_Stations[[#This Row],[Etmaal temperatuur °C]]&gt;stookgrens[],_34_KNMI_Stations[[#This Row],[Etmaal temperatuur °C]]-stookgrens[],0),"")</f>
        <v>0</v>
      </c>
    </row>
    <row r="4116" spans="1:16" x14ac:dyDescent="0.25">
      <c r="A4116">
        <v>270</v>
      </c>
      <c r="B4116" s="110">
        <v>45812</v>
      </c>
      <c r="C4116" s="89">
        <v>5.3</v>
      </c>
      <c r="D4116" s="89">
        <v>14.7</v>
      </c>
      <c r="E4116" s="96">
        <v>1857</v>
      </c>
      <c r="F4116" s="89">
        <v>3.8</v>
      </c>
      <c r="G4116" s="89">
        <v>1006</v>
      </c>
      <c r="H4116">
        <v>0.77</v>
      </c>
      <c r="I4116" t="s">
        <v>10</v>
      </c>
      <c r="J4116">
        <v>0.8</v>
      </c>
      <c r="K4116">
        <v>6</v>
      </c>
      <c r="L4116">
        <v>2025</v>
      </c>
      <c r="M4116" t="s">
        <v>351</v>
      </c>
      <c r="N4116" s="89" cm="1">
        <f t="array" ref="N4116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4116" s="89">
        <f>_34_KNMI_Stations[[#This Row],[graaddagen]]*_34_KNMI_Stations[[#This Row],[Gewogen factor]]</f>
        <v>2.6400000000000006</v>
      </c>
      <c r="P4116" s="89" cm="1">
        <f t="array" ref="P4116">IF(ISNUMBER(_34_KNMI_Stations[[#This Row],[Etmaal temperatuur °C]]),IF(_34_KNMI_Stations[[#This Row],[Etmaal temperatuur °C]]&gt;stookgrens[],_34_KNMI_Stations[[#This Row],[Etmaal temperatuur °C]]-stookgrens[],0),"")</f>
        <v>0</v>
      </c>
    </row>
    <row r="4117" spans="1:16" x14ac:dyDescent="0.25">
      <c r="A4117">
        <v>270</v>
      </c>
      <c r="B4117" s="110">
        <v>45813</v>
      </c>
      <c r="C4117" s="89">
        <v>5.3</v>
      </c>
      <c r="D4117" s="89">
        <v>14.8</v>
      </c>
      <c r="E4117" s="96">
        <v>1398</v>
      </c>
      <c r="F4117" s="89">
        <v>8.9</v>
      </c>
      <c r="G4117" s="89">
        <v>1005</v>
      </c>
      <c r="H4117">
        <v>0.8</v>
      </c>
      <c r="I4117" t="s">
        <v>10</v>
      </c>
      <c r="J4117">
        <v>0.8</v>
      </c>
      <c r="K4117">
        <v>6</v>
      </c>
      <c r="L4117">
        <v>2025</v>
      </c>
      <c r="M4117" t="s">
        <v>351</v>
      </c>
      <c r="N4117" s="89" cm="1">
        <f t="array" ref="N4117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4117" s="89">
        <f>_34_KNMI_Stations[[#This Row],[graaddagen]]*_34_KNMI_Stations[[#This Row],[Gewogen factor]]</f>
        <v>2.5599999999999996</v>
      </c>
      <c r="P4117" s="89" cm="1">
        <f t="array" ref="P4117">IF(ISNUMBER(_34_KNMI_Stations[[#This Row],[Etmaal temperatuur °C]]),IF(_34_KNMI_Stations[[#This Row],[Etmaal temperatuur °C]]&gt;stookgrens[],_34_KNMI_Stations[[#This Row],[Etmaal temperatuur °C]]-stookgrens[],0),"")</f>
        <v>0</v>
      </c>
    </row>
    <row r="4118" spans="1:16" x14ac:dyDescent="0.25">
      <c r="A4118">
        <v>270</v>
      </c>
      <c r="B4118" s="110">
        <v>45814</v>
      </c>
      <c r="C4118" s="89">
        <v>7.3</v>
      </c>
      <c r="D4118" s="89">
        <v>14.2</v>
      </c>
      <c r="E4118" s="96">
        <v>1841</v>
      </c>
      <c r="F4118" s="89">
        <v>9.6999999999999993</v>
      </c>
      <c r="G4118" s="89">
        <v>1005.2</v>
      </c>
      <c r="H4118">
        <v>0.8</v>
      </c>
      <c r="I4118" t="s">
        <v>10</v>
      </c>
      <c r="J4118">
        <v>0.8</v>
      </c>
      <c r="K4118">
        <v>6</v>
      </c>
      <c r="L4118">
        <v>2025</v>
      </c>
      <c r="M4118" t="s">
        <v>351</v>
      </c>
      <c r="N4118" s="89" cm="1">
        <f t="array" ref="N4118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4118" s="89">
        <f>_34_KNMI_Stations[[#This Row],[graaddagen]]*_34_KNMI_Stations[[#This Row],[Gewogen factor]]</f>
        <v>3.0400000000000009</v>
      </c>
      <c r="P4118" s="89" cm="1">
        <f t="array" ref="P4118">IF(ISNUMBER(_34_KNMI_Stations[[#This Row],[Etmaal temperatuur °C]]),IF(_34_KNMI_Stations[[#This Row],[Etmaal temperatuur °C]]&gt;stookgrens[],_34_KNMI_Stations[[#This Row],[Etmaal temperatuur °C]]-stookgrens[],0),"")</f>
        <v>0</v>
      </c>
    </row>
    <row r="4119" spans="1:16" x14ac:dyDescent="0.25">
      <c r="A4119">
        <v>270</v>
      </c>
      <c r="B4119" s="110">
        <v>45815</v>
      </c>
      <c r="C4119" s="89">
        <v>3.6</v>
      </c>
      <c r="D4119" s="89">
        <v>13.3</v>
      </c>
      <c r="E4119" s="96">
        <v>1235</v>
      </c>
      <c r="F4119" s="89">
        <v>4.8</v>
      </c>
      <c r="G4119" s="89">
        <v>1005.9</v>
      </c>
      <c r="H4119">
        <v>0.85</v>
      </c>
      <c r="I4119" t="s">
        <v>10</v>
      </c>
      <c r="J4119">
        <v>0.8</v>
      </c>
      <c r="K4119">
        <v>6</v>
      </c>
      <c r="L4119">
        <v>2025</v>
      </c>
      <c r="M4119" t="s">
        <v>351</v>
      </c>
      <c r="N4119" s="89" cm="1">
        <f t="array" ref="N4119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4119" s="89">
        <f>_34_KNMI_Stations[[#This Row],[graaddagen]]*_34_KNMI_Stations[[#This Row],[Gewogen factor]]</f>
        <v>3.76</v>
      </c>
      <c r="P4119" s="89" cm="1">
        <f t="array" ref="P4119">IF(ISNUMBER(_34_KNMI_Stations[[#This Row],[Etmaal temperatuur °C]]),IF(_34_KNMI_Stations[[#This Row],[Etmaal temperatuur °C]]&gt;stookgrens[],_34_KNMI_Stations[[#This Row],[Etmaal temperatuur °C]]-stookgrens[],0),"")</f>
        <v>0</v>
      </c>
    </row>
    <row r="4120" spans="1:16" x14ac:dyDescent="0.25">
      <c r="A4120">
        <v>270</v>
      </c>
      <c r="B4120" s="110">
        <v>45816</v>
      </c>
      <c r="C4120" s="89">
        <v>5.4</v>
      </c>
      <c r="D4120" s="89">
        <v>12.3</v>
      </c>
      <c r="E4120" s="96">
        <v>1550</v>
      </c>
      <c r="F4120" s="89">
        <v>23.7</v>
      </c>
      <c r="G4120" s="89">
        <v>1011</v>
      </c>
      <c r="H4120">
        <v>0.83</v>
      </c>
      <c r="I4120" t="s">
        <v>10</v>
      </c>
      <c r="J4120">
        <v>0.8</v>
      </c>
      <c r="K4120">
        <v>6</v>
      </c>
      <c r="L4120">
        <v>2025</v>
      </c>
      <c r="M4120" t="s">
        <v>351</v>
      </c>
      <c r="N4120" s="89" cm="1">
        <f t="array" ref="N4120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4120" s="89">
        <f>_34_KNMI_Stations[[#This Row],[graaddagen]]*_34_KNMI_Stations[[#This Row],[Gewogen factor]]</f>
        <v>4.5599999999999996</v>
      </c>
      <c r="P4120" s="89" cm="1">
        <f t="array" ref="P4120">IF(ISNUMBER(_34_KNMI_Stations[[#This Row],[Etmaal temperatuur °C]]),IF(_34_KNMI_Stations[[#This Row],[Etmaal temperatuur °C]]&gt;stookgrens[],_34_KNMI_Stations[[#This Row],[Etmaal temperatuur °C]]-stookgrens[],0),"")</f>
        <v>0</v>
      </c>
    </row>
    <row r="4121" spans="1:16" x14ac:dyDescent="0.25">
      <c r="A4121">
        <v>270</v>
      </c>
      <c r="B4121" s="110">
        <v>45817</v>
      </c>
      <c r="C4121" s="89">
        <v>4.3</v>
      </c>
      <c r="D4121" s="89">
        <v>13.8</v>
      </c>
      <c r="E4121" s="96">
        <v>2301</v>
      </c>
      <c r="F4121" s="89">
        <v>1</v>
      </c>
      <c r="G4121" s="89">
        <v>1019.9</v>
      </c>
      <c r="H4121">
        <v>0.79</v>
      </c>
      <c r="I4121" t="s">
        <v>10</v>
      </c>
      <c r="J4121">
        <v>0.8</v>
      </c>
      <c r="K4121">
        <v>6</v>
      </c>
      <c r="L4121">
        <v>2025</v>
      </c>
      <c r="M4121" t="s">
        <v>352</v>
      </c>
      <c r="N4121" s="89" cm="1">
        <f t="array" ref="N4121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4121" s="89">
        <f>_34_KNMI_Stations[[#This Row],[graaddagen]]*_34_KNMI_Stations[[#This Row],[Gewogen factor]]</f>
        <v>3.3599999999999994</v>
      </c>
      <c r="P4121" s="89" cm="1">
        <f t="array" ref="P4121">IF(ISNUMBER(_34_KNMI_Stations[[#This Row],[Etmaal temperatuur °C]]),IF(_34_KNMI_Stations[[#This Row],[Etmaal temperatuur °C]]&gt;stookgrens[],_34_KNMI_Stations[[#This Row],[Etmaal temperatuur °C]]-stookgrens[],0),"")</f>
        <v>0</v>
      </c>
    </row>
    <row r="4122" spans="1:16" x14ac:dyDescent="0.25">
      <c r="A4122">
        <v>270</v>
      </c>
      <c r="B4122" s="110">
        <v>45818</v>
      </c>
      <c r="C4122" s="89">
        <v>6.6</v>
      </c>
      <c r="D4122" s="89">
        <v>13.7</v>
      </c>
      <c r="E4122" s="96">
        <v>1042</v>
      </c>
      <c r="F4122" s="89">
        <v>5.2</v>
      </c>
      <c r="G4122" s="89">
        <v>1014.3</v>
      </c>
      <c r="H4122">
        <v>0.84</v>
      </c>
      <c r="I4122" t="s">
        <v>10</v>
      </c>
      <c r="J4122">
        <v>0.8</v>
      </c>
      <c r="K4122">
        <v>6</v>
      </c>
      <c r="L4122">
        <v>2025</v>
      </c>
      <c r="M4122" t="s">
        <v>352</v>
      </c>
      <c r="N4122" s="89" cm="1">
        <f t="array" ref="N4122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4122" s="89">
        <f>_34_KNMI_Stations[[#This Row],[graaddagen]]*_34_KNMI_Stations[[#This Row],[Gewogen factor]]</f>
        <v>3.4400000000000008</v>
      </c>
      <c r="P4122" s="89" cm="1">
        <f t="array" ref="P4122">IF(ISNUMBER(_34_KNMI_Stations[[#This Row],[Etmaal temperatuur °C]]),IF(_34_KNMI_Stations[[#This Row],[Etmaal temperatuur °C]]&gt;stookgrens[],_34_KNMI_Stations[[#This Row],[Etmaal temperatuur °C]]-stookgrens[],0),"")</f>
        <v>0</v>
      </c>
    </row>
    <row r="4123" spans="1:16" x14ac:dyDescent="0.25">
      <c r="A4123">
        <v>270</v>
      </c>
      <c r="B4123" s="110">
        <v>45819</v>
      </c>
      <c r="C4123" s="89">
        <v>3.3</v>
      </c>
      <c r="D4123" s="89">
        <v>14</v>
      </c>
      <c r="E4123" s="96">
        <v>2503</v>
      </c>
      <c r="F4123" s="89">
        <v>0</v>
      </c>
      <c r="G4123" s="89">
        <v>1022.7</v>
      </c>
      <c r="H4123">
        <v>0.77</v>
      </c>
      <c r="I4123" t="s">
        <v>10</v>
      </c>
      <c r="J4123">
        <v>0.8</v>
      </c>
      <c r="K4123">
        <v>6</v>
      </c>
      <c r="L4123">
        <v>2025</v>
      </c>
      <c r="M4123" t="s">
        <v>352</v>
      </c>
      <c r="N4123" s="89" cm="1">
        <f t="array" ref="N4123">IF(ISNUMBER(_34_KNMI_Stations[[#This Row],[Etmaal temperatuur °C]]),IF(_34_KNMI_Stations[[#This Row],[Etmaal temperatuur °C]]&lt;stookgrens[],stookgrens[]-_34_KNMI_Stations[[#This Row],[Etmaal temperatuur °C]],0),"")</f>
        <v>4</v>
      </c>
      <c r="O4123" s="89">
        <f>_34_KNMI_Stations[[#This Row],[graaddagen]]*_34_KNMI_Stations[[#This Row],[Gewogen factor]]</f>
        <v>3.2</v>
      </c>
      <c r="P4123" s="89" cm="1">
        <f t="array" ref="P4123">IF(ISNUMBER(_34_KNMI_Stations[[#This Row],[Etmaal temperatuur °C]]),IF(_34_KNMI_Stations[[#This Row],[Etmaal temperatuur °C]]&gt;stookgrens[],_34_KNMI_Stations[[#This Row],[Etmaal temperatuur °C]]-stookgrens[],0),"")</f>
        <v>0</v>
      </c>
    </row>
    <row r="4124" spans="1:16" x14ac:dyDescent="0.25">
      <c r="A4124">
        <v>270</v>
      </c>
      <c r="B4124" s="110">
        <v>45820</v>
      </c>
      <c r="C4124" s="89">
        <v>5.8</v>
      </c>
      <c r="D4124" s="89">
        <v>18.5</v>
      </c>
      <c r="E4124" s="96">
        <v>2896</v>
      </c>
      <c r="F4124" s="89">
        <v>0</v>
      </c>
      <c r="G4124" s="89">
        <v>1019.2</v>
      </c>
      <c r="H4124">
        <v>0.63</v>
      </c>
      <c r="I4124" t="s">
        <v>10</v>
      </c>
      <c r="J4124">
        <v>0.8</v>
      </c>
      <c r="K4124">
        <v>6</v>
      </c>
      <c r="L4124">
        <v>2025</v>
      </c>
      <c r="M4124" t="s">
        <v>352</v>
      </c>
      <c r="N4124" s="89" cm="1">
        <f t="array" ref="N4124">IF(ISNUMBER(_34_KNMI_Stations[[#This Row],[Etmaal temperatuur °C]]),IF(_34_KNMI_Stations[[#This Row],[Etmaal temperatuur °C]]&lt;stookgrens[],stookgrens[]-_34_KNMI_Stations[[#This Row],[Etmaal temperatuur °C]],0),"")</f>
        <v>0</v>
      </c>
      <c r="O4124" s="89">
        <f>_34_KNMI_Stations[[#This Row],[graaddagen]]*_34_KNMI_Stations[[#This Row],[Gewogen factor]]</f>
        <v>0</v>
      </c>
      <c r="P4124" s="89" cm="1">
        <f t="array" ref="P4124">IF(ISNUMBER(_34_KNMI_Stations[[#This Row],[Etmaal temperatuur °C]]),IF(_34_KNMI_Stations[[#This Row],[Etmaal temperatuur °C]]&gt;stookgrens[],_34_KNMI_Stations[[#This Row],[Etmaal temperatuur °C]]-stookgrens[],0),"")</f>
        <v>0.5</v>
      </c>
    </row>
    <row r="4125" spans="1:16" x14ac:dyDescent="0.25">
      <c r="A4125">
        <v>270</v>
      </c>
      <c r="B4125" s="110">
        <v>45821</v>
      </c>
      <c r="C4125" s="89">
        <v>3.9</v>
      </c>
      <c r="D4125" s="89">
        <v>23.6</v>
      </c>
      <c r="E4125" s="96">
        <v>2656</v>
      </c>
      <c r="F4125" s="89">
        <v>0</v>
      </c>
      <c r="G4125" s="89">
        <v>1019.4</v>
      </c>
      <c r="H4125">
        <v>0.57999999999999996</v>
      </c>
      <c r="I4125" t="s">
        <v>10</v>
      </c>
      <c r="J4125">
        <v>0.8</v>
      </c>
      <c r="K4125">
        <v>6</v>
      </c>
      <c r="L4125">
        <v>2025</v>
      </c>
      <c r="M4125" t="s">
        <v>352</v>
      </c>
      <c r="N4125" s="89" cm="1">
        <f t="array" ref="N4125">IF(ISNUMBER(_34_KNMI_Stations[[#This Row],[Etmaal temperatuur °C]]),IF(_34_KNMI_Stations[[#This Row],[Etmaal temperatuur °C]]&lt;stookgrens[],stookgrens[]-_34_KNMI_Stations[[#This Row],[Etmaal temperatuur °C]],0),"")</f>
        <v>0</v>
      </c>
      <c r="O4125" s="89">
        <f>_34_KNMI_Stations[[#This Row],[graaddagen]]*_34_KNMI_Stations[[#This Row],[Gewogen factor]]</f>
        <v>0</v>
      </c>
      <c r="P4125" s="89" cm="1">
        <f t="array" ref="P4125">IF(ISNUMBER(_34_KNMI_Stations[[#This Row],[Etmaal temperatuur °C]]),IF(_34_KNMI_Stations[[#This Row],[Etmaal temperatuur °C]]&gt;stookgrens[],_34_KNMI_Stations[[#This Row],[Etmaal temperatuur °C]]-stookgrens[],0),"")</f>
        <v>5.6000000000000014</v>
      </c>
    </row>
    <row r="4126" spans="1:16" x14ac:dyDescent="0.25">
      <c r="A4126">
        <v>270</v>
      </c>
      <c r="B4126" s="110">
        <v>45822</v>
      </c>
      <c r="C4126" s="89">
        <v>4.3</v>
      </c>
      <c r="D4126" s="89">
        <v>21.5</v>
      </c>
      <c r="E4126" s="96">
        <v>1894</v>
      </c>
      <c r="F4126" s="89">
        <v>0.8</v>
      </c>
      <c r="G4126" s="89">
        <v>1016.7</v>
      </c>
      <c r="H4126">
        <v>0.7</v>
      </c>
      <c r="I4126" t="s">
        <v>10</v>
      </c>
      <c r="J4126">
        <v>0.8</v>
      </c>
      <c r="K4126">
        <v>6</v>
      </c>
      <c r="L4126">
        <v>2025</v>
      </c>
      <c r="M4126" t="s">
        <v>352</v>
      </c>
      <c r="N4126" s="89" cm="1">
        <f t="array" ref="N4126">IF(ISNUMBER(_34_KNMI_Stations[[#This Row],[Etmaal temperatuur °C]]),IF(_34_KNMI_Stations[[#This Row],[Etmaal temperatuur °C]]&lt;stookgrens[],stookgrens[]-_34_KNMI_Stations[[#This Row],[Etmaal temperatuur °C]],0),"")</f>
        <v>0</v>
      </c>
      <c r="O4126" s="89">
        <f>_34_KNMI_Stations[[#This Row],[graaddagen]]*_34_KNMI_Stations[[#This Row],[Gewogen factor]]</f>
        <v>0</v>
      </c>
      <c r="P4126" s="89" cm="1">
        <f t="array" ref="P4126">IF(ISNUMBER(_34_KNMI_Stations[[#This Row],[Etmaal temperatuur °C]]),IF(_34_KNMI_Stations[[#This Row],[Etmaal temperatuur °C]]&gt;stookgrens[],_34_KNMI_Stations[[#This Row],[Etmaal temperatuur °C]]-stookgrens[],0),"")</f>
        <v>3.5</v>
      </c>
    </row>
    <row r="4127" spans="1:16" x14ac:dyDescent="0.25">
      <c r="A4127">
        <v>270</v>
      </c>
      <c r="B4127" s="110">
        <v>45823</v>
      </c>
      <c r="C4127" s="89">
        <v>4.3</v>
      </c>
      <c r="D4127" s="89">
        <v>16.7</v>
      </c>
      <c r="E4127" s="96">
        <v>2610</v>
      </c>
      <c r="F4127" s="89">
        <v>0</v>
      </c>
      <c r="G4127" s="89">
        <v>1020.6</v>
      </c>
      <c r="H4127">
        <v>0.79</v>
      </c>
      <c r="I4127" t="s">
        <v>10</v>
      </c>
      <c r="J4127">
        <v>0.8</v>
      </c>
      <c r="K4127">
        <v>6</v>
      </c>
      <c r="L4127">
        <v>2025</v>
      </c>
      <c r="M4127" t="s">
        <v>352</v>
      </c>
      <c r="N4127" s="89" cm="1">
        <f t="array" ref="N4127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4127" s="89">
        <f>_34_KNMI_Stations[[#This Row],[graaddagen]]*_34_KNMI_Stations[[#This Row],[Gewogen factor]]</f>
        <v>1.0400000000000007</v>
      </c>
      <c r="P4127" s="89" cm="1">
        <f t="array" ref="P4127">IF(ISNUMBER(_34_KNMI_Stations[[#This Row],[Etmaal temperatuur °C]]),IF(_34_KNMI_Stations[[#This Row],[Etmaal temperatuur °C]]&gt;stookgrens[],_34_KNMI_Stations[[#This Row],[Etmaal temperatuur °C]]-stookgrens[],0),"")</f>
        <v>0</v>
      </c>
    </row>
    <row r="4128" spans="1:16" x14ac:dyDescent="0.25">
      <c r="A4128">
        <v>270</v>
      </c>
      <c r="B4128" s="110">
        <v>45824</v>
      </c>
      <c r="C4128" s="89">
        <v>2.9</v>
      </c>
      <c r="D4128" s="89">
        <v>15.9</v>
      </c>
      <c r="E4128" s="96">
        <v>2278</v>
      </c>
      <c r="F4128" s="89">
        <v>0</v>
      </c>
      <c r="G4128" s="89">
        <v>1026.3</v>
      </c>
      <c r="H4128">
        <v>0.83</v>
      </c>
      <c r="I4128" t="s">
        <v>10</v>
      </c>
      <c r="J4128">
        <v>0.8</v>
      </c>
      <c r="K4128">
        <v>6</v>
      </c>
      <c r="L4128">
        <v>2025</v>
      </c>
      <c r="M4128" t="s">
        <v>353</v>
      </c>
      <c r="N4128" s="89" cm="1">
        <f t="array" ref="N4128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4128" s="89">
        <f>_34_KNMI_Stations[[#This Row],[graaddagen]]*_34_KNMI_Stations[[#This Row],[Gewogen factor]]</f>
        <v>1.6799999999999997</v>
      </c>
      <c r="P4128" s="89" cm="1">
        <f t="array" ref="P4128">IF(ISNUMBER(_34_KNMI_Stations[[#This Row],[Etmaal temperatuur °C]]),IF(_34_KNMI_Stations[[#This Row],[Etmaal temperatuur °C]]&gt;stookgrens[],_34_KNMI_Stations[[#This Row],[Etmaal temperatuur °C]]-stookgrens[],0),"")</f>
        <v>0</v>
      </c>
    </row>
    <row r="4129" spans="1:16" x14ac:dyDescent="0.25">
      <c r="A4129">
        <v>270</v>
      </c>
      <c r="B4129" s="110">
        <v>45825</v>
      </c>
      <c r="C4129" s="89">
        <v>3.8</v>
      </c>
      <c r="D4129" s="89">
        <v>17.7</v>
      </c>
      <c r="E4129" s="96">
        <v>2666</v>
      </c>
      <c r="F4129" s="89">
        <v>0</v>
      </c>
      <c r="G4129" s="89">
        <v>1024.7</v>
      </c>
      <c r="H4129">
        <v>0.77</v>
      </c>
      <c r="I4129" t="s">
        <v>10</v>
      </c>
      <c r="J4129">
        <v>0.8</v>
      </c>
      <c r="K4129">
        <v>6</v>
      </c>
      <c r="L4129">
        <v>2025</v>
      </c>
      <c r="M4129" t="s">
        <v>353</v>
      </c>
      <c r="N4129" s="89" cm="1">
        <f t="array" ref="N4129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4129" s="89">
        <f>_34_KNMI_Stations[[#This Row],[graaddagen]]*_34_KNMI_Stations[[#This Row],[Gewogen factor]]</f>
        <v>0.24000000000000057</v>
      </c>
      <c r="P4129" s="89" cm="1">
        <f t="array" ref="P4129">IF(ISNUMBER(_34_KNMI_Stations[[#This Row],[Etmaal temperatuur °C]]),IF(_34_KNMI_Stations[[#This Row],[Etmaal temperatuur °C]]&gt;stookgrens[],_34_KNMI_Stations[[#This Row],[Etmaal temperatuur °C]]-stookgrens[],0),"")</f>
        <v>0</v>
      </c>
    </row>
    <row r="4130" spans="1:16" x14ac:dyDescent="0.25">
      <c r="A4130">
        <v>270</v>
      </c>
      <c r="B4130" s="110">
        <v>45826</v>
      </c>
      <c r="C4130" s="89">
        <v>2.9</v>
      </c>
      <c r="D4130" s="89">
        <v>17</v>
      </c>
      <c r="E4130" s="96">
        <v>2655</v>
      </c>
      <c r="F4130" s="89">
        <v>0</v>
      </c>
      <c r="G4130" s="89">
        <v>1023.8</v>
      </c>
      <c r="H4130">
        <v>0.81</v>
      </c>
      <c r="I4130" t="s">
        <v>10</v>
      </c>
      <c r="J4130">
        <v>0.8</v>
      </c>
      <c r="K4130">
        <v>6</v>
      </c>
      <c r="L4130">
        <v>2025</v>
      </c>
      <c r="M4130" t="s">
        <v>353</v>
      </c>
      <c r="N4130" s="89" cm="1">
        <f t="array" ref="N4130">IF(ISNUMBER(_34_KNMI_Stations[[#This Row],[Etmaal temperatuur °C]]),IF(_34_KNMI_Stations[[#This Row],[Etmaal temperatuur °C]]&lt;stookgrens[],stookgrens[]-_34_KNMI_Stations[[#This Row],[Etmaal temperatuur °C]],0),"")</f>
        <v>1</v>
      </c>
      <c r="O4130" s="89">
        <f>_34_KNMI_Stations[[#This Row],[graaddagen]]*_34_KNMI_Stations[[#This Row],[Gewogen factor]]</f>
        <v>0.8</v>
      </c>
      <c r="P4130" s="89" cm="1">
        <f t="array" ref="P4130">IF(ISNUMBER(_34_KNMI_Stations[[#This Row],[Etmaal temperatuur °C]]),IF(_34_KNMI_Stations[[#This Row],[Etmaal temperatuur °C]]&gt;stookgrens[],_34_KNMI_Stations[[#This Row],[Etmaal temperatuur °C]]-stookgrens[],0),"")</f>
        <v>0</v>
      </c>
    </row>
    <row r="4131" spans="1:16" x14ac:dyDescent="0.25">
      <c r="A4131">
        <v>270</v>
      </c>
      <c r="B4131" s="110">
        <v>45827</v>
      </c>
      <c r="C4131" s="89">
        <v>2.9</v>
      </c>
      <c r="D4131" s="89">
        <v>15.6</v>
      </c>
      <c r="E4131" s="96">
        <v>2737</v>
      </c>
      <c r="F4131" s="89">
        <v>0</v>
      </c>
      <c r="G4131" s="89">
        <v>1027.4000000000001</v>
      </c>
      <c r="H4131">
        <v>0.73</v>
      </c>
      <c r="I4131" t="s">
        <v>10</v>
      </c>
      <c r="J4131">
        <v>0.8</v>
      </c>
      <c r="K4131">
        <v>6</v>
      </c>
      <c r="L4131">
        <v>2025</v>
      </c>
      <c r="M4131" t="s">
        <v>353</v>
      </c>
      <c r="N4131" s="89" cm="1">
        <f t="array" ref="N4131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4131" s="89">
        <f>_34_KNMI_Stations[[#This Row],[graaddagen]]*_34_KNMI_Stations[[#This Row],[Gewogen factor]]</f>
        <v>1.9200000000000004</v>
      </c>
      <c r="P4131" s="89" cm="1">
        <f t="array" ref="P4131">IF(ISNUMBER(_34_KNMI_Stations[[#This Row],[Etmaal temperatuur °C]]),IF(_34_KNMI_Stations[[#This Row],[Etmaal temperatuur °C]]&gt;stookgrens[],_34_KNMI_Stations[[#This Row],[Etmaal temperatuur °C]]-stookgrens[],0),"")</f>
        <v>0</v>
      </c>
    </row>
    <row r="4132" spans="1:16" x14ac:dyDescent="0.25">
      <c r="A4132">
        <v>270</v>
      </c>
      <c r="B4132" s="110">
        <v>45828</v>
      </c>
      <c r="C4132" s="89">
        <v>2.7</v>
      </c>
      <c r="D4132" s="89">
        <v>16.3</v>
      </c>
      <c r="E4132" s="96">
        <v>2867</v>
      </c>
      <c r="F4132" s="89">
        <v>0</v>
      </c>
      <c r="G4132" s="89">
        <v>1026.8</v>
      </c>
      <c r="H4132">
        <v>0.69</v>
      </c>
      <c r="I4132" t="s">
        <v>10</v>
      </c>
      <c r="J4132">
        <v>0.8</v>
      </c>
      <c r="K4132">
        <v>6</v>
      </c>
      <c r="L4132">
        <v>2025</v>
      </c>
      <c r="M4132" t="s">
        <v>353</v>
      </c>
      <c r="N4132" s="89" cm="1">
        <f t="array" ref="N4132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4132" s="89">
        <f>_34_KNMI_Stations[[#This Row],[graaddagen]]*_34_KNMI_Stations[[#This Row],[Gewogen factor]]</f>
        <v>1.3599999999999994</v>
      </c>
      <c r="P4132" s="89" cm="1">
        <f t="array" ref="P4132">IF(ISNUMBER(_34_KNMI_Stations[[#This Row],[Etmaal temperatuur °C]]),IF(_34_KNMI_Stations[[#This Row],[Etmaal temperatuur °C]]&gt;stookgrens[],_34_KNMI_Stations[[#This Row],[Etmaal temperatuur °C]]-stookgrens[],0),"")</f>
        <v>0</v>
      </c>
    </row>
    <row r="4133" spans="1:16" x14ac:dyDescent="0.25">
      <c r="A4133">
        <v>270</v>
      </c>
      <c r="B4133" s="110">
        <v>45829</v>
      </c>
      <c r="C4133" s="89">
        <v>2.6</v>
      </c>
      <c r="D4133" s="89">
        <v>22</v>
      </c>
      <c r="E4133" s="96">
        <v>2922</v>
      </c>
      <c r="F4133" s="89">
        <v>0</v>
      </c>
      <c r="G4133" s="89">
        <v>1020.7</v>
      </c>
      <c r="H4133">
        <v>0.56999999999999995</v>
      </c>
      <c r="I4133" t="s">
        <v>10</v>
      </c>
      <c r="J4133">
        <v>0.8</v>
      </c>
      <c r="K4133">
        <v>6</v>
      </c>
      <c r="L4133">
        <v>2025</v>
      </c>
      <c r="M4133" t="s">
        <v>353</v>
      </c>
      <c r="N4133" s="89" cm="1">
        <f t="array" ref="N4133">IF(ISNUMBER(_34_KNMI_Stations[[#This Row],[Etmaal temperatuur °C]]),IF(_34_KNMI_Stations[[#This Row],[Etmaal temperatuur °C]]&lt;stookgrens[],stookgrens[]-_34_KNMI_Stations[[#This Row],[Etmaal temperatuur °C]],0),"")</f>
        <v>0</v>
      </c>
      <c r="O4133" s="89">
        <f>_34_KNMI_Stations[[#This Row],[graaddagen]]*_34_KNMI_Stations[[#This Row],[Gewogen factor]]</f>
        <v>0</v>
      </c>
      <c r="P4133" s="89" cm="1">
        <f t="array" ref="P4133">IF(ISNUMBER(_34_KNMI_Stations[[#This Row],[Etmaal temperatuur °C]]),IF(_34_KNMI_Stations[[#This Row],[Etmaal temperatuur °C]]&gt;stookgrens[],_34_KNMI_Stations[[#This Row],[Etmaal temperatuur °C]]-stookgrens[],0),"")</f>
        <v>4</v>
      </c>
    </row>
    <row r="4134" spans="1:16" x14ac:dyDescent="0.25">
      <c r="A4134">
        <v>270</v>
      </c>
      <c r="B4134" s="110">
        <v>45830</v>
      </c>
      <c r="C4134" s="89">
        <v>5</v>
      </c>
      <c r="D4134" s="89">
        <v>20.9</v>
      </c>
      <c r="E4134" s="96">
        <v>1702</v>
      </c>
      <c r="F4134" s="89">
        <v>-0.1</v>
      </c>
      <c r="G4134" s="89">
        <v>1012.2</v>
      </c>
      <c r="H4134">
        <v>0.68</v>
      </c>
      <c r="I4134" t="s">
        <v>10</v>
      </c>
      <c r="J4134">
        <v>0.8</v>
      </c>
      <c r="K4134">
        <v>6</v>
      </c>
      <c r="L4134">
        <v>2025</v>
      </c>
      <c r="M4134" t="s">
        <v>353</v>
      </c>
      <c r="N4134" s="89" cm="1">
        <f t="array" ref="N4134">IF(ISNUMBER(_34_KNMI_Stations[[#This Row],[Etmaal temperatuur °C]]),IF(_34_KNMI_Stations[[#This Row],[Etmaal temperatuur °C]]&lt;stookgrens[],stookgrens[]-_34_KNMI_Stations[[#This Row],[Etmaal temperatuur °C]],0),"")</f>
        <v>0</v>
      </c>
      <c r="O4134" s="89">
        <f>_34_KNMI_Stations[[#This Row],[graaddagen]]*_34_KNMI_Stations[[#This Row],[Gewogen factor]]</f>
        <v>0</v>
      </c>
      <c r="P4134" s="89" cm="1">
        <f t="array" ref="P4134">IF(ISNUMBER(_34_KNMI_Stations[[#This Row],[Etmaal temperatuur °C]]),IF(_34_KNMI_Stations[[#This Row],[Etmaal temperatuur °C]]&gt;stookgrens[],_34_KNMI_Stations[[#This Row],[Etmaal temperatuur °C]]-stookgrens[],0),"")</f>
        <v>2.8999999999999986</v>
      </c>
    </row>
    <row r="4135" spans="1:16" x14ac:dyDescent="0.25">
      <c r="A4135">
        <v>270</v>
      </c>
      <c r="B4135" s="110">
        <v>45831</v>
      </c>
      <c r="C4135" s="89">
        <v>7.8</v>
      </c>
      <c r="D4135" s="89">
        <v>16.8</v>
      </c>
      <c r="E4135" s="96">
        <v>1877</v>
      </c>
      <c r="F4135" s="89">
        <v>4.7</v>
      </c>
      <c r="G4135" s="89">
        <v>1009.2</v>
      </c>
      <c r="H4135">
        <v>0.71</v>
      </c>
      <c r="I4135" t="s">
        <v>10</v>
      </c>
      <c r="J4135">
        <v>0.8</v>
      </c>
      <c r="K4135">
        <v>6</v>
      </c>
      <c r="L4135">
        <v>2025</v>
      </c>
      <c r="M4135" t="s">
        <v>354</v>
      </c>
      <c r="N4135" s="89" cm="1">
        <f t="array" ref="N4135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4135" s="89">
        <f>_34_KNMI_Stations[[#This Row],[graaddagen]]*_34_KNMI_Stations[[#This Row],[Gewogen factor]]</f>
        <v>0.95999999999999952</v>
      </c>
      <c r="P4135" s="89" cm="1">
        <f t="array" ref="P4135">IF(ISNUMBER(_34_KNMI_Stations[[#This Row],[Etmaal temperatuur °C]]),IF(_34_KNMI_Stations[[#This Row],[Etmaal temperatuur °C]]&gt;stookgrens[],_34_KNMI_Stations[[#This Row],[Etmaal temperatuur °C]]-stookgrens[],0),"")</f>
        <v>0</v>
      </c>
    </row>
    <row r="4136" spans="1:16" x14ac:dyDescent="0.25">
      <c r="A4136">
        <v>270</v>
      </c>
      <c r="B4136" s="110">
        <v>45832</v>
      </c>
      <c r="C4136" s="89">
        <v>7</v>
      </c>
      <c r="D4136" s="89">
        <v>17.100000000000001</v>
      </c>
      <c r="E4136" s="96">
        <v>1028</v>
      </c>
      <c r="F4136" s="89">
        <v>0.1</v>
      </c>
      <c r="G4136" s="89">
        <v>1009.6</v>
      </c>
      <c r="H4136">
        <v>0.77</v>
      </c>
      <c r="I4136" t="s">
        <v>10</v>
      </c>
      <c r="J4136">
        <v>0.8</v>
      </c>
      <c r="K4136">
        <v>6</v>
      </c>
      <c r="L4136">
        <v>2025</v>
      </c>
      <c r="M4136" t="s">
        <v>354</v>
      </c>
      <c r="N4136" s="89" cm="1">
        <f t="array" ref="N4136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4136" s="89">
        <f>_34_KNMI_Stations[[#This Row],[graaddagen]]*_34_KNMI_Stations[[#This Row],[Gewogen factor]]</f>
        <v>0.71999999999999886</v>
      </c>
      <c r="P4136" s="89" cm="1">
        <f t="array" ref="P4136">IF(ISNUMBER(_34_KNMI_Stations[[#This Row],[Etmaal temperatuur °C]]),IF(_34_KNMI_Stations[[#This Row],[Etmaal temperatuur °C]]&gt;stookgrens[],_34_KNMI_Stations[[#This Row],[Etmaal temperatuur °C]]-stookgrens[],0),"")</f>
        <v>0</v>
      </c>
    </row>
    <row r="4137" spans="1:16" x14ac:dyDescent="0.25">
      <c r="A4137">
        <v>270</v>
      </c>
      <c r="B4137" s="110">
        <v>45833</v>
      </c>
      <c r="C4137" s="89">
        <v>3.8</v>
      </c>
      <c r="D4137" s="89">
        <v>18.5</v>
      </c>
      <c r="E4137" s="96">
        <v>1711</v>
      </c>
      <c r="F4137" s="89">
        <v>0.3</v>
      </c>
      <c r="G4137" s="89">
        <v>1011.6</v>
      </c>
      <c r="H4137">
        <v>0.85</v>
      </c>
      <c r="I4137" t="s">
        <v>10</v>
      </c>
      <c r="J4137">
        <v>0.8</v>
      </c>
      <c r="K4137">
        <v>6</v>
      </c>
      <c r="L4137">
        <v>2025</v>
      </c>
      <c r="M4137" t="s">
        <v>354</v>
      </c>
      <c r="N4137" s="89" cm="1">
        <f t="array" ref="N4137">IF(ISNUMBER(_34_KNMI_Stations[[#This Row],[Etmaal temperatuur °C]]),IF(_34_KNMI_Stations[[#This Row],[Etmaal temperatuur °C]]&lt;stookgrens[],stookgrens[]-_34_KNMI_Stations[[#This Row],[Etmaal temperatuur °C]],0),"")</f>
        <v>0</v>
      </c>
      <c r="O4137" s="89">
        <f>_34_KNMI_Stations[[#This Row],[graaddagen]]*_34_KNMI_Stations[[#This Row],[Gewogen factor]]</f>
        <v>0</v>
      </c>
      <c r="P4137" s="89" cm="1">
        <f t="array" ref="P4137">IF(ISNUMBER(_34_KNMI_Stations[[#This Row],[Etmaal temperatuur °C]]),IF(_34_KNMI_Stations[[#This Row],[Etmaal temperatuur °C]]&gt;stookgrens[],_34_KNMI_Stations[[#This Row],[Etmaal temperatuur °C]]-stookgrens[],0),"")</f>
        <v>0.5</v>
      </c>
    </row>
    <row r="4138" spans="1:16" x14ac:dyDescent="0.25">
      <c r="A4138">
        <v>270</v>
      </c>
      <c r="B4138" s="110">
        <v>45834</v>
      </c>
      <c r="C4138" s="89">
        <v>5.5</v>
      </c>
      <c r="D4138" s="89">
        <v>17.7</v>
      </c>
      <c r="E4138" s="96">
        <v>854</v>
      </c>
      <c r="F4138" s="89">
        <v>9.6</v>
      </c>
      <c r="G4138" s="89">
        <v>1010.9</v>
      </c>
      <c r="H4138">
        <v>0.88</v>
      </c>
      <c r="I4138" t="s">
        <v>10</v>
      </c>
      <c r="J4138">
        <v>0.8</v>
      </c>
      <c r="K4138">
        <v>6</v>
      </c>
      <c r="L4138">
        <v>2025</v>
      </c>
      <c r="M4138" t="s">
        <v>354</v>
      </c>
      <c r="N4138" s="89" cm="1">
        <f t="array" ref="N4138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4138" s="89">
        <f>_34_KNMI_Stations[[#This Row],[graaddagen]]*_34_KNMI_Stations[[#This Row],[Gewogen factor]]</f>
        <v>0.24000000000000057</v>
      </c>
      <c r="P4138" s="89" cm="1">
        <f t="array" ref="P4138">IF(ISNUMBER(_34_KNMI_Stations[[#This Row],[Etmaal temperatuur °C]]),IF(_34_KNMI_Stations[[#This Row],[Etmaal temperatuur °C]]&gt;stookgrens[],_34_KNMI_Stations[[#This Row],[Etmaal temperatuur °C]]-stookgrens[],0),"")</f>
        <v>0</v>
      </c>
    </row>
    <row r="4139" spans="1:16" x14ac:dyDescent="0.25">
      <c r="A4139">
        <v>270</v>
      </c>
      <c r="B4139" s="110">
        <v>45835</v>
      </c>
      <c r="C4139" s="89">
        <v>4</v>
      </c>
      <c r="D4139" s="89">
        <v>16.5</v>
      </c>
      <c r="E4139" s="96">
        <v>1317</v>
      </c>
      <c r="F4139" s="89">
        <v>2.2999999999999998</v>
      </c>
      <c r="G4139" s="89">
        <v>1020</v>
      </c>
      <c r="H4139">
        <v>0.79</v>
      </c>
      <c r="I4139" t="s">
        <v>10</v>
      </c>
      <c r="J4139">
        <v>0.8</v>
      </c>
      <c r="K4139">
        <v>6</v>
      </c>
      <c r="L4139">
        <v>2025</v>
      </c>
      <c r="M4139" t="s">
        <v>354</v>
      </c>
      <c r="N4139" s="89" cm="1">
        <f t="array" ref="N4139">IF(ISNUMBER(_34_KNMI_Stations[[#This Row],[Etmaal temperatuur °C]]),IF(_34_KNMI_Stations[[#This Row],[Etmaal temperatuur °C]]&lt;stookgrens[],stookgrens[]-_34_KNMI_Stations[[#This Row],[Etmaal temperatuur °C]],0),"")</f>
        <v>1.5</v>
      </c>
      <c r="O4139" s="89">
        <f>_34_KNMI_Stations[[#This Row],[graaddagen]]*_34_KNMI_Stations[[#This Row],[Gewogen factor]]</f>
        <v>1.2000000000000002</v>
      </c>
      <c r="P4139" s="89" cm="1">
        <f t="array" ref="P4139">IF(ISNUMBER(_34_KNMI_Stations[[#This Row],[Etmaal temperatuur °C]]),IF(_34_KNMI_Stations[[#This Row],[Etmaal temperatuur °C]]&gt;stookgrens[],_34_KNMI_Stations[[#This Row],[Etmaal temperatuur °C]]-stookgrens[],0),"")</f>
        <v>0</v>
      </c>
    </row>
    <row r="4140" spans="1:16" x14ac:dyDescent="0.25">
      <c r="A4140">
        <v>270</v>
      </c>
      <c r="B4140" s="110">
        <v>45836</v>
      </c>
      <c r="C4140" s="89">
        <v>5.7</v>
      </c>
      <c r="D4140" s="89">
        <v>20.100000000000001</v>
      </c>
      <c r="E4140" s="96">
        <v>1760</v>
      </c>
      <c r="F4140" s="89">
        <v>0</v>
      </c>
      <c r="G4140" s="89">
        <v>1021.7</v>
      </c>
      <c r="H4140">
        <v>0.85</v>
      </c>
      <c r="I4140" t="s">
        <v>10</v>
      </c>
      <c r="J4140">
        <v>0.8</v>
      </c>
      <c r="K4140">
        <v>6</v>
      </c>
      <c r="L4140">
        <v>2025</v>
      </c>
      <c r="M4140" t="s">
        <v>354</v>
      </c>
      <c r="N4140" s="89" cm="1">
        <f t="array" ref="N4140">IF(ISNUMBER(_34_KNMI_Stations[[#This Row],[Etmaal temperatuur °C]]),IF(_34_KNMI_Stations[[#This Row],[Etmaal temperatuur °C]]&lt;stookgrens[],stookgrens[]-_34_KNMI_Stations[[#This Row],[Etmaal temperatuur °C]],0),"")</f>
        <v>0</v>
      </c>
      <c r="O4140" s="89">
        <f>_34_KNMI_Stations[[#This Row],[graaddagen]]*_34_KNMI_Stations[[#This Row],[Gewogen factor]]</f>
        <v>0</v>
      </c>
      <c r="P4140" s="89" cm="1">
        <f t="array" ref="P4140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4141" spans="1:16" x14ac:dyDescent="0.25">
      <c r="A4141">
        <v>270</v>
      </c>
      <c r="B4141" s="110">
        <v>45837</v>
      </c>
      <c r="C4141" s="89">
        <v>3.4</v>
      </c>
      <c r="D4141" s="89">
        <v>18.2</v>
      </c>
      <c r="E4141" s="96">
        <v>2595</v>
      </c>
      <c r="F4141" s="89">
        <v>0</v>
      </c>
      <c r="G4141" s="89">
        <v>1024.2</v>
      </c>
      <c r="H4141">
        <v>0.81</v>
      </c>
      <c r="I4141" t="s">
        <v>10</v>
      </c>
      <c r="J4141">
        <v>0.8</v>
      </c>
      <c r="K4141">
        <v>6</v>
      </c>
      <c r="L4141">
        <v>2025</v>
      </c>
      <c r="M4141" t="s">
        <v>354</v>
      </c>
      <c r="N4141" s="89" cm="1">
        <f t="array" ref="N4141">IF(ISNUMBER(_34_KNMI_Stations[[#This Row],[Etmaal temperatuur °C]]),IF(_34_KNMI_Stations[[#This Row],[Etmaal temperatuur °C]]&lt;stookgrens[],stookgrens[]-_34_KNMI_Stations[[#This Row],[Etmaal temperatuur °C]],0),"")</f>
        <v>0</v>
      </c>
      <c r="O4141" s="89">
        <f>_34_KNMI_Stations[[#This Row],[graaddagen]]*_34_KNMI_Stations[[#This Row],[Gewogen factor]]</f>
        <v>0</v>
      </c>
      <c r="P4141" s="89" cm="1">
        <f t="array" ref="P4141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4142" spans="1:16" x14ac:dyDescent="0.25">
      <c r="A4142">
        <v>270</v>
      </c>
      <c r="B4142" s="110">
        <v>45838</v>
      </c>
      <c r="C4142" s="89">
        <v>3.1</v>
      </c>
      <c r="D4142" s="89">
        <v>19.7</v>
      </c>
      <c r="E4142" s="96">
        <v>2963</v>
      </c>
      <c r="F4142" s="89">
        <v>0</v>
      </c>
      <c r="G4142" s="89">
        <v>1021.1</v>
      </c>
      <c r="H4142">
        <v>0.6</v>
      </c>
      <c r="I4142" t="s">
        <v>10</v>
      </c>
      <c r="J4142">
        <v>0.8</v>
      </c>
      <c r="K4142">
        <v>6</v>
      </c>
      <c r="L4142">
        <v>2025</v>
      </c>
      <c r="M4142" t="s">
        <v>355</v>
      </c>
      <c r="N4142" s="89" cm="1">
        <f t="array" ref="N4142">IF(ISNUMBER(_34_KNMI_Stations[[#This Row],[Etmaal temperatuur °C]]),IF(_34_KNMI_Stations[[#This Row],[Etmaal temperatuur °C]]&lt;stookgrens[],stookgrens[]-_34_KNMI_Stations[[#This Row],[Etmaal temperatuur °C]],0),"")</f>
        <v>0</v>
      </c>
      <c r="O4142" s="89">
        <f>_34_KNMI_Stations[[#This Row],[graaddagen]]*_34_KNMI_Stations[[#This Row],[Gewogen factor]]</f>
        <v>0</v>
      </c>
      <c r="P4142" s="89" cm="1">
        <f t="array" ref="P4142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4143" spans="1:16" x14ac:dyDescent="0.25">
      <c r="A4143">
        <v>270</v>
      </c>
      <c r="B4143" s="110">
        <v>45839</v>
      </c>
      <c r="C4143" s="89">
        <v>3.5</v>
      </c>
      <c r="D4143" s="89">
        <v>26.6</v>
      </c>
      <c r="E4143" s="96">
        <v>2862</v>
      </c>
      <c r="F4143" s="89">
        <v>0</v>
      </c>
      <c r="G4143" s="89">
        <v>1014.9</v>
      </c>
      <c r="H4143">
        <v>0.5</v>
      </c>
      <c r="I4143" t="s">
        <v>10</v>
      </c>
      <c r="J4143">
        <v>0.8</v>
      </c>
      <c r="K4143">
        <v>7</v>
      </c>
      <c r="L4143">
        <v>2025</v>
      </c>
      <c r="M4143" t="s">
        <v>355</v>
      </c>
      <c r="N4143" s="89" cm="1">
        <f t="array" ref="N4143">IF(ISNUMBER(_34_KNMI_Stations[[#This Row],[Etmaal temperatuur °C]]),IF(_34_KNMI_Stations[[#This Row],[Etmaal temperatuur °C]]&lt;stookgrens[],stookgrens[]-_34_KNMI_Stations[[#This Row],[Etmaal temperatuur °C]],0),"")</f>
        <v>0</v>
      </c>
      <c r="O4143" s="89">
        <f>_34_KNMI_Stations[[#This Row],[graaddagen]]*_34_KNMI_Stations[[#This Row],[Gewogen factor]]</f>
        <v>0</v>
      </c>
      <c r="P4143" s="89" cm="1">
        <f t="array" ref="P4143">IF(ISNUMBER(_34_KNMI_Stations[[#This Row],[Etmaal temperatuur °C]]),IF(_34_KNMI_Stations[[#This Row],[Etmaal temperatuur °C]]&gt;stookgrens[],_34_KNMI_Stations[[#This Row],[Etmaal temperatuur °C]]-stookgrens[],0),"")</f>
        <v>8.6000000000000014</v>
      </c>
    </row>
    <row r="4144" spans="1:16" x14ac:dyDescent="0.25">
      <c r="A4144">
        <v>270</v>
      </c>
      <c r="B4144" s="110">
        <v>45840</v>
      </c>
      <c r="C4144" s="89">
        <v>4</v>
      </c>
      <c r="D4144" s="89">
        <v>21.5</v>
      </c>
      <c r="E4144" s="96">
        <v>1806</v>
      </c>
      <c r="F4144" s="89">
        <v>1.6</v>
      </c>
      <c r="G4144" s="89">
        <v>1014.5</v>
      </c>
      <c r="H4144">
        <v>0.81</v>
      </c>
      <c r="I4144" t="s">
        <v>10</v>
      </c>
      <c r="J4144">
        <v>0.8</v>
      </c>
      <c r="K4144">
        <v>7</v>
      </c>
      <c r="L4144">
        <v>2025</v>
      </c>
      <c r="M4144" t="s">
        <v>355</v>
      </c>
      <c r="N4144" s="89" cm="1">
        <f t="array" ref="N4144">IF(ISNUMBER(_34_KNMI_Stations[[#This Row],[Etmaal temperatuur °C]]),IF(_34_KNMI_Stations[[#This Row],[Etmaal temperatuur °C]]&lt;stookgrens[],stookgrens[]-_34_KNMI_Stations[[#This Row],[Etmaal temperatuur °C]],0),"")</f>
        <v>0</v>
      </c>
      <c r="O4144" s="89">
        <f>_34_KNMI_Stations[[#This Row],[graaddagen]]*_34_KNMI_Stations[[#This Row],[Gewogen factor]]</f>
        <v>0</v>
      </c>
      <c r="P4144" s="89" cm="1">
        <f t="array" ref="P4144">IF(ISNUMBER(_34_KNMI_Stations[[#This Row],[Etmaal temperatuur °C]]),IF(_34_KNMI_Stations[[#This Row],[Etmaal temperatuur °C]]&gt;stookgrens[],_34_KNMI_Stations[[#This Row],[Etmaal temperatuur °C]]-stookgrens[],0),"")</f>
        <v>3.5</v>
      </c>
    </row>
    <row r="4145" spans="1:16" x14ac:dyDescent="0.25">
      <c r="A4145">
        <v>270</v>
      </c>
      <c r="B4145" s="110">
        <v>45841</v>
      </c>
      <c r="C4145" s="89">
        <v>3.5</v>
      </c>
      <c r="D4145" s="89">
        <v>16</v>
      </c>
      <c r="E4145" s="96">
        <v>2401</v>
      </c>
      <c r="F4145" s="89">
        <v>-0.1</v>
      </c>
      <c r="G4145" s="89">
        <v>1025.5999999999999</v>
      </c>
      <c r="H4145">
        <v>0.73</v>
      </c>
      <c r="I4145" t="s">
        <v>10</v>
      </c>
      <c r="J4145">
        <v>0.8</v>
      </c>
      <c r="K4145">
        <v>7</v>
      </c>
      <c r="L4145">
        <v>2025</v>
      </c>
      <c r="M4145" t="s">
        <v>355</v>
      </c>
      <c r="N4145" s="89" cm="1">
        <f t="array" ref="N4145">IF(ISNUMBER(_34_KNMI_Stations[[#This Row],[Etmaal temperatuur °C]]),IF(_34_KNMI_Stations[[#This Row],[Etmaal temperatuur °C]]&lt;stookgrens[],stookgrens[]-_34_KNMI_Stations[[#This Row],[Etmaal temperatuur °C]],0),"")</f>
        <v>2</v>
      </c>
      <c r="O4145" s="89">
        <f>_34_KNMI_Stations[[#This Row],[graaddagen]]*_34_KNMI_Stations[[#This Row],[Gewogen factor]]</f>
        <v>1.6</v>
      </c>
      <c r="P4145" s="89" cm="1">
        <f t="array" ref="P4145">IF(ISNUMBER(_34_KNMI_Stations[[#This Row],[Etmaal temperatuur °C]]),IF(_34_KNMI_Stations[[#This Row],[Etmaal temperatuur °C]]&gt;stookgrens[],_34_KNMI_Stations[[#This Row],[Etmaal temperatuur °C]]-stookgrens[],0),"")</f>
        <v>0</v>
      </c>
    </row>
    <row r="4146" spans="1:16" x14ac:dyDescent="0.25">
      <c r="A4146">
        <v>270</v>
      </c>
      <c r="B4146" s="110">
        <v>45842</v>
      </c>
      <c r="C4146" s="89">
        <v>4.8</v>
      </c>
      <c r="D4146" s="89">
        <v>17.899999999999999</v>
      </c>
      <c r="E4146" s="96">
        <v>2763</v>
      </c>
      <c r="F4146" s="89">
        <v>-0.1</v>
      </c>
      <c r="G4146" s="89">
        <v>1024.0999999999999</v>
      </c>
      <c r="H4146">
        <v>0.63</v>
      </c>
      <c r="I4146" t="s">
        <v>10</v>
      </c>
      <c r="J4146">
        <v>0.8</v>
      </c>
      <c r="K4146">
        <v>7</v>
      </c>
      <c r="L4146">
        <v>2025</v>
      </c>
      <c r="M4146" t="s">
        <v>355</v>
      </c>
      <c r="N4146" s="89" cm="1">
        <f t="array" ref="N4146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4146" s="89">
        <f>_34_KNMI_Stations[[#This Row],[graaddagen]]*_34_KNMI_Stations[[#This Row],[Gewogen factor]]</f>
        <v>8.000000000000114E-2</v>
      </c>
      <c r="P4146" s="89" cm="1">
        <f t="array" ref="P4146">IF(ISNUMBER(_34_KNMI_Stations[[#This Row],[Etmaal temperatuur °C]]),IF(_34_KNMI_Stations[[#This Row],[Etmaal temperatuur °C]]&gt;stookgrens[],_34_KNMI_Stations[[#This Row],[Etmaal temperatuur °C]]-stookgrens[],0),"")</f>
        <v>0</v>
      </c>
    </row>
    <row r="4147" spans="1:16" x14ac:dyDescent="0.25">
      <c r="A4147">
        <v>270</v>
      </c>
      <c r="B4147" s="110">
        <v>45843</v>
      </c>
      <c r="C4147" s="89">
        <v>6.4</v>
      </c>
      <c r="D4147" s="89">
        <v>18.2</v>
      </c>
      <c r="E4147" s="96">
        <v>1066</v>
      </c>
      <c r="F4147" s="89">
        <v>2.2999999999999998</v>
      </c>
      <c r="G4147" s="89">
        <v>1012.5</v>
      </c>
      <c r="H4147">
        <v>0.78</v>
      </c>
      <c r="I4147" t="s">
        <v>10</v>
      </c>
      <c r="J4147">
        <v>0.8</v>
      </c>
      <c r="K4147">
        <v>7</v>
      </c>
      <c r="L4147">
        <v>2025</v>
      </c>
      <c r="M4147" t="s">
        <v>355</v>
      </c>
      <c r="N4147" s="89" cm="1">
        <f t="array" ref="N4147">IF(ISNUMBER(_34_KNMI_Stations[[#This Row],[Etmaal temperatuur °C]]),IF(_34_KNMI_Stations[[#This Row],[Etmaal temperatuur °C]]&lt;stookgrens[],stookgrens[]-_34_KNMI_Stations[[#This Row],[Etmaal temperatuur °C]],0),"")</f>
        <v>0</v>
      </c>
      <c r="O4147" s="89">
        <f>_34_KNMI_Stations[[#This Row],[graaddagen]]*_34_KNMI_Stations[[#This Row],[Gewogen factor]]</f>
        <v>0</v>
      </c>
      <c r="P4147" s="89" cm="1">
        <f t="array" ref="P4147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4148" spans="1:16" x14ac:dyDescent="0.25">
      <c r="A4148">
        <v>270</v>
      </c>
      <c r="B4148" s="110">
        <v>45844</v>
      </c>
      <c r="C4148" s="89">
        <v>3.6</v>
      </c>
      <c r="D4148" s="89">
        <v>17.899999999999999</v>
      </c>
      <c r="E4148" s="96">
        <v>1303</v>
      </c>
      <c r="F4148" s="89">
        <v>0.4</v>
      </c>
      <c r="G4148" s="89">
        <v>1005</v>
      </c>
      <c r="H4148">
        <v>0.83</v>
      </c>
      <c r="I4148" t="s">
        <v>10</v>
      </c>
      <c r="J4148">
        <v>0.8</v>
      </c>
      <c r="K4148">
        <v>7</v>
      </c>
      <c r="L4148">
        <v>2025</v>
      </c>
      <c r="M4148" t="s">
        <v>355</v>
      </c>
      <c r="N4148" s="89" cm="1">
        <f t="array" ref="N4148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4148" s="89">
        <f>_34_KNMI_Stations[[#This Row],[graaddagen]]*_34_KNMI_Stations[[#This Row],[Gewogen factor]]</f>
        <v>8.000000000000114E-2</v>
      </c>
      <c r="P4148" s="89" cm="1">
        <f t="array" ref="P4148">IF(ISNUMBER(_34_KNMI_Stations[[#This Row],[Etmaal temperatuur °C]]),IF(_34_KNMI_Stations[[#This Row],[Etmaal temperatuur °C]]&gt;stookgrens[],_34_KNMI_Stations[[#This Row],[Etmaal temperatuur °C]]-stookgrens[],0),"")</f>
        <v>0</v>
      </c>
    </row>
    <row r="4149" spans="1:16" x14ac:dyDescent="0.25">
      <c r="A4149">
        <v>270</v>
      </c>
      <c r="B4149" s="110">
        <v>45845</v>
      </c>
      <c r="C4149" s="89">
        <v>5.2</v>
      </c>
      <c r="D4149" s="89">
        <v>15.4</v>
      </c>
      <c r="E4149" s="96">
        <v>1598</v>
      </c>
      <c r="F4149" s="89">
        <v>10.4</v>
      </c>
      <c r="G4149" s="89">
        <v>1005.8</v>
      </c>
      <c r="H4149">
        <v>0.8</v>
      </c>
      <c r="I4149" t="s">
        <v>10</v>
      </c>
      <c r="J4149">
        <v>0.8</v>
      </c>
      <c r="K4149">
        <v>7</v>
      </c>
      <c r="L4149">
        <v>2025</v>
      </c>
      <c r="M4149" t="s">
        <v>356</v>
      </c>
      <c r="N4149" s="89" cm="1">
        <f t="array" ref="N4149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4149" s="89">
        <f>_34_KNMI_Stations[[#This Row],[graaddagen]]*_34_KNMI_Stations[[#This Row],[Gewogen factor]]</f>
        <v>2.0799999999999996</v>
      </c>
      <c r="P4149" s="89" cm="1">
        <f t="array" ref="P4149">IF(ISNUMBER(_34_KNMI_Stations[[#This Row],[Etmaal temperatuur °C]]),IF(_34_KNMI_Stations[[#This Row],[Etmaal temperatuur °C]]&gt;stookgrens[],_34_KNMI_Stations[[#This Row],[Etmaal temperatuur °C]]-stookgrens[],0),"")</f>
        <v>0</v>
      </c>
    </row>
    <row r="4150" spans="1:16" x14ac:dyDescent="0.25">
      <c r="A4150">
        <v>270</v>
      </c>
      <c r="B4150" s="110">
        <v>45846</v>
      </c>
      <c r="C4150" s="89">
        <v>5</v>
      </c>
      <c r="D4150" s="89">
        <v>15.6</v>
      </c>
      <c r="E4150" s="96">
        <v>1650</v>
      </c>
      <c r="F4150" s="89">
        <v>-0.1</v>
      </c>
      <c r="G4150" s="89">
        <v>1013</v>
      </c>
      <c r="H4150">
        <v>0.74</v>
      </c>
      <c r="I4150" t="s">
        <v>10</v>
      </c>
      <c r="J4150">
        <v>0.8</v>
      </c>
      <c r="K4150">
        <v>7</v>
      </c>
      <c r="L4150">
        <v>2025</v>
      </c>
      <c r="M4150" t="s">
        <v>356</v>
      </c>
      <c r="N4150" s="89" cm="1">
        <f t="array" ref="N4150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4150" s="89">
        <f>_34_KNMI_Stations[[#This Row],[graaddagen]]*_34_KNMI_Stations[[#This Row],[Gewogen factor]]</f>
        <v>1.9200000000000004</v>
      </c>
      <c r="P4150" s="89" cm="1">
        <f t="array" ref="P4150">IF(ISNUMBER(_34_KNMI_Stations[[#This Row],[Etmaal temperatuur °C]]),IF(_34_KNMI_Stations[[#This Row],[Etmaal temperatuur °C]]&gt;stookgrens[],_34_KNMI_Stations[[#This Row],[Etmaal temperatuur °C]]-stookgrens[],0),"")</f>
        <v>0</v>
      </c>
    </row>
    <row r="4151" spans="1:16" x14ac:dyDescent="0.25">
      <c r="A4151">
        <v>270</v>
      </c>
      <c r="B4151" s="110">
        <v>45847</v>
      </c>
      <c r="C4151" s="89">
        <v>3</v>
      </c>
      <c r="D4151" s="89">
        <v>17.100000000000001</v>
      </c>
      <c r="E4151" s="96">
        <v>1977</v>
      </c>
      <c r="F4151" s="89">
        <v>-0.1</v>
      </c>
      <c r="G4151" s="89">
        <v>1020.5</v>
      </c>
      <c r="H4151">
        <v>0.75</v>
      </c>
      <c r="I4151" t="s">
        <v>10</v>
      </c>
      <c r="J4151">
        <v>0.8</v>
      </c>
      <c r="K4151">
        <v>7</v>
      </c>
      <c r="L4151">
        <v>2025</v>
      </c>
      <c r="M4151" t="s">
        <v>356</v>
      </c>
      <c r="N4151" s="89" cm="1">
        <f t="array" ref="N4151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4151" s="89">
        <f>_34_KNMI_Stations[[#This Row],[graaddagen]]*_34_KNMI_Stations[[#This Row],[Gewogen factor]]</f>
        <v>0.71999999999999886</v>
      </c>
      <c r="P4151" s="89" cm="1">
        <f t="array" ref="P4151">IF(ISNUMBER(_34_KNMI_Stations[[#This Row],[Etmaal temperatuur °C]]),IF(_34_KNMI_Stations[[#This Row],[Etmaal temperatuur °C]]&gt;stookgrens[],_34_KNMI_Stations[[#This Row],[Etmaal temperatuur °C]]-stookgrens[],0),"")</f>
        <v>0</v>
      </c>
    </row>
    <row r="4152" spans="1:16" x14ac:dyDescent="0.25">
      <c r="A4152">
        <v>270</v>
      </c>
      <c r="B4152" s="110">
        <v>45848</v>
      </c>
      <c r="C4152" s="89">
        <v>3</v>
      </c>
      <c r="D4152" s="89">
        <v>17.399999999999999</v>
      </c>
      <c r="E4152" s="96">
        <v>1795</v>
      </c>
      <c r="F4152" s="89">
        <v>-0.1</v>
      </c>
      <c r="G4152" s="89">
        <v>1022.4</v>
      </c>
      <c r="H4152">
        <v>0.82</v>
      </c>
      <c r="I4152" t="s">
        <v>10</v>
      </c>
      <c r="J4152">
        <v>0.8</v>
      </c>
      <c r="K4152">
        <v>7</v>
      </c>
      <c r="L4152">
        <v>2025</v>
      </c>
      <c r="M4152" t="s">
        <v>356</v>
      </c>
      <c r="N4152" s="89" cm="1">
        <f t="array" ref="N4152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4152" s="89">
        <f>_34_KNMI_Stations[[#This Row],[graaddagen]]*_34_KNMI_Stations[[#This Row],[Gewogen factor]]</f>
        <v>0.48000000000000115</v>
      </c>
      <c r="P4152" s="89" cm="1">
        <f t="array" ref="P4152">IF(ISNUMBER(_34_KNMI_Stations[[#This Row],[Etmaal temperatuur °C]]),IF(_34_KNMI_Stations[[#This Row],[Etmaal temperatuur °C]]&gt;stookgrens[],_34_KNMI_Stations[[#This Row],[Etmaal temperatuur °C]]-stookgrens[],0),"")</f>
        <v>0</v>
      </c>
    </row>
    <row r="4153" spans="1:16" x14ac:dyDescent="0.25">
      <c r="A4153">
        <v>270</v>
      </c>
      <c r="B4153" s="110">
        <v>45849</v>
      </c>
      <c r="C4153" s="89">
        <v>3.9</v>
      </c>
      <c r="D4153" s="89">
        <v>18</v>
      </c>
      <c r="E4153" s="96">
        <v>2012</v>
      </c>
      <c r="F4153" s="89">
        <v>0</v>
      </c>
      <c r="G4153" s="89">
        <v>1020.3</v>
      </c>
      <c r="H4153">
        <v>0.82</v>
      </c>
      <c r="I4153" t="s">
        <v>10</v>
      </c>
      <c r="J4153">
        <v>0.8</v>
      </c>
      <c r="K4153">
        <v>7</v>
      </c>
      <c r="L4153">
        <v>2025</v>
      </c>
      <c r="M4153" t="s">
        <v>356</v>
      </c>
      <c r="N4153" s="89" cm="1">
        <f t="array" ref="N4153">IF(ISNUMBER(_34_KNMI_Stations[[#This Row],[Etmaal temperatuur °C]]),IF(_34_KNMI_Stations[[#This Row],[Etmaal temperatuur °C]]&lt;stookgrens[],stookgrens[]-_34_KNMI_Stations[[#This Row],[Etmaal temperatuur °C]],0),"")</f>
        <v>0</v>
      </c>
      <c r="O4153" s="89">
        <f>_34_KNMI_Stations[[#This Row],[graaddagen]]*_34_KNMI_Stations[[#This Row],[Gewogen factor]]</f>
        <v>0</v>
      </c>
      <c r="P4153" s="89" cm="1">
        <f t="array" ref="P4153">IF(ISNUMBER(_34_KNMI_Stations[[#This Row],[Etmaal temperatuur °C]]),IF(_34_KNMI_Stations[[#This Row],[Etmaal temperatuur °C]]&gt;stookgrens[],_34_KNMI_Stations[[#This Row],[Etmaal temperatuur °C]]-stookgrens[],0),"")</f>
        <v>0</v>
      </c>
    </row>
    <row r="4154" spans="1:16" x14ac:dyDescent="0.25">
      <c r="A4154">
        <v>270</v>
      </c>
      <c r="B4154" s="110">
        <v>45850</v>
      </c>
      <c r="C4154" s="89">
        <v>4.8</v>
      </c>
      <c r="D4154" s="89">
        <v>19</v>
      </c>
      <c r="E4154" s="96">
        <v>2555</v>
      </c>
      <c r="F4154" s="89">
        <v>0</v>
      </c>
      <c r="G4154" s="89">
        <v>1014.8</v>
      </c>
      <c r="H4154">
        <v>0.79</v>
      </c>
      <c r="I4154" t="s">
        <v>10</v>
      </c>
      <c r="J4154">
        <v>0.8</v>
      </c>
      <c r="K4154">
        <v>7</v>
      </c>
      <c r="L4154">
        <v>2025</v>
      </c>
      <c r="M4154" t="s">
        <v>356</v>
      </c>
      <c r="N4154" s="89" cm="1">
        <f t="array" ref="N4154">IF(ISNUMBER(_34_KNMI_Stations[[#This Row],[Etmaal temperatuur °C]]),IF(_34_KNMI_Stations[[#This Row],[Etmaal temperatuur °C]]&lt;stookgrens[],stookgrens[]-_34_KNMI_Stations[[#This Row],[Etmaal temperatuur °C]],0),"")</f>
        <v>0</v>
      </c>
      <c r="O4154" s="89">
        <f>_34_KNMI_Stations[[#This Row],[graaddagen]]*_34_KNMI_Stations[[#This Row],[Gewogen factor]]</f>
        <v>0</v>
      </c>
      <c r="P4154" s="89" cm="1">
        <f t="array" ref="P4154">IF(ISNUMBER(_34_KNMI_Stations[[#This Row],[Etmaal temperatuur °C]]),IF(_34_KNMI_Stations[[#This Row],[Etmaal temperatuur °C]]&gt;stookgrens[],_34_KNMI_Stations[[#This Row],[Etmaal temperatuur °C]]-stookgrens[],0),"")</f>
        <v>1</v>
      </c>
    </row>
    <row r="4155" spans="1:16" x14ac:dyDescent="0.25">
      <c r="A4155">
        <v>270</v>
      </c>
      <c r="B4155" s="110">
        <v>45851</v>
      </c>
      <c r="C4155" s="89">
        <v>3.3</v>
      </c>
      <c r="D4155" s="89">
        <v>18.399999999999999</v>
      </c>
      <c r="E4155" s="96">
        <v>2804</v>
      </c>
      <c r="F4155" s="89">
        <v>0</v>
      </c>
      <c r="G4155" s="89">
        <v>1011.8</v>
      </c>
      <c r="H4155">
        <v>0.81</v>
      </c>
      <c r="I4155" t="s">
        <v>10</v>
      </c>
      <c r="J4155">
        <v>0.8</v>
      </c>
      <c r="K4155">
        <v>7</v>
      </c>
      <c r="L4155">
        <v>2025</v>
      </c>
      <c r="M4155" t="s">
        <v>356</v>
      </c>
      <c r="N4155" s="89" cm="1">
        <f t="array" ref="N4155">IF(ISNUMBER(_34_KNMI_Stations[[#This Row],[Etmaal temperatuur °C]]),IF(_34_KNMI_Stations[[#This Row],[Etmaal temperatuur °C]]&lt;stookgrens[],stookgrens[]-_34_KNMI_Stations[[#This Row],[Etmaal temperatuur °C]],0),"")</f>
        <v>0</v>
      </c>
      <c r="O4155" s="89">
        <f>_34_KNMI_Stations[[#This Row],[graaddagen]]*_34_KNMI_Stations[[#This Row],[Gewogen factor]]</f>
        <v>0</v>
      </c>
      <c r="P4155" s="89" cm="1">
        <f t="array" ref="P4155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4156" spans="1:16" x14ac:dyDescent="0.25">
      <c r="A4156">
        <v>270</v>
      </c>
      <c r="B4156" s="110">
        <v>45852</v>
      </c>
      <c r="C4156" s="89">
        <v>2.5</v>
      </c>
      <c r="D4156" s="89">
        <v>18.600000000000001</v>
      </c>
      <c r="E4156" s="96">
        <v>2154</v>
      </c>
      <c r="F4156" s="89">
        <v>0</v>
      </c>
      <c r="G4156" s="89">
        <v>1013.5</v>
      </c>
      <c r="H4156">
        <v>0.78</v>
      </c>
      <c r="I4156" t="s">
        <v>10</v>
      </c>
      <c r="J4156">
        <v>0.8</v>
      </c>
      <c r="K4156">
        <v>7</v>
      </c>
      <c r="L4156">
        <v>2025</v>
      </c>
      <c r="M4156" t="s">
        <v>357</v>
      </c>
      <c r="N4156" s="89" cm="1">
        <f t="array" ref="N4156">IF(ISNUMBER(_34_KNMI_Stations[[#This Row],[Etmaal temperatuur °C]]),IF(_34_KNMI_Stations[[#This Row],[Etmaal temperatuur °C]]&lt;stookgrens[],stookgrens[]-_34_KNMI_Stations[[#This Row],[Etmaal temperatuur °C]],0),"")</f>
        <v>0</v>
      </c>
      <c r="O4156" s="89">
        <f>_34_KNMI_Stations[[#This Row],[graaddagen]]*_34_KNMI_Stations[[#This Row],[Gewogen factor]]</f>
        <v>0</v>
      </c>
      <c r="P4156" s="89" cm="1">
        <f t="array" ref="P4156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4157" spans="1:16" x14ac:dyDescent="0.25">
      <c r="A4157">
        <v>270</v>
      </c>
      <c r="B4157" s="110">
        <v>45853</v>
      </c>
      <c r="C4157" s="89">
        <v>4.8</v>
      </c>
      <c r="D4157" s="89">
        <v>18.899999999999999</v>
      </c>
      <c r="E4157" s="96">
        <v>2465</v>
      </c>
      <c r="F4157" s="89">
        <v>0.2</v>
      </c>
      <c r="G4157" s="89">
        <v>1015.1</v>
      </c>
      <c r="H4157">
        <v>0.69</v>
      </c>
      <c r="I4157" t="s">
        <v>10</v>
      </c>
      <c r="J4157">
        <v>0.8</v>
      </c>
      <c r="K4157">
        <v>7</v>
      </c>
      <c r="L4157">
        <v>2025</v>
      </c>
      <c r="M4157" t="s">
        <v>357</v>
      </c>
      <c r="N4157" s="89" cm="1">
        <f t="array" ref="N4157">IF(ISNUMBER(_34_KNMI_Stations[[#This Row],[Etmaal temperatuur °C]]),IF(_34_KNMI_Stations[[#This Row],[Etmaal temperatuur °C]]&lt;stookgrens[],stookgrens[]-_34_KNMI_Stations[[#This Row],[Etmaal temperatuur °C]],0),"")</f>
        <v>0</v>
      </c>
      <c r="O4157" s="89">
        <f>_34_KNMI_Stations[[#This Row],[graaddagen]]*_34_KNMI_Stations[[#This Row],[Gewogen factor]]</f>
        <v>0</v>
      </c>
      <c r="P4157" s="89" cm="1">
        <f t="array" ref="P4157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4158" spans="1:16" x14ac:dyDescent="0.25">
      <c r="A4158">
        <v>270</v>
      </c>
      <c r="B4158" s="110">
        <v>45854</v>
      </c>
      <c r="C4158" s="89">
        <v>3.8</v>
      </c>
      <c r="D4158" s="89">
        <v>16.7</v>
      </c>
      <c r="E4158" s="96">
        <v>1931</v>
      </c>
      <c r="F4158" s="89">
        <v>9.6</v>
      </c>
      <c r="G4158" s="89">
        <v>1012.8</v>
      </c>
      <c r="H4158">
        <v>0.82</v>
      </c>
      <c r="I4158" t="s">
        <v>10</v>
      </c>
      <c r="J4158">
        <v>0.8</v>
      </c>
      <c r="K4158">
        <v>7</v>
      </c>
      <c r="L4158">
        <v>2025</v>
      </c>
      <c r="M4158" t="s">
        <v>357</v>
      </c>
      <c r="N4158" s="89" cm="1">
        <f t="array" ref="N4158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4158" s="89">
        <f>_34_KNMI_Stations[[#This Row],[graaddagen]]*_34_KNMI_Stations[[#This Row],[Gewogen factor]]</f>
        <v>1.0400000000000007</v>
      </c>
      <c r="P4158" s="89" cm="1">
        <f t="array" ref="P4158">IF(ISNUMBER(_34_KNMI_Stations[[#This Row],[Etmaal temperatuur °C]]),IF(_34_KNMI_Stations[[#This Row],[Etmaal temperatuur °C]]&gt;stookgrens[],_34_KNMI_Stations[[#This Row],[Etmaal temperatuur °C]]-stookgrens[],0),"")</f>
        <v>0</v>
      </c>
    </row>
    <row r="4159" spans="1:16" x14ac:dyDescent="0.25">
      <c r="A4159">
        <v>270</v>
      </c>
      <c r="B4159" s="110">
        <v>45855</v>
      </c>
      <c r="C4159" s="89">
        <v>3.8</v>
      </c>
      <c r="D4159" s="89">
        <v>18.2</v>
      </c>
      <c r="E4159" s="96">
        <v>918</v>
      </c>
      <c r="F4159" s="89">
        <v>0.1</v>
      </c>
      <c r="G4159" s="89">
        <v>1016.8</v>
      </c>
      <c r="H4159">
        <v>0.83</v>
      </c>
      <c r="I4159" t="s">
        <v>10</v>
      </c>
      <c r="J4159">
        <v>0.8</v>
      </c>
      <c r="K4159">
        <v>7</v>
      </c>
      <c r="L4159">
        <v>2025</v>
      </c>
      <c r="M4159" t="s">
        <v>357</v>
      </c>
      <c r="N4159" s="89" cm="1">
        <f t="array" ref="N4159">IF(ISNUMBER(_34_KNMI_Stations[[#This Row],[Etmaal temperatuur °C]]),IF(_34_KNMI_Stations[[#This Row],[Etmaal temperatuur °C]]&lt;stookgrens[],stookgrens[]-_34_KNMI_Stations[[#This Row],[Etmaal temperatuur °C]],0),"")</f>
        <v>0</v>
      </c>
      <c r="O4159" s="89">
        <f>_34_KNMI_Stations[[#This Row],[graaddagen]]*_34_KNMI_Stations[[#This Row],[Gewogen factor]]</f>
        <v>0</v>
      </c>
      <c r="P4159" s="89" cm="1">
        <f t="array" ref="P4159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4160" spans="1:16" x14ac:dyDescent="0.25">
      <c r="A4160">
        <v>270</v>
      </c>
      <c r="B4160" s="110">
        <v>45856</v>
      </c>
      <c r="C4160" s="89">
        <v>1.6</v>
      </c>
      <c r="D4160" s="89">
        <v>20.100000000000001</v>
      </c>
      <c r="E4160" s="96">
        <v>1974</v>
      </c>
      <c r="F4160" s="89">
        <v>0</v>
      </c>
      <c r="G4160" s="89">
        <v>1014.7</v>
      </c>
      <c r="H4160">
        <v>0.77</v>
      </c>
      <c r="I4160" t="s">
        <v>10</v>
      </c>
      <c r="J4160">
        <v>0.8</v>
      </c>
      <c r="K4160">
        <v>7</v>
      </c>
      <c r="L4160">
        <v>2025</v>
      </c>
      <c r="M4160" t="s">
        <v>357</v>
      </c>
      <c r="N4160" s="89" cm="1">
        <f t="array" ref="N4160">IF(ISNUMBER(_34_KNMI_Stations[[#This Row],[Etmaal temperatuur °C]]),IF(_34_KNMI_Stations[[#This Row],[Etmaal temperatuur °C]]&lt;stookgrens[],stookgrens[]-_34_KNMI_Stations[[#This Row],[Etmaal temperatuur °C]],0),"")</f>
        <v>0</v>
      </c>
      <c r="O4160" s="89">
        <f>_34_KNMI_Stations[[#This Row],[graaddagen]]*_34_KNMI_Stations[[#This Row],[Gewogen factor]]</f>
        <v>0</v>
      </c>
      <c r="P4160" s="89" cm="1">
        <f t="array" ref="P4160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4161" spans="1:16" x14ac:dyDescent="0.25">
      <c r="A4161">
        <v>270</v>
      </c>
      <c r="B4161" s="110">
        <v>45857</v>
      </c>
      <c r="C4161" s="89">
        <v>4</v>
      </c>
      <c r="D4161" s="89">
        <v>22.6</v>
      </c>
      <c r="E4161" s="96">
        <v>2134</v>
      </c>
      <c r="F4161" s="89">
        <v>0.2</v>
      </c>
      <c r="G4161" s="89">
        <v>1008.2</v>
      </c>
      <c r="H4161">
        <v>0.72</v>
      </c>
      <c r="I4161" t="s">
        <v>10</v>
      </c>
      <c r="J4161">
        <v>0.8</v>
      </c>
      <c r="K4161">
        <v>7</v>
      </c>
      <c r="L4161">
        <v>2025</v>
      </c>
      <c r="M4161" t="s">
        <v>357</v>
      </c>
      <c r="N4161" s="89" cm="1">
        <f t="array" ref="N4161">IF(ISNUMBER(_34_KNMI_Stations[[#This Row],[Etmaal temperatuur °C]]),IF(_34_KNMI_Stations[[#This Row],[Etmaal temperatuur °C]]&lt;stookgrens[],stookgrens[]-_34_KNMI_Stations[[#This Row],[Etmaal temperatuur °C]],0),"")</f>
        <v>0</v>
      </c>
      <c r="O4161" s="89">
        <f>_34_KNMI_Stations[[#This Row],[graaddagen]]*_34_KNMI_Stations[[#This Row],[Gewogen factor]]</f>
        <v>0</v>
      </c>
      <c r="P4161" s="89" cm="1">
        <f t="array" ref="P4161">IF(ISNUMBER(_34_KNMI_Stations[[#This Row],[Etmaal temperatuur °C]]),IF(_34_KNMI_Stations[[#This Row],[Etmaal temperatuur °C]]&gt;stookgrens[],_34_KNMI_Stations[[#This Row],[Etmaal temperatuur °C]]-stookgrens[],0),"")</f>
        <v>4.6000000000000014</v>
      </c>
    </row>
    <row r="4162" spans="1:16" x14ac:dyDescent="0.25">
      <c r="A4162">
        <v>270</v>
      </c>
      <c r="B4162" s="110">
        <v>45858</v>
      </c>
      <c r="C4162" s="89">
        <v>2.9</v>
      </c>
      <c r="D4162" s="89">
        <v>21.1</v>
      </c>
      <c r="E4162" s="96">
        <v>1389</v>
      </c>
      <c r="F4162" s="89">
        <v>2.9</v>
      </c>
      <c r="G4162" s="89">
        <v>1003.8</v>
      </c>
      <c r="H4162">
        <v>0.85</v>
      </c>
      <c r="I4162" t="s">
        <v>10</v>
      </c>
      <c r="J4162">
        <v>0.8</v>
      </c>
      <c r="K4162">
        <v>7</v>
      </c>
      <c r="L4162">
        <v>2025</v>
      </c>
      <c r="M4162" t="s">
        <v>357</v>
      </c>
      <c r="N4162" s="89" cm="1">
        <f t="array" ref="N4162">IF(ISNUMBER(_34_KNMI_Stations[[#This Row],[Etmaal temperatuur °C]]),IF(_34_KNMI_Stations[[#This Row],[Etmaal temperatuur °C]]&lt;stookgrens[],stookgrens[]-_34_KNMI_Stations[[#This Row],[Etmaal temperatuur °C]],0),"")</f>
        <v>0</v>
      </c>
      <c r="O4162" s="89">
        <f>_34_KNMI_Stations[[#This Row],[graaddagen]]*_34_KNMI_Stations[[#This Row],[Gewogen factor]]</f>
        <v>0</v>
      </c>
      <c r="P4162" s="89" cm="1">
        <f t="array" ref="P4162">IF(ISNUMBER(_34_KNMI_Stations[[#This Row],[Etmaal temperatuur °C]]),IF(_34_KNMI_Stations[[#This Row],[Etmaal temperatuur °C]]&gt;stookgrens[],_34_KNMI_Stations[[#This Row],[Etmaal temperatuur °C]]-stookgrens[],0),"")</f>
        <v>3.1000000000000014</v>
      </c>
    </row>
    <row r="4163" spans="1:16" x14ac:dyDescent="0.25">
      <c r="A4163">
        <v>270</v>
      </c>
      <c r="B4163" s="110">
        <v>45859</v>
      </c>
      <c r="C4163" s="89">
        <v>3.4</v>
      </c>
      <c r="D4163" s="89">
        <v>19.600000000000001</v>
      </c>
      <c r="E4163" s="96">
        <v>1976</v>
      </c>
      <c r="F4163" s="89">
        <v>1.2</v>
      </c>
      <c r="G4163" s="89">
        <v>1002.9</v>
      </c>
      <c r="H4163">
        <v>0.8</v>
      </c>
      <c r="I4163" t="s">
        <v>10</v>
      </c>
      <c r="J4163">
        <v>0.8</v>
      </c>
      <c r="K4163">
        <v>7</v>
      </c>
      <c r="L4163">
        <v>2025</v>
      </c>
      <c r="M4163" t="s">
        <v>358</v>
      </c>
      <c r="N4163" s="89" cm="1">
        <f t="array" ref="N4163">IF(ISNUMBER(_34_KNMI_Stations[[#This Row],[Etmaal temperatuur °C]]),IF(_34_KNMI_Stations[[#This Row],[Etmaal temperatuur °C]]&lt;stookgrens[],stookgrens[]-_34_KNMI_Stations[[#This Row],[Etmaal temperatuur °C]],0),"")</f>
        <v>0</v>
      </c>
      <c r="O4163" s="89">
        <f>_34_KNMI_Stations[[#This Row],[graaddagen]]*_34_KNMI_Stations[[#This Row],[Gewogen factor]]</f>
        <v>0</v>
      </c>
      <c r="P4163" s="89" cm="1">
        <f t="array" ref="P4163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4164" spans="1:16" x14ac:dyDescent="0.25">
      <c r="A4164">
        <v>270</v>
      </c>
      <c r="B4164" s="110">
        <v>45860</v>
      </c>
      <c r="C4164" s="89">
        <v>4.4000000000000004</v>
      </c>
      <c r="D4164" s="89">
        <v>18.600000000000001</v>
      </c>
      <c r="E4164" s="96">
        <v>1758</v>
      </c>
      <c r="F4164" s="89">
        <v>10.8</v>
      </c>
      <c r="G4164" s="89">
        <v>1007</v>
      </c>
      <c r="H4164">
        <v>0.82</v>
      </c>
      <c r="I4164" t="s">
        <v>10</v>
      </c>
      <c r="J4164">
        <v>0.8</v>
      </c>
      <c r="K4164">
        <v>7</v>
      </c>
      <c r="L4164">
        <v>2025</v>
      </c>
      <c r="M4164" t="s">
        <v>358</v>
      </c>
      <c r="N4164" s="89" cm="1">
        <f t="array" ref="N4164">IF(ISNUMBER(_34_KNMI_Stations[[#This Row],[Etmaal temperatuur °C]]),IF(_34_KNMI_Stations[[#This Row],[Etmaal temperatuur °C]]&lt;stookgrens[],stookgrens[]-_34_KNMI_Stations[[#This Row],[Etmaal temperatuur °C]],0),"")</f>
        <v>0</v>
      </c>
      <c r="O4164" s="89">
        <f>_34_KNMI_Stations[[#This Row],[graaddagen]]*_34_KNMI_Stations[[#This Row],[Gewogen factor]]</f>
        <v>0</v>
      </c>
      <c r="P4164" s="89" cm="1">
        <f t="array" ref="P4164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4165" spans="1:16" x14ac:dyDescent="0.25">
      <c r="A4165">
        <v>270</v>
      </c>
      <c r="B4165" s="110">
        <v>45861</v>
      </c>
      <c r="C4165" s="89">
        <v>4.0999999999999996</v>
      </c>
      <c r="D4165" s="89">
        <v>18.899999999999999</v>
      </c>
      <c r="E4165" s="96">
        <v>1798</v>
      </c>
      <c r="F4165" s="89">
        <v>-0.1</v>
      </c>
      <c r="G4165" s="89">
        <v>1010.7</v>
      </c>
      <c r="H4165">
        <v>0.82</v>
      </c>
      <c r="I4165" t="s">
        <v>10</v>
      </c>
      <c r="J4165">
        <v>0.8</v>
      </c>
      <c r="K4165">
        <v>7</v>
      </c>
      <c r="L4165">
        <v>2025</v>
      </c>
      <c r="M4165" t="s">
        <v>358</v>
      </c>
      <c r="N4165" s="89" cm="1">
        <f t="array" ref="N4165">IF(ISNUMBER(_34_KNMI_Stations[[#This Row],[Etmaal temperatuur °C]]),IF(_34_KNMI_Stations[[#This Row],[Etmaal temperatuur °C]]&lt;stookgrens[],stookgrens[]-_34_KNMI_Stations[[#This Row],[Etmaal temperatuur °C]],0),"")</f>
        <v>0</v>
      </c>
      <c r="O4165" s="89">
        <f>_34_KNMI_Stations[[#This Row],[graaddagen]]*_34_KNMI_Stations[[#This Row],[Gewogen factor]]</f>
        <v>0</v>
      </c>
      <c r="P4165" s="89" cm="1">
        <f t="array" ref="P4165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4166" spans="1:16" x14ac:dyDescent="0.25">
      <c r="A4166">
        <v>270</v>
      </c>
      <c r="B4166" s="110">
        <v>45862</v>
      </c>
      <c r="C4166" s="89">
        <v>3.5</v>
      </c>
      <c r="D4166" s="89">
        <v>19</v>
      </c>
      <c r="E4166" s="96">
        <v>1364</v>
      </c>
      <c r="F4166" s="89">
        <v>-0.1</v>
      </c>
      <c r="G4166" s="89">
        <v>1013.9</v>
      </c>
      <c r="H4166">
        <v>0.85</v>
      </c>
      <c r="I4166" t="s">
        <v>10</v>
      </c>
      <c r="J4166">
        <v>0.8</v>
      </c>
      <c r="K4166">
        <v>7</v>
      </c>
      <c r="L4166">
        <v>2025</v>
      </c>
      <c r="M4166" t="s">
        <v>358</v>
      </c>
      <c r="N4166" s="89" cm="1">
        <f t="array" ref="N4166">IF(ISNUMBER(_34_KNMI_Stations[[#This Row],[Etmaal temperatuur °C]]),IF(_34_KNMI_Stations[[#This Row],[Etmaal temperatuur °C]]&lt;stookgrens[],stookgrens[]-_34_KNMI_Stations[[#This Row],[Etmaal temperatuur °C]],0),"")</f>
        <v>0</v>
      </c>
      <c r="O4166" s="89">
        <f>_34_KNMI_Stations[[#This Row],[graaddagen]]*_34_KNMI_Stations[[#This Row],[Gewogen factor]]</f>
        <v>0</v>
      </c>
      <c r="P4166" s="89" cm="1">
        <f t="array" ref="P4166">IF(ISNUMBER(_34_KNMI_Stations[[#This Row],[Etmaal temperatuur °C]]),IF(_34_KNMI_Stations[[#This Row],[Etmaal temperatuur °C]]&gt;stookgrens[],_34_KNMI_Stations[[#This Row],[Etmaal temperatuur °C]]-stookgrens[],0),"")</f>
        <v>1</v>
      </c>
    </row>
    <row r="4167" spans="1:16" x14ac:dyDescent="0.25">
      <c r="A4167">
        <v>270</v>
      </c>
      <c r="B4167" s="110">
        <v>45863</v>
      </c>
      <c r="C4167" s="89">
        <v>3.3</v>
      </c>
      <c r="D4167" s="89">
        <v>18.399999999999999</v>
      </c>
      <c r="E4167" s="96">
        <v>1424</v>
      </c>
      <c r="F4167" s="89">
        <v>0.1</v>
      </c>
      <c r="G4167" s="89">
        <v>1017.2</v>
      </c>
      <c r="H4167">
        <v>0.83</v>
      </c>
      <c r="I4167" t="s">
        <v>10</v>
      </c>
      <c r="J4167">
        <v>0.8</v>
      </c>
      <c r="K4167">
        <v>7</v>
      </c>
      <c r="L4167">
        <v>2025</v>
      </c>
      <c r="M4167" t="s">
        <v>358</v>
      </c>
      <c r="N4167" s="89" cm="1">
        <f t="array" ref="N4167">IF(ISNUMBER(_34_KNMI_Stations[[#This Row],[Etmaal temperatuur °C]]),IF(_34_KNMI_Stations[[#This Row],[Etmaal temperatuur °C]]&lt;stookgrens[],stookgrens[]-_34_KNMI_Stations[[#This Row],[Etmaal temperatuur °C]],0),"")</f>
        <v>0</v>
      </c>
      <c r="O4167" s="89">
        <f>_34_KNMI_Stations[[#This Row],[graaddagen]]*_34_KNMI_Stations[[#This Row],[Gewogen factor]]</f>
        <v>0</v>
      </c>
      <c r="P4167" s="89" cm="1">
        <f t="array" ref="P4167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4168" spans="1:16" x14ac:dyDescent="0.25">
      <c r="A4168">
        <v>270</v>
      </c>
      <c r="B4168" s="110">
        <v>45864</v>
      </c>
      <c r="C4168" s="89">
        <v>2.9</v>
      </c>
      <c r="D4168" s="89">
        <v>19.100000000000001</v>
      </c>
      <c r="E4168" s="96">
        <v>1246</v>
      </c>
      <c r="F4168" s="89">
        <v>-0.1</v>
      </c>
      <c r="G4168" s="89">
        <v>1015.1</v>
      </c>
      <c r="H4168">
        <v>0.83</v>
      </c>
      <c r="I4168" t="s">
        <v>10</v>
      </c>
      <c r="J4168">
        <v>0.8</v>
      </c>
      <c r="K4168">
        <v>7</v>
      </c>
      <c r="L4168">
        <v>2025</v>
      </c>
      <c r="M4168" t="s">
        <v>358</v>
      </c>
      <c r="N4168" s="89" cm="1">
        <f t="array" ref="N4168">IF(ISNUMBER(_34_KNMI_Stations[[#This Row],[Etmaal temperatuur °C]]),IF(_34_KNMI_Stations[[#This Row],[Etmaal temperatuur °C]]&lt;stookgrens[],stookgrens[]-_34_KNMI_Stations[[#This Row],[Etmaal temperatuur °C]],0),"")</f>
        <v>0</v>
      </c>
      <c r="O4168" s="89">
        <f>_34_KNMI_Stations[[#This Row],[graaddagen]]*_34_KNMI_Stations[[#This Row],[Gewogen factor]]</f>
        <v>0</v>
      </c>
      <c r="P4168" s="89" cm="1">
        <f t="array" ref="P4168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4169" spans="1:16" x14ac:dyDescent="0.25">
      <c r="A4169">
        <v>270</v>
      </c>
      <c r="B4169" s="110">
        <v>45865</v>
      </c>
      <c r="C4169" s="89">
        <v>3.6</v>
      </c>
      <c r="D4169" s="89">
        <v>17.399999999999999</v>
      </c>
      <c r="E4169" s="96">
        <v>1517</v>
      </c>
      <c r="F4169" s="89">
        <v>0.5</v>
      </c>
      <c r="G4169" s="89">
        <v>1014.1</v>
      </c>
      <c r="H4169">
        <v>0.77</v>
      </c>
      <c r="I4169" t="s">
        <v>10</v>
      </c>
      <c r="J4169">
        <v>0.8</v>
      </c>
      <c r="K4169">
        <v>7</v>
      </c>
      <c r="L4169">
        <v>2025</v>
      </c>
      <c r="M4169" t="s">
        <v>358</v>
      </c>
      <c r="N4169" s="89" cm="1">
        <f t="array" ref="N4169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4169" s="89">
        <f>_34_KNMI_Stations[[#This Row],[graaddagen]]*_34_KNMI_Stations[[#This Row],[Gewogen factor]]</f>
        <v>0.48000000000000115</v>
      </c>
      <c r="P4169" s="89" cm="1">
        <f t="array" ref="P4169">IF(ISNUMBER(_34_KNMI_Stations[[#This Row],[Etmaal temperatuur °C]]),IF(_34_KNMI_Stations[[#This Row],[Etmaal temperatuur °C]]&gt;stookgrens[],_34_KNMI_Stations[[#This Row],[Etmaal temperatuur °C]]-stookgrens[],0),"")</f>
        <v>0</v>
      </c>
    </row>
    <row r="4170" spans="1:16" x14ac:dyDescent="0.25">
      <c r="A4170">
        <v>270</v>
      </c>
      <c r="B4170" s="110">
        <v>45866</v>
      </c>
      <c r="C4170" s="89">
        <v>5</v>
      </c>
      <c r="D4170" s="89">
        <v>17.399999999999999</v>
      </c>
      <c r="E4170" s="96">
        <v>2025</v>
      </c>
      <c r="F4170" s="89">
        <v>1.1000000000000001</v>
      </c>
      <c r="G4170" s="89">
        <v>1016</v>
      </c>
      <c r="H4170">
        <v>0.77</v>
      </c>
      <c r="I4170" t="s">
        <v>10</v>
      </c>
      <c r="J4170">
        <v>0.8</v>
      </c>
      <c r="K4170">
        <v>7</v>
      </c>
      <c r="L4170">
        <v>2025</v>
      </c>
      <c r="M4170" t="s">
        <v>359</v>
      </c>
      <c r="N4170" s="89" cm="1">
        <f t="array" ref="N4170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4170" s="89">
        <f>_34_KNMI_Stations[[#This Row],[graaddagen]]*_34_KNMI_Stations[[#This Row],[Gewogen factor]]</f>
        <v>0.48000000000000115</v>
      </c>
      <c r="P4170" s="89" cm="1">
        <f t="array" ref="P4170">IF(ISNUMBER(_34_KNMI_Stations[[#This Row],[Etmaal temperatuur °C]]),IF(_34_KNMI_Stations[[#This Row],[Etmaal temperatuur °C]]&gt;stookgrens[],_34_KNMI_Stations[[#This Row],[Etmaal temperatuur °C]]-stookgrens[],0),"")</f>
        <v>0</v>
      </c>
    </row>
    <row r="4171" spans="1:16" x14ac:dyDescent="0.25">
      <c r="A4171">
        <v>270</v>
      </c>
      <c r="B4171" s="110">
        <v>45867</v>
      </c>
      <c r="C4171" s="89">
        <v>3.7</v>
      </c>
      <c r="D4171" s="89">
        <v>15.8</v>
      </c>
      <c r="E4171" s="96">
        <v>1239</v>
      </c>
      <c r="F4171" s="89">
        <v>7.7</v>
      </c>
      <c r="G4171" s="89">
        <v>1016.1</v>
      </c>
      <c r="H4171">
        <v>0.79</v>
      </c>
      <c r="I4171" t="s">
        <v>10</v>
      </c>
      <c r="J4171">
        <v>0.8</v>
      </c>
      <c r="K4171">
        <v>7</v>
      </c>
      <c r="L4171">
        <v>2025</v>
      </c>
      <c r="M4171" t="s">
        <v>359</v>
      </c>
      <c r="N4171" s="89" cm="1">
        <f t="array" ref="N4171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4171" s="89">
        <f>_34_KNMI_Stations[[#This Row],[graaddagen]]*_34_KNMI_Stations[[#This Row],[Gewogen factor]]</f>
        <v>1.7599999999999996</v>
      </c>
      <c r="P4171" s="89" cm="1">
        <f t="array" ref="P4171">IF(ISNUMBER(_34_KNMI_Stations[[#This Row],[Etmaal temperatuur °C]]),IF(_34_KNMI_Stations[[#This Row],[Etmaal temperatuur °C]]&gt;stookgrens[],_34_KNMI_Stations[[#This Row],[Etmaal temperatuur °C]]-stookgrens[],0),"")</f>
        <v>0</v>
      </c>
    </row>
    <row r="4172" spans="1:16" x14ac:dyDescent="0.25">
      <c r="A4172">
        <v>270</v>
      </c>
      <c r="B4172" s="110">
        <v>45868</v>
      </c>
      <c r="C4172" s="89">
        <v>5.9</v>
      </c>
      <c r="D4172" s="89">
        <v>16.899999999999999</v>
      </c>
      <c r="E4172" s="96">
        <v>1469</v>
      </c>
      <c r="F4172" s="89">
        <v>0.3</v>
      </c>
      <c r="G4172" s="89">
        <v>1014.4</v>
      </c>
      <c r="H4172">
        <v>0.72</v>
      </c>
      <c r="I4172" t="s">
        <v>10</v>
      </c>
      <c r="J4172">
        <v>0.8</v>
      </c>
      <c r="K4172">
        <v>7</v>
      </c>
      <c r="L4172">
        <v>2025</v>
      </c>
      <c r="M4172" t="s">
        <v>359</v>
      </c>
      <c r="N4172" s="89" cm="1">
        <f t="array" ref="N4172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4172" s="89">
        <f>_34_KNMI_Stations[[#This Row],[graaddagen]]*_34_KNMI_Stations[[#This Row],[Gewogen factor]]</f>
        <v>0.88000000000000123</v>
      </c>
      <c r="P4172" s="89" cm="1">
        <f t="array" ref="P4172">IF(ISNUMBER(_34_KNMI_Stations[[#This Row],[Etmaal temperatuur °C]]),IF(_34_KNMI_Stations[[#This Row],[Etmaal temperatuur °C]]&gt;stookgrens[],_34_KNMI_Stations[[#This Row],[Etmaal temperatuur °C]]-stookgrens[],0),"")</f>
        <v>0</v>
      </c>
    </row>
    <row r="4173" spans="1:16" x14ac:dyDescent="0.25">
      <c r="A4173">
        <v>270</v>
      </c>
      <c r="B4173" s="110">
        <v>45869</v>
      </c>
      <c r="C4173" s="89">
        <v>4.0999999999999996</v>
      </c>
      <c r="D4173" s="89">
        <v>17.2</v>
      </c>
      <c r="E4173" s="96">
        <v>1187</v>
      </c>
      <c r="F4173" s="89">
        <v>0.9</v>
      </c>
      <c r="G4173" s="89">
        <v>1012.4</v>
      </c>
      <c r="H4173">
        <v>0.8</v>
      </c>
      <c r="I4173" t="s">
        <v>10</v>
      </c>
      <c r="J4173">
        <v>0.8</v>
      </c>
      <c r="K4173">
        <v>7</v>
      </c>
      <c r="L4173">
        <v>2025</v>
      </c>
      <c r="M4173" t="s">
        <v>359</v>
      </c>
      <c r="N4173" s="89" cm="1">
        <f t="array" ref="N4173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4173" s="89">
        <f>_34_KNMI_Stations[[#This Row],[graaddagen]]*_34_KNMI_Stations[[#This Row],[Gewogen factor]]</f>
        <v>0.64000000000000057</v>
      </c>
      <c r="P4173" s="89" cm="1">
        <f t="array" ref="P4173">IF(ISNUMBER(_34_KNMI_Stations[[#This Row],[Etmaal temperatuur °C]]),IF(_34_KNMI_Stations[[#This Row],[Etmaal temperatuur °C]]&gt;stookgrens[],_34_KNMI_Stations[[#This Row],[Etmaal temperatuur °C]]-stookgrens[],0),"")</f>
        <v>0</v>
      </c>
    </row>
    <row r="4174" spans="1:16" x14ac:dyDescent="0.25">
      <c r="A4174">
        <v>270</v>
      </c>
      <c r="B4174" s="110">
        <v>45870</v>
      </c>
      <c r="C4174" s="89">
        <v>4.5</v>
      </c>
      <c r="D4174" s="89">
        <v>16.600000000000001</v>
      </c>
      <c r="E4174" s="96">
        <v>1405</v>
      </c>
      <c r="F4174" s="89">
        <v>14.9</v>
      </c>
      <c r="G4174" s="89">
        <v>1010</v>
      </c>
      <c r="H4174">
        <v>0.87</v>
      </c>
      <c r="I4174" t="s">
        <v>10</v>
      </c>
      <c r="J4174">
        <v>0.8</v>
      </c>
      <c r="K4174">
        <v>8</v>
      </c>
      <c r="L4174">
        <v>2025</v>
      </c>
      <c r="M4174" t="s">
        <v>359</v>
      </c>
      <c r="N4174" s="89" cm="1">
        <f t="array" ref="N4174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4174" s="89">
        <f>_34_KNMI_Stations[[#This Row],[graaddagen]]*_34_KNMI_Stations[[#This Row],[Gewogen factor]]</f>
        <v>1.119999999999999</v>
      </c>
      <c r="P4174" s="89" cm="1">
        <f t="array" ref="P4174">IF(ISNUMBER(_34_KNMI_Stations[[#This Row],[Etmaal temperatuur °C]]),IF(_34_KNMI_Stations[[#This Row],[Etmaal temperatuur °C]]&gt;stookgrens[],_34_KNMI_Stations[[#This Row],[Etmaal temperatuur °C]]-stookgrens[],0),"")</f>
        <v>0</v>
      </c>
    </row>
    <row r="4175" spans="1:16" x14ac:dyDescent="0.25">
      <c r="A4175">
        <v>270</v>
      </c>
      <c r="B4175" s="110">
        <v>45871</v>
      </c>
      <c r="C4175" s="89">
        <v>5.4</v>
      </c>
      <c r="D4175" s="89">
        <v>16.5</v>
      </c>
      <c r="E4175" s="96">
        <v>1338</v>
      </c>
      <c r="F4175" s="89">
        <v>4.4000000000000004</v>
      </c>
      <c r="G4175" s="89">
        <v>1012.6</v>
      </c>
      <c r="H4175">
        <v>0.81</v>
      </c>
      <c r="I4175" t="s">
        <v>10</v>
      </c>
      <c r="J4175">
        <v>0.8</v>
      </c>
      <c r="K4175">
        <v>8</v>
      </c>
      <c r="L4175">
        <v>2025</v>
      </c>
      <c r="M4175" t="s">
        <v>359</v>
      </c>
      <c r="N4175" s="89" cm="1">
        <f t="array" ref="N4175">IF(ISNUMBER(_34_KNMI_Stations[[#This Row],[Etmaal temperatuur °C]]),IF(_34_KNMI_Stations[[#This Row],[Etmaal temperatuur °C]]&lt;stookgrens[],stookgrens[]-_34_KNMI_Stations[[#This Row],[Etmaal temperatuur °C]],0),"")</f>
        <v>1.5</v>
      </c>
      <c r="O4175" s="89">
        <f>_34_KNMI_Stations[[#This Row],[graaddagen]]*_34_KNMI_Stations[[#This Row],[Gewogen factor]]</f>
        <v>1.2000000000000002</v>
      </c>
      <c r="P4175" s="89" cm="1">
        <f t="array" ref="P4175">IF(ISNUMBER(_34_KNMI_Stations[[#This Row],[Etmaal temperatuur °C]]),IF(_34_KNMI_Stations[[#This Row],[Etmaal temperatuur °C]]&gt;stookgrens[],_34_KNMI_Stations[[#This Row],[Etmaal temperatuur °C]]-stookgrens[],0),"")</f>
        <v>0</v>
      </c>
    </row>
    <row r="4176" spans="1:16" x14ac:dyDescent="0.25">
      <c r="A4176">
        <v>270</v>
      </c>
      <c r="B4176" s="110">
        <v>45872</v>
      </c>
      <c r="C4176" s="89">
        <v>5.6</v>
      </c>
      <c r="D4176" s="89">
        <v>17.600000000000001</v>
      </c>
      <c r="E4176" s="96">
        <v>1903</v>
      </c>
      <c r="F4176" s="89">
        <v>3.4</v>
      </c>
      <c r="G4176" s="89">
        <v>1014.8</v>
      </c>
      <c r="H4176">
        <v>0.78</v>
      </c>
      <c r="I4176" t="s">
        <v>10</v>
      </c>
      <c r="J4176">
        <v>0.8</v>
      </c>
      <c r="K4176">
        <v>8</v>
      </c>
      <c r="L4176">
        <v>2025</v>
      </c>
      <c r="M4176" t="s">
        <v>359</v>
      </c>
      <c r="N4176" s="89" cm="1">
        <f t="array" ref="N4176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4176" s="89">
        <f>_34_KNMI_Stations[[#This Row],[graaddagen]]*_34_KNMI_Stations[[#This Row],[Gewogen factor]]</f>
        <v>0.3199999999999989</v>
      </c>
      <c r="P4176" s="89" cm="1">
        <f t="array" ref="P4176">IF(ISNUMBER(_34_KNMI_Stations[[#This Row],[Etmaal temperatuur °C]]),IF(_34_KNMI_Stations[[#This Row],[Etmaal temperatuur °C]]&gt;stookgrens[],_34_KNMI_Stations[[#This Row],[Etmaal temperatuur °C]]-stookgrens[],0),"")</f>
        <v>0</v>
      </c>
    </row>
    <row r="4177" spans="1:16" x14ac:dyDescent="0.25">
      <c r="A4177">
        <v>270</v>
      </c>
      <c r="B4177" s="110">
        <v>45873</v>
      </c>
      <c r="C4177" s="89">
        <v>5.5</v>
      </c>
      <c r="D4177" s="89">
        <v>18.2</v>
      </c>
      <c r="E4177" s="96">
        <v>1246</v>
      </c>
      <c r="F4177" s="89">
        <v>4.5</v>
      </c>
      <c r="G4177" s="89">
        <v>1013.2</v>
      </c>
      <c r="H4177">
        <v>0.82</v>
      </c>
      <c r="I4177" t="s">
        <v>10</v>
      </c>
      <c r="J4177">
        <v>0.8</v>
      </c>
      <c r="K4177">
        <v>8</v>
      </c>
      <c r="L4177">
        <v>2025</v>
      </c>
      <c r="M4177" t="s">
        <v>360</v>
      </c>
      <c r="N4177" s="89" cm="1">
        <f t="array" ref="N4177">IF(ISNUMBER(_34_KNMI_Stations[[#This Row],[Etmaal temperatuur °C]]),IF(_34_KNMI_Stations[[#This Row],[Etmaal temperatuur °C]]&lt;stookgrens[],stookgrens[]-_34_KNMI_Stations[[#This Row],[Etmaal temperatuur °C]],0),"")</f>
        <v>0</v>
      </c>
      <c r="O4177" s="89">
        <f>_34_KNMI_Stations[[#This Row],[graaddagen]]*_34_KNMI_Stations[[#This Row],[Gewogen factor]]</f>
        <v>0</v>
      </c>
      <c r="P4177" s="89" cm="1">
        <f t="array" ref="P4177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4178" spans="1:16" x14ac:dyDescent="0.25">
      <c r="A4178">
        <v>270</v>
      </c>
      <c r="B4178" s="110">
        <v>45874</v>
      </c>
      <c r="C4178" s="89">
        <v>6.5</v>
      </c>
      <c r="D4178" s="89">
        <v>16.399999999999999</v>
      </c>
      <c r="E4178" s="96">
        <v>1715</v>
      </c>
      <c r="F4178" s="89">
        <v>1.8</v>
      </c>
      <c r="G4178" s="89">
        <v>1016.9</v>
      </c>
      <c r="H4178">
        <v>0.71</v>
      </c>
      <c r="I4178" t="s">
        <v>10</v>
      </c>
      <c r="J4178">
        <v>0.8</v>
      </c>
      <c r="K4178">
        <v>8</v>
      </c>
      <c r="L4178">
        <v>2025</v>
      </c>
      <c r="M4178" t="s">
        <v>360</v>
      </c>
      <c r="N4178" s="89" cm="1">
        <f t="array" ref="N4178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4178" s="89">
        <f>_34_KNMI_Stations[[#This Row],[graaddagen]]*_34_KNMI_Stations[[#This Row],[Gewogen factor]]</f>
        <v>1.2800000000000011</v>
      </c>
      <c r="P4178" s="89" cm="1">
        <f t="array" ref="P4178">IF(ISNUMBER(_34_KNMI_Stations[[#This Row],[Etmaal temperatuur °C]]),IF(_34_KNMI_Stations[[#This Row],[Etmaal temperatuur °C]]&gt;stookgrens[],_34_KNMI_Stations[[#This Row],[Etmaal temperatuur °C]]-stookgrens[],0),"")</f>
        <v>0</v>
      </c>
    </row>
    <row r="4179" spans="1:16" x14ac:dyDescent="0.25">
      <c r="A4179">
        <v>270</v>
      </c>
      <c r="B4179" s="110">
        <v>45875</v>
      </c>
      <c r="C4179" s="89">
        <v>4.4000000000000004</v>
      </c>
      <c r="D4179" s="89">
        <v>15.9</v>
      </c>
      <c r="E4179" s="96">
        <v>1770</v>
      </c>
      <c r="F4179" s="89">
        <v>0.3</v>
      </c>
      <c r="G4179" s="89">
        <v>1021.9</v>
      </c>
      <c r="H4179">
        <v>0.74</v>
      </c>
      <c r="I4179" t="s">
        <v>10</v>
      </c>
      <c r="J4179">
        <v>0.8</v>
      </c>
      <c r="K4179">
        <v>8</v>
      </c>
      <c r="L4179">
        <v>2025</v>
      </c>
      <c r="M4179" t="s">
        <v>360</v>
      </c>
      <c r="N4179" s="89" cm="1">
        <f t="array" ref="N4179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4179" s="89">
        <f>_34_KNMI_Stations[[#This Row],[graaddagen]]*_34_KNMI_Stations[[#This Row],[Gewogen factor]]</f>
        <v>1.6799999999999997</v>
      </c>
      <c r="P4179" s="89" cm="1">
        <f t="array" ref="P4179">IF(ISNUMBER(_34_KNMI_Stations[[#This Row],[Etmaal temperatuur °C]]),IF(_34_KNMI_Stations[[#This Row],[Etmaal temperatuur °C]]&gt;stookgrens[],_34_KNMI_Stations[[#This Row],[Etmaal temperatuur °C]]-stookgrens[],0),"")</f>
        <v>0</v>
      </c>
    </row>
    <row r="4180" spans="1:16" x14ac:dyDescent="0.25">
      <c r="A4180">
        <v>270</v>
      </c>
      <c r="B4180" s="110">
        <v>45876</v>
      </c>
      <c r="C4180" s="89">
        <v>4.3</v>
      </c>
      <c r="D4180" s="89">
        <v>17.7</v>
      </c>
      <c r="E4180" s="96">
        <v>1775</v>
      </c>
      <c r="F4180" s="89">
        <v>0</v>
      </c>
      <c r="G4180" s="89">
        <v>1015.5</v>
      </c>
      <c r="H4180">
        <v>0.73</v>
      </c>
      <c r="I4180" t="s">
        <v>10</v>
      </c>
      <c r="J4180">
        <v>0.8</v>
      </c>
      <c r="K4180">
        <v>8</v>
      </c>
      <c r="L4180">
        <v>2025</v>
      </c>
      <c r="M4180" t="s">
        <v>360</v>
      </c>
      <c r="N4180" s="89" cm="1">
        <f t="array" ref="N4180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4180" s="89">
        <f>_34_KNMI_Stations[[#This Row],[graaddagen]]*_34_KNMI_Stations[[#This Row],[Gewogen factor]]</f>
        <v>0.24000000000000057</v>
      </c>
      <c r="P4180" s="89" cm="1">
        <f t="array" ref="P4180">IF(ISNUMBER(_34_KNMI_Stations[[#This Row],[Etmaal temperatuur °C]]),IF(_34_KNMI_Stations[[#This Row],[Etmaal temperatuur °C]]&gt;stookgrens[],_34_KNMI_Stations[[#This Row],[Etmaal temperatuur °C]]-stookgrens[],0),"")</f>
        <v>0</v>
      </c>
    </row>
    <row r="4181" spans="1:16" x14ac:dyDescent="0.25">
      <c r="A4181">
        <v>270</v>
      </c>
      <c r="B4181" s="110">
        <v>45877</v>
      </c>
      <c r="C4181" s="89">
        <v>3</v>
      </c>
      <c r="D4181" s="89">
        <v>17.899999999999999</v>
      </c>
      <c r="E4181" s="96">
        <v>2295</v>
      </c>
      <c r="F4181" s="89">
        <v>0</v>
      </c>
      <c r="G4181" s="89">
        <v>1017.5</v>
      </c>
      <c r="H4181">
        <v>0.76</v>
      </c>
      <c r="I4181" t="s">
        <v>10</v>
      </c>
      <c r="J4181">
        <v>0.8</v>
      </c>
      <c r="K4181">
        <v>8</v>
      </c>
      <c r="L4181">
        <v>2025</v>
      </c>
      <c r="M4181" t="s">
        <v>360</v>
      </c>
      <c r="N4181" s="89" cm="1">
        <f t="array" ref="N4181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4181" s="89">
        <f>_34_KNMI_Stations[[#This Row],[graaddagen]]*_34_KNMI_Stations[[#This Row],[Gewogen factor]]</f>
        <v>8.000000000000114E-2</v>
      </c>
      <c r="P4181" s="89" cm="1">
        <f t="array" ref="P4181">IF(ISNUMBER(_34_KNMI_Stations[[#This Row],[Etmaal temperatuur °C]]),IF(_34_KNMI_Stations[[#This Row],[Etmaal temperatuur °C]]&gt;stookgrens[],_34_KNMI_Stations[[#This Row],[Etmaal temperatuur °C]]-stookgrens[],0),"")</f>
        <v>0</v>
      </c>
    </row>
    <row r="4182" spans="1:16" x14ac:dyDescent="0.25">
      <c r="A4182">
        <v>270</v>
      </c>
      <c r="B4182" s="110">
        <v>45878</v>
      </c>
      <c r="C4182" s="89">
        <v>3.5</v>
      </c>
      <c r="D4182" s="89">
        <v>16.600000000000001</v>
      </c>
      <c r="E4182" s="96">
        <v>2198</v>
      </c>
      <c r="F4182" s="89">
        <v>0</v>
      </c>
      <c r="G4182" s="89">
        <v>1020.3</v>
      </c>
      <c r="H4182">
        <v>0.79</v>
      </c>
      <c r="I4182" t="s">
        <v>10</v>
      </c>
      <c r="J4182">
        <v>0.8</v>
      </c>
      <c r="K4182">
        <v>8</v>
      </c>
      <c r="L4182">
        <v>2025</v>
      </c>
      <c r="M4182" t="s">
        <v>360</v>
      </c>
      <c r="N4182" s="89" cm="1">
        <f t="array" ref="N4182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4182" s="89">
        <f>_34_KNMI_Stations[[#This Row],[graaddagen]]*_34_KNMI_Stations[[#This Row],[Gewogen factor]]</f>
        <v>1.119999999999999</v>
      </c>
      <c r="P4182" s="89" cm="1">
        <f t="array" ref="P4182">IF(ISNUMBER(_34_KNMI_Stations[[#This Row],[Etmaal temperatuur °C]]),IF(_34_KNMI_Stations[[#This Row],[Etmaal temperatuur °C]]&gt;stookgrens[],_34_KNMI_Stations[[#This Row],[Etmaal temperatuur °C]]-stookgrens[],0),"")</f>
        <v>0</v>
      </c>
    </row>
    <row r="4183" spans="1:16" x14ac:dyDescent="0.25">
      <c r="A4183">
        <v>270</v>
      </c>
      <c r="B4183" s="110">
        <v>45879</v>
      </c>
      <c r="C4183" s="89">
        <v>2.5</v>
      </c>
      <c r="D4183" s="89">
        <v>16.5</v>
      </c>
      <c r="E4183" s="96">
        <v>2389</v>
      </c>
      <c r="F4183" s="89">
        <v>0</v>
      </c>
      <c r="G4183" s="89">
        <v>1027.2</v>
      </c>
      <c r="H4183">
        <v>0.76</v>
      </c>
      <c r="I4183" t="s">
        <v>10</v>
      </c>
      <c r="J4183">
        <v>0.8</v>
      </c>
      <c r="K4183">
        <v>8</v>
      </c>
      <c r="L4183">
        <v>2025</v>
      </c>
      <c r="M4183" t="s">
        <v>360</v>
      </c>
      <c r="N4183" s="89" cm="1">
        <f t="array" ref="N4183">IF(ISNUMBER(_34_KNMI_Stations[[#This Row],[Etmaal temperatuur °C]]),IF(_34_KNMI_Stations[[#This Row],[Etmaal temperatuur °C]]&lt;stookgrens[],stookgrens[]-_34_KNMI_Stations[[#This Row],[Etmaal temperatuur °C]],0),"")</f>
        <v>1.5</v>
      </c>
      <c r="O4183" s="89">
        <f>_34_KNMI_Stations[[#This Row],[graaddagen]]*_34_KNMI_Stations[[#This Row],[Gewogen factor]]</f>
        <v>1.2000000000000002</v>
      </c>
      <c r="P4183" s="89" cm="1">
        <f t="array" ref="P4183">IF(ISNUMBER(_34_KNMI_Stations[[#This Row],[Etmaal temperatuur °C]]),IF(_34_KNMI_Stations[[#This Row],[Etmaal temperatuur °C]]&gt;stookgrens[],_34_KNMI_Stations[[#This Row],[Etmaal temperatuur °C]]-stookgrens[],0),"")</f>
        <v>0</v>
      </c>
    </row>
    <row r="4184" spans="1:16" x14ac:dyDescent="0.25">
      <c r="A4184">
        <v>270</v>
      </c>
      <c r="B4184" s="110">
        <v>45880</v>
      </c>
      <c r="C4184" s="89">
        <v>2</v>
      </c>
      <c r="D4184" s="89">
        <v>18.3</v>
      </c>
      <c r="E4184" s="96">
        <v>2336</v>
      </c>
      <c r="F4184" s="89">
        <v>0</v>
      </c>
      <c r="G4184" s="89">
        <v>1024.2</v>
      </c>
      <c r="H4184">
        <v>0.67</v>
      </c>
      <c r="I4184" t="s">
        <v>10</v>
      </c>
      <c r="J4184">
        <v>0.8</v>
      </c>
      <c r="K4184">
        <v>8</v>
      </c>
      <c r="L4184">
        <v>2025</v>
      </c>
      <c r="M4184" t="s">
        <v>361</v>
      </c>
      <c r="N4184" s="89" cm="1">
        <f t="array" ref="N4184">IF(ISNUMBER(_34_KNMI_Stations[[#This Row],[Etmaal temperatuur °C]]),IF(_34_KNMI_Stations[[#This Row],[Etmaal temperatuur °C]]&lt;stookgrens[],stookgrens[]-_34_KNMI_Stations[[#This Row],[Etmaal temperatuur °C]],0),"")</f>
        <v>0</v>
      </c>
      <c r="O4184" s="89">
        <f>_34_KNMI_Stations[[#This Row],[graaddagen]]*_34_KNMI_Stations[[#This Row],[Gewogen factor]]</f>
        <v>0</v>
      </c>
      <c r="P4184" s="89" cm="1">
        <f t="array" ref="P4184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4185" spans="1:16" x14ac:dyDescent="0.25">
      <c r="A4185">
        <v>270</v>
      </c>
      <c r="B4185" s="110">
        <v>45881</v>
      </c>
      <c r="C4185" s="89">
        <v>3.3</v>
      </c>
      <c r="D4185" s="89">
        <v>21.2</v>
      </c>
      <c r="E4185" s="96">
        <v>1752</v>
      </c>
      <c r="F4185" s="89">
        <v>0</v>
      </c>
      <c r="G4185" s="89">
        <v>1017</v>
      </c>
      <c r="H4185">
        <v>0.69</v>
      </c>
      <c r="I4185" t="s">
        <v>10</v>
      </c>
      <c r="J4185">
        <v>0.8</v>
      </c>
      <c r="K4185">
        <v>8</v>
      </c>
      <c r="L4185">
        <v>2025</v>
      </c>
      <c r="M4185" t="s">
        <v>361</v>
      </c>
      <c r="N4185" s="89" cm="1">
        <f t="array" ref="N4185">IF(ISNUMBER(_34_KNMI_Stations[[#This Row],[Etmaal temperatuur °C]]),IF(_34_KNMI_Stations[[#This Row],[Etmaal temperatuur °C]]&lt;stookgrens[],stookgrens[]-_34_KNMI_Stations[[#This Row],[Etmaal temperatuur °C]],0),"")</f>
        <v>0</v>
      </c>
      <c r="O4185" s="89">
        <f>_34_KNMI_Stations[[#This Row],[graaddagen]]*_34_KNMI_Stations[[#This Row],[Gewogen factor]]</f>
        <v>0</v>
      </c>
      <c r="P4185" s="89" cm="1">
        <f t="array" ref="P4185">IF(ISNUMBER(_34_KNMI_Stations[[#This Row],[Etmaal temperatuur °C]]),IF(_34_KNMI_Stations[[#This Row],[Etmaal temperatuur °C]]&gt;stookgrens[],_34_KNMI_Stations[[#This Row],[Etmaal temperatuur °C]]-stookgrens[],0),"")</f>
        <v>3.1999999999999993</v>
      </c>
    </row>
    <row r="4186" spans="1:16" x14ac:dyDescent="0.25">
      <c r="A4186">
        <v>270</v>
      </c>
      <c r="B4186" s="110">
        <v>45882</v>
      </c>
      <c r="C4186" s="89">
        <v>2.2000000000000002</v>
      </c>
      <c r="D4186" s="89">
        <v>23.5</v>
      </c>
      <c r="E4186" s="96">
        <v>2190</v>
      </c>
      <c r="F4186" s="89">
        <v>0</v>
      </c>
      <c r="G4186" s="89">
        <v>1015.1</v>
      </c>
      <c r="H4186">
        <v>0.69</v>
      </c>
      <c r="I4186" t="s">
        <v>10</v>
      </c>
      <c r="J4186">
        <v>0.8</v>
      </c>
      <c r="K4186">
        <v>8</v>
      </c>
      <c r="L4186">
        <v>2025</v>
      </c>
      <c r="M4186" t="s">
        <v>361</v>
      </c>
      <c r="N4186" s="89" cm="1">
        <f t="array" ref="N4186">IF(ISNUMBER(_34_KNMI_Stations[[#This Row],[Etmaal temperatuur °C]]),IF(_34_KNMI_Stations[[#This Row],[Etmaal temperatuur °C]]&lt;stookgrens[],stookgrens[]-_34_KNMI_Stations[[#This Row],[Etmaal temperatuur °C]],0),"")</f>
        <v>0</v>
      </c>
      <c r="O4186" s="89">
        <f>_34_KNMI_Stations[[#This Row],[graaddagen]]*_34_KNMI_Stations[[#This Row],[Gewogen factor]]</f>
        <v>0</v>
      </c>
      <c r="P4186" s="89" cm="1">
        <f t="array" ref="P4186">IF(ISNUMBER(_34_KNMI_Stations[[#This Row],[Etmaal temperatuur °C]]),IF(_34_KNMI_Stations[[#This Row],[Etmaal temperatuur °C]]&gt;stookgrens[],_34_KNMI_Stations[[#This Row],[Etmaal temperatuur °C]]-stookgrens[],0),"")</f>
        <v>5.5</v>
      </c>
    </row>
    <row r="4187" spans="1:16" x14ac:dyDescent="0.25">
      <c r="A4187">
        <v>270</v>
      </c>
      <c r="B4187" s="110">
        <v>45883</v>
      </c>
      <c r="C4187" s="89">
        <v>3.4</v>
      </c>
      <c r="D4187" s="89">
        <v>22.6</v>
      </c>
      <c r="E4187" s="96">
        <v>1952</v>
      </c>
      <c r="F4187" s="89">
        <v>-0.1</v>
      </c>
      <c r="G4187" s="89">
        <v>1018.2</v>
      </c>
      <c r="H4187">
        <v>0.79</v>
      </c>
      <c r="I4187" t="s">
        <v>10</v>
      </c>
      <c r="J4187">
        <v>0.8</v>
      </c>
      <c r="K4187">
        <v>8</v>
      </c>
      <c r="L4187">
        <v>2025</v>
      </c>
      <c r="M4187" t="s">
        <v>361</v>
      </c>
      <c r="N4187" s="89" cm="1">
        <f t="array" ref="N4187">IF(ISNUMBER(_34_KNMI_Stations[[#This Row],[Etmaal temperatuur °C]]),IF(_34_KNMI_Stations[[#This Row],[Etmaal temperatuur °C]]&lt;stookgrens[],stookgrens[]-_34_KNMI_Stations[[#This Row],[Etmaal temperatuur °C]],0),"")</f>
        <v>0</v>
      </c>
      <c r="O4187" s="89">
        <f>_34_KNMI_Stations[[#This Row],[graaddagen]]*_34_KNMI_Stations[[#This Row],[Gewogen factor]]</f>
        <v>0</v>
      </c>
      <c r="P4187" s="89" cm="1">
        <f t="array" ref="P4187">IF(ISNUMBER(_34_KNMI_Stations[[#This Row],[Etmaal temperatuur °C]]),IF(_34_KNMI_Stations[[#This Row],[Etmaal temperatuur °C]]&gt;stookgrens[],_34_KNMI_Stations[[#This Row],[Etmaal temperatuur °C]]-stookgrens[],0),"")</f>
        <v>4.6000000000000014</v>
      </c>
    </row>
    <row r="4188" spans="1:16" x14ac:dyDescent="0.25">
      <c r="A4188">
        <v>270</v>
      </c>
      <c r="B4188" s="110">
        <v>45884</v>
      </c>
      <c r="C4188" s="89">
        <v>3.9</v>
      </c>
      <c r="D4188" s="89">
        <v>19.7</v>
      </c>
      <c r="E4188" s="96">
        <v>1963</v>
      </c>
      <c r="F4188" s="89">
        <v>0</v>
      </c>
      <c r="G4188" s="89">
        <v>1023.3</v>
      </c>
      <c r="H4188">
        <v>0.83</v>
      </c>
      <c r="I4188" t="s">
        <v>10</v>
      </c>
      <c r="J4188">
        <v>0.8</v>
      </c>
      <c r="K4188">
        <v>8</v>
      </c>
      <c r="L4188">
        <v>2025</v>
      </c>
      <c r="M4188" t="s">
        <v>361</v>
      </c>
      <c r="N4188" s="89" cm="1">
        <f t="array" ref="N4188">IF(ISNUMBER(_34_KNMI_Stations[[#This Row],[Etmaal temperatuur °C]]),IF(_34_KNMI_Stations[[#This Row],[Etmaal temperatuur °C]]&lt;stookgrens[],stookgrens[]-_34_KNMI_Stations[[#This Row],[Etmaal temperatuur °C]],0),"")</f>
        <v>0</v>
      </c>
      <c r="O4188" s="89">
        <f>_34_KNMI_Stations[[#This Row],[graaddagen]]*_34_KNMI_Stations[[#This Row],[Gewogen factor]]</f>
        <v>0</v>
      </c>
      <c r="P4188" s="89" cm="1">
        <f t="array" ref="P4188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4189" spans="1:16" x14ac:dyDescent="0.25">
      <c r="A4189">
        <v>270</v>
      </c>
      <c r="B4189" s="110">
        <v>45885</v>
      </c>
      <c r="C4189" s="89">
        <v>4.5</v>
      </c>
      <c r="D4189" s="89">
        <v>16.399999999999999</v>
      </c>
      <c r="E4189" s="96">
        <v>1548</v>
      </c>
      <c r="F4189" s="89">
        <v>0</v>
      </c>
      <c r="G4189" s="89">
        <v>1025.8</v>
      </c>
      <c r="H4189">
        <v>0.74</v>
      </c>
      <c r="I4189" t="s">
        <v>10</v>
      </c>
      <c r="J4189">
        <v>0.8</v>
      </c>
      <c r="K4189">
        <v>8</v>
      </c>
      <c r="L4189">
        <v>2025</v>
      </c>
      <c r="M4189" t="s">
        <v>361</v>
      </c>
      <c r="N4189" s="89" cm="1">
        <f t="array" ref="N4189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4189" s="89">
        <f>_34_KNMI_Stations[[#This Row],[graaddagen]]*_34_KNMI_Stations[[#This Row],[Gewogen factor]]</f>
        <v>1.2800000000000011</v>
      </c>
      <c r="P4189" s="89" cm="1">
        <f t="array" ref="P4189">IF(ISNUMBER(_34_KNMI_Stations[[#This Row],[Etmaal temperatuur °C]]),IF(_34_KNMI_Stations[[#This Row],[Etmaal temperatuur °C]]&gt;stookgrens[],_34_KNMI_Stations[[#This Row],[Etmaal temperatuur °C]]-stookgrens[],0),"")</f>
        <v>0</v>
      </c>
    </row>
    <row r="4190" spans="1:16" x14ac:dyDescent="0.25">
      <c r="A4190">
        <v>270</v>
      </c>
      <c r="B4190" s="110">
        <v>45886</v>
      </c>
      <c r="C4190" s="89">
        <v>3.7</v>
      </c>
      <c r="D4190" s="89">
        <v>16.3</v>
      </c>
      <c r="E4190" s="96">
        <v>874</v>
      </c>
      <c r="F4190" s="89">
        <v>1</v>
      </c>
      <c r="G4190" s="89">
        <v>1022.9</v>
      </c>
      <c r="H4190">
        <v>0.87</v>
      </c>
      <c r="I4190" t="s">
        <v>10</v>
      </c>
      <c r="J4190">
        <v>0.8</v>
      </c>
      <c r="K4190">
        <v>8</v>
      </c>
      <c r="L4190">
        <v>2025</v>
      </c>
      <c r="M4190" t="s">
        <v>361</v>
      </c>
      <c r="N4190" s="89" cm="1">
        <f t="array" ref="N4190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4190" s="89">
        <f>_34_KNMI_Stations[[#This Row],[graaddagen]]*_34_KNMI_Stations[[#This Row],[Gewogen factor]]</f>
        <v>1.3599999999999994</v>
      </c>
      <c r="P4190" s="89" cm="1">
        <f t="array" ref="P4190">IF(ISNUMBER(_34_KNMI_Stations[[#This Row],[Etmaal temperatuur °C]]),IF(_34_KNMI_Stations[[#This Row],[Etmaal temperatuur °C]]&gt;stookgrens[],_34_KNMI_Stations[[#This Row],[Etmaal temperatuur °C]]-stookgrens[],0),"")</f>
        <v>0</v>
      </c>
    </row>
    <row r="4191" spans="1:16" x14ac:dyDescent="0.25">
      <c r="A4191">
        <v>270</v>
      </c>
      <c r="B4191" s="110">
        <v>45887</v>
      </c>
      <c r="C4191" s="89">
        <v>2.7</v>
      </c>
      <c r="D4191" s="89">
        <v>18.2</v>
      </c>
      <c r="E4191" s="96">
        <v>1871</v>
      </c>
      <c r="F4191" s="89">
        <v>0</v>
      </c>
      <c r="G4191" s="89">
        <v>1021.4</v>
      </c>
      <c r="H4191">
        <v>0.79</v>
      </c>
      <c r="I4191" t="s">
        <v>10</v>
      </c>
      <c r="J4191">
        <v>0.8</v>
      </c>
      <c r="K4191">
        <v>8</v>
      </c>
      <c r="L4191">
        <v>2025</v>
      </c>
      <c r="M4191" t="s">
        <v>362</v>
      </c>
      <c r="N4191" s="89" cm="1">
        <f t="array" ref="N4191">IF(ISNUMBER(_34_KNMI_Stations[[#This Row],[Etmaal temperatuur °C]]),IF(_34_KNMI_Stations[[#This Row],[Etmaal temperatuur °C]]&lt;stookgrens[],stookgrens[]-_34_KNMI_Stations[[#This Row],[Etmaal temperatuur °C]],0),"")</f>
        <v>0</v>
      </c>
      <c r="O4191" s="89">
        <f>_34_KNMI_Stations[[#This Row],[graaddagen]]*_34_KNMI_Stations[[#This Row],[Gewogen factor]]</f>
        <v>0</v>
      </c>
      <c r="P4191" s="89" cm="1">
        <f t="array" ref="P4191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4192" spans="1:16" x14ac:dyDescent="0.25">
      <c r="A4192">
        <v>270</v>
      </c>
      <c r="B4192" s="110">
        <v>45888</v>
      </c>
      <c r="C4192" s="89">
        <v>3.9</v>
      </c>
      <c r="D4192" s="89">
        <v>17</v>
      </c>
      <c r="E4192" s="96">
        <v>1970</v>
      </c>
      <c r="F4192" s="89">
        <v>0</v>
      </c>
      <c r="G4192" s="89">
        <v>1016.5</v>
      </c>
      <c r="H4192">
        <v>0.81</v>
      </c>
      <c r="I4192" t="s">
        <v>10</v>
      </c>
      <c r="J4192">
        <v>0.8</v>
      </c>
      <c r="K4192">
        <v>8</v>
      </c>
      <c r="L4192">
        <v>2025</v>
      </c>
      <c r="M4192" t="s">
        <v>362</v>
      </c>
      <c r="N4192" s="89" cm="1">
        <f t="array" ref="N4192">IF(ISNUMBER(_34_KNMI_Stations[[#This Row],[Etmaal temperatuur °C]]),IF(_34_KNMI_Stations[[#This Row],[Etmaal temperatuur °C]]&lt;stookgrens[],stookgrens[]-_34_KNMI_Stations[[#This Row],[Etmaal temperatuur °C]],0),"")</f>
        <v>1</v>
      </c>
      <c r="O4192" s="89">
        <f>_34_KNMI_Stations[[#This Row],[graaddagen]]*_34_KNMI_Stations[[#This Row],[Gewogen factor]]</f>
        <v>0.8</v>
      </c>
      <c r="P4192" s="89" cm="1">
        <f t="array" ref="P4192">IF(ISNUMBER(_34_KNMI_Stations[[#This Row],[Etmaal temperatuur °C]]),IF(_34_KNMI_Stations[[#This Row],[Etmaal temperatuur °C]]&gt;stookgrens[],_34_KNMI_Stations[[#This Row],[Etmaal temperatuur °C]]-stookgrens[],0),"")</f>
        <v>0</v>
      </c>
    </row>
    <row r="4193" spans="1:16" x14ac:dyDescent="0.25">
      <c r="A4193">
        <v>270</v>
      </c>
      <c r="B4193" s="110">
        <v>45889</v>
      </c>
      <c r="C4193" s="89">
        <v>4.7</v>
      </c>
      <c r="D4193" s="89">
        <v>16.8</v>
      </c>
      <c r="E4193" s="96">
        <v>2005</v>
      </c>
      <c r="F4193" s="89">
        <v>-0.1</v>
      </c>
      <c r="G4193" s="89">
        <v>1014</v>
      </c>
      <c r="H4193">
        <v>0.74</v>
      </c>
      <c r="I4193" t="s">
        <v>10</v>
      </c>
      <c r="J4193">
        <v>0.8</v>
      </c>
      <c r="K4193">
        <v>8</v>
      </c>
      <c r="L4193">
        <v>2025</v>
      </c>
      <c r="M4193" t="s">
        <v>362</v>
      </c>
      <c r="N4193" s="89" cm="1">
        <f t="array" ref="N4193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4193" s="89">
        <f>_34_KNMI_Stations[[#This Row],[graaddagen]]*_34_KNMI_Stations[[#This Row],[Gewogen factor]]</f>
        <v>0.95999999999999952</v>
      </c>
      <c r="P4193" s="89" cm="1">
        <f t="array" ref="P4193">IF(ISNUMBER(_34_KNMI_Stations[[#This Row],[Etmaal temperatuur °C]]),IF(_34_KNMI_Stations[[#This Row],[Etmaal temperatuur °C]]&gt;stookgrens[],_34_KNMI_Stations[[#This Row],[Etmaal temperatuur °C]]-stookgrens[],0),"")</f>
        <v>0</v>
      </c>
    </row>
    <row r="4194" spans="1:16" x14ac:dyDescent="0.25">
      <c r="A4194">
        <v>270</v>
      </c>
      <c r="B4194" s="110">
        <v>45890</v>
      </c>
      <c r="C4194" s="89">
        <v>5.2</v>
      </c>
      <c r="D4194" s="89">
        <v>15.3</v>
      </c>
      <c r="E4194" s="96">
        <v>1504</v>
      </c>
      <c r="F4194" s="89">
        <v>-0.1</v>
      </c>
      <c r="G4194" s="89">
        <v>1015.4</v>
      </c>
      <c r="H4194">
        <v>0.71</v>
      </c>
      <c r="I4194" t="s">
        <v>10</v>
      </c>
      <c r="J4194">
        <v>0.8</v>
      </c>
      <c r="K4194">
        <v>8</v>
      </c>
      <c r="L4194">
        <v>2025</v>
      </c>
      <c r="M4194" t="s">
        <v>362</v>
      </c>
      <c r="N4194" s="89" cm="1">
        <f t="array" ref="N4194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4194" s="89">
        <f>_34_KNMI_Stations[[#This Row],[graaddagen]]*_34_KNMI_Stations[[#This Row],[Gewogen factor]]</f>
        <v>2.1599999999999997</v>
      </c>
      <c r="P4194" s="89" cm="1">
        <f t="array" ref="P4194">IF(ISNUMBER(_34_KNMI_Stations[[#This Row],[Etmaal temperatuur °C]]),IF(_34_KNMI_Stations[[#This Row],[Etmaal temperatuur °C]]&gt;stookgrens[],_34_KNMI_Stations[[#This Row],[Etmaal temperatuur °C]]-stookgrens[],0),"")</f>
        <v>0</v>
      </c>
    </row>
    <row r="4195" spans="1:16" x14ac:dyDescent="0.25">
      <c r="A4195">
        <v>270</v>
      </c>
      <c r="B4195" s="110">
        <v>45891</v>
      </c>
      <c r="C4195" s="89">
        <v>3.8</v>
      </c>
      <c r="D4195" s="89">
        <v>14.6</v>
      </c>
      <c r="E4195" s="96">
        <v>1057</v>
      </c>
      <c r="F4195" s="89">
        <v>-0.1</v>
      </c>
      <c r="G4195" s="89">
        <v>1018.3</v>
      </c>
      <c r="H4195">
        <v>0.71</v>
      </c>
      <c r="I4195" t="s">
        <v>10</v>
      </c>
      <c r="J4195">
        <v>0.8</v>
      </c>
      <c r="K4195">
        <v>8</v>
      </c>
      <c r="L4195">
        <v>2025</v>
      </c>
      <c r="M4195" t="s">
        <v>362</v>
      </c>
      <c r="N4195" s="89" cm="1">
        <f t="array" ref="N4195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4195" s="89">
        <f>_34_KNMI_Stations[[#This Row],[graaddagen]]*_34_KNMI_Stations[[#This Row],[Gewogen factor]]</f>
        <v>2.7200000000000006</v>
      </c>
      <c r="P4195" s="89" cm="1">
        <f t="array" ref="P4195">IF(ISNUMBER(_34_KNMI_Stations[[#This Row],[Etmaal temperatuur °C]]),IF(_34_KNMI_Stations[[#This Row],[Etmaal temperatuur °C]]&gt;stookgrens[],_34_KNMI_Stations[[#This Row],[Etmaal temperatuur °C]]-stookgrens[],0),"")</f>
        <v>0</v>
      </c>
    </row>
    <row r="4196" spans="1:16" x14ac:dyDescent="0.25">
      <c r="A4196">
        <v>270</v>
      </c>
      <c r="B4196" s="110">
        <v>45892</v>
      </c>
      <c r="C4196" s="89">
        <v>4.0999999999999996</v>
      </c>
      <c r="D4196" s="89">
        <v>14</v>
      </c>
      <c r="E4196" s="96">
        <v>1330</v>
      </c>
      <c r="F4196" s="89">
        <v>0.3</v>
      </c>
      <c r="G4196" s="89">
        <v>1019.4</v>
      </c>
      <c r="H4196">
        <v>0.72</v>
      </c>
      <c r="I4196" t="s">
        <v>10</v>
      </c>
      <c r="J4196">
        <v>0.8</v>
      </c>
      <c r="K4196">
        <v>8</v>
      </c>
      <c r="L4196">
        <v>2025</v>
      </c>
      <c r="M4196" t="s">
        <v>362</v>
      </c>
      <c r="N4196" s="89" cm="1">
        <f t="array" ref="N4196">IF(ISNUMBER(_34_KNMI_Stations[[#This Row],[Etmaal temperatuur °C]]),IF(_34_KNMI_Stations[[#This Row],[Etmaal temperatuur °C]]&lt;stookgrens[],stookgrens[]-_34_KNMI_Stations[[#This Row],[Etmaal temperatuur °C]],0),"")</f>
        <v>4</v>
      </c>
      <c r="O4196" s="89">
        <f>_34_KNMI_Stations[[#This Row],[graaddagen]]*_34_KNMI_Stations[[#This Row],[Gewogen factor]]</f>
        <v>3.2</v>
      </c>
      <c r="P4196" s="89" cm="1">
        <f t="array" ref="P4196">IF(ISNUMBER(_34_KNMI_Stations[[#This Row],[Etmaal temperatuur °C]]),IF(_34_KNMI_Stations[[#This Row],[Etmaal temperatuur °C]]&gt;stookgrens[],_34_KNMI_Stations[[#This Row],[Etmaal temperatuur °C]]-stookgrens[],0),"")</f>
        <v>0</v>
      </c>
    </row>
    <row r="4197" spans="1:16" x14ac:dyDescent="0.25">
      <c r="A4197">
        <v>270</v>
      </c>
      <c r="B4197" s="110">
        <v>45893</v>
      </c>
      <c r="C4197" s="89">
        <v>2.4</v>
      </c>
      <c r="D4197" s="89">
        <v>14.7</v>
      </c>
      <c r="E4197" s="96">
        <v>1563</v>
      </c>
      <c r="F4197" s="89">
        <v>-0.1</v>
      </c>
      <c r="G4197" s="89">
        <v>1020.8</v>
      </c>
      <c r="H4197">
        <v>0.75</v>
      </c>
      <c r="I4197" t="s">
        <v>10</v>
      </c>
      <c r="J4197">
        <v>0.8</v>
      </c>
      <c r="K4197">
        <v>8</v>
      </c>
      <c r="L4197">
        <v>2025</v>
      </c>
      <c r="M4197" t="s">
        <v>362</v>
      </c>
      <c r="N4197" s="89" cm="1">
        <f t="array" ref="N4197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4197" s="89">
        <f>_34_KNMI_Stations[[#This Row],[graaddagen]]*_34_KNMI_Stations[[#This Row],[Gewogen factor]]</f>
        <v>2.6400000000000006</v>
      </c>
      <c r="P4197" s="89" cm="1">
        <f t="array" ref="P4197">IF(ISNUMBER(_34_KNMI_Stations[[#This Row],[Etmaal temperatuur °C]]),IF(_34_KNMI_Stations[[#This Row],[Etmaal temperatuur °C]]&gt;stookgrens[],_34_KNMI_Stations[[#This Row],[Etmaal temperatuur °C]]-stookgrens[],0),"")</f>
        <v>0</v>
      </c>
    </row>
    <row r="4198" spans="1:16" x14ac:dyDescent="0.25">
      <c r="A4198">
        <v>270</v>
      </c>
      <c r="B4198" s="110">
        <v>45894</v>
      </c>
      <c r="C4198" s="89">
        <v>2.4</v>
      </c>
      <c r="D4198" s="89">
        <v>16</v>
      </c>
      <c r="E4198" s="96">
        <v>1373</v>
      </c>
      <c r="F4198" s="89">
        <v>0</v>
      </c>
      <c r="G4198" s="89">
        <v>1017.9</v>
      </c>
      <c r="H4198">
        <v>0.82</v>
      </c>
      <c r="I4198" t="s">
        <v>10</v>
      </c>
      <c r="J4198">
        <v>0.8</v>
      </c>
      <c r="K4198">
        <v>8</v>
      </c>
      <c r="L4198">
        <v>2025</v>
      </c>
      <c r="M4198" t="s">
        <v>363</v>
      </c>
      <c r="N4198" s="89" cm="1">
        <f t="array" ref="N4198">IF(ISNUMBER(_34_KNMI_Stations[[#This Row],[Etmaal temperatuur °C]]),IF(_34_KNMI_Stations[[#This Row],[Etmaal temperatuur °C]]&lt;stookgrens[],stookgrens[]-_34_KNMI_Stations[[#This Row],[Etmaal temperatuur °C]],0),"")</f>
        <v>2</v>
      </c>
      <c r="O4198" s="89">
        <f>_34_KNMI_Stations[[#This Row],[graaddagen]]*_34_KNMI_Stations[[#This Row],[Gewogen factor]]</f>
        <v>1.6</v>
      </c>
      <c r="P4198" s="89" cm="1">
        <f t="array" ref="P4198">IF(ISNUMBER(_34_KNMI_Stations[[#This Row],[Etmaal temperatuur °C]]),IF(_34_KNMI_Stations[[#This Row],[Etmaal temperatuur °C]]&gt;stookgrens[],_34_KNMI_Stations[[#This Row],[Etmaal temperatuur °C]]-stookgrens[],0),"")</f>
        <v>0</v>
      </c>
    </row>
    <row r="4199" spans="1:16" x14ac:dyDescent="0.25">
      <c r="A4199">
        <v>270</v>
      </c>
      <c r="B4199" s="110">
        <v>45895</v>
      </c>
      <c r="C4199" s="89">
        <v>4</v>
      </c>
      <c r="D4199" s="89">
        <v>19.399999999999999</v>
      </c>
      <c r="E4199" s="96">
        <v>1591</v>
      </c>
      <c r="F4199" s="89">
        <v>-0.1</v>
      </c>
      <c r="G4199" s="89">
        <v>1009.5</v>
      </c>
      <c r="H4199">
        <v>0.66</v>
      </c>
      <c r="I4199" t="s">
        <v>10</v>
      </c>
      <c r="J4199">
        <v>0.8</v>
      </c>
      <c r="K4199">
        <v>8</v>
      </c>
      <c r="L4199">
        <v>2025</v>
      </c>
      <c r="M4199" t="s">
        <v>363</v>
      </c>
      <c r="N4199" s="89" cm="1">
        <f t="array" ref="N4199">IF(ISNUMBER(_34_KNMI_Stations[[#This Row],[Etmaal temperatuur °C]]),IF(_34_KNMI_Stations[[#This Row],[Etmaal temperatuur °C]]&lt;stookgrens[],stookgrens[]-_34_KNMI_Stations[[#This Row],[Etmaal temperatuur °C]],0),"")</f>
        <v>0</v>
      </c>
      <c r="O4199" s="89">
        <f>_34_KNMI_Stations[[#This Row],[graaddagen]]*_34_KNMI_Stations[[#This Row],[Gewogen factor]]</f>
        <v>0</v>
      </c>
      <c r="P4199" s="89" cm="1">
        <f t="array" ref="P4199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4200" spans="1:16" x14ac:dyDescent="0.25">
      <c r="A4200">
        <v>270</v>
      </c>
      <c r="B4200" s="110">
        <v>45896</v>
      </c>
      <c r="C4200" s="89">
        <v>3.4</v>
      </c>
      <c r="D4200" s="89">
        <v>18.7</v>
      </c>
      <c r="E4200" s="96">
        <v>1229</v>
      </c>
      <c r="F4200" s="89">
        <v>0.1</v>
      </c>
      <c r="G4200" s="89">
        <v>1006.9</v>
      </c>
      <c r="H4200">
        <v>0.81</v>
      </c>
      <c r="I4200" t="s">
        <v>10</v>
      </c>
      <c r="J4200">
        <v>0.8</v>
      </c>
      <c r="K4200">
        <v>8</v>
      </c>
      <c r="L4200">
        <v>2025</v>
      </c>
      <c r="M4200" t="s">
        <v>363</v>
      </c>
      <c r="N4200" s="89" cm="1">
        <f t="array" ref="N4200">IF(ISNUMBER(_34_KNMI_Stations[[#This Row],[Etmaal temperatuur °C]]),IF(_34_KNMI_Stations[[#This Row],[Etmaal temperatuur °C]]&lt;stookgrens[],stookgrens[]-_34_KNMI_Stations[[#This Row],[Etmaal temperatuur °C]],0),"")</f>
        <v>0</v>
      </c>
      <c r="O4200" s="89">
        <f>_34_KNMI_Stations[[#This Row],[graaddagen]]*_34_KNMI_Stations[[#This Row],[Gewogen factor]]</f>
        <v>0</v>
      </c>
      <c r="P4200" s="89" cm="1">
        <f t="array" ref="P4200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4201" spans="1:16" x14ac:dyDescent="0.25">
      <c r="A4201">
        <v>270</v>
      </c>
      <c r="B4201" s="110">
        <v>45897</v>
      </c>
      <c r="C4201" s="89">
        <v>2.9</v>
      </c>
      <c r="D4201" s="89">
        <v>17.600000000000001</v>
      </c>
      <c r="E4201" s="96">
        <v>1208</v>
      </c>
      <c r="F4201" s="89">
        <v>2</v>
      </c>
      <c r="G4201" s="89">
        <v>1002.9</v>
      </c>
      <c r="H4201">
        <v>0.82</v>
      </c>
      <c r="I4201" t="s">
        <v>10</v>
      </c>
      <c r="J4201">
        <v>0.8</v>
      </c>
      <c r="K4201">
        <v>8</v>
      </c>
      <c r="L4201">
        <v>2025</v>
      </c>
      <c r="M4201" t="s">
        <v>363</v>
      </c>
      <c r="N4201" s="89" cm="1">
        <f t="array" ref="N4201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4201" s="89">
        <f>_34_KNMI_Stations[[#This Row],[graaddagen]]*_34_KNMI_Stations[[#This Row],[Gewogen factor]]</f>
        <v>0.3199999999999989</v>
      </c>
      <c r="P4201" s="89" cm="1">
        <f t="array" ref="P4201">IF(ISNUMBER(_34_KNMI_Stations[[#This Row],[Etmaal temperatuur °C]]),IF(_34_KNMI_Stations[[#This Row],[Etmaal temperatuur °C]]&gt;stookgrens[],_34_KNMI_Stations[[#This Row],[Etmaal temperatuur °C]]-stookgrens[],0),"")</f>
        <v>0</v>
      </c>
    </row>
    <row r="4202" spans="1:16" x14ac:dyDescent="0.25">
      <c r="A4202">
        <v>270</v>
      </c>
      <c r="B4202" s="110">
        <v>45898</v>
      </c>
      <c r="C4202" s="89">
        <v>4.4000000000000004</v>
      </c>
      <c r="D4202" s="89">
        <v>17.399999999999999</v>
      </c>
      <c r="E4202" s="96">
        <v>1543</v>
      </c>
      <c r="F4202" s="89">
        <v>-0.1</v>
      </c>
      <c r="G4202" s="89">
        <v>999.8</v>
      </c>
      <c r="H4202">
        <v>0.73</v>
      </c>
      <c r="I4202" t="s">
        <v>10</v>
      </c>
      <c r="J4202">
        <v>0.8</v>
      </c>
      <c r="K4202">
        <v>8</v>
      </c>
      <c r="L4202">
        <v>2025</v>
      </c>
      <c r="M4202" t="s">
        <v>363</v>
      </c>
      <c r="N4202" s="89" cm="1">
        <f t="array" ref="N4202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4202" s="89">
        <f>_34_KNMI_Stations[[#This Row],[graaddagen]]*_34_KNMI_Stations[[#This Row],[Gewogen factor]]</f>
        <v>0.48000000000000115</v>
      </c>
      <c r="P4202" s="89" cm="1">
        <f t="array" ref="P4202">IF(ISNUMBER(_34_KNMI_Stations[[#This Row],[Etmaal temperatuur °C]]),IF(_34_KNMI_Stations[[#This Row],[Etmaal temperatuur °C]]&gt;stookgrens[],_34_KNMI_Stations[[#This Row],[Etmaal temperatuur °C]]-stookgrens[],0),"")</f>
        <v>0</v>
      </c>
    </row>
    <row r="4203" spans="1:16" x14ac:dyDescent="0.25">
      <c r="A4203">
        <v>270</v>
      </c>
      <c r="B4203" s="110">
        <v>45899</v>
      </c>
      <c r="C4203" s="89">
        <v>4.4000000000000004</v>
      </c>
      <c r="D4203" s="89">
        <v>18.100000000000001</v>
      </c>
      <c r="E4203" s="96">
        <v>1601</v>
      </c>
      <c r="F4203" s="89">
        <v>0.7</v>
      </c>
      <c r="G4203" s="89">
        <v>1004.7</v>
      </c>
      <c r="H4203">
        <v>0.76</v>
      </c>
      <c r="I4203" t="s">
        <v>10</v>
      </c>
      <c r="J4203">
        <v>0.8</v>
      </c>
      <c r="K4203">
        <v>8</v>
      </c>
      <c r="L4203">
        <v>2025</v>
      </c>
      <c r="M4203" t="s">
        <v>363</v>
      </c>
      <c r="N4203" s="89" cm="1">
        <f t="array" ref="N4203">IF(ISNUMBER(_34_KNMI_Stations[[#This Row],[Etmaal temperatuur °C]]),IF(_34_KNMI_Stations[[#This Row],[Etmaal temperatuur °C]]&lt;stookgrens[],stookgrens[]-_34_KNMI_Stations[[#This Row],[Etmaal temperatuur °C]],0),"")</f>
        <v>0</v>
      </c>
      <c r="O4203" s="89">
        <f>_34_KNMI_Stations[[#This Row],[graaddagen]]*_34_KNMI_Stations[[#This Row],[Gewogen factor]]</f>
        <v>0</v>
      </c>
      <c r="P4203" s="89" cm="1">
        <f t="array" ref="P4203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4204" spans="1:16" x14ac:dyDescent="0.25">
      <c r="A4204">
        <v>270</v>
      </c>
      <c r="B4204" s="110">
        <v>45900</v>
      </c>
      <c r="C4204" s="89">
        <v>4.5999999999999996</v>
      </c>
      <c r="D4204" s="89">
        <v>18.899999999999999</v>
      </c>
      <c r="E4204" s="96">
        <v>965</v>
      </c>
      <c r="F4204" s="89">
        <v>1.7</v>
      </c>
      <c r="G4204" s="89">
        <v>1006.4</v>
      </c>
      <c r="H4204">
        <v>0.8</v>
      </c>
      <c r="I4204" t="s">
        <v>10</v>
      </c>
      <c r="J4204">
        <v>0.8</v>
      </c>
      <c r="K4204">
        <v>8</v>
      </c>
      <c r="L4204">
        <v>2025</v>
      </c>
      <c r="M4204" t="s">
        <v>363</v>
      </c>
      <c r="N4204" s="89" cm="1">
        <f t="array" ref="N4204">IF(ISNUMBER(_34_KNMI_Stations[[#This Row],[Etmaal temperatuur °C]]),IF(_34_KNMI_Stations[[#This Row],[Etmaal temperatuur °C]]&lt;stookgrens[],stookgrens[]-_34_KNMI_Stations[[#This Row],[Etmaal temperatuur °C]],0),"")</f>
        <v>0</v>
      </c>
      <c r="O4204" s="89">
        <f>_34_KNMI_Stations[[#This Row],[graaddagen]]*_34_KNMI_Stations[[#This Row],[Gewogen factor]]</f>
        <v>0</v>
      </c>
      <c r="P4204" s="89" cm="1">
        <f t="array" ref="P4204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4205" spans="1:16" x14ac:dyDescent="0.25">
      <c r="A4205">
        <v>270</v>
      </c>
      <c r="B4205" s="110">
        <v>45901</v>
      </c>
      <c r="C4205" s="89">
        <v>3.5</v>
      </c>
      <c r="D4205" s="89">
        <v>17.8</v>
      </c>
      <c r="E4205" s="96">
        <v>1137</v>
      </c>
      <c r="F4205" s="89">
        <v>-0.1</v>
      </c>
      <c r="G4205" s="89">
        <v>1006.1</v>
      </c>
      <c r="H4205">
        <v>0.81</v>
      </c>
      <c r="I4205" t="s">
        <v>10</v>
      </c>
      <c r="J4205">
        <v>0.8</v>
      </c>
      <c r="K4205">
        <v>9</v>
      </c>
      <c r="L4205">
        <v>2025</v>
      </c>
      <c r="M4205" t="s">
        <v>364</v>
      </c>
      <c r="N4205" s="89" cm="1">
        <f t="array" ref="N4205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4205" s="89">
        <f>_34_KNMI_Stations[[#This Row],[graaddagen]]*_34_KNMI_Stations[[#This Row],[Gewogen factor]]</f>
        <v>0.15999999999999945</v>
      </c>
      <c r="P4205" s="89" cm="1">
        <f t="array" ref="P4205">IF(ISNUMBER(_34_KNMI_Stations[[#This Row],[Etmaal temperatuur °C]]),IF(_34_KNMI_Stations[[#This Row],[Etmaal temperatuur °C]]&gt;stookgrens[],_34_KNMI_Stations[[#This Row],[Etmaal temperatuur °C]]-stookgrens[],0),"")</f>
        <v>0</v>
      </c>
    </row>
    <row r="4206" spans="1:16" x14ac:dyDescent="0.25">
      <c r="A4206">
        <v>270</v>
      </c>
      <c r="B4206" s="110">
        <v>45902</v>
      </c>
      <c r="C4206" s="89">
        <v>4.3</v>
      </c>
      <c r="D4206" s="89">
        <v>17</v>
      </c>
      <c r="E4206" s="96">
        <v>1234</v>
      </c>
      <c r="F4206" s="89">
        <v>-0.1</v>
      </c>
      <c r="G4206" s="89">
        <v>1006.5</v>
      </c>
      <c r="H4206">
        <v>0.73</v>
      </c>
      <c r="I4206" t="s">
        <v>10</v>
      </c>
      <c r="J4206">
        <v>0.8</v>
      </c>
      <c r="K4206">
        <v>9</v>
      </c>
      <c r="L4206">
        <v>2025</v>
      </c>
      <c r="M4206" t="s">
        <v>364</v>
      </c>
      <c r="N4206" s="89" cm="1">
        <f t="array" ref="N4206">IF(ISNUMBER(_34_KNMI_Stations[[#This Row],[Etmaal temperatuur °C]]),IF(_34_KNMI_Stations[[#This Row],[Etmaal temperatuur °C]]&lt;stookgrens[],stookgrens[]-_34_KNMI_Stations[[#This Row],[Etmaal temperatuur °C]],0),"")</f>
        <v>1</v>
      </c>
      <c r="O4206" s="89">
        <f>_34_KNMI_Stations[[#This Row],[graaddagen]]*_34_KNMI_Stations[[#This Row],[Gewogen factor]]</f>
        <v>0.8</v>
      </c>
      <c r="P4206" s="89" cm="1">
        <f t="array" ref="P4206">IF(ISNUMBER(_34_KNMI_Stations[[#This Row],[Etmaal temperatuur °C]]),IF(_34_KNMI_Stations[[#This Row],[Etmaal temperatuur °C]]&gt;stookgrens[],_34_KNMI_Stations[[#This Row],[Etmaal temperatuur °C]]-stookgrens[],0),"")</f>
        <v>0</v>
      </c>
    </row>
    <row r="4207" spans="1:16" x14ac:dyDescent="0.25">
      <c r="A4207">
        <v>270</v>
      </c>
      <c r="B4207" s="110">
        <v>45903</v>
      </c>
      <c r="C4207" s="89">
        <v>7.2</v>
      </c>
      <c r="D4207" s="89">
        <v>18.5</v>
      </c>
      <c r="E4207" s="96">
        <v>599</v>
      </c>
      <c r="F4207" s="89">
        <v>10.3</v>
      </c>
      <c r="G4207" s="89">
        <v>1002.2</v>
      </c>
      <c r="H4207">
        <v>0.81</v>
      </c>
      <c r="I4207" t="s">
        <v>10</v>
      </c>
      <c r="J4207">
        <v>0.8</v>
      </c>
      <c r="K4207">
        <v>9</v>
      </c>
      <c r="L4207">
        <v>2025</v>
      </c>
      <c r="M4207" t="s">
        <v>364</v>
      </c>
      <c r="N4207" s="89" cm="1">
        <f t="array" ref="N4207">IF(ISNUMBER(_34_KNMI_Stations[[#This Row],[Etmaal temperatuur °C]]),IF(_34_KNMI_Stations[[#This Row],[Etmaal temperatuur °C]]&lt;stookgrens[],stookgrens[]-_34_KNMI_Stations[[#This Row],[Etmaal temperatuur °C]],0),"")</f>
        <v>0</v>
      </c>
      <c r="O4207" s="89">
        <f>_34_KNMI_Stations[[#This Row],[graaddagen]]*_34_KNMI_Stations[[#This Row],[Gewogen factor]]</f>
        <v>0</v>
      </c>
      <c r="P4207" s="89" cm="1">
        <f t="array" ref="P4207">IF(ISNUMBER(_34_KNMI_Stations[[#This Row],[Etmaal temperatuur °C]]),IF(_34_KNMI_Stations[[#This Row],[Etmaal temperatuur °C]]&gt;stookgrens[],_34_KNMI_Stations[[#This Row],[Etmaal temperatuur °C]]-stookgrens[],0),"")</f>
        <v>0.5</v>
      </c>
    </row>
    <row r="4208" spans="1:16" x14ac:dyDescent="0.25">
      <c r="A4208">
        <v>270</v>
      </c>
      <c r="B4208" s="110">
        <v>45904</v>
      </c>
      <c r="C4208" s="89">
        <v>5.4</v>
      </c>
      <c r="D4208" s="89">
        <v>17.899999999999999</v>
      </c>
      <c r="E4208" s="96">
        <v>1415</v>
      </c>
      <c r="F4208" s="89">
        <v>8.8000000000000007</v>
      </c>
      <c r="G4208" s="89">
        <v>1008.6</v>
      </c>
      <c r="H4208">
        <v>0.78</v>
      </c>
      <c r="I4208" t="s">
        <v>10</v>
      </c>
      <c r="J4208">
        <v>0.8</v>
      </c>
      <c r="K4208">
        <v>9</v>
      </c>
      <c r="L4208">
        <v>2025</v>
      </c>
      <c r="M4208" t="s">
        <v>364</v>
      </c>
      <c r="N4208" s="89" cm="1">
        <f t="array" ref="N4208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4208" s="89">
        <f>_34_KNMI_Stations[[#This Row],[graaddagen]]*_34_KNMI_Stations[[#This Row],[Gewogen factor]]</f>
        <v>8.000000000000114E-2</v>
      </c>
      <c r="P4208" s="89" cm="1">
        <f t="array" ref="P4208">IF(ISNUMBER(_34_KNMI_Stations[[#This Row],[Etmaal temperatuur °C]]),IF(_34_KNMI_Stations[[#This Row],[Etmaal temperatuur °C]]&gt;stookgrens[],_34_KNMI_Stations[[#This Row],[Etmaal temperatuur °C]]-stookgrens[],0),"")</f>
        <v>0</v>
      </c>
    </row>
    <row r="4209" spans="1:16" x14ac:dyDescent="0.25">
      <c r="A4209">
        <v>270</v>
      </c>
      <c r="B4209" s="110">
        <v>45905</v>
      </c>
      <c r="C4209" s="89">
        <v>3.4</v>
      </c>
      <c r="D4209" s="89">
        <v>15.5</v>
      </c>
      <c r="E4209" s="96">
        <v>1506</v>
      </c>
      <c r="F4209" s="89">
        <v>1.5</v>
      </c>
      <c r="G4209" s="89">
        <v>1018.6</v>
      </c>
      <c r="H4209">
        <v>0.82</v>
      </c>
      <c r="I4209" t="s">
        <v>10</v>
      </c>
      <c r="J4209">
        <v>0.8</v>
      </c>
      <c r="K4209">
        <v>9</v>
      </c>
      <c r="L4209">
        <v>2025</v>
      </c>
      <c r="M4209" t="s">
        <v>364</v>
      </c>
      <c r="N4209" s="89" cm="1">
        <f t="array" ref="N4209">IF(ISNUMBER(_34_KNMI_Stations[[#This Row],[Etmaal temperatuur °C]]),IF(_34_KNMI_Stations[[#This Row],[Etmaal temperatuur °C]]&lt;stookgrens[],stookgrens[]-_34_KNMI_Stations[[#This Row],[Etmaal temperatuur °C]],0),"")</f>
        <v>2.5</v>
      </c>
      <c r="O4209" s="89">
        <f>_34_KNMI_Stations[[#This Row],[graaddagen]]*_34_KNMI_Stations[[#This Row],[Gewogen factor]]</f>
        <v>2</v>
      </c>
      <c r="P4209" s="89" cm="1">
        <f t="array" ref="P4209">IF(ISNUMBER(_34_KNMI_Stations[[#This Row],[Etmaal temperatuur °C]]),IF(_34_KNMI_Stations[[#This Row],[Etmaal temperatuur °C]]&gt;stookgrens[],_34_KNMI_Stations[[#This Row],[Etmaal temperatuur °C]]-stookgrens[],0),"")</f>
        <v>0</v>
      </c>
    </row>
    <row r="4210" spans="1:16" x14ac:dyDescent="0.25">
      <c r="A4210">
        <v>270</v>
      </c>
      <c r="B4210" s="110">
        <v>45906</v>
      </c>
      <c r="C4210" s="89">
        <v>2.8</v>
      </c>
      <c r="D4210" s="89">
        <v>16.600000000000001</v>
      </c>
      <c r="E4210" s="96">
        <v>1732</v>
      </c>
      <c r="F4210" s="89">
        <v>0</v>
      </c>
      <c r="G4210" s="89">
        <v>1022.9</v>
      </c>
      <c r="H4210">
        <v>0.73</v>
      </c>
      <c r="I4210" t="s">
        <v>10</v>
      </c>
      <c r="J4210">
        <v>0.8</v>
      </c>
      <c r="K4210">
        <v>9</v>
      </c>
      <c r="L4210">
        <v>2025</v>
      </c>
      <c r="M4210" t="s">
        <v>364</v>
      </c>
      <c r="N4210" s="89" cm="1">
        <f t="array" ref="N4210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4210" s="89">
        <f>_34_KNMI_Stations[[#This Row],[graaddagen]]*_34_KNMI_Stations[[#This Row],[Gewogen factor]]</f>
        <v>1.119999999999999</v>
      </c>
      <c r="P4210" s="89" cm="1">
        <f t="array" ref="P4210">IF(ISNUMBER(_34_KNMI_Stations[[#This Row],[Etmaal temperatuur °C]]),IF(_34_KNMI_Stations[[#This Row],[Etmaal temperatuur °C]]&gt;stookgrens[],_34_KNMI_Stations[[#This Row],[Etmaal temperatuur °C]]-stookgrens[],0),"")</f>
        <v>0</v>
      </c>
    </row>
    <row r="4211" spans="1:16" x14ac:dyDescent="0.25">
      <c r="A4211">
        <v>270</v>
      </c>
      <c r="B4211" s="110">
        <v>45907</v>
      </c>
      <c r="C4211" s="89">
        <v>6.3</v>
      </c>
      <c r="D4211" s="89">
        <v>20.2</v>
      </c>
      <c r="E4211" s="96">
        <v>1948</v>
      </c>
      <c r="F4211" s="89">
        <v>0</v>
      </c>
      <c r="G4211" s="89">
        <v>1015.6</v>
      </c>
      <c r="H4211">
        <v>0.56000000000000005</v>
      </c>
      <c r="I4211" t="s">
        <v>10</v>
      </c>
      <c r="J4211">
        <v>0.8</v>
      </c>
      <c r="K4211">
        <v>9</v>
      </c>
      <c r="L4211">
        <v>2025</v>
      </c>
      <c r="M4211" t="s">
        <v>364</v>
      </c>
      <c r="N4211" s="89" cm="1">
        <f t="array" ref="N4211">IF(ISNUMBER(_34_KNMI_Stations[[#This Row],[Etmaal temperatuur °C]]),IF(_34_KNMI_Stations[[#This Row],[Etmaal temperatuur °C]]&lt;stookgrens[],stookgrens[]-_34_KNMI_Stations[[#This Row],[Etmaal temperatuur °C]],0),"")</f>
        <v>0</v>
      </c>
      <c r="O4211" s="89">
        <f>_34_KNMI_Stations[[#This Row],[graaddagen]]*_34_KNMI_Stations[[#This Row],[Gewogen factor]]</f>
        <v>0</v>
      </c>
      <c r="P4211" s="89" cm="1">
        <f t="array" ref="P4211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4212" spans="1:16" x14ac:dyDescent="0.25">
      <c r="A4212">
        <v>270</v>
      </c>
      <c r="B4212" s="110">
        <v>45908</v>
      </c>
      <c r="C4212" s="89">
        <v>3.1</v>
      </c>
      <c r="D4212" s="89">
        <v>17.2</v>
      </c>
      <c r="E4212" s="96">
        <v>1087</v>
      </c>
      <c r="F4212" s="89">
        <v>-0.1</v>
      </c>
      <c r="G4212" s="89">
        <v>1016</v>
      </c>
      <c r="H4212">
        <v>0.79</v>
      </c>
      <c r="I4212" t="s">
        <v>10</v>
      </c>
      <c r="J4212">
        <v>0.8</v>
      </c>
      <c r="K4212">
        <v>9</v>
      </c>
      <c r="L4212">
        <v>2025</v>
      </c>
      <c r="M4212" t="s">
        <v>365</v>
      </c>
      <c r="N4212" s="89" cm="1">
        <f t="array" ref="N4212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4212" s="89">
        <f>_34_KNMI_Stations[[#This Row],[graaddagen]]*_34_KNMI_Stations[[#This Row],[Gewogen factor]]</f>
        <v>0.64000000000000057</v>
      </c>
      <c r="P4212" s="89" cm="1">
        <f t="array" ref="P4212">IF(ISNUMBER(_34_KNMI_Stations[[#This Row],[Etmaal temperatuur °C]]),IF(_34_KNMI_Stations[[#This Row],[Etmaal temperatuur °C]]&gt;stookgrens[],_34_KNMI_Stations[[#This Row],[Etmaal temperatuur °C]]-stookgrens[],0),"")</f>
        <v>0</v>
      </c>
    </row>
    <row r="4213" spans="1:16" x14ac:dyDescent="0.25">
      <c r="A4213">
        <v>270</v>
      </c>
      <c r="B4213" s="110">
        <v>45909</v>
      </c>
      <c r="C4213" s="89">
        <v>2.2000000000000002</v>
      </c>
      <c r="D4213" s="89">
        <v>12.8</v>
      </c>
      <c r="E4213" s="96">
        <v>254</v>
      </c>
      <c r="F4213" s="89">
        <v>8.1</v>
      </c>
      <c r="G4213" s="89">
        <v>1015.9</v>
      </c>
      <c r="H4213">
        <v>0.89</v>
      </c>
      <c r="I4213" t="s">
        <v>10</v>
      </c>
      <c r="J4213">
        <v>0.8</v>
      </c>
      <c r="K4213">
        <v>9</v>
      </c>
      <c r="L4213">
        <v>2025</v>
      </c>
      <c r="M4213" t="s">
        <v>365</v>
      </c>
      <c r="N4213" s="89" cm="1">
        <f t="array" ref="N4213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4213" s="89">
        <f>_34_KNMI_Stations[[#This Row],[graaddagen]]*_34_KNMI_Stations[[#This Row],[Gewogen factor]]</f>
        <v>4.1599999999999993</v>
      </c>
      <c r="P4213" s="89" cm="1">
        <f t="array" ref="P4213">IF(ISNUMBER(_34_KNMI_Stations[[#This Row],[Etmaal temperatuur °C]]),IF(_34_KNMI_Stations[[#This Row],[Etmaal temperatuur °C]]&gt;stookgrens[],_34_KNMI_Stations[[#This Row],[Etmaal temperatuur °C]]-stookgrens[],0),"")</f>
        <v>0</v>
      </c>
    </row>
    <row r="4214" spans="1:16" x14ac:dyDescent="0.25">
      <c r="A4214">
        <v>270</v>
      </c>
      <c r="B4214" s="110">
        <v>45910</v>
      </c>
      <c r="C4214" s="89">
        <v>3.8</v>
      </c>
      <c r="D4214" s="89">
        <v>14.9</v>
      </c>
      <c r="E4214" s="96">
        <v>1548</v>
      </c>
      <c r="F4214" s="89">
        <v>0.5</v>
      </c>
      <c r="G4214" s="89">
        <v>1007.5</v>
      </c>
      <c r="H4214">
        <v>0.76</v>
      </c>
      <c r="I4214" t="s">
        <v>10</v>
      </c>
      <c r="J4214">
        <v>0.8</v>
      </c>
      <c r="K4214">
        <v>9</v>
      </c>
      <c r="L4214">
        <v>2025</v>
      </c>
      <c r="M4214" t="s">
        <v>365</v>
      </c>
      <c r="N4214" s="89" cm="1">
        <f t="array" ref="N4214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4214" s="89">
        <f>_34_KNMI_Stations[[#This Row],[graaddagen]]*_34_KNMI_Stations[[#This Row],[Gewogen factor]]</f>
        <v>2.48</v>
      </c>
      <c r="P4214" s="89" cm="1">
        <f t="array" ref="P4214">IF(ISNUMBER(_34_KNMI_Stations[[#This Row],[Etmaal temperatuur °C]]),IF(_34_KNMI_Stations[[#This Row],[Etmaal temperatuur °C]]&gt;stookgrens[],_34_KNMI_Stations[[#This Row],[Etmaal temperatuur °C]]-stookgrens[],0),"")</f>
        <v>0</v>
      </c>
    </row>
    <row r="4215" spans="1:16" x14ac:dyDescent="0.25">
      <c r="A4215">
        <v>270</v>
      </c>
      <c r="B4215" s="110">
        <v>45911</v>
      </c>
      <c r="C4215" s="89">
        <v>6.3</v>
      </c>
      <c r="D4215" s="89">
        <v>15.8</v>
      </c>
      <c r="E4215" s="96">
        <v>1183</v>
      </c>
      <c r="F4215" s="89">
        <v>0.9</v>
      </c>
      <c r="G4215" s="89">
        <v>1002.5</v>
      </c>
      <c r="H4215">
        <v>0.77</v>
      </c>
      <c r="I4215" t="s">
        <v>10</v>
      </c>
      <c r="J4215">
        <v>0.8</v>
      </c>
      <c r="K4215">
        <v>9</v>
      </c>
      <c r="L4215">
        <v>2025</v>
      </c>
      <c r="M4215" t="s">
        <v>365</v>
      </c>
      <c r="N4215" s="89" cm="1">
        <f t="array" ref="N4215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4215" s="89">
        <f>_34_KNMI_Stations[[#This Row],[graaddagen]]*_34_KNMI_Stations[[#This Row],[Gewogen factor]]</f>
        <v>1.7599999999999996</v>
      </c>
      <c r="P4215" s="89" cm="1">
        <f t="array" ref="P4215">IF(ISNUMBER(_34_KNMI_Stations[[#This Row],[Etmaal temperatuur °C]]),IF(_34_KNMI_Stations[[#This Row],[Etmaal temperatuur °C]]&gt;stookgrens[],_34_KNMI_Stations[[#This Row],[Etmaal temperatuur °C]]-stookgrens[],0),"")</f>
        <v>0</v>
      </c>
    </row>
    <row r="4216" spans="1:16" x14ac:dyDescent="0.25">
      <c r="A4216">
        <v>270</v>
      </c>
      <c r="B4216" s="110">
        <v>45912</v>
      </c>
      <c r="C4216" s="89">
        <v>6.2</v>
      </c>
      <c r="D4216" s="89">
        <v>14</v>
      </c>
      <c r="E4216" s="96">
        <v>1255</v>
      </c>
      <c r="F4216" s="89">
        <v>6.8</v>
      </c>
      <c r="G4216" s="89">
        <v>1010.4</v>
      </c>
      <c r="H4216">
        <v>0.79</v>
      </c>
      <c r="I4216" t="s">
        <v>10</v>
      </c>
      <c r="J4216">
        <v>0.8</v>
      </c>
      <c r="K4216">
        <v>9</v>
      </c>
      <c r="L4216">
        <v>2025</v>
      </c>
      <c r="M4216" t="s">
        <v>365</v>
      </c>
      <c r="N4216" s="89" cm="1">
        <f t="array" ref="N4216">IF(ISNUMBER(_34_KNMI_Stations[[#This Row],[Etmaal temperatuur °C]]),IF(_34_KNMI_Stations[[#This Row],[Etmaal temperatuur °C]]&lt;stookgrens[],stookgrens[]-_34_KNMI_Stations[[#This Row],[Etmaal temperatuur °C]],0),"")</f>
        <v>4</v>
      </c>
      <c r="O4216" s="89">
        <f>_34_KNMI_Stations[[#This Row],[graaddagen]]*_34_KNMI_Stations[[#This Row],[Gewogen factor]]</f>
        <v>3.2</v>
      </c>
      <c r="P4216" s="89" cm="1">
        <f t="array" ref="P4216">IF(ISNUMBER(_34_KNMI_Stations[[#This Row],[Etmaal temperatuur °C]]),IF(_34_KNMI_Stations[[#This Row],[Etmaal temperatuur °C]]&gt;stookgrens[],_34_KNMI_Stations[[#This Row],[Etmaal temperatuur °C]]-stookgrens[],0),"")</f>
        <v>0</v>
      </c>
    </row>
    <row r="4217" spans="1:16" x14ac:dyDescent="0.25">
      <c r="A4217">
        <v>270</v>
      </c>
      <c r="B4217" s="110">
        <v>45913</v>
      </c>
      <c r="C4217" s="89">
        <v>5.3</v>
      </c>
      <c r="D4217" s="89">
        <v>13.8</v>
      </c>
      <c r="E4217" s="96">
        <v>1245</v>
      </c>
      <c r="F4217" s="89">
        <v>2.4</v>
      </c>
      <c r="G4217" s="89">
        <v>1010.4</v>
      </c>
      <c r="H4217">
        <v>0.82</v>
      </c>
      <c r="I4217" t="s">
        <v>10</v>
      </c>
      <c r="J4217">
        <v>0.8</v>
      </c>
      <c r="K4217">
        <v>9</v>
      </c>
      <c r="L4217">
        <v>2025</v>
      </c>
      <c r="M4217" t="s">
        <v>365</v>
      </c>
      <c r="N4217" s="89" cm="1">
        <f t="array" ref="N4217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4217" s="89">
        <f>_34_KNMI_Stations[[#This Row],[graaddagen]]*_34_KNMI_Stations[[#This Row],[Gewogen factor]]</f>
        <v>3.3599999999999994</v>
      </c>
      <c r="P4217" s="89" cm="1">
        <f t="array" ref="P4217">IF(ISNUMBER(_34_KNMI_Stations[[#This Row],[Etmaal temperatuur °C]]),IF(_34_KNMI_Stations[[#This Row],[Etmaal temperatuur °C]]&gt;stookgrens[],_34_KNMI_Stations[[#This Row],[Etmaal temperatuur °C]]-stookgrens[],0),"")</f>
        <v>0</v>
      </c>
    </row>
    <row r="4218" spans="1:16" x14ac:dyDescent="0.25">
      <c r="A4218">
        <v>270</v>
      </c>
      <c r="B4218" s="110">
        <v>45914</v>
      </c>
      <c r="C4218" s="89">
        <v>4.9000000000000004</v>
      </c>
      <c r="D4218" s="89">
        <v>14.5</v>
      </c>
      <c r="E4218" s="96">
        <v>1500</v>
      </c>
      <c r="F4218" s="89">
        <v>4.2</v>
      </c>
      <c r="G4218" s="89">
        <v>1009.9</v>
      </c>
      <c r="H4218">
        <v>0.79</v>
      </c>
      <c r="I4218" t="s">
        <v>10</v>
      </c>
      <c r="J4218">
        <v>0.8</v>
      </c>
      <c r="K4218">
        <v>9</v>
      </c>
      <c r="L4218">
        <v>2025</v>
      </c>
      <c r="M4218" t="s">
        <v>365</v>
      </c>
      <c r="N4218" s="89" cm="1">
        <f t="array" ref="N4218">IF(ISNUMBER(_34_KNMI_Stations[[#This Row],[Etmaal temperatuur °C]]),IF(_34_KNMI_Stations[[#This Row],[Etmaal temperatuur °C]]&lt;stookgrens[],stookgrens[]-_34_KNMI_Stations[[#This Row],[Etmaal temperatuur °C]],0),"")</f>
        <v>3.5</v>
      </c>
      <c r="O4218" s="89">
        <f>_34_KNMI_Stations[[#This Row],[graaddagen]]*_34_KNMI_Stations[[#This Row],[Gewogen factor]]</f>
        <v>2.8000000000000003</v>
      </c>
      <c r="P4218" s="89" cm="1">
        <f t="array" ref="P4218">IF(ISNUMBER(_34_KNMI_Stations[[#This Row],[Etmaal temperatuur °C]]),IF(_34_KNMI_Stations[[#This Row],[Etmaal temperatuur °C]]&gt;stookgrens[],_34_KNMI_Stations[[#This Row],[Etmaal temperatuur °C]]-stookgrens[],0),"")</f>
        <v>0</v>
      </c>
    </row>
    <row r="4219" spans="1:16" x14ac:dyDescent="0.25">
      <c r="A4219">
        <v>270</v>
      </c>
      <c r="B4219" s="110">
        <v>45915</v>
      </c>
      <c r="C4219" s="89">
        <v>10.7</v>
      </c>
      <c r="D4219" s="89">
        <v>16.600000000000001</v>
      </c>
      <c r="E4219" s="96">
        <v>1284</v>
      </c>
      <c r="F4219" s="89">
        <v>3.9</v>
      </c>
      <c r="G4219" s="89">
        <v>1001.2</v>
      </c>
      <c r="H4219">
        <v>0.75</v>
      </c>
      <c r="I4219" t="s">
        <v>10</v>
      </c>
      <c r="J4219">
        <v>0.8</v>
      </c>
      <c r="K4219">
        <v>9</v>
      </c>
      <c r="L4219">
        <v>2025</v>
      </c>
      <c r="M4219" t="s">
        <v>366</v>
      </c>
      <c r="N4219" s="89" cm="1">
        <f t="array" ref="N4219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4219" s="89">
        <f>_34_KNMI_Stations[[#This Row],[graaddagen]]*_34_KNMI_Stations[[#This Row],[Gewogen factor]]</f>
        <v>1.119999999999999</v>
      </c>
      <c r="P4219" s="89" cm="1">
        <f t="array" ref="P4219">IF(ISNUMBER(_34_KNMI_Stations[[#This Row],[Etmaal temperatuur °C]]),IF(_34_KNMI_Stations[[#This Row],[Etmaal temperatuur °C]]&gt;stookgrens[],_34_KNMI_Stations[[#This Row],[Etmaal temperatuur °C]]-stookgrens[],0),"")</f>
        <v>0</v>
      </c>
    </row>
    <row r="4220" spans="1:16" x14ac:dyDescent="0.25">
      <c r="A4220">
        <v>270</v>
      </c>
      <c r="B4220" s="110">
        <v>45916</v>
      </c>
      <c r="C4220" s="89">
        <v>8.8000000000000007</v>
      </c>
      <c r="D4220" s="89">
        <v>14.9</v>
      </c>
      <c r="E4220" s="96">
        <v>1008</v>
      </c>
      <c r="F4220" s="89">
        <v>12.2</v>
      </c>
      <c r="G4220" s="89">
        <v>1010.4</v>
      </c>
      <c r="H4220">
        <v>0.81</v>
      </c>
      <c r="I4220" t="s">
        <v>10</v>
      </c>
      <c r="J4220">
        <v>0.8</v>
      </c>
      <c r="K4220">
        <v>9</v>
      </c>
      <c r="L4220">
        <v>2025</v>
      </c>
      <c r="M4220" t="s">
        <v>366</v>
      </c>
      <c r="N4220" s="89" cm="1">
        <f t="array" ref="N4220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4220" s="89">
        <f>_34_KNMI_Stations[[#This Row],[graaddagen]]*_34_KNMI_Stations[[#This Row],[Gewogen factor]]</f>
        <v>2.48</v>
      </c>
      <c r="P4220" s="89" cm="1">
        <f t="array" ref="P4220">IF(ISNUMBER(_34_KNMI_Stations[[#This Row],[Etmaal temperatuur °C]]),IF(_34_KNMI_Stations[[#This Row],[Etmaal temperatuur °C]]&gt;stookgrens[],_34_KNMI_Stations[[#This Row],[Etmaal temperatuur °C]]-stookgrens[],0),"")</f>
        <v>0</v>
      </c>
    </row>
    <row r="4221" spans="1:16" x14ac:dyDescent="0.25">
      <c r="A4221">
        <v>270</v>
      </c>
      <c r="B4221" s="110">
        <v>45917</v>
      </c>
      <c r="C4221" s="89">
        <v>6</v>
      </c>
      <c r="D4221" s="89">
        <v>15.3</v>
      </c>
      <c r="E4221" s="96">
        <v>596</v>
      </c>
      <c r="F4221" s="89">
        <v>3.4</v>
      </c>
      <c r="G4221" s="89">
        <v>1016</v>
      </c>
      <c r="H4221">
        <v>0.85</v>
      </c>
      <c r="I4221" t="s">
        <v>10</v>
      </c>
      <c r="J4221">
        <v>0.8</v>
      </c>
      <c r="K4221">
        <v>9</v>
      </c>
      <c r="L4221">
        <v>2025</v>
      </c>
      <c r="M4221" t="s">
        <v>366</v>
      </c>
      <c r="N4221" s="89" cm="1">
        <f t="array" ref="N4221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4221" s="89">
        <f>_34_KNMI_Stations[[#This Row],[graaddagen]]*_34_KNMI_Stations[[#This Row],[Gewogen factor]]</f>
        <v>2.1599999999999997</v>
      </c>
      <c r="P4221" s="89" cm="1">
        <f t="array" ref="P4221">IF(ISNUMBER(_34_KNMI_Stations[[#This Row],[Etmaal temperatuur °C]]),IF(_34_KNMI_Stations[[#This Row],[Etmaal temperatuur °C]]&gt;stookgrens[],_34_KNMI_Stations[[#This Row],[Etmaal temperatuur °C]]-stookgrens[],0),"")</f>
        <v>0</v>
      </c>
    </row>
    <row r="4222" spans="1:16" x14ac:dyDescent="0.25">
      <c r="A4222">
        <v>270</v>
      </c>
      <c r="B4222" s="110">
        <v>45918</v>
      </c>
      <c r="C4222" s="89">
        <v>7.8</v>
      </c>
      <c r="D4222" s="89">
        <v>18.100000000000001</v>
      </c>
      <c r="E4222" s="96">
        <v>629</v>
      </c>
      <c r="F4222" s="89">
        <v>0.3</v>
      </c>
      <c r="G4222" s="89">
        <v>1017.7</v>
      </c>
      <c r="H4222">
        <v>0.91</v>
      </c>
      <c r="I4222" t="s">
        <v>10</v>
      </c>
      <c r="J4222">
        <v>0.8</v>
      </c>
      <c r="K4222">
        <v>9</v>
      </c>
      <c r="L4222">
        <v>2025</v>
      </c>
      <c r="M4222" t="s">
        <v>366</v>
      </c>
      <c r="N4222" s="89" cm="1">
        <f t="array" ref="N4222">IF(ISNUMBER(_34_KNMI_Stations[[#This Row],[Etmaal temperatuur °C]]),IF(_34_KNMI_Stations[[#This Row],[Etmaal temperatuur °C]]&lt;stookgrens[],stookgrens[]-_34_KNMI_Stations[[#This Row],[Etmaal temperatuur °C]],0),"")</f>
        <v>0</v>
      </c>
      <c r="O4222" s="89">
        <f>_34_KNMI_Stations[[#This Row],[graaddagen]]*_34_KNMI_Stations[[#This Row],[Gewogen factor]]</f>
        <v>0</v>
      </c>
      <c r="P4222" s="89" cm="1">
        <f t="array" ref="P4222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4223" spans="1:16" x14ac:dyDescent="0.25">
      <c r="A4223">
        <v>270</v>
      </c>
      <c r="B4223" s="110">
        <v>45919</v>
      </c>
      <c r="C4223" s="89">
        <v>4.5999999999999996</v>
      </c>
      <c r="D4223" s="89">
        <v>19.2</v>
      </c>
      <c r="E4223" s="96">
        <v>1446</v>
      </c>
      <c r="F4223" s="89">
        <v>0</v>
      </c>
      <c r="G4223" s="89">
        <v>1019.2</v>
      </c>
      <c r="H4223">
        <v>0.81</v>
      </c>
      <c r="I4223" t="s">
        <v>10</v>
      </c>
      <c r="J4223">
        <v>0.8</v>
      </c>
      <c r="K4223">
        <v>9</v>
      </c>
      <c r="L4223">
        <v>2025</v>
      </c>
      <c r="M4223" t="s">
        <v>366</v>
      </c>
      <c r="N4223" s="89" cm="1">
        <f t="array" ref="N4223">IF(ISNUMBER(_34_KNMI_Stations[[#This Row],[Etmaal temperatuur °C]]),IF(_34_KNMI_Stations[[#This Row],[Etmaal temperatuur °C]]&lt;stookgrens[],stookgrens[]-_34_KNMI_Stations[[#This Row],[Etmaal temperatuur °C]],0),"")</f>
        <v>0</v>
      </c>
      <c r="O4223" s="89">
        <f>_34_KNMI_Stations[[#This Row],[graaddagen]]*_34_KNMI_Stations[[#This Row],[Gewogen factor]]</f>
        <v>0</v>
      </c>
      <c r="P4223" s="89" cm="1">
        <f t="array" ref="P4223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4224" spans="1:16" x14ac:dyDescent="0.25">
      <c r="A4224">
        <v>270</v>
      </c>
      <c r="B4224" s="110">
        <v>45920</v>
      </c>
      <c r="C4224" s="89">
        <v>4.7</v>
      </c>
      <c r="D4224" s="89">
        <v>18.8</v>
      </c>
      <c r="E4224" s="96">
        <v>734</v>
      </c>
      <c r="F4224" s="89">
        <v>2.2000000000000002</v>
      </c>
      <c r="G4224" s="89">
        <v>1010.5</v>
      </c>
      <c r="H4224">
        <v>0.83</v>
      </c>
      <c r="I4224" t="s">
        <v>10</v>
      </c>
      <c r="J4224">
        <v>0.8</v>
      </c>
      <c r="K4224">
        <v>9</v>
      </c>
      <c r="L4224">
        <v>2025</v>
      </c>
      <c r="M4224" t="s">
        <v>366</v>
      </c>
      <c r="N4224" s="89" cm="1">
        <f t="array" ref="N4224">IF(ISNUMBER(_34_KNMI_Stations[[#This Row],[Etmaal temperatuur °C]]),IF(_34_KNMI_Stations[[#This Row],[Etmaal temperatuur °C]]&lt;stookgrens[],stookgrens[]-_34_KNMI_Stations[[#This Row],[Etmaal temperatuur °C]],0),"")</f>
        <v>0</v>
      </c>
      <c r="O4224" s="89">
        <f>_34_KNMI_Stations[[#This Row],[graaddagen]]*_34_KNMI_Stations[[#This Row],[Gewogen factor]]</f>
        <v>0</v>
      </c>
      <c r="P4224" s="89" cm="1">
        <f t="array" ref="P4224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4225" spans="1:16" x14ac:dyDescent="0.25">
      <c r="A4225">
        <v>270</v>
      </c>
      <c r="B4225" s="110">
        <v>45921</v>
      </c>
      <c r="C4225" s="89">
        <v>7.5</v>
      </c>
      <c r="D4225" s="89">
        <v>14</v>
      </c>
      <c r="E4225" s="96">
        <v>933</v>
      </c>
      <c r="F4225" s="89">
        <v>0.1</v>
      </c>
      <c r="G4225" s="89">
        <v>1012.8</v>
      </c>
      <c r="H4225">
        <v>0.74</v>
      </c>
      <c r="I4225" t="s">
        <v>10</v>
      </c>
      <c r="J4225">
        <v>0.8</v>
      </c>
      <c r="K4225">
        <v>9</v>
      </c>
      <c r="L4225">
        <v>2025</v>
      </c>
      <c r="M4225" t="s">
        <v>366</v>
      </c>
      <c r="N4225" s="89" cm="1">
        <f t="array" ref="N4225">IF(ISNUMBER(_34_KNMI_Stations[[#This Row],[Etmaal temperatuur °C]]),IF(_34_KNMI_Stations[[#This Row],[Etmaal temperatuur °C]]&lt;stookgrens[],stookgrens[]-_34_KNMI_Stations[[#This Row],[Etmaal temperatuur °C]],0),"")</f>
        <v>4</v>
      </c>
      <c r="O4225" s="89">
        <f>_34_KNMI_Stations[[#This Row],[graaddagen]]*_34_KNMI_Stations[[#This Row],[Gewogen factor]]</f>
        <v>3.2</v>
      </c>
      <c r="P4225" s="89" cm="1">
        <f t="array" ref="P4225">IF(ISNUMBER(_34_KNMI_Stations[[#This Row],[Etmaal temperatuur °C]]),IF(_34_KNMI_Stations[[#This Row],[Etmaal temperatuur °C]]&gt;stookgrens[],_34_KNMI_Stations[[#This Row],[Etmaal temperatuur °C]]-stookgrens[],0),"")</f>
        <v>0</v>
      </c>
    </row>
    <row r="4226" spans="1:16" x14ac:dyDescent="0.25">
      <c r="A4226">
        <v>270</v>
      </c>
      <c r="B4226" s="110">
        <v>45922</v>
      </c>
      <c r="C4226" s="89">
        <v>4.2</v>
      </c>
      <c r="D4226" s="89">
        <v>11.5</v>
      </c>
      <c r="E4226" s="96">
        <v>1289</v>
      </c>
      <c r="F4226" s="89">
        <v>1.2</v>
      </c>
      <c r="G4226" s="89">
        <v>1023.7</v>
      </c>
      <c r="H4226">
        <v>0.75</v>
      </c>
      <c r="I4226" t="s">
        <v>10</v>
      </c>
      <c r="J4226">
        <v>0.8</v>
      </c>
      <c r="K4226">
        <v>9</v>
      </c>
      <c r="L4226">
        <v>2025</v>
      </c>
      <c r="M4226" t="s">
        <v>367</v>
      </c>
      <c r="N4226" s="89" cm="1">
        <f t="array" ref="N4226">IF(ISNUMBER(_34_KNMI_Stations[[#This Row],[Etmaal temperatuur °C]]),IF(_34_KNMI_Stations[[#This Row],[Etmaal temperatuur °C]]&lt;stookgrens[],stookgrens[]-_34_KNMI_Stations[[#This Row],[Etmaal temperatuur °C]],0),"")</f>
        <v>6.5</v>
      </c>
      <c r="O4226" s="89">
        <f>_34_KNMI_Stations[[#This Row],[graaddagen]]*_34_KNMI_Stations[[#This Row],[Gewogen factor]]</f>
        <v>5.2</v>
      </c>
      <c r="P4226" s="89" cm="1">
        <f t="array" ref="P4226">IF(ISNUMBER(_34_KNMI_Stations[[#This Row],[Etmaal temperatuur °C]]),IF(_34_KNMI_Stations[[#This Row],[Etmaal temperatuur °C]]&gt;stookgrens[],_34_KNMI_Stations[[#This Row],[Etmaal temperatuur °C]]-stookgrens[],0),"")</f>
        <v>0</v>
      </c>
    </row>
    <row r="4227" spans="1:16" x14ac:dyDescent="0.25">
      <c r="A4227">
        <v>270</v>
      </c>
      <c r="B4227" s="110">
        <v>45923</v>
      </c>
      <c r="C4227" s="89">
        <v>3.3</v>
      </c>
      <c r="D4227" s="89">
        <v>12.3</v>
      </c>
      <c r="E4227" s="96">
        <v>1327</v>
      </c>
      <c r="F4227" s="89">
        <v>1.1000000000000001</v>
      </c>
      <c r="G4227" s="89">
        <v>1026.5</v>
      </c>
      <c r="H4227">
        <v>0.81</v>
      </c>
      <c r="I4227" t="s">
        <v>10</v>
      </c>
      <c r="J4227">
        <v>0.8</v>
      </c>
      <c r="K4227">
        <v>9</v>
      </c>
      <c r="L4227">
        <v>2025</v>
      </c>
      <c r="M4227" t="s">
        <v>367</v>
      </c>
      <c r="N4227" s="89" cm="1">
        <f t="array" ref="N4227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4227" s="89">
        <f>_34_KNMI_Stations[[#This Row],[graaddagen]]*_34_KNMI_Stations[[#This Row],[Gewogen factor]]</f>
        <v>4.5599999999999996</v>
      </c>
      <c r="P4227" s="89" cm="1">
        <f t="array" ref="P4227">IF(ISNUMBER(_34_KNMI_Stations[[#This Row],[Etmaal temperatuur °C]]),IF(_34_KNMI_Stations[[#This Row],[Etmaal temperatuur °C]]&gt;stookgrens[],_34_KNMI_Stations[[#This Row],[Etmaal temperatuur °C]]-stookgrens[],0),"")</f>
        <v>0</v>
      </c>
    </row>
    <row r="4228" spans="1:16" x14ac:dyDescent="0.25">
      <c r="A4228">
        <v>270</v>
      </c>
      <c r="B4228" s="110">
        <v>45924</v>
      </c>
      <c r="C4228" s="89">
        <v>5.2</v>
      </c>
      <c r="D4228" s="89">
        <v>11</v>
      </c>
      <c r="E4228" s="96">
        <v>1624</v>
      </c>
      <c r="F4228" s="89">
        <v>0</v>
      </c>
      <c r="G4228" s="89">
        <v>1028.0999999999999</v>
      </c>
      <c r="H4228">
        <v>0.73</v>
      </c>
      <c r="I4228" t="s">
        <v>10</v>
      </c>
      <c r="J4228">
        <v>0.8</v>
      </c>
      <c r="K4228">
        <v>9</v>
      </c>
      <c r="L4228">
        <v>2025</v>
      </c>
      <c r="M4228" t="s">
        <v>367</v>
      </c>
      <c r="N4228" s="89" cm="1">
        <f t="array" ref="N4228">IF(ISNUMBER(_34_KNMI_Stations[[#This Row],[Etmaal temperatuur °C]]),IF(_34_KNMI_Stations[[#This Row],[Etmaal temperatuur °C]]&lt;stookgrens[],stookgrens[]-_34_KNMI_Stations[[#This Row],[Etmaal temperatuur °C]],0),"")</f>
        <v>7</v>
      </c>
      <c r="O4228" s="89">
        <f>_34_KNMI_Stations[[#This Row],[graaddagen]]*_34_KNMI_Stations[[#This Row],[Gewogen factor]]</f>
        <v>5.6000000000000005</v>
      </c>
      <c r="P4228" s="89" cm="1">
        <f t="array" ref="P4228">IF(ISNUMBER(_34_KNMI_Stations[[#This Row],[Etmaal temperatuur °C]]),IF(_34_KNMI_Stations[[#This Row],[Etmaal temperatuur °C]]&gt;stookgrens[],_34_KNMI_Stations[[#This Row],[Etmaal temperatuur °C]]-stookgrens[],0),"")</f>
        <v>0</v>
      </c>
    </row>
    <row r="4229" spans="1:16" x14ac:dyDescent="0.25">
      <c r="A4229">
        <v>270</v>
      </c>
      <c r="B4229" s="110">
        <v>45925</v>
      </c>
      <c r="C4229" s="89">
        <v>5.9</v>
      </c>
      <c r="D4229" s="89">
        <v>11.9</v>
      </c>
      <c r="E4229" s="96">
        <v>1435</v>
      </c>
      <c r="F4229" s="89">
        <v>0</v>
      </c>
      <c r="G4229" s="89">
        <v>1026.4000000000001</v>
      </c>
      <c r="H4229">
        <v>0.67</v>
      </c>
      <c r="I4229" t="s">
        <v>10</v>
      </c>
      <c r="J4229">
        <v>0.8</v>
      </c>
      <c r="K4229">
        <v>9</v>
      </c>
      <c r="L4229">
        <v>2025</v>
      </c>
      <c r="M4229" t="s">
        <v>367</v>
      </c>
      <c r="N4229" s="89" cm="1">
        <f t="array" ref="N4229">IF(ISNUMBER(_34_KNMI_Stations[[#This Row],[Etmaal temperatuur °C]]),IF(_34_KNMI_Stations[[#This Row],[Etmaal temperatuur °C]]&lt;stookgrens[],stookgrens[]-_34_KNMI_Stations[[#This Row],[Etmaal temperatuur °C]],0),"")</f>
        <v>6.1</v>
      </c>
      <c r="O4229" s="89">
        <f>_34_KNMI_Stations[[#This Row],[graaddagen]]*_34_KNMI_Stations[[#This Row],[Gewogen factor]]</f>
        <v>4.88</v>
      </c>
      <c r="P4229" s="89" cm="1">
        <f t="array" ref="P4229">IF(ISNUMBER(_34_KNMI_Stations[[#This Row],[Etmaal temperatuur °C]]),IF(_34_KNMI_Stations[[#This Row],[Etmaal temperatuur °C]]&gt;stookgrens[],_34_KNMI_Stations[[#This Row],[Etmaal temperatuur °C]]-stookgrens[],0),"")</f>
        <v>0</v>
      </c>
    </row>
    <row r="4230" spans="1:16" x14ac:dyDescent="0.25">
      <c r="A4230">
        <v>270</v>
      </c>
      <c r="B4230" s="110">
        <v>45926</v>
      </c>
      <c r="C4230" s="89">
        <v>4.3</v>
      </c>
      <c r="D4230" s="89">
        <v>12</v>
      </c>
      <c r="E4230" s="96">
        <v>1335</v>
      </c>
      <c r="F4230" s="89">
        <v>-0.1</v>
      </c>
      <c r="G4230" s="89">
        <v>1024.0999999999999</v>
      </c>
      <c r="H4230">
        <v>0.71</v>
      </c>
      <c r="I4230" t="s">
        <v>10</v>
      </c>
      <c r="J4230">
        <v>0.8</v>
      </c>
      <c r="K4230">
        <v>9</v>
      </c>
      <c r="L4230">
        <v>2025</v>
      </c>
      <c r="M4230" t="s">
        <v>367</v>
      </c>
      <c r="N4230" s="89" cm="1">
        <f t="array" ref="N4230">IF(ISNUMBER(_34_KNMI_Stations[[#This Row],[Etmaal temperatuur °C]]),IF(_34_KNMI_Stations[[#This Row],[Etmaal temperatuur °C]]&lt;stookgrens[],stookgrens[]-_34_KNMI_Stations[[#This Row],[Etmaal temperatuur °C]],0),"")</f>
        <v>6</v>
      </c>
      <c r="O4230" s="89">
        <f>_34_KNMI_Stations[[#This Row],[graaddagen]]*_34_KNMI_Stations[[#This Row],[Gewogen factor]]</f>
        <v>4.8000000000000007</v>
      </c>
      <c r="P4230" s="89" cm="1">
        <f t="array" ref="P4230">IF(ISNUMBER(_34_KNMI_Stations[[#This Row],[Etmaal temperatuur °C]]),IF(_34_KNMI_Stations[[#This Row],[Etmaal temperatuur °C]]&gt;stookgrens[],_34_KNMI_Stations[[#This Row],[Etmaal temperatuur °C]]-stookgrens[],0),"")</f>
        <v>0</v>
      </c>
    </row>
    <row r="4231" spans="1:16" x14ac:dyDescent="0.25">
      <c r="A4231">
        <v>270</v>
      </c>
      <c r="B4231" s="110">
        <v>45927</v>
      </c>
      <c r="C4231" s="89">
        <v>2.7</v>
      </c>
      <c r="D4231" s="89">
        <v>12.1</v>
      </c>
      <c r="E4231" s="96">
        <v>924</v>
      </c>
      <c r="F4231" s="89">
        <v>-0.1</v>
      </c>
      <c r="G4231" s="89">
        <v>1022.4</v>
      </c>
      <c r="H4231">
        <v>0.83</v>
      </c>
      <c r="I4231" t="s">
        <v>10</v>
      </c>
      <c r="J4231">
        <v>0.8</v>
      </c>
      <c r="K4231">
        <v>9</v>
      </c>
      <c r="L4231">
        <v>2025</v>
      </c>
      <c r="M4231" t="s">
        <v>367</v>
      </c>
      <c r="N4231" s="89" cm="1">
        <f t="array" ref="N4231">IF(ISNUMBER(_34_KNMI_Stations[[#This Row],[Etmaal temperatuur °C]]),IF(_34_KNMI_Stations[[#This Row],[Etmaal temperatuur °C]]&lt;stookgrens[],stookgrens[]-_34_KNMI_Stations[[#This Row],[Etmaal temperatuur °C]],0),"")</f>
        <v>5.9</v>
      </c>
      <c r="O4231" s="89">
        <f>_34_KNMI_Stations[[#This Row],[graaddagen]]*_34_KNMI_Stations[[#This Row],[Gewogen factor]]</f>
        <v>4.7200000000000006</v>
      </c>
      <c r="P4231" s="89" cm="1">
        <f t="array" ref="P4231">IF(ISNUMBER(_34_KNMI_Stations[[#This Row],[Etmaal temperatuur °C]]),IF(_34_KNMI_Stations[[#This Row],[Etmaal temperatuur °C]]&gt;stookgrens[],_34_KNMI_Stations[[#This Row],[Etmaal temperatuur °C]]-stookgrens[],0),"")</f>
        <v>0</v>
      </c>
    </row>
    <row r="4232" spans="1:16" x14ac:dyDescent="0.25">
      <c r="A4232">
        <v>270</v>
      </c>
      <c r="B4232" s="110">
        <v>45928</v>
      </c>
      <c r="C4232" s="89">
        <v>1.3</v>
      </c>
      <c r="D4232" s="89">
        <v>12.3</v>
      </c>
      <c r="E4232" s="96">
        <v>1208</v>
      </c>
      <c r="F4232" s="89">
        <v>0</v>
      </c>
      <c r="G4232" s="89">
        <v>1022.8</v>
      </c>
      <c r="H4232">
        <v>0.88</v>
      </c>
      <c r="I4232" t="s">
        <v>10</v>
      </c>
      <c r="J4232">
        <v>0.8</v>
      </c>
      <c r="K4232">
        <v>9</v>
      </c>
      <c r="L4232">
        <v>2025</v>
      </c>
      <c r="M4232" t="s">
        <v>367</v>
      </c>
      <c r="N4232" s="89" cm="1">
        <f t="array" ref="N4232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4232" s="89">
        <f>_34_KNMI_Stations[[#This Row],[graaddagen]]*_34_KNMI_Stations[[#This Row],[Gewogen factor]]</f>
        <v>4.5599999999999996</v>
      </c>
      <c r="P4232" s="89" cm="1">
        <f t="array" ref="P4232">IF(ISNUMBER(_34_KNMI_Stations[[#This Row],[Etmaal temperatuur °C]]),IF(_34_KNMI_Stations[[#This Row],[Etmaal temperatuur °C]]&gt;stookgrens[],_34_KNMI_Stations[[#This Row],[Etmaal temperatuur °C]]-stookgrens[],0),"")</f>
        <v>0</v>
      </c>
    </row>
    <row r="4233" spans="1:16" x14ac:dyDescent="0.25">
      <c r="A4233">
        <v>270</v>
      </c>
      <c r="B4233" s="110">
        <v>45929</v>
      </c>
      <c r="C4233" s="89">
        <v>1.9</v>
      </c>
      <c r="D4233" s="89">
        <v>12.3</v>
      </c>
      <c r="E4233" s="96">
        <v>1100</v>
      </c>
      <c r="F4233" s="89">
        <v>0</v>
      </c>
      <c r="G4233" s="89">
        <v>1022.9</v>
      </c>
      <c r="H4233">
        <v>0.89</v>
      </c>
      <c r="I4233" t="s">
        <v>10</v>
      </c>
      <c r="J4233">
        <v>0.8</v>
      </c>
      <c r="K4233">
        <v>9</v>
      </c>
      <c r="L4233">
        <v>2025</v>
      </c>
      <c r="M4233" t="s">
        <v>368</v>
      </c>
      <c r="N4233" s="89" cm="1">
        <f t="array" ref="N4233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4233" s="89">
        <f>_34_KNMI_Stations[[#This Row],[graaddagen]]*_34_KNMI_Stations[[#This Row],[Gewogen factor]]</f>
        <v>4.5599999999999996</v>
      </c>
      <c r="P4233" s="89" cm="1">
        <f t="array" ref="P4233">IF(ISNUMBER(_34_KNMI_Stations[[#This Row],[Etmaal temperatuur °C]]),IF(_34_KNMI_Stations[[#This Row],[Etmaal temperatuur °C]]&gt;stookgrens[],_34_KNMI_Stations[[#This Row],[Etmaal temperatuur °C]]-stookgrens[],0),"")</f>
        <v>0</v>
      </c>
    </row>
    <row r="4234" spans="1:16" x14ac:dyDescent="0.25">
      <c r="A4234">
        <v>270</v>
      </c>
      <c r="B4234" s="110">
        <v>45930</v>
      </c>
      <c r="C4234" s="89">
        <v>1.5</v>
      </c>
      <c r="D4234" s="89">
        <v>10.8</v>
      </c>
      <c r="E4234" s="96">
        <v>1004</v>
      </c>
      <c r="F4234" s="89">
        <v>-0.1</v>
      </c>
      <c r="G4234" s="89">
        <v>1025.7</v>
      </c>
      <c r="H4234">
        <v>0.89</v>
      </c>
      <c r="I4234" t="s">
        <v>10</v>
      </c>
      <c r="J4234">
        <v>0.8</v>
      </c>
      <c r="K4234">
        <v>9</v>
      </c>
      <c r="L4234">
        <v>2025</v>
      </c>
      <c r="M4234" t="s">
        <v>368</v>
      </c>
      <c r="N4234" s="89" cm="1">
        <f t="array" ref="N4234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4234" s="89">
        <f>_34_KNMI_Stations[[#This Row],[graaddagen]]*_34_KNMI_Stations[[#This Row],[Gewogen factor]]</f>
        <v>5.76</v>
      </c>
      <c r="P4234" s="89" cm="1">
        <f t="array" ref="P4234">IF(ISNUMBER(_34_KNMI_Stations[[#This Row],[Etmaal temperatuur °C]]),IF(_34_KNMI_Stations[[#This Row],[Etmaal temperatuur °C]]&gt;stookgrens[],_34_KNMI_Stations[[#This Row],[Etmaal temperatuur °C]]-stookgrens[],0),"")</f>
        <v>0</v>
      </c>
    </row>
    <row r="4235" spans="1:16" x14ac:dyDescent="0.25">
      <c r="A4235">
        <v>270</v>
      </c>
      <c r="B4235" s="110">
        <v>45931</v>
      </c>
      <c r="C4235" s="89">
        <v>3.8</v>
      </c>
      <c r="D4235" s="89">
        <v>12.3</v>
      </c>
      <c r="E4235" s="96">
        <v>1290</v>
      </c>
      <c r="F4235" s="89">
        <v>0</v>
      </c>
      <c r="G4235" s="89">
        <v>1029.5999999999999</v>
      </c>
      <c r="H4235">
        <v>0.65</v>
      </c>
      <c r="I4235" t="s">
        <v>10</v>
      </c>
      <c r="J4235">
        <v>1</v>
      </c>
      <c r="K4235">
        <v>10</v>
      </c>
      <c r="L4235">
        <v>2025</v>
      </c>
      <c r="M4235" t="s">
        <v>368</v>
      </c>
      <c r="N4235" s="89" cm="1">
        <f t="array" ref="N4235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4235" s="89">
        <f>_34_KNMI_Stations[[#This Row],[graaddagen]]*_34_KNMI_Stations[[#This Row],[Gewogen factor]]</f>
        <v>5.6999999999999993</v>
      </c>
      <c r="P4235" s="89" cm="1">
        <f t="array" ref="P4235">IF(ISNUMBER(_34_KNMI_Stations[[#This Row],[Etmaal temperatuur °C]]),IF(_34_KNMI_Stations[[#This Row],[Etmaal temperatuur °C]]&gt;stookgrens[],_34_KNMI_Stations[[#This Row],[Etmaal temperatuur °C]]-stookgrens[],0),"")</f>
        <v>0</v>
      </c>
    </row>
    <row r="4236" spans="1:16" x14ac:dyDescent="0.25">
      <c r="A4236">
        <v>270</v>
      </c>
      <c r="B4236" s="110">
        <v>45932</v>
      </c>
      <c r="C4236" s="89">
        <v>4.5</v>
      </c>
      <c r="D4236" s="89">
        <v>11.8</v>
      </c>
      <c r="E4236" s="96">
        <v>814</v>
      </c>
      <c r="F4236" s="89">
        <v>0</v>
      </c>
      <c r="G4236" s="89">
        <v>1026</v>
      </c>
      <c r="H4236">
        <v>0.67</v>
      </c>
      <c r="I4236" t="s">
        <v>10</v>
      </c>
      <c r="J4236">
        <v>1</v>
      </c>
      <c r="K4236">
        <v>10</v>
      </c>
      <c r="L4236">
        <v>2025</v>
      </c>
      <c r="M4236" t="s">
        <v>368</v>
      </c>
      <c r="N4236" s="89" cm="1">
        <f t="array" ref="N4236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4236" s="89">
        <f>_34_KNMI_Stations[[#This Row],[graaddagen]]*_34_KNMI_Stations[[#This Row],[Gewogen factor]]</f>
        <v>6.1999999999999993</v>
      </c>
      <c r="P4236" s="89" cm="1">
        <f t="array" ref="P4236">IF(ISNUMBER(_34_KNMI_Stations[[#This Row],[Etmaal temperatuur °C]]),IF(_34_KNMI_Stations[[#This Row],[Etmaal temperatuur °C]]&gt;stookgrens[],_34_KNMI_Stations[[#This Row],[Etmaal temperatuur °C]]-stookgrens[],0),"")</f>
        <v>0</v>
      </c>
    </row>
    <row r="4237" spans="1:16" x14ac:dyDescent="0.25">
      <c r="A4237">
        <v>270</v>
      </c>
      <c r="B4237" s="110">
        <v>45933</v>
      </c>
      <c r="C4237" s="89">
        <v>7.3</v>
      </c>
      <c r="D4237" s="89">
        <v>11.5</v>
      </c>
      <c r="E4237" s="96">
        <v>488</v>
      </c>
      <c r="F4237" s="89">
        <v>14.2</v>
      </c>
      <c r="G4237" s="89">
        <v>1013.2</v>
      </c>
      <c r="H4237">
        <v>0.75</v>
      </c>
      <c r="I4237" t="s">
        <v>10</v>
      </c>
      <c r="J4237">
        <v>1</v>
      </c>
      <c r="K4237">
        <v>10</v>
      </c>
      <c r="L4237">
        <v>2025</v>
      </c>
      <c r="M4237" t="s">
        <v>368</v>
      </c>
      <c r="N4237" s="89" cm="1">
        <f t="array" ref="N4237">IF(ISNUMBER(_34_KNMI_Stations[[#This Row],[Etmaal temperatuur °C]]),IF(_34_KNMI_Stations[[#This Row],[Etmaal temperatuur °C]]&lt;stookgrens[],stookgrens[]-_34_KNMI_Stations[[#This Row],[Etmaal temperatuur °C]],0),"")</f>
        <v>6.5</v>
      </c>
      <c r="O4237" s="89">
        <f>_34_KNMI_Stations[[#This Row],[graaddagen]]*_34_KNMI_Stations[[#This Row],[Gewogen factor]]</f>
        <v>6.5</v>
      </c>
      <c r="P4237" s="89" cm="1">
        <f t="array" ref="P4237">IF(ISNUMBER(_34_KNMI_Stations[[#This Row],[Etmaal temperatuur °C]]),IF(_34_KNMI_Stations[[#This Row],[Etmaal temperatuur °C]]&gt;stookgrens[],_34_KNMI_Stations[[#This Row],[Etmaal temperatuur °C]]-stookgrens[],0),"")</f>
        <v>0</v>
      </c>
    </row>
    <row r="4238" spans="1:16" x14ac:dyDescent="0.25">
      <c r="A4238">
        <v>270</v>
      </c>
      <c r="B4238" s="110">
        <v>45934</v>
      </c>
      <c r="C4238" s="89">
        <v>9.6999999999999993</v>
      </c>
      <c r="D4238" s="89">
        <v>12.7</v>
      </c>
      <c r="E4238" s="96">
        <v>717</v>
      </c>
      <c r="F4238" s="89">
        <v>26.2</v>
      </c>
      <c r="G4238" s="89">
        <v>993.7</v>
      </c>
      <c r="H4238">
        <v>0.81</v>
      </c>
      <c r="I4238" t="s">
        <v>10</v>
      </c>
      <c r="J4238">
        <v>1</v>
      </c>
      <c r="K4238">
        <v>10</v>
      </c>
      <c r="L4238">
        <v>2025</v>
      </c>
      <c r="M4238" t="s">
        <v>368</v>
      </c>
      <c r="N4238" s="89" cm="1">
        <f t="array" ref="N4238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4238" s="89">
        <f>_34_KNMI_Stations[[#This Row],[graaddagen]]*_34_KNMI_Stations[[#This Row],[Gewogen factor]]</f>
        <v>5.3000000000000007</v>
      </c>
      <c r="P4238" s="89" cm="1">
        <f t="array" ref="P4238">IF(ISNUMBER(_34_KNMI_Stations[[#This Row],[Etmaal temperatuur °C]]),IF(_34_KNMI_Stations[[#This Row],[Etmaal temperatuur °C]]&gt;stookgrens[],_34_KNMI_Stations[[#This Row],[Etmaal temperatuur °C]]-stookgrens[],0),"")</f>
        <v>0</v>
      </c>
    </row>
    <row r="4239" spans="1:16" x14ac:dyDescent="0.25">
      <c r="A4239">
        <v>270</v>
      </c>
      <c r="B4239" s="110">
        <v>45935</v>
      </c>
      <c r="C4239" s="89">
        <v>8.1999999999999993</v>
      </c>
      <c r="D4239" s="89">
        <v>12.2</v>
      </c>
      <c r="E4239" s="96">
        <v>515</v>
      </c>
      <c r="F4239" s="89">
        <v>5.9</v>
      </c>
      <c r="G4239" s="89">
        <v>1007.2</v>
      </c>
      <c r="H4239">
        <v>0.78</v>
      </c>
      <c r="I4239" t="s">
        <v>10</v>
      </c>
      <c r="J4239">
        <v>1</v>
      </c>
      <c r="K4239">
        <v>10</v>
      </c>
      <c r="L4239">
        <v>2025</v>
      </c>
      <c r="M4239" t="s">
        <v>368</v>
      </c>
      <c r="N4239" s="89" cm="1">
        <f t="array" ref="N4239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4239" s="89">
        <f>_34_KNMI_Stations[[#This Row],[graaddagen]]*_34_KNMI_Stations[[#This Row],[Gewogen factor]]</f>
        <v>5.8000000000000007</v>
      </c>
      <c r="P4239" s="89" cm="1">
        <f t="array" ref="P4239">IF(ISNUMBER(_34_KNMI_Stations[[#This Row],[Etmaal temperatuur °C]]),IF(_34_KNMI_Stations[[#This Row],[Etmaal temperatuur °C]]&gt;stookgrens[],_34_KNMI_Stations[[#This Row],[Etmaal temperatuur °C]]-stookgrens[],0),"")</f>
        <v>0</v>
      </c>
    </row>
    <row r="4240" spans="1:16" x14ac:dyDescent="0.25">
      <c r="A4240">
        <v>270</v>
      </c>
      <c r="B4240" s="110">
        <v>45936</v>
      </c>
      <c r="C4240" s="89">
        <v>4.2</v>
      </c>
      <c r="D4240" s="89">
        <v>13.9</v>
      </c>
      <c r="E4240" s="96">
        <v>371</v>
      </c>
      <c r="F4240" s="89">
        <v>1</v>
      </c>
      <c r="G4240" s="89">
        <v>1020.1</v>
      </c>
      <c r="H4240">
        <v>0.89</v>
      </c>
      <c r="I4240" t="s">
        <v>10</v>
      </c>
      <c r="J4240">
        <v>1</v>
      </c>
      <c r="K4240">
        <v>10</v>
      </c>
      <c r="L4240">
        <v>2025</v>
      </c>
      <c r="M4240" t="s">
        <v>369</v>
      </c>
      <c r="N4240" s="89" cm="1">
        <f t="array" ref="N4240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4240" s="89">
        <f>_34_KNMI_Stations[[#This Row],[graaddagen]]*_34_KNMI_Stations[[#This Row],[Gewogen factor]]</f>
        <v>4.0999999999999996</v>
      </c>
      <c r="P4240" s="89" cm="1">
        <f t="array" ref="P4240">IF(ISNUMBER(_34_KNMI_Stations[[#This Row],[Etmaal temperatuur °C]]),IF(_34_KNMI_Stations[[#This Row],[Etmaal temperatuur °C]]&gt;stookgrens[],_34_KNMI_Stations[[#This Row],[Etmaal temperatuur °C]]-stookgrens[],0),"")</f>
        <v>0</v>
      </c>
    </row>
    <row r="4241" spans="1:16" x14ac:dyDescent="0.25">
      <c r="A4241">
        <v>270</v>
      </c>
      <c r="B4241" s="110">
        <v>45937</v>
      </c>
      <c r="C4241" s="89">
        <v>4.5</v>
      </c>
      <c r="D4241" s="89">
        <v>14.5</v>
      </c>
      <c r="E4241" s="96">
        <v>573</v>
      </c>
      <c r="F4241" s="89">
        <v>-0.1</v>
      </c>
      <c r="G4241" s="89">
        <v>1022.6</v>
      </c>
      <c r="H4241">
        <v>0.9</v>
      </c>
      <c r="I4241" t="s">
        <v>10</v>
      </c>
      <c r="J4241">
        <v>1</v>
      </c>
      <c r="K4241">
        <v>10</v>
      </c>
      <c r="L4241">
        <v>2025</v>
      </c>
      <c r="M4241" t="s">
        <v>369</v>
      </c>
      <c r="N4241" s="89" cm="1">
        <f t="array" ref="N4241">IF(ISNUMBER(_34_KNMI_Stations[[#This Row],[Etmaal temperatuur °C]]),IF(_34_KNMI_Stations[[#This Row],[Etmaal temperatuur °C]]&lt;stookgrens[],stookgrens[]-_34_KNMI_Stations[[#This Row],[Etmaal temperatuur °C]],0),"")</f>
        <v>3.5</v>
      </c>
      <c r="O4241" s="89">
        <f>_34_KNMI_Stations[[#This Row],[graaddagen]]*_34_KNMI_Stations[[#This Row],[Gewogen factor]]</f>
        <v>3.5</v>
      </c>
      <c r="P4241" s="89" cm="1">
        <f t="array" ref="P4241">IF(ISNUMBER(_34_KNMI_Stations[[#This Row],[Etmaal temperatuur °C]]),IF(_34_KNMI_Stations[[#This Row],[Etmaal temperatuur °C]]&gt;stookgrens[],_34_KNMI_Stations[[#This Row],[Etmaal temperatuur °C]]-stookgrens[],0),"")</f>
        <v>0</v>
      </c>
    </row>
    <row r="4242" spans="1:16" x14ac:dyDescent="0.25">
      <c r="A4242">
        <v>270</v>
      </c>
      <c r="B4242" s="110">
        <v>45938</v>
      </c>
      <c r="C4242" s="89">
        <v>2.8</v>
      </c>
      <c r="D4242" s="89">
        <v>13.5</v>
      </c>
      <c r="E4242" s="96">
        <v>429</v>
      </c>
      <c r="F4242" s="89">
        <v>0.6</v>
      </c>
      <c r="G4242" s="89">
        <v>1021.4</v>
      </c>
      <c r="H4242">
        <v>0.9</v>
      </c>
      <c r="I4242" t="s">
        <v>10</v>
      </c>
      <c r="J4242">
        <v>1</v>
      </c>
      <c r="K4242">
        <v>10</v>
      </c>
      <c r="L4242">
        <v>2025</v>
      </c>
      <c r="M4242" t="s">
        <v>369</v>
      </c>
      <c r="N4242" s="89" cm="1">
        <f t="array" ref="N4242">IF(ISNUMBER(_34_KNMI_Stations[[#This Row],[Etmaal temperatuur °C]]),IF(_34_KNMI_Stations[[#This Row],[Etmaal temperatuur °C]]&lt;stookgrens[],stookgrens[]-_34_KNMI_Stations[[#This Row],[Etmaal temperatuur °C]],0),"")</f>
        <v>4.5</v>
      </c>
      <c r="O4242" s="89">
        <f>_34_KNMI_Stations[[#This Row],[graaddagen]]*_34_KNMI_Stations[[#This Row],[Gewogen factor]]</f>
        <v>4.5</v>
      </c>
      <c r="P4242" s="89" cm="1">
        <f t="array" ref="P4242">IF(ISNUMBER(_34_KNMI_Stations[[#This Row],[Etmaal temperatuur °C]]),IF(_34_KNMI_Stations[[#This Row],[Etmaal temperatuur °C]]&gt;stookgrens[],_34_KNMI_Stations[[#This Row],[Etmaal temperatuur °C]]-stookgrens[],0),"")</f>
        <v>0</v>
      </c>
    </row>
    <row r="4243" spans="1:16" x14ac:dyDescent="0.25">
      <c r="A4243">
        <v>270</v>
      </c>
      <c r="B4243" s="110">
        <v>45939</v>
      </c>
      <c r="C4243" s="89">
        <v>4.2</v>
      </c>
      <c r="D4243" s="89">
        <v>13.2</v>
      </c>
      <c r="E4243" s="96">
        <v>637</v>
      </c>
      <c r="F4243" s="89">
        <v>-0.1</v>
      </c>
      <c r="G4243" s="89">
        <v>1024.8</v>
      </c>
      <c r="H4243">
        <v>0.85</v>
      </c>
      <c r="I4243" t="s">
        <v>10</v>
      </c>
      <c r="J4243">
        <v>1</v>
      </c>
      <c r="K4243">
        <v>10</v>
      </c>
      <c r="L4243">
        <v>2025</v>
      </c>
      <c r="M4243" t="s">
        <v>369</v>
      </c>
      <c r="N4243" s="89" cm="1">
        <f t="array" ref="N4243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4243" s="89">
        <f>_34_KNMI_Stations[[#This Row],[graaddagen]]*_34_KNMI_Stations[[#This Row],[Gewogen factor]]</f>
        <v>4.8000000000000007</v>
      </c>
      <c r="P4243" s="89" cm="1">
        <f t="array" ref="P4243">IF(ISNUMBER(_34_KNMI_Stations[[#This Row],[Etmaal temperatuur °C]]),IF(_34_KNMI_Stations[[#This Row],[Etmaal temperatuur °C]]&gt;stookgrens[],_34_KNMI_Stations[[#This Row],[Etmaal temperatuur °C]]-stookgrens[],0),"")</f>
        <v>0</v>
      </c>
    </row>
    <row r="4244" spans="1:16" x14ac:dyDescent="0.25">
      <c r="A4244">
        <v>270</v>
      </c>
      <c r="B4244" s="110">
        <v>45940</v>
      </c>
      <c r="C4244" s="89">
        <v>3.6</v>
      </c>
      <c r="D4244" s="89">
        <v>13.8</v>
      </c>
      <c r="E4244" s="96">
        <v>828</v>
      </c>
      <c r="F4244" s="89">
        <v>0</v>
      </c>
      <c r="G4244" s="89">
        <v>1031.0999999999999</v>
      </c>
      <c r="H4244">
        <v>0.88</v>
      </c>
      <c r="I4244" t="s">
        <v>10</v>
      </c>
      <c r="J4244">
        <v>1</v>
      </c>
      <c r="K4244">
        <v>10</v>
      </c>
      <c r="L4244">
        <v>2025</v>
      </c>
      <c r="M4244" t="s">
        <v>369</v>
      </c>
      <c r="N4244" s="89" cm="1">
        <f t="array" ref="N4244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4244" s="89">
        <f>_34_KNMI_Stations[[#This Row],[graaddagen]]*_34_KNMI_Stations[[#This Row],[Gewogen factor]]</f>
        <v>4.1999999999999993</v>
      </c>
      <c r="P4244" s="89" cm="1">
        <f t="array" ref="P4244">IF(ISNUMBER(_34_KNMI_Stations[[#This Row],[Etmaal temperatuur °C]]),IF(_34_KNMI_Stations[[#This Row],[Etmaal temperatuur °C]]&gt;stookgrens[],_34_KNMI_Stations[[#This Row],[Etmaal temperatuur °C]]-stookgrens[],0),"")</f>
        <v>0</v>
      </c>
    </row>
    <row r="4245" spans="1:16" x14ac:dyDescent="0.25">
      <c r="A4245">
        <v>270</v>
      </c>
      <c r="B4245" s="110">
        <v>45941</v>
      </c>
      <c r="C4245" s="89">
        <v>2.5</v>
      </c>
      <c r="D4245" s="89">
        <v>14.1</v>
      </c>
      <c r="E4245" s="96">
        <v>264</v>
      </c>
      <c r="F4245" s="89">
        <v>0</v>
      </c>
      <c r="G4245" s="89">
        <v>1032.9000000000001</v>
      </c>
      <c r="H4245">
        <v>0.84</v>
      </c>
      <c r="I4245" t="s">
        <v>10</v>
      </c>
      <c r="J4245">
        <v>1</v>
      </c>
      <c r="K4245">
        <v>10</v>
      </c>
      <c r="L4245">
        <v>2025</v>
      </c>
      <c r="M4245" t="s">
        <v>369</v>
      </c>
      <c r="N4245" s="89" cm="1">
        <f t="array" ref="N4245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4245" s="89">
        <f>_34_KNMI_Stations[[#This Row],[graaddagen]]*_34_KNMI_Stations[[#This Row],[Gewogen factor]]</f>
        <v>3.9000000000000004</v>
      </c>
      <c r="P4245" s="89" cm="1">
        <f t="array" ref="P4245">IF(ISNUMBER(_34_KNMI_Stations[[#This Row],[Etmaal temperatuur °C]]),IF(_34_KNMI_Stations[[#This Row],[Etmaal temperatuur °C]]&gt;stookgrens[],_34_KNMI_Stations[[#This Row],[Etmaal temperatuur °C]]-stookgrens[],0),"")</f>
        <v>0</v>
      </c>
    </row>
    <row r="4246" spans="1:16" x14ac:dyDescent="0.25">
      <c r="A4246">
        <v>270</v>
      </c>
      <c r="B4246" s="110">
        <v>45942</v>
      </c>
      <c r="C4246" s="89">
        <v>3.6</v>
      </c>
      <c r="D4246" s="89">
        <v>13.6</v>
      </c>
      <c r="E4246" s="96">
        <v>409</v>
      </c>
      <c r="F4246" s="89">
        <v>0.5</v>
      </c>
      <c r="G4246" s="89">
        <v>1030.0999999999999</v>
      </c>
      <c r="H4246">
        <v>0.93</v>
      </c>
      <c r="I4246" t="s">
        <v>10</v>
      </c>
      <c r="J4246">
        <v>1</v>
      </c>
      <c r="K4246">
        <v>10</v>
      </c>
      <c r="L4246">
        <v>2025</v>
      </c>
      <c r="M4246" t="s">
        <v>369</v>
      </c>
      <c r="N4246" s="89" cm="1">
        <f t="array" ref="N4246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4246" s="89">
        <f>_34_KNMI_Stations[[#This Row],[graaddagen]]*_34_KNMI_Stations[[#This Row],[Gewogen factor]]</f>
        <v>4.4000000000000004</v>
      </c>
      <c r="P4246" s="89" cm="1">
        <f t="array" ref="P4246">IF(ISNUMBER(_34_KNMI_Stations[[#This Row],[Etmaal temperatuur °C]]),IF(_34_KNMI_Stations[[#This Row],[Etmaal temperatuur °C]]&gt;stookgrens[],_34_KNMI_Stations[[#This Row],[Etmaal temperatuur °C]]-stookgrens[],0),"")</f>
        <v>0</v>
      </c>
    </row>
    <row r="4247" spans="1:16" x14ac:dyDescent="0.25">
      <c r="A4247">
        <v>270</v>
      </c>
      <c r="B4247" s="110">
        <v>45943</v>
      </c>
      <c r="C4247" s="89">
        <v>2.4</v>
      </c>
      <c r="D4247" s="89">
        <v>13.7</v>
      </c>
      <c r="E4247" s="96">
        <v>695</v>
      </c>
      <c r="F4247" s="89">
        <v>-0.1</v>
      </c>
      <c r="G4247" s="89">
        <v>1028.5999999999999</v>
      </c>
      <c r="H4247">
        <v>0.86</v>
      </c>
      <c r="I4247" t="s">
        <v>10</v>
      </c>
      <c r="J4247">
        <v>1</v>
      </c>
      <c r="K4247">
        <v>10</v>
      </c>
      <c r="L4247">
        <v>2025</v>
      </c>
      <c r="M4247" t="s">
        <v>370</v>
      </c>
      <c r="N4247" s="89" cm="1">
        <f t="array" ref="N4247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4247" s="89">
        <f>_34_KNMI_Stations[[#This Row],[graaddagen]]*_34_KNMI_Stations[[#This Row],[Gewogen factor]]</f>
        <v>4.3000000000000007</v>
      </c>
      <c r="P4247" s="89" cm="1">
        <f t="array" ref="P4247">IF(ISNUMBER(_34_KNMI_Stations[[#This Row],[Etmaal temperatuur °C]]),IF(_34_KNMI_Stations[[#This Row],[Etmaal temperatuur °C]]&gt;stookgrens[],_34_KNMI_Stations[[#This Row],[Etmaal temperatuur °C]]-stookgrens[],0),"")</f>
        <v>0</v>
      </c>
    </row>
    <row r="4248" spans="1:16" x14ac:dyDescent="0.25">
      <c r="A4248">
        <v>270</v>
      </c>
      <c r="B4248" s="110">
        <v>45944</v>
      </c>
      <c r="C4248" s="89">
        <v>3.4</v>
      </c>
      <c r="D4248" s="89">
        <v>13.3</v>
      </c>
      <c r="E4248" s="96">
        <v>696</v>
      </c>
      <c r="F4248" s="89">
        <v>1.1000000000000001</v>
      </c>
      <c r="G4248" s="89">
        <v>1026.8</v>
      </c>
      <c r="H4248">
        <v>0.92</v>
      </c>
      <c r="I4248" t="s">
        <v>10</v>
      </c>
      <c r="J4248">
        <v>1</v>
      </c>
      <c r="K4248">
        <v>10</v>
      </c>
      <c r="L4248">
        <v>2025</v>
      </c>
      <c r="M4248" t="s">
        <v>370</v>
      </c>
      <c r="N4248" s="89" cm="1">
        <f t="array" ref="N4248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4248" s="89">
        <f>_34_KNMI_Stations[[#This Row],[graaddagen]]*_34_KNMI_Stations[[#This Row],[Gewogen factor]]</f>
        <v>4.6999999999999993</v>
      </c>
      <c r="P4248" s="89" cm="1">
        <f t="array" ref="P4248">IF(ISNUMBER(_34_KNMI_Stations[[#This Row],[Etmaal temperatuur °C]]),IF(_34_KNMI_Stations[[#This Row],[Etmaal temperatuur °C]]&gt;stookgrens[],_34_KNMI_Stations[[#This Row],[Etmaal temperatuur °C]]-stookgrens[],0),"")</f>
        <v>0</v>
      </c>
    </row>
    <row r="4249" spans="1:16" x14ac:dyDescent="0.25">
      <c r="A4249">
        <v>270</v>
      </c>
      <c r="B4249" s="110">
        <v>45945</v>
      </c>
      <c r="C4249" s="89">
        <v>3</v>
      </c>
      <c r="D4249" s="89">
        <v>12.4</v>
      </c>
      <c r="E4249" s="96">
        <v>549</v>
      </c>
      <c r="F4249" s="89">
        <v>0.4</v>
      </c>
      <c r="G4249" s="89">
        <v>1026.9000000000001</v>
      </c>
      <c r="H4249">
        <v>0.92</v>
      </c>
      <c r="I4249" t="s">
        <v>10</v>
      </c>
      <c r="J4249">
        <v>1</v>
      </c>
      <c r="K4249">
        <v>10</v>
      </c>
      <c r="L4249">
        <v>2025</v>
      </c>
      <c r="M4249" t="s">
        <v>370</v>
      </c>
      <c r="N4249" s="89" cm="1">
        <f t="array" ref="N4249">IF(ISNUMBER(_34_KNMI_Stations[[#This Row],[Etmaal temperatuur °C]]),IF(_34_KNMI_Stations[[#This Row],[Etmaal temperatuur °C]]&lt;stookgrens[],stookgrens[]-_34_KNMI_Stations[[#This Row],[Etmaal temperatuur °C]],0),"")</f>
        <v>5.6</v>
      </c>
      <c r="O4249" s="89">
        <f>_34_KNMI_Stations[[#This Row],[graaddagen]]*_34_KNMI_Stations[[#This Row],[Gewogen factor]]</f>
        <v>5.6</v>
      </c>
      <c r="P4249" s="89" cm="1">
        <f t="array" ref="P4249">IF(ISNUMBER(_34_KNMI_Stations[[#This Row],[Etmaal temperatuur °C]]),IF(_34_KNMI_Stations[[#This Row],[Etmaal temperatuur °C]]&gt;stookgrens[],_34_KNMI_Stations[[#This Row],[Etmaal temperatuur °C]]-stookgrens[],0),"")</f>
        <v>0</v>
      </c>
    </row>
    <row r="4250" spans="1:16" x14ac:dyDescent="0.25">
      <c r="A4250">
        <v>270</v>
      </c>
      <c r="B4250" s="110">
        <v>45946</v>
      </c>
      <c r="C4250" s="89">
        <v>4.5</v>
      </c>
      <c r="D4250" s="89">
        <v>12.9</v>
      </c>
      <c r="E4250" s="96">
        <v>527</v>
      </c>
      <c r="F4250" s="89">
        <v>2.9</v>
      </c>
      <c r="G4250" s="89">
        <v>1025</v>
      </c>
      <c r="H4250">
        <v>0.88</v>
      </c>
      <c r="I4250" t="s">
        <v>10</v>
      </c>
      <c r="J4250">
        <v>1</v>
      </c>
      <c r="K4250">
        <v>10</v>
      </c>
      <c r="L4250">
        <v>2025</v>
      </c>
      <c r="M4250" t="s">
        <v>370</v>
      </c>
      <c r="N4250" s="89" cm="1">
        <f t="array" ref="N4250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4250" s="89">
        <f>_34_KNMI_Stations[[#This Row],[graaddagen]]*_34_KNMI_Stations[[#This Row],[Gewogen factor]]</f>
        <v>5.0999999999999996</v>
      </c>
      <c r="P4250" s="89" cm="1">
        <f t="array" ref="P4250">IF(ISNUMBER(_34_KNMI_Stations[[#This Row],[Etmaal temperatuur °C]]),IF(_34_KNMI_Stations[[#This Row],[Etmaal temperatuur °C]]&gt;stookgrens[],_34_KNMI_Stations[[#This Row],[Etmaal temperatuur °C]]-stookgrens[],0),"")</f>
        <v>0</v>
      </c>
    </row>
    <row r="4251" spans="1:16" x14ac:dyDescent="0.25">
      <c r="A4251">
        <v>270</v>
      </c>
      <c r="B4251" s="110">
        <v>45947</v>
      </c>
      <c r="C4251" s="89">
        <v>3.8</v>
      </c>
      <c r="D4251" s="89">
        <v>11.6</v>
      </c>
      <c r="E4251" s="96">
        <v>705</v>
      </c>
      <c r="F4251" s="89">
        <v>1.5</v>
      </c>
      <c r="G4251" s="89">
        <v>1024.5</v>
      </c>
      <c r="H4251">
        <v>0.84</v>
      </c>
      <c r="I4251" t="s">
        <v>10</v>
      </c>
      <c r="J4251">
        <v>1</v>
      </c>
      <c r="K4251">
        <v>10</v>
      </c>
      <c r="L4251">
        <v>2025</v>
      </c>
      <c r="M4251" t="s">
        <v>370</v>
      </c>
      <c r="N4251" s="89" cm="1">
        <f t="array" ref="N4251">IF(ISNUMBER(_34_KNMI_Stations[[#This Row],[Etmaal temperatuur °C]]),IF(_34_KNMI_Stations[[#This Row],[Etmaal temperatuur °C]]&lt;stookgrens[],stookgrens[]-_34_KNMI_Stations[[#This Row],[Etmaal temperatuur °C]],0),"")</f>
        <v>6.4</v>
      </c>
      <c r="O4251" s="89">
        <f>_34_KNMI_Stations[[#This Row],[graaddagen]]*_34_KNMI_Stations[[#This Row],[Gewogen factor]]</f>
        <v>6.4</v>
      </c>
      <c r="P4251" s="89" cm="1">
        <f t="array" ref="P4251">IF(ISNUMBER(_34_KNMI_Stations[[#This Row],[Etmaal temperatuur °C]]),IF(_34_KNMI_Stations[[#This Row],[Etmaal temperatuur °C]]&gt;stookgrens[],_34_KNMI_Stations[[#This Row],[Etmaal temperatuur °C]]-stookgrens[],0),"")</f>
        <v>0</v>
      </c>
    </row>
    <row r="4252" spans="1:16" x14ac:dyDescent="0.25">
      <c r="A4252">
        <v>270</v>
      </c>
      <c r="B4252" s="110">
        <v>45948</v>
      </c>
      <c r="C4252" s="89">
        <v>3.4</v>
      </c>
      <c r="D4252" s="89">
        <v>9.1</v>
      </c>
      <c r="E4252" s="96">
        <v>941</v>
      </c>
      <c r="F4252" s="89">
        <v>0</v>
      </c>
      <c r="G4252" s="89">
        <v>1026.3</v>
      </c>
      <c r="H4252">
        <v>0.71</v>
      </c>
      <c r="I4252" t="s">
        <v>10</v>
      </c>
      <c r="J4252">
        <v>1</v>
      </c>
      <c r="K4252">
        <v>10</v>
      </c>
      <c r="L4252">
        <v>2025</v>
      </c>
      <c r="M4252" t="s">
        <v>370</v>
      </c>
      <c r="N4252" s="89" cm="1">
        <f t="array" ref="N4252">IF(ISNUMBER(_34_KNMI_Stations[[#This Row],[Etmaal temperatuur °C]]),IF(_34_KNMI_Stations[[#This Row],[Etmaal temperatuur °C]]&lt;stookgrens[],stookgrens[]-_34_KNMI_Stations[[#This Row],[Etmaal temperatuur °C]],0),"")</f>
        <v>8.9</v>
      </c>
      <c r="O4252" s="89">
        <f>_34_KNMI_Stations[[#This Row],[graaddagen]]*_34_KNMI_Stations[[#This Row],[Gewogen factor]]</f>
        <v>8.9</v>
      </c>
      <c r="P4252" s="89" cm="1">
        <f t="array" ref="P4252">IF(ISNUMBER(_34_KNMI_Stations[[#This Row],[Etmaal temperatuur °C]]),IF(_34_KNMI_Stations[[#This Row],[Etmaal temperatuur °C]]&gt;stookgrens[],_34_KNMI_Stations[[#This Row],[Etmaal temperatuur °C]]-stookgrens[],0),"")</f>
        <v>0</v>
      </c>
    </row>
    <row r="4253" spans="1:16" x14ac:dyDescent="0.25">
      <c r="A4253">
        <v>270</v>
      </c>
      <c r="B4253" s="110">
        <v>45949</v>
      </c>
      <c r="C4253" s="89">
        <v>5.3</v>
      </c>
      <c r="D4253" s="89">
        <v>9.3000000000000007</v>
      </c>
      <c r="E4253" s="96">
        <v>643</v>
      </c>
      <c r="F4253" s="89">
        <v>-0.1</v>
      </c>
      <c r="G4253" s="89">
        <v>1011.3</v>
      </c>
      <c r="H4253">
        <v>0.77</v>
      </c>
      <c r="I4253" t="s">
        <v>10</v>
      </c>
      <c r="J4253">
        <v>1</v>
      </c>
      <c r="K4253">
        <v>10</v>
      </c>
      <c r="L4253">
        <v>2025</v>
      </c>
      <c r="M4253" t="s">
        <v>370</v>
      </c>
      <c r="N4253" s="89" cm="1">
        <f t="array" ref="N4253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4253" s="89">
        <f>_34_KNMI_Stations[[#This Row],[graaddagen]]*_34_KNMI_Stations[[#This Row],[Gewogen factor]]</f>
        <v>8.6999999999999993</v>
      </c>
      <c r="P4253" s="89" cm="1">
        <f t="array" ref="P4253">IF(ISNUMBER(_34_KNMI_Stations[[#This Row],[Etmaal temperatuur °C]]),IF(_34_KNMI_Stations[[#This Row],[Etmaal temperatuur °C]]&gt;stookgrens[],_34_KNMI_Stations[[#This Row],[Etmaal temperatuur °C]]-stookgrens[],0),"")</f>
        <v>0</v>
      </c>
    </row>
    <row r="4254" spans="1:16" x14ac:dyDescent="0.25">
      <c r="A4254">
        <v>270</v>
      </c>
      <c r="B4254" s="110">
        <v>45950</v>
      </c>
      <c r="C4254" s="89">
        <v>5.5</v>
      </c>
      <c r="D4254" s="89">
        <v>13.7</v>
      </c>
      <c r="E4254" s="96">
        <v>371</v>
      </c>
      <c r="F4254" s="89">
        <v>17.100000000000001</v>
      </c>
      <c r="G4254" s="89">
        <v>995.3</v>
      </c>
      <c r="H4254">
        <v>0.89</v>
      </c>
      <c r="I4254" t="s">
        <v>10</v>
      </c>
      <c r="J4254">
        <v>1</v>
      </c>
      <c r="K4254">
        <v>10</v>
      </c>
      <c r="L4254">
        <v>2025</v>
      </c>
      <c r="M4254" t="s">
        <v>371</v>
      </c>
      <c r="N4254" s="89" cm="1">
        <f t="array" ref="N4254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4254" s="89">
        <f>_34_KNMI_Stations[[#This Row],[graaddagen]]*_34_KNMI_Stations[[#This Row],[Gewogen factor]]</f>
        <v>4.3000000000000007</v>
      </c>
      <c r="P4254" s="89" cm="1">
        <f t="array" ref="P4254">IF(ISNUMBER(_34_KNMI_Stations[[#This Row],[Etmaal temperatuur °C]]),IF(_34_KNMI_Stations[[#This Row],[Etmaal temperatuur °C]]&gt;stookgrens[],_34_KNMI_Stations[[#This Row],[Etmaal temperatuur °C]]-stookgrens[],0),"")</f>
        <v>0</v>
      </c>
    </row>
    <row r="4255" spans="1:16" x14ac:dyDescent="0.25">
      <c r="A4255">
        <v>270</v>
      </c>
      <c r="B4255" s="110">
        <v>45951</v>
      </c>
      <c r="C4255" s="89">
        <v>6.3</v>
      </c>
      <c r="D4255" s="89">
        <v>13.4</v>
      </c>
      <c r="E4255" s="96">
        <v>378</v>
      </c>
      <c r="F4255" s="89">
        <v>6.7</v>
      </c>
      <c r="G4255" s="89">
        <v>990.3</v>
      </c>
      <c r="H4255">
        <v>0.9</v>
      </c>
      <c r="I4255" t="s">
        <v>10</v>
      </c>
      <c r="J4255">
        <v>1</v>
      </c>
      <c r="K4255">
        <v>10</v>
      </c>
      <c r="L4255">
        <v>2025</v>
      </c>
      <c r="M4255" t="s">
        <v>371</v>
      </c>
      <c r="N4255" s="89" cm="1">
        <f t="array" ref="N4255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4255" s="89">
        <f>_34_KNMI_Stations[[#This Row],[graaddagen]]*_34_KNMI_Stations[[#This Row],[Gewogen factor]]</f>
        <v>4.5999999999999996</v>
      </c>
      <c r="P4255" s="89" cm="1">
        <f t="array" ref="P4255">IF(ISNUMBER(_34_KNMI_Stations[[#This Row],[Etmaal temperatuur °C]]),IF(_34_KNMI_Stations[[#This Row],[Etmaal temperatuur °C]]&gt;stookgrens[],_34_KNMI_Stations[[#This Row],[Etmaal temperatuur °C]]-stookgrens[],0),"")</f>
        <v>0</v>
      </c>
    </row>
    <row r="4256" spans="1:16" x14ac:dyDescent="0.25">
      <c r="A4256">
        <v>270</v>
      </c>
      <c r="B4256" s="110">
        <v>45952</v>
      </c>
      <c r="C4256" s="89">
        <v>4.3</v>
      </c>
      <c r="D4256" s="89">
        <v>12.4</v>
      </c>
      <c r="E4256" s="96">
        <v>806</v>
      </c>
      <c r="F4256" s="89">
        <v>0.6</v>
      </c>
      <c r="G4256" s="89">
        <v>995.5</v>
      </c>
      <c r="H4256">
        <v>0.85</v>
      </c>
      <c r="I4256" t="s">
        <v>10</v>
      </c>
      <c r="J4256">
        <v>1</v>
      </c>
      <c r="K4256">
        <v>10</v>
      </c>
      <c r="L4256">
        <v>2025</v>
      </c>
      <c r="M4256" t="s">
        <v>371</v>
      </c>
      <c r="N4256" s="89" cm="1">
        <f t="array" ref="N4256">IF(ISNUMBER(_34_KNMI_Stations[[#This Row],[Etmaal temperatuur °C]]),IF(_34_KNMI_Stations[[#This Row],[Etmaal temperatuur °C]]&lt;stookgrens[],stookgrens[]-_34_KNMI_Stations[[#This Row],[Etmaal temperatuur °C]],0),"")</f>
        <v>5.6</v>
      </c>
      <c r="O4256" s="89">
        <f>_34_KNMI_Stations[[#This Row],[graaddagen]]*_34_KNMI_Stations[[#This Row],[Gewogen factor]]</f>
        <v>5.6</v>
      </c>
      <c r="P4256" s="89" cm="1">
        <f t="array" ref="P4256">IF(ISNUMBER(_34_KNMI_Stations[[#This Row],[Etmaal temperatuur °C]]),IF(_34_KNMI_Stations[[#This Row],[Etmaal temperatuur °C]]&gt;stookgrens[],_34_KNMI_Stations[[#This Row],[Etmaal temperatuur °C]]-stookgrens[],0),"")</f>
        <v>0</v>
      </c>
    </row>
    <row r="4257" spans="1:16" x14ac:dyDescent="0.25">
      <c r="A4257">
        <v>270</v>
      </c>
      <c r="B4257" s="110">
        <v>45953</v>
      </c>
      <c r="C4257" s="89">
        <v>6.8</v>
      </c>
      <c r="D4257" s="89">
        <v>11.5</v>
      </c>
      <c r="E4257" s="96">
        <v>370</v>
      </c>
      <c r="F4257" s="89">
        <v>28</v>
      </c>
      <c r="G4257" s="89">
        <v>979.2</v>
      </c>
      <c r="H4257">
        <v>0.88</v>
      </c>
      <c r="I4257" t="s">
        <v>10</v>
      </c>
      <c r="J4257">
        <v>1</v>
      </c>
      <c r="K4257">
        <v>10</v>
      </c>
      <c r="L4257">
        <v>2025</v>
      </c>
      <c r="M4257" t="s">
        <v>371</v>
      </c>
      <c r="N4257" s="89" cm="1">
        <f t="array" ref="N4257">IF(ISNUMBER(_34_KNMI_Stations[[#This Row],[Etmaal temperatuur °C]]),IF(_34_KNMI_Stations[[#This Row],[Etmaal temperatuur °C]]&lt;stookgrens[],stookgrens[]-_34_KNMI_Stations[[#This Row],[Etmaal temperatuur °C]],0),"")</f>
        <v>6.5</v>
      </c>
      <c r="O4257" s="89">
        <f>_34_KNMI_Stations[[#This Row],[graaddagen]]*_34_KNMI_Stations[[#This Row],[Gewogen factor]]</f>
        <v>6.5</v>
      </c>
      <c r="P4257" s="89" cm="1">
        <f t="array" ref="P4257">IF(ISNUMBER(_34_KNMI_Stations[[#This Row],[Etmaal temperatuur °C]]),IF(_34_KNMI_Stations[[#This Row],[Etmaal temperatuur °C]]&gt;stookgrens[],_34_KNMI_Stations[[#This Row],[Etmaal temperatuur °C]]-stookgrens[],0),"")</f>
        <v>0</v>
      </c>
    </row>
    <row r="4258" spans="1:16" x14ac:dyDescent="0.25">
      <c r="A4258">
        <v>270</v>
      </c>
      <c r="B4258" s="110">
        <v>45954</v>
      </c>
      <c r="C4258" s="89">
        <v>11.2</v>
      </c>
      <c r="D4258" s="89">
        <v>10.4</v>
      </c>
      <c r="E4258" s="96">
        <v>552</v>
      </c>
      <c r="F4258" s="89">
        <v>6.8</v>
      </c>
      <c r="G4258" s="89">
        <v>991.6</v>
      </c>
      <c r="H4258">
        <v>0.79</v>
      </c>
      <c r="I4258" t="s">
        <v>10</v>
      </c>
      <c r="J4258">
        <v>1</v>
      </c>
      <c r="K4258">
        <v>10</v>
      </c>
      <c r="L4258">
        <v>2025</v>
      </c>
      <c r="M4258" t="s">
        <v>371</v>
      </c>
      <c r="N4258" s="89" cm="1">
        <f t="array" ref="N4258">IF(ISNUMBER(_34_KNMI_Stations[[#This Row],[Etmaal temperatuur °C]]),IF(_34_KNMI_Stations[[#This Row],[Etmaal temperatuur °C]]&lt;stookgrens[],stookgrens[]-_34_KNMI_Stations[[#This Row],[Etmaal temperatuur °C]],0),"")</f>
        <v>7.6</v>
      </c>
      <c r="O4258" s="89">
        <f>_34_KNMI_Stations[[#This Row],[graaddagen]]*_34_KNMI_Stations[[#This Row],[Gewogen factor]]</f>
        <v>7.6</v>
      </c>
      <c r="P4258" s="89" cm="1">
        <f t="array" ref="P4258">IF(ISNUMBER(_34_KNMI_Stations[[#This Row],[Etmaal temperatuur °C]]),IF(_34_KNMI_Stations[[#This Row],[Etmaal temperatuur °C]]&gt;stookgrens[],_34_KNMI_Stations[[#This Row],[Etmaal temperatuur °C]]-stookgrens[],0),"")</f>
        <v>0</v>
      </c>
    </row>
    <row r="4259" spans="1:16" x14ac:dyDescent="0.25">
      <c r="A4259">
        <v>270</v>
      </c>
      <c r="B4259" s="110">
        <v>45955</v>
      </c>
      <c r="C4259" s="89">
        <v>8</v>
      </c>
      <c r="D4259" s="89">
        <v>9.6999999999999993</v>
      </c>
      <c r="E4259" s="96">
        <v>384</v>
      </c>
      <c r="F4259" s="89">
        <v>12.8</v>
      </c>
      <c r="G4259" s="89">
        <v>993.4</v>
      </c>
      <c r="H4259">
        <v>0.85</v>
      </c>
      <c r="I4259" t="s">
        <v>10</v>
      </c>
      <c r="J4259">
        <v>1</v>
      </c>
      <c r="K4259">
        <v>10</v>
      </c>
      <c r="L4259">
        <v>2025</v>
      </c>
      <c r="M4259" t="s">
        <v>371</v>
      </c>
      <c r="N4259" s="89" cm="1">
        <f t="array" ref="N4259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4259" s="89">
        <f>_34_KNMI_Stations[[#This Row],[graaddagen]]*_34_KNMI_Stations[[#This Row],[Gewogen factor]]</f>
        <v>8.3000000000000007</v>
      </c>
      <c r="P4259" s="89" cm="1">
        <f t="array" ref="P4259">IF(ISNUMBER(_34_KNMI_Stations[[#This Row],[Etmaal temperatuur °C]]),IF(_34_KNMI_Stations[[#This Row],[Etmaal temperatuur °C]]&gt;stookgrens[],_34_KNMI_Stations[[#This Row],[Etmaal temperatuur °C]]-stookgrens[],0),"")</f>
        <v>0</v>
      </c>
    </row>
    <row r="4260" spans="1:16" x14ac:dyDescent="0.25">
      <c r="A4260">
        <v>270</v>
      </c>
      <c r="B4260" s="110">
        <v>45956</v>
      </c>
      <c r="C4260" s="89">
        <v>10.5</v>
      </c>
      <c r="D4260" s="89">
        <v>9.6</v>
      </c>
      <c r="E4260" s="96">
        <v>545</v>
      </c>
      <c r="F4260" s="89">
        <v>15.9</v>
      </c>
      <c r="G4260" s="89">
        <v>996.7</v>
      </c>
      <c r="H4260">
        <v>0.8</v>
      </c>
      <c r="I4260" t="s">
        <v>10</v>
      </c>
      <c r="J4260">
        <v>1</v>
      </c>
      <c r="K4260">
        <v>10</v>
      </c>
      <c r="L4260">
        <v>2025</v>
      </c>
      <c r="M4260" t="s">
        <v>371</v>
      </c>
      <c r="N4260" s="89" cm="1">
        <f t="array" ref="N4260">IF(ISNUMBER(_34_KNMI_Stations[[#This Row],[Etmaal temperatuur °C]]),IF(_34_KNMI_Stations[[#This Row],[Etmaal temperatuur °C]]&lt;stookgrens[],stookgrens[]-_34_KNMI_Stations[[#This Row],[Etmaal temperatuur °C]],0),"")</f>
        <v>8.4</v>
      </c>
      <c r="O4260" s="89">
        <f>_34_KNMI_Stations[[#This Row],[graaddagen]]*_34_KNMI_Stations[[#This Row],[Gewogen factor]]</f>
        <v>8.4</v>
      </c>
      <c r="P4260" s="89" cm="1">
        <f t="array" ref="P4260">IF(ISNUMBER(_34_KNMI_Stations[[#This Row],[Etmaal temperatuur °C]]),IF(_34_KNMI_Stations[[#This Row],[Etmaal temperatuur °C]]&gt;stookgrens[],_34_KNMI_Stations[[#This Row],[Etmaal temperatuur °C]]-stookgrens[],0),"")</f>
        <v>0</v>
      </c>
    </row>
    <row r="4261" spans="1:16" x14ac:dyDescent="0.25">
      <c r="A4261">
        <v>270</v>
      </c>
      <c r="B4261" s="110">
        <v>45957</v>
      </c>
      <c r="C4261" s="89">
        <v>7.3</v>
      </c>
      <c r="D4261" s="89">
        <v>9.6999999999999993</v>
      </c>
      <c r="E4261" s="96">
        <v>609</v>
      </c>
      <c r="F4261" s="89">
        <v>7.8</v>
      </c>
      <c r="G4261" s="89">
        <v>997</v>
      </c>
      <c r="H4261">
        <v>0.79</v>
      </c>
      <c r="I4261" t="s">
        <v>10</v>
      </c>
      <c r="J4261">
        <v>1</v>
      </c>
      <c r="K4261">
        <v>10</v>
      </c>
      <c r="L4261">
        <v>2025</v>
      </c>
      <c r="M4261" t="s">
        <v>372</v>
      </c>
      <c r="N4261" s="89" cm="1">
        <f t="array" ref="N4261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4261" s="89">
        <f>_34_KNMI_Stations[[#This Row],[graaddagen]]*_34_KNMI_Stations[[#This Row],[Gewogen factor]]</f>
        <v>8.3000000000000007</v>
      </c>
      <c r="P4261" s="89" cm="1">
        <f t="array" ref="P4261">IF(ISNUMBER(_34_KNMI_Stations[[#This Row],[Etmaal temperatuur °C]]),IF(_34_KNMI_Stations[[#This Row],[Etmaal temperatuur °C]]&gt;stookgrens[],_34_KNMI_Stations[[#This Row],[Etmaal temperatuur °C]]-stookgrens[],0),"")</f>
        <v>0</v>
      </c>
    </row>
    <row r="4262" spans="1:16" x14ac:dyDescent="0.25">
      <c r="A4262">
        <v>270</v>
      </c>
      <c r="B4262" s="110">
        <v>45958</v>
      </c>
      <c r="C4262" s="89">
        <v>7.4</v>
      </c>
      <c r="D4262" s="89">
        <v>11</v>
      </c>
      <c r="E4262" s="96">
        <v>586</v>
      </c>
      <c r="F4262" s="89">
        <v>5.0999999999999996</v>
      </c>
      <c r="G4262" s="89">
        <v>1001.7</v>
      </c>
      <c r="H4262">
        <v>0.79</v>
      </c>
      <c r="I4262" t="s">
        <v>10</v>
      </c>
      <c r="J4262">
        <v>1</v>
      </c>
      <c r="K4262">
        <v>10</v>
      </c>
      <c r="L4262">
        <v>2025</v>
      </c>
      <c r="M4262" t="s">
        <v>372</v>
      </c>
      <c r="N4262" s="89" cm="1">
        <f t="array" ref="N4262">IF(ISNUMBER(_34_KNMI_Stations[[#This Row],[Etmaal temperatuur °C]]),IF(_34_KNMI_Stations[[#This Row],[Etmaal temperatuur °C]]&lt;stookgrens[],stookgrens[]-_34_KNMI_Stations[[#This Row],[Etmaal temperatuur °C]],0),"")</f>
        <v>7</v>
      </c>
      <c r="O4262" s="89">
        <f>_34_KNMI_Stations[[#This Row],[graaddagen]]*_34_KNMI_Stations[[#This Row],[Gewogen factor]]</f>
        <v>7</v>
      </c>
      <c r="P4262" s="89" cm="1">
        <f t="array" ref="P4262">IF(ISNUMBER(_34_KNMI_Stations[[#This Row],[Etmaal temperatuur °C]]),IF(_34_KNMI_Stations[[#This Row],[Etmaal temperatuur °C]]&gt;stookgrens[],_34_KNMI_Stations[[#This Row],[Etmaal temperatuur °C]]-stookgrens[],0),"")</f>
        <v>0</v>
      </c>
    </row>
    <row r="4263" spans="1:16" x14ac:dyDescent="0.25">
      <c r="A4263">
        <v>270</v>
      </c>
      <c r="B4263" s="110">
        <v>45959</v>
      </c>
      <c r="C4263" s="89">
        <v>5.0999999999999996</v>
      </c>
      <c r="D4263" s="89">
        <v>10.6</v>
      </c>
      <c r="E4263" s="96">
        <v>256</v>
      </c>
      <c r="F4263" s="89">
        <v>8.1</v>
      </c>
      <c r="G4263" s="89">
        <v>1000.1</v>
      </c>
      <c r="H4263">
        <v>0.92</v>
      </c>
      <c r="I4263" t="s">
        <v>10</v>
      </c>
      <c r="J4263">
        <v>1</v>
      </c>
      <c r="K4263">
        <v>10</v>
      </c>
      <c r="L4263">
        <v>2025</v>
      </c>
      <c r="M4263" t="s">
        <v>372</v>
      </c>
      <c r="N4263" s="89" cm="1">
        <f t="array" ref="N4263">IF(ISNUMBER(_34_KNMI_Stations[[#This Row],[Etmaal temperatuur °C]]),IF(_34_KNMI_Stations[[#This Row],[Etmaal temperatuur °C]]&lt;stookgrens[],stookgrens[]-_34_KNMI_Stations[[#This Row],[Etmaal temperatuur °C]],0),"")</f>
        <v>7.4</v>
      </c>
      <c r="O4263" s="89">
        <f>_34_KNMI_Stations[[#This Row],[graaddagen]]*_34_KNMI_Stations[[#This Row],[Gewogen factor]]</f>
        <v>7.4</v>
      </c>
      <c r="P4263" s="89" cm="1">
        <f t="array" ref="P4263">IF(ISNUMBER(_34_KNMI_Stations[[#This Row],[Etmaal temperatuur °C]]),IF(_34_KNMI_Stations[[#This Row],[Etmaal temperatuur °C]]&gt;stookgrens[],_34_KNMI_Stations[[#This Row],[Etmaal temperatuur °C]]-stookgrens[],0),"")</f>
        <v>0</v>
      </c>
    </row>
    <row r="4264" spans="1:16" x14ac:dyDescent="0.25">
      <c r="A4264">
        <v>270</v>
      </c>
      <c r="B4264" s="110">
        <v>45960</v>
      </c>
      <c r="C4264" s="89">
        <v>5.0999999999999996</v>
      </c>
      <c r="D4264" s="89">
        <v>9.6999999999999993</v>
      </c>
      <c r="E4264" s="96">
        <v>770</v>
      </c>
      <c r="F4264" s="89">
        <v>2.5</v>
      </c>
      <c r="G4264" s="89">
        <v>1005.9</v>
      </c>
      <c r="H4264">
        <v>0.82</v>
      </c>
      <c r="I4264" t="s">
        <v>10</v>
      </c>
      <c r="J4264">
        <v>1</v>
      </c>
      <c r="K4264">
        <v>10</v>
      </c>
      <c r="L4264">
        <v>2025</v>
      </c>
      <c r="M4264" t="s">
        <v>372</v>
      </c>
      <c r="N4264" s="89" cm="1">
        <f t="array" ref="N4264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4264" s="89">
        <f>_34_KNMI_Stations[[#This Row],[graaddagen]]*_34_KNMI_Stations[[#This Row],[Gewogen factor]]</f>
        <v>8.3000000000000007</v>
      </c>
      <c r="P4264" s="89" cm="1">
        <f t="array" ref="P4264">IF(ISNUMBER(_34_KNMI_Stations[[#This Row],[Etmaal temperatuur °C]]),IF(_34_KNMI_Stations[[#This Row],[Etmaal temperatuur °C]]&gt;stookgrens[],_34_KNMI_Stations[[#This Row],[Etmaal temperatuur °C]]-stookgrens[],0),"")</f>
        <v>0</v>
      </c>
    </row>
    <row r="4265" spans="1:16" x14ac:dyDescent="0.25">
      <c r="A4265">
        <v>270</v>
      </c>
      <c r="B4265" s="110">
        <v>45961</v>
      </c>
      <c r="C4265" s="89">
        <v>5.5</v>
      </c>
      <c r="D4265" s="89">
        <v>10</v>
      </c>
      <c r="E4265" s="96">
        <v>404</v>
      </c>
      <c r="F4265" s="89">
        <v>-0.1</v>
      </c>
      <c r="G4265" s="89">
        <v>1008.8</v>
      </c>
      <c r="H4265">
        <v>0.83</v>
      </c>
      <c r="I4265" t="s">
        <v>10</v>
      </c>
      <c r="J4265">
        <v>1</v>
      </c>
      <c r="K4265">
        <v>10</v>
      </c>
      <c r="L4265">
        <v>2025</v>
      </c>
      <c r="M4265" t="s">
        <v>372</v>
      </c>
      <c r="N4265" s="89" cm="1">
        <f t="array" ref="N4265">IF(ISNUMBER(_34_KNMI_Stations[[#This Row],[Etmaal temperatuur °C]]),IF(_34_KNMI_Stations[[#This Row],[Etmaal temperatuur °C]]&lt;stookgrens[],stookgrens[]-_34_KNMI_Stations[[#This Row],[Etmaal temperatuur °C]],0),"")</f>
        <v>8</v>
      </c>
      <c r="O4265" s="89">
        <f>_34_KNMI_Stations[[#This Row],[graaddagen]]*_34_KNMI_Stations[[#This Row],[Gewogen factor]]</f>
        <v>8</v>
      </c>
      <c r="P4265" s="89" cm="1">
        <f t="array" ref="P4265">IF(ISNUMBER(_34_KNMI_Stations[[#This Row],[Etmaal temperatuur °C]]),IF(_34_KNMI_Stations[[#This Row],[Etmaal temperatuur °C]]&gt;stookgrens[],_34_KNMI_Stations[[#This Row],[Etmaal temperatuur °C]]-stookgrens[],0),"")</f>
        <v>0</v>
      </c>
    </row>
    <row r="4266" spans="1:16" x14ac:dyDescent="0.25">
      <c r="A4266">
        <v>270</v>
      </c>
      <c r="B4266" s="110">
        <v>45962</v>
      </c>
      <c r="C4266" s="89">
        <v>5.8</v>
      </c>
      <c r="D4266" s="89">
        <v>11.4</v>
      </c>
      <c r="E4266" s="96">
        <v>129</v>
      </c>
      <c r="F4266" s="89">
        <v>10.8</v>
      </c>
      <c r="G4266" s="89">
        <v>1005</v>
      </c>
      <c r="H4266">
        <v>0.91</v>
      </c>
      <c r="I4266" t="s">
        <v>10</v>
      </c>
      <c r="J4266">
        <v>1.1000000000000001</v>
      </c>
      <c r="K4266">
        <v>11</v>
      </c>
      <c r="L4266">
        <v>2025</v>
      </c>
      <c r="M4266" t="s">
        <v>372</v>
      </c>
      <c r="N4266" s="89" cm="1">
        <f t="array" ref="N4266">IF(ISNUMBER(_34_KNMI_Stations[[#This Row],[Etmaal temperatuur °C]]),IF(_34_KNMI_Stations[[#This Row],[Etmaal temperatuur °C]]&lt;stookgrens[],stookgrens[]-_34_KNMI_Stations[[#This Row],[Etmaal temperatuur °C]],0),"")</f>
        <v>6.6</v>
      </c>
      <c r="O4266" s="89">
        <f>_34_KNMI_Stations[[#This Row],[graaddagen]]*_34_KNMI_Stations[[#This Row],[Gewogen factor]]</f>
        <v>7.26</v>
      </c>
      <c r="P4266" s="89" cm="1">
        <f t="array" ref="P4266">IF(ISNUMBER(_34_KNMI_Stations[[#This Row],[Etmaal temperatuur °C]]),IF(_34_KNMI_Stations[[#This Row],[Etmaal temperatuur °C]]&gt;stookgrens[],_34_KNMI_Stations[[#This Row],[Etmaal temperatuur °C]]-stookgrens[],0),"")</f>
        <v>0</v>
      </c>
    </row>
    <row r="4267" spans="1:16" x14ac:dyDescent="0.25">
      <c r="A4267">
        <v>270</v>
      </c>
      <c r="B4267" s="110">
        <v>45963</v>
      </c>
      <c r="C4267" s="89">
        <v>4.5999999999999996</v>
      </c>
      <c r="D4267" s="89">
        <v>9.8000000000000007</v>
      </c>
      <c r="E4267" s="96">
        <v>597</v>
      </c>
      <c r="F4267" s="89">
        <v>3.4</v>
      </c>
      <c r="G4267" s="89">
        <v>1008</v>
      </c>
      <c r="H4267">
        <v>0.9</v>
      </c>
      <c r="I4267" t="s">
        <v>10</v>
      </c>
      <c r="J4267">
        <v>1.1000000000000001</v>
      </c>
      <c r="K4267">
        <v>11</v>
      </c>
      <c r="L4267">
        <v>2025</v>
      </c>
      <c r="M4267" t="s">
        <v>372</v>
      </c>
      <c r="N4267" s="89" cm="1">
        <f t="array" ref="N4267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4267" s="89">
        <f>_34_KNMI_Stations[[#This Row],[graaddagen]]*_34_KNMI_Stations[[#This Row],[Gewogen factor]]</f>
        <v>9.02</v>
      </c>
      <c r="P4267" s="89" cm="1">
        <f t="array" ref="P4267">IF(ISNUMBER(_34_KNMI_Stations[[#This Row],[Etmaal temperatuur °C]]),IF(_34_KNMI_Stations[[#This Row],[Etmaal temperatuur °C]]&gt;stookgrens[],_34_KNMI_Stations[[#This Row],[Etmaal temperatuur °C]]-stookgrens[],0),"")</f>
        <v>0</v>
      </c>
    </row>
    <row r="4268" spans="1:16" x14ac:dyDescent="0.25">
      <c r="A4268">
        <v>270</v>
      </c>
      <c r="B4268" s="110">
        <v>45964</v>
      </c>
      <c r="C4268" s="89">
        <v>6.6</v>
      </c>
      <c r="D4268" s="89">
        <v>10</v>
      </c>
      <c r="E4268" s="96">
        <v>157</v>
      </c>
      <c r="F4268" s="89">
        <v>1.1000000000000001</v>
      </c>
      <c r="G4268" s="89">
        <v>1013.3</v>
      </c>
      <c r="H4268">
        <v>0.92</v>
      </c>
      <c r="I4268" t="s">
        <v>10</v>
      </c>
      <c r="J4268">
        <v>1.1000000000000001</v>
      </c>
      <c r="K4268">
        <v>11</v>
      </c>
      <c r="L4268">
        <v>2025</v>
      </c>
      <c r="M4268" t="s">
        <v>373</v>
      </c>
      <c r="N4268" s="89" cm="1">
        <f t="array" ref="N4268">IF(ISNUMBER(_34_KNMI_Stations[[#This Row],[Etmaal temperatuur °C]]),IF(_34_KNMI_Stations[[#This Row],[Etmaal temperatuur °C]]&lt;stookgrens[],stookgrens[]-_34_KNMI_Stations[[#This Row],[Etmaal temperatuur °C]],0),"")</f>
        <v>8</v>
      </c>
      <c r="O4268" s="89">
        <f>_34_KNMI_Stations[[#This Row],[graaddagen]]*_34_KNMI_Stations[[#This Row],[Gewogen factor]]</f>
        <v>8.8000000000000007</v>
      </c>
      <c r="P4268" s="89" cm="1">
        <f t="array" ref="P4268">IF(ISNUMBER(_34_KNMI_Stations[[#This Row],[Etmaal temperatuur °C]]),IF(_34_KNMI_Stations[[#This Row],[Etmaal temperatuur °C]]&gt;stookgrens[],_34_KNMI_Stations[[#This Row],[Etmaal temperatuur °C]]-stookgrens[],0),"")</f>
        <v>0</v>
      </c>
    </row>
    <row r="4269" spans="1:16" x14ac:dyDescent="0.25">
      <c r="A4269">
        <v>270</v>
      </c>
      <c r="B4269" s="110">
        <v>45965</v>
      </c>
      <c r="C4269" s="89">
        <v>6.5</v>
      </c>
      <c r="D4269" s="89">
        <v>13.1</v>
      </c>
      <c r="E4269" s="96">
        <v>458</v>
      </c>
      <c r="F4269" s="89">
        <v>-0.1</v>
      </c>
      <c r="G4269" s="89">
        <v>1014.9</v>
      </c>
      <c r="H4269">
        <v>0.82</v>
      </c>
      <c r="I4269" t="s">
        <v>10</v>
      </c>
      <c r="J4269">
        <v>1.1000000000000001</v>
      </c>
      <c r="K4269">
        <v>11</v>
      </c>
      <c r="L4269">
        <v>2025</v>
      </c>
      <c r="M4269" t="s">
        <v>373</v>
      </c>
      <c r="N4269" s="89" cm="1">
        <f t="array" ref="N4269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4269" s="89">
        <f>_34_KNMI_Stations[[#This Row],[graaddagen]]*_34_KNMI_Stations[[#This Row],[Gewogen factor]]</f>
        <v>5.3900000000000006</v>
      </c>
      <c r="P4269" s="89" cm="1">
        <f t="array" ref="P4269">IF(ISNUMBER(_34_KNMI_Stations[[#This Row],[Etmaal temperatuur °C]]),IF(_34_KNMI_Stations[[#This Row],[Etmaal temperatuur °C]]&gt;stookgrens[],_34_KNMI_Stations[[#This Row],[Etmaal temperatuur °C]]-stookgrens[],0),"")</f>
        <v>0</v>
      </c>
    </row>
    <row r="4270" spans="1:16" x14ac:dyDescent="0.25">
      <c r="A4270">
        <v>270</v>
      </c>
      <c r="B4270" s="110">
        <v>45966</v>
      </c>
      <c r="C4270" s="89">
        <v>5</v>
      </c>
      <c r="D4270" s="89">
        <v>13.1</v>
      </c>
      <c r="E4270" s="96">
        <v>499</v>
      </c>
      <c r="F4270" s="89">
        <v>-0.1</v>
      </c>
      <c r="G4270" s="89">
        <v>1013</v>
      </c>
      <c r="H4270">
        <v>0.73</v>
      </c>
      <c r="I4270" t="s">
        <v>10</v>
      </c>
      <c r="J4270">
        <v>1.1000000000000001</v>
      </c>
      <c r="K4270">
        <v>11</v>
      </c>
      <c r="L4270">
        <v>2025</v>
      </c>
      <c r="M4270" t="s">
        <v>373</v>
      </c>
      <c r="N4270" s="89" cm="1">
        <f t="array" ref="N4270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4270" s="89">
        <f>_34_KNMI_Stations[[#This Row],[graaddagen]]*_34_KNMI_Stations[[#This Row],[Gewogen factor]]</f>
        <v>5.3900000000000006</v>
      </c>
      <c r="P4270" s="89" cm="1">
        <f t="array" ref="P4270">IF(ISNUMBER(_34_KNMI_Stations[[#This Row],[Etmaal temperatuur °C]]),IF(_34_KNMI_Stations[[#This Row],[Etmaal temperatuur °C]]&gt;stookgrens[],_34_KNMI_Stations[[#This Row],[Etmaal temperatuur °C]]-stookgrens[],0),"")</f>
        <v>0</v>
      </c>
    </row>
    <row r="4271" spans="1:16" x14ac:dyDescent="0.25">
      <c r="A4271">
        <v>270</v>
      </c>
      <c r="B4271" s="110">
        <v>45967</v>
      </c>
      <c r="C4271" s="89">
        <v>3.5</v>
      </c>
      <c r="D4271" s="89">
        <v>10.4</v>
      </c>
      <c r="E4271" s="96">
        <v>499</v>
      </c>
      <c r="F4271" s="89">
        <v>0</v>
      </c>
      <c r="G4271" s="89">
        <v>1009.1</v>
      </c>
      <c r="H4271">
        <v>0.74</v>
      </c>
      <c r="I4271" t="s">
        <v>10</v>
      </c>
      <c r="J4271">
        <v>1.1000000000000001</v>
      </c>
      <c r="K4271">
        <v>11</v>
      </c>
      <c r="L4271">
        <v>2025</v>
      </c>
      <c r="M4271" t="s">
        <v>373</v>
      </c>
      <c r="N4271" s="89" cm="1">
        <f t="array" ref="N4271">IF(ISNUMBER(_34_KNMI_Stations[[#This Row],[Etmaal temperatuur °C]]),IF(_34_KNMI_Stations[[#This Row],[Etmaal temperatuur °C]]&lt;stookgrens[],stookgrens[]-_34_KNMI_Stations[[#This Row],[Etmaal temperatuur °C]],0),"")</f>
        <v>7.6</v>
      </c>
      <c r="O4271" s="89">
        <f>_34_KNMI_Stations[[#This Row],[graaddagen]]*_34_KNMI_Stations[[#This Row],[Gewogen factor]]</f>
        <v>8.36</v>
      </c>
      <c r="P4271" s="89" cm="1">
        <f t="array" ref="P4271">IF(ISNUMBER(_34_KNMI_Stations[[#This Row],[Etmaal temperatuur °C]]),IF(_34_KNMI_Stations[[#This Row],[Etmaal temperatuur °C]]&gt;stookgrens[],_34_KNMI_Stations[[#This Row],[Etmaal temperatuur °C]]-stookgrens[],0),"")</f>
        <v>0</v>
      </c>
    </row>
    <row r="4272" spans="1:16" x14ac:dyDescent="0.25">
      <c r="A4272">
        <v>270</v>
      </c>
      <c r="B4272" s="110">
        <v>45968</v>
      </c>
      <c r="C4272" s="89">
        <v>2.4</v>
      </c>
      <c r="D4272" s="89">
        <v>10.1</v>
      </c>
      <c r="E4272" s="96">
        <v>230</v>
      </c>
      <c r="F4272" s="89">
        <v>0</v>
      </c>
      <c r="G4272" s="89">
        <v>1009.6</v>
      </c>
      <c r="H4272">
        <v>0.98</v>
      </c>
      <c r="I4272" t="s">
        <v>10</v>
      </c>
      <c r="J4272">
        <v>1.1000000000000001</v>
      </c>
      <c r="K4272">
        <v>11</v>
      </c>
      <c r="L4272">
        <v>2025</v>
      </c>
      <c r="M4272" t="s">
        <v>373</v>
      </c>
      <c r="N4272" s="89" cm="1">
        <f t="array" ref="N4272">IF(ISNUMBER(_34_KNMI_Stations[[#This Row],[Etmaal temperatuur °C]]),IF(_34_KNMI_Stations[[#This Row],[Etmaal temperatuur °C]]&lt;stookgrens[],stookgrens[]-_34_KNMI_Stations[[#This Row],[Etmaal temperatuur °C]],0),"")</f>
        <v>7.9</v>
      </c>
      <c r="O4272" s="89">
        <f>_34_KNMI_Stations[[#This Row],[graaddagen]]*_34_KNMI_Stations[[#This Row],[Gewogen factor]]</f>
        <v>8.6900000000000013</v>
      </c>
      <c r="P4272" s="89" cm="1">
        <f t="array" ref="P4272">IF(ISNUMBER(_34_KNMI_Stations[[#This Row],[Etmaal temperatuur °C]]),IF(_34_KNMI_Stations[[#This Row],[Etmaal temperatuur °C]]&gt;stookgrens[],_34_KNMI_Stations[[#This Row],[Etmaal temperatuur °C]]-stookgrens[],0),"")</f>
        <v>0</v>
      </c>
    </row>
    <row r="4273" spans="1:16" x14ac:dyDescent="0.25">
      <c r="A4273">
        <v>270</v>
      </c>
      <c r="B4273" s="110">
        <v>45969</v>
      </c>
      <c r="C4273" s="89">
        <v>1.1000000000000001</v>
      </c>
      <c r="D4273" s="89">
        <v>8.4</v>
      </c>
      <c r="E4273" s="96">
        <v>271</v>
      </c>
      <c r="F4273" s="89">
        <v>0</v>
      </c>
      <c r="G4273" s="89">
        <v>1013.4</v>
      </c>
      <c r="H4273">
        <v>0.99</v>
      </c>
      <c r="I4273" t="s">
        <v>10</v>
      </c>
      <c r="J4273">
        <v>1.1000000000000001</v>
      </c>
      <c r="K4273">
        <v>11</v>
      </c>
      <c r="L4273">
        <v>2025</v>
      </c>
      <c r="M4273" t="s">
        <v>373</v>
      </c>
      <c r="N4273" s="89" cm="1">
        <f t="array" ref="N4273">IF(ISNUMBER(_34_KNMI_Stations[[#This Row],[Etmaal temperatuur °C]]),IF(_34_KNMI_Stations[[#This Row],[Etmaal temperatuur °C]]&lt;stookgrens[],stookgrens[]-_34_KNMI_Stations[[#This Row],[Etmaal temperatuur °C]],0),"")</f>
        <v>9.6</v>
      </c>
      <c r="O4273" s="89">
        <f>_34_KNMI_Stations[[#This Row],[graaddagen]]*_34_KNMI_Stations[[#This Row],[Gewogen factor]]</f>
        <v>10.56</v>
      </c>
      <c r="P4273" s="89" cm="1">
        <f t="array" ref="P4273">IF(ISNUMBER(_34_KNMI_Stations[[#This Row],[Etmaal temperatuur °C]]),IF(_34_KNMI_Stations[[#This Row],[Etmaal temperatuur °C]]&gt;stookgrens[],_34_KNMI_Stations[[#This Row],[Etmaal temperatuur °C]]-stookgrens[],0),"")</f>
        <v>0</v>
      </c>
    </row>
    <row r="4274" spans="1:16" x14ac:dyDescent="0.25">
      <c r="A4274">
        <v>270</v>
      </c>
      <c r="B4274" s="110">
        <v>45970</v>
      </c>
      <c r="C4274" s="89">
        <v>3</v>
      </c>
      <c r="D4274" s="89">
        <v>10</v>
      </c>
      <c r="E4274" s="96">
        <v>508</v>
      </c>
      <c r="F4274" s="89">
        <v>0.9</v>
      </c>
      <c r="G4274" s="89">
        <v>1015.6</v>
      </c>
      <c r="H4274">
        <v>0.93</v>
      </c>
      <c r="I4274" t="s">
        <v>10</v>
      </c>
      <c r="J4274">
        <v>1.1000000000000001</v>
      </c>
      <c r="K4274">
        <v>11</v>
      </c>
      <c r="L4274">
        <v>2025</v>
      </c>
      <c r="M4274" t="s">
        <v>373</v>
      </c>
      <c r="N4274" s="89" cm="1">
        <f t="array" ref="N4274">IF(ISNUMBER(_34_KNMI_Stations[[#This Row],[Etmaal temperatuur °C]]),IF(_34_KNMI_Stations[[#This Row],[Etmaal temperatuur °C]]&lt;stookgrens[],stookgrens[]-_34_KNMI_Stations[[#This Row],[Etmaal temperatuur °C]],0),"")</f>
        <v>8</v>
      </c>
      <c r="O4274" s="89">
        <f>_34_KNMI_Stations[[#This Row],[graaddagen]]*_34_KNMI_Stations[[#This Row],[Gewogen factor]]</f>
        <v>8.8000000000000007</v>
      </c>
      <c r="P4274" s="89" cm="1">
        <f t="array" ref="P4274">IF(ISNUMBER(_34_KNMI_Stations[[#This Row],[Etmaal temperatuur °C]]),IF(_34_KNMI_Stations[[#This Row],[Etmaal temperatuur °C]]&gt;stookgrens[],_34_KNMI_Stations[[#This Row],[Etmaal temperatuur °C]]-stookgrens[],0),"")</f>
        <v>0</v>
      </c>
    </row>
    <row r="4275" spans="1:16" x14ac:dyDescent="0.25">
      <c r="A4275">
        <v>270</v>
      </c>
      <c r="B4275" s="110">
        <v>45971</v>
      </c>
      <c r="C4275" s="89">
        <v>5.2</v>
      </c>
      <c r="D4275" s="89">
        <v>8.4</v>
      </c>
      <c r="E4275" s="96">
        <v>221</v>
      </c>
      <c r="F4275" s="89">
        <v>1.9</v>
      </c>
      <c r="G4275" s="89">
        <v>1011</v>
      </c>
      <c r="H4275">
        <v>0.91</v>
      </c>
      <c r="I4275" t="s">
        <v>10</v>
      </c>
      <c r="J4275">
        <v>1.1000000000000001</v>
      </c>
      <c r="K4275">
        <v>11</v>
      </c>
      <c r="L4275">
        <v>2025</v>
      </c>
      <c r="M4275" t="s">
        <v>374</v>
      </c>
      <c r="N4275" s="89" cm="1">
        <f t="array" ref="N4275">IF(ISNUMBER(_34_KNMI_Stations[[#This Row],[Etmaal temperatuur °C]]),IF(_34_KNMI_Stations[[#This Row],[Etmaal temperatuur °C]]&lt;stookgrens[],stookgrens[]-_34_KNMI_Stations[[#This Row],[Etmaal temperatuur °C]],0),"")</f>
        <v>9.6</v>
      </c>
      <c r="O4275" s="89">
        <f>_34_KNMI_Stations[[#This Row],[graaddagen]]*_34_KNMI_Stations[[#This Row],[Gewogen factor]]</f>
        <v>10.56</v>
      </c>
      <c r="P4275" s="89" cm="1">
        <f t="array" ref="P4275">IF(ISNUMBER(_34_KNMI_Stations[[#This Row],[Etmaal temperatuur °C]]),IF(_34_KNMI_Stations[[#This Row],[Etmaal temperatuur °C]]&gt;stookgrens[],_34_KNMI_Stations[[#This Row],[Etmaal temperatuur °C]]-stookgrens[],0),"")</f>
        <v>0</v>
      </c>
    </row>
    <row r="4276" spans="1:16" x14ac:dyDescent="0.25">
      <c r="A4276">
        <v>270</v>
      </c>
      <c r="B4276" s="110">
        <v>45972</v>
      </c>
      <c r="C4276" s="89">
        <v>5.4</v>
      </c>
      <c r="D4276" s="89">
        <v>10</v>
      </c>
      <c r="E4276" s="96">
        <v>397</v>
      </c>
      <c r="F4276" s="89">
        <v>-0.1</v>
      </c>
      <c r="G4276" s="89">
        <v>1009.7</v>
      </c>
      <c r="H4276">
        <v>0.91</v>
      </c>
      <c r="I4276" t="s">
        <v>10</v>
      </c>
      <c r="J4276">
        <v>1.1000000000000001</v>
      </c>
      <c r="K4276">
        <v>11</v>
      </c>
      <c r="L4276">
        <v>2025</v>
      </c>
      <c r="M4276" t="s">
        <v>374</v>
      </c>
      <c r="N4276" s="89" cm="1">
        <f t="array" ref="N4276">IF(ISNUMBER(_34_KNMI_Stations[[#This Row],[Etmaal temperatuur °C]]),IF(_34_KNMI_Stations[[#This Row],[Etmaal temperatuur °C]]&lt;stookgrens[],stookgrens[]-_34_KNMI_Stations[[#This Row],[Etmaal temperatuur °C]],0),"")</f>
        <v>8</v>
      </c>
      <c r="O4276" s="89">
        <f>_34_KNMI_Stations[[#This Row],[graaddagen]]*_34_KNMI_Stations[[#This Row],[Gewogen factor]]</f>
        <v>8.8000000000000007</v>
      </c>
      <c r="P4276" s="89" cm="1">
        <f t="array" ref="P4276">IF(ISNUMBER(_34_KNMI_Stations[[#This Row],[Etmaal temperatuur °C]]),IF(_34_KNMI_Stations[[#This Row],[Etmaal temperatuur °C]]&gt;stookgrens[],_34_KNMI_Stations[[#This Row],[Etmaal temperatuur °C]]-stookgrens[],0),"")</f>
        <v>0</v>
      </c>
    </row>
    <row r="4277" spans="1:16" x14ac:dyDescent="0.25">
      <c r="A4277">
        <v>270</v>
      </c>
      <c r="B4277" s="110">
        <v>45973</v>
      </c>
      <c r="C4277" s="89">
        <v>5.2</v>
      </c>
      <c r="D4277" s="89">
        <v>11.4</v>
      </c>
      <c r="E4277" s="96">
        <v>251</v>
      </c>
      <c r="F4277" s="89">
        <v>-0.1</v>
      </c>
      <c r="G4277" s="89">
        <v>1007.2</v>
      </c>
      <c r="H4277">
        <v>0.8</v>
      </c>
      <c r="I4277" t="s">
        <v>10</v>
      </c>
      <c r="J4277">
        <v>1.1000000000000001</v>
      </c>
      <c r="K4277">
        <v>11</v>
      </c>
      <c r="L4277">
        <v>2025</v>
      </c>
      <c r="M4277" t="s">
        <v>374</v>
      </c>
      <c r="N4277" s="89" cm="1">
        <f t="array" ref="N4277">IF(ISNUMBER(_34_KNMI_Stations[[#This Row],[Etmaal temperatuur °C]]),IF(_34_KNMI_Stations[[#This Row],[Etmaal temperatuur °C]]&lt;stookgrens[],stookgrens[]-_34_KNMI_Stations[[#This Row],[Etmaal temperatuur °C]],0),"")</f>
        <v>6.6</v>
      </c>
      <c r="O4277" s="89">
        <f>_34_KNMI_Stations[[#This Row],[graaddagen]]*_34_KNMI_Stations[[#This Row],[Gewogen factor]]</f>
        <v>7.26</v>
      </c>
      <c r="P4277" s="89" cm="1">
        <f t="array" ref="P4277">IF(ISNUMBER(_34_KNMI_Stations[[#This Row],[Etmaal temperatuur °C]]),IF(_34_KNMI_Stations[[#This Row],[Etmaal temperatuur °C]]&gt;stookgrens[],_34_KNMI_Stations[[#This Row],[Etmaal temperatuur °C]]-stookgrens[],0),"")</f>
        <v>0</v>
      </c>
    </row>
    <row r="4278" spans="1:16" x14ac:dyDescent="0.25">
      <c r="A4278">
        <v>270</v>
      </c>
      <c r="B4278" s="110">
        <v>45974</v>
      </c>
      <c r="C4278" s="89">
        <v>4.4000000000000004</v>
      </c>
      <c r="D4278" s="89">
        <v>11.7</v>
      </c>
      <c r="E4278" s="96">
        <v>367</v>
      </c>
      <c r="F4278" s="89">
        <v>0.7</v>
      </c>
      <c r="G4278" s="89">
        <v>1007.5</v>
      </c>
      <c r="H4278">
        <v>0.91</v>
      </c>
      <c r="I4278" t="s">
        <v>10</v>
      </c>
      <c r="J4278">
        <v>1.1000000000000001</v>
      </c>
      <c r="K4278">
        <v>11</v>
      </c>
      <c r="L4278">
        <v>2025</v>
      </c>
      <c r="M4278" t="s">
        <v>374</v>
      </c>
      <c r="N4278" s="89" cm="1">
        <f t="array" ref="N4278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4278" s="89">
        <f>_34_KNMI_Stations[[#This Row],[graaddagen]]*_34_KNMI_Stations[[#This Row],[Gewogen factor]]</f>
        <v>6.9300000000000015</v>
      </c>
      <c r="P4278" s="89" cm="1">
        <f t="array" ref="P4278">IF(ISNUMBER(_34_KNMI_Stations[[#This Row],[Etmaal temperatuur °C]]),IF(_34_KNMI_Stations[[#This Row],[Etmaal temperatuur °C]]&gt;stookgrens[],_34_KNMI_Stations[[#This Row],[Etmaal temperatuur °C]]-stookgrens[],0),"")</f>
        <v>0</v>
      </c>
    </row>
    <row r="4279" spans="1:16" x14ac:dyDescent="0.25">
      <c r="A4279">
        <v>270</v>
      </c>
      <c r="B4279" s="110">
        <v>45975</v>
      </c>
      <c r="C4279" s="89">
        <v>8.3000000000000007</v>
      </c>
      <c r="D4279" s="89">
        <v>8</v>
      </c>
      <c r="E4279" s="96">
        <v>38</v>
      </c>
      <c r="F4279" s="89">
        <v>34.9</v>
      </c>
      <c r="G4279" s="89">
        <v>1008.9</v>
      </c>
      <c r="H4279">
        <v>0.95</v>
      </c>
      <c r="I4279" t="s">
        <v>10</v>
      </c>
      <c r="J4279">
        <v>1.1000000000000001</v>
      </c>
      <c r="K4279">
        <v>11</v>
      </c>
      <c r="L4279">
        <v>2025</v>
      </c>
      <c r="M4279" t="s">
        <v>374</v>
      </c>
      <c r="N4279" s="89" cm="1">
        <f t="array" ref="N4279">IF(ISNUMBER(_34_KNMI_Stations[[#This Row],[Etmaal temperatuur °C]]),IF(_34_KNMI_Stations[[#This Row],[Etmaal temperatuur °C]]&lt;stookgrens[],stookgrens[]-_34_KNMI_Stations[[#This Row],[Etmaal temperatuur °C]],0),"")</f>
        <v>10</v>
      </c>
      <c r="O4279" s="89">
        <f>_34_KNMI_Stations[[#This Row],[graaddagen]]*_34_KNMI_Stations[[#This Row],[Gewogen factor]]</f>
        <v>11</v>
      </c>
      <c r="P4279" s="89" cm="1">
        <f t="array" ref="P4279">IF(ISNUMBER(_34_KNMI_Stations[[#This Row],[Etmaal temperatuur °C]]),IF(_34_KNMI_Stations[[#This Row],[Etmaal temperatuur °C]]&gt;stookgrens[],_34_KNMI_Stations[[#This Row],[Etmaal temperatuur °C]]-stookgrens[],0),"")</f>
        <v>0</v>
      </c>
    </row>
    <row r="4280" spans="1:16" x14ac:dyDescent="0.25">
      <c r="A4280">
        <v>270</v>
      </c>
      <c r="B4280" s="110">
        <v>45976</v>
      </c>
      <c r="C4280" s="89">
        <v>7.3</v>
      </c>
      <c r="D4280" s="89">
        <v>6.3</v>
      </c>
      <c r="E4280" s="96">
        <v>96</v>
      </c>
      <c r="F4280" s="89">
        <v>4.2</v>
      </c>
      <c r="G4280" s="89">
        <v>1010.8</v>
      </c>
      <c r="H4280">
        <v>0.92</v>
      </c>
      <c r="I4280" t="s">
        <v>10</v>
      </c>
      <c r="J4280">
        <v>1.1000000000000001</v>
      </c>
      <c r="K4280">
        <v>11</v>
      </c>
      <c r="L4280">
        <v>2025</v>
      </c>
      <c r="M4280" t="s">
        <v>374</v>
      </c>
      <c r="N4280" s="89" cm="1">
        <f t="array" ref="N4280">IF(ISNUMBER(_34_KNMI_Stations[[#This Row],[Etmaal temperatuur °C]]),IF(_34_KNMI_Stations[[#This Row],[Etmaal temperatuur °C]]&lt;stookgrens[],stookgrens[]-_34_KNMI_Stations[[#This Row],[Etmaal temperatuur °C]],0),"")</f>
        <v>11.7</v>
      </c>
      <c r="O4280" s="89">
        <f>_34_KNMI_Stations[[#This Row],[graaddagen]]*_34_KNMI_Stations[[#This Row],[Gewogen factor]]</f>
        <v>12.870000000000001</v>
      </c>
      <c r="P4280" s="89" cm="1">
        <f t="array" ref="P4280">IF(ISNUMBER(_34_KNMI_Stations[[#This Row],[Etmaal temperatuur °C]]),IF(_34_KNMI_Stations[[#This Row],[Etmaal temperatuur °C]]&gt;stookgrens[],_34_KNMI_Stations[[#This Row],[Etmaal temperatuur °C]]-stookgrens[],0),"")</f>
        <v>0</v>
      </c>
    </row>
    <row r="4281" spans="1:16" x14ac:dyDescent="0.25">
      <c r="A4281">
        <v>270</v>
      </c>
      <c r="B4281" s="110">
        <v>45977</v>
      </c>
      <c r="C4281" s="89">
        <v>3.5</v>
      </c>
      <c r="D4281" s="89">
        <v>6.3</v>
      </c>
      <c r="E4281" s="96">
        <v>412</v>
      </c>
      <c r="F4281" s="89">
        <v>1.5</v>
      </c>
      <c r="G4281" s="89">
        <v>1009.4</v>
      </c>
      <c r="H4281">
        <v>0.84</v>
      </c>
      <c r="I4281" t="s">
        <v>10</v>
      </c>
      <c r="J4281">
        <v>1.1000000000000001</v>
      </c>
      <c r="K4281">
        <v>11</v>
      </c>
      <c r="L4281">
        <v>2025</v>
      </c>
      <c r="M4281" t="s">
        <v>374</v>
      </c>
      <c r="N4281" s="89" cm="1">
        <f t="array" ref="N4281">IF(ISNUMBER(_34_KNMI_Stations[[#This Row],[Etmaal temperatuur °C]]),IF(_34_KNMI_Stations[[#This Row],[Etmaal temperatuur °C]]&lt;stookgrens[],stookgrens[]-_34_KNMI_Stations[[#This Row],[Etmaal temperatuur °C]],0),"")</f>
        <v>11.7</v>
      </c>
      <c r="O4281" s="89">
        <f>_34_KNMI_Stations[[#This Row],[graaddagen]]*_34_KNMI_Stations[[#This Row],[Gewogen factor]]</f>
        <v>12.870000000000001</v>
      </c>
      <c r="P4281" s="89" cm="1">
        <f t="array" ref="P4281">IF(ISNUMBER(_34_KNMI_Stations[[#This Row],[Etmaal temperatuur °C]]),IF(_34_KNMI_Stations[[#This Row],[Etmaal temperatuur °C]]&gt;stookgrens[],_34_KNMI_Stations[[#This Row],[Etmaal temperatuur °C]]-stookgrens[],0),"")</f>
        <v>0</v>
      </c>
    </row>
    <row r="4282" spans="1:16" x14ac:dyDescent="0.25">
      <c r="A4282">
        <v>270</v>
      </c>
      <c r="B4282" s="110">
        <v>45978</v>
      </c>
      <c r="C4282" s="89">
        <v>6.3</v>
      </c>
      <c r="D4282" s="89">
        <v>5.9</v>
      </c>
      <c r="E4282" s="96">
        <v>424</v>
      </c>
      <c r="F4282" s="89">
        <v>2.8</v>
      </c>
      <c r="G4282" s="89">
        <v>1013.8</v>
      </c>
      <c r="H4282">
        <v>0.78</v>
      </c>
      <c r="I4282" t="s">
        <v>10</v>
      </c>
      <c r="J4282">
        <v>1.1000000000000001</v>
      </c>
      <c r="K4282">
        <v>11</v>
      </c>
      <c r="L4282">
        <v>2025</v>
      </c>
      <c r="M4282" t="s">
        <v>375</v>
      </c>
      <c r="N4282" s="89" cm="1">
        <f t="array" ref="N4282">IF(ISNUMBER(_34_KNMI_Stations[[#This Row],[Etmaal temperatuur °C]]),IF(_34_KNMI_Stations[[#This Row],[Etmaal temperatuur °C]]&lt;stookgrens[],stookgrens[]-_34_KNMI_Stations[[#This Row],[Etmaal temperatuur °C]],0),"")</f>
        <v>12.1</v>
      </c>
      <c r="O4282" s="89">
        <f>_34_KNMI_Stations[[#This Row],[graaddagen]]*_34_KNMI_Stations[[#This Row],[Gewogen factor]]</f>
        <v>13.31</v>
      </c>
      <c r="P4282" s="89" cm="1">
        <f t="array" ref="P4282">IF(ISNUMBER(_34_KNMI_Stations[[#This Row],[Etmaal temperatuur °C]]),IF(_34_KNMI_Stations[[#This Row],[Etmaal temperatuur °C]]&gt;stookgrens[],_34_KNMI_Stations[[#This Row],[Etmaal temperatuur °C]]-stookgrens[],0),"")</f>
        <v>0</v>
      </c>
    </row>
    <row r="4283" spans="1:16" x14ac:dyDescent="0.25">
      <c r="A4283">
        <v>270</v>
      </c>
      <c r="B4283" s="110">
        <v>45979</v>
      </c>
      <c r="C4283" s="89">
        <v>4</v>
      </c>
      <c r="D4283" s="89">
        <v>4.9000000000000004</v>
      </c>
      <c r="E4283" s="96">
        <v>205</v>
      </c>
      <c r="F4283" s="89">
        <v>4.5999999999999996</v>
      </c>
      <c r="G4283" s="89">
        <v>1012.1</v>
      </c>
      <c r="H4283">
        <v>0.86</v>
      </c>
      <c r="I4283" t="s">
        <v>10</v>
      </c>
      <c r="J4283">
        <v>1.1000000000000001</v>
      </c>
      <c r="K4283">
        <v>11</v>
      </c>
      <c r="L4283">
        <v>2025</v>
      </c>
      <c r="M4283" t="s">
        <v>375</v>
      </c>
      <c r="N4283" s="89" cm="1">
        <f t="array" ref="N4283">IF(ISNUMBER(_34_KNMI_Stations[[#This Row],[Etmaal temperatuur °C]]),IF(_34_KNMI_Stations[[#This Row],[Etmaal temperatuur °C]]&lt;stookgrens[],stookgrens[]-_34_KNMI_Stations[[#This Row],[Etmaal temperatuur °C]],0),"")</f>
        <v>13.1</v>
      </c>
      <c r="O4283" s="89">
        <f>_34_KNMI_Stations[[#This Row],[graaddagen]]*_34_KNMI_Stations[[#This Row],[Gewogen factor]]</f>
        <v>14.41</v>
      </c>
      <c r="P4283" s="89" cm="1">
        <f t="array" ref="P4283">IF(ISNUMBER(_34_KNMI_Stations[[#This Row],[Etmaal temperatuur °C]]),IF(_34_KNMI_Stations[[#This Row],[Etmaal temperatuur °C]]&gt;stookgrens[],_34_KNMI_Stations[[#This Row],[Etmaal temperatuur °C]]-stookgrens[],0),"")</f>
        <v>0</v>
      </c>
    </row>
    <row r="4284" spans="1:16" x14ac:dyDescent="0.25">
      <c r="A4284">
        <v>270</v>
      </c>
      <c r="B4284" s="110">
        <v>45980</v>
      </c>
      <c r="C4284" s="89">
        <v>4.3</v>
      </c>
      <c r="D4284" s="89">
        <v>4.5</v>
      </c>
      <c r="E4284" s="96">
        <v>122</v>
      </c>
      <c r="F4284" s="89">
        <v>15.3</v>
      </c>
      <c r="G4284" s="89">
        <v>1002.1</v>
      </c>
      <c r="H4284">
        <v>0.9</v>
      </c>
      <c r="I4284" t="s">
        <v>10</v>
      </c>
      <c r="J4284">
        <v>1.1000000000000001</v>
      </c>
      <c r="K4284">
        <v>11</v>
      </c>
      <c r="L4284">
        <v>2025</v>
      </c>
      <c r="M4284" t="s">
        <v>375</v>
      </c>
      <c r="N4284" s="89" cm="1">
        <f t="array" ref="N4284">IF(ISNUMBER(_34_KNMI_Stations[[#This Row],[Etmaal temperatuur °C]]),IF(_34_KNMI_Stations[[#This Row],[Etmaal temperatuur °C]]&lt;stookgrens[],stookgrens[]-_34_KNMI_Stations[[#This Row],[Etmaal temperatuur °C]],0),"")</f>
        <v>13.5</v>
      </c>
      <c r="O4284" s="89">
        <f>_34_KNMI_Stations[[#This Row],[graaddagen]]*_34_KNMI_Stations[[#This Row],[Gewogen factor]]</f>
        <v>14.850000000000001</v>
      </c>
      <c r="P4284" s="89" cm="1">
        <f t="array" ref="P4284">IF(ISNUMBER(_34_KNMI_Stations[[#This Row],[Etmaal temperatuur °C]]),IF(_34_KNMI_Stations[[#This Row],[Etmaal temperatuur °C]]&gt;stookgrens[],_34_KNMI_Stations[[#This Row],[Etmaal temperatuur °C]]-stookgrens[],0),"")</f>
        <v>0</v>
      </c>
    </row>
    <row r="4285" spans="1:16" x14ac:dyDescent="0.25">
      <c r="A4285">
        <v>270</v>
      </c>
      <c r="B4285" s="110">
        <v>45981</v>
      </c>
      <c r="C4285" s="89">
        <v>2.6</v>
      </c>
      <c r="D4285" s="89">
        <v>2.4</v>
      </c>
      <c r="E4285" s="96">
        <v>125</v>
      </c>
      <c r="F4285" s="89">
        <v>1.9</v>
      </c>
      <c r="G4285" s="89">
        <v>1009</v>
      </c>
      <c r="H4285">
        <v>0.87</v>
      </c>
      <c r="I4285" t="s">
        <v>10</v>
      </c>
      <c r="J4285">
        <v>1.1000000000000001</v>
      </c>
      <c r="K4285">
        <v>11</v>
      </c>
      <c r="L4285">
        <v>2025</v>
      </c>
      <c r="M4285" t="s">
        <v>375</v>
      </c>
      <c r="N4285" s="89" cm="1">
        <f t="array" ref="N4285">IF(ISNUMBER(_34_KNMI_Stations[[#This Row],[Etmaal temperatuur °C]]),IF(_34_KNMI_Stations[[#This Row],[Etmaal temperatuur °C]]&lt;stookgrens[],stookgrens[]-_34_KNMI_Stations[[#This Row],[Etmaal temperatuur °C]],0),"")</f>
        <v>15.6</v>
      </c>
      <c r="O4285" s="89">
        <f>_34_KNMI_Stations[[#This Row],[graaddagen]]*_34_KNMI_Stations[[#This Row],[Gewogen factor]]</f>
        <v>17.16</v>
      </c>
      <c r="P4285" s="89" cm="1">
        <f t="array" ref="P4285">IF(ISNUMBER(_34_KNMI_Stations[[#This Row],[Etmaal temperatuur °C]]),IF(_34_KNMI_Stations[[#This Row],[Etmaal temperatuur °C]]&gt;stookgrens[],_34_KNMI_Stations[[#This Row],[Etmaal temperatuur °C]]-stookgrens[],0),"")</f>
        <v>0</v>
      </c>
    </row>
    <row r="4286" spans="1:16" x14ac:dyDescent="0.25">
      <c r="A4286">
        <v>270</v>
      </c>
      <c r="B4286" s="110">
        <v>45982</v>
      </c>
      <c r="C4286" s="89">
        <v>2.2999999999999998</v>
      </c>
      <c r="D4286" s="89">
        <v>0.4</v>
      </c>
      <c r="E4286" s="96">
        <v>283</v>
      </c>
      <c r="F4286" s="89">
        <v>0.8</v>
      </c>
      <c r="G4286" s="89">
        <v>1023.3</v>
      </c>
      <c r="H4286">
        <v>0.94</v>
      </c>
      <c r="I4286" t="s">
        <v>10</v>
      </c>
      <c r="J4286">
        <v>1.1000000000000001</v>
      </c>
      <c r="K4286">
        <v>11</v>
      </c>
      <c r="L4286">
        <v>2025</v>
      </c>
      <c r="M4286" t="s">
        <v>375</v>
      </c>
      <c r="N4286" s="89" cm="1">
        <f t="array" ref="N4286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4286" s="89">
        <f>_34_KNMI_Stations[[#This Row],[graaddagen]]*_34_KNMI_Stations[[#This Row],[Gewogen factor]]</f>
        <v>19.360000000000003</v>
      </c>
      <c r="P4286" s="89" cm="1">
        <f t="array" ref="P4286">IF(ISNUMBER(_34_KNMI_Stations[[#This Row],[Etmaal temperatuur °C]]),IF(_34_KNMI_Stations[[#This Row],[Etmaal temperatuur °C]]&gt;stookgrens[],_34_KNMI_Stations[[#This Row],[Etmaal temperatuur °C]]-stookgrens[],0),"")</f>
        <v>0</v>
      </c>
    </row>
    <row r="4287" spans="1:16" x14ac:dyDescent="0.25">
      <c r="A4287">
        <v>270</v>
      </c>
      <c r="B4287" s="110">
        <v>45983</v>
      </c>
      <c r="C4287" s="89">
        <v>5.6</v>
      </c>
      <c r="D4287" s="89">
        <v>2.4</v>
      </c>
      <c r="E4287" s="96">
        <v>275</v>
      </c>
      <c r="F4287" s="89">
        <v>0.2</v>
      </c>
      <c r="G4287" s="89">
        <v>1019.5</v>
      </c>
      <c r="H4287">
        <v>0.8</v>
      </c>
      <c r="I4287" t="s">
        <v>10</v>
      </c>
      <c r="J4287">
        <v>1.1000000000000001</v>
      </c>
      <c r="K4287">
        <v>11</v>
      </c>
      <c r="L4287">
        <v>2025</v>
      </c>
      <c r="M4287" t="s">
        <v>375</v>
      </c>
      <c r="N4287" s="89" cm="1">
        <f t="array" ref="N4287">IF(ISNUMBER(_34_KNMI_Stations[[#This Row],[Etmaal temperatuur °C]]),IF(_34_KNMI_Stations[[#This Row],[Etmaal temperatuur °C]]&lt;stookgrens[],stookgrens[]-_34_KNMI_Stations[[#This Row],[Etmaal temperatuur °C]],0),"")</f>
        <v>15.6</v>
      </c>
      <c r="O4287" s="89">
        <f>_34_KNMI_Stations[[#This Row],[graaddagen]]*_34_KNMI_Stations[[#This Row],[Gewogen factor]]</f>
        <v>17.16</v>
      </c>
      <c r="P4287" s="89" cm="1">
        <f t="array" ref="P4287">IF(ISNUMBER(_34_KNMI_Stations[[#This Row],[Etmaal temperatuur °C]]),IF(_34_KNMI_Stations[[#This Row],[Etmaal temperatuur °C]]&gt;stookgrens[],_34_KNMI_Stations[[#This Row],[Etmaal temperatuur °C]]-stookgrens[],0),"")</f>
        <v>0</v>
      </c>
    </row>
    <row r="4288" spans="1:16" x14ac:dyDescent="0.25">
      <c r="A4288">
        <v>270</v>
      </c>
      <c r="B4288" s="110">
        <v>45984</v>
      </c>
      <c r="C4288" s="89">
        <v>7.2</v>
      </c>
      <c r="D4288" s="89">
        <v>1.7</v>
      </c>
      <c r="E4288" s="96">
        <v>83</v>
      </c>
      <c r="F4288" s="89">
        <v>9.1999999999999993</v>
      </c>
      <c r="G4288" s="89">
        <v>1001.4</v>
      </c>
      <c r="H4288">
        <v>0.88</v>
      </c>
      <c r="I4288" t="s">
        <v>10</v>
      </c>
      <c r="J4288">
        <v>1.1000000000000001</v>
      </c>
      <c r="K4288">
        <v>11</v>
      </c>
      <c r="L4288">
        <v>2025</v>
      </c>
      <c r="M4288" t="s">
        <v>375</v>
      </c>
      <c r="N4288" s="89" cm="1">
        <f t="array" ref="N4288">IF(ISNUMBER(_34_KNMI_Stations[[#This Row],[Etmaal temperatuur °C]]),IF(_34_KNMI_Stations[[#This Row],[Etmaal temperatuur °C]]&lt;stookgrens[],stookgrens[]-_34_KNMI_Stations[[#This Row],[Etmaal temperatuur °C]],0),"")</f>
        <v>16.3</v>
      </c>
      <c r="O4288" s="89">
        <f>_34_KNMI_Stations[[#This Row],[graaddagen]]*_34_KNMI_Stations[[#This Row],[Gewogen factor]]</f>
        <v>17.930000000000003</v>
      </c>
      <c r="P4288" s="89" cm="1">
        <f t="array" ref="P4288">IF(ISNUMBER(_34_KNMI_Stations[[#This Row],[Etmaal temperatuur °C]]),IF(_34_KNMI_Stations[[#This Row],[Etmaal temperatuur °C]]&gt;stookgrens[],_34_KNMI_Stations[[#This Row],[Etmaal temperatuur °C]]-stookgrens[],0),"")</f>
        <v>0</v>
      </c>
    </row>
    <row r="4289" spans="1:16" x14ac:dyDescent="0.25">
      <c r="A4289">
        <v>270</v>
      </c>
      <c r="B4289" s="110">
        <v>45985</v>
      </c>
      <c r="C4289" s="89">
        <v>4.0999999999999996</v>
      </c>
      <c r="D4289" s="89">
        <v>3.7</v>
      </c>
      <c r="E4289" s="96">
        <v>396</v>
      </c>
      <c r="F4289" s="89">
        <v>-0.1</v>
      </c>
      <c r="G4289" s="89">
        <v>993.2</v>
      </c>
      <c r="H4289">
        <v>0.94</v>
      </c>
      <c r="I4289" t="s">
        <v>10</v>
      </c>
      <c r="J4289">
        <v>1.1000000000000001</v>
      </c>
      <c r="K4289">
        <v>11</v>
      </c>
      <c r="L4289">
        <v>2025</v>
      </c>
      <c r="M4289" t="s">
        <v>376</v>
      </c>
      <c r="N4289" s="89" cm="1">
        <f t="array" ref="N4289">IF(ISNUMBER(_34_KNMI_Stations[[#This Row],[Etmaal temperatuur °C]]),IF(_34_KNMI_Stations[[#This Row],[Etmaal temperatuur °C]]&lt;stookgrens[],stookgrens[]-_34_KNMI_Stations[[#This Row],[Etmaal temperatuur °C]],0),"")</f>
        <v>14.3</v>
      </c>
      <c r="O4289" s="89">
        <f>_34_KNMI_Stations[[#This Row],[graaddagen]]*_34_KNMI_Stations[[#This Row],[Gewogen factor]]</f>
        <v>15.730000000000002</v>
      </c>
      <c r="P4289" s="89" cm="1">
        <f t="array" ref="P4289">IF(ISNUMBER(_34_KNMI_Stations[[#This Row],[Etmaal temperatuur °C]]),IF(_34_KNMI_Stations[[#This Row],[Etmaal temperatuur °C]]&gt;stookgrens[],_34_KNMI_Stations[[#This Row],[Etmaal temperatuur °C]]-stookgrens[],0),"")</f>
        <v>0</v>
      </c>
    </row>
    <row r="4290" spans="1:16" x14ac:dyDescent="0.25">
      <c r="A4290">
        <v>270</v>
      </c>
      <c r="B4290" s="110">
        <v>45986</v>
      </c>
      <c r="C4290" s="89">
        <v>3.3</v>
      </c>
      <c r="D4290" s="89">
        <v>3.7</v>
      </c>
      <c r="E4290" s="96">
        <v>228</v>
      </c>
      <c r="F4290" s="89">
        <v>1.5</v>
      </c>
      <c r="G4290" s="89">
        <v>1006.7</v>
      </c>
      <c r="H4290">
        <v>0.93</v>
      </c>
      <c r="I4290" t="s">
        <v>10</v>
      </c>
      <c r="J4290">
        <v>1.1000000000000001</v>
      </c>
      <c r="K4290">
        <v>11</v>
      </c>
      <c r="L4290">
        <v>2025</v>
      </c>
      <c r="M4290" t="s">
        <v>376</v>
      </c>
      <c r="N4290" s="89" cm="1">
        <f t="array" ref="N4290">IF(ISNUMBER(_34_KNMI_Stations[[#This Row],[Etmaal temperatuur °C]]),IF(_34_KNMI_Stations[[#This Row],[Etmaal temperatuur °C]]&lt;stookgrens[],stookgrens[]-_34_KNMI_Stations[[#This Row],[Etmaal temperatuur °C]],0),"")</f>
        <v>14.3</v>
      </c>
      <c r="O4290" s="89">
        <f>_34_KNMI_Stations[[#This Row],[graaddagen]]*_34_KNMI_Stations[[#This Row],[Gewogen factor]]</f>
        <v>15.730000000000002</v>
      </c>
      <c r="P4290" s="89" cm="1">
        <f t="array" ref="P4290">IF(ISNUMBER(_34_KNMI_Stations[[#This Row],[Etmaal temperatuur °C]]),IF(_34_KNMI_Stations[[#This Row],[Etmaal temperatuur °C]]&gt;stookgrens[],_34_KNMI_Stations[[#This Row],[Etmaal temperatuur °C]]-stookgrens[],0),"")</f>
        <v>0</v>
      </c>
    </row>
    <row r="4291" spans="1:16" x14ac:dyDescent="0.25">
      <c r="A4291">
        <v>270</v>
      </c>
      <c r="B4291" s="110">
        <v>45987</v>
      </c>
      <c r="C4291" s="89">
        <v>3</v>
      </c>
      <c r="D4291" s="89">
        <v>1.8</v>
      </c>
      <c r="E4291" s="96">
        <v>335</v>
      </c>
      <c r="F4291" s="89">
        <v>0</v>
      </c>
      <c r="G4291" s="89">
        <v>1019.8</v>
      </c>
      <c r="H4291">
        <v>0.97</v>
      </c>
      <c r="I4291" t="s">
        <v>10</v>
      </c>
      <c r="J4291">
        <v>1.1000000000000001</v>
      </c>
      <c r="K4291">
        <v>11</v>
      </c>
      <c r="L4291">
        <v>2025</v>
      </c>
      <c r="M4291" t="s">
        <v>376</v>
      </c>
      <c r="N4291" s="89" cm="1">
        <f t="array" ref="N4291">IF(ISNUMBER(_34_KNMI_Stations[[#This Row],[Etmaal temperatuur °C]]),IF(_34_KNMI_Stations[[#This Row],[Etmaal temperatuur °C]]&lt;stookgrens[],stookgrens[]-_34_KNMI_Stations[[#This Row],[Etmaal temperatuur °C]],0),"")</f>
        <v>16.2</v>
      </c>
      <c r="O4291" s="89">
        <f>_34_KNMI_Stations[[#This Row],[graaddagen]]*_34_KNMI_Stations[[#This Row],[Gewogen factor]]</f>
        <v>17.82</v>
      </c>
      <c r="P4291" s="89" cm="1">
        <f t="array" ref="P4291">IF(ISNUMBER(_34_KNMI_Stations[[#This Row],[Etmaal temperatuur °C]]),IF(_34_KNMI_Stations[[#This Row],[Etmaal temperatuur °C]]&gt;stookgrens[],_34_KNMI_Stations[[#This Row],[Etmaal temperatuur °C]]-stookgrens[],0),"")</f>
        <v>0</v>
      </c>
    </row>
    <row r="4292" spans="1:16" x14ac:dyDescent="0.25">
      <c r="A4292">
        <v>270</v>
      </c>
      <c r="B4292" s="110">
        <v>45988</v>
      </c>
      <c r="C4292" s="89">
        <v>7.6</v>
      </c>
      <c r="D4292" s="89">
        <v>5.9</v>
      </c>
      <c r="E4292" s="96">
        <v>64</v>
      </c>
      <c r="F4292" s="89">
        <v>4.5</v>
      </c>
      <c r="G4292" s="89">
        <v>1013.7</v>
      </c>
      <c r="H4292">
        <v>0.96</v>
      </c>
      <c r="I4292" t="s">
        <v>10</v>
      </c>
      <c r="J4292">
        <v>1.1000000000000001</v>
      </c>
      <c r="K4292">
        <v>11</v>
      </c>
      <c r="L4292">
        <v>2025</v>
      </c>
      <c r="M4292" t="s">
        <v>376</v>
      </c>
      <c r="N4292" s="89" cm="1">
        <f t="array" ref="N4292">IF(ISNUMBER(_34_KNMI_Stations[[#This Row],[Etmaal temperatuur °C]]),IF(_34_KNMI_Stations[[#This Row],[Etmaal temperatuur °C]]&lt;stookgrens[],stookgrens[]-_34_KNMI_Stations[[#This Row],[Etmaal temperatuur °C]],0),"")</f>
        <v>12.1</v>
      </c>
      <c r="O4292" s="89">
        <f>_34_KNMI_Stations[[#This Row],[graaddagen]]*_34_KNMI_Stations[[#This Row],[Gewogen factor]]</f>
        <v>13.31</v>
      </c>
      <c r="P4292" s="89" cm="1">
        <f t="array" ref="P4292">IF(ISNUMBER(_34_KNMI_Stations[[#This Row],[Etmaal temperatuur °C]]),IF(_34_KNMI_Stations[[#This Row],[Etmaal temperatuur °C]]&gt;stookgrens[],_34_KNMI_Stations[[#This Row],[Etmaal temperatuur °C]]-stookgrens[],0),"")</f>
        <v>0</v>
      </c>
    </row>
    <row r="4293" spans="1:16" x14ac:dyDescent="0.25">
      <c r="A4293">
        <v>270</v>
      </c>
      <c r="B4293" s="110">
        <v>45989</v>
      </c>
      <c r="C4293" s="89">
        <v>6.8</v>
      </c>
      <c r="D4293" s="89">
        <v>8.9</v>
      </c>
      <c r="E4293" s="96">
        <v>199</v>
      </c>
      <c r="F4293" s="89">
        <v>0.3</v>
      </c>
      <c r="G4293" s="89">
        <v>1010.3</v>
      </c>
      <c r="H4293">
        <v>0.95</v>
      </c>
      <c r="I4293" t="s">
        <v>10</v>
      </c>
      <c r="J4293">
        <v>1.1000000000000001</v>
      </c>
      <c r="K4293">
        <v>11</v>
      </c>
      <c r="L4293">
        <v>2025</v>
      </c>
      <c r="M4293" t="s">
        <v>376</v>
      </c>
      <c r="N4293" s="89" cm="1">
        <f t="array" ref="N4293">IF(ISNUMBER(_34_KNMI_Stations[[#This Row],[Etmaal temperatuur °C]]),IF(_34_KNMI_Stations[[#This Row],[Etmaal temperatuur °C]]&lt;stookgrens[],stookgrens[]-_34_KNMI_Stations[[#This Row],[Etmaal temperatuur °C]],0),"")</f>
        <v>9.1</v>
      </c>
      <c r="O4293" s="89">
        <f>_34_KNMI_Stations[[#This Row],[graaddagen]]*_34_KNMI_Stations[[#This Row],[Gewogen factor]]</f>
        <v>10.01</v>
      </c>
      <c r="P4293" s="89" cm="1">
        <f t="array" ref="P4293">IF(ISNUMBER(_34_KNMI_Stations[[#This Row],[Etmaal temperatuur °C]]),IF(_34_KNMI_Stations[[#This Row],[Etmaal temperatuur °C]]&gt;stookgrens[],_34_KNMI_Stations[[#This Row],[Etmaal temperatuur °C]]-stookgrens[],0),"")</f>
        <v>0</v>
      </c>
    </row>
    <row r="4294" spans="1:16" x14ac:dyDescent="0.25">
      <c r="A4294">
        <v>270</v>
      </c>
      <c r="B4294" s="110">
        <v>45990</v>
      </c>
      <c r="C4294" s="89">
        <v>6.3</v>
      </c>
      <c r="D4294" s="89">
        <v>8.6</v>
      </c>
      <c r="E4294" s="96">
        <v>117</v>
      </c>
      <c r="F4294" s="89">
        <v>0.8</v>
      </c>
      <c r="G4294" s="89">
        <v>1005.2</v>
      </c>
      <c r="H4294">
        <v>0.92</v>
      </c>
      <c r="I4294" t="s">
        <v>10</v>
      </c>
      <c r="J4294">
        <v>1.1000000000000001</v>
      </c>
      <c r="K4294">
        <v>11</v>
      </c>
      <c r="L4294">
        <v>2025</v>
      </c>
      <c r="M4294" t="s">
        <v>376</v>
      </c>
      <c r="N4294" s="89" cm="1">
        <f t="array" ref="N4294">IF(ISNUMBER(_34_KNMI_Stations[[#This Row],[Etmaal temperatuur °C]]),IF(_34_KNMI_Stations[[#This Row],[Etmaal temperatuur °C]]&lt;stookgrens[],stookgrens[]-_34_KNMI_Stations[[#This Row],[Etmaal temperatuur °C]],0),"")</f>
        <v>9.4</v>
      </c>
      <c r="O4294" s="89">
        <f>_34_KNMI_Stations[[#This Row],[graaddagen]]*_34_KNMI_Stations[[#This Row],[Gewogen factor]]</f>
        <v>10.340000000000002</v>
      </c>
      <c r="P4294" s="89" cm="1">
        <f t="array" ref="P4294">IF(ISNUMBER(_34_KNMI_Stations[[#This Row],[Etmaal temperatuur °C]]),IF(_34_KNMI_Stations[[#This Row],[Etmaal temperatuur °C]]&gt;stookgrens[],_34_KNMI_Stations[[#This Row],[Etmaal temperatuur °C]]-stookgrens[],0),"")</f>
        <v>0</v>
      </c>
    </row>
    <row r="4295" spans="1:16" x14ac:dyDescent="0.25">
      <c r="A4295">
        <v>270</v>
      </c>
      <c r="B4295" s="110">
        <v>45991</v>
      </c>
      <c r="C4295" s="89">
        <v>5.7</v>
      </c>
      <c r="D4295" s="89">
        <v>6.2</v>
      </c>
      <c r="E4295" s="96">
        <v>299</v>
      </c>
      <c r="F4295" s="89">
        <v>1.4</v>
      </c>
      <c r="G4295" s="89">
        <v>1007.9</v>
      </c>
      <c r="H4295">
        <v>0.87</v>
      </c>
      <c r="I4295" t="s">
        <v>10</v>
      </c>
      <c r="J4295">
        <v>1.1000000000000001</v>
      </c>
      <c r="K4295">
        <v>11</v>
      </c>
      <c r="L4295">
        <v>2025</v>
      </c>
      <c r="M4295" t="s">
        <v>376</v>
      </c>
      <c r="N4295" s="89" cm="1">
        <f t="array" ref="N4295">IF(ISNUMBER(_34_KNMI_Stations[[#This Row],[Etmaal temperatuur °C]]),IF(_34_KNMI_Stations[[#This Row],[Etmaal temperatuur °C]]&lt;stookgrens[],stookgrens[]-_34_KNMI_Stations[[#This Row],[Etmaal temperatuur °C]],0),"")</f>
        <v>11.8</v>
      </c>
      <c r="O4295" s="89">
        <f>_34_KNMI_Stations[[#This Row],[graaddagen]]*_34_KNMI_Stations[[#This Row],[Gewogen factor]]</f>
        <v>12.980000000000002</v>
      </c>
      <c r="P4295" s="89" cm="1">
        <f t="array" ref="P4295">IF(ISNUMBER(_34_KNMI_Stations[[#This Row],[Etmaal temperatuur °C]]),IF(_34_KNMI_Stations[[#This Row],[Etmaal temperatuur °C]]&gt;stookgrens[],_34_KNMI_Stations[[#This Row],[Etmaal temperatuur °C]]-stookgrens[],0),"")</f>
        <v>0</v>
      </c>
    </row>
    <row r="4296" spans="1:16" x14ac:dyDescent="0.25">
      <c r="A4296">
        <v>270</v>
      </c>
      <c r="B4296" s="110">
        <v>45992</v>
      </c>
      <c r="C4296" s="89">
        <v>7.5</v>
      </c>
      <c r="D4296" s="89">
        <v>5.5</v>
      </c>
      <c r="E4296" s="96">
        <v>157</v>
      </c>
      <c r="F4296" s="89">
        <v>2.2999999999999998</v>
      </c>
      <c r="G4296" s="89">
        <v>1008.8</v>
      </c>
      <c r="H4296">
        <v>0.84</v>
      </c>
      <c r="I4296" t="s">
        <v>10</v>
      </c>
      <c r="J4296">
        <v>1.1000000000000001</v>
      </c>
      <c r="K4296">
        <v>12</v>
      </c>
      <c r="L4296">
        <v>2025</v>
      </c>
      <c r="M4296" t="s">
        <v>377</v>
      </c>
      <c r="N4296" s="89" cm="1">
        <f t="array" ref="N4296">IF(ISNUMBER(_34_KNMI_Stations[[#This Row],[Etmaal temperatuur °C]]),IF(_34_KNMI_Stations[[#This Row],[Etmaal temperatuur °C]]&lt;stookgrens[],stookgrens[]-_34_KNMI_Stations[[#This Row],[Etmaal temperatuur °C]],0),"")</f>
        <v>12.5</v>
      </c>
      <c r="O4296" s="89">
        <f>_34_KNMI_Stations[[#This Row],[graaddagen]]*_34_KNMI_Stations[[#This Row],[Gewogen factor]]</f>
        <v>13.750000000000002</v>
      </c>
      <c r="P4296" s="89" cm="1">
        <f t="array" ref="P4296">IF(ISNUMBER(_34_KNMI_Stations[[#This Row],[Etmaal temperatuur °C]]),IF(_34_KNMI_Stations[[#This Row],[Etmaal temperatuur °C]]&gt;stookgrens[],_34_KNMI_Stations[[#This Row],[Etmaal temperatuur °C]]-stookgrens[],0),"")</f>
        <v>0</v>
      </c>
    </row>
    <row r="4297" spans="1:16" x14ac:dyDescent="0.25">
      <c r="A4297">
        <v>270</v>
      </c>
      <c r="B4297" s="110">
        <v>45993</v>
      </c>
      <c r="C4297" s="89">
        <v>5.2</v>
      </c>
      <c r="D4297" s="89">
        <v>6.9</v>
      </c>
      <c r="E4297" s="96">
        <v>86</v>
      </c>
      <c r="F4297" s="89">
        <v>0.5</v>
      </c>
      <c r="G4297" s="89">
        <v>1006.9</v>
      </c>
      <c r="H4297">
        <v>0.77</v>
      </c>
      <c r="I4297" t="s">
        <v>10</v>
      </c>
      <c r="J4297">
        <v>1.1000000000000001</v>
      </c>
      <c r="K4297">
        <v>12</v>
      </c>
      <c r="L4297">
        <v>2025</v>
      </c>
      <c r="M4297" t="s">
        <v>377</v>
      </c>
      <c r="N4297" s="89" cm="1">
        <f t="array" ref="N4297">IF(ISNUMBER(_34_KNMI_Stations[[#This Row],[Etmaal temperatuur °C]]),IF(_34_KNMI_Stations[[#This Row],[Etmaal temperatuur °C]]&lt;stookgrens[],stookgrens[]-_34_KNMI_Stations[[#This Row],[Etmaal temperatuur °C]],0),"")</f>
        <v>11.1</v>
      </c>
      <c r="O4297" s="89">
        <f>_34_KNMI_Stations[[#This Row],[graaddagen]]*_34_KNMI_Stations[[#This Row],[Gewogen factor]]</f>
        <v>12.21</v>
      </c>
      <c r="P4297" s="89" cm="1">
        <f t="array" ref="P4297">IF(ISNUMBER(_34_KNMI_Stations[[#This Row],[Etmaal temperatuur °C]]),IF(_34_KNMI_Stations[[#This Row],[Etmaal temperatuur °C]]&gt;stookgrens[],_34_KNMI_Stations[[#This Row],[Etmaal temperatuur °C]]-stookgrens[],0),"")</f>
        <v>0</v>
      </c>
    </row>
    <row r="4298" spans="1:16" x14ac:dyDescent="0.25">
      <c r="A4298">
        <v>270</v>
      </c>
      <c r="B4298" s="110">
        <v>45994</v>
      </c>
      <c r="C4298" s="89">
        <v>2.8</v>
      </c>
      <c r="D4298" s="89">
        <v>7</v>
      </c>
      <c r="E4298" s="96">
        <v>166</v>
      </c>
      <c r="F4298" s="89">
        <v>0</v>
      </c>
      <c r="G4298" s="89">
        <v>1010.5</v>
      </c>
      <c r="H4298">
        <v>0.91</v>
      </c>
      <c r="I4298" t="s">
        <v>10</v>
      </c>
      <c r="J4298">
        <v>1.1000000000000001</v>
      </c>
      <c r="K4298">
        <v>12</v>
      </c>
      <c r="L4298">
        <v>2025</v>
      </c>
      <c r="M4298" t="s">
        <v>377</v>
      </c>
      <c r="N4298" s="89" cm="1">
        <f t="array" ref="N4298">IF(ISNUMBER(_34_KNMI_Stations[[#This Row],[Etmaal temperatuur °C]]),IF(_34_KNMI_Stations[[#This Row],[Etmaal temperatuur °C]]&lt;stookgrens[],stookgrens[]-_34_KNMI_Stations[[#This Row],[Etmaal temperatuur °C]],0),"")</f>
        <v>11</v>
      </c>
      <c r="O4298" s="89">
        <f>_34_KNMI_Stations[[#This Row],[graaddagen]]*_34_KNMI_Stations[[#This Row],[Gewogen factor]]</f>
        <v>12.100000000000001</v>
      </c>
      <c r="P4298" s="89" cm="1">
        <f t="array" ref="P4298">IF(ISNUMBER(_34_KNMI_Stations[[#This Row],[Etmaal temperatuur °C]]),IF(_34_KNMI_Stations[[#This Row],[Etmaal temperatuur °C]]&gt;stookgrens[],_34_KNMI_Stations[[#This Row],[Etmaal temperatuur °C]]-stookgrens[],0),"")</f>
        <v>0</v>
      </c>
    </row>
    <row r="4299" spans="1:16" x14ac:dyDescent="0.25">
      <c r="A4299">
        <v>270</v>
      </c>
      <c r="B4299" s="110">
        <v>45995</v>
      </c>
      <c r="C4299" s="89">
        <v>4.7</v>
      </c>
      <c r="D4299" s="89">
        <v>6.1</v>
      </c>
      <c r="E4299" s="96">
        <v>190</v>
      </c>
      <c r="F4299" s="89">
        <v>-0.1</v>
      </c>
      <c r="G4299" s="89">
        <v>1005.9</v>
      </c>
      <c r="H4299">
        <v>0.9</v>
      </c>
      <c r="I4299" t="s">
        <v>10</v>
      </c>
      <c r="J4299">
        <v>1.1000000000000001</v>
      </c>
      <c r="K4299">
        <v>12</v>
      </c>
      <c r="L4299">
        <v>2025</v>
      </c>
      <c r="M4299" t="s">
        <v>377</v>
      </c>
      <c r="N4299" s="89" cm="1">
        <f t="array" ref="N4299">IF(ISNUMBER(_34_KNMI_Stations[[#This Row],[Etmaal temperatuur °C]]),IF(_34_KNMI_Stations[[#This Row],[Etmaal temperatuur °C]]&lt;stookgrens[],stookgrens[]-_34_KNMI_Stations[[#This Row],[Etmaal temperatuur °C]],0),"")</f>
        <v>11.9</v>
      </c>
      <c r="O4299" s="89">
        <f>_34_KNMI_Stations[[#This Row],[graaddagen]]*_34_KNMI_Stations[[#This Row],[Gewogen factor]]</f>
        <v>13.090000000000002</v>
      </c>
      <c r="P4299" s="89" cm="1">
        <f t="array" ref="P4299">IF(ISNUMBER(_34_KNMI_Stations[[#This Row],[Etmaal temperatuur °C]]),IF(_34_KNMI_Stations[[#This Row],[Etmaal temperatuur °C]]&gt;stookgrens[],_34_KNMI_Stations[[#This Row],[Etmaal temperatuur °C]]-stookgrens[],0),"")</f>
        <v>0</v>
      </c>
    </row>
    <row r="4300" spans="1:16" x14ac:dyDescent="0.25">
      <c r="A4300">
        <v>270</v>
      </c>
      <c r="B4300" s="110">
        <v>45996</v>
      </c>
      <c r="C4300" s="89">
        <v>4</v>
      </c>
      <c r="D4300" s="89">
        <v>4.3</v>
      </c>
      <c r="E4300" s="96">
        <v>100</v>
      </c>
      <c r="F4300" s="89">
        <v>0</v>
      </c>
      <c r="G4300" s="89">
        <v>1008.4</v>
      </c>
      <c r="H4300">
        <v>0.94</v>
      </c>
      <c r="I4300" t="s">
        <v>10</v>
      </c>
      <c r="J4300">
        <v>1.1000000000000001</v>
      </c>
      <c r="K4300">
        <v>12</v>
      </c>
      <c r="L4300">
        <v>2025</v>
      </c>
      <c r="M4300" t="s">
        <v>377</v>
      </c>
      <c r="N4300" s="89" cm="1">
        <f t="array" ref="N4300">IF(ISNUMBER(_34_KNMI_Stations[[#This Row],[Etmaal temperatuur °C]]),IF(_34_KNMI_Stations[[#This Row],[Etmaal temperatuur °C]]&lt;stookgrens[],stookgrens[]-_34_KNMI_Stations[[#This Row],[Etmaal temperatuur °C]],0),"")</f>
        <v>13.7</v>
      </c>
      <c r="O4300" s="89">
        <f>_34_KNMI_Stations[[#This Row],[graaddagen]]*_34_KNMI_Stations[[#This Row],[Gewogen factor]]</f>
        <v>15.07</v>
      </c>
      <c r="P4300" s="89" cm="1">
        <f t="array" ref="P4300">IF(ISNUMBER(_34_KNMI_Stations[[#This Row],[Etmaal temperatuur °C]]),IF(_34_KNMI_Stations[[#This Row],[Etmaal temperatuur °C]]&gt;stookgrens[],_34_KNMI_Stations[[#This Row],[Etmaal temperatuur °C]]-stookgrens[],0),"")</f>
        <v>0</v>
      </c>
    </row>
    <row r="4301" spans="1:16" x14ac:dyDescent="0.25">
      <c r="A4301">
        <v>270</v>
      </c>
      <c r="B4301" s="110">
        <v>45997</v>
      </c>
      <c r="C4301" s="89">
        <v>6.6</v>
      </c>
      <c r="D4301" s="89">
        <v>7.2</v>
      </c>
      <c r="E4301" s="96">
        <v>61</v>
      </c>
      <c r="F4301" s="89">
        <v>7.7</v>
      </c>
      <c r="G4301" s="89">
        <v>999.8</v>
      </c>
      <c r="H4301">
        <v>0.93</v>
      </c>
      <c r="I4301" t="s">
        <v>10</v>
      </c>
      <c r="J4301">
        <v>1.1000000000000001</v>
      </c>
      <c r="K4301">
        <v>12</v>
      </c>
      <c r="L4301">
        <v>2025</v>
      </c>
      <c r="M4301" t="s">
        <v>377</v>
      </c>
      <c r="N4301" s="89" cm="1">
        <f t="array" ref="N4301">IF(ISNUMBER(_34_KNMI_Stations[[#This Row],[Etmaal temperatuur °C]]),IF(_34_KNMI_Stations[[#This Row],[Etmaal temperatuur °C]]&lt;stookgrens[],stookgrens[]-_34_KNMI_Stations[[#This Row],[Etmaal temperatuur °C]],0),"")</f>
        <v>10.8</v>
      </c>
      <c r="O4301" s="89">
        <f>_34_KNMI_Stations[[#This Row],[graaddagen]]*_34_KNMI_Stations[[#This Row],[Gewogen factor]]</f>
        <v>11.880000000000003</v>
      </c>
      <c r="P4301" s="89" cm="1">
        <f t="array" ref="P4301">IF(ISNUMBER(_34_KNMI_Stations[[#This Row],[Etmaal temperatuur °C]]),IF(_34_KNMI_Stations[[#This Row],[Etmaal temperatuur °C]]&gt;stookgrens[],_34_KNMI_Stations[[#This Row],[Etmaal temperatuur °C]]-stookgrens[],0),"")</f>
        <v>0</v>
      </c>
    </row>
    <row r="4302" spans="1:16" x14ac:dyDescent="0.25">
      <c r="A4302">
        <v>270</v>
      </c>
      <c r="B4302" s="110">
        <v>45998</v>
      </c>
      <c r="C4302" s="89">
        <v>6.1</v>
      </c>
      <c r="D4302" s="89">
        <v>9.6999999999999993</v>
      </c>
      <c r="E4302" s="96">
        <v>123</v>
      </c>
      <c r="F4302" s="89">
        <v>9.3000000000000007</v>
      </c>
      <c r="G4302" s="89">
        <v>1002.5</v>
      </c>
      <c r="H4302">
        <v>0.94</v>
      </c>
      <c r="I4302" t="s">
        <v>10</v>
      </c>
      <c r="J4302">
        <v>1.1000000000000001</v>
      </c>
      <c r="K4302">
        <v>12</v>
      </c>
      <c r="L4302">
        <v>2025</v>
      </c>
      <c r="M4302" t="s">
        <v>377</v>
      </c>
      <c r="N4302" s="89" cm="1">
        <f t="array" ref="N4302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4302" s="89">
        <f>_34_KNMI_Stations[[#This Row],[graaddagen]]*_34_KNMI_Stations[[#This Row],[Gewogen factor]]</f>
        <v>9.1300000000000008</v>
      </c>
      <c r="P4302" s="89" cm="1">
        <f t="array" ref="P4302">IF(ISNUMBER(_34_KNMI_Stations[[#This Row],[Etmaal temperatuur °C]]),IF(_34_KNMI_Stations[[#This Row],[Etmaal temperatuur °C]]&gt;stookgrens[],_34_KNMI_Stations[[#This Row],[Etmaal temperatuur °C]]-stookgrens[],0),"")</f>
        <v>0</v>
      </c>
    </row>
    <row r="4303" spans="1:16" x14ac:dyDescent="0.25">
      <c r="A4303">
        <v>270</v>
      </c>
      <c r="B4303" s="110">
        <v>45999</v>
      </c>
      <c r="C4303" s="89">
        <v>6.4</v>
      </c>
      <c r="D4303" s="89">
        <v>10.5</v>
      </c>
      <c r="E4303" s="96">
        <v>148</v>
      </c>
      <c r="F4303" s="89">
        <v>1.1000000000000001</v>
      </c>
      <c r="G4303" s="89">
        <v>1008.3</v>
      </c>
      <c r="H4303">
        <v>0.92</v>
      </c>
      <c r="I4303" t="s">
        <v>10</v>
      </c>
      <c r="J4303">
        <v>1.1000000000000001</v>
      </c>
      <c r="K4303">
        <v>12</v>
      </c>
      <c r="L4303">
        <v>2025</v>
      </c>
      <c r="M4303" t="s">
        <v>378</v>
      </c>
      <c r="N4303" s="89" cm="1">
        <f t="array" ref="N4303">IF(ISNUMBER(_34_KNMI_Stations[[#This Row],[Etmaal temperatuur °C]]),IF(_34_KNMI_Stations[[#This Row],[Etmaal temperatuur °C]]&lt;stookgrens[],stookgrens[]-_34_KNMI_Stations[[#This Row],[Etmaal temperatuur °C]],0),"")</f>
        <v>7.5</v>
      </c>
      <c r="O4303" s="89">
        <f>_34_KNMI_Stations[[#This Row],[graaddagen]]*_34_KNMI_Stations[[#This Row],[Gewogen factor]]</f>
        <v>8.25</v>
      </c>
      <c r="P4303" s="89" cm="1">
        <f t="array" ref="P4303">IF(ISNUMBER(_34_KNMI_Stations[[#This Row],[Etmaal temperatuur °C]]),IF(_34_KNMI_Stations[[#This Row],[Etmaal temperatuur °C]]&gt;stookgrens[],_34_KNMI_Stations[[#This Row],[Etmaal temperatuur °C]]-stookgrens[],0),"")</f>
        <v>0</v>
      </c>
    </row>
    <row r="4304" spans="1:16" x14ac:dyDescent="0.25">
      <c r="A4304">
        <v>270</v>
      </c>
      <c r="B4304" s="110">
        <v>46000</v>
      </c>
      <c r="C4304" s="89">
        <v>5.9</v>
      </c>
      <c r="D4304" s="89">
        <v>11.7</v>
      </c>
      <c r="E4304" s="96">
        <v>113</v>
      </c>
      <c r="F4304" s="89">
        <v>4</v>
      </c>
      <c r="G4304" s="89">
        <v>1008.7</v>
      </c>
      <c r="H4304">
        <v>0.89</v>
      </c>
      <c r="I4304" t="s">
        <v>10</v>
      </c>
      <c r="J4304">
        <v>1.1000000000000001</v>
      </c>
      <c r="K4304">
        <v>12</v>
      </c>
      <c r="L4304">
        <v>2025</v>
      </c>
      <c r="M4304" t="s">
        <v>378</v>
      </c>
      <c r="N4304" s="89" cm="1">
        <f t="array" ref="N4304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4304" s="89">
        <f>_34_KNMI_Stations[[#This Row],[graaddagen]]*_34_KNMI_Stations[[#This Row],[Gewogen factor]]</f>
        <v>6.9300000000000015</v>
      </c>
      <c r="P4304" s="89" cm="1">
        <f t="array" ref="P4304">IF(ISNUMBER(_34_KNMI_Stations[[#This Row],[Etmaal temperatuur °C]]),IF(_34_KNMI_Stations[[#This Row],[Etmaal temperatuur °C]]&gt;stookgrens[],_34_KNMI_Stations[[#This Row],[Etmaal temperatuur °C]]-stookgrens[],0),"")</f>
        <v>0</v>
      </c>
    </row>
    <row r="4305" spans="1:16" x14ac:dyDescent="0.25">
      <c r="A4305">
        <v>270</v>
      </c>
      <c r="B4305" s="110">
        <v>46001</v>
      </c>
      <c r="C4305" s="89">
        <v>6.3</v>
      </c>
      <c r="D4305" s="89">
        <v>10.4</v>
      </c>
      <c r="E4305" s="96">
        <v>243</v>
      </c>
      <c r="F4305" s="89">
        <v>0</v>
      </c>
      <c r="G4305" s="89">
        <v>1014.3</v>
      </c>
      <c r="H4305">
        <v>0.89</v>
      </c>
      <c r="I4305" t="s">
        <v>10</v>
      </c>
      <c r="J4305">
        <v>1.1000000000000001</v>
      </c>
      <c r="K4305">
        <v>12</v>
      </c>
      <c r="L4305">
        <v>2025</v>
      </c>
      <c r="M4305" t="s">
        <v>378</v>
      </c>
      <c r="N4305" s="89" cm="1">
        <f t="array" ref="N4305">IF(ISNUMBER(_34_KNMI_Stations[[#This Row],[Etmaal temperatuur °C]]),IF(_34_KNMI_Stations[[#This Row],[Etmaal temperatuur °C]]&lt;stookgrens[],stookgrens[]-_34_KNMI_Stations[[#This Row],[Etmaal temperatuur °C]],0),"")</f>
        <v>7.6</v>
      </c>
      <c r="O4305" s="89">
        <f>_34_KNMI_Stations[[#This Row],[graaddagen]]*_34_KNMI_Stations[[#This Row],[Gewogen factor]]</f>
        <v>8.36</v>
      </c>
      <c r="P4305" s="89" cm="1">
        <f t="array" ref="P4305">IF(ISNUMBER(_34_KNMI_Stations[[#This Row],[Etmaal temperatuur °C]]),IF(_34_KNMI_Stations[[#This Row],[Etmaal temperatuur °C]]&gt;stookgrens[],_34_KNMI_Stations[[#This Row],[Etmaal temperatuur °C]]-stookgrens[],0),"")</f>
        <v>0</v>
      </c>
    </row>
    <row r="4306" spans="1:16" x14ac:dyDescent="0.25">
      <c r="A4306">
        <v>270</v>
      </c>
      <c r="B4306" s="110">
        <v>46002</v>
      </c>
      <c r="C4306" s="89">
        <v>4.8</v>
      </c>
      <c r="D4306" s="89">
        <v>7.5</v>
      </c>
      <c r="E4306" s="96">
        <v>147</v>
      </c>
      <c r="F4306" s="89">
        <v>0</v>
      </c>
      <c r="G4306" s="89">
        <v>1020.4</v>
      </c>
      <c r="H4306">
        <v>0.94</v>
      </c>
      <c r="I4306" t="s">
        <v>10</v>
      </c>
      <c r="J4306">
        <v>1.1000000000000001</v>
      </c>
      <c r="K4306">
        <v>12</v>
      </c>
      <c r="L4306">
        <v>2025</v>
      </c>
      <c r="M4306" t="s">
        <v>378</v>
      </c>
      <c r="N4306" s="89" cm="1">
        <f t="array" ref="N4306">IF(ISNUMBER(_34_KNMI_Stations[[#This Row],[Etmaal temperatuur °C]]),IF(_34_KNMI_Stations[[#This Row],[Etmaal temperatuur °C]]&lt;stookgrens[],stookgrens[]-_34_KNMI_Stations[[#This Row],[Etmaal temperatuur °C]],0),"")</f>
        <v>10.5</v>
      </c>
      <c r="O4306" s="89">
        <f>_34_KNMI_Stations[[#This Row],[graaddagen]]*_34_KNMI_Stations[[#This Row],[Gewogen factor]]</f>
        <v>11.55</v>
      </c>
      <c r="P4306" s="89" cm="1">
        <f t="array" ref="P4306">IF(ISNUMBER(_34_KNMI_Stations[[#This Row],[Etmaal temperatuur °C]]),IF(_34_KNMI_Stations[[#This Row],[Etmaal temperatuur °C]]&gt;stookgrens[],_34_KNMI_Stations[[#This Row],[Etmaal temperatuur °C]]-stookgrens[],0),"")</f>
        <v>0</v>
      </c>
    </row>
    <row r="4307" spans="1:16" x14ac:dyDescent="0.25">
      <c r="A4307">
        <v>270</v>
      </c>
      <c r="B4307" s="110">
        <v>46003</v>
      </c>
      <c r="C4307" s="89">
        <v>3.4</v>
      </c>
      <c r="D4307" s="89">
        <v>7.8</v>
      </c>
      <c r="E4307" s="96">
        <v>88</v>
      </c>
      <c r="F4307" s="89">
        <v>0</v>
      </c>
      <c r="G4307" s="89">
        <v>1020.4</v>
      </c>
      <c r="H4307">
        <v>0.92</v>
      </c>
      <c r="I4307" t="s">
        <v>10</v>
      </c>
      <c r="J4307">
        <v>1.1000000000000001</v>
      </c>
      <c r="K4307">
        <v>12</v>
      </c>
      <c r="L4307">
        <v>2025</v>
      </c>
      <c r="M4307" t="s">
        <v>378</v>
      </c>
      <c r="N4307" s="89" cm="1">
        <f t="array" ref="N4307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4307" s="89">
        <f>_34_KNMI_Stations[[#This Row],[graaddagen]]*_34_KNMI_Stations[[#This Row],[Gewogen factor]]</f>
        <v>11.22</v>
      </c>
      <c r="P4307" s="89" cm="1">
        <f t="array" ref="P4307">IF(ISNUMBER(_34_KNMI_Stations[[#This Row],[Etmaal temperatuur °C]]),IF(_34_KNMI_Stations[[#This Row],[Etmaal temperatuur °C]]&gt;stookgrens[],_34_KNMI_Stations[[#This Row],[Etmaal temperatuur °C]]-stookgrens[],0),"")</f>
        <v>0</v>
      </c>
    </row>
    <row r="4308" spans="1:16" x14ac:dyDescent="0.25">
      <c r="A4308">
        <v>270</v>
      </c>
      <c r="B4308" s="110">
        <v>46004</v>
      </c>
      <c r="C4308" s="89">
        <v>3.9</v>
      </c>
      <c r="D4308" s="89">
        <v>7</v>
      </c>
      <c r="E4308" s="96">
        <v>316</v>
      </c>
      <c r="F4308" s="89">
        <v>0.1</v>
      </c>
      <c r="G4308" s="89">
        <v>1025.3</v>
      </c>
      <c r="H4308">
        <v>0.94</v>
      </c>
      <c r="I4308" t="s">
        <v>10</v>
      </c>
      <c r="J4308">
        <v>1.1000000000000001</v>
      </c>
      <c r="K4308">
        <v>12</v>
      </c>
      <c r="L4308">
        <v>2025</v>
      </c>
      <c r="M4308" t="s">
        <v>378</v>
      </c>
      <c r="N4308" s="89" cm="1">
        <f t="array" ref="N4308">IF(ISNUMBER(_34_KNMI_Stations[[#This Row],[Etmaal temperatuur °C]]),IF(_34_KNMI_Stations[[#This Row],[Etmaal temperatuur °C]]&lt;stookgrens[],stookgrens[]-_34_KNMI_Stations[[#This Row],[Etmaal temperatuur °C]],0),"")</f>
        <v>11</v>
      </c>
      <c r="O4308" s="89">
        <f>_34_KNMI_Stations[[#This Row],[graaddagen]]*_34_KNMI_Stations[[#This Row],[Gewogen factor]]</f>
        <v>12.100000000000001</v>
      </c>
      <c r="P4308" s="89" cm="1">
        <f t="array" ref="P4308">IF(ISNUMBER(_34_KNMI_Stations[[#This Row],[Etmaal temperatuur °C]]),IF(_34_KNMI_Stations[[#This Row],[Etmaal temperatuur °C]]&gt;stookgrens[],_34_KNMI_Stations[[#This Row],[Etmaal temperatuur °C]]-stookgrens[],0),"")</f>
        <v>0</v>
      </c>
    </row>
    <row r="4309" spans="1:16" x14ac:dyDescent="0.25">
      <c r="A4309">
        <v>270</v>
      </c>
      <c r="B4309" s="110">
        <v>46005</v>
      </c>
      <c r="C4309" s="89">
        <v>6.5</v>
      </c>
      <c r="D4309" s="89">
        <v>6.6</v>
      </c>
      <c r="E4309" s="96">
        <v>121</v>
      </c>
      <c r="F4309" s="89">
        <v>0</v>
      </c>
      <c r="G4309" s="89">
        <v>1020.1</v>
      </c>
      <c r="H4309">
        <v>0.92</v>
      </c>
      <c r="I4309" t="s">
        <v>10</v>
      </c>
      <c r="J4309">
        <v>1.1000000000000001</v>
      </c>
      <c r="K4309">
        <v>12</v>
      </c>
      <c r="L4309">
        <v>2025</v>
      </c>
      <c r="M4309" t="s">
        <v>378</v>
      </c>
      <c r="N4309" s="89" cm="1">
        <f t="array" ref="N4309">IF(ISNUMBER(_34_KNMI_Stations[[#This Row],[Etmaal temperatuur °C]]),IF(_34_KNMI_Stations[[#This Row],[Etmaal temperatuur °C]]&lt;stookgrens[],stookgrens[]-_34_KNMI_Stations[[#This Row],[Etmaal temperatuur °C]],0),"")</f>
        <v>11.4</v>
      </c>
      <c r="O4309" s="89">
        <f>_34_KNMI_Stations[[#This Row],[graaddagen]]*_34_KNMI_Stations[[#This Row],[Gewogen factor]]</f>
        <v>12.540000000000001</v>
      </c>
      <c r="P4309" s="89" cm="1">
        <f t="array" ref="P4309">IF(ISNUMBER(_34_KNMI_Stations[[#This Row],[Etmaal temperatuur °C]]),IF(_34_KNMI_Stations[[#This Row],[Etmaal temperatuur °C]]&gt;stookgrens[],_34_KNMI_Stations[[#This Row],[Etmaal temperatuur °C]]-stookgrens[],0),"")</f>
        <v>0</v>
      </c>
    </row>
    <row r="4310" spans="1:16" x14ac:dyDescent="0.25">
      <c r="A4310">
        <v>270</v>
      </c>
      <c r="B4310" s="110">
        <v>46006</v>
      </c>
      <c r="C4310" s="89">
        <v>5.6</v>
      </c>
      <c r="D4310" s="89">
        <v>6.4</v>
      </c>
      <c r="E4310" s="96">
        <v>47</v>
      </c>
      <c r="F4310" s="89">
        <v>0</v>
      </c>
      <c r="G4310" s="89">
        <v>1011.9</v>
      </c>
      <c r="H4310">
        <v>0.89</v>
      </c>
      <c r="I4310" t="s">
        <v>10</v>
      </c>
      <c r="J4310">
        <v>1.1000000000000001</v>
      </c>
      <c r="K4310">
        <v>12</v>
      </c>
      <c r="L4310">
        <v>2025</v>
      </c>
      <c r="M4310" t="s">
        <v>379</v>
      </c>
      <c r="N4310" s="89" cm="1">
        <f t="array" ref="N4310">IF(ISNUMBER(_34_KNMI_Stations[[#This Row],[Etmaal temperatuur °C]]),IF(_34_KNMI_Stations[[#This Row],[Etmaal temperatuur °C]]&lt;stookgrens[],stookgrens[]-_34_KNMI_Stations[[#This Row],[Etmaal temperatuur °C]],0),"")</f>
        <v>11.6</v>
      </c>
      <c r="O4310" s="89">
        <f>_34_KNMI_Stations[[#This Row],[graaddagen]]*_34_KNMI_Stations[[#This Row],[Gewogen factor]]</f>
        <v>12.76</v>
      </c>
      <c r="P4310" s="89" cm="1">
        <f t="array" ref="P4310">IF(ISNUMBER(_34_KNMI_Stations[[#This Row],[Etmaal temperatuur °C]]),IF(_34_KNMI_Stations[[#This Row],[Etmaal temperatuur °C]]&gt;stookgrens[],_34_KNMI_Stations[[#This Row],[Etmaal temperatuur °C]]-stookgrens[],0),"")</f>
        <v>0</v>
      </c>
    </row>
    <row r="4311" spans="1:16" x14ac:dyDescent="0.25">
      <c r="A4311">
        <v>270</v>
      </c>
      <c r="B4311" s="110">
        <v>46007</v>
      </c>
      <c r="C4311" s="89">
        <v>3.6</v>
      </c>
      <c r="D4311" s="89">
        <v>7.6</v>
      </c>
      <c r="E4311" s="96">
        <v>164</v>
      </c>
      <c r="F4311" s="89">
        <v>-0.1</v>
      </c>
      <c r="G4311" s="89">
        <v>1011.7</v>
      </c>
      <c r="H4311">
        <v>0.87</v>
      </c>
      <c r="I4311" t="s">
        <v>10</v>
      </c>
      <c r="J4311">
        <v>1.1000000000000001</v>
      </c>
      <c r="K4311">
        <v>12</v>
      </c>
      <c r="L4311">
        <v>2025</v>
      </c>
      <c r="M4311" t="s">
        <v>379</v>
      </c>
      <c r="N4311" s="89" cm="1">
        <f t="array" ref="N4311">IF(ISNUMBER(_34_KNMI_Stations[[#This Row],[Etmaal temperatuur °C]]),IF(_34_KNMI_Stations[[#This Row],[Etmaal temperatuur °C]]&lt;stookgrens[],stookgrens[]-_34_KNMI_Stations[[#This Row],[Etmaal temperatuur °C]],0),"")</f>
        <v>10.4</v>
      </c>
      <c r="O4311" s="89">
        <f>_34_KNMI_Stations[[#This Row],[graaddagen]]*_34_KNMI_Stations[[#This Row],[Gewogen factor]]</f>
        <v>11.440000000000001</v>
      </c>
      <c r="P4311" s="89" cm="1">
        <f t="array" ref="P4311">IF(ISNUMBER(_34_KNMI_Stations[[#This Row],[Etmaal temperatuur °C]]),IF(_34_KNMI_Stations[[#This Row],[Etmaal temperatuur °C]]&gt;stookgrens[],_34_KNMI_Stations[[#This Row],[Etmaal temperatuur °C]]-stookgrens[],0),"")</f>
        <v>0</v>
      </c>
    </row>
    <row r="4312" spans="1:16" x14ac:dyDescent="0.25">
      <c r="A4312">
        <v>270</v>
      </c>
      <c r="B4312" s="110">
        <v>46008</v>
      </c>
      <c r="C4312" s="89">
        <v>3.5</v>
      </c>
      <c r="D4312" s="89">
        <v>7.4</v>
      </c>
      <c r="E4312" s="96">
        <v>94</v>
      </c>
      <c r="F4312" s="89">
        <v>-0.1</v>
      </c>
      <c r="G4312" s="89">
        <v>1015.1</v>
      </c>
      <c r="H4312">
        <v>0.92</v>
      </c>
      <c r="I4312" t="s">
        <v>10</v>
      </c>
      <c r="J4312">
        <v>1.1000000000000001</v>
      </c>
      <c r="K4312">
        <v>12</v>
      </c>
      <c r="L4312">
        <v>2025</v>
      </c>
      <c r="M4312" t="s">
        <v>379</v>
      </c>
      <c r="N4312" s="89" cm="1">
        <f t="array" ref="N4312">IF(ISNUMBER(_34_KNMI_Stations[[#This Row],[Etmaal temperatuur °C]]),IF(_34_KNMI_Stations[[#This Row],[Etmaal temperatuur °C]]&lt;stookgrens[],stookgrens[]-_34_KNMI_Stations[[#This Row],[Etmaal temperatuur °C]],0),"")</f>
        <v>10.6</v>
      </c>
      <c r="O4312" s="89">
        <f>_34_KNMI_Stations[[#This Row],[graaddagen]]*_34_KNMI_Stations[[#This Row],[Gewogen factor]]</f>
        <v>11.66</v>
      </c>
      <c r="P4312" s="89" cm="1">
        <f t="array" ref="P4312">IF(ISNUMBER(_34_KNMI_Stations[[#This Row],[Etmaal temperatuur °C]]),IF(_34_KNMI_Stations[[#This Row],[Etmaal temperatuur °C]]&gt;stookgrens[],_34_KNMI_Stations[[#This Row],[Etmaal temperatuur °C]]-stookgrens[],0),"")</f>
        <v>0</v>
      </c>
    </row>
    <row r="4313" spans="1:16" x14ac:dyDescent="0.25">
      <c r="A4313">
        <v>270</v>
      </c>
      <c r="B4313" s="110">
        <v>46009</v>
      </c>
      <c r="C4313" s="89">
        <v>7.2</v>
      </c>
      <c r="D4313" s="89">
        <v>9</v>
      </c>
      <c r="E4313" s="96">
        <v>75</v>
      </c>
      <c r="F4313" s="89">
        <v>0.4</v>
      </c>
      <c r="G4313" s="89">
        <v>1010.7</v>
      </c>
      <c r="H4313">
        <v>0.84</v>
      </c>
      <c r="I4313" t="s">
        <v>10</v>
      </c>
      <c r="J4313">
        <v>1.1000000000000001</v>
      </c>
      <c r="K4313">
        <v>12</v>
      </c>
      <c r="L4313">
        <v>2025</v>
      </c>
      <c r="M4313" t="s">
        <v>379</v>
      </c>
      <c r="N4313" s="89" cm="1">
        <f t="array" ref="N4313">IF(ISNUMBER(_34_KNMI_Stations[[#This Row],[Etmaal temperatuur °C]]),IF(_34_KNMI_Stations[[#This Row],[Etmaal temperatuur °C]]&lt;stookgrens[],stookgrens[]-_34_KNMI_Stations[[#This Row],[Etmaal temperatuur °C]],0),"")</f>
        <v>9</v>
      </c>
      <c r="O4313" s="89">
        <f>_34_KNMI_Stations[[#This Row],[graaddagen]]*_34_KNMI_Stations[[#This Row],[Gewogen factor]]</f>
        <v>9.9</v>
      </c>
      <c r="P4313" s="89" cm="1">
        <f t="array" ref="P4313">IF(ISNUMBER(_34_KNMI_Stations[[#This Row],[Etmaal temperatuur °C]]),IF(_34_KNMI_Stations[[#This Row],[Etmaal temperatuur °C]]&gt;stookgrens[],_34_KNMI_Stations[[#This Row],[Etmaal temperatuur °C]]-stookgrens[],0),"")</f>
        <v>0</v>
      </c>
    </row>
    <row r="4314" spans="1:16" x14ac:dyDescent="0.25">
      <c r="A4314">
        <v>270</v>
      </c>
      <c r="B4314" s="110">
        <v>46010</v>
      </c>
      <c r="C4314" s="89">
        <v>5</v>
      </c>
      <c r="D4314" s="89">
        <v>8.3000000000000007</v>
      </c>
      <c r="E4314" s="96">
        <v>171</v>
      </c>
      <c r="F4314" s="89">
        <v>1.4</v>
      </c>
      <c r="G4314" s="89">
        <v>1014.3</v>
      </c>
      <c r="H4314">
        <v>0.91</v>
      </c>
      <c r="I4314" t="s">
        <v>10</v>
      </c>
      <c r="J4314">
        <v>1.1000000000000001</v>
      </c>
      <c r="K4314">
        <v>12</v>
      </c>
      <c r="L4314">
        <v>2025</v>
      </c>
      <c r="M4314" t="s">
        <v>379</v>
      </c>
      <c r="N4314" s="89" cm="1">
        <f t="array" ref="N4314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4314" s="89">
        <f>_34_KNMI_Stations[[#This Row],[graaddagen]]*_34_KNMI_Stations[[#This Row],[Gewogen factor]]</f>
        <v>10.67</v>
      </c>
      <c r="P4314" s="89" cm="1">
        <f t="array" ref="P4314">IF(ISNUMBER(_34_KNMI_Stations[[#This Row],[Etmaal temperatuur °C]]),IF(_34_KNMI_Stations[[#This Row],[Etmaal temperatuur °C]]&gt;stookgrens[],_34_KNMI_Stations[[#This Row],[Etmaal temperatuur °C]]-stookgrens[],0),"")</f>
        <v>0</v>
      </c>
    </row>
    <row r="4315" spans="1:16" x14ac:dyDescent="0.25">
      <c r="A4315">
        <v>270</v>
      </c>
      <c r="B4315" s="110">
        <v>46011</v>
      </c>
      <c r="C4315" s="89">
        <v>3.4</v>
      </c>
      <c r="D4315" s="89">
        <v>4.5</v>
      </c>
      <c r="E4315" s="96">
        <v>144</v>
      </c>
      <c r="F4315" s="89">
        <v>-0.1</v>
      </c>
      <c r="G4315" s="89">
        <v>1016.7</v>
      </c>
      <c r="H4315">
        <v>0.99</v>
      </c>
      <c r="I4315" t="s">
        <v>10</v>
      </c>
      <c r="J4315">
        <v>1.1000000000000001</v>
      </c>
      <c r="K4315">
        <v>12</v>
      </c>
      <c r="L4315">
        <v>2025</v>
      </c>
      <c r="M4315" t="s">
        <v>379</v>
      </c>
      <c r="N4315" s="89" cm="1">
        <f t="array" ref="N4315">IF(ISNUMBER(_34_KNMI_Stations[[#This Row],[Etmaal temperatuur °C]]),IF(_34_KNMI_Stations[[#This Row],[Etmaal temperatuur °C]]&lt;stookgrens[],stookgrens[]-_34_KNMI_Stations[[#This Row],[Etmaal temperatuur °C]],0),"")</f>
        <v>13.5</v>
      </c>
      <c r="O4315" s="89">
        <f>_34_KNMI_Stations[[#This Row],[graaddagen]]*_34_KNMI_Stations[[#This Row],[Gewogen factor]]</f>
        <v>14.850000000000001</v>
      </c>
      <c r="P4315" s="89" cm="1">
        <f t="array" ref="P4315">IF(ISNUMBER(_34_KNMI_Stations[[#This Row],[Etmaal temperatuur °C]]),IF(_34_KNMI_Stations[[#This Row],[Etmaal temperatuur °C]]&gt;stookgrens[],_34_KNMI_Stations[[#This Row],[Etmaal temperatuur °C]]-stookgrens[],0),"")</f>
        <v>0</v>
      </c>
    </row>
    <row r="4316" spans="1:16" x14ac:dyDescent="0.25">
      <c r="A4316">
        <v>270</v>
      </c>
      <c r="B4316" s="110">
        <v>46012</v>
      </c>
      <c r="C4316" s="89">
        <v>4.9000000000000004</v>
      </c>
      <c r="D4316" s="89">
        <v>7</v>
      </c>
      <c r="E4316" s="96">
        <v>208</v>
      </c>
      <c r="F4316" s="89">
        <v>-0.1</v>
      </c>
      <c r="G4316" s="89">
        <v>1013</v>
      </c>
      <c r="H4316">
        <v>0.94</v>
      </c>
      <c r="I4316" t="s">
        <v>10</v>
      </c>
      <c r="J4316">
        <v>1.1000000000000001</v>
      </c>
      <c r="K4316">
        <v>12</v>
      </c>
      <c r="L4316">
        <v>2025</v>
      </c>
      <c r="M4316" t="s">
        <v>379</v>
      </c>
      <c r="N4316" s="89" cm="1">
        <f t="array" ref="N4316">IF(ISNUMBER(_34_KNMI_Stations[[#This Row],[Etmaal temperatuur °C]]),IF(_34_KNMI_Stations[[#This Row],[Etmaal temperatuur °C]]&lt;stookgrens[],stookgrens[]-_34_KNMI_Stations[[#This Row],[Etmaal temperatuur °C]],0),"")</f>
        <v>11</v>
      </c>
      <c r="O4316" s="89">
        <f>_34_KNMI_Stations[[#This Row],[graaddagen]]*_34_KNMI_Stations[[#This Row],[Gewogen factor]]</f>
        <v>12.100000000000001</v>
      </c>
      <c r="P4316" s="89" cm="1">
        <f t="array" ref="P4316">IF(ISNUMBER(_34_KNMI_Stations[[#This Row],[Etmaal temperatuur °C]]),IF(_34_KNMI_Stations[[#This Row],[Etmaal temperatuur °C]]&gt;stookgrens[],_34_KNMI_Stations[[#This Row],[Etmaal temperatuur °C]]-stookgrens[],0),"")</f>
        <v>0</v>
      </c>
    </row>
    <row r="4317" spans="1:16" x14ac:dyDescent="0.25">
      <c r="A4317">
        <v>270</v>
      </c>
      <c r="B4317" s="110">
        <v>46013</v>
      </c>
      <c r="C4317" s="89">
        <v>6.2</v>
      </c>
      <c r="D4317" s="89">
        <v>5.7</v>
      </c>
      <c r="E4317" s="96">
        <v>106</v>
      </c>
      <c r="F4317" s="89">
        <v>0</v>
      </c>
      <c r="G4317" s="89">
        <v>1013.9</v>
      </c>
      <c r="H4317">
        <v>0.87</v>
      </c>
      <c r="I4317" t="s">
        <v>10</v>
      </c>
      <c r="J4317">
        <v>1.1000000000000001</v>
      </c>
      <c r="K4317">
        <v>12</v>
      </c>
      <c r="L4317">
        <v>2025</v>
      </c>
      <c r="M4317" t="s">
        <v>380</v>
      </c>
      <c r="N4317" s="89" cm="1">
        <f t="array" ref="N4317">IF(ISNUMBER(_34_KNMI_Stations[[#This Row],[Etmaal temperatuur °C]]),IF(_34_KNMI_Stations[[#This Row],[Etmaal temperatuur °C]]&lt;stookgrens[],stookgrens[]-_34_KNMI_Stations[[#This Row],[Etmaal temperatuur °C]],0),"")</f>
        <v>12.3</v>
      </c>
      <c r="O4317" s="89">
        <f>_34_KNMI_Stations[[#This Row],[graaddagen]]*_34_KNMI_Stations[[#This Row],[Gewogen factor]]</f>
        <v>13.530000000000001</v>
      </c>
      <c r="P4317" s="89" cm="1">
        <f t="array" ref="P4317">IF(ISNUMBER(_34_KNMI_Stations[[#This Row],[Etmaal temperatuur °C]]),IF(_34_KNMI_Stations[[#This Row],[Etmaal temperatuur °C]]&gt;stookgrens[],_34_KNMI_Stations[[#This Row],[Etmaal temperatuur °C]]-stookgrens[],0),"")</f>
        <v>0</v>
      </c>
    </row>
    <row r="4318" spans="1:16" x14ac:dyDescent="0.25">
      <c r="A4318">
        <v>270</v>
      </c>
      <c r="B4318" s="110">
        <v>46014</v>
      </c>
      <c r="C4318" s="89">
        <v>7.5</v>
      </c>
      <c r="D4318" s="89">
        <v>2.7</v>
      </c>
      <c r="E4318" s="96">
        <v>56</v>
      </c>
      <c r="F4318" s="89">
        <v>0</v>
      </c>
      <c r="G4318" s="89">
        <v>1023.5</v>
      </c>
      <c r="H4318">
        <v>0.84</v>
      </c>
      <c r="I4318" t="s">
        <v>10</v>
      </c>
      <c r="J4318">
        <v>1.1000000000000001</v>
      </c>
      <c r="K4318">
        <v>12</v>
      </c>
      <c r="L4318">
        <v>2025</v>
      </c>
      <c r="M4318" t="s">
        <v>380</v>
      </c>
      <c r="N4318" s="89" cm="1">
        <f t="array" ref="N4318">IF(ISNUMBER(_34_KNMI_Stations[[#This Row],[Etmaal temperatuur °C]]),IF(_34_KNMI_Stations[[#This Row],[Etmaal temperatuur °C]]&lt;stookgrens[],stookgrens[]-_34_KNMI_Stations[[#This Row],[Etmaal temperatuur °C]],0),"")</f>
        <v>15.3</v>
      </c>
      <c r="O4318" s="89">
        <f>_34_KNMI_Stations[[#This Row],[graaddagen]]*_34_KNMI_Stations[[#This Row],[Gewogen factor]]</f>
        <v>16.830000000000002</v>
      </c>
      <c r="P4318" s="89" cm="1">
        <f t="array" ref="P4318">IF(ISNUMBER(_34_KNMI_Stations[[#This Row],[Etmaal temperatuur °C]]),IF(_34_KNMI_Stations[[#This Row],[Etmaal temperatuur °C]]&gt;stookgrens[],_34_KNMI_Stations[[#This Row],[Etmaal temperatuur °C]]-stookgrens[],0),"")</f>
        <v>0</v>
      </c>
    </row>
    <row r="4319" spans="1:16" x14ac:dyDescent="0.25">
      <c r="A4319">
        <v>270</v>
      </c>
      <c r="B4319" s="110">
        <v>46015</v>
      </c>
      <c r="C4319" s="89">
        <v>6.6</v>
      </c>
      <c r="D4319" s="89">
        <v>1</v>
      </c>
      <c r="E4319" s="96">
        <v>321</v>
      </c>
      <c r="F4319" s="89">
        <v>0</v>
      </c>
      <c r="G4319" s="89">
        <v>1035.8</v>
      </c>
      <c r="H4319">
        <v>0.8</v>
      </c>
      <c r="I4319" t="s">
        <v>10</v>
      </c>
      <c r="J4319">
        <v>1.1000000000000001</v>
      </c>
      <c r="K4319">
        <v>12</v>
      </c>
      <c r="L4319">
        <v>2025</v>
      </c>
      <c r="M4319" t="s">
        <v>380</v>
      </c>
      <c r="N4319" s="89" cm="1">
        <f t="array" ref="N4319">IF(ISNUMBER(_34_KNMI_Stations[[#This Row],[Etmaal temperatuur °C]]),IF(_34_KNMI_Stations[[#This Row],[Etmaal temperatuur °C]]&lt;stookgrens[],stookgrens[]-_34_KNMI_Stations[[#This Row],[Etmaal temperatuur °C]],0),"")</f>
        <v>17</v>
      </c>
      <c r="O4319" s="89">
        <f>_34_KNMI_Stations[[#This Row],[graaddagen]]*_34_KNMI_Stations[[#This Row],[Gewogen factor]]</f>
        <v>18.700000000000003</v>
      </c>
      <c r="P4319" s="89" cm="1">
        <f t="array" ref="P4319">IF(ISNUMBER(_34_KNMI_Stations[[#This Row],[Etmaal temperatuur °C]]),IF(_34_KNMI_Stations[[#This Row],[Etmaal temperatuur °C]]&gt;stookgrens[],_34_KNMI_Stations[[#This Row],[Etmaal temperatuur °C]]-stookgrens[],0),"")</f>
        <v>0</v>
      </c>
    </row>
    <row r="4320" spans="1:16" x14ac:dyDescent="0.25">
      <c r="A4320">
        <v>270</v>
      </c>
      <c r="B4320" s="110">
        <v>46016</v>
      </c>
      <c r="C4320" s="89">
        <v>6.8</v>
      </c>
      <c r="D4320" s="89">
        <v>-2.1</v>
      </c>
      <c r="E4320" s="96">
        <v>373</v>
      </c>
      <c r="F4320" s="89">
        <v>0</v>
      </c>
      <c r="G4320" s="89">
        <v>1034.8</v>
      </c>
      <c r="H4320">
        <v>0.65</v>
      </c>
      <c r="I4320" t="s">
        <v>10</v>
      </c>
      <c r="J4320">
        <v>1.1000000000000001</v>
      </c>
      <c r="K4320">
        <v>12</v>
      </c>
      <c r="L4320">
        <v>2025</v>
      </c>
      <c r="M4320" t="s">
        <v>380</v>
      </c>
      <c r="N4320" s="89" cm="1">
        <f t="array" ref="N4320">IF(ISNUMBER(_34_KNMI_Stations[[#This Row],[Etmaal temperatuur °C]]),IF(_34_KNMI_Stations[[#This Row],[Etmaal temperatuur °C]]&lt;stookgrens[],stookgrens[]-_34_KNMI_Stations[[#This Row],[Etmaal temperatuur °C]],0),"")</f>
        <v>20.100000000000001</v>
      </c>
      <c r="O4320" s="89">
        <f>_34_KNMI_Stations[[#This Row],[graaddagen]]*_34_KNMI_Stations[[#This Row],[Gewogen factor]]</f>
        <v>22.110000000000003</v>
      </c>
      <c r="P4320" s="89" cm="1">
        <f t="array" ref="P4320">IF(ISNUMBER(_34_KNMI_Stations[[#This Row],[Etmaal temperatuur °C]]),IF(_34_KNMI_Stations[[#This Row],[Etmaal temperatuur °C]]&gt;stookgrens[],_34_KNMI_Stations[[#This Row],[Etmaal temperatuur °C]]-stookgrens[],0),"")</f>
        <v>0</v>
      </c>
    </row>
    <row r="4321" spans="1:16" x14ac:dyDescent="0.25">
      <c r="A4321">
        <v>270</v>
      </c>
      <c r="B4321" s="110">
        <v>46017</v>
      </c>
      <c r="C4321" s="89">
        <v>4.5</v>
      </c>
      <c r="D4321" s="89">
        <v>-2.2999999999999998</v>
      </c>
      <c r="E4321" s="96">
        <v>358</v>
      </c>
      <c r="F4321" s="89">
        <v>0</v>
      </c>
      <c r="G4321" s="89">
        <v>1034.4000000000001</v>
      </c>
      <c r="H4321">
        <v>0.67</v>
      </c>
      <c r="I4321" t="s">
        <v>10</v>
      </c>
      <c r="J4321">
        <v>1.1000000000000001</v>
      </c>
      <c r="K4321">
        <v>12</v>
      </c>
      <c r="L4321">
        <v>2025</v>
      </c>
      <c r="M4321" t="s">
        <v>380</v>
      </c>
      <c r="N4321" s="89" cm="1">
        <f t="array" ref="N4321">IF(ISNUMBER(_34_KNMI_Stations[[#This Row],[Etmaal temperatuur °C]]),IF(_34_KNMI_Stations[[#This Row],[Etmaal temperatuur °C]]&lt;stookgrens[],stookgrens[]-_34_KNMI_Stations[[#This Row],[Etmaal temperatuur °C]],0),"")</f>
        <v>20.3</v>
      </c>
      <c r="O4321" s="89">
        <f>_34_KNMI_Stations[[#This Row],[graaddagen]]*_34_KNMI_Stations[[#This Row],[Gewogen factor]]</f>
        <v>22.330000000000002</v>
      </c>
      <c r="P4321" s="89" cm="1">
        <f t="array" ref="P4321">IF(ISNUMBER(_34_KNMI_Stations[[#This Row],[Etmaal temperatuur °C]]),IF(_34_KNMI_Stations[[#This Row],[Etmaal temperatuur °C]]&gt;stookgrens[],_34_KNMI_Stations[[#This Row],[Etmaal temperatuur °C]]-stookgrens[],0),"")</f>
        <v>0</v>
      </c>
    </row>
    <row r="4322" spans="1:16" x14ac:dyDescent="0.25">
      <c r="A4322">
        <v>270</v>
      </c>
      <c r="B4322" s="110">
        <v>46018</v>
      </c>
      <c r="C4322" s="89">
        <v>2.9</v>
      </c>
      <c r="D4322" s="89">
        <v>4</v>
      </c>
      <c r="E4322" s="96">
        <v>138</v>
      </c>
      <c r="F4322" s="89">
        <v>0</v>
      </c>
      <c r="G4322" s="89">
        <v>1034.4000000000001</v>
      </c>
      <c r="H4322">
        <v>0.9</v>
      </c>
      <c r="I4322" t="s">
        <v>10</v>
      </c>
      <c r="J4322">
        <v>1.1000000000000001</v>
      </c>
      <c r="K4322">
        <v>12</v>
      </c>
      <c r="L4322">
        <v>2025</v>
      </c>
      <c r="M4322" t="s">
        <v>380</v>
      </c>
      <c r="N4322" s="89" cm="1">
        <f t="array" ref="N4322">IF(ISNUMBER(_34_KNMI_Stations[[#This Row],[Etmaal temperatuur °C]]),IF(_34_KNMI_Stations[[#This Row],[Etmaal temperatuur °C]]&lt;stookgrens[],stookgrens[]-_34_KNMI_Stations[[#This Row],[Etmaal temperatuur °C]],0),"")</f>
        <v>14</v>
      </c>
      <c r="O4322" s="89">
        <f>_34_KNMI_Stations[[#This Row],[graaddagen]]*_34_KNMI_Stations[[#This Row],[Gewogen factor]]</f>
        <v>15.400000000000002</v>
      </c>
      <c r="P4322" s="89" cm="1">
        <f t="array" ref="P4322">IF(ISNUMBER(_34_KNMI_Stations[[#This Row],[Etmaal temperatuur °C]]),IF(_34_KNMI_Stations[[#This Row],[Etmaal temperatuur °C]]&gt;stookgrens[],_34_KNMI_Stations[[#This Row],[Etmaal temperatuur °C]]-stookgrens[],0),"")</f>
        <v>0</v>
      </c>
    </row>
    <row r="4323" spans="1:16" x14ac:dyDescent="0.25">
      <c r="A4323">
        <v>270</v>
      </c>
      <c r="B4323" s="110">
        <v>46019</v>
      </c>
      <c r="C4323" s="89">
        <v>1.6</v>
      </c>
      <c r="D4323" s="89">
        <v>2.1</v>
      </c>
      <c r="E4323" s="96">
        <v>286</v>
      </c>
      <c r="F4323" s="89">
        <v>0</v>
      </c>
      <c r="G4323" s="89">
        <v>1031.9000000000001</v>
      </c>
      <c r="H4323">
        <v>0.93</v>
      </c>
      <c r="I4323" t="s">
        <v>10</v>
      </c>
      <c r="J4323">
        <v>1.1000000000000001</v>
      </c>
      <c r="K4323">
        <v>12</v>
      </c>
      <c r="L4323">
        <v>2025</v>
      </c>
      <c r="M4323" t="s">
        <v>380</v>
      </c>
      <c r="N4323" s="89" cm="1">
        <f t="array" ref="N4323">IF(ISNUMBER(_34_KNMI_Stations[[#This Row],[Etmaal temperatuur °C]]),IF(_34_KNMI_Stations[[#This Row],[Etmaal temperatuur °C]]&lt;stookgrens[],stookgrens[]-_34_KNMI_Stations[[#This Row],[Etmaal temperatuur °C]],0),"")</f>
        <v>15.9</v>
      </c>
      <c r="O4323" s="89">
        <f>_34_KNMI_Stations[[#This Row],[graaddagen]]*_34_KNMI_Stations[[#This Row],[Gewogen factor]]</f>
        <v>17.490000000000002</v>
      </c>
      <c r="P4323" s="89" cm="1">
        <f t="array" ref="P4323">IF(ISNUMBER(_34_KNMI_Stations[[#This Row],[Etmaal temperatuur °C]]),IF(_34_KNMI_Stations[[#This Row],[Etmaal temperatuur °C]]&gt;stookgrens[],_34_KNMI_Stations[[#This Row],[Etmaal temperatuur °C]]-stookgrens[],0),"")</f>
        <v>0</v>
      </c>
    </row>
    <row r="4324" spans="1:16" x14ac:dyDescent="0.25">
      <c r="A4324">
        <v>270</v>
      </c>
      <c r="B4324" s="110">
        <v>46020</v>
      </c>
      <c r="C4324" s="89">
        <v>4.8</v>
      </c>
      <c r="D4324" s="89">
        <v>5.5</v>
      </c>
      <c r="E4324" s="96">
        <v>176</v>
      </c>
      <c r="F4324" s="89">
        <v>-0.1</v>
      </c>
      <c r="G4324" s="89">
        <v>1025.8</v>
      </c>
      <c r="H4324">
        <v>0.84</v>
      </c>
      <c r="I4324" t="s">
        <v>10</v>
      </c>
      <c r="J4324">
        <v>1.1000000000000001</v>
      </c>
      <c r="K4324">
        <v>12</v>
      </c>
      <c r="L4324">
        <v>2025</v>
      </c>
      <c r="M4324" t="s">
        <v>306</v>
      </c>
      <c r="N4324" s="89" cm="1">
        <f t="array" ref="N4324">IF(ISNUMBER(_34_KNMI_Stations[[#This Row],[Etmaal temperatuur °C]]),IF(_34_KNMI_Stations[[#This Row],[Etmaal temperatuur °C]]&lt;stookgrens[],stookgrens[]-_34_KNMI_Stations[[#This Row],[Etmaal temperatuur °C]],0),"")</f>
        <v>12.5</v>
      </c>
      <c r="O4324" s="89">
        <f>_34_KNMI_Stations[[#This Row],[graaddagen]]*_34_KNMI_Stations[[#This Row],[Gewogen factor]]</f>
        <v>13.750000000000002</v>
      </c>
      <c r="P4324" s="89" cm="1">
        <f t="array" ref="P4324">IF(ISNUMBER(_34_KNMI_Stations[[#This Row],[Etmaal temperatuur °C]]),IF(_34_KNMI_Stations[[#This Row],[Etmaal temperatuur °C]]&gt;stookgrens[],_34_KNMI_Stations[[#This Row],[Etmaal temperatuur °C]]-stookgrens[],0),"")</f>
        <v>0</v>
      </c>
    </row>
    <row r="4325" spans="1:16" x14ac:dyDescent="0.25">
      <c r="A4325">
        <v>270</v>
      </c>
      <c r="B4325" s="110">
        <v>46021</v>
      </c>
      <c r="C4325" s="89">
        <v>4.3</v>
      </c>
      <c r="D4325" s="89">
        <v>3.4</v>
      </c>
      <c r="E4325" s="96">
        <v>238</v>
      </c>
      <c r="F4325" s="89">
        <v>-0.1</v>
      </c>
      <c r="G4325" s="89">
        <v>1029.2</v>
      </c>
      <c r="H4325">
        <v>0.76</v>
      </c>
      <c r="I4325" t="s">
        <v>10</v>
      </c>
      <c r="J4325">
        <v>1.1000000000000001</v>
      </c>
      <c r="K4325">
        <v>12</v>
      </c>
      <c r="L4325">
        <v>2025</v>
      </c>
      <c r="M4325" t="s">
        <v>306</v>
      </c>
      <c r="N4325" s="89" cm="1">
        <f t="array" ref="N4325">IF(ISNUMBER(_34_KNMI_Stations[[#This Row],[Etmaal temperatuur °C]]),IF(_34_KNMI_Stations[[#This Row],[Etmaal temperatuur °C]]&lt;stookgrens[],stookgrens[]-_34_KNMI_Stations[[#This Row],[Etmaal temperatuur °C]],0),"")</f>
        <v>14.6</v>
      </c>
      <c r="O4325" s="89">
        <f>_34_KNMI_Stations[[#This Row],[graaddagen]]*_34_KNMI_Stations[[#This Row],[Gewogen factor]]</f>
        <v>16.060000000000002</v>
      </c>
      <c r="P4325" s="89" cm="1">
        <f t="array" ref="P4325">IF(ISNUMBER(_34_KNMI_Stations[[#This Row],[Etmaal temperatuur °C]]),IF(_34_KNMI_Stations[[#This Row],[Etmaal temperatuur °C]]&gt;stookgrens[],_34_KNMI_Stations[[#This Row],[Etmaal temperatuur °C]]-stookgrens[],0),"")</f>
        <v>0</v>
      </c>
    </row>
    <row r="4326" spans="1:16" x14ac:dyDescent="0.25">
      <c r="A4326">
        <v>270</v>
      </c>
      <c r="B4326" s="110">
        <v>46022</v>
      </c>
      <c r="C4326" s="89">
        <v>5.7</v>
      </c>
      <c r="D4326" s="89">
        <v>4.4000000000000004</v>
      </c>
      <c r="E4326" s="96">
        <v>266</v>
      </c>
      <c r="F4326" s="89">
        <v>0.5</v>
      </c>
      <c r="G4326" s="89">
        <v>1020.3</v>
      </c>
      <c r="H4326">
        <v>0.89</v>
      </c>
      <c r="I4326" t="s">
        <v>10</v>
      </c>
      <c r="J4326">
        <v>1.1000000000000001</v>
      </c>
      <c r="K4326">
        <v>12</v>
      </c>
      <c r="L4326">
        <v>2025</v>
      </c>
      <c r="M4326" t="s">
        <v>306</v>
      </c>
      <c r="N4326" s="89" cm="1">
        <f t="array" ref="N4326">IF(ISNUMBER(_34_KNMI_Stations[[#This Row],[Etmaal temperatuur °C]]),IF(_34_KNMI_Stations[[#This Row],[Etmaal temperatuur °C]]&lt;stookgrens[],stookgrens[]-_34_KNMI_Stations[[#This Row],[Etmaal temperatuur °C]],0),"")</f>
        <v>13.6</v>
      </c>
      <c r="O4326" s="89">
        <f>_34_KNMI_Stations[[#This Row],[graaddagen]]*_34_KNMI_Stations[[#This Row],[Gewogen factor]]</f>
        <v>14.96</v>
      </c>
      <c r="P4326" s="89" cm="1">
        <f t="array" ref="P4326">IF(ISNUMBER(_34_KNMI_Stations[[#This Row],[Etmaal temperatuur °C]]),IF(_34_KNMI_Stations[[#This Row],[Etmaal temperatuur °C]]&gt;stookgrens[],_34_KNMI_Stations[[#This Row],[Etmaal temperatuur °C]]-stookgrens[],0),"")</f>
        <v>0</v>
      </c>
    </row>
    <row r="4327" spans="1:16" x14ac:dyDescent="0.25">
      <c r="A4327">
        <v>270</v>
      </c>
      <c r="B4327" s="110">
        <v>46023</v>
      </c>
      <c r="C4327" s="89">
        <v>9.4</v>
      </c>
      <c r="D4327" s="89">
        <v>4.2</v>
      </c>
      <c r="E4327" s="96">
        <v>157</v>
      </c>
      <c r="F4327" s="89">
        <v>3.7</v>
      </c>
      <c r="G4327" s="89">
        <v>998</v>
      </c>
      <c r="H4327">
        <v>0.84</v>
      </c>
      <c r="I4327" t="s">
        <v>10</v>
      </c>
      <c r="J4327">
        <v>1.1000000000000001</v>
      </c>
      <c r="K4327">
        <v>1</v>
      </c>
      <c r="L4327">
        <v>2026</v>
      </c>
      <c r="M4327" t="s">
        <v>306</v>
      </c>
      <c r="N4327" s="89" cm="1">
        <f t="array" ref="N4327">IF(ISNUMBER(_34_KNMI_Stations[[#This Row],[Etmaal temperatuur °C]]),IF(_34_KNMI_Stations[[#This Row],[Etmaal temperatuur °C]]&lt;stookgrens[],stookgrens[]-_34_KNMI_Stations[[#This Row],[Etmaal temperatuur °C]],0),"")</f>
        <v>13.8</v>
      </c>
      <c r="O4327" s="89">
        <f>_34_KNMI_Stations[[#This Row],[graaddagen]]*_34_KNMI_Stations[[#This Row],[Gewogen factor]]</f>
        <v>15.180000000000001</v>
      </c>
      <c r="P4327" s="89" cm="1">
        <f t="array" ref="P4327">IF(ISNUMBER(_34_KNMI_Stations[[#This Row],[Etmaal temperatuur °C]]),IF(_34_KNMI_Stations[[#This Row],[Etmaal temperatuur °C]]&gt;stookgrens[],_34_KNMI_Stations[[#This Row],[Etmaal temperatuur °C]]-stookgrens[],0),"")</f>
        <v>0</v>
      </c>
    </row>
    <row r="4328" spans="1:16" x14ac:dyDescent="0.25">
      <c r="A4328">
        <v>270</v>
      </c>
      <c r="B4328" s="110">
        <v>46024</v>
      </c>
      <c r="C4328" s="89">
        <v>7.7</v>
      </c>
      <c r="D4328" s="89">
        <v>2.8</v>
      </c>
      <c r="E4328" s="96">
        <v>174</v>
      </c>
      <c r="F4328" s="89">
        <v>5.6</v>
      </c>
      <c r="G4328" s="89">
        <v>994.7</v>
      </c>
      <c r="H4328">
        <v>0.78</v>
      </c>
      <c r="I4328" t="s">
        <v>10</v>
      </c>
      <c r="J4328">
        <v>1.1000000000000001</v>
      </c>
      <c r="K4328">
        <v>1</v>
      </c>
      <c r="L4328">
        <v>2026</v>
      </c>
      <c r="M4328" t="s">
        <v>306</v>
      </c>
      <c r="N4328" s="89" cm="1">
        <f t="array" ref="N4328">IF(ISNUMBER(_34_KNMI_Stations[[#This Row],[Etmaal temperatuur °C]]),IF(_34_KNMI_Stations[[#This Row],[Etmaal temperatuur °C]]&lt;stookgrens[],stookgrens[]-_34_KNMI_Stations[[#This Row],[Etmaal temperatuur °C]],0),"")</f>
        <v>15.2</v>
      </c>
      <c r="O4328" s="89">
        <f>_34_KNMI_Stations[[#This Row],[graaddagen]]*_34_KNMI_Stations[[#This Row],[Gewogen factor]]</f>
        <v>16.72</v>
      </c>
      <c r="P4328" s="89" cm="1">
        <f t="array" ref="P4328">IF(ISNUMBER(_34_KNMI_Stations[[#This Row],[Etmaal temperatuur °C]]),IF(_34_KNMI_Stations[[#This Row],[Etmaal temperatuur °C]]&gt;stookgrens[],_34_KNMI_Stations[[#This Row],[Etmaal temperatuur °C]]-stookgrens[],0),"")</f>
        <v>0</v>
      </c>
    </row>
    <row r="4329" spans="1:16" x14ac:dyDescent="0.25">
      <c r="A4329">
        <v>270</v>
      </c>
      <c r="B4329" s="110">
        <v>46025</v>
      </c>
      <c r="C4329" s="89">
        <v>5.0999999999999996</v>
      </c>
      <c r="D4329" s="89">
        <v>1.3</v>
      </c>
      <c r="E4329" s="96">
        <v>217</v>
      </c>
      <c r="F4329" s="89">
        <v>6.1</v>
      </c>
      <c r="G4329" s="89">
        <v>999.4</v>
      </c>
      <c r="H4329">
        <v>0.85</v>
      </c>
      <c r="I4329" t="s">
        <v>10</v>
      </c>
      <c r="J4329">
        <v>1.1000000000000001</v>
      </c>
      <c r="K4329">
        <v>1</v>
      </c>
      <c r="L4329">
        <v>2026</v>
      </c>
      <c r="M4329" t="s">
        <v>306</v>
      </c>
      <c r="N4329" s="89" cm="1">
        <f t="array" ref="N4329">IF(ISNUMBER(_34_KNMI_Stations[[#This Row],[Etmaal temperatuur °C]]),IF(_34_KNMI_Stations[[#This Row],[Etmaal temperatuur °C]]&lt;stookgrens[],stookgrens[]-_34_KNMI_Stations[[#This Row],[Etmaal temperatuur °C]],0),"")</f>
        <v>16.7</v>
      </c>
      <c r="O4329" s="89">
        <f>_34_KNMI_Stations[[#This Row],[graaddagen]]*_34_KNMI_Stations[[#This Row],[Gewogen factor]]</f>
        <v>18.37</v>
      </c>
      <c r="P4329" s="89" cm="1">
        <f t="array" ref="P4329">IF(ISNUMBER(_34_KNMI_Stations[[#This Row],[Etmaal temperatuur °C]]),IF(_34_KNMI_Stations[[#This Row],[Etmaal temperatuur °C]]&gt;stookgrens[],_34_KNMI_Stations[[#This Row],[Etmaal temperatuur °C]]-stookgrens[],0),"")</f>
        <v>0</v>
      </c>
    </row>
    <row r="4330" spans="1:16" x14ac:dyDescent="0.25">
      <c r="A4330">
        <v>270</v>
      </c>
      <c r="B4330" s="110">
        <v>46026</v>
      </c>
      <c r="C4330" s="89">
        <v>3.8</v>
      </c>
      <c r="D4330" s="89">
        <v>0</v>
      </c>
      <c r="E4330" s="96">
        <v>323</v>
      </c>
      <c r="F4330" s="89">
        <v>10.7</v>
      </c>
      <c r="G4330" s="89">
        <v>1004.7</v>
      </c>
      <c r="H4330">
        <v>0.92</v>
      </c>
      <c r="I4330" t="s">
        <v>10</v>
      </c>
      <c r="J4330">
        <v>1.1000000000000001</v>
      </c>
      <c r="K4330">
        <v>1</v>
      </c>
      <c r="L4330">
        <v>2026</v>
      </c>
      <c r="M4330" t="s">
        <v>306</v>
      </c>
      <c r="N4330" s="89" cm="1">
        <f t="array" ref="N4330">IF(ISNUMBER(_34_KNMI_Stations[[#This Row],[Etmaal temperatuur °C]]),IF(_34_KNMI_Stations[[#This Row],[Etmaal temperatuur °C]]&lt;stookgrens[],stookgrens[]-_34_KNMI_Stations[[#This Row],[Etmaal temperatuur °C]],0),"")</f>
        <v>18</v>
      </c>
      <c r="O4330" s="89">
        <f>_34_KNMI_Stations[[#This Row],[graaddagen]]*_34_KNMI_Stations[[#This Row],[Gewogen factor]]</f>
        <v>19.8</v>
      </c>
      <c r="P4330" s="89" cm="1">
        <f t="array" ref="P4330">IF(ISNUMBER(_34_KNMI_Stations[[#This Row],[Etmaal temperatuur °C]]),IF(_34_KNMI_Stations[[#This Row],[Etmaal temperatuur °C]]&gt;stookgrens[],_34_KNMI_Stations[[#This Row],[Etmaal temperatuur °C]]-stookgrens[],0),"")</f>
        <v>0</v>
      </c>
    </row>
    <row r="4331" spans="1:16" x14ac:dyDescent="0.25">
      <c r="A4331">
        <v>270</v>
      </c>
      <c r="B4331" s="110">
        <v>46027</v>
      </c>
      <c r="C4331" s="89">
        <v>3.6</v>
      </c>
      <c r="D4331" s="89">
        <v>-0.7</v>
      </c>
      <c r="E4331" s="96">
        <v>202</v>
      </c>
      <c r="F4331" s="89">
        <v>1.9</v>
      </c>
      <c r="G4331" s="89">
        <v>1008.1</v>
      </c>
      <c r="H4331">
        <v>0.96</v>
      </c>
      <c r="I4331" t="s">
        <v>10</v>
      </c>
      <c r="J4331">
        <v>1.1000000000000001</v>
      </c>
      <c r="K4331">
        <v>1</v>
      </c>
      <c r="L4331">
        <v>2026</v>
      </c>
      <c r="M4331" t="s">
        <v>344</v>
      </c>
      <c r="N4331" s="89" cm="1">
        <f t="array" ref="N4331">IF(ISNUMBER(_34_KNMI_Stations[[#This Row],[Etmaal temperatuur °C]]),IF(_34_KNMI_Stations[[#This Row],[Etmaal temperatuur °C]]&lt;stookgrens[],stookgrens[]-_34_KNMI_Stations[[#This Row],[Etmaal temperatuur °C]],0),"")</f>
        <v>18.7</v>
      </c>
      <c r="O4331" s="89">
        <f>_34_KNMI_Stations[[#This Row],[graaddagen]]*_34_KNMI_Stations[[#This Row],[Gewogen factor]]</f>
        <v>20.57</v>
      </c>
      <c r="P4331" s="89" cm="1">
        <f t="array" ref="P4331">IF(ISNUMBER(_34_KNMI_Stations[[#This Row],[Etmaal temperatuur °C]]),IF(_34_KNMI_Stations[[#This Row],[Etmaal temperatuur °C]]&gt;stookgrens[],_34_KNMI_Stations[[#This Row],[Etmaal temperatuur °C]]-stookgrens[],0),"")</f>
        <v>0</v>
      </c>
    </row>
    <row r="4332" spans="1:16" x14ac:dyDescent="0.25">
      <c r="A4332">
        <v>270</v>
      </c>
      <c r="B4332" s="110">
        <v>46028</v>
      </c>
      <c r="C4332" s="89">
        <v>3.5</v>
      </c>
      <c r="D4332" s="89">
        <v>-1.9</v>
      </c>
      <c r="E4332" s="96">
        <v>394</v>
      </c>
      <c r="F4332" s="89">
        <v>-0.1</v>
      </c>
      <c r="G4332" s="89">
        <v>1012.3</v>
      </c>
      <c r="H4332">
        <v>0.93</v>
      </c>
      <c r="I4332" t="s">
        <v>10</v>
      </c>
      <c r="J4332">
        <v>1.1000000000000001</v>
      </c>
      <c r="K4332">
        <v>1</v>
      </c>
      <c r="L4332">
        <v>2026</v>
      </c>
      <c r="M4332" t="s">
        <v>344</v>
      </c>
      <c r="N4332" s="89" cm="1">
        <f t="array" ref="N4332">IF(ISNUMBER(_34_KNMI_Stations[[#This Row],[Etmaal temperatuur °C]]),IF(_34_KNMI_Stations[[#This Row],[Etmaal temperatuur °C]]&lt;stookgrens[],stookgrens[]-_34_KNMI_Stations[[#This Row],[Etmaal temperatuur °C]],0),"")</f>
        <v>19.899999999999999</v>
      </c>
      <c r="O4332" s="89">
        <f>_34_KNMI_Stations[[#This Row],[graaddagen]]*_34_KNMI_Stations[[#This Row],[Gewogen factor]]</f>
        <v>21.89</v>
      </c>
      <c r="P4332" s="89" cm="1">
        <f t="array" ref="P4332">IF(ISNUMBER(_34_KNMI_Stations[[#This Row],[Etmaal temperatuur °C]]),IF(_34_KNMI_Stations[[#This Row],[Etmaal temperatuur °C]]&gt;stookgrens[],_34_KNMI_Stations[[#This Row],[Etmaal temperatuur °C]]-stookgrens[],0),"")</f>
        <v>0</v>
      </c>
    </row>
    <row r="4333" spans="1:16" x14ac:dyDescent="0.25">
      <c r="A4333">
        <v>270</v>
      </c>
      <c r="B4333" s="110">
        <v>46029</v>
      </c>
      <c r="C4333" s="89">
        <v>8</v>
      </c>
      <c r="D4333" s="89">
        <v>0</v>
      </c>
      <c r="E4333" s="96">
        <v>89</v>
      </c>
      <c r="F4333" s="89">
        <v>5</v>
      </c>
      <c r="G4333" s="89">
        <v>1002.2</v>
      </c>
      <c r="H4333">
        <v>0.95</v>
      </c>
      <c r="I4333" t="s">
        <v>10</v>
      </c>
      <c r="J4333">
        <v>1.1000000000000001</v>
      </c>
      <c r="K4333">
        <v>1</v>
      </c>
      <c r="L4333">
        <v>2026</v>
      </c>
      <c r="M4333" t="s">
        <v>344</v>
      </c>
      <c r="N4333" s="89" cm="1">
        <f t="array" ref="N4333">IF(ISNUMBER(_34_KNMI_Stations[[#This Row],[Etmaal temperatuur °C]]),IF(_34_KNMI_Stations[[#This Row],[Etmaal temperatuur °C]]&lt;stookgrens[],stookgrens[]-_34_KNMI_Stations[[#This Row],[Etmaal temperatuur °C]],0),"")</f>
        <v>18</v>
      </c>
      <c r="O4333" s="89">
        <f>_34_KNMI_Stations[[#This Row],[graaddagen]]*_34_KNMI_Stations[[#This Row],[Gewogen factor]]</f>
        <v>19.8</v>
      </c>
      <c r="P4333" s="89" cm="1">
        <f t="array" ref="P4333">IF(ISNUMBER(_34_KNMI_Stations[[#This Row],[Etmaal temperatuur °C]]),IF(_34_KNMI_Stations[[#This Row],[Etmaal temperatuur °C]]&gt;stookgrens[],_34_KNMI_Stations[[#This Row],[Etmaal temperatuur °C]]-stookgrens[],0),"")</f>
        <v>0</v>
      </c>
    </row>
    <row r="4334" spans="1:16" x14ac:dyDescent="0.25">
      <c r="A4334">
        <v>270</v>
      </c>
      <c r="B4334" s="110">
        <v>46030</v>
      </c>
      <c r="C4334" s="89">
        <v>4.2</v>
      </c>
      <c r="D4334" s="89">
        <v>1.5</v>
      </c>
      <c r="E4334" s="96">
        <v>203</v>
      </c>
      <c r="F4334" s="89">
        <v>1</v>
      </c>
      <c r="G4334" s="89">
        <v>1001</v>
      </c>
      <c r="H4334">
        <v>0.95</v>
      </c>
      <c r="I4334" t="s">
        <v>10</v>
      </c>
      <c r="J4334">
        <v>1.1000000000000001</v>
      </c>
      <c r="K4334">
        <v>1</v>
      </c>
      <c r="L4334">
        <v>2026</v>
      </c>
      <c r="M4334" t="s">
        <v>344</v>
      </c>
      <c r="N4334" s="89" cm="1">
        <f t="array" ref="N4334">IF(ISNUMBER(_34_KNMI_Stations[[#This Row],[Etmaal temperatuur °C]]),IF(_34_KNMI_Stations[[#This Row],[Etmaal temperatuur °C]]&lt;stookgrens[],stookgrens[]-_34_KNMI_Stations[[#This Row],[Etmaal temperatuur °C]],0),"")</f>
        <v>16.5</v>
      </c>
      <c r="O4334" s="89">
        <f>_34_KNMI_Stations[[#This Row],[graaddagen]]*_34_KNMI_Stations[[#This Row],[Gewogen factor]]</f>
        <v>18.150000000000002</v>
      </c>
      <c r="P4334" s="89" cm="1">
        <f t="array" ref="P4334">IF(ISNUMBER(_34_KNMI_Stations[[#This Row],[Etmaal temperatuur °C]]),IF(_34_KNMI_Stations[[#This Row],[Etmaal temperatuur °C]]&gt;stookgrens[],_34_KNMI_Stations[[#This Row],[Etmaal temperatuur °C]]-stookgrens[],0),"")</f>
        <v>0</v>
      </c>
    </row>
    <row r="4335" spans="1:16" x14ac:dyDescent="0.25">
      <c r="A4335">
        <v>270</v>
      </c>
      <c r="B4335" s="110">
        <v>46031</v>
      </c>
      <c r="C4335" s="89">
        <v>10.3</v>
      </c>
      <c r="D4335" s="89">
        <v>-1.2</v>
      </c>
      <c r="E4335" s="96">
        <v>159</v>
      </c>
      <c r="F4335" s="89">
        <v>2.1</v>
      </c>
      <c r="G4335" s="89">
        <v>990.3</v>
      </c>
      <c r="H4335">
        <v>0.91</v>
      </c>
      <c r="I4335" t="s">
        <v>10</v>
      </c>
      <c r="J4335">
        <v>1.1000000000000001</v>
      </c>
      <c r="K4335">
        <v>1</v>
      </c>
      <c r="L4335">
        <v>2026</v>
      </c>
      <c r="M4335" t="s">
        <v>344</v>
      </c>
      <c r="N4335" s="89" cm="1">
        <f t="array" ref="N4335">IF(ISNUMBER(_34_KNMI_Stations[[#This Row],[Etmaal temperatuur °C]]),IF(_34_KNMI_Stations[[#This Row],[Etmaal temperatuur °C]]&lt;stookgrens[],stookgrens[]-_34_KNMI_Stations[[#This Row],[Etmaal temperatuur °C]],0),"")</f>
        <v>19.2</v>
      </c>
      <c r="O4335" s="89">
        <f>_34_KNMI_Stations[[#This Row],[graaddagen]]*_34_KNMI_Stations[[#This Row],[Gewogen factor]]</f>
        <v>21.12</v>
      </c>
      <c r="P4335" s="89" cm="1">
        <f t="array" ref="P4335">IF(ISNUMBER(_34_KNMI_Stations[[#This Row],[Etmaal temperatuur °C]]),IF(_34_KNMI_Stations[[#This Row],[Etmaal temperatuur °C]]&gt;stookgrens[],_34_KNMI_Stations[[#This Row],[Etmaal temperatuur °C]]-stookgrens[],0),"")</f>
        <v>0</v>
      </c>
    </row>
    <row r="4336" spans="1:16" x14ac:dyDescent="0.25">
      <c r="A4336">
        <v>270</v>
      </c>
      <c r="B4336" s="110">
        <v>46032</v>
      </c>
      <c r="C4336" s="89">
        <v>6.8</v>
      </c>
      <c r="D4336" s="89">
        <v>-2</v>
      </c>
      <c r="E4336" s="96">
        <v>246</v>
      </c>
      <c r="F4336" s="89">
        <v>-0.1</v>
      </c>
      <c r="G4336" s="89">
        <v>1014</v>
      </c>
      <c r="H4336">
        <v>0.7</v>
      </c>
      <c r="I4336" t="s">
        <v>10</v>
      </c>
      <c r="J4336">
        <v>1.1000000000000001</v>
      </c>
      <c r="K4336">
        <v>1</v>
      </c>
      <c r="L4336">
        <v>2026</v>
      </c>
      <c r="M4336" t="s">
        <v>344</v>
      </c>
      <c r="N4336" s="89" cm="1">
        <f t="array" ref="N4336">IF(ISNUMBER(_34_KNMI_Stations[[#This Row],[Etmaal temperatuur °C]]),IF(_34_KNMI_Stations[[#This Row],[Etmaal temperatuur °C]]&lt;stookgrens[],stookgrens[]-_34_KNMI_Stations[[#This Row],[Etmaal temperatuur °C]],0),"")</f>
        <v>20</v>
      </c>
      <c r="O4336" s="89">
        <f>_34_KNMI_Stations[[#This Row],[graaddagen]]*_34_KNMI_Stations[[#This Row],[Gewogen factor]]</f>
        <v>22</v>
      </c>
      <c r="P4336" s="89" cm="1">
        <f t="array" ref="P4336">IF(ISNUMBER(_34_KNMI_Stations[[#This Row],[Etmaal temperatuur °C]]),IF(_34_KNMI_Stations[[#This Row],[Etmaal temperatuur °C]]&gt;stookgrens[],_34_KNMI_Stations[[#This Row],[Etmaal temperatuur °C]]-stookgrens[],0),"")</f>
        <v>0</v>
      </c>
    </row>
    <row r="4337" spans="1:16" x14ac:dyDescent="0.25">
      <c r="A4337">
        <v>270</v>
      </c>
      <c r="B4337" s="110">
        <v>46033</v>
      </c>
      <c r="C4337" s="89">
        <v>5.4</v>
      </c>
      <c r="D4337" s="89">
        <v>-2.9</v>
      </c>
      <c r="E4337" s="96">
        <v>318</v>
      </c>
      <c r="F4337" s="89">
        <v>-0.1</v>
      </c>
      <c r="G4337" s="89">
        <v>1020.8</v>
      </c>
      <c r="H4337">
        <v>0.86</v>
      </c>
      <c r="I4337" t="s">
        <v>10</v>
      </c>
      <c r="J4337">
        <v>1.1000000000000001</v>
      </c>
      <c r="K4337">
        <v>1</v>
      </c>
      <c r="L4337">
        <v>2026</v>
      </c>
      <c r="M4337" t="s">
        <v>344</v>
      </c>
      <c r="N4337" s="89" cm="1">
        <f t="array" ref="N4337">IF(ISNUMBER(_34_KNMI_Stations[[#This Row],[Etmaal temperatuur °C]]),IF(_34_KNMI_Stations[[#This Row],[Etmaal temperatuur °C]]&lt;stookgrens[],stookgrens[]-_34_KNMI_Stations[[#This Row],[Etmaal temperatuur °C]],0),"")</f>
        <v>20.9</v>
      </c>
      <c r="O4337" s="89">
        <f>_34_KNMI_Stations[[#This Row],[graaddagen]]*_34_KNMI_Stations[[#This Row],[Gewogen factor]]</f>
        <v>22.990000000000002</v>
      </c>
      <c r="P4337" s="89" cm="1">
        <f t="array" ref="P4337">IF(ISNUMBER(_34_KNMI_Stations[[#This Row],[Etmaal temperatuur °C]]),IF(_34_KNMI_Stations[[#This Row],[Etmaal temperatuur °C]]&gt;stookgrens[],_34_KNMI_Stations[[#This Row],[Etmaal temperatuur °C]]-stookgrens[],0),"")</f>
        <v>0</v>
      </c>
    </row>
    <row r="4338" spans="1:16" x14ac:dyDescent="0.25">
      <c r="A4338">
        <v>270</v>
      </c>
      <c r="B4338" s="110">
        <v>46034</v>
      </c>
      <c r="C4338" s="89">
        <v>6</v>
      </c>
      <c r="D4338" s="89">
        <v>2.5</v>
      </c>
      <c r="E4338" s="96">
        <v>123</v>
      </c>
      <c r="F4338" s="89">
        <v>3.1</v>
      </c>
      <c r="G4338" s="89">
        <v>1005.9</v>
      </c>
      <c r="H4338">
        <v>0.97</v>
      </c>
      <c r="I4338" t="s">
        <v>10</v>
      </c>
      <c r="J4338">
        <v>1.1000000000000001</v>
      </c>
      <c r="K4338">
        <v>1</v>
      </c>
      <c r="L4338">
        <v>2026</v>
      </c>
      <c r="M4338" t="s">
        <v>381</v>
      </c>
      <c r="N4338" s="89" cm="1">
        <f t="array" ref="N4338">IF(ISNUMBER(_34_KNMI_Stations[[#This Row],[Etmaal temperatuur °C]]),IF(_34_KNMI_Stations[[#This Row],[Etmaal temperatuur °C]]&lt;stookgrens[],stookgrens[]-_34_KNMI_Stations[[#This Row],[Etmaal temperatuur °C]],0),"")</f>
        <v>15.5</v>
      </c>
      <c r="O4338" s="89">
        <f>_34_KNMI_Stations[[#This Row],[graaddagen]]*_34_KNMI_Stations[[#This Row],[Gewogen factor]]</f>
        <v>17.05</v>
      </c>
      <c r="P4338" s="89" cm="1">
        <f t="array" ref="P4338">IF(ISNUMBER(_34_KNMI_Stations[[#This Row],[Etmaal temperatuur °C]]),IF(_34_KNMI_Stations[[#This Row],[Etmaal temperatuur °C]]&gt;stookgrens[],_34_KNMI_Stations[[#This Row],[Etmaal temperatuur °C]]-stookgrens[],0),"")</f>
        <v>0</v>
      </c>
    </row>
    <row r="4339" spans="1:16" x14ac:dyDescent="0.25">
      <c r="A4339">
        <v>270</v>
      </c>
      <c r="B4339" s="110">
        <v>46035</v>
      </c>
      <c r="C4339" s="89">
        <v>4.8</v>
      </c>
      <c r="D4339" s="89">
        <v>6.8</v>
      </c>
      <c r="E4339" s="96">
        <v>89</v>
      </c>
      <c r="F4339" s="89">
        <v>6</v>
      </c>
      <c r="G4339" s="89">
        <v>1006.3</v>
      </c>
      <c r="H4339">
        <v>0.98</v>
      </c>
      <c r="I4339" t="s">
        <v>10</v>
      </c>
      <c r="J4339">
        <v>1.1000000000000001</v>
      </c>
      <c r="K4339">
        <v>1</v>
      </c>
      <c r="L4339">
        <v>2026</v>
      </c>
      <c r="M4339" t="s">
        <v>381</v>
      </c>
      <c r="N4339" s="89" cm="1">
        <f t="array" ref="N4339">IF(ISNUMBER(_34_KNMI_Stations[[#This Row],[Etmaal temperatuur °C]]),IF(_34_KNMI_Stations[[#This Row],[Etmaal temperatuur °C]]&lt;stookgrens[],stookgrens[]-_34_KNMI_Stations[[#This Row],[Etmaal temperatuur °C]],0),"")</f>
        <v>11.2</v>
      </c>
      <c r="O4339" s="89">
        <f>_34_KNMI_Stations[[#This Row],[graaddagen]]*_34_KNMI_Stations[[#This Row],[Gewogen factor]]</f>
        <v>12.32</v>
      </c>
      <c r="P4339" s="89" cm="1">
        <f t="array" ref="P4339">IF(ISNUMBER(_34_KNMI_Stations[[#This Row],[Etmaal temperatuur °C]]),IF(_34_KNMI_Stations[[#This Row],[Etmaal temperatuur °C]]&gt;stookgrens[],_34_KNMI_Stations[[#This Row],[Etmaal temperatuur °C]]-stookgrens[],0),"")</f>
        <v>0</v>
      </c>
    </row>
    <row r="4340" spans="1:16" x14ac:dyDescent="0.25">
      <c r="A4340">
        <v>270</v>
      </c>
      <c r="B4340" s="110">
        <v>46036</v>
      </c>
      <c r="C4340" s="89">
        <v>3.3</v>
      </c>
      <c r="D4340" s="89">
        <v>4</v>
      </c>
      <c r="E4340" s="96">
        <v>374</v>
      </c>
      <c r="F4340" s="89">
        <v>3.5</v>
      </c>
      <c r="G4340" s="89">
        <v>1011.3</v>
      </c>
      <c r="H4340">
        <v>0.92</v>
      </c>
      <c r="I4340" t="s">
        <v>10</v>
      </c>
      <c r="J4340">
        <v>1.1000000000000001</v>
      </c>
      <c r="K4340">
        <v>1</v>
      </c>
      <c r="L4340">
        <v>2026</v>
      </c>
      <c r="M4340" t="s">
        <v>381</v>
      </c>
      <c r="N4340" s="89" cm="1">
        <f t="array" ref="N4340">IF(ISNUMBER(_34_KNMI_Stations[[#This Row],[Etmaal temperatuur °C]]),IF(_34_KNMI_Stations[[#This Row],[Etmaal temperatuur °C]]&lt;stookgrens[],stookgrens[]-_34_KNMI_Stations[[#This Row],[Etmaal temperatuur °C]],0),"")</f>
        <v>14</v>
      </c>
      <c r="O4340" s="89">
        <f>_34_KNMI_Stations[[#This Row],[graaddagen]]*_34_KNMI_Stations[[#This Row],[Gewogen factor]]</f>
        <v>15.400000000000002</v>
      </c>
      <c r="P4340" s="89" cm="1">
        <f t="array" ref="P4340">IF(ISNUMBER(_34_KNMI_Stations[[#This Row],[Etmaal temperatuur °C]]),IF(_34_KNMI_Stations[[#This Row],[Etmaal temperatuur °C]]&gt;stookgrens[],_34_KNMI_Stations[[#This Row],[Etmaal temperatuur °C]]-stookgrens[],0),"")</f>
        <v>0</v>
      </c>
    </row>
    <row r="4341" spans="1:16" x14ac:dyDescent="0.25">
      <c r="A4341">
        <v>270</v>
      </c>
      <c r="B4341" s="110">
        <v>46037</v>
      </c>
      <c r="C4341" s="89">
        <v>5.3</v>
      </c>
      <c r="D4341" s="89">
        <v>7.7</v>
      </c>
      <c r="E4341" s="96">
        <v>102</v>
      </c>
      <c r="F4341" s="89">
        <v>5.7</v>
      </c>
      <c r="G4341" s="89">
        <v>1006.4</v>
      </c>
      <c r="H4341">
        <v>0.93</v>
      </c>
      <c r="I4341" t="s">
        <v>10</v>
      </c>
      <c r="J4341">
        <v>1.1000000000000001</v>
      </c>
      <c r="K4341">
        <v>1</v>
      </c>
      <c r="L4341">
        <v>2026</v>
      </c>
      <c r="M4341" t="s">
        <v>381</v>
      </c>
      <c r="N4341" s="89" cm="1">
        <f t="array" ref="N4341">IF(ISNUMBER(_34_KNMI_Stations[[#This Row],[Etmaal temperatuur °C]]),IF(_34_KNMI_Stations[[#This Row],[Etmaal temperatuur °C]]&lt;stookgrens[],stookgrens[]-_34_KNMI_Stations[[#This Row],[Etmaal temperatuur °C]],0),"")</f>
        <v>10.3</v>
      </c>
      <c r="O4341" s="89">
        <f>_34_KNMI_Stations[[#This Row],[graaddagen]]*_34_KNMI_Stations[[#This Row],[Gewogen factor]]</f>
        <v>11.330000000000002</v>
      </c>
      <c r="P4341" s="89" cm="1">
        <f t="array" ref="P4341">IF(ISNUMBER(_34_KNMI_Stations[[#This Row],[Etmaal temperatuur °C]]),IF(_34_KNMI_Stations[[#This Row],[Etmaal temperatuur °C]]&gt;stookgrens[],_34_KNMI_Stations[[#This Row],[Etmaal temperatuur °C]]-stookgrens[],0),"")</f>
        <v>0</v>
      </c>
    </row>
    <row r="4342" spans="1:16" x14ac:dyDescent="0.25">
      <c r="A4342">
        <v>270</v>
      </c>
      <c r="B4342" s="110">
        <v>46038</v>
      </c>
      <c r="C4342" s="89">
        <v>5</v>
      </c>
      <c r="D4342" s="89">
        <v>7.4</v>
      </c>
      <c r="E4342" s="96">
        <v>236</v>
      </c>
      <c r="F4342" s="89">
        <v>0.9</v>
      </c>
      <c r="G4342" s="89">
        <v>1010.9</v>
      </c>
      <c r="H4342">
        <v>0.89</v>
      </c>
      <c r="I4342" t="s">
        <v>10</v>
      </c>
      <c r="J4342">
        <v>1.1000000000000001</v>
      </c>
      <c r="K4342">
        <v>1</v>
      </c>
      <c r="L4342">
        <v>2026</v>
      </c>
      <c r="M4342" t="s">
        <v>381</v>
      </c>
      <c r="N4342" s="89" cm="1">
        <f t="array" ref="N4342">IF(ISNUMBER(_34_KNMI_Stations[[#This Row],[Etmaal temperatuur °C]]),IF(_34_KNMI_Stations[[#This Row],[Etmaal temperatuur °C]]&lt;stookgrens[],stookgrens[]-_34_KNMI_Stations[[#This Row],[Etmaal temperatuur °C]],0),"")</f>
        <v>10.6</v>
      </c>
      <c r="O4342" s="89">
        <f>_34_KNMI_Stations[[#This Row],[graaddagen]]*_34_KNMI_Stations[[#This Row],[Gewogen factor]]</f>
        <v>11.66</v>
      </c>
      <c r="P4342" s="89" cm="1">
        <f t="array" ref="P4342">IF(ISNUMBER(_34_KNMI_Stations[[#This Row],[Etmaal temperatuur °C]]),IF(_34_KNMI_Stations[[#This Row],[Etmaal temperatuur °C]]&gt;stookgrens[],_34_KNMI_Stations[[#This Row],[Etmaal temperatuur °C]]-stookgrens[],0),"")</f>
        <v>0</v>
      </c>
    </row>
    <row r="4343" spans="1:16" x14ac:dyDescent="0.25">
      <c r="A4343">
        <v>270</v>
      </c>
      <c r="B4343" s="110">
        <v>46039</v>
      </c>
      <c r="C4343" s="89">
        <v>2.9</v>
      </c>
      <c r="D4343" s="89">
        <v>6.4</v>
      </c>
      <c r="E4343" s="96">
        <v>383</v>
      </c>
      <c r="F4343" s="89">
        <v>0.1</v>
      </c>
      <c r="G4343" s="89">
        <v>1019.1</v>
      </c>
      <c r="H4343">
        <v>0.92</v>
      </c>
      <c r="I4343" t="s">
        <v>10</v>
      </c>
      <c r="J4343">
        <v>1.1000000000000001</v>
      </c>
      <c r="K4343">
        <v>1</v>
      </c>
      <c r="L4343">
        <v>2026</v>
      </c>
      <c r="M4343" t="s">
        <v>381</v>
      </c>
      <c r="N4343" s="89" cm="1">
        <f t="array" ref="N4343">IF(ISNUMBER(_34_KNMI_Stations[[#This Row],[Etmaal temperatuur °C]]),IF(_34_KNMI_Stations[[#This Row],[Etmaal temperatuur °C]]&lt;stookgrens[],stookgrens[]-_34_KNMI_Stations[[#This Row],[Etmaal temperatuur °C]],0),"")</f>
        <v>11.6</v>
      </c>
      <c r="O4343" s="89">
        <f>_34_KNMI_Stations[[#This Row],[graaddagen]]*_34_KNMI_Stations[[#This Row],[Gewogen factor]]</f>
        <v>12.76</v>
      </c>
      <c r="P4343" s="89" cm="1">
        <f t="array" ref="P4343">IF(ISNUMBER(_34_KNMI_Stations[[#This Row],[Etmaal temperatuur °C]]),IF(_34_KNMI_Stations[[#This Row],[Etmaal temperatuur °C]]&gt;stookgrens[],_34_KNMI_Stations[[#This Row],[Etmaal temperatuur °C]]-stookgrens[],0),"")</f>
        <v>0</v>
      </c>
    </row>
    <row r="4344" spans="1:16" x14ac:dyDescent="0.25">
      <c r="A4344">
        <v>270</v>
      </c>
      <c r="B4344" s="110">
        <v>46040</v>
      </c>
      <c r="C4344" s="89">
        <v>3.3</v>
      </c>
      <c r="D4344" s="89">
        <v>0.7</v>
      </c>
      <c r="E4344" s="96">
        <v>119</v>
      </c>
      <c r="F4344" s="89">
        <v>0</v>
      </c>
      <c r="G4344" s="89">
        <v>1021.4</v>
      </c>
      <c r="H4344">
        <v>0.98</v>
      </c>
      <c r="I4344" t="s">
        <v>10</v>
      </c>
      <c r="J4344">
        <v>1.1000000000000001</v>
      </c>
      <c r="K4344">
        <v>1</v>
      </c>
      <c r="L4344">
        <v>2026</v>
      </c>
      <c r="M4344" t="s">
        <v>381</v>
      </c>
      <c r="N4344" s="89" cm="1">
        <f t="array" ref="N4344">IF(ISNUMBER(_34_KNMI_Stations[[#This Row],[Etmaal temperatuur °C]]),IF(_34_KNMI_Stations[[#This Row],[Etmaal temperatuur °C]]&lt;stookgrens[],stookgrens[]-_34_KNMI_Stations[[#This Row],[Etmaal temperatuur °C]],0),"")</f>
        <v>17.3</v>
      </c>
      <c r="O4344" s="89">
        <f>_34_KNMI_Stations[[#This Row],[graaddagen]]*_34_KNMI_Stations[[#This Row],[Gewogen factor]]</f>
        <v>19.03</v>
      </c>
      <c r="P4344" s="89" cm="1">
        <f t="array" ref="P4344">IF(ISNUMBER(_34_KNMI_Stations[[#This Row],[Etmaal temperatuur °C]]),IF(_34_KNMI_Stations[[#This Row],[Etmaal temperatuur °C]]&gt;stookgrens[],_34_KNMI_Stations[[#This Row],[Etmaal temperatuur °C]]-stookgrens[],0),"")</f>
        <v>0</v>
      </c>
    </row>
    <row r="4345" spans="1:16" x14ac:dyDescent="0.25">
      <c r="A4345">
        <v>270</v>
      </c>
      <c r="B4345" s="110">
        <v>46041</v>
      </c>
      <c r="C4345" s="89">
        <v>3.5</v>
      </c>
      <c r="D4345" s="89">
        <v>1.9</v>
      </c>
      <c r="E4345" s="96">
        <v>333</v>
      </c>
      <c r="F4345" s="89">
        <v>0</v>
      </c>
      <c r="G4345" s="89">
        <v>1018.9</v>
      </c>
      <c r="H4345">
        <v>0.93</v>
      </c>
      <c r="I4345" t="s">
        <v>10</v>
      </c>
      <c r="J4345">
        <v>1.1000000000000001</v>
      </c>
      <c r="K4345">
        <v>1</v>
      </c>
      <c r="L4345">
        <v>2026</v>
      </c>
      <c r="M4345" t="s">
        <v>382</v>
      </c>
      <c r="N4345" s="89" cm="1">
        <f t="array" ref="N4345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4345" s="89">
        <f>_34_KNMI_Stations[[#This Row],[graaddagen]]*_34_KNMI_Stations[[#This Row],[Gewogen factor]]</f>
        <v>17.710000000000004</v>
      </c>
      <c r="P4345" s="89" cm="1">
        <f t="array" ref="P4345">IF(ISNUMBER(_34_KNMI_Stations[[#This Row],[Etmaal temperatuur °C]]),IF(_34_KNMI_Stations[[#This Row],[Etmaal temperatuur °C]]&gt;stookgrens[],_34_KNMI_Stations[[#This Row],[Etmaal temperatuur °C]]-stookgrens[],0),"")</f>
        <v>0</v>
      </c>
    </row>
    <row r="4346" spans="1:16" x14ac:dyDescent="0.25">
      <c r="A4346">
        <v>270</v>
      </c>
      <c r="B4346" s="110">
        <v>46042</v>
      </c>
      <c r="C4346" s="89">
        <v>3.6</v>
      </c>
      <c r="D4346" s="89">
        <v>2.2999999999999998</v>
      </c>
      <c r="E4346" s="96">
        <v>427</v>
      </c>
      <c r="F4346" s="89">
        <v>0</v>
      </c>
      <c r="G4346" s="89">
        <v>1015.9</v>
      </c>
      <c r="H4346">
        <v>0.84</v>
      </c>
      <c r="I4346" t="s">
        <v>10</v>
      </c>
      <c r="J4346">
        <v>1.1000000000000001</v>
      </c>
      <c r="K4346">
        <v>1</v>
      </c>
      <c r="L4346">
        <v>2026</v>
      </c>
      <c r="M4346" t="s">
        <v>382</v>
      </c>
      <c r="N4346" s="89" cm="1">
        <f t="array" ref="N4346">IF(ISNUMBER(_34_KNMI_Stations[[#This Row],[Etmaal temperatuur °C]]),IF(_34_KNMI_Stations[[#This Row],[Etmaal temperatuur °C]]&lt;stookgrens[],stookgrens[]-_34_KNMI_Stations[[#This Row],[Etmaal temperatuur °C]],0),"")</f>
        <v>15.7</v>
      </c>
      <c r="O4346" s="89">
        <f>_34_KNMI_Stations[[#This Row],[graaddagen]]*_34_KNMI_Stations[[#This Row],[Gewogen factor]]</f>
        <v>17.27</v>
      </c>
      <c r="P4346" s="89" cm="1">
        <f t="array" ref="P4346">IF(ISNUMBER(_34_KNMI_Stations[[#This Row],[Etmaal temperatuur °C]]),IF(_34_KNMI_Stations[[#This Row],[Etmaal temperatuur °C]]&gt;stookgrens[],_34_KNMI_Stations[[#This Row],[Etmaal temperatuur °C]]-stookgrens[],0),"")</f>
        <v>0</v>
      </c>
    </row>
    <row r="4347" spans="1:16" x14ac:dyDescent="0.25">
      <c r="A4347">
        <v>270</v>
      </c>
      <c r="B4347" s="110">
        <v>46043</v>
      </c>
      <c r="C4347" s="89">
        <v>5</v>
      </c>
      <c r="D4347" s="89">
        <v>2.7</v>
      </c>
      <c r="E4347" s="96">
        <v>168</v>
      </c>
      <c r="F4347" s="89">
        <v>-0.1</v>
      </c>
      <c r="G4347" s="89">
        <v>1003.2</v>
      </c>
      <c r="H4347">
        <v>0.77</v>
      </c>
      <c r="I4347" t="s">
        <v>10</v>
      </c>
      <c r="J4347">
        <v>1.1000000000000001</v>
      </c>
      <c r="K4347">
        <v>1</v>
      </c>
      <c r="L4347">
        <v>2026</v>
      </c>
      <c r="M4347" t="s">
        <v>382</v>
      </c>
      <c r="N4347" s="89" cm="1">
        <f t="array" ref="N4347">IF(ISNUMBER(_34_KNMI_Stations[[#This Row],[Etmaal temperatuur °C]]),IF(_34_KNMI_Stations[[#This Row],[Etmaal temperatuur °C]]&lt;stookgrens[],stookgrens[]-_34_KNMI_Stations[[#This Row],[Etmaal temperatuur °C]],0),"")</f>
        <v>15.3</v>
      </c>
      <c r="O4347" s="89">
        <f>_34_KNMI_Stations[[#This Row],[graaddagen]]*_34_KNMI_Stations[[#This Row],[Gewogen factor]]</f>
        <v>16.830000000000002</v>
      </c>
      <c r="P4347" s="89" cm="1">
        <f t="array" ref="P4347">IF(ISNUMBER(_34_KNMI_Stations[[#This Row],[Etmaal temperatuur °C]]),IF(_34_KNMI_Stations[[#This Row],[Etmaal temperatuur °C]]&gt;stookgrens[],_34_KNMI_Stations[[#This Row],[Etmaal temperatuur °C]]-stookgrens[],0),"")</f>
        <v>0</v>
      </c>
    </row>
    <row r="4348" spans="1:16" x14ac:dyDescent="0.25">
      <c r="A4348">
        <v>270</v>
      </c>
      <c r="B4348" s="110">
        <v>46044</v>
      </c>
      <c r="C4348" s="89">
        <v>7.2</v>
      </c>
      <c r="D4348" s="89">
        <v>-0.8</v>
      </c>
      <c r="E4348" s="96">
        <v>493</v>
      </c>
      <c r="F4348" s="89">
        <v>-0.1</v>
      </c>
      <c r="G4348" s="89">
        <v>998</v>
      </c>
      <c r="H4348">
        <v>0.76</v>
      </c>
      <c r="I4348" t="s">
        <v>10</v>
      </c>
      <c r="J4348">
        <v>1.1000000000000001</v>
      </c>
      <c r="K4348">
        <v>1</v>
      </c>
      <c r="L4348">
        <v>2026</v>
      </c>
      <c r="M4348" t="s">
        <v>382</v>
      </c>
      <c r="N4348" s="89" cm="1">
        <f t="array" ref="N4348">IF(ISNUMBER(_34_KNMI_Stations[[#This Row],[Etmaal temperatuur °C]]),IF(_34_KNMI_Stations[[#This Row],[Etmaal temperatuur °C]]&lt;stookgrens[],stookgrens[]-_34_KNMI_Stations[[#This Row],[Etmaal temperatuur °C]],0),"")</f>
        <v>18.8</v>
      </c>
      <c r="O4348" s="89">
        <f>_34_KNMI_Stations[[#This Row],[graaddagen]]*_34_KNMI_Stations[[#This Row],[Gewogen factor]]</f>
        <v>20.680000000000003</v>
      </c>
      <c r="P4348" s="89" cm="1">
        <f t="array" ref="P4348">IF(ISNUMBER(_34_KNMI_Stations[[#This Row],[Etmaal temperatuur °C]]),IF(_34_KNMI_Stations[[#This Row],[Etmaal temperatuur °C]]&gt;stookgrens[],_34_KNMI_Stations[[#This Row],[Etmaal temperatuur °C]]-stookgrens[],0),"")</f>
        <v>0</v>
      </c>
    </row>
    <row r="4349" spans="1:16" x14ac:dyDescent="0.25">
      <c r="A4349">
        <v>270</v>
      </c>
      <c r="B4349" s="110">
        <v>46045</v>
      </c>
      <c r="C4349" s="89">
        <v>6.6</v>
      </c>
      <c r="D4349" s="89">
        <v>-0.3</v>
      </c>
      <c r="E4349" s="96">
        <v>370</v>
      </c>
      <c r="F4349" s="89">
        <v>0.3</v>
      </c>
      <c r="G4349" s="89">
        <v>997</v>
      </c>
      <c r="H4349">
        <v>0.82</v>
      </c>
      <c r="I4349" t="s">
        <v>10</v>
      </c>
      <c r="J4349">
        <v>1.1000000000000001</v>
      </c>
      <c r="K4349">
        <v>1</v>
      </c>
      <c r="L4349">
        <v>2026</v>
      </c>
      <c r="M4349" t="s">
        <v>382</v>
      </c>
      <c r="N4349" s="89" cm="1">
        <f t="array" ref="N4349">IF(ISNUMBER(_34_KNMI_Stations[[#This Row],[Etmaal temperatuur °C]]),IF(_34_KNMI_Stations[[#This Row],[Etmaal temperatuur °C]]&lt;stookgrens[],stookgrens[]-_34_KNMI_Stations[[#This Row],[Etmaal temperatuur °C]],0),"")</f>
        <v>18.3</v>
      </c>
      <c r="O4349" s="89">
        <f>_34_KNMI_Stations[[#This Row],[graaddagen]]*_34_KNMI_Stations[[#This Row],[Gewogen factor]]</f>
        <v>20.130000000000003</v>
      </c>
      <c r="P4349" s="89" cm="1">
        <f t="array" ref="P4349">IF(ISNUMBER(_34_KNMI_Stations[[#This Row],[Etmaal temperatuur °C]]),IF(_34_KNMI_Stations[[#This Row],[Etmaal temperatuur °C]]&gt;stookgrens[],_34_KNMI_Stations[[#This Row],[Etmaal temperatuur °C]]-stookgrens[],0),"")</f>
        <v>0</v>
      </c>
    </row>
    <row r="4350" spans="1:16" x14ac:dyDescent="0.25">
      <c r="A4350">
        <v>270</v>
      </c>
      <c r="B4350" s="110">
        <v>46046</v>
      </c>
      <c r="C4350" s="89">
        <v>5.5</v>
      </c>
      <c r="D4350" s="89">
        <v>-1.2</v>
      </c>
      <c r="E4350" s="96">
        <v>314</v>
      </c>
      <c r="F4350" s="89">
        <v>-0.1</v>
      </c>
      <c r="G4350" s="89">
        <v>1002.7</v>
      </c>
      <c r="H4350">
        <v>0.86</v>
      </c>
      <c r="I4350" t="s">
        <v>10</v>
      </c>
      <c r="J4350">
        <v>1.1000000000000001</v>
      </c>
      <c r="K4350">
        <v>1</v>
      </c>
      <c r="L4350">
        <v>2026</v>
      </c>
      <c r="M4350" t="s">
        <v>382</v>
      </c>
      <c r="N4350" s="89" cm="1">
        <f t="array" ref="N4350">IF(ISNUMBER(_34_KNMI_Stations[[#This Row],[Etmaal temperatuur °C]]),IF(_34_KNMI_Stations[[#This Row],[Etmaal temperatuur °C]]&lt;stookgrens[],stookgrens[]-_34_KNMI_Stations[[#This Row],[Etmaal temperatuur °C]],0),"")</f>
        <v>19.2</v>
      </c>
      <c r="O4350" s="89">
        <f>_34_KNMI_Stations[[#This Row],[graaddagen]]*_34_KNMI_Stations[[#This Row],[Gewogen factor]]</f>
        <v>21.12</v>
      </c>
      <c r="P4350" s="89" cm="1">
        <f t="array" ref="P4350">IF(ISNUMBER(_34_KNMI_Stations[[#This Row],[Etmaal temperatuur °C]]),IF(_34_KNMI_Stations[[#This Row],[Etmaal temperatuur °C]]&gt;stookgrens[],_34_KNMI_Stations[[#This Row],[Etmaal temperatuur °C]]-stookgrens[],0),"")</f>
        <v>0</v>
      </c>
    </row>
    <row r="4351" spans="1:16" x14ac:dyDescent="0.25">
      <c r="A4351">
        <v>270</v>
      </c>
      <c r="B4351" s="110">
        <v>46047</v>
      </c>
      <c r="C4351" s="89">
        <v>5.0999999999999996</v>
      </c>
      <c r="D4351" s="89">
        <v>-1.4</v>
      </c>
      <c r="E4351" s="96">
        <v>121</v>
      </c>
      <c r="F4351" s="89">
        <v>0</v>
      </c>
      <c r="G4351" s="89">
        <v>1000.9</v>
      </c>
      <c r="H4351">
        <v>0.88</v>
      </c>
      <c r="I4351" t="s">
        <v>10</v>
      </c>
      <c r="J4351">
        <v>1.1000000000000001</v>
      </c>
      <c r="K4351">
        <v>1</v>
      </c>
      <c r="L4351">
        <v>2026</v>
      </c>
      <c r="M4351" t="s">
        <v>382</v>
      </c>
      <c r="N4351" s="89" cm="1">
        <f t="array" ref="N4351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4351" s="89">
        <f>_34_KNMI_Stations[[#This Row],[graaddagen]]*_34_KNMI_Stations[[#This Row],[Gewogen factor]]</f>
        <v>21.34</v>
      </c>
      <c r="P4351" s="89" cm="1">
        <f t="array" ref="P4351">IF(ISNUMBER(_34_KNMI_Stations[[#This Row],[Etmaal temperatuur °C]]),IF(_34_KNMI_Stations[[#This Row],[Etmaal temperatuur °C]]&gt;stookgrens[],_34_KNMI_Stations[[#This Row],[Etmaal temperatuur °C]]-stookgrens[],0),"")</f>
        <v>0</v>
      </c>
    </row>
    <row r="4352" spans="1:16" x14ac:dyDescent="0.25">
      <c r="A4352">
        <v>270</v>
      </c>
      <c r="B4352" s="110">
        <v>46048</v>
      </c>
      <c r="C4352" s="89">
        <v>3.8</v>
      </c>
      <c r="D4352" s="89">
        <v>0.6</v>
      </c>
      <c r="E4352" s="96">
        <v>204</v>
      </c>
      <c r="F4352" s="89">
        <v>0.2</v>
      </c>
      <c r="G4352" s="89">
        <v>1002.7</v>
      </c>
      <c r="H4352">
        <v>0.92</v>
      </c>
      <c r="I4352" t="s">
        <v>10</v>
      </c>
      <c r="J4352">
        <v>1.1000000000000001</v>
      </c>
      <c r="K4352">
        <v>1</v>
      </c>
      <c r="L4352">
        <v>2026</v>
      </c>
      <c r="M4352" t="s">
        <v>383</v>
      </c>
      <c r="N4352" s="89" cm="1">
        <f t="array" ref="N4352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4352" s="89">
        <f>_34_KNMI_Stations[[#This Row],[graaddagen]]*_34_KNMI_Stations[[#This Row],[Gewogen factor]]</f>
        <v>19.14</v>
      </c>
      <c r="P4352" s="89" cm="1">
        <f t="array" ref="P4352">IF(ISNUMBER(_34_KNMI_Stations[[#This Row],[Etmaal temperatuur °C]]),IF(_34_KNMI_Stations[[#This Row],[Etmaal temperatuur °C]]&gt;stookgrens[],_34_KNMI_Stations[[#This Row],[Etmaal temperatuur °C]]-stookgrens[],0),"")</f>
        <v>0</v>
      </c>
    </row>
    <row r="4353" spans="1:16" x14ac:dyDescent="0.25">
      <c r="A4353">
        <v>270</v>
      </c>
      <c r="B4353" s="110">
        <v>46049</v>
      </c>
      <c r="C4353" s="89">
        <v>5.8</v>
      </c>
      <c r="D4353" s="89">
        <v>0.3</v>
      </c>
      <c r="E4353" s="96">
        <v>218</v>
      </c>
      <c r="F4353" s="89">
        <v>2.7</v>
      </c>
      <c r="G4353" s="89">
        <v>997.6</v>
      </c>
      <c r="H4353">
        <v>0.91</v>
      </c>
      <c r="I4353" t="s">
        <v>10</v>
      </c>
      <c r="J4353">
        <v>1.1000000000000001</v>
      </c>
      <c r="K4353">
        <v>1</v>
      </c>
      <c r="L4353">
        <v>2026</v>
      </c>
      <c r="M4353" t="s">
        <v>383</v>
      </c>
      <c r="N4353" s="89" cm="1">
        <f t="array" ref="N4353">IF(ISNUMBER(_34_KNMI_Stations[[#This Row],[Etmaal temperatuur °C]]),IF(_34_KNMI_Stations[[#This Row],[Etmaal temperatuur °C]]&lt;stookgrens[],stookgrens[]-_34_KNMI_Stations[[#This Row],[Etmaal temperatuur °C]],0),"")</f>
        <v>17.7</v>
      </c>
      <c r="O4353" s="89">
        <f>_34_KNMI_Stations[[#This Row],[graaddagen]]*_34_KNMI_Stations[[#This Row],[Gewogen factor]]</f>
        <v>19.470000000000002</v>
      </c>
      <c r="P4353" s="89" cm="1">
        <f t="array" ref="P4353">IF(ISNUMBER(_34_KNMI_Stations[[#This Row],[Etmaal temperatuur °C]]),IF(_34_KNMI_Stations[[#This Row],[Etmaal temperatuur °C]]&gt;stookgrens[],_34_KNMI_Stations[[#This Row],[Etmaal temperatuur °C]]-stookgrens[],0),"")</f>
        <v>0</v>
      </c>
    </row>
    <row r="4354" spans="1:16" x14ac:dyDescent="0.25">
      <c r="A4354">
        <v>270</v>
      </c>
      <c r="B4354" s="110">
        <v>46050</v>
      </c>
      <c r="C4354" s="89">
        <v>5.3</v>
      </c>
      <c r="D4354" s="89">
        <v>0.2</v>
      </c>
      <c r="E4354" s="96">
        <v>183</v>
      </c>
      <c r="F4354" s="89">
        <v>0.6</v>
      </c>
      <c r="G4354" s="89">
        <v>997.9</v>
      </c>
      <c r="H4354">
        <v>0.9</v>
      </c>
      <c r="I4354" t="s">
        <v>10</v>
      </c>
      <c r="J4354">
        <v>1.1000000000000001</v>
      </c>
      <c r="K4354">
        <v>1</v>
      </c>
      <c r="L4354">
        <v>2026</v>
      </c>
      <c r="M4354" t="s">
        <v>383</v>
      </c>
      <c r="N4354" s="89" cm="1">
        <f t="array" ref="N4354">IF(ISNUMBER(_34_KNMI_Stations[[#This Row],[Etmaal temperatuur °C]]),IF(_34_KNMI_Stations[[#This Row],[Etmaal temperatuur °C]]&lt;stookgrens[],stookgrens[]-_34_KNMI_Stations[[#This Row],[Etmaal temperatuur °C]],0),"")</f>
        <v>17.8</v>
      </c>
      <c r="O4354" s="89">
        <f>_34_KNMI_Stations[[#This Row],[graaddagen]]*_34_KNMI_Stations[[#This Row],[Gewogen factor]]</f>
        <v>19.580000000000002</v>
      </c>
      <c r="P4354" s="89" cm="1">
        <f t="array" ref="P4354">IF(ISNUMBER(_34_KNMI_Stations[[#This Row],[Etmaal temperatuur °C]]),IF(_34_KNMI_Stations[[#This Row],[Etmaal temperatuur °C]]&gt;stookgrens[],_34_KNMI_Stations[[#This Row],[Etmaal temperatuur °C]]-stookgrens[],0),"")</f>
        <v>0</v>
      </c>
    </row>
    <row r="4355" spans="1:16" x14ac:dyDescent="0.25">
      <c r="A4355">
        <v>270</v>
      </c>
      <c r="B4355" s="110">
        <v>46051</v>
      </c>
      <c r="C4355" s="89">
        <v>4.8</v>
      </c>
      <c r="D4355" s="89">
        <v>-0.1</v>
      </c>
      <c r="E4355" s="96">
        <v>215</v>
      </c>
      <c r="F4355" s="89">
        <v>2</v>
      </c>
      <c r="G4355" s="89">
        <v>1001.2</v>
      </c>
      <c r="H4355">
        <v>0.9</v>
      </c>
      <c r="I4355" t="s">
        <v>10</v>
      </c>
      <c r="J4355">
        <v>1.1000000000000001</v>
      </c>
      <c r="K4355">
        <v>1</v>
      </c>
      <c r="L4355">
        <v>2026</v>
      </c>
      <c r="M4355" t="s">
        <v>383</v>
      </c>
      <c r="N4355" s="89" cm="1">
        <f t="array" ref="N4355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4355" s="89">
        <f>_34_KNMI_Stations[[#This Row],[graaddagen]]*_34_KNMI_Stations[[#This Row],[Gewogen factor]]</f>
        <v>19.910000000000004</v>
      </c>
      <c r="P4355" s="89" cm="1">
        <f t="array" ref="P4355">IF(ISNUMBER(_34_KNMI_Stations[[#This Row],[Etmaal temperatuur °C]]),IF(_34_KNMI_Stations[[#This Row],[Etmaal temperatuur °C]]&gt;stookgrens[],_34_KNMI_Stations[[#This Row],[Etmaal temperatuur °C]]-stookgrens[],0),"")</f>
        <v>0</v>
      </c>
    </row>
    <row r="4356" spans="1:16" x14ac:dyDescent="0.25">
      <c r="A4356">
        <v>270</v>
      </c>
      <c r="B4356" s="110">
        <v>46052</v>
      </c>
      <c r="C4356" s="89">
        <v>6.2</v>
      </c>
      <c r="D4356" s="89">
        <v>-0.6</v>
      </c>
      <c r="E4356" s="96">
        <v>543</v>
      </c>
      <c r="F4356" s="89">
        <v>-0.1</v>
      </c>
      <c r="G4356" s="89">
        <v>998.8</v>
      </c>
      <c r="H4356">
        <v>0.87</v>
      </c>
      <c r="I4356" t="s">
        <v>10</v>
      </c>
      <c r="J4356">
        <v>1.1000000000000001</v>
      </c>
      <c r="K4356">
        <v>1</v>
      </c>
      <c r="L4356">
        <v>2026</v>
      </c>
      <c r="M4356" t="s">
        <v>383</v>
      </c>
      <c r="N4356" s="89" cm="1">
        <f t="array" ref="N4356">IF(ISNUMBER(_34_KNMI_Stations[[#This Row],[Etmaal temperatuur °C]]),IF(_34_KNMI_Stations[[#This Row],[Etmaal temperatuur °C]]&lt;stookgrens[],stookgrens[]-_34_KNMI_Stations[[#This Row],[Etmaal temperatuur °C]],0),"")</f>
        <v>18.600000000000001</v>
      </c>
      <c r="O4356" s="89">
        <f>_34_KNMI_Stations[[#This Row],[graaddagen]]*_34_KNMI_Stations[[#This Row],[Gewogen factor]]</f>
        <v>20.460000000000004</v>
      </c>
      <c r="P4356" s="89" cm="1">
        <f t="array" ref="P4356">IF(ISNUMBER(_34_KNMI_Stations[[#This Row],[Etmaal temperatuur °C]]),IF(_34_KNMI_Stations[[#This Row],[Etmaal temperatuur °C]]&gt;stookgrens[],_34_KNMI_Stations[[#This Row],[Etmaal temperatuur °C]]-stookgrens[],0),"")</f>
        <v>0</v>
      </c>
    </row>
    <row r="4357" spans="1:16" x14ac:dyDescent="0.25">
      <c r="A4357">
        <v>270</v>
      </c>
      <c r="B4357" s="110">
        <v>46053</v>
      </c>
      <c r="C4357" s="89">
        <v>6.3</v>
      </c>
      <c r="D4357" s="89">
        <v>1.3</v>
      </c>
      <c r="E4357" s="96">
        <v>212</v>
      </c>
      <c r="F4357" s="89">
        <v>0.7</v>
      </c>
      <c r="G4357" s="89">
        <v>1002.9</v>
      </c>
      <c r="H4357">
        <v>0.91</v>
      </c>
      <c r="I4357" t="s">
        <v>10</v>
      </c>
      <c r="J4357">
        <v>1.1000000000000001</v>
      </c>
      <c r="K4357">
        <v>1</v>
      </c>
      <c r="L4357">
        <v>2026</v>
      </c>
      <c r="M4357" t="s">
        <v>383</v>
      </c>
      <c r="N4357" s="89" cm="1">
        <f t="array" ref="N4357">IF(ISNUMBER(_34_KNMI_Stations[[#This Row],[Etmaal temperatuur °C]]),IF(_34_KNMI_Stations[[#This Row],[Etmaal temperatuur °C]]&lt;stookgrens[],stookgrens[]-_34_KNMI_Stations[[#This Row],[Etmaal temperatuur °C]],0),"")</f>
        <v>16.7</v>
      </c>
      <c r="O4357" s="89">
        <f>_34_KNMI_Stations[[#This Row],[graaddagen]]*_34_KNMI_Stations[[#This Row],[Gewogen factor]]</f>
        <v>18.37</v>
      </c>
      <c r="P4357" s="89" cm="1">
        <f t="array" ref="P4357">IF(ISNUMBER(_34_KNMI_Stations[[#This Row],[Etmaal temperatuur °C]]),IF(_34_KNMI_Stations[[#This Row],[Etmaal temperatuur °C]]&gt;stookgrens[],_34_KNMI_Stations[[#This Row],[Etmaal temperatuur °C]]-stookgrens[],0),"")</f>
        <v>0</v>
      </c>
    </row>
    <row r="4358" spans="1:16" x14ac:dyDescent="0.25">
      <c r="A4358">
        <v>273</v>
      </c>
      <c r="B4358" s="110">
        <v>45658</v>
      </c>
      <c r="C4358" s="89">
        <v>9.9</v>
      </c>
      <c r="D4358" s="89">
        <v>7.6</v>
      </c>
      <c r="E4358" s="96">
        <v>36</v>
      </c>
      <c r="F4358" s="89">
        <v>14.7</v>
      </c>
      <c r="G4358" s="89"/>
      <c r="H4358">
        <v>0.86</v>
      </c>
      <c r="I4358" t="s">
        <v>11</v>
      </c>
      <c r="J4358">
        <v>1.1000000000000001</v>
      </c>
      <c r="K4358">
        <v>1</v>
      </c>
      <c r="L4358">
        <v>2025</v>
      </c>
      <c r="M4358" t="s">
        <v>59</v>
      </c>
      <c r="N4358" s="89" cm="1">
        <f t="array" ref="N4358">IF(ISNUMBER(_34_KNMI_Stations[[#This Row],[Etmaal temperatuur °C]]),IF(_34_KNMI_Stations[[#This Row],[Etmaal temperatuur °C]]&lt;stookgrens[],stookgrens[]-_34_KNMI_Stations[[#This Row],[Etmaal temperatuur °C]],0),"")</f>
        <v>10.4</v>
      </c>
      <c r="O4358" s="89">
        <f>_34_KNMI_Stations[[#This Row],[graaddagen]]*_34_KNMI_Stations[[#This Row],[Gewogen factor]]</f>
        <v>11.440000000000001</v>
      </c>
      <c r="P4358" s="89" cm="1">
        <f t="array" ref="P4358">IF(ISNUMBER(_34_KNMI_Stations[[#This Row],[Etmaal temperatuur °C]]),IF(_34_KNMI_Stations[[#This Row],[Etmaal temperatuur °C]]&gt;stookgrens[],_34_KNMI_Stations[[#This Row],[Etmaal temperatuur °C]]-stookgrens[],0),"")</f>
        <v>0</v>
      </c>
    </row>
    <row r="4359" spans="1:16" x14ac:dyDescent="0.25">
      <c r="A4359">
        <v>273</v>
      </c>
      <c r="B4359" s="110">
        <v>45659</v>
      </c>
      <c r="C4359" s="89">
        <v>3</v>
      </c>
      <c r="D4359" s="89">
        <v>3.4</v>
      </c>
      <c r="E4359" s="96">
        <v>372</v>
      </c>
      <c r="F4359" s="89">
        <v>2</v>
      </c>
      <c r="G4359" s="89"/>
      <c r="H4359">
        <v>0.86</v>
      </c>
      <c r="I4359" t="s">
        <v>11</v>
      </c>
      <c r="J4359">
        <v>1.1000000000000001</v>
      </c>
      <c r="K4359">
        <v>1</v>
      </c>
      <c r="L4359">
        <v>2025</v>
      </c>
      <c r="M4359" t="s">
        <v>59</v>
      </c>
      <c r="N4359" s="89" cm="1">
        <f t="array" ref="N4359">IF(ISNUMBER(_34_KNMI_Stations[[#This Row],[Etmaal temperatuur °C]]),IF(_34_KNMI_Stations[[#This Row],[Etmaal temperatuur °C]]&lt;stookgrens[],stookgrens[]-_34_KNMI_Stations[[#This Row],[Etmaal temperatuur °C]],0),"")</f>
        <v>14.6</v>
      </c>
      <c r="O4359" s="89">
        <f>_34_KNMI_Stations[[#This Row],[graaddagen]]*_34_KNMI_Stations[[#This Row],[Gewogen factor]]</f>
        <v>16.060000000000002</v>
      </c>
      <c r="P4359" s="89" cm="1">
        <f t="array" ref="P4359">IF(ISNUMBER(_34_KNMI_Stations[[#This Row],[Etmaal temperatuur °C]]),IF(_34_KNMI_Stations[[#This Row],[Etmaal temperatuur °C]]&gt;stookgrens[],_34_KNMI_Stations[[#This Row],[Etmaal temperatuur °C]]-stookgrens[],0),"")</f>
        <v>0</v>
      </c>
    </row>
    <row r="4360" spans="1:16" x14ac:dyDescent="0.25">
      <c r="A4360">
        <v>273</v>
      </c>
      <c r="B4360" s="110">
        <v>45660</v>
      </c>
      <c r="C4360" s="89">
        <v>4</v>
      </c>
      <c r="D4360" s="89">
        <v>2.1</v>
      </c>
      <c r="E4360" s="96">
        <v>186</v>
      </c>
      <c r="F4360" s="89">
        <v>3.3</v>
      </c>
      <c r="G4360" s="89"/>
      <c r="H4360">
        <v>0.87</v>
      </c>
      <c r="I4360" t="s">
        <v>11</v>
      </c>
      <c r="J4360">
        <v>1.1000000000000001</v>
      </c>
      <c r="K4360">
        <v>1</v>
      </c>
      <c r="L4360">
        <v>2025</v>
      </c>
      <c r="M4360" t="s">
        <v>59</v>
      </c>
      <c r="N4360" s="89" cm="1">
        <f t="array" ref="N4360">IF(ISNUMBER(_34_KNMI_Stations[[#This Row],[Etmaal temperatuur °C]]),IF(_34_KNMI_Stations[[#This Row],[Etmaal temperatuur °C]]&lt;stookgrens[],stookgrens[]-_34_KNMI_Stations[[#This Row],[Etmaal temperatuur °C]],0),"")</f>
        <v>15.9</v>
      </c>
      <c r="O4360" s="89">
        <f>_34_KNMI_Stations[[#This Row],[graaddagen]]*_34_KNMI_Stations[[#This Row],[Gewogen factor]]</f>
        <v>17.490000000000002</v>
      </c>
      <c r="P4360" s="89" cm="1">
        <f t="array" ref="P4360">IF(ISNUMBER(_34_KNMI_Stations[[#This Row],[Etmaal temperatuur °C]]),IF(_34_KNMI_Stations[[#This Row],[Etmaal temperatuur °C]]&gt;stookgrens[],_34_KNMI_Stations[[#This Row],[Etmaal temperatuur °C]]-stookgrens[],0),"")</f>
        <v>0</v>
      </c>
    </row>
    <row r="4361" spans="1:16" x14ac:dyDescent="0.25">
      <c r="A4361">
        <v>273</v>
      </c>
      <c r="B4361" s="110">
        <v>45661</v>
      </c>
      <c r="C4361" s="89">
        <v>3.2</v>
      </c>
      <c r="D4361" s="89">
        <v>1.2</v>
      </c>
      <c r="E4361" s="96">
        <v>132</v>
      </c>
      <c r="F4361" s="89">
        <v>0.6</v>
      </c>
      <c r="G4361" s="89"/>
      <c r="H4361">
        <v>0.95</v>
      </c>
      <c r="I4361" t="s">
        <v>11</v>
      </c>
      <c r="J4361">
        <v>1.1000000000000001</v>
      </c>
      <c r="K4361">
        <v>1</v>
      </c>
      <c r="L4361">
        <v>2025</v>
      </c>
      <c r="M4361" t="s">
        <v>59</v>
      </c>
      <c r="N4361" s="89" cm="1">
        <f t="array" ref="N4361">IF(ISNUMBER(_34_KNMI_Stations[[#This Row],[Etmaal temperatuur °C]]),IF(_34_KNMI_Stations[[#This Row],[Etmaal temperatuur °C]]&lt;stookgrens[],stookgrens[]-_34_KNMI_Stations[[#This Row],[Etmaal temperatuur °C]],0),"")</f>
        <v>16.8</v>
      </c>
      <c r="O4361" s="89">
        <f>_34_KNMI_Stations[[#This Row],[graaddagen]]*_34_KNMI_Stations[[#This Row],[Gewogen factor]]</f>
        <v>18.480000000000004</v>
      </c>
      <c r="P4361" s="89" cm="1">
        <f t="array" ref="P4361">IF(ISNUMBER(_34_KNMI_Stations[[#This Row],[Etmaal temperatuur °C]]),IF(_34_KNMI_Stations[[#This Row],[Etmaal temperatuur °C]]&gt;stookgrens[],_34_KNMI_Stations[[#This Row],[Etmaal temperatuur °C]]-stookgrens[],0),"")</f>
        <v>0</v>
      </c>
    </row>
    <row r="4362" spans="1:16" x14ac:dyDescent="0.25">
      <c r="A4362">
        <v>273</v>
      </c>
      <c r="B4362" s="110">
        <v>45662</v>
      </c>
      <c r="C4362" s="89">
        <v>6.3</v>
      </c>
      <c r="D4362" s="89">
        <v>4.2</v>
      </c>
      <c r="E4362" s="96">
        <v>49</v>
      </c>
      <c r="F4362" s="89">
        <v>12.5</v>
      </c>
      <c r="G4362" s="89"/>
      <c r="H4362">
        <v>0.95</v>
      </c>
      <c r="I4362" t="s">
        <v>11</v>
      </c>
      <c r="J4362">
        <v>1.1000000000000001</v>
      </c>
      <c r="K4362">
        <v>1</v>
      </c>
      <c r="L4362">
        <v>2025</v>
      </c>
      <c r="M4362" t="s">
        <v>59</v>
      </c>
      <c r="N4362" s="89" cm="1">
        <f t="array" ref="N4362">IF(ISNUMBER(_34_KNMI_Stations[[#This Row],[Etmaal temperatuur °C]]),IF(_34_KNMI_Stations[[#This Row],[Etmaal temperatuur °C]]&lt;stookgrens[],stookgrens[]-_34_KNMI_Stations[[#This Row],[Etmaal temperatuur °C]],0),"")</f>
        <v>13.8</v>
      </c>
      <c r="O4362" s="89">
        <f>_34_KNMI_Stations[[#This Row],[graaddagen]]*_34_KNMI_Stations[[#This Row],[Gewogen factor]]</f>
        <v>15.180000000000001</v>
      </c>
      <c r="P4362" s="89" cm="1">
        <f t="array" ref="P4362">IF(ISNUMBER(_34_KNMI_Stations[[#This Row],[Etmaal temperatuur °C]]),IF(_34_KNMI_Stations[[#This Row],[Etmaal temperatuur °C]]&gt;stookgrens[],_34_KNMI_Stations[[#This Row],[Etmaal temperatuur °C]]-stookgrens[],0),"")</f>
        <v>0</v>
      </c>
    </row>
    <row r="4363" spans="1:16" x14ac:dyDescent="0.25">
      <c r="A4363">
        <v>273</v>
      </c>
      <c r="B4363" s="110">
        <v>45663</v>
      </c>
      <c r="C4363" s="89">
        <v>9.1999999999999993</v>
      </c>
      <c r="D4363" s="89">
        <v>8.8000000000000007</v>
      </c>
      <c r="E4363" s="96">
        <v>104</v>
      </c>
      <c r="F4363" s="89">
        <v>2.6</v>
      </c>
      <c r="G4363" s="89"/>
      <c r="H4363">
        <v>0.83</v>
      </c>
      <c r="I4363" t="s">
        <v>11</v>
      </c>
      <c r="J4363">
        <v>1.1000000000000001</v>
      </c>
      <c r="K4363">
        <v>1</v>
      </c>
      <c r="L4363">
        <v>2025</v>
      </c>
      <c r="M4363" t="s">
        <v>111</v>
      </c>
      <c r="N4363" s="89" cm="1">
        <f t="array" ref="N4363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4363" s="89">
        <f>_34_KNMI_Stations[[#This Row],[graaddagen]]*_34_KNMI_Stations[[#This Row],[Gewogen factor]]</f>
        <v>10.119999999999999</v>
      </c>
      <c r="P4363" s="89" cm="1">
        <f t="array" ref="P4363">IF(ISNUMBER(_34_KNMI_Stations[[#This Row],[Etmaal temperatuur °C]]),IF(_34_KNMI_Stations[[#This Row],[Etmaal temperatuur °C]]&gt;stookgrens[],_34_KNMI_Stations[[#This Row],[Etmaal temperatuur °C]]-stookgrens[],0),"")</f>
        <v>0</v>
      </c>
    </row>
    <row r="4364" spans="1:16" x14ac:dyDescent="0.25">
      <c r="A4364">
        <v>273</v>
      </c>
      <c r="B4364" s="110">
        <v>45664</v>
      </c>
      <c r="C4364" s="89">
        <v>5.8</v>
      </c>
      <c r="D4364" s="89">
        <v>3.2</v>
      </c>
      <c r="E4364" s="96">
        <v>195</v>
      </c>
      <c r="F4364" s="89">
        <v>4.7</v>
      </c>
      <c r="G4364" s="89"/>
      <c r="H4364">
        <v>0.9</v>
      </c>
      <c r="I4364" t="s">
        <v>11</v>
      </c>
      <c r="J4364">
        <v>1.1000000000000001</v>
      </c>
      <c r="K4364">
        <v>1</v>
      </c>
      <c r="L4364">
        <v>2025</v>
      </c>
      <c r="M4364" t="s">
        <v>111</v>
      </c>
      <c r="N4364" s="89" cm="1">
        <f t="array" ref="N4364">IF(ISNUMBER(_34_KNMI_Stations[[#This Row],[Etmaal temperatuur °C]]),IF(_34_KNMI_Stations[[#This Row],[Etmaal temperatuur °C]]&lt;stookgrens[],stookgrens[]-_34_KNMI_Stations[[#This Row],[Etmaal temperatuur °C]],0),"")</f>
        <v>14.8</v>
      </c>
      <c r="O4364" s="89">
        <f>_34_KNMI_Stations[[#This Row],[graaddagen]]*_34_KNMI_Stations[[#This Row],[Gewogen factor]]</f>
        <v>16.28</v>
      </c>
      <c r="P4364" s="89" cm="1">
        <f t="array" ref="P4364">IF(ISNUMBER(_34_KNMI_Stations[[#This Row],[Etmaal temperatuur °C]]),IF(_34_KNMI_Stations[[#This Row],[Etmaal temperatuur °C]]&gt;stookgrens[],_34_KNMI_Stations[[#This Row],[Etmaal temperatuur °C]]-stookgrens[],0),"")</f>
        <v>0</v>
      </c>
    </row>
    <row r="4365" spans="1:16" x14ac:dyDescent="0.25">
      <c r="A4365">
        <v>273</v>
      </c>
      <c r="B4365" s="110">
        <v>45665</v>
      </c>
      <c r="C4365" s="89">
        <v>3.8</v>
      </c>
      <c r="D4365" s="89">
        <v>2.8</v>
      </c>
      <c r="E4365" s="96">
        <v>348</v>
      </c>
      <c r="F4365" s="89">
        <v>-0.1</v>
      </c>
      <c r="G4365" s="89"/>
      <c r="H4365">
        <v>0.85</v>
      </c>
      <c r="I4365" t="s">
        <v>11</v>
      </c>
      <c r="J4365">
        <v>1.1000000000000001</v>
      </c>
      <c r="K4365">
        <v>1</v>
      </c>
      <c r="L4365">
        <v>2025</v>
      </c>
      <c r="M4365" t="s">
        <v>111</v>
      </c>
      <c r="N4365" s="89" cm="1">
        <f t="array" ref="N4365">IF(ISNUMBER(_34_KNMI_Stations[[#This Row],[Etmaal temperatuur °C]]),IF(_34_KNMI_Stations[[#This Row],[Etmaal temperatuur °C]]&lt;stookgrens[],stookgrens[]-_34_KNMI_Stations[[#This Row],[Etmaal temperatuur °C]],0),"")</f>
        <v>15.2</v>
      </c>
      <c r="O4365" s="89">
        <f>_34_KNMI_Stations[[#This Row],[graaddagen]]*_34_KNMI_Stations[[#This Row],[Gewogen factor]]</f>
        <v>16.72</v>
      </c>
      <c r="P4365" s="89" cm="1">
        <f t="array" ref="P4365">IF(ISNUMBER(_34_KNMI_Stations[[#This Row],[Etmaal temperatuur °C]]),IF(_34_KNMI_Stations[[#This Row],[Etmaal temperatuur °C]]&gt;stookgrens[],_34_KNMI_Stations[[#This Row],[Etmaal temperatuur °C]]-stookgrens[],0),"")</f>
        <v>0</v>
      </c>
    </row>
    <row r="4366" spans="1:16" x14ac:dyDescent="0.25">
      <c r="A4366">
        <v>273</v>
      </c>
      <c r="B4366" s="110">
        <v>45666</v>
      </c>
      <c r="C4366" s="89">
        <v>2.8</v>
      </c>
      <c r="D4366" s="89">
        <v>2</v>
      </c>
      <c r="E4366" s="96">
        <v>281</v>
      </c>
      <c r="F4366" s="89">
        <v>0.2</v>
      </c>
      <c r="G4366" s="89"/>
      <c r="H4366">
        <v>0.89</v>
      </c>
      <c r="I4366" t="s">
        <v>11</v>
      </c>
      <c r="J4366">
        <v>1.1000000000000001</v>
      </c>
      <c r="K4366">
        <v>1</v>
      </c>
      <c r="L4366">
        <v>2025</v>
      </c>
      <c r="M4366" t="s">
        <v>111</v>
      </c>
      <c r="N4366" s="89" cm="1">
        <f t="array" ref="N4366">IF(ISNUMBER(_34_KNMI_Stations[[#This Row],[Etmaal temperatuur °C]]),IF(_34_KNMI_Stations[[#This Row],[Etmaal temperatuur °C]]&lt;stookgrens[],stookgrens[]-_34_KNMI_Stations[[#This Row],[Etmaal temperatuur °C]],0),"")</f>
        <v>16</v>
      </c>
      <c r="O4366" s="89">
        <f>_34_KNMI_Stations[[#This Row],[graaddagen]]*_34_KNMI_Stations[[#This Row],[Gewogen factor]]</f>
        <v>17.600000000000001</v>
      </c>
      <c r="P4366" s="89" cm="1">
        <f t="array" ref="P4366">IF(ISNUMBER(_34_KNMI_Stations[[#This Row],[Etmaal temperatuur °C]]),IF(_34_KNMI_Stations[[#This Row],[Etmaal temperatuur °C]]&gt;stookgrens[],_34_KNMI_Stations[[#This Row],[Etmaal temperatuur °C]]-stookgrens[],0),"")</f>
        <v>0</v>
      </c>
    </row>
    <row r="4367" spans="1:16" x14ac:dyDescent="0.25">
      <c r="A4367">
        <v>273</v>
      </c>
      <c r="B4367" s="110">
        <v>45667</v>
      </c>
      <c r="C4367" s="89">
        <v>2.9</v>
      </c>
      <c r="D4367" s="89">
        <v>2.1</v>
      </c>
      <c r="E4367" s="96">
        <v>150</v>
      </c>
      <c r="F4367" s="89">
        <v>5.2</v>
      </c>
      <c r="G4367" s="89"/>
      <c r="H4367">
        <v>0.9</v>
      </c>
      <c r="I4367" t="s">
        <v>11</v>
      </c>
      <c r="J4367">
        <v>1.1000000000000001</v>
      </c>
      <c r="K4367">
        <v>1</v>
      </c>
      <c r="L4367">
        <v>2025</v>
      </c>
      <c r="M4367" t="s">
        <v>111</v>
      </c>
      <c r="N4367" s="89" cm="1">
        <f t="array" ref="N4367">IF(ISNUMBER(_34_KNMI_Stations[[#This Row],[Etmaal temperatuur °C]]),IF(_34_KNMI_Stations[[#This Row],[Etmaal temperatuur °C]]&lt;stookgrens[],stookgrens[]-_34_KNMI_Stations[[#This Row],[Etmaal temperatuur °C]],0),"")</f>
        <v>15.9</v>
      </c>
      <c r="O4367" s="89">
        <f>_34_KNMI_Stations[[#This Row],[graaddagen]]*_34_KNMI_Stations[[#This Row],[Gewogen factor]]</f>
        <v>17.490000000000002</v>
      </c>
      <c r="P4367" s="89" cm="1">
        <f t="array" ref="P4367">IF(ISNUMBER(_34_KNMI_Stations[[#This Row],[Etmaal temperatuur °C]]),IF(_34_KNMI_Stations[[#This Row],[Etmaal temperatuur °C]]&gt;stookgrens[],_34_KNMI_Stations[[#This Row],[Etmaal temperatuur °C]]-stookgrens[],0),"")</f>
        <v>0</v>
      </c>
    </row>
    <row r="4368" spans="1:16" x14ac:dyDescent="0.25">
      <c r="A4368">
        <v>273</v>
      </c>
      <c r="B4368" s="110">
        <v>45668</v>
      </c>
      <c r="C4368" s="89">
        <v>2.2999999999999998</v>
      </c>
      <c r="D4368" s="89">
        <v>1.3</v>
      </c>
      <c r="E4368" s="96">
        <v>402</v>
      </c>
      <c r="F4368" s="89">
        <v>-0.1</v>
      </c>
      <c r="G4368" s="89"/>
      <c r="H4368">
        <v>0.89</v>
      </c>
      <c r="I4368" t="s">
        <v>11</v>
      </c>
      <c r="J4368">
        <v>1.1000000000000001</v>
      </c>
      <c r="K4368">
        <v>1</v>
      </c>
      <c r="L4368">
        <v>2025</v>
      </c>
      <c r="M4368" t="s">
        <v>111</v>
      </c>
      <c r="N4368" s="89" cm="1">
        <f t="array" ref="N4368">IF(ISNUMBER(_34_KNMI_Stations[[#This Row],[Etmaal temperatuur °C]]),IF(_34_KNMI_Stations[[#This Row],[Etmaal temperatuur °C]]&lt;stookgrens[],stookgrens[]-_34_KNMI_Stations[[#This Row],[Etmaal temperatuur °C]],0),"")</f>
        <v>16.7</v>
      </c>
      <c r="O4368" s="89">
        <f>_34_KNMI_Stations[[#This Row],[graaddagen]]*_34_KNMI_Stations[[#This Row],[Gewogen factor]]</f>
        <v>18.37</v>
      </c>
      <c r="P4368" s="89" cm="1">
        <f t="array" ref="P4368">IF(ISNUMBER(_34_KNMI_Stations[[#This Row],[Etmaal temperatuur °C]]),IF(_34_KNMI_Stations[[#This Row],[Etmaal temperatuur °C]]&gt;stookgrens[],_34_KNMI_Stations[[#This Row],[Etmaal temperatuur °C]]-stookgrens[],0),"")</f>
        <v>0</v>
      </c>
    </row>
    <row r="4369" spans="1:16" x14ac:dyDescent="0.25">
      <c r="A4369">
        <v>273</v>
      </c>
      <c r="B4369" s="110">
        <v>45669</v>
      </c>
      <c r="C4369" s="89">
        <v>1.8</v>
      </c>
      <c r="D4369" s="89">
        <v>3</v>
      </c>
      <c r="E4369" s="96">
        <v>212</v>
      </c>
      <c r="F4369" s="89">
        <v>0.5</v>
      </c>
      <c r="G4369" s="89"/>
      <c r="H4369">
        <v>0.87</v>
      </c>
      <c r="I4369" t="s">
        <v>11</v>
      </c>
      <c r="J4369">
        <v>1.1000000000000001</v>
      </c>
      <c r="K4369">
        <v>1</v>
      </c>
      <c r="L4369">
        <v>2025</v>
      </c>
      <c r="M4369" t="s">
        <v>111</v>
      </c>
      <c r="N4369" s="89" cm="1">
        <f t="array" ref="N4369">IF(ISNUMBER(_34_KNMI_Stations[[#This Row],[Etmaal temperatuur °C]]),IF(_34_KNMI_Stations[[#This Row],[Etmaal temperatuur °C]]&lt;stookgrens[],stookgrens[]-_34_KNMI_Stations[[#This Row],[Etmaal temperatuur °C]],0),"")</f>
        <v>15</v>
      </c>
      <c r="O4369" s="89">
        <f>_34_KNMI_Stations[[#This Row],[graaddagen]]*_34_KNMI_Stations[[#This Row],[Gewogen factor]]</f>
        <v>16.5</v>
      </c>
      <c r="P4369" s="89" cm="1">
        <f t="array" ref="P4369">IF(ISNUMBER(_34_KNMI_Stations[[#This Row],[Etmaal temperatuur °C]]),IF(_34_KNMI_Stations[[#This Row],[Etmaal temperatuur °C]]&gt;stookgrens[],_34_KNMI_Stations[[#This Row],[Etmaal temperatuur °C]]-stookgrens[],0),"")</f>
        <v>0</v>
      </c>
    </row>
    <row r="4370" spans="1:16" x14ac:dyDescent="0.25">
      <c r="A4370">
        <v>273</v>
      </c>
      <c r="B4370" s="110">
        <v>45670</v>
      </c>
      <c r="C4370" s="89">
        <v>2.5</v>
      </c>
      <c r="D4370" s="89">
        <v>1.3</v>
      </c>
      <c r="E4370" s="96">
        <v>446</v>
      </c>
      <c r="F4370" s="89">
        <v>0</v>
      </c>
      <c r="G4370" s="89"/>
      <c r="H4370">
        <v>0.88</v>
      </c>
      <c r="I4370" t="s">
        <v>11</v>
      </c>
      <c r="J4370">
        <v>1.1000000000000001</v>
      </c>
      <c r="K4370">
        <v>1</v>
      </c>
      <c r="L4370">
        <v>2025</v>
      </c>
      <c r="M4370" t="s">
        <v>112</v>
      </c>
      <c r="N4370" s="89" cm="1">
        <f t="array" ref="N4370">IF(ISNUMBER(_34_KNMI_Stations[[#This Row],[Etmaal temperatuur °C]]),IF(_34_KNMI_Stations[[#This Row],[Etmaal temperatuur °C]]&lt;stookgrens[],stookgrens[]-_34_KNMI_Stations[[#This Row],[Etmaal temperatuur °C]],0),"")</f>
        <v>16.7</v>
      </c>
      <c r="O4370" s="89">
        <f>_34_KNMI_Stations[[#This Row],[graaddagen]]*_34_KNMI_Stations[[#This Row],[Gewogen factor]]</f>
        <v>18.37</v>
      </c>
      <c r="P4370" s="89" cm="1">
        <f t="array" ref="P4370">IF(ISNUMBER(_34_KNMI_Stations[[#This Row],[Etmaal temperatuur °C]]),IF(_34_KNMI_Stations[[#This Row],[Etmaal temperatuur °C]]&gt;stookgrens[],_34_KNMI_Stations[[#This Row],[Etmaal temperatuur °C]]-stookgrens[],0),"")</f>
        <v>0</v>
      </c>
    </row>
    <row r="4371" spans="1:16" x14ac:dyDescent="0.25">
      <c r="A4371">
        <v>273</v>
      </c>
      <c r="B4371" s="110">
        <v>45671</v>
      </c>
      <c r="C4371" s="89">
        <v>4</v>
      </c>
      <c r="D4371" s="89">
        <v>3.1</v>
      </c>
      <c r="E4371" s="96">
        <v>142</v>
      </c>
      <c r="F4371" s="89">
        <v>0.3</v>
      </c>
      <c r="G4371" s="89"/>
      <c r="H4371">
        <v>0.92</v>
      </c>
      <c r="I4371" t="s">
        <v>11</v>
      </c>
      <c r="J4371">
        <v>1.1000000000000001</v>
      </c>
      <c r="K4371">
        <v>1</v>
      </c>
      <c r="L4371">
        <v>2025</v>
      </c>
      <c r="M4371" t="s">
        <v>112</v>
      </c>
      <c r="N4371" s="89" cm="1">
        <f t="array" ref="N4371">IF(ISNUMBER(_34_KNMI_Stations[[#This Row],[Etmaal temperatuur °C]]),IF(_34_KNMI_Stations[[#This Row],[Etmaal temperatuur °C]]&lt;stookgrens[],stookgrens[]-_34_KNMI_Stations[[#This Row],[Etmaal temperatuur °C]],0),"")</f>
        <v>14.9</v>
      </c>
      <c r="O4371" s="89">
        <f>_34_KNMI_Stations[[#This Row],[graaddagen]]*_34_KNMI_Stations[[#This Row],[Gewogen factor]]</f>
        <v>16.39</v>
      </c>
      <c r="P4371" s="89" cm="1">
        <f t="array" ref="P4371">IF(ISNUMBER(_34_KNMI_Stations[[#This Row],[Etmaal temperatuur °C]]),IF(_34_KNMI_Stations[[#This Row],[Etmaal temperatuur °C]]&gt;stookgrens[],_34_KNMI_Stations[[#This Row],[Etmaal temperatuur °C]]-stookgrens[],0),"")</f>
        <v>0</v>
      </c>
    </row>
    <row r="4372" spans="1:16" x14ac:dyDescent="0.25">
      <c r="A4372">
        <v>273</v>
      </c>
      <c r="B4372" s="110">
        <v>45672</v>
      </c>
      <c r="C4372" s="89">
        <v>1.7</v>
      </c>
      <c r="D4372" s="89">
        <v>5.4</v>
      </c>
      <c r="E4372" s="96">
        <v>145</v>
      </c>
      <c r="F4372" s="89">
        <v>-0.1</v>
      </c>
      <c r="G4372" s="89"/>
      <c r="H4372">
        <v>0.99</v>
      </c>
      <c r="I4372" t="s">
        <v>11</v>
      </c>
      <c r="J4372">
        <v>1.1000000000000001</v>
      </c>
      <c r="K4372">
        <v>1</v>
      </c>
      <c r="L4372">
        <v>2025</v>
      </c>
      <c r="M4372" t="s">
        <v>112</v>
      </c>
      <c r="N4372" s="89" cm="1">
        <f t="array" ref="N4372">IF(ISNUMBER(_34_KNMI_Stations[[#This Row],[Etmaal temperatuur °C]]),IF(_34_KNMI_Stations[[#This Row],[Etmaal temperatuur °C]]&lt;stookgrens[],stookgrens[]-_34_KNMI_Stations[[#This Row],[Etmaal temperatuur °C]],0),"")</f>
        <v>12.6</v>
      </c>
      <c r="O4372" s="89">
        <f>_34_KNMI_Stations[[#This Row],[graaddagen]]*_34_KNMI_Stations[[#This Row],[Gewogen factor]]</f>
        <v>13.860000000000001</v>
      </c>
      <c r="P4372" s="89" cm="1">
        <f t="array" ref="P4372">IF(ISNUMBER(_34_KNMI_Stations[[#This Row],[Etmaal temperatuur °C]]),IF(_34_KNMI_Stations[[#This Row],[Etmaal temperatuur °C]]&gt;stookgrens[],_34_KNMI_Stations[[#This Row],[Etmaal temperatuur °C]]-stookgrens[],0),"")</f>
        <v>0</v>
      </c>
    </row>
    <row r="4373" spans="1:16" x14ac:dyDescent="0.25">
      <c r="A4373">
        <v>273</v>
      </c>
      <c r="B4373" s="110">
        <v>45673</v>
      </c>
      <c r="C4373" s="89">
        <v>2.4</v>
      </c>
      <c r="D4373" s="89">
        <v>3.9</v>
      </c>
      <c r="E4373" s="96">
        <v>77</v>
      </c>
      <c r="F4373" s="89">
        <v>-0.1</v>
      </c>
      <c r="G4373" s="89"/>
      <c r="H4373">
        <v>0.99</v>
      </c>
      <c r="I4373" t="s">
        <v>11</v>
      </c>
      <c r="J4373">
        <v>1.1000000000000001</v>
      </c>
      <c r="K4373">
        <v>1</v>
      </c>
      <c r="L4373">
        <v>2025</v>
      </c>
      <c r="M4373" t="s">
        <v>112</v>
      </c>
      <c r="N4373" s="89" cm="1">
        <f t="array" ref="N4373">IF(ISNUMBER(_34_KNMI_Stations[[#This Row],[Etmaal temperatuur °C]]),IF(_34_KNMI_Stations[[#This Row],[Etmaal temperatuur °C]]&lt;stookgrens[],stookgrens[]-_34_KNMI_Stations[[#This Row],[Etmaal temperatuur °C]],0),"")</f>
        <v>14.1</v>
      </c>
      <c r="O4373" s="89">
        <f>_34_KNMI_Stations[[#This Row],[graaddagen]]*_34_KNMI_Stations[[#This Row],[Gewogen factor]]</f>
        <v>15.510000000000002</v>
      </c>
      <c r="P4373" s="89" cm="1">
        <f t="array" ref="P4373">IF(ISNUMBER(_34_KNMI_Stations[[#This Row],[Etmaal temperatuur °C]]),IF(_34_KNMI_Stations[[#This Row],[Etmaal temperatuur °C]]&gt;stookgrens[],_34_KNMI_Stations[[#This Row],[Etmaal temperatuur °C]]-stookgrens[],0),"")</f>
        <v>0</v>
      </c>
    </row>
    <row r="4374" spans="1:16" x14ac:dyDescent="0.25">
      <c r="A4374">
        <v>273</v>
      </c>
      <c r="B4374" s="110">
        <v>45674</v>
      </c>
      <c r="C4374" s="89">
        <v>2</v>
      </c>
      <c r="D4374" s="89">
        <v>0.3</v>
      </c>
      <c r="E4374" s="96">
        <v>106</v>
      </c>
      <c r="F4374" s="89">
        <v>-0.1</v>
      </c>
      <c r="G4374" s="89"/>
      <c r="H4374">
        <v>1</v>
      </c>
      <c r="I4374" t="s">
        <v>11</v>
      </c>
      <c r="J4374">
        <v>1.1000000000000001</v>
      </c>
      <c r="K4374">
        <v>1</v>
      </c>
      <c r="L4374">
        <v>2025</v>
      </c>
      <c r="M4374" t="s">
        <v>112</v>
      </c>
      <c r="N4374" s="89" cm="1">
        <f t="array" ref="N4374">IF(ISNUMBER(_34_KNMI_Stations[[#This Row],[Etmaal temperatuur °C]]),IF(_34_KNMI_Stations[[#This Row],[Etmaal temperatuur °C]]&lt;stookgrens[],stookgrens[]-_34_KNMI_Stations[[#This Row],[Etmaal temperatuur °C]],0),"")</f>
        <v>17.7</v>
      </c>
      <c r="O4374" s="89">
        <f>_34_KNMI_Stations[[#This Row],[graaddagen]]*_34_KNMI_Stations[[#This Row],[Gewogen factor]]</f>
        <v>19.470000000000002</v>
      </c>
      <c r="P4374" s="89" cm="1">
        <f t="array" ref="P4374">IF(ISNUMBER(_34_KNMI_Stations[[#This Row],[Etmaal temperatuur °C]]),IF(_34_KNMI_Stations[[#This Row],[Etmaal temperatuur °C]]&gt;stookgrens[],_34_KNMI_Stations[[#This Row],[Etmaal temperatuur °C]]-stookgrens[],0),"")</f>
        <v>0</v>
      </c>
    </row>
    <row r="4375" spans="1:16" x14ac:dyDescent="0.25">
      <c r="A4375">
        <v>273</v>
      </c>
      <c r="B4375" s="110">
        <v>45675</v>
      </c>
      <c r="C4375" s="89">
        <v>2.7</v>
      </c>
      <c r="D4375" s="89">
        <v>-1.3</v>
      </c>
      <c r="E4375" s="96">
        <v>156</v>
      </c>
      <c r="F4375" s="89">
        <v>-0.1</v>
      </c>
      <c r="G4375" s="89"/>
      <c r="H4375">
        <v>0.99</v>
      </c>
      <c r="I4375" t="s">
        <v>11</v>
      </c>
      <c r="J4375">
        <v>1.1000000000000001</v>
      </c>
      <c r="K4375">
        <v>1</v>
      </c>
      <c r="L4375">
        <v>2025</v>
      </c>
      <c r="M4375" t="s">
        <v>112</v>
      </c>
      <c r="N4375" s="89" cm="1">
        <f t="array" ref="N4375">IF(ISNUMBER(_34_KNMI_Stations[[#This Row],[Etmaal temperatuur °C]]),IF(_34_KNMI_Stations[[#This Row],[Etmaal temperatuur °C]]&lt;stookgrens[],stookgrens[]-_34_KNMI_Stations[[#This Row],[Etmaal temperatuur °C]],0),"")</f>
        <v>19.3</v>
      </c>
      <c r="O4375" s="89">
        <f>_34_KNMI_Stations[[#This Row],[graaddagen]]*_34_KNMI_Stations[[#This Row],[Gewogen factor]]</f>
        <v>21.230000000000004</v>
      </c>
      <c r="P4375" s="89" cm="1">
        <f t="array" ref="P4375">IF(ISNUMBER(_34_KNMI_Stations[[#This Row],[Etmaal temperatuur °C]]),IF(_34_KNMI_Stations[[#This Row],[Etmaal temperatuur °C]]&gt;stookgrens[],_34_KNMI_Stations[[#This Row],[Etmaal temperatuur °C]]-stookgrens[],0),"")</f>
        <v>0</v>
      </c>
    </row>
    <row r="4376" spans="1:16" x14ac:dyDescent="0.25">
      <c r="A4376">
        <v>273</v>
      </c>
      <c r="B4376" s="110">
        <v>45676</v>
      </c>
      <c r="C4376" s="89">
        <v>1.5</v>
      </c>
      <c r="D4376" s="89">
        <v>-1.2</v>
      </c>
      <c r="E4376" s="96">
        <v>100</v>
      </c>
      <c r="F4376" s="89">
        <v>0</v>
      </c>
      <c r="G4376" s="89"/>
      <c r="H4376">
        <v>0.99</v>
      </c>
      <c r="I4376" t="s">
        <v>11</v>
      </c>
      <c r="J4376">
        <v>1.1000000000000001</v>
      </c>
      <c r="K4376">
        <v>1</v>
      </c>
      <c r="L4376">
        <v>2025</v>
      </c>
      <c r="M4376" t="s">
        <v>112</v>
      </c>
      <c r="N4376" s="89" cm="1">
        <f t="array" ref="N4376">IF(ISNUMBER(_34_KNMI_Stations[[#This Row],[Etmaal temperatuur °C]]),IF(_34_KNMI_Stations[[#This Row],[Etmaal temperatuur °C]]&lt;stookgrens[],stookgrens[]-_34_KNMI_Stations[[#This Row],[Etmaal temperatuur °C]],0),"")</f>
        <v>19.2</v>
      </c>
      <c r="O4376" s="89">
        <f>_34_KNMI_Stations[[#This Row],[graaddagen]]*_34_KNMI_Stations[[#This Row],[Gewogen factor]]</f>
        <v>21.12</v>
      </c>
      <c r="P4376" s="89" cm="1">
        <f t="array" ref="P4376">IF(ISNUMBER(_34_KNMI_Stations[[#This Row],[Etmaal temperatuur °C]]),IF(_34_KNMI_Stations[[#This Row],[Etmaal temperatuur °C]]&gt;stookgrens[],_34_KNMI_Stations[[#This Row],[Etmaal temperatuur °C]]-stookgrens[],0),"")</f>
        <v>0</v>
      </c>
    </row>
    <row r="4377" spans="1:16" x14ac:dyDescent="0.25">
      <c r="A4377">
        <v>273</v>
      </c>
      <c r="B4377" s="110">
        <v>45677</v>
      </c>
      <c r="C4377" s="89">
        <v>2.9</v>
      </c>
      <c r="D4377" s="89">
        <v>-0.1</v>
      </c>
      <c r="E4377" s="96">
        <v>68</v>
      </c>
      <c r="F4377" s="89">
        <v>-0.1</v>
      </c>
      <c r="G4377" s="89"/>
      <c r="H4377">
        <v>0.98</v>
      </c>
      <c r="I4377" t="s">
        <v>11</v>
      </c>
      <c r="J4377">
        <v>1.1000000000000001</v>
      </c>
      <c r="K4377">
        <v>1</v>
      </c>
      <c r="L4377">
        <v>2025</v>
      </c>
      <c r="M4377" t="s">
        <v>113</v>
      </c>
      <c r="N4377" s="89" cm="1">
        <f t="array" ref="N4377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4377" s="89">
        <f>_34_KNMI_Stations[[#This Row],[graaddagen]]*_34_KNMI_Stations[[#This Row],[Gewogen factor]]</f>
        <v>19.910000000000004</v>
      </c>
      <c r="P4377" s="89" cm="1">
        <f t="array" ref="P4377">IF(ISNUMBER(_34_KNMI_Stations[[#This Row],[Etmaal temperatuur °C]]),IF(_34_KNMI_Stations[[#This Row],[Etmaal temperatuur °C]]&gt;stookgrens[],_34_KNMI_Stations[[#This Row],[Etmaal temperatuur °C]]-stookgrens[],0),"")</f>
        <v>0</v>
      </c>
    </row>
    <row r="4378" spans="1:16" x14ac:dyDescent="0.25">
      <c r="A4378">
        <v>273</v>
      </c>
      <c r="B4378" s="110">
        <v>45678</v>
      </c>
      <c r="C4378" s="89">
        <v>3.3</v>
      </c>
      <c r="D4378" s="89">
        <v>0</v>
      </c>
      <c r="E4378" s="96">
        <v>124</v>
      </c>
      <c r="F4378" s="89">
        <v>-0.1</v>
      </c>
      <c r="G4378" s="89"/>
      <c r="H4378">
        <v>0.98</v>
      </c>
      <c r="I4378" t="s">
        <v>11</v>
      </c>
      <c r="J4378">
        <v>1.1000000000000001</v>
      </c>
      <c r="K4378">
        <v>1</v>
      </c>
      <c r="L4378">
        <v>2025</v>
      </c>
      <c r="M4378" t="s">
        <v>113</v>
      </c>
      <c r="N4378" s="89" cm="1">
        <f t="array" ref="N4378">IF(ISNUMBER(_34_KNMI_Stations[[#This Row],[Etmaal temperatuur °C]]),IF(_34_KNMI_Stations[[#This Row],[Etmaal temperatuur °C]]&lt;stookgrens[],stookgrens[]-_34_KNMI_Stations[[#This Row],[Etmaal temperatuur °C]],0),"")</f>
        <v>18</v>
      </c>
      <c r="O4378" s="89">
        <f>_34_KNMI_Stations[[#This Row],[graaddagen]]*_34_KNMI_Stations[[#This Row],[Gewogen factor]]</f>
        <v>19.8</v>
      </c>
      <c r="P4378" s="89" cm="1">
        <f t="array" ref="P4378">IF(ISNUMBER(_34_KNMI_Stations[[#This Row],[Etmaal temperatuur °C]]),IF(_34_KNMI_Stations[[#This Row],[Etmaal temperatuur °C]]&gt;stookgrens[],_34_KNMI_Stations[[#This Row],[Etmaal temperatuur °C]]-stookgrens[],0),"")</f>
        <v>0</v>
      </c>
    </row>
    <row r="4379" spans="1:16" x14ac:dyDescent="0.25">
      <c r="A4379">
        <v>273</v>
      </c>
      <c r="B4379" s="110">
        <v>45679</v>
      </c>
      <c r="C4379" s="89">
        <v>2.8</v>
      </c>
      <c r="D4379" s="89">
        <v>1.6</v>
      </c>
      <c r="E4379" s="96">
        <v>232</v>
      </c>
      <c r="F4379" s="89">
        <v>4.5999999999999996</v>
      </c>
      <c r="G4379" s="89"/>
      <c r="H4379">
        <v>0.95</v>
      </c>
      <c r="I4379" t="s">
        <v>11</v>
      </c>
      <c r="J4379">
        <v>1.1000000000000001</v>
      </c>
      <c r="K4379">
        <v>1</v>
      </c>
      <c r="L4379">
        <v>2025</v>
      </c>
      <c r="M4379" t="s">
        <v>113</v>
      </c>
      <c r="N4379" s="89" cm="1">
        <f t="array" ref="N4379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4379" s="89">
        <f>_34_KNMI_Stations[[#This Row],[graaddagen]]*_34_KNMI_Stations[[#This Row],[Gewogen factor]]</f>
        <v>18.04</v>
      </c>
      <c r="P4379" s="89" cm="1">
        <f t="array" ref="P4379">IF(ISNUMBER(_34_KNMI_Stations[[#This Row],[Etmaal temperatuur °C]]),IF(_34_KNMI_Stations[[#This Row],[Etmaal temperatuur °C]]&gt;stookgrens[],_34_KNMI_Stations[[#This Row],[Etmaal temperatuur °C]]-stookgrens[],0),"")</f>
        <v>0</v>
      </c>
    </row>
    <row r="4380" spans="1:16" x14ac:dyDescent="0.25">
      <c r="A4380">
        <v>273</v>
      </c>
      <c r="B4380" s="110">
        <v>45680</v>
      </c>
      <c r="C4380" s="89">
        <v>5.4</v>
      </c>
      <c r="D4380" s="89">
        <v>5.0999999999999996</v>
      </c>
      <c r="E4380" s="96">
        <v>242</v>
      </c>
      <c r="F4380" s="89">
        <v>1.3</v>
      </c>
      <c r="G4380" s="89"/>
      <c r="H4380">
        <v>0.89</v>
      </c>
      <c r="I4380" t="s">
        <v>11</v>
      </c>
      <c r="J4380">
        <v>1.1000000000000001</v>
      </c>
      <c r="K4380">
        <v>1</v>
      </c>
      <c r="L4380">
        <v>2025</v>
      </c>
      <c r="M4380" t="s">
        <v>113</v>
      </c>
      <c r="N4380" s="89" cm="1">
        <f t="array" ref="N4380">IF(ISNUMBER(_34_KNMI_Stations[[#This Row],[Etmaal temperatuur °C]]),IF(_34_KNMI_Stations[[#This Row],[Etmaal temperatuur °C]]&lt;stookgrens[],stookgrens[]-_34_KNMI_Stations[[#This Row],[Etmaal temperatuur °C]],0),"")</f>
        <v>12.9</v>
      </c>
      <c r="O4380" s="89">
        <f>_34_KNMI_Stations[[#This Row],[graaddagen]]*_34_KNMI_Stations[[#This Row],[Gewogen factor]]</f>
        <v>14.190000000000001</v>
      </c>
      <c r="P4380" s="89" cm="1">
        <f t="array" ref="P4380">IF(ISNUMBER(_34_KNMI_Stations[[#This Row],[Etmaal temperatuur °C]]),IF(_34_KNMI_Stations[[#This Row],[Etmaal temperatuur °C]]&gt;stookgrens[],_34_KNMI_Stations[[#This Row],[Etmaal temperatuur °C]]-stookgrens[],0),"")</f>
        <v>0</v>
      </c>
    </row>
    <row r="4381" spans="1:16" x14ac:dyDescent="0.25">
      <c r="A4381">
        <v>273</v>
      </c>
      <c r="B4381" s="110">
        <v>45681</v>
      </c>
      <c r="C4381" s="89">
        <v>6.9</v>
      </c>
      <c r="D4381" s="89">
        <v>7.5</v>
      </c>
      <c r="E4381" s="96">
        <v>64</v>
      </c>
      <c r="F4381" s="89">
        <v>2.1</v>
      </c>
      <c r="G4381" s="89"/>
      <c r="H4381">
        <v>0.89</v>
      </c>
      <c r="I4381" t="s">
        <v>11</v>
      </c>
      <c r="J4381">
        <v>1.1000000000000001</v>
      </c>
      <c r="K4381">
        <v>1</v>
      </c>
      <c r="L4381">
        <v>2025</v>
      </c>
      <c r="M4381" t="s">
        <v>113</v>
      </c>
      <c r="N4381" s="89" cm="1">
        <f t="array" ref="N4381">IF(ISNUMBER(_34_KNMI_Stations[[#This Row],[Etmaal temperatuur °C]]),IF(_34_KNMI_Stations[[#This Row],[Etmaal temperatuur °C]]&lt;stookgrens[],stookgrens[]-_34_KNMI_Stations[[#This Row],[Etmaal temperatuur °C]],0),"")</f>
        <v>10.5</v>
      </c>
      <c r="O4381" s="89">
        <f>_34_KNMI_Stations[[#This Row],[graaddagen]]*_34_KNMI_Stations[[#This Row],[Gewogen factor]]</f>
        <v>11.55</v>
      </c>
      <c r="P4381" s="89" cm="1">
        <f t="array" ref="P4381">IF(ISNUMBER(_34_KNMI_Stations[[#This Row],[Etmaal temperatuur °C]]),IF(_34_KNMI_Stations[[#This Row],[Etmaal temperatuur °C]]&gt;stookgrens[],_34_KNMI_Stations[[#This Row],[Etmaal temperatuur °C]]-stookgrens[],0),"")</f>
        <v>0</v>
      </c>
    </row>
    <row r="4382" spans="1:16" x14ac:dyDescent="0.25">
      <c r="A4382">
        <v>273</v>
      </c>
      <c r="B4382" s="110">
        <v>45682</v>
      </c>
      <c r="C4382" s="89">
        <v>2.8</v>
      </c>
      <c r="D4382" s="89">
        <v>5.2</v>
      </c>
      <c r="E4382" s="96">
        <v>216</v>
      </c>
      <c r="F4382" s="89">
        <v>1.1000000000000001</v>
      </c>
      <c r="G4382" s="89"/>
      <c r="H4382">
        <v>0.92</v>
      </c>
      <c r="I4382" t="s">
        <v>11</v>
      </c>
      <c r="J4382">
        <v>1.1000000000000001</v>
      </c>
      <c r="K4382">
        <v>1</v>
      </c>
      <c r="L4382">
        <v>2025</v>
      </c>
      <c r="M4382" t="s">
        <v>113</v>
      </c>
      <c r="N4382" s="89" cm="1">
        <f t="array" ref="N4382">IF(ISNUMBER(_34_KNMI_Stations[[#This Row],[Etmaal temperatuur °C]]),IF(_34_KNMI_Stations[[#This Row],[Etmaal temperatuur °C]]&lt;stookgrens[],stookgrens[]-_34_KNMI_Stations[[#This Row],[Etmaal temperatuur °C]],0),"")</f>
        <v>12.8</v>
      </c>
      <c r="O4382" s="89">
        <f>_34_KNMI_Stations[[#This Row],[graaddagen]]*_34_KNMI_Stations[[#This Row],[Gewogen factor]]</f>
        <v>14.080000000000002</v>
      </c>
      <c r="P4382" s="89" cm="1">
        <f t="array" ref="P4382">IF(ISNUMBER(_34_KNMI_Stations[[#This Row],[Etmaal temperatuur °C]]),IF(_34_KNMI_Stations[[#This Row],[Etmaal temperatuur °C]]&gt;stookgrens[],_34_KNMI_Stations[[#This Row],[Etmaal temperatuur °C]]-stookgrens[],0),"")</f>
        <v>0</v>
      </c>
    </row>
    <row r="4383" spans="1:16" x14ac:dyDescent="0.25">
      <c r="A4383">
        <v>273</v>
      </c>
      <c r="B4383" s="110">
        <v>45683</v>
      </c>
      <c r="C4383" s="89">
        <v>4.4000000000000004</v>
      </c>
      <c r="D4383" s="89">
        <v>3.6</v>
      </c>
      <c r="E4383" s="96">
        <v>482</v>
      </c>
      <c r="F4383" s="89">
        <v>2.4</v>
      </c>
      <c r="G4383" s="89"/>
      <c r="H4383">
        <v>0.88</v>
      </c>
      <c r="I4383" t="s">
        <v>11</v>
      </c>
      <c r="J4383">
        <v>1.1000000000000001</v>
      </c>
      <c r="K4383">
        <v>1</v>
      </c>
      <c r="L4383">
        <v>2025</v>
      </c>
      <c r="M4383" t="s">
        <v>113</v>
      </c>
      <c r="N4383" s="89" cm="1">
        <f t="array" ref="N4383">IF(ISNUMBER(_34_KNMI_Stations[[#This Row],[Etmaal temperatuur °C]]),IF(_34_KNMI_Stations[[#This Row],[Etmaal temperatuur °C]]&lt;stookgrens[],stookgrens[]-_34_KNMI_Stations[[#This Row],[Etmaal temperatuur °C]],0),"")</f>
        <v>14.4</v>
      </c>
      <c r="O4383" s="89">
        <f>_34_KNMI_Stations[[#This Row],[graaddagen]]*_34_KNMI_Stations[[#This Row],[Gewogen factor]]</f>
        <v>15.840000000000002</v>
      </c>
      <c r="P4383" s="89" cm="1">
        <f t="array" ref="P4383">IF(ISNUMBER(_34_KNMI_Stations[[#This Row],[Etmaal temperatuur °C]]),IF(_34_KNMI_Stations[[#This Row],[Etmaal temperatuur °C]]&gt;stookgrens[],_34_KNMI_Stations[[#This Row],[Etmaal temperatuur °C]]-stookgrens[],0),"")</f>
        <v>0</v>
      </c>
    </row>
    <row r="4384" spans="1:16" x14ac:dyDescent="0.25">
      <c r="A4384">
        <v>273</v>
      </c>
      <c r="B4384" s="110">
        <v>45684</v>
      </c>
      <c r="C4384" s="89">
        <v>6.9</v>
      </c>
      <c r="D4384" s="89">
        <v>8.6</v>
      </c>
      <c r="E4384" s="96">
        <v>491</v>
      </c>
      <c r="F4384" s="89">
        <v>4.5999999999999996</v>
      </c>
      <c r="G4384" s="89"/>
      <c r="H4384">
        <v>0.79</v>
      </c>
      <c r="I4384" t="s">
        <v>11</v>
      </c>
      <c r="J4384">
        <v>1.1000000000000001</v>
      </c>
      <c r="K4384">
        <v>1</v>
      </c>
      <c r="L4384">
        <v>2025</v>
      </c>
      <c r="M4384" t="s">
        <v>114</v>
      </c>
      <c r="N4384" s="89" cm="1">
        <f t="array" ref="N4384">IF(ISNUMBER(_34_KNMI_Stations[[#This Row],[Etmaal temperatuur °C]]),IF(_34_KNMI_Stations[[#This Row],[Etmaal temperatuur °C]]&lt;stookgrens[],stookgrens[]-_34_KNMI_Stations[[#This Row],[Etmaal temperatuur °C]],0),"")</f>
        <v>9.4</v>
      </c>
      <c r="O4384" s="89">
        <f>_34_KNMI_Stations[[#This Row],[graaddagen]]*_34_KNMI_Stations[[#This Row],[Gewogen factor]]</f>
        <v>10.340000000000002</v>
      </c>
      <c r="P4384" s="89" cm="1">
        <f t="array" ref="P4384">IF(ISNUMBER(_34_KNMI_Stations[[#This Row],[Etmaal temperatuur °C]]),IF(_34_KNMI_Stations[[#This Row],[Etmaal temperatuur °C]]&gt;stookgrens[],_34_KNMI_Stations[[#This Row],[Etmaal temperatuur °C]]-stookgrens[],0),"")</f>
        <v>0</v>
      </c>
    </row>
    <row r="4385" spans="1:16" x14ac:dyDescent="0.25">
      <c r="A4385">
        <v>273</v>
      </c>
      <c r="B4385" s="110">
        <v>45685</v>
      </c>
      <c r="C4385" s="89">
        <v>6.1</v>
      </c>
      <c r="D4385" s="89">
        <v>7.6</v>
      </c>
      <c r="E4385" s="96">
        <v>198</v>
      </c>
      <c r="F4385" s="89">
        <v>1.9</v>
      </c>
      <c r="G4385" s="89"/>
      <c r="H4385">
        <v>0.82</v>
      </c>
      <c r="I4385" t="s">
        <v>11</v>
      </c>
      <c r="J4385">
        <v>1.1000000000000001</v>
      </c>
      <c r="K4385">
        <v>1</v>
      </c>
      <c r="L4385">
        <v>2025</v>
      </c>
      <c r="M4385" t="s">
        <v>114</v>
      </c>
      <c r="N4385" s="89" cm="1">
        <f t="array" ref="N4385">IF(ISNUMBER(_34_KNMI_Stations[[#This Row],[Etmaal temperatuur °C]]),IF(_34_KNMI_Stations[[#This Row],[Etmaal temperatuur °C]]&lt;stookgrens[],stookgrens[]-_34_KNMI_Stations[[#This Row],[Etmaal temperatuur °C]],0),"")</f>
        <v>10.4</v>
      </c>
      <c r="O4385" s="89">
        <f>_34_KNMI_Stations[[#This Row],[graaddagen]]*_34_KNMI_Stations[[#This Row],[Gewogen factor]]</f>
        <v>11.440000000000001</v>
      </c>
      <c r="P4385" s="89" cm="1">
        <f t="array" ref="P4385">IF(ISNUMBER(_34_KNMI_Stations[[#This Row],[Etmaal temperatuur °C]]),IF(_34_KNMI_Stations[[#This Row],[Etmaal temperatuur °C]]&gt;stookgrens[],_34_KNMI_Stations[[#This Row],[Etmaal temperatuur °C]]-stookgrens[],0),"")</f>
        <v>0</v>
      </c>
    </row>
    <row r="4386" spans="1:16" x14ac:dyDescent="0.25">
      <c r="A4386">
        <v>273</v>
      </c>
      <c r="B4386" s="110">
        <v>45686</v>
      </c>
      <c r="C4386" s="89">
        <v>4.7</v>
      </c>
      <c r="D4386" s="89">
        <v>6.3</v>
      </c>
      <c r="E4386" s="96">
        <v>258</v>
      </c>
      <c r="F4386" s="89">
        <v>5</v>
      </c>
      <c r="G4386" s="89"/>
      <c r="H4386">
        <v>0.92</v>
      </c>
      <c r="I4386" t="s">
        <v>11</v>
      </c>
      <c r="J4386">
        <v>1.1000000000000001</v>
      </c>
      <c r="K4386">
        <v>1</v>
      </c>
      <c r="L4386">
        <v>2025</v>
      </c>
      <c r="M4386" t="s">
        <v>114</v>
      </c>
      <c r="N4386" s="89" cm="1">
        <f t="array" ref="N4386">IF(ISNUMBER(_34_KNMI_Stations[[#This Row],[Etmaal temperatuur °C]]),IF(_34_KNMI_Stations[[#This Row],[Etmaal temperatuur °C]]&lt;stookgrens[],stookgrens[]-_34_KNMI_Stations[[#This Row],[Etmaal temperatuur °C]],0),"")</f>
        <v>11.7</v>
      </c>
      <c r="O4386" s="89">
        <f>_34_KNMI_Stations[[#This Row],[graaddagen]]*_34_KNMI_Stations[[#This Row],[Gewogen factor]]</f>
        <v>12.870000000000001</v>
      </c>
      <c r="P4386" s="89" cm="1">
        <f t="array" ref="P4386">IF(ISNUMBER(_34_KNMI_Stations[[#This Row],[Etmaal temperatuur °C]]),IF(_34_KNMI_Stations[[#This Row],[Etmaal temperatuur °C]]&gt;stookgrens[],_34_KNMI_Stations[[#This Row],[Etmaal temperatuur °C]]-stookgrens[],0),"")</f>
        <v>0</v>
      </c>
    </row>
    <row r="4387" spans="1:16" x14ac:dyDescent="0.25">
      <c r="A4387">
        <v>273</v>
      </c>
      <c r="B4387" s="110">
        <v>45687</v>
      </c>
      <c r="C4387" s="89">
        <v>2.4</v>
      </c>
      <c r="D4387" s="89">
        <v>4.4000000000000004</v>
      </c>
      <c r="E4387" s="96">
        <v>223</v>
      </c>
      <c r="F4387" s="89">
        <v>0.1</v>
      </c>
      <c r="G4387" s="89"/>
      <c r="H4387">
        <v>0.92</v>
      </c>
      <c r="I4387" t="s">
        <v>11</v>
      </c>
      <c r="J4387">
        <v>1.1000000000000001</v>
      </c>
      <c r="K4387">
        <v>1</v>
      </c>
      <c r="L4387">
        <v>2025</v>
      </c>
      <c r="M4387" t="s">
        <v>114</v>
      </c>
      <c r="N4387" s="89" cm="1">
        <f t="array" ref="N4387">IF(ISNUMBER(_34_KNMI_Stations[[#This Row],[Etmaal temperatuur °C]]),IF(_34_KNMI_Stations[[#This Row],[Etmaal temperatuur °C]]&lt;stookgrens[],stookgrens[]-_34_KNMI_Stations[[#This Row],[Etmaal temperatuur °C]],0),"")</f>
        <v>13.6</v>
      </c>
      <c r="O4387" s="89">
        <f>_34_KNMI_Stations[[#This Row],[graaddagen]]*_34_KNMI_Stations[[#This Row],[Gewogen factor]]</f>
        <v>14.96</v>
      </c>
      <c r="P4387" s="89" cm="1">
        <f t="array" ref="P4387">IF(ISNUMBER(_34_KNMI_Stations[[#This Row],[Etmaal temperatuur °C]]),IF(_34_KNMI_Stations[[#This Row],[Etmaal temperatuur °C]]&gt;stookgrens[],_34_KNMI_Stations[[#This Row],[Etmaal temperatuur °C]]-stookgrens[],0),"")</f>
        <v>0</v>
      </c>
    </row>
    <row r="4388" spans="1:16" x14ac:dyDescent="0.25">
      <c r="A4388">
        <v>273</v>
      </c>
      <c r="B4388" s="110">
        <v>45688</v>
      </c>
      <c r="C4388" s="89">
        <v>2</v>
      </c>
      <c r="D4388" s="89">
        <v>2.4</v>
      </c>
      <c r="E4388" s="96">
        <v>638</v>
      </c>
      <c r="F4388" s="89">
        <v>0</v>
      </c>
      <c r="G4388" s="89"/>
      <c r="H4388">
        <v>0.92</v>
      </c>
      <c r="I4388" t="s">
        <v>11</v>
      </c>
      <c r="J4388">
        <v>1.1000000000000001</v>
      </c>
      <c r="K4388">
        <v>1</v>
      </c>
      <c r="L4388">
        <v>2025</v>
      </c>
      <c r="M4388" t="s">
        <v>114</v>
      </c>
      <c r="N4388" s="89" cm="1">
        <f t="array" ref="N4388">IF(ISNUMBER(_34_KNMI_Stations[[#This Row],[Etmaal temperatuur °C]]),IF(_34_KNMI_Stations[[#This Row],[Etmaal temperatuur °C]]&lt;stookgrens[],stookgrens[]-_34_KNMI_Stations[[#This Row],[Etmaal temperatuur °C]],0),"")</f>
        <v>15.6</v>
      </c>
      <c r="O4388" s="89">
        <f>_34_KNMI_Stations[[#This Row],[graaddagen]]*_34_KNMI_Stations[[#This Row],[Gewogen factor]]</f>
        <v>17.16</v>
      </c>
      <c r="P4388" s="89" cm="1">
        <f t="array" ref="P4388">IF(ISNUMBER(_34_KNMI_Stations[[#This Row],[Etmaal temperatuur °C]]),IF(_34_KNMI_Stations[[#This Row],[Etmaal temperatuur °C]]&gt;stookgrens[],_34_KNMI_Stations[[#This Row],[Etmaal temperatuur °C]]-stookgrens[],0),"")</f>
        <v>0</v>
      </c>
    </row>
    <row r="4389" spans="1:16" x14ac:dyDescent="0.25">
      <c r="A4389">
        <v>273</v>
      </c>
      <c r="B4389" s="110">
        <v>45689</v>
      </c>
      <c r="C4389" s="89">
        <v>1.4</v>
      </c>
      <c r="D4389" s="89">
        <v>1.2</v>
      </c>
      <c r="E4389" s="96">
        <v>675</v>
      </c>
      <c r="F4389" s="89">
        <v>0</v>
      </c>
      <c r="G4389" s="89"/>
      <c r="H4389">
        <v>0.92</v>
      </c>
      <c r="I4389" t="s">
        <v>11</v>
      </c>
      <c r="J4389">
        <v>1.1000000000000001</v>
      </c>
      <c r="K4389">
        <v>2</v>
      </c>
      <c r="L4389">
        <v>2025</v>
      </c>
      <c r="M4389" t="s">
        <v>114</v>
      </c>
      <c r="N4389" s="89" cm="1">
        <f t="array" ref="N4389">IF(ISNUMBER(_34_KNMI_Stations[[#This Row],[Etmaal temperatuur °C]]),IF(_34_KNMI_Stations[[#This Row],[Etmaal temperatuur °C]]&lt;stookgrens[],stookgrens[]-_34_KNMI_Stations[[#This Row],[Etmaal temperatuur °C]],0),"")</f>
        <v>16.8</v>
      </c>
      <c r="O4389" s="89">
        <f>_34_KNMI_Stations[[#This Row],[graaddagen]]*_34_KNMI_Stations[[#This Row],[Gewogen factor]]</f>
        <v>18.480000000000004</v>
      </c>
      <c r="P4389" s="89" cm="1">
        <f t="array" ref="P4389">IF(ISNUMBER(_34_KNMI_Stations[[#This Row],[Etmaal temperatuur °C]]),IF(_34_KNMI_Stations[[#This Row],[Etmaal temperatuur °C]]&gt;stookgrens[],_34_KNMI_Stations[[#This Row],[Etmaal temperatuur °C]]-stookgrens[],0),"")</f>
        <v>0</v>
      </c>
    </row>
    <row r="4390" spans="1:16" x14ac:dyDescent="0.25">
      <c r="A4390">
        <v>273</v>
      </c>
      <c r="B4390" s="110">
        <v>45690</v>
      </c>
      <c r="C4390" s="89">
        <v>2</v>
      </c>
      <c r="D4390" s="89">
        <v>0</v>
      </c>
      <c r="E4390" s="96">
        <v>809</v>
      </c>
      <c r="F4390" s="89">
        <v>0</v>
      </c>
      <c r="G4390" s="89"/>
      <c r="H4390">
        <v>0.91</v>
      </c>
      <c r="I4390" t="s">
        <v>11</v>
      </c>
      <c r="J4390">
        <v>1.1000000000000001</v>
      </c>
      <c r="K4390">
        <v>2</v>
      </c>
      <c r="L4390">
        <v>2025</v>
      </c>
      <c r="M4390" t="s">
        <v>114</v>
      </c>
      <c r="N4390" s="89" cm="1">
        <f t="array" ref="N4390">IF(ISNUMBER(_34_KNMI_Stations[[#This Row],[Etmaal temperatuur °C]]),IF(_34_KNMI_Stations[[#This Row],[Etmaal temperatuur °C]]&lt;stookgrens[],stookgrens[]-_34_KNMI_Stations[[#This Row],[Etmaal temperatuur °C]],0),"")</f>
        <v>18</v>
      </c>
      <c r="O4390" s="89">
        <f>_34_KNMI_Stations[[#This Row],[graaddagen]]*_34_KNMI_Stations[[#This Row],[Gewogen factor]]</f>
        <v>19.8</v>
      </c>
      <c r="P4390" s="89" cm="1">
        <f t="array" ref="P4390">IF(ISNUMBER(_34_KNMI_Stations[[#This Row],[Etmaal temperatuur °C]]),IF(_34_KNMI_Stations[[#This Row],[Etmaal temperatuur °C]]&gt;stookgrens[],_34_KNMI_Stations[[#This Row],[Etmaal temperatuur °C]]-stookgrens[],0),"")</f>
        <v>0</v>
      </c>
    </row>
    <row r="4391" spans="1:16" x14ac:dyDescent="0.25">
      <c r="A4391">
        <v>273</v>
      </c>
      <c r="B4391" s="110">
        <v>45691</v>
      </c>
      <c r="C4391" s="89">
        <v>2</v>
      </c>
      <c r="D4391" s="89">
        <v>0.9</v>
      </c>
      <c r="E4391" s="96">
        <v>741</v>
      </c>
      <c r="F4391" s="89">
        <v>0</v>
      </c>
      <c r="G4391" s="89"/>
      <c r="H4391">
        <v>0.89</v>
      </c>
      <c r="I4391" t="s">
        <v>11</v>
      </c>
      <c r="J4391">
        <v>1.1000000000000001</v>
      </c>
      <c r="K4391">
        <v>2</v>
      </c>
      <c r="L4391">
        <v>2025</v>
      </c>
      <c r="M4391" t="s">
        <v>115</v>
      </c>
      <c r="N4391" s="89" cm="1">
        <f t="array" ref="N4391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4391" s="89">
        <f>_34_KNMI_Stations[[#This Row],[graaddagen]]*_34_KNMI_Stations[[#This Row],[Gewogen factor]]</f>
        <v>18.810000000000002</v>
      </c>
      <c r="P4391" s="89" cm="1">
        <f t="array" ref="P4391">IF(ISNUMBER(_34_KNMI_Stations[[#This Row],[Etmaal temperatuur °C]]),IF(_34_KNMI_Stations[[#This Row],[Etmaal temperatuur °C]]&gt;stookgrens[],_34_KNMI_Stations[[#This Row],[Etmaal temperatuur °C]]-stookgrens[],0),"")</f>
        <v>0</v>
      </c>
    </row>
    <row r="4392" spans="1:16" x14ac:dyDescent="0.25">
      <c r="A4392">
        <v>273</v>
      </c>
      <c r="B4392" s="110">
        <v>45692</v>
      </c>
      <c r="C4392" s="89">
        <v>4.2</v>
      </c>
      <c r="D4392" s="89">
        <v>2.6</v>
      </c>
      <c r="E4392" s="96">
        <v>198</v>
      </c>
      <c r="F4392" s="89">
        <v>-0.1</v>
      </c>
      <c r="G4392" s="89"/>
      <c r="H4392">
        <v>0.9</v>
      </c>
      <c r="I4392" t="s">
        <v>11</v>
      </c>
      <c r="J4392">
        <v>1.1000000000000001</v>
      </c>
      <c r="K4392">
        <v>2</v>
      </c>
      <c r="L4392">
        <v>2025</v>
      </c>
      <c r="M4392" t="s">
        <v>115</v>
      </c>
      <c r="N4392" s="89" cm="1">
        <f t="array" ref="N4392">IF(ISNUMBER(_34_KNMI_Stations[[#This Row],[Etmaal temperatuur °C]]),IF(_34_KNMI_Stations[[#This Row],[Etmaal temperatuur °C]]&lt;stookgrens[],stookgrens[]-_34_KNMI_Stations[[#This Row],[Etmaal temperatuur °C]],0),"")</f>
        <v>15.4</v>
      </c>
      <c r="O4392" s="89">
        <f>_34_KNMI_Stations[[#This Row],[graaddagen]]*_34_KNMI_Stations[[#This Row],[Gewogen factor]]</f>
        <v>16.940000000000001</v>
      </c>
      <c r="P4392" s="89" cm="1">
        <f t="array" ref="P4392">IF(ISNUMBER(_34_KNMI_Stations[[#This Row],[Etmaal temperatuur °C]]),IF(_34_KNMI_Stations[[#This Row],[Etmaal temperatuur °C]]&gt;stookgrens[],_34_KNMI_Stations[[#This Row],[Etmaal temperatuur °C]]-stookgrens[],0),"")</f>
        <v>0</v>
      </c>
    </row>
    <row r="4393" spans="1:16" x14ac:dyDescent="0.25">
      <c r="A4393">
        <v>273</v>
      </c>
      <c r="B4393" s="110">
        <v>45693</v>
      </c>
      <c r="C4393" s="89">
        <v>2.9</v>
      </c>
      <c r="D4393" s="89">
        <v>4.9000000000000004</v>
      </c>
      <c r="E4393" s="96">
        <v>646</v>
      </c>
      <c r="F4393" s="89">
        <v>-0.1</v>
      </c>
      <c r="G4393" s="89"/>
      <c r="H4393">
        <v>0.94</v>
      </c>
      <c r="I4393" t="s">
        <v>11</v>
      </c>
      <c r="J4393">
        <v>1.1000000000000001</v>
      </c>
      <c r="K4393">
        <v>2</v>
      </c>
      <c r="L4393">
        <v>2025</v>
      </c>
      <c r="M4393" t="s">
        <v>115</v>
      </c>
      <c r="N4393" s="89" cm="1">
        <f t="array" ref="N4393">IF(ISNUMBER(_34_KNMI_Stations[[#This Row],[Etmaal temperatuur °C]]),IF(_34_KNMI_Stations[[#This Row],[Etmaal temperatuur °C]]&lt;stookgrens[],stookgrens[]-_34_KNMI_Stations[[#This Row],[Etmaal temperatuur °C]],0),"")</f>
        <v>13.1</v>
      </c>
      <c r="O4393" s="89">
        <f>_34_KNMI_Stations[[#This Row],[graaddagen]]*_34_KNMI_Stations[[#This Row],[Gewogen factor]]</f>
        <v>14.41</v>
      </c>
      <c r="P4393" s="89" cm="1">
        <f t="array" ref="P4393">IF(ISNUMBER(_34_KNMI_Stations[[#This Row],[Etmaal temperatuur °C]]),IF(_34_KNMI_Stations[[#This Row],[Etmaal temperatuur °C]]&gt;stookgrens[],_34_KNMI_Stations[[#This Row],[Etmaal temperatuur °C]]-stookgrens[],0),"")</f>
        <v>0</v>
      </c>
    </row>
    <row r="4394" spans="1:16" x14ac:dyDescent="0.25">
      <c r="A4394">
        <v>273</v>
      </c>
      <c r="B4394" s="110">
        <v>45694</v>
      </c>
      <c r="C4394" s="89">
        <v>3</v>
      </c>
      <c r="D4394" s="89">
        <v>3.6</v>
      </c>
      <c r="E4394" s="96">
        <v>517</v>
      </c>
      <c r="F4394" s="89">
        <v>-0.1</v>
      </c>
      <c r="G4394" s="89"/>
      <c r="H4394">
        <v>0.92</v>
      </c>
      <c r="I4394" t="s">
        <v>11</v>
      </c>
      <c r="J4394">
        <v>1.1000000000000001</v>
      </c>
      <c r="K4394">
        <v>2</v>
      </c>
      <c r="L4394">
        <v>2025</v>
      </c>
      <c r="M4394" t="s">
        <v>115</v>
      </c>
      <c r="N4394" s="89" cm="1">
        <f t="array" ref="N4394">IF(ISNUMBER(_34_KNMI_Stations[[#This Row],[Etmaal temperatuur °C]]),IF(_34_KNMI_Stations[[#This Row],[Etmaal temperatuur °C]]&lt;stookgrens[],stookgrens[]-_34_KNMI_Stations[[#This Row],[Etmaal temperatuur °C]],0),"")</f>
        <v>14.4</v>
      </c>
      <c r="O4394" s="89">
        <f>_34_KNMI_Stations[[#This Row],[graaddagen]]*_34_KNMI_Stations[[#This Row],[Gewogen factor]]</f>
        <v>15.840000000000002</v>
      </c>
      <c r="P4394" s="89" cm="1">
        <f t="array" ref="P4394">IF(ISNUMBER(_34_KNMI_Stations[[#This Row],[Etmaal temperatuur °C]]),IF(_34_KNMI_Stations[[#This Row],[Etmaal temperatuur °C]]&gt;stookgrens[],_34_KNMI_Stations[[#This Row],[Etmaal temperatuur °C]]-stookgrens[],0),"")</f>
        <v>0</v>
      </c>
    </row>
    <row r="4395" spans="1:16" x14ac:dyDescent="0.25">
      <c r="A4395">
        <v>273</v>
      </c>
      <c r="B4395" s="110">
        <v>45695</v>
      </c>
      <c r="C4395" s="89">
        <v>8.1999999999999993</v>
      </c>
      <c r="D4395" s="89">
        <v>2.5</v>
      </c>
      <c r="E4395" s="96">
        <v>391</v>
      </c>
      <c r="F4395" s="89">
        <v>0</v>
      </c>
      <c r="G4395" s="89"/>
      <c r="H4395">
        <v>0.79</v>
      </c>
      <c r="I4395" t="s">
        <v>11</v>
      </c>
      <c r="J4395">
        <v>1.1000000000000001</v>
      </c>
      <c r="K4395">
        <v>2</v>
      </c>
      <c r="L4395">
        <v>2025</v>
      </c>
      <c r="M4395" t="s">
        <v>115</v>
      </c>
      <c r="N4395" s="89" cm="1">
        <f t="array" ref="N4395">IF(ISNUMBER(_34_KNMI_Stations[[#This Row],[Etmaal temperatuur °C]]),IF(_34_KNMI_Stations[[#This Row],[Etmaal temperatuur °C]]&lt;stookgrens[],stookgrens[]-_34_KNMI_Stations[[#This Row],[Etmaal temperatuur °C]],0),"")</f>
        <v>15.5</v>
      </c>
      <c r="O4395" s="89">
        <f>_34_KNMI_Stations[[#This Row],[graaddagen]]*_34_KNMI_Stations[[#This Row],[Gewogen factor]]</f>
        <v>17.05</v>
      </c>
      <c r="P4395" s="89" cm="1">
        <f t="array" ref="P4395">IF(ISNUMBER(_34_KNMI_Stations[[#This Row],[Etmaal temperatuur °C]]),IF(_34_KNMI_Stations[[#This Row],[Etmaal temperatuur °C]]&gt;stookgrens[],_34_KNMI_Stations[[#This Row],[Etmaal temperatuur °C]]-stookgrens[],0),"")</f>
        <v>0</v>
      </c>
    </row>
    <row r="4396" spans="1:16" x14ac:dyDescent="0.25">
      <c r="A4396">
        <v>273</v>
      </c>
      <c r="B4396" s="110">
        <v>45696</v>
      </c>
      <c r="C4396" s="89">
        <v>5</v>
      </c>
      <c r="D4396" s="89">
        <v>3</v>
      </c>
      <c r="E4396" s="96">
        <v>289</v>
      </c>
      <c r="F4396" s="89">
        <v>0</v>
      </c>
      <c r="G4396" s="89"/>
      <c r="H4396">
        <v>0.83</v>
      </c>
      <c r="I4396" t="s">
        <v>11</v>
      </c>
      <c r="J4396">
        <v>1.1000000000000001</v>
      </c>
      <c r="K4396">
        <v>2</v>
      </c>
      <c r="L4396">
        <v>2025</v>
      </c>
      <c r="M4396" t="s">
        <v>115</v>
      </c>
      <c r="N4396" s="89" cm="1">
        <f t="array" ref="N4396">IF(ISNUMBER(_34_KNMI_Stations[[#This Row],[Etmaal temperatuur °C]]),IF(_34_KNMI_Stations[[#This Row],[Etmaal temperatuur °C]]&lt;stookgrens[],stookgrens[]-_34_KNMI_Stations[[#This Row],[Etmaal temperatuur °C]],0),"")</f>
        <v>15</v>
      </c>
      <c r="O4396" s="89">
        <f>_34_KNMI_Stations[[#This Row],[graaddagen]]*_34_KNMI_Stations[[#This Row],[Gewogen factor]]</f>
        <v>16.5</v>
      </c>
      <c r="P4396" s="89" cm="1">
        <f t="array" ref="P4396">IF(ISNUMBER(_34_KNMI_Stations[[#This Row],[Etmaal temperatuur °C]]),IF(_34_KNMI_Stations[[#This Row],[Etmaal temperatuur °C]]&gt;stookgrens[],_34_KNMI_Stations[[#This Row],[Etmaal temperatuur °C]]-stookgrens[],0),"")</f>
        <v>0</v>
      </c>
    </row>
    <row r="4397" spans="1:16" x14ac:dyDescent="0.25">
      <c r="A4397">
        <v>273</v>
      </c>
      <c r="B4397" s="110">
        <v>45697</v>
      </c>
      <c r="C4397" s="89">
        <v>4.5</v>
      </c>
      <c r="D4397" s="89">
        <v>3.3</v>
      </c>
      <c r="E4397" s="96">
        <v>437</v>
      </c>
      <c r="F4397" s="89">
        <v>0</v>
      </c>
      <c r="G4397" s="89"/>
      <c r="H4397">
        <v>0.82</v>
      </c>
      <c r="I4397" t="s">
        <v>11</v>
      </c>
      <c r="J4397">
        <v>1.1000000000000001</v>
      </c>
      <c r="K4397">
        <v>2</v>
      </c>
      <c r="L4397">
        <v>2025</v>
      </c>
      <c r="M4397" t="s">
        <v>115</v>
      </c>
      <c r="N4397" s="89" cm="1">
        <f t="array" ref="N4397">IF(ISNUMBER(_34_KNMI_Stations[[#This Row],[Etmaal temperatuur °C]]),IF(_34_KNMI_Stations[[#This Row],[Etmaal temperatuur °C]]&lt;stookgrens[],stookgrens[]-_34_KNMI_Stations[[#This Row],[Etmaal temperatuur °C]],0),"")</f>
        <v>14.7</v>
      </c>
      <c r="O4397" s="89">
        <f>_34_KNMI_Stations[[#This Row],[graaddagen]]*_34_KNMI_Stations[[#This Row],[Gewogen factor]]</f>
        <v>16.170000000000002</v>
      </c>
      <c r="P4397" s="89" cm="1">
        <f t="array" ref="P4397">IF(ISNUMBER(_34_KNMI_Stations[[#This Row],[Etmaal temperatuur °C]]),IF(_34_KNMI_Stations[[#This Row],[Etmaal temperatuur °C]]&gt;stookgrens[],_34_KNMI_Stations[[#This Row],[Etmaal temperatuur °C]]-stookgrens[],0),"")</f>
        <v>0</v>
      </c>
    </row>
    <row r="4398" spans="1:16" x14ac:dyDescent="0.25">
      <c r="A4398">
        <v>273</v>
      </c>
      <c r="B4398" s="110">
        <v>45698</v>
      </c>
      <c r="C4398" s="89">
        <v>7.2</v>
      </c>
      <c r="D4398" s="89">
        <v>2.5</v>
      </c>
      <c r="E4398" s="96">
        <v>341</v>
      </c>
      <c r="F4398" s="89">
        <v>-0.1</v>
      </c>
      <c r="G4398" s="89"/>
      <c r="H4398">
        <v>0.8</v>
      </c>
      <c r="I4398" t="s">
        <v>11</v>
      </c>
      <c r="J4398">
        <v>1.1000000000000001</v>
      </c>
      <c r="K4398">
        <v>2</v>
      </c>
      <c r="L4398">
        <v>2025</v>
      </c>
      <c r="M4398" t="s">
        <v>116</v>
      </c>
      <c r="N4398" s="89" cm="1">
        <f t="array" ref="N4398">IF(ISNUMBER(_34_KNMI_Stations[[#This Row],[Etmaal temperatuur °C]]),IF(_34_KNMI_Stations[[#This Row],[Etmaal temperatuur °C]]&lt;stookgrens[],stookgrens[]-_34_KNMI_Stations[[#This Row],[Etmaal temperatuur °C]],0),"")</f>
        <v>15.5</v>
      </c>
      <c r="O4398" s="89">
        <f>_34_KNMI_Stations[[#This Row],[graaddagen]]*_34_KNMI_Stations[[#This Row],[Gewogen factor]]</f>
        <v>17.05</v>
      </c>
      <c r="P4398" s="89" cm="1">
        <f t="array" ref="P4398">IF(ISNUMBER(_34_KNMI_Stations[[#This Row],[Etmaal temperatuur °C]]),IF(_34_KNMI_Stations[[#This Row],[Etmaal temperatuur °C]]&gt;stookgrens[],_34_KNMI_Stations[[#This Row],[Etmaal temperatuur °C]]-stookgrens[],0),"")</f>
        <v>0</v>
      </c>
    </row>
    <row r="4399" spans="1:16" x14ac:dyDescent="0.25">
      <c r="A4399">
        <v>273</v>
      </c>
      <c r="B4399" s="110">
        <v>45699</v>
      </c>
      <c r="C4399" s="89">
        <v>6.6</v>
      </c>
      <c r="D4399" s="89">
        <v>1.4</v>
      </c>
      <c r="E4399" s="96">
        <v>106</v>
      </c>
      <c r="F4399" s="89">
        <v>7.3</v>
      </c>
      <c r="G4399" s="89"/>
      <c r="H4399">
        <v>0.93</v>
      </c>
      <c r="I4399" t="s">
        <v>11</v>
      </c>
      <c r="J4399">
        <v>1.1000000000000001</v>
      </c>
      <c r="K4399">
        <v>2</v>
      </c>
      <c r="L4399">
        <v>2025</v>
      </c>
      <c r="M4399" t="s">
        <v>116</v>
      </c>
      <c r="N4399" s="89" cm="1">
        <f t="array" ref="N4399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4399" s="89">
        <f>_34_KNMI_Stations[[#This Row],[graaddagen]]*_34_KNMI_Stations[[#This Row],[Gewogen factor]]</f>
        <v>18.260000000000002</v>
      </c>
      <c r="P4399" s="89" cm="1">
        <f t="array" ref="P4399">IF(ISNUMBER(_34_KNMI_Stations[[#This Row],[Etmaal temperatuur °C]]),IF(_34_KNMI_Stations[[#This Row],[Etmaal temperatuur °C]]&gt;stookgrens[],_34_KNMI_Stations[[#This Row],[Etmaal temperatuur °C]]-stookgrens[],0),"")</f>
        <v>0</v>
      </c>
    </row>
    <row r="4400" spans="1:16" x14ac:dyDescent="0.25">
      <c r="A4400">
        <v>273</v>
      </c>
      <c r="B4400" s="110">
        <v>45700</v>
      </c>
      <c r="C4400" s="89">
        <v>2.9</v>
      </c>
      <c r="D4400" s="89">
        <v>0.8</v>
      </c>
      <c r="E4400" s="96">
        <v>171</v>
      </c>
      <c r="F4400" s="89">
        <v>2.4</v>
      </c>
      <c r="G4400" s="89"/>
      <c r="H4400">
        <v>0.97</v>
      </c>
      <c r="I4400" t="s">
        <v>11</v>
      </c>
      <c r="J4400">
        <v>1.1000000000000001</v>
      </c>
      <c r="K4400">
        <v>2</v>
      </c>
      <c r="L4400">
        <v>2025</v>
      </c>
      <c r="M4400" t="s">
        <v>116</v>
      </c>
      <c r="N4400" s="89" cm="1">
        <f t="array" ref="N4400">IF(ISNUMBER(_34_KNMI_Stations[[#This Row],[Etmaal temperatuur °C]]),IF(_34_KNMI_Stations[[#This Row],[Etmaal temperatuur °C]]&lt;stookgrens[],stookgrens[]-_34_KNMI_Stations[[#This Row],[Etmaal temperatuur °C]],0),"")</f>
        <v>17.2</v>
      </c>
      <c r="O4400" s="89">
        <f>_34_KNMI_Stations[[#This Row],[graaddagen]]*_34_KNMI_Stations[[#This Row],[Gewogen factor]]</f>
        <v>18.920000000000002</v>
      </c>
      <c r="P4400" s="89" cm="1">
        <f t="array" ref="P4400">IF(ISNUMBER(_34_KNMI_Stations[[#This Row],[Etmaal temperatuur °C]]),IF(_34_KNMI_Stations[[#This Row],[Etmaal temperatuur °C]]&gt;stookgrens[],_34_KNMI_Stations[[#This Row],[Etmaal temperatuur °C]]-stookgrens[],0),"")</f>
        <v>0</v>
      </c>
    </row>
    <row r="4401" spans="1:16" x14ac:dyDescent="0.25">
      <c r="A4401">
        <v>273</v>
      </c>
      <c r="B4401" s="110">
        <v>45701</v>
      </c>
      <c r="C4401" s="89">
        <v>3.1</v>
      </c>
      <c r="D4401" s="89">
        <v>-0.2</v>
      </c>
      <c r="E4401" s="96">
        <v>375</v>
      </c>
      <c r="F4401" s="89">
        <v>-0.1</v>
      </c>
      <c r="G4401" s="89"/>
      <c r="H4401">
        <v>0.89</v>
      </c>
      <c r="I4401" t="s">
        <v>11</v>
      </c>
      <c r="J4401">
        <v>1.1000000000000001</v>
      </c>
      <c r="K4401">
        <v>2</v>
      </c>
      <c r="L4401">
        <v>2025</v>
      </c>
      <c r="M4401" t="s">
        <v>116</v>
      </c>
      <c r="N4401" s="89" cm="1">
        <f t="array" ref="N4401">IF(ISNUMBER(_34_KNMI_Stations[[#This Row],[Etmaal temperatuur °C]]),IF(_34_KNMI_Stations[[#This Row],[Etmaal temperatuur °C]]&lt;stookgrens[],stookgrens[]-_34_KNMI_Stations[[#This Row],[Etmaal temperatuur °C]],0),"")</f>
        <v>18.2</v>
      </c>
      <c r="O4401" s="89">
        <f>_34_KNMI_Stations[[#This Row],[graaddagen]]*_34_KNMI_Stations[[#This Row],[Gewogen factor]]</f>
        <v>20.02</v>
      </c>
      <c r="P4401" s="89" cm="1">
        <f t="array" ref="P4401">IF(ISNUMBER(_34_KNMI_Stations[[#This Row],[Etmaal temperatuur °C]]),IF(_34_KNMI_Stations[[#This Row],[Etmaal temperatuur °C]]&gt;stookgrens[],_34_KNMI_Stations[[#This Row],[Etmaal temperatuur °C]]-stookgrens[],0),"")</f>
        <v>0</v>
      </c>
    </row>
    <row r="4402" spans="1:16" x14ac:dyDescent="0.25">
      <c r="A4402">
        <v>273</v>
      </c>
      <c r="B4402" s="110">
        <v>45702</v>
      </c>
      <c r="C4402" s="89">
        <v>1.3</v>
      </c>
      <c r="D4402" s="89">
        <v>0.3</v>
      </c>
      <c r="E4402" s="96">
        <v>122</v>
      </c>
      <c r="F4402" s="89">
        <v>0</v>
      </c>
      <c r="G4402" s="89"/>
      <c r="H4402">
        <v>0.91</v>
      </c>
      <c r="I4402" t="s">
        <v>11</v>
      </c>
      <c r="J4402">
        <v>1.1000000000000001</v>
      </c>
      <c r="K4402">
        <v>2</v>
      </c>
      <c r="L4402">
        <v>2025</v>
      </c>
      <c r="M4402" t="s">
        <v>116</v>
      </c>
      <c r="N4402" s="89" cm="1">
        <f t="array" ref="N4402">IF(ISNUMBER(_34_KNMI_Stations[[#This Row],[Etmaal temperatuur °C]]),IF(_34_KNMI_Stations[[#This Row],[Etmaal temperatuur °C]]&lt;stookgrens[],stookgrens[]-_34_KNMI_Stations[[#This Row],[Etmaal temperatuur °C]],0),"")</f>
        <v>17.7</v>
      </c>
      <c r="O4402" s="89">
        <f>_34_KNMI_Stations[[#This Row],[graaddagen]]*_34_KNMI_Stations[[#This Row],[Gewogen factor]]</f>
        <v>19.470000000000002</v>
      </c>
      <c r="P4402" s="89" cm="1">
        <f t="array" ref="P4402">IF(ISNUMBER(_34_KNMI_Stations[[#This Row],[Etmaal temperatuur °C]]),IF(_34_KNMI_Stations[[#This Row],[Etmaal temperatuur °C]]&gt;stookgrens[],_34_KNMI_Stations[[#This Row],[Etmaal temperatuur °C]]-stookgrens[],0),"")</f>
        <v>0</v>
      </c>
    </row>
    <row r="4403" spans="1:16" x14ac:dyDescent="0.25">
      <c r="A4403">
        <v>273</v>
      </c>
      <c r="B4403" s="110">
        <v>45703</v>
      </c>
      <c r="C4403" s="89">
        <v>1.8</v>
      </c>
      <c r="D4403" s="89">
        <v>1</v>
      </c>
      <c r="E4403" s="96">
        <v>295</v>
      </c>
      <c r="F4403" s="89">
        <v>0</v>
      </c>
      <c r="G4403" s="89"/>
      <c r="H4403">
        <v>0.88</v>
      </c>
      <c r="I4403" t="s">
        <v>11</v>
      </c>
      <c r="J4403">
        <v>1.1000000000000001</v>
      </c>
      <c r="K4403">
        <v>2</v>
      </c>
      <c r="L4403">
        <v>2025</v>
      </c>
      <c r="M4403" t="s">
        <v>116</v>
      </c>
      <c r="N4403" s="89" cm="1">
        <f t="array" ref="N4403">IF(ISNUMBER(_34_KNMI_Stations[[#This Row],[Etmaal temperatuur °C]]),IF(_34_KNMI_Stations[[#This Row],[Etmaal temperatuur °C]]&lt;stookgrens[],stookgrens[]-_34_KNMI_Stations[[#This Row],[Etmaal temperatuur °C]],0),"")</f>
        <v>17</v>
      </c>
      <c r="O4403" s="89">
        <f>_34_KNMI_Stations[[#This Row],[graaddagen]]*_34_KNMI_Stations[[#This Row],[Gewogen factor]]</f>
        <v>18.700000000000003</v>
      </c>
      <c r="P4403" s="89" cm="1">
        <f t="array" ref="P4403">IF(ISNUMBER(_34_KNMI_Stations[[#This Row],[Etmaal temperatuur °C]]),IF(_34_KNMI_Stations[[#This Row],[Etmaal temperatuur °C]]&gt;stookgrens[],_34_KNMI_Stations[[#This Row],[Etmaal temperatuur °C]]-stookgrens[],0),"")</f>
        <v>0</v>
      </c>
    </row>
    <row r="4404" spans="1:16" x14ac:dyDescent="0.25">
      <c r="A4404">
        <v>273</v>
      </c>
      <c r="B4404" s="110">
        <v>45704</v>
      </c>
      <c r="C4404" s="89">
        <v>3.7</v>
      </c>
      <c r="D4404" s="89">
        <v>-0.5</v>
      </c>
      <c r="E4404" s="96">
        <v>670</v>
      </c>
      <c r="F4404" s="89">
        <v>0</v>
      </c>
      <c r="G4404" s="89"/>
      <c r="H4404">
        <v>0.84</v>
      </c>
      <c r="I4404" t="s">
        <v>11</v>
      </c>
      <c r="J4404">
        <v>1.1000000000000001</v>
      </c>
      <c r="K4404">
        <v>2</v>
      </c>
      <c r="L4404">
        <v>2025</v>
      </c>
      <c r="M4404" t="s">
        <v>116</v>
      </c>
      <c r="N4404" s="89" cm="1">
        <f t="array" ref="N4404">IF(ISNUMBER(_34_KNMI_Stations[[#This Row],[Etmaal temperatuur °C]]),IF(_34_KNMI_Stations[[#This Row],[Etmaal temperatuur °C]]&lt;stookgrens[],stookgrens[]-_34_KNMI_Stations[[#This Row],[Etmaal temperatuur °C]],0),"")</f>
        <v>18.5</v>
      </c>
      <c r="O4404" s="89">
        <f>_34_KNMI_Stations[[#This Row],[graaddagen]]*_34_KNMI_Stations[[#This Row],[Gewogen factor]]</f>
        <v>20.350000000000001</v>
      </c>
      <c r="P4404" s="89" cm="1">
        <f t="array" ref="P4404">IF(ISNUMBER(_34_KNMI_Stations[[#This Row],[Etmaal temperatuur °C]]),IF(_34_KNMI_Stations[[#This Row],[Etmaal temperatuur °C]]&gt;stookgrens[],_34_KNMI_Stations[[#This Row],[Etmaal temperatuur °C]]-stookgrens[],0),"")</f>
        <v>0</v>
      </c>
    </row>
    <row r="4405" spans="1:16" x14ac:dyDescent="0.25">
      <c r="A4405">
        <v>273</v>
      </c>
      <c r="B4405" s="110">
        <v>45705</v>
      </c>
      <c r="C4405" s="89">
        <v>3</v>
      </c>
      <c r="D4405" s="89">
        <v>-2</v>
      </c>
      <c r="E4405" s="96">
        <v>1084</v>
      </c>
      <c r="F4405" s="89">
        <v>0</v>
      </c>
      <c r="G4405" s="89"/>
      <c r="H4405">
        <v>0.79</v>
      </c>
      <c r="I4405" t="s">
        <v>11</v>
      </c>
      <c r="J4405">
        <v>1.1000000000000001</v>
      </c>
      <c r="K4405">
        <v>2</v>
      </c>
      <c r="L4405">
        <v>2025</v>
      </c>
      <c r="M4405" t="s">
        <v>117</v>
      </c>
      <c r="N4405" s="89" cm="1">
        <f t="array" ref="N4405">IF(ISNUMBER(_34_KNMI_Stations[[#This Row],[Etmaal temperatuur °C]]),IF(_34_KNMI_Stations[[#This Row],[Etmaal temperatuur °C]]&lt;stookgrens[],stookgrens[]-_34_KNMI_Stations[[#This Row],[Etmaal temperatuur °C]],0),"")</f>
        <v>20</v>
      </c>
      <c r="O4405" s="89">
        <f>_34_KNMI_Stations[[#This Row],[graaddagen]]*_34_KNMI_Stations[[#This Row],[Gewogen factor]]</f>
        <v>22</v>
      </c>
      <c r="P4405" s="89" cm="1">
        <f t="array" ref="P4405">IF(ISNUMBER(_34_KNMI_Stations[[#This Row],[Etmaal temperatuur °C]]),IF(_34_KNMI_Stations[[#This Row],[Etmaal temperatuur °C]]&gt;stookgrens[],_34_KNMI_Stations[[#This Row],[Etmaal temperatuur °C]]-stookgrens[],0),"")</f>
        <v>0</v>
      </c>
    </row>
    <row r="4406" spans="1:16" x14ac:dyDescent="0.25">
      <c r="A4406">
        <v>273</v>
      </c>
      <c r="B4406" s="110">
        <v>45706</v>
      </c>
      <c r="C4406" s="89">
        <v>4.7</v>
      </c>
      <c r="D4406" s="89">
        <v>-1.6</v>
      </c>
      <c r="E4406" s="96">
        <v>927</v>
      </c>
      <c r="F4406" s="89">
        <v>0</v>
      </c>
      <c r="G4406" s="89"/>
      <c r="H4406">
        <v>0.7</v>
      </c>
      <c r="I4406" t="s">
        <v>11</v>
      </c>
      <c r="J4406">
        <v>1.1000000000000001</v>
      </c>
      <c r="K4406">
        <v>2</v>
      </c>
      <c r="L4406">
        <v>2025</v>
      </c>
      <c r="M4406" t="s">
        <v>117</v>
      </c>
      <c r="N4406" s="89" cm="1">
        <f t="array" ref="N4406">IF(ISNUMBER(_34_KNMI_Stations[[#This Row],[Etmaal temperatuur °C]]),IF(_34_KNMI_Stations[[#This Row],[Etmaal temperatuur °C]]&lt;stookgrens[],stookgrens[]-_34_KNMI_Stations[[#This Row],[Etmaal temperatuur °C]],0),"")</f>
        <v>19.600000000000001</v>
      </c>
      <c r="O4406" s="89">
        <f>_34_KNMI_Stations[[#This Row],[graaddagen]]*_34_KNMI_Stations[[#This Row],[Gewogen factor]]</f>
        <v>21.560000000000002</v>
      </c>
      <c r="P4406" s="89" cm="1">
        <f t="array" ref="P4406">IF(ISNUMBER(_34_KNMI_Stations[[#This Row],[Etmaal temperatuur °C]]),IF(_34_KNMI_Stations[[#This Row],[Etmaal temperatuur °C]]&gt;stookgrens[],_34_KNMI_Stations[[#This Row],[Etmaal temperatuur °C]]-stookgrens[],0),"")</f>
        <v>0</v>
      </c>
    </row>
    <row r="4407" spans="1:16" x14ac:dyDescent="0.25">
      <c r="A4407">
        <v>273</v>
      </c>
      <c r="B4407" s="110">
        <v>45707</v>
      </c>
      <c r="C4407" s="89">
        <v>6.1</v>
      </c>
      <c r="D4407" s="89">
        <v>0.4</v>
      </c>
      <c r="E4407" s="96">
        <v>828</v>
      </c>
      <c r="F4407" s="89">
        <v>0</v>
      </c>
      <c r="G4407" s="89"/>
      <c r="H4407">
        <v>0.59</v>
      </c>
      <c r="I4407" t="s">
        <v>11</v>
      </c>
      <c r="J4407">
        <v>1.1000000000000001</v>
      </c>
      <c r="K4407">
        <v>2</v>
      </c>
      <c r="L4407">
        <v>2025</v>
      </c>
      <c r="M4407" t="s">
        <v>117</v>
      </c>
      <c r="N4407" s="89" cm="1">
        <f t="array" ref="N4407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4407" s="89">
        <f>_34_KNMI_Stations[[#This Row],[graaddagen]]*_34_KNMI_Stations[[#This Row],[Gewogen factor]]</f>
        <v>19.360000000000003</v>
      </c>
      <c r="P4407" s="89" cm="1">
        <f t="array" ref="P4407">IF(ISNUMBER(_34_KNMI_Stations[[#This Row],[Etmaal temperatuur °C]]),IF(_34_KNMI_Stations[[#This Row],[Etmaal temperatuur °C]]&gt;stookgrens[],_34_KNMI_Stations[[#This Row],[Etmaal temperatuur °C]]-stookgrens[],0),"")</f>
        <v>0</v>
      </c>
    </row>
    <row r="4408" spans="1:16" x14ac:dyDescent="0.25">
      <c r="A4408">
        <v>273</v>
      </c>
      <c r="B4408" s="110">
        <v>45708</v>
      </c>
      <c r="C4408" s="89">
        <v>4.2</v>
      </c>
      <c r="D4408" s="89">
        <v>5.9</v>
      </c>
      <c r="E4408" s="96">
        <v>351</v>
      </c>
      <c r="F4408" s="89">
        <v>0.3</v>
      </c>
      <c r="G4408" s="89"/>
      <c r="H4408">
        <v>0.81</v>
      </c>
      <c r="I4408" t="s">
        <v>11</v>
      </c>
      <c r="J4408">
        <v>1.1000000000000001</v>
      </c>
      <c r="K4408">
        <v>2</v>
      </c>
      <c r="L4408">
        <v>2025</v>
      </c>
      <c r="M4408" t="s">
        <v>117</v>
      </c>
      <c r="N4408" s="89" cm="1">
        <f t="array" ref="N4408">IF(ISNUMBER(_34_KNMI_Stations[[#This Row],[Etmaal temperatuur °C]]),IF(_34_KNMI_Stations[[#This Row],[Etmaal temperatuur °C]]&lt;stookgrens[],stookgrens[]-_34_KNMI_Stations[[#This Row],[Etmaal temperatuur °C]],0),"")</f>
        <v>12.1</v>
      </c>
      <c r="O4408" s="89">
        <f>_34_KNMI_Stations[[#This Row],[graaddagen]]*_34_KNMI_Stations[[#This Row],[Gewogen factor]]</f>
        <v>13.31</v>
      </c>
      <c r="P4408" s="89" cm="1">
        <f t="array" ref="P4408">IF(ISNUMBER(_34_KNMI_Stations[[#This Row],[Etmaal temperatuur °C]]),IF(_34_KNMI_Stations[[#This Row],[Etmaal temperatuur °C]]&gt;stookgrens[],_34_KNMI_Stations[[#This Row],[Etmaal temperatuur °C]]-stookgrens[],0),"")</f>
        <v>0</v>
      </c>
    </row>
    <row r="4409" spans="1:16" x14ac:dyDescent="0.25">
      <c r="A4409">
        <v>273</v>
      </c>
      <c r="B4409" s="110">
        <v>45709</v>
      </c>
      <c r="C4409" s="89">
        <v>5.3</v>
      </c>
      <c r="D4409" s="89">
        <v>13.1</v>
      </c>
      <c r="E4409" s="96">
        <v>805</v>
      </c>
      <c r="F4409" s="89">
        <v>-0.1</v>
      </c>
      <c r="G4409" s="89"/>
      <c r="H4409">
        <v>0.77</v>
      </c>
      <c r="I4409" t="s">
        <v>11</v>
      </c>
      <c r="J4409">
        <v>1.1000000000000001</v>
      </c>
      <c r="K4409">
        <v>2</v>
      </c>
      <c r="L4409">
        <v>2025</v>
      </c>
      <c r="M4409" t="s">
        <v>117</v>
      </c>
      <c r="N4409" s="89" cm="1">
        <f t="array" ref="N4409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4409" s="89">
        <f>_34_KNMI_Stations[[#This Row],[graaddagen]]*_34_KNMI_Stations[[#This Row],[Gewogen factor]]</f>
        <v>5.3900000000000006</v>
      </c>
      <c r="P4409" s="89" cm="1">
        <f t="array" ref="P4409">IF(ISNUMBER(_34_KNMI_Stations[[#This Row],[Etmaal temperatuur °C]]),IF(_34_KNMI_Stations[[#This Row],[Etmaal temperatuur °C]]&gt;stookgrens[],_34_KNMI_Stations[[#This Row],[Etmaal temperatuur °C]]-stookgrens[],0),"")</f>
        <v>0</v>
      </c>
    </row>
    <row r="4410" spans="1:16" x14ac:dyDescent="0.25">
      <c r="A4410">
        <v>273</v>
      </c>
      <c r="B4410" s="110">
        <v>45710</v>
      </c>
      <c r="C4410" s="89">
        <v>4.5</v>
      </c>
      <c r="D4410" s="89">
        <v>10</v>
      </c>
      <c r="E4410" s="96">
        <v>225</v>
      </c>
      <c r="F4410" s="89">
        <v>1.8</v>
      </c>
      <c r="G4410" s="89"/>
      <c r="H4410">
        <v>0.9</v>
      </c>
      <c r="I4410" t="s">
        <v>11</v>
      </c>
      <c r="J4410">
        <v>1.1000000000000001</v>
      </c>
      <c r="K4410">
        <v>2</v>
      </c>
      <c r="L4410">
        <v>2025</v>
      </c>
      <c r="M4410" t="s">
        <v>117</v>
      </c>
      <c r="N4410" s="89" cm="1">
        <f t="array" ref="N4410">IF(ISNUMBER(_34_KNMI_Stations[[#This Row],[Etmaal temperatuur °C]]),IF(_34_KNMI_Stations[[#This Row],[Etmaal temperatuur °C]]&lt;stookgrens[],stookgrens[]-_34_KNMI_Stations[[#This Row],[Etmaal temperatuur °C]],0),"")</f>
        <v>8</v>
      </c>
      <c r="O4410" s="89">
        <f>_34_KNMI_Stations[[#This Row],[graaddagen]]*_34_KNMI_Stations[[#This Row],[Gewogen factor]]</f>
        <v>8.8000000000000007</v>
      </c>
      <c r="P4410" s="89" cm="1">
        <f t="array" ref="P4410">IF(ISNUMBER(_34_KNMI_Stations[[#This Row],[Etmaal temperatuur °C]]),IF(_34_KNMI_Stations[[#This Row],[Etmaal temperatuur °C]]&gt;stookgrens[],_34_KNMI_Stations[[#This Row],[Etmaal temperatuur °C]]-stookgrens[],0),"")</f>
        <v>0</v>
      </c>
    </row>
    <row r="4411" spans="1:16" x14ac:dyDescent="0.25">
      <c r="A4411">
        <v>273</v>
      </c>
      <c r="B4411" s="110">
        <v>45711</v>
      </c>
      <c r="C4411" s="89">
        <v>5</v>
      </c>
      <c r="D4411" s="89">
        <v>9.8000000000000007</v>
      </c>
      <c r="E4411" s="96">
        <v>694</v>
      </c>
      <c r="F4411" s="89">
        <v>-0.1</v>
      </c>
      <c r="G4411" s="89"/>
      <c r="H4411">
        <v>0.83</v>
      </c>
      <c r="I4411" t="s">
        <v>11</v>
      </c>
      <c r="J4411">
        <v>1.1000000000000001</v>
      </c>
      <c r="K4411">
        <v>2</v>
      </c>
      <c r="L4411">
        <v>2025</v>
      </c>
      <c r="M4411" t="s">
        <v>117</v>
      </c>
      <c r="N4411" s="89" cm="1">
        <f t="array" ref="N4411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4411" s="89">
        <f>_34_KNMI_Stations[[#This Row],[graaddagen]]*_34_KNMI_Stations[[#This Row],[Gewogen factor]]</f>
        <v>9.02</v>
      </c>
      <c r="P4411" s="89" cm="1">
        <f t="array" ref="P4411">IF(ISNUMBER(_34_KNMI_Stations[[#This Row],[Etmaal temperatuur °C]]),IF(_34_KNMI_Stations[[#This Row],[Etmaal temperatuur °C]]&gt;stookgrens[],_34_KNMI_Stations[[#This Row],[Etmaal temperatuur °C]]-stookgrens[],0),"")</f>
        <v>0</v>
      </c>
    </row>
    <row r="4412" spans="1:16" x14ac:dyDescent="0.25">
      <c r="A4412">
        <v>273</v>
      </c>
      <c r="B4412" s="110">
        <v>45712</v>
      </c>
      <c r="C4412" s="89">
        <v>5.8</v>
      </c>
      <c r="D4412" s="89">
        <v>10.5</v>
      </c>
      <c r="E4412" s="96">
        <v>168</v>
      </c>
      <c r="F4412" s="89">
        <v>2.6</v>
      </c>
      <c r="G4412" s="89"/>
      <c r="H4412">
        <v>0.83</v>
      </c>
      <c r="I4412" t="s">
        <v>11</v>
      </c>
      <c r="J4412">
        <v>1.1000000000000001</v>
      </c>
      <c r="K4412">
        <v>2</v>
      </c>
      <c r="L4412">
        <v>2025</v>
      </c>
      <c r="M4412" t="s">
        <v>118</v>
      </c>
      <c r="N4412" s="89" cm="1">
        <f t="array" ref="N4412">IF(ISNUMBER(_34_KNMI_Stations[[#This Row],[Etmaal temperatuur °C]]),IF(_34_KNMI_Stations[[#This Row],[Etmaal temperatuur °C]]&lt;stookgrens[],stookgrens[]-_34_KNMI_Stations[[#This Row],[Etmaal temperatuur °C]],0),"")</f>
        <v>7.5</v>
      </c>
      <c r="O4412" s="89">
        <f>_34_KNMI_Stations[[#This Row],[graaddagen]]*_34_KNMI_Stations[[#This Row],[Gewogen factor]]</f>
        <v>8.25</v>
      </c>
      <c r="P4412" s="89" cm="1">
        <f t="array" ref="P4412">IF(ISNUMBER(_34_KNMI_Stations[[#This Row],[Etmaal temperatuur °C]]),IF(_34_KNMI_Stations[[#This Row],[Etmaal temperatuur °C]]&gt;stookgrens[],_34_KNMI_Stations[[#This Row],[Etmaal temperatuur °C]]-stookgrens[],0),"")</f>
        <v>0</v>
      </c>
    </row>
    <row r="4413" spans="1:16" x14ac:dyDescent="0.25">
      <c r="A4413">
        <v>273</v>
      </c>
      <c r="B4413" s="110">
        <v>45713</v>
      </c>
      <c r="C4413" s="89">
        <v>2.7</v>
      </c>
      <c r="D4413" s="89">
        <v>8.3000000000000007</v>
      </c>
      <c r="E4413" s="96">
        <v>598</v>
      </c>
      <c r="F4413" s="89">
        <v>-0.1</v>
      </c>
      <c r="G4413" s="89"/>
      <c r="H4413">
        <v>0.9</v>
      </c>
      <c r="I4413" t="s">
        <v>11</v>
      </c>
      <c r="J4413">
        <v>1.1000000000000001</v>
      </c>
      <c r="K4413">
        <v>2</v>
      </c>
      <c r="L4413">
        <v>2025</v>
      </c>
      <c r="M4413" t="s">
        <v>118</v>
      </c>
      <c r="N4413" s="89" cm="1">
        <f t="array" ref="N4413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4413" s="89">
        <f>_34_KNMI_Stations[[#This Row],[graaddagen]]*_34_KNMI_Stations[[#This Row],[Gewogen factor]]</f>
        <v>10.67</v>
      </c>
      <c r="P4413" s="89" cm="1">
        <f t="array" ref="P4413">IF(ISNUMBER(_34_KNMI_Stations[[#This Row],[Etmaal temperatuur °C]]),IF(_34_KNMI_Stations[[#This Row],[Etmaal temperatuur °C]]&gt;stookgrens[],_34_KNMI_Stations[[#This Row],[Etmaal temperatuur °C]]-stookgrens[],0),"")</f>
        <v>0</v>
      </c>
    </row>
    <row r="4414" spans="1:16" x14ac:dyDescent="0.25">
      <c r="A4414">
        <v>273</v>
      </c>
      <c r="B4414" s="110">
        <v>45714</v>
      </c>
      <c r="C4414" s="89">
        <v>3.5</v>
      </c>
      <c r="D4414" s="89">
        <v>6.9</v>
      </c>
      <c r="E4414" s="96">
        <v>913</v>
      </c>
      <c r="F4414" s="89">
        <v>2.6</v>
      </c>
      <c r="G4414" s="89"/>
      <c r="H4414">
        <v>0.83</v>
      </c>
      <c r="I4414" t="s">
        <v>11</v>
      </c>
      <c r="J4414">
        <v>1.1000000000000001</v>
      </c>
      <c r="K4414">
        <v>2</v>
      </c>
      <c r="L4414">
        <v>2025</v>
      </c>
      <c r="M4414" t="s">
        <v>118</v>
      </c>
      <c r="N4414" s="89" cm="1">
        <f t="array" ref="N4414">IF(ISNUMBER(_34_KNMI_Stations[[#This Row],[Etmaal temperatuur °C]]),IF(_34_KNMI_Stations[[#This Row],[Etmaal temperatuur °C]]&lt;stookgrens[],stookgrens[]-_34_KNMI_Stations[[#This Row],[Etmaal temperatuur °C]],0),"")</f>
        <v>11.1</v>
      </c>
      <c r="O4414" s="89">
        <f>_34_KNMI_Stations[[#This Row],[graaddagen]]*_34_KNMI_Stations[[#This Row],[Gewogen factor]]</f>
        <v>12.21</v>
      </c>
      <c r="P4414" s="89" cm="1">
        <f t="array" ref="P4414">IF(ISNUMBER(_34_KNMI_Stations[[#This Row],[Etmaal temperatuur °C]]),IF(_34_KNMI_Stations[[#This Row],[Etmaal temperatuur °C]]&gt;stookgrens[],_34_KNMI_Stations[[#This Row],[Etmaal temperatuur °C]]-stookgrens[],0),"")</f>
        <v>0</v>
      </c>
    </row>
    <row r="4415" spans="1:16" x14ac:dyDescent="0.25">
      <c r="A4415">
        <v>273</v>
      </c>
      <c r="B4415" s="110">
        <v>45715</v>
      </c>
      <c r="C4415" s="89">
        <v>3</v>
      </c>
      <c r="D4415" s="89">
        <v>5.6</v>
      </c>
      <c r="E4415" s="96">
        <v>561</v>
      </c>
      <c r="F4415" s="89">
        <v>1.3</v>
      </c>
      <c r="G4415" s="89"/>
      <c r="H4415">
        <v>0.9</v>
      </c>
      <c r="I4415" t="s">
        <v>11</v>
      </c>
      <c r="J4415">
        <v>1.1000000000000001</v>
      </c>
      <c r="K4415">
        <v>2</v>
      </c>
      <c r="L4415">
        <v>2025</v>
      </c>
      <c r="M4415" t="s">
        <v>118</v>
      </c>
      <c r="N4415" s="89" cm="1">
        <f t="array" ref="N4415">IF(ISNUMBER(_34_KNMI_Stations[[#This Row],[Etmaal temperatuur °C]]),IF(_34_KNMI_Stations[[#This Row],[Etmaal temperatuur °C]]&lt;stookgrens[],stookgrens[]-_34_KNMI_Stations[[#This Row],[Etmaal temperatuur °C]],0),"")</f>
        <v>12.4</v>
      </c>
      <c r="O4415" s="89">
        <f>_34_KNMI_Stations[[#This Row],[graaddagen]]*_34_KNMI_Stations[[#This Row],[Gewogen factor]]</f>
        <v>13.640000000000002</v>
      </c>
      <c r="P4415" s="89" cm="1">
        <f t="array" ref="P4415">IF(ISNUMBER(_34_KNMI_Stations[[#This Row],[Etmaal temperatuur °C]]),IF(_34_KNMI_Stations[[#This Row],[Etmaal temperatuur °C]]&gt;stookgrens[],_34_KNMI_Stations[[#This Row],[Etmaal temperatuur °C]]-stookgrens[],0),"")</f>
        <v>0</v>
      </c>
    </row>
    <row r="4416" spans="1:16" x14ac:dyDescent="0.25">
      <c r="A4416">
        <v>273</v>
      </c>
      <c r="B4416" s="110">
        <v>45716</v>
      </c>
      <c r="C4416" s="89">
        <v>3.7</v>
      </c>
      <c r="D4416" s="89">
        <v>4.5999999999999996</v>
      </c>
      <c r="E4416" s="96">
        <v>652</v>
      </c>
      <c r="F4416" s="89">
        <v>-0.1</v>
      </c>
      <c r="G4416" s="89"/>
      <c r="H4416">
        <v>0.88</v>
      </c>
      <c r="I4416" t="s">
        <v>11</v>
      </c>
      <c r="J4416">
        <v>1.1000000000000001</v>
      </c>
      <c r="K4416">
        <v>2</v>
      </c>
      <c r="L4416">
        <v>2025</v>
      </c>
      <c r="M4416" t="s">
        <v>118</v>
      </c>
      <c r="N4416" s="89" cm="1">
        <f t="array" ref="N4416">IF(ISNUMBER(_34_KNMI_Stations[[#This Row],[Etmaal temperatuur °C]]),IF(_34_KNMI_Stations[[#This Row],[Etmaal temperatuur °C]]&lt;stookgrens[],stookgrens[]-_34_KNMI_Stations[[#This Row],[Etmaal temperatuur °C]],0),"")</f>
        <v>13.4</v>
      </c>
      <c r="O4416" s="89">
        <f>_34_KNMI_Stations[[#This Row],[graaddagen]]*_34_KNMI_Stations[[#This Row],[Gewogen factor]]</f>
        <v>14.740000000000002</v>
      </c>
      <c r="P4416" s="89" cm="1">
        <f t="array" ref="P4416">IF(ISNUMBER(_34_KNMI_Stations[[#This Row],[Etmaal temperatuur °C]]),IF(_34_KNMI_Stations[[#This Row],[Etmaal temperatuur °C]]&gt;stookgrens[],_34_KNMI_Stations[[#This Row],[Etmaal temperatuur °C]]-stookgrens[],0),"")</f>
        <v>0</v>
      </c>
    </row>
    <row r="4417" spans="1:16" x14ac:dyDescent="0.25">
      <c r="A4417">
        <v>273</v>
      </c>
      <c r="B4417" s="110">
        <v>45717</v>
      </c>
      <c r="C4417" s="89">
        <v>1.9</v>
      </c>
      <c r="D4417" s="89">
        <v>4.0999999999999996</v>
      </c>
      <c r="E4417" s="96">
        <v>809</v>
      </c>
      <c r="F4417" s="89">
        <v>0</v>
      </c>
      <c r="G4417" s="89"/>
      <c r="H4417">
        <v>0.86</v>
      </c>
      <c r="I4417" t="s">
        <v>11</v>
      </c>
      <c r="J4417">
        <v>1</v>
      </c>
      <c r="K4417">
        <v>3</v>
      </c>
      <c r="L4417">
        <v>2025</v>
      </c>
      <c r="M4417" t="s">
        <v>118</v>
      </c>
      <c r="N4417" s="89" cm="1">
        <f t="array" ref="N4417">IF(ISNUMBER(_34_KNMI_Stations[[#This Row],[Etmaal temperatuur °C]]),IF(_34_KNMI_Stations[[#This Row],[Etmaal temperatuur °C]]&lt;stookgrens[],stookgrens[]-_34_KNMI_Stations[[#This Row],[Etmaal temperatuur °C]],0),"")</f>
        <v>13.9</v>
      </c>
      <c r="O4417" s="89">
        <f>_34_KNMI_Stations[[#This Row],[graaddagen]]*_34_KNMI_Stations[[#This Row],[Gewogen factor]]</f>
        <v>13.9</v>
      </c>
      <c r="P4417" s="89" cm="1">
        <f t="array" ref="P4417">IF(ISNUMBER(_34_KNMI_Stations[[#This Row],[Etmaal temperatuur °C]]),IF(_34_KNMI_Stations[[#This Row],[Etmaal temperatuur °C]]&gt;stookgrens[],_34_KNMI_Stations[[#This Row],[Etmaal temperatuur °C]]-stookgrens[],0),"")</f>
        <v>0</v>
      </c>
    </row>
    <row r="4418" spans="1:16" x14ac:dyDescent="0.25">
      <c r="A4418">
        <v>273</v>
      </c>
      <c r="B4418" s="110">
        <v>45718</v>
      </c>
      <c r="C4418" s="89">
        <v>1.3</v>
      </c>
      <c r="D4418" s="89">
        <v>2.2999999999999998</v>
      </c>
      <c r="E4418" s="96">
        <v>1038</v>
      </c>
      <c r="F4418" s="89">
        <v>0</v>
      </c>
      <c r="G4418" s="89"/>
      <c r="H4418">
        <v>0.91</v>
      </c>
      <c r="I4418" t="s">
        <v>11</v>
      </c>
      <c r="J4418">
        <v>1</v>
      </c>
      <c r="K4418">
        <v>3</v>
      </c>
      <c r="L4418">
        <v>2025</v>
      </c>
      <c r="M4418" t="s">
        <v>118</v>
      </c>
      <c r="N4418" s="89" cm="1">
        <f t="array" ref="N4418">IF(ISNUMBER(_34_KNMI_Stations[[#This Row],[Etmaal temperatuur °C]]),IF(_34_KNMI_Stations[[#This Row],[Etmaal temperatuur °C]]&lt;stookgrens[],stookgrens[]-_34_KNMI_Stations[[#This Row],[Etmaal temperatuur °C]],0),"")</f>
        <v>15.7</v>
      </c>
      <c r="O4418" s="89">
        <f>_34_KNMI_Stations[[#This Row],[graaddagen]]*_34_KNMI_Stations[[#This Row],[Gewogen factor]]</f>
        <v>15.7</v>
      </c>
      <c r="P4418" s="89" cm="1">
        <f t="array" ref="P4418">IF(ISNUMBER(_34_KNMI_Stations[[#This Row],[Etmaal temperatuur °C]]),IF(_34_KNMI_Stations[[#This Row],[Etmaal temperatuur °C]]&gt;stookgrens[],_34_KNMI_Stations[[#This Row],[Etmaal temperatuur °C]]-stookgrens[],0),"")</f>
        <v>0</v>
      </c>
    </row>
    <row r="4419" spans="1:16" x14ac:dyDescent="0.25">
      <c r="A4419">
        <v>273</v>
      </c>
      <c r="B4419" s="110">
        <v>45719</v>
      </c>
      <c r="C4419" s="89">
        <v>1.5</v>
      </c>
      <c r="D4419" s="89">
        <v>2.9</v>
      </c>
      <c r="E4419" s="96">
        <v>1294</v>
      </c>
      <c r="F4419" s="89">
        <v>0</v>
      </c>
      <c r="G4419" s="89"/>
      <c r="H4419">
        <v>0.86</v>
      </c>
      <c r="I4419" t="s">
        <v>11</v>
      </c>
      <c r="J4419">
        <v>1</v>
      </c>
      <c r="K4419">
        <v>3</v>
      </c>
      <c r="L4419">
        <v>2025</v>
      </c>
      <c r="M4419" t="s">
        <v>119</v>
      </c>
      <c r="N4419" s="89" cm="1">
        <f t="array" ref="N4419">IF(ISNUMBER(_34_KNMI_Stations[[#This Row],[Etmaal temperatuur °C]]),IF(_34_KNMI_Stations[[#This Row],[Etmaal temperatuur °C]]&lt;stookgrens[],stookgrens[]-_34_KNMI_Stations[[#This Row],[Etmaal temperatuur °C]],0),"")</f>
        <v>15.1</v>
      </c>
      <c r="O4419" s="89">
        <f>_34_KNMI_Stations[[#This Row],[graaddagen]]*_34_KNMI_Stations[[#This Row],[Gewogen factor]]</f>
        <v>15.1</v>
      </c>
      <c r="P4419" s="89" cm="1">
        <f t="array" ref="P4419">IF(ISNUMBER(_34_KNMI_Stations[[#This Row],[Etmaal temperatuur °C]]),IF(_34_KNMI_Stations[[#This Row],[Etmaal temperatuur °C]]&gt;stookgrens[],_34_KNMI_Stations[[#This Row],[Etmaal temperatuur °C]]-stookgrens[],0),"")</f>
        <v>0</v>
      </c>
    </row>
    <row r="4420" spans="1:16" x14ac:dyDescent="0.25">
      <c r="A4420">
        <v>273</v>
      </c>
      <c r="B4420" s="110">
        <v>45720</v>
      </c>
      <c r="C4420" s="89">
        <v>2.1</v>
      </c>
      <c r="D4420" s="89">
        <v>4.2</v>
      </c>
      <c r="E4420" s="96">
        <v>1245</v>
      </c>
      <c r="F4420" s="89">
        <v>0</v>
      </c>
      <c r="G4420" s="89"/>
      <c r="H4420">
        <v>0.85</v>
      </c>
      <c r="I4420" t="s">
        <v>11</v>
      </c>
      <c r="J4420">
        <v>1</v>
      </c>
      <c r="K4420">
        <v>3</v>
      </c>
      <c r="L4420">
        <v>2025</v>
      </c>
      <c r="M4420" t="s">
        <v>119</v>
      </c>
      <c r="N4420" s="89" cm="1">
        <f t="array" ref="N4420">IF(ISNUMBER(_34_KNMI_Stations[[#This Row],[Etmaal temperatuur °C]]),IF(_34_KNMI_Stations[[#This Row],[Etmaal temperatuur °C]]&lt;stookgrens[],stookgrens[]-_34_KNMI_Stations[[#This Row],[Etmaal temperatuur °C]],0),"")</f>
        <v>13.8</v>
      </c>
      <c r="O4420" s="89">
        <f>_34_KNMI_Stations[[#This Row],[graaddagen]]*_34_KNMI_Stations[[#This Row],[Gewogen factor]]</f>
        <v>13.8</v>
      </c>
      <c r="P4420" s="89" cm="1">
        <f t="array" ref="P4420">IF(ISNUMBER(_34_KNMI_Stations[[#This Row],[Etmaal temperatuur °C]]),IF(_34_KNMI_Stations[[#This Row],[Etmaal temperatuur °C]]&gt;stookgrens[],_34_KNMI_Stations[[#This Row],[Etmaal temperatuur °C]]-stookgrens[],0),"")</f>
        <v>0</v>
      </c>
    </row>
    <row r="4421" spans="1:16" x14ac:dyDescent="0.25">
      <c r="A4421">
        <v>273</v>
      </c>
      <c r="B4421" s="110">
        <v>45721</v>
      </c>
      <c r="C4421" s="89">
        <v>3</v>
      </c>
      <c r="D4421" s="89">
        <v>5.9</v>
      </c>
      <c r="E4421" s="96">
        <v>1202</v>
      </c>
      <c r="F4421" s="89">
        <v>0</v>
      </c>
      <c r="G4421" s="89"/>
      <c r="H4421">
        <v>0.79</v>
      </c>
      <c r="I4421" t="s">
        <v>11</v>
      </c>
      <c r="J4421">
        <v>1</v>
      </c>
      <c r="K4421">
        <v>3</v>
      </c>
      <c r="L4421">
        <v>2025</v>
      </c>
      <c r="M4421" t="s">
        <v>119</v>
      </c>
      <c r="N4421" s="89" cm="1">
        <f t="array" ref="N4421">IF(ISNUMBER(_34_KNMI_Stations[[#This Row],[Etmaal temperatuur °C]]),IF(_34_KNMI_Stations[[#This Row],[Etmaal temperatuur °C]]&lt;stookgrens[],stookgrens[]-_34_KNMI_Stations[[#This Row],[Etmaal temperatuur °C]],0),"")</f>
        <v>12.1</v>
      </c>
      <c r="O4421" s="89">
        <f>_34_KNMI_Stations[[#This Row],[graaddagen]]*_34_KNMI_Stations[[#This Row],[Gewogen factor]]</f>
        <v>12.1</v>
      </c>
      <c r="P4421" s="89" cm="1">
        <f t="array" ref="P4421">IF(ISNUMBER(_34_KNMI_Stations[[#This Row],[Etmaal temperatuur °C]]),IF(_34_KNMI_Stations[[#This Row],[Etmaal temperatuur °C]]&gt;stookgrens[],_34_KNMI_Stations[[#This Row],[Etmaal temperatuur °C]]-stookgrens[],0),"")</f>
        <v>0</v>
      </c>
    </row>
    <row r="4422" spans="1:16" x14ac:dyDescent="0.25">
      <c r="A4422">
        <v>273</v>
      </c>
      <c r="B4422" s="110">
        <v>45722</v>
      </c>
      <c r="C4422" s="89">
        <v>2.4</v>
      </c>
      <c r="D4422" s="89">
        <v>8.6</v>
      </c>
      <c r="E4422" s="96">
        <v>1205</v>
      </c>
      <c r="F4422" s="89">
        <v>0</v>
      </c>
      <c r="G4422" s="89"/>
      <c r="H4422">
        <v>0.71</v>
      </c>
      <c r="I4422" t="s">
        <v>11</v>
      </c>
      <c r="J4422">
        <v>1</v>
      </c>
      <c r="K4422">
        <v>3</v>
      </c>
      <c r="L4422">
        <v>2025</v>
      </c>
      <c r="M4422" t="s">
        <v>119</v>
      </c>
      <c r="N4422" s="89" cm="1">
        <f t="array" ref="N4422">IF(ISNUMBER(_34_KNMI_Stations[[#This Row],[Etmaal temperatuur °C]]),IF(_34_KNMI_Stations[[#This Row],[Etmaal temperatuur °C]]&lt;stookgrens[],stookgrens[]-_34_KNMI_Stations[[#This Row],[Etmaal temperatuur °C]],0),"")</f>
        <v>9.4</v>
      </c>
      <c r="O4422" s="89">
        <f>_34_KNMI_Stations[[#This Row],[graaddagen]]*_34_KNMI_Stations[[#This Row],[Gewogen factor]]</f>
        <v>9.4</v>
      </c>
      <c r="P4422" s="89" cm="1">
        <f t="array" ref="P4422">IF(ISNUMBER(_34_KNMI_Stations[[#This Row],[Etmaal temperatuur °C]]),IF(_34_KNMI_Stations[[#This Row],[Etmaal temperatuur °C]]&gt;stookgrens[],_34_KNMI_Stations[[#This Row],[Etmaal temperatuur °C]]-stookgrens[],0),"")</f>
        <v>0</v>
      </c>
    </row>
    <row r="4423" spans="1:16" x14ac:dyDescent="0.25">
      <c r="A4423">
        <v>273</v>
      </c>
      <c r="B4423" s="110">
        <v>45723</v>
      </c>
      <c r="C4423" s="89">
        <v>2.9</v>
      </c>
      <c r="D4423" s="89">
        <v>10.4</v>
      </c>
      <c r="E4423" s="96">
        <v>1246</v>
      </c>
      <c r="F4423" s="89">
        <v>0</v>
      </c>
      <c r="G4423" s="89"/>
      <c r="H4423">
        <v>0.66</v>
      </c>
      <c r="I4423" t="s">
        <v>11</v>
      </c>
      <c r="J4423">
        <v>1</v>
      </c>
      <c r="K4423">
        <v>3</v>
      </c>
      <c r="L4423">
        <v>2025</v>
      </c>
      <c r="M4423" t="s">
        <v>119</v>
      </c>
      <c r="N4423" s="89" cm="1">
        <f t="array" ref="N4423">IF(ISNUMBER(_34_KNMI_Stations[[#This Row],[Etmaal temperatuur °C]]),IF(_34_KNMI_Stations[[#This Row],[Etmaal temperatuur °C]]&lt;stookgrens[],stookgrens[]-_34_KNMI_Stations[[#This Row],[Etmaal temperatuur °C]],0),"")</f>
        <v>7.6</v>
      </c>
      <c r="O4423" s="89">
        <f>_34_KNMI_Stations[[#This Row],[graaddagen]]*_34_KNMI_Stations[[#This Row],[Gewogen factor]]</f>
        <v>7.6</v>
      </c>
      <c r="P4423" s="89" cm="1">
        <f t="array" ref="P4423">IF(ISNUMBER(_34_KNMI_Stations[[#This Row],[Etmaal temperatuur °C]]),IF(_34_KNMI_Stations[[#This Row],[Etmaal temperatuur °C]]&gt;stookgrens[],_34_KNMI_Stations[[#This Row],[Etmaal temperatuur °C]]-stookgrens[],0),"")</f>
        <v>0</v>
      </c>
    </row>
    <row r="4424" spans="1:16" x14ac:dyDescent="0.25">
      <c r="A4424">
        <v>273</v>
      </c>
      <c r="B4424" s="110">
        <v>45724</v>
      </c>
      <c r="C4424" s="89">
        <v>3.3</v>
      </c>
      <c r="D4424" s="89">
        <v>9.8000000000000007</v>
      </c>
      <c r="E4424" s="96">
        <v>1297</v>
      </c>
      <c r="F4424" s="89">
        <v>0</v>
      </c>
      <c r="G4424" s="89"/>
      <c r="H4424">
        <v>0.7</v>
      </c>
      <c r="I4424" t="s">
        <v>11</v>
      </c>
      <c r="J4424">
        <v>1</v>
      </c>
      <c r="K4424">
        <v>3</v>
      </c>
      <c r="L4424">
        <v>2025</v>
      </c>
      <c r="M4424" t="s">
        <v>119</v>
      </c>
      <c r="N4424" s="89" cm="1">
        <f t="array" ref="N4424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4424" s="89">
        <f>_34_KNMI_Stations[[#This Row],[graaddagen]]*_34_KNMI_Stations[[#This Row],[Gewogen factor]]</f>
        <v>8.1999999999999993</v>
      </c>
      <c r="P4424" s="89" cm="1">
        <f t="array" ref="P4424">IF(ISNUMBER(_34_KNMI_Stations[[#This Row],[Etmaal temperatuur °C]]),IF(_34_KNMI_Stations[[#This Row],[Etmaal temperatuur °C]]&gt;stookgrens[],_34_KNMI_Stations[[#This Row],[Etmaal temperatuur °C]]-stookgrens[],0),"")</f>
        <v>0</v>
      </c>
    </row>
    <row r="4425" spans="1:16" x14ac:dyDescent="0.25">
      <c r="A4425">
        <v>273</v>
      </c>
      <c r="B4425" s="110">
        <v>45725</v>
      </c>
      <c r="C4425" s="89">
        <v>2.6</v>
      </c>
      <c r="D4425" s="89">
        <v>8.5</v>
      </c>
      <c r="E4425" s="96">
        <v>1265</v>
      </c>
      <c r="F4425" s="89">
        <v>0</v>
      </c>
      <c r="G4425" s="89"/>
      <c r="H4425">
        <v>0.71</v>
      </c>
      <c r="I4425" t="s">
        <v>11</v>
      </c>
      <c r="J4425">
        <v>1</v>
      </c>
      <c r="K4425">
        <v>3</v>
      </c>
      <c r="L4425">
        <v>2025</v>
      </c>
      <c r="M4425" t="s">
        <v>119</v>
      </c>
      <c r="N4425" s="89" cm="1">
        <f t="array" ref="N4425">IF(ISNUMBER(_34_KNMI_Stations[[#This Row],[Etmaal temperatuur °C]]),IF(_34_KNMI_Stations[[#This Row],[Etmaal temperatuur °C]]&lt;stookgrens[],stookgrens[]-_34_KNMI_Stations[[#This Row],[Etmaal temperatuur °C]],0),"")</f>
        <v>9.5</v>
      </c>
      <c r="O4425" s="89">
        <f>_34_KNMI_Stations[[#This Row],[graaddagen]]*_34_KNMI_Stations[[#This Row],[Gewogen factor]]</f>
        <v>9.5</v>
      </c>
      <c r="P4425" s="89" cm="1">
        <f t="array" ref="P4425">IF(ISNUMBER(_34_KNMI_Stations[[#This Row],[Etmaal temperatuur °C]]),IF(_34_KNMI_Stations[[#This Row],[Etmaal temperatuur °C]]&gt;stookgrens[],_34_KNMI_Stations[[#This Row],[Etmaal temperatuur °C]]-stookgrens[],0),"")</f>
        <v>0</v>
      </c>
    </row>
    <row r="4426" spans="1:16" x14ac:dyDescent="0.25">
      <c r="A4426">
        <v>273</v>
      </c>
      <c r="B4426" s="110">
        <v>45726</v>
      </c>
      <c r="C4426" s="89">
        <v>2.5</v>
      </c>
      <c r="D4426" s="89">
        <v>7.1</v>
      </c>
      <c r="E4426" s="96">
        <v>1296</v>
      </c>
      <c r="F4426" s="89">
        <v>0</v>
      </c>
      <c r="G4426" s="89"/>
      <c r="H4426">
        <v>0.79</v>
      </c>
      <c r="I4426" t="s">
        <v>11</v>
      </c>
      <c r="J4426">
        <v>1</v>
      </c>
      <c r="K4426">
        <v>3</v>
      </c>
      <c r="L4426">
        <v>2025</v>
      </c>
      <c r="M4426" t="s">
        <v>120</v>
      </c>
      <c r="N4426" s="89" cm="1">
        <f t="array" ref="N4426">IF(ISNUMBER(_34_KNMI_Stations[[#This Row],[Etmaal temperatuur °C]]),IF(_34_KNMI_Stations[[#This Row],[Etmaal temperatuur °C]]&lt;stookgrens[],stookgrens[]-_34_KNMI_Stations[[#This Row],[Etmaal temperatuur °C]],0),"")</f>
        <v>10.9</v>
      </c>
      <c r="O4426" s="89">
        <f>_34_KNMI_Stations[[#This Row],[graaddagen]]*_34_KNMI_Stations[[#This Row],[Gewogen factor]]</f>
        <v>10.9</v>
      </c>
      <c r="P4426" s="89" cm="1">
        <f t="array" ref="P4426">IF(ISNUMBER(_34_KNMI_Stations[[#This Row],[Etmaal temperatuur °C]]),IF(_34_KNMI_Stations[[#This Row],[Etmaal temperatuur °C]]&gt;stookgrens[],_34_KNMI_Stations[[#This Row],[Etmaal temperatuur °C]]-stookgrens[],0),"")</f>
        <v>0</v>
      </c>
    </row>
    <row r="4427" spans="1:16" x14ac:dyDescent="0.25">
      <c r="A4427">
        <v>273</v>
      </c>
      <c r="B4427" s="110">
        <v>45727</v>
      </c>
      <c r="C4427" s="89">
        <v>4.3</v>
      </c>
      <c r="D4427" s="89">
        <v>5.5</v>
      </c>
      <c r="E4427" s="96">
        <v>782</v>
      </c>
      <c r="F4427" s="89">
        <v>0.8</v>
      </c>
      <c r="G4427" s="89"/>
      <c r="H4427">
        <v>0.84</v>
      </c>
      <c r="I4427" t="s">
        <v>11</v>
      </c>
      <c r="J4427">
        <v>1</v>
      </c>
      <c r="K4427">
        <v>3</v>
      </c>
      <c r="L4427">
        <v>2025</v>
      </c>
      <c r="M4427" t="s">
        <v>120</v>
      </c>
      <c r="N4427" s="89" cm="1">
        <f t="array" ref="N4427">IF(ISNUMBER(_34_KNMI_Stations[[#This Row],[Etmaal temperatuur °C]]),IF(_34_KNMI_Stations[[#This Row],[Etmaal temperatuur °C]]&lt;stookgrens[],stookgrens[]-_34_KNMI_Stations[[#This Row],[Etmaal temperatuur °C]],0),"")</f>
        <v>12.5</v>
      </c>
      <c r="O4427" s="89">
        <f>_34_KNMI_Stations[[#This Row],[graaddagen]]*_34_KNMI_Stations[[#This Row],[Gewogen factor]]</f>
        <v>12.5</v>
      </c>
      <c r="P4427" s="89" cm="1">
        <f t="array" ref="P4427">IF(ISNUMBER(_34_KNMI_Stations[[#This Row],[Etmaal temperatuur °C]]),IF(_34_KNMI_Stations[[#This Row],[Etmaal temperatuur °C]]&gt;stookgrens[],_34_KNMI_Stations[[#This Row],[Etmaal temperatuur °C]]-stookgrens[],0),"")</f>
        <v>0</v>
      </c>
    </row>
    <row r="4428" spans="1:16" x14ac:dyDescent="0.25">
      <c r="A4428">
        <v>273</v>
      </c>
      <c r="B4428" s="110">
        <v>45728</v>
      </c>
      <c r="C4428" s="89">
        <v>3</v>
      </c>
      <c r="D4428" s="89">
        <v>4.2</v>
      </c>
      <c r="E4428" s="96">
        <v>1177</v>
      </c>
      <c r="F4428" s="89">
        <v>0.1</v>
      </c>
      <c r="G4428" s="89"/>
      <c r="H4428">
        <v>0.82</v>
      </c>
      <c r="I4428" t="s">
        <v>11</v>
      </c>
      <c r="J4428">
        <v>1</v>
      </c>
      <c r="K4428">
        <v>3</v>
      </c>
      <c r="L4428">
        <v>2025</v>
      </c>
      <c r="M4428" t="s">
        <v>120</v>
      </c>
      <c r="N4428" s="89" cm="1">
        <f t="array" ref="N4428">IF(ISNUMBER(_34_KNMI_Stations[[#This Row],[Etmaal temperatuur °C]]),IF(_34_KNMI_Stations[[#This Row],[Etmaal temperatuur °C]]&lt;stookgrens[],stookgrens[]-_34_KNMI_Stations[[#This Row],[Etmaal temperatuur °C]],0),"")</f>
        <v>13.8</v>
      </c>
      <c r="O4428" s="89">
        <f>_34_KNMI_Stations[[#This Row],[graaddagen]]*_34_KNMI_Stations[[#This Row],[Gewogen factor]]</f>
        <v>13.8</v>
      </c>
      <c r="P4428" s="89" cm="1">
        <f t="array" ref="P4428">IF(ISNUMBER(_34_KNMI_Stations[[#This Row],[Etmaal temperatuur °C]]),IF(_34_KNMI_Stations[[#This Row],[Etmaal temperatuur °C]]&gt;stookgrens[],_34_KNMI_Stations[[#This Row],[Etmaal temperatuur °C]]-stookgrens[],0),"")</f>
        <v>0</v>
      </c>
    </row>
    <row r="4429" spans="1:16" x14ac:dyDescent="0.25">
      <c r="A4429">
        <v>273</v>
      </c>
      <c r="B4429" s="110">
        <v>45729</v>
      </c>
      <c r="C4429" s="89">
        <v>2.8</v>
      </c>
      <c r="D4429" s="89">
        <v>2.7</v>
      </c>
      <c r="E4429" s="96">
        <v>847</v>
      </c>
      <c r="F4429" s="89">
        <v>-0.1</v>
      </c>
      <c r="G4429" s="89"/>
      <c r="H4429">
        <v>0.84</v>
      </c>
      <c r="I4429" t="s">
        <v>11</v>
      </c>
      <c r="J4429">
        <v>1</v>
      </c>
      <c r="K4429">
        <v>3</v>
      </c>
      <c r="L4429">
        <v>2025</v>
      </c>
      <c r="M4429" t="s">
        <v>120</v>
      </c>
      <c r="N4429" s="89" cm="1">
        <f t="array" ref="N4429">IF(ISNUMBER(_34_KNMI_Stations[[#This Row],[Etmaal temperatuur °C]]),IF(_34_KNMI_Stations[[#This Row],[Etmaal temperatuur °C]]&lt;stookgrens[],stookgrens[]-_34_KNMI_Stations[[#This Row],[Etmaal temperatuur °C]],0),"")</f>
        <v>15.3</v>
      </c>
      <c r="O4429" s="89">
        <f>_34_KNMI_Stations[[#This Row],[graaddagen]]*_34_KNMI_Stations[[#This Row],[Gewogen factor]]</f>
        <v>15.3</v>
      </c>
      <c r="P4429" s="89" cm="1">
        <f t="array" ref="P4429">IF(ISNUMBER(_34_KNMI_Stations[[#This Row],[Etmaal temperatuur °C]]),IF(_34_KNMI_Stations[[#This Row],[Etmaal temperatuur °C]]&gt;stookgrens[],_34_KNMI_Stations[[#This Row],[Etmaal temperatuur °C]]-stookgrens[],0),"")</f>
        <v>0</v>
      </c>
    </row>
    <row r="4430" spans="1:16" x14ac:dyDescent="0.25">
      <c r="A4430">
        <v>273</v>
      </c>
      <c r="B4430" s="110">
        <v>45730</v>
      </c>
      <c r="C4430" s="89">
        <v>3.2</v>
      </c>
      <c r="D4430" s="89">
        <v>2.2999999999999998</v>
      </c>
      <c r="E4430" s="96">
        <v>1008</v>
      </c>
      <c r="F4430" s="89">
        <v>-0.1</v>
      </c>
      <c r="G4430" s="89"/>
      <c r="H4430">
        <v>0.76</v>
      </c>
      <c r="I4430" t="s">
        <v>11</v>
      </c>
      <c r="J4430">
        <v>1</v>
      </c>
      <c r="K4430">
        <v>3</v>
      </c>
      <c r="L4430">
        <v>2025</v>
      </c>
      <c r="M4430" t="s">
        <v>120</v>
      </c>
      <c r="N4430" s="89" cm="1">
        <f t="array" ref="N4430">IF(ISNUMBER(_34_KNMI_Stations[[#This Row],[Etmaal temperatuur °C]]),IF(_34_KNMI_Stations[[#This Row],[Etmaal temperatuur °C]]&lt;stookgrens[],stookgrens[]-_34_KNMI_Stations[[#This Row],[Etmaal temperatuur °C]],0),"")</f>
        <v>15.7</v>
      </c>
      <c r="O4430" s="89">
        <f>_34_KNMI_Stations[[#This Row],[graaddagen]]*_34_KNMI_Stations[[#This Row],[Gewogen factor]]</f>
        <v>15.7</v>
      </c>
      <c r="P4430" s="89" cm="1">
        <f t="array" ref="P4430">IF(ISNUMBER(_34_KNMI_Stations[[#This Row],[Etmaal temperatuur °C]]),IF(_34_KNMI_Stations[[#This Row],[Etmaal temperatuur °C]]&gt;stookgrens[],_34_KNMI_Stations[[#This Row],[Etmaal temperatuur °C]]-stookgrens[],0),"")</f>
        <v>0</v>
      </c>
    </row>
    <row r="4431" spans="1:16" x14ac:dyDescent="0.25">
      <c r="A4431">
        <v>273</v>
      </c>
      <c r="B4431" s="110">
        <v>45731</v>
      </c>
      <c r="C4431" s="89">
        <v>4.3</v>
      </c>
      <c r="D4431" s="89">
        <v>2.5</v>
      </c>
      <c r="E4431" s="96">
        <v>1227</v>
      </c>
      <c r="F4431" s="89">
        <v>0</v>
      </c>
      <c r="G4431" s="89"/>
      <c r="H4431">
        <v>0.72</v>
      </c>
      <c r="I4431" t="s">
        <v>11</v>
      </c>
      <c r="J4431">
        <v>1</v>
      </c>
      <c r="K4431">
        <v>3</v>
      </c>
      <c r="L4431">
        <v>2025</v>
      </c>
      <c r="M4431" t="s">
        <v>120</v>
      </c>
      <c r="N4431" s="89" cm="1">
        <f t="array" ref="N4431">IF(ISNUMBER(_34_KNMI_Stations[[#This Row],[Etmaal temperatuur °C]]),IF(_34_KNMI_Stations[[#This Row],[Etmaal temperatuur °C]]&lt;stookgrens[],stookgrens[]-_34_KNMI_Stations[[#This Row],[Etmaal temperatuur °C]],0),"")</f>
        <v>15.5</v>
      </c>
      <c r="O4431" s="89">
        <f>_34_KNMI_Stations[[#This Row],[graaddagen]]*_34_KNMI_Stations[[#This Row],[Gewogen factor]]</f>
        <v>15.5</v>
      </c>
      <c r="P4431" s="89" cm="1">
        <f t="array" ref="P4431">IF(ISNUMBER(_34_KNMI_Stations[[#This Row],[Etmaal temperatuur °C]]),IF(_34_KNMI_Stations[[#This Row],[Etmaal temperatuur °C]]&gt;stookgrens[],_34_KNMI_Stations[[#This Row],[Etmaal temperatuur °C]]-stookgrens[],0),"")</f>
        <v>0</v>
      </c>
    </row>
    <row r="4432" spans="1:16" x14ac:dyDescent="0.25">
      <c r="A4432">
        <v>273</v>
      </c>
      <c r="B4432" s="110">
        <v>45732</v>
      </c>
      <c r="C4432" s="89">
        <v>3.1</v>
      </c>
      <c r="D4432" s="89">
        <v>3.8</v>
      </c>
      <c r="E4432" s="96">
        <v>1135</v>
      </c>
      <c r="F4432" s="89">
        <v>-0.1</v>
      </c>
      <c r="G4432" s="89"/>
      <c r="H4432">
        <v>0.8</v>
      </c>
      <c r="I4432" t="s">
        <v>11</v>
      </c>
      <c r="J4432">
        <v>1</v>
      </c>
      <c r="K4432">
        <v>3</v>
      </c>
      <c r="L4432">
        <v>2025</v>
      </c>
      <c r="M4432" t="s">
        <v>120</v>
      </c>
      <c r="N4432" s="89" cm="1">
        <f t="array" ref="N4432">IF(ISNUMBER(_34_KNMI_Stations[[#This Row],[Etmaal temperatuur °C]]),IF(_34_KNMI_Stations[[#This Row],[Etmaal temperatuur °C]]&lt;stookgrens[],stookgrens[]-_34_KNMI_Stations[[#This Row],[Etmaal temperatuur °C]],0),"")</f>
        <v>14.2</v>
      </c>
      <c r="O4432" s="89">
        <f>_34_KNMI_Stations[[#This Row],[graaddagen]]*_34_KNMI_Stations[[#This Row],[Gewogen factor]]</f>
        <v>14.2</v>
      </c>
      <c r="P4432" s="89" cm="1">
        <f t="array" ref="P4432">IF(ISNUMBER(_34_KNMI_Stations[[#This Row],[Etmaal temperatuur °C]]),IF(_34_KNMI_Stations[[#This Row],[Etmaal temperatuur °C]]&gt;stookgrens[],_34_KNMI_Stations[[#This Row],[Etmaal temperatuur °C]]-stookgrens[],0),"")</f>
        <v>0</v>
      </c>
    </row>
    <row r="4433" spans="1:16" x14ac:dyDescent="0.25">
      <c r="A4433">
        <v>273</v>
      </c>
      <c r="B4433" s="110">
        <v>45733</v>
      </c>
      <c r="C4433" s="89">
        <v>4.4000000000000004</v>
      </c>
      <c r="D4433" s="89">
        <v>4.0999999999999996</v>
      </c>
      <c r="E4433" s="96">
        <v>1630</v>
      </c>
      <c r="F4433" s="89">
        <v>0</v>
      </c>
      <c r="G4433" s="89"/>
      <c r="H4433">
        <v>0.61</v>
      </c>
      <c r="I4433" t="s">
        <v>11</v>
      </c>
      <c r="J4433">
        <v>1</v>
      </c>
      <c r="K4433">
        <v>3</v>
      </c>
      <c r="L4433">
        <v>2025</v>
      </c>
      <c r="M4433" t="s">
        <v>121</v>
      </c>
      <c r="N4433" s="89" cm="1">
        <f t="array" ref="N4433">IF(ISNUMBER(_34_KNMI_Stations[[#This Row],[Etmaal temperatuur °C]]),IF(_34_KNMI_Stations[[#This Row],[Etmaal temperatuur °C]]&lt;stookgrens[],stookgrens[]-_34_KNMI_Stations[[#This Row],[Etmaal temperatuur °C]],0),"")</f>
        <v>13.9</v>
      </c>
      <c r="O4433" s="89">
        <f>_34_KNMI_Stations[[#This Row],[graaddagen]]*_34_KNMI_Stations[[#This Row],[Gewogen factor]]</f>
        <v>13.9</v>
      </c>
      <c r="P4433" s="89" cm="1">
        <f t="array" ref="P4433">IF(ISNUMBER(_34_KNMI_Stations[[#This Row],[Etmaal temperatuur °C]]),IF(_34_KNMI_Stations[[#This Row],[Etmaal temperatuur °C]]&gt;stookgrens[],_34_KNMI_Stations[[#This Row],[Etmaal temperatuur °C]]-stookgrens[],0),"")</f>
        <v>0</v>
      </c>
    </row>
    <row r="4434" spans="1:16" x14ac:dyDescent="0.25">
      <c r="A4434">
        <v>273</v>
      </c>
      <c r="B4434" s="110">
        <v>45734</v>
      </c>
      <c r="C4434" s="89">
        <v>3.9</v>
      </c>
      <c r="D4434" s="89">
        <v>3.5</v>
      </c>
      <c r="E4434" s="96">
        <v>1652</v>
      </c>
      <c r="F4434" s="89">
        <v>0</v>
      </c>
      <c r="G4434" s="89"/>
      <c r="H4434">
        <v>0.54</v>
      </c>
      <c r="I4434" t="s">
        <v>11</v>
      </c>
      <c r="J4434">
        <v>1</v>
      </c>
      <c r="K4434">
        <v>3</v>
      </c>
      <c r="L4434">
        <v>2025</v>
      </c>
      <c r="M4434" t="s">
        <v>121</v>
      </c>
      <c r="N4434" s="89" cm="1">
        <f t="array" ref="N4434">IF(ISNUMBER(_34_KNMI_Stations[[#This Row],[Etmaal temperatuur °C]]),IF(_34_KNMI_Stations[[#This Row],[Etmaal temperatuur °C]]&lt;stookgrens[],stookgrens[]-_34_KNMI_Stations[[#This Row],[Etmaal temperatuur °C]],0),"")</f>
        <v>14.5</v>
      </c>
      <c r="O4434" s="89">
        <f>_34_KNMI_Stations[[#This Row],[graaddagen]]*_34_KNMI_Stations[[#This Row],[Gewogen factor]]</f>
        <v>14.5</v>
      </c>
      <c r="P4434" s="89" cm="1">
        <f t="array" ref="P4434">IF(ISNUMBER(_34_KNMI_Stations[[#This Row],[Etmaal temperatuur °C]]),IF(_34_KNMI_Stations[[#This Row],[Etmaal temperatuur °C]]&gt;stookgrens[],_34_KNMI_Stations[[#This Row],[Etmaal temperatuur °C]]-stookgrens[],0),"")</f>
        <v>0</v>
      </c>
    </row>
    <row r="4435" spans="1:16" x14ac:dyDescent="0.25">
      <c r="A4435">
        <v>273</v>
      </c>
      <c r="B4435" s="110">
        <v>45735</v>
      </c>
      <c r="C4435" s="89">
        <v>3.1</v>
      </c>
      <c r="D4435" s="89">
        <v>6.5</v>
      </c>
      <c r="E4435" s="96">
        <v>1633</v>
      </c>
      <c r="F4435" s="89">
        <v>0</v>
      </c>
      <c r="G4435" s="89"/>
      <c r="H4435">
        <v>0.56999999999999995</v>
      </c>
      <c r="I4435" t="s">
        <v>11</v>
      </c>
      <c r="J4435">
        <v>1</v>
      </c>
      <c r="K4435">
        <v>3</v>
      </c>
      <c r="L4435">
        <v>2025</v>
      </c>
      <c r="M4435" t="s">
        <v>121</v>
      </c>
      <c r="N4435" s="89" cm="1">
        <f t="array" ref="N4435">IF(ISNUMBER(_34_KNMI_Stations[[#This Row],[Etmaal temperatuur °C]]),IF(_34_KNMI_Stations[[#This Row],[Etmaal temperatuur °C]]&lt;stookgrens[],stookgrens[]-_34_KNMI_Stations[[#This Row],[Etmaal temperatuur °C]],0),"")</f>
        <v>11.5</v>
      </c>
      <c r="O4435" s="89">
        <f>_34_KNMI_Stations[[#This Row],[graaddagen]]*_34_KNMI_Stations[[#This Row],[Gewogen factor]]</f>
        <v>11.5</v>
      </c>
      <c r="P4435" s="89" cm="1">
        <f t="array" ref="P4435">IF(ISNUMBER(_34_KNMI_Stations[[#This Row],[Etmaal temperatuur °C]]),IF(_34_KNMI_Stations[[#This Row],[Etmaal temperatuur °C]]&gt;stookgrens[],_34_KNMI_Stations[[#This Row],[Etmaal temperatuur °C]]-stookgrens[],0),"")</f>
        <v>0</v>
      </c>
    </row>
    <row r="4436" spans="1:16" x14ac:dyDescent="0.25">
      <c r="A4436">
        <v>273</v>
      </c>
      <c r="B4436" s="110">
        <v>45736</v>
      </c>
      <c r="C4436" s="89">
        <v>2</v>
      </c>
      <c r="D4436" s="89">
        <v>9.6</v>
      </c>
      <c r="E4436" s="96">
        <v>1570</v>
      </c>
      <c r="F4436" s="89">
        <v>0</v>
      </c>
      <c r="G4436" s="89"/>
      <c r="H4436">
        <v>0.66</v>
      </c>
      <c r="I4436" t="s">
        <v>11</v>
      </c>
      <c r="J4436">
        <v>1</v>
      </c>
      <c r="K4436">
        <v>3</v>
      </c>
      <c r="L4436">
        <v>2025</v>
      </c>
      <c r="M4436" t="s">
        <v>121</v>
      </c>
      <c r="N4436" s="89" cm="1">
        <f t="array" ref="N4436">IF(ISNUMBER(_34_KNMI_Stations[[#This Row],[Etmaal temperatuur °C]]),IF(_34_KNMI_Stations[[#This Row],[Etmaal temperatuur °C]]&lt;stookgrens[],stookgrens[]-_34_KNMI_Stations[[#This Row],[Etmaal temperatuur °C]],0),"")</f>
        <v>8.4</v>
      </c>
      <c r="O4436" s="89">
        <f>_34_KNMI_Stations[[#This Row],[graaddagen]]*_34_KNMI_Stations[[#This Row],[Gewogen factor]]</f>
        <v>8.4</v>
      </c>
      <c r="P4436" s="89" cm="1">
        <f t="array" ref="P4436">IF(ISNUMBER(_34_KNMI_Stations[[#This Row],[Etmaal temperatuur °C]]),IF(_34_KNMI_Stations[[#This Row],[Etmaal temperatuur °C]]&gt;stookgrens[],_34_KNMI_Stations[[#This Row],[Etmaal temperatuur °C]]-stookgrens[],0),"")</f>
        <v>0</v>
      </c>
    </row>
    <row r="4437" spans="1:16" x14ac:dyDescent="0.25">
      <c r="A4437">
        <v>273</v>
      </c>
      <c r="B4437" s="110">
        <v>45737</v>
      </c>
      <c r="C4437" s="89">
        <v>5.5</v>
      </c>
      <c r="D4437" s="89">
        <v>12.8</v>
      </c>
      <c r="E4437" s="96">
        <v>1524</v>
      </c>
      <c r="F4437" s="89">
        <v>0</v>
      </c>
      <c r="G4437" s="89"/>
      <c r="H4437">
        <v>0.6</v>
      </c>
      <c r="I4437" t="s">
        <v>11</v>
      </c>
      <c r="J4437">
        <v>1</v>
      </c>
      <c r="K4437">
        <v>3</v>
      </c>
      <c r="L4437">
        <v>2025</v>
      </c>
      <c r="M4437" t="s">
        <v>121</v>
      </c>
      <c r="N4437" s="89" cm="1">
        <f t="array" ref="N4437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4437" s="89">
        <f>_34_KNMI_Stations[[#This Row],[graaddagen]]*_34_KNMI_Stations[[#This Row],[Gewogen factor]]</f>
        <v>5.1999999999999993</v>
      </c>
      <c r="P4437" s="89" cm="1">
        <f t="array" ref="P4437">IF(ISNUMBER(_34_KNMI_Stations[[#This Row],[Etmaal temperatuur °C]]),IF(_34_KNMI_Stations[[#This Row],[Etmaal temperatuur °C]]&gt;stookgrens[],_34_KNMI_Stations[[#This Row],[Etmaal temperatuur °C]]-stookgrens[],0),"")</f>
        <v>0</v>
      </c>
    </row>
    <row r="4438" spans="1:16" x14ac:dyDescent="0.25">
      <c r="A4438">
        <v>273</v>
      </c>
      <c r="B4438" s="110">
        <v>45738</v>
      </c>
      <c r="C4438" s="89">
        <v>7.4</v>
      </c>
      <c r="D4438" s="89">
        <v>13.8</v>
      </c>
      <c r="E4438" s="96">
        <v>1506</v>
      </c>
      <c r="F4438" s="89">
        <v>-0.1</v>
      </c>
      <c r="G4438" s="89"/>
      <c r="H4438">
        <v>0.5</v>
      </c>
      <c r="I4438" t="s">
        <v>11</v>
      </c>
      <c r="J4438">
        <v>1</v>
      </c>
      <c r="K4438">
        <v>3</v>
      </c>
      <c r="L4438">
        <v>2025</v>
      </c>
      <c r="M4438" t="s">
        <v>121</v>
      </c>
      <c r="N4438" s="89" cm="1">
        <f t="array" ref="N4438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4438" s="89">
        <f>_34_KNMI_Stations[[#This Row],[graaddagen]]*_34_KNMI_Stations[[#This Row],[Gewogen factor]]</f>
        <v>4.1999999999999993</v>
      </c>
      <c r="P4438" s="89" cm="1">
        <f t="array" ref="P4438">IF(ISNUMBER(_34_KNMI_Stations[[#This Row],[Etmaal temperatuur °C]]),IF(_34_KNMI_Stations[[#This Row],[Etmaal temperatuur °C]]&gt;stookgrens[],_34_KNMI_Stations[[#This Row],[Etmaal temperatuur °C]]-stookgrens[],0),"")</f>
        <v>0</v>
      </c>
    </row>
    <row r="4439" spans="1:16" x14ac:dyDescent="0.25">
      <c r="A4439">
        <v>273</v>
      </c>
      <c r="B4439" s="110">
        <v>45739</v>
      </c>
      <c r="C4439" s="89">
        <v>3.9</v>
      </c>
      <c r="D4439" s="89">
        <v>11.6</v>
      </c>
      <c r="E4439" s="96">
        <v>976</v>
      </c>
      <c r="F4439" s="89">
        <v>0.7</v>
      </c>
      <c r="G4439" s="89"/>
      <c r="H4439">
        <v>0.76</v>
      </c>
      <c r="I4439" t="s">
        <v>11</v>
      </c>
      <c r="J4439">
        <v>1</v>
      </c>
      <c r="K4439">
        <v>3</v>
      </c>
      <c r="L4439">
        <v>2025</v>
      </c>
      <c r="M4439" t="s">
        <v>121</v>
      </c>
      <c r="N4439" s="89" cm="1">
        <f t="array" ref="N4439">IF(ISNUMBER(_34_KNMI_Stations[[#This Row],[Etmaal temperatuur °C]]),IF(_34_KNMI_Stations[[#This Row],[Etmaal temperatuur °C]]&lt;stookgrens[],stookgrens[]-_34_KNMI_Stations[[#This Row],[Etmaal temperatuur °C]],0),"")</f>
        <v>6.4</v>
      </c>
      <c r="O4439" s="89">
        <f>_34_KNMI_Stations[[#This Row],[graaddagen]]*_34_KNMI_Stations[[#This Row],[Gewogen factor]]</f>
        <v>6.4</v>
      </c>
      <c r="P4439" s="89" cm="1">
        <f t="array" ref="P4439">IF(ISNUMBER(_34_KNMI_Stations[[#This Row],[Etmaal temperatuur °C]]),IF(_34_KNMI_Stations[[#This Row],[Etmaal temperatuur °C]]&gt;stookgrens[],_34_KNMI_Stations[[#This Row],[Etmaal temperatuur °C]]-stookgrens[],0),"")</f>
        <v>0</v>
      </c>
    </row>
    <row r="4440" spans="1:16" x14ac:dyDescent="0.25">
      <c r="A4440">
        <v>273</v>
      </c>
      <c r="B4440" s="110">
        <v>45740</v>
      </c>
      <c r="C4440" s="89">
        <v>3.5</v>
      </c>
      <c r="D4440" s="89">
        <v>9.4</v>
      </c>
      <c r="E4440" s="96">
        <v>1334</v>
      </c>
      <c r="F4440" s="89">
        <v>7.3</v>
      </c>
      <c r="G4440" s="89"/>
      <c r="H4440">
        <v>0.9</v>
      </c>
      <c r="I4440" t="s">
        <v>11</v>
      </c>
      <c r="J4440">
        <v>1</v>
      </c>
      <c r="K4440">
        <v>3</v>
      </c>
      <c r="L4440">
        <v>2025</v>
      </c>
      <c r="M4440" t="s">
        <v>122</v>
      </c>
      <c r="N4440" s="89" cm="1">
        <f t="array" ref="N4440">IF(ISNUMBER(_34_KNMI_Stations[[#This Row],[Etmaal temperatuur °C]]),IF(_34_KNMI_Stations[[#This Row],[Etmaal temperatuur °C]]&lt;stookgrens[],stookgrens[]-_34_KNMI_Stations[[#This Row],[Etmaal temperatuur °C]],0),"")</f>
        <v>8.6</v>
      </c>
      <c r="O4440" s="89">
        <f>_34_KNMI_Stations[[#This Row],[graaddagen]]*_34_KNMI_Stations[[#This Row],[Gewogen factor]]</f>
        <v>8.6</v>
      </c>
      <c r="P4440" s="89" cm="1">
        <f t="array" ref="P4440">IF(ISNUMBER(_34_KNMI_Stations[[#This Row],[Etmaal temperatuur °C]]),IF(_34_KNMI_Stations[[#This Row],[Etmaal temperatuur °C]]&gt;stookgrens[],_34_KNMI_Stations[[#This Row],[Etmaal temperatuur °C]]-stookgrens[],0),"")</f>
        <v>0</v>
      </c>
    </row>
    <row r="4441" spans="1:16" x14ac:dyDescent="0.25">
      <c r="A4441">
        <v>273</v>
      </c>
      <c r="B4441" s="110">
        <v>45741</v>
      </c>
      <c r="C4441" s="89">
        <v>3.8</v>
      </c>
      <c r="D4441" s="89">
        <v>8.5</v>
      </c>
      <c r="E4441" s="96">
        <v>1151</v>
      </c>
      <c r="F4441" s="89">
        <v>0.1</v>
      </c>
      <c r="G4441" s="89"/>
      <c r="H4441">
        <v>0.83</v>
      </c>
      <c r="I4441" t="s">
        <v>11</v>
      </c>
      <c r="J4441">
        <v>1</v>
      </c>
      <c r="K4441">
        <v>3</v>
      </c>
      <c r="L4441">
        <v>2025</v>
      </c>
      <c r="M4441" t="s">
        <v>122</v>
      </c>
      <c r="N4441" s="89" cm="1">
        <f t="array" ref="N4441">IF(ISNUMBER(_34_KNMI_Stations[[#This Row],[Etmaal temperatuur °C]]),IF(_34_KNMI_Stations[[#This Row],[Etmaal temperatuur °C]]&lt;stookgrens[],stookgrens[]-_34_KNMI_Stations[[#This Row],[Etmaal temperatuur °C]],0),"")</f>
        <v>9.5</v>
      </c>
      <c r="O4441" s="89">
        <f>_34_KNMI_Stations[[#This Row],[graaddagen]]*_34_KNMI_Stations[[#This Row],[Gewogen factor]]</f>
        <v>9.5</v>
      </c>
      <c r="P4441" s="89" cm="1">
        <f t="array" ref="P4441">IF(ISNUMBER(_34_KNMI_Stations[[#This Row],[Etmaal temperatuur °C]]),IF(_34_KNMI_Stations[[#This Row],[Etmaal temperatuur °C]]&gt;stookgrens[],_34_KNMI_Stations[[#This Row],[Etmaal temperatuur °C]]-stookgrens[],0),"")</f>
        <v>0</v>
      </c>
    </row>
    <row r="4442" spans="1:16" x14ac:dyDescent="0.25">
      <c r="A4442">
        <v>273</v>
      </c>
      <c r="B4442" s="110">
        <v>45742</v>
      </c>
      <c r="C4442" s="89">
        <v>3.4</v>
      </c>
      <c r="D4442" s="89">
        <v>7.3</v>
      </c>
      <c r="E4442" s="96">
        <v>697</v>
      </c>
      <c r="F4442" s="89">
        <v>-0.1</v>
      </c>
      <c r="G4442" s="89"/>
      <c r="H4442">
        <v>0.86</v>
      </c>
      <c r="I4442" t="s">
        <v>11</v>
      </c>
      <c r="J4442">
        <v>1</v>
      </c>
      <c r="K4442">
        <v>3</v>
      </c>
      <c r="L4442">
        <v>2025</v>
      </c>
      <c r="M4442" t="s">
        <v>122</v>
      </c>
      <c r="N4442" s="89" cm="1">
        <f t="array" ref="N4442">IF(ISNUMBER(_34_KNMI_Stations[[#This Row],[Etmaal temperatuur °C]]),IF(_34_KNMI_Stations[[#This Row],[Etmaal temperatuur °C]]&lt;stookgrens[],stookgrens[]-_34_KNMI_Stations[[#This Row],[Etmaal temperatuur °C]],0),"")</f>
        <v>10.7</v>
      </c>
      <c r="O4442" s="89">
        <f>_34_KNMI_Stations[[#This Row],[graaddagen]]*_34_KNMI_Stations[[#This Row],[Gewogen factor]]</f>
        <v>10.7</v>
      </c>
      <c r="P4442" s="89" cm="1">
        <f t="array" ref="P4442">IF(ISNUMBER(_34_KNMI_Stations[[#This Row],[Etmaal temperatuur °C]]),IF(_34_KNMI_Stations[[#This Row],[Etmaal temperatuur °C]]&gt;stookgrens[],_34_KNMI_Stations[[#This Row],[Etmaal temperatuur °C]]-stookgrens[],0),"")</f>
        <v>0</v>
      </c>
    </row>
    <row r="4443" spans="1:16" x14ac:dyDescent="0.25">
      <c r="A4443">
        <v>273</v>
      </c>
      <c r="B4443" s="110">
        <v>45743</v>
      </c>
      <c r="C4443" s="89">
        <v>1.8</v>
      </c>
      <c r="D4443" s="89">
        <v>7.3</v>
      </c>
      <c r="E4443" s="96">
        <v>1777</v>
      </c>
      <c r="F4443" s="89">
        <v>0</v>
      </c>
      <c r="G4443" s="89"/>
      <c r="H4443">
        <v>0.81</v>
      </c>
      <c r="I4443" t="s">
        <v>11</v>
      </c>
      <c r="J4443">
        <v>1</v>
      </c>
      <c r="K4443">
        <v>3</v>
      </c>
      <c r="L4443">
        <v>2025</v>
      </c>
      <c r="M4443" t="s">
        <v>122</v>
      </c>
      <c r="N4443" s="89" cm="1">
        <f t="array" ref="N4443">IF(ISNUMBER(_34_KNMI_Stations[[#This Row],[Etmaal temperatuur °C]]),IF(_34_KNMI_Stations[[#This Row],[Etmaal temperatuur °C]]&lt;stookgrens[],stookgrens[]-_34_KNMI_Stations[[#This Row],[Etmaal temperatuur °C]],0),"")</f>
        <v>10.7</v>
      </c>
      <c r="O4443" s="89">
        <f>_34_KNMI_Stations[[#This Row],[graaddagen]]*_34_KNMI_Stations[[#This Row],[Gewogen factor]]</f>
        <v>10.7</v>
      </c>
      <c r="P4443" s="89" cm="1">
        <f t="array" ref="P4443">IF(ISNUMBER(_34_KNMI_Stations[[#This Row],[Etmaal temperatuur °C]]),IF(_34_KNMI_Stations[[#This Row],[Etmaal temperatuur °C]]&gt;stookgrens[],_34_KNMI_Stations[[#This Row],[Etmaal temperatuur °C]]-stookgrens[],0),"")</f>
        <v>0</v>
      </c>
    </row>
    <row r="4444" spans="1:16" x14ac:dyDescent="0.25">
      <c r="A4444">
        <v>273</v>
      </c>
      <c r="B4444" s="110">
        <v>45744</v>
      </c>
      <c r="C4444" s="89">
        <v>3.3</v>
      </c>
      <c r="D4444" s="89">
        <v>7.8</v>
      </c>
      <c r="E4444" s="96">
        <v>1121</v>
      </c>
      <c r="F4444" s="89">
        <v>1.4</v>
      </c>
      <c r="G4444" s="89"/>
      <c r="H4444">
        <v>0.84</v>
      </c>
      <c r="I4444" t="s">
        <v>11</v>
      </c>
      <c r="J4444">
        <v>1</v>
      </c>
      <c r="K4444">
        <v>3</v>
      </c>
      <c r="L4444">
        <v>2025</v>
      </c>
      <c r="M4444" t="s">
        <v>122</v>
      </c>
      <c r="N4444" s="89" cm="1">
        <f t="array" ref="N4444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4444" s="89">
        <f>_34_KNMI_Stations[[#This Row],[graaddagen]]*_34_KNMI_Stations[[#This Row],[Gewogen factor]]</f>
        <v>10.199999999999999</v>
      </c>
      <c r="P4444" s="89" cm="1">
        <f t="array" ref="P4444">IF(ISNUMBER(_34_KNMI_Stations[[#This Row],[Etmaal temperatuur °C]]),IF(_34_KNMI_Stations[[#This Row],[Etmaal temperatuur °C]]&gt;stookgrens[],_34_KNMI_Stations[[#This Row],[Etmaal temperatuur °C]]-stookgrens[],0),"")</f>
        <v>0</v>
      </c>
    </row>
    <row r="4445" spans="1:16" x14ac:dyDescent="0.25">
      <c r="A4445">
        <v>273</v>
      </c>
      <c r="B4445" s="110">
        <v>45745</v>
      </c>
      <c r="C4445" s="89">
        <v>3.6</v>
      </c>
      <c r="D4445" s="89">
        <v>7.5</v>
      </c>
      <c r="E4445" s="96">
        <v>1537</v>
      </c>
      <c r="F4445" s="89">
        <v>0</v>
      </c>
      <c r="G4445" s="89"/>
      <c r="H4445">
        <v>0.8</v>
      </c>
      <c r="I4445" t="s">
        <v>11</v>
      </c>
      <c r="J4445">
        <v>1</v>
      </c>
      <c r="K4445">
        <v>3</v>
      </c>
      <c r="L4445">
        <v>2025</v>
      </c>
      <c r="M4445" t="s">
        <v>122</v>
      </c>
      <c r="N4445" s="89" cm="1">
        <f t="array" ref="N4445">IF(ISNUMBER(_34_KNMI_Stations[[#This Row],[Etmaal temperatuur °C]]),IF(_34_KNMI_Stations[[#This Row],[Etmaal temperatuur °C]]&lt;stookgrens[],stookgrens[]-_34_KNMI_Stations[[#This Row],[Etmaal temperatuur °C]],0),"")</f>
        <v>10.5</v>
      </c>
      <c r="O4445" s="89">
        <f>_34_KNMI_Stations[[#This Row],[graaddagen]]*_34_KNMI_Stations[[#This Row],[Gewogen factor]]</f>
        <v>10.5</v>
      </c>
      <c r="P4445" s="89" cm="1">
        <f t="array" ref="P4445">IF(ISNUMBER(_34_KNMI_Stations[[#This Row],[Etmaal temperatuur °C]]),IF(_34_KNMI_Stations[[#This Row],[Etmaal temperatuur °C]]&gt;stookgrens[],_34_KNMI_Stations[[#This Row],[Etmaal temperatuur °C]]-stookgrens[],0),"")</f>
        <v>0</v>
      </c>
    </row>
    <row r="4446" spans="1:16" x14ac:dyDescent="0.25">
      <c r="A4446">
        <v>273</v>
      </c>
      <c r="B4446" s="110">
        <v>45746</v>
      </c>
      <c r="C4446" s="89">
        <v>8.6</v>
      </c>
      <c r="D4446" s="89">
        <v>9.4</v>
      </c>
      <c r="E4446" s="96">
        <v>1214</v>
      </c>
      <c r="F4446" s="89">
        <v>0.4</v>
      </c>
      <c r="G4446" s="89"/>
      <c r="H4446">
        <v>0.76</v>
      </c>
      <c r="I4446" t="s">
        <v>11</v>
      </c>
      <c r="J4446">
        <v>1</v>
      </c>
      <c r="K4446">
        <v>3</v>
      </c>
      <c r="L4446">
        <v>2025</v>
      </c>
      <c r="M4446" t="s">
        <v>122</v>
      </c>
      <c r="N4446" s="89" cm="1">
        <f t="array" ref="N4446">IF(ISNUMBER(_34_KNMI_Stations[[#This Row],[Etmaal temperatuur °C]]),IF(_34_KNMI_Stations[[#This Row],[Etmaal temperatuur °C]]&lt;stookgrens[],stookgrens[]-_34_KNMI_Stations[[#This Row],[Etmaal temperatuur °C]],0),"")</f>
        <v>8.6</v>
      </c>
      <c r="O4446" s="89">
        <f>_34_KNMI_Stations[[#This Row],[graaddagen]]*_34_KNMI_Stations[[#This Row],[Gewogen factor]]</f>
        <v>8.6</v>
      </c>
      <c r="P4446" s="89" cm="1">
        <f t="array" ref="P4446">IF(ISNUMBER(_34_KNMI_Stations[[#This Row],[Etmaal temperatuur °C]]),IF(_34_KNMI_Stations[[#This Row],[Etmaal temperatuur °C]]&gt;stookgrens[],_34_KNMI_Stations[[#This Row],[Etmaal temperatuur °C]]-stookgrens[],0),"")</f>
        <v>0</v>
      </c>
    </row>
    <row r="4447" spans="1:16" x14ac:dyDescent="0.25">
      <c r="A4447">
        <v>273</v>
      </c>
      <c r="B4447" s="110">
        <v>45747</v>
      </c>
      <c r="C4447" s="89">
        <v>4.9000000000000004</v>
      </c>
      <c r="D4447" s="89">
        <v>7.9</v>
      </c>
      <c r="E4447" s="96">
        <v>1769</v>
      </c>
      <c r="F4447" s="89">
        <v>0</v>
      </c>
      <c r="G4447" s="89"/>
      <c r="H4447">
        <v>0.74</v>
      </c>
      <c r="I4447" t="s">
        <v>11</v>
      </c>
      <c r="J4447">
        <v>1</v>
      </c>
      <c r="K4447">
        <v>3</v>
      </c>
      <c r="L4447">
        <v>2025</v>
      </c>
      <c r="M4447" t="s">
        <v>123</v>
      </c>
      <c r="N4447" s="89" cm="1">
        <f t="array" ref="N4447">IF(ISNUMBER(_34_KNMI_Stations[[#This Row],[Etmaal temperatuur °C]]),IF(_34_KNMI_Stations[[#This Row],[Etmaal temperatuur °C]]&lt;stookgrens[],stookgrens[]-_34_KNMI_Stations[[#This Row],[Etmaal temperatuur °C]],0),"")</f>
        <v>10.1</v>
      </c>
      <c r="O4447" s="89">
        <f>_34_KNMI_Stations[[#This Row],[graaddagen]]*_34_KNMI_Stations[[#This Row],[Gewogen factor]]</f>
        <v>10.1</v>
      </c>
      <c r="P4447" s="89" cm="1">
        <f t="array" ref="P4447">IF(ISNUMBER(_34_KNMI_Stations[[#This Row],[Etmaal temperatuur °C]]),IF(_34_KNMI_Stations[[#This Row],[Etmaal temperatuur °C]]&gt;stookgrens[],_34_KNMI_Stations[[#This Row],[Etmaal temperatuur °C]]-stookgrens[],0),"")</f>
        <v>0</v>
      </c>
    </row>
    <row r="4448" spans="1:16" x14ac:dyDescent="0.25">
      <c r="A4448">
        <v>273</v>
      </c>
      <c r="B4448" s="110">
        <v>45748</v>
      </c>
      <c r="C4448" s="89">
        <v>4.0999999999999996</v>
      </c>
      <c r="D4448" s="89">
        <v>7.6</v>
      </c>
      <c r="E4448" s="96">
        <v>1746</v>
      </c>
      <c r="F4448" s="89">
        <v>0</v>
      </c>
      <c r="G4448" s="89"/>
      <c r="H4448">
        <v>0.74</v>
      </c>
      <c r="I4448" t="s">
        <v>11</v>
      </c>
      <c r="J4448">
        <v>0.8</v>
      </c>
      <c r="K4448">
        <v>4</v>
      </c>
      <c r="L4448">
        <v>2025</v>
      </c>
      <c r="M4448" t="s">
        <v>123</v>
      </c>
      <c r="N4448" s="89" cm="1">
        <f t="array" ref="N4448">IF(ISNUMBER(_34_KNMI_Stations[[#This Row],[Etmaal temperatuur °C]]),IF(_34_KNMI_Stations[[#This Row],[Etmaal temperatuur °C]]&lt;stookgrens[],stookgrens[]-_34_KNMI_Stations[[#This Row],[Etmaal temperatuur °C]],0),"")</f>
        <v>10.4</v>
      </c>
      <c r="O4448" s="89">
        <f>_34_KNMI_Stations[[#This Row],[graaddagen]]*_34_KNMI_Stations[[#This Row],[Gewogen factor]]</f>
        <v>8.32</v>
      </c>
      <c r="P4448" s="89" cm="1">
        <f t="array" ref="P4448">IF(ISNUMBER(_34_KNMI_Stations[[#This Row],[Etmaal temperatuur °C]]),IF(_34_KNMI_Stations[[#This Row],[Etmaal temperatuur °C]]&gt;stookgrens[],_34_KNMI_Stations[[#This Row],[Etmaal temperatuur °C]]-stookgrens[],0),"")</f>
        <v>0</v>
      </c>
    </row>
    <row r="4449" spans="1:16" x14ac:dyDescent="0.25">
      <c r="A4449">
        <v>273</v>
      </c>
      <c r="B4449" s="110">
        <v>45749</v>
      </c>
      <c r="C4449" s="89">
        <v>5.9</v>
      </c>
      <c r="D4449" s="89">
        <v>10.9</v>
      </c>
      <c r="E4449" s="96">
        <v>1903</v>
      </c>
      <c r="F4449" s="89">
        <v>0</v>
      </c>
      <c r="G4449" s="89"/>
      <c r="H4449">
        <v>0.6</v>
      </c>
      <c r="I4449" t="s">
        <v>11</v>
      </c>
      <c r="J4449">
        <v>0.8</v>
      </c>
      <c r="K4449">
        <v>4</v>
      </c>
      <c r="L4449">
        <v>2025</v>
      </c>
      <c r="M4449" t="s">
        <v>123</v>
      </c>
      <c r="N4449" s="89" cm="1">
        <f t="array" ref="N4449">IF(ISNUMBER(_34_KNMI_Stations[[#This Row],[Etmaal temperatuur °C]]),IF(_34_KNMI_Stations[[#This Row],[Etmaal temperatuur °C]]&lt;stookgrens[],stookgrens[]-_34_KNMI_Stations[[#This Row],[Etmaal temperatuur °C]],0),"")</f>
        <v>7.1</v>
      </c>
      <c r="O4449" s="89">
        <f>_34_KNMI_Stations[[#This Row],[graaddagen]]*_34_KNMI_Stations[[#This Row],[Gewogen factor]]</f>
        <v>5.68</v>
      </c>
      <c r="P4449" s="89" cm="1">
        <f t="array" ref="P4449">IF(ISNUMBER(_34_KNMI_Stations[[#This Row],[Etmaal temperatuur °C]]),IF(_34_KNMI_Stations[[#This Row],[Etmaal temperatuur °C]]&gt;stookgrens[],_34_KNMI_Stations[[#This Row],[Etmaal temperatuur °C]]-stookgrens[],0),"")</f>
        <v>0</v>
      </c>
    </row>
    <row r="4450" spans="1:16" x14ac:dyDescent="0.25">
      <c r="A4450">
        <v>273</v>
      </c>
      <c r="B4450" s="110">
        <v>45750</v>
      </c>
      <c r="C4450" s="89">
        <v>5.0999999999999996</v>
      </c>
      <c r="D4450" s="89">
        <v>12.3</v>
      </c>
      <c r="E4450" s="96">
        <v>1963</v>
      </c>
      <c r="F4450" s="89">
        <v>0</v>
      </c>
      <c r="G4450" s="89"/>
      <c r="H4450">
        <v>0.55000000000000004</v>
      </c>
      <c r="I4450" t="s">
        <v>11</v>
      </c>
      <c r="J4450">
        <v>0.8</v>
      </c>
      <c r="K4450">
        <v>4</v>
      </c>
      <c r="L4450">
        <v>2025</v>
      </c>
      <c r="M4450" t="s">
        <v>123</v>
      </c>
      <c r="N4450" s="89" cm="1">
        <f t="array" ref="N4450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4450" s="89">
        <f>_34_KNMI_Stations[[#This Row],[graaddagen]]*_34_KNMI_Stations[[#This Row],[Gewogen factor]]</f>
        <v>4.5599999999999996</v>
      </c>
      <c r="P4450" s="89" cm="1">
        <f t="array" ref="P4450">IF(ISNUMBER(_34_KNMI_Stations[[#This Row],[Etmaal temperatuur °C]]),IF(_34_KNMI_Stations[[#This Row],[Etmaal temperatuur °C]]&gt;stookgrens[],_34_KNMI_Stations[[#This Row],[Etmaal temperatuur °C]]-stookgrens[],0),"")</f>
        <v>0</v>
      </c>
    </row>
    <row r="4451" spans="1:16" x14ac:dyDescent="0.25">
      <c r="A4451">
        <v>273</v>
      </c>
      <c r="B4451" s="110">
        <v>45751</v>
      </c>
      <c r="C4451" s="89">
        <v>3.7</v>
      </c>
      <c r="D4451" s="89">
        <v>11.8</v>
      </c>
      <c r="E4451" s="96">
        <v>1962</v>
      </c>
      <c r="F4451" s="89">
        <v>0</v>
      </c>
      <c r="G4451" s="89"/>
      <c r="H4451">
        <v>0.61</v>
      </c>
      <c r="I4451" t="s">
        <v>11</v>
      </c>
      <c r="J4451">
        <v>0.8</v>
      </c>
      <c r="K4451">
        <v>4</v>
      </c>
      <c r="L4451">
        <v>2025</v>
      </c>
      <c r="M4451" t="s">
        <v>123</v>
      </c>
      <c r="N4451" s="89" cm="1">
        <f t="array" ref="N4451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4451" s="89">
        <f>_34_KNMI_Stations[[#This Row],[graaddagen]]*_34_KNMI_Stations[[#This Row],[Gewogen factor]]</f>
        <v>4.96</v>
      </c>
      <c r="P4451" s="89" cm="1">
        <f t="array" ref="P4451">IF(ISNUMBER(_34_KNMI_Stations[[#This Row],[Etmaal temperatuur °C]]),IF(_34_KNMI_Stations[[#This Row],[Etmaal temperatuur °C]]&gt;stookgrens[],_34_KNMI_Stations[[#This Row],[Etmaal temperatuur °C]]-stookgrens[],0),"")</f>
        <v>0</v>
      </c>
    </row>
    <row r="4452" spans="1:16" x14ac:dyDescent="0.25">
      <c r="A4452">
        <v>273</v>
      </c>
      <c r="B4452" s="110">
        <v>45752</v>
      </c>
      <c r="C4452" s="89">
        <v>5.2</v>
      </c>
      <c r="D4452" s="89">
        <v>8.6999999999999993</v>
      </c>
      <c r="E4452" s="96">
        <v>2050</v>
      </c>
      <c r="F4452" s="89">
        <v>0</v>
      </c>
      <c r="G4452" s="89"/>
      <c r="H4452">
        <v>0.61</v>
      </c>
      <c r="I4452" t="s">
        <v>11</v>
      </c>
      <c r="J4452">
        <v>0.8</v>
      </c>
      <c r="K4452">
        <v>4</v>
      </c>
      <c r="L4452">
        <v>2025</v>
      </c>
      <c r="M4452" t="s">
        <v>123</v>
      </c>
      <c r="N4452" s="89" cm="1">
        <f t="array" ref="N4452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4452" s="89">
        <f>_34_KNMI_Stations[[#This Row],[graaddagen]]*_34_KNMI_Stations[[#This Row],[Gewogen factor]]</f>
        <v>7.4400000000000013</v>
      </c>
      <c r="P4452" s="89" cm="1">
        <f t="array" ref="P4452">IF(ISNUMBER(_34_KNMI_Stations[[#This Row],[Etmaal temperatuur °C]]),IF(_34_KNMI_Stations[[#This Row],[Etmaal temperatuur °C]]&gt;stookgrens[],_34_KNMI_Stations[[#This Row],[Etmaal temperatuur °C]]-stookgrens[],0),"")</f>
        <v>0</v>
      </c>
    </row>
    <row r="4453" spans="1:16" x14ac:dyDescent="0.25">
      <c r="A4453">
        <v>273</v>
      </c>
      <c r="B4453" s="110">
        <v>45753</v>
      </c>
      <c r="C4453" s="89">
        <v>4.8</v>
      </c>
      <c r="D4453" s="89">
        <v>6.5</v>
      </c>
      <c r="E4453" s="96">
        <v>2090</v>
      </c>
      <c r="F4453" s="89">
        <v>0</v>
      </c>
      <c r="G4453" s="89"/>
      <c r="H4453">
        <v>0.54</v>
      </c>
      <c r="I4453" t="s">
        <v>11</v>
      </c>
      <c r="J4453">
        <v>0.8</v>
      </c>
      <c r="K4453">
        <v>4</v>
      </c>
      <c r="L4453">
        <v>2025</v>
      </c>
      <c r="M4453" t="s">
        <v>123</v>
      </c>
      <c r="N4453" s="89" cm="1">
        <f t="array" ref="N4453">IF(ISNUMBER(_34_KNMI_Stations[[#This Row],[Etmaal temperatuur °C]]),IF(_34_KNMI_Stations[[#This Row],[Etmaal temperatuur °C]]&lt;stookgrens[],stookgrens[]-_34_KNMI_Stations[[#This Row],[Etmaal temperatuur °C]],0),"")</f>
        <v>11.5</v>
      </c>
      <c r="O4453" s="89">
        <f>_34_KNMI_Stations[[#This Row],[graaddagen]]*_34_KNMI_Stations[[#This Row],[Gewogen factor]]</f>
        <v>9.2000000000000011</v>
      </c>
      <c r="P4453" s="89" cm="1">
        <f t="array" ref="P4453">IF(ISNUMBER(_34_KNMI_Stations[[#This Row],[Etmaal temperatuur °C]]),IF(_34_KNMI_Stations[[#This Row],[Etmaal temperatuur °C]]&gt;stookgrens[],_34_KNMI_Stations[[#This Row],[Etmaal temperatuur °C]]-stookgrens[],0),"")</f>
        <v>0</v>
      </c>
    </row>
    <row r="4454" spans="1:16" x14ac:dyDescent="0.25">
      <c r="A4454">
        <v>273</v>
      </c>
      <c r="B4454" s="110">
        <v>45754</v>
      </c>
      <c r="C4454" s="89">
        <v>2.4</v>
      </c>
      <c r="D4454" s="89">
        <v>6.4</v>
      </c>
      <c r="E4454" s="96">
        <v>2073</v>
      </c>
      <c r="F4454" s="89">
        <v>0</v>
      </c>
      <c r="G4454" s="89"/>
      <c r="H4454">
        <v>0.65</v>
      </c>
      <c r="I4454" t="s">
        <v>11</v>
      </c>
      <c r="J4454">
        <v>0.8</v>
      </c>
      <c r="K4454">
        <v>4</v>
      </c>
      <c r="L4454">
        <v>2025</v>
      </c>
      <c r="M4454" t="s">
        <v>124</v>
      </c>
      <c r="N4454" s="89" cm="1">
        <f t="array" ref="N4454">IF(ISNUMBER(_34_KNMI_Stations[[#This Row],[Etmaal temperatuur °C]]),IF(_34_KNMI_Stations[[#This Row],[Etmaal temperatuur °C]]&lt;stookgrens[],stookgrens[]-_34_KNMI_Stations[[#This Row],[Etmaal temperatuur °C]],0),"")</f>
        <v>11.6</v>
      </c>
      <c r="O4454" s="89">
        <f>_34_KNMI_Stations[[#This Row],[graaddagen]]*_34_KNMI_Stations[[#This Row],[Gewogen factor]]</f>
        <v>9.2799999999999994</v>
      </c>
      <c r="P4454" s="89" cm="1">
        <f t="array" ref="P4454">IF(ISNUMBER(_34_KNMI_Stations[[#This Row],[Etmaal temperatuur °C]]),IF(_34_KNMI_Stations[[#This Row],[Etmaal temperatuur °C]]&gt;stookgrens[],_34_KNMI_Stations[[#This Row],[Etmaal temperatuur °C]]-stookgrens[],0),"")</f>
        <v>0</v>
      </c>
    </row>
    <row r="4455" spans="1:16" x14ac:dyDescent="0.25">
      <c r="A4455">
        <v>273</v>
      </c>
      <c r="B4455" s="110">
        <v>45755</v>
      </c>
      <c r="C4455" s="89">
        <v>2.5</v>
      </c>
      <c r="D4455" s="89">
        <v>6.8</v>
      </c>
      <c r="E4455" s="96">
        <v>2051</v>
      </c>
      <c r="F4455" s="89">
        <v>0</v>
      </c>
      <c r="G4455" s="89"/>
      <c r="H4455">
        <v>0.74</v>
      </c>
      <c r="I4455" t="s">
        <v>11</v>
      </c>
      <c r="J4455">
        <v>0.8</v>
      </c>
      <c r="K4455">
        <v>4</v>
      </c>
      <c r="L4455">
        <v>2025</v>
      </c>
      <c r="M4455" t="s">
        <v>124</v>
      </c>
      <c r="N4455" s="89" cm="1">
        <f t="array" ref="N4455">IF(ISNUMBER(_34_KNMI_Stations[[#This Row],[Etmaal temperatuur °C]]),IF(_34_KNMI_Stations[[#This Row],[Etmaal temperatuur °C]]&lt;stookgrens[],stookgrens[]-_34_KNMI_Stations[[#This Row],[Etmaal temperatuur °C]],0),"")</f>
        <v>11.2</v>
      </c>
      <c r="O4455" s="89">
        <f>_34_KNMI_Stations[[#This Row],[graaddagen]]*_34_KNMI_Stations[[#This Row],[Gewogen factor]]</f>
        <v>8.9599999999999991</v>
      </c>
      <c r="P4455" s="89" cm="1">
        <f t="array" ref="P4455">IF(ISNUMBER(_34_KNMI_Stations[[#This Row],[Etmaal temperatuur °C]]),IF(_34_KNMI_Stations[[#This Row],[Etmaal temperatuur °C]]&gt;stookgrens[],_34_KNMI_Stations[[#This Row],[Etmaal temperatuur °C]]-stookgrens[],0),"")</f>
        <v>0</v>
      </c>
    </row>
    <row r="4456" spans="1:16" x14ac:dyDescent="0.25">
      <c r="A4456">
        <v>273</v>
      </c>
      <c r="B4456" s="110">
        <v>45756</v>
      </c>
      <c r="C4456" s="89">
        <v>4.3</v>
      </c>
      <c r="D4456" s="89">
        <v>7.4</v>
      </c>
      <c r="E4456" s="96">
        <v>1344</v>
      </c>
      <c r="F4456" s="89">
        <v>0</v>
      </c>
      <c r="G4456" s="89"/>
      <c r="H4456">
        <v>0.77</v>
      </c>
      <c r="I4456" t="s">
        <v>11</v>
      </c>
      <c r="J4456">
        <v>0.8</v>
      </c>
      <c r="K4456">
        <v>4</v>
      </c>
      <c r="L4456">
        <v>2025</v>
      </c>
      <c r="M4456" t="s">
        <v>124</v>
      </c>
      <c r="N4456" s="89" cm="1">
        <f t="array" ref="N4456">IF(ISNUMBER(_34_KNMI_Stations[[#This Row],[Etmaal temperatuur °C]]),IF(_34_KNMI_Stations[[#This Row],[Etmaal temperatuur °C]]&lt;stookgrens[],stookgrens[]-_34_KNMI_Stations[[#This Row],[Etmaal temperatuur °C]],0),"")</f>
        <v>10.6</v>
      </c>
      <c r="O4456" s="89">
        <f>_34_KNMI_Stations[[#This Row],[graaddagen]]*_34_KNMI_Stations[[#This Row],[Gewogen factor]]</f>
        <v>8.48</v>
      </c>
      <c r="P4456" s="89" cm="1">
        <f t="array" ref="P4456">IF(ISNUMBER(_34_KNMI_Stations[[#This Row],[Etmaal temperatuur °C]]),IF(_34_KNMI_Stations[[#This Row],[Etmaal temperatuur °C]]&gt;stookgrens[],_34_KNMI_Stations[[#This Row],[Etmaal temperatuur °C]]-stookgrens[],0),"")</f>
        <v>0</v>
      </c>
    </row>
    <row r="4457" spans="1:16" x14ac:dyDescent="0.25">
      <c r="A4457">
        <v>273</v>
      </c>
      <c r="B4457" s="110">
        <v>45757</v>
      </c>
      <c r="C4457" s="89">
        <v>4.5999999999999996</v>
      </c>
      <c r="D4457" s="89">
        <v>9.1</v>
      </c>
      <c r="E4457" s="96">
        <v>1387</v>
      </c>
      <c r="F4457" s="89">
        <v>0</v>
      </c>
      <c r="G4457" s="89"/>
      <c r="H4457">
        <v>0.77</v>
      </c>
      <c r="I4457" t="s">
        <v>11</v>
      </c>
      <c r="J4457">
        <v>0.8</v>
      </c>
      <c r="K4457">
        <v>4</v>
      </c>
      <c r="L4457">
        <v>2025</v>
      </c>
      <c r="M4457" t="s">
        <v>124</v>
      </c>
      <c r="N4457" s="89" cm="1">
        <f t="array" ref="N4457">IF(ISNUMBER(_34_KNMI_Stations[[#This Row],[Etmaal temperatuur °C]]),IF(_34_KNMI_Stations[[#This Row],[Etmaal temperatuur °C]]&lt;stookgrens[],stookgrens[]-_34_KNMI_Stations[[#This Row],[Etmaal temperatuur °C]],0),"")</f>
        <v>8.9</v>
      </c>
      <c r="O4457" s="89">
        <f>_34_KNMI_Stations[[#This Row],[graaddagen]]*_34_KNMI_Stations[[#This Row],[Gewogen factor]]</f>
        <v>7.120000000000001</v>
      </c>
      <c r="P4457" s="89" cm="1">
        <f t="array" ref="P4457">IF(ISNUMBER(_34_KNMI_Stations[[#This Row],[Etmaal temperatuur °C]]),IF(_34_KNMI_Stations[[#This Row],[Etmaal temperatuur °C]]&gt;stookgrens[],_34_KNMI_Stations[[#This Row],[Etmaal temperatuur °C]]-stookgrens[],0),"")</f>
        <v>0</v>
      </c>
    </row>
    <row r="4458" spans="1:16" x14ac:dyDescent="0.25">
      <c r="A4458">
        <v>273</v>
      </c>
      <c r="B4458" s="110">
        <v>45758</v>
      </c>
      <c r="C4458" s="89">
        <v>3.5</v>
      </c>
      <c r="D4458" s="89">
        <v>10.9</v>
      </c>
      <c r="E4458" s="96">
        <v>1920</v>
      </c>
      <c r="F4458" s="89">
        <v>0</v>
      </c>
      <c r="G4458" s="89"/>
      <c r="H4458">
        <v>0.82</v>
      </c>
      <c r="I4458" t="s">
        <v>11</v>
      </c>
      <c r="J4458">
        <v>0.8</v>
      </c>
      <c r="K4458">
        <v>4</v>
      </c>
      <c r="L4458">
        <v>2025</v>
      </c>
      <c r="M4458" t="s">
        <v>124</v>
      </c>
      <c r="N4458" s="89" cm="1">
        <f t="array" ref="N4458">IF(ISNUMBER(_34_KNMI_Stations[[#This Row],[Etmaal temperatuur °C]]),IF(_34_KNMI_Stations[[#This Row],[Etmaal temperatuur °C]]&lt;stookgrens[],stookgrens[]-_34_KNMI_Stations[[#This Row],[Etmaal temperatuur °C]],0),"")</f>
        <v>7.1</v>
      </c>
      <c r="O4458" s="89">
        <f>_34_KNMI_Stations[[#This Row],[graaddagen]]*_34_KNMI_Stations[[#This Row],[Gewogen factor]]</f>
        <v>5.68</v>
      </c>
      <c r="P4458" s="89" cm="1">
        <f t="array" ref="P4458">IF(ISNUMBER(_34_KNMI_Stations[[#This Row],[Etmaal temperatuur °C]]),IF(_34_KNMI_Stations[[#This Row],[Etmaal temperatuur °C]]&gt;stookgrens[],_34_KNMI_Stations[[#This Row],[Etmaal temperatuur °C]]-stookgrens[],0),"")</f>
        <v>0</v>
      </c>
    </row>
    <row r="4459" spans="1:16" x14ac:dyDescent="0.25">
      <c r="A4459">
        <v>273</v>
      </c>
      <c r="B4459" s="110">
        <v>45759</v>
      </c>
      <c r="C4459" s="89">
        <v>4.5</v>
      </c>
      <c r="D4459" s="89">
        <v>14.5</v>
      </c>
      <c r="E4459" s="96">
        <v>2123</v>
      </c>
      <c r="F4459" s="89">
        <v>0</v>
      </c>
      <c r="G4459" s="89"/>
      <c r="H4459">
        <v>0.64</v>
      </c>
      <c r="I4459" t="s">
        <v>11</v>
      </c>
      <c r="J4459">
        <v>0.8</v>
      </c>
      <c r="K4459">
        <v>4</v>
      </c>
      <c r="L4459">
        <v>2025</v>
      </c>
      <c r="M4459" t="s">
        <v>124</v>
      </c>
      <c r="N4459" s="89" cm="1">
        <f t="array" ref="N4459">IF(ISNUMBER(_34_KNMI_Stations[[#This Row],[Etmaal temperatuur °C]]),IF(_34_KNMI_Stations[[#This Row],[Etmaal temperatuur °C]]&lt;stookgrens[],stookgrens[]-_34_KNMI_Stations[[#This Row],[Etmaal temperatuur °C]],0),"")</f>
        <v>3.5</v>
      </c>
      <c r="O4459" s="89">
        <f>_34_KNMI_Stations[[#This Row],[graaddagen]]*_34_KNMI_Stations[[#This Row],[Gewogen factor]]</f>
        <v>2.8000000000000003</v>
      </c>
      <c r="P4459" s="89" cm="1">
        <f t="array" ref="P4459">IF(ISNUMBER(_34_KNMI_Stations[[#This Row],[Etmaal temperatuur °C]]),IF(_34_KNMI_Stations[[#This Row],[Etmaal temperatuur °C]]&gt;stookgrens[],_34_KNMI_Stations[[#This Row],[Etmaal temperatuur °C]]-stookgrens[],0),"")</f>
        <v>0</v>
      </c>
    </row>
    <row r="4460" spans="1:16" x14ac:dyDescent="0.25">
      <c r="A4460">
        <v>273</v>
      </c>
      <c r="B4460" s="110">
        <v>45760</v>
      </c>
      <c r="C4460" s="89">
        <v>4.5999999999999996</v>
      </c>
      <c r="D4460" s="89">
        <v>13.4</v>
      </c>
      <c r="E4460" s="96">
        <v>1561</v>
      </c>
      <c r="F4460" s="89">
        <v>2.5</v>
      </c>
      <c r="G4460" s="89"/>
      <c r="H4460">
        <v>0.76</v>
      </c>
      <c r="I4460" t="s">
        <v>11</v>
      </c>
      <c r="J4460">
        <v>0.8</v>
      </c>
      <c r="K4460">
        <v>4</v>
      </c>
      <c r="L4460">
        <v>2025</v>
      </c>
      <c r="M4460" t="s">
        <v>124</v>
      </c>
      <c r="N4460" s="89" cm="1">
        <f t="array" ref="N4460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4460" s="89">
        <f>_34_KNMI_Stations[[#This Row],[graaddagen]]*_34_KNMI_Stations[[#This Row],[Gewogen factor]]</f>
        <v>3.6799999999999997</v>
      </c>
      <c r="P4460" s="89" cm="1">
        <f t="array" ref="P4460">IF(ISNUMBER(_34_KNMI_Stations[[#This Row],[Etmaal temperatuur °C]]),IF(_34_KNMI_Stations[[#This Row],[Etmaal temperatuur °C]]&gt;stookgrens[],_34_KNMI_Stations[[#This Row],[Etmaal temperatuur °C]]-stookgrens[],0),"")</f>
        <v>0</v>
      </c>
    </row>
    <row r="4461" spans="1:16" x14ac:dyDescent="0.25">
      <c r="A4461">
        <v>273</v>
      </c>
      <c r="B4461" s="110">
        <v>45761</v>
      </c>
      <c r="C4461" s="89">
        <v>3.2</v>
      </c>
      <c r="D4461" s="89">
        <v>12.6</v>
      </c>
      <c r="E4461" s="96">
        <v>1778</v>
      </c>
      <c r="F4461" s="89">
        <v>-0.1</v>
      </c>
      <c r="G4461" s="89"/>
      <c r="H4461">
        <v>0.71</v>
      </c>
      <c r="I4461" t="s">
        <v>11</v>
      </c>
      <c r="J4461">
        <v>0.8</v>
      </c>
      <c r="K4461">
        <v>4</v>
      </c>
      <c r="L4461">
        <v>2025</v>
      </c>
      <c r="M4461" t="s">
        <v>125</v>
      </c>
      <c r="N4461" s="89" cm="1">
        <f t="array" ref="N4461">IF(ISNUMBER(_34_KNMI_Stations[[#This Row],[Etmaal temperatuur °C]]),IF(_34_KNMI_Stations[[#This Row],[Etmaal temperatuur °C]]&lt;stookgrens[],stookgrens[]-_34_KNMI_Stations[[#This Row],[Etmaal temperatuur °C]],0),"")</f>
        <v>5.4</v>
      </c>
      <c r="O4461" s="89">
        <f>_34_KNMI_Stations[[#This Row],[graaddagen]]*_34_KNMI_Stations[[#This Row],[Gewogen factor]]</f>
        <v>4.32</v>
      </c>
      <c r="P4461" s="89" cm="1">
        <f t="array" ref="P4461">IF(ISNUMBER(_34_KNMI_Stations[[#This Row],[Etmaal temperatuur °C]]),IF(_34_KNMI_Stations[[#This Row],[Etmaal temperatuur °C]]&gt;stookgrens[],_34_KNMI_Stations[[#This Row],[Etmaal temperatuur °C]]-stookgrens[],0),"")</f>
        <v>0</v>
      </c>
    </row>
    <row r="4462" spans="1:16" x14ac:dyDescent="0.25">
      <c r="A4462">
        <v>273</v>
      </c>
      <c r="B4462" s="110">
        <v>45762</v>
      </c>
      <c r="C4462" s="89">
        <v>4.0999999999999996</v>
      </c>
      <c r="D4462" s="89">
        <v>14.6</v>
      </c>
      <c r="E4462" s="96">
        <v>1694</v>
      </c>
      <c r="F4462" s="89">
        <v>4.5</v>
      </c>
      <c r="G4462" s="89"/>
      <c r="H4462">
        <v>0.78</v>
      </c>
      <c r="I4462" t="s">
        <v>11</v>
      </c>
      <c r="J4462">
        <v>0.8</v>
      </c>
      <c r="K4462">
        <v>4</v>
      </c>
      <c r="L4462">
        <v>2025</v>
      </c>
      <c r="M4462" t="s">
        <v>125</v>
      </c>
      <c r="N4462" s="89" cm="1">
        <f t="array" ref="N4462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4462" s="89">
        <f>_34_KNMI_Stations[[#This Row],[graaddagen]]*_34_KNMI_Stations[[#This Row],[Gewogen factor]]</f>
        <v>2.7200000000000006</v>
      </c>
      <c r="P4462" s="89" cm="1">
        <f t="array" ref="P4462">IF(ISNUMBER(_34_KNMI_Stations[[#This Row],[Etmaal temperatuur °C]]),IF(_34_KNMI_Stations[[#This Row],[Etmaal temperatuur °C]]&gt;stookgrens[],_34_KNMI_Stations[[#This Row],[Etmaal temperatuur °C]]-stookgrens[],0),"")</f>
        <v>0</v>
      </c>
    </row>
    <row r="4463" spans="1:16" x14ac:dyDescent="0.25">
      <c r="A4463">
        <v>273</v>
      </c>
      <c r="B4463" s="110">
        <v>45763</v>
      </c>
      <c r="C4463" s="89">
        <v>2.2999999999999998</v>
      </c>
      <c r="D4463" s="89">
        <v>10.8</v>
      </c>
      <c r="E4463" s="96">
        <v>495</v>
      </c>
      <c r="F4463" s="89">
        <v>1.3</v>
      </c>
      <c r="G4463" s="89"/>
      <c r="H4463">
        <v>0.9</v>
      </c>
      <c r="I4463" t="s">
        <v>11</v>
      </c>
      <c r="J4463">
        <v>0.8</v>
      </c>
      <c r="K4463">
        <v>4</v>
      </c>
      <c r="L4463">
        <v>2025</v>
      </c>
      <c r="M4463" t="s">
        <v>125</v>
      </c>
      <c r="N4463" s="89" cm="1">
        <f t="array" ref="N4463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4463" s="89">
        <f>_34_KNMI_Stations[[#This Row],[graaddagen]]*_34_KNMI_Stations[[#This Row],[Gewogen factor]]</f>
        <v>5.76</v>
      </c>
      <c r="P4463" s="89" cm="1">
        <f t="array" ref="P4463">IF(ISNUMBER(_34_KNMI_Stations[[#This Row],[Etmaal temperatuur °C]]),IF(_34_KNMI_Stations[[#This Row],[Etmaal temperatuur °C]]&gt;stookgrens[],_34_KNMI_Stations[[#This Row],[Etmaal temperatuur °C]]-stookgrens[],0),"")</f>
        <v>0</v>
      </c>
    </row>
    <row r="4464" spans="1:16" x14ac:dyDescent="0.25">
      <c r="A4464">
        <v>273</v>
      </c>
      <c r="B4464" s="110">
        <v>45764</v>
      </c>
      <c r="C4464" s="89">
        <v>2.1</v>
      </c>
      <c r="D4464" s="89">
        <v>9.8000000000000007</v>
      </c>
      <c r="E4464" s="96">
        <v>406</v>
      </c>
      <c r="F4464" s="89">
        <v>2</v>
      </c>
      <c r="G4464" s="89"/>
      <c r="H4464">
        <v>0.87</v>
      </c>
      <c r="I4464" t="s">
        <v>11</v>
      </c>
      <c r="J4464">
        <v>0.8</v>
      </c>
      <c r="K4464">
        <v>4</v>
      </c>
      <c r="L4464">
        <v>2025</v>
      </c>
      <c r="M4464" t="s">
        <v>125</v>
      </c>
      <c r="N4464" s="89" cm="1">
        <f t="array" ref="N4464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4464" s="89">
        <f>_34_KNMI_Stations[[#This Row],[graaddagen]]*_34_KNMI_Stations[[#This Row],[Gewogen factor]]</f>
        <v>6.56</v>
      </c>
      <c r="P4464" s="89" cm="1">
        <f t="array" ref="P4464">IF(ISNUMBER(_34_KNMI_Stations[[#This Row],[Etmaal temperatuur °C]]),IF(_34_KNMI_Stations[[#This Row],[Etmaal temperatuur °C]]&gt;stookgrens[],_34_KNMI_Stations[[#This Row],[Etmaal temperatuur °C]]-stookgrens[],0),"")</f>
        <v>0</v>
      </c>
    </row>
    <row r="4465" spans="1:16" x14ac:dyDescent="0.25">
      <c r="A4465">
        <v>273</v>
      </c>
      <c r="B4465" s="110">
        <v>45765</v>
      </c>
      <c r="C4465" s="89">
        <v>2.1</v>
      </c>
      <c r="D4465" s="89">
        <v>9</v>
      </c>
      <c r="E4465" s="96">
        <v>1142</v>
      </c>
      <c r="F4465" s="89">
        <v>0</v>
      </c>
      <c r="G4465" s="89"/>
      <c r="H4465">
        <v>0.81</v>
      </c>
      <c r="I4465" t="s">
        <v>11</v>
      </c>
      <c r="J4465">
        <v>0.8</v>
      </c>
      <c r="K4465">
        <v>4</v>
      </c>
      <c r="L4465">
        <v>2025</v>
      </c>
      <c r="M4465" t="s">
        <v>125</v>
      </c>
      <c r="N4465" s="89" cm="1">
        <f t="array" ref="N4465">IF(ISNUMBER(_34_KNMI_Stations[[#This Row],[Etmaal temperatuur °C]]),IF(_34_KNMI_Stations[[#This Row],[Etmaal temperatuur °C]]&lt;stookgrens[],stookgrens[]-_34_KNMI_Stations[[#This Row],[Etmaal temperatuur °C]],0),"")</f>
        <v>9</v>
      </c>
      <c r="O4465" s="89">
        <f>_34_KNMI_Stations[[#This Row],[graaddagen]]*_34_KNMI_Stations[[#This Row],[Gewogen factor]]</f>
        <v>7.2</v>
      </c>
      <c r="P4465" s="89" cm="1">
        <f t="array" ref="P4465">IF(ISNUMBER(_34_KNMI_Stations[[#This Row],[Etmaal temperatuur °C]]),IF(_34_KNMI_Stations[[#This Row],[Etmaal temperatuur °C]]&gt;stookgrens[],_34_KNMI_Stations[[#This Row],[Etmaal temperatuur °C]]-stookgrens[],0),"")</f>
        <v>0</v>
      </c>
    </row>
    <row r="4466" spans="1:16" x14ac:dyDescent="0.25">
      <c r="A4466">
        <v>273</v>
      </c>
      <c r="B4466" s="110">
        <v>45766</v>
      </c>
      <c r="C4466" s="89">
        <v>2.5</v>
      </c>
      <c r="D4466" s="89">
        <v>7.8</v>
      </c>
      <c r="E4466" s="96">
        <v>2150</v>
      </c>
      <c r="F4466" s="89">
        <v>0</v>
      </c>
      <c r="G4466" s="89"/>
      <c r="H4466">
        <v>0.81</v>
      </c>
      <c r="I4466" t="s">
        <v>11</v>
      </c>
      <c r="J4466">
        <v>0.8</v>
      </c>
      <c r="K4466">
        <v>4</v>
      </c>
      <c r="L4466">
        <v>2025</v>
      </c>
      <c r="M4466" t="s">
        <v>125</v>
      </c>
      <c r="N4466" s="89" cm="1">
        <f t="array" ref="N4466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4466" s="89">
        <f>_34_KNMI_Stations[[#This Row],[graaddagen]]*_34_KNMI_Stations[[#This Row],[Gewogen factor]]</f>
        <v>8.16</v>
      </c>
      <c r="P4466" s="89" cm="1">
        <f t="array" ref="P4466">IF(ISNUMBER(_34_KNMI_Stations[[#This Row],[Etmaal temperatuur °C]]),IF(_34_KNMI_Stations[[#This Row],[Etmaal temperatuur °C]]&gt;stookgrens[],_34_KNMI_Stations[[#This Row],[Etmaal temperatuur °C]]-stookgrens[],0),"")</f>
        <v>0</v>
      </c>
    </row>
    <row r="4467" spans="1:16" x14ac:dyDescent="0.25">
      <c r="A4467">
        <v>273</v>
      </c>
      <c r="B4467" s="110">
        <v>45767</v>
      </c>
      <c r="C4467" s="89">
        <v>2.2999999999999998</v>
      </c>
      <c r="D4467" s="89">
        <v>9.1</v>
      </c>
      <c r="E4467" s="96">
        <v>1608</v>
      </c>
      <c r="F4467" s="89">
        <v>0</v>
      </c>
      <c r="G4467" s="89"/>
      <c r="H4467">
        <v>0.82</v>
      </c>
      <c r="I4467" t="s">
        <v>11</v>
      </c>
      <c r="J4467">
        <v>0.8</v>
      </c>
      <c r="K4467">
        <v>4</v>
      </c>
      <c r="L4467">
        <v>2025</v>
      </c>
      <c r="M4467" t="s">
        <v>125</v>
      </c>
      <c r="N4467" s="89" cm="1">
        <f t="array" ref="N4467">IF(ISNUMBER(_34_KNMI_Stations[[#This Row],[Etmaal temperatuur °C]]),IF(_34_KNMI_Stations[[#This Row],[Etmaal temperatuur °C]]&lt;stookgrens[],stookgrens[]-_34_KNMI_Stations[[#This Row],[Etmaal temperatuur °C]],0),"")</f>
        <v>8.9</v>
      </c>
      <c r="O4467" s="89">
        <f>_34_KNMI_Stations[[#This Row],[graaddagen]]*_34_KNMI_Stations[[#This Row],[Gewogen factor]]</f>
        <v>7.120000000000001</v>
      </c>
      <c r="P4467" s="89" cm="1">
        <f t="array" ref="P4467">IF(ISNUMBER(_34_KNMI_Stations[[#This Row],[Etmaal temperatuur °C]]),IF(_34_KNMI_Stations[[#This Row],[Etmaal temperatuur °C]]&gt;stookgrens[],_34_KNMI_Stations[[#This Row],[Etmaal temperatuur °C]]-stookgrens[],0),"")</f>
        <v>0</v>
      </c>
    </row>
    <row r="4468" spans="1:16" x14ac:dyDescent="0.25">
      <c r="A4468">
        <v>273</v>
      </c>
      <c r="B4468" s="110">
        <v>45768</v>
      </c>
      <c r="C4468" s="89">
        <v>1.6</v>
      </c>
      <c r="D4468" s="89">
        <v>10.6</v>
      </c>
      <c r="E4468" s="96">
        <v>591</v>
      </c>
      <c r="F4468" s="89">
        <v>11.3</v>
      </c>
      <c r="G4468" s="89"/>
      <c r="H4468">
        <v>0.93</v>
      </c>
      <c r="I4468" t="s">
        <v>11</v>
      </c>
      <c r="J4468">
        <v>0.8</v>
      </c>
      <c r="K4468">
        <v>4</v>
      </c>
      <c r="L4468">
        <v>2025</v>
      </c>
      <c r="M4468" t="s">
        <v>126</v>
      </c>
      <c r="N4468" s="89" cm="1">
        <f t="array" ref="N4468">IF(ISNUMBER(_34_KNMI_Stations[[#This Row],[Etmaal temperatuur °C]]),IF(_34_KNMI_Stations[[#This Row],[Etmaal temperatuur °C]]&lt;stookgrens[],stookgrens[]-_34_KNMI_Stations[[#This Row],[Etmaal temperatuur °C]],0),"")</f>
        <v>7.4</v>
      </c>
      <c r="O4468" s="89">
        <f>_34_KNMI_Stations[[#This Row],[graaddagen]]*_34_KNMI_Stations[[#This Row],[Gewogen factor]]</f>
        <v>5.9200000000000008</v>
      </c>
      <c r="P4468" s="89" cm="1">
        <f t="array" ref="P4468">IF(ISNUMBER(_34_KNMI_Stations[[#This Row],[Etmaal temperatuur °C]]),IF(_34_KNMI_Stations[[#This Row],[Etmaal temperatuur °C]]&gt;stookgrens[],_34_KNMI_Stations[[#This Row],[Etmaal temperatuur °C]]-stookgrens[],0),"")</f>
        <v>0</v>
      </c>
    </row>
    <row r="4469" spans="1:16" x14ac:dyDescent="0.25">
      <c r="A4469">
        <v>273</v>
      </c>
      <c r="B4469" s="110">
        <v>45769</v>
      </c>
      <c r="C4469" s="89">
        <v>2.6</v>
      </c>
      <c r="D4469" s="89">
        <v>11.3</v>
      </c>
      <c r="E4469" s="96">
        <v>1393</v>
      </c>
      <c r="F4469" s="89">
        <v>-0.1</v>
      </c>
      <c r="G4469" s="89"/>
      <c r="H4469">
        <v>0.88</v>
      </c>
      <c r="I4469" t="s">
        <v>11</v>
      </c>
      <c r="J4469">
        <v>0.8</v>
      </c>
      <c r="K4469">
        <v>4</v>
      </c>
      <c r="L4469">
        <v>2025</v>
      </c>
      <c r="M4469" t="s">
        <v>126</v>
      </c>
      <c r="N4469" s="89" cm="1">
        <f t="array" ref="N4469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4469" s="89">
        <f>_34_KNMI_Stations[[#This Row],[graaddagen]]*_34_KNMI_Stations[[#This Row],[Gewogen factor]]</f>
        <v>5.3599999999999994</v>
      </c>
      <c r="P4469" s="89" cm="1">
        <f t="array" ref="P4469">IF(ISNUMBER(_34_KNMI_Stations[[#This Row],[Etmaal temperatuur °C]]),IF(_34_KNMI_Stations[[#This Row],[Etmaal temperatuur °C]]&gt;stookgrens[],_34_KNMI_Stations[[#This Row],[Etmaal temperatuur °C]]-stookgrens[],0),"")</f>
        <v>0</v>
      </c>
    </row>
    <row r="4470" spans="1:16" x14ac:dyDescent="0.25">
      <c r="A4470">
        <v>273</v>
      </c>
      <c r="B4470" s="110">
        <v>45770</v>
      </c>
      <c r="C4470" s="89">
        <v>2.5</v>
      </c>
      <c r="D4470" s="89">
        <v>11.6</v>
      </c>
      <c r="E4470" s="96">
        <v>586</v>
      </c>
      <c r="F4470" s="89">
        <v>1</v>
      </c>
      <c r="G4470" s="89"/>
      <c r="H4470">
        <v>0.87</v>
      </c>
      <c r="I4470" t="s">
        <v>11</v>
      </c>
      <c r="J4470">
        <v>0.8</v>
      </c>
      <c r="K4470">
        <v>4</v>
      </c>
      <c r="L4470">
        <v>2025</v>
      </c>
      <c r="M4470" t="s">
        <v>126</v>
      </c>
      <c r="N4470" s="89" cm="1">
        <f t="array" ref="N4470">IF(ISNUMBER(_34_KNMI_Stations[[#This Row],[Etmaal temperatuur °C]]),IF(_34_KNMI_Stations[[#This Row],[Etmaal temperatuur °C]]&lt;stookgrens[],stookgrens[]-_34_KNMI_Stations[[#This Row],[Etmaal temperatuur °C]],0),"")</f>
        <v>6.4</v>
      </c>
      <c r="O4470" s="89">
        <f>_34_KNMI_Stations[[#This Row],[graaddagen]]*_34_KNMI_Stations[[#This Row],[Gewogen factor]]</f>
        <v>5.120000000000001</v>
      </c>
      <c r="P4470" s="89" cm="1">
        <f t="array" ref="P4470">IF(ISNUMBER(_34_KNMI_Stations[[#This Row],[Etmaal temperatuur °C]]),IF(_34_KNMI_Stations[[#This Row],[Etmaal temperatuur °C]]&gt;stookgrens[],_34_KNMI_Stations[[#This Row],[Etmaal temperatuur °C]]-stookgrens[],0),"")</f>
        <v>0</v>
      </c>
    </row>
    <row r="4471" spans="1:16" x14ac:dyDescent="0.25">
      <c r="A4471">
        <v>273</v>
      </c>
      <c r="B4471" s="110">
        <v>45771</v>
      </c>
      <c r="C4471" s="89">
        <v>4.2</v>
      </c>
      <c r="D4471" s="89">
        <v>10.3</v>
      </c>
      <c r="E4471" s="96">
        <v>433</v>
      </c>
      <c r="F4471" s="89">
        <v>16</v>
      </c>
      <c r="G4471" s="89"/>
      <c r="H4471">
        <v>0.94</v>
      </c>
      <c r="I4471" t="s">
        <v>11</v>
      </c>
      <c r="J4471">
        <v>0.8</v>
      </c>
      <c r="K4471">
        <v>4</v>
      </c>
      <c r="L4471">
        <v>2025</v>
      </c>
      <c r="M4471" t="s">
        <v>126</v>
      </c>
      <c r="N4471" s="89" cm="1">
        <f t="array" ref="N4471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4471" s="89">
        <f>_34_KNMI_Stations[[#This Row],[graaddagen]]*_34_KNMI_Stations[[#This Row],[Gewogen factor]]</f>
        <v>6.16</v>
      </c>
      <c r="P4471" s="89" cm="1">
        <f t="array" ref="P4471">IF(ISNUMBER(_34_KNMI_Stations[[#This Row],[Etmaal temperatuur °C]]),IF(_34_KNMI_Stations[[#This Row],[Etmaal temperatuur °C]]&gt;stookgrens[],_34_KNMI_Stations[[#This Row],[Etmaal temperatuur °C]]-stookgrens[],0),"")</f>
        <v>0</v>
      </c>
    </row>
    <row r="4472" spans="1:16" x14ac:dyDescent="0.25">
      <c r="A4472">
        <v>273</v>
      </c>
      <c r="B4472" s="110">
        <v>45772</v>
      </c>
      <c r="C4472" s="89">
        <v>3</v>
      </c>
      <c r="D4472" s="89">
        <v>8.8000000000000007</v>
      </c>
      <c r="E4472" s="96">
        <v>1057</v>
      </c>
      <c r="F4472" s="89">
        <v>0</v>
      </c>
      <c r="G4472" s="89"/>
      <c r="H4472">
        <v>0.86</v>
      </c>
      <c r="I4472" t="s">
        <v>11</v>
      </c>
      <c r="J4472">
        <v>0.8</v>
      </c>
      <c r="K4472">
        <v>4</v>
      </c>
      <c r="L4472">
        <v>2025</v>
      </c>
      <c r="M4472" t="s">
        <v>126</v>
      </c>
      <c r="N4472" s="89" cm="1">
        <f t="array" ref="N4472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4472" s="89">
        <f>_34_KNMI_Stations[[#This Row],[graaddagen]]*_34_KNMI_Stations[[#This Row],[Gewogen factor]]</f>
        <v>7.3599999999999994</v>
      </c>
      <c r="P4472" s="89" cm="1">
        <f t="array" ref="P4472">IF(ISNUMBER(_34_KNMI_Stations[[#This Row],[Etmaal temperatuur °C]]),IF(_34_KNMI_Stations[[#This Row],[Etmaal temperatuur °C]]&gt;stookgrens[],_34_KNMI_Stations[[#This Row],[Etmaal temperatuur °C]]-stookgrens[],0),"")</f>
        <v>0</v>
      </c>
    </row>
    <row r="4473" spans="1:16" x14ac:dyDescent="0.25">
      <c r="A4473">
        <v>273</v>
      </c>
      <c r="B4473" s="110">
        <v>45773</v>
      </c>
      <c r="C4473" s="89">
        <v>2.2000000000000002</v>
      </c>
      <c r="D4473" s="89">
        <v>10.3</v>
      </c>
      <c r="E4473" s="96">
        <v>1671</v>
      </c>
      <c r="F4473" s="89">
        <v>0</v>
      </c>
      <c r="G4473" s="89"/>
      <c r="H4473">
        <v>0.82</v>
      </c>
      <c r="I4473" t="s">
        <v>11</v>
      </c>
      <c r="J4473">
        <v>0.8</v>
      </c>
      <c r="K4473">
        <v>4</v>
      </c>
      <c r="L4473">
        <v>2025</v>
      </c>
      <c r="M4473" t="s">
        <v>126</v>
      </c>
      <c r="N4473" s="89" cm="1">
        <f t="array" ref="N4473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4473" s="89">
        <f>_34_KNMI_Stations[[#This Row],[graaddagen]]*_34_KNMI_Stations[[#This Row],[Gewogen factor]]</f>
        <v>6.16</v>
      </c>
      <c r="P4473" s="89" cm="1">
        <f t="array" ref="P4473">IF(ISNUMBER(_34_KNMI_Stations[[#This Row],[Etmaal temperatuur °C]]),IF(_34_KNMI_Stations[[#This Row],[Etmaal temperatuur °C]]&gt;stookgrens[],_34_KNMI_Stations[[#This Row],[Etmaal temperatuur °C]]-stookgrens[],0),"")</f>
        <v>0</v>
      </c>
    </row>
    <row r="4474" spans="1:16" x14ac:dyDescent="0.25">
      <c r="A4474">
        <v>273</v>
      </c>
      <c r="B4474" s="110">
        <v>45774</v>
      </c>
      <c r="C4474" s="89">
        <v>2.5</v>
      </c>
      <c r="D4474" s="89">
        <v>12.8</v>
      </c>
      <c r="E4474" s="96">
        <v>2493</v>
      </c>
      <c r="F4474" s="89">
        <v>0</v>
      </c>
      <c r="G4474" s="89"/>
      <c r="H4474">
        <v>0.67</v>
      </c>
      <c r="I4474" t="s">
        <v>11</v>
      </c>
      <c r="J4474">
        <v>0.8</v>
      </c>
      <c r="K4474">
        <v>4</v>
      </c>
      <c r="L4474">
        <v>2025</v>
      </c>
      <c r="M4474" t="s">
        <v>126</v>
      </c>
      <c r="N4474" s="89" cm="1">
        <f t="array" ref="N4474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4474" s="89">
        <f>_34_KNMI_Stations[[#This Row],[graaddagen]]*_34_KNMI_Stations[[#This Row],[Gewogen factor]]</f>
        <v>4.1599999999999993</v>
      </c>
      <c r="P4474" s="89" cm="1">
        <f t="array" ref="P4474">IF(ISNUMBER(_34_KNMI_Stations[[#This Row],[Etmaal temperatuur °C]]),IF(_34_KNMI_Stations[[#This Row],[Etmaal temperatuur °C]]&gt;stookgrens[],_34_KNMI_Stations[[#This Row],[Etmaal temperatuur °C]]-stookgrens[],0),"")</f>
        <v>0</v>
      </c>
    </row>
    <row r="4475" spans="1:16" x14ac:dyDescent="0.25">
      <c r="A4475">
        <v>273</v>
      </c>
      <c r="B4475" s="110">
        <v>45775</v>
      </c>
      <c r="C4475" s="89">
        <v>1.6</v>
      </c>
      <c r="D4475" s="89">
        <v>13.4</v>
      </c>
      <c r="E4475" s="96">
        <v>2414</v>
      </c>
      <c r="F4475" s="89">
        <v>0</v>
      </c>
      <c r="G4475" s="89"/>
      <c r="H4475">
        <v>0.71</v>
      </c>
      <c r="I4475" t="s">
        <v>11</v>
      </c>
      <c r="J4475">
        <v>0.8</v>
      </c>
      <c r="K4475">
        <v>4</v>
      </c>
      <c r="L4475">
        <v>2025</v>
      </c>
      <c r="M4475" t="s">
        <v>127</v>
      </c>
      <c r="N4475" s="89" cm="1">
        <f t="array" ref="N4475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4475" s="89">
        <f>_34_KNMI_Stations[[#This Row],[graaddagen]]*_34_KNMI_Stations[[#This Row],[Gewogen factor]]</f>
        <v>3.6799999999999997</v>
      </c>
      <c r="P4475" s="89" cm="1">
        <f t="array" ref="P4475">IF(ISNUMBER(_34_KNMI_Stations[[#This Row],[Etmaal temperatuur °C]]),IF(_34_KNMI_Stations[[#This Row],[Etmaal temperatuur °C]]&gt;stookgrens[],_34_KNMI_Stations[[#This Row],[Etmaal temperatuur °C]]-stookgrens[],0),"")</f>
        <v>0</v>
      </c>
    </row>
    <row r="4476" spans="1:16" x14ac:dyDescent="0.25">
      <c r="A4476">
        <v>273</v>
      </c>
      <c r="B4476" s="110">
        <v>45776</v>
      </c>
      <c r="C4476" s="89">
        <v>2.2999999999999998</v>
      </c>
      <c r="D4476" s="89">
        <v>14.1</v>
      </c>
      <c r="E4476" s="96">
        <v>2444</v>
      </c>
      <c r="F4476" s="89">
        <v>0</v>
      </c>
      <c r="G4476" s="89"/>
      <c r="H4476">
        <v>0.78</v>
      </c>
      <c r="I4476" t="s">
        <v>11</v>
      </c>
      <c r="J4476">
        <v>0.8</v>
      </c>
      <c r="K4476">
        <v>4</v>
      </c>
      <c r="L4476">
        <v>2025</v>
      </c>
      <c r="M4476" t="s">
        <v>127</v>
      </c>
      <c r="N4476" s="89" cm="1">
        <f t="array" ref="N4476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4476" s="89">
        <f>_34_KNMI_Stations[[#This Row],[graaddagen]]*_34_KNMI_Stations[[#This Row],[Gewogen factor]]</f>
        <v>3.1200000000000006</v>
      </c>
      <c r="P4476" s="89" cm="1">
        <f t="array" ref="P4476">IF(ISNUMBER(_34_KNMI_Stations[[#This Row],[Etmaal temperatuur °C]]),IF(_34_KNMI_Stations[[#This Row],[Etmaal temperatuur °C]]&gt;stookgrens[],_34_KNMI_Stations[[#This Row],[Etmaal temperatuur °C]]-stookgrens[],0),"")</f>
        <v>0</v>
      </c>
    </row>
    <row r="4477" spans="1:16" x14ac:dyDescent="0.25">
      <c r="A4477">
        <v>273</v>
      </c>
      <c r="B4477" s="110">
        <v>45777</v>
      </c>
      <c r="C4477" s="89">
        <v>2</v>
      </c>
      <c r="D4477" s="89">
        <v>16.399999999999999</v>
      </c>
      <c r="E4477" s="96">
        <v>2484</v>
      </c>
      <c r="F4477" s="89">
        <v>0</v>
      </c>
      <c r="G4477" s="89"/>
      <c r="H4477">
        <v>0.73</v>
      </c>
      <c r="I4477" t="s">
        <v>11</v>
      </c>
      <c r="J4477">
        <v>0.8</v>
      </c>
      <c r="K4477">
        <v>4</v>
      </c>
      <c r="L4477">
        <v>2025</v>
      </c>
      <c r="M4477" t="s">
        <v>127</v>
      </c>
      <c r="N4477" s="89" cm="1">
        <f t="array" ref="N4477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4477" s="89">
        <f>_34_KNMI_Stations[[#This Row],[graaddagen]]*_34_KNMI_Stations[[#This Row],[Gewogen factor]]</f>
        <v>1.2800000000000011</v>
      </c>
      <c r="P4477" s="89" cm="1">
        <f t="array" ref="P4477">IF(ISNUMBER(_34_KNMI_Stations[[#This Row],[Etmaal temperatuur °C]]),IF(_34_KNMI_Stations[[#This Row],[Etmaal temperatuur °C]]&gt;stookgrens[],_34_KNMI_Stations[[#This Row],[Etmaal temperatuur °C]]-stookgrens[],0),"")</f>
        <v>0</v>
      </c>
    </row>
    <row r="4478" spans="1:16" x14ac:dyDescent="0.25">
      <c r="A4478">
        <v>273</v>
      </c>
      <c r="B4478" s="110">
        <v>45778</v>
      </c>
      <c r="C4478" s="89">
        <v>1.7</v>
      </c>
      <c r="D4478" s="89">
        <v>18.8</v>
      </c>
      <c r="E4478" s="96">
        <v>2440</v>
      </c>
      <c r="F4478" s="89">
        <v>0</v>
      </c>
      <c r="G4478" s="89"/>
      <c r="H4478">
        <v>0.64</v>
      </c>
      <c r="I4478" t="s">
        <v>11</v>
      </c>
      <c r="J4478">
        <v>0.8</v>
      </c>
      <c r="K4478">
        <v>5</v>
      </c>
      <c r="L4478">
        <v>2025</v>
      </c>
      <c r="M4478" t="s">
        <v>127</v>
      </c>
      <c r="N4478" s="89" cm="1">
        <f t="array" ref="N4478">IF(ISNUMBER(_34_KNMI_Stations[[#This Row],[Etmaal temperatuur °C]]),IF(_34_KNMI_Stations[[#This Row],[Etmaal temperatuur °C]]&lt;stookgrens[],stookgrens[]-_34_KNMI_Stations[[#This Row],[Etmaal temperatuur °C]],0),"")</f>
        <v>0</v>
      </c>
      <c r="O4478" s="89">
        <f>_34_KNMI_Stations[[#This Row],[graaddagen]]*_34_KNMI_Stations[[#This Row],[Gewogen factor]]</f>
        <v>0</v>
      </c>
      <c r="P4478" s="89" cm="1">
        <f t="array" ref="P4478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4479" spans="1:16" x14ac:dyDescent="0.25">
      <c r="A4479">
        <v>273</v>
      </c>
      <c r="B4479" s="110">
        <v>45779</v>
      </c>
      <c r="C4479" s="89">
        <v>2.5</v>
      </c>
      <c r="D4479" s="89">
        <v>15.4</v>
      </c>
      <c r="E4479" s="96">
        <v>1554</v>
      </c>
      <c r="F4479" s="89">
        <v>1.5</v>
      </c>
      <c r="G4479" s="89"/>
      <c r="H4479">
        <v>0.78</v>
      </c>
      <c r="I4479" t="s">
        <v>11</v>
      </c>
      <c r="J4479">
        <v>0.8</v>
      </c>
      <c r="K4479">
        <v>5</v>
      </c>
      <c r="L4479">
        <v>2025</v>
      </c>
      <c r="M4479" t="s">
        <v>127</v>
      </c>
      <c r="N4479" s="89" cm="1">
        <f t="array" ref="N4479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4479" s="89">
        <f>_34_KNMI_Stations[[#This Row],[graaddagen]]*_34_KNMI_Stations[[#This Row],[Gewogen factor]]</f>
        <v>2.0799999999999996</v>
      </c>
      <c r="P4479" s="89" cm="1">
        <f t="array" ref="P4479">IF(ISNUMBER(_34_KNMI_Stations[[#This Row],[Etmaal temperatuur °C]]),IF(_34_KNMI_Stations[[#This Row],[Etmaal temperatuur °C]]&gt;stookgrens[],_34_KNMI_Stations[[#This Row],[Etmaal temperatuur °C]]-stookgrens[],0),"")</f>
        <v>0</v>
      </c>
    </row>
    <row r="4480" spans="1:16" x14ac:dyDescent="0.25">
      <c r="A4480">
        <v>273</v>
      </c>
      <c r="B4480" s="110">
        <v>45780</v>
      </c>
      <c r="C4480" s="89">
        <v>3.7</v>
      </c>
      <c r="D4480" s="89">
        <v>11.2</v>
      </c>
      <c r="E4480" s="96">
        <v>2123</v>
      </c>
      <c r="F4480" s="89">
        <v>-0.1</v>
      </c>
      <c r="G4480" s="89"/>
      <c r="H4480">
        <v>0.75</v>
      </c>
      <c r="I4480" t="s">
        <v>11</v>
      </c>
      <c r="J4480">
        <v>0.8</v>
      </c>
      <c r="K4480">
        <v>5</v>
      </c>
      <c r="L4480">
        <v>2025</v>
      </c>
      <c r="M4480" t="s">
        <v>127</v>
      </c>
      <c r="N4480" s="89" cm="1">
        <f t="array" ref="N4480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4480" s="89">
        <f>_34_KNMI_Stations[[#This Row],[graaddagen]]*_34_KNMI_Stations[[#This Row],[Gewogen factor]]</f>
        <v>5.4400000000000013</v>
      </c>
      <c r="P4480" s="89" cm="1">
        <f t="array" ref="P4480">IF(ISNUMBER(_34_KNMI_Stations[[#This Row],[Etmaal temperatuur °C]]),IF(_34_KNMI_Stations[[#This Row],[Etmaal temperatuur °C]]&gt;stookgrens[],_34_KNMI_Stations[[#This Row],[Etmaal temperatuur °C]]-stookgrens[],0),"")</f>
        <v>0</v>
      </c>
    </row>
    <row r="4481" spans="1:16" x14ac:dyDescent="0.25">
      <c r="A4481">
        <v>273</v>
      </c>
      <c r="B4481" s="110">
        <v>45781</v>
      </c>
      <c r="C4481" s="89">
        <v>4.7</v>
      </c>
      <c r="D4481" s="89">
        <v>9</v>
      </c>
      <c r="E4481" s="96">
        <v>1443</v>
      </c>
      <c r="F4481" s="89">
        <v>-0.1</v>
      </c>
      <c r="G4481" s="89"/>
      <c r="H4481">
        <v>0.73</v>
      </c>
      <c r="I4481" t="s">
        <v>11</v>
      </c>
      <c r="J4481">
        <v>0.8</v>
      </c>
      <c r="K4481">
        <v>5</v>
      </c>
      <c r="L4481">
        <v>2025</v>
      </c>
      <c r="M4481" t="s">
        <v>127</v>
      </c>
      <c r="N4481" s="89" cm="1">
        <f t="array" ref="N4481">IF(ISNUMBER(_34_KNMI_Stations[[#This Row],[Etmaal temperatuur °C]]),IF(_34_KNMI_Stations[[#This Row],[Etmaal temperatuur °C]]&lt;stookgrens[],stookgrens[]-_34_KNMI_Stations[[#This Row],[Etmaal temperatuur °C]],0),"")</f>
        <v>9</v>
      </c>
      <c r="O4481" s="89">
        <f>_34_KNMI_Stations[[#This Row],[graaddagen]]*_34_KNMI_Stations[[#This Row],[Gewogen factor]]</f>
        <v>7.2</v>
      </c>
      <c r="P4481" s="89" cm="1">
        <f t="array" ref="P4481">IF(ISNUMBER(_34_KNMI_Stations[[#This Row],[Etmaal temperatuur °C]]),IF(_34_KNMI_Stations[[#This Row],[Etmaal temperatuur °C]]&gt;stookgrens[],_34_KNMI_Stations[[#This Row],[Etmaal temperatuur °C]]-stookgrens[],0),"")</f>
        <v>0</v>
      </c>
    </row>
    <row r="4482" spans="1:16" x14ac:dyDescent="0.25">
      <c r="A4482">
        <v>273</v>
      </c>
      <c r="B4482" s="110">
        <v>45782</v>
      </c>
      <c r="C4482" s="89">
        <v>4.2</v>
      </c>
      <c r="D4482" s="89">
        <v>8.9</v>
      </c>
      <c r="E4482" s="96">
        <v>2501</v>
      </c>
      <c r="F4482" s="89">
        <v>-0.1</v>
      </c>
      <c r="G4482" s="89"/>
      <c r="H4482">
        <v>0.68</v>
      </c>
      <c r="I4482" t="s">
        <v>11</v>
      </c>
      <c r="J4482">
        <v>0.8</v>
      </c>
      <c r="K4482">
        <v>5</v>
      </c>
      <c r="L4482">
        <v>2025</v>
      </c>
      <c r="M4482" t="s">
        <v>132</v>
      </c>
      <c r="N4482" s="89" cm="1">
        <f t="array" ref="N4482">IF(ISNUMBER(_34_KNMI_Stations[[#This Row],[Etmaal temperatuur °C]]),IF(_34_KNMI_Stations[[#This Row],[Etmaal temperatuur °C]]&lt;stookgrens[],stookgrens[]-_34_KNMI_Stations[[#This Row],[Etmaal temperatuur °C]],0),"")</f>
        <v>9.1</v>
      </c>
      <c r="O4482" s="89">
        <f>_34_KNMI_Stations[[#This Row],[graaddagen]]*_34_KNMI_Stations[[#This Row],[Gewogen factor]]</f>
        <v>7.28</v>
      </c>
      <c r="P4482" s="89" cm="1">
        <f t="array" ref="P4482">IF(ISNUMBER(_34_KNMI_Stations[[#This Row],[Etmaal temperatuur °C]]),IF(_34_KNMI_Stations[[#This Row],[Etmaal temperatuur °C]]&gt;stookgrens[],_34_KNMI_Stations[[#This Row],[Etmaal temperatuur °C]]-stookgrens[],0),"")</f>
        <v>0</v>
      </c>
    </row>
    <row r="4483" spans="1:16" x14ac:dyDescent="0.25">
      <c r="A4483">
        <v>273</v>
      </c>
      <c r="B4483" s="110">
        <v>45783</v>
      </c>
      <c r="C4483" s="89">
        <v>4</v>
      </c>
      <c r="D4483" s="89">
        <v>9</v>
      </c>
      <c r="E4483" s="96">
        <v>1250</v>
      </c>
      <c r="F4483" s="89">
        <v>-0.1</v>
      </c>
      <c r="G4483" s="89"/>
      <c r="H4483">
        <v>0.78</v>
      </c>
      <c r="I4483" t="s">
        <v>11</v>
      </c>
      <c r="J4483">
        <v>0.8</v>
      </c>
      <c r="K4483">
        <v>5</v>
      </c>
      <c r="L4483">
        <v>2025</v>
      </c>
      <c r="M4483" t="s">
        <v>132</v>
      </c>
      <c r="N4483" s="89" cm="1">
        <f t="array" ref="N4483">IF(ISNUMBER(_34_KNMI_Stations[[#This Row],[Etmaal temperatuur °C]]),IF(_34_KNMI_Stations[[#This Row],[Etmaal temperatuur °C]]&lt;stookgrens[],stookgrens[]-_34_KNMI_Stations[[#This Row],[Etmaal temperatuur °C]],0),"")</f>
        <v>9</v>
      </c>
      <c r="O4483" s="89">
        <f>_34_KNMI_Stations[[#This Row],[graaddagen]]*_34_KNMI_Stations[[#This Row],[Gewogen factor]]</f>
        <v>7.2</v>
      </c>
      <c r="P4483" s="89" cm="1">
        <f t="array" ref="P4483">IF(ISNUMBER(_34_KNMI_Stations[[#This Row],[Etmaal temperatuur °C]]),IF(_34_KNMI_Stations[[#This Row],[Etmaal temperatuur °C]]&gt;stookgrens[],_34_KNMI_Stations[[#This Row],[Etmaal temperatuur °C]]-stookgrens[],0),"")</f>
        <v>0</v>
      </c>
    </row>
    <row r="4484" spans="1:16" x14ac:dyDescent="0.25">
      <c r="A4484">
        <v>273</v>
      </c>
      <c r="B4484" s="110">
        <v>45784</v>
      </c>
      <c r="C4484" s="89">
        <v>3.8</v>
      </c>
      <c r="D4484" s="89">
        <v>10.6</v>
      </c>
      <c r="E4484" s="96">
        <v>1817</v>
      </c>
      <c r="F4484" s="89">
        <v>0</v>
      </c>
      <c r="G4484" s="89"/>
      <c r="H4484">
        <v>0.77</v>
      </c>
      <c r="I4484" t="s">
        <v>11</v>
      </c>
      <c r="J4484">
        <v>0.8</v>
      </c>
      <c r="K4484">
        <v>5</v>
      </c>
      <c r="L4484">
        <v>2025</v>
      </c>
      <c r="M4484" t="s">
        <v>132</v>
      </c>
      <c r="N4484" s="89" cm="1">
        <f t="array" ref="N4484">IF(ISNUMBER(_34_KNMI_Stations[[#This Row],[Etmaal temperatuur °C]]),IF(_34_KNMI_Stations[[#This Row],[Etmaal temperatuur °C]]&lt;stookgrens[],stookgrens[]-_34_KNMI_Stations[[#This Row],[Etmaal temperatuur °C]],0),"")</f>
        <v>7.4</v>
      </c>
      <c r="O4484" s="89">
        <f>_34_KNMI_Stations[[#This Row],[graaddagen]]*_34_KNMI_Stations[[#This Row],[Gewogen factor]]</f>
        <v>5.9200000000000008</v>
      </c>
      <c r="P4484" s="89" cm="1">
        <f t="array" ref="P4484">IF(ISNUMBER(_34_KNMI_Stations[[#This Row],[Etmaal temperatuur °C]]),IF(_34_KNMI_Stations[[#This Row],[Etmaal temperatuur °C]]&gt;stookgrens[],_34_KNMI_Stations[[#This Row],[Etmaal temperatuur °C]]-stookgrens[],0),"")</f>
        <v>0</v>
      </c>
    </row>
    <row r="4485" spans="1:16" x14ac:dyDescent="0.25">
      <c r="A4485">
        <v>273</v>
      </c>
      <c r="B4485" s="110">
        <v>45785</v>
      </c>
      <c r="C4485" s="89">
        <v>2.7</v>
      </c>
      <c r="D4485" s="89">
        <v>11.9</v>
      </c>
      <c r="E4485" s="96">
        <v>2081</v>
      </c>
      <c r="F4485" s="89">
        <v>0</v>
      </c>
      <c r="G4485" s="89"/>
      <c r="H4485">
        <v>0.61</v>
      </c>
      <c r="I4485" t="s">
        <v>11</v>
      </c>
      <c r="J4485">
        <v>0.8</v>
      </c>
      <c r="K4485">
        <v>5</v>
      </c>
      <c r="L4485">
        <v>2025</v>
      </c>
      <c r="M4485" t="s">
        <v>132</v>
      </c>
      <c r="N4485" s="89" cm="1">
        <f t="array" ref="N4485">IF(ISNUMBER(_34_KNMI_Stations[[#This Row],[Etmaal temperatuur °C]]),IF(_34_KNMI_Stations[[#This Row],[Etmaal temperatuur °C]]&lt;stookgrens[],stookgrens[]-_34_KNMI_Stations[[#This Row],[Etmaal temperatuur °C]],0),"")</f>
        <v>6.1</v>
      </c>
      <c r="O4485" s="89">
        <f>_34_KNMI_Stations[[#This Row],[graaddagen]]*_34_KNMI_Stations[[#This Row],[Gewogen factor]]</f>
        <v>4.88</v>
      </c>
      <c r="P4485" s="89" cm="1">
        <f t="array" ref="P4485">IF(ISNUMBER(_34_KNMI_Stations[[#This Row],[Etmaal temperatuur °C]]),IF(_34_KNMI_Stations[[#This Row],[Etmaal temperatuur °C]]&gt;stookgrens[],_34_KNMI_Stations[[#This Row],[Etmaal temperatuur °C]]-stookgrens[],0),"")</f>
        <v>0</v>
      </c>
    </row>
    <row r="4486" spans="1:16" x14ac:dyDescent="0.25">
      <c r="A4486">
        <v>273</v>
      </c>
      <c r="B4486" s="110">
        <v>45786</v>
      </c>
      <c r="C4486" s="89">
        <v>3</v>
      </c>
      <c r="D4486" s="89">
        <v>12.6</v>
      </c>
      <c r="E4486" s="96">
        <v>2309</v>
      </c>
      <c r="F4486" s="89">
        <v>0</v>
      </c>
      <c r="G4486" s="89"/>
      <c r="H4486">
        <v>0.62</v>
      </c>
      <c r="I4486" t="s">
        <v>11</v>
      </c>
      <c r="J4486">
        <v>0.8</v>
      </c>
      <c r="K4486">
        <v>5</v>
      </c>
      <c r="L4486">
        <v>2025</v>
      </c>
      <c r="M4486" t="s">
        <v>132</v>
      </c>
      <c r="N4486" s="89" cm="1">
        <f t="array" ref="N4486">IF(ISNUMBER(_34_KNMI_Stations[[#This Row],[Etmaal temperatuur °C]]),IF(_34_KNMI_Stations[[#This Row],[Etmaal temperatuur °C]]&lt;stookgrens[],stookgrens[]-_34_KNMI_Stations[[#This Row],[Etmaal temperatuur °C]],0),"")</f>
        <v>5.4</v>
      </c>
      <c r="O4486" s="89">
        <f>_34_KNMI_Stations[[#This Row],[graaddagen]]*_34_KNMI_Stations[[#This Row],[Gewogen factor]]</f>
        <v>4.32</v>
      </c>
      <c r="P4486" s="89" cm="1">
        <f t="array" ref="P4486">IF(ISNUMBER(_34_KNMI_Stations[[#This Row],[Etmaal temperatuur °C]]),IF(_34_KNMI_Stations[[#This Row],[Etmaal temperatuur °C]]&gt;stookgrens[],_34_KNMI_Stations[[#This Row],[Etmaal temperatuur °C]]-stookgrens[],0),"")</f>
        <v>0</v>
      </c>
    </row>
    <row r="4487" spans="1:16" x14ac:dyDescent="0.25">
      <c r="A4487">
        <v>273</v>
      </c>
      <c r="B4487" s="110">
        <v>45787</v>
      </c>
      <c r="C4487" s="89">
        <v>3.5</v>
      </c>
      <c r="D4487" s="89">
        <v>14</v>
      </c>
      <c r="E4487" s="96">
        <v>2657</v>
      </c>
      <c r="F4487" s="89">
        <v>0</v>
      </c>
      <c r="G4487" s="89"/>
      <c r="H4487">
        <v>0.59</v>
      </c>
      <c r="I4487" t="s">
        <v>11</v>
      </c>
      <c r="J4487">
        <v>0.8</v>
      </c>
      <c r="K4487">
        <v>5</v>
      </c>
      <c r="L4487">
        <v>2025</v>
      </c>
      <c r="M4487" t="s">
        <v>132</v>
      </c>
      <c r="N4487" s="89" cm="1">
        <f t="array" ref="N4487">IF(ISNUMBER(_34_KNMI_Stations[[#This Row],[Etmaal temperatuur °C]]),IF(_34_KNMI_Stations[[#This Row],[Etmaal temperatuur °C]]&lt;stookgrens[],stookgrens[]-_34_KNMI_Stations[[#This Row],[Etmaal temperatuur °C]],0),"")</f>
        <v>4</v>
      </c>
      <c r="O4487" s="89">
        <f>_34_KNMI_Stations[[#This Row],[graaddagen]]*_34_KNMI_Stations[[#This Row],[Gewogen factor]]</f>
        <v>3.2</v>
      </c>
      <c r="P4487" s="89" cm="1">
        <f t="array" ref="P4487">IF(ISNUMBER(_34_KNMI_Stations[[#This Row],[Etmaal temperatuur °C]]),IF(_34_KNMI_Stations[[#This Row],[Etmaal temperatuur °C]]&gt;stookgrens[],_34_KNMI_Stations[[#This Row],[Etmaal temperatuur °C]]-stookgrens[],0),"")</f>
        <v>0</v>
      </c>
    </row>
    <row r="4488" spans="1:16" x14ac:dyDescent="0.25">
      <c r="A4488">
        <v>273</v>
      </c>
      <c r="B4488" s="110">
        <v>45788</v>
      </c>
      <c r="C4488" s="89">
        <v>3.7</v>
      </c>
      <c r="D4488" s="89">
        <v>17.399999999999999</v>
      </c>
      <c r="E4488" s="96">
        <v>2682</v>
      </c>
      <c r="F4488" s="89">
        <v>0</v>
      </c>
      <c r="G4488" s="89"/>
      <c r="H4488">
        <v>0.56999999999999995</v>
      </c>
      <c r="I4488" t="s">
        <v>11</v>
      </c>
      <c r="J4488">
        <v>0.8</v>
      </c>
      <c r="K4488">
        <v>5</v>
      </c>
      <c r="L4488">
        <v>2025</v>
      </c>
      <c r="M4488" t="s">
        <v>132</v>
      </c>
      <c r="N4488" s="89" cm="1">
        <f t="array" ref="N4488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4488" s="89">
        <f>_34_KNMI_Stations[[#This Row],[graaddagen]]*_34_KNMI_Stations[[#This Row],[Gewogen factor]]</f>
        <v>0.48000000000000115</v>
      </c>
      <c r="P4488" s="89" cm="1">
        <f t="array" ref="P4488">IF(ISNUMBER(_34_KNMI_Stations[[#This Row],[Etmaal temperatuur °C]]),IF(_34_KNMI_Stations[[#This Row],[Etmaal temperatuur °C]]&gt;stookgrens[],_34_KNMI_Stations[[#This Row],[Etmaal temperatuur °C]]-stookgrens[],0),"")</f>
        <v>0</v>
      </c>
    </row>
    <row r="4489" spans="1:16" x14ac:dyDescent="0.25">
      <c r="A4489">
        <v>273</v>
      </c>
      <c r="B4489" s="110">
        <v>45789</v>
      </c>
      <c r="C4489" s="89">
        <v>5.3</v>
      </c>
      <c r="D4489" s="89">
        <v>17.2</v>
      </c>
      <c r="E4489" s="96">
        <v>2734</v>
      </c>
      <c r="F4489" s="89">
        <v>0</v>
      </c>
      <c r="G4489" s="89"/>
      <c r="H4489">
        <v>0.5</v>
      </c>
      <c r="I4489" t="s">
        <v>11</v>
      </c>
      <c r="J4489">
        <v>0.8</v>
      </c>
      <c r="K4489">
        <v>5</v>
      </c>
      <c r="L4489">
        <v>2025</v>
      </c>
      <c r="M4489" t="s">
        <v>133</v>
      </c>
      <c r="N4489" s="89" cm="1">
        <f t="array" ref="N4489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4489" s="89">
        <f>_34_KNMI_Stations[[#This Row],[graaddagen]]*_34_KNMI_Stations[[#This Row],[Gewogen factor]]</f>
        <v>0.64000000000000057</v>
      </c>
      <c r="P4489" s="89" cm="1">
        <f t="array" ref="P4489">IF(ISNUMBER(_34_KNMI_Stations[[#This Row],[Etmaal temperatuur °C]]),IF(_34_KNMI_Stations[[#This Row],[Etmaal temperatuur °C]]&gt;stookgrens[],_34_KNMI_Stations[[#This Row],[Etmaal temperatuur °C]]-stookgrens[],0),"")</f>
        <v>0</v>
      </c>
    </row>
    <row r="4490" spans="1:16" x14ac:dyDescent="0.25">
      <c r="A4490">
        <v>273</v>
      </c>
      <c r="B4490" s="110">
        <v>45790</v>
      </c>
      <c r="C4490" s="89">
        <v>3.8</v>
      </c>
      <c r="D4490" s="89">
        <v>15.4</v>
      </c>
      <c r="E4490" s="96">
        <v>2769</v>
      </c>
      <c r="F4490" s="89">
        <v>0</v>
      </c>
      <c r="G4490" s="89"/>
      <c r="H4490">
        <v>0.53</v>
      </c>
      <c r="I4490" t="s">
        <v>11</v>
      </c>
      <c r="J4490">
        <v>0.8</v>
      </c>
      <c r="K4490">
        <v>5</v>
      </c>
      <c r="L4490">
        <v>2025</v>
      </c>
      <c r="M4490" t="s">
        <v>133</v>
      </c>
      <c r="N4490" s="89" cm="1">
        <f t="array" ref="N4490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4490" s="89">
        <f>_34_KNMI_Stations[[#This Row],[graaddagen]]*_34_KNMI_Stations[[#This Row],[Gewogen factor]]</f>
        <v>2.0799999999999996</v>
      </c>
      <c r="P4490" s="89" cm="1">
        <f t="array" ref="P4490">IF(ISNUMBER(_34_KNMI_Stations[[#This Row],[Etmaal temperatuur °C]]),IF(_34_KNMI_Stations[[#This Row],[Etmaal temperatuur °C]]&gt;stookgrens[],_34_KNMI_Stations[[#This Row],[Etmaal temperatuur °C]]-stookgrens[],0),"")</f>
        <v>0</v>
      </c>
    </row>
    <row r="4491" spans="1:16" x14ac:dyDescent="0.25">
      <c r="A4491">
        <v>273</v>
      </c>
      <c r="B4491" s="110">
        <v>45791</v>
      </c>
      <c r="C4491" s="89">
        <v>4.3</v>
      </c>
      <c r="D4491" s="89">
        <v>12.7</v>
      </c>
      <c r="E4491" s="96">
        <v>2599</v>
      </c>
      <c r="F4491" s="89">
        <v>0</v>
      </c>
      <c r="G4491" s="89"/>
      <c r="H4491">
        <v>0.74</v>
      </c>
      <c r="I4491" t="s">
        <v>11</v>
      </c>
      <c r="J4491">
        <v>0.8</v>
      </c>
      <c r="K4491">
        <v>5</v>
      </c>
      <c r="L4491">
        <v>2025</v>
      </c>
      <c r="M4491" t="s">
        <v>133</v>
      </c>
      <c r="N4491" s="89" cm="1">
        <f t="array" ref="N4491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4491" s="89">
        <f>_34_KNMI_Stations[[#This Row],[graaddagen]]*_34_KNMI_Stations[[#This Row],[Gewogen factor]]</f>
        <v>4.2400000000000011</v>
      </c>
      <c r="P4491" s="89" cm="1">
        <f t="array" ref="P4491">IF(ISNUMBER(_34_KNMI_Stations[[#This Row],[Etmaal temperatuur °C]]),IF(_34_KNMI_Stations[[#This Row],[Etmaal temperatuur °C]]&gt;stookgrens[],_34_KNMI_Stations[[#This Row],[Etmaal temperatuur °C]]-stookgrens[],0),"")</f>
        <v>0</v>
      </c>
    </row>
    <row r="4492" spans="1:16" x14ac:dyDescent="0.25">
      <c r="A4492">
        <v>273</v>
      </c>
      <c r="B4492" s="110">
        <v>45792</v>
      </c>
      <c r="C4492" s="89">
        <v>4.5999999999999996</v>
      </c>
      <c r="D4492" s="89">
        <v>12.9</v>
      </c>
      <c r="E4492" s="96">
        <v>2749</v>
      </c>
      <c r="F4492" s="89">
        <v>0</v>
      </c>
      <c r="G4492" s="89"/>
      <c r="H4492">
        <v>0.65</v>
      </c>
      <c r="I4492" t="s">
        <v>11</v>
      </c>
      <c r="J4492">
        <v>0.8</v>
      </c>
      <c r="K4492">
        <v>5</v>
      </c>
      <c r="L4492">
        <v>2025</v>
      </c>
      <c r="M4492" t="s">
        <v>133</v>
      </c>
      <c r="N4492" s="89" cm="1">
        <f t="array" ref="N4492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4492" s="89">
        <f>_34_KNMI_Stations[[#This Row],[graaddagen]]*_34_KNMI_Stations[[#This Row],[Gewogen factor]]</f>
        <v>4.08</v>
      </c>
      <c r="P4492" s="89" cm="1">
        <f t="array" ref="P4492">IF(ISNUMBER(_34_KNMI_Stations[[#This Row],[Etmaal temperatuur °C]]),IF(_34_KNMI_Stations[[#This Row],[Etmaal temperatuur °C]]&gt;stookgrens[],_34_KNMI_Stations[[#This Row],[Etmaal temperatuur °C]]-stookgrens[],0),"")</f>
        <v>0</v>
      </c>
    </row>
    <row r="4493" spans="1:16" x14ac:dyDescent="0.25">
      <c r="A4493">
        <v>273</v>
      </c>
      <c r="B4493" s="110">
        <v>45793</v>
      </c>
      <c r="C4493" s="89">
        <v>4</v>
      </c>
      <c r="D4493" s="89">
        <v>11.1</v>
      </c>
      <c r="E4493" s="96">
        <v>2005</v>
      </c>
      <c r="F4493" s="89">
        <v>0</v>
      </c>
      <c r="G4493" s="89"/>
      <c r="H4493">
        <v>0.79</v>
      </c>
      <c r="I4493" t="s">
        <v>11</v>
      </c>
      <c r="J4493">
        <v>0.8</v>
      </c>
      <c r="K4493">
        <v>5</v>
      </c>
      <c r="L4493">
        <v>2025</v>
      </c>
      <c r="M4493" t="s">
        <v>133</v>
      </c>
      <c r="N4493" s="89" cm="1">
        <f t="array" ref="N4493">IF(ISNUMBER(_34_KNMI_Stations[[#This Row],[Etmaal temperatuur °C]]),IF(_34_KNMI_Stations[[#This Row],[Etmaal temperatuur °C]]&lt;stookgrens[],stookgrens[]-_34_KNMI_Stations[[#This Row],[Etmaal temperatuur °C]],0),"")</f>
        <v>6.9</v>
      </c>
      <c r="O4493" s="89">
        <f>_34_KNMI_Stations[[#This Row],[graaddagen]]*_34_KNMI_Stations[[#This Row],[Gewogen factor]]</f>
        <v>5.5200000000000005</v>
      </c>
      <c r="P4493" s="89" cm="1">
        <f t="array" ref="P4493">IF(ISNUMBER(_34_KNMI_Stations[[#This Row],[Etmaal temperatuur °C]]),IF(_34_KNMI_Stations[[#This Row],[Etmaal temperatuur °C]]&gt;stookgrens[],_34_KNMI_Stations[[#This Row],[Etmaal temperatuur °C]]-stookgrens[],0),"")</f>
        <v>0</v>
      </c>
    </row>
    <row r="4494" spans="1:16" x14ac:dyDescent="0.25">
      <c r="A4494">
        <v>273</v>
      </c>
      <c r="B4494" s="110">
        <v>45794</v>
      </c>
      <c r="C4494" s="89">
        <v>4.5999999999999996</v>
      </c>
      <c r="D4494" s="89">
        <v>12.8</v>
      </c>
      <c r="E4494" s="96">
        <v>2637</v>
      </c>
      <c r="F4494" s="89">
        <v>0</v>
      </c>
      <c r="G4494" s="89"/>
      <c r="H4494">
        <v>0.76</v>
      </c>
      <c r="I4494" t="s">
        <v>11</v>
      </c>
      <c r="J4494">
        <v>0.8</v>
      </c>
      <c r="K4494">
        <v>5</v>
      </c>
      <c r="L4494">
        <v>2025</v>
      </c>
      <c r="M4494" t="s">
        <v>133</v>
      </c>
      <c r="N4494" s="89" cm="1">
        <f t="array" ref="N4494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4494" s="89">
        <f>_34_KNMI_Stations[[#This Row],[graaddagen]]*_34_KNMI_Stations[[#This Row],[Gewogen factor]]</f>
        <v>4.1599999999999993</v>
      </c>
      <c r="P4494" s="89" cm="1">
        <f t="array" ref="P4494">IF(ISNUMBER(_34_KNMI_Stations[[#This Row],[Etmaal temperatuur °C]]),IF(_34_KNMI_Stations[[#This Row],[Etmaal temperatuur °C]]&gt;stookgrens[],_34_KNMI_Stations[[#This Row],[Etmaal temperatuur °C]]-stookgrens[],0),"")</f>
        <v>0</v>
      </c>
    </row>
    <row r="4495" spans="1:16" x14ac:dyDescent="0.25">
      <c r="A4495">
        <v>273</v>
      </c>
      <c r="B4495" s="110">
        <v>45795</v>
      </c>
      <c r="C4495" s="89">
        <v>2.8</v>
      </c>
      <c r="D4495" s="89">
        <v>13.8</v>
      </c>
      <c r="E4495" s="96">
        <v>1522</v>
      </c>
      <c r="F4495" s="89">
        <v>-0.1</v>
      </c>
      <c r="G4495" s="89"/>
      <c r="H4495">
        <v>0.68</v>
      </c>
      <c r="I4495" t="s">
        <v>11</v>
      </c>
      <c r="J4495">
        <v>0.8</v>
      </c>
      <c r="K4495">
        <v>5</v>
      </c>
      <c r="L4495">
        <v>2025</v>
      </c>
      <c r="M4495" t="s">
        <v>133</v>
      </c>
      <c r="N4495" s="89" cm="1">
        <f t="array" ref="N4495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4495" s="89">
        <f>_34_KNMI_Stations[[#This Row],[graaddagen]]*_34_KNMI_Stations[[#This Row],[Gewogen factor]]</f>
        <v>3.3599999999999994</v>
      </c>
      <c r="P4495" s="89" cm="1">
        <f t="array" ref="P4495">IF(ISNUMBER(_34_KNMI_Stations[[#This Row],[Etmaal temperatuur °C]]),IF(_34_KNMI_Stations[[#This Row],[Etmaal temperatuur °C]]&gt;stookgrens[],_34_KNMI_Stations[[#This Row],[Etmaal temperatuur °C]]-stookgrens[],0),"")</f>
        <v>0</v>
      </c>
    </row>
    <row r="4496" spans="1:16" x14ac:dyDescent="0.25">
      <c r="A4496">
        <v>273</v>
      </c>
      <c r="B4496" s="110">
        <v>45796</v>
      </c>
      <c r="C4496" s="89">
        <v>2.4</v>
      </c>
      <c r="D4496" s="89">
        <v>14.4</v>
      </c>
      <c r="E4496" s="96">
        <v>2229</v>
      </c>
      <c r="F4496" s="89">
        <v>0</v>
      </c>
      <c r="G4496" s="89"/>
      <c r="H4496">
        <v>0.68</v>
      </c>
      <c r="I4496" t="s">
        <v>11</v>
      </c>
      <c r="J4496">
        <v>0.8</v>
      </c>
      <c r="K4496">
        <v>5</v>
      </c>
      <c r="L4496">
        <v>2025</v>
      </c>
      <c r="M4496" t="s">
        <v>349</v>
      </c>
      <c r="N4496" s="89" cm="1">
        <f t="array" ref="N4496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4496" s="89">
        <f>_34_KNMI_Stations[[#This Row],[graaddagen]]*_34_KNMI_Stations[[#This Row],[Gewogen factor]]</f>
        <v>2.88</v>
      </c>
      <c r="P4496" s="89" cm="1">
        <f t="array" ref="P4496">IF(ISNUMBER(_34_KNMI_Stations[[#This Row],[Etmaal temperatuur °C]]),IF(_34_KNMI_Stations[[#This Row],[Etmaal temperatuur °C]]&gt;stookgrens[],_34_KNMI_Stations[[#This Row],[Etmaal temperatuur °C]]-stookgrens[],0),"")</f>
        <v>0</v>
      </c>
    </row>
    <row r="4497" spans="1:16" x14ac:dyDescent="0.25">
      <c r="A4497">
        <v>273</v>
      </c>
      <c r="B4497" s="110">
        <v>45797</v>
      </c>
      <c r="C4497" s="89">
        <v>3.1</v>
      </c>
      <c r="D4497" s="89">
        <v>13.9</v>
      </c>
      <c r="E4497" s="96">
        <v>2832</v>
      </c>
      <c r="F4497" s="89">
        <v>0</v>
      </c>
      <c r="G4497" s="89"/>
      <c r="H4497">
        <v>0.72</v>
      </c>
      <c r="I4497" t="s">
        <v>11</v>
      </c>
      <c r="J4497">
        <v>0.8</v>
      </c>
      <c r="K4497">
        <v>5</v>
      </c>
      <c r="L4497">
        <v>2025</v>
      </c>
      <c r="M4497" t="s">
        <v>349</v>
      </c>
      <c r="N4497" s="89" cm="1">
        <f t="array" ref="N4497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4497" s="89">
        <f>_34_KNMI_Stations[[#This Row],[graaddagen]]*_34_KNMI_Stations[[#This Row],[Gewogen factor]]</f>
        <v>3.28</v>
      </c>
      <c r="P4497" s="89" cm="1">
        <f t="array" ref="P4497">IF(ISNUMBER(_34_KNMI_Stations[[#This Row],[Etmaal temperatuur °C]]),IF(_34_KNMI_Stations[[#This Row],[Etmaal temperatuur °C]]&gt;stookgrens[],_34_KNMI_Stations[[#This Row],[Etmaal temperatuur °C]]-stookgrens[],0),"")</f>
        <v>0</v>
      </c>
    </row>
    <row r="4498" spans="1:16" x14ac:dyDescent="0.25">
      <c r="A4498">
        <v>273</v>
      </c>
      <c r="B4498" s="110">
        <v>45798</v>
      </c>
      <c r="C4498" s="89">
        <v>4.7</v>
      </c>
      <c r="D4498" s="89">
        <v>12</v>
      </c>
      <c r="E4498" s="96">
        <v>2480</v>
      </c>
      <c r="F4498" s="89">
        <v>0</v>
      </c>
      <c r="G4498" s="89"/>
      <c r="H4498">
        <v>0.76</v>
      </c>
      <c r="I4498" t="s">
        <v>11</v>
      </c>
      <c r="J4498">
        <v>0.8</v>
      </c>
      <c r="K4498">
        <v>5</v>
      </c>
      <c r="L4498">
        <v>2025</v>
      </c>
      <c r="M4498" t="s">
        <v>349</v>
      </c>
      <c r="N4498" s="89" cm="1">
        <f t="array" ref="N4498">IF(ISNUMBER(_34_KNMI_Stations[[#This Row],[Etmaal temperatuur °C]]),IF(_34_KNMI_Stations[[#This Row],[Etmaal temperatuur °C]]&lt;stookgrens[],stookgrens[]-_34_KNMI_Stations[[#This Row],[Etmaal temperatuur °C]],0),"")</f>
        <v>6</v>
      </c>
      <c r="O4498" s="89">
        <f>_34_KNMI_Stations[[#This Row],[graaddagen]]*_34_KNMI_Stations[[#This Row],[Gewogen factor]]</f>
        <v>4.8000000000000007</v>
      </c>
      <c r="P4498" s="89" cm="1">
        <f t="array" ref="P4498">IF(ISNUMBER(_34_KNMI_Stations[[#This Row],[Etmaal temperatuur °C]]),IF(_34_KNMI_Stations[[#This Row],[Etmaal temperatuur °C]]&gt;stookgrens[],_34_KNMI_Stations[[#This Row],[Etmaal temperatuur °C]]-stookgrens[],0),"")</f>
        <v>0</v>
      </c>
    </row>
    <row r="4499" spans="1:16" x14ac:dyDescent="0.25">
      <c r="A4499">
        <v>273</v>
      </c>
      <c r="B4499" s="110">
        <v>45799</v>
      </c>
      <c r="C4499" s="89">
        <v>5.8</v>
      </c>
      <c r="D4499" s="89">
        <v>10.5</v>
      </c>
      <c r="E4499" s="96">
        <v>2308</v>
      </c>
      <c r="F4499" s="89">
        <v>1.3</v>
      </c>
      <c r="G4499" s="89"/>
      <c r="H4499">
        <v>0.66</v>
      </c>
      <c r="I4499" t="s">
        <v>11</v>
      </c>
      <c r="J4499">
        <v>0.8</v>
      </c>
      <c r="K4499">
        <v>5</v>
      </c>
      <c r="L4499">
        <v>2025</v>
      </c>
      <c r="M4499" t="s">
        <v>349</v>
      </c>
      <c r="N4499" s="89" cm="1">
        <f t="array" ref="N4499">IF(ISNUMBER(_34_KNMI_Stations[[#This Row],[Etmaal temperatuur °C]]),IF(_34_KNMI_Stations[[#This Row],[Etmaal temperatuur °C]]&lt;stookgrens[],stookgrens[]-_34_KNMI_Stations[[#This Row],[Etmaal temperatuur °C]],0),"")</f>
        <v>7.5</v>
      </c>
      <c r="O4499" s="89">
        <f>_34_KNMI_Stations[[#This Row],[graaddagen]]*_34_KNMI_Stations[[#This Row],[Gewogen factor]]</f>
        <v>6</v>
      </c>
      <c r="P4499" s="89" cm="1">
        <f t="array" ref="P4499">IF(ISNUMBER(_34_KNMI_Stations[[#This Row],[Etmaal temperatuur °C]]),IF(_34_KNMI_Stations[[#This Row],[Etmaal temperatuur °C]]&gt;stookgrens[],_34_KNMI_Stations[[#This Row],[Etmaal temperatuur °C]]-stookgrens[],0),"")</f>
        <v>0</v>
      </c>
    </row>
    <row r="4500" spans="1:16" x14ac:dyDescent="0.25">
      <c r="A4500">
        <v>273</v>
      </c>
      <c r="B4500" s="110">
        <v>45800</v>
      </c>
      <c r="C4500" s="89">
        <v>4.3</v>
      </c>
      <c r="D4500" s="89">
        <v>9.4</v>
      </c>
      <c r="E4500" s="96">
        <v>1860</v>
      </c>
      <c r="F4500" s="89">
        <v>4.0999999999999996</v>
      </c>
      <c r="G4500" s="89"/>
      <c r="H4500">
        <v>0.79</v>
      </c>
      <c r="I4500" t="s">
        <v>11</v>
      </c>
      <c r="J4500">
        <v>0.8</v>
      </c>
      <c r="K4500">
        <v>5</v>
      </c>
      <c r="L4500">
        <v>2025</v>
      </c>
      <c r="M4500" t="s">
        <v>349</v>
      </c>
      <c r="N4500" s="89" cm="1">
        <f t="array" ref="N4500">IF(ISNUMBER(_34_KNMI_Stations[[#This Row],[Etmaal temperatuur °C]]),IF(_34_KNMI_Stations[[#This Row],[Etmaal temperatuur °C]]&lt;stookgrens[],stookgrens[]-_34_KNMI_Stations[[#This Row],[Etmaal temperatuur °C]],0),"")</f>
        <v>8.6</v>
      </c>
      <c r="O4500" s="89">
        <f>_34_KNMI_Stations[[#This Row],[graaddagen]]*_34_KNMI_Stations[[#This Row],[Gewogen factor]]</f>
        <v>6.88</v>
      </c>
      <c r="P4500" s="89" cm="1">
        <f t="array" ref="P4500">IF(ISNUMBER(_34_KNMI_Stations[[#This Row],[Etmaal temperatuur °C]]),IF(_34_KNMI_Stations[[#This Row],[Etmaal temperatuur °C]]&gt;stookgrens[],_34_KNMI_Stations[[#This Row],[Etmaal temperatuur °C]]-stookgrens[],0),"")</f>
        <v>0</v>
      </c>
    </row>
    <row r="4501" spans="1:16" x14ac:dyDescent="0.25">
      <c r="A4501">
        <v>273</v>
      </c>
      <c r="B4501" s="110">
        <v>45801</v>
      </c>
      <c r="C4501" s="89">
        <v>4.2</v>
      </c>
      <c r="D4501" s="89">
        <v>12.2</v>
      </c>
      <c r="E4501" s="96">
        <v>1017</v>
      </c>
      <c r="F4501" s="89">
        <v>0.8</v>
      </c>
      <c r="G4501" s="89"/>
      <c r="H4501">
        <v>0.87</v>
      </c>
      <c r="I4501" t="s">
        <v>11</v>
      </c>
      <c r="J4501">
        <v>0.8</v>
      </c>
      <c r="K4501">
        <v>5</v>
      </c>
      <c r="L4501">
        <v>2025</v>
      </c>
      <c r="M4501" t="s">
        <v>349</v>
      </c>
      <c r="N4501" s="89" cm="1">
        <f t="array" ref="N4501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4501" s="89">
        <f>_34_KNMI_Stations[[#This Row],[graaddagen]]*_34_KNMI_Stations[[#This Row],[Gewogen factor]]</f>
        <v>4.6400000000000006</v>
      </c>
      <c r="P4501" s="89" cm="1">
        <f t="array" ref="P4501">IF(ISNUMBER(_34_KNMI_Stations[[#This Row],[Etmaal temperatuur °C]]),IF(_34_KNMI_Stations[[#This Row],[Etmaal temperatuur °C]]&gt;stookgrens[],_34_KNMI_Stations[[#This Row],[Etmaal temperatuur °C]]-stookgrens[],0),"")</f>
        <v>0</v>
      </c>
    </row>
    <row r="4502" spans="1:16" x14ac:dyDescent="0.25">
      <c r="A4502">
        <v>273</v>
      </c>
      <c r="B4502" s="110">
        <v>45802</v>
      </c>
      <c r="C4502" s="89">
        <v>4.2</v>
      </c>
      <c r="D4502" s="89">
        <v>14.6</v>
      </c>
      <c r="E4502" s="96">
        <v>1306</v>
      </c>
      <c r="F4502" s="89">
        <v>1.8</v>
      </c>
      <c r="G4502" s="89"/>
      <c r="H4502">
        <v>0.87</v>
      </c>
      <c r="I4502" t="s">
        <v>11</v>
      </c>
      <c r="J4502">
        <v>0.8</v>
      </c>
      <c r="K4502">
        <v>5</v>
      </c>
      <c r="L4502">
        <v>2025</v>
      </c>
      <c r="M4502" t="s">
        <v>349</v>
      </c>
      <c r="N4502" s="89" cm="1">
        <f t="array" ref="N4502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4502" s="89">
        <f>_34_KNMI_Stations[[#This Row],[graaddagen]]*_34_KNMI_Stations[[#This Row],[Gewogen factor]]</f>
        <v>2.7200000000000006</v>
      </c>
      <c r="P4502" s="89" cm="1">
        <f t="array" ref="P4502">IF(ISNUMBER(_34_KNMI_Stations[[#This Row],[Etmaal temperatuur °C]]),IF(_34_KNMI_Stations[[#This Row],[Etmaal temperatuur °C]]&gt;stookgrens[],_34_KNMI_Stations[[#This Row],[Etmaal temperatuur °C]]-stookgrens[],0),"")</f>
        <v>0</v>
      </c>
    </row>
    <row r="4503" spans="1:16" x14ac:dyDescent="0.25">
      <c r="A4503">
        <v>273</v>
      </c>
      <c r="B4503" s="110">
        <v>45803</v>
      </c>
      <c r="C4503" s="89">
        <v>4.5</v>
      </c>
      <c r="D4503" s="89">
        <v>15</v>
      </c>
      <c r="E4503" s="96">
        <v>2499</v>
      </c>
      <c r="F4503" s="89">
        <v>-0.1</v>
      </c>
      <c r="G4503" s="89"/>
      <c r="H4503">
        <v>0.68</v>
      </c>
      <c r="I4503" t="s">
        <v>11</v>
      </c>
      <c r="J4503">
        <v>0.8</v>
      </c>
      <c r="K4503">
        <v>5</v>
      </c>
      <c r="L4503">
        <v>2025</v>
      </c>
      <c r="M4503" t="s">
        <v>350</v>
      </c>
      <c r="N4503" s="89" cm="1">
        <f t="array" ref="N4503">IF(ISNUMBER(_34_KNMI_Stations[[#This Row],[Etmaal temperatuur °C]]),IF(_34_KNMI_Stations[[#This Row],[Etmaal temperatuur °C]]&lt;stookgrens[],stookgrens[]-_34_KNMI_Stations[[#This Row],[Etmaal temperatuur °C]],0),"")</f>
        <v>3</v>
      </c>
      <c r="O4503" s="89">
        <f>_34_KNMI_Stations[[#This Row],[graaddagen]]*_34_KNMI_Stations[[#This Row],[Gewogen factor]]</f>
        <v>2.4000000000000004</v>
      </c>
      <c r="P4503" s="89" cm="1">
        <f t="array" ref="P4503">IF(ISNUMBER(_34_KNMI_Stations[[#This Row],[Etmaal temperatuur °C]]),IF(_34_KNMI_Stations[[#This Row],[Etmaal temperatuur °C]]&gt;stookgrens[],_34_KNMI_Stations[[#This Row],[Etmaal temperatuur °C]]-stookgrens[],0),"")</f>
        <v>0</v>
      </c>
    </row>
    <row r="4504" spans="1:16" x14ac:dyDescent="0.25">
      <c r="A4504">
        <v>273</v>
      </c>
      <c r="B4504" s="110">
        <v>45804</v>
      </c>
      <c r="C4504" s="89">
        <v>5.6</v>
      </c>
      <c r="D4504" s="89">
        <v>14.4</v>
      </c>
      <c r="E4504" s="96">
        <v>1262</v>
      </c>
      <c r="F4504" s="89">
        <v>13.9</v>
      </c>
      <c r="G4504" s="89"/>
      <c r="H4504">
        <v>0.86</v>
      </c>
      <c r="I4504" t="s">
        <v>11</v>
      </c>
      <c r="J4504">
        <v>0.8</v>
      </c>
      <c r="K4504">
        <v>5</v>
      </c>
      <c r="L4504">
        <v>2025</v>
      </c>
      <c r="M4504" t="s">
        <v>350</v>
      </c>
      <c r="N4504" s="89" cm="1">
        <f t="array" ref="N4504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4504" s="89">
        <f>_34_KNMI_Stations[[#This Row],[graaddagen]]*_34_KNMI_Stations[[#This Row],[Gewogen factor]]</f>
        <v>2.88</v>
      </c>
      <c r="P4504" s="89" cm="1">
        <f t="array" ref="P4504">IF(ISNUMBER(_34_KNMI_Stations[[#This Row],[Etmaal temperatuur °C]]),IF(_34_KNMI_Stations[[#This Row],[Etmaal temperatuur °C]]&gt;stookgrens[],_34_KNMI_Stations[[#This Row],[Etmaal temperatuur °C]]-stookgrens[],0),"")</f>
        <v>0</v>
      </c>
    </row>
    <row r="4505" spans="1:16" x14ac:dyDescent="0.25">
      <c r="A4505">
        <v>273</v>
      </c>
      <c r="B4505" s="110">
        <v>45805</v>
      </c>
      <c r="C4505" s="89">
        <v>4.5</v>
      </c>
      <c r="D4505" s="89">
        <v>14.2</v>
      </c>
      <c r="E4505" s="96">
        <v>1597</v>
      </c>
      <c r="F4505" s="89">
        <v>2.1</v>
      </c>
      <c r="G4505" s="89"/>
      <c r="H4505">
        <v>0.84</v>
      </c>
      <c r="I4505" t="s">
        <v>11</v>
      </c>
      <c r="J4505">
        <v>0.8</v>
      </c>
      <c r="K4505">
        <v>5</v>
      </c>
      <c r="L4505">
        <v>2025</v>
      </c>
      <c r="M4505" t="s">
        <v>350</v>
      </c>
      <c r="N4505" s="89" cm="1">
        <f t="array" ref="N4505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4505" s="89">
        <f>_34_KNMI_Stations[[#This Row],[graaddagen]]*_34_KNMI_Stations[[#This Row],[Gewogen factor]]</f>
        <v>3.0400000000000009</v>
      </c>
      <c r="P4505" s="89" cm="1">
        <f t="array" ref="P4505">IF(ISNUMBER(_34_KNMI_Stations[[#This Row],[Etmaal temperatuur °C]]),IF(_34_KNMI_Stations[[#This Row],[Etmaal temperatuur °C]]&gt;stookgrens[],_34_KNMI_Stations[[#This Row],[Etmaal temperatuur °C]]-stookgrens[],0),"")</f>
        <v>0</v>
      </c>
    </row>
    <row r="4506" spans="1:16" x14ac:dyDescent="0.25">
      <c r="A4506">
        <v>273</v>
      </c>
      <c r="B4506" s="110">
        <v>45806</v>
      </c>
      <c r="C4506" s="89">
        <v>3.1</v>
      </c>
      <c r="D4506" s="89">
        <v>14.1</v>
      </c>
      <c r="E4506" s="96">
        <v>653</v>
      </c>
      <c r="F4506" s="89">
        <v>2.1</v>
      </c>
      <c r="G4506" s="89"/>
      <c r="H4506">
        <v>0.91</v>
      </c>
      <c r="I4506" t="s">
        <v>11</v>
      </c>
      <c r="J4506">
        <v>0.8</v>
      </c>
      <c r="K4506">
        <v>5</v>
      </c>
      <c r="L4506">
        <v>2025</v>
      </c>
      <c r="M4506" t="s">
        <v>350</v>
      </c>
      <c r="N4506" s="89" cm="1">
        <f t="array" ref="N4506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4506" s="89">
        <f>_34_KNMI_Stations[[#This Row],[graaddagen]]*_34_KNMI_Stations[[#This Row],[Gewogen factor]]</f>
        <v>3.1200000000000006</v>
      </c>
      <c r="P4506" s="89" cm="1">
        <f t="array" ref="P4506">IF(ISNUMBER(_34_KNMI_Stations[[#This Row],[Etmaal temperatuur °C]]),IF(_34_KNMI_Stations[[#This Row],[Etmaal temperatuur °C]]&gt;stookgrens[],_34_KNMI_Stations[[#This Row],[Etmaal temperatuur °C]]-stookgrens[],0),"")</f>
        <v>0</v>
      </c>
    </row>
    <row r="4507" spans="1:16" x14ac:dyDescent="0.25">
      <c r="A4507">
        <v>273</v>
      </c>
      <c r="B4507" s="110">
        <v>45807</v>
      </c>
      <c r="C4507" s="89">
        <v>3.5</v>
      </c>
      <c r="D4507" s="89">
        <v>16.7</v>
      </c>
      <c r="E4507" s="96">
        <v>2483</v>
      </c>
      <c r="F4507" s="89">
        <v>0</v>
      </c>
      <c r="G4507" s="89"/>
      <c r="H4507">
        <v>0.86</v>
      </c>
      <c r="I4507" t="s">
        <v>11</v>
      </c>
      <c r="J4507">
        <v>0.8</v>
      </c>
      <c r="K4507">
        <v>5</v>
      </c>
      <c r="L4507">
        <v>2025</v>
      </c>
      <c r="M4507" t="s">
        <v>350</v>
      </c>
      <c r="N4507" s="89" cm="1">
        <f t="array" ref="N4507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4507" s="89">
        <f>_34_KNMI_Stations[[#This Row],[graaddagen]]*_34_KNMI_Stations[[#This Row],[Gewogen factor]]</f>
        <v>1.0400000000000007</v>
      </c>
      <c r="P4507" s="89" cm="1">
        <f t="array" ref="P4507">IF(ISNUMBER(_34_KNMI_Stations[[#This Row],[Etmaal temperatuur °C]]),IF(_34_KNMI_Stations[[#This Row],[Etmaal temperatuur °C]]&gt;stookgrens[],_34_KNMI_Stations[[#This Row],[Etmaal temperatuur °C]]-stookgrens[],0),"")</f>
        <v>0</v>
      </c>
    </row>
    <row r="4508" spans="1:16" x14ac:dyDescent="0.25">
      <c r="A4508">
        <v>273</v>
      </c>
      <c r="B4508" s="110">
        <v>45808</v>
      </c>
      <c r="C4508" s="89">
        <v>1.5</v>
      </c>
      <c r="D4508" s="89">
        <v>18.899999999999999</v>
      </c>
      <c r="E4508" s="96">
        <v>2225</v>
      </c>
      <c r="F4508" s="89">
        <v>0</v>
      </c>
      <c r="G4508" s="89"/>
      <c r="H4508">
        <v>0.78</v>
      </c>
      <c r="I4508" t="s">
        <v>11</v>
      </c>
      <c r="J4508">
        <v>0.8</v>
      </c>
      <c r="K4508">
        <v>5</v>
      </c>
      <c r="L4508">
        <v>2025</v>
      </c>
      <c r="M4508" t="s">
        <v>350</v>
      </c>
      <c r="N4508" s="89" cm="1">
        <f t="array" ref="N4508">IF(ISNUMBER(_34_KNMI_Stations[[#This Row],[Etmaal temperatuur °C]]),IF(_34_KNMI_Stations[[#This Row],[Etmaal temperatuur °C]]&lt;stookgrens[],stookgrens[]-_34_KNMI_Stations[[#This Row],[Etmaal temperatuur °C]],0),"")</f>
        <v>0</v>
      </c>
      <c r="O4508" s="89">
        <f>_34_KNMI_Stations[[#This Row],[graaddagen]]*_34_KNMI_Stations[[#This Row],[Gewogen factor]]</f>
        <v>0</v>
      </c>
      <c r="P4508" s="89" cm="1">
        <f t="array" ref="P4508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4509" spans="1:16" x14ac:dyDescent="0.25">
      <c r="A4509">
        <v>273</v>
      </c>
      <c r="B4509" s="110">
        <v>45809</v>
      </c>
      <c r="C4509" s="89">
        <v>3.7</v>
      </c>
      <c r="D4509" s="89">
        <v>16.5</v>
      </c>
      <c r="E4509" s="96">
        <v>1878</v>
      </c>
      <c r="F4509" s="89">
        <v>0</v>
      </c>
      <c r="G4509" s="89"/>
      <c r="H4509">
        <v>0.79</v>
      </c>
      <c r="I4509" t="s">
        <v>11</v>
      </c>
      <c r="J4509">
        <v>0.8</v>
      </c>
      <c r="K4509">
        <v>6</v>
      </c>
      <c r="L4509">
        <v>2025</v>
      </c>
      <c r="M4509" t="s">
        <v>350</v>
      </c>
      <c r="N4509" s="89" cm="1">
        <f t="array" ref="N4509">IF(ISNUMBER(_34_KNMI_Stations[[#This Row],[Etmaal temperatuur °C]]),IF(_34_KNMI_Stations[[#This Row],[Etmaal temperatuur °C]]&lt;stookgrens[],stookgrens[]-_34_KNMI_Stations[[#This Row],[Etmaal temperatuur °C]],0),"")</f>
        <v>1.5</v>
      </c>
      <c r="O4509" s="89">
        <f>_34_KNMI_Stations[[#This Row],[graaddagen]]*_34_KNMI_Stations[[#This Row],[Gewogen factor]]</f>
        <v>1.2000000000000002</v>
      </c>
      <c r="P4509" s="89" cm="1">
        <f t="array" ref="P4509">IF(ISNUMBER(_34_KNMI_Stations[[#This Row],[Etmaal temperatuur °C]]),IF(_34_KNMI_Stations[[#This Row],[Etmaal temperatuur °C]]&gt;stookgrens[],_34_KNMI_Stations[[#This Row],[Etmaal temperatuur °C]]-stookgrens[],0),"")</f>
        <v>0</v>
      </c>
    </row>
    <row r="4510" spans="1:16" x14ac:dyDescent="0.25">
      <c r="A4510">
        <v>273</v>
      </c>
      <c r="B4510" s="110">
        <v>45810</v>
      </c>
      <c r="C4510" s="89">
        <v>3.4</v>
      </c>
      <c r="D4510" s="89">
        <v>14.2</v>
      </c>
      <c r="E4510" s="96">
        <v>2149</v>
      </c>
      <c r="F4510" s="89">
        <v>0</v>
      </c>
      <c r="G4510" s="89"/>
      <c r="H4510">
        <v>0.78</v>
      </c>
      <c r="I4510" t="s">
        <v>11</v>
      </c>
      <c r="J4510">
        <v>0.8</v>
      </c>
      <c r="K4510">
        <v>6</v>
      </c>
      <c r="L4510">
        <v>2025</v>
      </c>
      <c r="M4510" t="s">
        <v>351</v>
      </c>
      <c r="N4510" s="89" cm="1">
        <f t="array" ref="N4510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4510" s="89">
        <f>_34_KNMI_Stations[[#This Row],[graaddagen]]*_34_KNMI_Stations[[#This Row],[Gewogen factor]]</f>
        <v>3.0400000000000009</v>
      </c>
      <c r="P4510" s="89" cm="1">
        <f t="array" ref="P4510">IF(ISNUMBER(_34_KNMI_Stations[[#This Row],[Etmaal temperatuur °C]]),IF(_34_KNMI_Stations[[#This Row],[Etmaal temperatuur °C]]&gt;stookgrens[],_34_KNMI_Stations[[#This Row],[Etmaal temperatuur °C]]-stookgrens[],0),"")</f>
        <v>0</v>
      </c>
    </row>
    <row r="4511" spans="1:16" x14ac:dyDescent="0.25">
      <c r="A4511">
        <v>273</v>
      </c>
      <c r="B4511" s="110">
        <v>45811</v>
      </c>
      <c r="C4511" s="89">
        <v>4.5999999999999996</v>
      </c>
      <c r="D4511" s="89">
        <v>16.3</v>
      </c>
      <c r="E4511" s="96">
        <v>2005</v>
      </c>
      <c r="F4511" s="89">
        <v>0.1</v>
      </c>
      <c r="G4511" s="89"/>
      <c r="H4511">
        <v>0.68</v>
      </c>
      <c r="I4511" t="s">
        <v>11</v>
      </c>
      <c r="J4511">
        <v>0.8</v>
      </c>
      <c r="K4511">
        <v>6</v>
      </c>
      <c r="L4511">
        <v>2025</v>
      </c>
      <c r="M4511" t="s">
        <v>351</v>
      </c>
      <c r="N4511" s="89" cm="1">
        <f t="array" ref="N4511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4511" s="89">
        <f>_34_KNMI_Stations[[#This Row],[graaddagen]]*_34_KNMI_Stations[[#This Row],[Gewogen factor]]</f>
        <v>1.3599999999999994</v>
      </c>
      <c r="P4511" s="89" cm="1">
        <f t="array" ref="P4511">IF(ISNUMBER(_34_KNMI_Stations[[#This Row],[Etmaal temperatuur °C]]),IF(_34_KNMI_Stations[[#This Row],[Etmaal temperatuur °C]]&gt;stookgrens[],_34_KNMI_Stations[[#This Row],[Etmaal temperatuur °C]]-stookgrens[],0),"")</f>
        <v>0</v>
      </c>
    </row>
    <row r="4512" spans="1:16" x14ac:dyDescent="0.25">
      <c r="A4512">
        <v>273</v>
      </c>
      <c r="B4512" s="110">
        <v>45812</v>
      </c>
      <c r="C4512" s="89">
        <v>3.4</v>
      </c>
      <c r="D4512" s="89">
        <v>15.3</v>
      </c>
      <c r="E4512" s="96">
        <v>1610</v>
      </c>
      <c r="F4512" s="89">
        <v>0.6</v>
      </c>
      <c r="G4512" s="89"/>
      <c r="H4512">
        <v>0.72</v>
      </c>
      <c r="I4512" t="s">
        <v>11</v>
      </c>
      <c r="J4512">
        <v>0.8</v>
      </c>
      <c r="K4512">
        <v>6</v>
      </c>
      <c r="L4512">
        <v>2025</v>
      </c>
      <c r="M4512" t="s">
        <v>351</v>
      </c>
      <c r="N4512" s="89" cm="1">
        <f t="array" ref="N4512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4512" s="89">
        <f>_34_KNMI_Stations[[#This Row],[graaddagen]]*_34_KNMI_Stations[[#This Row],[Gewogen factor]]</f>
        <v>2.1599999999999997</v>
      </c>
      <c r="P4512" s="89" cm="1">
        <f t="array" ref="P4512">IF(ISNUMBER(_34_KNMI_Stations[[#This Row],[Etmaal temperatuur °C]]),IF(_34_KNMI_Stations[[#This Row],[Etmaal temperatuur °C]]&gt;stookgrens[],_34_KNMI_Stations[[#This Row],[Etmaal temperatuur °C]]-stookgrens[],0),"")</f>
        <v>0</v>
      </c>
    </row>
    <row r="4513" spans="1:16" x14ac:dyDescent="0.25">
      <c r="A4513">
        <v>273</v>
      </c>
      <c r="B4513" s="110">
        <v>45813</v>
      </c>
      <c r="C4513" s="89">
        <v>4.2</v>
      </c>
      <c r="D4513" s="89">
        <v>14.7</v>
      </c>
      <c r="E4513" s="96">
        <v>1381</v>
      </c>
      <c r="F4513" s="89">
        <v>5.6</v>
      </c>
      <c r="G4513" s="89"/>
      <c r="H4513">
        <v>0.82</v>
      </c>
      <c r="I4513" t="s">
        <v>11</v>
      </c>
      <c r="J4513">
        <v>0.8</v>
      </c>
      <c r="K4513">
        <v>6</v>
      </c>
      <c r="L4513">
        <v>2025</v>
      </c>
      <c r="M4513" t="s">
        <v>351</v>
      </c>
      <c r="N4513" s="89" cm="1">
        <f t="array" ref="N4513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4513" s="89">
        <f>_34_KNMI_Stations[[#This Row],[graaddagen]]*_34_KNMI_Stations[[#This Row],[Gewogen factor]]</f>
        <v>2.6400000000000006</v>
      </c>
      <c r="P4513" s="89" cm="1">
        <f t="array" ref="P4513">IF(ISNUMBER(_34_KNMI_Stations[[#This Row],[Etmaal temperatuur °C]]),IF(_34_KNMI_Stations[[#This Row],[Etmaal temperatuur °C]]&gt;stookgrens[],_34_KNMI_Stations[[#This Row],[Etmaal temperatuur °C]]-stookgrens[],0),"")</f>
        <v>0</v>
      </c>
    </row>
    <row r="4514" spans="1:16" x14ac:dyDescent="0.25">
      <c r="A4514">
        <v>273</v>
      </c>
      <c r="B4514" s="110">
        <v>45814</v>
      </c>
      <c r="C4514" s="89">
        <v>4.9000000000000004</v>
      </c>
      <c r="D4514" s="89">
        <v>15.1</v>
      </c>
      <c r="E4514" s="96">
        <v>2032</v>
      </c>
      <c r="F4514" s="89">
        <v>7</v>
      </c>
      <c r="G4514" s="89"/>
      <c r="H4514">
        <v>0.8</v>
      </c>
      <c r="I4514" t="s">
        <v>11</v>
      </c>
      <c r="J4514">
        <v>0.8</v>
      </c>
      <c r="K4514">
        <v>6</v>
      </c>
      <c r="L4514">
        <v>2025</v>
      </c>
      <c r="M4514" t="s">
        <v>351</v>
      </c>
      <c r="N4514" s="89" cm="1">
        <f t="array" ref="N4514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4514" s="89">
        <f>_34_KNMI_Stations[[#This Row],[graaddagen]]*_34_KNMI_Stations[[#This Row],[Gewogen factor]]</f>
        <v>2.3200000000000003</v>
      </c>
      <c r="P4514" s="89" cm="1">
        <f t="array" ref="P4514">IF(ISNUMBER(_34_KNMI_Stations[[#This Row],[Etmaal temperatuur °C]]),IF(_34_KNMI_Stations[[#This Row],[Etmaal temperatuur °C]]&gt;stookgrens[],_34_KNMI_Stations[[#This Row],[Etmaal temperatuur °C]]-stookgrens[],0),"")</f>
        <v>0</v>
      </c>
    </row>
    <row r="4515" spans="1:16" x14ac:dyDescent="0.25">
      <c r="A4515">
        <v>273</v>
      </c>
      <c r="B4515" s="110">
        <v>45815</v>
      </c>
      <c r="C4515" s="89">
        <v>3.3</v>
      </c>
      <c r="D4515" s="89">
        <v>13.3</v>
      </c>
      <c r="E4515" s="96">
        <v>1219</v>
      </c>
      <c r="F4515" s="89">
        <v>6</v>
      </c>
      <c r="G4515" s="89"/>
      <c r="H4515">
        <v>0.86</v>
      </c>
      <c r="I4515" t="s">
        <v>11</v>
      </c>
      <c r="J4515">
        <v>0.8</v>
      </c>
      <c r="K4515">
        <v>6</v>
      </c>
      <c r="L4515">
        <v>2025</v>
      </c>
      <c r="M4515" t="s">
        <v>351</v>
      </c>
      <c r="N4515" s="89" cm="1">
        <f t="array" ref="N4515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4515" s="89">
        <f>_34_KNMI_Stations[[#This Row],[graaddagen]]*_34_KNMI_Stations[[#This Row],[Gewogen factor]]</f>
        <v>3.76</v>
      </c>
      <c r="P4515" s="89" cm="1">
        <f t="array" ref="P4515">IF(ISNUMBER(_34_KNMI_Stations[[#This Row],[Etmaal temperatuur °C]]),IF(_34_KNMI_Stations[[#This Row],[Etmaal temperatuur °C]]&gt;stookgrens[],_34_KNMI_Stations[[#This Row],[Etmaal temperatuur °C]]-stookgrens[],0),"")</f>
        <v>0</v>
      </c>
    </row>
    <row r="4516" spans="1:16" x14ac:dyDescent="0.25">
      <c r="A4516">
        <v>273</v>
      </c>
      <c r="B4516" s="110">
        <v>45816</v>
      </c>
      <c r="C4516" s="89">
        <v>5.2</v>
      </c>
      <c r="D4516" s="89">
        <v>12.4</v>
      </c>
      <c r="E4516" s="96">
        <v>1277</v>
      </c>
      <c r="F4516" s="89">
        <v>15</v>
      </c>
      <c r="G4516" s="89"/>
      <c r="H4516">
        <v>0.84</v>
      </c>
      <c r="I4516" t="s">
        <v>11</v>
      </c>
      <c r="J4516">
        <v>0.8</v>
      </c>
      <c r="K4516">
        <v>6</v>
      </c>
      <c r="L4516">
        <v>2025</v>
      </c>
      <c r="M4516" t="s">
        <v>351</v>
      </c>
      <c r="N4516" s="89" cm="1">
        <f t="array" ref="N4516">IF(ISNUMBER(_34_KNMI_Stations[[#This Row],[Etmaal temperatuur °C]]),IF(_34_KNMI_Stations[[#This Row],[Etmaal temperatuur °C]]&lt;stookgrens[],stookgrens[]-_34_KNMI_Stations[[#This Row],[Etmaal temperatuur °C]],0),"")</f>
        <v>5.6</v>
      </c>
      <c r="O4516" s="89">
        <f>_34_KNMI_Stations[[#This Row],[graaddagen]]*_34_KNMI_Stations[[#This Row],[Gewogen factor]]</f>
        <v>4.4799999999999995</v>
      </c>
      <c r="P4516" s="89" cm="1">
        <f t="array" ref="P4516">IF(ISNUMBER(_34_KNMI_Stations[[#This Row],[Etmaal temperatuur °C]]),IF(_34_KNMI_Stations[[#This Row],[Etmaal temperatuur °C]]&gt;stookgrens[],_34_KNMI_Stations[[#This Row],[Etmaal temperatuur °C]]-stookgrens[],0),"")</f>
        <v>0</v>
      </c>
    </row>
    <row r="4517" spans="1:16" x14ac:dyDescent="0.25">
      <c r="A4517">
        <v>273</v>
      </c>
      <c r="B4517" s="110">
        <v>45817</v>
      </c>
      <c r="C4517" s="89">
        <v>3</v>
      </c>
      <c r="D4517" s="89">
        <v>14.2</v>
      </c>
      <c r="E4517" s="96">
        <v>2375</v>
      </c>
      <c r="F4517" s="89">
        <v>-0.1</v>
      </c>
      <c r="G4517" s="89"/>
      <c r="H4517">
        <v>0.79</v>
      </c>
      <c r="I4517" t="s">
        <v>11</v>
      </c>
      <c r="J4517">
        <v>0.8</v>
      </c>
      <c r="K4517">
        <v>6</v>
      </c>
      <c r="L4517">
        <v>2025</v>
      </c>
      <c r="M4517" t="s">
        <v>352</v>
      </c>
      <c r="N4517" s="89" cm="1">
        <f t="array" ref="N4517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4517" s="89">
        <f>_34_KNMI_Stations[[#This Row],[graaddagen]]*_34_KNMI_Stations[[#This Row],[Gewogen factor]]</f>
        <v>3.0400000000000009</v>
      </c>
      <c r="P4517" s="89" cm="1">
        <f t="array" ref="P4517">IF(ISNUMBER(_34_KNMI_Stations[[#This Row],[Etmaal temperatuur °C]]),IF(_34_KNMI_Stations[[#This Row],[Etmaal temperatuur °C]]&gt;stookgrens[],_34_KNMI_Stations[[#This Row],[Etmaal temperatuur °C]]-stookgrens[],0),"")</f>
        <v>0</v>
      </c>
    </row>
    <row r="4518" spans="1:16" x14ac:dyDescent="0.25">
      <c r="A4518">
        <v>273</v>
      </c>
      <c r="B4518" s="110">
        <v>45818</v>
      </c>
      <c r="C4518" s="89">
        <v>4.5</v>
      </c>
      <c r="D4518" s="89">
        <v>14.1</v>
      </c>
      <c r="E4518" s="96">
        <v>990</v>
      </c>
      <c r="F4518" s="89">
        <v>3.5</v>
      </c>
      <c r="G4518" s="89"/>
      <c r="H4518">
        <v>0.84</v>
      </c>
      <c r="I4518" t="s">
        <v>11</v>
      </c>
      <c r="J4518">
        <v>0.8</v>
      </c>
      <c r="K4518">
        <v>6</v>
      </c>
      <c r="L4518">
        <v>2025</v>
      </c>
      <c r="M4518" t="s">
        <v>352</v>
      </c>
      <c r="N4518" s="89" cm="1">
        <f t="array" ref="N4518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4518" s="89">
        <f>_34_KNMI_Stations[[#This Row],[graaddagen]]*_34_KNMI_Stations[[#This Row],[Gewogen factor]]</f>
        <v>3.1200000000000006</v>
      </c>
      <c r="P4518" s="89" cm="1">
        <f t="array" ref="P4518">IF(ISNUMBER(_34_KNMI_Stations[[#This Row],[Etmaal temperatuur °C]]),IF(_34_KNMI_Stations[[#This Row],[Etmaal temperatuur °C]]&gt;stookgrens[],_34_KNMI_Stations[[#This Row],[Etmaal temperatuur °C]]-stookgrens[],0),"")</f>
        <v>0</v>
      </c>
    </row>
    <row r="4519" spans="1:16" x14ac:dyDescent="0.25">
      <c r="A4519">
        <v>273</v>
      </c>
      <c r="B4519" s="110">
        <v>45819</v>
      </c>
      <c r="C4519" s="89">
        <v>1.9</v>
      </c>
      <c r="D4519" s="89">
        <v>15</v>
      </c>
      <c r="E4519" s="96">
        <v>1921</v>
      </c>
      <c r="F4519" s="89">
        <v>0</v>
      </c>
      <c r="G4519" s="89"/>
      <c r="H4519">
        <v>0.74</v>
      </c>
      <c r="I4519" t="s">
        <v>11</v>
      </c>
      <c r="J4519">
        <v>0.8</v>
      </c>
      <c r="K4519">
        <v>6</v>
      </c>
      <c r="L4519">
        <v>2025</v>
      </c>
      <c r="M4519" t="s">
        <v>352</v>
      </c>
      <c r="N4519" s="89" cm="1">
        <f t="array" ref="N4519">IF(ISNUMBER(_34_KNMI_Stations[[#This Row],[Etmaal temperatuur °C]]),IF(_34_KNMI_Stations[[#This Row],[Etmaal temperatuur °C]]&lt;stookgrens[],stookgrens[]-_34_KNMI_Stations[[#This Row],[Etmaal temperatuur °C]],0),"")</f>
        <v>3</v>
      </c>
      <c r="O4519" s="89">
        <f>_34_KNMI_Stations[[#This Row],[graaddagen]]*_34_KNMI_Stations[[#This Row],[Gewogen factor]]</f>
        <v>2.4000000000000004</v>
      </c>
      <c r="P4519" s="89" cm="1">
        <f t="array" ref="P4519">IF(ISNUMBER(_34_KNMI_Stations[[#This Row],[Etmaal temperatuur °C]]),IF(_34_KNMI_Stations[[#This Row],[Etmaal temperatuur °C]]&gt;stookgrens[],_34_KNMI_Stations[[#This Row],[Etmaal temperatuur °C]]-stookgrens[],0),"")</f>
        <v>0</v>
      </c>
    </row>
    <row r="4520" spans="1:16" x14ac:dyDescent="0.25">
      <c r="A4520">
        <v>273</v>
      </c>
      <c r="B4520" s="110">
        <v>45820</v>
      </c>
      <c r="C4520" s="89">
        <v>5.5</v>
      </c>
      <c r="D4520" s="89">
        <v>18.399999999999999</v>
      </c>
      <c r="E4520" s="96">
        <v>2874</v>
      </c>
      <c r="F4520" s="89">
        <v>0</v>
      </c>
      <c r="G4520" s="89"/>
      <c r="H4520">
        <v>0.65</v>
      </c>
      <c r="I4520" t="s">
        <v>11</v>
      </c>
      <c r="J4520">
        <v>0.8</v>
      </c>
      <c r="K4520">
        <v>6</v>
      </c>
      <c r="L4520">
        <v>2025</v>
      </c>
      <c r="M4520" t="s">
        <v>352</v>
      </c>
      <c r="N4520" s="89" cm="1">
        <f t="array" ref="N4520">IF(ISNUMBER(_34_KNMI_Stations[[#This Row],[Etmaal temperatuur °C]]),IF(_34_KNMI_Stations[[#This Row],[Etmaal temperatuur °C]]&lt;stookgrens[],stookgrens[]-_34_KNMI_Stations[[#This Row],[Etmaal temperatuur °C]],0),"")</f>
        <v>0</v>
      </c>
      <c r="O4520" s="89">
        <f>_34_KNMI_Stations[[#This Row],[graaddagen]]*_34_KNMI_Stations[[#This Row],[Gewogen factor]]</f>
        <v>0</v>
      </c>
      <c r="P4520" s="89" cm="1">
        <f t="array" ref="P4520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4521" spans="1:16" x14ac:dyDescent="0.25">
      <c r="A4521">
        <v>273</v>
      </c>
      <c r="B4521" s="110">
        <v>45821</v>
      </c>
      <c r="C4521" s="89">
        <v>3.2</v>
      </c>
      <c r="D4521" s="89">
        <v>23.1</v>
      </c>
      <c r="E4521" s="96">
        <v>2662</v>
      </c>
      <c r="F4521" s="89">
        <v>0</v>
      </c>
      <c r="G4521" s="89"/>
      <c r="H4521">
        <v>0.64</v>
      </c>
      <c r="I4521" t="s">
        <v>11</v>
      </c>
      <c r="J4521">
        <v>0.8</v>
      </c>
      <c r="K4521">
        <v>6</v>
      </c>
      <c r="L4521">
        <v>2025</v>
      </c>
      <c r="M4521" t="s">
        <v>352</v>
      </c>
      <c r="N4521" s="89" cm="1">
        <f t="array" ref="N4521">IF(ISNUMBER(_34_KNMI_Stations[[#This Row],[Etmaal temperatuur °C]]),IF(_34_KNMI_Stations[[#This Row],[Etmaal temperatuur °C]]&lt;stookgrens[],stookgrens[]-_34_KNMI_Stations[[#This Row],[Etmaal temperatuur °C]],0),"")</f>
        <v>0</v>
      </c>
      <c r="O4521" s="89">
        <f>_34_KNMI_Stations[[#This Row],[graaddagen]]*_34_KNMI_Stations[[#This Row],[Gewogen factor]]</f>
        <v>0</v>
      </c>
      <c r="P4521" s="89" cm="1">
        <f t="array" ref="P4521">IF(ISNUMBER(_34_KNMI_Stations[[#This Row],[Etmaal temperatuur °C]]),IF(_34_KNMI_Stations[[#This Row],[Etmaal temperatuur °C]]&gt;stookgrens[],_34_KNMI_Stations[[#This Row],[Etmaal temperatuur °C]]-stookgrens[],0),"")</f>
        <v>5.1000000000000014</v>
      </c>
    </row>
    <row r="4522" spans="1:16" x14ac:dyDescent="0.25">
      <c r="A4522">
        <v>273</v>
      </c>
      <c r="B4522" s="110">
        <v>45822</v>
      </c>
      <c r="C4522" s="89">
        <v>3</v>
      </c>
      <c r="D4522" s="89">
        <v>22</v>
      </c>
      <c r="E4522" s="96">
        <v>1581</v>
      </c>
      <c r="F4522" s="89">
        <v>-0.1</v>
      </c>
      <c r="G4522" s="89"/>
      <c r="H4522">
        <v>0.7</v>
      </c>
      <c r="I4522" t="s">
        <v>11</v>
      </c>
      <c r="J4522">
        <v>0.8</v>
      </c>
      <c r="K4522">
        <v>6</v>
      </c>
      <c r="L4522">
        <v>2025</v>
      </c>
      <c r="M4522" t="s">
        <v>352</v>
      </c>
      <c r="N4522" s="89" cm="1">
        <f t="array" ref="N4522">IF(ISNUMBER(_34_KNMI_Stations[[#This Row],[Etmaal temperatuur °C]]),IF(_34_KNMI_Stations[[#This Row],[Etmaal temperatuur °C]]&lt;stookgrens[],stookgrens[]-_34_KNMI_Stations[[#This Row],[Etmaal temperatuur °C]],0),"")</f>
        <v>0</v>
      </c>
      <c r="O4522" s="89">
        <f>_34_KNMI_Stations[[#This Row],[graaddagen]]*_34_KNMI_Stations[[#This Row],[Gewogen factor]]</f>
        <v>0</v>
      </c>
      <c r="P4522" s="89" cm="1">
        <f t="array" ref="P4522">IF(ISNUMBER(_34_KNMI_Stations[[#This Row],[Etmaal temperatuur °C]]),IF(_34_KNMI_Stations[[#This Row],[Etmaal temperatuur °C]]&gt;stookgrens[],_34_KNMI_Stations[[#This Row],[Etmaal temperatuur °C]]-stookgrens[],0),"")</f>
        <v>4</v>
      </c>
    </row>
    <row r="4523" spans="1:16" x14ac:dyDescent="0.25">
      <c r="A4523">
        <v>273</v>
      </c>
      <c r="B4523" s="110">
        <v>45823</v>
      </c>
      <c r="C4523" s="89">
        <v>3.3</v>
      </c>
      <c r="D4523" s="89">
        <v>17.2</v>
      </c>
      <c r="E4523" s="96">
        <v>2153</v>
      </c>
      <c r="F4523" s="89">
        <v>0</v>
      </c>
      <c r="G4523" s="89"/>
      <c r="H4523">
        <v>0.76</v>
      </c>
      <c r="I4523" t="s">
        <v>11</v>
      </c>
      <c r="J4523">
        <v>0.8</v>
      </c>
      <c r="K4523">
        <v>6</v>
      </c>
      <c r="L4523">
        <v>2025</v>
      </c>
      <c r="M4523" t="s">
        <v>352</v>
      </c>
      <c r="N4523" s="89" cm="1">
        <f t="array" ref="N4523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4523" s="89">
        <f>_34_KNMI_Stations[[#This Row],[graaddagen]]*_34_KNMI_Stations[[#This Row],[Gewogen factor]]</f>
        <v>0.64000000000000057</v>
      </c>
      <c r="P4523" s="89" cm="1">
        <f t="array" ref="P4523">IF(ISNUMBER(_34_KNMI_Stations[[#This Row],[Etmaal temperatuur °C]]),IF(_34_KNMI_Stations[[#This Row],[Etmaal temperatuur °C]]&gt;stookgrens[],_34_KNMI_Stations[[#This Row],[Etmaal temperatuur °C]]-stookgrens[],0),"")</f>
        <v>0</v>
      </c>
    </row>
    <row r="4524" spans="1:16" x14ac:dyDescent="0.25">
      <c r="A4524">
        <v>273</v>
      </c>
      <c r="B4524" s="110">
        <v>45824</v>
      </c>
      <c r="C4524" s="89">
        <v>2.2999999999999998</v>
      </c>
      <c r="D4524" s="89">
        <v>16.600000000000001</v>
      </c>
      <c r="E4524" s="96">
        <v>2162</v>
      </c>
      <c r="F4524" s="89">
        <v>0</v>
      </c>
      <c r="G4524" s="89"/>
      <c r="H4524">
        <v>0.8</v>
      </c>
      <c r="I4524" t="s">
        <v>11</v>
      </c>
      <c r="J4524">
        <v>0.8</v>
      </c>
      <c r="K4524">
        <v>6</v>
      </c>
      <c r="L4524">
        <v>2025</v>
      </c>
      <c r="M4524" t="s">
        <v>353</v>
      </c>
      <c r="N4524" s="89" cm="1">
        <f t="array" ref="N4524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4524" s="89">
        <f>_34_KNMI_Stations[[#This Row],[graaddagen]]*_34_KNMI_Stations[[#This Row],[Gewogen factor]]</f>
        <v>1.119999999999999</v>
      </c>
      <c r="P4524" s="89" cm="1">
        <f t="array" ref="P4524">IF(ISNUMBER(_34_KNMI_Stations[[#This Row],[Etmaal temperatuur °C]]),IF(_34_KNMI_Stations[[#This Row],[Etmaal temperatuur °C]]&gt;stookgrens[],_34_KNMI_Stations[[#This Row],[Etmaal temperatuur °C]]-stookgrens[],0),"")</f>
        <v>0</v>
      </c>
    </row>
    <row r="4525" spans="1:16" x14ac:dyDescent="0.25">
      <c r="A4525">
        <v>273</v>
      </c>
      <c r="B4525" s="110">
        <v>45825</v>
      </c>
      <c r="C4525" s="89">
        <v>2.2999999999999998</v>
      </c>
      <c r="D4525" s="89">
        <v>17.8</v>
      </c>
      <c r="E4525" s="96">
        <v>2608</v>
      </c>
      <c r="F4525" s="89">
        <v>0</v>
      </c>
      <c r="G4525" s="89"/>
      <c r="H4525">
        <v>0.76</v>
      </c>
      <c r="I4525" t="s">
        <v>11</v>
      </c>
      <c r="J4525">
        <v>0.8</v>
      </c>
      <c r="K4525">
        <v>6</v>
      </c>
      <c r="L4525">
        <v>2025</v>
      </c>
      <c r="M4525" t="s">
        <v>353</v>
      </c>
      <c r="N4525" s="89" cm="1">
        <f t="array" ref="N4525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4525" s="89">
        <f>_34_KNMI_Stations[[#This Row],[graaddagen]]*_34_KNMI_Stations[[#This Row],[Gewogen factor]]</f>
        <v>0.15999999999999945</v>
      </c>
      <c r="P4525" s="89" cm="1">
        <f t="array" ref="P4525">IF(ISNUMBER(_34_KNMI_Stations[[#This Row],[Etmaal temperatuur °C]]),IF(_34_KNMI_Stations[[#This Row],[Etmaal temperatuur °C]]&gt;stookgrens[],_34_KNMI_Stations[[#This Row],[Etmaal temperatuur °C]]-stookgrens[],0),"")</f>
        <v>0</v>
      </c>
    </row>
    <row r="4526" spans="1:16" x14ac:dyDescent="0.25">
      <c r="A4526">
        <v>273</v>
      </c>
      <c r="B4526" s="110">
        <v>45826</v>
      </c>
      <c r="C4526" s="89">
        <v>2.7</v>
      </c>
      <c r="D4526" s="89">
        <v>18.399999999999999</v>
      </c>
      <c r="E4526" s="96">
        <v>2719</v>
      </c>
      <c r="F4526" s="89">
        <v>0</v>
      </c>
      <c r="G4526" s="89"/>
      <c r="H4526">
        <v>0.76</v>
      </c>
      <c r="I4526" t="s">
        <v>11</v>
      </c>
      <c r="J4526">
        <v>0.8</v>
      </c>
      <c r="K4526">
        <v>6</v>
      </c>
      <c r="L4526">
        <v>2025</v>
      </c>
      <c r="M4526" t="s">
        <v>353</v>
      </c>
      <c r="N4526" s="89" cm="1">
        <f t="array" ref="N4526">IF(ISNUMBER(_34_KNMI_Stations[[#This Row],[Etmaal temperatuur °C]]),IF(_34_KNMI_Stations[[#This Row],[Etmaal temperatuur °C]]&lt;stookgrens[],stookgrens[]-_34_KNMI_Stations[[#This Row],[Etmaal temperatuur °C]],0),"")</f>
        <v>0</v>
      </c>
      <c r="O4526" s="89">
        <f>_34_KNMI_Stations[[#This Row],[graaddagen]]*_34_KNMI_Stations[[#This Row],[Gewogen factor]]</f>
        <v>0</v>
      </c>
      <c r="P4526" s="89" cm="1">
        <f t="array" ref="P4526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4527" spans="1:16" x14ac:dyDescent="0.25">
      <c r="A4527">
        <v>273</v>
      </c>
      <c r="B4527" s="110">
        <v>45827</v>
      </c>
      <c r="C4527" s="89">
        <v>2.2000000000000002</v>
      </c>
      <c r="D4527" s="89">
        <v>17.2</v>
      </c>
      <c r="E4527" s="96">
        <v>2820</v>
      </c>
      <c r="F4527" s="89">
        <v>0</v>
      </c>
      <c r="G4527" s="89"/>
      <c r="H4527">
        <v>0.67</v>
      </c>
      <c r="I4527" t="s">
        <v>11</v>
      </c>
      <c r="J4527">
        <v>0.8</v>
      </c>
      <c r="K4527">
        <v>6</v>
      </c>
      <c r="L4527">
        <v>2025</v>
      </c>
      <c r="M4527" t="s">
        <v>353</v>
      </c>
      <c r="N4527" s="89" cm="1">
        <f t="array" ref="N4527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4527" s="89">
        <f>_34_KNMI_Stations[[#This Row],[graaddagen]]*_34_KNMI_Stations[[#This Row],[Gewogen factor]]</f>
        <v>0.64000000000000057</v>
      </c>
      <c r="P4527" s="89" cm="1">
        <f t="array" ref="P4527">IF(ISNUMBER(_34_KNMI_Stations[[#This Row],[Etmaal temperatuur °C]]),IF(_34_KNMI_Stations[[#This Row],[Etmaal temperatuur °C]]&gt;stookgrens[],_34_KNMI_Stations[[#This Row],[Etmaal temperatuur °C]]-stookgrens[],0),"")</f>
        <v>0</v>
      </c>
    </row>
    <row r="4528" spans="1:16" x14ac:dyDescent="0.25">
      <c r="A4528">
        <v>273</v>
      </c>
      <c r="B4528" s="110">
        <v>45828</v>
      </c>
      <c r="C4528" s="89">
        <v>2.2000000000000002</v>
      </c>
      <c r="D4528" s="89">
        <v>17.5</v>
      </c>
      <c r="E4528" s="96">
        <v>2872</v>
      </c>
      <c r="F4528" s="89">
        <v>0</v>
      </c>
      <c r="G4528" s="89"/>
      <c r="H4528">
        <v>0.65</v>
      </c>
      <c r="I4528" t="s">
        <v>11</v>
      </c>
      <c r="J4528">
        <v>0.8</v>
      </c>
      <c r="K4528">
        <v>6</v>
      </c>
      <c r="L4528">
        <v>2025</v>
      </c>
      <c r="M4528" t="s">
        <v>353</v>
      </c>
      <c r="N4528" s="89" cm="1">
        <f t="array" ref="N4528">IF(ISNUMBER(_34_KNMI_Stations[[#This Row],[Etmaal temperatuur °C]]),IF(_34_KNMI_Stations[[#This Row],[Etmaal temperatuur °C]]&lt;stookgrens[],stookgrens[]-_34_KNMI_Stations[[#This Row],[Etmaal temperatuur °C]],0),"")</f>
        <v>0.5</v>
      </c>
      <c r="O4528" s="89">
        <f>_34_KNMI_Stations[[#This Row],[graaddagen]]*_34_KNMI_Stations[[#This Row],[Gewogen factor]]</f>
        <v>0.4</v>
      </c>
      <c r="P4528" s="89" cm="1">
        <f t="array" ref="P4528">IF(ISNUMBER(_34_KNMI_Stations[[#This Row],[Etmaal temperatuur °C]]),IF(_34_KNMI_Stations[[#This Row],[Etmaal temperatuur °C]]&gt;stookgrens[],_34_KNMI_Stations[[#This Row],[Etmaal temperatuur °C]]-stookgrens[],0),"")</f>
        <v>0</v>
      </c>
    </row>
    <row r="4529" spans="1:16" x14ac:dyDescent="0.25">
      <c r="A4529">
        <v>273</v>
      </c>
      <c r="B4529" s="110">
        <v>45829</v>
      </c>
      <c r="C4529" s="89">
        <v>2.5</v>
      </c>
      <c r="D4529" s="89">
        <v>21.1</v>
      </c>
      <c r="E4529" s="96">
        <v>2902</v>
      </c>
      <c r="F4529" s="89">
        <v>0</v>
      </c>
      <c r="G4529" s="89"/>
      <c r="H4529">
        <v>0.61</v>
      </c>
      <c r="I4529" t="s">
        <v>11</v>
      </c>
      <c r="J4529">
        <v>0.8</v>
      </c>
      <c r="K4529">
        <v>6</v>
      </c>
      <c r="L4529">
        <v>2025</v>
      </c>
      <c r="M4529" t="s">
        <v>353</v>
      </c>
      <c r="N4529" s="89" cm="1">
        <f t="array" ref="N4529">IF(ISNUMBER(_34_KNMI_Stations[[#This Row],[Etmaal temperatuur °C]]),IF(_34_KNMI_Stations[[#This Row],[Etmaal temperatuur °C]]&lt;stookgrens[],stookgrens[]-_34_KNMI_Stations[[#This Row],[Etmaal temperatuur °C]],0),"")</f>
        <v>0</v>
      </c>
      <c r="O4529" s="89">
        <f>_34_KNMI_Stations[[#This Row],[graaddagen]]*_34_KNMI_Stations[[#This Row],[Gewogen factor]]</f>
        <v>0</v>
      </c>
      <c r="P4529" s="89" cm="1">
        <f t="array" ref="P4529">IF(ISNUMBER(_34_KNMI_Stations[[#This Row],[Etmaal temperatuur °C]]),IF(_34_KNMI_Stations[[#This Row],[Etmaal temperatuur °C]]&gt;stookgrens[],_34_KNMI_Stations[[#This Row],[Etmaal temperatuur °C]]-stookgrens[],0),"")</f>
        <v>3.1000000000000014</v>
      </c>
    </row>
    <row r="4530" spans="1:16" x14ac:dyDescent="0.25">
      <c r="A4530">
        <v>273</v>
      </c>
      <c r="B4530" s="110">
        <v>45830</v>
      </c>
      <c r="C4530" s="89">
        <v>3.5</v>
      </c>
      <c r="D4530" s="89">
        <v>21.5</v>
      </c>
      <c r="E4530" s="96">
        <v>1511</v>
      </c>
      <c r="F4530" s="89">
        <v>0.3</v>
      </c>
      <c r="G4530" s="89"/>
      <c r="H4530">
        <v>0.66</v>
      </c>
      <c r="I4530" t="s">
        <v>11</v>
      </c>
      <c r="J4530">
        <v>0.8</v>
      </c>
      <c r="K4530">
        <v>6</v>
      </c>
      <c r="L4530">
        <v>2025</v>
      </c>
      <c r="M4530" t="s">
        <v>353</v>
      </c>
      <c r="N4530" s="89" cm="1">
        <f t="array" ref="N4530">IF(ISNUMBER(_34_KNMI_Stations[[#This Row],[Etmaal temperatuur °C]]),IF(_34_KNMI_Stations[[#This Row],[Etmaal temperatuur °C]]&lt;stookgrens[],stookgrens[]-_34_KNMI_Stations[[#This Row],[Etmaal temperatuur °C]],0),"")</f>
        <v>0</v>
      </c>
      <c r="O4530" s="89">
        <f>_34_KNMI_Stations[[#This Row],[graaddagen]]*_34_KNMI_Stations[[#This Row],[Gewogen factor]]</f>
        <v>0</v>
      </c>
      <c r="P4530" s="89" cm="1">
        <f t="array" ref="P4530">IF(ISNUMBER(_34_KNMI_Stations[[#This Row],[Etmaal temperatuur °C]]),IF(_34_KNMI_Stations[[#This Row],[Etmaal temperatuur °C]]&gt;stookgrens[],_34_KNMI_Stations[[#This Row],[Etmaal temperatuur °C]]-stookgrens[],0),"")</f>
        <v>3.5</v>
      </c>
    </row>
    <row r="4531" spans="1:16" x14ac:dyDescent="0.25">
      <c r="A4531">
        <v>273</v>
      </c>
      <c r="B4531" s="110">
        <v>45831</v>
      </c>
      <c r="C4531" s="89">
        <v>5.5</v>
      </c>
      <c r="D4531" s="89">
        <v>17.399999999999999</v>
      </c>
      <c r="E4531" s="96">
        <v>1815</v>
      </c>
      <c r="F4531" s="89">
        <v>3.7</v>
      </c>
      <c r="G4531" s="89"/>
      <c r="H4531">
        <v>0.7</v>
      </c>
      <c r="I4531" t="s">
        <v>11</v>
      </c>
      <c r="J4531">
        <v>0.8</v>
      </c>
      <c r="K4531">
        <v>6</v>
      </c>
      <c r="L4531">
        <v>2025</v>
      </c>
      <c r="M4531" t="s">
        <v>354</v>
      </c>
      <c r="N4531" s="89" cm="1">
        <f t="array" ref="N4531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4531" s="89">
        <f>_34_KNMI_Stations[[#This Row],[graaddagen]]*_34_KNMI_Stations[[#This Row],[Gewogen factor]]</f>
        <v>0.48000000000000115</v>
      </c>
      <c r="P4531" s="89" cm="1">
        <f t="array" ref="P4531">IF(ISNUMBER(_34_KNMI_Stations[[#This Row],[Etmaal temperatuur °C]]),IF(_34_KNMI_Stations[[#This Row],[Etmaal temperatuur °C]]&gt;stookgrens[],_34_KNMI_Stations[[#This Row],[Etmaal temperatuur °C]]-stookgrens[],0),"")</f>
        <v>0</v>
      </c>
    </row>
    <row r="4532" spans="1:16" x14ac:dyDescent="0.25">
      <c r="A4532">
        <v>273</v>
      </c>
      <c r="B4532" s="110">
        <v>45832</v>
      </c>
      <c r="C4532" s="89">
        <v>4</v>
      </c>
      <c r="D4532" s="89">
        <v>17.7</v>
      </c>
      <c r="E4532" s="96">
        <v>994</v>
      </c>
      <c r="F4532" s="89">
        <v>-0.1</v>
      </c>
      <c r="G4532" s="89"/>
      <c r="H4532">
        <v>0.78</v>
      </c>
      <c r="I4532" t="s">
        <v>11</v>
      </c>
      <c r="J4532">
        <v>0.8</v>
      </c>
      <c r="K4532">
        <v>6</v>
      </c>
      <c r="L4532">
        <v>2025</v>
      </c>
      <c r="M4532" t="s">
        <v>354</v>
      </c>
      <c r="N4532" s="89" cm="1">
        <f t="array" ref="N4532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4532" s="89">
        <f>_34_KNMI_Stations[[#This Row],[graaddagen]]*_34_KNMI_Stations[[#This Row],[Gewogen factor]]</f>
        <v>0.24000000000000057</v>
      </c>
      <c r="P4532" s="89" cm="1">
        <f t="array" ref="P4532">IF(ISNUMBER(_34_KNMI_Stations[[#This Row],[Etmaal temperatuur °C]]),IF(_34_KNMI_Stations[[#This Row],[Etmaal temperatuur °C]]&gt;stookgrens[],_34_KNMI_Stations[[#This Row],[Etmaal temperatuur °C]]-stookgrens[],0),"")</f>
        <v>0</v>
      </c>
    </row>
    <row r="4533" spans="1:16" x14ac:dyDescent="0.25">
      <c r="A4533">
        <v>273</v>
      </c>
      <c r="B4533" s="110">
        <v>45833</v>
      </c>
      <c r="C4533" s="89">
        <v>3.3</v>
      </c>
      <c r="D4533" s="89">
        <v>19.8</v>
      </c>
      <c r="E4533" s="96">
        <v>1977</v>
      </c>
      <c r="F4533" s="89">
        <v>0</v>
      </c>
      <c r="G4533" s="89"/>
      <c r="H4533">
        <v>0.8</v>
      </c>
      <c r="I4533" t="s">
        <v>11</v>
      </c>
      <c r="J4533">
        <v>0.8</v>
      </c>
      <c r="K4533">
        <v>6</v>
      </c>
      <c r="L4533">
        <v>2025</v>
      </c>
      <c r="M4533" t="s">
        <v>354</v>
      </c>
      <c r="N4533" s="89" cm="1">
        <f t="array" ref="N4533">IF(ISNUMBER(_34_KNMI_Stations[[#This Row],[Etmaal temperatuur °C]]),IF(_34_KNMI_Stations[[#This Row],[Etmaal temperatuur °C]]&lt;stookgrens[],stookgrens[]-_34_KNMI_Stations[[#This Row],[Etmaal temperatuur °C]],0),"")</f>
        <v>0</v>
      </c>
      <c r="O4533" s="89">
        <f>_34_KNMI_Stations[[#This Row],[graaddagen]]*_34_KNMI_Stations[[#This Row],[Gewogen factor]]</f>
        <v>0</v>
      </c>
      <c r="P4533" s="89" cm="1">
        <f t="array" ref="P4533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4534" spans="1:16" x14ac:dyDescent="0.25">
      <c r="A4534">
        <v>273</v>
      </c>
      <c r="B4534" s="110">
        <v>45834</v>
      </c>
      <c r="C4534" s="89">
        <v>3.7</v>
      </c>
      <c r="D4534" s="89">
        <v>18.8</v>
      </c>
      <c r="E4534" s="96">
        <v>897</v>
      </c>
      <c r="F4534" s="89">
        <v>10</v>
      </c>
      <c r="G4534" s="89"/>
      <c r="H4534">
        <v>0.88</v>
      </c>
      <c r="I4534" t="s">
        <v>11</v>
      </c>
      <c r="J4534">
        <v>0.8</v>
      </c>
      <c r="K4534">
        <v>6</v>
      </c>
      <c r="L4534">
        <v>2025</v>
      </c>
      <c r="M4534" t="s">
        <v>354</v>
      </c>
      <c r="N4534" s="89" cm="1">
        <f t="array" ref="N4534">IF(ISNUMBER(_34_KNMI_Stations[[#This Row],[Etmaal temperatuur °C]]),IF(_34_KNMI_Stations[[#This Row],[Etmaal temperatuur °C]]&lt;stookgrens[],stookgrens[]-_34_KNMI_Stations[[#This Row],[Etmaal temperatuur °C]],0),"")</f>
        <v>0</v>
      </c>
      <c r="O4534" s="89">
        <f>_34_KNMI_Stations[[#This Row],[graaddagen]]*_34_KNMI_Stations[[#This Row],[Gewogen factor]]</f>
        <v>0</v>
      </c>
      <c r="P4534" s="89" cm="1">
        <f t="array" ref="P4534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4535" spans="1:16" x14ac:dyDescent="0.25">
      <c r="A4535">
        <v>273</v>
      </c>
      <c r="B4535" s="110">
        <v>45835</v>
      </c>
      <c r="C4535" s="89">
        <v>2.6</v>
      </c>
      <c r="D4535" s="89">
        <v>17.399999999999999</v>
      </c>
      <c r="E4535" s="96">
        <v>1827</v>
      </c>
      <c r="F4535" s="89">
        <v>3.8</v>
      </c>
      <c r="G4535" s="89"/>
      <c r="H4535">
        <v>0.79</v>
      </c>
      <c r="I4535" t="s">
        <v>11</v>
      </c>
      <c r="J4535">
        <v>0.8</v>
      </c>
      <c r="K4535">
        <v>6</v>
      </c>
      <c r="L4535">
        <v>2025</v>
      </c>
      <c r="M4535" t="s">
        <v>354</v>
      </c>
      <c r="N4535" s="89" cm="1">
        <f t="array" ref="N4535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4535" s="89">
        <f>_34_KNMI_Stations[[#This Row],[graaddagen]]*_34_KNMI_Stations[[#This Row],[Gewogen factor]]</f>
        <v>0.48000000000000115</v>
      </c>
      <c r="P4535" s="89" cm="1">
        <f t="array" ref="P4535">IF(ISNUMBER(_34_KNMI_Stations[[#This Row],[Etmaal temperatuur °C]]),IF(_34_KNMI_Stations[[#This Row],[Etmaal temperatuur °C]]&gt;stookgrens[],_34_KNMI_Stations[[#This Row],[Etmaal temperatuur °C]]-stookgrens[],0),"")</f>
        <v>0</v>
      </c>
    </row>
    <row r="4536" spans="1:16" x14ac:dyDescent="0.25">
      <c r="A4536">
        <v>273</v>
      </c>
      <c r="B4536" s="110">
        <v>45836</v>
      </c>
      <c r="C4536" s="89">
        <v>3.7</v>
      </c>
      <c r="D4536" s="89">
        <v>20.7</v>
      </c>
      <c r="E4536" s="96">
        <v>2000</v>
      </c>
      <c r="F4536" s="89">
        <v>0</v>
      </c>
      <c r="G4536" s="89"/>
      <c r="H4536">
        <v>0.83</v>
      </c>
      <c r="I4536" t="s">
        <v>11</v>
      </c>
      <c r="J4536">
        <v>0.8</v>
      </c>
      <c r="K4536">
        <v>6</v>
      </c>
      <c r="L4536">
        <v>2025</v>
      </c>
      <c r="M4536" t="s">
        <v>354</v>
      </c>
      <c r="N4536" s="89" cm="1">
        <f t="array" ref="N4536">IF(ISNUMBER(_34_KNMI_Stations[[#This Row],[Etmaal temperatuur °C]]),IF(_34_KNMI_Stations[[#This Row],[Etmaal temperatuur °C]]&lt;stookgrens[],stookgrens[]-_34_KNMI_Stations[[#This Row],[Etmaal temperatuur °C]],0),"")</f>
        <v>0</v>
      </c>
      <c r="O4536" s="89">
        <f>_34_KNMI_Stations[[#This Row],[graaddagen]]*_34_KNMI_Stations[[#This Row],[Gewogen factor]]</f>
        <v>0</v>
      </c>
      <c r="P4536" s="89" cm="1">
        <f t="array" ref="P4536">IF(ISNUMBER(_34_KNMI_Stations[[#This Row],[Etmaal temperatuur °C]]),IF(_34_KNMI_Stations[[#This Row],[Etmaal temperatuur °C]]&gt;stookgrens[],_34_KNMI_Stations[[#This Row],[Etmaal temperatuur °C]]-stookgrens[],0),"")</f>
        <v>2.6999999999999993</v>
      </c>
    </row>
    <row r="4537" spans="1:16" x14ac:dyDescent="0.25">
      <c r="A4537">
        <v>273</v>
      </c>
      <c r="B4537" s="110">
        <v>45837</v>
      </c>
      <c r="C4537" s="89">
        <v>3</v>
      </c>
      <c r="D4537" s="89">
        <v>20.399999999999999</v>
      </c>
      <c r="E4537" s="96">
        <v>2504</v>
      </c>
      <c r="F4537" s="89">
        <v>0</v>
      </c>
      <c r="G4537" s="89"/>
      <c r="H4537">
        <v>0.77</v>
      </c>
      <c r="I4537" t="s">
        <v>11</v>
      </c>
      <c r="J4537">
        <v>0.8</v>
      </c>
      <c r="K4537">
        <v>6</v>
      </c>
      <c r="L4537">
        <v>2025</v>
      </c>
      <c r="M4537" t="s">
        <v>354</v>
      </c>
      <c r="N4537" s="89" cm="1">
        <f t="array" ref="N4537">IF(ISNUMBER(_34_KNMI_Stations[[#This Row],[Etmaal temperatuur °C]]),IF(_34_KNMI_Stations[[#This Row],[Etmaal temperatuur °C]]&lt;stookgrens[],stookgrens[]-_34_KNMI_Stations[[#This Row],[Etmaal temperatuur °C]],0),"")</f>
        <v>0</v>
      </c>
      <c r="O4537" s="89">
        <f>_34_KNMI_Stations[[#This Row],[graaddagen]]*_34_KNMI_Stations[[#This Row],[Gewogen factor]]</f>
        <v>0</v>
      </c>
      <c r="P4537" s="89" cm="1">
        <f t="array" ref="P4537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4538" spans="1:16" x14ac:dyDescent="0.25">
      <c r="A4538">
        <v>273</v>
      </c>
      <c r="B4538" s="110">
        <v>45838</v>
      </c>
      <c r="C4538" s="89">
        <v>2.9</v>
      </c>
      <c r="D4538" s="89">
        <v>19.5</v>
      </c>
      <c r="E4538" s="96">
        <v>2961</v>
      </c>
      <c r="F4538" s="89">
        <v>0</v>
      </c>
      <c r="G4538" s="89"/>
      <c r="H4538">
        <v>0.66</v>
      </c>
      <c r="I4538" t="s">
        <v>11</v>
      </c>
      <c r="J4538">
        <v>0.8</v>
      </c>
      <c r="K4538">
        <v>6</v>
      </c>
      <c r="L4538">
        <v>2025</v>
      </c>
      <c r="M4538" t="s">
        <v>355</v>
      </c>
      <c r="N4538" s="89" cm="1">
        <f t="array" ref="N4538">IF(ISNUMBER(_34_KNMI_Stations[[#This Row],[Etmaal temperatuur °C]]),IF(_34_KNMI_Stations[[#This Row],[Etmaal temperatuur °C]]&lt;stookgrens[],stookgrens[]-_34_KNMI_Stations[[#This Row],[Etmaal temperatuur °C]],0),"")</f>
        <v>0</v>
      </c>
      <c r="O4538" s="89">
        <f>_34_KNMI_Stations[[#This Row],[graaddagen]]*_34_KNMI_Stations[[#This Row],[Gewogen factor]]</f>
        <v>0</v>
      </c>
      <c r="P4538" s="89" cm="1">
        <f t="array" ref="P4538">IF(ISNUMBER(_34_KNMI_Stations[[#This Row],[Etmaal temperatuur °C]]),IF(_34_KNMI_Stations[[#This Row],[Etmaal temperatuur °C]]&gt;stookgrens[],_34_KNMI_Stations[[#This Row],[Etmaal temperatuur °C]]-stookgrens[],0),"")</f>
        <v>1.5</v>
      </c>
    </row>
    <row r="4539" spans="1:16" x14ac:dyDescent="0.25">
      <c r="A4539">
        <v>273</v>
      </c>
      <c r="B4539" s="110">
        <v>45839</v>
      </c>
      <c r="C4539" s="89">
        <v>2.7</v>
      </c>
      <c r="D4539" s="89">
        <v>25.3</v>
      </c>
      <c r="E4539" s="96">
        <v>2822</v>
      </c>
      <c r="F4539" s="89">
        <v>0</v>
      </c>
      <c r="G4539" s="89"/>
      <c r="H4539">
        <v>0.61</v>
      </c>
      <c r="I4539" t="s">
        <v>11</v>
      </c>
      <c r="J4539">
        <v>0.8</v>
      </c>
      <c r="K4539">
        <v>7</v>
      </c>
      <c r="L4539">
        <v>2025</v>
      </c>
      <c r="M4539" t="s">
        <v>355</v>
      </c>
      <c r="N4539" s="89" cm="1">
        <f t="array" ref="N4539">IF(ISNUMBER(_34_KNMI_Stations[[#This Row],[Etmaal temperatuur °C]]),IF(_34_KNMI_Stations[[#This Row],[Etmaal temperatuur °C]]&lt;stookgrens[],stookgrens[]-_34_KNMI_Stations[[#This Row],[Etmaal temperatuur °C]],0),"")</f>
        <v>0</v>
      </c>
      <c r="O4539" s="89">
        <f>_34_KNMI_Stations[[#This Row],[graaddagen]]*_34_KNMI_Stations[[#This Row],[Gewogen factor]]</f>
        <v>0</v>
      </c>
      <c r="P4539" s="89" cm="1">
        <f t="array" ref="P4539">IF(ISNUMBER(_34_KNMI_Stations[[#This Row],[Etmaal temperatuur °C]]),IF(_34_KNMI_Stations[[#This Row],[Etmaal temperatuur °C]]&gt;stookgrens[],_34_KNMI_Stations[[#This Row],[Etmaal temperatuur °C]]-stookgrens[],0),"")</f>
        <v>7.3000000000000007</v>
      </c>
    </row>
    <row r="4540" spans="1:16" x14ac:dyDescent="0.25">
      <c r="A4540">
        <v>273</v>
      </c>
      <c r="B4540" s="110">
        <v>45840</v>
      </c>
      <c r="C4540" s="89">
        <v>3.1</v>
      </c>
      <c r="D4540" s="89">
        <v>23.3</v>
      </c>
      <c r="E4540" s="96">
        <v>2333</v>
      </c>
      <c r="F4540" s="89">
        <v>1.3</v>
      </c>
      <c r="G4540" s="89"/>
      <c r="H4540">
        <v>0.74</v>
      </c>
      <c r="I4540" t="s">
        <v>11</v>
      </c>
      <c r="J4540">
        <v>0.8</v>
      </c>
      <c r="K4540">
        <v>7</v>
      </c>
      <c r="L4540">
        <v>2025</v>
      </c>
      <c r="M4540" t="s">
        <v>355</v>
      </c>
      <c r="N4540" s="89" cm="1">
        <f t="array" ref="N4540">IF(ISNUMBER(_34_KNMI_Stations[[#This Row],[Etmaal temperatuur °C]]),IF(_34_KNMI_Stations[[#This Row],[Etmaal temperatuur °C]]&lt;stookgrens[],stookgrens[]-_34_KNMI_Stations[[#This Row],[Etmaal temperatuur °C]],0),"")</f>
        <v>0</v>
      </c>
      <c r="O4540" s="89">
        <f>_34_KNMI_Stations[[#This Row],[graaddagen]]*_34_KNMI_Stations[[#This Row],[Gewogen factor]]</f>
        <v>0</v>
      </c>
      <c r="P4540" s="89" cm="1">
        <f t="array" ref="P4540">IF(ISNUMBER(_34_KNMI_Stations[[#This Row],[Etmaal temperatuur °C]]),IF(_34_KNMI_Stations[[#This Row],[Etmaal temperatuur °C]]&gt;stookgrens[],_34_KNMI_Stations[[#This Row],[Etmaal temperatuur °C]]-stookgrens[],0),"")</f>
        <v>5.3000000000000007</v>
      </c>
    </row>
    <row r="4541" spans="1:16" x14ac:dyDescent="0.25">
      <c r="A4541">
        <v>273</v>
      </c>
      <c r="B4541" s="110">
        <v>45841</v>
      </c>
      <c r="C4541" s="89">
        <v>3.4</v>
      </c>
      <c r="D4541" s="89">
        <v>17.399999999999999</v>
      </c>
      <c r="E4541" s="96">
        <v>2742</v>
      </c>
      <c r="F4541" s="89">
        <v>-0.1</v>
      </c>
      <c r="G4541" s="89"/>
      <c r="H4541">
        <v>0.68</v>
      </c>
      <c r="I4541" t="s">
        <v>11</v>
      </c>
      <c r="J4541">
        <v>0.8</v>
      </c>
      <c r="K4541">
        <v>7</v>
      </c>
      <c r="L4541">
        <v>2025</v>
      </c>
      <c r="M4541" t="s">
        <v>355</v>
      </c>
      <c r="N4541" s="89" cm="1">
        <f t="array" ref="N4541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4541" s="89">
        <f>_34_KNMI_Stations[[#This Row],[graaddagen]]*_34_KNMI_Stations[[#This Row],[Gewogen factor]]</f>
        <v>0.48000000000000115</v>
      </c>
      <c r="P4541" s="89" cm="1">
        <f t="array" ref="P4541">IF(ISNUMBER(_34_KNMI_Stations[[#This Row],[Etmaal temperatuur °C]]),IF(_34_KNMI_Stations[[#This Row],[Etmaal temperatuur °C]]&gt;stookgrens[],_34_KNMI_Stations[[#This Row],[Etmaal temperatuur °C]]-stookgrens[],0),"")</f>
        <v>0</v>
      </c>
    </row>
    <row r="4542" spans="1:16" x14ac:dyDescent="0.25">
      <c r="A4542">
        <v>273</v>
      </c>
      <c r="B4542" s="110">
        <v>45842</v>
      </c>
      <c r="C4542" s="89">
        <v>3.2</v>
      </c>
      <c r="D4542" s="89">
        <v>18</v>
      </c>
      <c r="E4542" s="96">
        <v>2821</v>
      </c>
      <c r="F4542" s="89">
        <v>0</v>
      </c>
      <c r="G4542" s="89"/>
      <c r="H4542">
        <v>0.61</v>
      </c>
      <c r="I4542" t="s">
        <v>11</v>
      </c>
      <c r="J4542">
        <v>0.8</v>
      </c>
      <c r="K4542">
        <v>7</v>
      </c>
      <c r="L4542">
        <v>2025</v>
      </c>
      <c r="M4542" t="s">
        <v>355</v>
      </c>
      <c r="N4542" s="89" cm="1">
        <f t="array" ref="N4542">IF(ISNUMBER(_34_KNMI_Stations[[#This Row],[Etmaal temperatuur °C]]),IF(_34_KNMI_Stations[[#This Row],[Etmaal temperatuur °C]]&lt;stookgrens[],stookgrens[]-_34_KNMI_Stations[[#This Row],[Etmaal temperatuur °C]],0),"")</f>
        <v>0</v>
      </c>
      <c r="O4542" s="89">
        <f>_34_KNMI_Stations[[#This Row],[graaddagen]]*_34_KNMI_Stations[[#This Row],[Gewogen factor]]</f>
        <v>0</v>
      </c>
      <c r="P4542" s="89" cm="1">
        <f t="array" ref="P4542">IF(ISNUMBER(_34_KNMI_Stations[[#This Row],[Etmaal temperatuur °C]]),IF(_34_KNMI_Stations[[#This Row],[Etmaal temperatuur °C]]&gt;stookgrens[],_34_KNMI_Stations[[#This Row],[Etmaal temperatuur °C]]-stookgrens[],0),"")</f>
        <v>0</v>
      </c>
    </row>
    <row r="4543" spans="1:16" x14ac:dyDescent="0.25">
      <c r="A4543">
        <v>273</v>
      </c>
      <c r="B4543" s="110">
        <v>45843</v>
      </c>
      <c r="C4543" s="89">
        <v>4.3</v>
      </c>
      <c r="D4543" s="89">
        <v>18.5</v>
      </c>
      <c r="E4543" s="96">
        <v>856</v>
      </c>
      <c r="F4543" s="89">
        <v>1</v>
      </c>
      <c r="G4543" s="89"/>
      <c r="H4543">
        <v>0.75</v>
      </c>
      <c r="I4543" t="s">
        <v>11</v>
      </c>
      <c r="J4543">
        <v>0.8</v>
      </c>
      <c r="K4543">
        <v>7</v>
      </c>
      <c r="L4543">
        <v>2025</v>
      </c>
      <c r="M4543" t="s">
        <v>355</v>
      </c>
      <c r="N4543" s="89" cm="1">
        <f t="array" ref="N4543">IF(ISNUMBER(_34_KNMI_Stations[[#This Row],[Etmaal temperatuur °C]]),IF(_34_KNMI_Stations[[#This Row],[Etmaal temperatuur °C]]&lt;stookgrens[],stookgrens[]-_34_KNMI_Stations[[#This Row],[Etmaal temperatuur °C]],0),"")</f>
        <v>0</v>
      </c>
      <c r="O4543" s="89">
        <f>_34_KNMI_Stations[[#This Row],[graaddagen]]*_34_KNMI_Stations[[#This Row],[Gewogen factor]]</f>
        <v>0</v>
      </c>
      <c r="P4543" s="89" cm="1">
        <f t="array" ref="P4543">IF(ISNUMBER(_34_KNMI_Stations[[#This Row],[Etmaal temperatuur °C]]),IF(_34_KNMI_Stations[[#This Row],[Etmaal temperatuur °C]]&gt;stookgrens[],_34_KNMI_Stations[[#This Row],[Etmaal temperatuur °C]]-stookgrens[],0),"")</f>
        <v>0.5</v>
      </c>
    </row>
    <row r="4544" spans="1:16" x14ac:dyDescent="0.25">
      <c r="A4544">
        <v>273</v>
      </c>
      <c r="B4544" s="110">
        <v>45844</v>
      </c>
      <c r="C4544" s="89">
        <v>3</v>
      </c>
      <c r="D4544" s="89">
        <v>17.2</v>
      </c>
      <c r="E4544" s="96">
        <v>853</v>
      </c>
      <c r="F4544" s="89">
        <v>28.7</v>
      </c>
      <c r="G4544" s="89"/>
      <c r="H4544">
        <v>0.93</v>
      </c>
      <c r="I4544" t="s">
        <v>11</v>
      </c>
      <c r="J4544">
        <v>0.8</v>
      </c>
      <c r="K4544">
        <v>7</v>
      </c>
      <c r="L4544">
        <v>2025</v>
      </c>
      <c r="M4544" t="s">
        <v>355</v>
      </c>
      <c r="N4544" s="89" cm="1">
        <f t="array" ref="N4544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4544" s="89">
        <f>_34_KNMI_Stations[[#This Row],[graaddagen]]*_34_KNMI_Stations[[#This Row],[Gewogen factor]]</f>
        <v>0.64000000000000057</v>
      </c>
      <c r="P4544" s="89" cm="1">
        <f t="array" ref="P4544">IF(ISNUMBER(_34_KNMI_Stations[[#This Row],[Etmaal temperatuur °C]]),IF(_34_KNMI_Stations[[#This Row],[Etmaal temperatuur °C]]&gt;stookgrens[],_34_KNMI_Stations[[#This Row],[Etmaal temperatuur °C]]-stookgrens[],0),"")</f>
        <v>0</v>
      </c>
    </row>
    <row r="4545" spans="1:16" x14ac:dyDescent="0.25">
      <c r="A4545">
        <v>273</v>
      </c>
      <c r="B4545" s="110">
        <v>45845</v>
      </c>
      <c r="C4545" s="89">
        <v>4.5</v>
      </c>
      <c r="D4545" s="89">
        <v>15.7</v>
      </c>
      <c r="E4545" s="96">
        <v>1400</v>
      </c>
      <c r="F4545" s="89">
        <v>9.8000000000000007</v>
      </c>
      <c r="G4545" s="89"/>
      <c r="H4545">
        <v>0.81</v>
      </c>
      <c r="I4545" t="s">
        <v>11</v>
      </c>
      <c r="J4545">
        <v>0.8</v>
      </c>
      <c r="K4545">
        <v>7</v>
      </c>
      <c r="L4545">
        <v>2025</v>
      </c>
      <c r="M4545" t="s">
        <v>356</v>
      </c>
      <c r="N4545" s="89" cm="1">
        <f t="array" ref="N4545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4545" s="89">
        <f>_34_KNMI_Stations[[#This Row],[graaddagen]]*_34_KNMI_Stations[[#This Row],[Gewogen factor]]</f>
        <v>1.8400000000000007</v>
      </c>
      <c r="P4545" s="89" cm="1">
        <f t="array" ref="P4545">IF(ISNUMBER(_34_KNMI_Stations[[#This Row],[Etmaal temperatuur °C]]),IF(_34_KNMI_Stations[[#This Row],[Etmaal temperatuur °C]]&gt;stookgrens[],_34_KNMI_Stations[[#This Row],[Etmaal temperatuur °C]]-stookgrens[],0),"")</f>
        <v>0</v>
      </c>
    </row>
    <row r="4546" spans="1:16" x14ac:dyDescent="0.25">
      <c r="A4546">
        <v>273</v>
      </c>
      <c r="B4546" s="110">
        <v>45846</v>
      </c>
      <c r="C4546" s="89">
        <v>3.8</v>
      </c>
      <c r="D4546" s="89">
        <v>15.5</v>
      </c>
      <c r="E4546" s="96">
        <v>1858</v>
      </c>
      <c r="F4546" s="89">
        <v>0.3</v>
      </c>
      <c r="G4546" s="89"/>
      <c r="H4546">
        <v>0.81</v>
      </c>
      <c r="I4546" t="s">
        <v>11</v>
      </c>
      <c r="J4546">
        <v>0.8</v>
      </c>
      <c r="K4546">
        <v>7</v>
      </c>
      <c r="L4546">
        <v>2025</v>
      </c>
      <c r="M4546" t="s">
        <v>356</v>
      </c>
      <c r="N4546" s="89" cm="1">
        <f t="array" ref="N4546">IF(ISNUMBER(_34_KNMI_Stations[[#This Row],[Etmaal temperatuur °C]]),IF(_34_KNMI_Stations[[#This Row],[Etmaal temperatuur °C]]&lt;stookgrens[],stookgrens[]-_34_KNMI_Stations[[#This Row],[Etmaal temperatuur °C]],0),"")</f>
        <v>2.5</v>
      </c>
      <c r="O4546" s="89">
        <f>_34_KNMI_Stations[[#This Row],[graaddagen]]*_34_KNMI_Stations[[#This Row],[Gewogen factor]]</f>
        <v>2</v>
      </c>
      <c r="P4546" s="89" cm="1">
        <f t="array" ref="P4546">IF(ISNUMBER(_34_KNMI_Stations[[#This Row],[Etmaal temperatuur °C]]),IF(_34_KNMI_Stations[[#This Row],[Etmaal temperatuur °C]]&gt;stookgrens[],_34_KNMI_Stations[[#This Row],[Etmaal temperatuur °C]]-stookgrens[],0),"")</f>
        <v>0</v>
      </c>
    </row>
    <row r="4547" spans="1:16" x14ac:dyDescent="0.25">
      <c r="A4547">
        <v>273</v>
      </c>
      <c r="B4547" s="110">
        <v>45847</v>
      </c>
      <c r="C4547" s="89">
        <v>2.6</v>
      </c>
      <c r="D4547" s="89">
        <v>17.100000000000001</v>
      </c>
      <c r="E4547" s="96">
        <v>2350</v>
      </c>
      <c r="F4547" s="89">
        <v>-0.1</v>
      </c>
      <c r="G4547" s="89"/>
      <c r="H4547">
        <v>0.76</v>
      </c>
      <c r="I4547" t="s">
        <v>11</v>
      </c>
      <c r="J4547">
        <v>0.8</v>
      </c>
      <c r="K4547">
        <v>7</v>
      </c>
      <c r="L4547">
        <v>2025</v>
      </c>
      <c r="M4547" t="s">
        <v>356</v>
      </c>
      <c r="N4547" s="89" cm="1">
        <f t="array" ref="N4547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4547" s="89">
        <f>_34_KNMI_Stations[[#This Row],[graaddagen]]*_34_KNMI_Stations[[#This Row],[Gewogen factor]]</f>
        <v>0.71999999999999886</v>
      </c>
      <c r="P4547" s="89" cm="1">
        <f t="array" ref="P4547">IF(ISNUMBER(_34_KNMI_Stations[[#This Row],[Etmaal temperatuur °C]]),IF(_34_KNMI_Stations[[#This Row],[Etmaal temperatuur °C]]&gt;stookgrens[],_34_KNMI_Stations[[#This Row],[Etmaal temperatuur °C]]-stookgrens[],0),"")</f>
        <v>0</v>
      </c>
    </row>
    <row r="4548" spans="1:16" x14ac:dyDescent="0.25">
      <c r="A4548">
        <v>273</v>
      </c>
      <c r="B4548" s="110">
        <v>45848</v>
      </c>
      <c r="C4548" s="89">
        <v>2.2999999999999998</v>
      </c>
      <c r="D4548" s="89">
        <v>17.5</v>
      </c>
      <c r="E4548" s="96">
        <v>1610</v>
      </c>
      <c r="F4548" s="89">
        <v>0</v>
      </c>
      <c r="G4548" s="89"/>
      <c r="H4548">
        <v>0.82</v>
      </c>
      <c r="I4548" t="s">
        <v>11</v>
      </c>
      <c r="J4548">
        <v>0.8</v>
      </c>
      <c r="K4548">
        <v>7</v>
      </c>
      <c r="L4548">
        <v>2025</v>
      </c>
      <c r="M4548" t="s">
        <v>356</v>
      </c>
      <c r="N4548" s="89" cm="1">
        <f t="array" ref="N4548">IF(ISNUMBER(_34_KNMI_Stations[[#This Row],[Etmaal temperatuur °C]]),IF(_34_KNMI_Stations[[#This Row],[Etmaal temperatuur °C]]&lt;stookgrens[],stookgrens[]-_34_KNMI_Stations[[#This Row],[Etmaal temperatuur °C]],0),"")</f>
        <v>0.5</v>
      </c>
      <c r="O4548" s="89">
        <f>_34_KNMI_Stations[[#This Row],[graaddagen]]*_34_KNMI_Stations[[#This Row],[Gewogen factor]]</f>
        <v>0.4</v>
      </c>
      <c r="P4548" s="89" cm="1">
        <f t="array" ref="P4548">IF(ISNUMBER(_34_KNMI_Stations[[#This Row],[Etmaal temperatuur °C]]),IF(_34_KNMI_Stations[[#This Row],[Etmaal temperatuur °C]]&gt;stookgrens[],_34_KNMI_Stations[[#This Row],[Etmaal temperatuur °C]]-stookgrens[],0),"")</f>
        <v>0</v>
      </c>
    </row>
    <row r="4549" spans="1:16" x14ac:dyDescent="0.25">
      <c r="A4549">
        <v>273</v>
      </c>
      <c r="B4549" s="110">
        <v>45849</v>
      </c>
      <c r="C4549" s="89">
        <v>3.3</v>
      </c>
      <c r="D4549" s="89">
        <v>18.399999999999999</v>
      </c>
      <c r="E4549" s="96">
        <v>2022</v>
      </c>
      <c r="F4549" s="89">
        <v>0</v>
      </c>
      <c r="G4549" s="89"/>
      <c r="H4549">
        <v>0.81</v>
      </c>
      <c r="I4549" t="s">
        <v>11</v>
      </c>
      <c r="J4549">
        <v>0.8</v>
      </c>
      <c r="K4549">
        <v>7</v>
      </c>
      <c r="L4549">
        <v>2025</v>
      </c>
      <c r="M4549" t="s">
        <v>356</v>
      </c>
      <c r="N4549" s="89" cm="1">
        <f t="array" ref="N4549">IF(ISNUMBER(_34_KNMI_Stations[[#This Row],[Etmaal temperatuur °C]]),IF(_34_KNMI_Stations[[#This Row],[Etmaal temperatuur °C]]&lt;stookgrens[],stookgrens[]-_34_KNMI_Stations[[#This Row],[Etmaal temperatuur °C]],0),"")</f>
        <v>0</v>
      </c>
      <c r="O4549" s="89">
        <f>_34_KNMI_Stations[[#This Row],[graaddagen]]*_34_KNMI_Stations[[#This Row],[Gewogen factor]]</f>
        <v>0</v>
      </c>
      <c r="P4549" s="89" cm="1">
        <f t="array" ref="P4549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4550" spans="1:16" x14ac:dyDescent="0.25">
      <c r="A4550">
        <v>273</v>
      </c>
      <c r="B4550" s="110">
        <v>45850</v>
      </c>
      <c r="C4550" s="89">
        <v>4</v>
      </c>
      <c r="D4550" s="89">
        <v>20</v>
      </c>
      <c r="E4550" s="96">
        <v>2401</v>
      </c>
      <c r="F4550" s="89">
        <v>0</v>
      </c>
      <c r="G4550" s="89"/>
      <c r="H4550">
        <v>0.72</v>
      </c>
      <c r="I4550" t="s">
        <v>11</v>
      </c>
      <c r="J4550">
        <v>0.8</v>
      </c>
      <c r="K4550">
        <v>7</v>
      </c>
      <c r="L4550">
        <v>2025</v>
      </c>
      <c r="M4550" t="s">
        <v>356</v>
      </c>
      <c r="N4550" s="89" cm="1">
        <f t="array" ref="N4550">IF(ISNUMBER(_34_KNMI_Stations[[#This Row],[Etmaal temperatuur °C]]),IF(_34_KNMI_Stations[[#This Row],[Etmaal temperatuur °C]]&lt;stookgrens[],stookgrens[]-_34_KNMI_Stations[[#This Row],[Etmaal temperatuur °C]],0),"")</f>
        <v>0</v>
      </c>
      <c r="O4550" s="89">
        <f>_34_KNMI_Stations[[#This Row],[graaddagen]]*_34_KNMI_Stations[[#This Row],[Gewogen factor]]</f>
        <v>0</v>
      </c>
      <c r="P4550" s="89" cm="1">
        <f t="array" ref="P4550">IF(ISNUMBER(_34_KNMI_Stations[[#This Row],[Etmaal temperatuur °C]]),IF(_34_KNMI_Stations[[#This Row],[Etmaal temperatuur °C]]&gt;stookgrens[],_34_KNMI_Stations[[#This Row],[Etmaal temperatuur °C]]-stookgrens[],0),"")</f>
        <v>2</v>
      </c>
    </row>
    <row r="4551" spans="1:16" x14ac:dyDescent="0.25">
      <c r="A4551">
        <v>273</v>
      </c>
      <c r="B4551" s="110">
        <v>45851</v>
      </c>
      <c r="C4551" s="89">
        <v>2</v>
      </c>
      <c r="D4551" s="89">
        <v>19.5</v>
      </c>
      <c r="E4551" s="96">
        <v>1436</v>
      </c>
      <c r="F4551" s="89">
        <v>-0.1</v>
      </c>
      <c r="G4551" s="89"/>
      <c r="H4551">
        <v>0.79</v>
      </c>
      <c r="I4551" t="s">
        <v>11</v>
      </c>
      <c r="J4551">
        <v>0.8</v>
      </c>
      <c r="K4551">
        <v>7</v>
      </c>
      <c r="L4551">
        <v>2025</v>
      </c>
      <c r="M4551" t="s">
        <v>356</v>
      </c>
      <c r="N4551" s="89" cm="1">
        <f t="array" ref="N4551">IF(ISNUMBER(_34_KNMI_Stations[[#This Row],[Etmaal temperatuur °C]]),IF(_34_KNMI_Stations[[#This Row],[Etmaal temperatuur °C]]&lt;stookgrens[],stookgrens[]-_34_KNMI_Stations[[#This Row],[Etmaal temperatuur °C]],0),"")</f>
        <v>0</v>
      </c>
      <c r="O4551" s="89">
        <f>_34_KNMI_Stations[[#This Row],[graaddagen]]*_34_KNMI_Stations[[#This Row],[Gewogen factor]]</f>
        <v>0</v>
      </c>
      <c r="P4551" s="89" cm="1">
        <f t="array" ref="P4551">IF(ISNUMBER(_34_KNMI_Stations[[#This Row],[Etmaal temperatuur °C]]),IF(_34_KNMI_Stations[[#This Row],[Etmaal temperatuur °C]]&gt;stookgrens[],_34_KNMI_Stations[[#This Row],[Etmaal temperatuur °C]]-stookgrens[],0),"")</f>
        <v>1.5</v>
      </c>
    </row>
    <row r="4552" spans="1:16" x14ac:dyDescent="0.25">
      <c r="A4552">
        <v>273</v>
      </c>
      <c r="B4552" s="110">
        <v>45852</v>
      </c>
      <c r="C4552" s="89">
        <v>1.9</v>
      </c>
      <c r="D4552" s="89">
        <v>19</v>
      </c>
      <c r="E4552" s="96">
        <v>1788</v>
      </c>
      <c r="F4552" s="89">
        <v>1.4</v>
      </c>
      <c r="G4552" s="89"/>
      <c r="H4552">
        <v>0.79</v>
      </c>
      <c r="I4552" t="s">
        <v>11</v>
      </c>
      <c r="J4552">
        <v>0.8</v>
      </c>
      <c r="K4552">
        <v>7</v>
      </c>
      <c r="L4552">
        <v>2025</v>
      </c>
      <c r="M4552" t="s">
        <v>357</v>
      </c>
      <c r="N4552" s="89" cm="1">
        <f t="array" ref="N4552">IF(ISNUMBER(_34_KNMI_Stations[[#This Row],[Etmaal temperatuur °C]]),IF(_34_KNMI_Stations[[#This Row],[Etmaal temperatuur °C]]&lt;stookgrens[],stookgrens[]-_34_KNMI_Stations[[#This Row],[Etmaal temperatuur °C]],0),"")</f>
        <v>0</v>
      </c>
      <c r="O4552" s="89">
        <f>_34_KNMI_Stations[[#This Row],[graaddagen]]*_34_KNMI_Stations[[#This Row],[Gewogen factor]]</f>
        <v>0</v>
      </c>
      <c r="P4552" s="89" cm="1">
        <f t="array" ref="P4552">IF(ISNUMBER(_34_KNMI_Stations[[#This Row],[Etmaal temperatuur °C]]),IF(_34_KNMI_Stations[[#This Row],[Etmaal temperatuur °C]]&gt;stookgrens[],_34_KNMI_Stations[[#This Row],[Etmaal temperatuur °C]]-stookgrens[],0),"")</f>
        <v>1</v>
      </c>
    </row>
    <row r="4553" spans="1:16" x14ac:dyDescent="0.25">
      <c r="A4553">
        <v>273</v>
      </c>
      <c r="B4553" s="110">
        <v>45853</v>
      </c>
      <c r="C4553" s="89">
        <v>3.7</v>
      </c>
      <c r="D4553" s="89">
        <v>18.899999999999999</v>
      </c>
      <c r="E4553" s="96">
        <v>2459</v>
      </c>
      <c r="F4553" s="89">
        <v>0.2</v>
      </c>
      <c r="G4553" s="89"/>
      <c r="H4553">
        <v>0.67</v>
      </c>
      <c r="I4553" t="s">
        <v>11</v>
      </c>
      <c r="J4553">
        <v>0.8</v>
      </c>
      <c r="K4553">
        <v>7</v>
      </c>
      <c r="L4553">
        <v>2025</v>
      </c>
      <c r="M4553" t="s">
        <v>357</v>
      </c>
      <c r="N4553" s="89" cm="1">
        <f t="array" ref="N4553">IF(ISNUMBER(_34_KNMI_Stations[[#This Row],[Etmaal temperatuur °C]]),IF(_34_KNMI_Stations[[#This Row],[Etmaal temperatuur °C]]&lt;stookgrens[],stookgrens[]-_34_KNMI_Stations[[#This Row],[Etmaal temperatuur °C]],0),"")</f>
        <v>0</v>
      </c>
      <c r="O4553" s="89">
        <f>_34_KNMI_Stations[[#This Row],[graaddagen]]*_34_KNMI_Stations[[#This Row],[Gewogen factor]]</f>
        <v>0</v>
      </c>
      <c r="P4553" s="89" cm="1">
        <f t="array" ref="P4553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4554" spans="1:16" x14ac:dyDescent="0.25">
      <c r="A4554">
        <v>273</v>
      </c>
      <c r="B4554" s="110">
        <v>45854</v>
      </c>
      <c r="C4554" s="89">
        <v>3.6</v>
      </c>
      <c r="D4554" s="89">
        <v>17.100000000000001</v>
      </c>
      <c r="E4554" s="96">
        <v>1574</v>
      </c>
      <c r="F4554" s="89">
        <v>11.5</v>
      </c>
      <c r="G4554" s="89"/>
      <c r="H4554">
        <v>0.84</v>
      </c>
      <c r="I4554" t="s">
        <v>11</v>
      </c>
      <c r="J4554">
        <v>0.8</v>
      </c>
      <c r="K4554">
        <v>7</v>
      </c>
      <c r="L4554">
        <v>2025</v>
      </c>
      <c r="M4554" t="s">
        <v>357</v>
      </c>
      <c r="N4554" s="89" cm="1">
        <f t="array" ref="N4554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4554" s="89">
        <f>_34_KNMI_Stations[[#This Row],[graaddagen]]*_34_KNMI_Stations[[#This Row],[Gewogen factor]]</f>
        <v>0.71999999999999886</v>
      </c>
      <c r="P4554" s="89" cm="1">
        <f t="array" ref="P4554">IF(ISNUMBER(_34_KNMI_Stations[[#This Row],[Etmaal temperatuur °C]]),IF(_34_KNMI_Stations[[#This Row],[Etmaal temperatuur °C]]&gt;stookgrens[],_34_KNMI_Stations[[#This Row],[Etmaal temperatuur °C]]-stookgrens[],0),"")</f>
        <v>0</v>
      </c>
    </row>
    <row r="4555" spans="1:16" x14ac:dyDescent="0.25">
      <c r="A4555">
        <v>273</v>
      </c>
      <c r="B4555" s="110">
        <v>45855</v>
      </c>
      <c r="C4555" s="89">
        <v>3.2</v>
      </c>
      <c r="D4555" s="89">
        <v>17.399999999999999</v>
      </c>
      <c r="E4555" s="96">
        <v>1275</v>
      </c>
      <c r="F4555" s="89">
        <v>0.6</v>
      </c>
      <c r="G4555" s="89"/>
      <c r="H4555">
        <v>0.86</v>
      </c>
      <c r="I4555" t="s">
        <v>11</v>
      </c>
      <c r="J4555">
        <v>0.8</v>
      </c>
      <c r="K4555">
        <v>7</v>
      </c>
      <c r="L4555">
        <v>2025</v>
      </c>
      <c r="M4555" t="s">
        <v>357</v>
      </c>
      <c r="N4555" s="89" cm="1">
        <f t="array" ref="N4555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4555" s="89">
        <f>_34_KNMI_Stations[[#This Row],[graaddagen]]*_34_KNMI_Stations[[#This Row],[Gewogen factor]]</f>
        <v>0.48000000000000115</v>
      </c>
      <c r="P4555" s="89" cm="1">
        <f t="array" ref="P4555">IF(ISNUMBER(_34_KNMI_Stations[[#This Row],[Etmaal temperatuur °C]]),IF(_34_KNMI_Stations[[#This Row],[Etmaal temperatuur °C]]&gt;stookgrens[],_34_KNMI_Stations[[#This Row],[Etmaal temperatuur °C]]-stookgrens[],0),"")</f>
        <v>0</v>
      </c>
    </row>
    <row r="4556" spans="1:16" x14ac:dyDescent="0.25">
      <c r="A4556">
        <v>273</v>
      </c>
      <c r="B4556" s="110">
        <v>45856</v>
      </c>
      <c r="C4556" s="89">
        <v>1.3</v>
      </c>
      <c r="D4556" s="89">
        <v>19.2</v>
      </c>
      <c r="E4556" s="96">
        <v>2306</v>
      </c>
      <c r="F4556" s="89">
        <v>0</v>
      </c>
      <c r="G4556" s="89"/>
      <c r="H4556">
        <v>0.8</v>
      </c>
      <c r="I4556" t="s">
        <v>11</v>
      </c>
      <c r="J4556">
        <v>0.8</v>
      </c>
      <c r="K4556">
        <v>7</v>
      </c>
      <c r="L4556">
        <v>2025</v>
      </c>
      <c r="M4556" t="s">
        <v>357</v>
      </c>
      <c r="N4556" s="89" cm="1">
        <f t="array" ref="N4556">IF(ISNUMBER(_34_KNMI_Stations[[#This Row],[Etmaal temperatuur °C]]),IF(_34_KNMI_Stations[[#This Row],[Etmaal temperatuur °C]]&lt;stookgrens[],stookgrens[]-_34_KNMI_Stations[[#This Row],[Etmaal temperatuur °C]],0),"")</f>
        <v>0</v>
      </c>
      <c r="O4556" s="89">
        <f>_34_KNMI_Stations[[#This Row],[graaddagen]]*_34_KNMI_Stations[[#This Row],[Gewogen factor]]</f>
        <v>0</v>
      </c>
      <c r="P4556" s="89" cm="1">
        <f t="array" ref="P4556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4557" spans="1:16" x14ac:dyDescent="0.25">
      <c r="A4557">
        <v>273</v>
      </c>
      <c r="B4557" s="110">
        <v>45857</v>
      </c>
      <c r="C4557" s="89">
        <v>3.6</v>
      </c>
      <c r="D4557" s="89">
        <v>22</v>
      </c>
      <c r="E4557" s="96">
        <v>2201</v>
      </c>
      <c r="F4557" s="89">
        <v>0.4</v>
      </c>
      <c r="G4557" s="89"/>
      <c r="H4557">
        <v>0.78</v>
      </c>
      <c r="I4557" t="s">
        <v>11</v>
      </c>
      <c r="J4557">
        <v>0.8</v>
      </c>
      <c r="K4557">
        <v>7</v>
      </c>
      <c r="L4557">
        <v>2025</v>
      </c>
      <c r="M4557" t="s">
        <v>357</v>
      </c>
      <c r="N4557" s="89" cm="1">
        <f t="array" ref="N4557">IF(ISNUMBER(_34_KNMI_Stations[[#This Row],[Etmaal temperatuur °C]]),IF(_34_KNMI_Stations[[#This Row],[Etmaal temperatuur °C]]&lt;stookgrens[],stookgrens[]-_34_KNMI_Stations[[#This Row],[Etmaal temperatuur °C]],0),"")</f>
        <v>0</v>
      </c>
      <c r="O4557" s="89">
        <f>_34_KNMI_Stations[[#This Row],[graaddagen]]*_34_KNMI_Stations[[#This Row],[Gewogen factor]]</f>
        <v>0</v>
      </c>
      <c r="P4557" s="89" cm="1">
        <f t="array" ref="P4557">IF(ISNUMBER(_34_KNMI_Stations[[#This Row],[Etmaal temperatuur °C]]),IF(_34_KNMI_Stations[[#This Row],[Etmaal temperatuur °C]]&gt;stookgrens[],_34_KNMI_Stations[[#This Row],[Etmaal temperatuur °C]]-stookgrens[],0),"")</f>
        <v>4</v>
      </c>
    </row>
    <row r="4558" spans="1:16" x14ac:dyDescent="0.25">
      <c r="A4558">
        <v>273</v>
      </c>
      <c r="B4558" s="110">
        <v>45858</v>
      </c>
      <c r="C4558" s="89">
        <v>2.8</v>
      </c>
      <c r="D4558" s="89">
        <v>21.3</v>
      </c>
      <c r="E4558" s="96">
        <v>1541</v>
      </c>
      <c r="F4558" s="89">
        <v>1.8</v>
      </c>
      <c r="G4558" s="89"/>
      <c r="H4558">
        <v>0.85</v>
      </c>
      <c r="I4558" t="s">
        <v>11</v>
      </c>
      <c r="J4558">
        <v>0.8</v>
      </c>
      <c r="K4558">
        <v>7</v>
      </c>
      <c r="L4558">
        <v>2025</v>
      </c>
      <c r="M4558" t="s">
        <v>357</v>
      </c>
      <c r="N4558" s="89" cm="1">
        <f t="array" ref="N4558">IF(ISNUMBER(_34_KNMI_Stations[[#This Row],[Etmaal temperatuur °C]]),IF(_34_KNMI_Stations[[#This Row],[Etmaal temperatuur °C]]&lt;stookgrens[],stookgrens[]-_34_KNMI_Stations[[#This Row],[Etmaal temperatuur °C]],0),"")</f>
        <v>0</v>
      </c>
      <c r="O4558" s="89">
        <f>_34_KNMI_Stations[[#This Row],[graaddagen]]*_34_KNMI_Stations[[#This Row],[Gewogen factor]]</f>
        <v>0</v>
      </c>
      <c r="P4558" s="89" cm="1">
        <f t="array" ref="P4558">IF(ISNUMBER(_34_KNMI_Stations[[#This Row],[Etmaal temperatuur °C]]),IF(_34_KNMI_Stations[[#This Row],[Etmaal temperatuur °C]]&gt;stookgrens[],_34_KNMI_Stations[[#This Row],[Etmaal temperatuur °C]]-stookgrens[],0),"")</f>
        <v>3.3000000000000007</v>
      </c>
    </row>
    <row r="4559" spans="1:16" x14ac:dyDescent="0.25">
      <c r="A4559">
        <v>273</v>
      </c>
      <c r="B4559" s="110">
        <v>45859</v>
      </c>
      <c r="C4559" s="89">
        <v>3.5</v>
      </c>
      <c r="D4559" s="89">
        <v>19.2</v>
      </c>
      <c r="E4559" s="96">
        <v>1796</v>
      </c>
      <c r="F4559" s="89">
        <v>1.5</v>
      </c>
      <c r="G4559" s="89"/>
      <c r="H4559">
        <v>0.83</v>
      </c>
      <c r="I4559" t="s">
        <v>11</v>
      </c>
      <c r="J4559">
        <v>0.8</v>
      </c>
      <c r="K4559">
        <v>7</v>
      </c>
      <c r="L4559">
        <v>2025</v>
      </c>
      <c r="M4559" t="s">
        <v>358</v>
      </c>
      <c r="N4559" s="89" cm="1">
        <f t="array" ref="N4559">IF(ISNUMBER(_34_KNMI_Stations[[#This Row],[Etmaal temperatuur °C]]),IF(_34_KNMI_Stations[[#This Row],[Etmaal temperatuur °C]]&lt;stookgrens[],stookgrens[]-_34_KNMI_Stations[[#This Row],[Etmaal temperatuur °C]],0),"")</f>
        <v>0</v>
      </c>
      <c r="O4559" s="89">
        <f>_34_KNMI_Stations[[#This Row],[graaddagen]]*_34_KNMI_Stations[[#This Row],[Gewogen factor]]</f>
        <v>0</v>
      </c>
      <c r="P4559" s="89" cm="1">
        <f t="array" ref="P4559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4560" spans="1:16" x14ac:dyDescent="0.25">
      <c r="A4560">
        <v>273</v>
      </c>
      <c r="B4560" s="110">
        <v>45860</v>
      </c>
      <c r="C4560" s="89">
        <v>3.5</v>
      </c>
      <c r="D4560" s="89">
        <v>18.100000000000001</v>
      </c>
      <c r="E4560" s="96">
        <v>1075</v>
      </c>
      <c r="F4560" s="89">
        <v>15.4</v>
      </c>
      <c r="G4560" s="89"/>
      <c r="H4560">
        <v>0.86</v>
      </c>
      <c r="I4560" t="s">
        <v>11</v>
      </c>
      <c r="J4560">
        <v>0.8</v>
      </c>
      <c r="K4560">
        <v>7</v>
      </c>
      <c r="L4560">
        <v>2025</v>
      </c>
      <c r="M4560" t="s">
        <v>358</v>
      </c>
      <c r="N4560" s="89" cm="1">
        <f t="array" ref="N4560">IF(ISNUMBER(_34_KNMI_Stations[[#This Row],[Etmaal temperatuur °C]]),IF(_34_KNMI_Stations[[#This Row],[Etmaal temperatuur °C]]&lt;stookgrens[],stookgrens[]-_34_KNMI_Stations[[#This Row],[Etmaal temperatuur °C]],0),"")</f>
        <v>0</v>
      </c>
      <c r="O4560" s="89">
        <f>_34_KNMI_Stations[[#This Row],[graaddagen]]*_34_KNMI_Stations[[#This Row],[Gewogen factor]]</f>
        <v>0</v>
      </c>
      <c r="P4560" s="89" cm="1">
        <f t="array" ref="P4560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4561" spans="1:16" x14ac:dyDescent="0.25">
      <c r="A4561">
        <v>273</v>
      </c>
      <c r="B4561" s="110">
        <v>45861</v>
      </c>
      <c r="C4561" s="89">
        <v>3.3</v>
      </c>
      <c r="D4561" s="89">
        <v>18.8</v>
      </c>
      <c r="E4561" s="96">
        <v>2074</v>
      </c>
      <c r="F4561" s="89">
        <v>-0.1</v>
      </c>
      <c r="G4561" s="89"/>
      <c r="H4561">
        <v>0.84</v>
      </c>
      <c r="I4561" t="s">
        <v>11</v>
      </c>
      <c r="J4561">
        <v>0.8</v>
      </c>
      <c r="K4561">
        <v>7</v>
      </c>
      <c r="L4561">
        <v>2025</v>
      </c>
      <c r="M4561" t="s">
        <v>358</v>
      </c>
      <c r="N4561" s="89" cm="1">
        <f t="array" ref="N4561">IF(ISNUMBER(_34_KNMI_Stations[[#This Row],[Etmaal temperatuur °C]]),IF(_34_KNMI_Stations[[#This Row],[Etmaal temperatuur °C]]&lt;stookgrens[],stookgrens[]-_34_KNMI_Stations[[#This Row],[Etmaal temperatuur °C]],0),"")</f>
        <v>0</v>
      </c>
      <c r="O4561" s="89">
        <f>_34_KNMI_Stations[[#This Row],[graaddagen]]*_34_KNMI_Stations[[#This Row],[Gewogen factor]]</f>
        <v>0</v>
      </c>
      <c r="P4561" s="89" cm="1">
        <f t="array" ref="P4561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4562" spans="1:16" x14ac:dyDescent="0.25">
      <c r="A4562">
        <v>273</v>
      </c>
      <c r="B4562" s="110">
        <v>45862</v>
      </c>
      <c r="C4562" s="89">
        <v>2.8</v>
      </c>
      <c r="D4562" s="89">
        <v>19.7</v>
      </c>
      <c r="E4562" s="96">
        <v>2233</v>
      </c>
      <c r="F4562" s="89">
        <v>-0.1</v>
      </c>
      <c r="G4562" s="89"/>
      <c r="H4562">
        <v>0.83</v>
      </c>
      <c r="I4562" t="s">
        <v>11</v>
      </c>
      <c r="J4562">
        <v>0.8</v>
      </c>
      <c r="K4562">
        <v>7</v>
      </c>
      <c r="L4562">
        <v>2025</v>
      </c>
      <c r="M4562" t="s">
        <v>358</v>
      </c>
      <c r="N4562" s="89" cm="1">
        <f t="array" ref="N4562">IF(ISNUMBER(_34_KNMI_Stations[[#This Row],[Etmaal temperatuur °C]]),IF(_34_KNMI_Stations[[#This Row],[Etmaal temperatuur °C]]&lt;stookgrens[],stookgrens[]-_34_KNMI_Stations[[#This Row],[Etmaal temperatuur °C]],0),"")</f>
        <v>0</v>
      </c>
      <c r="O4562" s="89">
        <f>_34_KNMI_Stations[[#This Row],[graaddagen]]*_34_KNMI_Stations[[#This Row],[Gewogen factor]]</f>
        <v>0</v>
      </c>
      <c r="P4562" s="89" cm="1">
        <f t="array" ref="P4562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4563" spans="1:16" x14ac:dyDescent="0.25">
      <c r="A4563">
        <v>273</v>
      </c>
      <c r="B4563" s="110">
        <v>45863</v>
      </c>
      <c r="C4563" s="89">
        <v>3</v>
      </c>
      <c r="D4563" s="89">
        <v>18.600000000000001</v>
      </c>
      <c r="E4563" s="96">
        <v>1159</v>
      </c>
      <c r="F4563" s="89">
        <v>-0.1</v>
      </c>
      <c r="G4563" s="89"/>
      <c r="H4563">
        <v>0.86</v>
      </c>
      <c r="I4563" t="s">
        <v>11</v>
      </c>
      <c r="J4563">
        <v>0.8</v>
      </c>
      <c r="K4563">
        <v>7</v>
      </c>
      <c r="L4563">
        <v>2025</v>
      </c>
      <c r="M4563" t="s">
        <v>358</v>
      </c>
      <c r="N4563" s="89" cm="1">
        <f t="array" ref="N4563">IF(ISNUMBER(_34_KNMI_Stations[[#This Row],[Etmaal temperatuur °C]]),IF(_34_KNMI_Stations[[#This Row],[Etmaal temperatuur °C]]&lt;stookgrens[],stookgrens[]-_34_KNMI_Stations[[#This Row],[Etmaal temperatuur °C]],0),"")</f>
        <v>0</v>
      </c>
      <c r="O4563" s="89">
        <f>_34_KNMI_Stations[[#This Row],[graaddagen]]*_34_KNMI_Stations[[#This Row],[Gewogen factor]]</f>
        <v>0</v>
      </c>
      <c r="P4563" s="89" cm="1">
        <f t="array" ref="P4563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4564" spans="1:16" x14ac:dyDescent="0.25">
      <c r="A4564">
        <v>273</v>
      </c>
      <c r="B4564" s="110">
        <v>45864</v>
      </c>
      <c r="C4564" s="89">
        <v>2.5</v>
      </c>
      <c r="D4564" s="89">
        <v>19.399999999999999</v>
      </c>
      <c r="E4564" s="96">
        <v>1629</v>
      </c>
      <c r="F4564" s="89">
        <v>1.5</v>
      </c>
      <c r="G4564" s="89"/>
      <c r="H4564">
        <v>0.8</v>
      </c>
      <c r="I4564" t="s">
        <v>11</v>
      </c>
      <c r="J4564">
        <v>0.8</v>
      </c>
      <c r="K4564">
        <v>7</v>
      </c>
      <c r="L4564">
        <v>2025</v>
      </c>
      <c r="M4564" t="s">
        <v>358</v>
      </c>
      <c r="N4564" s="89" cm="1">
        <f t="array" ref="N4564">IF(ISNUMBER(_34_KNMI_Stations[[#This Row],[Etmaal temperatuur °C]]),IF(_34_KNMI_Stations[[#This Row],[Etmaal temperatuur °C]]&lt;stookgrens[],stookgrens[]-_34_KNMI_Stations[[#This Row],[Etmaal temperatuur °C]],0),"")</f>
        <v>0</v>
      </c>
      <c r="O4564" s="89">
        <f>_34_KNMI_Stations[[#This Row],[graaddagen]]*_34_KNMI_Stations[[#This Row],[Gewogen factor]]</f>
        <v>0</v>
      </c>
      <c r="P4564" s="89" cm="1">
        <f t="array" ref="P4564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4565" spans="1:16" x14ac:dyDescent="0.25">
      <c r="A4565">
        <v>273</v>
      </c>
      <c r="B4565" s="110">
        <v>45865</v>
      </c>
      <c r="C4565" s="89">
        <v>3.5</v>
      </c>
      <c r="D4565" s="89">
        <v>17.899999999999999</v>
      </c>
      <c r="E4565" s="96">
        <v>1725</v>
      </c>
      <c r="F4565" s="89">
        <v>2.2000000000000002</v>
      </c>
      <c r="G4565" s="89"/>
      <c r="H4565">
        <v>0.78</v>
      </c>
      <c r="I4565" t="s">
        <v>11</v>
      </c>
      <c r="J4565">
        <v>0.8</v>
      </c>
      <c r="K4565">
        <v>7</v>
      </c>
      <c r="L4565">
        <v>2025</v>
      </c>
      <c r="M4565" t="s">
        <v>358</v>
      </c>
      <c r="N4565" s="89" cm="1">
        <f t="array" ref="N4565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4565" s="89">
        <f>_34_KNMI_Stations[[#This Row],[graaddagen]]*_34_KNMI_Stations[[#This Row],[Gewogen factor]]</f>
        <v>8.000000000000114E-2</v>
      </c>
      <c r="P4565" s="89" cm="1">
        <f t="array" ref="P4565">IF(ISNUMBER(_34_KNMI_Stations[[#This Row],[Etmaal temperatuur °C]]),IF(_34_KNMI_Stations[[#This Row],[Etmaal temperatuur °C]]&gt;stookgrens[],_34_KNMI_Stations[[#This Row],[Etmaal temperatuur °C]]-stookgrens[],0),"")</f>
        <v>0</v>
      </c>
    </row>
    <row r="4566" spans="1:16" x14ac:dyDescent="0.25">
      <c r="A4566">
        <v>273</v>
      </c>
      <c r="B4566" s="110">
        <v>45866</v>
      </c>
      <c r="C4566" s="89">
        <v>4.2</v>
      </c>
      <c r="D4566" s="89">
        <v>17.899999999999999</v>
      </c>
      <c r="E4566" s="96">
        <v>1999</v>
      </c>
      <c r="F4566" s="89">
        <v>0.6</v>
      </c>
      <c r="G4566" s="89"/>
      <c r="H4566">
        <v>0.76</v>
      </c>
      <c r="I4566" t="s">
        <v>11</v>
      </c>
      <c r="J4566">
        <v>0.8</v>
      </c>
      <c r="K4566">
        <v>7</v>
      </c>
      <c r="L4566">
        <v>2025</v>
      </c>
      <c r="M4566" t="s">
        <v>359</v>
      </c>
      <c r="N4566" s="89" cm="1">
        <f t="array" ref="N4566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4566" s="89">
        <f>_34_KNMI_Stations[[#This Row],[graaddagen]]*_34_KNMI_Stations[[#This Row],[Gewogen factor]]</f>
        <v>8.000000000000114E-2</v>
      </c>
      <c r="P4566" s="89" cm="1">
        <f t="array" ref="P4566">IF(ISNUMBER(_34_KNMI_Stations[[#This Row],[Etmaal temperatuur °C]]),IF(_34_KNMI_Stations[[#This Row],[Etmaal temperatuur °C]]&gt;stookgrens[],_34_KNMI_Stations[[#This Row],[Etmaal temperatuur °C]]-stookgrens[],0),"")</f>
        <v>0</v>
      </c>
    </row>
    <row r="4567" spans="1:16" x14ac:dyDescent="0.25">
      <c r="A4567">
        <v>273</v>
      </c>
      <c r="B4567" s="110">
        <v>45867</v>
      </c>
      <c r="C4567" s="89">
        <v>3.3</v>
      </c>
      <c r="D4567" s="89">
        <v>16.899999999999999</v>
      </c>
      <c r="E4567" s="96">
        <v>1979</v>
      </c>
      <c r="F4567" s="89">
        <v>5.9</v>
      </c>
      <c r="G4567" s="89"/>
      <c r="H4567">
        <v>0.76</v>
      </c>
      <c r="I4567" t="s">
        <v>11</v>
      </c>
      <c r="J4567">
        <v>0.8</v>
      </c>
      <c r="K4567">
        <v>7</v>
      </c>
      <c r="L4567">
        <v>2025</v>
      </c>
      <c r="M4567" t="s">
        <v>359</v>
      </c>
      <c r="N4567" s="89" cm="1">
        <f t="array" ref="N4567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4567" s="89">
        <f>_34_KNMI_Stations[[#This Row],[graaddagen]]*_34_KNMI_Stations[[#This Row],[Gewogen factor]]</f>
        <v>0.88000000000000123</v>
      </c>
      <c r="P4567" s="89" cm="1">
        <f t="array" ref="P4567">IF(ISNUMBER(_34_KNMI_Stations[[#This Row],[Etmaal temperatuur °C]]),IF(_34_KNMI_Stations[[#This Row],[Etmaal temperatuur °C]]&gt;stookgrens[],_34_KNMI_Stations[[#This Row],[Etmaal temperatuur °C]]-stookgrens[],0),"")</f>
        <v>0</v>
      </c>
    </row>
    <row r="4568" spans="1:16" x14ac:dyDescent="0.25">
      <c r="A4568">
        <v>273</v>
      </c>
      <c r="B4568" s="110">
        <v>45868</v>
      </c>
      <c r="C4568" s="89">
        <v>4.7</v>
      </c>
      <c r="D4568" s="89">
        <v>17.3</v>
      </c>
      <c r="E4568" s="96">
        <v>1555</v>
      </c>
      <c r="F4568" s="89">
        <v>0.5</v>
      </c>
      <c r="G4568" s="89"/>
      <c r="H4568">
        <v>0.75</v>
      </c>
      <c r="I4568" t="s">
        <v>11</v>
      </c>
      <c r="J4568">
        <v>0.8</v>
      </c>
      <c r="K4568">
        <v>7</v>
      </c>
      <c r="L4568">
        <v>2025</v>
      </c>
      <c r="M4568" t="s">
        <v>359</v>
      </c>
      <c r="N4568" s="89" cm="1">
        <f t="array" ref="N4568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4568" s="89">
        <f>_34_KNMI_Stations[[#This Row],[graaddagen]]*_34_KNMI_Stations[[#This Row],[Gewogen factor]]</f>
        <v>0.5599999999999995</v>
      </c>
      <c r="P4568" s="89" cm="1">
        <f t="array" ref="P4568">IF(ISNUMBER(_34_KNMI_Stations[[#This Row],[Etmaal temperatuur °C]]),IF(_34_KNMI_Stations[[#This Row],[Etmaal temperatuur °C]]&gt;stookgrens[],_34_KNMI_Stations[[#This Row],[Etmaal temperatuur °C]]-stookgrens[],0),"")</f>
        <v>0</v>
      </c>
    </row>
    <row r="4569" spans="1:16" x14ac:dyDescent="0.25">
      <c r="A4569">
        <v>273</v>
      </c>
      <c r="B4569" s="110">
        <v>45869</v>
      </c>
      <c r="C4569" s="89">
        <v>3.6</v>
      </c>
      <c r="D4569" s="89">
        <v>18</v>
      </c>
      <c r="E4569" s="96">
        <v>1361</v>
      </c>
      <c r="F4569" s="89">
        <v>1</v>
      </c>
      <c r="G4569" s="89"/>
      <c r="H4569">
        <v>0.8</v>
      </c>
      <c r="I4569" t="s">
        <v>11</v>
      </c>
      <c r="J4569">
        <v>0.8</v>
      </c>
      <c r="K4569">
        <v>7</v>
      </c>
      <c r="L4569">
        <v>2025</v>
      </c>
      <c r="M4569" t="s">
        <v>359</v>
      </c>
      <c r="N4569" s="89" cm="1">
        <f t="array" ref="N4569">IF(ISNUMBER(_34_KNMI_Stations[[#This Row],[Etmaal temperatuur °C]]),IF(_34_KNMI_Stations[[#This Row],[Etmaal temperatuur °C]]&lt;stookgrens[],stookgrens[]-_34_KNMI_Stations[[#This Row],[Etmaal temperatuur °C]],0),"")</f>
        <v>0</v>
      </c>
      <c r="O4569" s="89">
        <f>_34_KNMI_Stations[[#This Row],[graaddagen]]*_34_KNMI_Stations[[#This Row],[Gewogen factor]]</f>
        <v>0</v>
      </c>
      <c r="P4569" s="89" cm="1">
        <f t="array" ref="P4569">IF(ISNUMBER(_34_KNMI_Stations[[#This Row],[Etmaal temperatuur °C]]),IF(_34_KNMI_Stations[[#This Row],[Etmaal temperatuur °C]]&gt;stookgrens[],_34_KNMI_Stations[[#This Row],[Etmaal temperatuur °C]]-stookgrens[],0),"")</f>
        <v>0</v>
      </c>
    </row>
    <row r="4570" spans="1:16" x14ac:dyDescent="0.25">
      <c r="A4570">
        <v>273</v>
      </c>
      <c r="B4570" s="110">
        <v>45870</v>
      </c>
      <c r="C4570" s="89">
        <v>4.2</v>
      </c>
      <c r="D4570" s="89">
        <v>16.8</v>
      </c>
      <c r="E4570" s="96">
        <v>1679</v>
      </c>
      <c r="F4570" s="89">
        <v>6.4</v>
      </c>
      <c r="G4570" s="89"/>
      <c r="H4570">
        <v>0.87</v>
      </c>
      <c r="I4570" t="s">
        <v>11</v>
      </c>
      <c r="J4570">
        <v>0.8</v>
      </c>
      <c r="K4570">
        <v>8</v>
      </c>
      <c r="L4570">
        <v>2025</v>
      </c>
      <c r="M4570" t="s">
        <v>359</v>
      </c>
      <c r="N4570" s="89" cm="1">
        <f t="array" ref="N4570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4570" s="89">
        <f>_34_KNMI_Stations[[#This Row],[graaddagen]]*_34_KNMI_Stations[[#This Row],[Gewogen factor]]</f>
        <v>0.95999999999999952</v>
      </c>
      <c r="P4570" s="89" cm="1">
        <f t="array" ref="P4570">IF(ISNUMBER(_34_KNMI_Stations[[#This Row],[Etmaal temperatuur °C]]),IF(_34_KNMI_Stations[[#This Row],[Etmaal temperatuur °C]]&gt;stookgrens[],_34_KNMI_Stations[[#This Row],[Etmaal temperatuur °C]]-stookgrens[],0),"")</f>
        <v>0</v>
      </c>
    </row>
    <row r="4571" spans="1:16" x14ac:dyDescent="0.25">
      <c r="A4571">
        <v>273</v>
      </c>
      <c r="B4571" s="110">
        <v>45871</v>
      </c>
      <c r="C4571" s="89">
        <v>3.5</v>
      </c>
      <c r="D4571" s="89">
        <v>16.100000000000001</v>
      </c>
      <c r="E4571" s="96">
        <v>1036</v>
      </c>
      <c r="F4571" s="89">
        <v>8.8000000000000007</v>
      </c>
      <c r="G4571" s="89"/>
      <c r="H4571">
        <v>0.87</v>
      </c>
      <c r="I4571" t="s">
        <v>11</v>
      </c>
      <c r="J4571">
        <v>0.8</v>
      </c>
      <c r="K4571">
        <v>8</v>
      </c>
      <c r="L4571">
        <v>2025</v>
      </c>
      <c r="M4571" t="s">
        <v>359</v>
      </c>
      <c r="N4571" s="89" cm="1">
        <f t="array" ref="N4571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4571" s="89">
        <f>_34_KNMI_Stations[[#This Row],[graaddagen]]*_34_KNMI_Stations[[#This Row],[Gewogen factor]]</f>
        <v>1.5199999999999989</v>
      </c>
      <c r="P4571" s="89" cm="1">
        <f t="array" ref="P4571">IF(ISNUMBER(_34_KNMI_Stations[[#This Row],[Etmaal temperatuur °C]]),IF(_34_KNMI_Stations[[#This Row],[Etmaal temperatuur °C]]&gt;stookgrens[],_34_KNMI_Stations[[#This Row],[Etmaal temperatuur °C]]-stookgrens[],0),"")</f>
        <v>0</v>
      </c>
    </row>
    <row r="4572" spans="1:16" x14ac:dyDescent="0.25">
      <c r="A4572">
        <v>273</v>
      </c>
      <c r="B4572" s="110">
        <v>45872</v>
      </c>
      <c r="C4572" s="89">
        <v>4.3</v>
      </c>
      <c r="D4572" s="89">
        <v>18.100000000000001</v>
      </c>
      <c r="E4572" s="96">
        <v>1729</v>
      </c>
      <c r="F4572" s="89">
        <v>2</v>
      </c>
      <c r="G4572" s="89"/>
      <c r="H4572">
        <v>0.79</v>
      </c>
      <c r="I4572" t="s">
        <v>11</v>
      </c>
      <c r="J4572">
        <v>0.8</v>
      </c>
      <c r="K4572">
        <v>8</v>
      </c>
      <c r="L4572">
        <v>2025</v>
      </c>
      <c r="M4572" t="s">
        <v>359</v>
      </c>
      <c r="N4572" s="89" cm="1">
        <f t="array" ref="N4572">IF(ISNUMBER(_34_KNMI_Stations[[#This Row],[Etmaal temperatuur °C]]),IF(_34_KNMI_Stations[[#This Row],[Etmaal temperatuur °C]]&lt;stookgrens[],stookgrens[]-_34_KNMI_Stations[[#This Row],[Etmaal temperatuur °C]],0),"")</f>
        <v>0</v>
      </c>
      <c r="O4572" s="89">
        <f>_34_KNMI_Stations[[#This Row],[graaddagen]]*_34_KNMI_Stations[[#This Row],[Gewogen factor]]</f>
        <v>0</v>
      </c>
      <c r="P4572" s="89" cm="1">
        <f t="array" ref="P4572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4573" spans="1:16" x14ac:dyDescent="0.25">
      <c r="A4573">
        <v>273</v>
      </c>
      <c r="B4573" s="110">
        <v>45873</v>
      </c>
      <c r="C4573" s="89">
        <v>3.7</v>
      </c>
      <c r="D4573" s="89">
        <v>18.899999999999999</v>
      </c>
      <c r="E4573" s="96">
        <v>1267</v>
      </c>
      <c r="F4573" s="89">
        <v>4.3</v>
      </c>
      <c r="G4573" s="89"/>
      <c r="H4573">
        <v>0.85</v>
      </c>
      <c r="I4573" t="s">
        <v>11</v>
      </c>
      <c r="J4573">
        <v>0.8</v>
      </c>
      <c r="K4573">
        <v>8</v>
      </c>
      <c r="L4573">
        <v>2025</v>
      </c>
      <c r="M4573" t="s">
        <v>360</v>
      </c>
      <c r="N4573" s="89" cm="1">
        <f t="array" ref="N4573">IF(ISNUMBER(_34_KNMI_Stations[[#This Row],[Etmaal temperatuur °C]]),IF(_34_KNMI_Stations[[#This Row],[Etmaal temperatuur °C]]&lt;stookgrens[],stookgrens[]-_34_KNMI_Stations[[#This Row],[Etmaal temperatuur °C]],0),"")</f>
        <v>0</v>
      </c>
      <c r="O4573" s="89">
        <f>_34_KNMI_Stations[[#This Row],[graaddagen]]*_34_KNMI_Stations[[#This Row],[Gewogen factor]]</f>
        <v>0</v>
      </c>
      <c r="P4573" s="89" cm="1">
        <f t="array" ref="P4573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4574" spans="1:16" x14ac:dyDescent="0.25">
      <c r="A4574">
        <v>273</v>
      </c>
      <c r="B4574" s="110">
        <v>45874</v>
      </c>
      <c r="C4574" s="89">
        <v>4.2</v>
      </c>
      <c r="D4574" s="89">
        <v>16.399999999999999</v>
      </c>
      <c r="E4574" s="96">
        <v>1869</v>
      </c>
      <c r="F4574" s="89">
        <v>1</v>
      </c>
      <c r="G4574" s="89"/>
      <c r="H4574">
        <v>0.74</v>
      </c>
      <c r="I4574" t="s">
        <v>11</v>
      </c>
      <c r="J4574">
        <v>0.8</v>
      </c>
      <c r="K4574">
        <v>8</v>
      </c>
      <c r="L4574">
        <v>2025</v>
      </c>
      <c r="M4574" t="s">
        <v>360</v>
      </c>
      <c r="N4574" s="89" cm="1">
        <f t="array" ref="N4574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4574" s="89">
        <f>_34_KNMI_Stations[[#This Row],[graaddagen]]*_34_KNMI_Stations[[#This Row],[Gewogen factor]]</f>
        <v>1.2800000000000011</v>
      </c>
      <c r="P4574" s="89" cm="1">
        <f t="array" ref="P4574">IF(ISNUMBER(_34_KNMI_Stations[[#This Row],[Etmaal temperatuur °C]]),IF(_34_KNMI_Stations[[#This Row],[Etmaal temperatuur °C]]&gt;stookgrens[],_34_KNMI_Stations[[#This Row],[Etmaal temperatuur °C]]-stookgrens[],0),"")</f>
        <v>0</v>
      </c>
    </row>
    <row r="4575" spans="1:16" x14ac:dyDescent="0.25">
      <c r="A4575">
        <v>273</v>
      </c>
      <c r="B4575" s="110">
        <v>45875</v>
      </c>
      <c r="C4575" s="89">
        <v>3</v>
      </c>
      <c r="D4575" s="89">
        <v>16.100000000000001</v>
      </c>
      <c r="E4575" s="96">
        <v>1789</v>
      </c>
      <c r="F4575" s="89">
        <v>-0.1</v>
      </c>
      <c r="G4575" s="89"/>
      <c r="H4575">
        <v>0.76</v>
      </c>
      <c r="I4575" t="s">
        <v>11</v>
      </c>
      <c r="J4575">
        <v>0.8</v>
      </c>
      <c r="K4575">
        <v>8</v>
      </c>
      <c r="L4575">
        <v>2025</v>
      </c>
      <c r="M4575" t="s">
        <v>360</v>
      </c>
      <c r="N4575" s="89" cm="1">
        <f t="array" ref="N4575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4575" s="89">
        <f>_34_KNMI_Stations[[#This Row],[graaddagen]]*_34_KNMI_Stations[[#This Row],[Gewogen factor]]</f>
        <v>1.5199999999999989</v>
      </c>
      <c r="P4575" s="89" cm="1">
        <f t="array" ref="P4575">IF(ISNUMBER(_34_KNMI_Stations[[#This Row],[Etmaal temperatuur °C]]),IF(_34_KNMI_Stations[[#This Row],[Etmaal temperatuur °C]]&gt;stookgrens[],_34_KNMI_Stations[[#This Row],[Etmaal temperatuur °C]]-stookgrens[],0),"")</f>
        <v>0</v>
      </c>
    </row>
    <row r="4576" spans="1:16" x14ac:dyDescent="0.25">
      <c r="A4576">
        <v>273</v>
      </c>
      <c r="B4576" s="110">
        <v>45876</v>
      </c>
      <c r="C4576" s="89">
        <v>3.3</v>
      </c>
      <c r="D4576" s="89">
        <v>18.8</v>
      </c>
      <c r="E4576" s="96">
        <v>1701</v>
      </c>
      <c r="F4576" s="89">
        <v>-0.1</v>
      </c>
      <c r="G4576" s="89"/>
      <c r="H4576">
        <v>0.68</v>
      </c>
      <c r="I4576" t="s">
        <v>11</v>
      </c>
      <c r="J4576">
        <v>0.8</v>
      </c>
      <c r="K4576">
        <v>8</v>
      </c>
      <c r="L4576">
        <v>2025</v>
      </c>
      <c r="M4576" t="s">
        <v>360</v>
      </c>
      <c r="N4576" s="89" cm="1">
        <f t="array" ref="N4576">IF(ISNUMBER(_34_KNMI_Stations[[#This Row],[Etmaal temperatuur °C]]),IF(_34_KNMI_Stations[[#This Row],[Etmaal temperatuur °C]]&lt;stookgrens[],stookgrens[]-_34_KNMI_Stations[[#This Row],[Etmaal temperatuur °C]],0),"")</f>
        <v>0</v>
      </c>
      <c r="O4576" s="89">
        <f>_34_KNMI_Stations[[#This Row],[graaddagen]]*_34_KNMI_Stations[[#This Row],[Gewogen factor]]</f>
        <v>0</v>
      </c>
      <c r="P4576" s="89" cm="1">
        <f t="array" ref="P4576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4577" spans="1:16" x14ac:dyDescent="0.25">
      <c r="A4577">
        <v>273</v>
      </c>
      <c r="B4577" s="110">
        <v>45877</v>
      </c>
      <c r="C4577" s="89">
        <v>2.4</v>
      </c>
      <c r="D4577" s="89">
        <v>18.7</v>
      </c>
      <c r="E4577" s="96">
        <v>1980</v>
      </c>
      <c r="F4577" s="89">
        <v>0</v>
      </c>
      <c r="G4577" s="89"/>
      <c r="H4577">
        <v>0.75</v>
      </c>
      <c r="I4577" t="s">
        <v>11</v>
      </c>
      <c r="J4577">
        <v>0.8</v>
      </c>
      <c r="K4577">
        <v>8</v>
      </c>
      <c r="L4577">
        <v>2025</v>
      </c>
      <c r="M4577" t="s">
        <v>360</v>
      </c>
      <c r="N4577" s="89" cm="1">
        <f t="array" ref="N4577">IF(ISNUMBER(_34_KNMI_Stations[[#This Row],[Etmaal temperatuur °C]]),IF(_34_KNMI_Stations[[#This Row],[Etmaal temperatuur °C]]&lt;stookgrens[],stookgrens[]-_34_KNMI_Stations[[#This Row],[Etmaal temperatuur °C]],0),"")</f>
        <v>0</v>
      </c>
      <c r="O4577" s="89">
        <f>_34_KNMI_Stations[[#This Row],[graaddagen]]*_34_KNMI_Stations[[#This Row],[Gewogen factor]]</f>
        <v>0</v>
      </c>
      <c r="P4577" s="89" cm="1">
        <f t="array" ref="P4577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4578" spans="1:16" x14ac:dyDescent="0.25">
      <c r="A4578">
        <v>273</v>
      </c>
      <c r="B4578" s="110">
        <v>45878</v>
      </c>
      <c r="C4578" s="89">
        <v>2.7</v>
      </c>
      <c r="D4578" s="89">
        <v>17.2</v>
      </c>
      <c r="E4578" s="96">
        <v>2125</v>
      </c>
      <c r="F4578" s="89">
        <v>0</v>
      </c>
      <c r="G4578" s="89"/>
      <c r="H4578">
        <v>0.78</v>
      </c>
      <c r="I4578" t="s">
        <v>11</v>
      </c>
      <c r="J4578">
        <v>0.8</v>
      </c>
      <c r="K4578">
        <v>8</v>
      </c>
      <c r="L4578">
        <v>2025</v>
      </c>
      <c r="M4578" t="s">
        <v>360</v>
      </c>
      <c r="N4578" s="89" cm="1">
        <f t="array" ref="N4578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4578" s="89">
        <f>_34_KNMI_Stations[[#This Row],[graaddagen]]*_34_KNMI_Stations[[#This Row],[Gewogen factor]]</f>
        <v>0.64000000000000057</v>
      </c>
      <c r="P4578" s="89" cm="1">
        <f t="array" ref="P4578">IF(ISNUMBER(_34_KNMI_Stations[[#This Row],[Etmaal temperatuur °C]]),IF(_34_KNMI_Stations[[#This Row],[Etmaal temperatuur °C]]&gt;stookgrens[],_34_KNMI_Stations[[#This Row],[Etmaal temperatuur °C]]-stookgrens[],0),"")</f>
        <v>0</v>
      </c>
    </row>
    <row r="4579" spans="1:16" x14ac:dyDescent="0.25">
      <c r="A4579">
        <v>273</v>
      </c>
      <c r="B4579" s="110">
        <v>45879</v>
      </c>
      <c r="C4579" s="89">
        <v>2.4</v>
      </c>
      <c r="D4579" s="89">
        <v>17.5</v>
      </c>
      <c r="E4579" s="96">
        <v>2409</v>
      </c>
      <c r="F4579" s="89">
        <v>0</v>
      </c>
      <c r="G4579" s="89"/>
      <c r="H4579">
        <v>0.76</v>
      </c>
      <c r="I4579" t="s">
        <v>11</v>
      </c>
      <c r="J4579">
        <v>0.8</v>
      </c>
      <c r="K4579">
        <v>8</v>
      </c>
      <c r="L4579">
        <v>2025</v>
      </c>
      <c r="M4579" t="s">
        <v>360</v>
      </c>
      <c r="N4579" s="89" cm="1">
        <f t="array" ref="N4579">IF(ISNUMBER(_34_KNMI_Stations[[#This Row],[Etmaal temperatuur °C]]),IF(_34_KNMI_Stations[[#This Row],[Etmaal temperatuur °C]]&lt;stookgrens[],stookgrens[]-_34_KNMI_Stations[[#This Row],[Etmaal temperatuur °C]],0),"")</f>
        <v>0.5</v>
      </c>
      <c r="O4579" s="89">
        <f>_34_KNMI_Stations[[#This Row],[graaddagen]]*_34_KNMI_Stations[[#This Row],[Gewogen factor]]</f>
        <v>0.4</v>
      </c>
      <c r="P4579" s="89" cm="1">
        <f t="array" ref="P4579">IF(ISNUMBER(_34_KNMI_Stations[[#This Row],[Etmaal temperatuur °C]]),IF(_34_KNMI_Stations[[#This Row],[Etmaal temperatuur °C]]&gt;stookgrens[],_34_KNMI_Stations[[#This Row],[Etmaal temperatuur °C]]-stookgrens[],0),"")</f>
        <v>0</v>
      </c>
    </row>
    <row r="4580" spans="1:16" x14ac:dyDescent="0.25">
      <c r="A4580">
        <v>273</v>
      </c>
      <c r="B4580" s="110">
        <v>45880</v>
      </c>
      <c r="C4580" s="89">
        <v>1.8</v>
      </c>
      <c r="D4580" s="89">
        <v>18.600000000000001</v>
      </c>
      <c r="E4580" s="96">
        <v>2363</v>
      </c>
      <c r="F4580" s="89">
        <v>0</v>
      </c>
      <c r="G4580" s="89"/>
      <c r="H4580">
        <v>0.73</v>
      </c>
      <c r="I4580" t="s">
        <v>11</v>
      </c>
      <c r="J4580">
        <v>0.8</v>
      </c>
      <c r="K4580">
        <v>8</v>
      </c>
      <c r="L4580">
        <v>2025</v>
      </c>
      <c r="M4580" t="s">
        <v>361</v>
      </c>
      <c r="N4580" s="89" cm="1">
        <f t="array" ref="N4580">IF(ISNUMBER(_34_KNMI_Stations[[#This Row],[Etmaal temperatuur °C]]),IF(_34_KNMI_Stations[[#This Row],[Etmaal temperatuur °C]]&lt;stookgrens[],stookgrens[]-_34_KNMI_Stations[[#This Row],[Etmaal temperatuur °C]],0),"")</f>
        <v>0</v>
      </c>
      <c r="O4580" s="89">
        <f>_34_KNMI_Stations[[#This Row],[graaddagen]]*_34_KNMI_Stations[[#This Row],[Gewogen factor]]</f>
        <v>0</v>
      </c>
      <c r="P4580" s="89" cm="1">
        <f t="array" ref="P4580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4581" spans="1:16" x14ac:dyDescent="0.25">
      <c r="A4581">
        <v>273</v>
      </c>
      <c r="B4581" s="110">
        <v>45881</v>
      </c>
      <c r="C4581" s="89">
        <v>2.9</v>
      </c>
      <c r="D4581" s="89">
        <v>21.3</v>
      </c>
      <c r="E4581" s="96">
        <v>1839</v>
      </c>
      <c r="F4581" s="89">
        <v>-0.1</v>
      </c>
      <c r="G4581" s="89"/>
      <c r="H4581">
        <v>0.71</v>
      </c>
      <c r="I4581" t="s">
        <v>11</v>
      </c>
      <c r="J4581">
        <v>0.8</v>
      </c>
      <c r="K4581">
        <v>8</v>
      </c>
      <c r="L4581">
        <v>2025</v>
      </c>
      <c r="M4581" t="s">
        <v>361</v>
      </c>
      <c r="N4581" s="89" cm="1">
        <f t="array" ref="N4581">IF(ISNUMBER(_34_KNMI_Stations[[#This Row],[Etmaal temperatuur °C]]),IF(_34_KNMI_Stations[[#This Row],[Etmaal temperatuur °C]]&lt;stookgrens[],stookgrens[]-_34_KNMI_Stations[[#This Row],[Etmaal temperatuur °C]],0),"")</f>
        <v>0</v>
      </c>
      <c r="O4581" s="89">
        <f>_34_KNMI_Stations[[#This Row],[graaddagen]]*_34_KNMI_Stations[[#This Row],[Gewogen factor]]</f>
        <v>0</v>
      </c>
      <c r="P4581" s="89" cm="1">
        <f t="array" ref="P4581">IF(ISNUMBER(_34_KNMI_Stations[[#This Row],[Etmaal temperatuur °C]]),IF(_34_KNMI_Stations[[#This Row],[Etmaal temperatuur °C]]&gt;stookgrens[],_34_KNMI_Stations[[#This Row],[Etmaal temperatuur °C]]-stookgrens[],0),"")</f>
        <v>3.3000000000000007</v>
      </c>
    </row>
    <row r="4582" spans="1:16" x14ac:dyDescent="0.25">
      <c r="A4582">
        <v>273</v>
      </c>
      <c r="B4582" s="110">
        <v>45882</v>
      </c>
      <c r="C4582" s="89">
        <v>1.7</v>
      </c>
      <c r="D4582" s="89">
        <v>23.6</v>
      </c>
      <c r="E4582" s="96">
        <v>2066</v>
      </c>
      <c r="F4582" s="89">
        <v>0</v>
      </c>
      <c r="G4582" s="89"/>
      <c r="H4582">
        <v>0.71</v>
      </c>
      <c r="I4582" t="s">
        <v>11</v>
      </c>
      <c r="J4582">
        <v>0.8</v>
      </c>
      <c r="K4582">
        <v>8</v>
      </c>
      <c r="L4582">
        <v>2025</v>
      </c>
      <c r="M4582" t="s">
        <v>361</v>
      </c>
      <c r="N4582" s="89" cm="1">
        <f t="array" ref="N4582">IF(ISNUMBER(_34_KNMI_Stations[[#This Row],[Etmaal temperatuur °C]]),IF(_34_KNMI_Stations[[#This Row],[Etmaal temperatuur °C]]&lt;stookgrens[],stookgrens[]-_34_KNMI_Stations[[#This Row],[Etmaal temperatuur °C]],0),"")</f>
        <v>0</v>
      </c>
      <c r="O4582" s="89">
        <f>_34_KNMI_Stations[[#This Row],[graaddagen]]*_34_KNMI_Stations[[#This Row],[Gewogen factor]]</f>
        <v>0</v>
      </c>
      <c r="P4582" s="89" cm="1">
        <f t="array" ref="P4582">IF(ISNUMBER(_34_KNMI_Stations[[#This Row],[Etmaal temperatuur °C]]),IF(_34_KNMI_Stations[[#This Row],[Etmaal temperatuur °C]]&gt;stookgrens[],_34_KNMI_Stations[[#This Row],[Etmaal temperatuur °C]]-stookgrens[],0),"")</f>
        <v>5.6000000000000014</v>
      </c>
    </row>
    <row r="4583" spans="1:16" x14ac:dyDescent="0.25">
      <c r="A4583">
        <v>273</v>
      </c>
      <c r="B4583" s="110">
        <v>45883</v>
      </c>
      <c r="C4583" s="89">
        <v>2.8</v>
      </c>
      <c r="D4583" s="89">
        <v>22.7</v>
      </c>
      <c r="E4583" s="96">
        <v>1942</v>
      </c>
      <c r="F4583" s="89">
        <v>-0.1</v>
      </c>
      <c r="G4583" s="89"/>
      <c r="H4583">
        <v>0.79</v>
      </c>
      <c r="I4583" t="s">
        <v>11</v>
      </c>
      <c r="J4583">
        <v>0.8</v>
      </c>
      <c r="K4583">
        <v>8</v>
      </c>
      <c r="L4583">
        <v>2025</v>
      </c>
      <c r="M4583" t="s">
        <v>361</v>
      </c>
      <c r="N4583" s="89" cm="1">
        <f t="array" ref="N4583">IF(ISNUMBER(_34_KNMI_Stations[[#This Row],[Etmaal temperatuur °C]]),IF(_34_KNMI_Stations[[#This Row],[Etmaal temperatuur °C]]&lt;stookgrens[],stookgrens[]-_34_KNMI_Stations[[#This Row],[Etmaal temperatuur °C]],0),"")</f>
        <v>0</v>
      </c>
      <c r="O4583" s="89">
        <f>_34_KNMI_Stations[[#This Row],[graaddagen]]*_34_KNMI_Stations[[#This Row],[Gewogen factor]]</f>
        <v>0</v>
      </c>
      <c r="P4583" s="89" cm="1">
        <f t="array" ref="P4583">IF(ISNUMBER(_34_KNMI_Stations[[#This Row],[Etmaal temperatuur °C]]),IF(_34_KNMI_Stations[[#This Row],[Etmaal temperatuur °C]]&gt;stookgrens[],_34_KNMI_Stations[[#This Row],[Etmaal temperatuur °C]]-stookgrens[],0),"")</f>
        <v>4.6999999999999993</v>
      </c>
    </row>
    <row r="4584" spans="1:16" x14ac:dyDescent="0.25">
      <c r="A4584">
        <v>273</v>
      </c>
      <c r="B4584" s="110">
        <v>45884</v>
      </c>
      <c r="C4584" s="89">
        <v>3.3</v>
      </c>
      <c r="D4584" s="89">
        <v>20.9</v>
      </c>
      <c r="E4584" s="96">
        <v>2142</v>
      </c>
      <c r="F4584" s="89">
        <v>0</v>
      </c>
      <c r="G4584" s="89"/>
      <c r="H4584">
        <v>0.8</v>
      </c>
      <c r="I4584" t="s">
        <v>11</v>
      </c>
      <c r="J4584">
        <v>0.8</v>
      </c>
      <c r="K4584">
        <v>8</v>
      </c>
      <c r="L4584">
        <v>2025</v>
      </c>
      <c r="M4584" t="s">
        <v>361</v>
      </c>
      <c r="N4584" s="89" cm="1">
        <f t="array" ref="N4584">IF(ISNUMBER(_34_KNMI_Stations[[#This Row],[Etmaal temperatuur °C]]),IF(_34_KNMI_Stations[[#This Row],[Etmaal temperatuur °C]]&lt;stookgrens[],stookgrens[]-_34_KNMI_Stations[[#This Row],[Etmaal temperatuur °C]],0),"")</f>
        <v>0</v>
      </c>
      <c r="O4584" s="89">
        <f>_34_KNMI_Stations[[#This Row],[graaddagen]]*_34_KNMI_Stations[[#This Row],[Gewogen factor]]</f>
        <v>0</v>
      </c>
      <c r="P4584" s="89" cm="1">
        <f t="array" ref="P4584">IF(ISNUMBER(_34_KNMI_Stations[[#This Row],[Etmaal temperatuur °C]]),IF(_34_KNMI_Stations[[#This Row],[Etmaal temperatuur °C]]&gt;stookgrens[],_34_KNMI_Stations[[#This Row],[Etmaal temperatuur °C]]-stookgrens[],0),"")</f>
        <v>2.8999999999999986</v>
      </c>
    </row>
    <row r="4585" spans="1:16" x14ac:dyDescent="0.25">
      <c r="A4585">
        <v>273</v>
      </c>
      <c r="B4585" s="110">
        <v>45885</v>
      </c>
      <c r="C4585" s="89">
        <v>4</v>
      </c>
      <c r="D4585" s="89">
        <v>17</v>
      </c>
      <c r="E4585" s="96">
        <v>1438</v>
      </c>
      <c r="F4585" s="89">
        <v>-0.1</v>
      </c>
      <c r="G4585" s="89"/>
      <c r="H4585">
        <v>0.77</v>
      </c>
      <c r="I4585" t="s">
        <v>11</v>
      </c>
      <c r="J4585">
        <v>0.8</v>
      </c>
      <c r="K4585">
        <v>8</v>
      </c>
      <c r="L4585">
        <v>2025</v>
      </c>
      <c r="M4585" t="s">
        <v>361</v>
      </c>
      <c r="N4585" s="89" cm="1">
        <f t="array" ref="N4585">IF(ISNUMBER(_34_KNMI_Stations[[#This Row],[Etmaal temperatuur °C]]),IF(_34_KNMI_Stations[[#This Row],[Etmaal temperatuur °C]]&lt;stookgrens[],stookgrens[]-_34_KNMI_Stations[[#This Row],[Etmaal temperatuur °C]],0),"")</f>
        <v>1</v>
      </c>
      <c r="O4585" s="89">
        <f>_34_KNMI_Stations[[#This Row],[graaddagen]]*_34_KNMI_Stations[[#This Row],[Gewogen factor]]</f>
        <v>0.8</v>
      </c>
      <c r="P4585" s="89" cm="1">
        <f t="array" ref="P4585">IF(ISNUMBER(_34_KNMI_Stations[[#This Row],[Etmaal temperatuur °C]]),IF(_34_KNMI_Stations[[#This Row],[Etmaal temperatuur °C]]&gt;stookgrens[],_34_KNMI_Stations[[#This Row],[Etmaal temperatuur °C]]-stookgrens[],0),"")</f>
        <v>0</v>
      </c>
    </row>
    <row r="4586" spans="1:16" x14ac:dyDescent="0.25">
      <c r="A4586">
        <v>273</v>
      </c>
      <c r="B4586" s="110">
        <v>45886</v>
      </c>
      <c r="C4586" s="89">
        <v>3</v>
      </c>
      <c r="D4586" s="89">
        <v>16.399999999999999</v>
      </c>
      <c r="E4586" s="96">
        <v>945</v>
      </c>
      <c r="F4586" s="89">
        <v>-0.1</v>
      </c>
      <c r="G4586" s="89"/>
      <c r="H4586">
        <v>0.86</v>
      </c>
      <c r="I4586" t="s">
        <v>11</v>
      </c>
      <c r="J4586">
        <v>0.8</v>
      </c>
      <c r="K4586">
        <v>8</v>
      </c>
      <c r="L4586">
        <v>2025</v>
      </c>
      <c r="M4586" t="s">
        <v>361</v>
      </c>
      <c r="N4586" s="89" cm="1">
        <f t="array" ref="N4586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4586" s="89">
        <f>_34_KNMI_Stations[[#This Row],[graaddagen]]*_34_KNMI_Stations[[#This Row],[Gewogen factor]]</f>
        <v>1.2800000000000011</v>
      </c>
      <c r="P4586" s="89" cm="1">
        <f t="array" ref="P4586">IF(ISNUMBER(_34_KNMI_Stations[[#This Row],[Etmaal temperatuur °C]]),IF(_34_KNMI_Stations[[#This Row],[Etmaal temperatuur °C]]&gt;stookgrens[],_34_KNMI_Stations[[#This Row],[Etmaal temperatuur °C]]-stookgrens[],0),"")</f>
        <v>0</v>
      </c>
    </row>
    <row r="4587" spans="1:16" x14ac:dyDescent="0.25">
      <c r="A4587">
        <v>273</v>
      </c>
      <c r="B4587" s="110">
        <v>45887</v>
      </c>
      <c r="C4587" s="89">
        <v>2.2999999999999998</v>
      </c>
      <c r="D4587" s="89">
        <v>19</v>
      </c>
      <c r="E4587" s="96">
        <v>2093</v>
      </c>
      <c r="F4587" s="89">
        <v>0</v>
      </c>
      <c r="G4587" s="89"/>
      <c r="H4587">
        <v>0.76</v>
      </c>
      <c r="I4587" t="s">
        <v>11</v>
      </c>
      <c r="J4587">
        <v>0.8</v>
      </c>
      <c r="K4587">
        <v>8</v>
      </c>
      <c r="L4587">
        <v>2025</v>
      </c>
      <c r="M4587" t="s">
        <v>362</v>
      </c>
      <c r="N4587" s="89" cm="1">
        <f t="array" ref="N4587">IF(ISNUMBER(_34_KNMI_Stations[[#This Row],[Etmaal temperatuur °C]]),IF(_34_KNMI_Stations[[#This Row],[Etmaal temperatuur °C]]&lt;stookgrens[],stookgrens[]-_34_KNMI_Stations[[#This Row],[Etmaal temperatuur °C]],0),"")</f>
        <v>0</v>
      </c>
      <c r="O4587" s="89">
        <f>_34_KNMI_Stations[[#This Row],[graaddagen]]*_34_KNMI_Stations[[#This Row],[Gewogen factor]]</f>
        <v>0</v>
      </c>
      <c r="P4587" s="89" cm="1">
        <f t="array" ref="P4587">IF(ISNUMBER(_34_KNMI_Stations[[#This Row],[Etmaal temperatuur °C]]),IF(_34_KNMI_Stations[[#This Row],[Etmaal temperatuur °C]]&gt;stookgrens[],_34_KNMI_Stations[[#This Row],[Etmaal temperatuur °C]]-stookgrens[],0),"")</f>
        <v>1</v>
      </c>
    </row>
    <row r="4588" spans="1:16" x14ac:dyDescent="0.25">
      <c r="A4588">
        <v>273</v>
      </c>
      <c r="B4588" s="110">
        <v>45888</v>
      </c>
      <c r="C4588" s="89">
        <v>3.2</v>
      </c>
      <c r="D4588" s="89">
        <v>17.899999999999999</v>
      </c>
      <c r="E4588" s="96">
        <v>2047</v>
      </c>
      <c r="F4588" s="89">
        <v>0</v>
      </c>
      <c r="G4588" s="89"/>
      <c r="H4588">
        <v>0.8</v>
      </c>
      <c r="I4588" t="s">
        <v>11</v>
      </c>
      <c r="J4588">
        <v>0.8</v>
      </c>
      <c r="K4588">
        <v>8</v>
      </c>
      <c r="L4588">
        <v>2025</v>
      </c>
      <c r="M4588" t="s">
        <v>362</v>
      </c>
      <c r="N4588" s="89" cm="1">
        <f t="array" ref="N4588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4588" s="89">
        <f>_34_KNMI_Stations[[#This Row],[graaddagen]]*_34_KNMI_Stations[[#This Row],[Gewogen factor]]</f>
        <v>8.000000000000114E-2</v>
      </c>
      <c r="P4588" s="89" cm="1">
        <f t="array" ref="P4588">IF(ISNUMBER(_34_KNMI_Stations[[#This Row],[Etmaal temperatuur °C]]),IF(_34_KNMI_Stations[[#This Row],[Etmaal temperatuur °C]]&gt;stookgrens[],_34_KNMI_Stations[[#This Row],[Etmaal temperatuur °C]]-stookgrens[],0),"")</f>
        <v>0</v>
      </c>
    </row>
    <row r="4589" spans="1:16" x14ac:dyDescent="0.25">
      <c r="A4589">
        <v>273</v>
      </c>
      <c r="B4589" s="110">
        <v>45889</v>
      </c>
      <c r="C4589" s="89">
        <v>3.1</v>
      </c>
      <c r="D4589" s="89">
        <v>17.7</v>
      </c>
      <c r="E4589" s="96">
        <v>1626</v>
      </c>
      <c r="F4589" s="89">
        <v>0</v>
      </c>
      <c r="G4589" s="89"/>
      <c r="H4589">
        <v>0.73</v>
      </c>
      <c r="I4589" t="s">
        <v>11</v>
      </c>
      <c r="J4589">
        <v>0.8</v>
      </c>
      <c r="K4589">
        <v>8</v>
      </c>
      <c r="L4589">
        <v>2025</v>
      </c>
      <c r="M4589" t="s">
        <v>362</v>
      </c>
      <c r="N4589" s="89" cm="1">
        <f t="array" ref="N4589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4589" s="89">
        <f>_34_KNMI_Stations[[#This Row],[graaddagen]]*_34_KNMI_Stations[[#This Row],[Gewogen factor]]</f>
        <v>0.24000000000000057</v>
      </c>
      <c r="P4589" s="89" cm="1">
        <f t="array" ref="P4589">IF(ISNUMBER(_34_KNMI_Stations[[#This Row],[Etmaal temperatuur °C]]),IF(_34_KNMI_Stations[[#This Row],[Etmaal temperatuur °C]]&gt;stookgrens[],_34_KNMI_Stations[[#This Row],[Etmaal temperatuur °C]]-stookgrens[],0),"")</f>
        <v>0</v>
      </c>
    </row>
    <row r="4590" spans="1:16" x14ac:dyDescent="0.25">
      <c r="A4590">
        <v>273</v>
      </c>
      <c r="B4590" s="110">
        <v>45890</v>
      </c>
      <c r="C4590" s="89">
        <v>4.5999999999999996</v>
      </c>
      <c r="D4590" s="89">
        <v>16.2</v>
      </c>
      <c r="E4590" s="96">
        <v>1738</v>
      </c>
      <c r="F4590" s="89">
        <v>0</v>
      </c>
      <c r="G4590" s="89"/>
      <c r="H4590">
        <v>0.74</v>
      </c>
      <c r="I4590" t="s">
        <v>11</v>
      </c>
      <c r="J4590">
        <v>0.8</v>
      </c>
      <c r="K4590">
        <v>8</v>
      </c>
      <c r="L4590">
        <v>2025</v>
      </c>
      <c r="M4590" t="s">
        <v>362</v>
      </c>
      <c r="N4590" s="89" cm="1">
        <f t="array" ref="N4590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4590" s="89">
        <f>_34_KNMI_Stations[[#This Row],[graaddagen]]*_34_KNMI_Stations[[#This Row],[Gewogen factor]]</f>
        <v>1.4400000000000006</v>
      </c>
      <c r="P4590" s="89" cm="1">
        <f t="array" ref="P4590">IF(ISNUMBER(_34_KNMI_Stations[[#This Row],[Etmaal temperatuur °C]]),IF(_34_KNMI_Stations[[#This Row],[Etmaal temperatuur °C]]&gt;stookgrens[],_34_KNMI_Stations[[#This Row],[Etmaal temperatuur °C]]-stookgrens[],0),"")</f>
        <v>0</v>
      </c>
    </row>
    <row r="4591" spans="1:16" x14ac:dyDescent="0.25">
      <c r="A4591">
        <v>273</v>
      </c>
      <c r="B4591" s="110">
        <v>45891</v>
      </c>
      <c r="C4591" s="89">
        <v>3</v>
      </c>
      <c r="D4591" s="89">
        <v>14.9</v>
      </c>
      <c r="E4591" s="96">
        <v>886</v>
      </c>
      <c r="F4591" s="89">
        <v>1.2</v>
      </c>
      <c r="G4591" s="89"/>
      <c r="H4591">
        <v>0.76</v>
      </c>
      <c r="I4591" t="s">
        <v>11</v>
      </c>
      <c r="J4591">
        <v>0.8</v>
      </c>
      <c r="K4591">
        <v>8</v>
      </c>
      <c r="L4591">
        <v>2025</v>
      </c>
      <c r="M4591" t="s">
        <v>362</v>
      </c>
      <c r="N4591" s="89" cm="1">
        <f t="array" ref="N4591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4591" s="89">
        <f>_34_KNMI_Stations[[#This Row],[graaddagen]]*_34_KNMI_Stations[[#This Row],[Gewogen factor]]</f>
        <v>2.48</v>
      </c>
      <c r="P4591" s="89" cm="1">
        <f t="array" ref="P4591">IF(ISNUMBER(_34_KNMI_Stations[[#This Row],[Etmaal temperatuur °C]]),IF(_34_KNMI_Stations[[#This Row],[Etmaal temperatuur °C]]&gt;stookgrens[],_34_KNMI_Stations[[#This Row],[Etmaal temperatuur °C]]-stookgrens[],0),"")</f>
        <v>0</v>
      </c>
    </row>
    <row r="4592" spans="1:16" x14ac:dyDescent="0.25">
      <c r="A4592">
        <v>273</v>
      </c>
      <c r="B4592" s="110">
        <v>45892</v>
      </c>
      <c r="C4592" s="89">
        <v>3.2</v>
      </c>
      <c r="D4592" s="89">
        <v>14.5</v>
      </c>
      <c r="E4592" s="96">
        <v>1143</v>
      </c>
      <c r="F4592" s="89">
        <v>0.3</v>
      </c>
      <c r="G4592" s="89"/>
      <c r="H4592">
        <v>0.78</v>
      </c>
      <c r="I4592" t="s">
        <v>11</v>
      </c>
      <c r="J4592">
        <v>0.8</v>
      </c>
      <c r="K4592">
        <v>8</v>
      </c>
      <c r="L4592">
        <v>2025</v>
      </c>
      <c r="M4592" t="s">
        <v>362</v>
      </c>
      <c r="N4592" s="89" cm="1">
        <f t="array" ref="N4592">IF(ISNUMBER(_34_KNMI_Stations[[#This Row],[Etmaal temperatuur °C]]),IF(_34_KNMI_Stations[[#This Row],[Etmaal temperatuur °C]]&lt;stookgrens[],stookgrens[]-_34_KNMI_Stations[[#This Row],[Etmaal temperatuur °C]],0),"")</f>
        <v>3.5</v>
      </c>
      <c r="O4592" s="89">
        <f>_34_KNMI_Stations[[#This Row],[graaddagen]]*_34_KNMI_Stations[[#This Row],[Gewogen factor]]</f>
        <v>2.8000000000000003</v>
      </c>
      <c r="P4592" s="89" cm="1">
        <f t="array" ref="P4592">IF(ISNUMBER(_34_KNMI_Stations[[#This Row],[Etmaal temperatuur °C]]),IF(_34_KNMI_Stations[[#This Row],[Etmaal temperatuur °C]]&gt;stookgrens[],_34_KNMI_Stations[[#This Row],[Etmaal temperatuur °C]]-stookgrens[],0),"")</f>
        <v>0</v>
      </c>
    </row>
    <row r="4593" spans="1:16" x14ac:dyDescent="0.25">
      <c r="A4593">
        <v>273</v>
      </c>
      <c r="B4593" s="110">
        <v>45893</v>
      </c>
      <c r="C4593" s="89">
        <v>2.2000000000000002</v>
      </c>
      <c r="D4593" s="89">
        <v>14.8</v>
      </c>
      <c r="E4593" s="96">
        <v>1568</v>
      </c>
      <c r="F4593" s="89">
        <v>-0.1</v>
      </c>
      <c r="G4593" s="89"/>
      <c r="H4593">
        <v>0.76</v>
      </c>
      <c r="I4593" t="s">
        <v>11</v>
      </c>
      <c r="J4593">
        <v>0.8</v>
      </c>
      <c r="K4593">
        <v>8</v>
      </c>
      <c r="L4593">
        <v>2025</v>
      </c>
      <c r="M4593" t="s">
        <v>362</v>
      </c>
      <c r="N4593" s="89" cm="1">
        <f t="array" ref="N4593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4593" s="89">
        <f>_34_KNMI_Stations[[#This Row],[graaddagen]]*_34_KNMI_Stations[[#This Row],[Gewogen factor]]</f>
        <v>2.5599999999999996</v>
      </c>
      <c r="P4593" s="89" cm="1">
        <f t="array" ref="P4593">IF(ISNUMBER(_34_KNMI_Stations[[#This Row],[Etmaal temperatuur °C]]),IF(_34_KNMI_Stations[[#This Row],[Etmaal temperatuur °C]]&gt;stookgrens[],_34_KNMI_Stations[[#This Row],[Etmaal temperatuur °C]]-stookgrens[],0),"")</f>
        <v>0</v>
      </c>
    </row>
    <row r="4594" spans="1:16" x14ac:dyDescent="0.25">
      <c r="A4594">
        <v>273</v>
      </c>
      <c r="B4594" s="110">
        <v>45894</v>
      </c>
      <c r="C4594" s="89">
        <v>1.6</v>
      </c>
      <c r="D4594" s="89">
        <v>16.5</v>
      </c>
      <c r="E4594" s="96">
        <v>1881</v>
      </c>
      <c r="F4594" s="89">
        <v>0.3</v>
      </c>
      <c r="G4594" s="89"/>
      <c r="H4594">
        <v>0.76</v>
      </c>
      <c r="I4594" t="s">
        <v>11</v>
      </c>
      <c r="J4594">
        <v>0.8</v>
      </c>
      <c r="K4594">
        <v>8</v>
      </c>
      <c r="L4594">
        <v>2025</v>
      </c>
      <c r="M4594" t="s">
        <v>363</v>
      </c>
      <c r="N4594" s="89" cm="1">
        <f t="array" ref="N4594">IF(ISNUMBER(_34_KNMI_Stations[[#This Row],[Etmaal temperatuur °C]]),IF(_34_KNMI_Stations[[#This Row],[Etmaal temperatuur °C]]&lt;stookgrens[],stookgrens[]-_34_KNMI_Stations[[#This Row],[Etmaal temperatuur °C]],0),"")</f>
        <v>1.5</v>
      </c>
      <c r="O4594" s="89">
        <f>_34_KNMI_Stations[[#This Row],[graaddagen]]*_34_KNMI_Stations[[#This Row],[Gewogen factor]]</f>
        <v>1.2000000000000002</v>
      </c>
      <c r="P4594" s="89" cm="1">
        <f t="array" ref="P4594">IF(ISNUMBER(_34_KNMI_Stations[[#This Row],[Etmaal temperatuur °C]]),IF(_34_KNMI_Stations[[#This Row],[Etmaal temperatuur °C]]&gt;stookgrens[],_34_KNMI_Stations[[#This Row],[Etmaal temperatuur °C]]-stookgrens[],0),"")</f>
        <v>0</v>
      </c>
    </row>
    <row r="4595" spans="1:16" x14ac:dyDescent="0.25">
      <c r="A4595">
        <v>273</v>
      </c>
      <c r="B4595" s="110">
        <v>45895</v>
      </c>
      <c r="C4595" s="89">
        <v>3.3</v>
      </c>
      <c r="D4595" s="89">
        <v>18.399999999999999</v>
      </c>
      <c r="E4595" s="96">
        <v>1587</v>
      </c>
      <c r="F4595" s="89">
        <v>0</v>
      </c>
      <c r="G4595" s="89"/>
      <c r="H4595">
        <v>0.69</v>
      </c>
      <c r="I4595" t="s">
        <v>11</v>
      </c>
      <c r="J4595">
        <v>0.8</v>
      </c>
      <c r="K4595">
        <v>8</v>
      </c>
      <c r="L4595">
        <v>2025</v>
      </c>
      <c r="M4595" t="s">
        <v>363</v>
      </c>
      <c r="N4595" s="89" cm="1">
        <f t="array" ref="N4595">IF(ISNUMBER(_34_KNMI_Stations[[#This Row],[Etmaal temperatuur °C]]),IF(_34_KNMI_Stations[[#This Row],[Etmaal temperatuur °C]]&lt;stookgrens[],stookgrens[]-_34_KNMI_Stations[[#This Row],[Etmaal temperatuur °C]],0),"")</f>
        <v>0</v>
      </c>
      <c r="O4595" s="89">
        <f>_34_KNMI_Stations[[#This Row],[graaddagen]]*_34_KNMI_Stations[[#This Row],[Gewogen factor]]</f>
        <v>0</v>
      </c>
      <c r="P4595" s="89" cm="1">
        <f t="array" ref="P4595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4596" spans="1:16" x14ac:dyDescent="0.25">
      <c r="A4596">
        <v>273</v>
      </c>
      <c r="B4596" s="110">
        <v>45896</v>
      </c>
      <c r="C4596" s="89">
        <v>2.6</v>
      </c>
      <c r="D4596" s="89">
        <v>18.600000000000001</v>
      </c>
      <c r="E4596" s="96">
        <v>1583</v>
      </c>
      <c r="F4596" s="89">
        <v>0</v>
      </c>
      <c r="G4596" s="89"/>
      <c r="H4596">
        <v>0.79</v>
      </c>
      <c r="I4596" t="s">
        <v>11</v>
      </c>
      <c r="J4596">
        <v>0.8</v>
      </c>
      <c r="K4596">
        <v>8</v>
      </c>
      <c r="L4596">
        <v>2025</v>
      </c>
      <c r="M4596" t="s">
        <v>363</v>
      </c>
      <c r="N4596" s="89" cm="1">
        <f t="array" ref="N4596">IF(ISNUMBER(_34_KNMI_Stations[[#This Row],[Etmaal temperatuur °C]]),IF(_34_KNMI_Stations[[#This Row],[Etmaal temperatuur °C]]&lt;stookgrens[],stookgrens[]-_34_KNMI_Stations[[#This Row],[Etmaal temperatuur °C]],0),"")</f>
        <v>0</v>
      </c>
      <c r="O4596" s="89">
        <f>_34_KNMI_Stations[[#This Row],[graaddagen]]*_34_KNMI_Stations[[#This Row],[Gewogen factor]]</f>
        <v>0</v>
      </c>
      <c r="P4596" s="89" cm="1">
        <f t="array" ref="P4596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4597" spans="1:16" x14ac:dyDescent="0.25">
      <c r="A4597">
        <v>273</v>
      </c>
      <c r="B4597" s="110">
        <v>45897</v>
      </c>
      <c r="C4597" s="89">
        <v>2.5</v>
      </c>
      <c r="D4597" s="89">
        <v>17.7</v>
      </c>
      <c r="E4597" s="96">
        <v>1367</v>
      </c>
      <c r="F4597" s="89">
        <v>0.8</v>
      </c>
      <c r="G4597" s="89"/>
      <c r="H4597">
        <v>0.82</v>
      </c>
      <c r="I4597" t="s">
        <v>11</v>
      </c>
      <c r="J4597">
        <v>0.8</v>
      </c>
      <c r="K4597">
        <v>8</v>
      </c>
      <c r="L4597">
        <v>2025</v>
      </c>
      <c r="M4597" t="s">
        <v>363</v>
      </c>
      <c r="N4597" s="89" cm="1">
        <f t="array" ref="N4597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4597" s="89">
        <f>_34_KNMI_Stations[[#This Row],[graaddagen]]*_34_KNMI_Stations[[#This Row],[Gewogen factor]]</f>
        <v>0.24000000000000057</v>
      </c>
      <c r="P4597" s="89" cm="1">
        <f t="array" ref="P4597">IF(ISNUMBER(_34_KNMI_Stations[[#This Row],[Etmaal temperatuur °C]]),IF(_34_KNMI_Stations[[#This Row],[Etmaal temperatuur °C]]&gt;stookgrens[],_34_KNMI_Stations[[#This Row],[Etmaal temperatuur °C]]-stookgrens[],0),"")</f>
        <v>0</v>
      </c>
    </row>
    <row r="4598" spans="1:16" x14ac:dyDescent="0.25">
      <c r="A4598">
        <v>273</v>
      </c>
      <c r="B4598" s="110">
        <v>45898</v>
      </c>
      <c r="C4598" s="89">
        <v>4.3</v>
      </c>
      <c r="D4598" s="89">
        <v>17.600000000000001</v>
      </c>
      <c r="E4598" s="96">
        <v>1582</v>
      </c>
      <c r="F4598" s="89">
        <v>1.3</v>
      </c>
      <c r="G4598" s="89"/>
      <c r="H4598">
        <v>0.74</v>
      </c>
      <c r="I4598" t="s">
        <v>11</v>
      </c>
      <c r="J4598">
        <v>0.8</v>
      </c>
      <c r="K4598">
        <v>8</v>
      </c>
      <c r="L4598">
        <v>2025</v>
      </c>
      <c r="M4598" t="s">
        <v>363</v>
      </c>
      <c r="N4598" s="89" cm="1">
        <f t="array" ref="N4598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4598" s="89">
        <f>_34_KNMI_Stations[[#This Row],[graaddagen]]*_34_KNMI_Stations[[#This Row],[Gewogen factor]]</f>
        <v>0.3199999999999989</v>
      </c>
      <c r="P4598" s="89" cm="1">
        <f t="array" ref="P4598">IF(ISNUMBER(_34_KNMI_Stations[[#This Row],[Etmaal temperatuur °C]]),IF(_34_KNMI_Stations[[#This Row],[Etmaal temperatuur °C]]&gt;stookgrens[],_34_KNMI_Stations[[#This Row],[Etmaal temperatuur °C]]-stookgrens[],0),"")</f>
        <v>0</v>
      </c>
    </row>
    <row r="4599" spans="1:16" x14ac:dyDescent="0.25">
      <c r="A4599">
        <v>273</v>
      </c>
      <c r="B4599" s="110">
        <v>45899</v>
      </c>
      <c r="C4599" s="89">
        <v>3.5</v>
      </c>
      <c r="D4599" s="89">
        <v>17.399999999999999</v>
      </c>
      <c r="E4599" s="96">
        <v>1410</v>
      </c>
      <c r="F4599" s="89">
        <v>3.6</v>
      </c>
      <c r="G4599" s="89"/>
      <c r="H4599">
        <v>0.81</v>
      </c>
      <c r="I4599" t="s">
        <v>11</v>
      </c>
      <c r="J4599">
        <v>0.8</v>
      </c>
      <c r="K4599">
        <v>8</v>
      </c>
      <c r="L4599">
        <v>2025</v>
      </c>
      <c r="M4599" t="s">
        <v>363</v>
      </c>
      <c r="N4599" s="89" cm="1">
        <f t="array" ref="N4599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4599" s="89">
        <f>_34_KNMI_Stations[[#This Row],[graaddagen]]*_34_KNMI_Stations[[#This Row],[Gewogen factor]]</f>
        <v>0.48000000000000115</v>
      </c>
      <c r="P4599" s="89" cm="1">
        <f t="array" ref="P4599">IF(ISNUMBER(_34_KNMI_Stations[[#This Row],[Etmaal temperatuur °C]]),IF(_34_KNMI_Stations[[#This Row],[Etmaal temperatuur °C]]&gt;stookgrens[],_34_KNMI_Stations[[#This Row],[Etmaal temperatuur °C]]-stookgrens[],0),"")</f>
        <v>0</v>
      </c>
    </row>
    <row r="4600" spans="1:16" x14ac:dyDescent="0.25">
      <c r="A4600">
        <v>273</v>
      </c>
      <c r="B4600" s="110">
        <v>45900</v>
      </c>
      <c r="C4600" s="89">
        <v>4</v>
      </c>
      <c r="D4600" s="89">
        <v>19.100000000000001</v>
      </c>
      <c r="E4600" s="96">
        <v>1222</v>
      </c>
      <c r="F4600" s="89">
        <v>1</v>
      </c>
      <c r="G4600" s="89"/>
      <c r="H4600">
        <v>0.82</v>
      </c>
      <c r="I4600" t="s">
        <v>11</v>
      </c>
      <c r="J4600">
        <v>0.8</v>
      </c>
      <c r="K4600">
        <v>8</v>
      </c>
      <c r="L4600">
        <v>2025</v>
      </c>
      <c r="M4600" t="s">
        <v>363</v>
      </c>
      <c r="N4600" s="89" cm="1">
        <f t="array" ref="N4600">IF(ISNUMBER(_34_KNMI_Stations[[#This Row],[Etmaal temperatuur °C]]),IF(_34_KNMI_Stations[[#This Row],[Etmaal temperatuur °C]]&lt;stookgrens[],stookgrens[]-_34_KNMI_Stations[[#This Row],[Etmaal temperatuur °C]],0),"")</f>
        <v>0</v>
      </c>
      <c r="O4600" s="89">
        <f>_34_KNMI_Stations[[#This Row],[graaddagen]]*_34_KNMI_Stations[[#This Row],[Gewogen factor]]</f>
        <v>0</v>
      </c>
      <c r="P4600" s="89" cm="1">
        <f t="array" ref="P4600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4601" spans="1:16" x14ac:dyDescent="0.25">
      <c r="A4601">
        <v>273</v>
      </c>
      <c r="B4601" s="110">
        <v>45901</v>
      </c>
      <c r="C4601" s="89">
        <v>3.1</v>
      </c>
      <c r="D4601" s="89">
        <v>17.899999999999999</v>
      </c>
      <c r="E4601" s="96">
        <v>1110</v>
      </c>
      <c r="F4601" s="89">
        <v>-0.1</v>
      </c>
      <c r="G4601" s="89"/>
      <c r="H4601">
        <v>0.83</v>
      </c>
      <c r="I4601" t="s">
        <v>11</v>
      </c>
      <c r="J4601">
        <v>0.8</v>
      </c>
      <c r="K4601">
        <v>9</v>
      </c>
      <c r="L4601">
        <v>2025</v>
      </c>
      <c r="M4601" t="s">
        <v>364</v>
      </c>
      <c r="N4601" s="89" cm="1">
        <f t="array" ref="N4601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4601" s="89">
        <f>_34_KNMI_Stations[[#This Row],[graaddagen]]*_34_KNMI_Stations[[#This Row],[Gewogen factor]]</f>
        <v>8.000000000000114E-2</v>
      </c>
      <c r="P4601" s="89" cm="1">
        <f t="array" ref="P4601">IF(ISNUMBER(_34_KNMI_Stations[[#This Row],[Etmaal temperatuur °C]]),IF(_34_KNMI_Stations[[#This Row],[Etmaal temperatuur °C]]&gt;stookgrens[],_34_KNMI_Stations[[#This Row],[Etmaal temperatuur °C]]-stookgrens[],0),"")</f>
        <v>0</v>
      </c>
    </row>
    <row r="4602" spans="1:16" x14ac:dyDescent="0.25">
      <c r="A4602">
        <v>273</v>
      </c>
      <c r="B4602" s="110">
        <v>45902</v>
      </c>
      <c r="C4602" s="89">
        <v>4.2</v>
      </c>
      <c r="D4602" s="89">
        <v>17.399999999999999</v>
      </c>
      <c r="E4602" s="96">
        <v>1604</v>
      </c>
      <c r="F4602" s="89">
        <v>-0.1</v>
      </c>
      <c r="G4602" s="89"/>
      <c r="H4602">
        <v>0.72</v>
      </c>
      <c r="I4602" t="s">
        <v>11</v>
      </c>
      <c r="J4602">
        <v>0.8</v>
      </c>
      <c r="K4602">
        <v>9</v>
      </c>
      <c r="L4602">
        <v>2025</v>
      </c>
      <c r="M4602" t="s">
        <v>364</v>
      </c>
      <c r="N4602" s="89" cm="1">
        <f t="array" ref="N4602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4602" s="89">
        <f>_34_KNMI_Stations[[#This Row],[graaddagen]]*_34_KNMI_Stations[[#This Row],[Gewogen factor]]</f>
        <v>0.48000000000000115</v>
      </c>
      <c r="P4602" s="89" cm="1">
        <f t="array" ref="P4602">IF(ISNUMBER(_34_KNMI_Stations[[#This Row],[Etmaal temperatuur °C]]),IF(_34_KNMI_Stations[[#This Row],[Etmaal temperatuur °C]]&gt;stookgrens[],_34_KNMI_Stations[[#This Row],[Etmaal temperatuur °C]]-stookgrens[],0),"")</f>
        <v>0</v>
      </c>
    </row>
    <row r="4603" spans="1:16" x14ac:dyDescent="0.25">
      <c r="A4603">
        <v>273</v>
      </c>
      <c r="B4603" s="110">
        <v>45903</v>
      </c>
      <c r="C4603" s="89">
        <v>6.6</v>
      </c>
      <c r="D4603" s="89">
        <v>18.899999999999999</v>
      </c>
      <c r="E4603" s="96">
        <v>876</v>
      </c>
      <c r="F4603" s="89">
        <v>1.5</v>
      </c>
      <c r="G4603" s="89"/>
      <c r="H4603">
        <v>0.81</v>
      </c>
      <c r="I4603" t="s">
        <v>11</v>
      </c>
      <c r="J4603">
        <v>0.8</v>
      </c>
      <c r="K4603">
        <v>9</v>
      </c>
      <c r="L4603">
        <v>2025</v>
      </c>
      <c r="M4603" t="s">
        <v>364</v>
      </c>
      <c r="N4603" s="89" cm="1">
        <f t="array" ref="N4603">IF(ISNUMBER(_34_KNMI_Stations[[#This Row],[Etmaal temperatuur °C]]),IF(_34_KNMI_Stations[[#This Row],[Etmaal temperatuur °C]]&lt;stookgrens[],stookgrens[]-_34_KNMI_Stations[[#This Row],[Etmaal temperatuur °C]],0),"")</f>
        <v>0</v>
      </c>
      <c r="O4603" s="89">
        <f>_34_KNMI_Stations[[#This Row],[graaddagen]]*_34_KNMI_Stations[[#This Row],[Gewogen factor]]</f>
        <v>0</v>
      </c>
      <c r="P4603" s="89" cm="1">
        <f t="array" ref="P4603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4604" spans="1:16" x14ac:dyDescent="0.25">
      <c r="A4604">
        <v>273</v>
      </c>
      <c r="B4604" s="110">
        <v>45904</v>
      </c>
      <c r="C4604" s="89">
        <v>4.5</v>
      </c>
      <c r="D4604" s="89">
        <v>18</v>
      </c>
      <c r="E4604" s="96">
        <v>1511</v>
      </c>
      <c r="F4604" s="89">
        <v>5</v>
      </c>
      <c r="G4604" s="89"/>
      <c r="H4604">
        <v>0.8</v>
      </c>
      <c r="I4604" t="s">
        <v>11</v>
      </c>
      <c r="J4604">
        <v>0.8</v>
      </c>
      <c r="K4604">
        <v>9</v>
      </c>
      <c r="L4604">
        <v>2025</v>
      </c>
      <c r="M4604" t="s">
        <v>364</v>
      </c>
      <c r="N4604" s="89" cm="1">
        <f t="array" ref="N4604">IF(ISNUMBER(_34_KNMI_Stations[[#This Row],[Etmaal temperatuur °C]]),IF(_34_KNMI_Stations[[#This Row],[Etmaal temperatuur °C]]&lt;stookgrens[],stookgrens[]-_34_KNMI_Stations[[#This Row],[Etmaal temperatuur °C]],0),"")</f>
        <v>0</v>
      </c>
      <c r="O4604" s="89">
        <f>_34_KNMI_Stations[[#This Row],[graaddagen]]*_34_KNMI_Stations[[#This Row],[Gewogen factor]]</f>
        <v>0</v>
      </c>
      <c r="P4604" s="89" cm="1">
        <f t="array" ref="P4604">IF(ISNUMBER(_34_KNMI_Stations[[#This Row],[Etmaal temperatuur °C]]),IF(_34_KNMI_Stations[[#This Row],[Etmaal temperatuur °C]]&gt;stookgrens[],_34_KNMI_Stations[[#This Row],[Etmaal temperatuur °C]]-stookgrens[],0),"")</f>
        <v>0</v>
      </c>
    </row>
    <row r="4605" spans="1:16" x14ac:dyDescent="0.25">
      <c r="A4605">
        <v>273</v>
      </c>
      <c r="B4605" s="110">
        <v>45905</v>
      </c>
      <c r="C4605" s="89">
        <v>3</v>
      </c>
      <c r="D4605" s="89">
        <v>15.7</v>
      </c>
      <c r="E4605" s="96">
        <v>1512</v>
      </c>
      <c r="F4605" s="89">
        <v>0</v>
      </c>
      <c r="G4605" s="89"/>
      <c r="H4605">
        <v>0.82</v>
      </c>
      <c r="I4605" t="s">
        <v>11</v>
      </c>
      <c r="J4605">
        <v>0.8</v>
      </c>
      <c r="K4605">
        <v>9</v>
      </c>
      <c r="L4605">
        <v>2025</v>
      </c>
      <c r="M4605" t="s">
        <v>364</v>
      </c>
      <c r="N4605" s="89" cm="1">
        <f t="array" ref="N4605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4605" s="89">
        <f>_34_KNMI_Stations[[#This Row],[graaddagen]]*_34_KNMI_Stations[[#This Row],[Gewogen factor]]</f>
        <v>1.8400000000000007</v>
      </c>
      <c r="P4605" s="89" cm="1">
        <f t="array" ref="P4605">IF(ISNUMBER(_34_KNMI_Stations[[#This Row],[Etmaal temperatuur °C]]),IF(_34_KNMI_Stations[[#This Row],[Etmaal temperatuur °C]]&gt;stookgrens[],_34_KNMI_Stations[[#This Row],[Etmaal temperatuur °C]]-stookgrens[],0),"")</f>
        <v>0</v>
      </c>
    </row>
    <row r="4606" spans="1:16" x14ac:dyDescent="0.25">
      <c r="A4606">
        <v>273</v>
      </c>
      <c r="B4606" s="110">
        <v>45906</v>
      </c>
      <c r="C4606" s="89">
        <v>2.4</v>
      </c>
      <c r="D4606" s="89">
        <v>15.6</v>
      </c>
      <c r="E4606" s="96">
        <v>1762</v>
      </c>
      <c r="F4606" s="89">
        <v>0</v>
      </c>
      <c r="G4606" s="89"/>
      <c r="H4606">
        <v>0.77</v>
      </c>
      <c r="I4606" t="s">
        <v>11</v>
      </c>
      <c r="J4606">
        <v>0.8</v>
      </c>
      <c r="K4606">
        <v>9</v>
      </c>
      <c r="L4606">
        <v>2025</v>
      </c>
      <c r="M4606" t="s">
        <v>364</v>
      </c>
      <c r="N4606" s="89" cm="1">
        <f t="array" ref="N4606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4606" s="89">
        <f>_34_KNMI_Stations[[#This Row],[graaddagen]]*_34_KNMI_Stations[[#This Row],[Gewogen factor]]</f>
        <v>1.9200000000000004</v>
      </c>
      <c r="P4606" s="89" cm="1">
        <f t="array" ref="P4606">IF(ISNUMBER(_34_KNMI_Stations[[#This Row],[Etmaal temperatuur °C]]),IF(_34_KNMI_Stations[[#This Row],[Etmaal temperatuur °C]]&gt;stookgrens[],_34_KNMI_Stations[[#This Row],[Etmaal temperatuur °C]]-stookgrens[],0),"")</f>
        <v>0</v>
      </c>
    </row>
    <row r="4607" spans="1:16" x14ac:dyDescent="0.25">
      <c r="A4607">
        <v>273</v>
      </c>
      <c r="B4607" s="110">
        <v>45907</v>
      </c>
      <c r="C4607" s="89">
        <v>5.8</v>
      </c>
      <c r="D4607" s="89">
        <v>19.7</v>
      </c>
      <c r="E4607" s="96">
        <v>1884</v>
      </c>
      <c r="F4607" s="89">
        <v>0</v>
      </c>
      <c r="G4607" s="89"/>
      <c r="H4607">
        <v>0.61</v>
      </c>
      <c r="I4607" t="s">
        <v>11</v>
      </c>
      <c r="J4607">
        <v>0.8</v>
      </c>
      <c r="K4607">
        <v>9</v>
      </c>
      <c r="L4607">
        <v>2025</v>
      </c>
      <c r="M4607" t="s">
        <v>364</v>
      </c>
      <c r="N4607" s="89" cm="1">
        <f t="array" ref="N4607">IF(ISNUMBER(_34_KNMI_Stations[[#This Row],[Etmaal temperatuur °C]]),IF(_34_KNMI_Stations[[#This Row],[Etmaal temperatuur °C]]&lt;stookgrens[],stookgrens[]-_34_KNMI_Stations[[#This Row],[Etmaal temperatuur °C]],0),"")</f>
        <v>0</v>
      </c>
      <c r="O4607" s="89">
        <f>_34_KNMI_Stations[[#This Row],[graaddagen]]*_34_KNMI_Stations[[#This Row],[Gewogen factor]]</f>
        <v>0</v>
      </c>
      <c r="P4607" s="89" cm="1">
        <f t="array" ref="P4607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4608" spans="1:16" x14ac:dyDescent="0.25">
      <c r="A4608">
        <v>273</v>
      </c>
      <c r="B4608" s="110">
        <v>45908</v>
      </c>
      <c r="C4608" s="89">
        <v>2.5</v>
      </c>
      <c r="D4608" s="89">
        <v>17.5</v>
      </c>
      <c r="E4608" s="96">
        <v>1022</v>
      </c>
      <c r="F4608" s="89">
        <v>1.4</v>
      </c>
      <c r="G4608" s="89"/>
      <c r="H4608">
        <v>0.83</v>
      </c>
      <c r="I4608" t="s">
        <v>11</v>
      </c>
      <c r="J4608">
        <v>0.8</v>
      </c>
      <c r="K4608">
        <v>9</v>
      </c>
      <c r="L4608">
        <v>2025</v>
      </c>
      <c r="M4608" t="s">
        <v>365</v>
      </c>
      <c r="N4608" s="89" cm="1">
        <f t="array" ref="N4608">IF(ISNUMBER(_34_KNMI_Stations[[#This Row],[Etmaal temperatuur °C]]),IF(_34_KNMI_Stations[[#This Row],[Etmaal temperatuur °C]]&lt;stookgrens[],stookgrens[]-_34_KNMI_Stations[[#This Row],[Etmaal temperatuur °C]],0),"")</f>
        <v>0.5</v>
      </c>
      <c r="O4608" s="89">
        <f>_34_KNMI_Stations[[#This Row],[graaddagen]]*_34_KNMI_Stations[[#This Row],[Gewogen factor]]</f>
        <v>0.4</v>
      </c>
      <c r="P4608" s="89" cm="1">
        <f t="array" ref="P4608">IF(ISNUMBER(_34_KNMI_Stations[[#This Row],[Etmaal temperatuur °C]]),IF(_34_KNMI_Stations[[#This Row],[Etmaal temperatuur °C]]&gt;stookgrens[],_34_KNMI_Stations[[#This Row],[Etmaal temperatuur °C]]-stookgrens[],0),"")</f>
        <v>0</v>
      </c>
    </row>
    <row r="4609" spans="1:16" x14ac:dyDescent="0.25">
      <c r="A4609">
        <v>273</v>
      </c>
      <c r="B4609" s="110">
        <v>45909</v>
      </c>
      <c r="C4609" s="89">
        <v>2</v>
      </c>
      <c r="D4609" s="89">
        <v>12.8</v>
      </c>
      <c r="E4609" s="96">
        <v>253</v>
      </c>
      <c r="F4609" s="89">
        <v>17.399999999999999</v>
      </c>
      <c r="G4609" s="89"/>
      <c r="H4609">
        <v>0.95</v>
      </c>
      <c r="I4609" t="s">
        <v>11</v>
      </c>
      <c r="J4609">
        <v>0.8</v>
      </c>
      <c r="K4609">
        <v>9</v>
      </c>
      <c r="L4609">
        <v>2025</v>
      </c>
      <c r="M4609" t="s">
        <v>365</v>
      </c>
      <c r="N4609" s="89" cm="1">
        <f t="array" ref="N4609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4609" s="89">
        <f>_34_KNMI_Stations[[#This Row],[graaddagen]]*_34_KNMI_Stations[[#This Row],[Gewogen factor]]</f>
        <v>4.1599999999999993</v>
      </c>
      <c r="P4609" s="89" cm="1">
        <f t="array" ref="P4609">IF(ISNUMBER(_34_KNMI_Stations[[#This Row],[Etmaal temperatuur °C]]),IF(_34_KNMI_Stations[[#This Row],[Etmaal temperatuur °C]]&gt;stookgrens[],_34_KNMI_Stations[[#This Row],[Etmaal temperatuur °C]]-stookgrens[],0),"")</f>
        <v>0</v>
      </c>
    </row>
    <row r="4610" spans="1:16" x14ac:dyDescent="0.25">
      <c r="A4610">
        <v>273</v>
      </c>
      <c r="B4610" s="110">
        <v>45910</v>
      </c>
      <c r="C4610" s="89">
        <v>3.4</v>
      </c>
      <c r="D4610" s="89">
        <v>14.5</v>
      </c>
      <c r="E4610" s="96">
        <v>1529</v>
      </c>
      <c r="F4610" s="89">
        <v>-0.1</v>
      </c>
      <c r="G4610" s="89"/>
      <c r="H4610">
        <v>0.82</v>
      </c>
      <c r="I4610" t="s">
        <v>11</v>
      </c>
      <c r="J4610">
        <v>0.8</v>
      </c>
      <c r="K4610">
        <v>9</v>
      </c>
      <c r="L4610">
        <v>2025</v>
      </c>
      <c r="M4610" t="s">
        <v>365</v>
      </c>
      <c r="N4610" s="89" cm="1">
        <f t="array" ref="N4610">IF(ISNUMBER(_34_KNMI_Stations[[#This Row],[Etmaal temperatuur °C]]),IF(_34_KNMI_Stations[[#This Row],[Etmaal temperatuur °C]]&lt;stookgrens[],stookgrens[]-_34_KNMI_Stations[[#This Row],[Etmaal temperatuur °C]],0),"")</f>
        <v>3.5</v>
      </c>
      <c r="O4610" s="89">
        <f>_34_KNMI_Stations[[#This Row],[graaddagen]]*_34_KNMI_Stations[[#This Row],[Gewogen factor]]</f>
        <v>2.8000000000000003</v>
      </c>
      <c r="P4610" s="89" cm="1">
        <f t="array" ref="P4610">IF(ISNUMBER(_34_KNMI_Stations[[#This Row],[Etmaal temperatuur °C]]),IF(_34_KNMI_Stations[[#This Row],[Etmaal temperatuur °C]]&gt;stookgrens[],_34_KNMI_Stations[[#This Row],[Etmaal temperatuur °C]]-stookgrens[],0),"")</f>
        <v>0</v>
      </c>
    </row>
    <row r="4611" spans="1:16" x14ac:dyDescent="0.25">
      <c r="A4611">
        <v>273</v>
      </c>
      <c r="B4611" s="110">
        <v>45911</v>
      </c>
      <c r="C4611" s="89">
        <v>4.5</v>
      </c>
      <c r="D4611" s="89">
        <v>15.5</v>
      </c>
      <c r="E4611" s="96">
        <v>1102</v>
      </c>
      <c r="F4611" s="89">
        <v>1.8</v>
      </c>
      <c r="G4611" s="89"/>
      <c r="H4611">
        <v>0.83</v>
      </c>
      <c r="I4611" t="s">
        <v>11</v>
      </c>
      <c r="J4611">
        <v>0.8</v>
      </c>
      <c r="K4611">
        <v>9</v>
      </c>
      <c r="L4611">
        <v>2025</v>
      </c>
      <c r="M4611" t="s">
        <v>365</v>
      </c>
      <c r="N4611" s="89" cm="1">
        <f t="array" ref="N4611">IF(ISNUMBER(_34_KNMI_Stations[[#This Row],[Etmaal temperatuur °C]]),IF(_34_KNMI_Stations[[#This Row],[Etmaal temperatuur °C]]&lt;stookgrens[],stookgrens[]-_34_KNMI_Stations[[#This Row],[Etmaal temperatuur °C]],0),"")</f>
        <v>2.5</v>
      </c>
      <c r="O4611" s="89">
        <f>_34_KNMI_Stations[[#This Row],[graaddagen]]*_34_KNMI_Stations[[#This Row],[Gewogen factor]]</f>
        <v>2</v>
      </c>
      <c r="P4611" s="89" cm="1">
        <f t="array" ref="P4611">IF(ISNUMBER(_34_KNMI_Stations[[#This Row],[Etmaal temperatuur °C]]),IF(_34_KNMI_Stations[[#This Row],[Etmaal temperatuur °C]]&gt;stookgrens[],_34_KNMI_Stations[[#This Row],[Etmaal temperatuur °C]]-stookgrens[],0),"")</f>
        <v>0</v>
      </c>
    </row>
    <row r="4612" spans="1:16" x14ac:dyDescent="0.25">
      <c r="A4612">
        <v>273</v>
      </c>
      <c r="B4612" s="110">
        <v>45912</v>
      </c>
      <c r="C4612" s="89">
        <v>4.5999999999999996</v>
      </c>
      <c r="D4612" s="89">
        <v>14.1</v>
      </c>
      <c r="E4612" s="96">
        <v>1168</v>
      </c>
      <c r="F4612" s="89">
        <v>4.0999999999999996</v>
      </c>
      <c r="G4612" s="89"/>
      <c r="H4612">
        <v>0.8</v>
      </c>
      <c r="I4612" t="s">
        <v>11</v>
      </c>
      <c r="J4612">
        <v>0.8</v>
      </c>
      <c r="K4612">
        <v>9</v>
      </c>
      <c r="L4612">
        <v>2025</v>
      </c>
      <c r="M4612" t="s">
        <v>365</v>
      </c>
      <c r="N4612" s="89" cm="1">
        <f t="array" ref="N4612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4612" s="89">
        <f>_34_KNMI_Stations[[#This Row],[graaddagen]]*_34_KNMI_Stations[[#This Row],[Gewogen factor]]</f>
        <v>3.1200000000000006</v>
      </c>
      <c r="P4612" s="89" cm="1">
        <f t="array" ref="P4612">IF(ISNUMBER(_34_KNMI_Stations[[#This Row],[Etmaal temperatuur °C]]),IF(_34_KNMI_Stations[[#This Row],[Etmaal temperatuur °C]]&gt;stookgrens[],_34_KNMI_Stations[[#This Row],[Etmaal temperatuur °C]]-stookgrens[],0),"")</f>
        <v>0</v>
      </c>
    </row>
    <row r="4613" spans="1:16" x14ac:dyDescent="0.25">
      <c r="A4613">
        <v>273</v>
      </c>
      <c r="B4613" s="110">
        <v>45913</v>
      </c>
      <c r="C4613" s="89">
        <v>4.5</v>
      </c>
      <c r="D4613" s="89">
        <v>13.8</v>
      </c>
      <c r="E4613" s="96">
        <v>1163</v>
      </c>
      <c r="F4613" s="89">
        <v>4.8</v>
      </c>
      <c r="G4613" s="89"/>
      <c r="H4613">
        <v>0.86</v>
      </c>
      <c r="I4613" t="s">
        <v>11</v>
      </c>
      <c r="J4613">
        <v>0.8</v>
      </c>
      <c r="K4613">
        <v>9</v>
      </c>
      <c r="L4613">
        <v>2025</v>
      </c>
      <c r="M4613" t="s">
        <v>365</v>
      </c>
      <c r="N4613" s="89" cm="1">
        <f t="array" ref="N4613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4613" s="89">
        <f>_34_KNMI_Stations[[#This Row],[graaddagen]]*_34_KNMI_Stations[[#This Row],[Gewogen factor]]</f>
        <v>3.3599999999999994</v>
      </c>
      <c r="P4613" s="89" cm="1">
        <f t="array" ref="P4613">IF(ISNUMBER(_34_KNMI_Stations[[#This Row],[Etmaal temperatuur °C]]),IF(_34_KNMI_Stations[[#This Row],[Etmaal temperatuur °C]]&gt;stookgrens[],_34_KNMI_Stations[[#This Row],[Etmaal temperatuur °C]]-stookgrens[],0),"")</f>
        <v>0</v>
      </c>
    </row>
    <row r="4614" spans="1:16" x14ac:dyDescent="0.25">
      <c r="A4614">
        <v>273</v>
      </c>
      <c r="B4614" s="110">
        <v>45914</v>
      </c>
      <c r="C4614" s="89">
        <v>3.8</v>
      </c>
      <c r="D4614" s="89">
        <v>14.6</v>
      </c>
      <c r="E4614" s="96">
        <v>1389</v>
      </c>
      <c r="F4614" s="89">
        <v>7.4</v>
      </c>
      <c r="G4614" s="89"/>
      <c r="H4614">
        <v>0.84</v>
      </c>
      <c r="I4614" t="s">
        <v>11</v>
      </c>
      <c r="J4614">
        <v>0.8</v>
      </c>
      <c r="K4614">
        <v>9</v>
      </c>
      <c r="L4614">
        <v>2025</v>
      </c>
      <c r="M4614" t="s">
        <v>365</v>
      </c>
      <c r="N4614" s="89" cm="1">
        <f t="array" ref="N4614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4614" s="89">
        <f>_34_KNMI_Stations[[#This Row],[graaddagen]]*_34_KNMI_Stations[[#This Row],[Gewogen factor]]</f>
        <v>2.7200000000000006</v>
      </c>
      <c r="P4614" s="89" cm="1">
        <f t="array" ref="P4614">IF(ISNUMBER(_34_KNMI_Stations[[#This Row],[Etmaal temperatuur °C]]),IF(_34_KNMI_Stations[[#This Row],[Etmaal temperatuur °C]]&gt;stookgrens[],_34_KNMI_Stations[[#This Row],[Etmaal temperatuur °C]]-stookgrens[],0),"")</f>
        <v>0</v>
      </c>
    </row>
    <row r="4615" spans="1:16" x14ac:dyDescent="0.25">
      <c r="A4615">
        <v>273</v>
      </c>
      <c r="B4615" s="110">
        <v>45915</v>
      </c>
      <c r="C4615" s="89">
        <v>6.6</v>
      </c>
      <c r="D4615" s="89">
        <v>16.600000000000001</v>
      </c>
      <c r="E4615" s="96">
        <v>1343</v>
      </c>
      <c r="F4615" s="89">
        <v>10.1</v>
      </c>
      <c r="G4615" s="89"/>
      <c r="H4615">
        <v>0.79</v>
      </c>
      <c r="I4615" t="s">
        <v>11</v>
      </c>
      <c r="J4615">
        <v>0.8</v>
      </c>
      <c r="K4615">
        <v>9</v>
      </c>
      <c r="L4615">
        <v>2025</v>
      </c>
      <c r="M4615" t="s">
        <v>366</v>
      </c>
      <c r="N4615" s="89" cm="1">
        <f t="array" ref="N4615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4615" s="89">
        <f>_34_KNMI_Stations[[#This Row],[graaddagen]]*_34_KNMI_Stations[[#This Row],[Gewogen factor]]</f>
        <v>1.119999999999999</v>
      </c>
      <c r="P4615" s="89" cm="1">
        <f t="array" ref="P4615">IF(ISNUMBER(_34_KNMI_Stations[[#This Row],[Etmaal temperatuur °C]]),IF(_34_KNMI_Stations[[#This Row],[Etmaal temperatuur °C]]&gt;stookgrens[],_34_KNMI_Stations[[#This Row],[Etmaal temperatuur °C]]-stookgrens[],0),"")</f>
        <v>0</v>
      </c>
    </row>
    <row r="4616" spans="1:16" x14ac:dyDescent="0.25">
      <c r="A4616">
        <v>273</v>
      </c>
      <c r="B4616" s="110">
        <v>45916</v>
      </c>
      <c r="C4616" s="89">
        <v>5.6</v>
      </c>
      <c r="D4616" s="89">
        <v>14.5</v>
      </c>
      <c r="E4616" s="96">
        <v>817</v>
      </c>
      <c r="F4616" s="89">
        <v>17</v>
      </c>
      <c r="G4616" s="89"/>
      <c r="H4616">
        <v>0.87</v>
      </c>
      <c r="I4616" t="s">
        <v>11</v>
      </c>
      <c r="J4616">
        <v>0.8</v>
      </c>
      <c r="K4616">
        <v>9</v>
      </c>
      <c r="L4616">
        <v>2025</v>
      </c>
      <c r="M4616" t="s">
        <v>366</v>
      </c>
      <c r="N4616" s="89" cm="1">
        <f t="array" ref="N4616">IF(ISNUMBER(_34_KNMI_Stations[[#This Row],[Etmaal temperatuur °C]]),IF(_34_KNMI_Stations[[#This Row],[Etmaal temperatuur °C]]&lt;stookgrens[],stookgrens[]-_34_KNMI_Stations[[#This Row],[Etmaal temperatuur °C]],0),"")</f>
        <v>3.5</v>
      </c>
      <c r="O4616" s="89">
        <f>_34_KNMI_Stations[[#This Row],[graaddagen]]*_34_KNMI_Stations[[#This Row],[Gewogen factor]]</f>
        <v>2.8000000000000003</v>
      </c>
      <c r="P4616" s="89" cm="1">
        <f t="array" ref="P4616">IF(ISNUMBER(_34_KNMI_Stations[[#This Row],[Etmaal temperatuur °C]]),IF(_34_KNMI_Stations[[#This Row],[Etmaal temperatuur °C]]&gt;stookgrens[],_34_KNMI_Stations[[#This Row],[Etmaal temperatuur °C]]-stookgrens[],0),"")</f>
        <v>0</v>
      </c>
    </row>
    <row r="4617" spans="1:16" x14ac:dyDescent="0.25">
      <c r="A4617">
        <v>273</v>
      </c>
      <c r="B4617" s="110">
        <v>45917</v>
      </c>
      <c r="C4617" s="89">
        <v>4.0999999999999996</v>
      </c>
      <c r="D4617" s="89">
        <v>14.4</v>
      </c>
      <c r="E4617" s="96">
        <v>527</v>
      </c>
      <c r="F4617" s="89">
        <v>4</v>
      </c>
      <c r="G4617" s="89"/>
      <c r="H4617">
        <v>0.94</v>
      </c>
      <c r="I4617" t="s">
        <v>11</v>
      </c>
      <c r="J4617">
        <v>0.8</v>
      </c>
      <c r="K4617">
        <v>9</v>
      </c>
      <c r="L4617">
        <v>2025</v>
      </c>
      <c r="M4617" t="s">
        <v>366</v>
      </c>
      <c r="N4617" s="89" cm="1">
        <f t="array" ref="N4617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4617" s="89">
        <f>_34_KNMI_Stations[[#This Row],[graaddagen]]*_34_KNMI_Stations[[#This Row],[Gewogen factor]]</f>
        <v>2.88</v>
      </c>
      <c r="P4617" s="89" cm="1">
        <f t="array" ref="P4617">IF(ISNUMBER(_34_KNMI_Stations[[#This Row],[Etmaal temperatuur °C]]),IF(_34_KNMI_Stations[[#This Row],[Etmaal temperatuur °C]]&gt;stookgrens[],_34_KNMI_Stations[[#This Row],[Etmaal temperatuur °C]]-stookgrens[],0),"")</f>
        <v>0</v>
      </c>
    </row>
    <row r="4618" spans="1:16" x14ac:dyDescent="0.25">
      <c r="A4618">
        <v>273</v>
      </c>
      <c r="B4618" s="110">
        <v>45918</v>
      </c>
      <c r="C4618" s="89">
        <v>3.9</v>
      </c>
      <c r="D4618" s="89">
        <v>18.100000000000001</v>
      </c>
      <c r="E4618" s="96">
        <v>427</v>
      </c>
      <c r="F4618" s="89">
        <v>1.7</v>
      </c>
      <c r="G4618" s="89"/>
      <c r="H4618">
        <v>0.92</v>
      </c>
      <c r="I4618" t="s">
        <v>11</v>
      </c>
      <c r="J4618">
        <v>0.8</v>
      </c>
      <c r="K4618">
        <v>9</v>
      </c>
      <c r="L4618">
        <v>2025</v>
      </c>
      <c r="M4618" t="s">
        <v>366</v>
      </c>
      <c r="N4618" s="89" cm="1">
        <f t="array" ref="N4618">IF(ISNUMBER(_34_KNMI_Stations[[#This Row],[Etmaal temperatuur °C]]),IF(_34_KNMI_Stations[[#This Row],[Etmaal temperatuur °C]]&lt;stookgrens[],stookgrens[]-_34_KNMI_Stations[[#This Row],[Etmaal temperatuur °C]],0),"")</f>
        <v>0</v>
      </c>
      <c r="O4618" s="89">
        <f>_34_KNMI_Stations[[#This Row],[graaddagen]]*_34_KNMI_Stations[[#This Row],[Gewogen factor]]</f>
        <v>0</v>
      </c>
      <c r="P4618" s="89" cm="1">
        <f t="array" ref="P4618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4619" spans="1:16" x14ac:dyDescent="0.25">
      <c r="A4619">
        <v>273</v>
      </c>
      <c r="B4619" s="110">
        <v>45919</v>
      </c>
      <c r="C4619" s="89">
        <v>3.7</v>
      </c>
      <c r="D4619" s="89">
        <v>19.100000000000001</v>
      </c>
      <c r="E4619" s="96">
        <v>1558</v>
      </c>
      <c r="F4619" s="89">
        <v>0</v>
      </c>
      <c r="G4619" s="89"/>
      <c r="H4619">
        <v>0.82</v>
      </c>
      <c r="I4619" t="s">
        <v>11</v>
      </c>
      <c r="J4619">
        <v>0.8</v>
      </c>
      <c r="K4619">
        <v>9</v>
      </c>
      <c r="L4619">
        <v>2025</v>
      </c>
      <c r="M4619" t="s">
        <v>366</v>
      </c>
      <c r="N4619" s="89" cm="1">
        <f t="array" ref="N4619">IF(ISNUMBER(_34_KNMI_Stations[[#This Row],[Etmaal temperatuur °C]]),IF(_34_KNMI_Stations[[#This Row],[Etmaal temperatuur °C]]&lt;stookgrens[],stookgrens[]-_34_KNMI_Stations[[#This Row],[Etmaal temperatuur °C]],0),"")</f>
        <v>0</v>
      </c>
      <c r="O4619" s="89">
        <f>_34_KNMI_Stations[[#This Row],[graaddagen]]*_34_KNMI_Stations[[#This Row],[Gewogen factor]]</f>
        <v>0</v>
      </c>
      <c r="P4619" s="89" cm="1">
        <f t="array" ref="P4619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4620" spans="1:16" x14ac:dyDescent="0.25">
      <c r="A4620">
        <v>273</v>
      </c>
      <c r="B4620" s="110">
        <v>45920</v>
      </c>
      <c r="C4620" s="89">
        <v>3.5</v>
      </c>
      <c r="D4620" s="89">
        <v>19</v>
      </c>
      <c r="E4620" s="96">
        <v>608</v>
      </c>
      <c r="F4620" s="89">
        <v>3.5</v>
      </c>
      <c r="G4620" s="89"/>
      <c r="H4620">
        <v>0.86</v>
      </c>
      <c r="I4620" t="s">
        <v>11</v>
      </c>
      <c r="J4620">
        <v>0.8</v>
      </c>
      <c r="K4620">
        <v>9</v>
      </c>
      <c r="L4620">
        <v>2025</v>
      </c>
      <c r="M4620" t="s">
        <v>366</v>
      </c>
      <c r="N4620" s="89" cm="1">
        <f t="array" ref="N4620">IF(ISNUMBER(_34_KNMI_Stations[[#This Row],[Etmaal temperatuur °C]]),IF(_34_KNMI_Stations[[#This Row],[Etmaal temperatuur °C]]&lt;stookgrens[],stookgrens[]-_34_KNMI_Stations[[#This Row],[Etmaal temperatuur °C]],0),"")</f>
        <v>0</v>
      </c>
      <c r="O4620" s="89">
        <f>_34_KNMI_Stations[[#This Row],[graaddagen]]*_34_KNMI_Stations[[#This Row],[Gewogen factor]]</f>
        <v>0</v>
      </c>
      <c r="P4620" s="89" cm="1">
        <f t="array" ref="P4620">IF(ISNUMBER(_34_KNMI_Stations[[#This Row],[Etmaal temperatuur °C]]),IF(_34_KNMI_Stations[[#This Row],[Etmaal temperatuur °C]]&gt;stookgrens[],_34_KNMI_Stations[[#This Row],[Etmaal temperatuur °C]]-stookgrens[],0),"")</f>
        <v>1</v>
      </c>
    </row>
    <row r="4621" spans="1:16" x14ac:dyDescent="0.25">
      <c r="A4621">
        <v>273</v>
      </c>
      <c r="B4621" s="110">
        <v>45921</v>
      </c>
      <c r="C4621" s="89">
        <v>4.7</v>
      </c>
      <c r="D4621" s="89">
        <v>13.5</v>
      </c>
      <c r="E4621" s="96">
        <v>866</v>
      </c>
      <c r="F4621" s="89">
        <v>0.5</v>
      </c>
      <c r="G4621" s="89"/>
      <c r="H4621">
        <v>0.82</v>
      </c>
      <c r="I4621" t="s">
        <v>11</v>
      </c>
      <c r="J4621">
        <v>0.8</v>
      </c>
      <c r="K4621">
        <v>9</v>
      </c>
      <c r="L4621">
        <v>2025</v>
      </c>
      <c r="M4621" t="s">
        <v>366</v>
      </c>
      <c r="N4621" s="89" cm="1">
        <f t="array" ref="N4621">IF(ISNUMBER(_34_KNMI_Stations[[#This Row],[Etmaal temperatuur °C]]),IF(_34_KNMI_Stations[[#This Row],[Etmaal temperatuur °C]]&lt;stookgrens[],stookgrens[]-_34_KNMI_Stations[[#This Row],[Etmaal temperatuur °C]],0),"")</f>
        <v>4.5</v>
      </c>
      <c r="O4621" s="89">
        <f>_34_KNMI_Stations[[#This Row],[graaddagen]]*_34_KNMI_Stations[[#This Row],[Gewogen factor]]</f>
        <v>3.6</v>
      </c>
      <c r="P4621" s="89" cm="1">
        <f t="array" ref="P4621">IF(ISNUMBER(_34_KNMI_Stations[[#This Row],[Etmaal temperatuur °C]]),IF(_34_KNMI_Stations[[#This Row],[Etmaal temperatuur °C]]&gt;stookgrens[],_34_KNMI_Stations[[#This Row],[Etmaal temperatuur °C]]-stookgrens[],0),"")</f>
        <v>0</v>
      </c>
    </row>
    <row r="4622" spans="1:16" x14ac:dyDescent="0.25">
      <c r="A4622">
        <v>273</v>
      </c>
      <c r="B4622" s="110">
        <v>45922</v>
      </c>
      <c r="C4622" s="89">
        <v>3.4</v>
      </c>
      <c r="D4622" s="89">
        <v>11.2</v>
      </c>
      <c r="E4622" s="96">
        <v>1283</v>
      </c>
      <c r="F4622" s="89">
        <v>-0.1</v>
      </c>
      <c r="G4622" s="89"/>
      <c r="H4622">
        <v>0.8</v>
      </c>
      <c r="I4622" t="s">
        <v>11</v>
      </c>
      <c r="J4622">
        <v>0.8</v>
      </c>
      <c r="K4622">
        <v>9</v>
      </c>
      <c r="L4622">
        <v>2025</v>
      </c>
      <c r="M4622" t="s">
        <v>367</v>
      </c>
      <c r="N4622" s="89" cm="1">
        <f t="array" ref="N4622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4622" s="89">
        <f>_34_KNMI_Stations[[#This Row],[graaddagen]]*_34_KNMI_Stations[[#This Row],[Gewogen factor]]</f>
        <v>5.4400000000000013</v>
      </c>
      <c r="P4622" s="89" cm="1">
        <f t="array" ref="P4622">IF(ISNUMBER(_34_KNMI_Stations[[#This Row],[Etmaal temperatuur °C]]),IF(_34_KNMI_Stations[[#This Row],[Etmaal temperatuur °C]]&gt;stookgrens[],_34_KNMI_Stations[[#This Row],[Etmaal temperatuur °C]]-stookgrens[],0),"")</f>
        <v>0</v>
      </c>
    </row>
    <row r="4623" spans="1:16" x14ac:dyDescent="0.25">
      <c r="A4623">
        <v>273</v>
      </c>
      <c r="B4623" s="110">
        <v>45923</v>
      </c>
      <c r="C4623" s="89">
        <v>2.4</v>
      </c>
      <c r="D4623" s="89">
        <v>11.6</v>
      </c>
      <c r="E4623" s="96">
        <v>1264</v>
      </c>
      <c r="F4623" s="89">
        <v>-0.1</v>
      </c>
      <c r="G4623" s="89"/>
      <c r="H4623">
        <v>0.83</v>
      </c>
      <c r="I4623" t="s">
        <v>11</v>
      </c>
      <c r="J4623">
        <v>0.8</v>
      </c>
      <c r="K4623">
        <v>9</v>
      </c>
      <c r="L4623">
        <v>2025</v>
      </c>
      <c r="M4623" t="s">
        <v>367</v>
      </c>
      <c r="N4623" s="89" cm="1">
        <f t="array" ref="N4623">IF(ISNUMBER(_34_KNMI_Stations[[#This Row],[Etmaal temperatuur °C]]),IF(_34_KNMI_Stations[[#This Row],[Etmaal temperatuur °C]]&lt;stookgrens[],stookgrens[]-_34_KNMI_Stations[[#This Row],[Etmaal temperatuur °C]],0),"")</f>
        <v>6.4</v>
      </c>
      <c r="O4623" s="89">
        <f>_34_KNMI_Stations[[#This Row],[graaddagen]]*_34_KNMI_Stations[[#This Row],[Gewogen factor]]</f>
        <v>5.120000000000001</v>
      </c>
      <c r="P4623" s="89" cm="1">
        <f t="array" ref="P4623">IF(ISNUMBER(_34_KNMI_Stations[[#This Row],[Etmaal temperatuur °C]]),IF(_34_KNMI_Stations[[#This Row],[Etmaal temperatuur °C]]&gt;stookgrens[],_34_KNMI_Stations[[#This Row],[Etmaal temperatuur °C]]-stookgrens[],0),"")</f>
        <v>0</v>
      </c>
    </row>
    <row r="4624" spans="1:16" x14ac:dyDescent="0.25">
      <c r="A4624">
        <v>273</v>
      </c>
      <c r="B4624" s="110">
        <v>45924</v>
      </c>
      <c r="C4624" s="89">
        <v>4</v>
      </c>
      <c r="D4624" s="89">
        <v>10.9</v>
      </c>
      <c r="E4624" s="96">
        <v>1472</v>
      </c>
      <c r="F4624" s="89">
        <v>0</v>
      </c>
      <c r="G4624" s="89"/>
      <c r="H4624">
        <v>0.76</v>
      </c>
      <c r="I4624" t="s">
        <v>11</v>
      </c>
      <c r="J4624">
        <v>0.8</v>
      </c>
      <c r="K4624">
        <v>9</v>
      </c>
      <c r="L4624">
        <v>2025</v>
      </c>
      <c r="M4624" t="s">
        <v>367</v>
      </c>
      <c r="N4624" s="89" cm="1">
        <f t="array" ref="N4624">IF(ISNUMBER(_34_KNMI_Stations[[#This Row],[Etmaal temperatuur °C]]),IF(_34_KNMI_Stations[[#This Row],[Etmaal temperatuur °C]]&lt;stookgrens[],stookgrens[]-_34_KNMI_Stations[[#This Row],[Etmaal temperatuur °C]],0),"")</f>
        <v>7.1</v>
      </c>
      <c r="O4624" s="89">
        <f>_34_KNMI_Stations[[#This Row],[graaddagen]]*_34_KNMI_Stations[[#This Row],[Gewogen factor]]</f>
        <v>5.68</v>
      </c>
      <c r="P4624" s="89" cm="1">
        <f t="array" ref="P4624">IF(ISNUMBER(_34_KNMI_Stations[[#This Row],[Etmaal temperatuur °C]]),IF(_34_KNMI_Stations[[#This Row],[Etmaal temperatuur °C]]&gt;stookgrens[],_34_KNMI_Stations[[#This Row],[Etmaal temperatuur °C]]-stookgrens[],0),"")</f>
        <v>0</v>
      </c>
    </row>
    <row r="4625" spans="1:16" x14ac:dyDescent="0.25">
      <c r="A4625">
        <v>273</v>
      </c>
      <c r="B4625" s="110">
        <v>45925</v>
      </c>
      <c r="C4625" s="89">
        <v>5.0999999999999996</v>
      </c>
      <c r="D4625" s="89">
        <v>11.9</v>
      </c>
      <c r="E4625" s="96">
        <v>1366</v>
      </c>
      <c r="F4625" s="89">
        <v>0</v>
      </c>
      <c r="G4625" s="89"/>
      <c r="H4625">
        <v>0.67</v>
      </c>
      <c r="I4625" t="s">
        <v>11</v>
      </c>
      <c r="J4625">
        <v>0.8</v>
      </c>
      <c r="K4625">
        <v>9</v>
      </c>
      <c r="L4625">
        <v>2025</v>
      </c>
      <c r="M4625" t="s">
        <v>367</v>
      </c>
      <c r="N4625" s="89" cm="1">
        <f t="array" ref="N4625">IF(ISNUMBER(_34_KNMI_Stations[[#This Row],[Etmaal temperatuur °C]]),IF(_34_KNMI_Stations[[#This Row],[Etmaal temperatuur °C]]&lt;stookgrens[],stookgrens[]-_34_KNMI_Stations[[#This Row],[Etmaal temperatuur °C]],0),"")</f>
        <v>6.1</v>
      </c>
      <c r="O4625" s="89">
        <f>_34_KNMI_Stations[[#This Row],[graaddagen]]*_34_KNMI_Stations[[#This Row],[Gewogen factor]]</f>
        <v>4.88</v>
      </c>
      <c r="P4625" s="89" cm="1">
        <f t="array" ref="P4625">IF(ISNUMBER(_34_KNMI_Stations[[#This Row],[Etmaal temperatuur °C]]),IF(_34_KNMI_Stations[[#This Row],[Etmaal temperatuur °C]]&gt;stookgrens[],_34_KNMI_Stations[[#This Row],[Etmaal temperatuur °C]]-stookgrens[],0),"")</f>
        <v>0</v>
      </c>
    </row>
    <row r="4626" spans="1:16" x14ac:dyDescent="0.25">
      <c r="A4626">
        <v>273</v>
      </c>
      <c r="B4626" s="110">
        <v>45926</v>
      </c>
      <c r="C4626" s="89">
        <v>3.3</v>
      </c>
      <c r="D4626" s="89">
        <v>11.8</v>
      </c>
      <c r="E4626" s="96">
        <v>835</v>
      </c>
      <c r="F4626" s="89">
        <v>0.2</v>
      </c>
      <c r="G4626" s="89"/>
      <c r="H4626">
        <v>0.78</v>
      </c>
      <c r="I4626" t="s">
        <v>11</v>
      </c>
      <c r="J4626">
        <v>0.8</v>
      </c>
      <c r="K4626">
        <v>9</v>
      </c>
      <c r="L4626">
        <v>2025</v>
      </c>
      <c r="M4626" t="s">
        <v>367</v>
      </c>
      <c r="N4626" s="89" cm="1">
        <f t="array" ref="N4626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4626" s="89">
        <f>_34_KNMI_Stations[[#This Row],[graaddagen]]*_34_KNMI_Stations[[#This Row],[Gewogen factor]]</f>
        <v>4.96</v>
      </c>
      <c r="P4626" s="89" cm="1">
        <f t="array" ref="P4626">IF(ISNUMBER(_34_KNMI_Stations[[#This Row],[Etmaal temperatuur °C]]),IF(_34_KNMI_Stations[[#This Row],[Etmaal temperatuur °C]]&gt;stookgrens[],_34_KNMI_Stations[[#This Row],[Etmaal temperatuur °C]]-stookgrens[],0),"")</f>
        <v>0</v>
      </c>
    </row>
    <row r="4627" spans="1:16" x14ac:dyDescent="0.25">
      <c r="A4627">
        <v>273</v>
      </c>
      <c r="B4627" s="110">
        <v>45927</v>
      </c>
      <c r="C4627" s="89">
        <v>2.2999999999999998</v>
      </c>
      <c r="D4627" s="89">
        <v>11.4</v>
      </c>
      <c r="E4627" s="96">
        <v>766</v>
      </c>
      <c r="F4627" s="89">
        <v>0.3</v>
      </c>
      <c r="G4627" s="89"/>
      <c r="H4627">
        <v>0.91</v>
      </c>
      <c r="I4627" t="s">
        <v>11</v>
      </c>
      <c r="J4627">
        <v>0.8</v>
      </c>
      <c r="K4627">
        <v>9</v>
      </c>
      <c r="L4627">
        <v>2025</v>
      </c>
      <c r="M4627" t="s">
        <v>367</v>
      </c>
      <c r="N4627" s="89" cm="1">
        <f t="array" ref="N4627">IF(ISNUMBER(_34_KNMI_Stations[[#This Row],[Etmaal temperatuur °C]]),IF(_34_KNMI_Stations[[#This Row],[Etmaal temperatuur °C]]&lt;stookgrens[],stookgrens[]-_34_KNMI_Stations[[#This Row],[Etmaal temperatuur °C]],0),"")</f>
        <v>6.6</v>
      </c>
      <c r="O4627" s="89">
        <f>_34_KNMI_Stations[[#This Row],[graaddagen]]*_34_KNMI_Stations[[#This Row],[Gewogen factor]]</f>
        <v>5.28</v>
      </c>
      <c r="P4627" s="89" cm="1">
        <f t="array" ref="P4627">IF(ISNUMBER(_34_KNMI_Stations[[#This Row],[Etmaal temperatuur °C]]),IF(_34_KNMI_Stations[[#This Row],[Etmaal temperatuur °C]]&gt;stookgrens[],_34_KNMI_Stations[[#This Row],[Etmaal temperatuur °C]]-stookgrens[],0),"")</f>
        <v>0</v>
      </c>
    </row>
    <row r="4628" spans="1:16" x14ac:dyDescent="0.25">
      <c r="A4628">
        <v>273</v>
      </c>
      <c r="B4628" s="110">
        <v>45928</v>
      </c>
      <c r="C4628" s="89">
        <v>1</v>
      </c>
      <c r="D4628" s="89">
        <v>11.9</v>
      </c>
      <c r="E4628" s="96">
        <v>1245</v>
      </c>
      <c r="F4628" s="89">
        <v>0</v>
      </c>
      <c r="G4628" s="89"/>
      <c r="H4628">
        <v>0.89</v>
      </c>
      <c r="I4628" t="s">
        <v>11</v>
      </c>
      <c r="J4628">
        <v>0.8</v>
      </c>
      <c r="K4628">
        <v>9</v>
      </c>
      <c r="L4628">
        <v>2025</v>
      </c>
      <c r="M4628" t="s">
        <v>367</v>
      </c>
      <c r="N4628" s="89" cm="1">
        <f t="array" ref="N4628">IF(ISNUMBER(_34_KNMI_Stations[[#This Row],[Etmaal temperatuur °C]]),IF(_34_KNMI_Stations[[#This Row],[Etmaal temperatuur °C]]&lt;stookgrens[],stookgrens[]-_34_KNMI_Stations[[#This Row],[Etmaal temperatuur °C]],0),"")</f>
        <v>6.1</v>
      </c>
      <c r="O4628" s="89">
        <f>_34_KNMI_Stations[[#This Row],[graaddagen]]*_34_KNMI_Stations[[#This Row],[Gewogen factor]]</f>
        <v>4.88</v>
      </c>
      <c r="P4628" s="89" cm="1">
        <f t="array" ref="P4628">IF(ISNUMBER(_34_KNMI_Stations[[#This Row],[Etmaal temperatuur °C]]),IF(_34_KNMI_Stations[[#This Row],[Etmaal temperatuur °C]]&gt;stookgrens[],_34_KNMI_Stations[[#This Row],[Etmaal temperatuur °C]]-stookgrens[],0),"")</f>
        <v>0</v>
      </c>
    </row>
    <row r="4629" spans="1:16" x14ac:dyDescent="0.25">
      <c r="A4629">
        <v>273</v>
      </c>
      <c r="B4629" s="110">
        <v>45929</v>
      </c>
      <c r="C4629" s="89">
        <v>1.7</v>
      </c>
      <c r="D4629" s="89">
        <v>12.1</v>
      </c>
      <c r="E4629" s="96">
        <v>1285</v>
      </c>
      <c r="F4629" s="89">
        <v>0</v>
      </c>
      <c r="G4629" s="89"/>
      <c r="H4629">
        <v>0.88</v>
      </c>
      <c r="I4629" t="s">
        <v>11</v>
      </c>
      <c r="J4629">
        <v>0.8</v>
      </c>
      <c r="K4629">
        <v>9</v>
      </c>
      <c r="L4629">
        <v>2025</v>
      </c>
      <c r="M4629" t="s">
        <v>368</v>
      </c>
      <c r="N4629" s="89" cm="1">
        <f t="array" ref="N4629">IF(ISNUMBER(_34_KNMI_Stations[[#This Row],[Etmaal temperatuur °C]]),IF(_34_KNMI_Stations[[#This Row],[Etmaal temperatuur °C]]&lt;stookgrens[],stookgrens[]-_34_KNMI_Stations[[#This Row],[Etmaal temperatuur °C]],0),"")</f>
        <v>5.9</v>
      </c>
      <c r="O4629" s="89">
        <f>_34_KNMI_Stations[[#This Row],[graaddagen]]*_34_KNMI_Stations[[#This Row],[Gewogen factor]]</f>
        <v>4.7200000000000006</v>
      </c>
      <c r="P4629" s="89" cm="1">
        <f t="array" ref="P4629">IF(ISNUMBER(_34_KNMI_Stations[[#This Row],[Etmaal temperatuur °C]]),IF(_34_KNMI_Stations[[#This Row],[Etmaal temperatuur °C]]&gt;stookgrens[],_34_KNMI_Stations[[#This Row],[Etmaal temperatuur °C]]-stookgrens[],0),"")</f>
        <v>0</v>
      </c>
    </row>
    <row r="4630" spans="1:16" x14ac:dyDescent="0.25">
      <c r="A4630">
        <v>273</v>
      </c>
      <c r="B4630" s="110">
        <v>45930</v>
      </c>
      <c r="C4630" s="89">
        <v>1</v>
      </c>
      <c r="D4630" s="89">
        <v>10.7</v>
      </c>
      <c r="E4630" s="96">
        <v>898</v>
      </c>
      <c r="F4630" s="89">
        <v>0</v>
      </c>
      <c r="G4630" s="89"/>
      <c r="H4630">
        <v>0.94</v>
      </c>
      <c r="I4630" t="s">
        <v>11</v>
      </c>
      <c r="J4630">
        <v>0.8</v>
      </c>
      <c r="K4630">
        <v>9</v>
      </c>
      <c r="L4630">
        <v>2025</v>
      </c>
      <c r="M4630" t="s">
        <v>368</v>
      </c>
      <c r="N4630" s="89" cm="1">
        <f t="array" ref="N4630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4630" s="89">
        <f>_34_KNMI_Stations[[#This Row],[graaddagen]]*_34_KNMI_Stations[[#This Row],[Gewogen factor]]</f>
        <v>5.8400000000000007</v>
      </c>
      <c r="P4630" s="89" cm="1">
        <f t="array" ref="P4630">IF(ISNUMBER(_34_KNMI_Stations[[#This Row],[Etmaal temperatuur °C]]),IF(_34_KNMI_Stations[[#This Row],[Etmaal temperatuur °C]]&gt;stookgrens[],_34_KNMI_Stations[[#This Row],[Etmaal temperatuur °C]]-stookgrens[],0),"")</f>
        <v>0</v>
      </c>
    </row>
    <row r="4631" spans="1:16" x14ac:dyDescent="0.25">
      <c r="A4631">
        <v>273</v>
      </c>
      <c r="B4631" s="110">
        <v>45931</v>
      </c>
      <c r="C4631" s="89">
        <v>2.9</v>
      </c>
      <c r="D4631" s="89">
        <v>11.2</v>
      </c>
      <c r="E4631" s="96">
        <v>1265</v>
      </c>
      <c r="F4631" s="89">
        <v>0</v>
      </c>
      <c r="G4631" s="89"/>
      <c r="H4631">
        <v>0.74</v>
      </c>
      <c r="I4631" t="s">
        <v>11</v>
      </c>
      <c r="J4631">
        <v>1</v>
      </c>
      <c r="K4631">
        <v>10</v>
      </c>
      <c r="L4631">
        <v>2025</v>
      </c>
      <c r="M4631" t="s">
        <v>368</v>
      </c>
      <c r="N4631" s="89" cm="1">
        <f t="array" ref="N4631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4631" s="89">
        <f>_34_KNMI_Stations[[#This Row],[graaddagen]]*_34_KNMI_Stations[[#This Row],[Gewogen factor]]</f>
        <v>6.8000000000000007</v>
      </c>
      <c r="P4631" s="89" cm="1">
        <f t="array" ref="P4631">IF(ISNUMBER(_34_KNMI_Stations[[#This Row],[Etmaal temperatuur °C]]),IF(_34_KNMI_Stations[[#This Row],[Etmaal temperatuur °C]]&gt;stookgrens[],_34_KNMI_Stations[[#This Row],[Etmaal temperatuur °C]]-stookgrens[],0),"")</f>
        <v>0</v>
      </c>
    </row>
    <row r="4632" spans="1:16" x14ac:dyDescent="0.25">
      <c r="A4632">
        <v>273</v>
      </c>
      <c r="B4632" s="110">
        <v>45932</v>
      </c>
      <c r="C4632" s="89">
        <v>3.9</v>
      </c>
      <c r="D4632" s="89">
        <v>11.3</v>
      </c>
      <c r="E4632" s="96">
        <v>918</v>
      </c>
      <c r="F4632" s="89">
        <v>-0.1</v>
      </c>
      <c r="G4632" s="89"/>
      <c r="H4632">
        <v>0.73</v>
      </c>
      <c r="I4632" t="s">
        <v>11</v>
      </c>
      <c r="J4632">
        <v>1</v>
      </c>
      <c r="K4632">
        <v>10</v>
      </c>
      <c r="L4632">
        <v>2025</v>
      </c>
      <c r="M4632" t="s">
        <v>368</v>
      </c>
      <c r="N4632" s="89" cm="1">
        <f t="array" ref="N4632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4632" s="89">
        <f>_34_KNMI_Stations[[#This Row],[graaddagen]]*_34_KNMI_Stations[[#This Row],[Gewogen factor]]</f>
        <v>6.6999999999999993</v>
      </c>
      <c r="P4632" s="89" cm="1">
        <f t="array" ref="P4632">IF(ISNUMBER(_34_KNMI_Stations[[#This Row],[Etmaal temperatuur °C]]),IF(_34_KNMI_Stations[[#This Row],[Etmaal temperatuur °C]]&gt;stookgrens[],_34_KNMI_Stations[[#This Row],[Etmaal temperatuur °C]]-stookgrens[],0),"")</f>
        <v>0</v>
      </c>
    </row>
    <row r="4633" spans="1:16" x14ac:dyDescent="0.25">
      <c r="A4633">
        <v>273</v>
      </c>
      <c r="B4633" s="110">
        <v>45933</v>
      </c>
      <c r="C4633" s="89">
        <v>6.2</v>
      </c>
      <c r="D4633" s="89">
        <v>11.5</v>
      </c>
      <c r="E4633" s="96">
        <v>405</v>
      </c>
      <c r="F4633" s="89">
        <v>12</v>
      </c>
      <c r="G4633" s="89"/>
      <c r="H4633">
        <v>0.77</v>
      </c>
      <c r="I4633" t="s">
        <v>11</v>
      </c>
      <c r="J4633">
        <v>1</v>
      </c>
      <c r="K4633">
        <v>10</v>
      </c>
      <c r="L4633">
        <v>2025</v>
      </c>
      <c r="M4633" t="s">
        <v>368</v>
      </c>
      <c r="N4633" s="89" cm="1">
        <f t="array" ref="N4633">IF(ISNUMBER(_34_KNMI_Stations[[#This Row],[Etmaal temperatuur °C]]),IF(_34_KNMI_Stations[[#This Row],[Etmaal temperatuur °C]]&lt;stookgrens[],stookgrens[]-_34_KNMI_Stations[[#This Row],[Etmaal temperatuur °C]],0),"")</f>
        <v>6.5</v>
      </c>
      <c r="O4633" s="89">
        <f>_34_KNMI_Stations[[#This Row],[graaddagen]]*_34_KNMI_Stations[[#This Row],[Gewogen factor]]</f>
        <v>6.5</v>
      </c>
      <c r="P4633" s="89" cm="1">
        <f t="array" ref="P4633">IF(ISNUMBER(_34_KNMI_Stations[[#This Row],[Etmaal temperatuur °C]]),IF(_34_KNMI_Stations[[#This Row],[Etmaal temperatuur °C]]&gt;stookgrens[],_34_KNMI_Stations[[#This Row],[Etmaal temperatuur °C]]-stookgrens[],0),"")</f>
        <v>0</v>
      </c>
    </row>
    <row r="4634" spans="1:16" x14ac:dyDescent="0.25">
      <c r="A4634">
        <v>273</v>
      </c>
      <c r="B4634" s="110">
        <v>45934</v>
      </c>
      <c r="C4634" s="89">
        <v>7.6</v>
      </c>
      <c r="D4634" s="89">
        <v>13</v>
      </c>
      <c r="E4634" s="96">
        <v>718</v>
      </c>
      <c r="F4634" s="89">
        <v>22.5</v>
      </c>
      <c r="G4634" s="89"/>
      <c r="H4634">
        <v>0.83</v>
      </c>
      <c r="I4634" t="s">
        <v>11</v>
      </c>
      <c r="J4634">
        <v>1</v>
      </c>
      <c r="K4634">
        <v>10</v>
      </c>
      <c r="L4634">
        <v>2025</v>
      </c>
      <c r="M4634" t="s">
        <v>368</v>
      </c>
      <c r="N4634" s="89" cm="1">
        <f t="array" ref="N4634">IF(ISNUMBER(_34_KNMI_Stations[[#This Row],[Etmaal temperatuur °C]]),IF(_34_KNMI_Stations[[#This Row],[Etmaal temperatuur °C]]&lt;stookgrens[],stookgrens[]-_34_KNMI_Stations[[#This Row],[Etmaal temperatuur °C]],0),"")</f>
        <v>5</v>
      </c>
      <c r="O4634" s="89">
        <f>_34_KNMI_Stations[[#This Row],[graaddagen]]*_34_KNMI_Stations[[#This Row],[Gewogen factor]]</f>
        <v>5</v>
      </c>
      <c r="P4634" s="89" cm="1">
        <f t="array" ref="P4634">IF(ISNUMBER(_34_KNMI_Stations[[#This Row],[Etmaal temperatuur °C]]),IF(_34_KNMI_Stations[[#This Row],[Etmaal temperatuur °C]]&gt;stookgrens[],_34_KNMI_Stations[[#This Row],[Etmaal temperatuur °C]]-stookgrens[],0),"")</f>
        <v>0</v>
      </c>
    </row>
    <row r="4635" spans="1:16" x14ac:dyDescent="0.25">
      <c r="A4635">
        <v>273</v>
      </c>
      <c r="B4635" s="110">
        <v>45935</v>
      </c>
      <c r="C4635" s="89">
        <v>6</v>
      </c>
      <c r="D4635" s="89">
        <v>12</v>
      </c>
      <c r="E4635" s="96">
        <v>553</v>
      </c>
      <c r="F4635" s="89">
        <v>6.8</v>
      </c>
      <c r="G4635" s="89"/>
      <c r="H4635">
        <v>0.8</v>
      </c>
      <c r="I4635" t="s">
        <v>11</v>
      </c>
      <c r="J4635">
        <v>1</v>
      </c>
      <c r="K4635">
        <v>10</v>
      </c>
      <c r="L4635">
        <v>2025</v>
      </c>
      <c r="M4635" t="s">
        <v>368</v>
      </c>
      <c r="N4635" s="89" cm="1">
        <f t="array" ref="N4635">IF(ISNUMBER(_34_KNMI_Stations[[#This Row],[Etmaal temperatuur °C]]),IF(_34_KNMI_Stations[[#This Row],[Etmaal temperatuur °C]]&lt;stookgrens[],stookgrens[]-_34_KNMI_Stations[[#This Row],[Etmaal temperatuur °C]],0),"")</f>
        <v>6</v>
      </c>
      <c r="O4635" s="89">
        <f>_34_KNMI_Stations[[#This Row],[graaddagen]]*_34_KNMI_Stations[[#This Row],[Gewogen factor]]</f>
        <v>6</v>
      </c>
      <c r="P4635" s="89" cm="1">
        <f t="array" ref="P4635">IF(ISNUMBER(_34_KNMI_Stations[[#This Row],[Etmaal temperatuur °C]]),IF(_34_KNMI_Stations[[#This Row],[Etmaal temperatuur °C]]&gt;stookgrens[],_34_KNMI_Stations[[#This Row],[Etmaal temperatuur °C]]-stookgrens[],0),"")</f>
        <v>0</v>
      </c>
    </row>
    <row r="4636" spans="1:16" x14ac:dyDescent="0.25">
      <c r="A4636">
        <v>273</v>
      </c>
      <c r="B4636" s="110">
        <v>45936</v>
      </c>
      <c r="C4636" s="89">
        <v>3</v>
      </c>
      <c r="D4636" s="89">
        <v>13.3</v>
      </c>
      <c r="E4636" s="96">
        <v>285</v>
      </c>
      <c r="F4636" s="89">
        <v>2.1</v>
      </c>
      <c r="G4636" s="89"/>
      <c r="H4636">
        <v>0.94</v>
      </c>
      <c r="I4636" t="s">
        <v>11</v>
      </c>
      <c r="J4636">
        <v>1</v>
      </c>
      <c r="K4636">
        <v>10</v>
      </c>
      <c r="L4636">
        <v>2025</v>
      </c>
      <c r="M4636" t="s">
        <v>369</v>
      </c>
      <c r="N4636" s="89" cm="1">
        <f t="array" ref="N4636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4636" s="89">
        <f>_34_KNMI_Stations[[#This Row],[graaddagen]]*_34_KNMI_Stations[[#This Row],[Gewogen factor]]</f>
        <v>4.6999999999999993</v>
      </c>
      <c r="P4636" s="89" cm="1">
        <f t="array" ref="P4636">IF(ISNUMBER(_34_KNMI_Stations[[#This Row],[Etmaal temperatuur °C]]),IF(_34_KNMI_Stations[[#This Row],[Etmaal temperatuur °C]]&gt;stookgrens[],_34_KNMI_Stations[[#This Row],[Etmaal temperatuur °C]]-stookgrens[],0),"")</f>
        <v>0</v>
      </c>
    </row>
    <row r="4637" spans="1:16" x14ac:dyDescent="0.25">
      <c r="A4637">
        <v>273</v>
      </c>
      <c r="B4637" s="110">
        <v>45937</v>
      </c>
      <c r="C4637" s="89">
        <v>2.7</v>
      </c>
      <c r="D4637" s="89">
        <v>14.6</v>
      </c>
      <c r="E4637" s="96">
        <v>527</v>
      </c>
      <c r="F4637" s="89">
        <v>1.4</v>
      </c>
      <c r="G4637" s="89"/>
      <c r="H4637">
        <v>0.95</v>
      </c>
      <c r="I4637" t="s">
        <v>11</v>
      </c>
      <c r="J4637">
        <v>1</v>
      </c>
      <c r="K4637">
        <v>10</v>
      </c>
      <c r="L4637">
        <v>2025</v>
      </c>
      <c r="M4637" t="s">
        <v>369</v>
      </c>
      <c r="N4637" s="89" cm="1">
        <f t="array" ref="N4637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4637" s="89">
        <f>_34_KNMI_Stations[[#This Row],[graaddagen]]*_34_KNMI_Stations[[#This Row],[Gewogen factor]]</f>
        <v>3.4000000000000004</v>
      </c>
      <c r="P4637" s="89" cm="1">
        <f t="array" ref="P4637">IF(ISNUMBER(_34_KNMI_Stations[[#This Row],[Etmaal temperatuur °C]]),IF(_34_KNMI_Stations[[#This Row],[Etmaal temperatuur °C]]&gt;stookgrens[],_34_KNMI_Stations[[#This Row],[Etmaal temperatuur °C]]-stookgrens[],0),"")</f>
        <v>0</v>
      </c>
    </row>
    <row r="4638" spans="1:16" x14ac:dyDescent="0.25">
      <c r="A4638">
        <v>273</v>
      </c>
      <c r="B4638" s="110">
        <v>45938</v>
      </c>
      <c r="C4638" s="89">
        <v>2</v>
      </c>
      <c r="D4638" s="89">
        <v>13.8</v>
      </c>
      <c r="E4638" s="96">
        <v>433</v>
      </c>
      <c r="F4638" s="89">
        <v>1.4</v>
      </c>
      <c r="G4638" s="89"/>
      <c r="H4638">
        <v>0.96</v>
      </c>
      <c r="I4638" t="s">
        <v>11</v>
      </c>
      <c r="J4638">
        <v>1</v>
      </c>
      <c r="K4638">
        <v>10</v>
      </c>
      <c r="L4638">
        <v>2025</v>
      </c>
      <c r="M4638" t="s">
        <v>369</v>
      </c>
      <c r="N4638" s="89" cm="1">
        <f t="array" ref="N4638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4638" s="89">
        <f>_34_KNMI_Stations[[#This Row],[graaddagen]]*_34_KNMI_Stations[[#This Row],[Gewogen factor]]</f>
        <v>4.1999999999999993</v>
      </c>
      <c r="P4638" s="89" cm="1">
        <f t="array" ref="P4638">IF(ISNUMBER(_34_KNMI_Stations[[#This Row],[Etmaal temperatuur °C]]),IF(_34_KNMI_Stations[[#This Row],[Etmaal temperatuur °C]]&gt;stookgrens[],_34_KNMI_Stations[[#This Row],[Etmaal temperatuur °C]]-stookgrens[],0),"")</f>
        <v>0</v>
      </c>
    </row>
    <row r="4639" spans="1:16" x14ac:dyDescent="0.25">
      <c r="A4639">
        <v>273</v>
      </c>
      <c r="B4639" s="110">
        <v>45939</v>
      </c>
      <c r="C4639" s="89">
        <v>2.5</v>
      </c>
      <c r="D4639" s="89">
        <v>13.1</v>
      </c>
      <c r="E4639" s="96">
        <v>757</v>
      </c>
      <c r="F4639" s="89">
        <v>0.1</v>
      </c>
      <c r="G4639" s="89"/>
      <c r="H4639">
        <v>0.88</v>
      </c>
      <c r="I4639" t="s">
        <v>11</v>
      </c>
      <c r="J4639">
        <v>1</v>
      </c>
      <c r="K4639">
        <v>10</v>
      </c>
      <c r="L4639">
        <v>2025</v>
      </c>
      <c r="M4639" t="s">
        <v>369</v>
      </c>
      <c r="N4639" s="89" cm="1">
        <f t="array" ref="N4639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4639" s="89">
        <f>_34_KNMI_Stations[[#This Row],[graaddagen]]*_34_KNMI_Stations[[#This Row],[Gewogen factor]]</f>
        <v>4.9000000000000004</v>
      </c>
      <c r="P4639" s="89" cm="1">
        <f t="array" ref="P4639">IF(ISNUMBER(_34_KNMI_Stations[[#This Row],[Etmaal temperatuur °C]]),IF(_34_KNMI_Stations[[#This Row],[Etmaal temperatuur °C]]&gt;stookgrens[],_34_KNMI_Stations[[#This Row],[Etmaal temperatuur °C]]-stookgrens[],0),"")</f>
        <v>0</v>
      </c>
    </row>
    <row r="4640" spans="1:16" x14ac:dyDescent="0.25">
      <c r="A4640">
        <v>273</v>
      </c>
      <c r="B4640" s="110">
        <v>45940</v>
      </c>
      <c r="C4640" s="89">
        <v>2.7</v>
      </c>
      <c r="D4640" s="89">
        <v>14.1</v>
      </c>
      <c r="E4640" s="96">
        <v>745</v>
      </c>
      <c r="F4640" s="89">
        <v>-0.1</v>
      </c>
      <c r="G4640" s="89"/>
      <c r="H4640">
        <v>0.9</v>
      </c>
      <c r="I4640" t="s">
        <v>11</v>
      </c>
      <c r="J4640">
        <v>1</v>
      </c>
      <c r="K4640">
        <v>10</v>
      </c>
      <c r="L4640">
        <v>2025</v>
      </c>
      <c r="M4640" t="s">
        <v>369</v>
      </c>
      <c r="N4640" s="89" cm="1">
        <f t="array" ref="N4640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4640" s="89">
        <f>_34_KNMI_Stations[[#This Row],[graaddagen]]*_34_KNMI_Stations[[#This Row],[Gewogen factor]]</f>
        <v>3.9000000000000004</v>
      </c>
      <c r="P4640" s="89" cm="1">
        <f t="array" ref="P4640">IF(ISNUMBER(_34_KNMI_Stations[[#This Row],[Etmaal temperatuur °C]]),IF(_34_KNMI_Stations[[#This Row],[Etmaal temperatuur °C]]&gt;stookgrens[],_34_KNMI_Stations[[#This Row],[Etmaal temperatuur °C]]-stookgrens[],0),"")</f>
        <v>0</v>
      </c>
    </row>
    <row r="4641" spans="1:16" x14ac:dyDescent="0.25">
      <c r="A4641">
        <v>273</v>
      </c>
      <c r="B4641" s="110">
        <v>45941</v>
      </c>
      <c r="C4641" s="89">
        <v>1.5</v>
      </c>
      <c r="D4641" s="89">
        <v>14.1</v>
      </c>
      <c r="E4641" s="96">
        <v>313</v>
      </c>
      <c r="F4641" s="89">
        <v>-0.1</v>
      </c>
      <c r="G4641" s="89"/>
      <c r="H4641">
        <v>0.9</v>
      </c>
      <c r="I4641" t="s">
        <v>11</v>
      </c>
      <c r="J4641">
        <v>1</v>
      </c>
      <c r="K4641">
        <v>10</v>
      </c>
      <c r="L4641">
        <v>2025</v>
      </c>
      <c r="M4641" t="s">
        <v>369</v>
      </c>
      <c r="N4641" s="89" cm="1">
        <f t="array" ref="N4641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4641" s="89">
        <f>_34_KNMI_Stations[[#This Row],[graaddagen]]*_34_KNMI_Stations[[#This Row],[Gewogen factor]]</f>
        <v>3.9000000000000004</v>
      </c>
      <c r="P4641" s="89" cm="1">
        <f t="array" ref="P4641">IF(ISNUMBER(_34_KNMI_Stations[[#This Row],[Etmaal temperatuur °C]]),IF(_34_KNMI_Stations[[#This Row],[Etmaal temperatuur °C]]&gt;stookgrens[],_34_KNMI_Stations[[#This Row],[Etmaal temperatuur °C]]-stookgrens[],0),"")</f>
        <v>0</v>
      </c>
    </row>
    <row r="4642" spans="1:16" x14ac:dyDescent="0.25">
      <c r="A4642">
        <v>273</v>
      </c>
      <c r="B4642" s="110">
        <v>45942</v>
      </c>
      <c r="C4642" s="89">
        <v>2.7</v>
      </c>
      <c r="D4642" s="89">
        <v>14</v>
      </c>
      <c r="E4642" s="96">
        <v>416</v>
      </c>
      <c r="F4642" s="89">
        <v>0.3</v>
      </c>
      <c r="G4642" s="89"/>
      <c r="H4642">
        <v>0.93</v>
      </c>
      <c r="I4642" t="s">
        <v>11</v>
      </c>
      <c r="J4642">
        <v>1</v>
      </c>
      <c r="K4642">
        <v>10</v>
      </c>
      <c r="L4642">
        <v>2025</v>
      </c>
      <c r="M4642" t="s">
        <v>369</v>
      </c>
      <c r="N4642" s="89" cm="1">
        <f t="array" ref="N4642">IF(ISNUMBER(_34_KNMI_Stations[[#This Row],[Etmaal temperatuur °C]]),IF(_34_KNMI_Stations[[#This Row],[Etmaal temperatuur °C]]&lt;stookgrens[],stookgrens[]-_34_KNMI_Stations[[#This Row],[Etmaal temperatuur °C]],0),"")</f>
        <v>4</v>
      </c>
      <c r="O4642" s="89">
        <f>_34_KNMI_Stations[[#This Row],[graaddagen]]*_34_KNMI_Stations[[#This Row],[Gewogen factor]]</f>
        <v>4</v>
      </c>
      <c r="P4642" s="89" cm="1">
        <f t="array" ref="P4642">IF(ISNUMBER(_34_KNMI_Stations[[#This Row],[Etmaal temperatuur °C]]),IF(_34_KNMI_Stations[[#This Row],[Etmaal temperatuur °C]]&gt;stookgrens[],_34_KNMI_Stations[[#This Row],[Etmaal temperatuur °C]]-stookgrens[],0),"")</f>
        <v>0</v>
      </c>
    </row>
    <row r="4643" spans="1:16" x14ac:dyDescent="0.25">
      <c r="A4643">
        <v>273</v>
      </c>
      <c r="B4643" s="110">
        <v>45943</v>
      </c>
      <c r="C4643" s="89">
        <v>2.2999999999999998</v>
      </c>
      <c r="D4643" s="89">
        <v>13.8</v>
      </c>
      <c r="E4643" s="96">
        <v>553</v>
      </c>
      <c r="F4643" s="89">
        <v>-0.1</v>
      </c>
      <c r="G4643" s="89"/>
      <c r="H4643">
        <v>0.9</v>
      </c>
      <c r="I4643" t="s">
        <v>11</v>
      </c>
      <c r="J4643">
        <v>1</v>
      </c>
      <c r="K4643">
        <v>10</v>
      </c>
      <c r="L4643">
        <v>2025</v>
      </c>
      <c r="M4643" t="s">
        <v>370</v>
      </c>
      <c r="N4643" s="89" cm="1">
        <f t="array" ref="N4643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4643" s="89">
        <f>_34_KNMI_Stations[[#This Row],[graaddagen]]*_34_KNMI_Stations[[#This Row],[Gewogen factor]]</f>
        <v>4.1999999999999993</v>
      </c>
      <c r="P4643" s="89" cm="1">
        <f t="array" ref="P4643">IF(ISNUMBER(_34_KNMI_Stations[[#This Row],[Etmaal temperatuur °C]]),IF(_34_KNMI_Stations[[#This Row],[Etmaal temperatuur °C]]&gt;stookgrens[],_34_KNMI_Stations[[#This Row],[Etmaal temperatuur °C]]-stookgrens[],0),"")</f>
        <v>0</v>
      </c>
    </row>
    <row r="4644" spans="1:16" x14ac:dyDescent="0.25">
      <c r="A4644">
        <v>273</v>
      </c>
      <c r="B4644" s="110">
        <v>45944</v>
      </c>
      <c r="C4644" s="89">
        <v>2.7</v>
      </c>
      <c r="D4644" s="89">
        <v>13.2</v>
      </c>
      <c r="E4644" s="96">
        <v>483</v>
      </c>
      <c r="F4644" s="89">
        <v>-0.1</v>
      </c>
      <c r="G4644" s="89"/>
      <c r="H4644">
        <v>0.93</v>
      </c>
      <c r="I4644" t="s">
        <v>11</v>
      </c>
      <c r="J4644">
        <v>1</v>
      </c>
      <c r="K4644">
        <v>10</v>
      </c>
      <c r="L4644">
        <v>2025</v>
      </c>
      <c r="M4644" t="s">
        <v>370</v>
      </c>
      <c r="N4644" s="89" cm="1">
        <f t="array" ref="N4644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4644" s="89">
        <f>_34_KNMI_Stations[[#This Row],[graaddagen]]*_34_KNMI_Stations[[#This Row],[Gewogen factor]]</f>
        <v>4.8000000000000007</v>
      </c>
      <c r="P4644" s="89" cm="1">
        <f t="array" ref="P4644">IF(ISNUMBER(_34_KNMI_Stations[[#This Row],[Etmaal temperatuur °C]]),IF(_34_KNMI_Stations[[#This Row],[Etmaal temperatuur °C]]&gt;stookgrens[],_34_KNMI_Stations[[#This Row],[Etmaal temperatuur °C]]-stookgrens[],0),"")</f>
        <v>0</v>
      </c>
    </row>
    <row r="4645" spans="1:16" x14ac:dyDescent="0.25">
      <c r="A4645">
        <v>273</v>
      </c>
      <c r="B4645" s="110">
        <v>45945</v>
      </c>
      <c r="C4645" s="89">
        <v>2.1</v>
      </c>
      <c r="D4645" s="89">
        <v>12.4</v>
      </c>
      <c r="E4645" s="96">
        <v>366</v>
      </c>
      <c r="F4645" s="89">
        <v>-0.1</v>
      </c>
      <c r="G4645" s="89"/>
      <c r="H4645">
        <v>0.95</v>
      </c>
      <c r="I4645" t="s">
        <v>11</v>
      </c>
      <c r="J4645">
        <v>1</v>
      </c>
      <c r="K4645">
        <v>10</v>
      </c>
      <c r="L4645">
        <v>2025</v>
      </c>
      <c r="M4645" t="s">
        <v>370</v>
      </c>
      <c r="N4645" s="89" cm="1">
        <f t="array" ref="N4645">IF(ISNUMBER(_34_KNMI_Stations[[#This Row],[Etmaal temperatuur °C]]),IF(_34_KNMI_Stations[[#This Row],[Etmaal temperatuur °C]]&lt;stookgrens[],stookgrens[]-_34_KNMI_Stations[[#This Row],[Etmaal temperatuur °C]],0),"")</f>
        <v>5.6</v>
      </c>
      <c r="O4645" s="89">
        <f>_34_KNMI_Stations[[#This Row],[graaddagen]]*_34_KNMI_Stations[[#This Row],[Gewogen factor]]</f>
        <v>5.6</v>
      </c>
      <c r="P4645" s="89" cm="1">
        <f t="array" ref="P4645">IF(ISNUMBER(_34_KNMI_Stations[[#This Row],[Etmaal temperatuur °C]]),IF(_34_KNMI_Stations[[#This Row],[Etmaal temperatuur °C]]&gt;stookgrens[],_34_KNMI_Stations[[#This Row],[Etmaal temperatuur °C]]-stookgrens[],0),"")</f>
        <v>0</v>
      </c>
    </row>
    <row r="4646" spans="1:16" x14ac:dyDescent="0.25">
      <c r="A4646">
        <v>273</v>
      </c>
      <c r="B4646" s="110">
        <v>45946</v>
      </c>
      <c r="C4646" s="89">
        <v>3.1</v>
      </c>
      <c r="D4646" s="89">
        <v>12.7</v>
      </c>
      <c r="E4646" s="96">
        <v>570</v>
      </c>
      <c r="F4646" s="89">
        <v>0.4</v>
      </c>
      <c r="G4646" s="89"/>
      <c r="H4646">
        <v>0.91</v>
      </c>
      <c r="I4646" t="s">
        <v>11</v>
      </c>
      <c r="J4646">
        <v>1</v>
      </c>
      <c r="K4646">
        <v>10</v>
      </c>
      <c r="L4646">
        <v>2025</v>
      </c>
      <c r="M4646" t="s">
        <v>370</v>
      </c>
      <c r="N4646" s="89" cm="1">
        <f t="array" ref="N4646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4646" s="89">
        <f>_34_KNMI_Stations[[#This Row],[graaddagen]]*_34_KNMI_Stations[[#This Row],[Gewogen factor]]</f>
        <v>5.3000000000000007</v>
      </c>
      <c r="P4646" s="89" cm="1">
        <f t="array" ref="P4646">IF(ISNUMBER(_34_KNMI_Stations[[#This Row],[Etmaal temperatuur °C]]),IF(_34_KNMI_Stations[[#This Row],[Etmaal temperatuur °C]]&gt;stookgrens[],_34_KNMI_Stations[[#This Row],[Etmaal temperatuur °C]]-stookgrens[],0),"")</f>
        <v>0</v>
      </c>
    </row>
    <row r="4647" spans="1:16" x14ac:dyDescent="0.25">
      <c r="A4647">
        <v>273</v>
      </c>
      <c r="B4647" s="110">
        <v>45947</v>
      </c>
      <c r="C4647" s="89">
        <v>2.5</v>
      </c>
      <c r="D4647" s="89">
        <v>11.4</v>
      </c>
      <c r="E4647" s="96">
        <v>510</v>
      </c>
      <c r="F4647" s="89">
        <v>0.5</v>
      </c>
      <c r="G4647" s="89"/>
      <c r="H4647">
        <v>0.91</v>
      </c>
      <c r="I4647" t="s">
        <v>11</v>
      </c>
      <c r="J4647">
        <v>1</v>
      </c>
      <c r="K4647">
        <v>10</v>
      </c>
      <c r="L4647">
        <v>2025</v>
      </c>
      <c r="M4647" t="s">
        <v>370</v>
      </c>
      <c r="N4647" s="89" cm="1">
        <f t="array" ref="N4647">IF(ISNUMBER(_34_KNMI_Stations[[#This Row],[Etmaal temperatuur °C]]),IF(_34_KNMI_Stations[[#This Row],[Etmaal temperatuur °C]]&lt;stookgrens[],stookgrens[]-_34_KNMI_Stations[[#This Row],[Etmaal temperatuur °C]],0),"")</f>
        <v>6.6</v>
      </c>
      <c r="O4647" s="89">
        <f>_34_KNMI_Stations[[#This Row],[graaddagen]]*_34_KNMI_Stations[[#This Row],[Gewogen factor]]</f>
        <v>6.6</v>
      </c>
      <c r="P4647" s="89" cm="1">
        <f t="array" ref="P4647">IF(ISNUMBER(_34_KNMI_Stations[[#This Row],[Etmaal temperatuur °C]]),IF(_34_KNMI_Stations[[#This Row],[Etmaal temperatuur °C]]&gt;stookgrens[],_34_KNMI_Stations[[#This Row],[Etmaal temperatuur °C]]-stookgrens[],0),"")</f>
        <v>0</v>
      </c>
    </row>
    <row r="4648" spans="1:16" x14ac:dyDescent="0.25">
      <c r="A4648">
        <v>273</v>
      </c>
      <c r="B4648" s="110">
        <v>45948</v>
      </c>
      <c r="C4648" s="89">
        <v>3.3</v>
      </c>
      <c r="D4648" s="89">
        <v>9.1999999999999993</v>
      </c>
      <c r="E4648" s="96">
        <v>935</v>
      </c>
      <c r="F4648" s="89">
        <v>0</v>
      </c>
      <c r="G4648" s="89"/>
      <c r="H4648">
        <v>0.8</v>
      </c>
      <c r="I4648" t="s">
        <v>11</v>
      </c>
      <c r="J4648">
        <v>1</v>
      </c>
      <c r="K4648">
        <v>10</v>
      </c>
      <c r="L4648">
        <v>2025</v>
      </c>
      <c r="M4648" t="s">
        <v>370</v>
      </c>
      <c r="N4648" s="89" cm="1">
        <f t="array" ref="N4648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4648" s="89">
        <f>_34_KNMI_Stations[[#This Row],[graaddagen]]*_34_KNMI_Stations[[#This Row],[Gewogen factor]]</f>
        <v>8.8000000000000007</v>
      </c>
      <c r="P4648" s="89" cm="1">
        <f t="array" ref="P4648">IF(ISNUMBER(_34_KNMI_Stations[[#This Row],[Etmaal temperatuur °C]]),IF(_34_KNMI_Stations[[#This Row],[Etmaal temperatuur °C]]&gt;stookgrens[],_34_KNMI_Stations[[#This Row],[Etmaal temperatuur °C]]-stookgrens[],0),"")</f>
        <v>0</v>
      </c>
    </row>
    <row r="4649" spans="1:16" x14ac:dyDescent="0.25">
      <c r="A4649">
        <v>273</v>
      </c>
      <c r="B4649" s="110">
        <v>45949</v>
      </c>
      <c r="C4649" s="89">
        <v>5.2</v>
      </c>
      <c r="D4649" s="89">
        <v>9.1999999999999993</v>
      </c>
      <c r="E4649" s="96">
        <v>624</v>
      </c>
      <c r="F4649" s="89">
        <v>0.8</v>
      </c>
      <c r="G4649" s="89"/>
      <c r="H4649">
        <v>0.82</v>
      </c>
      <c r="I4649" t="s">
        <v>11</v>
      </c>
      <c r="J4649">
        <v>1</v>
      </c>
      <c r="K4649">
        <v>10</v>
      </c>
      <c r="L4649">
        <v>2025</v>
      </c>
      <c r="M4649" t="s">
        <v>370</v>
      </c>
      <c r="N4649" s="89" cm="1">
        <f t="array" ref="N4649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4649" s="89">
        <f>_34_KNMI_Stations[[#This Row],[graaddagen]]*_34_KNMI_Stations[[#This Row],[Gewogen factor]]</f>
        <v>8.8000000000000007</v>
      </c>
      <c r="P4649" s="89" cm="1">
        <f t="array" ref="P4649">IF(ISNUMBER(_34_KNMI_Stations[[#This Row],[Etmaal temperatuur °C]]),IF(_34_KNMI_Stations[[#This Row],[Etmaal temperatuur °C]]&gt;stookgrens[],_34_KNMI_Stations[[#This Row],[Etmaal temperatuur °C]]-stookgrens[],0),"")</f>
        <v>0</v>
      </c>
    </row>
    <row r="4650" spans="1:16" x14ac:dyDescent="0.25">
      <c r="A4650">
        <v>273</v>
      </c>
      <c r="B4650" s="110">
        <v>45950</v>
      </c>
      <c r="C4650" s="89">
        <v>5.5</v>
      </c>
      <c r="D4650" s="89">
        <v>14</v>
      </c>
      <c r="E4650" s="96">
        <v>449</v>
      </c>
      <c r="F4650" s="89">
        <v>2</v>
      </c>
      <c r="G4650" s="89"/>
      <c r="H4650">
        <v>0.91</v>
      </c>
      <c r="I4650" t="s">
        <v>11</v>
      </c>
      <c r="J4650">
        <v>1</v>
      </c>
      <c r="K4650">
        <v>10</v>
      </c>
      <c r="L4650">
        <v>2025</v>
      </c>
      <c r="M4650" t="s">
        <v>371</v>
      </c>
      <c r="N4650" s="89" cm="1">
        <f t="array" ref="N4650">IF(ISNUMBER(_34_KNMI_Stations[[#This Row],[Etmaal temperatuur °C]]),IF(_34_KNMI_Stations[[#This Row],[Etmaal temperatuur °C]]&lt;stookgrens[],stookgrens[]-_34_KNMI_Stations[[#This Row],[Etmaal temperatuur °C]],0),"")</f>
        <v>4</v>
      </c>
      <c r="O4650" s="89">
        <f>_34_KNMI_Stations[[#This Row],[graaddagen]]*_34_KNMI_Stations[[#This Row],[Gewogen factor]]</f>
        <v>4</v>
      </c>
      <c r="P4650" s="89" cm="1">
        <f t="array" ref="P4650">IF(ISNUMBER(_34_KNMI_Stations[[#This Row],[Etmaal temperatuur °C]]),IF(_34_KNMI_Stations[[#This Row],[Etmaal temperatuur °C]]&gt;stookgrens[],_34_KNMI_Stations[[#This Row],[Etmaal temperatuur °C]]-stookgrens[],0),"")</f>
        <v>0</v>
      </c>
    </row>
    <row r="4651" spans="1:16" x14ac:dyDescent="0.25">
      <c r="A4651">
        <v>273</v>
      </c>
      <c r="B4651" s="110">
        <v>45951</v>
      </c>
      <c r="C4651" s="89">
        <v>5.3</v>
      </c>
      <c r="D4651" s="89">
        <v>13.4</v>
      </c>
      <c r="E4651" s="96">
        <v>320</v>
      </c>
      <c r="F4651" s="89">
        <v>11.4</v>
      </c>
      <c r="G4651" s="89"/>
      <c r="H4651">
        <v>0.92</v>
      </c>
      <c r="I4651" t="s">
        <v>11</v>
      </c>
      <c r="J4651">
        <v>1</v>
      </c>
      <c r="K4651">
        <v>10</v>
      </c>
      <c r="L4651">
        <v>2025</v>
      </c>
      <c r="M4651" t="s">
        <v>371</v>
      </c>
      <c r="N4651" s="89" cm="1">
        <f t="array" ref="N4651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4651" s="89">
        <f>_34_KNMI_Stations[[#This Row],[graaddagen]]*_34_KNMI_Stations[[#This Row],[Gewogen factor]]</f>
        <v>4.5999999999999996</v>
      </c>
      <c r="P4651" s="89" cm="1">
        <f t="array" ref="P4651">IF(ISNUMBER(_34_KNMI_Stations[[#This Row],[Etmaal temperatuur °C]]),IF(_34_KNMI_Stations[[#This Row],[Etmaal temperatuur °C]]&gt;stookgrens[],_34_KNMI_Stations[[#This Row],[Etmaal temperatuur °C]]-stookgrens[],0),"")</f>
        <v>0</v>
      </c>
    </row>
    <row r="4652" spans="1:16" x14ac:dyDescent="0.25">
      <c r="A4652">
        <v>273</v>
      </c>
      <c r="B4652" s="110">
        <v>45952</v>
      </c>
      <c r="C4652" s="89">
        <v>3.3</v>
      </c>
      <c r="D4652" s="89">
        <v>12.7</v>
      </c>
      <c r="E4652" s="96">
        <v>578</v>
      </c>
      <c r="F4652" s="89">
        <v>-0.1</v>
      </c>
      <c r="G4652" s="89"/>
      <c r="H4652">
        <v>0.9</v>
      </c>
      <c r="I4652" t="s">
        <v>11</v>
      </c>
      <c r="J4652">
        <v>1</v>
      </c>
      <c r="K4652">
        <v>10</v>
      </c>
      <c r="L4652">
        <v>2025</v>
      </c>
      <c r="M4652" t="s">
        <v>371</v>
      </c>
      <c r="N4652" s="89" cm="1">
        <f t="array" ref="N4652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4652" s="89">
        <f>_34_KNMI_Stations[[#This Row],[graaddagen]]*_34_KNMI_Stations[[#This Row],[Gewogen factor]]</f>
        <v>5.3000000000000007</v>
      </c>
      <c r="P4652" s="89" cm="1">
        <f t="array" ref="P4652">IF(ISNUMBER(_34_KNMI_Stations[[#This Row],[Etmaal temperatuur °C]]),IF(_34_KNMI_Stations[[#This Row],[Etmaal temperatuur °C]]&gt;stookgrens[],_34_KNMI_Stations[[#This Row],[Etmaal temperatuur °C]]-stookgrens[],0),"")</f>
        <v>0</v>
      </c>
    </row>
    <row r="4653" spans="1:16" x14ac:dyDescent="0.25">
      <c r="A4653">
        <v>273</v>
      </c>
      <c r="B4653" s="110">
        <v>45953</v>
      </c>
      <c r="C4653" s="89">
        <v>7.2</v>
      </c>
      <c r="D4653" s="89">
        <v>12</v>
      </c>
      <c r="E4653" s="96">
        <v>385</v>
      </c>
      <c r="F4653" s="89">
        <v>22.7</v>
      </c>
      <c r="G4653" s="89"/>
      <c r="H4653">
        <v>0.89</v>
      </c>
      <c r="I4653" t="s">
        <v>11</v>
      </c>
      <c r="J4653">
        <v>1</v>
      </c>
      <c r="K4653">
        <v>10</v>
      </c>
      <c r="L4653">
        <v>2025</v>
      </c>
      <c r="M4653" t="s">
        <v>371</v>
      </c>
      <c r="N4653" s="89" cm="1">
        <f t="array" ref="N4653">IF(ISNUMBER(_34_KNMI_Stations[[#This Row],[Etmaal temperatuur °C]]),IF(_34_KNMI_Stations[[#This Row],[Etmaal temperatuur °C]]&lt;stookgrens[],stookgrens[]-_34_KNMI_Stations[[#This Row],[Etmaal temperatuur °C]],0),"")</f>
        <v>6</v>
      </c>
      <c r="O4653" s="89">
        <f>_34_KNMI_Stations[[#This Row],[graaddagen]]*_34_KNMI_Stations[[#This Row],[Gewogen factor]]</f>
        <v>6</v>
      </c>
      <c r="P4653" s="89" cm="1">
        <f t="array" ref="P4653">IF(ISNUMBER(_34_KNMI_Stations[[#This Row],[Etmaal temperatuur °C]]),IF(_34_KNMI_Stations[[#This Row],[Etmaal temperatuur °C]]&gt;stookgrens[],_34_KNMI_Stations[[#This Row],[Etmaal temperatuur °C]]-stookgrens[],0),"")</f>
        <v>0</v>
      </c>
    </row>
    <row r="4654" spans="1:16" x14ac:dyDescent="0.25">
      <c r="A4654">
        <v>273</v>
      </c>
      <c r="B4654" s="110">
        <v>45954</v>
      </c>
      <c r="C4654" s="89">
        <v>8.6999999999999993</v>
      </c>
      <c r="D4654" s="89">
        <v>10.199999999999999</v>
      </c>
      <c r="E4654" s="96">
        <v>642</v>
      </c>
      <c r="F4654" s="89">
        <v>3.9</v>
      </c>
      <c r="G4654" s="89"/>
      <c r="H4654">
        <v>0.81</v>
      </c>
      <c r="I4654" t="s">
        <v>11</v>
      </c>
      <c r="J4654">
        <v>1</v>
      </c>
      <c r="K4654">
        <v>10</v>
      </c>
      <c r="L4654">
        <v>2025</v>
      </c>
      <c r="M4654" t="s">
        <v>371</v>
      </c>
      <c r="N4654" s="89" cm="1">
        <f t="array" ref="N4654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4654" s="89">
        <f>_34_KNMI_Stations[[#This Row],[graaddagen]]*_34_KNMI_Stations[[#This Row],[Gewogen factor]]</f>
        <v>7.8000000000000007</v>
      </c>
      <c r="P4654" s="89" cm="1">
        <f t="array" ref="P4654">IF(ISNUMBER(_34_KNMI_Stations[[#This Row],[Etmaal temperatuur °C]]),IF(_34_KNMI_Stations[[#This Row],[Etmaal temperatuur °C]]&gt;stookgrens[],_34_KNMI_Stations[[#This Row],[Etmaal temperatuur °C]]-stookgrens[],0),"")</f>
        <v>0</v>
      </c>
    </row>
    <row r="4655" spans="1:16" x14ac:dyDescent="0.25">
      <c r="A4655">
        <v>273</v>
      </c>
      <c r="B4655" s="110">
        <v>45955</v>
      </c>
      <c r="C4655" s="89">
        <v>6.7</v>
      </c>
      <c r="D4655" s="89">
        <v>9.4</v>
      </c>
      <c r="E4655" s="96">
        <v>353</v>
      </c>
      <c r="F4655" s="89">
        <v>9.8000000000000007</v>
      </c>
      <c r="G4655" s="89"/>
      <c r="H4655">
        <v>0.88</v>
      </c>
      <c r="I4655" t="s">
        <v>11</v>
      </c>
      <c r="J4655">
        <v>1</v>
      </c>
      <c r="K4655">
        <v>10</v>
      </c>
      <c r="L4655">
        <v>2025</v>
      </c>
      <c r="M4655" t="s">
        <v>371</v>
      </c>
      <c r="N4655" s="89" cm="1">
        <f t="array" ref="N4655">IF(ISNUMBER(_34_KNMI_Stations[[#This Row],[Etmaal temperatuur °C]]),IF(_34_KNMI_Stations[[#This Row],[Etmaal temperatuur °C]]&lt;stookgrens[],stookgrens[]-_34_KNMI_Stations[[#This Row],[Etmaal temperatuur °C]],0),"")</f>
        <v>8.6</v>
      </c>
      <c r="O4655" s="89">
        <f>_34_KNMI_Stations[[#This Row],[graaddagen]]*_34_KNMI_Stations[[#This Row],[Gewogen factor]]</f>
        <v>8.6</v>
      </c>
      <c r="P4655" s="89" cm="1">
        <f t="array" ref="P4655">IF(ISNUMBER(_34_KNMI_Stations[[#This Row],[Etmaal temperatuur °C]]),IF(_34_KNMI_Stations[[#This Row],[Etmaal temperatuur °C]]&gt;stookgrens[],_34_KNMI_Stations[[#This Row],[Etmaal temperatuur °C]]-stookgrens[],0),"")</f>
        <v>0</v>
      </c>
    </row>
    <row r="4656" spans="1:16" x14ac:dyDescent="0.25">
      <c r="A4656">
        <v>273</v>
      </c>
      <c r="B4656" s="110">
        <v>45956</v>
      </c>
      <c r="C4656" s="89">
        <v>8</v>
      </c>
      <c r="D4656" s="89">
        <v>9</v>
      </c>
      <c r="E4656" s="96">
        <v>576</v>
      </c>
      <c r="F4656" s="89">
        <v>17.3</v>
      </c>
      <c r="G4656" s="89"/>
      <c r="H4656">
        <v>0.84</v>
      </c>
      <c r="I4656" t="s">
        <v>11</v>
      </c>
      <c r="J4656">
        <v>1</v>
      </c>
      <c r="K4656">
        <v>10</v>
      </c>
      <c r="L4656">
        <v>2025</v>
      </c>
      <c r="M4656" t="s">
        <v>371</v>
      </c>
      <c r="N4656" s="89" cm="1">
        <f t="array" ref="N4656">IF(ISNUMBER(_34_KNMI_Stations[[#This Row],[Etmaal temperatuur °C]]),IF(_34_KNMI_Stations[[#This Row],[Etmaal temperatuur °C]]&lt;stookgrens[],stookgrens[]-_34_KNMI_Stations[[#This Row],[Etmaal temperatuur °C]],0),"")</f>
        <v>9</v>
      </c>
      <c r="O4656" s="89">
        <f>_34_KNMI_Stations[[#This Row],[graaddagen]]*_34_KNMI_Stations[[#This Row],[Gewogen factor]]</f>
        <v>9</v>
      </c>
      <c r="P4656" s="89" cm="1">
        <f t="array" ref="P4656">IF(ISNUMBER(_34_KNMI_Stations[[#This Row],[Etmaal temperatuur °C]]),IF(_34_KNMI_Stations[[#This Row],[Etmaal temperatuur °C]]&gt;stookgrens[],_34_KNMI_Stations[[#This Row],[Etmaal temperatuur °C]]-stookgrens[],0),"")</f>
        <v>0</v>
      </c>
    </row>
    <row r="4657" spans="1:16" x14ac:dyDescent="0.25">
      <c r="A4657">
        <v>273</v>
      </c>
      <c r="B4657" s="110">
        <v>45957</v>
      </c>
      <c r="C4657" s="89">
        <v>5.6</v>
      </c>
      <c r="D4657" s="89">
        <v>9.5</v>
      </c>
      <c r="E4657" s="96">
        <v>495</v>
      </c>
      <c r="F4657" s="89">
        <v>14.3</v>
      </c>
      <c r="G4657" s="89"/>
      <c r="H4657">
        <v>0.85</v>
      </c>
      <c r="I4657" t="s">
        <v>11</v>
      </c>
      <c r="J4657">
        <v>1</v>
      </c>
      <c r="K4657">
        <v>10</v>
      </c>
      <c r="L4657">
        <v>2025</v>
      </c>
      <c r="M4657" t="s">
        <v>372</v>
      </c>
      <c r="N4657" s="89" cm="1">
        <f t="array" ref="N4657">IF(ISNUMBER(_34_KNMI_Stations[[#This Row],[Etmaal temperatuur °C]]),IF(_34_KNMI_Stations[[#This Row],[Etmaal temperatuur °C]]&lt;stookgrens[],stookgrens[]-_34_KNMI_Stations[[#This Row],[Etmaal temperatuur °C]],0),"")</f>
        <v>8.5</v>
      </c>
      <c r="O4657" s="89">
        <f>_34_KNMI_Stations[[#This Row],[graaddagen]]*_34_KNMI_Stations[[#This Row],[Gewogen factor]]</f>
        <v>8.5</v>
      </c>
      <c r="P4657" s="89" cm="1">
        <f t="array" ref="P4657">IF(ISNUMBER(_34_KNMI_Stations[[#This Row],[Etmaal temperatuur °C]]),IF(_34_KNMI_Stations[[#This Row],[Etmaal temperatuur °C]]&gt;stookgrens[],_34_KNMI_Stations[[#This Row],[Etmaal temperatuur °C]]-stookgrens[],0),"")</f>
        <v>0</v>
      </c>
    </row>
    <row r="4658" spans="1:16" x14ac:dyDescent="0.25">
      <c r="A4658">
        <v>273</v>
      </c>
      <c r="B4658" s="110">
        <v>45958</v>
      </c>
      <c r="C4658" s="89">
        <v>5</v>
      </c>
      <c r="D4658" s="89">
        <v>10.4</v>
      </c>
      <c r="E4658" s="96">
        <v>473</v>
      </c>
      <c r="F4658" s="89">
        <v>3.6</v>
      </c>
      <c r="G4658" s="89"/>
      <c r="H4658">
        <v>0.85</v>
      </c>
      <c r="I4658" t="s">
        <v>11</v>
      </c>
      <c r="J4658">
        <v>1</v>
      </c>
      <c r="K4658">
        <v>10</v>
      </c>
      <c r="L4658">
        <v>2025</v>
      </c>
      <c r="M4658" t="s">
        <v>372</v>
      </c>
      <c r="N4658" s="89" cm="1">
        <f t="array" ref="N4658">IF(ISNUMBER(_34_KNMI_Stations[[#This Row],[Etmaal temperatuur °C]]),IF(_34_KNMI_Stations[[#This Row],[Etmaal temperatuur °C]]&lt;stookgrens[],stookgrens[]-_34_KNMI_Stations[[#This Row],[Etmaal temperatuur °C]],0),"")</f>
        <v>7.6</v>
      </c>
      <c r="O4658" s="89">
        <f>_34_KNMI_Stations[[#This Row],[graaddagen]]*_34_KNMI_Stations[[#This Row],[Gewogen factor]]</f>
        <v>7.6</v>
      </c>
      <c r="P4658" s="89" cm="1">
        <f t="array" ref="P4658">IF(ISNUMBER(_34_KNMI_Stations[[#This Row],[Etmaal temperatuur °C]]),IF(_34_KNMI_Stations[[#This Row],[Etmaal temperatuur °C]]&gt;stookgrens[],_34_KNMI_Stations[[#This Row],[Etmaal temperatuur °C]]-stookgrens[],0),"")</f>
        <v>0</v>
      </c>
    </row>
    <row r="4659" spans="1:16" x14ac:dyDescent="0.25">
      <c r="A4659">
        <v>273</v>
      </c>
      <c r="B4659" s="110">
        <v>45959</v>
      </c>
      <c r="C4659" s="89">
        <v>4.2</v>
      </c>
      <c r="D4659" s="89">
        <v>11.2</v>
      </c>
      <c r="E4659" s="96">
        <v>355</v>
      </c>
      <c r="F4659" s="89">
        <v>3.4</v>
      </c>
      <c r="G4659" s="89"/>
      <c r="H4659">
        <v>0.91</v>
      </c>
      <c r="I4659" t="s">
        <v>11</v>
      </c>
      <c r="J4659">
        <v>1</v>
      </c>
      <c r="K4659">
        <v>10</v>
      </c>
      <c r="L4659">
        <v>2025</v>
      </c>
      <c r="M4659" t="s">
        <v>372</v>
      </c>
      <c r="N4659" s="89" cm="1">
        <f t="array" ref="N4659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4659" s="89">
        <f>_34_KNMI_Stations[[#This Row],[graaddagen]]*_34_KNMI_Stations[[#This Row],[Gewogen factor]]</f>
        <v>6.8000000000000007</v>
      </c>
      <c r="P4659" s="89" cm="1">
        <f t="array" ref="P4659">IF(ISNUMBER(_34_KNMI_Stations[[#This Row],[Etmaal temperatuur °C]]),IF(_34_KNMI_Stations[[#This Row],[Etmaal temperatuur °C]]&gt;stookgrens[],_34_KNMI_Stations[[#This Row],[Etmaal temperatuur °C]]-stookgrens[],0),"")</f>
        <v>0</v>
      </c>
    </row>
    <row r="4660" spans="1:16" x14ac:dyDescent="0.25">
      <c r="A4660">
        <v>273</v>
      </c>
      <c r="B4660" s="110">
        <v>45960</v>
      </c>
      <c r="C4660" s="89">
        <v>4.0999999999999996</v>
      </c>
      <c r="D4660" s="89">
        <v>9.6</v>
      </c>
      <c r="E4660" s="96">
        <v>574</v>
      </c>
      <c r="F4660" s="89">
        <v>2.7</v>
      </c>
      <c r="G4660" s="89"/>
      <c r="H4660">
        <v>0.86</v>
      </c>
      <c r="I4660" t="s">
        <v>11</v>
      </c>
      <c r="J4660">
        <v>1</v>
      </c>
      <c r="K4660">
        <v>10</v>
      </c>
      <c r="L4660">
        <v>2025</v>
      </c>
      <c r="M4660" t="s">
        <v>372</v>
      </c>
      <c r="N4660" s="89" cm="1">
        <f t="array" ref="N4660">IF(ISNUMBER(_34_KNMI_Stations[[#This Row],[Etmaal temperatuur °C]]),IF(_34_KNMI_Stations[[#This Row],[Etmaal temperatuur °C]]&lt;stookgrens[],stookgrens[]-_34_KNMI_Stations[[#This Row],[Etmaal temperatuur °C]],0),"")</f>
        <v>8.4</v>
      </c>
      <c r="O4660" s="89">
        <f>_34_KNMI_Stations[[#This Row],[graaddagen]]*_34_KNMI_Stations[[#This Row],[Gewogen factor]]</f>
        <v>8.4</v>
      </c>
      <c r="P4660" s="89" cm="1">
        <f t="array" ref="P4660">IF(ISNUMBER(_34_KNMI_Stations[[#This Row],[Etmaal temperatuur °C]]),IF(_34_KNMI_Stations[[#This Row],[Etmaal temperatuur °C]]&gt;stookgrens[],_34_KNMI_Stations[[#This Row],[Etmaal temperatuur °C]]-stookgrens[],0),"")</f>
        <v>0</v>
      </c>
    </row>
    <row r="4661" spans="1:16" x14ac:dyDescent="0.25">
      <c r="A4661">
        <v>273</v>
      </c>
      <c r="B4661" s="110">
        <v>45961</v>
      </c>
      <c r="C4661" s="89">
        <v>5</v>
      </c>
      <c r="D4661" s="89">
        <v>9.9</v>
      </c>
      <c r="E4661" s="96">
        <v>354</v>
      </c>
      <c r="F4661" s="89">
        <v>-0.1</v>
      </c>
      <c r="G4661" s="89"/>
      <c r="H4661">
        <v>0.85</v>
      </c>
      <c r="I4661" t="s">
        <v>11</v>
      </c>
      <c r="J4661">
        <v>1</v>
      </c>
      <c r="K4661">
        <v>10</v>
      </c>
      <c r="L4661">
        <v>2025</v>
      </c>
      <c r="M4661" t="s">
        <v>372</v>
      </c>
      <c r="N4661" s="89" cm="1">
        <f t="array" ref="N4661">IF(ISNUMBER(_34_KNMI_Stations[[#This Row],[Etmaal temperatuur °C]]),IF(_34_KNMI_Stations[[#This Row],[Etmaal temperatuur °C]]&lt;stookgrens[],stookgrens[]-_34_KNMI_Stations[[#This Row],[Etmaal temperatuur °C]],0),"")</f>
        <v>8.1</v>
      </c>
      <c r="O4661" s="89">
        <f>_34_KNMI_Stations[[#This Row],[graaddagen]]*_34_KNMI_Stations[[#This Row],[Gewogen factor]]</f>
        <v>8.1</v>
      </c>
      <c r="P4661" s="89" cm="1">
        <f t="array" ref="P4661">IF(ISNUMBER(_34_KNMI_Stations[[#This Row],[Etmaal temperatuur °C]]),IF(_34_KNMI_Stations[[#This Row],[Etmaal temperatuur °C]]&gt;stookgrens[],_34_KNMI_Stations[[#This Row],[Etmaal temperatuur °C]]-stookgrens[],0),"")</f>
        <v>0</v>
      </c>
    </row>
    <row r="4662" spans="1:16" x14ac:dyDescent="0.25">
      <c r="A4662">
        <v>273</v>
      </c>
      <c r="B4662" s="110">
        <v>45962</v>
      </c>
      <c r="C4662" s="89">
        <v>5.5</v>
      </c>
      <c r="D4662" s="89">
        <v>11.8</v>
      </c>
      <c r="E4662" s="96">
        <v>151</v>
      </c>
      <c r="F4662" s="89">
        <v>4.8</v>
      </c>
      <c r="G4662" s="89"/>
      <c r="H4662">
        <v>0.91</v>
      </c>
      <c r="I4662" t="s">
        <v>11</v>
      </c>
      <c r="J4662">
        <v>1.1000000000000001</v>
      </c>
      <c r="K4662">
        <v>11</v>
      </c>
      <c r="L4662">
        <v>2025</v>
      </c>
      <c r="M4662" t="s">
        <v>372</v>
      </c>
      <c r="N4662" s="89" cm="1">
        <f t="array" ref="N4662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4662" s="89">
        <f>_34_KNMI_Stations[[#This Row],[graaddagen]]*_34_KNMI_Stations[[#This Row],[Gewogen factor]]</f>
        <v>6.8199999999999994</v>
      </c>
      <c r="P4662" s="89" cm="1">
        <f t="array" ref="P4662">IF(ISNUMBER(_34_KNMI_Stations[[#This Row],[Etmaal temperatuur °C]]),IF(_34_KNMI_Stations[[#This Row],[Etmaal temperatuur °C]]&gt;stookgrens[],_34_KNMI_Stations[[#This Row],[Etmaal temperatuur °C]]-stookgrens[],0),"")</f>
        <v>0</v>
      </c>
    </row>
    <row r="4663" spans="1:16" x14ac:dyDescent="0.25">
      <c r="A4663">
        <v>273</v>
      </c>
      <c r="B4663" s="110">
        <v>45963</v>
      </c>
      <c r="C4663" s="89">
        <v>3.8</v>
      </c>
      <c r="D4663" s="89">
        <v>10.3</v>
      </c>
      <c r="E4663" s="96">
        <v>528</v>
      </c>
      <c r="F4663" s="89">
        <v>1.3</v>
      </c>
      <c r="G4663" s="89"/>
      <c r="H4663">
        <v>0.9</v>
      </c>
      <c r="I4663" t="s">
        <v>11</v>
      </c>
      <c r="J4663">
        <v>1.1000000000000001</v>
      </c>
      <c r="K4663">
        <v>11</v>
      </c>
      <c r="L4663">
        <v>2025</v>
      </c>
      <c r="M4663" t="s">
        <v>372</v>
      </c>
      <c r="N4663" s="89" cm="1">
        <f t="array" ref="N4663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4663" s="89">
        <f>_34_KNMI_Stations[[#This Row],[graaddagen]]*_34_KNMI_Stations[[#This Row],[Gewogen factor]]</f>
        <v>8.4700000000000006</v>
      </c>
      <c r="P4663" s="89" cm="1">
        <f t="array" ref="P4663">IF(ISNUMBER(_34_KNMI_Stations[[#This Row],[Etmaal temperatuur °C]]),IF(_34_KNMI_Stations[[#This Row],[Etmaal temperatuur °C]]&gt;stookgrens[],_34_KNMI_Stations[[#This Row],[Etmaal temperatuur °C]]-stookgrens[],0),"")</f>
        <v>0</v>
      </c>
    </row>
    <row r="4664" spans="1:16" x14ac:dyDescent="0.25">
      <c r="A4664">
        <v>273</v>
      </c>
      <c r="B4664" s="110">
        <v>45964</v>
      </c>
      <c r="C4664" s="89">
        <v>5.8</v>
      </c>
      <c r="D4664" s="89">
        <v>10.1</v>
      </c>
      <c r="E4664" s="96">
        <v>252</v>
      </c>
      <c r="F4664" s="89">
        <v>0.2</v>
      </c>
      <c r="G4664" s="89"/>
      <c r="H4664">
        <v>0.91</v>
      </c>
      <c r="I4664" t="s">
        <v>11</v>
      </c>
      <c r="J4664">
        <v>1.1000000000000001</v>
      </c>
      <c r="K4664">
        <v>11</v>
      </c>
      <c r="L4664">
        <v>2025</v>
      </c>
      <c r="M4664" t="s">
        <v>373</v>
      </c>
      <c r="N4664" s="89" cm="1">
        <f t="array" ref="N4664">IF(ISNUMBER(_34_KNMI_Stations[[#This Row],[Etmaal temperatuur °C]]),IF(_34_KNMI_Stations[[#This Row],[Etmaal temperatuur °C]]&lt;stookgrens[],stookgrens[]-_34_KNMI_Stations[[#This Row],[Etmaal temperatuur °C]],0),"")</f>
        <v>7.9</v>
      </c>
      <c r="O4664" s="89">
        <f>_34_KNMI_Stations[[#This Row],[graaddagen]]*_34_KNMI_Stations[[#This Row],[Gewogen factor]]</f>
        <v>8.6900000000000013</v>
      </c>
      <c r="P4664" s="89" cm="1">
        <f t="array" ref="P4664">IF(ISNUMBER(_34_KNMI_Stations[[#This Row],[Etmaal temperatuur °C]]),IF(_34_KNMI_Stations[[#This Row],[Etmaal temperatuur °C]]&gt;stookgrens[],_34_KNMI_Stations[[#This Row],[Etmaal temperatuur °C]]-stookgrens[],0),"")</f>
        <v>0</v>
      </c>
    </row>
    <row r="4665" spans="1:16" x14ac:dyDescent="0.25">
      <c r="A4665">
        <v>273</v>
      </c>
      <c r="B4665" s="110">
        <v>45965</v>
      </c>
      <c r="C4665" s="89">
        <v>5.3</v>
      </c>
      <c r="D4665" s="89">
        <v>13.6</v>
      </c>
      <c r="E4665" s="96">
        <v>451</v>
      </c>
      <c r="F4665" s="89">
        <v>-0.1</v>
      </c>
      <c r="G4665" s="89"/>
      <c r="H4665">
        <v>0.8</v>
      </c>
      <c r="I4665" t="s">
        <v>11</v>
      </c>
      <c r="J4665">
        <v>1.1000000000000001</v>
      </c>
      <c r="K4665">
        <v>11</v>
      </c>
      <c r="L4665">
        <v>2025</v>
      </c>
      <c r="M4665" t="s">
        <v>373</v>
      </c>
      <c r="N4665" s="89" cm="1">
        <f t="array" ref="N4665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4665" s="89">
        <f>_34_KNMI_Stations[[#This Row],[graaddagen]]*_34_KNMI_Stations[[#This Row],[Gewogen factor]]</f>
        <v>4.8400000000000007</v>
      </c>
      <c r="P4665" s="89" cm="1">
        <f t="array" ref="P4665">IF(ISNUMBER(_34_KNMI_Stations[[#This Row],[Etmaal temperatuur °C]]),IF(_34_KNMI_Stations[[#This Row],[Etmaal temperatuur °C]]&gt;stookgrens[],_34_KNMI_Stations[[#This Row],[Etmaal temperatuur °C]]-stookgrens[],0),"")</f>
        <v>0</v>
      </c>
    </row>
    <row r="4666" spans="1:16" x14ac:dyDescent="0.25">
      <c r="A4666">
        <v>273</v>
      </c>
      <c r="B4666" s="110">
        <v>45966</v>
      </c>
      <c r="C4666" s="89">
        <v>4.2</v>
      </c>
      <c r="D4666" s="89">
        <v>12.8</v>
      </c>
      <c r="E4666" s="96">
        <v>382</v>
      </c>
      <c r="F4666" s="89">
        <v>0</v>
      </c>
      <c r="G4666" s="89"/>
      <c r="H4666">
        <v>0.75</v>
      </c>
      <c r="I4666" t="s">
        <v>11</v>
      </c>
      <c r="J4666">
        <v>1.1000000000000001</v>
      </c>
      <c r="K4666">
        <v>11</v>
      </c>
      <c r="L4666">
        <v>2025</v>
      </c>
      <c r="M4666" t="s">
        <v>373</v>
      </c>
      <c r="N4666" s="89" cm="1">
        <f t="array" ref="N4666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4666" s="89">
        <f>_34_KNMI_Stations[[#This Row],[graaddagen]]*_34_KNMI_Stations[[#This Row],[Gewogen factor]]</f>
        <v>5.72</v>
      </c>
      <c r="P4666" s="89" cm="1">
        <f t="array" ref="P4666">IF(ISNUMBER(_34_KNMI_Stations[[#This Row],[Etmaal temperatuur °C]]),IF(_34_KNMI_Stations[[#This Row],[Etmaal temperatuur °C]]&gt;stookgrens[],_34_KNMI_Stations[[#This Row],[Etmaal temperatuur °C]]-stookgrens[],0),"")</f>
        <v>0</v>
      </c>
    </row>
    <row r="4667" spans="1:16" x14ac:dyDescent="0.25">
      <c r="A4667">
        <v>273</v>
      </c>
      <c r="B4667" s="110">
        <v>45967</v>
      </c>
      <c r="C4667" s="89">
        <v>3.5</v>
      </c>
      <c r="D4667" s="89">
        <v>9.6999999999999993</v>
      </c>
      <c r="E4667" s="96">
        <v>470</v>
      </c>
      <c r="F4667" s="89">
        <v>0</v>
      </c>
      <c r="G4667" s="89"/>
      <c r="H4667">
        <v>0.82</v>
      </c>
      <c r="I4667" t="s">
        <v>11</v>
      </c>
      <c r="J4667">
        <v>1.1000000000000001</v>
      </c>
      <c r="K4667">
        <v>11</v>
      </c>
      <c r="L4667">
        <v>2025</v>
      </c>
      <c r="M4667" t="s">
        <v>373</v>
      </c>
      <c r="N4667" s="89" cm="1">
        <f t="array" ref="N4667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4667" s="89">
        <f>_34_KNMI_Stations[[#This Row],[graaddagen]]*_34_KNMI_Stations[[#This Row],[Gewogen factor]]</f>
        <v>9.1300000000000008</v>
      </c>
      <c r="P4667" s="89" cm="1">
        <f t="array" ref="P4667">IF(ISNUMBER(_34_KNMI_Stations[[#This Row],[Etmaal temperatuur °C]]),IF(_34_KNMI_Stations[[#This Row],[Etmaal temperatuur °C]]&gt;stookgrens[],_34_KNMI_Stations[[#This Row],[Etmaal temperatuur °C]]-stookgrens[],0),"")</f>
        <v>0</v>
      </c>
    </row>
    <row r="4668" spans="1:16" x14ac:dyDescent="0.25">
      <c r="A4668">
        <v>273</v>
      </c>
      <c r="B4668" s="110">
        <v>45968</v>
      </c>
      <c r="C4668" s="89">
        <v>2</v>
      </c>
      <c r="D4668" s="89">
        <v>10.7</v>
      </c>
      <c r="E4668" s="96">
        <v>567</v>
      </c>
      <c r="F4668" s="89">
        <v>0</v>
      </c>
      <c r="G4668" s="89"/>
      <c r="H4668">
        <v>0.95</v>
      </c>
      <c r="I4668" t="s">
        <v>11</v>
      </c>
      <c r="J4668">
        <v>1.1000000000000001</v>
      </c>
      <c r="K4668">
        <v>11</v>
      </c>
      <c r="L4668">
        <v>2025</v>
      </c>
      <c r="M4668" t="s">
        <v>373</v>
      </c>
      <c r="N4668" s="89" cm="1">
        <f t="array" ref="N4668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4668" s="89">
        <f>_34_KNMI_Stations[[#This Row],[graaddagen]]*_34_KNMI_Stations[[#This Row],[Gewogen factor]]</f>
        <v>8.0300000000000011</v>
      </c>
      <c r="P4668" s="89" cm="1">
        <f t="array" ref="P4668">IF(ISNUMBER(_34_KNMI_Stations[[#This Row],[Etmaal temperatuur °C]]),IF(_34_KNMI_Stations[[#This Row],[Etmaal temperatuur °C]]&gt;stookgrens[],_34_KNMI_Stations[[#This Row],[Etmaal temperatuur °C]]-stookgrens[],0),"")</f>
        <v>0</v>
      </c>
    </row>
    <row r="4669" spans="1:16" x14ac:dyDescent="0.25">
      <c r="A4669">
        <v>273</v>
      </c>
      <c r="B4669" s="110">
        <v>45969</v>
      </c>
      <c r="C4669" s="89">
        <v>1</v>
      </c>
      <c r="D4669" s="89">
        <v>9.1</v>
      </c>
      <c r="E4669" s="96">
        <v>514</v>
      </c>
      <c r="F4669" s="89">
        <v>-0.1</v>
      </c>
      <c r="G4669" s="89"/>
      <c r="H4669">
        <v>0.96</v>
      </c>
      <c r="I4669" t="s">
        <v>11</v>
      </c>
      <c r="J4669">
        <v>1.1000000000000001</v>
      </c>
      <c r="K4669">
        <v>11</v>
      </c>
      <c r="L4669">
        <v>2025</v>
      </c>
      <c r="M4669" t="s">
        <v>373</v>
      </c>
      <c r="N4669" s="89" cm="1">
        <f t="array" ref="N4669">IF(ISNUMBER(_34_KNMI_Stations[[#This Row],[Etmaal temperatuur °C]]),IF(_34_KNMI_Stations[[#This Row],[Etmaal temperatuur °C]]&lt;stookgrens[],stookgrens[]-_34_KNMI_Stations[[#This Row],[Etmaal temperatuur °C]],0),"")</f>
        <v>8.9</v>
      </c>
      <c r="O4669" s="89">
        <f>_34_KNMI_Stations[[#This Row],[graaddagen]]*_34_KNMI_Stations[[#This Row],[Gewogen factor]]</f>
        <v>9.7900000000000009</v>
      </c>
      <c r="P4669" s="89" cm="1">
        <f t="array" ref="P4669">IF(ISNUMBER(_34_KNMI_Stations[[#This Row],[Etmaal temperatuur °C]]),IF(_34_KNMI_Stations[[#This Row],[Etmaal temperatuur °C]]&gt;stookgrens[],_34_KNMI_Stations[[#This Row],[Etmaal temperatuur °C]]-stookgrens[],0),"")</f>
        <v>0</v>
      </c>
    </row>
    <row r="4670" spans="1:16" x14ac:dyDescent="0.25">
      <c r="A4670">
        <v>273</v>
      </c>
      <c r="B4670" s="110">
        <v>45970</v>
      </c>
      <c r="C4670" s="89">
        <v>1.8</v>
      </c>
      <c r="D4670" s="89">
        <v>10.1</v>
      </c>
      <c r="E4670" s="96">
        <v>544</v>
      </c>
      <c r="F4670" s="89">
        <v>0.5</v>
      </c>
      <c r="G4670" s="89"/>
      <c r="H4670">
        <v>0.93</v>
      </c>
      <c r="I4670" t="s">
        <v>11</v>
      </c>
      <c r="J4670">
        <v>1.1000000000000001</v>
      </c>
      <c r="K4670">
        <v>11</v>
      </c>
      <c r="L4670">
        <v>2025</v>
      </c>
      <c r="M4670" t="s">
        <v>373</v>
      </c>
      <c r="N4670" s="89" cm="1">
        <f t="array" ref="N4670">IF(ISNUMBER(_34_KNMI_Stations[[#This Row],[Etmaal temperatuur °C]]),IF(_34_KNMI_Stations[[#This Row],[Etmaal temperatuur °C]]&lt;stookgrens[],stookgrens[]-_34_KNMI_Stations[[#This Row],[Etmaal temperatuur °C]],0),"")</f>
        <v>7.9</v>
      </c>
      <c r="O4670" s="89">
        <f>_34_KNMI_Stations[[#This Row],[graaddagen]]*_34_KNMI_Stations[[#This Row],[Gewogen factor]]</f>
        <v>8.6900000000000013</v>
      </c>
      <c r="P4670" s="89" cm="1">
        <f t="array" ref="P4670">IF(ISNUMBER(_34_KNMI_Stations[[#This Row],[Etmaal temperatuur °C]]),IF(_34_KNMI_Stations[[#This Row],[Etmaal temperatuur °C]]&gt;stookgrens[],_34_KNMI_Stations[[#This Row],[Etmaal temperatuur °C]]-stookgrens[],0),"")</f>
        <v>0</v>
      </c>
    </row>
    <row r="4671" spans="1:16" x14ac:dyDescent="0.25">
      <c r="A4671">
        <v>273</v>
      </c>
      <c r="B4671" s="110">
        <v>45971</v>
      </c>
      <c r="C4671" s="89">
        <v>4.4000000000000004</v>
      </c>
      <c r="D4671" s="89">
        <v>8.4</v>
      </c>
      <c r="E4671" s="96">
        <v>274</v>
      </c>
      <c r="F4671" s="89">
        <v>1.7</v>
      </c>
      <c r="G4671" s="89"/>
      <c r="H4671">
        <v>0.92</v>
      </c>
      <c r="I4671" t="s">
        <v>11</v>
      </c>
      <c r="J4671">
        <v>1.1000000000000001</v>
      </c>
      <c r="K4671">
        <v>11</v>
      </c>
      <c r="L4671">
        <v>2025</v>
      </c>
      <c r="M4671" t="s">
        <v>374</v>
      </c>
      <c r="N4671" s="89" cm="1">
        <f t="array" ref="N4671">IF(ISNUMBER(_34_KNMI_Stations[[#This Row],[Etmaal temperatuur °C]]),IF(_34_KNMI_Stations[[#This Row],[Etmaal temperatuur °C]]&lt;stookgrens[],stookgrens[]-_34_KNMI_Stations[[#This Row],[Etmaal temperatuur °C]],0),"")</f>
        <v>9.6</v>
      </c>
      <c r="O4671" s="89">
        <f>_34_KNMI_Stations[[#This Row],[graaddagen]]*_34_KNMI_Stations[[#This Row],[Gewogen factor]]</f>
        <v>10.56</v>
      </c>
      <c r="P4671" s="89" cm="1">
        <f t="array" ref="P4671">IF(ISNUMBER(_34_KNMI_Stations[[#This Row],[Etmaal temperatuur °C]]),IF(_34_KNMI_Stations[[#This Row],[Etmaal temperatuur °C]]&gt;stookgrens[],_34_KNMI_Stations[[#This Row],[Etmaal temperatuur °C]]-stookgrens[],0),"")</f>
        <v>0</v>
      </c>
    </row>
    <row r="4672" spans="1:16" x14ac:dyDescent="0.25">
      <c r="A4672">
        <v>273</v>
      </c>
      <c r="B4672" s="110">
        <v>45972</v>
      </c>
      <c r="C4672" s="89">
        <v>4.8</v>
      </c>
      <c r="D4672" s="89">
        <v>10.3</v>
      </c>
      <c r="E4672" s="96">
        <v>472</v>
      </c>
      <c r="F4672" s="89">
        <v>0</v>
      </c>
      <c r="G4672" s="89"/>
      <c r="H4672">
        <v>0.9</v>
      </c>
      <c r="I4672" t="s">
        <v>11</v>
      </c>
      <c r="J4672">
        <v>1.1000000000000001</v>
      </c>
      <c r="K4672">
        <v>11</v>
      </c>
      <c r="L4672">
        <v>2025</v>
      </c>
      <c r="M4672" t="s">
        <v>374</v>
      </c>
      <c r="N4672" s="89" cm="1">
        <f t="array" ref="N4672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4672" s="89">
        <f>_34_KNMI_Stations[[#This Row],[graaddagen]]*_34_KNMI_Stations[[#This Row],[Gewogen factor]]</f>
        <v>8.4700000000000006</v>
      </c>
      <c r="P4672" s="89" cm="1">
        <f t="array" ref="P4672">IF(ISNUMBER(_34_KNMI_Stations[[#This Row],[Etmaal temperatuur °C]]),IF(_34_KNMI_Stations[[#This Row],[Etmaal temperatuur °C]]&gt;stookgrens[],_34_KNMI_Stations[[#This Row],[Etmaal temperatuur °C]]-stookgrens[],0),"")</f>
        <v>0</v>
      </c>
    </row>
    <row r="4673" spans="1:16" x14ac:dyDescent="0.25">
      <c r="A4673">
        <v>273</v>
      </c>
      <c r="B4673" s="110">
        <v>45973</v>
      </c>
      <c r="C4673" s="89">
        <v>5.3</v>
      </c>
      <c r="D4673" s="89">
        <v>12.2</v>
      </c>
      <c r="E4673" s="96">
        <v>391</v>
      </c>
      <c r="F4673" s="89">
        <v>0</v>
      </c>
      <c r="G4673" s="89"/>
      <c r="H4673">
        <v>0.77</v>
      </c>
      <c r="I4673" t="s">
        <v>11</v>
      </c>
      <c r="J4673">
        <v>1.1000000000000001</v>
      </c>
      <c r="K4673">
        <v>11</v>
      </c>
      <c r="L4673">
        <v>2025</v>
      </c>
      <c r="M4673" t="s">
        <v>374</v>
      </c>
      <c r="N4673" s="89" cm="1">
        <f t="array" ref="N4673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4673" s="89">
        <f>_34_KNMI_Stations[[#This Row],[graaddagen]]*_34_KNMI_Stations[[#This Row],[Gewogen factor]]</f>
        <v>6.3800000000000017</v>
      </c>
      <c r="P4673" s="89" cm="1">
        <f t="array" ref="P4673">IF(ISNUMBER(_34_KNMI_Stations[[#This Row],[Etmaal temperatuur °C]]),IF(_34_KNMI_Stations[[#This Row],[Etmaal temperatuur °C]]&gt;stookgrens[],_34_KNMI_Stations[[#This Row],[Etmaal temperatuur °C]]-stookgrens[],0),"")</f>
        <v>0</v>
      </c>
    </row>
    <row r="4674" spans="1:16" x14ac:dyDescent="0.25">
      <c r="A4674">
        <v>273</v>
      </c>
      <c r="B4674" s="110">
        <v>45974</v>
      </c>
      <c r="C4674" s="89">
        <v>3.4</v>
      </c>
      <c r="D4674" s="89">
        <v>12.1</v>
      </c>
      <c r="E4674" s="96">
        <v>227</v>
      </c>
      <c r="F4674" s="89">
        <v>4.7</v>
      </c>
      <c r="G4674" s="89"/>
      <c r="H4674">
        <v>0.9</v>
      </c>
      <c r="I4674" t="s">
        <v>11</v>
      </c>
      <c r="J4674">
        <v>1.1000000000000001</v>
      </c>
      <c r="K4674">
        <v>11</v>
      </c>
      <c r="L4674">
        <v>2025</v>
      </c>
      <c r="M4674" t="s">
        <v>374</v>
      </c>
      <c r="N4674" s="89" cm="1">
        <f t="array" ref="N4674">IF(ISNUMBER(_34_KNMI_Stations[[#This Row],[Etmaal temperatuur °C]]),IF(_34_KNMI_Stations[[#This Row],[Etmaal temperatuur °C]]&lt;stookgrens[],stookgrens[]-_34_KNMI_Stations[[#This Row],[Etmaal temperatuur °C]],0),"")</f>
        <v>5.9</v>
      </c>
      <c r="O4674" s="89">
        <f>_34_KNMI_Stations[[#This Row],[graaddagen]]*_34_KNMI_Stations[[#This Row],[Gewogen factor]]</f>
        <v>6.4900000000000011</v>
      </c>
      <c r="P4674" s="89" cm="1">
        <f t="array" ref="P4674">IF(ISNUMBER(_34_KNMI_Stations[[#This Row],[Etmaal temperatuur °C]]),IF(_34_KNMI_Stations[[#This Row],[Etmaal temperatuur °C]]&gt;stookgrens[],_34_KNMI_Stations[[#This Row],[Etmaal temperatuur °C]]-stookgrens[],0),"")</f>
        <v>0</v>
      </c>
    </row>
    <row r="4675" spans="1:16" x14ac:dyDescent="0.25">
      <c r="A4675">
        <v>273</v>
      </c>
      <c r="B4675" s="110">
        <v>45975</v>
      </c>
      <c r="C4675" s="89">
        <v>5.7</v>
      </c>
      <c r="D4675" s="89">
        <v>9.3000000000000007</v>
      </c>
      <c r="E4675" s="96">
        <v>44</v>
      </c>
      <c r="F4675" s="89">
        <v>14.4</v>
      </c>
      <c r="G4675" s="89"/>
      <c r="H4675">
        <v>0.97</v>
      </c>
      <c r="I4675" t="s">
        <v>11</v>
      </c>
      <c r="J4675">
        <v>1.1000000000000001</v>
      </c>
      <c r="K4675">
        <v>11</v>
      </c>
      <c r="L4675">
        <v>2025</v>
      </c>
      <c r="M4675" t="s">
        <v>374</v>
      </c>
      <c r="N4675" s="89" cm="1">
        <f t="array" ref="N4675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4675" s="89">
        <f>_34_KNMI_Stations[[#This Row],[graaddagen]]*_34_KNMI_Stations[[#This Row],[Gewogen factor]]</f>
        <v>9.57</v>
      </c>
      <c r="P4675" s="89" cm="1">
        <f t="array" ref="P4675">IF(ISNUMBER(_34_KNMI_Stations[[#This Row],[Etmaal temperatuur °C]]),IF(_34_KNMI_Stations[[#This Row],[Etmaal temperatuur °C]]&gt;stookgrens[],_34_KNMI_Stations[[#This Row],[Etmaal temperatuur °C]]-stookgrens[],0),"")</f>
        <v>0</v>
      </c>
    </row>
    <row r="4676" spans="1:16" x14ac:dyDescent="0.25">
      <c r="A4676">
        <v>273</v>
      </c>
      <c r="B4676" s="110">
        <v>45976</v>
      </c>
      <c r="C4676" s="89">
        <v>5.5</v>
      </c>
      <c r="D4676" s="89">
        <v>6.9</v>
      </c>
      <c r="E4676" s="96">
        <v>102</v>
      </c>
      <c r="F4676" s="89">
        <v>6.5</v>
      </c>
      <c r="G4676" s="89"/>
      <c r="H4676">
        <v>0.96</v>
      </c>
      <c r="I4676" t="s">
        <v>11</v>
      </c>
      <c r="J4676">
        <v>1.1000000000000001</v>
      </c>
      <c r="K4676">
        <v>11</v>
      </c>
      <c r="L4676">
        <v>2025</v>
      </c>
      <c r="M4676" t="s">
        <v>374</v>
      </c>
      <c r="N4676" s="89" cm="1">
        <f t="array" ref="N4676">IF(ISNUMBER(_34_KNMI_Stations[[#This Row],[Etmaal temperatuur °C]]),IF(_34_KNMI_Stations[[#This Row],[Etmaal temperatuur °C]]&lt;stookgrens[],stookgrens[]-_34_KNMI_Stations[[#This Row],[Etmaal temperatuur °C]],0),"")</f>
        <v>11.1</v>
      </c>
      <c r="O4676" s="89">
        <f>_34_KNMI_Stations[[#This Row],[graaddagen]]*_34_KNMI_Stations[[#This Row],[Gewogen factor]]</f>
        <v>12.21</v>
      </c>
      <c r="P4676" s="89" cm="1">
        <f t="array" ref="P4676">IF(ISNUMBER(_34_KNMI_Stations[[#This Row],[Etmaal temperatuur °C]]),IF(_34_KNMI_Stations[[#This Row],[Etmaal temperatuur °C]]&gt;stookgrens[],_34_KNMI_Stations[[#This Row],[Etmaal temperatuur °C]]-stookgrens[],0),"")</f>
        <v>0</v>
      </c>
    </row>
    <row r="4677" spans="1:16" x14ac:dyDescent="0.25">
      <c r="A4677">
        <v>273</v>
      </c>
      <c r="B4677" s="110">
        <v>45977</v>
      </c>
      <c r="C4677" s="89">
        <v>3</v>
      </c>
      <c r="D4677" s="89">
        <v>5.0999999999999996</v>
      </c>
      <c r="E4677" s="96">
        <v>160</v>
      </c>
      <c r="F4677" s="89">
        <v>-0.1</v>
      </c>
      <c r="G4677" s="89"/>
      <c r="H4677">
        <v>0.92</v>
      </c>
      <c r="I4677" t="s">
        <v>11</v>
      </c>
      <c r="J4677">
        <v>1.1000000000000001</v>
      </c>
      <c r="K4677">
        <v>11</v>
      </c>
      <c r="L4677">
        <v>2025</v>
      </c>
      <c r="M4677" t="s">
        <v>374</v>
      </c>
      <c r="N4677" s="89" cm="1">
        <f t="array" ref="N4677">IF(ISNUMBER(_34_KNMI_Stations[[#This Row],[Etmaal temperatuur °C]]),IF(_34_KNMI_Stations[[#This Row],[Etmaal temperatuur °C]]&lt;stookgrens[],stookgrens[]-_34_KNMI_Stations[[#This Row],[Etmaal temperatuur °C]],0),"")</f>
        <v>12.9</v>
      </c>
      <c r="O4677" s="89">
        <f>_34_KNMI_Stations[[#This Row],[graaddagen]]*_34_KNMI_Stations[[#This Row],[Gewogen factor]]</f>
        <v>14.190000000000001</v>
      </c>
      <c r="P4677" s="89" cm="1">
        <f t="array" ref="P4677">IF(ISNUMBER(_34_KNMI_Stations[[#This Row],[Etmaal temperatuur °C]]),IF(_34_KNMI_Stations[[#This Row],[Etmaal temperatuur °C]]&gt;stookgrens[],_34_KNMI_Stations[[#This Row],[Etmaal temperatuur °C]]-stookgrens[],0),"")</f>
        <v>0</v>
      </c>
    </row>
    <row r="4678" spans="1:16" x14ac:dyDescent="0.25">
      <c r="A4678">
        <v>273</v>
      </c>
      <c r="B4678" s="110">
        <v>45978</v>
      </c>
      <c r="C4678" s="89">
        <v>4</v>
      </c>
      <c r="D4678" s="89">
        <v>5.2</v>
      </c>
      <c r="E4678" s="96">
        <v>446</v>
      </c>
      <c r="F4678" s="89">
        <v>1.6</v>
      </c>
      <c r="G4678" s="89"/>
      <c r="H4678">
        <v>0.85</v>
      </c>
      <c r="I4678" t="s">
        <v>11</v>
      </c>
      <c r="J4678">
        <v>1.1000000000000001</v>
      </c>
      <c r="K4678">
        <v>11</v>
      </c>
      <c r="L4678">
        <v>2025</v>
      </c>
      <c r="M4678" t="s">
        <v>375</v>
      </c>
      <c r="N4678" s="89" cm="1">
        <f t="array" ref="N4678">IF(ISNUMBER(_34_KNMI_Stations[[#This Row],[Etmaal temperatuur °C]]),IF(_34_KNMI_Stations[[#This Row],[Etmaal temperatuur °C]]&lt;stookgrens[],stookgrens[]-_34_KNMI_Stations[[#This Row],[Etmaal temperatuur °C]],0),"")</f>
        <v>12.8</v>
      </c>
      <c r="O4678" s="89">
        <f>_34_KNMI_Stations[[#This Row],[graaddagen]]*_34_KNMI_Stations[[#This Row],[Gewogen factor]]</f>
        <v>14.080000000000002</v>
      </c>
      <c r="P4678" s="89" cm="1">
        <f t="array" ref="P4678">IF(ISNUMBER(_34_KNMI_Stations[[#This Row],[Etmaal temperatuur °C]]),IF(_34_KNMI_Stations[[#This Row],[Etmaal temperatuur °C]]&gt;stookgrens[],_34_KNMI_Stations[[#This Row],[Etmaal temperatuur °C]]-stookgrens[],0),"")</f>
        <v>0</v>
      </c>
    </row>
    <row r="4679" spans="1:16" x14ac:dyDescent="0.25">
      <c r="A4679">
        <v>273</v>
      </c>
      <c r="B4679" s="110">
        <v>45979</v>
      </c>
      <c r="C4679" s="89">
        <v>3.8</v>
      </c>
      <c r="D4679" s="89">
        <v>4.5</v>
      </c>
      <c r="E4679" s="96">
        <v>221</v>
      </c>
      <c r="F4679" s="89">
        <v>3.9</v>
      </c>
      <c r="G4679" s="89"/>
      <c r="H4679">
        <v>0.89</v>
      </c>
      <c r="I4679" t="s">
        <v>11</v>
      </c>
      <c r="J4679">
        <v>1.1000000000000001</v>
      </c>
      <c r="K4679">
        <v>11</v>
      </c>
      <c r="L4679">
        <v>2025</v>
      </c>
      <c r="M4679" t="s">
        <v>375</v>
      </c>
      <c r="N4679" s="89" cm="1">
        <f t="array" ref="N4679">IF(ISNUMBER(_34_KNMI_Stations[[#This Row],[Etmaal temperatuur °C]]),IF(_34_KNMI_Stations[[#This Row],[Etmaal temperatuur °C]]&lt;stookgrens[],stookgrens[]-_34_KNMI_Stations[[#This Row],[Etmaal temperatuur °C]],0),"")</f>
        <v>13.5</v>
      </c>
      <c r="O4679" s="89">
        <f>_34_KNMI_Stations[[#This Row],[graaddagen]]*_34_KNMI_Stations[[#This Row],[Gewogen factor]]</f>
        <v>14.850000000000001</v>
      </c>
      <c r="P4679" s="89" cm="1">
        <f t="array" ref="P4679">IF(ISNUMBER(_34_KNMI_Stations[[#This Row],[Etmaal temperatuur °C]]),IF(_34_KNMI_Stations[[#This Row],[Etmaal temperatuur °C]]&gt;stookgrens[],_34_KNMI_Stations[[#This Row],[Etmaal temperatuur °C]]-stookgrens[],0),"")</f>
        <v>0</v>
      </c>
    </row>
    <row r="4680" spans="1:16" x14ac:dyDescent="0.25">
      <c r="A4680">
        <v>273</v>
      </c>
      <c r="B4680" s="110">
        <v>45980</v>
      </c>
      <c r="C4680" s="89">
        <v>4.5</v>
      </c>
      <c r="D4680" s="89">
        <v>4.4000000000000004</v>
      </c>
      <c r="E4680" s="96">
        <v>78</v>
      </c>
      <c r="F4680" s="89">
        <v>8</v>
      </c>
      <c r="G4680" s="89"/>
      <c r="H4680">
        <v>0.94</v>
      </c>
      <c r="I4680" t="s">
        <v>11</v>
      </c>
      <c r="J4680">
        <v>1.1000000000000001</v>
      </c>
      <c r="K4680">
        <v>11</v>
      </c>
      <c r="L4680">
        <v>2025</v>
      </c>
      <c r="M4680" t="s">
        <v>375</v>
      </c>
      <c r="N4680" s="89" cm="1">
        <f t="array" ref="N4680">IF(ISNUMBER(_34_KNMI_Stations[[#This Row],[Etmaal temperatuur °C]]),IF(_34_KNMI_Stations[[#This Row],[Etmaal temperatuur °C]]&lt;stookgrens[],stookgrens[]-_34_KNMI_Stations[[#This Row],[Etmaal temperatuur °C]],0),"")</f>
        <v>13.6</v>
      </c>
      <c r="O4680" s="89">
        <f>_34_KNMI_Stations[[#This Row],[graaddagen]]*_34_KNMI_Stations[[#This Row],[Gewogen factor]]</f>
        <v>14.96</v>
      </c>
      <c r="P4680" s="89" cm="1">
        <f t="array" ref="P4680">IF(ISNUMBER(_34_KNMI_Stations[[#This Row],[Etmaal temperatuur °C]]),IF(_34_KNMI_Stations[[#This Row],[Etmaal temperatuur °C]]&gt;stookgrens[],_34_KNMI_Stations[[#This Row],[Etmaal temperatuur °C]]-stookgrens[],0),"")</f>
        <v>0</v>
      </c>
    </row>
    <row r="4681" spans="1:16" x14ac:dyDescent="0.25">
      <c r="A4681">
        <v>273</v>
      </c>
      <c r="B4681" s="110">
        <v>45981</v>
      </c>
      <c r="C4681" s="89">
        <v>1.9</v>
      </c>
      <c r="D4681" s="89">
        <v>2.5</v>
      </c>
      <c r="E4681" s="96">
        <v>396</v>
      </c>
      <c r="F4681" s="89">
        <v>0.2</v>
      </c>
      <c r="G4681" s="89"/>
      <c r="H4681">
        <v>0.92</v>
      </c>
      <c r="I4681" t="s">
        <v>11</v>
      </c>
      <c r="J4681">
        <v>1.1000000000000001</v>
      </c>
      <c r="K4681">
        <v>11</v>
      </c>
      <c r="L4681">
        <v>2025</v>
      </c>
      <c r="M4681" t="s">
        <v>375</v>
      </c>
      <c r="N4681" s="89" cm="1">
        <f t="array" ref="N4681">IF(ISNUMBER(_34_KNMI_Stations[[#This Row],[Etmaal temperatuur °C]]),IF(_34_KNMI_Stations[[#This Row],[Etmaal temperatuur °C]]&lt;stookgrens[],stookgrens[]-_34_KNMI_Stations[[#This Row],[Etmaal temperatuur °C]],0),"")</f>
        <v>15.5</v>
      </c>
      <c r="O4681" s="89">
        <f>_34_KNMI_Stations[[#This Row],[graaddagen]]*_34_KNMI_Stations[[#This Row],[Gewogen factor]]</f>
        <v>17.05</v>
      </c>
      <c r="P4681" s="89" cm="1">
        <f t="array" ref="P4681">IF(ISNUMBER(_34_KNMI_Stations[[#This Row],[Etmaal temperatuur °C]]),IF(_34_KNMI_Stations[[#This Row],[Etmaal temperatuur °C]]&gt;stookgrens[],_34_KNMI_Stations[[#This Row],[Etmaal temperatuur °C]]-stookgrens[],0),"")</f>
        <v>0</v>
      </c>
    </row>
    <row r="4682" spans="1:16" x14ac:dyDescent="0.25">
      <c r="A4682">
        <v>273</v>
      </c>
      <c r="B4682" s="110">
        <v>45982</v>
      </c>
      <c r="C4682" s="89">
        <v>2</v>
      </c>
      <c r="D4682" s="89">
        <v>1.5</v>
      </c>
      <c r="E4682" s="96">
        <v>469</v>
      </c>
      <c r="F4682" s="89">
        <v>-0.1</v>
      </c>
      <c r="G4682" s="89"/>
      <c r="H4682">
        <v>0.91</v>
      </c>
      <c r="I4682" t="s">
        <v>11</v>
      </c>
      <c r="J4682">
        <v>1.1000000000000001</v>
      </c>
      <c r="K4682">
        <v>11</v>
      </c>
      <c r="L4682">
        <v>2025</v>
      </c>
      <c r="M4682" t="s">
        <v>375</v>
      </c>
      <c r="N4682" s="89" cm="1">
        <f t="array" ref="N4682">IF(ISNUMBER(_34_KNMI_Stations[[#This Row],[Etmaal temperatuur °C]]),IF(_34_KNMI_Stations[[#This Row],[Etmaal temperatuur °C]]&lt;stookgrens[],stookgrens[]-_34_KNMI_Stations[[#This Row],[Etmaal temperatuur °C]],0),"")</f>
        <v>16.5</v>
      </c>
      <c r="O4682" s="89">
        <f>_34_KNMI_Stations[[#This Row],[graaddagen]]*_34_KNMI_Stations[[#This Row],[Gewogen factor]]</f>
        <v>18.150000000000002</v>
      </c>
      <c r="P4682" s="89" cm="1">
        <f t="array" ref="P4682">IF(ISNUMBER(_34_KNMI_Stations[[#This Row],[Etmaal temperatuur °C]]),IF(_34_KNMI_Stations[[#This Row],[Etmaal temperatuur °C]]&gt;stookgrens[],_34_KNMI_Stations[[#This Row],[Etmaal temperatuur °C]]-stookgrens[],0),"")</f>
        <v>0</v>
      </c>
    </row>
    <row r="4683" spans="1:16" x14ac:dyDescent="0.25">
      <c r="A4683">
        <v>273</v>
      </c>
      <c r="B4683" s="110">
        <v>45983</v>
      </c>
      <c r="C4683" s="89">
        <v>5.3</v>
      </c>
      <c r="D4683" s="89">
        <v>1.9</v>
      </c>
      <c r="E4683" s="96">
        <v>320</v>
      </c>
      <c r="F4683" s="89">
        <v>-0.1</v>
      </c>
      <c r="G4683" s="89"/>
      <c r="H4683">
        <v>0.76</v>
      </c>
      <c r="I4683" t="s">
        <v>11</v>
      </c>
      <c r="J4683">
        <v>1.1000000000000001</v>
      </c>
      <c r="K4683">
        <v>11</v>
      </c>
      <c r="L4683">
        <v>2025</v>
      </c>
      <c r="M4683" t="s">
        <v>375</v>
      </c>
      <c r="N4683" s="89" cm="1">
        <f t="array" ref="N4683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4683" s="89">
        <f>_34_KNMI_Stations[[#This Row],[graaddagen]]*_34_KNMI_Stations[[#This Row],[Gewogen factor]]</f>
        <v>17.710000000000004</v>
      </c>
      <c r="P4683" s="89" cm="1">
        <f t="array" ref="P4683">IF(ISNUMBER(_34_KNMI_Stations[[#This Row],[Etmaal temperatuur °C]]),IF(_34_KNMI_Stations[[#This Row],[Etmaal temperatuur °C]]&gt;stookgrens[],_34_KNMI_Stations[[#This Row],[Etmaal temperatuur °C]]-stookgrens[],0),"")</f>
        <v>0</v>
      </c>
    </row>
    <row r="4684" spans="1:16" x14ac:dyDescent="0.25">
      <c r="A4684">
        <v>273</v>
      </c>
      <c r="B4684" s="110">
        <v>45984</v>
      </c>
      <c r="C4684" s="89">
        <v>6.8</v>
      </c>
      <c r="D4684" s="89">
        <v>1.8</v>
      </c>
      <c r="E4684" s="96">
        <v>117</v>
      </c>
      <c r="F4684" s="89">
        <v>5.3</v>
      </c>
      <c r="G4684" s="89"/>
      <c r="H4684">
        <v>0.82</v>
      </c>
      <c r="I4684" t="s">
        <v>11</v>
      </c>
      <c r="J4684">
        <v>1.1000000000000001</v>
      </c>
      <c r="K4684">
        <v>11</v>
      </c>
      <c r="L4684">
        <v>2025</v>
      </c>
      <c r="M4684" t="s">
        <v>375</v>
      </c>
      <c r="N4684" s="89" cm="1">
        <f t="array" ref="N4684">IF(ISNUMBER(_34_KNMI_Stations[[#This Row],[Etmaal temperatuur °C]]),IF(_34_KNMI_Stations[[#This Row],[Etmaal temperatuur °C]]&lt;stookgrens[],stookgrens[]-_34_KNMI_Stations[[#This Row],[Etmaal temperatuur °C]],0),"")</f>
        <v>16.2</v>
      </c>
      <c r="O4684" s="89">
        <f>_34_KNMI_Stations[[#This Row],[graaddagen]]*_34_KNMI_Stations[[#This Row],[Gewogen factor]]</f>
        <v>17.82</v>
      </c>
      <c r="P4684" s="89" cm="1">
        <f t="array" ref="P4684">IF(ISNUMBER(_34_KNMI_Stations[[#This Row],[Etmaal temperatuur °C]]),IF(_34_KNMI_Stations[[#This Row],[Etmaal temperatuur °C]]&gt;stookgrens[],_34_KNMI_Stations[[#This Row],[Etmaal temperatuur °C]]-stookgrens[],0),"")</f>
        <v>0</v>
      </c>
    </row>
    <row r="4685" spans="1:16" x14ac:dyDescent="0.25">
      <c r="A4685">
        <v>273</v>
      </c>
      <c r="B4685" s="110">
        <v>45985</v>
      </c>
      <c r="C4685" s="89">
        <v>3.2</v>
      </c>
      <c r="D4685" s="89">
        <v>3.6</v>
      </c>
      <c r="E4685" s="96">
        <v>263</v>
      </c>
      <c r="F4685" s="89">
        <v>0.5</v>
      </c>
      <c r="G4685" s="89"/>
      <c r="H4685">
        <v>0.95</v>
      </c>
      <c r="I4685" t="s">
        <v>11</v>
      </c>
      <c r="J4685">
        <v>1.1000000000000001</v>
      </c>
      <c r="K4685">
        <v>11</v>
      </c>
      <c r="L4685">
        <v>2025</v>
      </c>
      <c r="M4685" t="s">
        <v>376</v>
      </c>
      <c r="N4685" s="89" cm="1">
        <f t="array" ref="N4685">IF(ISNUMBER(_34_KNMI_Stations[[#This Row],[Etmaal temperatuur °C]]),IF(_34_KNMI_Stations[[#This Row],[Etmaal temperatuur °C]]&lt;stookgrens[],stookgrens[]-_34_KNMI_Stations[[#This Row],[Etmaal temperatuur °C]],0),"")</f>
        <v>14.4</v>
      </c>
      <c r="O4685" s="89">
        <f>_34_KNMI_Stations[[#This Row],[graaddagen]]*_34_KNMI_Stations[[#This Row],[Gewogen factor]]</f>
        <v>15.840000000000002</v>
      </c>
      <c r="P4685" s="89" cm="1">
        <f t="array" ref="P4685">IF(ISNUMBER(_34_KNMI_Stations[[#This Row],[Etmaal temperatuur °C]]),IF(_34_KNMI_Stations[[#This Row],[Etmaal temperatuur °C]]&gt;stookgrens[],_34_KNMI_Stations[[#This Row],[Etmaal temperatuur °C]]-stookgrens[],0),"")</f>
        <v>0</v>
      </c>
    </row>
    <row r="4686" spans="1:16" x14ac:dyDescent="0.25">
      <c r="A4686">
        <v>273</v>
      </c>
      <c r="B4686" s="110">
        <v>45986</v>
      </c>
      <c r="C4686" s="89">
        <v>2.2999999999999998</v>
      </c>
      <c r="D4686" s="89">
        <v>2.7</v>
      </c>
      <c r="E4686" s="96">
        <v>152</v>
      </c>
      <c r="F4686" s="89">
        <v>0.1</v>
      </c>
      <c r="G4686" s="89"/>
      <c r="H4686">
        <v>0.97</v>
      </c>
      <c r="I4686" t="s">
        <v>11</v>
      </c>
      <c r="J4686">
        <v>1.1000000000000001</v>
      </c>
      <c r="K4686">
        <v>11</v>
      </c>
      <c r="L4686">
        <v>2025</v>
      </c>
      <c r="M4686" t="s">
        <v>376</v>
      </c>
      <c r="N4686" s="89" cm="1">
        <f t="array" ref="N4686">IF(ISNUMBER(_34_KNMI_Stations[[#This Row],[Etmaal temperatuur °C]]),IF(_34_KNMI_Stations[[#This Row],[Etmaal temperatuur °C]]&lt;stookgrens[],stookgrens[]-_34_KNMI_Stations[[#This Row],[Etmaal temperatuur °C]],0),"")</f>
        <v>15.3</v>
      </c>
      <c r="O4686" s="89">
        <f>_34_KNMI_Stations[[#This Row],[graaddagen]]*_34_KNMI_Stations[[#This Row],[Gewogen factor]]</f>
        <v>16.830000000000002</v>
      </c>
      <c r="P4686" s="89" cm="1">
        <f t="array" ref="P4686">IF(ISNUMBER(_34_KNMI_Stations[[#This Row],[Etmaal temperatuur °C]]),IF(_34_KNMI_Stations[[#This Row],[Etmaal temperatuur °C]]&gt;stookgrens[],_34_KNMI_Stations[[#This Row],[Etmaal temperatuur °C]]-stookgrens[],0),"")</f>
        <v>0</v>
      </c>
    </row>
    <row r="4687" spans="1:16" x14ac:dyDescent="0.25">
      <c r="A4687">
        <v>273</v>
      </c>
      <c r="B4687" s="110">
        <v>45987</v>
      </c>
      <c r="C4687" s="89">
        <v>2.5</v>
      </c>
      <c r="D4687" s="89">
        <v>2.4</v>
      </c>
      <c r="E4687" s="96">
        <v>183</v>
      </c>
      <c r="F4687" s="89">
        <v>0</v>
      </c>
      <c r="G4687" s="89"/>
      <c r="H4687">
        <v>0.99</v>
      </c>
      <c r="I4687" t="s">
        <v>11</v>
      </c>
      <c r="J4687">
        <v>1.1000000000000001</v>
      </c>
      <c r="K4687">
        <v>11</v>
      </c>
      <c r="L4687">
        <v>2025</v>
      </c>
      <c r="M4687" t="s">
        <v>376</v>
      </c>
      <c r="N4687" s="89" cm="1">
        <f t="array" ref="N4687">IF(ISNUMBER(_34_KNMI_Stations[[#This Row],[Etmaal temperatuur °C]]),IF(_34_KNMI_Stations[[#This Row],[Etmaal temperatuur °C]]&lt;stookgrens[],stookgrens[]-_34_KNMI_Stations[[#This Row],[Etmaal temperatuur °C]],0),"")</f>
        <v>15.6</v>
      </c>
      <c r="O4687" s="89">
        <f>_34_KNMI_Stations[[#This Row],[graaddagen]]*_34_KNMI_Stations[[#This Row],[Gewogen factor]]</f>
        <v>17.16</v>
      </c>
      <c r="P4687" s="89" cm="1">
        <f t="array" ref="P4687">IF(ISNUMBER(_34_KNMI_Stations[[#This Row],[Etmaal temperatuur °C]]),IF(_34_KNMI_Stations[[#This Row],[Etmaal temperatuur °C]]&gt;stookgrens[],_34_KNMI_Stations[[#This Row],[Etmaal temperatuur °C]]-stookgrens[],0),"")</f>
        <v>0</v>
      </c>
    </row>
    <row r="4688" spans="1:16" x14ac:dyDescent="0.25">
      <c r="A4688">
        <v>273</v>
      </c>
      <c r="B4688" s="110">
        <v>45988</v>
      </c>
      <c r="C4688" s="89">
        <v>6.7</v>
      </c>
      <c r="D4688" s="89">
        <v>5.8</v>
      </c>
      <c r="E4688" s="96">
        <v>71</v>
      </c>
      <c r="F4688" s="89">
        <v>1.3</v>
      </c>
      <c r="G4688" s="89"/>
      <c r="H4688">
        <v>0.96</v>
      </c>
      <c r="I4688" t="s">
        <v>11</v>
      </c>
      <c r="J4688">
        <v>1.1000000000000001</v>
      </c>
      <c r="K4688">
        <v>11</v>
      </c>
      <c r="L4688">
        <v>2025</v>
      </c>
      <c r="M4688" t="s">
        <v>376</v>
      </c>
      <c r="N4688" s="89" cm="1">
        <f t="array" ref="N4688">IF(ISNUMBER(_34_KNMI_Stations[[#This Row],[Etmaal temperatuur °C]]),IF(_34_KNMI_Stations[[#This Row],[Etmaal temperatuur °C]]&lt;stookgrens[],stookgrens[]-_34_KNMI_Stations[[#This Row],[Etmaal temperatuur °C]],0),"")</f>
        <v>12.2</v>
      </c>
      <c r="O4688" s="89">
        <f>_34_KNMI_Stations[[#This Row],[graaddagen]]*_34_KNMI_Stations[[#This Row],[Gewogen factor]]</f>
        <v>13.42</v>
      </c>
      <c r="P4688" s="89" cm="1">
        <f t="array" ref="P4688">IF(ISNUMBER(_34_KNMI_Stations[[#This Row],[Etmaal temperatuur °C]]),IF(_34_KNMI_Stations[[#This Row],[Etmaal temperatuur °C]]&gt;stookgrens[],_34_KNMI_Stations[[#This Row],[Etmaal temperatuur °C]]-stookgrens[],0),"")</f>
        <v>0</v>
      </c>
    </row>
    <row r="4689" spans="1:16" x14ac:dyDescent="0.25">
      <c r="A4689">
        <v>273</v>
      </c>
      <c r="B4689" s="110">
        <v>45989</v>
      </c>
      <c r="C4689" s="89">
        <v>5.9</v>
      </c>
      <c r="D4689" s="89">
        <v>9.1</v>
      </c>
      <c r="E4689" s="96">
        <v>166</v>
      </c>
      <c r="F4689" s="89">
        <v>0.6</v>
      </c>
      <c r="G4689" s="89"/>
      <c r="H4689">
        <v>0.96</v>
      </c>
      <c r="I4689" t="s">
        <v>11</v>
      </c>
      <c r="J4689">
        <v>1.1000000000000001</v>
      </c>
      <c r="K4689">
        <v>11</v>
      </c>
      <c r="L4689">
        <v>2025</v>
      </c>
      <c r="M4689" t="s">
        <v>376</v>
      </c>
      <c r="N4689" s="89" cm="1">
        <f t="array" ref="N4689">IF(ISNUMBER(_34_KNMI_Stations[[#This Row],[Etmaal temperatuur °C]]),IF(_34_KNMI_Stations[[#This Row],[Etmaal temperatuur °C]]&lt;stookgrens[],stookgrens[]-_34_KNMI_Stations[[#This Row],[Etmaal temperatuur °C]],0),"")</f>
        <v>8.9</v>
      </c>
      <c r="O4689" s="89">
        <f>_34_KNMI_Stations[[#This Row],[graaddagen]]*_34_KNMI_Stations[[#This Row],[Gewogen factor]]</f>
        <v>9.7900000000000009</v>
      </c>
      <c r="P4689" s="89" cm="1">
        <f t="array" ref="P4689">IF(ISNUMBER(_34_KNMI_Stations[[#This Row],[Etmaal temperatuur °C]]),IF(_34_KNMI_Stations[[#This Row],[Etmaal temperatuur °C]]&gt;stookgrens[],_34_KNMI_Stations[[#This Row],[Etmaal temperatuur °C]]-stookgrens[],0),"")</f>
        <v>0</v>
      </c>
    </row>
    <row r="4690" spans="1:16" x14ac:dyDescent="0.25">
      <c r="A4690">
        <v>273</v>
      </c>
      <c r="B4690" s="110">
        <v>45990</v>
      </c>
      <c r="C4690" s="89">
        <v>5.0999999999999996</v>
      </c>
      <c r="D4690" s="89">
        <v>9.1</v>
      </c>
      <c r="E4690" s="96">
        <v>173</v>
      </c>
      <c r="F4690" s="89">
        <v>0.7</v>
      </c>
      <c r="G4690" s="89"/>
      <c r="H4690">
        <v>0.93</v>
      </c>
      <c r="I4690" t="s">
        <v>11</v>
      </c>
      <c r="J4690">
        <v>1.1000000000000001</v>
      </c>
      <c r="K4690">
        <v>11</v>
      </c>
      <c r="L4690">
        <v>2025</v>
      </c>
      <c r="M4690" t="s">
        <v>376</v>
      </c>
      <c r="N4690" s="89" cm="1">
        <f t="array" ref="N4690">IF(ISNUMBER(_34_KNMI_Stations[[#This Row],[Etmaal temperatuur °C]]),IF(_34_KNMI_Stations[[#This Row],[Etmaal temperatuur °C]]&lt;stookgrens[],stookgrens[]-_34_KNMI_Stations[[#This Row],[Etmaal temperatuur °C]],0),"")</f>
        <v>8.9</v>
      </c>
      <c r="O4690" s="89">
        <f>_34_KNMI_Stations[[#This Row],[graaddagen]]*_34_KNMI_Stations[[#This Row],[Gewogen factor]]</f>
        <v>9.7900000000000009</v>
      </c>
      <c r="P4690" s="89" cm="1">
        <f t="array" ref="P4690">IF(ISNUMBER(_34_KNMI_Stations[[#This Row],[Etmaal temperatuur °C]]),IF(_34_KNMI_Stations[[#This Row],[Etmaal temperatuur °C]]&gt;stookgrens[],_34_KNMI_Stations[[#This Row],[Etmaal temperatuur °C]]-stookgrens[],0),"")</f>
        <v>0</v>
      </c>
    </row>
    <row r="4691" spans="1:16" x14ac:dyDescent="0.25">
      <c r="A4691">
        <v>273</v>
      </c>
      <c r="B4691" s="110">
        <v>45991</v>
      </c>
      <c r="C4691" s="89">
        <v>4.7</v>
      </c>
      <c r="D4691" s="89">
        <v>6.5</v>
      </c>
      <c r="E4691" s="96">
        <v>306</v>
      </c>
      <c r="F4691" s="89">
        <v>1.5</v>
      </c>
      <c r="G4691" s="89"/>
      <c r="H4691">
        <v>0.88</v>
      </c>
      <c r="I4691" t="s">
        <v>11</v>
      </c>
      <c r="J4691">
        <v>1.1000000000000001</v>
      </c>
      <c r="K4691">
        <v>11</v>
      </c>
      <c r="L4691">
        <v>2025</v>
      </c>
      <c r="M4691" t="s">
        <v>376</v>
      </c>
      <c r="N4691" s="89" cm="1">
        <f t="array" ref="N4691">IF(ISNUMBER(_34_KNMI_Stations[[#This Row],[Etmaal temperatuur °C]]),IF(_34_KNMI_Stations[[#This Row],[Etmaal temperatuur °C]]&lt;stookgrens[],stookgrens[]-_34_KNMI_Stations[[#This Row],[Etmaal temperatuur °C]],0),"")</f>
        <v>11.5</v>
      </c>
      <c r="O4691" s="89">
        <f>_34_KNMI_Stations[[#This Row],[graaddagen]]*_34_KNMI_Stations[[#This Row],[Gewogen factor]]</f>
        <v>12.65</v>
      </c>
      <c r="P4691" s="89" cm="1">
        <f t="array" ref="P4691">IF(ISNUMBER(_34_KNMI_Stations[[#This Row],[Etmaal temperatuur °C]]),IF(_34_KNMI_Stations[[#This Row],[Etmaal temperatuur °C]]&gt;stookgrens[],_34_KNMI_Stations[[#This Row],[Etmaal temperatuur °C]]-stookgrens[],0),"")</f>
        <v>0</v>
      </c>
    </row>
    <row r="4692" spans="1:16" x14ac:dyDescent="0.25">
      <c r="A4692">
        <v>273</v>
      </c>
      <c r="B4692" s="110">
        <v>45992</v>
      </c>
      <c r="C4692" s="89">
        <v>6.6</v>
      </c>
      <c r="D4692" s="89">
        <v>5.5</v>
      </c>
      <c r="E4692" s="96">
        <v>162</v>
      </c>
      <c r="F4692" s="89">
        <v>2.1</v>
      </c>
      <c r="G4692" s="89"/>
      <c r="H4692">
        <v>0.82</v>
      </c>
      <c r="I4692" t="s">
        <v>11</v>
      </c>
      <c r="J4692">
        <v>1.1000000000000001</v>
      </c>
      <c r="K4692">
        <v>12</v>
      </c>
      <c r="L4692">
        <v>2025</v>
      </c>
      <c r="M4692" t="s">
        <v>377</v>
      </c>
      <c r="N4692" s="89" cm="1">
        <f t="array" ref="N4692">IF(ISNUMBER(_34_KNMI_Stations[[#This Row],[Etmaal temperatuur °C]]),IF(_34_KNMI_Stations[[#This Row],[Etmaal temperatuur °C]]&lt;stookgrens[],stookgrens[]-_34_KNMI_Stations[[#This Row],[Etmaal temperatuur °C]],0),"")</f>
        <v>12.5</v>
      </c>
      <c r="O4692" s="89">
        <f>_34_KNMI_Stations[[#This Row],[graaddagen]]*_34_KNMI_Stations[[#This Row],[Gewogen factor]]</f>
        <v>13.750000000000002</v>
      </c>
      <c r="P4692" s="89" cm="1">
        <f t="array" ref="P4692">IF(ISNUMBER(_34_KNMI_Stations[[#This Row],[Etmaal temperatuur °C]]),IF(_34_KNMI_Stations[[#This Row],[Etmaal temperatuur °C]]&gt;stookgrens[],_34_KNMI_Stations[[#This Row],[Etmaal temperatuur °C]]-stookgrens[],0),"")</f>
        <v>0</v>
      </c>
    </row>
    <row r="4693" spans="1:16" x14ac:dyDescent="0.25">
      <c r="A4693">
        <v>273</v>
      </c>
      <c r="B4693" s="110">
        <v>45993</v>
      </c>
      <c r="C4693" s="89">
        <v>5.3</v>
      </c>
      <c r="D4693" s="89">
        <v>7</v>
      </c>
      <c r="E4693" s="96">
        <v>131</v>
      </c>
      <c r="F4693" s="89">
        <v>0.1</v>
      </c>
      <c r="G4693" s="89"/>
      <c r="H4693">
        <v>0.77</v>
      </c>
      <c r="I4693" t="s">
        <v>11</v>
      </c>
      <c r="J4693">
        <v>1.1000000000000001</v>
      </c>
      <c r="K4693">
        <v>12</v>
      </c>
      <c r="L4693">
        <v>2025</v>
      </c>
      <c r="M4693" t="s">
        <v>377</v>
      </c>
      <c r="N4693" s="89" cm="1">
        <f t="array" ref="N4693">IF(ISNUMBER(_34_KNMI_Stations[[#This Row],[Etmaal temperatuur °C]]),IF(_34_KNMI_Stations[[#This Row],[Etmaal temperatuur °C]]&lt;stookgrens[],stookgrens[]-_34_KNMI_Stations[[#This Row],[Etmaal temperatuur °C]],0),"")</f>
        <v>11</v>
      </c>
      <c r="O4693" s="89">
        <f>_34_KNMI_Stations[[#This Row],[graaddagen]]*_34_KNMI_Stations[[#This Row],[Gewogen factor]]</f>
        <v>12.100000000000001</v>
      </c>
      <c r="P4693" s="89" cm="1">
        <f t="array" ref="P4693">IF(ISNUMBER(_34_KNMI_Stations[[#This Row],[Etmaal temperatuur °C]]),IF(_34_KNMI_Stations[[#This Row],[Etmaal temperatuur °C]]&gt;stookgrens[],_34_KNMI_Stations[[#This Row],[Etmaal temperatuur °C]]-stookgrens[],0),"")</f>
        <v>0</v>
      </c>
    </row>
    <row r="4694" spans="1:16" x14ac:dyDescent="0.25">
      <c r="A4694">
        <v>273</v>
      </c>
      <c r="B4694" s="110">
        <v>45994</v>
      </c>
      <c r="C4694" s="89">
        <v>2.7</v>
      </c>
      <c r="D4694" s="89">
        <v>7.2</v>
      </c>
      <c r="E4694" s="96">
        <v>137</v>
      </c>
      <c r="F4694" s="89">
        <v>-0.1</v>
      </c>
      <c r="G4694" s="89"/>
      <c r="H4694">
        <v>0.93</v>
      </c>
      <c r="I4694" t="s">
        <v>11</v>
      </c>
      <c r="J4694">
        <v>1.1000000000000001</v>
      </c>
      <c r="K4694">
        <v>12</v>
      </c>
      <c r="L4694">
        <v>2025</v>
      </c>
      <c r="M4694" t="s">
        <v>377</v>
      </c>
      <c r="N4694" s="89" cm="1">
        <f t="array" ref="N4694">IF(ISNUMBER(_34_KNMI_Stations[[#This Row],[Etmaal temperatuur °C]]),IF(_34_KNMI_Stations[[#This Row],[Etmaal temperatuur °C]]&lt;stookgrens[],stookgrens[]-_34_KNMI_Stations[[#This Row],[Etmaal temperatuur °C]],0),"")</f>
        <v>10.8</v>
      </c>
      <c r="O4694" s="89">
        <f>_34_KNMI_Stations[[#This Row],[graaddagen]]*_34_KNMI_Stations[[#This Row],[Gewogen factor]]</f>
        <v>11.880000000000003</v>
      </c>
      <c r="P4694" s="89" cm="1">
        <f t="array" ref="P4694">IF(ISNUMBER(_34_KNMI_Stations[[#This Row],[Etmaal temperatuur °C]]),IF(_34_KNMI_Stations[[#This Row],[Etmaal temperatuur °C]]&gt;stookgrens[],_34_KNMI_Stations[[#This Row],[Etmaal temperatuur °C]]-stookgrens[],0),"")</f>
        <v>0</v>
      </c>
    </row>
    <row r="4695" spans="1:16" x14ac:dyDescent="0.25">
      <c r="A4695">
        <v>273</v>
      </c>
      <c r="B4695" s="110">
        <v>45995</v>
      </c>
      <c r="C4695" s="89">
        <v>4.8</v>
      </c>
      <c r="D4695" s="89">
        <v>6</v>
      </c>
      <c r="E4695" s="96">
        <v>224</v>
      </c>
      <c r="F4695" s="89">
        <v>-0.1</v>
      </c>
      <c r="G4695" s="89"/>
      <c r="H4695">
        <v>0.92</v>
      </c>
      <c r="I4695" t="s">
        <v>11</v>
      </c>
      <c r="J4695">
        <v>1.1000000000000001</v>
      </c>
      <c r="K4695">
        <v>12</v>
      </c>
      <c r="L4695">
        <v>2025</v>
      </c>
      <c r="M4695" t="s">
        <v>377</v>
      </c>
      <c r="N4695" s="89" cm="1">
        <f t="array" ref="N4695">IF(ISNUMBER(_34_KNMI_Stations[[#This Row],[Etmaal temperatuur °C]]),IF(_34_KNMI_Stations[[#This Row],[Etmaal temperatuur °C]]&lt;stookgrens[],stookgrens[]-_34_KNMI_Stations[[#This Row],[Etmaal temperatuur °C]],0),"")</f>
        <v>12</v>
      </c>
      <c r="O4695" s="89">
        <f>_34_KNMI_Stations[[#This Row],[graaddagen]]*_34_KNMI_Stations[[#This Row],[Gewogen factor]]</f>
        <v>13.200000000000001</v>
      </c>
      <c r="P4695" s="89" cm="1">
        <f t="array" ref="P4695">IF(ISNUMBER(_34_KNMI_Stations[[#This Row],[Etmaal temperatuur °C]]),IF(_34_KNMI_Stations[[#This Row],[Etmaal temperatuur °C]]&gt;stookgrens[],_34_KNMI_Stations[[#This Row],[Etmaal temperatuur °C]]-stookgrens[],0),"")</f>
        <v>0</v>
      </c>
    </row>
    <row r="4696" spans="1:16" x14ac:dyDescent="0.25">
      <c r="A4696">
        <v>273</v>
      </c>
      <c r="B4696" s="110">
        <v>45996</v>
      </c>
      <c r="C4696" s="89">
        <v>3.5</v>
      </c>
      <c r="D4696" s="89">
        <v>4.5</v>
      </c>
      <c r="E4696" s="96">
        <v>149</v>
      </c>
      <c r="F4696" s="89">
        <v>0</v>
      </c>
      <c r="G4696" s="89"/>
      <c r="H4696">
        <v>0.94</v>
      </c>
      <c r="I4696" t="s">
        <v>11</v>
      </c>
      <c r="J4696">
        <v>1.1000000000000001</v>
      </c>
      <c r="K4696">
        <v>12</v>
      </c>
      <c r="L4696">
        <v>2025</v>
      </c>
      <c r="M4696" t="s">
        <v>377</v>
      </c>
      <c r="N4696" s="89" cm="1">
        <f t="array" ref="N4696">IF(ISNUMBER(_34_KNMI_Stations[[#This Row],[Etmaal temperatuur °C]]),IF(_34_KNMI_Stations[[#This Row],[Etmaal temperatuur °C]]&lt;stookgrens[],stookgrens[]-_34_KNMI_Stations[[#This Row],[Etmaal temperatuur °C]],0),"")</f>
        <v>13.5</v>
      </c>
      <c r="O4696" s="89">
        <f>_34_KNMI_Stations[[#This Row],[graaddagen]]*_34_KNMI_Stations[[#This Row],[Gewogen factor]]</f>
        <v>14.850000000000001</v>
      </c>
      <c r="P4696" s="89" cm="1">
        <f t="array" ref="P4696">IF(ISNUMBER(_34_KNMI_Stations[[#This Row],[Etmaal temperatuur °C]]),IF(_34_KNMI_Stations[[#This Row],[Etmaal temperatuur °C]]&gt;stookgrens[],_34_KNMI_Stations[[#This Row],[Etmaal temperatuur °C]]-stookgrens[],0),"")</f>
        <v>0</v>
      </c>
    </row>
    <row r="4697" spans="1:16" x14ac:dyDescent="0.25">
      <c r="A4697">
        <v>273</v>
      </c>
      <c r="B4697" s="110">
        <v>45997</v>
      </c>
      <c r="C4697" s="89">
        <v>6.1</v>
      </c>
      <c r="D4697" s="89">
        <v>7.6</v>
      </c>
      <c r="E4697" s="96">
        <v>67</v>
      </c>
      <c r="F4697" s="89">
        <v>10.4</v>
      </c>
      <c r="G4697" s="89"/>
      <c r="H4697">
        <v>0.94</v>
      </c>
      <c r="I4697" t="s">
        <v>11</v>
      </c>
      <c r="J4697">
        <v>1.1000000000000001</v>
      </c>
      <c r="K4697">
        <v>12</v>
      </c>
      <c r="L4697">
        <v>2025</v>
      </c>
      <c r="M4697" t="s">
        <v>377</v>
      </c>
      <c r="N4697" s="89" cm="1">
        <f t="array" ref="N4697">IF(ISNUMBER(_34_KNMI_Stations[[#This Row],[Etmaal temperatuur °C]]),IF(_34_KNMI_Stations[[#This Row],[Etmaal temperatuur °C]]&lt;stookgrens[],stookgrens[]-_34_KNMI_Stations[[#This Row],[Etmaal temperatuur °C]],0),"")</f>
        <v>10.4</v>
      </c>
      <c r="O4697" s="89">
        <f>_34_KNMI_Stations[[#This Row],[graaddagen]]*_34_KNMI_Stations[[#This Row],[Gewogen factor]]</f>
        <v>11.440000000000001</v>
      </c>
      <c r="P4697" s="89" cm="1">
        <f t="array" ref="P4697">IF(ISNUMBER(_34_KNMI_Stations[[#This Row],[Etmaal temperatuur °C]]),IF(_34_KNMI_Stations[[#This Row],[Etmaal temperatuur °C]]&gt;stookgrens[],_34_KNMI_Stations[[#This Row],[Etmaal temperatuur °C]]-stookgrens[],0),"")</f>
        <v>0</v>
      </c>
    </row>
    <row r="4698" spans="1:16" x14ac:dyDescent="0.25">
      <c r="A4698">
        <v>273</v>
      </c>
      <c r="B4698" s="110">
        <v>45998</v>
      </c>
      <c r="C4698" s="89">
        <v>5.4</v>
      </c>
      <c r="D4698" s="89">
        <v>10.199999999999999</v>
      </c>
      <c r="E4698" s="96">
        <v>129</v>
      </c>
      <c r="F4698" s="89">
        <v>9.5</v>
      </c>
      <c r="G4698" s="89"/>
      <c r="H4698">
        <v>0.94</v>
      </c>
      <c r="I4698" t="s">
        <v>11</v>
      </c>
      <c r="J4698">
        <v>1.1000000000000001</v>
      </c>
      <c r="K4698">
        <v>12</v>
      </c>
      <c r="L4698">
        <v>2025</v>
      </c>
      <c r="M4698" t="s">
        <v>377</v>
      </c>
      <c r="N4698" s="89" cm="1">
        <f t="array" ref="N4698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4698" s="89">
        <f>_34_KNMI_Stations[[#This Row],[graaddagen]]*_34_KNMI_Stations[[#This Row],[Gewogen factor]]</f>
        <v>8.5800000000000018</v>
      </c>
      <c r="P4698" s="89" cm="1">
        <f t="array" ref="P4698">IF(ISNUMBER(_34_KNMI_Stations[[#This Row],[Etmaal temperatuur °C]]),IF(_34_KNMI_Stations[[#This Row],[Etmaal temperatuur °C]]&gt;stookgrens[],_34_KNMI_Stations[[#This Row],[Etmaal temperatuur °C]]-stookgrens[],0),"")</f>
        <v>0</v>
      </c>
    </row>
    <row r="4699" spans="1:16" x14ac:dyDescent="0.25">
      <c r="A4699">
        <v>273</v>
      </c>
      <c r="B4699" s="110">
        <v>45999</v>
      </c>
      <c r="C4699" s="89">
        <v>5</v>
      </c>
      <c r="D4699" s="89">
        <v>11.2</v>
      </c>
      <c r="E4699" s="96">
        <v>120</v>
      </c>
      <c r="F4699" s="89">
        <v>0.1</v>
      </c>
      <c r="G4699" s="89"/>
      <c r="H4699">
        <v>0.92</v>
      </c>
      <c r="I4699" t="s">
        <v>11</v>
      </c>
      <c r="J4699">
        <v>1.1000000000000001</v>
      </c>
      <c r="K4699">
        <v>12</v>
      </c>
      <c r="L4699">
        <v>2025</v>
      </c>
      <c r="M4699" t="s">
        <v>378</v>
      </c>
      <c r="N4699" s="89" cm="1">
        <f t="array" ref="N4699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4699" s="89">
        <f>_34_KNMI_Stations[[#This Row],[graaddagen]]*_34_KNMI_Stations[[#This Row],[Gewogen factor]]</f>
        <v>7.4800000000000013</v>
      </c>
      <c r="P4699" s="89" cm="1">
        <f t="array" ref="P4699">IF(ISNUMBER(_34_KNMI_Stations[[#This Row],[Etmaal temperatuur °C]]),IF(_34_KNMI_Stations[[#This Row],[Etmaal temperatuur °C]]&gt;stookgrens[],_34_KNMI_Stations[[#This Row],[Etmaal temperatuur °C]]-stookgrens[],0),"")</f>
        <v>0</v>
      </c>
    </row>
    <row r="4700" spans="1:16" x14ac:dyDescent="0.25">
      <c r="A4700">
        <v>273</v>
      </c>
      <c r="B4700" s="110">
        <v>46000</v>
      </c>
      <c r="C4700" s="89">
        <v>5.3</v>
      </c>
      <c r="D4700" s="89">
        <v>12.4</v>
      </c>
      <c r="E4700" s="96">
        <v>93</v>
      </c>
      <c r="F4700" s="89">
        <v>2.9</v>
      </c>
      <c r="G4700" s="89"/>
      <c r="H4700">
        <v>0.88</v>
      </c>
      <c r="I4700" t="s">
        <v>11</v>
      </c>
      <c r="J4700">
        <v>1.1000000000000001</v>
      </c>
      <c r="K4700">
        <v>12</v>
      </c>
      <c r="L4700">
        <v>2025</v>
      </c>
      <c r="M4700" t="s">
        <v>378</v>
      </c>
      <c r="N4700" s="89" cm="1">
        <f t="array" ref="N4700">IF(ISNUMBER(_34_KNMI_Stations[[#This Row],[Etmaal temperatuur °C]]),IF(_34_KNMI_Stations[[#This Row],[Etmaal temperatuur °C]]&lt;stookgrens[],stookgrens[]-_34_KNMI_Stations[[#This Row],[Etmaal temperatuur °C]],0),"")</f>
        <v>5.6</v>
      </c>
      <c r="O4700" s="89">
        <f>_34_KNMI_Stations[[#This Row],[graaddagen]]*_34_KNMI_Stations[[#This Row],[Gewogen factor]]</f>
        <v>6.16</v>
      </c>
      <c r="P4700" s="89" cm="1">
        <f t="array" ref="P4700">IF(ISNUMBER(_34_KNMI_Stations[[#This Row],[Etmaal temperatuur °C]]),IF(_34_KNMI_Stations[[#This Row],[Etmaal temperatuur °C]]&gt;stookgrens[],_34_KNMI_Stations[[#This Row],[Etmaal temperatuur °C]]-stookgrens[],0),"")</f>
        <v>0</v>
      </c>
    </row>
    <row r="4701" spans="1:16" x14ac:dyDescent="0.25">
      <c r="A4701">
        <v>273</v>
      </c>
      <c r="B4701" s="110">
        <v>46001</v>
      </c>
      <c r="C4701" s="89">
        <v>4.5999999999999996</v>
      </c>
      <c r="D4701" s="89">
        <v>11.1</v>
      </c>
      <c r="E4701" s="96">
        <v>181</v>
      </c>
      <c r="F4701" s="89">
        <v>0</v>
      </c>
      <c r="G4701" s="89"/>
      <c r="H4701">
        <v>0.9</v>
      </c>
      <c r="I4701" t="s">
        <v>11</v>
      </c>
      <c r="J4701">
        <v>1.1000000000000001</v>
      </c>
      <c r="K4701">
        <v>12</v>
      </c>
      <c r="L4701">
        <v>2025</v>
      </c>
      <c r="M4701" t="s">
        <v>378</v>
      </c>
      <c r="N4701" s="89" cm="1">
        <f t="array" ref="N4701">IF(ISNUMBER(_34_KNMI_Stations[[#This Row],[Etmaal temperatuur °C]]),IF(_34_KNMI_Stations[[#This Row],[Etmaal temperatuur °C]]&lt;stookgrens[],stookgrens[]-_34_KNMI_Stations[[#This Row],[Etmaal temperatuur °C]],0),"")</f>
        <v>6.9</v>
      </c>
      <c r="O4701" s="89">
        <f>_34_KNMI_Stations[[#This Row],[graaddagen]]*_34_KNMI_Stations[[#This Row],[Gewogen factor]]</f>
        <v>7.5900000000000007</v>
      </c>
      <c r="P4701" s="89" cm="1">
        <f t="array" ref="P4701">IF(ISNUMBER(_34_KNMI_Stations[[#This Row],[Etmaal temperatuur °C]]),IF(_34_KNMI_Stations[[#This Row],[Etmaal temperatuur °C]]&gt;stookgrens[],_34_KNMI_Stations[[#This Row],[Etmaal temperatuur °C]]-stookgrens[],0),"")</f>
        <v>0</v>
      </c>
    </row>
    <row r="4702" spans="1:16" x14ac:dyDescent="0.25">
      <c r="A4702">
        <v>273</v>
      </c>
      <c r="B4702" s="110">
        <v>46002</v>
      </c>
      <c r="C4702" s="89">
        <v>4</v>
      </c>
      <c r="D4702" s="89">
        <v>7.8</v>
      </c>
      <c r="E4702" s="96">
        <v>181</v>
      </c>
      <c r="F4702" s="89">
        <v>0</v>
      </c>
      <c r="G4702" s="89"/>
      <c r="H4702">
        <v>0.95</v>
      </c>
      <c r="I4702" t="s">
        <v>11</v>
      </c>
      <c r="J4702">
        <v>1.1000000000000001</v>
      </c>
      <c r="K4702">
        <v>12</v>
      </c>
      <c r="L4702">
        <v>2025</v>
      </c>
      <c r="M4702" t="s">
        <v>378</v>
      </c>
      <c r="N4702" s="89" cm="1">
        <f t="array" ref="N4702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4702" s="89">
        <f>_34_KNMI_Stations[[#This Row],[graaddagen]]*_34_KNMI_Stations[[#This Row],[Gewogen factor]]</f>
        <v>11.22</v>
      </c>
      <c r="P4702" s="89" cm="1">
        <f t="array" ref="P4702">IF(ISNUMBER(_34_KNMI_Stations[[#This Row],[Etmaal temperatuur °C]]),IF(_34_KNMI_Stations[[#This Row],[Etmaal temperatuur °C]]&gt;stookgrens[],_34_KNMI_Stations[[#This Row],[Etmaal temperatuur °C]]-stookgrens[],0),"")</f>
        <v>0</v>
      </c>
    </row>
    <row r="4703" spans="1:16" x14ac:dyDescent="0.25">
      <c r="A4703">
        <v>273</v>
      </c>
      <c r="B4703" s="110">
        <v>46003</v>
      </c>
      <c r="C4703" s="89">
        <v>3.3</v>
      </c>
      <c r="D4703" s="89">
        <v>7.8</v>
      </c>
      <c r="E4703" s="96">
        <v>103</v>
      </c>
      <c r="F4703" s="89">
        <v>-0.1</v>
      </c>
      <c r="G4703" s="89"/>
      <c r="H4703">
        <v>0.94</v>
      </c>
      <c r="I4703" t="s">
        <v>11</v>
      </c>
      <c r="J4703">
        <v>1.1000000000000001</v>
      </c>
      <c r="K4703">
        <v>12</v>
      </c>
      <c r="L4703">
        <v>2025</v>
      </c>
      <c r="M4703" t="s">
        <v>378</v>
      </c>
      <c r="N4703" s="89" cm="1">
        <f t="array" ref="N4703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4703" s="89">
        <f>_34_KNMI_Stations[[#This Row],[graaddagen]]*_34_KNMI_Stations[[#This Row],[Gewogen factor]]</f>
        <v>11.22</v>
      </c>
      <c r="P4703" s="89" cm="1">
        <f t="array" ref="P4703">IF(ISNUMBER(_34_KNMI_Stations[[#This Row],[Etmaal temperatuur °C]]),IF(_34_KNMI_Stations[[#This Row],[Etmaal temperatuur °C]]&gt;stookgrens[],_34_KNMI_Stations[[#This Row],[Etmaal temperatuur °C]]-stookgrens[],0),"")</f>
        <v>0</v>
      </c>
    </row>
    <row r="4704" spans="1:16" x14ac:dyDescent="0.25">
      <c r="A4704">
        <v>273</v>
      </c>
      <c r="B4704" s="110">
        <v>46004</v>
      </c>
      <c r="C4704" s="89">
        <v>3</v>
      </c>
      <c r="D4704" s="89">
        <v>7.5</v>
      </c>
      <c r="E4704" s="96">
        <v>300</v>
      </c>
      <c r="F4704" s="89">
        <v>-0.1</v>
      </c>
      <c r="G4704" s="89"/>
      <c r="H4704">
        <v>0.96</v>
      </c>
      <c r="I4704" t="s">
        <v>11</v>
      </c>
      <c r="J4704">
        <v>1.1000000000000001</v>
      </c>
      <c r="K4704">
        <v>12</v>
      </c>
      <c r="L4704">
        <v>2025</v>
      </c>
      <c r="M4704" t="s">
        <v>378</v>
      </c>
      <c r="N4704" s="89" cm="1">
        <f t="array" ref="N4704">IF(ISNUMBER(_34_KNMI_Stations[[#This Row],[Etmaal temperatuur °C]]),IF(_34_KNMI_Stations[[#This Row],[Etmaal temperatuur °C]]&lt;stookgrens[],stookgrens[]-_34_KNMI_Stations[[#This Row],[Etmaal temperatuur °C]],0),"")</f>
        <v>10.5</v>
      </c>
      <c r="O4704" s="89">
        <f>_34_KNMI_Stations[[#This Row],[graaddagen]]*_34_KNMI_Stations[[#This Row],[Gewogen factor]]</f>
        <v>11.55</v>
      </c>
      <c r="P4704" s="89" cm="1">
        <f t="array" ref="P4704">IF(ISNUMBER(_34_KNMI_Stations[[#This Row],[Etmaal temperatuur °C]]),IF(_34_KNMI_Stations[[#This Row],[Etmaal temperatuur °C]]&gt;stookgrens[],_34_KNMI_Stations[[#This Row],[Etmaal temperatuur °C]]-stookgrens[],0),"")</f>
        <v>0</v>
      </c>
    </row>
    <row r="4705" spans="1:16" x14ac:dyDescent="0.25">
      <c r="A4705">
        <v>273</v>
      </c>
      <c r="B4705" s="110">
        <v>46005</v>
      </c>
      <c r="C4705" s="89">
        <v>5.3</v>
      </c>
      <c r="D4705" s="89">
        <v>6.7</v>
      </c>
      <c r="E4705" s="96">
        <v>115</v>
      </c>
      <c r="F4705" s="89">
        <v>0</v>
      </c>
      <c r="G4705" s="89"/>
      <c r="H4705">
        <v>0.94</v>
      </c>
      <c r="I4705" t="s">
        <v>11</v>
      </c>
      <c r="J4705">
        <v>1.1000000000000001</v>
      </c>
      <c r="K4705">
        <v>12</v>
      </c>
      <c r="L4705">
        <v>2025</v>
      </c>
      <c r="M4705" t="s">
        <v>378</v>
      </c>
      <c r="N4705" s="89" cm="1">
        <f t="array" ref="N4705">IF(ISNUMBER(_34_KNMI_Stations[[#This Row],[Etmaal temperatuur °C]]),IF(_34_KNMI_Stations[[#This Row],[Etmaal temperatuur °C]]&lt;stookgrens[],stookgrens[]-_34_KNMI_Stations[[#This Row],[Etmaal temperatuur °C]],0),"")</f>
        <v>11.3</v>
      </c>
      <c r="O4705" s="89">
        <f>_34_KNMI_Stations[[#This Row],[graaddagen]]*_34_KNMI_Stations[[#This Row],[Gewogen factor]]</f>
        <v>12.430000000000001</v>
      </c>
      <c r="P4705" s="89" cm="1">
        <f t="array" ref="P4705">IF(ISNUMBER(_34_KNMI_Stations[[#This Row],[Etmaal temperatuur °C]]),IF(_34_KNMI_Stations[[#This Row],[Etmaal temperatuur °C]]&gt;stookgrens[],_34_KNMI_Stations[[#This Row],[Etmaal temperatuur °C]]-stookgrens[],0),"")</f>
        <v>0</v>
      </c>
    </row>
    <row r="4706" spans="1:16" x14ac:dyDescent="0.25">
      <c r="A4706">
        <v>273</v>
      </c>
      <c r="B4706" s="110">
        <v>46006</v>
      </c>
      <c r="C4706" s="89">
        <v>4.9000000000000004</v>
      </c>
      <c r="D4706" s="89">
        <v>5.9</v>
      </c>
      <c r="E4706" s="96">
        <v>91</v>
      </c>
      <c r="F4706" s="89">
        <v>0</v>
      </c>
      <c r="G4706" s="89"/>
      <c r="H4706">
        <v>0.91</v>
      </c>
      <c r="I4706" t="s">
        <v>11</v>
      </c>
      <c r="J4706">
        <v>1.1000000000000001</v>
      </c>
      <c r="K4706">
        <v>12</v>
      </c>
      <c r="L4706">
        <v>2025</v>
      </c>
      <c r="M4706" t="s">
        <v>379</v>
      </c>
      <c r="N4706" s="89" cm="1">
        <f t="array" ref="N4706">IF(ISNUMBER(_34_KNMI_Stations[[#This Row],[Etmaal temperatuur °C]]),IF(_34_KNMI_Stations[[#This Row],[Etmaal temperatuur °C]]&lt;stookgrens[],stookgrens[]-_34_KNMI_Stations[[#This Row],[Etmaal temperatuur °C]],0),"")</f>
        <v>12.1</v>
      </c>
      <c r="O4706" s="89">
        <f>_34_KNMI_Stations[[#This Row],[graaddagen]]*_34_KNMI_Stations[[#This Row],[Gewogen factor]]</f>
        <v>13.31</v>
      </c>
      <c r="P4706" s="89" cm="1">
        <f t="array" ref="P4706">IF(ISNUMBER(_34_KNMI_Stations[[#This Row],[Etmaal temperatuur °C]]),IF(_34_KNMI_Stations[[#This Row],[Etmaal temperatuur °C]]&gt;stookgrens[],_34_KNMI_Stations[[#This Row],[Etmaal temperatuur °C]]-stookgrens[],0),"")</f>
        <v>0</v>
      </c>
    </row>
    <row r="4707" spans="1:16" x14ac:dyDescent="0.25">
      <c r="A4707">
        <v>273</v>
      </c>
      <c r="B4707" s="110">
        <v>46007</v>
      </c>
      <c r="C4707" s="89">
        <v>3</v>
      </c>
      <c r="D4707" s="89">
        <v>8</v>
      </c>
      <c r="E4707" s="96">
        <v>167</v>
      </c>
      <c r="F4707" s="89">
        <v>-0.1</v>
      </c>
      <c r="G4707" s="89"/>
      <c r="H4707">
        <v>0.86</v>
      </c>
      <c r="I4707" t="s">
        <v>11</v>
      </c>
      <c r="J4707">
        <v>1.1000000000000001</v>
      </c>
      <c r="K4707">
        <v>12</v>
      </c>
      <c r="L4707">
        <v>2025</v>
      </c>
      <c r="M4707" t="s">
        <v>379</v>
      </c>
      <c r="N4707" s="89" cm="1">
        <f t="array" ref="N4707">IF(ISNUMBER(_34_KNMI_Stations[[#This Row],[Etmaal temperatuur °C]]),IF(_34_KNMI_Stations[[#This Row],[Etmaal temperatuur °C]]&lt;stookgrens[],stookgrens[]-_34_KNMI_Stations[[#This Row],[Etmaal temperatuur °C]],0),"")</f>
        <v>10</v>
      </c>
      <c r="O4707" s="89">
        <f>_34_KNMI_Stations[[#This Row],[graaddagen]]*_34_KNMI_Stations[[#This Row],[Gewogen factor]]</f>
        <v>11</v>
      </c>
      <c r="P4707" s="89" cm="1">
        <f t="array" ref="P4707">IF(ISNUMBER(_34_KNMI_Stations[[#This Row],[Etmaal temperatuur °C]]),IF(_34_KNMI_Stations[[#This Row],[Etmaal temperatuur °C]]&gt;stookgrens[],_34_KNMI_Stations[[#This Row],[Etmaal temperatuur °C]]-stookgrens[],0),"")</f>
        <v>0</v>
      </c>
    </row>
    <row r="4708" spans="1:16" x14ac:dyDescent="0.25">
      <c r="A4708">
        <v>273</v>
      </c>
      <c r="B4708" s="110">
        <v>46008</v>
      </c>
      <c r="C4708" s="89">
        <v>2.8</v>
      </c>
      <c r="D4708" s="89">
        <v>7.7</v>
      </c>
      <c r="E4708" s="96">
        <v>81</v>
      </c>
      <c r="F4708" s="89">
        <v>0.2</v>
      </c>
      <c r="G4708" s="89"/>
      <c r="H4708">
        <v>0.95</v>
      </c>
      <c r="I4708" t="s">
        <v>11</v>
      </c>
      <c r="J4708">
        <v>1.1000000000000001</v>
      </c>
      <c r="K4708">
        <v>12</v>
      </c>
      <c r="L4708">
        <v>2025</v>
      </c>
      <c r="M4708" t="s">
        <v>379</v>
      </c>
      <c r="N4708" s="89" cm="1">
        <f t="array" ref="N4708">IF(ISNUMBER(_34_KNMI_Stations[[#This Row],[Etmaal temperatuur °C]]),IF(_34_KNMI_Stations[[#This Row],[Etmaal temperatuur °C]]&lt;stookgrens[],stookgrens[]-_34_KNMI_Stations[[#This Row],[Etmaal temperatuur °C]],0),"")</f>
        <v>10.3</v>
      </c>
      <c r="O4708" s="89">
        <f>_34_KNMI_Stations[[#This Row],[graaddagen]]*_34_KNMI_Stations[[#This Row],[Gewogen factor]]</f>
        <v>11.330000000000002</v>
      </c>
      <c r="P4708" s="89" cm="1">
        <f t="array" ref="P4708">IF(ISNUMBER(_34_KNMI_Stations[[#This Row],[Etmaal temperatuur °C]]),IF(_34_KNMI_Stations[[#This Row],[Etmaal temperatuur °C]]&gt;stookgrens[],_34_KNMI_Stations[[#This Row],[Etmaal temperatuur °C]]-stookgrens[],0),"")</f>
        <v>0</v>
      </c>
    </row>
    <row r="4709" spans="1:16" x14ac:dyDescent="0.25">
      <c r="A4709">
        <v>273</v>
      </c>
      <c r="B4709" s="110">
        <v>46009</v>
      </c>
      <c r="C4709" s="89">
        <v>7</v>
      </c>
      <c r="D4709" s="89">
        <v>9.6999999999999993</v>
      </c>
      <c r="E4709" s="96">
        <v>112</v>
      </c>
      <c r="F4709" s="89">
        <v>0.3</v>
      </c>
      <c r="G4709" s="89"/>
      <c r="H4709">
        <v>0.8</v>
      </c>
      <c r="I4709" t="s">
        <v>11</v>
      </c>
      <c r="J4709">
        <v>1.1000000000000001</v>
      </c>
      <c r="K4709">
        <v>12</v>
      </c>
      <c r="L4709">
        <v>2025</v>
      </c>
      <c r="M4709" t="s">
        <v>379</v>
      </c>
      <c r="N4709" s="89" cm="1">
        <f t="array" ref="N4709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4709" s="89">
        <f>_34_KNMI_Stations[[#This Row],[graaddagen]]*_34_KNMI_Stations[[#This Row],[Gewogen factor]]</f>
        <v>9.1300000000000008</v>
      </c>
      <c r="P4709" s="89" cm="1">
        <f t="array" ref="P4709">IF(ISNUMBER(_34_KNMI_Stations[[#This Row],[Etmaal temperatuur °C]]),IF(_34_KNMI_Stations[[#This Row],[Etmaal temperatuur °C]]&gt;stookgrens[],_34_KNMI_Stations[[#This Row],[Etmaal temperatuur °C]]-stookgrens[],0),"")</f>
        <v>0</v>
      </c>
    </row>
    <row r="4710" spans="1:16" x14ac:dyDescent="0.25">
      <c r="A4710">
        <v>273</v>
      </c>
      <c r="B4710" s="110">
        <v>46010</v>
      </c>
      <c r="C4710" s="89">
        <v>4.2</v>
      </c>
      <c r="D4710" s="89">
        <v>9</v>
      </c>
      <c r="E4710" s="96">
        <v>161</v>
      </c>
      <c r="F4710" s="89">
        <v>2.2999999999999998</v>
      </c>
      <c r="G4710" s="89"/>
      <c r="H4710">
        <v>0.91</v>
      </c>
      <c r="I4710" t="s">
        <v>11</v>
      </c>
      <c r="J4710">
        <v>1.1000000000000001</v>
      </c>
      <c r="K4710">
        <v>12</v>
      </c>
      <c r="L4710">
        <v>2025</v>
      </c>
      <c r="M4710" t="s">
        <v>379</v>
      </c>
      <c r="N4710" s="89" cm="1">
        <f t="array" ref="N4710">IF(ISNUMBER(_34_KNMI_Stations[[#This Row],[Etmaal temperatuur °C]]),IF(_34_KNMI_Stations[[#This Row],[Etmaal temperatuur °C]]&lt;stookgrens[],stookgrens[]-_34_KNMI_Stations[[#This Row],[Etmaal temperatuur °C]],0),"")</f>
        <v>9</v>
      </c>
      <c r="O4710" s="89">
        <f>_34_KNMI_Stations[[#This Row],[graaddagen]]*_34_KNMI_Stations[[#This Row],[Gewogen factor]]</f>
        <v>9.9</v>
      </c>
      <c r="P4710" s="89" cm="1">
        <f t="array" ref="P4710">IF(ISNUMBER(_34_KNMI_Stations[[#This Row],[Etmaal temperatuur °C]]),IF(_34_KNMI_Stations[[#This Row],[Etmaal temperatuur °C]]&gt;stookgrens[],_34_KNMI_Stations[[#This Row],[Etmaal temperatuur °C]]-stookgrens[],0),"")</f>
        <v>0</v>
      </c>
    </row>
    <row r="4711" spans="1:16" x14ac:dyDescent="0.25">
      <c r="A4711">
        <v>273</v>
      </c>
      <c r="B4711" s="110">
        <v>46011</v>
      </c>
      <c r="C4711" s="89">
        <v>2.8</v>
      </c>
      <c r="D4711" s="89">
        <v>4.5</v>
      </c>
      <c r="E4711" s="96">
        <v>151</v>
      </c>
      <c r="F4711" s="89">
        <v>0</v>
      </c>
      <c r="G4711" s="89"/>
      <c r="H4711">
        <v>0.99</v>
      </c>
      <c r="I4711" t="s">
        <v>11</v>
      </c>
      <c r="J4711">
        <v>1.1000000000000001</v>
      </c>
      <c r="K4711">
        <v>12</v>
      </c>
      <c r="L4711">
        <v>2025</v>
      </c>
      <c r="M4711" t="s">
        <v>379</v>
      </c>
      <c r="N4711" s="89" cm="1">
        <f t="array" ref="N4711">IF(ISNUMBER(_34_KNMI_Stations[[#This Row],[Etmaal temperatuur °C]]),IF(_34_KNMI_Stations[[#This Row],[Etmaal temperatuur °C]]&lt;stookgrens[],stookgrens[]-_34_KNMI_Stations[[#This Row],[Etmaal temperatuur °C]],0),"")</f>
        <v>13.5</v>
      </c>
      <c r="O4711" s="89">
        <f>_34_KNMI_Stations[[#This Row],[graaddagen]]*_34_KNMI_Stations[[#This Row],[Gewogen factor]]</f>
        <v>14.850000000000001</v>
      </c>
      <c r="P4711" s="89" cm="1">
        <f t="array" ref="P4711">IF(ISNUMBER(_34_KNMI_Stations[[#This Row],[Etmaal temperatuur °C]]),IF(_34_KNMI_Stations[[#This Row],[Etmaal temperatuur °C]]&gt;stookgrens[],_34_KNMI_Stations[[#This Row],[Etmaal temperatuur °C]]-stookgrens[],0),"")</f>
        <v>0</v>
      </c>
    </row>
    <row r="4712" spans="1:16" x14ac:dyDescent="0.25">
      <c r="A4712">
        <v>273</v>
      </c>
      <c r="B4712" s="110">
        <v>46012</v>
      </c>
      <c r="C4712" s="89">
        <v>4.2</v>
      </c>
      <c r="D4712" s="89">
        <v>7.3</v>
      </c>
      <c r="E4712" s="96">
        <v>238</v>
      </c>
      <c r="F4712" s="89">
        <v>0</v>
      </c>
      <c r="G4712" s="89"/>
      <c r="H4712">
        <v>0.96</v>
      </c>
      <c r="I4712" t="s">
        <v>11</v>
      </c>
      <c r="J4712">
        <v>1.1000000000000001</v>
      </c>
      <c r="K4712">
        <v>12</v>
      </c>
      <c r="L4712">
        <v>2025</v>
      </c>
      <c r="M4712" t="s">
        <v>379</v>
      </c>
      <c r="N4712" s="89" cm="1">
        <f t="array" ref="N4712">IF(ISNUMBER(_34_KNMI_Stations[[#This Row],[Etmaal temperatuur °C]]),IF(_34_KNMI_Stations[[#This Row],[Etmaal temperatuur °C]]&lt;stookgrens[],stookgrens[]-_34_KNMI_Stations[[#This Row],[Etmaal temperatuur °C]],0),"")</f>
        <v>10.7</v>
      </c>
      <c r="O4712" s="89">
        <f>_34_KNMI_Stations[[#This Row],[graaddagen]]*_34_KNMI_Stations[[#This Row],[Gewogen factor]]</f>
        <v>11.77</v>
      </c>
      <c r="P4712" s="89" cm="1">
        <f t="array" ref="P4712">IF(ISNUMBER(_34_KNMI_Stations[[#This Row],[Etmaal temperatuur °C]]),IF(_34_KNMI_Stations[[#This Row],[Etmaal temperatuur °C]]&gt;stookgrens[],_34_KNMI_Stations[[#This Row],[Etmaal temperatuur °C]]-stookgrens[],0),"")</f>
        <v>0</v>
      </c>
    </row>
    <row r="4713" spans="1:16" x14ac:dyDescent="0.25">
      <c r="A4713">
        <v>273</v>
      </c>
      <c r="B4713" s="110">
        <v>46013</v>
      </c>
      <c r="C4713" s="89">
        <v>6</v>
      </c>
      <c r="D4713" s="89">
        <v>5.9</v>
      </c>
      <c r="E4713" s="96">
        <v>130</v>
      </c>
      <c r="F4713" s="89">
        <v>0</v>
      </c>
      <c r="G4713" s="89"/>
      <c r="H4713">
        <v>0.9</v>
      </c>
      <c r="I4713" t="s">
        <v>11</v>
      </c>
      <c r="J4713">
        <v>1.1000000000000001</v>
      </c>
      <c r="K4713">
        <v>12</v>
      </c>
      <c r="L4713">
        <v>2025</v>
      </c>
      <c r="M4713" t="s">
        <v>380</v>
      </c>
      <c r="N4713" s="89" cm="1">
        <f t="array" ref="N4713">IF(ISNUMBER(_34_KNMI_Stations[[#This Row],[Etmaal temperatuur °C]]),IF(_34_KNMI_Stations[[#This Row],[Etmaal temperatuur °C]]&lt;stookgrens[],stookgrens[]-_34_KNMI_Stations[[#This Row],[Etmaal temperatuur °C]],0),"")</f>
        <v>12.1</v>
      </c>
      <c r="O4713" s="89">
        <f>_34_KNMI_Stations[[#This Row],[graaddagen]]*_34_KNMI_Stations[[#This Row],[Gewogen factor]]</f>
        <v>13.31</v>
      </c>
      <c r="P4713" s="89" cm="1">
        <f t="array" ref="P4713">IF(ISNUMBER(_34_KNMI_Stations[[#This Row],[Etmaal temperatuur °C]]),IF(_34_KNMI_Stations[[#This Row],[Etmaal temperatuur °C]]&gt;stookgrens[],_34_KNMI_Stations[[#This Row],[Etmaal temperatuur °C]]-stookgrens[],0),"")</f>
        <v>0</v>
      </c>
    </row>
    <row r="4714" spans="1:16" x14ac:dyDescent="0.25">
      <c r="A4714">
        <v>273</v>
      </c>
      <c r="B4714" s="110">
        <v>46014</v>
      </c>
      <c r="C4714" s="89">
        <v>8</v>
      </c>
      <c r="D4714" s="89">
        <v>3.4</v>
      </c>
      <c r="E4714" s="96">
        <v>45</v>
      </c>
      <c r="F4714" s="89">
        <v>0</v>
      </c>
      <c r="G4714" s="89"/>
      <c r="H4714">
        <v>0.84</v>
      </c>
      <c r="I4714" t="s">
        <v>11</v>
      </c>
      <c r="J4714">
        <v>1.1000000000000001</v>
      </c>
      <c r="K4714">
        <v>12</v>
      </c>
      <c r="L4714">
        <v>2025</v>
      </c>
      <c r="M4714" t="s">
        <v>380</v>
      </c>
      <c r="N4714" s="89" cm="1">
        <f t="array" ref="N4714">IF(ISNUMBER(_34_KNMI_Stations[[#This Row],[Etmaal temperatuur °C]]),IF(_34_KNMI_Stations[[#This Row],[Etmaal temperatuur °C]]&lt;stookgrens[],stookgrens[]-_34_KNMI_Stations[[#This Row],[Etmaal temperatuur °C]],0),"")</f>
        <v>14.6</v>
      </c>
      <c r="O4714" s="89">
        <f>_34_KNMI_Stations[[#This Row],[graaddagen]]*_34_KNMI_Stations[[#This Row],[Gewogen factor]]</f>
        <v>16.060000000000002</v>
      </c>
      <c r="P4714" s="89" cm="1">
        <f t="array" ref="P4714">IF(ISNUMBER(_34_KNMI_Stations[[#This Row],[Etmaal temperatuur °C]]),IF(_34_KNMI_Stations[[#This Row],[Etmaal temperatuur °C]]&gt;stookgrens[],_34_KNMI_Stations[[#This Row],[Etmaal temperatuur °C]]-stookgrens[],0),"")</f>
        <v>0</v>
      </c>
    </row>
    <row r="4715" spans="1:16" x14ac:dyDescent="0.25">
      <c r="A4715">
        <v>273</v>
      </c>
      <c r="B4715" s="110">
        <v>46015</v>
      </c>
      <c r="C4715" s="89">
        <v>6.5</v>
      </c>
      <c r="D4715" s="89">
        <v>0.6</v>
      </c>
      <c r="E4715" s="96">
        <v>338</v>
      </c>
      <c r="F4715" s="89">
        <v>0</v>
      </c>
      <c r="G4715" s="89"/>
      <c r="H4715">
        <v>0.81</v>
      </c>
      <c r="I4715" t="s">
        <v>11</v>
      </c>
      <c r="J4715">
        <v>1.1000000000000001</v>
      </c>
      <c r="K4715">
        <v>12</v>
      </c>
      <c r="L4715">
        <v>2025</v>
      </c>
      <c r="M4715" t="s">
        <v>380</v>
      </c>
      <c r="N4715" s="89" cm="1">
        <f t="array" ref="N4715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4715" s="89">
        <f>_34_KNMI_Stations[[#This Row],[graaddagen]]*_34_KNMI_Stations[[#This Row],[Gewogen factor]]</f>
        <v>19.14</v>
      </c>
      <c r="P4715" s="89" cm="1">
        <f t="array" ref="P4715">IF(ISNUMBER(_34_KNMI_Stations[[#This Row],[Etmaal temperatuur °C]]),IF(_34_KNMI_Stations[[#This Row],[Etmaal temperatuur °C]]&gt;stookgrens[],_34_KNMI_Stations[[#This Row],[Etmaal temperatuur °C]]-stookgrens[],0),"")</f>
        <v>0</v>
      </c>
    </row>
    <row r="4716" spans="1:16" x14ac:dyDescent="0.25">
      <c r="A4716">
        <v>273</v>
      </c>
      <c r="B4716" s="110">
        <v>46016</v>
      </c>
      <c r="C4716" s="89">
        <v>6.7</v>
      </c>
      <c r="D4716" s="89">
        <v>-3</v>
      </c>
      <c r="E4716" s="96">
        <v>366</v>
      </c>
      <c r="F4716" s="89">
        <v>0</v>
      </c>
      <c r="G4716" s="89"/>
      <c r="H4716">
        <v>0.7</v>
      </c>
      <c r="I4716" t="s">
        <v>11</v>
      </c>
      <c r="J4716">
        <v>1.1000000000000001</v>
      </c>
      <c r="K4716">
        <v>12</v>
      </c>
      <c r="L4716">
        <v>2025</v>
      </c>
      <c r="M4716" t="s">
        <v>380</v>
      </c>
      <c r="N4716" s="89" cm="1">
        <f t="array" ref="N4716">IF(ISNUMBER(_34_KNMI_Stations[[#This Row],[Etmaal temperatuur °C]]),IF(_34_KNMI_Stations[[#This Row],[Etmaal temperatuur °C]]&lt;stookgrens[],stookgrens[]-_34_KNMI_Stations[[#This Row],[Etmaal temperatuur °C]],0),"")</f>
        <v>21</v>
      </c>
      <c r="O4716" s="89">
        <f>_34_KNMI_Stations[[#This Row],[graaddagen]]*_34_KNMI_Stations[[#This Row],[Gewogen factor]]</f>
        <v>23.1</v>
      </c>
      <c r="P4716" s="89" cm="1">
        <f t="array" ref="P4716">IF(ISNUMBER(_34_KNMI_Stations[[#This Row],[Etmaal temperatuur °C]]),IF(_34_KNMI_Stations[[#This Row],[Etmaal temperatuur °C]]&gt;stookgrens[],_34_KNMI_Stations[[#This Row],[Etmaal temperatuur °C]]-stookgrens[],0),"")</f>
        <v>0</v>
      </c>
    </row>
    <row r="4717" spans="1:16" x14ac:dyDescent="0.25">
      <c r="A4717">
        <v>273</v>
      </c>
      <c r="B4717" s="110">
        <v>46017</v>
      </c>
      <c r="C4717" s="89">
        <v>4.4000000000000004</v>
      </c>
      <c r="D4717" s="89">
        <v>-2.6</v>
      </c>
      <c r="E4717" s="96">
        <v>350</v>
      </c>
      <c r="F4717" s="89">
        <v>0</v>
      </c>
      <c r="G4717" s="89"/>
      <c r="H4717">
        <v>0.73</v>
      </c>
      <c r="I4717" t="s">
        <v>11</v>
      </c>
      <c r="J4717">
        <v>1.1000000000000001</v>
      </c>
      <c r="K4717">
        <v>12</v>
      </c>
      <c r="L4717">
        <v>2025</v>
      </c>
      <c r="M4717" t="s">
        <v>380</v>
      </c>
      <c r="N4717" s="89" cm="1">
        <f t="array" ref="N4717">IF(ISNUMBER(_34_KNMI_Stations[[#This Row],[Etmaal temperatuur °C]]),IF(_34_KNMI_Stations[[#This Row],[Etmaal temperatuur °C]]&lt;stookgrens[],stookgrens[]-_34_KNMI_Stations[[#This Row],[Etmaal temperatuur °C]],0),"")</f>
        <v>20.6</v>
      </c>
      <c r="O4717" s="89">
        <f>_34_KNMI_Stations[[#This Row],[graaddagen]]*_34_KNMI_Stations[[#This Row],[Gewogen factor]]</f>
        <v>22.660000000000004</v>
      </c>
      <c r="P4717" s="89" cm="1">
        <f t="array" ref="P4717">IF(ISNUMBER(_34_KNMI_Stations[[#This Row],[Etmaal temperatuur °C]]),IF(_34_KNMI_Stations[[#This Row],[Etmaal temperatuur °C]]&gt;stookgrens[],_34_KNMI_Stations[[#This Row],[Etmaal temperatuur °C]]-stookgrens[],0),"")</f>
        <v>0</v>
      </c>
    </row>
    <row r="4718" spans="1:16" x14ac:dyDescent="0.25">
      <c r="A4718">
        <v>273</v>
      </c>
      <c r="B4718" s="110">
        <v>46018</v>
      </c>
      <c r="C4718" s="89">
        <v>2</v>
      </c>
      <c r="D4718" s="89">
        <v>1.4</v>
      </c>
      <c r="E4718" s="96">
        <v>116</v>
      </c>
      <c r="F4718" s="89">
        <v>-0.1</v>
      </c>
      <c r="G4718" s="89"/>
      <c r="H4718">
        <v>0.93</v>
      </c>
      <c r="I4718" t="s">
        <v>11</v>
      </c>
      <c r="J4718">
        <v>1.1000000000000001</v>
      </c>
      <c r="K4718">
        <v>12</v>
      </c>
      <c r="L4718">
        <v>2025</v>
      </c>
      <c r="M4718" t="s">
        <v>380</v>
      </c>
      <c r="N4718" s="89" cm="1">
        <f t="array" ref="N4718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4718" s="89">
        <f>_34_KNMI_Stations[[#This Row],[graaddagen]]*_34_KNMI_Stations[[#This Row],[Gewogen factor]]</f>
        <v>18.260000000000002</v>
      </c>
      <c r="P4718" s="89" cm="1">
        <f t="array" ref="P4718">IF(ISNUMBER(_34_KNMI_Stations[[#This Row],[Etmaal temperatuur °C]]),IF(_34_KNMI_Stations[[#This Row],[Etmaal temperatuur °C]]&gt;stookgrens[],_34_KNMI_Stations[[#This Row],[Etmaal temperatuur °C]]-stookgrens[],0),"")</f>
        <v>0</v>
      </c>
    </row>
    <row r="4719" spans="1:16" x14ac:dyDescent="0.25">
      <c r="A4719">
        <v>273</v>
      </c>
      <c r="B4719" s="110">
        <v>46019</v>
      </c>
      <c r="C4719" s="89">
        <v>1.5</v>
      </c>
      <c r="D4719" s="89">
        <v>1.7</v>
      </c>
      <c r="E4719" s="96">
        <v>229</v>
      </c>
      <c r="F4719" s="89">
        <v>0</v>
      </c>
      <c r="G4719" s="89"/>
      <c r="H4719">
        <v>0.96</v>
      </c>
      <c r="I4719" t="s">
        <v>11</v>
      </c>
      <c r="J4719">
        <v>1.1000000000000001</v>
      </c>
      <c r="K4719">
        <v>12</v>
      </c>
      <c r="L4719">
        <v>2025</v>
      </c>
      <c r="M4719" t="s">
        <v>380</v>
      </c>
      <c r="N4719" s="89" cm="1">
        <f t="array" ref="N4719">IF(ISNUMBER(_34_KNMI_Stations[[#This Row],[Etmaal temperatuur °C]]),IF(_34_KNMI_Stations[[#This Row],[Etmaal temperatuur °C]]&lt;stookgrens[],stookgrens[]-_34_KNMI_Stations[[#This Row],[Etmaal temperatuur °C]],0),"")</f>
        <v>16.3</v>
      </c>
      <c r="O4719" s="89">
        <f>_34_KNMI_Stations[[#This Row],[graaddagen]]*_34_KNMI_Stations[[#This Row],[Gewogen factor]]</f>
        <v>17.930000000000003</v>
      </c>
      <c r="P4719" s="89" cm="1">
        <f t="array" ref="P4719">IF(ISNUMBER(_34_KNMI_Stations[[#This Row],[Etmaal temperatuur °C]]),IF(_34_KNMI_Stations[[#This Row],[Etmaal temperatuur °C]]&gt;stookgrens[],_34_KNMI_Stations[[#This Row],[Etmaal temperatuur °C]]-stookgrens[],0),"")</f>
        <v>0</v>
      </c>
    </row>
    <row r="4720" spans="1:16" x14ac:dyDescent="0.25">
      <c r="A4720">
        <v>273</v>
      </c>
      <c r="B4720" s="110">
        <v>46020</v>
      </c>
      <c r="C4720" s="89">
        <v>3</v>
      </c>
      <c r="D4720" s="89">
        <v>3.8</v>
      </c>
      <c r="E4720" s="96">
        <v>134</v>
      </c>
      <c r="F4720" s="89">
        <v>-0.1</v>
      </c>
      <c r="G4720" s="89"/>
      <c r="H4720">
        <v>0.9</v>
      </c>
      <c r="I4720" t="s">
        <v>11</v>
      </c>
      <c r="J4720">
        <v>1.1000000000000001</v>
      </c>
      <c r="K4720">
        <v>12</v>
      </c>
      <c r="L4720">
        <v>2025</v>
      </c>
      <c r="M4720" t="s">
        <v>306</v>
      </c>
      <c r="N4720" s="89" cm="1">
        <f t="array" ref="N4720">IF(ISNUMBER(_34_KNMI_Stations[[#This Row],[Etmaal temperatuur °C]]),IF(_34_KNMI_Stations[[#This Row],[Etmaal temperatuur °C]]&lt;stookgrens[],stookgrens[]-_34_KNMI_Stations[[#This Row],[Etmaal temperatuur °C]],0),"")</f>
        <v>14.2</v>
      </c>
      <c r="O4720" s="89">
        <f>_34_KNMI_Stations[[#This Row],[graaddagen]]*_34_KNMI_Stations[[#This Row],[Gewogen factor]]</f>
        <v>15.620000000000001</v>
      </c>
      <c r="P4720" s="89" cm="1">
        <f t="array" ref="P4720">IF(ISNUMBER(_34_KNMI_Stations[[#This Row],[Etmaal temperatuur °C]]),IF(_34_KNMI_Stations[[#This Row],[Etmaal temperatuur °C]]&gt;stookgrens[],_34_KNMI_Stations[[#This Row],[Etmaal temperatuur °C]]-stookgrens[],0),"")</f>
        <v>0</v>
      </c>
    </row>
    <row r="4721" spans="1:16" x14ac:dyDescent="0.25">
      <c r="A4721">
        <v>273</v>
      </c>
      <c r="B4721" s="110">
        <v>46021</v>
      </c>
      <c r="C4721" s="89">
        <v>3.4</v>
      </c>
      <c r="D4721" s="89">
        <v>2.8</v>
      </c>
      <c r="E4721" s="96">
        <v>265</v>
      </c>
      <c r="F4721" s="89">
        <v>-0.1</v>
      </c>
      <c r="G4721" s="89"/>
      <c r="H4721">
        <v>0.81</v>
      </c>
      <c r="I4721" t="s">
        <v>11</v>
      </c>
      <c r="J4721">
        <v>1.1000000000000001</v>
      </c>
      <c r="K4721">
        <v>12</v>
      </c>
      <c r="L4721">
        <v>2025</v>
      </c>
      <c r="M4721" t="s">
        <v>306</v>
      </c>
      <c r="N4721" s="89" cm="1">
        <f t="array" ref="N4721">IF(ISNUMBER(_34_KNMI_Stations[[#This Row],[Etmaal temperatuur °C]]),IF(_34_KNMI_Stations[[#This Row],[Etmaal temperatuur °C]]&lt;stookgrens[],stookgrens[]-_34_KNMI_Stations[[#This Row],[Etmaal temperatuur °C]],0),"")</f>
        <v>15.2</v>
      </c>
      <c r="O4721" s="89">
        <f>_34_KNMI_Stations[[#This Row],[graaddagen]]*_34_KNMI_Stations[[#This Row],[Gewogen factor]]</f>
        <v>16.72</v>
      </c>
      <c r="P4721" s="89" cm="1">
        <f t="array" ref="P4721">IF(ISNUMBER(_34_KNMI_Stations[[#This Row],[Etmaal temperatuur °C]]),IF(_34_KNMI_Stations[[#This Row],[Etmaal temperatuur °C]]&gt;stookgrens[],_34_KNMI_Stations[[#This Row],[Etmaal temperatuur °C]]-stookgrens[],0),"")</f>
        <v>0</v>
      </c>
    </row>
    <row r="4722" spans="1:16" x14ac:dyDescent="0.25">
      <c r="A4722">
        <v>273</v>
      </c>
      <c r="B4722" s="110">
        <v>46022</v>
      </c>
      <c r="C4722" s="89">
        <v>4.4000000000000004</v>
      </c>
      <c r="D4722" s="89">
        <v>3.3</v>
      </c>
      <c r="E4722" s="96">
        <v>276</v>
      </c>
      <c r="F4722" s="89">
        <v>0.4</v>
      </c>
      <c r="G4722" s="89"/>
      <c r="H4722">
        <v>0.92</v>
      </c>
      <c r="I4722" t="s">
        <v>11</v>
      </c>
      <c r="J4722">
        <v>1.1000000000000001</v>
      </c>
      <c r="K4722">
        <v>12</v>
      </c>
      <c r="L4722">
        <v>2025</v>
      </c>
      <c r="M4722" t="s">
        <v>306</v>
      </c>
      <c r="N4722" s="89" cm="1">
        <f t="array" ref="N4722">IF(ISNUMBER(_34_KNMI_Stations[[#This Row],[Etmaal temperatuur °C]]),IF(_34_KNMI_Stations[[#This Row],[Etmaal temperatuur °C]]&lt;stookgrens[],stookgrens[]-_34_KNMI_Stations[[#This Row],[Etmaal temperatuur °C]],0),"")</f>
        <v>14.7</v>
      </c>
      <c r="O4722" s="89">
        <f>_34_KNMI_Stations[[#This Row],[graaddagen]]*_34_KNMI_Stations[[#This Row],[Gewogen factor]]</f>
        <v>16.170000000000002</v>
      </c>
      <c r="P4722" s="89" cm="1">
        <f t="array" ref="P4722">IF(ISNUMBER(_34_KNMI_Stations[[#This Row],[Etmaal temperatuur °C]]),IF(_34_KNMI_Stations[[#This Row],[Etmaal temperatuur °C]]&gt;stookgrens[],_34_KNMI_Stations[[#This Row],[Etmaal temperatuur °C]]-stookgrens[],0),"")</f>
        <v>0</v>
      </c>
    </row>
    <row r="4723" spans="1:16" x14ac:dyDescent="0.25">
      <c r="A4723">
        <v>273</v>
      </c>
      <c r="B4723" s="110">
        <v>46023</v>
      </c>
      <c r="C4723" s="89">
        <v>7.1</v>
      </c>
      <c r="D4723" s="89">
        <v>3.4</v>
      </c>
      <c r="E4723" s="96">
        <v>127</v>
      </c>
      <c r="F4723" s="89">
        <v>9.1999999999999993</v>
      </c>
      <c r="G4723" s="89"/>
      <c r="H4723">
        <v>0.9</v>
      </c>
      <c r="I4723" t="s">
        <v>11</v>
      </c>
      <c r="J4723">
        <v>1.1000000000000001</v>
      </c>
      <c r="K4723">
        <v>1</v>
      </c>
      <c r="L4723">
        <v>2026</v>
      </c>
      <c r="M4723" t="s">
        <v>306</v>
      </c>
      <c r="N4723" s="89" cm="1">
        <f t="array" ref="N4723">IF(ISNUMBER(_34_KNMI_Stations[[#This Row],[Etmaal temperatuur °C]]),IF(_34_KNMI_Stations[[#This Row],[Etmaal temperatuur °C]]&lt;stookgrens[],stookgrens[]-_34_KNMI_Stations[[#This Row],[Etmaal temperatuur °C]],0),"")</f>
        <v>14.6</v>
      </c>
      <c r="O4723" s="89">
        <f>_34_KNMI_Stations[[#This Row],[graaddagen]]*_34_KNMI_Stations[[#This Row],[Gewogen factor]]</f>
        <v>16.060000000000002</v>
      </c>
      <c r="P4723" s="89" cm="1">
        <f t="array" ref="P4723">IF(ISNUMBER(_34_KNMI_Stations[[#This Row],[Etmaal temperatuur °C]]),IF(_34_KNMI_Stations[[#This Row],[Etmaal temperatuur °C]]&gt;stookgrens[],_34_KNMI_Stations[[#This Row],[Etmaal temperatuur °C]]-stookgrens[],0),"")</f>
        <v>0</v>
      </c>
    </row>
    <row r="4724" spans="1:16" x14ac:dyDescent="0.25">
      <c r="A4724">
        <v>273</v>
      </c>
      <c r="B4724" s="110">
        <v>46024</v>
      </c>
      <c r="C4724" s="89">
        <v>6</v>
      </c>
      <c r="D4724" s="89">
        <v>2.2999999999999998</v>
      </c>
      <c r="E4724" s="96">
        <v>116</v>
      </c>
      <c r="F4724" s="89">
        <v>2</v>
      </c>
      <c r="G4724" s="89"/>
      <c r="H4724">
        <v>0.86</v>
      </c>
      <c r="I4724" t="s">
        <v>11</v>
      </c>
      <c r="J4724">
        <v>1.1000000000000001</v>
      </c>
      <c r="K4724">
        <v>1</v>
      </c>
      <c r="L4724">
        <v>2026</v>
      </c>
      <c r="M4724" t="s">
        <v>306</v>
      </c>
      <c r="N4724" s="89" cm="1">
        <f t="array" ref="N4724">IF(ISNUMBER(_34_KNMI_Stations[[#This Row],[Etmaal temperatuur °C]]),IF(_34_KNMI_Stations[[#This Row],[Etmaal temperatuur °C]]&lt;stookgrens[],stookgrens[]-_34_KNMI_Stations[[#This Row],[Etmaal temperatuur °C]],0),"")</f>
        <v>15.7</v>
      </c>
      <c r="O4724" s="89">
        <f>_34_KNMI_Stations[[#This Row],[graaddagen]]*_34_KNMI_Stations[[#This Row],[Gewogen factor]]</f>
        <v>17.27</v>
      </c>
      <c r="P4724" s="89" cm="1">
        <f t="array" ref="P4724">IF(ISNUMBER(_34_KNMI_Stations[[#This Row],[Etmaal temperatuur °C]]),IF(_34_KNMI_Stations[[#This Row],[Etmaal temperatuur °C]]&gt;stookgrens[],_34_KNMI_Stations[[#This Row],[Etmaal temperatuur °C]]-stookgrens[],0),"")</f>
        <v>0</v>
      </c>
    </row>
    <row r="4725" spans="1:16" x14ac:dyDescent="0.25">
      <c r="A4725">
        <v>273</v>
      </c>
      <c r="B4725" s="110">
        <v>46025</v>
      </c>
      <c r="C4725" s="89">
        <v>4.0999999999999996</v>
      </c>
      <c r="D4725" s="89">
        <v>0.9</v>
      </c>
      <c r="E4725" s="96">
        <v>203</v>
      </c>
      <c r="F4725" s="89">
        <v>5.5</v>
      </c>
      <c r="G4725" s="89"/>
      <c r="H4725">
        <v>0.94</v>
      </c>
      <c r="I4725" t="s">
        <v>11</v>
      </c>
      <c r="J4725">
        <v>1.1000000000000001</v>
      </c>
      <c r="K4725">
        <v>1</v>
      </c>
      <c r="L4725">
        <v>2026</v>
      </c>
      <c r="M4725" t="s">
        <v>306</v>
      </c>
      <c r="N4725" s="89" cm="1">
        <f t="array" ref="N4725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4725" s="89">
        <f>_34_KNMI_Stations[[#This Row],[graaddagen]]*_34_KNMI_Stations[[#This Row],[Gewogen factor]]</f>
        <v>18.810000000000002</v>
      </c>
      <c r="P4725" s="89" cm="1">
        <f t="array" ref="P4725">IF(ISNUMBER(_34_KNMI_Stations[[#This Row],[Etmaal temperatuur °C]]),IF(_34_KNMI_Stations[[#This Row],[Etmaal temperatuur °C]]&gt;stookgrens[],_34_KNMI_Stations[[#This Row],[Etmaal temperatuur °C]]-stookgrens[],0),"")</f>
        <v>0</v>
      </c>
    </row>
    <row r="4726" spans="1:16" x14ac:dyDescent="0.25">
      <c r="A4726">
        <v>273</v>
      </c>
      <c r="B4726" s="110">
        <v>46026</v>
      </c>
      <c r="C4726" s="89">
        <v>4</v>
      </c>
      <c r="D4726" s="89">
        <v>0.7</v>
      </c>
      <c r="E4726" s="96">
        <v>333</v>
      </c>
      <c r="F4726" s="89">
        <v>6.5</v>
      </c>
      <c r="G4726" s="89"/>
      <c r="H4726">
        <v>0.94</v>
      </c>
      <c r="I4726" t="s">
        <v>11</v>
      </c>
      <c r="J4726">
        <v>1.1000000000000001</v>
      </c>
      <c r="K4726">
        <v>1</v>
      </c>
      <c r="L4726">
        <v>2026</v>
      </c>
      <c r="M4726" t="s">
        <v>306</v>
      </c>
      <c r="N4726" s="89" cm="1">
        <f t="array" ref="N4726">IF(ISNUMBER(_34_KNMI_Stations[[#This Row],[Etmaal temperatuur °C]]),IF(_34_KNMI_Stations[[#This Row],[Etmaal temperatuur °C]]&lt;stookgrens[],stookgrens[]-_34_KNMI_Stations[[#This Row],[Etmaal temperatuur °C]],0),"")</f>
        <v>17.3</v>
      </c>
      <c r="O4726" s="89">
        <f>_34_KNMI_Stations[[#This Row],[graaddagen]]*_34_KNMI_Stations[[#This Row],[Gewogen factor]]</f>
        <v>19.03</v>
      </c>
      <c r="P4726" s="89" cm="1">
        <f t="array" ref="P4726">IF(ISNUMBER(_34_KNMI_Stations[[#This Row],[Etmaal temperatuur °C]]),IF(_34_KNMI_Stations[[#This Row],[Etmaal temperatuur °C]]&gt;stookgrens[],_34_KNMI_Stations[[#This Row],[Etmaal temperatuur °C]]-stookgrens[],0),"")</f>
        <v>0</v>
      </c>
    </row>
    <row r="4727" spans="1:16" x14ac:dyDescent="0.25">
      <c r="A4727">
        <v>273</v>
      </c>
      <c r="B4727" s="110">
        <v>46027</v>
      </c>
      <c r="C4727" s="89">
        <v>3</v>
      </c>
      <c r="D4727" s="89">
        <v>-1.3</v>
      </c>
      <c r="E4727" s="96">
        <v>138</v>
      </c>
      <c r="F4727" s="89">
        <v>0.9</v>
      </c>
      <c r="G4727" s="89"/>
      <c r="H4727">
        <v>0.97</v>
      </c>
      <c r="I4727" t="s">
        <v>11</v>
      </c>
      <c r="J4727">
        <v>1.1000000000000001</v>
      </c>
      <c r="K4727">
        <v>1</v>
      </c>
      <c r="L4727">
        <v>2026</v>
      </c>
      <c r="M4727" t="s">
        <v>344</v>
      </c>
      <c r="N4727" s="89" cm="1">
        <f t="array" ref="N4727">IF(ISNUMBER(_34_KNMI_Stations[[#This Row],[Etmaal temperatuur °C]]),IF(_34_KNMI_Stations[[#This Row],[Etmaal temperatuur °C]]&lt;stookgrens[],stookgrens[]-_34_KNMI_Stations[[#This Row],[Etmaal temperatuur °C]],0),"")</f>
        <v>19.3</v>
      </c>
      <c r="O4727" s="89">
        <f>_34_KNMI_Stations[[#This Row],[graaddagen]]*_34_KNMI_Stations[[#This Row],[Gewogen factor]]</f>
        <v>21.230000000000004</v>
      </c>
      <c r="P4727" s="89" cm="1">
        <f t="array" ref="P4727">IF(ISNUMBER(_34_KNMI_Stations[[#This Row],[Etmaal temperatuur °C]]),IF(_34_KNMI_Stations[[#This Row],[Etmaal temperatuur °C]]&gt;stookgrens[],_34_KNMI_Stations[[#This Row],[Etmaal temperatuur °C]]-stookgrens[],0),"")</f>
        <v>0</v>
      </c>
    </row>
    <row r="4728" spans="1:16" x14ac:dyDescent="0.25">
      <c r="A4728">
        <v>273</v>
      </c>
      <c r="B4728" s="110">
        <v>46028</v>
      </c>
      <c r="C4728" s="89">
        <v>2.7</v>
      </c>
      <c r="D4728" s="89">
        <v>-3</v>
      </c>
      <c r="E4728" s="96">
        <v>246</v>
      </c>
      <c r="F4728" s="89">
        <v>0.4</v>
      </c>
      <c r="G4728" s="89"/>
      <c r="H4728">
        <v>0.96</v>
      </c>
      <c r="I4728" t="s">
        <v>11</v>
      </c>
      <c r="J4728">
        <v>1.1000000000000001</v>
      </c>
      <c r="K4728">
        <v>1</v>
      </c>
      <c r="L4728">
        <v>2026</v>
      </c>
      <c r="M4728" t="s">
        <v>344</v>
      </c>
      <c r="N4728" s="89" cm="1">
        <f t="array" ref="N4728">IF(ISNUMBER(_34_KNMI_Stations[[#This Row],[Etmaal temperatuur °C]]),IF(_34_KNMI_Stations[[#This Row],[Etmaal temperatuur °C]]&lt;stookgrens[],stookgrens[]-_34_KNMI_Stations[[#This Row],[Etmaal temperatuur °C]],0),"")</f>
        <v>21</v>
      </c>
      <c r="O4728" s="89">
        <f>_34_KNMI_Stations[[#This Row],[graaddagen]]*_34_KNMI_Stations[[#This Row],[Gewogen factor]]</f>
        <v>23.1</v>
      </c>
      <c r="P4728" s="89" cm="1">
        <f t="array" ref="P4728">IF(ISNUMBER(_34_KNMI_Stations[[#This Row],[Etmaal temperatuur °C]]),IF(_34_KNMI_Stations[[#This Row],[Etmaal temperatuur °C]]&gt;stookgrens[],_34_KNMI_Stations[[#This Row],[Etmaal temperatuur °C]]-stookgrens[],0),"")</f>
        <v>0</v>
      </c>
    </row>
    <row r="4729" spans="1:16" x14ac:dyDescent="0.25">
      <c r="A4729">
        <v>273</v>
      </c>
      <c r="B4729" s="110">
        <v>46029</v>
      </c>
      <c r="C4729" s="89">
        <v>6.8</v>
      </c>
      <c r="D4729" s="89">
        <v>-0.2</v>
      </c>
      <c r="E4729" s="96">
        <v>119</v>
      </c>
      <c r="F4729" s="89">
        <v>3.9</v>
      </c>
      <c r="G4729" s="89"/>
      <c r="H4729">
        <v>0.96</v>
      </c>
      <c r="I4729" t="s">
        <v>11</v>
      </c>
      <c r="J4729">
        <v>1.1000000000000001</v>
      </c>
      <c r="K4729">
        <v>1</v>
      </c>
      <c r="L4729">
        <v>2026</v>
      </c>
      <c r="M4729" t="s">
        <v>344</v>
      </c>
      <c r="N4729" s="89" cm="1">
        <f t="array" ref="N4729">IF(ISNUMBER(_34_KNMI_Stations[[#This Row],[Etmaal temperatuur °C]]),IF(_34_KNMI_Stations[[#This Row],[Etmaal temperatuur °C]]&lt;stookgrens[],stookgrens[]-_34_KNMI_Stations[[#This Row],[Etmaal temperatuur °C]],0),"")</f>
        <v>18.2</v>
      </c>
      <c r="O4729" s="89">
        <f>_34_KNMI_Stations[[#This Row],[graaddagen]]*_34_KNMI_Stations[[#This Row],[Gewogen factor]]</f>
        <v>20.02</v>
      </c>
      <c r="P4729" s="89" cm="1">
        <f t="array" ref="P4729">IF(ISNUMBER(_34_KNMI_Stations[[#This Row],[Etmaal temperatuur °C]]),IF(_34_KNMI_Stations[[#This Row],[Etmaal temperatuur °C]]&gt;stookgrens[],_34_KNMI_Stations[[#This Row],[Etmaal temperatuur °C]]-stookgrens[],0),"")</f>
        <v>0</v>
      </c>
    </row>
    <row r="4730" spans="1:16" x14ac:dyDescent="0.25">
      <c r="A4730">
        <v>273</v>
      </c>
      <c r="B4730" s="110">
        <v>46030</v>
      </c>
      <c r="C4730" s="89">
        <v>5.0999999999999996</v>
      </c>
      <c r="D4730" s="89">
        <v>1.3</v>
      </c>
      <c r="E4730" s="96">
        <v>254</v>
      </c>
      <c r="F4730" s="89">
        <v>0.9</v>
      </c>
      <c r="G4730" s="89"/>
      <c r="H4730">
        <v>0.95</v>
      </c>
      <c r="I4730" t="s">
        <v>11</v>
      </c>
      <c r="J4730">
        <v>1.1000000000000001</v>
      </c>
      <c r="K4730">
        <v>1</v>
      </c>
      <c r="L4730">
        <v>2026</v>
      </c>
      <c r="M4730" t="s">
        <v>344</v>
      </c>
      <c r="N4730" s="89" cm="1">
        <f t="array" ref="N4730">IF(ISNUMBER(_34_KNMI_Stations[[#This Row],[Etmaal temperatuur °C]]),IF(_34_KNMI_Stations[[#This Row],[Etmaal temperatuur °C]]&lt;stookgrens[],stookgrens[]-_34_KNMI_Stations[[#This Row],[Etmaal temperatuur °C]],0),"")</f>
        <v>16.7</v>
      </c>
      <c r="O4730" s="89">
        <f>_34_KNMI_Stations[[#This Row],[graaddagen]]*_34_KNMI_Stations[[#This Row],[Gewogen factor]]</f>
        <v>18.37</v>
      </c>
      <c r="P4730" s="89" cm="1">
        <f t="array" ref="P4730">IF(ISNUMBER(_34_KNMI_Stations[[#This Row],[Etmaal temperatuur °C]]),IF(_34_KNMI_Stations[[#This Row],[Etmaal temperatuur °C]]&gt;stookgrens[],_34_KNMI_Stations[[#This Row],[Etmaal temperatuur °C]]-stookgrens[],0),"")</f>
        <v>0</v>
      </c>
    </row>
    <row r="4731" spans="1:16" x14ac:dyDescent="0.25">
      <c r="A4731">
        <v>273</v>
      </c>
      <c r="B4731" s="110">
        <v>46031</v>
      </c>
      <c r="C4731" s="89">
        <v>8.5</v>
      </c>
      <c r="D4731" s="89">
        <v>-0.4</v>
      </c>
      <c r="E4731" s="96">
        <v>97</v>
      </c>
      <c r="F4731" s="89">
        <v>7.1</v>
      </c>
      <c r="G4731" s="89"/>
      <c r="H4731">
        <v>0.94</v>
      </c>
      <c r="I4731" t="s">
        <v>11</v>
      </c>
      <c r="J4731">
        <v>1.1000000000000001</v>
      </c>
      <c r="K4731">
        <v>1</v>
      </c>
      <c r="L4731">
        <v>2026</v>
      </c>
      <c r="M4731" t="s">
        <v>344</v>
      </c>
      <c r="N4731" s="89" cm="1">
        <f t="array" ref="N4731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4731" s="89">
        <f>_34_KNMI_Stations[[#This Row],[graaddagen]]*_34_KNMI_Stations[[#This Row],[Gewogen factor]]</f>
        <v>20.239999999999998</v>
      </c>
      <c r="P4731" s="89" cm="1">
        <f t="array" ref="P4731">IF(ISNUMBER(_34_KNMI_Stations[[#This Row],[Etmaal temperatuur °C]]),IF(_34_KNMI_Stations[[#This Row],[Etmaal temperatuur °C]]&gt;stookgrens[],_34_KNMI_Stations[[#This Row],[Etmaal temperatuur °C]]-stookgrens[],0),"")</f>
        <v>0</v>
      </c>
    </row>
    <row r="4732" spans="1:16" x14ac:dyDescent="0.25">
      <c r="A4732">
        <v>273</v>
      </c>
      <c r="B4732" s="110">
        <v>46032</v>
      </c>
      <c r="C4732" s="89">
        <v>5.8</v>
      </c>
      <c r="D4732" s="89">
        <v>-3.1</v>
      </c>
      <c r="E4732" s="96">
        <v>384</v>
      </c>
      <c r="F4732" s="89">
        <v>-0.1</v>
      </c>
      <c r="G4732" s="89"/>
      <c r="H4732">
        <v>0.76</v>
      </c>
      <c r="I4732" t="s">
        <v>11</v>
      </c>
      <c r="J4732">
        <v>1.1000000000000001</v>
      </c>
      <c r="K4732">
        <v>1</v>
      </c>
      <c r="L4732">
        <v>2026</v>
      </c>
      <c r="M4732" t="s">
        <v>344</v>
      </c>
      <c r="N4732" s="89" cm="1">
        <f t="array" ref="N4732">IF(ISNUMBER(_34_KNMI_Stations[[#This Row],[Etmaal temperatuur °C]]),IF(_34_KNMI_Stations[[#This Row],[Etmaal temperatuur °C]]&lt;stookgrens[],stookgrens[]-_34_KNMI_Stations[[#This Row],[Etmaal temperatuur °C]],0),"")</f>
        <v>21.1</v>
      </c>
      <c r="O4732" s="89">
        <f>_34_KNMI_Stations[[#This Row],[graaddagen]]*_34_KNMI_Stations[[#This Row],[Gewogen factor]]</f>
        <v>23.210000000000004</v>
      </c>
      <c r="P4732" s="89" cm="1">
        <f t="array" ref="P4732">IF(ISNUMBER(_34_KNMI_Stations[[#This Row],[Etmaal temperatuur °C]]),IF(_34_KNMI_Stations[[#This Row],[Etmaal temperatuur °C]]&gt;stookgrens[],_34_KNMI_Stations[[#This Row],[Etmaal temperatuur °C]]-stookgrens[],0),"")</f>
        <v>0</v>
      </c>
    </row>
    <row r="4733" spans="1:16" x14ac:dyDescent="0.25">
      <c r="A4733">
        <v>273</v>
      </c>
      <c r="B4733" s="110">
        <v>46033</v>
      </c>
      <c r="C4733" s="89">
        <v>4.5</v>
      </c>
      <c r="D4733" s="89">
        <v>-4</v>
      </c>
      <c r="E4733" s="96">
        <v>305</v>
      </c>
      <c r="F4733" s="89">
        <v>0</v>
      </c>
      <c r="G4733" s="89"/>
      <c r="H4733">
        <v>0.87</v>
      </c>
      <c r="I4733" t="s">
        <v>11</v>
      </c>
      <c r="J4733">
        <v>1.1000000000000001</v>
      </c>
      <c r="K4733">
        <v>1</v>
      </c>
      <c r="L4733">
        <v>2026</v>
      </c>
      <c r="M4733" t="s">
        <v>344</v>
      </c>
      <c r="N4733" s="89" cm="1">
        <f t="array" ref="N4733">IF(ISNUMBER(_34_KNMI_Stations[[#This Row],[Etmaal temperatuur °C]]),IF(_34_KNMI_Stations[[#This Row],[Etmaal temperatuur °C]]&lt;stookgrens[],stookgrens[]-_34_KNMI_Stations[[#This Row],[Etmaal temperatuur °C]],0),"")</f>
        <v>22</v>
      </c>
      <c r="O4733" s="89">
        <f>_34_KNMI_Stations[[#This Row],[graaddagen]]*_34_KNMI_Stations[[#This Row],[Gewogen factor]]</f>
        <v>24.200000000000003</v>
      </c>
      <c r="P4733" s="89" cm="1">
        <f t="array" ref="P4733">IF(ISNUMBER(_34_KNMI_Stations[[#This Row],[Etmaal temperatuur °C]]),IF(_34_KNMI_Stations[[#This Row],[Etmaal temperatuur °C]]&gt;stookgrens[],_34_KNMI_Stations[[#This Row],[Etmaal temperatuur °C]]-stookgrens[],0),"")</f>
        <v>0</v>
      </c>
    </row>
    <row r="4734" spans="1:16" x14ac:dyDescent="0.25">
      <c r="A4734">
        <v>273</v>
      </c>
      <c r="B4734" s="110">
        <v>46034</v>
      </c>
      <c r="C4734" s="89">
        <v>5.4</v>
      </c>
      <c r="D4734" s="89">
        <v>2.9</v>
      </c>
      <c r="E4734" s="96">
        <v>125</v>
      </c>
      <c r="F4734" s="89">
        <v>2.4</v>
      </c>
      <c r="G4734" s="89"/>
      <c r="H4734">
        <v>0.97</v>
      </c>
      <c r="I4734" t="s">
        <v>11</v>
      </c>
      <c r="J4734">
        <v>1.1000000000000001</v>
      </c>
      <c r="K4734">
        <v>1</v>
      </c>
      <c r="L4734">
        <v>2026</v>
      </c>
      <c r="M4734" t="s">
        <v>381</v>
      </c>
      <c r="N4734" s="89" cm="1">
        <f t="array" ref="N4734">IF(ISNUMBER(_34_KNMI_Stations[[#This Row],[Etmaal temperatuur °C]]),IF(_34_KNMI_Stations[[#This Row],[Etmaal temperatuur °C]]&lt;stookgrens[],stookgrens[]-_34_KNMI_Stations[[#This Row],[Etmaal temperatuur °C]],0),"")</f>
        <v>15.1</v>
      </c>
      <c r="O4734" s="89">
        <f>_34_KNMI_Stations[[#This Row],[graaddagen]]*_34_KNMI_Stations[[#This Row],[Gewogen factor]]</f>
        <v>16.61</v>
      </c>
      <c r="P4734" s="89" cm="1">
        <f t="array" ref="P4734">IF(ISNUMBER(_34_KNMI_Stations[[#This Row],[Etmaal temperatuur °C]]),IF(_34_KNMI_Stations[[#This Row],[Etmaal temperatuur °C]]&gt;stookgrens[],_34_KNMI_Stations[[#This Row],[Etmaal temperatuur °C]]-stookgrens[],0),"")</f>
        <v>0</v>
      </c>
    </row>
    <row r="4735" spans="1:16" x14ac:dyDescent="0.25">
      <c r="A4735">
        <v>273</v>
      </c>
      <c r="B4735" s="110">
        <v>46035</v>
      </c>
      <c r="C4735" s="89">
        <v>4.2</v>
      </c>
      <c r="D4735" s="89">
        <v>7.5</v>
      </c>
      <c r="E4735" s="96">
        <v>91</v>
      </c>
      <c r="F4735" s="89">
        <v>3.8</v>
      </c>
      <c r="G4735" s="89"/>
      <c r="H4735">
        <v>0.98</v>
      </c>
      <c r="I4735" t="s">
        <v>11</v>
      </c>
      <c r="J4735">
        <v>1.1000000000000001</v>
      </c>
      <c r="K4735">
        <v>1</v>
      </c>
      <c r="L4735">
        <v>2026</v>
      </c>
      <c r="M4735" t="s">
        <v>381</v>
      </c>
      <c r="N4735" s="89" cm="1">
        <f t="array" ref="N4735">IF(ISNUMBER(_34_KNMI_Stations[[#This Row],[Etmaal temperatuur °C]]),IF(_34_KNMI_Stations[[#This Row],[Etmaal temperatuur °C]]&lt;stookgrens[],stookgrens[]-_34_KNMI_Stations[[#This Row],[Etmaal temperatuur °C]],0),"")</f>
        <v>10.5</v>
      </c>
      <c r="O4735" s="89">
        <f>_34_KNMI_Stations[[#This Row],[graaddagen]]*_34_KNMI_Stations[[#This Row],[Gewogen factor]]</f>
        <v>11.55</v>
      </c>
      <c r="P4735" s="89" cm="1">
        <f t="array" ref="P4735">IF(ISNUMBER(_34_KNMI_Stations[[#This Row],[Etmaal temperatuur °C]]),IF(_34_KNMI_Stations[[#This Row],[Etmaal temperatuur °C]]&gt;stookgrens[],_34_KNMI_Stations[[#This Row],[Etmaal temperatuur °C]]-stookgrens[],0),"")</f>
        <v>0</v>
      </c>
    </row>
    <row r="4736" spans="1:16" x14ac:dyDescent="0.25">
      <c r="A4736">
        <v>273</v>
      </c>
      <c r="B4736" s="110">
        <v>46036</v>
      </c>
      <c r="C4736" s="89">
        <v>2.8</v>
      </c>
      <c r="D4736" s="89">
        <v>4.8</v>
      </c>
      <c r="E4736" s="96">
        <v>415</v>
      </c>
      <c r="F4736" s="89">
        <v>4</v>
      </c>
      <c r="G4736" s="89"/>
      <c r="H4736">
        <v>0.95</v>
      </c>
      <c r="I4736" t="s">
        <v>11</v>
      </c>
      <c r="J4736">
        <v>1.1000000000000001</v>
      </c>
      <c r="K4736">
        <v>1</v>
      </c>
      <c r="L4736">
        <v>2026</v>
      </c>
      <c r="M4736" t="s">
        <v>381</v>
      </c>
      <c r="N4736" s="89" cm="1">
        <f t="array" ref="N4736">IF(ISNUMBER(_34_KNMI_Stations[[#This Row],[Etmaal temperatuur °C]]),IF(_34_KNMI_Stations[[#This Row],[Etmaal temperatuur °C]]&lt;stookgrens[],stookgrens[]-_34_KNMI_Stations[[#This Row],[Etmaal temperatuur °C]],0),"")</f>
        <v>13.2</v>
      </c>
      <c r="O4736" s="89">
        <f>_34_KNMI_Stations[[#This Row],[graaddagen]]*_34_KNMI_Stations[[#This Row],[Gewogen factor]]</f>
        <v>14.52</v>
      </c>
      <c r="P4736" s="89" cm="1">
        <f t="array" ref="P4736">IF(ISNUMBER(_34_KNMI_Stations[[#This Row],[Etmaal temperatuur °C]]),IF(_34_KNMI_Stations[[#This Row],[Etmaal temperatuur °C]]&gt;stookgrens[],_34_KNMI_Stations[[#This Row],[Etmaal temperatuur °C]]-stookgrens[],0),"")</f>
        <v>0</v>
      </c>
    </row>
    <row r="4737" spans="1:16" x14ac:dyDescent="0.25">
      <c r="A4737">
        <v>273</v>
      </c>
      <c r="B4737" s="110">
        <v>46037</v>
      </c>
      <c r="C4737" s="89">
        <v>5.2</v>
      </c>
      <c r="D4737" s="89">
        <v>8.1999999999999993</v>
      </c>
      <c r="E4737" s="96">
        <v>91</v>
      </c>
      <c r="F4737" s="89">
        <v>1.2</v>
      </c>
      <c r="G4737" s="89"/>
      <c r="H4737">
        <v>0.93</v>
      </c>
      <c r="I4737" t="s">
        <v>11</v>
      </c>
      <c r="J4737">
        <v>1.1000000000000001</v>
      </c>
      <c r="K4737">
        <v>1</v>
      </c>
      <c r="L4737">
        <v>2026</v>
      </c>
      <c r="M4737" t="s">
        <v>381</v>
      </c>
      <c r="N4737" s="89" cm="1">
        <f t="array" ref="N4737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4737" s="89">
        <f>_34_KNMI_Stations[[#This Row],[graaddagen]]*_34_KNMI_Stations[[#This Row],[Gewogen factor]]</f>
        <v>10.780000000000001</v>
      </c>
      <c r="P4737" s="89" cm="1">
        <f t="array" ref="P4737">IF(ISNUMBER(_34_KNMI_Stations[[#This Row],[Etmaal temperatuur °C]]),IF(_34_KNMI_Stations[[#This Row],[Etmaal temperatuur °C]]&gt;stookgrens[],_34_KNMI_Stations[[#This Row],[Etmaal temperatuur °C]]-stookgrens[],0),"")</f>
        <v>0</v>
      </c>
    </row>
    <row r="4738" spans="1:16" x14ac:dyDescent="0.25">
      <c r="A4738">
        <v>273</v>
      </c>
      <c r="B4738" s="110">
        <v>46038</v>
      </c>
      <c r="C4738" s="89">
        <v>4.0999999999999996</v>
      </c>
      <c r="D4738" s="89">
        <v>8.1</v>
      </c>
      <c r="E4738" s="96">
        <v>290</v>
      </c>
      <c r="F4738" s="89">
        <v>0.9</v>
      </c>
      <c r="G4738" s="89"/>
      <c r="H4738">
        <v>0.9</v>
      </c>
      <c r="I4738" t="s">
        <v>11</v>
      </c>
      <c r="J4738">
        <v>1.1000000000000001</v>
      </c>
      <c r="K4738">
        <v>1</v>
      </c>
      <c r="L4738">
        <v>2026</v>
      </c>
      <c r="M4738" t="s">
        <v>381</v>
      </c>
      <c r="N4738" s="89" cm="1">
        <f t="array" ref="N4738">IF(ISNUMBER(_34_KNMI_Stations[[#This Row],[Etmaal temperatuur °C]]),IF(_34_KNMI_Stations[[#This Row],[Etmaal temperatuur °C]]&lt;stookgrens[],stookgrens[]-_34_KNMI_Stations[[#This Row],[Etmaal temperatuur °C]],0),"")</f>
        <v>9.9</v>
      </c>
      <c r="O4738" s="89">
        <f>_34_KNMI_Stations[[#This Row],[graaddagen]]*_34_KNMI_Stations[[#This Row],[Gewogen factor]]</f>
        <v>10.89</v>
      </c>
      <c r="P4738" s="89" cm="1">
        <f t="array" ref="P4738">IF(ISNUMBER(_34_KNMI_Stations[[#This Row],[Etmaal temperatuur °C]]),IF(_34_KNMI_Stations[[#This Row],[Etmaal temperatuur °C]]&gt;stookgrens[],_34_KNMI_Stations[[#This Row],[Etmaal temperatuur °C]]-stookgrens[],0),"")</f>
        <v>0</v>
      </c>
    </row>
    <row r="4739" spans="1:16" x14ac:dyDescent="0.25">
      <c r="A4739">
        <v>273</v>
      </c>
      <c r="B4739" s="110">
        <v>46039</v>
      </c>
      <c r="C4739" s="89">
        <v>2.6</v>
      </c>
      <c r="D4739" s="89">
        <v>6.4</v>
      </c>
      <c r="E4739" s="96">
        <v>392</v>
      </c>
      <c r="F4739" s="89">
        <v>0.2</v>
      </c>
      <c r="G4739" s="89"/>
      <c r="H4739">
        <v>0.94</v>
      </c>
      <c r="I4739" t="s">
        <v>11</v>
      </c>
      <c r="J4739">
        <v>1.1000000000000001</v>
      </c>
      <c r="K4739">
        <v>1</v>
      </c>
      <c r="L4739">
        <v>2026</v>
      </c>
      <c r="M4739" t="s">
        <v>381</v>
      </c>
      <c r="N4739" s="89" cm="1">
        <f t="array" ref="N4739">IF(ISNUMBER(_34_KNMI_Stations[[#This Row],[Etmaal temperatuur °C]]),IF(_34_KNMI_Stations[[#This Row],[Etmaal temperatuur °C]]&lt;stookgrens[],stookgrens[]-_34_KNMI_Stations[[#This Row],[Etmaal temperatuur °C]],0),"")</f>
        <v>11.6</v>
      </c>
      <c r="O4739" s="89">
        <f>_34_KNMI_Stations[[#This Row],[graaddagen]]*_34_KNMI_Stations[[#This Row],[Gewogen factor]]</f>
        <v>12.76</v>
      </c>
      <c r="P4739" s="89" cm="1">
        <f t="array" ref="P4739">IF(ISNUMBER(_34_KNMI_Stations[[#This Row],[Etmaal temperatuur °C]]),IF(_34_KNMI_Stations[[#This Row],[Etmaal temperatuur °C]]&gt;stookgrens[],_34_KNMI_Stations[[#This Row],[Etmaal temperatuur °C]]-stookgrens[],0),"")</f>
        <v>0</v>
      </c>
    </row>
    <row r="4740" spans="1:16" x14ac:dyDescent="0.25">
      <c r="A4740">
        <v>273</v>
      </c>
      <c r="B4740" s="110">
        <v>46040</v>
      </c>
      <c r="C4740" s="89">
        <v>3.4</v>
      </c>
      <c r="D4740" s="89">
        <v>0.6</v>
      </c>
      <c r="E4740" s="96">
        <v>147</v>
      </c>
      <c r="F4740" s="89">
        <v>0</v>
      </c>
      <c r="G4740" s="89"/>
      <c r="H4740">
        <v>0.99</v>
      </c>
      <c r="I4740" t="s">
        <v>11</v>
      </c>
      <c r="J4740">
        <v>1.1000000000000001</v>
      </c>
      <c r="K4740">
        <v>1</v>
      </c>
      <c r="L4740">
        <v>2026</v>
      </c>
      <c r="M4740" t="s">
        <v>381</v>
      </c>
      <c r="N4740" s="89" cm="1">
        <f t="array" ref="N4740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4740" s="89">
        <f>_34_KNMI_Stations[[#This Row],[graaddagen]]*_34_KNMI_Stations[[#This Row],[Gewogen factor]]</f>
        <v>19.14</v>
      </c>
      <c r="P4740" s="89" cm="1">
        <f t="array" ref="P4740">IF(ISNUMBER(_34_KNMI_Stations[[#This Row],[Etmaal temperatuur °C]]),IF(_34_KNMI_Stations[[#This Row],[Etmaal temperatuur °C]]&gt;stookgrens[],_34_KNMI_Stations[[#This Row],[Etmaal temperatuur °C]]-stookgrens[],0),"")</f>
        <v>0</v>
      </c>
    </row>
    <row r="4741" spans="1:16" x14ac:dyDescent="0.25">
      <c r="A4741">
        <v>273</v>
      </c>
      <c r="B4741" s="110">
        <v>46041</v>
      </c>
      <c r="C4741" s="89">
        <v>3</v>
      </c>
      <c r="D4741" s="89">
        <v>1.9</v>
      </c>
      <c r="E4741" s="96">
        <v>378</v>
      </c>
      <c r="F4741" s="89">
        <v>0</v>
      </c>
      <c r="G4741" s="89"/>
      <c r="H4741">
        <v>0.94</v>
      </c>
      <c r="I4741" t="s">
        <v>11</v>
      </c>
      <c r="J4741">
        <v>1.1000000000000001</v>
      </c>
      <c r="K4741">
        <v>1</v>
      </c>
      <c r="L4741">
        <v>2026</v>
      </c>
      <c r="M4741" t="s">
        <v>382</v>
      </c>
      <c r="N4741" s="89" cm="1">
        <f t="array" ref="N4741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4741" s="89">
        <f>_34_KNMI_Stations[[#This Row],[graaddagen]]*_34_KNMI_Stations[[#This Row],[Gewogen factor]]</f>
        <v>17.710000000000004</v>
      </c>
      <c r="P4741" s="89" cm="1">
        <f t="array" ref="P4741">IF(ISNUMBER(_34_KNMI_Stations[[#This Row],[Etmaal temperatuur °C]]),IF(_34_KNMI_Stations[[#This Row],[Etmaal temperatuur °C]]&gt;stookgrens[],_34_KNMI_Stations[[#This Row],[Etmaal temperatuur °C]]-stookgrens[],0),"")</f>
        <v>0</v>
      </c>
    </row>
    <row r="4742" spans="1:16" x14ac:dyDescent="0.25">
      <c r="A4742">
        <v>273</v>
      </c>
      <c r="B4742" s="110">
        <v>46042</v>
      </c>
      <c r="C4742" s="89">
        <v>3.1</v>
      </c>
      <c r="D4742" s="89">
        <v>1.7</v>
      </c>
      <c r="E4742" s="96">
        <v>439</v>
      </c>
      <c r="F4742" s="89">
        <v>0</v>
      </c>
      <c r="G4742" s="89"/>
      <c r="H4742">
        <v>0.9</v>
      </c>
      <c r="I4742" t="s">
        <v>11</v>
      </c>
      <c r="J4742">
        <v>1.1000000000000001</v>
      </c>
      <c r="K4742">
        <v>1</v>
      </c>
      <c r="L4742">
        <v>2026</v>
      </c>
      <c r="M4742" t="s">
        <v>382</v>
      </c>
      <c r="N4742" s="89" cm="1">
        <f t="array" ref="N4742">IF(ISNUMBER(_34_KNMI_Stations[[#This Row],[Etmaal temperatuur °C]]),IF(_34_KNMI_Stations[[#This Row],[Etmaal temperatuur °C]]&lt;stookgrens[],stookgrens[]-_34_KNMI_Stations[[#This Row],[Etmaal temperatuur °C]],0),"")</f>
        <v>16.3</v>
      </c>
      <c r="O4742" s="89">
        <f>_34_KNMI_Stations[[#This Row],[graaddagen]]*_34_KNMI_Stations[[#This Row],[Gewogen factor]]</f>
        <v>17.930000000000003</v>
      </c>
      <c r="P4742" s="89" cm="1">
        <f t="array" ref="P4742">IF(ISNUMBER(_34_KNMI_Stations[[#This Row],[Etmaal temperatuur °C]]),IF(_34_KNMI_Stations[[#This Row],[Etmaal temperatuur °C]]&gt;stookgrens[],_34_KNMI_Stations[[#This Row],[Etmaal temperatuur °C]]-stookgrens[],0),"")</f>
        <v>0</v>
      </c>
    </row>
    <row r="4743" spans="1:16" x14ac:dyDescent="0.25">
      <c r="A4743">
        <v>273</v>
      </c>
      <c r="B4743" s="110">
        <v>46043</v>
      </c>
      <c r="C4743" s="89">
        <v>4.8</v>
      </c>
      <c r="D4743" s="89">
        <v>2.8</v>
      </c>
      <c r="E4743" s="96">
        <v>283</v>
      </c>
      <c r="F4743" s="89">
        <v>0.2</v>
      </c>
      <c r="G4743" s="89"/>
      <c r="H4743">
        <v>0.82</v>
      </c>
      <c r="I4743" t="s">
        <v>11</v>
      </c>
      <c r="J4743">
        <v>1.1000000000000001</v>
      </c>
      <c r="K4743">
        <v>1</v>
      </c>
      <c r="L4743">
        <v>2026</v>
      </c>
      <c r="M4743" t="s">
        <v>382</v>
      </c>
      <c r="N4743" s="89" cm="1">
        <f t="array" ref="N4743">IF(ISNUMBER(_34_KNMI_Stations[[#This Row],[Etmaal temperatuur °C]]),IF(_34_KNMI_Stations[[#This Row],[Etmaal temperatuur °C]]&lt;stookgrens[],stookgrens[]-_34_KNMI_Stations[[#This Row],[Etmaal temperatuur °C]],0),"")</f>
        <v>15.2</v>
      </c>
      <c r="O4743" s="89">
        <f>_34_KNMI_Stations[[#This Row],[graaddagen]]*_34_KNMI_Stations[[#This Row],[Gewogen factor]]</f>
        <v>16.72</v>
      </c>
      <c r="P4743" s="89" cm="1">
        <f t="array" ref="P4743">IF(ISNUMBER(_34_KNMI_Stations[[#This Row],[Etmaal temperatuur °C]]),IF(_34_KNMI_Stations[[#This Row],[Etmaal temperatuur °C]]&gt;stookgrens[],_34_KNMI_Stations[[#This Row],[Etmaal temperatuur °C]]-stookgrens[],0),"")</f>
        <v>0</v>
      </c>
    </row>
    <row r="4744" spans="1:16" x14ac:dyDescent="0.25">
      <c r="A4744">
        <v>273</v>
      </c>
      <c r="B4744" s="110">
        <v>46044</v>
      </c>
      <c r="C4744" s="89">
        <v>6.2</v>
      </c>
      <c r="D4744" s="89">
        <v>-0.2</v>
      </c>
      <c r="E4744" s="96">
        <v>468</v>
      </c>
      <c r="F4744" s="89">
        <v>-0.1</v>
      </c>
      <c r="G4744" s="89"/>
      <c r="H4744">
        <v>0.8</v>
      </c>
      <c r="I4744" t="s">
        <v>11</v>
      </c>
      <c r="J4744">
        <v>1.1000000000000001</v>
      </c>
      <c r="K4744">
        <v>1</v>
      </c>
      <c r="L4744">
        <v>2026</v>
      </c>
      <c r="M4744" t="s">
        <v>382</v>
      </c>
      <c r="N4744" s="89" cm="1">
        <f t="array" ref="N4744">IF(ISNUMBER(_34_KNMI_Stations[[#This Row],[Etmaal temperatuur °C]]),IF(_34_KNMI_Stations[[#This Row],[Etmaal temperatuur °C]]&lt;stookgrens[],stookgrens[]-_34_KNMI_Stations[[#This Row],[Etmaal temperatuur °C]],0),"")</f>
        <v>18.2</v>
      </c>
      <c r="O4744" s="89">
        <f>_34_KNMI_Stations[[#This Row],[graaddagen]]*_34_KNMI_Stations[[#This Row],[Gewogen factor]]</f>
        <v>20.02</v>
      </c>
      <c r="P4744" s="89" cm="1">
        <f t="array" ref="P4744">IF(ISNUMBER(_34_KNMI_Stations[[#This Row],[Etmaal temperatuur °C]]),IF(_34_KNMI_Stations[[#This Row],[Etmaal temperatuur °C]]&gt;stookgrens[],_34_KNMI_Stations[[#This Row],[Etmaal temperatuur °C]]-stookgrens[],0),"")</f>
        <v>0</v>
      </c>
    </row>
    <row r="4745" spans="1:16" x14ac:dyDescent="0.25">
      <c r="A4745">
        <v>273</v>
      </c>
      <c r="B4745" s="110">
        <v>46045</v>
      </c>
      <c r="C4745" s="89">
        <v>6.4</v>
      </c>
      <c r="D4745" s="89">
        <v>0.4</v>
      </c>
      <c r="E4745" s="96">
        <v>312</v>
      </c>
      <c r="F4745" s="89">
        <v>0.1</v>
      </c>
      <c r="G4745" s="89"/>
      <c r="H4745">
        <v>0.86</v>
      </c>
      <c r="I4745" t="s">
        <v>11</v>
      </c>
      <c r="J4745">
        <v>1.1000000000000001</v>
      </c>
      <c r="K4745">
        <v>1</v>
      </c>
      <c r="L4745">
        <v>2026</v>
      </c>
      <c r="M4745" t="s">
        <v>382</v>
      </c>
      <c r="N4745" s="89" cm="1">
        <f t="array" ref="N4745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4745" s="89">
        <f>_34_KNMI_Stations[[#This Row],[graaddagen]]*_34_KNMI_Stations[[#This Row],[Gewogen factor]]</f>
        <v>19.360000000000003</v>
      </c>
      <c r="P4745" s="89" cm="1">
        <f t="array" ref="P4745">IF(ISNUMBER(_34_KNMI_Stations[[#This Row],[Etmaal temperatuur °C]]),IF(_34_KNMI_Stations[[#This Row],[Etmaal temperatuur °C]]&gt;stookgrens[],_34_KNMI_Stations[[#This Row],[Etmaal temperatuur °C]]-stookgrens[],0),"")</f>
        <v>0</v>
      </c>
    </row>
    <row r="4746" spans="1:16" x14ac:dyDescent="0.25">
      <c r="A4746">
        <v>273</v>
      </c>
      <c r="B4746" s="110">
        <v>46046</v>
      </c>
      <c r="C4746" s="89">
        <v>5.6</v>
      </c>
      <c r="D4746" s="89">
        <v>-0.7</v>
      </c>
      <c r="E4746" s="96">
        <v>325</v>
      </c>
      <c r="F4746" s="89">
        <v>0</v>
      </c>
      <c r="G4746" s="89"/>
      <c r="H4746">
        <v>0.88</v>
      </c>
      <c r="I4746" t="s">
        <v>11</v>
      </c>
      <c r="J4746">
        <v>1.1000000000000001</v>
      </c>
      <c r="K4746">
        <v>1</v>
      </c>
      <c r="L4746">
        <v>2026</v>
      </c>
      <c r="M4746" t="s">
        <v>382</v>
      </c>
      <c r="N4746" s="89" cm="1">
        <f t="array" ref="N4746">IF(ISNUMBER(_34_KNMI_Stations[[#This Row],[Etmaal temperatuur °C]]),IF(_34_KNMI_Stations[[#This Row],[Etmaal temperatuur °C]]&lt;stookgrens[],stookgrens[]-_34_KNMI_Stations[[#This Row],[Etmaal temperatuur °C]],0),"")</f>
        <v>18.7</v>
      </c>
      <c r="O4746" s="89">
        <f>_34_KNMI_Stations[[#This Row],[graaddagen]]*_34_KNMI_Stations[[#This Row],[Gewogen factor]]</f>
        <v>20.57</v>
      </c>
      <c r="P4746" s="89" cm="1">
        <f t="array" ref="P4746">IF(ISNUMBER(_34_KNMI_Stations[[#This Row],[Etmaal temperatuur °C]]),IF(_34_KNMI_Stations[[#This Row],[Etmaal temperatuur °C]]&gt;stookgrens[],_34_KNMI_Stations[[#This Row],[Etmaal temperatuur °C]]-stookgrens[],0),"")</f>
        <v>0</v>
      </c>
    </row>
    <row r="4747" spans="1:16" x14ac:dyDescent="0.25">
      <c r="A4747">
        <v>273</v>
      </c>
      <c r="B4747" s="110">
        <v>46047</v>
      </c>
      <c r="C4747" s="89">
        <v>5.2</v>
      </c>
      <c r="D4747" s="89">
        <v>-1.1000000000000001</v>
      </c>
      <c r="E4747" s="96">
        <v>222</v>
      </c>
      <c r="F4747" s="89">
        <v>0</v>
      </c>
      <c r="G4747" s="89"/>
      <c r="H4747">
        <v>0.89</v>
      </c>
      <c r="I4747" t="s">
        <v>11</v>
      </c>
      <c r="J4747">
        <v>1.1000000000000001</v>
      </c>
      <c r="K4747">
        <v>1</v>
      </c>
      <c r="L4747">
        <v>2026</v>
      </c>
      <c r="M4747" t="s">
        <v>382</v>
      </c>
      <c r="N4747" s="89" cm="1">
        <f t="array" ref="N4747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4747" s="89">
        <f>_34_KNMI_Stations[[#This Row],[graaddagen]]*_34_KNMI_Stations[[#This Row],[Gewogen factor]]</f>
        <v>21.01</v>
      </c>
      <c r="P4747" s="89" cm="1">
        <f t="array" ref="P4747">IF(ISNUMBER(_34_KNMI_Stations[[#This Row],[Etmaal temperatuur °C]]),IF(_34_KNMI_Stations[[#This Row],[Etmaal temperatuur °C]]&gt;stookgrens[],_34_KNMI_Stations[[#This Row],[Etmaal temperatuur °C]]-stookgrens[],0),"")</f>
        <v>0</v>
      </c>
    </row>
    <row r="4748" spans="1:16" x14ac:dyDescent="0.25">
      <c r="A4748">
        <v>273</v>
      </c>
      <c r="B4748" s="110">
        <v>46048</v>
      </c>
      <c r="C4748" s="89">
        <v>3</v>
      </c>
      <c r="D4748" s="89">
        <v>0.4</v>
      </c>
      <c r="E4748" s="96">
        <v>155</v>
      </c>
      <c r="F4748" s="89">
        <v>-0.1</v>
      </c>
      <c r="G4748" s="89"/>
      <c r="H4748">
        <v>0.92</v>
      </c>
      <c r="I4748" t="s">
        <v>11</v>
      </c>
      <c r="J4748">
        <v>1.1000000000000001</v>
      </c>
      <c r="K4748">
        <v>1</v>
      </c>
      <c r="L4748">
        <v>2026</v>
      </c>
      <c r="M4748" t="s">
        <v>383</v>
      </c>
      <c r="N4748" s="89" cm="1">
        <f t="array" ref="N4748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4748" s="89">
        <f>_34_KNMI_Stations[[#This Row],[graaddagen]]*_34_KNMI_Stations[[#This Row],[Gewogen factor]]</f>
        <v>19.360000000000003</v>
      </c>
      <c r="P4748" s="89" cm="1">
        <f t="array" ref="P4748">IF(ISNUMBER(_34_KNMI_Stations[[#This Row],[Etmaal temperatuur °C]]),IF(_34_KNMI_Stations[[#This Row],[Etmaal temperatuur °C]]&gt;stookgrens[],_34_KNMI_Stations[[#This Row],[Etmaal temperatuur °C]]-stookgrens[],0),"")</f>
        <v>0</v>
      </c>
    </row>
    <row r="4749" spans="1:16" x14ac:dyDescent="0.25">
      <c r="A4749">
        <v>273</v>
      </c>
      <c r="B4749" s="110">
        <v>46049</v>
      </c>
      <c r="C4749" s="89">
        <v>5.5</v>
      </c>
      <c r="D4749" s="89">
        <v>0.3</v>
      </c>
      <c r="E4749" s="96">
        <v>276</v>
      </c>
      <c r="F4749" s="89">
        <v>4.3</v>
      </c>
      <c r="G4749" s="89"/>
      <c r="H4749">
        <v>0.93</v>
      </c>
      <c r="I4749" t="s">
        <v>11</v>
      </c>
      <c r="J4749">
        <v>1.1000000000000001</v>
      </c>
      <c r="K4749">
        <v>1</v>
      </c>
      <c r="L4749">
        <v>2026</v>
      </c>
      <c r="M4749" t="s">
        <v>383</v>
      </c>
      <c r="N4749" s="89" cm="1">
        <f t="array" ref="N4749">IF(ISNUMBER(_34_KNMI_Stations[[#This Row],[Etmaal temperatuur °C]]),IF(_34_KNMI_Stations[[#This Row],[Etmaal temperatuur °C]]&lt;stookgrens[],stookgrens[]-_34_KNMI_Stations[[#This Row],[Etmaal temperatuur °C]],0),"")</f>
        <v>17.7</v>
      </c>
      <c r="O4749" s="89">
        <f>_34_KNMI_Stations[[#This Row],[graaddagen]]*_34_KNMI_Stations[[#This Row],[Gewogen factor]]</f>
        <v>19.470000000000002</v>
      </c>
      <c r="P4749" s="89" cm="1">
        <f t="array" ref="P4749">IF(ISNUMBER(_34_KNMI_Stations[[#This Row],[Etmaal temperatuur °C]]),IF(_34_KNMI_Stations[[#This Row],[Etmaal temperatuur °C]]&gt;stookgrens[],_34_KNMI_Stations[[#This Row],[Etmaal temperatuur °C]]-stookgrens[],0),"")</f>
        <v>0</v>
      </c>
    </row>
    <row r="4750" spans="1:16" x14ac:dyDescent="0.25">
      <c r="A4750">
        <v>273</v>
      </c>
      <c r="B4750" s="110">
        <v>46050</v>
      </c>
      <c r="C4750" s="89">
        <v>4.9000000000000004</v>
      </c>
      <c r="D4750" s="89">
        <v>0.3</v>
      </c>
      <c r="E4750" s="96">
        <v>143</v>
      </c>
      <c r="F4750" s="89">
        <v>0.1</v>
      </c>
      <c r="G4750" s="89"/>
      <c r="H4750">
        <v>0.96</v>
      </c>
      <c r="I4750" t="s">
        <v>11</v>
      </c>
      <c r="J4750">
        <v>1.1000000000000001</v>
      </c>
      <c r="K4750">
        <v>1</v>
      </c>
      <c r="L4750">
        <v>2026</v>
      </c>
      <c r="M4750" t="s">
        <v>383</v>
      </c>
      <c r="N4750" s="89" cm="1">
        <f t="array" ref="N4750">IF(ISNUMBER(_34_KNMI_Stations[[#This Row],[Etmaal temperatuur °C]]),IF(_34_KNMI_Stations[[#This Row],[Etmaal temperatuur °C]]&lt;stookgrens[],stookgrens[]-_34_KNMI_Stations[[#This Row],[Etmaal temperatuur °C]],0),"")</f>
        <v>17.7</v>
      </c>
      <c r="O4750" s="89">
        <f>_34_KNMI_Stations[[#This Row],[graaddagen]]*_34_KNMI_Stations[[#This Row],[Gewogen factor]]</f>
        <v>19.470000000000002</v>
      </c>
      <c r="P4750" s="89" cm="1">
        <f t="array" ref="P4750">IF(ISNUMBER(_34_KNMI_Stations[[#This Row],[Etmaal temperatuur °C]]),IF(_34_KNMI_Stations[[#This Row],[Etmaal temperatuur °C]]&gt;stookgrens[],_34_KNMI_Stations[[#This Row],[Etmaal temperatuur °C]]-stookgrens[],0),"")</f>
        <v>0</v>
      </c>
    </row>
    <row r="4751" spans="1:16" x14ac:dyDescent="0.25">
      <c r="A4751">
        <v>273</v>
      </c>
      <c r="B4751" s="110">
        <v>46051</v>
      </c>
      <c r="C4751" s="89">
        <v>4.7</v>
      </c>
      <c r="D4751" s="89">
        <v>-0.3</v>
      </c>
      <c r="E4751" s="96">
        <v>279</v>
      </c>
      <c r="F4751" s="89">
        <v>2.2000000000000002</v>
      </c>
      <c r="G4751" s="89"/>
      <c r="H4751">
        <v>0.93</v>
      </c>
      <c r="I4751" t="s">
        <v>11</v>
      </c>
      <c r="J4751">
        <v>1.1000000000000001</v>
      </c>
      <c r="K4751">
        <v>1</v>
      </c>
      <c r="L4751">
        <v>2026</v>
      </c>
      <c r="M4751" t="s">
        <v>383</v>
      </c>
      <c r="N4751" s="89" cm="1">
        <f t="array" ref="N4751">IF(ISNUMBER(_34_KNMI_Stations[[#This Row],[Etmaal temperatuur °C]]),IF(_34_KNMI_Stations[[#This Row],[Etmaal temperatuur °C]]&lt;stookgrens[],stookgrens[]-_34_KNMI_Stations[[#This Row],[Etmaal temperatuur °C]],0),"")</f>
        <v>18.3</v>
      </c>
      <c r="O4751" s="89">
        <f>_34_KNMI_Stations[[#This Row],[graaddagen]]*_34_KNMI_Stations[[#This Row],[Gewogen factor]]</f>
        <v>20.130000000000003</v>
      </c>
      <c r="P4751" s="89" cm="1">
        <f t="array" ref="P4751">IF(ISNUMBER(_34_KNMI_Stations[[#This Row],[Etmaal temperatuur °C]]),IF(_34_KNMI_Stations[[#This Row],[Etmaal temperatuur °C]]&gt;stookgrens[],_34_KNMI_Stations[[#This Row],[Etmaal temperatuur °C]]-stookgrens[],0),"")</f>
        <v>0</v>
      </c>
    </row>
    <row r="4752" spans="1:16" x14ac:dyDescent="0.25">
      <c r="A4752">
        <v>273</v>
      </c>
      <c r="B4752" s="110">
        <v>46052</v>
      </c>
      <c r="C4752" s="89">
        <v>5.4</v>
      </c>
      <c r="D4752" s="89">
        <v>0</v>
      </c>
      <c r="E4752" s="96">
        <v>572</v>
      </c>
      <c r="F4752" s="89">
        <v>-0.1</v>
      </c>
      <c r="G4752" s="89"/>
      <c r="H4752">
        <v>0.91</v>
      </c>
      <c r="I4752" t="s">
        <v>11</v>
      </c>
      <c r="J4752">
        <v>1.1000000000000001</v>
      </c>
      <c r="K4752">
        <v>1</v>
      </c>
      <c r="L4752">
        <v>2026</v>
      </c>
      <c r="M4752" t="s">
        <v>383</v>
      </c>
      <c r="N4752" s="89" cm="1">
        <f t="array" ref="N4752">IF(ISNUMBER(_34_KNMI_Stations[[#This Row],[Etmaal temperatuur °C]]),IF(_34_KNMI_Stations[[#This Row],[Etmaal temperatuur °C]]&lt;stookgrens[],stookgrens[]-_34_KNMI_Stations[[#This Row],[Etmaal temperatuur °C]],0),"")</f>
        <v>18</v>
      </c>
      <c r="O4752" s="89">
        <f>_34_KNMI_Stations[[#This Row],[graaddagen]]*_34_KNMI_Stations[[#This Row],[Gewogen factor]]</f>
        <v>19.8</v>
      </c>
      <c r="P4752" s="89" cm="1">
        <f t="array" ref="P4752">IF(ISNUMBER(_34_KNMI_Stations[[#This Row],[Etmaal temperatuur °C]]),IF(_34_KNMI_Stations[[#This Row],[Etmaal temperatuur °C]]&gt;stookgrens[],_34_KNMI_Stations[[#This Row],[Etmaal temperatuur °C]]-stookgrens[],0),"")</f>
        <v>0</v>
      </c>
    </row>
    <row r="4753" spans="1:16" x14ac:dyDescent="0.25">
      <c r="A4753">
        <v>273</v>
      </c>
      <c r="B4753" s="110">
        <v>46053</v>
      </c>
      <c r="C4753" s="89">
        <v>5.0999999999999996</v>
      </c>
      <c r="D4753" s="89">
        <v>2</v>
      </c>
      <c r="E4753" s="96">
        <v>143</v>
      </c>
      <c r="F4753" s="89">
        <v>1.2</v>
      </c>
      <c r="G4753" s="89"/>
      <c r="H4753">
        <v>0.95</v>
      </c>
      <c r="I4753" t="s">
        <v>11</v>
      </c>
      <c r="J4753">
        <v>1.1000000000000001</v>
      </c>
      <c r="K4753">
        <v>1</v>
      </c>
      <c r="L4753">
        <v>2026</v>
      </c>
      <c r="M4753" t="s">
        <v>383</v>
      </c>
      <c r="N4753" s="89" cm="1">
        <f t="array" ref="N4753">IF(ISNUMBER(_34_KNMI_Stations[[#This Row],[Etmaal temperatuur °C]]),IF(_34_KNMI_Stations[[#This Row],[Etmaal temperatuur °C]]&lt;stookgrens[],stookgrens[]-_34_KNMI_Stations[[#This Row],[Etmaal temperatuur °C]],0),"")</f>
        <v>16</v>
      </c>
      <c r="O4753" s="89">
        <f>_34_KNMI_Stations[[#This Row],[graaddagen]]*_34_KNMI_Stations[[#This Row],[Gewogen factor]]</f>
        <v>17.600000000000001</v>
      </c>
      <c r="P4753" s="89" cm="1">
        <f t="array" ref="P4753">IF(ISNUMBER(_34_KNMI_Stations[[#This Row],[Etmaal temperatuur °C]]),IF(_34_KNMI_Stations[[#This Row],[Etmaal temperatuur °C]]&gt;stookgrens[],_34_KNMI_Stations[[#This Row],[Etmaal temperatuur °C]]-stookgrens[],0),"")</f>
        <v>0</v>
      </c>
    </row>
    <row r="4754" spans="1:16" x14ac:dyDescent="0.25">
      <c r="A4754">
        <v>275</v>
      </c>
      <c r="B4754" s="110">
        <v>45658</v>
      </c>
      <c r="C4754" s="89">
        <v>9.3000000000000007</v>
      </c>
      <c r="D4754" s="89">
        <v>7.2</v>
      </c>
      <c r="E4754" s="96">
        <v>43</v>
      </c>
      <c r="F4754" s="89">
        <v>8.9</v>
      </c>
      <c r="G4754" s="89">
        <v>1009.3</v>
      </c>
      <c r="H4754">
        <v>0.84</v>
      </c>
      <c r="I4754" t="s">
        <v>12</v>
      </c>
      <c r="J4754">
        <v>1.1000000000000001</v>
      </c>
      <c r="K4754">
        <v>1</v>
      </c>
      <c r="L4754">
        <v>2025</v>
      </c>
      <c r="M4754" t="s">
        <v>59</v>
      </c>
      <c r="N4754" s="89" cm="1">
        <f t="array" ref="N4754">IF(ISNUMBER(_34_KNMI_Stations[[#This Row],[Etmaal temperatuur °C]]),IF(_34_KNMI_Stations[[#This Row],[Etmaal temperatuur °C]]&lt;stookgrens[],stookgrens[]-_34_KNMI_Stations[[#This Row],[Etmaal temperatuur °C]],0),"")</f>
        <v>10.8</v>
      </c>
      <c r="O4754" s="89">
        <f>_34_KNMI_Stations[[#This Row],[graaddagen]]*_34_KNMI_Stations[[#This Row],[Gewogen factor]]</f>
        <v>11.880000000000003</v>
      </c>
      <c r="P4754" s="89" cm="1">
        <f t="array" ref="P4754">IF(ISNUMBER(_34_KNMI_Stations[[#This Row],[Etmaal temperatuur °C]]),IF(_34_KNMI_Stations[[#This Row],[Etmaal temperatuur °C]]&gt;stookgrens[],_34_KNMI_Stations[[#This Row],[Etmaal temperatuur °C]]-stookgrens[],0),"")</f>
        <v>0</v>
      </c>
    </row>
    <row r="4755" spans="1:16" x14ac:dyDescent="0.25">
      <c r="A4755">
        <v>275</v>
      </c>
      <c r="B4755" s="110">
        <v>45659</v>
      </c>
      <c r="C4755" s="89">
        <v>2.5</v>
      </c>
      <c r="D4755" s="89">
        <v>1.9</v>
      </c>
      <c r="E4755" s="96">
        <v>356</v>
      </c>
      <c r="F4755" s="89">
        <v>0.5</v>
      </c>
      <c r="G4755" s="89">
        <v>1013.6</v>
      </c>
      <c r="H4755">
        <v>0.94</v>
      </c>
      <c r="I4755" t="s">
        <v>12</v>
      </c>
      <c r="J4755">
        <v>1.1000000000000001</v>
      </c>
      <c r="K4755">
        <v>1</v>
      </c>
      <c r="L4755">
        <v>2025</v>
      </c>
      <c r="M4755" t="s">
        <v>59</v>
      </c>
      <c r="N4755" s="89" cm="1">
        <f t="array" ref="N4755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4755" s="89">
        <f>_34_KNMI_Stations[[#This Row],[graaddagen]]*_34_KNMI_Stations[[#This Row],[Gewogen factor]]</f>
        <v>17.710000000000004</v>
      </c>
      <c r="P4755" s="89" cm="1">
        <f t="array" ref="P4755">IF(ISNUMBER(_34_KNMI_Stations[[#This Row],[Etmaal temperatuur °C]]),IF(_34_KNMI_Stations[[#This Row],[Etmaal temperatuur °C]]&gt;stookgrens[],_34_KNMI_Stations[[#This Row],[Etmaal temperatuur °C]]-stookgrens[],0),"")</f>
        <v>0</v>
      </c>
    </row>
    <row r="4756" spans="1:16" x14ac:dyDescent="0.25">
      <c r="A4756">
        <v>275</v>
      </c>
      <c r="B4756" s="110">
        <v>45660</v>
      </c>
      <c r="C4756" s="89">
        <v>3.7</v>
      </c>
      <c r="D4756" s="89">
        <v>0.7</v>
      </c>
      <c r="E4756" s="96">
        <v>172</v>
      </c>
      <c r="F4756" s="89">
        <v>0.7</v>
      </c>
      <c r="G4756" s="89">
        <v>1018.2</v>
      </c>
      <c r="H4756">
        <v>0.93</v>
      </c>
      <c r="I4756" t="s">
        <v>12</v>
      </c>
      <c r="J4756">
        <v>1.1000000000000001</v>
      </c>
      <c r="K4756">
        <v>1</v>
      </c>
      <c r="L4756">
        <v>2025</v>
      </c>
      <c r="M4756" t="s">
        <v>59</v>
      </c>
      <c r="N4756" s="89" cm="1">
        <f t="array" ref="N4756">IF(ISNUMBER(_34_KNMI_Stations[[#This Row],[Etmaal temperatuur °C]]),IF(_34_KNMI_Stations[[#This Row],[Etmaal temperatuur °C]]&lt;stookgrens[],stookgrens[]-_34_KNMI_Stations[[#This Row],[Etmaal temperatuur °C]],0),"")</f>
        <v>17.3</v>
      </c>
      <c r="O4756" s="89">
        <f>_34_KNMI_Stations[[#This Row],[graaddagen]]*_34_KNMI_Stations[[#This Row],[Gewogen factor]]</f>
        <v>19.03</v>
      </c>
      <c r="P4756" s="89" cm="1">
        <f t="array" ref="P4756">IF(ISNUMBER(_34_KNMI_Stations[[#This Row],[Etmaal temperatuur °C]]),IF(_34_KNMI_Stations[[#This Row],[Etmaal temperatuur °C]]&gt;stookgrens[],_34_KNMI_Stations[[#This Row],[Etmaal temperatuur °C]]-stookgrens[],0),"")</f>
        <v>0</v>
      </c>
    </row>
    <row r="4757" spans="1:16" x14ac:dyDescent="0.25">
      <c r="A4757">
        <v>275</v>
      </c>
      <c r="B4757" s="110">
        <v>45661</v>
      </c>
      <c r="C4757" s="89">
        <v>2.6</v>
      </c>
      <c r="D4757" s="89">
        <v>0.8</v>
      </c>
      <c r="E4757" s="96">
        <v>120</v>
      </c>
      <c r="F4757" s="89">
        <v>-0.1</v>
      </c>
      <c r="G4757" s="89">
        <v>1017.1</v>
      </c>
      <c r="H4757">
        <v>0.96</v>
      </c>
      <c r="I4757" t="s">
        <v>12</v>
      </c>
      <c r="J4757">
        <v>1.1000000000000001</v>
      </c>
      <c r="K4757">
        <v>1</v>
      </c>
      <c r="L4757">
        <v>2025</v>
      </c>
      <c r="M4757" t="s">
        <v>59</v>
      </c>
      <c r="N4757" s="89" cm="1">
        <f t="array" ref="N4757">IF(ISNUMBER(_34_KNMI_Stations[[#This Row],[Etmaal temperatuur °C]]),IF(_34_KNMI_Stations[[#This Row],[Etmaal temperatuur °C]]&lt;stookgrens[],stookgrens[]-_34_KNMI_Stations[[#This Row],[Etmaal temperatuur °C]],0),"")</f>
        <v>17.2</v>
      </c>
      <c r="O4757" s="89">
        <f>_34_KNMI_Stations[[#This Row],[graaddagen]]*_34_KNMI_Stations[[#This Row],[Gewogen factor]]</f>
        <v>18.920000000000002</v>
      </c>
      <c r="P4757" s="89" cm="1">
        <f t="array" ref="P4757">IF(ISNUMBER(_34_KNMI_Stations[[#This Row],[Etmaal temperatuur °C]]),IF(_34_KNMI_Stations[[#This Row],[Etmaal temperatuur °C]]&gt;stookgrens[],_34_KNMI_Stations[[#This Row],[Etmaal temperatuur °C]]-stookgrens[],0),"")</f>
        <v>0</v>
      </c>
    </row>
    <row r="4758" spans="1:16" x14ac:dyDescent="0.25">
      <c r="A4758">
        <v>275</v>
      </c>
      <c r="B4758" s="110">
        <v>45662</v>
      </c>
      <c r="C4758" s="89">
        <v>6.3</v>
      </c>
      <c r="D4758" s="89">
        <v>4.8</v>
      </c>
      <c r="E4758" s="96">
        <v>56</v>
      </c>
      <c r="F4758" s="89">
        <v>22.9</v>
      </c>
      <c r="G4758" s="89">
        <v>994.8</v>
      </c>
      <c r="H4758">
        <v>0.95</v>
      </c>
      <c r="I4758" t="s">
        <v>12</v>
      </c>
      <c r="J4758">
        <v>1.1000000000000001</v>
      </c>
      <c r="K4758">
        <v>1</v>
      </c>
      <c r="L4758">
        <v>2025</v>
      </c>
      <c r="M4758" t="s">
        <v>59</v>
      </c>
      <c r="N4758" s="89" cm="1">
        <f t="array" ref="N4758">IF(ISNUMBER(_34_KNMI_Stations[[#This Row],[Etmaal temperatuur °C]]),IF(_34_KNMI_Stations[[#This Row],[Etmaal temperatuur °C]]&lt;stookgrens[],stookgrens[]-_34_KNMI_Stations[[#This Row],[Etmaal temperatuur °C]],0),"")</f>
        <v>13.2</v>
      </c>
      <c r="O4758" s="89">
        <f>_34_KNMI_Stations[[#This Row],[graaddagen]]*_34_KNMI_Stations[[#This Row],[Gewogen factor]]</f>
        <v>14.52</v>
      </c>
      <c r="P4758" s="89" cm="1">
        <f t="array" ref="P4758">IF(ISNUMBER(_34_KNMI_Stations[[#This Row],[Etmaal temperatuur °C]]),IF(_34_KNMI_Stations[[#This Row],[Etmaal temperatuur °C]]&gt;stookgrens[],_34_KNMI_Stations[[#This Row],[Etmaal temperatuur °C]]-stookgrens[],0),"")</f>
        <v>0</v>
      </c>
    </row>
    <row r="4759" spans="1:16" x14ac:dyDescent="0.25">
      <c r="A4759">
        <v>275</v>
      </c>
      <c r="B4759" s="110">
        <v>45663</v>
      </c>
      <c r="C4759" s="89">
        <v>8.8000000000000007</v>
      </c>
      <c r="D4759" s="89">
        <v>8.1999999999999993</v>
      </c>
      <c r="E4759" s="96">
        <v>59</v>
      </c>
      <c r="F4759" s="89">
        <v>3</v>
      </c>
      <c r="G4759" s="89">
        <v>985.6</v>
      </c>
      <c r="H4759">
        <v>0.85</v>
      </c>
      <c r="I4759" t="s">
        <v>12</v>
      </c>
      <c r="J4759">
        <v>1.1000000000000001</v>
      </c>
      <c r="K4759">
        <v>1</v>
      </c>
      <c r="L4759">
        <v>2025</v>
      </c>
      <c r="M4759" t="s">
        <v>111</v>
      </c>
      <c r="N4759" s="89" cm="1">
        <f t="array" ref="N4759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4759" s="89">
        <f>_34_KNMI_Stations[[#This Row],[graaddagen]]*_34_KNMI_Stations[[#This Row],[Gewogen factor]]</f>
        <v>10.780000000000001</v>
      </c>
      <c r="P4759" s="89" cm="1">
        <f t="array" ref="P4759">IF(ISNUMBER(_34_KNMI_Stations[[#This Row],[Etmaal temperatuur °C]]),IF(_34_KNMI_Stations[[#This Row],[Etmaal temperatuur °C]]&gt;stookgrens[],_34_KNMI_Stations[[#This Row],[Etmaal temperatuur °C]]-stookgrens[],0),"")</f>
        <v>0</v>
      </c>
    </row>
    <row r="4760" spans="1:16" x14ac:dyDescent="0.25">
      <c r="A4760">
        <v>275</v>
      </c>
      <c r="B4760" s="110">
        <v>45664</v>
      </c>
      <c r="C4760" s="89">
        <v>6.3</v>
      </c>
      <c r="D4760" s="89">
        <v>3.4</v>
      </c>
      <c r="E4760" s="96">
        <v>217</v>
      </c>
      <c r="F4760" s="89">
        <v>0.7</v>
      </c>
      <c r="G4760" s="89">
        <v>997.5</v>
      </c>
      <c r="H4760">
        <v>0.87</v>
      </c>
      <c r="I4760" t="s">
        <v>12</v>
      </c>
      <c r="J4760">
        <v>1.1000000000000001</v>
      </c>
      <c r="K4760">
        <v>1</v>
      </c>
      <c r="L4760">
        <v>2025</v>
      </c>
      <c r="M4760" t="s">
        <v>111</v>
      </c>
      <c r="N4760" s="89" cm="1">
        <f t="array" ref="N4760">IF(ISNUMBER(_34_KNMI_Stations[[#This Row],[Etmaal temperatuur °C]]),IF(_34_KNMI_Stations[[#This Row],[Etmaal temperatuur °C]]&lt;stookgrens[],stookgrens[]-_34_KNMI_Stations[[#This Row],[Etmaal temperatuur °C]],0),"")</f>
        <v>14.6</v>
      </c>
      <c r="O4760" s="89">
        <f>_34_KNMI_Stations[[#This Row],[graaddagen]]*_34_KNMI_Stations[[#This Row],[Gewogen factor]]</f>
        <v>16.060000000000002</v>
      </c>
      <c r="P4760" s="89" cm="1">
        <f t="array" ref="P4760">IF(ISNUMBER(_34_KNMI_Stations[[#This Row],[Etmaal temperatuur °C]]),IF(_34_KNMI_Stations[[#This Row],[Etmaal temperatuur °C]]&gt;stookgrens[],_34_KNMI_Stations[[#This Row],[Etmaal temperatuur °C]]-stookgrens[],0),"")</f>
        <v>0</v>
      </c>
    </row>
    <row r="4761" spans="1:16" x14ac:dyDescent="0.25">
      <c r="A4761">
        <v>275</v>
      </c>
      <c r="B4761" s="110">
        <v>45665</v>
      </c>
      <c r="C4761" s="89">
        <v>3.8</v>
      </c>
      <c r="D4761" s="89">
        <v>1.7</v>
      </c>
      <c r="E4761" s="96">
        <v>308</v>
      </c>
      <c r="F4761" s="89">
        <v>0.2</v>
      </c>
      <c r="G4761" s="89">
        <v>1001.5</v>
      </c>
      <c r="H4761">
        <v>0.91</v>
      </c>
      <c r="I4761" t="s">
        <v>12</v>
      </c>
      <c r="J4761">
        <v>1.1000000000000001</v>
      </c>
      <c r="K4761">
        <v>1</v>
      </c>
      <c r="L4761">
        <v>2025</v>
      </c>
      <c r="M4761" t="s">
        <v>111</v>
      </c>
      <c r="N4761" s="89" cm="1">
        <f t="array" ref="N4761">IF(ISNUMBER(_34_KNMI_Stations[[#This Row],[Etmaal temperatuur °C]]),IF(_34_KNMI_Stations[[#This Row],[Etmaal temperatuur °C]]&lt;stookgrens[],stookgrens[]-_34_KNMI_Stations[[#This Row],[Etmaal temperatuur °C]],0),"")</f>
        <v>16.3</v>
      </c>
      <c r="O4761" s="89">
        <f>_34_KNMI_Stations[[#This Row],[graaddagen]]*_34_KNMI_Stations[[#This Row],[Gewogen factor]]</f>
        <v>17.930000000000003</v>
      </c>
      <c r="P4761" s="89" cm="1">
        <f t="array" ref="P4761">IF(ISNUMBER(_34_KNMI_Stations[[#This Row],[Etmaal temperatuur °C]]),IF(_34_KNMI_Stations[[#This Row],[Etmaal temperatuur °C]]&gt;stookgrens[],_34_KNMI_Stations[[#This Row],[Etmaal temperatuur °C]]-stookgrens[],0),"")</f>
        <v>0</v>
      </c>
    </row>
    <row r="4762" spans="1:16" x14ac:dyDescent="0.25">
      <c r="A4762">
        <v>275</v>
      </c>
      <c r="B4762" s="110">
        <v>45666</v>
      </c>
      <c r="C4762" s="89">
        <v>2.8</v>
      </c>
      <c r="D4762" s="89">
        <v>1.2</v>
      </c>
      <c r="E4762" s="96">
        <v>297</v>
      </c>
      <c r="F4762" s="89">
        <v>2.5</v>
      </c>
      <c r="G4762" s="89">
        <v>1003.8</v>
      </c>
      <c r="H4762">
        <v>0.92</v>
      </c>
      <c r="I4762" t="s">
        <v>12</v>
      </c>
      <c r="J4762">
        <v>1.1000000000000001</v>
      </c>
      <c r="K4762">
        <v>1</v>
      </c>
      <c r="L4762">
        <v>2025</v>
      </c>
      <c r="M4762" t="s">
        <v>111</v>
      </c>
      <c r="N4762" s="89" cm="1">
        <f t="array" ref="N4762">IF(ISNUMBER(_34_KNMI_Stations[[#This Row],[Etmaal temperatuur °C]]),IF(_34_KNMI_Stations[[#This Row],[Etmaal temperatuur °C]]&lt;stookgrens[],stookgrens[]-_34_KNMI_Stations[[#This Row],[Etmaal temperatuur °C]],0),"")</f>
        <v>16.8</v>
      </c>
      <c r="O4762" s="89">
        <f>_34_KNMI_Stations[[#This Row],[graaddagen]]*_34_KNMI_Stations[[#This Row],[Gewogen factor]]</f>
        <v>18.480000000000004</v>
      </c>
      <c r="P4762" s="89" cm="1">
        <f t="array" ref="P4762">IF(ISNUMBER(_34_KNMI_Stations[[#This Row],[Etmaal temperatuur °C]]),IF(_34_KNMI_Stations[[#This Row],[Etmaal temperatuur °C]]&gt;stookgrens[],_34_KNMI_Stations[[#This Row],[Etmaal temperatuur °C]]-stookgrens[],0),"")</f>
        <v>0</v>
      </c>
    </row>
    <row r="4763" spans="1:16" x14ac:dyDescent="0.25">
      <c r="A4763">
        <v>275</v>
      </c>
      <c r="B4763" s="110">
        <v>45667</v>
      </c>
      <c r="C4763" s="89">
        <v>3.1</v>
      </c>
      <c r="D4763" s="89">
        <v>0.8</v>
      </c>
      <c r="E4763" s="96">
        <v>394</v>
      </c>
      <c r="F4763" s="89">
        <v>1.2</v>
      </c>
      <c r="G4763" s="89">
        <v>1017.5</v>
      </c>
      <c r="H4763">
        <v>0.91</v>
      </c>
      <c r="I4763" t="s">
        <v>12</v>
      </c>
      <c r="J4763">
        <v>1.1000000000000001</v>
      </c>
      <c r="K4763">
        <v>1</v>
      </c>
      <c r="L4763">
        <v>2025</v>
      </c>
      <c r="M4763" t="s">
        <v>111</v>
      </c>
      <c r="N4763" s="89" cm="1">
        <f t="array" ref="N4763">IF(ISNUMBER(_34_KNMI_Stations[[#This Row],[Etmaal temperatuur °C]]),IF(_34_KNMI_Stations[[#This Row],[Etmaal temperatuur °C]]&lt;stookgrens[],stookgrens[]-_34_KNMI_Stations[[#This Row],[Etmaal temperatuur °C]],0),"")</f>
        <v>17.2</v>
      </c>
      <c r="O4763" s="89">
        <f>_34_KNMI_Stations[[#This Row],[graaddagen]]*_34_KNMI_Stations[[#This Row],[Gewogen factor]]</f>
        <v>18.920000000000002</v>
      </c>
      <c r="P4763" s="89" cm="1">
        <f t="array" ref="P4763">IF(ISNUMBER(_34_KNMI_Stations[[#This Row],[Etmaal temperatuur °C]]),IF(_34_KNMI_Stations[[#This Row],[Etmaal temperatuur °C]]&gt;stookgrens[],_34_KNMI_Stations[[#This Row],[Etmaal temperatuur °C]]-stookgrens[],0),"")</f>
        <v>0</v>
      </c>
    </row>
    <row r="4764" spans="1:16" x14ac:dyDescent="0.25">
      <c r="A4764">
        <v>275</v>
      </c>
      <c r="B4764" s="110">
        <v>45668</v>
      </c>
      <c r="C4764" s="89">
        <v>0.9</v>
      </c>
      <c r="D4764" s="89">
        <v>-2.1</v>
      </c>
      <c r="E4764" s="96">
        <v>275</v>
      </c>
      <c r="F4764" s="89">
        <v>1.2</v>
      </c>
      <c r="G4764" s="89">
        <v>1027.5999999999999</v>
      </c>
      <c r="H4764">
        <v>0.98</v>
      </c>
      <c r="I4764" t="s">
        <v>12</v>
      </c>
      <c r="J4764">
        <v>1.1000000000000001</v>
      </c>
      <c r="K4764">
        <v>1</v>
      </c>
      <c r="L4764">
        <v>2025</v>
      </c>
      <c r="M4764" t="s">
        <v>111</v>
      </c>
      <c r="N4764" s="89" cm="1">
        <f t="array" ref="N4764">IF(ISNUMBER(_34_KNMI_Stations[[#This Row],[Etmaal temperatuur °C]]),IF(_34_KNMI_Stations[[#This Row],[Etmaal temperatuur °C]]&lt;stookgrens[],stookgrens[]-_34_KNMI_Stations[[#This Row],[Etmaal temperatuur °C]],0),"")</f>
        <v>20.100000000000001</v>
      </c>
      <c r="O4764" s="89">
        <f>_34_KNMI_Stations[[#This Row],[graaddagen]]*_34_KNMI_Stations[[#This Row],[Gewogen factor]]</f>
        <v>22.110000000000003</v>
      </c>
      <c r="P4764" s="89" cm="1">
        <f t="array" ref="P4764">IF(ISNUMBER(_34_KNMI_Stations[[#This Row],[Etmaal temperatuur °C]]),IF(_34_KNMI_Stations[[#This Row],[Etmaal temperatuur °C]]&gt;stookgrens[],_34_KNMI_Stations[[#This Row],[Etmaal temperatuur °C]]-stookgrens[],0),"")</f>
        <v>0</v>
      </c>
    </row>
    <row r="4765" spans="1:16" x14ac:dyDescent="0.25">
      <c r="A4765">
        <v>275</v>
      </c>
      <c r="B4765" s="110">
        <v>45669</v>
      </c>
      <c r="C4765" s="89">
        <v>0.9</v>
      </c>
      <c r="D4765" s="89">
        <v>0.8</v>
      </c>
      <c r="E4765" s="96">
        <v>240</v>
      </c>
      <c r="F4765" s="89">
        <v>0.4</v>
      </c>
      <c r="G4765" s="89">
        <v>1039.0999999999999</v>
      </c>
      <c r="H4765">
        <v>0.96</v>
      </c>
      <c r="I4765" t="s">
        <v>12</v>
      </c>
      <c r="J4765">
        <v>1.1000000000000001</v>
      </c>
      <c r="K4765">
        <v>1</v>
      </c>
      <c r="L4765">
        <v>2025</v>
      </c>
      <c r="M4765" t="s">
        <v>111</v>
      </c>
      <c r="N4765" s="89" cm="1">
        <f t="array" ref="N4765">IF(ISNUMBER(_34_KNMI_Stations[[#This Row],[Etmaal temperatuur °C]]),IF(_34_KNMI_Stations[[#This Row],[Etmaal temperatuur °C]]&lt;stookgrens[],stookgrens[]-_34_KNMI_Stations[[#This Row],[Etmaal temperatuur °C]],0),"")</f>
        <v>17.2</v>
      </c>
      <c r="O4765" s="89">
        <f>_34_KNMI_Stations[[#This Row],[graaddagen]]*_34_KNMI_Stations[[#This Row],[Gewogen factor]]</f>
        <v>18.920000000000002</v>
      </c>
      <c r="P4765" s="89" cm="1">
        <f t="array" ref="P4765">IF(ISNUMBER(_34_KNMI_Stations[[#This Row],[Etmaal temperatuur °C]]),IF(_34_KNMI_Stations[[#This Row],[Etmaal temperatuur °C]]&gt;stookgrens[],_34_KNMI_Stations[[#This Row],[Etmaal temperatuur °C]]-stookgrens[],0),"")</f>
        <v>0</v>
      </c>
    </row>
    <row r="4766" spans="1:16" x14ac:dyDescent="0.25">
      <c r="A4766">
        <v>275</v>
      </c>
      <c r="B4766" s="110">
        <v>45670</v>
      </c>
      <c r="C4766" s="89">
        <v>1.8</v>
      </c>
      <c r="D4766" s="89">
        <v>-0.5</v>
      </c>
      <c r="E4766" s="96">
        <v>487</v>
      </c>
      <c r="F4766" s="89">
        <v>0</v>
      </c>
      <c r="G4766" s="89">
        <v>1041</v>
      </c>
      <c r="H4766">
        <v>0.88</v>
      </c>
      <c r="I4766" t="s">
        <v>12</v>
      </c>
      <c r="J4766">
        <v>1.1000000000000001</v>
      </c>
      <c r="K4766">
        <v>1</v>
      </c>
      <c r="L4766">
        <v>2025</v>
      </c>
      <c r="M4766" t="s">
        <v>112</v>
      </c>
      <c r="N4766" s="89" cm="1">
        <f t="array" ref="N4766">IF(ISNUMBER(_34_KNMI_Stations[[#This Row],[Etmaal temperatuur °C]]),IF(_34_KNMI_Stations[[#This Row],[Etmaal temperatuur °C]]&lt;stookgrens[],stookgrens[]-_34_KNMI_Stations[[#This Row],[Etmaal temperatuur °C]],0),"")</f>
        <v>18.5</v>
      </c>
      <c r="O4766" s="89">
        <f>_34_KNMI_Stations[[#This Row],[graaddagen]]*_34_KNMI_Stations[[#This Row],[Gewogen factor]]</f>
        <v>20.350000000000001</v>
      </c>
      <c r="P4766" s="89" cm="1">
        <f t="array" ref="P4766">IF(ISNUMBER(_34_KNMI_Stations[[#This Row],[Etmaal temperatuur °C]]),IF(_34_KNMI_Stations[[#This Row],[Etmaal temperatuur °C]]&gt;stookgrens[],_34_KNMI_Stations[[#This Row],[Etmaal temperatuur °C]]-stookgrens[],0),"")</f>
        <v>0</v>
      </c>
    </row>
    <row r="4767" spans="1:16" x14ac:dyDescent="0.25">
      <c r="A4767">
        <v>275</v>
      </c>
      <c r="B4767" s="110">
        <v>45671</v>
      </c>
      <c r="C4767" s="89">
        <v>2.9</v>
      </c>
      <c r="D4767" s="89">
        <v>1.2</v>
      </c>
      <c r="E4767" s="96">
        <v>276</v>
      </c>
      <c r="F4767" s="89">
        <v>0.1</v>
      </c>
      <c r="G4767" s="89">
        <v>1034.2</v>
      </c>
      <c r="H4767">
        <v>0.9</v>
      </c>
      <c r="I4767" t="s">
        <v>12</v>
      </c>
      <c r="J4767">
        <v>1.1000000000000001</v>
      </c>
      <c r="K4767">
        <v>1</v>
      </c>
      <c r="L4767">
        <v>2025</v>
      </c>
      <c r="M4767" t="s">
        <v>112</v>
      </c>
      <c r="N4767" s="89" cm="1">
        <f t="array" ref="N4767">IF(ISNUMBER(_34_KNMI_Stations[[#This Row],[Etmaal temperatuur °C]]),IF(_34_KNMI_Stations[[#This Row],[Etmaal temperatuur °C]]&lt;stookgrens[],stookgrens[]-_34_KNMI_Stations[[#This Row],[Etmaal temperatuur °C]],0),"")</f>
        <v>16.8</v>
      </c>
      <c r="O4767" s="89">
        <f>_34_KNMI_Stations[[#This Row],[graaddagen]]*_34_KNMI_Stations[[#This Row],[Gewogen factor]]</f>
        <v>18.480000000000004</v>
      </c>
      <c r="P4767" s="89" cm="1">
        <f t="array" ref="P4767">IF(ISNUMBER(_34_KNMI_Stations[[#This Row],[Etmaal temperatuur °C]]),IF(_34_KNMI_Stations[[#This Row],[Etmaal temperatuur °C]]&gt;stookgrens[],_34_KNMI_Stations[[#This Row],[Etmaal temperatuur °C]]-stookgrens[],0),"")</f>
        <v>0</v>
      </c>
    </row>
    <row r="4768" spans="1:16" x14ac:dyDescent="0.25">
      <c r="A4768">
        <v>275</v>
      </c>
      <c r="B4768" s="110">
        <v>45672</v>
      </c>
      <c r="C4768" s="89">
        <v>1.4</v>
      </c>
      <c r="D4768" s="89">
        <v>5.6</v>
      </c>
      <c r="E4768" s="96">
        <v>160</v>
      </c>
      <c r="F4768" s="89">
        <v>0</v>
      </c>
      <c r="G4768" s="89">
        <v>1033.8</v>
      </c>
      <c r="H4768">
        <v>1</v>
      </c>
      <c r="I4768" t="s">
        <v>12</v>
      </c>
      <c r="J4768">
        <v>1.1000000000000001</v>
      </c>
      <c r="K4768">
        <v>1</v>
      </c>
      <c r="L4768">
        <v>2025</v>
      </c>
      <c r="M4768" t="s">
        <v>112</v>
      </c>
      <c r="N4768" s="89" cm="1">
        <f t="array" ref="N4768">IF(ISNUMBER(_34_KNMI_Stations[[#This Row],[Etmaal temperatuur °C]]),IF(_34_KNMI_Stations[[#This Row],[Etmaal temperatuur °C]]&lt;stookgrens[],stookgrens[]-_34_KNMI_Stations[[#This Row],[Etmaal temperatuur °C]],0),"")</f>
        <v>12.4</v>
      </c>
      <c r="O4768" s="89">
        <f>_34_KNMI_Stations[[#This Row],[graaddagen]]*_34_KNMI_Stations[[#This Row],[Gewogen factor]]</f>
        <v>13.640000000000002</v>
      </c>
      <c r="P4768" s="89" cm="1">
        <f t="array" ref="P4768">IF(ISNUMBER(_34_KNMI_Stations[[#This Row],[Etmaal temperatuur °C]]),IF(_34_KNMI_Stations[[#This Row],[Etmaal temperatuur °C]]&gt;stookgrens[],_34_KNMI_Stations[[#This Row],[Etmaal temperatuur °C]]-stookgrens[],0),"")</f>
        <v>0</v>
      </c>
    </row>
    <row r="4769" spans="1:16" x14ac:dyDescent="0.25">
      <c r="A4769">
        <v>275</v>
      </c>
      <c r="B4769" s="110">
        <v>45673</v>
      </c>
      <c r="C4769" s="89">
        <v>2.4</v>
      </c>
      <c r="D4769" s="89">
        <v>3</v>
      </c>
      <c r="E4769" s="96">
        <v>77</v>
      </c>
      <c r="F4769" s="89">
        <v>-0.1</v>
      </c>
      <c r="G4769" s="89">
        <v>1037</v>
      </c>
      <c r="H4769">
        <v>0.99</v>
      </c>
      <c r="I4769" t="s">
        <v>12</v>
      </c>
      <c r="J4769">
        <v>1.1000000000000001</v>
      </c>
      <c r="K4769">
        <v>1</v>
      </c>
      <c r="L4769">
        <v>2025</v>
      </c>
      <c r="M4769" t="s">
        <v>112</v>
      </c>
      <c r="N4769" s="89" cm="1">
        <f t="array" ref="N4769">IF(ISNUMBER(_34_KNMI_Stations[[#This Row],[Etmaal temperatuur °C]]),IF(_34_KNMI_Stations[[#This Row],[Etmaal temperatuur °C]]&lt;stookgrens[],stookgrens[]-_34_KNMI_Stations[[#This Row],[Etmaal temperatuur °C]],0),"")</f>
        <v>15</v>
      </c>
      <c r="O4769" s="89">
        <f>_34_KNMI_Stations[[#This Row],[graaddagen]]*_34_KNMI_Stations[[#This Row],[Gewogen factor]]</f>
        <v>16.5</v>
      </c>
      <c r="P4769" s="89" cm="1">
        <f t="array" ref="P4769">IF(ISNUMBER(_34_KNMI_Stations[[#This Row],[Etmaal temperatuur °C]]),IF(_34_KNMI_Stations[[#This Row],[Etmaal temperatuur °C]]&gt;stookgrens[],_34_KNMI_Stations[[#This Row],[Etmaal temperatuur °C]]-stookgrens[],0),"")</f>
        <v>0</v>
      </c>
    </row>
    <row r="4770" spans="1:16" x14ac:dyDescent="0.25">
      <c r="A4770">
        <v>275</v>
      </c>
      <c r="B4770" s="110">
        <v>45674</v>
      </c>
      <c r="C4770" s="89">
        <v>1.8</v>
      </c>
      <c r="D4770" s="89">
        <v>-0.8</v>
      </c>
      <c r="E4770" s="96">
        <v>132</v>
      </c>
      <c r="F4770" s="89">
        <v>0</v>
      </c>
      <c r="G4770" s="89">
        <v>1037.5</v>
      </c>
      <c r="H4770">
        <v>1</v>
      </c>
      <c r="I4770" t="s">
        <v>12</v>
      </c>
      <c r="J4770">
        <v>1.1000000000000001</v>
      </c>
      <c r="K4770">
        <v>1</v>
      </c>
      <c r="L4770">
        <v>2025</v>
      </c>
      <c r="M4770" t="s">
        <v>112</v>
      </c>
      <c r="N4770" s="89" cm="1">
        <f t="array" ref="N4770">IF(ISNUMBER(_34_KNMI_Stations[[#This Row],[Etmaal temperatuur °C]]),IF(_34_KNMI_Stations[[#This Row],[Etmaal temperatuur °C]]&lt;stookgrens[],stookgrens[]-_34_KNMI_Stations[[#This Row],[Etmaal temperatuur °C]],0),"")</f>
        <v>18.8</v>
      </c>
      <c r="O4770" s="89">
        <f>_34_KNMI_Stations[[#This Row],[graaddagen]]*_34_KNMI_Stations[[#This Row],[Gewogen factor]]</f>
        <v>20.680000000000003</v>
      </c>
      <c r="P4770" s="89" cm="1">
        <f t="array" ref="P4770">IF(ISNUMBER(_34_KNMI_Stations[[#This Row],[Etmaal temperatuur °C]]),IF(_34_KNMI_Stations[[#This Row],[Etmaal temperatuur °C]]&gt;stookgrens[],_34_KNMI_Stations[[#This Row],[Etmaal temperatuur °C]]-stookgrens[],0),"")</f>
        <v>0</v>
      </c>
    </row>
    <row r="4771" spans="1:16" x14ac:dyDescent="0.25">
      <c r="A4771">
        <v>275</v>
      </c>
      <c r="B4771" s="110">
        <v>45675</v>
      </c>
      <c r="C4771" s="89">
        <v>1.9</v>
      </c>
      <c r="D4771" s="89">
        <v>-1.6</v>
      </c>
      <c r="E4771" s="96">
        <v>193</v>
      </c>
      <c r="F4771" s="89">
        <v>0</v>
      </c>
      <c r="G4771" s="89">
        <v>1031.5</v>
      </c>
      <c r="H4771">
        <v>0.99</v>
      </c>
      <c r="I4771" t="s">
        <v>12</v>
      </c>
      <c r="J4771">
        <v>1.1000000000000001</v>
      </c>
      <c r="K4771">
        <v>1</v>
      </c>
      <c r="L4771">
        <v>2025</v>
      </c>
      <c r="M4771" t="s">
        <v>112</v>
      </c>
      <c r="N4771" s="89" cm="1">
        <f t="array" ref="N4771">IF(ISNUMBER(_34_KNMI_Stations[[#This Row],[Etmaal temperatuur °C]]),IF(_34_KNMI_Stations[[#This Row],[Etmaal temperatuur °C]]&lt;stookgrens[],stookgrens[]-_34_KNMI_Stations[[#This Row],[Etmaal temperatuur °C]],0),"")</f>
        <v>19.600000000000001</v>
      </c>
      <c r="O4771" s="89">
        <f>_34_KNMI_Stations[[#This Row],[graaddagen]]*_34_KNMI_Stations[[#This Row],[Gewogen factor]]</f>
        <v>21.560000000000002</v>
      </c>
      <c r="P4771" s="89" cm="1">
        <f t="array" ref="P4771">IF(ISNUMBER(_34_KNMI_Stations[[#This Row],[Etmaal temperatuur °C]]),IF(_34_KNMI_Stations[[#This Row],[Etmaal temperatuur °C]]&gt;stookgrens[],_34_KNMI_Stations[[#This Row],[Etmaal temperatuur °C]]-stookgrens[],0),"")</f>
        <v>0</v>
      </c>
    </row>
    <row r="4772" spans="1:16" x14ac:dyDescent="0.25">
      <c r="A4772">
        <v>275</v>
      </c>
      <c r="B4772" s="110">
        <v>45676</v>
      </c>
      <c r="C4772" s="89">
        <v>1.3</v>
      </c>
      <c r="D4772" s="89">
        <v>-1.3</v>
      </c>
      <c r="E4772" s="96">
        <v>122</v>
      </c>
      <c r="F4772" s="89">
        <v>0</v>
      </c>
      <c r="G4772" s="89">
        <v>1023.3</v>
      </c>
      <c r="H4772">
        <v>0.99</v>
      </c>
      <c r="I4772" t="s">
        <v>12</v>
      </c>
      <c r="J4772">
        <v>1.1000000000000001</v>
      </c>
      <c r="K4772">
        <v>1</v>
      </c>
      <c r="L4772">
        <v>2025</v>
      </c>
      <c r="M4772" t="s">
        <v>112</v>
      </c>
      <c r="N4772" s="89" cm="1">
        <f t="array" ref="N4772">IF(ISNUMBER(_34_KNMI_Stations[[#This Row],[Etmaal temperatuur °C]]),IF(_34_KNMI_Stations[[#This Row],[Etmaal temperatuur °C]]&lt;stookgrens[],stookgrens[]-_34_KNMI_Stations[[#This Row],[Etmaal temperatuur °C]],0),"")</f>
        <v>19.3</v>
      </c>
      <c r="O4772" s="89">
        <f>_34_KNMI_Stations[[#This Row],[graaddagen]]*_34_KNMI_Stations[[#This Row],[Gewogen factor]]</f>
        <v>21.230000000000004</v>
      </c>
      <c r="P4772" s="89" cm="1">
        <f t="array" ref="P4772">IF(ISNUMBER(_34_KNMI_Stations[[#This Row],[Etmaal temperatuur °C]]),IF(_34_KNMI_Stations[[#This Row],[Etmaal temperatuur °C]]&gt;stookgrens[],_34_KNMI_Stations[[#This Row],[Etmaal temperatuur °C]]-stookgrens[],0),"")</f>
        <v>0</v>
      </c>
    </row>
    <row r="4773" spans="1:16" x14ac:dyDescent="0.25">
      <c r="A4773">
        <v>275</v>
      </c>
      <c r="B4773" s="110">
        <v>45677</v>
      </c>
      <c r="C4773" s="89">
        <v>2.2000000000000002</v>
      </c>
      <c r="D4773" s="89">
        <v>-1.2</v>
      </c>
      <c r="E4773" s="96">
        <v>89</v>
      </c>
      <c r="F4773" s="89">
        <v>0</v>
      </c>
      <c r="G4773" s="89">
        <v>1019.8</v>
      </c>
      <c r="H4773">
        <v>0.98</v>
      </c>
      <c r="I4773" t="s">
        <v>12</v>
      </c>
      <c r="J4773">
        <v>1.1000000000000001</v>
      </c>
      <c r="K4773">
        <v>1</v>
      </c>
      <c r="L4773">
        <v>2025</v>
      </c>
      <c r="M4773" t="s">
        <v>113</v>
      </c>
      <c r="N4773" s="89" cm="1">
        <f t="array" ref="N4773">IF(ISNUMBER(_34_KNMI_Stations[[#This Row],[Etmaal temperatuur °C]]),IF(_34_KNMI_Stations[[#This Row],[Etmaal temperatuur °C]]&lt;stookgrens[],stookgrens[]-_34_KNMI_Stations[[#This Row],[Etmaal temperatuur °C]],0),"")</f>
        <v>19.2</v>
      </c>
      <c r="O4773" s="89">
        <f>_34_KNMI_Stations[[#This Row],[graaddagen]]*_34_KNMI_Stations[[#This Row],[Gewogen factor]]</f>
        <v>21.12</v>
      </c>
      <c r="P4773" s="89" cm="1">
        <f t="array" ref="P4773">IF(ISNUMBER(_34_KNMI_Stations[[#This Row],[Etmaal temperatuur °C]]),IF(_34_KNMI_Stations[[#This Row],[Etmaal temperatuur °C]]&gt;stookgrens[],_34_KNMI_Stations[[#This Row],[Etmaal temperatuur °C]]-stookgrens[],0),"")</f>
        <v>0</v>
      </c>
    </row>
    <row r="4774" spans="1:16" x14ac:dyDescent="0.25">
      <c r="A4774">
        <v>275</v>
      </c>
      <c r="B4774" s="110">
        <v>45678</v>
      </c>
      <c r="C4774" s="89">
        <v>2.9</v>
      </c>
      <c r="D4774" s="89">
        <v>-1</v>
      </c>
      <c r="E4774" s="96">
        <v>160</v>
      </c>
      <c r="F4774" s="89">
        <v>0</v>
      </c>
      <c r="G4774" s="89">
        <v>1016.2</v>
      </c>
      <c r="H4774">
        <v>0.99</v>
      </c>
      <c r="I4774" t="s">
        <v>12</v>
      </c>
      <c r="J4774">
        <v>1.1000000000000001</v>
      </c>
      <c r="K4774">
        <v>1</v>
      </c>
      <c r="L4774">
        <v>2025</v>
      </c>
      <c r="M4774" t="s">
        <v>113</v>
      </c>
      <c r="N4774" s="89" cm="1">
        <f t="array" ref="N4774">IF(ISNUMBER(_34_KNMI_Stations[[#This Row],[Etmaal temperatuur °C]]),IF(_34_KNMI_Stations[[#This Row],[Etmaal temperatuur °C]]&lt;stookgrens[],stookgrens[]-_34_KNMI_Stations[[#This Row],[Etmaal temperatuur °C]],0),"")</f>
        <v>19</v>
      </c>
      <c r="O4774" s="89">
        <f>_34_KNMI_Stations[[#This Row],[graaddagen]]*_34_KNMI_Stations[[#This Row],[Gewogen factor]]</f>
        <v>20.900000000000002</v>
      </c>
      <c r="P4774" s="89" cm="1">
        <f t="array" ref="P4774">IF(ISNUMBER(_34_KNMI_Stations[[#This Row],[Etmaal temperatuur °C]]),IF(_34_KNMI_Stations[[#This Row],[Etmaal temperatuur °C]]&gt;stookgrens[],_34_KNMI_Stations[[#This Row],[Etmaal temperatuur °C]]-stookgrens[],0),"")</f>
        <v>0</v>
      </c>
    </row>
    <row r="4775" spans="1:16" x14ac:dyDescent="0.25">
      <c r="A4775">
        <v>275</v>
      </c>
      <c r="B4775" s="110">
        <v>45679</v>
      </c>
      <c r="C4775" s="89">
        <v>2.4</v>
      </c>
      <c r="D4775" s="89">
        <v>1.8</v>
      </c>
      <c r="E4775" s="96">
        <v>188</v>
      </c>
      <c r="F4775" s="89">
        <v>6.9</v>
      </c>
      <c r="G4775" s="89">
        <v>1004.4</v>
      </c>
      <c r="H4775">
        <v>0.94</v>
      </c>
      <c r="I4775" t="s">
        <v>12</v>
      </c>
      <c r="J4775">
        <v>1.1000000000000001</v>
      </c>
      <c r="K4775">
        <v>1</v>
      </c>
      <c r="L4775">
        <v>2025</v>
      </c>
      <c r="M4775" t="s">
        <v>113</v>
      </c>
      <c r="N4775" s="89" cm="1">
        <f t="array" ref="N4775">IF(ISNUMBER(_34_KNMI_Stations[[#This Row],[Etmaal temperatuur °C]]),IF(_34_KNMI_Stations[[#This Row],[Etmaal temperatuur °C]]&lt;stookgrens[],stookgrens[]-_34_KNMI_Stations[[#This Row],[Etmaal temperatuur °C]],0),"")</f>
        <v>16.2</v>
      </c>
      <c r="O4775" s="89">
        <f>_34_KNMI_Stations[[#This Row],[graaddagen]]*_34_KNMI_Stations[[#This Row],[Gewogen factor]]</f>
        <v>17.82</v>
      </c>
      <c r="P4775" s="89" cm="1">
        <f t="array" ref="P4775">IF(ISNUMBER(_34_KNMI_Stations[[#This Row],[Etmaal temperatuur °C]]),IF(_34_KNMI_Stations[[#This Row],[Etmaal temperatuur °C]]&gt;stookgrens[],_34_KNMI_Stations[[#This Row],[Etmaal temperatuur °C]]-stookgrens[],0),"")</f>
        <v>0</v>
      </c>
    </row>
    <row r="4776" spans="1:16" x14ac:dyDescent="0.25">
      <c r="A4776">
        <v>275</v>
      </c>
      <c r="B4776" s="110">
        <v>45680</v>
      </c>
      <c r="C4776" s="89">
        <v>5</v>
      </c>
      <c r="D4776" s="89">
        <v>4.7</v>
      </c>
      <c r="E4776" s="96">
        <v>222</v>
      </c>
      <c r="F4776" s="89">
        <v>4.8</v>
      </c>
      <c r="G4776" s="89">
        <v>1003.4</v>
      </c>
      <c r="H4776">
        <v>0.91</v>
      </c>
      <c r="I4776" t="s">
        <v>12</v>
      </c>
      <c r="J4776">
        <v>1.1000000000000001</v>
      </c>
      <c r="K4776">
        <v>1</v>
      </c>
      <c r="L4776">
        <v>2025</v>
      </c>
      <c r="M4776" t="s">
        <v>113</v>
      </c>
      <c r="N4776" s="89" cm="1">
        <f t="array" ref="N4776">IF(ISNUMBER(_34_KNMI_Stations[[#This Row],[Etmaal temperatuur °C]]),IF(_34_KNMI_Stations[[#This Row],[Etmaal temperatuur °C]]&lt;stookgrens[],stookgrens[]-_34_KNMI_Stations[[#This Row],[Etmaal temperatuur °C]],0),"")</f>
        <v>13.3</v>
      </c>
      <c r="O4776" s="89">
        <f>_34_KNMI_Stations[[#This Row],[graaddagen]]*_34_KNMI_Stations[[#This Row],[Gewogen factor]]</f>
        <v>14.630000000000003</v>
      </c>
      <c r="P4776" s="89" cm="1">
        <f t="array" ref="P4776">IF(ISNUMBER(_34_KNMI_Stations[[#This Row],[Etmaal temperatuur °C]]),IF(_34_KNMI_Stations[[#This Row],[Etmaal temperatuur °C]]&gt;stookgrens[],_34_KNMI_Stations[[#This Row],[Etmaal temperatuur °C]]-stookgrens[],0),"")</f>
        <v>0</v>
      </c>
    </row>
    <row r="4777" spans="1:16" x14ac:dyDescent="0.25">
      <c r="A4777">
        <v>275</v>
      </c>
      <c r="B4777" s="110">
        <v>45681</v>
      </c>
      <c r="C4777" s="89">
        <v>6.4</v>
      </c>
      <c r="D4777" s="89">
        <v>7.2</v>
      </c>
      <c r="E4777" s="96">
        <v>92</v>
      </c>
      <c r="F4777" s="89">
        <v>3.2</v>
      </c>
      <c r="G4777" s="89">
        <v>1001.9</v>
      </c>
      <c r="H4777">
        <v>0.9</v>
      </c>
      <c r="I4777" t="s">
        <v>12</v>
      </c>
      <c r="J4777">
        <v>1.1000000000000001</v>
      </c>
      <c r="K4777">
        <v>1</v>
      </c>
      <c r="L4777">
        <v>2025</v>
      </c>
      <c r="M4777" t="s">
        <v>113</v>
      </c>
      <c r="N4777" s="89" cm="1">
        <f t="array" ref="N4777">IF(ISNUMBER(_34_KNMI_Stations[[#This Row],[Etmaal temperatuur °C]]),IF(_34_KNMI_Stations[[#This Row],[Etmaal temperatuur °C]]&lt;stookgrens[],stookgrens[]-_34_KNMI_Stations[[#This Row],[Etmaal temperatuur °C]],0),"")</f>
        <v>10.8</v>
      </c>
      <c r="O4777" s="89">
        <f>_34_KNMI_Stations[[#This Row],[graaddagen]]*_34_KNMI_Stations[[#This Row],[Gewogen factor]]</f>
        <v>11.880000000000003</v>
      </c>
      <c r="P4777" s="89" cm="1">
        <f t="array" ref="P4777">IF(ISNUMBER(_34_KNMI_Stations[[#This Row],[Etmaal temperatuur °C]]),IF(_34_KNMI_Stations[[#This Row],[Etmaal temperatuur °C]]&gt;stookgrens[],_34_KNMI_Stations[[#This Row],[Etmaal temperatuur °C]]-stookgrens[],0),"")</f>
        <v>0</v>
      </c>
    </row>
    <row r="4778" spans="1:16" x14ac:dyDescent="0.25">
      <c r="A4778">
        <v>275</v>
      </c>
      <c r="B4778" s="110">
        <v>45682</v>
      </c>
      <c r="C4778" s="89">
        <v>2</v>
      </c>
      <c r="D4778" s="89">
        <v>4.9000000000000004</v>
      </c>
      <c r="E4778" s="96">
        <v>200</v>
      </c>
      <c r="F4778" s="89">
        <v>7</v>
      </c>
      <c r="G4778" s="89">
        <v>1004.6</v>
      </c>
      <c r="H4778">
        <v>0.97</v>
      </c>
      <c r="I4778" t="s">
        <v>12</v>
      </c>
      <c r="J4778">
        <v>1.1000000000000001</v>
      </c>
      <c r="K4778">
        <v>1</v>
      </c>
      <c r="L4778">
        <v>2025</v>
      </c>
      <c r="M4778" t="s">
        <v>113</v>
      </c>
      <c r="N4778" s="89" cm="1">
        <f t="array" ref="N4778">IF(ISNUMBER(_34_KNMI_Stations[[#This Row],[Etmaal temperatuur °C]]),IF(_34_KNMI_Stations[[#This Row],[Etmaal temperatuur °C]]&lt;stookgrens[],stookgrens[]-_34_KNMI_Stations[[#This Row],[Etmaal temperatuur °C]],0),"")</f>
        <v>13.1</v>
      </c>
      <c r="O4778" s="89">
        <f>_34_KNMI_Stations[[#This Row],[graaddagen]]*_34_KNMI_Stations[[#This Row],[Gewogen factor]]</f>
        <v>14.41</v>
      </c>
      <c r="P4778" s="89" cm="1">
        <f t="array" ref="P4778">IF(ISNUMBER(_34_KNMI_Stations[[#This Row],[Etmaal temperatuur °C]]),IF(_34_KNMI_Stations[[#This Row],[Etmaal temperatuur °C]]&gt;stookgrens[],_34_KNMI_Stations[[#This Row],[Etmaal temperatuur °C]]-stookgrens[],0),"")</f>
        <v>0</v>
      </c>
    </row>
    <row r="4779" spans="1:16" x14ac:dyDescent="0.25">
      <c r="A4779">
        <v>275</v>
      </c>
      <c r="B4779" s="110">
        <v>45683</v>
      </c>
      <c r="C4779" s="89">
        <v>4.5</v>
      </c>
      <c r="D4779" s="89">
        <v>3.5</v>
      </c>
      <c r="E4779" s="96">
        <v>368</v>
      </c>
      <c r="F4779" s="89">
        <v>2.2999999999999998</v>
      </c>
      <c r="G4779" s="89">
        <v>1003.4</v>
      </c>
      <c r="H4779">
        <v>0.88</v>
      </c>
      <c r="I4779" t="s">
        <v>12</v>
      </c>
      <c r="J4779">
        <v>1.1000000000000001</v>
      </c>
      <c r="K4779">
        <v>1</v>
      </c>
      <c r="L4779">
        <v>2025</v>
      </c>
      <c r="M4779" t="s">
        <v>113</v>
      </c>
      <c r="N4779" s="89" cm="1">
        <f t="array" ref="N4779">IF(ISNUMBER(_34_KNMI_Stations[[#This Row],[Etmaal temperatuur °C]]),IF(_34_KNMI_Stations[[#This Row],[Etmaal temperatuur °C]]&lt;stookgrens[],stookgrens[]-_34_KNMI_Stations[[#This Row],[Etmaal temperatuur °C]],0),"")</f>
        <v>14.5</v>
      </c>
      <c r="O4779" s="89">
        <f>_34_KNMI_Stations[[#This Row],[graaddagen]]*_34_KNMI_Stations[[#This Row],[Gewogen factor]]</f>
        <v>15.950000000000001</v>
      </c>
      <c r="P4779" s="89" cm="1">
        <f t="array" ref="P4779">IF(ISNUMBER(_34_KNMI_Stations[[#This Row],[Etmaal temperatuur °C]]),IF(_34_KNMI_Stations[[#This Row],[Etmaal temperatuur °C]]&gt;stookgrens[],_34_KNMI_Stations[[#This Row],[Etmaal temperatuur °C]]-stookgrens[],0),"")</f>
        <v>0</v>
      </c>
    </row>
    <row r="4780" spans="1:16" x14ac:dyDescent="0.25">
      <c r="A4780">
        <v>275</v>
      </c>
      <c r="B4780" s="110">
        <v>45684</v>
      </c>
      <c r="C4780" s="89">
        <v>6.8</v>
      </c>
      <c r="D4780" s="89">
        <v>8.9</v>
      </c>
      <c r="E4780" s="96">
        <v>488</v>
      </c>
      <c r="F4780" s="89">
        <v>3.5</v>
      </c>
      <c r="G4780" s="89">
        <v>989.4</v>
      </c>
      <c r="H4780">
        <v>0.77</v>
      </c>
      <c r="I4780" t="s">
        <v>12</v>
      </c>
      <c r="J4780">
        <v>1.1000000000000001</v>
      </c>
      <c r="K4780">
        <v>1</v>
      </c>
      <c r="L4780">
        <v>2025</v>
      </c>
      <c r="M4780" t="s">
        <v>114</v>
      </c>
      <c r="N4780" s="89" cm="1">
        <f t="array" ref="N4780">IF(ISNUMBER(_34_KNMI_Stations[[#This Row],[Etmaal temperatuur °C]]),IF(_34_KNMI_Stations[[#This Row],[Etmaal temperatuur °C]]&lt;stookgrens[],stookgrens[]-_34_KNMI_Stations[[#This Row],[Etmaal temperatuur °C]],0),"")</f>
        <v>9.1</v>
      </c>
      <c r="O4780" s="89">
        <f>_34_KNMI_Stations[[#This Row],[graaddagen]]*_34_KNMI_Stations[[#This Row],[Gewogen factor]]</f>
        <v>10.01</v>
      </c>
      <c r="P4780" s="89" cm="1">
        <f t="array" ref="P4780">IF(ISNUMBER(_34_KNMI_Stations[[#This Row],[Etmaal temperatuur °C]]),IF(_34_KNMI_Stations[[#This Row],[Etmaal temperatuur °C]]&gt;stookgrens[],_34_KNMI_Stations[[#This Row],[Etmaal temperatuur °C]]-stookgrens[],0),"")</f>
        <v>0</v>
      </c>
    </row>
    <row r="4781" spans="1:16" x14ac:dyDescent="0.25">
      <c r="A4781">
        <v>275</v>
      </c>
      <c r="B4781" s="110">
        <v>45685</v>
      </c>
      <c r="C4781" s="89">
        <v>6.2</v>
      </c>
      <c r="D4781" s="89">
        <v>7.5</v>
      </c>
      <c r="E4781" s="96">
        <v>187</v>
      </c>
      <c r="F4781" s="89">
        <v>1.1000000000000001</v>
      </c>
      <c r="G4781" s="89">
        <v>990.9</v>
      </c>
      <c r="H4781">
        <v>0.81</v>
      </c>
      <c r="I4781" t="s">
        <v>12</v>
      </c>
      <c r="J4781">
        <v>1.1000000000000001</v>
      </c>
      <c r="K4781">
        <v>1</v>
      </c>
      <c r="L4781">
        <v>2025</v>
      </c>
      <c r="M4781" t="s">
        <v>114</v>
      </c>
      <c r="N4781" s="89" cm="1">
        <f t="array" ref="N4781">IF(ISNUMBER(_34_KNMI_Stations[[#This Row],[Etmaal temperatuur °C]]),IF(_34_KNMI_Stations[[#This Row],[Etmaal temperatuur °C]]&lt;stookgrens[],stookgrens[]-_34_KNMI_Stations[[#This Row],[Etmaal temperatuur °C]],0),"")</f>
        <v>10.5</v>
      </c>
      <c r="O4781" s="89">
        <f>_34_KNMI_Stations[[#This Row],[graaddagen]]*_34_KNMI_Stations[[#This Row],[Gewogen factor]]</f>
        <v>11.55</v>
      </c>
      <c r="P4781" s="89" cm="1">
        <f t="array" ref="P4781">IF(ISNUMBER(_34_KNMI_Stations[[#This Row],[Etmaal temperatuur °C]]),IF(_34_KNMI_Stations[[#This Row],[Etmaal temperatuur °C]]&gt;stookgrens[],_34_KNMI_Stations[[#This Row],[Etmaal temperatuur °C]]-stookgrens[],0),"")</f>
        <v>0</v>
      </c>
    </row>
    <row r="4782" spans="1:16" x14ac:dyDescent="0.25">
      <c r="A4782">
        <v>275</v>
      </c>
      <c r="B4782" s="110">
        <v>45686</v>
      </c>
      <c r="C4782" s="89">
        <v>5.2</v>
      </c>
      <c r="D4782" s="89">
        <v>6.6</v>
      </c>
      <c r="E4782" s="96">
        <v>200</v>
      </c>
      <c r="F4782" s="89">
        <v>3</v>
      </c>
      <c r="G4782" s="89">
        <v>1002.2</v>
      </c>
      <c r="H4782">
        <v>0.9</v>
      </c>
      <c r="I4782" t="s">
        <v>12</v>
      </c>
      <c r="J4782">
        <v>1.1000000000000001</v>
      </c>
      <c r="K4782">
        <v>1</v>
      </c>
      <c r="L4782">
        <v>2025</v>
      </c>
      <c r="M4782" t="s">
        <v>114</v>
      </c>
      <c r="N4782" s="89" cm="1">
        <f t="array" ref="N4782">IF(ISNUMBER(_34_KNMI_Stations[[#This Row],[Etmaal temperatuur °C]]),IF(_34_KNMI_Stations[[#This Row],[Etmaal temperatuur °C]]&lt;stookgrens[],stookgrens[]-_34_KNMI_Stations[[#This Row],[Etmaal temperatuur °C]],0),"")</f>
        <v>11.4</v>
      </c>
      <c r="O4782" s="89">
        <f>_34_KNMI_Stations[[#This Row],[graaddagen]]*_34_KNMI_Stations[[#This Row],[Gewogen factor]]</f>
        <v>12.540000000000001</v>
      </c>
      <c r="P4782" s="89" cm="1">
        <f t="array" ref="P4782">IF(ISNUMBER(_34_KNMI_Stations[[#This Row],[Etmaal temperatuur °C]]),IF(_34_KNMI_Stations[[#This Row],[Etmaal temperatuur °C]]&gt;stookgrens[],_34_KNMI_Stations[[#This Row],[Etmaal temperatuur °C]]-stookgrens[],0),"")</f>
        <v>0</v>
      </c>
    </row>
    <row r="4783" spans="1:16" x14ac:dyDescent="0.25">
      <c r="A4783">
        <v>275</v>
      </c>
      <c r="B4783" s="110">
        <v>45687</v>
      </c>
      <c r="C4783" s="89">
        <v>1.6</v>
      </c>
      <c r="D4783" s="89">
        <v>3.6</v>
      </c>
      <c r="E4783" s="96">
        <v>150</v>
      </c>
      <c r="F4783" s="89">
        <v>4.5</v>
      </c>
      <c r="G4783" s="89">
        <v>1016.4</v>
      </c>
      <c r="H4783">
        <v>0.97</v>
      </c>
      <c r="I4783" t="s">
        <v>12</v>
      </c>
      <c r="J4783">
        <v>1.1000000000000001</v>
      </c>
      <c r="K4783">
        <v>1</v>
      </c>
      <c r="L4783">
        <v>2025</v>
      </c>
      <c r="M4783" t="s">
        <v>114</v>
      </c>
      <c r="N4783" s="89" cm="1">
        <f t="array" ref="N4783">IF(ISNUMBER(_34_KNMI_Stations[[#This Row],[Etmaal temperatuur °C]]),IF(_34_KNMI_Stations[[#This Row],[Etmaal temperatuur °C]]&lt;stookgrens[],stookgrens[]-_34_KNMI_Stations[[#This Row],[Etmaal temperatuur °C]],0),"")</f>
        <v>14.4</v>
      </c>
      <c r="O4783" s="89">
        <f>_34_KNMI_Stations[[#This Row],[graaddagen]]*_34_KNMI_Stations[[#This Row],[Gewogen factor]]</f>
        <v>15.840000000000002</v>
      </c>
      <c r="P4783" s="89" cm="1">
        <f t="array" ref="P4783">IF(ISNUMBER(_34_KNMI_Stations[[#This Row],[Etmaal temperatuur °C]]),IF(_34_KNMI_Stations[[#This Row],[Etmaal temperatuur °C]]&gt;stookgrens[],_34_KNMI_Stations[[#This Row],[Etmaal temperatuur °C]]-stookgrens[],0),"")</f>
        <v>0</v>
      </c>
    </row>
    <row r="4784" spans="1:16" x14ac:dyDescent="0.25">
      <c r="A4784">
        <v>275</v>
      </c>
      <c r="B4784" s="110">
        <v>45688</v>
      </c>
      <c r="C4784" s="89">
        <v>1.9</v>
      </c>
      <c r="D4784" s="89">
        <v>0.7</v>
      </c>
      <c r="E4784" s="96">
        <v>469</v>
      </c>
      <c r="F4784" s="89">
        <v>0</v>
      </c>
      <c r="G4784" s="89">
        <v>1028.2</v>
      </c>
      <c r="H4784">
        <v>0.94</v>
      </c>
      <c r="I4784" t="s">
        <v>12</v>
      </c>
      <c r="J4784">
        <v>1.1000000000000001</v>
      </c>
      <c r="K4784">
        <v>1</v>
      </c>
      <c r="L4784">
        <v>2025</v>
      </c>
      <c r="M4784" t="s">
        <v>114</v>
      </c>
      <c r="N4784" s="89" cm="1">
        <f t="array" ref="N4784">IF(ISNUMBER(_34_KNMI_Stations[[#This Row],[Etmaal temperatuur °C]]),IF(_34_KNMI_Stations[[#This Row],[Etmaal temperatuur °C]]&lt;stookgrens[],stookgrens[]-_34_KNMI_Stations[[#This Row],[Etmaal temperatuur °C]],0),"")</f>
        <v>17.3</v>
      </c>
      <c r="O4784" s="89">
        <f>_34_KNMI_Stations[[#This Row],[graaddagen]]*_34_KNMI_Stations[[#This Row],[Gewogen factor]]</f>
        <v>19.03</v>
      </c>
      <c r="P4784" s="89" cm="1">
        <f t="array" ref="P4784">IF(ISNUMBER(_34_KNMI_Stations[[#This Row],[Etmaal temperatuur °C]]),IF(_34_KNMI_Stations[[#This Row],[Etmaal temperatuur °C]]&gt;stookgrens[],_34_KNMI_Stations[[#This Row],[Etmaal temperatuur °C]]-stookgrens[],0),"")</f>
        <v>0</v>
      </c>
    </row>
    <row r="4785" spans="1:16" x14ac:dyDescent="0.25">
      <c r="A4785">
        <v>275</v>
      </c>
      <c r="B4785" s="110">
        <v>45689</v>
      </c>
      <c r="C4785" s="89">
        <v>1.5</v>
      </c>
      <c r="D4785" s="89">
        <v>0</v>
      </c>
      <c r="E4785" s="96">
        <v>711</v>
      </c>
      <c r="F4785" s="89">
        <v>0</v>
      </c>
      <c r="G4785" s="89">
        <v>1031.8</v>
      </c>
      <c r="H4785">
        <v>0.86</v>
      </c>
      <c r="I4785" t="s">
        <v>12</v>
      </c>
      <c r="J4785">
        <v>1.1000000000000001</v>
      </c>
      <c r="K4785">
        <v>2</v>
      </c>
      <c r="L4785">
        <v>2025</v>
      </c>
      <c r="M4785" t="s">
        <v>114</v>
      </c>
      <c r="N4785" s="89" cm="1">
        <f t="array" ref="N4785">IF(ISNUMBER(_34_KNMI_Stations[[#This Row],[Etmaal temperatuur °C]]),IF(_34_KNMI_Stations[[#This Row],[Etmaal temperatuur °C]]&lt;stookgrens[],stookgrens[]-_34_KNMI_Stations[[#This Row],[Etmaal temperatuur °C]],0),"")</f>
        <v>18</v>
      </c>
      <c r="O4785" s="89">
        <f>_34_KNMI_Stations[[#This Row],[graaddagen]]*_34_KNMI_Stations[[#This Row],[Gewogen factor]]</f>
        <v>19.8</v>
      </c>
      <c r="P4785" s="89" cm="1">
        <f t="array" ref="P4785">IF(ISNUMBER(_34_KNMI_Stations[[#This Row],[Etmaal temperatuur °C]]),IF(_34_KNMI_Stations[[#This Row],[Etmaal temperatuur °C]]&gt;stookgrens[],_34_KNMI_Stations[[#This Row],[Etmaal temperatuur °C]]-stookgrens[],0),"")</f>
        <v>0</v>
      </c>
    </row>
    <row r="4786" spans="1:16" x14ac:dyDescent="0.25">
      <c r="A4786">
        <v>275</v>
      </c>
      <c r="B4786" s="110">
        <v>45690</v>
      </c>
      <c r="C4786" s="89">
        <v>1.4</v>
      </c>
      <c r="D4786" s="89">
        <v>-1.5</v>
      </c>
      <c r="E4786" s="96">
        <v>807</v>
      </c>
      <c r="F4786" s="89">
        <v>0</v>
      </c>
      <c r="G4786" s="89">
        <v>1026</v>
      </c>
      <c r="H4786">
        <v>0.86</v>
      </c>
      <c r="I4786" t="s">
        <v>12</v>
      </c>
      <c r="J4786">
        <v>1.1000000000000001</v>
      </c>
      <c r="K4786">
        <v>2</v>
      </c>
      <c r="L4786">
        <v>2025</v>
      </c>
      <c r="M4786" t="s">
        <v>114</v>
      </c>
      <c r="N4786" s="89" cm="1">
        <f t="array" ref="N4786">IF(ISNUMBER(_34_KNMI_Stations[[#This Row],[Etmaal temperatuur °C]]),IF(_34_KNMI_Stations[[#This Row],[Etmaal temperatuur °C]]&lt;stookgrens[],stookgrens[]-_34_KNMI_Stations[[#This Row],[Etmaal temperatuur °C]],0),"")</f>
        <v>19.5</v>
      </c>
      <c r="O4786" s="89">
        <f>_34_KNMI_Stations[[#This Row],[graaddagen]]*_34_KNMI_Stations[[#This Row],[Gewogen factor]]</f>
        <v>21.450000000000003</v>
      </c>
      <c r="P4786" s="89" cm="1">
        <f t="array" ref="P4786">IF(ISNUMBER(_34_KNMI_Stations[[#This Row],[Etmaal temperatuur °C]]),IF(_34_KNMI_Stations[[#This Row],[Etmaal temperatuur °C]]&gt;stookgrens[],_34_KNMI_Stations[[#This Row],[Etmaal temperatuur °C]]-stookgrens[],0),"")</f>
        <v>0</v>
      </c>
    </row>
    <row r="4787" spans="1:16" x14ac:dyDescent="0.25">
      <c r="A4787">
        <v>275</v>
      </c>
      <c r="B4787" s="110">
        <v>45691</v>
      </c>
      <c r="C4787" s="89">
        <v>1.6</v>
      </c>
      <c r="D4787" s="89">
        <v>-0.2</v>
      </c>
      <c r="E4787" s="96">
        <v>737</v>
      </c>
      <c r="F4787" s="89">
        <v>0</v>
      </c>
      <c r="G4787" s="89">
        <v>1027.0999999999999</v>
      </c>
      <c r="H4787">
        <v>0.87</v>
      </c>
      <c r="I4787" t="s">
        <v>12</v>
      </c>
      <c r="J4787">
        <v>1.1000000000000001</v>
      </c>
      <c r="K4787">
        <v>2</v>
      </c>
      <c r="L4787">
        <v>2025</v>
      </c>
      <c r="M4787" t="s">
        <v>115</v>
      </c>
      <c r="N4787" s="89" cm="1">
        <f t="array" ref="N4787">IF(ISNUMBER(_34_KNMI_Stations[[#This Row],[Etmaal temperatuur °C]]),IF(_34_KNMI_Stations[[#This Row],[Etmaal temperatuur °C]]&lt;stookgrens[],stookgrens[]-_34_KNMI_Stations[[#This Row],[Etmaal temperatuur °C]],0),"")</f>
        <v>18.2</v>
      </c>
      <c r="O4787" s="89">
        <f>_34_KNMI_Stations[[#This Row],[graaddagen]]*_34_KNMI_Stations[[#This Row],[Gewogen factor]]</f>
        <v>20.02</v>
      </c>
      <c r="P4787" s="89" cm="1">
        <f t="array" ref="P4787">IF(ISNUMBER(_34_KNMI_Stations[[#This Row],[Etmaal temperatuur °C]]),IF(_34_KNMI_Stations[[#This Row],[Etmaal temperatuur °C]]&gt;stookgrens[],_34_KNMI_Stations[[#This Row],[Etmaal temperatuur °C]]-stookgrens[],0),"")</f>
        <v>0</v>
      </c>
    </row>
    <row r="4788" spans="1:16" x14ac:dyDescent="0.25">
      <c r="A4788">
        <v>275</v>
      </c>
      <c r="B4788" s="110">
        <v>45692</v>
      </c>
      <c r="C4788" s="89">
        <v>3.7</v>
      </c>
      <c r="D4788" s="89">
        <v>1.7</v>
      </c>
      <c r="E4788" s="96">
        <v>195</v>
      </c>
      <c r="F4788" s="89">
        <v>0</v>
      </c>
      <c r="G4788" s="89">
        <v>1027.5</v>
      </c>
      <c r="H4788">
        <v>0.92</v>
      </c>
      <c r="I4788" t="s">
        <v>12</v>
      </c>
      <c r="J4788">
        <v>1.1000000000000001</v>
      </c>
      <c r="K4788">
        <v>2</v>
      </c>
      <c r="L4788">
        <v>2025</v>
      </c>
      <c r="M4788" t="s">
        <v>115</v>
      </c>
      <c r="N4788" s="89" cm="1">
        <f t="array" ref="N4788">IF(ISNUMBER(_34_KNMI_Stations[[#This Row],[Etmaal temperatuur °C]]),IF(_34_KNMI_Stations[[#This Row],[Etmaal temperatuur °C]]&lt;stookgrens[],stookgrens[]-_34_KNMI_Stations[[#This Row],[Etmaal temperatuur °C]],0),"")</f>
        <v>16.3</v>
      </c>
      <c r="O4788" s="89">
        <f>_34_KNMI_Stations[[#This Row],[graaddagen]]*_34_KNMI_Stations[[#This Row],[Gewogen factor]]</f>
        <v>17.930000000000003</v>
      </c>
      <c r="P4788" s="89" cm="1">
        <f t="array" ref="P4788">IF(ISNUMBER(_34_KNMI_Stations[[#This Row],[Etmaal temperatuur °C]]),IF(_34_KNMI_Stations[[#This Row],[Etmaal temperatuur °C]]&gt;stookgrens[],_34_KNMI_Stations[[#This Row],[Etmaal temperatuur °C]]-stookgrens[],0),"")</f>
        <v>0</v>
      </c>
    </row>
    <row r="4789" spans="1:16" x14ac:dyDescent="0.25">
      <c r="A4789">
        <v>275</v>
      </c>
      <c r="B4789" s="110">
        <v>45693</v>
      </c>
      <c r="C4789" s="89">
        <v>2.5</v>
      </c>
      <c r="D4789" s="89">
        <v>3.9</v>
      </c>
      <c r="E4789" s="96">
        <v>171</v>
      </c>
      <c r="F4789" s="89">
        <v>0</v>
      </c>
      <c r="G4789" s="89">
        <v>1037.5</v>
      </c>
      <c r="H4789">
        <v>0.97</v>
      </c>
      <c r="I4789" t="s">
        <v>12</v>
      </c>
      <c r="J4789">
        <v>1.1000000000000001</v>
      </c>
      <c r="K4789">
        <v>2</v>
      </c>
      <c r="L4789">
        <v>2025</v>
      </c>
      <c r="M4789" t="s">
        <v>115</v>
      </c>
      <c r="N4789" s="89" cm="1">
        <f t="array" ref="N4789">IF(ISNUMBER(_34_KNMI_Stations[[#This Row],[Etmaal temperatuur °C]]),IF(_34_KNMI_Stations[[#This Row],[Etmaal temperatuur °C]]&lt;stookgrens[],stookgrens[]-_34_KNMI_Stations[[#This Row],[Etmaal temperatuur °C]],0),"")</f>
        <v>14.1</v>
      </c>
      <c r="O4789" s="89">
        <f>_34_KNMI_Stations[[#This Row],[graaddagen]]*_34_KNMI_Stations[[#This Row],[Gewogen factor]]</f>
        <v>15.510000000000002</v>
      </c>
      <c r="P4789" s="89" cm="1">
        <f t="array" ref="P4789">IF(ISNUMBER(_34_KNMI_Stations[[#This Row],[Etmaal temperatuur °C]]),IF(_34_KNMI_Stations[[#This Row],[Etmaal temperatuur °C]]&gt;stookgrens[],_34_KNMI_Stations[[#This Row],[Etmaal temperatuur °C]]-stookgrens[],0),"")</f>
        <v>0</v>
      </c>
    </row>
    <row r="4790" spans="1:16" x14ac:dyDescent="0.25">
      <c r="A4790">
        <v>275</v>
      </c>
      <c r="B4790" s="110">
        <v>45694</v>
      </c>
      <c r="C4790" s="89">
        <v>3.3</v>
      </c>
      <c r="D4790" s="89">
        <v>3.8</v>
      </c>
      <c r="E4790" s="96">
        <v>374</v>
      </c>
      <c r="F4790" s="89">
        <v>0</v>
      </c>
      <c r="G4790" s="89">
        <v>1041.4000000000001</v>
      </c>
      <c r="H4790">
        <v>0.91</v>
      </c>
      <c r="I4790" t="s">
        <v>12</v>
      </c>
      <c r="J4790">
        <v>1.1000000000000001</v>
      </c>
      <c r="K4790">
        <v>2</v>
      </c>
      <c r="L4790">
        <v>2025</v>
      </c>
      <c r="M4790" t="s">
        <v>115</v>
      </c>
      <c r="N4790" s="89" cm="1">
        <f t="array" ref="N4790">IF(ISNUMBER(_34_KNMI_Stations[[#This Row],[Etmaal temperatuur °C]]),IF(_34_KNMI_Stations[[#This Row],[Etmaal temperatuur °C]]&lt;stookgrens[],stookgrens[]-_34_KNMI_Stations[[#This Row],[Etmaal temperatuur °C]],0),"")</f>
        <v>14.2</v>
      </c>
      <c r="O4790" s="89">
        <f>_34_KNMI_Stations[[#This Row],[graaddagen]]*_34_KNMI_Stations[[#This Row],[Gewogen factor]]</f>
        <v>15.620000000000001</v>
      </c>
      <c r="P4790" s="89" cm="1">
        <f t="array" ref="P4790">IF(ISNUMBER(_34_KNMI_Stations[[#This Row],[Etmaal temperatuur °C]]),IF(_34_KNMI_Stations[[#This Row],[Etmaal temperatuur °C]]&gt;stookgrens[],_34_KNMI_Stations[[#This Row],[Etmaal temperatuur °C]]-stookgrens[],0),"")</f>
        <v>0</v>
      </c>
    </row>
    <row r="4791" spans="1:16" x14ac:dyDescent="0.25">
      <c r="A4791">
        <v>275</v>
      </c>
      <c r="B4791" s="110">
        <v>45695</v>
      </c>
      <c r="C4791" s="89">
        <v>6.6</v>
      </c>
      <c r="D4791" s="89">
        <v>2.8</v>
      </c>
      <c r="E4791" s="96">
        <v>171</v>
      </c>
      <c r="F4791" s="89">
        <v>0</v>
      </c>
      <c r="G4791" s="89">
        <v>1028.9000000000001</v>
      </c>
      <c r="H4791">
        <v>0.76</v>
      </c>
      <c r="I4791" t="s">
        <v>12</v>
      </c>
      <c r="J4791">
        <v>1.1000000000000001</v>
      </c>
      <c r="K4791">
        <v>2</v>
      </c>
      <c r="L4791">
        <v>2025</v>
      </c>
      <c r="M4791" t="s">
        <v>115</v>
      </c>
      <c r="N4791" s="89" cm="1">
        <f t="array" ref="N4791">IF(ISNUMBER(_34_KNMI_Stations[[#This Row],[Etmaal temperatuur °C]]),IF(_34_KNMI_Stations[[#This Row],[Etmaal temperatuur °C]]&lt;stookgrens[],stookgrens[]-_34_KNMI_Stations[[#This Row],[Etmaal temperatuur °C]],0),"")</f>
        <v>15.2</v>
      </c>
      <c r="O4791" s="89">
        <f>_34_KNMI_Stations[[#This Row],[graaddagen]]*_34_KNMI_Stations[[#This Row],[Gewogen factor]]</f>
        <v>16.72</v>
      </c>
      <c r="P4791" s="89" cm="1">
        <f t="array" ref="P4791">IF(ISNUMBER(_34_KNMI_Stations[[#This Row],[Etmaal temperatuur °C]]),IF(_34_KNMI_Stations[[#This Row],[Etmaal temperatuur °C]]&gt;stookgrens[],_34_KNMI_Stations[[#This Row],[Etmaal temperatuur °C]]-stookgrens[],0),"")</f>
        <v>0</v>
      </c>
    </row>
    <row r="4792" spans="1:16" x14ac:dyDescent="0.25">
      <c r="A4792">
        <v>275</v>
      </c>
      <c r="B4792" s="110">
        <v>45696</v>
      </c>
      <c r="C4792" s="89">
        <v>3.5</v>
      </c>
      <c r="D4792" s="89">
        <v>3.4</v>
      </c>
      <c r="E4792" s="96">
        <v>183</v>
      </c>
      <c r="F4792" s="89">
        <v>-0.1</v>
      </c>
      <c r="G4792" s="89">
        <v>1022.6</v>
      </c>
      <c r="H4792">
        <v>0.77</v>
      </c>
      <c r="I4792" t="s">
        <v>12</v>
      </c>
      <c r="J4792">
        <v>1.1000000000000001</v>
      </c>
      <c r="K4792">
        <v>2</v>
      </c>
      <c r="L4792">
        <v>2025</v>
      </c>
      <c r="M4792" t="s">
        <v>115</v>
      </c>
      <c r="N4792" s="89" cm="1">
        <f t="array" ref="N4792">IF(ISNUMBER(_34_KNMI_Stations[[#This Row],[Etmaal temperatuur °C]]),IF(_34_KNMI_Stations[[#This Row],[Etmaal temperatuur °C]]&lt;stookgrens[],stookgrens[]-_34_KNMI_Stations[[#This Row],[Etmaal temperatuur °C]],0),"")</f>
        <v>14.6</v>
      </c>
      <c r="O4792" s="89">
        <f>_34_KNMI_Stations[[#This Row],[graaddagen]]*_34_KNMI_Stations[[#This Row],[Gewogen factor]]</f>
        <v>16.060000000000002</v>
      </c>
      <c r="P4792" s="89" cm="1">
        <f t="array" ref="P4792">IF(ISNUMBER(_34_KNMI_Stations[[#This Row],[Etmaal temperatuur °C]]),IF(_34_KNMI_Stations[[#This Row],[Etmaal temperatuur °C]]&gt;stookgrens[],_34_KNMI_Stations[[#This Row],[Etmaal temperatuur °C]]-stookgrens[],0),"")</f>
        <v>0</v>
      </c>
    </row>
    <row r="4793" spans="1:16" x14ac:dyDescent="0.25">
      <c r="A4793">
        <v>275</v>
      </c>
      <c r="B4793" s="110">
        <v>45697</v>
      </c>
      <c r="C4793" s="89">
        <v>3.2</v>
      </c>
      <c r="D4793" s="89">
        <v>2.7</v>
      </c>
      <c r="E4793" s="96">
        <v>441</v>
      </c>
      <c r="F4793" s="89">
        <v>0</v>
      </c>
      <c r="G4793" s="89">
        <v>1028.5999999999999</v>
      </c>
      <c r="H4793">
        <v>0.81</v>
      </c>
      <c r="I4793" t="s">
        <v>12</v>
      </c>
      <c r="J4793">
        <v>1.1000000000000001</v>
      </c>
      <c r="K4793">
        <v>2</v>
      </c>
      <c r="L4793">
        <v>2025</v>
      </c>
      <c r="M4793" t="s">
        <v>115</v>
      </c>
      <c r="N4793" s="89" cm="1">
        <f t="array" ref="N4793">IF(ISNUMBER(_34_KNMI_Stations[[#This Row],[Etmaal temperatuur °C]]),IF(_34_KNMI_Stations[[#This Row],[Etmaal temperatuur °C]]&lt;stookgrens[],stookgrens[]-_34_KNMI_Stations[[#This Row],[Etmaal temperatuur °C]],0),"")</f>
        <v>15.3</v>
      </c>
      <c r="O4793" s="89">
        <f>_34_KNMI_Stations[[#This Row],[graaddagen]]*_34_KNMI_Stations[[#This Row],[Gewogen factor]]</f>
        <v>16.830000000000002</v>
      </c>
      <c r="P4793" s="89" cm="1">
        <f t="array" ref="P4793">IF(ISNUMBER(_34_KNMI_Stations[[#This Row],[Etmaal temperatuur °C]]),IF(_34_KNMI_Stations[[#This Row],[Etmaal temperatuur °C]]&gt;stookgrens[],_34_KNMI_Stations[[#This Row],[Etmaal temperatuur °C]]-stookgrens[],0),"")</f>
        <v>0</v>
      </c>
    </row>
    <row r="4794" spans="1:16" x14ac:dyDescent="0.25">
      <c r="A4794">
        <v>275</v>
      </c>
      <c r="B4794" s="110">
        <v>45698</v>
      </c>
      <c r="C4794" s="89">
        <v>5.9</v>
      </c>
      <c r="D4794" s="89">
        <v>1.3</v>
      </c>
      <c r="E4794" s="96">
        <v>271</v>
      </c>
      <c r="F4794" s="89">
        <v>5.7</v>
      </c>
      <c r="G4794" s="89">
        <v>1024.7</v>
      </c>
      <c r="H4794">
        <v>0.84</v>
      </c>
      <c r="I4794" t="s">
        <v>12</v>
      </c>
      <c r="J4794">
        <v>1.1000000000000001</v>
      </c>
      <c r="K4794">
        <v>2</v>
      </c>
      <c r="L4794">
        <v>2025</v>
      </c>
      <c r="M4794" t="s">
        <v>116</v>
      </c>
      <c r="N4794" s="89" cm="1">
        <f t="array" ref="N4794">IF(ISNUMBER(_34_KNMI_Stations[[#This Row],[Etmaal temperatuur °C]]),IF(_34_KNMI_Stations[[#This Row],[Etmaal temperatuur °C]]&lt;stookgrens[],stookgrens[]-_34_KNMI_Stations[[#This Row],[Etmaal temperatuur °C]],0),"")</f>
        <v>16.7</v>
      </c>
      <c r="O4794" s="89">
        <f>_34_KNMI_Stations[[#This Row],[graaddagen]]*_34_KNMI_Stations[[#This Row],[Gewogen factor]]</f>
        <v>18.37</v>
      </c>
      <c r="P4794" s="89" cm="1">
        <f t="array" ref="P4794">IF(ISNUMBER(_34_KNMI_Stations[[#This Row],[Etmaal temperatuur °C]]),IF(_34_KNMI_Stations[[#This Row],[Etmaal temperatuur °C]]&gt;stookgrens[],_34_KNMI_Stations[[#This Row],[Etmaal temperatuur °C]]-stookgrens[],0),"")</f>
        <v>0</v>
      </c>
    </row>
    <row r="4795" spans="1:16" x14ac:dyDescent="0.25">
      <c r="A4795">
        <v>275</v>
      </c>
      <c r="B4795" s="110">
        <v>45699</v>
      </c>
      <c r="C4795" s="89">
        <v>4</v>
      </c>
      <c r="D4795" s="89">
        <v>3.2</v>
      </c>
      <c r="E4795" s="96">
        <v>131</v>
      </c>
      <c r="F4795" s="89">
        <v>7.5</v>
      </c>
      <c r="G4795" s="89">
        <v>1018.4</v>
      </c>
      <c r="H4795">
        <v>0.94</v>
      </c>
      <c r="I4795" t="s">
        <v>12</v>
      </c>
      <c r="J4795">
        <v>1.1000000000000001</v>
      </c>
      <c r="K4795">
        <v>2</v>
      </c>
      <c r="L4795">
        <v>2025</v>
      </c>
      <c r="M4795" t="s">
        <v>116</v>
      </c>
      <c r="N4795" s="89" cm="1">
        <f t="array" ref="N4795">IF(ISNUMBER(_34_KNMI_Stations[[#This Row],[Etmaal temperatuur °C]]),IF(_34_KNMI_Stations[[#This Row],[Etmaal temperatuur °C]]&lt;stookgrens[],stookgrens[]-_34_KNMI_Stations[[#This Row],[Etmaal temperatuur °C]],0),"")</f>
        <v>14.8</v>
      </c>
      <c r="O4795" s="89">
        <f>_34_KNMI_Stations[[#This Row],[graaddagen]]*_34_KNMI_Stations[[#This Row],[Gewogen factor]]</f>
        <v>16.28</v>
      </c>
      <c r="P4795" s="89" cm="1">
        <f t="array" ref="P4795">IF(ISNUMBER(_34_KNMI_Stations[[#This Row],[Etmaal temperatuur °C]]),IF(_34_KNMI_Stations[[#This Row],[Etmaal temperatuur °C]]&gt;stookgrens[],_34_KNMI_Stations[[#This Row],[Etmaal temperatuur °C]]-stookgrens[],0),"")</f>
        <v>0</v>
      </c>
    </row>
    <row r="4796" spans="1:16" x14ac:dyDescent="0.25">
      <c r="A4796">
        <v>275</v>
      </c>
      <c r="B4796" s="110">
        <v>45700</v>
      </c>
      <c r="C4796" s="89">
        <v>1.4</v>
      </c>
      <c r="D4796" s="89">
        <v>3.1</v>
      </c>
      <c r="E4796" s="96">
        <v>172</v>
      </c>
      <c r="F4796" s="89">
        <v>2.6</v>
      </c>
      <c r="G4796" s="89">
        <v>1018.1</v>
      </c>
      <c r="H4796">
        <v>0.96</v>
      </c>
      <c r="I4796" t="s">
        <v>12</v>
      </c>
      <c r="J4796">
        <v>1.1000000000000001</v>
      </c>
      <c r="K4796">
        <v>2</v>
      </c>
      <c r="L4796">
        <v>2025</v>
      </c>
      <c r="M4796" t="s">
        <v>116</v>
      </c>
      <c r="N4796" s="89" cm="1">
        <f t="array" ref="N4796">IF(ISNUMBER(_34_KNMI_Stations[[#This Row],[Etmaal temperatuur °C]]),IF(_34_KNMI_Stations[[#This Row],[Etmaal temperatuur °C]]&lt;stookgrens[],stookgrens[]-_34_KNMI_Stations[[#This Row],[Etmaal temperatuur °C]],0),"")</f>
        <v>14.9</v>
      </c>
      <c r="O4796" s="89">
        <f>_34_KNMI_Stations[[#This Row],[graaddagen]]*_34_KNMI_Stations[[#This Row],[Gewogen factor]]</f>
        <v>16.39</v>
      </c>
      <c r="P4796" s="89" cm="1">
        <f t="array" ref="P4796">IF(ISNUMBER(_34_KNMI_Stations[[#This Row],[Etmaal temperatuur °C]]),IF(_34_KNMI_Stations[[#This Row],[Etmaal temperatuur °C]]&gt;stookgrens[],_34_KNMI_Stations[[#This Row],[Etmaal temperatuur °C]]-stookgrens[],0),"")</f>
        <v>0</v>
      </c>
    </row>
    <row r="4797" spans="1:16" x14ac:dyDescent="0.25">
      <c r="A4797">
        <v>275</v>
      </c>
      <c r="B4797" s="110">
        <v>45701</v>
      </c>
      <c r="C4797" s="89">
        <v>3</v>
      </c>
      <c r="D4797" s="89">
        <v>-1.3</v>
      </c>
      <c r="E4797" s="96">
        <v>231</v>
      </c>
      <c r="F4797" s="89">
        <v>0.7</v>
      </c>
      <c r="G4797" s="89">
        <v>1022.1</v>
      </c>
      <c r="H4797">
        <v>0.93</v>
      </c>
      <c r="I4797" t="s">
        <v>12</v>
      </c>
      <c r="J4797">
        <v>1.1000000000000001</v>
      </c>
      <c r="K4797">
        <v>2</v>
      </c>
      <c r="L4797">
        <v>2025</v>
      </c>
      <c r="M4797" t="s">
        <v>116</v>
      </c>
      <c r="N4797" s="89" cm="1">
        <f t="array" ref="N4797">IF(ISNUMBER(_34_KNMI_Stations[[#This Row],[Etmaal temperatuur °C]]),IF(_34_KNMI_Stations[[#This Row],[Etmaal temperatuur °C]]&lt;stookgrens[],stookgrens[]-_34_KNMI_Stations[[#This Row],[Etmaal temperatuur °C]],0),"")</f>
        <v>19.3</v>
      </c>
      <c r="O4797" s="89">
        <f>_34_KNMI_Stations[[#This Row],[graaddagen]]*_34_KNMI_Stations[[#This Row],[Gewogen factor]]</f>
        <v>21.230000000000004</v>
      </c>
      <c r="P4797" s="89" cm="1">
        <f t="array" ref="P4797">IF(ISNUMBER(_34_KNMI_Stations[[#This Row],[Etmaal temperatuur °C]]),IF(_34_KNMI_Stations[[#This Row],[Etmaal temperatuur °C]]&gt;stookgrens[],_34_KNMI_Stations[[#This Row],[Etmaal temperatuur °C]]-stookgrens[],0),"")</f>
        <v>0</v>
      </c>
    </row>
    <row r="4798" spans="1:16" x14ac:dyDescent="0.25">
      <c r="A4798">
        <v>275</v>
      </c>
      <c r="B4798" s="110">
        <v>45702</v>
      </c>
      <c r="C4798" s="89">
        <v>1.1000000000000001</v>
      </c>
      <c r="D4798" s="89">
        <v>-0.5</v>
      </c>
      <c r="E4798" s="96">
        <v>467</v>
      </c>
      <c r="F4798" s="89">
        <v>0</v>
      </c>
      <c r="G4798" s="89">
        <v>1028</v>
      </c>
      <c r="H4798">
        <v>0.88</v>
      </c>
      <c r="I4798" t="s">
        <v>12</v>
      </c>
      <c r="J4798">
        <v>1.1000000000000001</v>
      </c>
      <c r="K4798">
        <v>2</v>
      </c>
      <c r="L4798">
        <v>2025</v>
      </c>
      <c r="M4798" t="s">
        <v>116</v>
      </c>
      <c r="N4798" s="89" cm="1">
        <f t="array" ref="N4798">IF(ISNUMBER(_34_KNMI_Stations[[#This Row],[Etmaal temperatuur °C]]),IF(_34_KNMI_Stations[[#This Row],[Etmaal temperatuur °C]]&lt;stookgrens[],stookgrens[]-_34_KNMI_Stations[[#This Row],[Etmaal temperatuur °C]],0),"")</f>
        <v>18.5</v>
      </c>
      <c r="O4798" s="89">
        <f>_34_KNMI_Stations[[#This Row],[graaddagen]]*_34_KNMI_Stations[[#This Row],[Gewogen factor]]</f>
        <v>20.350000000000001</v>
      </c>
      <c r="P4798" s="89" cm="1">
        <f t="array" ref="P4798">IF(ISNUMBER(_34_KNMI_Stations[[#This Row],[Etmaal temperatuur °C]]),IF(_34_KNMI_Stations[[#This Row],[Etmaal temperatuur °C]]&gt;stookgrens[],_34_KNMI_Stations[[#This Row],[Etmaal temperatuur °C]]-stookgrens[],0),"")</f>
        <v>0</v>
      </c>
    </row>
    <row r="4799" spans="1:16" x14ac:dyDescent="0.25">
      <c r="A4799">
        <v>275</v>
      </c>
      <c r="B4799" s="110">
        <v>45703</v>
      </c>
      <c r="C4799" s="89">
        <v>1.5</v>
      </c>
      <c r="D4799" s="89">
        <v>0.7</v>
      </c>
      <c r="E4799" s="96">
        <v>282</v>
      </c>
      <c r="F4799" s="89">
        <v>0</v>
      </c>
      <c r="G4799" s="89">
        <v>1024.2</v>
      </c>
      <c r="H4799">
        <v>0.83</v>
      </c>
      <c r="I4799" t="s">
        <v>12</v>
      </c>
      <c r="J4799">
        <v>1.1000000000000001</v>
      </c>
      <c r="K4799">
        <v>2</v>
      </c>
      <c r="L4799">
        <v>2025</v>
      </c>
      <c r="M4799" t="s">
        <v>116</v>
      </c>
      <c r="N4799" s="89" cm="1">
        <f t="array" ref="N4799">IF(ISNUMBER(_34_KNMI_Stations[[#This Row],[Etmaal temperatuur °C]]),IF(_34_KNMI_Stations[[#This Row],[Etmaal temperatuur °C]]&lt;stookgrens[],stookgrens[]-_34_KNMI_Stations[[#This Row],[Etmaal temperatuur °C]],0),"")</f>
        <v>17.3</v>
      </c>
      <c r="O4799" s="89">
        <f>_34_KNMI_Stations[[#This Row],[graaddagen]]*_34_KNMI_Stations[[#This Row],[Gewogen factor]]</f>
        <v>19.03</v>
      </c>
      <c r="P4799" s="89" cm="1">
        <f t="array" ref="P4799">IF(ISNUMBER(_34_KNMI_Stations[[#This Row],[Etmaal temperatuur °C]]),IF(_34_KNMI_Stations[[#This Row],[Etmaal temperatuur °C]]&gt;stookgrens[],_34_KNMI_Stations[[#This Row],[Etmaal temperatuur °C]]-stookgrens[],0),"")</f>
        <v>0</v>
      </c>
    </row>
    <row r="4800" spans="1:16" x14ac:dyDescent="0.25">
      <c r="A4800">
        <v>275</v>
      </c>
      <c r="B4800" s="110">
        <v>45704</v>
      </c>
      <c r="C4800" s="89">
        <v>3.9</v>
      </c>
      <c r="D4800" s="89">
        <v>-0.4</v>
      </c>
      <c r="E4800" s="96">
        <v>888</v>
      </c>
      <c r="F4800" s="89">
        <v>0</v>
      </c>
      <c r="G4800" s="89">
        <v>1023.6</v>
      </c>
      <c r="H4800">
        <v>0.75</v>
      </c>
      <c r="I4800" t="s">
        <v>12</v>
      </c>
      <c r="J4800">
        <v>1.1000000000000001</v>
      </c>
      <c r="K4800">
        <v>2</v>
      </c>
      <c r="L4800">
        <v>2025</v>
      </c>
      <c r="M4800" t="s">
        <v>116</v>
      </c>
      <c r="N4800" s="89" cm="1">
        <f t="array" ref="N4800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4800" s="89">
        <f>_34_KNMI_Stations[[#This Row],[graaddagen]]*_34_KNMI_Stations[[#This Row],[Gewogen factor]]</f>
        <v>20.239999999999998</v>
      </c>
      <c r="P4800" s="89" cm="1">
        <f t="array" ref="P4800">IF(ISNUMBER(_34_KNMI_Stations[[#This Row],[Etmaal temperatuur °C]]),IF(_34_KNMI_Stations[[#This Row],[Etmaal temperatuur °C]]&gt;stookgrens[],_34_KNMI_Stations[[#This Row],[Etmaal temperatuur °C]]-stookgrens[],0),"")</f>
        <v>0</v>
      </c>
    </row>
    <row r="4801" spans="1:16" x14ac:dyDescent="0.25">
      <c r="A4801">
        <v>275</v>
      </c>
      <c r="B4801" s="110">
        <v>45705</v>
      </c>
      <c r="C4801" s="89">
        <v>2.9</v>
      </c>
      <c r="D4801" s="89">
        <v>-2.2999999999999998</v>
      </c>
      <c r="E4801" s="96">
        <v>1151</v>
      </c>
      <c r="F4801" s="89">
        <v>0</v>
      </c>
      <c r="G4801" s="89">
        <v>1025.3</v>
      </c>
      <c r="H4801">
        <v>0.75</v>
      </c>
      <c r="I4801" t="s">
        <v>12</v>
      </c>
      <c r="J4801">
        <v>1.1000000000000001</v>
      </c>
      <c r="K4801">
        <v>2</v>
      </c>
      <c r="L4801">
        <v>2025</v>
      </c>
      <c r="M4801" t="s">
        <v>117</v>
      </c>
      <c r="N4801" s="89" cm="1">
        <f t="array" ref="N4801">IF(ISNUMBER(_34_KNMI_Stations[[#This Row],[Etmaal temperatuur °C]]),IF(_34_KNMI_Stations[[#This Row],[Etmaal temperatuur °C]]&lt;stookgrens[],stookgrens[]-_34_KNMI_Stations[[#This Row],[Etmaal temperatuur °C]],0),"")</f>
        <v>20.3</v>
      </c>
      <c r="O4801" s="89">
        <f>_34_KNMI_Stations[[#This Row],[graaddagen]]*_34_KNMI_Stations[[#This Row],[Gewogen factor]]</f>
        <v>22.330000000000002</v>
      </c>
      <c r="P4801" s="89" cm="1">
        <f t="array" ref="P4801">IF(ISNUMBER(_34_KNMI_Stations[[#This Row],[Etmaal temperatuur °C]]),IF(_34_KNMI_Stations[[#This Row],[Etmaal temperatuur °C]]&gt;stookgrens[],_34_KNMI_Stations[[#This Row],[Etmaal temperatuur °C]]-stookgrens[],0),"")</f>
        <v>0</v>
      </c>
    </row>
    <row r="4802" spans="1:16" x14ac:dyDescent="0.25">
      <c r="A4802">
        <v>275</v>
      </c>
      <c r="B4802" s="110">
        <v>45706</v>
      </c>
      <c r="C4802" s="89">
        <v>3.7</v>
      </c>
      <c r="D4802" s="89">
        <v>-1.6</v>
      </c>
      <c r="E4802" s="96">
        <v>955</v>
      </c>
      <c r="F4802" s="89">
        <v>0</v>
      </c>
      <c r="G4802" s="89">
        <v>1026.3</v>
      </c>
      <c r="H4802">
        <v>0.64</v>
      </c>
      <c r="I4802" t="s">
        <v>12</v>
      </c>
      <c r="J4802">
        <v>1.1000000000000001</v>
      </c>
      <c r="K4802">
        <v>2</v>
      </c>
      <c r="L4802">
        <v>2025</v>
      </c>
      <c r="M4802" t="s">
        <v>117</v>
      </c>
      <c r="N4802" s="89" cm="1">
        <f t="array" ref="N4802">IF(ISNUMBER(_34_KNMI_Stations[[#This Row],[Etmaal temperatuur °C]]),IF(_34_KNMI_Stations[[#This Row],[Etmaal temperatuur °C]]&lt;stookgrens[],stookgrens[]-_34_KNMI_Stations[[#This Row],[Etmaal temperatuur °C]],0),"")</f>
        <v>19.600000000000001</v>
      </c>
      <c r="O4802" s="89">
        <f>_34_KNMI_Stations[[#This Row],[graaddagen]]*_34_KNMI_Stations[[#This Row],[Gewogen factor]]</f>
        <v>21.560000000000002</v>
      </c>
      <c r="P4802" s="89" cm="1">
        <f t="array" ref="P4802">IF(ISNUMBER(_34_KNMI_Stations[[#This Row],[Etmaal temperatuur °C]]),IF(_34_KNMI_Stations[[#This Row],[Etmaal temperatuur °C]]&gt;stookgrens[],_34_KNMI_Stations[[#This Row],[Etmaal temperatuur °C]]-stookgrens[],0),"")</f>
        <v>0</v>
      </c>
    </row>
    <row r="4803" spans="1:16" x14ac:dyDescent="0.25">
      <c r="A4803">
        <v>275</v>
      </c>
      <c r="B4803" s="110">
        <v>45707</v>
      </c>
      <c r="C4803" s="89">
        <v>4.9000000000000004</v>
      </c>
      <c r="D4803" s="89">
        <v>1</v>
      </c>
      <c r="E4803" s="96">
        <v>735</v>
      </c>
      <c r="F4803" s="89">
        <v>0</v>
      </c>
      <c r="G4803" s="89">
        <v>1022.6</v>
      </c>
      <c r="H4803">
        <v>0.54</v>
      </c>
      <c r="I4803" t="s">
        <v>12</v>
      </c>
      <c r="J4803">
        <v>1.1000000000000001</v>
      </c>
      <c r="K4803">
        <v>2</v>
      </c>
      <c r="L4803">
        <v>2025</v>
      </c>
      <c r="M4803" t="s">
        <v>117</v>
      </c>
      <c r="N4803" s="89" cm="1">
        <f t="array" ref="N4803">IF(ISNUMBER(_34_KNMI_Stations[[#This Row],[Etmaal temperatuur °C]]),IF(_34_KNMI_Stations[[#This Row],[Etmaal temperatuur °C]]&lt;stookgrens[],stookgrens[]-_34_KNMI_Stations[[#This Row],[Etmaal temperatuur °C]],0),"")</f>
        <v>17</v>
      </c>
      <c r="O4803" s="89">
        <f>_34_KNMI_Stations[[#This Row],[graaddagen]]*_34_KNMI_Stations[[#This Row],[Gewogen factor]]</f>
        <v>18.700000000000003</v>
      </c>
      <c r="P4803" s="89" cm="1">
        <f t="array" ref="P4803">IF(ISNUMBER(_34_KNMI_Stations[[#This Row],[Etmaal temperatuur °C]]),IF(_34_KNMI_Stations[[#This Row],[Etmaal temperatuur °C]]&gt;stookgrens[],_34_KNMI_Stations[[#This Row],[Etmaal temperatuur °C]]-stookgrens[],0),"")</f>
        <v>0</v>
      </c>
    </row>
    <row r="4804" spans="1:16" x14ac:dyDescent="0.25">
      <c r="A4804">
        <v>275</v>
      </c>
      <c r="B4804" s="110">
        <v>45708</v>
      </c>
      <c r="C4804" s="89">
        <v>3.6</v>
      </c>
      <c r="D4804" s="89">
        <v>6.9</v>
      </c>
      <c r="E4804" s="96">
        <v>452</v>
      </c>
      <c r="F4804" s="89">
        <v>0.4</v>
      </c>
      <c r="G4804" s="89">
        <v>1020.5</v>
      </c>
      <c r="H4804">
        <v>0.81</v>
      </c>
      <c r="I4804" t="s">
        <v>12</v>
      </c>
      <c r="J4804">
        <v>1.1000000000000001</v>
      </c>
      <c r="K4804">
        <v>2</v>
      </c>
      <c r="L4804">
        <v>2025</v>
      </c>
      <c r="M4804" t="s">
        <v>117</v>
      </c>
      <c r="N4804" s="89" cm="1">
        <f t="array" ref="N4804">IF(ISNUMBER(_34_KNMI_Stations[[#This Row],[Etmaal temperatuur °C]]),IF(_34_KNMI_Stations[[#This Row],[Etmaal temperatuur °C]]&lt;stookgrens[],stookgrens[]-_34_KNMI_Stations[[#This Row],[Etmaal temperatuur °C]],0),"")</f>
        <v>11.1</v>
      </c>
      <c r="O4804" s="89">
        <f>_34_KNMI_Stations[[#This Row],[graaddagen]]*_34_KNMI_Stations[[#This Row],[Gewogen factor]]</f>
        <v>12.21</v>
      </c>
      <c r="P4804" s="89" cm="1">
        <f t="array" ref="P4804">IF(ISNUMBER(_34_KNMI_Stations[[#This Row],[Etmaal temperatuur °C]]),IF(_34_KNMI_Stations[[#This Row],[Etmaal temperatuur °C]]&gt;stookgrens[],_34_KNMI_Stations[[#This Row],[Etmaal temperatuur °C]]-stookgrens[],0),"")</f>
        <v>0</v>
      </c>
    </row>
    <row r="4805" spans="1:16" x14ac:dyDescent="0.25">
      <c r="A4805">
        <v>275</v>
      </c>
      <c r="B4805" s="110">
        <v>45709</v>
      </c>
      <c r="C4805" s="89">
        <v>4.8</v>
      </c>
      <c r="D4805" s="89">
        <v>13</v>
      </c>
      <c r="E4805" s="96">
        <v>848</v>
      </c>
      <c r="F4805" s="89">
        <v>0.1</v>
      </c>
      <c r="G4805" s="89">
        <v>1017.2</v>
      </c>
      <c r="H4805">
        <v>0.76</v>
      </c>
      <c r="I4805" t="s">
        <v>12</v>
      </c>
      <c r="J4805">
        <v>1.1000000000000001</v>
      </c>
      <c r="K4805">
        <v>2</v>
      </c>
      <c r="L4805">
        <v>2025</v>
      </c>
      <c r="M4805" t="s">
        <v>117</v>
      </c>
      <c r="N4805" s="89" cm="1">
        <f t="array" ref="N4805">IF(ISNUMBER(_34_KNMI_Stations[[#This Row],[Etmaal temperatuur °C]]),IF(_34_KNMI_Stations[[#This Row],[Etmaal temperatuur °C]]&lt;stookgrens[],stookgrens[]-_34_KNMI_Stations[[#This Row],[Etmaal temperatuur °C]],0),"")</f>
        <v>5</v>
      </c>
      <c r="O4805" s="89">
        <f>_34_KNMI_Stations[[#This Row],[graaddagen]]*_34_KNMI_Stations[[#This Row],[Gewogen factor]]</f>
        <v>5.5</v>
      </c>
      <c r="P4805" s="89" cm="1">
        <f t="array" ref="P4805">IF(ISNUMBER(_34_KNMI_Stations[[#This Row],[Etmaal temperatuur °C]]),IF(_34_KNMI_Stations[[#This Row],[Etmaal temperatuur °C]]&gt;stookgrens[],_34_KNMI_Stations[[#This Row],[Etmaal temperatuur °C]]-stookgrens[],0),"")</f>
        <v>0</v>
      </c>
    </row>
    <row r="4806" spans="1:16" x14ac:dyDescent="0.25">
      <c r="A4806">
        <v>275</v>
      </c>
      <c r="B4806" s="110">
        <v>45710</v>
      </c>
      <c r="C4806" s="89">
        <v>4.2</v>
      </c>
      <c r="D4806" s="89">
        <v>9.9</v>
      </c>
      <c r="E4806" s="96">
        <v>239</v>
      </c>
      <c r="F4806" s="89">
        <v>5.6</v>
      </c>
      <c r="G4806" s="89">
        <v>1015.6</v>
      </c>
      <c r="H4806">
        <v>0.91</v>
      </c>
      <c r="I4806" t="s">
        <v>12</v>
      </c>
      <c r="J4806">
        <v>1.1000000000000001</v>
      </c>
      <c r="K4806">
        <v>2</v>
      </c>
      <c r="L4806">
        <v>2025</v>
      </c>
      <c r="M4806" t="s">
        <v>117</v>
      </c>
      <c r="N4806" s="89" cm="1">
        <f t="array" ref="N4806">IF(ISNUMBER(_34_KNMI_Stations[[#This Row],[Etmaal temperatuur °C]]),IF(_34_KNMI_Stations[[#This Row],[Etmaal temperatuur °C]]&lt;stookgrens[],stookgrens[]-_34_KNMI_Stations[[#This Row],[Etmaal temperatuur °C]],0),"")</f>
        <v>8.1</v>
      </c>
      <c r="O4806" s="89">
        <f>_34_KNMI_Stations[[#This Row],[graaddagen]]*_34_KNMI_Stations[[#This Row],[Gewogen factor]]</f>
        <v>8.91</v>
      </c>
      <c r="P4806" s="89" cm="1">
        <f t="array" ref="P4806">IF(ISNUMBER(_34_KNMI_Stations[[#This Row],[Etmaal temperatuur °C]]),IF(_34_KNMI_Stations[[#This Row],[Etmaal temperatuur °C]]&gt;stookgrens[],_34_KNMI_Stations[[#This Row],[Etmaal temperatuur °C]]-stookgrens[],0),"")</f>
        <v>0</v>
      </c>
    </row>
    <row r="4807" spans="1:16" x14ac:dyDescent="0.25">
      <c r="A4807">
        <v>275</v>
      </c>
      <c r="B4807" s="110">
        <v>45711</v>
      </c>
      <c r="C4807" s="89">
        <v>4.8</v>
      </c>
      <c r="D4807" s="89">
        <v>10.4</v>
      </c>
      <c r="E4807" s="96">
        <v>838</v>
      </c>
      <c r="F4807" s="89">
        <v>0</v>
      </c>
      <c r="G4807" s="89">
        <v>1025.3</v>
      </c>
      <c r="H4807">
        <v>0.81</v>
      </c>
      <c r="I4807" t="s">
        <v>12</v>
      </c>
      <c r="J4807">
        <v>1.1000000000000001</v>
      </c>
      <c r="K4807">
        <v>2</v>
      </c>
      <c r="L4807">
        <v>2025</v>
      </c>
      <c r="M4807" t="s">
        <v>117</v>
      </c>
      <c r="N4807" s="89" cm="1">
        <f t="array" ref="N4807">IF(ISNUMBER(_34_KNMI_Stations[[#This Row],[Etmaal temperatuur °C]]),IF(_34_KNMI_Stations[[#This Row],[Etmaal temperatuur °C]]&lt;stookgrens[],stookgrens[]-_34_KNMI_Stations[[#This Row],[Etmaal temperatuur °C]],0),"")</f>
        <v>7.6</v>
      </c>
      <c r="O4807" s="89">
        <f>_34_KNMI_Stations[[#This Row],[graaddagen]]*_34_KNMI_Stations[[#This Row],[Gewogen factor]]</f>
        <v>8.36</v>
      </c>
      <c r="P4807" s="89" cm="1">
        <f t="array" ref="P4807">IF(ISNUMBER(_34_KNMI_Stations[[#This Row],[Etmaal temperatuur °C]]),IF(_34_KNMI_Stations[[#This Row],[Etmaal temperatuur °C]]&gt;stookgrens[],_34_KNMI_Stations[[#This Row],[Etmaal temperatuur °C]]-stookgrens[],0),"")</f>
        <v>0</v>
      </c>
    </row>
    <row r="4808" spans="1:16" x14ac:dyDescent="0.25">
      <c r="A4808">
        <v>275</v>
      </c>
      <c r="B4808" s="110">
        <v>45712</v>
      </c>
      <c r="C4808" s="89">
        <v>5.8</v>
      </c>
      <c r="D4808" s="89">
        <v>10.6</v>
      </c>
      <c r="E4808" s="96">
        <v>203</v>
      </c>
      <c r="F4808" s="89">
        <v>3</v>
      </c>
      <c r="G4808" s="89">
        <v>1015.8</v>
      </c>
      <c r="H4808">
        <v>0.82</v>
      </c>
      <c r="I4808" t="s">
        <v>12</v>
      </c>
      <c r="J4808">
        <v>1.1000000000000001</v>
      </c>
      <c r="K4808">
        <v>2</v>
      </c>
      <c r="L4808">
        <v>2025</v>
      </c>
      <c r="M4808" t="s">
        <v>118</v>
      </c>
      <c r="N4808" s="89" cm="1">
        <f t="array" ref="N4808">IF(ISNUMBER(_34_KNMI_Stations[[#This Row],[Etmaal temperatuur °C]]),IF(_34_KNMI_Stations[[#This Row],[Etmaal temperatuur °C]]&lt;stookgrens[],stookgrens[]-_34_KNMI_Stations[[#This Row],[Etmaal temperatuur °C]],0),"")</f>
        <v>7.4</v>
      </c>
      <c r="O4808" s="89">
        <f>_34_KNMI_Stations[[#This Row],[graaddagen]]*_34_KNMI_Stations[[#This Row],[Gewogen factor]]</f>
        <v>8.14</v>
      </c>
      <c r="P4808" s="89" cm="1">
        <f t="array" ref="P4808">IF(ISNUMBER(_34_KNMI_Stations[[#This Row],[Etmaal temperatuur °C]]),IF(_34_KNMI_Stations[[#This Row],[Etmaal temperatuur °C]]&gt;stookgrens[],_34_KNMI_Stations[[#This Row],[Etmaal temperatuur °C]]-stookgrens[],0),"")</f>
        <v>0</v>
      </c>
    </row>
    <row r="4809" spans="1:16" x14ac:dyDescent="0.25">
      <c r="A4809">
        <v>275</v>
      </c>
      <c r="B4809" s="110">
        <v>45713</v>
      </c>
      <c r="C4809" s="89">
        <v>2.8</v>
      </c>
      <c r="D4809" s="89">
        <v>8.5</v>
      </c>
      <c r="E4809" s="96">
        <v>428</v>
      </c>
      <c r="F4809" s="89">
        <v>3.5</v>
      </c>
      <c r="G4809" s="89">
        <v>1013.5</v>
      </c>
      <c r="H4809">
        <v>0.92</v>
      </c>
      <c r="I4809" t="s">
        <v>12</v>
      </c>
      <c r="J4809">
        <v>1.1000000000000001</v>
      </c>
      <c r="K4809">
        <v>2</v>
      </c>
      <c r="L4809">
        <v>2025</v>
      </c>
      <c r="M4809" t="s">
        <v>118</v>
      </c>
      <c r="N4809" s="89" cm="1">
        <f t="array" ref="N4809">IF(ISNUMBER(_34_KNMI_Stations[[#This Row],[Etmaal temperatuur °C]]),IF(_34_KNMI_Stations[[#This Row],[Etmaal temperatuur °C]]&lt;stookgrens[],stookgrens[]-_34_KNMI_Stations[[#This Row],[Etmaal temperatuur °C]],0),"")</f>
        <v>9.5</v>
      </c>
      <c r="O4809" s="89">
        <f>_34_KNMI_Stations[[#This Row],[graaddagen]]*_34_KNMI_Stations[[#This Row],[Gewogen factor]]</f>
        <v>10.450000000000001</v>
      </c>
      <c r="P4809" s="89" cm="1">
        <f t="array" ref="P4809">IF(ISNUMBER(_34_KNMI_Stations[[#This Row],[Etmaal temperatuur °C]]),IF(_34_KNMI_Stations[[#This Row],[Etmaal temperatuur °C]]&gt;stookgrens[],_34_KNMI_Stations[[#This Row],[Etmaal temperatuur °C]]-stookgrens[],0),"")</f>
        <v>0</v>
      </c>
    </row>
    <row r="4810" spans="1:16" x14ac:dyDescent="0.25">
      <c r="A4810">
        <v>275</v>
      </c>
      <c r="B4810" s="110">
        <v>45714</v>
      </c>
      <c r="C4810" s="89">
        <v>3.7</v>
      </c>
      <c r="D4810" s="89">
        <v>7</v>
      </c>
      <c r="E4810" s="96">
        <v>1034</v>
      </c>
      <c r="F4810" s="89">
        <v>7</v>
      </c>
      <c r="G4810" s="89">
        <v>1014.7</v>
      </c>
      <c r="H4810">
        <v>0.83</v>
      </c>
      <c r="I4810" t="s">
        <v>12</v>
      </c>
      <c r="J4810">
        <v>1.1000000000000001</v>
      </c>
      <c r="K4810">
        <v>2</v>
      </c>
      <c r="L4810">
        <v>2025</v>
      </c>
      <c r="M4810" t="s">
        <v>118</v>
      </c>
      <c r="N4810" s="89" cm="1">
        <f t="array" ref="N4810">IF(ISNUMBER(_34_KNMI_Stations[[#This Row],[Etmaal temperatuur °C]]),IF(_34_KNMI_Stations[[#This Row],[Etmaal temperatuur °C]]&lt;stookgrens[],stookgrens[]-_34_KNMI_Stations[[#This Row],[Etmaal temperatuur °C]],0),"")</f>
        <v>11</v>
      </c>
      <c r="O4810" s="89">
        <f>_34_KNMI_Stations[[#This Row],[graaddagen]]*_34_KNMI_Stations[[#This Row],[Gewogen factor]]</f>
        <v>12.100000000000001</v>
      </c>
      <c r="P4810" s="89" cm="1">
        <f t="array" ref="P4810">IF(ISNUMBER(_34_KNMI_Stations[[#This Row],[Etmaal temperatuur °C]]),IF(_34_KNMI_Stations[[#This Row],[Etmaal temperatuur °C]]&gt;stookgrens[],_34_KNMI_Stations[[#This Row],[Etmaal temperatuur °C]]-stookgrens[],0),"")</f>
        <v>0</v>
      </c>
    </row>
    <row r="4811" spans="1:16" x14ac:dyDescent="0.25">
      <c r="A4811">
        <v>275</v>
      </c>
      <c r="B4811" s="110">
        <v>45715</v>
      </c>
      <c r="C4811" s="89">
        <v>3.7</v>
      </c>
      <c r="D4811" s="89">
        <v>5.4</v>
      </c>
      <c r="E4811" s="96">
        <v>600</v>
      </c>
      <c r="F4811" s="89">
        <v>2.7</v>
      </c>
      <c r="G4811" s="89">
        <v>1015</v>
      </c>
      <c r="H4811">
        <v>0.91</v>
      </c>
      <c r="I4811" t="s">
        <v>12</v>
      </c>
      <c r="J4811">
        <v>1.1000000000000001</v>
      </c>
      <c r="K4811">
        <v>2</v>
      </c>
      <c r="L4811">
        <v>2025</v>
      </c>
      <c r="M4811" t="s">
        <v>118</v>
      </c>
      <c r="N4811" s="89" cm="1">
        <f t="array" ref="N4811">IF(ISNUMBER(_34_KNMI_Stations[[#This Row],[Etmaal temperatuur °C]]),IF(_34_KNMI_Stations[[#This Row],[Etmaal temperatuur °C]]&lt;stookgrens[],stookgrens[]-_34_KNMI_Stations[[#This Row],[Etmaal temperatuur °C]],0),"")</f>
        <v>12.6</v>
      </c>
      <c r="O4811" s="89">
        <f>_34_KNMI_Stations[[#This Row],[graaddagen]]*_34_KNMI_Stations[[#This Row],[Gewogen factor]]</f>
        <v>13.860000000000001</v>
      </c>
      <c r="P4811" s="89" cm="1">
        <f t="array" ref="P4811">IF(ISNUMBER(_34_KNMI_Stations[[#This Row],[Etmaal temperatuur °C]]),IF(_34_KNMI_Stations[[#This Row],[Etmaal temperatuur °C]]&gt;stookgrens[],_34_KNMI_Stations[[#This Row],[Etmaal temperatuur °C]]-stookgrens[],0),"")</f>
        <v>0</v>
      </c>
    </row>
    <row r="4812" spans="1:16" x14ac:dyDescent="0.25">
      <c r="A4812">
        <v>275</v>
      </c>
      <c r="B4812" s="110">
        <v>45716</v>
      </c>
      <c r="C4812" s="89">
        <v>3</v>
      </c>
      <c r="D4812" s="89">
        <v>4</v>
      </c>
      <c r="E4812" s="96">
        <v>614</v>
      </c>
      <c r="F4812" s="89">
        <v>-0.1</v>
      </c>
      <c r="G4812" s="89">
        <v>1026.0999999999999</v>
      </c>
      <c r="H4812">
        <v>0.88</v>
      </c>
      <c r="I4812" t="s">
        <v>12</v>
      </c>
      <c r="J4812">
        <v>1.1000000000000001</v>
      </c>
      <c r="K4812">
        <v>2</v>
      </c>
      <c r="L4812">
        <v>2025</v>
      </c>
      <c r="M4812" t="s">
        <v>118</v>
      </c>
      <c r="N4812" s="89" cm="1">
        <f t="array" ref="N4812">IF(ISNUMBER(_34_KNMI_Stations[[#This Row],[Etmaal temperatuur °C]]),IF(_34_KNMI_Stations[[#This Row],[Etmaal temperatuur °C]]&lt;stookgrens[],stookgrens[]-_34_KNMI_Stations[[#This Row],[Etmaal temperatuur °C]],0),"")</f>
        <v>14</v>
      </c>
      <c r="O4812" s="89">
        <f>_34_KNMI_Stations[[#This Row],[graaddagen]]*_34_KNMI_Stations[[#This Row],[Gewogen factor]]</f>
        <v>15.400000000000002</v>
      </c>
      <c r="P4812" s="89" cm="1">
        <f t="array" ref="P4812">IF(ISNUMBER(_34_KNMI_Stations[[#This Row],[Etmaal temperatuur °C]]),IF(_34_KNMI_Stations[[#This Row],[Etmaal temperatuur °C]]&gt;stookgrens[],_34_KNMI_Stations[[#This Row],[Etmaal temperatuur °C]]-stookgrens[],0),"")</f>
        <v>0</v>
      </c>
    </row>
    <row r="4813" spans="1:16" x14ac:dyDescent="0.25">
      <c r="A4813">
        <v>275</v>
      </c>
      <c r="B4813" s="110">
        <v>45717</v>
      </c>
      <c r="C4813" s="89">
        <v>1.6</v>
      </c>
      <c r="D4813" s="89">
        <v>1.1000000000000001</v>
      </c>
      <c r="E4813" s="96">
        <v>350</v>
      </c>
      <c r="F4813" s="89">
        <v>0</v>
      </c>
      <c r="G4813" s="89">
        <v>1034</v>
      </c>
      <c r="H4813">
        <v>0.92</v>
      </c>
      <c r="I4813" t="s">
        <v>12</v>
      </c>
      <c r="J4813">
        <v>1</v>
      </c>
      <c r="K4813">
        <v>3</v>
      </c>
      <c r="L4813">
        <v>2025</v>
      </c>
      <c r="M4813" t="s">
        <v>118</v>
      </c>
      <c r="N4813" s="89" cm="1">
        <f t="array" ref="N4813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4813" s="89">
        <f>_34_KNMI_Stations[[#This Row],[graaddagen]]*_34_KNMI_Stations[[#This Row],[Gewogen factor]]</f>
        <v>16.899999999999999</v>
      </c>
      <c r="P4813" s="89" cm="1">
        <f t="array" ref="P4813">IF(ISNUMBER(_34_KNMI_Stations[[#This Row],[Etmaal temperatuur °C]]),IF(_34_KNMI_Stations[[#This Row],[Etmaal temperatuur °C]]&gt;stookgrens[],_34_KNMI_Stations[[#This Row],[Etmaal temperatuur °C]]-stookgrens[],0),"")</f>
        <v>0</v>
      </c>
    </row>
    <row r="4814" spans="1:16" x14ac:dyDescent="0.25">
      <c r="A4814">
        <v>275</v>
      </c>
      <c r="B4814" s="110">
        <v>45718</v>
      </c>
      <c r="C4814" s="89">
        <v>0.8</v>
      </c>
      <c r="D4814" s="89">
        <v>0.9</v>
      </c>
      <c r="E4814" s="96">
        <v>1186</v>
      </c>
      <c r="F4814" s="89">
        <v>0</v>
      </c>
      <c r="G4814" s="89">
        <v>1034.5999999999999</v>
      </c>
      <c r="H4814">
        <v>0.86</v>
      </c>
      <c r="I4814" t="s">
        <v>12</v>
      </c>
      <c r="J4814">
        <v>1</v>
      </c>
      <c r="K4814">
        <v>3</v>
      </c>
      <c r="L4814">
        <v>2025</v>
      </c>
      <c r="M4814" t="s">
        <v>118</v>
      </c>
      <c r="N4814" s="89" cm="1">
        <f t="array" ref="N4814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4814" s="89">
        <f>_34_KNMI_Stations[[#This Row],[graaddagen]]*_34_KNMI_Stations[[#This Row],[Gewogen factor]]</f>
        <v>17.100000000000001</v>
      </c>
      <c r="P4814" s="89" cm="1">
        <f t="array" ref="P4814">IF(ISNUMBER(_34_KNMI_Stations[[#This Row],[Etmaal temperatuur °C]]),IF(_34_KNMI_Stations[[#This Row],[Etmaal temperatuur °C]]&gt;stookgrens[],_34_KNMI_Stations[[#This Row],[Etmaal temperatuur °C]]-stookgrens[],0),"")</f>
        <v>0</v>
      </c>
    </row>
    <row r="4815" spans="1:16" x14ac:dyDescent="0.25">
      <c r="A4815">
        <v>275</v>
      </c>
      <c r="B4815" s="110">
        <v>45719</v>
      </c>
      <c r="C4815" s="89">
        <v>0.9</v>
      </c>
      <c r="D4815" s="89">
        <v>1.7</v>
      </c>
      <c r="E4815" s="96">
        <v>1285</v>
      </c>
      <c r="F4815" s="89">
        <v>0</v>
      </c>
      <c r="G4815" s="89">
        <v>1029.7</v>
      </c>
      <c r="H4815">
        <v>0.79</v>
      </c>
      <c r="I4815" t="s">
        <v>12</v>
      </c>
      <c r="J4815">
        <v>1</v>
      </c>
      <c r="K4815">
        <v>3</v>
      </c>
      <c r="L4815">
        <v>2025</v>
      </c>
      <c r="M4815" t="s">
        <v>119</v>
      </c>
      <c r="N4815" s="89" cm="1">
        <f t="array" ref="N4815">IF(ISNUMBER(_34_KNMI_Stations[[#This Row],[Etmaal temperatuur °C]]),IF(_34_KNMI_Stations[[#This Row],[Etmaal temperatuur °C]]&lt;stookgrens[],stookgrens[]-_34_KNMI_Stations[[#This Row],[Etmaal temperatuur °C]],0),"")</f>
        <v>16.3</v>
      </c>
      <c r="O4815" s="89">
        <f>_34_KNMI_Stations[[#This Row],[graaddagen]]*_34_KNMI_Stations[[#This Row],[Gewogen factor]]</f>
        <v>16.3</v>
      </c>
      <c r="P4815" s="89" cm="1">
        <f t="array" ref="P4815">IF(ISNUMBER(_34_KNMI_Stations[[#This Row],[Etmaal temperatuur °C]]),IF(_34_KNMI_Stations[[#This Row],[Etmaal temperatuur °C]]&gt;stookgrens[],_34_KNMI_Stations[[#This Row],[Etmaal temperatuur °C]]-stookgrens[],0),"")</f>
        <v>0</v>
      </c>
    </row>
    <row r="4816" spans="1:16" x14ac:dyDescent="0.25">
      <c r="A4816">
        <v>275</v>
      </c>
      <c r="B4816" s="110">
        <v>45720</v>
      </c>
      <c r="C4816" s="89">
        <v>1.1000000000000001</v>
      </c>
      <c r="D4816" s="89">
        <v>2.5</v>
      </c>
      <c r="E4816" s="96">
        <v>1287</v>
      </c>
      <c r="F4816" s="89">
        <v>0</v>
      </c>
      <c r="G4816" s="89">
        <v>1026.5999999999999</v>
      </c>
      <c r="H4816">
        <v>0.76</v>
      </c>
      <c r="I4816" t="s">
        <v>12</v>
      </c>
      <c r="J4816">
        <v>1</v>
      </c>
      <c r="K4816">
        <v>3</v>
      </c>
      <c r="L4816">
        <v>2025</v>
      </c>
      <c r="M4816" t="s">
        <v>119</v>
      </c>
      <c r="N4816" s="89" cm="1">
        <f t="array" ref="N4816">IF(ISNUMBER(_34_KNMI_Stations[[#This Row],[Etmaal temperatuur °C]]),IF(_34_KNMI_Stations[[#This Row],[Etmaal temperatuur °C]]&lt;stookgrens[],stookgrens[]-_34_KNMI_Stations[[#This Row],[Etmaal temperatuur °C]],0),"")</f>
        <v>15.5</v>
      </c>
      <c r="O4816" s="89">
        <f>_34_KNMI_Stations[[#This Row],[graaddagen]]*_34_KNMI_Stations[[#This Row],[Gewogen factor]]</f>
        <v>15.5</v>
      </c>
      <c r="P4816" s="89" cm="1">
        <f t="array" ref="P4816">IF(ISNUMBER(_34_KNMI_Stations[[#This Row],[Etmaal temperatuur °C]]),IF(_34_KNMI_Stations[[#This Row],[Etmaal temperatuur °C]]&gt;stookgrens[],_34_KNMI_Stations[[#This Row],[Etmaal temperatuur °C]]-stookgrens[],0),"")</f>
        <v>0</v>
      </c>
    </row>
    <row r="4817" spans="1:16" x14ac:dyDescent="0.25">
      <c r="A4817">
        <v>275</v>
      </c>
      <c r="B4817" s="110">
        <v>45721</v>
      </c>
      <c r="C4817" s="89">
        <v>2.2000000000000002</v>
      </c>
      <c r="D4817" s="89">
        <v>5.4</v>
      </c>
      <c r="E4817" s="96">
        <v>1350</v>
      </c>
      <c r="F4817" s="89">
        <v>0</v>
      </c>
      <c r="G4817" s="89">
        <v>1023.1</v>
      </c>
      <c r="H4817">
        <v>0.67</v>
      </c>
      <c r="I4817" t="s">
        <v>12</v>
      </c>
      <c r="J4817">
        <v>1</v>
      </c>
      <c r="K4817">
        <v>3</v>
      </c>
      <c r="L4817">
        <v>2025</v>
      </c>
      <c r="M4817" t="s">
        <v>119</v>
      </c>
      <c r="N4817" s="89" cm="1">
        <f t="array" ref="N4817">IF(ISNUMBER(_34_KNMI_Stations[[#This Row],[Etmaal temperatuur °C]]),IF(_34_KNMI_Stations[[#This Row],[Etmaal temperatuur °C]]&lt;stookgrens[],stookgrens[]-_34_KNMI_Stations[[#This Row],[Etmaal temperatuur °C]],0),"")</f>
        <v>12.6</v>
      </c>
      <c r="O4817" s="89">
        <f>_34_KNMI_Stations[[#This Row],[graaddagen]]*_34_KNMI_Stations[[#This Row],[Gewogen factor]]</f>
        <v>12.6</v>
      </c>
      <c r="P4817" s="89" cm="1">
        <f t="array" ref="P4817">IF(ISNUMBER(_34_KNMI_Stations[[#This Row],[Etmaal temperatuur °C]]),IF(_34_KNMI_Stations[[#This Row],[Etmaal temperatuur °C]]&gt;stookgrens[],_34_KNMI_Stations[[#This Row],[Etmaal temperatuur °C]]-stookgrens[],0),"")</f>
        <v>0</v>
      </c>
    </row>
    <row r="4818" spans="1:16" x14ac:dyDescent="0.25">
      <c r="A4818">
        <v>275</v>
      </c>
      <c r="B4818" s="110">
        <v>45722</v>
      </c>
      <c r="C4818" s="89">
        <v>2.4</v>
      </c>
      <c r="D4818" s="89">
        <v>8.6999999999999993</v>
      </c>
      <c r="E4818" s="96">
        <v>1239</v>
      </c>
      <c r="F4818" s="89">
        <v>0</v>
      </c>
      <c r="G4818" s="89">
        <v>1017.9</v>
      </c>
      <c r="H4818">
        <v>0.61</v>
      </c>
      <c r="I4818" t="s">
        <v>12</v>
      </c>
      <c r="J4818">
        <v>1</v>
      </c>
      <c r="K4818">
        <v>3</v>
      </c>
      <c r="L4818">
        <v>2025</v>
      </c>
      <c r="M4818" t="s">
        <v>119</v>
      </c>
      <c r="N4818" s="89" cm="1">
        <f t="array" ref="N4818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4818" s="89">
        <f>_34_KNMI_Stations[[#This Row],[graaddagen]]*_34_KNMI_Stations[[#This Row],[Gewogen factor]]</f>
        <v>9.3000000000000007</v>
      </c>
      <c r="P4818" s="89" cm="1">
        <f t="array" ref="P4818">IF(ISNUMBER(_34_KNMI_Stations[[#This Row],[Etmaal temperatuur °C]]),IF(_34_KNMI_Stations[[#This Row],[Etmaal temperatuur °C]]&gt;stookgrens[],_34_KNMI_Stations[[#This Row],[Etmaal temperatuur °C]]-stookgrens[],0),"")</f>
        <v>0</v>
      </c>
    </row>
    <row r="4819" spans="1:16" x14ac:dyDescent="0.25">
      <c r="A4819">
        <v>275</v>
      </c>
      <c r="B4819" s="110">
        <v>45723</v>
      </c>
      <c r="C4819" s="89">
        <v>2.5</v>
      </c>
      <c r="D4819" s="89">
        <v>9.6999999999999993</v>
      </c>
      <c r="E4819" s="96">
        <v>1297</v>
      </c>
      <c r="F4819" s="89">
        <v>0</v>
      </c>
      <c r="G4819" s="89">
        <v>1016.6</v>
      </c>
      <c r="H4819">
        <v>0.64</v>
      </c>
      <c r="I4819" t="s">
        <v>12</v>
      </c>
      <c r="J4819">
        <v>1</v>
      </c>
      <c r="K4819">
        <v>3</v>
      </c>
      <c r="L4819">
        <v>2025</v>
      </c>
      <c r="M4819" t="s">
        <v>119</v>
      </c>
      <c r="N4819" s="89" cm="1">
        <f t="array" ref="N4819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4819" s="89">
        <f>_34_KNMI_Stations[[#This Row],[graaddagen]]*_34_KNMI_Stations[[#This Row],[Gewogen factor]]</f>
        <v>8.3000000000000007</v>
      </c>
      <c r="P4819" s="89" cm="1">
        <f t="array" ref="P4819">IF(ISNUMBER(_34_KNMI_Stations[[#This Row],[Etmaal temperatuur °C]]),IF(_34_KNMI_Stations[[#This Row],[Etmaal temperatuur °C]]&gt;stookgrens[],_34_KNMI_Stations[[#This Row],[Etmaal temperatuur °C]]-stookgrens[],0),"")</f>
        <v>0</v>
      </c>
    </row>
    <row r="4820" spans="1:16" x14ac:dyDescent="0.25">
      <c r="A4820">
        <v>275</v>
      </c>
      <c r="B4820" s="110">
        <v>45724</v>
      </c>
      <c r="C4820" s="89">
        <v>2.9</v>
      </c>
      <c r="D4820" s="89">
        <v>11.2</v>
      </c>
      <c r="E4820" s="96">
        <v>1367</v>
      </c>
      <c r="F4820" s="89">
        <v>0</v>
      </c>
      <c r="G4820" s="89">
        <v>1012.7</v>
      </c>
      <c r="H4820">
        <v>0.51</v>
      </c>
      <c r="I4820" t="s">
        <v>12</v>
      </c>
      <c r="J4820">
        <v>1</v>
      </c>
      <c r="K4820">
        <v>3</v>
      </c>
      <c r="L4820">
        <v>2025</v>
      </c>
      <c r="M4820" t="s">
        <v>119</v>
      </c>
      <c r="N4820" s="89" cm="1">
        <f t="array" ref="N4820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4820" s="89">
        <f>_34_KNMI_Stations[[#This Row],[graaddagen]]*_34_KNMI_Stations[[#This Row],[Gewogen factor]]</f>
        <v>6.8000000000000007</v>
      </c>
      <c r="P4820" s="89" cm="1">
        <f t="array" ref="P4820">IF(ISNUMBER(_34_KNMI_Stations[[#This Row],[Etmaal temperatuur °C]]),IF(_34_KNMI_Stations[[#This Row],[Etmaal temperatuur °C]]&gt;stookgrens[],_34_KNMI_Stations[[#This Row],[Etmaal temperatuur °C]]-stookgrens[],0),"")</f>
        <v>0</v>
      </c>
    </row>
    <row r="4821" spans="1:16" x14ac:dyDescent="0.25">
      <c r="A4821">
        <v>275</v>
      </c>
      <c r="B4821" s="110">
        <v>45725</v>
      </c>
      <c r="C4821" s="89">
        <v>2</v>
      </c>
      <c r="D4821" s="89">
        <v>10</v>
      </c>
      <c r="E4821" s="96">
        <v>1279</v>
      </c>
      <c r="F4821" s="89">
        <v>0</v>
      </c>
      <c r="G4821" s="89">
        <v>1005.7</v>
      </c>
      <c r="H4821">
        <v>0.6</v>
      </c>
      <c r="I4821" t="s">
        <v>12</v>
      </c>
      <c r="J4821">
        <v>1</v>
      </c>
      <c r="K4821">
        <v>3</v>
      </c>
      <c r="L4821">
        <v>2025</v>
      </c>
      <c r="M4821" t="s">
        <v>119</v>
      </c>
      <c r="N4821" s="89" cm="1">
        <f t="array" ref="N4821">IF(ISNUMBER(_34_KNMI_Stations[[#This Row],[Etmaal temperatuur °C]]),IF(_34_KNMI_Stations[[#This Row],[Etmaal temperatuur °C]]&lt;stookgrens[],stookgrens[]-_34_KNMI_Stations[[#This Row],[Etmaal temperatuur °C]],0),"")</f>
        <v>8</v>
      </c>
      <c r="O4821" s="89">
        <f>_34_KNMI_Stations[[#This Row],[graaddagen]]*_34_KNMI_Stations[[#This Row],[Gewogen factor]]</f>
        <v>8</v>
      </c>
      <c r="P4821" s="89" cm="1">
        <f t="array" ref="P4821">IF(ISNUMBER(_34_KNMI_Stations[[#This Row],[Etmaal temperatuur °C]]),IF(_34_KNMI_Stations[[#This Row],[Etmaal temperatuur °C]]&gt;stookgrens[],_34_KNMI_Stations[[#This Row],[Etmaal temperatuur °C]]-stookgrens[],0),"")</f>
        <v>0</v>
      </c>
    </row>
    <row r="4822" spans="1:16" x14ac:dyDescent="0.25">
      <c r="A4822">
        <v>275</v>
      </c>
      <c r="B4822" s="110">
        <v>45726</v>
      </c>
      <c r="C4822" s="89">
        <v>2.1</v>
      </c>
      <c r="D4822" s="89">
        <v>8.6999999999999993</v>
      </c>
      <c r="E4822" s="96">
        <v>1365</v>
      </c>
      <c r="F4822" s="89">
        <v>0</v>
      </c>
      <c r="G4822" s="89">
        <v>1002.4</v>
      </c>
      <c r="H4822">
        <v>0.65</v>
      </c>
      <c r="I4822" t="s">
        <v>12</v>
      </c>
      <c r="J4822">
        <v>1</v>
      </c>
      <c r="K4822">
        <v>3</v>
      </c>
      <c r="L4822">
        <v>2025</v>
      </c>
      <c r="M4822" t="s">
        <v>120</v>
      </c>
      <c r="N4822" s="89" cm="1">
        <f t="array" ref="N4822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4822" s="89">
        <f>_34_KNMI_Stations[[#This Row],[graaddagen]]*_34_KNMI_Stations[[#This Row],[Gewogen factor]]</f>
        <v>9.3000000000000007</v>
      </c>
      <c r="P4822" s="89" cm="1">
        <f t="array" ref="P4822">IF(ISNUMBER(_34_KNMI_Stations[[#This Row],[Etmaal temperatuur °C]]),IF(_34_KNMI_Stations[[#This Row],[Etmaal temperatuur °C]]&gt;stookgrens[],_34_KNMI_Stations[[#This Row],[Etmaal temperatuur °C]]-stookgrens[],0),"")</f>
        <v>0</v>
      </c>
    </row>
    <row r="4823" spans="1:16" x14ac:dyDescent="0.25">
      <c r="A4823">
        <v>275</v>
      </c>
      <c r="B4823" s="110">
        <v>45727</v>
      </c>
      <c r="C4823" s="89">
        <v>3</v>
      </c>
      <c r="D4823" s="89">
        <v>4</v>
      </c>
      <c r="E4823" s="96">
        <v>534</v>
      </c>
      <c r="F4823" s="89">
        <v>-0.1</v>
      </c>
      <c r="G4823" s="89">
        <v>1003.2</v>
      </c>
      <c r="H4823">
        <v>0.82</v>
      </c>
      <c r="I4823" t="s">
        <v>12</v>
      </c>
      <c r="J4823">
        <v>1</v>
      </c>
      <c r="K4823">
        <v>3</v>
      </c>
      <c r="L4823">
        <v>2025</v>
      </c>
      <c r="M4823" t="s">
        <v>120</v>
      </c>
      <c r="N4823" s="89" cm="1">
        <f t="array" ref="N4823">IF(ISNUMBER(_34_KNMI_Stations[[#This Row],[Etmaal temperatuur °C]]),IF(_34_KNMI_Stations[[#This Row],[Etmaal temperatuur °C]]&lt;stookgrens[],stookgrens[]-_34_KNMI_Stations[[#This Row],[Etmaal temperatuur °C]],0),"")</f>
        <v>14</v>
      </c>
      <c r="O4823" s="89">
        <f>_34_KNMI_Stations[[#This Row],[graaddagen]]*_34_KNMI_Stations[[#This Row],[Gewogen factor]]</f>
        <v>14</v>
      </c>
      <c r="P4823" s="89" cm="1">
        <f t="array" ref="P4823">IF(ISNUMBER(_34_KNMI_Stations[[#This Row],[Etmaal temperatuur °C]]),IF(_34_KNMI_Stations[[#This Row],[Etmaal temperatuur °C]]&gt;stookgrens[],_34_KNMI_Stations[[#This Row],[Etmaal temperatuur °C]]-stookgrens[],0),"")</f>
        <v>0</v>
      </c>
    </row>
    <row r="4824" spans="1:16" x14ac:dyDescent="0.25">
      <c r="A4824">
        <v>275</v>
      </c>
      <c r="B4824" s="110">
        <v>45728</v>
      </c>
      <c r="C4824" s="89">
        <v>1.8</v>
      </c>
      <c r="D4824" s="89">
        <v>2.2999999999999998</v>
      </c>
      <c r="E4824" s="96">
        <v>776</v>
      </c>
      <c r="F4824" s="89">
        <v>-0.1</v>
      </c>
      <c r="G4824" s="89">
        <v>1000.4</v>
      </c>
      <c r="H4824">
        <v>0.83</v>
      </c>
      <c r="I4824" t="s">
        <v>12</v>
      </c>
      <c r="J4824">
        <v>1</v>
      </c>
      <c r="K4824">
        <v>3</v>
      </c>
      <c r="L4824">
        <v>2025</v>
      </c>
      <c r="M4824" t="s">
        <v>120</v>
      </c>
      <c r="N4824" s="89" cm="1">
        <f t="array" ref="N4824">IF(ISNUMBER(_34_KNMI_Stations[[#This Row],[Etmaal temperatuur °C]]),IF(_34_KNMI_Stations[[#This Row],[Etmaal temperatuur °C]]&lt;stookgrens[],stookgrens[]-_34_KNMI_Stations[[#This Row],[Etmaal temperatuur °C]],0),"")</f>
        <v>15.7</v>
      </c>
      <c r="O4824" s="89">
        <f>_34_KNMI_Stations[[#This Row],[graaddagen]]*_34_KNMI_Stations[[#This Row],[Gewogen factor]]</f>
        <v>15.7</v>
      </c>
      <c r="P4824" s="89" cm="1">
        <f t="array" ref="P4824">IF(ISNUMBER(_34_KNMI_Stations[[#This Row],[Etmaal temperatuur °C]]),IF(_34_KNMI_Stations[[#This Row],[Etmaal temperatuur °C]]&gt;stookgrens[],_34_KNMI_Stations[[#This Row],[Etmaal temperatuur °C]]-stookgrens[],0),"")</f>
        <v>0</v>
      </c>
    </row>
    <row r="4825" spans="1:16" x14ac:dyDescent="0.25">
      <c r="A4825">
        <v>275</v>
      </c>
      <c r="B4825" s="110">
        <v>45729</v>
      </c>
      <c r="C4825" s="89">
        <v>1.7</v>
      </c>
      <c r="D4825" s="89">
        <v>0.7</v>
      </c>
      <c r="E4825" s="96">
        <v>686</v>
      </c>
      <c r="F4825" s="89">
        <v>0.6</v>
      </c>
      <c r="G4825" s="89">
        <v>1000.9</v>
      </c>
      <c r="H4825">
        <v>0.86</v>
      </c>
      <c r="I4825" t="s">
        <v>12</v>
      </c>
      <c r="J4825">
        <v>1</v>
      </c>
      <c r="K4825">
        <v>3</v>
      </c>
      <c r="L4825">
        <v>2025</v>
      </c>
      <c r="M4825" t="s">
        <v>120</v>
      </c>
      <c r="N4825" s="89" cm="1">
        <f t="array" ref="N4825">IF(ISNUMBER(_34_KNMI_Stations[[#This Row],[Etmaal temperatuur °C]]),IF(_34_KNMI_Stations[[#This Row],[Etmaal temperatuur °C]]&lt;stookgrens[],stookgrens[]-_34_KNMI_Stations[[#This Row],[Etmaal temperatuur °C]],0),"")</f>
        <v>17.3</v>
      </c>
      <c r="O4825" s="89">
        <f>_34_KNMI_Stations[[#This Row],[graaddagen]]*_34_KNMI_Stations[[#This Row],[Gewogen factor]]</f>
        <v>17.3</v>
      </c>
      <c r="P4825" s="89" cm="1">
        <f t="array" ref="P4825">IF(ISNUMBER(_34_KNMI_Stations[[#This Row],[Etmaal temperatuur °C]]),IF(_34_KNMI_Stations[[#This Row],[Etmaal temperatuur °C]]&gt;stookgrens[],_34_KNMI_Stations[[#This Row],[Etmaal temperatuur °C]]-stookgrens[],0),"")</f>
        <v>0</v>
      </c>
    </row>
    <row r="4826" spans="1:16" x14ac:dyDescent="0.25">
      <c r="A4826">
        <v>275</v>
      </c>
      <c r="B4826" s="110">
        <v>45730</v>
      </c>
      <c r="C4826" s="89">
        <v>2.2999999999999998</v>
      </c>
      <c r="D4826" s="89">
        <v>0.2</v>
      </c>
      <c r="E4826" s="96">
        <v>656</v>
      </c>
      <c r="F4826" s="89">
        <v>-0.1</v>
      </c>
      <c r="G4826" s="89">
        <v>1010.4</v>
      </c>
      <c r="H4826">
        <v>0.8</v>
      </c>
      <c r="I4826" t="s">
        <v>12</v>
      </c>
      <c r="J4826">
        <v>1</v>
      </c>
      <c r="K4826">
        <v>3</v>
      </c>
      <c r="L4826">
        <v>2025</v>
      </c>
      <c r="M4826" t="s">
        <v>120</v>
      </c>
      <c r="N4826" s="89" cm="1">
        <f t="array" ref="N4826">IF(ISNUMBER(_34_KNMI_Stations[[#This Row],[Etmaal temperatuur °C]]),IF(_34_KNMI_Stations[[#This Row],[Etmaal temperatuur °C]]&lt;stookgrens[],stookgrens[]-_34_KNMI_Stations[[#This Row],[Etmaal temperatuur °C]],0),"")</f>
        <v>17.8</v>
      </c>
      <c r="O4826" s="89">
        <f>_34_KNMI_Stations[[#This Row],[graaddagen]]*_34_KNMI_Stations[[#This Row],[Gewogen factor]]</f>
        <v>17.8</v>
      </c>
      <c r="P4826" s="89" cm="1">
        <f t="array" ref="P4826">IF(ISNUMBER(_34_KNMI_Stations[[#This Row],[Etmaal temperatuur °C]]),IF(_34_KNMI_Stations[[#This Row],[Etmaal temperatuur °C]]&gt;stookgrens[],_34_KNMI_Stations[[#This Row],[Etmaal temperatuur °C]]-stookgrens[],0),"")</f>
        <v>0</v>
      </c>
    </row>
    <row r="4827" spans="1:16" x14ac:dyDescent="0.25">
      <c r="A4827">
        <v>275</v>
      </c>
      <c r="B4827" s="110">
        <v>45731</v>
      </c>
      <c r="C4827" s="89">
        <v>5.3</v>
      </c>
      <c r="D4827" s="89">
        <v>2.9</v>
      </c>
      <c r="E4827" s="96">
        <v>1154</v>
      </c>
      <c r="F4827" s="89">
        <v>-0.1</v>
      </c>
      <c r="G4827" s="89">
        <v>1020.1</v>
      </c>
      <c r="H4827">
        <v>0.74</v>
      </c>
      <c r="I4827" t="s">
        <v>12</v>
      </c>
      <c r="J4827">
        <v>1</v>
      </c>
      <c r="K4827">
        <v>3</v>
      </c>
      <c r="L4827">
        <v>2025</v>
      </c>
      <c r="M4827" t="s">
        <v>120</v>
      </c>
      <c r="N4827" s="89" cm="1">
        <f t="array" ref="N4827">IF(ISNUMBER(_34_KNMI_Stations[[#This Row],[Etmaal temperatuur °C]]),IF(_34_KNMI_Stations[[#This Row],[Etmaal temperatuur °C]]&lt;stookgrens[],stookgrens[]-_34_KNMI_Stations[[#This Row],[Etmaal temperatuur °C]],0),"")</f>
        <v>15.1</v>
      </c>
      <c r="O4827" s="89">
        <f>_34_KNMI_Stations[[#This Row],[graaddagen]]*_34_KNMI_Stations[[#This Row],[Gewogen factor]]</f>
        <v>15.1</v>
      </c>
      <c r="P4827" s="89" cm="1">
        <f t="array" ref="P4827">IF(ISNUMBER(_34_KNMI_Stations[[#This Row],[Etmaal temperatuur °C]]),IF(_34_KNMI_Stations[[#This Row],[Etmaal temperatuur °C]]&gt;stookgrens[],_34_KNMI_Stations[[#This Row],[Etmaal temperatuur °C]]-stookgrens[],0),"")</f>
        <v>0</v>
      </c>
    </row>
    <row r="4828" spans="1:16" x14ac:dyDescent="0.25">
      <c r="A4828">
        <v>275</v>
      </c>
      <c r="B4828" s="110">
        <v>45732</v>
      </c>
      <c r="C4828" s="89">
        <v>3.9</v>
      </c>
      <c r="D4828" s="89">
        <v>4.3</v>
      </c>
      <c r="E4828" s="96">
        <v>1596</v>
      </c>
      <c r="F4828" s="89">
        <v>0</v>
      </c>
      <c r="G4828" s="89">
        <v>1023.3</v>
      </c>
      <c r="H4828">
        <v>0.73</v>
      </c>
      <c r="I4828" t="s">
        <v>12</v>
      </c>
      <c r="J4828">
        <v>1</v>
      </c>
      <c r="K4828">
        <v>3</v>
      </c>
      <c r="L4828">
        <v>2025</v>
      </c>
      <c r="M4828" t="s">
        <v>120</v>
      </c>
      <c r="N4828" s="89" cm="1">
        <f t="array" ref="N4828">IF(ISNUMBER(_34_KNMI_Stations[[#This Row],[Etmaal temperatuur °C]]),IF(_34_KNMI_Stations[[#This Row],[Etmaal temperatuur °C]]&lt;stookgrens[],stookgrens[]-_34_KNMI_Stations[[#This Row],[Etmaal temperatuur °C]],0),"")</f>
        <v>13.7</v>
      </c>
      <c r="O4828" s="89">
        <f>_34_KNMI_Stations[[#This Row],[graaddagen]]*_34_KNMI_Stations[[#This Row],[Gewogen factor]]</f>
        <v>13.7</v>
      </c>
      <c r="P4828" s="89" cm="1">
        <f t="array" ref="P4828">IF(ISNUMBER(_34_KNMI_Stations[[#This Row],[Etmaal temperatuur °C]]),IF(_34_KNMI_Stations[[#This Row],[Etmaal temperatuur °C]]&gt;stookgrens[],_34_KNMI_Stations[[#This Row],[Etmaal temperatuur °C]]-stookgrens[],0),"")</f>
        <v>0</v>
      </c>
    </row>
    <row r="4829" spans="1:16" x14ac:dyDescent="0.25">
      <c r="A4829">
        <v>275</v>
      </c>
      <c r="B4829" s="110">
        <v>45733</v>
      </c>
      <c r="C4829" s="89">
        <v>4.3</v>
      </c>
      <c r="D4829" s="89">
        <v>4.9000000000000004</v>
      </c>
      <c r="E4829" s="96">
        <v>1587</v>
      </c>
      <c r="F4829" s="89">
        <v>-0.1</v>
      </c>
      <c r="G4829" s="89">
        <v>1029.2</v>
      </c>
      <c r="H4829">
        <v>0.59</v>
      </c>
      <c r="I4829" t="s">
        <v>12</v>
      </c>
      <c r="J4829">
        <v>1</v>
      </c>
      <c r="K4829">
        <v>3</v>
      </c>
      <c r="L4829">
        <v>2025</v>
      </c>
      <c r="M4829" t="s">
        <v>121</v>
      </c>
      <c r="N4829" s="89" cm="1">
        <f t="array" ref="N4829">IF(ISNUMBER(_34_KNMI_Stations[[#This Row],[Etmaal temperatuur °C]]),IF(_34_KNMI_Stations[[#This Row],[Etmaal temperatuur °C]]&lt;stookgrens[],stookgrens[]-_34_KNMI_Stations[[#This Row],[Etmaal temperatuur °C]],0),"")</f>
        <v>13.1</v>
      </c>
      <c r="O4829" s="89">
        <f>_34_KNMI_Stations[[#This Row],[graaddagen]]*_34_KNMI_Stations[[#This Row],[Gewogen factor]]</f>
        <v>13.1</v>
      </c>
      <c r="P4829" s="89" cm="1">
        <f t="array" ref="P4829">IF(ISNUMBER(_34_KNMI_Stations[[#This Row],[Etmaal temperatuur °C]]),IF(_34_KNMI_Stations[[#This Row],[Etmaal temperatuur °C]]&gt;stookgrens[],_34_KNMI_Stations[[#This Row],[Etmaal temperatuur °C]]-stookgrens[],0),"")</f>
        <v>0</v>
      </c>
    </row>
    <row r="4830" spans="1:16" x14ac:dyDescent="0.25">
      <c r="A4830">
        <v>275</v>
      </c>
      <c r="B4830" s="110">
        <v>45734</v>
      </c>
      <c r="C4830" s="89">
        <v>3.8</v>
      </c>
      <c r="D4830" s="89">
        <v>4.9000000000000004</v>
      </c>
      <c r="E4830" s="96">
        <v>1694</v>
      </c>
      <c r="F4830" s="89">
        <v>0</v>
      </c>
      <c r="G4830" s="89">
        <v>1028.4000000000001</v>
      </c>
      <c r="H4830">
        <v>0.4</v>
      </c>
      <c r="I4830" t="s">
        <v>12</v>
      </c>
      <c r="J4830">
        <v>1</v>
      </c>
      <c r="K4830">
        <v>3</v>
      </c>
      <c r="L4830">
        <v>2025</v>
      </c>
      <c r="M4830" t="s">
        <v>121</v>
      </c>
      <c r="N4830" s="89" cm="1">
        <f t="array" ref="N4830">IF(ISNUMBER(_34_KNMI_Stations[[#This Row],[Etmaal temperatuur °C]]),IF(_34_KNMI_Stations[[#This Row],[Etmaal temperatuur °C]]&lt;stookgrens[],stookgrens[]-_34_KNMI_Stations[[#This Row],[Etmaal temperatuur °C]],0),"")</f>
        <v>13.1</v>
      </c>
      <c r="O4830" s="89">
        <f>_34_KNMI_Stations[[#This Row],[graaddagen]]*_34_KNMI_Stations[[#This Row],[Gewogen factor]]</f>
        <v>13.1</v>
      </c>
      <c r="P4830" s="89" cm="1">
        <f t="array" ref="P4830">IF(ISNUMBER(_34_KNMI_Stations[[#This Row],[Etmaal temperatuur °C]]),IF(_34_KNMI_Stations[[#This Row],[Etmaal temperatuur °C]]&gt;stookgrens[],_34_KNMI_Stations[[#This Row],[Etmaal temperatuur °C]]-stookgrens[],0),"")</f>
        <v>0</v>
      </c>
    </row>
    <row r="4831" spans="1:16" x14ac:dyDescent="0.25">
      <c r="A4831">
        <v>275</v>
      </c>
      <c r="B4831" s="110">
        <v>45735</v>
      </c>
      <c r="C4831" s="89">
        <v>2.4</v>
      </c>
      <c r="D4831" s="89">
        <v>7.5</v>
      </c>
      <c r="E4831" s="96">
        <v>1656</v>
      </c>
      <c r="F4831" s="89">
        <v>0</v>
      </c>
      <c r="G4831" s="89">
        <v>1024.3</v>
      </c>
      <c r="H4831">
        <v>0.51</v>
      </c>
      <c r="I4831" t="s">
        <v>12</v>
      </c>
      <c r="J4831">
        <v>1</v>
      </c>
      <c r="K4831">
        <v>3</v>
      </c>
      <c r="L4831">
        <v>2025</v>
      </c>
      <c r="M4831" t="s">
        <v>121</v>
      </c>
      <c r="N4831" s="89" cm="1">
        <f t="array" ref="N4831">IF(ISNUMBER(_34_KNMI_Stations[[#This Row],[Etmaal temperatuur °C]]),IF(_34_KNMI_Stations[[#This Row],[Etmaal temperatuur °C]]&lt;stookgrens[],stookgrens[]-_34_KNMI_Stations[[#This Row],[Etmaal temperatuur °C]],0),"")</f>
        <v>10.5</v>
      </c>
      <c r="O4831" s="89">
        <f>_34_KNMI_Stations[[#This Row],[graaddagen]]*_34_KNMI_Stations[[#This Row],[Gewogen factor]]</f>
        <v>10.5</v>
      </c>
      <c r="P4831" s="89" cm="1">
        <f t="array" ref="P4831">IF(ISNUMBER(_34_KNMI_Stations[[#This Row],[Etmaal temperatuur °C]]),IF(_34_KNMI_Stations[[#This Row],[Etmaal temperatuur °C]]&gt;stookgrens[],_34_KNMI_Stations[[#This Row],[Etmaal temperatuur °C]]-stookgrens[],0),"")</f>
        <v>0</v>
      </c>
    </row>
    <row r="4832" spans="1:16" x14ac:dyDescent="0.25">
      <c r="A4832">
        <v>275</v>
      </c>
      <c r="B4832" s="110">
        <v>45736</v>
      </c>
      <c r="C4832" s="89">
        <v>1.9</v>
      </c>
      <c r="D4832" s="89">
        <v>10.5</v>
      </c>
      <c r="E4832" s="96">
        <v>1595</v>
      </c>
      <c r="F4832" s="89">
        <v>0</v>
      </c>
      <c r="G4832" s="89">
        <v>1021.4</v>
      </c>
      <c r="H4832">
        <v>0.6</v>
      </c>
      <c r="I4832" t="s">
        <v>12</v>
      </c>
      <c r="J4832">
        <v>1</v>
      </c>
      <c r="K4832">
        <v>3</v>
      </c>
      <c r="L4832">
        <v>2025</v>
      </c>
      <c r="M4832" t="s">
        <v>121</v>
      </c>
      <c r="N4832" s="89" cm="1">
        <f t="array" ref="N4832">IF(ISNUMBER(_34_KNMI_Stations[[#This Row],[Etmaal temperatuur °C]]),IF(_34_KNMI_Stations[[#This Row],[Etmaal temperatuur °C]]&lt;stookgrens[],stookgrens[]-_34_KNMI_Stations[[#This Row],[Etmaal temperatuur °C]],0),"")</f>
        <v>7.5</v>
      </c>
      <c r="O4832" s="89">
        <f>_34_KNMI_Stations[[#This Row],[graaddagen]]*_34_KNMI_Stations[[#This Row],[Gewogen factor]]</f>
        <v>7.5</v>
      </c>
      <c r="P4832" s="89" cm="1">
        <f t="array" ref="P4832">IF(ISNUMBER(_34_KNMI_Stations[[#This Row],[Etmaal temperatuur °C]]),IF(_34_KNMI_Stations[[#This Row],[Etmaal temperatuur °C]]&gt;stookgrens[],_34_KNMI_Stations[[#This Row],[Etmaal temperatuur °C]]-stookgrens[],0),"")</f>
        <v>0</v>
      </c>
    </row>
    <row r="4833" spans="1:16" x14ac:dyDescent="0.25">
      <c r="A4833">
        <v>275</v>
      </c>
      <c r="B4833" s="110">
        <v>45737</v>
      </c>
      <c r="C4833" s="89">
        <v>4.2</v>
      </c>
      <c r="D4833" s="89">
        <v>14.8</v>
      </c>
      <c r="E4833" s="96">
        <v>1547</v>
      </c>
      <c r="F4833" s="89">
        <v>0</v>
      </c>
      <c r="G4833" s="89">
        <v>1013.3</v>
      </c>
      <c r="H4833">
        <v>0.52</v>
      </c>
      <c r="I4833" t="s">
        <v>12</v>
      </c>
      <c r="J4833">
        <v>1</v>
      </c>
      <c r="K4833">
        <v>3</v>
      </c>
      <c r="L4833">
        <v>2025</v>
      </c>
      <c r="M4833" t="s">
        <v>121</v>
      </c>
      <c r="N4833" s="89" cm="1">
        <f t="array" ref="N4833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4833" s="89">
        <f>_34_KNMI_Stations[[#This Row],[graaddagen]]*_34_KNMI_Stations[[#This Row],[Gewogen factor]]</f>
        <v>3.1999999999999993</v>
      </c>
      <c r="P4833" s="89" cm="1">
        <f t="array" ref="P4833">IF(ISNUMBER(_34_KNMI_Stations[[#This Row],[Etmaal temperatuur °C]]),IF(_34_KNMI_Stations[[#This Row],[Etmaal temperatuur °C]]&gt;stookgrens[],_34_KNMI_Stations[[#This Row],[Etmaal temperatuur °C]]-stookgrens[],0),"")</f>
        <v>0</v>
      </c>
    </row>
    <row r="4834" spans="1:16" x14ac:dyDescent="0.25">
      <c r="A4834">
        <v>275</v>
      </c>
      <c r="B4834" s="110">
        <v>45738</v>
      </c>
      <c r="C4834" s="89">
        <v>4.8</v>
      </c>
      <c r="D4834" s="89">
        <v>14.1</v>
      </c>
      <c r="E4834" s="96">
        <v>1054</v>
      </c>
      <c r="F4834" s="89">
        <v>0.8</v>
      </c>
      <c r="G4834" s="89">
        <v>1004.3</v>
      </c>
      <c r="H4834">
        <v>0.54</v>
      </c>
      <c r="I4834" t="s">
        <v>12</v>
      </c>
      <c r="J4834">
        <v>1</v>
      </c>
      <c r="K4834">
        <v>3</v>
      </c>
      <c r="L4834">
        <v>2025</v>
      </c>
      <c r="M4834" t="s">
        <v>121</v>
      </c>
      <c r="N4834" s="89" cm="1">
        <f t="array" ref="N4834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4834" s="89">
        <f>_34_KNMI_Stations[[#This Row],[graaddagen]]*_34_KNMI_Stations[[#This Row],[Gewogen factor]]</f>
        <v>3.9000000000000004</v>
      </c>
      <c r="P4834" s="89" cm="1">
        <f t="array" ref="P4834">IF(ISNUMBER(_34_KNMI_Stations[[#This Row],[Etmaal temperatuur °C]]),IF(_34_KNMI_Stations[[#This Row],[Etmaal temperatuur °C]]&gt;stookgrens[],_34_KNMI_Stations[[#This Row],[Etmaal temperatuur °C]]-stookgrens[],0),"")</f>
        <v>0</v>
      </c>
    </row>
    <row r="4835" spans="1:16" x14ac:dyDescent="0.25">
      <c r="A4835">
        <v>275</v>
      </c>
      <c r="B4835" s="110">
        <v>45739</v>
      </c>
      <c r="C4835" s="89">
        <v>2.2999999999999998</v>
      </c>
      <c r="D4835" s="89">
        <v>12.4</v>
      </c>
      <c r="E4835" s="96">
        <v>939</v>
      </c>
      <c r="F4835" s="89">
        <v>0.3</v>
      </c>
      <c r="G4835" s="89">
        <v>1004.8</v>
      </c>
      <c r="H4835">
        <v>0.76</v>
      </c>
      <c r="I4835" t="s">
        <v>12</v>
      </c>
      <c r="J4835">
        <v>1</v>
      </c>
      <c r="K4835">
        <v>3</v>
      </c>
      <c r="L4835">
        <v>2025</v>
      </c>
      <c r="M4835" t="s">
        <v>121</v>
      </c>
      <c r="N4835" s="89" cm="1">
        <f t="array" ref="N4835">IF(ISNUMBER(_34_KNMI_Stations[[#This Row],[Etmaal temperatuur °C]]),IF(_34_KNMI_Stations[[#This Row],[Etmaal temperatuur °C]]&lt;stookgrens[],stookgrens[]-_34_KNMI_Stations[[#This Row],[Etmaal temperatuur °C]],0),"")</f>
        <v>5.6</v>
      </c>
      <c r="O4835" s="89">
        <f>_34_KNMI_Stations[[#This Row],[graaddagen]]*_34_KNMI_Stations[[#This Row],[Gewogen factor]]</f>
        <v>5.6</v>
      </c>
      <c r="P4835" s="89" cm="1">
        <f t="array" ref="P4835">IF(ISNUMBER(_34_KNMI_Stations[[#This Row],[Etmaal temperatuur °C]]),IF(_34_KNMI_Stations[[#This Row],[Etmaal temperatuur °C]]&gt;stookgrens[],_34_KNMI_Stations[[#This Row],[Etmaal temperatuur °C]]-stookgrens[],0),"")</f>
        <v>0</v>
      </c>
    </row>
    <row r="4836" spans="1:16" x14ac:dyDescent="0.25">
      <c r="A4836">
        <v>275</v>
      </c>
      <c r="B4836" s="110">
        <v>45740</v>
      </c>
      <c r="C4836" s="89">
        <v>3</v>
      </c>
      <c r="D4836" s="89">
        <v>9.3000000000000007</v>
      </c>
      <c r="E4836" s="96">
        <v>1384</v>
      </c>
      <c r="F4836" s="89">
        <v>0</v>
      </c>
      <c r="G4836" s="89">
        <v>1014.9</v>
      </c>
      <c r="H4836">
        <v>0.84</v>
      </c>
      <c r="I4836" t="s">
        <v>12</v>
      </c>
      <c r="J4836">
        <v>1</v>
      </c>
      <c r="K4836">
        <v>3</v>
      </c>
      <c r="L4836">
        <v>2025</v>
      </c>
      <c r="M4836" t="s">
        <v>122</v>
      </c>
      <c r="N4836" s="89" cm="1">
        <f t="array" ref="N4836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4836" s="89">
        <f>_34_KNMI_Stations[[#This Row],[graaddagen]]*_34_KNMI_Stations[[#This Row],[Gewogen factor]]</f>
        <v>8.6999999999999993</v>
      </c>
      <c r="P4836" s="89" cm="1">
        <f t="array" ref="P4836">IF(ISNUMBER(_34_KNMI_Stations[[#This Row],[Etmaal temperatuur °C]]),IF(_34_KNMI_Stations[[#This Row],[Etmaal temperatuur °C]]&gt;stookgrens[],_34_KNMI_Stations[[#This Row],[Etmaal temperatuur °C]]-stookgrens[],0),"")</f>
        <v>0</v>
      </c>
    </row>
    <row r="4837" spans="1:16" x14ac:dyDescent="0.25">
      <c r="A4837">
        <v>275</v>
      </c>
      <c r="B4837" s="110">
        <v>45741</v>
      </c>
      <c r="C4837" s="89">
        <v>3.2</v>
      </c>
      <c r="D4837" s="89">
        <v>8.3000000000000007</v>
      </c>
      <c r="E4837" s="96">
        <v>1076</v>
      </c>
      <c r="F4837" s="89">
        <v>-0.1</v>
      </c>
      <c r="G4837" s="89">
        <v>1020.5</v>
      </c>
      <c r="H4837">
        <v>0.79</v>
      </c>
      <c r="I4837" t="s">
        <v>12</v>
      </c>
      <c r="J4837">
        <v>1</v>
      </c>
      <c r="K4837">
        <v>3</v>
      </c>
      <c r="L4837">
        <v>2025</v>
      </c>
      <c r="M4837" t="s">
        <v>122</v>
      </c>
      <c r="N4837" s="89" cm="1">
        <f t="array" ref="N4837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4837" s="89">
        <f>_34_KNMI_Stations[[#This Row],[graaddagen]]*_34_KNMI_Stations[[#This Row],[Gewogen factor]]</f>
        <v>9.6999999999999993</v>
      </c>
      <c r="P4837" s="89" cm="1">
        <f t="array" ref="P4837">IF(ISNUMBER(_34_KNMI_Stations[[#This Row],[Etmaal temperatuur °C]]),IF(_34_KNMI_Stations[[#This Row],[Etmaal temperatuur °C]]&gt;stookgrens[],_34_KNMI_Stations[[#This Row],[Etmaal temperatuur °C]]-stookgrens[],0),"")</f>
        <v>0</v>
      </c>
    </row>
    <row r="4838" spans="1:16" x14ac:dyDescent="0.25">
      <c r="A4838">
        <v>275</v>
      </c>
      <c r="B4838" s="110">
        <v>45742</v>
      </c>
      <c r="C4838" s="89">
        <v>2.5</v>
      </c>
      <c r="D4838" s="89">
        <v>6.7</v>
      </c>
      <c r="E4838" s="96">
        <v>547</v>
      </c>
      <c r="F4838" s="89">
        <v>0</v>
      </c>
      <c r="G4838" s="89">
        <v>1024.2</v>
      </c>
      <c r="H4838">
        <v>0.83</v>
      </c>
      <c r="I4838" t="s">
        <v>12</v>
      </c>
      <c r="J4838">
        <v>1</v>
      </c>
      <c r="K4838">
        <v>3</v>
      </c>
      <c r="L4838">
        <v>2025</v>
      </c>
      <c r="M4838" t="s">
        <v>122</v>
      </c>
      <c r="N4838" s="89" cm="1">
        <f t="array" ref="N4838">IF(ISNUMBER(_34_KNMI_Stations[[#This Row],[Etmaal temperatuur °C]]),IF(_34_KNMI_Stations[[#This Row],[Etmaal temperatuur °C]]&lt;stookgrens[],stookgrens[]-_34_KNMI_Stations[[#This Row],[Etmaal temperatuur °C]],0),"")</f>
        <v>11.3</v>
      </c>
      <c r="O4838" s="89">
        <f>_34_KNMI_Stations[[#This Row],[graaddagen]]*_34_KNMI_Stations[[#This Row],[Gewogen factor]]</f>
        <v>11.3</v>
      </c>
      <c r="P4838" s="89" cm="1">
        <f t="array" ref="P4838">IF(ISNUMBER(_34_KNMI_Stations[[#This Row],[Etmaal temperatuur °C]]),IF(_34_KNMI_Stations[[#This Row],[Etmaal temperatuur °C]]&gt;stookgrens[],_34_KNMI_Stations[[#This Row],[Etmaal temperatuur °C]]-stookgrens[],0),"")</f>
        <v>0</v>
      </c>
    </row>
    <row r="4839" spans="1:16" x14ac:dyDescent="0.25">
      <c r="A4839">
        <v>275</v>
      </c>
      <c r="B4839" s="110">
        <v>45743</v>
      </c>
      <c r="C4839" s="89">
        <v>1.6</v>
      </c>
      <c r="D4839" s="89">
        <v>6.2</v>
      </c>
      <c r="E4839" s="96">
        <v>1844</v>
      </c>
      <c r="F4839" s="89">
        <v>0</v>
      </c>
      <c r="G4839" s="89">
        <v>1020.8</v>
      </c>
      <c r="H4839">
        <v>0.75</v>
      </c>
      <c r="I4839" t="s">
        <v>12</v>
      </c>
      <c r="J4839">
        <v>1</v>
      </c>
      <c r="K4839">
        <v>3</v>
      </c>
      <c r="L4839">
        <v>2025</v>
      </c>
      <c r="M4839" t="s">
        <v>122</v>
      </c>
      <c r="N4839" s="89" cm="1">
        <f t="array" ref="N4839">IF(ISNUMBER(_34_KNMI_Stations[[#This Row],[Etmaal temperatuur °C]]),IF(_34_KNMI_Stations[[#This Row],[Etmaal temperatuur °C]]&lt;stookgrens[],stookgrens[]-_34_KNMI_Stations[[#This Row],[Etmaal temperatuur °C]],0),"")</f>
        <v>11.8</v>
      </c>
      <c r="O4839" s="89">
        <f>_34_KNMI_Stations[[#This Row],[graaddagen]]*_34_KNMI_Stations[[#This Row],[Gewogen factor]]</f>
        <v>11.8</v>
      </c>
      <c r="P4839" s="89" cm="1">
        <f t="array" ref="P4839">IF(ISNUMBER(_34_KNMI_Stations[[#This Row],[Etmaal temperatuur °C]]),IF(_34_KNMI_Stations[[#This Row],[Etmaal temperatuur °C]]&gt;stookgrens[],_34_KNMI_Stations[[#This Row],[Etmaal temperatuur °C]]-stookgrens[],0),"")</f>
        <v>0</v>
      </c>
    </row>
    <row r="4840" spans="1:16" x14ac:dyDescent="0.25">
      <c r="A4840">
        <v>275</v>
      </c>
      <c r="B4840" s="110">
        <v>45744</v>
      </c>
      <c r="C4840" s="89">
        <v>2.8</v>
      </c>
      <c r="D4840" s="89">
        <v>7.1</v>
      </c>
      <c r="E4840" s="96">
        <v>1399</v>
      </c>
      <c r="F4840" s="89">
        <v>0.7</v>
      </c>
      <c r="G4840" s="89">
        <v>1012.5</v>
      </c>
      <c r="H4840">
        <v>0.83</v>
      </c>
      <c r="I4840" t="s">
        <v>12</v>
      </c>
      <c r="J4840">
        <v>1</v>
      </c>
      <c r="K4840">
        <v>3</v>
      </c>
      <c r="L4840">
        <v>2025</v>
      </c>
      <c r="M4840" t="s">
        <v>122</v>
      </c>
      <c r="N4840" s="89" cm="1">
        <f t="array" ref="N4840">IF(ISNUMBER(_34_KNMI_Stations[[#This Row],[Etmaal temperatuur °C]]),IF(_34_KNMI_Stations[[#This Row],[Etmaal temperatuur °C]]&lt;stookgrens[],stookgrens[]-_34_KNMI_Stations[[#This Row],[Etmaal temperatuur °C]],0),"")</f>
        <v>10.9</v>
      </c>
      <c r="O4840" s="89">
        <f>_34_KNMI_Stations[[#This Row],[graaddagen]]*_34_KNMI_Stations[[#This Row],[Gewogen factor]]</f>
        <v>10.9</v>
      </c>
      <c r="P4840" s="89" cm="1">
        <f t="array" ref="P4840">IF(ISNUMBER(_34_KNMI_Stations[[#This Row],[Etmaal temperatuur °C]]),IF(_34_KNMI_Stations[[#This Row],[Etmaal temperatuur °C]]&gt;stookgrens[],_34_KNMI_Stations[[#This Row],[Etmaal temperatuur °C]]-stookgrens[],0),"")</f>
        <v>0</v>
      </c>
    </row>
    <row r="4841" spans="1:16" x14ac:dyDescent="0.25">
      <c r="A4841">
        <v>275</v>
      </c>
      <c r="B4841" s="110">
        <v>45745</v>
      </c>
      <c r="C4841" s="89">
        <v>3.1</v>
      </c>
      <c r="D4841" s="89">
        <v>7.9</v>
      </c>
      <c r="E4841" s="96">
        <v>1771</v>
      </c>
      <c r="F4841" s="89">
        <v>0</v>
      </c>
      <c r="G4841" s="89">
        <v>1018.7</v>
      </c>
      <c r="H4841">
        <v>0.75</v>
      </c>
      <c r="I4841" t="s">
        <v>12</v>
      </c>
      <c r="J4841">
        <v>1</v>
      </c>
      <c r="K4841">
        <v>3</v>
      </c>
      <c r="L4841">
        <v>2025</v>
      </c>
      <c r="M4841" t="s">
        <v>122</v>
      </c>
      <c r="N4841" s="89" cm="1">
        <f t="array" ref="N4841">IF(ISNUMBER(_34_KNMI_Stations[[#This Row],[Etmaal temperatuur °C]]),IF(_34_KNMI_Stations[[#This Row],[Etmaal temperatuur °C]]&lt;stookgrens[],stookgrens[]-_34_KNMI_Stations[[#This Row],[Etmaal temperatuur °C]],0),"")</f>
        <v>10.1</v>
      </c>
      <c r="O4841" s="89">
        <f>_34_KNMI_Stations[[#This Row],[graaddagen]]*_34_KNMI_Stations[[#This Row],[Gewogen factor]]</f>
        <v>10.1</v>
      </c>
      <c r="P4841" s="89" cm="1">
        <f t="array" ref="P4841">IF(ISNUMBER(_34_KNMI_Stations[[#This Row],[Etmaal temperatuur °C]]),IF(_34_KNMI_Stations[[#This Row],[Etmaal temperatuur °C]]&gt;stookgrens[],_34_KNMI_Stations[[#This Row],[Etmaal temperatuur °C]]-stookgrens[],0),"")</f>
        <v>0</v>
      </c>
    </row>
    <row r="4842" spans="1:16" x14ac:dyDescent="0.25">
      <c r="A4842">
        <v>275</v>
      </c>
      <c r="B4842" s="110">
        <v>45746</v>
      </c>
      <c r="C4842" s="89">
        <v>7.3</v>
      </c>
      <c r="D4842" s="89">
        <v>9.4</v>
      </c>
      <c r="E4842" s="96">
        <v>848</v>
      </c>
      <c r="F4842" s="89">
        <v>0.1</v>
      </c>
      <c r="G4842" s="89">
        <v>1016.6</v>
      </c>
      <c r="H4842">
        <v>0.72</v>
      </c>
      <c r="I4842" t="s">
        <v>12</v>
      </c>
      <c r="J4842">
        <v>1</v>
      </c>
      <c r="K4842">
        <v>3</v>
      </c>
      <c r="L4842">
        <v>2025</v>
      </c>
      <c r="M4842" t="s">
        <v>122</v>
      </c>
      <c r="N4842" s="89" cm="1">
        <f t="array" ref="N4842">IF(ISNUMBER(_34_KNMI_Stations[[#This Row],[Etmaal temperatuur °C]]),IF(_34_KNMI_Stations[[#This Row],[Etmaal temperatuur °C]]&lt;stookgrens[],stookgrens[]-_34_KNMI_Stations[[#This Row],[Etmaal temperatuur °C]],0),"")</f>
        <v>8.6</v>
      </c>
      <c r="O4842" s="89">
        <f>_34_KNMI_Stations[[#This Row],[graaddagen]]*_34_KNMI_Stations[[#This Row],[Gewogen factor]]</f>
        <v>8.6</v>
      </c>
      <c r="P4842" s="89" cm="1">
        <f t="array" ref="P4842">IF(ISNUMBER(_34_KNMI_Stations[[#This Row],[Etmaal temperatuur °C]]),IF(_34_KNMI_Stations[[#This Row],[Etmaal temperatuur °C]]&gt;stookgrens[],_34_KNMI_Stations[[#This Row],[Etmaal temperatuur °C]]-stookgrens[],0),"")</f>
        <v>0</v>
      </c>
    </row>
    <row r="4843" spans="1:16" x14ac:dyDescent="0.25">
      <c r="A4843">
        <v>275</v>
      </c>
      <c r="B4843" s="110">
        <v>45747</v>
      </c>
      <c r="C4843" s="89">
        <v>3.7</v>
      </c>
      <c r="D4843" s="89">
        <v>8.1</v>
      </c>
      <c r="E4843" s="96">
        <v>1516</v>
      </c>
      <c r="F4843" s="89">
        <v>0</v>
      </c>
      <c r="G4843" s="89">
        <v>1027</v>
      </c>
      <c r="H4843">
        <v>0.69</v>
      </c>
      <c r="I4843" t="s">
        <v>12</v>
      </c>
      <c r="J4843">
        <v>1</v>
      </c>
      <c r="K4843">
        <v>3</v>
      </c>
      <c r="L4843">
        <v>2025</v>
      </c>
      <c r="M4843" t="s">
        <v>123</v>
      </c>
      <c r="N4843" s="89" cm="1">
        <f t="array" ref="N4843">IF(ISNUMBER(_34_KNMI_Stations[[#This Row],[Etmaal temperatuur °C]]),IF(_34_KNMI_Stations[[#This Row],[Etmaal temperatuur °C]]&lt;stookgrens[],stookgrens[]-_34_KNMI_Stations[[#This Row],[Etmaal temperatuur °C]],0),"")</f>
        <v>9.9</v>
      </c>
      <c r="O4843" s="89">
        <f>_34_KNMI_Stations[[#This Row],[graaddagen]]*_34_KNMI_Stations[[#This Row],[Gewogen factor]]</f>
        <v>9.9</v>
      </c>
      <c r="P4843" s="89" cm="1">
        <f t="array" ref="P4843">IF(ISNUMBER(_34_KNMI_Stations[[#This Row],[Etmaal temperatuur °C]]),IF(_34_KNMI_Stations[[#This Row],[Etmaal temperatuur °C]]&gt;stookgrens[],_34_KNMI_Stations[[#This Row],[Etmaal temperatuur °C]]-stookgrens[],0),"")</f>
        <v>0</v>
      </c>
    </row>
    <row r="4844" spans="1:16" x14ac:dyDescent="0.25">
      <c r="A4844">
        <v>275</v>
      </c>
      <c r="B4844" s="110">
        <v>45748</v>
      </c>
      <c r="C4844" s="89">
        <v>3.8</v>
      </c>
      <c r="D4844" s="89">
        <v>7.4</v>
      </c>
      <c r="E4844" s="96">
        <v>1820</v>
      </c>
      <c r="F4844" s="89">
        <v>0</v>
      </c>
      <c r="G4844" s="89">
        <v>1028.0999999999999</v>
      </c>
      <c r="H4844">
        <v>0.71</v>
      </c>
      <c r="I4844" t="s">
        <v>12</v>
      </c>
      <c r="J4844">
        <v>0.8</v>
      </c>
      <c r="K4844">
        <v>4</v>
      </c>
      <c r="L4844">
        <v>2025</v>
      </c>
      <c r="M4844" t="s">
        <v>123</v>
      </c>
      <c r="N4844" s="89" cm="1">
        <f t="array" ref="N4844">IF(ISNUMBER(_34_KNMI_Stations[[#This Row],[Etmaal temperatuur °C]]),IF(_34_KNMI_Stations[[#This Row],[Etmaal temperatuur °C]]&lt;stookgrens[],stookgrens[]-_34_KNMI_Stations[[#This Row],[Etmaal temperatuur °C]],0),"")</f>
        <v>10.6</v>
      </c>
      <c r="O4844" s="89">
        <f>_34_KNMI_Stations[[#This Row],[graaddagen]]*_34_KNMI_Stations[[#This Row],[Gewogen factor]]</f>
        <v>8.48</v>
      </c>
      <c r="P4844" s="89" cm="1">
        <f t="array" ref="P4844">IF(ISNUMBER(_34_KNMI_Stations[[#This Row],[Etmaal temperatuur °C]]),IF(_34_KNMI_Stations[[#This Row],[Etmaal temperatuur °C]]&gt;stookgrens[],_34_KNMI_Stations[[#This Row],[Etmaal temperatuur °C]]-stookgrens[],0),"")</f>
        <v>0</v>
      </c>
    </row>
    <row r="4845" spans="1:16" x14ac:dyDescent="0.25">
      <c r="A4845">
        <v>275</v>
      </c>
      <c r="B4845" s="110">
        <v>45749</v>
      </c>
      <c r="C4845" s="89">
        <v>5.9</v>
      </c>
      <c r="D4845" s="89">
        <v>11.5</v>
      </c>
      <c r="E4845" s="96">
        <v>1980</v>
      </c>
      <c r="F4845" s="89">
        <v>0</v>
      </c>
      <c r="G4845" s="89">
        <v>1024.3</v>
      </c>
      <c r="H4845">
        <v>0.54</v>
      </c>
      <c r="I4845" t="s">
        <v>12</v>
      </c>
      <c r="J4845">
        <v>0.8</v>
      </c>
      <c r="K4845">
        <v>4</v>
      </c>
      <c r="L4845">
        <v>2025</v>
      </c>
      <c r="M4845" t="s">
        <v>123</v>
      </c>
      <c r="N4845" s="89" cm="1">
        <f t="array" ref="N4845">IF(ISNUMBER(_34_KNMI_Stations[[#This Row],[Etmaal temperatuur °C]]),IF(_34_KNMI_Stations[[#This Row],[Etmaal temperatuur °C]]&lt;stookgrens[],stookgrens[]-_34_KNMI_Stations[[#This Row],[Etmaal temperatuur °C]],0),"")</f>
        <v>6.5</v>
      </c>
      <c r="O4845" s="89">
        <f>_34_KNMI_Stations[[#This Row],[graaddagen]]*_34_KNMI_Stations[[#This Row],[Gewogen factor]]</f>
        <v>5.2</v>
      </c>
      <c r="P4845" s="89" cm="1">
        <f t="array" ref="P4845">IF(ISNUMBER(_34_KNMI_Stations[[#This Row],[Etmaal temperatuur °C]]),IF(_34_KNMI_Stations[[#This Row],[Etmaal temperatuur °C]]&gt;stookgrens[],_34_KNMI_Stations[[#This Row],[Etmaal temperatuur °C]]-stookgrens[],0),"")</f>
        <v>0</v>
      </c>
    </row>
    <row r="4846" spans="1:16" x14ac:dyDescent="0.25">
      <c r="A4846">
        <v>275</v>
      </c>
      <c r="B4846" s="110">
        <v>45750</v>
      </c>
      <c r="C4846" s="89">
        <v>4.3</v>
      </c>
      <c r="D4846" s="89">
        <v>14.1</v>
      </c>
      <c r="E4846" s="96">
        <v>1992</v>
      </c>
      <c r="F4846" s="89">
        <v>0</v>
      </c>
      <c r="G4846" s="89">
        <v>1023.3</v>
      </c>
      <c r="H4846">
        <v>0.47</v>
      </c>
      <c r="I4846" t="s">
        <v>12</v>
      </c>
      <c r="J4846">
        <v>0.8</v>
      </c>
      <c r="K4846">
        <v>4</v>
      </c>
      <c r="L4846">
        <v>2025</v>
      </c>
      <c r="M4846" t="s">
        <v>123</v>
      </c>
      <c r="N4846" s="89" cm="1">
        <f t="array" ref="N4846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4846" s="89">
        <f>_34_KNMI_Stations[[#This Row],[graaddagen]]*_34_KNMI_Stations[[#This Row],[Gewogen factor]]</f>
        <v>3.1200000000000006</v>
      </c>
      <c r="P4846" s="89" cm="1">
        <f t="array" ref="P4846">IF(ISNUMBER(_34_KNMI_Stations[[#This Row],[Etmaal temperatuur °C]]),IF(_34_KNMI_Stations[[#This Row],[Etmaal temperatuur °C]]&gt;stookgrens[],_34_KNMI_Stations[[#This Row],[Etmaal temperatuur °C]]-stookgrens[],0),"")</f>
        <v>0</v>
      </c>
    </row>
    <row r="4847" spans="1:16" x14ac:dyDescent="0.25">
      <c r="A4847">
        <v>275</v>
      </c>
      <c r="B4847" s="110">
        <v>45751</v>
      </c>
      <c r="C4847" s="89">
        <v>3.4</v>
      </c>
      <c r="D4847" s="89">
        <v>14.2</v>
      </c>
      <c r="E4847" s="96">
        <v>2020</v>
      </c>
      <c r="F4847" s="89">
        <v>0</v>
      </c>
      <c r="G4847" s="89">
        <v>1020.1</v>
      </c>
      <c r="H4847">
        <v>0.49</v>
      </c>
      <c r="I4847" t="s">
        <v>12</v>
      </c>
      <c r="J4847">
        <v>0.8</v>
      </c>
      <c r="K4847">
        <v>4</v>
      </c>
      <c r="L4847">
        <v>2025</v>
      </c>
      <c r="M4847" t="s">
        <v>123</v>
      </c>
      <c r="N4847" s="89" cm="1">
        <f t="array" ref="N4847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4847" s="89">
        <f>_34_KNMI_Stations[[#This Row],[graaddagen]]*_34_KNMI_Stations[[#This Row],[Gewogen factor]]</f>
        <v>3.0400000000000009</v>
      </c>
      <c r="P4847" s="89" cm="1">
        <f t="array" ref="P4847">IF(ISNUMBER(_34_KNMI_Stations[[#This Row],[Etmaal temperatuur °C]]),IF(_34_KNMI_Stations[[#This Row],[Etmaal temperatuur °C]]&gt;stookgrens[],_34_KNMI_Stations[[#This Row],[Etmaal temperatuur °C]]-stookgrens[],0),"")</f>
        <v>0</v>
      </c>
    </row>
    <row r="4848" spans="1:16" x14ac:dyDescent="0.25">
      <c r="A4848">
        <v>275</v>
      </c>
      <c r="B4848" s="110">
        <v>45752</v>
      </c>
      <c r="C4848" s="89">
        <v>5</v>
      </c>
      <c r="D4848" s="89">
        <v>10</v>
      </c>
      <c r="E4848" s="96">
        <v>2070</v>
      </c>
      <c r="F4848" s="89">
        <v>0</v>
      </c>
      <c r="G4848" s="89">
        <v>1020.1</v>
      </c>
      <c r="H4848">
        <v>0.54</v>
      </c>
      <c r="I4848" t="s">
        <v>12</v>
      </c>
      <c r="J4848">
        <v>0.8</v>
      </c>
      <c r="K4848">
        <v>4</v>
      </c>
      <c r="L4848">
        <v>2025</v>
      </c>
      <c r="M4848" t="s">
        <v>123</v>
      </c>
      <c r="N4848" s="89" cm="1">
        <f t="array" ref="N4848">IF(ISNUMBER(_34_KNMI_Stations[[#This Row],[Etmaal temperatuur °C]]),IF(_34_KNMI_Stations[[#This Row],[Etmaal temperatuur °C]]&lt;stookgrens[],stookgrens[]-_34_KNMI_Stations[[#This Row],[Etmaal temperatuur °C]],0),"")</f>
        <v>8</v>
      </c>
      <c r="O4848" s="89">
        <f>_34_KNMI_Stations[[#This Row],[graaddagen]]*_34_KNMI_Stations[[#This Row],[Gewogen factor]]</f>
        <v>6.4</v>
      </c>
      <c r="P4848" s="89" cm="1">
        <f t="array" ref="P4848">IF(ISNUMBER(_34_KNMI_Stations[[#This Row],[Etmaal temperatuur °C]]),IF(_34_KNMI_Stations[[#This Row],[Etmaal temperatuur °C]]&gt;stookgrens[],_34_KNMI_Stations[[#This Row],[Etmaal temperatuur °C]]-stookgrens[],0),"")</f>
        <v>0</v>
      </c>
    </row>
    <row r="4849" spans="1:16" x14ac:dyDescent="0.25">
      <c r="A4849">
        <v>275</v>
      </c>
      <c r="B4849" s="110">
        <v>45753</v>
      </c>
      <c r="C4849" s="89">
        <v>4.3</v>
      </c>
      <c r="D4849" s="89">
        <v>6.3</v>
      </c>
      <c r="E4849" s="96">
        <v>2148</v>
      </c>
      <c r="F4849" s="89">
        <v>0</v>
      </c>
      <c r="G4849" s="89">
        <v>1025.7</v>
      </c>
      <c r="H4849">
        <v>0.46</v>
      </c>
      <c r="I4849" t="s">
        <v>12</v>
      </c>
      <c r="J4849">
        <v>0.8</v>
      </c>
      <c r="K4849">
        <v>4</v>
      </c>
      <c r="L4849">
        <v>2025</v>
      </c>
      <c r="M4849" t="s">
        <v>123</v>
      </c>
      <c r="N4849" s="89" cm="1">
        <f t="array" ref="N4849">IF(ISNUMBER(_34_KNMI_Stations[[#This Row],[Etmaal temperatuur °C]]),IF(_34_KNMI_Stations[[#This Row],[Etmaal temperatuur °C]]&lt;stookgrens[],stookgrens[]-_34_KNMI_Stations[[#This Row],[Etmaal temperatuur °C]],0),"")</f>
        <v>11.7</v>
      </c>
      <c r="O4849" s="89">
        <f>_34_KNMI_Stations[[#This Row],[graaddagen]]*_34_KNMI_Stations[[#This Row],[Gewogen factor]]</f>
        <v>9.36</v>
      </c>
      <c r="P4849" s="89" cm="1">
        <f t="array" ref="P4849">IF(ISNUMBER(_34_KNMI_Stations[[#This Row],[Etmaal temperatuur °C]]),IF(_34_KNMI_Stations[[#This Row],[Etmaal temperatuur °C]]&gt;stookgrens[],_34_KNMI_Stations[[#This Row],[Etmaal temperatuur °C]]-stookgrens[],0),"")</f>
        <v>0</v>
      </c>
    </row>
    <row r="4850" spans="1:16" x14ac:dyDescent="0.25">
      <c r="A4850">
        <v>275</v>
      </c>
      <c r="B4850" s="110">
        <v>45754</v>
      </c>
      <c r="C4850" s="89">
        <v>2.9</v>
      </c>
      <c r="D4850" s="89">
        <v>7</v>
      </c>
      <c r="E4850" s="96">
        <v>2132</v>
      </c>
      <c r="F4850" s="89">
        <v>0</v>
      </c>
      <c r="G4850" s="89">
        <v>1026.7</v>
      </c>
      <c r="H4850">
        <v>0.53</v>
      </c>
      <c r="I4850" t="s">
        <v>12</v>
      </c>
      <c r="J4850">
        <v>0.8</v>
      </c>
      <c r="K4850">
        <v>4</v>
      </c>
      <c r="L4850">
        <v>2025</v>
      </c>
      <c r="M4850" t="s">
        <v>124</v>
      </c>
      <c r="N4850" s="89" cm="1">
        <f t="array" ref="N4850">IF(ISNUMBER(_34_KNMI_Stations[[#This Row],[Etmaal temperatuur °C]]),IF(_34_KNMI_Stations[[#This Row],[Etmaal temperatuur °C]]&lt;stookgrens[],stookgrens[]-_34_KNMI_Stations[[#This Row],[Etmaal temperatuur °C]],0),"")</f>
        <v>11</v>
      </c>
      <c r="O4850" s="89">
        <f>_34_KNMI_Stations[[#This Row],[graaddagen]]*_34_KNMI_Stations[[#This Row],[Gewogen factor]]</f>
        <v>8.8000000000000007</v>
      </c>
      <c r="P4850" s="89" cm="1">
        <f t="array" ref="P4850">IF(ISNUMBER(_34_KNMI_Stations[[#This Row],[Etmaal temperatuur °C]]),IF(_34_KNMI_Stations[[#This Row],[Etmaal temperatuur °C]]&gt;stookgrens[],_34_KNMI_Stations[[#This Row],[Etmaal temperatuur °C]]-stookgrens[],0),"")</f>
        <v>0</v>
      </c>
    </row>
    <row r="4851" spans="1:16" x14ac:dyDescent="0.25">
      <c r="A4851">
        <v>275</v>
      </c>
      <c r="B4851" s="110">
        <v>45755</v>
      </c>
      <c r="C4851" s="89">
        <v>2.8</v>
      </c>
      <c r="D4851" s="89">
        <v>9</v>
      </c>
      <c r="E4851" s="96">
        <v>2094</v>
      </c>
      <c r="F4851" s="89">
        <v>0</v>
      </c>
      <c r="G4851" s="89">
        <v>1027</v>
      </c>
      <c r="H4851">
        <v>0.59</v>
      </c>
      <c r="I4851" t="s">
        <v>12</v>
      </c>
      <c r="J4851">
        <v>0.8</v>
      </c>
      <c r="K4851">
        <v>4</v>
      </c>
      <c r="L4851">
        <v>2025</v>
      </c>
      <c r="M4851" t="s">
        <v>124</v>
      </c>
      <c r="N4851" s="89" cm="1">
        <f t="array" ref="N4851">IF(ISNUMBER(_34_KNMI_Stations[[#This Row],[Etmaal temperatuur °C]]),IF(_34_KNMI_Stations[[#This Row],[Etmaal temperatuur °C]]&lt;stookgrens[],stookgrens[]-_34_KNMI_Stations[[#This Row],[Etmaal temperatuur °C]],0),"")</f>
        <v>9</v>
      </c>
      <c r="O4851" s="89">
        <f>_34_KNMI_Stations[[#This Row],[graaddagen]]*_34_KNMI_Stations[[#This Row],[Gewogen factor]]</f>
        <v>7.2</v>
      </c>
      <c r="P4851" s="89" cm="1">
        <f t="array" ref="P4851">IF(ISNUMBER(_34_KNMI_Stations[[#This Row],[Etmaal temperatuur °C]]),IF(_34_KNMI_Stations[[#This Row],[Etmaal temperatuur °C]]&gt;stookgrens[],_34_KNMI_Stations[[#This Row],[Etmaal temperatuur °C]]-stookgrens[],0),"")</f>
        <v>0</v>
      </c>
    </row>
    <row r="4852" spans="1:16" x14ac:dyDescent="0.25">
      <c r="A4852">
        <v>275</v>
      </c>
      <c r="B4852" s="110">
        <v>45756</v>
      </c>
      <c r="C4852" s="89">
        <v>4.2</v>
      </c>
      <c r="D4852" s="89">
        <v>8.1</v>
      </c>
      <c r="E4852" s="96">
        <v>1938</v>
      </c>
      <c r="F4852" s="89">
        <v>0</v>
      </c>
      <c r="G4852" s="89">
        <v>1026.7</v>
      </c>
      <c r="H4852">
        <v>0.7</v>
      </c>
      <c r="I4852" t="s">
        <v>12</v>
      </c>
      <c r="J4852">
        <v>0.8</v>
      </c>
      <c r="K4852">
        <v>4</v>
      </c>
      <c r="L4852">
        <v>2025</v>
      </c>
      <c r="M4852" t="s">
        <v>124</v>
      </c>
      <c r="N4852" s="89" cm="1">
        <f t="array" ref="N4852">IF(ISNUMBER(_34_KNMI_Stations[[#This Row],[Etmaal temperatuur °C]]),IF(_34_KNMI_Stations[[#This Row],[Etmaal temperatuur °C]]&lt;stookgrens[],stookgrens[]-_34_KNMI_Stations[[#This Row],[Etmaal temperatuur °C]],0),"")</f>
        <v>9.9</v>
      </c>
      <c r="O4852" s="89">
        <f>_34_KNMI_Stations[[#This Row],[graaddagen]]*_34_KNMI_Stations[[#This Row],[Gewogen factor]]</f>
        <v>7.9200000000000008</v>
      </c>
      <c r="P4852" s="89" cm="1">
        <f t="array" ref="P4852">IF(ISNUMBER(_34_KNMI_Stations[[#This Row],[Etmaal temperatuur °C]]),IF(_34_KNMI_Stations[[#This Row],[Etmaal temperatuur °C]]&gt;stookgrens[],_34_KNMI_Stations[[#This Row],[Etmaal temperatuur °C]]-stookgrens[],0),"")</f>
        <v>0</v>
      </c>
    </row>
    <row r="4853" spans="1:16" x14ac:dyDescent="0.25">
      <c r="A4853">
        <v>275</v>
      </c>
      <c r="B4853" s="110">
        <v>45757</v>
      </c>
      <c r="C4853" s="89">
        <v>3.2</v>
      </c>
      <c r="D4853" s="89">
        <v>9</v>
      </c>
      <c r="E4853" s="96">
        <v>1490</v>
      </c>
      <c r="F4853" s="89">
        <v>0</v>
      </c>
      <c r="G4853" s="89">
        <v>1027.5</v>
      </c>
      <c r="H4853">
        <v>0.69</v>
      </c>
      <c r="I4853" t="s">
        <v>12</v>
      </c>
      <c r="J4853">
        <v>0.8</v>
      </c>
      <c r="K4853">
        <v>4</v>
      </c>
      <c r="L4853">
        <v>2025</v>
      </c>
      <c r="M4853" t="s">
        <v>124</v>
      </c>
      <c r="N4853" s="89" cm="1">
        <f t="array" ref="N4853">IF(ISNUMBER(_34_KNMI_Stations[[#This Row],[Etmaal temperatuur °C]]),IF(_34_KNMI_Stations[[#This Row],[Etmaal temperatuur °C]]&lt;stookgrens[],stookgrens[]-_34_KNMI_Stations[[#This Row],[Etmaal temperatuur °C]],0),"")</f>
        <v>9</v>
      </c>
      <c r="O4853" s="89">
        <f>_34_KNMI_Stations[[#This Row],[graaddagen]]*_34_KNMI_Stations[[#This Row],[Gewogen factor]]</f>
        <v>7.2</v>
      </c>
      <c r="P4853" s="89" cm="1">
        <f t="array" ref="P4853">IF(ISNUMBER(_34_KNMI_Stations[[#This Row],[Etmaal temperatuur °C]]),IF(_34_KNMI_Stations[[#This Row],[Etmaal temperatuur °C]]&gt;stookgrens[],_34_KNMI_Stations[[#This Row],[Etmaal temperatuur °C]]-stookgrens[],0),"")</f>
        <v>0</v>
      </c>
    </row>
    <row r="4854" spans="1:16" x14ac:dyDescent="0.25">
      <c r="A4854">
        <v>275</v>
      </c>
      <c r="B4854" s="110">
        <v>45758</v>
      </c>
      <c r="C4854" s="89">
        <v>2.5</v>
      </c>
      <c r="D4854" s="89">
        <v>10.5</v>
      </c>
      <c r="E4854" s="96">
        <v>1881</v>
      </c>
      <c r="F4854" s="89">
        <v>0</v>
      </c>
      <c r="G4854" s="89">
        <v>1021.2</v>
      </c>
      <c r="H4854">
        <v>0.72</v>
      </c>
      <c r="I4854" t="s">
        <v>12</v>
      </c>
      <c r="J4854">
        <v>0.8</v>
      </c>
      <c r="K4854">
        <v>4</v>
      </c>
      <c r="L4854">
        <v>2025</v>
      </c>
      <c r="M4854" t="s">
        <v>124</v>
      </c>
      <c r="N4854" s="89" cm="1">
        <f t="array" ref="N4854">IF(ISNUMBER(_34_KNMI_Stations[[#This Row],[Etmaal temperatuur °C]]),IF(_34_KNMI_Stations[[#This Row],[Etmaal temperatuur °C]]&lt;stookgrens[],stookgrens[]-_34_KNMI_Stations[[#This Row],[Etmaal temperatuur °C]],0),"")</f>
        <v>7.5</v>
      </c>
      <c r="O4854" s="89">
        <f>_34_KNMI_Stations[[#This Row],[graaddagen]]*_34_KNMI_Stations[[#This Row],[Gewogen factor]]</f>
        <v>6</v>
      </c>
      <c r="P4854" s="89" cm="1">
        <f t="array" ref="P4854">IF(ISNUMBER(_34_KNMI_Stations[[#This Row],[Etmaal temperatuur °C]]),IF(_34_KNMI_Stations[[#This Row],[Etmaal temperatuur °C]]&gt;stookgrens[],_34_KNMI_Stations[[#This Row],[Etmaal temperatuur °C]]-stookgrens[],0),"")</f>
        <v>0</v>
      </c>
    </row>
    <row r="4855" spans="1:16" x14ac:dyDescent="0.25">
      <c r="A4855">
        <v>275</v>
      </c>
      <c r="B4855" s="110">
        <v>45759</v>
      </c>
      <c r="C4855" s="89">
        <v>4.2</v>
      </c>
      <c r="D4855" s="89">
        <v>16.2</v>
      </c>
      <c r="E4855" s="96">
        <v>2177</v>
      </c>
      <c r="F4855" s="89">
        <v>0</v>
      </c>
      <c r="G4855" s="89">
        <v>1009.5</v>
      </c>
      <c r="H4855">
        <v>0.53</v>
      </c>
      <c r="I4855" t="s">
        <v>12</v>
      </c>
      <c r="J4855">
        <v>0.8</v>
      </c>
      <c r="K4855">
        <v>4</v>
      </c>
      <c r="L4855">
        <v>2025</v>
      </c>
      <c r="M4855" t="s">
        <v>124</v>
      </c>
      <c r="N4855" s="89" cm="1">
        <f t="array" ref="N4855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4855" s="89">
        <f>_34_KNMI_Stations[[#This Row],[graaddagen]]*_34_KNMI_Stations[[#This Row],[Gewogen factor]]</f>
        <v>1.4400000000000006</v>
      </c>
      <c r="P4855" s="89" cm="1">
        <f t="array" ref="P4855">IF(ISNUMBER(_34_KNMI_Stations[[#This Row],[Etmaal temperatuur °C]]),IF(_34_KNMI_Stations[[#This Row],[Etmaal temperatuur °C]]&gt;stookgrens[],_34_KNMI_Stations[[#This Row],[Etmaal temperatuur °C]]-stookgrens[],0),"")</f>
        <v>0</v>
      </c>
    </row>
    <row r="4856" spans="1:16" x14ac:dyDescent="0.25">
      <c r="A4856">
        <v>275</v>
      </c>
      <c r="B4856" s="110">
        <v>45760</v>
      </c>
      <c r="C4856" s="89">
        <v>4.4000000000000004</v>
      </c>
      <c r="D4856" s="89">
        <v>13.6</v>
      </c>
      <c r="E4856" s="96">
        <v>1233</v>
      </c>
      <c r="F4856" s="89">
        <v>3.8</v>
      </c>
      <c r="G4856" s="89">
        <v>1004</v>
      </c>
      <c r="H4856">
        <v>0.78</v>
      </c>
      <c r="I4856" t="s">
        <v>12</v>
      </c>
      <c r="J4856">
        <v>0.8</v>
      </c>
      <c r="K4856">
        <v>4</v>
      </c>
      <c r="L4856">
        <v>2025</v>
      </c>
      <c r="M4856" t="s">
        <v>124</v>
      </c>
      <c r="N4856" s="89" cm="1">
        <f t="array" ref="N4856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4856" s="89">
        <f>_34_KNMI_Stations[[#This Row],[graaddagen]]*_34_KNMI_Stations[[#This Row],[Gewogen factor]]</f>
        <v>3.5200000000000005</v>
      </c>
      <c r="P4856" s="89" cm="1">
        <f t="array" ref="P4856">IF(ISNUMBER(_34_KNMI_Stations[[#This Row],[Etmaal temperatuur °C]]),IF(_34_KNMI_Stations[[#This Row],[Etmaal temperatuur °C]]&gt;stookgrens[],_34_KNMI_Stations[[#This Row],[Etmaal temperatuur °C]]-stookgrens[],0),"")</f>
        <v>0</v>
      </c>
    </row>
    <row r="4857" spans="1:16" x14ac:dyDescent="0.25">
      <c r="A4857">
        <v>275</v>
      </c>
      <c r="B4857" s="110">
        <v>45761</v>
      </c>
      <c r="C4857" s="89">
        <v>2.6</v>
      </c>
      <c r="D4857" s="89">
        <v>12.6</v>
      </c>
      <c r="E4857" s="96">
        <v>1904</v>
      </c>
      <c r="F4857" s="89">
        <v>0.6</v>
      </c>
      <c r="G4857" s="89">
        <v>1007.5</v>
      </c>
      <c r="H4857">
        <v>0.67</v>
      </c>
      <c r="I4857" t="s">
        <v>12</v>
      </c>
      <c r="J4857">
        <v>0.8</v>
      </c>
      <c r="K4857">
        <v>4</v>
      </c>
      <c r="L4857">
        <v>2025</v>
      </c>
      <c r="M4857" t="s">
        <v>125</v>
      </c>
      <c r="N4857" s="89" cm="1">
        <f t="array" ref="N4857">IF(ISNUMBER(_34_KNMI_Stations[[#This Row],[Etmaal temperatuur °C]]),IF(_34_KNMI_Stations[[#This Row],[Etmaal temperatuur °C]]&lt;stookgrens[],stookgrens[]-_34_KNMI_Stations[[#This Row],[Etmaal temperatuur °C]],0),"")</f>
        <v>5.4</v>
      </c>
      <c r="O4857" s="89">
        <f>_34_KNMI_Stations[[#This Row],[graaddagen]]*_34_KNMI_Stations[[#This Row],[Gewogen factor]]</f>
        <v>4.32</v>
      </c>
      <c r="P4857" s="89" cm="1">
        <f t="array" ref="P4857">IF(ISNUMBER(_34_KNMI_Stations[[#This Row],[Etmaal temperatuur °C]]),IF(_34_KNMI_Stations[[#This Row],[Etmaal temperatuur °C]]&gt;stookgrens[],_34_KNMI_Stations[[#This Row],[Etmaal temperatuur °C]]-stookgrens[],0),"")</f>
        <v>0</v>
      </c>
    </row>
    <row r="4858" spans="1:16" x14ac:dyDescent="0.25">
      <c r="A4858">
        <v>275</v>
      </c>
      <c r="B4858" s="110">
        <v>45762</v>
      </c>
      <c r="C4858" s="89">
        <v>3.5</v>
      </c>
      <c r="D4858" s="89">
        <v>14.8</v>
      </c>
      <c r="E4858" s="96">
        <v>1431</v>
      </c>
      <c r="F4858" s="89">
        <v>4.7</v>
      </c>
      <c r="G4858" s="89">
        <v>999.4</v>
      </c>
      <c r="H4858">
        <v>0.74</v>
      </c>
      <c r="I4858" t="s">
        <v>12</v>
      </c>
      <c r="J4858">
        <v>0.8</v>
      </c>
      <c r="K4858">
        <v>4</v>
      </c>
      <c r="L4858">
        <v>2025</v>
      </c>
      <c r="M4858" t="s">
        <v>125</v>
      </c>
      <c r="N4858" s="89" cm="1">
        <f t="array" ref="N4858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4858" s="89">
        <f>_34_KNMI_Stations[[#This Row],[graaddagen]]*_34_KNMI_Stations[[#This Row],[Gewogen factor]]</f>
        <v>2.5599999999999996</v>
      </c>
      <c r="P4858" s="89" cm="1">
        <f t="array" ref="P4858">IF(ISNUMBER(_34_KNMI_Stations[[#This Row],[Etmaal temperatuur °C]]),IF(_34_KNMI_Stations[[#This Row],[Etmaal temperatuur °C]]&gt;stookgrens[],_34_KNMI_Stations[[#This Row],[Etmaal temperatuur °C]]-stookgrens[],0),"")</f>
        <v>0</v>
      </c>
    </row>
    <row r="4859" spans="1:16" x14ac:dyDescent="0.25">
      <c r="A4859">
        <v>275</v>
      </c>
      <c r="B4859" s="110">
        <v>45763</v>
      </c>
      <c r="C4859" s="89">
        <v>1.6</v>
      </c>
      <c r="D4859" s="89">
        <v>10.199999999999999</v>
      </c>
      <c r="E4859" s="96">
        <v>414</v>
      </c>
      <c r="F4859" s="89">
        <v>1.6</v>
      </c>
      <c r="G4859" s="89">
        <v>1008.8</v>
      </c>
      <c r="H4859">
        <v>0.89</v>
      </c>
      <c r="I4859" t="s">
        <v>12</v>
      </c>
      <c r="J4859">
        <v>0.8</v>
      </c>
      <c r="K4859">
        <v>4</v>
      </c>
      <c r="L4859">
        <v>2025</v>
      </c>
      <c r="M4859" t="s">
        <v>125</v>
      </c>
      <c r="N4859" s="89" cm="1">
        <f t="array" ref="N4859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4859" s="89">
        <f>_34_KNMI_Stations[[#This Row],[graaddagen]]*_34_KNMI_Stations[[#This Row],[Gewogen factor]]</f>
        <v>6.2400000000000011</v>
      </c>
      <c r="P4859" s="89" cm="1">
        <f t="array" ref="P4859">IF(ISNUMBER(_34_KNMI_Stations[[#This Row],[Etmaal temperatuur °C]]),IF(_34_KNMI_Stations[[#This Row],[Etmaal temperatuur °C]]&gt;stookgrens[],_34_KNMI_Stations[[#This Row],[Etmaal temperatuur °C]]-stookgrens[],0),"")</f>
        <v>0</v>
      </c>
    </row>
    <row r="4860" spans="1:16" x14ac:dyDescent="0.25">
      <c r="A4860">
        <v>275</v>
      </c>
      <c r="B4860" s="110">
        <v>45764</v>
      </c>
      <c r="C4860" s="89">
        <v>1.8</v>
      </c>
      <c r="D4860" s="89">
        <v>8.4</v>
      </c>
      <c r="E4860" s="96">
        <v>368</v>
      </c>
      <c r="F4860" s="89">
        <v>3.6</v>
      </c>
      <c r="G4860" s="89">
        <v>1013</v>
      </c>
      <c r="H4860">
        <v>0.89</v>
      </c>
      <c r="I4860" t="s">
        <v>12</v>
      </c>
      <c r="J4860">
        <v>0.8</v>
      </c>
      <c r="K4860">
        <v>4</v>
      </c>
      <c r="L4860">
        <v>2025</v>
      </c>
      <c r="M4860" t="s">
        <v>125</v>
      </c>
      <c r="N4860" s="89" cm="1">
        <f t="array" ref="N4860">IF(ISNUMBER(_34_KNMI_Stations[[#This Row],[Etmaal temperatuur °C]]),IF(_34_KNMI_Stations[[#This Row],[Etmaal temperatuur °C]]&lt;stookgrens[],stookgrens[]-_34_KNMI_Stations[[#This Row],[Etmaal temperatuur °C]],0),"")</f>
        <v>9.6</v>
      </c>
      <c r="O4860" s="89">
        <f>_34_KNMI_Stations[[#This Row],[graaddagen]]*_34_KNMI_Stations[[#This Row],[Gewogen factor]]</f>
        <v>7.68</v>
      </c>
      <c r="P4860" s="89" cm="1">
        <f t="array" ref="P4860">IF(ISNUMBER(_34_KNMI_Stations[[#This Row],[Etmaal temperatuur °C]]),IF(_34_KNMI_Stations[[#This Row],[Etmaal temperatuur °C]]&gt;stookgrens[],_34_KNMI_Stations[[#This Row],[Etmaal temperatuur °C]]-stookgrens[],0),"")</f>
        <v>0</v>
      </c>
    </row>
    <row r="4861" spans="1:16" x14ac:dyDescent="0.25">
      <c r="A4861">
        <v>275</v>
      </c>
      <c r="B4861" s="110">
        <v>45765</v>
      </c>
      <c r="C4861" s="89">
        <v>1.7</v>
      </c>
      <c r="D4861" s="89">
        <v>8.5</v>
      </c>
      <c r="E4861" s="96">
        <v>1182</v>
      </c>
      <c r="F4861" s="89">
        <v>-0.1</v>
      </c>
      <c r="G4861" s="89">
        <v>1014.4</v>
      </c>
      <c r="H4861">
        <v>0.8</v>
      </c>
      <c r="I4861" t="s">
        <v>12</v>
      </c>
      <c r="J4861">
        <v>0.8</v>
      </c>
      <c r="K4861">
        <v>4</v>
      </c>
      <c r="L4861">
        <v>2025</v>
      </c>
      <c r="M4861" t="s">
        <v>125</v>
      </c>
      <c r="N4861" s="89" cm="1">
        <f t="array" ref="N4861">IF(ISNUMBER(_34_KNMI_Stations[[#This Row],[Etmaal temperatuur °C]]),IF(_34_KNMI_Stations[[#This Row],[Etmaal temperatuur °C]]&lt;stookgrens[],stookgrens[]-_34_KNMI_Stations[[#This Row],[Etmaal temperatuur °C]],0),"")</f>
        <v>9.5</v>
      </c>
      <c r="O4861" s="89">
        <f>_34_KNMI_Stations[[#This Row],[graaddagen]]*_34_KNMI_Stations[[#This Row],[Gewogen factor]]</f>
        <v>7.6000000000000005</v>
      </c>
      <c r="P4861" s="89" cm="1">
        <f t="array" ref="P4861">IF(ISNUMBER(_34_KNMI_Stations[[#This Row],[Etmaal temperatuur °C]]),IF(_34_KNMI_Stations[[#This Row],[Etmaal temperatuur °C]]&gt;stookgrens[],_34_KNMI_Stations[[#This Row],[Etmaal temperatuur °C]]-stookgrens[],0),"")</f>
        <v>0</v>
      </c>
    </row>
    <row r="4862" spans="1:16" x14ac:dyDescent="0.25">
      <c r="A4862">
        <v>275</v>
      </c>
      <c r="B4862" s="110">
        <v>45766</v>
      </c>
      <c r="C4862" s="89">
        <v>2.2999999999999998</v>
      </c>
      <c r="D4862" s="89">
        <v>9.4</v>
      </c>
      <c r="E4862" s="96">
        <v>2203</v>
      </c>
      <c r="F4862" s="89">
        <v>0</v>
      </c>
      <c r="G4862" s="89">
        <v>1009.9</v>
      </c>
      <c r="H4862">
        <v>0.7</v>
      </c>
      <c r="I4862" t="s">
        <v>12</v>
      </c>
      <c r="J4862">
        <v>0.8</v>
      </c>
      <c r="K4862">
        <v>4</v>
      </c>
      <c r="L4862">
        <v>2025</v>
      </c>
      <c r="M4862" t="s">
        <v>125</v>
      </c>
      <c r="N4862" s="89" cm="1">
        <f t="array" ref="N4862">IF(ISNUMBER(_34_KNMI_Stations[[#This Row],[Etmaal temperatuur °C]]),IF(_34_KNMI_Stations[[#This Row],[Etmaal temperatuur °C]]&lt;stookgrens[],stookgrens[]-_34_KNMI_Stations[[#This Row],[Etmaal temperatuur °C]],0),"")</f>
        <v>8.6</v>
      </c>
      <c r="O4862" s="89">
        <f>_34_KNMI_Stations[[#This Row],[graaddagen]]*_34_KNMI_Stations[[#This Row],[Gewogen factor]]</f>
        <v>6.88</v>
      </c>
      <c r="P4862" s="89" cm="1">
        <f t="array" ref="P4862">IF(ISNUMBER(_34_KNMI_Stations[[#This Row],[Etmaal temperatuur °C]]),IF(_34_KNMI_Stations[[#This Row],[Etmaal temperatuur °C]]&gt;stookgrens[],_34_KNMI_Stations[[#This Row],[Etmaal temperatuur °C]]-stookgrens[],0),"")</f>
        <v>0</v>
      </c>
    </row>
    <row r="4863" spans="1:16" x14ac:dyDescent="0.25">
      <c r="A4863">
        <v>275</v>
      </c>
      <c r="B4863" s="110">
        <v>45767</v>
      </c>
      <c r="C4863" s="89">
        <v>2.1</v>
      </c>
      <c r="D4863" s="89">
        <v>10.8</v>
      </c>
      <c r="E4863" s="96">
        <v>2116</v>
      </c>
      <c r="F4863" s="89">
        <v>8.4</v>
      </c>
      <c r="G4863" s="89">
        <v>1007.2</v>
      </c>
      <c r="H4863">
        <v>0.73</v>
      </c>
      <c r="I4863" t="s">
        <v>12</v>
      </c>
      <c r="J4863">
        <v>0.8</v>
      </c>
      <c r="K4863">
        <v>4</v>
      </c>
      <c r="L4863">
        <v>2025</v>
      </c>
      <c r="M4863" t="s">
        <v>125</v>
      </c>
      <c r="N4863" s="89" cm="1">
        <f t="array" ref="N4863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4863" s="89">
        <f>_34_KNMI_Stations[[#This Row],[graaddagen]]*_34_KNMI_Stations[[#This Row],[Gewogen factor]]</f>
        <v>5.76</v>
      </c>
      <c r="P4863" s="89" cm="1">
        <f t="array" ref="P4863">IF(ISNUMBER(_34_KNMI_Stations[[#This Row],[Etmaal temperatuur °C]]),IF(_34_KNMI_Stations[[#This Row],[Etmaal temperatuur °C]]&gt;stookgrens[],_34_KNMI_Stations[[#This Row],[Etmaal temperatuur °C]]-stookgrens[],0),"")</f>
        <v>0</v>
      </c>
    </row>
    <row r="4864" spans="1:16" x14ac:dyDescent="0.25">
      <c r="A4864">
        <v>275</v>
      </c>
      <c r="B4864" s="110">
        <v>45768</v>
      </c>
      <c r="C4864" s="89">
        <v>1.7</v>
      </c>
      <c r="D4864" s="89">
        <v>12</v>
      </c>
      <c r="E4864" s="96">
        <v>976</v>
      </c>
      <c r="F4864" s="89">
        <v>2.6</v>
      </c>
      <c r="G4864" s="89">
        <v>1010.2</v>
      </c>
      <c r="H4864">
        <v>0.82</v>
      </c>
      <c r="I4864" t="s">
        <v>12</v>
      </c>
      <c r="J4864">
        <v>0.8</v>
      </c>
      <c r="K4864">
        <v>4</v>
      </c>
      <c r="L4864">
        <v>2025</v>
      </c>
      <c r="M4864" t="s">
        <v>126</v>
      </c>
      <c r="N4864" s="89" cm="1">
        <f t="array" ref="N4864">IF(ISNUMBER(_34_KNMI_Stations[[#This Row],[Etmaal temperatuur °C]]),IF(_34_KNMI_Stations[[#This Row],[Etmaal temperatuur °C]]&lt;stookgrens[],stookgrens[]-_34_KNMI_Stations[[#This Row],[Etmaal temperatuur °C]],0),"")</f>
        <v>6</v>
      </c>
      <c r="O4864" s="89">
        <f>_34_KNMI_Stations[[#This Row],[graaddagen]]*_34_KNMI_Stations[[#This Row],[Gewogen factor]]</f>
        <v>4.8000000000000007</v>
      </c>
      <c r="P4864" s="89" cm="1">
        <f t="array" ref="P4864">IF(ISNUMBER(_34_KNMI_Stations[[#This Row],[Etmaal temperatuur °C]]),IF(_34_KNMI_Stations[[#This Row],[Etmaal temperatuur °C]]&gt;stookgrens[],_34_KNMI_Stations[[#This Row],[Etmaal temperatuur °C]]-stookgrens[],0),"")</f>
        <v>0</v>
      </c>
    </row>
    <row r="4865" spans="1:16" x14ac:dyDescent="0.25">
      <c r="A4865">
        <v>275</v>
      </c>
      <c r="B4865" s="110">
        <v>45769</v>
      </c>
      <c r="C4865" s="89">
        <v>2.8</v>
      </c>
      <c r="D4865" s="89">
        <v>12.2</v>
      </c>
      <c r="E4865" s="96">
        <v>1506</v>
      </c>
      <c r="F4865" s="89">
        <v>0</v>
      </c>
      <c r="G4865" s="89">
        <v>1016.8</v>
      </c>
      <c r="H4865">
        <v>0.77</v>
      </c>
      <c r="I4865" t="s">
        <v>12</v>
      </c>
      <c r="J4865">
        <v>0.8</v>
      </c>
      <c r="K4865">
        <v>4</v>
      </c>
      <c r="L4865">
        <v>2025</v>
      </c>
      <c r="M4865" t="s">
        <v>126</v>
      </c>
      <c r="N4865" s="89" cm="1">
        <f t="array" ref="N4865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4865" s="89">
        <f>_34_KNMI_Stations[[#This Row],[graaddagen]]*_34_KNMI_Stations[[#This Row],[Gewogen factor]]</f>
        <v>4.6400000000000006</v>
      </c>
      <c r="P4865" s="89" cm="1">
        <f t="array" ref="P4865">IF(ISNUMBER(_34_KNMI_Stations[[#This Row],[Etmaal temperatuur °C]]),IF(_34_KNMI_Stations[[#This Row],[Etmaal temperatuur °C]]&gt;stookgrens[],_34_KNMI_Stations[[#This Row],[Etmaal temperatuur °C]]-stookgrens[],0),"")</f>
        <v>0</v>
      </c>
    </row>
    <row r="4866" spans="1:16" x14ac:dyDescent="0.25">
      <c r="A4866">
        <v>275</v>
      </c>
      <c r="B4866" s="110">
        <v>45770</v>
      </c>
      <c r="C4866" s="89">
        <v>1.6</v>
      </c>
      <c r="D4866" s="89">
        <v>11.6</v>
      </c>
      <c r="E4866" s="96">
        <v>684</v>
      </c>
      <c r="F4866" s="89">
        <v>0.5</v>
      </c>
      <c r="G4866" s="89">
        <v>1014.7</v>
      </c>
      <c r="H4866">
        <v>0.83</v>
      </c>
      <c r="I4866" t="s">
        <v>12</v>
      </c>
      <c r="J4866">
        <v>0.8</v>
      </c>
      <c r="K4866">
        <v>4</v>
      </c>
      <c r="L4866">
        <v>2025</v>
      </c>
      <c r="M4866" t="s">
        <v>126</v>
      </c>
      <c r="N4866" s="89" cm="1">
        <f t="array" ref="N4866">IF(ISNUMBER(_34_KNMI_Stations[[#This Row],[Etmaal temperatuur °C]]),IF(_34_KNMI_Stations[[#This Row],[Etmaal temperatuur °C]]&lt;stookgrens[],stookgrens[]-_34_KNMI_Stations[[#This Row],[Etmaal temperatuur °C]],0),"")</f>
        <v>6.4</v>
      </c>
      <c r="O4866" s="89">
        <f>_34_KNMI_Stations[[#This Row],[graaddagen]]*_34_KNMI_Stations[[#This Row],[Gewogen factor]]</f>
        <v>5.120000000000001</v>
      </c>
      <c r="P4866" s="89" cm="1">
        <f t="array" ref="P4866">IF(ISNUMBER(_34_KNMI_Stations[[#This Row],[Etmaal temperatuur °C]]),IF(_34_KNMI_Stations[[#This Row],[Etmaal temperatuur °C]]&gt;stookgrens[],_34_KNMI_Stations[[#This Row],[Etmaal temperatuur °C]]-stookgrens[],0),"")</f>
        <v>0</v>
      </c>
    </row>
    <row r="4867" spans="1:16" x14ac:dyDescent="0.25">
      <c r="A4867">
        <v>275</v>
      </c>
      <c r="B4867" s="110">
        <v>45771</v>
      </c>
      <c r="C4867" s="89">
        <v>4</v>
      </c>
      <c r="D4867" s="89">
        <v>10.7</v>
      </c>
      <c r="E4867" s="96">
        <v>523</v>
      </c>
      <c r="F4867" s="89">
        <v>6.8</v>
      </c>
      <c r="G4867" s="89">
        <v>1017.7</v>
      </c>
      <c r="H4867">
        <v>0.91</v>
      </c>
      <c r="I4867" t="s">
        <v>12</v>
      </c>
      <c r="J4867">
        <v>0.8</v>
      </c>
      <c r="K4867">
        <v>4</v>
      </c>
      <c r="L4867">
        <v>2025</v>
      </c>
      <c r="M4867" t="s">
        <v>126</v>
      </c>
      <c r="N4867" s="89" cm="1">
        <f t="array" ref="N4867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4867" s="89">
        <f>_34_KNMI_Stations[[#This Row],[graaddagen]]*_34_KNMI_Stations[[#This Row],[Gewogen factor]]</f>
        <v>5.8400000000000007</v>
      </c>
      <c r="P4867" s="89" cm="1">
        <f t="array" ref="P4867">IF(ISNUMBER(_34_KNMI_Stations[[#This Row],[Etmaal temperatuur °C]]),IF(_34_KNMI_Stations[[#This Row],[Etmaal temperatuur °C]]&gt;stookgrens[],_34_KNMI_Stations[[#This Row],[Etmaal temperatuur °C]]-stookgrens[],0),"")</f>
        <v>0</v>
      </c>
    </row>
    <row r="4868" spans="1:16" x14ac:dyDescent="0.25">
      <c r="A4868">
        <v>275</v>
      </c>
      <c r="B4868" s="110">
        <v>45772</v>
      </c>
      <c r="C4868" s="89">
        <v>2.7</v>
      </c>
      <c r="D4868" s="89">
        <v>8</v>
      </c>
      <c r="E4868" s="96">
        <v>664</v>
      </c>
      <c r="F4868" s="89">
        <v>0</v>
      </c>
      <c r="G4868" s="89">
        <v>1022.8</v>
      </c>
      <c r="H4868">
        <v>0.87</v>
      </c>
      <c r="I4868" t="s">
        <v>12</v>
      </c>
      <c r="J4868">
        <v>0.8</v>
      </c>
      <c r="K4868">
        <v>4</v>
      </c>
      <c r="L4868">
        <v>2025</v>
      </c>
      <c r="M4868" t="s">
        <v>126</v>
      </c>
      <c r="N4868" s="89" cm="1">
        <f t="array" ref="N4868">IF(ISNUMBER(_34_KNMI_Stations[[#This Row],[Etmaal temperatuur °C]]),IF(_34_KNMI_Stations[[#This Row],[Etmaal temperatuur °C]]&lt;stookgrens[],stookgrens[]-_34_KNMI_Stations[[#This Row],[Etmaal temperatuur °C]],0),"")</f>
        <v>10</v>
      </c>
      <c r="O4868" s="89">
        <f>_34_KNMI_Stations[[#This Row],[graaddagen]]*_34_KNMI_Stations[[#This Row],[Gewogen factor]]</f>
        <v>8</v>
      </c>
      <c r="P4868" s="89" cm="1">
        <f t="array" ref="P4868">IF(ISNUMBER(_34_KNMI_Stations[[#This Row],[Etmaal temperatuur °C]]),IF(_34_KNMI_Stations[[#This Row],[Etmaal temperatuur °C]]&gt;stookgrens[],_34_KNMI_Stations[[#This Row],[Etmaal temperatuur °C]]-stookgrens[],0),"")</f>
        <v>0</v>
      </c>
    </row>
    <row r="4869" spans="1:16" x14ac:dyDescent="0.25">
      <c r="A4869">
        <v>275</v>
      </c>
      <c r="B4869" s="110">
        <v>45773</v>
      </c>
      <c r="C4869" s="89">
        <v>2.7</v>
      </c>
      <c r="D4869" s="89">
        <v>11.2</v>
      </c>
      <c r="E4869" s="96">
        <v>2097</v>
      </c>
      <c r="F4869" s="89">
        <v>0</v>
      </c>
      <c r="G4869" s="89">
        <v>1023</v>
      </c>
      <c r="H4869">
        <v>0.73</v>
      </c>
      <c r="I4869" t="s">
        <v>12</v>
      </c>
      <c r="J4869">
        <v>0.8</v>
      </c>
      <c r="K4869">
        <v>4</v>
      </c>
      <c r="L4869">
        <v>2025</v>
      </c>
      <c r="M4869" t="s">
        <v>126</v>
      </c>
      <c r="N4869" s="89" cm="1">
        <f t="array" ref="N4869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4869" s="89">
        <f>_34_KNMI_Stations[[#This Row],[graaddagen]]*_34_KNMI_Stations[[#This Row],[Gewogen factor]]</f>
        <v>5.4400000000000013</v>
      </c>
      <c r="P4869" s="89" cm="1">
        <f t="array" ref="P4869">IF(ISNUMBER(_34_KNMI_Stations[[#This Row],[Etmaal temperatuur °C]]),IF(_34_KNMI_Stations[[#This Row],[Etmaal temperatuur °C]]&gt;stookgrens[],_34_KNMI_Stations[[#This Row],[Etmaal temperatuur °C]]-stookgrens[],0),"")</f>
        <v>0</v>
      </c>
    </row>
    <row r="4870" spans="1:16" x14ac:dyDescent="0.25">
      <c r="A4870">
        <v>275</v>
      </c>
      <c r="B4870" s="110">
        <v>45774</v>
      </c>
      <c r="C4870" s="89">
        <v>2.2999999999999998</v>
      </c>
      <c r="D4870" s="89">
        <v>13.4</v>
      </c>
      <c r="E4870" s="96">
        <v>2528</v>
      </c>
      <c r="F4870" s="89">
        <v>0</v>
      </c>
      <c r="G4870" s="89">
        <v>1025.0999999999999</v>
      </c>
      <c r="H4870">
        <v>0.56999999999999995</v>
      </c>
      <c r="I4870" t="s">
        <v>12</v>
      </c>
      <c r="J4870">
        <v>0.8</v>
      </c>
      <c r="K4870">
        <v>4</v>
      </c>
      <c r="L4870">
        <v>2025</v>
      </c>
      <c r="M4870" t="s">
        <v>126</v>
      </c>
      <c r="N4870" s="89" cm="1">
        <f t="array" ref="N4870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4870" s="89">
        <f>_34_KNMI_Stations[[#This Row],[graaddagen]]*_34_KNMI_Stations[[#This Row],[Gewogen factor]]</f>
        <v>3.6799999999999997</v>
      </c>
      <c r="P4870" s="89" cm="1">
        <f t="array" ref="P4870">IF(ISNUMBER(_34_KNMI_Stations[[#This Row],[Etmaal temperatuur °C]]),IF(_34_KNMI_Stations[[#This Row],[Etmaal temperatuur °C]]&gt;stookgrens[],_34_KNMI_Stations[[#This Row],[Etmaal temperatuur °C]]-stookgrens[],0),"")</f>
        <v>0</v>
      </c>
    </row>
    <row r="4871" spans="1:16" x14ac:dyDescent="0.25">
      <c r="A4871">
        <v>275</v>
      </c>
      <c r="B4871" s="110">
        <v>45775</v>
      </c>
      <c r="C4871" s="89">
        <v>1.5</v>
      </c>
      <c r="D4871" s="89">
        <v>13.4</v>
      </c>
      <c r="E4871" s="96">
        <v>2475</v>
      </c>
      <c r="F4871" s="89">
        <v>0</v>
      </c>
      <c r="G4871" s="89">
        <v>1026.9000000000001</v>
      </c>
      <c r="H4871">
        <v>0.62</v>
      </c>
      <c r="I4871" t="s">
        <v>12</v>
      </c>
      <c r="J4871">
        <v>0.8</v>
      </c>
      <c r="K4871">
        <v>4</v>
      </c>
      <c r="L4871">
        <v>2025</v>
      </c>
      <c r="M4871" t="s">
        <v>127</v>
      </c>
      <c r="N4871" s="89" cm="1">
        <f t="array" ref="N4871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4871" s="89">
        <f>_34_KNMI_Stations[[#This Row],[graaddagen]]*_34_KNMI_Stations[[#This Row],[Gewogen factor]]</f>
        <v>3.6799999999999997</v>
      </c>
      <c r="P4871" s="89" cm="1">
        <f t="array" ref="P4871">IF(ISNUMBER(_34_KNMI_Stations[[#This Row],[Etmaal temperatuur °C]]),IF(_34_KNMI_Stations[[#This Row],[Etmaal temperatuur °C]]&gt;stookgrens[],_34_KNMI_Stations[[#This Row],[Etmaal temperatuur °C]]-stookgrens[],0),"")</f>
        <v>0</v>
      </c>
    </row>
    <row r="4872" spans="1:16" x14ac:dyDescent="0.25">
      <c r="A4872">
        <v>275</v>
      </c>
      <c r="B4872" s="110">
        <v>45776</v>
      </c>
      <c r="C4872" s="89">
        <v>2</v>
      </c>
      <c r="D4872" s="89">
        <v>15.4</v>
      </c>
      <c r="E4872" s="96">
        <v>2493</v>
      </c>
      <c r="F4872" s="89">
        <v>0</v>
      </c>
      <c r="G4872" s="89">
        <v>1026.3</v>
      </c>
      <c r="H4872">
        <v>0.63</v>
      </c>
      <c r="I4872" t="s">
        <v>12</v>
      </c>
      <c r="J4872">
        <v>0.8</v>
      </c>
      <c r="K4872">
        <v>4</v>
      </c>
      <c r="L4872">
        <v>2025</v>
      </c>
      <c r="M4872" t="s">
        <v>127</v>
      </c>
      <c r="N4872" s="89" cm="1">
        <f t="array" ref="N4872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4872" s="89">
        <f>_34_KNMI_Stations[[#This Row],[graaddagen]]*_34_KNMI_Stations[[#This Row],[Gewogen factor]]</f>
        <v>2.0799999999999996</v>
      </c>
      <c r="P4872" s="89" cm="1">
        <f t="array" ref="P4872">IF(ISNUMBER(_34_KNMI_Stations[[#This Row],[Etmaal temperatuur °C]]),IF(_34_KNMI_Stations[[#This Row],[Etmaal temperatuur °C]]&gt;stookgrens[],_34_KNMI_Stations[[#This Row],[Etmaal temperatuur °C]]-stookgrens[],0),"")</f>
        <v>0</v>
      </c>
    </row>
    <row r="4873" spans="1:16" x14ac:dyDescent="0.25">
      <c r="A4873">
        <v>275</v>
      </c>
      <c r="B4873" s="110">
        <v>45777</v>
      </c>
      <c r="C4873" s="89">
        <v>1.8</v>
      </c>
      <c r="D4873" s="89">
        <v>17.3</v>
      </c>
      <c r="E4873" s="96">
        <v>2508</v>
      </c>
      <c r="F4873" s="89">
        <v>0</v>
      </c>
      <c r="G4873" s="89">
        <v>1022.9</v>
      </c>
      <c r="H4873">
        <v>0.61</v>
      </c>
      <c r="I4873" t="s">
        <v>12</v>
      </c>
      <c r="J4873">
        <v>0.8</v>
      </c>
      <c r="K4873">
        <v>4</v>
      </c>
      <c r="L4873">
        <v>2025</v>
      </c>
      <c r="M4873" t="s">
        <v>127</v>
      </c>
      <c r="N4873" s="89" cm="1">
        <f t="array" ref="N4873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4873" s="89">
        <f>_34_KNMI_Stations[[#This Row],[graaddagen]]*_34_KNMI_Stations[[#This Row],[Gewogen factor]]</f>
        <v>0.5599999999999995</v>
      </c>
      <c r="P4873" s="89" cm="1">
        <f t="array" ref="P4873">IF(ISNUMBER(_34_KNMI_Stations[[#This Row],[Etmaal temperatuur °C]]),IF(_34_KNMI_Stations[[#This Row],[Etmaal temperatuur °C]]&gt;stookgrens[],_34_KNMI_Stations[[#This Row],[Etmaal temperatuur °C]]-stookgrens[],0),"")</f>
        <v>0</v>
      </c>
    </row>
    <row r="4874" spans="1:16" x14ac:dyDescent="0.25">
      <c r="A4874">
        <v>275</v>
      </c>
      <c r="B4874" s="110">
        <v>45778</v>
      </c>
      <c r="C4874" s="89">
        <v>1.6</v>
      </c>
      <c r="D4874" s="89">
        <v>18.8</v>
      </c>
      <c r="E4874" s="96">
        <v>2490</v>
      </c>
      <c r="F4874" s="89">
        <v>0</v>
      </c>
      <c r="G4874" s="89">
        <v>1017.7</v>
      </c>
      <c r="H4874">
        <v>0.56999999999999995</v>
      </c>
      <c r="I4874" t="s">
        <v>12</v>
      </c>
      <c r="J4874">
        <v>0.8</v>
      </c>
      <c r="K4874">
        <v>5</v>
      </c>
      <c r="L4874">
        <v>2025</v>
      </c>
      <c r="M4874" t="s">
        <v>127</v>
      </c>
      <c r="N4874" s="89" cm="1">
        <f t="array" ref="N4874">IF(ISNUMBER(_34_KNMI_Stations[[#This Row],[Etmaal temperatuur °C]]),IF(_34_KNMI_Stations[[#This Row],[Etmaal temperatuur °C]]&lt;stookgrens[],stookgrens[]-_34_KNMI_Stations[[#This Row],[Etmaal temperatuur °C]],0),"")</f>
        <v>0</v>
      </c>
      <c r="O4874" s="89">
        <f>_34_KNMI_Stations[[#This Row],[graaddagen]]*_34_KNMI_Stations[[#This Row],[Gewogen factor]]</f>
        <v>0</v>
      </c>
      <c r="P4874" s="89" cm="1">
        <f t="array" ref="P4874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4875" spans="1:16" x14ac:dyDescent="0.25">
      <c r="A4875">
        <v>275</v>
      </c>
      <c r="B4875" s="110">
        <v>45779</v>
      </c>
      <c r="C4875" s="89">
        <v>2.7</v>
      </c>
      <c r="D4875" s="89">
        <v>18</v>
      </c>
      <c r="E4875" s="96">
        <v>2136</v>
      </c>
      <c r="F4875" s="89">
        <v>4.2</v>
      </c>
      <c r="G4875" s="89">
        <v>1014</v>
      </c>
      <c r="H4875">
        <v>0.65</v>
      </c>
      <c r="I4875" t="s">
        <v>12</v>
      </c>
      <c r="J4875">
        <v>0.8</v>
      </c>
      <c r="K4875">
        <v>5</v>
      </c>
      <c r="L4875">
        <v>2025</v>
      </c>
      <c r="M4875" t="s">
        <v>127</v>
      </c>
      <c r="N4875" s="89" cm="1">
        <f t="array" ref="N4875">IF(ISNUMBER(_34_KNMI_Stations[[#This Row],[Etmaal temperatuur °C]]),IF(_34_KNMI_Stations[[#This Row],[Etmaal temperatuur °C]]&lt;stookgrens[],stookgrens[]-_34_KNMI_Stations[[#This Row],[Etmaal temperatuur °C]],0),"")</f>
        <v>0</v>
      </c>
      <c r="O4875" s="89">
        <f>_34_KNMI_Stations[[#This Row],[graaddagen]]*_34_KNMI_Stations[[#This Row],[Gewogen factor]]</f>
        <v>0</v>
      </c>
      <c r="P4875" s="89" cm="1">
        <f t="array" ref="P4875">IF(ISNUMBER(_34_KNMI_Stations[[#This Row],[Etmaal temperatuur °C]]),IF(_34_KNMI_Stations[[#This Row],[Etmaal temperatuur °C]]&gt;stookgrens[],_34_KNMI_Stations[[#This Row],[Etmaal temperatuur °C]]-stookgrens[],0),"")</f>
        <v>0</v>
      </c>
    </row>
    <row r="4876" spans="1:16" x14ac:dyDescent="0.25">
      <c r="A4876">
        <v>275</v>
      </c>
      <c r="B4876" s="110">
        <v>45780</v>
      </c>
      <c r="C4876" s="89">
        <v>3.5</v>
      </c>
      <c r="D4876" s="89">
        <v>12.6</v>
      </c>
      <c r="E4876" s="96">
        <v>2100</v>
      </c>
      <c r="F4876" s="89">
        <v>0</v>
      </c>
      <c r="G4876" s="89">
        <v>1011.6</v>
      </c>
      <c r="H4876">
        <v>0.64</v>
      </c>
      <c r="I4876" t="s">
        <v>12</v>
      </c>
      <c r="J4876">
        <v>0.8</v>
      </c>
      <c r="K4876">
        <v>5</v>
      </c>
      <c r="L4876">
        <v>2025</v>
      </c>
      <c r="M4876" t="s">
        <v>127</v>
      </c>
      <c r="N4876" s="89" cm="1">
        <f t="array" ref="N4876">IF(ISNUMBER(_34_KNMI_Stations[[#This Row],[Etmaal temperatuur °C]]),IF(_34_KNMI_Stations[[#This Row],[Etmaal temperatuur °C]]&lt;stookgrens[],stookgrens[]-_34_KNMI_Stations[[#This Row],[Etmaal temperatuur °C]],0),"")</f>
        <v>5.4</v>
      </c>
      <c r="O4876" s="89">
        <f>_34_KNMI_Stations[[#This Row],[graaddagen]]*_34_KNMI_Stations[[#This Row],[Gewogen factor]]</f>
        <v>4.32</v>
      </c>
      <c r="P4876" s="89" cm="1">
        <f t="array" ref="P4876">IF(ISNUMBER(_34_KNMI_Stations[[#This Row],[Etmaal temperatuur °C]]),IF(_34_KNMI_Stations[[#This Row],[Etmaal temperatuur °C]]&gt;stookgrens[],_34_KNMI_Stations[[#This Row],[Etmaal temperatuur °C]]-stookgrens[],0),"")</f>
        <v>0</v>
      </c>
    </row>
    <row r="4877" spans="1:16" x14ac:dyDescent="0.25">
      <c r="A4877">
        <v>275</v>
      </c>
      <c r="B4877" s="110">
        <v>45781</v>
      </c>
      <c r="C4877" s="89">
        <v>3.6</v>
      </c>
      <c r="D4877" s="89">
        <v>8.8000000000000007</v>
      </c>
      <c r="E4877" s="96">
        <v>1607</v>
      </c>
      <c r="F4877" s="89">
        <v>3.1</v>
      </c>
      <c r="G4877" s="89">
        <v>1014.4</v>
      </c>
      <c r="H4877">
        <v>0.73</v>
      </c>
      <c r="I4877" t="s">
        <v>12</v>
      </c>
      <c r="J4877">
        <v>0.8</v>
      </c>
      <c r="K4877">
        <v>5</v>
      </c>
      <c r="L4877">
        <v>2025</v>
      </c>
      <c r="M4877" t="s">
        <v>127</v>
      </c>
      <c r="N4877" s="89" cm="1">
        <f t="array" ref="N4877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4877" s="89">
        <f>_34_KNMI_Stations[[#This Row],[graaddagen]]*_34_KNMI_Stations[[#This Row],[Gewogen factor]]</f>
        <v>7.3599999999999994</v>
      </c>
      <c r="P4877" s="89" cm="1">
        <f t="array" ref="P4877">IF(ISNUMBER(_34_KNMI_Stations[[#This Row],[Etmaal temperatuur °C]]),IF(_34_KNMI_Stations[[#This Row],[Etmaal temperatuur °C]]&gt;stookgrens[],_34_KNMI_Stations[[#This Row],[Etmaal temperatuur °C]]-stookgrens[],0),"")</f>
        <v>0</v>
      </c>
    </row>
    <row r="4878" spans="1:16" x14ac:dyDescent="0.25">
      <c r="A4878">
        <v>275</v>
      </c>
      <c r="B4878" s="110">
        <v>45782</v>
      </c>
      <c r="C4878" s="89">
        <v>3.9</v>
      </c>
      <c r="D4878" s="89">
        <v>8.5</v>
      </c>
      <c r="E4878" s="96">
        <v>1830</v>
      </c>
      <c r="F4878" s="89">
        <v>0</v>
      </c>
      <c r="G4878" s="89">
        <v>1018.8</v>
      </c>
      <c r="H4878">
        <v>0.63</v>
      </c>
      <c r="I4878" t="s">
        <v>12</v>
      </c>
      <c r="J4878">
        <v>0.8</v>
      </c>
      <c r="K4878">
        <v>5</v>
      </c>
      <c r="L4878">
        <v>2025</v>
      </c>
      <c r="M4878" t="s">
        <v>132</v>
      </c>
      <c r="N4878" s="89" cm="1">
        <f t="array" ref="N4878">IF(ISNUMBER(_34_KNMI_Stations[[#This Row],[Etmaal temperatuur °C]]),IF(_34_KNMI_Stations[[#This Row],[Etmaal temperatuur °C]]&lt;stookgrens[],stookgrens[]-_34_KNMI_Stations[[#This Row],[Etmaal temperatuur °C]],0),"")</f>
        <v>9.5</v>
      </c>
      <c r="O4878" s="89">
        <f>_34_KNMI_Stations[[#This Row],[graaddagen]]*_34_KNMI_Stations[[#This Row],[Gewogen factor]]</f>
        <v>7.6000000000000005</v>
      </c>
      <c r="P4878" s="89" cm="1">
        <f t="array" ref="P4878">IF(ISNUMBER(_34_KNMI_Stations[[#This Row],[Etmaal temperatuur °C]]),IF(_34_KNMI_Stations[[#This Row],[Etmaal temperatuur °C]]&gt;stookgrens[],_34_KNMI_Stations[[#This Row],[Etmaal temperatuur °C]]-stookgrens[],0),"")</f>
        <v>0</v>
      </c>
    </row>
    <row r="4879" spans="1:16" x14ac:dyDescent="0.25">
      <c r="A4879">
        <v>275</v>
      </c>
      <c r="B4879" s="110">
        <v>45783</v>
      </c>
      <c r="C4879" s="89">
        <v>4.7</v>
      </c>
      <c r="D4879" s="89">
        <v>9.9</v>
      </c>
      <c r="E4879" s="96">
        <v>1657</v>
      </c>
      <c r="F4879" s="89">
        <v>0</v>
      </c>
      <c r="G4879" s="89">
        <v>1021.7</v>
      </c>
      <c r="H4879">
        <v>0.68</v>
      </c>
      <c r="I4879" t="s">
        <v>12</v>
      </c>
      <c r="J4879">
        <v>0.8</v>
      </c>
      <c r="K4879">
        <v>5</v>
      </c>
      <c r="L4879">
        <v>2025</v>
      </c>
      <c r="M4879" t="s">
        <v>132</v>
      </c>
      <c r="N4879" s="89" cm="1">
        <f t="array" ref="N4879">IF(ISNUMBER(_34_KNMI_Stations[[#This Row],[Etmaal temperatuur °C]]),IF(_34_KNMI_Stations[[#This Row],[Etmaal temperatuur °C]]&lt;stookgrens[],stookgrens[]-_34_KNMI_Stations[[#This Row],[Etmaal temperatuur °C]],0),"")</f>
        <v>8.1</v>
      </c>
      <c r="O4879" s="89">
        <f>_34_KNMI_Stations[[#This Row],[graaddagen]]*_34_KNMI_Stations[[#This Row],[Gewogen factor]]</f>
        <v>6.48</v>
      </c>
      <c r="P4879" s="89" cm="1">
        <f t="array" ref="P4879">IF(ISNUMBER(_34_KNMI_Stations[[#This Row],[Etmaal temperatuur °C]]),IF(_34_KNMI_Stations[[#This Row],[Etmaal temperatuur °C]]&gt;stookgrens[],_34_KNMI_Stations[[#This Row],[Etmaal temperatuur °C]]-stookgrens[],0),"")</f>
        <v>0</v>
      </c>
    </row>
    <row r="4880" spans="1:16" x14ac:dyDescent="0.25">
      <c r="A4880">
        <v>275</v>
      </c>
      <c r="B4880" s="110">
        <v>45784</v>
      </c>
      <c r="C4880" s="89">
        <v>3.7</v>
      </c>
      <c r="D4880" s="89">
        <v>11.4</v>
      </c>
      <c r="E4880" s="96">
        <v>1881</v>
      </c>
      <c r="F4880" s="89">
        <v>0</v>
      </c>
      <c r="G4880" s="89">
        <v>1020.6</v>
      </c>
      <c r="H4880">
        <v>0.66</v>
      </c>
      <c r="I4880" t="s">
        <v>12</v>
      </c>
      <c r="J4880">
        <v>0.8</v>
      </c>
      <c r="K4880">
        <v>5</v>
      </c>
      <c r="L4880">
        <v>2025</v>
      </c>
      <c r="M4880" t="s">
        <v>132</v>
      </c>
      <c r="N4880" s="89" cm="1">
        <f t="array" ref="N4880">IF(ISNUMBER(_34_KNMI_Stations[[#This Row],[Etmaal temperatuur °C]]),IF(_34_KNMI_Stations[[#This Row],[Etmaal temperatuur °C]]&lt;stookgrens[],stookgrens[]-_34_KNMI_Stations[[#This Row],[Etmaal temperatuur °C]],0),"")</f>
        <v>6.6</v>
      </c>
      <c r="O4880" s="89">
        <f>_34_KNMI_Stations[[#This Row],[graaddagen]]*_34_KNMI_Stations[[#This Row],[Gewogen factor]]</f>
        <v>5.28</v>
      </c>
      <c r="P4880" s="89" cm="1">
        <f t="array" ref="P4880">IF(ISNUMBER(_34_KNMI_Stations[[#This Row],[Etmaal temperatuur °C]]),IF(_34_KNMI_Stations[[#This Row],[Etmaal temperatuur °C]]&gt;stookgrens[],_34_KNMI_Stations[[#This Row],[Etmaal temperatuur °C]]-stookgrens[],0),"")</f>
        <v>0</v>
      </c>
    </row>
    <row r="4881" spans="1:16" x14ac:dyDescent="0.25">
      <c r="A4881">
        <v>275</v>
      </c>
      <c r="B4881" s="110">
        <v>45785</v>
      </c>
      <c r="C4881" s="89">
        <v>3.2</v>
      </c>
      <c r="D4881" s="89">
        <v>12.1</v>
      </c>
      <c r="E4881" s="96">
        <v>1848</v>
      </c>
      <c r="F4881" s="89">
        <v>0</v>
      </c>
      <c r="G4881" s="89">
        <v>1019</v>
      </c>
      <c r="H4881">
        <v>0.54</v>
      </c>
      <c r="I4881" t="s">
        <v>12</v>
      </c>
      <c r="J4881">
        <v>0.8</v>
      </c>
      <c r="K4881">
        <v>5</v>
      </c>
      <c r="L4881">
        <v>2025</v>
      </c>
      <c r="M4881" t="s">
        <v>132</v>
      </c>
      <c r="N4881" s="89" cm="1">
        <f t="array" ref="N4881">IF(ISNUMBER(_34_KNMI_Stations[[#This Row],[Etmaal temperatuur °C]]),IF(_34_KNMI_Stations[[#This Row],[Etmaal temperatuur °C]]&lt;stookgrens[],stookgrens[]-_34_KNMI_Stations[[#This Row],[Etmaal temperatuur °C]],0),"")</f>
        <v>5.9</v>
      </c>
      <c r="O4881" s="89">
        <f>_34_KNMI_Stations[[#This Row],[graaddagen]]*_34_KNMI_Stations[[#This Row],[Gewogen factor]]</f>
        <v>4.7200000000000006</v>
      </c>
      <c r="P4881" s="89" cm="1">
        <f t="array" ref="P4881">IF(ISNUMBER(_34_KNMI_Stations[[#This Row],[Etmaal temperatuur °C]]),IF(_34_KNMI_Stations[[#This Row],[Etmaal temperatuur °C]]&gt;stookgrens[],_34_KNMI_Stations[[#This Row],[Etmaal temperatuur °C]]-stookgrens[],0),"")</f>
        <v>0</v>
      </c>
    </row>
    <row r="4882" spans="1:16" x14ac:dyDescent="0.25">
      <c r="A4882">
        <v>275</v>
      </c>
      <c r="B4882" s="110">
        <v>45786</v>
      </c>
      <c r="C4882" s="89">
        <v>3.3</v>
      </c>
      <c r="D4882" s="89">
        <v>13.2</v>
      </c>
      <c r="E4882" s="96">
        <v>2665</v>
      </c>
      <c r="F4882" s="89">
        <v>0</v>
      </c>
      <c r="G4882" s="89">
        <v>1021.2</v>
      </c>
      <c r="H4882">
        <v>0.52</v>
      </c>
      <c r="I4882" t="s">
        <v>12</v>
      </c>
      <c r="J4882">
        <v>0.8</v>
      </c>
      <c r="K4882">
        <v>5</v>
      </c>
      <c r="L4882">
        <v>2025</v>
      </c>
      <c r="M4882" t="s">
        <v>132</v>
      </c>
      <c r="N4882" s="89" cm="1">
        <f t="array" ref="N4882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4882" s="89">
        <f>_34_KNMI_Stations[[#This Row],[graaddagen]]*_34_KNMI_Stations[[#This Row],[Gewogen factor]]</f>
        <v>3.8400000000000007</v>
      </c>
      <c r="P4882" s="89" cm="1">
        <f t="array" ref="P4882">IF(ISNUMBER(_34_KNMI_Stations[[#This Row],[Etmaal temperatuur °C]]),IF(_34_KNMI_Stations[[#This Row],[Etmaal temperatuur °C]]&gt;stookgrens[],_34_KNMI_Stations[[#This Row],[Etmaal temperatuur °C]]-stookgrens[],0),"")</f>
        <v>0</v>
      </c>
    </row>
    <row r="4883" spans="1:16" x14ac:dyDescent="0.25">
      <c r="A4883">
        <v>275</v>
      </c>
      <c r="B4883" s="110">
        <v>45787</v>
      </c>
      <c r="C4883" s="89">
        <v>2.9</v>
      </c>
      <c r="D4883" s="89">
        <v>15.4</v>
      </c>
      <c r="E4883" s="96">
        <v>2722</v>
      </c>
      <c r="F4883" s="89">
        <v>0</v>
      </c>
      <c r="G4883" s="89">
        <v>1019.8</v>
      </c>
      <c r="H4883">
        <v>0.49</v>
      </c>
      <c r="I4883" t="s">
        <v>12</v>
      </c>
      <c r="J4883">
        <v>0.8</v>
      </c>
      <c r="K4883">
        <v>5</v>
      </c>
      <c r="L4883">
        <v>2025</v>
      </c>
      <c r="M4883" t="s">
        <v>132</v>
      </c>
      <c r="N4883" s="89" cm="1">
        <f t="array" ref="N4883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4883" s="89">
        <f>_34_KNMI_Stations[[#This Row],[graaddagen]]*_34_KNMI_Stations[[#This Row],[Gewogen factor]]</f>
        <v>2.0799999999999996</v>
      </c>
      <c r="P4883" s="89" cm="1">
        <f t="array" ref="P4883">IF(ISNUMBER(_34_KNMI_Stations[[#This Row],[Etmaal temperatuur °C]]),IF(_34_KNMI_Stations[[#This Row],[Etmaal temperatuur °C]]&gt;stookgrens[],_34_KNMI_Stations[[#This Row],[Etmaal temperatuur °C]]-stookgrens[],0),"")</f>
        <v>0</v>
      </c>
    </row>
    <row r="4884" spans="1:16" x14ac:dyDescent="0.25">
      <c r="A4884">
        <v>275</v>
      </c>
      <c r="B4884" s="110">
        <v>45788</v>
      </c>
      <c r="C4884" s="89">
        <v>3.5</v>
      </c>
      <c r="D4884" s="89">
        <v>18</v>
      </c>
      <c r="E4884" s="96">
        <v>2736</v>
      </c>
      <c r="F4884" s="89">
        <v>0</v>
      </c>
      <c r="G4884" s="89">
        <v>1014.2</v>
      </c>
      <c r="H4884">
        <v>0.49</v>
      </c>
      <c r="I4884" t="s">
        <v>12</v>
      </c>
      <c r="J4884">
        <v>0.8</v>
      </c>
      <c r="K4884">
        <v>5</v>
      </c>
      <c r="L4884">
        <v>2025</v>
      </c>
      <c r="M4884" t="s">
        <v>132</v>
      </c>
      <c r="N4884" s="89" cm="1">
        <f t="array" ref="N4884">IF(ISNUMBER(_34_KNMI_Stations[[#This Row],[Etmaal temperatuur °C]]),IF(_34_KNMI_Stations[[#This Row],[Etmaal temperatuur °C]]&lt;stookgrens[],stookgrens[]-_34_KNMI_Stations[[#This Row],[Etmaal temperatuur °C]],0),"")</f>
        <v>0</v>
      </c>
      <c r="O4884" s="89">
        <f>_34_KNMI_Stations[[#This Row],[graaddagen]]*_34_KNMI_Stations[[#This Row],[Gewogen factor]]</f>
        <v>0</v>
      </c>
      <c r="P4884" s="89" cm="1">
        <f t="array" ref="P4884">IF(ISNUMBER(_34_KNMI_Stations[[#This Row],[Etmaal temperatuur °C]]),IF(_34_KNMI_Stations[[#This Row],[Etmaal temperatuur °C]]&gt;stookgrens[],_34_KNMI_Stations[[#This Row],[Etmaal temperatuur °C]]-stookgrens[],0),"")</f>
        <v>0</v>
      </c>
    </row>
    <row r="4885" spans="1:16" x14ac:dyDescent="0.25">
      <c r="A4885">
        <v>275</v>
      </c>
      <c r="B4885" s="110">
        <v>45789</v>
      </c>
      <c r="C4885" s="89">
        <v>4.3</v>
      </c>
      <c r="D4885" s="89">
        <v>17.8</v>
      </c>
      <c r="E4885" s="96">
        <v>2770</v>
      </c>
      <c r="F4885" s="89">
        <v>0</v>
      </c>
      <c r="G4885" s="89">
        <v>1014.1</v>
      </c>
      <c r="H4885">
        <v>0.44</v>
      </c>
      <c r="I4885" t="s">
        <v>12</v>
      </c>
      <c r="J4885">
        <v>0.8</v>
      </c>
      <c r="K4885">
        <v>5</v>
      </c>
      <c r="L4885">
        <v>2025</v>
      </c>
      <c r="M4885" t="s">
        <v>133</v>
      </c>
      <c r="N4885" s="89" cm="1">
        <f t="array" ref="N4885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4885" s="89">
        <f>_34_KNMI_Stations[[#This Row],[graaddagen]]*_34_KNMI_Stations[[#This Row],[Gewogen factor]]</f>
        <v>0.15999999999999945</v>
      </c>
      <c r="P4885" s="89" cm="1">
        <f t="array" ref="P4885">IF(ISNUMBER(_34_KNMI_Stations[[#This Row],[Etmaal temperatuur °C]]),IF(_34_KNMI_Stations[[#This Row],[Etmaal temperatuur °C]]&gt;stookgrens[],_34_KNMI_Stations[[#This Row],[Etmaal temperatuur °C]]-stookgrens[],0),"")</f>
        <v>0</v>
      </c>
    </row>
    <row r="4886" spans="1:16" x14ac:dyDescent="0.25">
      <c r="A4886">
        <v>275</v>
      </c>
      <c r="B4886" s="110">
        <v>45790</v>
      </c>
      <c r="C4886" s="89">
        <v>3.7</v>
      </c>
      <c r="D4886" s="89">
        <v>15.9</v>
      </c>
      <c r="E4886" s="96">
        <v>2842</v>
      </c>
      <c r="F4886" s="89">
        <v>0</v>
      </c>
      <c r="G4886" s="89">
        <v>1018.3</v>
      </c>
      <c r="H4886">
        <v>0.44</v>
      </c>
      <c r="I4886" t="s">
        <v>12</v>
      </c>
      <c r="J4886">
        <v>0.8</v>
      </c>
      <c r="K4886">
        <v>5</v>
      </c>
      <c r="L4886">
        <v>2025</v>
      </c>
      <c r="M4886" t="s">
        <v>133</v>
      </c>
      <c r="N4886" s="89" cm="1">
        <f t="array" ref="N4886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4886" s="89">
        <f>_34_KNMI_Stations[[#This Row],[graaddagen]]*_34_KNMI_Stations[[#This Row],[Gewogen factor]]</f>
        <v>1.6799999999999997</v>
      </c>
      <c r="P4886" s="89" cm="1">
        <f t="array" ref="P4886">IF(ISNUMBER(_34_KNMI_Stations[[#This Row],[Etmaal temperatuur °C]]),IF(_34_KNMI_Stations[[#This Row],[Etmaal temperatuur °C]]&gt;stookgrens[],_34_KNMI_Stations[[#This Row],[Etmaal temperatuur °C]]-stookgrens[],0),"")</f>
        <v>0</v>
      </c>
    </row>
    <row r="4887" spans="1:16" x14ac:dyDescent="0.25">
      <c r="A4887">
        <v>275</v>
      </c>
      <c r="B4887" s="110">
        <v>45791</v>
      </c>
      <c r="C4887" s="89">
        <v>3.7</v>
      </c>
      <c r="D4887" s="89">
        <v>14.1</v>
      </c>
      <c r="E4887" s="96">
        <v>2567</v>
      </c>
      <c r="F4887" s="89">
        <v>0</v>
      </c>
      <c r="G4887" s="89">
        <v>1018.7</v>
      </c>
      <c r="H4887">
        <v>0.6</v>
      </c>
      <c r="I4887" t="s">
        <v>12</v>
      </c>
      <c r="J4887">
        <v>0.8</v>
      </c>
      <c r="K4887">
        <v>5</v>
      </c>
      <c r="L4887">
        <v>2025</v>
      </c>
      <c r="M4887" t="s">
        <v>133</v>
      </c>
      <c r="N4887" s="89" cm="1">
        <f t="array" ref="N4887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4887" s="89">
        <f>_34_KNMI_Stations[[#This Row],[graaddagen]]*_34_KNMI_Stations[[#This Row],[Gewogen factor]]</f>
        <v>3.1200000000000006</v>
      </c>
      <c r="P4887" s="89" cm="1">
        <f t="array" ref="P4887">IF(ISNUMBER(_34_KNMI_Stations[[#This Row],[Etmaal temperatuur °C]]),IF(_34_KNMI_Stations[[#This Row],[Etmaal temperatuur °C]]&gt;stookgrens[],_34_KNMI_Stations[[#This Row],[Etmaal temperatuur °C]]-stookgrens[],0),"")</f>
        <v>0</v>
      </c>
    </row>
    <row r="4888" spans="1:16" x14ac:dyDescent="0.25">
      <c r="A4888">
        <v>275</v>
      </c>
      <c r="B4888" s="110">
        <v>45792</v>
      </c>
      <c r="C4888" s="89">
        <v>4.2</v>
      </c>
      <c r="D4888" s="89">
        <v>13.5</v>
      </c>
      <c r="E4888" s="96">
        <v>2784</v>
      </c>
      <c r="F4888" s="89">
        <v>0</v>
      </c>
      <c r="G4888" s="89">
        <v>1020.4</v>
      </c>
      <c r="H4888">
        <v>0.56000000000000005</v>
      </c>
      <c r="I4888" t="s">
        <v>12</v>
      </c>
      <c r="J4888">
        <v>0.8</v>
      </c>
      <c r="K4888">
        <v>5</v>
      </c>
      <c r="L4888">
        <v>2025</v>
      </c>
      <c r="M4888" t="s">
        <v>133</v>
      </c>
      <c r="N4888" s="89" cm="1">
        <f t="array" ref="N4888">IF(ISNUMBER(_34_KNMI_Stations[[#This Row],[Etmaal temperatuur °C]]),IF(_34_KNMI_Stations[[#This Row],[Etmaal temperatuur °C]]&lt;stookgrens[],stookgrens[]-_34_KNMI_Stations[[#This Row],[Etmaal temperatuur °C]],0),"")</f>
        <v>4.5</v>
      </c>
      <c r="O4888" s="89">
        <f>_34_KNMI_Stations[[#This Row],[graaddagen]]*_34_KNMI_Stations[[#This Row],[Gewogen factor]]</f>
        <v>3.6</v>
      </c>
      <c r="P4888" s="89" cm="1">
        <f t="array" ref="P4888">IF(ISNUMBER(_34_KNMI_Stations[[#This Row],[Etmaal temperatuur °C]]),IF(_34_KNMI_Stations[[#This Row],[Etmaal temperatuur °C]]&gt;stookgrens[],_34_KNMI_Stations[[#This Row],[Etmaal temperatuur °C]]-stookgrens[],0),"")</f>
        <v>0</v>
      </c>
    </row>
    <row r="4889" spans="1:16" x14ac:dyDescent="0.25">
      <c r="A4889">
        <v>275</v>
      </c>
      <c r="B4889" s="110">
        <v>45793</v>
      </c>
      <c r="C4889" s="89">
        <v>3.6</v>
      </c>
      <c r="D4889" s="89">
        <v>11.5</v>
      </c>
      <c r="E4889" s="96">
        <v>2641</v>
      </c>
      <c r="F4889" s="89">
        <v>0</v>
      </c>
      <c r="G4889" s="89">
        <v>1021</v>
      </c>
      <c r="H4889">
        <v>0.69</v>
      </c>
      <c r="I4889" t="s">
        <v>12</v>
      </c>
      <c r="J4889">
        <v>0.8</v>
      </c>
      <c r="K4889">
        <v>5</v>
      </c>
      <c r="L4889">
        <v>2025</v>
      </c>
      <c r="M4889" t="s">
        <v>133</v>
      </c>
      <c r="N4889" s="89" cm="1">
        <f t="array" ref="N4889">IF(ISNUMBER(_34_KNMI_Stations[[#This Row],[Etmaal temperatuur °C]]),IF(_34_KNMI_Stations[[#This Row],[Etmaal temperatuur °C]]&lt;stookgrens[],stookgrens[]-_34_KNMI_Stations[[#This Row],[Etmaal temperatuur °C]],0),"")</f>
        <v>6.5</v>
      </c>
      <c r="O4889" s="89">
        <f>_34_KNMI_Stations[[#This Row],[graaddagen]]*_34_KNMI_Stations[[#This Row],[Gewogen factor]]</f>
        <v>5.2</v>
      </c>
      <c r="P4889" s="89" cm="1">
        <f t="array" ref="P4889">IF(ISNUMBER(_34_KNMI_Stations[[#This Row],[Etmaal temperatuur °C]]),IF(_34_KNMI_Stations[[#This Row],[Etmaal temperatuur °C]]&gt;stookgrens[],_34_KNMI_Stations[[#This Row],[Etmaal temperatuur °C]]-stookgrens[],0),"")</f>
        <v>0</v>
      </c>
    </row>
    <row r="4890" spans="1:16" x14ac:dyDescent="0.25">
      <c r="A4890">
        <v>275</v>
      </c>
      <c r="B4890" s="110">
        <v>45794</v>
      </c>
      <c r="C4890" s="89">
        <v>3.4</v>
      </c>
      <c r="D4890" s="89">
        <v>12.7</v>
      </c>
      <c r="E4890" s="96">
        <v>2555</v>
      </c>
      <c r="F4890" s="89">
        <v>0</v>
      </c>
      <c r="G4890" s="89">
        <v>1018.5</v>
      </c>
      <c r="H4890">
        <v>0.66</v>
      </c>
      <c r="I4890" t="s">
        <v>12</v>
      </c>
      <c r="J4890">
        <v>0.8</v>
      </c>
      <c r="K4890">
        <v>5</v>
      </c>
      <c r="L4890">
        <v>2025</v>
      </c>
      <c r="M4890" t="s">
        <v>133</v>
      </c>
      <c r="N4890" s="89" cm="1">
        <f t="array" ref="N4890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4890" s="89">
        <f>_34_KNMI_Stations[[#This Row],[graaddagen]]*_34_KNMI_Stations[[#This Row],[Gewogen factor]]</f>
        <v>4.2400000000000011</v>
      </c>
      <c r="P4890" s="89" cm="1">
        <f t="array" ref="P4890">IF(ISNUMBER(_34_KNMI_Stations[[#This Row],[Etmaal temperatuur °C]]),IF(_34_KNMI_Stations[[#This Row],[Etmaal temperatuur °C]]&gt;stookgrens[],_34_KNMI_Stations[[#This Row],[Etmaal temperatuur °C]]-stookgrens[],0),"")</f>
        <v>0</v>
      </c>
    </row>
    <row r="4891" spans="1:16" x14ac:dyDescent="0.25">
      <c r="A4891">
        <v>275</v>
      </c>
      <c r="B4891" s="110">
        <v>45795</v>
      </c>
      <c r="C4891" s="89">
        <v>2.2999999999999998</v>
      </c>
      <c r="D4891" s="89">
        <v>13.7</v>
      </c>
      <c r="E4891" s="96">
        <v>1444</v>
      </c>
      <c r="F4891" s="89">
        <v>-0.1</v>
      </c>
      <c r="G4891" s="89">
        <v>1017.5</v>
      </c>
      <c r="H4891">
        <v>0.65</v>
      </c>
      <c r="I4891" t="s">
        <v>12</v>
      </c>
      <c r="J4891">
        <v>0.8</v>
      </c>
      <c r="K4891">
        <v>5</v>
      </c>
      <c r="L4891">
        <v>2025</v>
      </c>
      <c r="M4891" t="s">
        <v>133</v>
      </c>
      <c r="N4891" s="89" cm="1">
        <f t="array" ref="N4891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4891" s="89">
        <f>_34_KNMI_Stations[[#This Row],[graaddagen]]*_34_KNMI_Stations[[#This Row],[Gewogen factor]]</f>
        <v>3.4400000000000008</v>
      </c>
      <c r="P4891" s="89" cm="1">
        <f t="array" ref="P4891">IF(ISNUMBER(_34_KNMI_Stations[[#This Row],[Etmaal temperatuur °C]]),IF(_34_KNMI_Stations[[#This Row],[Etmaal temperatuur °C]]&gt;stookgrens[],_34_KNMI_Stations[[#This Row],[Etmaal temperatuur °C]]-stookgrens[],0),"")</f>
        <v>0</v>
      </c>
    </row>
    <row r="4892" spans="1:16" x14ac:dyDescent="0.25">
      <c r="A4892">
        <v>275</v>
      </c>
      <c r="B4892" s="110">
        <v>45796</v>
      </c>
      <c r="C4892" s="89">
        <v>2.2999999999999998</v>
      </c>
      <c r="D4892" s="89">
        <v>14.8</v>
      </c>
      <c r="E4892" s="96">
        <v>2701</v>
      </c>
      <c r="F4892" s="89">
        <v>0</v>
      </c>
      <c r="G4892" s="89">
        <v>1019.7</v>
      </c>
      <c r="H4892">
        <v>0.59</v>
      </c>
      <c r="I4892" t="s">
        <v>12</v>
      </c>
      <c r="J4892">
        <v>0.8</v>
      </c>
      <c r="K4892">
        <v>5</v>
      </c>
      <c r="L4892">
        <v>2025</v>
      </c>
      <c r="M4892" t="s">
        <v>349</v>
      </c>
      <c r="N4892" s="89" cm="1">
        <f t="array" ref="N4892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4892" s="89">
        <f>_34_KNMI_Stations[[#This Row],[graaddagen]]*_34_KNMI_Stations[[#This Row],[Gewogen factor]]</f>
        <v>2.5599999999999996</v>
      </c>
      <c r="P4892" s="89" cm="1">
        <f t="array" ref="P4892">IF(ISNUMBER(_34_KNMI_Stations[[#This Row],[Etmaal temperatuur °C]]),IF(_34_KNMI_Stations[[#This Row],[Etmaal temperatuur °C]]&gt;stookgrens[],_34_KNMI_Stations[[#This Row],[Etmaal temperatuur °C]]-stookgrens[],0),"")</f>
        <v>0</v>
      </c>
    </row>
    <row r="4893" spans="1:16" x14ac:dyDescent="0.25">
      <c r="A4893">
        <v>275</v>
      </c>
      <c r="B4893" s="110">
        <v>45797</v>
      </c>
      <c r="C4893" s="89">
        <v>2.9</v>
      </c>
      <c r="D4893" s="89">
        <v>15.9</v>
      </c>
      <c r="E4893" s="96">
        <v>2788</v>
      </c>
      <c r="F4893" s="89">
        <v>0</v>
      </c>
      <c r="G4893" s="89">
        <v>1017.9</v>
      </c>
      <c r="H4893">
        <v>0.53</v>
      </c>
      <c r="I4893" t="s">
        <v>12</v>
      </c>
      <c r="J4893">
        <v>0.8</v>
      </c>
      <c r="K4893">
        <v>5</v>
      </c>
      <c r="L4893">
        <v>2025</v>
      </c>
      <c r="M4893" t="s">
        <v>349</v>
      </c>
      <c r="N4893" s="89" cm="1">
        <f t="array" ref="N4893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4893" s="89">
        <f>_34_KNMI_Stations[[#This Row],[graaddagen]]*_34_KNMI_Stations[[#This Row],[Gewogen factor]]</f>
        <v>1.6799999999999997</v>
      </c>
      <c r="P4893" s="89" cm="1">
        <f t="array" ref="P4893">IF(ISNUMBER(_34_KNMI_Stations[[#This Row],[Etmaal temperatuur °C]]),IF(_34_KNMI_Stations[[#This Row],[Etmaal temperatuur °C]]&gt;stookgrens[],_34_KNMI_Stations[[#This Row],[Etmaal temperatuur °C]]-stookgrens[],0),"")</f>
        <v>0</v>
      </c>
    </row>
    <row r="4894" spans="1:16" x14ac:dyDescent="0.25">
      <c r="A4894">
        <v>275</v>
      </c>
      <c r="B4894" s="110">
        <v>45798</v>
      </c>
      <c r="C4894" s="89">
        <v>3.3</v>
      </c>
      <c r="D4894" s="89">
        <v>12.5</v>
      </c>
      <c r="E4894" s="96">
        <v>1923</v>
      </c>
      <c r="F4894" s="89">
        <v>0</v>
      </c>
      <c r="G4894" s="89">
        <v>1014.3</v>
      </c>
      <c r="H4894">
        <v>0.68</v>
      </c>
      <c r="I4894" t="s">
        <v>12</v>
      </c>
      <c r="J4894">
        <v>0.8</v>
      </c>
      <c r="K4894">
        <v>5</v>
      </c>
      <c r="L4894">
        <v>2025</v>
      </c>
      <c r="M4894" t="s">
        <v>349</v>
      </c>
      <c r="N4894" s="89" cm="1">
        <f t="array" ref="N4894">IF(ISNUMBER(_34_KNMI_Stations[[#This Row],[Etmaal temperatuur °C]]),IF(_34_KNMI_Stations[[#This Row],[Etmaal temperatuur °C]]&lt;stookgrens[],stookgrens[]-_34_KNMI_Stations[[#This Row],[Etmaal temperatuur °C]],0),"")</f>
        <v>5.5</v>
      </c>
      <c r="O4894" s="89">
        <f>_34_KNMI_Stations[[#This Row],[graaddagen]]*_34_KNMI_Stations[[#This Row],[Gewogen factor]]</f>
        <v>4.4000000000000004</v>
      </c>
      <c r="P4894" s="89" cm="1">
        <f t="array" ref="P4894">IF(ISNUMBER(_34_KNMI_Stations[[#This Row],[Etmaal temperatuur °C]]),IF(_34_KNMI_Stations[[#This Row],[Etmaal temperatuur °C]]&gt;stookgrens[],_34_KNMI_Stations[[#This Row],[Etmaal temperatuur °C]]-stookgrens[],0),"")</f>
        <v>0</v>
      </c>
    </row>
    <row r="4895" spans="1:16" x14ac:dyDescent="0.25">
      <c r="A4895">
        <v>275</v>
      </c>
      <c r="B4895" s="110">
        <v>45799</v>
      </c>
      <c r="C4895" s="89">
        <v>4.3</v>
      </c>
      <c r="D4895" s="89">
        <v>9.9</v>
      </c>
      <c r="E4895" s="96">
        <v>2221</v>
      </c>
      <c r="F4895" s="89">
        <v>0.1</v>
      </c>
      <c r="G4895" s="89">
        <v>1015.5</v>
      </c>
      <c r="H4895">
        <v>0.62</v>
      </c>
      <c r="I4895" t="s">
        <v>12</v>
      </c>
      <c r="J4895">
        <v>0.8</v>
      </c>
      <c r="K4895">
        <v>5</v>
      </c>
      <c r="L4895">
        <v>2025</v>
      </c>
      <c r="M4895" t="s">
        <v>349</v>
      </c>
      <c r="N4895" s="89" cm="1">
        <f t="array" ref="N4895">IF(ISNUMBER(_34_KNMI_Stations[[#This Row],[Etmaal temperatuur °C]]),IF(_34_KNMI_Stations[[#This Row],[Etmaal temperatuur °C]]&lt;stookgrens[],stookgrens[]-_34_KNMI_Stations[[#This Row],[Etmaal temperatuur °C]],0),"")</f>
        <v>8.1</v>
      </c>
      <c r="O4895" s="89">
        <f>_34_KNMI_Stations[[#This Row],[graaddagen]]*_34_KNMI_Stations[[#This Row],[Gewogen factor]]</f>
        <v>6.48</v>
      </c>
      <c r="P4895" s="89" cm="1">
        <f t="array" ref="P4895">IF(ISNUMBER(_34_KNMI_Stations[[#This Row],[Etmaal temperatuur °C]]),IF(_34_KNMI_Stations[[#This Row],[Etmaal temperatuur °C]]&gt;stookgrens[],_34_KNMI_Stations[[#This Row],[Etmaal temperatuur °C]]-stookgrens[],0),"")</f>
        <v>0</v>
      </c>
    </row>
    <row r="4896" spans="1:16" x14ac:dyDescent="0.25">
      <c r="A4896">
        <v>275</v>
      </c>
      <c r="B4896" s="110">
        <v>45800</v>
      </c>
      <c r="C4896" s="89">
        <v>3.9</v>
      </c>
      <c r="D4896" s="89">
        <v>8.4</v>
      </c>
      <c r="E4896" s="96">
        <v>1782</v>
      </c>
      <c r="F4896" s="89">
        <v>1.2</v>
      </c>
      <c r="G4896" s="89">
        <v>1017.1</v>
      </c>
      <c r="H4896">
        <v>0.73</v>
      </c>
      <c r="I4896" t="s">
        <v>12</v>
      </c>
      <c r="J4896">
        <v>0.8</v>
      </c>
      <c r="K4896">
        <v>5</v>
      </c>
      <c r="L4896">
        <v>2025</v>
      </c>
      <c r="M4896" t="s">
        <v>349</v>
      </c>
      <c r="N4896" s="89" cm="1">
        <f t="array" ref="N4896">IF(ISNUMBER(_34_KNMI_Stations[[#This Row],[Etmaal temperatuur °C]]),IF(_34_KNMI_Stations[[#This Row],[Etmaal temperatuur °C]]&lt;stookgrens[],stookgrens[]-_34_KNMI_Stations[[#This Row],[Etmaal temperatuur °C]],0),"")</f>
        <v>9.6</v>
      </c>
      <c r="O4896" s="89">
        <f>_34_KNMI_Stations[[#This Row],[graaddagen]]*_34_KNMI_Stations[[#This Row],[Gewogen factor]]</f>
        <v>7.68</v>
      </c>
      <c r="P4896" s="89" cm="1">
        <f t="array" ref="P4896">IF(ISNUMBER(_34_KNMI_Stations[[#This Row],[Etmaal temperatuur °C]]),IF(_34_KNMI_Stations[[#This Row],[Etmaal temperatuur °C]]&gt;stookgrens[],_34_KNMI_Stations[[#This Row],[Etmaal temperatuur °C]]-stookgrens[],0),"")</f>
        <v>0</v>
      </c>
    </row>
    <row r="4897" spans="1:16" x14ac:dyDescent="0.25">
      <c r="A4897">
        <v>275</v>
      </c>
      <c r="B4897" s="110">
        <v>45801</v>
      </c>
      <c r="C4897" s="89">
        <v>4.7</v>
      </c>
      <c r="D4897" s="89">
        <v>11.9</v>
      </c>
      <c r="E4897" s="96">
        <v>895</v>
      </c>
      <c r="F4897" s="89">
        <v>2.6</v>
      </c>
      <c r="G4897" s="89">
        <v>1012.9</v>
      </c>
      <c r="H4897">
        <v>0.79</v>
      </c>
      <c r="I4897" t="s">
        <v>12</v>
      </c>
      <c r="J4897">
        <v>0.8</v>
      </c>
      <c r="K4897">
        <v>5</v>
      </c>
      <c r="L4897">
        <v>2025</v>
      </c>
      <c r="M4897" t="s">
        <v>349</v>
      </c>
      <c r="N4897" s="89" cm="1">
        <f t="array" ref="N4897">IF(ISNUMBER(_34_KNMI_Stations[[#This Row],[Etmaal temperatuur °C]]),IF(_34_KNMI_Stations[[#This Row],[Etmaal temperatuur °C]]&lt;stookgrens[],stookgrens[]-_34_KNMI_Stations[[#This Row],[Etmaal temperatuur °C]],0),"")</f>
        <v>6.1</v>
      </c>
      <c r="O4897" s="89">
        <f>_34_KNMI_Stations[[#This Row],[graaddagen]]*_34_KNMI_Stations[[#This Row],[Gewogen factor]]</f>
        <v>4.88</v>
      </c>
      <c r="P4897" s="89" cm="1">
        <f t="array" ref="P4897">IF(ISNUMBER(_34_KNMI_Stations[[#This Row],[Etmaal temperatuur °C]]),IF(_34_KNMI_Stations[[#This Row],[Etmaal temperatuur °C]]&gt;stookgrens[],_34_KNMI_Stations[[#This Row],[Etmaal temperatuur °C]]-stookgrens[],0),"")</f>
        <v>0</v>
      </c>
    </row>
    <row r="4898" spans="1:16" x14ac:dyDescent="0.25">
      <c r="A4898">
        <v>275</v>
      </c>
      <c r="B4898" s="110">
        <v>45802</v>
      </c>
      <c r="C4898" s="89">
        <v>4.8</v>
      </c>
      <c r="D4898" s="89">
        <v>14.7</v>
      </c>
      <c r="E4898" s="96">
        <v>1262</v>
      </c>
      <c r="F4898" s="89">
        <v>1.3</v>
      </c>
      <c r="G4898" s="89">
        <v>1009.6</v>
      </c>
      <c r="H4898">
        <v>0.81</v>
      </c>
      <c r="I4898" t="s">
        <v>12</v>
      </c>
      <c r="J4898">
        <v>0.8</v>
      </c>
      <c r="K4898">
        <v>5</v>
      </c>
      <c r="L4898">
        <v>2025</v>
      </c>
      <c r="M4898" t="s">
        <v>349</v>
      </c>
      <c r="N4898" s="89" cm="1">
        <f t="array" ref="N4898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4898" s="89">
        <f>_34_KNMI_Stations[[#This Row],[graaddagen]]*_34_KNMI_Stations[[#This Row],[Gewogen factor]]</f>
        <v>2.6400000000000006</v>
      </c>
      <c r="P4898" s="89" cm="1">
        <f t="array" ref="P4898">IF(ISNUMBER(_34_KNMI_Stations[[#This Row],[Etmaal temperatuur °C]]),IF(_34_KNMI_Stations[[#This Row],[Etmaal temperatuur °C]]&gt;stookgrens[],_34_KNMI_Stations[[#This Row],[Etmaal temperatuur °C]]-stookgrens[],0),"")</f>
        <v>0</v>
      </c>
    </row>
    <row r="4899" spans="1:16" x14ac:dyDescent="0.25">
      <c r="A4899">
        <v>275</v>
      </c>
      <c r="B4899" s="110">
        <v>45803</v>
      </c>
      <c r="C4899" s="89">
        <v>5</v>
      </c>
      <c r="D4899" s="89">
        <v>15.1</v>
      </c>
      <c r="E4899" s="96">
        <v>1853</v>
      </c>
      <c r="F4899" s="89">
        <v>-0.1</v>
      </c>
      <c r="G4899" s="89">
        <v>1015.6</v>
      </c>
      <c r="H4899">
        <v>0.61</v>
      </c>
      <c r="I4899" t="s">
        <v>12</v>
      </c>
      <c r="J4899">
        <v>0.8</v>
      </c>
      <c r="K4899">
        <v>5</v>
      </c>
      <c r="L4899">
        <v>2025</v>
      </c>
      <c r="M4899" t="s">
        <v>350</v>
      </c>
      <c r="N4899" s="89" cm="1">
        <f t="array" ref="N4899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4899" s="89">
        <f>_34_KNMI_Stations[[#This Row],[graaddagen]]*_34_KNMI_Stations[[#This Row],[Gewogen factor]]</f>
        <v>2.3200000000000003</v>
      </c>
      <c r="P4899" s="89" cm="1">
        <f t="array" ref="P4899">IF(ISNUMBER(_34_KNMI_Stations[[#This Row],[Etmaal temperatuur °C]]),IF(_34_KNMI_Stations[[#This Row],[Etmaal temperatuur °C]]&gt;stookgrens[],_34_KNMI_Stations[[#This Row],[Etmaal temperatuur °C]]-stookgrens[],0),"")</f>
        <v>0</v>
      </c>
    </row>
    <row r="4900" spans="1:16" x14ac:dyDescent="0.25">
      <c r="A4900">
        <v>275</v>
      </c>
      <c r="B4900" s="110">
        <v>45804</v>
      </c>
      <c r="C4900" s="89">
        <v>6.5</v>
      </c>
      <c r="D4900" s="89">
        <v>14</v>
      </c>
      <c r="E4900" s="96">
        <v>764</v>
      </c>
      <c r="F4900" s="89">
        <v>14.3</v>
      </c>
      <c r="G4900" s="89">
        <v>1013.2</v>
      </c>
      <c r="H4900">
        <v>0.85</v>
      </c>
      <c r="I4900" t="s">
        <v>12</v>
      </c>
      <c r="J4900">
        <v>0.8</v>
      </c>
      <c r="K4900">
        <v>5</v>
      </c>
      <c r="L4900">
        <v>2025</v>
      </c>
      <c r="M4900" t="s">
        <v>350</v>
      </c>
      <c r="N4900" s="89" cm="1">
        <f t="array" ref="N4900">IF(ISNUMBER(_34_KNMI_Stations[[#This Row],[Etmaal temperatuur °C]]),IF(_34_KNMI_Stations[[#This Row],[Etmaal temperatuur °C]]&lt;stookgrens[],stookgrens[]-_34_KNMI_Stations[[#This Row],[Etmaal temperatuur °C]],0),"")</f>
        <v>4</v>
      </c>
      <c r="O4900" s="89">
        <f>_34_KNMI_Stations[[#This Row],[graaddagen]]*_34_KNMI_Stations[[#This Row],[Gewogen factor]]</f>
        <v>3.2</v>
      </c>
      <c r="P4900" s="89" cm="1">
        <f t="array" ref="P4900">IF(ISNUMBER(_34_KNMI_Stations[[#This Row],[Etmaal temperatuur °C]]),IF(_34_KNMI_Stations[[#This Row],[Etmaal temperatuur °C]]&gt;stookgrens[],_34_KNMI_Stations[[#This Row],[Etmaal temperatuur °C]]-stookgrens[],0),"")</f>
        <v>0</v>
      </c>
    </row>
    <row r="4901" spans="1:16" x14ac:dyDescent="0.25">
      <c r="A4901">
        <v>275</v>
      </c>
      <c r="B4901" s="110">
        <v>45805</v>
      </c>
      <c r="C4901" s="89">
        <v>5</v>
      </c>
      <c r="D4901" s="89">
        <v>14.5</v>
      </c>
      <c r="E4901" s="96">
        <v>1786</v>
      </c>
      <c r="F4901" s="89">
        <v>0.4</v>
      </c>
      <c r="G4901" s="89">
        <v>1014.7</v>
      </c>
      <c r="H4901">
        <v>0.79</v>
      </c>
      <c r="I4901" t="s">
        <v>12</v>
      </c>
      <c r="J4901">
        <v>0.8</v>
      </c>
      <c r="K4901">
        <v>5</v>
      </c>
      <c r="L4901">
        <v>2025</v>
      </c>
      <c r="M4901" t="s">
        <v>350</v>
      </c>
      <c r="N4901" s="89" cm="1">
        <f t="array" ref="N4901">IF(ISNUMBER(_34_KNMI_Stations[[#This Row],[Etmaal temperatuur °C]]),IF(_34_KNMI_Stations[[#This Row],[Etmaal temperatuur °C]]&lt;stookgrens[],stookgrens[]-_34_KNMI_Stations[[#This Row],[Etmaal temperatuur °C]],0),"")</f>
        <v>3.5</v>
      </c>
      <c r="O4901" s="89">
        <f>_34_KNMI_Stations[[#This Row],[graaddagen]]*_34_KNMI_Stations[[#This Row],[Gewogen factor]]</f>
        <v>2.8000000000000003</v>
      </c>
      <c r="P4901" s="89" cm="1">
        <f t="array" ref="P4901">IF(ISNUMBER(_34_KNMI_Stations[[#This Row],[Etmaal temperatuur °C]]),IF(_34_KNMI_Stations[[#This Row],[Etmaal temperatuur °C]]&gt;stookgrens[],_34_KNMI_Stations[[#This Row],[Etmaal temperatuur °C]]-stookgrens[],0),"")</f>
        <v>0</v>
      </c>
    </row>
    <row r="4902" spans="1:16" x14ac:dyDescent="0.25">
      <c r="A4902">
        <v>275</v>
      </c>
      <c r="B4902" s="110">
        <v>45806</v>
      </c>
      <c r="C4902" s="89">
        <v>3.9</v>
      </c>
      <c r="D4902" s="89">
        <v>14.1</v>
      </c>
      <c r="E4902" s="96">
        <v>899</v>
      </c>
      <c r="F4902" s="89">
        <v>0.4</v>
      </c>
      <c r="G4902" s="89">
        <v>1020.2</v>
      </c>
      <c r="H4902">
        <v>0.83</v>
      </c>
      <c r="I4902" t="s">
        <v>12</v>
      </c>
      <c r="J4902">
        <v>0.8</v>
      </c>
      <c r="K4902">
        <v>5</v>
      </c>
      <c r="L4902">
        <v>2025</v>
      </c>
      <c r="M4902" t="s">
        <v>350</v>
      </c>
      <c r="N4902" s="89" cm="1">
        <f t="array" ref="N4902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4902" s="89">
        <f>_34_KNMI_Stations[[#This Row],[graaddagen]]*_34_KNMI_Stations[[#This Row],[Gewogen factor]]</f>
        <v>3.1200000000000006</v>
      </c>
      <c r="P4902" s="89" cm="1">
        <f t="array" ref="P4902">IF(ISNUMBER(_34_KNMI_Stations[[#This Row],[Etmaal temperatuur °C]]),IF(_34_KNMI_Stations[[#This Row],[Etmaal temperatuur °C]]&gt;stookgrens[],_34_KNMI_Stations[[#This Row],[Etmaal temperatuur °C]]-stookgrens[],0),"")</f>
        <v>0</v>
      </c>
    </row>
    <row r="4903" spans="1:16" x14ac:dyDescent="0.25">
      <c r="A4903">
        <v>275</v>
      </c>
      <c r="B4903" s="110">
        <v>45807</v>
      </c>
      <c r="C4903" s="89">
        <v>3.7</v>
      </c>
      <c r="D4903" s="89">
        <v>17.600000000000001</v>
      </c>
      <c r="E4903" s="96">
        <v>1734</v>
      </c>
      <c r="F4903" s="89">
        <v>0</v>
      </c>
      <c r="G4903" s="89">
        <v>1019.4</v>
      </c>
      <c r="H4903">
        <v>0.78</v>
      </c>
      <c r="I4903" t="s">
        <v>12</v>
      </c>
      <c r="J4903">
        <v>0.8</v>
      </c>
      <c r="K4903">
        <v>5</v>
      </c>
      <c r="L4903">
        <v>2025</v>
      </c>
      <c r="M4903" t="s">
        <v>350</v>
      </c>
      <c r="N4903" s="89" cm="1">
        <f t="array" ref="N4903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4903" s="89">
        <f>_34_KNMI_Stations[[#This Row],[graaddagen]]*_34_KNMI_Stations[[#This Row],[Gewogen factor]]</f>
        <v>0.3199999999999989</v>
      </c>
      <c r="P4903" s="89" cm="1">
        <f t="array" ref="P4903">IF(ISNUMBER(_34_KNMI_Stations[[#This Row],[Etmaal temperatuur °C]]),IF(_34_KNMI_Stations[[#This Row],[Etmaal temperatuur °C]]&gt;stookgrens[],_34_KNMI_Stations[[#This Row],[Etmaal temperatuur °C]]-stookgrens[],0),"")</f>
        <v>0</v>
      </c>
    </row>
    <row r="4904" spans="1:16" x14ac:dyDescent="0.25">
      <c r="A4904">
        <v>275</v>
      </c>
      <c r="B4904" s="110">
        <v>45808</v>
      </c>
      <c r="C4904" s="89">
        <v>1.8</v>
      </c>
      <c r="D4904" s="89">
        <v>19.399999999999999</v>
      </c>
      <c r="E4904" s="96">
        <v>2251</v>
      </c>
      <c r="F4904" s="89">
        <v>4.7</v>
      </c>
      <c r="G4904" s="89">
        <v>1016.7</v>
      </c>
      <c r="H4904">
        <v>0.7</v>
      </c>
      <c r="I4904" t="s">
        <v>12</v>
      </c>
      <c r="J4904">
        <v>0.8</v>
      </c>
      <c r="K4904">
        <v>5</v>
      </c>
      <c r="L4904">
        <v>2025</v>
      </c>
      <c r="M4904" t="s">
        <v>350</v>
      </c>
      <c r="N4904" s="89" cm="1">
        <f t="array" ref="N4904">IF(ISNUMBER(_34_KNMI_Stations[[#This Row],[Etmaal temperatuur °C]]),IF(_34_KNMI_Stations[[#This Row],[Etmaal temperatuur °C]]&lt;stookgrens[],stookgrens[]-_34_KNMI_Stations[[#This Row],[Etmaal temperatuur °C]],0),"")</f>
        <v>0</v>
      </c>
      <c r="O4904" s="89">
        <f>_34_KNMI_Stations[[#This Row],[graaddagen]]*_34_KNMI_Stations[[#This Row],[Gewogen factor]]</f>
        <v>0</v>
      </c>
      <c r="P4904" s="89" cm="1">
        <f t="array" ref="P4904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4905" spans="1:16" x14ac:dyDescent="0.25">
      <c r="A4905">
        <v>275</v>
      </c>
      <c r="B4905" s="110">
        <v>45809</v>
      </c>
      <c r="C4905" s="89">
        <v>4</v>
      </c>
      <c r="D4905" s="89">
        <v>16.5</v>
      </c>
      <c r="E4905" s="96">
        <v>1510</v>
      </c>
      <c r="F4905" s="89">
        <v>0</v>
      </c>
      <c r="G4905" s="89">
        <v>1013.5</v>
      </c>
      <c r="H4905">
        <v>0.73</v>
      </c>
      <c r="I4905" t="s">
        <v>12</v>
      </c>
      <c r="J4905">
        <v>0.8</v>
      </c>
      <c r="K4905">
        <v>6</v>
      </c>
      <c r="L4905">
        <v>2025</v>
      </c>
      <c r="M4905" t="s">
        <v>350</v>
      </c>
      <c r="N4905" s="89" cm="1">
        <f t="array" ref="N4905">IF(ISNUMBER(_34_KNMI_Stations[[#This Row],[Etmaal temperatuur °C]]),IF(_34_KNMI_Stations[[#This Row],[Etmaal temperatuur °C]]&lt;stookgrens[],stookgrens[]-_34_KNMI_Stations[[#This Row],[Etmaal temperatuur °C]],0),"")</f>
        <v>1.5</v>
      </c>
      <c r="O4905" s="89">
        <f>_34_KNMI_Stations[[#This Row],[graaddagen]]*_34_KNMI_Stations[[#This Row],[Gewogen factor]]</f>
        <v>1.2000000000000002</v>
      </c>
      <c r="P4905" s="89" cm="1">
        <f t="array" ref="P4905">IF(ISNUMBER(_34_KNMI_Stations[[#This Row],[Etmaal temperatuur °C]]),IF(_34_KNMI_Stations[[#This Row],[Etmaal temperatuur °C]]&gt;stookgrens[],_34_KNMI_Stations[[#This Row],[Etmaal temperatuur °C]]-stookgrens[],0),"")</f>
        <v>0</v>
      </c>
    </row>
    <row r="4906" spans="1:16" x14ac:dyDescent="0.25">
      <c r="A4906">
        <v>275</v>
      </c>
      <c r="B4906" s="110">
        <v>45810</v>
      </c>
      <c r="C4906" s="89">
        <v>2.8</v>
      </c>
      <c r="D4906" s="89">
        <v>13.5</v>
      </c>
      <c r="E4906" s="96">
        <v>1901</v>
      </c>
      <c r="F4906" s="89">
        <v>0.1</v>
      </c>
      <c r="G4906" s="89">
        <v>1015.7</v>
      </c>
      <c r="H4906">
        <v>0.7</v>
      </c>
      <c r="I4906" t="s">
        <v>12</v>
      </c>
      <c r="J4906">
        <v>0.8</v>
      </c>
      <c r="K4906">
        <v>6</v>
      </c>
      <c r="L4906">
        <v>2025</v>
      </c>
      <c r="M4906" t="s">
        <v>351</v>
      </c>
      <c r="N4906" s="89" cm="1">
        <f t="array" ref="N4906">IF(ISNUMBER(_34_KNMI_Stations[[#This Row],[Etmaal temperatuur °C]]),IF(_34_KNMI_Stations[[#This Row],[Etmaal temperatuur °C]]&lt;stookgrens[],stookgrens[]-_34_KNMI_Stations[[#This Row],[Etmaal temperatuur °C]],0),"")</f>
        <v>4.5</v>
      </c>
      <c r="O4906" s="89">
        <f>_34_KNMI_Stations[[#This Row],[graaddagen]]*_34_KNMI_Stations[[#This Row],[Gewogen factor]]</f>
        <v>3.6</v>
      </c>
      <c r="P4906" s="89" cm="1">
        <f t="array" ref="P4906">IF(ISNUMBER(_34_KNMI_Stations[[#This Row],[Etmaal temperatuur °C]]),IF(_34_KNMI_Stations[[#This Row],[Etmaal temperatuur °C]]&gt;stookgrens[],_34_KNMI_Stations[[#This Row],[Etmaal temperatuur °C]]-stookgrens[],0),"")</f>
        <v>0</v>
      </c>
    </row>
    <row r="4907" spans="1:16" x14ac:dyDescent="0.25">
      <c r="A4907">
        <v>275</v>
      </c>
      <c r="B4907" s="110">
        <v>45811</v>
      </c>
      <c r="C4907" s="89">
        <v>4.0999999999999996</v>
      </c>
      <c r="D4907" s="89">
        <v>16.7</v>
      </c>
      <c r="E4907" s="96">
        <v>2111</v>
      </c>
      <c r="F4907" s="89">
        <v>-0.1</v>
      </c>
      <c r="G4907" s="89">
        <v>1010.3</v>
      </c>
      <c r="H4907">
        <v>0.6</v>
      </c>
      <c r="I4907" t="s">
        <v>12</v>
      </c>
      <c r="J4907">
        <v>0.8</v>
      </c>
      <c r="K4907">
        <v>6</v>
      </c>
      <c r="L4907">
        <v>2025</v>
      </c>
      <c r="M4907" t="s">
        <v>351</v>
      </c>
      <c r="N4907" s="89" cm="1">
        <f t="array" ref="N4907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4907" s="89">
        <f>_34_KNMI_Stations[[#This Row],[graaddagen]]*_34_KNMI_Stations[[#This Row],[Gewogen factor]]</f>
        <v>1.0400000000000007</v>
      </c>
      <c r="P4907" s="89" cm="1">
        <f t="array" ref="P4907">IF(ISNUMBER(_34_KNMI_Stations[[#This Row],[Etmaal temperatuur °C]]),IF(_34_KNMI_Stations[[#This Row],[Etmaal temperatuur °C]]&gt;stookgrens[],_34_KNMI_Stations[[#This Row],[Etmaal temperatuur °C]]-stookgrens[],0),"")</f>
        <v>0</v>
      </c>
    </row>
    <row r="4908" spans="1:16" x14ac:dyDescent="0.25">
      <c r="A4908">
        <v>275</v>
      </c>
      <c r="B4908" s="110">
        <v>45812</v>
      </c>
      <c r="C4908" s="89">
        <v>3.4</v>
      </c>
      <c r="D4908" s="89">
        <v>14.9</v>
      </c>
      <c r="E4908" s="96">
        <v>1289</v>
      </c>
      <c r="F4908" s="89">
        <v>0.5</v>
      </c>
      <c r="G4908" s="89">
        <v>1007.3</v>
      </c>
      <c r="H4908">
        <v>0.72</v>
      </c>
      <c r="I4908" t="s">
        <v>12</v>
      </c>
      <c r="J4908">
        <v>0.8</v>
      </c>
      <c r="K4908">
        <v>6</v>
      </c>
      <c r="L4908">
        <v>2025</v>
      </c>
      <c r="M4908" t="s">
        <v>351</v>
      </c>
      <c r="N4908" s="89" cm="1">
        <f t="array" ref="N4908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4908" s="89">
        <f>_34_KNMI_Stations[[#This Row],[graaddagen]]*_34_KNMI_Stations[[#This Row],[Gewogen factor]]</f>
        <v>2.48</v>
      </c>
      <c r="P4908" s="89" cm="1">
        <f t="array" ref="P4908">IF(ISNUMBER(_34_KNMI_Stations[[#This Row],[Etmaal temperatuur °C]]),IF(_34_KNMI_Stations[[#This Row],[Etmaal temperatuur °C]]&gt;stookgrens[],_34_KNMI_Stations[[#This Row],[Etmaal temperatuur °C]]-stookgrens[],0),"")</f>
        <v>0</v>
      </c>
    </row>
    <row r="4909" spans="1:16" x14ac:dyDescent="0.25">
      <c r="A4909">
        <v>275</v>
      </c>
      <c r="B4909" s="110">
        <v>45813</v>
      </c>
      <c r="C4909" s="89">
        <v>4.2</v>
      </c>
      <c r="D4909" s="89">
        <v>14.5</v>
      </c>
      <c r="E4909" s="96">
        <v>1346</v>
      </c>
      <c r="F4909" s="89">
        <v>8.1999999999999993</v>
      </c>
      <c r="G4909" s="89">
        <v>1006.8</v>
      </c>
      <c r="H4909">
        <v>0.8</v>
      </c>
      <c r="I4909" t="s">
        <v>12</v>
      </c>
      <c r="J4909">
        <v>0.8</v>
      </c>
      <c r="K4909">
        <v>6</v>
      </c>
      <c r="L4909">
        <v>2025</v>
      </c>
      <c r="M4909" t="s">
        <v>351</v>
      </c>
      <c r="N4909" s="89" cm="1">
        <f t="array" ref="N4909">IF(ISNUMBER(_34_KNMI_Stations[[#This Row],[Etmaal temperatuur °C]]),IF(_34_KNMI_Stations[[#This Row],[Etmaal temperatuur °C]]&lt;stookgrens[],stookgrens[]-_34_KNMI_Stations[[#This Row],[Etmaal temperatuur °C]],0),"")</f>
        <v>3.5</v>
      </c>
      <c r="O4909" s="89">
        <f>_34_KNMI_Stations[[#This Row],[graaddagen]]*_34_KNMI_Stations[[#This Row],[Gewogen factor]]</f>
        <v>2.8000000000000003</v>
      </c>
      <c r="P4909" s="89" cm="1">
        <f t="array" ref="P4909">IF(ISNUMBER(_34_KNMI_Stations[[#This Row],[Etmaal temperatuur °C]]),IF(_34_KNMI_Stations[[#This Row],[Etmaal temperatuur °C]]&gt;stookgrens[],_34_KNMI_Stations[[#This Row],[Etmaal temperatuur °C]]-stookgrens[],0),"")</f>
        <v>0</v>
      </c>
    </row>
    <row r="4910" spans="1:16" x14ac:dyDescent="0.25">
      <c r="A4910">
        <v>275</v>
      </c>
      <c r="B4910" s="110">
        <v>45814</v>
      </c>
      <c r="C4910" s="89">
        <v>5.0999999999999996</v>
      </c>
      <c r="D4910" s="89">
        <v>15.2</v>
      </c>
      <c r="E4910" s="96">
        <v>1672</v>
      </c>
      <c r="F4910" s="89">
        <v>5</v>
      </c>
      <c r="G4910" s="89">
        <v>1007.4</v>
      </c>
      <c r="H4910">
        <v>0.78</v>
      </c>
      <c r="I4910" t="s">
        <v>12</v>
      </c>
      <c r="J4910">
        <v>0.8</v>
      </c>
      <c r="K4910">
        <v>6</v>
      </c>
      <c r="L4910">
        <v>2025</v>
      </c>
      <c r="M4910" t="s">
        <v>351</v>
      </c>
      <c r="N4910" s="89" cm="1">
        <f t="array" ref="N4910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4910" s="89">
        <f>_34_KNMI_Stations[[#This Row],[graaddagen]]*_34_KNMI_Stations[[#This Row],[Gewogen factor]]</f>
        <v>2.2400000000000007</v>
      </c>
      <c r="P4910" s="89" cm="1">
        <f t="array" ref="P4910">IF(ISNUMBER(_34_KNMI_Stations[[#This Row],[Etmaal temperatuur °C]]),IF(_34_KNMI_Stations[[#This Row],[Etmaal temperatuur °C]]&gt;stookgrens[],_34_KNMI_Stations[[#This Row],[Etmaal temperatuur °C]]-stookgrens[],0),"")</f>
        <v>0</v>
      </c>
    </row>
    <row r="4911" spans="1:16" x14ac:dyDescent="0.25">
      <c r="A4911">
        <v>275</v>
      </c>
      <c r="B4911" s="110">
        <v>45815</v>
      </c>
      <c r="C4911" s="89">
        <v>3.6</v>
      </c>
      <c r="D4911" s="89">
        <v>13.5</v>
      </c>
      <c r="E4911" s="96">
        <v>1347</v>
      </c>
      <c r="F4911" s="89">
        <v>7.7</v>
      </c>
      <c r="G4911" s="89">
        <v>1007.3</v>
      </c>
      <c r="H4911">
        <v>0.83</v>
      </c>
      <c r="I4911" t="s">
        <v>12</v>
      </c>
      <c r="J4911">
        <v>0.8</v>
      </c>
      <c r="K4911">
        <v>6</v>
      </c>
      <c r="L4911">
        <v>2025</v>
      </c>
      <c r="M4911" t="s">
        <v>351</v>
      </c>
      <c r="N4911" s="89" cm="1">
        <f t="array" ref="N4911">IF(ISNUMBER(_34_KNMI_Stations[[#This Row],[Etmaal temperatuur °C]]),IF(_34_KNMI_Stations[[#This Row],[Etmaal temperatuur °C]]&lt;stookgrens[],stookgrens[]-_34_KNMI_Stations[[#This Row],[Etmaal temperatuur °C]],0),"")</f>
        <v>4.5</v>
      </c>
      <c r="O4911" s="89">
        <f>_34_KNMI_Stations[[#This Row],[graaddagen]]*_34_KNMI_Stations[[#This Row],[Gewogen factor]]</f>
        <v>3.6</v>
      </c>
      <c r="P4911" s="89" cm="1">
        <f t="array" ref="P4911">IF(ISNUMBER(_34_KNMI_Stations[[#This Row],[Etmaal temperatuur °C]]),IF(_34_KNMI_Stations[[#This Row],[Etmaal temperatuur °C]]&gt;stookgrens[],_34_KNMI_Stations[[#This Row],[Etmaal temperatuur °C]]-stookgrens[],0),"")</f>
        <v>0</v>
      </c>
    </row>
    <row r="4912" spans="1:16" x14ac:dyDescent="0.25">
      <c r="A4912">
        <v>275</v>
      </c>
      <c r="B4912" s="110">
        <v>45816</v>
      </c>
      <c r="C4912" s="89">
        <v>5</v>
      </c>
      <c r="D4912" s="89">
        <v>12</v>
      </c>
      <c r="E4912" s="96">
        <v>1487</v>
      </c>
      <c r="F4912" s="89">
        <v>5.9</v>
      </c>
      <c r="G4912" s="89">
        <v>1013.2</v>
      </c>
      <c r="H4912">
        <v>0.81</v>
      </c>
      <c r="I4912" t="s">
        <v>12</v>
      </c>
      <c r="J4912">
        <v>0.8</v>
      </c>
      <c r="K4912">
        <v>6</v>
      </c>
      <c r="L4912">
        <v>2025</v>
      </c>
      <c r="M4912" t="s">
        <v>351</v>
      </c>
      <c r="N4912" s="89" cm="1">
        <f t="array" ref="N4912">IF(ISNUMBER(_34_KNMI_Stations[[#This Row],[Etmaal temperatuur °C]]),IF(_34_KNMI_Stations[[#This Row],[Etmaal temperatuur °C]]&lt;stookgrens[],stookgrens[]-_34_KNMI_Stations[[#This Row],[Etmaal temperatuur °C]],0),"")</f>
        <v>6</v>
      </c>
      <c r="O4912" s="89">
        <f>_34_KNMI_Stations[[#This Row],[graaddagen]]*_34_KNMI_Stations[[#This Row],[Gewogen factor]]</f>
        <v>4.8000000000000007</v>
      </c>
      <c r="P4912" s="89" cm="1">
        <f t="array" ref="P4912">IF(ISNUMBER(_34_KNMI_Stations[[#This Row],[Etmaal temperatuur °C]]),IF(_34_KNMI_Stations[[#This Row],[Etmaal temperatuur °C]]&gt;stookgrens[],_34_KNMI_Stations[[#This Row],[Etmaal temperatuur °C]]-stookgrens[],0),"")</f>
        <v>0</v>
      </c>
    </row>
    <row r="4913" spans="1:16" x14ac:dyDescent="0.25">
      <c r="A4913">
        <v>275</v>
      </c>
      <c r="B4913" s="110">
        <v>45817</v>
      </c>
      <c r="C4913" s="89">
        <v>3.1</v>
      </c>
      <c r="D4913" s="89">
        <v>14.1</v>
      </c>
      <c r="E4913" s="96">
        <v>1598</v>
      </c>
      <c r="F4913" s="89">
        <v>1.2</v>
      </c>
      <c r="G4913" s="89">
        <v>1021.2</v>
      </c>
      <c r="H4913">
        <v>0.74</v>
      </c>
      <c r="I4913" t="s">
        <v>12</v>
      </c>
      <c r="J4913">
        <v>0.8</v>
      </c>
      <c r="K4913">
        <v>6</v>
      </c>
      <c r="L4913">
        <v>2025</v>
      </c>
      <c r="M4913" t="s">
        <v>352</v>
      </c>
      <c r="N4913" s="89" cm="1">
        <f t="array" ref="N4913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4913" s="89">
        <f>_34_KNMI_Stations[[#This Row],[graaddagen]]*_34_KNMI_Stations[[#This Row],[Gewogen factor]]</f>
        <v>3.1200000000000006</v>
      </c>
      <c r="P4913" s="89" cm="1">
        <f t="array" ref="P4913">IF(ISNUMBER(_34_KNMI_Stations[[#This Row],[Etmaal temperatuur °C]]),IF(_34_KNMI_Stations[[#This Row],[Etmaal temperatuur °C]]&gt;stookgrens[],_34_KNMI_Stations[[#This Row],[Etmaal temperatuur °C]]-stookgrens[],0),"")</f>
        <v>0</v>
      </c>
    </row>
    <row r="4914" spans="1:16" x14ac:dyDescent="0.25">
      <c r="A4914">
        <v>275</v>
      </c>
      <c r="B4914" s="110">
        <v>45818</v>
      </c>
      <c r="C4914" s="89">
        <v>4.7</v>
      </c>
      <c r="D4914" s="89">
        <v>13.6</v>
      </c>
      <c r="E4914" s="96">
        <v>1009</v>
      </c>
      <c r="F4914" s="89">
        <v>1.1000000000000001</v>
      </c>
      <c r="G4914" s="89">
        <v>1016.4</v>
      </c>
      <c r="H4914">
        <v>0.8</v>
      </c>
      <c r="I4914" t="s">
        <v>12</v>
      </c>
      <c r="J4914">
        <v>0.8</v>
      </c>
      <c r="K4914">
        <v>6</v>
      </c>
      <c r="L4914">
        <v>2025</v>
      </c>
      <c r="M4914" t="s">
        <v>352</v>
      </c>
      <c r="N4914" s="89" cm="1">
        <f t="array" ref="N4914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4914" s="89">
        <f>_34_KNMI_Stations[[#This Row],[graaddagen]]*_34_KNMI_Stations[[#This Row],[Gewogen factor]]</f>
        <v>3.5200000000000005</v>
      </c>
      <c r="P4914" s="89" cm="1">
        <f t="array" ref="P4914">IF(ISNUMBER(_34_KNMI_Stations[[#This Row],[Etmaal temperatuur °C]]),IF(_34_KNMI_Stations[[#This Row],[Etmaal temperatuur °C]]&gt;stookgrens[],_34_KNMI_Stations[[#This Row],[Etmaal temperatuur °C]]-stookgrens[],0),"")</f>
        <v>0</v>
      </c>
    </row>
    <row r="4915" spans="1:16" x14ac:dyDescent="0.25">
      <c r="A4915">
        <v>275</v>
      </c>
      <c r="B4915" s="110">
        <v>45819</v>
      </c>
      <c r="C4915" s="89">
        <v>2</v>
      </c>
      <c r="D4915" s="89">
        <v>13.8</v>
      </c>
      <c r="E4915" s="96">
        <v>2666</v>
      </c>
      <c r="F4915" s="89">
        <v>0</v>
      </c>
      <c r="G4915" s="89">
        <v>1022.1</v>
      </c>
      <c r="H4915">
        <v>0.71</v>
      </c>
      <c r="I4915" t="s">
        <v>12</v>
      </c>
      <c r="J4915">
        <v>0.8</v>
      </c>
      <c r="K4915">
        <v>6</v>
      </c>
      <c r="L4915">
        <v>2025</v>
      </c>
      <c r="M4915" t="s">
        <v>352</v>
      </c>
      <c r="N4915" s="89" cm="1">
        <f t="array" ref="N4915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4915" s="89">
        <f>_34_KNMI_Stations[[#This Row],[graaddagen]]*_34_KNMI_Stations[[#This Row],[Gewogen factor]]</f>
        <v>3.3599999999999994</v>
      </c>
      <c r="P4915" s="89" cm="1">
        <f t="array" ref="P4915">IF(ISNUMBER(_34_KNMI_Stations[[#This Row],[Etmaal temperatuur °C]]),IF(_34_KNMI_Stations[[#This Row],[Etmaal temperatuur °C]]&gt;stookgrens[],_34_KNMI_Stations[[#This Row],[Etmaal temperatuur °C]]-stookgrens[],0),"")</f>
        <v>0</v>
      </c>
    </row>
    <row r="4916" spans="1:16" x14ac:dyDescent="0.25">
      <c r="A4916">
        <v>275</v>
      </c>
      <c r="B4916" s="110">
        <v>45820</v>
      </c>
      <c r="C4916" s="89">
        <v>4.5999999999999996</v>
      </c>
      <c r="D4916" s="89">
        <v>20</v>
      </c>
      <c r="E4916" s="96">
        <v>2877</v>
      </c>
      <c r="F4916" s="89">
        <v>0</v>
      </c>
      <c r="G4916" s="89">
        <v>1017.9</v>
      </c>
      <c r="H4916">
        <v>0.56999999999999995</v>
      </c>
      <c r="I4916" t="s">
        <v>12</v>
      </c>
      <c r="J4916">
        <v>0.8</v>
      </c>
      <c r="K4916">
        <v>6</v>
      </c>
      <c r="L4916">
        <v>2025</v>
      </c>
      <c r="M4916" t="s">
        <v>352</v>
      </c>
      <c r="N4916" s="89" cm="1">
        <f t="array" ref="N4916">IF(ISNUMBER(_34_KNMI_Stations[[#This Row],[Etmaal temperatuur °C]]),IF(_34_KNMI_Stations[[#This Row],[Etmaal temperatuur °C]]&lt;stookgrens[],stookgrens[]-_34_KNMI_Stations[[#This Row],[Etmaal temperatuur °C]],0),"")</f>
        <v>0</v>
      </c>
      <c r="O4916" s="89">
        <f>_34_KNMI_Stations[[#This Row],[graaddagen]]*_34_KNMI_Stations[[#This Row],[Gewogen factor]]</f>
        <v>0</v>
      </c>
      <c r="P4916" s="89" cm="1">
        <f t="array" ref="P4916">IF(ISNUMBER(_34_KNMI_Stations[[#This Row],[Etmaal temperatuur °C]]),IF(_34_KNMI_Stations[[#This Row],[Etmaal temperatuur °C]]&gt;stookgrens[],_34_KNMI_Stations[[#This Row],[Etmaal temperatuur °C]]-stookgrens[],0),"")</f>
        <v>2</v>
      </c>
    </row>
    <row r="4917" spans="1:16" x14ac:dyDescent="0.25">
      <c r="A4917">
        <v>275</v>
      </c>
      <c r="B4917" s="110">
        <v>45821</v>
      </c>
      <c r="C4917" s="89">
        <v>2.9</v>
      </c>
      <c r="D4917" s="89">
        <v>25.2</v>
      </c>
      <c r="E4917" s="96">
        <v>2747</v>
      </c>
      <c r="F4917" s="89">
        <v>0</v>
      </c>
      <c r="G4917" s="89">
        <v>1018.5</v>
      </c>
      <c r="H4917">
        <v>0.53</v>
      </c>
      <c r="I4917" t="s">
        <v>12</v>
      </c>
      <c r="J4917">
        <v>0.8</v>
      </c>
      <c r="K4917">
        <v>6</v>
      </c>
      <c r="L4917">
        <v>2025</v>
      </c>
      <c r="M4917" t="s">
        <v>352</v>
      </c>
      <c r="N4917" s="89" cm="1">
        <f t="array" ref="N4917">IF(ISNUMBER(_34_KNMI_Stations[[#This Row],[Etmaal temperatuur °C]]),IF(_34_KNMI_Stations[[#This Row],[Etmaal temperatuur °C]]&lt;stookgrens[],stookgrens[]-_34_KNMI_Stations[[#This Row],[Etmaal temperatuur °C]],0),"")</f>
        <v>0</v>
      </c>
      <c r="O4917" s="89">
        <f>_34_KNMI_Stations[[#This Row],[graaddagen]]*_34_KNMI_Stations[[#This Row],[Gewogen factor]]</f>
        <v>0</v>
      </c>
      <c r="P4917" s="89" cm="1">
        <f t="array" ref="P4917">IF(ISNUMBER(_34_KNMI_Stations[[#This Row],[Etmaal temperatuur °C]]),IF(_34_KNMI_Stations[[#This Row],[Etmaal temperatuur °C]]&gt;stookgrens[],_34_KNMI_Stations[[#This Row],[Etmaal temperatuur °C]]-stookgrens[],0),"")</f>
        <v>7.1999999999999993</v>
      </c>
    </row>
    <row r="4918" spans="1:16" x14ac:dyDescent="0.25">
      <c r="A4918">
        <v>275</v>
      </c>
      <c r="B4918" s="110">
        <v>45822</v>
      </c>
      <c r="C4918" s="89">
        <v>3.1</v>
      </c>
      <c r="D4918" s="89">
        <v>23.8</v>
      </c>
      <c r="E4918" s="96">
        <v>2001</v>
      </c>
      <c r="F4918" s="89">
        <v>-0.1</v>
      </c>
      <c r="G4918" s="89">
        <v>1017.1</v>
      </c>
      <c r="H4918">
        <v>0.59</v>
      </c>
      <c r="I4918" t="s">
        <v>12</v>
      </c>
      <c r="J4918">
        <v>0.8</v>
      </c>
      <c r="K4918">
        <v>6</v>
      </c>
      <c r="L4918">
        <v>2025</v>
      </c>
      <c r="M4918" t="s">
        <v>352</v>
      </c>
      <c r="N4918" s="89" cm="1">
        <f t="array" ref="N4918">IF(ISNUMBER(_34_KNMI_Stations[[#This Row],[Etmaal temperatuur °C]]),IF(_34_KNMI_Stations[[#This Row],[Etmaal temperatuur °C]]&lt;stookgrens[],stookgrens[]-_34_KNMI_Stations[[#This Row],[Etmaal temperatuur °C]],0),"")</f>
        <v>0</v>
      </c>
      <c r="O4918" s="89">
        <f>_34_KNMI_Stations[[#This Row],[graaddagen]]*_34_KNMI_Stations[[#This Row],[Gewogen factor]]</f>
        <v>0</v>
      </c>
      <c r="P4918" s="89" cm="1">
        <f t="array" ref="P4918">IF(ISNUMBER(_34_KNMI_Stations[[#This Row],[Etmaal temperatuur °C]]),IF(_34_KNMI_Stations[[#This Row],[Etmaal temperatuur °C]]&gt;stookgrens[],_34_KNMI_Stations[[#This Row],[Etmaal temperatuur °C]]-stookgrens[],0),"")</f>
        <v>5.8000000000000007</v>
      </c>
    </row>
    <row r="4919" spans="1:16" x14ac:dyDescent="0.25">
      <c r="A4919">
        <v>275</v>
      </c>
      <c r="B4919" s="110">
        <v>45823</v>
      </c>
      <c r="C4919" s="89">
        <v>3.2</v>
      </c>
      <c r="D4919" s="89">
        <v>17.600000000000001</v>
      </c>
      <c r="E4919" s="96">
        <v>1891</v>
      </c>
      <c r="F4919" s="89">
        <v>0</v>
      </c>
      <c r="G4919" s="89">
        <v>1021.4</v>
      </c>
      <c r="H4919">
        <v>0.64</v>
      </c>
      <c r="I4919" t="s">
        <v>12</v>
      </c>
      <c r="J4919">
        <v>0.8</v>
      </c>
      <c r="K4919">
        <v>6</v>
      </c>
      <c r="L4919">
        <v>2025</v>
      </c>
      <c r="M4919" t="s">
        <v>352</v>
      </c>
      <c r="N4919" s="89" cm="1">
        <f t="array" ref="N4919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4919" s="89">
        <f>_34_KNMI_Stations[[#This Row],[graaddagen]]*_34_KNMI_Stations[[#This Row],[Gewogen factor]]</f>
        <v>0.3199999999999989</v>
      </c>
      <c r="P4919" s="89" cm="1">
        <f t="array" ref="P4919">IF(ISNUMBER(_34_KNMI_Stations[[#This Row],[Etmaal temperatuur °C]]),IF(_34_KNMI_Stations[[#This Row],[Etmaal temperatuur °C]]&gt;stookgrens[],_34_KNMI_Stations[[#This Row],[Etmaal temperatuur °C]]-stookgrens[],0),"")</f>
        <v>0</v>
      </c>
    </row>
    <row r="4920" spans="1:16" x14ac:dyDescent="0.25">
      <c r="A4920">
        <v>275</v>
      </c>
      <c r="B4920" s="110">
        <v>45824</v>
      </c>
      <c r="C4920" s="89">
        <v>2.4</v>
      </c>
      <c r="D4920" s="89">
        <v>17.399999999999999</v>
      </c>
      <c r="E4920" s="96">
        <v>2452</v>
      </c>
      <c r="F4920" s="89">
        <v>0</v>
      </c>
      <c r="G4920" s="89">
        <v>1026.5999999999999</v>
      </c>
      <c r="H4920">
        <v>0.7</v>
      </c>
      <c r="I4920" t="s">
        <v>12</v>
      </c>
      <c r="J4920">
        <v>0.8</v>
      </c>
      <c r="K4920">
        <v>6</v>
      </c>
      <c r="L4920">
        <v>2025</v>
      </c>
      <c r="M4920" t="s">
        <v>353</v>
      </c>
      <c r="N4920" s="89" cm="1">
        <f t="array" ref="N4920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4920" s="89">
        <f>_34_KNMI_Stations[[#This Row],[graaddagen]]*_34_KNMI_Stations[[#This Row],[Gewogen factor]]</f>
        <v>0.48000000000000115</v>
      </c>
      <c r="P4920" s="89" cm="1">
        <f t="array" ref="P4920">IF(ISNUMBER(_34_KNMI_Stations[[#This Row],[Etmaal temperatuur °C]]),IF(_34_KNMI_Stations[[#This Row],[Etmaal temperatuur °C]]&gt;stookgrens[],_34_KNMI_Stations[[#This Row],[Etmaal temperatuur °C]]-stookgrens[],0),"")</f>
        <v>0</v>
      </c>
    </row>
    <row r="4921" spans="1:16" x14ac:dyDescent="0.25">
      <c r="A4921">
        <v>275</v>
      </c>
      <c r="B4921" s="110">
        <v>45825</v>
      </c>
      <c r="C4921" s="89">
        <v>2.1</v>
      </c>
      <c r="D4921" s="89">
        <v>18.399999999999999</v>
      </c>
      <c r="E4921" s="96">
        <v>2790</v>
      </c>
      <c r="F4921" s="89">
        <v>0</v>
      </c>
      <c r="G4921" s="89">
        <v>1025.2</v>
      </c>
      <c r="H4921">
        <v>0.66</v>
      </c>
      <c r="I4921" t="s">
        <v>12</v>
      </c>
      <c r="J4921">
        <v>0.8</v>
      </c>
      <c r="K4921">
        <v>6</v>
      </c>
      <c r="L4921">
        <v>2025</v>
      </c>
      <c r="M4921" t="s">
        <v>353</v>
      </c>
      <c r="N4921" s="89" cm="1">
        <f t="array" ref="N4921">IF(ISNUMBER(_34_KNMI_Stations[[#This Row],[Etmaal temperatuur °C]]),IF(_34_KNMI_Stations[[#This Row],[Etmaal temperatuur °C]]&lt;stookgrens[],stookgrens[]-_34_KNMI_Stations[[#This Row],[Etmaal temperatuur °C]],0),"")</f>
        <v>0</v>
      </c>
      <c r="O4921" s="89">
        <f>_34_KNMI_Stations[[#This Row],[graaddagen]]*_34_KNMI_Stations[[#This Row],[Gewogen factor]]</f>
        <v>0</v>
      </c>
      <c r="P4921" s="89" cm="1">
        <f t="array" ref="P4921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4922" spans="1:16" x14ac:dyDescent="0.25">
      <c r="A4922">
        <v>275</v>
      </c>
      <c r="B4922" s="110">
        <v>45826</v>
      </c>
      <c r="C4922" s="89">
        <v>2.9</v>
      </c>
      <c r="D4922" s="89">
        <v>19.399999999999999</v>
      </c>
      <c r="E4922" s="96">
        <v>2562</v>
      </c>
      <c r="F4922" s="89">
        <v>0</v>
      </c>
      <c r="G4922" s="89">
        <v>1023.6</v>
      </c>
      <c r="H4922">
        <v>0.66</v>
      </c>
      <c r="I4922" t="s">
        <v>12</v>
      </c>
      <c r="J4922">
        <v>0.8</v>
      </c>
      <c r="K4922">
        <v>6</v>
      </c>
      <c r="L4922">
        <v>2025</v>
      </c>
      <c r="M4922" t="s">
        <v>353</v>
      </c>
      <c r="N4922" s="89" cm="1">
        <f t="array" ref="N4922">IF(ISNUMBER(_34_KNMI_Stations[[#This Row],[Etmaal temperatuur °C]]),IF(_34_KNMI_Stations[[#This Row],[Etmaal temperatuur °C]]&lt;stookgrens[],stookgrens[]-_34_KNMI_Stations[[#This Row],[Etmaal temperatuur °C]],0),"")</f>
        <v>0</v>
      </c>
      <c r="O4922" s="89">
        <f>_34_KNMI_Stations[[#This Row],[graaddagen]]*_34_KNMI_Stations[[#This Row],[Gewogen factor]]</f>
        <v>0</v>
      </c>
      <c r="P4922" s="89" cm="1">
        <f t="array" ref="P4922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4923" spans="1:16" x14ac:dyDescent="0.25">
      <c r="A4923">
        <v>275</v>
      </c>
      <c r="B4923" s="110">
        <v>45827</v>
      </c>
      <c r="C4923" s="89">
        <v>2.2999999999999998</v>
      </c>
      <c r="D4923" s="89">
        <v>18</v>
      </c>
      <c r="E4923" s="96">
        <v>2408</v>
      </c>
      <c r="F4923" s="89">
        <v>0</v>
      </c>
      <c r="G4923" s="89">
        <v>1026.5999999999999</v>
      </c>
      <c r="H4923">
        <v>0.63</v>
      </c>
      <c r="I4923" t="s">
        <v>12</v>
      </c>
      <c r="J4923">
        <v>0.8</v>
      </c>
      <c r="K4923">
        <v>6</v>
      </c>
      <c r="L4923">
        <v>2025</v>
      </c>
      <c r="M4923" t="s">
        <v>353</v>
      </c>
      <c r="N4923" s="89" cm="1">
        <f t="array" ref="N4923">IF(ISNUMBER(_34_KNMI_Stations[[#This Row],[Etmaal temperatuur °C]]),IF(_34_KNMI_Stations[[#This Row],[Etmaal temperatuur °C]]&lt;stookgrens[],stookgrens[]-_34_KNMI_Stations[[#This Row],[Etmaal temperatuur °C]],0),"")</f>
        <v>0</v>
      </c>
      <c r="O4923" s="89">
        <f>_34_KNMI_Stations[[#This Row],[graaddagen]]*_34_KNMI_Stations[[#This Row],[Gewogen factor]]</f>
        <v>0</v>
      </c>
      <c r="P4923" s="89" cm="1">
        <f t="array" ref="P4923">IF(ISNUMBER(_34_KNMI_Stations[[#This Row],[Etmaal temperatuur °C]]),IF(_34_KNMI_Stations[[#This Row],[Etmaal temperatuur °C]]&gt;stookgrens[],_34_KNMI_Stations[[#This Row],[Etmaal temperatuur °C]]-stookgrens[],0),"")</f>
        <v>0</v>
      </c>
    </row>
    <row r="4924" spans="1:16" x14ac:dyDescent="0.25">
      <c r="A4924">
        <v>275</v>
      </c>
      <c r="B4924" s="110">
        <v>45828</v>
      </c>
      <c r="C4924" s="89">
        <v>2.5</v>
      </c>
      <c r="D4924" s="89">
        <v>18.7</v>
      </c>
      <c r="E4924" s="96">
        <v>2919</v>
      </c>
      <c r="F4924" s="89">
        <v>0</v>
      </c>
      <c r="G4924" s="89">
        <v>1025.9000000000001</v>
      </c>
      <c r="H4924">
        <v>0.52</v>
      </c>
      <c r="I4924" t="s">
        <v>12</v>
      </c>
      <c r="J4924">
        <v>0.8</v>
      </c>
      <c r="K4924">
        <v>6</v>
      </c>
      <c r="L4924">
        <v>2025</v>
      </c>
      <c r="M4924" t="s">
        <v>353</v>
      </c>
      <c r="N4924" s="89" cm="1">
        <f t="array" ref="N4924">IF(ISNUMBER(_34_KNMI_Stations[[#This Row],[Etmaal temperatuur °C]]),IF(_34_KNMI_Stations[[#This Row],[Etmaal temperatuur °C]]&lt;stookgrens[],stookgrens[]-_34_KNMI_Stations[[#This Row],[Etmaal temperatuur °C]],0),"")</f>
        <v>0</v>
      </c>
      <c r="O4924" s="89">
        <f>_34_KNMI_Stations[[#This Row],[graaddagen]]*_34_KNMI_Stations[[#This Row],[Gewogen factor]]</f>
        <v>0</v>
      </c>
      <c r="P4924" s="89" cm="1">
        <f t="array" ref="P4924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4925" spans="1:16" x14ac:dyDescent="0.25">
      <c r="A4925">
        <v>275</v>
      </c>
      <c r="B4925" s="110">
        <v>45829</v>
      </c>
      <c r="C4925" s="89">
        <v>2.4</v>
      </c>
      <c r="D4925" s="89">
        <v>22.7</v>
      </c>
      <c r="E4925" s="96">
        <v>2954</v>
      </c>
      <c r="F4925" s="89">
        <v>0</v>
      </c>
      <c r="G4925" s="89">
        <v>1020.4</v>
      </c>
      <c r="H4925">
        <v>0.45</v>
      </c>
      <c r="I4925" t="s">
        <v>12</v>
      </c>
      <c r="J4925">
        <v>0.8</v>
      </c>
      <c r="K4925">
        <v>6</v>
      </c>
      <c r="L4925">
        <v>2025</v>
      </c>
      <c r="M4925" t="s">
        <v>353</v>
      </c>
      <c r="N4925" s="89" cm="1">
        <f t="array" ref="N4925">IF(ISNUMBER(_34_KNMI_Stations[[#This Row],[Etmaal temperatuur °C]]),IF(_34_KNMI_Stations[[#This Row],[Etmaal temperatuur °C]]&lt;stookgrens[],stookgrens[]-_34_KNMI_Stations[[#This Row],[Etmaal temperatuur °C]],0),"")</f>
        <v>0</v>
      </c>
      <c r="O4925" s="89">
        <f>_34_KNMI_Stations[[#This Row],[graaddagen]]*_34_KNMI_Stations[[#This Row],[Gewogen factor]]</f>
        <v>0</v>
      </c>
      <c r="P4925" s="89" cm="1">
        <f t="array" ref="P4925">IF(ISNUMBER(_34_KNMI_Stations[[#This Row],[Etmaal temperatuur °C]]),IF(_34_KNMI_Stations[[#This Row],[Etmaal temperatuur °C]]&gt;stookgrens[],_34_KNMI_Stations[[#This Row],[Etmaal temperatuur °C]]-stookgrens[],0),"")</f>
        <v>4.6999999999999993</v>
      </c>
    </row>
    <row r="4926" spans="1:16" x14ac:dyDescent="0.25">
      <c r="A4926">
        <v>275</v>
      </c>
      <c r="B4926" s="110">
        <v>45830</v>
      </c>
      <c r="C4926" s="89">
        <v>3.6</v>
      </c>
      <c r="D4926" s="89">
        <v>23.5</v>
      </c>
      <c r="E4926" s="96">
        <v>1860</v>
      </c>
      <c r="F4926" s="89">
        <v>0.1</v>
      </c>
      <c r="G4926" s="89">
        <v>1013.3</v>
      </c>
      <c r="H4926">
        <v>0.51</v>
      </c>
      <c r="I4926" t="s">
        <v>12</v>
      </c>
      <c r="J4926">
        <v>0.8</v>
      </c>
      <c r="K4926">
        <v>6</v>
      </c>
      <c r="L4926">
        <v>2025</v>
      </c>
      <c r="M4926" t="s">
        <v>353</v>
      </c>
      <c r="N4926" s="89" cm="1">
        <f t="array" ref="N4926">IF(ISNUMBER(_34_KNMI_Stations[[#This Row],[Etmaal temperatuur °C]]),IF(_34_KNMI_Stations[[#This Row],[Etmaal temperatuur °C]]&lt;stookgrens[],stookgrens[]-_34_KNMI_Stations[[#This Row],[Etmaal temperatuur °C]],0),"")</f>
        <v>0</v>
      </c>
      <c r="O4926" s="89">
        <f>_34_KNMI_Stations[[#This Row],[graaddagen]]*_34_KNMI_Stations[[#This Row],[Gewogen factor]]</f>
        <v>0</v>
      </c>
      <c r="P4926" s="89" cm="1">
        <f t="array" ref="P4926">IF(ISNUMBER(_34_KNMI_Stations[[#This Row],[Etmaal temperatuur °C]]),IF(_34_KNMI_Stations[[#This Row],[Etmaal temperatuur °C]]&gt;stookgrens[],_34_KNMI_Stations[[#This Row],[Etmaal temperatuur °C]]-stookgrens[],0),"")</f>
        <v>5.5</v>
      </c>
    </row>
    <row r="4927" spans="1:16" x14ac:dyDescent="0.25">
      <c r="A4927">
        <v>275</v>
      </c>
      <c r="B4927" s="110">
        <v>45831</v>
      </c>
      <c r="C4927" s="89">
        <v>6.3</v>
      </c>
      <c r="D4927" s="89">
        <v>18.5</v>
      </c>
      <c r="E4927" s="96">
        <v>2185</v>
      </c>
      <c r="F4927" s="89">
        <v>0.2</v>
      </c>
      <c r="G4927" s="89">
        <v>1011.4</v>
      </c>
      <c r="H4927">
        <v>0.55000000000000004</v>
      </c>
      <c r="I4927" t="s">
        <v>12</v>
      </c>
      <c r="J4927">
        <v>0.8</v>
      </c>
      <c r="K4927">
        <v>6</v>
      </c>
      <c r="L4927">
        <v>2025</v>
      </c>
      <c r="M4927" t="s">
        <v>354</v>
      </c>
      <c r="N4927" s="89" cm="1">
        <f t="array" ref="N4927">IF(ISNUMBER(_34_KNMI_Stations[[#This Row],[Etmaal temperatuur °C]]),IF(_34_KNMI_Stations[[#This Row],[Etmaal temperatuur °C]]&lt;stookgrens[],stookgrens[]-_34_KNMI_Stations[[#This Row],[Etmaal temperatuur °C]],0),"")</f>
        <v>0</v>
      </c>
      <c r="O4927" s="89">
        <f>_34_KNMI_Stations[[#This Row],[graaddagen]]*_34_KNMI_Stations[[#This Row],[Gewogen factor]]</f>
        <v>0</v>
      </c>
      <c r="P4927" s="89" cm="1">
        <f t="array" ref="P4927">IF(ISNUMBER(_34_KNMI_Stations[[#This Row],[Etmaal temperatuur °C]]),IF(_34_KNMI_Stations[[#This Row],[Etmaal temperatuur °C]]&gt;stookgrens[],_34_KNMI_Stations[[#This Row],[Etmaal temperatuur °C]]-stookgrens[],0),"")</f>
        <v>0.5</v>
      </c>
    </row>
    <row r="4928" spans="1:16" x14ac:dyDescent="0.25">
      <c r="A4928">
        <v>275</v>
      </c>
      <c r="B4928" s="110">
        <v>45832</v>
      </c>
      <c r="C4928" s="89">
        <v>5.4</v>
      </c>
      <c r="D4928" s="89">
        <v>17.899999999999999</v>
      </c>
      <c r="E4928" s="96">
        <v>1212</v>
      </c>
      <c r="F4928" s="89">
        <v>0</v>
      </c>
      <c r="G4928" s="89">
        <v>1012</v>
      </c>
      <c r="H4928">
        <v>0.69</v>
      </c>
      <c r="I4928" t="s">
        <v>12</v>
      </c>
      <c r="J4928">
        <v>0.8</v>
      </c>
      <c r="K4928">
        <v>6</v>
      </c>
      <c r="L4928">
        <v>2025</v>
      </c>
      <c r="M4928" t="s">
        <v>354</v>
      </c>
      <c r="N4928" s="89" cm="1">
        <f t="array" ref="N4928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4928" s="89">
        <f>_34_KNMI_Stations[[#This Row],[graaddagen]]*_34_KNMI_Stations[[#This Row],[Gewogen factor]]</f>
        <v>8.000000000000114E-2</v>
      </c>
      <c r="P4928" s="89" cm="1">
        <f t="array" ref="P4928">IF(ISNUMBER(_34_KNMI_Stations[[#This Row],[Etmaal temperatuur °C]]),IF(_34_KNMI_Stations[[#This Row],[Etmaal temperatuur °C]]&gt;stookgrens[],_34_KNMI_Stations[[#This Row],[Etmaal temperatuur °C]]-stookgrens[],0),"")</f>
        <v>0</v>
      </c>
    </row>
    <row r="4929" spans="1:16" x14ac:dyDescent="0.25">
      <c r="A4929">
        <v>275</v>
      </c>
      <c r="B4929" s="110">
        <v>45833</v>
      </c>
      <c r="C4929" s="89">
        <v>3.7</v>
      </c>
      <c r="D4929" s="89">
        <v>21.6</v>
      </c>
      <c r="E4929" s="96">
        <v>2342</v>
      </c>
      <c r="F4929" s="89">
        <v>0</v>
      </c>
      <c r="G4929" s="89">
        <v>1012</v>
      </c>
      <c r="H4929">
        <v>0.67</v>
      </c>
      <c r="I4929" t="s">
        <v>12</v>
      </c>
      <c r="J4929">
        <v>0.8</v>
      </c>
      <c r="K4929">
        <v>6</v>
      </c>
      <c r="L4929">
        <v>2025</v>
      </c>
      <c r="M4929" t="s">
        <v>354</v>
      </c>
      <c r="N4929" s="89" cm="1">
        <f t="array" ref="N4929">IF(ISNUMBER(_34_KNMI_Stations[[#This Row],[Etmaal temperatuur °C]]),IF(_34_KNMI_Stations[[#This Row],[Etmaal temperatuur °C]]&lt;stookgrens[],stookgrens[]-_34_KNMI_Stations[[#This Row],[Etmaal temperatuur °C]],0),"")</f>
        <v>0</v>
      </c>
      <c r="O4929" s="89">
        <f>_34_KNMI_Stations[[#This Row],[graaddagen]]*_34_KNMI_Stations[[#This Row],[Gewogen factor]]</f>
        <v>0</v>
      </c>
      <c r="P4929" s="89" cm="1">
        <f t="array" ref="P4929">IF(ISNUMBER(_34_KNMI_Stations[[#This Row],[Etmaal temperatuur °C]]),IF(_34_KNMI_Stations[[#This Row],[Etmaal temperatuur °C]]&gt;stookgrens[],_34_KNMI_Stations[[#This Row],[Etmaal temperatuur °C]]-stookgrens[],0),"")</f>
        <v>3.6000000000000014</v>
      </c>
    </row>
    <row r="4930" spans="1:16" x14ac:dyDescent="0.25">
      <c r="A4930">
        <v>275</v>
      </c>
      <c r="B4930" s="110">
        <v>45834</v>
      </c>
      <c r="C4930" s="89">
        <v>4.5999999999999996</v>
      </c>
      <c r="D4930" s="89">
        <v>20</v>
      </c>
      <c r="E4930" s="96">
        <v>1200</v>
      </c>
      <c r="F4930" s="89">
        <v>5.8</v>
      </c>
      <c r="G4930" s="89">
        <v>1012.2</v>
      </c>
      <c r="H4930">
        <v>0.77</v>
      </c>
      <c r="I4930" t="s">
        <v>12</v>
      </c>
      <c r="J4930">
        <v>0.8</v>
      </c>
      <c r="K4930">
        <v>6</v>
      </c>
      <c r="L4930">
        <v>2025</v>
      </c>
      <c r="M4930" t="s">
        <v>354</v>
      </c>
      <c r="N4930" s="89" cm="1">
        <f t="array" ref="N4930">IF(ISNUMBER(_34_KNMI_Stations[[#This Row],[Etmaal temperatuur °C]]),IF(_34_KNMI_Stations[[#This Row],[Etmaal temperatuur °C]]&lt;stookgrens[],stookgrens[]-_34_KNMI_Stations[[#This Row],[Etmaal temperatuur °C]],0),"")</f>
        <v>0</v>
      </c>
      <c r="O4930" s="89">
        <f>_34_KNMI_Stations[[#This Row],[graaddagen]]*_34_KNMI_Stations[[#This Row],[Gewogen factor]]</f>
        <v>0</v>
      </c>
      <c r="P4930" s="89" cm="1">
        <f t="array" ref="P4930">IF(ISNUMBER(_34_KNMI_Stations[[#This Row],[Etmaal temperatuur °C]]),IF(_34_KNMI_Stations[[#This Row],[Etmaal temperatuur °C]]&gt;stookgrens[],_34_KNMI_Stations[[#This Row],[Etmaal temperatuur °C]]-stookgrens[],0),"")</f>
        <v>2</v>
      </c>
    </row>
    <row r="4931" spans="1:16" x14ac:dyDescent="0.25">
      <c r="A4931">
        <v>275</v>
      </c>
      <c r="B4931" s="110">
        <v>45835</v>
      </c>
      <c r="C4931" s="89">
        <v>2.9</v>
      </c>
      <c r="D4931" s="89">
        <v>18.100000000000001</v>
      </c>
      <c r="E4931" s="96">
        <v>1487</v>
      </c>
      <c r="F4931" s="89">
        <v>1.5</v>
      </c>
      <c r="G4931" s="89">
        <v>1021.2</v>
      </c>
      <c r="H4931">
        <v>0.72</v>
      </c>
      <c r="I4931" t="s">
        <v>12</v>
      </c>
      <c r="J4931">
        <v>0.8</v>
      </c>
      <c r="K4931">
        <v>6</v>
      </c>
      <c r="L4931">
        <v>2025</v>
      </c>
      <c r="M4931" t="s">
        <v>354</v>
      </c>
      <c r="N4931" s="89" cm="1">
        <f t="array" ref="N4931">IF(ISNUMBER(_34_KNMI_Stations[[#This Row],[Etmaal temperatuur °C]]),IF(_34_KNMI_Stations[[#This Row],[Etmaal temperatuur °C]]&lt;stookgrens[],stookgrens[]-_34_KNMI_Stations[[#This Row],[Etmaal temperatuur °C]],0),"")</f>
        <v>0</v>
      </c>
      <c r="O4931" s="89">
        <f>_34_KNMI_Stations[[#This Row],[graaddagen]]*_34_KNMI_Stations[[#This Row],[Gewogen factor]]</f>
        <v>0</v>
      </c>
      <c r="P4931" s="89" cm="1">
        <f t="array" ref="P4931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4932" spans="1:16" x14ac:dyDescent="0.25">
      <c r="A4932">
        <v>275</v>
      </c>
      <c r="B4932" s="110">
        <v>45836</v>
      </c>
      <c r="C4932" s="89">
        <v>4.3</v>
      </c>
      <c r="D4932" s="89">
        <v>21.6</v>
      </c>
      <c r="E4932" s="96">
        <v>1821</v>
      </c>
      <c r="F4932" s="89">
        <v>0</v>
      </c>
      <c r="G4932" s="89">
        <v>1023.3</v>
      </c>
      <c r="H4932">
        <v>0.73</v>
      </c>
      <c r="I4932" t="s">
        <v>12</v>
      </c>
      <c r="J4932">
        <v>0.8</v>
      </c>
      <c r="K4932">
        <v>6</v>
      </c>
      <c r="L4932">
        <v>2025</v>
      </c>
      <c r="M4932" t="s">
        <v>354</v>
      </c>
      <c r="N4932" s="89" cm="1">
        <f t="array" ref="N4932">IF(ISNUMBER(_34_KNMI_Stations[[#This Row],[Etmaal temperatuur °C]]),IF(_34_KNMI_Stations[[#This Row],[Etmaal temperatuur °C]]&lt;stookgrens[],stookgrens[]-_34_KNMI_Stations[[#This Row],[Etmaal temperatuur °C]],0),"")</f>
        <v>0</v>
      </c>
      <c r="O4932" s="89">
        <f>_34_KNMI_Stations[[#This Row],[graaddagen]]*_34_KNMI_Stations[[#This Row],[Gewogen factor]]</f>
        <v>0</v>
      </c>
      <c r="P4932" s="89" cm="1">
        <f t="array" ref="P4932">IF(ISNUMBER(_34_KNMI_Stations[[#This Row],[Etmaal temperatuur °C]]),IF(_34_KNMI_Stations[[#This Row],[Etmaal temperatuur °C]]&gt;stookgrens[],_34_KNMI_Stations[[#This Row],[Etmaal temperatuur °C]]-stookgrens[],0),"")</f>
        <v>3.6000000000000014</v>
      </c>
    </row>
    <row r="4933" spans="1:16" x14ac:dyDescent="0.25">
      <c r="A4933">
        <v>275</v>
      </c>
      <c r="B4933" s="110">
        <v>45837</v>
      </c>
      <c r="C4933" s="89">
        <v>3.2</v>
      </c>
      <c r="D4933" s="89">
        <v>22.5</v>
      </c>
      <c r="E4933" s="96">
        <v>2747</v>
      </c>
      <c r="F4933" s="89">
        <v>0</v>
      </c>
      <c r="G4933" s="89">
        <v>1023.7</v>
      </c>
      <c r="H4933">
        <v>0.68</v>
      </c>
      <c r="I4933" t="s">
        <v>12</v>
      </c>
      <c r="J4933">
        <v>0.8</v>
      </c>
      <c r="K4933">
        <v>6</v>
      </c>
      <c r="L4933">
        <v>2025</v>
      </c>
      <c r="M4933" t="s">
        <v>354</v>
      </c>
      <c r="N4933" s="89" cm="1">
        <f t="array" ref="N4933">IF(ISNUMBER(_34_KNMI_Stations[[#This Row],[Etmaal temperatuur °C]]),IF(_34_KNMI_Stations[[#This Row],[Etmaal temperatuur °C]]&lt;stookgrens[],stookgrens[]-_34_KNMI_Stations[[#This Row],[Etmaal temperatuur °C]],0),"")</f>
        <v>0</v>
      </c>
      <c r="O4933" s="89">
        <f>_34_KNMI_Stations[[#This Row],[graaddagen]]*_34_KNMI_Stations[[#This Row],[Gewogen factor]]</f>
        <v>0</v>
      </c>
      <c r="P4933" s="89" cm="1">
        <f t="array" ref="P4933">IF(ISNUMBER(_34_KNMI_Stations[[#This Row],[Etmaal temperatuur °C]]),IF(_34_KNMI_Stations[[#This Row],[Etmaal temperatuur °C]]&gt;stookgrens[],_34_KNMI_Stations[[#This Row],[Etmaal temperatuur °C]]-stookgrens[],0),"")</f>
        <v>4.5</v>
      </c>
    </row>
    <row r="4934" spans="1:16" x14ac:dyDescent="0.25">
      <c r="A4934">
        <v>275</v>
      </c>
      <c r="B4934" s="110">
        <v>45838</v>
      </c>
      <c r="C4934" s="89">
        <v>2.5</v>
      </c>
      <c r="D4934" s="89">
        <v>22.9</v>
      </c>
      <c r="E4934" s="96">
        <v>2932</v>
      </c>
      <c r="F4934" s="89">
        <v>0</v>
      </c>
      <c r="G4934" s="89">
        <v>1020</v>
      </c>
      <c r="H4934">
        <v>0.56000000000000005</v>
      </c>
      <c r="I4934" t="s">
        <v>12</v>
      </c>
      <c r="J4934">
        <v>0.8</v>
      </c>
      <c r="K4934">
        <v>6</v>
      </c>
      <c r="L4934">
        <v>2025</v>
      </c>
      <c r="M4934" t="s">
        <v>355</v>
      </c>
      <c r="N4934" s="89" cm="1">
        <f t="array" ref="N4934">IF(ISNUMBER(_34_KNMI_Stations[[#This Row],[Etmaal temperatuur °C]]),IF(_34_KNMI_Stations[[#This Row],[Etmaal temperatuur °C]]&lt;stookgrens[],stookgrens[]-_34_KNMI_Stations[[#This Row],[Etmaal temperatuur °C]],0),"")</f>
        <v>0</v>
      </c>
      <c r="O4934" s="89">
        <f>_34_KNMI_Stations[[#This Row],[graaddagen]]*_34_KNMI_Stations[[#This Row],[Gewogen factor]]</f>
        <v>0</v>
      </c>
      <c r="P4934" s="89" cm="1">
        <f t="array" ref="P4934">IF(ISNUMBER(_34_KNMI_Stations[[#This Row],[Etmaal temperatuur °C]]),IF(_34_KNMI_Stations[[#This Row],[Etmaal temperatuur °C]]&gt;stookgrens[],_34_KNMI_Stations[[#This Row],[Etmaal temperatuur °C]]-stookgrens[],0),"")</f>
        <v>4.8999999999999986</v>
      </c>
    </row>
    <row r="4935" spans="1:16" x14ac:dyDescent="0.25">
      <c r="A4935">
        <v>275</v>
      </c>
      <c r="B4935" s="110">
        <v>45839</v>
      </c>
      <c r="C4935" s="89">
        <v>2.5</v>
      </c>
      <c r="D4935" s="89">
        <v>28.4</v>
      </c>
      <c r="E4935" s="96">
        <v>2850</v>
      </c>
      <c r="F4935" s="89">
        <v>0</v>
      </c>
      <c r="G4935" s="89">
        <v>1014.8</v>
      </c>
      <c r="H4935">
        <v>0.43</v>
      </c>
      <c r="I4935" t="s">
        <v>12</v>
      </c>
      <c r="J4935">
        <v>0.8</v>
      </c>
      <c r="K4935">
        <v>7</v>
      </c>
      <c r="L4935">
        <v>2025</v>
      </c>
      <c r="M4935" t="s">
        <v>355</v>
      </c>
      <c r="N4935" s="89" cm="1">
        <f t="array" ref="N4935">IF(ISNUMBER(_34_KNMI_Stations[[#This Row],[Etmaal temperatuur °C]]),IF(_34_KNMI_Stations[[#This Row],[Etmaal temperatuur °C]]&lt;stookgrens[],stookgrens[]-_34_KNMI_Stations[[#This Row],[Etmaal temperatuur °C]],0),"")</f>
        <v>0</v>
      </c>
      <c r="O4935" s="89">
        <f>_34_KNMI_Stations[[#This Row],[graaddagen]]*_34_KNMI_Stations[[#This Row],[Gewogen factor]]</f>
        <v>0</v>
      </c>
      <c r="P4935" s="89" cm="1">
        <f t="array" ref="P4935">IF(ISNUMBER(_34_KNMI_Stations[[#This Row],[Etmaal temperatuur °C]]),IF(_34_KNMI_Stations[[#This Row],[Etmaal temperatuur °C]]&gt;stookgrens[],_34_KNMI_Stations[[#This Row],[Etmaal temperatuur °C]]-stookgrens[],0),"")</f>
        <v>10.399999999999999</v>
      </c>
    </row>
    <row r="4936" spans="1:16" x14ac:dyDescent="0.25">
      <c r="A4936">
        <v>275</v>
      </c>
      <c r="B4936" s="110">
        <v>45840</v>
      </c>
      <c r="C4936" s="89">
        <v>3</v>
      </c>
      <c r="D4936" s="89">
        <v>24.7</v>
      </c>
      <c r="E4936" s="96">
        <v>2346</v>
      </c>
      <c r="F4936" s="89">
        <v>2.1</v>
      </c>
      <c r="G4936" s="89">
        <v>1014.7</v>
      </c>
      <c r="H4936">
        <v>0.62</v>
      </c>
      <c r="I4936" t="s">
        <v>12</v>
      </c>
      <c r="J4936">
        <v>0.8</v>
      </c>
      <c r="K4936">
        <v>7</v>
      </c>
      <c r="L4936">
        <v>2025</v>
      </c>
      <c r="M4936" t="s">
        <v>355</v>
      </c>
      <c r="N4936" s="89" cm="1">
        <f t="array" ref="N4936">IF(ISNUMBER(_34_KNMI_Stations[[#This Row],[Etmaal temperatuur °C]]),IF(_34_KNMI_Stations[[#This Row],[Etmaal temperatuur °C]]&lt;stookgrens[],stookgrens[]-_34_KNMI_Stations[[#This Row],[Etmaal temperatuur °C]],0),"")</f>
        <v>0</v>
      </c>
      <c r="O4936" s="89">
        <f>_34_KNMI_Stations[[#This Row],[graaddagen]]*_34_KNMI_Stations[[#This Row],[Gewogen factor]]</f>
        <v>0</v>
      </c>
      <c r="P4936" s="89" cm="1">
        <f t="array" ref="P4936">IF(ISNUMBER(_34_KNMI_Stations[[#This Row],[Etmaal temperatuur °C]]),IF(_34_KNMI_Stations[[#This Row],[Etmaal temperatuur °C]]&gt;stookgrens[],_34_KNMI_Stations[[#This Row],[Etmaal temperatuur °C]]-stookgrens[],0),"")</f>
        <v>6.6999999999999993</v>
      </c>
    </row>
    <row r="4937" spans="1:16" x14ac:dyDescent="0.25">
      <c r="A4937">
        <v>275</v>
      </c>
      <c r="B4937" s="110">
        <v>45841</v>
      </c>
      <c r="C4937" s="89">
        <v>3.6</v>
      </c>
      <c r="D4937" s="89">
        <v>17.399999999999999</v>
      </c>
      <c r="E4937" s="96">
        <v>2334</v>
      </c>
      <c r="F4937" s="89">
        <v>0</v>
      </c>
      <c r="G4937" s="89">
        <v>1025.7</v>
      </c>
      <c r="H4937">
        <v>0.64</v>
      </c>
      <c r="I4937" t="s">
        <v>12</v>
      </c>
      <c r="J4937">
        <v>0.8</v>
      </c>
      <c r="K4937">
        <v>7</v>
      </c>
      <c r="L4937">
        <v>2025</v>
      </c>
      <c r="M4937" t="s">
        <v>355</v>
      </c>
      <c r="N4937" s="89" cm="1">
        <f t="array" ref="N4937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4937" s="89">
        <f>_34_KNMI_Stations[[#This Row],[graaddagen]]*_34_KNMI_Stations[[#This Row],[Gewogen factor]]</f>
        <v>0.48000000000000115</v>
      </c>
      <c r="P4937" s="89" cm="1">
        <f t="array" ref="P4937">IF(ISNUMBER(_34_KNMI_Stations[[#This Row],[Etmaal temperatuur °C]]),IF(_34_KNMI_Stations[[#This Row],[Etmaal temperatuur °C]]&gt;stookgrens[],_34_KNMI_Stations[[#This Row],[Etmaal temperatuur °C]]-stookgrens[],0),"")</f>
        <v>0</v>
      </c>
    </row>
    <row r="4938" spans="1:16" x14ac:dyDescent="0.25">
      <c r="A4938">
        <v>275</v>
      </c>
      <c r="B4938" s="110">
        <v>45842</v>
      </c>
      <c r="C4938" s="89">
        <v>2.8</v>
      </c>
      <c r="D4938" s="89">
        <v>18.100000000000001</v>
      </c>
      <c r="E4938" s="96">
        <v>2668</v>
      </c>
      <c r="F4938" s="89">
        <v>0</v>
      </c>
      <c r="G4938" s="89">
        <v>1025.4000000000001</v>
      </c>
      <c r="H4938">
        <v>0.55000000000000004</v>
      </c>
      <c r="I4938" t="s">
        <v>12</v>
      </c>
      <c r="J4938">
        <v>0.8</v>
      </c>
      <c r="K4938">
        <v>7</v>
      </c>
      <c r="L4938">
        <v>2025</v>
      </c>
      <c r="M4938" t="s">
        <v>355</v>
      </c>
      <c r="N4938" s="89" cm="1">
        <f t="array" ref="N4938">IF(ISNUMBER(_34_KNMI_Stations[[#This Row],[Etmaal temperatuur °C]]),IF(_34_KNMI_Stations[[#This Row],[Etmaal temperatuur °C]]&lt;stookgrens[],stookgrens[]-_34_KNMI_Stations[[#This Row],[Etmaal temperatuur °C]],0),"")</f>
        <v>0</v>
      </c>
      <c r="O4938" s="89">
        <f>_34_KNMI_Stations[[#This Row],[graaddagen]]*_34_KNMI_Stations[[#This Row],[Gewogen factor]]</f>
        <v>0</v>
      </c>
      <c r="P4938" s="89" cm="1">
        <f t="array" ref="P4938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4939" spans="1:16" x14ac:dyDescent="0.25">
      <c r="A4939">
        <v>275</v>
      </c>
      <c r="B4939" s="110">
        <v>45843</v>
      </c>
      <c r="C4939" s="89">
        <v>4.5</v>
      </c>
      <c r="D4939" s="89">
        <v>18.600000000000001</v>
      </c>
      <c r="E4939" s="96">
        <v>1123</v>
      </c>
      <c r="F4939" s="89">
        <v>0.3</v>
      </c>
      <c r="G4939" s="89">
        <v>1014.8</v>
      </c>
      <c r="H4939">
        <v>0.67</v>
      </c>
      <c r="I4939" t="s">
        <v>12</v>
      </c>
      <c r="J4939">
        <v>0.8</v>
      </c>
      <c r="K4939">
        <v>7</v>
      </c>
      <c r="L4939">
        <v>2025</v>
      </c>
      <c r="M4939" t="s">
        <v>355</v>
      </c>
      <c r="N4939" s="89" cm="1">
        <f t="array" ref="N4939">IF(ISNUMBER(_34_KNMI_Stations[[#This Row],[Etmaal temperatuur °C]]),IF(_34_KNMI_Stations[[#This Row],[Etmaal temperatuur °C]]&lt;stookgrens[],stookgrens[]-_34_KNMI_Stations[[#This Row],[Etmaal temperatuur °C]],0),"")</f>
        <v>0</v>
      </c>
      <c r="O4939" s="89">
        <f>_34_KNMI_Stations[[#This Row],[graaddagen]]*_34_KNMI_Stations[[#This Row],[Gewogen factor]]</f>
        <v>0</v>
      </c>
      <c r="P4939" s="89" cm="1">
        <f t="array" ref="P4939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4940" spans="1:16" x14ac:dyDescent="0.25">
      <c r="A4940">
        <v>275</v>
      </c>
      <c r="B4940" s="110">
        <v>45844</v>
      </c>
      <c r="C4940" s="89">
        <v>3.8</v>
      </c>
      <c r="D4940" s="89">
        <v>17.2</v>
      </c>
      <c r="E4940" s="96">
        <v>700</v>
      </c>
      <c r="F4940" s="89">
        <v>12.8</v>
      </c>
      <c r="G4940" s="89">
        <v>1006.2</v>
      </c>
      <c r="H4940">
        <v>0.86</v>
      </c>
      <c r="I4940" t="s">
        <v>12</v>
      </c>
      <c r="J4940">
        <v>0.8</v>
      </c>
      <c r="K4940">
        <v>7</v>
      </c>
      <c r="L4940">
        <v>2025</v>
      </c>
      <c r="M4940" t="s">
        <v>355</v>
      </c>
      <c r="N4940" s="89" cm="1">
        <f t="array" ref="N4940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4940" s="89">
        <f>_34_KNMI_Stations[[#This Row],[graaddagen]]*_34_KNMI_Stations[[#This Row],[Gewogen factor]]</f>
        <v>0.64000000000000057</v>
      </c>
      <c r="P4940" s="89" cm="1">
        <f t="array" ref="P4940">IF(ISNUMBER(_34_KNMI_Stations[[#This Row],[Etmaal temperatuur °C]]),IF(_34_KNMI_Stations[[#This Row],[Etmaal temperatuur °C]]&gt;stookgrens[],_34_KNMI_Stations[[#This Row],[Etmaal temperatuur °C]]-stookgrens[],0),"")</f>
        <v>0</v>
      </c>
    </row>
    <row r="4941" spans="1:16" x14ac:dyDescent="0.25">
      <c r="A4941">
        <v>275</v>
      </c>
      <c r="B4941" s="110">
        <v>45845</v>
      </c>
      <c r="C4941" s="89">
        <v>4</v>
      </c>
      <c r="D4941" s="89">
        <v>15.7</v>
      </c>
      <c r="E4941" s="96">
        <v>1571</v>
      </c>
      <c r="F4941" s="89">
        <v>2.2999999999999998</v>
      </c>
      <c r="G4941" s="89">
        <v>1006.2</v>
      </c>
      <c r="H4941">
        <v>0.78</v>
      </c>
      <c r="I4941" t="s">
        <v>12</v>
      </c>
      <c r="J4941">
        <v>0.8</v>
      </c>
      <c r="K4941">
        <v>7</v>
      </c>
      <c r="L4941">
        <v>2025</v>
      </c>
      <c r="M4941" t="s">
        <v>356</v>
      </c>
      <c r="N4941" s="89" cm="1">
        <f t="array" ref="N4941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4941" s="89">
        <f>_34_KNMI_Stations[[#This Row],[graaddagen]]*_34_KNMI_Stations[[#This Row],[Gewogen factor]]</f>
        <v>1.8400000000000007</v>
      </c>
      <c r="P4941" s="89" cm="1">
        <f t="array" ref="P4941">IF(ISNUMBER(_34_KNMI_Stations[[#This Row],[Etmaal temperatuur °C]]),IF(_34_KNMI_Stations[[#This Row],[Etmaal temperatuur °C]]&gt;stookgrens[],_34_KNMI_Stations[[#This Row],[Etmaal temperatuur °C]]-stookgrens[],0),"")</f>
        <v>0</v>
      </c>
    </row>
    <row r="4942" spans="1:16" x14ac:dyDescent="0.25">
      <c r="A4942">
        <v>275</v>
      </c>
      <c r="B4942" s="110">
        <v>45846</v>
      </c>
      <c r="C4942" s="89">
        <v>3.8</v>
      </c>
      <c r="D4942" s="89">
        <v>15.2</v>
      </c>
      <c r="E4942" s="96">
        <v>1829</v>
      </c>
      <c r="F4942" s="89">
        <v>0.2</v>
      </c>
      <c r="G4942" s="89">
        <v>1014.2</v>
      </c>
      <c r="H4942">
        <v>0.73</v>
      </c>
      <c r="I4942" t="s">
        <v>12</v>
      </c>
      <c r="J4942">
        <v>0.8</v>
      </c>
      <c r="K4942">
        <v>7</v>
      </c>
      <c r="L4942">
        <v>2025</v>
      </c>
      <c r="M4942" t="s">
        <v>356</v>
      </c>
      <c r="N4942" s="89" cm="1">
        <f t="array" ref="N4942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4942" s="89">
        <f>_34_KNMI_Stations[[#This Row],[graaddagen]]*_34_KNMI_Stations[[#This Row],[Gewogen factor]]</f>
        <v>2.2400000000000007</v>
      </c>
      <c r="P4942" s="89" cm="1">
        <f t="array" ref="P4942">IF(ISNUMBER(_34_KNMI_Stations[[#This Row],[Etmaal temperatuur °C]]),IF(_34_KNMI_Stations[[#This Row],[Etmaal temperatuur °C]]&gt;stookgrens[],_34_KNMI_Stations[[#This Row],[Etmaal temperatuur °C]]-stookgrens[],0),"")</f>
        <v>0</v>
      </c>
    </row>
    <row r="4943" spans="1:16" x14ac:dyDescent="0.25">
      <c r="A4943">
        <v>275</v>
      </c>
      <c r="B4943" s="110">
        <v>45847</v>
      </c>
      <c r="C4943" s="89">
        <v>2.5</v>
      </c>
      <c r="D4943" s="89">
        <v>17.100000000000001</v>
      </c>
      <c r="E4943" s="96">
        <v>2460</v>
      </c>
      <c r="F4943" s="89">
        <v>0</v>
      </c>
      <c r="G4943" s="89">
        <v>1020.9</v>
      </c>
      <c r="H4943">
        <v>0.66</v>
      </c>
      <c r="I4943" t="s">
        <v>12</v>
      </c>
      <c r="J4943">
        <v>0.8</v>
      </c>
      <c r="K4943">
        <v>7</v>
      </c>
      <c r="L4943">
        <v>2025</v>
      </c>
      <c r="M4943" t="s">
        <v>356</v>
      </c>
      <c r="N4943" s="89" cm="1">
        <f t="array" ref="N4943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4943" s="89">
        <f>_34_KNMI_Stations[[#This Row],[graaddagen]]*_34_KNMI_Stations[[#This Row],[Gewogen factor]]</f>
        <v>0.71999999999999886</v>
      </c>
      <c r="P4943" s="89" cm="1">
        <f t="array" ref="P4943">IF(ISNUMBER(_34_KNMI_Stations[[#This Row],[Etmaal temperatuur °C]]),IF(_34_KNMI_Stations[[#This Row],[Etmaal temperatuur °C]]&gt;stookgrens[],_34_KNMI_Stations[[#This Row],[Etmaal temperatuur °C]]-stookgrens[],0),"")</f>
        <v>0</v>
      </c>
    </row>
    <row r="4944" spans="1:16" x14ac:dyDescent="0.25">
      <c r="A4944">
        <v>275</v>
      </c>
      <c r="B4944" s="110">
        <v>45848</v>
      </c>
      <c r="C4944" s="89">
        <v>2.2999999999999998</v>
      </c>
      <c r="D4944" s="89">
        <v>18</v>
      </c>
      <c r="E4944" s="96">
        <v>1958</v>
      </c>
      <c r="F4944" s="89">
        <v>0</v>
      </c>
      <c r="G4944" s="89">
        <v>1022.2</v>
      </c>
      <c r="H4944">
        <v>0.7</v>
      </c>
      <c r="I4944" t="s">
        <v>12</v>
      </c>
      <c r="J4944">
        <v>0.8</v>
      </c>
      <c r="K4944">
        <v>7</v>
      </c>
      <c r="L4944">
        <v>2025</v>
      </c>
      <c r="M4944" t="s">
        <v>356</v>
      </c>
      <c r="N4944" s="89" cm="1">
        <f t="array" ref="N4944">IF(ISNUMBER(_34_KNMI_Stations[[#This Row],[Etmaal temperatuur °C]]),IF(_34_KNMI_Stations[[#This Row],[Etmaal temperatuur °C]]&lt;stookgrens[],stookgrens[]-_34_KNMI_Stations[[#This Row],[Etmaal temperatuur °C]],0),"")</f>
        <v>0</v>
      </c>
      <c r="O4944" s="89">
        <f>_34_KNMI_Stations[[#This Row],[graaddagen]]*_34_KNMI_Stations[[#This Row],[Gewogen factor]]</f>
        <v>0</v>
      </c>
      <c r="P4944" s="89" cm="1">
        <f t="array" ref="P4944">IF(ISNUMBER(_34_KNMI_Stations[[#This Row],[Etmaal temperatuur °C]]),IF(_34_KNMI_Stations[[#This Row],[Etmaal temperatuur °C]]&gt;stookgrens[],_34_KNMI_Stations[[#This Row],[Etmaal temperatuur °C]]-stookgrens[],0),"")</f>
        <v>0</v>
      </c>
    </row>
    <row r="4945" spans="1:16" x14ac:dyDescent="0.25">
      <c r="A4945">
        <v>275</v>
      </c>
      <c r="B4945" s="110">
        <v>45849</v>
      </c>
      <c r="C4945" s="89">
        <v>3</v>
      </c>
      <c r="D4945" s="89">
        <v>18.7</v>
      </c>
      <c r="E4945" s="96">
        <v>1891</v>
      </c>
      <c r="F4945" s="89">
        <v>0</v>
      </c>
      <c r="G4945" s="89">
        <v>1019.9</v>
      </c>
      <c r="H4945">
        <v>0.74</v>
      </c>
      <c r="I4945" t="s">
        <v>12</v>
      </c>
      <c r="J4945">
        <v>0.8</v>
      </c>
      <c r="K4945">
        <v>7</v>
      </c>
      <c r="L4945">
        <v>2025</v>
      </c>
      <c r="M4945" t="s">
        <v>356</v>
      </c>
      <c r="N4945" s="89" cm="1">
        <f t="array" ref="N4945">IF(ISNUMBER(_34_KNMI_Stations[[#This Row],[Etmaal temperatuur °C]]),IF(_34_KNMI_Stations[[#This Row],[Etmaal temperatuur °C]]&lt;stookgrens[],stookgrens[]-_34_KNMI_Stations[[#This Row],[Etmaal temperatuur °C]],0),"")</f>
        <v>0</v>
      </c>
      <c r="O4945" s="89">
        <f>_34_KNMI_Stations[[#This Row],[graaddagen]]*_34_KNMI_Stations[[#This Row],[Gewogen factor]]</f>
        <v>0</v>
      </c>
      <c r="P4945" s="89" cm="1">
        <f t="array" ref="P4945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4946" spans="1:16" x14ac:dyDescent="0.25">
      <c r="A4946">
        <v>275</v>
      </c>
      <c r="B4946" s="110">
        <v>45850</v>
      </c>
      <c r="C4946" s="89">
        <v>3.9</v>
      </c>
      <c r="D4946" s="89">
        <v>20.5</v>
      </c>
      <c r="E4946" s="96">
        <v>2547</v>
      </c>
      <c r="F4946" s="89">
        <v>0</v>
      </c>
      <c r="G4946" s="89">
        <v>1014.4</v>
      </c>
      <c r="H4946">
        <v>0.65</v>
      </c>
      <c r="I4946" t="s">
        <v>12</v>
      </c>
      <c r="J4946">
        <v>0.8</v>
      </c>
      <c r="K4946">
        <v>7</v>
      </c>
      <c r="L4946">
        <v>2025</v>
      </c>
      <c r="M4946" t="s">
        <v>356</v>
      </c>
      <c r="N4946" s="89" cm="1">
        <f t="array" ref="N4946">IF(ISNUMBER(_34_KNMI_Stations[[#This Row],[Etmaal temperatuur °C]]),IF(_34_KNMI_Stations[[#This Row],[Etmaal temperatuur °C]]&lt;stookgrens[],stookgrens[]-_34_KNMI_Stations[[#This Row],[Etmaal temperatuur °C]],0),"")</f>
        <v>0</v>
      </c>
      <c r="O4946" s="89">
        <f>_34_KNMI_Stations[[#This Row],[graaddagen]]*_34_KNMI_Stations[[#This Row],[Gewogen factor]]</f>
        <v>0</v>
      </c>
      <c r="P4946" s="89" cm="1">
        <f t="array" ref="P4946">IF(ISNUMBER(_34_KNMI_Stations[[#This Row],[Etmaal temperatuur °C]]),IF(_34_KNMI_Stations[[#This Row],[Etmaal temperatuur °C]]&gt;stookgrens[],_34_KNMI_Stations[[#This Row],[Etmaal temperatuur °C]]-stookgrens[],0),"")</f>
        <v>2.5</v>
      </c>
    </row>
    <row r="4947" spans="1:16" x14ac:dyDescent="0.25">
      <c r="A4947">
        <v>275</v>
      </c>
      <c r="B4947" s="110">
        <v>45851</v>
      </c>
      <c r="C4947" s="89">
        <v>1.5</v>
      </c>
      <c r="D4947" s="89">
        <v>19.100000000000001</v>
      </c>
      <c r="E4947" s="96">
        <v>987</v>
      </c>
      <c r="F4947" s="89">
        <v>5.6</v>
      </c>
      <c r="G4947" s="89">
        <v>1011.3</v>
      </c>
      <c r="H4947">
        <v>0.81</v>
      </c>
      <c r="I4947" t="s">
        <v>12</v>
      </c>
      <c r="J4947">
        <v>0.8</v>
      </c>
      <c r="K4947">
        <v>7</v>
      </c>
      <c r="L4947">
        <v>2025</v>
      </c>
      <c r="M4947" t="s">
        <v>356</v>
      </c>
      <c r="N4947" s="89" cm="1">
        <f t="array" ref="N4947">IF(ISNUMBER(_34_KNMI_Stations[[#This Row],[Etmaal temperatuur °C]]),IF(_34_KNMI_Stations[[#This Row],[Etmaal temperatuur °C]]&lt;stookgrens[],stookgrens[]-_34_KNMI_Stations[[#This Row],[Etmaal temperatuur °C]],0),"")</f>
        <v>0</v>
      </c>
      <c r="O4947" s="89">
        <f>_34_KNMI_Stations[[#This Row],[graaddagen]]*_34_KNMI_Stations[[#This Row],[Gewogen factor]]</f>
        <v>0</v>
      </c>
      <c r="P4947" s="89" cm="1">
        <f t="array" ref="P4947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4948" spans="1:16" x14ac:dyDescent="0.25">
      <c r="A4948">
        <v>275</v>
      </c>
      <c r="B4948" s="110">
        <v>45852</v>
      </c>
      <c r="C4948" s="89">
        <v>2.7</v>
      </c>
      <c r="D4948" s="89">
        <v>20.3</v>
      </c>
      <c r="E4948" s="96">
        <v>1799</v>
      </c>
      <c r="F4948" s="89">
        <v>-0.1</v>
      </c>
      <c r="G4948" s="89">
        <v>1014</v>
      </c>
      <c r="H4948">
        <v>0.72</v>
      </c>
      <c r="I4948" t="s">
        <v>12</v>
      </c>
      <c r="J4948">
        <v>0.8</v>
      </c>
      <c r="K4948">
        <v>7</v>
      </c>
      <c r="L4948">
        <v>2025</v>
      </c>
      <c r="M4948" t="s">
        <v>357</v>
      </c>
      <c r="N4948" s="89" cm="1">
        <f t="array" ref="N4948">IF(ISNUMBER(_34_KNMI_Stations[[#This Row],[Etmaal temperatuur °C]]),IF(_34_KNMI_Stations[[#This Row],[Etmaal temperatuur °C]]&lt;stookgrens[],stookgrens[]-_34_KNMI_Stations[[#This Row],[Etmaal temperatuur °C]],0),"")</f>
        <v>0</v>
      </c>
      <c r="O4948" s="89">
        <f>_34_KNMI_Stations[[#This Row],[graaddagen]]*_34_KNMI_Stations[[#This Row],[Gewogen factor]]</f>
        <v>0</v>
      </c>
      <c r="P4948" s="89" cm="1">
        <f t="array" ref="P4948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4949" spans="1:16" x14ac:dyDescent="0.25">
      <c r="A4949">
        <v>275</v>
      </c>
      <c r="B4949" s="110">
        <v>45853</v>
      </c>
      <c r="C4949" s="89">
        <v>4</v>
      </c>
      <c r="D4949" s="89">
        <v>18.600000000000001</v>
      </c>
      <c r="E4949" s="96">
        <v>1739</v>
      </c>
      <c r="F4949" s="89">
        <v>9.1</v>
      </c>
      <c r="G4949" s="89">
        <v>1016.6</v>
      </c>
      <c r="H4949">
        <v>0.64</v>
      </c>
      <c r="I4949" t="s">
        <v>12</v>
      </c>
      <c r="J4949">
        <v>0.8</v>
      </c>
      <c r="K4949">
        <v>7</v>
      </c>
      <c r="L4949">
        <v>2025</v>
      </c>
      <c r="M4949" t="s">
        <v>357</v>
      </c>
      <c r="N4949" s="89" cm="1">
        <f t="array" ref="N4949">IF(ISNUMBER(_34_KNMI_Stations[[#This Row],[Etmaal temperatuur °C]]),IF(_34_KNMI_Stations[[#This Row],[Etmaal temperatuur °C]]&lt;stookgrens[],stookgrens[]-_34_KNMI_Stations[[#This Row],[Etmaal temperatuur °C]],0),"")</f>
        <v>0</v>
      </c>
      <c r="O4949" s="89">
        <f>_34_KNMI_Stations[[#This Row],[graaddagen]]*_34_KNMI_Stations[[#This Row],[Gewogen factor]]</f>
        <v>0</v>
      </c>
      <c r="P4949" s="89" cm="1">
        <f t="array" ref="P4949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4950" spans="1:16" x14ac:dyDescent="0.25">
      <c r="A4950">
        <v>275</v>
      </c>
      <c r="B4950" s="110">
        <v>45854</v>
      </c>
      <c r="C4950" s="89">
        <v>3.1</v>
      </c>
      <c r="D4950" s="89">
        <v>15.8</v>
      </c>
      <c r="E4950" s="96">
        <v>1184</v>
      </c>
      <c r="F4950" s="89">
        <v>49.7</v>
      </c>
      <c r="G4950" s="89">
        <v>1013.6</v>
      </c>
      <c r="H4950">
        <v>0.9</v>
      </c>
      <c r="I4950" t="s">
        <v>12</v>
      </c>
      <c r="J4950">
        <v>0.8</v>
      </c>
      <c r="K4950">
        <v>7</v>
      </c>
      <c r="L4950">
        <v>2025</v>
      </c>
      <c r="M4950" t="s">
        <v>357</v>
      </c>
      <c r="N4950" s="89" cm="1">
        <f t="array" ref="N4950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4950" s="89">
        <f>_34_KNMI_Stations[[#This Row],[graaddagen]]*_34_KNMI_Stations[[#This Row],[Gewogen factor]]</f>
        <v>1.7599999999999996</v>
      </c>
      <c r="P4950" s="89" cm="1">
        <f t="array" ref="P4950">IF(ISNUMBER(_34_KNMI_Stations[[#This Row],[Etmaal temperatuur °C]]),IF(_34_KNMI_Stations[[#This Row],[Etmaal temperatuur °C]]&gt;stookgrens[],_34_KNMI_Stations[[#This Row],[Etmaal temperatuur °C]]-stookgrens[],0),"")</f>
        <v>0</v>
      </c>
    </row>
    <row r="4951" spans="1:16" x14ac:dyDescent="0.25">
      <c r="A4951">
        <v>275</v>
      </c>
      <c r="B4951" s="110">
        <v>45855</v>
      </c>
      <c r="C4951" s="89">
        <v>2.2000000000000002</v>
      </c>
      <c r="D4951" s="89">
        <v>17.600000000000001</v>
      </c>
      <c r="E4951" s="96">
        <v>2074</v>
      </c>
      <c r="F4951" s="89">
        <v>0</v>
      </c>
      <c r="G4951" s="89">
        <v>1017.2</v>
      </c>
      <c r="H4951">
        <v>0.77</v>
      </c>
      <c r="I4951" t="s">
        <v>12</v>
      </c>
      <c r="J4951">
        <v>0.8</v>
      </c>
      <c r="K4951">
        <v>7</v>
      </c>
      <c r="L4951">
        <v>2025</v>
      </c>
      <c r="M4951" t="s">
        <v>357</v>
      </c>
      <c r="N4951" s="89" cm="1">
        <f t="array" ref="N4951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4951" s="89">
        <f>_34_KNMI_Stations[[#This Row],[graaddagen]]*_34_KNMI_Stations[[#This Row],[Gewogen factor]]</f>
        <v>0.3199999999999989</v>
      </c>
      <c r="P4951" s="89" cm="1">
        <f t="array" ref="P4951">IF(ISNUMBER(_34_KNMI_Stations[[#This Row],[Etmaal temperatuur °C]]),IF(_34_KNMI_Stations[[#This Row],[Etmaal temperatuur °C]]&gt;stookgrens[],_34_KNMI_Stations[[#This Row],[Etmaal temperatuur °C]]-stookgrens[],0),"")</f>
        <v>0</v>
      </c>
    </row>
    <row r="4952" spans="1:16" x14ac:dyDescent="0.25">
      <c r="A4952">
        <v>275</v>
      </c>
      <c r="B4952" s="110">
        <v>45856</v>
      </c>
      <c r="C4952" s="89">
        <v>1.3</v>
      </c>
      <c r="D4952" s="89">
        <v>20.100000000000001</v>
      </c>
      <c r="E4952" s="96">
        <v>2205</v>
      </c>
      <c r="F4952" s="89">
        <v>0</v>
      </c>
      <c r="G4952" s="89">
        <v>1014.4</v>
      </c>
      <c r="H4952">
        <v>0.72</v>
      </c>
      <c r="I4952" t="s">
        <v>12</v>
      </c>
      <c r="J4952">
        <v>0.8</v>
      </c>
      <c r="K4952">
        <v>7</v>
      </c>
      <c r="L4952">
        <v>2025</v>
      </c>
      <c r="M4952" t="s">
        <v>357</v>
      </c>
      <c r="N4952" s="89" cm="1">
        <f t="array" ref="N4952">IF(ISNUMBER(_34_KNMI_Stations[[#This Row],[Etmaal temperatuur °C]]),IF(_34_KNMI_Stations[[#This Row],[Etmaal temperatuur °C]]&lt;stookgrens[],stookgrens[]-_34_KNMI_Stations[[#This Row],[Etmaal temperatuur °C]],0),"")</f>
        <v>0</v>
      </c>
      <c r="O4952" s="89">
        <f>_34_KNMI_Stations[[#This Row],[graaddagen]]*_34_KNMI_Stations[[#This Row],[Gewogen factor]]</f>
        <v>0</v>
      </c>
      <c r="P4952" s="89" cm="1">
        <f t="array" ref="P4952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4953" spans="1:16" x14ac:dyDescent="0.25">
      <c r="A4953">
        <v>275</v>
      </c>
      <c r="B4953" s="110">
        <v>45857</v>
      </c>
      <c r="C4953" s="89">
        <v>3.5</v>
      </c>
      <c r="D4953" s="89">
        <v>23.3</v>
      </c>
      <c r="E4953" s="96">
        <v>2175</v>
      </c>
      <c r="F4953" s="89">
        <v>0.5</v>
      </c>
      <c r="G4953" s="89">
        <v>1007.5</v>
      </c>
      <c r="H4953">
        <v>0.67</v>
      </c>
      <c r="I4953" t="s">
        <v>12</v>
      </c>
      <c r="J4953">
        <v>0.8</v>
      </c>
      <c r="K4953">
        <v>7</v>
      </c>
      <c r="L4953">
        <v>2025</v>
      </c>
      <c r="M4953" t="s">
        <v>357</v>
      </c>
      <c r="N4953" s="89" cm="1">
        <f t="array" ref="N4953">IF(ISNUMBER(_34_KNMI_Stations[[#This Row],[Etmaal temperatuur °C]]),IF(_34_KNMI_Stations[[#This Row],[Etmaal temperatuur °C]]&lt;stookgrens[],stookgrens[]-_34_KNMI_Stations[[#This Row],[Etmaal temperatuur °C]],0),"")</f>
        <v>0</v>
      </c>
      <c r="O4953" s="89">
        <f>_34_KNMI_Stations[[#This Row],[graaddagen]]*_34_KNMI_Stations[[#This Row],[Gewogen factor]]</f>
        <v>0</v>
      </c>
      <c r="P4953" s="89" cm="1">
        <f t="array" ref="P4953">IF(ISNUMBER(_34_KNMI_Stations[[#This Row],[Etmaal temperatuur °C]]),IF(_34_KNMI_Stations[[#This Row],[Etmaal temperatuur °C]]&gt;stookgrens[],_34_KNMI_Stations[[#This Row],[Etmaal temperatuur °C]]-stookgrens[],0),"")</f>
        <v>5.3000000000000007</v>
      </c>
    </row>
    <row r="4954" spans="1:16" x14ac:dyDescent="0.25">
      <c r="A4954">
        <v>275</v>
      </c>
      <c r="B4954" s="110">
        <v>45858</v>
      </c>
      <c r="C4954" s="89">
        <v>2.7</v>
      </c>
      <c r="D4954" s="89">
        <v>20.9</v>
      </c>
      <c r="E4954" s="96">
        <v>1534</v>
      </c>
      <c r="F4954" s="89">
        <v>3.3</v>
      </c>
      <c r="G4954" s="89">
        <v>1004.1</v>
      </c>
      <c r="H4954">
        <v>0.81</v>
      </c>
      <c r="I4954" t="s">
        <v>12</v>
      </c>
      <c r="J4954">
        <v>0.8</v>
      </c>
      <c r="K4954">
        <v>7</v>
      </c>
      <c r="L4954">
        <v>2025</v>
      </c>
      <c r="M4954" t="s">
        <v>357</v>
      </c>
      <c r="N4954" s="89" cm="1">
        <f t="array" ref="N4954">IF(ISNUMBER(_34_KNMI_Stations[[#This Row],[Etmaal temperatuur °C]]),IF(_34_KNMI_Stations[[#This Row],[Etmaal temperatuur °C]]&lt;stookgrens[],stookgrens[]-_34_KNMI_Stations[[#This Row],[Etmaal temperatuur °C]],0),"")</f>
        <v>0</v>
      </c>
      <c r="O4954" s="89">
        <f>_34_KNMI_Stations[[#This Row],[graaddagen]]*_34_KNMI_Stations[[#This Row],[Gewogen factor]]</f>
        <v>0</v>
      </c>
      <c r="P4954" s="89" cm="1">
        <f t="array" ref="P4954">IF(ISNUMBER(_34_KNMI_Stations[[#This Row],[Etmaal temperatuur °C]]),IF(_34_KNMI_Stations[[#This Row],[Etmaal temperatuur °C]]&gt;stookgrens[],_34_KNMI_Stations[[#This Row],[Etmaal temperatuur °C]]-stookgrens[],0),"")</f>
        <v>2.8999999999999986</v>
      </c>
    </row>
    <row r="4955" spans="1:16" x14ac:dyDescent="0.25">
      <c r="A4955">
        <v>275</v>
      </c>
      <c r="B4955" s="110">
        <v>45859</v>
      </c>
      <c r="C4955" s="89">
        <v>3.3</v>
      </c>
      <c r="D4955" s="89">
        <v>18.600000000000001</v>
      </c>
      <c r="E4955" s="96">
        <v>1775</v>
      </c>
      <c r="F4955" s="89">
        <v>11.9</v>
      </c>
      <c r="G4955" s="89">
        <v>1003.3</v>
      </c>
      <c r="H4955">
        <v>0.81</v>
      </c>
      <c r="I4955" t="s">
        <v>12</v>
      </c>
      <c r="J4955">
        <v>0.8</v>
      </c>
      <c r="K4955">
        <v>7</v>
      </c>
      <c r="L4955">
        <v>2025</v>
      </c>
      <c r="M4955" t="s">
        <v>358</v>
      </c>
      <c r="N4955" s="89" cm="1">
        <f t="array" ref="N4955">IF(ISNUMBER(_34_KNMI_Stations[[#This Row],[Etmaal temperatuur °C]]),IF(_34_KNMI_Stations[[#This Row],[Etmaal temperatuur °C]]&lt;stookgrens[],stookgrens[]-_34_KNMI_Stations[[#This Row],[Etmaal temperatuur °C]],0),"")</f>
        <v>0</v>
      </c>
      <c r="O4955" s="89">
        <f>_34_KNMI_Stations[[#This Row],[graaddagen]]*_34_KNMI_Stations[[#This Row],[Gewogen factor]]</f>
        <v>0</v>
      </c>
      <c r="P4955" s="89" cm="1">
        <f t="array" ref="P4955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4956" spans="1:16" x14ac:dyDescent="0.25">
      <c r="A4956">
        <v>275</v>
      </c>
      <c r="B4956" s="110">
        <v>45860</v>
      </c>
      <c r="C4956" s="89">
        <v>3.8</v>
      </c>
      <c r="D4956" s="89">
        <v>18.2</v>
      </c>
      <c r="E4956" s="96">
        <v>1286</v>
      </c>
      <c r="F4956" s="89">
        <v>0.5</v>
      </c>
      <c r="G4956" s="89">
        <v>1008.5</v>
      </c>
      <c r="H4956">
        <v>0.82</v>
      </c>
      <c r="I4956" t="s">
        <v>12</v>
      </c>
      <c r="J4956">
        <v>0.8</v>
      </c>
      <c r="K4956">
        <v>7</v>
      </c>
      <c r="L4956">
        <v>2025</v>
      </c>
      <c r="M4956" t="s">
        <v>358</v>
      </c>
      <c r="N4956" s="89" cm="1">
        <f t="array" ref="N4956">IF(ISNUMBER(_34_KNMI_Stations[[#This Row],[Etmaal temperatuur °C]]),IF(_34_KNMI_Stations[[#This Row],[Etmaal temperatuur °C]]&lt;stookgrens[],stookgrens[]-_34_KNMI_Stations[[#This Row],[Etmaal temperatuur °C]],0),"")</f>
        <v>0</v>
      </c>
      <c r="O4956" s="89">
        <f>_34_KNMI_Stations[[#This Row],[graaddagen]]*_34_KNMI_Stations[[#This Row],[Gewogen factor]]</f>
        <v>0</v>
      </c>
      <c r="P4956" s="89" cm="1">
        <f t="array" ref="P4956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4957" spans="1:16" x14ac:dyDescent="0.25">
      <c r="A4957">
        <v>275</v>
      </c>
      <c r="B4957" s="110">
        <v>45861</v>
      </c>
      <c r="C4957" s="89">
        <v>2.7</v>
      </c>
      <c r="D4957" s="89">
        <v>18.2</v>
      </c>
      <c r="E4957" s="96">
        <v>1051</v>
      </c>
      <c r="F4957" s="89">
        <v>1.6</v>
      </c>
      <c r="G4957" s="89">
        <v>1011.7</v>
      </c>
      <c r="H4957">
        <v>0.88</v>
      </c>
      <c r="I4957" t="s">
        <v>12</v>
      </c>
      <c r="J4957">
        <v>0.8</v>
      </c>
      <c r="K4957">
        <v>7</v>
      </c>
      <c r="L4957">
        <v>2025</v>
      </c>
      <c r="M4957" t="s">
        <v>358</v>
      </c>
      <c r="N4957" s="89" cm="1">
        <f t="array" ref="N4957">IF(ISNUMBER(_34_KNMI_Stations[[#This Row],[Etmaal temperatuur °C]]),IF(_34_KNMI_Stations[[#This Row],[Etmaal temperatuur °C]]&lt;stookgrens[],stookgrens[]-_34_KNMI_Stations[[#This Row],[Etmaal temperatuur °C]],0),"")</f>
        <v>0</v>
      </c>
      <c r="O4957" s="89">
        <f>_34_KNMI_Stations[[#This Row],[graaddagen]]*_34_KNMI_Stations[[#This Row],[Gewogen factor]]</f>
        <v>0</v>
      </c>
      <c r="P4957" s="89" cm="1">
        <f t="array" ref="P4957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4958" spans="1:16" x14ac:dyDescent="0.25">
      <c r="A4958">
        <v>275</v>
      </c>
      <c r="B4958" s="110">
        <v>45862</v>
      </c>
      <c r="C4958" s="89">
        <v>1.7</v>
      </c>
      <c r="D4958" s="89">
        <v>18.5</v>
      </c>
      <c r="E4958" s="96">
        <v>1976</v>
      </c>
      <c r="F4958" s="89">
        <v>0</v>
      </c>
      <c r="G4958" s="89">
        <v>1014.3</v>
      </c>
      <c r="H4958">
        <v>0.8</v>
      </c>
      <c r="I4958" t="s">
        <v>12</v>
      </c>
      <c r="J4958">
        <v>0.8</v>
      </c>
      <c r="K4958">
        <v>7</v>
      </c>
      <c r="L4958">
        <v>2025</v>
      </c>
      <c r="M4958" t="s">
        <v>358</v>
      </c>
      <c r="N4958" s="89" cm="1">
        <f t="array" ref="N4958">IF(ISNUMBER(_34_KNMI_Stations[[#This Row],[Etmaal temperatuur °C]]),IF(_34_KNMI_Stations[[#This Row],[Etmaal temperatuur °C]]&lt;stookgrens[],stookgrens[]-_34_KNMI_Stations[[#This Row],[Etmaal temperatuur °C]],0),"")</f>
        <v>0</v>
      </c>
      <c r="O4958" s="89">
        <f>_34_KNMI_Stations[[#This Row],[graaddagen]]*_34_KNMI_Stations[[#This Row],[Gewogen factor]]</f>
        <v>0</v>
      </c>
      <c r="P4958" s="89" cm="1">
        <f t="array" ref="P4958">IF(ISNUMBER(_34_KNMI_Stations[[#This Row],[Etmaal temperatuur °C]]),IF(_34_KNMI_Stations[[#This Row],[Etmaal temperatuur °C]]&gt;stookgrens[],_34_KNMI_Stations[[#This Row],[Etmaal temperatuur °C]]-stookgrens[],0),"")</f>
        <v>0.5</v>
      </c>
    </row>
    <row r="4959" spans="1:16" x14ac:dyDescent="0.25">
      <c r="A4959">
        <v>275</v>
      </c>
      <c r="B4959" s="110">
        <v>45863</v>
      </c>
      <c r="C4959" s="89">
        <v>1.5</v>
      </c>
      <c r="D4959" s="89">
        <v>17.5</v>
      </c>
      <c r="E4959" s="96">
        <v>964</v>
      </c>
      <c r="F4959" s="89">
        <v>4.5</v>
      </c>
      <c r="G4959" s="89">
        <v>1017.3</v>
      </c>
      <c r="H4959">
        <v>0.87</v>
      </c>
      <c r="I4959" t="s">
        <v>12</v>
      </c>
      <c r="J4959">
        <v>0.8</v>
      </c>
      <c r="K4959">
        <v>7</v>
      </c>
      <c r="L4959">
        <v>2025</v>
      </c>
      <c r="M4959" t="s">
        <v>358</v>
      </c>
      <c r="N4959" s="89" cm="1">
        <f t="array" ref="N4959">IF(ISNUMBER(_34_KNMI_Stations[[#This Row],[Etmaal temperatuur °C]]),IF(_34_KNMI_Stations[[#This Row],[Etmaal temperatuur °C]]&lt;stookgrens[],stookgrens[]-_34_KNMI_Stations[[#This Row],[Etmaal temperatuur °C]],0),"")</f>
        <v>0.5</v>
      </c>
      <c r="O4959" s="89">
        <f>_34_KNMI_Stations[[#This Row],[graaddagen]]*_34_KNMI_Stations[[#This Row],[Gewogen factor]]</f>
        <v>0.4</v>
      </c>
      <c r="P4959" s="89" cm="1">
        <f t="array" ref="P4959">IF(ISNUMBER(_34_KNMI_Stations[[#This Row],[Etmaal temperatuur °C]]),IF(_34_KNMI_Stations[[#This Row],[Etmaal temperatuur °C]]&gt;stookgrens[],_34_KNMI_Stations[[#This Row],[Etmaal temperatuur °C]]-stookgrens[],0),"")</f>
        <v>0</v>
      </c>
    </row>
    <row r="4960" spans="1:16" x14ac:dyDescent="0.25">
      <c r="A4960">
        <v>275</v>
      </c>
      <c r="B4960" s="110">
        <v>45864</v>
      </c>
      <c r="C4960" s="89">
        <v>2.4</v>
      </c>
      <c r="D4960" s="89">
        <v>18.899999999999999</v>
      </c>
      <c r="E4960" s="96">
        <v>1402</v>
      </c>
      <c r="F4960" s="89">
        <v>0</v>
      </c>
      <c r="G4960" s="89">
        <v>1015.6</v>
      </c>
      <c r="H4960">
        <v>0.78</v>
      </c>
      <c r="I4960" t="s">
        <v>12</v>
      </c>
      <c r="J4960">
        <v>0.8</v>
      </c>
      <c r="K4960">
        <v>7</v>
      </c>
      <c r="L4960">
        <v>2025</v>
      </c>
      <c r="M4960" t="s">
        <v>358</v>
      </c>
      <c r="N4960" s="89" cm="1">
        <f t="array" ref="N4960">IF(ISNUMBER(_34_KNMI_Stations[[#This Row],[Etmaal temperatuur °C]]),IF(_34_KNMI_Stations[[#This Row],[Etmaal temperatuur °C]]&lt;stookgrens[],stookgrens[]-_34_KNMI_Stations[[#This Row],[Etmaal temperatuur °C]],0),"")</f>
        <v>0</v>
      </c>
      <c r="O4960" s="89">
        <f>_34_KNMI_Stations[[#This Row],[graaddagen]]*_34_KNMI_Stations[[#This Row],[Gewogen factor]]</f>
        <v>0</v>
      </c>
      <c r="P4960" s="89" cm="1">
        <f t="array" ref="P4960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4961" spans="1:16" x14ac:dyDescent="0.25">
      <c r="A4961">
        <v>275</v>
      </c>
      <c r="B4961" s="110">
        <v>45865</v>
      </c>
      <c r="C4961" s="89">
        <v>3</v>
      </c>
      <c r="D4961" s="89">
        <v>17.600000000000001</v>
      </c>
      <c r="E4961" s="96">
        <v>1338</v>
      </c>
      <c r="F4961" s="89">
        <v>4.9000000000000004</v>
      </c>
      <c r="G4961" s="89">
        <v>1014.2</v>
      </c>
      <c r="H4961">
        <v>0.76</v>
      </c>
      <c r="I4961" t="s">
        <v>12</v>
      </c>
      <c r="J4961">
        <v>0.8</v>
      </c>
      <c r="K4961">
        <v>7</v>
      </c>
      <c r="L4961">
        <v>2025</v>
      </c>
      <c r="M4961" t="s">
        <v>358</v>
      </c>
      <c r="N4961" s="89" cm="1">
        <f t="array" ref="N4961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4961" s="89">
        <f>_34_KNMI_Stations[[#This Row],[graaddagen]]*_34_KNMI_Stations[[#This Row],[Gewogen factor]]</f>
        <v>0.3199999999999989</v>
      </c>
      <c r="P4961" s="89" cm="1">
        <f t="array" ref="P4961">IF(ISNUMBER(_34_KNMI_Stations[[#This Row],[Etmaal temperatuur °C]]),IF(_34_KNMI_Stations[[#This Row],[Etmaal temperatuur °C]]&gt;stookgrens[],_34_KNMI_Stations[[#This Row],[Etmaal temperatuur °C]]-stookgrens[],0),"")</f>
        <v>0</v>
      </c>
    </row>
    <row r="4962" spans="1:16" x14ac:dyDescent="0.25">
      <c r="A4962">
        <v>275</v>
      </c>
      <c r="B4962" s="110">
        <v>45866</v>
      </c>
      <c r="C4962" s="89">
        <v>3.1</v>
      </c>
      <c r="D4962" s="89">
        <v>16.399999999999999</v>
      </c>
      <c r="E4962" s="96">
        <v>1697</v>
      </c>
      <c r="F4962" s="89">
        <v>3.2</v>
      </c>
      <c r="G4962" s="89">
        <v>1017</v>
      </c>
      <c r="H4962">
        <v>0.81</v>
      </c>
      <c r="I4962" t="s">
        <v>12</v>
      </c>
      <c r="J4962">
        <v>0.8</v>
      </c>
      <c r="K4962">
        <v>7</v>
      </c>
      <c r="L4962">
        <v>2025</v>
      </c>
      <c r="M4962" t="s">
        <v>359</v>
      </c>
      <c r="N4962" s="89" cm="1">
        <f t="array" ref="N4962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4962" s="89">
        <f>_34_KNMI_Stations[[#This Row],[graaddagen]]*_34_KNMI_Stations[[#This Row],[Gewogen factor]]</f>
        <v>1.2800000000000011</v>
      </c>
      <c r="P4962" s="89" cm="1">
        <f t="array" ref="P4962">IF(ISNUMBER(_34_KNMI_Stations[[#This Row],[Etmaal temperatuur °C]]),IF(_34_KNMI_Stations[[#This Row],[Etmaal temperatuur °C]]&gt;stookgrens[],_34_KNMI_Stations[[#This Row],[Etmaal temperatuur °C]]-stookgrens[],0),"")</f>
        <v>0</v>
      </c>
    </row>
    <row r="4963" spans="1:16" x14ac:dyDescent="0.25">
      <c r="A4963">
        <v>275</v>
      </c>
      <c r="B4963" s="110">
        <v>45867</v>
      </c>
      <c r="C4963" s="89">
        <v>2.6</v>
      </c>
      <c r="D4963" s="89">
        <v>17.100000000000001</v>
      </c>
      <c r="E4963" s="96">
        <v>2323</v>
      </c>
      <c r="F4963" s="89">
        <v>0</v>
      </c>
      <c r="G4963" s="89">
        <v>1016.9</v>
      </c>
      <c r="H4963">
        <v>0.68</v>
      </c>
      <c r="I4963" t="s">
        <v>12</v>
      </c>
      <c r="J4963">
        <v>0.8</v>
      </c>
      <c r="K4963">
        <v>7</v>
      </c>
      <c r="L4963">
        <v>2025</v>
      </c>
      <c r="M4963" t="s">
        <v>359</v>
      </c>
      <c r="N4963" s="89" cm="1">
        <f t="array" ref="N4963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4963" s="89">
        <f>_34_KNMI_Stations[[#This Row],[graaddagen]]*_34_KNMI_Stations[[#This Row],[Gewogen factor]]</f>
        <v>0.71999999999999886</v>
      </c>
      <c r="P4963" s="89" cm="1">
        <f t="array" ref="P4963">IF(ISNUMBER(_34_KNMI_Stations[[#This Row],[Etmaal temperatuur °C]]),IF(_34_KNMI_Stations[[#This Row],[Etmaal temperatuur °C]]&gt;stookgrens[],_34_KNMI_Stations[[#This Row],[Etmaal temperatuur °C]]-stookgrens[],0),"")</f>
        <v>0</v>
      </c>
    </row>
    <row r="4964" spans="1:16" x14ac:dyDescent="0.25">
      <c r="A4964">
        <v>275</v>
      </c>
      <c r="B4964" s="110">
        <v>45868</v>
      </c>
      <c r="C4964" s="89">
        <v>3.3</v>
      </c>
      <c r="D4964" s="89">
        <v>16.7</v>
      </c>
      <c r="E4964" s="96">
        <v>1966</v>
      </c>
      <c r="F4964" s="89">
        <v>-0.1</v>
      </c>
      <c r="G4964" s="89">
        <v>1016</v>
      </c>
      <c r="H4964">
        <v>0.7</v>
      </c>
      <c r="I4964" t="s">
        <v>12</v>
      </c>
      <c r="J4964">
        <v>0.8</v>
      </c>
      <c r="K4964">
        <v>7</v>
      </c>
      <c r="L4964">
        <v>2025</v>
      </c>
      <c r="M4964" t="s">
        <v>359</v>
      </c>
      <c r="N4964" s="89" cm="1">
        <f t="array" ref="N4964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4964" s="89">
        <f>_34_KNMI_Stations[[#This Row],[graaddagen]]*_34_KNMI_Stations[[#This Row],[Gewogen factor]]</f>
        <v>1.0400000000000007</v>
      </c>
      <c r="P4964" s="89" cm="1">
        <f t="array" ref="P4964">IF(ISNUMBER(_34_KNMI_Stations[[#This Row],[Etmaal temperatuur °C]]),IF(_34_KNMI_Stations[[#This Row],[Etmaal temperatuur °C]]&gt;stookgrens[],_34_KNMI_Stations[[#This Row],[Etmaal temperatuur °C]]-stookgrens[],0),"")</f>
        <v>0</v>
      </c>
    </row>
    <row r="4965" spans="1:16" x14ac:dyDescent="0.25">
      <c r="A4965">
        <v>275</v>
      </c>
      <c r="B4965" s="110">
        <v>45869</v>
      </c>
      <c r="C4965" s="89">
        <v>3.4</v>
      </c>
      <c r="D4965" s="89">
        <v>18</v>
      </c>
      <c r="E4965" s="96">
        <v>1438</v>
      </c>
      <c r="F4965" s="89">
        <v>1.4</v>
      </c>
      <c r="G4965" s="89">
        <v>1013.4</v>
      </c>
      <c r="H4965">
        <v>0.78</v>
      </c>
      <c r="I4965" t="s">
        <v>12</v>
      </c>
      <c r="J4965">
        <v>0.8</v>
      </c>
      <c r="K4965">
        <v>7</v>
      </c>
      <c r="L4965">
        <v>2025</v>
      </c>
      <c r="M4965" t="s">
        <v>359</v>
      </c>
      <c r="N4965" s="89" cm="1">
        <f t="array" ref="N4965">IF(ISNUMBER(_34_KNMI_Stations[[#This Row],[Etmaal temperatuur °C]]),IF(_34_KNMI_Stations[[#This Row],[Etmaal temperatuur °C]]&lt;stookgrens[],stookgrens[]-_34_KNMI_Stations[[#This Row],[Etmaal temperatuur °C]],0),"")</f>
        <v>0</v>
      </c>
      <c r="O4965" s="89">
        <f>_34_KNMI_Stations[[#This Row],[graaddagen]]*_34_KNMI_Stations[[#This Row],[Gewogen factor]]</f>
        <v>0</v>
      </c>
      <c r="P4965" s="89" cm="1">
        <f t="array" ref="P4965">IF(ISNUMBER(_34_KNMI_Stations[[#This Row],[Etmaal temperatuur °C]]),IF(_34_KNMI_Stations[[#This Row],[Etmaal temperatuur °C]]&gt;stookgrens[],_34_KNMI_Stations[[#This Row],[Etmaal temperatuur °C]]-stookgrens[],0),"")</f>
        <v>0</v>
      </c>
    </row>
    <row r="4966" spans="1:16" x14ac:dyDescent="0.25">
      <c r="A4966">
        <v>275</v>
      </c>
      <c r="B4966" s="110">
        <v>45870</v>
      </c>
      <c r="C4966" s="89">
        <v>3.4</v>
      </c>
      <c r="D4966" s="89">
        <v>16.3</v>
      </c>
      <c r="E4966" s="96">
        <v>1433</v>
      </c>
      <c r="F4966" s="89">
        <v>2.6</v>
      </c>
      <c r="G4966" s="89">
        <v>1011.4</v>
      </c>
      <c r="H4966">
        <v>0.86</v>
      </c>
      <c r="I4966" t="s">
        <v>12</v>
      </c>
      <c r="J4966">
        <v>0.8</v>
      </c>
      <c r="K4966">
        <v>8</v>
      </c>
      <c r="L4966">
        <v>2025</v>
      </c>
      <c r="M4966" t="s">
        <v>359</v>
      </c>
      <c r="N4966" s="89" cm="1">
        <f t="array" ref="N4966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4966" s="89">
        <f>_34_KNMI_Stations[[#This Row],[graaddagen]]*_34_KNMI_Stations[[#This Row],[Gewogen factor]]</f>
        <v>1.3599999999999994</v>
      </c>
      <c r="P4966" s="89" cm="1">
        <f t="array" ref="P4966">IF(ISNUMBER(_34_KNMI_Stations[[#This Row],[Etmaal temperatuur °C]]),IF(_34_KNMI_Stations[[#This Row],[Etmaal temperatuur °C]]&gt;stookgrens[],_34_KNMI_Stations[[#This Row],[Etmaal temperatuur °C]]-stookgrens[],0),"")</f>
        <v>0</v>
      </c>
    </row>
    <row r="4967" spans="1:16" x14ac:dyDescent="0.25">
      <c r="A4967">
        <v>275</v>
      </c>
      <c r="B4967" s="110">
        <v>45871</v>
      </c>
      <c r="C4967" s="89">
        <v>3.8</v>
      </c>
      <c r="D4967" s="89">
        <v>16.100000000000001</v>
      </c>
      <c r="E4967" s="96">
        <v>1301</v>
      </c>
      <c r="F4967" s="89">
        <v>2.1</v>
      </c>
      <c r="G4967" s="89">
        <v>1013.6</v>
      </c>
      <c r="H4967">
        <v>0.84</v>
      </c>
      <c r="I4967" t="s">
        <v>12</v>
      </c>
      <c r="J4967">
        <v>0.8</v>
      </c>
      <c r="K4967">
        <v>8</v>
      </c>
      <c r="L4967">
        <v>2025</v>
      </c>
      <c r="M4967" t="s">
        <v>359</v>
      </c>
      <c r="N4967" s="89" cm="1">
        <f t="array" ref="N4967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4967" s="89">
        <f>_34_KNMI_Stations[[#This Row],[graaddagen]]*_34_KNMI_Stations[[#This Row],[Gewogen factor]]</f>
        <v>1.5199999999999989</v>
      </c>
      <c r="P4967" s="89" cm="1">
        <f t="array" ref="P4967">IF(ISNUMBER(_34_KNMI_Stations[[#This Row],[Etmaal temperatuur °C]]),IF(_34_KNMI_Stations[[#This Row],[Etmaal temperatuur °C]]&gt;stookgrens[],_34_KNMI_Stations[[#This Row],[Etmaal temperatuur °C]]-stookgrens[],0),"")</f>
        <v>0</v>
      </c>
    </row>
    <row r="4968" spans="1:16" x14ac:dyDescent="0.25">
      <c r="A4968">
        <v>275</v>
      </c>
      <c r="B4968" s="110">
        <v>45872</v>
      </c>
      <c r="C4968" s="89">
        <v>4.5999999999999996</v>
      </c>
      <c r="D4968" s="89">
        <v>18.399999999999999</v>
      </c>
      <c r="E4968" s="96">
        <v>1760</v>
      </c>
      <c r="F4968" s="89">
        <v>0.8</v>
      </c>
      <c r="G4968" s="89">
        <v>1016.5</v>
      </c>
      <c r="H4968">
        <v>0.71</v>
      </c>
      <c r="I4968" t="s">
        <v>12</v>
      </c>
      <c r="J4968">
        <v>0.8</v>
      </c>
      <c r="K4968">
        <v>8</v>
      </c>
      <c r="L4968">
        <v>2025</v>
      </c>
      <c r="M4968" t="s">
        <v>359</v>
      </c>
      <c r="N4968" s="89" cm="1">
        <f t="array" ref="N4968">IF(ISNUMBER(_34_KNMI_Stations[[#This Row],[Etmaal temperatuur °C]]),IF(_34_KNMI_Stations[[#This Row],[Etmaal temperatuur °C]]&lt;stookgrens[],stookgrens[]-_34_KNMI_Stations[[#This Row],[Etmaal temperatuur °C]],0),"")</f>
        <v>0</v>
      </c>
      <c r="O4968" s="89">
        <f>_34_KNMI_Stations[[#This Row],[graaddagen]]*_34_KNMI_Stations[[#This Row],[Gewogen factor]]</f>
        <v>0</v>
      </c>
      <c r="P4968" s="89" cm="1">
        <f t="array" ref="P4968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4969" spans="1:16" x14ac:dyDescent="0.25">
      <c r="A4969">
        <v>275</v>
      </c>
      <c r="B4969" s="110">
        <v>45873</v>
      </c>
      <c r="C4969" s="89">
        <v>4.5</v>
      </c>
      <c r="D4969" s="89">
        <v>19.7</v>
      </c>
      <c r="E4969" s="96">
        <v>1394</v>
      </c>
      <c r="F4969" s="89">
        <v>5.3</v>
      </c>
      <c r="G4969" s="89">
        <v>1015.1</v>
      </c>
      <c r="H4969">
        <v>0.79</v>
      </c>
      <c r="I4969" t="s">
        <v>12</v>
      </c>
      <c r="J4969">
        <v>0.8</v>
      </c>
      <c r="K4969">
        <v>8</v>
      </c>
      <c r="L4969">
        <v>2025</v>
      </c>
      <c r="M4969" t="s">
        <v>360</v>
      </c>
      <c r="N4969" s="89" cm="1">
        <f t="array" ref="N4969">IF(ISNUMBER(_34_KNMI_Stations[[#This Row],[Etmaal temperatuur °C]]),IF(_34_KNMI_Stations[[#This Row],[Etmaal temperatuur °C]]&lt;stookgrens[],stookgrens[]-_34_KNMI_Stations[[#This Row],[Etmaal temperatuur °C]],0),"")</f>
        <v>0</v>
      </c>
      <c r="O4969" s="89">
        <f>_34_KNMI_Stations[[#This Row],[graaddagen]]*_34_KNMI_Stations[[#This Row],[Gewogen factor]]</f>
        <v>0</v>
      </c>
      <c r="P4969" s="89" cm="1">
        <f t="array" ref="P4969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4970" spans="1:16" x14ac:dyDescent="0.25">
      <c r="A4970">
        <v>275</v>
      </c>
      <c r="B4970" s="110">
        <v>45874</v>
      </c>
      <c r="C4970" s="89">
        <v>4</v>
      </c>
      <c r="D4970" s="89">
        <v>16</v>
      </c>
      <c r="E4970" s="96">
        <v>1937</v>
      </c>
      <c r="F4970" s="89">
        <v>2.2000000000000002</v>
      </c>
      <c r="G4970" s="89">
        <v>1019</v>
      </c>
      <c r="H4970">
        <v>0.75</v>
      </c>
      <c r="I4970" t="s">
        <v>12</v>
      </c>
      <c r="J4970">
        <v>0.8</v>
      </c>
      <c r="K4970">
        <v>8</v>
      </c>
      <c r="L4970">
        <v>2025</v>
      </c>
      <c r="M4970" t="s">
        <v>360</v>
      </c>
      <c r="N4970" s="89" cm="1">
        <f t="array" ref="N4970">IF(ISNUMBER(_34_KNMI_Stations[[#This Row],[Etmaal temperatuur °C]]),IF(_34_KNMI_Stations[[#This Row],[Etmaal temperatuur °C]]&lt;stookgrens[],stookgrens[]-_34_KNMI_Stations[[#This Row],[Etmaal temperatuur °C]],0),"")</f>
        <v>2</v>
      </c>
      <c r="O4970" s="89">
        <f>_34_KNMI_Stations[[#This Row],[graaddagen]]*_34_KNMI_Stations[[#This Row],[Gewogen factor]]</f>
        <v>1.6</v>
      </c>
      <c r="P4970" s="89" cm="1">
        <f t="array" ref="P4970">IF(ISNUMBER(_34_KNMI_Stations[[#This Row],[Etmaal temperatuur °C]]),IF(_34_KNMI_Stations[[#This Row],[Etmaal temperatuur °C]]&gt;stookgrens[],_34_KNMI_Stations[[#This Row],[Etmaal temperatuur °C]]-stookgrens[],0),"")</f>
        <v>0</v>
      </c>
    </row>
    <row r="4971" spans="1:16" x14ac:dyDescent="0.25">
      <c r="A4971">
        <v>275</v>
      </c>
      <c r="B4971" s="110">
        <v>45875</v>
      </c>
      <c r="C4971" s="89">
        <v>2.8</v>
      </c>
      <c r="D4971" s="89">
        <v>16.100000000000001</v>
      </c>
      <c r="E4971" s="96">
        <v>1599</v>
      </c>
      <c r="F4971" s="89">
        <v>-0.1</v>
      </c>
      <c r="G4971" s="89">
        <v>1023</v>
      </c>
      <c r="H4971">
        <v>0.73</v>
      </c>
      <c r="I4971" t="s">
        <v>12</v>
      </c>
      <c r="J4971">
        <v>0.8</v>
      </c>
      <c r="K4971">
        <v>8</v>
      </c>
      <c r="L4971">
        <v>2025</v>
      </c>
      <c r="M4971" t="s">
        <v>360</v>
      </c>
      <c r="N4971" s="89" cm="1">
        <f t="array" ref="N4971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4971" s="89">
        <f>_34_KNMI_Stations[[#This Row],[graaddagen]]*_34_KNMI_Stations[[#This Row],[Gewogen factor]]</f>
        <v>1.5199999999999989</v>
      </c>
      <c r="P4971" s="89" cm="1">
        <f t="array" ref="P4971">IF(ISNUMBER(_34_KNMI_Stations[[#This Row],[Etmaal temperatuur °C]]),IF(_34_KNMI_Stations[[#This Row],[Etmaal temperatuur °C]]&gt;stookgrens[],_34_KNMI_Stations[[#This Row],[Etmaal temperatuur °C]]-stookgrens[],0),"")</f>
        <v>0</v>
      </c>
    </row>
    <row r="4972" spans="1:16" x14ac:dyDescent="0.25">
      <c r="A4972">
        <v>275</v>
      </c>
      <c r="B4972" s="110">
        <v>45876</v>
      </c>
      <c r="C4972" s="89">
        <v>2.6</v>
      </c>
      <c r="D4972" s="89">
        <v>19.2</v>
      </c>
      <c r="E4972" s="96">
        <v>1722</v>
      </c>
      <c r="F4972" s="89">
        <v>-0.1</v>
      </c>
      <c r="G4972" s="89">
        <v>1016.5</v>
      </c>
      <c r="H4972">
        <v>0.64</v>
      </c>
      <c r="I4972" t="s">
        <v>12</v>
      </c>
      <c r="J4972">
        <v>0.8</v>
      </c>
      <c r="K4972">
        <v>8</v>
      </c>
      <c r="L4972">
        <v>2025</v>
      </c>
      <c r="M4972" t="s">
        <v>360</v>
      </c>
      <c r="N4972" s="89" cm="1">
        <f t="array" ref="N4972">IF(ISNUMBER(_34_KNMI_Stations[[#This Row],[Etmaal temperatuur °C]]),IF(_34_KNMI_Stations[[#This Row],[Etmaal temperatuur °C]]&lt;stookgrens[],stookgrens[]-_34_KNMI_Stations[[#This Row],[Etmaal temperatuur °C]],0),"")</f>
        <v>0</v>
      </c>
      <c r="O4972" s="89">
        <f>_34_KNMI_Stations[[#This Row],[graaddagen]]*_34_KNMI_Stations[[#This Row],[Gewogen factor]]</f>
        <v>0</v>
      </c>
      <c r="P4972" s="89" cm="1">
        <f t="array" ref="P4972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4973" spans="1:16" x14ac:dyDescent="0.25">
      <c r="A4973">
        <v>275</v>
      </c>
      <c r="B4973" s="110">
        <v>45877</v>
      </c>
      <c r="C4973" s="89">
        <v>2.9</v>
      </c>
      <c r="D4973" s="89">
        <v>19.2</v>
      </c>
      <c r="E4973" s="96">
        <v>1482</v>
      </c>
      <c r="F4973" s="89">
        <v>0</v>
      </c>
      <c r="G4973" s="89">
        <v>1018.1</v>
      </c>
      <c r="H4973">
        <v>0.71</v>
      </c>
      <c r="I4973" t="s">
        <v>12</v>
      </c>
      <c r="J4973">
        <v>0.8</v>
      </c>
      <c r="K4973">
        <v>8</v>
      </c>
      <c r="L4973">
        <v>2025</v>
      </c>
      <c r="M4973" t="s">
        <v>360</v>
      </c>
      <c r="N4973" s="89" cm="1">
        <f t="array" ref="N4973">IF(ISNUMBER(_34_KNMI_Stations[[#This Row],[Etmaal temperatuur °C]]),IF(_34_KNMI_Stations[[#This Row],[Etmaal temperatuur °C]]&lt;stookgrens[],stookgrens[]-_34_KNMI_Stations[[#This Row],[Etmaal temperatuur °C]],0),"")</f>
        <v>0</v>
      </c>
      <c r="O4973" s="89">
        <f>_34_KNMI_Stations[[#This Row],[graaddagen]]*_34_KNMI_Stations[[#This Row],[Gewogen factor]]</f>
        <v>0</v>
      </c>
      <c r="P4973" s="89" cm="1">
        <f t="array" ref="P4973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4974" spans="1:16" x14ac:dyDescent="0.25">
      <c r="A4974">
        <v>275</v>
      </c>
      <c r="B4974" s="110">
        <v>45878</v>
      </c>
      <c r="C4974" s="89">
        <v>2.5</v>
      </c>
      <c r="D4974" s="89">
        <v>17.3</v>
      </c>
      <c r="E4974" s="96">
        <v>2369</v>
      </c>
      <c r="F4974" s="89">
        <v>0</v>
      </c>
      <c r="G4974" s="89">
        <v>1020.8</v>
      </c>
      <c r="H4974">
        <v>0.72</v>
      </c>
      <c r="I4974" t="s">
        <v>12</v>
      </c>
      <c r="J4974">
        <v>0.8</v>
      </c>
      <c r="K4974">
        <v>8</v>
      </c>
      <c r="L4974">
        <v>2025</v>
      </c>
      <c r="M4974" t="s">
        <v>360</v>
      </c>
      <c r="N4974" s="89" cm="1">
        <f t="array" ref="N4974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4974" s="89">
        <f>_34_KNMI_Stations[[#This Row],[graaddagen]]*_34_KNMI_Stations[[#This Row],[Gewogen factor]]</f>
        <v>0.5599999999999995</v>
      </c>
      <c r="P4974" s="89" cm="1">
        <f t="array" ref="P4974">IF(ISNUMBER(_34_KNMI_Stations[[#This Row],[Etmaal temperatuur °C]]),IF(_34_KNMI_Stations[[#This Row],[Etmaal temperatuur °C]]&gt;stookgrens[],_34_KNMI_Stations[[#This Row],[Etmaal temperatuur °C]]-stookgrens[],0),"")</f>
        <v>0</v>
      </c>
    </row>
    <row r="4975" spans="1:16" x14ac:dyDescent="0.25">
      <c r="A4975">
        <v>275</v>
      </c>
      <c r="B4975" s="110">
        <v>45879</v>
      </c>
      <c r="C4975" s="89">
        <v>2</v>
      </c>
      <c r="D4975" s="89">
        <v>17.899999999999999</v>
      </c>
      <c r="E4975" s="96">
        <v>2251</v>
      </c>
      <c r="F4975" s="89">
        <v>0</v>
      </c>
      <c r="G4975" s="89">
        <v>1027.0999999999999</v>
      </c>
      <c r="H4975">
        <v>0.7</v>
      </c>
      <c r="I4975" t="s">
        <v>12</v>
      </c>
      <c r="J4975">
        <v>0.8</v>
      </c>
      <c r="K4975">
        <v>8</v>
      </c>
      <c r="L4975">
        <v>2025</v>
      </c>
      <c r="M4975" t="s">
        <v>360</v>
      </c>
      <c r="N4975" s="89" cm="1">
        <f t="array" ref="N4975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4975" s="89">
        <f>_34_KNMI_Stations[[#This Row],[graaddagen]]*_34_KNMI_Stations[[#This Row],[Gewogen factor]]</f>
        <v>8.000000000000114E-2</v>
      </c>
      <c r="P4975" s="89" cm="1">
        <f t="array" ref="P4975">IF(ISNUMBER(_34_KNMI_Stations[[#This Row],[Etmaal temperatuur °C]]),IF(_34_KNMI_Stations[[#This Row],[Etmaal temperatuur °C]]&gt;stookgrens[],_34_KNMI_Stations[[#This Row],[Etmaal temperatuur °C]]-stookgrens[],0),"")</f>
        <v>0</v>
      </c>
    </row>
    <row r="4976" spans="1:16" x14ac:dyDescent="0.25">
      <c r="A4976">
        <v>275</v>
      </c>
      <c r="B4976" s="110">
        <v>45880</v>
      </c>
      <c r="C4976" s="89">
        <v>2.2999999999999998</v>
      </c>
      <c r="D4976" s="89">
        <v>21.3</v>
      </c>
      <c r="E4976" s="96">
        <v>2408</v>
      </c>
      <c r="F4976" s="89">
        <v>0</v>
      </c>
      <c r="G4976" s="89">
        <v>1023.3</v>
      </c>
      <c r="H4976">
        <v>0.6</v>
      </c>
      <c r="I4976" t="s">
        <v>12</v>
      </c>
      <c r="J4976">
        <v>0.8</v>
      </c>
      <c r="K4976">
        <v>8</v>
      </c>
      <c r="L4976">
        <v>2025</v>
      </c>
      <c r="M4976" t="s">
        <v>361</v>
      </c>
      <c r="N4976" s="89" cm="1">
        <f t="array" ref="N4976">IF(ISNUMBER(_34_KNMI_Stations[[#This Row],[Etmaal temperatuur °C]]),IF(_34_KNMI_Stations[[#This Row],[Etmaal temperatuur °C]]&lt;stookgrens[],stookgrens[]-_34_KNMI_Stations[[#This Row],[Etmaal temperatuur °C]],0),"")</f>
        <v>0</v>
      </c>
      <c r="O4976" s="89">
        <f>_34_KNMI_Stations[[#This Row],[graaddagen]]*_34_KNMI_Stations[[#This Row],[Gewogen factor]]</f>
        <v>0</v>
      </c>
      <c r="P4976" s="89" cm="1">
        <f t="array" ref="P4976">IF(ISNUMBER(_34_KNMI_Stations[[#This Row],[Etmaal temperatuur °C]]),IF(_34_KNMI_Stations[[#This Row],[Etmaal temperatuur °C]]&gt;stookgrens[],_34_KNMI_Stations[[#This Row],[Etmaal temperatuur °C]]-stookgrens[],0),"")</f>
        <v>3.3000000000000007</v>
      </c>
    </row>
    <row r="4977" spans="1:16" x14ac:dyDescent="0.25">
      <c r="A4977">
        <v>275</v>
      </c>
      <c r="B4977" s="110">
        <v>45881</v>
      </c>
      <c r="C4977" s="89">
        <v>2.8</v>
      </c>
      <c r="D4977" s="89">
        <v>23.4</v>
      </c>
      <c r="E4977" s="96">
        <v>1966</v>
      </c>
      <c r="F4977" s="89">
        <v>0</v>
      </c>
      <c r="G4977" s="89">
        <v>1015.8</v>
      </c>
      <c r="H4977">
        <v>0.56999999999999995</v>
      </c>
      <c r="I4977" t="s">
        <v>12</v>
      </c>
      <c r="J4977">
        <v>0.8</v>
      </c>
      <c r="K4977">
        <v>8</v>
      </c>
      <c r="L4977">
        <v>2025</v>
      </c>
      <c r="M4977" t="s">
        <v>361</v>
      </c>
      <c r="N4977" s="89" cm="1">
        <f t="array" ref="N4977">IF(ISNUMBER(_34_KNMI_Stations[[#This Row],[Etmaal temperatuur °C]]),IF(_34_KNMI_Stations[[#This Row],[Etmaal temperatuur °C]]&lt;stookgrens[],stookgrens[]-_34_KNMI_Stations[[#This Row],[Etmaal temperatuur °C]],0),"")</f>
        <v>0</v>
      </c>
      <c r="O4977" s="89">
        <f>_34_KNMI_Stations[[#This Row],[graaddagen]]*_34_KNMI_Stations[[#This Row],[Gewogen factor]]</f>
        <v>0</v>
      </c>
      <c r="P4977" s="89" cm="1">
        <f t="array" ref="P4977">IF(ISNUMBER(_34_KNMI_Stations[[#This Row],[Etmaal temperatuur °C]]),IF(_34_KNMI_Stations[[#This Row],[Etmaal temperatuur °C]]&gt;stookgrens[],_34_KNMI_Stations[[#This Row],[Etmaal temperatuur °C]]-stookgrens[],0),"")</f>
        <v>5.3999999999999986</v>
      </c>
    </row>
    <row r="4978" spans="1:16" x14ac:dyDescent="0.25">
      <c r="A4978">
        <v>275</v>
      </c>
      <c r="B4978" s="110">
        <v>45882</v>
      </c>
      <c r="C4978" s="89">
        <v>1.7</v>
      </c>
      <c r="D4978" s="89">
        <v>24.9</v>
      </c>
      <c r="E4978" s="96">
        <v>2052</v>
      </c>
      <c r="F4978" s="89">
        <v>0</v>
      </c>
      <c r="G4978" s="89">
        <v>1014.9</v>
      </c>
      <c r="H4978">
        <v>0.64</v>
      </c>
      <c r="I4978" t="s">
        <v>12</v>
      </c>
      <c r="J4978">
        <v>0.8</v>
      </c>
      <c r="K4978">
        <v>8</v>
      </c>
      <c r="L4978">
        <v>2025</v>
      </c>
      <c r="M4978" t="s">
        <v>361</v>
      </c>
      <c r="N4978" s="89" cm="1">
        <f t="array" ref="N4978">IF(ISNUMBER(_34_KNMI_Stations[[#This Row],[Etmaal temperatuur °C]]),IF(_34_KNMI_Stations[[#This Row],[Etmaal temperatuur °C]]&lt;stookgrens[],stookgrens[]-_34_KNMI_Stations[[#This Row],[Etmaal temperatuur °C]],0),"")</f>
        <v>0</v>
      </c>
      <c r="O4978" s="89">
        <f>_34_KNMI_Stations[[#This Row],[graaddagen]]*_34_KNMI_Stations[[#This Row],[Gewogen factor]]</f>
        <v>0</v>
      </c>
      <c r="P4978" s="89" cm="1">
        <f t="array" ref="P4978">IF(ISNUMBER(_34_KNMI_Stations[[#This Row],[Etmaal temperatuur °C]]),IF(_34_KNMI_Stations[[#This Row],[Etmaal temperatuur °C]]&gt;stookgrens[],_34_KNMI_Stations[[#This Row],[Etmaal temperatuur °C]]-stookgrens[],0),"")</f>
        <v>6.8999999999999986</v>
      </c>
    </row>
    <row r="4979" spans="1:16" x14ac:dyDescent="0.25">
      <c r="A4979">
        <v>275</v>
      </c>
      <c r="B4979" s="110">
        <v>45883</v>
      </c>
      <c r="C4979" s="89">
        <v>2.1</v>
      </c>
      <c r="D4979" s="89">
        <v>23.5</v>
      </c>
      <c r="E4979" s="96">
        <v>1451</v>
      </c>
      <c r="F4979" s="89">
        <v>-0.1</v>
      </c>
      <c r="G4979" s="89">
        <v>1018.5</v>
      </c>
      <c r="H4979">
        <v>0.73</v>
      </c>
      <c r="I4979" t="s">
        <v>12</v>
      </c>
      <c r="J4979">
        <v>0.8</v>
      </c>
      <c r="K4979">
        <v>8</v>
      </c>
      <c r="L4979">
        <v>2025</v>
      </c>
      <c r="M4979" t="s">
        <v>361</v>
      </c>
      <c r="N4979" s="89" cm="1">
        <f t="array" ref="N4979">IF(ISNUMBER(_34_KNMI_Stations[[#This Row],[Etmaal temperatuur °C]]),IF(_34_KNMI_Stations[[#This Row],[Etmaal temperatuur °C]]&lt;stookgrens[],stookgrens[]-_34_KNMI_Stations[[#This Row],[Etmaal temperatuur °C]],0),"")</f>
        <v>0</v>
      </c>
      <c r="O4979" s="89">
        <f>_34_KNMI_Stations[[#This Row],[graaddagen]]*_34_KNMI_Stations[[#This Row],[Gewogen factor]]</f>
        <v>0</v>
      </c>
      <c r="P4979" s="89" cm="1">
        <f t="array" ref="P4979">IF(ISNUMBER(_34_KNMI_Stations[[#This Row],[Etmaal temperatuur °C]]),IF(_34_KNMI_Stations[[#This Row],[Etmaal temperatuur °C]]&gt;stookgrens[],_34_KNMI_Stations[[#This Row],[Etmaal temperatuur °C]]-stookgrens[],0),"")</f>
        <v>5.5</v>
      </c>
    </row>
    <row r="4980" spans="1:16" x14ac:dyDescent="0.25">
      <c r="A4980">
        <v>275</v>
      </c>
      <c r="B4980" s="110">
        <v>45884</v>
      </c>
      <c r="C4980" s="89">
        <v>2.8</v>
      </c>
      <c r="D4980" s="89">
        <v>21.3</v>
      </c>
      <c r="E4980" s="96">
        <v>2093</v>
      </c>
      <c r="F4980" s="89">
        <v>0</v>
      </c>
      <c r="G4980" s="89">
        <v>1023.2</v>
      </c>
      <c r="H4980">
        <v>0.72</v>
      </c>
      <c r="I4980" t="s">
        <v>12</v>
      </c>
      <c r="J4980">
        <v>0.8</v>
      </c>
      <c r="K4980">
        <v>8</v>
      </c>
      <c r="L4980">
        <v>2025</v>
      </c>
      <c r="M4980" t="s">
        <v>361</v>
      </c>
      <c r="N4980" s="89" cm="1">
        <f t="array" ref="N4980">IF(ISNUMBER(_34_KNMI_Stations[[#This Row],[Etmaal temperatuur °C]]),IF(_34_KNMI_Stations[[#This Row],[Etmaal temperatuur °C]]&lt;stookgrens[],stookgrens[]-_34_KNMI_Stations[[#This Row],[Etmaal temperatuur °C]],0),"")</f>
        <v>0</v>
      </c>
      <c r="O4980" s="89">
        <f>_34_KNMI_Stations[[#This Row],[graaddagen]]*_34_KNMI_Stations[[#This Row],[Gewogen factor]]</f>
        <v>0</v>
      </c>
      <c r="P4980" s="89" cm="1">
        <f t="array" ref="P4980">IF(ISNUMBER(_34_KNMI_Stations[[#This Row],[Etmaal temperatuur °C]]),IF(_34_KNMI_Stations[[#This Row],[Etmaal temperatuur °C]]&gt;stookgrens[],_34_KNMI_Stations[[#This Row],[Etmaal temperatuur °C]]-stookgrens[],0),"")</f>
        <v>3.3000000000000007</v>
      </c>
    </row>
    <row r="4981" spans="1:16" x14ac:dyDescent="0.25">
      <c r="A4981">
        <v>275</v>
      </c>
      <c r="B4981" s="110">
        <v>45885</v>
      </c>
      <c r="C4981" s="89">
        <v>3.5</v>
      </c>
      <c r="D4981" s="89">
        <v>17.2</v>
      </c>
      <c r="E4981" s="96">
        <v>931</v>
      </c>
      <c r="F4981" s="89">
        <v>-0.1</v>
      </c>
      <c r="G4981" s="89">
        <v>1025.0999999999999</v>
      </c>
      <c r="H4981">
        <v>0.75</v>
      </c>
      <c r="I4981" t="s">
        <v>12</v>
      </c>
      <c r="J4981">
        <v>0.8</v>
      </c>
      <c r="K4981">
        <v>8</v>
      </c>
      <c r="L4981">
        <v>2025</v>
      </c>
      <c r="M4981" t="s">
        <v>361</v>
      </c>
      <c r="N4981" s="89" cm="1">
        <f t="array" ref="N4981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4981" s="89">
        <f>_34_KNMI_Stations[[#This Row],[graaddagen]]*_34_KNMI_Stations[[#This Row],[Gewogen factor]]</f>
        <v>0.64000000000000057</v>
      </c>
      <c r="P4981" s="89" cm="1">
        <f t="array" ref="P4981">IF(ISNUMBER(_34_KNMI_Stations[[#This Row],[Etmaal temperatuur °C]]),IF(_34_KNMI_Stations[[#This Row],[Etmaal temperatuur °C]]&gt;stookgrens[],_34_KNMI_Stations[[#This Row],[Etmaal temperatuur °C]]-stookgrens[],0),"")</f>
        <v>0</v>
      </c>
    </row>
    <row r="4982" spans="1:16" x14ac:dyDescent="0.25">
      <c r="A4982">
        <v>275</v>
      </c>
      <c r="B4982" s="110">
        <v>45886</v>
      </c>
      <c r="C4982" s="89">
        <v>1.7</v>
      </c>
      <c r="D4982" s="89">
        <v>14.9</v>
      </c>
      <c r="E4982" s="96">
        <v>743</v>
      </c>
      <c r="F4982" s="89">
        <v>-0.1</v>
      </c>
      <c r="G4982" s="89">
        <v>1022.9</v>
      </c>
      <c r="H4982">
        <v>0.83</v>
      </c>
      <c r="I4982" t="s">
        <v>12</v>
      </c>
      <c r="J4982">
        <v>0.8</v>
      </c>
      <c r="K4982">
        <v>8</v>
      </c>
      <c r="L4982">
        <v>2025</v>
      </c>
      <c r="M4982" t="s">
        <v>361</v>
      </c>
      <c r="N4982" s="89" cm="1">
        <f t="array" ref="N4982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4982" s="89">
        <f>_34_KNMI_Stations[[#This Row],[graaddagen]]*_34_KNMI_Stations[[#This Row],[Gewogen factor]]</f>
        <v>2.48</v>
      </c>
      <c r="P4982" s="89" cm="1">
        <f t="array" ref="P4982">IF(ISNUMBER(_34_KNMI_Stations[[#This Row],[Etmaal temperatuur °C]]),IF(_34_KNMI_Stations[[#This Row],[Etmaal temperatuur °C]]&gt;stookgrens[],_34_KNMI_Stations[[#This Row],[Etmaal temperatuur °C]]-stookgrens[],0),"")</f>
        <v>0</v>
      </c>
    </row>
    <row r="4983" spans="1:16" x14ac:dyDescent="0.25">
      <c r="A4983">
        <v>275</v>
      </c>
      <c r="B4983" s="110">
        <v>45887</v>
      </c>
      <c r="C4983" s="89">
        <v>2.9</v>
      </c>
      <c r="D4983" s="89">
        <v>19.600000000000001</v>
      </c>
      <c r="E4983" s="96">
        <v>1932</v>
      </c>
      <c r="F4983" s="89">
        <v>0</v>
      </c>
      <c r="G4983" s="89">
        <v>1020.2</v>
      </c>
      <c r="H4983">
        <v>0.66</v>
      </c>
      <c r="I4983" t="s">
        <v>12</v>
      </c>
      <c r="J4983">
        <v>0.8</v>
      </c>
      <c r="K4983">
        <v>8</v>
      </c>
      <c r="L4983">
        <v>2025</v>
      </c>
      <c r="M4983" t="s">
        <v>362</v>
      </c>
      <c r="N4983" s="89" cm="1">
        <f t="array" ref="N4983">IF(ISNUMBER(_34_KNMI_Stations[[#This Row],[Etmaal temperatuur °C]]),IF(_34_KNMI_Stations[[#This Row],[Etmaal temperatuur °C]]&lt;stookgrens[],stookgrens[]-_34_KNMI_Stations[[#This Row],[Etmaal temperatuur °C]],0),"")</f>
        <v>0</v>
      </c>
      <c r="O4983" s="89">
        <f>_34_KNMI_Stations[[#This Row],[graaddagen]]*_34_KNMI_Stations[[#This Row],[Gewogen factor]]</f>
        <v>0</v>
      </c>
      <c r="P4983" s="89" cm="1">
        <f t="array" ref="P4983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4984" spans="1:16" x14ac:dyDescent="0.25">
      <c r="A4984">
        <v>275</v>
      </c>
      <c r="B4984" s="110">
        <v>45888</v>
      </c>
      <c r="C4984" s="89">
        <v>3.6</v>
      </c>
      <c r="D4984" s="89">
        <v>20.100000000000001</v>
      </c>
      <c r="E4984" s="96">
        <v>2284</v>
      </c>
      <c r="F4984" s="89">
        <v>0</v>
      </c>
      <c r="G4984" s="89">
        <v>1014.9</v>
      </c>
      <c r="H4984">
        <v>0.65</v>
      </c>
      <c r="I4984" t="s">
        <v>12</v>
      </c>
      <c r="J4984">
        <v>0.8</v>
      </c>
      <c r="K4984">
        <v>8</v>
      </c>
      <c r="L4984">
        <v>2025</v>
      </c>
      <c r="M4984" t="s">
        <v>362</v>
      </c>
      <c r="N4984" s="89" cm="1">
        <f t="array" ref="N4984">IF(ISNUMBER(_34_KNMI_Stations[[#This Row],[Etmaal temperatuur °C]]),IF(_34_KNMI_Stations[[#This Row],[Etmaal temperatuur °C]]&lt;stookgrens[],stookgrens[]-_34_KNMI_Stations[[#This Row],[Etmaal temperatuur °C]],0),"")</f>
        <v>0</v>
      </c>
      <c r="O4984" s="89">
        <f>_34_KNMI_Stations[[#This Row],[graaddagen]]*_34_KNMI_Stations[[#This Row],[Gewogen factor]]</f>
        <v>0</v>
      </c>
      <c r="P4984" s="89" cm="1">
        <f t="array" ref="P4984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4985" spans="1:16" x14ac:dyDescent="0.25">
      <c r="A4985">
        <v>275</v>
      </c>
      <c r="B4985" s="110">
        <v>45889</v>
      </c>
      <c r="C4985" s="89">
        <v>3.4</v>
      </c>
      <c r="D4985" s="89">
        <v>18.3</v>
      </c>
      <c r="E4985" s="96">
        <v>1820</v>
      </c>
      <c r="F4985" s="89">
        <v>0</v>
      </c>
      <c r="G4985" s="89">
        <v>1012.9</v>
      </c>
      <c r="H4985">
        <v>0.64</v>
      </c>
      <c r="I4985" t="s">
        <v>12</v>
      </c>
      <c r="J4985">
        <v>0.8</v>
      </c>
      <c r="K4985">
        <v>8</v>
      </c>
      <c r="L4985">
        <v>2025</v>
      </c>
      <c r="M4985" t="s">
        <v>362</v>
      </c>
      <c r="N4985" s="89" cm="1">
        <f t="array" ref="N4985">IF(ISNUMBER(_34_KNMI_Stations[[#This Row],[Etmaal temperatuur °C]]),IF(_34_KNMI_Stations[[#This Row],[Etmaal temperatuur °C]]&lt;stookgrens[],stookgrens[]-_34_KNMI_Stations[[#This Row],[Etmaal temperatuur °C]],0),"")</f>
        <v>0</v>
      </c>
      <c r="O4985" s="89">
        <f>_34_KNMI_Stations[[#This Row],[graaddagen]]*_34_KNMI_Stations[[#This Row],[Gewogen factor]]</f>
        <v>0</v>
      </c>
      <c r="P4985" s="89" cm="1">
        <f t="array" ref="P4985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4986" spans="1:16" x14ac:dyDescent="0.25">
      <c r="A4986">
        <v>275</v>
      </c>
      <c r="B4986" s="110">
        <v>45890</v>
      </c>
      <c r="C4986" s="89">
        <v>4.0999999999999996</v>
      </c>
      <c r="D4986" s="89">
        <v>16</v>
      </c>
      <c r="E4986" s="96">
        <v>1873</v>
      </c>
      <c r="F4986" s="89">
        <v>0</v>
      </c>
      <c r="G4986" s="89">
        <v>1014.3</v>
      </c>
      <c r="H4986">
        <v>0.66</v>
      </c>
      <c r="I4986" t="s">
        <v>12</v>
      </c>
      <c r="J4986">
        <v>0.8</v>
      </c>
      <c r="K4986">
        <v>8</v>
      </c>
      <c r="L4986">
        <v>2025</v>
      </c>
      <c r="M4986" t="s">
        <v>362</v>
      </c>
      <c r="N4986" s="89" cm="1">
        <f t="array" ref="N4986">IF(ISNUMBER(_34_KNMI_Stations[[#This Row],[Etmaal temperatuur °C]]),IF(_34_KNMI_Stations[[#This Row],[Etmaal temperatuur °C]]&lt;stookgrens[],stookgrens[]-_34_KNMI_Stations[[#This Row],[Etmaal temperatuur °C]],0),"")</f>
        <v>2</v>
      </c>
      <c r="O4986" s="89">
        <f>_34_KNMI_Stations[[#This Row],[graaddagen]]*_34_KNMI_Stations[[#This Row],[Gewogen factor]]</f>
        <v>1.6</v>
      </c>
      <c r="P4986" s="89" cm="1">
        <f t="array" ref="P4986">IF(ISNUMBER(_34_KNMI_Stations[[#This Row],[Etmaal temperatuur °C]]),IF(_34_KNMI_Stations[[#This Row],[Etmaal temperatuur °C]]&gt;stookgrens[],_34_KNMI_Stations[[#This Row],[Etmaal temperatuur °C]]-stookgrens[],0),"")</f>
        <v>0</v>
      </c>
    </row>
    <row r="4987" spans="1:16" x14ac:dyDescent="0.25">
      <c r="A4987">
        <v>275</v>
      </c>
      <c r="B4987" s="110">
        <v>45891</v>
      </c>
      <c r="C4987" s="89">
        <v>2.7</v>
      </c>
      <c r="D4987" s="89">
        <v>15.1</v>
      </c>
      <c r="E4987" s="96">
        <v>966</v>
      </c>
      <c r="F4987" s="89">
        <v>0.6</v>
      </c>
      <c r="G4987" s="89">
        <v>1019</v>
      </c>
      <c r="H4987">
        <v>0.69</v>
      </c>
      <c r="I4987" t="s">
        <v>12</v>
      </c>
      <c r="J4987">
        <v>0.8</v>
      </c>
      <c r="K4987">
        <v>8</v>
      </c>
      <c r="L4987">
        <v>2025</v>
      </c>
      <c r="M4987" t="s">
        <v>362</v>
      </c>
      <c r="N4987" s="89" cm="1">
        <f t="array" ref="N4987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4987" s="89">
        <f>_34_KNMI_Stations[[#This Row],[graaddagen]]*_34_KNMI_Stations[[#This Row],[Gewogen factor]]</f>
        <v>2.3200000000000003</v>
      </c>
      <c r="P4987" s="89" cm="1">
        <f t="array" ref="P4987">IF(ISNUMBER(_34_KNMI_Stations[[#This Row],[Etmaal temperatuur °C]]),IF(_34_KNMI_Stations[[#This Row],[Etmaal temperatuur °C]]&gt;stookgrens[],_34_KNMI_Stations[[#This Row],[Etmaal temperatuur °C]]-stookgrens[],0),"")</f>
        <v>0</v>
      </c>
    </row>
    <row r="4988" spans="1:16" x14ac:dyDescent="0.25">
      <c r="A4988">
        <v>275</v>
      </c>
      <c r="B4988" s="110">
        <v>45892</v>
      </c>
      <c r="C4988" s="89">
        <v>2.5</v>
      </c>
      <c r="D4988" s="89">
        <v>13.8</v>
      </c>
      <c r="E4988" s="96">
        <v>1363</v>
      </c>
      <c r="F4988" s="89">
        <v>0.5</v>
      </c>
      <c r="G4988" s="89">
        <v>1019.7</v>
      </c>
      <c r="H4988">
        <v>0.75</v>
      </c>
      <c r="I4988" t="s">
        <v>12</v>
      </c>
      <c r="J4988">
        <v>0.8</v>
      </c>
      <c r="K4988">
        <v>8</v>
      </c>
      <c r="L4988">
        <v>2025</v>
      </c>
      <c r="M4988" t="s">
        <v>362</v>
      </c>
      <c r="N4988" s="89" cm="1">
        <f t="array" ref="N4988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4988" s="89">
        <f>_34_KNMI_Stations[[#This Row],[graaddagen]]*_34_KNMI_Stations[[#This Row],[Gewogen factor]]</f>
        <v>3.3599999999999994</v>
      </c>
      <c r="P4988" s="89" cm="1">
        <f t="array" ref="P4988">IF(ISNUMBER(_34_KNMI_Stations[[#This Row],[Etmaal temperatuur °C]]),IF(_34_KNMI_Stations[[#This Row],[Etmaal temperatuur °C]]&gt;stookgrens[],_34_KNMI_Stations[[#This Row],[Etmaal temperatuur °C]]-stookgrens[],0),"")</f>
        <v>0</v>
      </c>
    </row>
    <row r="4989" spans="1:16" x14ac:dyDescent="0.25">
      <c r="A4989">
        <v>275</v>
      </c>
      <c r="B4989" s="110">
        <v>45893</v>
      </c>
      <c r="C4989" s="89">
        <v>1.7</v>
      </c>
      <c r="D4989" s="89">
        <v>12.8</v>
      </c>
      <c r="E4989" s="96">
        <v>1837</v>
      </c>
      <c r="F4989" s="89">
        <v>0</v>
      </c>
      <c r="G4989" s="89">
        <v>1021.3</v>
      </c>
      <c r="H4989">
        <v>0.69</v>
      </c>
      <c r="I4989" t="s">
        <v>12</v>
      </c>
      <c r="J4989">
        <v>0.8</v>
      </c>
      <c r="K4989">
        <v>8</v>
      </c>
      <c r="L4989">
        <v>2025</v>
      </c>
      <c r="M4989" t="s">
        <v>362</v>
      </c>
      <c r="N4989" s="89" cm="1">
        <f t="array" ref="N4989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4989" s="89">
        <f>_34_KNMI_Stations[[#This Row],[graaddagen]]*_34_KNMI_Stations[[#This Row],[Gewogen factor]]</f>
        <v>4.1599999999999993</v>
      </c>
      <c r="P4989" s="89" cm="1">
        <f t="array" ref="P4989">IF(ISNUMBER(_34_KNMI_Stations[[#This Row],[Etmaal temperatuur °C]]),IF(_34_KNMI_Stations[[#This Row],[Etmaal temperatuur °C]]&gt;stookgrens[],_34_KNMI_Stations[[#This Row],[Etmaal temperatuur °C]]-stookgrens[],0),"")</f>
        <v>0</v>
      </c>
    </row>
    <row r="4990" spans="1:16" x14ac:dyDescent="0.25">
      <c r="A4990">
        <v>275</v>
      </c>
      <c r="B4990" s="110">
        <v>45894</v>
      </c>
      <c r="C4990" s="89">
        <v>1.4</v>
      </c>
      <c r="D4990" s="89">
        <v>15.3</v>
      </c>
      <c r="E4990" s="96">
        <v>1703</v>
      </c>
      <c r="F4990" s="89">
        <v>0</v>
      </c>
      <c r="G4990" s="89">
        <v>1018.3</v>
      </c>
      <c r="H4990">
        <v>0.65</v>
      </c>
      <c r="I4990" t="s">
        <v>12</v>
      </c>
      <c r="J4990">
        <v>0.8</v>
      </c>
      <c r="K4990">
        <v>8</v>
      </c>
      <c r="L4990">
        <v>2025</v>
      </c>
      <c r="M4990" t="s">
        <v>363</v>
      </c>
      <c r="N4990" s="89" cm="1">
        <f t="array" ref="N4990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4990" s="89">
        <f>_34_KNMI_Stations[[#This Row],[graaddagen]]*_34_KNMI_Stations[[#This Row],[Gewogen factor]]</f>
        <v>2.1599999999999997</v>
      </c>
      <c r="P4990" s="89" cm="1">
        <f t="array" ref="P4990">IF(ISNUMBER(_34_KNMI_Stations[[#This Row],[Etmaal temperatuur °C]]),IF(_34_KNMI_Stations[[#This Row],[Etmaal temperatuur °C]]&gt;stookgrens[],_34_KNMI_Stations[[#This Row],[Etmaal temperatuur °C]]-stookgrens[],0),"")</f>
        <v>0</v>
      </c>
    </row>
    <row r="4991" spans="1:16" x14ac:dyDescent="0.25">
      <c r="A4991">
        <v>275</v>
      </c>
      <c r="B4991" s="110">
        <v>45895</v>
      </c>
      <c r="C4991" s="89">
        <v>2.6</v>
      </c>
      <c r="D4991" s="89">
        <v>20</v>
      </c>
      <c r="E4991" s="96">
        <v>1537</v>
      </c>
      <c r="F4991" s="89">
        <v>0</v>
      </c>
      <c r="G4991" s="89">
        <v>1009.9</v>
      </c>
      <c r="H4991">
        <v>0.55000000000000004</v>
      </c>
      <c r="I4991" t="s">
        <v>12</v>
      </c>
      <c r="J4991">
        <v>0.8</v>
      </c>
      <c r="K4991">
        <v>8</v>
      </c>
      <c r="L4991">
        <v>2025</v>
      </c>
      <c r="M4991" t="s">
        <v>363</v>
      </c>
      <c r="N4991" s="89" cm="1">
        <f t="array" ref="N4991">IF(ISNUMBER(_34_KNMI_Stations[[#This Row],[Etmaal temperatuur °C]]),IF(_34_KNMI_Stations[[#This Row],[Etmaal temperatuur °C]]&lt;stookgrens[],stookgrens[]-_34_KNMI_Stations[[#This Row],[Etmaal temperatuur °C]],0),"")</f>
        <v>0</v>
      </c>
      <c r="O4991" s="89">
        <f>_34_KNMI_Stations[[#This Row],[graaddagen]]*_34_KNMI_Stations[[#This Row],[Gewogen factor]]</f>
        <v>0</v>
      </c>
      <c r="P4991" s="89" cm="1">
        <f t="array" ref="P4991">IF(ISNUMBER(_34_KNMI_Stations[[#This Row],[Etmaal temperatuur °C]]),IF(_34_KNMI_Stations[[#This Row],[Etmaal temperatuur °C]]&gt;stookgrens[],_34_KNMI_Stations[[#This Row],[Etmaal temperatuur °C]]-stookgrens[],0),"")</f>
        <v>2</v>
      </c>
    </row>
    <row r="4992" spans="1:16" x14ac:dyDescent="0.25">
      <c r="A4992">
        <v>275</v>
      </c>
      <c r="B4992" s="110">
        <v>45896</v>
      </c>
      <c r="C4992" s="89">
        <v>2.9</v>
      </c>
      <c r="D4992" s="89">
        <v>19.899999999999999</v>
      </c>
      <c r="E4992" s="96">
        <v>1892</v>
      </c>
      <c r="F4992" s="89">
        <v>0</v>
      </c>
      <c r="G4992" s="89">
        <v>1007.6</v>
      </c>
      <c r="H4992">
        <v>0.64</v>
      </c>
      <c r="I4992" t="s">
        <v>12</v>
      </c>
      <c r="J4992">
        <v>0.8</v>
      </c>
      <c r="K4992">
        <v>8</v>
      </c>
      <c r="L4992">
        <v>2025</v>
      </c>
      <c r="M4992" t="s">
        <v>363</v>
      </c>
      <c r="N4992" s="89" cm="1">
        <f t="array" ref="N4992">IF(ISNUMBER(_34_KNMI_Stations[[#This Row],[Etmaal temperatuur °C]]),IF(_34_KNMI_Stations[[#This Row],[Etmaal temperatuur °C]]&lt;stookgrens[],stookgrens[]-_34_KNMI_Stations[[#This Row],[Etmaal temperatuur °C]],0),"")</f>
        <v>0</v>
      </c>
      <c r="O4992" s="89">
        <f>_34_KNMI_Stations[[#This Row],[graaddagen]]*_34_KNMI_Stations[[#This Row],[Gewogen factor]]</f>
        <v>0</v>
      </c>
      <c r="P4992" s="89" cm="1">
        <f t="array" ref="P4992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4993" spans="1:16" x14ac:dyDescent="0.25">
      <c r="A4993">
        <v>275</v>
      </c>
      <c r="B4993" s="110">
        <v>45897</v>
      </c>
      <c r="C4993" s="89">
        <v>2.8</v>
      </c>
      <c r="D4993" s="89">
        <v>18.3</v>
      </c>
      <c r="E4993" s="96">
        <v>1491</v>
      </c>
      <c r="F4993" s="89">
        <v>-0.1</v>
      </c>
      <c r="G4993" s="89">
        <v>1003.6</v>
      </c>
      <c r="H4993">
        <v>0.67</v>
      </c>
      <c r="I4993" t="s">
        <v>12</v>
      </c>
      <c r="J4993">
        <v>0.8</v>
      </c>
      <c r="K4993">
        <v>8</v>
      </c>
      <c r="L4993">
        <v>2025</v>
      </c>
      <c r="M4993" t="s">
        <v>363</v>
      </c>
      <c r="N4993" s="89" cm="1">
        <f t="array" ref="N4993">IF(ISNUMBER(_34_KNMI_Stations[[#This Row],[Etmaal temperatuur °C]]),IF(_34_KNMI_Stations[[#This Row],[Etmaal temperatuur °C]]&lt;stookgrens[],stookgrens[]-_34_KNMI_Stations[[#This Row],[Etmaal temperatuur °C]],0),"")</f>
        <v>0</v>
      </c>
      <c r="O4993" s="89">
        <f>_34_KNMI_Stations[[#This Row],[graaddagen]]*_34_KNMI_Stations[[#This Row],[Gewogen factor]]</f>
        <v>0</v>
      </c>
      <c r="P4993" s="89" cm="1">
        <f t="array" ref="P4993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4994" spans="1:16" x14ac:dyDescent="0.25">
      <c r="A4994">
        <v>275</v>
      </c>
      <c r="B4994" s="110">
        <v>45898</v>
      </c>
      <c r="C4994" s="89">
        <v>4</v>
      </c>
      <c r="D4994" s="89">
        <v>17.3</v>
      </c>
      <c r="E4994" s="96">
        <v>1455</v>
      </c>
      <c r="F4994" s="89">
        <v>2.4</v>
      </c>
      <c r="G4994" s="89">
        <v>1000.7</v>
      </c>
      <c r="H4994">
        <v>0.72</v>
      </c>
      <c r="I4994" t="s">
        <v>12</v>
      </c>
      <c r="J4994">
        <v>0.8</v>
      </c>
      <c r="K4994">
        <v>8</v>
      </c>
      <c r="L4994">
        <v>2025</v>
      </c>
      <c r="M4994" t="s">
        <v>363</v>
      </c>
      <c r="N4994" s="89" cm="1">
        <f t="array" ref="N4994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4994" s="89">
        <f>_34_KNMI_Stations[[#This Row],[graaddagen]]*_34_KNMI_Stations[[#This Row],[Gewogen factor]]</f>
        <v>0.5599999999999995</v>
      </c>
      <c r="P4994" s="89" cm="1">
        <f t="array" ref="P4994">IF(ISNUMBER(_34_KNMI_Stations[[#This Row],[Etmaal temperatuur °C]]),IF(_34_KNMI_Stations[[#This Row],[Etmaal temperatuur °C]]&gt;stookgrens[],_34_KNMI_Stations[[#This Row],[Etmaal temperatuur °C]]-stookgrens[],0),"")</f>
        <v>0</v>
      </c>
    </row>
    <row r="4995" spans="1:16" x14ac:dyDescent="0.25">
      <c r="A4995">
        <v>275</v>
      </c>
      <c r="B4995" s="110">
        <v>45899</v>
      </c>
      <c r="C4995" s="89">
        <v>4.4000000000000004</v>
      </c>
      <c r="D4995" s="89">
        <v>18</v>
      </c>
      <c r="E4995" s="96">
        <v>1640</v>
      </c>
      <c r="F4995" s="89">
        <v>-0.1</v>
      </c>
      <c r="G4995" s="89">
        <v>1006.2</v>
      </c>
      <c r="H4995">
        <v>0.71</v>
      </c>
      <c r="I4995" t="s">
        <v>12</v>
      </c>
      <c r="J4995">
        <v>0.8</v>
      </c>
      <c r="K4995">
        <v>8</v>
      </c>
      <c r="L4995">
        <v>2025</v>
      </c>
      <c r="M4995" t="s">
        <v>363</v>
      </c>
      <c r="N4995" s="89" cm="1">
        <f t="array" ref="N4995">IF(ISNUMBER(_34_KNMI_Stations[[#This Row],[Etmaal temperatuur °C]]),IF(_34_KNMI_Stations[[#This Row],[Etmaal temperatuur °C]]&lt;stookgrens[],stookgrens[]-_34_KNMI_Stations[[#This Row],[Etmaal temperatuur °C]],0),"")</f>
        <v>0</v>
      </c>
      <c r="O4995" s="89">
        <f>_34_KNMI_Stations[[#This Row],[graaddagen]]*_34_KNMI_Stations[[#This Row],[Gewogen factor]]</f>
        <v>0</v>
      </c>
      <c r="P4995" s="89" cm="1">
        <f t="array" ref="P4995">IF(ISNUMBER(_34_KNMI_Stations[[#This Row],[Etmaal temperatuur °C]]),IF(_34_KNMI_Stations[[#This Row],[Etmaal temperatuur °C]]&gt;stookgrens[],_34_KNMI_Stations[[#This Row],[Etmaal temperatuur °C]]-stookgrens[],0),"")</f>
        <v>0</v>
      </c>
    </row>
    <row r="4996" spans="1:16" x14ac:dyDescent="0.25">
      <c r="A4996">
        <v>275</v>
      </c>
      <c r="B4996" s="110">
        <v>45900</v>
      </c>
      <c r="C4996" s="89">
        <v>3.5</v>
      </c>
      <c r="D4996" s="89">
        <v>19.2</v>
      </c>
      <c r="E4996" s="96">
        <v>1050</v>
      </c>
      <c r="F4996" s="89">
        <v>0.2</v>
      </c>
      <c r="G4996" s="89">
        <v>1007.3</v>
      </c>
      <c r="H4996">
        <v>0.78</v>
      </c>
      <c r="I4996" t="s">
        <v>12</v>
      </c>
      <c r="J4996">
        <v>0.8</v>
      </c>
      <c r="K4996">
        <v>8</v>
      </c>
      <c r="L4996">
        <v>2025</v>
      </c>
      <c r="M4996" t="s">
        <v>363</v>
      </c>
      <c r="N4996" s="89" cm="1">
        <f t="array" ref="N4996">IF(ISNUMBER(_34_KNMI_Stations[[#This Row],[Etmaal temperatuur °C]]),IF(_34_KNMI_Stations[[#This Row],[Etmaal temperatuur °C]]&lt;stookgrens[],stookgrens[]-_34_KNMI_Stations[[#This Row],[Etmaal temperatuur °C]],0),"")</f>
        <v>0</v>
      </c>
      <c r="O4996" s="89">
        <f>_34_KNMI_Stations[[#This Row],[graaddagen]]*_34_KNMI_Stations[[#This Row],[Gewogen factor]]</f>
        <v>0</v>
      </c>
      <c r="P4996" s="89" cm="1">
        <f t="array" ref="P4996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4997" spans="1:16" x14ac:dyDescent="0.25">
      <c r="A4997">
        <v>275</v>
      </c>
      <c r="B4997" s="110">
        <v>45901</v>
      </c>
      <c r="C4997" s="89">
        <v>3</v>
      </c>
      <c r="D4997" s="89">
        <v>18.100000000000001</v>
      </c>
      <c r="E4997" s="96">
        <v>1173</v>
      </c>
      <c r="F4997" s="89">
        <v>4.2</v>
      </c>
      <c r="G4997" s="89">
        <v>1006.9</v>
      </c>
      <c r="H4997">
        <v>0.75</v>
      </c>
      <c r="I4997" t="s">
        <v>12</v>
      </c>
      <c r="J4997">
        <v>0.8</v>
      </c>
      <c r="K4997">
        <v>9</v>
      </c>
      <c r="L4997">
        <v>2025</v>
      </c>
      <c r="M4997" t="s">
        <v>364</v>
      </c>
      <c r="N4997" s="89" cm="1">
        <f t="array" ref="N4997">IF(ISNUMBER(_34_KNMI_Stations[[#This Row],[Etmaal temperatuur °C]]),IF(_34_KNMI_Stations[[#This Row],[Etmaal temperatuur °C]]&lt;stookgrens[],stookgrens[]-_34_KNMI_Stations[[#This Row],[Etmaal temperatuur °C]],0),"")</f>
        <v>0</v>
      </c>
      <c r="O4997" s="89">
        <f>_34_KNMI_Stations[[#This Row],[graaddagen]]*_34_KNMI_Stations[[#This Row],[Gewogen factor]]</f>
        <v>0</v>
      </c>
      <c r="P4997" s="89" cm="1">
        <f t="array" ref="P4997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4998" spans="1:16" x14ac:dyDescent="0.25">
      <c r="A4998">
        <v>275</v>
      </c>
      <c r="B4998" s="110">
        <v>45902</v>
      </c>
      <c r="C4998" s="89">
        <v>5.0999999999999996</v>
      </c>
      <c r="D4998" s="89">
        <v>17.8</v>
      </c>
      <c r="E4998" s="96">
        <v>1755</v>
      </c>
      <c r="F4998" s="89">
        <v>-0.1</v>
      </c>
      <c r="G4998" s="89">
        <v>1007.6</v>
      </c>
      <c r="H4998">
        <v>0.66</v>
      </c>
      <c r="I4998" t="s">
        <v>12</v>
      </c>
      <c r="J4998">
        <v>0.8</v>
      </c>
      <c r="K4998">
        <v>9</v>
      </c>
      <c r="L4998">
        <v>2025</v>
      </c>
      <c r="M4998" t="s">
        <v>364</v>
      </c>
      <c r="N4998" s="89" cm="1">
        <f t="array" ref="N4998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4998" s="89">
        <f>_34_KNMI_Stations[[#This Row],[graaddagen]]*_34_KNMI_Stations[[#This Row],[Gewogen factor]]</f>
        <v>0.15999999999999945</v>
      </c>
      <c r="P4998" s="89" cm="1">
        <f t="array" ref="P4998">IF(ISNUMBER(_34_KNMI_Stations[[#This Row],[Etmaal temperatuur °C]]),IF(_34_KNMI_Stations[[#This Row],[Etmaal temperatuur °C]]&gt;stookgrens[],_34_KNMI_Stations[[#This Row],[Etmaal temperatuur °C]]-stookgrens[],0),"")</f>
        <v>0</v>
      </c>
    </row>
    <row r="4999" spans="1:16" x14ac:dyDescent="0.25">
      <c r="A4999">
        <v>275</v>
      </c>
      <c r="B4999" s="110">
        <v>45903</v>
      </c>
      <c r="C4999" s="89">
        <v>6.3</v>
      </c>
      <c r="D4999" s="89">
        <v>18.899999999999999</v>
      </c>
      <c r="E4999" s="96">
        <v>644</v>
      </c>
      <c r="F4999" s="89">
        <v>3.2</v>
      </c>
      <c r="G4999" s="89">
        <v>1004.6</v>
      </c>
      <c r="H4999">
        <v>0.78</v>
      </c>
      <c r="I4999" t="s">
        <v>12</v>
      </c>
      <c r="J4999">
        <v>0.8</v>
      </c>
      <c r="K4999">
        <v>9</v>
      </c>
      <c r="L4999">
        <v>2025</v>
      </c>
      <c r="M4999" t="s">
        <v>364</v>
      </c>
      <c r="N4999" s="89" cm="1">
        <f t="array" ref="N4999">IF(ISNUMBER(_34_KNMI_Stations[[#This Row],[Etmaal temperatuur °C]]),IF(_34_KNMI_Stations[[#This Row],[Etmaal temperatuur °C]]&lt;stookgrens[],stookgrens[]-_34_KNMI_Stations[[#This Row],[Etmaal temperatuur °C]],0),"")</f>
        <v>0</v>
      </c>
      <c r="O4999" s="89">
        <f>_34_KNMI_Stations[[#This Row],[graaddagen]]*_34_KNMI_Stations[[#This Row],[Gewogen factor]]</f>
        <v>0</v>
      </c>
      <c r="P4999" s="89" cm="1">
        <f t="array" ref="P4999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5000" spans="1:16" x14ac:dyDescent="0.25">
      <c r="A5000">
        <v>275</v>
      </c>
      <c r="B5000" s="110">
        <v>45904</v>
      </c>
      <c r="C5000" s="89">
        <v>4.8</v>
      </c>
      <c r="D5000" s="89">
        <v>18</v>
      </c>
      <c r="E5000" s="96">
        <v>1421</v>
      </c>
      <c r="F5000" s="89">
        <v>1.6</v>
      </c>
      <c r="G5000" s="89">
        <v>1010.2</v>
      </c>
      <c r="H5000">
        <v>0.75</v>
      </c>
      <c r="I5000" t="s">
        <v>12</v>
      </c>
      <c r="J5000">
        <v>0.8</v>
      </c>
      <c r="K5000">
        <v>9</v>
      </c>
      <c r="L5000">
        <v>2025</v>
      </c>
      <c r="M5000" t="s">
        <v>364</v>
      </c>
      <c r="N5000" s="89" cm="1">
        <f t="array" ref="N5000">IF(ISNUMBER(_34_KNMI_Stations[[#This Row],[Etmaal temperatuur °C]]),IF(_34_KNMI_Stations[[#This Row],[Etmaal temperatuur °C]]&lt;stookgrens[],stookgrens[]-_34_KNMI_Stations[[#This Row],[Etmaal temperatuur °C]],0),"")</f>
        <v>0</v>
      </c>
      <c r="O5000" s="89">
        <f>_34_KNMI_Stations[[#This Row],[graaddagen]]*_34_KNMI_Stations[[#This Row],[Gewogen factor]]</f>
        <v>0</v>
      </c>
      <c r="P5000" s="89" cm="1">
        <f t="array" ref="P5000">IF(ISNUMBER(_34_KNMI_Stations[[#This Row],[Etmaal temperatuur °C]]),IF(_34_KNMI_Stations[[#This Row],[Etmaal temperatuur °C]]&gt;stookgrens[],_34_KNMI_Stations[[#This Row],[Etmaal temperatuur °C]]-stookgrens[],0),"")</f>
        <v>0</v>
      </c>
    </row>
    <row r="5001" spans="1:16" x14ac:dyDescent="0.25">
      <c r="A5001">
        <v>275</v>
      </c>
      <c r="B5001" s="110">
        <v>45905</v>
      </c>
      <c r="C5001" s="89">
        <v>2.8</v>
      </c>
      <c r="D5001" s="89">
        <v>14.6</v>
      </c>
      <c r="E5001" s="96">
        <v>1431</v>
      </c>
      <c r="F5001" s="89">
        <v>3.2</v>
      </c>
      <c r="G5001" s="89">
        <v>1019.8</v>
      </c>
      <c r="H5001">
        <v>0.83</v>
      </c>
      <c r="I5001" t="s">
        <v>12</v>
      </c>
      <c r="J5001">
        <v>0.8</v>
      </c>
      <c r="K5001">
        <v>9</v>
      </c>
      <c r="L5001">
        <v>2025</v>
      </c>
      <c r="M5001" t="s">
        <v>364</v>
      </c>
      <c r="N5001" s="89" cm="1">
        <f t="array" ref="N5001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5001" s="89">
        <f>_34_KNMI_Stations[[#This Row],[graaddagen]]*_34_KNMI_Stations[[#This Row],[Gewogen factor]]</f>
        <v>2.7200000000000006</v>
      </c>
      <c r="P5001" s="89" cm="1">
        <f t="array" ref="P5001">IF(ISNUMBER(_34_KNMI_Stations[[#This Row],[Etmaal temperatuur °C]]),IF(_34_KNMI_Stations[[#This Row],[Etmaal temperatuur °C]]&gt;stookgrens[],_34_KNMI_Stations[[#This Row],[Etmaal temperatuur °C]]-stookgrens[],0),"")</f>
        <v>0</v>
      </c>
    </row>
    <row r="5002" spans="1:16" x14ac:dyDescent="0.25">
      <c r="A5002">
        <v>275</v>
      </c>
      <c r="B5002" s="110">
        <v>45906</v>
      </c>
      <c r="C5002" s="89">
        <v>2.2999999999999998</v>
      </c>
      <c r="D5002" s="89">
        <v>16.2</v>
      </c>
      <c r="E5002" s="96">
        <v>1752</v>
      </c>
      <c r="F5002" s="89">
        <v>0</v>
      </c>
      <c r="G5002" s="89">
        <v>1022.5</v>
      </c>
      <c r="H5002">
        <v>0.68</v>
      </c>
      <c r="I5002" t="s">
        <v>12</v>
      </c>
      <c r="J5002">
        <v>0.8</v>
      </c>
      <c r="K5002">
        <v>9</v>
      </c>
      <c r="L5002">
        <v>2025</v>
      </c>
      <c r="M5002" t="s">
        <v>364</v>
      </c>
      <c r="N5002" s="89" cm="1">
        <f t="array" ref="N5002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5002" s="89">
        <f>_34_KNMI_Stations[[#This Row],[graaddagen]]*_34_KNMI_Stations[[#This Row],[Gewogen factor]]</f>
        <v>1.4400000000000006</v>
      </c>
      <c r="P5002" s="89" cm="1">
        <f t="array" ref="P5002">IF(ISNUMBER(_34_KNMI_Stations[[#This Row],[Etmaal temperatuur °C]]),IF(_34_KNMI_Stations[[#This Row],[Etmaal temperatuur °C]]&gt;stookgrens[],_34_KNMI_Stations[[#This Row],[Etmaal temperatuur °C]]-stookgrens[],0),"")</f>
        <v>0</v>
      </c>
    </row>
    <row r="5003" spans="1:16" x14ac:dyDescent="0.25">
      <c r="A5003">
        <v>275</v>
      </c>
      <c r="B5003" s="110">
        <v>45907</v>
      </c>
      <c r="C5003" s="89">
        <v>5.5</v>
      </c>
      <c r="D5003" s="89">
        <v>20.8</v>
      </c>
      <c r="E5003" s="96">
        <v>1942</v>
      </c>
      <c r="F5003" s="89">
        <v>0</v>
      </c>
      <c r="G5003" s="89">
        <v>1015</v>
      </c>
      <c r="H5003">
        <v>0.53</v>
      </c>
      <c r="I5003" t="s">
        <v>12</v>
      </c>
      <c r="J5003">
        <v>0.8</v>
      </c>
      <c r="K5003">
        <v>9</v>
      </c>
      <c r="L5003">
        <v>2025</v>
      </c>
      <c r="M5003" t="s">
        <v>364</v>
      </c>
      <c r="N5003" s="89" cm="1">
        <f t="array" ref="N5003">IF(ISNUMBER(_34_KNMI_Stations[[#This Row],[Etmaal temperatuur °C]]),IF(_34_KNMI_Stations[[#This Row],[Etmaal temperatuur °C]]&lt;stookgrens[],stookgrens[]-_34_KNMI_Stations[[#This Row],[Etmaal temperatuur °C]],0),"")</f>
        <v>0</v>
      </c>
      <c r="O5003" s="89">
        <f>_34_KNMI_Stations[[#This Row],[graaddagen]]*_34_KNMI_Stations[[#This Row],[Gewogen factor]]</f>
        <v>0</v>
      </c>
      <c r="P5003" s="89" cm="1">
        <f t="array" ref="P5003">IF(ISNUMBER(_34_KNMI_Stations[[#This Row],[Etmaal temperatuur °C]]),IF(_34_KNMI_Stations[[#This Row],[Etmaal temperatuur °C]]&gt;stookgrens[],_34_KNMI_Stations[[#This Row],[Etmaal temperatuur °C]]-stookgrens[],0),"")</f>
        <v>2.8000000000000007</v>
      </c>
    </row>
    <row r="5004" spans="1:16" x14ac:dyDescent="0.25">
      <c r="A5004">
        <v>275</v>
      </c>
      <c r="B5004" s="110">
        <v>45908</v>
      </c>
      <c r="C5004" s="89">
        <v>2.5</v>
      </c>
      <c r="D5004" s="89">
        <v>19</v>
      </c>
      <c r="E5004" s="96">
        <v>1115</v>
      </c>
      <c r="F5004" s="89">
        <v>1.5</v>
      </c>
      <c r="G5004" s="89">
        <v>1016</v>
      </c>
      <c r="H5004">
        <v>0.75</v>
      </c>
      <c r="I5004" t="s">
        <v>12</v>
      </c>
      <c r="J5004">
        <v>0.8</v>
      </c>
      <c r="K5004">
        <v>9</v>
      </c>
      <c r="L5004">
        <v>2025</v>
      </c>
      <c r="M5004" t="s">
        <v>365</v>
      </c>
      <c r="N5004" s="89" cm="1">
        <f t="array" ref="N5004">IF(ISNUMBER(_34_KNMI_Stations[[#This Row],[Etmaal temperatuur °C]]),IF(_34_KNMI_Stations[[#This Row],[Etmaal temperatuur °C]]&lt;stookgrens[],stookgrens[]-_34_KNMI_Stations[[#This Row],[Etmaal temperatuur °C]],0),"")</f>
        <v>0</v>
      </c>
      <c r="O5004" s="89">
        <f>_34_KNMI_Stations[[#This Row],[graaddagen]]*_34_KNMI_Stations[[#This Row],[Gewogen factor]]</f>
        <v>0</v>
      </c>
      <c r="P5004" s="89" cm="1">
        <f t="array" ref="P5004">IF(ISNUMBER(_34_KNMI_Stations[[#This Row],[Etmaal temperatuur °C]]),IF(_34_KNMI_Stations[[#This Row],[Etmaal temperatuur °C]]&gt;stookgrens[],_34_KNMI_Stations[[#This Row],[Etmaal temperatuur °C]]-stookgrens[],0),"")</f>
        <v>1</v>
      </c>
    </row>
    <row r="5005" spans="1:16" x14ac:dyDescent="0.25">
      <c r="A5005">
        <v>275</v>
      </c>
      <c r="B5005" s="110">
        <v>45909</v>
      </c>
      <c r="C5005" s="89">
        <v>1.6</v>
      </c>
      <c r="D5005" s="89">
        <v>12.6</v>
      </c>
      <c r="E5005" s="96">
        <v>399</v>
      </c>
      <c r="F5005" s="89">
        <v>13.3</v>
      </c>
      <c r="G5005" s="89">
        <v>1016.1</v>
      </c>
      <c r="H5005">
        <v>0.92</v>
      </c>
      <c r="I5005" t="s">
        <v>12</v>
      </c>
      <c r="J5005">
        <v>0.8</v>
      </c>
      <c r="K5005">
        <v>9</v>
      </c>
      <c r="L5005">
        <v>2025</v>
      </c>
      <c r="M5005" t="s">
        <v>365</v>
      </c>
      <c r="N5005" s="89" cm="1">
        <f t="array" ref="N5005">IF(ISNUMBER(_34_KNMI_Stations[[#This Row],[Etmaal temperatuur °C]]),IF(_34_KNMI_Stations[[#This Row],[Etmaal temperatuur °C]]&lt;stookgrens[],stookgrens[]-_34_KNMI_Stations[[#This Row],[Etmaal temperatuur °C]],0),"")</f>
        <v>5.4</v>
      </c>
      <c r="O5005" s="89">
        <f>_34_KNMI_Stations[[#This Row],[graaddagen]]*_34_KNMI_Stations[[#This Row],[Gewogen factor]]</f>
        <v>4.32</v>
      </c>
      <c r="P5005" s="89" cm="1">
        <f t="array" ref="P5005">IF(ISNUMBER(_34_KNMI_Stations[[#This Row],[Etmaal temperatuur °C]]),IF(_34_KNMI_Stations[[#This Row],[Etmaal temperatuur °C]]&gt;stookgrens[],_34_KNMI_Stations[[#This Row],[Etmaal temperatuur °C]]-stookgrens[],0),"")</f>
        <v>0</v>
      </c>
    </row>
    <row r="5006" spans="1:16" x14ac:dyDescent="0.25">
      <c r="A5006">
        <v>275</v>
      </c>
      <c r="B5006" s="110">
        <v>45910</v>
      </c>
      <c r="C5006" s="89">
        <v>3.5</v>
      </c>
      <c r="D5006" s="89">
        <v>14.4</v>
      </c>
      <c r="E5006" s="96">
        <v>1539</v>
      </c>
      <c r="F5006" s="89">
        <v>-0.1</v>
      </c>
      <c r="G5006" s="89">
        <v>1007.9</v>
      </c>
      <c r="H5006">
        <v>0.76</v>
      </c>
      <c r="I5006" t="s">
        <v>12</v>
      </c>
      <c r="J5006">
        <v>0.8</v>
      </c>
      <c r="K5006">
        <v>9</v>
      </c>
      <c r="L5006">
        <v>2025</v>
      </c>
      <c r="M5006" t="s">
        <v>365</v>
      </c>
      <c r="N5006" s="89" cm="1">
        <f t="array" ref="N5006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5006" s="89">
        <f>_34_KNMI_Stations[[#This Row],[graaddagen]]*_34_KNMI_Stations[[#This Row],[Gewogen factor]]</f>
        <v>2.88</v>
      </c>
      <c r="P5006" s="89" cm="1">
        <f t="array" ref="P5006">IF(ISNUMBER(_34_KNMI_Stations[[#This Row],[Etmaal temperatuur °C]]),IF(_34_KNMI_Stations[[#This Row],[Etmaal temperatuur °C]]&gt;stookgrens[],_34_KNMI_Stations[[#This Row],[Etmaal temperatuur °C]]-stookgrens[],0),"")</f>
        <v>0</v>
      </c>
    </row>
    <row r="5007" spans="1:16" x14ac:dyDescent="0.25">
      <c r="A5007">
        <v>275</v>
      </c>
      <c r="B5007" s="110">
        <v>45911</v>
      </c>
      <c r="C5007" s="89">
        <v>5.5</v>
      </c>
      <c r="D5007" s="89">
        <v>15</v>
      </c>
      <c r="E5007" s="96">
        <v>1178</v>
      </c>
      <c r="F5007" s="89">
        <v>4.7</v>
      </c>
      <c r="G5007" s="89">
        <v>1005</v>
      </c>
      <c r="H5007">
        <v>0.79</v>
      </c>
      <c r="I5007" t="s">
        <v>12</v>
      </c>
      <c r="J5007">
        <v>0.8</v>
      </c>
      <c r="K5007">
        <v>9</v>
      </c>
      <c r="L5007">
        <v>2025</v>
      </c>
      <c r="M5007" t="s">
        <v>365</v>
      </c>
      <c r="N5007" s="89" cm="1">
        <f t="array" ref="N5007">IF(ISNUMBER(_34_KNMI_Stations[[#This Row],[Etmaal temperatuur °C]]),IF(_34_KNMI_Stations[[#This Row],[Etmaal temperatuur °C]]&lt;stookgrens[],stookgrens[]-_34_KNMI_Stations[[#This Row],[Etmaal temperatuur °C]],0),"")</f>
        <v>3</v>
      </c>
      <c r="O5007" s="89">
        <f>_34_KNMI_Stations[[#This Row],[graaddagen]]*_34_KNMI_Stations[[#This Row],[Gewogen factor]]</f>
        <v>2.4000000000000004</v>
      </c>
      <c r="P5007" s="89" cm="1">
        <f t="array" ref="P5007">IF(ISNUMBER(_34_KNMI_Stations[[#This Row],[Etmaal temperatuur °C]]),IF(_34_KNMI_Stations[[#This Row],[Etmaal temperatuur °C]]&gt;stookgrens[],_34_KNMI_Stations[[#This Row],[Etmaal temperatuur °C]]-stookgrens[],0),"")</f>
        <v>0</v>
      </c>
    </row>
    <row r="5008" spans="1:16" x14ac:dyDescent="0.25">
      <c r="A5008">
        <v>275</v>
      </c>
      <c r="B5008" s="110">
        <v>45912</v>
      </c>
      <c r="C5008" s="89">
        <v>6</v>
      </c>
      <c r="D5008" s="89">
        <v>14.5</v>
      </c>
      <c r="E5008" s="96">
        <v>1364</v>
      </c>
      <c r="F5008" s="89">
        <v>1.6</v>
      </c>
      <c r="G5008" s="89">
        <v>1012.8</v>
      </c>
      <c r="H5008">
        <v>0.7</v>
      </c>
      <c r="I5008" t="s">
        <v>12</v>
      </c>
      <c r="J5008">
        <v>0.8</v>
      </c>
      <c r="K5008">
        <v>9</v>
      </c>
      <c r="L5008">
        <v>2025</v>
      </c>
      <c r="M5008" t="s">
        <v>365</v>
      </c>
      <c r="N5008" s="89" cm="1">
        <f t="array" ref="N5008">IF(ISNUMBER(_34_KNMI_Stations[[#This Row],[Etmaal temperatuur °C]]),IF(_34_KNMI_Stations[[#This Row],[Etmaal temperatuur °C]]&lt;stookgrens[],stookgrens[]-_34_KNMI_Stations[[#This Row],[Etmaal temperatuur °C]],0),"")</f>
        <v>3.5</v>
      </c>
      <c r="O5008" s="89">
        <f>_34_KNMI_Stations[[#This Row],[graaddagen]]*_34_KNMI_Stations[[#This Row],[Gewogen factor]]</f>
        <v>2.8000000000000003</v>
      </c>
      <c r="P5008" s="89" cm="1">
        <f t="array" ref="P5008">IF(ISNUMBER(_34_KNMI_Stations[[#This Row],[Etmaal temperatuur °C]]),IF(_34_KNMI_Stations[[#This Row],[Etmaal temperatuur °C]]&gt;stookgrens[],_34_KNMI_Stations[[#This Row],[Etmaal temperatuur °C]]-stookgrens[],0),"")</f>
        <v>0</v>
      </c>
    </row>
    <row r="5009" spans="1:16" x14ac:dyDescent="0.25">
      <c r="A5009">
        <v>275</v>
      </c>
      <c r="B5009" s="110">
        <v>45913</v>
      </c>
      <c r="C5009" s="89">
        <v>4.4000000000000004</v>
      </c>
      <c r="D5009" s="89">
        <v>13.7</v>
      </c>
      <c r="E5009" s="96">
        <v>869</v>
      </c>
      <c r="F5009" s="89">
        <v>9.6999999999999993</v>
      </c>
      <c r="G5009" s="89">
        <v>1012.2</v>
      </c>
      <c r="H5009">
        <v>0.83</v>
      </c>
      <c r="I5009" t="s">
        <v>12</v>
      </c>
      <c r="J5009">
        <v>0.8</v>
      </c>
      <c r="K5009">
        <v>9</v>
      </c>
      <c r="L5009">
        <v>2025</v>
      </c>
      <c r="M5009" t="s">
        <v>365</v>
      </c>
      <c r="N5009" s="89" cm="1">
        <f t="array" ref="N5009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5009" s="89">
        <f>_34_KNMI_Stations[[#This Row],[graaddagen]]*_34_KNMI_Stations[[#This Row],[Gewogen factor]]</f>
        <v>3.4400000000000008</v>
      </c>
      <c r="P5009" s="89" cm="1">
        <f t="array" ref="P5009">IF(ISNUMBER(_34_KNMI_Stations[[#This Row],[Etmaal temperatuur °C]]),IF(_34_KNMI_Stations[[#This Row],[Etmaal temperatuur °C]]&gt;stookgrens[],_34_KNMI_Stations[[#This Row],[Etmaal temperatuur °C]]-stookgrens[],0),"")</f>
        <v>0</v>
      </c>
    </row>
    <row r="5010" spans="1:16" x14ac:dyDescent="0.25">
      <c r="A5010">
        <v>275</v>
      </c>
      <c r="B5010" s="110">
        <v>45914</v>
      </c>
      <c r="C5010" s="89">
        <v>4.3</v>
      </c>
      <c r="D5010" s="89">
        <v>14.5</v>
      </c>
      <c r="E5010" s="96">
        <v>1400</v>
      </c>
      <c r="F5010" s="89">
        <v>4.8</v>
      </c>
      <c r="G5010" s="89">
        <v>1011.5</v>
      </c>
      <c r="H5010">
        <v>0.8</v>
      </c>
      <c r="I5010" t="s">
        <v>12</v>
      </c>
      <c r="J5010">
        <v>0.8</v>
      </c>
      <c r="K5010">
        <v>9</v>
      </c>
      <c r="L5010">
        <v>2025</v>
      </c>
      <c r="M5010" t="s">
        <v>365</v>
      </c>
      <c r="N5010" s="89" cm="1">
        <f t="array" ref="N5010">IF(ISNUMBER(_34_KNMI_Stations[[#This Row],[Etmaal temperatuur °C]]),IF(_34_KNMI_Stations[[#This Row],[Etmaal temperatuur °C]]&lt;stookgrens[],stookgrens[]-_34_KNMI_Stations[[#This Row],[Etmaal temperatuur °C]],0),"")</f>
        <v>3.5</v>
      </c>
      <c r="O5010" s="89">
        <f>_34_KNMI_Stations[[#This Row],[graaddagen]]*_34_KNMI_Stations[[#This Row],[Gewogen factor]]</f>
        <v>2.8000000000000003</v>
      </c>
      <c r="P5010" s="89" cm="1">
        <f t="array" ref="P5010">IF(ISNUMBER(_34_KNMI_Stations[[#This Row],[Etmaal temperatuur °C]]),IF(_34_KNMI_Stations[[#This Row],[Etmaal temperatuur °C]]&gt;stookgrens[],_34_KNMI_Stations[[#This Row],[Etmaal temperatuur °C]]-stookgrens[],0),"")</f>
        <v>0</v>
      </c>
    </row>
    <row r="5011" spans="1:16" x14ac:dyDescent="0.25">
      <c r="A5011">
        <v>275</v>
      </c>
      <c r="B5011" s="110">
        <v>45915</v>
      </c>
      <c r="C5011" s="89">
        <v>9.1999999999999993</v>
      </c>
      <c r="D5011" s="89">
        <v>16.7</v>
      </c>
      <c r="E5011" s="96">
        <v>1255</v>
      </c>
      <c r="F5011" s="89">
        <v>14.6</v>
      </c>
      <c r="G5011" s="89">
        <v>1005.7</v>
      </c>
      <c r="H5011">
        <v>0.71</v>
      </c>
      <c r="I5011" t="s">
        <v>12</v>
      </c>
      <c r="J5011">
        <v>0.8</v>
      </c>
      <c r="K5011">
        <v>9</v>
      </c>
      <c r="L5011">
        <v>2025</v>
      </c>
      <c r="M5011" t="s">
        <v>366</v>
      </c>
      <c r="N5011" s="89" cm="1">
        <f t="array" ref="N5011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5011" s="89">
        <f>_34_KNMI_Stations[[#This Row],[graaddagen]]*_34_KNMI_Stations[[#This Row],[Gewogen factor]]</f>
        <v>1.0400000000000007</v>
      </c>
      <c r="P5011" s="89" cm="1">
        <f t="array" ref="P5011">IF(ISNUMBER(_34_KNMI_Stations[[#This Row],[Etmaal temperatuur °C]]),IF(_34_KNMI_Stations[[#This Row],[Etmaal temperatuur °C]]&gt;stookgrens[],_34_KNMI_Stations[[#This Row],[Etmaal temperatuur °C]]-stookgrens[],0),"")</f>
        <v>0</v>
      </c>
    </row>
    <row r="5012" spans="1:16" x14ac:dyDescent="0.25">
      <c r="A5012">
        <v>275</v>
      </c>
      <c r="B5012" s="110">
        <v>45916</v>
      </c>
      <c r="C5012" s="89">
        <v>6.3</v>
      </c>
      <c r="D5012" s="89">
        <v>13.8</v>
      </c>
      <c r="E5012" s="96">
        <v>803</v>
      </c>
      <c r="F5012" s="89">
        <v>16.100000000000001</v>
      </c>
      <c r="G5012" s="89">
        <v>1014.1</v>
      </c>
      <c r="H5012">
        <v>0.85</v>
      </c>
      <c r="I5012" t="s">
        <v>12</v>
      </c>
      <c r="J5012">
        <v>0.8</v>
      </c>
      <c r="K5012">
        <v>9</v>
      </c>
      <c r="L5012">
        <v>2025</v>
      </c>
      <c r="M5012" t="s">
        <v>366</v>
      </c>
      <c r="N5012" s="89" cm="1">
        <f t="array" ref="N5012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5012" s="89">
        <f>_34_KNMI_Stations[[#This Row],[graaddagen]]*_34_KNMI_Stations[[#This Row],[Gewogen factor]]</f>
        <v>3.3599999999999994</v>
      </c>
      <c r="P5012" s="89" cm="1">
        <f t="array" ref="P5012">IF(ISNUMBER(_34_KNMI_Stations[[#This Row],[Etmaal temperatuur °C]]),IF(_34_KNMI_Stations[[#This Row],[Etmaal temperatuur °C]]&gt;stookgrens[],_34_KNMI_Stations[[#This Row],[Etmaal temperatuur °C]]-stookgrens[],0),"")</f>
        <v>0</v>
      </c>
    </row>
    <row r="5013" spans="1:16" x14ac:dyDescent="0.25">
      <c r="A5013">
        <v>275</v>
      </c>
      <c r="B5013" s="110">
        <v>45917</v>
      </c>
      <c r="C5013" s="89">
        <v>4.5</v>
      </c>
      <c r="D5013" s="89">
        <v>14.3</v>
      </c>
      <c r="E5013" s="96">
        <v>473</v>
      </c>
      <c r="F5013" s="89">
        <v>1.2</v>
      </c>
      <c r="G5013" s="89">
        <v>1018.7</v>
      </c>
      <c r="H5013">
        <v>0.88</v>
      </c>
      <c r="I5013" t="s">
        <v>12</v>
      </c>
      <c r="J5013">
        <v>0.8</v>
      </c>
      <c r="K5013">
        <v>9</v>
      </c>
      <c r="L5013">
        <v>2025</v>
      </c>
      <c r="M5013" t="s">
        <v>366</v>
      </c>
      <c r="N5013" s="89" cm="1">
        <f t="array" ref="N5013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5013" s="89">
        <f>_34_KNMI_Stations[[#This Row],[graaddagen]]*_34_KNMI_Stations[[#This Row],[Gewogen factor]]</f>
        <v>2.9599999999999995</v>
      </c>
      <c r="P5013" s="89" cm="1">
        <f t="array" ref="P5013">IF(ISNUMBER(_34_KNMI_Stations[[#This Row],[Etmaal temperatuur °C]]),IF(_34_KNMI_Stations[[#This Row],[Etmaal temperatuur °C]]&gt;stookgrens[],_34_KNMI_Stations[[#This Row],[Etmaal temperatuur °C]]-stookgrens[],0),"")</f>
        <v>0</v>
      </c>
    </row>
    <row r="5014" spans="1:16" x14ac:dyDescent="0.25">
      <c r="A5014">
        <v>275</v>
      </c>
      <c r="B5014" s="110">
        <v>45918</v>
      </c>
      <c r="C5014" s="89">
        <v>5.4</v>
      </c>
      <c r="D5014" s="89">
        <v>18.399999999999999</v>
      </c>
      <c r="E5014" s="96">
        <v>390</v>
      </c>
      <c r="F5014" s="89">
        <v>-0.1</v>
      </c>
      <c r="G5014" s="89">
        <v>1020.4</v>
      </c>
      <c r="H5014">
        <v>0.82</v>
      </c>
      <c r="I5014" t="s">
        <v>12</v>
      </c>
      <c r="J5014">
        <v>0.8</v>
      </c>
      <c r="K5014">
        <v>9</v>
      </c>
      <c r="L5014">
        <v>2025</v>
      </c>
      <c r="M5014" t="s">
        <v>366</v>
      </c>
      <c r="N5014" s="89" cm="1">
        <f t="array" ref="N5014">IF(ISNUMBER(_34_KNMI_Stations[[#This Row],[Etmaal temperatuur °C]]),IF(_34_KNMI_Stations[[#This Row],[Etmaal temperatuur °C]]&lt;stookgrens[],stookgrens[]-_34_KNMI_Stations[[#This Row],[Etmaal temperatuur °C]],0),"")</f>
        <v>0</v>
      </c>
      <c r="O5014" s="89">
        <f>_34_KNMI_Stations[[#This Row],[graaddagen]]*_34_KNMI_Stations[[#This Row],[Gewogen factor]]</f>
        <v>0</v>
      </c>
      <c r="P5014" s="89" cm="1">
        <f t="array" ref="P5014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5015" spans="1:16" x14ac:dyDescent="0.25">
      <c r="A5015">
        <v>275</v>
      </c>
      <c r="B5015" s="110">
        <v>45919</v>
      </c>
      <c r="C5015" s="89">
        <v>3.3</v>
      </c>
      <c r="D5015" s="89">
        <v>18.899999999999999</v>
      </c>
      <c r="E5015" s="96">
        <v>1461</v>
      </c>
      <c r="F5015" s="89">
        <v>0</v>
      </c>
      <c r="G5015" s="89">
        <v>1020.4</v>
      </c>
      <c r="H5015">
        <v>0.76</v>
      </c>
      <c r="I5015" t="s">
        <v>12</v>
      </c>
      <c r="J5015">
        <v>0.8</v>
      </c>
      <c r="K5015">
        <v>9</v>
      </c>
      <c r="L5015">
        <v>2025</v>
      </c>
      <c r="M5015" t="s">
        <v>366</v>
      </c>
      <c r="N5015" s="89" cm="1">
        <f t="array" ref="N5015">IF(ISNUMBER(_34_KNMI_Stations[[#This Row],[Etmaal temperatuur °C]]),IF(_34_KNMI_Stations[[#This Row],[Etmaal temperatuur °C]]&lt;stookgrens[],stookgrens[]-_34_KNMI_Stations[[#This Row],[Etmaal temperatuur °C]],0),"")</f>
        <v>0</v>
      </c>
      <c r="O5015" s="89">
        <f>_34_KNMI_Stations[[#This Row],[graaddagen]]*_34_KNMI_Stations[[#This Row],[Gewogen factor]]</f>
        <v>0</v>
      </c>
      <c r="P5015" s="89" cm="1">
        <f t="array" ref="P5015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5016" spans="1:16" x14ac:dyDescent="0.25">
      <c r="A5016">
        <v>275</v>
      </c>
      <c r="B5016" s="110">
        <v>45920</v>
      </c>
      <c r="C5016" s="89">
        <v>3.4</v>
      </c>
      <c r="D5016" s="89">
        <v>19.8</v>
      </c>
      <c r="E5016" s="96">
        <v>703</v>
      </c>
      <c r="F5016" s="89">
        <v>0.5</v>
      </c>
      <c r="G5016" s="89">
        <v>1012.2</v>
      </c>
      <c r="H5016">
        <v>0.78</v>
      </c>
      <c r="I5016" t="s">
        <v>12</v>
      </c>
      <c r="J5016">
        <v>0.8</v>
      </c>
      <c r="K5016">
        <v>9</v>
      </c>
      <c r="L5016">
        <v>2025</v>
      </c>
      <c r="M5016" t="s">
        <v>366</v>
      </c>
      <c r="N5016" s="89" cm="1">
        <f t="array" ref="N5016">IF(ISNUMBER(_34_KNMI_Stations[[#This Row],[Etmaal temperatuur °C]]),IF(_34_KNMI_Stations[[#This Row],[Etmaal temperatuur °C]]&lt;stookgrens[],stookgrens[]-_34_KNMI_Stations[[#This Row],[Etmaal temperatuur °C]],0),"")</f>
        <v>0</v>
      </c>
      <c r="O5016" s="89">
        <f>_34_KNMI_Stations[[#This Row],[graaddagen]]*_34_KNMI_Stations[[#This Row],[Gewogen factor]]</f>
        <v>0</v>
      </c>
      <c r="P5016" s="89" cm="1">
        <f t="array" ref="P5016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5017" spans="1:16" x14ac:dyDescent="0.25">
      <c r="A5017">
        <v>275</v>
      </c>
      <c r="B5017" s="110">
        <v>45921</v>
      </c>
      <c r="C5017" s="89">
        <v>4.5</v>
      </c>
      <c r="D5017" s="89">
        <v>13.1</v>
      </c>
      <c r="E5017" s="96">
        <v>846</v>
      </c>
      <c r="F5017" s="89">
        <v>0.6</v>
      </c>
      <c r="G5017" s="89">
        <v>1014.8</v>
      </c>
      <c r="H5017">
        <v>0.79</v>
      </c>
      <c r="I5017" t="s">
        <v>12</v>
      </c>
      <c r="J5017">
        <v>0.8</v>
      </c>
      <c r="K5017">
        <v>9</v>
      </c>
      <c r="L5017">
        <v>2025</v>
      </c>
      <c r="M5017" t="s">
        <v>366</v>
      </c>
      <c r="N5017" s="89" cm="1">
        <f t="array" ref="N5017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5017" s="89">
        <f>_34_KNMI_Stations[[#This Row],[graaddagen]]*_34_KNMI_Stations[[#This Row],[Gewogen factor]]</f>
        <v>3.9200000000000004</v>
      </c>
      <c r="P5017" s="89" cm="1">
        <f t="array" ref="P5017">IF(ISNUMBER(_34_KNMI_Stations[[#This Row],[Etmaal temperatuur °C]]),IF(_34_KNMI_Stations[[#This Row],[Etmaal temperatuur °C]]&gt;stookgrens[],_34_KNMI_Stations[[#This Row],[Etmaal temperatuur °C]]-stookgrens[],0),"")</f>
        <v>0</v>
      </c>
    </row>
    <row r="5018" spans="1:16" x14ac:dyDescent="0.25">
      <c r="A5018">
        <v>275</v>
      </c>
      <c r="B5018" s="110">
        <v>45922</v>
      </c>
      <c r="C5018" s="89">
        <v>3.4</v>
      </c>
      <c r="D5018" s="89">
        <v>10.6</v>
      </c>
      <c r="E5018" s="96">
        <v>1227</v>
      </c>
      <c r="F5018" s="89">
        <v>0</v>
      </c>
      <c r="G5018" s="89">
        <v>1023.2</v>
      </c>
      <c r="H5018">
        <v>0.74</v>
      </c>
      <c r="I5018" t="s">
        <v>12</v>
      </c>
      <c r="J5018">
        <v>0.8</v>
      </c>
      <c r="K5018">
        <v>9</v>
      </c>
      <c r="L5018">
        <v>2025</v>
      </c>
      <c r="M5018" t="s">
        <v>367</v>
      </c>
      <c r="N5018" s="89" cm="1">
        <f t="array" ref="N5018">IF(ISNUMBER(_34_KNMI_Stations[[#This Row],[Etmaal temperatuur °C]]),IF(_34_KNMI_Stations[[#This Row],[Etmaal temperatuur °C]]&lt;stookgrens[],stookgrens[]-_34_KNMI_Stations[[#This Row],[Etmaal temperatuur °C]],0),"")</f>
        <v>7.4</v>
      </c>
      <c r="O5018" s="89">
        <f>_34_KNMI_Stations[[#This Row],[graaddagen]]*_34_KNMI_Stations[[#This Row],[Gewogen factor]]</f>
        <v>5.9200000000000008</v>
      </c>
      <c r="P5018" s="89" cm="1">
        <f t="array" ref="P5018">IF(ISNUMBER(_34_KNMI_Stations[[#This Row],[Etmaal temperatuur °C]]),IF(_34_KNMI_Stations[[#This Row],[Etmaal temperatuur °C]]&gt;stookgrens[],_34_KNMI_Stations[[#This Row],[Etmaal temperatuur °C]]-stookgrens[],0),"")</f>
        <v>0</v>
      </c>
    </row>
    <row r="5019" spans="1:16" x14ac:dyDescent="0.25">
      <c r="A5019">
        <v>275</v>
      </c>
      <c r="B5019" s="110">
        <v>45923</v>
      </c>
      <c r="C5019" s="89">
        <v>3.3</v>
      </c>
      <c r="D5019" s="89">
        <v>11</v>
      </c>
      <c r="E5019" s="96">
        <v>1305</v>
      </c>
      <c r="F5019" s="89">
        <v>0</v>
      </c>
      <c r="G5019" s="89">
        <v>1025.5999999999999</v>
      </c>
      <c r="H5019">
        <v>0.76</v>
      </c>
      <c r="I5019" t="s">
        <v>12</v>
      </c>
      <c r="J5019">
        <v>0.8</v>
      </c>
      <c r="K5019">
        <v>9</v>
      </c>
      <c r="L5019">
        <v>2025</v>
      </c>
      <c r="M5019" t="s">
        <v>367</v>
      </c>
      <c r="N5019" s="89" cm="1">
        <f t="array" ref="N5019">IF(ISNUMBER(_34_KNMI_Stations[[#This Row],[Etmaal temperatuur °C]]),IF(_34_KNMI_Stations[[#This Row],[Etmaal temperatuur °C]]&lt;stookgrens[],stookgrens[]-_34_KNMI_Stations[[#This Row],[Etmaal temperatuur °C]],0),"")</f>
        <v>7</v>
      </c>
      <c r="O5019" s="89">
        <f>_34_KNMI_Stations[[#This Row],[graaddagen]]*_34_KNMI_Stations[[#This Row],[Gewogen factor]]</f>
        <v>5.6000000000000005</v>
      </c>
      <c r="P5019" s="89" cm="1">
        <f t="array" ref="P5019">IF(ISNUMBER(_34_KNMI_Stations[[#This Row],[Etmaal temperatuur °C]]),IF(_34_KNMI_Stations[[#This Row],[Etmaal temperatuur °C]]&gt;stookgrens[],_34_KNMI_Stations[[#This Row],[Etmaal temperatuur °C]]-stookgrens[],0),"")</f>
        <v>0</v>
      </c>
    </row>
    <row r="5020" spans="1:16" x14ac:dyDescent="0.25">
      <c r="A5020">
        <v>275</v>
      </c>
      <c r="B5020" s="110">
        <v>45924</v>
      </c>
      <c r="C5020" s="89">
        <v>5.6</v>
      </c>
      <c r="D5020" s="89">
        <v>10.8</v>
      </c>
      <c r="E5020" s="96">
        <v>1416</v>
      </c>
      <c r="F5020" s="89">
        <v>0</v>
      </c>
      <c r="G5020" s="89">
        <v>1025.5999999999999</v>
      </c>
      <c r="H5020">
        <v>0.68</v>
      </c>
      <c r="I5020" t="s">
        <v>12</v>
      </c>
      <c r="J5020">
        <v>0.8</v>
      </c>
      <c r="K5020">
        <v>9</v>
      </c>
      <c r="L5020">
        <v>2025</v>
      </c>
      <c r="M5020" t="s">
        <v>367</v>
      </c>
      <c r="N5020" s="89" cm="1">
        <f t="array" ref="N5020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5020" s="89">
        <f>_34_KNMI_Stations[[#This Row],[graaddagen]]*_34_KNMI_Stations[[#This Row],[Gewogen factor]]</f>
        <v>5.76</v>
      </c>
      <c r="P5020" s="89" cm="1">
        <f t="array" ref="P5020">IF(ISNUMBER(_34_KNMI_Stations[[#This Row],[Etmaal temperatuur °C]]),IF(_34_KNMI_Stations[[#This Row],[Etmaal temperatuur °C]]&gt;stookgrens[],_34_KNMI_Stations[[#This Row],[Etmaal temperatuur °C]]-stookgrens[],0),"")</f>
        <v>0</v>
      </c>
    </row>
    <row r="5021" spans="1:16" x14ac:dyDescent="0.25">
      <c r="A5021">
        <v>275</v>
      </c>
      <c r="B5021" s="110">
        <v>45925</v>
      </c>
      <c r="C5021" s="89">
        <v>6.5</v>
      </c>
      <c r="D5021" s="89">
        <v>11.4</v>
      </c>
      <c r="E5021" s="96">
        <v>916</v>
      </c>
      <c r="F5021" s="89">
        <v>-0.1</v>
      </c>
      <c r="G5021" s="89">
        <v>1023.6</v>
      </c>
      <c r="H5021">
        <v>0.63</v>
      </c>
      <c r="I5021" t="s">
        <v>12</v>
      </c>
      <c r="J5021">
        <v>0.8</v>
      </c>
      <c r="K5021">
        <v>9</v>
      </c>
      <c r="L5021">
        <v>2025</v>
      </c>
      <c r="M5021" t="s">
        <v>367</v>
      </c>
      <c r="N5021" s="89" cm="1">
        <f t="array" ref="N5021">IF(ISNUMBER(_34_KNMI_Stations[[#This Row],[Etmaal temperatuur °C]]),IF(_34_KNMI_Stations[[#This Row],[Etmaal temperatuur °C]]&lt;stookgrens[],stookgrens[]-_34_KNMI_Stations[[#This Row],[Etmaal temperatuur °C]],0),"")</f>
        <v>6.6</v>
      </c>
      <c r="O5021" s="89">
        <f>_34_KNMI_Stations[[#This Row],[graaddagen]]*_34_KNMI_Stations[[#This Row],[Gewogen factor]]</f>
        <v>5.28</v>
      </c>
      <c r="P5021" s="89" cm="1">
        <f t="array" ref="P5021">IF(ISNUMBER(_34_KNMI_Stations[[#This Row],[Etmaal temperatuur °C]]),IF(_34_KNMI_Stations[[#This Row],[Etmaal temperatuur °C]]&gt;stookgrens[],_34_KNMI_Stations[[#This Row],[Etmaal temperatuur °C]]-stookgrens[],0),"")</f>
        <v>0</v>
      </c>
    </row>
    <row r="5022" spans="1:16" x14ac:dyDescent="0.25">
      <c r="A5022">
        <v>275</v>
      </c>
      <c r="B5022" s="110">
        <v>45926</v>
      </c>
      <c r="C5022" s="89">
        <v>2.8</v>
      </c>
      <c r="D5022" s="89">
        <v>11.6</v>
      </c>
      <c r="E5022" s="96">
        <v>702</v>
      </c>
      <c r="F5022" s="89">
        <v>-0.1</v>
      </c>
      <c r="G5022" s="89">
        <v>1022.7</v>
      </c>
      <c r="H5022">
        <v>0.75</v>
      </c>
      <c r="I5022" t="s">
        <v>12</v>
      </c>
      <c r="J5022">
        <v>0.8</v>
      </c>
      <c r="K5022">
        <v>9</v>
      </c>
      <c r="L5022">
        <v>2025</v>
      </c>
      <c r="M5022" t="s">
        <v>367</v>
      </c>
      <c r="N5022" s="89" cm="1">
        <f t="array" ref="N5022">IF(ISNUMBER(_34_KNMI_Stations[[#This Row],[Etmaal temperatuur °C]]),IF(_34_KNMI_Stations[[#This Row],[Etmaal temperatuur °C]]&lt;stookgrens[],stookgrens[]-_34_KNMI_Stations[[#This Row],[Etmaal temperatuur °C]],0),"")</f>
        <v>6.4</v>
      </c>
      <c r="O5022" s="89">
        <f>_34_KNMI_Stations[[#This Row],[graaddagen]]*_34_KNMI_Stations[[#This Row],[Gewogen factor]]</f>
        <v>5.120000000000001</v>
      </c>
      <c r="P5022" s="89" cm="1">
        <f t="array" ref="P5022">IF(ISNUMBER(_34_KNMI_Stations[[#This Row],[Etmaal temperatuur °C]]),IF(_34_KNMI_Stations[[#This Row],[Etmaal temperatuur °C]]&gt;stookgrens[],_34_KNMI_Stations[[#This Row],[Etmaal temperatuur °C]]-stookgrens[],0),"")</f>
        <v>0</v>
      </c>
    </row>
    <row r="5023" spans="1:16" x14ac:dyDescent="0.25">
      <c r="A5023">
        <v>275</v>
      </c>
      <c r="B5023" s="110">
        <v>45927</v>
      </c>
      <c r="C5023" s="89">
        <v>1.6</v>
      </c>
      <c r="D5023" s="89">
        <v>11.5</v>
      </c>
      <c r="E5023" s="96">
        <v>581</v>
      </c>
      <c r="F5023" s="89">
        <v>1.5</v>
      </c>
      <c r="G5023" s="89">
        <v>1022</v>
      </c>
      <c r="H5023">
        <v>0.89</v>
      </c>
      <c r="I5023" t="s">
        <v>12</v>
      </c>
      <c r="J5023">
        <v>0.8</v>
      </c>
      <c r="K5023">
        <v>9</v>
      </c>
      <c r="L5023">
        <v>2025</v>
      </c>
      <c r="M5023" t="s">
        <v>367</v>
      </c>
      <c r="N5023" s="89" cm="1">
        <f t="array" ref="N5023">IF(ISNUMBER(_34_KNMI_Stations[[#This Row],[Etmaal temperatuur °C]]),IF(_34_KNMI_Stations[[#This Row],[Etmaal temperatuur °C]]&lt;stookgrens[],stookgrens[]-_34_KNMI_Stations[[#This Row],[Etmaal temperatuur °C]],0),"")</f>
        <v>6.5</v>
      </c>
      <c r="O5023" s="89">
        <f>_34_KNMI_Stations[[#This Row],[graaddagen]]*_34_KNMI_Stations[[#This Row],[Gewogen factor]]</f>
        <v>5.2</v>
      </c>
      <c r="P5023" s="89" cm="1">
        <f t="array" ref="P5023">IF(ISNUMBER(_34_KNMI_Stations[[#This Row],[Etmaal temperatuur °C]]),IF(_34_KNMI_Stations[[#This Row],[Etmaal temperatuur °C]]&gt;stookgrens[],_34_KNMI_Stations[[#This Row],[Etmaal temperatuur °C]]-stookgrens[],0),"")</f>
        <v>0</v>
      </c>
    </row>
    <row r="5024" spans="1:16" x14ac:dyDescent="0.25">
      <c r="A5024">
        <v>275</v>
      </c>
      <c r="B5024" s="110">
        <v>45928</v>
      </c>
      <c r="C5024" s="89">
        <v>1.3</v>
      </c>
      <c r="D5024" s="89">
        <v>11.6</v>
      </c>
      <c r="E5024" s="96">
        <v>1378</v>
      </c>
      <c r="F5024" s="89">
        <v>0</v>
      </c>
      <c r="G5024" s="89">
        <v>1022.6</v>
      </c>
      <c r="H5024">
        <v>0.83</v>
      </c>
      <c r="I5024" t="s">
        <v>12</v>
      </c>
      <c r="J5024">
        <v>0.8</v>
      </c>
      <c r="K5024">
        <v>9</v>
      </c>
      <c r="L5024">
        <v>2025</v>
      </c>
      <c r="M5024" t="s">
        <v>367</v>
      </c>
      <c r="N5024" s="89" cm="1">
        <f t="array" ref="N5024">IF(ISNUMBER(_34_KNMI_Stations[[#This Row],[Etmaal temperatuur °C]]),IF(_34_KNMI_Stations[[#This Row],[Etmaal temperatuur °C]]&lt;stookgrens[],stookgrens[]-_34_KNMI_Stations[[#This Row],[Etmaal temperatuur °C]],0),"")</f>
        <v>6.4</v>
      </c>
      <c r="O5024" s="89">
        <f>_34_KNMI_Stations[[#This Row],[graaddagen]]*_34_KNMI_Stations[[#This Row],[Gewogen factor]]</f>
        <v>5.120000000000001</v>
      </c>
      <c r="P5024" s="89" cm="1">
        <f t="array" ref="P5024">IF(ISNUMBER(_34_KNMI_Stations[[#This Row],[Etmaal temperatuur °C]]),IF(_34_KNMI_Stations[[#This Row],[Etmaal temperatuur °C]]&gt;stookgrens[],_34_KNMI_Stations[[#This Row],[Etmaal temperatuur °C]]-stookgrens[],0),"")</f>
        <v>0</v>
      </c>
    </row>
    <row r="5025" spans="1:16" x14ac:dyDescent="0.25">
      <c r="A5025">
        <v>275</v>
      </c>
      <c r="B5025" s="110">
        <v>45929</v>
      </c>
      <c r="C5025" s="89">
        <v>1.5</v>
      </c>
      <c r="D5025" s="89">
        <v>11.6</v>
      </c>
      <c r="E5025" s="96">
        <v>1216</v>
      </c>
      <c r="F5025" s="89">
        <v>0</v>
      </c>
      <c r="G5025" s="89">
        <v>1023</v>
      </c>
      <c r="H5025">
        <v>0.8</v>
      </c>
      <c r="I5025" t="s">
        <v>12</v>
      </c>
      <c r="J5025">
        <v>0.8</v>
      </c>
      <c r="K5025">
        <v>9</v>
      </c>
      <c r="L5025">
        <v>2025</v>
      </c>
      <c r="M5025" t="s">
        <v>368</v>
      </c>
      <c r="N5025" s="89" cm="1">
        <f t="array" ref="N5025">IF(ISNUMBER(_34_KNMI_Stations[[#This Row],[Etmaal temperatuur °C]]),IF(_34_KNMI_Stations[[#This Row],[Etmaal temperatuur °C]]&lt;stookgrens[],stookgrens[]-_34_KNMI_Stations[[#This Row],[Etmaal temperatuur °C]],0),"")</f>
        <v>6.4</v>
      </c>
      <c r="O5025" s="89">
        <f>_34_KNMI_Stations[[#This Row],[graaddagen]]*_34_KNMI_Stations[[#This Row],[Gewogen factor]]</f>
        <v>5.120000000000001</v>
      </c>
      <c r="P5025" s="89" cm="1">
        <f t="array" ref="P5025">IF(ISNUMBER(_34_KNMI_Stations[[#This Row],[Etmaal temperatuur °C]]),IF(_34_KNMI_Stations[[#This Row],[Etmaal temperatuur °C]]&gt;stookgrens[],_34_KNMI_Stations[[#This Row],[Etmaal temperatuur °C]]-stookgrens[],0),"")</f>
        <v>0</v>
      </c>
    </row>
    <row r="5026" spans="1:16" x14ac:dyDescent="0.25">
      <c r="A5026">
        <v>275</v>
      </c>
      <c r="B5026" s="110">
        <v>45930</v>
      </c>
      <c r="C5026" s="89">
        <v>1.2</v>
      </c>
      <c r="D5026" s="89">
        <v>10.6</v>
      </c>
      <c r="E5026" s="96">
        <v>1249</v>
      </c>
      <c r="F5026" s="89">
        <v>0</v>
      </c>
      <c r="G5026" s="89">
        <v>1025.5</v>
      </c>
      <c r="H5026">
        <v>0.86</v>
      </c>
      <c r="I5026" t="s">
        <v>12</v>
      </c>
      <c r="J5026">
        <v>0.8</v>
      </c>
      <c r="K5026">
        <v>9</v>
      </c>
      <c r="L5026">
        <v>2025</v>
      </c>
      <c r="M5026" t="s">
        <v>368</v>
      </c>
      <c r="N5026" s="89" cm="1">
        <f t="array" ref="N5026">IF(ISNUMBER(_34_KNMI_Stations[[#This Row],[Etmaal temperatuur °C]]),IF(_34_KNMI_Stations[[#This Row],[Etmaal temperatuur °C]]&lt;stookgrens[],stookgrens[]-_34_KNMI_Stations[[#This Row],[Etmaal temperatuur °C]],0),"")</f>
        <v>7.4</v>
      </c>
      <c r="O5026" s="89">
        <f>_34_KNMI_Stations[[#This Row],[graaddagen]]*_34_KNMI_Stations[[#This Row],[Gewogen factor]]</f>
        <v>5.9200000000000008</v>
      </c>
      <c r="P5026" s="89" cm="1">
        <f t="array" ref="P5026">IF(ISNUMBER(_34_KNMI_Stations[[#This Row],[Etmaal temperatuur °C]]),IF(_34_KNMI_Stations[[#This Row],[Etmaal temperatuur °C]]&gt;stookgrens[],_34_KNMI_Stations[[#This Row],[Etmaal temperatuur °C]]-stookgrens[],0),"")</f>
        <v>0</v>
      </c>
    </row>
    <row r="5027" spans="1:16" x14ac:dyDescent="0.25">
      <c r="A5027">
        <v>275</v>
      </c>
      <c r="B5027" s="110">
        <v>45931</v>
      </c>
      <c r="C5027" s="89">
        <v>2.2999999999999998</v>
      </c>
      <c r="D5027" s="89">
        <v>11</v>
      </c>
      <c r="E5027" s="96">
        <v>1316</v>
      </c>
      <c r="F5027" s="89">
        <v>0</v>
      </c>
      <c r="G5027" s="89">
        <v>1029.3</v>
      </c>
      <c r="H5027">
        <v>0.68</v>
      </c>
      <c r="I5027" t="s">
        <v>12</v>
      </c>
      <c r="J5027">
        <v>1</v>
      </c>
      <c r="K5027">
        <v>10</v>
      </c>
      <c r="L5027">
        <v>2025</v>
      </c>
      <c r="M5027" t="s">
        <v>368</v>
      </c>
      <c r="N5027" s="89" cm="1">
        <f t="array" ref="N5027">IF(ISNUMBER(_34_KNMI_Stations[[#This Row],[Etmaal temperatuur °C]]),IF(_34_KNMI_Stations[[#This Row],[Etmaal temperatuur °C]]&lt;stookgrens[],stookgrens[]-_34_KNMI_Stations[[#This Row],[Etmaal temperatuur °C]],0),"")</f>
        <v>7</v>
      </c>
      <c r="O5027" s="89">
        <f>_34_KNMI_Stations[[#This Row],[graaddagen]]*_34_KNMI_Stations[[#This Row],[Gewogen factor]]</f>
        <v>7</v>
      </c>
      <c r="P5027" s="89" cm="1">
        <f t="array" ref="P5027">IF(ISNUMBER(_34_KNMI_Stations[[#This Row],[Etmaal temperatuur °C]]),IF(_34_KNMI_Stations[[#This Row],[Etmaal temperatuur °C]]&gt;stookgrens[],_34_KNMI_Stations[[#This Row],[Etmaal temperatuur °C]]-stookgrens[],0),"")</f>
        <v>0</v>
      </c>
    </row>
    <row r="5028" spans="1:16" x14ac:dyDescent="0.25">
      <c r="A5028">
        <v>275</v>
      </c>
      <c r="B5028" s="110">
        <v>45932</v>
      </c>
      <c r="C5028" s="89">
        <v>3.5</v>
      </c>
      <c r="D5028" s="89">
        <v>11.5</v>
      </c>
      <c r="E5028" s="96">
        <v>1153</v>
      </c>
      <c r="F5028" s="89">
        <v>0</v>
      </c>
      <c r="G5028" s="89">
        <v>1026.5999999999999</v>
      </c>
      <c r="H5028">
        <v>0.66</v>
      </c>
      <c r="I5028" t="s">
        <v>12</v>
      </c>
      <c r="J5028">
        <v>1</v>
      </c>
      <c r="K5028">
        <v>10</v>
      </c>
      <c r="L5028">
        <v>2025</v>
      </c>
      <c r="M5028" t="s">
        <v>368</v>
      </c>
      <c r="N5028" s="89" cm="1">
        <f t="array" ref="N5028">IF(ISNUMBER(_34_KNMI_Stations[[#This Row],[Etmaal temperatuur °C]]),IF(_34_KNMI_Stations[[#This Row],[Etmaal temperatuur °C]]&lt;stookgrens[],stookgrens[]-_34_KNMI_Stations[[#This Row],[Etmaal temperatuur °C]],0),"")</f>
        <v>6.5</v>
      </c>
      <c r="O5028" s="89">
        <f>_34_KNMI_Stations[[#This Row],[graaddagen]]*_34_KNMI_Stations[[#This Row],[Gewogen factor]]</f>
        <v>6.5</v>
      </c>
      <c r="P5028" s="89" cm="1">
        <f t="array" ref="P5028">IF(ISNUMBER(_34_KNMI_Stations[[#This Row],[Etmaal temperatuur °C]]),IF(_34_KNMI_Stations[[#This Row],[Etmaal temperatuur °C]]&gt;stookgrens[],_34_KNMI_Stations[[#This Row],[Etmaal temperatuur °C]]-stookgrens[],0),"")</f>
        <v>0</v>
      </c>
    </row>
    <row r="5029" spans="1:16" x14ac:dyDescent="0.25">
      <c r="A5029">
        <v>275</v>
      </c>
      <c r="B5029" s="110">
        <v>45933</v>
      </c>
      <c r="C5029" s="89">
        <v>5.3</v>
      </c>
      <c r="D5029" s="89">
        <v>11.3</v>
      </c>
      <c r="E5029" s="96">
        <v>365</v>
      </c>
      <c r="F5029" s="89">
        <v>6.7</v>
      </c>
      <c r="G5029" s="89">
        <v>1015.3</v>
      </c>
      <c r="H5029">
        <v>0.73</v>
      </c>
      <c r="I5029" t="s">
        <v>12</v>
      </c>
      <c r="J5029">
        <v>1</v>
      </c>
      <c r="K5029">
        <v>10</v>
      </c>
      <c r="L5029">
        <v>2025</v>
      </c>
      <c r="M5029" t="s">
        <v>368</v>
      </c>
      <c r="N5029" s="89" cm="1">
        <f t="array" ref="N5029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5029" s="89">
        <f>_34_KNMI_Stations[[#This Row],[graaddagen]]*_34_KNMI_Stations[[#This Row],[Gewogen factor]]</f>
        <v>6.6999999999999993</v>
      </c>
      <c r="P5029" s="89" cm="1">
        <f t="array" ref="P5029">IF(ISNUMBER(_34_KNMI_Stations[[#This Row],[Etmaal temperatuur °C]]),IF(_34_KNMI_Stations[[#This Row],[Etmaal temperatuur °C]]&gt;stookgrens[],_34_KNMI_Stations[[#This Row],[Etmaal temperatuur °C]]-stookgrens[],0),"")</f>
        <v>0</v>
      </c>
    </row>
    <row r="5030" spans="1:16" x14ac:dyDescent="0.25">
      <c r="A5030">
        <v>275</v>
      </c>
      <c r="B5030" s="110">
        <v>45934</v>
      </c>
      <c r="C5030" s="89">
        <v>7.3</v>
      </c>
      <c r="D5030" s="89">
        <v>12.1</v>
      </c>
      <c r="E5030" s="96">
        <v>586</v>
      </c>
      <c r="F5030" s="89">
        <v>34.4</v>
      </c>
      <c r="G5030" s="89">
        <v>998.1</v>
      </c>
      <c r="H5030">
        <v>0.85</v>
      </c>
      <c r="I5030" t="s">
        <v>12</v>
      </c>
      <c r="J5030">
        <v>1</v>
      </c>
      <c r="K5030">
        <v>10</v>
      </c>
      <c r="L5030">
        <v>2025</v>
      </c>
      <c r="M5030" t="s">
        <v>368</v>
      </c>
      <c r="N5030" s="89" cm="1">
        <f t="array" ref="N5030">IF(ISNUMBER(_34_KNMI_Stations[[#This Row],[Etmaal temperatuur °C]]),IF(_34_KNMI_Stations[[#This Row],[Etmaal temperatuur °C]]&lt;stookgrens[],stookgrens[]-_34_KNMI_Stations[[#This Row],[Etmaal temperatuur °C]],0),"")</f>
        <v>5.9</v>
      </c>
      <c r="O5030" s="89">
        <f>_34_KNMI_Stations[[#This Row],[graaddagen]]*_34_KNMI_Stations[[#This Row],[Gewogen factor]]</f>
        <v>5.9</v>
      </c>
      <c r="P5030" s="89" cm="1">
        <f t="array" ref="P5030">IF(ISNUMBER(_34_KNMI_Stations[[#This Row],[Etmaal temperatuur °C]]),IF(_34_KNMI_Stations[[#This Row],[Etmaal temperatuur °C]]&gt;stookgrens[],_34_KNMI_Stations[[#This Row],[Etmaal temperatuur °C]]-stookgrens[],0),"")</f>
        <v>0</v>
      </c>
    </row>
    <row r="5031" spans="1:16" x14ac:dyDescent="0.25">
      <c r="A5031">
        <v>275</v>
      </c>
      <c r="B5031" s="110">
        <v>45935</v>
      </c>
      <c r="C5031" s="89">
        <v>5</v>
      </c>
      <c r="D5031" s="89">
        <v>10.8</v>
      </c>
      <c r="E5031" s="96">
        <v>602</v>
      </c>
      <c r="F5031" s="89">
        <v>3.6</v>
      </c>
      <c r="G5031" s="89">
        <v>1010.5</v>
      </c>
      <c r="H5031">
        <v>0.82</v>
      </c>
      <c r="I5031" t="s">
        <v>12</v>
      </c>
      <c r="J5031">
        <v>1</v>
      </c>
      <c r="K5031">
        <v>10</v>
      </c>
      <c r="L5031">
        <v>2025</v>
      </c>
      <c r="M5031" t="s">
        <v>368</v>
      </c>
      <c r="N5031" s="89" cm="1">
        <f t="array" ref="N5031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5031" s="89">
        <f>_34_KNMI_Stations[[#This Row],[graaddagen]]*_34_KNMI_Stations[[#This Row],[Gewogen factor]]</f>
        <v>7.1999999999999993</v>
      </c>
      <c r="P5031" s="89" cm="1">
        <f t="array" ref="P5031">IF(ISNUMBER(_34_KNMI_Stations[[#This Row],[Etmaal temperatuur °C]]),IF(_34_KNMI_Stations[[#This Row],[Etmaal temperatuur °C]]&gt;stookgrens[],_34_KNMI_Stations[[#This Row],[Etmaal temperatuur °C]]-stookgrens[],0),"")</f>
        <v>0</v>
      </c>
    </row>
    <row r="5032" spans="1:16" x14ac:dyDescent="0.25">
      <c r="A5032">
        <v>275</v>
      </c>
      <c r="B5032" s="110">
        <v>45936</v>
      </c>
      <c r="C5032" s="89">
        <v>3.3</v>
      </c>
      <c r="D5032" s="89">
        <v>12.4</v>
      </c>
      <c r="E5032" s="96">
        <v>224</v>
      </c>
      <c r="F5032" s="89">
        <v>1.2</v>
      </c>
      <c r="G5032" s="89">
        <v>1022</v>
      </c>
      <c r="H5032">
        <v>0.92</v>
      </c>
      <c r="I5032" t="s">
        <v>12</v>
      </c>
      <c r="J5032">
        <v>1</v>
      </c>
      <c r="K5032">
        <v>10</v>
      </c>
      <c r="L5032">
        <v>2025</v>
      </c>
      <c r="M5032" t="s">
        <v>369</v>
      </c>
      <c r="N5032" s="89" cm="1">
        <f t="array" ref="N5032">IF(ISNUMBER(_34_KNMI_Stations[[#This Row],[Etmaal temperatuur °C]]),IF(_34_KNMI_Stations[[#This Row],[Etmaal temperatuur °C]]&lt;stookgrens[],stookgrens[]-_34_KNMI_Stations[[#This Row],[Etmaal temperatuur °C]],0),"")</f>
        <v>5.6</v>
      </c>
      <c r="O5032" s="89">
        <f>_34_KNMI_Stations[[#This Row],[graaddagen]]*_34_KNMI_Stations[[#This Row],[Gewogen factor]]</f>
        <v>5.6</v>
      </c>
      <c r="P5032" s="89" cm="1">
        <f t="array" ref="P5032">IF(ISNUMBER(_34_KNMI_Stations[[#This Row],[Etmaal temperatuur °C]]),IF(_34_KNMI_Stations[[#This Row],[Etmaal temperatuur °C]]&gt;stookgrens[],_34_KNMI_Stations[[#This Row],[Etmaal temperatuur °C]]-stookgrens[],0),"")</f>
        <v>0</v>
      </c>
    </row>
    <row r="5033" spans="1:16" x14ac:dyDescent="0.25">
      <c r="A5033">
        <v>275</v>
      </c>
      <c r="B5033" s="110">
        <v>45937</v>
      </c>
      <c r="C5033" s="89">
        <v>3.1</v>
      </c>
      <c r="D5033" s="89">
        <v>14.4</v>
      </c>
      <c r="E5033" s="96">
        <v>424</v>
      </c>
      <c r="F5033" s="89">
        <v>-0.1</v>
      </c>
      <c r="G5033" s="89">
        <v>1024.0999999999999</v>
      </c>
      <c r="H5033">
        <v>0.91</v>
      </c>
      <c r="I5033" t="s">
        <v>12</v>
      </c>
      <c r="J5033">
        <v>1</v>
      </c>
      <c r="K5033">
        <v>10</v>
      </c>
      <c r="L5033">
        <v>2025</v>
      </c>
      <c r="M5033" t="s">
        <v>369</v>
      </c>
      <c r="N5033" s="89" cm="1">
        <f t="array" ref="N5033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5033" s="89">
        <f>_34_KNMI_Stations[[#This Row],[graaddagen]]*_34_KNMI_Stations[[#This Row],[Gewogen factor]]</f>
        <v>3.5999999999999996</v>
      </c>
      <c r="P5033" s="89" cm="1">
        <f t="array" ref="P5033">IF(ISNUMBER(_34_KNMI_Stations[[#This Row],[Etmaal temperatuur °C]]),IF(_34_KNMI_Stations[[#This Row],[Etmaal temperatuur °C]]&gt;stookgrens[],_34_KNMI_Stations[[#This Row],[Etmaal temperatuur °C]]-stookgrens[],0),"")</f>
        <v>0</v>
      </c>
    </row>
    <row r="5034" spans="1:16" x14ac:dyDescent="0.25">
      <c r="A5034">
        <v>275</v>
      </c>
      <c r="B5034" s="110">
        <v>45938</v>
      </c>
      <c r="C5034" s="89">
        <v>2.2000000000000002</v>
      </c>
      <c r="D5034" s="89">
        <v>13.8</v>
      </c>
      <c r="E5034" s="96">
        <v>329</v>
      </c>
      <c r="F5034" s="89">
        <v>1.8</v>
      </c>
      <c r="G5034" s="89">
        <v>1022.3</v>
      </c>
      <c r="H5034">
        <v>0.92</v>
      </c>
      <c r="I5034" t="s">
        <v>12</v>
      </c>
      <c r="J5034">
        <v>1</v>
      </c>
      <c r="K5034">
        <v>10</v>
      </c>
      <c r="L5034">
        <v>2025</v>
      </c>
      <c r="M5034" t="s">
        <v>369</v>
      </c>
      <c r="N5034" s="89" cm="1">
        <f t="array" ref="N5034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5034" s="89">
        <f>_34_KNMI_Stations[[#This Row],[graaddagen]]*_34_KNMI_Stations[[#This Row],[Gewogen factor]]</f>
        <v>4.1999999999999993</v>
      </c>
      <c r="P5034" s="89" cm="1">
        <f t="array" ref="P5034">IF(ISNUMBER(_34_KNMI_Stations[[#This Row],[Etmaal temperatuur °C]]),IF(_34_KNMI_Stations[[#This Row],[Etmaal temperatuur °C]]&gt;stookgrens[],_34_KNMI_Stations[[#This Row],[Etmaal temperatuur °C]]-stookgrens[],0),"")</f>
        <v>0</v>
      </c>
    </row>
    <row r="5035" spans="1:16" x14ac:dyDescent="0.25">
      <c r="A5035">
        <v>275</v>
      </c>
      <c r="B5035" s="110">
        <v>45939</v>
      </c>
      <c r="C5035" s="89">
        <v>1.9</v>
      </c>
      <c r="D5035" s="89">
        <v>12.6</v>
      </c>
      <c r="E5035" s="96">
        <v>774</v>
      </c>
      <c r="F5035" s="89">
        <v>0</v>
      </c>
      <c r="G5035" s="89">
        <v>1026.0999999999999</v>
      </c>
      <c r="H5035">
        <v>0.82</v>
      </c>
      <c r="I5035" t="s">
        <v>12</v>
      </c>
      <c r="J5035">
        <v>1</v>
      </c>
      <c r="K5035">
        <v>10</v>
      </c>
      <c r="L5035">
        <v>2025</v>
      </c>
      <c r="M5035" t="s">
        <v>369</v>
      </c>
      <c r="N5035" s="89" cm="1">
        <f t="array" ref="N5035">IF(ISNUMBER(_34_KNMI_Stations[[#This Row],[Etmaal temperatuur °C]]),IF(_34_KNMI_Stations[[#This Row],[Etmaal temperatuur °C]]&lt;stookgrens[],stookgrens[]-_34_KNMI_Stations[[#This Row],[Etmaal temperatuur °C]],0),"")</f>
        <v>5.4</v>
      </c>
      <c r="O5035" s="89">
        <f>_34_KNMI_Stations[[#This Row],[graaddagen]]*_34_KNMI_Stations[[#This Row],[Gewogen factor]]</f>
        <v>5.4</v>
      </c>
      <c r="P5035" s="89" cm="1">
        <f t="array" ref="P5035">IF(ISNUMBER(_34_KNMI_Stations[[#This Row],[Etmaal temperatuur °C]]),IF(_34_KNMI_Stations[[#This Row],[Etmaal temperatuur °C]]&gt;stookgrens[],_34_KNMI_Stations[[#This Row],[Etmaal temperatuur °C]]-stookgrens[],0),"")</f>
        <v>0</v>
      </c>
    </row>
    <row r="5036" spans="1:16" x14ac:dyDescent="0.25">
      <c r="A5036">
        <v>275</v>
      </c>
      <c r="B5036" s="110">
        <v>45940</v>
      </c>
      <c r="C5036" s="89">
        <v>2.2000000000000002</v>
      </c>
      <c r="D5036" s="89">
        <v>14</v>
      </c>
      <c r="E5036" s="96">
        <v>553</v>
      </c>
      <c r="F5036" s="89">
        <v>0</v>
      </c>
      <c r="G5036" s="89">
        <v>1032.2</v>
      </c>
      <c r="H5036">
        <v>0.85</v>
      </c>
      <c r="I5036" t="s">
        <v>12</v>
      </c>
      <c r="J5036">
        <v>1</v>
      </c>
      <c r="K5036">
        <v>10</v>
      </c>
      <c r="L5036">
        <v>2025</v>
      </c>
      <c r="M5036" t="s">
        <v>369</v>
      </c>
      <c r="N5036" s="89" cm="1">
        <f t="array" ref="N5036">IF(ISNUMBER(_34_KNMI_Stations[[#This Row],[Etmaal temperatuur °C]]),IF(_34_KNMI_Stations[[#This Row],[Etmaal temperatuur °C]]&lt;stookgrens[],stookgrens[]-_34_KNMI_Stations[[#This Row],[Etmaal temperatuur °C]],0),"")</f>
        <v>4</v>
      </c>
      <c r="O5036" s="89">
        <f>_34_KNMI_Stations[[#This Row],[graaddagen]]*_34_KNMI_Stations[[#This Row],[Gewogen factor]]</f>
        <v>4</v>
      </c>
      <c r="P5036" s="89" cm="1">
        <f t="array" ref="P5036">IF(ISNUMBER(_34_KNMI_Stations[[#This Row],[Etmaal temperatuur °C]]),IF(_34_KNMI_Stations[[#This Row],[Etmaal temperatuur °C]]&gt;stookgrens[],_34_KNMI_Stations[[#This Row],[Etmaal temperatuur °C]]-stookgrens[],0),"")</f>
        <v>0</v>
      </c>
    </row>
    <row r="5037" spans="1:16" x14ac:dyDescent="0.25">
      <c r="A5037">
        <v>275</v>
      </c>
      <c r="B5037" s="110">
        <v>45941</v>
      </c>
      <c r="C5037" s="89">
        <v>1.4</v>
      </c>
      <c r="D5037" s="89">
        <v>13.8</v>
      </c>
      <c r="E5037" s="96">
        <v>292</v>
      </c>
      <c r="F5037" s="89">
        <v>-0.1</v>
      </c>
      <c r="G5037" s="89">
        <v>1033.5999999999999</v>
      </c>
      <c r="H5037">
        <v>0.85</v>
      </c>
      <c r="I5037" t="s">
        <v>12</v>
      </c>
      <c r="J5037">
        <v>1</v>
      </c>
      <c r="K5037">
        <v>10</v>
      </c>
      <c r="L5037">
        <v>2025</v>
      </c>
      <c r="M5037" t="s">
        <v>369</v>
      </c>
      <c r="N5037" s="89" cm="1">
        <f t="array" ref="N5037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5037" s="89">
        <f>_34_KNMI_Stations[[#This Row],[graaddagen]]*_34_KNMI_Stations[[#This Row],[Gewogen factor]]</f>
        <v>4.1999999999999993</v>
      </c>
      <c r="P5037" s="89" cm="1">
        <f t="array" ref="P5037">IF(ISNUMBER(_34_KNMI_Stations[[#This Row],[Etmaal temperatuur °C]]),IF(_34_KNMI_Stations[[#This Row],[Etmaal temperatuur °C]]&gt;stookgrens[],_34_KNMI_Stations[[#This Row],[Etmaal temperatuur °C]]-stookgrens[],0),"")</f>
        <v>0</v>
      </c>
    </row>
    <row r="5038" spans="1:16" x14ac:dyDescent="0.25">
      <c r="A5038">
        <v>275</v>
      </c>
      <c r="B5038" s="110">
        <v>45942</v>
      </c>
      <c r="C5038" s="89">
        <v>1.8</v>
      </c>
      <c r="D5038" s="89">
        <v>13.5</v>
      </c>
      <c r="E5038" s="96">
        <v>392</v>
      </c>
      <c r="F5038" s="89">
        <v>0.1</v>
      </c>
      <c r="G5038" s="89">
        <v>1030.4000000000001</v>
      </c>
      <c r="H5038">
        <v>0.9</v>
      </c>
      <c r="I5038" t="s">
        <v>12</v>
      </c>
      <c r="J5038">
        <v>1</v>
      </c>
      <c r="K5038">
        <v>10</v>
      </c>
      <c r="L5038">
        <v>2025</v>
      </c>
      <c r="M5038" t="s">
        <v>369</v>
      </c>
      <c r="N5038" s="89" cm="1">
        <f t="array" ref="N5038">IF(ISNUMBER(_34_KNMI_Stations[[#This Row],[Etmaal temperatuur °C]]),IF(_34_KNMI_Stations[[#This Row],[Etmaal temperatuur °C]]&lt;stookgrens[],stookgrens[]-_34_KNMI_Stations[[#This Row],[Etmaal temperatuur °C]],0),"")</f>
        <v>4.5</v>
      </c>
      <c r="O5038" s="89">
        <f>_34_KNMI_Stations[[#This Row],[graaddagen]]*_34_KNMI_Stations[[#This Row],[Gewogen factor]]</f>
        <v>4.5</v>
      </c>
      <c r="P5038" s="89" cm="1">
        <f t="array" ref="P5038">IF(ISNUMBER(_34_KNMI_Stations[[#This Row],[Etmaal temperatuur °C]]),IF(_34_KNMI_Stations[[#This Row],[Etmaal temperatuur °C]]&gt;stookgrens[],_34_KNMI_Stations[[#This Row],[Etmaal temperatuur °C]]-stookgrens[],0),"")</f>
        <v>0</v>
      </c>
    </row>
    <row r="5039" spans="1:16" x14ac:dyDescent="0.25">
      <c r="A5039">
        <v>275</v>
      </c>
      <c r="B5039" s="110">
        <v>45943</v>
      </c>
      <c r="C5039" s="89">
        <v>1.5</v>
      </c>
      <c r="D5039" s="89">
        <v>12.2</v>
      </c>
      <c r="E5039" s="96">
        <v>450</v>
      </c>
      <c r="F5039" s="89">
        <v>-0.1</v>
      </c>
      <c r="G5039" s="89">
        <v>1028.3</v>
      </c>
      <c r="H5039">
        <v>0.92</v>
      </c>
      <c r="I5039" t="s">
        <v>12</v>
      </c>
      <c r="J5039">
        <v>1</v>
      </c>
      <c r="K5039">
        <v>10</v>
      </c>
      <c r="L5039">
        <v>2025</v>
      </c>
      <c r="M5039" t="s">
        <v>370</v>
      </c>
      <c r="N5039" s="89" cm="1">
        <f t="array" ref="N5039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5039" s="89">
        <f>_34_KNMI_Stations[[#This Row],[graaddagen]]*_34_KNMI_Stations[[#This Row],[Gewogen factor]]</f>
        <v>5.8000000000000007</v>
      </c>
      <c r="P5039" s="89" cm="1">
        <f t="array" ref="P5039">IF(ISNUMBER(_34_KNMI_Stations[[#This Row],[Etmaal temperatuur °C]]),IF(_34_KNMI_Stations[[#This Row],[Etmaal temperatuur °C]]&gt;stookgrens[],_34_KNMI_Stations[[#This Row],[Etmaal temperatuur °C]]-stookgrens[],0),"")</f>
        <v>0</v>
      </c>
    </row>
    <row r="5040" spans="1:16" x14ac:dyDescent="0.25">
      <c r="A5040">
        <v>275</v>
      </c>
      <c r="B5040" s="110">
        <v>45944</v>
      </c>
      <c r="C5040" s="89">
        <v>2</v>
      </c>
      <c r="D5040" s="89">
        <v>12.4</v>
      </c>
      <c r="E5040" s="96">
        <v>456</v>
      </c>
      <c r="F5040" s="89">
        <v>0.5</v>
      </c>
      <c r="G5040" s="89">
        <v>1027.0999999999999</v>
      </c>
      <c r="H5040">
        <v>0.91</v>
      </c>
      <c r="I5040" t="s">
        <v>12</v>
      </c>
      <c r="J5040">
        <v>1</v>
      </c>
      <c r="K5040">
        <v>10</v>
      </c>
      <c r="L5040">
        <v>2025</v>
      </c>
      <c r="M5040" t="s">
        <v>370</v>
      </c>
      <c r="N5040" s="89" cm="1">
        <f t="array" ref="N5040">IF(ISNUMBER(_34_KNMI_Stations[[#This Row],[Etmaal temperatuur °C]]),IF(_34_KNMI_Stations[[#This Row],[Etmaal temperatuur °C]]&lt;stookgrens[],stookgrens[]-_34_KNMI_Stations[[#This Row],[Etmaal temperatuur °C]],0),"")</f>
        <v>5.6</v>
      </c>
      <c r="O5040" s="89">
        <f>_34_KNMI_Stations[[#This Row],[graaddagen]]*_34_KNMI_Stations[[#This Row],[Gewogen factor]]</f>
        <v>5.6</v>
      </c>
      <c r="P5040" s="89" cm="1">
        <f t="array" ref="P5040">IF(ISNUMBER(_34_KNMI_Stations[[#This Row],[Etmaal temperatuur °C]]),IF(_34_KNMI_Stations[[#This Row],[Etmaal temperatuur °C]]&gt;stookgrens[],_34_KNMI_Stations[[#This Row],[Etmaal temperatuur °C]]-stookgrens[],0),"")</f>
        <v>0</v>
      </c>
    </row>
    <row r="5041" spans="1:16" x14ac:dyDescent="0.25">
      <c r="A5041">
        <v>275</v>
      </c>
      <c r="B5041" s="110">
        <v>45945</v>
      </c>
      <c r="C5041" s="89">
        <v>1.2</v>
      </c>
      <c r="D5041" s="89">
        <v>11.9</v>
      </c>
      <c r="E5041" s="96">
        <v>247</v>
      </c>
      <c r="F5041" s="89">
        <v>0.2</v>
      </c>
      <c r="G5041" s="89">
        <v>1027</v>
      </c>
      <c r="H5041">
        <v>0.93</v>
      </c>
      <c r="I5041" t="s">
        <v>12</v>
      </c>
      <c r="J5041">
        <v>1</v>
      </c>
      <c r="K5041">
        <v>10</v>
      </c>
      <c r="L5041">
        <v>2025</v>
      </c>
      <c r="M5041" t="s">
        <v>370</v>
      </c>
      <c r="N5041" s="89" cm="1">
        <f t="array" ref="N5041">IF(ISNUMBER(_34_KNMI_Stations[[#This Row],[Etmaal temperatuur °C]]),IF(_34_KNMI_Stations[[#This Row],[Etmaal temperatuur °C]]&lt;stookgrens[],stookgrens[]-_34_KNMI_Stations[[#This Row],[Etmaal temperatuur °C]],0),"")</f>
        <v>6.1</v>
      </c>
      <c r="O5041" s="89">
        <f>_34_KNMI_Stations[[#This Row],[graaddagen]]*_34_KNMI_Stations[[#This Row],[Gewogen factor]]</f>
        <v>6.1</v>
      </c>
      <c r="P5041" s="89" cm="1">
        <f t="array" ref="P5041">IF(ISNUMBER(_34_KNMI_Stations[[#This Row],[Etmaal temperatuur °C]]),IF(_34_KNMI_Stations[[#This Row],[Etmaal temperatuur °C]]&gt;stookgrens[],_34_KNMI_Stations[[#This Row],[Etmaal temperatuur °C]]-stookgrens[],0),"")</f>
        <v>0</v>
      </c>
    </row>
    <row r="5042" spans="1:16" x14ac:dyDescent="0.25">
      <c r="A5042">
        <v>275</v>
      </c>
      <c r="B5042" s="110">
        <v>45946</v>
      </c>
      <c r="C5042" s="89">
        <v>2.1</v>
      </c>
      <c r="D5042" s="89">
        <v>11.7</v>
      </c>
      <c r="E5042" s="96">
        <v>570</v>
      </c>
      <c r="F5042" s="89">
        <v>-0.1</v>
      </c>
      <c r="G5042" s="89">
        <v>1025.4000000000001</v>
      </c>
      <c r="H5042">
        <v>0.9</v>
      </c>
      <c r="I5042" t="s">
        <v>12</v>
      </c>
      <c r="J5042">
        <v>1</v>
      </c>
      <c r="K5042">
        <v>10</v>
      </c>
      <c r="L5042">
        <v>2025</v>
      </c>
      <c r="M5042" t="s">
        <v>370</v>
      </c>
      <c r="N5042" s="89" cm="1">
        <f t="array" ref="N5042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5042" s="89">
        <f>_34_KNMI_Stations[[#This Row],[graaddagen]]*_34_KNMI_Stations[[#This Row],[Gewogen factor]]</f>
        <v>6.3000000000000007</v>
      </c>
      <c r="P5042" s="89" cm="1">
        <f t="array" ref="P5042">IF(ISNUMBER(_34_KNMI_Stations[[#This Row],[Etmaal temperatuur °C]]),IF(_34_KNMI_Stations[[#This Row],[Etmaal temperatuur °C]]&gt;stookgrens[],_34_KNMI_Stations[[#This Row],[Etmaal temperatuur °C]]-stookgrens[],0),"")</f>
        <v>0</v>
      </c>
    </row>
    <row r="5043" spans="1:16" x14ac:dyDescent="0.25">
      <c r="A5043">
        <v>275</v>
      </c>
      <c r="B5043" s="110">
        <v>45947</v>
      </c>
      <c r="C5043" s="89">
        <v>1.9</v>
      </c>
      <c r="D5043" s="89">
        <v>11.1</v>
      </c>
      <c r="E5043" s="96">
        <v>402</v>
      </c>
      <c r="F5043" s="89">
        <v>-0.1</v>
      </c>
      <c r="G5043" s="89">
        <v>1024.9000000000001</v>
      </c>
      <c r="H5043">
        <v>0.86</v>
      </c>
      <c r="I5043" t="s">
        <v>12</v>
      </c>
      <c r="J5043">
        <v>1</v>
      </c>
      <c r="K5043">
        <v>10</v>
      </c>
      <c r="L5043">
        <v>2025</v>
      </c>
      <c r="M5043" t="s">
        <v>370</v>
      </c>
      <c r="N5043" s="89" cm="1">
        <f t="array" ref="N5043">IF(ISNUMBER(_34_KNMI_Stations[[#This Row],[Etmaal temperatuur °C]]),IF(_34_KNMI_Stations[[#This Row],[Etmaal temperatuur °C]]&lt;stookgrens[],stookgrens[]-_34_KNMI_Stations[[#This Row],[Etmaal temperatuur °C]],0),"")</f>
        <v>6.9</v>
      </c>
      <c r="O5043" s="89">
        <f>_34_KNMI_Stations[[#This Row],[graaddagen]]*_34_KNMI_Stations[[#This Row],[Gewogen factor]]</f>
        <v>6.9</v>
      </c>
      <c r="P5043" s="89" cm="1">
        <f t="array" ref="P5043">IF(ISNUMBER(_34_KNMI_Stations[[#This Row],[Etmaal temperatuur °C]]),IF(_34_KNMI_Stations[[#This Row],[Etmaal temperatuur °C]]&gt;stookgrens[],_34_KNMI_Stations[[#This Row],[Etmaal temperatuur °C]]-stookgrens[],0),"")</f>
        <v>0</v>
      </c>
    </row>
    <row r="5044" spans="1:16" x14ac:dyDescent="0.25">
      <c r="A5044">
        <v>275</v>
      </c>
      <c r="B5044" s="110">
        <v>45948</v>
      </c>
      <c r="C5044" s="89">
        <v>2.2000000000000002</v>
      </c>
      <c r="D5044" s="89">
        <v>9.1999999999999993</v>
      </c>
      <c r="E5044" s="96">
        <v>826</v>
      </c>
      <c r="F5044" s="89">
        <v>0</v>
      </c>
      <c r="G5044" s="89">
        <v>1025.8</v>
      </c>
      <c r="H5044">
        <v>0.75</v>
      </c>
      <c r="I5044" t="s">
        <v>12</v>
      </c>
      <c r="J5044">
        <v>1</v>
      </c>
      <c r="K5044">
        <v>10</v>
      </c>
      <c r="L5044">
        <v>2025</v>
      </c>
      <c r="M5044" t="s">
        <v>370</v>
      </c>
      <c r="N5044" s="89" cm="1">
        <f t="array" ref="N5044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5044" s="89">
        <f>_34_KNMI_Stations[[#This Row],[graaddagen]]*_34_KNMI_Stations[[#This Row],[Gewogen factor]]</f>
        <v>8.8000000000000007</v>
      </c>
      <c r="P5044" s="89" cm="1">
        <f t="array" ref="P5044">IF(ISNUMBER(_34_KNMI_Stations[[#This Row],[Etmaal temperatuur °C]]),IF(_34_KNMI_Stations[[#This Row],[Etmaal temperatuur °C]]&gt;stookgrens[],_34_KNMI_Stations[[#This Row],[Etmaal temperatuur °C]]-stookgrens[],0),"")</f>
        <v>0</v>
      </c>
    </row>
    <row r="5045" spans="1:16" x14ac:dyDescent="0.25">
      <c r="A5045">
        <v>275</v>
      </c>
      <c r="B5045" s="110">
        <v>45949</v>
      </c>
      <c r="C5045" s="89">
        <v>4.5999999999999996</v>
      </c>
      <c r="D5045" s="89">
        <v>9.9</v>
      </c>
      <c r="E5045" s="96">
        <v>727</v>
      </c>
      <c r="F5045" s="89">
        <v>0.2</v>
      </c>
      <c r="G5045" s="89">
        <v>1011.6</v>
      </c>
      <c r="H5045">
        <v>0.76</v>
      </c>
      <c r="I5045" t="s">
        <v>12</v>
      </c>
      <c r="J5045">
        <v>1</v>
      </c>
      <c r="K5045">
        <v>10</v>
      </c>
      <c r="L5045">
        <v>2025</v>
      </c>
      <c r="M5045" t="s">
        <v>370</v>
      </c>
      <c r="N5045" s="89" cm="1">
        <f t="array" ref="N5045">IF(ISNUMBER(_34_KNMI_Stations[[#This Row],[Etmaal temperatuur °C]]),IF(_34_KNMI_Stations[[#This Row],[Etmaal temperatuur °C]]&lt;stookgrens[],stookgrens[]-_34_KNMI_Stations[[#This Row],[Etmaal temperatuur °C]],0),"")</f>
        <v>8.1</v>
      </c>
      <c r="O5045" s="89">
        <f>_34_KNMI_Stations[[#This Row],[graaddagen]]*_34_KNMI_Stations[[#This Row],[Gewogen factor]]</f>
        <v>8.1</v>
      </c>
      <c r="P5045" s="89" cm="1">
        <f t="array" ref="P5045">IF(ISNUMBER(_34_KNMI_Stations[[#This Row],[Etmaal temperatuur °C]]),IF(_34_KNMI_Stations[[#This Row],[Etmaal temperatuur °C]]&gt;stookgrens[],_34_KNMI_Stations[[#This Row],[Etmaal temperatuur °C]]-stookgrens[],0),"")</f>
        <v>0</v>
      </c>
    </row>
    <row r="5046" spans="1:16" x14ac:dyDescent="0.25">
      <c r="A5046">
        <v>275</v>
      </c>
      <c r="B5046" s="110">
        <v>45950</v>
      </c>
      <c r="C5046" s="89">
        <v>4.9000000000000004</v>
      </c>
      <c r="D5046" s="89">
        <v>14.1</v>
      </c>
      <c r="E5046" s="96">
        <v>387</v>
      </c>
      <c r="F5046" s="89">
        <v>2.2000000000000002</v>
      </c>
      <c r="G5046" s="89">
        <v>996.2</v>
      </c>
      <c r="H5046">
        <v>0.86</v>
      </c>
      <c r="I5046" t="s">
        <v>12</v>
      </c>
      <c r="J5046">
        <v>1</v>
      </c>
      <c r="K5046">
        <v>10</v>
      </c>
      <c r="L5046">
        <v>2025</v>
      </c>
      <c r="M5046" t="s">
        <v>371</v>
      </c>
      <c r="N5046" s="89" cm="1">
        <f t="array" ref="N5046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5046" s="89">
        <f>_34_KNMI_Stations[[#This Row],[graaddagen]]*_34_KNMI_Stations[[#This Row],[Gewogen factor]]</f>
        <v>3.9000000000000004</v>
      </c>
      <c r="P5046" s="89" cm="1">
        <f t="array" ref="P5046">IF(ISNUMBER(_34_KNMI_Stations[[#This Row],[Etmaal temperatuur °C]]),IF(_34_KNMI_Stations[[#This Row],[Etmaal temperatuur °C]]&gt;stookgrens[],_34_KNMI_Stations[[#This Row],[Etmaal temperatuur °C]]-stookgrens[],0),"")</f>
        <v>0</v>
      </c>
    </row>
    <row r="5047" spans="1:16" x14ac:dyDescent="0.25">
      <c r="A5047">
        <v>275</v>
      </c>
      <c r="B5047" s="110">
        <v>45951</v>
      </c>
      <c r="C5047" s="89">
        <v>5.8</v>
      </c>
      <c r="D5047" s="89">
        <v>12.9</v>
      </c>
      <c r="E5047" s="96">
        <v>318</v>
      </c>
      <c r="F5047" s="89">
        <v>5.8</v>
      </c>
      <c r="G5047" s="89">
        <v>993</v>
      </c>
      <c r="H5047">
        <v>0.89</v>
      </c>
      <c r="I5047" t="s">
        <v>12</v>
      </c>
      <c r="J5047">
        <v>1</v>
      </c>
      <c r="K5047">
        <v>10</v>
      </c>
      <c r="L5047">
        <v>2025</v>
      </c>
      <c r="M5047" t="s">
        <v>371</v>
      </c>
      <c r="N5047" s="89" cm="1">
        <f t="array" ref="N5047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5047" s="89">
        <f>_34_KNMI_Stations[[#This Row],[graaddagen]]*_34_KNMI_Stations[[#This Row],[Gewogen factor]]</f>
        <v>5.0999999999999996</v>
      </c>
      <c r="P5047" s="89" cm="1">
        <f t="array" ref="P5047">IF(ISNUMBER(_34_KNMI_Stations[[#This Row],[Etmaal temperatuur °C]]),IF(_34_KNMI_Stations[[#This Row],[Etmaal temperatuur °C]]&gt;stookgrens[],_34_KNMI_Stations[[#This Row],[Etmaal temperatuur °C]]-stookgrens[],0),"")</f>
        <v>0</v>
      </c>
    </row>
    <row r="5048" spans="1:16" x14ac:dyDescent="0.25">
      <c r="A5048">
        <v>275</v>
      </c>
      <c r="B5048" s="110">
        <v>45952</v>
      </c>
      <c r="C5048" s="89">
        <v>3.3</v>
      </c>
      <c r="D5048" s="89">
        <v>12</v>
      </c>
      <c r="E5048" s="96">
        <v>540</v>
      </c>
      <c r="F5048" s="89">
        <v>-0.1</v>
      </c>
      <c r="G5048" s="89">
        <v>996.7</v>
      </c>
      <c r="H5048">
        <v>0.87</v>
      </c>
      <c r="I5048" t="s">
        <v>12</v>
      </c>
      <c r="J5048">
        <v>1</v>
      </c>
      <c r="K5048">
        <v>10</v>
      </c>
      <c r="L5048">
        <v>2025</v>
      </c>
      <c r="M5048" t="s">
        <v>371</v>
      </c>
      <c r="N5048" s="89" cm="1">
        <f t="array" ref="N5048">IF(ISNUMBER(_34_KNMI_Stations[[#This Row],[Etmaal temperatuur °C]]),IF(_34_KNMI_Stations[[#This Row],[Etmaal temperatuur °C]]&lt;stookgrens[],stookgrens[]-_34_KNMI_Stations[[#This Row],[Etmaal temperatuur °C]],0),"")</f>
        <v>6</v>
      </c>
      <c r="O5048" s="89">
        <f>_34_KNMI_Stations[[#This Row],[graaddagen]]*_34_KNMI_Stations[[#This Row],[Gewogen factor]]</f>
        <v>6</v>
      </c>
      <c r="P5048" s="89" cm="1">
        <f t="array" ref="P5048">IF(ISNUMBER(_34_KNMI_Stations[[#This Row],[Etmaal temperatuur °C]]),IF(_34_KNMI_Stations[[#This Row],[Etmaal temperatuur °C]]&gt;stookgrens[],_34_KNMI_Stations[[#This Row],[Etmaal temperatuur °C]]-stookgrens[],0),"")</f>
        <v>0</v>
      </c>
    </row>
    <row r="5049" spans="1:16" x14ac:dyDescent="0.25">
      <c r="A5049">
        <v>275</v>
      </c>
      <c r="B5049" s="110">
        <v>45953</v>
      </c>
      <c r="C5049" s="89">
        <v>7.1</v>
      </c>
      <c r="D5049" s="89">
        <v>11.4</v>
      </c>
      <c r="E5049" s="96">
        <v>307</v>
      </c>
      <c r="F5049" s="89">
        <v>18</v>
      </c>
      <c r="G5049" s="89">
        <v>981.5</v>
      </c>
      <c r="H5049">
        <v>0.88</v>
      </c>
      <c r="I5049" t="s">
        <v>12</v>
      </c>
      <c r="J5049">
        <v>1</v>
      </c>
      <c r="K5049">
        <v>10</v>
      </c>
      <c r="L5049">
        <v>2025</v>
      </c>
      <c r="M5049" t="s">
        <v>371</v>
      </c>
      <c r="N5049" s="89" cm="1">
        <f t="array" ref="N5049">IF(ISNUMBER(_34_KNMI_Stations[[#This Row],[Etmaal temperatuur °C]]),IF(_34_KNMI_Stations[[#This Row],[Etmaal temperatuur °C]]&lt;stookgrens[],stookgrens[]-_34_KNMI_Stations[[#This Row],[Etmaal temperatuur °C]],0),"")</f>
        <v>6.6</v>
      </c>
      <c r="O5049" s="89">
        <f>_34_KNMI_Stations[[#This Row],[graaddagen]]*_34_KNMI_Stations[[#This Row],[Gewogen factor]]</f>
        <v>6.6</v>
      </c>
      <c r="P5049" s="89" cm="1">
        <f t="array" ref="P5049">IF(ISNUMBER(_34_KNMI_Stations[[#This Row],[Etmaal temperatuur °C]]),IF(_34_KNMI_Stations[[#This Row],[Etmaal temperatuur °C]]&gt;stookgrens[],_34_KNMI_Stations[[#This Row],[Etmaal temperatuur °C]]-stookgrens[],0),"")</f>
        <v>0</v>
      </c>
    </row>
    <row r="5050" spans="1:16" x14ac:dyDescent="0.25">
      <c r="A5050">
        <v>275</v>
      </c>
      <c r="B5050" s="110">
        <v>45954</v>
      </c>
      <c r="C5050" s="89">
        <v>7.5</v>
      </c>
      <c r="D5050" s="89">
        <v>9</v>
      </c>
      <c r="E5050" s="96">
        <v>517</v>
      </c>
      <c r="F5050" s="89">
        <v>3.7</v>
      </c>
      <c r="G5050" s="89">
        <v>996.9</v>
      </c>
      <c r="H5050">
        <v>0.79</v>
      </c>
      <c r="I5050" t="s">
        <v>12</v>
      </c>
      <c r="J5050">
        <v>1</v>
      </c>
      <c r="K5050">
        <v>10</v>
      </c>
      <c r="L5050">
        <v>2025</v>
      </c>
      <c r="M5050" t="s">
        <v>371</v>
      </c>
      <c r="N5050" s="89" cm="1">
        <f t="array" ref="N5050">IF(ISNUMBER(_34_KNMI_Stations[[#This Row],[Etmaal temperatuur °C]]),IF(_34_KNMI_Stations[[#This Row],[Etmaal temperatuur °C]]&lt;stookgrens[],stookgrens[]-_34_KNMI_Stations[[#This Row],[Etmaal temperatuur °C]],0),"")</f>
        <v>9</v>
      </c>
      <c r="O5050" s="89">
        <f>_34_KNMI_Stations[[#This Row],[graaddagen]]*_34_KNMI_Stations[[#This Row],[Gewogen factor]]</f>
        <v>9</v>
      </c>
      <c r="P5050" s="89" cm="1">
        <f t="array" ref="P5050">IF(ISNUMBER(_34_KNMI_Stations[[#This Row],[Etmaal temperatuur °C]]),IF(_34_KNMI_Stations[[#This Row],[Etmaal temperatuur °C]]&gt;stookgrens[],_34_KNMI_Stations[[#This Row],[Etmaal temperatuur °C]]-stookgrens[],0),"")</f>
        <v>0</v>
      </c>
    </row>
    <row r="5051" spans="1:16" x14ac:dyDescent="0.25">
      <c r="A5051">
        <v>275</v>
      </c>
      <c r="B5051" s="110">
        <v>45955</v>
      </c>
      <c r="C5051" s="89">
        <v>5.5</v>
      </c>
      <c r="D5051" s="89">
        <v>8.3000000000000007</v>
      </c>
      <c r="E5051" s="96">
        <v>307</v>
      </c>
      <c r="F5051" s="89">
        <v>5.4</v>
      </c>
      <c r="G5051" s="89">
        <v>997.3</v>
      </c>
      <c r="H5051">
        <v>0.86</v>
      </c>
      <c r="I5051" t="s">
        <v>12</v>
      </c>
      <c r="J5051">
        <v>1</v>
      </c>
      <c r="K5051">
        <v>10</v>
      </c>
      <c r="L5051">
        <v>2025</v>
      </c>
      <c r="M5051" t="s">
        <v>371</v>
      </c>
      <c r="N5051" s="89" cm="1">
        <f t="array" ref="N5051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5051" s="89">
        <f>_34_KNMI_Stations[[#This Row],[graaddagen]]*_34_KNMI_Stations[[#This Row],[Gewogen factor]]</f>
        <v>9.6999999999999993</v>
      </c>
      <c r="P5051" s="89" cm="1">
        <f t="array" ref="P5051">IF(ISNUMBER(_34_KNMI_Stations[[#This Row],[Etmaal temperatuur °C]]),IF(_34_KNMI_Stations[[#This Row],[Etmaal temperatuur °C]]&gt;stookgrens[],_34_KNMI_Stations[[#This Row],[Etmaal temperatuur °C]]-stookgrens[],0),"")</f>
        <v>0</v>
      </c>
    </row>
    <row r="5052" spans="1:16" x14ac:dyDescent="0.25">
      <c r="A5052">
        <v>275</v>
      </c>
      <c r="B5052" s="110">
        <v>45956</v>
      </c>
      <c r="C5052" s="89">
        <v>6.4</v>
      </c>
      <c r="D5052" s="89">
        <v>7.3</v>
      </c>
      <c r="E5052" s="96">
        <v>427</v>
      </c>
      <c r="F5052" s="89">
        <v>9.6</v>
      </c>
      <c r="G5052" s="89">
        <v>1001.6</v>
      </c>
      <c r="H5052">
        <v>0.85</v>
      </c>
      <c r="I5052" t="s">
        <v>12</v>
      </c>
      <c r="J5052">
        <v>1</v>
      </c>
      <c r="K5052">
        <v>10</v>
      </c>
      <c r="L5052">
        <v>2025</v>
      </c>
      <c r="M5052" t="s">
        <v>371</v>
      </c>
      <c r="N5052" s="89" cm="1">
        <f t="array" ref="N5052">IF(ISNUMBER(_34_KNMI_Stations[[#This Row],[Etmaal temperatuur °C]]),IF(_34_KNMI_Stations[[#This Row],[Etmaal temperatuur °C]]&lt;stookgrens[],stookgrens[]-_34_KNMI_Stations[[#This Row],[Etmaal temperatuur °C]],0),"")</f>
        <v>10.7</v>
      </c>
      <c r="O5052" s="89">
        <f>_34_KNMI_Stations[[#This Row],[graaddagen]]*_34_KNMI_Stations[[#This Row],[Gewogen factor]]</f>
        <v>10.7</v>
      </c>
      <c r="P5052" s="89" cm="1">
        <f t="array" ref="P5052">IF(ISNUMBER(_34_KNMI_Stations[[#This Row],[Etmaal temperatuur °C]]),IF(_34_KNMI_Stations[[#This Row],[Etmaal temperatuur °C]]&gt;stookgrens[],_34_KNMI_Stations[[#This Row],[Etmaal temperatuur °C]]-stookgrens[],0),"")</f>
        <v>0</v>
      </c>
    </row>
    <row r="5053" spans="1:16" x14ac:dyDescent="0.25">
      <c r="A5053">
        <v>275</v>
      </c>
      <c r="B5053" s="110">
        <v>45957</v>
      </c>
      <c r="C5053" s="89">
        <v>4.5</v>
      </c>
      <c r="D5053" s="89">
        <v>8.3000000000000007</v>
      </c>
      <c r="E5053" s="96">
        <v>425</v>
      </c>
      <c r="F5053" s="89">
        <v>11.9</v>
      </c>
      <c r="G5053" s="89">
        <v>1000.2</v>
      </c>
      <c r="H5053">
        <v>0.88</v>
      </c>
      <c r="I5053" t="s">
        <v>12</v>
      </c>
      <c r="J5053">
        <v>1</v>
      </c>
      <c r="K5053">
        <v>10</v>
      </c>
      <c r="L5053">
        <v>2025</v>
      </c>
      <c r="M5053" t="s">
        <v>372</v>
      </c>
      <c r="N5053" s="89" cm="1">
        <f t="array" ref="N5053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5053" s="89">
        <f>_34_KNMI_Stations[[#This Row],[graaddagen]]*_34_KNMI_Stations[[#This Row],[Gewogen factor]]</f>
        <v>9.6999999999999993</v>
      </c>
      <c r="P5053" s="89" cm="1">
        <f t="array" ref="P5053">IF(ISNUMBER(_34_KNMI_Stations[[#This Row],[Etmaal temperatuur °C]]),IF(_34_KNMI_Stations[[#This Row],[Etmaal temperatuur °C]]&gt;stookgrens[],_34_KNMI_Stations[[#This Row],[Etmaal temperatuur °C]]-stookgrens[],0),"")</f>
        <v>0</v>
      </c>
    </row>
    <row r="5054" spans="1:16" x14ac:dyDescent="0.25">
      <c r="A5054">
        <v>275</v>
      </c>
      <c r="B5054" s="110">
        <v>45958</v>
      </c>
      <c r="C5054" s="89">
        <v>5.4</v>
      </c>
      <c r="D5054" s="89">
        <v>10.4</v>
      </c>
      <c r="E5054" s="96">
        <v>361</v>
      </c>
      <c r="F5054" s="89">
        <v>7</v>
      </c>
      <c r="G5054" s="89">
        <v>1005</v>
      </c>
      <c r="H5054">
        <v>0.85</v>
      </c>
      <c r="I5054" t="s">
        <v>12</v>
      </c>
      <c r="J5054">
        <v>1</v>
      </c>
      <c r="K5054">
        <v>10</v>
      </c>
      <c r="L5054">
        <v>2025</v>
      </c>
      <c r="M5054" t="s">
        <v>372</v>
      </c>
      <c r="N5054" s="89" cm="1">
        <f t="array" ref="N5054">IF(ISNUMBER(_34_KNMI_Stations[[#This Row],[Etmaal temperatuur °C]]),IF(_34_KNMI_Stations[[#This Row],[Etmaal temperatuur °C]]&lt;stookgrens[],stookgrens[]-_34_KNMI_Stations[[#This Row],[Etmaal temperatuur °C]],0),"")</f>
        <v>7.6</v>
      </c>
      <c r="O5054" s="89">
        <f>_34_KNMI_Stations[[#This Row],[graaddagen]]*_34_KNMI_Stations[[#This Row],[Gewogen factor]]</f>
        <v>7.6</v>
      </c>
      <c r="P5054" s="89" cm="1">
        <f t="array" ref="P5054">IF(ISNUMBER(_34_KNMI_Stations[[#This Row],[Etmaal temperatuur °C]]),IF(_34_KNMI_Stations[[#This Row],[Etmaal temperatuur °C]]&gt;stookgrens[],_34_KNMI_Stations[[#This Row],[Etmaal temperatuur °C]]-stookgrens[],0),"")</f>
        <v>0</v>
      </c>
    </row>
    <row r="5055" spans="1:16" x14ac:dyDescent="0.25">
      <c r="A5055">
        <v>275</v>
      </c>
      <c r="B5055" s="110">
        <v>45959</v>
      </c>
      <c r="C5055" s="89">
        <v>4.3</v>
      </c>
      <c r="D5055" s="89">
        <v>11.3</v>
      </c>
      <c r="E5055" s="96">
        <v>334</v>
      </c>
      <c r="F5055" s="89">
        <v>4.3</v>
      </c>
      <c r="G5055" s="89">
        <v>1002</v>
      </c>
      <c r="H5055">
        <v>0.87</v>
      </c>
      <c r="I5055" t="s">
        <v>12</v>
      </c>
      <c r="J5055">
        <v>1</v>
      </c>
      <c r="K5055">
        <v>10</v>
      </c>
      <c r="L5055">
        <v>2025</v>
      </c>
      <c r="M5055" t="s">
        <v>372</v>
      </c>
      <c r="N5055" s="89" cm="1">
        <f t="array" ref="N5055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5055" s="89">
        <f>_34_KNMI_Stations[[#This Row],[graaddagen]]*_34_KNMI_Stations[[#This Row],[Gewogen factor]]</f>
        <v>6.6999999999999993</v>
      </c>
      <c r="P5055" s="89" cm="1">
        <f t="array" ref="P5055">IF(ISNUMBER(_34_KNMI_Stations[[#This Row],[Etmaal temperatuur °C]]),IF(_34_KNMI_Stations[[#This Row],[Etmaal temperatuur °C]]&gt;stookgrens[],_34_KNMI_Stations[[#This Row],[Etmaal temperatuur °C]]-stookgrens[],0),"")</f>
        <v>0</v>
      </c>
    </row>
    <row r="5056" spans="1:16" x14ac:dyDescent="0.25">
      <c r="A5056">
        <v>275</v>
      </c>
      <c r="B5056" s="110">
        <v>45960</v>
      </c>
      <c r="C5056" s="89">
        <v>3.8</v>
      </c>
      <c r="D5056" s="89">
        <v>8.9</v>
      </c>
      <c r="E5056" s="96">
        <v>539</v>
      </c>
      <c r="F5056" s="89">
        <v>1.2</v>
      </c>
      <c r="G5056" s="89">
        <v>1007.9</v>
      </c>
      <c r="H5056">
        <v>0.85</v>
      </c>
      <c r="I5056" t="s">
        <v>12</v>
      </c>
      <c r="J5056">
        <v>1</v>
      </c>
      <c r="K5056">
        <v>10</v>
      </c>
      <c r="L5056">
        <v>2025</v>
      </c>
      <c r="M5056" t="s">
        <v>372</v>
      </c>
      <c r="N5056" s="89" cm="1">
        <f t="array" ref="N5056">IF(ISNUMBER(_34_KNMI_Stations[[#This Row],[Etmaal temperatuur °C]]),IF(_34_KNMI_Stations[[#This Row],[Etmaal temperatuur °C]]&lt;stookgrens[],stookgrens[]-_34_KNMI_Stations[[#This Row],[Etmaal temperatuur °C]],0),"")</f>
        <v>9.1</v>
      </c>
      <c r="O5056" s="89">
        <f>_34_KNMI_Stations[[#This Row],[graaddagen]]*_34_KNMI_Stations[[#This Row],[Gewogen factor]]</f>
        <v>9.1</v>
      </c>
      <c r="P5056" s="89" cm="1">
        <f t="array" ref="P5056">IF(ISNUMBER(_34_KNMI_Stations[[#This Row],[Etmaal temperatuur °C]]),IF(_34_KNMI_Stations[[#This Row],[Etmaal temperatuur °C]]&gt;stookgrens[],_34_KNMI_Stations[[#This Row],[Etmaal temperatuur °C]]-stookgrens[],0),"")</f>
        <v>0</v>
      </c>
    </row>
    <row r="5057" spans="1:16" x14ac:dyDescent="0.25">
      <c r="A5057">
        <v>275</v>
      </c>
      <c r="B5057" s="110">
        <v>45961</v>
      </c>
      <c r="C5057" s="89">
        <v>4</v>
      </c>
      <c r="D5057" s="89">
        <v>9.8000000000000007</v>
      </c>
      <c r="E5057" s="96">
        <v>421</v>
      </c>
      <c r="F5057" s="89">
        <v>0</v>
      </c>
      <c r="G5057" s="89">
        <v>1010.3</v>
      </c>
      <c r="H5057">
        <v>0.81</v>
      </c>
      <c r="I5057" t="s">
        <v>12</v>
      </c>
      <c r="J5057">
        <v>1</v>
      </c>
      <c r="K5057">
        <v>10</v>
      </c>
      <c r="L5057">
        <v>2025</v>
      </c>
      <c r="M5057" t="s">
        <v>372</v>
      </c>
      <c r="N5057" s="89" cm="1">
        <f t="array" ref="N5057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5057" s="89">
        <f>_34_KNMI_Stations[[#This Row],[graaddagen]]*_34_KNMI_Stations[[#This Row],[Gewogen factor]]</f>
        <v>8.1999999999999993</v>
      </c>
      <c r="P5057" s="89" cm="1">
        <f t="array" ref="P5057">IF(ISNUMBER(_34_KNMI_Stations[[#This Row],[Etmaal temperatuur °C]]),IF(_34_KNMI_Stations[[#This Row],[Etmaal temperatuur °C]]&gt;stookgrens[],_34_KNMI_Stations[[#This Row],[Etmaal temperatuur °C]]-stookgrens[],0),"")</f>
        <v>0</v>
      </c>
    </row>
    <row r="5058" spans="1:16" x14ac:dyDescent="0.25">
      <c r="A5058">
        <v>275</v>
      </c>
      <c r="B5058" s="110">
        <v>45962</v>
      </c>
      <c r="C5058" s="89">
        <v>4.9000000000000004</v>
      </c>
      <c r="D5058" s="89">
        <v>11.4</v>
      </c>
      <c r="E5058" s="96">
        <v>129</v>
      </c>
      <c r="F5058" s="89">
        <v>8.1999999999999993</v>
      </c>
      <c r="G5058" s="89">
        <v>1007.2</v>
      </c>
      <c r="H5058">
        <v>0.89</v>
      </c>
      <c r="I5058" t="s">
        <v>12</v>
      </c>
      <c r="J5058">
        <v>1.1000000000000001</v>
      </c>
      <c r="K5058">
        <v>11</v>
      </c>
      <c r="L5058">
        <v>2025</v>
      </c>
      <c r="M5058" t="s">
        <v>372</v>
      </c>
      <c r="N5058" s="89" cm="1">
        <f t="array" ref="N5058">IF(ISNUMBER(_34_KNMI_Stations[[#This Row],[Etmaal temperatuur °C]]),IF(_34_KNMI_Stations[[#This Row],[Etmaal temperatuur °C]]&lt;stookgrens[],stookgrens[]-_34_KNMI_Stations[[#This Row],[Etmaal temperatuur °C]],0),"")</f>
        <v>6.6</v>
      </c>
      <c r="O5058" s="89">
        <f>_34_KNMI_Stations[[#This Row],[graaddagen]]*_34_KNMI_Stations[[#This Row],[Gewogen factor]]</f>
        <v>7.26</v>
      </c>
      <c r="P5058" s="89" cm="1">
        <f t="array" ref="P5058">IF(ISNUMBER(_34_KNMI_Stations[[#This Row],[Etmaal temperatuur °C]]),IF(_34_KNMI_Stations[[#This Row],[Etmaal temperatuur °C]]&gt;stookgrens[],_34_KNMI_Stations[[#This Row],[Etmaal temperatuur °C]]-stookgrens[],0),"")</f>
        <v>0</v>
      </c>
    </row>
    <row r="5059" spans="1:16" x14ac:dyDescent="0.25">
      <c r="A5059">
        <v>275</v>
      </c>
      <c r="B5059" s="110">
        <v>45963</v>
      </c>
      <c r="C5059" s="89">
        <v>4.4000000000000004</v>
      </c>
      <c r="D5059" s="89">
        <v>10.1</v>
      </c>
      <c r="E5059" s="96">
        <v>543</v>
      </c>
      <c r="F5059" s="89">
        <v>0.8</v>
      </c>
      <c r="G5059" s="89">
        <v>1009.8</v>
      </c>
      <c r="H5059">
        <v>0.87</v>
      </c>
      <c r="I5059" t="s">
        <v>12</v>
      </c>
      <c r="J5059">
        <v>1.1000000000000001</v>
      </c>
      <c r="K5059">
        <v>11</v>
      </c>
      <c r="L5059">
        <v>2025</v>
      </c>
      <c r="M5059" t="s">
        <v>372</v>
      </c>
      <c r="N5059" s="89" cm="1">
        <f t="array" ref="N5059">IF(ISNUMBER(_34_KNMI_Stations[[#This Row],[Etmaal temperatuur °C]]),IF(_34_KNMI_Stations[[#This Row],[Etmaal temperatuur °C]]&lt;stookgrens[],stookgrens[]-_34_KNMI_Stations[[#This Row],[Etmaal temperatuur °C]],0),"")</f>
        <v>7.9</v>
      </c>
      <c r="O5059" s="89">
        <f>_34_KNMI_Stations[[#This Row],[graaddagen]]*_34_KNMI_Stations[[#This Row],[Gewogen factor]]</f>
        <v>8.6900000000000013</v>
      </c>
      <c r="P5059" s="89" cm="1">
        <f t="array" ref="P5059">IF(ISNUMBER(_34_KNMI_Stations[[#This Row],[Etmaal temperatuur °C]]),IF(_34_KNMI_Stations[[#This Row],[Etmaal temperatuur °C]]&gt;stookgrens[],_34_KNMI_Stations[[#This Row],[Etmaal temperatuur °C]]-stookgrens[],0),"")</f>
        <v>0</v>
      </c>
    </row>
    <row r="5060" spans="1:16" x14ac:dyDescent="0.25">
      <c r="A5060">
        <v>275</v>
      </c>
      <c r="B5060" s="110">
        <v>45964</v>
      </c>
      <c r="C5060" s="89">
        <v>5.5</v>
      </c>
      <c r="D5060" s="89">
        <v>9.6999999999999993</v>
      </c>
      <c r="E5060" s="96">
        <v>310</v>
      </c>
      <c r="F5060" s="89">
        <v>-0.1</v>
      </c>
      <c r="G5060" s="89">
        <v>1016.5</v>
      </c>
      <c r="H5060">
        <v>0.87</v>
      </c>
      <c r="I5060" t="s">
        <v>12</v>
      </c>
      <c r="J5060">
        <v>1.1000000000000001</v>
      </c>
      <c r="K5060">
        <v>11</v>
      </c>
      <c r="L5060">
        <v>2025</v>
      </c>
      <c r="M5060" t="s">
        <v>373</v>
      </c>
      <c r="N5060" s="89" cm="1">
        <f t="array" ref="N5060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5060" s="89">
        <f>_34_KNMI_Stations[[#This Row],[graaddagen]]*_34_KNMI_Stations[[#This Row],[Gewogen factor]]</f>
        <v>9.1300000000000008</v>
      </c>
      <c r="P5060" s="89" cm="1">
        <f t="array" ref="P5060">IF(ISNUMBER(_34_KNMI_Stations[[#This Row],[Etmaal temperatuur °C]]),IF(_34_KNMI_Stations[[#This Row],[Etmaal temperatuur °C]]&gt;stookgrens[],_34_KNMI_Stations[[#This Row],[Etmaal temperatuur °C]]-stookgrens[],0),"")</f>
        <v>0</v>
      </c>
    </row>
    <row r="5061" spans="1:16" x14ac:dyDescent="0.25">
      <c r="A5061">
        <v>275</v>
      </c>
      <c r="B5061" s="110">
        <v>45965</v>
      </c>
      <c r="C5061" s="89">
        <v>5.5</v>
      </c>
      <c r="D5061" s="89">
        <v>13.4</v>
      </c>
      <c r="E5061" s="96">
        <v>453</v>
      </c>
      <c r="F5061" s="89">
        <v>0</v>
      </c>
      <c r="G5061" s="89">
        <v>1017.1</v>
      </c>
      <c r="H5061">
        <v>0.75</v>
      </c>
      <c r="I5061" t="s">
        <v>12</v>
      </c>
      <c r="J5061">
        <v>1.1000000000000001</v>
      </c>
      <c r="K5061">
        <v>11</v>
      </c>
      <c r="L5061">
        <v>2025</v>
      </c>
      <c r="M5061" t="s">
        <v>373</v>
      </c>
      <c r="N5061" s="89" cm="1">
        <f t="array" ref="N5061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5061" s="89">
        <f>_34_KNMI_Stations[[#This Row],[graaddagen]]*_34_KNMI_Stations[[#This Row],[Gewogen factor]]</f>
        <v>5.0599999999999996</v>
      </c>
      <c r="P5061" s="89" cm="1">
        <f t="array" ref="P5061">IF(ISNUMBER(_34_KNMI_Stations[[#This Row],[Etmaal temperatuur °C]]),IF(_34_KNMI_Stations[[#This Row],[Etmaal temperatuur °C]]&gt;stookgrens[],_34_KNMI_Stations[[#This Row],[Etmaal temperatuur °C]]-stookgrens[],0),"")</f>
        <v>0</v>
      </c>
    </row>
    <row r="5062" spans="1:16" x14ac:dyDescent="0.25">
      <c r="A5062">
        <v>275</v>
      </c>
      <c r="B5062" s="110">
        <v>45966</v>
      </c>
      <c r="C5062" s="89">
        <v>3.9</v>
      </c>
      <c r="D5062" s="89">
        <v>12.5</v>
      </c>
      <c r="E5062" s="96">
        <v>541</v>
      </c>
      <c r="F5062" s="89">
        <v>0</v>
      </c>
      <c r="G5062" s="89">
        <v>1014.3</v>
      </c>
      <c r="H5062">
        <v>0.68</v>
      </c>
      <c r="I5062" t="s">
        <v>12</v>
      </c>
      <c r="J5062">
        <v>1.1000000000000001</v>
      </c>
      <c r="K5062">
        <v>11</v>
      </c>
      <c r="L5062">
        <v>2025</v>
      </c>
      <c r="M5062" t="s">
        <v>373</v>
      </c>
      <c r="N5062" s="89" cm="1">
        <f t="array" ref="N5062">IF(ISNUMBER(_34_KNMI_Stations[[#This Row],[Etmaal temperatuur °C]]),IF(_34_KNMI_Stations[[#This Row],[Etmaal temperatuur °C]]&lt;stookgrens[],stookgrens[]-_34_KNMI_Stations[[#This Row],[Etmaal temperatuur °C]],0),"")</f>
        <v>5.5</v>
      </c>
      <c r="O5062" s="89">
        <f>_34_KNMI_Stations[[#This Row],[graaddagen]]*_34_KNMI_Stations[[#This Row],[Gewogen factor]]</f>
        <v>6.0500000000000007</v>
      </c>
      <c r="P5062" s="89" cm="1">
        <f t="array" ref="P5062">IF(ISNUMBER(_34_KNMI_Stations[[#This Row],[Etmaal temperatuur °C]]),IF(_34_KNMI_Stations[[#This Row],[Etmaal temperatuur °C]]&gt;stookgrens[],_34_KNMI_Stations[[#This Row],[Etmaal temperatuur °C]]-stookgrens[],0),"")</f>
        <v>0</v>
      </c>
    </row>
    <row r="5063" spans="1:16" x14ac:dyDescent="0.25">
      <c r="A5063">
        <v>275</v>
      </c>
      <c r="B5063" s="110">
        <v>45967</v>
      </c>
      <c r="C5063" s="89">
        <v>3</v>
      </c>
      <c r="D5063" s="89">
        <v>10.5</v>
      </c>
      <c r="E5063" s="96">
        <v>524</v>
      </c>
      <c r="F5063" s="89">
        <v>0</v>
      </c>
      <c r="G5063" s="89">
        <v>1009.4</v>
      </c>
      <c r="H5063">
        <v>0.75</v>
      </c>
      <c r="I5063" t="s">
        <v>12</v>
      </c>
      <c r="J5063">
        <v>1.1000000000000001</v>
      </c>
      <c r="K5063">
        <v>11</v>
      </c>
      <c r="L5063">
        <v>2025</v>
      </c>
      <c r="M5063" t="s">
        <v>373</v>
      </c>
      <c r="N5063" s="89" cm="1">
        <f t="array" ref="N5063">IF(ISNUMBER(_34_KNMI_Stations[[#This Row],[Etmaal temperatuur °C]]),IF(_34_KNMI_Stations[[#This Row],[Etmaal temperatuur °C]]&lt;stookgrens[],stookgrens[]-_34_KNMI_Stations[[#This Row],[Etmaal temperatuur °C]],0),"")</f>
        <v>7.5</v>
      </c>
      <c r="O5063" s="89">
        <f>_34_KNMI_Stations[[#This Row],[graaddagen]]*_34_KNMI_Stations[[#This Row],[Gewogen factor]]</f>
        <v>8.25</v>
      </c>
      <c r="P5063" s="89" cm="1">
        <f t="array" ref="P5063">IF(ISNUMBER(_34_KNMI_Stations[[#This Row],[Etmaal temperatuur °C]]),IF(_34_KNMI_Stations[[#This Row],[Etmaal temperatuur °C]]&gt;stookgrens[],_34_KNMI_Stations[[#This Row],[Etmaal temperatuur °C]]-stookgrens[],0),"")</f>
        <v>0</v>
      </c>
    </row>
    <row r="5064" spans="1:16" x14ac:dyDescent="0.25">
      <c r="A5064">
        <v>275</v>
      </c>
      <c r="B5064" s="110">
        <v>45968</v>
      </c>
      <c r="C5064" s="89">
        <v>1.8</v>
      </c>
      <c r="D5064" s="89">
        <v>9.8000000000000007</v>
      </c>
      <c r="E5064" s="96">
        <v>591</v>
      </c>
      <c r="F5064" s="89">
        <v>0</v>
      </c>
      <c r="G5064" s="89">
        <v>1010.1</v>
      </c>
      <c r="H5064">
        <v>0.88</v>
      </c>
      <c r="I5064" t="s">
        <v>12</v>
      </c>
      <c r="J5064">
        <v>1.1000000000000001</v>
      </c>
      <c r="K5064">
        <v>11</v>
      </c>
      <c r="L5064">
        <v>2025</v>
      </c>
      <c r="M5064" t="s">
        <v>373</v>
      </c>
      <c r="N5064" s="89" cm="1">
        <f t="array" ref="N5064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5064" s="89">
        <f>_34_KNMI_Stations[[#This Row],[graaddagen]]*_34_KNMI_Stations[[#This Row],[Gewogen factor]]</f>
        <v>9.02</v>
      </c>
      <c r="P5064" s="89" cm="1">
        <f t="array" ref="P5064">IF(ISNUMBER(_34_KNMI_Stations[[#This Row],[Etmaal temperatuur °C]]),IF(_34_KNMI_Stations[[#This Row],[Etmaal temperatuur °C]]&gt;stookgrens[],_34_KNMI_Stations[[#This Row],[Etmaal temperatuur °C]]-stookgrens[],0),"")</f>
        <v>0</v>
      </c>
    </row>
    <row r="5065" spans="1:16" x14ac:dyDescent="0.25">
      <c r="A5065">
        <v>275</v>
      </c>
      <c r="B5065" s="110">
        <v>45969</v>
      </c>
      <c r="C5065" s="89">
        <v>1</v>
      </c>
      <c r="D5065" s="89">
        <v>8.5</v>
      </c>
      <c r="E5065" s="96">
        <v>296</v>
      </c>
      <c r="F5065" s="89">
        <v>-0.1</v>
      </c>
      <c r="G5065" s="89">
        <v>1013.7</v>
      </c>
      <c r="H5065">
        <v>0.93</v>
      </c>
      <c r="I5065" t="s">
        <v>12</v>
      </c>
      <c r="J5065">
        <v>1.1000000000000001</v>
      </c>
      <c r="K5065">
        <v>11</v>
      </c>
      <c r="L5065">
        <v>2025</v>
      </c>
      <c r="M5065" t="s">
        <v>373</v>
      </c>
      <c r="N5065" s="89" cm="1">
        <f t="array" ref="N5065">IF(ISNUMBER(_34_KNMI_Stations[[#This Row],[Etmaal temperatuur °C]]),IF(_34_KNMI_Stations[[#This Row],[Etmaal temperatuur °C]]&lt;stookgrens[],stookgrens[]-_34_KNMI_Stations[[#This Row],[Etmaal temperatuur °C]],0),"")</f>
        <v>9.5</v>
      </c>
      <c r="O5065" s="89">
        <f>_34_KNMI_Stations[[#This Row],[graaddagen]]*_34_KNMI_Stations[[#This Row],[Gewogen factor]]</f>
        <v>10.450000000000001</v>
      </c>
      <c r="P5065" s="89" cm="1">
        <f t="array" ref="P5065">IF(ISNUMBER(_34_KNMI_Stations[[#This Row],[Etmaal temperatuur °C]]),IF(_34_KNMI_Stations[[#This Row],[Etmaal temperatuur °C]]&gt;stookgrens[],_34_KNMI_Stations[[#This Row],[Etmaal temperatuur °C]]-stookgrens[],0),"")</f>
        <v>0</v>
      </c>
    </row>
    <row r="5066" spans="1:16" x14ac:dyDescent="0.25">
      <c r="A5066">
        <v>275</v>
      </c>
      <c r="B5066" s="110">
        <v>45970</v>
      </c>
      <c r="C5066" s="89">
        <v>1.6</v>
      </c>
      <c r="D5066" s="89">
        <v>9.8000000000000007</v>
      </c>
      <c r="E5066" s="96">
        <v>325</v>
      </c>
      <c r="F5066" s="89">
        <v>0</v>
      </c>
      <c r="G5066" s="89">
        <v>1016.6</v>
      </c>
      <c r="H5066">
        <v>0.9</v>
      </c>
      <c r="I5066" t="s">
        <v>12</v>
      </c>
      <c r="J5066">
        <v>1.1000000000000001</v>
      </c>
      <c r="K5066">
        <v>11</v>
      </c>
      <c r="L5066">
        <v>2025</v>
      </c>
      <c r="M5066" t="s">
        <v>373</v>
      </c>
      <c r="N5066" s="89" cm="1">
        <f t="array" ref="N5066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5066" s="89">
        <f>_34_KNMI_Stations[[#This Row],[graaddagen]]*_34_KNMI_Stations[[#This Row],[Gewogen factor]]</f>
        <v>9.02</v>
      </c>
      <c r="P5066" s="89" cm="1">
        <f t="array" ref="P5066">IF(ISNUMBER(_34_KNMI_Stations[[#This Row],[Etmaal temperatuur °C]]),IF(_34_KNMI_Stations[[#This Row],[Etmaal temperatuur °C]]&gt;stookgrens[],_34_KNMI_Stations[[#This Row],[Etmaal temperatuur °C]]-stookgrens[],0),"")</f>
        <v>0</v>
      </c>
    </row>
    <row r="5067" spans="1:16" x14ac:dyDescent="0.25">
      <c r="A5067">
        <v>275</v>
      </c>
      <c r="B5067" s="110">
        <v>45971</v>
      </c>
      <c r="C5067" s="89">
        <v>4</v>
      </c>
      <c r="D5067" s="89">
        <v>8.4</v>
      </c>
      <c r="E5067" s="96">
        <v>322</v>
      </c>
      <c r="F5067" s="89">
        <v>1.1000000000000001</v>
      </c>
      <c r="G5067" s="89">
        <v>1012.2</v>
      </c>
      <c r="H5067">
        <v>0.88</v>
      </c>
      <c r="I5067" t="s">
        <v>12</v>
      </c>
      <c r="J5067">
        <v>1.1000000000000001</v>
      </c>
      <c r="K5067">
        <v>11</v>
      </c>
      <c r="L5067">
        <v>2025</v>
      </c>
      <c r="M5067" t="s">
        <v>374</v>
      </c>
      <c r="N5067" s="89" cm="1">
        <f t="array" ref="N5067">IF(ISNUMBER(_34_KNMI_Stations[[#This Row],[Etmaal temperatuur °C]]),IF(_34_KNMI_Stations[[#This Row],[Etmaal temperatuur °C]]&lt;stookgrens[],stookgrens[]-_34_KNMI_Stations[[#This Row],[Etmaal temperatuur °C]],0),"")</f>
        <v>9.6</v>
      </c>
      <c r="O5067" s="89">
        <f>_34_KNMI_Stations[[#This Row],[graaddagen]]*_34_KNMI_Stations[[#This Row],[Gewogen factor]]</f>
        <v>10.56</v>
      </c>
      <c r="P5067" s="89" cm="1">
        <f t="array" ref="P5067">IF(ISNUMBER(_34_KNMI_Stations[[#This Row],[Etmaal temperatuur °C]]),IF(_34_KNMI_Stations[[#This Row],[Etmaal temperatuur °C]]&gt;stookgrens[],_34_KNMI_Stations[[#This Row],[Etmaal temperatuur °C]]-stookgrens[],0),"")</f>
        <v>0</v>
      </c>
    </row>
    <row r="5068" spans="1:16" x14ac:dyDescent="0.25">
      <c r="A5068">
        <v>275</v>
      </c>
      <c r="B5068" s="110">
        <v>45972</v>
      </c>
      <c r="C5068" s="89">
        <v>4.5</v>
      </c>
      <c r="D5068" s="89">
        <v>10.1</v>
      </c>
      <c r="E5068" s="96">
        <v>294</v>
      </c>
      <c r="F5068" s="89">
        <v>0</v>
      </c>
      <c r="G5068" s="89">
        <v>1011.7</v>
      </c>
      <c r="H5068">
        <v>0.87</v>
      </c>
      <c r="I5068" t="s">
        <v>12</v>
      </c>
      <c r="J5068">
        <v>1.1000000000000001</v>
      </c>
      <c r="K5068">
        <v>11</v>
      </c>
      <c r="L5068">
        <v>2025</v>
      </c>
      <c r="M5068" t="s">
        <v>374</v>
      </c>
      <c r="N5068" s="89" cm="1">
        <f t="array" ref="N5068">IF(ISNUMBER(_34_KNMI_Stations[[#This Row],[Etmaal temperatuur °C]]),IF(_34_KNMI_Stations[[#This Row],[Etmaal temperatuur °C]]&lt;stookgrens[],stookgrens[]-_34_KNMI_Stations[[#This Row],[Etmaal temperatuur °C]],0),"")</f>
        <v>7.9</v>
      </c>
      <c r="O5068" s="89">
        <f>_34_KNMI_Stations[[#This Row],[graaddagen]]*_34_KNMI_Stations[[#This Row],[Gewogen factor]]</f>
        <v>8.6900000000000013</v>
      </c>
      <c r="P5068" s="89" cm="1">
        <f t="array" ref="P5068">IF(ISNUMBER(_34_KNMI_Stations[[#This Row],[Etmaal temperatuur °C]]),IF(_34_KNMI_Stations[[#This Row],[Etmaal temperatuur °C]]&gt;stookgrens[],_34_KNMI_Stations[[#This Row],[Etmaal temperatuur °C]]-stookgrens[],0),"")</f>
        <v>0</v>
      </c>
    </row>
    <row r="5069" spans="1:16" x14ac:dyDescent="0.25">
      <c r="A5069">
        <v>275</v>
      </c>
      <c r="B5069" s="110">
        <v>45973</v>
      </c>
      <c r="C5069" s="89">
        <v>4.8</v>
      </c>
      <c r="D5069" s="89">
        <v>11.6</v>
      </c>
      <c r="E5069" s="96">
        <v>540</v>
      </c>
      <c r="F5069" s="89">
        <v>0</v>
      </c>
      <c r="G5069" s="89">
        <v>1009.4</v>
      </c>
      <c r="H5069">
        <v>0.75</v>
      </c>
      <c r="I5069" t="s">
        <v>12</v>
      </c>
      <c r="J5069">
        <v>1.1000000000000001</v>
      </c>
      <c r="K5069">
        <v>11</v>
      </c>
      <c r="L5069">
        <v>2025</v>
      </c>
      <c r="M5069" t="s">
        <v>374</v>
      </c>
      <c r="N5069" s="89" cm="1">
        <f t="array" ref="N5069">IF(ISNUMBER(_34_KNMI_Stations[[#This Row],[Etmaal temperatuur °C]]),IF(_34_KNMI_Stations[[#This Row],[Etmaal temperatuur °C]]&lt;stookgrens[],stookgrens[]-_34_KNMI_Stations[[#This Row],[Etmaal temperatuur °C]],0),"")</f>
        <v>6.4</v>
      </c>
      <c r="O5069" s="89">
        <f>_34_KNMI_Stations[[#This Row],[graaddagen]]*_34_KNMI_Stations[[#This Row],[Gewogen factor]]</f>
        <v>7.0400000000000009</v>
      </c>
      <c r="P5069" s="89" cm="1">
        <f t="array" ref="P5069">IF(ISNUMBER(_34_KNMI_Stations[[#This Row],[Etmaal temperatuur °C]]),IF(_34_KNMI_Stations[[#This Row],[Etmaal temperatuur °C]]&gt;stookgrens[],_34_KNMI_Stations[[#This Row],[Etmaal temperatuur °C]]-stookgrens[],0),"")</f>
        <v>0</v>
      </c>
    </row>
    <row r="5070" spans="1:16" x14ac:dyDescent="0.25">
      <c r="A5070">
        <v>275</v>
      </c>
      <c r="B5070" s="110">
        <v>45974</v>
      </c>
      <c r="C5070" s="89">
        <v>3.9</v>
      </c>
      <c r="D5070" s="89">
        <v>13</v>
      </c>
      <c r="E5070" s="96">
        <v>213</v>
      </c>
      <c r="F5070" s="89">
        <v>0.6</v>
      </c>
      <c r="G5070" s="89">
        <v>1009.1</v>
      </c>
      <c r="H5070">
        <v>0.82</v>
      </c>
      <c r="I5070" t="s">
        <v>12</v>
      </c>
      <c r="J5070">
        <v>1.1000000000000001</v>
      </c>
      <c r="K5070">
        <v>11</v>
      </c>
      <c r="L5070">
        <v>2025</v>
      </c>
      <c r="M5070" t="s">
        <v>374</v>
      </c>
      <c r="N5070" s="89" cm="1">
        <f t="array" ref="N5070">IF(ISNUMBER(_34_KNMI_Stations[[#This Row],[Etmaal temperatuur °C]]),IF(_34_KNMI_Stations[[#This Row],[Etmaal temperatuur °C]]&lt;stookgrens[],stookgrens[]-_34_KNMI_Stations[[#This Row],[Etmaal temperatuur °C]],0),"")</f>
        <v>5</v>
      </c>
      <c r="O5070" s="89">
        <f>_34_KNMI_Stations[[#This Row],[graaddagen]]*_34_KNMI_Stations[[#This Row],[Gewogen factor]]</f>
        <v>5.5</v>
      </c>
      <c r="P5070" s="89" cm="1">
        <f t="array" ref="P5070">IF(ISNUMBER(_34_KNMI_Stations[[#This Row],[Etmaal temperatuur °C]]),IF(_34_KNMI_Stations[[#This Row],[Etmaal temperatuur °C]]&gt;stookgrens[],_34_KNMI_Stations[[#This Row],[Etmaal temperatuur °C]]-stookgrens[],0),"")</f>
        <v>0</v>
      </c>
    </row>
    <row r="5071" spans="1:16" x14ac:dyDescent="0.25">
      <c r="A5071">
        <v>275</v>
      </c>
      <c r="B5071" s="110">
        <v>45975</v>
      </c>
      <c r="C5071" s="89">
        <v>3.1</v>
      </c>
      <c r="D5071" s="89">
        <v>11.1</v>
      </c>
      <c r="E5071" s="96">
        <v>109</v>
      </c>
      <c r="F5071" s="89">
        <v>1.5</v>
      </c>
      <c r="G5071" s="89">
        <v>1006.7</v>
      </c>
      <c r="H5071">
        <v>0.95</v>
      </c>
      <c r="I5071" t="s">
        <v>12</v>
      </c>
      <c r="J5071">
        <v>1.1000000000000001</v>
      </c>
      <c r="K5071">
        <v>11</v>
      </c>
      <c r="L5071">
        <v>2025</v>
      </c>
      <c r="M5071" t="s">
        <v>374</v>
      </c>
      <c r="N5071" s="89" cm="1">
        <f t="array" ref="N5071">IF(ISNUMBER(_34_KNMI_Stations[[#This Row],[Etmaal temperatuur °C]]),IF(_34_KNMI_Stations[[#This Row],[Etmaal temperatuur °C]]&lt;stookgrens[],stookgrens[]-_34_KNMI_Stations[[#This Row],[Etmaal temperatuur °C]],0),"")</f>
        <v>6.9</v>
      </c>
      <c r="O5071" s="89">
        <f>_34_KNMI_Stations[[#This Row],[graaddagen]]*_34_KNMI_Stations[[#This Row],[Gewogen factor]]</f>
        <v>7.5900000000000007</v>
      </c>
      <c r="P5071" s="89" cm="1">
        <f t="array" ref="P5071">IF(ISNUMBER(_34_KNMI_Stations[[#This Row],[Etmaal temperatuur °C]]),IF(_34_KNMI_Stations[[#This Row],[Etmaal temperatuur °C]]&gt;stookgrens[],_34_KNMI_Stations[[#This Row],[Etmaal temperatuur °C]]-stookgrens[],0),"")</f>
        <v>0</v>
      </c>
    </row>
    <row r="5072" spans="1:16" x14ac:dyDescent="0.25">
      <c r="A5072">
        <v>275</v>
      </c>
      <c r="B5072" s="110">
        <v>45976</v>
      </c>
      <c r="C5072" s="89">
        <v>3.5</v>
      </c>
      <c r="D5072" s="89">
        <v>7.5</v>
      </c>
      <c r="E5072" s="96">
        <v>131</v>
      </c>
      <c r="F5072" s="89">
        <v>3.6</v>
      </c>
      <c r="G5072" s="89">
        <v>1009.1</v>
      </c>
      <c r="H5072">
        <v>0.95</v>
      </c>
      <c r="I5072" t="s">
        <v>12</v>
      </c>
      <c r="J5072">
        <v>1.1000000000000001</v>
      </c>
      <c r="K5072">
        <v>11</v>
      </c>
      <c r="L5072">
        <v>2025</v>
      </c>
      <c r="M5072" t="s">
        <v>374</v>
      </c>
      <c r="N5072" s="89" cm="1">
        <f t="array" ref="N5072">IF(ISNUMBER(_34_KNMI_Stations[[#This Row],[Etmaal temperatuur °C]]),IF(_34_KNMI_Stations[[#This Row],[Etmaal temperatuur °C]]&lt;stookgrens[],stookgrens[]-_34_KNMI_Stations[[#This Row],[Etmaal temperatuur °C]],0),"")</f>
        <v>10.5</v>
      </c>
      <c r="O5072" s="89">
        <f>_34_KNMI_Stations[[#This Row],[graaddagen]]*_34_KNMI_Stations[[#This Row],[Gewogen factor]]</f>
        <v>11.55</v>
      </c>
      <c r="P5072" s="89" cm="1">
        <f t="array" ref="P5072">IF(ISNUMBER(_34_KNMI_Stations[[#This Row],[Etmaal temperatuur °C]]),IF(_34_KNMI_Stations[[#This Row],[Etmaal temperatuur °C]]&gt;stookgrens[],_34_KNMI_Stations[[#This Row],[Etmaal temperatuur °C]]-stookgrens[],0),"")</f>
        <v>0</v>
      </c>
    </row>
    <row r="5073" spans="1:16" x14ac:dyDescent="0.25">
      <c r="A5073">
        <v>275</v>
      </c>
      <c r="B5073" s="110">
        <v>45977</v>
      </c>
      <c r="C5073" s="89">
        <v>2.7</v>
      </c>
      <c r="D5073" s="89">
        <v>4.3</v>
      </c>
      <c r="E5073" s="96">
        <v>85</v>
      </c>
      <c r="F5073" s="89">
        <v>-0.1</v>
      </c>
      <c r="G5073" s="89">
        <v>1009</v>
      </c>
      <c r="H5073">
        <v>0.94</v>
      </c>
      <c r="I5073" t="s">
        <v>12</v>
      </c>
      <c r="J5073">
        <v>1.1000000000000001</v>
      </c>
      <c r="K5073">
        <v>11</v>
      </c>
      <c r="L5073">
        <v>2025</v>
      </c>
      <c r="M5073" t="s">
        <v>374</v>
      </c>
      <c r="N5073" s="89" cm="1">
        <f t="array" ref="N5073">IF(ISNUMBER(_34_KNMI_Stations[[#This Row],[Etmaal temperatuur °C]]),IF(_34_KNMI_Stations[[#This Row],[Etmaal temperatuur °C]]&lt;stookgrens[],stookgrens[]-_34_KNMI_Stations[[#This Row],[Etmaal temperatuur °C]],0),"")</f>
        <v>13.7</v>
      </c>
      <c r="O5073" s="89">
        <f>_34_KNMI_Stations[[#This Row],[graaddagen]]*_34_KNMI_Stations[[#This Row],[Gewogen factor]]</f>
        <v>15.07</v>
      </c>
      <c r="P5073" s="89" cm="1">
        <f t="array" ref="P5073">IF(ISNUMBER(_34_KNMI_Stations[[#This Row],[Etmaal temperatuur °C]]),IF(_34_KNMI_Stations[[#This Row],[Etmaal temperatuur °C]]&gt;stookgrens[],_34_KNMI_Stations[[#This Row],[Etmaal temperatuur °C]]-stookgrens[],0),"")</f>
        <v>0</v>
      </c>
    </row>
    <row r="5074" spans="1:16" x14ac:dyDescent="0.25">
      <c r="A5074">
        <v>275</v>
      </c>
      <c r="B5074" s="110">
        <v>45978</v>
      </c>
      <c r="C5074" s="89">
        <v>2.7</v>
      </c>
      <c r="D5074" s="89">
        <v>2.7</v>
      </c>
      <c r="E5074" s="96">
        <v>504</v>
      </c>
      <c r="F5074" s="89">
        <v>2.2000000000000002</v>
      </c>
      <c r="G5074" s="89">
        <v>1015.3</v>
      </c>
      <c r="H5074">
        <v>0.87</v>
      </c>
      <c r="I5074" t="s">
        <v>12</v>
      </c>
      <c r="J5074">
        <v>1.1000000000000001</v>
      </c>
      <c r="K5074">
        <v>11</v>
      </c>
      <c r="L5074">
        <v>2025</v>
      </c>
      <c r="M5074" t="s">
        <v>375</v>
      </c>
      <c r="N5074" s="89" cm="1">
        <f t="array" ref="N5074">IF(ISNUMBER(_34_KNMI_Stations[[#This Row],[Etmaal temperatuur °C]]),IF(_34_KNMI_Stations[[#This Row],[Etmaal temperatuur °C]]&lt;stookgrens[],stookgrens[]-_34_KNMI_Stations[[#This Row],[Etmaal temperatuur °C]],0),"")</f>
        <v>15.3</v>
      </c>
      <c r="O5074" s="89">
        <f>_34_KNMI_Stations[[#This Row],[graaddagen]]*_34_KNMI_Stations[[#This Row],[Gewogen factor]]</f>
        <v>16.830000000000002</v>
      </c>
      <c r="P5074" s="89" cm="1">
        <f t="array" ref="P5074">IF(ISNUMBER(_34_KNMI_Stations[[#This Row],[Etmaal temperatuur °C]]),IF(_34_KNMI_Stations[[#This Row],[Etmaal temperatuur °C]]&gt;stookgrens[],_34_KNMI_Stations[[#This Row],[Etmaal temperatuur °C]]-stookgrens[],0),"")</f>
        <v>0</v>
      </c>
    </row>
    <row r="5075" spans="1:16" x14ac:dyDescent="0.25">
      <c r="A5075">
        <v>275</v>
      </c>
      <c r="B5075" s="110">
        <v>45979</v>
      </c>
      <c r="C5075" s="89">
        <v>3.8</v>
      </c>
      <c r="D5075" s="89">
        <v>3.4</v>
      </c>
      <c r="E5075" s="96">
        <v>238</v>
      </c>
      <c r="F5075" s="89">
        <v>1.2</v>
      </c>
      <c r="G5075" s="89">
        <v>1015.3</v>
      </c>
      <c r="H5075">
        <v>0.89</v>
      </c>
      <c r="I5075" t="s">
        <v>12</v>
      </c>
      <c r="J5075">
        <v>1.1000000000000001</v>
      </c>
      <c r="K5075">
        <v>11</v>
      </c>
      <c r="L5075">
        <v>2025</v>
      </c>
      <c r="M5075" t="s">
        <v>375</v>
      </c>
      <c r="N5075" s="89" cm="1">
        <f t="array" ref="N5075">IF(ISNUMBER(_34_KNMI_Stations[[#This Row],[Etmaal temperatuur °C]]),IF(_34_KNMI_Stations[[#This Row],[Etmaal temperatuur °C]]&lt;stookgrens[],stookgrens[]-_34_KNMI_Stations[[#This Row],[Etmaal temperatuur °C]],0),"")</f>
        <v>14.6</v>
      </c>
      <c r="O5075" s="89">
        <f>_34_KNMI_Stations[[#This Row],[graaddagen]]*_34_KNMI_Stations[[#This Row],[Gewogen factor]]</f>
        <v>16.060000000000002</v>
      </c>
      <c r="P5075" s="89" cm="1">
        <f t="array" ref="P5075">IF(ISNUMBER(_34_KNMI_Stations[[#This Row],[Etmaal temperatuur °C]]),IF(_34_KNMI_Stations[[#This Row],[Etmaal temperatuur °C]]&gt;stookgrens[],_34_KNMI_Stations[[#This Row],[Etmaal temperatuur °C]]-stookgrens[],0),"")</f>
        <v>0</v>
      </c>
    </row>
    <row r="5076" spans="1:16" x14ac:dyDescent="0.25">
      <c r="A5076">
        <v>275</v>
      </c>
      <c r="B5076" s="110">
        <v>45980</v>
      </c>
      <c r="C5076" s="89">
        <v>4.3</v>
      </c>
      <c r="D5076" s="89">
        <v>4.2</v>
      </c>
      <c r="E5076" s="96">
        <v>115</v>
      </c>
      <c r="F5076" s="89">
        <v>6.4</v>
      </c>
      <c r="G5076" s="89">
        <v>1002.5</v>
      </c>
      <c r="H5076">
        <v>0.91</v>
      </c>
      <c r="I5076" t="s">
        <v>12</v>
      </c>
      <c r="J5076">
        <v>1.1000000000000001</v>
      </c>
      <c r="K5076">
        <v>11</v>
      </c>
      <c r="L5076">
        <v>2025</v>
      </c>
      <c r="M5076" t="s">
        <v>375</v>
      </c>
      <c r="N5076" s="89" cm="1">
        <f t="array" ref="N5076">IF(ISNUMBER(_34_KNMI_Stations[[#This Row],[Etmaal temperatuur °C]]),IF(_34_KNMI_Stations[[#This Row],[Etmaal temperatuur °C]]&lt;stookgrens[],stookgrens[]-_34_KNMI_Stations[[#This Row],[Etmaal temperatuur °C]],0),"")</f>
        <v>13.8</v>
      </c>
      <c r="O5076" s="89">
        <f>_34_KNMI_Stations[[#This Row],[graaddagen]]*_34_KNMI_Stations[[#This Row],[Gewogen factor]]</f>
        <v>15.180000000000001</v>
      </c>
      <c r="P5076" s="89" cm="1">
        <f t="array" ref="P5076">IF(ISNUMBER(_34_KNMI_Stations[[#This Row],[Etmaal temperatuur °C]]),IF(_34_KNMI_Stations[[#This Row],[Etmaal temperatuur °C]]&gt;stookgrens[],_34_KNMI_Stations[[#This Row],[Etmaal temperatuur °C]]-stookgrens[],0),"")</f>
        <v>0</v>
      </c>
    </row>
    <row r="5077" spans="1:16" x14ac:dyDescent="0.25">
      <c r="A5077">
        <v>275</v>
      </c>
      <c r="B5077" s="110">
        <v>45981</v>
      </c>
      <c r="C5077" s="89">
        <v>1.9</v>
      </c>
      <c r="D5077" s="89">
        <v>1</v>
      </c>
      <c r="E5077" s="96">
        <v>427</v>
      </c>
      <c r="F5077" s="89">
        <v>-0.1</v>
      </c>
      <c r="G5077" s="89">
        <v>1009.9</v>
      </c>
      <c r="H5077">
        <v>0.91</v>
      </c>
      <c r="I5077" t="s">
        <v>12</v>
      </c>
      <c r="J5077">
        <v>1.1000000000000001</v>
      </c>
      <c r="K5077">
        <v>11</v>
      </c>
      <c r="L5077">
        <v>2025</v>
      </c>
      <c r="M5077" t="s">
        <v>375</v>
      </c>
      <c r="N5077" s="89" cm="1">
        <f t="array" ref="N5077">IF(ISNUMBER(_34_KNMI_Stations[[#This Row],[Etmaal temperatuur °C]]),IF(_34_KNMI_Stations[[#This Row],[Etmaal temperatuur °C]]&lt;stookgrens[],stookgrens[]-_34_KNMI_Stations[[#This Row],[Etmaal temperatuur °C]],0),"")</f>
        <v>17</v>
      </c>
      <c r="O5077" s="89">
        <f>_34_KNMI_Stations[[#This Row],[graaddagen]]*_34_KNMI_Stations[[#This Row],[Gewogen factor]]</f>
        <v>18.700000000000003</v>
      </c>
      <c r="P5077" s="89" cm="1">
        <f t="array" ref="P5077">IF(ISNUMBER(_34_KNMI_Stations[[#This Row],[Etmaal temperatuur °C]]),IF(_34_KNMI_Stations[[#This Row],[Etmaal temperatuur °C]]&gt;stookgrens[],_34_KNMI_Stations[[#This Row],[Etmaal temperatuur °C]]-stookgrens[],0),"")</f>
        <v>0</v>
      </c>
    </row>
    <row r="5078" spans="1:16" x14ac:dyDescent="0.25">
      <c r="A5078">
        <v>275</v>
      </c>
      <c r="B5078" s="110">
        <v>45982</v>
      </c>
      <c r="C5078" s="89">
        <v>1.3</v>
      </c>
      <c r="D5078" s="89">
        <v>0.1</v>
      </c>
      <c r="E5078" s="96">
        <v>589</v>
      </c>
      <c r="F5078" s="89">
        <v>-0.1</v>
      </c>
      <c r="G5078" s="89">
        <v>1023.9</v>
      </c>
      <c r="H5078">
        <v>0.84</v>
      </c>
      <c r="I5078" t="s">
        <v>12</v>
      </c>
      <c r="J5078">
        <v>1.1000000000000001</v>
      </c>
      <c r="K5078">
        <v>11</v>
      </c>
      <c r="L5078">
        <v>2025</v>
      </c>
      <c r="M5078" t="s">
        <v>375</v>
      </c>
      <c r="N5078" s="89" cm="1">
        <f t="array" ref="N5078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5078" s="89">
        <f>_34_KNMI_Stations[[#This Row],[graaddagen]]*_34_KNMI_Stations[[#This Row],[Gewogen factor]]</f>
        <v>19.690000000000001</v>
      </c>
      <c r="P5078" s="89" cm="1">
        <f t="array" ref="P5078">IF(ISNUMBER(_34_KNMI_Stations[[#This Row],[Etmaal temperatuur °C]]),IF(_34_KNMI_Stations[[#This Row],[Etmaal temperatuur °C]]&gt;stookgrens[],_34_KNMI_Stations[[#This Row],[Etmaal temperatuur °C]]-stookgrens[],0),"")</f>
        <v>0</v>
      </c>
    </row>
    <row r="5079" spans="1:16" x14ac:dyDescent="0.25">
      <c r="A5079">
        <v>275</v>
      </c>
      <c r="B5079" s="110">
        <v>45983</v>
      </c>
      <c r="C5079" s="89">
        <v>4.4000000000000004</v>
      </c>
      <c r="D5079" s="89">
        <v>0.7</v>
      </c>
      <c r="E5079" s="96">
        <v>403</v>
      </c>
      <c r="F5079" s="89">
        <v>-0.1</v>
      </c>
      <c r="G5079" s="89">
        <v>1023.3</v>
      </c>
      <c r="H5079">
        <v>0.74</v>
      </c>
      <c r="I5079" t="s">
        <v>12</v>
      </c>
      <c r="J5079">
        <v>1.1000000000000001</v>
      </c>
      <c r="K5079">
        <v>11</v>
      </c>
      <c r="L5079">
        <v>2025</v>
      </c>
      <c r="M5079" t="s">
        <v>375</v>
      </c>
      <c r="N5079" s="89" cm="1">
        <f t="array" ref="N5079">IF(ISNUMBER(_34_KNMI_Stations[[#This Row],[Etmaal temperatuur °C]]),IF(_34_KNMI_Stations[[#This Row],[Etmaal temperatuur °C]]&lt;stookgrens[],stookgrens[]-_34_KNMI_Stations[[#This Row],[Etmaal temperatuur °C]],0),"")</f>
        <v>17.3</v>
      </c>
      <c r="O5079" s="89">
        <f>_34_KNMI_Stations[[#This Row],[graaddagen]]*_34_KNMI_Stations[[#This Row],[Gewogen factor]]</f>
        <v>19.03</v>
      </c>
      <c r="P5079" s="89" cm="1">
        <f t="array" ref="P5079">IF(ISNUMBER(_34_KNMI_Stations[[#This Row],[Etmaal temperatuur °C]]),IF(_34_KNMI_Stations[[#This Row],[Etmaal temperatuur °C]]&gt;stookgrens[],_34_KNMI_Stations[[#This Row],[Etmaal temperatuur °C]]-stookgrens[],0),"")</f>
        <v>0</v>
      </c>
    </row>
    <row r="5080" spans="1:16" x14ac:dyDescent="0.25">
      <c r="A5080">
        <v>275</v>
      </c>
      <c r="B5080" s="110">
        <v>45984</v>
      </c>
      <c r="C5080" s="89">
        <v>5.9</v>
      </c>
      <c r="D5080" s="89">
        <v>1.8</v>
      </c>
      <c r="E5080" s="96">
        <v>216</v>
      </c>
      <c r="F5080" s="89">
        <v>3.8</v>
      </c>
      <c r="G5080" s="89">
        <v>1004.6</v>
      </c>
      <c r="H5080">
        <v>0.79</v>
      </c>
      <c r="I5080" t="s">
        <v>12</v>
      </c>
      <c r="J5080">
        <v>1.1000000000000001</v>
      </c>
      <c r="K5080">
        <v>11</v>
      </c>
      <c r="L5080">
        <v>2025</v>
      </c>
      <c r="M5080" t="s">
        <v>375</v>
      </c>
      <c r="N5080" s="89" cm="1">
        <f t="array" ref="N5080">IF(ISNUMBER(_34_KNMI_Stations[[#This Row],[Etmaal temperatuur °C]]),IF(_34_KNMI_Stations[[#This Row],[Etmaal temperatuur °C]]&lt;stookgrens[],stookgrens[]-_34_KNMI_Stations[[#This Row],[Etmaal temperatuur °C]],0),"")</f>
        <v>16.2</v>
      </c>
      <c r="O5080" s="89">
        <f>_34_KNMI_Stations[[#This Row],[graaddagen]]*_34_KNMI_Stations[[#This Row],[Gewogen factor]]</f>
        <v>17.82</v>
      </c>
      <c r="P5080" s="89" cm="1">
        <f t="array" ref="P5080">IF(ISNUMBER(_34_KNMI_Stations[[#This Row],[Etmaal temperatuur °C]]),IF(_34_KNMI_Stations[[#This Row],[Etmaal temperatuur °C]]&gt;stookgrens[],_34_KNMI_Stations[[#This Row],[Etmaal temperatuur °C]]-stookgrens[],0),"")</f>
        <v>0</v>
      </c>
    </row>
    <row r="5081" spans="1:16" x14ac:dyDescent="0.25">
      <c r="A5081">
        <v>275</v>
      </c>
      <c r="B5081" s="110">
        <v>45985</v>
      </c>
      <c r="C5081" s="89">
        <v>3.2</v>
      </c>
      <c r="D5081" s="89">
        <v>4.7</v>
      </c>
      <c r="E5081" s="96">
        <v>224</v>
      </c>
      <c r="F5081" s="89">
        <v>-0.1</v>
      </c>
      <c r="G5081" s="89">
        <v>994.7</v>
      </c>
      <c r="H5081">
        <v>0.92</v>
      </c>
      <c r="I5081" t="s">
        <v>12</v>
      </c>
      <c r="J5081">
        <v>1.1000000000000001</v>
      </c>
      <c r="K5081">
        <v>11</v>
      </c>
      <c r="L5081">
        <v>2025</v>
      </c>
      <c r="M5081" t="s">
        <v>376</v>
      </c>
      <c r="N5081" s="89" cm="1">
        <f t="array" ref="N5081">IF(ISNUMBER(_34_KNMI_Stations[[#This Row],[Etmaal temperatuur °C]]),IF(_34_KNMI_Stations[[#This Row],[Etmaal temperatuur °C]]&lt;stookgrens[],stookgrens[]-_34_KNMI_Stations[[#This Row],[Etmaal temperatuur °C]],0),"")</f>
        <v>13.3</v>
      </c>
      <c r="O5081" s="89">
        <f>_34_KNMI_Stations[[#This Row],[graaddagen]]*_34_KNMI_Stations[[#This Row],[Gewogen factor]]</f>
        <v>14.630000000000003</v>
      </c>
      <c r="P5081" s="89" cm="1">
        <f t="array" ref="P5081">IF(ISNUMBER(_34_KNMI_Stations[[#This Row],[Etmaal temperatuur °C]]),IF(_34_KNMI_Stations[[#This Row],[Etmaal temperatuur °C]]&gt;stookgrens[],_34_KNMI_Stations[[#This Row],[Etmaal temperatuur °C]]-stookgrens[],0),"")</f>
        <v>0</v>
      </c>
    </row>
    <row r="5082" spans="1:16" x14ac:dyDescent="0.25">
      <c r="A5082">
        <v>275</v>
      </c>
      <c r="B5082" s="110">
        <v>45986</v>
      </c>
      <c r="C5082" s="89">
        <v>2</v>
      </c>
      <c r="D5082" s="89">
        <v>3.7</v>
      </c>
      <c r="E5082" s="96">
        <v>165</v>
      </c>
      <c r="F5082" s="89">
        <v>-0.1</v>
      </c>
      <c r="G5082" s="89">
        <v>1006.3</v>
      </c>
      <c r="H5082">
        <v>0.95</v>
      </c>
      <c r="I5082" t="s">
        <v>12</v>
      </c>
      <c r="J5082">
        <v>1.1000000000000001</v>
      </c>
      <c r="K5082">
        <v>11</v>
      </c>
      <c r="L5082">
        <v>2025</v>
      </c>
      <c r="M5082" t="s">
        <v>376</v>
      </c>
      <c r="N5082" s="89" cm="1">
        <f t="array" ref="N5082">IF(ISNUMBER(_34_KNMI_Stations[[#This Row],[Etmaal temperatuur °C]]),IF(_34_KNMI_Stations[[#This Row],[Etmaal temperatuur °C]]&lt;stookgrens[],stookgrens[]-_34_KNMI_Stations[[#This Row],[Etmaal temperatuur °C]],0),"")</f>
        <v>14.3</v>
      </c>
      <c r="O5082" s="89">
        <f>_34_KNMI_Stations[[#This Row],[graaddagen]]*_34_KNMI_Stations[[#This Row],[Gewogen factor]]</f>
        <v>15.730000000000002</v>
      </c>
      <c r="P5082" s="89" cm="1">
        <f t="array" ref="P5082">IF(ISNUMBER(_34_KNMI_Stations[[#This Row],[Etmaal temperatuur °C]]),IF(_34_KNMI_Stations[[#This Row],[Etmaal temperatuur °C]]&gt;stookgrens[],_34_KNMI_Stations[[#This Row],[Etmaal temperatuur °C]]-stookgrens[],0),"")</f>
        <v>0</v>
      </c>
    </row>
    <row r="5083" spans="1:16" x14ac:dyDescent="0.25">
      <c r="A5083">
        <v>275</v>
      </c>
      <c r="B5083" s="110">
        <v>45987</v>
      </c>
      <c r="C5083" s="89">
        <v>1.8</v>
      </c>
      <c r="D5083" s="89">
        <v>2.4</v>
      </c>
      <c r="E5083" s="96">
        <v>200</v>
      </c>
      <c r="F5083" s="89">
        <v>0</v>
      </c>
      <c r="G5083" s="89">
        <v>1020.5</v>
      </c>
      <c r="H5083">
        <v>0.93</v>
      </c>
      <c r="I5083" t="s">
        <v>12</v>
      </c>
      <c r="J5083">
        <v>1.1000000000000001</v>
      </c>
      <c r="K5083">
        <v>11</v>
      </c>
      <c r="L5083">
        <v>2025</v>
      </c>
      <c r="M5083" t="s">
        <v>376</v>
      </c>
      <c r="N5083" s="89" cm="1">
        <f t="array" ref="N5083">IF(ISNUMBER(_34_KNMI_Stations[[#This Row],[Etmaal temperatuur °C]]),IF(_34_KNMI_Stations[[#This Row],[Etmaal temperatuur °C]]&lt;stookgrens[],stookgrens[]-_34_KNMI_Stations[[#This Row],[Etmaal temperatuur °C]],0),"")</f>
        <v>15.6</v>
      </c>
      <c r="O5083" s="89">
        <f>_34_KNMI_Stations[[#This Row],[graaddagen]]*_34_KNMI_Stations[[#This Row],[Gewogen factor]]</f>
        <v>17.16</v>
      </c>
      <c r="P5083" s="89" cm="1">
        <f t="array" ref="P5083">IF(ISNUMBER(_34_KNMI_Stations[[#This Row],[Etmaal temperatuur °C]]),IF(_34_KNMI_Stations[[#This Row],[Etmaal temperatuur °C]]&gt;stookgrens[],_34_KNMI_Stations[[#This Row],[Etmaal temperatuur °C]]-stookgrens[],0),"")</f>
        <v>0</v>
      </c>
    </row>
    <row r="5084" spans="1:16" x14ac:dyDescent="0.25">
      <c r="A5084">
        <v>275</v>
      </c>
      <c r="B5084" s="110">
        <v>45988</v>
      </c>
      <c r="C5084" s="89">
        <v>6</v>
      </c>
      <c r="D5084" s="89">
        <v>4.8</v>
      </c>
      <c r="E5084" s="96">
        <v>64</v>
      </c>
      <c r="F5084" s="89">
        <v>0.9</v>
      </c>
      <c r="G5084" s="89">
        <v>1017.4</v>
      </c>
      <c r="H5084">
        <v>0.94</v>
      </c>
      <c r="I5084" t="s">
        <v>12</v>
      </c>
      <c r="J5084">
        <v>1.1000000000000001</v>
      </c>
      <c r="K5084">
        <v>11</v>
      </c>
      <c r="L5084">
        <v>2025</v>
      </c>
      <c r="M5084" t="s">
        <v>376</v>
      </c>
      <c r="N5084" s="89" cm="1">
        <f t="array" ref="N5084">IF(ISNUMBER(_34_KNMI_Stations[[#This Row],[Etmaal temperatuur °C]]),IF(_34_KNMI_Stations[[#This Row],[Etmaal temperatuur °C]]&lt;stookgrens[],stookgrens[]-_34_KNMI_Stations[[#This Row],[Etmaal temperatuur °C]],0),"")</f>
        <v>13.2</v>
      </c>
      <c r="O5084" s="89">
        <f>_34_KNMI_Stations[[#This Row],[graaddagen]]*_34_KNMI_Stations[[#This Row],[Gewogen factor]]</f>
        <v>14.52</v>
      </c>
      <c r="P5084" s="89" cm="1">
        <f t="array" ref="P5084">IF(ISNUMBER(_34_KNMI_Stations[[#This Row],[Etmaal temperatuur °C]]),IF(_34_KNMI_Stations[[#This Row],[Etmaal temperatuur °C]]&gt;stookgrens[],_34_KNMI_Stations[[#This Row],[Etmaal temperatuur °C]]-stookgrens[],0),"")</f>
        <v>0</v>
      </c>
    </row>
    <row r="5085" spans="1:16" x14ac:dyDescent="0.25">
      <c r="A5085">
        <v>275</v>
      </c>
      <c r="B5085" s="110">
        <v>45989</v>
      </c>
      <c r="C5085" s="89">
        <v>5.5</v>
      </c>
      <c r="D5085" s="89">
        <v>8.5</v>
      </c>
      <c r="E5085" s="96">
        <v>99</v>
      </c>
      <c r="F5085" s="89">
        <v>0.6</v>
      </c>
      <c r="G5085" s="89">
        <v>1013.3</v>
      </c>
      <c r="H5085">
        <v>0.94</v>
      </c>
      <c r="I5085" t="s">
        <v>12</v>
      </c>
      <c r="J5085">
        <v>1.1000000000000001</v>
      </c>
      <c r="K5085">
        <v>11</v>
      </c>
      <c r="L5085">
        <v>2025</v>
      </c>
      <c r="M5085" t="s">
        <v>376</v>
      </c>
      <c r="N5085" s="89" cm="1">
        <f t="array" ref="N5085">IF(ISNUMBER(_34_KNMI_Stations[[#This Row],[Etmaal temperatuur °C]]),IF(_34_KNMI_Stations[[#This Row],[Etmaal temperatuur °C]]&lt;stookgrens[],stookgrens[]-_34_KNMI_Stations[[#This Row],[Etmaal temperatuur °C]],0),"")</f>
        <v>9.5</v>
      </c>
      <c r="O5085" s="89">
        <f>_34_KNMI_Stations[[#This Row],[graaddagen]]*_34_KNMI_Stations[[#This Row],[Gewogen factor]]</f>
        <v>10.450000000000001</v>
      </c>
      <c r="P5085" s="89" cm="1">
        <f t="array" ref="P5085">IF(ISNUMBER(_34_KNMI_Stations[[#This Row],[Etmaal temperatuur °C]]),IF(_34_KNMI_Stations[[#This Row],[Etmaal temperatuur °C]]&gt;stookgrens[],_34_KNMI_Stations[[#This Row],[Etmaal temperatuur °C]]-stookgrens[],0),"")</f>
        <v>0</v>
      </c>
    </row>
    <row r="5086" spans="1:16" x14ac:dyDescent="0.25">
      <c r="A5086">
        <v>275</v>
      </c>
      <c r="B5086" s="110">
        <v>45990</v>
      </c>
      <c r="C5086" s="89">
        <v>4.9000000000000004</v>
      </c>
      <c r="D5086" s="89">
        <v>9</v>
      </c>
      <c r="E5086" s="96">
        <v>227</v>
      </c>
      <c r="F5086" s="89">
        <v>1.2</v>
      </c>
      <c r="G5086" s="89">
        <v>1007.3</v>
      </c>
      <c r="H5086">
        <v>0.89</v>
      </c>
      <c r="I5086" t="s">
        <v>12</v>
      </c>
      <c r="J5086">
        <v>1.1000000000000001</v>
      </c>
      <c r="K5086">
        <v>11</v>
      </c>
      <c r="L5086">
        <v>2025</v>
      </c>
      <c r="M5086" t="s">
        <v>376</v>
      </c>
      <c r="N5086" s="89" cm="1">
        <f t="array" ref="N5086">IF(ISNUMBER(_34_KNMI_Stations[[#This Row],[Etmaal temperatuur °C]]),IF(_34_KNMI_Stations[[#This Row],[Etmaal temperatuur °C]]&lt;stookgrens[],stookgrens[]-_34_KNMI_Stations[[#This Row],[Etmaal temperatuur °C]],0),"")</f>
        <v>9</v>
      </c>
      <c r="O5086" s="89">
        <f>_34_KNMI_Stations[[#This Row],[graaddagen]]*_34_KNMI_Stations[[#This Row],[Gewogen factor]]</f>
        <v>9.9</v>
      </c>
      <c r="P5086" s="89" cm="1">
        <f t="array" ref="P5086">IF(ISNUMBER(_34_KNMI_Stations[[#This Row],[Etmaal temperatuur °C]]),IF(_34_KNMI_Stations[[#This Row],[Etmaal temperatuur °C]]&gt;stookgrens[],_34_KNMI_Stations[[#This Row],[Etmaal temperatuur °C]]-stookgrens[],0),"")</f>
        <v>0</v>
      </c>
    </row>
    <row r="5087" spans="1:16" x14ac:dyDescent="0.25">
      <c r="A5087">
        <v>275</v>
      </c>
      <c r="B5087" s="110">
        <v>45991</v>
      </c>
      <c r="C5087" s="89">
        <v>4.8</v>
      </c>
      <c r="D5087" s="89">
        <v>6.2</v>
      </c>
      <c r="E5087" s="96">
        <v>234</v>
      </c>
      <c r="F5087" s="89">
        <v>-0.1</v>
      </c>
      <c r="G5087" s="89">
        <v>1010.8</v>
      </c>
      <c r="H5087">
        <v>0.84</v>
      </c>
      <c r="I5087" t="s">
        <v>12</v>
      </c>
      <c r="J5087">
        <v>1.1000000000000001</v>
      </c>
      <c r="K5087">
        <v>11</v>
      </c>
      <c r="L5087">
        <v>2025</v>
      </c>
      <c r="M5087" t="s">
        <v>376</v>
      </c>
      <c r="N5087" s="89" cm="1">
        <f t="array" ref="N5087">IF(ISNUMBER(_34_KNMI_Stations[[#This Row],[Etmaal temperatuur °C]]),IF(_34_KNMI_Stations[[#This Row],[Etmaal temperatuur °C]]&lt;stookgrens[],stookgrens[]-_34_KNMI_Stations[[#This Row],[Etmaal temperatuur °C]],0),"")</f>
        <v>11.8</v>
      </c>
      <c r="O5087" s="89">
        <f>_34_KNMI_Stations[[#This Row],[graaddagen]]*_34_KNMI_Stations[[#This Row],[Gewogen factor]]</f>
        <v>12.980000000000002</v>
      </c>
      <c r="P5087" s="89" cm="1">
        <f t="array" ref="P5087">IF(ISNUMBER(_34_KNMI_Stations[[#This Row],[Etmaal temperatuur °C]]),IF(_34_KNMI_Stations[[#This Row],[Etmaal temperatuur °C]]&gt;stookgrens[],_34_KNMI_Stations[[#This Row],[Etmaal temperatuur °C]]-stookgrens[],0),"")</f>
        <v>0</v>
      </c>
    </row>
    <row r="5088" spans="1:16" x14ac:dyDescent="0.25">
      <c r="A5088">
        <v>275</v>
      </c>
      <c r="B5088" s="110">
        <v>45992</v>
      </c>
      <c r="C5088" s="89">
        <v>6.3</v>
      </c>
      <c r="D5088" s="89">
        <v>5</v>
      </c>
      <c r="E5088" s="96">
        <v>227</v>
      </c>
      <c r="F5088" s="89">
        <v>0.2</v>
      </c>
      <c r="G5088" s="89">
        <v>1012.1</v>
      </c>
      <c r="H5088">
        <v>0.76</v>
      </c>
      <c r="I5088" t="s">
        <v>12</v>
      </c>
      <c r="J5088">
        <v>1.1000000000000001</v>
      </c>
      <c r="K5088">
        <v>12</v>
      </c>
      <c r="L5088">
        <v>2025</v>
      </c>
      <c r="M5088" t="s">
        <v>377</v>
      </c>
      <c r="N5088" s="89" cm="1">
        <f t="array" ref="N5088">IF(ISNUMBER(_34_KNMI_Stations[[#This Row],[Etmaal temperatuur °C]]),IF(_34_KNMI_Stations[[#This Row],[Etmaal temperatuur °C]]&lt;stookgrens[],stookgrens[]-_34_KNMI_Stations[[#This Row],[Etmaal temperatuur °C]],0),"")</f>
        <v>13</v>
      </c>
      <c r="O5088" s="89">
        <f>_34_KNMI_Stations[[#This Row],[graaddagen]]*_34_KNMI_Stations[[#This Row],[Gewogen factor]]</f>
        <v>14.3</v>
      </c>
      <c r="P5088" s="89" cm="1">
        <f t="array" ref="P5088">IF(ISNUMBER(_34_KNMI_Stations[[#This Row],[Etmaal temperatuur °C]]),IF(_34_KNMI_Stations[[#This Row],[Etmaal temperatuur °C]]&gt;stookgrens[],_34_KNMI_Stations[[#This Row],[Etmaal temperatuur °C]]-stookgrens[],0),"")</f>
        <v>0</v>
      </c>
    </row>
    <row r="5089" spans="1:16" x14ac:dyDescent="0.25">
      <c r="A5089">
        <v>275</v>
      </c>
      <c r="B5089" s="110">
        <v>45993</v>
      </c>
      <c r="C5089" s="89">
        <v>4.5</v>
      </c>
      <c r="D5089" s="89">
        <v>6.4</v>
      </c>
      <c r="E5089" s="96">
        <v>164</v>
      </c>
      <c r="F5089" s="89">
        <v>0.1</v>
      </c>
      <c r="G5089" s="89">
        <v>1008.4</v>
      </c>
      <c r="H5089">
        <v>0.76</v>
      </c>
      <c r="I5089" t="s">
        <v>12</v>
      </c>
      <c r="J5089">
        <v>1.1000000000000001</v>
      </c>
      <c r="K5089">
        <v>12</v>
      </c>
      <c r="L5089">
        <v>2025</v>
      </c>
      <c r="M5089" t="s">
        <v>377</v>
      </c>
      <c r="N5089" s="89" cm="1">
        <f t="array" ref="N5089">IF(ISNUMBER(_34_KNMI_Stations[[#This Row],[Etmaal temperatuur °C]]),IF(_34_KNMI_Stations[[#This Row],[Etmaal temperatuur °C]]&lt;stookgrens[],stookgrens[]-_34_KNMI_Stations[[#This Row],[Etmaal temperatuur °C]],0),"")</f>
        <v>11.6</v>
      </c>
      <c r="O5089" s="89">
        <f>_34_KNMI_Stations[[#This Row],[graaddagen]]*_34_KNMI_Stations[[#This Row],[Gewogen factor]]</f>
        <v>12.76</v>
      </c>
      <c r="P5089" s="89" cm="1">
        <f t="array" ref="P5089">IF(ISNUMBER(_34_KNMI_Stations[[#This Row],[Etmaal temperatuur °C]]),IF(_34_KNMI_Stations[[#This Row],[Etmaal temperatuur °C]]&gt;stookgrens[],_34_KNMI_Stations[[#This Row],[Etmaal temperatuur °C]]-stookgrens[],0),"")</f>
        <v>0</v>
      </c>
    </row>
    <row r="5090" spans="1:16" x14ac:dyDescent="0.25">
      <c r="A5090">
        <v>275</v>
      </c>
      <c r="B5090" s="110">
        <v>45994</v>
      </c>
      <c r="C5090" s="89">
        <v>2.1</v>
      </c>
      <c r="D5090" s="89">
        <v>6.9</v>
      </c>
      <c r="E5090" s="96">
        <v>121</v>
      </c>
      <c r="F5090" s="89">
        <v>0.2</v>
      </c>
      <c r="G5090" s="89">
        <v>1011.3</v>
      </c>
      <c r="H5090">
        <v>0.91</v>
      </c>
      <c r="I5090" t="s">
        <v>12</v>
      </c>
      <c r="J5090">
        <v>1.1000000000000001</v>
      </c>
      <c r="K5090">
        <v>12</v>
      </c>
      <c r="L5090">
        <v>2025</v>
      </c>
      <c r="M5090" t="s">
        <v>377</v>
      </c>
      <c r="N5090" s="89" cm="1">
        <f t="array" ref="N5090">IF(ISNUMBER(_34_KNMI_Stations[[#This Row],[Etmaal temperatuur °C]]),IF(_34_KNMI_Stations[[#This Row],[Etmaal temperatuur °C]]&lt;stookgrens[],stookgrens[]-_34_KNMI_Stations[[#This Row],[Etmaal temperatuur °C]],0),"")</f>
        <v>11.1</v>
      </c>
      <c r="O5090" s="89">
        <f>_34_KNMI_Stations[[#This Row],[graaddagen]]*_34_KNMI_Stations[[#This Row],[Gewogen factor]]</f>
        <v>12.21</v>
      </c>
      <c r="P5090" s="89" cm="1">
        <f t="array" ref="P5090">IF(ISNUMBER(_34_KNMI_Stations[[#This Row],[Etmaal temperatuur °C]]),IF(_34_KNMI_Stations[[#This Row],[Etmaal temperatuur °C]]&gt;stookgrens[],_34_KNMI_Stations[[#This Row],[Etmaal temperatuur °C]]-stookgrens[],0),"")</f>
        <v>0</v>
      </c>
    </row>
    <row r="5091" spans="1:16" x14ac:dyDescent="0.25">
      <c r="A5091">
        <v>275</v>
      </c>
      <c r="B5091" s="110">
        <v>45995</v>
      </c>
      <c r="C5091" s="89">
        <v>4.3</v>
      </c>
      <c r="D5091" s="89">
        <v>5.9</v>
      </c>
      <c r="E5091" s="96">
        <v>297</v>
      </c>
      <c r="F5091" s="89">
        <v>-0.1</v>
      </c>
      <c r="G5091" s="89">
        <v>1006.2</v>
      </c>
      <c r="H5091">
        <v>0.87</v>
      </c>
      <c r="I5091" t="s">
        <v>12</v>
      </c>
      <c r="J5091">
        <v>1.1000000000000001</v>
      </c>
      <c r="K5091">
        <v>12</v>
      </c>
      <c r="L5091">
        <v>2025</v>
      </c>
      <c r="M5091" t="s">
        <v>377</v>
      </c>
      <c r="N5091" s="89" cm="1">
        <f t="array" ref="N5091">IF(ISNUMBER(_34_KNMI_Stations[[#This Row],[Etmaal temperatuur °C]]),IF(_34_KNMI_Stations[[#This Row],[Etmaal temperatuur °C]]&lt;stookgrens[],stookgrens[]-_34_KNMI_Stations[[#This Row],[Etmaal temperatuur °C]],0),"")</f>
        <v>12.1</v>
      </c>
      <c r="O5091" s="89">
        <f>_34_KNMI_Stations[[#This Row],[graaddagen]]*_34_KNMI_Stations[[#This Row],[Gewogen factor]]</f>
        <v>13.31</v>
      </c>
      <c r="P5091" s="89" cm="1">
        <f t="array" ref="P5091">IF(ISNUMBER(_34_KNMI_Stations[[#This Row],[Etmaal temperatuur °C]]),IF(_34_KNMI_Stations[[#This Row],[Etmaal temperatuur °C]]&gt;stookgrens[],_34_KNMI_Stations[[#This Row],[Etmaal temperatuur °C]]-stookgrens[],0),"")</f>
        <v>0</v>
      </c>
    </row>
    <row r="5092" spans="1:16" x14ac:dyDescent="0.25">
      <c r="A5092">
        <v>275</v>
      </c>
      <c r="B5092" s="110">
        <v>45996</v>
      </c>
      <c r="C5092" s="89">
        <v>3.2</v>
      </c>
      <c r="D5092" s="89">
        <v>4.4000000000000004</v>
      </c>
      <c r="E5092" s="96">
        <v>176</v>
      </c>
      <c r="F5092" s="89">
        <v>0</v>
      </c>
      <c r="G5092" s="89">
        <v>1009.3</v>
      </c>
      <c r="H5092">
        <v>0.91</v>
      </c>
      <c r="I5092" t="s">
        <v>12</v>
      </c>
      <c r="J5092">
        <v>1.1000000000000001</v>
      </c>
      <c r="K5092">
        <v>12</v>
      </c>
      <c r="L5092">
        <v>2025</v>
      </c>
      <c r="M5092" t="s">
        <v>377</v>
      </c>
      <c r="N5092" s="89" cm="1">
        <f t="array" ref="N5092">IF(ISNUMBER(_34_KNMI_Stations[[#This Row],[Etmaal temperatuur °C]]),IF(_34_KNMI_Stations[[#This Row],[Etmaal temperatuur °C]]&lt;stookgrens[],stookgrens[]-_34_KNMI_Stations[[#This Row],[Etmaal temperatuur °C]],0),"")</f>
        <v>13.6</v>
      </c>
      <c r="O5092" s="89">
        <f>_34_KNMI_Stations[[#This Row],[graaddagen]]*_34_KNMI_Stations[[#This Row],[Gewogen factor]]</f>
        <v>14.96</v>
      </c>
      <c r="P5092" s="89" cm="1">
        <f t="array" ref="P5092">IF(ISNUMBER(_34_KNMI_Stations[[#This Row],[Etmaal temperatuur °C]]),IF(_34_KNMI_Stations[[#This Row],[Etmaal temperatuur °C]]&gt;stookgrens[],_34_KNMI_Stations[[#This Row],[Etmaal temperatuur °C]]-stookgrens[],0),"")</f>
        <v>0</v>
      </c>
    </row>
    <row r="5093" spans="1:16" x14ac:dyDescent="0.25">
      <c r="A5093">
        <v>275</v>
      </c>
      <c r="B5093" s="110">
        <v>45997</v>
      </c>
      <c r="C5093" s="89">
        <v>6</v>
      </c>
      <c r="D5093" s="89">
        <v>7.5</v>
      </c>
      <c r="E5093" s="96">
        <v>84</v>
      </c>
      <c r="F5093" s="89">
        <v>7.7</v>
      </c>
      <c r="G5093" s="89">
        <v>1001.9</v>
      </c>
      <c r="H5093">
        <v>0.91</v>
      </c>
      <c r="I5093" t="s">
        <v>12</v>
      </c>
      <c r="J5093">
        <v>1.1000000000000001</v>
      </c>
      <c r="K5093">
        <v>12</v>
      </c>
      <c r="L5093">
        <v>2025</v>
      </c>
      <c r="M5093" t="s">
        <v>377</v>
      </c>
      <c r="N5093" s="89" cm="1">
        <f t="array" ref="N5093">IF(ISNUMBER(_34_KNMI_Stations[[#This Row],[Etmaal temperatuur °C]]),IF(_34_KNMI_Stations[[#This Row],[Etmaal temperatuur °C]]&lt;stookgrens[],stookgrens[]-_34_KNMI_Stations[[#This Row],[Etmaal temperatuur °C]],0),"")</f>
        <v>10.5</v>
      </c>
      <c r="O5093" s="89">
        <f>_34_KNMI_Stations[[#This Row],[graaddagen]]*_34_KNMI_Stations[[#This Row],[Gewogen factor]]</f>
        <v>11.55</v>
      </c>
      <c r="P5093" s="89" cm="1">
        <f t="array" ref="P5093">IF(ISNUMBER(_34_KNMI_Stations[[#This Row],[Etmaal temperatuur °C]]),IF(_34_KNMI_Stations[[#This Row],[Etmaal temperatuur °C]]&gt;stookgrens[],_34_KNMI_Stations[[#This Row],[Etmaal temperatuur °C]]-stookgrens[],0),"")</f>
        <v>0</v>
      </c>
    </row>
    <row r="5094" spans="1:16" x14ac:dyDescent="0.25">
      <c r="A5094">
        <v>275</v>
      </c>
      <c r="B5094" s="110">
        <v>45998</v>
      </c>
      <c r="C5094" s="89">
        <v>5.3</v>
      </c>
      <c r="D5094" s="89">
        <v>10.3</v>
      </c>
      <c r="E5094" s="96">
        <v>127</v>
      </c>
      <c r="F5094" s="89">
        <v>10.4</v>
      </c>
      <c r="G5094" s="89">
        <v>1004.8</v>
      </c>
      <c r="H5094">
        <v>0.91</v>
      </c>
      <c r="I5094" t="s">
        <v>12</v>
      </c>
      <c r="J5094">
        <v>1.1000000000000001</v>
      </c>
      <c r="K5094">
        <v>12</v>
      </c>
      <c r="L5094">
        <v>2025</v>
      </c>
      <c r="M5094" t="s">
        <v>377</v>
      </c>
      <c r="N5094" s="89" cm="1">
        <f t="array" ref="N5094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5094" s="89">
        <f>_34_KNMI_Stations[[#This Row],[graaddagen]]*_34_KNMI_Stations[[#This Row],[Gewogen factor]]</f>
        <v>8.4700000000000006</v>
      </c>
      <c r="P5094" s="89" cm="1">
        <f t="array" ref="P5094">IF(ISNUMBER(_34_KNMI_Stations[[#This Row],[Etmaal temperatuur °C]]),IF(_34_KNMI_Stations[[#This Row],[Etmaal temperatuur °C]]&gt;stookgrens[],_34_KNMI_Stations[[#This Row],[Etmaal temperatuur °C]]-stookgrens[],0),"")</f>
        <v>0</v>
      </c>
    </row>
    <row r="5095" spans="1:16" x14ac:dyDescent="0.25">
      <c r="A5095">
        <v>275</v>
      </c>
      <c r="B5095" s="110">
        <v>45999</v>
      </c>
      <c r="C5095" s="89">
        <v>5</v>
      </c>
      <c r="D5095" s="89">
        <v>11.8</v>
      </c>
      <c r="E5095" s="96">
        <v>94</v>
      </c>
      <c r="F5095" s="89">
        <v>0.6</v>
      </c>
      <c r="G5095" s="89">
        <v>1011.1</v>
      </c>
      <c r="H5095">
        <v>0.9</v>
      </c>
      <c r="I5095" t="s">
        <v>12</v>
      </c>
      <c r="J5095">
        <v>1.1000000000000001</v>
      </c>
      <c r="K5095">
        <v>12</v>
      </c>
      <c r="L5095">
        <v>2025</v>
      </c>
      <c r="M5095" t="s">
        <v>378</v>
      </c>
      <c r="N5095" s="89" cm="1">
        <f t="array" ref="N5095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5095" s="89">
        <f>_34_KNMI_Stations[[#This Row],[graaddagen]]*_34_KNMI_Stations[[#This Row],[Gewogen factor]]</f>
        <v>6.8199999999999994</v>
      </c>
      <c r="P5095" s="89" cm="1">
        <f t="array" ref="P5095">IF(ISNUMBER(_34_KNMI_Stations[[#This Row],[Etmaal temperatuur °C]]),IF(_34_KNMI_Stations[[#This Row],[Etmaal temperatuur °C]]&gt;stookgrens[],_34_KNMI_Stations[[#This Row],[Etmaal temperatuur °C]]-stookgrens[],0),"")</f>
        <v>0</v>
      </c>
    </row>
    <row r="5096" spans="1:16" x14ac:dyDescent="0.25">
      <c r="A5096">
        <v>275</v>
      </c>
      <c r="B5096" s="110">
        <v>46000</v>
      </c>
      <c r="C5096" s="89">
        <v>4.8</v>
      </c>
      <c r="D5096" s="89">
        <v>12.3</v>
      </c>
      <c r="E5096" s="96">
        <v>189</v>
      </c>
      <c r="F5096" s="89">
        <v>-0.1</v>
      </c>
      <c r="G5096" s="89">
        <v>1010.9</v>
      </c>
      <c r="H5096">
        <v>0.83</v>
      </c>
      <c r="I5096" t="s">
        <v>12</v>
      </c>
      <c r="J5096">
        <v>1.1000000000000001</v>
      </c>
      <c r="K5096">
        <v>12</v>
      </c>
      <c r="L5096">
        <v>2025</v>
      </c>
      <c r="M5096" t="s">
        <v>378</v>
      </c>
      <c r="N5096" s="89" cm="1">
        <f t="array" ref="N5096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5096" s="89">
        <f>_34_KNMI_Stations[[#This Row],[graaddagen]]*_34_KNMI_Stations[[#This Row],[Gewogen factor]]</f>
        <v>6.27</v>
      </c>
      <c r="P5096" s="89" cm="1">
        <f t="array" ref="P5096">IF(ISNUMBER(_34_KNMI_Stations[[#This Row],[Etmaal temperatuur °C]]),IF(_34_KNMI_Stations[[#This Row],[Etmaal temperatuur °C]]&gt;stookgrens[],_34_KNMI_Stations[[#This Row],[Etmaal temperatuur °C]]-stookgrens[],0),"")</f>
        <v>0</v>
      </c>
    </row>
    <row r="5097" spans="1:16" x14ac:dyDescent="0.25">
      <c r="A5097">
        <v>275</v>
      </c>
      <c r="B5097" s="110">
        <v>46001</v>
      </c>
      <c r="C5097" s="89">
        <v>4.7</v>
      </c>
      <c r="D5097" s="89">
        <v>11.3</v>
      </c>
      <c r="E5097" s="96">
        <v>189</v>
      </c>
      <c r="F5097" s="89">
        <v>0</v>
      </c>
      <c r="G5097" s="89">
        <v>1017</v>
      </c>
      <c r="H5097">
        <v>0.84</v>
      </c>
      <c r="I5097" t="s">
        <v>12</v>
      </c>
      <c r="J5097">
        <v>1.1000000000000001</v>
      </c>
      <c r="K5097">
        <v>12</v>
      </c>
      <c r="L5097">
        <v>2025</v>
      </c>
      <c r="M5097" t="s">
        <v>378</v>
      </c>
      <c r="N5097" s="89" cm="1">
        <f t="array" ref="N5097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5097" s="89">
        <f>_34_KNMI_Stations[[#This Row],[graaddagen]]*_34_KNMI_Stations[[#This Row],[Gewogen factor]]</f>
        <v>7.37</v>
      </c>
      <c r="P5097" s="89" cm="1">
        <f t="array" ref="P5097">IF(ISNUMBER(_34_KNMI_Stations[[#This Row],[Etmaal temperatuur °C]]),IF(_34_KNMI_Stations[[#This Row],[Etmaal temperatuur °C]]&gt;stookgrens[],_34_KNMI_Stations[[#This Row],[Etmaal temperatuur °C]]-stookgrens[],0),"")</f>
        <v>0</v>
      </c>
    </row>
    <row r="5098" spans="1:16" x14ac:dyDescent="0.25">
      <c r="A5098">
        <v>275</v>
      </c>
      <c r="B5098" s="110">
        <v>46002</v>
      </c>
      <c r="C5098" s="89">
        <v>3.6</v>
      </c>
      <c r="D5098" s="89">
        <v>7.5</v>
      </c>
      <c r="E5098" s="96">
        <v>283</v>
      </c>
      <c r="F5098" s="89">
        <v>0</v>
      </c>
      <c r="G5098" s="89">
        <v>1022.3</v>
      </c>
      <c r="H5098">
        <v>0.92</v>
      </c>
      <c r="I5098" t="s">
        <v>12</v>
      </c>
      <c r="J5098">
        <v>1.1000000000000001</v>
      </c>
      <c r="K5098">
        <v>12</v>
      </c>
      <c r="L5098">
        <v>2025</v>
      </c>
      <c r="M5098" t="s">
        <v>378</v>
      </c>
      <c r="N5098" s="89" cm="1">
        <f t="array" ref="N5098">IF(ISNUMBER(_34_KNMI_Stations[[#This Row],[Etmaal temperatuur °C]]),IF(_34_KNMI_Stations[[#This Row],[Etmaal temperatuur °C]]&lt;stookgrens[],stookgrens[]-_34_KNMI_Stations[[#This Row],[Etmaal temperatuur °C]],0),"")</f>
        <v>10.5</v>
      </c>
      <c r="O5098" s="89">
        <f>_34_KNMI_Stations[[#This Row],[graaddagen]]*_34_KNMI_Stations[[#This Row],[Gewogen factor]]</f>
        <v>11.55</v>
      </c>
      <c r="P5098" s="89" cm="1">
        <f t="array" ref="P5098">IF(ISNUMBER(_34_KNMI_Stations[[#This Row],[Etmaal temperatuur °C]]),IF(_34_KNMI_Stations[[#This Row],[Etmaal temperatuur °C]]&gt;stookgrens[],_34_KNMI_Stations[[#This Row],[Etmaal temperatuur °C]]-stookgrens[],0),"")</f>
        <v>0</v>
      </c>
    </row>
    <row r="5099" spans="1:16" x14ac:dyDescent="0.25">
      <c r="A5099">
        <v>275</v>
      </c>
      <c r="B5099" s="110">
        <v>46003</v>
      </c>
      <c r="C5099" s="89">
        <v>2.8</v>
      </c>
      <c r="D5099" s="89">
        <v>7.6</v>
      </c>
      <c r="E5099" s="96">
        <v>136</v>
      </c>
      <c r="F5099" s="89">
        <v>0</v>
      </c>
      <c r="G5099" s="89">
        <v>1021.3</v>
      </c>
      <c r="H5099">
        <v>0.9</v>
      </c>
      <c r="I5099" t="s">
        <v>12</v>
      </c>
      <c r="J5099">
        <v>1.1000000000000001</v>
      </c>
      <c r="K5099">
        <v>12</v>
      </c>
      <c r="L5099">
        <v>2025</v>
      </c>
      <c r="M5099" t="s">
        <v>378</v>
      </c>
      <c r="N5099" s="89" cm="1">
        <f t="array" ref="N5099">IF(ISNUMBER(_34_KNMI_Stations[[#This Row],[Etmaal temperatuur °C]]),IF(_34_KNMI_Stations[[#This Row],[Etmaal temperatuur °C]]&lt;stookgrens[],stookgrens[]-_34_KNMI_Stations[[#This Row],[Etmaal temperatuur °C]],0),"")</f>
        <v>10.4</v>
      </c>
      <c r="O5099" s="89">
        <f>_34_KNMI_Stations[[#This Row],[graaddagen]]*_34_KNMI_Stations[[#This Row],[Gewogen factor]]</f>
        <v>11.440000000000001</v>
      </c>
      <c r="P5099" s="89" cm="1">
        <f t="array" ref="P5099">IF(ISNUMBER(_34_KNMI_Stations[[#This Row],[Etmaal temperatuur °C]]),IF(_34_KNMI_Stations[[#This Row],[Etmaal temperatuur °C]]&gt;stookgrens[],_34_KNMI_Stations[[#This Row],[Etmaal temperatuur °C]]-stookgrens[],0),"")</f>
        <v>0</v>
      </c>
    </row>
    <row r="5100" spans="1:16" x14ac:dyDescent="0.25">
      <c r="A5100">
        <v>275</v>
      </c>
      <c r="B5100" s="110">
        <v>46004</v>
      </c>
      <c r="C5100" s="89">
        <v>2.4</v>
      </c>
      <c r="D5100" s="89">
        <v>6.8</v>
      </c>
      <c r="E5100" s="96">
        <v>237</v>
      </c>
      <c r="F5100" s="89">
        <v>0</v>
      </c>
      <c r="G5100" s="89">
        <v>1027</v>
      </c>
      <c r="H5100">
        <v>0.92</v>
      </c>
      <c r="I5100" t="s">
        <v>12</v>
      </c>
      <c r="J5100">
        <v>1.1000000000000001</v>
      </c>
      <c r="K5100">
        <v>12</v>
      </c>
      <c r="L5100">
        <v>2025</v>
      </c>
      <c r="M5100" t="s">
        <v>378</v>
      </c>
      <c r="N5100" s="89" cm="1">
        <f t="array" ref="N5100">IF(ISNUMBER(_34_KNMI_Stations[[#This Row],[Etmaal temperatuur °C]]),IF(_34_KNMI_Stations[[#This Row],[Etmaal temperatuur °C]]&lt;stookgrens[],stookgrens[]-_34_KNMI_Stations[[#This Row],[Etmaal temperatuur °C]],0),"")</f>
        <v>11.2</v>
      </c>
      <c r="O5100" s="89">
        <f>_34_KNMI_Stations[[#This Row],[graaddagen]]*_34_KNMI_Stations[[#This Row],[Gewogen factor]]</f>
        <v>12.32</v>
      </c>
      <c r="P5100" s="89" cm="1">
        <f t="array" ref="P5100">IF(ISNUMBER(_34_KNMI_Stations[[#This Row],[Etmaal temperatuur °C]]),IF(_34_KNMI_Stations[[#This Row],[Etmaal temperatuur °C]]&gt;stookgrens[],_34_KNMI_Stations[[#This Row],[Etmaal temperatuur °C]]-stookgrens[],0),"")</f>
        <v>0</v>
      </c>
    </row>
    <row r="5101" spans="1:16" x14ac:dyDescent="0.25">
      <c r="A5101">
        <v>275</v>
      </c>
      <c r="B5101" s="110">
        <v>46005</v>
      </c>
      <c r="C5101" s="89">
        <v>4.4000000000000004</v>
      </c>
      <c r="D5101" s="89">
        <v>6.5</v>
      </c>
      <c r="E5101" s="96">
        <v>148</v>
      </c>
      <c r="F5101" s="89">
        <v>0</v>
      </c>
      <c r="G5101" s="89">
        <v>1022.7</v>
      </c>
      <c r="H5101">
        <v>0.93</v>
      </c>
      <c r="I5101" t="s">
        <v>12</v>
      </c>
      <c r="J5101">
        <v>1.1000000000000001</v>
      </c>
      <c r="K5101">
        <v>12</v>
      </c>
      <c r="L5101">
        <v>2025</v>
      </c>
      <c r="M5101" t="s">
        <v>378</v>
      </c>
      <c r="N5101" s="89" cm="1">
        <f t="array" ref="N5101">IF(ISNUMBER(_34_KNMI_Stations[[#This Row],[Etmaal temperatuur °C]]),IF(_34_KNMI_Stations[[#This Row],[Etmaal temperatuur °C]]&lt;stookgrens[],stookgrens[]-_34_KNMI_Stations[[#This Row],[Etmaal temperatuur °C]],0),"")</f>
        <v>11.5</v>
      </c>
      <c r="O5101" s="89">
        <f>_34_KNMI_Stations[[#This Row],[graaddagen]]*_34_KNMI_Stations[[#This Row],[Gewogen factor]]</f>
        <v>12.65</v>
      </c>
      <c r="P5101" s="89" cm="1">
        <f t="array" ref="P5101">IF(ISNUMBER(_34_KNMI_Stations[[#This Row],[Etmaal temperatuur °C]]),IF(_34_KNMI_Stations[[#This Row],[Etmaal temperatuur °C]]&gt;stookgrens[],_34_KNMI_Stations[[#This Row],[Etmaal temperatuur °C]]-stookgrens[],0),"")</f>
        <v>0</v>
      </c>
    </row>
    <row r="5102" spans="1:16" x14ac:dyDescent="0.25">
      <c r="A5102">
        <v>275</v>
      </c>
      <c r="B5102" s="110">
        <v>46006</v>
      </c>
      <c r="C5102" s="89">
        <v>4.7</v>
      </c>
      <c r="D5102" s="89">
        <v>5.8</v>
      </c>
      <c r="E5102" s="96">
        <v>300</v>
      </c>
      <c r="F5102" s="89">
        <v>0</v>
      </c>
      <c r="G5102" s="89">
        <v>1013.5</v>
      </c>
      <c r="H5102">
        <v>0.86</v>
      </c>
      <c r="I5102" t="s">
        <v>12</v>
      </c>
      <c r="J5102">
        <v>1.1000000000000001</v>
      </c>
      <c r="K5102">
        <v>12</v>
      </c>
      <c r="L5102">
        <v>2025</v>
      </c>
      <c r="M5102" t="s">
        <v>379</v>
      </c>
      <c r="N5102" s="89" cm="1">
        <f t="array" ref="N5102">IF(ISNUMBER(_34_KNMI_Stations[[#This Row],[Etmaal temperatuur °C]]),IF(_34_KNMI_Stations[[#This Row],[Etmaal temperatuur °C]]&lt;stookgrens[],stookgrens[]-_34_KNMI_Stations[[#This Row],[Etmaal temperatuur °C]],0),"")</f>
        <v>12.2</v>
      </c>
      <c r="O5102" s="89">
        <f>_34_KNMI_Stations[[#This Row],[graaddagen]]*_34_KNMI_Stations[[#This Row],[Gewogen factor]]</f>
        <v>13.42</v>
      </c>
      <c r="P5102" s="89" cm="1">
        <f t="array" ref="P5102">IF(ISNUMBER(_34_KNMI_Stations[[#This Row],[Etmaal temperatuur °C]]),IF(_34_KNMI_Stations[[#This Row],[Etmaal temperatuur °C]]&gt;stookgrens[],_34_KNMI_Stations[[#This Row],[Etmaal temperatuur °C]]-stookgrens[],0),"")</f>
        <v>0</v>
      </c>
    </row>
    <row r="5103" spans="1:16" x14ac:dyDescent="0.25">
      <c r="A5103">
        <v>275</v>
      </c>
      <c r="B5103" s="110">
        <v>46007</v>
      </c>
      <c r="C5103" s="89">
        <v>3</v>
      </c>
      <c r="D5103" s="89">
        <v>8.1</v>
      </c>
      <c r="E5103" s="96">
        <v>258</v>
      </c>
      <c r="F5103" s="89">
        <v>-0.1</v>
      </c>
      <c r="G5103" s="89">
        <v>1012.5</v>
      </c>
      <c r="H5103">
        <v>0.78</v>
      </c>
      <c r="I5103" t="s">
        <v>12</v>
      </c>
      <c r="J5103">
        <v>1.1000000000000001</v>
      </c>
      <c r="K5103">
        <v>12</v>
      </c>
      <c r="L5103">
        <v>2025</v>
      </c>
      <c r="M5103" t="s">
        <v>379</v>
      </c>
      <c r="N5103" s="89" cm="1">
        <f t="array" ref="N5103">IF(ISNUMBER(_34_KNMI_Stations[[#This Row],[Etmaal temperatuur °C]]),IF(_34_KNMI_Stations[[#This Row],[Etmaal temperatuur °C]]&lt;stookgrens[],stookgrens[]-_34_KNMI_Stations[[#This Row],[Etmaal temperatuur °C]],0),"")</f>
        <v>9.9</v>
      </c>
      <c r="O5103" s="89">
        <f>_34_KNMI_Stations[[#This Row],[graaddagen]]*_34_KNMI_Stations[[#This Row],[Gewogen factor]]</f>
        <v>10.89</v>
      </c>
      <c r="P5103" s="89" cm="1">
        <f t="array" ref="P5103">IF(ISNUMBER(_34_KNMI_Stations[[#This Row],[Etmaal temperatuur °C]]),IF(_34_KNMI_Stations[[#This Row],[Etmaal temperatuur °C]]&gt;stookgrens[],_34_KNMI_Stations[[#This Row],[Etmaal temperatuur °C]]-stookgrens[],0),"")</f>
        <v>0</v>
      </c>
    </row>
    <row r="5104" spans="1:16" x14ac:dyDescent="0.25">
      <c r="A5104">
        <v>275</v>
      </c>
      <c r="B5104" s="110">
        <v>46008</v>
      </c>
      <c r="C5104" s="89">
        <v>3.2</v>
      </c>
      <c r="D5104" s="89">
        <v>7.7</v>
      </c>
      <c r="E5104" s="96">
        <v>65</v>
      </c>
      <c r="F5104" s="89">
        <v>0</v>
      </c>
      <c r="G5104" s="89">
        <v>1016.8</v>
      </c>
      <c r="H5104">
        <v>0.88</v>
      </c>
      <c r="I5104" t="s">
        <v>12</v>
      </c>
      <c r="J5104">
        <v>1.1000000000000001</v>
      </c>
      <c r="K5104">
        <v>12</v>
      </c>
      <c r="L5104">
        <v>2025</v>
      </c>
      <c r="M5104" t="s">
        <v>379</v>
      </c>
      <c r="N5104" s="89" cm="1">
        <f t="array" ref="N5104">IF(ISNUMBER(_34_KNMI_Stations[[#This Row],[Etmaal temperatuur °C]]),IF(_34_KNMI_Stations[[#This Row],[Etmaal temperatuur °C]]&lt;stookgrens[],stookgrens[]-_34_KNMI_Stations[[#This Row],[Etmaal temperatuur °C]],0),"")</f>
        <v>10.3</v>
      </c>
      <c r="O5104" s="89">
        <f>_34_KNMI_Stations[[#This Row],[graaddagen]]*_34_KNMI_Stations[[#This Row],[Gewogen factor]]</f>
        <v>11.330000000000002</v>
      </c>
      <c r="P5104" s="89" cm="1">
        <f t="array" ref="P5104">IF(ISNUMBER(_34_KNMI_Stations[[#This Row],[Etmaal temperatuur °C]]),IF(_34_KNMI_Stations[[#This Row],[Etmaal temperatuur °C]]&gt;stookgrens[],_34_KNMI_Stations[[#This Row],[Etmaal temperatuur °C]]-stookgrens[],0),"")</f>
        <v>0</v>
      </c>
    </row>
    <row r="5105" spans="1:16" x14ac:dyDescent="0.25">
      <c r="A5105">
        <v>275</v>
      </c>
      <c r="B5105" s="110">
        <v>46009</v>
      </c>
      <c r="C5105" s="89">
        <v>6.3</v>
      </c>
      <c r="D5105" s="89">
        <v>9.8000000000000007</v>
      </c>
      <c r="E5105" s="96">
        <v>222</v>
      </c>
      <c r="F5105" s="89">
        <v>-0.1</v>
      </c>
      <c r="G5105" s="89">
        <v>1013.3</v>
      </c>
      <c r="H5105">
        <v>0.76</v>
      </c>
      <c r="I5105" t="s">
        <v>12</v>
      </c>
      <c r="J5105">
        <v>1.1000000000000001</v>
      </c>
      <c r="K5105">
        <v>12</v>
      </c>
      <c r="L5105">
        <v>2025</v>
      </c>
      <c r="M5105" t="s">
        <v>379</v>
      </c>
      <c r="N5105" s="89" cm="1">
        <f t="array" ref="N5105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5105" s="89">
        <f>_34_KNMI_Stations[[#This Row],[graaddagen]]*_34_KNMI_Stations[[#This Row],[Gewogen factor]]</f>
        <v>9.02</v>
      </c>
      <c r="P5105" s="89" cm="1">
        <f t="array" ref="P5105">IF(ISNUMBER(_34_KNMI_Stations[[#This Row],[Etmaal temperatuur °C]]),IF(_34_KNMI_Stations[[#This Row],[Etmaal temperatuur °C]]&gt;stookgrens[],_34_KNMI_Stations[[#This Row],[Etmaal temperatuur °C]]-stookgrens[],0),"")</f>
        <v>0</v>
      </c>
    </row>
    <row r="5106" spans="1:16" x14ac:dyDescent="0.25">
      <c r="A5106">
        <v>275</v>
      </c>
      <c r="B5106" s="110">
        <v>46010</v>
      </c>
      <c r="C5106" s="89">
        <v>4.2</v>
      </c>
      <c r="D5106" s="89">
        <v>8.9</v>
      </c>
      <c r="E5106" s="96">
        <v>159</v>
      </c>
      <c r="F5106" s="89">
        <v>2.8</v>
      </c>
      <c r="G5106" s="89">
        <v>1016.3</v>
      </c>
      <c r="H5106">
        <v>0.89</v>
      </c>
      <c r="I5106" t="s">
        <v>12</v>
      </c>
      <c r="J5106">
        <v>1.1000000000000001</v>
      </c>
      <c r="K5106">
        <v>12</v>
      </c>
      <c r="L5106">
        <v>2025</v>
      </c>
      <c r="M5106" t="s">
        <v>379</v>
      </c>
      <c r="N5106" s="89" cm="1">
        <f t="array" ref="N5106">IF(ISNUMBER(_34_KNMI_Stations[[#This Row],[Etmaal temperatuur °C]]),IF(_34_KNMI_Stations[[#This Row],[Etmaal temperatuur °C]]&lt;stookgrens[],stookgrens[]-_34_KNMI_Stations[[#This Row],[Etmaal temperatuur °C]],0),"")</f>
        <v>9.1</v>
      </c>
      <c r="O5106" s="89">
        <f>_34_KNMI_Stations[[#This Row],[graaddagen]]*_34_KNMI_Stations[[#This Row],[Gewogen factor]]</f>
        <v>10.01</v>
      </c>
      <c r="P5106" s="89" cm="1">
        <f t="array" ref="P5106">IF(ISNUMBER(_34_KNMI_Stations[[#This Row],[Etmaal temperatuur °C]]),IF(_34_KNMI_Stations[[#This Row],[Etmaal temperatuur °C]]&gt;stookgrens[],_34_KNMI_Stations[[#This Row],[Etmaal temperatuur °C]]-stookgrens[],0),"")</f>
        <v>0</v>
      </c>
    </row>
    <row r="5107" spans="1:16" x14ac:dyDescent="0.25">
      <c r="A5107">
        <v>275</v>
      </c>
      <c r="B5107" s="110">
        <v>46011</v>
      </c>
      <c r="C5107" s="89">
        <v>2</v>
      </c>
      <c r="D5107" s="89">
        <v>4.7</v>
      </c>
      <c r="E5107" s="96">
        <v>204</v>
      </c>
      <c r="F5107" s="89">
        <v>0</v>
      </c>
      <c r="G5107" s="89">
        <v>1016.5</v>
      </c>
      <c r="H5107">
        <v>0.96</v>
      </c>
      <c r="I5107" t="s">
        <v>12</v>
      </c>
      <c r="J5107">
        <v>1.1000000000000001</v>
      </c>
      <c r="K5107">
        <v>12</v>
      </c>
      <c r="L5107">
        <v>2025</v>
      </c>
      <c r="M5107" t="s">
        <v>379</v>
      </c>
      <c r="N5107" s="89" cm="1">
        <f t="array" ref="N5107">IF(ISNUMBER(_34_KNMI_Stations[[#This Row],[Etmaal temperatuur °C]]),IF(_34_KNMI_Stations[[#This Row],[Etmaal temperatuur °C]]&lt;stookgrens[],stookgrens[]-_34_KNMI_Stations[[#This Row],[Etmaal temperatuur °C]],0),"")</f>
        <v>13.3</v>
      </c>
      <c r="O5107" s="89">
        <f>_34_KNMI_Stations[[#This Row],[graaddagen]]*_34_KNMI_Stations[[#This Row],[Gewogen factor]]</f>
        <v>14.630000000000003</v>
      </c>
      <c r="P5107" s="89" cm="1">
        <f t="array" ref="P5107">IF(ISNUMBER(_34_KNMI_Stations[[#This Row],[Etmaal temperatuur °C]]),IF(_34_KNMI_Stations[[#This Row],[Etmaal temperatuur °C]]&gt;stookgrens[],_34_KNMI_Stations[[#This Row],[Etmaal temperatuur °C]]-stookgrens[],0),"")</f>
        <v>0</v>
      </c>
    </row>
    <row r="5108" spans="1:16" x14ac:dyDescent="0.25">
      <c r="A5108">
        <v>275</v>
      </c>
      <c r="B5108" s="110">
        <v>46012</v>
      </c>
      <c r="C5108" s="89">
        <v>3.1</v>
      </c>
      <c r="D5108" s="89">
        <v>8.1</v>
      </c>
      <c r="E5108" s="96">
        <v>306</v>
      </c>
      <c r="F5108" s="89">
        <v>0</v>
      </c>
      <c r="G5108" s="89">
        <v>1011.6</v>
      </c>
      <c r="H5108">
        <v>0.88</v>
      </c>
      <c r="I5108" t="s">
        <v>12</v>
      </c>
      <c r="J5108">
        <v>1.1000000000000001</v>
      </c>
      <c r="K5108">
        <v>12</v>
      </c>
      <c r="L5108">
        <v>2025</v>
      </c>
      <c r="M5108" t="s">
        <v>379</v>
      </c>
      <c r="N5108" s="89" cm="1">
        <f t="array" ref="N5108">IF(ISNUMBER(_34_KNMI_Stations[[#This Row],[Etmaal temperatuur °C]]),IF(_34_KNMI_Stations[[#This Row],[Etmaal temperatuur °C]]&lt;stookgrens[],stookgrens[]-_34_KNMI_Stations[[#This Row],[Etmaal temperatuur °C]],0),"")</f>
        <v>9.9</v>
      </c>
      <c r="O5108" s="89">
        <f>_34_KNMI_Stations[[#This Row],[graaddagen]]*_34_KNMI_Stations[[#This Row],[Gewogen factor]]</f>
        <v>10.89</v>
      </c>
      <c r="P5108" s="89" cm="1">
        <f t="array" ref="P5108">IF(ISNUMBER(_34_KNMI_Stations[[#This Row],[Etmaal temperatuur °C]]),IF(_34_KNMI_Stations[[#This Row],[Etmaal temperatuur °C]]&gt;stookgrens[],_34_KNMI_Stations[[#This Row],[Etmaal temperatuur °C]]-stookgrens[],0),"")</f>
        <v>0</v>
      </c>
    </row>
    <row r="5109" spans="1:16" x14ac:dyDescent="0.25">
      <c r="A5109">
        <v>275</v>
      </c>
      <c r="B5109" s="110">
        <v>46013</v>
      </c>
      <c r="C5109" s="89">
        <v>3.2</v>
      </c>
      <c r="D5109" s="89">
        <v>4.9000000000000004</v>
      </c>
      <c r="E5109" s="96">
        <v>205</v>
      </c>
      <c r="F5109" s="89">
        <v>0</v>
      </c>
      <c r="G5109" s="89">
        <v>1012.2</v>
      </c>
      <c r="H5109">
        <v>0.84</v>
      </c>
      <c r="I5109" t="s">
        <v>12</v>
      </c>
      <c r="J5109">
        <v>1.1000000000000001</v>
      </c>
      <c r="K5109">
        <v>12</v>
      </c>
      <c r="L5109">
        <v>2025</v>
      </c>
      <c r="M5109" t="s">
        <v>380</v>
      </c>
      <c r="N5109" s="89" cm="1">
        <f t="array" ref="N5109">IF(ISNUMBER(_34_KNMI_Stations[[#This Row],[Etmaal temperatuur °C]]),IF(_34_KNMI_Stations[[#This Row],[Etmaal temperatuur °C]]&lt;stookgrens[],stookgrens[]-_34_KNMI_Stations[[#This Row],[Etmaal temperatuur °C]],0),"")</f>
        <v>13.1</v>
      </c>
      <c r="O5109" s="89">
        <f>_34_KNMI_Stations[[#This Row],[graaddagen]]*_34_KNMI_Stations[[#This Row],[Gewogen factor]]</f>
        <v>14.41</v>
      </c>
      <c r="P5109" s="89" cm="1">
        <f t="array" ref="P5109">IF(ISNUMBER(_34_KNMI_Stations[[#This Row],[Etmaal temperatuur °C]]),IF(_34_KNMI_Stations[[#This Row],[Etmaal temperatuur °C]]&gt;stookgrens[],_34_KNMI_Stations[[#This Row],[Etmaal temperatuur °C]]-stookgrens[],0),"")</f>
        <v>0</v>
      </c>
    </row>
    <row r="5110" spans="1:16" x14ac:dyDescent="0.25">
      <c r="A5110">
        <v>275</v>
      </c>
      <c r="B5110" s="110">
        <v>46014</v>
      </c>
      <c r="C5110" s="89">
        <v>6</v>
      </c>
      <c r="D5110" s="89">
        <v>4</v>
      </c>
      <c r="E5110" s="96">
        <v>72</v>
      </c>
      <c r="F5110" s="89">
        <v>0</v>
      </c>
      <c r="G5110" s="89">
        <v>1020.6</v>
      </c>
      <c r="H5110">
        <v>0.76</v>
      </c>
      <c r="I5110" t="s">
        <v>12</v>
      </c>
      <c r="J5110">
        <v>1.1000000000000001</v>
      </c>
      <c r="K5110">
        <v>12</v>
      </c>
      <c r="L5110">
        <v>2025</v>
      </c>
      <c r="M5110" t="s">
        <v>380</v>
      </c>
      <c r="N5110" s="89" cm="1">
        <f t="array" ref="N5110">IF(ISNUMBER(_34_KNMI_Stations[[#This Row],[Etmaal temperatuur °C]]),IF(_34_KNMI_Stations[[#This Row],[Etmaal temperatuur °C]]&lt;stookgrens[],stookgrens[]-_34_KNMI_Stations[[#This Row],[Etmaal temperatuur °C]],0),"")</f>
        <v>14</v>
      </c>
      <c r="O5110" s="89">
        <f>_34_KNMI_Stations[[#This Row],[graaddagen]]*_34_KNMI_Stations[[#This Row],[Gewogen factor]]</f>
        <v>15.400000000000002</v>
      </c>
      <c r="P5110" s="89" cm="1">
        <f t="array" ref="P5110">IF(ISNUMBER(_34_KNMI_Stations[[#This Row],[Etmaal temperatuur °C]]),IF(_34_KNMI_Stations[[#This Row],[Etmaal temperatuur °C]]&gt;stookgrens[],_34_KNMI_Stations[[#This Row],[Etmaal temperatuur °C]]-stookgrens[],0),"")</f>
        <v>0</v>
      </c>
    </row>
    <row r="5111" spans="1:16" x14ac:dyDescent="0.25">
      <c r="A5111">
        <v>275</v>
      </c>
      <c r="B5111" s="110">
        <v>46015</v>
      </c>
      <c r="C5111" s="89">
        <v>6.9</v>
      </c>
      <c r="D5111" s="89">
        <v>-0.2</v>
      </c>
      <c r="E5111" s="96">
        <v>368</v>
      </c>
      <c r="F5111" s="89">
        <v>0</v>
      </c>
      <c r="G5111" s="89">
        <v>1032.5</v>
      </c>
      <c r="H5111">
        <v>0.75</v>
      </c>
      <c r="I5111" t="s">
        <v>12</v>
      </c>
      <c r="J5111">
        <v>1.1000000000000001</v>
      </c>
      <c r="K5111">
        <v>12</v>
      </c>
      <c r="L5111">
        <v>2025</v>
      </c>
      <c r="M5111" t="s">
        <v>380</v>
      </c>
      <c r="N5111" s="89" cm="1">
        <f t="array" ref="N5111">IF(ISNUMBER(_34_KNMI_Stations[[#This Row],[Etmaal temperatuur °C]]),IF(_34_KNMI_Stations[[#This Row],[Etmaal temperatuur °C]]&lt;stookgrens[],stookgrens[]-_34_KNMI_Stations[[#This Row],[Etmaal temperatuur °C]],0),"")</f>
        <v>18.2</v>
      </c>
      <c r="O5111" s="89">
        <f>_34_KNMI_Stations[[#This Row],[graaddagen]]*_34_KNMI_Stations[[#This Row],[Gewogen factor]]</f>
        <v>20.02</v>
      </c>
      <c r="P5111" s="89" cm="1">
        <f t="array" ref="P5111">IF(ISNUMBER(_34_KNMI_Stations[[#This Row],[Etmaal temperatuur °C]]),IF(_34_KNMI_Stations[[#This Row],[Etmaal temperatuur °C]]&gt;stookgrens[],_34_KNMI_Stations[[#This Row],[Etmaal temperatuur °C]]-stookgrens[],0),"")</f>
        <v>0</v>
      </c>
    </row>
    <row r="5112" spans="1:16" x14ac:dyDescent="0.25">
      <c r="A5112">
        <v>275</v>
      </c>
      <c r="B5112" s="110">
        <v>46016</v>
      </c>
      <c r="C5112" s="89">
        <v>5.9</v>
      </c>
      <c r="D5112" s="89">
        <v>-3.7</v>
      </c>
      <c r="E5112" s="96">
        <v>389</v>
      </c>
      <c r="F5112" s="89">
        <v>0</v>
      </c>
      <c r="G5112" s="89">
        <v>1031.7</v>
      </c>
      <c r="H5112">
        <v>0.69</v>
      </c>
      <c r="I5112" t="s">
        <v>12</v>
      </c>
      <c r="J5112">
        <v>1.1000000000000001</v>
      </c>
      <c r="K5112">
        <v>12</v>
      </c>
      <c r="L5112">
        <v>2025</v>
      </c>
      <c r="M5112" t="s">
        <v>380</v>
      </c>
      <c r="N5112" s="89" cm="1">
        <f t="array" ref="N5112">IF(ISNUMBER(_34_KNMI_Stations[[#This Row],[Etmaal temperatuur °C]]),IF(_34_KNMI_Stations[[#This Row],[Etmaal temperatuur °C]]&lt;stookgrens[],stookgrens[]-_34_KNMI_Stations[[#This Row],[Etmaal temperatuur °C]],0),"")</f>
        <v>21.7</v>
      </c>
      <c r="O5112" s="89">
        <f>_34_KNMI_Stations[[#This Row],[graaddagen]]*_34_KNMI_Stations[[#This Row],[Gewogen factor]]</f>
        <v>23.87</v>
      </c>
      <c r="P5112" s="89" cm="1">
        <f t="array" ref="P5112">IF(ISNUMBER(_34_KNMI_Stations[[#This Row],[Etmaal temperatuur °C]]),IF(_34_KNMI_Stations[[#This Row],[Etmaal temperatuur °C]]&gt;stookgrens[],_34_KNMI_Stations[[#This Row],[Etmaal temperatuur °C]]-stookgrens[],0),"")</f>
        <v>0</v>
      </c>
    </row>
    <row r="5113" spans="1:16" x14ac:dyDescent="0.25">
      <c r="A5113">
        <v>275</v>
      </c>
      <c r="B5113" s="110">
        <v>46017</v>
      </c>
      <c r="C5113" s="89">
        <v>3.8</v>
      </c>
      <c r="D5113" s="89">
        <v>-2.2000000000000002</v>
      </c>
      <c r="E5113" s="96">
        <v>384</v>
      </c>
      <c r="F5113" s="89">
        <v>0</v>
      </c>
      <c r="G5113" s="89">
        <v>1032.0999999999999</v>
      </c>
      <c r="H5113">
        <v>0.71</v>
      </c>
      <c r="I5113" t="s">
        <v>12</v>
      </c>
      <c r="J5113">
        <v>1.1000000000000001</v>
      </c>
      <c r="K5113">
        <v>12</v>
      </c>
      <c r="L5113">
        <v>2025</v>
      </c>
      <c r="M5113" t="s">
        <v>380</v>
      </c>
      <c r="N5113" s="89" cm="1">
        <f t="array" ref="N5113">IF(ISNUMBER(_34_KNMI_Stations[[#This Row],[Etmaal temperatuur °C]]),IF(_34_KNMI_Stations[[#This Row],[Etmaal temperatuur °C]]&lt;stookgrens[],stookgrens[]-_34_KNMI_Stations[[#This Row],[Etmaal temperatuur °C]],0),"")</f>
        <v>20.2</v>
      </c>
      <c r="O5113" s="89">
        <f>_34_KNMI_Stations[[#This Row],[graaddagen]]*_34_KNMI_Stations[[#This Row],[Gewogen factor]]</f>
        <v>22.220000000000002</v>
      </c>
      <c r="P5113" s="89" cm="1">
        <f t="array" ref="P5113">IF(ISNUMBER(_34_KNMI_Stations[[#This Row],[Etmaal temperatuur °C]]),IF(_34_KNMI_Stations[[#This Row],[Etmaal temperatuur °C]]&gt;stookgrens[],_34_KNMI_Stations[[#This Row],[Etmaal temperatuur °C]]-stookgrens[],0),"")</f>
        <v>0</v>
      </c>
    </row>
    <row r="5114" spans="1:16" x14ac:dyDescent="0.25">
      <c r="A5114">
        <v>275</v>
      </c>
      <c r="B5114" s="110">
        <v>46018</v>
      </c>
      <c r="C5114" s="89">
        <v>2.5</v>
      </c>
      <c r="D5114" s="89">
        <v>1.3</v>
      </c>
      <c r="E5114" s="96">
        <v>121</v>
      </c>
      <c r="F5114" s="89">
        <v>0</v>
      </c>
      <c r="G5114" s="89">
        <v>1034</v>
      </c>
      <c r="H5114">
        <v>0.84</v>
      </c>
      <c r="I5114" t="s">
        <v>12</v>
      </c>
      <c r="J5114">
        <v>1.1000000000000001</v>
      </c>
      <c r="K5114">
        <v>12</v>
      </c>
      <c r="L5114">
        <v>2025</v>
      </c>
      <c r="M5114" t="s">
        <v>380</v>
      </c>
      <c r="N5114" s="89" cm="1">
        <f t="array" ref="N5114">IF(ISNUMBER(_34_KNMI_Stations[[#This Row],[Etmaal temperatuur °C]]),IF(_34_KNMI_Stations[[#This Row],[Etmaal temperatuur °C]]&lt;stookgrens[],stookgrens[]-_34_KNMI_Stations[[#This Row],[Etmaal temperatuur °C]],0),"")</f>
        <v>16.7</v>
      </c>
      <c r="O5114" s="89">
        <f>_34_KNMI_Stations[[#This Row],[graaddagen]]*_34_KNMI_Stations[[#This Row],[Gewogen factor]]</f>
        <v>18.37</v>
      </c>
      <c r="P5114" s="89" cm="1">
        <f t="array" ref="P5114">IF(ISNUMBER(_34_KNMI_Stations[[#This Row],[Etmaal temperatuur °C]]),IF(_34_KNMI_Stations[[#This Row],[Etmaal temperatuur °C]]&gt;stookgrens[],_34_KNMI_Stations[[#This Row],[Etmaal temperatuur °C]]-stookgrens[],0),"")</f>
        <v>0</v>
      </c>
    </row>
    <row r="5115" spans="1:16" x14ac:dyDescent="0.25">
      <c r="A5115">
        <v>275</v>
      </c>
      <c r="B5115" s="110">
        <v>46019</v>
      </c>
      <c r="C5115" s="89">
        <v>1.3</v>
      </c>
      <c r="D5115" s="89">
        <v>0.2</v>
      </c>
      <c r="E5115" s="96">
        <v>377</v>
      </c>
      <c r="F5115" s="89">
        <v>0</v>
      </c>
      <c r="G5115" s="89">
        <v>1031.9000000000001</v>
      </c>
      <c r="H5115">
        <v>0.89</v>
      </c>
      <c r="I5115" t="s">
        <v>12</v>
      </c>
      <c r="J5115">
        <v>1.1000000000000001</v>
      </c>
      <c r="K5115">
        <v>12</v>
      </c>
      <c r="L5115">
        <v>2025</v>
      </c>
      <c r="M5115" t="s">
        <v>380</v>
      </c>
      <c r="N5115" s="89" cm="1">
        <f t="array" ref="N5115">IF(ISNUMBER(_34_KNMI_Stations[[#This Row],[Etmaal temperatuur °C]]),IF(_34_KNMI_Stations[[#This Row],[Etmaal temperatuur °C]]&lt;stookgrens[],stookgrens[]-_34_KNMI_Stations[[#This Row],[Etmaal temperatuur °C]],0),"")</f>
        <v>17.8</v>
      </c>
      <c r="O5115" s="89">
        <f>_34_KNMI_Stations[[#This Row],[graaddagen]]*_34_KNMI_Stations[[#This Row],[Gewogen factor]]</f>
        <v>19.580000000000002</v>
      </c>
      <c r="P5115" s="89" cm="1">
        <f t="array" ref="P5115">IF(ISNUMBER(_34_KNMI_Stations[[#This Row],[Etmaal temperatuur °C]]),IF(_34_KNMI_Stations[[#This Row],[Etmaal temperatuur °C]]&gt;stookgrens[],_34_KNMI_Stations[[#This Row],[Etmaal temperatuur °C]]-stookgrens[],0),"")</f>
        <v>0</v>
      </c>
    </row>
    <row r="5116" spans="1:16" x14ac:dyDescent="0.25">
      <c r="A5116">
        <v>275</v>
      </c>
      <c r="B5116" s="110">
        <v>46020</v>
      </c>
      <c r="C5116" s="89">
        <v>1</v>
      </c>
      <c r="D5116" s="89">
        <v>0.9</v>
      </c>
      <c r="E5116" s="96">
        <v>127</v>
      </c>
      <c r="F5116" s="89">
        <v>-0.1</v>
      </c>
      <c r="G5116" s="89">
        <v>1026.4000000000001</v>
      </c>
      <c r="H5116">
        <v>0.95</v>
      </c>
      <c r="I5116" t="s">
        <v>12</v>
      </c>
      <c r="J5116">
        <v>1.1000000000000001</v>
      </c>
      <c r="K5116">
        <v>12</v>
      </c>
      <c r="L5116">
        <v>2025</v>
      </c>
      <c r="M5116" t="s">
        <v>306</v>
      </c>
      <c r="N5116" s="89" cm="1">
        <f t="array" ref="N5116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5116" s="89">
        <f>_34_KNMI_Stations[[#This Row],[graaddagen]]*_34_KNMI_Stations[[#This Row],[Gewogen factor]]</f>
        <v>18.810000000000002</v>
      </c>
      <c r="P5116" s="89" cm="1">
        <f t="array" ref="P5116">IF(ISNUMBER(_34_KNMI_Stations[[#This Row],[Etmaal temperatuur °C]]),IF(_34_KNMI_Stations[[#This Row],[Etmaal temperatuur °C]]&gt;stookgrens[],_34_KNMI_Stations[[#This Row],[Etmaal temperatuur °C]]-stookgrens[],0),"")</f>
        <v>0</v>
      </c>
    </row>
    <row r="5117" spans="1:16" x14ac:dyDescent="0.25">
      <c r="A5117">
        <v>275</v>
      </c>
      <c r="B5117" s="110">
        <v>46021</v>
      </c>
      <c r="C5117" s="89">
        <v>1.7</v>
      </c>
      <c r="D5117" s="89">
        <v>-0.3</v>
      </c>
      <c r="E5117" s="96">
        <v>352</v>
      </c>
      <c r="F5117" s="89">
        <v>-0.1</v>
      </c>
      <c r="G5117" s="89">
        <v>1029.5999999999999</v>
      </c>
      <c r="H5117">
        <v>0.89</v>
      </c>
      <c r="I5117" t="s">
        <v>12</v>
      </c>
      <c r="J5117">
        <v>1.1000000000000001</v>
      </c>
      <c r="K5117">
        <v>12</v>
      </c>
      <c r="L5117">
        <v>2025</v>
      </c>
      <c r="M5117" t="s">
        <v>306</v>
      </c>
      <c r="N5117" s="89" cm="1">
        <f t="array" ref="N5117">IF(ISNUMBER(_34_KNMI_Stations[[#This Row],[Etmaal temperatuur °C]]),IF(_34_KNMI_Stations[[#This Row],[Etmaal temperatuur °C]]&lt;stookgrens[],stookgrens[]-_34_KNMI_Stations[[#This Row],[Etmaal temperatuur °C]],0),"")</f>
        <v>18.3</v>
      </c>
      <c r="O5117" s="89">
        <f>_34_KNMI_Stations[[#This Row],[graaddagen]]*_34_KNMI_Stations[[#This Row],[Gewogen factor]]</f>
        <v>20.130000000000003</v>
      </c>
      <c r="P5117" s="89" cm="1">
        <f t="array" ref="P5117">IF(ISNUMBER(_34_KNMI_Stations[[#This Row],[Etmaal temperatuur °C]]),IF(_34_KNMI_Stations[[#This Row],[Etmaal temperatuur °C]]&gt;stookgrens[],_34_KNMI_Stations[[#This Row],[Etmaal temperatuur °C]]-stookgrens[],0),"")</f>
        <v>0</v>
      </c>
    </row>
    <row r="5118" spans="1:16" x14ac:dyDescent="0.25">
      <c r="A5118">
        <v>275</v>
      </c>
      <c r="B5118" s="110">
        <v>46022</v>
      </c>
      <c r="C5118" s="89">
        <v>2.8</v>
      </c>
      <c r="D5118" s="89">
        <v>0.6</v>
      </c>
      <c r="E5118" s="96">
        <v>267</v>
      </c>
      <c r="F5118" s="89">
        <v>0.2</v>
      </c>
      <c r="G5118" s="89">
        <v>1022.9</v>
      </c>
      <c r="H5118">
        <v>0.9</v>
      </c>
      <c r="I5118" t="s">
        <v>12</v>
      </c>
      <c r="J5118">
        <v>1.1000000000000001</v>
      </c>
      <c r="K5118">
        <v>12</v>
      </c>
      <c r="L5118">
        <v>2025</v>
      </c>
      <c r="M5118" t="s">
        <v>306</v>
      </c>
      <c r="N5118" s="89" cm="1">
        <f t="array" ref="N5118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5118" s="89">
        <f>_34_KNMI_Stations[[#This Row],[graaddagen]]*_34_KNMI_Stations[[#This Row],[Gewogen factor]]</f>
        <v>19.14</v>
      </c>
      <c r="P5118" s="89" cm="1">
        <f t="array" ref="P5118">IF(ISNUMBER(_34_KNMI_Stations[[#This Row],[Etmaal temperatuur °C]]),IF(_34_KNMI_Stations[[#This Row],[Etmaal temperatuur °C]]&gt;stookgrens[],_34_KNMI_Stations[[#This Row],[Etmaal temperatuur °C]]-stookgrens[],0),"")</f>
        <v>0</v>
      </c>
    </row>
    <row r="5119" spans="1:16" x14ac:dyDescent="0.25">
      <c r="A5119">
        <v>275</v>
      </c>
      <c r="B5119" s="110">
        <v>46023</v>
      </c>
      <c r="C5119" s="89">
        <v>6.2</v>
      </c>
      <c r="D5119" s="89">
        <v>2.5</v>
      </c>
      <c r="E5119" s="96">
        <v>57</v>
      </c>
      <c r="F5119" s="89">
        <v>11.2</v>
      </c>
      <c r="G5119" s="89">
        <v>1002.9</v>
      </c>
      <c r="H5119">
        <v>0.88</v>
      </c>
      <c r="I5119" t="s">
        <v>12</v>
      </c>
      <c r="J5119">
        <v>1.1000000000000001</v>
      </c>
      <c r="K5119">
        <v>1</v>
      </c>
      <c r="L5119">
        <v>2026</v>
      </c>
      <c r="M5119" t="s">
        <v>306</v>
      </c>
      <c r="N5119" s="89" cm="1">
        <f t="array" ref="N5119">IF(ISNUMBER(_34_KNMI_Stations[[#This Row],[Etmaal temperatuur °C]]),IF(_34_KNMI_Stations[[#This Row],[Etmaal temperatuur °C]]&lt;stookgrens[],stookgrens[]-_34_KNMI_Stations[[#This Row],[Etmaal temperatuur °C]],0),"")</f>
        <v>15.5</v>
      </c>
      <c r="O5119" s="89">
        <f>_34_KNMI_Stations[[#This Row],[graaddagen]]*_34_KNMI_Stations[[#This Row],[Gewogen factor]]</f>
        <v>17.05</v>
      </c>
      <c r="P5119" s="89" cm="1">
        <f t="array" ref="P5119">IF(ISNUMBER(_34_KNMI_Stations[[#This Row],[Etmaal temperatuur °C]]),IF(_34_KNMI_Stations[[#This Row],[Etmaal temperatuur °C]]&gt;stookgrens[],_34_KNMI_Stations[[#This Row],[Etmaal temperatuur °C]]-stookgrens[],0),"")</f>
        <v>0</v>
      </c>
    </row>
    <row r="5120" spans="1:16" x14ac:dyDescent="0.25">
      <c r="A5120">
        <v>275</v>
      </c>
      <c r="B5120" s="110">
        <v>46024</v>
      </c>
      <c r="C5120" s="89">
        <v>5</v>
      </c>
      <c r="D5120" s="89">
        <v>0.7</v>
      </c>
      <c r="E5120" s="96">
        <v>131</v>
      </c>
      <c r="F5120" s="89">
        <v>8.8000000000000007</v>
      </c>
      <c r="G5120" s="89">
        <v>998.5</v>
      </c>
      <c r="H5120">
        <v>0.92</v>
      </c>
      <c r="I5120" t="s">
        <v>12</v>
      </c>
      <c r="J5120">
        <v>1.1000000000000001</v>
      </c>
      <c r="K5120">
        <v>1</v>
      </c>
      <c r="L5120">
        <v>2026</v>
      </c>
      <c r="M5120" t="s">
        <v>306</v>
      </c>
      <c r="N5120" s="89" cm="1">
        <f t="array" ref="N5120">IF(ISNUMBER(_34_KNMI_Stations[[#This Row],[Etmaal temperatuur °C]]),IF(_34_KNMI_Stations[[#This Row],[Etmaal temperatuur °C]]&lt;stookgrens[],stookgrens[]-_34_KNMI_Stations[[#This Row],[Etmaal temperatuur °C]],0),"")</f>
        <v>17.3</v>
      </c>
      <c r="O5120" s="89">
        <f>_34_KNMI_Stations[[#This Row],[graaddagen]]*_34_KNMI_Stations[[#This Row],[Gewogen factor]]</f>
        <v>19.03</v>
      </c>
      <c r="P5120" s="89" cm="1">
        <f t="array" ref="P5120">IF(ISNUMBER(_34_KNMI_Stations[[#This Row],[Etmaal temperatuur °C]]),IF(_34_KNMI_Stations[[#This Row],[Etmaal temperatuur °C]]&gt;stookgrens[],_34_KNMI_Stations[[#This Row],[Etmaal temperatuur °C]]-stookgrens[],0),"")</f>
        <v>0</v>
      </c>
    </row>
    <row r="5121" spans="1:16" x14ac:dyDescent="0.25">
      <c r="A5121">
        <v>275</v>
      </c>
      <c r="B5121" s="110">
        <v>46025</v>
      </c>
      <c r="C5121" s="89">
        <v>4.2</v>
      </c>
      <c r="D5121" s="89">
        <v>0</v>
      </c>
      <c r="E5121" s="96">
        <v>195</v>
      </c>
      <c r="F5121" s="89">
        <v>11</v>
      </c>
      <c r="G5121" s="89">
        <v>1002.3</v>
      </c>
      <c r="H5121">
        <v>0.94</v>
      </c>
      <c r="I5121" t="s">
        <v>12</v>
      </c>
      <c r="J5121">
        <v>1.1000000000000001</v>
      </c>
      <c r="K5121">
        <v>1</v>
      </c>
      <c r="L5121">
        <v>2026</v>
      </c>
      <c r="M5121" t="s">
        <v>306</v>
      </c>
      <c r="N5121" s="89" cm="1">
        <f t="array" ref="N5121">IF(ISNUMBER(_34_KNMI_Stations[[#This Row],[Etmaal temperatuur °C]]),IF(_34_KNMI_Stations[[#This Row],[Etmaal temperatuur °C]]&lt;stookgrens[],stookgrens[]-_34_KNMI_Stations[[#This Row],[Etmaal temperatuur °C]],0),"")</f>
        <v>18</v>
      </c>
      <c r="O5121" s="89">
        <f>_34_KNMI_Stations[[#This Row],[graaddagen]]*_34_KNMI_Stations[[#This Row],[Gewogen factor]]</f>
        <v>19.8</v>
      </c>
      <c r="P5121" s="89" cm="1">
        <f t="array" ref="P5121">IF(ISNUMBER(_34_KNMI_Stations[[#This Row],[Etmaal temperatuur °C]]),IF(_34_KNMI_Stations[[#This Row],[Etmaal temperatuur °C]]&gt;stookgrens[],_34_KNMI_Stations[[#This Row],[Etmaal temperatuur °C]]-stookgrens[],0),"")</f>
        <v>0</v>
      </c>
    </row>
    <row r="5122" spans="1:16" x14ac:dyDescent="0.25">
      <c r="A5122">
        <v>275</v>
      </c>
      <c r="B5122" s="110">
        <v>46026</v>
      </c>
      <c r="C5122" s="89">
        <v>4.8</v>
      </c>
      <c r="D5122" s="89">
        <v>-0.3</v>
      </c>
      <c r="E5122" s="96">
        <v>259</v>
      </c>
      <c r="F5122" s="89">
        <v>1.9</v>
      </c>
      <c r="G5122" s="89">
        <v>1007.8</v>
      </c>
      <c r="H5122">
        <v>0.92</v>
      </c>
      <c r="I5122" t="s">
        <v>12</v>
      </c>
      <c r="J5122">
        <v>1.1000000000000001</v>
      </c>
      <c r="K5122">
        <v>1</v>
      </c>
      <c r="L5122">
        <v>2026</v>
      </c>
      <c r="M5122" t="s">
        <v>306</v>
      </c>
      <c r="N5122" s="89" cm="1">
        <f t="array" ref="N5122">IF(ISNUMBER(_34_KNMI_Stations[[#This Row],[Etmaal temperatuur °C]]),IF(_34_KNMI_Stations[[#This Row],[Etmaal temperatuur °C]]&lt;stookgrens[],stookgrens[]-_34_KNMI_Stations[[#This Row],[Etmaal temperatuur °C]],0),"")</f>
        <v>18.3</v>
      </c>
      <c r="O5122" s="89">
        <f>_34_KNMI_Stations[[#This Row],[graaddagen]]*_34_KNMI_Stations[[#This Row],[Gewogen factor]]</f>
        <v>20.130000000000003</v>
      </c>
      <c r="P5122" s="89" cm="1">
        <f t="array" ref="P5122">IF(ISNUMBER(_34_KNMI_Stations[[#This Row],[Etmaal temperatuur °C]]),IF(_34_KNMI_Stations[[#This Row],[Etmaal temperatuur °C]]&gt;stookgrens[],_34_KNMI_Stations[[#This Row],[Etmaal temperatuur °C]]-stookgrens[],0),"")</f>
        <v>0</v>
      </c>
    </row>
    <row r="5123" spans="1:16" x14ac:dyDescent="0.25">
      <c r="A5123">
        <v>275</v>
      </c>
      <c r="B5123" s="110">
        <v>46027</v>
      </c>
      <c r="C5123" s="89">
        <v>4.0999999999999996</v>
      </c>
      <c r="D5123" s="89">
        <v>-2.2999999999999998</v>
      </c>
      <c r="E5123" s="96">
        <v>168</v>
      </c>
      <c r="F5123" s="89">
        <v>2.2000000000000002</v>
      </c>
      <c r="G5123" s="89">
        <v>1010.1</v>
      </c>
      <c r="H5123">
        <v>0.91</v>
      </c>
      <c r="I5123" t="s">
        <v>12</v>
      </c>
      <c r="J5123">
        <v>1.1000000000000001</v>
      </c>
      <c r="K5123">
        <v>1</v>
      </c>
      <c r="L5123">
        <v>2026</v>
      </c>
      <c r="M5123" t="s">
        <v>344</v>
      </c>
      <c r="N5123" s="89" cm="1">
        <f t="array" ref="N5123">IF(ISNUMBER(_34_KNMI_Stations[[#This Row],[Etmaal temperatuur °C]]),IF(_34_KNMI_Stations[[#This Row],[Etmaal temperatuur °C]]&lt;stookgrens[],stookgrens[]-_34_KNMI_Stations[[#This Row],[Etmaal temperatuur °C]],0),"")</f>
        <v>20.3</v>
      </c>
      <c r="O5123" s="89">
        <f>_34_KNMI_Stations[[#This Row],[graaddagen]]*_34_KNMI_Stations[[#This Row],[Gewogen factor]]</f>
        <v>22.330000000000002</v>
      </c>
      <c r="P5123" s="89" cm="1">
        <f t="array" ref="P5123">IF(ISNUMBER(_34_KNMI_Stations[[#This Row],[Etmaal temperatuur °C]]),IF(_34_KNMI_Stations[[#This Row],[Etmaal temperatuur °C]]&gt;stookgrens[],_34_KNMI_Stations[[#This Row],[Etmaal temperatuur °C]]-stookgrens[],0),"")</f>
        <v>0</v>
      </c>
    </row>
    <row r="5124" spans="1:16" x14ac:dyDescent="0.25">
      <c r="A5124">
        <v>275</v>
      </c>
      <c r="B5124" s="110">
        <v>46028</v>
      </c>
      <c r="C5124" s="89">
        <v>2.8</v>
      </c>
      <c r="D5124" s="89">
        <v>-1.8</v>
      </c>
      <c r="E5124" s="96">
        <v>222</v>
      </c>
      <c r="F5124" s="89">
        <v>-0.1</v>
      </c>
      <c r="G5124" s="89">
        <v>1014.5</v>
      </c>
      <c r="H5124">
        <v>0.95</v>
      </c>
      <c r="I5124" t="s">
        <v>12</v>
      </c>
      <c r="J5124">
        <v>1.1000000000000001</v>
      </c>
      <c r="K5124">
        <v>1</v>
      </c>
      <c r="L5124">
        <v>2026</v>
      </c>
      <c r="M5124" t="s">
        <v>344</v>
      </c>
      <c r="N5124" s="89" cm="1">
        <f t="array" ref="N5124">IF(ISNUMBER(_34_KNMI_Stations[[#This Row],[Etmaal temperatuur °C]]),IF(_34_KNMI_Stations[[#This Row],[Etmaal temperatuur °C]]&lt;stookgrens[],stookgrens[]-_34_KNMI_Stations[[#This Row],[Etmaal temperatuur °C]],0),"")</f>
        <v>19.8</v>
      </c>
      <c r="O5124" s="89">
        <f>_34_KNMI_Stations[[#This Row],[graaddagen]]*_34_KNMI_Stations[[#This Row],[Gewogen factor]]</f>
        <v>21.78</v>
      </c>
      <c r="P5124" s="89" cm="1">
        <f t="array" ref="P5124">IF(ISNUMBER(_34_KNMI_Stations[[#This Row],[Etmaal temperatuur °C]]),IF(_34_KNMI_Stations[[#This Row],[Etmaal temperatuur °C]]&gt;stookgrens[],_34_KNMI_Stations[[#This Row],[Etmaal temperatuur °C]]-stookgrens[],0),"")</f>
        <v>0</v>
      </c>
    </row>
    <row r="5125" spans="1:16" x14ac:dyDescent="0.25">
      <c r="A5125">
        <v>275</v>
      </c>
      <c r="B5125" s="110">
        <v>46029</v>
      </c>
      <c r="C5125" s="89">
        <v>6.9</v>
      </c>
      <c r="D5125" s="89">
        <v>-0.7</v>
      </c>
      <c r="E5125" s="96">
        <v>86</v>
      </c>
      <c r="F5125" s="89">
        <v>9.1</v>
      </c>
      <c r="G5125" s="89">
        <v>1005.8</v>
      </c>
      <c r="H5125">
        <v>0.89</v>
      </c>
      <c r="I5125" t="s">
        <v>12</v>
      </c>
      <c r="J5125">
        <v>1.1000000000000001</v>
      </c>
      <c r="K5125">
        <v>1</v>
      </c>
      <c r="L5125">
        <v>2026</v>
      </c>
      <c r="M5125" t="s">
        <v>344</v>
      </c>
      <c r="N5125" s="89" cm="1">
        <f t="array" ref="N5125">IF(ISNUMBER(_34_KNMI_Stations[[#This Row],[Etmaal temperatuur °C]]),IF(_34_KNMI_Stations[[#This Row],[Etmaal temperatuur °C]]&lt;stookgrens[],stookgrens[]-_34_KNMI_Stations[[#This Row],[Etmaal temperatuur °C]],0),"")</f>
        <v>18.7</v>
      </c>
      <c r="O5125" s="89">
        <f>_34_KNMI_Stations[[#This Row],[graaddagen]]*_34_KNMI_Stations[[#This Row],[Gewogen factor]]</f>
        <v>20.57</v>
      </c>
      <c r="P5125" s="89" cm="1">
        <f t="array" ref="P5125">IF(ISNUMBER(_34_KNMI_Stations[[#This Row],[Etmaal temperatuur °C]]),IF(_34_KNMI_Stations[[#This Row],[Etmaal temperatuur °C]]&gt;stookgrens[],_34_KNMI_Stations[[#This Row],[Etmaal temperatuur °C]]-stookgrens[],0),"")</f>
        <v>0</v>
      </c>
    </row>
    <row r="5126" spans="1:16" x14ac:dyDescent="0.25">
      <c r="A5126">
        <v>275</v>
      </c>
      <c r="B5126" s="110">
        <v>46030</v>
      </c>
      <c r="C5126" s="89">
        <v>4.4000000000000004</v>
      </c>
      <c r="D5126" s="89">
        <v>1.2</v>
      </c>
      <c r="E5126" s="96">
        <v>196</v>
      </c>
      <c r="F5126" s="89">
        <v>5.7</v>
      </c>
      <c r="G5126" s="89">
        <v>1002.3</v>
      </c>
      <c r="H5126">
        <v>0.92</v>
      </c>
      <c r="I5126" t="s">
        <v>12</v>
      </c>
      <c r="J5126">
        <v>1.1000000000000001</v>
      </c>
      <c r="K5126">
        <v>1</v>
      </c>
      <c r="L5126">
        <v>2026</v>
      </c>
      <c r="M5126" t="s">
        <v>344</v>
      </c>
      <c r="N5126" s="89" cm="1">
        <f t="array" ref="N5126">IF(ISNUMBER(_34_KNMI_Stations[[#This Row],[Etmaal temperatuur °C]]),IF(_34_KNMI_Stations[[#This Row],[Etmaal temperatuur °C]]&lt;stookgrens[],stookgrens[]-_34_KNMI_Stations[[#This Row],[Etmaal temperatuur °C]],0),"")</f>
        <v>16.8</v>
      </c>
      <c r="O5126" s="89">
        <f>_34_KNMI_Stations[[#This Row],[graaddagen]]*_34_KNMI_Stations[[#This Row],[Gewogen factor]]</f>
        <v>18.480000000000004</v>
      </c>
      <c r="P5126" s="89" cm="1">
        <f t="array" ref="P5126">IF(ISNUMBER(_34_KNMI_Stations[[#This Row],[Etmaal temperatuur °C]]),IF(_34_KNMI_Stations[[#This Row],[Etmaal temperatuur °C]]&gt;stookgrens[],_34_KNMI_Stations[[#This Row],[Etmaal temperatuur °C]]-stookgrens[],0),"")</f>
        <v>0</v>
      </c>
    </row>
    <row r="5127" spans="1:16" x14ac:dyDescent="0.25">
      <c r="A5127">
        <v>275</v>
      </c>
      <c r="B5127" s="110">
        <v>46031</v>
      </c>
      <c r="C5127" s="89">
        <v>6.2</v>
      </c>
      <c r="D5127" s="89">
        <v>1.7</v>
      </c>
      <c r="E5127" s="96">
        <v>138</v>
      </c>
      <c r="F5127" s="89">
        <v>10.4</v>
      </c>
      <c r="G5127" s="89">
        <v>986.1</v>
      </c>
      <c r="H5127">
        <v>0.93</v>
      </c>
      <c r="I5127" t="s">
        <v>12</v>
      </c>
      <c r="J5127">
        <v>1.1000000000000001</v>
      </c>
      <c r="K5127">
        <v>1</v>
      </c>
      <c r="L5127">
        <v>2026</v>
      </c>
      <c r="M5127" t="s">
        <v>344</v>
      </c>
      <c r="N5127" s="89" cm="1">
        <f t="array" ref="N5127">IF(ISNUMBER(_34_KNMI_Stations[[#This Row],[Etmaal temperatuur °C]]),IF(_34_KNMI_Stations[[#This Row],[Etmaal temperatuur °C]]&lt;stookgrens[],stookgrens[]-_34_KNMI_Stations[[#This Row],[Etmaal temperatuur °C]],0),"")</f>
        <v>16.3</v>
      </c>
      <c r="O5127" s="89">
        <f>_34_KNMI_Stations[[#This Row],[graaddagen]]*_34_KNMI_Stations[[#This Row],[Gewogen factor]]</f>
        <v>17.930000000000003</v>
      </c>
      <c r="P5127" s="89" cm="1">
        <f t="array" ref="P5127">IF(ISNUMBER(_34_KNMI_Stations[[#This Row],[Etmaal temperatuur °C]]),IF(_34_KNMI_Stations[[#This Row],[Etmaal temperatuur °C]]&gt;stookgrens[],_34_KNMI_Stations[[#This Row],[Etmaal temperatuur °C]]-stookgrens[],0),"")</f>
        <v>0</v>
      </c>
    </row>
    <row r="5128" spans="1:16" x14ac:dyDescent="0.25">
      <c r="A5128">
        <v>275</v>
      </c>
      <c r="B5128" s="110">
        <v>46032</v>
      </c>
      <c r="C5128" s="89">
        <v>4.8</v>
      </c>
      <c r="D5128" s="89">
        <v>-3.4</v>
      </c>
      <c r="E5128" s="96">
        <v>311</v>
      </c>
      <c r="F5128" s="89">
        <v>-0.1</v>
      </c>
      <c r="G5128" s="89">
        <v>1011.8</v>
      </c>
      <c r="H5128">
        <v>0.78</v>
      </c>
      <c r="I5128" t="s">
        <v>12</v>
      </c>
      <c r="J5128">
        <v>1.1000000000000001</v>
      </c>
      <c r="K5128">
        <v>1</v>
      </c>
      <c r="L5128">
        <v>2026</v>
      </c>
      <c r="M5128" t="s">
        <v>344</v>
      </c>
      <c r="N5128" s="89" cm="1">
        <f t="array" ref="N5128">IF(ISNUMBER(_34_KNMI_Stations[[#This Row],[Etmaal temperatuur °C]]),IF(_34_KNMI_Stations[[#This Row],[Etmaal temperatuur °C]]&lt;stookgrens[],stookgrens[]-_34_KNMI_Stations[[#This Row],[Etmaal temperatuur °C]],0),"")</f>
        <v>21.4</v>
      </c>
      <c r="O5128" s="89">
        <f>_34_KNMI_Stations[[#This Row],[graaddagen]]*_34_KNMI_Stations[[#This Row],[Gewogen factor]]</f>
        <v>23.54</v>
      </c>
      <c r="P5128" s="89" cm="1">
        <f t="array" ref="P5128">IF(ISNUMBER(_34_KNMI_Stations[[#This Row],[Etmaal temperatuur °C]]),IF(_34_KNMI_Stations[[#This Row],[Etmaal temperatuur °C]]&gt;stookgrens[],_34_KNMI_Stations[[#This Row],[Etmaal temperatuur °C]]-stookgrens[],0),"")</f>
        <v>0</v>
      </c>
    </row>
    <row r="5129" spans="1:16" x14ac:dyDescent="0.25">
      <c r="A5129">
        <v>275</v>
      </c>
      <c r="B5129" s="110">
        <v>46033</v>
      </c>
      <c r="C5129" s="89">
        <v>3.9</v>
      </c>
      <c r="D5129" s="89">
        <v>-3.8</v>
      </c>
      <c r="E5129" s="96">
        <v>198</v>
      </c>
      <c r="F5129" s="89">
        <v>0</v>
      </c>
      <c r="G5129" s="89">
        <v>1022.1</v>
      </c>
      <c r="H5129">
        <v>0.84</v>
      </c>
      <c r="I5129" t="s">
        <v>12</v>
      </c>
      <c r="J5129">
        <v>1.1000000000000001</v>
      </c>
      <c r="K5129">
        <v>1</v>
      </c>
      <c r="L5129">
        <v>2026</v>
      </c>
      <c r="M5129" t="s">
        <v>344</v>
      </c>
      <c r="N5129" s="89" cm="1">
        <f t="array" ref="N5129">IF(ISNUMBER(_34_KNMI_Stations[[#This Row],[Etmaal temperatuur °C]]),IF(_34_KNMI_Stations[[#This Row],[Etmaal temperatuur °C]]&lt;stookgrens[],stookgrens[]-_34_KNMI_Stations[[#This Row],[Etmaal temperatuur °C]],0),"")</f>
        <v>21.8</v>
      </c>
      <c r="O5129" s="89">
        <f>_34_KNMI_Stations[[#This Row],[graaddagen]]*_34_KNMI_Stations[[#This Row],[Gewogen factor]]</f>
        <v>23.980000000000004</v>
      </c>
      <c r="P5129" s="89" cm="1">
        <f t="array" ref="P5129">IF(ISNUMBER(_34_KNMI_Stations[[#This Row],[Etmaal temperatuur °C]]),IF(_34_KNMI_Stations[[#This Row],[Etmaal temperatuur °C]]&gt;stookgrens[],_34_KNMI_Stations[[#This Row],[Etmaal temperatuur °C]]-stookgrens[],0),"")</f>
        <v>0</v>
      </c>
    </row>
    <row r="5130" spans="1:16" x14ac:dyDescent="0.25">
      <c r="A5130">
        <v>275</v>
      </c>
      <c r="B5130" s="110">
        <v>46034</v>
      </c>
      <c r="C5130" s="89">
        <v>4.7</v>
      </c>
      <c r="D5130" s="89">
        <v>3.3</v>
      </c>
      <c r="E5130" s="96">
        <v>123</v>
      </c>
      <c r="F5130" s="89">
        <v>4.5</v>
      </c>
      <c r="G5130" s="89">
        <v>1008.3</v>
      </c>
      <c r="H5130">
        <v>0.95</v>
      </c>
      <c r="I5130" t="s">
        <v>12</v>
      </c>
      <c r="J5130">
        <v>1.1000000000000001</v>
      </c>
      <c r="K5130">
        <v>1</v>
      </c>
      <c r="L5130">
        <v>2026</v>
      </c>
      <c r="M5130" t="s">
        <v>381</v>
      </c>
      <c r="N5130" s="89" cm="1">
        <f t="array" ref="N5130">IF(ISNUMBER(_34_KNMI_Stations[[#This Row],[Etmaal temperatuur °C]]),IF(_34_KNMI_Stations[[#This Row],[Etmaal temperatuur °C]]&lt;stookgrens[],stookgrens[]-_34_KNMI_Stations[[#This Row],[Etmaal temperatuur °C]],0),"")</f>
        <v>14.7</v>
      </c>
      <c r="O5130" s="89">
        <f>_34_KNMI_Stations[[#This Row],[graaddagen]]*_34_KNMI_Stations[[#This Row],[Gewogen factor]]</f>
        <v>16.170000000000002</v>
      </c>
      <c r="P5130" s="89" cm="1">
        <f t="array" ref="P5130">IF(ISNUMBER(_34_KNMI_Stations[[#This Row],[Etmaal temperatuur °C]]),IF(_34_KNMI_Stations[[#This Row],[Etmaal temperatuur °C]]&gt;stookgrens[],_34_KNMI_Stations[[#This Row],[Etmaal temperatuur °C]]-stookgrens[],0),"")</f>
        <v>0</v>
      </c>
    </row>
    <row r="5131" spans="1:16" x14ac:dyDescent="0.25">
      <c r="A5131">
        <v>275</v>
      </c>
      <c r="B5131" s="110">
        <v>46035</v>
      </c>
      <c r="C5131" s="89">
        <v>3.9</v>
      </c>
      <c r="D5131" s="89">
        <v>8.1</v>
      </c>
      <c r="E5131" s="96">
        <v>109</v>
      </c>
      <c r="F5131" s="89">
        <v>1.2</v>
      </c>
      <c r="G5131" s="89">
        <v>1008.2</v>
      </c>
      <c r="H5131">
        <v>0.93</v>
      </c>
      <c r="I5131" t="s">
        <v>12</v>
      </c>
      <c r="J5131">
        <v>1.1000000000000001</v>
      </c>
      <c r="K5131">
        <v>1</v>
      </c>
      <c r="L5131">
        <v>2026</v>
      </c>
      <c r="M5131" t="s">
        <v>381</v>
      </c>
      <c r="N5131" s="89" cm="1">
        <f t="array" ref="N5131">IF(ISNUMBER(_34_KNMI_Stations[[#This Row],[Etmaal temperatuur °C]]),IF(_34_KNMI_Stations[[#This Row],[Etmaal temperatuur °C]]&lt;stookgrens[],stookgrens[]-_34_KNMI_Stations[[#This Row],[Etmaal temperatuur °C]],0),"")</f>
        <v>9.9</v>
      </c>
      <c r="O5131" s="89">
        <f>_34_KNMI_Stations[[#This Row],[graaddagen]]*_34_KNMI_Stations[[#This Row],[Gewogen factor]]</f>
        <v>10.89</v>
      </c>
      <c r="P5131" s="89" cm="1">
        <f t="array" ref="P5131">IF(ISNUMBER(_34_KNMI_Stations[[#This Row],[Etmaal temperatuur °C]]),IF(_34_KNMI_Stations[[#This Row],[Etmaal temperatuur °C]]&gt;stookgrens[],_34_KNMI_Stations[[#This Row],[Etmaal temperatuur °C]]-stookgrens[],0),"")</f>
        <v>0</v>
      </c>
    </row>
    <row r="5132" spans="1:16" x14ac:dyDescent="0.25">
      <c r="A5132">
        <v>275</v>
      </c>
      <c r="B5132" s="110">
        <v>46036</v>
      </c>
      <c r="C5132" s="89">
        <v>2.2999999999999998</v>
      </c>
      <c r="D5132" s="89">
        <v>5.5</v>
      </c>
      <c r="E5132" s="96">
        <v>379</v>
      </c>
      <c r="F5132" s="89">
        <v>3</v>
      </c>
      <c r="G5132" s="89">
        <v>1012.3</v>
      </c>
      <c r="H5132">
        <v>0.92</v>
      </c>
      <c r="I5132" t="s">
        <v>12</v>
      </c>
      <c r="J5132">
        <v>1.1000000000000001</v>
      </c>
      <c r="K5132">
        <v>1</v>
      </c>
      <c r="L5132">
        <v>2026</v>
      </c>
      <c r="M5132" t="s">
        <v>381</v>
      </c>
      <c r="N5132" s="89" cm="1">
        <f t="array" ref="N5132">IF(ISNUMBER(_34_KNMI_Stations[[#This Row],[Etmaal temperatuur °C]]),IF(_34_KNMI_Stations[[#This Row],[Etmaal temperatuur °C]]&lt;stookgrens[],stookgrens[]-_34_KNMI_Stations[[#This Row],[Etmaal temperatuur °C]],0),"")</f>
        <v>12.5</v>
      </c>
      <c r="O5132" s="89">
        <f>_34_KNMI_Stations[[#This Row],[graaddagen]]*_34_KNMI_Stations[[#This Row],[Gewogen factor]]</f>
        <v>13.750000000000002</v>
      </c>
      <c r="P5132" s="89" cm="1">
        <f t="array" ref="P5132">IF(ISNUMBER(_34_KNMI_Stations[[#This Row],[Etmaal temperatuur °C]]),IF(_34_KNMI_Stations[[#This Row],[Etmaal temperatuur °C]]&gt;stookgrens[],_34_KNMI_Stations[[#This Row],[Etmaal temperatuur °C]]-stookgrens[],0),"")</f>
        <v>0</v>
      </c>
    </row>
    <row r="5133" spans="1:16" x14ac:dyDescent="0.25">
      <c r="A5133">
        <v>275</v>
      </c>
      <c r="B5133" s="110">
        <v>46037</v>
      </c>
      <c r="C5133" s="89">
        <v>5</v>
      </c>
      <c r="D5133" s="89">
        <v>8.8000000000000007</v>
      </c>
      <c r="E5133" s="96">
        <v>126</v>
      </c>
      <c r="F5133" s="89">
        <v>0.8</v>
      </c>
      <c r="G5133" s="89">
        <v>1008</v>
      </c>
      <c r="H5133">
        <v>0.87</v>
      </c>
      <c r="I5133" t="s">
        <v>12</v>
      </c>
      <c r="J5133">
        <v>1.1000000000000001</v>
      </c>
      <c r="K5133">
        <v>1</v>
      </c>
      <c r="L5133">
        <v>2026</v>
      </c>
      <c r="M5133" t="s">
        <v>381</v>
      </c>
      <c r="N5133" s="89" cm="1">
        <f t="array" ref="N5133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5133" s="89">
        <f>_34_KNMI_Stations[[#This Row],[graaddagen]]*_34_KNMI_Stations[[#This Row],[Gewogen factor]]</f>
        <v>10.119999999999999</v>
      </c>
      <c r="P5133" s="89" cm="1">
        <f t="array" ref="P5133">IF(ISNUMBER(_34_KNMI_Stations[[#This Row],[Etmaal temperatuur °C]]),IF(_34_KNMI_Stations[[#This Row],[Etmaal temperatuur °C]]&gt;stookgrens[],_34_KNMI_Stations[[#This Row],[Etmaal temperatuur °C]]-stookgrens[],0),"")</f>
        <v>0</v>
      </c>
    </row>
    <row r="5134" spans="1:16" x14ac:dyDescent="0.25">
      <c r="A5134">
        <v>275</v>
      </c>
      <c r="B5134" s="110">
        <v>46038</v>
      </c>
      <c r="C5134" s="89">
        <v>4.0999999999999996</v>
      </c>
      <c r="D5134" s="89">
        <v>8.6</v>
      </c>
      <c r="E5134" s="96">
        <v>279</v>
      </c>
      <c r="F5134" s="89">
        <v>-0.1</v>
      </c>
      <c r="G5134" s="89">
        <v>1011.8</v>
      </c>
      <c r="H5134">
        <v>0.85</v>
      </c>
      <c r="I5134" t="s">
        <v>12</v>
      </c>
      <c r="J5134">
        <v>1.1000000000000001</v>
      </c>
      <c r="K5134">
        <v>1</v>
      </c>
      <c r="L5134">
        <v>2026</v>
      </c>
      <c r="M5134" t="s">
        <v>381</v>
      </c>
      <c r="N5134" s="89" cm="1">
        <f t="array" ref="N5134">IF(ISNUMBER(_34_KNMI_Stations[[#This Row],[Etmaal temperatuur °C]]),IF(_34_KNMI_Stations[[#This Row],[Etmaal temperatuur °C]]&lt;stookgrens[],stookgrens[]-_34_KNMI_Stations[[#This Row],[Etmaal temperatuur °C]],0),"")</f>
        <v>9.4</v>
      </c>
      <c r="O5134" s="89">
        <f>_34_KNMI_Stations[[#This Row],[graaddagen]]*_34_KNMI_Stations[[#This Row],[Gewogen factor]]</f>
        <v>10.340000000000002</v>
      </c>
      <c r="P5134" s="89" cm="1">
        <f t="array" ref="P5134">IF(ISNUMBER(_34_KNMI_Stations[[#This Row],[Etmaal temperatuur °C]]),IF(_34_KNMI_Stations[[#This Row],[Etmaal temperatuur °C]]&gt;stookgrens[],_34_KNMI_Stations[[#This Row],[Etmaal temperatuur °C]]-stookgrens[],0),"")</f>
        <v>0</v>
      </c>
    </row>
    <row r="5135" spans="1:16" x14ac:dyDescent="0.25">
      <c r="A5135">
        <v>275</v>
      </c>
      <c r="B5135" s="110">
        <v>46039</v>
      </c>
      <c r="C5135" s="89">
        <v>2.2000000000000002</v>
      </c>
      <c r="D5135" s="89">
        <v>6.7</v>
      </c>
      <c r="E5135" s="96">
        <v>420</v>
      </c>
      <c r="F5135" s="89">
        <v>-0.1</v>
      </c>
      <c r="G5135" s="89">
        <v>1018.7</v>
      </c>
      <c r="H5135">
        <v>0.87</v>
      </c>
      <c r="I5135" t="s">
        <v>12</v>
      </c>
      <c r="J5135">
        <v>1.1000000000000001</v>
      </c>
      <c r="K5135">
        <v>1</v>
      </c>
      <c r="L5135">
        <v>2026</v>
      </c>
      <c r="M5135" t="s">
        <v>381</v>
      </c>
      <c r="N5135" s="89" cm="1">
        <f t="array" ref="N5135">IF(ISNUMBER(_34_KNMI_Stations[[#This Row],[Etmaal temperatuur °C]]),IF(_34_KNMI_Stations[[#This Row],[Etmaal temperatuur °C]]&lt;stookgrens[],stookgrens[]-_34_KNMI_Stations[[#This Row],[Etmaal temperatuur °C]],0),"")</f>
        <v>11.3</v>
      </c>
      <c r="O5135" s="89">
        <f>_34_KNMI_Stations[[#This Row],[graaddagen]]*_34_KNMI_Stations[[#This Row],[Gewogen factor]]</f>
        <v>12.430000000000001</v>
      </c>
      <c r="P5135" s="89" cm="1">
        <f t="array" ref="P5135">IF(ISNUMBER(_34_KNMI_Stations[[#This Row],[Etmaal temperatuur °C]]),IF(_34_KNMI_Stations[[#This Row],[Etmaal temperatuur °C]]&gt;stookgrens[],_34_KNMI_Stations[[#This Row],[Etmaal temperatuur °C]]-stookgrens[],0),"")</f>
        <v>0</v>
      </c>
    </row>
    <row r="5136" spans="1:16" x14ac:dyDescent="0.25">
      <c r="A5136">
        <v>275</v>
      </c>
      <c r="B5136" s="110">
        <v>46040</v>
      </c>
      <c r="C5136" s="89">
        <v>2.2999999999999998</v>
      </c>
      <c r="D5136" s="89">
        <v>1.6</v>
      </c>
      <c r="E5136" s="96">
        <v>395</v>
      </c>
      <c r="F5136" s="89">
        <v>0</v>
      </c>
      <c r="G5136" s="89">
        <v>1020.8</v>
      </c>
      <c r="H5136">
        <v>0.95</v>
      </c>
      <c r="I5136" t="s">
        <v>12</v>
      </c>
      <c r="J5136">
        <v>1.1000000000000001</v>
      </c>
      <c r="K5136">
        <v>1</v>
      </c>
      <c r="L5136">
        <v>2026</v>
      </c>
      <c r="M5136" t="s">
        <v>381</v>
      </c>
      <c r="N5136" s="89" cm="1">
        <f t="array" ref="N5136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5136" s="89">
        <f>_34_KNMI_Stations[[#This Row],[graaddagen]]*_34_KNMI_Stations[[#This Row],[Gewogen factor]]</f>
        <v>18.04</v>
      </c>
      <c r="P5136" s="89" cm="1">
        <f t="array" ref="P5136">IF(ISNUMBER(_34_KNMI_Stations[[#This Row],[Etmaal temperatuur °C]]),IF(_34_KNMI_Stations[[#This Row],[Etmaal temperatuur °C]]&gt;stookgrens[],_34_KNMI_Stations[[#This Row],[Etmaal temperatuur °C]]-stookgrens[],0),"")</f>
        <v>0</v>
      </c>
    </row>
    <row r="5137" spans="1:16" x14ac:dyDescent="0.25">
      <c r="A5137">
        <v>275</v>
      </c>
      <c r="B5137" s="110">
        <v>46041</v>
      </c>
      <c r="C5137" s="89">
        <v>2.5</v>
      </c>
      <c r="D5137" s="89">
        <v>1.5</v>
      </c>
      <c r="E5137" s="96">
        <v>393</v>
      </c>
      <c r="F5137" s="89">
        <v>0</v>
      </c>
      <c r="G5137" s="89">
        <v>1019.1</v>
      </c>
      <c r="H5137">
        <v>0.89</v>
      </c>
      <c r="I5137" t="s">
        <v>12</v>
      </c>
      <c r="J5137">
        <v>1.1000000000000001</v>
      </c>
      <c r="K5137">
        <v>1</v>
      </c>
      <c r="L5137">
        <v>2026</v>
      </c>
      <c r="M5137" t="s">
        <v>382</v>
      </c>
      <c r="N5137" s="89" cm="1">
        <f t="array" ref="N5137">IF(ISNUMBER(_34_KNMI_Stations[[#This Row],[Etmaal temperatuur °C]]),IF(_34_KNMI_Stations[[#This Row],[Etmaal temperatuur °C]]&lt;stookgrens[],stookgrens[]-_34_KNMI_Stations[[#This Row],[Etmaal temperatuur °C]],0),"")</f>
        <v>16.5</v>
      </c>
      <c r="O5137" s="89">
        <f>_34_KNMI_Stations[[#This Row],[graaddagen]]*_34_KNMI_Stations[[#This Row],[Gewogen factor]]</f>
        <v>18.150000000000002</v>
      </c>
      <c r="P5137" s="89" cm="1">
        <f t="array" ref="P5137">IF(ISNUMBER(_34_KNMI_Stations[[#This Row],[Etmaal temperatuur °C]]),IF(_34_KNMI_Stations[[#This Row],[Etmaal temperatuur °C]]&gt;stookgrens[],_34_KNMI_Stations[[#This Row],[Etmaal temperatuur °C]]-stookgrens[],0),"")</f>
        <v>0</v>
      </c>
    </row>
    <row r="5138" spans="1:16" x14ac:dyDescent="0.25">
      <c r="A5138">
        <v>275</v>
      </c>
      <c r="B5138" s="110">
        <v>46042</v>
      </c>
      <c r="C5138" s="89">
        <v>2.8</v>
      </c>
      <c r="D5138" s="89">
        <v>1.5</v>
      </c>
      <c r="E5138" s="96">
        <v>489</v>
      </c>
      <c r="F5138" s="89">
        <v>0</v>
      </c>
      <c r="G5138" s="89">
        <v>1016.2</v>
      </c>
      <c r="H5138">
        <v>0.83</v>
      </c>
      <c r="I5138" t="s">
        <v>12</v>
      </c>
      <c r="J5138">
        <v>1.1000000000000001</v>
      </c>
      <c r="K5138">
        <v>1</v>
      </c>
      <c r="L5138">
        <v>2026</v>
      </c>
      <c r="M5138" t="s">
        <v>382</v>
      </c>
      <c r="N5138" s="89" cm="1">
        <f t="array" ref="N5138">IF(ISNUMBER(_34_KNMI_Stations[[#This Row],[Etmaal temperatuur °C]]),IF(_34_KNMI_Stations[[#This Row],[Etmaal temperatuur °C]]&lt;stookgrens[],stookgrens[]-_34_KNMI_Stations[[#This Row],[Etmaal temperatuur °C]],0),"")</f>
        <v>16.5</v>
      </c>
      <c r="O5138" s="89">
        <f>_34_KNMI_Stations[[#This Row],[graaddagen]]*_34_KNMI_Stations[[#This Row],[Gewogen factor]]</f>
        <v>18.150000000000002</v>
      </c>
      <c r="P5138" s="89" cm="1">
        <f t="array" ref="P5138">IF(ISNUMBER(_34_KNMI_Stations[[#This Row],[Etmaal temperatuur °C]]),IF(_34_KNMI_Stations[[#This Row],[Etmaal temperatuur °C]]&gt;stookgrens[],_34_KNMI_Stations[[#This Row],[Etmaal temperatuur °C]]-stookgrens[],0),"")</f>
        <v>0</v>
      </c>
    </row>
    <row r="5139" spans="1:16" x14ac:dyDescent="0.25">
      <c r="A5139">
        <v>275</v>
      </c>
      <c r="B5139" s="110">
        <v>46043</v>
      </c>
      <c r="C5139" s="89">
        <v>4.5</v>
      </c>
      <c r="D5139" s="89">
        <v>4</v>
      </c>
      <c r="E5139" s="96">
        <v>325</v>
      </c>
      <c r="F5139" s="89">
        <v>-0.1</v>
      </c>
      <c r="G5139" s="89">
        <v>1002.9</v>
      </c>
      <c r="H5139">
        <v>0.74</v>
      </c>
      <c r="I5139" t="s">
        <v>12</v>
      </c>
      <c r="J5139">
        <v>1.1000000000000001</v>
      </c>
      <c r="K5139">
        <v>1</v>
      </c>
      <c r="L5139">
        <v>2026</v>
      </c>
      <c r="M5139" t="s">
        <v>382</v>
      </c>
      <c r="N5139" s="89" cm="1">
        <f t="array" ref="N5139">IF(ISNUMBER(_34_KNMI_Stations[[#This Row],[Etmaal temperatuur °C]]),IF(_34_KNMI_Stations[[#This Row],[Etmaal temperatuur °C]]&lt;stookgrens[],stookgrens[]-_34_KNMI_Stations[[#This Row],[Etmaal temperatuur °C]],0),"")</f>
        <v>14</v>
      </c>
      <c r="O5139" s="89">
        <f>_34_KNMI_Stations[[#This Row],[graaddagen]]*_34_KNMI_Stations[[#This Row],[Gewogen factor]]</f>
        <v>15.400000000000002</v>
      </c>
      <c r="P5139" s="89" cm="1">
        <f t="array" ref="P5139">IF(ISNUMBER(_34_KNMI_Stations[[#This Row],[Etmaal temperatuur °C]]),IF(_34_KNMI_Stations[[#This Row],[Etmaal temperatuur °C]]&gt;stookgrens[],_34_KNMI_Stations[[#This Row],[Etmaal temperatuur °C]]-stookgrens[],0),"")</f>
        <v>0</v>
      </c>
    </row>
    <row r="5140" spans="1:16" x14ac:dyDescent="0.25">
      <c r="A5140">
        <v>275</v>
      </c>
      <c r="B5140" s="110">
        <v>46044</v>
      </c>
      <c r="C5140" s="89">
        <v>3.3</v>
      </c>
      <c r="D5140" s="89">
        <v>1.5</v>
      </c>
      <c r="E5140" s="96">
        <v>500</v>
      </c>
      <c r="F5140" s="89">
        <v>0</v>
      </c>
      <c r="G5140" s="89">
        <v>996.5</v>
      </c>
      <c r="H5140">
        <v>0.7</v>
      </c>
      <c r="I5140" t="s">
        <v>12</v>
      </c>
      <c r="J5140">
        <v>1.1000000000000001</v>
      </c>
      <c r="K5140">
        <v>1</v>
      </c>
      <c r="L5140">
        <v>2026</v>
      </c>
      <c r="M5140" t="s">
        <v>382</v>
      </c>
      <c r="N5140" s="89" cm="1">
        <f t="array" ref="N5140">IF(ISNUMBER(_34_KNMI_Stations[[#This Row],[Etmaal temperatuur °C]]),IF(_34_KNMI_Stations[[#This Row],[Etmaal temperatuur °C]]&lt;stookgrens[],stookgrens[]-_34_KNMI_Stations[[#This Row],[Etmaal temperatuur °C]],0),"")</f>
        <v>16.5</v>
      </c>
      <c r="O5140" s="89">
        <f>_34_KNMI_Stations[[#This Row],[graaddagen]]*_34_KNMI_Stations[[#This Row],[Gewogen factor]]</f>
        <v>18.150000000000002</v>
      </c>
      <c r="P5140" s="89" cm="1">
        <f t="array" ref="P5140">IF(ISNUMBER(_34_KNMI_Stations[[#This Row],[Etmaal temperatuur °C]]),IF(_34_KNMI_Stations[[#This Row],[Etmaal temperatuur °C]]&gt;stookgrens[],_34_KNMI_Stations[[#This Row],[Etmaal temperatuur °C]]-stookgrens[],0),"")</f>
        <v>0</v>
      </c>
    </row>
    <row r="5141" spans="1:16" x14ac:dyDescent="0.25">
      <c r="A5141">
        <v>275</v>
      </c>
      <c r="B5141" s="110">
        <v>46045</v>
      </c>
      <c r="C5141" s="89">
        <v>3.7</v>
      </c>
      <c r="D5141" s="89">
        <v>3.3</v>
      </c>
      <c r="E5141" s="96">
        <v>219</v>
      </c>
      <c r="F5141" s="89">
        <v>0.1</v>
      </c>
      <c r="G5141" s="89">
        <v>995.7</v>
      </c>
      <c r="H5141">
        <v>0.83</v>
      </c>
      <c r="I5141" t="s">
        <v>12</v>
      </c>
      <c r="J5141">
        <v>1.1000000000000001</v>
      </c>
      <c r="K5141">
        <v>1</v>
      </c>
      <c r="L5141">
        <v>2026</v>
      </c>
      <c r="M5141" t="s">
        <v>382</v>
      </c>
      <c r="N5141" s="89" cm="1">
        <f t="array" ref="N5141">IF(ISNUMBER(_34_KNMI_Stations[[#This Row],[Etmaal temperatuur °C]]),IF(_34_KNMI_Stations[[#This Row],[Etmaal temperatuur °C]]&lt;stookgrens[],stookgrens[]-_34_KNMI_Stations[[#This Row],[Etmaal temperatuur °C]],0),"")</f>
        <v>14.7</v>
      </c>
      <c r="O5141" s="89">
        <f>_34_KNMI_Stations[[#This Row],[graaddagen]]*_34_KNMI_Stations[[#This Row],[Gewogen factor]]</f>
        <v>16.170000000000002</v>
      </c>
      <c r="P5141" s="89" cm="1">
        <f t="array" ref="P5141">IF(ISNUMBER(_34_KNMI_Stations[[#This Row],[Etmaal temperatuur °C]]),IF(_34_KNMI_Stations[[#This Row],[Etmaal temperatuur °C]]&gt;stookgrens[],_34_KNMI_Stations[[#This Row],[Etmaal temperatuur °C]]-stookgrens[],0),"")</f>
        <v>0</v>
      </c>
    </row>
    <row r="5142" spans="1:16" x14ac:dyDescent="0.25">
      <c r="A5142">
        <v>275</v>
      </c>
      <c r="B5142" s="110">
        <v>46046</v>
      </c>
      <c r="C5142" s="89">
        <v>2.8</v>
      </c>
      <c r="D5142" s="89">
        <v>1.3</v>
      </c>
      <c r="E5142" s="96">
        <v>483</v>
      </c>
      <c r="F5142" s="89">
        <v>0</v>
      </c>
      <c r="G5142" s="89">
        <v>1001.7</v>
      </c>
      <c r="H5142">
        <v>0.81</v>
      </c>
      <c r="I5142" t="s">
        <v>12</v>
      </c>
      <c r="J5142">
        <v>1.1000000000000001</v>
      </c>
      <c r="K5142">
        <v>1</v>
      </c>
      <c r="L5142">
        <v>2026</v>
      </c>
      <c r="M5142" t="s">
        <v>382</v>
      </c>
      <c r="N5142" s="89" cm="1">
        <f t="array" ref="N5142">IF(ISNUMBER(_34_KNMI_Stations[[#This Row],[Etmaal temperatuur °C]]),IF(_34_KNMI_Stations[[#This Row],[Etmaal temperatuur °C]]&lt;stookgrens[],stookgrens[]-_34_KNMI_Stations[[#This Row],[Etmaal temperatuur °C]],0),"")</f>
        <v>16.7</v>
      </c>
      <c r="O5142" s="89">
        <f>_34_KNMI_Stations[[#This Row],[graaddagen]]*_34_KNMI_Stations[[#This Row],[Gewogen factor]]</f>
        <v>18.37</v>
      </c>
      <c r="P5142" s="89" cm="1">
        <f t="array" ref="P5142">IF(ISNUMBER(_34_KNMI_Stations[[#This Row],[Etmaal temperatuur °C]]),IF(_34_KNMI_Stations[[#This Row],[Etmaal temperatuur °C]]&gt;stookgrens[],_34_KNMI_Stations[[#This Row],[Etmaal temperatuur °C]]-stookgrens[],0),"")</f>
        <v>0</v>
      </c>
    </row>
    <row r="5143" spans="1:16" x14ac:dyDescent="0.25">
      <c r="A5143">
        <v>275</v>
      </c>
      <c r="B5143" s="110">
        <v>46047</v>
      </c>
      <c r="C5143" s="89">
        <v>2.8</v>
      </c>
      <c r="D5143" s="89">
        <v>-1.5</v>
      </c>
      <c r="E5143" s="96">
        <v>256</v>
      </c>
      <c r="F5143" s="89">
        <v>0</v>
      </c>
      <c r="G5143" s="89">
        <v>999.4</v>
      </c>
      <c r="H5143">
        <v>0.86</v>
      </c>
      <c r="I5143" t="s">
        <v>12</v>
      </c>
      <c r="J5143">
        <v>1.1000000000000001</v>
      </c>
      <c r="K5143">
        <v>1</v>
      </c>
      <c r="L5143">
        <v>2026</v>
      </c>
      <c r="M5143" t="s">
        <v>382</v>
      </c>
      <c r="N5143" s="89" cm="1">
        <f t="array" ref="N5143">IF(ISNUMBER(_34_KNMI_Stations[[#This Row],[Etmaal temperatuur °C]]),IF(_34_KNMI_Stations[[#This Row],[Etmaal temperatuur °C]]&lt;stookgrens[],stookgrens[]-_34_KNMI_Stations[[#This Row],[Etmaal temperatuur °C]],0),"")</f>
        <v>19.5</v>
      </c>
      <c r="O5143" s="89">
        <f>_34_KNMI_Stations[[#This Row],[graaddagen]]*_34_KNMI_Stations[[#This Row],[Gewogen factor]]</f>
        <v>21.450000000000003</v>
      </c>
      <c r="P5143" s="89" cm="1">
        <f t="array" ref="P5143">IF(ISNUMBER(_34_KNMI_Stations[[#This Row],[Etmaal temperatuur °C]]),IF(_34_KNMI_Stations[[#This Row],[Etmaal temperatuur °C]]&gt;stookgrens[],_34_KNMI_Stations[[#This Row],[Etmaal temperatuur °C]]-stookgrens[],0),"")</f>
        <v>0</v>
      </c>
    </row>
    <row r="5144" spans="1:16" x14ac:dyDescent="0.25">
      <c r="A5144">
        <v>275</v>
      </c>
      <c r="B5144" s="110">
        <v>46048</v>
      </c>
      <c r="C5144" s="89">
        <v>2.4</v>
      </c>
      <c r="D5144" s="89">
        <v>0.2</v>
      </c>
      <c r="E5144" s="96">
        <v>120</v>
      </c>
      <c r="F5144" s="89">
        <v>0</v>
      </c>
      <c r="G5144" s="89">
        <v>1002.1</v>
      </c>
      <c r="H5144">
        <v>0.89</v>
      </c>
      <c r="I5144" t="s">
        <v>12</v>
      </c>
      <c r="J5144">
        <v>1.1000000000000001</v>
      </c>
      <c r="K5144">
        <v>1</v>
      </c>
      <c r="L5144">
        <v>2026</v>
      </c>
      <c r="M5144" t="s">
        <v>383</v>
      </c>
      <c r="N5144" s="89" cm="1">
        <f t="array" ref="N5144">IF(ISNUMBER(_34_KNMI_Stations[[#This Row],[Etmaal temperatuur °C]]),IF(_34_KNMI_Stations[[#This Row],[Etmaal temperatuur °C]]&lt;stookgrens[],stookgrens[]-_34_KNMI_Stations[[#This Row],[Etmaal temperatuur °C]],0),"")</f>
        <v>17.8</v>
      </c>
      <c r="O5144" s="89">
        <f>_34_KNMI_Stations[[#This Row],[graaddagen]]*_34_KNMI_Stations[[#This Row],[Gewogen factor]]</f>
        <v>19.580000000000002</v>
      </c>
      <c r="P5144" s="89" cm="1">
        <f t="array" ref="P5144">IF(ISNUMBER(_34_KNMI_Stations[[#This Row],[Etmaal temperatuur °C]]),IF(_34_KNMI_Stations[[#This Row],[Etmaal temperatuur °C]]&gt;stookgrens[],_34_KNMI_Stations[[#This Row],[Etmaal temperatuur °C]]-stookgrens[],0),"")</f>
        <v>0</v>
      </c>
    </row>
    <row r="5145" spans="1:16" x14ac:dyDescent="0.25">
      <c r="A5145">
        <v>275</v>
      </c>
      <c r="B5145" s="110">
        <v>46049</v>
      </c>
      <c r="C5145" s="89">
        <v>3.8</v>
      </c>
      <c r="D5145" s="89">
        <v>1.3</v>
      </c>
      <c r="E5145" s="96">
        <v>225</v>
      </c>
      <c r="F5145" s="89">
        <v>4.0999999999999996</v>
      </c>
      <c r="G5145" s="89">
        <v>996.5</v>
      </c>
      <c r="H5145">
        <v>0.89</v>
      </c>
      <c r="I5145" t="s">
        <v>12</v>
      </c>
      <c r="J5145">
        <v>1.1000000000000001</v>
      </c>
      <c r="K5145">
        <v>1</v>
      </c>
      <c r="L5145">
        <v>2026</v>
      </c>
      <c r="M5145" t="s">
        <v>383</v>
      </c>
      <c r="N5145" s="89" cm="1">
        <f t="array" ref="N5145">IF(ISNUMBER(_34_KNMI_Stations[[#This Row],[Etmaal temperatuur °C]]),IF(_34_KNMI_Stations[[#This Row],[Etmaal temperatuur °C]]&lt;stookgrens[],stookgrens[]-_34_KNMI_Stations[[#This Row],[Etmaal temperatuur °C]],0),"")</f>
        <v>16.7</v>
      </c>
      <c r="O5145" s="89">
        <f>_34_KNMI_Stations[[#This Row],[graaddagen]]*_34_KNMI_Stations[[#This Row],[Gewogen factor]]</f>
        <v>18.37</v>
      </c>
      <c r="P5145" s="89" cm="1">
        <f t="array" ref="P5145">IF(ISNUMBER(_34_KNMI_Stations[[#This Row],[Etmaal temperatuur °C]]),IF(_34_KNMI_Stations[[#This Row],[Etmaal temperatuur °C]]&gt;stookgrens[],_34_KNMI_Stations[[#This Row],[Etmaal temperatuur °C]]-stookgrens[],0),"")</f>
        <v>0</v>
      </c>
    </row>
    <row r="5146" spans="1:16" x14ac:dyDescent="0.25">
      <c r="A5146">
        <v>275</v>
      </c>
      <c r="B5146" s="110">
        <v>46050</v>
      </c>
      <c r="C5146" s="89">
        <v>3.3</v>
      </c>
      <c r="D5146" s="89">
        <v>1.4</v>
      </c>
      <c r="E5146" s="96">
        <v>126</v>
      </c>
      <c r="F5146" s="89">
        <v>1</v>
      </c>
      <c r="G5146" s="89">
        <v>996.3</v>
      </c>
      <c r="H5146">
        <v>0.95</v>
      </c>
      <c r="I5146" t="s">
        <v>12</v>
      </c>
      <c r="J5146">
        <v>1.1000000000000001</v>
      </c>
      <c r="K5146">
        <v>1</v>
      </c>
      <c r="L5146">
        <v>2026</v>
      </c>
      <c r="M5146" t="s">
        <v>383</v>
      </c>
      <c r="N5146" s="89" cm="1">
        <f t="array" ref="N5146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5146" s="89">
        <f>_34_KNMI_Stations[[#This Row],[graaddagen]]*_34_KNMI_Stations[[#This Row],[Gewogen factor]]</f>
        <v>18.260000000000002</v>
      </c>
      <c r="P5146" s="89" cm="1">
        <f t="array" ref="P5146">IF(ISNUMBER(_34_KNMI_Stations[[#This Row],[Etmaal temperatuur °C]]),IF(_34_KNMI_Stations[[#This Row],[Etmaal temperatuur °C]]&gt;stookgrens[],_34_KNMI_Stations[[#This Row],[Etmaal temperatuur °C]]-stookgrens[],0),"")</f>
        <v>0</v>
      </c>
    </row>
    <row r="5147" spans="1:16" x14ac:dyDescent="0.25">
      <c r="A5147">
        <v>275</v>
      </c>
      <c r="B5147" s="110">
        <v>46051</v>
      </c>
      <c r="C5147" s="89">
        <v>3.1</v>
      </c>
      <c r="D5147" s="89">
        <v>-0.3</v>
      </c>
      <c r="E5147" s="96">
        <v>79</v>
      </c>
      <c r="F5147" s="89">
        <v>2</v>
      </c>
      <c r="G5147" s="89">
        <v>999.8</v>
      </c>
      <c r="H5147">
        <v>0.93</v>
      </c>
      <c r="I5147" t="s">
        <v>12</v>
      </c>
      <c r="J5147">
        <v>1.1000000000000001</v>
      </c>
      <c r="K5147">
        <v>1</v>
      </c>
      <c r="L5147">
        <v>2026</v>
      </c>
      <c r="M5147" t="s">
        <v>383</v>
      </c>
      <c r="N5147" s="89" cm="1">
        <f t="array" ref="N5147">IF(ISNUMBER(_34_KNMI_Stations[[#This Row],[Etmaal temperatuur °C]]),IF(_34_KNMI_Stations[[#This Row],[Etmaal temperatuur °C]]&lt;stookgrens[],stookgrens[]-_34_KNMI_Stations[[#This Row],[Etmaal temperatuur °C]],0),"")</f>
        <v>18.3</v>
      </c>
      <c r="O5147" s="89">
        <f>_34_KNMI_Stations[[#This Row],[graaddagen]]*_34_KNMI_Stations[[#This Row],[Gewogen factor]]</f>
        <v>20.130000000000003</v>
      </c>
      <c r="P5147" s="89" cm="1">
        <f t="array" ref="P5147">IF(ISNUMBER(_34_KNMI_Stations[[#This Row],[Etmaal temperatuur °C]]),IF(_34_KNMI_Stations[[#This Row],[Etmaal temperatuur °C]]&gt;stookgrens[],_34_KNMI_Stations[[#This Row],[Etmaal temperatuur °C]]-stookgrens[],0),"")</f>
        <v>0</v>
      </c>
    </row>
    <row r="5148" spans="1:16" x14ac:dyDescent="0.25">
      <c r="A5148">
        <v>275</v>
      </c>
      <c r="B5148" s="110">
        <v>46052</v>
      </c>
      <c r="C5148" s="89">
        <v>3.8</v>
      </c>
      <c r="D5148" s="89">
        <v>1</v>
      </c>
      <c r="E5148" s="96">
        <v>287</v>
      </c>
      <c r="F5148" s="89">
        <v>0</v>
      </c>
      <c r="G5148" s="89">
        <v>997.8</v>
      </c>
      <c r="H5148">
        <v>0.92</v>
      </c>
      <c r="I5148" t="s">
        <v>12</v>
      </c>
      <c r="J5148">
        <v>1.1000000000000001</v>
      </c>
      <c r="K5148">
        <v>1</v>
      </c>
      <c r="L5148">
        <v>2026</v>
      </c>
      <c r="M5148" t="s">
        <v>383</v>
      </c>
      <c r="N5148" s="89" cm="1">
        <f t="array" ref="N5148">IF(ISNUMBER(_34_KNMI_Stations[[#This Row],[Etmaal temperatuur °C]]),IF(_34_KNMI_Stations[[#This Row],[Etmaal temperatuur °C]]&lt;stookgrens[],stookgrens[]-_34_KNMI_Stations[[#This Row],[Etmaal temperatuur °C]],0),"")</f>
        <v>17</v>
      </c>
      <c r="O5148" s="89">
        <f>_34_KNMI_Stations[[#This Row],[graaddagen]]*_34_KNMI_Stations[[#This Row],[Gewogen factor]]</f>
        <v>18.700000000000003</v>
      </c>
      <c r="P5148" s="89" cm="1">
        <f t="array" ref="P5148">IF(ISNUMBER(_34_KNMI_Stations[[#This Row],[Etmaal temperatuur °C]]),IF(_34_KNMI_Stations[[#This Row],[Etmaal temperatuur °C]]&gt;stookgrens[],_34_KNMI_Stations[[#This Row],[Etmaal temperatuur °C]]-stookgrens[],0),"")</f>
        <v>0</v>
      </c>
    </row>
    <row r="5149" spans="1:16" x14ac:dyDescent="0.25">
      <c r="A5149">
        <v>275</v>
      </c>
      <c r="B5149" s="110">
        <v>46053</v>
      </c>
      <c r="C5149" s="89">
        <v>3.5</v>
      </c>
      <c r="D5149" s="89">
        <v>4.5</v>
      </c>
      <c r="E5149" s="96">
        <v>238</v>
      </c>
      <c r="F5149" s="89">
        <v>0.8</v>
      </c>
      <c r="G5149" s="89">
        <v>1002.3</v>
      </c>
      <c r="H5149">
        <v>0.93</v>
      </c>
      <c r="I5149" t="s">
        <v>12</v>
      </c>
      <c r="J5149">
        <v>1.1000000000000001</v>
      </c>
      <c r="K5149">
        <v>1</v>
      </c>
      <c r="L5149">
        <v>2026</v>
      </c>
      <c r="M5149" t="s">
        <v>383</v>
      </c>
      <c r="N5149" s="89" cm="1">
        <f t="array" ref="N5149">IF(ISNUMBER(_34_KNMI_Stations[[#This Row],[Etmaal temperatuur °C]]),IF(_34_KNMI_Stations[[#This Row],[Etmaal temperatuur °C]]&lt;stookgrens[],stookgrens[]-_34_KNMI_Stations[[#This Row],[Etmaal temperatuur °C]],0),"")</f>
        <v>13.5</v>
      </c>
      <c r="O5149" s="89">
        <f>_34_KNMI_Stations[[#This Row],[graaddagen]]*_34_KNMI_Stations[[#This Row],[Gewogen factor]]</f>
        <v>14.850000000000001</v>
      </c>
      <c r="P5149" s="89" cm="1">
        <f t="array" ref="P5149">IF(ISNUMBER(_34_KNMI_Stations[[#This Row],[Etmaal temperatuur °C]]),IF(_34_KNMI_Stations[[#This Row],[Etmaal temperatuur °C]]&gt;stookgrens[],_34_KNMI_Stations[[#This Row],[Etmaal temperatuur °C]]-stookgrens[],0),"")</f>
        <v>0</v>
      </c>
    </row>
    <row r="5150" spans="1:16" x14ac:dyDescent="0.25">
      <c r="A5150">
        <v>277</v>
      </c>
      <c r="B5150" s="110">
        <v>45658</v>
      </c>
      <c r="C5150" s="89">
        <v>13</v>
      </c>
      <c r="D5150" s="89">
        <v>7.4</v>
      </c>
      <c r="E5150" s="96">
        <v>23</v>
      </c>
      <c r="F5150" s="89">
        <v>18.899999999999999</v>
      </c>
      <c r="G5150" s="89"/>
      <c r="H5150">
        <v>0.88</v>
      </c>
      <c r="I5150" t="s">
        <v>13</v>
      </c>
      <c r="J5150">
        <v>1.1000000000000001</v>
      </c>
      <c r="K5150">
        <v>1</v>
      </c>
      <c r="L5150">
        <v>2025</v>
      </c>
      <c r="M5150" t="s">
        <v>59</v>
      </c>
      <c r="N5150" s="89" cm="1">
        <f t="array" ref="N5150">IF(ISNUMBER(_34_KNMI_Stations[[#This Row],[Etmaal temperatuur °C]]),IF(_34_KNMI_Stations[[#This Row],[Etmaal temperatuur °C]]&lt;stookgrens[],stookgrens[]-_34_KNMI_Stations[[#This Row],[Etmaal temperatuur °C]],0),"")</f>
        <v>10.6</v>
      </c>
      <c r="O5150" s="89">
        <f>_34_KNMI_Stations[[#This Row],[graaddagen]]*_34_KNMI_Stations[[#This Row],[Gewogen factor]]</f>
        <v>11.66</v>
      </c>
      <c r="P5150" s="89" cm="1">
        <f t="array" ref="P5150">IF(ISNUMBER(_34_KNMI_Stations[[#This Row],[Etmaal temperatuur °C]]),IF(_34_KNMI_Stations[[#This Row],[Etmaal temperatuur °C]]&gt;stookgrens[],_34_KNMI_Stations[[#This Row],[Etmaal temperatuur °C]]-stookgrens[],0),"")</f>
        <v>0</v>
      </c>
    </row>
    <row r="5151" spans="1:16" x14ac:dyDescent="0.25">
      <c r="A5151">
        <v>277</v>
      </c>
      <c r="B5151" s="110">
        <v>45659</v>
      </c>
      <c r="C5151" s="89">
        <v>9</v>
      </c>
      <c r="D5151" s="89">
        <v>5</v>
      </c>
      <c r="E5151" s="96">
        <v>273</v>
      </c>
      <c r="F5151" s="89">
        <v>2.6</v>
      </c>
      <c r="G5151" s="89"/>
      <c r="H5151">
        <v>0.74</v>
      </c>
      <c r="I5151" t="s">
        <v>13</v>
      </c>
      <c r="J5151">
        <v>1.1000000000000001</v>
      </c>
      <c r="K5151">
        <v>1</v>
      </c>
      <c r="L5151">
        <v>2025</v>
      </c>
      <c r="M5151" t="s">
        <v>59</v>
      </c>
      <c r="N5151" s="89" cm="1">
        <f t="array" ref="N5151">IF(ISNUMBER(_34_KNMI_Stations[[#This Row],[Etmaal temperatuur °C]]),IF(_34_KNMI_Stations[[#This Row],[Etmaal temperatuur °C]]&lt;stookgrens[],stookgrens[]-_34_KNMI_Stations[[#This Row],[Etmaal temperatuur °C]],0),"")</f>
        <v>13</v>
      </c>
      <c r="O5151" s="89">
        <f>_34_KNMI_Stations[[#This Row],[graaddagen]]*_34_KNMI_Stations[[#This Row],[Gewogen factor]]</f>
        <v>14.3</v>
      </c>
      <c r="P5151" s="89" cm="1">
        <f t="array" ref="P5151">IF(ISNUMBER(_34_KNMI_Stations[[#This Row],[Etmaal temperatuur °C]]),IF(_34_KNMI_Stations[[#This Row],[Etmaal temperatuur °C]]&gt;stookgrens[],_34_KNMI_Stations[[#This Row],[Etmaal temperatuur °C]]-stookgrens[],0),"")</f>
        <v>0</v>
      </c>
    </row>
    <row r="5152" spans="1:16" x14ac:dyDescent="0.25">
      <c r="A5152">
        <v>277</v>
      </c>
      <c r="B5152" s="110">
        <v>45660</v>
      </c>
      <c r="C5152" s="89">
        <v>10.5</v>
      </c>
      <c r="D5152" s="89">
        <v>3.9</v>
      </c>
      <c r="E5152" s="96">
        <v>156</v>
      </c>
      <c r="F5152" s="89">
        <v>2.7</v>
      </c>
      <c r="G5152" s="89"/>
      <c r="H5152">
        <v>0.73</v>
      </c>
      <c r="I5152" t="s">
        <v>13</v>
      </c>
      <c r="J5152">
        <v>1.1000000000000001</v>
      </c>
      <c r="K5152">
        <v>1</v>
      </c>
      <c r="L5152">
        <v>2025</v>
      </c>
      <c r="M5152" t="s">
        <v>59</v>
      </c>
      <c r="N5152" s="89" cm="1">
        <f t="array" ref="N5152">IF(ISNUMBER(_34_KNMI_Stations[[#This Row],[Etmaal temperatuur °C]]),IF(_34_KNMI_Stations[[#This Row],[Etmaal temperatuur °C]]&lt;stookgrens[],stookgrens[]-_34_KNMI_Stations[[#This Row],[Etmaal temperatuur °C]],0),"")</f>
        <v>14.1</v>
      </c>
      <c r="O5152" s="89">
        <f>_34_KNMI_Stations[[#This Row],[graaddagen]]*_34_KNMI_Stations[[#This Row],[Gewogen factor]]</f>
        <v>15.510000000000002</v>
      </c>
      <c r="P5152" s="89" cm="1">
        <f t="array" ref="P5152">IF(ISNUMBER(_34_KNMI_Stations[[#This Row],[Etmaal temperatuur °C]]),IF(_34_KNMI_Stations[[#This Row],[Etmaal temperatuur °C]]&gt;stookgrens[],_34_KNMI_Stations[[#This Row],[Etmaal temperatuur °C]]-stookgrens[],0),"")</f>
        <v>0</v>
      </c>
    </row>
    <row r="5153" spans="1:16" x14ac:dyDescent="0.25">
      <c r="A5153">
        <v>277</v>
      </c>
      <c r="B5153" s="110">
        <v>45661</v>
      </c>
      <c r="C5153" s="89">
        <v>3.8</v>
      </c>
      <c r="D5153" s="89">
        <v>1.9</v>
      </c>
      <c r="E5153" s="96">
        <v>110</v>
      </c>
      <c r="F5153" s="89">
        <v>10.9</v>
      </c>
      <c r="G5153" s="89"/>
      <c r="H5153">
        <v>0.92</v>
      </c>
      <c r="I5153" t="s">
        <v>13</v>
      </c>
      <c r="J5153">
        <v>1.1000000000000001</v>
      </c>
      <c r="K5153">
        <v>1</v>
      </c>
      <c r="L5153">
        <v>2025</v>
      </c>
      <c r="M5153" t="s">
        <v>59</v>
      </c>
      <c r="N5153" s="89" cm="1">
        <f t="array" ref="N5153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5153" s="89">
        <f>_34_KNMI_Stations[[#This Row],[graaddagen]]*_34_KNMI_Stations[[#This Row],[Gewogen factor]]</f>
        <v>17.710000000000004</v>
      </c>
      <c r="P5153" s="89" cm="1">
        <f t="array" ref="P5153">IF(ISNUMBER(_34_KNMI_Stations[[#This Row],[Etmaal temperatuur °C]]),IF(_34_KNMI_Stations[[#This Row],[Etmaal temperatuur °C]]&gt;stookgrens[],_34_KNMI_Stations[[#This Row],[Etmaal temperatuur °C]]-stookgrens[],0),"")</f>
        <v>0</v>
      </c>
    </row>
    <row r="5154" spans="1:16" x14ac:dyDescent="0.25">
      <c r="A5154">
        <v>277</v>
      </c>
      <c r="B5154" s="110">
        <v>45662</v>
      </c>
      <c r="C5154" s="89">
        <v>6.3</v>
      </c>
      <c r="D5154" s="89">
        <v>3</v>
      </c>
      <c r="E5154" s="96">
        <v>53</v>
      </c>
      <c r="F5154" s="89">
        <v>9.8000000000000007</v>
      </c>
      <c r="G5154" s="89"/>
      <c r="H5154">
        <v>0.92</v>
      </c>
      <c r="I5154" t="s">
        <v>13</v>
      </c>
      <c r="J5154">
        <v>1.1000000000000001</v>
      </c>
      <c r="K5154">
        <v>1</v>
      </c>
      <c r="L5154">
        <v>2025</v>
      </c>
      <c r="M5154" t="s">
        <v>59</v>
      </c>
      <c r="N5154" s="89" cm="1">
        <f t="array" ref="N5154">IF(ISNUMBER(_34_KNMI_Stations[[#This Row],[Etmaal temperatuur °C]]),IF(_34_KNMI_Stations[[#This Row],[Etmaal temperatuur °C]]&lt;stookgrens[],stookgrens[]-_34_KNMI_Stations[[#This Row],[Etmaal temperatuur °C]],0),"")</f>
        <v>15</v>
      </c>
      <c r="O5154" s="89">
        <f>_34_KNMI_Stations[[#This Row],[graaddagen]]*_34_KNMI_Stations[[#This Row],[Gewogen factor]]</f>
        <v>16.5</v>
      </c>
      <c r="P5154" s="89" cm="1">
        <f t="array" ref="P5154">IF(ISNUMBER(_34_KNMI_Stations[[#This Row],[Etmaal temperatuur °C]]),IF(_34_KNMI_Stations[[#This Row],[Etmaal temperatuur °C]]&gt;stookgrens[],_34_KNMI_Stations[[#This Row],[Etmaal temperatuur °C]]-stookgrens[],0),"")</f>
        <v>0</v>
      </c>
    </row>
    <row r="5155" spans="1:16" x14ac:dyDescent="0.25">
      <c r="A5155">
        <v>277</v>
      </c>
      <c r="B5155" s="110">
        <v>45663</v>
      </c>
      <c r="C5155" s="89">
        <v>11.8</v>
      </c>
      <c r="D5155" s="89">
        <v>8.5</v>
      </c>
      <c r="E5155" s="96">
        <v>122</v>
      </c>
      <c r="F5155" s="89">
        <v>3.6</v>
      </c>
      <c r="G5155" s="89"/>
      <c r="H5155">
        <v>0.82</v>
      </c>
      <c r="I5155" t="s">
        <v>13</v>
      </c>
      <c r="J5155">
        <v>1.1000000000000001</v>
      </c>
      <c r="K5155">
        <v>1</v>
      </c>
      <c r="L5155">
        <v>2025</v>
      </c>
      <c r="M5155" t="s">
        <v>111</v>
      </c>
      <c r="N5155" s="89" cm="1">
        <f t="array" ref="N5155">IF(ISNUMBER(_34_KNMI_Stations[[#This Row],[Etmaal temperatuur °C]]),IF(_34_KNMI_Stations[[#This Row],[Etmaal temperatuur °C]]&lt;stookgrens[],stookgrens[]-_34_KNMI_Stations[[#This Row],[Etmaal temperatuur °C]],0),"")</f>
        <v>9.5</v>
      </c>
      <c r="O5155" s="89">
        <f>_34_KNMI_Stations[[#This Row],[graaddagen]]*_34_KNMI_Stations[[#This Row],[Gewogen factor]]</f>
        <v>10.450000000000001</v>
      </c>
      <c r="P5155" s="89" cm="1">
        <f t="array" ref="P5155">IF(ISNUMBER(_34_KNMI_Stations[[#This Row],[Etmaal temperatuur °C]]),IF(_34_KNMI_Stations[[#This Row],[Etmaal temperatuur °C]]&gt;stookgrens[],_34_KNMI_Stations[[#This Row],[Etmaal temperatuur °C]]-stookgrens[],0),"")</f>
        <v>0</v>
      </c>
    </row>
    <row r="5156" spans="1:16" x14ac:dyDescent="0.25">
      <c r="A5156">
        <v>277</v>
      </c>
      <c r="B5156" s="110">
        <v>45664</v>
      </c>
      <c r="C5156" s="89">
        <v>7.1</v>
      </c>
      <c r="D5156" s="89">
        <v>4</v>
      </c>
      <c r="E5156" s="96">
        <v>236</v>
      </c>
      <c r="F5156" s="89">
        <v>0.8</v>
      </c>
      <c r="G5156" s="89"/>
      <c r="H5156">
        <v>0.8</v>
      </c>
      <c r="I5156" t="s">
        <v>13</v>
      </c>
      <c r="J5156">
        <v>1.1000000000000001</v>
      </c>
      <c r="K5156">
        <v>1</v>
      </c>
      <c r="L5156">
        <v>2025</v>
      </c>
      <c r="M5156" t="s">
        <v>111</v>
      </c>
      <c r="N5156" s="89" cm="1">
        <f t="array" ref="N5156">IF(ISNUMBER(_34_KNMI_Stations[[#This Row],[Etmaal temperatuur °C]]),IF(_34_KNMI_Stations[[#This Row],[Etmaal temperatuur °C]]&lt;stookgrens[],stookgrens[]-_34_KNMI_Stations[[#This Row],[Etmaal temperatuur °C]],0),"")</f>
        <v>14</v>
      </c>
      <c r="O5156" s="89">
        <f>_34_KNMI_Stations[[#This Row],[graaddagen]]*_34_KNMI_Stations[[#This Row],[Gewogen factor]]</f>
        <v>15.400000000000002</v>
      </c>
      <c r="P5156" s="89" cm="1">
        <f t="array" ref="P5156">IF(ISNUMBER(_34_KNMI_Stations[[#This Row],[Etmaal temperatuur °C]]),IF(_34_KNMI_Stations[[#This Row],[Etmaal temperatuur °C]]&gt;stookgrens[],_34_KNMI_Stations[[#This Row],[Etmaal temperatuur °C]]-stookgrens[],0),"")</f>
        <v>0</v>
      </c>
    </row>
    <row r="5157" spans="1:16" x14ac:dyDescent="0.25">
      <c r="A5157">
        <v>277</v>
      </c>
      <c r="B5157" s="110">
        <v>45665</v>
      </c>
      <c r="C5157" s="89">
        <v>6.1</v>
      </c>
      <c r="D5157" s="89">
        <v>3.1</v>
      </c>
      <c r="E5157" s="96">
        <v>217</v>
      </c>
      <c r="F5157" s="89">
        <v>3.4</v>
      </c>
      <c r="G5157" s="89"/>
      <c r="H5157">
        <v>0.85</v>
      </c>
      <c r="I5157" t="s">
        <v>13</v>
      </c>
      <c r="J5157">
        <v>1.1000000000000001</v>
      </c>
      <c r="K5157">
        <v>1</v>
      </c>
      <c r="L5157">
        <v>2025</v>
      </c>
      <c r="M5157" t="s">
        <v>111</v>
      </c>
      <c r="N5157" s="89" cm="1">
        <f t="array" ref="N5157">IF(ISNUMBER(_34_KNMI_Stations[[#This Row],[Etmaal temperatuur °C]]),IF(_34_KNMI_Stations[[#This Row],[Etmaal temperatuur °C]]&lt;stookgrens[],stookgrens[]-_34_KNMI_Stations[[#This Row],[Etmaal temperatuur °C]],0),"")</f>
        <v>14.9</v>
      </c>
      <c r="O5157" s="89">
        <f>_34_KNMI_Stations[[#This Row],[graaddagen]]*_34_KNMI_Stations[[#This Row],[Gewogen factor]]</f>
        <v>16.39</v>
      </c>
      <c r="P5157" s="89" cm="1">
        <f t="array" ref="P5157">IF(ISNUMBER(_34_KNMI_Stations[[#This Row],[Etmaal temperatuur °C]]),IF(_34_KNMI_Stations[[#This Row],[Etmaal temperatuur °C]]&gt;stookgrens[],_34_KNMI_Stations[[#This Row],[Etmaal temperatuur °C]]-stookgrens[],0),"")</f>
        <v>0</v>
      </c>
    </row>
    <row r="5158" spans="1:16" x14ac:dyDescent="0.25">
      <c r="A5158">
        <v>277</v>
      </c>
      <c r="B5158" s="110">
        <v>45666</v>
      </c>
      <c r="C5158" s="89">
        <v>4.9000000000000004</v>
      </c>
      <c r="D5158" s="89">
        <v>2.7</v>
      </c>
      <c r="E5158" s="96">
        <v>204</v>
      </c>
      <c r="F5158" s="89">
        <v>3.8</v>
      </c>
      <c r="G5158" s="89"/>
      <c r="H5158">
        <v>0.87</v>
      </c>
      <c r="I5158" t="s">
        <v>13</v>
      </c>
      <c r="J5158">
        <v>1.1000000000000001</v>
      </c>
      <c r="K5158">
        <v>1</v>
      </c>
      <c r="L5158">
        <v>2025</v>
      </c>
      <c r="M5158" t="s">
        <v>111</v>
      </c>
      <c r="N5158" s="89" cm="1">
        <f t="array" ref="N5158">IF(ISNUMBER(_34_KNMI_Stations[[#This Row],[Etmaal temperatuur °C]]),IF(_34_KNMI_Stations[[#This Row],[Etmaal temperatuur °C]]&lt;stookgrens[],stookgrens[]-_34_KNMI_Stations[[#This Row],[Etmaal temperatuur °C]],0),"")</f>
        <v>15.3</v>
      </c>
      <c r="O5158" s="89">
        <f>_34_KNMI_Stations[[#This Row],[graaddagen]]*_34_KNMI_Stations[[#This Row],[Gewogen factor]]</f>
        <v>16.830000000000002</v>
      </c>
      <c r="P5158" s="89" cm="1">
        <f t="array" ref="P5158">IF(ISNUMBER(_34_KNMI_Stations[[#This Row],[Etmaal temperatuur °C]]),IF(_34_KNMI_Stations[[#This Row],[Etmaal temperatuur °C]]&gt;stookgrens[],_34_KNMI_Stations[[#This Row],[Etmaal temperatuur °C]]-stookgrens[],0),"")</f>
        <v>0</v>
      </c>
    </row>
    <row r="5159" spans="1:16" x14ac:dyDescent="0.25">
      <c r="A5159">
        <v>277</v>
      </c>
      <c r="B5159" s="110">
        <v>45667</v>
      </c>
      <c r="C5159" s="89">
        <v>6.8</v>
      </c>
      <c r="D5159" s="89">
        <v>4.2</v>
      </c>
      <c r="E5159" s="96">
        <v>267</v>
      </c>
      <c r="F5159" s="89">
        <v>2.8</v>
      </c>
      <c r="G5159" s="89"/>
      <c r="H5159">
        <v>0.81</v>
      </c>
      <c r="I5159" t="s">
        <v>13</v>
      </c>
      <c r="J5159">
        <v>1.1000000000000001</v>
      </c>
      <c r="K5159">
        <v>1</v>
      </c>
      <c r="L5159">
        <v>2025</v>
      </c>
      <c r="M5159" t="s">
        <v>111</v>
      </c>
      <c r="N5159" s="89" cm="1">
        <f t="array" ref="N5159">IF(ISNUMBER(_34_KNMI_Stations[[#This Row],[Etmaal temperatuur °C]]),IF(_34_KNMI_Stations[[#This Row],[Etmaal temperatuur °C]]&lt;stookgrens[],stookgrens[]-_34_KNMI_Stations[[#This Row],[Etmaal temperatuur °C]],0),"")</f>
        <v>13.8</v>
      </c>
      <c r="O5159" s="89">
        <f>_34_KNMI_Stations[[#This Row],[graaddagen]]*_34_KNMI_Stations[[#This Row],[Gewogen factor]]</f>
        <v>15.180000000000001</v>
      </c>
      <c r="P5159" s="89" cm="1">
        <f t="array" ref="P5159">IF(ISNUMBER(_34_KNMI_Stations[[#This Row],[Etmaal temperatuur °C]]),IF(_34_KNMI_Stations[[#This Row],[Etmaal temperatuur °C]]&gt;stookgrens[],_34_KNMI_Stations[[#This Row],[Etmaal temperatuur °C]]-stookgrens[],0),"")</f>
        <v>0</v>
      </c>
    </row>
    <row r="5160" spans="1:16" x14ac:dyDescent="0.25">
      <c r="A5160">
        <v>277</v>
      </c>
      <c r="B5160" s="110">
        <v>45668</v>
      </c>
      <c r="C5160" s="89">
        <v>5.0999999999999996</v>
      </c>
      <c r="D5160" s="89">
        <v>3.7</v>
      </c>
      <c r="E5160" s="96">
        <v>330</v>
      </c>
      <c r="F5160" s="89">
        <v>1</v>
      </c>
      <c r="G5160" s="89"/>
      <c r="H5160">
        <v>0.79</v>
      </c>
      <c r="I5160" t="s">
        <v>13</v>
      </c>
      <c r="J5160">
        <v>1.1000000000000001</v>
      </c>
      <c r="K5160">
        <v>1</v>
      </c>
      <c r="L5160">
        <v>2025</v>
      </c>
      <c r="M5160" t="s">
        <v>111</v>
      </c>
      <c r="N5160" s="89" cm="1">
        <f t="array" ref="N5160">IF(ISNUMBER(_34_KNMI_Stations[[#This Row],[Etmaal temperatuur °C]]),IF(_34_KNMI_Stations[[#This Row],[Etmaal temperatuur °C]]&lt;stookgrens[],stookgrens[]-_34_KNMI_Stations[[#This Row],[Etmaal temperatuur °C]],0),"")</f>
        <v>14.3</v>
      </c>
      <c r="O5160" s="89">
        <f>_34_KNMI_Stations[[#This Row],[graaddagen]]*_34_KNMI_Stations[[#This Row],[Gewogen factor]]</f>
        <v>15.730000000000002</v>
      </c>
      <c r="P5160" s="89" cm="1">
        <f t="array" ref="P5160">IF(ISNUMBER(_34_KNMI_Stations[[#This Row],[Etmaal temperatuur °C]]),IF(_34_KNMI_Stations[[#This Row],[Etmaal temperatuur °C]]&gt;stookgrens[],_34_KNMI_Stations[[#This Row],[Etmaal temperatuur °C]]-stookgrens[],0),"")</f>
        <v>0</v>
      </c>
    </row>
    <row r="5161" spans="1:16" x14ac:dyDescent="0.25">
      <c r="A5161">
        <v>277</v>
      </c>
      <c r="B5161" s="110">
        <v>45669</v>
      </c>
      <c r="C5161" s="89">
        <v>3.4</v>
      </c>
      <c r="D5161" s="89">
        <v>4.2</v>
      </c>
      <c r="E5161" s="96">
        <v>261</v>
      </c>
      <c r="F5161" s="89">
        <v>0.3</v>
      </c>
      <c r="G5161" s="89"/>
      <c r="H5161">
        <v>0.81</v>
      </c>
      <c r="I5161" t="s">
        <v>13</v>
      </c>
      <c r="J5161">
        <v>1.1000000000000001</v>
      </c>
      <c r="K5161">
        <v>1</v>
      </c>
      <c r="L5161">
        <v>2025</v>
      </c>
      <c r="M5161" t="s">
        <v>111</v>
      </c>
      <c r="N5161" s="89" cm="1">
        <f t="array" ref="N5161">IF(ISNUMBER(_34_KNMI_Stations[[#This Row],[Etmaal temperatuur °C]]),IF(_34_KNMI_Stations[[#This Row],[Etmaal temperatuur °C]]&lt;stookgrens[],stookgrens[]-_34_KNMI_Stations[[#This Row],[Etmaal temperatuur °C]],0),"")</f>
        <v>13.8</v>
      </c>
      <c r="O5161" s="89">
        <f>_34_KNMI_Stations[[#This Row],[graaddagen]]*_34_KNMI_Stations[[#This Row],[Gewogen factor]]</f>
        <v>15.180000000000001</v>
      </c>
      <c r="P5161" s="89" cm="1">
        <f t="array" ref="P5161">IF(ISNUMBER(_34_KNMI_Stations[[#This Row],[Etmaal temperatuur °C]]),IF(_34_KNMI_Stations[[#This Row],[Etmaal temperatuur °C]]&gt;stookgrens[],_34_KNMI_Stations[[#This Row],[Etmaal temperatuur °C]]-stookgrens[],0),"")</f>
        <v>0</v>
      </c>
    </row>
    <row r="5162" spans="1:16" x14ac:dyDescent="0.25">
      <c r="A5162">
        <v>277</v>
      </c>
      <c r="B5162" s="110">
        <v>45670</v>
      </c>
      <c r="C5162" s="89">
        <v>4.5</v>
      </c>
      <c r="D5162" s="89">
        <v>2.2000000000000002</v>
      </c>
      <c r="E5162" s="96">
        <v>430</v>
      </c>
      <c r="F5162" s="89">
        <v>0</v>
      </c>
      <c r="G5162" s="89"/>
      <c r="H5162">
        <v>0.86</v>
      </c>
      <c r="I5162" t="s">
        <v>13</v>
      </c>
      <c r="J5162">
        <v>1.1000000000000001</v>
      </c>
      <c r="K5162">
        <v>1</v>
      </c>
      <c r="L5162">
        <v>2025</v>
      </c>
      <c r="M5162" t="s">
        <v>112</v>
      </c>
      <c r="N5162" s="89" cm="1">
        <f t="array" ref="N5162">IF(ISNUMBER(_34_KNMI_Stations[[#This Row],[Etmaal temperatuur °C]]),IF(_34_KNMI_Stations[[#This Row],[Etmaal temperatuur °C]]&lt;stookgrens[],stookgrens[]-_34_KNMI_Stations[[#This Row],[Etmaal temperatuur °C]],0),"")</f>
        <v>15.8</v>
      </c>
      <c r="O5162" s="89">
        <f>_34_KNMI_Stations[[#This Row],[graaddagen]]*_34_KNMI_Stations[[#This Row],[Gewogen factor]]</f>
        <v>17.380000000000003</v>
      </c>
      <c r="P5162" s="89" cm="1">
        <f t="array" ref="P5162">IF(ISNUMBER(_34_KNMI_Stations[[#This Row],[Etmaal temperatuur °C]]),IF(_34_KNMI_Stations[[#This Row],[Etmaal temperatuur °C]]&gt;stookgrens[],_34_KNMI_Stations[[#This Row],[Etmaal temperatuur °C]]-stookgrens[],0),"")</f>
        <v>0</v>
      </c>
    </row>
    <row r="5163" spans="1:16" x14ac:dyDescent="0.25">
      <c r="A5163">
        <v>277</v>
      </c>
      <c r="B5163" s="110">
        <v>45671</v>
      </c>
      <c r="C5163" s="89">
        <v>6.3</v>
      </c>
      <c r="D5163" s="89">
        <v>4.3</v>
      </c>
      <c r="E5163" s="96">
        <v>77</v>
      </c>
      <c r="F5163" s="89">
        <v>0.9</v>
      </c>
      <c r="G5163" s="89"/>
      <c r="H5163">
        <v>0.93</v>
      </c>
      <c r="I5163" t="s">
        <v>13</v>
      </c>
      <c r="J5163">
        <v>1.1000000000000001</v>
      </c>
      <c r="K5163">
        <v>1</v>
      </c>
      <c r="L5163">
        <v>2025</v>
      </c>
      <c r="M5163" t="s">
        <v>112</v>
      </c>
      <c r="N5163" s="89" cm="1">
        <f t="array" ref="N5163">IF(ISNUMBER(_34_KNMI_Stations[[#This Row],[Etmaal temperatuur °C]]),IF(_34_KNMI_Stations[[#This Row],[Etmaal temperatuur °C]]&lt;stookgrens[],stookgrens[]-_34_KNMI_Stations[[#This Row],[Etmaal temperatuur °C]],0),"")</f>
        <v>13.7</v>
      </c>
      <c r="O5163" s="89">
        <f>_34_KNMI_Stations[[#This Row],[graaddagen]]*_34_KNMI_Stations[[#This Row],[Gewogen factor]]</f>
        <v>15.07</v>
      </c>
      <c r="P5163" s="89" cm="1">
        <f t="array" ref="P5163">IF(ISNUMBER(_34_KNMI_Stations[[#This Row],[Etmaal temperatuur °C]]),IF(_34_KNMI_Stations[[#This Row],[Etmaal temperatuur °C]]&gt;stookgrens[],_34_KNMI_Stations[[#This Row],[Etmaal temperatuur °C]]-stookgrens[],0),"")</f>
        <v>0</v>
      </c>
    </row>
    <row r="5164" spans="1:16" x14ac:dyDescent="0.25">
      <c r="A5164">
        <v>277</v>
      </c>
      <c r="B5164" s="110">
        <v>45672</v>
      </c>
      <c r="C5164" s="89">
        <v>3</v>
      </c>
      <c r="D5164" s="89">
        <v>4.8</v>
      </c>
      <c r="E5164" s="96">
        <v>170</v>
      </c>
      <c r="F5164" s="89">
        <v>-0.1</v>
      </c>
      <c r="G5164" s="89"/>
      <c r="H5164">
        <v>0.99</v>
      </c>
      <c r="I5164" t="s">
        <v>13</v>
      </c>
      <c r="J5164">
        <v>1.1000000000000001</v>
      </c>
      <c r="K5164">
        <v>1</v>
      </c>
      <c r="L5164">
        <v>2025</v>
      </c>
      <c r="M5164" t="s">
        <v>112</v>
      </c>
      <c r="N5164" s="89" cm="1">
        <f t="array" ref="N5164">IF(ISNUMBER(_34_KNMI_Stations[[#This Row],[Etmaal temperatuur °C]]),IF(_34_KNMI_Stations[[#This Row],[Etmaal temperatuur °C]]&lt;stookgrens[],stookgrens[]-_34_KNMI_Stations[[#This Row],[Etmaal temperatuur °C]],0),"")</f>
        <v>13.2</v>
      </c>
      <c r="O5164" s="89">
        <f>_34_KNMI_Stations[[#This Row],[graaddagen]]*_34_KNMI_Stations[[#This Row],[Gewogen factor]]</f>
        <v>14.52</v>
      </c>
      <c r="P5164" s="89" cm="1">
        <f t="array" ref="P5164">IF(ISNUMBER(_34_KNMI_Stations[[#This Row],[Etmaal temperatuur °C]]),IF(_34_KNMI_Stations[[#This Row],[Etmaal temperatuur °C]]&gt;stookgrens[],_34_KNMI_Stations[[#This Row],[Etmaal temperatuur °C]]-stookgrens[],0),"")</f>
        <v>0</v>
      </c>
    </row>
    <row r="5165" spans="1:16" x14ac:dyDescent="0.25">
      <c r="A5165">
        <v>277</v>
      </c>
      <c r="B5165" s="110">
        <v>45673</v>
      </c>
      <c r="C5165" s="89">
        <v>3.9</v>
      </c>
      <c r="D5165" s="89">
        <v>4.5999999999999996</v>
      </c>
      <c r="E5165" s="96">
        <v>79</v>
      </c>
      <c r="F5165" s="89">
        <v>-0.1</v>
      </c>
      <c r="G5165" s="89"/>
      <c r="H5165">
        <v>0.96</v>
      </c>
      <c r="I5165" t="s">
        <v>13</v>
      </c>
      <c r="J5165">
        <v>1.1000000000000001</v>
      </c>
      <c r="K5165">
        <v>1</v>
      </c>
      <c r="L5165">
        <v>2025</v>
      </c>
      <c r="M5165" t="s">
        <v>112</v>
      </c>
      <c r="N5165" s="89" cm="1">
        <f t="array" ref="N5165">IF(ISNUMBER(_34_KNMI_Stations[[#This Row],[Etmaal temperatuur °C]]),IF(_34_KNMI_Stations[[#This Row],[Etmaal temperatuur °C]]&lt;stookgrens[],stookgrens[]-_34_KNMI_Stations[[#This Row],[Etmaal temperatuur °C]],0),"")</f>
        <v>13.4</v>
      </c>
      <c r="O5165" s="89">
        <f>_34_KNMI_Stations[[#This Row],[graaddagen]]*_34_KNMI_Stations[[#This Row],[Gewogen factor]]</f>
        <v>14.740000000000002</v>
      </c>
      <c r="P5165" s="89" cm="1">
        <f t="array" ref="P5165">IF(ISNUMBER(_34_KNMI_Stations[[#This Row],[Etmaal temperatuur °C]]),IF(_34_KNMI_Stations[[#This Row],[Etmaal temperatuur °C]]&gt;stookgrens[],_34_KNMI_Stations[[#This Row],[Etmaal temperatuur °C]]-stookgrens[],0),"")</f>
        <v>0</v>
      </c>
    </row>
    <row r="5166" spans="1:16" x14ac:dyDescent="0.25">
      <c r="A5166">
        <v>277</v>
      </c>
      <c r="B5166" s="110">
        <v>45674</v>
      </c>
      <c r="C5166" s="89">
        <v>4</v>
      </c>
      <c r="D5166" s="89">
        <v>0.9</v>
      </c>
      <c r="E5166" s="96">
        <v>93</v>
      </c>
      <c r="F5166" s="89">
        <v>0</v>
      </c>
      <c r="G5166" s="89"/>
      <c r="H5166">
        <v>0.98</v>
      </c>
      <c r="I5166" t="s">
        <v>13</v>
      </c>
      <c r="J5166">
        <v>1.1000000000000001</v>
      </c>
      <c r="K5166">
        <v>1</v>
      </c>
      <c r="L5166">
        <v>2025</v>
      </c>
      <c r="M5166" t="s">
        <v>112</v>
      </c>
      <c r="N5166" s="89" cm="1">
        <f t="array" ref="N5166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5166" s="89">
        <f>_34_KNMI_Stations[[#This Row],[graaddagen]]*_34_KNMI_Stations[[#This Row],[Gewogen factor]]</f>
        <v>18.810000000000002</v>
      </c>
      <c r="P5166" s="89" cm="1">
        <f t="array" ref="P5166">IF(ISNUMBER(_34_KNMI_Stations[[#This Row],[Etmaal temperatuur °C]]),IF(_34_KNMI_Stations[[#This Row],[Etmaal temperatuur °C]]&gt;stookgrens[],_34_KNMI_Stations[[#This Row],[Etmaal temperatuur °C]]-stookgrens[],0),"")</f>
        <v>0</v>
      </c>
    </row>
    <row r="5167" spans="1:16" x14ac:dyDescent="0.25">
      <c r="A5167">
        <v>277</v>
      </c>
      <c r="B5167" s="110">
        <v>45675</v>
      </c>
      <c r="C5167" s="89">
        <v>2.6</v>
      </c>
      <c r="D5167" s="89">
        <v>-1.3</v>
      </c>
      <c r="E5167" s="96">
        <v>179</v>
      </c>
      <c r="F5167" s="89">
        <v>0</v>
      </c>
      <c r="G5167" s="89"/>
      <c r="H5167">
        <v>0.98</v>
      </c>
      <c r="I5167" t="s">
        <v>13</v>
      </c>
      <c r="J5167">
        <v>1.1000000000000001</v>
      </c>
      <c r="K5167">
        <v>1</v>
      </c>
      <c r="L5167">
        <v>2025</v>
      </c>
      <c r="M5167" t="s">
        <v>112</v>
      </c>
      <c r="N5167" s="89" cm="1">
        <f t="array" ref="N5167">IF(ISNUMBER(_34_KNMI_Stations[[#This Row],[Etmaal temperatuur °C]]),IF(_34_KNMI_Stations[[#This Row],[Etmaal temperatuur °C]]&lt;stookgrens[],stookgrens[]-_34_KNMI_Stations[[#This Row],[Etmaal temperatuur °C]],0),"")</f>
        <v>19.3</v>
      </c>
      <c r="O5167" s="89">
        <f>_34_KNMI_Stations[[#This Row],[graaddagen]]*_34_KNMI_Stations[[#This Row],[Gewogen factor]]</f>
        <v>21.230000000000004</v>
      </c>
      <c r="P5167" s="89" cm="1">
        <f t="array" ref="P5167">IF(ISNUMBER(_34_KNMI_Stations[[#This Row],[Etmaal temperatuur °C]]),IF(_34_KNMI_Stations[[#This Row],[Etmaal temperatuur °C]]&gt;stookgrens[],_34_KNMI_Stations[[#This Row],[Etmaal temperatuur °C]]-stookgrens[],0),"")</f>
        <v>0</v>
      </c>
    </row>
    <row r="5168" spans="1:16" x14ac:dyDescent="0.25">
      <c r="A5168">
        <v>277</v>
      </c>
      <c r="B5168" s="110">
        <v>45676</v>
      </c>
      <c r="C5168" s="89">
        <v>1.1000000000000001</v>
      </c>
      <c r="D5168" s="89">
        <v>-1.8</v>
      </c>
      <c r="E5168" s="96">
        <v>115</v>
      </c>
      <c r="F5168" s="89">
        <v>0</v>
      </c>
      <c r="G5168" s="89"/>
      <c r="H5168">
        <v>0.97</v>
      </c>
      <c r="I5168" t="s">
        <v>13</v>
      </c>
      <c r="J5168">
        <v>1.1000000000000001</v>
      </c>
      <c r="K5168">
        <v>1</v>
      </c>
      <c r="L5168">
        <v>2025</v>
      </c>
      <c r="M5168" t="s">
        <v>112</v>
      </c>
      <c r="N5168" s="89" cm="1">
        <f t="array" ref="N5168">IF(ISNUMBER(_34_KNMI_Stations[[#This Row],[Etmaal temperatuur °C]]),IF(_34_KNMI_Stations[[#This Row],[Etmaal temperatuur °C]]&lt;stookgrens[],stookgrens[]-_34_KNMI_Stations[[#This Row],[Etmaal temperatuur °C]],0),"")</f>
        <v>19.8</v>
      </c>
      <c r="O5168" s="89">
        <f>_34_KNMI_Stations[[#This Row],[graaddagen]]*_34_KNMI_Stations[[#This Row],[Gewogen factor]]</f>
        <v>21.78</v>
      </c>
      <c r="P5168" s="89" cm="1">
        <f t="array" ref="P5168">IF(ISNUMBER(_34_KNMI_Stations[[#This Row],[Etmaal temperatuur °C]]),IF(_34_KNMI_Stations[[#This Row],[Etmaal temperatuur °C]]&gt;stookgrens[],_34_KNMI_Stations[[#This Row],[Etmaal temperatuur °C]]-stookgrens[],0),"")</f>
        <v>0</v>
      </c>
    </row>
    <row r="5169" spans="1:16" x14ac:dyDescent="0.25">
      <c r="A5169">
        <v>277</v>
      </c>
      <c r="B5169" s="110">
        <v>45677</v>
      </c>
      <c r="C5169" s="89">
        <v>3.6</v>
      </c>
      <c r="D5169" s="89">
        <v>0.7</v>
      </c>
      <c r="E5169" s="96">
        <v>71</v>
      </c>
      <c r="F5169" s="89">
        <v>-0.1</v>
      </c>
      <c r="G5169" s="89"/>
      <c r="H5169">
        <v>0.96</v>
      </c>
      <c r="I5169" t="s">
        <v>13</v>
      </c>
      <c r="J5169">
        <v>1.1000000000000001</v>
      </c>
      <c r="K5169">
        <v>1</v>
      </c>
      <c r="L5169">
        <v>2025</v>
      </c>
      <c r="M5169" t="s">
        <v>113</v>
      </c>
      <c r="N5169" s="89" cm="1">
        <f t="array" ref="N5169">IF(ISNUMBER(_34_KNMI_Stations[[#This Row],[Etmaal temperatuur °C]]),IF(_34_KNMI_Stations[[#This Row],[Etmaal temperatuur °C]]&lt;stookgrens[],stookgrens[]-_34_KNMI_Stations[[#This Row],[Etmaal temperatuur °C]],0),"")</f>
        <v>17.3</v>
      </c>
      <c r="O5169" s="89">
        <f>_34_KNMI_Stations[[#This Row],[graaddagen]]*_34_KNMI_Stations[[#This Row],[Gewogen factor]]</f>
        <v>19.03</v>
      </c>
      <c r="P5169" s="89" cm="1">
        <f t="array" ref="P5169">IF(ISNUMBER(_34_KNMI_Stations[[#This Row],[Etmaal temperatuur °C]]),IF(_34_KNMI_Stations[[#This Row],[Etmaal temperatuur °C]]&gt;stookgrens[],_34_KNMI_Stations[[#This Row],[Etmaal temperatuur °C]]-stookgrens[],0),"")</f>
        <v>0</v>
      </c>
    </row>
    <row r="5170" spans="1:16" x14ac:dyDescent="0.25">
      <c r="A5170">
        <v>277</v>
      </c>
      <c r="B5170" s="110">
        <v>45678</v>
      </c>
      <c r="C5170" s="89">
        <v>5.7</v>
      </c>
      <c r="D5170" s="89">
        <v>1.1000000000000001</v>
      </c>
      <c r="E5170" s="96">
        <v>122</v>
      </c>
      <c r="F5170" s="89">
        <v>0.1</v>
      </c>
      <c r="G5170" s="89"/>
      <c r="H5170">
        <v>0.95</v>
      </c>
      <c r="I5170" t="s">
        <v>13</v>
      </c>
      <c r="J5170">
        <v>1.1000000000000001</v>
      </c>
      <c r="K5170">
        <v>1</v>
      </c>
      <c r="L5170">
        <v>2025</v>
      </c>
      <c r="M5170" t="s">
        <v>113</v>
      </c>
      <c r="N5170" s="89" cm="1">
        <f t="array" ref="N5170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5170" s="89">
        <f>_34_KNMI_Stations[[#This Row],[graaddagen]]*_34_KNMI_Stations[[#This Row],[Gewogen factor]]</f>
        <v>18.59</v>
      </c>
      <c r="P5170" s="89" cm="1">
        <f t="array" ref="P5170">IF(ISNUMBER(_34_KNMI_Stations[[#This Row],[Etmaal temperatuur °C]]),IF(_34_KNMI_Stations[[#This Row],[Etmaal temperatuur °C]]&gt;stookgrens[],_34_KNMI_Stations[[#This Row],[Etmaal temperatuur °C]]-stookgrens[],0),"")</f>
        <v>0</v>
      </c>
    </row>
    <row r="5171" spans="1:16" x14ac:dyDescent="0.25">
      <c r="A5171">
        <v>277</v>
      </c>
      <c r="B5171" s="110">
        <v>45679</v>
      </c>
      <c r="C5171" s="89">
        <v>3.5</v>
      </c>
      <c r="D5171" s="89">
        <v>1.5</v>
      </c>
      <c r="E5171" s="96">
        <v>211</v>
      </c>
      <c r="F5171" s="89">
        <v>3.5</v>
      </c>
      <c r="G5171" s="89"/>
      <c r="H5171">
        <v>0.93</v>
      </c>
      <c r="I5171" t="s">
        <v>13</v>
      </c>
      <c r="J5171">
        <v>1.1000000000000001</v>
      </c>
      <c r="K5171">
        <v>1</v>
      </c>
      <c r="L5171">
        <v>2025</v>
      </c>
      <c r="M5171" t="s">
        <v>113</v>
      </c>
      <c r="N5171" s="89" cm="1">
        <f t="array" ref="N5171">IF(ISNUMBER(_34_KNMI_Stations[[#This Row],[Etmaal temperatuur °C]]),IF(_34_KNMI_Stations[[#This Row],[Etmaal temperatuur °C]]&lt;stookgrens[],stookgrens[]-_34_KNMI_Stations[[#This Row],[Etmaal temperatuur °C]],0),"")</f>
        <v>16.5</v>
      </c>
      <c r="O5171" s="89">
        <f>_34_KNMI_Stations[[#This Row],[graaddagen]]*_34_KNMI_Stations[[#This Row],[Gewogen factor]]</f>
        <v>18.150000000000002</v>
      </c>
      <c r="P5171" s="89" cm="1">
        <f t="array" ref="P5171">IF(ISNUMBER(_34_KNMI_Stations[[#This Row],[Etmaal temperatuur °C]]),IF(_34_KNMI_Stations[[#This Row],[Etmaal temperatuur °C]]&gt;stookgrens[],_34_KNMI_Stations[[#This Row],[Etmaal temperatuur °C]]-stookgrens[],0),"")</f>
        <v>0</v>
      </c>
    </row>
    <row r="5172" spans="1:16" x14ac:dyDescent="0.25">
      <c r="A5172">
        <v>277</v>
      </c>
      <c r="B5172" s="110">
        <v>45680</v>
      </c>
      <c r="C5172" s="89">
        <v>6.6</v>
      </c>
      <c r="D5172" s="89">
        <v>4.8</v>
      </c>
      <c r="E5172" s="96">
        <v>264</v>
      </c>
      <c r="F5172" s="89">
        <v>1.4</v>
      </c>
      <c r="G5172" s="89"/>
      <c r="H5172">
        <v>0.88</v>
      </c>
      <c r="I5172" t="s">
        <v>13</v>
      </c>
      <c r="J5172">
        <v>1.1000000000000001</v>
      </c>
      <c r="K5172">
        <v>1</v>
      </c>
      <c r="L5172">
        <v>2025</v>
      </c>
      <c r="M5172" t="s">
        <v>113</v>
      </c>
      <c r="N5172" s="89" cm="1">
        <f t="array" ref="N5172">IF(ISNUMBER(_34_KNMI_Stations[[#This Row],[Etmaal temperatuur °C]]),IF(_34_KNMI_Stations[[#This Row],[Etmaal temperatuur °C]]&lt;stookgrens[],stookgrens[]-_34_KNMI_Stations[[#This Row],[Etmaal temperatuur °C]],0),"")</f>
        <v>13.2</v>
      </c>
      <c r="O5172" s="89">
        <f>_34_KNMI_Stations[[#This Row],[graaddagen]]*_34_KNMI_Stations[[#This Row],[Gewogen factor]]</f>
        <v>14.52</v>
      </c>
      <c r="P5172" s="89" cm="1">
        <f t="array" ref="P5172">IF(ISNUMBER(_34_KNMI_Stations[[#This Row],[Etmaal temperatuur °C]]),IF(_34_KNMI_Stations[[#This Row],[Etmaal temperatuur °C]]&gt;stookgrens[],_34_KNMI_Stations[[#This Row],[Etmaal temperatuur °C]]-stookgrens[],0),"")</f>
        <v>0</v>
      </c>
    </row>
    <row r="5173" spans="1:16" x14ac:dyDescent="0.25">
      <c r="A5173">
        <v>277</v>
      </c>
      <c r="B5173" s="110">
        <v>45681</v>
      </c>
      <c r="C5173" s="89">
        <v>8.1</v>
      </c>
      <c r="D5173" s="89">
        <v>6.3</v>
      </c>
      <c r="E5173" s="96">
        <v>58</v>
      </c>
      <c r="F5173" s="89">
        <v>4</v>
      </c>
      <c r="G5173" s="89"/>
      <c r="H5173">
        <v>0.88</v>
      </c>
      <c r="I5173" t="s">
        <v>13</v>
      </c>
      <c r="J5173">
        <v>1.1000000000000001</v>
      </c>
      <c r="K5173">
        <v>1</v>
      </c>
      <c r="L5173">
        <v>2025</v>
      </c>
      <c r="M5173" t="s">
        <v>113</v>
      </c>
      <c r="N5173" s="89" cm="1">
        <f t="array" ref="N5173">IF(ISNUMBER(_34_KNMI_Stations[[#This Row],[Etmaal temperatuur °C]]),IF(_34_KNMI_Stations[[#This Row],[Etmaal temperatuur °C]]&lt;stookgrens[],stookgrens[]-_34_KNMI_Stations[[#This Row],[Etmaal temperatuur °C]],0),"")</f>
        <v>11.7</v>
      </c>
      <c r="O5173" s="89">
        <f>_34_KNMI_Stations[[#This Row],[graaddagen]]*_34_KNMI_Stations[[#This Row],[Gewogen factor]]</f>
        <v>12.870000000000001</v>
      </c>
      <c r="P5173" s="89" cm="1">
        <f t="array" ref="P5173">IF(ISNUMBER(_34_KNMI_Stations[[#This Row],[Etmaal temperatuur °C]]),IF(_34_KNMI_Stations[[#This Row],[Etmaal temperatuur °C]]&gt;stookgrens[],_34_KNMI_Stations[[#This Row],[Etmaal temperatuur °C]]-stookgrens[],0),"")</f>
        <v>0</v>
      </c>
    </row>
    <row r="5174" spans="1:16" x14ac:dyDescent="0.25">
      <c r="A5174">
        <v>277</v>
      </c>
      <c r="B5174" s="110">
        <v>45682</v>
      </c>
      <c r="C5174" s="89">
        <v>4.0999999999999996</v>
      </c>
      <c r="D5174" s="89">
        <v>4.7</v>
      </c>
      <c r="E5174" s="96">
        <v>227</v>
      </c>
      <c r="F5174" s="89">
        <v>0.3</v>
      </c>
      <c r="G5174" s="89"/>
      <c r="H5174">
        <v>0.89</v>
      </c>
      <c r="I5174" t="s">
        <v>13</v>
      </c>
      <c r="J5174">
        <v>1.1000000000000001</v>
      </c>
      <c r="K5174">
        <v>1</v>
      </c>
      <c r="L5174">
        <v>2025</v>
      </c>
      <c r="M5174" t="s">
        <v>113</v>
      </c>
      <c r="N5174" s="89" cm="1">
        <f t="array" ref="N5174">IF(ISNUMBER(_34_KNMI_Stations[[#This Row],[Etmaal temperatuur °C]]),IF(_34_KNMI_Stations[[#This Row],[Etmaal temperatuur °C]]&lt;stookgrens[],stookgrens[]-_34_KNMI_Stations[[#This Row],[Etmaal temperatuur °C]],0),"")</f>
        <v>13.3</v>
      </c>
      <c r="O5174" s="89">
        <f>_34_KNMI_Stations[[#This Row],[graaddagen]]*_34_KNMI_Stations[[#This Row],[Gewogen factor]]</f>
        <v>14.630000000000003</v>
      </c>
      <c r="P5174" s="89" cm="1">
        <f t="array" ref="P5174">IF(ISNUMBER(_34_KNMI_Stations[[#This Row],[Etmaal temperatuur °C]]),IF(_34_KNMI_Stations[[#This Row],[Etmaal temperatuur °C]]&gt;stookgrens[],_34_KNMI_Stations[[#This Row],[Etmaal temperatuur °C]]-stookgrens[],0),"")</f>
        <v>0</v>
      </c>
    </row>
    <row r="5175" spans="1:16" x14ac:dyDescent="0.25">
      <c r="A5175">
        <v>277</v>
      </c>
      <c r="B5175" s="110">
        <v>45683</v>
      </c>
      <c r="C5175" s="89">
        <v>5.0999999999999996</v>
      </c>
      <c r="D5175" s="89">
        <v>3.2</v>
      </c>
      <c r="E5175" s="96">
        <v>407</v>
      </c>
      <c r="F5175" s="89">
        <v>2.4</v>
      </c>
      <c r="G5175" s="89"/>
      <c r="H5175">
        <v>0.87</v>
      </c>
      <c r="I5175" t="s">
        <v>13</v>
      </c>
      <c r="J5175">
        <v>1.1000000000000001</v>
      </c>
      <c r="K5175">
        <v>1</v>
      </c>
      <c r="L5175">
        <v>2025</v>
      </c>
      <c r="M5175" t="s">
        <v>113</v>
      </c>
      <c r="N5175" s="89" cm="1">
        <f t="array" ref="N5175">IF(ISNUMBER(_34_KNMI_Stations[[#This Row],[Etmaal temperatuur °C]]),IF(_34_KNMI_Stations[[#This Row],[Etmaal temperatuur °C]]&lt;stookgrens[],stookgrens[]-_34_KNMI_Stations[[#This Row],[Etmaal temperatuur °C]],0),"")</f>
        <v>14.8</v>
      </c>
      <c r="O5175" s="89">
        <f>_34_KNMI_Stations[[#This Row],[graaddagen]]*_34_KNMI_Stations[[#This Row],[Gewogen factor]]</f>
        <v>16.28</v>
      </c>
      <c r="P5175" s="89" cm="1">
        <f t="array" ref="P5175">IF(ISNUMBER(_34_KNMI_Stations[[#This Row],[Etmaal temperatuur °C]]),IF(_34_KNMI_Stations[[#This Row],[Etmaal temperatuur °C]]&gt;stookgrens[],_34_KNMI_Stations[[#This Row],[Etmaal temperatuur °C]]-stookgrens[],0),"")</f>
        <v>0</v>
      </c>
    </row>
    <row r="5176" spans="1:16" x14ac:dyDescent="0.25">
      <c r="A5176">
        <v>277</v>
      </c>
      <c r="B5176" s="110">
        <v>45684</v>
      </c>
      <c r="C5176" s="89">
        <v>8.3000000000000007</v>
      </c>
      <c r="D5176" s="89">
        <v>7.3</v>
      </c>
      <c r="E5176" s="96">
        <v>436</v>
      </c>
      <c r="F5176" s="89">
        <v>6.2</v>
      </c>
      <c r="G5176" s="89"/>
      <c r="H5176">
        <v>0.81</v>
      </c>
      <c r="I5176" t="s">
        <v>13</v>
      </c>
      <c r="J5176">
        <v>1.1000000000000001</v>
      </c>
      <c r="K5176">
        <v>1</v>
      </c>
      <c r="L5176">
        <v>2025</v>
      </c>
      <c r="M5176" t="s">
        <v>114</v>
      </c>
      <c r="N5176" s="89" cm="1">
        <f t="array" ref="N5176">IF(ISNUMBER(_34_KNMI_Stations[[#This Row],[Etmaal temperatuur °C]]),IF(_34_KNMI_Stations[[#This Row],[Etmaal temperatuur °C]]&lt;stookgrens[],stookgrens[]-_34_KNMI_Stations[[#This Row],[Etmaal temperatuur °C]],0),"")</f>
        <v>10.7</v>
      </c>
      <c r="O5176" s="89">
        <f>_34_KNMI_Stations[[#This Row],[graaddagen]]*_34_KNMI_Stations[[#This Row],[Gewogen factor]]</f>
        <v>11.77</v>
      </c>
      <c r="P5176" s="89" cm="1">
        <f t="array" ref="P5176">IF(ISNUMBER(_34_KNMI_Stations[[#This Row],[Etmaal temperatuur °C]]),IF(_34_KNMI_Stations[[#This Row],[Etmaal temperatuur °C]]&gt;stookgrens[],_34_KNMI_Stations[[#This Row],[Etmaal temperatuur °C]]-stookgrens[],0),"")</f>
        <v>0</v>
      </c>
    </row>
    <row r="5177" spans="1:16" x14ac:dyDescent="0.25">
      <c r="A5177">
        <v>277</v>
      </c>
      <c r="B5177" s="110">
        <v>45685</v>
      </c>
      <c r="C5177" s="89">
        <v>7</v>
      </c>
      <c r="D5177" s="89">
        <v>6.9</v>
      </c>
      <c r="E5177" s="96">
        <v>238</v>
      </c>
      <c r="F5177" s="89">
        <v>0.7</v>
      </c>
      <c r="G5177" s="89"/>
      <c r="H5177">
        <v>0.84</v>
      </c>
      <c r="I5177" t="s">
        <v>13</v>
      </c>
      <c r="J5177">
        <v>1.1000000000000001</v>
      </c>
      <c r="K5177">
        <v>1</v>
      </c>
      <c r="L5177">
        <v>2025</v>
      </c>
      <c r="M5177" t="s">
        <v>114</v>
      </c>
      <c r="N5177" s="89" cm="1">
        <f t="array" ref="N5177">IF(ISNUMBER(_34_KNMI_Stations[[#This Row],[Etmaal temperatuur °C]]),IF(_34_KNMI_Stations[[#This Row],[Etmaal temperatuur °C]]&lt;stookgrens[],stookgrens[]-_34_KNMI_Stations[[#This Row],[Etmaal temperatuur °C]],0),"")</f>
        <v>11.1</v>
      </c>
      <c r="O5177" s="89">
        <f>_34_KNMI_Stations[[#This Row],[graaddagen]]*_34_KNMI_Stations[[#This Row],[Gewogen factor]]</f>
        <v>12.21</v>
      </c>
      <c r="P5177" s="89" cm="1">
        <f t="array" ref="P5177">IF(ISNUMBER(_34_KNMI_Stations[[#This Row],[Etmaal temperatuur °C]]),IF(_34_KNMI_Stations[[#This Row],[Etmaal temperatuur °C]]&gt;stookgrens[],_34_KNMI_Stations[[#This Row],[Etmaal temperatuur °C]]-stookgrens[],0),"")</f>
        <v>0</v>
      </c>
    </row>
    <row r="5178" spans="1:16" x14ac:dyDescent="0.25">
      <c r="A5178">
        <v>277</v>
      </c>
      <c r="B5178" s="110">
        <v>45686</v>
      </c>
      <c r="C5178" s="89">
        <v>6.6</v>
      </c>
      <c r="D5178" s="89">
        <v>6.2</v>
      </c>
      <c r="E5178" s="96">
        <v>248</v>
      </c>
      <c r="F5178" s="89">
        <v>0.7</v>
      </c>
      <c r="G5178" s="89"/>
      <c r="H5178">
        <v>0.89</v>
      </c>
      <c r="I5178" t="s">
        <v>13</v>
      </c>
      <c r="J5178">
        <v>1.1000000000000001</v>
      </c>
      <c r="K5178">
        <v>1</v>
      </c>
      <c r="L5178">
        <v>2025</v>
      </c>
      <c r="M5178" t="s">
        <v>114</v>
      </c>
      <c r="N5178" s="89" cm="1">
        <f t="array" ref="N5178">IF(ISNUMBER(_34_KNMI_Stations[[#This Row],[Etmaal temperatuur °C]]),IF(_34_KNMI_Stations[[#This Row],[Etmaal temperatuur °C]]&lt;stookgrens[],stookgrens[]-_34_KNMI_Stations[[#This Row],[Etmaal temperatuur °C]],0),"")</f>
        <v>11.8</v>
      </c>
      <c r="O5178" s="89">
        <f>_34_KNMI_Stations[[#This Row],[graaddagen]]*_34_KNMI_Stations[[#This Row],[Gewogen factor]]</f>
        <v>12.980000000000002</v>
      </c>
      <c r="P5178" s="89" cm="1">
        <f t="array" ref="P5178">IF(ISNUMBER(_34_KNMI_Stations[[#This Row],[Etmaal temperatuur °C]]),IF(_34_KNMI_Stations[[#This Row],[Etmaal temperatuur °C]]&gt;stookgrens[],_34_KNMI_Stations[[#This Row],[Etmaal temperatuur °C]]-stookgrens[],0),"")</f>
        <v>0</v>
      </c>
    </row>
    <row r="5179" spans="1:16" x14ac:dyDescent="0.25">
      <c r="A5179">
        <v>277</v>
      </c>
      <c r="B5179" s="110">
        <v>45687</v>
      </c>
      <c r="C5179" s="89">
        <v>5</v>
      </c>
      <c r="D5179" s="89">
        <v>5.3</v>
      </c>
      <c r="E5179" s="96">
        <v>282</v>
      </c>
      <c r="F5179" s="89">
        <v>0.4</v>
      </c>
      <c r="G5179" s="89"/>
      <c r="H5179">
        <v>0.87</v>
      </c>
      <c r="I5179" t="s">
        <v>13</v>
      </c>
      <c r="J5179">
        <v>1.1000000000000001</v>
      </c>
      <c r="K5179">
        <v>1</v>
      </c>
      <c r="L5179">
        <v>2025</v>
      </c>
      <c r="M5179" t="s">
        <v>114</v>
      </c>
      <c r="N5179" s="89" cm="1">
        <f t="array" ref="N5179">IF(ISNUMBER(_34_KNMI_Stations[[#This Row],[Etmaal temperatuur °C]]),IF(_34_KNMI_Stations[[#This Row],[Etmaal temperatuur °C]]&lt;stookgrens[],stookgrens[]-_34_KNMI_Stations[[#This Row],[Etmaal temperatuur °C]],0),"")</f>
        <v>12.7</v>
      </c>
      <c r="O5179" s="89">
        <f>_34_KNMI_Stations[[#This Row],[graaddagen]]*_34_KNMI_Stations[[#This Row],[Gewogen factor]]</f>
        <v>13.97</v>
      </c>
      <c r="P5179" s="89" cm="1">
        <f t="array" ref="P5179">IF(ISNUMBER(_34_KNMI_Stations[[#This Row],[Etmaal temperatuur °C]]),IF(_34_KNMI_Stations[[#This Row],[Etmaal temperatuur °C]]&gt;stookgrens[],_34_KNMI_Stations[[#This Row],[Etmaal temperatuur °C]]-stookgrens[],0),"")</f>
        <v>0</v>
      </c>
    </row>
    <row r="5180" spans="1:16" x14ac:dyDescent="0.25">
      <c r="A5180">
        <v>277</v>
      </c>
      <c r="B5180" s="110">
        <v>45688</v>
      </c>
      <c r="C5180" s="89">
        <v>3.4</v>
      </c>
      <c r="D5180" s="89">
        <v>3.7</v>
      </c>
      <c r="E5180" s="96">
        <v>486</v>
      </c>
      <c r="F5180" s="89">
        <v>0.3</v>
      </c>
      <c r="G5180" s="89"/>
      <c r="H5180">
        <v>0.86</v>
      </c>
      <c r="I5180" t="s">
        <v>13</v>
      </c>
      <c r="J5180">
        <v>1.1000000000000001</v>
      </c>
      <c r="K5180">
        <v>1</v>
      </c>
      <c r="L5180">
        <v>2025</v>
      </c>
      <c r="M5180" t="s">
        <v>114</v>
      </c>
      <c r="N5180" s="89" cm="1">
        <f t="array" ref="N5180">IF(ISNUMBER(_34_KNMI_Stations[[#This Row],[Etmaal temperatuur °C]]),IF(_34_KNMI_Stations[[#This Row],[Etmaal temperatuur °C]]&lt;stookgrens[],stookgrens[]-_34_KNMI_Stations[[#This Row],[Etmaal temperatuur °C]],0),"")</f>
        <v>14.3</v>
      </c>
      <c r="O5180" s="89">
        <f>_34_KNMI_Stations[[#This Row],[graaddagen]]*_34_KNMI_Stations[[#This Row],[Gewogen factor]]</f>
        <v>15.730000000000002</v>
      </c>
      <c r="P5180" s="89" cm="1">
        <f t="array" ref="P5180">IF(ISNUMBER(_34_KNMI_Stations[[#This Row],[Etmaal temperatuur °C]]),IF(_34_KNMI_Stations[[#This Row],[Etmaal temperatuur °C]]&gt;stookgrens[],_34_KNMI_Stations[[#This Row],[Etmaal temperatuur °C]]-stookgrens[],0),"")</f>
        <v>0</v>
      </c>
    </row>
    <row r="5181" spans="1:16" x14ac:dyDescent="0.25">
      <c r="A5181">
        <v>277</v>
      </c>
      <c r="B5181" s="110">
        <v>45689</v>
      </c>
      <c r="C5181" s="89">
        <v>2.5</v>
      </c>
      <c r="D5181" s="89">
        <v>2.2000000000000002</v>
      </c>
      <c r="E5181" s="96">
        <v>451</v>
      </c>
      <c r="F5181" s="89">
        <v>0</v>
      </c>
      <c r="G5181" s="89"/>
      <c r="H5181">
        <v>0.94</v>
      </c>
      <c r="I5181" t="s">
        <v>13</v>
      </c>
      <c r="J5181">
        <v>1.1000000000000001</v>
      </c>
      <c r="K5181">
        <v>2</v>
      </c>
      <c r="L5181">
        <v>2025</v>
      </c>
      <c r="M5181" t="s">
        <v>114</v>
      </c>
      <c r="N5181" s="89" cm="1">
        <f t="array" ref="N5181">IF(ISNUMBER(_34_KNMI_Stations[[#This Row],[Etmaal temperatuur °C]]),IF(_34_KNMI_Stations[[#This Row],[Etmaal temperatuur °C]]&lt;stookgrens[],stookgrens[]-_34_KNMI_Stations[[#This Row],[Etmaal temperatuur °C]],0),"")</f>
        <v>15.8</v>
      </c>
      <c r="O5181" s="89">
        <f>_34_KNMI_Stations[[#This Row],[graaddagen]]*_34_KNMI_Stations[[#This Row],[Gewogen factor]]</f>
        <v>17.380000000000003</v>
      </c>
      <c r="P5181" s="89" cm="1">
        <f t="array" ref="P5181">IF(ISNUMBER(_34_KNMI_Stations[[#This Row],[Etmaal temperatuur °C]]),IF(_34_KNMI_Stations[[#This Row],[Etmaal temperatuur °C]]&gt;stookgrens[],_34_KNMI_Stations[[#This Row],[Etmaal temperatuur °C]]-stookgrens[],0),"")</f>
        <v>0</v>
      </c>
    </row>
    <row r="5182" spans="1:16" x14ac:dyDescent="0.25">
      <c r="A5182">
        <v>277</v>
      </c>
      <c r="B5182" s="110">
        <v>45690</v>
      </c>
      <c r="C5182" s="89">
        <v>3</v>
      </c>
      <c r="D5182" s="89">
        <v>0.3</v>
      </c>
      <c r="E5182" s="96">
        <v>617</v>
      </c>
      <c r="F5182" s="89">
        <v>0</v>
      </c>
      <c r="G5182" s="89"/>
      <c r="H5182">
        <v>0.87</v>
      </c>
      <c r="I5182" t="s">
        <v>13</v>
      </c>
      <c r="J5182">
        <v>1.1000000000000001</v>
      </c>
      <c r="K5182">
        <v>2</v>
      </c>
      <c r="L5182">
        <v>2025</v>
      </c>
      <c r="M5182" t="s">
        <v>114</v>
      </c>
      <c r="N5182" s="89" cm="1">
        <f t="array" ref="N5182">IF(ISNUMBER(_34_KNMI_Stations[[#This Row],[Etmaal temperatuur °C]]),IF(_34_KNMI_Stations[[#This Row],[Etmaal temperatuur °C]]&lt;stookgrens[],stookgrens[]-_34_KNMI_Stations[[#This Row],[Etmaal temperatuur °C]],0),"")</f>
        <v>17.7</v>
      </c>
      <c r="O5182" s="89">
        <f>_34_KNMI_Stations[[#This Row],[graaddagen]]*_34_KNMI_Stations[[#This Row],[Gewogen factor]]</f>
        <v>19.470000000000002</v>
      </c>
      <c r="P5182" s="89" cm="1">
        <f t="array" ref="P5182">IF(ISNUMBER(_34_KNMI_Stations[[#This Row],[Etmaal temperatuur °C]]),IF(_34_KNMI_Stations[[#This Row],[Etmaal temperatuur °C]]&gt;stookgrens[],_34_KNMI_Stations[[#This Row],[Etmaal temperatuur °C]]-stookgrens[],0),"")</f>
        <v>0</v>
      </c>
    </row>
    <row r="5183" spans="1:16" x14ac:dyDescent="0.25">
      <c r="A5183">
        <v>277</v>
      </c>
      <c r="B5183" s="110">
        <v>45691</v>
      </c>
      <c r="C5183" s="89">
        <v>3.5</v>
      </c>
      <c r="D5183" s="89">
        <v>1.1000000000000001</v>
      </c>
      <c r="E5183" s="96">
        <v>497</v>
      </c>
      <c r="F5183" s="89">
        <v>0</v>
      </c>
      <c r="G5183" s="89"/>
      <c r="H5183">
        <v>0.9</v>
      </c>
      <c r="I5183" t="s">
        <v>13</v>
      </c>
      <c r="J5183">
        <v>1.1000000000000001</v>
      </c>
      <c r="K5183">
        <v>2</v>
      </c>
      <c r="L5183">
        <v>2025</v>
      </c>
      <c r="M5183" t="s">
        <v>115</v>
      </c>
      <c r="N5183" s="89" cm="1">
        <f t="array" ref="N5183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5183" s="89">
        <f>_34_KNMI_Stations[[#This Row],[graaddagen]]*_34_KNMI_Stations[[#This Row],[Gewogen factor]]</f>
        <v>18.59</v>
      </c>
      <c r="P5183" s="89" cm="1">
        <f t="array" ref="P5183">IF(ISNUMBER(_34_KNMI_Stations[[#This Row],[Etmaal temperatuur °C]]),IF(_34_KNMI_Stations[[#This Row],[Etmaal temperatuur °C]]&gt;stookgrens[],_34_KNMI_Stations[[#This Row],[Etmaal temperatuur °C]]-stookgrens[],0),"")</f>
        <v>0</v>
      </c>
    </row>
    <row r="5184" spans="1:16" x14ac:dyDescent="0.25">
      <c r="A5184">
        <v>277</v>
      </c>
      <c r="B5184" s="110">
        <v>45692</v>
      </c>
      <c r="C5184" s="89">
        <v>6</v>
      </c>
      <c r="D5184" s="89">
        <v>3.2</v>
      </c>
      <c r="E5184" s="96">
        <v>243</v>
      </c>
      <c r="F5184" s="89">
        <v>0</v>
      </c>
      <c r="G5184" s="89"/>
      <c r="H5184">
        <v>0.88</v>
      </c>
      <c r="I5184" t="s">
        <v>13</v>
      </c>
      <c r="J5184">
        <v>1.1000000000000001</v>
      </c>
      <c r="K5184">
        <v>2</v>
      </c>
      <c r="L5184">
        <v>2025</v>
      </c>
      <c r="M5184" t="s">
        <v>115</v>
      </c>
      <c r="N5184" s="89" cm="1">
        <f t="array" ref="N5184">IF(ISNUMBER(_34_KNMI_Stations[[#This Row],[Etmaal temperatuur °C]]),IF(_34_KNMI_Stations[[#This Row],[Etmaal temperatuur °C]]&lt;stookgrens[],stookgrens[]-_34_KNMI_Stations[[#This Row],[Etmaal temperatuur °C]],0),"")</f>
        <v>14.8</v>
      </c>
      <c r="O5184" s="89">
        <f>_34_KNMI_Stations[[#This Row],[graaddagen]]*_34_KNMI_Stations[[#This Row],[Gewogen factor]]</f>
        <v>16.28</v>
      </c>
      <c r="P5184" s="89" cm="1">
        <f t="array" ref="P5184">IF(ISNUMBER(_34_KNMI_Stations[[#This Row],[Etmaal temperatuur °C]]),IF(_34_KNMI_Stations[[#This Row],[Etmaal temperatuur °C]]&gt;stookgrens[],_34_KNMI_Stations[[#This Row],[Etmaal temperatuur °C]]-stookgrens[],0),"")</f>
        <v>0</v>
      </c>
    </row>
    <row r="5185" spans="1:16" x14ac:dyDescent="0.25">
      <c r="A5185">
        <v>277</v>
      </c>
      <c r="B5185" s="110">
        <v>45693</v>
      </c>
      <c r="C5185" s="89">
        <v>4.8</v>
      </c>
      <c r="D5185" s="89">
        <v>4.7</v>
      </c>
      <c r="E5185" s="96">
        <v>636</v>
      </c>
      <c r="F5185" s="89">
        <v>0</v>
      </c>
      <c r="G5185" s="89"/>
      <c r="H5185">
        <v>0.91</v>
      </c>
      <c r="I5185" t="s">
        <v>13</v>
      </c>
      <c r="J5185">
        <v>1.1000000000000001</v>
      </c>
      <c r="K5185">
        <v>2</v>
      </c>
      <c r="L5185">
        <v>2025</v>
      </c>
      <c r="M5185" t="s">
        <v>115</v>
      </c>
      <c r="N5185" s="89" cm="1">
        <f t="array" ref="N5185">IF(ISNUMBER(_34_KNMI_Stations[[#This Row],[Etmaal temperatuur °C]]),IF(_34_KNMI_Stations[[#This Row],[Etmaal temperatuur °C]]&lt;stookgrens[],stookgrens[]-_34_KNMI_Stations[[#This Row],[Etmaal temperatuur °C]],0),"")</f>
        <v>13.3</v>
      </c>
      <c r="O5185" s="89">
        <f>_34_KNMI_Stations[[#This Row],[graaddagen]]*_34_KNMI_Stations[[#This Row],[Gewogen factor]]</f>
        <v>14.630000000000003</v>
      </c>
      <c r="P5185" s="89" cm="1">
        <f t="array" ref="P5185">IF(ISNUMBER(_34_KNMI_Stations[[#This Row],[Etmaal temperatuur °C]]),IF(_34_KNMI_Stations[[#This Row],[Etmaal temperatuur °C]]&gt;stookgrens[],_34_KNMI_Stations[[#This Row],[Etmaal temperatuur °C]]-stookgrens[],0),"")</f>
        <v>0</v>
      </c>
    </row>
    <row r="5186" spans="1:16" x14ac:dyDescent="0.25">
      <c r="A5186">
        <v>277</v>
      </c>
      <c r="B5186" s="110">
        <v>45694</v>
      </c>
      <c r="C5186" s="89">
        <v>5.8</v>
      </c>
      <c r="D5186" s="89">
        <v>4.7</v>
      </c>
      <c r="E5186" s="96">
        <v>679</v>
      </c>
      <c r="F5186" s="89">
        <v>0</v>
      </c>
      <c r="G5186" s="89"/>
      <c r="H5186">
        <v>0.91</v>
      </c>
      <c r="I5186" t="s">
        <v>13</v>
      </c>
      <c r="J5186">
        <v>1.1000000000000001</v>
      </c>
      <c r="K5186">
        <v>2</v>
      </c>
      <c r="L5186">
        <v>2025</v>
      </c>
      <c r="M5186" t="s">
        <v>115</v>
      </c>
      <c r="N5186" s="89" cm="1">
        <f t="array" ref="N5186">IF(ISNUMBER(_34_KNMI_Stations[[#This Row],[Etmaal temperatuur °C]]),IF(_34_KNMI_Stations[[#This Row],[Etmaal temperatuur °C]]&lt;stookgrens[],stookgrens[]-_34_KNMI_Stations[[#This Row],[Etmaal temperatuur °C]],0),"")</f>
        <v>13.3</v>
      </c>
      <c r="O5186" s="89">
        <f>_34_KNMI_Stations[[#This Row],[graaddagen]]*_34_KNMI_Stations[[#This Row],[Gewogen factor]]</f>
        <v>14.630000000000003</v>
      </c>
      <c r="P5186" s="89" cm="1">
        <f t="array" ref="P5186">IF(ISNUMBER(_34_KNMI_Stations[[#This Row],[Etmaal temperatuur °C]]),IF(_34_KNMI_Stations[[#This Row],[Etmaal temperatuur °C]]&gt;stookgrens[],_34_KNMI_Stations[[#This Row],[Etmaal temperatuur °C]]-stookgrens[],0),"")</f>
        <v>0</v>
      </c>
    </row>
    <row r="5187" spans="1:16" x14ac:dyDescent="0.25">
      <c r="A5187">
        <v>277</v>
      </c>
      <c r="B5187" s="110">
        <v>45695</v>
      </c>
      <c r="C5187" s="89">
        <v>10</v>
      </c>
      <c r="D5187" s="89">
        <v>2.7</v>
      </c>
      <c r="E5187" s="96">
        <v>549</v>
      </c>
      <c r="F5187" s="89">
        <v>0</v>
      </c>
      <c r="G5187" s="89"/>
      <c r="H5187">
        <v>0.75</v>
      </c>
      <c r="I5187" t="s">
        <v>13</v>
      </c>
      <c r="J5187">
        <v>1.1000000000000001</v>
      </c>
      <c r="K5187">
        <v>2</v>
      </c>
      <c r="L5187">
        <v>2025</v>
      </c>
      <c r="M5187" t="s">
        <v>115</v>
      </c>
      <c r="N5187" s="89" cm="1">
        <f t="array" ref="N5187">IF(ISNUMBER(_34_KNMI_Stations[[#This Row],[Etmaal temperatuur °C]]),IF(_34_KNMI_Stations[[#This Row],[Etmaal temperatuur °C]]&lt;stookgrens[],stookgrens[]-_34_KNMI_Stations[[#This Row],[Etmaal temperatuur °C]],0),"")</f>
        <v>15.3</v>
      </c>
      <c r="O5187" s="89">
        <f>_34_KNMI_Stations[[#This Row],[graaddagen]]*_34_KNMI_Stations[[#This Row],[Gewogen factor]]</f>
        <v>16.830000000000002</v>
      </c>
      <c r="P5187" s="89" cm="1">
        <f t="array" ref="P5187">IF(ISNUMBER(_34_KNMI_Stations[[#This Row],[Etmaal temperatuur °C]]),IF(_34_KNMI_Stations[[#This Row],[Etmaal temperatuur °C]]&gt;stookgrens[],_34_KNMI_Stations[[#This Row],[Etmaal temperatuur °C]]-stookgrens[],0),"")</f>
        <v>0</v>
      </c>
    </row>
    <row r="5188" spans="1:16" x14ac:dyDescent="0.25">
      <c r="A5188">
        <v>277</v>
      </c>
      <c r="B5188" s="110">
        <v>45696</v>
      </c>
      <c r="C5188" s="89">
        <v>6</v>
      </c>
      <c r="D5188" s="89">
        <v>2.6</v>
      </c>
      <c r="E5188" s="96">
        <v>235</v>
      </c>
      <c r="F5188" s="89">
        <v>0</v>
      </c>
      <c r="G5188" s="89"/>
      <c r="H5188">
        <v>0.8</v>
      </c>
      <c r="I5188" t="s">
        <v>13</v>
      </c>
      <c r="J5188">
        <v>1.1000000000000001</v>
      </c>
      <c r="K5188">
        <v>2</v>
      </c>
      <c r="L5188">
        <v>2025</v>
      </c>
      <c r="M5188" t="s">
        <v>115</v>
      </c>
      <c r="N5188" s="89" cm="1">
        <f t="array" ref="N5188">IF(ISNUMBER(_34_KNMI_Stations[[#This Row],[Etmaal temperatuur °C]]),IF(_34_KNMI_Stations[[#This Row],[Etmaal temperatuur °C]]&lt;stookgrens[],stookgrens[]-_34_KNMI_Stations[[#This Row],[Etmaal temperatuur °C]],0),"")</f>
        <v>15.4</v>
      </c>
      <c r="O5188" s="89">
        <f>_34_KNMI_Stations[[#This Row],[graaddagen]]*_34_KNMI_Stations[[#This Row],[Gewogen factor]]</f>
        <v>16.940000000000001</v>
      </c>
      <c r="P5188" s="89" cm="1">
        <f t="array" ref="P5188">IF(ISNUMBER(_34_KNMI_Stations[[#This Row],[Etmaal temperatuur °C]]),IF(_34_KNMI_Stations[[#This Row],[Etmaal temperatuur °C]]&gt;stookgrens[],_34_KNMI_Stations[[#This Row],[Etmaal temperatuur °C]]-stookgrens[],0),"")</f>
        <v>0</v>
      </c>
    </row>
    <row r="5189" spans="1:16" x14ac:dyDescent="0.25">
      <c r="A5189">
        <v>277</v>
      </c>
      <c r="B5189" s="110">
        <v>45697</v>
      </c>
      <c r="C5189" s="89">
        <v>8.5</v>
      </c>
      <c r="D5189" s="89">
        <v>3.4</v>
      </c>
      <c r="E5189" s="96">
        <v>582</v>
      </c>
      <c r="F5189" s="89">
        <v>0</v>
      </c>
      <c r="G5189" s="89"/>
      <c r="H5189">
        <v>0.83</v>
      </c>
      <c r="I5189" t="s">
        <v>13</v>
      </c>
      <c r="J5189">
        <v>1.1000000000000001</v>
      </c>
      <c r="K5189">
        <v>2</v>
      </c>
      <c r="L5189">
        <v>2025</v>
      </c>
      <c r="M5189" t="s">
        <v>115</v>
      </c>
      <c r="N5189" s="89" cm="1">
        <f t="array" ref="N5189">IF(ISNUMBER(_34_KNMI_Stations[[#This Row],[Etmaal temperatuur °C]]),IF(_34_KNMI_Stations[[#This Row],[Etmaal temperatuur °C]]&lt;stookgrens[],stookgrens[]-_34_KNMI_Stations[[#This Row],[Etmaal temperatuur °C]],0),"")</f>
        <v>14.6</v>
      </c>
      <c r="O5189" s="89">
        <f>_34_KNMI_Stations[[#This Row],[graaddagen]]*_34_KNMI_Stations[[#This Row],[Gewogen factor]]</f>
        <v>16.060000000000002</v>
      </c>
      <c r="P5189" s="89" cm="1">
        <f t="array" ref="P5189">IF(ISNUMBER(_34_KNMI_Stations[[#This Row],[Etmaal temperatuur °C]]),IF(_34_KNMI_Stations[[#This Row],[Etmaal temperatuur °C]]&gt;stookgrens[],_34_KNMI_Stations[[#This Row],[Etmaal temperatuur °C]]-stookgrens[],0),"")</f>
        <v>0</v>
      </c>
    </row>
    <row r="5190" spans="1:16" x14ac:dyDescent="0.25">
      <c r="A5190">
        <v>277</v>
      </c>
      <c r="B5190" s="110">
        <v>45698</v>
      </c>
      <c r="C5190" s="89">
        <v>11.2</v>
      </c>
      <c r="D5190" s="89">
        <v>3</v>
      </c>
      <c r="E5190" s="96">
        <v>357</v>
      </c>
      <c r="F5190" s="89">
        <v>0</v>
      </c>
      <c r="G5190" s="89"/>
      <c r="H5190">
        <v>0.78</v>
      </c>
      <c r="I5190" t="s">
        <v>13</v>
      </c>
      <c r="J5190">
        <v>1.1000000000000001</v>
      </c>
      <c r="K5190">
        <v>2</v>
      </c>
      <c r="L5190">
        <v>2025</v>
      </c>
      <c r="M5190" t="s">
        <v>116</v>
      </c>
      <c r="N5190" s="89" cm="1">
        <f t="array" ref="N5190">IF(ISNUMBER(_34_KNMI_Stations[[#This Row],[Etmaal temperatuur °C]]),IF(_34_KNMI_Stations[[#This Row],[Etmaal temperatuur °C]]&lt;stookgrens[],stookgrens[]-_34_KNMI_Stations[[#This Row],[Etmaal temperatuur °C]],0),"")</f>
        <v>15</v>
      </c>
      <c r="O5190" s="89">
        <f>_34_KNMI_Stations[[#This Row],[graaddagen]]*_34_KNMI_Stations[[#This Row],[Gewogen factor]]</f>
        <v>16.5</v>
      </c>
      <c r="P5190" s="89" cm="1">
        <f t="array" ref="P5190">IF(ISNUMBER(_34_KNMI_Stations[[#This Row],[Etmaal temperatuur °C]]),IF(_34_KNMI_Stations[[#This Row],[Etmaal temperatuur °C]]&gt;stookgrens[],_34_KNMI_Stations[[#This Row],[Etmaal temperatuur °C]]-stookgrens[],0),"")</f>
        <v>0</v>
      </c>
    </row>
    <row r="5191" spans="1:16" x14ac:dyDescent="0.25">
      <c r="A5191">
        <v>277</v>
      </c>
      <c r="B5191" s="110">
        <v>45699</v>
      </c>
      <c r="C5191" s="89">
        <v>8.8000000000000007</v>
      </c>
      <c r="D5191" s="89">
        <v>0.7</v>
      </c>
      <c r="E5191" s="96">
        <v>232</v>
      </c>
      <c r="F5191" s="89">
        <v>1.8</v>
      </c>
      <c r="G5191" s="89"/>
      <c r="H5191">
        <v>0.83</v>
      </c>
      <c r="I5191" t="s">
        <v>13</v>
      </c>
      <c r="J5191">
        <v>1.1000000000000001</v>
      </c>
      <c r="K5191">
        <v>2</v>
      </c>
      <c r="L5191">
        <v>2025</v>
      </c>
      <c r="M5191" t="s">
        <v>116</v>
      </c>
      <c r="N5191" s="89" cm="1">
        <f t="array" ref="N5191">IF(ISNUMBER(_34_KNMI_Stations[[#This Row],[Etmaal temperatuur °C]]),IF(_34_KNMI_Stations[[#This Row],[Etmaal temperatuur °C]]&lt;stookgrens[],stookgrens[]-_34_KNMI_Stations[[#This Row],[Etmaal temperatuur °C]],0),"")</f>
        <v>17.3</v>
      </c>
      <c r="O5191" s="89">
        <f>_34_KNMI_Stations[[#This Row],[graaddagen]]*_34_KNMI_Stations[[#This Row],[Gewogen factor]]</f>
        <v>19.03</v>
      </c>
      <c r="P5191" s="89" cm="1">
        <f t="array" ref="P5191">IF(ISNUMBER(_34_KNMI_Stations[[#This Row],[Etmaal temperatuur °C]]),IF(_34_KNMI_Stations[[#This Row],[Etmaal temperatuur °C]]&gt;stookgrens[],_34_KNMI_Stations[[#This Row],[Etmaal temperatuur °C]]-stookgrens[],0),"")</f>
        <v>0</v>
      </c>
    </row>
    <row r="5192" spans="1:16" x14ac:dyDescent="0.25">
      <c r="A5192">
        <v>277</v>
      </c>
      <c r="B5192" s="110">
        <v>45700</v>
      </c>
      <c r="C5192" s="89">
        <v>5.8</v>
      </c>
      <c r="D5192" s="89">
        <v>0</v>
      </c>
      <c r="E5192" s="96">
        <v>155</v>
      </c>
      <c r="F5192" s="89">
        <v>7.3</v>
      </c>
      <c r="G5192" s="89"/>
      <c r="H5192">
        <v>0.88</v>
      </c>
      <c r="I5192" t="s">
        <v>13</v>
      </c>
      <c r="J5192">
        <v>1.1000000000000001</v>
      </c>
      <c r="K5192">
        <v>2</v>
      </c>
      <c r="L5192">
        <v>2025</v>
      </c>
      <c r="M5192" t="s">
        <v>116</v>
      </c>
      <c r="N5192" s="89" cm="1">
        <f t="array" ref="N5192">IF(ISNUMBER(_34_KNMI_Stations[[#This Row],[Etmaal temperatuur °C]]),IF(_34_KNMI_Stations[[#This Row],[Etmaal temperatuur °C]]&lt;stookgrens[],stookgrens[]-_34_KNMI_Stations[[#This Row],[Etmaal temperatuur °C]],0),"")</f>
        <v>18</v>
      </c>
      <c r="O5192" s="89">
        <f>_34_KNMI_Stations[[#This Row],[graaddagen]]*_34_KNMI_Stations[[#This Row],[Gewogen factor]]</f>
        <v>19.8</v>
      </c>
      <c r="P5192" s="89" cm="1">
        <f t="array" ref="P5192">IF(ISNUMBER(_34_KNMI_Stations[[#This Row],[Etmaal temperatuur °C]]),IF(_34_KNMI_Stations[[#This Row],[Etmaal temperatuur °C]]&gt;stookgrens[],_34_KNMI_Stations[[#This Row],[Etmaal temperatuur °C]]-stookgrens[],0),"")</f>
        <v>0</v>
      </c>
    </row>
    <row r="5193" spans="1:16" x14ac:dyDescent="0.25">
      <c r="A5193">
        <v>277</v>
      </c>
      <c r="B5193" s="110">
        <v>45701</v>
      </c>
      <c r="C5193" s="89">
        <v>4.4000000000000004</v>
      </c>
      <c r="D5193" s="89">
        <v>0.6</v>
      </c>
      <c r="E5193" s="96">
        <v>96</v>
      </c>
      <c r="F5193" s="89">
        <v>0.2</v>
      </c>
      <c r="G5193" s="89"/>
      <c r="H5193">
        <v>0.85</v>
      </c>
      <c r="I5193" t="s">
        <v>13</v>
      </c>
      <c r="J5193">
        <v>1.1000000000000001</v>
      </c>
      <c r="K5193">
        <v>2</v>
      </c>
      <c r="L5193">
        <v>2025</v>
      </c>
      <c r="M5193" t="s">
        <v>116</v>
      </c>
      <c r="N5193" s="89" cm="1">
        <f t="array" ref="N5193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5193" s="89">
        <f>_34_KNMI_Stations[[#This Row],[graaddagen]]*_34_KNMI_Stations[[#This Row],[Gewogen factor]]</f>
        <v>19.14</v>
      </c>
      <c r="P5193" s="89" cm="1">
        <f t="array" ref="P5193">IF(ISNUMBER(_34_KNMI_Stations[[#This Row],[Etmaal temperatuur °C]]),IF(_34_KNMI_Stations[[#This Row],[Etmaal temperatuur °C]]&gt;stookgrens[],_34_KNMI_Stations[[#This Row],[Etmaal temperatuur °C]]-stookgrens[],0),"")</f>
        <v>0</v>
      </c>
    </row>
    <row r="5194" spans="1:16" x14ac:dyDescent="0.25">
      <c r="A5194">
        <v>277</v>
      </c>
      <c r="B5194" s="110">
        <v>45702</v>
      </c>
      <c r="C5194" s="89">
        <v>2.2999999999999998</v>
      </c>
      <c r="D5194" s="89">
        <v>0.6</v>
      </c>
      <c r="E5194" s="96">
        <v>105</v>
      </c>
      <c r="F5194" s="89">
        <v>0</v>
      </c>
      <c r="G5194" s="89"/>
      <c r="H5194">
        <v>0.84</v>
      </c>
      <c r="I5194" t="s">
        <v>13</v>
      </c>
      <c r="J5194">
        <v>1.1000000000000001</v>
      </c>
      <c r="K5194">
        <v>2</v>
      </c>
      <c r="L5194">
        <v>2025</v>
      </c>
      <c r="M5194" t="s">
        <v>116</v>
      </c>
      <c r="N5194" s="89" cm="1">
        <f t="array" ref="N5194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5194" s="89">
        <f>_34_KNMI_Stations[[#This Row],[graaddagen]]*_34_KNMI_Stations[[#This Row],[Gewogen factor]]</f>
        <v>19.14</v>
      </c>
      <c r="P5194" s="89" cm="1">
        <f t="array" ref="P5194">IF(ISNUMBER(_34_KNMI_Stations[[#This Row],[Etmaal temperatuur °C]]),IF(_34_KNMI_Stations[[#This Row],[Etmaal temperatuur °C]]&gt;stookgrens[],_34_KNMI_Stations[[#This Row],[Etmaal temperatuur °C]]-stookgrens[],0),"")</f>
        <v>0</v>
      </c>
    </row>
    <row r="5195" spans="1:16" x14ac:dyDescent="0.25">
      <c r="A5195">
        <v>277</v>
      </c>
      <c r="B5195" s="110">
        <v>45703</v>
      </c>
      <c r="C5195" s="89">
        <v>2.4</v>
      </c>
      <c r="D5195" s="89">
        <v>0.6</v>
      </c>
      <c r="E5195" s="96">
        <v>110</v>
      </c>
      <c r="F5195" s="89">
        <v>0</v>
      </c>
      <c r="G5195" s="89"/>
      <c r="H5195">
        <v>0.84</v>
      </c>
      <c r="I5195" t="s">
        <v>13</v>
      </c>
      <c r="J5195">
        <v>1.1000000000000001</v>
      </c>
      <c r="K5195">
        <v>2</v>
      </c>
      <c r="L5195">
        <v>2025</v>
      </c>
      <c r="M5195" t="s">
        <v>116</v>
      </c>
      <c r="N5195" s="89" cm="1">
        <f t="array" ref="N5195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5195" s="89">
        <f>_34_KNMI_Stations[[#This Row],[graaddagen]]*_34_KNMI_Stations[[#This Row],[Gewogen factor]]</f>
        <v>19.14</v>
      </c>
      <c r="P5195" s="89" cm="1">
        <f t="array" ref="P5195">IF(ISNUMBER(_34_KNMI_Stations[[#This Row],[Etmaal temperatuur °C]]),IF(_34_KNMI_Stations[[#This Row],[Etmaal temperatuur °C]]&gt;stookgrens[],_34_KNMI_Stations[[#This Row],[Etmaal temperatuur °C]]-stookgrens[],0),"")</f>
        <v>0</v>
      </c>
    </row>
    <row r="5196" spans="1:16" x14ac:dyDescent="0.25">
      <c r="A5196">
        <v>277</v>
      </c>
      <c r="B5196" s="110">
        <v>45704</v>
      </c>
      <c r="C5196" s="89">
        <v>5.2</v>
      </c>
      <c r="D5196" s="89">
        <v>-0.1</v>
      </c>
      <c r="E5196" s="96">
        <v>747</v>
      </c>
      <c r="F5196" s="89">
        <v>0</v>
      </c>
      <c r="G5196" s="89"/>
      <c r="H5196">
        <v>0.79</v>
      </c>
      <c r="I5196" t="s">
        <v>13</v>
      </c>
      <c r="J5196">
        <v>1.1000000000000001</v>
      </c>
      <c r="K5196">
        <v>2</v>
      </c>
      <c r="L5196">
        <v>2025</v>
      </c>
      <c r="M5196" t="s">
        <v>116</v>
      </c>
      <c r="N5196" s="89" cm="1">
        <f t="array" ref="N5196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5196" s="89">
        <f>_34_KNMI_Stations[[#This Row],[graaddagen]]*_34_KNMI_Stations[[#This Row],[Gewogen factor]]</f>
        <v>19.910000000000004</v>
      </c>
      <c r="P5196" s="89" cm="1">
        <f t="array" ref="P5196">IF(ISNUMBER(_34_KNMI_Stations[[#This Row],[Etmaal temperatuur °C]]),IF(_34_KNMI_Stations[[#This Row],[Etmaal temperatuur °C]]&gt;stookgrens[],_34_KNMI_Stations[[#This Row],[Etmaal temperatuur °C]]-stookgrens[],0),"")</f>
        <v>0</v>
      </c>
    </row>
    <row r="5197" spans="1:16" x14ac:dyDescent="0.25">
      <c r="A5197">
        <v>277</v>
      </c>
      <c r="B5197" s="110">
        <v>45705</v>
      </c>
      <c r="C5197" s="89">
        <v>4.5999999999999996</v>
      </c>
      <c r="D5197" s="89">
        <v>-1.6</v>
      </c>
      <c r="E5197" s="96">
        <v>909</v>
      </c>
      <c r="F5197" s="89">
        <v>0</v>
      </c>
      <c r="G5197" s="89"/>
      <c r="H5197">
        <v>0.78</v>
      </c>
      <c r="I5197" t="s">
        <v>13</v>
      </c>
      <c r="J5197">
        <v>1.1000000000000001</v>
      </c>
      <c r="K5197">
        <v>2</v>
      </c>
      <c r="L5197">
        <v>2025</v>
      </c>
      <c r="M5197" t="s">
        <v>117</v>
      </c>
      <c r="N5197" s="89" cm="1">
        <f t="array" ref="N5197">IF(ISNUMBER(_34_KNMI_Stations[[#This Row],[Etmaal temperatuur °C]]),IF(_34_KNMI_Stations[[#This Row],[Etmaal temperatuur °C]]&lt;stookgrens[],stookgrens[]-_34_KNMI_Stations[[#This Row],[Etmaal temperatuur °C]],0),"")</f>
        <v>19.600000000000001</v>
      </c>
      <c r="O5197" s="89">
        <f>_34_KNMI_Stations[[#This Row],[graaddagen]]*_34_KNMI_Stations[[#This Row],[Gewogen factor]]</f>
        <v>21.560000000000002</v>
      </c>
      <c r="P5197" s="89" cm="1">
        <f t="array" ref="P5197">IF(ISNUMBER(_34_KNMI_Stations[[#This Row],[Etmaal temperatuur °C]]),IF(_34_KNMI_Stations[[#This Row],[Etmaal temperatuur °C]]&gt;stookgrens[],_34_KNMI_Stations[[#This Row],[Etmaal temperatuur °C]]-stookgrens[],0),"")</f>
        <v>0</v>
      </c>
    </row>
    <row r="5198" spans="1:16" x14ac:dyDescent="0.25">
      <c r="A5198">
        <v>277</v>
      </c>
      <c r="B5198" s="110">
        <v>45706</v>
      </c>
      <c r="C5198" s="89">
        <v>5.5</v>
      </c>
      <c r="D5198" s="89">
        <v>-1.4</v>
      </c>
      <c r="E5198" s="96">
        <v>923</v>
      </c>
      <c r="F5198" s="89">
        <v>0</v>
      </c>
      <c r="G5198" s="89"/>
      <c r="H5198">
        <v>0.63</v>
      </c>
      <c r="I5198" t="s">
        <v>13</v>
      </c>
      <c r="J5198">
        <v>1.1000000000000001</v>
      </c>
      <c r="K5198">
        <v>2</v>
      </c>
      <c r="L5198">
        <v>2025</v>
      </c>
      <c r="M5198" t="s">
        <v>117</v>
      </c>
      <c r="N5198" s="89" cm="1">
        <f t="array" ref="N5198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5198" s="89">
        <f>_34_KNMI_Stations[[#This Row],[graaddagen]]*_34_KNMI_Stations[[#This Row],[Gewogen factor]]</f>
        <v>21.34</v>
      </c>
      <c r="P5198" s="89" cm="1">
        <f t="array" ref="P5198">IF(ISNUMBER(_34_KNMI_Stations[[#This Row],[Etmaal temperatuur °C]]),IF(_34_KNMI_Stations[[#This Row],[Etmaal temperatuur °C]]&gt;stookgrens[],_34_KNMI_Stations[[#This Row],[Etmaal temperatuur °C]]-stookgrens[],0),"")</f>
        <v>0</v>
      </c>
    </row>
    <row r="5199" spans="1:16" x14ac:dyDescent="0.25">
      <c r="A5199">
        <v>277</v>
      </c>
      <c r="B5199" s="110">
        <v>45707</v>
      </c>
      <c r="C5199" s="89">
        <v>6.9</v>
      </c>
      <c r="D5199" s="89">
        <v>0</v>
      </c>
      <c r="E5199" s="96">
        <v>918</v>
      </c>
      <c r="F5199" s="89">
        <v>0</v>
      </c>
      <c r="G5199" s="89"/>
      <c r="H5199">
        <v>0.56999999999999995</v>
      </c>
      <c r="I5199" t="s">
        <v>13</v>
      </c>
      <c r="J5199">
        <v>1.1000000000000001</v>
      </c>
      <c r="K5199">
        <v>2</v>
      </c>
      <c r="L5199">
        <v>2025</v>
      </c>
      <c r="M5199" t="s">
        <v>117</v>
      </c>
      <c r="N5199" s="89" cm="1">
        <f t="array" ref="N5199">IF(ISNUMBER(_34_KNMI_Stations[[#This Row],[Etmaal temperatuur °C]]),IF(_34_KNMI_Stations[[#This Row],[Etmaal temperatuur °C]]&lt;stookgrens[],stookgrens[]-_34_KNMI_Stations[[#This Row],[Etmaal temperatuur °C]],0),"")</f>
        <v>18</v>
      </c>
      <c r="O5199" s="89">
        <f>_34_KNMI_Stations[[#This Row],[graaddagen]]*_34_KNMI_Stations[[#This Row],[Gewogen factor]]</f>
        <v>19.8</v>
      </c>
      <c r="P5199" s="89" cm="1">
        <f t="array" ref="P5199">IF(ISNUMBER(_34_KNMI_Stations[[#This Row],[Etmaal temperatuur °C]]),IF(_34_KNMI_Stations[[#This Row],[Etmaal temperatuur °C]]&gt;stookgrens[],_34_KNMI_Stations[[#This Row],[Etmaal temperatuur °C]]-stookgrens[],0),"")</f>
        <v>0</v>
      </c>
    </row>
    <row r="5200" spans="1:16" x14ac:dyDescent="0.25">
      <c r="A5200">
        <v>277</v>
      </c>
      <c r="B5200" s="110">
        <v>45708</v>
      </c>
      <c r="C5200" s="89">
        <v>6.3</v>
      </c>
      <c r="D5200" s="89">
        <v>4.3</v>
      </c>
      <c r="E5200" s="96">
        <v>422</v>
      </c>
      <c r="F5200" s="89">
        <v>0.1</v>
      </c>
      <c r="G5200" s="89"/>
      <c r="H5200">
        <v>0.79</v>
      </c>
      <c r="I5200" t="s">
        <v>13</v>
      </c>
      <c r="J5200">
        <v>1.1000000000000001</v>
      </c>
      <c r="K5200">
        <v>2</v>
      </c>
      <c r="L5200">
        <v>2025</v>
      </c>
      <c r="M5200" t="s">
        <v>117</v>
      </c>
      <c r="N5200" s="89" cm="1">
        <f t="array" ref="N5200">IF(ISNUMBER(_34_KNMI_Stations[[#This Row],[Etmaal temperatuur °C]]),IF(_34_KNMI_Stations[[#This Row],[Etmaal temperatuur °C]]&lt;stookgrens[],stookgrens[]-_34_KNMI_Stations[[#This Row],[Etmaal temperatuur °C]],0),"")</f>
        <v>13.7</v>
      </c>
      <c r="O5200" s="89">
        <f>_34_KNMI_Stations[[#This Row],[graaddagen]]*_34_KNMI_Stations[[#This Row],[Gewogen factor]]</f>
        <v>15.07</v>
      </c>
      <c r="P5200" s="89" cm="1">
        <f t="array" ref="P5200">IF(ISNUMBER(_34_KNMI_Stations[[#This Row],[Etmaal temperatuur °C]]),IF(_34_KNMI_Stations[[#This Row],[Etmaal temperatuur °C]]&gt;stookgrens[],_34_KNMI_Stations[[#This Row],[Etmaal temperatuur °C]]-stookgrens[],0),"")</f>
        <v>0</v>
      </c>
    </row>
    <row r="5201" spans="1:16" x14ac:dyDescent="0.25">
      <c r="A5201">
        <v>277</v>
      </c>
      <c r="B5201" s="110">
        <v>45709</v>
      </c>
      <c r="C5201" s="89">
        <v>6</v>
      </c>
      <c r="D5201" s="89">
        <v>11.5</v>
      </c>
      <c r="E5201" s="96">
        <v>762</v>
      </c>
      <c r="F5201" s="89">
        <v>0</v>
      </c>
      <c r="G5201" s="89"/>
      <c r="H5201">
        <v>0.8</v>
      </c>
      <c r="I5201" t="s">
        <v>13</v>
      </c>
      <c r="J5201">
        <v>1.1000000000000001</v>
      </c>
      <c r="K5201">
        <v>2</v>
      </c>
      <c r="L5201">
        <v>2025</v>
      </c>
      <c r="M5201" t="s">
        <v>117</v>
      </c>
      <c r="N5201" s="89" cm="1">
        <f t="array" ref="N5201">IF(ISNUMBER(_34_KNMI_Stations[[#This Row],[Etmaal temperatuur °C]]),IF(_34_KNMI_Stations[[#This Row],[Etmaal temperatuur °C]]&lt;stookgrens[],stookgrens[]-_34_KNMI_Stations[[#This Row],[Etmaal temperatuur °C]],0),"")</f>
        <v>6.5</v>
      </c>
      <c r="O5201" s="89">
        <f>_34_KNMI_Stations[[#This Row],[graaddagen]]*_34_KNMI_Stations[[#This Row],[Gewogen factor]]</f>
        <v>7.15</v>
      </c>
      <c r="P5201" s="89" cm="1">
        <f t="array" ref="P5201">IF(ISNUMBER(_34_KNMI_Stations[[#This Row],[Etmaal temperatuur °C]]),IF(_34_KNMI_Stations[[#This Row],[Etmaal temperatuur °C]]&gt;stookgrens[],_34_KNMI_Stations[[#This Row],[Etmaal temperatuur °C]]-stookgrens[],0),"")</f>
        <v>0</v>
      </c>
    </row>
    <row r="5202" spans="1:16" x14ac:dyDescent="0.25">
      <c r="A5202">
        <v>277</v>
      </c>
      <c r="B5202" s="110">
        <v>45710</v>
      </c>
      <c r="C5202" s="89">
        <v>5.2</v>
      </c>
      <c r="D5202" s="89">
        <v>8.9</v>
      </c>
      <c r="E5202" s="96">
        <v>227</v>
      </c>
      <c r="F5202" s="89">
        <v>1.3</v>
      </c>
      <c r="G5202" s="89"/>
      <c r="H5202">
        <v>0.91</v>
      </c>
      <c r="I5202" t="s">
        <v>13</v>
      </c>
      <c r="J5202">
        <v>1.1000000000000001</v>
      </c>
      <c r="K5202">
        <v>2</v>
      </c>
      <c r="L5202">
        <v>2025</v>
      </c>
      <c r="M5202" t="s">
        <v>117</v>
      </c>
      <c r="N5202" s="89" cm="1">
        <f t="array" ref="N5202">IF(ISNUMBER(_34_KNMI_Stations[[#This Row],[Etmaal temperatuur °C]]),IF(_34_KNMI_Stations[[#This Row],[Etmaal temperatuur °C]]&lt;stookgrens[],stookgrens[]-_34_KNMI_Stations[[#This Row],[Etmaal temperatuur °C]],0),"")</f>
        <v>9.1</v>
      </c>
      <c r="O5202" s="89">
        <f>_34_KNMI_Stations[[#This Row],[graaddagen]]*_34_KNMI_Stations[[#This Row],[Gewogen factor]]</f>
        <v>10.01</v>
      </c>
      <c r="P5202" s="89" cm="1">
        <f t="array" ref="P5202">IF(ISNUMBER(_34_KNMI_Stations[[#This Row],[Etmaal temperatuur °C]]),IF(_34_KNMI_Stations[[#This Row],[Etmaal temperatuur °C]]&gt;stookgrens[],_34_KNMI_Stations[[#This Row],[Etmaal temperatuur °C]]-stookgrens[],0),"")</f>
        <v>0</v>
      </c>
    </row>
    <row r="5203" spans="1:16" x14ac:dyDescent="0.25">
      <c r="A5203">
        <v>277</v>
      </c>
      <c r="B5203" s="110">
        <v>45711</v>
      </c>
      <c r="C5203" s="89">
        <v>5.9</v>
      </c>
      <c r="D5203" s="89">
        <v>8.1999999999999993</v>
      </c>
      <c r="E5203" s="96">
        <v>519</v>
      </c>
      <c r="F5203" s="89">
        <v>-0.1</v>
      </c>
      <c r="G5203" s="89"/>
      <c r="H5203">
        <v>0.87</v>
      </c>
      <c r="I5203" t="s">
        <v>13</v>
      </c>
      <c r="J5203">
        <v>1.1000000000000001</v>
      </c>
      <c r="K5203">
        <v>2</v>
      </c>
      <c r="L5203">
        <v>2025</v>
      </c>
      <c r="M5203" t="s">
        <v>117</v>
      </c>
      <c r="N5203" s="89" cm="1">
        <f t="array" ref="N5203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5203" s="89">
        <f>_34_KNMI_Stations[[#This Row],[graaddagen]]*_34_KNMI_Stations[[#This Row],[Gewogen factor]]</f>
        <v>10.780000000000001</v>
      </c>
      <c r="P5203" s="89" cm="1">
        <f t="array" ref="P5203">IF(ISNUMBER(_34_KNMI_Stations[[#This Row],[Etmaal temperatuur °C]]),IF(_34_KNMI_Stations[[#This Row],[Etmaal temperatuur °C]]&gt;stookgrens[],_34_KNMI_Stations[[#This Row],[Etmaal temperatuur °C]]-stookgrens[],0),"")</f>
        <v>0</v>
      </c>
    </row>
    <row r="5204" spans="1:16" x14ac:dyDescent="0.25">
      <c r="A5204">
        <v>277</v>
      </c>
      <c r="B5204" s="110">
        <v>45712</v>
      </c>
      <c r="C5204" s="89">
        <v>7.1</v>
      </c>
      <c r="D5204" s="89">
        <v>9.1</v>
      </c>
      <c r="E5204" s="96">
        <v>143</v>
      </c>
      <c r="F5204" s="89">
        <v>5.4</v>
      </c>
      <c r="G5204" s="89"/>
      <c r="H5204">
        <v>0.89</v>
      </c>
      <c r="I5204" t="s">
        <v>13</v>
      </c>
      <c r="J5204">
        <v>1.1000000000000001</v>
      </c>
      <c r="K5204">
        <v>2</v>
      </c>
      <c r="L5204">
        <v>2025</v>
      </c>
      <c r="M5204" t="s">
        <v>118</v>
      </c>
      <c r="N5204" s="89" cm="1">
        <f t="array" ref="N5204">IF(ISNUMBER(_34_KNMI_Stations[[#This Row],[Etmaal temperatuur °C]]),IF(_34_KNMI_Stations[[#This Row],[Etmaal temperatuur °C]]&lt;stookgrens[],stookgrens[]-_34_KNMI_Stations[[#This Row],[Etmaal temperatuur °C]],0),"")</f>
        <v>8.9</v>
      </c>
      <c r="O5204" s="89">
        <f>_34_KNMI_Stations[[#This Row],[graaddagen]]*_34_KNMI_Stations[[#This Row],[Gewogen factor]]</f>
        <v>9.7900000000000009</v>
      </c>
      <c r="P5204" s="89" cm="1">
        <f t="array" ref="P5204">IF(ISNUMBER(_34_KNMI_Stations[[#This Row],[Etmaal temperatuur °C]]),IF(_34_KNMI_Stations[[#This Row],[Etmaal temperatuur °C]]&gt;stookgrens[],_34_KNMI_Stations[[#This Row],[Etmaal temperatuur °C]]-stookgrens[],0),"")</f>
        <v>0</v>
      </c>
    </row>
    <row r="5205" spans="1:16" x14ac:dyDescent="0.25">
      <c r="A5205">
        <v>277</v>
      </c>
      <c r="B5205" s="110">
        <v>45713</v>
      </c>
      <c r="C5205" s="89">
        <v>4.2</v>
      </c>
      <c r="D5205" s="89">
        <v>6.9</v>
      </c>
      <c r="E5205" s="96">
        <v>371</v>
      </c>
      <c r="F5205" s="89">
        <v>0</v>
      </c>
      <c r="G5205" s="89"/>
      <c r="H5205">
        <v>0.93</v>
      </c>
      <c r="I5205" t="s">
        <v>13</v>
      </c>
      <c r="J5205">
        <v>1.1000000000000001</v>
      </c>
      <c r="K5205">
        <v>2</v>
      </c>
      <c r="L5205">
        <v>2025</v>
      </c>
      <c r="M5205" t="s">
        <v>118</v>
      </c>
      <c r="N5205" s="89" cm="1">
        <f t="array" ref="N5205">IF(ISNUMBER(_34_KNMI_Stations[[#This Row],[Etmaal temperatuur °C]]),IF(_34_KNMI_Stations[[#This Row],[Etmaal temperatuur °C]]&lt;stookgrens[],stookgrens[]-_34_KNMI_Stations[[#This Row],[Etmaal temperatuur °C]],0),"")</f>
        <v>11.1</v>
      </c>
      <c r="O5205" s="89">
        <f>_34_KNMI_Stations[[#This Row],[graaddagen]]*_34_KNMI_Stations[[#This Row],[Gewogen factor]]</f>
        <v>12.21</v>
      </c>
      <c r="P5205" s="89" cm="1">
        <f t="array" ref="P5205">IF(ISNUMBER(_34_KNMI_Stations[[#This Row],[Etmaal temperatuur °C]]),IF(_34_KNMI_Stations[[#This Row],[Etmaal temperatuur °C]]&gt;stookgrens[],_34_KNMI_Stations[[#This Row],[Etmaal temperatuur °C]]-stookgrens[],0),"")</f>
        <v>0</v>
      </c>
    </row>
    <row r="5206" spans="1:16" x14ac:dyDescent="0.25">
      <c r="A5206">
        <v>277</v>
      </c>
      <c r="B5206" s="110">
        <v>45714</v>
      </c>
      <c r="C5206" s="89">
        <v>3.8</v>
      </c>
      <c r="D5206" s="89">
        <v>5.9</v>
      </c>
      <c r="E5206" s="96">
        <v>853</v>
      </c>
      <c r="F5206" s="89">
        <v>1.6</v>
      </c>
      <c r="G5206" s="89"/>
      <c r="H5206">
        <v>0.85</v>
      </c>
      <c r="I5206" t="s">
        <v>13</v>
      </c>
      <c r="J5206">
        <v>1.1000000000000001</v>
      </c>
      <c r="K5206">
        <v>2</v>
      </c>
      <c r="L5206">
        <v>2025</v>
      </c>
      <c r="M5206" t="s">
        <v>118</v>
      </c>
      <c r="N5206" s="89" cm="1">
        <f t="array" ref="N5206">IF(ISNUMBER(_34_KNMI_Stations[[#This Row],[Etmaal temperatuur °C]]),IF(_34_KNMI_Stations[[#This Row],[Etmaal temperatuur °C]]&lt;stookgrens[],stookgrens[]-_34_KNMI_Stations[[#This Row],[Etmaal temperatuur °C]],0),"")</f>
        <v>12.1</v>
      </c>
      <c r="O5206" s="89">
        <f>_34_KNMI_Stations[[#This Row],[graaddagen]]*_34_KNMI_Stations[[#This Row],[Gewogen factor]]</f>
        <v>13.31</v>
      </c>
      <c r="P5206" s="89" cm="1">
        <f t="array" ref="P5206">IF(ISNUMBER(_34_KNMI_Stations[[#This Row],[Etmaal temperatuur °C]]),IF(_34_KNMI_Stations[[#This Row],[Etmaal temperatuur °C]]&gt;stookgrens[],_34_KNMI_Stations[[#This Row],[Etmaal temperatuur °C]]-stookgrens[],0),"")</f>
        <v>0</v>
      </c>
    </row>
    <row r="5207" spans="1:16" x14ac:dyDescent="0.25">
      <c r="A5207">
        <v>277</v>
      </c>
      <c r="B5207" s="110">
        <v>45715</v>
      </c>
      <c r="C5207" s="89">
        <v>3.9</v>
      </c>
      <c r="D5207" s="89">
        <v>5.4</v>
      </c>
      <c r="E5207" s="96">
        <v>381</v>
      </c>
      <c r="F5207" s="89">
        <v>3.7</v>
      </c>
      <c r="G5207" s="89"/>
      <c r="H5207">
        <v>0.9</v>
      </c>
      <c r="I5207" t="s">
        <v>13</v>
      </c>
      <c r="J5207">
        <v>1.1000000000000001</v>
      </c>
      <c r="K5207">
        <v>2</v>
      </c>
      <c r="L5207">
        <v>2025</v>
      </c>
      <c r="M5207" t="s">
        <v>118</v>
      </c>
      <c r="N5207" s="89" cm="1">
        <f t="array" ref="N5207">IF(ISNUMBER(_34_KNMI_Stations[[#This Row],[Etmaal temperatuur °C]]),IF(_34_KNMI_Stations[[#This Row],[Etmaal temperatuur °C]]&lt;stookgrens[],stookgrens[]-_34_KNMI_Stations[[#This Row],[Etmaal temperatuur °C]],0),"")</f>
        <v>12.6</v>
      </c>
      <c r="O5207" s="89">
        <f>_34_KNMI_Stations[[#This Row],[graaddagen]]*_34_KNMI_Stations[[#This Row],[Gewogen factor]]</f>
        <v>13.860000000000001</v>
      </c>
      <c r="P5207" s="89" cm="1">
        <f t="array" ref="P5207">IF(ISNUMBER(_34_KNMI_Stations[[#This Row],[Etmaal temperatuur °C]]),IF(_34_KNMI_Stations[[#This Row],[Etmaal temperatuur °C]]&gt;stookgrens[],_34_KNMI_Stations[[#This Row],[Etmaal temperatuur °C]]-stookgrens[],0),"")</f>
        <v>0</v>
      </c>
    </row>
    <row r="5208" spans="1:16" x14ac:dyDescent="0.25">
      <c r="A5208">
        <v>277</v>
      </c>
      <c r="B5208" s="110">
        <v>45716</v>
      </c>
      <c r="C5208" s="89">
        <v>6.3</v>
      </c>
      <c r="D5208" s="89">
        <v>5.4</v>
      </c>
      <c r="E5208" s="96">
        <v>699</v>
      </c>
      <c r="F5208" s="89">
        <v>0.8</v>
      </c>
      <c r="G5208" s="89"/>
      <c r="H5208">
        <v>0.86</v>
      </c>
      <c r="I5208" t="s">
        <v>13</v>
      </c>
      <c r="J5208">
        <v>1.1000000000000001</v>
      </c>
      <c r="K5208">
        <v>2</v>
      </c>
      <c r="L5208">
        <v>2025</v>
      </c>
      <c r="M5208" t="s">
        <v>118</v>
      </c>
      <c r="N5208" s="89" cm="1">
        <f t="array" ref="N5208">IF(ISNUMBER(_34_KNMI_Stations[[#This Row],[Etmaal temperatuur °C]]),IF(_34_KNMI_Stations[[#This Row],[Etmaal temperatuur °C]]&lt;stookgrens[],stookgrens[]-_34_KNMI_Stations[[#This Row],[Etmaal temperatuur °C]],0),"")</f>
        <v>12.6</v>
      </c>
      <c r="O5208" s="89">
        <f>_34_KNMI_Stations[[#This Row],[graaddagen]]*_34_KNMI_Stations[[#This Row],[Gewogen factor]]</f>
        <v>13.860000000000001</v>
      </c>
      <c r="P5208" s="89" cm="1">
        <f t="array" ref="P5208">IF(ISNUMBER(_34_KNMI_Stations[[#This Row],[Etmaal temperatuur °C]]),IF(_34_KNMI_Stations[[#This Row],[Etmaal temperatuur °C]]&gt;stookgrens[],_34_KNMI_Stations[[#This Row],[Etmaal temperatuur °C]]-stookgrens[],0),"")</f>
        <v>0</v>
      </c>
    </row>
    <row r="5209" spans="1:16" x14ac:dyDescent="0.25">
      <c r="A5209">
        <v>277</v>
      </c>
      <c r="B5209" s="110">
        <v>45717</v>
      </c>
      <c r="C5209" s="89">
        <v>3.5</v>
      </c>
      <c r="D5209" s="89">
        <v>5.4</v>
      </c>
      <c r="E5209" s="96">
        <v>1007</v>
      </c>
      <c r="F5209" s="89">
        <v>0</v>
      </c>
      <c r="G5209" s="89"/>
      <c r="H5209">
        <v>0.84</v>
      </c>
      <c r="I5209" t="s">
        <v>13</v>
      </c>
      <c r="J5209">
        <v>1</v>
      </c>
      <c r="K5209">
        <v>3</v>
      </c>
      <c r="L5209">
        <v>2025</v>
      </c>
      <c r="M5209" t="s">
        <v>118</v>
      </c>
      <c r="N5209" s="89" cm="1">
        <f t="array" ref="N5209">IF(ISNUMBER(_34_KNMI_Stations[[#This Row],[Etmaal temperatuur °C]]),IF(_34_KNMI_Stations[[#This Row],[Etmaal temperatuur °C]]&lt;stookgrens[],stookgrens[]-_34_KNMI_Stations[[#This Row],[Etmaal temperatuur °C]],0),"")</f>
        <v>12.6</v>
      </c>
      <c r="O5209" s="89">
        <f>_34_KNMI_Stations[[#This Row],[graaddagen]]*_34_KNMI_Stations[[#This Row],[Gewogen factor]]</f>
        <v>12.6</v>
      </c>
      <c r="P5209" s="89" cm="1">
        <f t="array" ref="P5209">IF(ISNUMBER(_34_KNMI_Stations[[#This Row],[Etmaal temperatuur °C]]),IF(_34_KNMI_Stations[[#This Row],[Etmaal temperatuur °C]]&gt;stookgrens[],_34_KNMI_Stations[[#This Row],[Etmaal temperatuur °C]]-stookgrens[],0),"")</f>
        <v>0</v>
      </c>
    </row>
    <row r="5210" spans="1:16" x14ac:dyDescent="0.25">
      <c r="A5210">
        <v>277</v>
      </c>
      <c r="B5210" s="110">
        <v>45718</v>
      </c>
      <c r="C5210" s="89">
        <v>3.8</v>
      </c>
      <c r="D5210" s="89">
        <v>4</v>
      </c>
      <c r="E5210" s="96">
        <v>971</v>
      </c>
      <c r="F5210" s="89">
        <v>0</v>
      </c>
      <c r="G5210" s="89"/>
      <c r="H5210">
        <v>0.9</v>
      </c>
      <c r="I5210" t="s">
        <v>13</v>
      </c>
      <c r="J5210">
        <v>1</v>
      </c>
      <c r="K5210">
        <v>3</v>
      </c>
      <c r="L5210">
        <v>2025</v>
      </c>
      <c r="M5210" t="s">
        <v>118</v>
      </c>
      <c r="N5210" s="89" cm="1">
        <f t="array" ref="N5210">IF(ISNUMBER(_34_KNMI_Stations[[#This Row],[Etmaal temperatuur °C]]),IF(_34_KNMI_Stations[[#This Row],[Etmaal temperatuur °C]]&lt;stookgrens[],stookgrens[]-_34_KNMI_Stations[[#This Row],[Etmaal temperatuur °C]],0),"")</f>
        <v>14</v>
      </c>
      <c r="O5210" s="89">
        <f>_34_KNMI_Stations[[#This Row],[graaddagen]]*_34_KNMI_Stations[[#This Row],[Gewogen factor]]</f>
        <v>14</v>
      </c>
      <c r="P5210" s="89" cm="1">
        <f t="array" ref="P5210">IF(ISNUMBER(_34_KNMI_Stations[[#This Row],[Etmaal temperatuur °C]]),IF(_34_KNMI_Stations[[#This Row],[Etmaal temperatuur °C]]&gt;stookgrens[],_34_KNMI_Stations[[#This Row],[Etmaal temperatuur °C]]-stookgrens[],0),"")</f>
        <v>0</v>
      </c>
    </row>
    <row r="5211" spans="1:16" x14ac:dyDescent="0.25">
      <c r="A5211">
        <v>277</v>
      </c>
      <c r="B5211" s="110">
        <v>45719</v>
      </c>
      <c r="C5211" s="89">
        <v>3.8</v>
      </c>
      <c r="D5211" s="89">
        <v>4.4000000000000004</v>
      </c>
      <c r="E5211" s="96">
        <v>1113</v>
      </c>
      <c r="F5211" s="89">
        <v>0</v>
      </c>
      <c r="G5211" s="89"/>
      <c r="H5211">
        <v>0.88</v>
      </c>
      <c r="I5211" t="s">
        <v>13</v>
      </c>
      <c r="J5211">
        <v>1</v>
      </c>
      <c r="K5211">
        <v>3</v>
      </c>
      <c r="L5211">
        <v>2025</v>
      </c>
      <c r="M5211" t="s">
        <v>119</v>
      </c>
      <c r="N5211" s="89" cm="1">
        <f t="array" ref="N5211">IF(ISNUMBER(_34_KNMI_Stations[[#This Row],[Etmaal temperatuur °C]]),IF(_34_KNMI_Stations[[#This Row],[Etmaal temperatuur °C]]&lt;stookgrens[],stookgrens[]-_34_KNMI_Stations[[#This Row],[Etmaal temperatuur °C]],0),"")</f>
        <v>13.6</v>
      </c>
      <c r="O5211" s="89">
        <f>_34_KNMI_Stations[[#This Row],[graaddagen]]*_34_KNMI_Stations[[#This Row],[Gewogen factor]]</f>
        <v>13.6</v>
      </c>
      <c r="P5211" s="89" cm="1">
        <f t="array" ref="P5211">IF(ISNUMBER(_34_KNMI_Stations[[#This Row],[Etmaal temperatuur °C]]),IF(_34_KNMI_Stations[[#This Row],[Etmaal temperatuur °C]]&gt;stookgrens[],_34_KNMI_Stations[[#This Row],[Etmaal temperatuur °C]]-stookgrens[],0),"")</f>
        <v>0</v>
      </c>
    </row>
    <row r="5212" spans="1:16" x14ac:dyDescent="0.25">
      <c r="A5212">
        <v>277</v>
      </c>
      <c r="B5212" s="110">
        <v>45720</v>
      </c>
      <c r="C5212" s="89">
        <v>4.2</v>
      </c>
      <c r="D5212" s="89">
        <v>5.6</v>
      </c>
      <c r="E5212" s="96">
        <v>1157</v>
      </c>
      <c r="F5212" s="89">
        <v>0</v>
      </c>
      <c r="G5212" s="89"/>
      <c r="H5212">
        <v>0.86</v>
      </c>
      <c r="I5212" t="s">
        <v>13</v>
      </c>
      <c r="J5212">
        <v>1</v>
      </c>
      <c r="K5212">
        <v>3</v>
      </c>
      <c r="L5212">
        <v>2025</v>
      </c>
      <c r="M5212" t="s">
        <v>119</v>
      </c>
      <c r="N5212" s="89" cm="1">
        <f t="array" ref="N5212">IF(ISNUMBER(_34_KNMI_Stations[[#This Row],[Etmaal temperatuur °C]]),IF(_34_KNMI_Stations[[#This Row],[Etmaal temperatuur °C]]&lt;stookgrens[],stookgrens[]-_34_KNMI_Stations[[#This Row],[Etmaal temperatuur °C]],0),"")</f>
        <v>12.4</v>
      </c>
      <c r="O5212" s="89">
        <f>_34_KNMI_Stations[[#This Row],[graaddagen]]*_34_KNMI_Stations[[#This Row],[Gewogen factor]]</f>
        <v>12.4</v>
      </c>
      <c r="P5212" s="89" cm="1">
        <f t="array" ref="P5212">IF(ISNUMBER(_34_KNMI_Stations[[#This Row],[Etmaal temperatuur °C]]),IF(_34_KNMI_Stations[[#This Row],[Etmaal temperatuur °C]]&gt;stookgrens[],_34_KNMI_Stations[[#This Row],[Etmaal temperatuur °C]]-stookgrens[],0),"")</f>
        <v>0</v>
      </c>
    </row>
    <row r="5213" spans="1:16" x14ac:dyDescent="0.25">
      <c r="A5213">
        <v>277</v>
      </c>
      <c r="B5213" s="110">
        <v>45721</v>
      </c>
      <c r="C5213" s="89">
        <v>5.6</v>
      </c>
      <c r="D5213" s="89">
        <v>7</v>
      </c>
      <c r="E5213" s="96">
        <v>1123</v>
      </c>
      <c r="F5213" s="89">
        <v>0</v>
      </c>
      <c r="G5213" s="89"/>
      <c r="H5213">
        <v>0.7</v>
      </c>
      <c r="I5213" t="s">
        <v>13</v>
      </c>
      <c r="J5213">
        <v>1</v>
      </c>
      <c r="K5213">
        <v>3</v>
      </c>
      <c r="L5213">
        <v>2025</v>
      </c>
      <c r="M5213" t="s">
        <v>119</v>
      </c>
      <c r="N5213" s="89" cm="1">
        <f t="array" ref="N5213">IF(ISNUMBER(_34_KNMI_Stations[[#This Row],[Etmaal temperatuur °C]]),IF(_34_KNMI_Stations[[#This Row],[Etmaal temperatuur °C]]&lt;stookgrens[],stookgrens[]-_34_KNMI_Stations[[#This Row],[Etmaal temperatuur °C]],0),"")</f>
        <v>11</v>
      </c>
      <c r="O5213" s="89">
        <f>_34_KNMI_Stations[[#This Row],[graaddagen]]*_34_KNMI_Stations[[#This Row],[Gewogen factor]]</f>
        <v>11</v>
      </c>
      <c r="P5213" s="89" cm="1">
        <f t="array" ref="P5213">IF(ISNUMBER(_34_KNMI_Stations[[#This Row],[Etmaal temperatuur °C]]),IF(_34_KNMI_Stations[[#This Row],[Etmaal temperatuur °C]]&gt;stookgrens[],_34_KNMI_Stations[[#This Row],[Etmaal temperatuur °C]]-stookgrens[],0),"")</f>
        <v>0</v>
      </c>
    </row>
    <row r="5214" spans="1:16" x14ac:dyDescent="0.25">
      <c r="A5214">
        <v>277</v>
      </c>
      <c r="B5214" s="110">
        <v>45722</v>
      </c>
      <c r="C5214" s="89">
        <v>4</v>
      </c>
      <c r="D5214" s="89">
        <v>8.5</v>
      </c>
      <c r="E5214" s="96">
        <v>1195</v>
      </c>
      <c r="F5214" s="89">
        <v>0</v>
      </c>
      <c r="G5214" s="89"/>
      <c r="H5214">
        <v>0.73</v>
      </c>
      <c r="I5214" t="s">
        <v>13</v>
      </c>
      <c r="J5214">
        <v>1</v>
      </c>
      <c r="K5214">
        <v>3</v>
      </c>
      <c r="L5214">
        <v>2025</v>
      </c>
      <c r="M5214" t="s">
        <v>119</v>
      </c>
      <c r="N5214" s="89" cm="1">
        <f t="array" ref="N5214">IF(ISNUMBER(_34_KNMI_Stations[[#This Row],[Etmaal temperatuur °C]]),IF(_34_KNMI_Stations[[#This Row],[Etmaal temperatuur °C]]&lt;stookgrens[],stookgrens[]-_34_KNMI_Stations[[#This Row],[Etmaal temperatuur °C]],0),"")</f>
        <v>9.5</v>
      </c>
      <c r="O5214" s="89">
        <f>_34_KNMI_Stations[[#This Row],[graaddagen]]*_34_KNMI_Stations[[#This Row],[Gewogen factor]]</f>
        <v>9.5</v>
      </c>
      <c r="P5214" s="89" cm="1">
        <f t="array" ref="P5214">IF(ISNUMBER(_34_KNMI_Stations[[#This Row],[Etmaal temperatuur °C]]),IF(_34_KNMI_Stations[[#This Row],[Etmaal temperatuur °C]]&gt;stookgrens[],_34_KNMI_Stations[[#This Row],[Etmaal temperatuur °C]]-stookgrens[],0),"")</f>
        <v>0</v>
      </c>
    </row>
    <row r="5215" spans="1:16" x14ac:dyDescent="0.25">
      <c r="A5215">
        <v>277</v>
      </c>
      <c r="B5215" s="110">
        <v>45723</v>
      </c>
      <c r="C5215" s="89">
        <v>3.7</v>
      </c>
      <c r="D5215" s="89">
        <v>11</v>
      </c>
      <c r="E5215" s="96">
        <v>1224</v>
      </c>
      <c r="F5215" s="89">
        <v>0</v>
      </c>
      <c r="G5215" s="89"/>
      <c r="H5215">
        <v>0.62</v>
      </c>
      <c r="I5215" t="s">
        <v>13</v>
      </c>
      <c r="J5215">
        <v>1</v>
      </c>
      <c r="K5215">
        <v>3</v>
      </c>
      <c r="L5215">
        <v>2025</v>
      </c>
      <c r="M5215" t="s">
        <v>119</v>
      </c>
      <c r="N5215" s="89" cm="1">
        <f t="array" ref="N5215">IF(ISNUMBER(_34_KNMI_Stations[[#This Row],[Etmaal temperatuur °C]]),IF(_34_KNMI_Stations[[#This Row],[Etmaal temperatuur °C]]&lt;stookgrens[],stookgrens[]-_34_KNMI_Stations[[#This Row],[Etmaal temperatuur °C]],0),"")</f>
        <v>7</v>
      </c>
      <c r="O5215" s="89">
        <f>_34_KNMI_Stations[[#This Row],[graaddagen]]*_34_KNMI_Stations[[#This Row],[Gewogen factor]]</f>
        <v>7</v>
      </c>
      <c r="P5215" s="89" cm="1">
        <f t="array" ref="P5215">IF(ISNUMBER(_34_KNMI_Stations[[#This Row],[Etmaal temperatuur °C]]),IF(_34_KNMI_Stations[[#This Row],[Etmaal temperatuur °C]]&gt;stookgrens[],_34_KNMI_Stations[[#This Row],[Etmaal temperatuur °C]]-stookgrens[],0),"")</f>
        <v>0</v>
      </c>
    </row>
    <row r="5216" spans="1:16" x14ac:dyDescent="0.25">
      <c r="A5216">
        <v>277</v>
      </c>
      <c r="B5216" s="110">
        <v>45724</v>
      </c>
      <c r="C5216" s="89">
        <v>4.3</v>
      </c>
      <c r="D5216" s="89">
        <v>10.8</v>
      </c>
      <c r="E5216" s="96">
        <v>1279</v>
      </c>
      <c r="F5216" s="89">
        <v>0</v>
      </c>
      <c r="G5216" s="89"/>
      <c r="H5216">
        <v>0.65</v>
      </c>
      <c r="I5216" t="s">
        <v>13</v>
      </c>
      <c r="J5216">
        <v>1</v>
      </c>
      <c r="K5216">
        <v>3</v>
      </c>
      <c r="L5216">
        <v>2025</v>
      </c>
      <c r="M5216" t="s">
        <v>119</v>
      </c>
      <c r="N5216" s="89" cm="1">
        <f t="array" ref="N5216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5216" s="89">
        <f>_34_KNMI_Stations[[#This Row],[graaddagen]]*_34_KNMI_Stations[[#This Row],[Gewogen factor]]</f>
        <v>7.1999999999999993</v>
      </c>
      <c r="P5216" s="89" cm="1">
        <f t="array" ref="P5216">IF(ISNUMBER(_34_KNMI_Stations[[#This Row],[Etmaal temperatuur °C]]),IF(_34_KNMI_Stations[[#This Row],[Etmaal temperatuur °C]]&gt;stookgrens[],_34_KNMI_Stations[[#This Row],[Etmaal temperatuur °C]]-stookgrens[],0),"")</f>
        <v>0</v>
      </c>
    </row>
    <row r="5217" spans="1:16" x14ac:dyDescent="0.25">
      <c r="A5217">
        <v>277</v>
      </c>
      <c r="B5217" s="110">
        <v>45725</v>
      </c>
      <c r="C5217" s="89">
        <v>4.8</v>
      </c>
      <c r="D5217" s="89">
        <v>8.4</v>
      </c>
      <c r="E5217" s="96">
        <v>1276</v>
      </c>
      <c r="F5217" s="89">
        <v>0</v>
      </c>
      <c r="G5217" s="89"/>
      <c r="H5217">
        <v>0.75</v>
      </c>
      <c r="I5217" t="s">
        <v>13</v>
      </c>
      <c r="J5217">
        <v>1</v>
      </c>
      <c r="K5217">
        <v>3</v>
      </c>
      <c r="L5217">
        <v>2025</v>
      </c>
      <c r="M5217" t="s">
        <v>119</v>
      </c>
      <c r="N5217" s="89" cm="1">
        <f t="array" ref="N5217">IF(ISNUMBER(_34_KNMI_Stations[[#This Row],[Etmaal temperatuur °C]]),IF(_34_KNMI_Stations[[#This Row],[Etmaal temperatuur °C]]&lt;stookgrens[],stookgrens[]-_34_KNMI_Stations[[#This Row],[Etmaal temperatuur °C]],0),"")</f>
        <v>9.6</v>
      </c>
      <c r="O5217" s="89">
        <f>_34_KNMI_Stations[[#This Row],[graaddagen]]*_34_KNMI_Stations[[#This Row],[Gewogen factor]]</f>
        <v>9.6</v>
      </c>
      <c r="P5217" s="89" cm="1">
        <f t="array" ref="P5217">IF(ISNUMBER(_34_KNMI_Stations[[#This Row],[Etmaal temperatuur °C]]),IF(_34_KNMI_Stations[[#This Row],[Etmaal temperatuur °C]]&gt;stookgrens[],_34_KNMI_Stations[[#This Row],[Etmaal temperatuur °C]]-stookgrens[],0),"")</f>
        <v>0</v>
      </c>
    </row>
    <row r="5218" spans="1:16" x14ac:dyDescent="0.25">
      <c r="A5218">
        <v>277</v>
      </c>
      <c r="B5218" s="110">
        <v>45726</v>
      </c>
      <c r="C5218" s="89">
        <v>4.3</v>
      </c>
      <c r="D5218" s="89">
        <v>7.4</v>
      </c>
      <c r="E5218" s="96">
        <v>1313</v>
      </c>
      <c r="F5218" s="89">
        <v>0</v>
      </c>
      <c r="G5218" s="89"/>
      <c r="H5218">
        <v>0.84</v>
      </c>
      <c r="I5218" t="s">
        <v>13</v>
      </c>
      <c r="J5218">
        <v>1</v>
      </c>
      <c r="K5218">
        <v>3</v>
      </c>
      <c r="L5218">
        <v>2025</v>
      </c>
      <c r="M5218" t="s">
        <v>120</v>
      </c>
      <c r="N5218" s="89" cm="1">
        <f t="array" ref="N5218">IF(ISNUMBER(_34_KNMI_Stations[[#This Row],[Etmaal temperatuur °C]]),IF(_34_KNMI_Stations[[#This Row],[Etmaal temperatuur °C]]&lt;stookgrens[],stookgrens[]-_34_KNMI_Stations[[#This Row],[Etmaal temperatuur °C]],0),"")</f>
        <v>10.6</v>
      </c>
      <c r="O5218" s="89">
        <f>_34_KNMI_Stations[[#This Row],[graaddagen]]*_34_KNMI_Stations[[#This Row],[Gewogen factor]]</f>
        <v>10.6</v>
      </c>
      <c r="P5218" s="89" cm="1">
        <f t="array" ref="P5218">IF(ISNUMBER(_34_KNMI_Stations[[#This Row],[Etmaal temperatuur °C]]),IF(_34_KNMI_Stations[[#This Row],[Etmaal temperatuur °C]]&gt;stookgrens[],_34_KNMI_Stations[[#This Row],[Etmaal temperatuur °C]]-stookgrens[],0),"")</f>
        <v>0</v>
      </c>
    </row>
    <row r="5219" spans="1:16" x14ac:dyDescent="0.25">
      <c r="A5219">
        <v>277</v>
      </c>
      <c r="B5219" s="110">
        <v>45727</v>
      </c>
      <c r="C5219" s="89">
        <v>7.3</v>
      </c>
      <c r="D5219" s="89">
        <v>6</v>
      </c>
      <c r="E5219" s="96">
        <v>866</v>
      </c>
      <c r="F5219" s="89">
        <v>0.4</v>
      </c>
      <c r="G5219" s="89"/>
      <c r="H5219">
        <v>0.81</v>
      </c>
      <c r="I5219" t="s">
        <v>13</v>
      </c>
      <c r="J5219">
        <v>1</v>
      </c>
      <c r="K5219">
        <v>3</v>
      </c>
      <c r="L5219">
        <v>2025</v>
      </c>
      <c r="M5219" t="s">
        <v>120</v>
      </c>
      <c r="N5219" s="89" cm="1">
        <f t="array" ref="N5219">IF(ISNUMBER(_34_KNMI_Stations[[#This Row],[Etmaal temperatuur °C]]),IF(_34_KNMI_Stations[[#This Row],[Etmaal temperatuur °C]]&lt;stookgrens[],stookgrens[]-_34_KNMI_Stations[[#This Row],[Etmaal temperatuur °C]],0),"")</f>
        <v>12</v>
      </c>
      <c r="O5219" s="89">
        <f>_34_KNMI_Stations[[#This Row],[graaddagen]]*_34_KNMI_Stations[[#This Row],[Gewogen factor]]</f>
        <v>12</v>
      </c>
      <c r="P5219" s="89" cm="1">
        <f t="array" ref="P5219">IF(ISNUMBER(_34_KNMI_Stations[[#This Row],[Etmaal temperatuur °C]]),IF(_34_KNMI_Stations[[#This Row],[Etmaal temperatuur °C]]&gt;stookgrens[],_34_KNMI_Stations[[#This Row],[Etmaal temperatuur °C]]-stookgrens[],0),"")</f>
        <v>0</v>
      </c>
    </row>
    <row r="5220" spans="1:16" x14ac:dyDescent="0.25">
      <c r="A5220">
        <v>277</v>
      </c>
      <c r="B5220" s="110">
        <v>45728</v>
      </c>
      <c r="C5220" s="89">
        <v>5.3</v>
      </c>
      <c r="D5220" s="89">
        <v>4.9000000000000004</v>
      </c>
      <c r="E5220" s="96">
        <v>1067</v>
      </c>
      <c r="F5220" s="89">
        <v>0.3</v>
      </c>
      <c r="G5220" s="89"/>
      <c r="H5220">
        <v>0.8</v>
      </c>
      <c r="I5220" t="s">
        <v>13</v>
      </c>
      <c r="J5220">
        <v>1</v>
      </c>
      <c r="K5220">
        <v>3</v>
      </c>
      <c r="L5220">
        <v>2025</v>
      </c>
      <c r="M5220" t="s">
        <v>120</v>
      </c>
      <c r="N5220" s="89" cm="1">
        <f t="array" ref="N5220">IF(ISNUMBER(_34_KNMI_Stations[[#This Row],[Etmaal temperatuur °C]]),IF(_34_KNMI_Stations[[#This Row],[Etmaal temperatuur °C]]&lt;stookgrens[],stookgrens[]-_34_KNMI_Stations[[#This Row],[Etmaal temperatuur °C]],0),"")</f>
        <v>13.1</v>
      </c>
      <c r="O5220" s="89">
        <f>_34_KNMI_Stations[[#This Row],[graaddagen]]*_34_KNMI_Stations[[#This Row],[Gewogen factor]]</f>
        <v>13.1</v>
      </c>
      <c r="P5220" s="89" cm="1">
        <f t="array" ref="P5220">IF(ISNUMBER(_34_KNMI_Stations[[#This Row],[Etmaal temperatuur °C]]),IF(_34_KNMI_Stations[[#This Row],[Etmaal temperatuur °C]]&gt;stookgrens[],_34_KNMI_Stations[[#This Row],[Etmaal temperatuur °C]]-stookgrens[],0),"")</f>
        <v>0</v>
      </c>
    </row>
    <row r="5221" spans="1:16" x14ac:dyDescent="0.25">
      <c r="A5221">
        <v>277</v>
      </c>
      <c r="B5221" s="110">
        <v>45729</v>
      </c>
      <c r="C5221" s="89">
        <v>6.5</v>
      </c>
      <c r="D5221" s="89">
        <v>4.4000000000000004</v>
      </c>
      <c r="E5221" s="96">
        <v>863</v>
      </c>
      <c r="F5221" s="89">
        <v>0.7</v>
      </c>
      <c r="G5221" s="89"/>
      <c r="H5221">
        <v>0.8</v>
      </c>
      <c r="I5221" t="s">
        <v>13</v>
      </c>
      <c r="J5221">
        <v>1</v>
      </c>
      <c r="K5221">
        <v>3</v>
      </c>
      <c r="L5221">
        <v>2025</v>
      </c>
      <c r="M5221" t="s">
        <v>120</v>
      </c>
      <c r="N5221" s="89" cm="1">
        <f t="array" ref="N5221">IF(ISNUMBER(_34_KNMI_Stations[[#This Row],[Etmaal temperatuur °C]]),IF(_34_KNMI_Stations[[#This Row],[Etmaal temperatuur °C]]&lt;stookgrens[],stookgrens[]-_34_KNMI_Stations[[#This Row],[Etmaal temperatuur °C]],0),"")</f>
        <v>13.6</v>
      </c>
      <c r="O5221" s="89">
        <f>_34_KNMI_Stations[[#This Row],[graaddagen]]*_34_KNMI_Stations[[#This Row],[Gewogen factor]]</f>
        <v>13.6</v>
      </c>
      <c r="P5221" s="89" cm="1">
        <f t="array" ref="P5221">IF(ISNUMBER(_34_KNMI_Stations[[#This Row],[Etmaal temperatuur °C]]),IF(_34_KNMI_Stations[[#This Row],[Etmaal temperatuur °C]]&gt;stookgrens[],_34_KNMI_Stations[[#This Row],[Etmaal temperatuur °C]]-stookgrens[],0),"")</f>
        <v>0</v>
      </c>
    </row>
    <row r="5222" spans="1:16" x14ac:dyDescent="0.25">
      <c r="A5222">
        <v>277</v>
      </c>
      <c r="B5222" s="110">
        <v>45730</v>
      </c>
      <c r="C5222" s="89">
        <v>6.9</v>
      </c>
      <c r="D5222" s="89">
        <v>4.2</v>
      </c>
      <c r="E5222" s="96">
        <v>1288</v>
      </c>
      <c r="F5222" s="89">
        <v>0</v>
      </c>
      <c r="G5222" s="89"/>
      <c r="H5222">
        <v>0.64</v>
      </c>
      <c r="I5222" t="s">
        <v>13</v>
      </c>
      <c r="J5222">
        <v>1</v>
      </c>
      <c r="K5222">
        <v>3</v>
      </c>
      <c r="L5222">
        <v>2025</v>
      </c>
      <c r="M5222" t="s">
        <v>120</v>
      </c>
      <c r="N5222" s="89" cm="1">
        <f t="array" ref="N5222">IF(ISNUMBER(_34_KNMI_Stations[[#This Row],[Etmaal temperatuur °C]]),IF(_34_KNMI_Stations[[#This Row],[Etmaal temperatuur °C]]&lt;stookgrens[],stookgrens[]-_34_KNMI_Stations[[#This Row],[Etmaal temperatuur °C]],0),"")</f>
        <v>13.8</v>
      </c>
      <c r="O5222" s="89">
        <f>_34_KNMI_Stations[[#This Row],[graaddagen]]*_34_KNMI_Stations[[#This Row],[Gewogen factor]]</f>
        <v>13.8</v>
      </c>
      <c r="P5222" s="89" cm="1">
        <f t="array" ref="P5222">IF(ISNUMBER(_34_KNMI_Stations[[#This Row],[Etmaal temperatuur °C]]),IF(_34_KNMI_Stations[[#This Row],[Etmaal temperatuur °C]]&gt;stookgrens[],_34_KNMI_Stations[[#This Row],[Etmaal temperatuur °C]]-stookgrens[],0),"")</f>
        <v>0</v>
      </c>
    </row>
    <row r="5223" spans="1:16" x14ac:dyDescent="0.25">
      <c r="A5223">
        <v>277</v>
      </c>
      <c r="B5223" s="110">
        <v>45731</v>
      </c>
      <c r="C5223" s="89">
        <v>7</v>
      </c>
      <c r="D5223" s="89">
        <v>3.8</v>
      </c>
      <c r="E5223" s="96">
        <v>1409</v>
      </c>
      <c r="F5223" s="89">
        <v>0</v>
      </c>
      <c r="G5223" s="89"/>
      <c r="H5223">
        <v>0.7</v>
      </c>
      <c r="I5223" t="s">
        <v>13</v>
      </c>
      <c r="J5223">
        <v>1</v>
      </c>
      <c r="K5223">
        <v>3</v>
      </c>
      <c r="L5223">
        <v>2025</v>
      </c>
      <c r="M5223" t="s">
        <v>120</v>
      </c>
      <c r="N5223" s="89" cm="1">
        <f t="array" ref="N5223">IF(ISNUMBER(_34_KNMI_Stations[[#This Row],[Etmaal temperatuur °C]]),IF(_34_KNMI_Stations[[#This Row],[Etmaal temperatuur °C]]&lt;stookgrens[],stookgrens[]-_34_KNMI_Stations[[#This Row],[Etmaal temperatuur °C]],0),"")</f>
        <v>14.2</v>
      </c>
      <c r="O5223" s="89">
        <f>_34_KNMI_Stations[[#This Row],[graaddagen]]*_34_KNMI_Stations[[#This Row],[Gewogen factor]]</f>
        <v>14.2</v>
      </c>
      <c r="P5223" s="89" cm="1">
        <f t="array" ref="P5223">IF(ISNUMBER(_34_KNMI_Stations[[#This Row],[Etmaal temperatuur °C]]),IF(_34_KNMI_Stations[[#This Row],[Etmaal temperatuur °C]]&gt;stookgrens[],_34_KNMI_Stations[[#This Row],[Etmaal temperatuur °C]]-stookgrens[],0),"")</f>
        <v>0</v>
      </c>
    </row>
    <row r="5224" spans="1:16" x14ac:dyDescent="0.25">
      <c r="A5224">
        <v>277</v>
      </c>
      <c r="B5224" s="110">
        <v>45732</v>
      </c>
      <c r="C5224" s="89">
        <v>4.7</v>
      </c>
      <c r="D5224" s="89">
        <v>5</v>
      </c>
      <c r="E5224" s="96">
        <v>869</v>
      </c>
      <c r="F5224" s="89">
        <v>0.3</v>
      </c>
      <c r="G5224" s="89"/>
      <c r="H5224">
        <v>0.83</v>
      </c>
      <c r="I5224" t="s">
        <v>13</v>
      </c>
      <c r="J5224">
        <v>1</v>
      </c>
      <c r="K5224">
        <v>3</v>
      </c>
      <c r="L5224">
        <v>2025</v>
      </c>
      <c r="M5224" t="s">
        <v>120</v>
      </c>
      <c r="N5224" s="89" cm="1">
        <f t="array" ref="N5224">IF(ISNUMBER(_34_KNMI_Stations[[#This Row],[Etmaal temperatuur °C]]),IF(_34_KNMI_Stations[[#This Row],[Etmaal temperatuur °C]]&lt;stookgrens[],stookgrens[]-_34_KNMI_Stations[[#This Row],[Etmaal temperatuur °C]],0),"")</f>
        <v>13</v>
      </c>
      <c r="O5224" s="89">
        <f>_34_KNMI_Stations[[#This Row],[graaddagen]]*_34_KNMI_Stations[[#This Row],[Gewogen factor]]</f>
        <v>13</v>
      </c>
      <c r="P5224" s="89" cm="1">
        <f t="array" ref="P5224">IF(ISNUMBER(_34_KNMI_Stations[[#This Row],[Etmaal temperatuur °C]]),IF(_34_KNMI_Stations[[#This Row],[Etmaal temperatuur °C]]&gt;stookgrens[],_34_KNMI_Stations[[#This Row],[Etmaal temperatuur °C]]-stookgrens[],0),"")</f>
        <v>0</v>
      </c>
    </row>
    <row r="5225" spans="1:16" x14ac:dyDescent="0.25">
      <c r="A5225">
        <v>277</v>
      </c>
      <c r="B5225" s="110">
        <v>45733</v>
      </c>
      <c r="C5225" s="89">
        <v>8.4</v>
      </c>
      <c r="D5225" s="89">
        <v>4.3</v>
      </c>
      <c r="E5225" s="96">
        <v>1615</v>
      </c>
      <c r="F5225" s="89">
        <v>0</v>
      </c>
      <c r="G5225" s="89"/>
      <c r="H5225">
        <v>0.62</v>
      </c>
      <c r="I5225" t="s">
        <v>13</v>
      </c>
      <c r="J5225">
        <v>1</v>
      </c>
      <c r="K5225">
        <v>3</v>
      </c>
      <c r="L5225">
        <v>2025</v>
      </c>
      <c r="M5225" t="s">
        <v>121</v>
      </c>
      <c r="N5225" s="89" cm="1">
        <f t="array" ref="N5225">IF(ISNUMBER(_34_KNMI_Stations[[#This Row],[Etmaal temperatuur °C]]),IF(_34_KNMI_Stations[[#This Row],[Etmaal temperatuur °C]]&lt;stookgrens[],stookgrens[]-_34_KNMI_Stations[[#This Row],[Etmaal temperatuur °C]],0),"")</f>
        <v>13.7</v>
      </c>
      <c r="O5225" s="89">
        <f>_34_KNMI_Stations[[#This Row],[graaddagen]]*_34_KNMI_Stations[[#This Row],[Gewogen factor]]</f>
        <v>13.7</v>
      </c>
      <c r="P5225" s="89" cm="1">
        <f t="array" ref="P5225">IF(ISNUMBER(_34_KNMI_Stations[[#This Row],[Etmaal temperatuur °C]]),IF(_34_KNMI_Stations[[#This Row],[Etmaal temperatuur °C]]&gt;stookgrens[],_34_KNMI_Stations[[#This Row],[Etmaal temperatuur °C]]-stookgrens[],0),"")</f>
        <v>0</v>
      </c>
    </row>
    <row r="5226" spans="1:16" x14ac:dyDescent="0.25">
      <c r="A5226">
        <v>277</v>
      </c>
      <c r="B5226" s="110">
        <v>45734</v>
      </c>
      <c r="C5226" s="89">
        <v>5.3</v>
      </c>
      <c r="D5226" s="89">
        <v>4.0999999999999996</v>
      </c>
      <c r="E5226" s="96">
        <v>1634</v>
      </c>
      <c r="F5226" s="89">
        <v>0</v>
      </c>
      <c r="G5226" s="89"/>
      <c r="H5226">
        <v>0.56999999999999995</v>
      </c>
      <c r="I5226" t="s">
        <v>13</v>
      </c>
      <c r="J5226">
        <v>1</v>
      </c>
      <c r="K5226">
        <v>3</v>
      </c>
      <c r="L5226">
        <v>2025</v>
      </c>
      <c r="M5226" t="s">
        <v>121</v>
      </c>
      <c r="N5226" s="89" cm="1">
        <f t="array" ref="N5226">IF(ISNUMBER(_34_KNMI_Stations[[#This Row],[Etmaal temperatuur °C]]),IF(_34_KNMI_Stations[[#This Row],[Etmaal temperatuur °C]]&lt;stookgrens[],stookgrens[]-_34_KNMI_Stations[[#This Row],[Etmaal temperatuur °C]],0),"")</f>
        <v>13.9</v>
      </c>
      <c r="O5226" s="89">
        <f>_34_KNMI_Stations[[#This Row],[graaddagen]]*_34_KNMI_Stations[[#This Row],[Gewogen factor]]</f>
        <v>13.9</v>
      </c>
      <c r="P5226" s="89" cm="1">
        <f t="array" ref="P5226">IF(ISNUMBER(_34_KNMI_Stations[[#This Row],[Etmaal temperatuur °C]]),IF(_34_KNMI_Stations[[#This Row],[Etmaal temperatuur °C]]&gt;stookgrens[],_34_KNMI_Stations[[#This Row],[Etmaal temperatuur °C]]-stookgrens[],0),"")</f>
        <v>0</v>
      </c>
    </row>
    <row r="5227" spans="1:16" x14ac:dyDescent="0.25">
      <c r="A5227">
        <v>277</v>
      </c>
      <c r="B5227" s="110">
        <v>45735</v>
      </c>
      <c r="C5227" s="89">
        <v>3.8</v>
      </c>
      <c r="D5227" s="89">
        <v>7.6</v>
      </c>
      <c r="E5227" s="96">
        <v>1640</v>
      </c>
      <c r="F5227" s="89">
        <v>0</v>
      </c>
      <c r="G5227" s="89"/>
      <c r="H5227">
        <v>0.49</v>
      </c>
      <c r="I5227" t="s">
        <v>13</v>
      </c>
      <c r="J5227">
        <v>1</v>
      </c>
      <c r="K5227">
        <v>3</v>
      </c>
      <c r="L5227">
        <v>2025</v>
      </c>
      <c r="M5227" t="s">
        <v>121</v>
      </c>
      <c r="N5227" s="89" cm="1">
        <f t="array" ref="N5227">IF(ISNUMBER(_34_KNMI_Stations[[#This Row],[Etmaal temperatuur °C]]),IF(_34_KNMI_Stations[[#This Row],[Etmaal temperatuur °C]]&lt;stookgrens[],stookgrens[]-_34_KNMI_Stations[[#This Row],[Etmaal temperatuur °C]],0),"")</f>
        <v>10.4</v>
      </c>
      <c r="O5227" s="89">
        <f>_34_KNMI_Stations[[#This Row],[graaddagen]]*_34_KNMI_Stations[[#This Row],[Gewogen factor]]</f>
        <v>10.4</v>
      </c>
      <c r="P5227" s="89" cm="1">
        <f t="array" ref="P5227">IF(ISNUMBER(_34_KNMI_Stations[[#This Row],[Etmaal temperatuur °C]]),IF(_34_KNMI_Stations[[#This Row],[Etmaal temperatuur °C]]&gt;stookgrens[],_34_KNMI_Stations[[#This Row],[Etmaal temperatuur °C]]-stookgrens[],0),"")</f>
        <v>0</v>
      </c>
    </row>
    <row r="5228" spans="1:16" x14ac:dyDescent="0.25">
      <c r="A5228">
        <v>277</v>
      </c>
      <c r="B5228" s="110">
        <v>45736</v>
      </c>
      <c r="C5228" s="89">
        <v>3.2</v>
      </c>
      <c r="D5228" s="89">
        <v>8.3000000000000007</v>
      </c>
      <c r="E5228" s="96">
        <v>1474</v>
      </c>
      <c r="F5228" s="89">
        <v>0</v>
      </c>
      <c r="G5228" s="89"/>
      <c r="H5228">
        <v>0.74</v>
      </c>
      <c r="I5228" t="s">
        <v>13</v>
      </c>
      <c r="J5228">
        <v>1</v>
      </c>
      <c r="K5228">
        <v>3</v>
      </c>
      <c r="L5228">
        <v>2025</v>
      </c>
      <c r="M5228" t="s">
        <v>121</v>
      </c>
      <c r="N5228" s="89" cm="1">
        <f t="array" ref="N5228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5228" s="89">
        <f>_34_KNMI_Stations[[#This Row],[graaddagen]]*_34_KNMI_Stations[[#This Row],[Gewogen factor]]</f>
        <v>9.6999999999999993</v>
      </c>
      <c r="P5228" s="89" cm="1">
        <f t="array" ref="P5228">IF(ISNUMBER(_34_KNMI_Stations[[#This Row],[Etmaal temperatuur °C]]),IF(_34_KNMI_Stations[[#This Row],[Etmaal temperatuur °C]]&gt;stookgrens[],_34_KNMI_Stations[[#This Row],[Etmaal temperatuur °C]]-stookgrens[],0),"")</f>
        <v>0</v>
      </c>
    </row>
    <row r="5229" spans="1:16" x14ac:dyDescent="0.25">
      <c r="A5229">
        <v>277</v>
      </c>
      <c r="B5229" s="110">
        <v>45737</v>
      </c>
      <c r="C5229" s="89">
        <v>6.5</v>
      </c>
      <c r="D5229" s="89">
        <v>11.9</v>
      </c>
      <c r="E5229" s="96">
        <v>1595</v>
      </c>
      <c r="F5229" s="89">
        <v>0</v>
      </c>
      <c r="G5229" s="89"/>
      <c r="H5229">
        <v>0.6</v>
      </c>
      <c r="I5229" t="s">
        <v>13</v>
      </c>
      <c r="J5229">
        <v>1</v>
      </c>
      <c r="K5229">
        <v>3</v>
      </c>
      <c r="L5229">
        <v>2025</v>
      </c>
      <c r="M5229" t="s">
        <v>121</v>
      </c>
      <c r="N5229" s="89" cm="1">
        <f t="array" ref="N5229">IF(ISNUMBER(_34_KNMI_Stations[[#This Row],[Etmaal temperatuur °C]]),IF(_34_KNMI_Stations[[#This Row],[Etmaal temperatuur °C]]&lt;stookgrens[],stookgrens[]-_34_KNMI_Stations[[#This Row],[Etmaal temperatuur °C]],0),"")</f>
        <v>6.1</v>
      </c>
      <c r="O5229" s="89">
        <f>_34_KNMI_Stations[[#This Row],[graaddagen]]*_34_KNMI_Stations[[#This Row],[Gewogen factor]]</f>
        <v>6.1</v>
      </c>
      <c r="P5229" s="89" cm="1">
        <f t="array" ref="P5229">IF(ISNUMBER(_34_KNMI_Stations[[#This Row],[Etmaal temperatuur °C]]),IF(_34_KNMI_Stations[[#This Row],[Etmaal temperatuur °C]]&gt;stookgrens[],_34_KNMI_Stations[[#This Row],[Etmaal temperatuur °C]]-stookgrens[],0),"")</f>
        <v>0</v>
      </c>
    </row>
    <row r="5230" spans="1:16" x14ac:dyDescent="0.25">
      <c r="A5230">
        <v>277</v>
      </c>
      <c r="B5230" s="110">
        <v>45738</v>
      </c>
      <c r="C5230" s="89">
        <v>9.6</v>
      </c>
      <c r="D5230" s="89">
        <v>13.1</v>
      </c>
      <c r="E5230" s="96">
        <v>1593</v>
      </c>
      <c r="F5230" s="89">
        <v>-0.1</v>
      </c>
      <c r="G5230" s="89"/>
      <c r="H5230">
        <v>0.43</v>
      </c>
      <c r="I5230" t="s">
        <v>13</v>
      </c>
      <c r="J5230">
        <v>1</v>
      </c>
      <c r="K5230">
        <v>3</v>
      </c>
      <c r="L5230">
        <v>2025</v>
      </c>
      <c r="M5230" t="s">
        <v>121</v>
      </c>
      <c r="N5230" s="89" cm="1">
        <f t="array" ref="N5230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5230" s="89">
        <f>_34_KNMI_Stations[[#This Row],[graaddagen]]*_34_KNMI_Stations[[#This Row],[Gewogen factor]]</f>
        <v>4.9000000000000004</v>
      </c>
      <c r="P5230" s="89" cm="1">
        <f t="array" ref="P5230">IF(ISNUMBER(_34_KNMI_Stations[[#This Row],[Etmaal temperatuur °C]]),IF(_34_KNMI_Stations[[#This Row],[Etmaal temperatuur °C]]&gt;stookgrens[],_34_KNMI_Stations[[#This Row],[Etmaal temperatuur °C]]-stookgrens[],0),"")</f>
        <v>0</v>
      </c>
    </row>
    <row r="5231" spans="1:16" x14ac:dyDescent="0.25">
      <c r="A5231">
        <v>277</v>
      </c>
      <c r="B5231" s="110">
        <v>45739</v>
      </c>
      <c r="C5231" s="89">
        <v>5</v>
      </c>
      <c r="D5231" s="89">
        <v>9.6999999999999993</v>
      </c>
      <c r="E5231" s="96">
        <v>964</v>
      </c>
      <c r="F5231" s="89">
        <v>1.1000000000000001</v>
      </c>
      <c r="G5231" s="89"/>
      <c r="H5231">
        <v>0.75</v>
      </c>
      <c r="I5231" t="s">
        <v>13</v>
      </c>
      <c r="J5231">
        <v>1</v>
      </c>
      <c r="K5231">
        <v>3</v>
      </c>
      <c r="L5231">
        <v>2025</v>
      </c>
      <c r="M5231" t="s">
        <v>121</v>
      </c>
      <c r="N5231" s="89" cm="1">
        <f t="array" ref="N5231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5231" s="89">
        <f>_34_KNMI_Stations[[#This Row],[graaddagen]]*_34_KNMI_Stations[[#This Row],[Gewogen factor]]</f>
        <v>8.3000000000000007</v>
      </c>
      <c r="P5231" s="89" cm="1">
        <f t="array" ref="P5231">IF(ISNUMBER(_34_KNMI_Stations[[#This Row],[Etmaal temperatuur °C]]),IF(_34_KNMI_Stations[[#This Row],[Etmaal temperatuur °C]]&gt;stookgrens[],_34_KNMI_Stations[[#This Row],[Etmaal temperatuur °C]]-stookgrens[],0),"")</f>
        <v>0</v>
      </c>
    </row>
    <row r="5232" spans="1:16" x14ac:dyDescent="0.25">
      <c r="A5232">
        <v>277</v>
      </c>
      <c r="B5232" s="110">
        <v>45740</v>
      </c>
      <c r="C5232" s="89">
        <v>4</v>
      </c>
      <c r="D5232" s="89">
        <v>7.8</v>
      </c>
      <c r="E5232" s="96">
        <v>1418</v>
      </c>
      <c r="F5232" s="89">
        <v>0.1</v>
      </c>
      <c r="G5232" s="89"/>
      <c r="H5232">
        <v>0.88</v>
      </c>
      <c r="I5232" t="s">
        <v>13</v>
      </c>
      <c r="J5232">
        <v>1</v>
      </c>
      <c r="K5232">
        <v>3</v>
      </c>
      <c r="L5232">
        <v>2025</v>
      </c>
      <c r="M5232" t="s">
        <v>122</v>
      </c>
      <c r="N5232" s="89" cm="1">
        <f t="array" ref="N5232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5232" s="89">
        <f>_34_KNMI_Stations[[#This Row],[graaddagen]]*_34_KNMI_Stations[[#This Row],[Gewogen factor]]</f>
        <v>10.199999999999999</v>
      </c>
      <c r="P5232" s="89" cm="1">
        <f t="array" ref="P5232">IF(ISNUMBER(_34_KNMI_Stations[[#This Row],[Etmaal temperatuur °C]]),IF(_34_KNMI_Stations[[#This Row],[Etmaal temperatuur °C]]&gt;stookgrens[],_34_KNMI_Stations[[#This Row],[Etmaal temperatuur °C]]-stookgrens[],0),"")</f>
        <v>0</v>
      </c>
    </row>
    <row r="5233" spans="1:16" x14ac:dyDescent="0.25">
      <c r="A5233">
        <v>277</v>
      </c>
      <c r="B5233" s="110">
        <v>45741</v>
      </c>
      <c r="C5233" s="89">
        <v>6.2</v>
      </c>
      <c r="D5233" s="89">
        <v>7.8</v>
      </c>
      <c r="E5233" s="96">
        <v>715</v>
      </c>
      <c r="F5233" s="89">
        <v>1.2</v>
      </c>
      <c r="G5233" s="89"/>
      <c r="H5233">
        <v>0.86</v>
      </c>
      <c r="I5233" t="s">
        <v>13</v>
      </c>
      <c r="J5233">
        <v>1</v>
      </c>
      <c r="K5233">
        <v>3</v>
      </c>
      <c r="L5233">
        <v>2025</v>
      </c>
      <c r="M5233" t="s">
        <v>122</v>
      </c>
      <c r="N5233" s="89" cm="1">
        <f t="array" ref="N5233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5233" s="89">
        <f>_34_KNMI_Stations[[#This Row],[graaddagen]]*_34_KNMI_Stations[[#This Row],[Gewogen factor]]</f>
        <v>10.199999999999999</v>
      </c>
      <c r="P5233" s="89" cm="1">
        <f t="array" ref="P5233">IF(ISNUMBER(_34_KNMI_Stations[[#This Row],[Etmaal temperatuur °C]]),IF(_34_KNMI_Stations[[#This Row],[Etmaal temperatuur °C]]&gt;stookgrens[],_34_KNMI_Stations[[#This Row],[Etmaal temperatuur °C]]-stookgrens[],0),"")</f>
        <v>0</v>
      </c>
    </row>
    <row r="5234" spans="1:16" x14ac:dyDescent="0.25">
      <c r="A5234">
        <v>277</v>
      </c>
      <c r="B5234" s="110">
        <v>45742</v>
      </c>
      <c r="C5234" s="89">
        <v>5</v>
      </c>
      <c r="D5234" s="89">
        <v>7.2</v>
      </c>
      <c r="E5234" s="96">
        <v>1019</v>
      </c>
      <c r="F5234" s="89">
        <v>0</v>
      </c>
      <c r="G5234" s="89"/>
      <c r="H5234">
        <v>0.87</v>
      </c>
      <c r="I5234" t="s">
        <v>13</v>
      </c>
      <c r="J5234">
        <v>1</v>
      </c>
      <c r="K5234">
        <v>3</v>
      </c>
      <c r="L5234">
        <v>2025</v>
      </c>
      <c r="M5234" t="s">
        <v>122</v>
      </c>
      <c r="N5234" s="89" cm="1">
        <f t="array" ref="N5234">IF(ISNUMBER(_34_KNMI_Stations[[#This Row],[Etmaal temperatuur °C]]),IF(_34_KNMI_Stations[[#This Row],[Etmaal temperatuur °C]]&lt;stookgrens[],stookgrens[]-_34_KNMI_Stations[[#This Row],[Etmaal temperatuur °C]],0),"")</f>
        <v>10.8</v>
      </c>
      <c r="O5234" s="89">
        <f>_34_KNMI_Stations[[#This Row],[graaddagen]]*_34_KNMI_Stations[[#This Row],[Gewogen factor]]</f>
        <v>10.8</v>
      </c>
      <c r="P5234" s="89" cm="1">
        <f t="array" ref="P5234">IF(ISNUMBER(_34_KNMI_Stations[[#This Row],[Etmaal temperatuur °C]]),IF(_34_KNMI_Stations[[#This Row],[Etmaal temperatuur °C]]&gt;stookgrens[],_34_KNMI_Stations[[#This Row],[Etmaal temperatuur °C]]-stookgrens[],0),"")</f>
        <v>0</v>
      </c>
    </row>
    <row r="5235" spans="1:16" x14ac:dyDescent="0.25">
      <c r="A5235">
        <v>277</v>
      </c>
      <c r="B5235" s="110">
        <v>45743</v>
      </c>
      <c r="C5235" s="89">
        <v>3.8</v>
      </c>
      <c r="D5235" s="89">
        <v>8.8000000000000007</v>
      </c>
      <c r="E5235" s="96">
        <v>1735</v>
      </c>
      <c r="F5235" s="89">
        <v>0</v>
      </c>
      <c r="G5235" s="89"/>
      <c r="H5235">
        <v>0.83</v>
      </c>
      <c r="I5235" t="s">
        <v>13</v>
      </c>
      <c r="J5235">
        <v>1</v>
      </c>
      <c r="K5235">
        <v>3</v>
      </c>
      <c r="L5235">
        <v>2025</v>
      </c>
      <c r="M5235" t="s">
        <v>122</v>
      </c>
      <c r="N5235" s="89" cm="1">
        <f t="array" ref="N5235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5235" s="89">
        <f>_34_KNMI_Stations[[#This Row],[graaddagen]]*_34_KNMI_Stations[[#This Row],[Gewogen factor]]</f>
        <v>9.1999999999999993</v>
      </c>
      <c r="P5235" s="89" cm="1">
        <f t="array" ref="P5235">IF(ISNUMBER(_34_KNMI_Stations[[#This Row],[Etmaal temperatuur °C]]),IF(_34_KNMI_Stations[[#This Row],[Etmaal temperatuur °C]]&gt;stookgrens[],_34_KNMI_Stations[[#This Row],[Etmaal temperatuur °C]]-stookgrens[],0),"")</f>
        <v>0</v>
      </c>
    </row>
    <row r="5236" spans="1:16" x14ac:dyDescent="0.25">
      <c r="A5236">
        <v>277</v>
      </c>
      <c r="B5236" s="110">
        <v>45744</v>
      </c>
      <c r="C5236" s="89">
        <v>5.0999999999999996</v>
      </c>
      <c r="D5236" s="89">
        <v>7.7</v>
      </c>
      <c r="E5236" s="96">
        <v>612</v>
      </c>
      <c r="F5236" s="89">
        <v>0.9</v>
      </c>
      <c r="G5236" s="89"/>
      <c r="H5236">
        <v>0.87</v>
      </c>
      <c r="I5236" t="s">
        <v>13</v>
      </c>
      <c r="J5236">
        <v>1</v>
      </c>
      <c r="K5236">
        <v>3</v>
      </c>
      <c r="L5236">
        <v>2025</v>
      </c>
      <c r="M5236" t="s">
        <v>122</v>
      </c>
      <c r="N5236" s="89" cm="1">
        <f t="array" ref="N5236">IF(ISNUMBER(_34_KNMI_Stations[[#This Row],[Etmaal temperatuur °C]]),IF(_34_KNMI_Stations[[#This Row],[Etmaal temperatuur °C]]&lt;stookgrens[],stookgrens[]-_34_KNMI_Stations[[#This Row],[Etmaal temperatuur °C]],0),"")</f>
        <v>10.3</v>
      </c>
      <c r="O5236" s="89">
        <f>_34_KNMI_Stations[[#This Row],[graaddagen]]*_34_KNMI_Stations[[#This Row],[Gewogen factor]]</f>
        <v>10.3</v>
      </c>
      <c r="P5236" s="89" cm="1">
        <f t="array" ref="P5236">IF(ISNUMBER(_34_KNMI_Stations[[#This Row],[Etmaal temperatuur °C]]),IF(_34_KNMI_Stations[[#This Row],[Etmaal temperatuur °C]]&gt;stookgrens[],_34_KNMI_Stations[[#This Row],[Etmaal temperatuur °C]]-stookgrens[],0),"")</f>
        <v>0</v>
      </c>
    </row>
    <row r="5237" spans="1:16" x14ac:dyDescent="0.25">
      <c r="A5237">
        <v>277</v>
      </c>
      <c r="B5237" s="110">
        <v>45745</v>
      </c>
      <c r="C5237" s="89">
        <v>5.7</v>
      </c>
      <c r="D5237" s="89">
        <v>8.1999999999999993</v>
      </c>
      <c r="E5237" s="96">
        <v>1751</v>
      </c>
      <c r="F5237" s="89">
        <v>0</v>
      </c>
      <c r="G5237" s="89"/>
      <c r="H5237">
        <v>0.81</v>
      </c>
      <c r="I5237" t="s">
        <v>13</v>
      </c>
      <c r="J5237">
        <v>1</v>
      </c>
      <c r="K5237">
        <v>3</v>
      </c>
      <c r="L5237">
        <v>2025</v>
      </c>
      <c r="M5237" t="s">
        <v>122</v>
      </c>
      <c r="N5237" s="89" cm="1">
        <f t="array" ref="N5237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5237" s="89">
        <f>_34_KNMI_Stations[[#This Row],[graaddagen]]*_34_KNMI_Stations[[#This Row],[Gewogen factor]]</f>
        <v>9.8000000000000007</v>
      </c>
      <c r="P5237" s="89" cm="1">
        <f t="array" ref="P5237">IF(ISNUMBER(_34_KNMI_Stations[[#This Row],[Etmaal temperatuur °C]]),IF(_34_KNMI_Stations[[#This Row],[Etmaal temperatuur °C]]&gt;stookgrens[],_34_KNMI_Stations[[#This Row],[Etmaal temperatuur °C]]-stookgrens[],0),"")</f>
        <v>0</v>
      </c>
    </row>
    <row r="5238" spans="1:16" x14ac:dyDescent="0.25">
      <c r="A5238">
        <v>277</v>
      </c>
      <c r="B5238" s="110">
        <v>45746</v>
      </c>
      <c r="C5238" s="89">
        <v>12.5</v>
      </c>
      <c r="D5238" s="89">
        <v>9</v>
      </c>
      <c r="E5238" s="96">
        <v>1717</v>
      </c>
      <c r="F5238" s="89">
        <v>1.2</v>
      </c>
      <c r="G5238" s="89"/>
      <c r="H5238">
        <v>0.8</v>
      </c>
      <c r="I5238" t="s">
        <v>13</v>
      </c>
      <c r="J5238">
        <v>1</v>
      </c>
      <c r="K5238">
        <v>3</v>
      </c>
      <c r="L5238">
        <v>2025</v>
      </c>
      <c r="M5238" t="s">
        <v>122</v>
      </c>
      <c r="N5238" s="89" cm="1">
        <f t="array" ref="N5238">IF(ISNUMBER(_34_KNMI_Stations[[#This Row],[Etmaal temperatuur °C]]),IF(_34_KNMI_Stations[[#This Row],[Etmaal temperatuur °C]]&lt;stookgrens[],stookgrens[]-_34_KNMI_Stations[[#This Row],[Etmaal temperatuur °C]],0),"")</f>
        <v>9</v>
      </c>
      <c r="O5238" s="89">
        <f>_34_KNMI_Stations[[#This Row],[graaddagen]]*_34_KNMI_Stations[[#This Row],[Gewogen factor]]</f>
        <v>9</v>
      </c>
      <c r="P5238" s="89" cm="1">
        <f t="array" ref="P5238">IF(ISNUMBER(_34_KNMI_Stations[[#This Row],[Etmaal temperatuur °C]]),IF(_34_KNMI_Stations[[#This Row],[Etmaal temperatuur °C]]&gt;stookgrens[],_34_KNMI_Stations[[#This Row],[Etmaal temperatuur °C]]-stookgrens[],0),"")</f>
        <v>0</v>
      </c>
    </row>
    <row r="5239" spans="1:16" x14ac:dyDescent="0.25">
      <c r="A5239">
        <v>277</v>
      </c>
      <c r="B5239" s="110">
        <v>45747</v>
      </c>
      <c r="C5239" s="89">
        <v>7.1</v>
      </c>
      <c r="D5239" s="89">
        <v>7.9</v>
      </c>
      <c r="E5239" s="96">
        <v>1559</v>
      </c>
      <c r="F5239" s="89">
        <v>0</v>
      </c>
      <c r="G5239" s="89"/>
      <c r="H5239">
        <v>0.81</v>
      </c>
      <c r="I5239" t="s">
        <v>13</v>
      </c>
      <c r="J5239">
        <v>1</v>
      </c>
      <c r="K5239">
        <v>3</v>
      </c>
      <c r="L5239">
        <v>2025</v>
      </c>
      <c r="M5239" t="s">
        <v>123</v>
      </c>
      <c r="N5239" s="89" cm="1">
        <f t="array" ref="N5239">IF(ISNUMBER(_34_KNMI_Stations[[#This Row],[Etmaal temperatuur °C]]),IF(_34_KNMI_Stations[[#This Row],[Etmaal temperatuur °C]]&lt;stookgrens[],stookgrens[]-_34_KNMI_Stations[[#This Row],[Etmaal temperatuur °C]],0),"")</f>
        <v>10.1</v>
      </c>
      <c r="O5239" s="89">
        <f>_34_KNMI_Stations[[#This Row],[graaddagen]]*_34_KNMI_Stations[[#This Row],[Gewogen factor]]</f>
        <v>10.1</v>
      </c>
      <c r="P5239" s="89" cm="1">
        <f t="array" ref="P5239">IF(ISNUMBER(_34_KNMI_Stations[[#This Row],[Etmaal temperatuur °C]]),IF(_34_KNMI_Stations[[#This Row],[Etmaal temperatuur °C]]&gt;stookgrens[],_34_KNMI_Stations[[#This Row],[Etmaal temperatuur °C]]-stookgrens[],0),"")</f>
        <v>0</v>
      </c>
    </row>
    <row r="5240" spans="1:16" x14ac:dyDescent="0.25">
      <c r="A5240">
        <v>277</v>
      </c>
      <c r="B5240" s="110">
        <v>45748</v>
      </c>
      <c r="C5240" s="89">
        <v>6.9</v>
      </c>
      <c r="D5240" s="89">
        <v>8.8000000000000007</v>
      </c>
      <c r="E5240" s="96">
        <v>1923</v>
      </c>
      <c r="F5240" s="89">
        <v>0</v>
      </c>
      <c r="G5240" s="89"/>
      <c r="H5240">
        <v>0.79</v>
      </c>
      <c r="I5240" t="s">
        <v>13</v>
      </c>
      <c r="J5240">
        <v>0.8</v>
      </c>
      <c r="K5240">
        <v>4</v>
      </c>
      <c r="L5240">
        <v>2025</v>
      </c>
      <c r="M5240" t="s">
        <v>123</v>
      </c>
      <c r="N5240" s="89" cm="1">
        <f t="array" ref="N5240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5240" s="89">
        <f>_34_KNMI_Stations[[#This Row],[graaddagen]]*_34_KNMI_Stations[[#This Row],[Gewogen factor]]</f>
        <v>7.3599999999999994</v>
      </c>
      <c r="P5240" s="89" cm="1">
        <f t="array" ref="P5240">IF(ISNUMBER(_34_KNMI_Stations[[#This Row],[Etmaal temperatuur °C]]),IF(_34_KNMI_Stations[[#This Row],[Etmaal temperatuur °C]]&gt;stookgrens[],_34_KNMI_Stations[[#This Row],[Etmaal temperatuur °C]]-stookgrens[],0),"")</f>
        <v>0</v>
      </c>
    </row>
    <row r="5241" spans="1:16" x14ac:dyDescent="0.25">
      <c r="A5241">
        <v>277</v>
      </c>
      <c r="B5241" s="110">
        <v>45749</v>
      </c>
      <c r="C5241" s="89">
        <v>8</v>
      </c>
      <c r="D5241" s="89">
        <v>9.8000000000000007</v>
      </c>
      <c r="E5241" s="96">
        <v>1925</v>
      </c>
      <c r="F5241" s="89">
        <v>0</v>
      </c>
      <c r="G5241" s="89"/>
      <c r="H5241">
        <v>0.74</v>
      </c>
      <c r="I5241" t="s">
        <v>13</v>
      </c>
      <c r="J5241">
        <v>0.8</v>
      </c>
      <c r="K5241">
        <v>4</v>
      </c>
      <c r="L5241">
        <v>2025</v>
      </c>
      <c r="M5241" t="s">
        <v>123</v>
      </c>
      <c r="N5241" s="89" cm="1">
        <f t="array" ref="N5241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5241" s="89">
        <f>_34_KNMI_Stations[[#This Row],[graaddagen]]*_34_KNMI_Stations[[#This Row],[Gewogen factor]]</f>
        <v>6.56</v>
      </c>
      <c r="P5241" s="89" cm="1">
        <f t="array" ref="P5241">IF(ISNUMBER(_34_KNMI_Stations[[#This Row],[Etmaal temperatuur °C]]),IF(_34_KNMI_Stations[[#This Row],[Etmaal temperatuur °C]]&gt;stookgrens[],_34_KNMI_Stations[[#This Row],[Etmaal temperatuur °C]]-stookgrens[],0),"")</f>
        <v>0</v>
      </c>
    </row>
    <row r="5242" spans="1:16" x14ac:dyDescent="0.25">
      <c r="A5242">
        <v>277</v>
      </c>
      <c r="B5242" s="110">
        <v>45750</v>
      </c>
      <c r="C5242" s="89">
        <v>6.5</v>
      </c>
      <c r="D5242" s="89">
        <v>10.4</v>
      </c>
      <c r="E5242" s="96">
        <v>1972</v>
      </c>
      <c r="F5242" s="89">
        <v>0</v>
      </c>
      <c r="G5242" s="89"/>
      <c r="H5242">
        <v>0.72</v>
      </c>
      <c r="I5242" t="s">
        <v>13</v>
      </c>
      <c r="J5242">
        <v>0.8</v>
      </c>
      <c r="K5242">
        <v>4</v>
      </c>
      <c r="L5242">
        <v>2025</v>
      </c>
      <c r="M5242" t="s">
        <v>123</v>
      </c>
      <c r="N5242" s="89" cm="1">
        <f t="array" ref="N5242">IF(ISNUMBER(_34_KNMI_Stations[[#This Row],[Etmaal temperatuur °C]]),IF(_34_KNMI_Stations[[#This Row],[Etmaal temperatuur °C]]&lt;stookgrens[],stookgrens[]-_34_KNMI_Stations[[#This Row],[Etmaal temperatuur °C]],0),"")</f>
        <v>7.6</v>
      </c>
      <c r="O5242" s="89">
        <f>_34_KNMI_Stations[[#This Row],[graaddagen]]*_34_KNMI_Stations[[#This Row],[Gewogen factor]]</f>
        <v>6.08</v>
      </c>
      <c r="P5242" s="89" cm="1">
        <f t="array" ref="P5242">IF(ISNUMBER(_34_KNMI_Stations[[#This Row],[Etmaal temperatuur °C]]),IF(_34_KNMI_Stations[[#This Row],[Etmaal temperatuur °C]]&gt;stookgrens[],_34_KNMI_Stations[[#This Row],[Etmaal temperatuur °C]]-stookgrens[],0),"")</f>
        <v>0</v>
      </c>
    </row>
    <row r="5243" spans="1:16" x14ac:dyDescent="0.25">
      <c r="A5243">
        <v>277</v>
      </c>
      <c r="B5243" s="110">
        <v>45751</v>
      </c>
      <c r="C5243" s="89">
        <v>5.5</v>
      </c>
      <c r="D5243" s="89">
        <v>10.5</v>
      </c>
      <c r="E5243" s="96">
        <v>2010</v>
      </c>
      <c r="F5243" s="89">
        <v>0</v>
      </c>
      <c r="G5243" s="89"/>
      <c r="H5243">
        <v>0.8</v>
      </c>
      <c r="I5243" t="s">
        <v>13</v>
      </c>
      <c r="J5243">
        <v>0.8</v>
      </c>
      <c r="K5243">
        <v>4</v>
      </c>
      <c r="L5243">
        <v>2025</v>
      </c>
      <c r="M5243" t="s">
        <v>123</v>
      </c>
      <c r="N5243" s="89" cm="1">
        <f t="array" ref="N5243">IF(ISNUMBER(_34_KNMI_Stations[[#This Row],[Etmaal temperatuur °C]]),IF(_34_KNMI_Stations[[#This Row],[Etmaal temperatuur °C]]&lt;stookgrens[],stookgrens[]-_34_KNMI_Stations[[#This Row],[Etmaal temperatuur °C]],0),"")</f>
        <v>7.5</v>
      </c>
      <c r="O5243" s="89">
        <f>_34_KNMI_Stations[[#This Row],[graaddagen]]*_34_KNMI_Stations[[#This Row],[Gewogen factor]]</f>
        <v>6</v>
      </c>
      <c r="P5243" s="89" cm="1">
        <f t="array" ref="P5243">IF(ISNUMBER(_34_KNMI_Stations[[#This Row],[Etmaal temperatuur °C]]),IF(_34_KNMI_Stations[[#This Row],[Etmaal temperatuur °C]]&gt;stookgrens[],_34_KNMI_Stations[[#This Row],[Etmaal temperatuur °C]]-stookgrens[],0),"")</f>
        <v>0</v>
      </c>
    </row>
    <row r="5244" spans="1:16" x14ac:dyDescent="0.25">
      <c r="A5244">
        <v>277</v>
      </c>
      <c r="B5244" s="110">
        <v>45752</v>
      </c>
      <c r="C5244" s="89">
        <v>10.5</v>
      </c>
      <c r="D5244" s="89">
        <v>8.6</v>
      </c>
      <c r="E5244" s="96">
        <v>2059</v>
      </c>
      <c r="F5244" s="89">
        <v>0</v>
      </c>
      <c r="G5244" s="89"/>
      <c r="H5244">
        <v>0.69</v>
      </c>
      <c r="I5244" t="s">
        <v>13</v>
      </c>
      <c r="J5244">
        <v>0.8</v>
      </c>
      <c r="K5244">
        <v>4</v>
      </c>
      <c r="L5244">
        <v>2025</v>
      </c>
      <c r="M5244" t="s">
        <v>123</v>
      </c>
      <c r="N5244" s="89" cm="1">
        <f t="array" ref="N5244">IF(ISNUMBER(_34_KNMI_Stations[[#This Row],[Etmaal temperatuur °C]]),IF(_34_KNMI_Stations[[#This Row],[Etmaal temperatuur °C]]&lt;stookgrens[],stookgrens[]-_34_KNMI_Stations[[#This Row],[Etmaal temperatuur °C]],0),"")</f>
        <v>9.4</v>
      </c>
      <c r="O5244" s="89">
        <f>_34_KNMI_Stations[[#This Row],[graaddagen]]*_34_KNMI_Stations[[#This Row],[Gewogen factor]]</f>
        <v>7.5200000000000005</v>
      </c>
      <c r="P5244" s="89" cm="1">
        <f t="array" ref="P5244">IF(ISNUMBER(_34_KNMI_Stations[[#This Row],[Etmaal temperatuur °C]]),IF(_34_KNMI_Stations[[#This Row],[Etmaal temperatuur °C]]&gt;stookgrens[],_34_KNMI_Stations[[#This Row],[Etmaal temperatuur °C]]-stookgrens[],0),"")</f>
        <v>0</v>
      </c>
    </row>
    <row r="5245" spans="1:16" x14ac:dyDescent="0.25">
      <c r="A5245">
        <v>277</v>
      </c>
      <c r="B5245" s="110">
        <v>45753</v>
      </c>
      <c r="C5245" s="89">
        <v>6.3</v>
      </c>
      <c r="D5245" s="89">
        <v>6.9</v>
      </c>
      <c r="E5245" s="96">
        <v>2072</v>
      </c>
      <c r="F5245" s="89">
        <v>0</v>
      </c>
      <c r="G5245" s="89"/>
      <c r="H5245">
        <v>0.63</v>
      </c>
      <c r="I5245" t="s">
        <v>13</v>
      </c>
      <c r="J5245">
        <v>0.8</v>
      </c>
      <c r="K5245">
        <v>4</v>
      </c>
      <c r="L5245">
        <v>2025</v>
      </c>
      <c r="M5245" t="s">
        <v>123</v>
      </c>
      <c r="N5245" s="89" cm="1">
        <f t="array" ref="N5245">IF(ISNUMBER(_34_KNMI_Stations[[#This Row],[Etmaal temperatuur °C]]),IF(_34_KNMI_Stations[[#This Row],[Etmaal temperatuur °C]]&lt;stookgrens[],stookgrens[]-_34_KNMI_Stations[[#This Row],[Etmaal temperatuur °C]],0),"")</f>
        <v>11.1</v>
      </c>
      <c r="O5245" s="89">
        <f>_34_KNMI_Stations[[#This Row],[graaddagen]]*_34_KNMI_Stations[[#This Row],[Gewogen factor]]</f>
        <v>8.8800000000000008</v>
      </c>
      <c r="P5245" s="89" cm="1">
        <f t="array" ref="P5245">IF(ISNUMBER(_34_KNMI_Stations[[#This Row],[Etmaal temperatuur °C]]),IF(_34_KNMI_Stations[[#This Row],[Etmaal temperatuur °C]]&gt;stookgrens[],_34_KNMI_Stations[[#This Row],[Etmaal temperatuur °C]]-stookgrens[],0),"")</f>
        <v>0</v>
      </c>
    </row>
    <row r="5246" spans="1:16" x14ac:dyDescent="0.25">
      <c r="A5246">
        <v>277</v>
      </c>
      <c r="B5246" s="110">
        <v>45754</v>
      </c>
      <c r="C5246" s="89">
        <v>5</v>
      </c>
      <c r="D5246" s="89">
        <v>7.9</v>
      </c>
      <c r="E5246" s="96">
        <v>2096</v>
      </c>
      <c r="F5246" s="89">
        <v>0</v>
      </c>
      <c r="G5246" s="89"/>
      <c r="H5246">
        <v>0.67</v>
      </c>
      <c r="I5246" t="s">
        <v>13</v>
      </c>
      <c r="J5246">
        <v>0.8</v>
      </c>
      <c r="K5246">
        <v>4</v>
      </c>
      <c r="L5246">
        <v>2025</v>
      </c>
      <c r="M5246" t="s">
        <v>124</v>
      </c>
      <c r="N5246" s="89" cm="1">
        <f t="array" ref="N5246">IF(ISNUMBER(_34_KNMI_Stations[[#This Row],[Etmaal temperatuur °C]]),IF(_34_KNMI_Stations[[#This Row],[Etmaal temperatuur °C]]&lt;stookgrens[],stookgrens[]-_34_KNMI_Stations[[#This Row],[Etmaal temperatuur °C]],0),"")</f>
        <v>10.1</v>
      </c>
      <c r="O5246" s="89">
        <f>_34_KNMI_Stations[[#This Row],[graaddagen]]*_34_KNMI_Stations[[#This Row],[Gewogen factor]]</f>
        <v>8.08</v>
      </c>
      <c r="P5246" s="89" cm="1">
        <f t="array" ref="P5246">IF(ISNUMBER(_34_KNMI_Stations[[#This Row],[Etmaal temperatuur °C]]),IF(_34_KNMI_Stations[[#This Row],[Etmaal temperatuur °C]]&gt;stookgrens[],_34_KNMI_Stations[[#This Row],[Etmaal temperatuur °C]]-stookgrens[],0),"")</f>
        <v>0</v>
      </c>
    </row>
    <row r="5247" spans="1:16" x14ac:dyDescent="0.25">
      <c r="A5247">
        <v>277</v>
      </c>
      <c r="B5247" s="110">
        <v>45755</v>
      </c>
      <c r="C5247" s="89">
        <v>3.5</v>
      </c>
      <c r="D5247" s="89">
        <v>7.6</v>
      </c>
      <c r="E5247" s="96">
        <v>1815</v>
      </c>
      <c r="F5247" s="89">
        <v>0</v>
      </c>
      <c r="G5247" s="89"/>
      <c r="H5247">
        <v>0.71</v>
      </c>
      <c r="I5247" t="s">
        <v>13</v>
      </c>
      <c r="J5247">
        <v>0.8</v>
      </c>
      <c r="K5247">
        <v>4</v>
      </c>
      <c r="L5247">
        <v>2025</v>
      </c>
      <c r="M5247" t="s">
        <v>124</v>
      </c>
      <c r="N5247" s="89" cm="1">
        <f t="array" ref="N5247">IF(ISNUMBER(_34_KNMI_Stations[[#This Row],[Etmaal temperatuur °C]]),IF(_34_KNMI_Stations[[#This Row],[Etmaal temperatuur °C]]&lt;stookgrens[],stookgrens[]-_34_KNMI_Stations[[#This Row],[Etmaal temperatuur °C]],0),"")</f>
        <v>10.4</v>
      </c>
      <c r="O5247" s="89">
        <f>_34_KNMI_Stations[[#This Row],[graaddagen]]*_34_KNMI_Stations[[#This Row],[Gewogen factor]]</f>
        <v>8.32</v>
      </c>
      <c r="P5247" s="89" cm="1">
        <f t="array" ref="P5247">IF(ISNUMBER(_34_KNMI_Stations[[#This Row],[Etmaal temperatuur °C]]),IF(_34_KNMI_Stations[[#This Row],[Etmaal temperatuur °C]]&gt;stookgrens[],_34_KNMI_Stations[[#This Row],[Etmaal temperatuur °C]]-stookgrens[],0),"")</f>
        <v>0</v>
      </c>
    </row>
    <row r="5248" spans="1:16" x14ac:dyDescent="0.25">
      <c r="A5248">
        <v>277</v>
      </c>
      <c r="B5248" s="110">
        <v>45756</v>
      </c>
      <c r="C5248" s="89">
        <v>6.9</v>
      </c>
      <c r="D5248" s="89">
        <v>7.6</v>
      </c>
      <c r="E5248" s="96">
        <v>684</v>
      </c>
      <c r="F5248" s="89">
        <v>0</v>
      </c>
      <c r="G5248" s="89"/>
      <c r="H5248">
        <v>0.78</v>
      </c>
      <c r="I5248" t="s">
        <v>13</v>
      </c>
      <c r="J5248">
        <v>0.8</v>
      </c>
      <c r="K5248">
        <v>4</v>
      </c>
      <c r="L5248">
        <v>2025</v>
      </c>
      <c r="M5248" t="s">
        <v>124</v>
      </c>
      <c r="N5248" s="89" cm="1">
        <f t="array" ref="N5248">IF(ISNUMBER(_34_KNMI_Stations[[#This Row],[Etmaal temperatuur °C]]),IF(_34_KNMI_Stations[[#This Row],[Etmaal temperatuur °C]]&lt;stookgrens[],stookgrens[]-_34_KNMI_Stations[[#This Row],[Etmaal temperatuur °C]],0),"")</f>
        <v>10.4</v>
      </c>
      <c r="O5248" s="89">
        <f>_34_KNMI_Stations[[#This Row],[graaddagen]]*_34_KNMI_Stations[[#This Row],[Gewogen factor]]</f>
        <v>8.32</v>
      </c>
      <c r="P5248" s="89" cm="1">
        <f t="array" ref="P5248">IF(ISNUMBER(_34_KNMI_Stations[[#This Row],[Etmaal temperatuur °C]]),IF(_34_KNMI_Stations[[#This Row],[Etmaal temperatuur °C]]&gt;stookgrens[],_34_KNMI_Stations[[#This Row],[Etmaal temperatuur °C]]-stookgrens[],0),"")</f>
        <v>0</v>
      </c>
    </row>
    <row r="5249" spans="1:16" x14ac:dyDescent="0.25">
      <c r="A5249">
        <v>277</v>
      </c>
      <c r="B5249" s="110">
        <v>45757</v>
      </c>
      <c r="C5249" s="89">
        <v>7.2</v>
      </c>
      <c r="D5249" s="89">
        <v>8.1999999999999993</v>
      </c>
      <c r="E5249" s="96">
        <v>1165</v>
      </c>
      <c r="F5249" s="89">
        <v>0</v>
      </c>
      <c r="G5249" s="89"/>
      <c r="H5249">
        <v>0.82</v>
      </c>
      <c r="I5249" t="s">
        <v>13</v>
      </c>
      <c r="J5249">
        <v>0.8</v>
      </c>
      <c r="K5249">
        <v>4</v>
      </c>
      <c r="L5249">
        <v>2025</v>
      </c>
      <c r="M5249" t="s">
        <v>124</v>
      </c>
      <c r="N5249" s="89" cm="1">
        <f t="array" ref="N5249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5249" s="89">
        <f>_34_KNMI_Stations[[#This Row],[graaddagen]]*_34_KNMI_Stations[[#This Row],[Gewogen factor]]</f>
        <v>7.8400000000000007</v>
      </c>
      <c r="P5249" s="89" cm="1">
        <f t="array" ref="P5249">IF(ISNUMBER(_34_KNMI_Stations[[#This Row],[Etmaal temperatuur °C]]),IF(_34_KNMI_Stations[[#This Row],[Etmaal temperatuur °C]]&gt;stookgrens[],_34_KNMI_Stations[[#This Row],[Etmaal temperatuur °C]]-stookgrens[],0),"")</f>
        <v>0</v>
      </c>
    </row>
    <row r="5250" spans="1:16" x14ac:dyDescent="0.25">
      <c r="A5250">
        <v>277</v>
      </c>
      <c r="B5250" s="110">
        <v>45758</v>
      </c>
      <c r="C5250" s="89">
        <v>4.4000000000000004</v>
      </c>
      <c r="D5250" s="89">
        <v>9.5</v>
      </c>
      <c r="E5250" s="96">
        <v>1979</v>
      </c>
      <c r="F5250" s="89">
        <v>0</v>
      </c>
      <c r="G5250" s="89"/>
      <c r="H5250">
        <v>0.87</v>
      </c>
      <c r="I5250" t="s">
        <v>13</v>
      </c>
      <c r="J5250">
        <v>0.8</v>
      </c>
      <c r="K5250">
        <v>4</v>
      </c>
      <c r="L5250">
        <v>2025</v>
      </c>
      <c r="M5250" t="s">
        <v>124</v>
      </c>
      <c r="N5250" s="89" cm="1">
        <f t="array" ref="N5250">IF(ISNUMBER(_34_KNMI_Stations[[#This Row],[Etmaal temperatuur °C]]),IF(_34_KNMI_Stations[[#This Row],[Etmaal temperatuur °C]]&lt;stookgrens[],stookgrens[]-_34_KNMI_Stations[[#This Row],[Etmaal temperatuur °C]],0),"")</f>
        <v>8.5</v>
      </c>
      <c r="O5250" s="89">
        <f>_34_KNMI_Stations[[#This Row],[graaddagen]]*_34_KNMI_Stations[[#This Row],[Gewogen factor]]</f>
        <v>6.8000000000000007</v>
      </c>
      <c r="P5250" s="89" cm="1">
        <f t="array" ref="P5250">IF(ISNUMBER(_34_KNMI_Stations[[#This Row],[Etmaal temperatuur °C]]),IF(_34_KNMI_Stations[[#This Row],[Etmaal temperatuur °C]]&gt;stookgrens[],_34_KNMI_Stations[[#This Row],[Etmaal temperatuur °C]]-stookgrens[],0),"")</f>
        <v>0</v>
      </c>
    </row>
    <row r="5251" spans="1:16" x14ac:dyDescent="0.25">
      <c r="A5251">
        <v>277</v>
      </c>
      <c r="B5251" s="110">
        <v>45759</v>
      </c>
      <c r="C5251" s="89">
        <v>4.3</v>
      </c>
      <c r="D5251" s="89">
        <v>14.3</v>
      </c>
      <c r="E5251" s="96">
        <v>2095</v>
      </c>
      <c r="F5251" s="89">
        <v>0</v>
      </c>
      <c r="G5251" s="89"/>
      <c r="H5251">
        <v>0.61</v>
      </c>
      <c r="I5251" t="s">
        <v>13</v>
      </c>
      <c r="J5251">
        <v>0.8</v>
      </c>
      <c r="K5251">
        <v>4</v>
      </c>
      <c r="L5251">
        <v>2025</v>
      </c>
      <c r="M5251" t="s">
        <v>124</v>
      </c>
      <c r="N5251" s="89" cm="1">
        <f t="array" ref="N5251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5251" s="89">
        <f>_34_KNMI_Stations[[#This Row],[graaddagen]]*_34_KNMI_Stations[[#This Row],[Gewogen factor]]</f>
        <v>2.9599999999999995</v>
      </c>
      <c r="P5251" s="89" cm="1">
        <f t="array" ref="P5251">IF(ISNUMBER(_34_KNMI_Stations[[#This Row],[Etmaal temperatuur °C]]),IF(_34_KNMI_Stations[[#This Row],[Etmaal temperatuur °C]]&gt;stookgrens[],_34_KNMI_Stations[[#This Row],[Etmaal temperatuur °C]]-stookgrens[],0),"")</f>
        <v>0</v>
      </c>
    </row>
    <row r="5252" spans="1:16" x14ac:dyDescent="0.25">
      <c r="A5252">
        <v>277</v>
      </c>
      <c r="B5252" s="110">
        <v>45760</v>
      </c>
      <c r="C5252" s="89">
        <v>5.7</v>
      </c>
      <c r="D5252" s="89">
        <v>12.5</v>
      </c>
      <c r="E5252" s="96">
        <v>1637</v>
      </c>
      <c r="F5252" s="89">
        <v>1.4</v>
      </c>
      <c r="G5252" s="89"/>
      <c r="H5252">
        <v>0.78</v>
      </c>
      <c r="I5252" t="s">
        <v>13</v>
      </c>
      <c r="J5252">
        <v>0.8</v>
      </c>
      <c r="K5252">
        <v>4</v>
      </c>
      <c r="L5252">
        <v>2025</v>
      </c>
      <c r="M5252" t="s">
        <v>124</v>
      </c>
      <c r="N5252" s="89" cm="1">
        <f t="array" ref="N5252">IF(ISNUMBER(_34_KNMI_Stations[[#This Row],[Etmaal temperatuur °C]]),IF(_34_KNMI_Stations[[#This Row],[Etmaal temperatuur °C]]&lt;stookgrens[],stookgrens[]-_34_KNMI_Stations[[#This Row],[Etmaal temperatuur °C]],0),"")</f>
        <v>5.5</v>
      </c>
      <c r="O5252" s="89">
        <f>_34_KNMI_Stations[[#This Row],[graaddagen]]*_34_KNMI_Stations[[#This Row],[Gewogen factor]]</f>
        <v>4.4000000000000004</v>
      </c>
      <c r="P5252" s="89" cm="1">
        <f t="array" ref="P5252">IF(ISNUMBER(_34_KNMI_Stations[[#This Row],[Etmaal temperatuur °C]]),IF(_34_KNMI_Stations[[#This Row],[Etmaal temperatuur °C]]&gt;stookgrens[],_34_KNMI_Stations[[#This Row],[Etmaal temperatuur °C]]-stookgrens[],0),"")</f>
        <v>0</v>
      </c>
    </row>
    <row r="5253" spans="1:16" x14ac:dyDescent="0.25">
      <c r="A5253">
        <v>277</v>
      </c>
      <c r="B5253" s="110">
        <v>45761</v>
      </c>
      <c r="C5253" s="89">
        <v>4.5</v>
      </c>
      <c r="D5253" s="89">
        <v>11.9</v>
      </c>
      <c r="E5253" s="96">
        <v>1760</v>
      </c>
      <c r="F5253" s="89">
        <v>0</v>
      </c>
      <c r="G5253" s="89"/>
      <c r="H5253">
        <v>0.77</v>
      </c>
      <c r="I5253" t="s">
        <v>13</v>
      </c>
      <c r="J5253">
        <v>0.8</v>
      </c>
      <c r="K5253">
        <v>4</v>
      </c>
      <c r="L5253">
        <v>2025</v>
      </c>
      <c r="M5253" t="s">
        <v>125</v>
      </c>
      <c r="N5253" s="89" cm="1">
        <f t="array" ref="N5253">IF(ISNUMBER(_34_KNMI_Stations[[#This Row],[Etmaal temperatuur °C]]),IF(_34_KNMI_Stations[[#This Row],[Etmaal temperatuur °C]]&lt;stookgrens[],stookgrens[]-_34_KNMI_Stations[[#This Row],[Etmaal temperatuur °C]],0),"")</f>
        <v>6.1</v>
      </c>
      <c r="O5253" s="89">
        <f>_34_KNMI_Stations[[#This Row],[graaddagen]]*_34_KNMI_Stations[[#This Row],[Gewogen factor]]</f>
        <v>4.88</v>
      </c>
      <c r="P5253" s="89" cm="1">
        <f t="array" ref="P5253">IF(ISNUMBER(_34_KNMI_Stations[[#This Row],[Etmaal temperatuur °C]]),IF(_34_KNMI_Stations[[#This Row],[Etmaal temperatuur °C]]&gt;stookgrens[],_34_KNMI_Stations[[#This Row],[Etmaal temperatuur °C]]-stookgrens[],0),"")</f>
        <v>0</v>
      </c>
    </row>
    <row r="5254" spans="1:16" x14ac:dyDescent="0.25">
      <c r="A5254">
        <v>277</v>
      </c>
      <c r="B5254" s="110">
        <v>45762</v>
      </c>
      <c r="C5254" s="89">
        <v>5</v>
      </c>
      <c r="D5254" s="89">
        <v>15</v>
      </c>
      <c r="E5254" s="96">
        <v>1673</v>
      </c>
      <c r="F5254" s="89">
        <v>11.5</v>
      </c>
      <c r="G5254" s="89"/>
      <c r="H5254">
        <v>0.73</v>
      </c>
      <c r="I5254" t="s">
        <v>13</v>
      </c>
      <c r="J5254">
        <v>0.8</v>
      </c>
      <c r="K5254">
        <v>4</v>
      </c>
      <c r="L5254">
        <v>2025</v>
      </c>
      <c r="M5254" t="s">
        <v>125</v>
      </c>
      <c r="N5254" s="89" cm="1">
        <f t="array" ref="N5254">IF(ISNUMBER(_34_KNMI_Stations[[#This Row],[Etmaal temperatuur °C]]),IF(_34_KNMI_Stations[[#This Row],[Etmaal temperatuur °C]]&lt;stookgrens[],stookgrens[]-_34_KNMI_Stations[[#This Row],[Etmaal temperatuur °C]],0),"")</f>
        <v>3</v>
      </c>
      <c r="O5254" s="89">
        <f>_34_KNMI_Stations[[#This Row],[graaddagen]]*_34_KNMI_Stations[[#This Row],[Gewogen factor]]</f>
        <v>2.4000000000000004</v>
      </c>
      <c r="P5254" s="89" cm="1">
        <f t="array" ref="P5254">IF(ISNUMBER(_34_KNMI_Stations[[#This Row],[Etmaal temperatuur °C]]),IF(_34_KNMI_Stations[[#This Row],[Etmaal temperatuur °C]]&gt;stookgrens[],_34_KNMI_Stations[[#This Row],[Etmaal temperatuur °C]]-stookgrens[],0),"")</f>
        <v>0</v>
      </c>
    </row>
    <row r="5255" spans="1:16" x14ac:dyDescent="0.25">
      <c r="A5255">
        <v>277</v>
      </c>
      <c r="B5255" s="110">
        <v>45763</v>
      </c>
      <c r="C5255" s="89">
        <v>3.3</v>
      </c>
      <c r="D5255" s="89">
        <v>11</v>
      </c>
      <c r="E5255" s="96">
        <v>493</v>
      </c>
      <c r="F5255" s="89">
        <v>1.2</v>
      </c>
      <c r="G5255" s="89"/>
      <c r="H5255">
        <v>0.87</v>
      </c>
      <c r="I5255" t="s">
        <v>13</v>
      </c>
      <c r="J5255">
        <v>0.8</v>
      </c>
      <c r="K5255">
        <v>4</v>
      </c>
      <c r="L5255">
        <v>2025</v>
      </c>
      <c r="M5255" t="s">
        <v>125</v>
      </c>
      <c r="N5255" s="89" cm="1">
        <f t="array" ref="N5255">IF(ISNUMBER(_34_KNMI_Stations[[#This Row],[Etmaal temperatuur °C]]),IF(_34_KNMI_Stations[[#This Row],[Etmaal temperatuur °C]]&lt;stookgrens[],stookgrens[]-_34_KNMI_Stations[[#This Row],[Etmaal temperatuur °C]],0),"")</f>
        <v>7</v>
      </c>
      <c r="O5255" s="89">
        <f>_34_KNMI_Stations[[#This Row],[graaddagen]]*_34_KNMI_Stations[[#This Row],[Gewogen factor]]</f>
        <v>5.6000000000000005</v>
      </c>
      <c r="P5255" s="89" cm="1">
        <f t="array" ref="P5255">IF(ISNUMBER(_34_KNMI_Stations[[#This Row],[Etmaal temperatuur °C]]),IF(_34_KNMI_Stations[[#This Row],[Etmaal temperatuur °C]]&gt;stookgrens[],_34_KNMI_Stations[[#This Row],[Etmaal temperatuur °C]]-stookgrens[],0),"")</f>
        <v>0</v>
      </c>
    </row>
    <row r="5256" spans="1:16" x14ac:dyDescent="0.25">
      <c r="A5256">
        <v>277</v>
      </c>
      <c r="B5256" s="110">
        <v>45764</v>
      </c>
      <c r="C5256" s="89">
        <v>4.9000000000000004</v>
      </c>
      <c r="D5256" s="89">
        <v>9.6999999999999993</v>
      </c>
      <c r="E5256" s="96">
        <v>368</v>
      </c>
      <c r="F5256" s="89">
        <v>0.9</v>
      </c>
      <c r="G5256" s="89"/>
      <c r="H5256">
        <v>0.83</v>
      </c>
      <c r="I5256" t="s">
        <v>13</v>
      </c>
      <c r="J5256">
        <v>0.8</v>
      </c>
      <c r="K5256">
        <v>4</v>
      </c>
      <c r="L5256">
        <v>2025</v>
      </c>
      <c r="M5256" t="s">
        <v>125</v>
      </c>
      <c r="N5256" s="89" cm="1">
        <f t="array" ref="N5256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5256" s="89">
        <f>_34_KNMI_Stations[[#This Row],[graaddagen]]*_34_KNMI_Stations[[#This Row],[Gewogen factor]]</f>
        <v>6.6400000000000006</v>
      </c>
      <c r="P5256" s="89" cm="1">
        <f t="array" ref="P5256">IF(ISNUMBER(_34_KNMI_Stations[[#This Row],[Etmaal temperatuur °C]]),IF(_34_KNMI_Stations[[#This Row],[Etmaal temperatuur °C]]&gt;stookgrens[],_34_KNMI_Stations[[#This Row],[Etmaal temperatuur °C]]-stookgrens[],0),"")</f>
        <v>0</v>
      </c>
    </row>
    <row r="5257" spans="1:16" x14ac:dyDescent="0.25">
      <c r="A5257">
        <v>277</v>
      </c>
      <c r="B5257" s="110">
        <v>45765</v>
      </c>
      <c r="C5257" s="89">
        <v>5.2</v>
      </c>
      <c r="D5257" s="89">
        <v>9.5</v>
      </c>
      <c r="E5257" s="96">
        <v>1342</v>
      </c>
      <c r="F5257" s="89">
        <v>0</v>
      </c>
      <c r="G5257" s="89"/>
      <c r="H5257">
        <v>0.79</v>
      </c>
      <c r="I5257" t="s">
        <v>13</v>
      </c>
      <c r="J5257">
        <v>0.8</v>
      </c>
      <c r="K5257">
        <v>4</v>
      </c>
      <c r="L5257">
        <v>2025</v>
      </c>
      <c r="M5257" t="s">
        <v>125</v>
      </c>
      <c r="N5257" s="89" cm="1">
        <f t="array" ref="N5257">IF(ISNUMBER(_34_KNMI_Stations[[#This Row],[Etmaal temperatuur °C]]),IF(_34_KNMI_Stations[[#This Row],[Etmaal temperatuur °C]]&lt;stookgrens[],stookgrens[]-_34_KNMI_Stations[[#This Row],[Etmaal temperatuur °C]],0),"")</f>
        <v>8.5</v>
      </c>
      <c r="O5257" s="89">
        <f>_34_KNMI_Stations[[#This Row],[graaddagen]]*_34_KNMI_Stations[[#This Row],[Gewogen factor]]</f>
        <v>6.8000000000000007</v>
      </c>
      <c r="P5257" s="89" cm="1">
        <f t="array" ref="P5257">IF(ISNUMBER(_34_KNMI_Stations[[#This Row],[Etmaal temperatuur °C]]),IF(_34_KNMI_Stations[[#This Row],[Etmaal temperatuur °C]]&gt;stookgrens[],_34_KNMI_Stations[[#This Row],[Etmaal temperatuur °C]]-stookgrens[],0),"")</f>
        <v>0</v>
      </c>
    </row>
    <row r="5258" spans="1:16" x14ac:dyDescent="0.25">
      <c r="A5258">
        <v>277</v>
      </c>
      <c r="B5258" s="110">
        <v>45766</v>
      </c>
      <c r="C5258" s="89">
        <v>4.9000000000000004</v>
      </c>
      <c r="D5258" s="89">
        <v>8.9</v>
      </c>
      <c r="E5258" s="96">
        <v>2144</v>
      </c>
      <c r="F5258" s="89">
        <v>0</v>
      </c>
      <c r="G5258" s="89"/>
      <c r="H5258">
        <v>0.77</v>
      </c>
      <c r="I5258" t="s">
        <v>13</v>
      </c>
      <c r="J5258">
        <v>0.8</v>
      </c>
      <c r="K5258">
        <v>4</v>
      </c>
      <c r="L5258">
        <v>2025</v>
      </c>
      <c r="M5258" t="s">
        <v>125</v>
      </c>
      <c r="N5258" s="89" cm="1">
        <f t="array" ref="N5258">IF(ISNUMBER(_34_KNMI_Stations[[#This Row],[Etmaal temperatuur °C]]),IF(_34_KNMI_Stations[[#This Row],[Etmaal temperatuur °C]]&lt;stookgrens[],stookgrens[]-_34_KNMI_Stations[[#This Row],[Etmaal temperatuur °C]],0),"")</f>
        <v>9.1</v>
      </c>
      <c r="O5258" s="89">
        <f>_34_KNMI_Stations[[#This Row],[graaddagen]]*_34_KNMI_Stations[[#This Row],[Gewogen factor]]</f>
        <v>7.28</v>
      </c>
      <c r="P5258" s="89" cm="1">
        <f t="array" ref="P5258">IF(ISNUMBER(_34_KNMI_Stations[[#This Row],[Etmaal temperatuur °C]]),IF(_34_KNMI_Stations[[#This Row],[Etmaal temperatuur °C]]&gt;stookgrens[],_34_KNMI_Stations[[#This Row],[Etmaal temperatuur °C]]-stookgrens[],0),"")</f>
        <v>0</v>
      </c>
    </row>
    <row r="5259" spans="1:16" x14ac:dyDescent="0.25">
      <c r="A5259">
        <v>277</v>
      </c>
      <c r="B5259" s="110">
        <v>45767</v>
      </c>
      <c r="C5259" s="89">
        <v>3.8</v>
      </c>
      <c r="D5259" s="89">
        <v>9.4</v>
      </c>
      <c r="E5259" s="96">
        <v>1152</v>
      </c>
      <c r="F5259" s="89">
        <v>0</v>
      </c>
      <c r="G5259" s="89"/>
      <c r="H5259">
        <v>0.83</v>
      </c>
      <c r="I5259" t="s">
        <v>13</v>
      </c>
      <c r="J5259">
        <v>0.8</v>
      </c>
      <c r="K5259">
        <v>4</v>
      </c>
      <c r="L5259">
        <v>2025</v>
      </c>
      <c r="M5259" t="s">
        <v>125</v>
      </c>
      <c r="N5259" s="89" cm="1">
        <f t="array" ref="N5259">IF(ISNUMBER(_34_KNMI_Stations[[#This Row],[Etmaal temperatuur °C]]),IF(_34_KNMI_Stations[[#This Row],[Etmaal temperatuur °C]]&lt;stookgrens[],stookgrens[]-_34_KNMI_Stations[[#This Row],[Etmaal temperatuur °C]],0),"")</f>
        <v>8.6</v>
      </c>
      <c r="O5259" s="89">
        <f>_34_KNMI_Stations[[#This Row],[graaddagen]]*_34_KNMI_Stations[[#This Row],[Gewogen factor]]</f>
        <v>6.88</v>
      </c>
      <c r="P5259" s="89" cm="1">
        <f t="array" ref="P5259">IF(ISNUMBER(_34_KNMI_Stations[[#This Row],[Etmaal temperatuur °C]]),IF(_34_KNMI_Stations[[#This Row],[Etmaal temperatuur °C]]&gt;stookgrens[],_34_KNMI_Stations[[#This Row],[Etmaal temperatuur °C]]-stookgrens[],0),"")</f>
        <v>0</v>
      </c>
    </row>
    <row r="5260" spans="1:16" x14ac:dyDescent="0.25">
      <c r="A5260">
        <v>277</v>
      </c>
      <c r="B5260" s="110">
        <v>45768</v>
      </c>
      <c r="C5260" s="89">
        <v>2.2999999999999998</v>
      </c>
      <c r="D5260" s="89">
        <v>9.6999999999999993</v>
      </c>
      <c r="E5260" s="96">
        <v>536</v>
      </c>
      <c r="F5260" s="89">
        <v>0.4</v>
      </c>
      <c r="G5260" s="89"/>
      <c r="H5260">
        <v>0.87</v>
      </c>
      <c r="I5260" t="s">
        <v>13</v>
      </c>
      <c r="J5260">
        <v>0.8</v>
      </c>
      <c r="K5260">
        <v>4</v>
      </c>
      <c r="L5260">
        <v>2025</v>
      </c>
      <c r="M5260" t="s">
        <v>126</v>
      </c>
      <c r="N5260" s="89" cm="1">
        <f t="array" ref="N5260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5260" s="89">
        <f>_34_KNMI_Stations[[#This Row],[graaddagen]]*_34_KNMI_Stations[[#This Row],[Gewogen factor]]</f>
        <v>6.6400000000000006</v>
      </c>
      <c r="P5260" s="89" cm="1">
        <f t="array" ref="P5260">IF(ISNUMBER(_34_KNMI_Stations[[#This Row],[Etmaal temperatuur °C]]),IF(_34_KNMI_Stations[[#This Row],[Etmaal temperatuur °C]]&gt;stookgrens[],_34_KNMI_Stations[[#This Row],[Etmaal temperatuur °C]]-stookgrens[],0),"")</f>
        <v>0</v>
      </c>
    </row>
    <row r="5261" spans="1:16" x14ac:dyDescent="0.25">
      <c r="A5261">
        <v>277</v>
      </c>
      <c r="B5261" s="110">
        <v>45769</v>
      </c>
      <c r="C5261" s="89">
        <v>2.2000000000000002</v>
      </c>
      <c r="D5261" s="89">
        <v>10.6</v>
      </c>
      <c r="E5261" s="96">
        <v>1092</v>
      </c>
      <c r="F5261" s="89">
        <v>0.3</v>
      </c>
      <c r="G5261" s="89"/>
      <c r="H5261">
        <v>0.85</v>
      </c>
      <c r="I5261" t="s">
        <v>13</v>
      </c>
      <c r="J5261">
        <v>0.8</v>
      </c>
      <c r="K5261">
        <v>4</v>
      </c>
      <c r="L5261">
        <v>2025</v>
      </c>
      <c r="M5261" t="s">
        <v>126</v>
      </c>
      <c r="N5261" s="89" cm="1">
        <f t="array" ref="N5261">IF(ISNUMBER(_34_KNMI_Stations[[#This Row],[Etmaal temperatuur °C]]),IF(_34_KNMI_Stations[[#This Row],[Etmaal temperatuur °C]]&lt;stookgrens[],stookgrens[]-_34_KNMI_Stations[[#This Row],[Etmaal temperatuur °C]],0),"")</f>
        <v>7.4</v>
      </c>
      <c r="O5261" s="89">
        <f>_34_KNMI_Stations[[#This Row],[graaddagen]]*_34_KNMI_Stations[[#This Row],[Gewogen factor]]</f>
        <v>5.9200000000000008</v>
      </c>
      <c r="P5261" s="89" cm="1">
        <f t="array" ref="P5261">IF(ISNUMBER(_34_KNMI_Stations[[#This Row],[Etmaal temperatuur °C]]),IF(_34_KNMI_Stations[[#This Row],[Etmaal temperatuur °C]]&gt;stookgrens[],_34_KNMI_Stations[[#This Row],[Etmaal temperatuur °C]]-stookgrens[],0),"")</f>
        <v>0</v>
      </c>
    </row>
    <row r="5262" spans="1:16" x14ac:dyDescent="0.25">
      <c r="A5262">
        <v>277</v>
      </c>
      <c r="B5262" s="110">
        <v>45770</v>
      </c>
      <c r="C5262" s="89">
        <v>6.6</v>
      </c>
      <c r="D5262" s="89">
        <v>10.199999999999999</v>
      </c>
      <c r="E5262" s="96">
        <v>927</v>
      </c>
      <c r="F5262" s="89">
        <v>0.6</v>
      </c>
      <c r="G5262" s="89"/>
      <c r="H5262">
        <v>0.91</v>
      </c>
      <c r="I5262" t="s">
        <v>13</v>
      </c>
      <c r="J5262">
        <v>0.8</v>
      </c>
      <c r="K5262">
        <v>4</v>
      </c>
      <c r="L5262">
        <v>2025</v>
      </c>
      <c r="M5262" t="s">
        <v>126</v>
      </c>
      <c r="N5262" s="89" cm="1">
        <f t="array" ref="N5262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5262" s="89">
        <f>_34_KNMI_Stations[[#This Row],[graaddagen]]*_34_KNMI_Stations[[#This Row],[Gewogen factor]]</f>
        <v>6.2400000000000011</v>
      </c>
      <c r="P5262" s="89" cm="1">
        <f t="array" ref="P5262">IF(ISNUMBER(_34_KNMI_Stations[[#This Row],[Etmaal temperatuur °C]]),IF(_34_KNMI_Stations[[#This Row],[Etmaal temperatuur °C]]&gt;stookgrens[],_34_KNMI_Stations[[#This Row],[Etmaal temperatuur °C]]-stookgrens[],0),"")</f>
        <v>0</v>
      </c>
    </row>
    <row r="5263" spans="1:16" x14ac:dyDescent="0.25">
      <c r="A5263">
        <v>277</v>
      </c>
      <c r="B5263" s="110">
        <v>45771</v>
      </c>
      <c r="C5263" s="89">
        <v>8.6</v>
      </c>
      <c r="D5263" s="89">
        <v>10</v>
      </c>
      <c r="E5263" s="96">
        <v>785</v>
      </c>
      <c r="F5263" s="89">
        <v>0.2</v>
      </c>
      <c r="G5263" s="89"/>
      <c r="H5263">
        <v>0.89</v>
      </c>
      <c r="I5263" t="s">
        <v>13</v>
      </c>
      <c r="J5263">
        <v>0.8</v>
      </c>
      <c r="K5263">
        <v>4</v>
      </c>
      <c r="L5263">
        <v>2025</v>
      </c>
      <c r="M5263" t="s">
        <v>126</v>
      </c>
      <c r="N5263" s="89" cm="1">
        <f t="array" ref="N5263">IF(ISNUMBER(_34_KNMI_Stations[[#This Row],[Etmaal temperatuur °C]]),IF(_34_KNMI_Stations[[#This Row],[Etmaal temperatuur °C]]&lt;stookgrens[],stookgrens[]-_34_KNMI_Stations[[#This Row],[Etmaal temperatuur °C]],0),"")</f>
        <v>8</v>
      </c>
      <c r="O5263" s="89">
        <f>_34_KNMI_Stations[[#This Row],[graaddagen]]*_34_KNMI_Stations[[#This Row],[Gewogen factor]]</f>
        <v>6.4</v>
      </c>
      <c r="P5263" s="89" cm="1">
        <f t="array" ref="P5263">IF(ISNUMBER(_34_KNMI_Stations[[#This Row],[Etmaal temperatuur °C]]),IF(_34_KNMI_Stations[[#This Row],[Etmaal temperatuur °C]]&gt;stookgrens[],_34_KNMI_Stations[[#This Row],[Etmaal temperatuur °C]]-stookgrens[],0),"")</f>
        <v>0</v>
      </c>
    </row>
    <row r="5264" spans="1:16" x14ac:dyDescent="0.25">
      <c r="A5264">
        <v>277</v>
      </c>
      <c r="B5264" s="110">
        <v>45772</v>
      </c>
      <c r="C5264" s="89">
        <v>3.9</v>
      </c>
      <c r="D5264" s="89">
        <v>8.9</v>
      </c>
      <c r="E5264" s="96">
        <v>852</v>
      </c>
      <c r="F5264" s="89">
        <v>0</v>
      </c>
      <c r="G5264" s="89"/>
      <c r="H5264">
        <v>0.8</v>
      </c>
      <c r="I5264" t="s">
        <v>13</v>
      </c>
      <c r="J5264">
        <v>0.8</v>
      </c>
      <c r="K5264">
        <v>4</v>
      </c>
      <c r="L5264">
        <v>2025</v>
      </c>
      <c r="M5264" t="s">
        <v>126</v>
      </c>
      <c r="N5264" s="89" cm="1">
        <f t="array" ref="N5264">IF(ISNUMBER(_34_KNMI_Stations[[#This Row],[Etmaal temperatuur °C]]),IF(_34_KNMI_Stations[[#This Row],[Etmaal temperatuur °C]]&lt;stookgrens[],stookgrens[]-_34_KNMI_Stations[[#This Row],[Etmaal temperatuur °C]],0),"")</f>
        <v>9.1</v>
      </c>
      <c r="O5264" s="89">
        <f>_34_KNMI_Stations[[#This Row],[graaddagen]]*_34_KNMI_Stations[[#This Row],[Gewogen factor]]</f>
        <v>7.28</v>
      </c>
      <c r="P5264" s="89" cm="1">
        <f t="array" ref="P5264">IF(ISNUMBER(_34_KNMI_Stations[[#This Row],[Etmaal temperatuur °C]]),IF(_34_KNMI_Stations[[#This Row],[Etmaal temperatuur °C]]&gt;stookgrens[],_34_KNMI_Stations[[#This Row],[Etmaal temperatuur °C]]-stookgrens[],0),"")</f>
        <v>0</v>
      </c>
    </row>
    <row r="5265" spans="1:16" x14ac:dyDescent="0.25">
      <c r="A5265">
        <v>277</v>
      </c>
      <c r="B5265" s="110">
        <v>45773</v>
      </c>
      <c r="C5265" s="89">
        <v>5.3</v>
      </c>
      <c r="D5265" s="89">
        <v>11.7</v>
      </c>
      <c r="E5265" s="96">
        <v>2333</v>
      </c>
      <c r="F5265" s="89">
        <v>0</v>
      </c>
      <c r="G5265" s="89"/>
      <c r="H5265">
        <v>0.8</v>
      </c>
      <c r="I5265" t="s">
        <v>13</v>
      </c>
      <c r="J5265">
        <v>0.8</v>
      </c>
      <c r="K5265">
        <v>4</v>
      </c>
      <c r="L5265">
        <v>2025</v>
      </c>
      <c r="M5265" t="s">
        <v>126</v>
      </c>
      <c r="N5265" s="89" cm="1">
        <f t="array" ref="N5265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5265" s="89">
        <f>_34_KNMI_Stations[[#This Row],[graaddagen]]*_34_KNMI_Stations[[#This Row],[Gewogen factor]]</f>
        <v>5.0400000000000009</v>
      </c>
      <c r="P5265" s="89" cm="1">
        <f t="array" ref="P5265">IF(ISNUMBER(_34_KNMI_Stations[[#This Row],[Etmaal temperatuur °C]]),IF(_34_KNMI_Stations[[#This Row],[Etmaal temperatuur °C]]&gt;stookgrens[],_34_KNMI_Stations[[#This Row],[Etmaal temperatuur °C]]-stookgrens[],0),"")</f>
        <v>0</v>
      </c>
    </row>
    <row r="5266" spans="1:16" x14ac:dyDescent="0.25">
      <c r="A5266">
        <v>277</v>
      </c>
      <c r="B5266" s="110">
        <v>45774</v>
      </c>
      <c r="C5266" s="89">
        <v>4.2</v>
      </c>
      <c r="D5266" s="89">
        <v>13.1</v>
      </c>
      <c r="E5266" s="96">
        <v>2444</v>
      </c>
      <c r="F5266" s="89">
        <v>0</v>
      </c>
      <c r="G5266" s="89"/>
      <c r="H5266">
        <v>0.62</v>
      </c>
      <c r="I5266" t="s">
        <v>13</v>
      </c>
      <c r="J5266">
        <v>0.8</v>
      </c>
      <c r="K5266">
        <v>4</v>
      </c>
      <c r="L5266">
        <v>2025</v>
      </c>
      <c r="M5266" t="s">
        <v>126</v>
      </c>
      <c r="N5266" s="89" cm="1">
        <f t="array" ref="N5266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5266" s="89">
        <f>_34_KNMI_Stations[[#This Row],[graaddagen]]*_34_KNMI_Stations[[#This Row],[Gewogen factor]]</f>
        <v>3.9200000000000004</v>
      </c>
      <c r="P5266" s="89" cm="1">
        <f t="array" ref="P5266">IF(ISNUMBER(_34_KNMI_Stations[[#This Row],[Etmaal temperatuur °C]]),IF(_34_KNMI_Stations[[#This Row],[Etmaal temperatuur °C]]&gt;stookgrens[],_34_KNMI_Stations[[#This Row],[Etmaal temperatuur °C]]-stookgrens[],0),"")</f>
        <v>0</v>
      </c>
    </row>
    <row r="5267" spans="1:16" x14ac:dyDescent="0.25">
      <c r="A5267">
        <v>277</v>
      </c>
      <c r="B5267" s="110">
        <v>45775</v>
      </c>
      <c r="C5267" s="89">
        <v>2.8</v>
      </c>
      <c r="D5267" s="89">
        <v>12.8</v>
      </c>
      <c r="E5267" s="96">
        <v>2323</v>
      </c>
      <c r="F5267" s="89">
        <v>0</v>
      </c>
      <c r="G5267" s="89"/>
      <c r="H5267">
        <v>0.76</v>
      </c>
      <c r="I5267" t="s">
        <v>13</v>
      </c>
      <c r="J5267">
        <v>0.8</v>
      </c>
      <c r="K5267">
        <v>4</v>
      </c>
      <c r="L5267">
        <v>2025</v>
      </c>
      <c r="M5267" t="s">
        <v>127</v>
      </c>
      <c r="N5267" s="89" cm="1">
        <f t="array" ref="N5267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5267" s="89">
        <f>_34_KNMI_Stations[[#This Row],[graaddagen]]*_34_KNMI_Stations[[#This Row],[Gewogen factor]]</f>
        <v>4.1599999999999993</v>
      </c>
      <c r="P5267" s="89" cm="1">
        <f t="array" ref="P5267">IF(ISNUMBER(_34_KNMI_Stations[[#This Row],[Etmaal temperatuur °C]]),IF(_34_KNMI_Stations[[#This Row],[Etmaal temperatuur °C]]&gt;stookgrens[],_34_KNMI_Stations[[#This Row],[Etmaal temperatuur °C]]-stookgrens[],0),"")</f>
        <v>0</v>
      </c>
    </row>
    <row r="5268" spans="1:16" x14ac:dyDescent="0.25">
      <c r="A5268">
        <v>277</v>
      </c>
      <c r="B5268" s="110">
        <v>45776</v>
      </c>
      <c r="C5268" s="89">
        <v>3.4</v>
      </c>
      <c r="D5268" s="89">
        <v>13.5</v>
      </c>
      <c r="E5268" s="96">
        <v>2388</v>
      </c>
      <c r="F5268" s="89">
        <v>0</v>
      </c>
      <c r="G5268" s="89"/>
      <c r="H5268">
        <v>0.81</v>
      </c>
      <c r="I5268" t="s">
        <v>13</v>
      </c>
      <c r="J5268">
        <v>0.8</v>
      </c>
      <c r="K5268">
        <v>4</v>
      </c>
      <c r="L5268">
        <v>2025</v>
      </c>
      <c r="M5268" t="s">
        <v>127</v>
      </c>
      <c r="N5268" s="89" cm="1">
        <f t="array" ref="N5268">IF(ISNUMBER(_34_KNMI_Stations[[#This Row],[Etmaal temperatuur °C]]),IF(_34_KNMI_Stations[[#This Row],[Etmaal temperatuur °C]]&lt;stookgrens[],stookgrens[]-_34_KNMI_Stations[[#This Row],[Etmaal temperatuur °C]],0),"")</f>
        <v>4.5</v>
      </c>
      <c r="O5268" s="89">
        <f>_34_KNMI_Stations[[#This Row],[graaddagen]]*_34_KNMI_Stations[[#This Row],[Gewogen factor]]</f>
        <v>3.6</v>
      </c>
      <c r="P5268" s="89" cm="1">
        <f t="array" ref="P5268">IF(ISNUMBER(_34_KNMI_Stations[[#This Row],[Etmaal temperatuur °C]]),IF(_34_KNMI_Stations[[#This Row],[Etmaal temperatuur °C]]&gt;stookgrens[],_34_KNMI_Stations[[#This Row],[Etmaal temperatuur °C]]-stookgrens[],0),"")</f>
        <v>0</v>
      </c>
    </row>
    <row r="5269" spans="1:16" x14ac:dyDescent="0.25">
      <c r="A5269">
        <v>277</v>
      </c>
      <c r="B5269" s="110">
        <v>45777</v>
      </c>
      <c r="C5269" s="89">
        <v>4.3</v>
      </c>
      <c r="D5269" s="89">
        <v>14.9</v>
      </c>
      <c r="E5269" s="96">
        <v>2421</v>
      </c>
      <c r="F5269" s="89">
        <v>0</v>
      </c>
      <c r="G5269" s="89"/>
      <c r="H5269">
        <v>0.79</v>
      </c>
      <c r="I5269" t="s">
        <v>13</v>
      </c>
      <c r="J5269">
        <v>0.8</v>
      </c>
      <c r="K5269">
        <v>4</v>
      </c>
      <c r="L5269">
        <v>2025</v>
      </c>
      <c r="M5269" t="s">
        <v>127</v>
      </c>
      <c r="N5269" s="89" cm="1">
        <f t="array" ref="N5269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5269" s="89">
        <f>_34_KNMI_Stations[[#This Row],[graaddagen]]*_34_KNMI_Stations[[#This Row],[Gewogen factor]]</f>
        <v>2.48</v>
      </c>
      <c r="P5269" s="89" cm="1">
        <f t="array" ref="P5269">IF(ISNUMBER(_34_KNMI_Stations[[#This Row],[Etmaal temperatuur °C]]),IF(_34_KNMI_Stations[[#This Row],[Etmaal temperatuur °C]]&gt;stookgrens[],_34_KNMI_Stations[[#This Row],[Etmaal temperatuur °C]]-stookgrens[],0),"")</f>
        <v>0</v>
      </c>
    </row>
    <row r="5270" spans="1:16" x14ac:dyDescent="0.25">
      <c r="A5270">
        <v>277</v>
      </c>
      <c r="B5270" s="110">
        <v>45778</v>
      </c>
      <c r="C5270" s="89">
        <v>2.9</v>
      </c>
      <c r="D5270" s="89">
        <v>18.100000000000001</v>
      </c>
      <c r="E5270" s="96">
        <v>2411</v>
      </c>
      <c r="F5270" s="89">
        <v>0</v>
      </c>
      <c r="G5270" s="89"/>
      <c r="H5270">
        <v>0.69</v>
      </c>
      <c r="I5270" t="s">
        <v>13</v>
      </c>
      <c r="J5270">
        <v>0.8</v>
      </c>
      <c r="K5270">
        <v>5</v>
      </c>
      <c r="L5270">
        <v>2025</v>
      </c>
      <c r="M5270" t="s">
        <v>127</v>
      </c>
      <c r="N5270" s="89" cm="1">
        <f t="array" ref="N5270">IF(ISNUMBER(_34_KNMI_Stations[[#This Row],[Etmaal temperatuur °C]]),IF(_34_KNMI_Stations[[#This Row],[Etmaal temperatuur °C]]&lt;stookgrens[],stookgrens[]-_34_KNMI_Stations[[#This Row],[Etmaal temperatuur °C]],0),"")</f>
        <v>0</v>
      </c>
      <c r="O5270" s="89">
        <f>_34_KNMI_Stations[[#This Row],[graaddagen]]*_34_KNMI_Stations[[#This Row],[Gewogen factor]]</f>
        <v>0</v>
      </c>
      <c r="P5270" s="89" cm="1">
        <f t="array" ref="P5270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5271" spans="1:16" x14ac:dyDescent="0.25">
      <c r="A5271">
        <v>277</v>
      </c>
      <c r="B5271" s="110">
        <v>45779</v>
      </c>
      <c r="C5271" s="89">
        <v>5.4</v>
      </c>
      <c r="D5271" s="89">
        <v>14</v>
      </c>
      <c r="E5271" s="96">
        <v>1814</v>
      </c>
      <c r="F5271" s="89">
        <v>0</v>
      </c>
      <c r="G5271" s="89"/>
      <c r="H5271">
        <v>0.77</v>
      </c>
      <c r="I5271" t="s">
        <v>13</v>
      </c>
      <c r="J5271">
        <v>0.8</v>
      </c>
      <c r="K5271">
        <v>5</v>
      </c>
      <c r="L5271">
        <v>2025</v>
      </c>
      <c r="M5271" t="s">
        <v>127</v>
      </c>
      <c r="N5271" s="89" cm="1">
        <f t="array" ref="N5271">IF(ISNUMBER(_34_KNMI_Stations[[#This Row],[Etmaal temperatuur °C]]),IF(_34_KNMI_Stations[[#This Row],[Etmaal temperatuur °C]]&lt;stookgrens[],stookgrens[]-_34_KNMI_Stations[[#This Row],[Etmaal temperatuur °C]],0),"")</f>
        <v>4</v>
      </c>
      <c r="O5271" s="89">
        <f>_34_KNMI_Stations[[#This Row],[graaddagen]]*_34_KNMI_Stations[[#This Row],[Gewogen factor]]</f>
        <v>3.2</v>
      </c>
      <c r="P5271" s="89" cm="1">
        <f t="array" ref="P5271">IF(ISNUMBER(_34_KNMI_Stations[[#This Row],[Etmaal temperatuur °C]]),IF(_34_KNMI_Stations[[#This Row],[Etmaal temperatuur °C]]&gt;stookgrens[],_34_KNMI_Stations[[#This Row],[Etmaal temperatuur °C]]-stookgrens[],0),"")</f>
        <v>0</v>
      </c>
    </row>
    <row r="5272" spans="1:16" x14ac:dyDescent="0.25">
      <c r="A5272">
        <v>277</v>
      </c>
      <c r="B5272" s="110">
        <v>45780</v>
      </c>
      <c r="C5272" s="89">
        <v>6.8</v>
      </c>
      <c r="D5272" s="89">
        <v>11.5</v>
      </c>
      <c r="E5272" s="96">
        <v>2135</v>
      </c>
      <c r="F5272" s="89">
        <v>0.2</v>
      </c>
      <c r="G5272" s="89"/>
      <c r="H5272">
        <v>0.71</v>
      </c>
      <c r="I5272" t="s">
        <v>13</v>
      </c>
      <c r="J5272">
        <v>0.8</v>
      </c>
      <c r="K5272">
        <v>5</v>
      </c>
      <c r="L5272">
        <v>2025</v>
      </c>
      <c r="M5272" t="s">
        <v>127</v>
      </c>
      <c r="N5272" s="89" cm="1">
        <f t="array" ref="N5272">IF(ISNUMBER(_34_KNMI_Stations[[#This Row],[Etmaal temperatuur °C]]),IF(_34_KNMI_Stations[[#This Row],[Etmaal temperatuur °C]]&lt;stookgrens[],stookgrens[]-_34_KNMI_Stations[[#This Row],[Etmaal temperatuur °C]],0),"")</f>
        <v>6.5</v>
      </c>
      <c r="O5272" s="89">
        <f>_34_KNMI_Stations[[#This Row],[graaddagen]]*_34_KNMI_Stations[[#This Row],[Gewogen factor]]</f>
        <v>5.2</v>
      </c>
      <c r="P5272" s="89" cm="1">
        <f t="array" ref="P5272">IF(ISNUMBER(_34_KNMI_Stations[[#This Row],[Etmaal temperatuur °C]]),IF(_34_KNMI_Stations[[#This Row],[Etmaal temperatuur °C]]&gt;stookgrens[],_34_KNMI_Stations[[#This Row],[Etmaal temperatuur °C]]-stookgrens[],0),"")</f>
        <v>0</v>
      </c>
    </row>
    <row r="5273" spans="1:16" x14ac:dyDescent="0.25">
      <c r="A5273">
        <v>277</v>
      </c>
      <c r="B5273" s="110">
        <v>45781</v>
      </c>
      <c r="C5273" s="89">
        <v>8.8000000000000007</v>
      </c>
      <c r="D5273" s="89">
        <v>9.6999999999999993</v>
      </c>
      <c r="E5273" s="96">
        <v>1999</v>
      </c>
      <c r="F5273" s="89">
        <v>0.1</v>
      </c>
      <c r="G5273" s="89"/>
      <c r="H5273">
        <v>0.66</v>
      </c>
      <c r="I5273" t="s">
        <v>13</v>
      </c>
      <c r="J5273">
        <v>0.8</v>
      </c>
      <c r="K5273">
        <v>5</v>
      </c>
      <c r="L5273">
        <v>2025</v>
      </c>
      <c r="M5273" t="s">
        <v>127</v>
      </c>
      <c r="N5273" s="89" cm="1">
        <f t="array" ref="N5273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5273" s="89">
        <f>_34_KNMI_Stations[[#This Row],[graaddagen]]*_34_KNMI_Stations[[#This Row],[Gewogen factor]]</f>
        <v>6.6400000000000006</v>
      </c>
      <c r="P5273" s="89" cm="1">
        <f t="array" ref="P5273">IF(ISNUMBER(_34_KNMI_Stations[[#This Row],[Etmaal temperatuur °C]]),IF(_34_KNMI_Stations[[#This Row],[Etmaal temperatuur °C]]&gt;stookgrens[],_34_KNMI_Stations[[#This Row],[Etmaal temperatuur °C]]-stookgrens[],0),"")</f>
        <v>0</v>
      </c>
    </row>
    <row r="5274" spans="1:16" x14ac:dyDescent="0.25">
      <c r="A5274">
        <v>277</v>
      </c>
      <c r="B5274" s="110">
        <v>45782</v>
      </c>
      <c r="C5274" s="89">
        <v>8.9</v>
      </c>
      <c r="D5274" s="89">
        <v>10.3</v>
      </c>
      <c r="E5274" s="96">
        <v>2491</v>
      </c>
      <c r="F5274" s="89">
        <v>0</v>
      </c>
      <c r="G5274" s="89"/>
      <c r="H5274">
        <v>0.62</v>
      </c>
      <c r="I5274" t="s">
        <v>13</v>
      </c>
      <c r="J5274">
        <v>0.8</v>
      </c>
      <c r="K5274">
        <v>5</v>
      </c>
      <c r="L5274">
        <v>2025</v>
      </c>
      <c r="M5274" t="s">
        <v>132</v>
      </c>
      <c r="N5274" s="89" cm="1">
        <f t="array" ref="N5274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5274" s="89">
        <f>_34_KNMI_Stations[[#This Row],[graaddagen]]*_34_KNMI_Stations[[#This Row],[Gewogen factor]]</f>
        <v>6.16</v>
      </c>
      <c r="P5274" s="89" cm="1">
        <f t="array" ref="P5274">IF(ISNUMBER(_34_KNMI_Stations[[#This Row],[Etmaal temperatuur °C]]),IF(_34_KNMI_Stations[[#This Row],[Etmaal temperatuur °C]]&gt;stookgrens[],_34_KNMI_Stations[[#This Row],[Etmaal temperatuur °C]]-stookgrens[],0),"")</f>
        <v>0</v>
      </c>
    </row>
    <row r="5275" spans="1:16" x14ac:dyDescent="0.25">
      <c r="A5275">
        <v>277</v>
      </c>
      <c r="B5275" s="110">
        <v>45783</v>
      </c>
      <c r="C5275" s="89">
        <v>7.5</v>
      </c>
      <c r="D5275" s="89">
        <v>10</v>
      </c>
      <c r="E5275" s="96">
        <v>1379</v>
      </c>
      <c r="F5275" s="89">
        <v>-0.1</v>
      </c>
      <c r="G5275" s="89"/>
      <c r="H5275">
        <v>0.74</v>
      </c>
      <c r="I5275" t="s">
        <v>13</v>
      </c>
      <c r="J5275">
        <v>0.8</v>
      </c>
      <c r="K5275">
        <v>5</v>
      </c>
      <c r="L5275">
        <v>2025</v>
      </c>
      <c r="M5275" t="s">
        <v>132</v>
      </c>
      <c r="N5275" s="89" cm="1">
        <f t="array" ref="N5275">IF(ISNUMBER(_34_KNMI_Stations[[#This Row],[Etmaal temperatuur °C]]),IF(_34_KNMI_Stations[[#This Row],[Etmaal temperatuur °C]]&lt;stookgrens[],stookgrens[]-_34_KNMI_Stations[[#This Row],[Etmaal temperatuur °C]],0),"")</f>
        <v>8</v>
      </c>
      <c r="O5275" s="89">
        <f>_34_KNMI_Stations[[#This Row],[graaddagen]]*_34_KNMI_Stations[[#This Row],[Gewogen factor]]</f>
        <v>6.4</v>
      </c>
      <c r="P5275" s="89" cm="1">
        <f t="array" ref="P5275">IF(ISNUMBER(_34_KNMI_Stations[[#This Row],[Etmaal temperatuur °C]]),IF(_34_KNMI_Stations[[#This Row],[Etmaal temperatuur °C]]&gt;stookgrens[],_34_KNMI_Stations[[#This Row],[Etmaal temperatuur °C]]-stookgrens[],0),"")</f>
        <v>0</v>
      </c>
    </row>
    <row r="5276" spans="1:16" x14ac:dyDescent="0.25">
      <c r="A5276">
        <v>277</v>
      </c>
      <c r="B5276" s="110">
        <v>45784</v>
      </c>
      <c r="C5276" s="89">
        <v>6.9</v>
      </c>
      <c r="D5276" s="89">
        <v>10.9</v>
      </c>
      <c r="E5276" s="96">
        <v>2004</v>
      </c>
      <c r="F5276" s="89">
        <v>0</v>
      </c>
      <c r="G5276" s="89"/>
      <c r="H5276">
        <v>0.78</v>
      </c>
      <c r="I5276" t="s">
        <v>13</v>
      </c>
      <c r="J5276">
        <v>0.8</v>
      </c>
      <c r="K5276">
        <v>5</v>
      </c>
      <c r="L5276">
        <v>2025</v>
      </c>
      <c r="M5276" t="s">
        <v>132</v>
      </c>
      <c r="N5276" s="89" cm="1">
        <f t="array" ref="N5276">IF(ISNUMBER(_34_KNMI_Stations[[#This Row],[Etmaal temperatuur °C]]),IF(_34_KNMI_Stations[[#This Row],[Etmaal temperatuur °C]]&lt;stookgrens[],stookgrens[]-_34_KNMI_Stations[[#This Row],[Etmaal temperatuur °C]],0),"")</f>
        <v>7.1</v>
      </c>
      <c r="O5276" s="89">
        <f>_34_KNMI_Stations[[#This Row],[graaddagen]]*_34_KNMI_Stations[[#This Row],[Gewogen factor]]</f>
        <v>5.68</v>
      </c>
      <c r="P5276" s="89" cm="1">
        <f t="array" ref="P5276">IF(ISNUMBER(_34_KNMI_Stations[[#This Row],[Etmaal temperatuur °C]]),IF(_34_KNMI_Stations[[#This Row],[Etmaal temperatuur °C]]&gt;stookgrens[],_34_KNMI_Stations[[#This Row],[Etmaal temperatuur °C]]-stookgrens[],0),"")</f>
        <v>0</v>
      </c>
    </row>
    <row r="5277" spans="1:16" x14ac:dyDescent="0.25">
      <c r="A5277">
        <v>277</v>
      </c>
      <c r="B5277" s="110">
        <v>45785</v>
      </c>
      <c r="C5277" s="89">
        <v>7.2</v>
      </c>
      <c r="D5277" s="89">
        <v>13.2</v>
      </c>
      <c r="E5277" s="96">
        <v>2419</v>
      </c>
      <c r="F5277" s="89">
        <v>0</v>
      </c>
      <c r="G5277" s="89"/>
      <c r="H5277">
        <v>0.67</v>
      </c>
      <c r="I5277" t="s">
        <v>13</v>
      </c>
      <c r="J5277">
        <v>0.8</v>
      </c>
      <c r="K5277">
        <v>5</v>
      </c>
      <c r="L5277">
        <v>2025</v>
      </c>
      <c r="M5277" t="s">
        <v>132</v>
      </c>
      <c r="N5277" s="89" cm="1">
        <f t="array" ref="N5277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5277" s="89">
        <f>_34_KNMI_Stations[[#This Row],[graaddagen]]*_34_KNMI_Stations[[#This Row],[Gewogen factor]]</f>
        <v>3.8400000000000007</v>
      </c>
      <c r="P5277" s="89" cm="1">
        <f t="array" ref="P5277">IF(ISNUMBER(_34_KNMI_Stations[[#This Row],[Etmaal temperatuur °C]]),IF(_34_KNMI_Stations[[#This Row],[Etmaal temperatuur °C]]&gt;stookgrens[],_34_KNMI_Stations[[#This Row],[Etmaal temperatuur °C]]-stookgrens[],0),"")</f>
        <v>0</v>
      </c>
    </row>
    <row r="5278" spans="1:16" x14ac:dyDescent="0.25">
      <c r="A5278">
        <v>277</v>
      </c>
      <c r="B5278" s="110">
        <v>45786</v>
      </c>
      <c r="C5278" s="89">
        <v>5.3</v>
      </c>
      <c r="D5278" s="89">
        <v>13.1</v>
      </c>
      <c r="E5278" s="96">
        <v>2452</v>
      </c>
      <c r="F5278" s="89">
        <v>0</v>
      </c>
      <c r="G5278" s="89"/>
      <c r="H5278">
        <v>0.69</v>
      </c>
      <c r="I5278" t="s">
        <v>13</v>
      </c>
      <c r="J5278">
        <v>0.8</v>
      </c>
      <c r="K5278">
        <v>5</v>
      </c>
      <c r="L5278">
        <v>2025</v>
      </c>
      <c r="M5278" t="s">
        <v>132</v>
      </c>
      <c r="N5278" s="89" cm="1">
        <f t="array" ref="N5278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5278" s="89">
        <f>_34_KNMI_Stations[[#This Row],[graaddagen]]*_34_KNMI_Stations[[#This Row],[Gewogen factor]]</f>
        <v>3.9200000000000004</v>
      </c>
      <c r="P5278" s="89" cm="1">
        <f t="array" ref="P5278">IF(ISNUMBER(_34_KNMI_Stations[[#This Row],[Etmaal temperatuur °C]]),IF(_34_KNMI_Stations[[#This Row],[Etmaal temperatuur °C]]&gt;stookgrens[],_34_KNMI_Stations[[#This Row],[Etmaal temperatuur °C]]-stookgrens[],0),"")</f>
        <v>0</v>
      </c>
    </row>
    <row r="5279" spans="1:16" x14ac:dyDescent="0.25">
      <c r="A5279">
        <v>277</v>
      </c>
      <c r="B5279" s="110">
        <v>45787</v>
      </c>
      <c r="C5279" s="89">
        <v>5.3</v>
      </c>
      <c r="D5279" s="89">
        <v>12.8</v>
      </c>
      <c r="E5279" s="96">
        <v>2353</v>
      </c>
      <c r="F5279" s="89">
        <v>0</v>
      </c>
      <c r="G5279" s="89"/>
      <c r="H5279">
        <v>0.72</v>
      </c>
      <c r="I5279" t="s">
        <v>13</v>
      </c>
      <c r="J5279">
        <v>0.8</v>
      </c>
      <c r="K5279">
        <v>5</v>
      </c>
      <c r="L5279">
        <v>2025</v>
      </c>
      <c r="M5279" t="s">
        <v>132</v>
      </c>
      <c r="N5279" s="89" cm="1">
        <f t="array" ref="N5279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5279" s="89">
        <f>_34_KNMI_Stations[[#This Row],[graaddagen]]*_34_KNMI_Stations[[#This Row],[Gewogen factor]]</f>
        <v>4.1599999999999993</v>
      </c>
      <c r="P5279" s="89" cm="1">
        <f t="array" ref="P5279">IF(ISNUMBER(_34_KNMI_Stations[[#This Row],[Etmaal temperatuur °C]]),IF(_34_KNMI_Stations[[#This Row],[Etmaal temperatuur °C]]&gt;stookgrens[],_34_KNMI_Stations[[#This Row],[Etmaal temperatuur °C]]-stookgrens[],0),"")</f>
        <v>0</v>
      </c>
    </row>
    <row r="5280" spans="1:16" x14ac:dyDescent="0.25">
      <c r="A5280">
        <v>277</v>
      </c>
      <c r="B5280" s="110">
        <v>45788</v>
      </c>
      <c r="C5280" s="89">
        <v>7.2</v>
      </c>
      <c r="D5280" s="89">
        <v>16.399999999999999</v>
      </c>
      <c r="E5280" s="96">
        <v>2499</v>
      </c>
      <c r="F5280" s="89">
        <v>0</v>
      </c>
      <c r="G5280" s="89"/>
      <c r="H5280">
        <v>0.67</v>
      </c>
      <c r="I5280" t="s">
        <v>13</v>
      </c>
      <c r="J5280">
        <v>0.8</v>
      </c>
      <c r="K5280">
        <v>5</v>
      </c>
      <c r="L5280">
        <v>2025</v>
      </c>
      <c r="M5280" t="s">
        <v>132</v>
      </c>
      <c r="N5280" s="89" cm="1">
        <f t="array" ref="N5280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5280" s="89">
        <f>_34_KNMI_Stations[[#This Row],[graaddagen]]*_34_KNMI_Stations[[#This Row],[Gewogen factor]]</f>
        <v>1.2800000000000011</v>
      </c>
      <c r="P5280" s="89" cm="1">
        <f t="array" ref="P5280">IF(ISNUMBER(_34_KNMI_Stations[[#This Row],[Etmaal temperatuur °C]]),IF(_34_KNMI_Stations[[#This Row],[Etmaal temperatuur °C]]&gt;stookgrens[],_34_KNMI_Stations[[#This Row],[Etmaal temperatuur °C]]-stookgrens[],0),"")</f>
        <v>0</v>
      </c>
    </row>
    <row r="5281" spans="1:16" x14ac:dyDescent="0.25">
      <c r="A5281">
        <v>277</v>
      </c>
      <c r="B5281" s="110">
        <v>45789</v>
      </c>
      <c r="C5281" s="89">
        <v>8.5</v>
      </c>
      <c r="D5281" s="89">
        <v>15.6</v>
      </c>
      <c r="E5281" s="96">
        <v>2710</v>
      </c>
      <c r="F5281" s="89">
        <v>0</v>
      </c>
      <c r="G5281" s="89"/>
      <c r="H5281">
        <v>0.59</v>
      </c>
      <c r="I5281" t="s">
        <v>13</v>
      </c>
      <c r="J5281">
        <v>0.8</v>
      </c>
      <c r="K5281">
        <v>5</v>
      </c>
      <c r="L5281">
        <v>2025</v>
      </c>
      <c r="M5281" t="s">
        <v>133</v>
      </c>
      <c r="N5281" s="89" cm="1">
        <f t="array" ref="N5281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5281" s="89">
        <f>_34_KNMI_Stations[[#This Row],[graaddagen]]*_34_KNMI_Stations[[#This Row],[Gewogen factor]]</f>
        <v>1.9200000000000004</v>
      </c>
      <c r="P5281" s="89" cm="1">
        <f t="array" ref="P5281">IF(ISNUMBER(_34_KNMI_Stations[[#This Row],[Etmaal temperatuur °C]]),IF(_34_KNMI_Stations[[#This Row],[Etmaal temperatuur °C]]&gt;stookgrens[],_34_KNMI_Stations[[#This Row],[Etmaal temperatuur °C]]-stookgrens[],0),"")</f>
        <v>0</v>
      </c>
    </row>
    <row r="5282" spans="1:16" x14ac:dyDescent="0.25">
      <c r="A5282">
        <v>277</v>
      </c>
      <c r="B5282" s="110">
        <v>45790</v>
      </c>
      <c r="C5282" s="89">
        <v>7.3</v>
      </c>
      <c r="D5282" s="89">
        <v>13.5</v>
      </c>
      <c r="E5282" s="96">
        <v>2829</v>
      </c>
      <c r="F5282" s="89">
        <v>0</v>
      </c>
      <c r="G5282" s="89"/>
      <c r="H5282">
        <v>0.69</v>
      </c>
      <c r="I5282" t="s">
        <v>13</v>
      </c>
      <c r="J5282">
        <v>0.8</v>
      </c>
      <c r="K5282">
        <v>5</v>
      </c>
      <c r="L5282">
        <v>2025</v>
      </c>
      <c r="M5282" t="s">
        <v>133</v>
      </c>
      <c r="N5282" s="89" cm="1">
        <f t="array" ref="N5282">IF(ISNUMBER(_34_KNMI_Stations[[#This Row],[Etmaal temperatuur °C]]),IF(_34_KNMI_Stations[[#This Row],[Etmaal temperatuur °C]]&lt;stookgrens[],stookgrens[]-_34_KNMI_Stations[[#This Row],[Etmaal temperatuur °C]],0),"")</f>
        <v>4.5</v>
      </c>
      <c r="O5282" s="89">
        <f>_34_KNMI_Stations[[#This Row],[graaddagen]]*_34_KNMI_Stations[[#This Row],[Gewogen factor]]</f>
        <v>3.6</v>
      </c>
      <c r="P5282" s="89" cm="1">
        <f t="array" ref="P5282">IF(ISNUMBER(_34_KNMI_Stations[[#This Row],[Etmaal temperatuur °C]]),IF(_34_KNMI_Stations[[#This Row],[Etmaal temperatuur °C]]&gt;stookgrens[],_34_KNMI_Stations[[#This Row],[Etmaal temperatuur °C]]-stookgrens[],0),"")</f>
        <v>0</v>
      </c>
    </row>
    <row r="5283" spans="1:16" x14ac:dyDescent="0.25">
      <c r="A5283">
        <v>277</v>
      </c>
      <c r="B5283" s="110">
        <v>45791</v>
      </c>
      <c r="C5283" s="89">
        <v>7.6</v>
      </c>
      <c r="D5283" s="89">
        <v>12.5</v>
      </c>
      <c r="E5283" s="96">
        <v>2321</v>
      </c>
      <c r="F5283" s="89">
        <v>0</v>
      </c>
      <c r="G5283" s="89"/>
      <c r="H5283">
        <v>0.76</v>
      </c>
      <c r="I5283" t="s">
        <v>13</v>
      </c>
      <c r="J5283">
        <v>0.8</v>
      </c>
      <c r="K5283">
        <v>5</v>
      </c>
      <c r="L5283">
        <v>2025</v>
      </c>
      <c r="M5283" t="s">
        <v>133</v>
      </c>
      <c r="N5283" s="89" cm="1">
        <f t="array" ref="N5283">IF(ISNUMBER(_34_KNMI_Stations[[#This Row],[Etmaal temperatuur °C]]),IF(_34_KNMI_Stations[[#This Row],[Etmaal temperatuur °C]]&lt;stookgrens[],stookgrens[]-_34_KNMI_Stations[[#This Row],[Etmaal temperatuur °C]],0),"")</f>
        <v>5.5</v>
      </c>
      <c r="O5283" s="89">
        <f>_34_KNMI_Stations[[#This Row],[graaddagen]]*_34_KNMI_Stations[[#This Row],[Gewogen factor]]</f>
        <v>4.4000000000000004</v>
      </c>
      <c r="P5283" s="89" cm="1">
        <f t="array" ref="P5283">IF(ISNUMBER(_34_KNMI_Stations[[#This Row],[Etmaal temperatuur °C]]),IF(_34_KNMI_Stations[[#This Row],[Etmaal temperatuur °C]]&gt;stookgrens[],_34_KNMI_Stations[[#This Row],[Etmaal temperatuur °C]]-stookgrens[],0),"")</f>
        <v>0</v>
      </c>
    </row>
    <row r="5284" spans="1:16" x14ac:dyDescent="0.25">
      <c r="A5284">
        <v>277</v>
      </c>
      <c r="B5284" s="110">
        <v>45792</v>
      </c>
      <c r="C5284" s="89">
        <v>8.6</v>
      </c>
      <c r="D5284" s="89">
        <v>12.5</v>
      </c>
      <c r="E5284" s="96">
        <v>2826</v>
      </c>
      <c r="F5284" s="89">
        <v>0</v>
      </c>
      <c r="G5284" s="89"/>
      <c r="H5284">
        <v>0.69</v>
      </c>
      <c r="I5284" t="s">
        <v>13</v>
      </c>
      <c r="J5284">
        <v>0.8</v>
      </c>
      <c r="K5284">
        <v>5</v>
      </c>
      <c r="L5284">
        <v>2025</v>
      </c>
      <c r="M5284" t="s">
        <v>133</v>
      </c>
      <c r="N5284" s="89" cm="1">
        <f t="array" ref="N5284">IF(ISNUMBER(_34_KNMI_Stations[[#This Row],[Etmaal temperatuur °C]]),IF(_34_KNMI_Stations[[#This Row],[Etmaal temperatuur °C]]&lt;stookgrens[],stookgrens[]-_34_KNMI_Stations[[#This Row],[Etmaal temperatuur °C]],0),"")</f>
        <v>5.5</v>
      </c>
      <c r="O5284" s="89">
        <f>_34_KNMI_Stations[[#This Row],[graaddagen]]*_34_KNMI_Stations[[#This Row],[Gewogen factor]]</f>
        <v>4.4000000000000004</v>
      </c>
      <c r="P5284" s="89" cm="1">
        <f t="array" ref="P5284">IF(ISNUMBER(_34_KNMI_Stations[[#This Row],[Etmaal temperatuur °C]]),IF(_34_KNMI_Stations[[#This Row],[Etmaal temperatuur °C]]&gt;stookgrens[],_34_KNMI_Stations[[#This Row],[Etmaal temperatuur °C]]-stookgrens[],0),"")</f>
        <v>0</v>
      </c>
    </row>
    <row r="5285" spans="1:16" x14ac:dyDescent="0.25">
      <c r="A5285">
        <v>277</v>
      </c>
      <c r="B5285" s="110">
        <v>45793</v>
      </c>
      <c r="C5285" s="89">
        <v>7.2</v>
      </c>
      <c r="D5285" s="89">
        <v>11.8</v>
      </c>
      <c r="E5285" s="96">
        <v>1119</v>
      </c>
      <c r="F5285" s="89">
        <v>0</v>
      </c>
      <c r="G5285" s="89"/>
      <c r="H5285">
        <v>0.77</v>
      </c>
      <c r="I5285" t="s">
        <v>13</v>
      </c>
      <c r="J5285">
        <v>0.8</v>
      </c>
      <c r="K5285">
        <v>5</v>
      </c>
      <c r="L5285">
        <v>2025</v>
      </c>
      <c r="M5285" t="s">
        <v>133</v>
      </c>
      <c r="N5285" s="89" cm="1">
        <f t="array" ref="N5285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5285" s="89">
        <f>_34_KNMI_Stations[[#This Row],[graaddagen]]*_34_KNMI_Stations[[#This Row],[Gewogen factor]]</f>
        <v>4.96</v>
      </c>
      <c r="P5285" s="89" cm="1">
        <f t="array" ref="P5285">IF(ISNUMBER(_34_KNMI_Stations[[#This Row],[Etmaal temperatuur °C]]),IF(_34_KNMI_Stations[[#This Row],[Etmaal temperatuur °C]]&gt;stookgrens[],_34_KNMI_Stations[[#This Row],[Etmaal temperatuur °C]]-stookgrens[],0),"")</f>
        <v>0</v>
      </c>
    </row>
    <row r="5286" spans="1:16" x14ac:dyDescent="0.25">
      <c r="A5286">
        <v>277</v>
      </c>
      <c r="B5286" s="110">
        <v>45794</v>
      </c>
      <c r="C5286" s="89">
        <v>7.3</v>
      </c>
      <c r="D5286" s="89">
        <v>12</v>
      </c>
      <c r="E5286" s="96">
        <v>2025</v>
      </c>
      <c r="F5286" s="89">
        <v>0</v>
      </c>
      <c r="G5286" s="89"/>
      <c r="H5286">
        <v>0.81</v>
      </c>
      <c r="I5286" t="s">
        <v>13</v>
      </c>
      <c r="J5286">
        <v>0.8</v>
      </c>
      <c r="K5286">
        <v>5</v>
      </c>
      <c r="L5286">
        <v>2025</v>
      </c>
      <c r="M5286" t="s">
        <v>133</v>
      </c>
      <c r="N5286" s="89" cm="1">
        <f t="array" ref="N5286">IF(ISNUMBER(_34_KNMI_Stations[[#This Row],[Etmaal temperatuur °C]]),IF(_34_KNMI_Stations[[#This Row],[Etmaal temperatuur °C]]&lt;stookgrens[],stookgrens[]-_34_KNMI_Stations[[#This Row],[Etmaal temperatuur °C]],0),"")</f>
        <v>6</v>
      </c>
      <c r="O5286" s="89">
        <f>_34_KNMI_Stations[[#This Row],[graaddagen]]*_34_KNMI_Stations[[#This Row],[Gewogen factor]]</f>
        <v>4.8000000000000007</v>
      </c>
      <c r="P5286" s="89" cm="1">
        <f t="array" ref="P5286">IF(ISNUMBER(_34_KNMI_Stations[[#This Row],[Etmaal temperatuur °C]]),IF(_34_KNMI_Stations[[#This Row],[Etmaal temperatuur °C]]&gt;stookgrens[],_34_KNMI_Stations[[#This Row],[Etmaal temperatuur °C]]-stookgrens[],0),"")</f>
        <v>0</v>
      </c>
    </row>
    <row r="5287" spans="1:16" x14ac:dyDescent="0.25">
      <c r="A5287">
        <v>277</v>
      </c>
      <c r="B5287" s="110">
        <v>45795</v>
      </c>
      <c r="C5287" s="89">
        <v>5</v>
      </c>
      <c r="D5287" s="89">
        <v>14.4</v>
      </c>
      <c r="E5287" s="96">
        <v>2854</v>
      </c>
      <c r="F5287" s="89">
        <v>0</v>
      </c>
      <c r="G5287" s="89"/>
      <c r="H5287">
        <v>0.72</v>
      </c>
      <c r="I5287" t="s">
        <v>13</v>
      </c>
      <c r="J5287">
        <v>0.8</v>
      </c>
      <c r="K5287">
        <v>5</v>
      </c>
      <c r="L5287">
        <v>2025</v>
      </c>
      <c r="M5287" t="s">
        <v>133</v>
      </c>
      <c r="N5287" s="89" cm="1">
        <f t="array" ref="N5287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5287" s="89">
        <f>_34_KNMI_Stations[[#This Row],[graaddagen]]*_34_KNMI_Stations[[#This Row],[Gewogen factor]]</f>
        <v>2.88</v>
      </c>
      <c r="P5287" s="89" cm="1">
        <f t="array" ref="P5287">IF(ISNUMBER(_34_KNMI_Stations[[#This Row],[Etmaal temperatuur °C]]),IF(_34_KNMI_Stations[[#This Row],[Etmaal temperatuur °C]]&gt;stookgrens[],_34_KNMI_Stations[[#This Row],[Etmaal temperatuur °C]]-stookgrens[],0),"")</f>
        <v>0</v>
      </c>
    </row>
    <row r="5288" spans="1:16" x14ac:dyDescent="0.25">
      <c r="A5288">
        <v>277</v>
      </c>
      <c r="B5288" s="110">
        <v>45796</v>
      </c>
      <c r="C5288" s="89">
        <v>4.5</v>
      </c>
      <c r="D5288" s="89">
        <v>14.9</v>
      </c>
      <c r="E5288" s="96">
        <v>2841</v>
      </c>
      <c r="F5288" s="89">
        <v>0</v>
      </c>
      <c r="G5288" s="89"/>
      <c r="H5288">
        <v>0.7</v>
      </c>
      <c r="I5288" t="s">
        <v>13</v>
      </c>
      <c r="J5288">
        <v>0.8</v>
      </c>
      <c r="K5288">
        <v>5</v>
      </c>
      <c r="L5288">
        <v>2025</v>
      </c>
      <c r="M5288" t="s">
        <v>349</v>
      </c>
      <c r="N5288" s="89" cm="1">
        <f t="array" ref="N5288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5288" s="89">
        <f>_34_KNMI_Stations[[#This Row],[graaddagen]]*_34_KNMI_Stations[[#This Row],[Gewogen factor]]</f>
        <v>2.48</v>
      </c>
      <c r="P5288" s="89" cm="1">
        <f t="array" ref="P5288">IF(ISNUMBER(_34_KNMI_Stations[[#This Row],[Etmaal temperatuur °C]]),IF(_34_KNMI_Stations[[#This Row],[Etmaal temperatuur °C]]&gt;stookgrens[],_34_KNMI_Stations[[#This Row],[Etmaal temperatuur °C]]-stookgrens[],0),"")</f>
        <v>0</v>
      </c>
    </row>
    <row r="5289" spans="1:16" x14ac:dyDescent="0.25">
      <c r="A5289">
        <v>277</v>
      </c>
      <c r="B5289" s="110">
        <v>45797</v>
      </c>
      <c r="C5289" s="89">
        <v>5.0999999999999996</v>
      </c>
      <c r="D5289" s="89">
        <v>13</v>
      </c>
      <c r="E5289" s="96">
        <v>2795</v>
      </c>
      <c r="F5289" s="89">
        <v>0</v>
      </c>
      <c r="G5289" s="89"/>
      <c r="H5289">
        <v>0.81</v>
      </c>
      <c r="I5289" t="s">
        <v>13</v>
      </c>
      <c r="J5289">
        <v>0.8</v>
      </c>
      <c r="K5289">
        <v>5</v>
      </c>
      <c r="L5289">
        <v>2025</v>
      </c>
      <c r="M5289" t="s">
        <v>349</v>
      </c>
      <c r="N5289" s="89" cm="1">
        <f t="array" ref="N5289">IF(ISNUMBER(_34_KNMI_Stations[[#This Row],[Etmaal temperatuur °C]]),IF(_34_KNMI_Stations[[#This Row],[Etmaal temperatuur °C]]&lt;stookgrens[],stookgrens[]-_34_KNMI_Stations[[#This Row],[Etmaal temperatuur °C]],0),"")</f>
        <v>5</v>
      </c>
      <c r="O5289" s="89">
        <f>_34_KNMI_Stations[[#This Row],[graaddagen]]*_34_KNMI_Stations[[#This Row],[Gewogen factor]]</f>
        <v>4</v>
      </c>
      <c r="P5289" s="89" cm="1">
        <f t="array" ref="P5289">IF(ISNUMBER(_34_KNMI_Stations[[#This Row],[Etmaal temperatuur °C]]),IF(_34_KNMI_Stations[[#This Row],[Etmaal temperatuur °C]]&gt;stookgrens[],_34_KNMI_Stations[[#This Row],[Etmaal temperatuur °C]]-stookgrens[],0),"")</f>
        <v>0</v>
      </c>
    </row>
    <row r="5290" spans="1:16" x14ac:dyDescent="0.25">
      <c r="A5290">
        <v>277</v>
      </c>
      <c r="B5290" s="110">
        <v>45798</v>
      </c>
      <c r="C5290" s="89">
        <v>9.3000000000000007</v>
      </c>
      <c r="D5290" s="89">
        <v>12.1</v>
      </c>
      <c r="E5290" s="96">
        <v>1505</v>
      </c>
      <c r="F5290" s="89">
        <v>0</v>
      </c>
      <c r="G5290" s="89"/>
      <c r="H5290">
        <v>0.71</v>
      </c>
      <c r="I5290" t="s">
        <v>13</v>
      </c>
      <c r="J5290">
        <v>0.8</v>
      </c>
      <c r="K5290">
        <v>5</v>
      </c>
      <c r="L5290">
        <v>2025</v>
      </c>
      <c r="M5290" t="s">
        <v>349</v>
      </c>
      <c r="N5290" s="89" cm="1">
        <f t="array" ref="N5290">IF(ISNUMBER(_34_KNMI_Stations[[#This Row],[Etmaal temperatuur °C]]),IF(_34_KNMI_Stations[[#This Row],[Etmaal temperatuur °C]]&lt;stookgrens[],stookgrens[]-_34_KNMI_Stations[[#This Row],[Etmaal temperatuur °C]],0),"")</f>
        <v>5.9</v>
      </c>
      <c r="O5290" s="89">
        <f>_34_KNMI_Stations[[#This Row],[graaddagen]]*_34_KNMI_Stations[[#This Row],[Gewogen factor]]</f>
        <v>4.7200000000000006</v>
      </c>
      <c r="P5290" s="89" cm="1">
        <f t="array" ref="P5290">IF(ISNUMBER(_34_KNMI_Stations[[#This Row],[Etmaal temperatuur °C]]),IF(_34_KNMI_Stations[[#This Row],[Etmaal temperatuur °C]]&gt;stookgrens[],_34_KNMI_Stations[[#This Row],[Etmaal temperatuur °C]]-stookgrens[],0),"")</f>
        <v>0</v>
      </c>
    </row>
    <row r="5291" spans="1:16" x14ac:dyDescent="0.25">
      <c r="A5291">
        <v>277</v>
      </c>
      <c r="B5291" s="110">
        <v>45799</v>
      </c>
      <c r="C5291" s="89">
        <v>11.5</v>
      </c>
      <c r="D5291" s="89">
        <v>10.9</v>
      </c>
      <c r="E5291" s="96">
        <v>2459</v>
      </c>
      <c r="F5291" s="89">
        <v>0.5</v>
      </c>
      <c r="G5291" s="89"/>
      <c r="H5291">
        <v>0.6</v>
      </c>
      <c r="I5291" t="s">
        <v>13</v>
      </c>
      <c r="J5291">
        <v>0.8</v>
      </c>
      <c r="K5291">
        <v>5</v>
      </c>
      <c r="L5291">
        <v>2025</v>
      </c>
      <c r="M5291" t="s">
        <v>349</v>
      </c>
      <c r="N5291" s="89" cm="1">
        <f t="array" ref="N5291">IF(ISNUMBER(_34_KNMI_Stations[[#This Row],[Etmaal temperatuur °C]]),IF(_34_KNMI_Stations[[#This Row],[Etmaal temperatuur °C]]&lt;stookgrens[],stookgrens[]-_34_KNMI_Stations[[#This Row],[Etmaal temperatuur °C]],0),"")</f>
        <v>7.1</v>
      </c>
      <c r="O5291" s="89">
        <f>_34_KNMI_Stations[[#This Row],[graaddagen]]*_34_KNMI_Stations[[#This Row],[Gewogen factor]]</f>
        <v>5.68</v>
      </c>
      <c r="P5291" s="89" cm="1">
        <f t="array" ref="P5291">IF(ISNUMBER(_34_KNMI_Stations[[#This Row],[Etmaal temperatuur °C]]),IF(_34_KNMI_Stations[[#This Row],[Etmaal temperatuur °C]]&gt;stookgrens[],_34_KNMI_Stations[[#This Row],[Etmaal temperatuur °C]]-stookgrens[],0),"")</f>
        <v>0</v>
      </c>
    </row>
    <row r="5292" spans="1:16" x14ac:dyDescent="0.25">
      <c r="A5292">
        <v>277</v>
      </c>
      <c r="B5292" s="110">
        <v>45800</v>
      </c>
      <c r="C5292" s="89">
        <v>9.1</v>
      </c>
      <c r="D5292" s="89">
        <v>10.5</v>
      </c>
      <c r="E5292" s="96">
        <v>2333</v>
      </c>
      <c r="F5292" s="89">
        <v>2.4</v>
      </c>
      <c r="G5292" s="89"/>
      <c r="H5292">
        <v>0.69</v>
      </c>
      <c r="I5292" t="s">
        <v>13</v>
      </c>
      <c r="J5292">
        <v>0.8</v>
      </c>
      <c r="K5292">
        <v>5</v>
      </c>
      <c r="L5292">
        <v>2025</v>
      </c>
      <c r="M5292" t="s">
        <v>349</v>
      </c>
      <c r="N5292" s="89" cm="1">
        <f t="array" ref="N5292">IF(ISNUMBER(_34_KNMI_Stations[[#This Row],[Etmaal temperatuur °C]]),IF(_34_KNMI_Stations[[#This Row],[Etmaal temperatuur °C]]&lt;stookgrens[],stookgrens[]-_34_KNMI_Stations[[#This Row],[Etmaal temperatuur °C]],0),"")</f>
        <v>7.5</v>
      </c>
      <c r="O5292" s="89">
        <f>_34_KNMI_Stations[[#This Row],[graaddagen]]*_34_KNMI_Stations[[#This Row],[Gewogen factor]]</f>
        <v>6</v>
      </c>
      <c r="P5292" s="89" cm="1">
        <f t="array" ref="P5292">IF(ISNUMBER(_34_KNMI_Stations[[#This Row],[Etmaal temperatuur °C]]),IF(_34_KNMI_Stations[[#This Row],[Etmaal temperatuur °C]]&gt;stookgrens[],_34_KNMI_Stations[[#This Row],[Etmaal temperatuur °C]]-stookgrens[],0),"")</f>
        <v>0</v>
      </c>
    </row>
    <row r="5293" spans="1:16" x14ac:dyDescent="0.25">
      <c r="A5293">
        <v>277</v>
      </c>
      <c r="B5293" s="110">
        <v>45801</v>
      </c>
      <c r="C5293" s="89">
        <v>5.8</v>
      </c>
      <c r="D5293" s="89">
        <v>12.4</v>
      </c>
      <c r="E5293" s="96">
        <v>1222</v>
      </c>
      <c r="F5293" s="89">
        <v>2.2000000000000002</v>
      </c>
      <c r="G5293" s="89"/>
      <c r="H5293">
        <v>0.85</v>
      </c>
      <c r="I5293" t="s">
        <v>13</v>
      </c>
      <c r="J5293">
        <v>0.8</v>
      </c>
      <c r="K5293">
        <v>5</v>
      </c>
      <c r="L5293">
        <v>2025</v>
      </c>
      <c r="M5293" t="s">
        <v>349</v>
      </c>
      <c r="N5293" s="89" cm="1">
        <f t="array" ref="N5293">IF(ISNUMBER(_34_KNMI_Stations[[#This Row],[Etmaal temperatuur °C]]),IF(_34_KNMI_Stations[[#This Row],[Etmaal temperatuur °C]]&lt;stookgrens[],stookgrens[]-_34_KNMI_Stations[[#This Row],[Etmaal temperatuur °C]],0),"")</f>
        <v>5.6</v>
      </c>
      <c r="O5293" s="89">
        <f>_34_KNMI_Stations[[#This Row],[graaddagen]]*_34_KNMI_Stations[[#This Row],[Gewogen factor]]</f>
        <v>4.4799999999999995</v>
      </c>
      <c r="P5293" s="89" cm="1">
        <f t="array" ref="P5293">IF(ISNUMBER(_34_KNMI_Stations[[#This Row],[Etmaal temperatuur °C]]),IF(_34_KNMI_Stations[[#This Row],[Etmaal temperatuur °C]]&gt;stookgrens[],_34_KNMI_Stations[[#This Row],[Etmaal temperatuur °C]]-stookgrens[],0),"")</f>
        <v>0</v>
      </c>
    </row>
    <row r="5294" spans="1:16" x14ac:dyDescent="0.25">
      <c r="A5294">
        <v>277</v>
      </c>
      <c r="B5294" s="110">
        <v>45802</v>
      </c>
      <c r="C5294" s="89">
        <v>7.2</v>
      </c>
      <c r="D5294" s="89">
        <v>14.5</v>
      </c>
      <c r="E5294" s="96">
        <v>1227</v>
      </c>
      <c r="F5294" s="89">
        <v>4.7</v>
      </c>
      <c r="G5294" s="89"/>
      <c r="H5294">
        <v>0.82</v>
      </c>
      <c r="I5294" t="s">
        <v>13</v>
      </c>
      <c r="J5294">
        <v>0.8</v>
      </c>
      <c r="K5294">
        <v>5</v>
      </c>
      <c r="L5294">
        <v>2025</v>
      </c>
      <c r="M5294" t="s">
        <v>349</v>
      </c>
      <c r="N5294" s="89" cm="1">
        <f t="array" ref="N5294">IF(ISNUMBER(_34_KNMI_Stations[[#This Row],[Etmaal temperatuur °C]]),IF(_34_KNMI_Stations[[#This Row],[Etmaal temperatuur °C]]&lt;stookgrens[],stookgrens[]-_34_KNMI_Stations[[#This Row],[Etmaal temperatuur °C]],0),"")</f>
        <v>3.5</v>
      </c>
      <c r="O5294" s="89">
        <f>_34_KNMI_Stations[[#This Row],[graaddagen]]*_34_KNMI_Stations[[#This Row],[Gewogen factor]]</f>
        <v>2.8000000000000003</v>
      </c>
      <c r="P5294" s="89" cm="1">
        <f t="array" ref="P5294">IF(ISNUMBER(_34_KNMI_Stations[[#This Row],[Etmaal temperatuur °C]]),IF(_34_KNMI_Stations[[#This Row],[Etmaal temperatuur °C]]&gt;stookgrens[],_34_KNMI_Stations[[#This Row],[Etmaal temperatuur °C]]-stookgrens[],0),"")</f>
        <v>0</v>
      </c>
    </row>
    <row r="5295" spans="1:16" x14ac:dyDescent="0.25">
      <c r="A5295">
        <v>277</v>
      </c>
      <c r="B5295" s="110">
        <v>45803</v>
      </c>
      <c r="C5295" s="89">
        <v>6.1</v>
      </c>
      <c r="D5295" s="89">
        <v>14.1</v>
      </c>
      <c r="E5295" s="96">
        <v>2027</v>
      </c>
      <c r="F5295" s="89">
        <v>0.5</v>
      </c>
      <c r="G5295" s="89"/>
      <c r="H5295">
        <v>0.73</v>
      </c>
      <c r="I5295" t="s">
        <v>13</v>
      </c>
      <c r="J5295">
        <v>0.8</v>
      </c>
      <c r="K5295">
        <v>5</v>
      </c>
      <c r="L5295">
        <v>2025</v>
      </c>
      <c r="M5295" t="s">
        <v>350</v>
      </c>
      <c r="N5295" s="89" cm="1">
        <f t="array" ref="N5295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5295" s="89">
        <f>_34_KNMI_Stations[[#This Row],[graaddagen]]*_34_KNMI_Stations[[#This Row],[Gewogen factor]]</f>
        <v>3.1200000000000006</v>
      </c>
      <c r="P5295" s="89" cm="1">
        <f t="array" ref="P5295">IF(ISNUMBER(_34_KNMI_Stations[[#This Row],[Etmaal temperatuur °C]]),IF(_34_KNMI_Stations[[#This Row],[Etmaal temperatuur °C]]&gt;stookgrens[],_34_KNMI_Stations[[#This Row],[Etmaal temperatuur °C]]-stookgrens[],0),"")</f>
        <v>0</v>
      </c>
    </row>
    <row r="5296" spans="1:16" x14ac:dyDescent="0.25">
      <c r="A5296">
        <v>277</v>
      </c>
      <c r="B5296" s="110">
        <v>45804</v>
      </c>
      <c r="C5296" s="89">
        <v>6.9</v>
      </c>
      <c r="D5296" s="89">
        <v>13.8</v>
      </c>
      <c r="E5296" s="96">
        <v>969</v>
      </c>
      <c r="F5296" s="89">
        <v>18.8</v>
      </c>
      <c r="G5296" s="89"/>
      <c r="H5296">
        <v>0.87</v>
      </c>
      <c r="I5296" t="s">
        <v>13</v>
      </c>
      <c r="J5296">
        <v>0.8</v>
      </c>
      <c r="K5296">
        <v>5</v>
      </c>
      <c r="L5296">
        <v>2025</v>
      </c>
      <c r="M5296" t="s">
        <v>350</v>
      </c>
      <c r="N5296" s="89" cm="1">
        <f t="array" ref="N5296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5296" s="89">
        <f>_34_KNMI_Stations[[#This Row],[graaddagen]]*_34_KNMI_Stations[[#This Row],[Gewogen factor]]</f>
        <v>3.3599999999999994</v>
      </c>
      <c r="P5296" s="89" cm="1">
        <f t="array" ref="P5296">IF(ISNUMBER(_34_KNMI_Stations[[#This Row],[Etmaal temperatuur °C]]),IF(_34_KNMI_Stations[[#This Row],[Etmaal temperatuur °C]]&gt;stookgrens[],_34_KNMI_Stations[[#This Row],[Etmaal temperatuur °C]]-stookgrens[],0),"")</f>
        <v>0</v>
      </c>
    </row>
    <row r="5297" spans="1:16" x14ac:dyDescent="0.25">
      <c r="A5297">
        <v>277</v>
      </c>
      <c r="B5297" s="110">
        <v>45805</v>
      </c>
      <c r="C5297" s="89">
        <v>7.3</v>
      </c>
      <c r="D5297" s="89">
        <v>14</v>
      </c>
      <c r="E5297" s="96">
        <v>2413</v>
      </c>
      <c r="F5297" s="89">
        <v>2.2999999999999998</v>
      </c>
      <c r="G5297" s="89"/>
      <c r="H5297">
        <v>0.8</v>
      </c>
      <c r="I5297" t="s">
        <v>13</v>
      </c>
      <c r="J5297">
        <v>0.8</v>
      </c>
      <c r="K5297">
        <v>5</v>
      </c>
      <c r="L5297">
        <v>2025</v>
      </c>
      <c r="M5297" t="s">
        <v>350</v>
      </c>
      <c r="N5297" s="89" cm="1">
        <f t="array" ref="N5297">IF(ISNUMBER(_34_KNMI_Stations[[#This Row],[Etmaal temperatuur °C]]),IF(_34_KNMI_Stations[[#This Row],[Etmaal temperatuur °C]]&lt;stookgrens[],stookgrens[]-_34_KNMI_Stations[[#This Row],[Etmaal temperatuur °C]],0),"")</f>
        <v>4</v>
      </c>
      <c r="O5297" s="89">
        <f>_34_KNMI_Stations[[#This Row],[graaddagen]]*_34_KNMI_Stations[[#This Row],[Gewogen factor]]</f>
        <v>3.2</v>
      </c>
      <c r="P5297" s="89" cm="1">
        <f t="array" ref="P5297">IF(ISNUMBER(_34_KNMI_Stations[[#This Row],[Etmaal temperatuur °C]]),IF(_34_KNMI_Stations[[#This Row],[Etmaal temperatuur °C]]&gt;stookgrens[],_34_KNMI_Stations[[#This Row],[Etmaal temperatuur °C]]-stookgrens[],0),"")</f>
        <v>0</v>
      </c>
    </row>
    <row r="5298" spans="1:16" x14ac:dyDescent="0.25">
      <c r="A5298">
        <v>277</v>
      </c>
      <c r="B5298" s="110">
        <v>45806</v>
      </c>
      <c r="C5298" s="89">
        <v>5.5</v>
      </c>
      <c r="D5298" s="89">
        <v>13.9</v>
      </c>
      <c r="E5298" s="96">
        <v>709</v>
      </c>
      <c r="F5298" s="89">
        <v>2.1</v>
      </c>
      <c r="G5298" s="89"/>
      <c r="H5298">
        <v>0.88</v>
      </c>
      <c r="I5298" t="s">
        <v>13</v>
      </c>
      <c r="J5298">
        <v>0.8</v>
      </c>
      <c r="K5298">
        <v>5</v>
      </c>
      <c r="L5298">
        <v>2025</v>
      </c>
      <c r="M5298" t="s">
        <v>350</v>
      </c>
      <c r="N5298" s="89" cm="1">
        <f t="array" ref="N5298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5298" s="89">
        <f>_34_KNMI_Stations[[#This Row],[graaddagen]]*_34_KNMI_Stations[[#This Row],[Gewogen factor]]</f>
        <v>3.28</v>
      </c>
      <c r="P5298" s="89" cm="1">
        <f t="array" ref="P5298">IF(ISNUMBER(_34_KNMI_Stations[[#This Row],[Etmaal temperatuur °C]]),IF(_34_KNMI_Stations[[#This Row],[Etmaal temperatuur °C]]&gt;stookgrens[],_34_KNMI_Stations[[#This Row],[Etmaal temperatuur °C]]-stookgrens[],0),"")</f>
        <v>0</v>
      </c>
    </row>
    <row r="5299" spans="1:16" x14ac:dyDescent="0.25">
      <c r="A5299">
        <v>277</v>
      </c>
      <c r="B5299" s="110">
        <v>45807</v>
      </c>
      <c r="C5299" s="89">
        <v>5.8</v>
      </c>
      <c r="D5299" s="89">
        <v>16.399999999999999</v>
      </c>
      <c r="E5299" s="96">
        <v>2264</v>
      </c>
      <c r="F5299" s="89">
        <v>0</v>
      </c>
      <c r="G5299" s="89"/>
      <c r="H5299">
        <v>0.84</v>
      </c>
      <c r="I5299" t="s">
        <v>13</v>
      </c>
      <c r="J5299">
        <v>0.8</v>
      </c>
      <c r="K5299">
        <v>5</v>
      </c>
      <c r="L5299">
        <v>2025</v>
      </c>
      <c r="M5299" t="s">
        <v>350</v>
      </c>
      <c r="N5299" s="89" cm="1">
        <f t="array" ref="N5299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5299" s="89">
        <f>_34_KNMI_Stations[[#This Row],[graaddagen]]*_34_KNMI_Stations[[#This Row],[Gewogen factor]]</f>
        <v>1.2800000000000011</v>
      </c>
      <c r="P5299" s="89" cm="1">
        <f t="array" ref="P5299">IF(ISNUMBER(_34_KNMI_Stations[[#This Row],[Etmaal temperatuur °C]]),IF(_34_KNMI_Stations[[#This Row],[Etmaal temperatuur °C]]&gt;stookgrens[],_34_KNMI_Stations[[#This Row],[Etmaal temperatuur °C]]-stookgrens[],0),"")</f>
        <v>0</v>
      </c>
    </row>
    <row r="5300" spans="1:16" x14ac:dyDescent="0.25">
      <c r="A5300">
        <v>277</v>
      </c>
      <c r="B5300" s="110">
        <v>45808</v>
      </c>
      <c r="C5300" s="89">
        <v>3</v>
      </c>
      <c r="D5300" s="89">
        <v>17.899999999999999</v>
      </c>
      <c r="E5300" s="96">
        <v>2354</v>
      </c>
      <c r="F5300" s="89">
        <v>0</v>
      </c>
      <c r="G5300" s="89"/>
      <c r="H5300">
        <v>0.84</v>
      </c>
      <c r="I5300" t="s">
        <v>13</v>
      </c>
      <c r="J5300">
        <v>0.8</v>
      </c>
      <c r="K5300">
        <v>5</v>
      </c>
      <c r="L5300">
        <v>2025</v>
      </c>
      <c r="M5300" t="s">
        <v>350</v>
      </c>
      <c r="N5300" s="89" cm="1">
        <f t="array" ref="N5300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5300" s="89">
        <f>_34_KNMI_Stations[[#This Row],[graaddagen]]*_34_KNMI_Stations[[#This Row],[Gewogen factor]]</f>
        <v>8.000000000000114E-2</v>
      </c>
      <c r="P5300" s="89" cm="1">
        <f t="array" ref="P5300">IF(ISNUMBER(_34_KNMI_Stations[[#This Row],[Etmaal temperatuur °C]]),IF(_34_KNMI_Stations[[#This Row],[Etmaal temperatuur °C]]&gt;stookgrens[],_34_KNMI_Stations[[#This Row],[Etmaal temperatuur °C]]-stookgrens[],0),"")</f>
        <v>0</v>
      </c>
    </row>
    <row r="5301" spans="1:16" x14ac:dyDescent="0.25">
      <c r="A5301">
        <v>277</v>
      </c>
      <c r="B5301" s="110">
        <v>45809</v>
      </c>
      <c r="C5301" s="89">
        <v>5.8</v>
      </c>
      <c r="D5301" s="89">
        <v>16.600000000000001</v>
      </c>
      <c r="E5301" s="96">
        <v>2012</v>
      </c>
      <c r="F5301" s="89">
        <v>0</v>
      </c>
      <c r="G5301" s="89"/>
      <c r="H5301">
        <v>0.77</v>
      </c>
      <c r="I5301" t="s">
        <v>13</v>
      </c>
      <c r="J5301">
        <v>0.8</v>
      </c>
      <c r="K5301">
        <v>6</v>
      </c>
      <c r="L5301">
        <v>2025</v>
      </c>
      <c r="M5301" t="s">
        <v>350</v>
      </c>
      <c r="N5301" s="89" cm="1">
        <f t="array" ref="N5301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5301" s="89">
        <f>_34_KNMI_Stations[[#This Row],[graaddagen]]*_34_KNMI_Stations[[#This Row],[Gewogen factor]]</f>
        <v>1.119999999999999</v>
      </c>
      <c r="P5301" s="89" cm="1">
        <f t="array" ref="P5301">IF(ISNUMBER(_34_KNMI_Stations[[#This Row],[Etmaal temperatuur °C]]),IF(_34_KNMI_Stations[[#This Row],[Etmaal temperatuur °C]]&gt;stookgrens[],_34_KNMI_Stations[[#This Row],[Etmaal temperatuur °C]]-stookgrens[],0),"")</f>
        <v>0</v>
      </c>
    </row>
    <row r="5302" spans="1:16" x14ac:dyDescent="0.25">
      <c r="A5302">
        <v>277</v>
      </c>
      <c r="B5302" s="110">
        <v>45810</v>
      </c>
      <c r="C5302" s="89">
        <v>5.4</v>
      </c>
      <c r="D5302" s="89">
        <v>14.4</v>
      </c>
      <c r="E5302" s="96">
        <v>2284</v>
      </c>
      <c r="F5302" s="89">
        <v>0.3</v>
      </c>
      <c r="G5302" s="89"/>
      <c r="H5302">
        <v>0.77</v>
      </c>
      <c r="I5302" t="s">
        <v>13</v>
      </c>
      <c r="J5302">
        <v>0.8</v>
      </c>
      <c r="K5302">
        <v>6</v>
      </c>
      <c r="L5302">
        <v>2025</v>
      </c>
      <c r="M5302" t="s">
        <v>351</v>
      </c>
      <c r="N5302" s="89" cm="1">
        <f t="array" ref="N5302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5302" s="89">
        <f>_34_KNMI_Stations[[#This Row],[graaddagen]]*_34_KNMI_Stations[[#This Row],[Gewogen factor]]</f>
        <v>2.88</v>
      </c>
      <c r="P5302" s="89" cm="1">
        <f t="array" ref="P5302">IF(ISNUMBER(_34_KNMI_Stations[[#This Row],[Etmaal temperatuur °C]]),IF(_34_KNMI_Stations[[#This Row],[Etmaal temperatuur °C]]&gt;stookgrens[],_34_KNMI_Stations[[#This Row],[Etmaal temperatuur °C]]-stookgrens[],0),"")</f>
        <v>0</v>
      </c>
    </row>
    <row r="5303" spans="1:16" x14ac:dyDescent="0.25">
      <c r="A5303">
        <v>277</v>
      </c>
      <c r="B5303" s="110">
        <v>45811</v>
      </c>
      <c r="C5303" s="89">
        <v>7.1</v>
      </c>
      <c r="D5303" s="89">
        <v>16.100000000000001</v>
      </c>
      <c r="E5303" s="96">
        <v>2078</v>
      </c>
      <c r="F5303" s="89">
        <v>0</v>
      </c>
      <c r="G5303" s="89"/>
      <c r="H5303">
        <v>0.68</v>
      </c>
      <c r="I5303" t="s">
        <v>13</v>
      </c>
      <c r="J5303">
        <v>0.8</v>
      </c>
      <c r="K5303">
        <v>6</v>
      </c>
      <c r="L5303">
        <v>2025</v>
      </c>
      <c r="M5303" t="s">
        <v>351</v>
      </c>
      <c r="N5303" s="89" cm="1">
        <f t="array" ref="N5303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5303" s="89">
        <f>_34_KNMI_Stations[[#This Row],[graaddagen]]*_34_KNMI_Stations[[#This Row],[Gewogen factor]]</f>
        <v>1.5199999999999989</v>
      </c>
      <c r="P5303" s="89" cm="1">
        <f t="array" ref="P5303">IF(ISNUMBER(_34_KNMI_Stations[[#This Row],[Etmaal temperatuur °C]]),IF(_34_KNMI_Stations[[#This Row],[Etmaal temperatuur °C]]&gt;stookgrens[],_34_KNMI_Stations[[#This Row],[Etmaal temperatuur °C]]-stookgrens[],0),"")</f>
        <v>0</v>
      </c>
    </row>
    <row r="5304" spans="1:16" x14ac:dyDescent="0.25">
      <c r="A5304">
        <v>277</v>
      </c>
      <c r="B5304" s="110">
        <v>45812</v>
      </c>
      <c r="C5304" s="89">
        <v>5.4</v>
      </c>
      <c r="D5304" s="89">
        <v>15.1</v>
      </c>
      <c r="E5304" s="96">
        <v>1762</v>
      </c>
      <c r="F5304" s="89">
        <v>7.4</v>
      </c>
      <c r="G5304" s="89"/>
      <c r="H5304">
        <v>0.76</v>
      </c>
      <c r="I5304" t="s">
        <v>13</v>
      </c>
      <c r="J5304">
        <v>0.8</v>
      </c>
      <c r="K5304">
        <v>6</v>
      </c>
      <c r="L5304">
        <v>2025</v>
      </c>
      <c r="M5304" t="s">
        <v>351</v>
      </c>
      <c r="N5304" s="89" cm="1">
        <f t="array" ref="N5304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5304" s="89">
        <f>_34_KNMI_Stations[[#This Row],[graaddagen]]*_34_KNMI_Stations[[#This Row],[Gewogen factor]]</f>
        <v>2.3200000000000003</v>
      </c>
      <c r="P5304" s="89" cm="1">
        <f t="array" ref="P5304">IF(ISNUMBER(_34_KNMI_Stations[[#This Row],[Etmaal temperatuur °C]]),IF(_34_KNMI_Stations[[#This Row],[Etmaal temperatuur °C]]&gt;stookgrens[],_34_KNMI_Stations[[#This Row],[Etmaal temperatuur °C]]-stookgrens[],0),"")</f>
        <v>0</v>
      </c>
    </row>
    <row r="5305" spans="1:16" x14ac:dyDescent="0.25">
      <c r="A5305">
        <v>277</v>
      </c>
      <c r="B5305" s="110">
        <v>45813</v>
      </c>
      <c r="C5305" s="89">
        <v>5.7</v>
      </c>
      <c r="D5305" s="89">
        <v>14.6</v>
      </c>
      <c r="E5305" s="96">
        <v>1300</v>
      </c>
      <c r="F5305" s="89">
        <v>10.8</v>
      </c>
      <c r="G5305" s="89"/>
      <c r="H5305">
        <v>0.81</v>
      </c>
      <c r="I5305" t="s">
        <v>13</v>
      </c>
      <c r="J5305">
        <v>0.8</v>
      </c>
      <c r="K5305">
        <v>6</v>
      </c>
      <c r="L5305">
        <v>2025</v>
      </c>
      <c r="M5305" t="s">
        <v>351</v>
      </c>
      <c r="N5305" s="89" cm="1">
        <f t="array" ref="N5305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5305" s="89">
        <f>_34_KNMI_Stations[[#This Row],[graaddagen]]*_34_KNMI_Stations[[#This Row],[Gewogen factor]]</f>
        <v>2.7200000000000006</v>
      </c>
      <c r="P5305" s="89" cm="1">
        <f t="array" ref="P5305">IF(ISNUMBER(_34_KNMI_Stations[[#This Row],[Etmaal temperatuur °C]]),IF(_34_KNMI_Stations[[#This Row],[Etmaal temperatuur °C]]&gt;stookgrens[],_34_KNMI_Stations[[#This Row],[Etmaal temperatuur °C]]-stookgrens[],0),"")</f>
        <v>0</v>
      </c>
    </row>
    <row r="5306" spans="1:16" x14ac:dyDescent="0.25">
      <c r="A5306">
        <v>277</v>
      </c>
      <c r="B5306" s="110">
        <v>45814</v>
      </c>
      <c r="C5306" s="89">
        <v>7.1</v>
      </c>
      <c r="D5306" s="89">
        <v>14.7</v>
      </c>
      <c r="E5306" s="96">
        <v>1868</v>
      </c>
      <c r="F5306" s="89">
        <v>7.7</v>
      </c>
      <c r="G5306" s="89"/>
      <c r="H5306">
        <v>0.8</v>
      </c>
      <c r="I5306" t="s">
        <v>13</v>
      </c>
      <c r="J5306">
        <v>0.8</v>
      </c>
      <c r="K5306">
        <v>6</v>
      </c>
      <c r="L5306">
        <v>2025</v>
      </c>
      <c r="M5306" t="s">
        <v>351</v>
      </c>
      <c r="N5306" s="89" cm="1">
        <f t="array" ref="N5306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5306" s="89">
        <f>_34_KNMI_Stations[[#This Row],[graaddagen]]*_34_KNMI_Stations[[#This Row],[Gewogen factor]]</f>
        <v>2.6400000000000006</v>
      </c>
      <c r="P5306" s="89" cm="1">
        <f t="array" ref="P5306">IF(ISNUMBER(_34_KNMI_Stations[[#This Row],[Etmaal temperatuur °C]]),IF(_34_KNMI_Stations[[#This Row],[Etmaal temperatuur °C]]&gt;stookgrens[],_34_KNMI_Stations[[#This Row],[Etmaal temperatuur °C]]-stookgrens[],0),"")</f>
        <v>0</v>
      </c>
    </row>
    <row r="5307" spans="1:16" x14ac:dyDescent="0.25">
      <c r="A5307">
        <v>277</v>
      </c>
      <c r="B5307" s="110">
        <v>45815</v>
      </c>
      <c r="C5307" s="89">
        <v>3.8</v>
      </c>
      <c r="D5307" s="89">
        <v>13.3</v>
      </c>
      <c r="E5307" s="96">
        <v>1176</v>
      </c>
      <c r="F5307" s="89">
        <v>4.0999999999999996</v>
      </c>
      <c r="G5307" s="89"/>
      <c r="H5307">
        <v>0.85</v>
      </c>
      <c r="I5307" t="s">
        <v>13</v>
      </c>
      <c r="J5307">
        <v>0.8</v>
      </c>
      <c r="K5307">
        <v>6</v>
      </c>
      <c r="L5307">
        <v>2025</v>
      </c>
      <c r="M5307" t="s">
        <v>351</v>
      </c>
      <c r="N5307" s="89" cm="1">
        <f t="array" ref="N5307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5307" s="89">
        <f>_34_KNMI_Stations[[#This Row],[graaddagen]]*_34_KNMI_Stations[[#This Row],[Gewogen factor]]</f>
        <v>3.76</v>
      </c>
      <c r="P5307" s="89" cm="1">
        <f t="array" ref="P5307">IF(ISNUMBER(_34_KNMI_Stations[[#This Row],[Etmaal temperatuur °C]]),IF(_34_KNMI_Stations[[#This Row],[Etmaal temperatuur °C]]&gt;stookgrens[],_34_KNMI_Stations[[#This Row],[Etmaal temperatuur °C]]-stookgrens[],0),"")</f>
        <v>0</v>
      </c>
    </row>
    <row r="5308" spans="1:16" x14ac:dyDescent="0.25">
      <c r="A5308">
        <v>277</v>
      </c>
      <c r="B5308" s="110">
        <v>45816</v>
      </c>
      <c r="C5308" s="89">
        <v>8.1</v>
      </c>
      <c r="D5308" s="89">
        <v>13.2</v>
      </c>
      <c r="E5308" s="96">
        <v>1675</v>
      </c>
      <c r="F5308" s="89">
        <v>28.9</v>
      </c>
      <c r="G5308" s="89"/>
      <c r="H5308">
        <v>0.78</v>
      </c>
      <c r="I5308" t="s">
        <v>13</v>
      </c>
      <c r="J5308">
        <v>0.8</v>
      </c>
      <c r="K5308">
        <v>6</v>
      </c>
      <c r="L5308">
        <v>2025</v>
      </c>
      <c r="M5308" t="s">
        <v>351</v>
      </c>
      <c r="N5308" s="89" cm="1">
        <f t="array" ref="N5308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5308" s="89">
        <f>_34_KNMI_Stations[[#This Row],[graaddagen]]*_34_KNMI_Stations[[#This Row],[Gewogen factor]]</f>
        <v>3.8400000000000007</v>
      </c>
      <c r="P5308" s="89" cm="1">
        <f t="array" ref="P5308">IF(ISNUMBER(_34_KNMI_Stations[[#This Row],[Etmaal temperatuur °C]]),IF(_34_KNMI_Stations[[#This Row],[Etmaal temperatuur °C]]&gt;stookgrens[],_34_KNMI_Stations[[#This Row],[Etmaal temperatuur °C]]-stookgrens[],0),"")</f>
        <v>0</v>
      </c>
    </row>
    <row r="5309" spans="1:16" x14ac:dyDescent="0.25">
      <c r="A5309">
        <v>277</v>
      </c>
      <c r="B5309" s="110">
        <v>45817</v>
      </c>
      <c r="C5309" s="89">
        <v>4.8</v>
      </c>
      <c r="D5309" s="89">
        <v>14.4</v>
      </c>
      <c r="E5309" s="96">
        <v>1912</v>
      </c>
      <c r="F5309" s="89">
        <v>0</v>
      </c>
      <c r="G5309" s="89"/>
      <c r="H5309">
        <v>0.79</v>
      </c>
      <c r="I5309" t="s">
        <v>13</v>
      </c>
      <c r="J5309">
        <v>0.8</v>
      </c>
      <c r="K5309">
        <v>6</v>
      </c>
      <c r="L5309">
        <v>2025</v>
      </c>
      <c r="M5309" t="s">
        <v>352</v>
      </c>
      <c r="N5309" s="89" cm="1">
        <f t="array" ref="N5309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5309" s="89">
        <f>_34_KNMI_Stations[[#This Row],[graaddagen]]*_34_KNMI_Stations[[#This Row],[Gewogen factor]]</f>
        <v>2.88</v>
      </c>
      <c r="P5309" s="89" cm="1">
        <f t="array" ref="P5309">IF(ISNUMBER(_34_KNMI_Stations[[#This Row],[Etmaal temperatuur °C]]),IF(_34_KNMI_Stations[[#This Row],[Etmaal temperatuur °C]]&gt;stookgrens[],_34_KNMI_Stations[[#This Row],[Etmaal temperatuur °C]]-stookgrens[],0),"")</f>
        <v>0</v>
      </c>
    </row>
    <row r="5310" spans="1:16" x14ac:dyDescent="0.25">
      <c r="A5310">
        <v>277</v>
      </c>
      <c r="B5310" s="110">
        <v>45818</v>
      </c>
      <c r="C5310" s="89">
        <v>9</v>
      </c>
      <c r="D5310" s="89">
        <v>14.1</v>
      </c>
      <c r="E5310" s="96">
        <v>1087</v>
      </c>
      <c r="F5310" s="89">
        <v>5.0999999999999996</v>
      </c>
      <c r="G5310" s="89"/>
      <c r="H5310">
        <v>0.84</v>
      </c>
      <c r="I5310" t="s">
        <v>13</v>
      </c>
      <c r="J5310">
        <v>0.8</v>
      </c>
      <c r="K5310">
        <v>6</v>
      </c>
      <c r="L5310">
        <v>2025</v>
      </c>
      <c r="M5310" t="s">
        <v>352</v>
      </c>
      <c r="N5310" s="89" cm="1">
        <f t="array" ref="N5310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5310" s="89">
        <f>_34_KNMI_Stations[[#This Row],[graaddagen]]*_34_KNMI_Stations[[#This Row],[Gewogen factor]]</f>
        <v>3.1200000000000006</v>
      </c>
      <c r="P5310" s="89" cm="1">
        <f t="array" ref="P5310">IF(ISNUMBER(_34_KNMI_Stations[[#This Row],[Etmaal temperatuur °C]]),IF(_34_KNMI_Stations[[#This Row],[Etmaal temperatuur °C]]&gt;stookgrens[],_34_KNMI_Stations[[#This Row],[Etmaal temperatuur °C]]-stookgrens[],0),"")</f>
        <v>0</v>
      </c>
    </row>
    <row r="5311" spans="1:16" x14ac:dyDescent="0.25">
      <c r="A5311">
        <v>277</v>
      </c>
      <c r="B5311" s="110">
        <v>45819</v>
      </c>
      <c r="C5311" s="89">
        <v>4.8</v>
      </c>
      <c r="D5311" s="89">
        <v>14.7</v>
      </c>
      <c r="E5311" s="96">
        <v>2862</v>
      </c>
      <c r="F5311" s="89">
        <v>0</v>
      </c>
      <c r="G5311" s="89"/>
      <c r="H5311">
        <v>0.72</v>
      </c>
      <c r="I5311" t="s">
        <v>13</v>
      </c>
      <c r="J5311">
        <v>0.8</v>
      </c>
      <c r="K5311">
        <v>6</v>
      </c>
      <c r="L5311">
        <v>2025</v>
      </c>
      <c r="M5311" t="s">
        <v>352</v>
      </c>
      <c r="N5311" s="89" cm="1">
        <f t="array" ref="N5311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5311" s="89">
        <f>_34_KNMI_Stations[[#This Row],[graaddagen]]*_34_KNMI_Stations[[#This Row],[Gewogen factor]]</f>
        <v>2.6400000000000006</v>
      </c>
      <c r="P5311" s="89" cm="1">
        <f t="array" ref="P5311">IF(ISNUMBER(_34_KNMI_Stations[[#This Row],[Etmaal temperatuur °C]]),IF(_34_KNMI_Stations[[#This Row],[Etmaal temperatuur °C]]&gt;stookgrens[],_34_KNMI_Stations[[#This Row],[Etmaal temperatuur °C]]-stookgrens[],0),"")</f>
        <v>0</v>
      </c>
    </row>
    <row r="5312" spans="1:16" x14ac:dyDescent="0.25">
      <c r="A5312">
        <v>277</v>
      </c>
      <c r="B5312" s="110">
        <v>45820</v>
      </c>
      <c r="C5312" s="89">
        <v>6.5</v>
      </c>
      <c r="D5312" s="89">
        <v>18.3</v>
      </c>
      <c r="E5312" s="96">
        <v>2917</v>
      </c>
      <c r="F5312" s="89">
        <v>0</v>
      </c>
      <c r="G5312" s="89"/>
      <c r="H5312">
        <v>0.62</v>
      </c>
      <c r="I5312" t="s">
        <v>13</v>
      </c>
      <c r="J5312">
        <v>0.8</v>
      </c>
      <c r="K5312">
        <v>6</v>
      </c>
      <c r="L5312">
        <v>2025</v>
      </c>
      <c r="M5312" t="s">
        <v>352</v>
      </c>
      <c r="N5312" s="89" cm="1">
        <f t="array" ref="N5312">IF(ISNUMBER(_34_KNMI_Stations[[#This Row],[Etmaal temperatuur °C]]),IF(_34_KNMI_Stations[[#This Row],[Etmaal temperatuur °C]]&lt;stookgrens[],stookgrens[]-_34_KNMI_Stations[[#This Row],[Etmaal temperatuur °C]],0),"")</f>
        <v>0</v>
      </c>
      <c r="O5312" s="89">
        <f>_34_KNMI_Stations[[#This Row],[graaddagen]]*_34_KNMI_Stations[[#This Row],[Gewogen factor]]</f>
        <v>0</v>
      </c>
      <c r="P5312" s="89" cm="1">
        <f t="array" ref="P5312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5313" spans="1:16" x14ac:dyDescent="0.25">
      <c r="A5313">
        <v>277</v>
      </c>
      <c r="B5313" s="110">
        <v>45821</v>
      </c>
      <c r="C5313" s="89">
        <v>5.0999999999999996</v>
      </c>
      <c r="D5313" s="89">
        <v>23.1</v>
      </c>
      <c r="E5313" s="96">
        <v>2707</v>
      </c>
      <c r="F5313" s="89">
        <v>0</v>
      </c>
      <c r="G5313" s="89"/>
      <c r="H5313">
        <v>0.56999999999999995</v>
      </c>
      <c r="I5313" t="s">
        <v>13</v>
      </c>
      <c r="J5313">
        <v>0.8</v>
      </c>
      <c r="K5313">
        <v>6</v>
      </c>
      <c r="L5313">
        <v>2025</v>
      </c>
      <c r="M5313" t="s">
        <v>352</v>
      </c>
      <c r="N5313" s="89" cm="1">
        <f t="array" ref="N5313">IF(ISNUMBER(_34_KNMI_Stations[[#This Row],[Etmaal temperatuur °C]]),IF(_34_KNMI_Stations[[#This Row],[Etmaal temperatuur °C]]&lt;stookgrens[],stookgrens[]-_34_KNMI_Stations[[#This Row],[Etmaal temperatuur °C]],0),"")</f>
        <v>0</v>
      </c>
      <c r="O5313" s="89">
        <f>_34_KNMI_Stations[[#This Row],[graaddagen]]*_34_KNMI_Stations[[#This Row],[Gewogen factor]]</f>
        <v>0</v>
      </c>
      <c r="P5313" s="89" cm="1">
        <f t="array" ref="P5313">IF(ISNUMBER(_34_KNMI_Stations[[#This Row],[Etmaal temperatuur °C]]),IF(_34_KNMI_Stations[[#This Row],[Etmaal temperatuur °C]]&gt;stookgrens[],_34_KNMI_Stations[[#This Row],[Etmaal temperatuur °C]]-stookgrens[],0),"")</f>
        <v>5.1000000000000014</v>
      </c>
    </row>
    <row r="5314" spans="1:16" x14ac:dyDescent="0.25">
      <c r="A5314">
        <v>277</v>
      </c>
      <c r="B5314" s="110">
        <v>45822</v>
      </c>
      <c r="C5314" s="89">
        <v>4.5999999999999996</v>
      </c>
      <c r="D5314" s="89">
        <v>22</v>
      </c>
      <c r="E5314" s="96">
        <v>1966</v>
      </c>
      <c r="F5314" s="89">
        <v>0</v>
      </c>
      <c r="G5314" s="89"/>
      <c r="H5314">
        <v>0.69</v>
      </c>
      <c r="I5314" t="s">
        <v>13</v>
      </c>
      <c r="J5314">
        <v>0.8</v>
      </c>
      <c r="K5314">
        <v>6</v>
      </c>
      <c r="L5314">
        <v>2025</v>
      </c>
      <c r="M5314" t="s">
        <v>352</v>
      </c>
      <c r="N5314" s="89" cm="1">
        <f t="array" ref="N5314">IF(ISNUMBER(_34_KNMI_Stations[[#This Row],[Etmaal temperatuur °C]]),IF(_34_KNMI_Stations[[#This Row],[Etmaal temperatuur °C]]&lt;stookgrens[],stookgrens[]-_34_KNMI_Stations[[#This Row],[Etmaal temperatuur °C]],0),"")</f>
        <v>0</v>
      </c>
      <c r="O5314" s="89">
        <f>_34_KNMI_Stations[[#This Row],[graaddagen]]*_34_KNMI_Stations[[#This Row],[Gewogen factor]]</f>
        <v>0</v>
      </c>
      <c r="P5314" s="89" cm="1">
        <f t="array" ref="P5314">IF(ISNUMBER(_34_KNMI_Stations[[#This Row],[Etmaal temperatuur °C]]),IF(_34_KNMI_Stations[[#This Row],[Etmaal temperatuur °C]]&gt;stookgrens[],_34_KNMI_Stations[[#This Row],[Etmaal temperatuur °C]]-stookgrens[],0),"")</f>
        <v>4</v>
      </c>
    </row>
    <row r="5315" spans="1:16" x14ac:dyDescent="0.25">
      <c r="A5315">
        <v>277</v>
      </c>
      <c r="B5315" s="110">
        <v>45823</v>
      </c>
      <c r="C5315" s="89">
        <v>5.8</v>
      </c>
      <c r="D5315" s="89">
        <v>17.5</v>
      </c>
      <c r="E5315" s="96">
        <v>2471</v>
      </c>
      <c r="F5315" s="89">
        <v>0</v>
      </c>
      <c r="G5315" s="89"/>
      <c r="H5315">
        <v>0.78</v>
      </c>
      <c r="I5315" t="s">
        <v>13</v>
      </c>
      <c r="J5315">
        <v>0.8</v>
      </c>
      <c r="K5315">
        <v>6</v>
      </c>
      <c r="L5315">
        <v>2025</v>
      </c>
      <c r="M5315" t="s">
        <v>352</v>
      </c>
      <c r="N5315" s="89" cm="1">
        <f t="array" ref="N5315">IF(ISNUMBER(_34_KNMI_Stations[[#This Row],[Etmaal temperatuur °C]]),IF(_34_KNMI_Stations[[#This Row],[Etmaal temperatuur °C]]&lt;stookgrens[],stookgrens[]-_34_KNMI_Stations[[#This Row],[Etmaal temperatuur °C]],0),"")</f>
        <v>0.5</v>
      </c>
      <c r="O5315" s="89">
        <f>_34_KNMI_Stations[[#This Row],[graaddagen]]*_34_KNMI_Stations[[#This Row],[Gewogen factor]]</f>
        <v>0.4</v>
      </c>
      <c r="P5315" s="89" cm="1">
        <f t="array" ref="P5315">IF(ISNUMBER(_34_KNMI_Stations[[#This Row],[Etmaal temperatuur °C]]),IF(_34_KNMI_Stations[[#This Row],[Etmaal temperatuur °C]]&gt;stookgrens[],_34_KNMI_Stations[[#This Row],[Etmaal temperatuur °C]]-stookgrens[],0),"")</f>
        <v>0</v>
      </c>
    </row>
    <row r="5316" spans="1:16" x14ac:dyDescent="0.25">
      <c r="A5316">
        <v>277</v>
      </c>
      <c r="B5316" s="110">
        <v>45824</v>
      </c>
      <c r="C5316" s="89">
        <v>4.7</v>
      </c>
      <c r="D5316" s="89">
        <v>16.8</v>
      </c>
      <c r="E5316" s="96">
        <v>2262</v>
      </c>
      <c r="F5316" s="89">
        <v>0</v>
      </c>
      <c r="G5316" s="89"/>
      <c r="H5316">
        <v>0.79</v>
      </c>
      <c r="I5316" t="s">
        <v>13</v>
      </c>
      <c r="J5316">
        <v>0.8</v>
      </c>
      <c r="K5316">
        <v>6</v>
      </c>
      <c r="L5316">
        <v>2025</v>
      </c>
      <c r="M5316" t="s">
        <v>353</v>
      </c>
      <c r="N5316" s="89" cm="1">
        <f t="array" ref="N5316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5316" s="89">
        <f>_34_KNMI_Stations[[#This Row],[graaddagen]]*_34_KNMI_Stations[[#This Row],[Gewogen factor]]</f>
        <v>0.95999999999999952</v>
      </c>
      <c r="P5316" s="89" cm="1">
        <f t="array" ref="P5316">IF(ISNUMBER(_34_KNMI_Stations[[#This Row],[Etmaal temperatuur °C]]),IF(_34_KNMI_Stations[[#This Row],[Etmaal temperatuur °C]]&gt;stookgrens[],_34_KNMI_Stations[[#This Row],[Etmaal temperatuur °C]]-stookgrens[],0),"")</f>
        <v>0</v>
      </c>
    </row>
    <row r="5317" spans="1:16" x14ac:dyDescent="0.25">
      <c r="A5317">
        <v>277</v>
      </c>
      <c r="B5317" s="110">
        <v>45825</v>
      </c>
      <c r="C5317" s="89">
        <v>4.9000000000000004</v>
      </c>
      <c r="D5317" s="89">
        <v>18.7</v>
      </c>
      <c r="E5317" s="96">
        <v>2534</v>
      </c>
      <c r="F5317" s="89">
        <v>0</v>
      </c>
      <c r="G5317" s="89"/>
      <c r="H5317">
        <v>0.75</v>
      </c>
      <c r="I5317" t="s">
        <v>13</v>
      </c>
      <c r="J5317">
        <v>0.8</v>
      </c>
      <c r="K5317">
        <v>6</v>
      </c>
      <c r="L5317">
        <v>2025</v>
      </c>
      <c r="M5317" t="s">
        <v>353</v>
      </c>
      <c r="N5317" s="89" cm="1">
        <f t="array" ref="N5317">IF(ISNUMBER(_34_KNMI_Stations[[#This Row],[Etmaal temperatuur °C]]),IF(_34_KNMI_Stations[[#This Row],[Etmaal temperatuur °C]]&lt;stookgrens[],stookgrens[]-_34_KNMI_Stations[[#This Row],[Etmaal temperatuur °C]],0),"")</f>
        <v>0</v>
      </c>
      <c r="O5317" s="89">
        <f>_34_KNMI_Stations[[#This Row],[graaddagen]]*_34_KNMI_Stations[[#This Row],[Gewogen factor]]</f>
        <v>0</v>
      </c>
      <c r="P5317" s="89" cm="1">
        <f t="array" ref="P5317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5318" spans="1:16" x14ac:dyDescent="0.25">
      <c r="A5318">
        <v>277</v>
      </c>
      <c r="B5318" s="110">
        <v>45826</v>
      </c>
      <c r="C5318" s="89">
        <v>4.3</v>
      </c>
      <c r="D5318" s="89">
        <v>17.8</v>
      </c>
      <c r="E5318" s="96">
        <v>2561</v>
      </c>
      <c r="F5318" s="89">
        <v>0</v>
      </c>
      <c r="G5318" s="89"/>
      <c r="H5318">
        <v>0.76</v>
      </c>
      <c r="I5318" t="s">
        <v>13</v>
      </c>
      <c r="J5318">
        <v>0.8</v>
      </c>
      <c r="K5318">
        <v>6</v>
      </c>
      <c r="L5318">
        <v>2025</v>
      </c>
      <c r="M5318" t="s">
        <v>353</v>
      </c>
      <c r="N5318" s="89" cm="1">
        <f t="array" ref="N5318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5318" s="89">
        <f>_34_KNMI_Stations[[#This Row],[graaddagen]]*_34_KNMI_Stations[[#This Row],[Gewogen factor]]</f>
        <v>0.15999999999999945</v>
      </c>
      <c r="P5318" s="89" cm="1">
        <f t="array" ref="P5318">IF(ISNUMBER(_34_KNMI_Stations[[#This Row],[Etmaal temperatuur °C]]),IF(_34_KNMI_Stations[[#This Row],[Etmaal temperatuur °C]]&gt;stookgrens[],_34_KNMI_Stations[[#This Row],[Etmaal temperatuur °C]]-stookgrens[],0),"")</f>
        <v>0</v>
      </c>
    </row>
    <row r="5319" spans="1:16" x14ac:dyDescent="0.25">
      <c r="A5319">
        <v>277</v>
      </c>
      <c r="B5319" s="110">
        <v>45827</v>
      </c>
      <c r="C5319" s="89">
        <v>4.5999999999999996</v>
      </c>
      <c r="D5319" s="89">
        <v>17.2</v>
      </c>
      <c r="E5319" s="96">
        <v>2837</v>
      </c>
      <c r="F5319" s="89">
        <v>0</v>
      </c>
      <c r="G5319" s="89"/>
      <c r="H5319">
        <v>0.66</v>
      </c>
      <c r="I5319" t="s">
        <v>13</v>
      </c>
      <c r="J5319">
        <v>0.8</v>
      </c>
      <c r="K5319">
        <v>6</v>
      </c>
      <c r="L5319">
        <v>2025</v>
      </c>
      <c r="M5319" t="s">
        <v>353</v>
      </c>
      <c r="N5319" s="89" cm="1">
        <f t="array" ref="N5319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5319" s="89">
        <f>_34_KNMI_Stations[[#This Row],[graaddagen]]*_34_KNMI_Stations[[#This Row],[Gewogen factor]]</f>
        <v>0.64000000000000057</v>
      </c>
      <c r="P5319" s="89" cm="1">
        <f t="array" ref="P5319">IF(ISNUMBER(_34_KNMI_Stations[[#This Row],[Etmaal temperatuur °C]]),IF(_34_KNMI_Stations[[#This Row],[Etmaal temperatuur °C]]&gt;stookgrens[],_34_KNMI_Stations[[#This Row],[Etmaal temperatuur °C]]-stookgrens[],0),"")</f>
        <v>0</v>
      </c>
    </row>
    <row r="5320" spans="1:16" x14ac:dyDescent="0.25">
      <c r="A5320">
        <v>277</v>
      </c>
      <c r="B5320" s="110">
        <v>45828</v>
      </c>
      <c r="C5320" s="89">
        <v>3.5</v>
      </c>
      <c r="D5320" s="89">
        <v>16.8</v>
      </c>
      <c r="E5320" s="96">
        <v>2787</v>
      </c>
      <c r="F5320" s="89">
        <v>0</v>
      </c>
      <c r="G5320" s="89"/>
      <c r="H5320">
        <v>0.69</v>
      </c>
      <c r="I5320" t="s">
        <v>13</v>
      </c>
      <c r="J5320">
        <v>0.8</v>
      </c>
      <c r="K5320">
        <v>6</v>
      </c>
      <c r="L5320">
        <v>2025</v>
      </c>
      <c r="M5320" t="s">
        <v>353</v>
      </c>
      <c r="N5320" s="89" cm="1">
        <f t="array" ref="N5320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5320" s="89">
        <f>_34_KNMI_Stations[[#This Row],[graaddagen]]*_34_KNMI_Stations[[#This Row],[Gewogen factor]]</f>
        <v>0.95999999999999952</v>
      </c>
      <c r="P5320" s="89" cm="1">
        <f t="array" ref="P5320">IF(ISNUMBER(_34_KNMI_Stations[[#This Row],[Etmaal temperatuur °C]]),IF(_34_KNMI_Stations[[#This Row],[Etmaal temperatuur °C]]&gt;stookgrens[],_34_KNMI_Stations[[#This Row],[Etmaal temperatuur °C]]-stookgrens[],0),"")</f>
        <v>0</v>
      </c>
    </row>
    <row r="5321" spans="1:16" x14ac:dyDescent="0.25">
      <c r="A5321">
        <v>277</v>
      </c>
      <c r="B5321" s="110">
        <v>45829</v>
      </c>
      <c r="C5321" s="89">
        <v>4.0999999999999996</v>
      </c>
      <c r="D5321" s="89">
        <v>21.3</v>
      </c>
      <c r="E5321" s="96">
        <v>2808</v>
      </c>
      <c r="F5321" s="89">
        <v>0</v>
      </c>
      <c r="G5321" s="89"/>
      <c r="H5321">
        <v>0.65</v>
      </c>
      <c r="I5321" t="s">
        <v>13</v>
      </c>
      <c r="J5321">
        <v>0.8</v>
      </c>
      <c r="K5321">
        <v>6</v>
      </c>
      <c r="L5321">
        <v>2025</v>
      </c>
      <c r="M5321" t="s">
        <v>353</v>
      </c>
      <c r="N5321" s="89" cm="1">
        <f t="array" ref="N5321">IF(ISNUMBER(_34_KNMI_Stations[[#This Row],[Etmaal temperatuur °C]]),IF(_34_KNMI_Stations[[#This Row],[Etmaal temperatuur °C]]&lt;stookgrens[],stookgrens[]-_34_KNMI_Stations[[#This Row],[Etmaal temperatuur °C]],0),"")</f>
        <v>0</v>
      </c>
      <c r="O5321" s="89">
        <f>_34_KNMI_Stations[[#This Row],[graaddagen]]*_34_KNMI_Stations[[#This Row],[Gewogen factor]]</f>
        <v>0</v>
      </c>
      <c r="P5321" s="89" cm="1">
        <f t="array" ref="P5321">IF(ISNUMBER(_34_KNMI_Stations[[#This Row],[Etmaal temperatuur °C]]),IF(_34_KNMI_Stations[[#This Row],[Etmaal temperatuur °C]]&gt;stookgrens[],_34_KNMI_Stations[[#This Row],[Etmaal temperatuur °C]]-stookgrens[],0),"")</f>
        <v>3.3000000000000007</v>
      </c>
    </row>
    <row r="5322" spans="1:16" x14ac:dyDescent="0.25">
      <c r="A5322">
        <v>277</v>
      </c>
      <c r="B5322" s="110">
        <v>45830</v>
      </c>
      <c r="C5322" s="89">
        <v>5.0999999999999996</v>
      </c>
      <c r="D5322" s="89">
        <v>21.4</v>
      </c>
      <c r="E5322" s="96">
        <v>1440</v>
      </c>
      <c r="F5322" s="89">
        <v>0.1</v>
      </c>
      <c r="G5322" s="89"/>
      <c r="H5322">
        <v>0.69</v>
      </c>
      <c r="I5322" t="s">
        <v>13</v>
      </c>
      <c r="J5322">
        <v>0.8</v>
      </c>
      <c r="K5322">
        <v>6</v>
      </c>
      <c r="L5322">
        <v>2025</v>
      </c>
      <c r="M5322" t="s">
        <v>353</v>
      </c>
      <c r="N5322" s="89" cm="1">
        <f t="array" ref="N5322">IF(ISNUMBER(_34_KNMI_Stations[[#This Row],[Etmaal temperatuur °C]]),IF(_34_KNMI_Stations[[#This Row],[Etmaal temperatuur °C]]&lt;stookgrens[],stookgrens[]-_34_KNMI_Stations[[#This Row],[Etmaal temperatuur °C]],0),"")</f>
        <v>0</v>
      </c>
      <c r="O5322" s="89">
        <f>_34_KNMI_Stations[[#This Row],[graaddagen]]*_34_KNMI_Stations[[#This Row],[Gewogen factor]]</f>
        <v>0</v>
      </c>
      <c r="P5322" s="89" cm="1">
        <f t="array" ref="P5322">IF(ISNUMBER(_34_KNMI_Stations[[#This Row],[Etmaal temperatuur °C]]),IF(_34_KNMI_Stations[[#This Row],[Etmaal temperatuur °C]]&gt;stookgrens[],_34_KNMI_Stations[[#This Row],[Etmaal temperatuur °C]]-stookgrens[],0),"")</f>
        <v>3.3999999999999986</v>
      </c>
    </row>
    <row r="5323" spans="1:16" x14ac:dyDescent="0.25">
      <c r="A5323">
        <v>277</v>
      </c>
      <c r="B5323" s="110">
        <v>45831</v>
      </c>
      <c r="C5323" s="89">
        <v>9.6999999999999993</v>
      </c>
      <c r="D5323" s="89">
        <v>17.2</v>
      </c>
      <c r="E5323" s="96">
        <v>1973</v>
      </c>
      <c r="F5323" s="89">
        <v>6</v>
      </c>
      <c r="G5323" s="89"/>
      <c r="H5323">
        <v>0.73</v>
      </c>
      <c r="I5323" t="s">
        <v>13</v>
      </c>
      <c r="J5323">
        <v>0.8</v>
      </c>
      <c r="K5323">
        <v>6</v>
      </c>
      <c r="L5323">
        <v>2025</v>
      </c>
      <c r="M5323" t="s">
        <v>354</v>
      </c>
      <c r="N5323" s="89" cm="1">
        <f t="array" ref="N5323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5323" s="89">
        <f>_34_KNMI_Stations[[#This Row],[graaddagen]]*_34_KNMI_Stations[[#This Row],[Gewogen factor]]</f>
        <v>0.64000000000000057</v>
      </c>
      <c r="P5323" s="89" cm="1">
        <f t="array" ref="P5323">IF(ISNUMBER(_34_KNMI_Stations[[#This Row],[Etmaal temperatuur °C]]),IF(_34_KNMI_Stations[[#This Row],[Etmaal temperatuur °C]]&gt;stookgrens[],_34_KNMI_Stations[[#This Row],[Etmaal temperatuur °C]]-stookgrens[],0),"")</f>
        <v>0</v>
      </c>
    </row>
    <row r="5324" spans="1:16" x14ac:dyDescent="0.25">
      <c r="A5324">
        <v>277</v>
      </c>
      <c r="B5324" s="110">
        <v>45832</v>
      </c>
      <c r="C5324" s="89">
        <v>7.1</v>
      </c>
      <c r="D5324" s="89">
        <v>17.399999999999999</v>
      </c>
      <c r="E5324" s="96">
        <v>1103</v>
      </c>
      <c r="F5324" s="89">
        <v>1.3</v>
      </c>
      <c r="G5324" s="89"/>
      <c r="H5324">
        <v>0.78</v>
      </c>
      <c r="I5324" t="s">
        <v>13</v>
      </c>
      <c r="J5324">
        <v>0.8</v>
      </c>
      <c r="K5324">
        <v>6</v>
      </c>
      <c r="L5324">
        <v>2025</v>
      </c>
      <c r="M5324" t="s">
        <v>354</v>
      </c>
      <c r="N5324" s="89" cm="1">
        <f t="array" ref="N5324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5324" s="89">
        <f>_34_KNMI_Stations[[#This Row],[graaddagen]]*_34_KNMI_Stations[[#This Row],[Gewogen factor]]</f>
        <v>0.48000000000000115</v>
      </c>
      <c r="P5324" s="89" cm="1">
        <f t="array" ref="P5324">IF(ISNUMBER(_34_KNMI_Stations[[#This Row],[Etmaal temperatuur °C]]),IF(_34_KNMI_Stations[[#This Row],[Etmaal temperatuur °C]]&gt;stookgrens[],_34_KNMI_Stations[[#This Row],[Etmaal temperatuur °C]]-stookgrens[],0),"")</f>
        <v>0</v>
      </c>
    </row>
    <row r="5325" spans="1:16" x14ac:dyDescent="0.25">
      <c r="A5325">
        <v>277</v>
      </c>
      <c r="B5325" s="110">
        <v>45833</v>
      </c>
      <c r="C5325" s="89">
        <v>4.2</v>
      </c>
      <c r="D5325" s="89">
        <v>18.5</v>
      </c>
      <c r="E5325" s="96">
        <v>1962</v>
      </c>
      <c r="F5325" s="89">
        <v>0.1</v>
      </c>
      <c r="G5325" s="89"/>
      <c r="H5325">
        <v>0.81</v>
      </c>
      <c r="I5325" t="s">
        <v>13</v>
      </c>
      <c r="J5325">
        <v>0.8</v>
      </c>
      <c r="K5325">
        <v>6</v>
      </c>
      <c r="L5325">
        <v>2025</v>
      </c>
      <c r="M5325" t="s">
        <v>354</v>
      </c>
      <c r="N5325" s="89" cm="1">
        <f t="array" ref="N5325">IF(ISNUMBER(_34_KNMI_Stations[[#This Row],[Etmaal temperatuur °C]]),IF(_34_KNMI_Stations[[#This Row],[Etmaal temperatuur °C]]&lt;stookgrens[],stookgrens[]-_34_KNMI_Stations[[#This Row],[Etmaal temperatuur °C]],0),"")</f>
        <v>0</v>
      </c>
      <c r="O5325" s="89">
        <f>_34_KNMI_Stations[[#This Row],[graaddagen]]*_34_KNMI_Stations[[#This Row],[Gewogen factor]]</f>
        <v>0</v>
      </c>
      <c r="P5325" s="89" cm="1">
        <f t="array" ref="P5325">IF(ISNUMBER(_34_KNMI_Stations[[#This Row],[Etmaal temperatuur °C]]),IF(_34_KNMI_Stations[[#This Row],[Etmaal temperatuur °C]]&gt;stookgrens[],_34_KNMI_Stations[[#This Row],[Etmaal temperatuur °C]]-stookgrens[],0),"")</f>
        <v>0.5</v>
      </c>
    </row>
    <row r="5326" spans="1:16" x14ac:dyDescent="0.25">
      <c r="A5326">
        <v>277</v>
      </c>
      <c r="B5326" s="110">
        <v>45834</v>
      </c>
      <c r="C5326" s="89">
        <v>6.1</v>
      </c>
      <c r="D5326" s="89">
        <v>17.899999999999999</v>
      </c>
      <c r="E5326" s="96">
        <v>709</v>
      </c>
      <c r="F5326" s="89">
        <v>15.8</v>
      </c>
      <c r="G5326" s="89"/>
      <c r="H5326">
        <v>0.86</v>
      </c>
      <c r="I5326" t="s">
        <v>13</v>
      </c>
      <c r="J5326">
        <v>0.8</v>
      </c>
      <c r="K5326">
        <v>6</v>
      </c>
      <c r="L5326">
        <v>2025</v>
      </c>
      <c r="M5326" t="s">
        <v>354</v>
      </c>
      <c r="N5326" s="89" cm="1">
        <f t="array" ref="N5326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5326" s="89">
        <f>_34_KNMI_Stations[[#This Row],[graaddagen]]*_34_KNMI_Stations[[#This Row],[Gewogen factor]]</f>
        <v>8.000000000000114E-2</v>
      </c>
      <c r="P5326" s="89" cm="1">
        <f t="array" ref="P5326">IF(ISNUMBER(_34_KNMI_Stations[[#This Row],[Etmaal temperatuur °C]]),IF(_34_KNMI_Stations[[#This Row],[Etmaal temperatuur °C]]&gt;stookgrens[],_34_KNMI_Stations[[#This Row],[Etmaal temperatuur °C]]-stookgrens[],0),"")</f>
        <v>0</v>
      </c>
    </row>
    <row r="5327" spans="1:16" x14ac:dyDescent="0.25">
      <c r="A5327">
        <v>277</v>
      </c>
      <c r="B5327" s="110">
        <v>45835</v>
      </c>
      <c r="C5327" s="89">
        <v>5.0999999999999996</v>
      </c>
      <c r="D5327" s="89">
        <v>17</v>
      </c>
      <c r="E5327" s="96">
        <v>1411</v>
      </c>
      <c r="F5327" s="89">
        <v>1.7</v>
      </c>
      <c r="G5327" s="89"/>
      <c r="H5327">
        <v>0.78</v>
      </c>
      <c r="I5327" t="s">
        <v>13</v>
      </c>
      <c r="J5327">
        <v>0.8</v>
      </c>
      <c r="K5327">
        <v>6</v>
      </c>
      <c r="L5327">
        <v>2025</v>
      </c>
      <c r="M5327" t="s">
        <v>354</v>
      </c>
      <c r="N5327" s="89" cm="1">
        <f t="array" ref="N5327">IF(ISNUMBER(_34_KNMI_Stations[[#This Row],[Etmaal temperatuur °C]]),IF(_34_KNMI_Stations[[#This Row],[Etmaal temperatuur °C]]&lt;stookgrens[],stookgrens[]-_34_KNMI_Stations[[#This Row],[Etmaal temperatuur °C]],0),"")</f>
        <v>1</v>
      </c>
      <c r="O5327" s="89">
        <f>_34_KNMI_Stations[[#This Row],[graaddagen]]*_34_KNMI_Stations[[#This Row],[Gewogen factor]]</f>
        <v>0.8</v>
      </c>
      <c r="P5327" s="89" cm="1">
        <f t="array" ref="P5327">IF(ISNUMBER(_34_KNMI_Stations[[#This Row],[Etmaal temperatuur °C]]),IF(_34_KNMI_Stations[[#This Row],[Etmaal temperatuur °C]]&gt;stookgrens[],_34_KNMI_Stations[[#This Row],[Etmaal temperatuur °C]]-stookgrens[],0),"")</f>
        <v>0</v>
      </c>
    </row>
    <row r="5328" spans="1:16" x14ac:dyDescent="0.25">
      <c r="A5328">
        <v>277</v>
      </c>
      <c r="B5328" s="110">
        <v>45836</v>
      </c>
      <c r="C5328" s="89">
        <v>5.9</v>
      </c>
      <c r="D5328" s="89">
        <v>20.2</v>
      </c>
      <c r="E5328" s="96">
        <v>1545</v>
      </c>
      <c r="F5328" s="89">
        <v>0</v>
      </c>
      <c r="G5328" s="89"/>
      <c r="H5328">
        <v>0.84</v>
      </c>
      <c r="I5328" t="s">
        <v>13</v>
      </c>
      <c r="J5328">
        <v>0.8</v>
      </c>
      <c r="K5328">
        <v>6</v>
      </c>
      <c r="L5328">
        <v>2025</v>
      </c>
      <c r="M5328" t="s">
        <v>354</v>
      </c>
      <c r="N5328" s="89" cm="1">
        <f t="array" ref="N5328">IF(ISNUMBER(_34_KNMI_Stations[[#This Row],[Etmaal temperatuur °C]]),IF(_34_KNMI_Stations[[#This Row],[Etmaal temperatuur °C]]&lt;stookgrens[],stookgrens[]-_34_KNMI_Stations[[#This Row],[Etmaal temperatuur °C]],0),"")</f>
        <v>0</v>
      </c>
      <c r="O5328" s="89">
        <f>_34_KNMI_Stations[[#This Row],[graaddagen]]*_34_KNMI_Stations[[#This Row],[Gewogen factor]]</f>
        <v>0</v>
      </c>
      <c r="P5328" s="89" cm="1">
        <f t="array" ref="P5328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5329" spans="1:16" x14ac:dyDescent="0.25">
      <c r="A5329">
        <v>277</v>
      </c>
      <c r="B5329" s="110">
        <v>45837</v>
      </c>
      <c r="C5329" s="89">
        <v>4.5</v>
      </c>
      <c r="D5329" s="89">
        <v>18.5</v>
      </c>
      <c r="E5329" s="96">
        <v>2382</v>
      </c>
      <c r="F5329" s="89">
        <v>0</v>
      </c>
      <c r="G5329" s="89"/>
      <c r="H5329">
        <v>0.8</v>
      </c>
      <c r="I5329" t="s">
        <v>13</v>
      </c>
      <c r="J5329">
        <v>0.8</v>
      </c>
      <c r="K5329">
        <v>6</v>
      </c>
      <c r="L5329">
        <v>2025</v>
      </c>
      <c r="M5329" t="s">
        <v>354</v>
      </c>
      <c r="N5329" s="89" cm="1">
        <f t="array" ref="N5329">IF(ISNUMBER(_34_KNMI_Stations[[#This Row],[Etmaal temperatuur °C]]),IF(_34_KNMI_Stations[[#This Row],[Etmaal temperatuur °C]]&lt;stookgrens[],stookgrens[]-_34_KNMI_Stations[[#This Row],[Etmaal temperatuur °C]],0),"")</f>
        <v>0</v>
      </c>
      <c r="O5329" s="89">
        <f>_34_KNMI_Stations[[#This Row],[graaddagen]]*_34_KNMI_Stations[[#This Row],[Gewogen factor]]</f>
        <v>0</v>
      </c>
      <c r="P5329" s="89" cm="1">
        <f t="array" ref="P5329">IF(ISNUMBER(_34_KNMI_Stations[[#This Row],[Etmaal temperatuur °C]]),IF(_34_KNMI_Stations[[#This Row],[Etmaal temperatuur °C]]&gt;stookgrens[],_34_KNMI_Stations[[#This Row],[Etmaal temperatuur °C]]-stookgrens[],0),"")</f>
        <v>0.5</v>
      </c>
    </row>
    <row r="5330" spans="1:16" x14ac:dyDescent="0.25">
      <c r="A5330">
        <v>277</v>
      </c>
      <c r="B5330" s="110">
        <v>45838</v>
      </c>
      <c r="C5330" s="89">
        <v>4.7</v>
      </c>
      <c r="D5330" s="89">
        <v>19.3</v>
      </c>
      <c r="E5330" s="96">
        <v>2976</v>
      </c>
      <c r="F5330" s="89">
        <v>0</v>
      </c>
      <c r="G5330" s="89"/>
      <c r="H5330">
        <v>0.68</v>
      </c>
      <c r="I5330" t="s">
        <v>13</v>
      </c>
      <c r="J5330">
        <v>0.8</v>
      </c>
      <c r="K5330">
        <v>6</v>
      </c>
      <c r="L5330">
        <v>2025</v>
      </c>
      <c r="M5330" t="s">
        <v>355</v>
      </c>
      <c r="N5330" s="89" cm="1">
        <f t="array" ref="N5330">IF(ISNUMBER(_34_KNMI_Stations[[#This Row],[Etmaal temperatuur °C]]),IF(_34_KNMI_Stations[[#This Row],[Etmaal temperatuur °C]]&lt;stookgrens[],stookgrens[]-_34_KNMI_Stations[[#This Row],[Etmaal temperatuur °C]],0),"")</f>
        <v>0</v>
      </c>
      <c r="O5330" s="89">
        <f>_34_KNMI_Stations[[#This Row],[graaddagen]]*_34_KNMI_Stations[[#This Row],[Gewogen factor]]</f>
        <v>0</v>
      </c>
      <c r="P5330" s="89" cm="1">
        <f t="array" ref="P5330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5331" spans="1:16" x14ac:dyDescent="0.25">
      <c r="A5331">
        <v>277</v>
      </c>
      <c r="B5331" s="110">
        <v>45839</v>
      </c>
      <c r="C5331" s="89">
        <v>4.3</v>
      </c>
      <c r="D5331" s="89">
        <v>25.3</v>
      </c>
      <c r="E5331" s="96">
        <v>2851</v>
      </c>
      <c r="F5331" s="89">
        <v>0</v>
      </c>
      <c r="G5331" s="89"/>
      <c r="H5331">
        <v>0.59</v>
      </c>
      <c r="I5331" t="s">
        <v>13</v>
      </c>
      <c r="J5331">
        <v>0.8</v>
      </c>
      <c r="K5331">
        <v>7</v>
      </c>
      <c r="L5331">
        <v>2025</v>
      </c>
      <c r="M5331" t="s">
        <v>355</v>
      </c>
      <c r="N5331" s="89" cm="1">
        <f t="array" ref="N5331">IF(ISNUMBER(_34_KNMI_Stations[[#This Row],[Etmaal temperatuur °C]]),IF(_34_KNMI_Stations[[#This Row],[Etmaal temperatuur °C]]&lt;stookgrens[],stookgrens[]-_34_KNMI_Stations[[#This Row],[Etmaal temperatuur °C]],0),"")</f>
        <v>0</v>
      </c>
      <c r="O5331" s="89">
        <f>_34_KNMI_Stations[[#This Row],[graaddagen]]*_34_KNMI_Stations[[#This Row],[Gewogen factor]]</f>
        <v>0</v>
      </c>
      <c r="P5331" s="89" cm="1">
        <f t="array" ref="P5331">IF(ISNUMBER(_34_KNMI_Stations[[#This Row],[Etmaal temperatuur °C]]),IF(_34_KNMI_Stations[[#This Row],[Etmaal temperatuur °C]]&gt;stookgrens[],_34_KNMI_Stations[[#This Row],[Etmaal temperatuur °C]]-stookgrens[],0),"")</f>
        <v>7.3000000000000007</v>
      </c>
    </row>
    <row r="5332" spans="1:16" x14ac:dyDescent="0.25">
      <c r="A5332">
        <v>277</v>
      </c>
      <c r="B5332" s="110">
        <v>45840</v>
      </c>
      <c r="C5332" s="89">
        <v>5.5</v>
      </c>
      <c r="D5332" s="89">
        <v>21.6</v>
      </c>
      <c r="E5332" s="96">
        <v>1808</v>
      </c>
      <c r="F5332" s="89">
        <v>2.2999999999999998</v>
      </c>
      <c r="G5332" s="89"/>
      <c r="H5332">
        <v>0.8</v>
      </c>
      <c r="I5332" t="s">
        <v>13</v>
      </c>
      <c r="J5332">
        <v>0.8</v>
      </c>
      <c r="K5332">
        <v>7</v>
      </c>
      <c r="L5332">
        <v>2025</v>
      </c>
      <c r="M5332" t="s">
        <v>355</v>
      </c>
      <c r="N5332" s="89" cm="1">
        <f t="array" ref="N5332">IF(ISNUMBER(_34_KNMI_Stations[[#This Row],[Etmaal temperatuur °C]]),IF(_34_KNMI_Stations[[#This Row],[Etmaal temperatuur °C]]&lt;stookgrens[],stookgrens[]-_34_KNMI_Stations[[#This Row],[Etmaal temperatuur °C]],0),"")</f>
        <v>0</v>
      </c>
      <c r="O5332" s="89">
        <f>_34_KNMI_Stations[[#This Row],[graaddagen]]*_34_KNMI_Stations[[#This Row],[Gewogen factor]]</f>
        <v>0</v>
      </c>
      <c r="P5332" s="89" cm="1">
        <f t="array" ref="P5332">IF(ISNUMBER(_34_KNMI_Stations[[#This Row],[Etmaal temperatuur °C]]),IF(_34_KNMI_Stations[[#This Row],[Etmaal temperatuur °C]]&gt;stookgrens[],_34_KNMI_Stations[[#This Row],[Etmaal temperatuur °C]]-stookgrens[],0),"")</f>
        <v>3.6000000000000014</v>
      </c>
    </row>
    <row r="5333" spans="1:16" x14ac:dyDescent="0.25">
      <c r="A5333">
        <v>277</v>
      </c>
      <c r="B5333" s="110">
        <v>45841</v>
      </c>
      <c r="C5333" s="89">
        <v>5.7</v>
      </c>
      <c r="D5333" s="89">
        <v>17.3</v>
      </c>
      <c r="E5333" s="96">
        <v>2833</v>
      </c>
      <c r="F5333" s="89">
        <v>0</v>
      </c>
      <c r="G5333" s="89"/>
      <c r="H5333">
        <v>0.66</v>
      </c>
      <c r="I5333" t="s">
        <v>13</v>
      </c>
      <c r="J5333">
        <v>0.8</v>
      </c>
      <c r="K5333">
        <v>7</v>
      </c>
      <c r="L5333">
        <v>2025</v>
      </c>
      <c r="M5333" t="s">
        <v>355</v>
      </c>
      <c r="N5333" s="89" cm="1">
        <f t="array" ref="N5333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5333" s="89">
        <f>_34_KNMI_Stations[[#This Row],[graaddagen]]*_34_KNMI_Stations[[#This Row],[Gewogen factor]]</f>
        <v>0.5599999999999995</v>
      </c>
      <c r="P5333" s="89" cm="1">
        <f t="array" ref="P5333">IF(ISNUMBER(_34_KNMI_Stations[[#This Row],[Etmaal temperatuur °C]]),IF(_34_KNMI_Stations[[#This Row],[Etmaal temperatuur °C]]&gt;stookgrens[],_34_KNMI_Stations[[#This Row],[Etmaal temperatuur °C]]-stookgrens[],0),"")</f>
        <v>0</v>
      </c>
    </row>
    <row r="5334" spans="1:16" x14ac:dyDescent="0.25">
      <c r="A5334">
        <v>277</v>
      </c>
      <c r="B5334" s="110">
        <v>45842</v>
      </c>
      <c r="C5334" s="89">
        <v>5.5</v>
      </c>
      <c r="D5334" s="89">
        <v>18.8</v>
      </c>
      <c r="E5334" s="96">
        <v>2606</v>
      </c>
      <c r="F5334" s="89">
        <v>0</v>
      </c>
      <c r="G5334" s="89"/>
      <c r="H5334">
        <v>0.63</v>
      </c>
      <c r="I5334" t="s">
        <v>13</v>
      </c>
      <c r="J5334">
        <v>0.8</v>
      </c>
      <c r="K5334">
        <v>7</v>
      </c>
      <c r="L5334">
        <v>2025</v>
      </c>
      <c r="M5334" t="s">
        <v>355</v>
      </c>
      <c r="N5334" s="89" cm="1">
        <f t="array" ref="N5334">IF(ISNUMBER(_34_KNMI_Stations[[#This Row],[Etmaal temperatuur °C]]),IF(_34_KNMI_Stations[[#This Row],[Etmaal temperatuur °C]]&lt;stookgrens[],stookgrens[]-_34_KNMI_Stations[[#This Row],[Etmaal temperatuur °C]],0),"")</f>
        <v>0</v>
      </c>
      <c r="O5334" s="89">
        <f>_34_KNMI_Stations[[#This Row],[graaddagen]]*_34_KNMI_Stations[[#This Row],[Gewogen factor]]</f>
        <v>0</v>
      </c>
      <c r="P5334" s="89" cm="1">
        <f t="array" ref="P5334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5335" spans="1:16" x14ac:dyDescent="0.25">
      <c r="A5335">
        <v>277</v>
      </c>
      <c r="B5335" s="110">
        <v>45843</v>
      </c>
      <c r="C5335" s="89">
        <v>6.4</v>
      </c>
      <c r="D5335" s="89">
        <v>18.399999999999999</v>
      </c>
      <c r="E5335" s="96">
        <v>1052</v>
      </c>
      <c r="F5335" s="89">
        <v>1.1000000000000001</v>
      </c>
      <c r="G5335" s="89"/>
      <c r="H5335">
        <v>0.78</v>
      </c>
      <c r="I5335" t="s">
        <v>13</v>
      </c>
      <c r="J5335">
        <v>0.8</v>
      </c>
      <c r="K5335">
        <v>7</v>
      </c>
      <c r="L5335">
        <v>2025</v>
      </c>
      <c r="M5335" t="s">
        <v>355</v>
      </c>
      <c r="N5335" s="89" cm="1">
        <f t="array" ref="N5335">IF(ISNUMBER(_34_KNMI_Stations[[#This Row],[Etmaal temperatuur °C]]),IF(_34_KNMI_Stations[[#This Row],[Etmaal temperatuur °C]]&lt;stookgrens[],stookgrens[]-_34_KNMI_Stations[[#This Row],[Etmaal temperatuur °C]],0),"")</f>
        <v>0</v>
      </c>
      <c r="O5335" s="89">
        <f>_34_KNMI_Stations[[#This Row],[graaddagen]]*_34_KNMI_Stations[[#This Row],[Gewogen factor]]</f>
        <v>0</v>
      </c>
      <c r="P5335" s="89" cm="1">
        <f t="array" ref="P5335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5336" spans="1:16" x14ac:dyDescent="0.25">
      <c r="A5336">
        <v>277</v>
      </c>
      <c r="B5336" s="110">
        <v>45844</v>
      </c>
      <c r="C5336" s="89">
        <v>4.3</v>
      </c>
      <c r="D5336" s="89">
        <v>18.2</v>
      </c>
      <c r="E5336" s="96">
        <v>1272</v>
      </c>
      <c r="F5336" s="89">
        <v>1.2</v>
      </c>
      <c r="G5336" s="89"/>
      <c r="H5336">
        <v>0.82</v>
      </c>
      <c r="I5336" t="s">
        <v>13</v>
      </c>
      <c r="J5336">
        <v>0.8</v>
      </c>
      <c r="K5336">
        <v>7</v>
      </c>
      <c r="L5336">
        <v>2025</v>
      </c>
      <c r="M5336" t="s">
        <v>355</v>
      </c>
      <c r="N5336" s="89" cm="1">
        <f t="array" ref="N5336">IF(ISNUMBER(_34_KNMI_Stations[[#This Row],[Etmaal temperatuur °C]]),IF(_34_KNMI_Stations[[#This Row],[Etmaal temperatuur °C]]&lt;stookgrens[],stookgrens[]-_34_KNMI_Stations[[#This Row],[Etmaal temperatuur °C]],0),"")</f>
        <v>0</v>
      </c>
      <c r="O5336" s="89">
        <f>_34_KNMI_Stations[[#This Row],[graaddagen]]*_34_KNMI_Stations[[#This Row],[Gewogen factor]]</f>
        <v>0</v>
      </c>
      <c r="P5336" s="89" cm="1">
        <f t="array" ref="P5336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5337" spans="1:16" x14ac:dyDescent="0.25">
      <c r="A5337">
        <v>277</v>
      </c>
      <c r="B5337" s="110">
        <v>45845</v>
      </c>
      <c r="C5337" s="89">
        <v>8.1</v>
      </c>
      <c r="D5337" s="89">
        <v>16.3</v>
      </c>
      <c r="E5337" s="96">
        <v>1393</v>
      </c>
      <c r="F5337" s="89">
        <v>0.6</v>
      </c>
      <c r="G5337" s="89"/>
      <c r="H5337">
        <v>0.75</v>
      </c>
      <c r="I5337" t="s">
        <v>13</v>
      </c>
      <c r="J5337">
        <v>0.8</v>
      </c>
      <c r="K5337">
        <v>7</v>
      </c>
      <c r="L5337">
        <v>2025</v>
      </c>
      <c r="M5337" t="s">
        <v>356</v>
      </c>
      <c r="N5337" s="89" cm="1">
        <f t="array" ref="N5337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5337" s="89">
        <f>_34_KNMI_Stations[[#This Row],[graaddagen]]*_34_KNMI_Stations[[#This Row],[Gewogen factor]]</f>
        <v>1.3599999999999994</v>
      </c>
      <c r="P5337" s="89" cm="1">
        <f t="array" ref="P5337">IF(ISNUMBER(_34_KNMI_Stations[[#This Row],[Etmaal temperatuur °C]]),IF(_34_KNMI_Stations[[#This Row],[Etmaal temperatuur °C]]&gt;stookgrens[],_34_KNMI_Stations[[#This Row],[Etmaal temperatuur °C]]-stookgrens[],0),"")</f>
        <v>0</v>
      </c>
    </row>
    <row r="5338" spans="1:16" x14ac:dyDescent="0.25">
      <c r="A5338">
        <v>277</v>
      </c>
      <c r="B5338" s="110">
        <v>45846</v>
      </c>
      <c r="C5338" s="89">
        <v>8.6999999999999993</v>
      </c>
      <c r="D5338" s="89">
        <v>16.600000000000001</v>
      </c>
      <c r="E5338" s="96">
        <v>1570</v>
      </c>
      <c r="F5338" s="89">
        <v>0.8</v>
      </c>
      <c r="G5338" s="89"/>
      <c r="H5338">
        <v>0.71</v>
      </c>
      <c r="I5338" t="s">
        <v>13</v>
      </c>
      <c r="J5338">
        <v>0.8</v>
      </c>
      <c r="K5338">
        <v>7</v>
      </c>
      <c r="L5338">
        <v>2025</v>
      </c>
      <c r="M5338" t="s">
        <v>356</v>
      </c>
      <c r="N5338" s="89" cm="1">
        <f t="array" ref="N5338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5338" s="89">
        <f>_34_KNMI_Stations[[#This Row],[graaddagen]]*_34_KNMI_Stations[[#This Row],[Gewogen factor]]</f>
        <v>1.119999999999999</v>
      </c>
      <c r="P5338" s="89" cm="1">
        <f t="array" ref="P5338">IF(ISNUMBER(_34_KNMI_Stations[[#This Row],[Etmaal temperatuur °C]]),IF(_34_KNMI_Stations[[#This Row],[Etmaal temperatuur °C]]&gt;stookgrens[],_34_KNMI_Stations[[#This Row],[Etmaal temperatuur °C]]-stookgrens[],0),"")</f>
        <v>0</v>
      </c>
    </row>
    <row r="5339" spans="1:16" x14ac:dyDescent="0.25">
      <c r="A5339">
        <v>277</v>
      </c>
      <c r="B5339" s="110">
        <v>45847</v>
      </c>
      <c r="C5339" s="89">
        <v>5.5</v>
      </c>
      <c r="D5339" s="89">
        <v>17.600000000000001</v>
      </c>
      <c r="E5339" s="96">
        <v>2263</v>
      </c>
      <c r="F5339" s="89">
        <v>0</v>
      </c>
      <c r="G5339" s="89"/>
      <c r="H5339">
        <v>0.72</v>
      </c>
      <c r="I5339" t="s">
        <v>13</v>
      </c>
      <c r="J5339">
        <v>0.8</v>
      </c>
      <c r="K5339">
        <v>7</v>
      </c>
      <c r="L5339">
        <v>2025</v>
      </c>
      <c r="M5339" t="s">
        <v>356</v>
      </c>
      <c r="N5339" s="89" cm="1">
        <f t="array" ref="N5339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5339" s="89">
        <f>_34_KNMI_Stations[[#This Row],[graaddagen]]*_34_KNMI_Stations[[#This Row],[Gewogen factor]]</f>
        <v>0.3199999999999989</v>
      </c>
      <c r="P5339" s="89" cm="1">
        <f t="array" ref="P5339">IF(ISNUMBER(_34_KNMI_Stations[[#This Row],[Etmaal temperatuur °C]]),IF(_34_KNMI_Stations[[#This Row],[Etmaal temperatuur °C]]&gt;stookgrens[],_34_KNMI_Stations[[#This Row],[Etmaal temperatuur °C]]-stookgrens[],0),"")</f>
        <v>0</v>
      </c>
    </row>
    <row r="5340" spans="1:16" x14ac:dyDescent="0.25">
      <c r="A5340">
        <v>277</v>
      </c>
      <c r="B5340" s="110">
        <v>45848</v>
      </c>
      <c r="C5340" s="89">
        <v>5.0999999999999996</v>
      </c>
      <c r="D5340" s="89">
        <v>18.399999999999999</v>
      </c>
      <c r="E5340" s="96">
        <v>1859</v>
      </c>
      <c r="F5340" s="89">
        <v>0</v>
      </c>
      <c r="G5340" s="89"/>
      <c r="H5340">
        <v>0.77</v>
      </c>
      <c r="I5340" t="s">
        <v>13</v>
      </c>
      <c r="J5340">
        <v>0.8</v>
      </c>
      <c r="K5340">
        <v>7</v>
      </c>
      <c r="L5340">
        <v>2025</v>
      </c>
      <c r="M5340" t="s">
        <v>356</v>
      </c>
      <c r="N5340" s="89" cm="1">
        <f t="array" ref="N5340">IF(ISNUMBER(_34_KNMI_Stations[[#This Row],[Etmaal temperatuur °C]]),IF(_34_KNMI_Stations[[#This Row],[Etmaal temperatuur °C]]&lt;stookgrens[],stookgrens[]-_34_KNMI_Stations[[#This Row],[Etmaal temperatuur °C]],0),"")</f>
        <v>0</v>
      </c>
      <c r="O5340" s="89">
        <f>_34_KNMI_Stations[[#This Row],[graaddagen]]*_34_KNMI_Stations[[#This Row],[Gewogen factor]]</f>
        <v>0</v>
      </c>
      <c r="P5340" s="89" cm="1">
        <f t="array" ref="P5340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5341" spans="1:16" x14ac:dyDescent="0.25">
      <c r="A5341">
        <v>277</v>
      </c>
      <c r="B5341" s="110">
        <v>45849</v>
      </c>
      <c r="C5341" s="89">
        <v>5.6</v>
      </c>
      <c r="D5341" s="89">
        <v>18.7</v>
      </c>
      <c r="E5341" s="96">
        <v>1674</v>
      </c>
      <c r="F5341" s="89">
        <v>0</v>
      </c>
      <c r="G5341" s="89"/>
      <c r="H5341">
        <v>0.78</v>
      </c>
      <c r="I5341" t="s">
        <v>13</v>
      </c>
      <c r="J5341">
        <v>0.8</v>
      </c>
      <c r="K5341">
        <v>7</v>
      </c>
      <c r="L5341">
        <v>2025</v>
      </c>
      <c r="M5341" t="s">
        <v>356</v>
      </c>
      <c r="N5341" s="89" cm="1">
        <f t="array" ref="N5341">IF(ISNUMBER(_34_KNMI_Stations[[#This Row],[Etmaal temperatuur °C]]),IF(_34_KNMI_Stations[[#This Row],[Etmaal temperatuur °C]]&lt;stookgrens[],stookgrens[]-_34_KNMI_Stations[[#This Row],[Etmaal temperatuur °C]],0),"")</f>
        <v>0</v>
      </c>
      <c r="O5341" s="89">
        <f>_34_KNMI_Stations[[#This Row],[graaddagen]]*_34_KNMI_Stations[[#This Row],[Gewogen factor]]</f>
        <v>0</v>
      </c>
      <c r="P5341" s="89" cm="1">
        <f t="array" ref="P5341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5342" spans="1:16" x14ac:dyDescent="0.25">
      <c r="A5342">
        <v>277</v>
      </c>
      <c r="B5342" s="110">
        <v>45850</v>
      </c>
      <c r="C5342" s="89">
        <v>6.9</v>
      </c>
      <c r="D5342" s="89">
        <v>19.3</v>
      </c>
      <c r="E5342" s="96">
        <v>2374</v>
      </c>
      <c r="F5342" s="89">
        <v>0</v>
      </c>
      <c r="G5342" s="89"/>
      <c r="H5342">
        <v>0.79</v>
      </c>
      <c r="I5342" t="s">
        <v>13</v>
      </c>
      <c r="J5342">
        <v>0.8</v>
      </c>
      <c r="K5342">
        <v>7</v>
      </c>
      <c r="L5342">
        <v>2025</v>
      </c>
      <c r="M5342" t="s">
        <v>356</v>
      </c>
      <c r="N5342" s="89" cm="1">
        <f t="array" ref="N5342">IF(ISNUMBER(_34_KNMI_Stations[[#This Row],[Etmaal temperatuur °C]]),IF(_34_KNMI_Stations[[#This Row],[Etmaal temperatuur °C]]&lt;stookgrens[],stookgrens[]-_34_KNMI_Stations[[#This Row],[Etmaal temperatuur °C]],0),"")</f>
        <v>0</v>
      </c>
      <c r="O5342" s="89">
        <f>_34_KNMI_Stations[[#This Row],[graaddagen]]*_34_KNMI_Stations[[#This Row],[Gewogen factor]]</f>
        <v>0</v>
      </c>
      <c r="P5342" s="89" cm="1">
        <f t="array" ref="P5342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5343" spans="1:16" x14ac:dyDescent="0.25">
      <c r="A5343">
        <v>277</v>
      </c>
      <c r="B5343" s="110">
        <v>45851</v>
      </c>
      <c r="C5343" s="89">
        <v>4.5</v>
      </c>
      <c r="D5343" s="89">
        <v>19.3</v>
      </c>
      <c r="E5343" s="96">
        <v>2555</v>
      </c>
      <c r="F5343" s="89">
        <v>0</v>
      </c>
      <c r="G5343" s="89"/>
      <c r="H5343">
        <v>0.79</v>
      </c>
      <c r="I5343" t="s">
        <v>13</v>
      </c>
      <c r="J5343">
        <v>0.8</v>
      </c>
      <c r="K5343">
        <v>7</v>
      </c>
      <c r="L5343">
        <v>2025</v>
      </c>
      <c r="M5343" t="s">
        <v>356</v>
      </c>
      <c r="N5343" s="89" cm="1">
        <f t="array" ref="N5343">IF(ISNUMBER(_34_KNMI_Stations[[#This Row],[Etmaal temperatuur °C]]),IF(_34_KNMI_Stations[[#This Row],[Etmaal temperatuur °C]]&lt;stookgrens[],stookgrens[]-_34_KNMI_Stations[[#This Row],[Etmaal temperatuur °C]],0),"")</f>
        <v>0</v>
      </c>
      <c r="O5343" s="89">
        <f>_34_KNMI_Stations[[#This Row],[graaddagen]]*_34_KNMI_Stations[[#This Row],[Gewogen factor]]</f>
        <v>0</v>
      </c>
      <c r="P5343" s="89" cm="1">
        <f t="array" ref="P5343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5344" spans="1:16" x14ac:dyDescent="0.25">
      <c r="A5344">
        <v>277</v>
      </c>
      <c r="B5344" s="110">
        <v>45852</v>
      </c>
      <c r="C5344" s="89">
        <v>3.1</v>
      </c>
      <c r="D5344" s="89">
        <v>19.899999999999999</v>
      </c>
      <c r="E5344" s="96">
        <v>2124</v>
      </c>
      <c r="F5344" s="89">
        <v>0</v>
      </c>
      <c r="G5344" s="89"/>
      <c r="H5344">
        <v>0.79</v>
      </c>
      <c r="I5344" t="s">
        <v>13</v>
      </c>
      <c r="J5344">
        <v>0.8</v>
      </c>
      <c r="K5344">
        <v>7</v>
      </c>
      <c r="L5344">
        <v>2025</v>
      </c>
      <c r="M5344" t="s">
        <v>357</v>
      </c>
      <c r="N5344" s="89" cm="1">
        <f t="array" ref="N5344">IF(ISNUMBER(_34_KNMI_Stations[[#This Row],[Etmaal temperatuur °C]]),IF(_34_KNMI_Stations[[#This Row],[Etmaal temperatuur °C]]&lt;stookgrens[],stookgrens[]-_34_KNMI_Stations[[#This Row],[Etmaal temperatuur °C]],0),"")</f>
        <v>0</v>
      </c>
      <c r="O5344" s="89">
        <f>_34_KNMI_Stations[[#This Row],[graaddagen]]*_34_KNMI_Stations[[#This Row],[Gewogen factor]]</f>
        <v>0</v>
      </c>
      <c r="P5344" s="89" cm="1">
        <f t="array" ref="P5344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5345" spans="1:16" x14ac:dyDescent="0.25">
      <c r="A5345">
        <v>277</v>
      </c>
      <c r="B5345" s="110">
        <v>45853</v>
      </c>
      <c r="C5345" s="89">
        <v>5.4</v>
      </c>
      <c r="D5345" s="89">
        <v>19.2</v>
      </c>
      <c r="E5345" s="96">
        <v>2361</v>
      </c>
      <c r="F5345" s="89">
        <v>-0.1</v>
      </c>
      <c r="G5345" s="89"/>
      <c r="H5345">
        <v>0.69</v>
      </c>
      <c r="I5345" t="s">
        <v>13</v>
      </c>
      <c r="J5345">
        <v>0.8</v>
      </c>
      <c r="K5345">
        <v>7</v>
      </c>
      <c r="L5345">
        <v>2025</v>
      </c>
      <c r="M5345" t="s">
        <v>357</v>
      </c>
      <c r="N5345" s="89" cm="1">
        <f t="array" ref="N5345">IF(ISNUMBER(_34_KNMI_Stations[[#This Row],[Etmaal temperatuur °C]]),IF(_34_KNMI_Stations[[#This Row],[Etmaal temperatuur °C]]&lt;stookgrens[],stookgrens[]-_34_KNMI_Stations[[#This Row],[Etmaal temperatuur °C]],0),"")</f>
        <v>0</v>
      </c>
      <c r="O5345" s="89">
        <f>_34_KNMI_Stations[[#This Row],[graaddagen]]*_34_KNMI_Stations[[#This Row],[Gewogen factor]]</f>
        <v>0</v>
      </c>
      <c r="P5345" s="89" cm="1">
        <f t="array" ref="P5345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5346" spans="1:16" x14ac:dyDescent="0.25">
      <c r="A5346">
        <v>277</v>
      </c>
      <c r="B5346" s="110">
        <v>45854</v>
      </c>
      <c r="C5346" s="89">
        <v>5.0999999999999996</v>
      </c>
      <c r="D5346" s="89">
        <v>18.100000000000001</v>
      </c>
      <c r="E5346" s="96">
        <v>2308</v>
      </c>
      <c r="F5346" s="89">
        <v>0.6</v>
      </c>
      <c r="G5346" s="89"/>
      <c r="H5346">
        <v>0.76</v>
      </c>
      <c r="I5346" t="s">
        <v>13</v>
      </c>
      <c r="J5346">
        <v>0.8</v>
      </c>
      <c r="K5346">
        <v>7</v>
      </c>
      <c r="L5346">
        <v>2025</v>
      </c>
      <c r="M5346" t="s">
        <v>357</v>
      </c>
      <c r="N5346" s="89" cm="1">
        <f t="array" ref="N5346">IF(ISNUMBER(_34_KNMI_Stations[[#This Row],[Etmaal temperatuur °C]]),IF(_34_KNMI_Stations[[#This Row],[Etmaal temperatuur °C]]&lt;stookgrens[],stookgrens[]-_34_KNMI_Stations[[#This Row],[Etmaal temperatuur °C]],0),"")</f>
        <v>0</v>
      </c>
      <c r="O5346" s="89">
        <f>_34_KNMI_Stations[[#This Row],[graaddagen]]*_34_KNMI_Stations[[#This Row],[Gewogen factor]]</f>
        <v>0</v>
      </c>
      <c r="P5346" s="89" cm="1">
        <f t="array" ref="P5346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5347" spans="1:16" x14ac:dyDescent="0.25">
      <c r="A5347">
        <v>277</v>
      </c>
      <c r="B5347" s="110">
        <v>45855</v>
      </c>
      <c r="C5347" s="89">
        <v>7.7</v>
      </c>
      <c r="D5347" s="89">
        <v>18.899999999999999</v>
      </c>
      <c r="E5347" s="96">
        <v>1185</v>
      </c>
      <c r="F5347" s="89">
        <v>0</v>
      </c>
      <c r="G5347" s="89"/>
      <c r="H5347">
        <v>0.8</v>
      </c>
      <c r="I5347" t="s">
        <v>13</v>
      </c>
      <c r="J5347">
        <v>0.8</v>
      </c>
      <c r="K5347">
        <v>7</v>
      </c>
      <c r="L5347">
        <v>2025</v>
      </c>
      <c r="M5347" t="s">
        <v>357</v>
      </c>
      <c r="N5347" s="89" cm="1">
        <f t="array" ref="N5347">IF(ISNUMBER(_34_KNMI_Stations[[#This Row],[Etmaal temperatuur °C]]),IF(_34_KNMI_Stations[[#This Row],[Etmaal temperatuur °C]]&lt;stookgrens[],stookgrens[]-_34_KNMI_Stations[[#This Row],[Etmaal temperatuur °C]],0),"")</f>
        <v>0</v>
      </c>
      <c r="O5347" s="89">
        <f>_34_KNMI_Stations[[#This Row],[graaddagen]]*_34_KNMI_Stations[[#This Row],[Gewogen factor]]</f>
        <v>0</v>
      </c>
      <c r="P5347" s="89" cm="1">
        <f t="array" ref="P5347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5348" spans="1:16" x14ac:dyDescent="0.25">
      <c r="A5348">
        <v>277</v>
      </c>
      <c r="B5348" s="110">
        <v>45856</v>
      </c>
      <c r="C5348" s="89">
        <v>3</v>
      </c>
      <c r="D5348" s="89">
        <v>19.2</v>
      </c>
      <c r="E5348" s="96">
        <v>1677</v>
      </c>
      <c r="F5348" s="89">
        <v>0</v>
      </c>
      <c r="G5348" s="89"/>
      <c r="H5348">
        <v>0.81</v>
      </c>
      <c r="I5348" t="s">
        <v>13</v>
      </c>
      <c r="J5348">
        <v>0.8</v>
      </c>
      <c r="K5348">
        <v>7</v>
      </c>
      <c r="L5348">
        <v>2025</v>
      </c>
      <c r="M5348" t="s">
        <v>357</v>
      </c>
      <c r="N5348" s="89" cm="1">
        <f t="array" ref="N5348">IF(ISNUMBER(_34_KNMI_Stations[[#This Row],[Etmaal temperatuur °C]]),IF(_34_KNMI_Stations[[#This Row],[Etmaal temperatuur °C]]&lt;stookgrens[],stookgrens[]-_34_KNMI_Stations[[#This Row],[Etmaal temperatuur °C]],0),"")</f>
        <v>0</v>
      </c>
      <c r="O5348" s="89">
        <f>_34_KNMI_Stations[[#This Row],[graaddagen]]*_34_KNMI_Stations[[#This Row],[Gewogen factor]]</f>
        <v>0</v>
      </c>
      <c r="P5348" s="89" cm="1">
        <f t="array" ref="P5348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5349" spans="1:16" x14ac:dyDescent="0.25">
      <c r="A5349">
        <v>277</v>
      </c>
      <c r="B5349" s="110">
        <v>45857</v>
      </c>
      <c r="C5349" s="89">
        <v>5</v>
      </c>
      <c r="D5349" s="89">
        <v>22.9</v>
      </c>
      <c r="E5349" s="96">
        <v>2112</v>
      </c>
      <c r="F5349" s="89">
        <v>0</v>
      </c>
      <c r="G5349" s="89"/>
      <c r="H5349">
        <v>0.7</v>
      </c>
      <c r="I5349" t="s">
        <v>13</v>
      </c>
      <c r="J5349">
        <v>0.8</v>
      </c>
      <c r="K5349">
        <v>7</v>
      </c>
      <c r="L5349">
        <v>2025</v>
      </c>
      <c r="M5349" t="s">
        <v>357</v>
      </c>
      <c r="N5349" s="89" cm="1">
        <f t="array" ref="N5349">IF(ISNUMBER(_34_KNMI_Stations[[#This Row],[Etmaal temperatuur °C]]),IF(_34_KNMI_Stations[[#This Row],[Etmaal temperatuur °C]]&lt;stookgrens[],stookgrens[]-_34_KNMI_Stations[[#This Row],[Etmaal temperatuur °C]],0),"")</f>
        <v>0</v>
      </c>
      <c r="O5349" s="89">
        <f>_34_KNMI_Stations[[#This Row],[graaddagen]]*_34_KNMI_Stations[[#This Row],[Gewogen factor]]</f>
        <v>0</v>
      </c>
      <c r="P5349" s="89" cm="1">
        <f t="array" ref="P5349">IF(ISNUMBER(_34_KNMI_Stations[[#This Row],[Etmaal temperatuur °C]]),IF(_34_KNMI_Stations[[#This Row],[Etmaal temperatuur °C]]&gt;stookgrens[],_34_KNMI_Stations[[#This Row],[Etmaal temperatuur °C]]-stookgrens[],0),"")</f>
        <v>4.8999999999999986</v>
      </c>
    </row>
    <row r="5350" spans="1:16" x14ac:dyDescent="0.25">
      <c r="A5350">
        <v>277</v>
      </c>
      <c r="B5350" s="110">
        <v>45858</v>
      </c>
      <c r="C5350" s="89">
        <v>3.4</v>
      </c>
      <c r="D5350" s="89">
        <v>22.1</v>
      </c>
      <c r="E5350" s="96">
        <v>1493</v>
      </c>
      <c r="F5350" s="89">
        <v>8.5</v>
      </c>
      <c r="G5350" s="89"/>
      <c r="H5350">
        <v>0.83</v>
      </c>
      <c r="I5350" t="s">
        <v>13</v>
      </c>
      <c r="J5350">
        <v>0.8</v>
      </c>
      <c r="K5350">
        <v>7</v>
      </c>
      <c r="L5350">
        <v>2025</v>
      </c>
      <c r="M5350" t="s">
        <v>357</v>
      </c>
      <c r="N5350" s="89" cm="1">
        <f t="array" ref="N5350">IF(ISNUMBER(_34_KNMI_Stations[[#This Row],[Etmaal temperatuur °C]]),IF(_34_KNMI_Stations[[#This Row],[Etmaal temperatuur °C]]&lt;stookgrens[],stookgrens[]-_34_KNMI_Stations[[#This Row],[Etmaal temperatuur °C]],0),"")</f>
        <v>0</v>
      </c>
      <c r="O5350" s="89">
        <f>_34_KNMI_Stations[[#This Row],[graaddagen]]*_34_KNMI_Stations[[#This Row],[Gewogen factor]]</f>
        <v>0</v>
      </c>
      <c r="P5350" s="89" cm="1">
        <f t="array" ref="P5350">IF(ISNUMBER(_34_KNMI_Stations[[#This Row],[Etmaal temperatuur °C]]),IF(_34_KNMI_Stations[[#This Row],[Etmaal temperatuur °C]]&gt;stookgrens[],_34_KNMI_Stations[[#This Row],[Etmaal temperatuur °C]]-stookgrens[],0),"")</f>
        <v>4.1000000000000014</v>
      </c>
    </row>
    <row r="5351" spans="1:16" x14ac:dyDescent="0.25">
      <c r="A5351">
        <v>277</v>
      </c>
      <c r="B5351" s="110">
        <v>45859</v>
      </c>
      <c r="C5351" s="89">
        <v>4.3</v>
      </c>
      <c r="D5351" s="89">
        <v>20.2</v>
      </c>
      <c r="E5351" s="96">
        <v>1969</v>
      </c>
      <c r="F5351" s="89">
        <v>0.7</v>
      </c>
      <c r="G5351" s="89"/>
      <c r="H5351">
        <v>0.8</v>
      </c>
      <c r="I5351" t="s">
        <v>13</v>
      </c>
      <c r="J5351">
        <v>0.8</v>
      </c>
      <c r="K5351">
        <v>7</v>
      </c>
      <c r="L5351">
        <v>2025</v>
      </c>
      <c r="M5351" t="s">
        <v>358</v>
      </c>
      <c r="N5351" s="89" cm="1">
        <f t="array" ref="N5351">IF(ISNUMBER(_34_KNMI_Stations[[#This Row],[Etmaal temperatuur °C]]),IF(_34_KNMI_Stations[[#This Row],[Etmaal temperatuur °C]]&lt;stookgrens[],stookgrens[]-_34_KNMI_Stations[[#This Row],[Etmaal temperatuur °C]],0),"")</f>
        <v>0</v>
      </c>
      <c r="O5351" s="89">
        <f>_34_KNMI_Stations[[#This Row],[graaddagen]]*_34_KNMI_Stations[[#This Row],[Gewogen factor]]</f>
        <v>0</v>
      </c>
      <c r="P5351" s="89" cm="1">
        <f t="array" ref="P5351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5352" spans="1:16" x14ac:dyDescent="0.25">
      <c r="A5352">
        <v>277</v>
      </c>
      <c r="B5352" s="110">
        <v>45860</v>
      </c>
      <c r="C5352" s="89">
        <v>6.7</v>
      </c>
      <c r="D5352" s="89">
        <v>19.2</v>
      </c>
      <c r="E5352" s="96">
        <v>1513</v>
      </c>
      <c r="F5352" s="89">
        <v>12.8</v>
      </c>
      <c r="G5352" s="89"/>
      <c r="H5352">
        <v>0.82</v>
      </c>
      <c r="I5352" t="s">
        <v>13</v>
      </c>
      <c r="J5352">
        <v>0.8</v>
      </c>
      <c r="K5352">
        <v>7</v>
      </c>
      <c r="L5352">
        <v>2025</v>
      </c>
      <c r="M5352" t="s">
        <v>358</v>
      </c>
      <c r="N5352" s="89" cm="1">
        <f t="array" ref="N5352">IF(ISNUMBER(_34_KNMI_Stations[[#This Row],[Etmaal temperatuur °C]]),IF(_34_KNMI_Stations[[#This Row],[Etmaal temperatuur °C]]&lt;stookgrens[],stookgrens[]-_34_KNMI_Stations[[#This Row],[Etmaal temperatuur °C]],0),"")</f>
        <v>0</v>
      </c>
      <c r="O5352" s="89">
        <f>_34_KNMI_Stations[[#This Row],[graaddagen]]*_34_KNMI_Stations[[#This Row],[Gewogen factor]]</f>
        <v>0</v>
      </c>
      <c r="P5352" s="89" cm="1">
        <f t="array" ref="P5352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5353" spans="1:16" x14ac:dyDescent="0.25">
      <c r="A5353">
        <v>277</v>
      </c>
      <c r="B5353" s="110">
        <v>45861</v>
      </c>
      <c r="C5353" s="89">
        <v>7.5</v>
      </c>
      <c r="D5353" s="89">
        <v>19.8</v>
      </c>
      <c r="E5353" s="96">
        <v>2126</v>
      </c>
      <c r="F5353" s="89">
        <v>0.8</v>
      </c>
      <c r="G5353" s="89"/>
      <c r="H5353">
        <v>0.8</v>
      </c>
      <c r="I5353" t="s">
        <v>13</v>
      </c>
      <c r="J5353">
        <v>0.8</v>
      </c>
      <c r="K5353">
        <v>7</v>
      </c>
      <c r="L5353">
        <v>2025</v>
      </c>
      <c r="M5353" t="s">
        <v>358</v>
      </c>
      <c r="N5353" s="89" cm="1">
        <f t="array" ref="N5353">IF(ISNUMBER(_34_KNMI_Stations[[#This Row],[Etmaal temperatuur °C]]),IF(_34_KNMI_Stations[[#This Row],[Etmaal temperatuur °C]]&lt;stookgrens[],stookgrens[]-_34_KNMI_Stations[[#This Row],[Etmaal temperatuur °C]],0),"")</f>
        <v>0</v>
      </c>
      <c r="O5353" s="89">
        <f>_34_KNMI_Stations[[#This Row],[graaddagen]]*_34_KNMI_Stations[[#This Row],[Gewogen factor]]</f>
        <v>0</v>
      </c>
      <c r="P5353" s="89" cm="1">
        <f t="array" ref="P5353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5354" spans="1:16" x14ac:dyDescent="0.25">
      <c r="A5354">
        <v>277</v>
      </c>
      <c r="B5354" s="110">
        <v>45862</v>
      </c>
      <c r="C5354" s="89">
        <v>5.7</v>
      </c>
      <c r="D5354" s="89">
        <v>19.5</v>
      </c>
      <c r="E5354" s="96">
        <v>1011</v>
      </c>
      <c r="F5354" s="89">
        <v>0.2</v>
      </c>
      <c r="G5354" s="89"/>
      <c r="H5354">
        <v>0.84</v>
      </c>
      <c r="I5354" t="s">
        <v>13</v>
      </c>
      <c r="J5354">
        <v>0.8</v>
      </c>
      <c r="K5354">
        <v>7</v>
      </c>
      <c r="L5354">
        <v>2025</v>
      </c>
      <c r="M5354" t="s">
        <v>358</v>
      </c>
      <c r="N5354" s="89" cm="1">
        <f t="array" ref="N5354">IF(ISNUMBER(_34_KNMI_Stations[[#This Row],[Etmaal temperatuur °C]]),IF(_34_KNMI_Stations[[#This Row],[Etmaal temperatuur °C]]&lt;stookgrens[],stookgrens[]-_34_KNMI_Stations[[#This Row],[Etmaal temperatuur °C]],0),"")</f>
        <v>0</v>
      </c>
      <c r="O5354" s="89">
        <f>_34_KNMI_Stations[[#This Row],[graaddagen]]*_34_KNMI_Stations[[#This Row],[Gewogen factor]]</f>
        <v>0</v>
      </c>
      <c r="P5354" s="89" cm="1">
        <f t="array" ref="P5354">IF(ISNUMBER(_34_KNMI_Stations[[#This Row],[Etmaal temperatuur °C]]),IF(_34_KNMI_Stations[[#This Row],[Etmaal temperatuur °C]]&gt;stookgrens[],_34_KNMI_Stations[[#This Row],[Etmaal temperatuur °C]]-stookgrens[],0),"")</f>
        <v>1.5</v>
      </c>
    </row>
    <row r="5355" spans="1:16" x14ac:dyDescent="0.25">
      <c r="A5355">
        <v>277</v>
      </c>
      <c r="B5355" s="110">
        <v>45863</v>
      </c>
      <c r="C5355" s="89">
        <v>5.0999999999999996</v>
      </c>
      <c r="D5355" s="89">
        <v>18.8</v>
      </c>
      <c r="E5355" s="96">
        <v>1375</v>
      </c>
      <c r="F5355" s="89">
        <v>-0.1</v>
      </c>
      <c r="G5355" s="89"/>
      <c r="H5355">
        <v>0.8</v>
      </c>
      <c r="I5355" t="s">
        <v>13</v>
      </c>
      <c r="J5355">
        <v>0.8</v>
      </c>
      <c r="K5355">
        <v>7</v>
      </c>
      <c r="L5355">
        <v>2025</v>
      </c>
      <c r="M5355" t="s">
        <v>358</v>
      </c>
      <c r="N5355" s="89" cm="1">
        <f t="array" ref="N5355">IF(ISNUMBER(_34_KNMI_Stations[[#This Row],[Etmaal temperatuur °C]]),IF(_34_KNMI_Stations[[#This Row],[Etmaal temperatuur °C]]&lt;stookgrens[],stookgrens[]-_34_KNMI_Stations[[#This Row],[Etmaal temperatuur °C]],0),"")</f>
        <v>0</v>
      </c>
      <c r="O5355" s="89">
        <f>_34_KNMI_Stations[[#This Row],[graaddagen]]*_34_KNMI_Stations[[#This Row],[Gewogen factor]]</f>
        <v>0</v>
      </c>
      <c r="P5355" s="89" cm="1">
        <f t="array" ref="P5355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5356" spans="1:16" x14ac:dyDescent="0.25">
      <c r="A5356">
        <v>277</v>
      </c>
      <c r="B5356" s="110">
        <v>45864</v>
      </c>
      <c r="C5356" s="89">
        <v>3.5</v>
      </c>
      <c r="D5356" s="89">
        <v>19.600000000000001</v>
      </c>
      <c r="E5356" s="96">
        <v>1285</v>
      </c>
      <c r="F5356" s="89">
        <v>0.2</v>
      </c>
      <c r="G5356" s="89"/>
      <c r="H5356">
        <v>0.81</v>
      </c>
      <c r="I5356" t="s">
        <v>13</v>
      </c>
      <c r="J5356">
        <v>0.8</v>
      </c>
      <c r="K5356">
        <v>7</v>
      </c>
      <c r="L5356">
        <v>2025</v>
      </c>
      <c r="M5356" t="s">
        <v>358</v>
      </c>
      <c r="N5356" s="89" cm="1">
        <f t="array" ref="N5356">IF(ISNUMBER(_34_KNMI_Stations[[#This Row],[Etmaal temperatuur °C]]),IF(_34_KNMI_Stations[[#This Row],[Etmaal temperatuur °C]]&lt;stookgrens[],stookgrens[]-_34_KNMI_Stations[[#This Row],[Etmaal temperatuur °C]],0),"")</f>
        <v>0</v>
      </c>
      <c r="O5356" s="89">
        <f>_34_KNMI_Stations[[#This Row],[graaddagen]]*_34_KNMI_Stations[[#This Row],[Gewogen factor]]</f>
        <v>0</v>
      </c>
      <c r="P5356" s="89" cm="1">
        <f t="array" ref="P5356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5357" spans="1:16" x14ac:dyDescent="0.25">
      <c r="A5357">
        <v>277</v>
      </c>
      <c r="B5357" s="110">
        <v>45865</v>
      </c>
      <c r="C5357" s="89">
        <v>6.2</v>
      </c>
      <c r="D5357" s="89">
        <v>18.899999999999999</v>
      </c>
      <c r="E5357" s="96">
        <v>1805</v>
      </c>
      <c r="F5357" s="89">
        <v>1.3</v>
      </c>
      <c r="G5357" s="89"/>
      <c r="H5357">
        <v>0.7</v>
      </c>
      <c r="I5357" t="s">
        <v>13</v>
      </c>
      <c r="J5357">
        <v>0.8</v>
      </c>
      <c r="K5357">
        <v>7</v>
      </c>
      <c r="L5357">
        <v>2025</v>
      </c>
      <c r="M5357" t="s">
        <v>358</v>
      </c>
      <c r="N5357" s="89" cm="1">
        <f t="array" ref="N5357">IF(ISNUMBER(_34_KNMI_Stations[[#This Row],[Etmaal temperatuur °C]]),IF(_34_KNMI_Stations[[#This Row],[Etmaal temperatuur °C]]&lt;stookgrens[],stookgrens[]-_34_KNMI_Stations[[#This Row],[Etmaal temperatuur °C]],0),"")</f>
        <v>0</v>
      </c>
      <c r="O5357" s="89">
        <f>_34_KNMI_Stations[[#This Row],[graaddagen]]*_34_KNMI_Stations[[#This Row],[Gewogen factor]]</f>
        <v>0</v>
      </c>
      <c r="P5357" s="89" cm="1">
        <f t="array" ref="P5357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5358" spans="1:16" x14ac:dyDescent="0.25">
      <c r="A5358">
        <v>277</v>
      </c>
      <c r="B5358" s="110">
        <v>45866</v>
      </c>
      <c r="C5358" s="89">
        <v>8.1</v>
      </c>
      <c r="D5358" s="89">
        <v>18.8</v>
      </c>
      <c r="E5358" s="96">
        <v>2379</v>
      </c>
      <c r="F5358" s="89">
        <v>-0.1</v>
      </c>
      <c r="G5358" s="89"/>
      <c r="H5358">
        <v>0.71</v>
      </c>
      <c r="I5358" t="s">
        <v>13</v>
      </c>
      <c r="J5358">
        <v>0.8</v>
      </c>
      <c r="K5358">
        <v>7</v>
      </c>
      <c r="L5358">
        <v>2025</v>
      </c>
      <c r="M5358" t="s">
        <v>359</v>
      </c>
      <c r="N5358" s="89" cm="1">
        <f t="array" ref="N5358">IF(ISNUMBER(_34_KNMI_Stations[[#This Row],[Etmaal temperatuur °C]]),IF(_34_KNMI_Stations[[#This Row],[Etmaal temperatuur °C]]&lt;stookgrens[],stookgrens[]-_34_KNMI_Stations[[#This Row],[Etmaal temperatuur °C]],0),"")</f>
        <v>0</v>
      </c>
      <c r="O5358" s="89">
        <f>_34_KNMI_Stations[[#This Row],[graaddagen]]*_34_KNMI_Stations[[#This Row],[Gewogen factor]]</f>
        <v>0</v>
      </c>
      <c r="P5358" s="89" cm="1">
        <f t="array" ref="P5358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5359" spans="1:16" x14ac:dyDescent="0.25">
      <c r="A5359">
        <v>277</v>
      </c>
      <c r="B5359" s="110">
        <v>45867</v>
      </c>
      <c r="C5359" s="89">
        <v>8.1999999999999993</v>
      </c>
      <c r="D5359" s="89">
        <v>17.600000000000001</v>
      </c>
      <c r="E5359" s="96">
        <v>1474</v>
      </c>
      <c r="F5359" s="89">
        <v>3.7</v>
      </c>
      <c r="G5359" s="89"/>
      <c r="H5359">
        <v>0.7</v>
      </c>
      <c r="I5359" t="s">
        <v>13</v>
      </c>
      <c r="J5359">
        <v>0.8</v>
      </c>
      <c r="K5359">
        <v>7</v>
      </c>
      <c r="L5359">
        <v>2025</v>
      </c>
      <c r="M5359" t="s">
        <v>359</v>
      </c>
      <c r="N5359" s="89" cm="1">
        <f t="array" ref="N5359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5359" s="89">
        <f>_34_KNMI_Stations[[#This Row],[graaddagen]]*_34_KNMI_Stations[[#This Row],[Gewogen factor]]</f>
        <v>0.3199999999999989</v>
      </c>
      <c r="P5359" s="89" cm="1">
        <f t="array" ref="P5359">IF(ISNUMBER(_34_KNMI_Stations[[#This Row],[Etmaal temperatuur °C]]),IF(_34_KNMI_Stations[[#This Row],[Etmaal temperatuur °C]]&gt;stookgrens[],_34_KNMI_Stations[[#This Row],[Etmaal temperatuur °C]]-stookgrens[],0),"")</f>
        <v>0</v>
      </c>
    </row>
    <row r="5360" spans="1:16" x14ac:dyDescent="0.25">
      <c r="A5360">
        <v>277</v>
      </c>
      <c r="B5360" s="110">
        <v>45868</v>
      </c>
      <c r="C5360" s="89">
        <v>10.4</v>
      </c>
      <c r="D5360" s="89">
        <v>17.3</v>
      </c>
      <c r="E5360" s="96">
        <v>791</v>
      </c>
      <c r="F5360" s="89">
        <v>3.6</v>
      </c>
      <c r="G5360" s="89"/>
      <c r="H5360">
        <v>0.73</v>
      </c>
      <c r="I5360" t="s">
        <v>13</v>
      </c>
      <c r="J5360">
        <v>0.8</v>
      </c>
      <c r="K5360">
        <v>7</v>
      </c>
      <c r="L5360">
        <v>2025</v>
      </c>
      <c r="M5360" t="s">
        <v>359</v>
      </c>
      <c r="N5360" s="89" cm="1">
        <f t="array" ref="N5360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5360" s="89">
        <f>_34_KNMI_Stations[[#This Row],[graaddagen]]*_34_KNMI_Stations[[#This Row],[Gewogen factor]]</f>
        <v>0.5599999999999995</v>
      </c>
      <c r="P5360" s="89" cm="1">
        <f t="array" ref="P5360">IF(ISNUMBER(_34_KNMI_Stations[[#This Row],[Etmaal temperatuur °C]]),IF(_34_KNMI_Stations[[#This Row],[Etmaal temperatuur °C]]&gt;stookgrens[],_34_KNMI_Stations[[#This Row],[Etmaal temperatuur °C]]-stookgrens[],0),"")</f>
        <v>0</v>
      </c>
    </row>
    <row r="5361" spans="1:16" x14ac:dyDescent="0.25">
      <c r="A5361">
        <v>277</v>
      </c>
      <c r="B5361" s="110">
        <v>45869</v>
      </c>
      <c r="C5361" s="89">
        <v>7.9</v>
      </c>
      <c r="D5361" s="89">
        <v>17.899999999999999</v>
      </c>
      <c r="E5361" s="96">
        <v>1646</v>
      </c>
      <c r="F5361" s="89">
        <v>1</v>
      </c>
      <c r="G5361" s="89"/>
      <c r="H5361">
        <v>0.76</v>
      </c>
      <c r="I5361" t="s">
        <v>13</v>
      </c>
      <c r="J5361">
        <v>0.8</v>
      </c>
      <c r="K5361">
        <v>7</v>
      </c>
      <c r="L5361">
        <v>2025</v>
      </c>
      <c r="M5361" t="s">
        <v>359</v>
      </c>
      <c r="N5361" s="89" cm="1">
        <f t="array" ref="N5361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5361" s="89">
        <f>_34_KNMI_Stations[[#This Row],[graaddagen]]*_34_KNMI_Stations[[#This Row],[Gewogen factor]]</f>
        <v>8.000000000000114E-2</v>
      </c>
      <c r="P5361" s="89" cm="1">
        <f t="array" ref="P5361">IF(ISNUMBER(_34_KNMI_Stations[[#This Row],[Etmaal temperatuur °C]]),IF(_34_KNMI_Stations[[#This Row],[Etmaal temperatuur °C]]&gt;stookgrens[],_34_KNMI_Stations[[#This Row],[Etmaal temperatuur °C]]-stookgrens[],0),"")</f>
        <v>0</v>
      </c>
    </row>
    <row r="5362" spans="1:16" x14ac:dyDescent="0.25">
      <c r="A5362">
        <v>277</v>
      </c>
      <c r="B5362" s="110">
        <v>45870</v>
      </c>
      <c r="C5362" s="89">
        <v>6.5</v>
      </c>
      <c r="D5362" s="89">
        <v>17.100000000000001</v>
      </c>
      <c r="E5362" s="96">
        <v>1494</v>
      </c>
      <c r="F5362" s="89">
        <v>12.8</v>
      </c>
      <c r="G5362" s="89"/>
      <c r="H5362">
        <v>0.85</v>
      </c>
      <c r="I5362" t="s">
        <v>13</v>
      </c>
      <c r="J5362">
        <v>0.8</v>
      </c>
      <c r="K5362">
        <v>8</v>
      </c>
      <c r="L5362">
        <v>2025</v>
      </c>
      <c r="M5362" t="s">
        <v>359</v>
      </c>
      <c r="N5362" s="89" cm="1">
        <f t="array" ref="N5362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5362" s="89">
        <f>_34_KNMI_Stations[[#This Row],[graaddagen]]*_34_KNMI_Stations[[#This Row],[Gewogen factor]]</f>
        <v>0.71999999999999886</v>
      </c>
      <c r="P5362" s="89" cm="1">
        <f t="array" ref="P5362">IF(ISNUMBER(_34_KNMI_Stations[[#This Row],[Etmaal temperatuur °C]]),IF(_34_KNMI_Stations[[#This Row],[Etmaal temperatuur °C]]&gt;stookgrens[],_34_KNMI_Stations[[#This Row],[Etmaal temperatuur °C]]-stookgrens[],0),"")</f>
        <v>0</v>
      </c>
    </row>
    <row r="5363" spans="1:16" x14ac:dyDescent="0.25">
      <c r="A5363">
        <v>277</v>
      </c>
      <c r="B5363" s="110">
        <v>45871</v>
      </c>
      <c r="C5363" s="89">
        <v>9</v>
      </c>
      <c r="D5363" s="89">
        <v>17.100000000000001</v>
      </c>
      <c r="E5363" s="96">
        <v>1052</v>
      </c>
      <c r="F5363" s="89">
        <v>17.100000000000001</v>
      </c>
      <c r="G5363" s="89"/>
      <c r="H5363">
        <v>0.81</v>
      </c>
      <c r="I5363" t="s">
        <v>13</v>
      </c>
      <c r="J5363">
        <v>0.8</v>
      </c>
      <c r="K5363">
        <v>8</v>
      </c>
      <c r="L5363">
        <v>2025</v>
      </c>
      <c r="M5363" t="s">
        <v>359</v>
      </c>
      <c r="N5363" s="89" cm="1">
        <f t="array" ref="N5363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5363" s="89">
        <f>_34_KNMI_Stations[[#This Row],[graaddagen]]*_34_KNMI_Stations[[#This Row],[Gewogen factor]]</f>
        <v>0.71999999999999886</v>
      </c>
      <c r="P5363" s="89" cm="1">
        <f t="array" ref="P5363">IF(ISNUMBER(_34_KNMI_Stations[[#This Row],[Etmaal temperatuur °C]]),IF(_34_KNMI_Stations[[#This Row],[Etmaal temperatuur °C]]&gt;stookgrens[],_34_KNMI_Stations[[#This Row],[Etmaal temperatuur °C]]-stookgrens[],0),"")</f>
        <v>0</v>
      </c>
    </row>
    <row r="5364" spans="1:16" x14ac:dyDescent="0.25">
      <c r="A5364">
        <v>277</v>
      </c>
      <c r="B5364" s="110">
        <v>45872</v>
      </c>
      <c r="C5364" s="89">
        <v>7.7</v>
      </c>
      <c r="D5364" s="89">
        <v>17.8</v>
      </c>
      <c r="E5364" s="96">
        <v>1889</v>
      </c>
      <c r="F5364" s="89">
        <v>4.9000000000000004</v>
      </c>
      <c r="G5364" s="89"/>
      <c r="H5364">
        <v>0.77</v>
      </c>
      <c r="I5364" t="s">
        <v>13</v>
      </c>
      <c r="J5364">
        <v>0.8</v>
      </c>
      <c r="K5364">
        <v>8</v>
      </c>
      <c r="L5364">
        <v>2025</v>
      </c>
      <c r="M5364" t="s">
        <v>359</v>
      </c>
      <c r="N5364" s="89" cm="1">
        <f t="array" ref="N5364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5364" s="89">
        <f>_34_KNMI_Stations[[#This Row],[graaddagen]]*_34_KNMI_Stations[[#This Row],[Gewogen factor]]</f>
        <v>0.15999999999999945</v>
      </c>
      <c r="P5364" s="89" cm="1">
        <f t="array" ref="P5364">IF(ISNUMBER(_34_KNMI_Stations[[#This Row],[Etmaal temperatuur °C]]),IF(_34_KNMI_Stations[[#This Row],[Etmaal temperatuur °C]]&gt;stookgrens[],_34_KNMI_Stations[[#This Row],[Etmaal temperatuur °C]]-stookgrens[],0),"")</f>
        <v>0</v>
      </c>
    </row>
    <row r="5365" spans="1:16" x14ac:dyDescent="0.25">
      <c r="A5365">
        <v>277</v>
      </c>
      <c r="B5365" s="110">
        <v>45873</v>
      </c>
      <c r="C5365" s="89">
        <v>7</v>
      </c>
      <c r="D5365" s="89">
        <v>18.7</v>
      </c>
      <c r="E5365" s="96">
        <v>1280</v>
      </c>
      <c r="F5365" s="89">
        <v>3.7</v>
      </c>
      <c r="G5365" s="89"/>
      <c r="H5365">
        <v>0.8</v>
      </c>
      <c r="I5365" t="s">
        <v>13</v>
      </c>
      <c r="J5365">
        <v>0.8</v>
      </c>
      <c r="K5365">
        <v>8</v>
      </c>
      <c r="L5365">
        <v>2025</v>
      </c>
      <c r="M5365" t="s">
        <v>360</v>
      </c>
      <c r="N5365" s="89" cm="1">
        <f t="array" ref="N5365">IF(ISNUMBER(_34_KNMI_Stations[[#This Row],[Etmaal temperatuur °C]]),IF(_34_KNMI_Stations[[#This Row],[Etmaal temperatuur °C]]&lt;stookgrens[],stookgrens[]-_34_KNMI_Stations[[#This Row],[Etmaal temperatuur °C]],0),"")</f>
        <v>0</v>
      </c>
      <c r="O5365" s="89">
        <f>_34_KNMI_Stations[[#This Row],[graaddagen]]*_34_KNMI_Stations[[#This Row],[Gewogen factor]]</f>
        <v>0</v>
      </c>
      <c r="P5365" s="89" cm="1">
        <f t="array" ref="P5365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5366" spans="1:16" x14ac:dyDescent="0.25">
      <c r="A5366">
        <v>277</v>
      </c>
      <c r="B5366" s="110">
        <v>45874</v>
      </c>
      <c r="C5366" s="89">
        <v>9.4</v>
      </c>
      <c r="D5366" s="89">
        <v>17.100000000000001</v>
      </c>
      <c r="E5366" s="96">
        <v>1917</v>
      </c>
      <c r="F5366" s="89">
        <v>0.8</v>
      </c>
      <c r="G5366" s="89"/>
      <c r="H5366">
        <v>0.69</v>
      </c>
      <c r="I5366" t="s">
        <v>13</v>
      </c>
      <c r="J5366">
        <v>0.8</v>
      </c>
      <c r="K5366">
        <v>8</v>
      </c>
      <c r="L5366">
        <v>2025</v>
      </c>
      <c r="M5366" t="s">
        <v>360</v>
      </c>
      <c r="N5366" s="89" cm="1">
        <f t="array" ref="N5366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5366" s="89">
        <f>_34_KNMI_Stations[[#This Row],[graaddagen]]*_34_KNMI_Stations[[#This Row],[Gewogen factor]]</f>
        <v>0.71999999999999886</v>
      </c>
      <c r="P5366" s="89" cm="1">
        <f t="array" ref="P5366">IF(ISNUMBER(_34_KNMI_Stations[[#This Row],[Etmaal temperatuur °C]]),IF(_34_KNMI_Stations[[#This Row],[Etmaal temperatuur °C]]&gt;stookgrens[],_34_KNMI_Stations[[#This Row],[Etmaal temperatuur °C]]-stookgrens[],0),"")</f>
        <v>0</v>
      </c>
    </row>
    <row r="5367" spans="1:16" x14ac:dyDescent="0.25">
      <c r="A5367">
        <v>277</v>
      </c>
      <c r="B5367" s="110">
        <v>45875</v>
      </c>
      <c r="C5367" s="89">
        <v>6</v>
      </c>
      <c r="D5367" s="89">
        <v>16.7</v>
      </c>
      <c r="E5367" s="96">
        <v>1936</v>
      </c>
      <c r="F5367" s="89">
        <v>0</v>
      </c>
      <c r="G5367" s="89"/>
      <c r="H5367">
        <v>0.75</v>
      </c>
      <c r="I5367" t="s">
        <v>13</v>
      </c>
      <c r="J5367">
        <v>0.8</v>
      </c>
      <c r="K5367">
        <v>8</v>
      </c>
      <c r="L5367">
        <v>2025</v>
      </c>
      <c r="M5367" t="s">
        <v>360</v>
      </c>
      <c r="N5367" s="89" cm="1">
        <f t="array" ref="N5367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5367" s="89">
        <f>_34_KNMI_Stations[[#This Row],[graaddagen]]*_34_KNMI_Stations[[#This Row],[Gewogen factor]]</f>
        <v>1.0400000000000007</v>
      </c>
      <c r="P5367" s="89" cm="1">
        <f t="array" ref="P5367">IF(ISNUMBER(_34_KNMI_Stations[[#This Row],[Etmaal temperatuur °C]]),IF(_34_KNMI_Stations[[#This Row],[Etmaal temperatuur °C]]&gt;stookgrens[],_34_KNMI_Stations[[#This Row],[Etmaal temperatuur °C]]-stookgrens[],0),"")</f>
        <v>0</v>
      </c>
    </row>
    <row r="5368" spans="1:16" x14ac:dyDescent="0.25">
      <c r="A5368">
        <v>277</v>
      </c>
      <c r="B5368" s="110">
        <v>45876</v>
      </c>
      <c r="C5368" s="89">
        <v>4.5</v>
      </c>
      <c r="D5368" s="89">
        <v>17.7</v>
      </c>
      <c r="E5368" s="96">
        <v>1677</v>
      </c>
      <c r="F5368" s="89">
        <v>0</v>
      </c>
      <c r="G5368" s="89"/>
      <c r="H5368">
        <v>0.74</v>
      </c>
      <c r="I5368" t="s">
        <v>13</v>
      </c>
      <c r="J5368">
        <v>0.8</v>
      </c>
      <c r="K5368">
        <v>8</v>
      </c>
      <c r="L5368">
        <v>2025</v>
      </c>
      <c r="M5368" t="s">
        <v>360</v>
      </c>
      <c r="N5368" s="89" cm="1">
        <f t="array" ref="N5368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5368" s="89">
        <f>_34_KNMI_Stations[[#This Row],[graaddagen]]*_34_KNMI_Stations[[#This Row],[Gewogen factor]]</f>
        <v>0.24000000000000057</v>
      </c>
      <c r="P5368" s="89" cm="1">
        <f t="array" ref="P5368">IF(ISNUMBER(_34_KNMI_Stations[[#This Row],[Etmaal temperatuur °C]]),IF(_34_KNMI_Stations[[#This Row],[Etmaal temperatuur °C]]&gt;stookgrens[],_34_KNMI_Stations[[#This Row],[Etmaal temperatuur °C]]-stookgrens[],0),"")</f>
        <v>0</v>
      </c>
    </row>
    <row r="5369" spans="1:16" x14ac:dyDescent="0.25">
      <c r="A5369">
        <v>277</v>
      </c>
      <c r="B5369" s="110">
        <v>45877</v>
      </c>
      <c r="C5369" s="89">
        <v>4.2</v>
      </c>
      <c r="D5369" s="89">
        <v>18.5</v>
      </c>
      <c r="E5369" s="96">
        <v>2380</v>
      </c>
      <c r="F5369" s="89">
        <v>0</v>
      </c>
      <c r="G5369" s="89"/>
      <c r="H5369">
        <v>0.77</v>
      </c>
      <c r="I5369" t="s">
        <v>13</v>
      </c>
      <c r="J5369">
        <v>0.8</v>
      </c>
      <c r="K5369">
        <v>8</v>
      </c>
      <c r="L5369">
        <v>2025</v>
      </c>
      <c r="M5369" t="s">
        <v>360</v>
      </c>
      <c r="N5369" s="89" cm="1">
        <f t="array" ref="N5369">IF(ISNUMBER(_34_KNMI_Stations[[#This Row],[Etmaal temperatuur °C]]),IF(_34_KNMI_Stations[[#This Row],[Etmaal temperatuur °C]]&lt;stookgrens[],stookgrens[]-_34_KNMI_Stations[[#This Row],[Etmaal temperatuur °C]],0),"")</f>
        <v>0</v>
      </c>
      <c r="O5369" s="89">
        <f>_34_KNMI_Stations[[#This Row],[graaddagen]]*_34_KNMI_Stations[[#This Row],[Gewogen factor]]</f>
        <v>0</v>
      </c>
      <c r="P5369" s="89" cm="1">
        <f t="array" ref="P5369">IF(ISNUMBER(_34_KNMI_Stations[[#This Row],[Etmaal temperatuur °C]]),IF(_34_KNMI_Stations[[#This Row],[Etmaal temperatuur °C]]&gt;stookgrens[],_34_KNMI_Stations[[#This Row],[Etmaal temperatuur °C]]-stookgrens[],0),"")</f>
        <v>0.5</v>
      </c>
    </row>
    <row r="5370" spans="1:16" x14ac:dyDescent="0.25">
      <c r="A5370">
        <v>277</v>
      </c>
      <c r="B5370" s="110">
        <v>45878</v>
      </c>
      <c r="C5370" s="89">
        <v>4.9000000000000004</v>
      </c>
      <c r="D5370" s="89">
        <v>18</v>
      </c>
      <c r="E5370" s="96">
        <v>2036</v>
      </c>
      <c r="F5370" s="89">
        <v>0</v>
      </c>
      <c r="G5370" s="89"/>
      <c r="H5370">
        <v>0.77</v>
      </c>
      <c r="I5370" t="s">
        <v>13</v>
      </c>
      <c r="J5370">
        <v>0.8</v>
      </c>
      <c r="K5370">
        <v>8</v>
      </c>
      <c r="L5370">
        <v>2025</v>
      </c>
      <c r="M5370" t="s">
        <v>360</v>
      </c>
      <c r="N5370" s="89" cm="1">
        <f t="array" ref="N5370">IF(ISNUMBER(_34_KNMI_Stations[[#This Row],[Etmaal temperatuur °C]]),IF(_34_KNMI_Stations[[#This Row],[Etmaal temperatuur °C]]&lt;stookgrens[],stookgrens[]-_34_KNMI_Stations[[#This Row],[Etmaal temperatuur °C]],0),"")</f>
        <v>0</v>
      </c>
      <c r="O5370" s="89">
        <f>_34_KNMI_Stations[[#This Row],[graaddagen]]*_34_KNMI_Stations[[#This Row],[Gewogen factor]]</f>
        <v>0</v>
      </c>
      <c r="P5370" s="89" cm="1">
        <f t="array" ref="P5370">IF(ISNUMBER(_34_KNMI_Stations[[#This Row],[Etmaal temperatuur °C]]),IF(_34_KNMI_Stations[[#This Row],[Etmaal temperatuur °C]]&gt;stookgrens[],_34_KNMI_Stations[[#This Row],[Etmaal temperatuur °C]]-stookgrens[],0),"")</f>
        <v>0</v>
      </c>
    </row>
    <row r="5371" spans="1:16" x14ac:dyDescent="0.25">
      <c r="A5371">
        <v>277</v>
      </c>
      <c r="B5371" s="110">
        <v>45879</v>
      </c>
      <c r="C5371" s="89">
        <v>3.6</v>
      </c>
      <c r="D5371" s="89">
        <v>17.899999999999999</v>
      </c>
      <c r="E5371" s="96">
        <v>2515</v>
      </c>
      <c r="F5371" s="89">
        <v>0</v>
      </c>
      <c r="G5371" s="89"/>
      <c r="H5371">
        <v>0.72</v>
      </c>
      <c r="I5371" t="s">
        <v>13</v>
      </c>
      <c r="J5371">
        <v>0.8</v>
      </c>
      <c r="K5371">
        <v>8</v>
      </c>
      <c r="L5371">
        <v>2025</v>
      </c>
      <c r="M5371" t="s">
        <v>360</v>
      </c>
      <c r="N5371" s="89" cm="1">
        <f t="array" ref="N5371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5371" s="89">
        <f>_34_KNMI_Stations[[#This Row],[graaddagen]]*_34_KNMI_Stations[[#This Row],[Gewogen factor]]</f>
        <v>8.000000000000114E-2</v>
      </c>
      <c r="P5371" s="89" cm="1">
        <f t="array" ref="P5371">IF(ISNUMBER(_34_KNMI_Stations[[#This Row],[Etmaal temperatuur °C]]),IF(_34_KNMI_Stations[[#This Row],[Etmaal temperatuur °C]]&gt;stookgrens[],_34_KNMI_Stations[[#This Row],[Etmaal temperatuur °C]]-stookgrens[],0),"")</f>
        <v>0</v>
      </c>
    </row>
    <row r="5372" spans="1:16" x14ac:dyDescent="0.25">
      <c r="A5372">
        <v>277</v>
      </c>
      <c r="B5372" s="110">
        <v>45880</v>
      </c>
      <c r="C5372" s="89">
        <v>2.9</v>
      </c>
      <c r="D5372" s="89">
        <v>18.899999999999999</v>
      </c>
      <c r="E5372" s="96">
        <v>2301</v>
      </c>
      <c r="F5372" s="89">
        <v>0</v>
      </c>
      <c r="G5372" s="89"/>
      <c r="H5372">
        <v>0.69</v>
      </c>
      <c r="I5372" t="s">
        <v>13</v>
      </c>
      <c r="J5372">
        <v>0.8</v>
      </c>
      <c r="K5372">
        <v>8</v>
      </c>
      <c r="L5372">
        <v>2025</v>
      </c>
      <c r="M5372" t="s">
        <v>361</v>
      </c>
      <c r="N5372" s="89" cm="1">
        <f t="array" ref="N5372">IF(ISNUMBER(_34_KNMI_Stations[[#This Row],[Etmaal temperatuur °C]]),IF(_34_KNMI_Stations[[#This Row],[Etmaal temperatuur °C]]&lt;stookgrens[],stookgrens[]-_34_KNMI_Stations[[#This Row],[Etmaal temperatuur °C]],0),"")</f>
        <v>0</v>
      </c>
      <c r="O5372" s="89">
        <f>_34_KNMI_Stations[[#This Row],[graaddagen]]*_34_KNMI_Stations[[#This Row],[Gewogen factor]]</f>
        <v>0</v>
      </c>
      <c r="P5372" s="89" cm="1">
        <f t="array" ref="P5372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5373" spans="1:16" x14ac:dyDescent="0.25">
      <c r="A5373">
        <v>277</v>
      </c>
      <c r="B5373" s="110">
        <v>45881</v>
      </c>
      <c r="C5373" s="89">
        <v>4.7</v>
      </c>
      <c r="D5373" s="89">
        <v>20.6</v>
      </c>
      <c r="E5373" s="96">
        <v>1727</v>
      </c>
      <c r="F5373" s="89">
        <v>0</v>
      </c>
      <c r="G5373" s="89"/>
      <c r="H5373">
        <v>0.75</v>
      </c>
      <c r="I5373" t="s">
        <v>13</v>
      </c>
      <c r="J5373">
        <v>0.8</v>
      </c>
      <c r="K5373">
        <v>8</v>
      </c>
      <c r="L5373">
        <v>2025</v>
      </c>
      <c r="M5373" t="s">
        <v>361</v>
      </c>
      <c r="N5373" s="89" cm="1">
        <f t="array" ref="N5373">IF(ISNUMBER(_34_KNMI_Stations[[#This Row],[Etmaal temperatuur °C]]),IF(_34_KNMI_Stations[[#This Row],[Etmaal temperatuur °C]]&lt;stookgrens[],stookgrens[]-_34_KNMI_Stations[[#This Row],[Etmaal temperatuur °C]],0),"")</f>
        <v>0</v>
      </c>
      <c r="O5373" s="89">
        <f>_34_KNMI_Stations[[#This Row],[graaddagen]]*_34_KNMI_Stations[[#This Row],[Gewogen factor]]</f>
        <v>0</v>
      </c>
      <c r="P5373" s="89" cm="1">
        <f t="array" ref="P5373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5374" spans="1:16" x14ac:dyDescent="0.25">
      <c r="A5374">
        <v>277</v>
      </c>
      <c r="B5374" s="110">
        <v>45882</v>
      </c>
      <c r="C5374" s="89">
        <v>2.8</v>
      </c>
      <c r="D5374" s="89">
        <v>22.8</v>
      </c>
      <c r="E5374" s="96">
        <v>2228</v>
      </c>
      <c r="F5374" s="89">
        <v>0</v>
      </c>
      <c r="G5374" s="89"/>
      <c r="H5374">
        <v>0.76</v>
      </c>
      <c r="I5374" t="s">
        <v>13</v>
      </c>
      <c r="J5374">
        <v>0.8</v>
      </c>
      <c r="K5374">
        <v>8</v>
      </c>
      <c r="L5374">
        <v>2025</v>
      </c>
      <c r="M5374" t="s">
        <v>361</v>
      </c>
      <c r="N5374" s="89" cm="1">
        <f t="array" ref="N5374">IF(ISNUMBER(_34_KNMI_Stations[[#This Row],[Etmaal temperatuur °C]]),IF(_34_KNMI_Stations[[#This Row],[Etmaal temperatuur °C]]&lt;stookgrens[],stookgrens[]-_34_KNMI_Stations[[#This Row],[Etmaal temperatuur °C]],0),"")</f>
        <v>0</v>
      </c>
      <c r="O5374" s="89">
        <f>_34_KNMI_Stations[[#This Row],[graaddagen]]*_34_KNMI_Stations[[#This Row],[Gewogen factor]]</f>
        <v>0</v>
      </c>
      <c r="P5374" s="89" cm="1">
        <f t="array" ref="P5374">IF(ISNUMBER(_34_KNMI_Stations[[#This Row],[Etmaal temperatuur °C]]),IF(_34_KNMI_Stations[[#This Row],[Etmaal temperatuur °C]]&gt;stookgrens[],_34_KNMI_Stations[[#This Row],[Etmaal temperatuur °C]]-stookgrens[],0),"")</f>
        <v>4.8000000000000007</v>
      </c>
    </row>
    <row r="5375" spans="1:16" x14ac:dyDescent="0.25">
      <c r="A5375">
        <v>277</v>
      </c>
      <c r="B5375" s="110">
        <v>45883</v>
      </c>
      <c r="C5375" s="89">
        <v>5.4</v>
      </c>
      <c r="D5375" s="89">
        <v>22.6</v>
      </c>
      <c r="E5375" s="96">
        <v>1890</v>
      </c>
      <c r="F5375" s="89">
        <v>0</v>
      </c>
      <c r="G5375" s="89"/>
      <c r="H5375">
        <v>0.81</v>
      </c>
      <c r="I5375" t="s">
        <v>13</v>
      </c>
      <c r="J5375">
        <v>0.8</v>
      </c>
      <c r="K5375">
        <v>8</v>
      </c>
      <c r="L5375">
        <v>2025</v>
      </c>
      <c r="M5375" t="s">
        <v>361</v>
      </c>
      <c r="N5375" s="89" cm="1">
        <f t="array" ref="N5375">IF(ISNUMBER(_34_KNMI_Stations[[#This Row],[Etmaal temperatuur °C]]),IF(_34_KNMI_Stations[[#This Row],[Etmaal temperatuur °C]]&lt;stookgrens[],stookgrens[]-_34_KNMI_Stations[[#This Row],[Etmaal temperatuur °C]],0),"")</f>
        <v>0</v>
      </c>
      <c r="O5375" s="89">
        <f>_34_KNMI_Stations[[#This Row],[graaddagen]]*_34_KNMI_Stations[[#This Row],[Gewogen factor]]</f>
        <v>0</v>
      </c>
      <c r="P5375" s="89" cm="1">
        <f t="array" ref="P5375">IF(ISNUMBER(_34_KNMI_Stations[[#This Row],[Etmaal temperatuur °C]]),IF(_34_KNMI_Stations[[#This Row],[Etmaal temperatuur °C]]&gt;stookgrens[],_34_KNMI_Stations[[#This Row],[Etmaal temperatuur °C]]-stookgrens[],0),"")</f>
        <v>4.6000000000000014</v>
      </c>
    </row>
    <row r="5376" spans="1:16" x14ac:dyDescent="0.25">
      <c r="A5376">
        <v>277</v>
      </c>
      <c r="B5376" s="110">
        <v>45884</v>
      </c>
      <c r="C5376" s="89">
        <v>5.5</v>
      </c>
      <c r="D5376" s="89">
        <v>20.100000000000001</v>
      </c>
      <c r="E5376" s="96">
        <v>1806</v>
      </c>
      <c r="F5376" s="89">
        <v>0</v>
      </c>
      <c r="G5376" s="89"/>
      <c r="H5376">
        <v>0.83</v>
      </c>
      <c r="I5376" t="s">
        <v>13</v>
      </c>
      <c r="J5376">
        <v>0.8</v>
      </c>
      <c r="K5376">
        <v>8</v>
      </c>
      <c r="L5376">
        <v>2025</v>
      </c>
      <c r="M5376" t="s">
        <v>361</v>
      </c>
      <c r="N5376" s="89" cm="1">
        <f t="array" ref="N5376">IF(ISNUMBER(_34_KNMI_Stations[[#This Row],[Etmaal temperatuur °C]]),IF(_34_KNMI_Stations[[#This Row],[Etmaal temperatuur °C]]&lt;stookgrens[],stookgrens[]-_34_KNMI_Stations[[#This Row],[Etmaal temperatuur °C]],0),"")</f>
        <v>0</v>
      </c>
      <c r="O5376" s="89">
        <f>_34_KNMI_Stations[[#This Row],[graaddagen]]*_34_KNMI_Stations[[#This Row],[Gewogen factor]]</f>
        <v>0</v>
      </c>
      <c r="P5376" s="89" cm="1">
        <f t="array" ref="P5376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5377" spans="1:16" x14ac:dyDescent="0.25">
      <c r="A5377">
        <v>277</v>
      </c>
      <c r="B5377" s="110">
        <v>45885</v>
      </c>
      <c r="C5377" s="89">
        <v>7.3</v>
      </c>
      <c r="D5377" s="89">
        <v>17.899999999999999</v>
      </c>
      <c r="E5377" s="96">
        <v>1427</v>
      </c>
      <c r="F5377" s="89">
        <v>0</v>
      </c>
      <c r="G5377" s="89"/>
      <c r="H5377">
        <v>0.69</v>
      </c>
      <c r="I5377" t="s">
        <v>13</v>
      </c>
      <c r="J5377">
        <v>0.8</v>
      </c>
      <c r="K5377">
        <v>8</v>
      </c>
      <c r="L5377">
        <v>2025</v>
      </c>
      <c r="M5377" t="s">
        <v>361</v>
      </c>
      <c r="N5377" s="89" cm="1">
        <f t="array" ref="N5377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5377" s="89">
        <f>_34_KNMI_Stations[[#This Row],[graaddagen]]*_34_KNMI_Stations[[#This Row],[Gewogen factor]]</f>
        <v>8.000000000000114E-2</v>
      </c>
      <c r="P5377" s="89" cm="1">
        <f t="array" ref="P5377">IF(ISNUMBER(_34_KNMI_Stations[[#This Row],[Etmaal temperatuur °C]]),IF(_34_KNMI_Stations[[#This Row],[Etmaal temperatuur °C]]&gt;stookgrens[],_34_KNMI_Stations[[#This Row],[Etmaal temperatuur °C]]-stookgrens[],0),"")</f>
        <v>0</v>
      </c>
    </row>
    <row r="5378" spans="1:16" x14ac:dyDescent="0.25">
      <c r="A5378">
        <v>277</v>
      </c>
      <c r="B5378" s="110">
        <v>45886</v>
      </c>
      <c r="C5378" s="89">
        <v>5.6</v>
      </c>
      <c r="D5378" s="89">
        <v>17.600000000000001</v>
      </c>
      <c r="E5378" s="96">
        <v>1027</v>
      </c>
      <c r="F5378" s="89">
        <v>-0.1</v>
      </c>
      <c r="G5378" s="89"/>
      <c r="H5378">
        <v>0.8</v>
      </c>
      <c r="I5378" t="s">
        <v>13</v>
      </c>
      <c r="J5378">
        <v>0.8</v>
      </c>
      <c r="K5378">
        <v>8</v>
      </c>
      <c r="L5378">
        <v>2025</v>
      </c>
      <c r="M5378" t="s">
        <v>361</v>
      </c>
      <c r="N5378" s="89" cm="1">
        <f t="array" ref="N5378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5378" s="89">
        <f>_34_KNMI_Stations[[#This Row],[graaddagen]]*_34_KNMI_Stations[[#This Row],[Gewogen factor]]</f>
        <v>0.3199999999999989</v>
      </c>
      <c r="P5378" s="89" cm="1">
        <f t="array" ref="P5378">IF(ISNUMBER(_34_KNMI_Stations[[#This Row],[Etmaal temperatuur °C]]),IF(_34_KNMI_Stations[[#This Row],[Etmaal temperatuur °C]]&gt;stookgrens[],_34_KNMI_Stations[[#This Row],[Etmaal temperatuur °C]]-stookgrens[],0),"")</f>
        <v>0</v>
      </c>
    </row>
    <row r="5379" spans="1:16" x14ac:dyDescent="0.25">
      <c r="A5379">
        <v>277</v>
      </c>
      <c r="B5379" s="110">
        <v>45887</v>
      </c>
      <c r="C5379" s="89">
        <v>3.8</v>
      </c>
      <c r="D5379" s="89">
        <v>19</v>
      </c>
      <c r="E5379" s="96">
        <v>2309</v>
      </c>
      <c r="F5379" s="89">
        <v>0</v>
      </c>
      <c r="G5379" s="89"/>
      <c r="H5379">
        <v>0.77</v>
      </c>
      <c r="I5379" t="s">
        <v>13</v>
      </c>
      <c r="J5379">
        <v>0.8</v>
      </c>
      <c r="K5379">
        <v>8</v>
      </c>
      <c r="L5379">
        <v>2025</v>
      </c>
      <c r="M5379" t="s">
        <v>362</v>
      </c>
      <c r="N5379" s="89" cm="1">
        <f t="array" ref="N5379">IF(ISNUMBER(_34_KNMI_Stations[[#This Row],[Etmaal temperatuur °C]]),IF(_34_KNMI_Stations[[#This Row],[Etmaal temperatuur °C]]&lt;stookgrens[],stookgrens[]-_34_KNMI_Stations[[#This Row],[Etmaal temperatuur °C]],0),"")</f>
        <v>0</v>
      </c>
      <c r="O5379" s="89">
        <f>_34_KNMI_Stations[[#This Row],[graaddagen]]*_34_KNMI_Stations[[#This Row],[Gewogen factor]]</f>
        <v>0</v>
      </c>
      <c r="P5379" s="89" cm="1">
        <f t="array" ref="P5379">IF(ISNUMBER(_34_KNMI_Stations[[#This Row],[Etmaal temperatuur °C]]),IF(_34_KNMI_Stations[[#This Row],[Etmaal temperatuur °C]]&gt;stookgrens[],_34_KNMI_Stations[[#This Row],[Etmaal temperatuur °C]]-stookgrens[],0),"")</f>
        <v>1</v>
      </c>
    </row>
    <row r="5380" spans="1:16" x14ac:dyDescent="0.25">
      <c r="A5380">
        <v>277</v>
      </c>
      <c r="B5380" s="110">
        <v>45888</v>
      </c>
      <c r="C5380" s="89">
        <v>5.5</v>
      </c>
      <c r="D5380" s="89">
        <v>18.5</v>
      </c>
      <c r="E5380" s="96">
        <v>1644</v>
      </c>
      <c r="F5380" s="89">
        <v>0</v>
      </c>
      <c r="G5380" s="89"/>
      <c r="H5380">
        <v>0.76</v>
      </c>
      <c r="I5380" t="s">
        <v>13</v>
      </c>
      <c r="J5380">
        <v>0.8</v>
      </c>
      <c r="K5380">
        <v>8</v>
      </c>
      <c r="L5380">
        <v>2025</v>
      </c>
      <c r="M5380" t="s">
        <v>362</v>
      </c>
      <c r="N5380" s="89" cm="1">
        <f t="array" ref="N5380">IF(ISNUMBER(_34_KNMI_Stations[[#This Row],[Etmaal temperatuur °C]]),IF(_34_KNMI_Stations[[#This Row],[Etmaal temperatuur °C]]&lt;stookgrens[],stookgrens[]-_34_KNMI_Stations[[#This Row],[Etmaal temperatuur °C]],0),"")</f>
        <v>0</v>
      </c>
      <c r="O5380" s="89">
        <f>_34_KNMI_Stations[[#This Row],[graaddagen]]*_34_KNMI_Stations[[#This Row],[Gewogen factor]]</f>
        <v>0</v>
      </c>
      <c r="P5380" s="89" cm="1">
        <f t="array" ref="P5380">IF(ISNUMBER(_34_KNMI_Stations[[#This Row],[Etmaal temperatuur °C]]),IF(_34_KNMI_Stations[[#This Row],[Etmaal temperatuur °C]]&gt;stookgrens[],_34_KNMI_Stations[[#This Row],[Etmaal temperatuur °C]]-stookgrens[],0),"")</f>
        <v>0.5</v>
      </c>
    </row>
    <row r="5381" spans="1:16" x14ac:dyDescent="0.25">
      <c r="A5381">
        <v>277</v>
      </c>
      <c r="B5381" s="110">
        <v>45889</v>
      </c>
      <c r="C5381" s="89">
        <v>7.8</v>
      </c>
      <c r="D5381" s="89">
        <v>18.7</v>
      </c>
      <c r="E5381" s="96">
        <v>2188</v>
      </c>
      <c r="F5381" s="89">
        <v>0</v>
      </c>
      <c r="G5381" s="89"/>
      <c r="H5381">
        <v>0.7</v>
      </c>
      <c r="I5381" t="s">
        <v>13</v>
      </c>
      <c r="J5381">
        <v>0.8</v>
      </c>
      <c r="K5381">
        <v>8</v>
      </c>
      <c r="L5381">
        <v>2025</v>
      </c>
      <c r="M5381" t="s">
        <v>362</v>
      </c>
      <c r="N5381" s="89" cm="1">
        <f t="array" ref="N5381">IF(ISNUMBER(_34_KNMI_Stations[[#This Row],[Etmaal temperatuur °C]]),IF(_34_KNMI_Stations[[#This Row],[Etmaal temperatuur °C]]&lt;stookgrens[],stookgrens[]-_34_KNMI_Stations[[#This Row],[Etmaal temperatuur °C]],0),"")</f>
        <v>0</v>
      </c>
      <c r="O5381" s="89">
        <f>_34_KNMI_Stations[[#This Row],[graaddagen]]*_34_KNMI_Stations[[#This Row],[Gewogen factor]]</f>
        <v>0</v>
      </c>
      <c r="P5381" s="89" cm="1">
        <f t="array" ref="P5381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5382" spans="1:16" x14ac:dyDescent="0.25">
      <c r="A5382">
        <v>277</v>
      </c>
      <c r="B5382" s="110">
        <v>45890</v>
      </c>
      <c r="C5382" s="89">
        <v>8</v>
      </c>
      <c r="D5382" s="89">
        <v>17.399999999999999</v>
      </c>
      <c r="E5382" s="96">
        <v>1657</v>
      </c>
      <c r="F5382" s="89">
        <v>0</v>
      </c>
      <c r="G5382" s="89"/>
      <c r="H5382">
        <v>0.65</v>
      </c>
      <c r="I5382" t="s">
        <v>13</v>
      </c>
      <c r="J5382">
        <v>0.8</v>
      </c>
      <c r="K5382">
        <v>8</v>
      </c>
      <c r="L5382">
        <v>2025</v>
      </c>
      <c r="M5382" t="s">
        <v>362</v>
      </c>
      <c r="N5382" s="89" cm="1">
        <f t="array" ref="N5382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5382" s="89">
        <f>_34_KNMI_Stations[[#This Row],[graaddagen]]*_34_KNMI_Stations[[#This Row],[Gewogen factor]]</f>
        <v>0.48000000000000115</v>
      </c>
      <c r="P5382" s="89" cm="1">
        <f t="array" ref="P5382">IF(ISNUMBER(_34_KNMI_Stations[[#This Row],[Etmaal temperatuur °C]]),IF(_34_KNMI_Stations[[#This Row],[Etmaal temperatuur °C]]&gt;stookgrens[],_34_KNMI_Stations[[#This Row],[Etmaal temperatuur °C]]-stookgrens[],0),"")</f>
        <v>0</v>
      </c>
    </row>
    <row r="5383" spans="1:16" x14ac:dyDescent="0.25">
      <c r="A5383">
        <v>277</v>
      </c>
      <c r="B5383" s="110">
        <v>45891</v>
      </c>
      <c r="C5383" s="89">
        <v>7.6</v>
      </c>
      <c r="D5383" s="89">
        <v>16.2</v>
      </c>
      <c r="E5383" s="96">
        <v>935</v>
      </c>
      <c r="F5383" s="89">
        <v>-0.1</v>
      </c>
      <c r="G5383" s="89"/>
      <c r="H5383">
        <v>0.63</v>
      </c>
      <c r="I5383" t="s">
        <v>13</v>
      </c>
      <c r="J5383">
        <v>0.8</v>
      </c>
      <c r="K5383">
        <v>8</v>
      </c>
      <c r="L5383">
        <v>2025</v>
      </c>
      <c r="M5383" t="s">
        <v>362</v>
      </c>
      <c r="N5383" s="89" cm="1">
        <f t="array" ref="N5383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5383" s="89">
        <f>_34_KNMI_Stations[[#This Row],[graaddagen]]*_34_KNMI_Stations[[#This Row],[Gewogen factor]]</f>
        <v>1.4400000000000006</v>
      </c>
      <c r="P5383" s="89" cm="1">
        <f t="array" ref="P5383">IF(ISNUMBER(_34_KNMI_Stations[[#This Row],[Etmaal temperatuur °C]]),IF(_34_KNMI_Stations[[#This Row],[Etmaal temperatuur °C]]&gt;stookgrens[],_34_KNMI_Stations[[#This Row],[Etmaal temperatuur °C]]-stookgrens[],0),"")</f>
        <v>0</v>
      </c>
    </row>
    <row r="5384" spans="1:16" x14ac:dyDescent="0.25">
      <c r="A5384">
        <v>277</v>
      </c>
      <c r="B5384" s="110">
        <v>45892</v>
      </c>
      <c r="C5384" s="89">
        <v>7.3</v>
      </c>
      <c r="D5384" s="89">
        <v>16.3</v>
      </c>
      <c r="E5384" s="96">
        <v>1428</v>
      </c>
      <c r="F5384" s="89">
        <v>-0.1</v>
      </c>
      <c r="G5384" s="89"/>
      <c r="H5384">
        <v>0.61</v>
      </c>
      <c r="I5384" t="s">
        <v>13</v>
      </c>
      <c r="J5384">
        <v>0.8</v>
      </c>
      <c r="K5384">
        <v>8</v>
      </c>
      <c r="L5384">
        <v>2025</v>
      </c>
      <c r="M5384" t="s">
        <v>362</v>
      </c>
      <c r="N5384" s="89" cm="1">
        <f t="array" ref="N5384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5384" s="89">
        <f>_34_KNMI_Stations[[#This Row],[graaddagen]]*_34_KNMI_Stations[[#This Row],[Gewogen factor]]</f>
        <v>1.3599999999999994</v>
      </c>
      <c r="P5384" s="89" cm="1">
        <f t="array" ref="P5384">IF(ISNUMBER(_34_KNMI_Stations[[#This Row],[Etmaal temperatuur °C]]),IF(_34_KNMI_Stations[[#This Row],[Etmaal temperatuur °C]]&gt;stookgrens[],_34_KNMI_Stations[[#This Row],[Etmaal temperatuur °C]]-stookgrens[],0),"")</f>
        <v>0</v>
      </c>
    </row>
    <row r="5385" spans="1:16" x14ac:dyDescent="0.25">
      <c r="A5385">
        <v>277</v>
      </c>
      <c r="B5385" s="110">
        <v>45893</v>
      </c>
      <c r="C5385" s="89">
        <v>4.4000000000000004</v>
      </c>
      <c r="D5385" s="89">
        <v>16.2</v>
      </c>
      <c r="E5385" s="96">
        <v>1433</v>
      </c>
      <c r="F5385" s="89">
        <v>0.2</v>
      </c>
      <c r="G5385" s="89"/>
      <c r="H5385">
        <v>0.68</v>
      </c>
      <c r="I5385" t="s">
        <v>13</v>
      </c>
      <c r="J5385">
        <v>0.8</v>
      </c>
      <c r="K5385">
        <v>8</v>
      </c>
      <c r="L5385">
        <v>2025</v>
      </c>
      <c r="M5385" t="s">
        <v>362</v>
      </c>
      <c r="N5385" s="89" cm="1">
        <f t="array" ref="N5385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5385" s="89">
        <f>_34_KNMI_Stations[[#This Row],[graaddagen]]*_34_KNMI_Stations[[#This Row],[Gewogen factor]]</f>
        <v>1.4400000000000006</v>
      </c>
      <c r="P5385" s="89" cm="1">
        <f t="array" ref="P5385">IF(ISNUMBER(_34_KNMI_Stations[[#This Row],[Etmaal temperatuur °C]]),IF(_34_KNMI_Stations[[#This Row],[Etmaal temperatuur °C]]&gt;stookgrens[],_34_KNMI_Stations[[#This Row],[Etmaal temperatuur °C]]-stookgrens[],0),"")</f>
        <v>0</v>
      </c>
    </row>
    <row r="5386" spans="1:16" x14ac:dyDescent="0.25">
      <c r="A5386">
        <v>277</v>
      </c>
      <c r="B5386" s="110">
        <v>45894</v>
      </c>
      <c r="C5386" s="89">
        <v>3.2</v>
      </c>
      <c r="D5386" s="89">
        <v>16.8</v>
      </c>
      <c r="E5386" s="96">
        <v>1509</v>
      </c>
      <c r="F5386" s="89">
        <v>0</v>
      </c>
      <c r="G5386" s="89"/>
      <c r="H5386">
        <v>0.81</v>
      </c>
      <c r="I5386" t="s">
        <v>13</v>
      </c>
      <c r="J5386">
        <v>0.8</v>
      </c>
      <c r="K5386">
        <v>8</v>
      </c>
      <c r="L5386">
        <v>2025</v>
      </c>
      <c r="M5386" t="s">
        <v>363</v>
      </c>
      <c r="N5386" s="89" cm="1">
        <f t="array" ref="N5386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5386" s="89">
        <f>_34_KNMI_Stations[[#This Row],[graaddagen]]*_34_KNMI_Stations[[#This Row],[Gewogen factor]]</f>
        <v>0.95999999999999952</v>
      </c>
      <c r="P5386" s="89" cm="1">
        <f t="array" ref="P5386">IF(ISNUMBER(_34_KNMI_Stations[[#This Row],[Etmaal temperatuur °C]]),IF(_34_KNMI_Stations[[#This Row],[Etmaal temperatuur °C]]&gt;stookgrens[],_34_KNMI_Stations[[#This Row],[Etmaal temperatuur °C]]-stookgrens[],0),"")</f>
        <v>0</v>
      </c>
    </row>
    <row r="5387" spans="1:16" x14ac:dyDescent="0.25">
      <c r="A5387">
        <v>277</v>
      </c>
      <c r="B5387" s="110">
        <v>45895</v>
      </c>
      <c r="C5387" s="89">
        <v>4.2</v>
      </c>
      <c r="D5387" s="89">
        <v>19.5</v>
      </c>
      <c r="E5387" s="96">
        <v>1519</v>
      </c>
      <c r="F5387" s="89">
        <v>0</v>
      </c>
      <c r="G5387" s="89"/>
      <c r="H5387">
        <v>0.68</v>
      </c>
      <c r="I5387" t="s">
        <v>13</v>
      </c>
      <c r="J5387">
        <v>0.8</v>
      </c>
      <c r="K5387">
        <v>8</v>
      </c>
      <c r="L5387">
        <v>2025</v>
      </c>
      <c r="M5387" t="s">
        <v>363</v>
      </c>
      <c r="N5387" s="89" cm="1">
        <f t="array" ref="N5387">IF(ISNUMBER(_34_KNMI_Stations[[#This Row],[Etmaal temperatuur °C]]),IF(_34_KNMI_Stations[[#This Row],[Etmaal temperatuur °C]]&lt;stookgrens[],stookgrens[]-_34_KNMI_Stations[[#This Row],[Etmaal temperatuur °C]],0),"")</f>
        <v>0</v>
      </c>
      <c r="O5387" s="89">
        <f>_34_KNMI_Stations[[#This Row],[graaddagen]]*_34_KNMI_Stations[[#This Row],[Gewogen factor]]</f>
        <v>0</v>
      </c>
      <c r="P5387" s="89" cm="1">
        <f t="array" ref="P5387">IF(ISNUMBER(_34_KNMI_Stations[[#This Row],[Etmaal temperatuur °C]]),IF(_34_KNMI_Stations[[#This Row],[Etmaal temperatuur °C]]&gt;stookgrens[],_34_KNMI_Stations[[#This Row],[Etmaal temperatuur °C]]-stookgrens[],0),"")</f>
        <v>1.5</v>
      </c>
    </row>
    <row r="5388" spans="1:16" x14ac:dyDescent="0.25">
      <c r="A5388">
        <v>277</v>
      </c>
      <c r="B5388" s="110">
        <v>45896</v>
      </c>
      <c r="C5388" s="89">
        <v>4</v>
      </c>
      <c r="D5388" s="89">
        <v>18.899999999999999</v>
      </c>
      <c r="E5388" s="96">
        <v>1360</v>
      </c>
      <c r="F5388" s="89">
        <v>0</v>
      </c>
      <c r="G5388" s="89"/>
      <c r="H5388">
        <v>0.83</v>
      </c>
      <c r="I5388" t="s">
        <v>13</v>
      </c>
      <c r="J5388">
        <v>0.8</v>
      </c>
      <c r="K5388">
        <v>8</v>
      </c>
      <c r="L5388">
        <v>2025</v>
      </c>
      <c r="M5388" t="s">
        <v>363</v>
      </c>
      <c r="N5388" s="89" cm="1">
        <f t="array" ref="N5388">IF(ISNUMBER(_34_KNMI_Stations[[#This Row],[Etmaal temperatuur °C]]),IF(_34_KNMI_Stations[[#This Row],[Etmaal temperatuur °C]]&lt;stookgrens[],stookgrens[]-_34_KNMI_Stations[[#This Row],[Etmaal temperatuur °C]],0),"")</f>
        <v>0</v>
      </c>
      <c r="O5388" s="89">
        <f>_34_KNMI_Stations[[#This Row],[graaddagen]]*_34_KNMI_Stations[[#This Row],[Gewogen factor]]</f>
        <v>0</v>
      </c>
      <c r="P5388" s="89" cm="1">
        <f t="array" ref="P5388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5389" spans="1:16" x14ac:dyDescent="0.25">
      <c r="A5389">
        <v>277</v>
      </c>
      <c r="B5389" s="110">
        <v>45897</v>
      </c>
      <c r="C5389" s="89">
        <v>3.5</v>
      </c>
      <c r="D5389" s="89">
        <v>18.5</v>
      </c>
      <c r="E5389" s="96">
        <v>1323</v>
      </c>
      <c r="F5389" s="89">
        <v>0.4</v>
      </c>
      <c r="G5389" s="89"/>
      <c r="H5389">
        <v>0.82</v>
      </c>
      <c r="I5389" t="s">
        <v>13</v>
      </c>
      <c r="J5389">
        <v>0.8</v>
      </c>
      <c r="K5389">
        <v>8</v>
      </c>
      <c r="L5389">
        <v>2025</v>
      </c>
      <c r="M5389" t="s">
        <v>363</v>
      </c>
      <c r="N5389" s="89" cm="1">
        <f t="array" ref="N5389">IF(ISNUMBER(_34_KNMI_Stations[[#This Row],[Etmaal temperatuur °C]]),IF(_34_KNMI_Stations[[#This Row],[Etmaal temperatuur °C]]&lt;stookgrens[],stookgrens[]-_34_KNMI_Stations[[#This Row],[Etmaal temperatuur °C]],0),"")</f>
        <v>0</v>
      </c>
      <c r="O5389" s="89">
        <f>_34_KNMI_Stations[[#This Row],[graaddagen]]*_34_KNMI_Stations[[#This Row],[Gewogen factor]]</f>
        <v>0</v>
      </c>
      <c r="P5389" s="89" cm="1">
        <f t="array" ref="P5389">IF(ISNUMBER(_34_KNMI_Stations[[#This Row],[Etmaal temperatuur °C]]),IF(_34_KNMI_Stations[[#This Row],[Etmaal temperatuur °C]]&gt;stookgrens[],_34_KNMI_Stations[[#This Row],[Etmaal temperatuur °C]]-stookgrens[],0),"")</f>
        <v>0.5</v>
      </c>
    </row>
    <row r="5390" spans="1:16" x14ac:dyDescent="0.25">
      <c r="A5390">
        <v>277</v>
      </c>
      <c r="B5390" s="110">
        <v>45898</v>
      </c>
      <c r="C5390" s="89">
        <v>4.9000000000000004</v>
      </c>
      <c r="D5390" s="89">
        <v>18</v>
      </c>
      <c r="E5390" s="96">
        <v>1612</v>
      </c>
      <c r="F5390" s="89">
        <v>0</v>
      </c>
      <c r="G5390" s="89"/>
      <c r="H5390">
        <v>0.73</v>
      </c>
      <c r="I5390" t="s">
        <v>13</v>
      </c>
      <c r="J5390">
        <v>0.8</v>
      </c>
      <c r="K5390">
        <v>8</v>
      </c>
      <c r="L5390">
        <v>2025</v>
      </c>
      <c r="M5390" t="s">
        <v>363</v>
      </c>
      <c r="N5390" s="89" cm="1">
        <f t="array" ref="N5390">IF(ISNUMBER(_34_KNMI_Stations[[#This Row],[Etmaal temperatuur °C]]),IF(_34_KNMI_Stations[[#This Row],[Etmaal temperatuur °C]]&lt;stookgrens[],stookgrens[]-_34_KNMI_Stations[[#This Row],[Etmaal temperatuur °C]],0),"")</f>
        <v>0</v>
      </c>
      <c r="O5390" s="89">
        <f>_34_KNMI_Stations[[#This Row],[graaddagen]]*_34_KNMI_Stations[[#This Row],[Gewogen factor]]</f>
        <v>0</v>
      </c>
      <c r="P5390" s="89" cm="1">
        <f t="array" ref="P5390">IF(ISNUMBER(_34_KNMI_Stations[[#This Row],[Etmaal temperatuur °C]]),IF(_34_KNMI_Stations[[#This Row],[Etmaal temperatuur °C]]&gt;stookgrens[],_34_KNMI_Stations[[#This Row],[Etmaal temperatuur °C]]-stookgrens[],0),"")</f>
        <v>0</v>
      </c>
    </row>
    <row r="5391" spans="1:16" x14ac:dyDescent="0.25">
      <c r="A5391">
        <v>277</v>
      </c>
      <c r="B5391" s="110">
        <v>45899</v>
      </c>
      <c r="C5391" s="89">
        <v>4.5999999999999996</v>
      </c>
      <c r="D5391" s="89">
        <v>17.8</v>
      </c>
      <c r="E5391" s="96">
        <v>1274</v>
      </c>
      <c r="F5391" s="89">
        <v>1.6</v>
      </c>
      <c r="G5391" s="89"/>
      <c r="H5391">
        <v>0.8</v>
      </c>
      <c r="I5391" t="s">
        <v>13</v>
      </c>
      <c r="J5391">
        <v>0.8</v>
      </c>
      <c r="K5391">
        <v>8</v>
      </c>
      <c r="L5391">
        <v>2025</v>
      </c>
      <c r="M5391" t="s">
        <v>363</v>
      </c>
      <c r="N5391" s="89" cm="1">
        <f t="array" ref="N5391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5391" s="89">
        <f>_34_KNMI_Stations[[#This Row],[graaddagen]]*_34_KNMI_Stations[[#This Row],[Gewogen factor]]</f>
        <v>0.15999999999999945</v>
      </c>
      <c r="P5391" s="89" cm="1">
        <f t="array" ref="P5391">IF(ISNUMBER(_34_KNMI_Stations[[#This Row],[Etmaal temperatuur °C]]),IF(_34_KNMI_Stations[[#This Row],[Etmaal temperatuur °C]]&gt;stookgrens[],_34_KNMI_Stations[[#This Row],[Etmaal temperatuur °C]]-stookgrens[],0),"")</f>
        <v>0</v>
      </c>
    </row>
    <row r="5392" spans="1:16" x14ac:dyDescent="0.25">
      <c r="A5392">
        <v>277</v>
      </c>
      <c r="B5392" s="110">
        <v>45900</v>
      </c>
      <c r="C5392" s="89">
        <v>5.0999999999999996</v>
      </c>
      <c r="D5392" s="89">
        <v>19.3</v>
      </c>
      <c r="E5392" s="96">
        <v>868</v>
      </c>
      <c r="F5392" s="89">
        <v>0</v>
      </c>
      <c r="G5392" s="89"/>
      <c r="H5392">
        <v>0.78</v>
      </c>
      <c r="I5392" t="s">
        <v>13</v>
      </c>
      <c r="J5392">
        <v>0.8</v>
      </c>
      <c r="K5392">
        <v>8</v>
      </c>
      <c r="L5392">
        <v>2025</v>
      </c>
      <c r="M5392" t="s">
        <v>363</v>
      </c>
      <c r="N5392" s="89" cm="1">
        <f t="array" ref="N5392">IF(ISNUMBER(_34_KNMI_Stations[[#This Row],[Etmaal temperatuur °C]]),IF(_34_KNMI_Stations[[#This Row],[Etmaal temperatuur °C]]&lt;stookgrens[],stookgrens[]-_34_KNMI_Stations[[#This Row],[Etmaal temperatuur °C]],0),"")</f>
        <v>0</v>
      </c>
      <c r="O5392" s="89">
        <f>_34_KNMI_Stations[[#This Row],[graaddagen]]*_34_KNMI_Stations[[#This Row],[Gewogen factor]]</f>
        <v>0</v>
      </c>
      <c r="P5392" s="89" cm="1">
        <f t="array" ref="P5392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5393" spans="1:16" x14ac:dyDescent="0.25">
      <c r="A5393">
        <v>277</v>
      </c>
      <c r="B5393" s="110">
        <v>45901</v>
      </c>
      <c r="C5393" s="89">
        <v>4</v>
      </c>
      <c r="D5393" s="89">
        <v>17.600000000000001</v>
      </c>
      <c r="E5393" s="96">
        <v>1129</v>
      </c>
      <c r="F5393" s="89">
        <v>1.3</v>
      </c>
      <c r="G5393" s="89"/>
      <c r="H5393">
        <v>0.82</v>
      </c>
      <c r="I5393" t="s">
        <v>13</v>
      </c>
      <c r="J5393">
        <v>0.8</v>
      </c>
      <c r="K5393">
        <v>9</v>
      </c>
      <c r="L5393">
        <v>2025</v>
      </c>
      <c r="M5393" t="s">
        <v>364</v>
      </c>
      <c r="N5393" s="89" cm="1">
        <f t="array" ref="N5393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5393" s="89">
        <f>_34_KNMI_Stations[[#This Row],[graaddagen]]*_34_KNMI_Stations[[#This Row],[Gewogen factor]]</f>
        <v>0.3199999999999989</v>
      </c>
      <c r="P5393" s="89" cm="1">
        <f t="array" ref="P5393">IF(ISNUMBER(_34_KNMI_Stations[[#This Row],[Etmaal temperatuur °C]]),IF(_34_KNMI_Stations[[#This Row],[Etmaal temperatuur °C]]&gt;stookgrens[],_34_KNMI_Stations[[#This Row],[Etmaal temperatuur °C]]-stookgrens[],0),"")</f>
        <v>0</v>
      </c>
    </row>
    <row r="5394" spans="1:16" x14ac:dyDescent="0.25">
      <c r="A5394">
        <v>277</v>
      </c>
      <c r="B5394" s="110">
        <v>45902</v>
      </c>
      <c r="C5394" s="89">
        <v>4.7</v>
      </c>
      <c r="D5394" s="89">
        <v>16.899999999999999</v>
      </c>
      <c r="E5394" s="96">
        <v>1307</v>
      </c>
      <c r="F5394" s="89">
        <v>4.0999999999999996</v>
      </c>
      <c r="G5394" s="89"/>
      <c r="H5394">
        <v>0.77</v>
      </c>
      <c r="I5394" t="s">
        <v>13</v>
      </c>
      <c r="J5394">
        <v>0.8</v>
      </c>
      <c r="K5394">
        <v>9</v>
      </c>
      <c r="L5394">
        <v>2025</v>
      </c>
      <c r="M5394" t="s">
        <v>364</v>
      </c>
      <c r="N5394" s="89" cm="1">
        <f t="array" ref="N5394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5394" s="89">
        <f>_34_KNMI_Stations[[#This Row],[graaddagen]]*_34_KNMI_Stations[[#This Row],[Gewogen factor]]</f>
        <v>0.88000000000000123</v>
      </c>
      <c r="P5394" s="89" cm="1">
        <f t="array" ref="P5394">IF(ISNUMBER(_34_KNMI_Stations[[#This Row],[Etmaal temperatuur °C]]),IF(_34_KNMI_Stations[[#This Row],[Etmaal temperatuur °C]]&gt;stookgrens[],_34_KNMI_Stations[[#This Row],[Etmaal temperatuur °C]]-stookgrens[],0),"")</f>
        <v>0</v>
      </c>
    </row>
    <row r="5395" spans="1:16" x14ac:dyDescent="0.25">
      <c r="A5395">
        <v>277</v>
      </c>
      <c r="B5395" s="110">
        <v>45903</v>
      </c>
      <c r="C5395" s="89">
        <v>8</v>
      </c>
      <c r="D5395" s="89">
        <v>18.600000000000001</v>
      </c>
      <c r="E5395" s="96">
        <v>764</v>
      </c>
      <c r="F5395" s="89">
        <v>1.4</v>
      </c>
      <c r="G5395" s="89"/>
      <c r="H5395">
        <v>0.8</v>
      </c>
      <c r="I5395" t="s">
        <v>13</v>
      </c>
      <c r="J5395">
        <v>0.8</v>
      </c>
      <c r="K5395">
        <v>9</v>
      </c>
      <c r="L5395">
        <v>2025</v>
      </c>
      <c r="M5395" t="s">
        <v>364</v>
      </c>
      <c r="N5395" s="89" cm="1">
        <f t="array" ref="N5395">IF(ISNUMBER(_34_KNMI_Stations[[#This Row],[Etmaal temperatuur °C]]),IF(_34_KNMI_Stations[[#This Row],[Etmaal temperatuur °C]]&lt;stookgrens[],stookgrens[]-_34_KNMI_Stations[[#This Row],[Etmaal temperatuur °C]],0),"")</f>
        <v>0</v>
      </c>
      <c r="O5395" s="89">
        <f>_34_KNMI_Stations[[#This Row],[graaddagen]]*_34_KNMI_Stations[[#This Row],[Gewogen factor]]</f>
        <v>0</v>
      </c>
      <c r="P5395" s="89" cm="1">
        <f t="array" ref="P5395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5396" spans="1:16" x14ac:dyDescent="0.25">
      <c r="A5396">
        <v>277</v>
      </c>
      <c r="B5396" s="110">
        <v>45904</v>
      </c>
      <c r="C5396" s="89">
        <v>5.4</v>
      </c>
      <c r="D5396" s="89">
        <v>18.3</v>
      </c>
      <c r="E5396" s="96">
        <v>1139</v>
      </c>
      <c r="F5396" s="89">
        <v>0.2</v>
      </c>
      <c r="G5396" s="89"/>
      <c r="H5396">
        <v>0.79</v>
      </c>
      <c r="I5396" t="s">
        <v>13</v>
      </c>
      <c r="J5396">
        <v>0.8</v>
      </c>
      <c r="K5396">
        <v>9</v>
      </c>
      <c r="L5396">
        <v>2025</v>
      </c>
      <c r="M5396" t="s">
        <v>364</v>
      </c>
      <c r="N5396" s="89" cm="1">
        <f t="array" ref="N5396">IF(ISNUMBER(_34_KNMI_Stations[[#This Row],[Etmaal temperatuur °C]]),IF(_34_KNMI_Stations[[#This Row],[Etmaal temperatuur °C]]&lt;stookgrens[],stookgrens[]-_34_KNMI_Stations[[#This Row],[Etmaal temperatuur °C]],0),"")</f>
        <v>0</v>
      </c>
      <c r="O5396" s="89">
        <f>_34_KNMI_Stations[[#This Row],[graaddagen]]*_34_KNMI_Stations[[#This Row],[Gewogen factor]]</f>
        <v>0</v>
      </c>
      <c r="P5396" s="89" cm="1">
        <f t="array" ref="P5396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5397" spans="1:16" x14ac:dyDescent="0.25">
      <c r="A5397">
        <v>277</v>
      </c>
      <c r="B5397" s="110">
        <v>45905</v>
      </c>
      <c r="C5397" s="89">
        <v>5.0999999999999996</v>
      </c>
      <c r="D5397" s="89">
        <v>16.899999999999999</v>
      </c>
      <c r="E5397" s="96">
        <v>1650</v>
      </c>
      <c r="F5397" s="89">
        <v>-0.1</v>
      </c>
      <c r="G5397" s="89"/>
      <c r="H5397">
        <v>0.78</v>
      </c>
      <c r="I5397" t="s">
        <v>13</v>
      </c>
      <c r="J5397">
        <v>0.8</v>
      </c>
      <c r="K5397">
        <v>9</v>
      </c>
      <c r="L5397">
        <v>2025</v>
      </c>
      <c r="M5397" t="s">
        <v>364</v>
      </c>
      <c r="N5397" s="89" cm="1">
        <f t="array" ref="N5397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5397" s="89">
        <f>_34_KNMI_Stations[[#This Row],[graaddagen]]*_34_KNMI_Stations[[#This Row],[Gewogen factor]]</f>
        <v>0.88000000000000123</v>
      </c>
      <c r="P5397" s="89" cm="1">
        <f t="array" ref="P5397">IF(ISNUMBER(_34_KNMI_Stations[[#This Row],[Etmaal temperatuur °C]]),IF(_34_KNMI_Stations[[#This Row],[Etmaal temperatuur °C]]&gt;stookgrens[],_34_KNMI_Stations[[#This Row],[Etmaal temperatuur °C]]-stookgrens[],0),"")</f>
        <v>0</v>
      </c>
    </row>
    <row r="5398" spans="1:16" x14ac:dyDescent="0.25">
      <c r="A5398">
        <v>277</v>
      </c>
      <c r="B5398" s="110">
        <v>45906</v>
      </c>
      <c r="C5398" s="89">
        <v>4</v>
      </c>
      <c r="D5398" s="89">
        <v>17.100000000000001</v>
      </c>
      <c r="E5398" s="96">
        <v>1769</v>
      </c>
      <c r="F5398" s="89">
        <v>0</v>
      </c>
      <c r="G5398" s="89"/>
      <c r="H5398">
        <v>0.77</v>
      </c>
      <c r="I5398" t="s">
        <v>13</v>
      </c>
      <c r="J5398">
        <v>0.8</v>
      </c>
      <c r="K5398">
        <v>9</v>
      </c>
      <c r="L5398">
        <v>2025</v>
      </c>
      <c r="M5398" t="s">
        <v>364</v>
      </c>
      <c r="N5398" s="89" cm="1">
        <f t="array" ref="N5398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5398" s="89">
        <f>_34_KNMI_Stations[[#This Row],[graaddagen]]*_34_KNMI_Stations[[#This Row],[Gewogen factor]]</f>
        <v>0.71999999999999886</v>
      </c>
      <c r="P5398" s="89" cm="1">
        <f t="array" ref="P5398">IF(ISNUMBER(_34_KNMI_Stations[[#This Row],[Etmaal temperatuur °C]]),IF(_34_KNMI_Stations[[#This Row],[Etmaal temperatuur °C]]&gt;stookgrens[],_34_KNMI_Stations[[#This Row],[Etmaal temperatuur °C]]-stookgrens[],0),"")</f>
        <v>0</v>
      </c>
    </row>
    <row r="5399" spans="1:16" x14ac:dyDescent="0.25">
      <c r="A5399">
        <v>277</v>
      </c>
      <c r="B5399" s="110">
        <v>45907</v>
      </c>
      <c r="C5399" s="89">
        <v>6.9</v>
      </c>
      <c r="D5399" s="89">
        <v>20</v>
      </c>
      <c r="E5399" s="96">
        <v>1893</v>
      </c>
      <c r="F5399" s="89">
        <v>0</v>
      </c>
      <c r="G5399" s="89"/>
      <c r="H5399">
        <v>0.56999999999999995</v>
      </c>
      <c r="I5399" t="s">
        <v>13</v>
      </c>
      <c r="J5399">
        <v>0.8</v>
      </c>
      <c r="K5399">
        <v>9</v>
      </c>
      <c r="L5399">
        <v>2025</v>
      </c>
      <c r="M5399" t="s">
        <v>364</v>
      </c>
      <c r="N5399" s="89" cm="1">
        <f t="array" ref="N5399">IF(ISNUMBER(_34_KNMI_Stations[[#This Row],[Etmaal temperatuur °C]]),IF(_34_KNMI_Stations[[#This Row],[Etmaal temperatuur °C]]&lt;stookgrens[],stookgrens[]-_34_KNMI_Stations[[#This Row],[Etmaal temperatuur °C]],0),"")</f>
        <v>0</v>
      </c>
      <c r="O5399" s="89">
        <f>_34_KNMI_Stations[[#This Row],[graaddagen]]*_34_KNMI_Stations[[#This Row],[Gewogen factor]]</f>
        <v>0</v>
      </c>
      <c r="P5399" s="89" cm="1">
        <f t="array" ref="P5399">IF(ISNUMBER(_34_KNMI_Stations[[#This Row],[Etmaal temperatuur °C]]),IF(_34_KNMI_Stations[[#This Row],[Etmaal temperatuur °C]]&gt;stookgrens[],_34_KNMI_Stations[[#This Row],[Etmaal temperatuur °C]]-stookgrens[],0),"")</f>
        <v>2</v>
      </c>
    </row>
    <row r="5400" spans="1:16" x14ac:dyDescent="0.25">
      <c r="A5400">
        <v>277</v>
      </c>
      <c r="B5400" s="110">
        <v>45908</v>
      </c>
      <c r="C5400" s="89">
        <v>3.8</v>
      </c>
      <c r="D5400" s="89">
        <v>17.3</v>
      </c>
      <c r="E5400" s="96">
        <v>873</v>
      </c>
      <c r="F5400" s="89">
        <v>1.2</v>
      </c>
      <c r="G5400" s="89"/>
      <c r="H5400">
        <v>0.8</v>
      </c>
      <c r="I5400" t="s">
        <v>13</v>
      </c>
      <c r="J5400">
        <v>0.8</v>
      </c>
      <c r="K5400">
        <v>9</v>
      </c>
      <c r="L5400">
        <v>2025</v>
      </c>
      <c r="M5400" t="s">
        <v>365</v>
      </c>
      <c r="N5400" s="89" cm="1">
        <f t="array" ref="N5400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5400" s="89">
        <f>_34_KNMI_Stations[[#This Row],[graaddagen]]*_34_KNMI_Stations[[#This Row],[Gewogen factor]]</f>
        <v>0.5599999999999995</v>
      </c>
      <c r="P5400" s="89" cm="1">
        <f t="array" ref="P5400">IF(ISNUMBER(_34_KNMI_Stations[[#This Row],[Etmaal temperatuur °C]]),IF(_34_KNMI_Stations[[#This Row],[Etmaal temperatuur °C]]&gt;stookgrens[],_34_KNMI_Stations[[#This Row],[Etmaal temperatuur °C]]-stookgrens[],0),"")</f>
        <v>0</v>
      </c>
    </row>
    <row r="5401" spans="1:16" x14ac:dyDescent="0.25">
      <c r="A5401">
        <v>277</v>
      </c>
      <c r="B5401" s="110">
        <v>45909</v>
      </c>
      <c r="C5401" s="89">
        <v>5</v>
      </c>
      <c r="D5401" s="89">
        <v>15.7</v>
      </c>
      <c r="E5401" s="96">
        <v>240</v>
      </c>
      <c r="F5401" s="89">
        <v>8.1999999999999993</v>
      </c>
      <c r="G5401" s="89"/>
      <c r="H5401">
        <v>0.81</v>
      </c>
      <c r="I5401" t="s">
        <v>13</v>
      </c>
      <c r="J5401">
        <v>0.8</v>
      </c>
      <c r="K5401">
        <v>9</v>
      </c>
      <c r="L5401">
        <v>2025</v>
      </c>
      <c r="M5401" t="s">
        <v>365</v>
      </c>
      <c r="N5401" s="89" cm="1">
        <f t="array" ref="N5401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5401" s="89">
        <f>_34_KNMI_Stations[[#This Row],[graaddagen]]*_34_KNMI_Stations[[#This Row],[Gewogen factor]]</f>
        <v>1.8400000000000007</v>
      </c>
      <c r="P5401" s="89" cm="1">
        <f t="array" ref="P5401">IF(ISNUMBER(_34_KNMI_Stations[[#This Row],[Etmaal temperatuur °C]]),IF(_34_KNMI_Stations[[#This Row],[Etmaal temperatuur °C]]&gt;stookgrens[],_34_KNMI_Stations[[#This Row],[Etmaal temperatuur °C]]-stookgrens[],0),"")</f>
        <v>0</v>
      </c>
    </row>
    <row r="5402" spans="1:16" x14ac:dyDescent="0.25">
      <c r="A5402">
        <v>277</v>
      </c>
      <c r="B5402" s="110">
        <v>45910</v>
      </c>
      <c r="C5402" s="89">
        <v>4.2</v>
      </c>
      <c r="D5402" s="89">
        <v>15.4</v>
      </c>
      <c r="E5402" s="96">
        <v>1450</v>
      </c>
      <c r="F5402" s="89">
        <v>0</v>
      </c>
      <c r="G5402" s="89"/>
      <c r="H5402">
        <v>0.77</v>
      </c>
      <c r="I5402" t="s">
        <v>13</v>
      </c>
      <c r="J5402">
        <v>0.8</v>
      </c>
      <c r="K5402">
        <v>9</v>
      </c>
      <c r="L5402">
        <v>2025</v>
      </c>
      <c r="M5402" t="s">
        <v>365</v>
      </c>
      <c r="N5402" s="89" cm="1">
        <f t="array" ref="N5402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5402" s="89">
        <f>_34_KNMI_Stations[[#This Row],[graaddagen]]*_34_KNMI_Stations[[#This Row],[Gewogen factor]]</f>
        <v>2.0799999999999996</v>
      </c>
      <c r="P5402" s="89" cm="1">
        <f t="array" ref="P5402">IF(ISNUMBER(_34_KNMI_Stations[[#This Row],[Etmaal temperatuur °C]]),IF(_34_KNMI_Stations[[#This Row],[Etmaal temperatuur °C]]&gt;stookgrens[],_34_KNMI_Stations[[#This Row],[Etmaal temperatuur °C]]-stookgrens[],0),"")</f>
        <v>0</v>
      </c>
    </row>
    <row r="5403" spans="1:16" x14ac:dyDescent="0.25">
      <c r="A5403">
        <v>277</v>
      </c>
      <c r="B5403" s="110">
        <v>45911</v>
      </c>
      <c r="C5403" s="89">
        <v>6.7</v>
      </c>
      <c r="D5403" s="89">
        <v>15.9</v>
      </c>
      <c r="E5403" s="96">
        <v>1335</v>
      </c>
      <c r="F5403" s="89">
        <v>0.3</v>
      </c>
      <c r="G5403" s="89"/>
      <c r="H5403">
        <v>0.79</v>
      </c>
      <c r="I5403" t="s">
        <v>13</v>
      </c>
      <c r="J5403">
        <v>0.8</v>
      </c>
      <c r="K5403">
        <v>9</v>
      </c>
      <c r="L5403">
        <v>2025</v>
      </c>
      <c r="M5403" t="s">
        <v>365</v>
      </c>
      <c r="N5403" s="89" cm="1">
        <f t="array" ref="N5403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5403" s="89">
        <f>_34_KNMI_Stations[[#This Row],[graaddagen]]*_34_KNMI_Stations[[#This Row],[Gewogen factor]]</f>
        <v>1.6799999999999997</v>
      </c>
      <c r="P5403" s="89" cm="1">
        <f t="array" ref="P5403">IF(ISNUMBER(_34_KNMI_Stations[[#This Row],[Etmaal temperatuur °C]]),IF(_34_KNMI_Stations[[#This Row],[Etmaal temperatuur °C]]&gt;stookgrens[],_34_KNMI_Stations[[#This Row],[Etmaal temperatuur °C]]-stookgrens[],0),"")</f>
        <v>0</v>
      </c>
    </row>
    <row r="5404" spans="1:16" x14ac:dyDescent="0.25">
      <c r="A5404">
        <v>277</v>
      </c>
      <c r="B5404" s="110">
        <v>45912</v>
      </c>
      <c r="C5404" s="89">
        <v>6.5</v>
      </c>
      <c r="D5404" s="89">
        <v>14</v>
      </c>
      <c r="E5404" s="96">
        <v>881</v>
      </c>
      <c r="F5404" s="89">
        <v>13</v>
      </c>
      <c r="G5404" s="89"/>
      <c r="H5404">
        <v>0.82</v>
      </c>
      <c r="I5404" t="s">
        <v>13</v>
      </c>
      <c r="J5404">
        <v>0.8</v>
      </c>
      <c r="K5404">
        <v>9</v>
      </c>
      <c r="L5404">
        <v>2025</v>
      </c>
      <c r="M5404" t="s">
        <v>365</v>
      </c>
      <c r="N5404" s="89" cm="1">
        <f t="array" ref="N5404">IF(ISNUMBER(_34_KNMI_Stations[[#This Row],[Etmaal temperatuur °C]]),IF(_34_KNMI_Stations[[#This Row],[Etmaal temperatuur °C]]&lt;stookgrens[],stookgrens[]-_34_KNMI_Stations[[#This Row],[Etmaal temperatuur °C]],0),"")</f>
        <v>4</v>
      </c>
      <c r="O5404" s="89">
        <f>_34_KNMI_Stations[[#This Row],[graaddagen]]*_34_KNMI_Stations[[#This Row],[Gewogen factor]]</f>
        <v>3.2</v>
      </c>
      <c r="P5404" s="89" cm="1">
        <f t="array" ref="P5404">IF(ISNUMBER(_34_KNMI_Stations[[#This Row],[Etmaal temperatuur °C]]),IF(_34_KNMI_Stations[[#This Row],[Etmaal temperatuur °C]]&gt;stookgrens[],_34_KNMI_Stations[[#This Row],[Etmaal temperatuur °C]]-stookgrens[],0),"")</f>
        <v>0</v>
      </c>
    </row>
    <row r="5405" spans="1:16" x14ac:dyDescent="0.25">
      <c r="A5405">
        <v>277</v>
      </c>
      <c r="B5405" s="110">
        <v>45913</v>
      </c>
      <c r="C5405" s="89">
        <v>5.8</v>
      </c>
      <c r="D5405" s="89">
        <v>13.9</v>
      </c>
      <c r="E5405" s="96">
        <v>1139</v>
      </c>
      <c r="F5405" s="89">
        <v>1.9</v>
      </c>
      <c r="G5405" s="89"/>
      <c r="H5405">
        <v>0.83</v>
      </c>
      <c r="I5405" t="s">
        <v>13</v>
      </c>
      <c r="J5405">
        <v>0.8</v>
      </c>
      <c r="K5405">
        <v>9</v>
      </c>
      <c r="L5405">
        <v>2025</v>
      </c>
      <c r="M5405" t="s">
        <v>365</v>
      </c>
      <c r="N5405" s="89" cm="1">
        <f t="array" ref="N5405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5405" s="89">
        <f>_34_KNMI_Stations[[#This Row],[graaddagen]]*_34_KNMI_Stations[[#This Row],[Gewogen factor]]</f>
        <v>3.28</v>
      </c>
      <c r="P5405" s="89" cm="1">
        <f t="array" ref="P5405">IF(ISNUMBER(_34_KNMI_Stations[[#This Row],[Etmaal temperatuur °C]]),IF(_34_KNMI_Stations[[#This Row],[Etmaal temperatuur °C]]&gt;stookgrens[],_34_KNMI_Stations[[#This Row],[Etmaal temperatuur °C]]-stookgrens[],0),"")</f>
        <v>0</v>
      </c>
    </row>
    <row r="5406" spans="1:16" x14ac:dyDescent="0.25">
      <c r="A5406">
        <v>277</v>
      </c>
      <c r="B5406" s="110">
        <v>45914</v>
      </c>
      <c r="C5406" s="89">
        <v>5.2</v>
      </c>
      <c r="D5406" s="89">
        <v>14.5</v>
      </c>
      <c r="E5406" s="96">
        <v>1449</v>
      </c>
      <c r="F5406" s="89">
        <v>3.5</v>
      </c>
      <c r="G5406" s="89"/>
      <c r="H5406">
        <v>0.81</v>
      </c>
      <c r="I5406" t="s">
        <v>13</v>
      </c>
      <c r="J5406">
        <v>0.8</v>
      </c>
      <c r="K5406">
        <v>9</v>
      </c>
      <c r="L5406">
        <v>2025</v>
      </c>
      <c r="M5406" t="s">
        <v>365</v>
      </c>
      <c r="N5406" s="89" cm="1">
        <f t="array" ref="N5406">IF(ISNUMBER(_34_KNMI_Stations[[#This Row],[Etmaal temperatuur °C]]),IF(_34_KNMI_Stations[[#This Row],[Etmaal temperatuur °C]]&lt;stookgrens[],stookgrens[]-_34_KNMI_Stations[[#This Row],[Etmaal temperatuur °C]],0),"")</f>
        <v>3.5</v>
      </c>
      <c r="O5406" s="89">
        <f>_34_KNMI_Stations[[#This Row],[graaddagen]]*_34_KNMI_Stations[[#This Row],[Gewogen factor]]</f>
        <v>2.8000000000000003</v>
      </c>
      <c r="P5406" s="89" cm="1">
        <f t="array" ref="P5406">IF(ISNUMBER(_34_KNMI_Stations[[#This Row],[Etmaal temperatuur °C]]),IF(_34_KNMI_Stations[[#This Row],[Etmaal temperatuur °C]]&gt;stookgrens[],_34_KNMI_Stations[[#This Row],[Etmaal temperatuur °C]]-stookgrens[],0),"")</f>
        <v>0</v>
      </c>
    </row>
    <row r="5407" spans="1:16" x14ac:dyDescent="0.25">
      <c r="A5407">
        <v>277</v>
      </c>
      <c r="B5407" s="110">
        <v>45915</v>
      </c>
      <c r="C5407" s="89">
        <v>10.6</v>
      </c>
      <c r="D5407" s="89">
        <v>16.3</v>
      </c>
      <c r="E5407" s="96">
        <v>1268</v>
      </c>
      <c r="F5407" s="89">
        <v>6.8</v>
      </c>
      <c r="G5407" s="89"/>
      <c r="H5407">
        <v>0.78</v>
      </c>
      <c r="I5407" t="s">
        <v>13</v>
      </c>
      <c r="J5407">
        <v>0.8</v>
      </c>
      <c r="K5407">
        <v>9</v>
      </c>
      <c r="L5407">
        <v>2025</v>
      </c>
      <c r="M5407" t="s">
        <v>366</v>
      </c>
      <c r="N5407" s="89" cm="1">
        <f t="array" ref="N5407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5407" s="89">
        <f>_34_KNMI_Stations[[#This Row],[graaddagen]]*_34_KNMI_Stations[[#This Row],[Gewogen factor]]</f>
        <v>1.3599999999999994</v>
      </c>
      <c r="P5407" s="89" cm="1">
        <f t="array" ref="P5407">IF(ISNUMBER(_34_KNMI_Stations[[#This Row],[Etmaal temperatuur °C]]),IF(_34_KNMI_Stations[[#This Row],[Etmaal temperatuur °C]]&gt;stookgrens[],_34_KNMI_Stations[[#This Row],[Etmaal temperatuur °C]]-stookgrens[],0),"")</f>
        <v>0</v>
      </c>
    </row>
    <row r="5408" spans="1:16" x14ac:dyDescent="0.25">
      <c r="A5408">
        <v>277</v>
      </c>
      <c r="B5408" s="110">
        <v>45916</v>
      </c>
      <c r="C5408" s="89">
        <v>9.8000000000000007</v>
      </c>
      <c r="D5408" s="89">
        <v>15</v>
      </c>
      <c r="E5408" s="96">
        <v>812</v>
      </c>
      <c r="F5408" s="89">
        <v>10.1</v>
      </c>
      <c r="G5408" s="89"/>
      <c r="H5408">
        <v>0.83</v>
      </c>
      <c r="I5408" t="s">
        <v>13</v>
      </c>
      <c r="J5408">
        <v>0.8</v>
      </c>
      <c r="K5408">
        <v>9</v>
      </c>
      <c r="L5408">
        <v>2025</v>
      </c>
      <c r="M5408" t="s">
        <v>366</v>
      </c>
      <c r="N5408" s="89" cm="1">
        <f t="array" ref="N5408">IF(ISNUMBER(_34_KNMI_Stations[[#This Row],[Etmaal temperatuur °C]]),IF(_34_KNMI_Stations[[#This Row],[Etmaal temperatuur °C]]&lt;stookgrens[],stookgrens[]-_34_KNMI_Stations[[#This Row],[Etmaal temperatuur °C]],0),"")</f>
        <v>3</v>
      </c>
      <c r="O5408" s="89">
        <f>_34_KNMI_Stations[[#This Row],[graaddagen]]*_34_KNMI_Stations[[#This Row],[Gewogen factor]]</f>
        <v>2.4000000000000004</v>
      </c>
      <c r="P5408" s="89" cm="1">
        <f t="array" ref="P5408">IF(ISNUMBER(_34_KNMI_Stations[[#This Row],[Etmaal temperatuur °C]]),IF(_34_KNMI_Stations[[#This Row],[Etmaal temperatuur °C]]&gt;stookgrens[],_34_KNMI_Stations[[#This Row],[Etmaal temperatuur °C]]-stookgrens[],0),"")</f>
        <v>0</v>
      </c>
    </row>
    <row r="5409" spans="1:16" x14ac:dyDescent="0.25">
      <c r="A5409">
        <v>277</v>
      </c>
      <c r="B5409" s="110">
        <v>45917</v>
      </c>
      <c r="C5409" s="89">
        <v>6</v>
      </c>
      <c r="D5409" s="89">
        <v>14.8</v>
      </c>
      <c r="E5409" s="96">
        <v>667</v>
      </c>
      <c r="F5409" s="89">
        <v>3.4</v>
      </c>
      <c r="G5409" s="89"/>
      <c r="H5409">
        <v>0.88</v>
      </c>
      <c r="I5409" t="s">
        <v>13</v>
      </c>
      <c r="J5409">
        <v>0.8</v>
      </c>
      <c r="K5409">
        <v>9</v>
      </c>
      <c r="L5409">
        <v>2025</v>
      </c>
      <c r="M5409" t="s">
        <v>366</v>
      </c>
      <c r="N5409" s="89" cm="1">
        <f t="array" ref="N5409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5409" s="89">
        <f>_34_KNMI_Stations[[#This Row],[graaddagen]]*_34_KNMI_Stations[[#This Row],[Gewogen factor]]</f>
        <v>2.5599999999999996</v>
      </c>
      <c r="P5409" s="89" cm="1">
        <f t="array" ref="P5409">IF(ISNUMBER(_34_KNMI_Stations[[#This Row],[Etmaal temperatuur °C]]),IF(_34_KNMI_Stations[[#This Row],[Etmaal temperatuur °C]]&gt;stookgrens[],_34_KNMI_Stations[[#This Row],[Etmaal temperatuur °C]]-stookgrens[],0),"")</f>
        <v>0</v>
      </c>
    </row>
    <row r="5410" spans="1:16" x14ac:dyDescent="0.25">
      <c r="A5410">
        <v>277</v>
      </c>
      <c r="B5410" s="110">
        <v>45918</v>
      </c>
      <c r="C5410" s="89">
        <v>7.7</v>
      </c>
      <c r="D5410" s="89">
        <v>18.100000000000001</v>
      </c>
      <c r="E5410" s="96">
        <v>730</v>
      </c>
      <c r="F5410" s="89">
        <v>0</v>
      </c>
      <c r="G5410" s="89"/>
      <c r="H5410">
        <v>0.89</v>
      </c>
      <c r="I5410" t="s">
        <v>13</v>
      </c>
      <c r="J5410">
        <v>0.8</v>
      </c>
      <c r="K5410">
        <v>9</v>
      </c>
      <c r="L5410">
        <v>2025</v>
      </c>
      <c r="M5410" t="s">
        <v>366</v>
      </c>
      <c r="N5410" s="89" cm="1">
        <f t="array" ref="N5410">IF(ISNUMBER(_34_KNMI_Stations[[#This Row],[Etmaal temperatuur °C]]),IF(_34_KNMI_Stations[[#This Row],[Etmaal temperatuur °C]]&lt;stookgrens[],stookgrens[]-_34_KNMI_Stations[[#This Row],[Etmaal temperatuur °C]],0),"")</f>
        <v>0</v>
      </c>
      <c r="O5410" s="89">
        <f>_34_KNMI_Stations[[#This Row],[graaddagen]]*_34_KNMI_Stations[[#This Row],[Gewogen factor]]</f>
        <v>0</v>
      </c>
      <c r="P5410" s="89" cm="1">
        <f t="array" ref="P5410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5411" spans="1:16" x14ac:dyDescent="0.25">
      <c r="A5411">
        <v>277</v>
      </c>
      <c r="B5411" s="110">
        <v>45919</v>
      </c>
      <c r="C5411" s="89">
        <v>5</v>
      </c>
      <c r="D5411" s="89">
        <v>18.899999999999999</v>
      </c>
      <c r="E5411" s="96">
        <v>1475</v>
      </c>
      <c r="F5411" s="89">
        <v>0</v>
      </c>
      <c r="G5411" s="89"/>
      <c r="H5411">
        <v>0.83</v>
      </c>
      <c r="I5411" t="s">
        <v>13</v>
      </c>
      <c r="J5411">
        <v>0.8</v>
      </c>
      <c r="K5411">
        <v>9</v>
      </c>
      <c r="L5411">
        <v>2025</v>
      </c>
      <c r="M5411" t="s">
        <v>366</v>
      </c>
      <c r="N5411" s="89" cm="1">
        <f t="array" ref="N5411">IF(ISNUMBER(_34_KNMI_Stations[[#This Row],[Etmaal temperatuur °C]]),IF(_34_KNMI_Stations[[#This Row],[Etmaal temperatuur °C]]&lt;stookgrens[],stookgrens[]-_34_KNMI_Stations[[#This Row],[Etmaal temperatuur °C]],0),"")</f>
        <v>0</v>
      </c>
      <c r="O5411" s="89">
        <f>_34_KNMI_Stations[[#This Row],[graaddagen]]*_34_KNMI_Stations[[#This Row],[Gewogen factor]]</f>
        <v>0</v>
      </c>
      <c r="P5411" s="89" cm="1">
        <f t="array" ref="P5411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5412" spans="1:16" x14ac:dyDescent="0.25">
      <c r="A5412">
        <v>277</v>
      </c>
      <c r="B5412" s="110">
        <v>45920</v>
      </c>
      <c r="C5412" s="89">
        <v>5.0999999999999996</v>
      </c>
      <c r="D5412" s="89">
        <v>18.399999999999999</v>
      </c>
      <c r="E5412" s="96">
        <v>724</v>
      </c>
      <c r="F5412" s="89">
        <v>2.5</v>
      </c>
      <c r="G5412" s="89"/>
      <c r="H5412">
        <v>0.85</v>
      </c>
      <c r="I5412" t="s">
        <v>13</v>
      </c>
      <c r="J5412">
        <v>0.8</v>
      </c>
      <c r="K5412">
        <v>9</v>
      </c>
      <c r="L5412">
        <v>2025</v>
      </c>
      <c r="M5412" t="s">
        <v>366</v>
      </c>
      <c r="N5412" s="89" cm="1">
        <f t="array" ref="N5412">IF(ISNUMBER(_34_KNMI_Stations[[#This Row],[Etmaal temperatuur °C]]),IF(_34_KNMI_Stations[[#This Row],[Etmaal temperatuur °C]]&lt;stookgrens[],stookgrens[]-_34_KNMI_Stations[[#This Row],[Etmaal temperatuur °C]],0),"")</f>
        <v>0</v>
      </c>
      <c r="O5412" s="89">
        <f>_34_KNMI_Stations[[#This Row],[graaddagen]]*_34_KNMI_Stations[[#This Row],[Gewogen factor]]</f>
        <v>0</v>
      </c>
      <c r="P5412" s="89" cm="1">
        <f t="array" ref="P5412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5413" spans="1:16" x14ac:dyDescent="0.25">
      <c r="A5413">
        <v>277</v>
      </c>
      <c r="B5413" s="110">
        <v>45921</v>
      </c>
      <c r="C5413" s="89">
        <v>9.9</v>
      </c>
      <c r="D5413" s="89">
        <v>15.2</v>
      </c>
      <c r="E5413" s="96">
        <v>781</v>
      </c>
      <c r="F5413" s="89">
        <v>0</v>
      </c>
      <c r="G5413" s="89"/>
      <c r="H5413">
        <v>0.7</v>
      </c>
      <c r="I5413" t="s">
        <v>13</v>
      </c>
      <c r="J5413">
        <v>0.8</v>
      </c>
      <c r="K5413">
        <v>9</v>
      </c>
      <c r="L5413">
        <v>2025</v>
      </c>
      <c r="M5413" t="s">
        <v>366</v>
      </c>
      <c r="N5413" s="89" cm="1">
        <f t="array" ref="N5413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5413" s="89">
        <f>_34_KNMI_Stations[[#This Row],[graaddagen]]*_34_KNMI_Stations[[#This Row],[Gewogen factor]]</f>
        <v>2.2400000000000007</v>
      </c>
      <c r="P5413" s="89" cm="1">
        <f t="array" ref="P5413">IF(ISNUMBER(_34_KNMI_Stations[[#This Row],[Etmaal temperatuur °C]]),IF(_34_KNMI_Stations[[#This Row],[Etmaal temperatuur °C]]&gt;stookgrens[],_34_KNMI_Stations[[#This Row],[Etmaal temperatuur °C]]-stookgrens[],0),"")</f>
        <v>0</v>
      </c>
    </row>
    <row r="5414" spans="1:16" x14ac:dyDescent="0.25">
      <c r="A5414">
        <v>277</v>
      </c>
      <c r="B5414" s="110">
        <v>45922</v>
      </c>
      <c r="C5414" s="89">
        <v>7.5</v>
      </c>
      <c r="D5414" s="89">
        <v>14.1</v>
      </c>
      <c r="E5414" s="96">
        <v>1311</v>
      </c>
      <c r="F5414" s="89">
        <v>0.7</v>
      </c>
      <c r="G5414" s="89"/>
      <c r="H5414">
        <v>0.65</v>
      </c>
      <c r="I5414" t="s">
        <v>13</v>
      </c>
      <c r="J5414">
        <v>0.8</v>
      </c>
      <c r="K5414">
        <v>9</v>
      </c>
      <c r="L5414">
        <v>2025</v>
      </c>
      <c r="M5414" t="s">
        <v>367</v>
      </c>
      <c r="N5414" s="89" cm="1">
        <f t="array" ref="N5414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5414" s="89">
        <f>_34_KNMI_Stations[[#This Row],[graaddagen]]*_34_KNMI_Stations[[#This Row],[Gewogen factor]]</f>
        <v>3.1200000000000006</v>
      </c>
      <c r="P5414" s="89" cm="1">
        <f t="array" ref="P5414">IF(ISNUMBER(_34_KNMI_Stations[[#This Row],[Etmaal temperatuur °C]]),IF(_34_KNMI_Stations[[#This Row],[Etmaal temperatuur °C]]&gt;stookgrens[],_34_KNMI_Stations[[#This Row],[Etmaal temperatuur °C]]-stookgrens[],0),"")</f>
        <v>0</v>
      </c>
    </row>
    <row r="5415" spans="1:16" x14ac:dyDescent="0.25">
      <c r="A5415">
        <v>277</v>
      </c>
      <c r="B5415" s="110">
        <v>45923</v>
      </c>
      <c r="C5415" s="89">
        <v>5</v>
      </c>
      <c r="D5415" s="89">
        <v>14</v>
      </c>
      <c r="E5415" s="96">
        <v>1427</v>
      </c>
      <c r="F5415" s="89">
        <v>1.7</v>
      </c>
      <c r="G5415" s="89"/>
      <c r="H5415">
        <v>0.74</v>
      </c>
      <c r="I5415" t="s">
        <v>13</v>
      </c>
      <c r="J5415">
        <v>0.8</v>
      </c>
      <c r="K5415">
        <v>9</v>
      </c>
      <c r="L5415">
        <v>2025</v>
      </c>
      <c r="M5415" t="s">
        <v>367</v>
      </c>
      <c r="N5415" s="89" cm="1">
        <f t="array" ref="N5415">IF(ISNUMBER(_34_KNMI_Stations[[#This Row],[Etmaal temperatuur °C]]),IF(_34_KNMI_Stations[[#This Row],[Etmaal temperatuur °C]]&lt;stookgrens[],stookgrens[]-_34_KNMI_Stations[[#This Row],[Etmaal temperatuur °C]],0),"")</f>
        <v>4</v>
      </c>
      <c r="O5415" s="89">
        <f>_34_KNMI_Stations[[#This Row],[graaddagen]]*_34_KNMI_Stations[[#This Row],[Gewogen factor]]</f>
        <v>3.2</v>
      </c>
      <c r="P5415" s="89" cm="1">
        <f t="array" ref="P5415">IF(ISNUMBER(_34_KNMI_Stations[[#This Row],[Etmaal temperatuur °C]]),IF(_34_KNMI_Stations[[#This Row],[Etmaal temperatuur °C]]&gt;stookgrens[],_34_KNMI_Stations[[#This Row],[Etmaal temperatuur °C]]-stookgrens[],0),"")</f>
        <v>0</v>
      </c>
    </row>
    <row r="5416" spans="1:16" x14ac:dyDescent="0.25">
      <c r="A5416">
        <v>277</v>
      </c>
      <c r="B5416" s="110">
        <v>45924</v>
      </c>
      <c r="C5416" s="89">
        <v>8.1</v>
      </c>
      <c r="D5416" s="89">
        <v>13.3</v>
      </c>
      <c r="E5416" s="96">
        <v>1563</v>
      </c>
      <c r="F5416" s="89">
        <v>0</v>
      </c>
      <c r="G5416" s="89"/>
      <c r="H5416">
        <v>0.7</v>
      </c>
      <c r="I5416" t="s">
        <v>13</v>
      </c>
      <c r="J5416">
        <v>0.8</v>
      </c>
      <c r="K5416">
        <v>9</v>
      </c>
      <c r="L5416">
        <v>2025</v>
      </c>
      <c r="M5416" t="s">
        <v>367</v>
      </c>
      <c r="N5416" s="89" cm="1">
        <f t="array" ref="N5416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5416" s="89">
        <f>_34_KNMI_Stations[[#This Row],[graaddagen]]*_34_KNMI_Stations[[#This Row],[Gewogen factor]]</f>
        <v>3.76</v>
      </c>
      <c r="P5416" s="89" cm="1">
        <f t="array" ref="P5416">IF(ISNUMBER(_34_KNMI_Stations[[#This Row],[Etmaal temperatuur °C]]),IF(_34_KNMI_Stations[[#This Row],[Etmaal temperatuur °C]]&gt;stookgrens[],_34_KNMI_Stations[[#This Row],[Etmaal temperatuur °C]]-stookgrens[],0),"")</f>
        <v>0</v>
      </c>
    </row>
    <row r="5417" spans="1:16" x14ac:dyDescent="0.25">
      <c r="A5417">
        <v>277</v>
      </c>
      <c r="B5417" s="110">
        <v>45925</v>
      </c>
      <c r="C5417" s="89">
        <v>9.9</v>
      </c>
      <c r="D5417" s="89">
        <v>13.3</v>
      </c>
      <c r="E5417" s="96">
        <v>1395</v>
      </c>
      <c r="F5417" s="89">
        <v>0</v>
      </c>
      <c r="G5417" s="89"/>
      <c r="H5417">
        <v>0.69</v>
      </c>
      <c r="I5417" t="s">
        <v>13</v>
      </c>
      <c r="J5417">
        <v>0.8</v>
      </c>
      <c r="K5417">
        <v>9</v>
      </c>
      <c r="L5417">
        <v>2025</v>
      </c>
      <c r="M5417" t="s">
        <v>367</v>
      </c>
      <c r="N5417" s="89" cm="1">
        <f t="array" ref="N5417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5417" s="89">
        <f>_34_KNMI_Stations[[#This Row],[graaddagen]]*_34_KNMI_Stations[[#This Row],[Gewogen factor]]</f>
        <v>3.76</v>
      </c>
      <c r="P5417" s="89" cm="1">
        <f t="array" ref="P5417">IF(ISNUMBER(_34_KNMI_Stations[[#This Row],[Etmaal temperatuur °C]]),IF(_34_KNMI_Stations[[#This Row],[Etmaal temperatuur °C]]&gt;stookgrens[],_34_KNMI_Stations[[#This Row],[Etmaal temperatuur °C]]-stookgrens[],0),"")</f>
        <v>0</v>
      </c>
    </row>
    <row r="5418" spans="1:16" x14ac:dyDescent="0.25">
      <c r="A5418">
        <v>277</v>
      </c>
      <c r="B5418" s="110">
        <v>45926</v>
      </c>
      <c r="C5418" s="89">
        <v>6.1</v>
      </c>
      <c r="D5418" s="89">
        <v>13.1</v>
      </c>
      <c r="E5418" s="96">
        <v>1220</v>
      </c>
      <c r="F5418" s="89">
        <v>0</v>
      </c>
      <c r="G5418" s="89"/>
      <c r="H5418">
        <v>0.67</v>
      </c>
      <c r="I5418" t="s">
        <v>13</v>
      </c>
      <c r="J5418">
        <v>0.8</v>
      </c>
      <c r="K5418">
        <v>9</v>
      </c>
      <c r="L5418">
        <v>2025</v>
      </c>
      <c r="M5418" t="s">
        <v>367</v>
      </c>
      <c r="N5418" s="89" cm="1">
        <f t="array" ref="N5418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5418" s="89">
        <f>_34_KNMI_Stations[[#This Row],[graaddagen]]*_34_KNMI_Stations[[#This Row],[Gewogen factor]]</f>
        <v>3.9200000000000004</v>
      </c>
      <c r="P5418" s="89" cm="1">
        <f t="array" ref="P5418">IF(ISNUMBER(_34_KNMI_Stations[[#This Row],[Etmaal temperatuur °C]]),IF(_34_KNMI_Stations[[#This Row],[Etmaal temperatuur °C]]&gt;stookgrens[],_34_KNMI_Stations[[#This Row],[Etmaal temperatuur °C]]-stookgrens[],0),"")</f>
        <v>0</v>
      </c>
    </row>
    <row r="5419" spans="1:16" x14ac:dyDescent="0.25">
      <c r="A5419">
        <v>277</v>
      </c>
      <c r="B5419" s="110">
        <v>45927</v>
      </c>
      <c r="C5419" s="89">
        <v>3.5</v>
      </c>
      <c r="D5419" s="89">
        <v>12.6</v>
      </c>
      <c r="E5419" s="96">
        <v>614</v>
      </c>
      <c r="F5419" s="89">
        <v>0</v>
      </c>
      <c r="G5419" s="89"/>
      <c r="H5419">
        <v>0.81</v>
      </c>
      <c r="I5419" t="s">
        <v>13</v>
      </c>
      <c r="J5419">
        <v>0.8</v>
      </c>
      <c r="K5419">
        <v>9</v>
      </c>
      <c r="L5419">
        <v>2025</v>
      </c>
      <c r="M5419" t="s">
        <v>367</v>
      </c>
      <c r="N5419" s="89" cm="1">
        <f t="array" ref="N5419">IF(ISNUMBER(_34_KNMI_Stations[[#This Row],[Etmaal temperatuur °C]]),IF(_34_KNMI_Stations[[#This Row],[Etmaal temperatuur °C]]&lt;stookgrens[],stookgrens[]-_34_KNMI_Stations[[#This Row],[Etmaal temperatuur °C]],0),"")</f>
        <v>5.4</v>
      </c>
      <c r="O5419" s="89">
        <f>_34_KNMI_Stations[[#This Row],[graaddagen]]*_34_KNMI_Stations[[#This Row],[Gewogen factor]]</f>
        <v>4.32</v>
      </c>
      <c r="P5419" s="89" cm="1">
        <f t="array" ref="P5419">IF(ISNUMBER(_34_KNMI_Stations[[#This Row],[Etmaal temperatuur °C]]),IF(_34_KNMI_Stations[[#This Row],[Etmaal temperatuur °C]]&gt;stookgrens[],_34_KNMI_Stations[[#This Row],[Etmaal temperatuur °C]]-stookgrens[],0),"")</f>
        <v>0</v>
      </c>
    </row>
    <row r="5420" spans="1:16" x14ac:dyDescent="0.25">
      <c r="A5420">
        <v>277</v>
      </c>
      <c r="B5420" s="110">
        <v>45928</v>
      </c>
      <c r="C5420" s="89">
        <v>2.2000000000000002</v>
      </c>
      <c r="D5420" s="89">
        <v>13.5</v>
      </c>
      <c r="E5420" s="96">
        <v>960</v>
      </c>
      <c r="F5420" s="89">
        <v>0</v>
      </c>
      <c r="G5420" s="89"/>
      <c r="H5420">
        <v>0.91</v>
      </c>
      <c r="I5420" t="s">
        <v>13</v>
      </c>
      <c r="J5420">
        <v>0.8</v>
      </c>
      <c r="K5420">
        <v>9</v>
      </c>
      <c r="L5420">
        <v>2025</v>
      </c>
      <c r="M5420" t="s">
        <v>367</v>
      </c>
      <c r="N5420" s="89" cm="1">
        <f t="array" ref="N5420">IF(ISNUMBER(_34_KNMI_Stations[[#This Row],[Etmaal temperatuur °C]]),IF(_34_KNMI_Stations[[#This Row],[Etmaal temperatuur °C]]&lt;stookgrens[],stookgrens[]-_34_KNMI_Stations[[#This Row],[Etmaal temperatuur °C]],0),"")</f>
        <v>4.5</v>
      </c>
      <c r="O5420" s="89">
        <f>_34_KNMI_Stations[[#This Row],[graaddagen]]*_34_KNMI_Stations[[#This Row],[Gewogen factor]]</f>
        <v>3.6</v>
      </c>
      <c r="P5420" s="89" cm="1">
        <f t="array" ref="P5420">IF(ISNUMBER(_34_KNMI_Stations[[#This Row],[Etmaal temperatuur °C]]),IF(_34_KNMI_Stations[[#This Row],[Etmaal temperatuur °C]]&gt;stookgrens[],_34_KNMI_Stations[[#This Row],[Etmaal temperatuur °C]]-stookgrens[],0),"")</f>
        <v>0</v>
      </c>
    </row>
    <row r="5421" spans="1:16" x14ac:dyDescent="0.25">
      <c r="A5421">
        <v>277</v>
      </c>
      <c r="B5421" s="110">
        <v>45929</v>
      </c>
      <c r="C5421" s="89">
        <v>2.6</v>
      </c>
      <c r="D5421" s="89">
        <v>14.4</v>
      </c>
      <c r="E5421" s="96">
        <v>1083</v>
      </c>
      <c r="F5421" s="89">
        <v>0</v>
      </c>
      <c r="G5421" s="89"/>
      <c r="H5421">
        <v>0.89</v>
      </c>
      <c r="I5421" t="s">
        <v>13</v>
      </c>
      <c r="J5421">
        <v>0.8</v>
      </c>
      <c r="K5421">
        <v>9</v>
      </c>
      <c r="L5421">
        <v>2025</v>
      </c>
      <c r="M5421" t="s">
        <v>368</v>
      </c>
      <c r="N5421" s="89" cm="1">
        <f t="array" ref="N5421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5421" s="89">
        <f>_34_KNMI_Stations[[#This Row],[graaddagen]]*_34_KNMI_Stations[[#This Row],[Gewogen factor]]</f>
        <v>2.88</v>
      </c>
      <c r="P5421" s="89" cm="1">
        <f t="array" ref="P5421">IF(ISNUMBER(_34_KNMI_Stations[[#This Row],[Etmaal temperatuur °C]]),IF(_34_KNMI_Stations[[#This Row],[Etmaal temperatuur °C]]&gt;stookgrens[],_34_KNMI_Stations[[#This Row],[Etmaal temperatuur °C]]-stookgrens[],0),"")</f>
        <v>0</v>
      </c>
    </row>
    <row r="5422" spans="1:16" x14ac:dyDescent="0.25">
      <c r="A5422">
        <v>277</v>
      </c>
      <c r="B5422" s="110">
        <v>45930</v>
      </c>
      <c r="C5422" s="89">
        <v>2.2000000000000002</v>
      </c>
      <c r="D5422" s="89">
        <v>12.4</v>
      </c>
      <c r="E5422" s="96">
        <v>870</v>
      </c>
      <c r="F5422" s="89">
        <v>0</v>
      </c>
      <c r="G5422" s="89"/>
      <c r="H5422">
        <v>0.88</v>
      </c>
      <c r="I5422" t="s">
        <v>13</v>
      </c>
      <c r="J5422">
        <v>0.8</v>
      </c>
      <c r="K5422">
        <v>9</v>
      </c>
      <c r="L5422">
        <v>2025</v>
      </c>
      <c r="M5422" t="s">
        <v>368</v>
      </c>
      <c r="N5422" s="89" cm="1">
        <f t="array" ref="N5422">IF(ISNUMBER(_34_KNMI_Stations[[#This Row],[Etmaal temperatuur °C]]),IF(_34_KNMI_Stations[[#This Row],[Etmaal temperatuur °C]]&lt;stookgrens[],stookgrens[]-_34_KNMI_Stations[[#This Row],[Etmaal temperatuur °C]],0),"")</f>
        <v>5.6</v>
      </c>
      <c r="O5422" s="89">
        <f>_34_KNMI_Stations[[#This Row],[graaddagen]]*_34_KNMI_Stations[[#This Row],[Gewogen factor]]</f>
        <v>4.4799999999999995</v>
      </c>
      <c r="P5422" s="89" cm="1">
        <f t="array" ref="P5422">IF(ISNUMBER(_34_KNMI_Stations[[#This Row],[Etmaal temperatuur °C]]),IF(_34_KNMI_Stations[[#This Row],[Etmaal temperatuur °C]]&gt;stookgrens[],_34_KNMI_Stations[[#This Row],[Etmaal temperatuur °C]]-stookgrens[],0),"")</f>
        <v>0</v>
      </c>
    </row>
    <row r="5423" spans="1:16" x14ac:dyDescent="0.25">
      <c r="A5423">
        <v>277</v>
      </c>
      <c r="B5423" s="110">
        <v>45931</v>
      </c>
      <c r="C5423" s="89">
        <v>4.3</v>
      </c>
      <c r="D5423" s="89">
        <v>12.1</v>
      </c>
      <c r="E5423" s="96">
        <v>1204</v>
      </c>
      <c r="F5423" s="89">
        <v>0</v>
      </c>
      <c r="G5423" s="89"/>
      <c r="H5423">
        <v>0.7</v>
      </c>
      <c r="I5423" t="s">
        <v>13</v>
      </c>
      <c r="J5423">
        <v>1</v>
      </c>
      <c r="K5423">
        <v>10</v>
      </c>
      <c r="L5423">
        <v>2025</v>
      </c>
      <c r="M5423" t="s">
        <v>368</v>
      </c>
      <c r="N5423" s="89" cm="1">
        <f t="array" ref="N5423">IF(ISNUMBER(_34_KNMI_Stations[[#This Row],[Etmaal temperatuur °C]]),IF(_34_KNMI_Stations[[#This Row],[Etmaal temperatuur °C]]&lt;stookgrens[],stookgrens[]-_34_KNMI_Stations[[#This Row],[Etmaal temperatuur °C]],0),"")</f>
        <v>5.9</v>
      </c>
      <c r="O5423" s="89">
        <f>_34_KNMI_Stations[[#This Row],[graaddagen]]*_34_KNMI_Stations[[#This Row],[Gewogen factor]]</f>
        <v>5.9</v>
      </c>
      <c r="P5423" s="89" cm="1">
        <f t="array" ref="P5423">IF(ISNUMBER(_34_KNMI_Stations[[#This Row],[Etmaal temperatuur °C]]),IF(_34_KNMI_Stations[[#This Row],[Etmaal temperatuur °C]]&gt;stookgrens[],_34_KNMI_Stations[[#This Row],[Etmaal temperatuur °C]]-stookgrens[],0),"")</f>
        <v>0</v>
      </c>
    </row>
    <row r="5424" spans="1:16" x14ac:dyDescent="0.25">
      <c r="A5424">
        <v>277</v>
      </c>
      <c r="B5424" s="110">
        <v>45932</v>
      </c>
      <c r="C5424" s="89">
        <v>5</v>
      </c>
      <c r="D5424" s="89">
        <v>11.7</v>
      </c>
      <c r="E5424" s="96">
        <v>1032</v>
      </c>
      <c r="F5424" s="89">
        <v>0</v>
      </c>
      <c r="G5424" s="89"/>
      <c r="H5424">
        <v>0.73</v>
      </c>
      <c r="I5424" t="s">
        <v>13</v>
      </c>
      <c r="J5424">
        <v>1</v>
      </c>
      <c r="K5424">
        <v>10</v>
      </c>
      <c r="L5424">
        <v>2025</v>
      </c>
      <c r="M5424" t="s">
        <v>368</v>
      </c>
      <c r="N5424" s="89" cm="1">
        <f t="array" ref="N5424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5424" s="89">
        <f>_34_KNMI_Stations[[#This Row],[graaddagen]]*_34_KNMI_Stations[[#This Row],[Gewogen factor]]</f>
        <v>6.3000000000000007</v>
      </c>
      <c r="P5424" s="89" cm="1">
        <f t="array" ref="P5424">IF(ISNUMBER(_34_KNMI_Stations[[#This Row],[Etmaal temperatuur °C]]),IF(_34_KNMI_Stations[[#This Row],[Etmaal temperatuur °C]]&gt;stookgrens[],_34_KNMI_Stations[[#This Row],[Etmaal temperatuur °C]]-stookgrens[],0),"")</f>
        <v>0</v>
      </c>
    </row>
    <row r="5425" spans="1:16" x14ac:dyDescent="0.25">
      <c r="A5425">
        <v>277</v>
      </c>
      <c r="B5425" s="110">
        <v>45933</v>
      </c>
      <c r="C5425" s="89">
        <v>8.3000000000000007</v>
      </c>
      <c r="D5425" s="89">
        <v>11.7</v>
      </c>
      <c r="E5425" s="96">
        <v>454</v>
      </c>
      <c r="F5425" s="89">
        <v>12.3</v>
      </c>
      <c r="G5425" s="89"/>
      <c r="H5425">
        <v>0.75</v>
      </c>
      <c r="I5425" t="s">
        <v>13</v>
      </c>
      <c r="J5425">
        <v>1</v>
      </c>
      <c r="K5425">
        <v>10</v>
      </c>
      <c r="L5425">
        <v>2025</v>
      </c>
      <c r="M5425" t="s">
        <v>368</v>
      </c>
      <c r="N5425" s="89" cm="1">
        <f t="array" ref="N5425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5425" s="89">
        <f>_34_KNMI_Stations[[#This Row],[graaddagen]]*_34_KNMI_Stations[[#This Row],[Gewogen factor]]</f>
        <v>6.3000000000000007</v>
      </c>
      <c r="P5425" s="89" cm="1">
        <f t="array" ref="P5425">IF(ISNUMBER(_34_KNMI_Stations[[#This Row],[Etmaal temperatuur °C]]),IF(_34_KNMI_Stations[[#This Row],[Etmaal temperatuur °C]]&gt;stookgrens[],_34_KNMI_Stations[[#This Row],[Etmaal temperatuur °C]]-stookgrens[],0),"")</f>
        <v>0</v>
      </c>
    </row>
    <row r="5426" spans="1:16" x14ac:dyDescent="0.25">
      <c r="A5426">
        <v>277</v>
      </c>
      <c r="B5426" s="110">
        <v>45934</v>
      </c>
      <c r="C5426" s="89">
        <v>10.199999999999999</v>
      </c>
      <c r="D5426" s="89">
        <v>12.5</v>
      </c>
      <c r="E5426" s="96">
        <v>669</v>
      </c>
      <c r="F5426" s="89">
        <v>29.6</v>
      </c>
      <c r="G5426" s="89"/>
      <c r="H5426">
        <v>0.84</v>
      </c>
      <c r="I5426" t="s">
        <v>13</v>
      </c>
      <c r="J5426">
        <v>1</v>
      </c>
      <c r="K5426">
        <v>10</v>
      </c>
      <c r="L5426">
        <v>2025</v>
      </c>
      <c r="M5426" t="s">
        <v>368</v>
      </c>
      <c r="N5426" s="89" cm="1">
        <f t="array" ref="N5426">IF(ISNUMBER(_34_KNMI_Stations[[#This Row],[Etmaal temperatuur °C]]),IF(_34_KNMI_Stations[[#This Row],[Etmaal temperatuur °C]]&lt;stookgrens[],stookgrens[]-_34_KNMI_Stations[[#This Row],[Etmaal temperatuur °C]],0),"")</f>
        <v>5.5</v>
      </c>
      <c r="O5426" s="89">
        <f>_34_KNMI_Stations[[#This Row],[graaddagen]]*_34_KNMI_Stations[[#This Row],[Gewogen factor]]</f>
        <v>5.5</v>
      </c>
      <c r="P5426" s="89" cm="1">
        <f t="array" ref="P5426">IF(ISNUMBER(_34_KNMI_Stations[[#This Row],[Etmaal temperatuur °C]]),IF(_34_KNMI_Stations[[#This Row],[Etmaal temperatuur °C]]&gt;stookgrens[],_34_KNMI_Stations[[#This Row],[Etmaal temperatuur °C]]-stookgrens[],0),"")</f>
        <v>0</v>
      </c>
    </row>
    <row r="5427" spans="1:16" x14ac:dyDescent="0.25">
      <c r="A5427">
        <v>277</v>
      </c>
      <c r="B5427" s="110">
        <v>45935</v>
      </c>
      <c r="C5427" s="89">
        <v>12</v>
      </c>
      <c r="D5427" s="89">
        <v>12.7</v>
      </c>
      <c r="E5427" s="96">
        <v>462</v>
      </c>
      <c r="F5427" s="89">
        <v>4.0999999999999996</v>
      </c>
      <c r="G5427" s="89"/>
      <c r="H5427">
        <v>0.77</v>
      </c>
      <c r="I5427" t="s">
        <v>13</v>
      </c>
      <c r="J5427">
        <v>1</v>
      </c>
      <c r="K5427">
        <v>10</v>
      </c>
      <c r="L5427">
        <v>2025</v>
      </c>
      <c r="M5427" t="s">
        <v>368</v>
      </c>
      <c r="N5427" s="89" cm="1">
        <f t="array" ref="N5427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5427" s="89">
        <f>_34_KNMI_Stations[[#This Row],[graaddagen]]*_34_KNMI_Stations[[#This Row],[Gewogen factor]]</f>
        <v>5.3000000000000007</v>
      </c>
      <c r="P5427" s="89" cm="1">
        <f t="array" ref="P5427">IF(ISNUMBER(_34_KNMI_Stations[[#This Row],[Etmaal temperatuur °C]]),IF(_34_KNMI_Stations[[#This Row],[Etmaal temperatuur °C]]&gt;stookgrens[],_34_KNMI_Stations[[#This Row],[Etmaal temperatuur °C]]-stookgrens[],0),"")</f>
        <v>0</v>
      </c>
    </row>
    <row r="5428" spans="1:16" x14ac:dyDescent="0.25">
      <c r="A5428">
        <v>277</v>
      </c>
      <c r="B5428" s="110">
        <v>45936</v>
      </c>
      <c r="C5428" s="89">
        <v>5.8</v>
      </c>
      <c r="D5428" s="89">
        <v>13.6</v>
      </c>
      <c r="E5428" s="96">
        <v>297</v>
      </c>
      <c r="F5428" s="89">
        <v>0.3</v>
      </c>
      <c r="G5428" s="89"/>
      <c r="H5428">
        <v>0.9</v>
      </c>
      <c r="I5428" t="s">
        <v>13</v>
      </c>
      <c r="J5428">
        <v>1</v>
      </c>
      <c r="K5428">
        <v>10</v>
      </c>
      <c r="L5428">
        <v>2025</v>
      </c>
      <c r="M5428" t="s">
        <v>369</v>
      </c>
      <c r="N5428" s="89" cm="1">
        <f t="array" ref="N5428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5428" s="89">
        <f>_34_KNMI_Stations[[#This Row],[graaddagen]]*_34_KNMI_Stations[[#This Row],[Gewogen factor]]</f>
        <v>4.4000000000000004</v>
      </c>
      <c r="P5428" s="89" cm="1">
        <f t="array" ref="P5428">IF(ISNUMBER(_34_KNMI_Stations[[#This Row],[Etmaal temperatuur °C]]),IF(_34_KNMI_Stations[[#This Row],[Etmaal temperatuur °C]]&gt;stookgrens[],_34_KNMI_Stations[[#This Row],[Etmaal temperatuur °C]]-stookgrens[],0),"")</f>
        <v>0</v>
      </c>
    </row>
    <row r="5429" spans="1:16" x14ac:dyDescent="0.25">
      <c r="A5429">
        <v>277</v>
      </c>
      <c r="B5429" s="110">
        <v>45937</v>
      </c>
      <c r="C5429" s="89">
        <v>4.5</v>
      </c>
      <c r="D5429" s="89">
        <v>14.5</v>
      </c>
      <c r="E5429" s="96">
        <v>576</v>
      </c>
      <c r="F5429" s="89">
        <v>0.2</v>
      </c>
      <c r="G5429" s="89"/>
      <c r="H5429">
        <v>0.9</v>
      </c>
      <c r="I5429" t="s">
        <v>13</v>
      </c>
      <c r="J5429">
        <v>1</v>
      </c>
      <c r="K5429">
        <v>10</v>
      </c>
      <c r="L5429">
        <v>2025</v>
      </c>
      <c r="M5429" t="s">
        <v>369</v>
      </c>
      <c r="N5429" s="89" cm="1">
        <f t="array" ref="N5429">IF(ISNUMBER(_34_KNMI_Stations[[#This Row],[Etmaal temperatuur °C]]),IF(_34_KNMI_Stations[[#This Row],[Etmaal temperatuur °C]]&lt;stookgrens[],stookgrens[]-_34_KNMI_Stations[[#This Row],[Etmaal temperatuur °C]],0),"")</f>
        <v>3.5</v>
      </c>
      <c r="O5429" s="89">
        <f>_34_KNMI_Stations[[#This Row],[graaddagen]]*_34_KNMI_Stations[[#This Row],[Gewogen factor]]</f>
        <v>3.5</v>
      </c>
      <c r="P5429" s="89" cm="1">
        <f t="array" ref="P5429">IF(ISNUMBER(_34_KNMI_Stations[[#This Row],[Etmaal temperatuur °C]]),IF(_34_KNMI_Stations[[#This Row],[Etmaal temperatuur °C]]&gt;stookgrens[],_34_KNMI_Stations[[#This Row],[Etmaal temperatuur °C]]-stookgrens[],0),"")</f>
        <v>0</v>
      </c>
    </row>
    <row r="5430" spans="1:16" x14ac:dyDescent="0.25">
      <c r="A5430">
        <v>277</v>
      </c>
      <c r="B5430" s="110">
        <v>45938</v>
      </c>
      <c r="C5430" s="89">
        <v>4</v>
      </c>
      <c r="D5430" s="89">
        <v>13.8</v>
      </c>
      <c r="E5430" s="96">
        <v>383</v>
      </c>
      <c r="F5430" s="89">
        <v>0.8</v>
      </c>
      <c r="G5430" s="89"/>
      <c r="H5430">
        <v>0.87</v>
      </c>
      <c r="I5430" t="s">
        <v>13</v>
      </c>
      <c r="J5430">
        <v>1</v>
      </c>
      <c r="K5430">
        <v>10</v>
      </c>
      <c r="L5430">
        <v>2025</v>
      </c>
      <c r="M5430" t="s">
        <v>369</v>
      </c>
      <c r="N5430" s="89" cm="1">
        <f t="array" ref="N5430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5430" s="89">
        <f>_34_KNMI_Stations[[#This Row],[graaddagen]]*_34_KNMI_Stations[[#This Row],[Gewogen factor]]</f>
        <v>4.1999999999999993</v>
      </c>
      <c r="P5430" s="89" cm="1">
        <f t="array" ref="P5430">IF(ISNUMBER(_34_KNMI_Stations[[#This Row],[Etmaal temperatuur °C]]),IF(_34_KNMI_Stations[[#This Row],[Etmaal temperatuur °C]]&gt;stookgrens[],_34_KNMI_Stations[[#This Row],[Etmaal temperatuur °C]]-stookgrens[],0),"")</f>
        <v>0</v>
      </c>
    </row>
    <row r="5431" spans="1:16" x14ac:dyDescent="0.25">
      <c r="A5431">
        <v>277</v>
      </c>
      <c r="B5431" s="110">
        <v>45939</v>
      </c>
      <c r="C5431" s="89">
        <v>5.9</v>
      </c>
      <c r="D5431" s="89">
        <v>13.9</v>
      </c>
      <c r="E5431" s="96">
        <v>516</v>
      </c>
      <c r="F5431" s="89">
        <v>-0.1</v>
      </c>
      <c r="G5431" s="89"/>
      <c r="H5431">
        <v>0.82</v>
      </c>
      <c r="I5431" t="s">
        <v>13</v>
      </c>
      <c r="J5431">
        <v>1</v>
      </c>
      <c r="K5431">
        <v>10</v>
      </c>
      <c r="L5431">
        <v>2025</v>
      </c>
      <c r="M5431" t="s">
        <v>369</v>
      </c>
      <c r="N5431" s="89" cm="1">
        <f t="array" ref="N5431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5431" s="89">
        <f>_34_KNMI_Stations[[#This Row],[graaddagen]]*_34_KNMI_Stations[[#This Row],[Gewogen factor]]</f>
        <v>4.0999999999999996</v>
      </c>
      <c r="P5431" s="89" cm="1">
        <f t="array" ref="P5431">IF(ISNUMBER(_34_KNMI_Stations[[#This Row],[Etmaal temperatuur °C]]),IF(_34_KNMI_Stations[[#This Row],[Etmaal temperatuur °C]]&gt;stookgrens[],_34_KNMI_Stations[[#This Row],[Etmaal temperatuur °C]]-stookgrens[],0),"")</f>
        <v>0</v>
      </c>
    </row>
    <row r="5432" spans="1:16" x14ac:dyDescent="0.25">
      <c r="A5432">
        <v>277</v>
      </c>
      <c r="B5432" s="110">
        <v>45940</v>
      </c>
      <c r="C5432" s="89">
        <v>5.6</v>
      </c>
      <c r="D5432" s="89">
        <v>14.3</v>
      </c>
      <c r="E5432" s="96">
        <v>890</v>
      </c>
      <c r="F5432" s="89">
        <v>0</v>
      </c>
      <c r="G5432" s="89"/>
      <c r="H5432">
        <v>0.85</v>
      </c>
      <c r="I5432" t="s">
        <v>13</v>
      </c>
      <c r="J5432">
        <v>1</v>
      </c>
      <c r="K5432">
        <v>10</v>
      </c>
      <c r="L5432">
        <v>2025</v>
      </c>
      <c r="M5432" t="s">
        <v>369</v>
      </c>
      <c r="N5432" s="89" cm="1">
        <f t="array" ref="N5432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5432" s="89">
        <f>_34_KNMI_Stations[[#This Row],[graaddagen]]*_34_KNMI_Stations[[#This Row],[Gewogen factor]]</f>
        <v>3.6999999999999993</v>
      </c>
      <c r="P5432" s="89" cm="1">
        <f t="array" ref="P5432">IF(ISNUMBER(_34_KNMI_Stations[[#This Row],[Etmaal temperatuur °C]]),IF(_34_KNMI_Stations[[#This Row],[Etmaal temperatuur °C]]&gt;stookgrens[],_34_KNMI_Stations[[#This Row],[Etmaal temperatuur °C]]-stookgrens[],0),"")</f>
        <v>0</v>
      </c>
    </row>
    <row r="5433" spans="1:16" x14ac:dyDescent="0.25">
      <c r="A5433">
        <v>277</v>
      </c>
      <c r="B5433" s="110">
        <v>45941</v>
      </c>
      <c r="C5433" s="89">
        <v>4.0999999999999996</v>
      </c>
      <c r="D5433" s="89">
        <v>14.2</v>
      </c>
      <c r="E5433" s="96">
        <v>216</v>
      </c>
      <c r="F5433" s="89">
        <v>0</v>
      </c>
      <c r="G5433" s="89"/>
      <c r="H5433">
        <v>0.84</v>
      </c>
      <c r="I5433" t="s">
        <v>13</v>
      </c>
      <c r="J5433">
        <v>1</v>
      </c>
      <c r="K5433">
        <v>10</v>
      </c>
      <c r="L5433">
        <v>2025</v>
      </c>
      <c r="M5433" t="s">
        <v>369</v>
      </c>
      <c r="N5433" s="89" cm="1">
        <f t="array" ref="N5433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5433" s="89">
        <f>_34_KNMI_Stations[[#This Row],[graaddagen]]*_34_KNMI_Stations[[#This Row],[Gewogen factor]]</f>
        <v>3.8000000000000007</v>
      </c>
      <c r="P5433" s="89" cm="1">
        <f t="array" ref="P5433">IF(ISNUMBER(_34_KNMI_Stations[[#This Row],[Etmaal temperatuur °C]]),IF(_34_KNMI_Stations[[#This Row],[Etmaal temperatuur °C]]&gt;stookgrens[],_34_KNMI_Stations[[#This Row],[Etmaal temperatuur °C]]-stookgrens[],0),"")</f>
        <v>0</v>
      </c>
    </row>
    <row r="5434" spans="1:16" x14ac:dyDescent="0.25">
      <c r="A5434">
        <v>277</v>
      </c>
      <c r="B5434" s="110">
        <v>45942</v>
      </c>
      <c r="C5434" s="89">
        <v>5.8</v>
      </c>
      <c r="D5434" s="89">
        <v>14.3</v>
      </c>
      <c r="E5434" s="96">
        <v>424</v>
      </c>
      <c r="F5434" s="89">
        <v>0.2</v>
      </c>
      <c r="G5434" s="89"/>
      <c r="H5434">
        <v>0.9</v>
      </c>
      <c r="I5434" t="s">
        <v>13</v>
      </c>
      <c r="J5434">
        <v>1</v>
      </c>
      <c r="K5434">
        <v>10</v>
      </c>
      <c r="L5434">
        <v>2025</v>
      </c>
      <c r="M5434" t="s">
        <v>369</v>
      </c>
      <c r="N5434" s="89" cm="1">
        <f t="array" ref="N5434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5434" s="89">
        <f>_34_KNMI_Stations[[#This Row],[graaddagen]]*_34_KNMI_Stations[[#This Row],[Gewogen factor]]</f>
        <v>3.6999999999999993</v>
      </c>
      <c r="P5434" s="89" cm="1">
        <f t="array" ref="P5434">IF(ISNUMBER(_34_KNMI_Stations[[#This Row],[Etmaal temperatuur °C]]),IF(_34_KNMI_Stations[[#This Row],[Etmaal temperatuur °C]]&gt;stookgrens[],_34_KNMI_Stations[[#This Row],[Etmaal temperatuur °C]]-stookgrens[],0),"")</f>
        <v>0</v>
      </c>
    </row>
    <row r="5435" spans="1:16" x14ac:dyDescent="0.25">
      <c r="A5435">
        <v>277</v>
      </c>
      <c r="B5435" s="110">
        <v>45943</v>
      </c>
      <c r="C5435" s="89">
        <v>3.8</v>
      </c>
      <c r="D5435" s="89">
        <v>14.4</v>
      </c>
      <c r="E5435" s="96">
        <v>510</v>
      </c>
      <c r="F5435" s="89">
        <v>0.6</v>
      </c>
      <c r="G5435" s="89"/>
      <c r="H5435">
        <v>0.83</v>
      </c>
      <c r="I5435" t="s">
        <v>13</v>
      </c>
      <c r="J5435">
        <v>1</v>
      </c>
      <c r="K5435">
        <v>10</v>
      </c>
      <c r="L5435">
        <v>2025</v>
      </c>
      <c r="M5435" t="s">
        <v>370</v>
      </c>
      <c r="N5435" s="89" cm="1">
        <f t="array" ref="N5435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5435" s="89">
        <f>_34_KNMI_Stations[[#This Row],[graaddagen]]*_34_KNMI_Stations[[#This Row],[Gewogen factor]]</f>
        <v>3.5999999999999996</v>
      </c>
      <c r="P5435" s="89" cm="1">
        <f t="array" ref="P5435">IF(ISNUMBER(_34_KNMI_Stations[[#This Row],[Etmaal temperatuur °C]]),IF(_34_KNMI_Stations[[#This Row],[Etmaal temperatuur °C]]&gt;stookgrens[],_34_KNMI_Stations[[#This Row],[Etmaal temperatuur °C]]-stookgrens[],0),"")</f>
        <v>0</v>
      </c>
    </row>
    <row r="5436" spans="1:16" x14ac:dyDescent="0.25">
      <c r="A5436">
        <v>277</v>
      </c>
      <c r="B5436" s="110">
        <v>45944</v>
      </c>
      <c r="C5436" s="89">
        <v>5.3</v>
      </c>
      <c r="D5436" s="89">
        <v>14</v>
      </c>
      <c r="E5436" s="96">
        <v>693</v>
      </c>
      <c r="F5436" s="89">
        <v>0.6</v>
      </c>
      <c r="G5436" s="89"/>
      <c r="H5436">
        <v>0.89</v>
      </c>
      <c r="I5436" t="s">
        <v>13</v>
      </c>
      <c r="J5436">
        <v>1</v>
      </c>
      <c r="K5436">
        <v>10</v>
      </c>
      <c r="L5436">
        <v>2025</v>
      </c>
      <c r="M5436" t="s">
        <v>370</v>
      </c>
      <c r="N5436" s="89" cm="1">
        <f t="array" ref="N5436">IF(ISNUMBER(_34_KNMI_Stations[[#This Row],[Etmaal temperatuur °C]]),IF(_34_KNMI_Stations[[#This Row],[Etmaal temperatuur °C]]&lt;stookgrens[],stookgrens[]-_34_KNMI_Stations[[#This Row],[Etmaal temperatuur °C]],0),"")</f>
        <v>4</v>
      </c>
      <c r="O5436" s="89">
        <f>_34_KNMI_Stations[[#This Row],[graaddagen]]*_34_KNMI_Stations[[#This Row],[Gewogen factor]]</f>
        <v>4</v>
      </c>
      <c r="P5436" s="89" cm="1">
        <f t="array" ref="P5436">IF(ISNUMBER(_34_KNMI_Stations[[#This Row],[Etmaal temperatuur °C]]),IF(_34_KNMI_Stations[[#This Row],[Etmaal temperatuur °C]]&gt;stookgrens[],_34_KNMI_Stations[[#This Row],[Etmaal temperatuur °C]]-stookgrens[],0),"")</f>
        <v>0</v>
      </c>
    </row>
    <row r="5437" spans="1:16" x14ac:dyDescent="0.25">
      <c r="A5437">
        <v>277</v>
      </c>
      <c r="B5437" s="110">
        <v>45945</v>
      </c>
      <c r="C5437" s="89">
        <v>5</v>
      </c>
      <c r="D5437" s="89">
        <v>13.5</v>
      </c>
      <c r="E5437" s="96">
        <v>556</v>
      </c>
      <c r="F5437" s="89">
        <v>1</v>
      </c>
      <c r="G5437" s="89"/>
      <c r="H5437">
        <v>0.86</v>
      </c>
      <c r="I5437" t="s">
        <v>13</v>
      </c>
      <c r="J5437">
        <v>1</v>
      </c>
      <c r="K5437">
        <v>10</v>
      </c>
      <c r="L5437">
        <v>2025</v>
      </c>
      <c r="M5437" t="s">
        <v>370</v>
      </c>
      <c r="N5437" s="89" cm="1">
        <f t="array" ref="N5437">IF(ISNUMBER(_34_KNMI_Stations[[#This Row],[Etmaal temperatuur °C]]),IF(_34_KNMI_Stations[[#This Row],[Etmaal temperatuur °C]]&lt;stookgrens[],stookgrens[]-_34_KNMI_Stations[[#This Row],[Etmaal temperatuur °C]],0),"")</f>
        <v>4.5</v>
      </c>
      <c r="O5437" s="89">
        <f>_34_KNMI_Stations[[#This Row],[graaddagen]]*_34_KNMI_Stations[[#This Row],[Gewogen factor]]</f>
        <v>4.5</v>
      </c>
      <c r="P5437" s="89" cm="1">
        <f t="array" ref="P5437">IF(ISNUMBER(_34_KNMI_Stations[[#This Row],[Etmaal temperatuur °C]]),IF(_34_KNMI_Stations[[#This Row],[Etmaal temperatuur °C]]&gt;stookgrens[],_34_KNMI_Stations[[#This Row],[Etmaal temperatuur °C]]-stookgrens[],0),"")</f>
        <v>0</v>
      </c>
    </row>
    <row r="5438" spans="1:16" x14ac:dyDescent="0.25">
      <c r="A5438">
        <v>277</v>
      </c>
      <c r="B5438" s="110">
        <v>45946</v>
      </c>
      <c r="C5438" s="89">
        <v>8.1</v>
      </c>
      <c r="D5438" s="89">
        <v>13.9</v>
      </c>
      <c r="E5438" s="96">
        <v>529</v>
      </c>
      <c r="F5438" s="89">
        <v>0.4</v>
      </c>
      <c r="G5438" s="89"/>
      <c r="H5438">
        <v>0.81</v>
      </c>
      <c r="I5438" t="s">
        <v>13</v>
      </c>
      <c r="J5438">
        <v>1</v>
      </c>
      <c r="K5438">
        <v>10</v>
      </c>
      <c r="L5438">
        <v>2025</v>
      </c>
      <c r="M5438" t="s">
        <v>370</v>
      </c>
      <c r="N5438" s="89" cm="1">
        <f t="array" ref="N5438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5438" s="89">
        <f>_34_KNMI_Stations[[#This Row],[graaddagen]]*_34_KNMI_Stations[[#This Row],[Gewogen factor]]</f>
        <v>4.0999999999999996</v>
      </c>
      <c r="P5438" s="89" cm="1">
        <f t="array" ref="P5438">IF(ISNUMBER(_34_KNMI_Stations[[#This Row],[Etmaal temperatuur °C]]),IF(_34_KNMI_Stations[[#This Row],[Etmaal temperatuur °C]]&gt;stookgrens[],_34_KNMI_Stations[[#This Row],[Etmaal temperatuur °C]]-stookgrens[],0),"")</f>
        <v>0</v>
      </c>
    </row>
    <row r="5439" spans="1:16" x14ac:dyDescent="0.25">
      <c r="A5439">
        <v>277</v>
      </c>
      <c r="B5439" s="110">
        <v>45947</v>
      </c>
      <c r="C5439" s="89">
        <v>7</v>
      </c>
      <c r="D5439" s="89">
        <v>12.7</v>
      </c>
      <c r="E5439" s="96">
        <v>781</v>
      </c>
      <c r="F5439" s="89">
        <v>0.3</v>
      </c>
      <c r="G5439" s="89"/>
      <c r="H5439">
        <v>0.76</v>
      </c>
      <c r="I5439" t="s">
        <v>13</v>
      </c>
      <c r="J5439">
        <v>1</v>
      </c>
      <c r="K5439">
        <v>10</v>
      </c>
      <c r="L5439">
        <v>2025</v>
      </c>
      <c r="M5439" t="s">
        <v>370</v>
      </c>
      <c r="N5439" s="89" cm="1">
        <f t="array" ref="N5439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5439" s="89">
        <f>_34_KNMI_Stations[[#This Row],[graaddagen]]*_34_KNMI_Stations[[#This Row],[Gewogen factor]]</f>
        <v>5.3000000000000007</v>
      </c>
      <c r="P5439" s="89" cm="1">
        <f t="array" ref="P5439">IF(ISNUMBER(_34_KNMI_Stations[[#This Row],[Etmaal temperatuur °C]]),IF(_34_KNMI_Stations[[#This Row],[Etmaal temperatuur °C]]&gt;stookgrens[],_34_KNMI_Stations[[#This Row],[Etmaal temperatuur °C]]-stookgrens[],0),"")</f>
        <v>0</v>
      </c>
    </row>
    <row r="5440" spans="1:16" x14ac:dyDescent="0.25">
      <c r="A5440">
        <v>277</v>
      </c>
      <c r="B5440" s="110">
        <v>45948</v>
      </c>
      <c r="C5440" s="89">
        <v>4</v>
      </c>
      <c r="D5440" s="89">
        <v>9.1</v>
      </c>
      <c r="E5440" s="96">
        <v>945</v>
      </c>
      <c r="F5440" s="89">
        <v>0</v>
      </c>
      <c r="G5440" s="89"/>
      <c r="H5440">
        <v>0.69</v>
      </c>
      <c r="I5440" t="s">
        <v>13</v>
      </c>
      <c r="J5440">
        <v>1</v>
      </c>
      <c r="K5440">
        <v>10</v>
      </c>
      <c r="L5440">
        <v>2025</v>
      </c>
      <c r="M5440" t="s">
        <v>370</v>
      </c>
      <c r="N5440" s="89" cm="1">
        <f t="array" ref="N5440">IF(ISNUMBER(_34_KNMI_Stations[[#This Row],[Etmaal temperatuur °C]]),IF(_34_KNMI_Stations[[#This Row],[Etmaal temperatuur °C]]&lt;stookgrens[],stookgrens[]-_34_KNMI_Stations[[#This Row],[Etmaal temperatuur °C]],0),"")</f>
        <v>8.9</v>
      </c>
      <c r="O5440" s="89">
        <f>_34_KNMI_Stations[[#This Row],[graaddagen]]*_34_KNMI_Stations[[#This Row],[Gewogen factor]]</f>
        <v>8.9</v>
      </c>
      <c r="P5440" s="89" cm="1">
        <f t="array" ref="P5440">IF(ISNUMBER(_34_KNMI_Stations[[#This Row],[Etmaal temperatuur °C]]),IF(_34_KNMI_Stations[[#This Row],[Etmaal temperatuur °C]]&gt;stookgrens[],_34_KNMI_Stations[[#This Row],[Etmaal temperatuur °C]]-stookgrens[],0),"")</f>
        <v>0</v>
      </c>
    </row>
    <row r="5441" spans="1:16" x14ac:dyDescent="0.25">
      <c r="A5441">
        <v>277</v>
      </c>
      <c r="B5441" s="110">
        <v>45949</v>
      </c>
      <c r="C5441" s="89">
        <v>5.6</v>
      </c>
      <c r="D5441" s="89">
        <v>8.9</v>
      </c>
      <c r="E5441" s="96">
        <v>583</v>
      </c>
      <c r="F5441" s="89">
        <v>0</v>
      </c>
      <c r="G5441" s="89"/>
      <c r="H5441">
        <v>0.78</v>
      </c>
      <c r="I5441" t="s">
        <v>13</v>
      </c>
      <c r="J5441">
        <v>1</v>
      </c>
      <c r="K5441">
        <v>10</v>
      </c>
      <c r="L5441">
        <v>2025</v>
      </c>
      <c r="M5441" t="s">
        <v>370</v>
      </c>
      <c r="N5441" s="89" cm="1">
        <f t="array" ref="N5441">IF(ISNUMBER(_34_KNMI_Stations[[#This Row],[Etmaal temperatuur °C]]),IF(_34_KNMI_Stations[[#This Row],[Etmaal temperatuur °C]]&lt;stookgrens[],stookgrens[]-_34_KNMI_Stations[[#This Row],[Etmaal temperatuur °C]],0),"")</f>
        <v>9.1</v>
      </c>
      <c r="O5441" s="89">
        <f>_34_KNMI_Stations[[#This Row],[graaddagen]]*_34_KNMI_Stations[[#This Row],[Gewogen factor]]</f>
        <v>9.1</v>
      </c>
      <c r="P5441" s="89" cm="1">
        <f t="array" ref="P5441">IF(ISNUMBER(_34_KNMI_Stations[[#This Row],[Etmaal temperatuur °C]]),IF(_34_KNMI_Stations[[#This Row],[Etmaal temperatuur °C]]&gt;stookgrens[],_34_KNMI_Stations[[#This Row],[Etmaal temperatuur °C]]-stookgrens[],0),"")</f>
        <v>0</v>
      </c>
    </row>
    <row r="5442" spans="1:16" x14ac:dyDescent="0.25">
      <c r="A5442">
        <v>277</v>
      </c>
      <c r="B5442" s="110">
        <v>45950</v>
      </c>
      <c r="C5442" s="89">
        <v>6.2</v>
      </c>
      <c r="D5442" s="89">
        <v>13.1</v>
      </c>
      <c r="E5442" s="96">
        <v>353</v>
      </c>
      <c r="F5442" s="89">
        <v>1.3</v>
      </c>
      <c r="G5442" s="89"/>
      <c r="H5442">
        <v>0.9</v>
      </c>
      <c r="I5442" t="s">
        <v>13</v>
      </c>
      <c r="J5442">
        <v>1</v>
      </c>
      <c r="K5442">
        <v>10</v>
      </c>
      <c r="L5442">
        <v>2025</v>
      </c>
      <c r="M5442" t="s">
        <v>371</v>
      </c>
      <c r="N5442" s="89" cm="1">
        <f t="array" ref="N5442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5442" s="89">
        <f>_34_KNMI_Stations[[#This Row],[graaddagen]]*_34_KNMI_Stations[[#This Row],[Gewogen factor]]</f>
        <v>4.9000000000000004</v>
      </c>
      <c r="P5442" s="89" cm="1">
        <f t="array" ref="P5442">IF(ISNUMBER(_34_KNMI_Stations[[#This Row],[Etmaal temperatuur °C]]),IF(_34_KNMI_Stations[[#This Row],[Etmaal temperatuur °C]]&gt;stookgrens[],_34_KNMI_Stations[[#This Row],[Etmaal temperatuur °C]]-stookgrens[],0),"")</f>
        <v>0</v>
      </c>
    </row>
    <row r="5443" spans="1:16" x14ac:dyDescent="0.25">
      <c r="A5443">
        <v>277</v>
      </c>
      <c r="B5443" s="110">
        <v>45951</v>
      </c>
      <c r="C5443" s="89">
        <v>6.8</v>
      </c>
      <c r="D5443" s="89">
        <v>13.3</v>
      </c>
      <c r="E5443" s="96">
        <v>431</v>
      </c>
      <c r="F5443" s="89">
        <v>6.3</v>
      </c>
      <c r="G5443" s="89"/>
      <c r="H5443">
        <v>0.89</v>
      </c>
      <c r="I5443" t="s">
        <v>13</v>
      </c>
      <c r="J5443">
        <v>1</v>
      </c>
      <c r="K5443">
        <v>10</v>
      </c>
      <c r="L5443">
        <v>2025</v>
      </c>
      <c r="M5443" t="s">
        <v>371</v>
      </c>
      <c r="N5443" s="89" cm="1">
        <f t="array" ref="N5443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5443" s="89">
        <f>_34_KNMI_Stations[[#This Row],[graaddagen]]*_34_KNMI_Stations[[#This Row],[Gewogen factor]]</f>
        <v>4.6999999999999993</v>
      </c>
      <c r="P5443" s="89" cm="1">
        <f t="array" ref="P5443">IF(ISNUMBER(_34_KNMI_Stations[[#This Row],[Etmaal temperatuur °C]]),IF(_34_KNMI_Stations[[#This Row],[Etmaal temperatuur °C]]&gt;stookgrens[],_34_KNMI_Stations[[#This Row],[Etmaal temperatuur °C]]-stookgrens[],0),"")</f>
        <v>0</v>
      </c>
    </row>
    <row r="5444" spans="1:16" x14ac:dyDescent="0.25">
      <c r="A5444">
        <v>277</v>
      </c>
      <c r="B5444" s="110">
        <v>45952</v>
      </c>
      <c r="C5444" s="89">
        <v>4.3</v>
      </c>
      <c r="D5444" s="89">
        <v>12.5</v>
      </c>
      <c r="E5444" s="96">
        <v>748</v>
      </c>
      <c r="F5444" s="89">
        <v>0.6</v>
      </c>
      <c r="G5444" s="89"/>
      <c r="H5444">
        <v>0.85</v>
      </c>
      <c r="I5444" t="s">
        <v>13</v>
      </c>
      <c r="J5444">
        <v>1</v>
      </c>
      <c r="K5444">
        <v>10</v>
      </c>
      <c r="L5444">
        <v>2025</v>
      </c>
      <c r="M5444" t="s">
        <v>371</v>
      </c>
      <c r="N5444" s="89" cm="1">
        <f t="array" ref="N5444">IF(ISNUMBER(_34_KNMI_Stations[[#This Row],[Etmaal temperatuur °C]]),IF(_34_KNMI_Stations[[#This Row],[Etmaal temperatuur °C]]&lt;stookgrens[],stookgrens[]-_34_KNMI_Stations[[#This Row],[Etmaal temperatuur °C]],0),"")</f>
        <v>5.5</v>
      </c>
      <c r="O5444" s="89">
        <f>_34_KNMI_Stations[[#This Row],[graaddagen]]*_34_KNMI_Stations[[#This Row],[Gewogen factor]]</f>
        <v>5.5</v>
      </c>
      <c r="P5444" s="89" cm="1">
        <f t="array" ref="P5444">IF(ISNUMBER(_34_KNMI_Stations[[#This Row],[Etmaal temperatuur °C]]),IF(_34_KNMI_Stations[[#This Row],[Etmaal temperatuur °C]]&gt;stookgrens[],_34_KNMI_Stations[[#This Row],[Etmaal temperatuur °C]]-stookgrens[],0),"")</f>
        <v>0</v>
      </c>
    </row>
    <row r="5445" spans="1:16" x14ac:dyDescent="0.25">
      <c r="A5445">
        <v>277</v>
      </c>
      <c r="B5445" s="110">
        <v>45953</v>
      </c>
      <c r="C5445" s="89">
        <v>7.8</v>
      </c>
      <c r="D5445" s="89">
        <v>11.7</v>
      </c>
      <c r="E5445" s="96">
        <v>382</v>
      </c>
      <c r="F5445" s="89">
        <v>16.7</v>
      </c>
      <c r="G5445" s="89"/>
      <c r="H5445">
        <v>0.88</v>
      </c>
      <c r="I5445" t="s">
        <v>13</v>
      </c>
      <c r="J5445">
        <v>1</v>
      </c>
      <c r="K5445">
        <v>10</v>
      </c>
      <c r="L5445">
        <v>2025</v>
      </c>
      <c r="M5445" t="s">
        <v>371</v>
      </c>
      <c r="N5445" s="89" cm="1">
        <f t="array" ref="N5445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5445" s="89">
        <f>_34_KNMI_Stations[[#This Row],[graaddagen]]*_34_KNMI_Stations[[#This Row],[Gewogen factor]]</f>
        <v>6.3000000000000007</v>
      </c>
      <c r="P5445" s="89" cm="1">
        <f t="array" ref="P5445">IF(ISNUMBER(_34_KNMI_Stations[[#This Row],[Etmaal temperatuur °C]]),IF(_34_KNMI_Stations[[#This Row],[Etmaal temperatuur °C]]&gt;stookgrens[],_34_KNMI_Stations[[#This Row],[Etmaal temperatuur °C]]-stookgrens[],0),"")</f>
        <v>0</v>
      </c>
    </row>
    <row r="5446" spans="1:16" x14ac:dyDescent="0.25">
      <c r="A5446">
        <v>277</v>
      </c>
      <c r="B5446" s="110">
        <v>45954</v>
      </c>
      <c r="C5446" s="89">
        <v>11.4</v>
      </c>
      <c r="D5446" s="89">
        <v>10.6</v>
      </c>
      <c r="E5446" s="96">
        <v>511</v>
      </c>
      <c r="F5446" s="89">
        <v>4.9000000000000004</v>
      </c>
      <c r="G5446" s="89"/>
      <c r="H5446">
        <v>0.81</v>
      </c>
      <c r="I5446" t="s">
        <v>13</v>
      </c>
      <c r="J5446">
        <v>1</v>
      </c>
      <c r="K5446">
        <v>10</v>
      </c>
      <c r="L5446">
        <v>2025</v>
      </c>
      <c r="M5446" t="s">
        <v>371</v>
      </c>
      <c r="N5446" s="89" cm="1">
        <f t="array" ref="N5446">IF(ISNUMBER(_34_KNMI_Stations[[#This Row],[Etmaal temperatuur °C]]),IF(_34_KNMI_Stations[[#This Row],[Etmaal temperatuur °C]]&lt;stookgrens[],stookgrens[]-_34_KNMI_Stations[[#This Row],[Etmaal temperatuur °C]],0),"")</f>
        <v>7.4</v>
      </c>
      <c r="O5446" s="89">
        <f>_34_KNMI_Stations[[#This Row],[graaddagen]]*_34_KNMI_Stations[[#This Row],[Gewogen factor]]</f>
        <v>7.4</v>
      </c>
      <c r="P5446" s="89" cm="1">
        <f t="array" ref="P5446">IF(ISNUMBER(_34_KNMI_Stations[[#This Row],[Etmaal temperatuur °C]]),IF(_34_KNMI_Stations[[#This Row],[Etmaal temperatuur °C]]&gt;stookgrens[],_34_KNMI_Stations[[#This Row],[Etmaal temperatuur °C]]-stookgrens[],0),"")</f>
        <v>0</v>
      </c>
    </row>
    <row r="5447" spans="1:16" x14ac:dyDescent="0.25">
      <c r="A5447">
        <v>277</v>
      </c>
      <c r="B5447" s="110">
        <v>45955</v>
      </c>
      <c r="C5447" s="89">
        <v>10.8</v>
      </c>
      <c r="D5447" s="89">
        <v>10.199999999999999</v>
      </c>
      <c r="E5447" s="96">
        <v>335</v>
      </c>
      <c r="F5447" s="89">
        <v>9.1999999999999993</v>
      </c>
      <c r="G5447" s="89"/>
      <c r="H5447">
        <v>0.83</v>
      </c>
      <c r="I5447" t="s">
        <v>13</v>
      </c>
      <c r="J5447">
        <v>1</v>
      </c>
      <c r="K5447">
        <v>10</v>
      </c>
      <c r="L5447">
        <v>2025</v>
      </c>
      <c r="M5447" t="s">
        <v>371</v>
      </c>
      <c r="N5447" s="89" cm="1">
        <f t="array" ref="N5447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5447" s="89">
        <f>_34_KNMI_Stations[[#This Row],[graaddagen]]*_34_KNMI_Stations[[#This Row],[Gewogen factor]]</f>
        <v>7.8000000000000007</v>
      </c>
      <c r="P5447" s="89" cm="1">
        <f t="array" ref="P5447">IF(ISNUMBER(_34_KNMI_Stations[[#This Row],[Etmaal temperatuur °C]]),IF(_34_KNMI_Stations[[#This Row],[Etmaal temperatuur °C]]&gt;stookgrens[],_34_KNMI_Stations[[#This Row],[Etmaal temperatuur °C]]-stookgrens[],0),"")</f>
        <v>0</v>
      </c>
    </row>
    <row r="5448" spans="1:16" x14ac:dyDescent="0.25">
      <c r="A5448">
        <v>277</v>
      </c>
      <c r="B5448" s="110">
        <v>45956</v>
      </c>
      <c r="C5448" s="89">
        <v>13.3</v>
      </c>
      <c r="D5448" s="89">
        <v>10.1</v>
      </c>
      <c r="E5448" s="96">
        <v>536</v>
      </c>
      <c r="F5448" s="89">
        <v>23.5</v>
      </c>
      <c r="G5448" s="89"/>
      <c r="H5448">
        <v>0.8</v>
      </c>
      <c r="I5448" t="s">
        <v>13</v>
      </c>
      <c r="J5448">
        <v>1</v>
      </c>
      <c r="K5448">
        <v>10</v>
      </c>
      <c r="L5448">
        <v>2025</v>
      </c>
      <c r="M5448" t="s">
        <v>371</v>
      </c>
      <c r="N5448" s="89" cm="1">
        <f t="array" ref="N5448">IF(ISNUMBER(_34_KNMI_Stations[[#This Row],[Etmaal temperatuur °C]]),IF(_34_KNMI_Stations[[#This Row],[Etmaal temperatuur °C]]&lt;stookgrens[],stookgrens[]-_34_KNMI_Stations[[#This Row],[Etmaal temperatuur °C]],0),"")</f>
        <v>7.9</v>
      </c>
      <c r="O5448" s="89">
        <f>_34_KNMI_Stations[[#This Row],[graaddagen]]*_34_KNMI_Stations[[#This Row],[Gewogen factor]]</f>
        <v>7.9</v>
      </c>
      <c r="P5448" s="89" cm="1">
        <f t="array" ref="P5448">IF(ISNUMBER(_34_KNMI_Stations[[#This Row],[Etmaal temperatuur °C]]),IF(_34_KNMI_Stations[[#This Row],[Etmaal temperatuur °C]]&gt;stookgrens[],_34_KNMI_Stations[[#This Row],[Etmaal temperatuur °C]]-stookgrens[],0),"")</f>
        <v>0</v>
      </c>
    </row>
    <row r="5449" spans="1:16" x14ac:dyDescent="0.25">
      <c r="A5449">
        <v>277</v>
      </c>
      <c r="B5449" s="110">
        <v>45957</v>
      </c>
      <c r="C5449" s="89">
        <v>11.4</v>
      </c>
      <c r="D5449" s="89">
        <v>10.4</v>
      </c>
      <c r="E5449" s="96">
        <v>376</v>
      </c>
      <c r="F5449" s="89">
        <v>9.8000000000000007</v>
      </c>
      <c r="G5449" s="89"/>
      <c r="H5449">
        <v>0.76</v>
      </c>
      <c r="I5449" t="s">
        <v>13</v>
      </c>
      <c r="J5449">
        <v>1</v>
      </c>
      <c r="K5449">
        <v>10</v>
      </c>
      <c r="L5449">
        <v>2025</v>
      </c>
      <c r="M5449" t="s">
        <v>372</v>
      </c>
      <c r="N5449" s="89" cm="1">
        <f t="array" ref="N5449">IF(ISNUMBER(_34_KNMI_Stations[[#This Row],[Etmaal temperatuur °C]]),IF(_34_KNMI_Stations[[#This Row],[Etmaal temperatuur °C]]&lt;stookgrens[],stookgrens[]-_34_KNMI_Stations[[#This Row],[Etmaal temperatuur °C]],0),"")</f>
        <v>7.6</v>
      </c>
      <c r="O5449" s="89">
        <f>_34_KNMI_Stations[[#This Row],[graaddagen]]*_34_KNMI_Stations[[#This Row],[Gewogen factor]]</f>
        <v>7.6</v>
      </c>
      <c r="P5449" s="89" cm="1">
        <f t="array" ref="P5449">IF(ISNUMBER(_34_KNMI_Stations[[#This Row],[Etmaal temperatuur °C]]),IF(_34_KNMI_Stations[[#This Row],[Etmaal temperatuur °C]]&gt;stookgrens[],_34_KNMI_Stations[[#This Row],[Etmaal temperatuur °C]]-stookgrens[],0),"")</f>
        <v>0</v>
      </c>
    </row>
    <row r="5450" spans="1:16" x14ac:dyDescent="0.25">
      <c r="A5450">
        <v>277</v>
      </c>
      <c r="B5450" s="110">
        <v>45958</v>
      </c>
      <c r="C5450" s="89">
        <v>8.5</v>
      </c>
      <c r="D5450" s="89">
        <v>10.8</v>
      </c>
      <c r="E5450" s="96">
        <v>662</v>
      </c>
      <c r="F5450" s="89">
        <v>4.4000000000000004</v>
      </c>
      <c r="G5450" s="89"/>
      <c r="H5450">
        <v>0.8</v>
      </c>
      <c r="I5450" t="s">
        <v>13</v>
      </c>
      <c r="J5450">
        <v>1</v>
      </c>
      <c r="K5450">
        <v>10</v>
      </c>
      <c r="L5450">
        <v>2025</v>
      </c>
      <c r="M5450" t="s">
        <v>372</v>
      </c>
      <c r="N5450" s="89" cm="1">
        <f t="array" ref="N5450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5450" s="89">
        <f>_34_KNMI_Stations[[#This Row],[graaddagen]]*_34_KNMI_Stations[[#This Row],[Gewogen factor]]</f>
        <v>7.1999999999999993</v>
      </c>
      <c r="P5450" s="89" cm="1">
        <f t="array" ref="P5450">IF(ISNUMBER(_34_KNMI_Stations[[#This Row],[Etmaal temperatuur °C]]),IF(_34_KNMI_Stations[[#This Row],[Etmaal temperatuur °C]]&gt;stookgrens[],_34_KNMI_Stations[[#This Row],[Etmaal temperatuur °C]]-stookgrens[],0),"")</f>
        <v>0</v>
      </c>
    </row>
    <row r="5451" spans="1:16" x14ac:dyDescent="0.25">
      <c r="A5451">
        <v>277</v>
      </c>
      <c r="B5451" s="110">
        <v>45959</v>
      </c>
      <c r="C5451" s="89">
        <v>5.3</v>
      </c>
      <c r="D5451" s="89">
        <v>10.6</v>
      </c>
      <c r="E5451" s="96">
        <v>210</v>
      </c>
      <c r="F5451" s="89">
        <v>4.7</v>
      </c>
      <c r="G5451" s="89"/>
      <c r="H5451">
        <v>0.91</v>
      </c>
      <c r="I5451" t="s">
        <v>13</v>
      </c>
      <c r="J5451">
        <v>1</v>
      </c>
      <c r="K5451">
        <v>10</v>
      </c>
      <c r="L5451">
        <v>2025</v>
      </c>
      <c r="M5451" t="s">
        <v>372</v>
      </c>
      <c r="N5451" s="89" cm="1">
        <f t="array" ref="N5451">IF(ISNUMBER(_34_KNMI_Stations[[#This Row],[Etmaal temperatuur °C]]),IF(_34_KNMI_Stations[[#This Row],[Etmaal temperatuur °C]]&lt;stookgrens[],stookgrens[]-_34_KNMI_Stations[[#This Row],[Etmaal temperatuur °C]],0),"")</f>
        <v>7.4</v>
      </c>
      <c r="O5451" s="89">
        <f>_34_KNMI_Stations[[#This Row],[graaddagen]]*_34_KNMI_Stations[[#This Row],[Gewogen factor]]</f>
        <v>7.4</v>
      </c>
      <c r="P5451" s="89" cm="1">
        <f t="array" ref="P5451">IF(ISNUMBER(_34_KNMI_Stations[[#This Row],[Etmaal temperatuur °C]]),IF(_34_KNMI_Stations[[#This Row],[Etmaal temperatuur °C]]&gt;stookgrens[],_34_KNMI_Stations[[#This Row],[Etmaal temperatuur °C]]-stookgrens[],0),"")</f>
        <v>0</v>
      </c>
    </row>
    <row r="5452" spans="1:16" x14ac:dyDescent="0.25">
      <c r="A5452">
        <v>277</v>
      </c>
      <c r="B5452" s="110">
        <v>45960</v>
      </c>
      <c r="C5452" s="89">
        <v>7.2</v>
      </c>
      <c r="D5452" s="89">
        <v>10.1</v>
      </c>
      <c r="E5452" s="96">
        <v>674</v>
      </c>
      <c r="F5452" s="89">
        <v>2.1</v>
      </c>
      <c r="G5452" s="89"/>
      <c r="H5452">
        <v>0.82</v>
      </c>
      <c r="I5452" t="s">
        <v>13</v>
      </c>
      <c r="J5452">
        <v>1</v>
      </c>
      <c r="K5452">
        <v>10</v>
      </c>
      <c r="L5452">
        <v>2025</v>
      </c>
      <c r="M5452" t="s">
        <v>372</v>
      </c>
      <c r="N5452" s="89" cm="1">
        <f t="array" ref="N5452">IF(ISNUMBER(_34_KNMI_Stations[[#This Row],[Etmaal temperatuur °C]]),IF(_34_KNMI_Stations[[#This Row],[Etmaal temperatuur °C]]&lt;stookgrens[],stookgrens[]-_34_KNMI_Stations[[#This Row],[Etmaal temperatuur °C]],0),"")</f>
        <v>7.9</v>
      </c>
      <c r="O5452" s="89">
        <f>_34_KNMI_Stations[[#This Row],[graaddagen]]*_34_KNMI_Stations[[#This Row],[Gewogen factor]]</f>
        <v>7.9</v>
      </c>
      <c r="P5452" s="89" cm="1">
        <f t="array" ref="P5452">IF(ISNUMBER(_34_KNMI_Stations[[#This Row],[Etmaal temperatuur °C]]),IF(_34_KNMI_Stations[[#This Row],[Etmaal temperatuur °C]]&gt;stookgrens[],_34_KNMI_Stations[[#This Row],[Etmaal temperatuur °C]]-stookgrens[],0),"")</f>
        <v>0</v>
      </c>
    </row>
    <row r="5453" spans="1:16" x14ac:dyDescent="0.25">
      <c r="A5453">
        <v>277</v>
      </c>
      <c r="B5453" s="110">
        <v>45961</v>
      </c>
      <c r="C5453" s="89">
        <v>5.8</v>
      </c>
      <c r="D5453" s="89">
        <v>9.8000000000000007</v>
      </c>
      <c r="E5453" s="96">
        <v>386</v>
      </c>
      <c r="F5453" s="89">
        <v>0</v>
      </c>
      <c r="G5453" s="89"/>
      <c r="H5453">
        <v>0.84</v>
      </c>
      <c r="I5453" t="s">
        <v>13</v>
      </c>
      <c r="J5453">
        <v>1</v>
      </c>
      <c r="K5453">
        <v>10</v>
      </c>
      <c r="L5453">
        <v>2025</v>
      </c>
      <c r="M5453" t="s">
        <v>372</v>
      </c>
      <c r="N5453" s="89" cm="1">
        <f t="array" ref="N5453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5453" s="89">
        <f>_34_KNMI_Stations[[#This Row],[graaddagen]]*_34_KNMI_Stations[[#This Row],[Gewogen factor]]</f>
        <v>8.1999999999999993</v>
      </c>
      <c r="P5453" s="89" cm="1">
        <f t="array" ref="P5453">IF(ISNUMBER(_34_KNMI_Stations[[#This Row],[Etmaal temperatuur °C]]),IF(_34_KNMI_Stations[[#This Row],[Etmaal temperatuur °C]]&gt;stookgrens[],_34_KNMI_Stations[[#This Row],[Etmaal temperatuur °C]]-stookgrens[],0),"")</f>
        <v>0</v>
      </c>
    </row>
    <row r="5454" spans="1:16" x14ac:dyDescent="0.25">
      <c r="A5454">
        <v>277</v>
      </c>
      <c r="B5454" s="110">
        <v>45962</v>
      </c>
      <c r="C5454" s="89">
        <v>6.2</v>
      </c>
      <c r="D5454" s="89">
        <v>11.1</v>
      </c>
      <c r="E5454" s="96">
        <v>124</v>
      </c>
      <c r="F5454" s="89">
        <v>7.3</v>
      </c>
      <c r="G5454" s="89"/>
      <c r="H5454">
        <v>0.91</v>
      </c>
      <c r="I5454" t="s">
        <v>13</v>
      </c>
      <c r="J5454">
        <v>1.1000000000000001</v>
      </c>
      <c r="K5454">
        <v>11</v>
      </c>
      <c r="L5454">
        <v>2025</v>
      </c>
      <c r="M5454" t="s">
        <v>372</v>
      </c>
      <c r="N5454" s="89" cm="1">
        <f t="array" ref="N5454">IF(ISNUMBER(_34_KNMI_Stations[[#This Row],[Etmaal temperatuur °C]]),IF(_34_KNMI_Stations[[#This Row],[Etmaal temperatuur °C]]&lt;stookgrens[],stookgrens[]-_34_KNMI_Stations[[#This Row],[Etmaal temperatuur °C]],0),"")</f>
        <v>6.9</v>
      </c>
      <c r="O5454" s="89">
        <f>_34_KNMI_Stations[[#This Row],[graaddagen]]*_34_KNMI_Stations[[#This Row],[Gewogen factor]]</f>
        <v>7.5900000000000007</v>
      </c>
      <c r="P5454" s="89" cm="1">
        <f t="array" ref="P5454">IF(ISNUMBER(_34_KNMI_Stations[[#This Row],[Etmaal temperatuur °C]]),IF(_34_KNMI_Stations[[#This Row],[Etmaal temperatuur °C]]&gt;stookgrens[],_34_KNMI_Stations[[#This Row],[Etmaal temperatuur °C]]-stookgrens[],0),"")</f>
        <v>0</v>
      </c>
    </row>
    <row r="5455" spans="1:16" x14ac:dyDescent="0.25">
      <c r="A5455">
        <v>277</v>
      </c>
      <c r="B5455" s="110">
        <v>45963</v>
      </c>
      <c r="C5455" s="89">
        <v>4.9000000000000004</v>
      </c>
      <c r="D5455" s="89">
        <v>10.199999999999999</v>
      </c>
      <c r="E5455" s="96">
        <v>588</v>
      </c>
      <c r="F5455" s="89">
        <v>5.8</v>
      </c>
      <c r="G5455" s="89"/>
      <c r="H5455">
        <v>0.9</v>
      </c>
      <c r="I5455" t="s">
        <v>13</v>
      </c>
      <c r="J5455">
        <v>1.1000000000000001</v>
      </c>
      <c r="K5455">
        <v>11</v>
      </c>
      <c r="L5455">
        <v>2025</v>
      </c>
      <c r="M5455" t="s">
        <v>372</v>
      </c>
      <c r="N5455" s="89" cm="1">
        <f t="array" ref="N5455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5455" s="89">
        <f>_34_KNMI_Stations[[#This Row],[graaddagen]]*_34_KNMI_Stations[[#This Row],[Gewogen factor]]</f>
        <v>8.5800000000000018</v>
      </c>
      <c r="P5455" s="89" cm="1">
        <f t="array" ref="P5455">IF(ISNUMBER(_34_KNMI_Stations[[#This Row],[Etmaal temperatuur °C]]),IF(_34_KNMI_Stations[[#This Row],[Etmaal temperatuur °C]]&gt;stookgrens[],_34_KNMI_Stations[[#This Row],[Etmaal temperatuur °C]]-stookgrens[],0),"")</f>
        <v>0</v>
      </c>
    </row>
    <row r="5456" spans="1:16" x14ac:dyDescent="0.25">
      <c r="A5456">
        <v>277</v>
      </c>
      <c r="B5456" s="110">
        <v>45964</v>
      </c>
      <c r="C5456" s="89">
        <v>7.8</v>
      </c>
      <c r="D5456" s="89">
        <v>10.1</v>
      </c>
      <c r="E5456" s="96">
        <v>142</v>
      </c>
      <c r="F5456" s="89">
        <v>1.6</v>
      </c>
      <c r="G5456" s="89"/>
      <c r="H5456">
        <v>0.91</v>
      </c>
      <c r="I5456" t="s">
        <v>13</v>
      </c>
      <c r="J5456">
        <v>1.1000000000000001</v>
      </c>
      <c r="K5456">
        <v>11</v>
      </c>
      <c r="L5456">
        <v>2025</v>
      </c>
      <c r="M5456" t="s">
        <v>373</v>
      </c>
      <c r="N5456" s="89" cm="1">
        <f t="array" ref="N5456">IF(ISNUMBER(_34_KNMI_Stations[[#This Row],[Etmaal temperatuur °C]]),IF(_34_KNMI_Stations[[#This Row],[Etmaal temperatuur °C]]&lt;stookgrens[],stookgrens[]-_34_KNMI_Stations[[#This Row],[Etmaal temperatuur °C]],0),"")</f>
        <v>7.9</v>
      </c>
      <c r="O5456" s="89">
        <f>_34_KNMI_Stations[[#This Row],[graaddagen]]*_34_KNMI_Stations[[#This Row],[Gewogen factor]]</f>
        <v>8.6900000000000013</v>
      </c>
      <c r="P5456" s="89" cm="1">
        <f t="array" ref="P5456">IF(ISNUMBER(_34_KNMI_Stations[[#This Row],[Etmaal temperatuur °C]]),IF(_34_KNMI_Stations[[#This Row],[Etmaal temperatuur °C]]&gt;stookgrens[],_34_KNMI_Stations[[#This Row],[Etmaal temperatuur °C]]-stookgrens[],0),"")</f>
        <v>0</v>
      </c>
    </row>
    <row r="5457" spans="1:16" x14ac:dyDescent="0.25">
      <c r="A5457">
        <v>277</v>
      </c>
      <c r="B5457" s="110">
        <v>45965</v>
      </c>
      <c r="C5457" s="89">
        <v>7</v>
      </c>
      <c r="D5457" s="89">
        <v>13</v>
      </c>
      <c r="E5457" s="96">
        <v>480</v>
      </c>
      <c r="F5457" s="89">
        <v>0</v>
      </c>
      <c r="G5457" s="89"/>
      <c r="H5457">
        <v>0.81</v>
      </c>
      <c r="I5457" t="s">
        <v>13</v>
      </c>
      <c r="J5457">
        <v>1.1000000000000001</v>
      </c>
      <c r="K5457">
        <v>11</v>
      </c>
      <c r="L5457">
        <v>2025</v>
      </c>
      <c r="M5457" t="s">
        <v>373</v>
      </c>
      <c r="N5457" s="89" cm="1">
        <f t="array" ref="N5457">IF(ISNUMBER(_34_KNMI_Stations[[#This Row],[Etmaal temperatuur °C]]),IF(_34_KNMI_Stations[[#This Row],[Etmaal temperatuur °C]]&lt;stookgrens[],stookgrens[]-_34_KNMI_Stations[[#This Row],[Etmaal temperatuur °C]],0),"")</f>
        <v>5</v>
      </c>
      <c r="O5457" s="89">
        <f>_34_KNMI_Stations[[#This Row],[graaddagen]]*_34_KNMI_Stations[[#This Row],[Gewogen factor]]</f>
        <v>5.5</v>
      </c>
      <c r="P5457" s="89" cm="1">
        <f t="array" ref="P5457">IF(ISNUMBER(_34_KNMI_Stations[[#This Row],[Etmaal temperatuur °C]]),IF(_34_KNMI_Stations[[#This Row],[Etmaal temperatuur °C]]&gt;stookgrens[],_34_KNMI_Stations[[#This Row],[Etmaal temperatuur °C]]-stookgrens[],0),"")</f>
        <v>0</v>
      </c>
    </row>
    <row r="5458" spans="1:16" x14ac:dyDescent="0.25">
      <c r="A5458">
        <v>277</v>
      </c>
      <c r="B5458" s="110">
        <v>45966</v>
      </c>
      <c r="C5458" s="89">
        <v>5.6</v>
      </c>
      <c r="D5458" s="89">
        <v>12.8</v>
      </c>
      <c r="E5458" s="96">
        <v>525</v>
      </c>
      <c r="F5458" s="89">
        <v>0</v>
      </c>
      <c r="G5458" s="89"/>
      <c r="H5458">
        <v>0.75</v>
      </c>
      <c r="I5458" t="s">
        <v>13</v>
      </c>
      <c r="J5458">
        <v>1.1000000000000001</v>
      </c>
      <c r="K5458">
        <v>11</v>
      </c>
      <c r="L5458">
        <v>2025</v>
      </c>
      <c r="M5458" t="s">
        <v>373</v>
      </c>
      <c r="N5458" s="89" cm="1">
        <f t="array" ref="N5458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5458" s="89">
        <f>_34_KNMI_Stations[[#This Row],[graaddagen]]*_34_KNMI_Stations[[#This Row],[Gewogen factor]]</f>
        <v>5.72</v>
      </c>
      <c r="P5458" s="89" cm="1">
        <f t="array" ref="P5458">IF(ISNUMBER(_34_KNMI_Stations[[#This Row],[Etmaal temperatuur °C]]),IF(_34_KNMI_Stations[[#This Row],[Etmaal temperatuur °C]]&gt;stookgrens[],_34_KNMI_Stations[[#This Row],[Etmaal temperatuur °C]]-stookgrens[],0),"")</f>
        <v>0</v>
      </c>
    </row>
    <row r="5459" spans="1:16" x14ac:dyDescent="0.25">
      <c r="A5459">
        <v>277</v>
      </c>
      <c r="B5459" s="110">
        <v>45967</v>
      </c>
      <c r="C5459" s="89">
        <v>3.9</v>
      </c>
      <c r="D5459" s="89">
        <v>10.3</v>
      </c>
      <c r="E5459" s="96">
        <v>540</v>
      </c>
      <c r="F5459" s="89">
        <v>0</v>
      </c>
      <c r="G5459" s="89"/>
      <c r="H5459">
        <v>0.77</v>
      </c>
      <c r="I5459" t="s">
        <v>13</v>
      </c>
      <c r="J5459">
        <v>1.1000000000000001</v>
      </c>
      <c r="K5459">
        <v>11</v>
      </c>
      <c r="L5459">
        <v>2025</v>
      </c>
      <c r="M5459" t="s">
        <v>373</v>
      </c>
      <c r="N5459" s="89" cm="1">
        <f t="array" ref="N5459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5459" s="89">
        <f>_34_KNMI_Stations[[#This Row],[graaddagen]]*_34_KNMI_Stations[[#This Row],[Gewogen factor]]</f>
        <v>8.4700000000000006</v>
      </c>
      <c r="P5459" s="89" cm="1">
        <f t="array" ref="P5459">IF(ISNUMBER(_34_KNMI_Stations[[#This Row],[Etmaal temperatuur °C]]),IF(_34_KNMI_Stations[[#This Row],[Etmaal temperatuur °C]]&gt;stookgrens[],_34_KNMI_Stations[[#This Row],[Etmaal temperatuur °C]]-stookgrens[],0),"")</f>
        <v>0</v>
      </c>
    </row>
    <row r="5460" spans="1:16" x14ac:dyDescent="0.25">
      <c r="A5460">
        <v>277</v>
      </c>
      <c r="B5460" s="110">
        <v>45968</v>
      </c>
      <c r="C5460" s="89">
        <v>2.5</v>
      </c>
      <c r="D5460" s="89">
        <v>9.8000000000000007</v>
      </c>
      <c r="E5460" s="96">
        <v>173</v>
      </c>
      <c r="F5460" s="89">
        <v>0</v>
      </c>
      <c r="G5460" s="89"/>
      <c r="H5460">
        <v>0.98</v>
      </c>
      <c r="I5460" t="s">
        <v>13</v>
      </c>
      <c r="J5460">
        <v>1.1000000000000001</v>
      </c>
      <c r="K5460">
        <v>11</v>
      </c>
      <c r="L5460">
        <v>2025</v>
      </c>
      <c r="M5460" t="s">
        <v>373</v>
      </c>
      <c r="N5460" s="89" cm="1">
        <f t="array" ref="N5460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5460" s="89">
        <f>_34_KNMI_Stations[[#This Row],[graaddagen]]*_34_KNMI_Stations[[#This Row],[Gewogen factor]]</f>
        <v>9.02</v>
      </c>
      <c r="P5460" s="89" cm="1">
        <f t="array" ref="P5460">IF(ISNUMBER(_34_KNMI_Stations[[#This Row],[Etmaal temperatuur °C]]),IF(_34_KNMI_Stations[[#This Row],[Etmaal temperatuur °C]]&gt;stookgrens[],_34_KNMI_Stations[[#This Row],[Etmaal temperatuur °C]]-stookgrens[],0),"")</f>
        <v>0</v>
      </c>
    </row>
    <row r="5461" spans="1:16" x14ac:dyDescent="0.25">
      <c r="A5461">
        <v>277</v>
      </c>
      <c r="B5461" s="110">
        <v>45969</v>
      </c>
      <c r="C5461" s="89">
        <v>1.8</v>
      </c>
      <c r="D5461" s="89">
        <v>8.8000000000000007</v>
      </c>
      <c r="E5461" s="96">
        <v>296</v>
      </c>
      <c r="F5461" s="89">
        <v>0</v>
      </c>
      <c r="G5461" s="89"/>
      <c r="H5461">
        <v>0.98</v>
      </c>
      <c r="I5461" t="s">
        <v>13</v>
      </c>
      <c r="J5461">
        <v>1.1000000000000001</v>
      </c>
      <c r="K5461">
        <v>11</v>
      </c>
      <c r="L5461">
        <v>2025</v>
      </c>
      <c r="M5461" t="s">
        <v>373</v>
      </c>
      <c r="N5461" s="89" cm="1">
        <f t="array" ref="N5461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5461" s="89">
        <f>_34_KNMI_Stations[[#This Row],[graaddagen]]*_34_KNMI_Stations[[#This Row],[Gewogen factor]]</f>
        <v>10.119999999999999</v>
      </c>
      <c r="P5461" s="89" cm="1">
        <f t="array" ref="P5461">IF(ISNUMBER(_34_KNMI_Stations[[#This Row],[Etmaal temperatuur °C]]),IF(_34_KNMI_Stations[[#This Row],[Etmaal temperatuur °C]]&gt;stookgrens[],_34_KNMI_Stations[[#This Row],[Etmaal temperatuur °C]]-stookgrens[],0),"")</f>
        <v>0</v>
      </c>
    </row>
    <row r="5462" spans="1:16" x14ac:dyDescent="0.25">
      <c r="A5462">
        <v>277</v>
      </c>
      <c r="B5462" s="110">
        <v>45970</v>
      </c>
      <c r="C5462" s="89">
        <v>3.3</v>
      </c>
      <c r="D5462" s="89">
        <v>10.1</v>
      </c>
      <c r="E5462" s="96">
        <v>509</v>
      </c>
      <c r="F5462" s="89">
        <v>1</v>
      </c>
      <c r="G5462" s="89"/>
      <c r="H5462">
        <v>0.94</v>
      </c>
      <c r="I5462" t="s">
        <v>13</v>
      </c>
      <c r="J5462">
        <v>1.1000000000000001</v>
      </c>
      <c r="K5462">
        <v>11</v>
      </c>
      <c r="L5462">
        <v>2025</v>
      </c>
      <c r="M5462" t="s">
        <v>373</v>
      </c>
      <c r="N5462" s="89" cm="1">
        <f t="array" ref="N5462">IF(ISNUMBER(_34_KNMI_Stations[[#This Row],[Etmaal temperatuur °C]]),IF(_34_KNMI_Stations[[#This Row],[Etmaal temperatuur °C]]&lt;stookgrens[],stookgrens[]-_34_KNMI_Stations[[#This Row],[Etmaal temperatuur °C]],0),"")</f>
        <v>7.9</v>
      </c>
      <c r="O5462" s="89">
        <f>_34_KNMI_Stations[[#This Row],[graaddagen]]*_34_KNMI_Stations[[#This Row],[Gewogen factor]]</f>
        <v>8.6900000000000013</v>
      </c>
      <c r="P5462" s="89" cm="1">
        <f t="array" ref="P5462">IF(ISNUMBER(_34_KNMI_Stations[[#This Row],[Etmaal temperatuur °C]]),IF(_34_KNMI_Stations[[#This Row],[Etmaal temperatuur °C]]&gt;stookgrens[],_34_KNMI_Stations[[#This Row],[Etmaal temperatuur °C]]-stookgrens[],0),"")</f>
        <v>0</v>
      </c>
    </row>
    <row r="5463" spans="1:16" x14ac:dyDescent="0.25">
      <c r="A5463">
        <v>277</v>
      </c>
      <c r="B5463" s="110">
        <v>45971</v>
      </c>
      <c r="C5463" s="89">
        <v>5.6</v>
      </c>
      <c r="D5463" s="89">
        <v>7.9</v>
      </c>
      <c r="E5463" s="96">
        <v>171</v>
      </c>
      <c r="F5463" s="89">
        <v>0.8</v>
      </c>
      <c r="G5463" s="89"/>
      <c r="H5463">
        <v>0.93</v>
      </c>
      <c r="I5463" t="s">
        <v>13</v>
      </c>
      <c r="J5463">
        <v>1.1000000000000001</v>
      </c>
      <c r="K5463">
        <v>11</v>
      </c>
      <c r="L5463">
        <v>2025</v>
      </c>
      <c r="M5463" t="s">
        <v>374</v>
      </c>
      <c r="N5463" s="89" cm="1">
        <f t="array" ref="N5463">IF(ISNUMBER(_34_KNMI_Stations[[#This Row],[Etmaal temperatuur °C]]),IF(_34_KNMI_Stations[[#This Row],[Etmaal temperatuur °C]]&lt;stookgrens[],stookgrens[]-_34_KNMI_Stations[[#This Row],[Etmaal temperatuur °C]],0),"")</f>
        <v>10.1</v>
      </c>
      <c r="O5463" s="89">
        <f>_34_KNMI_Stations[[#This Row],[graaddagen]]*_34_KNMI_Stations[[#This Row],[Gewogen factor]]</f>
        <v>11.110000000000001</v>
      </c>
      <c r="P5463" s="89" cm="1">
        <f t="array" ref="P5463">IF(ISNUMBER(_34_KNMI_Stations[[#This Row],[Etmaal temperatuur °C]]),IF(_34_KNMI_Stations[[#This Row],[Etmaal temperatuur °C]]&gt;stookgrens[],_34_KNMI_Stations[[#This Row],[Etmaal temperatuur °C]]-stookgrens[],0),"")</f>
        <v>0</v>
      </c>
    </row>
    <row r="5464" spans="1:16" x14ac:dyDescent="0.25">
      <c r="A5464">
        <v>277</v>
      </c>
      <c r="B5464" s="110">
        <v>45972</v>
      </c>
      <c r="C5464" s="89">
        <v>5.7</v>
      </c>
      <c r="D5464" s="89">
        <v>10.199999999999999</v>
      </c>
      <c r="E5464" s="96">
        <v>461</v>
      </c>
      <c r="F5464" s="89">
        <v>-0.1</v>
      </c>
      <c r="G5464" s="89"/>
      <c r="H5464">
        <v>0.9</v>
      </c>
      <c r="I5464" t="s">
        <v>13</v>
      </c>
      <c r="J5464">
        <v>1.1000000000000001</v>
      </c>
      <c r="K5464">
        <v>11</v>
      </c>
      <c r="L5464">
        <v>2025</v>
      </c>
      <c r="M5464" t="s">
        <v>374</v>
      </c>
      <c r="N5464" s="89" cm="1">
        <f t="array" ref="N5464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5464" s="89">
        <f>_34_KNMI_Stations[[#This Row],[graaddagen]]*_34_KNMI_Stations[[#This Row],[Gewogen factor]]</f>
        <v>8.5800000000000018</v>
      </c>
      <c r="P5464" s="89" cm="1">
        <f t="array" ref="P5464">IF(ISNUMBER(_34_KNMI_Stations[[#This Row],[Etmaal temperatuur °C]]),IF(_34_KNMI_Stations[[#This Row],[Etmaal temperatuur °C]]&gt;stookgrens[],_34_KNMI_Stations[[#This Row],[Etmaal temperatuur °C]]-stookgrens[],0),"")</f>
        <v>0</v>
      </c>
    </row>
    <row r="5465" spans="1:16" x14ac:dyDescent="0.25">
      <c r="A5465">
        <v>277</v>
      </c>
      <c r="B5465" s="110">
        <v>45973</v>
      </c>
      <c r="C5465" s="89">
        <v>6.7</v>
      </c>
      <c r="D5465" s="89">
        <v>11.5</v>
      </c>
      <c r="E5465" s="96">
        <v>250</v>
      </c>
      <c r="F5465" s="89">
        <v>0</v>
      </c>
      <c r="G5465" s="89"/>
      <c r="H5465">
        <v>0.8</v>
      </c>
      <c r="I5465" t="s">
        <v>13</v>
      </c>
      <c r="J5465">
        <v>1.1000000000000001</v>
      </c>
      <c r="K5465">
        <v>11</v>
      </c>
      <c r="L5465">
        <v>2025</v>
      </c>
      <c r="M5465" t="s">
        <v>374</v>
      </c>
      <c r="N5465" s="89" cm="1">
        <f t="array" ref="N5465">IF(ISNUMBER(_34_KNMI_Stations[[#This Row],[Etmaal temperatuur °C]]),IF(_34_KNMI_Stations[[#This Row],[Etmaal temperatuur °C]]&lt;stookgrens[],stookgrens[]-_34_KNMI_Stations[[#This Row],[Etmaal temperatuur °C]],0),"")</f>
        <v>6.5</v>
      </c>
      <c r="O5465" s="89">
        <f>_34_KNMI_Stations[[#This Row],[graaddagen]]*_34_KNMI_Stations[[#This Row],[Gewogen factor]]</f>
        <v>7.15</v>
      </c>
      <c r="P5465" s="89" cm="1">
        <f t="array" ref="P5465">IF(ISNUMBER(_34_KNMI_Stations[[#This Row],[Etmaal temperatuur °C]]),IF(_34_KNMI_Stations[[#This Row],[Etmaal temperatuur °C]]&gt;stookgrens[],_34_KNMI_Stations[[#This Row],[Etmaal temperatuur °C]]-stookgrens[],0),"")</f>
        <v>0</v>
      </c>
    </row>
    <row r="5466" spans="1:16" x14ac:dyDescent="0.25">
      <c r="A5466">
        <v>277</v>
      </c>
      <c r="B5466" s="110">
        <v>45974</v>
      </c>
      <c r="C5466" s="89">
        <v>5.3</v>
      </c>
      <c r="D5466" s="89">
        <v>11.8</v>
      </c>
      <c r="E5466" s="96">
        <v>359</v>
      </c>
      <c r="F5466" s="89">
        <v>0</v>
      </c>
      <c r="G5466" s="89"/>
      <c r="H5466">
        <v>0.9</v>
      </c>
      <c r="I5466" t="s">
        <v>13</v>
      </c>
      <c r="J5466">
        <v>1.1000000000000001</v>
      </c>
      <c r="K5466">
        <v>11</v>
      </c>
      <c r="L5466">
        <v>2025</v>
      </c>
      <c r="M5466" t="s">
        <v>374</v>
      </c>
      <c r="N5466" s="89" cm="1">
        <f t="array" ref="N5466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5466" s="89">
        <f>_34_KNMI_Stations[[#This Row],[graaddagen]]*_34_KNMI_Stations[[#This Row],[Gewogen factor]]</f>
        <v>6.8199999999999994</v>
      </c>
      <c r="P5466" s="89" cm="1">
        <f t="array" ref="P5466">IF(ISNUMBER(_34_KNMI_Stations[[#This Row],[Etmaal temperatuur °C]]),IF(_34_KNMI_Stations[[#This Row],[Etmaal temperatuur °C]]&gt;stookgrens[],_34_KNMI_Stations[[#This Row],[Etmaal temperatuur °C]]-stookgrens[],0),"")</f>
        <v>0</v>
      </c>
    </row>
    <row r="5467" spans="1:16" x14ac:dyDescent="0.25">
      <c r="A5467">
        <v>277</v>
      </c>
      <c r="B5467" s="110">
        <v>45975</v>
      </c>
      <c r="C5467" s="89">
        <v>11.7</v>
      </c>
      <c r="D5467" s="89">
        <v>8.4</v>
      </c>
      <c r="E5467" s="96">
        <v>43</v>
      </c>
      <c r="F5467" s="89">
        <v>33.4</v>
      </c>
      <c r="G5467" s="89"/>
      <c r="H5467">
        <v>0.91</v>
      </c>
      <c r="I5467" t="s">
        <v>13</v>
      </c>
      <c r="J5467">
        <v>1.1000000000000001</v>
      </c>
      <c r="K5467">
        <v>11</v>
      </c>
      <c r="L5467">
        <v>2025</v>
      </c>
      <c r="M5467" t="s">
        <v>374</v>
      </c>
      <c r="N5467" s="89" cm="1">
        <f t="array" ref="N5467">IF(ISNUMBER(_34_KNMI_Stations[[#This Row],[Etmaal temperatuur °C]]),IF(_34_KNMI_Stations[[#This Row],[Etmaal temperatuur °C]]&lt;stookgrens[],stookgrens[]-_34_KNMI_Stations[[#This Row],[Etmaal temperatuur °C]],0),"")</f>
        <v>9.6</v>
      </c>
      <c r="O5467" s="89">
        <f>_34_KNMI_Stations[[#This Row],[graaddagen]]*_34_KNMI_Stations[[#This Row],[Gewogen factor]]</f>
        <v>10.56</v>
      </c>
      <c r="P5467" s="89" cm="1">
        <f t="array" ref="P5467">IF(ISNUMBER(_34_KNMI_Stations[[#This Row],[Etmaal temperatuur °C]]),IF(_34_KNMI_Stations[[#This Row],[Etmaal temperatuur °C]]&gt;stookgrens[],_34_KNMI_Stations[[#This Row],[Etmaal temperatuur °C]]-stookgrens[],0),"")</f>
        <v>0</v>
      </c>
    </row>
    <row r="5468" spans="1:16" x14ac:dyDescent="0.25">
      <c r="A5468">
        <v>277</v>
      </c>
      <c r="B5468" s="110">
        <v>45976</v>
      </c>
      <c r="C5468" s="89">
        <v>10.9</v>
      </c>
      <c r="D5468" s="89">
        <v>6.4</v>
      </c>
      <c r="E5468" s="96">
        <v>105</v>
      </c>
      <c r="F5468" s="89">
        <v>9.3000000000000007</v>
      </c>
      <c r="G5468" s="89"/>
      <c r="H5468">
        <v>0.91</v>
      </c>
      <c r="I5468" t="s">
        <v>13</v>
      </c>
      <c r="J5468">
        <v>1.1000000000000001</v>
      </c>
      <c r="K5468">
        <v>11</v>
      </c>
      <c r="L5468">
        <v>2025</v>
      </c>
      <c r="M5468" t="s">
        <v>374</v>
      </c>
      <c r="N5468" s="89" cm="1">
        <f t="array" ref="N5468">IF(ISNUMBER(_34_KNMI_Stations[[#This Row],[Etmaal temperatuur °C]]),IF(_34_KNMI_Stations[[#This Row],[Etmaal temperatuur °C]]&lt;stookgrens[],stookgrens[]-_34_KNMI_Stations[[#This Row],[Etmaal temperatuur °C]],0),"")</f>
        <v>11.6</v>
      </c>
      <c r="O5468" s="89">
        <f>_34_KNMI_Stations[[#This Row],[graaddagen]]*_34_KNMI_Stations[[#This Row],[Gewogen factor]]</f>
        <v>12.76</v>
      </c>
      <c r="P5468" s="89" cm="1">
        <f t="array" ref="P5468">IF(ISNUMBER(_34_KNMI_Stations[[#This Row],[Etmaal temperatuur °C]]),IF(_34_KNMI_Stations[[#This Row],[Etmaal temperatuur °C]]&gt;stookgrens[],_34_KNMI_Stations[[#This Row],[Etmaal temperatuur °C]]-stookgrens[],0),"")</f>
        <v>0</v>
      </c>
    </row>
    <row r="5469" spans="1:16" x14ac:dyDescent="0.25">
      <c r="A5469">
        <v>277</v>
      </c>
      <c r="B5469" s="110">
        <v>45977</v>
      </c>
      <c r="C5469" s="89">
        <v>6.8</v>
      </c>
      <c r="D5469" s="89">
        <v>7.8</v>
      </c>
      <c r="E5469" s="96">
        <v>423</v>
      </c>
      <c r="F5469" s="89">
        <v>0.9</v>
      </c>
      <c r="G5469" s="89"/>
      <c r="H5469">
        <v>0.78</v>
      </c>
      <c r="I5469" t="s">
        <v>13</v>
      </c>
      <c r="J5469">
        <v>1.1000000000000001</v>
      </c>
      <c r="K5469">
        <v>11</v>
      </c>
      <c r="L5469">
        <v>2025</v>
      </c>
      <c r="M5469" t="s">
        <v>374</v>
      </c>
      <c r="N5469" s="89" cm="1">
        <f t="array" ref="N5469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5469" s="89">
        <f>_34_KNMI_Stations[[#This Row],[graaddagen]]*_34_KNMI_Stations[[#This Row],[Gewogen factor]]</f>
        <v>11.22</v>
      </c>
      <c r="P5469" s="89" cm="1">
        <f t="array" ref="P5469">IF(ISNUMBER(_34_KNMI_Stations[[#This Row],[Etmaal temperatuur °C]]),IF(_34_KNMI_Stations[[#This Row],[Etmaal temperatuur °C]]&gt;stookgrens[],_34_KNMI_Stations[[#This Row],[Etmaal temperatuur °C]]-stookgrens[],0),"")</f>
        <v>0</v>
      </c>
    </row>
    <row r="5470" spans="1:16" x14ac:dyDescent="0.25">
      <c r="A5470">
        <v>277</v>
      </c>
      <c r="B5470" s="110">
        <v>45978</v>
      </c>
      <c r="C5470" s="89">
        <v>10.3</v>
      </c>
      <c r="D5470" s="89">
        <v>7.2</v>
      </c>
      <c r="E5470" s="96">
        <v>430</v>
      </c>
      <c r="F5470" s="89">
        <v>6.5</v>
      </c>
      <c r="G5470" s="89"/>
      <c r="H5470">
        <v>0.73</v>
      </c>
      <c r="I5470" t="s">
        <v>13</v>
      </c>
      <c r="J5470">
        <v>1.1000000000000001</v>
      </c>
      <c r="K5470">
        <v>11</v>
      </c>
      <c r="L5470">
        <v>2025</v>
      </c>
      <c r="M5470" t="s">
        <v>375</v>
      </c>
      <c r="N5470" s="89" cm="1">
        <f t="array" ref="N5470">IF(ISNUMBER(_34_KNMI_Stations[[#This Row],[Etmaal temperatuur °C]]),IF(_34_KNMI_Stations[[#This Row],[Etmaal temperatuur °C]]&lt;stookgrens[],stookgrens[]-_34_KNMI_Stations[[#This Row],[Etmaal temperatuur °C]],0),"")</f>
        <v>10.8</v>
      </c>
      <c r="O5470" s="89">
        <f>_34_KNMI_Stations[[#This Row],[graaddagen]]*_34_KNMI_Stations[[#This Row],[Gewogen factor]]</f>
        <v>11.880000000000003</v>
      </c>
      <c r="P5470" s="89" cm="1">
        <f t="array" ref="P5470">IF(ISNUMBER(_34_KNMI_Stations[[#This Row],[Etmaal temperatuur °C]]),IF(_34_KNMI_Stations[[#This Row],[Etmaal temperatuur °C]]&gt;stookgrens[],_34_KNMI_Stations[[#This Row],[Etmaal temperatuur °C]]-stookgrens[],0),"")</f>
        <v>0</v>
      </c>
    </row>
    <row r="5471" spans="1:16" x14ac:dyDescent="0.25">
      <c r="A5471">
        <v>277</v>
      </c>
      <c r="B5471" s="110">
        <v>45979</v>
      </c>
      <c r="C5471" s="89">
        <v>6.3</v>
      </c>
      <c r="D5471" s="89">
        <v>5.7</v>
      </c>
      <c r="E5471" s="96">
        <v>336</v>
      </c>
      <c r="F5471" s="89">
        <v>3.6</v>
      </c>
      <c r="G5471" s="89"/>
      <c r="H5471">
        <v>0.83</v>
      </c>
      <c r="I5471" t="s">
        <v>13</v>
      </c>
      <c r="J5471">
        <v>1.1000000000000001</v>
      </c>
      <c r="K5471">
        <v>11</v>
      </c>
      <c r="L5471">
        <v>2025</v>
      </c>
      <c r="M5471" t="s">
        <v>375</v>
      </c>
      <c r="N5471" s="89" cm="1">
        <f t="array" ref="N5471">IF(ISNUMBER(_34_KNMI_Stations[[#This Row],[Etmaal temperatuur °C]]),IF(_34_KNMI_Stations[[#This Row],[Etmaal temperatuur °C]]&lt;stookgrens[],stookgrens[]-_34_KNMI_Stations[[#This Row],[Etmaal temperatuur °C]],0),"")</f>
        <v>12.3</v>
      </c>
      <c r="O5471" s="89">
        <f>_34_KNMI_Stations[[#This Row],[graaddagen]]*_34_KNMI_Stations[[#This Row],[Gewogen factor]]</f>
        <v>13.530000000000001</v>
      </c>
      <c r="P5471" s="89" cm="1">
        <f t="array" ref="P5471">IF(ISNUMBER(_34_KNMI_Stations[[#This Row],[Etmaal temperatuur °C]]),IF(_34_KNMI_Stations[[#This Row],[Etmaal temperatuur °C]]&gt;stookgrens[],_34_KNMI_Stations[[#This Row],[Etmaal temperatuur °C]]-stookgrens[],0),"")</f>
        <v>0</v>
      </c>
    </row>
    <row r="5472" spans="1:16" x14ac:dyDescent="0.25">
      <c r="A5472">
        <v>277</v>
      </c>
      <c r="B5472" s="110">
        <v>45980</v>
      </c>
      <c r="C5472" s="89">
        <v>6.7</v>
      </c>
      <c r="D5472" s="89">
        <v>5.3</v>
      </c>
      <c r="E5472" s="96">
        <v>98</v>
      </c>
      <c r="F5472" s="89">
        <v>11.6</v>
      </c>
      <c r="G5472" s="89"/>
      <c r="H5472">
        <v>0.85</v>
      </c>
      <c r="I5472" t="s">
        <v>13</v>
      </c>
      <c r="J5472">
        <v>1.1000000000000001</v>
      </c>
      <c r="K5472">
        <v>11</v>
      </c>
      <c r="L5472">
        <v>2025</v>
      </c>
      <c r="M5472" t="s">
        <v>375</v>
      </c>
      <c r="N5472" s="89" cm="1">
        <f t="array" ref="N5472">IF(ISNUMBER(_34_KNMI_Stations[[#This Row],[Etmaal temperatuur °C]]),IF(_34_KNMI_Stations[[#This Row],[Etmaal temperatuur °C]]&lt;stookgrens[],stookgrens[]-_34_KNMI_Stations[[#This Row],[Etmaal temperatuur °C]],0),"")</f>
        <v>12.7</v>
      </c>
      <c r="O5472" s="89">
        <f>_34_KNMI_Stations[[#This Row],[graaddagen]]*_34_KNMI_Stations[[#This Row],[Gewogen factor]]</f>
        <v>13.97</v>
      </c>
      <c r="P5472" s="89" cm="1">
        <f t="array" ref="P5472">IF(ISNUMBER(_34_KNMI_Stations[[#This Row],[Etmaal temperatuur °C]]),IF(_34_KNMI_Stations[[#This Row],[Etmaal temperatuur °C]]&gt;stookgrens[],_34_KNMI_Stations[[#This Row],[Etmaal temperatuur °C]]-stookgrens[],0),"")</f>
        <v>0</v>
      </c>
    </row>
    <row r="5473" spans="1:16" x14ac:dyDescent="0.25">
      <c r="A5473">
        <v>277</v>
      </c>
      <c r="B5473" s="110">
        <v>45981</v>
      </c>
      <c r="C5473" s="89">
        <v>3.5</v>
      </c>
      <c r="D5473" s="89">
        <v>3.9</v>
      </c>
      <c r="E5473" s="96">
        <v>241</v>
      </c>
      <c r="F5473" s="89">
        <v>0</v>
      </c>
      <c r="G5473" s="89"/>
      <c r="H5473">
        <v>0.77</v>
      </c>
      <c r="I5473" t="s">
        <v>13</v>
      </c>
      <c r="J5473">
        <v>1.1000000000000001</v>
      </c>
      <c r="K5473">
        <v>11</v>
      </c>
      <c r="L5473">
        <v>2025</v>
      </c>
      <c r="M5473" t="s">
        <v>375</v>
      </c>
      <c r="N5473" s="89" cm="1">
        <f t="array" ref="N5473">IF(ISNUMBER(_34_KNMI_Stations[[#This Row],[Etmaal temperatuur °C]]),IF(_34_KNMI_Stations[[#This Row],[Etmaal temperatuur °C]]&lt;stookgrens[],stookgrens[]-_34_KNMI_Stations[[#This Row],[Etmaal temperatuur °C]],0),"")</f>
        <v>14.1</v>
      </c>
      <c r="O5473" s="89">
        <f>_34_KNMI_Stations[[#This Row],[graaddagen]]*_34_KNMI_Stations[[#This Row],[Gewogen factor]]</f>
        <v>15.510000000000002</v>
      </c>
      <c r="P5473" s="89" cm="1">
        <f t="array" ref="P5473">IF(ISNUMBER(_34_KNMI_Stations[[#This Row],[Etmaal temperatuur °C]]),IF(_34_KNMI_Stations[[#This Row],[Etmaal temperatuur °C]]&gt;stookgrens[],_34_KNMI_Stations[[#This Row],[Etmaal temperatuur °C]]-stookgrens[],0),"")</f>
        <v>0</v>
      </c>
    </row>
    <row r="5474" spans="1:16" x14ac:dyDescent="0.25">
      <c r="A5474">
        <v>277</v>
      </c>
      <c r="B5474" s="110">
        <v>45982</v>
      </c>
      <c r="C5474" s="89">
        <v>3.2</v>
      </c>
      <c r="D5474" s="89">
        <v>2.4</v>
      </c>
      <c r="E5474" s="96">
        <v>372</v>
      </c>
      <c r="F5474" s="89">
        <v>0.7</v>
      </c>
      <c r="G5474" s="89"/>
      <c r="H5474">
        <v>0.89</v>
      </c>
      <c r="I5474" t="s">
        <v>13</v>
      </c>
      <c r="J5474">
        <v>1.1000000000000001</v>
      </c>
      <c r="K5474">
        <v>11</v>
      </c>
      <c r="L5474">
        <v>2025</v>
      </c>
      <c r="M5474" t="s">
        <v>375</v>
      </c>
      <c r="N5474" s="89" cm="1">
        <f t="array" ref="N5474">IF(ISNUMBER(_34_KNMI_Stations[[#This Row],[Etmaal temperatuur °C]]),IF(_34_KNMI_Stations[[#This Row],[Etmaal temperatuur °C]]&lt;stookgrens[],stookgrens[]-_34_KNMI_Stations[[#This Row],[Etmaal temperatuur °C]],0),"")</f>
        <v>15.6</v>
      </c>
      <c r="O5474" s="89">
        <f>_34_KNMI_Stations[[#This Row],[graaddagen]]*_34_KNMI_Stations[[#This Row],[Gewogen factor]]</f>
        <v>17.16</v>
      </c>
      <c r="P5474" s="89" cm="1">
        <f t="array" ref="P5474">IF(ISNUMBER(_34_KNMI_Stations[[#This Row],[Etmaal temperatuur °C]]),IF(_34_KNMI_Stations[[#This Row],[Etmaal temperatuur °C]]&gt;stookgrens[],_34_KNMI_Stations[[#This Row],[Etmaal temperatuur °C]]-stookgrens[],0),"")</f>
        <v>0</v>
      </c>
    </row>
    <row r="5475" spans="1:16" x14ac:dyDescent="0.25">
      <c r="A5475">
        <v>277</v>
      </c>
      <c r="B5475" s="110">
        <v>45983</v>
      </c>
      <c r="C5475" s="89">
        <v>6.5</v>
      </c>
      <c r="D5475" s="89">
        <v>2.6</v>
      </c>
      <c r="E5475" s="96">
        <v>283</v>
      </c>
      <c r="F5475" s="89">
        <v>-0.1</v>
      </c>
      <c r="G5475" s="89"/>
      <c r="H5475">
        <v>0.8</v>
      </c>
      <c r="I5475" t="s">
        <v>13</v>
      </c>
      <c r="J5475">
        <v>1.1000000000000001</v>
      </c>
      <c r="K5475">
        <v>11</v>
      </c>
      <c r="L5475">
        <v>2025</v>
      </c>
      <c r="M5475" t="s">
        <v>375</v>
      </c>
      <c r="N5475" s="89" cm="1">
        <f t="array" ref="N5475">IF(ISNUMBER(_34_KNMI_Stations[[#This Row],[Etmaal temperatuur °C]]),IF(_34_KNMI_Stations[[#This Row],[Etmaal temperatuur °C]]&lt;stookgrens[],stookgrens[]-_34_KNMI_Stations[[#This Row],[Etmaal temperatuur °C]],0),"")</f>
        <v>15.4</v>
      </c>
      <c r="O5475" s="89">
        <f>_34_KNMI_Stations[[#This Row],[graaddagen]]*_34_KNMI_Stations[[#This Row],[Gewogen factor]]</f>
        <v>16.940000000000001</v>
      </c>
      <c r="P5475" s="89" cm="1">
        <f t="array" ref="P5475">IF(ISNUMBER(_34_KNMI_Stations[[#This Row],[Etmaal temperatuur °C]]),IF(_34_KNMI_Stations[[#This Row],[Etmaal temperatuur °C]]&gt;stookgrens[],_34_KNMI_Stations[[#This Row],[Etmaal temperatuur °C]]-stookgrens[],0),"")</f>
        <v>0</v>
      </c>
    </row>
    <row r="5476" spans="1:16" x14ac:dyDescent="0.25">
      <c r="A5476">
        <v>277</v>
      </c>
      <c r="B5476" s="110">
        <v>45984</v>
      </c>
      <c r="C5476" s="89">
        <v>8.1999999999999993</v>
      </c>
      <c r="D5476" s="89">
        <v>1.6</v>
      </c>
      <c r="E5476" s="96">
        <v>129</v>
      </c>
      <c r="F5476" s="89">
        <v>7.7</v>
      </c>
      <c r="G5476" s="89"/>
      <c r="H5476">
        <v>0.83</v>
      </c>
      <c r="I5476" t="s">
        <v>13</v>
      </c>
      <c r="J5476">
        <v>1.1000000000000001</v>
      </c>
      <c r="K5476">
        <v>11</v>
      </c>
      <c r="L5476">
        <v>2025</v>
      </c>
      <c r="M5476" t="s">
        <v>375</v>
      </c>
      <c r="N5476" s="89" cm="1">
        <f t="array" ref="N5476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5476" s="89">
        <f>_34_KNMI_Stations[[#This Row],[graaddagen]]*_34_KNMI_Stations[[#This Row],[Gewogen factor]]</f>
        <v>18.04</v>
      </c>
      <c r="P5476" s="89" cm="1">
        <f t="array" ref="P5476">IF(ISNUMBER(_34_KNMI_Stations[[#This Row],[Etmaal temperatuur °C]]),IF(_34_KNMI_Stations[[#This Row],[Etmaal temperatuur °C]]&gt;stookgrens[],_34_KNMI_Stations[[#This Row],[Etmaal temperatuur °C]]-stookgrens[],0),"")</f>
        <v>0</v>
      </c>
    </row>
    <row r="5477" spans="1:16" x14ac:dyDescent="0.25">
      <c r="A5477">
        <v>277</v>
      </c>
      <c r="B5477" s="110">
        <v>45985</v>
      </c>
      <c r="C5477" s="89">
        <v>4.5999999999999996</v>
      </c>
      <c r="D5477" s="89">
        <v>3.7</v>
      </c>
      <c r="E5477" s="96">
        <v>445</v>
      </c>
      <c r="F5477" s="89">
        <v>0.2</v>
      </c>
      <c r="G5477" s="89"/>
      <c r="H5477">
        <v>0.94</v>
      </c>
      <c r="I5477" t="s">
        <v>13</v>
      </c>
      <c r="J5477">
        <v>1.1000000000000001</v>
      </c>
      <c r="K5477">
        <v>11</v>
      </c>
      <c r="L5477">
        <v>2025</v>
      </c>
      <c r="M5477" t="s">
        <v>376</v>
      </c>
      <c r="N5477" s="89" cm="1">
        <f t="array" ref="N5477">IF(ISNUMBER(_34_KNMI_Stations[[#This Row],[Etmaal temperatuur °C]]),IF(_34_KNMI_Stations[[#This Row],[Etmaal temperatuur °C]]&lt;stookgrens[],stookgrens[]-_34_KNMI_Stations[[#This Row],[Etmaal temperatuur °C]],0),"")</f>
        <v>14.3</v>
      </c>
      <c r="O5477" s="89">
        <f>_34_KNMI_Stations[[#This Row],[graaddagen]]*_34_KNMI_Stations[[#This Row],[Gewogen factor]]</f>
        <v>15.730000000000002</v>
      </c>
      <c r="P5477" s="89" cm="1">
        <f t="array" ref="P5477">IF(ISNUMBER(_34_KNMI_Stations[[#This Row],[Etmaal temperatuur °C]]),IF(_34_KNMI_Stations[[#This Row],[Etmaal temperatuur °C]]&gt;stookgrens[],_34_KNMI_Stations[[#This Row],[Etmaal temperatuur °C]]-stookgrens[],0),"")</f>
        <v>0</v>
      </c>
    </row>
    <row r="5478" spans="1:16" x14ac:dyDescent="0.25">
      <c r="A5478">
        <v>277</v>
      </c>
      <c r="B5478" s="110">
        <v>45986</v>
      </c>
      <c r="C5478" s="89">
        <v>4.8</v>
      </c>
      <c r="D5478" s="89">
        <v>4.7</v>
      </c>
      <c r="E5478" s="96">
        <v>148</v>
      </c>
      <c r="F5478" s="89">
        <v>2.6</v>
      </c>
      <c r="G5478" s="89"/>
      <c r="H5478">
        <v>0.92</v>
      </c>
      <c r="I5478" t="s">
        <v>13</v>
      </c>
      <c r="J5478">
        <v>1.1000000000000001</v>
      </c>
      <c r="K5478">
        <v>11</v>
      </c>
      <c r="L5478">
        <v>2025</v>
      </c>
      <c r="M5478" t="s">
        <v>376</v>
      </c>
      <c r="N5478" s="89" cm="1">
        <f t="array" ref="N5478">IF(ISNUMBER(_34_KNMI_Stations[[#This Row],[Etmaal temperatuur °C]]),IF(_34_KNMI_Stations[[#This Row],[Etmaal temperatuur °C]]&lt;stookgrens[],stookgrens[]-_34_KNMI_Stations[[#This Row],[Etmaal temperatuur °C]],0),"")</f>
        <v>13.3</v>
      </c>
      <c r="O5478" s="89">
        <f>_34_KNMI_Stations[[#This Row],[graaddagen]]*_34_KNMI_Stations[[#This Row],[Gewogen factor]]</f>
        <v>14.630000000000003</v>
      </c>
      <c r="P5478" s="89" cm="1">
        <f t="array" ref="P5478">IF(ISNUMBER(_34_KNMI_Stations[[#This Row],[Etmaal temperatuur °C]]),IF(_34_KNMI_Stations[[#This Row],[Etmaal temperatuur °C]]&gt;stookgrens[],_34_KNMI_Stations[[#This Row],[Etmaal temperatuur °C]]-stookgrens[],0),"")</f>
        <v>0</v>
      </c>
    </row>
    <row r="5479" spans="1:16" x14ac:dyDescent="0.25">
      <c r="A5479">
        <v>277</v>
      </c>
      <c r="B5479" s="110">
        <v>45987</v>
      </c>
      <c r="C5479" s="89">
        <v>3.3</v>
      </c>
      <c r="D5479" s="89">
        <v>3.1</v>
      </c>
      <c r="E5479" s="96">
        <v>339</v>
      </c>
      <c r="F5479" s="89">
        <v>-0.1</v>
      </c>
      <c r="G5479" s="89"/>
      <c r="H5479">
        <v>0.94</v>
      </c>
      <c r="I5479" t="s">
        <v>13</v>
      </c>
      <c r="J5479">
        <v>1.1000000000000001</v>
      </c>
      <c r="K5479">
        <v>11</v>
      </c>
      <c r="L5479">
        <v>2025</v>
      </c>
      <c r="M5479" t="s">
        <v>376</v>
      </c>
      <c r="N5479" s="89" cm="1">
        <f t="array" ref="N5479">IF(ISNUMBER(_34_KNMI_Stations[[#This Row],[Etmaal temperatuur °C]]),IF(_34_KNMI_Stations[[#This Row],[Etmaal temperatuur °C]]&lt;stookgrens[],stookgrens[]-_34_KNMI_Stations[[#This Row],[Etmaal temperatuur °C]],0),"")</f>
        <v>14.9</v>
      </c>
      <c r="O5479" s="89">
        <f>_34_KNMI_Stations[[#This Row],[graaddagen]]*_34_KNMI_Stations[[#This Row],[Gewogen factor]]</f>
        <v>16.39</v>
      </c>
      <c r="P5479" s="89" cm="1">
        <f t="array" ref="P5479">IF(ISNUMBER(_34_KNMI_Stations[[#This Row],[Etmaal temperatuur °C]]),IF(_34_KNMI_Stations[[#This Row],[Etmaal temperatuur °C]]&gt;stookgrens[],_34_KNMI_Stations[[#This Row],[Etmaal temperatuur °C]]-stookgrens[],0),"")</f>
        <v>0</v>
      </c>
    </row>
    <row r="5480" spans="1:16" x14ac:dyDescent="0.25">
      <c r="A5480">
        <v>277</v>
      </c>
      <c r="B5480" s="110">
        <v>45988</v>
      </c>
      <c r="C5480" s="89">
        <v>8.6999999999999993</v>
      </c>
      <c r="D5480" s="89">
        <v>5.6</v>
      </c>
      <c r="E5480" s="96">
        <v>66</v>
      </c>
      <c r="F5480" s="89">
        <v>4.5999999999999996</v>
      </c>
      <c r="G5480" s="89"/>
      <c r="H5480">
        <v>0.96</v>
      </c>
      <c r="I5480" t="s">
        <v>13</v>
      </c>
      <c r="J5480">
        <v>1.1000000000000001</v>
      </c>
      <c r="K5480">
        <v>11</v>
      </c>
      <c r="L5480">
        <v>2025</v>
      </c>
      <c r="M5480" t="s">
        <v>376</v>
      </c>
      <c r="N5480" s="89" cm="1">
        <f t="array" ref="N5480">IF(ISNUMBER(_34_KNMI_Stations[[#This Row],[Etmaal temperatuur °C]]),IF(_34_KNMI_Stations[[#This Row],[Etmaal temperatuur °C]]&lt;stookgrens[],stookgrens[]-_34_KNMI_Stations[[#This Row],[Etmaal temperatuur °C]],0),"")</f>
        <v>12.4</v>
      </c>
      <c r="O5480" s="89">
        <f>_34_KNMI_Stations[[#This Row],[graaddagen]]*_34_KNMI_Stations[[#This Row],[Gewogen factor]]</f>
        <v>13.640000000000002</v>
      </c>
      <c r="P5480" s="89" cm="1">
        <f t="array" ref="P5480">IF(ISNUMBER(_34_KNMI_Stations[[#This Row],[Etmaal temperatuur °C]]),IF(_34_KNMI_Stations[[#This Row],[Etmaal temperatuur °C]]&gt;stookgrens[],_34_KNMI_Stations[[#This Row],[Etmaal temperatuur °C]]-stookgrens[],0),"")</f>
        <v>0</v>
      </c>
    </row>
    <row r="5481" spans="1:16" x14ac:dyDescent="0.25">
      <c r="A5481">
        <v>277</v>
      </c>
      <c r="B5481" s="110">
        <v>45989</v>
      </c>
      <c r="C5481" s="89">
        <v>7.4</v>
      </c>
      <c r="D5481" s="89">
        <v>8.5</v>
      </c>
      <c r="E5481" s="96">
        <v>173</v>
      </c>
      <c r="F5481" s="89">
        <v>0.5</v>
      </c>
      <c r="G5481" s="89"/>
      <c r="H5481">
        <v>0.94</v>
      </c>
      <c r="I5481" t="s">
        <v>13</v>
      </c>
      <c r="J5481">
        <v>1.1000000000000001</v>
      </c>
      <c r="K5481">
        <v>11</v>
      </c>
      <c r="L5481">
        <v>2025</v>
      </c>
      <c r="M5481" t="s">
        <v>376</v>
      </c>
      <c r="N5481" s="89" cm="1">
        <f t="array" ref="N5481">IF(ISNUMBER(_34_KNMI_Stations[[#This Row],[Etmaal temperatuur °C]]),IF(_34_KNMI_Stations[[#This Row],[Etmaal temperatuur °C]]&lt;stookgrens[],stookgrens[]-_34_KNMI_Stations[[#This Row],[Etmaal temperatuur °C]],0),"")</f>
        <v>9.5</v>
      </c>
      <c r="O5481" s="89">
        <f>_34_KNMI_Stations[[#This Row],[graaddagen]]*_34_KNMI_Stations[[#This Row],[Gewogen factor]]</f>
        <v>10.450000000000001</v>
      </c>
      <c r="P5481" s="89" cm="1">
        <f t="array" ref="P5481">IF(ISNUMBER(_34_KNMI_Stations[[#This Row],[Etmaal temperatuur °C]]),IF(_34_KNMI_Stations[[#This Row],[Etmaal temperatuur °C]]&gt;stookgrens[],_34_KNMI_Stations[[#This Row],[Etmaal temperatuur °C]]-stookgrens[],0),"")</f>
        <v>0</v>
      </c>
    </row>
    <row r="5482" spans="1:16" x14ac:dyDescent="0.25">
      <c r="A5482">
        <v>277</v>
      </c>
      <c r="B5482" s="110">
        <v>45990</v>
      </c>
      <c r="C5482" s="89">
        <v>6.2</v>
      </c>
      <c r="D5482" s="89">
        <v>8.1999999999999993</v>
      </c>
      <c r="E5482" s="96">
        <v>135</v>
      </c>
      <c r="F5482" s="89">
        <v>0.5</v>
      </c>
      <c r="G5482" s="89"/>
      <c r="H5482">
        <v>0.93</v>
      </c>
      <c r="I5482" t="s">
        <v>13</v>
      </c>
      <c r="J5482">
        <v>1.1000000000000001</v>
      </c>
      <c r="K5482">
        <v>11</v>
      </c>
      <c r="L5482">
        <v>2025</v>
      </c>
      <c r="M5482" t="s">
        <v>376</v>
      </c>
      <c r="N5482" s="89" cm="1">
        <f t="array" ref="N5482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5482" s="89">
        <f>_34_KNMI_Stations[[#This Row],[graaddagen]]*_34_KNMI_Stations[[#This Row],[Gewogen factor]]</f>
        <v>10.780000000000001</v>
      </c>
      <c r="P5482" s="89" cm="1">
        <f t="array" ref="P5482">IF(ISNUMBER(_34_KNMI_Stations[[#This Row],[Etmaal temperatuur °C]]),IF(_34_KNMI_Stations[[#This Row],[Etmaal temperatuur °C]]&gt;stookgrens[],_34_KNMI_Stations[[#This Row],[Etmaal temperatuur °C]]-stookgrens[],0),"")</f>
        <v>0</v>
      </c>
    </row>
    <row r="5483" spans="1:16" x14ac:dyDescent="0.25">
      <c r="A5483">
        <v>277</v>
      </c>
      <c r="B5483" s="110">
        <v>45991</v>
      </c>
      <c r="C5483" s="89">
        <v>6.5</v>
      </c>
      <c r="D5483" s="89">
        <v>6.3</v>
      </c>
      <c r="E5483" s="96">
        <v>270</v>
      </c>
      <c r="F5483" s="89">
        <v>0.5</v>
      </c>
      <c r="G5483" s="89"/>
      <c r="H5483">
        <v>0.86</v>
      </c>
      <c r="I5483" t="s">
        <v>13</v>
      </c>
      <c r="J5483">
        <v>1.1000000000000001</v>
      </c>
      <c r="K5483">
        <v>11</v>
      </c>
      <c r="L5483">
        <v>2025</v>
      </c>
      <c r="M5483" t="s">
        <v>376</v>
      </c>
      <c r="N5483" s="89" cm="1">
        <f t="array" ref="N5483">IF(ISNUMBER(_34_KNMI_Stations[[#This Row],[Etmaal temperatuur °C]]),IF(_34_KNMI_Stations[[#This Row],[Etmaal temperatuur °C]]&lt;stookgrens[],stookgrens[]-_34_KNMI_Stations[[#This Row],[Etmaal temperatuur °C]],0),"")</f>
        <v>11.7</v>
      </c>
      <c r="O5483" s="89">
        <f>_34_KNMI_Stations[[#This Row],[graaddagen]]*_34_KNMI_Stations[[#This Row],[Gewogen factor]]</f>
        <v>12.870000000000001</v>
      </c>
      <c r="P5483" s="89" cm="1">
        <f t="array" ref="P5483">IF(ISNUMBER(_34_KNMI_Stations[[#This Row],[Etmaal temperatuur °C]]),IF(_34_KNMI_Stations[[#This Row],[Etmaal temperatuur °C]]&gt;stookgrens[],_34_KNMI_Stations[[#This Row],[Etmaal temperatuur °C]]-stookgrens[],0),"")</f>
        <v>0</v>
      </c>
    </row>
    <row r="5484" spans="1:16" x14ac:dyDescent="0.25">
      <c r="A5484">
        <v>277</v>
      </c>
      <c r="B5484" s="110">
        <v>45992</v>
      </c>
      <c r="C5484" s="89">
        <v>8.4</v>
      </c>
      <c r="D5484" s="89">
        <v>5.4</v>
      </c>
      <c r="E5484" s="96">
        <v>159</v>
      </c>
      <c r="F5484" s="89">
        <v>0.8</v>
      </c>
      <c r="G5484" s="89"/>
      <c r="H5484">
        <v>0.85</v>
      </c>
      <c r="I5484" t="s">
        <v>13</v>
      </c>
      <c r="J5484">
        <v>1.1000000000000001</v>
      </c>
      <c r="K5484">
        <v>12</v>
      </c>
      <c r="L5484">
        <v>2025</v>
      </c>
      <c r="M5484" t="s">
        <v>377</v>
      </c>
      <c r="N5484" s="89" cm="1">
        <f t="array" ref="N5484">IF(ISNUMBER(_34_KNMI_Stations[[#This Row],[Etmaal temperatuur °C]]),IF(_34_KNMI_Stations[[#This Row],[Etmaal temperatuur °C]]&lt;stookgrens[],stookgrens[]-_34_KNMI_Stations[[#This Row],[Etmaal temperatuur °C]],0),"")</f>
        <v>12.6</v>
      </c>
      <c r="O5484" s="89">
        <f>_34_KNMI_Stations[[#This Row],[graaddagen]]*_34_KNMI_Stations[[#This Row],[Gewogen factor]]</f>
        <v>13.860000000000001</v>
      </c>
      <c r="P5484" s="89" cm="1">
        <f t="array" ref="P5484">IF(ISNUMBER(_34_KNMI_Stations[[#This Row],[Etmaal temperatuur °C]]),IF(_34_KNMI_Stations[[#This Row],[Etmaal temperatuur °C]]&gt;stookgrens[],_34_KNMI_Stations[[#This Row],[Etmaal temperatuur °C]]-stookgrens[],0),"")</f>
        <v>0</v>
      </c>
    </row>
    <row r="5485" spans="1:16" x14ac:dyDescent="0.25">
      <c r="A5485">
        <v>277</v>
      </c>
      <c r="B5485" s="110">
        <v>45993</v>
      </c>
      <c r="C5485" s="89">
        <v>6</v>
      </c>
      <c r="D5485" s="89">
        <v>6.5</v>
      </c>
      <c r="E5485" s="96">
        <v>115</v>
      </c>
      <c r="F5485" s="89">
        <v>0.2</v>
      </c>
      <c r="G5485" s="89"/>
      <c r="H5485">
        <v>0.78</v>
      </c>
      <c r="I5485" t="s">
        <v>13</v>
      </c>
      <c r="J5485">
        <v>1.1000000000000001</v>
      </c>
      <c r="K5485">
        <v>12</v>
      </c>
      <c r="L5485">
        <v>2025</v>
      </c>
      <c r="M5485" t="s">
        <v>377</v>
      </c>
      <c r="N5485" s="89" cm="1">
        <f t="array" ref="N5485">IF(ISNUMBER(_34_KNMI_Stations[[#This Row],[Etmaal temperatuur °C]]),IF(_34_KNMI_Stations[[#This Row],[Etmaal temperatuur °C]]&lt;stookgrens[],stookgrens[]-_34_KNMI_Stations[[#This Row],[Etmaal temperatuur °C]],0),"")</f>
        <v>11.5</v>
      </c>
      <c r="O5485" s="89">
        <f>_34_KNMI_Stations[[#This Row],[graaddagen]]*_34_KNMI_Stations[[#This Row],[Gewogen factor]]</f>
        <v>12.65</v>
      </c>
      <c r="P5485" s="89" cm="1">
        <f t="array" ref="P5485">IF(ISNUMBER(_34_KNMI_Stations[[#This Row],[Etmaal temperatuur °C]]),IF(_34_KNMI_Stations[[#This Row],[Etmaal temperatuur °C]]&gt;stookgrens[],_34_KNMI_Stations[[#This Row],[Etmaal temperatuur °C]]-stookgrens[],0),"")</f>
        <v>0</v>
      </c>
    </row>
    <row r="5486" spans="1:16" x14ac:dyDescent="0.25">
      <c r="A5486">
        <v>277</v>
      </c>
      <c r="B5486" s="110">
        <v>45994</v>
      </c>
      <c r="C5486" s="89">
        <v>3</v>
      </c>
      <c r="D5486" s="89">
        <v>6.6</v>
      </c>
      <c r="E5486" s="96">
        <v>135</v>
      </c>
      <c r="F5486" s="89">
        <v>0</v>
      </c>
      <c r="G5486" s="89"/>
      <c r="H5486">
        <v>0.92</v>
      </c>
      <c r="I5486" t="s">
        <v>13</v>
      </c>
      <c r="J5486">
        <v>1.1000000000000001</v>
      </c>
      <c r="K5486">
        <v>12</v>
      </c>
      <c r="L5486">
        <v>2025</v>
      </c>
      <c r="M5486" t="s">
        <v>377</v>
      </c>
      <c r="N5486" s="89" cm="1">
        <f t="array" ref="N5486">IF(ISNUMBER(_34_KNMI_Stations[[#This Row],[Etmaal temperatuur °C]]),IF(_34_KNMI_Stations[[#This Row],[Etmaal temperatuur °C]]&lt;stookgrens[],stookgrens[]-_34_KNMI_Stations[[#This Row],[Etmaal temperatuur °C]],0),"")</f>
        <v>11.4</v>
      </c>
      <c r="O5486" s="89">
        <f>_34_KNMI_Stations[[#This Row],[graaddagen]]*_34_KNMI_Stations[[#This Row],[Gewogen factor]]</f>
        <v>12.540000000000001</v>
      </c>
      <c r="P5486" s="89" cm="1">
        <f t="array" ref="P5486">IF(ISNUMBER(_34_KNMI_Stations[[#This Row],[Etmaal temperatuur °C]]),IF(_34_KNMI_Stations[[#This Row],[Etmaal temperatuur °C]]&gt;stookgrens[],_34_KNMI_Stations[[#This Row],[Etmaal temperatuur °C]]-stookgrens[],0),"")</f>
        <v>0</v>
      </c>
    </row>
    <row r="5487" spans="1:16" x14ac:dyDescent="0.25">
      <c r="A5487">
        <v>277</v>
      </c>
      <c r="B5487" s="110">
        <v>45995</v>
      </c>
      <c r="C5487" s="89">
        <v>4.5</v>
      </c>
      <c r="D5487" s="89">
        <v>5.7</v>
      </c>
      <c r="E5487" s="96">
        <v>200</v>
      </c>
      <c r="F5487" s="89">
        <v>0</v>
      </c>
      <c r="G5487" s="89"/>
      <c r="H5487">
        <v>0.92</v>
      </c>
      <c r="I5487" t="s">
        <v>13</v>
      </c>
      <c r="J5487">
        <v>1.1000000000000001</v>
      </c>
      <c r="K5487">
        <v>12</v>
      </c>
      <c r="L5487">
        <v>2025</v>
      </c>
      <c r="M5487" t="s">
        <v>377</v>
      </c>
      <c r="N5487" s="89" cm="1">
        <f t="array" ref="N5487">IF(ISNUMBER(_34_KNMI_Stations[[#This Row],[Etmaal temperatuur °C]]),IF(_34_KNMI_Stations[[#This Row],[Etmaal temperatuur °C]]&lt;stookgrens[],stookgrens[]-_34_KNMI_Stations[[#This Row],[Etmaal temperatuur °C]],0),"")</f>
        <v>12.3</v>
      </c>
      <c r="O5487" s="89">
        <f>_34_KNMI_Stations[[#This Row],[graaddagen]]*_34_KNMI_Stations[[#This Row],[Gewogen factor]]</f>
        <v>13.530000000000001</v>
      </c>
      <c r="P5487" s="89" cm="1">
        <f t="array" ref="P5487">IF(ISNUMBER(_34_KNMI_Stations[[#This Row],[Etmaal temperatuur °C]]),IF(_34_KNMI_Stations[[#This Row],[Etmaal temperatuur °C]]&gt;stookgrens[],_34_KNMI_Stations[[#This Row],[Etmaal temperatuur °C]]-stookgrens[],0),"")</f>
        <v>0</v>
      </c>
    </row>
    <row r="5488" spans="1:16" x14ac:dyDescent="0.25">
      <c r="A5488">
        <v>277</v>
      </c>
      <c r="B5488" s="110">
        <v>45996</v>
      </c>
      <c r="C5488" s="89">
        <v>4.5</v>
      </c>
      <c r="D5488" s="89">
        <v>4.0999999999999996</v>
      </c>
      <c r="E5488" s="96">
        <v>107</v>
      </c>
      <c r="F5488" s="89">
        <v>0</v>
      </c>
      <c r="G5488" s="89"/>
      <c r="H5488">
        <v>0.94</v>
      </c>
      <c r="I5488" t="s">
        <v>13</v>
      </c>
      <c r="J5488">
        <v>1.1000000000000001</v>
      </c>
      <c r="K5488">
        <v>12</v>
      </c>
      <c r="L5488">
        <v>2025</v>
      </c>
      <c r="M5488" t="s">
        <v>377</v>
      </c>
      <c r="N5488" s="89" cm="1">
        <f t="array" ref="N5488">IF(ISNUMBER(_34_KNMI_Stations[[#This Row],[Etmaal temperatuur °C]]),IF(_34_KNMI_Stations[[#This Row],[Etmaal temperatuur °C]]&lt;stookgrens[],stookgrens[]-_34_KNMI_Stations[[#This Row],[Etmaal temperatuur °C]],0),"")</f>
        <v>13.9</v>
      </c>
      <c r="O5488" s="89">
        <f>_34_KNMI_Stations[[#This Row],[graaddagen]]*_34_KNMI_Stations[[#This Row],[Gewogen factor]]</f>
        <v>15.290000000000001</v>
      </c>
      <c r="P5488" s="89" cm="1">
        <f t="array" ref="P5488">IF(ISNUMBER(_34_KNMI_Stations[[#This Row],[Etmaal temperatuur °C]]),IF(_34_KNMI_Stations[[#This Row],[Etmaal temperatuur °C]]&gt;stookgrens[],_34_KNMI_Stations[[#This Row],[Etmaal temperatuur °C]]-stookgrens[],0),"")</f>
        <v>0</v>
      </c>
    </row>
    <row r="5489" spans="1:16" x14ac:dyDescent="0.25">
      <c r="A5489">
        <v>277</v>
      </c>
      <c r="B5489" s="110">
        <v>45997</v>
      </c>
      <c r="C5489" s="89">
        <v>7</v>
      </c>
      <c r="D5489" s="89">
        <v>6.8</v>
      </c>
      <c r="E5489" s="96">
        <v>63</v>
      </c>
      <c r="F5489" s="89">
        <v>5.8</v>
      </c>
      <c r="G5489" s="89"/>
      <c r="H5489">
        <v>0.93</v>
      </c>
      <c r="I5489" t="s">
        <v>13</v>
      </c>
      <c r="J5489">
        <v>1.1000000000000001</v>
      </c>
      <c r="K5489">
        <v>12</v>
      </c>
      <c r="L5489">
        <v>2025</v>
      </c>
      <c r="M5489" t="s">
        <v>377</v>
      </c>
      <c r="N5489" s="89" cm="1">
        <f t="array" ref="N5489">IF(ISNUMBER(_34_KNMI_Stations[[#This Row],[Etmaal temperatuur °C]]),IF(_34_KNMI_Stations[[#This Row],[Etmaal temperatuur °C]]&lt;stookgrens[],stookgrens[]-_34_KNMI_Stations[[#This Row],[Etmaal temperatuur °C]],0),"")</f>
        <v>11.2</v>
      </c>
      <c r="O5489" s="89">
        <f>_34_KNMI_Stations[[#This Row],[graaddagen]]*_34_KNMI_Stations[[#This Row],[Gewogen factor]]</f>
        <v>12.32</v>
      </c>
      <c r="P5489" s="89" cm="1">
        <f t="array" ref="P5489">IF(ISNUMBER(_34_KNMI_Stations[[#This Row],[Etmaal temperatuur °C]]),IF(_34_KNMI_Stations[[#This Row],[Etmaal temperatuur °C]]&gt;stookgrens[],_34_KNMI_Stations[[#This Row],[Etmaal temperatuur °C]]-stookgrens[],0),"")</f>
        <v>0</v>
      </c>
    </row>
    <row r="5490" spans="1:16" x14ac:dyDescent="0.25">
      <c r="A5490">
        <v>277</v>
      </c>
      <c r="B5490" s="110">
        <v>45998</v>
      </c>
      <c r="C5490" s="89">
        <v>6.1</v>
      </c>
      <c r="D5490" s="89">
        <v>9.1</v>
      </c>
      <c r="E5490" s="96">
        <v>137</v>
      </c>
      <c r="F5490" s="89">
        <v>11.5</v>
      </c>
      <c r="G5490" s="89"/>
      <c r="H5490">
        <v>0.94</v>
      </c>
      <c r="I5490" t="s">
        <v>13</v>
      </c>
      <c r="J5490">
        <v>1.1000000000000001</v>
      </c>
      <c r="K5490">
        <v>12</v>
      </c>
      <c r="L5490">
        <v>2025</v>
      </c>
      <c r="M5490" t="s">
        <v>377</v>
      </c>
      <c r="N5490" s="89" cm="1">
        <f t="array" ref="N5490">IF(ISNUMBER(_34_KNMI_Stations[[#This Row],[Etmaal temperatuur °C]]),IF(_34_KNMI_Stations[[#This Row],[Etmaal temperatuur °C]]&lt;stookgrens[],stookgrens[]-_34_KNMI_Stations[[#This Row],[Etmaal temperatuur °C]],0),"")</f>
        <v>8.9</v>
      </c>
      <c r="O5490" s="89">
        <f>_34_KNMI_Stations[[#This Row],[graaddagen]]*_34_KNMI_Stations[[#This Row],[Gewogen factor]]</f>
        <v>9.7900000000000009</v>
      </c>
      <c r="P5490" s="89" cm="1">
        <f t="array" ref="P5490">IF(ISNUMBER(_34_KNMI_Stations[[#This Row],[Etmaal temperatuur °C]]),IF(_34_KNMI_Stations[[#This Row],[Etmaal temperatuur °C]]&gt;stookgrens[],_34_KNMI_Stations[[#This Row],[Etmaal temperatuur °C]]-stookgrens[],0),"")</f>
        <v>0</v>
      </c>
    </row>
    <row r="5491" spans="1:16" x14ac:dyDescent="0.25">
      <c r="A5491">
        <v>277</v>
      </c>
      <c r="B5491" s="110">
        <v>45999</v>
      </c>
      <c r="C5491" s="89">
        <v>6.7</v>
      </c>
      <c r="D5491" s="89">
        <v>10.199999999999999</v>
      </c>
      <c r="E5491" s="96">
        <v>157</v>
      </c>
      <c r="F5491" s="89">
        <v>0.1</v>
      </c>
      <c r="G5491" s="89"/>
      <c r="H5491">
        <v>0.91</v>
      </c>
      <c r="I5491" t="s">
        <v>13</v>
      </c>
      <c r="J5491">
        <v>1.1000000000000001</v>
      </c>
      <c r="K5491">
        <v>12</v>
      </c>
      <c r="L5491">
        <v>2025</v>
      </c>
      <c r="M5491" t="s">
        <v>378</v>
      </c>
      <c r="N5491" s="89" cm="1">
        <f t="array" ref="N5491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5491" s="89">
        <f>_34_KNMI_Stations[[#This Row],[graaddagen]]*_34_KNMI_Stations[[#This Row],[Gewogen factor]]</f>
        <v>8.5800000000000018</v>
      </c>
      <c r="P5491" s="89" cm="1">
        <f t="array" ref="P5491">IF(ISNUMBER(_34_KNMI_Stations[[#This Row],[Etmaal temperatuur °C]]),IF(_34_KNMI_Stations[[#This Row],[Etmaal temperatuur °C]]&gt;stookgrens[],_34_KNMI_Stations[[#This Row],[Etmaal temperatuur °C]]-stookgrens[],0),"")</f>
        <v>0</v>
      </c>
    </row>
    <row r="5492" spans="1:16" x14ac:dyDescent="0.25">
      <c r="A5492">
        <v>277</v>
      </c>
      <c r="B5492" s="110">
        <v>46000</v>
      </c>
      <c r="C5492" s="89">
        <v>6.4</v>
      </c>
      <c r="D5492" s="89">
        <v>11.1</v>
      </c>
      <c r="E5492" s="96">
        <v>124</v>
      </c>
      <c r="F5492" s="89">
        <v>3.2</v>
      </c>
      <c r="G5492" s="89"/>
      <c r="H5492">
        <v>0.91</v>
      </c>
      <c r="I5492" t="s">
        <v>13</v>
      </c>
      <c r="J5492">
        <v>1.1000000000000001</v>
      </c>
      <c r="K5492">
        <v>12</v>
      </c>
      <c r="L5492">
        <v>2025</v>
      </c>
      <c r="M5492" t="s">
        <v>378</v>
      </c>
      <c r="N5492" s="89" cm="1">
        <f t="array" ref="N5492">IF(ISNUMBER(_34_KNMI_Stations[[#This Row],[Etmaal temperatuur °C]]),IF(_34_KNMI_Stations[[#This Row],[Etmaal temperatuur °C]]&lt;stookgrens[],stookgrens[]-_34_KNMI_Stations[[#This Row],[Etmaal temperatuur °C]],0),"")</f>
        <v>6.9</v>
      </c>
      <c r="O5492" s="89">
        <f>_34_KNMI_Stations[[#This Row],[graaddagen]]*_34_KNMI_Stations[[#This Row],[Gewogen factor]]</f>
        <v>7.5900000000000007</v>
      </c>
      <c r="P5492" s="89" cm="1">
        <f t="array" ref="P5492">IF(ISNUMBER(_34_KNMI_Stations[[#This Row],[Etmaal temperatuur °C]]),IF(_34_KNMI_Stations[[#This Row],[Etmaal temperatuur °C]]&gt;stookgrens[],_34_KNMI_Stations[[#This Row],[Etmaal temperatuur °C]]-stookgrens[],0),"")</f>
        <v>0</v>
      </c>
    </row>
    <row r="5493" spans="1:16" x14ac:dyDescent="0.25">
      <c r="A5493">
        <v>277</v>
      </c>
      <c r="B5493" s="110">
        <v>46001</v>
      </c>
      <c r="C5493" s="89">
        <v>6.9</v>
      </c>
      <c r="D5493" s="89">
        <v>10.5</v>
      </c>
      <c r="E5493" s="96">
        <v>210</v>
      </c>
      <c r="F5493" s="89">
        <v>0</v>
      </c>
      <c r="G5493" s="89"/>
      <c r="H5493">
        <v>0.88</v>
      </c>
      <c r="I5493" t="s">
        <v>13</v>
      </c>
      <c r="J5493">
        <v>1.1000000000000001</v>
      </c>
      <c r="K5493">
        <v>12</v>
      </c>
      <c r="L5493">
        <v>2025</v>
      </c>
      <c r="M5493" t="s">
        <v>378</v>
      </c>
      <c r="N5493" s="89" cm="1">
        <f t="array" ref="N5493">IF(ISNUMBER(_34_KNMI_Stations[[#This Row],[Etmaal temperatuur °C]]),IF(_34_KNMI_Stations[[#This Row],[Etmaal temperatuur °C]]&lt;stookgrens[],stookgrens[]-_34_KNMI_Stations[[#This Row],[Etmaal temperatuur °C]],0),"")</f>
        <v>7.5</v>
      </c>
      <c r="O5493" s="89">
        <f>_34_KNMI_Stations[[#This Row],[graaddagen]]*_34_KNMI_Stations[[#This Row],[Gewogen factor]]</f>
        <v>8.25</v>
      </c>
      <c r="P5493" s="89" cm="1">
        <f t="array" ref="P5493">IF(ISNUMBER(_34_KNMI_Stations[[#This Row],[Etmaal temperatuur °C]]),IF(_34_KNMI_Stations[[#This Row],[Etmaal temperatuur °C]]&gt;stookgrens[],_34_KNMI_Stations[[#This Row],[Etmaal temperatuur °C]]-stookgrens[],0),"")</f>
        <v>0</v>
      </c>
    </row>
    <row r="5494" spans="1:16" x14ac:dyDescent="0.25">
      <c r="A5494">
        <v>277</v>
      </c>
      <c r="B5494" s="110">
        <v>46002</v>
      </c>
      <c r="C5494" s="89">
        <v>5.7</v>
      </c>
      <c r="D5494" s="89">
        <v>7.7</v>
      </c>
      <c r="E5494" s="96">
        <v>166</v>
      </c>
      <c r="F5494" s="89">
        <v>0</v>
      </c>
      <c r="G5494" s="89"/>
      <c r="H5494">
        <v>0.93</v>
      </c>
      <c r="I5494" t="s">
        <v>13</v>
      </c>
      <c r="J5494">
        <v>1.1000000000000001</v>
      </c>
      <c r="K5494">
        <v>12</v>
      </c>
      <c r="L5494">
        <v>2025</v>
      </c>
      <c r="M5494" t="s">
        <v>378</v>
      </c>
      <c r="N5494" s="89" cm="1">
        <f t="array" ref="N5494">IF(ISNUMBER(_34_KNMI_Stations[[#This Row],[Etmaal temperatuur °C]]),IF(_34_KNMI_Stations[[#This Row],[Etmaal temperatuur °C]]&lt;stookgrens[],stookgrens[]-_34_KNMI_Stations[[#This Row],[Etmaal temperatuur °C]],0),"")</f>
        <v>10.3</v>
      </c>
      <c r="O5494" s="89">
        <f>_34_KNMI_Stations[[#This Row],[graaddagen]]*_34_KNMI_Stations[[#This Row],[Gewogen factor]]</f>
        <v>11.330000000000002</v>
      </c>
      <c r="P5494" s="89" cm="1">
        <f t="array" ref="P5494">IF(ISNUMBER(_34_KNMI_Stations[[#This Row],[Etmaal temperatuur °C]]),IF(_34_KNMI_Stations[[#This Row],[Etmaal temperatuur °C]]&gt;stookgrens[],_34_KNMI_Stations[[#This Row],[Etmaal temperatuur °C]]-stookgrens[],0),"")</f>
        <v>0</v>
      </c>
    </row>
    <row r="5495" spans="1:16" x14ac:dyDescent="0.25">
      <c r="A5495">
        <v>277</v>
      </c>
      <c r="B5495" s="110">
        <v>46003</v>
      </c>
      <c r="C5495" s="89">
        <v>4</v>
      </c>
      <c r="D5495" s="89">
        <v>7.5</v>
      </c>
      <c r="E5495" s="96">
        <v>130</v>
      </c>
      <c r="F5495" s="89">
        <v>0</v>
      </c>
      <c r="G5495" s="89"/>
      <c r="H5495">
        <v>0.92</v>
      </c>
      <c r="I5495" t="s">
        <v>13</v>
      </c>
      <c r="J5495">
        <v>1.1000000000000001</v>
      </c>
      <c r="K5495">
        <v>12</v>
      </c>
      <c r="L5495">
        <v>2025</v>
      </c>
      <c r="M5495" t="s">
        <v>378</v>
      </c>
      <c r="N5495" s="89" cm="1">
        <f t="array" ref="N5495">IF(ISNUMBER(_34_KNMI_Stations[[#This Row],[Etmaal temperatuur °C]]),IF(_34_KNMI_Stations[[#This Row],[Etmaal temperatuur °C]]&lt;stookgrens[],stookgrens[]-_34_KNMI_Stations[[#This Row],[Etmaal temperatuur °C]],0),"")</f>
        <v>10.5</v>
      </c>
      <c r="O5495" s="89">
        <f>_34_KNMI_Stations[[#This Row],[graaddagen]]*_34_KNMI_Stations[[#This Row],[Gewogen factor]]</f>
        <v>11.55</v>
      </c>
      <c r="P5495" s="89" cm="1">
        <f t="array" ref="P5495">IF(ISNUMBER(_34_KNMI_Stations[[#This Row],[Etmaal temperatuur °C]]),IF(_34_KNMI_Stations[[#This Row],[Etmaal temperatuur °C]]&gt;stookgrens[],_34_KNMI_Stations[[#This Row],[Etmaal temperatuur °C]]-stookgrens[],0),"")</f>
        <v>0</v>
      </c>
    </row>
    <row r="5496" spans="1:16" x14ac:dyDescent="0.25">
      <c r="A5496">
        <v>277</v>
      </c>
      <c r="B5496" s="110">
        <v>46004</v>
      </c>
      <c r="C5496" s="89">
        <v>4.2</v>
      </c>
      <c r="D5496" s="89">
        <v>7.6</v>
      </c>
      <c r="E5496" s="96">
        <v>292</v>
      </c>
      <c r="F5496" s="89">
        <v>0.1</v>
      </c>
      <c r="G5496" s="89"/>
      <c r="H5496">
        <v>0.94</v>
      </c>
      <c r="I5496" t="s">
        <v>13</v>
      </c>
      <c r="J5496">
        <v>1.1000000000000001</v>
      </c>
      <c r="K5496">
        <v>12</v>
      </c>
      <c r="L5496">
        <v>2025</v>
      </c>
      <c r="M5496" t="s">
        <v>378</v>
      </c>
      <c r="N5496" s="89" cm="1">
        <f t="array" ref="N5496">IF(ISNUMBER(_34_KNMI_Stations[[#This Row],[Etmaal temperatuur °C]]),IF(_34_KNMI_Stations[[#This Row],[Etmaal temperatuur °C]]&lt;stookgrens[],stookgrens[]-_34_KNMI_Stations[[#This Row],[Etmaal temperatuur °C]],0),"")</f>
        <v>10.4</v>
      </c>
      <c r="O5496" s="89">
        <f>_34_KNMI_Stations[[#This Row],[graaddagen]]*_34_KNMI_Stations[[#This Row],[Gewogen factor]]</f>
        <v>11.440000000000001</v>
      </c>
      <c r="P5496" s="89" cm="1">
        <f t="array" ref="P5496">IF(ISNUMBER(_34_KNMI_Stations[[#This Row],[Etmaal temperatuur °C]]),IF(_34_KNMI_Stations[[#This Row],[Etmaal temperatuur °C]]&gt;stookgrens[],_34_KNMI_Stations[[#This Row],[Etmaal temperatuur °C]]-stookgrens[],0),"")</f>
        <v>0</v>
      </c>
    </row>
    <row r="5497" spans="1:16" x14ac:dyDescent="0.25">
      <c r="A5497">
        <v>277</v>
      </c>
      <c r="B5497" s="110">
        <v>46005</v>
      </c>
      <c r="C5497" s="89">
        <v>7.1</v>
      </c>
      <c r="D5497" s="89">
        <v>6.5</v>
      </c>
      <c r="E5497" s="96">
        <v>140</v>
      </c>
      <c r="F5497" s="89">
        <v>0</v>
      </c>
      <c r="G5497" s="89"/>
      <c r="H5497">
        <v>0.92</v>
      </c>
      <c r="I5497" t="s">
        <v>13</v>
      </c>
      <c r="J5497">
        <v>1.1000000000000001</v>
      </c>
      <c r="K5497">
        <v>12</v>
      </c>
      <c r="L5497">
        <v>2025</v>
      </c>
      <c r="M5497" t="s">
        <v>378</v>
      </c>
      <c r="N5497" s="89" cm="1">
        <f t="array" ref="N5497">IF(ISNUMBER(_34_KNMI_Stations[[#This Row],[Etmaal temperatuur °C]]),IF(_34_KNMI_Stations[[#This Row],[Etmaal temperatuur °C]]&lt;stookgrens[],stookgrens[]-_34_KNMI_Stations[[#This Row],[Etmaal temperatuur °C]],0),"")</f>
        <v>11.5</v>
      </c>
      <c r="O5497" s="89">
        <f>_34_KNMI_Stations[[#This Row],[graaddagen]]*_34_KNMI_Stations[[#This Row],[Gewogen factor]]</f>
        <v>12.65</v>
      </c>
      <c r="P5497" s="89" cm="1">
        <f t="array" ref="P5497">IF(ISNUMBER(_34_KNMI_Stations[[#This Row],[Etmaal temperatuur °C]]),IF(_34_KNMI_Stations[[#This Row],[Etmaal temperatuur °C]]&gt;stookgrens[],_34_KNMI_Stations[[#This Row],[Etmaal temperatuur °C]]-stookgrens[],0),"")</f>
        <v>0</v>
      </c>
    </row>
    <row r="5498" spans="1:16" x14ac:dyDescent="0.25">
      <c r="A5498">
        <v>277</v>
      </c>
      <c r="B5498" s="110">
        <v>46006</v>
      </c>
      <c r="C5498" s="89">
        <v>5.8</v>
      </c>
      <c r="D5498" s="89">
        <v>6.2</v>
      </c>
      <c r="E5498" s="96">
        <v>47</v>
      </c>
      <c r="F5498" s="89">
        <v>0</v>
      </c>
      <c r="G5498" s="89"/>
      <c r="H5498">
        <v>0.89</v>
      </c>
      <c r="I5498" t="s">
        <v>13</v>
      </c>
      <c r="J5498">
        <v>1.1000000000000001</v>
      </c>
      <c r="K5498">
        <v>12</v>
      </c>
      <c r="L5498">
        <v>2025</v>
      </c>
      <c r="M5498" t="s">
        <v>379</v>
      </c>
      <c r="N5498" s="89" cm="1">
        <f t="array" ref="N5498">IF(ISNUMBER(_34_KNMI_Stations[[#This Row],[Etmaal temperatuur °C]]),IF(_34_KNMI_Stations[[#This Row],[Etmaal temperatuur °C]]&lt;stookgrens[],stookgrens[]-_34_KNMI_Stations[[#This Row],[Etmaal temperatuur °C]],0),"")</f>
        <v>11.8</v>
      </c>
      <c r="O5498" s="89">
        <f>_34_KNMI_Stations[[#This Row],[graaddagen]]*_34_KNMI_Stations[[#This Row],[Gewogen factor]]</f>
        <v>12.980000000000002</v>
      </c>
      <c r="P5498" s="89" cm="1">
        <f t="array" ref="P5498">IF(ISNUMBER(_34_KNMI_Stations[[#This Row],[Etmaal temperatuur °C]]),IF(_34_KNMI_Stations[[#This Row],[Etmaal temperatuur °C]]&gt;stookgrens[],_34_KNMI_Stations[[#This Row],[Etmaal temperatuur °C]]-stookgrens[],0),"")</f>
        <v>0</v>
      </c>
    </row>
    <row r="5499" spans="1:16" x14ac:dyDescent="0.25">
      <c r="A5499">
        <v>277</v>
      </c>
      <c r="B5499" s="110">
        <v>46007</v>
      </c>
      <c r="C5499" s="89">
        <v>4.2</v>
      </c>
      <c r="D5499" s="89">
        <v>7.6</v>
      </c>
      <c r="E5499" s="96">
        <v>150</v>
      </c>
      <c r="F5499" s="89">
        <v>0</v>
      </c>
      <c r="G5499" s="89"/>
      <c r="H5499">
        <v>0.86</v>
      </c>
      <c r="I5499" t="s">
        <v>13</v>
      </c>
      <c r="J5499">
        <v>1.1000000000000001</v>
      </c>
      <c r="K5499">
        <v>12</v>
      </c>
      <c r="L5499">
        <v>2025</v>
      </c>
      <c r="M5499" t="s">
        <v>379</v>
      </c>
      <c r="N5499" s="89" cm="1">
        <f t="array" ref="N5499">IF(ISNUMBER(_34_KNMI_Stations[[#This Row],[Etmaal temperatuur °C]]),IF(_34_KNMI_Stations[[#This Row],[Etmaal temperatuur °C]]&lt;stookgrens[],stookgrens[]-_34_KNMI_Stations[[#This Row],[Etmaal temperatuur °C]],0),"")</f>
        <v>10.4</v>
      </c>
      <c r="O5499" s="89">
        <f>_34_KNMI_Stations[[#This Row],[graaddagen]]*_34_KNMI_Stations[[#This Row],[Gewogen factor]]</f>
        <v>11.440000000000001</v>
      </c>
      <c r="P5499" s="89" cm="1">
        <f t="array" ref="P5499">IF(ISNUMBER(_34_KNMI_Stations[[#This Row],[Etmaal temperatuur °C]]),IF(_34_KNMI_Stations[[#This Row],[Etmaal temperatuur °C]]&gt;stookgrens[],_34_KNMI_Stations[[#This Row],[Etmaal temperatuur °C]]-stookgrens[],0),"")</f>
        <v>0</v>
      </c>
    </row>
    <row r="5500" spans="1:16" x14ac:dyDescent="0.25">
      <c r="A5500">
        <v>277</v>
      </c>
      <c r="B5500" s="110">
        <v>46008</v>
      </c>
      <c r="C5500" s="89">
        <v>3.7</v>
      </c>
      <c r="D5500" s="89">
        <v>7.2</v>
      </c>
      <c r="E5500" s="96">
        <v>61</v>
      </c>
      <c r="F5500" s="89">
        <v>0.1</v>
      </c>
      <c r="G5500" s="89"/>
      <c r="H5500">
        <v>0.93</v>
      </c>
      <c r="I5500" t="s">
        <v>13</v>
      </c>
      <c r="J5500">
        <v>1.1000000000000001</v>
      </c>
      <c r="K5500">
        <v>12</v>
      </c>
      <c r="L5500">
        <v>2025</v>
      </c>
      <c r="M5500" t="s">
        <v>379</v>
      </c>
      <c r="N5500" s="89" cm="1">
        <f t="array" ref="N5500">IF(ISNUMBER(_34_KNMI_Stations[[#This Row],[Etmaal temperatuur °C]]),IF(_34_KNMI_Stations[[#This Row],[Etmaal temperatuur °C]]&lt;stookgrens[],stookgrens[]-_34_KNMI_Stations[[#This Row],[Etmaal temperatuur °C]],0),"")</f>
        <v>10.8</v>
      </c>
      <c r="O5500" s="89">
        <f>_34_KNMI_Stations[[#This Row],[graaddagen]]*_34_KNMI_Stations[[#This Row],[Gewogen factor]]</f>
        <v>11.880000000000003</v>
      </c>
      <c r="P5500" s="89" cm="1">
        <f t="array" ref="P5500">IF(ISNUMBER(_34_KNMI_Stations[[#This Row],[Etmaal temperatuur °C]]),IF(_34_KNMI_Stations[[#This Row],[Etmaal temperatuur °C]]&gt;stookgrens[],_34_KNMI_Stations[[#This Row],[Etmaal temperatuur °C]]-stookgrens[],0),"")</f>
        <v>0</v>
      </c>
    </row>
    <row r="5501" spans="1:16" x14ac:dyDescent="0.25">
      <c r="A5501">
        <v>277</v>
      </c>
      <c r="B5501" s="110">
        <v>46009</v>
      </c>
      <c r="C5501" s="89">
        <v>8.3000000000000007</v>
      </c>
      <c r="D5501" s="89">
        <v>8.6</v>
      </c>
      <c r="E5501" s="96">
        <v>85</v>
      </c>
      <c r="F5501" s="89">
        <v>0.7</v>
      </c>
      <c r="G5501" s="89"/>
      <c r="H5501">
        <v>0.84</v>
      </c>
      <c r="I5501" t="s">
        <v>13</v>
      </c>
      <c r="J5501">
        <v>1.1000000000000001</v>
      </c>
      <c r="K5501">
        <v>12</v>
      </c>
      <c r="L5501">
        <v>2025</v>
      </c>
      <c r="M5501" t="s">
        <v>379</v>
      </c>
      <c r="N5501" s="89" cm="1">
        <f t="array" ref="N5501">IF(ISNUMBER(_34_KNMI_Stations[[#This Row],[Etmaal temperatuur °C]]),IF(_34_KNMI_Stations[[#This Row],[Etmaal temperatuur °C]]&lt;stookgrens[],stookgrens[]-_34_KNMI_Stations[[#This Row],[Etmaal temperatuur °C]],0),"")</f>
        <v>9.4</v>
      </c>
      <c r="O5501" s="89">
        <f>_34_KNMI_Stations[[#This Row],[graaddagen]]*_34_KNMI_Stations[[#This Row],[Gewogen factor]]</f>
        <v>10.340000000000002</v>
      </c>
      <c r="P5501" s="89" cm="1">
        <f t="array" ref="P5501">IF(ISNUMBER(_34_KNMI_Stations[[#This Row],[Etmaal temperatuur °C]]),IF(_34_KNMI_Stations[[#This Row],[Etmaal temperatuur °C]]&gt;stookgrens[],_34_KNMI_Stations[[#This Row],[Etmaal temperatuur °C]]-stookgrens[],0),"")</f>
        <v>0</v>
      </c>
    </row>
    <row r="5502" spans="1:16" x14ac:dyDescent="0.25">
      <c r="A5502">
        <v>277</v>
      </c>
      <c r="B5502" s="110">
        <v>46010</v>
      </c>
      <c r="C5502" s="89">
        <v>5.3</v>
      </c>
      <c r="D5502" s="89">
        <v>8.6</v>
      </c>
      <c r="E5502" s="96">
        <v>148</v>
      </c>
      <c r="F5502" s="89">
        <v>2.1</v>
      </c>
      <c r="G5502" s="89"/>
      <c r="H5502">
        <v>0.9</v>
      </c>
      <c r="I5502" t="s">
        <v>13</v>
      </c>
      <c r="J5502">
        <v>1.1000000000000001</v>
      </c>
      <c r="K5502">
        <v>12</v>
      </c>
      <c r="L5502">
        <v>2025</v>
      </c>
      <c r="M5502" t="s">
        <v>379</v>
      </c>
      <c r="N5502" s="89" cm="1">
        <f t="array" ref="N5502">IF(ISNUMBER(_34_KNMI_Stations[[#This Row],[Etmaal temperatuur °C]]),IF(_34_KNMI_Stations[[#This Row],[Etmaal temperatuur °C]]&lt;stookgrens[],stookgrens[]-_34_KNMI_Stations[[#This Row],[Etmaal temperatuur °C]],0),"")</f>
        <v>9.4</v>
      </c>
      <c r="O5502" s="89">
        <f>_34_KNMI_Stations[[#This Row],[graaddagen]]*_34_KNMI_Stations[[#This Row],[Gewogen factor]]</f>
        <v>10.340000000000002</v>
      </c>
      <c r="P5502" s="89" cm="1">
        <f t="array" ref="P5502">IF(ISNUMBER(_34_KNMI_Stations[[#This Row],[Etmaal temperatuur °C]]),IF(_34_KNMI_Stations[[#This Row],[Etmaal temperatuur °C]]&gt;stookgrens[],_34_KNMI_Stations[[#This Row],[Etmaal temperatuur °C]]-stookgrens[],0),"")</f>
        <v>0</v>
      </c>
    </row>
    <row r="5503" spans="1:16" x14ac:dyDescent="0.25">
      <c r="A5503">
        <v>277</v>
      </c>
      <c r="B5503" s="110">
        <v>46011</v>
      </c>
      <c r="C5503" s="89">
        <v>4.0999999999999996</v>
      </c>
      <c r="D5503" s="89">
        <v>4.4000000000000004</v>
      </c>
      <c r="E5503" s="96">
        <v>128</v>
      </c>
      <c r="F5503" s="89">
        <v>0</v>
      </c>
      <c r="G5503" s="89"/>
      <c r="H5503">
        <v>0.99</v>
      </c>
      <c r="I5503" t="s">
        <v>13</v>
      </c>
      <c r="J5503">
        <v>1.1000000000000001</v>
      </c>
      <c r="K5503">
        <v>12</v>
      </c>
      <c r="L5503">
        <v>2025</v>
      </c>
      <c r="M5503" t="s">
        <v>379</v>
      </c>
      <c r="N5503" s="89" cm="1">
        <f t="array" ref="N5503">IF(ISNUMBER(_34_KNMI_Stations[[#This Row],[Etmaal temperatuur °C]]),IF(_34_KNMI_Stations[[#This Row],[Etmaal temperatuur °C]]&lt;stookgrens[],stookgrens[]-_34_KNMI_Stations[[#This Row],[Etmaal temperatuur °C]],0),"")</f>
        <v>13.6</v>
      </c>
      <c r="O5503" s="89">
        <f>_34_KNMI_Stations[[#This Row],[graaddagen]]*_34_KNMI_Stations[[#This Row],[Gewogen factor]]</f>
        <v>14.96</v>
      </c>
      <c r="P5503" s="89" cm="1">
        <f t="array" ref="P5503">IF(ISNUMBER(_34_KNMI_Stations[[#This Row],[Etmaal temperatuur °C]]),IF(_34_KNMI_Stations[[#This Row],[Etmaal temperatuur °C]]&gt;stookgrens[],_34_KNMI_Stations[[#This Row],[Etmaal temperatuur °C]]-stookgrens[],0),"")</f>
        <v>0</v>
      </c>
    </row>
    <row r="5504" spans="1:16" x14ac:dyDescent="0.25">
      <c r="A5504">
        <v>277</v>
      </c>
      <c r="B5504" s="110">
        <v>46012</v>
      </c>
      <c r="C5504" s="89">
        <v>5.7</v>
      </c>
      <c r="D5504" s="89">
        <v>6.7</v>
      </c>
      <c r="E5504" s="96">
        <v>184</v>
      </c>
      <c r="F5504" s="89">
        <v>0</v>
      </c>
      <c r="G5504" s="89"/>
      <c r="H5504">
        <v>0.94</v>
      </c>
      <c r="I5504" t="s">
        <v>13</v>
      </c>
      <c r="J5504">
        <v>1.1000000000000001</v>
      </c>
      <c r="K5504">
        <v>12</v>
      </c>
      <c r="L5504">
        <v>2025</v>
      </c>
      <c r="M5504" t="s">
        <v>379</v>
      </c>
      <c r="N5504" s="89" cm="1">
        <f t="array" ref="N5504">IF(ISNUMBER(_34_KNMI_Stations[[#This Row],[Etmaal temperatuur °C]]),IF(_34_KNMI_Stations[[#This Row],[Etmaal temperatuur °C]]&lt;stookgrens[],stookgrens[]-_34_KNMI_Stations[[#This Row],[Etmaal temperatuur °C]],0),"")</f>
        <v>11.3</v>
      </c>
      <c r="O5504" s="89">
        <f>_34_KNMI_Stations[[#This Row],[graaddagen]]*_34_KNMI_Stations[[#This Row],[Gewogen factor]]</f>
        <v>12.430000000000001</v>
      </c>
      <c r="P5504" s="89" cm="1">
        <f t="array" ref="P5504">IF(ISNUMBER(_34_KNMI_Stations[[#This Row],[Etmaal temperatuur °C]]),IF(_34_KNMI_Stations[[#This Row],[Etmaal temperatuur °C]]&gt;stookgrens[],_34_KNMI_Stations[[#This Row],[Etmaal temperatuur °C]]-stookgrens[],0),"")</f>
        <v>0</v>
      </c>
    </row>
    <row r="5505" spans="1:16" x14ac:dyDescent="0.25">
      <c r="A5505">
        <v>277</v>
      </c>
      <c r="B5505" s="110">
        <v>46013</v>
      </c>
      <c r="C5505" s="89">
        <v>7.8</v>
      </c>
      <c r="D5505" s="89">
        <v>5.3</v>
      </c>
      <c r="E5505" s="96">
        <v>78</v>
      </c>
      <c r="F5505" s="89">
        <v>0</v>
      </c>
      <c r="G5505" s="89"/>
      <c r="H5505">
        <v>0.88</v>
      </c>
      <c r="I5505" t="s">
        <v>13</v>
      </c>
      <c r="J5505">
        <v>1.1000000000000001</v>
      </c>
      <c r="K5505">
        <v>12</v>
      </c>
      <c r="L5505">
        <v>2025</v>
      </c>
      <c r="M5505" t="s">
        <v>380</v>
      </c>
      <c r="N5505" s="89" cm="1">
        <f t="array" ref="N5505">IF(ISNUMBER(_34_KNMI_Stations[[#This Row],[Etmaal temperatuur °C]]),IF(_34_KNMI_Stations[[#This Row],[Etmaal temperatuur °C]]&lt;stookgrens[],stookgrens[]-_34_KNMI_Stations[[#This Row],[Etmaal temperatuur °C]],0),"")</f>
        <v>12.7</v>
      </c>
      <c r="O5505" s="89">
        <f>_34_KNMI_Stations[[#This Row],[graaddagen]]*_34_KNMI_Stations[[#This Row],[Gewogen factor]]</f>
        <v>13.97</v>
      </c>
      <c r="P5505" s="89" cm="1">
        <f t="array" ref="P5505">IF(ISNUMBER(_34_KNMI_Stations[[#This Row],[Etmaal temperatuur °C]]),IF(_34_KNMI_Stations[[#This Row],[Etmaal temperatuur °C]]&gt;stookgrens[],_34_KNMI_Stations[[#This Row],[Etmaal temperatuur °C]]-stookgrens[],0),"")</f>
        <v>0</v>
      </c>
    </row>
    <row r="5506" spans="1:16" x14ac:dyDescent="0.25">
      <c r="A5506">
        <v>277</v>
      </c>
      <c r="B5506" s="110">
        <v>46014</v>
      </c>
      <c r="C5506" s="89">
        <v>9.8000000000000007</v>
      </c>
      <c r="D5506" s="89">
        <v>2.8</v>
      </c>
      <c r="E5506" s="96">
        <v>49</v>
      </c>
      <c r="F5506" s="89">
        <v>0</v>
      </c>
      <c r="G5506" s="89"/>
      <c r="H5506">
        <v>0.83</v>
      </c>
      <c r="I5506" t="s">
        <v>13</v>
      </c>
      <c r="J5506">
        <v>1.1000000000000001</v>
      </c>
      <c r="K5506">
        <v>12</v>
      </c>
      <c r="L5506">
        <v>2025</v>
      </c>
      <c r="M5506" t="s">
        <v>380</v>
      </c>
      <c r="N5506" s="89" cm="1">
        <f t="array" ref="N5506">IF(ISNUMBER(_34_KNMI_Stations[[#This Row],[Etmaal temperatuur °C]]),IF(_34_KNMI_Stations[[#This Row],[Etmaal temperatuur °C]]&lt;stookgrens[],stookgrens[]-_34_KNMI_Stations[[#This Row],[Etmaal temperatuur °C]],0),"")</f>
        <v>15.2</v>
      </c>
      <c r="O5506" s="89">
        <f>_34_KNMI_Stations[[#This Row],[graaddagen]]*_34_KNMI_Stations[[#This Row],[Gewogen factor]]</f>
        <v>16.72</v>
      </c>
      <c r="P5506" s="89" cm="1">
        <f t="array" ref="P5506">IF(ISNUMBER(_34_KNMI_Stations[[#This Row],[Etmaal temperatuur °C]]),IF(_34_KNMI_Stations[[#This Row],[Etmaal temperatuur °C]]&gt;stookgrens[],_34_KNMI_Stations[[#This Row],[Etmaal temperatuur °C]]-stookgrens[],0),"")</f>
        <v>0</v>
      </c>
    </row>
    <row r="5507" spans="1:16" x14ac:dyDescent="0.25">
      <c r="A5507">
        <v>277</v>
      </c>
      <c r="B5507" s="110">
        <v>46015</v>
      </c>
      <c r="C5507" s="89">
        <v>10.4</v>
      </c>
      <c r="D5507" s="89">
        <v>2.4</v>
      </c>
      <c r="E5507" s="96">
        <v>304</v>
      </c>
      <c r="F5507" s="89">
        <v>0</v>
      </c>
      <c r="G5507" s="89"/>
      <c r="H5507">
        <v>0.77</v>
      </c>
      <c r="I5507" t="s">
        <v>13</v>
      </c>
      <c r="J5507">
        <v>1.1000000000000001</v>
      </c>
      <c r="K5507">
        <v>12</v>
      </c>
      <c r="L5507">
        <v>2025</v>
      </c>
      <c r="M5507" t="s">
        <v>380</v>
      </c>
      <c r="N5507" s="89" cm="1">
        <f t="array" ref="N5507">IF(ISNUMBER(_34_KNMI_Stations[[#This Row],[Etmaal temperatuur °C]]),IF(_34_KNMI_Stations[[#This Row],[Etmaal temperatuur °C]]&lt;stookgrens[],stookgrens[]-_34_KNMI_Stations[[#This Row],[Etmaal temperatuur °C]],0),"")</f>
        <v>15.6</v>
      </c>
      <c r="O5507" s="89">
        <f>_34_KNMI_Stations[[#This Row],[graaddagen]]*_34_KNMI_Stations[[#This Row],[Gewogen factor]]</f>
        <v>17.16</v>
      </c>
      <c r="P5507" s="89" cm="1">
        <f t="array" ref="P5507">IF(ISNUMBER(_34_KNMI_Stations[[#This Row],[Etmaal temperatuur °C]]),IF(_34_KNMI_Stations[[#This Row],[Etmaal temperatuur °C]]&gt;stookgrens[],_34_KNMI_Stations[[#This Row],[Etmaal temperatuur °C]]-stookgrens[],0),"")</f>
        <v>0</v>
      </c>
    </row>
    <row r="5508" spans="1:16" x14ac:dyDescent="0.25">
      <c r="A5508">
        <v>277</v>
      </c>
      <c r="B5508" s="110">
        <v>46016</v>
      </c>
      <c r="C5508" s="89">
        <v>10.199999999999999</v>
      </c>
      <c r="D5508" s="89">
        <v>-0.7</v>
      </c>
      <c r="E5508" s="96">
        <v>380</v>
      </c>
      <c r="F5508" s="89">
        <v>0</v>
      </c>
      <c r="G5508" s="89"/>
      <c r="H5508">
        <v>0.68</v>
      </c>
      <c r="I5508" t="s">
        <v>13</v>
      </c>
      <c r="J5508">
        <v>1.1000000000000001</v>
      </c>
      <c r="K5508">
        <v>12</v>
      </c>
      <c r="L5508">
        <v>2025</v>
      </c>
      <c r="M5508" t="s">
        <v>380</v>
      </c>
      <c r="N5508" s="89" cm="1">
        <f t="array" ref="N5508">IF(ISNUMBER(_34_KNMI_Stations[[#This Row],[Etmaal temperatuur °C]]),IF(_34_KNMI_Stations[[#This Row],[Etmaal temperatuur °C]]&lt;stookgrens[],stookgrens[]-_34_KNMI_Stations[[#This Row],[Etmaal temperatuur °C]],0),"")</f>
        <v>18.7</v>
      </c>
      <c r="O5508" s="89">
        <f>_34_KNMI_Stations[[#This Row],[graaddagen]]*_34_KNMI_Stations[[#This Row],[Gewogen factor]]</f>
        <v>20.57</v>
      </c>
      <c r="P5508" s="89" cm="1">
        <f t="array" ref="P5508">IF(ISNUMBER(_34_KNMI_Stations[[#This Row],[Etmaal temperatuur °C]]),IF(_34_KNMI_Stations[[#This Row],[Etmaal temperatuur °C]]&gt;stookgrens[],_34_KNMI_Stations[[#This Row],[Etmaal temperatuur °C]]-stookgrens[],0),"")</f>
        <v>0</v>
      </c>
    </row>
    <row r="5509" spans="1:16" x14ac:dyDescent="0.25">
      <c r="A5509">
        <v>277</v>
      </c>
      <c r="B5509" s="110">
        <v>46017</v>
      </c>
      <c r="C5509" s="89">
        <v>5.8</v>
      </c>
      <c r="D5509" s="89">
        <v>-0.5</v>
      </c>
      <c r="E5509" s="96">
        <v>368</v>
      </c>
      <c r="F5509" s="89">
        <v>0</v>
      </c>
      <c r="G5509" s="89"/>
      <c r="H5509">
        <v>0.71</v>
      </c>
      <c r="I5509" t="s">
        <v>13</v>
      </c>
      <c r="J5509">
        <v>1.1000000000000001</v>
      </c>
      <c r="K5509">
        <v>12</v>
      </c>
      <c r="L5509">
        <v>2025</v>
      </c>
      <c r="M5509" t="s">
        <v>380</v>
      </c>
      <c r="N5509" s="89" cm="1">
        <f t="array" ref="N5509">IF(ISNUMBER(_34_KNMI_Stations[[#This Row],[Etmaal temperatuur °C]]),IF(_34_KNMI_Stations[[#This Row],[Etmaal temperatuur °C]]&lt;stookgrens[],stookgrens[]-_34_KNMI_Stations[[#This Row],[Etmaal temperatuur °C]],0),"")</f>
        <v>18.5</v>
      </c>
      <c r="O5509" s="89">
        <f>_34_KNMI_Stations[[#This Row],[graaddagen]]*_34_KNMI_Stations[[#This Row],[Gewogen factor]]</f>
        <v>20.350000000000001</v>
      </c>
      <c r="P5509" s="89" cm="1">
        <f t="array" ref="P5509">IF(ISNUMBER(_34_KNMI_Stations[[#This Row],[Etmaal temperatuur °C]]),IF(_34_KNMI_Stations[[#This Row],[Etmaal temperatuur °C]]&gt;stookgrens[],_34_KNMI_Stations[[#This Row],[Etmaal temperatuur °C]]-stookgrens[],0),"")</f>
        <v>0</v>
      </c>
    </row>
    <row r="5510" spans="1:16" x14ac:dyDescent="0.25">
      <c r="A5510">
        <v>277</v>
      </c>
      <c r="B5510" s="110">
        <v>46018</v>
      </c>
      <c r="C5510" s="89">
        <v>5.0999999999999996</v>
      </c>
      <c r="D5510" s="89">
        <v>4</v>
      </c>
      <c r="E5510" s="96">
        <v>130</v>
      </c>
      <c r="F5510" s="89">
        <v>0</v>
      </c>
      <c r="G5510" s="89"/>
      <c r="H5510">
        <v>0.89</v>
      </c>
      <c r="I5510" t="s">
        <v>13</v>
      </c>
      <c r="J5510">
        <v>1.1000000000000001</v>
      </c>
      <c r="K5510">
        <v>12</v>
      </c>
      <c r="L5510">
        <v>2025</v>
      </c>
      <c r="M5510" t="s">
        <v>380</v>
      </c>
      <c r="N5510" s="89" cm="1">
        <f t="array" ref="N5510">IF(ISNUMBER(_34_KNMI_Stations[[#This Row],[Etmaal temperatuur °C]]),IF(_34_KNMI_Stations[[#This Row],[Etmaal temperatuur °C]]&lt;stookgrens[],stookgrens[]-_34_KNMI_Stations[[#This Row],[Etmaal temperatuur °C]],0),"")</f>
        <v>14</v>
      </c>
      <c r="O5510" s="89">
        <f>_34_KNMI_Stations[[#This Row],[graaddagen]]*_34_KNMI_Stations[[#This Row],[Gewogen factor]]</f>
        <v>15.400000000000002</v>
      </c>
      <c r="P5510" s="89" cm="1">
        <f t="array" ref="P5510">IF(ISNUMBER(_34_KNMI_Stations[[#This Row],[Etmaal temperatuur °C]]),IF(_34_KNMI_Stations[[#This Row],[Etmaal temperatuur °C]]&gt;stookgrens[],_34_KNMI_Stations[[#This Row],[Etmaal temperatuur °C]]-stookgrens[],0),"")</f>
        <v>0</v>
      </c>
    </row>
    <row r="5511" spans="1:16" x14ac:dyDescent="0.25">
      <c r="A5511">
        <v>277</v>
      </c>
      <c r="B5511" s="110">
        <v>46019</v>
      </c>
      <c r="C5511" s="89">
        <v>3</v>
      </c>
      <c r="D5511" s="89">
        <v>3.4</v>
      </c>
      <c r="E5511" s="96">
        <v>295</v>
      </c>
      <c r="F5511" s="89">
        <v>0</v>
      </c>
      <c r="G5511" s="89"/>
      <c r="H5511">
        <v>0.91</v>
      </c>
      <c r="I5511" t="s">
        <v>13</v>
      </c>
      <c r="J5511">
        <v>1.1000000000000001</v>
      </c>
      <c r="K5511">
        <v>12</v>
      </c>
      <c r="L5511">
        <v>2025</v>
      </c>
      <c r="M5511" t="s">
        <v>380</v>
      </c>
      <c r="N5511" s="89" cm="1">
        <f t="array" ref="N5511">IF(ISNUMBER(_34_KNMI_Stations[[#This Row],[Etmaal temperatuur °C]]),IF(_34_KNMI_Stations[[#This Row],[Etmaal temperatuur °C]]&lt;stookgrens[],stookgrens[]-_34_KNMI_Stations[[#This Row],[Etmaal temperatuur °C]],0),"")</f>
        <v>14.6</v>
      </c>
      <c r="O5511" s="89">
        <f>_34_KNMI_Stations[[#This Row],[graaddagen]]*_34_KNMI_Stations[[#This Row],[Gewogen factor]]</f>
        <v>16.060000000000002</v>
      </c>
      <c r="P5511" s="89" cm="1">
        <f t="array" ref="P5511">IF(ISNUMBER(_34_KNMI_Stations[[#This Row],[Etmaal temperatuur °C]]),IF(_34_KNMI_Stations[[#This Row],[Etmaal temperatuur °C]]&gt;stookgrens[],_34_KNMI_Stations[[#This Row],[Etmaal temperatuur °C]]-stookgrens[],0),"")</f>
        <v>0</v>
      </c>
    </row>
    <row r="5512" spans="1:16" x14ac:dyDescent="0.25">
      <c r="A5512">
        <v>277</v>
      </c>
      <c r="B5512" s="110">
        <v>46020</v>
      </c>
      <c r="C5512" s="89">
        <v>7.9</v>
      </c>
      <c r="D5512" s="89">
        <v>5.6</v>
      </c>
      <c r="E5512" s="96">
        <v>157</v>
      </c>
      <c r="F5512" s="89">
        <v>-0.1</v>
      </c>
      <c r="G5512" s="89"/>
      <c r="H5512">
        <v>0.8</v>
      </c>
      <c r="I5512" t="s">
        <v>13</v>
      </c>
      <c r="J5512">
        <v>1.1000000000000001</v>
      </c>
      <c r="K5512">
        <v>12</v>
      </c>
      <c r="L5512">
        <v>2025</v>
      </c>
      <c r="M5512" t="s">
        <v>306</v>
      </c>
      <c r="N5512" s="89" cm="1">
        <f t="array" ref="N5512">IF(ISNUMBER(_34_KNMI_Stations[[#This Row],[Etmaal temperatuur °C]]),IF(_34_KNMI_Stations[[#This Row],[Etmaal temperatuur °C]]&lt;stookgrens[],stookgrens[]-_34_KNMI_Stations[[#This Row],[Etmaal temperatuur °C]],0),"")</f>
        <v>12.4</v>
      </c>
      <c r="O5512" s="89">
        <f>_34_KNMI_Stations[[#This Row],[graaddagen]]*_34_KNMI_Stations[[#This Row],[Gewogen factor]]</f>
        <v>13.640000000000002</v>
      </c>
      <c r="P5512" s="89" cm="1">
        <f t="array" ref="P5512">IF(ISNUMBER(_34_KNMI_Stations[[#This Row],[Etmaal temperatuur °C]]),IF(_34_KNMI_Stations[[#This Row],[Etmaal temperatuur °C]]&gt;stookgrens[],_34_KNMI_Stations[[#This Row],[Etmaal temperatuur °C]]-stookgrens[],0),"")</f>
        <v>0</v>
      </c>
    </row>
    <row r="5513" spans="1:16" x14ac:dyDescent="0.25">
      <c r="A5513">
        <v>277</v>
      </c>
      <c r="B5513" s="110">
        <v>46021</v>
      </c>
      <c r="C5513" s="89">
        <v>7.8</v>
      </c>
      <c r="D5513" s="89">
        <v>4.5999999999999996</v>
      </c>
      <c r="E5513" s="96">
        <v>306</v>
      </c>
      <c r="F5513" s="89">
        <v>0</v>
      </c>
      <c r="G5513" s="89"/>
      <c r="H5513">
        <v>0.71</v>
      </c>
      <c r="I5513" t="s">
        <v>13</v>
      </c>
      <c r="J5513">
        <v>1.1000000000000001</v>
      </c>
      <c r="K5513">
        <v>12</v>
      </c>
      <c r="L5513">
        <v>2025</v>
      </c>
      <c r="M5513" t="s">
        <v>306</v>
      </c>
      <c r="N5513" s="89" cm="1">
        <f t="array" ref="N5513">IF(ISNUMBER(_34_KNMI_Stations[[#This Row],[Etmaal temperatuur °C]]),IF(_34_KNMI_Stations[[#This Row],[Etmaal temperatuur °C]]&lt;stookgrens[],stookgrens[]-_34_KNMI_Stations[[#This Row],[Etmaal temperatuur °C]],0),"")</f>
        <v>13.4</v>
      </c>
      <c r="O5513" s="89">
        <f>_34_KNMI_Stations[[#This Row],[graaddagen]]*_34_KNMI_Stations[[#This Row],[Gewogen factor]]</f>
        <v>14.740000000000002</v>
      </c>
      <c r="P5513" s="89" cm="1">
        <f t="array" ref="P5513">IF(ISNUMBER(_34_KNMI_Stations[[#This Row],[Etmaal temperatuur °C]]),IF(_34_KNMI_Stations[[#This Row],[Etmaal temperatuur °C]]&gt;stookgrens[],_34_KNMI_Stations[[#This Row],[Etmaal temperatuur °C]]-stookgrens[],0),"")</f>
        <v>0</v>
      </c>
    </row>
    <row r="5514" spans="1:16" x14ac:dyDescent="0.25">
      <c r="A5514">
        <v>277</v>
      </c>
      <c r="B5514" s="110">
        <v>46022</v>
      </c>
      <c r="C5514" s="89">
        <v>8.1</v>
      </c>
      <c r="D5514" s="89">
        <v>4.9000000000000004</v>
      </c>
      <c r="E5514" s="96">
        <v>202</v>
      </c>
      <c r="F5514" s="89">
        <v>1.8</v>
      </c>
      <c r="G5514" s="89"/>
      <c r="H5514">
        <v>0.88</v>
      </c>
      <c r="I5514" t="s">
        <v>13</v>
      </c>
      <c r="J5514">
        <v>1.1000000000000001</v>
      </c>
      <c r="K5514">
        <v>12</v>
      </c>
      <c r="L5514">
        <v>2025</v>
      </c>
      <c r="M5514" t="s">
        <v>306</v>
      </c>
      <c r="N5514" s="89" cm="1">
        <f t="array" ref="N5514">IF(ISNUMBER(_34_KNMI_Stations[[#This Row],[Etmaal temperatuur °C]]),IF(_34_KNMI_Stations[[#This Row],[Etmaal temperatuur °C]]&lt;stookgrens[],stookgrens[]-_34_KNMI_Stations[[#This Row],[Etmaal temperatuur °C]],0),"")</f>
        <v>13.1</v>
      </c>
      <c r="O5514" s="89">
        <f>_34_KNMI_Stations[[#This Row],[graaddagen]]*_34_KNMI_Stations[[#This Row],[Gewogen factor]]</f>
        <v>14.41</v>
      </c>
      <c r="P5514" s="89" cm="1">
        <f t="array" ref="P5514">IF(ISNUMBER(_34_KNMI_Stations[[#This Row],[Etmaal temperatuur °C]]),IF(_34_KNMI_Stations[[#This Row],[Etmaal temperatuur °C]]&gt;stookgrens[],_34_KNMI_Stations[[#This Row],[Etmaal temperatuur °C]]-stookgrens[],0),"")</f>
        <v>0</v>
      </c>
    </row>
    <row r="5515" spans="1:16" x14ac:dyDescent="0.25">
      <c r="A5515">
        <v>277</v>
      </c>
      <c r="B5515" s="110">
        <v>46023</v>
      </c>
      <c r="C5515" s="89">
        <v>11.9</v>
      </c>
      <c r="D5515" s="89">
        <v>4.5</v>
      </c>
      <c r="E5515" s="96">
        <v>121</v>
      </c>
      <c r="F5515" s="89">
        <v>3.7</v>
      </c>
      <c r="G5515" s="89"/>
      <c r="H5515">
        <v>0.82</v>
      </c>
      <c r="I5515" t="s">
        <v>13</v>
      </c>
      <c r="J5515">
        <v>1.1000000000000001</v>
      </c>
      <c r="K5515">
        <v>1</v>
      </c>
      <c r="L5515">
        <v>2026</v>
      </c>
      <c r="M5515" t="s">
        <v>306</v>
      </c>
      <c r="N5515" s="89" cm="1">
        <f t="array" ref="N5515">IF(ISNUMBER(_34_KNMI_Stations[[#This Row],[Etmaal temperatuur °C]]),IF(_34_KNMI_Stations[[#This Row],[Etmaal temperatuur °C]]&lt;stookgrens[],stookgrens[]-_34_KNMI_Stations[[#This Row],[Etmaal temperatuur °C]],0),"")</f>
        <v>13.5</v>
      </c>
      <c r="O5515" s="89">
        <f>_34_KNMI_Stations[[#This Row],[graaddagen]]*_34_KNMI_Stations[[#This Row],[Gewogen factor]]</f>
        <v>14.850000000000001</v>
      </c>
      <c r="P5515" s="89" cm="1">
        <f t="array" ref="P5515">IF(ISNUMBER(_34_KNMI_Stations[[#This Row],[Etmaal temperatuur °C]]),IF(_34_KNMI_Stations[[#This Row],[Etmaal temperatuur °C]]&gt;stookgrens[],_34_KNMI_Stations[[#This Row],[Etmaal temperatuur °C]]-stookgrens[],0),"")</f>
        <v>0</v>
      </c>
    </row>
    <row r="5516" spans="1:16" x14ac:dyDescent="0.25">
      <c r="A5516">
        <v>277</v>
      </c>
      <c r="B5516" s="110">
        <v>46024</v>
      </c>
      <c r="C5516" s="89">
        <v>13.4</v>
      </c>
      <c r="D5516" s="89">
        <v>4</v>
      </c>
      <c r="E5516" s="96">
        <v>193</v>
      </c>
      <c r="F5516" s="89">
        <v>5.3</v>
      </c>
      <c r="G5516" s="89"/>
      <c r="H5516">
        <v>0.71</v>
      </c>
      <c r="I5516" t="s">
        <v>13</v>
      </c>
      <c r="J5516">
        <v>1.1000000000000001</v>
      </c>
      <c r="K5516">
        <v>1</v>
      </c>
      <c r="L5516">
        <v>2026</v>
      </c>
      <c r="M5516" t="s">
        <v>306</v>
      </c>
      <c r="N5516" s="89" cm="1">
        <f t="array" ref="N5516">IF(ISNUMBER(_34_KNMI_Stations[[#This Row],[Etmaal temperatuur °C]]),IF(_34_KNMI_Stations[[#This Row],[Etmaal temperatuur °C]]&lt;stookgrens[],stookgrens[]-_34_KNMI_Stations[[#This Row],[Etmaal temperatuur °C]],0),"")</f>
        <v>14</v>
      </c>
      <c r="O5516" s="89">
        <f>_34_KNMI_Stations[[#This Row],[graaddagen]]*_34_KNMI_Stations[[#This Row],[Gewogen factor]]</f>
        <v>15.400000000000002</v>
      </c>
      <c r="P5516" s="89" cm="1">
        <f t="array" ref="P5516">IF(ISNUMBER(_34_KNMI_Stations[[#This Row],[Etmaal temperatuur °C]]),IF(_34_KNMI_Stations[[#This Row],[Etmaal temperatuur °C]]&gt;stookgrens[],_34_KNMI_Stations[[#This Row],[Etmaal temperatuur °C]]-stookgrens[],0),"")</f>
        <v>0</v>
      </c>
    </row>
    <row r="5517" spans="1:16" x14ac:dyDescent="0.25">
      <c r="A5517">
        <v>277</v>
      </c>
      <c r="B5517" s="110">
        <v>46025</v>
      </c>
      <c r="C5517" s="89">
        <v>7.8</v>
      </c>
      <c r="D5517" s="89">
        <v>2.1</v>
      </c>
      <c r="E5517" s="96">
        <v>195</v>
      </c>
      <c r="F5517" s="89">
        <v>6.1</v>
      </c>
      <c r="G5517" s="89"/>
      <c r="H5517">
        <v>0.81</v>
      </c>
      <c r="I5517" t="s">
        <v>13</v>
      </c>
      <c r="J5517">
        <v>1.1000000000000001</v>
      </c>
      <c r="K5517">
        <v>1</v>
      </c>
      <c r="L5517">
        <v>2026</v>
      </c>
      <c r="M5517" t="s">
        <v>306</v>
      </c>
      <c r="N5517" s="89" cm="1">
        <f t="array" ref="N5517">IF(ISNUMBER(_34_KNMI_Stations[[#This Row],[Etmaal temperatuur °C]]),IF(_34_KNMI_Stations[[#This Row],[Etmaal temperatuur °C]]&lt;stookgrens[],stookgrens[]-_34_KNMI_Stations[[#This Row],[Etmaal temperatuur °C]],0),"")</f>
        <v>15.9</v>
      </c>
      <c r="O5517" s="89">
        <f>_34_KNMI_Stations[[#This Row],[graaddagen]]*_34_KNMI_Stations[[#This Row],[Gewogen factor]]</f>
        <v>17.490000000000002</v>
      </c>
      <c r="P5517" s="89" cm="1">
        <f t="array" ref="P5517">IF(ISNUMBER(_34_KNMI_Stations[[#This Row],[Etmaal temperatuur °C]]),IF(_34_KNMI_Stations[[#This Row],[Etmaal temperatuur °C]]&gt;stookgrens[],_34_KNMI_Stations[[#This Row],[Etmaal temperatuur °C]]-stookgrens[],0),"")</f>
        <v>0</v>
      </c>
    </row>
    <row r="5518" spans="1:16" x14ac:dyDescent="0.25">
      <c r="A5518">
        <v>277</v>
      </c>
      <c r="B5518" s="110">
        <v>46026</v>
      </c>
      <c r="C5518" s="89">
        <v>4.9000000000000004</v>
      </c>
      <c r="D5518" s="89">
        <v>0.6</v>
      </c>
      <c r="E5518" s="96">
        <v>284</v>
      </c>
      <c r="F5518" s="89">
        <v>3.6</v>
      </c>
      <c r="G5518" s="89"/>
      <c r="H5518">
        <v>0.92</v>
      </c>
      <c r="I5518" t="s">
        <v>13</v>
      </c>
      <c r="J5518">
        <v>1.1000000000000001</v>
      </c>
      <c r="K5518">
        <v>1</v>
      </c>
      <c r="L5518">
        <v>2026</v>
      </c>
      <c r="M5518" t="s">
        <v>306</v>
      </c>
      <c r="N5518" s="89" cm="1">
        <f t="array" ref="N5518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5518" s="89">
        <f>_34_KNMI_Stations[[#This Row],[graaddagen]]*_34_KNMI_Stations[[#This Row],[Gewogen factor]]</f>
        <v>19.14</v>
      </c>
      <c r="P5518" s="89" cm="1">
        <f t="array" ref="P5518">IF(ISNUMBER(_34_KNMI_Stations[[#This Row],[Etmaal temperatuur °C]]),IF(_34_KNMI_Stations[[#This Row],[Etmaal temperatuur °C]]&gt;stookgrens[],_34_KNMI_Stations[[#This Row],[Etmaal temperatuur °C]]-stookgrens[],0),"")</f>
        <v>0</v>
      </c>
    </row>
    <row r="5519" spans="1:16" x14ac:dyDescent="0.25">
      <c r="A5519">
        <v>277</v>
      </c>
      <c r="B5519" s="110">
        <v>46027</v>
      </c>
      <c r="C5519" s="89">
        <v>4.7</v>
      </c>
      <c r="D5519" s="89">
        <v>-0.8</v>
      </c>
      <c r="E5519" s="96">
        <v>177</v>
      </c>
      <c r="F5519" s="89">
        <v>3.1</v>
      </c>
      <c r="G5519" s="89"/>
      <c r="H5519">
        <v>0.95</v>
      </c>
      <c r="I5519" t="s">
        <v>13</v>
      </c>
      <c r="J5519">
        <v>1.1000000000000001</v>
      </c>
      <c r="K5519">
        <v>1</v>
      </c>
      <c r="L5519">
        <v>2026</v>
      </c>
      <c r="M5519" t="s">
        <v>344</v>
      </c>
      <c r="N5519" s="89" cm="1">
        <f t="array" ref="N5519">IF(ISNUMBER(_34_KNMI_Stations[[#This Row],[Etmaal temperatuur °C]]),IF(_34_KNMI_Stations[[#This Row],[Etmaal temperatuur °C]]&lt;stookgrens[],stookgrens[]-_34_KNMI_Stations[[#This Row],[Etmaal temperatuur °C]],0),"")</f>
        <v>18.8</v>
      </c>
      <c r="O5519" s="89">
        <f>_34_KNMI_Stations[[#This Row],[graaddagen]]*_34_KNMI_Stations[[#This Row],[Gewogen factor]]</f>
        <v>20.680000000000003</v>
      </c>
      <c r="P5519" s="89" cm="1">
        <f t="array" ref="P5519">IF(ISNUMBER(_34_KNMI_Stations[[#This Row],[Etmaal temperatuur °C]]),IF(_34_KNMI_Stations[[#This Row],[Etmaal temperatuur °C]]&gt;stookgrens[],_34_KNMI_Stations[[#This Row],[Etmaal temperatuur °C]]-stookgrens[],0),"")</f>
        <v>0</v>
      </c>
    </row>
    <row r="5520" spans="1:16" x14ac:dyDescent="0.25">
      <c r="A5520">
        <v>277</v>
      </c>
      <c r="B5520" s="110">
        <v>46028</v>
      </c>
      <c r="C5520" s="89">
        <v>4.8</v>
      </c>
      <c r="D5520" s="89">
        <v>-0.3</v>
      </c>
      <c r="E5520" s="96">
        <v>367</v>
      </c>
      <c r="F5520" s="89">
        <v>1.7</v>
      </c>
      <c r="G5520" s="89"/>
      <c r="H5520">
        <v>0.9</v>
      </c>
      <c r="I5520" t="s">
        <v>13</v>
      </c>
      <c r="J5520">
        <v>1.1000000000000001</v>
      </c>
      <c r="K5520">
        <v>1</v>
      </c>
      <c r="L5520">
        <v>2026</v>
      </c>
      <c r="M5520" t="s">
        <v>344</v>
      </c>
      <c r="N5520" s="89" cm="1">
        <f t="array" ref="N5520">IF(ISNUMBER(_34_KNMI_Stations[[#This Row],[Etmaal temperatuur °C]]),IF(_34_KNMI_Stations[[#This Row],[Etmaal temperatuur °C]]&lt;stookgrens[],stookgrens[]-_34_KNMI_Stations[[#This Row],[Etmaal temperatuur °C]],0),"")</f>
        <v>18.3</v>
      </c>
      <c r="O5520" s="89">
        <f>_34_KNMI_Stations[[#This Row],[graaddagen]]*_34_KNMI_Stations[[#This Row],[Gewogen factor]]</f>
        <v>20.130000000000003</v>
      </c>
      <c r="P5520" s="89" cm="1">
        <f t="array" ref="P5520">IF(ISNUMBER(_34_KNMI_Stations[[#This Row],[Etmaal temperatuur °C]]),IF(_34_KNMI_Stations[[#This Row],[Etmaal temperatuur °C]]&gt;stookgrens[],_34_KNMI_Stations[[#This Row],[Etmaal temperatuur °C]]-stookgrens[],0),"")</f>
        <v>0</v>
      </c>
    </row>
    <row r="5521" spans="1:16" x14ac:dyDescent="0.25">
      <c r="A5521">
        <v>277</v>
      </c>
      <c r="B5521" s="110">
        <v>46029</v>
      </c>
      <c r="C5521" s="89">
        <v>8.6</v>
      </c>
      <c r="D5521" s="89">
        <v>-0.4</v>
      </c>
      <c r="E5521" s="96">
        <v>47</v>
      </c>
      <c r="F5521" s="89">
        <v>4.8</v>
      </c>
      <c r="G5521" s="89"/>
      <c r="H5521">
        <v>0.97</v>
      </c>
      <c r="I5521" t="s">
        <v>13</v>
      </c>
      <c r="J5521">
        <v>1.1000000000000001</v>
      </c>
      <c r="K5521">
        <v>1</v>
      </c>
      <c r="L5521">
        <v>2026</v>
      </c>
      <c r="M5521" t="s">
        <v>344</v>
      </c>
      <c r="N5521" s="89" cm="1">
        <f t="array" ref="N5521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5521" s="89">
        <f>_34_KNMI_Stations[[#This Row],[graaddagen]]*_34_KNMI_Stations[[#This Row],[Gewogen factor]]</f>
        <v>20.239999999999998</v>
      </c>
      <c r="P5521" s="89" cm="1">
        <f t="array" ref="P5521">IF(ISNUMBER(_34_KNMI_Stations[[#This Row],[Etmaal temperatuur °C]]),IF(_34_KNMI_Stations[[#This Row],[Etmaal temperatuur °C]]&gt;stookgrens[],_34_KNMI_Stations[[#This Row],[Etmaal temperatuur °C]]-stookgrens[],0),"")</f>
        <v>0</v>
      </c>
    </row>
    <row r="5522" spans="1:16" x14ac:dyDescent="0.25">
      <c r="A5522">
        <v>277</v>
      </c>
      <c r="B5522" s="110">
        <v>46030</v>
      </c>
      <c r="C5522" s="89">
        <v>4.3</v>
      </c>
      <c r="D5522" s="89">
        <v>1.2</v>
      </c>
      <c r="E5522" s="96">
        <v>168</v>
      </c>
      <c r="F5522" s="89">
        <v>3.5</v>
      </c>
      <c r="G5522" s="89"/>
      <c r="H5522">
        <v>0.95</v>
      </c>
      <c r="I5522" t="s">
        <v>13</v>
      </c>
      <c r="J5522">
        <v>1.1000000000000001</v>
      </c>
      <c r="K5522">
        <v>1</v>
      </c>
      <c r="L5522">
        <v>2026</v>
      </c>
      <c r="M5522" t="s">
        <v>344</v>
      </c>
      <c r="N5522" s="89" cm="1">
        <f t="array" ref="N5522">IF(ISNUMBER(_34_KNMI_Stations[[#This Row],[Etmaal temperatuur °C]]),IF(_34_KNMI_Stations[[#This Row],[Etmaal temperatuur °C]]&lt;stookgrens[],stookgrens[]-_34_KNMI_Stations[[#This Row],[Etmaal temperatuur °C]],0),"")</f>
        <v>16.8</v>
      </c>
      <c r="O5522" s="89">
        <f>_34_KNMI_Stations[[#This Row],[graaddagen]]*_34_KNMI_Stations[[#This Row],[Gewogen factor]]</f>
        <v>18.480000000000004</v>
      </c>
      <c r="P5522" s="89" cm="1">
        <f t="array" ref="P5522">IF(ISNUMBER(_34_KNMI_Stations[[#This Row],[Etmaal temperatuur °C]]),IF(_34_KNMI_Stations[[#This Row],[Etmaal temperatuur °C]]&gt;stookgrens[],_34_KNMI_Stations[[#This Row],[Etmaal temperatuur °C]]-stookgrens[],0),"")</f>
        <v>0</v>
      </c>
    </row>
    <row r="5523" spans="1:16" x14ac:dyDescent="0.25">
      <c r="A5523">
        <v>277</v>
      </c>
      <c r="B5523" s="110">
        <v>46031</v>
      </c>
      <c r="C5523" s="89">
        <v>13.8</v>
      </c>
      <c r="D5523" s="89">
        <v>-1.1000000000000001</v>
      </c>
      <c r="E5523" s="96">
        <v>78</v>
      </c>
      <c r="F5523" s="89">
        <v>5.9</v>
      </c>
      <c r="G5523" s="89"/>
      <c r="H5523">
        <v>0.87</v>
      </c>
      <c r="I5523" t="s">
        <v>13</v>
      </c>
      <c r="J5523">
        <v>1.1000000000000001</v>
      </c>
      <c r="K5523">
        <v>1</v>
      </c>
      <c r="L5523">
        <v>2026</v>
      </c>
      <c r="M5523" t="s">
        <v>344</v>
      </c>
      <c r="N5523" s="89" cm="1">
        <f t="array" ref="N5523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5523" s="89">
        <f>_34_KNMI_Stations[[#This Row],[graaddagen]]*_34_KNMI_Stations[[#This Row],[Gewogen factor]]</f>
        <v>21.01</v>
      </c>
      <c r="P5523" s="89" cm="1">
        <f t="array" ref="P5523">IF(ISNUMBER(_34_KNMI_Stations[[#This Row],[Etmaal temperatuur °C]]),IF(_34_KNMI_Stations[[#This Row],[Etmaal temperatuur °C]]&gt;stookgrens[],_34_KNMI_Stations[[#This Row],[Etmaal temperatuur °C]]-stookgrens[],0),"")</f>
        <v>0</v>
      </c>
    </row>
    <row r="5524" spans="1:16" x14ac:dyDescent="0.25">
      <c r="A5524">
        <v>277</v>
      </c>
      <c r="B5524" s="110">
        <v>46032</v>
      </c>
      <c r="C5524" s="89">
        <v>8.6</v>
      </c>
      <c r="D5524" s="89">
        <v>-1</v>
      </c>
      <c r="E5524" s="96">
        <v>184</v>
      </c>
      <c r="F5524" s="89">
        <v>0.3</v>
      </c>
      <c r="G5524" s="89"/>
      <c r="H5524">
        <v>0.71</v>
      </c>
      <c r="I5524" t="s">
        <v>13</v>
      </c>
      <c r="J5524">
        <v>1.1000000000000001</v>
      </c>
      <c r="K5524">
        <v>1</v>
      </c>
      <c r="L5524">
        <v>2026</v>
      </c>
      <c r="M5524" t="s">
        <v>344</v>
      </c>
      <c r="N5524" s="89" cm="1">
        <f t="array" ref="N5524">IF(ISNUMBER(_34_KNMI_Stations[[#This Row],[Etmaal temperatuur °C]]),IF(_34_KNMI_Stations[[#This Row],[Etmaal temperatuur °C]]&lt;stookgrens[],stookgrens[]-_34_KNMI_Stations[[#This Row],[Etmaal temperatuur °C]],0),"")</f>
        <v>19</v>
      </c>
      <c r="O5524" s="89">
        <f>_34_KNMI_Stations[[#This Row],[graaddagen]]*_34_KNMI_Stations[[#This Row],[Gewogen factor]]</f>
        <v>20.900000000000002</v>
      </c>
      <c r="P5524" s="89" cm="1">
        <f t="array" ref="P5524">IF(ISNUMBER(_34_KNMI_Stations[[#This Row],[Etmaal temperatuur °C]]),IF(_34_KNMI_Stations[[#This Row],[Etmaal temperatuur °C]]&gt;stookgrens[],_34_KNMI_Stations[[#This Row],[Etmaal temperatuur °C]]-stookgrens[],0),"")</f>
        <v>0</v>
      </c>
    </row>
    <row r="5525" spans="1:16" x14ac:dyDescent="0.25">
      <c r="A5525">
        <v>277</v>
      </c>
      <c r="B5525" s="110">
        <v>46033</v>
      </c>
      <c r="C5525" s="89">
        <v>6</v>
      </c>
      <c r="D5525" s="89">
        <v>-2.9</v>
      </c>
      <c r="E5525" s="96">
        <v>362</v>
      </c>
      <c r="F5525" s="89">
        <v>-0.1</v>
      </c>
      <c r="G5525" s="89"/>
      <c r="H5525">
        <v>0.87</v>
      </c>
      <c r="I5525" t="s">
        <v>13</v>
      </c>
      <c r="J5525">
        <v>1.1000000000000001</v>
      </c>
      <c r="K5525">
        <v>1</v>
      </c>
      <c r="L5525">
        <v>2026</v>
      </c>
      <c r="M5525" t="s">
        <v>344</v>
      </c>
      <c r="N5525" s="89" cm="1">
        <f t="array" ref="N5525">IF(ISNUMBER(_34_KNMI_Stations[[#This Row],[Etmaal temperatuur °C]]),IF(_34_KNMI_Stations[[#This Row],[Etmaal temperatuur °C]]&lt;stookgrens[],stookgrens[]-_34_KNMI_Stations[[#This Row],[Etmaal temperatuur °C]],0),"")</f>
        <v>20.9</v>
      </c>
      <c r="O5525" s="89">
        <f>_34_KNMI_Stations[[#This Row],[graaddagen]]*_34_KNMI_Stations[[#This Row],[Gewogen factor]]</f>
        <v>22.990000000000002</v>
      </c>
      <c r="P5525" s="89" cm="1">
        <f t="array" ref="P5525">IF(ISNUMBER(_34_KNMI_Stations[[#This Row],[Etmaal temperatuur °C]]),IF(_34_KNMI_Stations[[#This Row],[Etmaal temperatuur °C]]&gt;stookgrens[],_34_KNMI_Stations[[#This Row],[Etmaal temperatuur °C]]-stookgrens[],0),"")</f>
        <v>0</v>
      </c>
    </row>
    <row r="5526" spans="1:16" x14ac:dyDescent="0.25">
      <c r="A5526">
        <v>277</v>
      </c>
      <c r="B5526" s="110">
        <v>46034</v>
      </c>
      <c r="C5526" s="89">
        <v>6.9</v>
      </c>
      <c r="D5526" s="89">
        <v>2.2000000000000002</v>
      </c>
      <c r="E5526" s="96">
        <v>66</v>
      </c>
      <c r="F5526" s="89">
        <v>4.3</v>
      </c>
      <c r="G5526" s="89"/>
      <c r="H5526">
        <v>0.97</v>
      </c>
      <c r="I5526" t="s">
        <v>13</v>
      </c>
      <c r="J5526">
        <v>1.1000000000000001</v>
      </c>
      <c r="K5526">
        <v>1</v>
      </c>
      <c r="L5526">
        <v>2026</v>
      </c>
      <c r="M5526" t="s">
        <v>381</v>
      </c>
      <c r="N5526" s="89" cm="1">
        <f t="array" ref="N5526">IF(ISNUMBER(_34_KNMI_Stations[[#This Row],[Etmaal temperatuur °C]]),IF(_34_KNMI_Stations[[#This Row],[Etmaal temperatuur °C]]&lt;stookgrens[],stookgrens[]-_34_KNMI_Stations[[#This Row],[Etmaal temperatuur °C]],0),"")</f>
        <v>15.8</v>
      </c>
      <c r="O5526" s="89">
        <f>_34_KNMI_Stations[[#This Row],[graaddagen]]*_34_KNMI_Stations[[#This Row],[Gewogen factor]]</f>
        <v>17.380000000000003</v>
      </c>
      <c r="P5526" s="89" cm="1">
        <f t="array" ref="P5526">IF(ISNUMBER(_34_KNMI_Stations[[#This Row],[Etmaal temperatuur °C]]),IF(_34_KNMI_Stations[[#This Row],[Etmaal temperatuur °C]]&gt;stookgrens[],_34_KNMI_Stations[[#This Row],[Etmaal temperatuur °C]]-stookgrens[],0),"")</f>
        <v>0</v>
      </c>
    </row>
    <row r="5527" spans="1:16" x14ac:dyDescent="0.25">
      <c r="A5527">
        <v>277</v>
      </c>
      <c r="B5527" s="110">
        <v>46035</v>
      </c>
      <c r="C5527" s="89">
        <v>4.8</v>
      </c>
      <c r="D5527" s="89">
        <v>5.8</v>
      </c>
      <c r="E5527" s="96">
        <v>86</v>
      </c>
      <c r="F5527" s="89">
        <v>6.2</v>
      </c>
      <c r="G5527" s="89"/>
      <c r="H5527">
        <v>0.99</v>
      </c>
      <c r="I5527" t="s">
        <v>13</v>
      </c>
      <c r="J5527">
        <v>1.1000000000000001</v>
      </c>
      <c r="K5527">
        <v>1</v>
      </c>
      <c r="L5527">
        <v>2026</v>
      </c>
      <c r="M5527" t="s">
        <v>381</v>
      </c>
      <c r="N5527" s="89" cm="1">
        <f t="array" ref="N5527">IF(ISNUMBER(_34_KNMI_Stations[[#This Row],[Etmaal temperatuur °C]]),IF(_34_KNMI_Stations[[#This Row],[Etmaal temperatuur °C]]&lt;stookgrens[],stookgrens[]-_34_KNMI_Stations[[#This Row],[Etmaal temperatuur °C]],0),"")</f>
        <v>12.2</v>
      </c>
      <c r="O5527" s="89">
        <f>_34_KNMI_Stations[[#This Row],[graaddagen]]*_34_KNMI_Stations[[#This Row],[Gewogen factor]]</f>
        <v>13.42</v>
      </c>
      <c r="P5527" s="89" cm="1">
        <f t="array" ref="P5527">IF(ISNUMBER(_34_KNMI_Stations[[#This Row],[Etmaal temperatuur °C]]),IF(_34_KNMI_Stations[[#This Row],[Etmaal temperatuur °C]]&gt;stookgrens[],_34_KNMI_Stations[[#This Row],[Etmaal temperatuur °C]]-stookgrens[],0),"")</f>
        <v>0</v>
      </c>
    </row>
    <row r="5528" spans="1:16" x14ac:dyDescent="0.25">
      <c r="A5528">
        <v>277</v>
      </c>
      <c r="B5528" s="110">
        <v>46036</v>
      </c>
      <c r="C5528" s="89">
        <v>4.0999999999999996</v>
      </c>
      <c r="D5528" s="89">
        <v>3.3</v>
      </c>
      <c r="E5528" s="96">
        <v>416</v>
      </c>
      <c r="F5528" s="89">
        <v>3.4</v>
      </c>
      <c r="G5528" s="89"/>
      <c r="H5528">
        <v>0.93</v>
      </c>
      <c r="I5528" t="s">
        <v>13</v>
      </c>
      <c r="J5528">
        <v>1.1000000000000001</v>
      </c>
      <c r="K5528">
        <v>1</v>
      </c>
      <c r="L5528">
        <v>2026</v>
      </c>
      <c r="M5528" t="s">
        <v>381</v>
      </c>
      <c r="N5528" s="89" cm="1">
        <f t="array" ref="N5528">IF(ISNUMBER(_34_KNMI_Stations[[#This Row],[Etmaal temperatuur °C]]),IF(_34_KNMI_Stations[[#This Row],[Etmaal temperatuur °C]]&lt;stookgrens[],stookgrens[]-_34_KNMI_Stations[[#This Row],[Etmaal temperatuur °C]],0),"")</f>
        <v>14.7</v>
      </c>
      <c r="O5528" s="89">
        <f>_34_KNMI_Stations[[#This Row],[graaddagen]]*_34_KNMI_Stations[[#This Row],[Gewogen factor]]</f>
        <v>16.170000000000002</v>
      </c>
      <c r="P5528" s="89" cm="1">
        <f t="array" ref="P5528">IF(ISNUMBER(_34_KNMI_Stations[[#This Row],[Etmaal temperatuur °C]]),IF(_34_KNMI_Stations[[#This Row],[Etmaal temperatuur °C]]&gt;stookgrens[],_34_KNMI_Stations[[#This Row],[Etmaal temperatuur °C]]-stookgrens[],0),"")</f>
        <v>0</v>
      </c>
    </row>
    <row r="5529" spans="1:16" x14ac:dyDescent="0.25">
      <c r="A5529">
        <v>277</v>
      </c>
      <c r="B5529" s="110">
        <v>46037</v>
      </c>
      <c r="C5529" s="89">
        <v>5.7</v>
      </c>
      <c r="D5529" s="89">
        <v>6.5</v>
      </c>
      <c r="E5529" s="96">
        <v>89</v>
      </c>
      <c r="F5529" s="89">
        <v>3.2</v>
      </c>
      <c r="G5529" s="89"/>
      <c r="H5529">
        <v>0.95</v>
      </c>
      <c r="I5529" t="s">
        <v>13</v>
      </c>
      <c r="J5529">
        <v>1.1000000000000001</v>
      </c>
      <c r="K5529">
        <v>1</v>
      </c>
      <c r="L5529">
        <v>2026</v>
      </c>
      <c r="M5529" t="s">
        <v>381</v>
      </c>
      <c r="N5529" s="89" cm="1">
        <f t="array" ref="N5529">IF(ISNUMBER(_34_KNMI_Stations[[#This Row],[Etmaal temperatuur °C]]),IF(_34_KNMI_Stations[[#This Row],[Etmaal temperatuur °C]]&lt;stookgrens[],stookgrens[]-_34_KNMI_Stations[[#This Row],[Etmaal temperatuur °C]],0),"")</f>
        <v>11.5</v>
      </c>
      <c r="O5529" s="89">
        <f>_34_KNMI_Stations[[#This Row],[graaddagen]]*_34_KNMI_Stations[[#This Row],[Gewogen factor]]</f>
        <v>12.65</v>
      </c>
      <c r="P5529" s="89" cm="1">
        <f t="array" ref="P5529">IF(ISNUMBER(_34_KNMI_Stations[[#This Row],[Etmaal temperatuur °C]]),IF(_34_KNMI_Stations[[#This Row],[Etmaal temperatuur °C]]&gt;stookgrens[],_34_KNMI_Stations[[#This Row],[Etmaal temperatuur °C]]-stookgrens[],0),"")</f>
        <v>0</v>
      </c>
    </row>
    <row r="5530" spans="1:16" x14ac:dyDescent="0.25">
      <c r="A5530">
        <v>277</v>
      </c>
      <c r="B5530" s="110">
        <v>46038</v>
      </c>
      <c r="C5530" s="89">
        <v>5.5</v>
      </c>
      <c r="D5530" s="89">
        <v>6.7</v>
      </c>
      <c r="E5530" s="96">
        <v>241</v>
      </c>
      <c r="F5530" s="89">
        <v>0.8</v>
      </c>
      <c r="G5530" s="89"/>
      <c r="H5530">
        <v>0.89</v>
      </c>
      <c r="I5530" t="s">
        <v>13</v>
      </c>
      <c r="J5530">
        <v>1.1000000000000001</v>
      </c>
      <c r="K5530">
        <v>1</v>
      </c>
      <c r="L5530">
        <v>2026</v>
      </c>
      <c r="M5530" t="s">
        <v>381</v>
      </c>
      <c r="N5530" s="89" cm="1">
        <f t="array" ref="N5530">IF(ISNUMBER(_34_KNMI_Stations[[#This Row],[Etmaal temperatuur °C]]),IF(_34_KNMI_Stations[[#This Row],[Etmaal temperatuur °C]]&lt;stookgrens[],stookgrens[]-_34_KNMI_Stations[[#This Row],[Etmaal temperatuur °C]],0),"")</f>
        <v>11.3</v>
      </c>
      <c r="O5530" s="89">
        <f>_34_KNMI_Stations[[#This Row],[graaddagen]]*_34_KNMI_Stations[[#This Row],[Gewogen factor]]</f>
        <v>12.430000000000001</v>
      </c>
      <c r="P5530" s="89" cm="1">
        <f t="array" ref="P5530">IF(ISNUMBER(_34_KNMI_Stations[[#This Row],[Etmaal temperatuur °C]]),IF(_34_KNMI_Stations[[#This Row],[Etmaal temperatuur °C]]&gt;stookgrens[],_34_KNMI_Stations[[#This Row],[Etmaal temperatuur °C]]-stookgrens[],0),"")</f>
        <v>0</v>
      </c>
    </row>
    <row r="5531" spans="1:16" x14ac:dyDescent="0.25">
      <c r="A5531">
        <v>277</v>
      </c>
      <c r="B5531" s="110">
        <v>46039</v>
      </c>
      <c r="C5531" s="89">
        <v>3.8</v>
      </c>
      <c r="D5531" s="89">
        <v>6.3</v>
      </c>
      <c r="E5531" s="96">
        <v>334</v>
      </c>
      <c r="F5531" s="89">
        <v>0.1</v>
      </c>
      <c r="G5531" s="89"/>
      <c r="H5531">
        <v>0.91</v>
      </c>
      <c r="I5531" t="s">
        <v>13</v>
      </c>
      <c r="J5531">
        <v>1.1000000000000001</v>
      </c>
      <c r="K5531">
        <v>1</v>
      </c>
      <c r="L5531">
        <v>2026</v>
      </c>
      <c r="M5531" t="s">
        <v>381</v>
      </c>
      <c r="N5531" s="89" cm="1">
        <f t="array" ref="N5531">IF(ISNUMBER(_34_KNMI_Stations[[#This Row],[Etmaal temperatuur °C]]),IF(_34_KNMI_Stations[[#This Row],[Etmaal temperatuur °C]]&lt;stookgrens[],stookgrens[]-_34_KNMI_Stations[[#This Row],[Etmaal temperatuur °C]],0),"")</f>
        <v>11.7</v>
      </c>
      <c r="O5531" s="89">
        <f>_34_KNMI_Stations[[#This Row],[graaddagen]]*_34_KNMI_Stations[[#This Row],[Gewogen factor]]</f>
        <v>12.870000000000001</v>
      </c>
      <c r="P5531" s="89" cm="1">
        <f t="array" ref="P5531">IF(ISNUMBER(_34_KNMI_Stations[[#This Row],[Etmaal temperatuur °C]]),IF(_34_KNMI_Stations[[#This Row],[Etmaal temperatuur °C]]&gt;stookgrens[],_34_KNMI_Stations[[#This Row],[Etmaal temperatuur °C]]-stookgrens[],0),"")</f>
        <v>0</v>
      </c>
    </row>
    <row r="5532" spans="1:16" x14ac:dyDescent="0.25">
      <c r="A5532">
        <v>277</v>
      </c>
      <c r="B5532" s="110">
        <v>46040</v>
      </c>
      <c r="C5532" s="89">
        <v>4</v>
      </c>
      <c r="D5532" s="89">
        <v>1</v>
      </c>
      <c r="E5532" s="96">
        <v>85</v>
      </c>
      <c r="F5532" s="89">
        <v>0</v>
      </c>
      <c r="G5532" s="89"/>
      <c r="H5532">
        <v>0.99</v>
      </c>
      <c r="I5532" t="s">
        <v>13</v>
      </c>
      <c r="J5532">
        <v>1.1000000000000001</v>
      </c>
      <c r="K5532">
        <v>1</v>
      </c>
      <c r="L5532">
        <v>2026</v>
      </c>
      <c r="M5532" t="s">
        <v>381</v>
      </c>
      <c r="N5532" s="89" cm="1">
        <f t="array" ref="N5532">IF(ISNUMBER(_34_KNMI_Stations[[#This Row],[Etmaal temperatuur °C]]),IF(_34_KNMI_Stations[[#This Row],[Etmaal temperatuur °C]]&lt;stookgrens[],stookgrens[]-_34_KNMI_Stations[[#This Row],[Etmaal temperatuur °C]],0),"")</f>
        <v>17</v>
      </c>
      <c r="O5532" s="89">
        <f>_34_KNMI_Stations[[#This Row],[graaddagen]]*_34_KNMI_Stations[[#This Row],[Gewogen factor]]</f>
        <v>18.700000000000003</v>
      </c>
      <c r="P5532" s="89" cm="1">
        <f t="array" ref="P5532">IF(ISNUMBER(_34_KNMI_Stations[[#This Row],[Etmaal temperatuur °C]]),IF(_34_KNMI_Stations[[#This Row],[Etmaal temperatuur °C]]&gt;stookgrens[],_34_KNMI_Stations[[#This Row],[Etmaal temperatuur °C]]-stookgrens[],0),"")</f>
        <v>0</v>
      </c>
    </row>
    <row r="5533" spans="1:16" x14ac:dyDescent="0.25">
      <c r="A5533">
        <v>277</v>
      </c>
      <c r="B5533" s="110">
        <v>46041</v>
      </c>
      <c r="C5533" s="89">
        <v>3.8</v>
      </c>
      <c r="D5533" s="89">
        <v>1.8</v>
      </c>
      <c r="E5533" s="96">
        <v>373</v>
      </c>
      <c r="F5533" s="89">
        <v>0</v>
      </c>
      <c r="G5533" s="89"/>
      <c r="H5533">
        <v>0.92</v>
      </c>
      <c r="I5533" t="s">
        <v>13</v>
      </c>
      <c r="J5533">
        <v>1.1000000000000001</v>
      </c>
      <c r="K5533">
        <v>1</v>
      </c>
      <c r="L5533">
        <v>2026</v>
      </c>
      <c r="M5533" t="s">
        <v>382</v>
      </c>
      <c r="N5533" s="89" cm="1">
        <f t="array" ref="N5533">IF(ISNUMBER(_34_KNMI_Stations[[#This Row],[Etmaal temperatuur °C]]),IF(_34_KNMI_Stations[[#This Row],[Etmaal temperatuur °C]]&lt;stookgrens[],stookgrens[]-_34_KNMI_Stations[[#This Row],[Etmaal temperatuur °C]],0),"")</f>
        <v>16.2</v>
      </c>
      <c r="O5533" s="89">
        <f>_34_KNMI_Stations[[#This Row],[graaddagen]]*_34_KNMI_Stations[[#This Row],[Gewogen factor]]</f>
        <v>17.82</v>
      </c>
      <c r="P5533" s="89" cm="1">
        <f t="array" ref="P5533">IF(ISNUMBER(_34_KNMI_Stations[[#This Row],[Etmaal temperatuur °C]]),IF(_34_KNMI_Stations[[#This Row],[Etmaal temperatuur °C]]&gt;stookgrens[],_34_KNMI_Stations[[#This Row],[Etmaal temperatuur °C]]-stookgrens[],0),"")</f>
        <v>0</v>
      </c>
    </row>
    <row r="5534" spans="1:16" x14ac:dyDescent="0.25">
      <c r="A5534">
        <v>277</v>
      </c>
      <c r="B5534" s="110">
        <v>46042</v>
      </c>
      <c r="C5534" s="89">
        <v>4.0999999999999996</v>
      </c>
      <c r="D5534" s="89">
        <v>1.6</v>
      </c>
      <c r="E5534" s="96">
        <v>421</v>
      </c>
      <c r="F5534" s="89">
        <v>0</v>
      </c>
      <c r="G5534" s="89"/>
      <c r="H5534">
        <v>0.86</v>
      </c>
      <c r="I5534" t="s">
        <v>13</v>
      </c>
      <c r="J5534">
        <v>1.1000000000000001</v>
      </c>
      <c r="K5534">
        <v>1</v>
      </c>
      <c r="L5534">
        <v>2026</v>
      </c>
      <c r="M5534" t="s">
        <v>382</v>
      </c>
      <c r="N5534" s="89" cm="1">
        <f t="array" ref="N5534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5534" s="89">
        <f>_34_KNMI_Stations[[#This Row],[graaddagen]]*_34_KNMI_Stations[[#This Row],[Gewogen factor]]</f>
        <v>18.04</v>
      </c>
      <c r="P5534" s="89" cm="1">
        <f t="array" ref="P5534">IF(ISNUMBER(_34_KNMI_Stations[[#This Row],[Etmaal temperatuur °C]]),IF(_34_KNMI_Stations[[#This Row],[Etmaal temperatuur °C]]&gt;stookgrens[],_34_KNMI_Stations[[#This Row],[Etmaal temperatuur °C]]-stookgrens[],0),"")</f>
        <v>0</v>
      </c>
    </row>
    <row r="5535" spans="1:16" x14ac:dyDescent="0.25">
      <c r="A5535">
        <v>277</v>
      </c>
      <c r="B5535" s="110">
        <v>46043</v>
      </c>
      <c r="C5535" s="89">
        <v>5.8</v>
      </c>
      <c r="D5535" s="89">
        <v>1.1000000000000001</v>
      </c>
      <c r="E5535" s="96">
        <v>184</v>
      </c>
      <c r="F5535" s="89">
        <v>0</v>
      </c>
      <c r="G5535" s="89"/>
      <c r="H5535">
        <v>0.81</v>
      </c>
      <c r="I5535" t="s">
        <v>13</v>
      </c>
      <c r="J5535">
        <v>1.1000000000000001</v>
      </c>
      <c r="K5535">
        <v>1</v>
      </c>
      <c r="L5535">
        <v>2026</v>
      </c>
      <c r="M5535" t="s">
        <v>382</v>
      </c>
      <c r="N5535" s="89" cm="1">
        <f t="array" ref="N5535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5535" s="89">
        <f>_34_KNMI_Stations[[#This Row],[graaddagen]]*_34_KNMI_Stations[[#This Row],[Gewogen factor]]</f>
        <v>18.59</v>
      </c>
      <c r="P5535" s="89" cm="1">
        <f t="array" ref="P5535">IF(ISNUMBER(_34_KNMI_Stations[[#This Row],[Etmaal temperatuur °C]]),IF(_34_KNMI_Stations[[#This Row],[Etmaal temperatuur °C]]&gt;stookgrens[],_34_KNMI_Stations[[#This Row],[Etmaal temperatuur °C]]-stookgrens[],0),"")</f>
        <v>0</v>
      </c>
    </row>
    <row r="5536" spans="1:16" x14ac:dyDescent="0.25">
      <c r="A5536">
        <v>277</v>
      </c>
      <c r="B5536" s="110">
        <v>46044</v>
      </c>
      <c r="C5536" s="89">
        <v>8.9</v>
      </c>
      <c r="D5536" s="89">
        <v>-1.1000000000000001</v>
      </c>
      <c r="E5536" s="96">
        <v>452</v>
      </c>
      <c r="F5536" s="89">
        <v>0</v>
      </c>
      <c r="G5536" s="89"/>
      <c r="H5536">
        <v>0.77</v>
      </c>
      <c r="I5536" t="s">
        <v>13</v>
      </c>
      <c r="J5536">
        <v>1.1000000000000001</v>
      </c>
      <c r="K5536">
        <v>1</v>
      </c>
      <c r="L5536">
        <v>2026</v>
      </c>
      <c r="M5536" t="s">
        <v>382</v>
      </c>
      <c r="N5536" s="89" cm="1">
        <f t="array" ref="N5536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5536" s="89">
        <f>_34_KNMI_Stations[[#This Row],[graaddagen]]*_34_KNMI_Stations[[#This Row],[Gewogen factor]]</f>
        <v>21.01</v>
      </c>
      <c r="P5536" s="89" cm="1">
        <f t="array" ref="P5536">IF(ISNUMBER(_34_KNMI_Stations[[#This Row],[Etmaal temperatuur °C]]),IF(_34_KNMI_Stations[[#This Row],[Etmaal temperatuur °C]]&gt;stookgrens[],_34_KNMI_Stations[[#This Row],[Etmaal temperatuur °C]]-stookgrens[],0),"")</f>
        <v>0</v>
      </c>
    </row>
    <row r="5537" spans="1:16" x14ac:dyDescent="0.25">
      <c r="A5537">
        <v>277</v>
      </c>
      <c r="B5537" s="110">
        <v>46045</v>
      </c>
      <c r="C5537" s="89">
        <v>8.5</v>
      </c>
      <c r="D5537" s="89">
        <v>-1.3</v>
      </c>
      <c r="E5537" s="96">
        <v>353</v>
      </c>
      <c r="F5537" s="89">
        <v>0</v>
      </c>
      <c r="G5537" s="89"/>
      <c r="H5537">
        <v>0.79</v>
      </c>
      <c r="I5537" t="s">
        <v>13</v>
      </c>
      <c r="J5537">
        <v>1.1000000000000001</v>
      </c>
      <c r="K5537">
        <v>1</v>
      </c>
      <c r="L5537">
        <v>2026</v>
      </c>
      <c r="M5537" t="s">
        <v>382</v>
      </c>
      <c r="N5537" s="89" cm="1">
        <f t="array" ref="N5537">IF(ISNUMBER(_34_KNMI_Stations[[#This Row],[Etmaal temperatuur °C]]),IF(_34_KNMI_Stations[[#This Row],[Etmaal temperatuur °C]]&lt;stookgrens[],stookgrens[]-_34_KNMI_Stations[[#This Row],[Etmaal temperatuur °C]],0),"")</f>
        <v>19.3</v>
      </c>
      <c r="O5537" s="89">
        <f>_34_KNMI_Stations[[#This Row],[graaddagen]]*_34_KNMI_Stations[[#This Row],[Gewogen factor]]</f>
        <v>21.230000000000004</v>
      </c>
      <c r="P5537" s="89" cm="1">
        <f t="array" ref="P5537">IF(ISNUMBER(_34_KNMI_Stations[[#This Row],[Etmaal temperatuur °C]]),IF(_34_KNMI_Stations[[#This Row],[Etmaal temperatuur °C]]&gt;stookgrens[],_34_KNMI_Stations[[#This Row],[Etmaal temperatuur °C]]-stookgrens[],0),"")</f>
        <v>0</v>
      </c>
    </row>
    <row r="5538" spans="1:16" x14ac:dyDescent="0.25">
      <c r="A5538">
        <v>277</v>
      </c>
      <c r="B5538" s="110">
        <v>46046</v>
      </c>
      <c r="C5538" s="89">
        <v>6.8</v>
      </c>
      <c r="D5538" s="89">
        <v>-1.9</v>
      </c>
      <c r="E5538" s="96">
        <v>122</v>
      </c>
      <c r="F5538" s="89">
        <v>0</v>
      </c>
      <c r="G5538" s="89"/>
      <c r="H5538">
        <v>0.84</v>
      </c>
      <c r="I5538" t="s">
        <v>13</v>
      </c>
      <c r="J5538">
        <v>1.1000000000000001</v>
      </c>
      <c r="K5538">
        <v>1</v>
      </c>
      <c r="L5538">
        <v>2026</v>
      </c>
      <c r="M5538" t="s">
        <v>382</v>
      </c>
      <c r="N5538" s="89" cm="1">
        <f t="array" ref="N5538">IF(ISNUMBER(_34_KNMI_Stations[[#This Row],[Etmaal temperatuur °C]]),IF(_34_KNMI_Stations[[#This Row],[Etmaal temperatuur °C]]&lt;stookgrens[],stookgrens[]-_34_KNMI_Stations[[#This Row],[Etmaal temperatuur °C]],0),"")</f>
        <v>19.899999999999999</v>
      </c>
      <c r="O5538" s="89">
        <f>_34_KNMI_Stations[[#This Row],[graaddagen]]*_34_KNMI_Stations[[#This Row],[Gewogen factor]]</f>
        <v>21.89</v>
      </c>
      <c r="P5538" s="89" cm="1">
        <f t="array" ref="P5538">IF(ISNUMBER(_34_KNMI_Stations[[#This Row],[Etmaal temperatuur °C]]),IF(_34_KNMI_Stations[[#This Row],[Etmaal temperatuur °C]]&gt;stookgrens[],_34_KNMI_Stations[[#This Row],[Etmaal temperatuur °C]]-stookgrens[],0),"")</f>
        <v>0</v>
      </c>
    </row>
    <row r="5539" spans="1:16" x14ac:dyDescent="0.25">
      <c r="A5539">
        <v>277</v>
      </c>
      <c r="B5539" s="110">
        <v>46047</v>
      </c>
      <c r="C5539" s="89">
        <v>6.8</v>
      </c>
      <c r="D5539" s="89">
        <v>-1.1000000000000001</v>
      </c>
      <c r="E5539" s="96">
        <v>115</v>
      </c>
      <c r="F5539" s="89">
        <v>0</v>
      </c>
      <c r="G5539" s="89"/>
      <c r="H5539">
        <v>0.86</v>
      </c>
      <c r="I5539" t="s">
        <v>13</v>
      </c>
      <c r="J5539">
        <v>1.1000000000000001</v>
      </c>
      <c r="K5539">
        <v>1</v>
      </c>
      <c r="L5539">
        <v>2026</v>
      </c>
      <c r="M5539" t="s">
        <v>382</v>
      </c>
      <c r="N5539" s="89" cm="1">
        <f t="array" ref="N5539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5539" s="89">
        <f>_34_KNMI_Stations[[#This Row],[graaddagen]]*_34_KNMI_Stations[[#This Row],[Gewogen factor]]</f>
        <v>21.01</v>
      </c>
      <c r="P5539" s="89" cm="1">
        <f t="array" ref="P5539">IF(ISNUMBER(_34_KNMI_Stations[[#This Row],[Etmaal temperatuur °C]]),IF(_34_KNMI_Stations[[#This Row],[Etmaal temperatuur °C]]&gt;stookgrens[],_34_KNMI_Stations[[#This Row],[Etmaal temperatuur °C]]-stookgrens[],0),"")</f>
        <v>0</v>
      </c>
    </row>
    <row r="5540" spans="1:16" x14ac:dyDescent="0.25">
      <c r="A5540">
        <v>277</v>
      </c>
      <c r="B5540" s="110">
        <v>46048</v>
      </c>
      <c r="C5540" s="89">
        <v>6.4</v>
      </c>
      <c r="D5540" s="89">
        <v>0.6</v>
      </c>
      <c r="E5540" s="96">
        <v>233</v>
      </c>
      <c r="F5540" s="89">
        <v>0</v>
      </c>
      <c r="G5540" s="89"/>
      <c r="H5540">
        <v>0.92</v>
      </c>
      <c r="I5540" t="s">
        <v>13</v>
      </c>
      <c r="J5540">
        <v>1.1000000000000001</v>
      </c>
      <c r="K5540">
        <v>1</v>
      </c>
      <c r="L5540">
        <v>2026</v>
      </c>
      <c r="M5540" t="s">
        <v>383</v>
      </c>
      <c r="N5540" s="89" cm="1">
        <f t="array" ref="N5540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5540" s="89">
        <f>_34_KNMI_Stations[[#This Row],[graaddagen]]*_34_KNMI_Stations[[#This Row],[Gewogen factor]]</f>
        <v>19.14</v>
      </c>
      <c r="P5540" s="89" cm="1">
        <f t="array" ref="P5540">IF(ISNUMBER(_34_KNMI_Stations[[#This Row],[Etmaal temperatuur °C]]),IF(_34_KNMI_Stations[[#This Row],[Etmaal temperatuur °C]]&gt;stookgrens[],_34_KNMI_Stations[[#This Row],[Etmaal temperatuur °C]]-stookgrens[],0),"")</f>
        <v>0</v>
      </c>
    </row>
    <row r="5541" spans="1:16" x14ac:dyDescent="0.25">
      <c r="A5541">
        <v>277</v>
      </c>
      <c r="B5541" s="110">
        <v>46049</v>
      </c>
      <c r="C5541" s="89">
        <v>6.8</v>
      </c>
      <c r="D5541" s="89">
        <v>0.2</v>
      </c>
      <c r="E5541" s="96">
        <v>140</v>
      </c>
      <c r="F5541" s="89">
        <v>0.5</v>
      </c>
      <c r="G5541" s="89"/>
      <c r="H5541">
        <v>0.89</v>
      </c>
      <c r="I5541" t="s">
        <v>13</v>
      </c>
      <c r="J5541">
        <v>1.1000000000000001</v>
      </c>
      <c r="K5541">
        <v>1</v>
      </c>
      <c r="L5541">
        <v>2026</v>
      </c>
      <c r="M5541" t="s">
        <v>383</v>
      </c>
      <c r="N5541" s="89" cm="1">
        <f t="array" ref="N5541">IF(ISNUMBER(_34_KNMI_Stations[[#This Row],[Etmaal temperatuur °C]]),IF(_34_KNMI_Stations[[#This Row],[Etmaal temperatuur °C]]&lt;stookgrens[],stookgrens[]-_34_KNMI_Stations[[#This Row],[Etmaal temperatuur °C]],0),"")</f>
        <v>17.8</v>
      </c>
      <c r="O5541" s="89">
        <f>_34_KNMI_Stations[[#This Row],[graaddagen]]*_34_KNMI_Stations[[#This Row],[Gewogen factor]]</f>
        <v>19.580000000000002</v>
      </c>
      <c r="P5541" s="89" cm="1">
        <f t="array" ref="P5541">IF(ISNUMBER(_34_KNMI_Stations[[#This Row],[Etmaal temperatuur °C]]),IF(_34_KNMI_Stations[[#This Row],[Etmaal temperatuur °C]]&gt;stookgrens[],_34_KNMI_Stations[[#This Row],[Etmaal temperatuur °C]]-stookgrens[],0),"")</f>
        <v>0</v>
      </c>
    </row>
    <row r="5542" spans="1:16" x14ac:dyDescent="0.25">
      <c r="A5542">
        <v>277</v>
      </c>
      <c r="B5542" s="110">
        <v>46050</v>
      </c>
      <c r="C5542" s="89">
        <v>6.8</v>
      </c>
      <c r="D5542" s="89">
        <v>-0.1</v>
      </c>
      <c r="E5542" s="96">
        <v>152</v>
      </c>
      <c r="F5542" s="89">
        <v>1.2</v>
      </c>
      <c r="G5542" s="89"/>
      <c r="H5542">
        <v>0.89</v>
      </c>
      <c r="I5542" t="s">
        <v>13</v>
      </c>
      <c r="J5542">
        <v>1.1000000000000001</v>
      </c>
      <c r="K5542">
        <v>1</v>
      </c>
      <c r="L5542">
        <v>2026</v>
      </c>
      <c r="M5542" t="s">
        <v>383</v>
      </c>
      <c r="N5542" s="89" cm="1">
        <f t="array" ref="N5542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5542" s="89">
        <f>_34_KNMI_Stations[[#This Row],[graaddagen]]*_34_KNMI_Stations[[#This Row],[Gewogen factor]]</f>
        <v>19.910000000000004</v>
      </c>
      <c r="P5542" s="89" cm="1">
        <f t="array" ref="P5542">IF(ISNUMBER(_34_KNMI_Stations[[#This Row],[Etmaal temperatuur °C]]),IF(_34_KNMI_Stations[[#This Row],[Etmaal temperatuur °C]]&gt;stookgrens[],_34_KNMI_Stations[[#This Row],[Etmaal temperatuur °C]]-stookgrens[],0),"")</f>
        <v>0</v>
      </c>
    </row>
    <row r="5543" spans="1:16" x14ac:dyDescent="0.25">
      <c r="A5543">
        <v>277</v>
      </c>
      <c r="B5543" s="110">
        <v>46051</v>
      </c>
      <c r="C5543" s="89">
        <v>6.4</v>
      </c>
      <c r="D5543" s="89">
        <v>-0.2</v>
      </c>
      <c r="E5543" s="96">
        <v>157</v>
      </c>
      <c r="F5543" s="89">
        <v>3.2</v>
      </c>
      <c r="G5543" s="89"/>
      <c r="H5543">
        <v>0.9</v>
      </c>
      <c r="I5543" t="s">
        <v>13</v>
      </c>
      <c r="J5543">
        <v>1.1000000000000001</v>
      </c>
      <c r="K5543">
        <v>1</v>
      </c>
      <c r="L5543">
        <v>2026</v>
      </c>
      <c r="M5543" t="s">
        <v>383</v>
      </c>
      <c r="N5543" s="89" cm="1">
        <f t="array" ref="N5543">IF(ISNUMBER(_34_KNMI_Stations[[#This Row],[Etmaal temperatuur °C]]),IF(_34_KNMI_Stations[[#This Row],[Etmaal temperatuur °C]]&lt;stookgrens[],stookgrens[]-_34_KNMI_Stations[[#This Row],[Etmaal temperatuur °C]],0),"")</f>
        <v>18.2</v>
      </c>
      <c r="O5543" s="89">
        <f>_34_KNMI_Stations[[#This Row],[graaddagen]]*_34_KNMI_Stations[[#This Row],[Gewogen factor]]</f>
        <v>20.02</v>
      </c>
      <c r="P5543" s="89" cm="1">
        <f t="array" ref="P5543">IF(ISNUMBER(_34_KNMI_Stations[[#This Row],[Etmaal temperatuur °C]]),IF(_34_KNMI_Stations[[#This Row],[Etmaal temperatuur °C]]&gt;stookgrens[],_34_KNMI_Stations[[#This Row],[Etmaal temperatuur °C]]-stookgrens[],0),"")</f>
        <v>0</v>
      </c>
    </row>
    <row r="5544" spans="1:16" x14ac:dyDescent="0.25">
      <c r="A5544">
        <v>277</v>
      </c>
      <c r="B5544" s="110">
        <v>46052</v>
      </c>
      <c r="C5544" s="89">
        <v>7.1</v>
      </c>
      <c r="D5544" s="89">
        <v>-1</v>
      </c>
      <c r="E5544" s="96">
        <v>397</v>
      </c>
      <c r="F5544" s="89">
        <v>1.1000000000000001</v>
      </c>
      <c r="G5544" s="89"/>
      <c r="H5544">
        <v>0.88</v>
      </c>
      <c r="I5544" t="s">
        <v>13</v>
      </c>
      <c r="J5544">
        <v>1.1000000000000001</v>
      </c>
      <c r="K5544">
        <v>1</v>
      </c>
      <c r="L5544">
        <v>2026</v>
      </c>
      <c r="M5544" t="s">
        <v>383</v>
      </c>
      <c r="N5544" s="89" cm="1">
        <f t="array" ref="N5544">IF(ISNUMBER(_34_KNMI_Stations[[#This Row],[Etmaal temperatuur °C]]),IF(_34_KNMI_Stations[[#This Row],[Etmaal temperatuur °C]]&lt;stookgrens[],stookgrens[]-_34_KNMI_Stations[[#This Row],[Etmaal temperatuur °C]],0),"")</f>
        <v>19</v>
      </c>
      <c r="O5544" s="89">
        <f>_34_KNMI_Stations[[#This Row],[graaddagen]]*_34_KNMI_Stations[[#This Row],[Gewogen factor]]</f>
        <v>20.900000000000002</v>
      </c>
      <c r="P5544" s="89" cm="1">
        <f t="array" ref="P5544">IF(ISNUMBER(_34_KNMI_Stations[[#This Row],[Etmaal temperatuur °C]]),IF(_34_KNMI_Stations[[#This Row],[Etmaal temperatuur °C]]&gt;stookgrens[],_34_KNMI_Stations[[#This Row],[Etmaal temperatuur °C]]-stookgrens[],0),"")</f>
        <v>0</v>
      </c>
    </row>
    <row r="5545" spans="1:16" x14ac:dyDescent="0.25">
      <c r="A5545">
        <v>277</v>
      </c>
      <c r="B5545" s="110">
        <v>46053</v>
      </c>
      <c r="C5545" s="89">
        <v>7</v>
      </c>
      <c r="D5545" s="89">
        <v>0.6</v>
      </c>
      <c r="E5545" s="96">
        <v>184</v>
      </c>
      <c r="F5545" s="89">
        <v>2</v>
      </c>
      <c r="G5545" s="89"/>
      <c r="H5545">
        <v>0.91</v>
      </c>
      <c r="I5545" t="s">
        <v>13</v>
      </c>
      <c r="J5545">
        <v>1.1000000000000001</v>
      </c>
      <c r="K5545">
        <v>1</v>
      </c>
      <c r="L5545">
        <v>2026</v>
      </c>
      <c r="M5545" t="s">
        <v>383</v>
      </c>
      <c r="N5545" s="89" cm="1">
        <f t="array" ref="N5545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5545" s="89">
        <f>_34_KNMI_Stations[[#This Row],[graaddagen]]*_34_KNMI_Stations[[#This Row],[Gewogen factor]]</f>
        <v>19.14</v>
      </c>
      <c r="P5545" s="89" cm="1">
        <f t="array" ref="P5545">IF(ISNUMBER(_34_KNMI_Stations[[#This Row],[Etmaal temperatuur °C]]),IF(_34_KNMI_Stations[[#This Row],[Etmaal temperatuur °C]]&gt;stookgrens[],_34_KNMI_Stations[[#This Row],[Etmaal temperatuur °C]]-stookgrens[],0),"")</f>
        <v>0</v>
      </c>
    </row>
    <row r="5546" spans="1:16" x14ac:dyDescent="0.25">
      <c r="A5546">
        <v>278</v>
      </c>
      <c r="B5546" s="110">
        <v>45658</v>
      </c>
      <c r="C5546" s="89">
        <v>8.1</v>
      </c>
      <c r="D5546" s="89">
        <v>7.7</v>
      </c>
      <c r="E5546" s="96">
        <v>33</v>
      </c>
      <c r="F5546" s="89">
        <v>8.4</v>
      </c>
      <c r="G5546" s="89"/>
      <c r="H5546">
        <v>0.82</v>
      </c>
      <c r="I5546" t="s">
        <v>14</v>
      </c>
      <c r="J5546">
        <v>1.1000000000000001</v>
      </c>
      <c r="K5546">
        <v>1</v>
      </c>
      <c r="L5546">
        <v>2025</v>
      </c>
      <c r="M5546" t="s">
        <v>59</v>
      </c>
      <c r="N5546" s="89" cm="1">
        <f t="array" ref="N5546">IF(ISNUMBER(_34_KNMI_Stations[[#This Row],[Etmaal temperatuur °C]]),IF(_34_KNMI_Stations[[#This Row],[Etmaal temperatuur °C]]&lt;stookgrens[],stookgrens[]-_34_KNMI_Stations[[#This Row],[Etmaal temperatuur °C]],0),"")</f>
        <v>10.3</v>
      </c>
      <c r="O5546" s="89">
        <f>_34_KNMI_Stations[[#This Row],[graaddagen]]*_34_KNMI_Stations[[#This Row],[Gewogen factor]]</f>
        <v>11.330000000000002</v>
      </c>
      <c r="P5546" s="89" cm="1">
        <f t="array" ref="P5546">IF(ISNUMBER(_34_KNMI_Stations[[#This Row],[Etmaal temperatuur °C]]),IF(_34_KNMI_Stations[[#This Row],[Etmaal temperatuur °C]]&gt;stookgrens[],_34_KNMI_Stations[[#This Row],[Etmaal temperatuur °C]]-stookgrens[],0),"")</f>
        <v>0</v>
      </c>
    </row>
    <row r="5547" spans="1:16" x14ac:dyDescent="0.25">
      <c r="A5547">
        <v>278</v>
      </c>
      <c r="B5547" s="110">
        <v>45659</v>
      </c>
      <c r="C5547" s="89">
        <v>2.8</v>
      </c>
      <c r="D5547" s="89">
        <v>2.6</v>
      </c>
      <c r="E5547" s="96">
        <v>350</v>
      </c>
      <c r="F5547" s="89">
        <v>0.4</v>
      </c>
      <c r="G5547" s="89"/>
      <c r="H5547">
        <v>0.89</v>
      </c>
      <c r="I5547" t="s">
        <v>14</v>
      </c>
      <c r="J5547">
        <v>1.1000000000000001</v>
      </c>
      <c r="K5547">
        <v>1</v>
      </c>
      <c r="L5547">
        <v>2025</v>
      </c>
      <c r="M5547" t="s">
        <v>59</v>
      </c>
      <c r="N5547" s="89" cm="1">
        <f t="array" ref="N5547">IF(ISNUMBER(_34_KNMI_Stations[[#This Row],[Etmaal temperatuur °C]]),IF(_34_KNMI_Stations[[#This Row],[Etmaal temperatuur °C]]&lt;stookgrens[],stookgrens[]-_34_KNMI_Stations[[#This Row],[Etmaal temperatuur °C]],0),"")</f>
        <v>15.4</v>
      </c>
      <c r="O5547" s="89">
        <f>_34_KNMI_Stations[[#This Row],[graaddagen]]*_34_KNMI_Stations[[#This Row],[Gewogen factor]]</f>
        <v>16.940000000000001</v>
      </c>
      <c r="P5547" s="89" cm="1">
        <f t="array" ref="P5547">IF(ISNUMBER(_34_KNMI_Stations[[#This Row],[Etmaal temperatuur °C]]),IF(_34_KNMI_Stations[[#This Row],[Etmaal temperatuur °C]]&gt;stookgrens[],_34_KNMI_Stations[[#This Row],[Etmaal temperatuur °C]]-stookgrens[],0),"")</f>
        <v>0</v>
      </c>
    </row>
    <row r="5548" spans="1:16" x14ac:dyDescent="0.25">
      <c r="A5548">
        <v>278</v>
      </c>
      <c r="B5548" s="110">
        <v>45660</v>
      </c>
      <c r="C5548" s="89">
        <v>3.6</v>
      </c>
      <c r="D5548" s="89">
        <v>1.3</v>
      </c>
      <c r="E5548" s="96">
        <v>161</v>
      </c>
      <c r="F5548" s="89">
        <v>3.3</v>
      </c>
      <c r="G5548" s="89"/>
      <c r="H5548">
        <v>0.91</v>
      </c>
      <c r="I5548" t="s">
        <v>14</v>
      </c>
      <c r="J5548">
        <v>1.1000000000000001</v>
      </c>
      <c r="K5548">
        <v>1</v>
      </c>
      <c r="L5548">
        <v>2025</v>
      </c>
      <c r="M5548" t="s">
        <v>59</v>
      </c>
      <c r="N5548" s="89" cm="1">
        <f t="array" ref="N5548">IF(ISNUMBER(_34_KNMI_Stations[[#This Row],[Etmaal temperatuur °C]]),IF(_34_KNMI_Stations[[#This Row],[Etmaal temperatuur °C]]&lt;stookgrens[],stookgrens[]-_34_KNMI_Stations[[#This Row],[Etmaal temperatuur °C]],0),"")</f>
        <v>16.7</v>
      </c>
      <c r="O5548" s="89">
        <f>_34_KNMI_Stations[[#This Row],[graaddagen]]*_34_KNMI_Stations[[#This Row],[Gewogen factor]]</f>
        <v>18.37</v>
      </c>
      <c r="P5548" s="89" cm="1">
        <f t="array" ref="P5548">IF(ISNUMBER(_34_KNMI_Stations[[#This Row],[Etmaal temperatuur °C]]),IF(_34_KNMI_Stations[[#This Row],[Etmaal temperatuur °C]]&gt;stookgrens[],_34_KNMI_Stations[[#This Row],[Etmaal temperatuur °C]]-stookgrens[],0),"")</f>
        <v>0</v>
      </c>
    </row>
    <row r="5549" spans="1:16" x14ac:dyDescent="0.25">
      <c r="A5549">
        <v>278</v>
      </c>
      <c r="B5549" s="110">
        <v>45661</v>
      </c>
      <c r="C5549" s="89">
        <v>2.4</v>
      </c>
      <c r="D5549" s="89">
        <v>0.9</v>
      </c>
      <c r="E5549" s="96">
        <v>125</v>
      </c>
      <c r="F5549" s="89">
        <v>0.5</v>
      </c>
      <c r="G5549" s="89"/>
      <c r="H5549">
        <v>0.95</v>
      </c>
      <c r="I5549" t="s">
        <v>14</v>
      </c>
      <c r="J5549">
        <v>1.1000000000000001</v>
      </c>
      <c r="K5549">
        <v>1</v>
      </c>
      <c r="L5549">
        <v>2025</v>
      </c>
      <c r="M5549" t="s">
        <v>59</v>
      </c>
      <c r="N5549" s="89" cm="1">
        <f t="array" ref="N5549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5549" s="89">
        <f>_34_KNMI_Stations[[#This Row],[graaddagen]]*_34_KNMI_Stations[[#This Row],[Gewogen factor]]</f>
        <v>18.810000000000002</v>
      </c>
      <c r="P5549" s="89" cm="1">
        <f t="array" ref="P5549">IF(ISNUMBER(_34_KNMI_Stations[[#This Row],[Etmaal temperatuur °C]]),IF(_34_KNMI_Stations[[#This Row],[Etmaal temperatuur °C]]&gt;stookgrens[],_34_KNMI_Stations[[#This Row],[Etmaal temperatuur °C]]-stookgrens[],0),"")</f>
        <v>0</v>
      </c>
    </row>
    <row r="5550" spans="1:16" x14ac:dyDescent="0.25">
      <c r="A5550">
        <v>278</v>
      </c>
      <c r="B5550" s="110">
        <v>45662</v>
      </c>
      <c r="C5550" s="89">
        <v>4.3</v>
      </c>
      <c r="D5550" s="89">
        <v>4.5</v>
      </c>
      <c r="E5550" s="96">
        <v>52</v>
      </c>
      <c r="F5550" s="89">
        <v>16</v>
      </c>
      <c r="G5550" s="89"/>
      <c r="H5550">
        <v>0.94</v>
      </c>
      <c r="I5550" t="s">
        <v>14</v>
      </c>
      <c r="J5550">
        <v>1.1000000000000001</v>
      </c>
      <c r="K5550">
        <v>1</v>
      </c>
      <c r="L5550">
        <v>2025</v>
      </c>
      <c r="M5550" t="s">
        <v>59</v>
      </c>
      <c r="N5550" s="89" cm="1">
        <f t="array" ref="N5550">IF(ISNUMBER(_34_KNMI_Stations[[#This Row],[Etmaal temperatuur °C]]),IF(_34_KNMI_Stations[[#This Row],[Etmaal temperatuur °C]]&lt;stookgrens[],stookgrens[]-_34_KNMI_Stations[[#This Row],[Etmaal temperatuur °C]],0),"")</f>
        <v>13.5</v>
      </c>
      <c r="O5550" s="89">
        <f>_34_KNMI_Stations[[#This Row],[graaddagen]]*_34_KNMI_Stations[[#This Row],[Gewogen factor]]</f>
        <v>14.850000000000001</v>
      </c>
      <c r="P5550" s="89" cm="1">
        <f t="array" ref="P5550">IF(ISNUMBER(_34_KNMI_Stations[[#This Row],[Etmaal temperatuur °C]]),IF(_34_KNMI_Stations[[#This Row],[Etmaal temperatuur °C]]&gt;stookgrens[],_34_KNMI_Stations[[#This Row],[Etmaal temperatuur °C]]-stookgrens[],0),"")</f>
        <v>0</v>
      </c>
    </row>
    <row r="5551" spans="1:16" x14ac:dyDescent="0.25">
      <c r="A5551">
        <v>278</v>
      </c>
      <c r="B5551" s="110">
        <v>45663</v>
      </c>
      <c r="C5551" s="89">
        <v>7.3</v>
      </c>
      <c r="D5551" s="89">
        <v>8.8000000000000007</v>
      </c>
      <c r="E5551" s="96">
        <v>80</v>
      </c>
      <c r="F5551" s="89">
        <v>2.6</v>
      </c>
      <c r="G5551" s="89"/>
      <c r="H5551">
        <v>0.82</v>
      </c>
      <c r="I5551" t="s">
        <v>14</v>
      </c>
      <c r="J5551">
        <v>1.1000000000000001</v>
      </c>
      <c r="K5551">
        <v>1</v>
      </c>
      <c r="L5551">
        <v>2025</v>
      </c>
      <c r="M5551" t="s">
        <v>111</v>
      </c>
      <c r="N5551" s="89" cm="1">
        <f t="array" ref="N5551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5551" s="89">
        <f>_34_KNMI_Stations[[#This Row],[graaddagen]]*_34_KNMI_Stations[[#This Row],[Gewogen factor]]</f>
        <v>10.119999999999999</v>
      </c>
      <c r="P5551" s="89" cm="1">
        <f t="array" ref="P5551">IF(ISNUMBER(_34_KNMI_Stations[[#This Row],[Etmaal temperatuur °C]]),IF(_34_KNMI_Stations[[#This Row],[Etmaal temperatuur °C]]&gt;stookgrens[],_34_KNMI_Stations[[#This Row],[Etmaal temperatuur °C]]-stookgrens[],0),"")</f>
        <v>0</v>
      </c>
    </row>
    <row r="5552" spans="1:16" x14ac:dyDescent="0.25">
      <c r="A5552">
        <v>278</v>
      </c>
      <c r="B5552" s="110">
        <v>45664</v>
      </c>
      <c r="C5552" s="89">
        <v>5.0999999999999996</v>
      </c>
      <c r="D5552" s="89">
        <v>3.5</v>
      </c>
      <c r="E5552" s="96">
        <v>223</v>
      </c>
      <c r="F5552" s="89">
        <v>1.5</v>
      </c>
      <c r="G5552" s="89"/>
      <c r="H5552">
        <v>0.84</v>
      </c>
      <c r="I5552" t="s">
        <v>14</v>
      </c>
      <c r="J5552">
        <v>1.1000000000000001</v>
      </c>
      <c r="K5552">
        <v>1</v>
      </c>
      <c r="L5552">
        <v>2025</v>
      </c>
      <c r="M5552" t="s">
        <v>111</v>
      </c>
      <c r="N5552" s="89" cm="1">
        <f t="array" ref="N5552">IF(ISNUMBER(_34_KNMI_Stations[[#This Row],[Etmaal temperatuur °C]]),IF(_34_KNMI_Stations[[#This Row],[Etmaal temperatuur °C]]&lt;stookgrens[],stookgrens[]-_34_KNMI_Stations[[#This Row],[Etmaal temperatuur °C]],0),"")</f>
        <v>14.5</v>
      </c>
      <c r="O5552" s="89">
        <f>_34_KNMI_Stations[[#This Row],[graaddagen]]*_34_KNMI_Stations[[#This Row],[Gewogen factor]]</f>
        <v>15.950000000000001</v>
      </c>
      <c r="P5552" s="89" cm="1">
        <f t="array" ref="P5552">IF(ISNUMBER(_34_KNMI_Stations[[#This Row],[Etmaal temperatuur °C]]),IF(_34_KNMI_Stations[[#This Row],[Etmaal temperatuur °C]]&gt;stookgrens[],_34_KNMI_Stations[[#This Row],[Etmaal temperatuur °C]]-stookgrens[],0),"")</f>
        <v>0</v>
      </c>
    </row>
    <row r="5553" spans="1:16" x14ac:dyDescent="0.25">
      <c r="A5553">
        <v>278</v>
      </c>
      <c r="B5553" s="110">
        <v>45665</v>
      </c>
      <c r="C5553" s="89">
        <v>3</v>
      </c>
      <c r="D5553" s="89">
        <v>2</v>
      </c>
      <c r="E5553" s="96">
        <v>341</v>
      </c>
      <c r="F5553" s="89">
        <v>0.4</v>
      </c>
      <c r="G5553" s="89"/>
      <c r="H5553">
        <v>0.9</v>
      </c>
      <c r="I5553" t="s">
        <v>14</v>
      </c>
      <c r="J5553">
        <v>1.1000000000000001</v>
      </c>
      <c r="K5553">
        <v>1</v>
      </c>
      <c r="L5553">
        <v>2025</v>
      </c>
      <c r="M5553" t="s">
        <v>111</v>
      </c>
      <c r="N5553" s="89" cm="1">
        <f t="array" ref="N5553">IF(ISNUMBER(_34_KNMI_Stations[[#This Row],[Etmaal temperatuur °C]]),IF(_34_KNMI_Stations[[#This Row],[Etmaal temperatuur °C]]&lt;stookgrens[],stookgrens[]-_34_KNMI_Stations[[#This Row],[Etmaal temperatuur °C]],0),"")</f>
        <v>16</v>
      </c>
      <c r="O5553" s="89">
        <f>_34_KNMI_Stations[[#This Row],[graaddagen]]*_34_KNMI_Stations[[#This Row],[Gewogen factor]]</f>
        <v>17.600000000000001</v>
      </c>
      <c r="P5553" s="89" cm="1">
        <f t="array" ref="P5553">IF(ISNUMBER(_34_KNMI_Stations[[#This Row],[Etmaal temperatuur °C]]),IF(_34_KNMI_Stations[[#This Row],[Etmaal temperatuur °C]]&gt;stookgrens[],_34_KNMI_Stations[[#This Row],[Etmaal temperatuur °C]]-stookgrens[],0),"")</f>
        <v>0</v>
      </c>
    </row>
    <row r="5554" spans="1:16" x14ac:dyDescent="0.25">
      <c r="A5554">
        <v>278</v>
      </c>
      <c r="B5554" s="110">
        <v>45666</v>
      </c>
      <c r="C5554" s="89">
        <v>1.9</v>
      </c>
      <c r="D5554" s="89">
        <v>1.4</v>
      </c>
      <c r="E5554" s="96">
        <v>241</v>
      </c>
      <c r="F5554" s="89">
        <v>1.2</v>
      </c>
      <c r="G5554" s="89"/>
      <c r="H5554">
        <v>0.92</v>
      </c>
      <c r="I5554" t="s">
        <v>14</v>
      </c>
      <c r="J5554">
        <v>1.1000000000000001</v>
      </c>
      <c r="K5554">
        <v>1</v>
      </c>
      <c r="L5554">
        <v>2025</v>
      </c>
      <c r="M5554" t="s">
        <v>111</v>
      </c>
      <c r="N5554" s="89" cm="1">
        <f t="array" ref="N5554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5554" s="89">
        <f>_34_KNMI_Stations[[#This Row],[graaddagen]]*_34_KNMI_Stations[[#This Row],[Gewogen factor]]</f>
        <v>18.260000000000002</v>
      </c>
      <c r="P5554" s="89" cm="1">
        <f t="array" ref="P5554">IF(ISNUMBER(_34_KNMI_Stations[[#This Row],[Etmaal temperatuur °C]]),IF(_34_KNMI_Stations[[#This Row],[Etmaal temperatuur °C]]&gt;stookgrens[],_34_KNMI_Stations[[#This Row],[Etmaal temperatuur °C]]-stookgrens[],0),"")</f>
        <v>0</v>
      </c>
    </row>
    <row r="5555" spans="1:16" x14ac:dyDescent="0.25">
      <c r="A5555">
        <v>278</v>
      </c>
      <c r="B5555" s="110">
        <v>45667</v>
      </c>
      <c r="C5555" s="89">
        <v>3.3</v>
      </c>
      <c r="D5555" s="89">
        <v>1.7</v>
      </c>
      <c r="E5555" s="96">
        <v>290</v>
      </c>
      <c r="F5555" s="89">
        <v>1.5</v>
      </c>
      <c r="G5555" s="89"/>
      <c r="H5555">
        <v>0.89</v>
      </c>
      <c r="I5555" t="s">
        <v>14</v>
      </c>
      <c r="J5555">
        <v>1.1000000000000001</v>
      </c>
      <c r="K5555">
        <v>1</v>
      </c>
      <c r="L5555">
        <v>2025</v>
      </c>
      <c r="M5555" t="s">
        <v>111</v>
      </c>
      <c r="N5555" s="89" cm="1">
        <f t="array" ref="N5555">IF(ISNUMBER(_34_KNMI_Stations[[#This Row],[Etmaal temperatuur °C]]),IF(_34_KNMI_Stations[[#This Row],[Etmaal temperatuur °C]]&lt;stookgrens[],stookgrens[]-_34_KNMI_Stations[[#This Row],[Etmaal temperatuur °C]],0),"")</f>
        <v>16.3</v>
      </c>
      <c r="O5555" s="89">
        <f>_34_KNMI_Stations[[#This Row],[graaddagen]]*_34_KNMI_Stations[[#This Row],[Gewogen factor]]</f>
        <v>17.930000000000003</v>
      </c>
      <c r="P5555" s="89" cm="1">
        <f t="array" ref="P5555">IF(ISNUMBER(_34_KNMI_Stations[[#This Row],[Etmaal temperatuur °C]]),IF(_34_KNMI_Stations[[#This Row],[Etmaal temperatuur °C]]&gt;stookgrens[],_34_KNMI_Stations[[#This Row],[Etmaal temperatuur °C]]-stookgrens[],0),"")</f>
        <v>0</v>
      </c>
    </row>
    <row r="5556" spans="1:16" x14ac:dyDescent="0.25">
      <c r="A5556">
        <v>278</v>
      </c>
      <c r="B5556" s="110">
        <v>45668</v>
      </c>
      <c r="C5556" s="89">
        <v>1.6</v>
      </c>
      <c r="D5556" s="89">
        <v>0.4</v>
      </c>
      <c r="E5556" s="96">
        <v>396</v>
      </c>
      <c r="F5556" s="89">
        <v>0.1</v>
      </c>
      <c r="G5556" s="89"/>
      <c r="H5556">
        <v>0.91</v>
      </c>
      <c r="I5556" t="s">
        <v>14</v>
      </c>
      <c r="J5556">
        <v>1.1000000000000001</v>
      </c>
      <c r="K5556">
        <v>1</v>
      </c>
      <c r="L5556">
        <v>2025</v>
      </c>
      <c r="M5556" t="s">
        <v>111</v>
      </c>
      <c r="N5556" s="89" cm="1">
        <f t="array" ref="N5556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5556" s="89">
        <f>_34_KNMI_Stations[[#This Row],[graaddagen]]*_34_KNMI_Stations[[#This Row],[Gewogen factor]]</f>
        <v>19.360000000000003</v>
      </c>
      <c r="P5556" s="89" cm="1">
        <f t="array" ref="P5556">IF(ISNUMBER(_34_KNMI_Stations[[#This Row],[Etmaal temperatuur °C]]),IF(_34_KNMI_Stations[[#This Row],[Etmaal temperatuur °C]]&gt;stookgrens[],_34_KNMI_Stations[[#This Row],[Etmaal temperatuur °C]]-stookgrens[],0),"")</f>
        <v>0</v>
      </c>
    </row>
    <row r="5557" spans="1:16" x14ac:dyDescent="0.25">
      <c r="A5557">
        <v>278</v>
      </c>
      <c r="B5557" s="110">
        <v>45669</v>
      </c>
      <c r="C5557" s="89">
        <v>1.3</v>
      </c>
      <c r="D5557" s="89">
        <v>2.5</v>
      </c>
      <c r="E5557" s="96">
        <v>238</v>
      </c>
      <c r="F5557" s="89">
        <v>0</v>
      </c>
      <c r="G5557" s="89"/>
      <c r="H5557">
        <v>0.88</v>
      </c>
      <c r="I5557" t="s">
        <v>14</v>
      </c>
      <c r="J5557">
        <v>1.1000000000000001</v>
      </c>
      <c r="K5557">
        <v>1</v>
      </c>
      <c r="L5557">
        <v>2025</v>
      </c>
      <c r="M5557" t="s">
        <v>111</v>
      </c>
      <c r="N5557" s="89" cm="1">
        <f t="array" ref="N5557">IF(ISNUMBER(_34_KNMI_Stations[[#This Row],[Etmaal temperatuur °C]]),IF(_34_KNMI_Stations[[#This Row],[Etmaal temperatuur °C]]&lt;stookgrens[],stookgrens[]-_34_KNMI_Stations[[#This Row],[Etmaal temperatuur °C]],0),"")</f>
        <v>15.5</v>
      </c>
      <c r="O5557" s="89">
        <f>_34_KNMI_Stations[[#This Row],[graaddagen]]*_34_KNMI_Stations[[#This Row],[Gewogen factor]]</f>
        <v>17.05</v>
      </c>
      <c r="P5557" s="89" cm="1">
        <f t="array" ref="P5557">IF(ISNUMBER(_34_KNMI_Stations[[#This Row],[Etmaal temperatuur °C]]),IF(_34_KNMI_Stations[[#This Row],[Etmaal temperatuur °C]]&gt;stookgrens[],_34_KNMI_Stations[[#This Row],[Etmaal temperatuur °C]]-stookgrens[],0),"")</f>
        <v>0</v>
      </c>
    </row>
    <row r="5558" spans="1:16" x14ac:dyDescent="0.25">
      <c r="A5558">
        <v>278</v>
      </c>
      <c r="B5558" s="110">
        <v>45670</v>
      </c>
      <c r="C5558" s="89">
        <v>1.7</v>
      </c>
      <c r="D5558" s="89">
        <v>0.4</v>
      </c>
      <c r="E5558" s="96">
        <v>433</v>
      </c>
      <c r="F5558" s="89">
        <v>0</v>
      </c>
      <c r="G5558" s="89"/>
      <c r="H5558">
        <v>0.88</v>
      </c>
      <c r="I5558" t="s">
        <v>14</v>
      </c>
      <c r="J5558">
        <v>1.1000000000000001</v>
      </c>
      <c r="K5558">
        <v>1</v>
      </c>
      <c r="L5558">
        <v>2025</v>
      </c>
      <c r="M5558" t="s">
        <v>112</v>
      </c>
      <c r="N5558" s="89" cm="1">
        <f t="array" ref="N5558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5558" s="89">
        <f>_34_KNMI_Stations[[#This Row],[graaddagen]]*_34_KNMI_Stations[[#This Row],[Gewogen factor]]</f>
        <v>19.360000000000003</v>
      </c>
      <c r="P5558" s="89" cm="1">
        <f t="array" ref="P5558">IF(ISNUMBER(_34_KNMI_Stations[[#This Row],[Etmaal temperatuur °C]]),IF(_34_KNMI_Stations[[#This Row],[Etmaal temperatuur °C]]&gt;stookgrens[],_34_KNMI_Stations[[#This Row],[Etmaal temperatuur °C]]-stookgrens[],0),"")</f>
        <v>0</v>
      </c>
    </row>
    <row r="5559" spans="1:16" x14ac:dyDescent="0.25">
      <c r="A5559">
        <v>278</v>
      </c>
      <c r="B5559" s="110">
        <v>45671</v>
      </c>
      <c r="C5559" s="89">
        <v>3.1</v>
      </c>
      <c r="D5559" s="89">
        <v>2.2999999999999998</v>
      </c>
      <c r="E5559" s="96">
        <v>178</v>
      </c>
      <c r="F5559" s="89">
        <v>0.2</v>
      </c>
      <c r="G5559" s="89"/>
      <c r="H5559">
        <v>0.88</v>
      </c>
      <c r="I5559" t="s">
        <v>14</v>
      </c>
      <c r="J5559">
        <v>1.1000000000000001</v>
      </c>
      <c r="K5559">
        <v>1</v>
      </c>
      <c r="L5559">
        <v>2025</v>
      </c>
      <c r="M5559" t="s">
        <v>112</v>
      </c>
      <c r="N5559" s="89" cm="1">
        <f t="array" ref="N5559">IF(ISNUMBER(_34_KNMI_Stations[[#This Row],[Etmaal temperatuur °C]]),IF(_34_KNMI_Stations[[#This Row],[Etmaal temperatuur °C]]&lt;stookgrens[],stookgrens[]-_34_KNMI_Stations[[#This Row],[Etmaal temperatuur °C]],0),"")</f>
        <v>15.7</v>
      </c>
      <c r="O5559" s="89">
        <f>_34_KNMI_Stations[[#This Row],[graaddagen]]*_34_KNMI_Stations[[#This Row],[Gewogen factor]]</f>
        <v>17.27</v>
      </c>
      <c r="P5559" s="89" cm="1">
        <f t="array" ref="P5559">IF(ISNUMBER(_34_KNMI_Stations[[#This Row],[Etmaal temperatuur °C]]),IF(_34_KNMI_Stations[[#This Row],[Etmaal temperatuur °C]]&gt;stookgrens[],_34_KNMI_Stations[[#This Row],[Etmaal temperatuur °C]]-stookgrens[],0),"")</f>
        <v>0</v>
      </c>
    </row>
    <row r="5560" spans="1:16" x14ac:dyDescent="0.25">
      <c r="A5560">
        <v>278</v>
      </c>
      <c r="B5560" s="110">
        <v>45672</v>
      </c>
      <c r="C5560" s="89">
        <v>1.7</v>
      </c>
      <c r="D5560" s="89">
        <v>5.8</v>
      </c>
      <c r="E5560" s="96">
        <v>155</v>
      </c>
      <c r="F5560" s="89">
        <v>0.1</v>
      </c>
      <c r="G5560" s="89"/>
      <c r="H5560">
        <v>0.99</v>
      </c>
      <c r="I5560" t="s">
        <v>14</v>
      </c>
      <c r="J5560">
        <v>1.1000000000000001</v>
      </c>
      <c r="K5560">
        <v>1</v>
      </c>
      <c r="L5560">
        <v>2025</v>
      </c>
      <c r="M5560" t="s">
        <v>112</v>
      </c>
      <c r="N5560" s="89" cm="1">
        <f t="array" ref="N5560">IF(ISNUMBER(_34_KNMI_Stations[[#This Row],[Etmaal temperatuur °C]]),IF(_34_KNMI_Stations[[#This Row],[Etmaal temperatuur °C]]&lt;stookgrens[],stookgrens[]-_34_KNMI_Stations[[#This Row],[Etmaal temperatuur °C]],0),"")</f>
        <v>12.2</v>
      </c>
      <c r="O5560" s="89">
        <f>_34_KNMI_Stations[[#This Row],[graaddagen]]*_34_KNMI_Stations[[#This Row],[Gewogen factor]]</f>
        <v>13.42</v>
      </c>
      <c r="P5560" s="89" cm="1">
        <f t="array" ref="P5560">IF(ISNUMBER(_34_KNMI_Stations[[#This Row],[Etmaal temperatuur °C]]),IF(_34_KNMI_Stations[[#This Row],[Etmaal temperatuur °C]]&gt;stookgrens[],_34_KNMI_Stations[[#This Row],[Etmaal temperatuur °C]]-stookgrens[],0),"")</f>
        <v>0</v>
      </c>
    </row>
    <row r="5561" spans="1:16" x14ac:dyDescent="0.25">
      <c r="A5561">
        <v>278</v>
      </c>
      <c r="B5561" s="110">
        <v>45673</v>
      </c>
      <c r="C5561" s="89">
        <v>1.8</v>
      </c>
      <c r="D5561" s="89">
        <v>3.3</v>
      </c>
      <c r="E5561" s="96">
        <v>78</v>
      </c>
      <c r="F5561" s="89">
        <v>-0.1</v>
      </c>
      <c r="G5561" s="89"/>
      <c r="H5561">
        <v>0.98</v>
      </c>
      <c r="I5561" t="s">
        <v>14</v>
      </c>
      <c r="J5561">
        <v>1.1000000000000001</v>
      </c>
      <c r="K5561">
        <v>1</v>
      </c>
      <c r="L5561">
        <v>2025</v>
      </c>
      <c r="M5561" t="s">
        <v>112</v>
      </c>
      <c r="N5561" s="89" cm="1">
        <f t="array" ref="N5561">IF(ISNUMBER(_34_KNMI_Stations[[#This Row],[Etmaal temperatuur °C]]),IF(_34_KNMI_Stations[[#This Row],[Etmaal temperatuur °C]]&lt;stookgrens[],stookgrens[]-_34_KNMI_Stations[[#This Row],[Etmaal temperatuur °C]],0),"")</f>
        <v>14.7</v>
      </c>
      <c r="O5561" s="89">
        <f>_34_KNMI_Stations[[#This Row],[graaddagen]]*_34_KNMI_Stations[[#This Row],[Gewogen factor]]</f>
        <v>16.170000000000002</v>
      </c>
      <c r="P5561" s="89" cm="1">
        <f t="array" ref="P5561">IF(ISNUMBER(_34_KNMI_Stations[[#This Row],[Etmaal temperatuur °C]]),IF(_34_KNMI_Stations[[#This Row],[Etmaal temperatuur °C]]&gt;stookgrens[],_34_KNMI_Stations[[#This Row],[Etmaal temperatuur °C]]-stookgrens[],0),"")</f>
        <v>0</v>
      </c>
    </row>
    <row r="5562" spans="1:16" x14ac:dyDescent="0.25">
      <c r="A5562">
        <v>278</v>
      </c>
      <c r="B5562" s="110">
        <v>45674</v>
      </c>
      <c r="C5562" s="89">
        <v>1.7</v>
      </c>
      <c r="D5562" s="89">
        <v>-0.1</v>
      </c>
      <c r="E5562" s="96">
        <v>120</v>
      </c>
      <c r="F5562" s="89">
        <v>0</v>
      </c>
      <c r="G5562" s="89"/>
      <c r="H5562">
        <v>0.98</v>
      </c>
      <c r="I5562" t="s">
        <v>14</v>
      </c>
      <c r="J5562">
        <v>1.1000000000000001</v>
      </c>
      <c r="K5562">
        <v>1</v>
      </c>
      <c r="L5562">
        <v>2025</v>
      </c>
      <c r="M5562" t="s">
        <v>112</v>
      </c>
      <c r="N5562" s="89" cm="1">
        <f t="array" ref="N5562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5562" s="89">
        <f>_34_KNMI_Stations[[#This Row],[graaddagen]]*_34_KNMI_Stations[[#This Row],[Gewogen factor]]</f>
        <v>19.910000000000004</v>
      </c>
      <c r="P5562" s="89" cm="1">
        <f t="array" ref="P5562">IF(ISNUMBER(_34_KNMI_Stations[[#This Row],[Etmaal temperatuur °C]]),IF(_34_KNMI_Stations[[#This Row],[Etmaal temperatuur °C]]&gt;stookgrens[],_34_KNMI_Stations[[#This Row],[Etmaal temperatuur °C]]-stookgrens[],0),"")</f>
        <v>0</v>
      </c>
    </row>
    <row r="5563" spans="1:16" x14ac:dyDescent="0.25">
      <c r="A5563">
        <v>278</v>
      </c>
      <c r="B5563" s="110">
        <v>45675</v>
      </c>
      <c r="C5563" s="89">
        <v>1.8</v>
      </c>
      <c r="D5563" s="89">
        <v>-1.3</v>
      </c>
      <c r="E5563" s="96">
        <v>148</v>
      </c>
      <c r="F5563" s="89">
        <v>0</v>
      </c>
      <c r="G5563" s="89"/>
      <c r="H5563">
        <v>0.98</v>
      </c>
      <c r="I5563" t="s">
        <v>14</v>
      </c>
      <c r="J5563">
        <v>1.1000000000000001</v>
      </c>
      <c r="K5563">
        <v>1</v>
      </c>
      <c r="L5563">
        <v>2025</v>
      </c>
      <c r="M5563" t="s">
        <v>112</v>
      </c>
      <c r="N5563" s="89" cm="1">
        <f t="array" ref="N5563">IF(ISNUMBER(_34_KNMI_Stations[[#This Row],[Etmaal temperatuur °C]]),IF(_34_KNMI_Stations[[#This Row],[Etmaal temperatuur °C]]&lt;stookgrens[],stookgrens[]-_34_KNMI_Stations[[#This Row],[Etmaal temperatuur °C]],0),"")</f>
        <v>19.3</v>
      </c>
      <c r="O5563" s="89">
        <f>_34_KNMI_Stations[[#This Row],[graaddagen]]*_34_KNMI_Stations[[#This Row],[Gewogen factor]]</f>
        <v>21.230000000000004</v>
      </c>
      <c r="P5563" s="89" cm="1">
        <f t="array" ref="P5563">IF(ISNUMBER(_34_KNMI_Stations[[#This Row],[Etmaal temperatuur °C]]),IF(_34_KNMI_Stations[[#This Row],[Etmaal temperatuur °C]]&gt;stookgrens[],_34_KNMI_Stations[[#This Row],[Etmaal temperatuur °C]]-stookgrens[],0),"")</f>
        <v>0</v>
      </c>
    </row>
    <row r="5564" spans="1:16" x14ac:dyDescent="0.25">
      <c r="A5564">
        <v>278</v>
      </c>
      <c r="B5564" s="110">
        <v>45676</v>
      </c>
      <c r="C5564" s="89">
        <v>1.2</v>
      </c>
      <c r="D5564" s="89">
        <v>-1.7</v>
      </c>
      <c r="E5564" s="96">
        <v>114</v>
      </c>
      <c r="F5564" s="89">
        <v>0</v>
      </c>
      <c r="G5564" s="89"/>
      <c r="H5564">
        <v>0.98</v>
      </c>
      <c r="I5564" t="s">
        <v>14</v>
      </c>
      <c r="J5564">
        <v>1.1000000000000001</v>
      </c>
      <c r="K5564">
        <v>1</v>
      </c>
      <c r="L5564">
        <v>2025</v>
      </c>
      <c r="M5564" t="s">
        <v>112</v>
      </c>
      <c r="N5564" s="89" cm="1">
        <f t="array" ref="N5564">IF(ISNUMBER(_34_KNMI_Stations[[#This Row],[Etmaal temperatuur °C]]),IF(_34_KNMI_Stations[[#This Row],[Etmaal temperatuur °C]]&lt;stookgrens[],stookgrens[]-_34_KNMI_Stations[[#This Row],[Etmaal temperatuur °C]],0),"")</f>
        <v>19.7</v>
      </c>
      <c r="O5564" s="89">
        <f>_34_KNMI_Stations[[#This Row],[graaddagen]]*_34_KNMI_Stations[[#This Row],[Gewogen factor]]</f>
        <v>21.67</v>
      </c>
      <c r="P5564" s="89" cm="1">
        <f t="array" ref="P5564">IF(ISNUMBER(_34_KNMI_Stations[[#This Row],[Etmaal temperatuur °C]]),IF(_34_KNMI_Stations[[#This Row],[Etmaal temperatuur °C]]&gt;stookgrens[],_34_KNMI_Stations[[#This Row],[Etmaal temperatuur °C]]-stookgrens[],0),"")</f>
        <v>0</v>
      </c>
    </row>
    <row r="5565" spans="1:16" x14ac:dyDescent="0.25">
      <c r="A5565">
        <v>278</v>
      </c>
      <c r="B5565" s="110">
        <v>45677</v>
      </c>
      <c r="C5565" s="89">
        <v>1.8</v>
      </c>
      <c r="D5565" s="89">
        <v>-0.8</v>
      </c>
      <c r="E5565" s="96">
        <v>74</v>
      </c>
      <c r="F5565" s="89">
        <v>0</v>
      </c>
      <c r="G5565" s="89"/>
      <c r="H5565">
        <v>0.97</v>
      </c>
      <c r="I5565" t="s">
        <v>14</v>
      </c>
      <c r="J5565">
        <v>1.1000000000000001</v>
      </c>
      <c r="K5565">
        <v>1</v>
      </c>
      <c r="L5565">
        <v>2025</v>
      </c>
      <c r="M5565" t="s">
        <v>113</v>
      </c>
      <c r="N5565" s="89" cm="1">
        <f t="array" ref="N5565">IF(ISNUMBER(_34_KNMI_Stations[[#This Row],[Etmaal temperatuur °C]]),IF(_34_KNMI_Stations[[#This Row],[Etmaal temperatuur °C]]&lt;stookgrens[],stookgrens[]-_34_KNMI_Stations[[#This Row],[Etmaal temperatuur °C]],0),"")</f>
        <v>18.8</v>
      </c>
      <c r="O5565" s="89">
        <f>_34_KNMI_Stations[[#This Row],[graaddagen]]*_34_KNMI_Stations[[#This Row],[Gewogen factor]]</f>
        <v>20.680000000000003</v>
      </c>
      <c r="P5565" s="89" cm="1">
        <f t="array" ref="P5565">IF(ISNUMBER(_34_KNMI_Stations[[#This Row],[Etmaal temperatuur °C]]),IF(_34_KNMI_Stations[[#This Row],[Etmaal temperatuur °C]]&gt;stookgrens[],_34_KNMI_Stations[[#This Row],[Etmaal temperatuur °C]]-stookgrens[],0),"")</f>
        <v>0</v>
      </c>
    </row>
    <row r="5566" spans="1:16" x14ac:dyDescent="0.25">
      <c r="A5566">
        <v>278</v>
      </c>
      <c r="B5566" s="110">
        <v>45678</v>
      </c>
      <c r="C5566" s="89">
        <v>2.4</v>
      </c>
      <c r="D5566" s="89">
        <v>-0.6</v>
      </c>
      <c r="E5566" s="96">
        <v>139</v>
      </c>
      <c r="F5566" s="89">
        <v>0</v>
      </c>
      <c r="G5566" s="89"/>
      <c r="H5566">
        <v>0.98</v>
      </c>
      <c r="I5566" t="s">
        <v>14</v>
      </c>
      <c r="J5566">
        <v>1.1000000000000001</v>
      </c>
      <c r="K5566">
        <v>1</v>
      </c>
      <c r="L5566">
        <v>2025</v>
      </c>
      <c r="M5566" t="s">
        <v>113</v>
      </c>
      <c r="N5566" s="89" cm="1">
        <f t="array" ref="N5566">IF(ISNUMBER(_34_KNMI_Stations[[#This Row],[Etmaal temperatuur °C]]),IF(_34_KNMI_Stations[[#This Row],[Etmaal temperatuur °C]]&lt;stookgrens[],stookgrens[]-_34_KNMI_Stations[[#This Row],[Etmaal temperatuur °C]],0),"")</f>
        <v>18.600000000000001</v>
      </c>
      <c r="O5566" s="89">
        <f>_34_KNMI_Stations[[#This Row],[graaddagen]]*_34_KNMI_Stations[[#This Row],[Gewogen factor]]</f>
        <v>20.460000000000004</v>
      </c>
      <c r="P5566" s="89" cm="1">
        <f t="array" ref="P5566">IF(ISNUMBER(_34_KNMI_Stations[[#This Row],[Etmaal temperatuur °C]]),IF(_34_KNMI_Stations[[#This Row],[Etmaal temperatuur °C]]&gt;stookgrens[],_34_KNMI_Stations[[#This Row],[Etmaal temperatuur °C]]-stookgrens[],0),"")</f>
        <v>0</v>
      </c>
    </row>
    <row r="5567" spans="1:16" x14ac:dyDescent="0.25">
      <c r="A5567">
        <v>278</v>
      </c>
      <c r="B5567" s="110">
        <v>45679</v>
      </c>
      <c r="C5567" s="89">
        <v>2</v>
      </c>
      <c r="D5567" s="89">
        <v>1.7</v>
      </c>
      <c r="E5567" s="96">
        <v>247</v>
      </c>
      <c r="F5567" s="89">
        <v>6.8</v>
      </c>
      <c r="G5567" s="89"/>
      <c r="H5567">
        <v>0.92</v>
      </c>
      <c r="I5567" t="s">
        <v>14</v>
      </c>
      <c r="J5567">
        <v>1.1000000000000001</v>
      </c>
      <c r="K5567">
        <v>1</v>
      </c>
      <c r="L5567">
        <v>2025</v>
      </c>
      <c r="M5567" t="s">
        <v>113</v>
      </c>
      <c r="N5567" s="89" cm="1">
        <f t="array" ref="N5567">IF(ISNUMBER(_34_KNMI_Stations[[#This Row],[Etmaal temperatuur °C]]),IF(_34_KNMI_Stations[[#This Row],[Etmaal temperatuur °C]]&lt;stookgrens[],stookgrens[]-_34_KNMI_Stations[[#This Row],[Etmaal temperatuur °C]],0),"")</f>
        <v>16.3</v>
      </c>
      <c r="O5567" s="89">
        <f>_34_KNMI_Stations[[#This Row],[graaddagen]]*_34_KNMI_Stations[[#This Row],[Gewogen factor]]</f>
        <v>17.930000000000003</v>
      </c>
      <c r="P5567" s="89" cm="1">
        <f t="array" ref="P5567">IF(ISNUMBER(_34_KNMI_Stations[[#This Row],[Etmaal temperatuur °C]]),IF(_34_KNMI_Stations[[#This Row],[Etmaal temperatuur °C]]&gt;stookgrens[],_34_KNMI_Stations[[#This Row],[Etmaal temperatuur °C]]-stookgrens[],0),"")</f>
        <v>0</v>
      </c>
    </row>
    <row r="5568" spans="1:16" x14ac:dyDescent="0.25">
      <c r="A5568">
        <v>278</v>
      </c>
      <c r="B5568" s="110">
        <v>45680</v>
      </c>
      <c r="C5568" s="89">
        <v>4</v>
      </c>
      <c r="D5568" s="89">
        <v>4.9000000000000004</v>
      </c>
      <c r="E5568" s="96">
        <v>221</v>
      </c>
      <c r="F5568" s="89">
        <v>3.7</v>
      </c>
      <c r="G5568" s="89"/>
      <c r="H5568">
        <v>0.89</v>
      </c>
      <c r="I5568" t="s">
        <v>14</v>
      </c>
      <c r="J5568">
        <v>1.1000000000000001</v>
      </c>
      <c r="K5568">
        <v>1</v>
      </c>
      <c r="L5568">
        <v>2025</v>
      </c>
      <c r="M5568" t="s">
        <v>113</v>
      </c>
      <c r="N5568" s="89" cm="1">
        <f t="array" ref="N5568">IF(ISNUMBER(_34_KNMI_Stations[[#This Row],[Etmaal temperatuur °C]]),IF(_34_KNMI_Stations[[#This Row],[Etmaal temperatuur °C]]&lt;stookgrens[],stookgrens[]-_34_KNMI_Stations[[#This Row],[Etmaal temperatuur °C]],0),"")</f>
        <v>13.1</v>
      </c>
      <c r="O5568" s="89">
        <f>_34_KNMI_Stations[[#This Row],[graaddagen]]*_34_KNMI_Stations[[#This Row],[Gewogen factor]]</f>
        <v>14.41</v>
      </c>
      <c r="P5568" s="89" cm="1">
        <f t="array" ref="P5568">IF(ISNUMBER(_34_KNMI_Stations[[#This Row],[Etmaal temperatuur °C]]),IF(_34_KNMI_Stations[[#This Row],[Etmaal temperatuur °C]]&gt;stookgrens[],_34_KNMI_Stations[[#This Row],[Etmaal temperatuur °C]]-stookgrens[],0),"")</f>
        <v>0</v>
      </c>
    </row>
    <row r="5569" spans="1:16" x14ac:dyDescent="0.25">
      <c r="A5569">
        <v>278</v>
      </c>
      <c r="B5569" s="110">
        <v>45681</v>
      </c>
      <c r="C5569" s="89">
        <v>4.8</v>
      </c>
      <c r="D5569" s="89">
        <v>7.6</v>
      </c>
      <c r="E5569" s="96">
        <v>67</v>
      </c>
      <c r="F5569" s="89">
        <v>1.8</v>
      </c>
      <c r="G5569" s="89"/>
      <c r="H5569">
        <v>0.86</v>
      </c>
      <c r="I5569" t="s">
        <v>14</v>
      </c>
      <c r="J5569">
        <v>1.1000000000000001</v>
      </c>
      <c r="K5569">
        <v>1</v>
      </c>
      <c r="L5569">
        <v>2025</v>
      </c>
      <c r="M5569" t="s">
        <v>113</v>
      </c>
      <c r="N5569" s="89" cm="1">
        <f t="array" ref="N5569">IF(ISNUMBER(_34_KNMI_Stations[[#This Row],[Etmaal temperatuur °C]]),IF(_34_KNMI_Stations[[#This Row],[Etmaal temperatuur °C]]&lt;stookgrens[],stookgrens[]-_34_KNMI_Stations[[#This Row],[Etmaal temperatuur °C]],0),"")</f>
        <v>10.4</v>
      </c>
      <c r="O5569" s="89">
        <f>_34_KNMI_Stations[[#This Row],[graaddagen]]*_34_KNMI_Stations[[#This Row],[Gewogen factor]]</f>
        <v>11.440000000000001</v>
      </c>
      <c r="P5569" s="89" cm="1">
        <f t="array" ref="P5569">IF(ISNUMBER(_34_KNMI_Stations[[#This Row],[Etmaal temperatuur °C]]),IF(_34_KNMI_Stations[[#This Row],[Etmaal temperatuur °C]]&gt;stookgrens[],_34_KNMI_Stations[[#This Row],[Etmaal temperatuur °C]]-stookgrens[],0),"")</f>
        <v>0</v>
      </c>
    </row>
    <row r="5570" spans="1:16" x14ac:dyDescent="0.25">
      <c r="A5570">
        <v>278</v>
      </c>
      <c r="B5570" s="110">
        <v>45682</v>
      </c>
      <c r="C5570" s="89">
        <v>1.4</v>
      </c>
      <c r="D5570" s="89">
        <v>5</v>
      </c>
      <c r="E5570" s="96">
        <v>188</v>
      </c>
      <c r="F5570" s="89">
        <v>4</v>
      </c>
      <c r="G5570" s="89"/>
      <c r="H5570">
        <v>0.94</v>
      </c>
      <c r="I5570" t="s">
        <v>14</v>
      </c>
      <c r="J5570">
        <v>1.1000000000000001</v>
      </c>
      <c r="K5570">
        <v>1</v>
      </c>
      <c r="L5570">
        <v>2025</v>
      </c>
      <c r="M5570" t="s">
        <v>113</v>
      </c>
      <c r="N5570" s="89" cm="1">
        <f t="array" ref="N5570">IF(ISNUMBER(_34_KNMI_Stations[[#This Row],[Etmaal temperatuur °C]]),IF(_34_KNMI_Stations[[#This Row],[Etmaal temperatuur °C]]&lt;stookgrens[],stookgrens[]-_34_KNMI_Stations[[#This Row],[Etmaal temperatuur °C]],0),"")</f>
        <v>13</v>
      </c>
      <c r="O5570" s="89">
        <f>_34_KNMI_Stations[[#This Row],[graaddagen]]*_34_KNMI_Stations[[#This Row],[Gewogen factor]]</f>
        <v>14.3</v>
      </c>
      <c r="P5570" s="89" cm="1">
        <f t="array" ref="P5570">IF(ISNUMBER(_34_KNMI_Stations[[#This Row],[Etmaal temperatuur °C]]),IF(_34_KNMI_Stations[[#This Row],[Etmaal temperatuur °C]]&gt;stookgrens[],_34_KNMI_Stations[[#This Row],[Etmaal temperatuur °C]]-stookgrens[],0),"")</f>
        <v>0</v>
      </c>
    </row>
    <row r="5571" spans="1:16" x14ac:dyDescent="0.25">
      <c r="A5571">
        <v>278</v>
      </c>
      <c r="B5571" s="110">
        <v>45683</v>
      </c>
      <c r="C5571" s="89">
        <v>2.8</v>
      </c>
      <c r="D5571" s="89">
        <v>3.7</v>
      </c>
      <c r="E5571" s="96">
        <v>391</v>
      </c>
      <c r="F5571" s="89">
        <v>2.2999999999999998</v>
      </c>
      <c r="G5571" s="89"/>
      <c r="H5571">
        <v>0.88</v>
      </c>
      <c r="I5571" t="s">
        <v>14</v>
      </c>
      <c r="J5571">
        <v>1.1000000000000001</v>
      </c>
      <c r="K5571">
        <v>1</v>
      </c>
      <c r="L5571">
        <v>2025</v>
      </c>
      <c r="M5571" t="s">
        <v>113</v>
      </c>
      <c r="N5571" s="89" cm="1">
        <f t="array" ref="N5571">IF(ISNUMBER(_34_KNMI_Stations[[#This Row],[Etmaal temperatuur °C]]),IF(_34_KNMI_Stations[[#This Row],[Etmaal temperatuur °C]]&lt;stookgrens[],stookgrens[]-_34_KNMI_Stations[[#This Row],[Etmaal temperatuur °C]],0),"")</f>
        <v>14.3</v>
      </c>
      <c r="O5571" s="89">
        <f>_34_KNMI_Stations[[#This Row],[graaddagen]]*_34_KNMI_Stations[[#This Row],[Gewogen factor]]</f>
        <v>15.730000000000002</v>
      </c>
      <c r="P5571" s="89" cm="1">
        <f t="array" ref="P5571">IF(ISNUMBER(_34_KNMI_Stations[[#This Row],[Etmaal temperatuur °C]]),IF(_34_KNMI_Stations[[#This Row],[Etmaal temperatuur °C]]&gt;stookgrens[],_34_KNMI_Stations[[#This Row],[Etmaal temperatuur °C]]-stookgrens[],0),"")</f>
        <v>0</v>
      </c>
    </row>
    <row r="5572" spans="1:16" x14ac:dyDescent="0.25">
      <c r="A5572">
        <v>278</v>
      </c>
      <c r="B5572" s="110">
        <v>45684</v>
      </c>
      <c r="C5572" s="89">
        <v>4.7</v>
      </c>
      <c r="D5572" s="89">
        <v>9.3000000000000007</v>
      </c>
      <c r="E5572" s="96">
        <v>480</v>
      </c>
      <c r="F5572" s="89">
        <v>2.7</v>
      </c>
      <c r="G5572" s="89"/>
      <c r="H5572">
        <v>0.74</v>
      </c>
      <c r="I5572" t="s">
        <v>14</v>
      </c>
      <c r="J5572">
        <v>1.1000000000000001</v>
      </c>
      <c r="K5572">
        <v>1</v>
      </c>
      <c r="L5572">
        <v>2025</v>
      </c>
      <c r="M5572" t="s">
        <v>114</v>
      </c>
      <c r="N5572" s="89" cm="1">
        <f t="array" ref="N5572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5572" s="89">
        <f>_34_KNMI_Stations[[#This Row],[graaddagen]]*_34_KNMI_Stations[[#This Row],[Gewogen factor]]</f>
        <v>9.57</v>
      </c>
      <c r="P5572" s="89" cm="1">
        <f t="array" ref="P5572">IF(ISNUMBER(_34_KNMI_Stations[[#This Row],[Etmaal temperatuur °C]]),IF(_34_KNMI_Stations[[#This Row],[Etmaal temperatuur °C]]&gt;stookgrens[],_34_KNMI_Stations[[#This Row],[Etmaal temperatuur °C]]-stookgrens[],0),"")</f>
        <v>0</v>
      </c>
    </row>
    <row r="5573" spans="1:16" x14ac:dyDescent="0.25">
      <c r="A5573">
        <v>278</v>
      </c>
      <c r="B5573" s="110">
        <v>45685</v>
      </c>
      <c r="C5573" s="89">
        <v>4.0999999999999996</v>
      </c>
      <c r="D5573" s="89">
        <v>7.8</v>
      </c>
      <c r="E5573" s="96">
        <v>230</v>
      </c>
      <c r="F5573" s="89">
        <v>0.4</v>
      </c>
      <c r="G5573" s="89"/>
      <c r="H5573">
        <v>0.79</v>
      </c>
      <c r="I5573" t="s">
        <v>14</v>
      </c>
      <c r="J5573">
        <v>1.1000000000000001</v>
      </c>
      <c r="K5573">
        <v>1</v>
      </c>
      <c r="L5573">
        <v>2025</v>
      </c>
      <c r="M5573" t="s">
        <v>114</v>
      </c>
      <c r="N5573" s="89" cm="1">
        <f t="array" ref="N5573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5573" s="89">
        <f>_34_KNMI_Stations[[#This Row],[graaddagen]]*_34_KNMI_Stations[[#This Row],[Gewogen factor]]</f>
        <v>11.22</v>
      </c>
      <c r="P5573" s="89" cm="1">
        <f t="array" ref="P5573">IF(ISNUMBER(_34_KNMI_Stations[[#This Row],[Etmaal temperatuur °C]]),IF(_34_KNMI_Stations[[#This Row],[Etmaal temperatuur °C]]&gt;stookgrens[],_34_KNMI_Stations[[#This Row],[Etmaal temperatuur °C]]-stookgrens[],0),"")</f>
        <v>0</v>
      </c>
    </row>
    <row r="5574" spans="1:16" x14ac:dyDescent="0.25">
      <c r="A5574">
        <v>278</v>
      </c>
      <c r="B5574" s="110">
        <v>45686</v>
      </c>
      <c r="C5574" s="89">
        <v>4.5999999999999996</v>
      </c>
      <c r="D5574" s="89">
        <v>7</v>
      </c>
      <c r="E5574" s="96">
        <v>235</v>
      </c>
      <c r="F5574" s="89">
        <v>5.4</v>
      </c>
      <c r="G5574" s="89"/>
      <c r="H5574">
        <v>0.88</v>
      </c>
      <c r="I5574" t="s">
        <v>14</v>
      </c>
      <c r="J5574">
        <v>1.1000000000000001</v>
      </c>
      <c r="K5574">
        <v>1</v>
      </c>
      <c r="L5574">
        <v>2025</v>
      </c>
      <c r="M5574" t="s">
        <v>114</v>
      </c>
      <c r="N5574" s="89" cm="1">
        <f t="array" ref="N5574">IF(ISNUMBER(_34_KNMI_Stations[[#This Row],[Etmaal temperatuur °C]]),IF(_34_KNMI_Stations[[#This Row],[Etmaal temperatuur °C]]&lt;stookgrens[],stookgrens[]-_34_KNMI_Stations[[#This Row],[Etmaal temperatuur °C]],0),"")</f>
        <v>11</v>
      </c>
      <c r="O5574" s="89">
        <f>_34_KNMI_Stations[[#This Row],[graaddagen]]*_34_KNMI_Stations[[#This Row],[Gewogen factor]]</f>
        <v>12.100000000000001</v>
      </c>
      <c r="P5574" s="89" cm="1">
        <f t="array" ref="P5574">IF(ISNUMBER(_34_KNMI_Stations[[#This Row],[Etmaal temperatuur °C]]),IF(_34_KNMI_Stations[[#This Row],[Etmaal temperatuur °C]]&gt;stookgrens[],_34_KNMI_Stations[[#This Row],[Etmaal temperatuur °C]]-stookgrens[],0),"")</f>
        <v>0</v>
      </c>
    </row>
    <row r="5575" spans="1:16" x14ac:dyDescent="0.25">
      <c r="A5575">
        <v>278</v>
      </c>
      <c r="B5575" s="110">
        <v>45687</v>
      </c>
      <c r="C5575" s="89">
        <v>1.7</v>
      </c>
      <c r="D5575" s="89">
        <v>4.4000000000000004</v>
      </c>
      <c r="E5575" s="96">
        <v>135</v>
      </c>
      <c r="F5575" s="89">
        <v>2.2999999999999998</v>
      </c>
      <c r="G5575" s="89"/>
      <c r="H5575">
        <v>0.94</v>
      </c>
      <c r="I5575" t="s">
        <v>14</v>
      </c>
      <c r="J5575">
        <v>1.1000000000000001</v>
      </c>
      <c r="K5575">
        <v>1</v>
      </c>
      <c r="L5575">
        <v>2025</v>
      </c>
      <c r="M5575" t="s">
        <v>114</v>
      </c>
      <c r="N5575" s="89" cm="1">
        <f t="array" ref="N5575">IF(ISNUMBER(_34_KNMI_Stations[[#This Row],[Etmaal temperatuur °C]]),IF(_34_KNMI_Stations[[#This Row],[Etmaal temperatuur °C]]&lt;stookgrens[],stookgrens[]-_34_KNMI_Stations[[#This Row],[Etmaal temperatuur °C]],0),"")</f>
        <v>13.6</v>
      </c>
      <c r="O5575" s="89">
        <f>_34_KNMI_Stations[[#This Row],[graaddagen]]*_34_KNMI_Stations[[#This Row],[Gewogen factor]]</f>
        <v>14.96</v>
      </c>
      <c r="P5575" s="89" cm="1">
        <f t="array" ref="P5575">IF(ISNUMBER(_34_KNMI_Stations[[#This Row],[Etmaal temperatuur °C]]),IF(_34_KNMI_Stations[[#This Row],[Etmaal temperatuur °C]]&gt;stookgrens[],_34_KNMI_Stations[[#This Row],[Etmaal temperatuur °C]]-stookgrens[],0),"")</f>
        <v>0</v>
      </c>
    </row>
    <row r="5576" spans="1:16" x14ac:dyDescent="0.25">
      <c r="A5576">
        <v>278</v>
      </c>
      <c r="B5576" s="110">
        <v>45688</v>
      </c>
      <c r="C5576" s="89">
        <v>2</v>
      </c>
      <c r="D5576" s="89">
        <v>1.8</v>
      </c>
      <c r="E5576" s="96">
        <v>585</v>
      </c>
      <c r="F5576" s="89">
        <v>0</v>
      </c>
      <c r="G5576" s="89"/>
      <c r="H5576">
        <v>0.9</v>
      </c>
      <c r="I5576" t="s">
        <v>14</v>
      </c>
      <c r="J5576">
        <v>1.1000000000000001</v>
      </c>
      <c r="K5576">
        <v>1</v>
      </c>
      <c r="L5576">
        <v>2025</v>
      </c>
      <c r="M5576" t="s">
        <v>114</v>
      </c>
      <c r="N5576" s="89" cm="1">
        <f t="array" ref="N5576">IF(ISNUMBER(_34_KNMI_Stations[[#This Row],[Etmaal temperatuur °C]]),IF(_34_KNMI_Stations[[#This Row],[Etmaal temperatuur °C]]&lt;stookgrens[],stookgrens[]-_34_KNMI_Stations[[#This Row],[Etmaal temperatuur °C]],0),"")</f>
        <v>16.2</v>
      </c>
      <c r="O5576" s="89">
        <f>_34_KNMI_Stations[[#This Row],[graaddagen]]*_34_KNMI_Stations[[#This Row],[Gewogen factor]]</f>
        <v>17.82</v>
      </c>
      <c r="P5576" s="89" cm="1">
        <f t="array" ref="P5576">IF(ISNUMBER(_34_KNMI_Stations[[#This Row],[Etmaal temperatuur °C]]),IF(_34_KNMI_Stations[[#This Row],[Etmaal temperatuur °C]]&gt;stookgrens[],_34_KNMI_Stations[[#This Row],[Etmaal temperatuur °C]]-stookgrens[],0),"")</f>
        <v>0</v>
      </c>
    </row>
    <row r="5577" spans="1:16" x14ac:dyDescent="0.25">
      <c r="A5577">
        <v>278</v>
      </c>
      <c r="B5577" s="110">
        <v>45689</v>
      </c>
      <c r="C5577" s="89">
        <v>1</v>
      </c>
      <c r="D5577" s="89">
        <v>-0.4</v>
      </c>
      <c r="E5577" s="96">
        <v>674</v>
      </c>
      <c r="F5577" s="89">
        <v>0</v>
      </c>
      <c r="G5577" s="89"/>
      <c r="H5577">
        <v>0.91</v>
      </c>
      <c r="I5577" t="s">
        <v>14</v>
      </c>
      <c r="J5577">
        <v>1.1000000000000001</v>
      </c>
      <c r="K5577">
        <v>2</v>
      </c>
      <c r="L5577">
        <v>2025</v>
      </c>
      <c r="M5577" t="s">
        <v>114</v>
      </c>
      <c r="N5577" s="89" cm="1">
        <f t="array" ref="N5577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5577" s="89">
        <f>_34_KNMI_Stations[[#This Row],[graaddagen]]*_34_KNMI_Stations[[#This Row],[Gewogen factor]]</f>
        <v>20.239999999999998</v>
      </c>
      <c r="P5577" s="89" cm="1">
        <f t="array" ref="P5577">IF(ISNUMBER(_34_KNMI_Stations[[#This Row],[Etmaal temperatuur °C]]),IF(_34_KNMI_Stations[[#This Row],[Etmaal temperatuur °C]]&gt;stookgrens[],_34_KNMI_Stations[[#This Row],[Etmaal temperatuur °C]]-stookgrens[],0),"")</f>
        <v>0</v>
      </c>
    </row>
    <row r="5578" spans="1:16" x14ac:dyDescent="0.25">
      <c r="A5578">
        <v>278</v>
      </c>
      <c r="B5578" s="110">
        <v>45690</v>
      </c>
      <c r="C5578" s="89">
        <v>1</v>
      </c>
      <c r="D5578" s="89">
        <v>-1.7</v>
      </c>
      <c r="E5578" s="96">
        <v>708</v>
      </c>
      <c r="F5578" s="89">
        <v>0</v>
      </c>
      <c r="G5578" s="89"/>
      <c r="H5578">
        <v>0.9</v>
      </c>
      <c r="I5578" t="s">
        <v>14</v>
      </c>
      <c r="J5578">
        <v>1.1000000000000001</v>
      </c>
      <c r="K5578">
        <v>2</v>
      </c>
      <c r="L5578">
        <v>2025</v>
      </c>
      <c r="M5578" t="s">
        <v>114</v>
      </c>
      <c r="N5578" s="89" cm="1">
        <f t="array" ref="N5578">IF(ISNUMBER(_34_KNMI_Stations[[#This Row],[Etmaal temperatuur °C]]),IF(_34_KNMI_Stations[[#This Row],[Etmaal temperatuur °C]]&lt;stookgrens[],stookgrens[]-_34_KNMI_Stations[[#This Row],[Etmaal temperatuur °C]],0),"")</f>
        <v>19.7</v>
      </c>
      <c r="O5578" s="89">
        <f>_34_KNMI_Stations[[#This Row],[graaddagen]]*_34_KNMI_Stations[[#This Row],[Gewogen factor]]</f>
        <v>21.67</v>
      </c>
      <c r="P5578" s="89" cm="1">
        <f t="array" ref="P5578">IF(ISNUMBER(_34_KNMI_Stations[[#This Row],[Etmaal temperatuur °C]]),IF(_34_KNMI_Stations[[#This Row],[Etmaal temperatuur °C]]&gt;stookgrens[],_34_KNMI_Stations[[#This Row],[Etmaal temperatuur °C]]-stookgrens[],0),"")</f>
        <v>0</v>
      </c>
    </row>
    <row r="5579" spans="1:16" x14ac:dyDescent="0.25">
      <c r="A5579">
        <v>278</v>
      </c>
      <c r="B5579" s="110">
        <v>45691</v>
      </c>
      <c r="C5579" s="89">
        <v>1.3</v>
      </c>
      <c r="D5579" s="89">
        <v>-0.1</v>
      </c>
      <c r="E5579" s="96">
        <v>710</v>
      </c>
      <c r="F5579" s="89">
        <v>0</v>
      </c>
      <c r="G5579" s="89"/>
      <c r="H5579">
        <v>0.9</v>
      </c>
      <c r="I5579" t="s">
        <v>14</v>
      </c>
      <c r="J5579">
        <v>1.1000000000000001</v>
      </c>
      <c r="K5579">
        <v>2</v>
      </c>
      <c r="L5579">
        <v>2025</v>
      </c>
      <c r="M5579" t="s">
        <v>115</v>
      </c>
      <c r="N5579" s="89" cm="1">
        <f t="array" ref="N5579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5579" s="89">
        <f>_34_KNMI_Stations[[#This Row],[graaddagen]]*_34_KNMI_Stations[[#This Row],[Gewogen factor]]</f>
        <v>19.910000000000004</v>
      </c>
      <c r="P5579" s="89" cm="1">
        <f t="array" ref="P5579">IF(ISNUMBER(_34_KNMI_Stations[[#This Row],[Etmaal temperatuur °C]]),IF(_34_KNMI_Stations[[#This Row],[Etmaal temperatuur °C]]&gt;stookgrens[],_34_KNMI_Stations[[#This Row],[Etmaal temperatuur °C]]-stookgrens[],0),"")</f>
        <v>0</v>
      </c>
    </row>
    <row r="5580" spans="1:16" x14ac:dyDescent="0.25">
      <c r="A5580">
        <v>278</v>
      </c>
      <c r="B5580" s="110">
        <v>45692</v>
      </c>
      <c r="C5580" s="89">
        <v>3.1</v>
      </c>
      <c r="D5580" s="89">
        <v>1.6</v>
      </c>
      <c r="E5580" s="96">
        <v>216</v>
      </c>
      <c r="F5580" s="89">
        <v>0</v>
      </c>
      <c r="G5580" s="89"/>
      <c r="H5580">
        <v>0.91</v>
      </c>
      <c r="I5580" t="s">
        <v>14</v>
      </c>
      <c r="J5580">
        <v>1.1000000000000001</v>
      </c>
      <c r="K5580">
        <v>2</v>
      </c>
      <c r="L5580">
        <v>2025</v>
      </c>
      <c r="M5580" t="s">
        <v>115</v>
      </c>
      <c r="N5580" s="89" cm="1">
        <f t="array" ref="N5580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5580" s="89">
        <f>_34_KNMI_Stations[[#This Row],[graaddagen]]*_34_KNMI_Stations[[#This Row],[Gewogen factor]]</f>
        <v>18.04</v>
      </c>
      <c r="P5580" s="89" cm="1">
        <f t="array" ref="P5580">IF(ISNUMBER(_34_KNMI_Stations[[#This Row],[Etmaal temperatuur °C]]),IF(_34_KNMI_Stations[[#This Row],[Etmaal temperatuur °C]]&gt;stookgrens[],_34_KNMI_Stations[[#This Row],[Etmaal temperatuur °C]]-stookgrens[],0),"")</f>
        <v>0</v>
      </c>
    </row>
    <row r="5581" spans="1:16" x14ac:dyDescent="0.25">
      <c r="A5581">
        <v>278</v>
      </c>
      <c r="B5581" s="110">
        <v>45693</v>
      </c>
      <c r="C5581" s="89">
        <v>2.8</v>
      </c>
      <c r="D5581" s="89">
        <v>4.8</v>
      </c>
      <c r="E5581" s="96">
        <v>345</v>
      </c>
      <c r="F5581" s="89">
        <v>0</v>
      </c>
      <c r="G5581" s="89"/>
      <c r="H5581">
        <v>0.92</v>
      </c>
      <c r="I5581" t="s">
        <v>14</v>
      </c>
      <c r="J5581">
        <v>1.1000000000000001</v>
      </c>
      <c r="K5581">
        <v>2</v>
      </c>
      <c r="L5581">
        <v>2025</v>
      </c>
      <c r="M5581" t="s">
        <v>115</v>
      </c>
      <c r="N5581" s="89" cm="1">
        <f t="array" ref="N5581">IF(ISNUMBER(_34_KNMI_Stations[[#This Row],[Etmaal temperatuur °C]]),IF(_34_KNMI_Stations[[#This Row],[Etmaal temperatuur °C]]&lt;stookgrens[],stookgrens[]-_34_KNMI_Stations[[#This Row],[Etmaal temperatuur °C]],0),"")</f>
        <v>13.2</v>
      </c>
      <c r="O5581" s="89">
        <f>_34_KNMI_Stations[[#This Row],[graaddagen]]*_34_KNMI_Stations[[#This Row],[Gewogen factor]]</f>
        <v>14.52</v>
      </c>
      <c r="P5581" s="89" cm="1">
        <f t="array" ref="P5581">IF(ISNUMBER(_34_KNMI_Stations[[#This Row],[Etmaal temperatuur °C]]),IF(_34_KNMI_Stations[[#This Row],[Etmaal temperatuur °C]]&gt;stookgrens[],_34_KNMI_Stations[[#This Row],[Etmaal temperatuur °C]]-stookgrens[],0),"")</f>
        <v>0</v>
      </c>
    </row>
    <row r="5582" spans="1:16" x14ac:dyDescent="0.25">
      <c r="A5582">
        <v>278</v>
      </c>
      <c r="B5582" s="110">
        <v>45694</v>
      </c>
      <c r="C5582" s="89">
        <v>2.1</v>
      </c>
      <c r="D5582" s="89">
        <v>3.6</v>
      </c>
      <c r="E5582" s="96">
        <v>536</v>
      </c>
      <c r="F5582" s="89">
        <v>0</v>
      </c>
      <c r="G5582" s="89"/>
      <c r="H5582">
        <v>0.91</v>
      </c>
      <c r="I5582" t="s">
        <v>14</v>
      </c>
      <c r="J5582">
        <v>1.1000000000000001</v>
      </c>
      <c r="K5582">
        <v>2</v>
      </c>
      <c r="L5582">
        <v>2025</v>
      </c>
      <c r="M5582" t="s">
        <v>115</v>
      </c>
      <c r="N5582" s="89" cm="1">
        <f t="array" ref="N5582">IF(ISNUMBER(_34_KNMI_Stations[[#This Row],[Etmaal temperatuur °C]]),IF(_34_KNMI_Stations[[#This Row],[Etmaal temperatuur °C]]&lt;stookgrens[],stookgrens[]-_34_KNMI_Stations[[#This Row],[Etmaal temperatuur °C]],0),"")</f>
        <v>14.4</v>
      </c>
      <c r="O5582" s="89">
        <f>_34_KNMI_Stations[[#This Row],[graaddagen]]*_34_KNMI_Stations[[#This Row],[Gewogen factor]]</f>
        <v>15.840000000000002</v>
      </c>
      <c r="P5582" s="89" cm="1">
        <f t="array" ref="P5582">IF(ISNUMBER(_34_KNMI_Stations[[#This Row],[Etmaal temperatuur °C]]),IF(_34_KNMI_Stations[[#This Row],[Etmaal temperatuur °C]]&gt;stookgrens[],_34_KNMI_Stations[[#This Row],[Etmaal temperatuur °C]]-stookgrens[],0),"")</f>
        <v>0</v>
      </c>
    </row>
    <row r="5583" spans="1:16" x14ac:dyDescent="0.25">
      <c r="A5583">
        <v>278</v>
      </c>
      <c r="B5583" s="110">
        <v>45695</v>
      </c>
      <c r="C5583" s="89">
        <v>7.1</v>
      </c>
      <c r="D5583" s="89">
        <v>2.9</v>
      </c>
      <c r="E5583" s="96">
        <v>317</v>
      </c>
      <c r="F5583" s="89">
        <v>0</v>
      </c>
      <c r="G5583" s="89"/>
      <c r="H5583">
        <v>0.76</v>
      </c>
      <c r="I5583" t="s">
        <v>14</v>
      </c>
      <c r="J5583">
        <v>1.1000000000000001</v>
      </c>
      <c r="K5583">
        <v>2</v>
      </c>
      <c r="L5583">
        <v>2025</v>
      </c>
      <c r="M5583" t="s">
        <v>115</v>
      </c>
      <c r="N5583" s="89" cm="1">
        <f t="array" ref="N5583">IF(ISNUMBER(_34_KNMI_Stations[[#This Row],[Etmaal temperatuur °C]]),IF(_34_KNMI_Stations[[#This Row],[Etmaal temperatuur °C]]&lt;stookgrens[],stookgrens[]-_34_KNMI_Stations[[#This Row],[Etmaal temperatuur °C]],0),"")</f>
        <v>15.1</v>
      </c>
      <c r="O5583" s="89">
        <f>_34_KNMI_Stations[[#This Row],[graaddagen]]*_34_KNMI_Stations[[#This Row],[Gewogen factor]]</f>
        <v>16.61</v>
      </c>
      <c r="P5583" s="89" cm="1">
        <f t="array" ref="P5583">IF(ISNUMBER(_34_KNMI_Stations[[#This Row],[Etmaal temperatuur °C]]),IF(_34_KNMI_Stations[[#This Row],[Etmaal temperatuur °C]]&gt;stookgrens[],_34_KNMI_Stations[[#This Row],[Etmaal temperatuur °C]]-stookgrens[],0),"")</f>
        <v>0</v>
      </c>
    </row>
    <row r="5584" spans="1:16" x14ac:dyDescent="0.25">
      <c r="A5584">
        <v>278</v>
      </c>
      <c r="B5584" s="110">
        <v>45696</v>
      </c>
      <c r="C5584" s="89">
        <v>3.6</v>
      </c>
      <c r="D5584" s="89">
        <v>2.9</v>
      </c>
      <c r="E5584" s="96">
        <v>238</v>
      </c>
      <c r="F5584" s="89">
        <v>0</v>
      </c>
      <c r="G5584" s="89"/>
      <c r="H5584">
        <v>0.81</v>
      </c>
      <c r="I5584" t="s">
        <v>14</v>
      </c>
      <c r="J5584">
        <v>1.1000000000000001</v>
      </c>
      <c r="K5584">
        <v>2</v>
      </c>
      <c r="L5584">
        <v>2025</v>
      </c>
      <c r="M5584" t="s">
        <v>115</v>
      </c>
      <c r="N5584" s="89" cm="1">
        <f t="array" ref="N5584">IF(ISNUMBER(_34_KNMI_Stations[[#This Row],[Etmaal temperatuur °C]]),IF(_34_KNMI_Stations[[#This Row],[Etmaal temperatuur °C]]&lt;stookgrens[],stookgrens[]-_34_KNMI_Stations[[#This Row],[Etmaal temperatuur °C]],0),"")</f>
        <v>15.1</v>
      </c>
      <c r="O5584" s="89">
        <f>_34_KNMI_Stations[[#This Row],[graaddagen]]*_34_KNMI_Stations[[#This Row],[Gewogen factor]]</f>
        <v>16.61</v>
      </c>
      <c r="P5584" s="89" cm="1">
        <f t="array" ref="P5584">IF(ISNUMBER(_34_KNMI_Stations[[#This Row],[Etmaal temperatuur °C]]),IF(_34_KNMI_Stations[[#This Row],[Etmaal temperatuur °C]]&gt;stookgrens[],_34_KNMI_Stations[[#This Row],[Etmaal temperatuur °C]]-stookgrens[],0),"")</f>
        <v>0</v>
      </c>
    </row>
    <row r="5585" spans="1:16" x14ac:dyDescent="0.25">
      <c r="A5585">
        <v>278</v>
      </c>
      <c r="B5585" s="110">
        <v>45697</v>
      </c>
      <c r="C5585" s="89">
        <v>3.1</v>
      </c>
      <c r="D5585" s="89">
        <v>2.5</v>
      </c>
      <c r="E5585" s="96">
        <v>460</v>
      </c>
      <c r="F5585" s="89">
        <v>0</v>
      </c>
      <c r="G5585" s="89"/>
      <c r="H5585">
        <v>0.81</v>
      </c>
      <c r="I5585" t="s">
        <v>14</v>
      </c>
      <c r="J5585">
        <v>1.1000000000000001</v>
      </c>
      <c r="K5585">
        <v>2</v>
      </c>
      <c r="L5585">
        <v>2025</v>
      </c>
      <c r="M5585" t="s">
        <v>115</v>
      </c>
      <c r="N5585" s="89" cm="1">
        <f t="array" ref="N5585">IF(ISNUMBER(_34_KNMI_Stations[[#This Row],[Etmaal temperatuur °C]]),IF(_34_KNMI_Stations[[#This Row],[Etmaal temperatuur °C]]&lt;stookgrens[],stookgrens[]-_34_KNMI_Stations[[#This Row],[Etmaal temperatuur °C]],0),"")</f>
        <v>15.5</v>
      </c>
      <c r="O5585" s="89">
        <f>_34_KNMI_Stations[[#This Row],[graaddagen]]*_34_KNMI_Stations[[#This Row],[Gewogen factor]]</f>
        <v>17.05</v>
      </c>
      <c r="P5585" s="89" cm="1">
        <f t="array" ref="P5585">IF(ISNUMBER(_34_KNMI_Stations[[#This Row],[Etmaal temperatuur °C]]),IF(_34_KNMI_Stations[[#This Row],[Etmaal temperatuur °C]]&gt;stookgrens[],_34_KNMI_Stations[[#This Row],[Etmaal temperatuur °C]]-stookgrens[],0),"")</f>
        <v>0</v>
      </c>
    </row>
    <row r="5586" spans="1:16" x14ac:dyDescent="0.25">
      <c r="A5586">
        <v>278</v>
      </c>
      <c r="B5586" s="110">
        <v>45698</v>
      </c>
      <c r="C5586" s="89">
        <v>5.9</v>
      </c>
      <c r="D5586" s="89">
        <v>2</v>
      </c>
      <c r="E5586" s="96">
        <v>306</v>
      </c>
      <c r="F5586" s="89">
        <v>0</v>
      </c>
      <c r="G5586" s="89"/>
      <c r="H5586">
        <v>0.79</v>
      </c>
      <c r="I5586" t="s">
        <v>14</v>
      </c>
      <c r="J5586">
        <v>1.1000000000000001</v>
      </c>
      <c r="K5586">
        <v>2</v>
      </c>
      <c r="L5586">
        <v>2025</v>
      </c>
      <c r="M5586" t="s">
        <v>116</v>
      </c>
      <c r="N5586" s="89" cm="1">
        <f t="array" ref="N5586">IF(ISNUMBER(_34_KNMI_Stations[[#This Row],[Etmaal temperatuur °C]]),IF(_34_KNMI_Stations[[#This Row],[Etmaal temperatuur °C]]&lt;stookgrens[],stookgrens[]-_34_KNMI_Stations[[#This Row],[Etmaal temperatuur °C]],0),"")</f>
        <v>16</v>
      </c>
      <c r="O5586" s="89">
        <f>_34_KNMI_Stations[[#This Row],[graaddagen]]*_34_KNMI_Stations[[#This Row],[Gewogen factor]]</f>
        <v>17.600000000000001</v>
      </c>
      <c r="P5586" s="89" cm="1">
        <f t="array" ref="P5586">IF(ISNUMBER(_34_KNMI_Stations[[#This Row],[Etmaal temperatuur °C]]),IF(_34_KNMI_Stations[[#This Row],[Etmaal temperatuur °C]]&gt;stookgrens[],_34_KNMI_Stations[[#This Row],[Etmaal temperatuur °C]]-stookgrens[],0),"")</f>
        <v>0</v>
      </c>
    </row>
    <row r="5587" spans="1:16" x14ac:dyDescent="0.25">
      <c r="A5587">
        <v>278</v>
      </c>
      <c r="B5587" s="110">
        <v>45699</v>
      </c>
      <c r="C5587" s="89">
        <v>4.9000000000000004</v>
      </c>
      <c r="D5587" s="89">
        <v>2.2000000000000002</v>
      </c>
      <c r="E5587" s="96">
        <v>145</v>
      </c>
      <c r="F5587" s="89">
        <v>10.7</v>
      </c>
      <c r="G5587" s="89"/>
      <c r="H5587">
        <v>0.93</v>
      </c>
      <c r="I5587" t="s">
        <v>14</v>
      </c>
      <c r="J5587">
        <v>1.1000000000000001</v>
      </c>
      <c r="K5587">
        <v>2</v>
      </c>
      <c r="L5587">
        <v>2025</v>
      </c>
      <c r="M5587" t="s">
        <v>116</v>
      </c>
      <c r="N5587" s="89" cm="1">
        <f t="array" ref="N5587">IF(ISNUMBER(_34_KNMI_Stations[[#This Row],[Etmaal temperatuur °C]]),IF(_34_KNMI_Stations[[#This Row],[Etmaal temperatuur °C]]&lt;stookgrens[],stookgrens[]-_34_KNMI_Stations[[#This Row],[Etmaal temperatuur °C]],0),"")</f>
        <v>15.8</v>
      </c>
      <c r="O5587" s="89">
        <f>_34_KNMI_Stations[[#This Row],[graaddagen]]*_34_KNMI_Stations[[#This Row],[Gewogen factor]]</f>
        <v>17.380000000000003</v>
      </c>
      <c r="P5587" s="89" cm="1">
        <f t="array" ref="P5587">IF(ISNUMBER(_34_KNMI_Stations[[#This Row],[Etmaal temperatuur °C]]),IF(_34_KNMI_Stations[[#This Row],[Etmaal temperatuur °C]]&gt;stookgrens[],_34_KNMI_Stations[[#This Row],[Etmaal temperatuur °C]]-stookgrens[],0),"")</f>
        <v>0</v>
      </c>
    </row>
    <row r="5588" spans="1:16" x14ac:dyDescent="0.25">
      <c r="A5588">
        <v>278</v>
      </c>
      <c r="B5588" s="110">
        <v>45700</v>
      </c>
      <c r="C5588" s="89">
        <v>1.8</v>
      </c>
      <c r="D5588" s="89">
        <v>1.8</v>
      </c>
      <c r="E5588" s="96">
        <v>150</v>
      </c>
      <c r="F5588" s="89">
        <v>0.2</v>
      </c>
      <c r="G5588" s="89"/>
      <c r="H5588">
        <v>0.94</v>
      </c>
      <c r="I5588" t="s">
        <v>14</v>
      </c>
      <c r="J5588">
        <v>1.1000000000000001</v>
      </c>
      <c r="K5588">
        <v>2</v>
      </c>
      <c r="L5588">
        <v>2025</v>
      </c>
      <c r="M5588" t="s">
        <v>116</v>
      </c>
      <c r="N5588" s="89" cm="1">
        <f t="array" ref="N5588">IF(ISNUMBER(_34_KNMI_Stations[[#This Row],[Etmaal temperatuur °C]]),IF(_34_KNMI_Stations[[#This Row],[Etmaal temperatuur °C]]&lt;stookgrens[],stookgrens[]-_34_KNMI_Stations[[#This Row],[Etmaal temperatuur °C]],0),"")</f>
        <v>16.2</v>
      </c>
      <c r="O5588" s="89">
        <f>_34_KNMI_Stations[[#This Row],[graaddagen]]*_34_KNMI_Stations[[#This Row],[Gewogen factor]]</f>
        <v>17.82</v>
      </c>
      <c r="P5588" s="89" cm="1">
        <f t="array" ref="P5588">IF(ISNUMBER(_34_KNMI_Stations[[#This Row],[Etmaal temperatuur °C]]),IF(_34_KNMI_Stations[[#This Row],[Etmaal temperatuur °C]]&gt;stookgrens[],_34_KNMI_Stations[[#This Row],[Etmaal temperatuur °C]]-stookgrens[],0),"")</f>
        <v>0</v>
      </c>
    </row>
    <row r="5589" spans="1:16" x14ac:dyDescent="0.25">
      <c r="A5589">
        <v>278</v>
      </c>
      <c r="B5589" s="110">
        <v>45701</v>
      </c>
      <c r="C5589" s="89">
        <v>2.2000000000000002</v>
      </c>
      <c r="D5589" s="89">
        <v>-1</v>
      </c>
      <c r="E5589" s="96">
        <v>286</v>
      </c>
      <c r="F5589" s="89">
        <v>-0.1</v>
      </c>
      <c r="G5589" s="89"/>
      <c r="H5589">
        <v>0.89</v>
      </c>
      <c r="I5589" t="s">
        <v>14</v>
      </c>
      <c r="J5589">
        <v>1.1000000000000001</v>
      </c>
      <c r="K5589">
        <v>2</v>
      </c>
      <c r="L5589">
        <v>2025</v>
      </c>
      <c r="M5589" t="s">
        <v>116</v>
      </c>
      <c r="N5589" s="89" cm="1">
        <f t="array" ref="N5589">IF(ISNUMBER(_34_KNMI_Stations[[#This Row],[Etmaal temperatuur °C]]),IF(_34_KNMI_Stations[[#This Row],[Etmaal temperatuur °C]]&lt;stookgrens[],stookgrens[]-_34_KNMI_Stations[[#This Row],[Etmaal temperatuur °C]],0),"")</f>
        <v>19</v>
      </c>
      <c r="O5589" s="89">
        <f>_34_KNMI_Stations[[#This Row],[graaddagen]]*_34_KNMI_Stations[[#This Row],[Gewogen factor]]</f>
        <v>20.900000000000002</v>
      </c>
      <c r="P5589" s="89" cm="1">
        <f t="array" ref="P5589">IF(ISNUMBER(_34_KNMI_Stations[[#This Row],[Etmaal temperatuur °C]]),IF(_34_KNMI_Stations[[#This Row],[Etmaal temperatuur °C]]&gt;stookgrens[],_34_KNMI_Stations[[#This Row],[Etmaal temperatuur °C]]-stookgrens[],0),"")</f>
        <v>0</v>
      </c>
    </row>
    <row r="5590" spans="1:16" x14ac:dyDescent="0.25">
      <c r="A5590">
        <v>278</v>
      </c>
      <c r="B5590" s="110">
        <v>45702</v>
      </c>
      <c r="C5590" s="89">
        <v>1</v>
      </c>
      <c r="D5590" s="89">
        <v>0.5</v>
      </c>
      <c r="E5590" s="96">
        <v>263</v>
      </c>
      <c r="F5590" s="89">
        <v>0</v>
      </c>
      <c r="G5590" s="89"/>
      <c r="H5590">
        <v>0.88</v>
      </c>
      <c r="I5590" t="s">
        <v>14</v>
      </c>
      <c r="J5590">
        <v>1.1000000000000001</v>
      </c>
      <c r="K5590">
        <v>2</v>
      </c>
      <c r="L5590">
        <v>2025</v>
      </c>
      <c r="M5590" t="s">
        <v>116</v>
      </c>
      <c r="N5590" s="89" cm="1">
        <f t="array" ref="N5590">IF(ISNUMBER(_34_KNMI_Stations[[#This Row],[Etmaal temperatuur °C]]),IF(_34_KNMI_Stations[[#This Row],[Etmaal temperatuur °C]]&lt;stookgrens[],stookgrens[]-_34_KNMI_Stations[[#This Row],[Etmaal temperatuur °C]],0),"")</f>
        <v>17.5</v>
      </c>
      <c r="O5590" s="89">
        <f>_34_KNMI_Stations[[#This Row],[graaddagen]]*_34_KNMI_Stations[[#This Row],[Gewogen factor]]</f>
        <v>19.25</v>
      </c>
      <c r="P5590" s="89" cm="1">
        <f t="array" ref="P5590">IF(ISNUMBER(_34_KNMI_Stations[[#This Row],[Etmaal temperatuur °C]]),IF(_34_KNMI_Stations[[#This Row],[Etmaal temperatuur °C]]&gt;stookgrens[],_34_KNMI_Stations[[#This Row],[Etmaal temperatuur °C]]-stookgrens[],0),"")</f>
        <v>0</v>
      </c>
    </row>
    <row r="5591" spans="1:16" x14ac:dyDescent="0.25">
      <c r="A5591">
        <v>278</v>
      </c>
      <c r="B5591" s="110">
        <v>45703</v>
      </c>
      <c r="C5591" s="89">
        <v>1.7</v>
      </c>
      <c r="D5591" s="89">
        <v>0.8</v>
      </c>
      <c r="E5591" s="96">
        <v>464</v>
      </c>
      <c r="F5591" s="89">
        <v>0</v>
      </c>
      <c r="G5591" s="89"/>
      <c r="H5591">
        <v>0.82</v>
      </c>
      <c r="I5591" t="s">
        <v>14</v>
      </c>
      <c r="J5591">
        <v>1.1000000000000001</v>
      </c>
      <c r="K5591">
        <v>2</v>
      </c>
      <c r="L5591">
        <v>2025</v>
      </c>
      <c r="M5591" t="s">
        <v>116</v>
      </c>
      <c r="N5591" s="89" cm="1">
        <f t="array" ref="N5591">IF(ISNUMBER(_34_KNMI_Stations[[#This Row],[Etmaal temperatuur °C]]),IF(_34_KNMI_Stations[[#This Row],[Etmaal temperatuur °C]]&lt;stookgrens[],stookgrens[]-_34_KNMI_Stations[[#This Row],[Etmaal temperatuur °C]],0),"")</f>
        <v>17.2</v>
      </c>
      <c r="O5591" s="89">
        <f>_34_KNMI_Stations[[#This Row],[graaddagen]]*_34_KNMI_Stations[[#This Row],[Gewogen factor]]</f>
        <v>18.920000000000002</v>
      </c>
      <c r="P5591" s="89" cm="1">
        <f t="array" ref="P5591">IF(ISNUMBER(_34_KNMI_Stations[[#This Row],[Etmaal temperatuur °C]]),IF(_34_KNMI_Stations[[#This Row],[Etmaal temperatuur °C]]&gt;stookgrens[],_34_KNMI_Stations[[#This Row],[Etmaal temperatuur °C]]-stookgrens[],0),"")</f>
        <v>0</v>
      </c>
    </row>
    <row r="5592" spans="1:16" x14ac:dyDescent="0.25">
      <c r="A5592">
        <v>278</v>
      </c>
      <c r="B5592" s="110">
        <v>45704</v>
      </c>
      <c r="C5592" s="89">
        <v>2.5</v>
      </c>
      <c r="D5592" s="89">
        <v>-1.3</v>
      </c>
      <c r="E5592" s="96">
        <v>779</v>
      </c>
      <c r="F5592" s="89">
        <v>0</v>
      </c>
      <c r="G5592" s="89"/>
      <c r="H5592">
        <v>0.82</v>
      </c>
      <c r="I5592" t="s">
        <v>14</v>
      </c>
      <c r="J5592">
        <v>1.1000000000000001</v>
      </c>
      <c r="K5592">
        <v>2</v>
      </c>
      <c r="L5592">
        <v>2025</v>
      </c>
      <c r="M5592" t="s">
        <v>116</v>
      </c>
      <c r="N5592" s="89" cm="1">
        <f t="array" ref="N5592">IF(ISNUMBER(_34_KNMI_Stations[[#This Row],[Etmaal temperatuur °C]]),IF(_34_KNMI_Stations[[#This Row],[Etmaal temperatuur °C]]&lt;stookgrens[],stookgrens[]-_34_KNMI_Stations[[#This Row],[Etmaal temperatuur °C]],0),"")</f>
        <v>19.3</v>
      </c>
      <c r="O5592" s="89">
        <f>_34_KNMI_Stations[[#This Row],[graaddagen]]*_34_KNMI_Stations[[#This Row],[Gewogen factor]]</f>
        <v>21.230000000000004</v>
      </c>
      <c r="P5592" s="89" cm="1">
        <f t="array" ref="P5592">IF(ISNUMBER(_34_KNMI_Stations[[#This Row],[Etmaal temperatuur °C]]),IF(_34_KNMI_Stations[[#This Row],[Etmaal temperatuur °C]]&gt;stookgrens[],_34_KNMI_Stations[[#This Row],[Etmaal temperatuur °C]]-stookgrens[],0),"")</f>
        <v>0</v>
      </c>
    </row>
    <row r="5593" spans="1:16" x14ac:dyDescent="0.25">
      <c r="A5593">
        <v>278</v>
      </c>
      <c r="B5593" s="110">
        <v>45705</v>
      </c>
      <c r="C5593" s="89">
        <v>2.4</v>
      </c>
      <c r="D5593" s="89">
        <v>-2.8</v>
      </c>
      <c r="E5593" s="96">
        <v>1100</v>
      </c>
      <c r="F5593" s="89">
        <v>0</v>
      </c>
      <c r="G5593" s="89"/>
      <c r="H5593">
        <v>0.76</v>
      </c>
      <c r="I5593" t="s">
        <v>14</v>
      </c>
      <c r="J5593">
        <v>1.1000000000000001</v>
      </c>
      <c r="K5593">
        <v>2</v>
      </c>
      <c r="L5593">
        <v>2025</v>
      </c>
      <c r="M5593" t="s">
        <v>117</v>
      </c>
      <c r="N5593" s="89" cm="1">
        <f t="array" ref="N5593">IF(ISNUMBER(_34_KNMI_Stations[[#This Row],[Etmaal temperatuur °C]]),IF(_34_KNMI_Stations[[#This Row],[Etmaal temperatuur °C]]&lt;stookgrens[],stookgrens[]-_34_KNMI_Stations[[#This Row],[Etmaal temperatuur °C]],0),"")</f>
        <v>20.8</v>
      </c>
      <c r="O5593" s="89">
        <f>_34_KNMI_Stations[[#This Row],[graaddagen]]*_34_KNMI_Stations[[#This Row],[Gewogen factor]]</f>
        <v>22.880000000000003</v>
      </c>
      <c r="P5593" s="89" cm="1">
        <f t="array" ref="P5593">IF(ISNUMBER(_34_KNMI_Stations[[#This Row],[Etmaal temperatuur °C]]),IF(_34_KNMI_Stations[[#This Row],[Etmaal temperatuur °C]]&gt;stookgrens[],_34_KNMI_Stations[[#This Row],[Etmaal temperatuur °C]]-stookgrens[],0),"")</f>
        <v>0</v>
      </c>
    </row>
    <row r="5594" spans="1:16" x14ac:dyDescent="0.25">
      <c r="A5594">
        <v>278</v>
      </c>
      <c r="B5594" s="110">
        <v>45706</v>
      </c>
      <c r="C5594" s="89">
        <v>3.6</v>
      </c>
      <c r="D5594" s="89">
        <v>-2.5</v>
      </c>
      <c r="E5594" s="96">
        <v>902</v>
      </c>
      <c r="F5594" s="89">
        <v>0</v>
      </c>
      <c r="G5594" s="89"/>
      <c r="H5594">
        <v>0.67</v>
      </c>
      <c r="I5594" t="s">
        <v>14</v>
      </c>
      <c r="J5594">
        <v>1.1000000000000001</v>
      </c>
      <c r="K5594">
        <v>2</v>
      </c>
      <c r="L5594">
        <v>2025</v>
      </c>
      <c r="M5594" t="s">
        <v>117</v>
      </c>
      <c r="N5594" s="89" cm="1">
        <f t="array" ref="N5594">IF(ISNUMBER(_34_KNMI_Stations[[#This Row],[Etmaal temperatuur °C]]),IF(_34_KNMI_Stations[[#This Row],[Etmaal temperatuur °C]]&lt;stookgrens[],stookgrens[]-_34_KNMI_Stations[[#This Row],[Etmaal temperatuur °C]],0),"")</f>
        <v>20.5</v>
      </c>
      <c r="O5594" s="89">
        <f>_34_KNMI_Stations[[#This Row],[graaddagen]]*_34_KNMI_Stations[[#This Row],[Gewogen factor]]</f>
        <v>22.55</v>
      </c>
      <c r="P5594" s="89" cm="1">
        <f t="array" ref="P5594">IF(ISNUMBER(_34_KNMI_Stations[[#This Row],[Etmaal temperatuur °C]]),IF(_34_KNMI_Stations[[#This Row],[Etmaal temperatuur °C]]&gt;stookgrens[],_34_KNMI_Stations[[#This Row],[Etmaal temperatuur °C]]-stookgrens[],0),"")</f>
        <v>0</v>
      </c>
    </row>
    <row r="5595" spans="1:16" x14ac:dyDescent="0.25">
      <c r="A5595">
        <v>278</v>
      </c>
      <c r="B5595" s="110">
        <v>45707</v>
      </c>
      <c r="C5595" s="89">
        <v>4</v>
      </c>
      <c r="D5595" s="89">
        <v>0.5</v>
      </c>
      <c r="E5595" s="96">
        <v>821</v>
      </c>
      <c r="F5595" s="89">
        <v>0</v>
      </c>
      <c r="G5595" s="89"/>
      <c r="H5595">
        <v>0.52</v>
      </c>
      <c r="I5595" t="s">
        <v>14</v>
      </c>
      <c r="J5595">
        <v>1.1000000000000001</v>
      </c>
      <c r="K5595">
        <v>2</v>
      </c>
      <c r="L5595">
        <v>2025</v>
      </c>
      <c r="M5595" t="s">
        <v>117</v>
      </c>
      <c r="N5595" s="89" cm="1">
        <f t="array" ref="N5595">IF(ISNUMBER(_34_KNMI_Stations[[#This Row],[Etmaal temperatuur °C]]),IF(_34_KNMI_Stations[[#This Row],[Etmaal temperatuur °C]]&lt;stookgrens[],stookgrens[]-_34_KNMI_Stations[[#This Row],[Etmaal temperatuur °C]],0),"")</f>
        <v>17.5</v>
      </c>
      <c r="O5595" s="89">
        <f>_34_KNMI_Stations[[#This Row],[graaddagen]]*_34_KNMI_Stations[[#This Row],[Gewogen factor]]</f>
        <v>19.25</v>
      </c>
      <c r="P5595" s="89" cm="1">
        <f t="array" ref="P5595">IF(ISNUMBER(_34_KNMI_Stations[[#This Row],[Etmaal temperatuur °C]]),IF(_34_KNMI_Stations[[#This Row],[Etmaal temperatuur °C]]&gt;stookgrens[],_34_KNMI_Stations[[#This Row],[Etmaal temperatuur °C]]-stookgrens[],0),"")</f>
        <v>0</v>
      </c>
    </row>
    <row r="5596" spans="1:16" x14ac:dyDescent="0.25">
      <c r="A5596">
        <v>278</v>
      </c>
      <c r="B5596" s="110">
        <v>45708</v>
      </c>
      <c r="C5596" s="89">
        <v>2.5</v>
      </c>
      <c r="D5596" s="89">
        <v>6.2</v>
      </c>
      <c r="E5596" s="96">
        <v>398</v>
      </c>
      <c r="F5596" s="89">
        <v>0.3</v>
      </c>
      <c r="G5596" s="89"/>
      <c r="H5596">
        <v>0.77</v>
      </c>
      <c r="I5596" t="s">
        <v>14</v>
      </c>
      <c r="J5596">
        <v>1.1000000000000001</v>
      </c>
      <c r="K5596">
        <v>2</v>
      </c>
      <c r="L5596">
        <v>2025</v>
      </c>
      <c r="M5596" t="s">
        <v>117</v>
      </c>
      <c r="N5596" s="89" cm="1">
        <f t="array" ref="N5596">IF(ISNUMBER(_34_KNMI_Stations[[#This Row],[Etmaal temperatuur °C]]),IF(_34_KNMI_Stations[[#This Row],[Etmaal temperatuur °C]]&lt;stookgrens[],stookgrens[]-_34_KNMI_Stations[[#This Row],[Etmaal temperatuur °C]],0),"")</f>
        <v>11.8</v>
      </c>
      <c r="O5596" s="89">
        <f>_34_KNMI_Stations[[#This Row],[graaddagen]]*_34_KNMI_Stations[[#This Row],[Gewogen factor]]</f>
        <v>12.980000000000002</v>
      </c>
      <c r="P5596" s="89" cm="1">
        <f t="array" ref="P5596">IF(ISNUMBER(_34_KNMI_Stations[[#This Row],[Etmaal temperatuur °C]]),IF(_34_KNMI_Stations[[#This Row],[Etmaal temperatuur °C]]&gt;stookgrens[],_34_KNMI_Stations[[#This Row],[Etmaal temperatuur °C]]-stookgrens[],0),"")</f>
        <v>0</v>
      </c>
    </row>
    <row r="5597" spans="1:16" x14ac:dyDescent="0.25">
      <c r="A5597">
        <v>278</v>
      </c>
      <c r="B5597" s="110">
        <v>45709</v>
      </c>
      <c r="C5597" s="89">
        <v>3.3</v>
      </c>
      <c r="D5597" s="89">
        <v>13.2</v>
      </c>
      <c r="E5597" s="96">
        <v>828</v>
      </c>
      <c r="F5597" s="89">
        <v>0</v>
      </c>
      <c r="G5597" s="89"/>
      <c r="H5597">
        <v>0.73</v>
      </c>
      <c r="I5597" t="s">
        <v>14</v>
      </c>
      <c r="J5597">
        <v>1.1000000000000001</v>
      </c>
      <c r="K5597">
        <v>2</v>
      </c>
      <c r="L5597">
        <v>2025</v>
      </c>
      <c r="M5597" t="s">
        <v>117</v>
      </c>
      <c r="N5597" s="89" cm="1">
        <f t="array" ref="N5597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5597" s="89">
        <f>_34_KNMI_Stations[[#This Row],[graaddagen]]*_34_KNMI_Stations[[#This Row],[Gewogen factor]]</f>
        <v>5.2800000000000011</v>
      </c>
      <c r="P5597" s="89" cm="1">
        <f t="array" ref="P5597">IF(ISNUMBER(_34_KNMI_Stations[[#This Row],[Etmaal temperatuur °C]]),IF(_34_KNMI_Stations[[#This Row],[Etmaal temperatuur °C]]&gt;stookgrens[],_34_KNMI_Stations[[#This Row],[Etmaal temperatuur °C]]-stookgrens[],0),"")</f>
        <v>0</v>
      </c>
    </row>
    <row r="5598" spans="1:16" x14ac:dyDescent="0.25">
      <c r="A5598">
        <v>278</v>
      </c>
      <c r="B5598" s="110">
        <v>45710</v>
      </c>
      <c r="C5598" s="89">
        <v>3.2</v>
      </c>
      <c r="D5598" s="89">
        <v>10.5</v>
      </c>
      <c r="E5598" s="96">
        <v>245</v>
      </c>
      <c r="F5598" s="89">
        <v>1.6</v>
      </c>
      <c r="G5598" s="89"/>
      <c r="H5598">
        <v>0.87</v>
      </c>
      <c r="I5598" t="s">
        <v>14</v>
      </c>
      <c r="J5598">
        <v>1.1000000000000001</v>
      </c>
      <c r="K5598">
        <v>2</v>
      </c>
      <c r="L5598">
        <v>2025</v>
      </c>
      <c r="M5598" t="s">
        <v>117</v>
      </c>
      <c r="N5598" s="89" cm="1">
        <f t="array" ref="N5598">IF(ISNUMBER(_34_KNMI_Stations[[#This Row],[Etmaal temperatuur °C]]),IF(_34_KNMI_Stations[[#This Row],[Etmaal temperatuur °C]]&lt;stookgrens[],stookgrens[]-_34_KNMI_Stations[[#This Row],[Etmaal temperatuur °C]],0),"")</f>
        <v>7.5</v>
      </c>
      <c r="O5598" s="89">
        <f>_34_KNMI_Stations[[#This Row],[graaddagen]]*_34_KNMI_Stations[[#This Row],[Gewogen factor]]</f>
        <v>8.25</v>
      </c>
      <c r="P5598" s="89" cm="1">
        <f t="array" ref="P5598">IF(ISNUMBER(_34_KNMI_Stations[[#This Row],[Etmaal temperatuur °C]]),IF(_34_KNMI_Stations[[#This Row],[Etmaal temperatuur °C]]&gt;stookgrens[],_34_KNMI_Stations[[#This Row],[Etmaal temperatuur °C]]-stookgrens[],0),"")</f>
        <v>0</v>
      </c>
    </row>
    <row r="5599" spans="1:16" x14ac:dyDescent="0.25">
      <c r="A5599">
        <v>278</v>
      </c>
      <c r="B5599" s="110">
        <v>45711</v>
      </c>
      <c r="C5599" s="89">
        <v>3.5</v>
      </c>
      <c r="D5599" s="89">
        <v>10.5</v>
      </c>
      <c r="E5599" s="96">
        <v>754</v>
      </c>
      <c r="F5599" s="89">
        <v>0</v>
      </c>
      <c r="G5599" s="89"/>
      <c r="H5599">
        <v>0.78</v>
      </c>
      <c r="I5599" t="s">
        <v>14</v>
      </c>
      <c r="J5599">
        <v>1.1000000000000001</v>
      </c>
      <c r="K5599">
        <v>2</v>
      </c>
      <c r="L5599">
        <v>2025</v>
      </c>
      <c r="M5599" t="s">
        <v>117</v>
      </c>
      <c r="N5599" s="89" cm="1">
        <f t="array" ref="N5599">IF(ISNUMBER(_34_KNMI_Stations[[#This Row],[Etmaal temperatuur °C]]),IF(_34_KNMI_Stations[[#This Row],[Etmaal temperatuur °C]]&lt;stookgrens[],stookgrens[]-_34_KNMI_Stations[[#This Row],[Etmaal temperatuur °C]],0),"")</f>
        <v>7.5</v>
      </c>
      <c r="O5599" s="89">
        <f>_34_KNMI_Stations[[#This Row],[graaddagen]]*_34_KNMI_Stations[[#This Row],[Gewogen factor]]</f>
        <v>8.25</v>
      </c>
      <c r="P5599" s="89" cm="1">
        <f t="array" ref="P5599">IF(ISNUMBER(_34_KNMI_Stations[[#This Row],[Etmaal temperatuur °C]]),IF(_34_KNMI_Stations[[#This Row],[Etmaal temperatuur °C]]&gt;stookgrens[],_34_KNMI_Stations[[#This Row],[Etmaal temperatuur °C]]-stookgrens[],0),"")</f>
        <v>0</v>
      </c>
    </row>
    <row r="5600" spans="1:16" x14ac:dyDescent="0.25">
      <c r="A5600">
        <v>278</v>
      </c>
      <c r="B5600" s="110">
        <v>45712</v>
      </c>
      <c r="C5600" s="89">
        <v>4.4000000000000004</v>
      </c>
      <c r="D5600" s="89">
        <v>10.8</v>
      </c>
      <c r="E5600" s="96">
        <v>215</v>
      </c>
      <c r="F5600" s="89">
        <v>1.5</v>
      </c>
      <c r="G5600" s="89"/>
      <c r="H5600">
        <v>0.8</v>
      </c>
      <c r="I5600" t="s">
        <v>14</v>
      </c>
      <c r="J5600">
        <v>1.1000000000000001</v>
      </c>
      <c r="K5600">
        <v>2</v>
      </c>
      <c r="L5600">
        <v>2025</v>
      </c>
      <c r="M5600" t="s">
        <v>118</v>
      </c>
      <c r="N5600" s="89" cm="1">
        <f t="array" ref="N5600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5600" s="89">
        <f>_34_KNMI_Stations[[#This Row],[graaddagen]]*_34_KNMI_Stations[[#This Row],[Gewogen factor]]</f>
        <v>7.92</v>
      </c>
      <c r="P5600" s="89" cm="1">
        <f t="array" ref="P5600">IF(ISNUMBER(_34_KNMI_Stations[[#This Row],[Etmaal temperatuur °C]]),IF(_34_KNMI_Stations[[#This Row],[Etmaal temperatuur °C]]&gt;stookgrens[],_34_KNMI_Stations[[#This Row],[Etmaal temperatuur °C]]-stookgrens[],0),"")</f>
        <v>0</v>
      </c>
    </row>
    <row r="5601" spans="1:16" x14ac:dyDescent="0.25">
      <c r="A5601">
        <v>278</v>
      </c>
      <c r="B5601" s="110">
        <v>45713</v>
      </c>
      <c r="C5601" s="89">
        <v>2.2999999999999998</v>
      </c>
      <c r="D5601" s="89">
        <v>8.9</v>
      </c>
      <c r="E5601" s="96">
        <v>534</v>
      </c>
      <c r="F5601" s="89">
        <v>0.1</v>
      </c>
      <c r="G5601" s="89"/>
      <c r="H5601">
        <v>0.86</v>
      </c>
      <c r="I5601" t="s">
        <v>14</v>
      </c>
      <c r="J5601">
        <v>1.1000000000000001</v>
      </c>
      <c r="K5601">
        <v>2</v>
      </c>
      <c r="L5601">
        <v>2025</v>
      </c>
      <c r="M5601" t="s">
        <v>118</v>
      </c>
      <c r="N5601" s="89" cm="1">
        <f t="array" ref="N5601">IF(ISNUMBER(_34_KNMI_Stations[[#This Row],[Etmaal temperatuur °C]]),IF(_34_KNMI_Stations[[#This Row],[Etmaal temperatuur °C]]&lt;stookgrens[],stookgrens[]-_34_KNMI_Stations[[#This Row],[Etmaal temperatuur °C]],0),"")</f>
        <v>9.1</v>
      </c>
      <c r="O5601" s="89">
        <f>_34_KNMI_Stations[[#This Row],[graaddagen]]*_34_KNMI_Stations[[#This Row],[Gewogen factor]]</f>
        <v>10.01</v>
      </c>
      <c r="P5601" s="89" cm="1">
        <f t="array" ref="P5601">IF(ISNUMBER(_34_KNMI_Stations[[#This Row],[Etmaal temperatuur °C]]),IF(_34_KNMI_Stations[[#This Row],[Etmaal temperatuur °C]]&gt;stookgrens[],_34_KNMI_Stations[[#This Row],[Etmaal temperatuur °C]]-stookgrens[],0),"")</f>
        <v>0</v>
      </c>
    </row>
    <row r="5602" spans="1:16" x14ac:dyDescent="0.25">
      <c r="A5602">
        <v>278</v>
      </c>
      <c r="B5602" s="110">
        <v>45714</v>
      </c>
      <c r="C5602" s="89">
        <v>2.5</v>
      </c>
      <c r="D5602" s="89">
        <v>7.3</v>
      </c>
      <c r="E5602" s="96">
        <v>962</v>
      </c>
      <c r="F5602" s="89">
        <v>2.7</v>
      </c>
      <c r="G5602" s="89"/>
      <c r="H5602">
        <v>0.8</v>
      </c>
      <c r="I5602" t="s">
        <v>14</v>
      </c>
      <c r="J5602">
        <v>1.1000000000000001</v>
      </c>
      <c r="K5602">
        <v>2</v>
      </c>
      <c r="L5602">
        <v>2025</v>
      </c>
      <c r="M5602" t="s">
        <v>118</v>
      </c>
      <c r="N5602" s="89" cm="1">
        <f t="array" ref="N5602">IF(ISNUMBER(_34_KNMI_Stations[[#This Row],[Etmaal temperatuur °C]]),IF(_34_KNMI_Stations[[#This Row],[Etmaal temperatuur °C]]&lt;stookgrens[],stookgrens[]-_34_KNMI_Stations[[#This Row],[Etmaal temperatuur °C]],0),"")</f>
        <v>10.7</v>
      </c>
      <c r="O5602" s="89">
        <f>_34_KNMI_Stations[[#This Row],[graaddagen]]*_34_KNMI_Stations[[#This Row],[Gewogen factor]]</f>
        <v>11.77</v>
      </c>
      <c r="P5602" s="89" cm="1">
        <f t="array" ref="P5602">IF(ISNUMBER(_34_KNMI_Stations[[#This Row],[Etmaal temperatuur °C]]),IF(_34_KNMI_Stations[[#This Row],[Etmaal temperatuur °C]]&gt;stookgrens[],_34_KNMI_Stations[[#This Row],[Etmaal temperatuur °C]]-stookgrens[],0),"")</f>
        <v>0</v>
      </c>
    </row>
    <row r="5603" spans="1:16" x14ac:dyDescent="0.25">
      <c r="A5603">
        <v>278</v>
      </c>
      <c r="B5603" s="110">
        <v>45715</v>
      </c>
      <c r="C5603" s="89">
        <v>2.6</v>
      </c>
      <c r="D5603" s="89">
        <v>5.2</v>
      </c>
      <c r="E5603" s="96">
        <v>520</v>
      </c>
      <c r="F5603" s="89">
        <v>7.2</v>
      </c>
      <c r="G5603" s="89"/>
      <c r="H5603">
        <v>0.92</v>
      </c>
      <c r="I5603" t="s">
        <v>14</v>
      </c>
      <c r="J5603">
        <v>1.1000000000000001</v>
      </c>
      <c r="K5603">
        <v>2</v>
      </c>
      <c r="L5603">
        <v>2025</v>
      </c>
      <c r="M5603" t="s">
        <v>118</v>
      </c>
      <c r="N5603" s="89" cm="1">
        <f t="array" ref="N5603">IF(ISNUMBER(_34_KNMI_Stations[[#This Row],[Etmaal temperatuur °C]]),IF(_34_KNMI_Stations[[#This Row],[Etmaal temperatuur °C]]&lt;stookgrens[],stookgrens[]-_34_KNMI_Stations[[#This Row],[Etmaal temperatuur °C]],0),"")</f>
        <v>12.8</v>
      </c>
      <c r="O5603" s="89">
        <f>_34_KNMI_Stations[[#This Row],[graaddagen]]*_34_KNMI_Stations[[#This Row],[Gewogen factor]]</f>
        <v>14.080000000000002</v>
      </c>
      <c r="P5603" s="89" cm="1">
        <f t="array" ref="P5603">IF(ISNUMBER(_34_KNMI_Stations[[#This Row],[Etmaal temperatuur °C]]),IF(_34_KNMI_Stations[[#This Row],[Etmaal temperatuur °C]]&gt;stookgrens[],_34_KNMI_Stations[[#This Row],[Etmaal temperatuur °C]]-stookgrens[],0),"")</f>
        <v>0</v>
      </c>
    </row>
    <row r="5604" spans="1:16" x14ac:dyDescent="0.25">
      <c r="A5604">
        <v>278</v>
      </c>
      <c r="B5604" s="110">
        <v>45716</v>
      </c>
      <c r="C5604" s="89">
        <v>2</v>
      </c>
      <c r="D5604" s="89">
        <v>4.4000000000000004</v>
      </c>
      <c r="E5604" s="96">
        <v>579</v>
      </c>
      <c r="F5604" s="89">
        <v>0.1</v>
      </c>
      <c r="G5604" s="89"/>
      <c r="H5604">
        <v>0.87</v>
      </c>
      <c r="I5604" t="s">
        <v>14</v>
      </c>
      <c r="J5604">
        <v>1.1000000000000001</v>
      </c>
      <c r="K5604">
        <v>2</v>
      </c>
      <c r="L5604">
        <v>2025</v>
      </c>
      <c r="M5604" t="s">
        <v>118</v>
      </c>
      <c r="N5604" s="89" cm="1">
        <f t="array" ref="N5604">IF(ISNUMBER(_34_KNMI_Stations[[#This Row],[Etmaal temperatuur °C]]),IF(_34_KNMI_Stations[[#This Row],[Etmaal temperatuur °C]]&lt;stookgrens[],stookgrens[]-_34_KNMI_Stations[[#This Row],[Etmaal temperatuur °C]],0),"")</f>
        <v>13.6</v>
      </c>
      <c r="O5604" s="89">
        <f>_34_KNMI_Stations[[#This Row],[graaddagen]]*_34_KNMI_Stations[[#This Row],[Gewogen factor]]</f>
        <v>14.96</v>
      </c>
      <c r="P5604" s="89" cm="1">
        <f t="array" ref="P5604">IF(ISNUMBER(_34_KNMI_Stations[[#This Row],[Etmaal temperatuur °C]]),IF(_34_KNMI_Stations[[#This Row],[Etmaal temperatuur °C]]&gt;stookgrens[],_34_KNMI_Stations[[#This Row],[Etmaal temperatuur °C]]-stookgrens[],0),"")</f>
        <v>0</v>
      </c>
    </row>
    <row r="5605" spans="1:16" x14ac:dyDescent="0.25">
      <c r="A5605">
        <v>278</v>
      </c>
      <c r="B5605" s="110">
        <v>45717</v>
      </c>
      <c r="C5605" s="89">
        <v>1</v>
      </c>
      <c r="D5605" s="89">
        <v>2.5</v>
      </c>
      <c r="E5605" s="96">
        <v>472</v>
      </c>
      <c r="F5605" s="89">
        <v>0</v>
      </c>
      <c r="G5605" s="89"/>
      <c r="H5605">
        <v>0.92</v>
      </c>
      <c r="I5605" t="s">
        <v>14</v>
      </c>
      <c r="J5605">
        <v>1</v>
      </c>
      <c r="K5605">
        <v>3</v>
      </c>
      <c r="L5605">
        <v>2025</v>
      </c>
      <c r="M5605" t="s">
        <v>118</v>
      </c>
      <c r="N5605" s="89" cm="1">
        <f t="array" ref="N5605">IF(ISNUMBER(_34_KNMI_Stations[[#This Row],[Etmaal temperatuur °C]]),IF(_34_KNMI_Stations[[#This Row],[Etmaal temperatuur °C]]&lt;stookgrens[],stookgrens[]-_34_KNMI_Stations[[#This Row],[Etmaal temperatuur °C]],0),"")</f>
        <v>15.5</v>
      </c>
      <c r="O5605" s="89">
        <f>_34_KNMI_Stations[[#This Row],[graaddagen]]*_34_KNMI_Stations[[#This Row],[Gewogen factor]]</f>
        <v>15.5</v>
      </c>
      <c r="P5605" s="89" cm="1">
        <f t="array" ref="P5605">IF(ISNUMBER(_34_KNMI_Stations[[#This Row],[Etmaal temperatuur °C]]),IF(_34_KNMI_Stations[[#This Row],[Etmaal temperatuur °C]]&gt;stookgrens[],_34_KNMI_Stations[[#This Row],[Etmaal temperatuur °C]]-stookgrens[],0),"")</f>
        <v>0</v>
      </c>
    </row>
    <row r="5606" spans="1:16" x14ac:dyDescent="0.25">
      <c r="A5606">
        <v>278</v>
      </c>
      <c r="B5606" s="110">
        <v>45718</v>
      </c>
      <c r="C5606" s="89">
        <v>0.7</v>
      </c>
      <c r="D5606" s="89">
        <v>0.7</v>
      </c>
      <c r="E5606" s="96">
        <v>1022</v>
      </c>
      <c r="F5606" s="89">
        <v>0</v>
      </c>
      <c r="G5606" s="89"/>
      <c r="H5606">
        <v>0.89</v>
      </c>
      <c r="I5606" t="s">
        <v>14</v>
      </c>
      <c r="J5606">
        <v>1</v>
      </c>
      <c r="K5606">
        <v>3</v>
      </c>
      <c r="L5606">
        <v>2025</v>
      </c>
      <c r="M5606" t="s">
        <v>118</v>
      </c>
      <c r="N5606" s="89" cm="1">
        <f t="array" ref="N5606">IF(ISNUMBER(_34_KNMI_Stations[[#This Row],[Etmaal temperatuur °C]]),IF(_34_KNMI_Stations[[#This Row],[Etmaal temperatuur °C]]&lt;stookgrens[],stookgrens[]-_34_KNMI_Stations[[#This Row],[Etmaal temperatuur °C]],0),"")</f>
        <v>17.3</v>
      </c>
      <c r="O5606" s="89">
        <f>_34_KNMI_Stations[[#This Row],[graaddagen]]*_34_KNMI_Stations[[#This Row],[Gewogen factor]]</f>
        <v>17.3</v>
      </c>
      <c r="P5606" s="89" cm="1">
        <f t="array" ref="P5606">IF(ISNUMBER(_34_KNMI_Stations[[#This Row],[Etmaal temperatuur °C]]),IF(_34_KNMI_Stations[[#This Row],[Etmaal temperatuur °C]]&gt;stookgrens[],_34_KNMI_Stations[[#This Row],[Etmaal temperatuur °C]]-stookgrens[],0),"")</f>
        <v>0</v>
      </c>
    </row>
    <row r="5607" spans="1:16" x14ac:dyDescent="0.25">
      <c r="A5607">
        <v>278</v>
      </c>
      <c r="B5607" s="110">
        <v>45719</v>
      </c>
      <c r="C5607" s="89"/>
      <c r="D5607" s="89">
        <v>2</v>
      </c>
      <c r="E5607" s="96">
        <v>1279</v>
      </c>
      <c r="F5607" s="89">
        <v>0</v>
      </c>
      <c r="G5607" s="89"/>
      <c r="H5607">
        <v>0.81</v>
      </c>
      <c r="I5607" t="s">
        <v>14</v>
      </c>
      <c r="J5607">
        <v>1</v>
      </c>
      <c r="K5607">
        <v>3</v>
      </c>
      <c r="L5607">
        <v>2025</v>
      </c>
      <c r="M5607" t="s">
        <v>119</v>
      </c>
      <c r="N5607" s="89" cm="1">
        <f t="array" ref="N5607">IF(ISNUMBER(_34_KNMI_Stations[[#This Row],[Etmaal temperatuur °C]]),IF(_34_KNMI_Stations[[#This Row],[Etmaal temperatuur °C]]&lt;stookgrens[],stookgrens[]-_34_KNMI_Stations[[#This Row],[Etmaal temperatuur °C]],0),"")</f>
        <v>16</v>
      </c>
      <c r="O5607" s="89">
        <f>_34_KNMI_Stations[[#This Row],[graaddagen]]*_34_KNMI_Stations[[#This Row],[Gewogen factor]]</f>
        <v>16</v>
      </c>
      <c r="P5607" s="89" cm="1">
        <f t="array" ref="P5607">IF(ISNUMBER(_34_KNMI_Stations[[#This Row],[Etmaal temperatuur °C]]),IF(_34_KNMI_Stations[[#This Row],[Etmaal temperatuur °C]]&gt;stookgrens[],_34_KNMI_Stations[[#This Row],[Etmaal temperatuur °C]]-stookgrens[],0),"")</f>
        <v>0</v>
      </c>
    </row>
    <row r="5608" spans="1:16" x14ac:dyDescent="0.25">
      <c r="A5608">
        <v>278</v>
      </c>
      <c r="B5608" s="110">
        <v>45720</v>
      </c>
      <c r="C5608" s="89"/>
      <c r="D5608" s="89">
        <v>3.2</v>
      </c>
      <c r="E5608" s="96">
        <v>1222</v>
      </c>
      <c r="F5608" s="89">
        <v>0</v>
      </c>
      <c r="G5608" s="89"/>
      <c r="H5608">
        <v>0.83</v>
      </c>
      <c r="I5608" t="s">
        <v>14</v>
      </c>
      <c r="J5608">
        <v>1</v>
      </c>
      <c r="K5608">
        <v>3</v>
      </c>
      <c r="L5608">
        <v>2025</v>
      </c>
      <c r="M5608" t="s">
        <v>119</v>
      </c>
      <c r="N5608" s="89" cm="1">
        <f t="array" ref="N5608">IF(ISNUMBER(_34_KNMI_Stations[[#This Row],[Etmaal temperatuur °C]]),IF(_34_KNMI_Stations[[#This Row],[Etmaal temperatuur °C]]&lt;stookgrens[],stookgrens[]-_34_KNMI_Stations[[#This Row],[Etmaal temperatuur °C]],0),"")</f>
        <v>14.8</v>
      </c>
      <c r="O5608" s="89">
        <f>_34_KNMI_Stations[[#This Row],[graaddagen]]*_34_KNMI_Stations[[#This Row],[Gewogen factor]]</f>
        <v>14.8</v>
      </c>
      <c r="P5608" s="89" cm="1">
        <f t="array" ref="P5608">IF(ISNUMBER(_34_KNMI_Stations[[#This Row],[Etmaal temperatuur °C]]),IF(_34_KNMI_Stations[[#This Row],[Etmaal temperatuur °C]]&gt;stookgrens[],_34_KNMI_Stations[[#This Row],[Etmaal temperatuur °C]]-stookgrens[],0),"")</f>
        <v>0</v>
      </c>
    </row>
    <row r="5609" spans="1:16" x14ac:dyDescent="0.25">
      <c r="A5609">
        <v>278</v>
      </c>
      <c r="B5609" s="110">
        <v>45721</v>
      </c>
      <c r="C5609" s="89">
        <v>2.2999999999999998</v>
      </c>
      <c r="D5609" s="89">
        <v>6.6</v>
      </c>
      <c r="E5609" s="96">
        <v>1279</v>
      </c>
      <c r="F5609" s="89">
        <v>0</v>
      </c>
      <c r="G5609" s="89"/>
      <c r="H5609">
        <v>0.67</v>
      </c>
      <c r="I5609" t="s">
        <v>14</v>
      </c>
      <c r="J5609">
        <v>1</v>
      </c>
      <c r="K5609">
        <v>3</v>
      </c>
      <c r="L5609">
        <v>2025</v>
      </c>
      <c r="M5609" t="s">
        <v>119</v>
      </c>
      <c r="N5609" s="89" cm="1">
        <f t="array" ref="N5609">IF(ISNUMBER(_34_KNMI_Stations[[#This Row],[Etmaal temperatuur °C]]),IF(_34_KNMI_Stations[[#This Row],[Etmaal temperatuur °C]]&lt;stookgrens[],stookgrens[]-_34_KNMI_Stations[[#This Row],[Etmaal temperatuur °C]],0),"")</f>
        <v>11.4</v>
      </c>
      <c r="O5609" s="89">
        <f>_34_KNMI_Stations[[#This Row],[graaddagen]]*_34_KNMI_Stations[[#This Row],[Gewogen factor]]</f>
        <v>11.4</v>
      </c>
      <c r="P5609" s="89" cm="1">
        <f t="array" ref="P5609">IF(ISNUMBER(_34_KNMI_Stations[[#This Row],[Etmaal temperatuur °C]]),IF(_34_KNMI_Stations[[#This Row],[Etmaal temperatuur °C]]&gt;stookgrens[],_34_KNMI_Stations[[#This Row],[Etmaal temperatuur °C]]-stookgrens[],0),"")</f>
        <v>0</v>
      </c>
    </row>
    <row r="5610" spans="1:16" x14ac:dyDescent="0.25">
      <c r="A5610">
        <v>278</v>
      </c>
      <c r="B5610" s="110">
        <v>45722</v>
      </c>
      <c r="C5610" s="89">
        <v>1.9</v>
      </c>
      <c r="D5610" s="89">
        <v>8.1999999999999993</v>
      </c>
      <c r="E5610" s="96">
        <v>1193</v>
      </c>
      <c r="F5610" s="89">
        <v>0</v>
      </c>
      <c r="G5610" s="89"/>
      <c r="H5610">
        <v>0.66</v>
      </c>
      <c r="I5610" t="s">
        <v>14</v>
      </c>
      <c r="J5610">
        <v>1</v>
      </c>
      <c r="K5610">
        <v>3</v>
      </c>
      <c r="L5610">
        <v>2025</v>
      </c>
      <c r="M5610" t="s">
        <v>119</v>
      </c>
      <c r="N5610" s="89" cm="1">
        <f t="array" ref="N5610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5610" s="89">
        <f>_34_KNMI_Stations[[#This Row],[graaddagen]]*_34_KNMI_Stations[[#This Row],[Gewogen factor]]</f>
        <v>9.8000000000000007</v>
      </c>
      <c r="P5610" s="89" cm="1">
        <f t="array" ref="P5610">IF(ISNUMBER(_34_KNMI_Stations[[#This Row],[Etmaal temperatuur °C]]),IF(_34_KNMI_Stations[[#This Row],[Etmaal temperatuur °C]]&gt;stookgrens[],_34_KNMI_Stations[[#This Row],[Etmaal temperatuur °C]]-stookgrens[],0),"")</f>
        <v>0</v>
      </c>
    </row>
    <row r="5611" spans="1:16" x14ac:dyDescent="0.25">
      <c r="A5611">
        <v>278</v>
      </c>
      <c r="B5611" s="110">
        <v>45723</v>
      </c>
      <c r="C5611" s="89">
        <v>2.2999999999999998</v>
      </c>
      <c r="D5611" s="89">
        <v>9.8000000000000007</v>
      </c>
      <c r="E5611" s="96">
        <v>1252</v>
      </c>
      <c r="F5611" s="89">
        <v>0</v>
      </c>
      <c r="G5611" s="89"/>
      <c r="H5611">
        <v>0.65</v>
      </c>
      <c r="I5611" t="s">
        <v>14</v>
      </c>
      <c r="J5611">
        <v>1</v>
      </c>
      <c r="K5611">
        <v>3</v>
      </c>
      <c r="L5611">
        <v>2025</v>
      </c>
      <c r="M5611" t="s">
        <v>119</v>
      </c>
      <c r="N5611" s="89" cm="1">
        <f t="array" ref="N5611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5611" s="89">
        <f>_34_KNMI_Stations[[#This Row],[graaddagen]]*_34_KNMI_Stations[[#This Row],[Gewogen factor]]</f>
        <v>8.1999999999999993</v>
      </c>
      <c r="P5611" s="89" cm="1">
        <f t="array" ref="P5611">IF(ISNUMBER(_34_KNMI_Stations[[#This Row],[Etmaal temperatuur °C]]),IF(_34_KNMI_Stations[[#This Row],[Etmaal temperatuur °C]]&gt;stookgrens[],_34_KNMI_Stations[[#This Row],[Etmaal temperatuur °C]]-stookgrens[],0),"")</f>
        <v>0</v>
      </c>
    </row>
    <row r="5612" spans="1:16" x14ac:dyDescent="0.25">
      <c r="A5612">
        <v>278</v>
      </c>
      <c r="B5612" s="110">
        <v>45724</v>
      </c>
      <c r="C5612" s="89">
        <v>2.5</v>
      </c>
      <c r="D5612" s="89">
        <v>9.5</v>
      </c>
      <c r="E5612" s="96">
        <v>1314</v>
      </c>
      <c r="F5612" s="89">
        <v>0</v>
      </c>
      <c r="G5612" s="89"/>
      <c r="H5612">
        <v>0.66</v>
      </c>
      <c r="I5612" t="s">
        <v>14</v>
      </c>
      <c r="J5612">
        <v>1</v>
      </c>
      <c r="K5612">
        <v>3</v>
      </c>
      <c r="L5612">
        <v>2025</v>
      </c>
      <c r="M5612" t="s">
        <v>119</v>
      </c>
      <c r="N5612" s="89" cm="1">
        <f t="array" ref="N5612">IF(ISNUMBER(_34_KNMI_Stations[[#This Row],[Etmaal temperatuur °C]]),IF(_34_KNMI_Stations[[#This Row],[Etmaal temperatuur °C]]&lt;stookgrens[],stookgrens[]-_34_KNMI_Stations[[#This Row],[Etmaal temperatuur °C]],0),"")</f>
        <v>8.5</v>
      </c>
      <c r="O5612" s="89">
        <f>_34_KNMI_Stations[[#This Row],[graaddagen]]*_34_KNMI_Stations[[#This Row],[Gewogen factor]]</f>
        <v>8.5</v>
      </c>
      <c r="P5612" s="89" cm="1">
        <f t="array" ref="P5612">IF(ISNUMBER(_34_KNMI_Stations[[#This Row],[Etmaal temperatuur °C]]),IF(_34_KNMI_Stations[[#This Row],[Etmaal temperatuur °C]]&gt;stookgrens[],_34_KNMI_Stations[[#This Row],[Etmaal temperatuur °C]]-stookgrens[],0),"")</f>
        <v>0</v>
      </c>
    </row>
    <row r="5613" spans="1:16" x14ac:dyDescent="0.25">
      <c r="A5613">
        <v>278</v>
      </c>
      <c r="B5613" s="110">
        <v>45725</v>
      </c>
      <c r="C5613" s="89">
        <v>1.9</v>
      </c>
      <c r="D5613" s="89">
        <v>8.1999999999999993</v>
      </c>
      <c r="E5613" s="96">
        <v>1301</v>
      </c>
      <c r="F5613" s="89">
        <v>0</v>
      </c>
      <c r="G5613" s="89"/>
      <c r="H5613">
        <v>0.7</v>
      </c>
      <c r="I5613" t="s">
        <v>14</v>
      </c>
      <c r="J5613">
        <v>1</v>
      </c>
      <c r="K5613">
        <v>3</v>
      </c>
      <c r="L5613">
        <v>2025</v>
      </c>
      <c r="M5613" t="s">
        <v>119</v>
      </c>
      <c r="N5613" s="89" cm="1">
        <f t="array" ref="N5613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5613" s="89">
        <f>_34_KNMI_Stations[[#This Row],[graaddagen]]*_34_KNMI_Stations[[#This Row],[Gewogen factor]]</f>
        <v>9.8000000000000007</v>
      </c>
      <c r="P5613" s="89" cm="1">
        <f t="array" ref="P5613">IF(ISNUMBER(_34_KNMI_Stations[[#This Row],[Etmaal temperatuur °C]]),IF(_34_KNMI_Stations[[#This Row],[Etmaal temperatuur °C]]&gt;stookgrens[],_34_KNMI_Stations[[#This Row],[Etmaal temperatuur °C]]-stookgrens[],0),"")</f>
        <v>0</v>
      </c>
    </row>
    <row r="5614" spans="1:16" x14ac:dyDescent="0.25">
      <c r="A5614">
        <v>278</v>
      </c>
      <c r="B5614" s="110">
        <v>45726</v>
      </c>
      <c r="C5614" s="89">
        <v>1.3</v>
      </c>
      <c r="D5614" s="89">
        <v>7.5</v>
      </c>
      <c r="E5614" s="96">
        <v>1315</v>
      </c>
      <c r="F5614" s="89">
        <v>0</v>
      </c>
      <c r="G5614" s="89"/>
      <c r="H5614">
        <v>0.72</v>
      </c>
      <c r="I5614" t="s">
        <v>14</v>
      </c>
      <c r="J5614">
        <v>1</v>
      </c>
      <c r="K5614">
        <v>3</v>
      </c>
      <c r="L5614">
        <v>2025</v>
      </c>
      <c r="M5614" t="s">
        <v>120</v>
      </c>
      <c r="N5614" s="89" cm="1">
        <f t="array" ref="N5614">IF(ISNUMBER(_34_KNMI_Stations[[#This Row],[Etmaal temperatuur °C]]),IF(_34_KNMI_Stations[[#This Row],[Etmaal temperatuur °C]]&lt;stookgrens[],stookgrens[]-_34_KNMI_Stations[[#This Row],[Etmaal temperatuur °C]],0),"")</f>
        <v>10.5</v>
      </c>
      <c r="O5614" s="89">
        <f>_34_KNMI_Stations[[#This Row],[graaddagen]]*_34_KNMI_Stations[[#This Row],[Gewogen factor]]</f>
        <v>10.5</v>
      </c>
      <c r="P5614" s="89" cm="1">
        <f t="array" ref="P5614">IF(ISNUMBER(_34_KNMI_Stations[[#This Row],[Etmaal temperatuur °C]]),IF(_34_KNMI_Stations[[#This Row],[Etmaal temperatuur °C]]&gt;stookgrens[],_34_KNMI_Stations[[#This Row],[Etmaal temperatuur °C]]-stookgrens[],0),"")</f>
        <v>0</v>
      </c>
    </row>
    <row r="5615" spans="1:16" x14ac:dyDescent="0.25">
      <c r="A5615">
        <v>278</v>
      </c>
      <c r="B5615" s="110">
        <v>45727</v>
      </c>
      <c r="C5615" s="89">
        <v>2.8</v>
      </c>
      <c r="D5615" s="89">
        <v>5.2</v>
      </c>
      <c r="E5615" s="96">
        <v>596</v>
      </c>
      <c r="F5615" s="89">
        <v>0.2</v>
      </c>
      <c r="G5615" s="89"/>
      <c r="H5615">
        <v>0.84</v>
      </c>
      <c r="I5615" t="s">
        <v>14</v>
      </c>
      <c r="J5615">
        <v>1</v>
      </c>
      <c r="K5615">
        <v>3</v>
      </c>
      <c r="L5615">
        <v>2025</v>
      </c>
      <c r="M5615" t="s">
        <v>120</v>
      </c>
      <c r="N5615" s="89" cm="1">
        <f t="array" ref="N5615">IF(ISNUMBER(_34_KNMI_Stations[[#This Row],[Etmaal temperatuur °C]]),IF(_34_KNMI_Stations[[#This Row],[Etmaal temperatuur °C]]&lt;stookgrens[],stookgrens[]-_34_KNMI_Stations[[#This Row],[Etmaal temperatuur °C]],0),"")</f>
        <v>12.8</v>
      </c>
      <c r="O5615" s="89">
        <f>_34_KNMI_Stations[[#This Row],[graaddagen]]*_34_KNMI_Stations[[#This Row],[Gewogen factor]]</f>
        <v>12.8</v>
      </c>
      <c r="P5615" s="89" cm="1">
        <f t="array" ref="P5615">IF(ISNUMBER(_34_KNMI_Stations[[#This Row],[Etmaal temperatuur °C]]),IF(_34_KNMI_Stations[[#This Row],[Etmaal temperatuur °C]]&gt;stookgrens[],_34_KNMI_Stations[[#This Row],[Etmaal temperatuur °C]]-stookgrens[],0),"")</f>
        <v>0</v>
      </c>
    </row>
    <row r="5616" spans="1:16" x14ac:dyDescent="0.25">
      <c r="A5616">
        <v>278</v>
      </c>
      <c r="B5616" s="110">
        <v>45728</v>
      </c>
      <c r="C5616" s="89">
        <v>2.1</v>
      </c>
      <c r="D5616" s="89">
        <v>3.4</v>
      </c>
      <c r="E5616" s="96">
        <v>986</v>
      </c>
      <c r="F5616" s="89">
        <v>1</v>
      </c>
      <c r="G5616" s="89"/>
      <c r="H5616">
        <v>0.85</v>
      </c>
      <c r="I5616" t="s">
        <v>14</v>
      </c>
      <c r="J5616">
        <v>1</v>
      </c>
      <c r="K5616">
        <v>3</v>
      </c>
      <c r="L5616">
        <v>2025</v>
      </c>
      <c r="M5616" t="s">
        <v>120</v>
      </c>
      <c r="N5616" s="89" cm="1">
        <f t="array" ref="N5616">IF(ISNUMBER(_34_KNMI_Stations[[#This Row],[Etmaal temperatuur °C]]),IF(_34_KNMI_Stations[[#This Row],[Etmaal temperatuur °C]]&lt;stookgrens[],stookgrens[]-_34_KNMI_Stations[[#This Row],[Etmaal temperatuur °C]],0),"")</f>
        <v>14.6</v>
      </c>
      <c r="O5616" s="89">
        <f>_34_KNMI_Stations[[#This Row],[graaddagen]]*_34_KNMI_Stations[[#This Row],[Gewogen factor]]</f>
        <v>14.6</v>
      </c>
      <c r="P5616" s="89" cm="1">
        <f t="array" ref="P5616">IF(ISNUMBER(_34_KNMI_Stations[[#This Row],[Etmaal temperatuur °C]]),IF(_34_KNMI_Stations[[#This Row],[Etmaal temperatuur °C]]&gt;stookgrens[],_34_KNMI_Stations[[#This Row],[Etmaal temperatuur °C]]-stookgrens[],0),"")</f>
        <v>0</v>
      </c>
    </row>
    <row r="5617" spans="1:16" x14ac:dyDescent="0.25">
      <c r="A5617">
        <v>278</v>
      </c>
      <c r="B5617" s="110">
        <v>45729</v>
      </c>
      <c r="C5617" s="89">
        <v>1.3</v>
      </c>
      <c r="D5617" s="89">
        <v>2</v>
      </c>
      <c r="E5617" s="96">
        <v>533</v>
      </c>
      <c r="F5617" s="89">
        <v>0.2</v>
      </c>
      <c r="G5617" s="89"/>
      <c r="H5617">
        <v>0.86</v>
      </c>
      <c r="I5617" t="s">
        <v>14</v>
      </c>
      <c r="J5617">
        <v>1</v>
      </c>
      <c r="K5617">
        <v>3</v>
      </c>
      <c r="L5617">
        <v>2025</v>
      </c>
      <c r="M5617" t="s">
        <v>120</v>
      </c>
      <c r="N5617" s="89" cm="1">
        <f t="array" ref="N5617">IF(ISNUMBER(_34_KNMI_Stations[[#This Row],[Etmaal temperatuur °C]]),IF(_34_KNMI_Stations[[#This Row],[Etmaal temperatuur °C]]&lt;stookgrens[],stookgrens[]-_34_KNMI_Stations[[#This Row],[Etmaal temperatuur °C]],0),"")</f>
        <v>16</v>
      </c>
      <c r="O5617" s="89">
        <f>_34_KNMI_Stations[[#This Row],[graaddagen]]*_34_KNMI_Stations[[#This Row],[Gewogen factor]]</f>
        <v>16</v>
      </c>
      <c r="P5617" s="89" cm="1">
        <f t="array" ref="P5617">IF(ISNUMBER(_34_KNMI_Stations[[#This Row],[Etmaal temperatuur °C]]),IF(_34_KNMI_Stations[[#This Row],[Etmaal temperatuur °C]]&gt;stookgrens[],_34_KNMI_Stations[[#This Row],[Etmaal temperatuur °C]]-stookgrens[],0),"")</f>
        <v>0</v>
      </c>
    </row>
    <row r="5618" spans="1:16" x14ac:dyDescent="0.25">
      <c r="A5618">
        <v>278</v>
      </c>
      <c r="B5618" s="110">
        <v>45730</v>
      </c>
      <c r="C5618" s="89">
        <v>1.9</v>
      </c>
      <c r="D5618" s="89">
        <v>1.7</v>
      </c>
      <c r="E5618" s="96">
        <v>867</v>
      </c>
      <c r="F5618" s="89">
        <v>0</v>
      </c>
      <c r="G5618" s="89"/>
      <c r="H5618">
        <v>0.77</v>
      </c>
      <c r="I5618" t="s">
        <v>14</v>
      </c>
      <c r="J5618">
        <v>1</v>
      </c>
      <c r="K5618">
        <v>3</v>
      </c>
      <c r="L5618">
        <v>2025</v>
      </c>
      <c r="M5618" t="s">
        <v>120</v>
      </c>
      <c r="N5618" s="89" cm="1">
        <f t="array" ref="N5618">IF(ISNUMBER(_34_KNMI_Stations[[#This Row],[Etmaal temperatuur °C]]),IF(_34_KNMI_Stations[[#This Row],[Etmaal temperatuur °C]]&lt;stookgrens[],stookgrens[]-_34_KNMI_Stations[[#This Row],[Etmaal temperatuur °C]],0),"")</f>
        <v>16.3</v>
      </c>
      <c r="O5618" s="89">
        <f>_34_KNMI_Stations[[#This Row],[graaddagen]]*_34_KNMI_Stations[[#This Row],[Gewogen factor]]</f>
        <v>16.3</v>
      </c>
      <c r="P5618" s="89" cm="1">
        <f t="array" ref="P5618">IF(ISNUMBER(_34_KNMI_Stations[[#This Row],[Etmaal temperatuur °C]]),IF(_34_KNMI_Stations[[#This Row],[Etmaal temperatuur °C]]&gt;stookgrens[],_34_KNMI_Stations[[#This Row],[Etmaal temperatuur °C]]-stookgrens[],0),"")</f>
        <v>0</v>
      </c>
    </row>
    <row r="5619" spans="1:16" x14ac:dyDescent="0.25">
      <c r="A5619">
        <v>278</v>
      </c>
      <c r="B5619" s="110">
        <v>45731</v>
      </c>
      <c r="C5619" s="89">
        <v>2.9</v>
      </c>
      <c r="D5619" s="89">
        <v>2.9</v>
      </c>
      <c r="E5619" s="96">
        <v>1145</v>
      </c>
      <c r="F5619" s="89">
        <v>0</v>
      </c>
      <c r="G5619" s="89"/>
      <c r="H5619">
        <v>0.72</v>
      </c>
      <c r="I5619" t="s">
        <v>14</v>
      </c>
      <c r="J5619">
        <v>1</v>
      </c>
      <c r="K5619">
        <v>3</v>
      </c>
      <c r="L5619">
        <v>2025</v>
      </c>
      <c r="M5619" t="s">
        <v>120</v>
      </c>
      <c r="N5619" s="89" cm="1">
        <f t="array" ref="N5619">IF(ISNUMBER(_34_KNMI_Stations[[#This Row],[Etmaal temperatuur °C]]),IF(_34_KNMI_Stations[[#This Row],[Etmaal temperatuur °C]]&lt;stookgrens[],stookgrens[]-_34_KNMI_Stations[[#This Row],[Etmaal temperatuur °C]],0),"")</f>
        <v>15.1</v>
      </c>
      <c r="O5619" s="89">
        <f>_34_KNMI_Stations[[#This Row],[graaddagen]]*_34_KNMI_Stations[[#This Row],[Gewogen factor]]</f>
        <v>15.1</v>
      </c>
      <c r="P5619" s="89" cm="1">
        <f t="array" ref="P5619">IF(ISNUMBER(_34_KNMI_Stations[[#This Row],[Etmaal temperatuur °C]]),IF(_34_KNMI_Stations[[#This Row],[Etmaal temperatuur °C]]&gt;stookgrens[],_34_KNMI_Stations[[#This Row],[Etmaal temperatuur °C]]-stookgrens[],0),"")</f>
        <v>0</v>
      </c>
    </row>
    <row r="5620" spans="1:16" x14ac:dyDescent="0.25">
      <c r="A5620">
        <v>278</v>
      </c>
      <c r="B5620" s="110">
        <v>45732</v>
      </c>
      <c r="C5620" s="89">
        <v>1.9</v>
      </c>
      <c r="D5620" s="89">
        <v>3.9</v>
      </c>
      <c r="E5620" s="96">
        <v>1394</v>
      </c>
      <c r="F5620" s="89">
        <v>0</v>
      </c>
      <c r="G5620" s="89"/>
      <c r="H5620">
        <v>0.76</v>
      </c>
      <c r="I5620" t="s">
        <v>14</v>
      </c>
      <c r="J5620">
        <v>1</v>
      </c>
      <c r="K5620">
        <v>3</v>
      </c>
      <c r="L5620">
        <v>2025</v>
      </c>
      <c r="M5620" t="s">
        <v>120</v>
      </c>
      <c r="N5620" s="89" cm="1">
        <f t="array" ref="N5620">IF(ISNUMBER(_34_KNMI_Stations[[#This Row],[Etmaal temperatuur °C]]),IF(_34_KNMI_Stations[[#This Row],[Etmaal temperatuur °C]]&lt;stookgrens[],stookgrens[]-_34_KNMI_Stations[[#This Row],[Etmaal temperatuur °C]],0),"")</f>
        <v>14.1</v>
      </c>
      <c r="O5620" s="89">
        <f>_34_KNMI_Stations[[#This Row],[graaddagen]]*_34_KNMI_Stations[[#This Row],[Gewogen factor]]</f>
        <v>14.1</v>
      </c>
      <c r="P5620" s="89" cm="1">
        <f t="array" ref="P5620">IF(ISNUMBER(_34_KNMI_Stations[[#This Row],[Etmaal temperatuur °C]]),IF(_34_KNMI_Stations[[#This Row],[Etmaal temperatuur °C]]&gt;stookgrens[],_34_KNMI_Stations[[#This Row],[Etmaal temperatuur °C]]-stookgrens[],0),"")</f>
        <v>0</v>
      </c>
    </row>
    <row r="5621" spans="1:16" x14ac:dyDescent="0.25">
      <c r="A5621">
        <v>278</v>
      </c>
      <c r="B5621" s="110">
        <v>45733</v>
      </c>
      <c r="C5621" s="89">
        <v>3.3</v>
      </c>
      <c r="D5621" s="89">
        <v>3.6</v>
      </c>
      <c r="E5621" s="96">
        <v>1628</v>
      </c>
      <c r="F5621" s="89">
        <v>0</v>
      </c>
      <c r="G5621" s="89"/>
      <c r="H5621">
        <v>0.61</v>
      </c>
      <c r="I5621" t="s">
        <v>14</v>
      </c>
      <c r="J5621">
        <v>1</v>
      </c>
      <c r="K5621">
        <v>3</v>
      </c>
      <c r="L5621">
        <v>2025</v>
      </c>
      <c r="M5621" t="s">
        <v>121</v>
      </c>
      <c r="N5621" s="89" cm="1">
        <f t="array" ref="N5621">IF(ISNUMBER(_34_KNMI_Stations[[#This Row],[Etmaal temperatuur °C]]),IF(_34_KNMI_Stations[[#This Row],[Etmaal temperatuur °C]]&lt;stookgrens[],stookgrens[]-_34_KNMI_Stations[[#This Row],[Etmaal temperatuur °C]],0),"")</f>
        <v>14.4</v>
      </c>
      <c r="O5621" s="89">
        <f>_34_KNMI_Stations[[#This Row],[graaddagen]]*_34_KNMI_Stations[[#This Row],[Gewogen factor]]</f>
        <v>14.4</v>
      </c>
      <c r="P5621" s="89" cm="1">
        <f t="array" ref="P5621">IF(ISNUMBER(_34_KNMI_Stations[[#This Row],[Etmaal temperatuur °C]]),IF(_34_KNMI_Stations[[#This Row],[Etmaal temperatuur °C]]&gt;stookgrens[],_34_KNMI_Stations[[#This Row],[Etmaal temperatuur °C]]-stookgrens[],0),"")</f>
        <v>0</v>
      </c>
    </row>
    <row r="5622" spans="1:16" x14ac:dyDescent="0.25">
      <c r="A5622">
        <v>278</v>
      </c>
      <c r="B5622" s="110">
        <v>45734</v>
      </c>
      <c r="C5622" s="89">
        <v>3</v>
      </c>
      <c r="D5622" s="89">
        <v>2.8</v>
      </c>
      <c r="E5622" s="96">
        <v>1657</v>
      </c>
      <c r="F5622" s="89">
        <v>0</v>
      </c>
      <c r="G5622" s="89"/>
      <c r="H5622">
        <v>0.52</v>
      </c>
      <c r="I5622" t="s">
        <v>14</v>
      </c>
      <c r="J5622">
        <v>1</v>
      </c>
      <c r="K5622">
        <v>3</v>
      </c>
      <c r="L5622">
        <v>2025</v>
      </c>
      <c r="M5622" t="s">
        <v>121</v>
      </c>
      <c r="N5622" s="89" cm="1">
        <f t="array" ref="N5622">IF(ISNUMBER(_34_KNMI_Stations[[#This Row],[Etmaal temperatuur °C]]),IF(_34_KNMI_Stations[[#This Row],[Etmaal temperatuur °C]]&lt;stookgrens[],stookgrens[]-_34_KNMI_Stations[[#This Row],[Etmaal temperatuur °C]],0),"")</f>
        <v>15.2</v>
      </c>
      <c r="O5622" s="89">
        <f>_34_KNMI_Stations[[#This Row],[graaddagen]]*_34_KNMI_Stations[[#This Row],[Gewogen factor]]</f>
        <v>15.2</v>
      </c>
      <c r="P5622" s="89" cm="1">
        <f t="array" ref="P5622">IF(ISNUMBER(_34_KNMI_Stations[[#This Row],[Etmaal temperatuur °C]]),IF(_34_KNMI_Stations[[#This Row],[Etmaal temperatuur °C]]&gt;stookgrens[],_34_KNMI_Stations[[#This Row],[Etmaal temperatuur °C]]-stookgrens[],0),"")</f>
        <v>0</v>
      </c>
    </row>
    <row r="5623" spans="1:16" x14ac:dyDescent="0.25">
      <c r="A5623">
        <v>278</v>
      </c>
      <c r="B5623" s="110">
        <v>45735</v>
      </c>
      <c r="C5623" s="89">
        <v>2.1</v>
      </c>
      <c r="D5623" s="89">
        <v>5.8</v>
      </c>
      <c r="E5623" s="96">
        <v>1632</v>
      </c>
      <c r="F5623" s="89">
        <v>0</v>
      </c>
      <c r="G5623" s="89"/>
      <c r="H5623">
        <v>0.57999999999999996</v>
      </c>
      <c r="I5623" t="s">
        <v>14</v>
      </c>
      <c r="J5623">
        <v>1</v>
      </c>
      <c r="K5623">
        <v>3</v>
      </c>
      <c r="L5623">
        <v>2025</v>
      </c>
      <c r="M5623" t="s">
        <v>121</v>
      </c>
      <c r="N5623" s="89" cm="1">
        <f t="array" ref="N5623">IF(ISNUMBER(_34_KNMI_Stations[[#This Row],[Etmaal temperatuur °C]]),IF(_34_KNMI_Stations[[#This Row],[Etmaal temperatuur °C]]&lt;stookgrens[],stookgrens[]-_34_KNMI_Stations[[#This Row],[Etmaal temperatuur °C]],0),"")</f>
        <v>12.2</v>
      </c>
      <c r="O5623" s="89">
        <f>_34_KNMI_Stations[[#This Row],[graaddagen]]*_34_KNMI_Stations[[#This Row],[Gewogen factor]]</f>
        <v>12.2</v>
      </c>
      <c r="P5623" s="89" cm="1">
        <f t="array" ref="P5623">IF(ISNUMBER(_34_KNMI_Stations[[#This Row],[Etmaal temperatuur °C]]),IF(_34_KNMI_Stations[[#This Row],[Etmaal temperatuur °C]]&gt;stookgrens[],_34_KNMI_Stations[[#This Row],[Etmaal temperatuur °C]]-stookgrens[],0),"")</f>
        <v>0</v>
      </c>
    </row>
    <row r="5624" spans="1:16" x14ac:dyDescent="0.25">
      <c r="A5624">
        <v>278</v>
      </c>
      <c r="B5624" s="110">
        <v>45736</v>
      </c>
      <c r="C5624" s="89">
        <v>1.6</v>
      </c>
      <c r="D5624" s="89">
        <v>10.199999999999999</v>
      </c>
      <c r="E5624" s="96">
        <v>1545</v>
      </c>
      <c r="F5624" s="89">
        <v>0</v>
      </c>
      <c r="G5624" s="89"/>
      <c r="H5624">
        <v>0.61</v>
      </c>
      <c r="I5624" t="s">
        <v>14</v>
      </c>
      <c r="J5624">
        <v>1</v>
      </c>
      <c r="K5624">
        <v>3</v>
      </c>
      <c r="L5624">
        <v>2025</v>
      </c>
      <c r="M5624" t="s">
        <v>121</v>
      </c>
      <c r="N5624" s="89" cm="1">
        <f t="array" ref="N5624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5624" s="89">
        <f>_34_KNMI_Stations[[#This Row],[graaddagen]]*_34_KNMI_Stations[[#This Row],[Gewogen factor]]</f>
        <v>7.8000000000000007</v>
      </c>
      <c r="P5624" s="89" cm="1">
        <f t="array" ref="P5624">IF(ISNUMBER(_34_KNMI_Stations[[#This Row],[Etmaal temperatuur °C]]),IF(_34_KNMI_Stations[[#This Row],[Etmaal temperatuur °C]]&gt;stookgrens[],_34_KNMI_Stations[[#This Row],[Etmaal temperatuur °C]]-stookgrens[],0),"")</f>
        <v>0</v>
      </c>
    </row>
    <row r="5625" spans="1:16" x14ac:dyDescent="0.25">
      <c r="A5625">
        <v>278</v>
      </c>
      <c r="B5625" s="110">
        <v>45737</v>
      </c>
      <c r="C5625" s="89">
        <v>4.0999999999999996</v>
      </c>
      <c r="D5625" s="89">
        <v>12.7</v>
      </c>
      <c r="E5625" s="96">
        <v>1560</v>
      </c>
      <c r="F5625" s="89">
        <v>0</v>
      </c>
      <c r="G5625" s="89"/>
      <c r="H5625">
        <v>0.6</v>
      </c>
      <c r="I5625" t="s">
        <v>14</v>
      </c>
      <c r="J5625">
        <v>1</v>
      </c>
      <c r="K5625">
        <v>3</v>
      </c>
      <c r="L5625">
        <v>2025</v>
      </c>
      <c r="M5625" t="s">
        <v>121</v>
      </c>
      <c r="N5625" s="89" cm="1">
        <f t="array" ref="N5625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5625" s="89">
        <f>_34_KNMI_Stations[[#This Row],[graaddagen]]*_34_KNMI_Stations[[#This Row],[Gewogen factor]]</f>
        <v>5.3000000000000007</v>
      </c>
      <c r="P5625" s="89" cm="1">
        <f t="array" ref="P5625">IF(ISNUMBER(_34_KNMI_Stations[[#This Row],[Etmaal temperatuur °C]]),IF(_34_KNMI_Stations[[#This Row],[Etmaal temperatuur °C]]&gt;stookgrens[],_34_KNMI_Stations[[#This Row],[Etmaal temperatuur °C]]-stookgrens[],0),"")</f>
        <v>0</v>
      </c>
    </row>
    <row r="5626" spans="1:16" x14ac:dyDescent="0.25">
      <c r="A5626">
        <v>278</v>
      </c>
      <c r="B5626" s="110">
        <v>45738</v>
      </c>
      <c r="C5626" s="89">
        <v>5.3</v>
      </c>
      <c r="D5626" s="89">
        <v>13.1</v>
      </c>
      <c r="E5626" s="96">
        <v>1391</v>
      </c>
      <c r="F5626" s="89">
        <v>2.8</v>
      </c>
      <c r="G5626" s="89"/>
      <c r="H5626">
        <v>0.54</v>
      </c>
      <c r="I5626" t="s">
        <v>14</v>
      </c>
      <c r="J5626">
        <v>1</v>
      </c>
      <c r="K5626">
        <v>3</v>
      </c>
      <c r="L5626">
        <v>2025</v>
      </c>
      <c r="M5626" t="s">
        <v>121</v>
      </c>
      <c r="N5626" s="89" cm="1">
        <f t="array" ref="N5626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5626" s="89">
        <f>_34_KNMI_Stations[[#This Row],[graaddagen]]*_34_KNMI_Stations[[#This Row],[Gewogen factor]]</f>
        <v>4.9000000000000004</v>
      </c>
      <c r="P5626" s="89" cm="1">
        <f t="array" ref="P5626">IF(ISNUMBER(_34_KNMI_Stations[[#This Row],[Etmaal temperatuur °C]]),IF(_34_KNMI_Stations[[#This Row],[Etmaal temperatuur °C]]&gt;stookgrens[],_34_KNMI_Stations[[#This Row],[Etmaal temperatuur °C]]-stookgrens[],0),"")</f>
        <v>0</v>
      </c>
    </row>
    <row r="5627" spans="1:16" x14ac:dyDescent="0.25">
      <c r="A5627">
        <v>278</v>
      </c>
      <c r="B5627" s="110">
        <v>45739</v>
      </c>
      <c r="C5627" s="89">
        <v>2.5</v>
      </c>
      <c r="D5627" s="89">
        <v>11</v>
      </c>
      <c r="E5627" s="96">
        <v>740</v>
      </c>
      <c r="F5627" s="89">
        <v>14.9</v>
      </c>
      <c r="G5627" s="89"/>
      <c r="H5627">
        <v>0.8</v>
      </c>
      <c r="I5627" t="s">
        <v>14</v>
      </c>
      <c r="J5627">
        <v>1</v>
      </c>
      <c r="K5627">
        <v>3</v>
      </c>
      <c r="L5627">
        <v>2025</v>
      </c>
      <c r="M5627" t="s">
        <v>121</v>
      </c>
      <c r="N5627" s="89" cm="1">
        <f t="array" ref="N5627">IF(ISNUMBER(_34_KNMI_Stations[[#This Row],[Etmaal temperatuur °C]]),IF(_34_KNMI_Stations[[#This Row],[Etmaal temperatuur °C]]&lt;stookgrens[],stookgrens[]-_34_KNMI_Stations[[#This Row],[Etmaal temperatuur °C]],0),"")</f>
        <v>7</v>
      </c>
      <c r="O5627" s="89">
        <f>_34_KNMI_Stations[[#This Row],[graaddagen]]*_34_KNMI_Stations[[#This Row],[Gewogen factor]]</f>
        <v>7</v>
      </c>
      <c r="P5627" s="89" cm="1">
        <f t="array" ref="P5627">IF(ISNUMBER(_34_KNMI_Stations[[#This Row],[Etmaal temperatuur °C]]),IF(_34_KNMI_Stations[[#This Row],[Etmaal temperatuur °C]]&gt;stookgrens[],_34_KNMI_Stations[[#This Row],[Etmaal temperatuur °C]]-stookgrens[],0),"")</f>
        <v>0</v>
      </c>
    </row>
    <row r="5628" spans="1:16" x14ac:dyDescent="0.25">
      <c r="A5628">
        <v>278</v>
      </c>
      <c r="B5628" s="110">
        <v>45740</v>
      </c>
      <c r="C5628" s="89">
        <v>2.2999999999999998</v>
      </c>
      <c r="D5628" s="89">
        <v>10</v>
      </c>
      <c r="E5628" s="96">
        <v>1383</v>
      </c>
      <c r="F5628" s="89">
        <v>-0.1</v>
      </c>
      <c r="G5628" s="89"/>
      <c r="H5628">
        <v>0.88</v>
      </c>
      <c r="I5628" t="s">
        <v>14</v>
      </c>
      <c r="J5628">
        <v>1</v>
      </c>
      <c r="K5628">
        <v>3</v>
      </c>
      <c r="L5628">
        <v>2025</v>
      </c>
      <c r="M5628" t="s">
        <v>122</v>
      </c>
      <c r="N5628" s="89" cm="1">
        <f t="array" ref="N5628">IF(ISNUMBER(_34_KNMI_Stations[[#This Row],[Etmaal temperatuur °C]]),IF(_34_KNMI_Stations[[#This Row],[Etmaal temperatuur °C]]&lt;stookgrens[],stookgrens[]-_34_KNMI_Stations[[#This Row],[Etmaal temperatuur °C]],0),"")</f>
        <v>8</v>
      </c>
      <c r="O5628" s="89">
        <f>_34_KNMI_Stations[[#This Row],[graaddagen]]*_34_KNMI_Stations[[#This Row],[Gewogen factor]]</f>
        <v>8</v>
      </c>
      <c r="P5628" s="89" cm="1">
        <f t="array" ref="P5628">IF(ISNUMBER(_34_KNMI_Stations[[#This Row],[Etmaal temperatuur °C]]),IF(_34_KNMI_Stations[[#This Row],[Etmaal temperatuur °C]]&gt;stookgrens[],_34_KNMI_Stations[[#This Row],[Etmaal temperatuur °C]]-stookgrens[],0),"")</f>
        <v>0</v>
      </c>
    </row>
    <row r="5629" spans="1:16" x14ac:dyDescent="0.25">
      <c r="A5629">
        <v>278</v>
      </c>
      <c r="B5629" s="110">
        <v>45741</v>
      </c>
      <c r="C5629" s="89">
        <v>3.1</v>
      </c>
      <c r="D5629" s="89">
        <v>8.6</v>
      </c>
      <c r="E5629" s="96">
        <v>1095</v>
      </c>
      <c r="F5629" s="89">
        <v>0.4</v>
      </c>
      <c r="G5629" s="89"/>
      <c r="H5629">
        <v>0.8</v>
      </c>
      <c r="I5629" t="s">
        <v>14</v>
      </c>
      <c r="J5629">
        <v>1</v>
      </c>
      <c r="K5629">
        <v>3</v>
      </c>
      <c r="L5629">
        <v>2025</v>
      </c>
      <c r="M5629" t="s">
        <v>122</v>
      </c>
      <c r="N5629" s="89" cm="1">
        <f t="array" ref="N5629">IF(ISNUMBER(_34_KNMI_Stations[[#This Row],[Etmaal temperatuur °C]]),IF(_34_KNMI_Stations[[#This Row],[Etmaal temperatuur °C]]&lt;stookgrens[],stookgrens[]-_34_KNMI_Stations[[#This Row],[Etmaal temperatuur °C]],0),"")</f>
        <v>9.4</v>
      </c>
      <c r="O5629" s="89">
        <f>_34_KNMI_Stations[[#This Row],[graaddagen]]*_34_KNMI_Stations[[#This Row],[Gewogen factor]]</f>
        <v>9.4</v>
      </c>
      <c r="P5629" s="89" cm="1">
        <f t="array" ref="P5629">IF(ISNUMBER(_34_KNMI_Stations[[#This Row],[Etmaal temperatuur °C]]),IF(_34_KNMI_Stations[[#This Row],[Etmaal temperatuur °C]]&gt;stookgrens[],_34_KNMI_Stations[[#This Row],[Etmaal temperatuur °C]]-stookgrens[],0),"")</f>
        <v>0</v>
      </c>
    </row>
    <row r="5630" spans="1:16" x14ac:dyDescent="0.25">
      <c r="A5630">
        <v>278</v>
      </c>
      <c r="B5630" s="110">
        <v>45742</v>
      </c>
      <c r="C5630" s="89">
        <v>1.7</v>
      </c>
      <c r="D5630" s="89">
        <v>7</v>
      </c>
      <c r="E5630" s="96">
        <v>540</v>
      </c>
      <c r="F5630" s="89">
        <v>-0.1</v>
      </c>
      <c r="G5630" s="89"/>
      <c r="H5630">
        <v>0.85</v>
      </c>
      <c r="I5630" t="s">
        <v>14</v>
      </c>
      <c r="J5630">
        <v>1</v>
      </c>
      <c r="K5630">
        <v>3</v>
      </c>
      <c r="L5630">
        <v>2025</v>
      </c>
      <c r="M5630" t="s">
        <v>122</v>
      </c>
      <c r="N5630" s="89" cm="1">
        <f t="array" ref="N5630">IF(ISNUMBER(_34_KNMI_Stations[[#This Row],[Etmaal temperatuur °C]]),IF(_34_KNMI_Stations[[#This Row],[Etmaal temperatuur °C]]&lt;stookgrens[],stookgrens[]-_34_KNMI_Stations[[#This Row],[Etmaal temperatuur °C]],0),"")</f>
        <v>11</v>
      </c>
      <c r="O5630" s="89">
        <f>_34_KNMI_Stations[[#This Row],[graaddagen]]*_34_KNMI_Stations[[#This Row],[Gewogen factor]]</f>
        <v>11</v>
      </c>
      <c r="P5630" s="89" cm="1">
        <f t="array" ref="P5630">IF(ISNUMBER(_34_KNMI_Stations[[#This Row],[Etmaal temperatuur °C]]),IF(_34_KNMI_Stations[[#This Row],[Etmaal temperatuur °C]]&gt;stookgrens[],_34_KNMI_Stations[[#This Row],[Etmaal temperatuur °C]]-stookgrens[],0),"")</f>
        <v>0</v>
      </c>
    </row>
    <row r="5631" spans="1:16" x14ac:dyDescent="0.25">
      <c r="A5631">
        <v>278</v>
      </c>
      <c r="B5631" s="110">
        <v>45743</v>
      </c>
      <c r="C5631" s="89">
        <v>1.1000000000000001</v>
      </c>
      <c r="D5631" s="89">
        <v>6.9</v>
      </c>
      <c r="E5631" s="96">
        <v>1771</v>
      </c>
      <c r="F5631" s="89">
        <v>0</v>
      </c>
      <c r="G5631" s="89"/>
      <c r="H5631">
        <v>0.78</v>
      </c>
      <c r="I5631" t="s">
        <v>14</v>
      </c>
      <c r="J5631">
        <v>1</v>
      </c>
      <c r="K5631">
        <v>3</v>
      </c>
      <c r="L5631">
        <v>2025</v>
      </c>
      <c r="M5631" t="s">
        <v>122</v>
      </c>
      <c r="N5631" s="89" cm="1">
        <f t="array" ref="N5631">IF(ISNUMBER(_34_KNMI_Stations[[#This Row],[Etmaal temperatuur °C]]),IF(_34_KNMI_Stations[[#This Row],[Etmaal temperatuur °C]]&lt;stookgrens[],stookgrens[]-_34_KNMI_Stations[[#This Row],[Etmaal temperatuur °C]],0),"")</f>
        <v>11.1</v>
      </c>
      <c r="O5631" s="89">
        <f>_34_KNMI_Stations[[#This Row],[graaddagen]]*_34_KNMI_Stations[[#This Row],[Gewogen factor]]</f>
        <v>11.1</v>
      </c>
      <c r="P5631" s="89" cm="1">
        <f t="array" ref="P5631">IF(ISNUMBER(_34_KNMI_Stations[[#This Row],[Etmaal temperatuur °C]]),IF(_34_KNMI_Stations[[#This Row],[Etmaal temperatuur °C]]&gt;stookgrens[],_34_KNMI_Stations[[#This Row],[Etmaal temperatuur °C]]-stookgrens[],0),"")</f>
        <v>0</v>
      </c>
    </row>
    <row r="5632" spans="1:16" x14ac:dyDescent="0.25">
      <c r="A5632">
        <v>278</v>
      </c>
      <c r="B5632" s="110">
        <v>45744</v>
      </c>
      <c r="C5632" s="89">
        <v>2.4</v>
      </c>
      <c r="D5632" s="89">
        <v>8.5</v>
      </c>
      <c r="E5632" s="96">
        <v>1681</v>
      </c>
      <c r="F5632" s="89">
        <v>0.6</v>
      </c>
      <c r="G5632" s="89"/>
      <c r="H5632">
        <v>0.78</v>
      </c>
      <c r="I5632" t="s">
        <v>14</v>
      </c>
      <c r="J5632">
        <v>1</v>
      </c>
      <c r="K5632">
        <v>3</v>
      </c>
      <c r="L5632">
        <v>2025</v>
      </c>
      <c r="M5632" t="s">
        <v>122</v>
      </c>
      <c r="N5632" s="89" cm="1">
        <f t="array" ref="N5632">IF(ISNUMBER(_34_KNMI_Stations[[#This Row],[Etmaal temperatuur °C]]),IF(_34_KNMI_Stations[[#This Row],[Etmaal temperatuur °C]]&lt;stookgrens[],stookgrens[]-_34_KNMI_Stations[[#This Row],[Etmaal temperatuur °C]],0),"")</f>
        <v>9.5</v>
      </c>
      <c r="O5632" s="89">
        <f>_34_KNMI_Stations[[#This Row],[graaddagen]]*_34_KNMI_Stations[[#This Row],[Gewogen factor]]</f>
        <v>9.5</v>
      </c>
      <c r="P5632" s="89" cm="1">
        <f t="array" ref="P5632">IF(ISNUMBER(_34_KNMI_Stations[[#This Row],[Etmaal temperatuur °C]]),IF(_34_KNMI_Stations[[#This Row],[Etmaal temperatuur °C]]&gt;stookgrens[],_34_KNMI_Stations[[#This Row],[Etmaal temperatuur °C]]-stookgrens[],0),"")</f>
        <v>0</v>
      </c>
    </row>
    <row r="5633" spans="1:16" x14ac:dyDescent="0.25">
      <c r="A5633">
        <v>278</v>
      </c>
      <c r="B5633" s="110">
        <v>45745</v>
      </c>
      <c r="C5633" s="89">
        <v>2.5</v>
      </c>
      <c r="D5633" s="89">
        <v>8.1999999999999993</v>
      </c>
      <c r="E5633" s="96">
        <v>1767</v>
      </c>
      <c r="F5633" s="89">
        <v>0</v>
      </c>
      <c r="G5633" s="89"/>
      <c r="H5633">
        <v>0.75</v>
      </c>
      <c r="I5633" t="s">
        <v>14</v>
      </c>
      <c r="J5633">
        <v>1</v>
      </c>
      <c r="K5633">
        <v>3</v>
      </c>
      <c r="L5633">
        <v>2025</v>
      </c>
      <c r="M5633" t="s">
        <v>122</v>
      </c>
      <c r="N5633" s="89" cm="1">
        <f t="array" ref="N5633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5633" s="89">
        <f>_34_KNMI_Stations[[#This Row],[graaddagen]]*_34_KNMI_Stations[[#This Row],[Gewogen factor]]</f>
        <v>9.8000000000000007</v>
      </c>
      <c r="P5633" s="89" cm="1">
        <f t="array" ref="P5633">IF(ISNUMBER(_34_KNMI_Stations[[#This Row],[Etmaal temperatuur °C]]),IF(_34_KNMI_Stations[[#This Row],[Etmaal temperatuur °C]]&gt;stookgrens[],_34_KNMI_Stations[[#This Row],[Etmaal temperatuur °C]]-stookgrens[],0),"")</f>
        <v>0</v>
      </c>
    </row>
    <row r="5634" spans="1:16" x14ac:dyDescent="0.25">
      <c r="A5634">
        <v>278</v>
      </c>
      <c r="B5634" s="110">
        <v>45746</v>
      </c>
      <c r="C5634" s="89">
        <v>6.1</v>
      </c>
      <c r="D5634" s="89">
        <v>9.4</v>
      </c>
      <c r="E5634" s="96">
        <v>1013</v>
      </c>
      <c r="F5634" s="89">
        <v>0.1</v>
      </c>
      <c r="G5634" s="89"/>
      <c r="H5634">
        <v>0.73</v>
      </c>
      <c r="I5634" t="s">
        <v>14</v>
      </c>
      <c r="J5634">
        <v>1</v>
      </c>
      <c r="K5634">
        <v>3</v>
      </c>
      <c r="L5634">
        <v>2025</v>
      </c>
      <c r="M5634" t="s">
        <v>122</v>
      </c>
      <c r="N5634" s="89" cm="1">
        <f t="array" ref="N5634">IF(ISNUMBER(_34_KNMI_Stations[[#This Row],[Etmaal temperatuur °C]]),IF(_34_KNMI_Stations[[#This Row],[Etmaal temperatuur °C]]&lt;stookgrens[],stookgrens[]-_34_KNMI_Stations[[#This Row],[Etmaal temperatuur °C]],0),"")</f>
        <v>8.6</v>
      </c>
      <c r="O5634" s="89">
        <f>_34_KNMI_Stations[[#This Row],[graaddagen]]*_34_KNMI_Stations[[#This Row],[Gewogen factor]]</f>
        <v>8.6</v>
      </c>
      <c r="P5634" s="89" cm="1">
        <f t="array" ref="P5634">IF(ISNUMBER(_34_KNMI_Stations[[#This Row],[Etmaal temperatuur °C]]),IF(_34_KNMI_Stations[[#This Row],[Etmaal temperatuur °C]]&gt;stookgrens[],_34_KNMI_Stations[[#This Row],[Etmaal temperatuur °C]]-stookgrens[],0),"")</f>
        <v>0</v>
      </c>
    </row>
    <row r="5635" spans="1:16" x14ac:dyDescent="0.25">
      <c r="A5635">
        <v>278</v>
      </c>
      <c r="B5635" s="110">
        <v>45747</v>
      </c>
      <c r="C5635" s="89">
        <v>3.1</v>
      </c>
      <c r="D5635" s="89">
        <v>8.3000000000000007</v>
      </c>
      <c r="E5635" s="96">
        <v>1492</v>
      </c>
      <c r="F5635" s="89">
        <v>0</v>
      </c>
      <c r="G5635" s="89"/>
      <c r="H5635">
        <v>0.7</v>
      </c>
      <c r="I5635" t="s">
        <v>14</v>
      </c>
      <c r="J5635">
        <v>1</v>
      </c>
      <c r="K5635">
        <v>3</v>
      </c>
      <c r="L5635">
        <v>2025</v>
      </c>
      <c r="M5635" t="s">
        <v>123</v>
      </c>
      <c r="N5635" s="89" cm="1">
        <f t="array" ref="N5635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5635" s="89">
        <f>_34_KNMI_Stations[[#This Row],[graaddagen]]*_34_KNMI_Stations[[#This Row],[Gewogen factor]]</f>
        <v>9.6999999999999993</v>
      </c>
      <c r="P5635" s="89" cm="1">
        <f t="array" ref="P5635">IF(ISNUMBER(_34_KNMI_Stations[[#This Row],[Etmaal temperatuur °C]]),IF(_34_KNMI_Stations[[#This Row],[Etmaal temperatuur °C]]&gt;stookgrens[],_34_KNMI_Stations[[#This Row],[Etmaal temperatuur °C]]-stookgrens[],0),"")</f>
        <v>0</v>
      </c>
    </row>
    <row r="5636" spans="1:16" x14ac:dyDescent="0.25">
      <c r="A5636">
        <v>278</v>
      </c>
      <c r="B5636" s="110">
        <v>45748</v>
      </c>
      <c r="C5636" s="89">
        <v>3.1</v>
      </c>
      <c r="D5636" s="89">
        <v>7.3</v>
      </c>
      <c r="E5636" s="96">
        <v>1676</v>
      </c>
      <c r="F5636" s="89">
        <v>0</v>
      </c>
      <c r="G5636" s="89"/>
      <c r="H5636">
        <v>0.74</v>
      </c>
      <c r="I5636" t="s">
        <v>14</v>
      </c>
      <c r="J5636">
        <v>0.8</v>
      </c>
      <c r="K5636">
        <v>4</v>
      </c>
      <c r="L5636">
        <v>2025</v>
      </c>
      <c r="M5636" t="s">
        <v>123</v>
      </c>
      <c r="N5636" s="89" cm="1">
        <f t="array" ref="N5636">IF(ISNUMBER(_34_KNMI_Stations[[#This Row],[Etmaal temperatuur °C]]),IF(_34_KNMI_Stations[[#This Row],[Etmaal temperatuur °C]]&lt;stookgrens[],stookgrens[]-_34_KNMI_Stations[[#This Row],[Etmaal temperatuur °C]],0),"")</f>
        <v>10.7</v>
      </c>
      <c r="O5636" s="89">
        <f>_34_KNMI_Stations[[#This Row],[graaddagen]]*_34_KNMI_Stations[[#This Row],[Gewogen factor]]</f>
        <v>8.56</v>
      </c>
      <c r="P5636" s="89" cm="1">
        <f t="array" ref="P5636">IF(ISNUMBER(_34_KNMI_Stations[[#This Row],[Etmaal temperatuur °C]]),IF(_34_KNMI_Stations[[#This Row],[Etmaal temperatuur °C]]&gt;stookgrens[],_34_KNMI_Stations[[#This Row],[Etmaal temperatuur °C]]-stookgrens[],0),"")</f>
        <v>0</v>
      </c>
    </row>
    <row r="5637" spans="1:16" x14ac:dyDescent="0.25">
      <c r="A5637">
        <v>278</v>
      </c>
      <c r="B5637" s="110">
        <v>45749</v>
      </c>
      <c r="C5637" s="89">
        <v>5.4</v>
      </c>
      <c r="D5637" s="89">
        <v>10.9</v>
      </c>
      <c r="E5637" s="96">
        <v>1854</v>
      </c>
      <c r="F5637" s="89">
        <v>0</v>
      </c>
      <c r="G5637" s="89"/>
      <c r="H5637">
        <v>0.59</v>
      </c>
      <c r="I5637" t="s">
        <v>14</v>
      </c>
      <c r="J5637">
        <v>0.8</v>
      </c>
      <c r="K5637">
        <v>4</v>
      </c>
      <c r="L5637">
        <v>2025</v>
      </c>
      <c r="M5637" t="s">
        <v>123</v>
      </c>
      <c r="N5637" s="89" cm="1">
        <f t="array" ref="N5637">IF(ISNUMBER(_34_KNMI_Stations[[#This Row],[Etmaal temperatuur °C]]),IF(_34_KNMI_Stations[[#This Row],[Etmaal temperatuur °C]]&lt;stookgrens[],stookgrens[]-_34_KNMI_Stations[[#This Row],[Etmaal temperatuur °C]],0),"")</f>
        <v>7.1</v>
      </c>
      <c r="O5637" s="89">
        <f>_34_KNMI_Stations[[#This Row],[graaddagen]]*_34_KNMI_Stations[[#This Row],[Gewogen factor]]</f>
        <v>5.68</v>
      </c>
      <c r="P5637" s="89" cm="1">
        <f t="array" ref="P5637">IF(ISNUMBER(_34_KNMI_Stations[[#This Row],[Etmaal temperatuur °C]]),IF(_34_KNMI_Stations[[#This Row],[Etmaal temperatuur °C]]&gt;stookgrens[],_34_KNMI_Stations[[#This Row],[Etmaal temperatuur °C]]-stookgrens[],0),"")</f>
        <v>0</v>
      </c>
    </row>
    <row r="5638" spans="1:16" x14ac:dyDescent="0.25">
      <c r="A5638">
        <v>278</v>
      </c>
      <c r="B5638" s="110">
        <v>45750</v>
      </c>
      <c r="C5638" s="89">
        <v>4</v>
      </c>
      <c r="D5638" s="89">
        <v>12</v>
      </c>
      <c r="E5638" s="96">
        <v>1954</v>
      </c>
      <c r="F5638" s="89">
        <v>0</v>
      </c>
      <c r="G5638" s="89"/>
      <c r="H5638">
        <v>0.56000000000000005</v>
      </c>
      <c r="I5638" t="s">
        <v>14</v>
      </c>
      <c r="J5638">
        <v>0.8</v>
      </c>
      <c r="K5638">
        <v>4</v>
      </c>
      <c r="L5638">
        <v>2025</v>
      </c>
      <c r="M5638" t="s">
        <v>123</v>
      </c>
      <c r="N5638" s="89" cm="1">
        <f t="array" ref="N5638">IF(ISNUMBER(_34_KNMI_Stations[[#This Row],[Etmaal temperatuur °C]]),IF(_34_KNMI_Stations[[#This Row],[Etmaal temperatuur °C]]&lt;stookgrens[],stookgrens[]-_34_KNMI_Stations[[#This Row],[Etmaal temperatuur °C]],0),"")</f>
        <v>6</v>
      </c>
      <c r="O5638" s="89">
        <f>_34_KNMI_Stations[[#This Row],[graaddagen]]*_34_KNMI_Stations[[#This Row],[Gewogen factor]]</f>
        <v>4.8000000000000007</v>
      </c>
      <c r="P5638" s="89" cm="1">
        <f t="array" ref="P5638">IF(ISNUMBER(_34_KNMI_Stations[[#This Row],[Etmaal temperatuur °C]]),IF(_34_KNMI_Stations[[#This Row],[Etmaal temperatuur °C]]&gt;stookgrens[],_34_KNMI_Stations[[#This Row],[Etmaal temperatuur °C]]-stookgrens[],0),"")</f>
        <v>0</v>
      </c>
    </row>
    <row r="5639" spans="1:16" x14ac:dyDescent="0.25">
      <c r="A5639">
        <v>278</v>
      </c>
      <c r="B5639" s="110">
        <v>45751</v>
      </c>
      <c r="C5639" s="89">
        <v>2.4</v>
      </c>
      <c r="D5639" s="89">
        <v>12.6</v>
      </c>
      <c r="E5639" s="96">
        <v>1965</v>
      </c>
      <c r="F5639" s="89">
        <v>0</v>
      </c>
      <c r="G5639" s="89"/>
      <c r="H5639">
        <v>0.56999999999999995</v>
      </c>
      <c r="I5639" t="s">
        <v>14</v>
      </c>
      <c r="J5639">
        <v>0.8</v>
      </c>
      <c r="K5639">
        <v>4</v>
      </c>
      <c r="L5639">
        <v>2025</v>
      </c>
      <c r="M5639" t="s">
        <v>123</v>
      </c>
      <c r="N5639" s="89" cm="1">
        <f t="array" ref="N5639">IF(ISNUMBER(_34_KNMI_Stations[[#This Row],[Etmaal temperatuur °C]]),IF(_34_KNMI_Stations[[#This Row],[Etmaal temperatuur °C]]&lt;stookgrens[],stookgrens[]-_34_KNMI_Stations[[#This Row],[Etmaal temperatuur °C]],0),"")</f>
        <v>5.4</v>
      </c>
      <c r="O5639" s="89">
        <f>_34_KNMI_Stations[[#This Row],[graaddagen]]*_34_KNMI_Stations[[#This Row],[Gewogen factor]]</f>
        <v>4.32</v>
      </c>
      <c r="P5639" s="89" cm="1">
        <f t="array" ref="P5639">IF(ISNUMBER(_34_KNMI_Stations[[#This Row],[Etmaal temperatuur °C]]),IF(_34_KNMI_Stations[[#This Row],[Etmaal temperatuur °C]]&gt;stookgrens[],_34_KNMI_Stations[[#This Row],[Etmaal temperatuur °C]]-stookgrens[],0),"")</f>
        <v>0</v>
      </c>
    </row>
    <row r="5640" spans="1:16" x14ac:dyDescent="0.25">
      <c r="A5640">
        <v>278</v>
      </c>
      <c r="B5640" s="110">
        <v>45752</v>
      </c>
      <c r="C5640" s="89">
        <v>3.5</v>
      </c>
      <c r="D5640" s="89">
        <v>9</v>
      </c>
      <c r="E5640" s="96">
        <v>2030</v>
      </c>
      <c r="F5640" s="89">
        <v>0</v>
      </c>
      <c r="G5640" s="89"/>
      <c r="H5640">
        <v>0.59</v>
      </c>
      <c r="I5640" t="s">
        <v>14</v>
      </c>
      <c r="J5640">
        <v>0.8</v>
      </c>
      <c r="K5640">
        <v>4</v>
      </c>
      <c r="L5640">
        <v>2025</v>
      </c>
      <c r="M5640" t="s">
        <v>123</v>
      </c>
      <c r="N5640" s="89" cm="1">
        <f t="array" ref="N5640">IF(ISNUMBER(_34_KNMI_Stations[[#This Row],[Etmaal temperatuur °C]]),IF(_34_KNMI_Stations[[#This Row],[Etmaal temperatuur °C]]&lt;stookgrens[],stookgrens[]-_34_KNMI_Stations[[#This Row],[Etmaal temperatuur °C]],0),"")</f>
        <v>9</v>
      </c>
      <c r="O5640" s="89">
        <f>_34_KNMI_Stations[[#This Row],[graaddagen]]*_34_KNMI_Stations[[#This Row],[Gewogen factor]]</f>
        <v>7.2</v>
      </c>
      <c r="P5640" s="89" cm="1">
        <f t="array" ref="P5640">IF(ISNUMBER(_34_KNMI_Stations[[#This Row],[Etmaal temperatuur °C]]),IF(_34_KNMI_Stations[[#This Row],[Etmaal temperatuur °C]]&gt;stookgrens[],_34_KNMI_Stations[[#This Row],[Etmaal temperatuur °C]]-stookgrens[],0),"")</f>
        <v>0</v>
      </c>
    </row>
    <row r="5641" spans="1:16" x14ac:dyDescent="0.25">
      <c r="A5641">
        <v>278</v>
      </c>
      <c r="B5641" s="110">
        <v>45753</v>
      </c>
      <c r="C5641" s="89">
        <v>3.6</v>
      </c>
      <c r="D5641" s="89">
        <v>5.8</v>
      </c>
      <c r="E5641" s="96">
        <v>2086</v>
      </c>
      <c r="F5641" s="89">
        <v>0</v>
      </c>
      <c r="G5641" s="89"/>
      <c r="H5641">
        <v>0.54</v>
      </c>
      <c r="I5641" t="s">
        <v>14</v>
      </c>
      <c r="J5641">
        <v>0.8</v>
      </c>
      <c r="K5641">
        <v>4</v>
      </c>
      <c r="L5641">
        <v>2025</v>
      </c>
      <c r="M5641" t="s">
        <v>123</v>
      </c>
      <c r="N5641" s="89" cm="1">
        <f t="array" ref="N5641">IF(ISNUMBER(_34_KNMI_Stations[[#This Row],[Etmaal temperatuur °C]]),IF(_34_KNMI_Stations[[#This Row],[Etmaal temperatuur °C]]&lt;stookgrens[],stookgrens[]-_34_KNMI_Stations[[#This Row],[Etmaal temperatuur °C]],0),"")</f>
        <v>12.2</v>
      </c>
      <c r="O5641" s="89">
        <f>_34_KNMI_Stations[[#This Row],[graaddagen]]*_34_KNMI_Stations[[#This Row],[Gewogen factor]]</f>
        <v>9.76</v>
      </c>
      <c r="P5641" s="89" cm="1">
        <f t="array" ref="P5641">IF(ISNUMBER(_34_KNMI_Stations[[#This Row],[Etmaal temperatuur °C]]),IF(_34_KNMI_Stations[[#This Row],[Etmaal temperatuur °C]]&gt;stookgrens[],_34_KNMI_Stations[[#This Row],[Etmaal temperatuur °C]]-stookgrens[],0),"")</f>
        <v>0</v>
      </c>
    </row>
    <row r="5642" spans="1:16" x14ac:dyDescent="0.25">
      <c r="A5642">
        <v>278</v>
      </c>
      <c r="B5642" s="110">
        <v>45754</v>
      </c>
      <c r="C5642" s="89">
        <v>1.7</v>
      </c>
      <c r="D5642" s="89">
        <v>6.6</v>
      </c>
      <c r="E5642" s="96">
        <v>2071</v>
      </c>
      <c r="F5642" s="89">
        <v>0</v>
      </c>
      <c r="G5642" s="89"/>
      <c r="H5642">
        <v>0.61</v>
      </c>
      <c r="I5642" t="s">
        <v>14</v>
      </c>
      <c r="J5642">
        <v>0.8</v>
      </c>
      <c r="K5642">
        <v>4</v>
      </c>
      <c r="L5642">
        <v>2025</v>
      </c>
      <c r="M5642" t="s">
        <v>124</v>
      </c>
      <c r="N5642" s="89" cm="1">
        <f t="array" ref="N5642">IF(ISNUMBER(_34_KNMI_Stations[[#This Row],[Etmaal temperatuur °C]]),IF(_34_KNMI_Stations[[#This Row],[Etmaal temperatuur °C]]&lt;stookgrens[],stookgrens[]-_34_KNMI_Stations[[#This Row],[Etmaal temperatuur °C]],0),"")</f>
        <v>11.4</v>
      </c>
      <c r="O5642" s="89">
        <f>_34_KNMI_Stations[[#This Row],[graaddagen]]*_34_KNMI_Stations[[#This Row],[Gewogen factor]]</f>
        <v>9.120000000000001</v>
      </c>
      <c r="P5642" s="89" cm="1">
        <f t="array" ref="P5642">IF(ISNUMBER(_34_KNMI_Stations[[#This Row],[Etmaal temperatuur °C]]),IF(_34_KNMI_Stations[[#This Row],[Etmaal temperatuur °C]]&gt;stookgrens[],_34_KNMI_Stations[[#This Row],[Etmaal temperatuur °C]]-stookgrens[],0),"")</f>
        <v>0</v>
      </c>
    </row>
    <row r="5643" spans="1:16" x14ac:dyDescent="0.25">
      <c r="A5643">
        <v>278</v>
      </c>
      <c r="B5643" s="110">
        <v>45755</v>
      </c>
      <c r="C5643" s="89">
        <v>1.7</v>
      </c>
      <c r="D5643" s="89">
        <v>7.7</v>
      </c>
      <c r="E5643" s="96">
        <v>2032</v>
      </c>
      <c r="F5643" s="89">
        <v>0</v>
      </c>
      <c r="G5643" s="89"/>
      <c r="H5643">
        <v>0.69</v>
      </c>
      <c r="I5643" t="s">
        <v>14</v>
      </c>
      <c r="J5643">
        <v>0.8</v>
      </c>
      <c r="K5643">
        <v>4</v>
      </c>
      <c r="L5643">
        <v>2025</v>
      </c>
      <c r="M5643" t="s">
        <v>124</v>
      </c>
      <c r="N5643" s="89" cm="1">
        <f t="array" ref="N5643">IF(ISNUMBER(_34_KNMI_Stations[[#This Row],[Etmaal temperatuur °C]]),IF(_34_KNMI_Stations[[#This Row],[Etmaal temperatuur °C]]&lt;stookgrens[],stookgrens[]-_34_KNMI_Stations[[#This Row],[Etmaal temperatuur °C]],0),"")</f>
        <v>10.3</v>
      </c>
      <c r="O5643" s="89">
        <f>_34_KNMI_Stations[[#This Row],[graaddagen]]*_34_KNMI_Stations[[#This Row],[Gewogen factor]]</f>
        <v>8.24</v>
      </c>
      <c r="P5643" s="89" cm="1">
        <f t="array" ref="P5643">IF(ISNUMBER(_34_KNMI_Stations[[#This Row],[Etmaal temperatuur °C]]),IF(_34_KNMI_Stations[[#This Row],[Etmaal temperatuur °C]]&gt;stookgrens[],_34_KNMI_Stations[[#This Row],[Etmaal temperatuur °C]]-stookgrens[],0),"")</f>
        <v>0</v>
      </c>
    </row>
    <row r="5644" spans="1:16" x14ac:dyDescent="0.25">
      <c r="A5644">
        <v>278</v>
      </c>
      <c r="B5644" s="110">
        <v>45756</v>
      </c>
      <c r="C5644" s="89">
        <v>2.9</v>
      </c>
      <c r="D5644" s="89">
        <v>7.5</v>
      </c>
      <c r="E5644" s="96">
        <v>1805</v>
      </c>
      <c r="F5644" s="89">
        <v>0</v>
      </c>
      <c r="G5644" s="89"/>
      <c r="H5644">
        <v>0.74</v>
      </c>
      <c r="I5644" t="s">
        <v>14</v>
      </c>
      <c r="J5644">
        <v>0.8</v>
      </c>
      <c r="K5644">
        <v>4</v>
      </c>
      <c r="L5644">
        <v>2025</v>
      </c>
      <c r="M5644" t="s">
        <v>124</v>
      </c>
      <c r="N5644" s="89" cm="1">
        <f t="array" ref="N5644">IF(ISNUMBER(_34_KNMI_Stations[[#This Row],[Etmaal temperatuur °C]]),IF(_34_KNMI_Stations[[#This Row],[Etmaal temperatuur °C]]&lt;stookgrens[],stookgrens[]-_34_KNMI_Stations[[#This Row],[Etmaal temperatuur °C]],0),"")</f>
        <v>10.5</v>
      </c>
      <c r="O5644" s="89">
        <f>_34_KNMI_Stations[[#This Row],[graaddagen]]*_34_KNMI_Stations[[#This Row],[Gewogen factor]]</f>
        <v>8.4</v>
      </c>
      <c r="P5644" s="89" cm="1">
        <f t="array" ref="P5644">IF(ISNUMBER(_34_KNMI_Stations[[#This Row],[Etmaal temperatuur °C]]),IF(_34_KNMI_Stations[[#This Row],[Etmaal temperatuur °C]]&gt;stookgrens[],_34_KNMI_Stations[[#This Row],[Etmaal temperatuur °C]]-stookgrens[],0),"")</f>
        <v>0</v>
      </c>
    </row>
    <row r="5645" spans="1:16" x14ac:dyDescent="0.25">
      <c r="A5645">
        <v>278</v>
      </c>
      <c r="B5645" s="110">
        <v>45757</v>
      </c>
      <c r="C5645" s="89">
        <v>2.8</v>
      </c>
      <c r="D5645" s="89">
        <v>9.1</v>
      </c>
      <c r="E5645" s="96">
        <v>1202</v>
      </c>
      <c r="F5645" s="89">
        <v>0</v>
      </c>
      <c r="G5645" s="89"/>
      <c r="H5645">
        <v>0.74</v>
      </c>
      <c r="I5645" t="s">
        <v>14</v>
      </c>
      <c r="J5645">
        <v>0.8</v>
      </c>
      <c r="K5645">
        <v>4</v>
      </c>
      <c r="L5645">
        <v>2025</v>
      </c>
      <c r="M5645" t="s">
        <v>124</v>
      </c>
      <c r="N5645" s="89" cm="1">
        <f t="array" ref="N5645">IF(ISNUMBER(_34_KNMI_Stations[[#This Row],[Etmaal temperatuur °C]]),IF(_34_KNMI_Stations[[#This Row],[Etmaal temperatuur °C]]&lt;stookgrens[],stookgrens[]-_34_KNMI_Stations[[#This Row],[Etmaal temperatuur °C]],0),"")</f>
        <v>8.9</v>
      </c>
      <c r="O5645" s="89">
        <f>_34_KNMI_Stations[[#This Row],[graaddagen]]*_34_KNMI_Stations[[#This Row],[Gewogen factor]]</f>
        <v>7.120000000000001</v>
      </c>
      <c r="P5645" s="89" cm="1">
        <f t="array" ref="P5645">IF(ISNUMBER(_34_KNMI_Stations[[#This Row],[Etmaal temperatuur °C]]),IF(_34_KNMI_Stations[[#This Row],[Etmaal temperatuur °C]]&gt;stookgrens[],_34_KNMI_Stations[[#This Row],[Etmaal temperatuur °C]]-stookgrens[],0),"")</f>
        <v>0</v>
      </c>
    </row>
    <row r="5646" spans="1:16" x14ac:dyDescent="0.25">
      <c r="A5646">
        <v>278</v>
      </c>
      <c r="B5646" s="110">
        <v>45758</v>
      </c>
      <c r="C5646" s="89">
        <v>2.5</v>
      </c>
      <c r="D5646" s="89">
        <v>11</v>
      </c>
      <c r="E5646" s="96">
        <v>1840</v>
      </c>
      <c r="F5646" s="89">
        <v>0</v>
      </c>
      <c r="G5646" s="89"/>
      <c r="H5646">
        <v>0.75</v>
      </c>
      <c r="I5646" t="s">
        <v>14</v>
      </c>
      <c r="J5646">
        <v>0.8</v>
      </c>
      <c r="K5646">
        <v>4</v>
      </c>
      <c r="L5646">
        <v>2025</v>
      </c>
      <c r="M5646" t="s">
        <v>124</v>
      </c>
      <c r="N5646" s="89" cm="1">
        <f t="array" ref="N5646">IF(ISNUMBER(_34_KNMI_Stations[[#This Row],[Etmaal temperatuur °C]]),IF(_34_KNMI_Stations[[#This Row],[Etmaal temperatuur °C]]&lt;stookgrens[],stookgrens[]-_34_KNMI_Stations[[#This Row],[Etmaal temperatuur °C]],0),"")</f>
        <v>7</v>
      </c>
      <c r="O5646" s="89">
        <f>_34_KNMI_Stations[[#This Row],[graaddagen]]*_34_KNMI_Stations[[#This Row],[Gewogen factor]]</f>
        <v>5.6000000000000005</v>
      </c>
      <c r="P5646" s="89" cm="1">
        <f t="array" ref="P5646">IF(ISNUMBER(_34_KNMI_Stations[[#This Row],[Etmaal temperatuur °C]]),IF(_34_KNMI_Stations[[#This Row],[Etmaal temperatuur °C]]&gt;stookgrens[],_34_KNMI_Stations[[#This Row],[Etmaal temperatuur °C]]-stookgrens[],0),"")</f>
        <v>0</v>
      </c>
    </row>
    <row r="5647" spans="1:16" x14ac:dyDescent="0.25">
      <c r="A5647">
        <v>278</v>
      </c>
      <c r="B5647" s="110">
        <v>45759</v>
      </c>
      <c r="C5647" s="89">
        <v>3.2</v>
      </c>
      <c r="D5647" s="89">
        <v>13.9</v>
      </c>
      <c r="E5647" s="96">
        <v>2105</v>
      </c>
      <c r="F5647" s="89">
        <v>0</v>
      </c>
      <c r="G5647" s="89"/>
      <c r="H5647">
        <v>0.64</v>
      </c>
      <c r="I5647" t="s">
        <v>14</v>
      </c>
      <c r="J5647">
        <v>0.8</v>
      </c>
      <c r="K5647">
        <v>4</v>
      </c>
      <c r="L5647">
        <v>2025</v>
      </c>
      <c r="M5647" t="s">
        <v>124</v>
      </c>
      <c r="N5647" s="89" cm="1">
        <f t="array" ref="N5647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5647" s="89">
        <f>_34_KNMI_Stations[[#This Row],[graaddagen]]*_34_KNMI_Stations[[#This Row],[Gewogen factor]]</f>
        <v>3.28</v>
      </c>
      <c r="P5647" s="89" cm="1">
        <f t="array" ref="P5647">IF(ISNUMBER(_34_KNMI_Stations[[#This Row],[Etmaal temperatuur °C]]),IF(_34_KNMI_Stations[[#This Row],[Etmaal temperatuur °C]]&gt;stookgrens[],_34_KNMI_Stations[[#This Row],[Etmaal temperatuur °C]]-stookgrens[],0),"")</f>
        <v>0</v>
      </c>
    </row>
    <row r="5648" spans="1:16" x14ac:dyDescent="0.25">
      <c r="A5648">
        <v>278</v>
      </c>
      <c r="B5648" s="110">
        <v>45760</v>
      </c>
      <c r="C5648" s="89">
        <v>3.5</v>
      </c>
      <c r="D5648" s="89">
        <v>14.4</v>
      </c>
      <c r="E5648" s="96">
        <v>1183</v>
      </c>
      <c r="F5648" s="89">
        <v>1.9</v>
      </c>
      <c r="G5648" s="89"/>
      <c r="H5648">
        <v>0.75</v>
      </c>
      <c r="I5648" t="s">
        <v>14</v>
      </c>
      <c r="J5648">
        <v>0.8</v>
      </c>
      <c r="K5648">
        <v>4</v>
      </c>
      <c r="L5648">
        <v>2025</v>
      </c>
      <c r="M5648" t="s">
        <v>124</v>
      </c>
      <c r="N5648" s="89" cm="1">
        <f t="array" ref="N5648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5648" s="89">
        <f>_34_KNMI_Stations[[#This Row],[graaddagen]]*_34_KNMI_Stations[[#This Row],[Gewogen factor]]</f>
        <v>2.88</v>
      </c>
      <c r="P5648" s="89" cm="1">
        <f t="array" ref="P5648">IF(ISNUMBER(_34_KNMI_Stations[[#This Row],[Etmaal temperatuur °C]]),IF(_34_KNMI_Stations[[#This Row],[Etmaal temperatuur °C]]&gt;stookgrens[],_34_KNMI_Stations[[#This Row],[Etmaal temperatuur °C]]-stookgrens[],0),"")</f>
        <v>0</v>
      </c>
    </row>
    <row r="5649" spans="1:16" x14ac:dyDescent="0.25">
      <c r="A5649">
        <v>278</v>
      </c>
      <c r="B5649" s="110">
        <v>45761</v>
      </c>
      <c r="C5649" s="89">
        <v>2.5</v>
      </c>
      <c r="D5649" s="89">
        <v>12</v>
      </c>
      <c r="E5649" s="96">
        <v>1672</v>
      </c>
      <c r="F5649" s="89">
        <v>1.6</v>
      </c>
      <c r="G5649" s="89"/>
      <c r="H5649">
        <v>0.74</v>
      </c>
      <c r="I5649" t="s">
        <v>14</v>
      </c>
      <c r="J5649">
        <v>0.8</v>
      </c>
      <c r="K5649">
        <v>4</v>
      </c>
      <c r="L5649">
        <v>2025</v>
      </c>
      <c r="M5649" t="s">
        <v>125</v>
      </c>
      <c r="N5649" s="89" cm="1">
        <f t="array" ref="N5649">IF(ISNUMBER(_34_KNMI_Stations[[#This Row],[Etmaal temperatuur °C]]),IF(_34_KNMI_Stations[[#This Row],[Etmaal temperatuur °C]]&lt;stookgrens[],stookgrens[]-_34_KNMI_Stations[[#This Row],[Etmaal temperatuur °C]],0),"")</f>
        <v>6</v>
      </c>
      <c r="O5649" s="89">
        <f>_34_KNMI_Stations[[#This Row],[graaddagen]]*_34_KNMI_Stations[[#This Row],[Gewogen factor]]</f>
        <v>4.8000000000000007</v>
      </c>
      <c r="P5649" s="89" cm="1">
        <f t="array" ref="P5649">IF(ISNUMBER(_34_KNMI_Stations[[#This Row],[Etmaal temperatuur °C]]),IF(_34_KNMI_Stations[[#This Row],[Etmaal temperatuur °C]]&gt;stookgrens[],_34_KNMI_Stations[[#This Row],[Etmaal temperatuur °C]]-stookgrens[],0),"")</f>
        <v>0</v>
      </c>
    </row>
    <row r="5650" spans="1:16" x14ac:dyDescent="0.25">
      <c r="A5650">
        <v>278</v>
      </c>
      <c r="B5650" s="110">
        <v>45762</v>
      </c>
      <c r="C5650" s="89">
        <v>2.6</v>
      </c>
      <c r="D5650" s="89">
        <v>14.4</v>
      </c>
      <c r="E5650" s="96">
        <v>1456</v>
      </c>
      <c r="F5650" s="89">
        <v>1.2</v>
      </c>
      <c r="G5650" s="89"/>
      <c r="H5650">
        <v>0.79</v>
      </c>
      <c r="I5650" t="s">
        <v>14</v>
      </c>
      <c r="J5650">
        <v>0.8</v>
      </c>
      <c r="K5650">
        <v>4</v>
      </c>
      <c r="L5650">
        <v>2025</v>
      </c>
      <c r="M5650" t="s">
        <v>125</v>
      </c>
      <c r="N5650" s="89" cm="1">
        <f t="array" ref="N5650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5650" s="89">
        <f>_34_KNMI_Stations[[#This Row],[graaddagen]]*_34_KNMI_Stations[[#This Row],[Gewogen factor]]</f>
        <v>2.88</v>
      </c>
      <c r="P5650" s="89" cm="1">
        <f t="array" ref="P5650">IF(ISNUMBER(_34_KNMI_Stations[[#This Row],[Etmaal temperatuur °C]]),IF(_34_KNMI_Stations[[#This Row],[Etmaal temperatuur °C]]&gt;stookgrens[],_34_KNMI_Stations[[#This Row],[Etmaal temperatuur °C]]-stookgrens[],0),"")</f>
        <v>0</v>
      </c>
    </row>
    <row r="5651" spans="1:16" x14ac:dyDescent="0.25">
      <c r="A5651">
        <v>278</v>
      </c>
      <c r="B5651" s="110">
        <v>45763</v>
      </c>
      <c r="C5651" s="89">
        <v>1.5</v>
      </c>
      <c r="D5651" s="89">
        <v>10.6</v>
      </c>
      <c r="E5651" s="96">
        <v>372</v>
      </c>
      <c r="F5651" s="89">
        <v>2.9</v>
      </c>
      <c r="G5651" s="89"/>
      <c r="H5651">
        <v>0.92</v>
      </c>
      <c r="I5651" t="s">
        <v>14</v>
      </c>
      <c r="J5651">
        <v>0.8</v>
      </c>
      <c r="K5651">
        <v>4</v>
      </c>
      <c r="L5651">
        <v>2025</v>
      </c>
      <c r="M5651" t="s">
        <v>125</v>
      </c>
      <c r="N5651" s="89" cm="1">
        <f t="array" ref="N5651">IF(ISNUMBER(_34_KNMI_Stations[[#This Row],[Etmaal temperatuur °C]]),IF(_34_KNMI_Stations[[#This Row],[Etmaal temperatuur °C]]&lt;stookgrens[],stookgrens[]-_34_KNMI_Stations[[#This Row],[Etmaal temperatuur °C]],0),"")</f>
        <v>7.4</v>
      </c>
      <c r="O5651" s="89">
        <f>_34_KNMI_Stations[[#This Row],[graaddagen]]*_34_KNMI_Stations[[#This Row],[Gewogen factor]]</f>
        <v>5.9200000000000008</v>
      </c>
      <c r="P5651" s="89" cm="1">
        <f t="array" ref="P5651">IF(ISNUMBER(_34_KNMI_Stations[[#This Row],[Etmaal temperatuur °C]]),IF(_34_KNMI_Stations[[#This Row],[Etmaal temperatuur °C]]&gt;stookgrens[],_34_KNMI_Stations[[#This Row],[Etmaal temperatuur °C]]-stookgrens[],0),"")</f>
        <v>0</v>
      </c>
    </row>
    <row r="5652" spans="1:16" x14ac:dyDescent="0.25">
      <c r="A5652">
        <v>278</v>
      </c>
      <c r="B5652" s="110">
        <v>45764</v>
      </c>
      <c r="C5652" s="89">
        <v>2</v>
      </c>
      <c r="D5652" s="89">
        <v>9.1999999999999993</v>
      </c>
      <c r="E5652" s="96">
        <v>335</v>
      </c>
      <c r="F5652" s="89">
        <v>2.9</v>
      </c>
      <c r="G5652" s="89"/>
      <c r="H5652">
        <v>0.85</v>
      </c>
      <c r="I5652" t="s">
        <v>14</v>
      </c>
      <c r="J5652">
        <v>0.8</v>
      </c>
      <c r="K5652">
        <v>4</v>
      </c>
      <c r="L5652">
        <v>2025</v>
      </c>
      <c r="M5652" t="s">
        <v>125</v>
      </c>
      <c r="N5652" s="89" cm="1">
        <f t="array" ref="N5652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5652" s="89">
        <f>_34_KNMI_Stations[[#This Row],[graaddagen]]*_34_KNMI_Stations[[#This Row],[Gewogen factor]]</f>
        <v>7.0400000000000009</v>
      </c>
      <c r="P5652" s="89" cm="1">
        <f t="array" ref="P5652">IF(ISNUMBER(_34_KNMI_Stations[[#This Row],[Etmaal temperatuur °C]]),IF(_34_KNMI_Stations[[#This Row],[Etmaal temperatuur °C]]&gt;stookgrens[],_34_KNMI_Stations[[#This Row],[Etmaal temperatuur °C]]-stookgrens[],0),"")</f>
        <v>0</v>
      </c>
    </row>
    <row r="5653" spans="1:16" x14ac:dyDescent="0.25">
      <c r="A5653">
        <v>278</v>
      </c>
      <c r="B5653" s="110">
        <v>45765</v>
      </c>
      <c r="C5653" s="89">
        <v>1.6</v>
      </c>
      <c r="D5653" s="89">
        <v>9.5</v>
      </c>
      <c r="E5653" s="96">
        <v>1368</v>
      </c>
      <c r="F5653" s="89">
        <v>0</v>
      </c>
      <c r="G5653" s="89"/>
      <c r="H5653">
        <v>0.8</v>
      </c>
      <c r="I5653" t="s">
        <v>14</v>
      </c>
      <c r="J5653">
        <v>0.8</v>
      </c>
      <c r="K5653">
        <v>4</v>
      </c>
      <c r="L5653">
        <v>2025</v>
      </c>
      <c r="M5653" t="s">
        <v>125</v>
      </c>
      <c r="N5653" s="89" cm="1">
        <f t="array" ref="N5653">IF(ISNUMBER(_34_KNMI_Stations[[#This Row],[Etmaal temperatuur °C]]),IF(_34_KNMI_Stations[[#This Row],[Etmaal temperatuur °C]]&lt;stookgrens[],stookgrens[]-_34_KNMI_Stations[[#This Row],[Etmaal temperatuur °C]],0),"")</f>
        <v>8.5</v>
      </c>
      <c r="O5653" s="89">
        <f>_34_KNMI_Stations[[#This Row],[graaddagen]]*_34_KNMI_Stations[[#This Row],[Gewogen factor]]</f>
        <v>6.8000000000000007</v>
      </c>
      <c r="P5653" s="89" cm="1">
        <f t="array" ref="P5653">IF(ISNUMBER(_34_KNMI_Stations[[#This Row],[Etmaal temperatuur °C]]),IF(_34_KNMI_Stations[[#This Row],[Etmaal temperatuur °C]]&gt;stookgrens[],_34_KNMI_Stations[[#This Row],[Etmaal temperatuur °C]]-stookgrens[],0),"")</f>
        <v>0</v>
      </c>
    </row>
    <row r="5654" spans="1:16" x14ac:dyDescent="0.25">
      <c r="A5654">
        <v>278</v>
      </c>
      <c r="B5654" s="110">
        <v>45766</v>
      </c>
      <c r="C5654" s="89">
        <v>1.5</v>
      </c>
      <c r="D5654" s="89">
        <v>9.1999999999999993</v>
      </c>
      <c r="E5654" s="96">
        <v>2236</v>
      </c>
      <c r="F5654" s="89">
        <v>0</v>
      </c>
      <c r="G5654" s="89"/>
      <c r="H5654">
        <v>0.74</v>
      </c>
      <c r="I5654" t="s">
        <v>14</v>
      </c>
      <c r="J5654">
        <v>0.8</v>
      </c>
      <c r="K5654">
        <v>4</v>
      </c>
      <c r="L5654">
        <v>2025</v>
      </c>
      <c r="M5654" t="s">
        <v>125</v>
      </c>
      <c r="N5654" s="89" cm="1">
        <f t="array" ref="N5654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5654" s="89">
        <f>_34_KNMI_Stations[[#This Row],[graaddagen]]*_34_KNMI_Stations[[#This Row],[Gewogen factor]]</f>
        <v>7.0400000000000009</v>
      </c>
      <c r="P5654" s="89" cm="1">
        <f t="array" ref="P5654">IF(ISNUMBER(_34_KNMI_Stations[[#This Row],[Etmaal temperatuur °C]]),IF(_34_KNMI_Stations[[#This Row],[Etmaal temperatuur °C]]&gt;stookgrens[],_34_KNMI_Stations[[#This Row],[Etmaal temperatuur °C]]-stookgrens[],0),"")</f>
        <v>0</v>
      </c>
    </row>
    <row r="5655" spans="1:16" x14ac:dyDescent="0.25">
      <c r="A5655">
        <v>278</v>
      </c>
      <c r="B5655" s="110">
        <v>45767</v>
      </c>
      <c r="C5655" s="89">
        <v>1.3</v>
      </c>
      <c r="D5655" s="89">
        <v>9</v>
      </c>
      <c r="E5655" s="96">
        <v>2128</v>
      </c>
      <c r="F5655" s="89">
        <v>0.2</v>
      </c>
      <c r="G5655" s="89"/>
      <c r="H5655">
        <v>0.78</v>
      </c>
      <c r="I5655" t="s">
        <v>14</v>
      </c>
      <c r="J5655">
        <v>0.8</v>
      </c>
      <c r="K5655">
        <v>4</v>
      </c>
      <c r="L5655">
        <v>2025</v>
      </c>
      <c r="M5655" t="s">
        <v>125</v>
      </c>
      <c r="N5655" s="89" cm="1">
        <f t="array" ref="N5655">IF(ISNUMBER(_34_KNMI_Stations[[#This Row],[Etmaal temperatuur °C]]),IF(_34_KNMI_Stations[[#This Row],[Etmaal temperatuur °C]]&lt;stookgrens[],stookgrens[]-_34_KNMI_Stations[[#This Row],[Etmaal temperatuur °C]],0),"")</f>
        <v>9</v>
      </c>
      <c r="O5655" s="89">
        <f>_34_KNMI_Stations[[#This Row],[graaddagen]]*_34_KNMI_Stations[[#This Row],[Gewogen factor]]</f>
        <v>7.2</v>
      </c>
      <c r="P5655" s="89" cm="1">
        <f t="array" ref="P5655">IF(ISNUMBER(_34_KNMI_Stations[[#This Row],[Etmaal temperatuur °C]]),IF(_34_KNMI_Stations[[#This Row],[Etmaal temperatuur °C]]&gt;stookgrens[],_34_KNMI_Stations[[#This Row],[Etmaal temperatuur °C]]-stookgrens[],0),"")</f>
        <v>0</v>
      </c>
    </row>
    <row r="5656" spans="1:16" x14ac:dyDescent="0.25">
      <c r="A5656">
        <v>278</v>
      </c>
      <c r="B5656" s="110">
        <v>45768</v>
      </c>
      <c r="C5656" s="89">
        <v>1.1000000000000001</v>
      </c>
      <c r="D5656" s="89">
        <v>10.9</v>
      </c>
      <c r="E5656" s="96">
        <v>522</v>
      </c>
      <c r="F5656" s="89">
        <v>21.3</v>
      </c>
      <c r="G5656" s="89"/>
      <c r="H5656">
        <v>0.95</v>
      </c>
      <c r="I5656" t="s">
        <v>14</v>
      </c>
      <c r="J5656">
        <v>0.8</v>
      </c>
      <c r="K5656">
        <v>4</v>
      </c>
      <c r="L5656">
        <v>2025</v>
      </c>
      <c r="M5656" t="s">
        <v>126</v>
      </c>
      <c r="N5656" s="89" cm="1">
        <f t="array" ref="N5656">IF(ISNUMBER(_34_KNMI_Stations[[#This Row],[Etmaal temperatuur °C]]),IF(_34_KNMI_Stations[[#This Row],[Etmaal temperatuur °C]]&lt;stookgrens[],stookgrens[]-_34_KNMI_Stations[[#This Row],[Etmaal temperatuur °C]],0),"")</f>
        <v>7.1</v>
      </c>
      <c r="O5656" s="89">
        <f>_34_KNMI_Stations[[#This Row],[graaddagen]]*_34_KNMI_Stations[[#This Row],[Gewogen factor]]</f>
        <v>5.68</v>
      </c>
      <c r="P5656" s="89" cm="1">
        <f t="array" ref="P5656">IF(ISNUMBER(_34_KNMI_Stations[[#This Row],[Etmaal temperatuur °C]]),IF(_34_KNMI_Stations[[#This Row],[Etmaal temperatuur °C]]&gt;stookgrens[],_34_KNMI_Stations[[#This Row],[Etmaal temperatuur °C]]-stookgrens[],0),"")</f>
        <v>0</v>
      </c>
    </row>
    <row r="5657" spans="1:16" x14ac:dyDescent="0.25">
      <c r="A5657">
        <v>278</v>
      </c>
      <c r="B5657" s="110">
        <v>45769</v>
      </c>
      <c r="C5657" s="89">
        <v>1.9</v>
      </c>
      <c r="D5657" s="89">
        <v>11.4</v>
      </c>
      <c r="E5657" s="96">
        <v>1094</v>
      </c>
      <c r="F5657" s="89">
        <v>-0.1</v>
      </c>
      <c r="G5657" s="89"/>
      <c r="H5657">
        <v>0.86</v>
      </c>
      <c r="I5657" t="s">
        <v>14</v>
      </c>
      <c r="J5657">
        <v>0.8</v>
      </c>
      <c r="K5657">
        <v>4</v>
      </c>
      <c r="L5657">
        <v>2025</v>
      </c>
      <c r="M5657" t="s">
        <v>126</v>
      </c>
      <c r="N5657" s="89" cm="1">
        <f t="array" ref="N5657">IF(ISNUMBER(_34_KNMI_Stations[[#This Row],[Etmaal temperatuur °C]]),IF(_34_KNMI_Stations[[#This Row],[Etmaal temperatuur °C]]&lt;stookgrens[],stookgrens[]-_34_KNMI_Stations[[#This Row],[Etmaal temperatuur °C]],0),"")</f>
        <v>6.6</v>
      </c>
      <c r="O5657" s="89">
        <f>_34_KNMI_Stations[[#This Row],[graaddagen]]*_34_KNMI_Stations[[#This Row],[Gewogen factor]]</f>
        <v>5.28</v>
      </c>
      <c r="P5657" s="89" cm="1">
        <f t="array" ref="P5657">IF(ISNUMBER(_34_KNMI_Stations[[#This Row],[Etmaal temperatuur °C]]),IF(_34_KNMI_Stations[[#This Row],[Etmaal temperatuur °C]]&gt;stookgrens[],_34_KNMI_Stations[[#This Row],[Etmaal temperatuur °C]]-stookgrens[],0),"")</f>
        <v>0</v>
      </c>
    </row>
    <row r="5658" spans="1:16" x14ac:dyDescent="0.25">
      <c r="A5658">
        <v>278</v>
      </c>
      <c r="B5658" s="110">
        <v>45770</v>
      </c>
      <c r="C5658" s="89">
        <v>1.4</v>
      </c>
      <c r="D5658" s="89">
        <v>11.6</v>
      </c>
      <c r="E5658" s="96">
        <v>886</v>
      </c>
      <c r="F5658" s="89">
        <v>0</v>
      </c>
      <c r="G5658" s="89"/>
      <c r="H5658">
        <v>0.85</v>
      </c>
      <c r="I5658" t="s">
        <v>14</v>
      </c>
      <c r="J5658">
        <v>0.8</v>
      </c>
      <c r="K5658">
        <v>4</v>
      </c>
      <c r="L5658">
        <v>2025</v>
      </c>
      <c r="M5658" t="s">
        <v>126</v>
      </c>
      <c r="N5658" s="89" cm="1">
        <f t="array" ref="N5658">IF(ISNUMBER(_34_KNMI_Stations[[#This Row],[Etmaal temperatuur °C]]),IF(_34_KNMI_Stations[[#This Row],[Etmaal temperatuur °C]]&lt;stookgrens[],stookgrens[]-_34_KNMI_Stations[[#This Row],[Etmaal temperatuur °C]],0),"")</f>
        <v>6.4</v>
      </c>
      <c r="O5658" s="89">
        <f>_34_KNMI_Stations[[#This Row],[graaddagen]]*_34_KNMI_Stations[[#This Row],[Gewogen factor]]</f>
        <v>5.120000000000001</v>
      </c>
      <c r="P5658" s="89" cm="1">
        <f t="array" ref="P5658">IF(ISNUMBER(_34_KNMI_Stations[[#This Row],[Etmaal temperatuur °C]]),IF(_34_KNMI_Stations[[#This Row],[Etmaal temperatuur °C]]&gt;stookgrens[],_34_KNMI_Stations[[#This Row],[Etmaal temperatuur °C]]-stookgrens[],0),"")</f>
        <v>0</v>
      </c>
    </row>
    <row r="5659" spans="1:16" x14ac:dyDescent="0.25">
      <c r="A5659">
        <v>278</v>
      </c>
      <c r="B5659" s="110">
        <v>45771</v>
      </c>
      <c r="C5659" s="89">
        <v>2.8</v>
      </c>
      <c r="D5659" s="89">
        <v>10.5</v>
      </c>
      <c r="E5659" s="96">
        <v>395</v>
      </c>
      <c r="F5659" s="89">
        <v>13.4</v>
      </c>
      <c r="G5659" s="89"/>
      <c r="H5659">
        <v>0.93</v>
      </c>
      <c r="I5659" t="s">
        <v>14</v>
      </c>
      <c r="J5659">
        <v>0.8</v>
      </c>
      <c r="K5659">
        <v>4</v>
      </c>
      <c r="L5659">
        <v>2025</v>
      </c>
      <c r="M5659" t="s">
        <v>126</v>
      </c>
      <c r="N5659" s="89" cm="1">
        <f t="array" ref="N5659">IF(ISNUMBER(_34_KNMI_Stations[[#This Row],[Etmaal temperatuur °C]]),IF(_34_KNMI_Stations[[#This Row],[Etmaal temperatuur °C]]&lt;stookgrens[],stookgrens[]-_34_KNMI_Stations[[#This Row],[Etmaal temperatuur °C]],0),"")</f>
        <v>7.5</v>
      </c>
      <c r="O5659" s="89">
        <f>_34_KNMI_Stations[[#This Row],[graaddagen]]*_34_KNMI_Stations[[#This Row],[Gewogen factor]]</f>
        <v>6</v>
      </c>
      <c r="P5659" s="89" cm="1">
        <f t="array" ref="P5659">IF(ISNUMBER(_34_KNMI_Stations[[#This Row],[Etmaal temperatuur °C]]),IF(_34_KNMI_Stations[[#This Row],[Etmaal temperatuur °C]]&gt;stookgrens[],_34_KNMI_Stations[[#This Row],[Etmaal temperatuur °C]]-stookgrens[],0),"")</f>
        <v>0</v>
      </c>
    </row>
    <row r="5660" spans="1:16" x14ac:dyDescent="0.25">
      <c r="A5660">
        <v>278</v>
      </c>
      <c r="B5660" s="110">
        <v>45772</v>
      </c>
      <c r="C5660" s="89">
        <v>2</v>
      </c>
      <c r="D5660" s="89">
        <v>8.8000000000000007</v>
      </c>
      <c r="E5660" s="96">
        <v>783</v>
      </c>
      <c r="F5660" s="89">
        <v>0</v>
      </c>
      <c r="G5660" s="89"/>
      <c r="H5660">
        <v>0.87</v>
      </c>
      <c r="I5660" t="s">
        <v>14</v>
      </c>
      <c r="J5660">
        <v>0.8</v>
      </c>
      <c r="K5660">
        <v>4</v>
      </c>
      <c r="L5660">
        <v>2025</v>
      </c>
      <c r="M5660" t="s">
        <v>126</v>
      </c>
      <c r="N5660" s="89" cm="1">
        <f t="array" ref="N5660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5660" s="89">
        <f>_34_KNMI_Stations[[#This Row],[graaddagen]]*_34_KNMI_Stations[[#This Row],[Gewogen factor]]</f>
        <v>7.3599999999999994</v>
      </c>
      <c r="P5660" s="89" cm="1">
        <f t="array" ref="P5660">IF(ISNUMBER(_34_KNMI_Stations[[#This Row],[Etmaal temperatuur °C]]),IF(_34_KNMI_Stations[[#This Row],[Etmaal temperatuur °C]]&gt;stookgrens[],_34_KNMI_Stations[[#This Row],[Etmaal temperatuur °C]]-stookgrens[],0),"")</f>
        <v>0</v>
      </c>
    </row>
    <row r="5661" spans="1:16" x14ac:dyDescent="0.25">
      <c r="A5661">
        <v>278</v>
      </c>
      <c r="B5661" s="110">
        <v>45773</v>
      </c>
      <c r="C5661" s="89">
        <v>1.9</v>
      </c>
      <c r="D5661" s="89">
        <v>10.9</v>
      </c>
      <c r="E5661" s="96">
        <v>2054</v>
      </c>
      <c r="F5661" s="89">
        <v>0</v>
      </c>
      <c r="G5661" s="89"/>
      <c r="H5661">
        <v>0.8</v>
      </c>
      <c r="I5661" t="s">
        <v>14</v>
      </c>
      <c r="J5661">
        <v>0.8</v>
      </c>
      <c r="K5661">
        <v>4</v>
      </c>
      <c r="L5661">
        <v>2025</v>
      </c>
      <c r="M5661" t="s">
        <v>126</v>
      </c>
      <c r="N5661" s="89" cm="1">
        <f t="array" ref="N5661">IF(ISNUMBER(_34_KNMI_Stations[[#This Row],[Etmaal temperatuur °C]]),IF(_34_KNMI_Stations[[#This Row],[Etmaal temperatuur °C]]&lt;stookgrens[],stookgrens[]-_34_KNMI_Stations[[#This Row],[Etmaal temperatuur °C]],0),"")</f>
        <v>7.1</v>
      </c>
      <c r="O5661" s="89">
        <f>_34_KNMI_Stations[[#This Row],[graaddagen]]*_34_KNMI_Stations[[#This Row],[Gewogen factor]]</f>
        <v>5.68</v>
      </c>
      <c r="P5661" s="89" cm="1">
        <f t="array" ref="P5661">IF(ISNUMBER(_34_KNMI_Stations[[#This Row],[Etmaal temperatuur °C]]),IF(_34_KNMI_Stations[[#This Row],[Etmaal temperatuur °C]]&gt;stookgrens[],_34_KNMI_Stations[[#This Row],[Etmaal temperatuur °C]]-stookgrens[],0),"")</f>
        <v>0</v>
      </c>
    </row>
    <row r="5662" spans="1:16" x14ac:dyDescent="0.25">
      <c r="A5662">
        <v>278</v>
      </c>
      <c r="B5662" s="110">
        <v>45774</v>
      </c>
      <c r="C5662" s="89">
        <v>1.8</v>
      </c>
      <c r="D5662" s="89">
        <v>12.6</v>
      </c>
      <c r="E5662" s="96">
        <v>2537</v>
      </c>
      <c r="F5662" s="89">
        <v>0</v>
      </c>
      <c r="G5662" s="89"/>
      <c r="H5662">
        <v>0.65</v>
      </c>
      <c r="I5662" t="s">
        <v>14</v>
      </c>
      <c r="J5662">
        <v>0.8</v>
      </c>
      <c r="K5662">
        <v>4</v>
      </c>
      <c r="L5662">
        <v>2025</v>
      </c>
      <c r="M5662" t="s">
        <v>126</v>
      </c>
      <c r="N5662" s="89" cm="1">
        <f t="array" ref="N5662">IF(ISNUMBER(_34_KNMI_Stations[[#This Row],[Etmaal temperatuur °C]]),IF(_34_KNMI_Stations[[#This Row],[Etmaal temperatuur °C]]&lt;stookgrens[],stookgrens[]-_34_KNMI_Stations[[#This Row],[Etmaal temperatuur °C]],0),"")</f>
        <v>5.4</v>
      </c>
      <c r="O5662" s="89">
        <f>_34_KNMI_Stations[[#This Row],[graaddagen]]*_34_KNMI_Stations[[#This Row],[Gewogen factor]]</f>
        <v>4.32</v>
      </c>
      <c r="P5662" s="89" cm="1">
        <f t="array" ref="P5662">IF(ISNUMBER(_34_KNMI_Stations[[#This Row],[Etmaal temperatuur °C]]),IF(_34_KNMI_Stations[[#This Row],[Etmaal temperatuur °C]]&gt;stookgrens[],_34_KNMI_Stations[[#This Row],[Etmaal temperatuur °C]]-stookgrens[],0),"")</f>
        <v>0</v>
      </c>
    </row>
    <row r="5663" spans="1:16" x14ac:dyDescent="0.25">
      <c r="A5663">
        <v>278</v>
      </c>
      <c r="B5663" s="110">
        <v>45775</v>
      </c>
      <c r="C5663" s="89">
        <v>1</v>
      </c>
      <c r="D5663" s="89">
        <v>13.4</v>
      </c>
      <c r="E5663" s="96">
        <v>2422</v>
      </c>
      <c r="F5663" s="89">
        <v>0</v>
      </c>
      <c r="G5663" s="89"/>
      <c r="H5663">
        <v>0.68</v>
      </c>
      <c r="I5663" t="s">
        <v>14</v>
      </c>
      <c r="J5663">
        <v>0.8</v>
      </c>
      <c r="K5663">
        <v>4</v>
      </c>
      <c r="L5663">
        <v>2025</v>
      </c>
      <c r="M5663" t="s">
        <v>127</v>
      </c>
      <c r="N5663" s="89" cm="1">
        <f t="array" ref="N5663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5663" s="89">
        <f>_34_KNMI_Stations[[#This Row],[graaddagen]]*_34_KNMI_Stations[[#This Row],[Gewogen factor]]</f>
        <v>3.6799999999999997</v>
      </c>
      <c r="P5663" s="89" cm="1">
        <f t="array" ref="P5663">IF(ISNUMBER(_34_KNMI_Stations[[#This Row],[Etmaal temperatuur °C]]),IF(_34_KNMI_Stations[[#This Row],[Etmaal temperatuur °C]]&gt;stookgrens[],_34_KNMI_Stations[[#This Row],[Etmaal temperatuur °C]]-stookgrens[],0),"")</f>
        <v>0</v>
      </c>
    </row>
    <row r="5664" spans="1:16" x14ac:dyDescent="0.25">
      <c r="A5664">
        <v>278</v>
      </c>
      <c r="B5664" s="110">
        <v>45776</v>
      </c>
      <c r="C5664" s="89">
        <v>1.2</v>
      </c>
      <c r="D5664" s="89">
        <v>14.4</v>
      </c>
      <c r="E5664" s="96">
        <v>2483</v>
      </c>
      <c r="F5664" s="89">
        <v>0</v>
      </c>
      <c r="G5664" s="89"/>
      <c r="H5664">
        <v>0.72</v>
      </c>
      <c r="I5664" t="s">
        <v>14</v>
      </c>
      <c r="J5664">
        <v>0.8</v>
      </c>
      <c r="K5664">
        <v>4</v>
      </c>
      <c r="L5664">
        <v>2025</v>
      </c>
      <c r="M5664" t="s">
        <v>127</v>
      </c>
      <c r="N5664" s="89" cm="1">
        <f t="array" ref="N5664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5664" s="89">
        <f>_34_KNMI_Stations[[#This Row],[graaddagen]]*_34_KNMI_Stations[[#This Row],[Gewogen factor]]</f>
        <v>2.88</v>
      </c>
      <c r="P5664" s="89" cm="1">
        <f t="array" ref="P5664">IF(ISNUMBER(_34_KNMI_Stations[[#This Row],[Etmaal temperatuur °C]]),IF(_34_KNMI_Stations[[#This Row],[Etmaal temperatuur °C]]&gt;stookgrens[],_34_KNMI_Stations[[#This Row],[Etmaal temperatuur °C]]-stookgrens[],0),"")</f>
        <v>0</v>
      </c>
    </row>
    <row r="5665" spans="1:16" x14ac:dyDescent="0.25">
      <c r="A5665">
        <v>278</v>
      </c>
      <c r="B5665" s="110">
        <v>45777</v>
      </c>
      <c r="C5665" s="89">
        <v>1.2</v>
      </c>
      <c r="D5665" s="89">
        <v>16.2</v>
      </c>
      <c r="E5665" s="96">
        <v>2472</v>
      </c>
      <c r="F5665" s="89">
        <v>0</v>
      </c>
      <c r="G5665" s="89"/>
      <c r="H5665">
        <v>0.71</v>
      </c>
      <c r="I5665" t="s">
        <v>14</v>
      </c>
      <c r="J5665">
        <v>0.8</v>
      </c>
      <c r="K5665">
        <v>4</v>
      </c>
      <c r="L5665">
        <v>2025</v>
      </c>
      <c r="M5665" t="s">
        <v>127</v>
      </c>
      <c r="N5665" s="89" cm="1">
        <f t="array" ref="N5665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5665" s="89">
        <f>_34_KNMI_Stations[[#This Row],[graaddagen]]*_34_KNMI_Stations[[#This Row],[Gewogen factor]]</f>
        <v>1.4400000000000006</v>
      </c>
      <c r="P5665" s="89" cm="1">
        <f t="array" ref="P5665">IF(ISNUMBER(_34_KNMI_Stations[[#This Row],[Etmaal temperatuur °C]]),IF(_34_KNMI_Stations[[#This Row],[Etmaal temperatuur °C]]&gt;stookgrens[],_34_KNMI_Stations[[#This Row],[Etmaal temperatuur °C]]-stookgrens[],0),"")</f>
        <v>0</v>
      </c>
    </row>
    <row r="5666" spans="1:16" x14ac:dyDescent="0.25">
      <c r="A5666">
        <v>278</v>
      </c>
      <c r="B5666" s="110">
        <v>45778</v>
      </c>
      <c r="C5666" s="89">
        <v>1</v>
      </c>
      <c r="D5666" s="89">
        <v>18.3</v>
      </c>
      <c r="E5666" s="96">
        <v>2449</v>
      </c>
      <c r="F5666" s="89">
        <v>0</v>
      </c>
      <c r="G5666" s="89"/>
      <c r="H5666">
        <v>0.66</v>
      </c>
      <c r="I5666" t="s">
        <v>14</v>
      </c>
      <c r="J5666">
        <v>0.8</v>
      </c>
      <c r="K5666">
        <v>5</v>
      </c>
      <c r="L5666">
        <v>2025</v>
      </c>
      <c r="M5666" t="s">
        <v>127</v>
      </c>
      <c r="N5666" s="89" cm="1">
        <f t="array" ref="N5666">IF(ISNUMBER(_34_KNMI_Stations[[#This Row],[Etmaal temperatuur °C]]),IF(_34_KNMI_Stations[[#This Row],[Etmaal temperatuur °C]]&lt;stookgrens[],stookgrens[]-_34_KNMI_Stations[[#This Row],[Etmaal temperatuur °C]],0),"")</f>
        <v>0</v>
      </c>
      <c r="O5666" s="89">
        <f>_34_KNMI_Stations[[#This Row],[graaddagen]]*_34_KNMI_Stations[[#This Row],[Gewogen factor]]</f>
        <v>0</v>
      </c>
      <c r="P5666" s="89" cm="1">
        <f t="array" ref="P5666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5667" spans="1:16" x14ac:dyDescent="0.25">
      <c r="A5667">
        <v>278</v>
      </c>
      <c r="B5667" s="110">
        <v>45779</v>
      </c>
      <c r="C5667" s="89">
        <v>1.6</v>
      </c>
      <c r="D5667" s="89">
        <v>16.5</v>
      </c>
      <c r="E5667" s="96">
        <v>1714</v>
      </c>
      <c r="F5667" s="89">
        <v>0.6</v>
      </c>
      <c r="G5667" s="89"/>
      <c r="H5667">
        <v>0.74</v>
      </c>
      <c r="I5667" t="s">
        <v>14</v>
      </c>
      <c r="J5667">
        <v>0.8</v>
      </c>
      <c r="K5667">
        <v>5</v>
      </c>
      <c r="L5667">
        <v>2025</v>
      </c>
      <c r="M5667" t="s">
        <v>127</v>
      </c>
      <c r="N5667" s="89" cm="1">
        <f t="array" ref="N5667">IF(ISNUMBER(_34_KNMI_Stations[[#This Row],[Etmaal temperatuur °C]]),IF(_34_KNMI_Stations[[#This Row],[Etmaal temperatuur °C]]&lt;stookgrens[],stookgrens[]-_34_KNMI_Stations[[#This Row],[Etmaal temperatuur °C]],0),"")</f>
        <v>1.5</v>
      </c>
      <c r="O5667" s="89">
        <f>_34_KNMI_Stations[[#This Row],[graaddagen]]*_34_KNMI_Stations[[#This Row],[Gewogen factor]]</f>
        <v>1.2000000000000002</v>
      </c>
      <c r="P5667" s="89" cm="1">
        <f t="array" ref="P5667">IF(ISNUMBER(_34_KNMI_Stations[[#This Row],[Etmaal temperatuur °C]]),IF(_34_KNMI_Stations[[#This Row],[Etmaal temperatuur °C]]&gt;stookgrens[],_34_KNMI_Stations[[#This Row],[Etmaal temperatuur °C]]-stookgrens[],0),"")</f>
        <v>0</v>
      </c>
    </row>
    <row r="5668" spans="1:16" x14ac:dyDescent="0.25">
      <c r="A5668">
        <v>278</v>
      </c>
      <c r="B5668" s="110">
        <v>45780</v>
      </c>
      <c r="C5668" s="89">
        <v>2.2999999999999998</v>
      </c>
      <c r="D5668" s="89">
        <v>11.7</v>
      </c>
      <c r="E5668" s="96">
        <v>2210</v>
      </c>
      <c r="F5668" s="89">
        <v>0</v>
      </c>
      <c r="G5668" s="89"/>
      <c r="H5668">
        <v>0.71</v>
      </c>
      <c r="I5668" t="s">
        <v>14</v>
      </c>
      <c r="J5668">
        <v>0.8</v>
      </c>
      <c r="K5668">
        <v>5</v>
      </c>
      <c r="L5668">
        <v>2025</v>
      </c>
      <c r="M5668" t="s">
        <v>127</v>
      </c>
      <c r="N5668" s="89" cm="1">
        <f t="array" ref="N5668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5668" s="89">
        <f>_34_KNMI_Stations[[#This Row],[graaddagen]]*_34_KNMI_Stations[[#This Row],[Gewogen factor]]</f>
        <v>5.0400000000000009</v>
      </c>
      <c r="P5668" s="89" cm="1">
        <f t="array" ref="P5668">IF(ISNUMBER(_34_KNMI_Stations[[#This Row],[Etmaal temperatuur °C]]),IF(_34_KNMI_Stations[[#This Row],[Etmaal temperatuur °C]]&gt;stookgrens[],_34_KNMI_Stations[[#This Row],[Etmaal temperatuur °C]]-stookgrens[],0),"")</f>
        <v>0</v>
      </c>
    </row>
    <row r="5669" spans="1:16" x14ac:dyDescent="0.25">
      <c r="A5669">
        <v>278</v>
      </c>
      <c r="B5669" s="110">
        <v>45781</v>
      </c>
      <c r="C5669" s="89">
        <v>2.7</v>
      </c>
      <c r="D5669" s="89">
        <v>9</v>
      </c>
      <c r="E5669" s="96">
        <v>1423</v>
      </c>
      <c r="F5669" s="89">
        <v>0</v>
      </c>
      <c r="G5669" s="89"/>
      <c r="H5669">
        <v>0.7</v>
      </c>
      <c r="I5669" t="s">
        <v>14</v>
      </c>
      <c r="J5669">
        <v>0.8</v>
      </c>
      <c r="K5669">
        <v>5</v>
      </c>
      <c r="L5669">
        <v>2025</v>
      </c>
      <c r="M5669" t="s">
        <v>127</v>
      </c>
      <c r="N5669" s="89" cm="1">
        <f t="array" ref="N5669">IF(ISNUMBER(_34_KNMI_Stations[[#This Row],[Etmaal temperatuur °C]]),IF(_34_KNMI_Stations[[#This Row],[Etmaal temperatuur °C]]&lt;stookgrens[],stookgrens[]-_34_KNMI_Stations[[#This Row],[Etmaal temperatuur °C]],0),"")</f>
        <v>9</v>
      </c>
      <c r="O5669" s="89">
        <f>_34_KNMI_Stations[[#This Row],[graaddagen]]*_34_KNMI_Stations[[#This Row],[Gewogen factor]]</f>
        <v>7.2</v>
      </c>
      <c r="P5669" s="89" cm="1">
        <f t="array" ref="P5669">IF(ISNUMBER(_34_KNMI_Stations[[#This Row],[Etmaal temperatuur °C]]),IF(_34_KNMI_Stations[[#This Row],[Etmaal temperatuur °C]]&gt;stookgrens[],_34_KNMI_Stations[[#This Row],[Etmaal temperatuur °C]]-stookgrens[],0),"")</f>
        <v>0</v>
      </c>
    </row>
    <row r="5670" spans="1:16" x14ac:dyDescent="0.25">
      <c r="A5670">
        <v>278</v>
      </c>
      <c r="B5670" s="110">
        <v>45782</v>
      </c>
      <c r="C5670" s="89">
        <v>2.7</v>
      </c>
      <c r="D5670" s="89">
        <v>8.6999999999999993</v>
      </c>
      <c r="E5670" s="96">
        <v>2218</v>
      </c>
      <c r="F5670" s="89">
        <v>0</v>
      </c>
      <c r="G5670" s="89"/>
      <c r="H5670">
        <v>0.65</v>
      </c>
      <c r="I5670" t="s">
        <v>14</v>
      </c>
      <c r="J5670">
        <v>0.8</v>
      </c>
      <c r="K5670">
        <v>5</v>
      </c>
      <c r="L5670">
        <v>2025</v>
      </c>
      <c r="M5670" t="s">
        <v>132</v>
      </c>
      <c r="N5670" s="89" cm="1">
        <f t="array" ref="N5670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5670" s="89">
        <f>_34_KNMI_Stations[[#This Row],[graaddagen]]*_34_KNMI_Stations[[#This Row],[Gewogen factor]]</f>
        <v>7.4400000000000013</v>
      </c>
      <c r="P5670" s="89" cm="1">
        <f t="array" ref="P5670">IF(ISNUMBER(_34_KNMI_Stations[[#This Row],[Etmaal temperatuur °C]]),IF(_34_KNMI_Stations[[#This Row],[Etmaal temperatuur °C]]&gt;stookgrens[],_34_KNMI_Stations[[#This Row],[Etmaal temperatuur °C]]-stookgrens[],0),"")</f>
        <v>0</v>
      </c>
    </row>
    <row r="5671" spans="1:16" x14ac:dyDescent="0.25">
      <c r="A5671">
        <v>278</v>
      </c>
      <c r="B5671" s="110">
        <v>45783</v>
      </c>
      <c r="C5671" s="89">
        <v>2.4</v>
      </c>
      <c r="D5671" s="89">
        <v>9.3000000000000007</v>
      </c>
      <c r="E5671" s="96">
        <v>1392</v>
      </c>
      <c r="F5671" s="89">
        <v>0</v>
      </c>
      <c r="G5671" s="89"/>
      <c r="H5671">
        <v>0.74</v>
      </c>
      <c r="I5671" t="s">
        <v>14</v>
      </c>
      <c r="J5671">
        <v>0.8</v>
      </c>
      <c r="K5671">
        <v>5</v>
      </c>
      <c r="L5671">
        <v>2025</v>
      </c>
      <c r="M5671" t="s">
        <v>132</v>
      </c>
      <c r="N5671" s="89" cm="1">
        <f t="array" ref="N5671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5671" s="89">
        <f>_34_KNMI_Stations[[#This Row],[graaddagen]]*_34_KNMI_Stations[[#This Row],[Gewogen factor]]</f>
        <v>6.96</v>
      </c>
      <c r="P5671" s="89" cm="1">
        <f t="array" ref="P5671">IF(ISNUMBER(_34_KNMI_Stations[[#This Row],[Etmaal temperatuur °C]]),IF(_34_KNMI_Stations[[#This Row],[Etmaal temperatuur °C]]&gt;stookgrens[],_34_KNMI_Stations[[#This Row],[Etmaal temperatuur °C]]-stookgrens[],0),"")</f>
        <v>0</v>
      </c>
    </row>
    <row r="5672" spans="1:16" x14ac:dyDescent="0.25">
      <c r="A5672">
        <v>278</v>
      </c>
      <c r="B5672" s="110">
        <v>45784</v>
      </c>
      <c r="C5672" s="89">
        <v>2.1</v>
      </c>
      <c r="D5672" s="89">
        <v>11</v>
      </c>
      <c r="E5672" s="96">
        <v>1666</v>
      </c>
      <c r="F5672" s="89">
        <v>0</v>
      </c>
      <c r="G5672" s="89"/>
      <c r="H5672">
        <v>0.72</v>
      </c>
      <c r="I5672" t="s">
        <v>14</v>
      </c>
      <c r="J5672">
        <v>0.8</v>
      </c>
      <c r="K5672">
        <v>5</v>
      </c>
      <c r="L5672">
        <v>2025</v>
      </c>
      <c r="M5672" t="s">
        <v>132</v>
      </c>
      <c r="N5672" s="89" cm="1">
        <f t="array" ref="N5672">IF(ISNUMBER(_34_KNMI_Stations[[#This Row],[Etmaal temperatuur °C]]),IF(_34_KNMI_Stations[[#This Row],[Etmaal temperatuur °C]]&lt;stookgrens[],stookgrens[]-_34_KNMI_Stations[[#This Row],[Etmaal temperatuur °C]],0),"")</f>
        <v>7</v>
      </c>
      <c r="O5672" s="89">
        <f>_34_KNMI_Stations[[#This Row],[graaddagen]]*_34_KNMI_Stations[[#This Row],[Gewogen factor]]</f>
        <v>5.6000000000000005</v>
      </c>
      <c r="P5672" s="89" cm="1">
        <f t="array" ref="P5672">IF(ISNUMBER(_34_KNMI_Stations[[#This Row],[Etmaal temperatuur °C]]),IF(_34_KNMI_Stations[[#This Row],[Etmaal temperatuur °C]]&gt;stookgrens[],_34_KNMI_Stations[[#This Row],[Etmaal temperatuur °C]]-stookgrens[],0),"")</f>
        <v>0</v>
      </c>
    </row>
    <row r="5673" spans="1:16" x14ac:dyDescent="0.25">
      <c r="A5673">
        <v>278</v>
      </c>
      <c r="B5673" s="110">
        <v>45785</v>
      </c>
      <c r="C5673" s="89">
        <v>1.9</v>
      </c>
      <c r="D5673" s="89">
        <v>11</v>
      </c>
      <c r="E5673" s="96">
        <v>1386</v>
      </c>
      <c r="F5673" s="89">
        <v>0</v>
      </c>
      <c r="G5673" s="89"/>
      <c r="H5673">
        <v>0.62</v>
      </c>
      <c r="I5673" t="s">
        <v>14</v>
      </c>
      <c r="J5673">
        <v>0.8</v>
      </c>
      <c r="K5673">
        <v>5</v>
      </c>
      <c r="L5673">
        <v>2025</v>
      </c>
      <c r="M5673" t="s">
        <v>132</v>
      </c>
      <c r="N5673" s="89" cm="1">
        <f t="array" ref="N5673">IF(ISNUMBER(_34_KNMI_Stations[[#This Row],[Etmaal temperatuur °C]]),IF(_34_KNMI_Stations[[#This Row],[Etmaal temperatuur °C]]&lt;stookgrens[],stookgrens[]-_34_KNMI_Stations[[#This Row],[Etmaal temperatuur °C]],0),"")</f>
        <v>7</v>
      </c>
      <c r="O5673" s="89">
        <f>_34_KNMI_Stations[[#This Row],[graaddagen]]*_34_KNMI_Stations[[#This Row],[Gewogen factor]]</f>
        <v>5.6000000000000005</v>
      </c>
      <c r="P5673" s="89" cm="1">
        <f t="array" ref="P5673">IF(ISNUMBER(_34_KNMI_Stations[[#This Row],[Etmaal temperatuur °C]]),IF(_34_KNMI_Stations[[#This Row],[Etmaal temperatuur °C]]&gt;stookgrens[],_34_KNMI_Stations[[#This Row],[Etmaal temperatuur °C]]-stookgrens[],0),"")</f>
        <v>0</v>
      </c>
    </row>
    <row r="5674" spans="1:16" x14ac:dyDescent="0.25">
      <c r="A5674">
        <v>278</v>
      </c>
      <c r="B5674" s="110">
        <v>45786</v>
      </c>
      <c r="C5674" s="89">
        <v>1.9</v>
      </c>
      <c r="D5674" s="89">
        <v>12.9</v>
      </c>
      <c r="E5674" s="96">
        <v>2082</v>
      </c>
      <c r="F5674" s="89">
        <v>0</v>
      </c>
      <c r="G5674" s="89"/>
      <c r="H5674">
        <v>0.59</v>
      </c>
      <c r="I5674" t="s">
        <v>14</v>
      </c>
      <c r="J5674">
        <v>0.8</v>
      </c>
      <c r="K5674">
        <v>5</v>
      </c>
      <c r="L5674">
        <v>2025</v>
      </c>
      <c r="M5674" t="s">
        <v>132</v>
      </c>
      <c r="N5674" s="89" cm="1">
        <f t="array" ref="N5674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5674" s="89">
        <f>_34_KNMI_Stations[[#This Row],[graaddagen]]*_34_KNMI_Stations[[#This Row],[Gewogen factor]]</f>
        <v>4.08</v>
      </c>
      <c r="P5674" s="89" cm="1">
        <f t="array" ref="P5674">IF(ISNUMBER(_34_KNMI_Stations[[#This Row],[Etmaal temperatuur °C]]),IF(_34_KNMI_Stations[[#This Row],[Etmaal temperatuur °C]]&gt;stookgrens[],_34_KNMI_Stations[[#This Row],[Etmaal temperatuur °C]]-stookgrens[],0),"")</f>
        <v>0</v>
      </c>
    </row>
    <row r="5675" spans="1:16" x14ac:dyDescent="0.25">
      <c r="A5675">
        <v>278</v>
      </c>
      <c r="B5675" s="110">
        <v>45787</v>
      </c>
      <c r="C5675" s="89">
        <v>2.2999999999999998</v>
      </c>
      <c r="D5675" s="89">
        <v>14.5</v>
      </c>
      <c r="E5675" s="96">
        <v>2323</v>
      </c>
      <c r="F5675" s="89">
        <v>0</v>
      </c>
      <c r="G5675" s="89"/>
      <c r="H5675">
        <v>0.55000000000000004</v>
      </c>
      <c r="I5675" t="s">
        <v>14</v>
      </c>
      <c r="J5675">
        <v>0.8</v>
      </c>
      <c r="K5675">
        <v>5</v>
      </c>
      <c r="L5675">
        <v>2025</v>
      </c>
      <c r="M5675" t="s">
        <v>132</v>
      </c>
      <c r="N5675" s="89" cm="1">
        <f t="array" ref="N5675">IF(ISNUMBER(_34_KNMI_Stations[[#This Row],[Etmaal temperatuur °C]]),IF(_34_KNMI_Stations[[#This Row],[Etmaal temperatuur °C]]&lt;stookgrens[],stookgrens[]-_34_KNMI_Stations[[#This Row],[Etmaal temperatuur °C]],0),"")</f>
        <v>3.5</v>
      </c>
      <c r="O5675" s="89">
        <f>_34_KNMI_Stations[[#This Row],[graaddagen]]*_34_KNMI_Stations[[#This Row],[Gewogen factor]]</f>
        <v>2.8000000000000003</v>
      </c>
      <c r="P5675" s="89" cm="1">
        <f t="array" ref="P5675">IF(ISNUMBER(_34_KNMI_Stations[[#This Row],[Etmaal temperatuur °C]]),IF(_34_KNMI_Stations[[#This Row],[Etmaal temperatuur °C]]&gt;stookgrens[],_34_KNMI_Stations[[#This Row],[Etmaal temperatuur °C]]-stookgrens[],0),"")</f>
        <v>0</v>
      </c>
    </row>
    <row r="5676" spans="1:16" x14ac:dyDescent="0.25">
      <c r="A5676">
        <v>278</v>
      </c>
      <c r="B5676" s="110">
        <v>45788</v>
      </c>
      <c r="C5676" s="89">
        <v>2.6</v>
      </c>
      <c r="D5676" s="89">
        <v>17.3</v>
      </c>
      <c r="E5676" s="96">
        <v>2701</v>
      </c>
      <c r="F5676" s="89">
        <v>0</v>
      </c>
      <c r="G5676" s="89"/>
      <c r="H5676">
        <v>0.55000000000000004</v>
      </c>
      <c r="I5676" t="s">
        <v>14</v>
      </c>
      <c r="J5676">
        <v>0.8</v>
      </c>
      <c r="K5676">
        <v>5</v>
      </c>
      <c r="L5676">
        <v>2025</v>
      </c>
      <c r="M5676" t="s">
        <v>132</v>
      </c>
      <c r="N5676" s="89" cm="1">
        <f t="array" ref="N5676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5676" s="89">
        <f>_34_KNMI_Stations[[#This Row],[graaddagen]]*_34_KNMI_Stations[[#This Row],[Gewogen factor]]</f>
        <v>0.5599999999999995</v>
      </c>
      <c r="P5676" s="89" cm="1">
        <f t="array" ref="P5676">IF(ISNUMBER(_34_KNMI_Stations[[#This Row],[Etmaal temperatuur °C]]),IF(_34_KNMI_Stations[[#This Row],[Etmaal temperatuur °C]]&gt;stookgrens[],_34_KNMI_Stations[[#This Row],[Etmaal temperatuur °C]]-stookgrens[],0),"")</f>
        <v>0</v>
      </c>
    </row>
    <row r="5677" spans="1:16" x14ac:dyDescent="0.25">
      <c r="A5677">
        <v>278</v>
      </c>
      <c r="B5677" s="110">
        <v>45789</v>
      </c>
      <c r="C5677" s="89">
        <v>4</v>
      </c>
      <c r="D5677" s="89">
        <v>16.899999999999999</v>
      </c>
      <c r="E5677" s="96">
        <v>2764</v>
      </c>
      <c r="F5677" s="89">
        <v>0</v>
      </c>
      <c r="G5677" s="89"/>
      <c r="H5677">
        <v>0.47</v>
      </c>
      <c r="I5677" t="s">
        <v>14</v>
      </c>
      <c r="J5677">
        <v>0.8</v>
      </c>
      <c r="K5677">
        <v>5</v>
      </c>
      <c r="L5677">
        <v>2025</v>
      </c>
      <c r="M5677" t="s">
        <v>133</v>
      </c>
      <c r="N5677" s="89" cm="1">
        <f t="array" ref="N5677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5677" s="89">
        <f>_34_KNMI_Stations[[#This Row],[graaddagen]]*_34_KNMI_Stations[[#This Row],[Gewogen factor]]</f>
        <v>0.88000000000000123</v>
      </c>
      <c r="P5677" s="89" cm="1">
        <f t="array" ref="P5677">IF(ISNUMBER(_34_KNMI_Stations[[#This Row],[Etmaal temperatuur °C]]),IF(_34_KNMI_Stations[[#This Row],[Etmaal temperatuur °C]]&gt;stookgrens[],_34_KNMI_Stations[[#This Row],[Etmaal temperatuur °C]]-stookgrens[],0),"")</f>
        <v>0</v>
      </c>
    </row>
    <row r="5678" spans="1:16" x14ac:dyDescent="0.25">
      <c r="A5678">
        <v>278</v>
      </c>
      <c r="B5678" s="110">
        <v>45790</v>
      </c>
      <c r="C5678" s="89">
        <v>3</v>
      </c>
      <c r="D5678" s="89">
        <v>15.8</v>
      </c>
      <c r="E5678" s="96">
        <v>2814</v>
      </c>
      <c r="F5678" s="89">
        <v>0</v>
      </c>
      <c r="G5678" s="89"/>
      <c r="H5678">
        <v>0.46</v>
      </c>
      <c r="I5678" t="s">
        <v>14</v>
      </c>
      <c r="J5678">
        <v>0.8</v>
      </c>
      <c r="K5678">
        <v>5</v>
      </c>
      <c r="L5678">
        <v>2025</v>
      </c>
      <c r="M5678" t="s">
        <v>133</v>
      </c>
      <c r="N5678" s="89" cm="1">
        <f t="array" ref="N5678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5678" s="89">
        <f>_34_KNMI_Stations[[#This Row],[graaddagen]]*_34_KNMI_Stations[[#This Row],[Gewogen factor]]</f>
        <v>1.7599999999999996</v>
      </c>
      <c r="P5678" s="89" cm="1">
        <f t="array" ref="P5678">IF(ISNUMBER(_34_KNMI_Stations[[#This Row],[Etmaal temperatuur °C]]),IF(_34_KNMI_Stations[[#This Row],[Etmaal temperatuur °C]]&gt;stookgrens[],_34_KNMI_Stations[[#This Row],[Etmaal temperatuur °C]]-stookgrens[],0),"")</f>
        <v>0</v>
      </c>
    </row>
    <row r="5679" spans="1:16" x14ac:dyDescent="0.25">
      <c r="A5679">
        <v>278</v>
      </c>
      <c r="B5679" s="110">
        <v>45791</v>
      </c>
      <c r="C5679" s="89">
        <v>2.6</v>
      </c>
      <c r="D5679" s="89">
        <v>13.3</v>
      </c>
      <c r="E5679" s="96">
        <v>2690</v>
      </c>
      <c r="F5679" s="89">
        <v>0</v>
      </c>
      <c r="G5679" s="89"/>
      <c r="H5679">
        <v>0.69</v>
      </c>
      <c r="I5679" t="s">
        <v>14</v>
      </c>
      <c r="J5679">
        <v>0.8</v>
      </c>
      <c r="K5679">
        <v>5</v>
      </c>
      <c r="L5679">
        <v>2025</v>
      </c>
      <c r="M5679" t="s">
        <v>133</v>
      </c>
      <c r="N5679" s="89" cm="1">
        <f t="array" ref="N5679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5679" s="89">
        <f>_34_KNMI_Stations[[#This Row],[graaddagen]]*_34_KNMI_Stations[[#This Row],[Gewogen factor]]</f>
        <v>3.76</v>
      </c>
      <c r="P5679" s="89" cm="1">
        <f t="array" ref="P5679">IF(ISNUMBER(_34_KNMI_Stations[[#This Row],[Etmaal temperatuur °C]]),IF(_34_KNMI_Stations[[#This Row],[Etmaal temperatuur °C]]&gt;stookgrens[],_34_KNMI_Stations[[#This Row],[Etmaal temperatuur °C]]-stookgrens[],0),"")</f>
        <v>0</v>
      </c>
    </row>
    <row r="5680" spans="1:16" x14ac:dyDescent="0.25">
      <c r="A5680">
        <v>278</v>
      </c>
      <c r="B5680" s="110">
        <v>45792</v>
      </c>
      <c r="C5680" s="89">
        <v>3</v>
      </c>
      <c r="D5680" s="89">
        <v>13.4</v>
      </c>
      <c r="E5680" s="96">
        <v>2855</v>
      </c>
      <c r="F5680" s="89">
        <v>0</v>
      </c>
      <c r="G5680" s="89"/>
      <c r="H5680">
        <v>0.57999999999999996</v>
      </c>
      <c r="I5680" t="s">
        <v>14</v>
      </c>
      <c r="J5680">
        <v>0.8</v>
      </c>
      <c r="K5680">
        <v>5</v>
      </c>
      <c r="L5680">
        <v>2025</v>
      </c>
      <c r="M5680" t="s">
        <v>133</v>
      </c>
      <c r="N5680" s="89" cm="1">
        <f t="array" ref="N5680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5680" s="89">
        <f>_34_KNMI_Stations[[#This Row],[graaddagen]]*_34_KNMI_Stations[[#This Row],[Gewogen factor]]</f>
        <v>3.6799999999999997</v>
      </c>
      <c r="P5680" s="89" cm="1">
        <f t="array" ref="P5680">IF(ISNUMBER(_34_KNMI_Stations[[#This Row],[Etmaal temperatuur °C]]),IF(_34_KNMI_Stations[[#This Row],[Etmaal temperatuur °C]]&gt;stookgrens[],_34_KNMI_Stations[[#This Row],[Etmaal temperatuur °C]]-stookgrens[],0),"")</f>
        <v>0</v>
      </c>
    </row>
    <row r="5681" spans="1:16" x14ac:dyDescent="0.25">
      <c r="A5681">
        <v>278</v>
      </c>
      <c r="B5681" s="110">
        <v>45793</v>
      </c>
      <c r="C5681" s="89">
        <v>2.7</v>
      </c>
      <c r="D5681" s="89">
        <v>11.4</v>
      </c>
      <c r="E5681" s="96">
        <v>2512</v>
      </c>
      <c r="F5681" s="89">
        <v>0</v>
      </c>
      <c r="G5681" s="89"/>
      <c r="H5681">
        <v>0.77</v>
      </c>
      <c r="I5681" t="s">
        <v>14</v>
      </c>
      <c r="J5681">
        <v>0.8</v>
      </c>
      <c r="K5681">
        <v>5</v>
      </c>
      <c r="L5681">
        <v>2025</v>
      </c>
      <c r="M5681" t="s">
        <v>133</v>
      </c>
      <c r="N5681" s="89" cm="1">
        <f t="array" ref="N5681">IF(ISNUMBER(_34_KNMI_Stations[[#This Row],[Etmaal temperatuur °C]]),IF(_34_KNMI_Stations[[#This Row],[Etmaal temperatuur °C]]&lt;stookgrens[],stookgrens[]-_34_KNMI_Stations[[#This Row],[Etmaal temperatuur °C]],0),"")</f>
        <v>6.6</v>
      </c>
      <c r="O5681" s="89">
        <f>_34_KNMI_Stations[[#This Row],[graaddagen]]*_34_KNMI_Stations[[#This Row],[Gewogen factor]]</f>
        <v>5.28</v>
      </c>
      <c r="P5681" s="89" cm="1">
        <f t="array" ref="P5681">IF(ISNUMBER(_34_KNMI_Stations[[#This Row],[Etmaal temperatuur °C]]),IF(_34_KNMI_Stations[[#This Row],[Etmaal temperatuur °C]]&gt;stookgrens[],_34_KNMI_Stations[[#This Row],[Etmaal temperatuur °C]]-stookgrens[],0),"")</f>
        <v>0</v>
      </c>
    </row>
    <row r="5682" spans="1:16" x14ac:dyDescent="0.25">
      <c r="A5682">
        <v>278</v>
      </c>
      <c r="B5682" s="110">
        <v>45794</v>
      </c>
      <c r="C5682" s="89">
        <v>2.6</v>
      </c>
      <c r="D5682" s="89">
        <v>12.9</v>
      </c>
      <c r="E5682" s="96">
        <v>2695</v>
      </c>
      <c r="F5682" s="89">
        <v>0</v>
      </c>
      <c r="G5682" s="89"/>
      <c r="H5682">
        <v>0.74</v>
      </c>
      <c r="I5682" t="s">
        <v>14</v>
      </c>
      <c r="J5682">
        <v>0.8</v>
      </c>
      <c r="K5682">
        <v>5</v>
      </c>
      <c r="L5682">
        <v>2025</v>
      </c>
      <c r="M5682" t="s">
        <v>133</v>
      </c>
      <c r="N5682" s="89" cm="1">
        <f t="array" ref="N5682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5682" s="89">
        <f>_34_KNMI_Stations[[#This Row],[graaddagen]]*_34_KNMI_Stations[[#This Row],[Gewogen factor]]</f>
        <v>4.08</v>
      </c>
      <c r="P5682" s="89" cm="1">
        <f t="array" ref="P5682">IF(ISNUMBER(_34_KNMI_Stations[[#This Row],[Etmaal temperatuur °C]]),IF(_34_KNMI_Stations[[#This Row],[Etmaal temperatuur °C]]&gt;stookgrens[],_34_KNMI_Stations[[#This Row],[Etmaal temperatuur °C]]-stookgrens[],0),"")</f>
        <v>0</v>
      </c>
    </row>
    <row r="5683" spans="1:16" x14ac:dyDescent="0.25">
      <c r="A5683">
        <v>278</v>
      </c>
      <c r="B5683" s="110">
        <v>45795</v>
      </c>
      <c r="C5683" s="89">
        <v>1.5</v>
      </c>
      <c r="D5683" s="89">
        <v>13.1</v>
      </c>
      <c r="E5683" s="96">
        <v>1436</v>
      </c>
      <c r="F5683" s="89">
        <v>0</v>
      </c>
      <c r="G5683" s="89"/>
      <c r="H5683">
        <v>0.69</v>
      </c>
      <c r="I5683" t="s">
        <v>14</v>
      </c>
      <c r="J5683">
        <v>0.8</v>
      </c>
      <c r="K5683">
        <v>5</v>
      </c>
      <c r="L5683">
        <v>2025</v>
      </c>
      <c r="M5683" t="s">
        <v>133</v>
      </c>
      <c r="N5683" s="89" cm="1">
        <f t="array" ref="N5683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5683" s="89">
        <f>_34_KNMI_Stations[[#This Row],[graaddagen]]*_34_KNMI_Stations[[#This Row],[Gewogen factor]]</f>
        <v>3.9200000000000004</v>
      </c>
      <c r="P5683" s="89" cm="1">
        <f t="array" ref="P5683">IF(ISNUMBER(_34_KNMI_Stations[[#This Row],[Etmaal temperatuur °C]]),IF(_34_KNMI_Stations[[#This Row],[Etmaal temperatuur °C]]&gt;stookgrens[],_34_KNMI_Stations[[#This Row],[Etmaal temperatuur °C]]-stookgrens[],0),"")</f>
        <v>0</v>
      </c>
    </row>
    <row r="5684" spans="1:16" x14ac:dyDescent="0.25">
      <c r="A5684">
        <v>278</v>
      </c>
      <c r="B5684" s="110">
        <v>45796</v>
      </c>
      <c r="C5684" s="89">
        <v>1.4</v>
      </c>
      <c r="D5684" s="89">
        <v>14.6</v>
      </c>
      <c r="E5684" s="96">
        <v>2257</v>
      </c>
      <c r="F5684" s="89">
        <v>0</v>
      </c>
      <c r="G5684" s="89"/>
      <c r="H5684">
        <v>0.65</v>
      </c>
      <c r="I5684" t="s">
        <v>14</v>
      </c>
      <c r="J5684">
        <v>0.8</v>
      </c>
      <c r="K5684">
        <v>5</v>
      </c>
      <c r="L5684">
        <v>2025</v>
      </c>
      <c r="M5684" t="s">
        <v>349</v>
      </c>
      <c r="N5684" s="89" cm="1">
        <f t="array" ref="N5684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5684" s="89">
        <f>_34_KNMI_Stations[[#This Row],[graaddagen]]*_34_KNMI_Stations[[#This Row],[Gewogen factor]]</f>
        <v>2.7200000000000006</v>
      </c>
      <c r="P5684" s="89" cm="1">
        <f t="array" ref="P5684">IF(ISNUMBER(_34_KNMI_Stations[[#This Row],[Etmaal temperatuur °C]]),IF(_34_KNMI_Stations[[#This Row],[Etmaal temperatuur °C]]&gt;stookgrens[],_34_KNMI_Stations[[#This Row],[Etmaal temperatuur °C]]-stookgrens[],0),"")</f>
        <v>0</v>
      </c>
    </row>
    <row r="5685" spans="1:16" x14ac:dyDescent="0.25">
      <c r="A5685">
        <v>278</v>
      </c>
      <c r="B5685" s="110">
        <v>45797</v>
      </c>
      <c r="C5685" s="89">
        <v>1.9</v>
      </c>
      <c r="D5685" s="89">
        <v>14.6</v>
      </c>
      <c r="E5685" s="96">
        <v>2846</v>
      </c>
      <c r="F5685" s="89">
        <v>0</v>
      </c>
      <c r="G5685" s="89"/>
      <c r="H5685">
        <v>0.65</v>
      </c>
      <c r="I5685" t="s">
        <v>14</v>
      </c>
      <c r="J5685">
        <v>0.8</v>
      </c>
      <c r="K5685">
        <v>5</v>
      </c>
      <c r="L5685">
        <v>2025</v>
      </c>
      <c r="M5685" t="s">
        <v>349</v>
      </c>
      <c r="N5685" s="89" cm="1">
        <f t="array" ref="N5685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5685" s="89">
        <f>_34_KNMI_Stations[[#This Row],[graaddagen]]*_34_KNMI_Stations[[#This Row],[Gewogen factor]]</f>
        <v>2.7200000000000006</v>
      </c>
      <c r="P5685" s="89" cm="1">
        <f t="array" ref="P5685">IF(ISNUMBER(_34_KNMI_Stations[[#This Row],[Etmaal temperatuur °C]]),IF(_34_KNMI_Stations[[#This Row],[Etmaal temperatuur °C]]&gt;stookgrens[],_34_KNMI_Stations[[#This Row],[Etmaal temperatuur °C]]-stookgrens[],0),"")</f>
        <v>0</v>
      </c>
    </row>
    <row r="5686" spans="1:16" x14ac:dyDescent="0.25">
      <c r="A5686">
        <v>278</v>
      </c>
      <c r="B5686" s="110">
        <v>45798</v>
      </c>
      <c r="C5686" s="89">
        <v>3.2</v>
      </c>
      <c r="D5686" s="89">
        <v>12.3</v>
      </c>
      <c r="E5686" s="96">
        <v>2337</v>
      </c>
      <c r="F5686" s="89">
        <v>0</v>
      </c>
      <c r="G5686" s="89"/>
      <c r="H5686">
        <v>0.74</v>
      </c>
      <c r="I5686" t="s">
        <v>14</v>
      </c>
      <c r="J5686">
        <v>0.8</v>
      </c>
      <c r="K5686">
        <v>5</v>
      </c>
      <c r="L5686">
        <v>2025</v>
      </c>
      <c r="M5686" t="s">
        <v>349</v>
      </c>
      <c r="N5686" s="89" cm="1">
        <f t="array" ref="N5686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5686" s="89">
        <f>_34_KNMI_Stations[[#This Row],[graaddagen]]*_34_KNMI_Stations[[#This Row],[Gewogen factor]]</f>
        <v>4.5599999999999996</v>
      </c>
      <c r="P5686" s="89" cm="1">
        <f t="array" ref="P5686">IF(ISNUMBER(_34_KNMI_Stations[[#This Row],[Etmaal temperatuur °C]]),IF(_34_KNMI_Stations[[#This Row],[Etmaal temperatuur °C]]&gt;stookgrens[],_34_KNMI_Stations[[#This Row],[Etmaal temperatuur °C]]-stookgrens[],0),"")</f>
        <v>0</v>
      </c>
    </row>
    <row r="5687" spans="1:16" x14ac:dyDescent="0.25">
      <c r="A5687">
        <v>278</v>
      </c>
      <c r="B5687" s="110">
        <v>45799</v>
      </c>
      <c r="C5687" s="89">
        <v>3.6</v>
      </c>
      <c r="D5687" s="89">
        <v>10.6</v>
      </c>
      <c r="E5687" s="96">
        <v>2361</v>
      </c>
      <c r="F5687" s="89">
        <v>0.7</v>
      </c>
      <c r="G5687" s="89"/>
      <c r="H5687">
        <v>0.63</v>
      </c>
      <c r="I5687" t="s">
        <v>14</v>
      </c>
      <c r="J5687">
        <v>0.8</v>
      </c>
      <c r="K5687">
        <v>5</v>
      </c>
      <c r="L5687">
        <v>2025</v>
      </c>
      <c r="M5687" t="s">
        <v>349</v>
      </c>
      <c r="N5687" s="89" cm="1">
        <f t="array" ref="N5687">IF(ISNUMBER(_34_KNMI_Stations[[#This Row],[Etmaal temperatuur °C]]),IF(_34_KNMI_Stations[[#This Row],[Etmaal temperatuur °C]]&lt;stookgrens[],stookgrens[]-_34_KNMI_Stations[[#This Row],[Etmaal temperatuur °C]],0),"")</f>
        <v>7.4</v>
      </c>
      <c r="O5687" s="89">
        <f>_34_KNMI_Stations[[#This Row],[graaddagen]]*_34_KNMI_Stations[[#This Row],[Gewogen factor]]</f>
        <v>5.9200000000000008</v>
      </c>
      <c r="P5687" s="89" cm="1">
        <f t="array" ref="P5687">IF(ISNUMBER(_34_KNMI_Stations[[#This Row],[Etmaal temperatuur °C]]),IF(_34_KNMI_Stations[[#This Row],[Etmaal temperatuur °C]]&gt;stookgrens[],_34_KNMI_Stations[[#This Row],[Etmaal temperatuur °C]]-stookgrens[],0),"")</f>
        <v>0</v>
      </c>
    </row>
    <row r="5688" spans="1:16" x14ac:dyDescent="0.25">
      <c r="A5688">
        <v>278</v>
      </c>
      <c r="B5688" s="110">
        <v>45800</v>
      </c>
      <c r="C5688" s="89">
        <v>3.3</v>
      </c>
      <c r="D5688" s="89">
        <v>9.1</v>
      </c>
      <c r="E5688" s="96">
        <v>1914</v>
      </c>
      <c r="F5688" s="89">
        <v>10.6</v>
      </c>
      <c r="G5688" s="89"/>
      <c r="H5688">
        <v>0.82</v>
      </c>
      <c r="I5688" t="s">
        <v>14</v>
      </c>
      <c r="J5688">
        <v>0.8</v>
      </c>
      <c r="K5688">
        <v>5</v>
      </c>
      <c r="L5688">
        <v>2025</v>
      </c>
      <c r="M5688" t="s">
        <v>349</v>
      </c>
      <c r="N5688" s="89" cm="1">
        <f t="array" ref="N5688">IF(ISNUMBER(_34_KNMI_Stations[[#This Row],[Etmaal temperatuur °C]]),IF(_34_KNMI_Stations[[#This Row],[Etmaal temperatuur °C]]&lt;stookgrens[],stookgrens[]-_34_KNMI_Stations[[#This Row],[Etmaal temperatuur °C]],0),"")</f>
        <v>8.9</v>
      </c>
      <c r="O5688" s="89">
        <f>_34_KNMI_Stations[[#This Row],[graaddagen]]*_34_KNMI_Stations[[#This Row],[Gewogen factor]]</f>
        <v>7.120000000000001</v>
      </c>
      <c r="P5688" s="89" cm="1">
        <f t="array" ref="P5688">IF(ISNUMBER(_34_KNMI_Stations[[#This Row],[Etmaal temperatuur °C]]),IF(_34_KNMI_Stations[[#This Row],[Etmaal temperatuur °C]]&gt;stookgrens[],_34_KNMI_Stations[[#This Row],[Etmaal temperatuur °C]]-stookgrens[],0),"")</f>
        <v>0</v>
      </c>
    </row>
    <row r="5689" spans="1:16" x14ac:dyDescent="0.25">
      <c r="A5689">
        <v>278</v>
      </c>
      <c r="B5689" s="110">
        <v>45801</v>
      </c>
      <c r="C5689" s="89">
        <v>3.4</v>
      </c>
      <c r="D5689" s="89">
        <v>11.9</v>
      </c>
      <c r="E5689" s="96">
        <v>1115</v>
      </c>
      <c r="F5689" s="89">
        <v>1.5</v>
      </c>
      <c r="G5689" s="89"/>
      <c r="H5689">
        <v>0.83</v>
      </c>
      <c r="I5689" t="s">
        <v>14</v>
      </c>
      <c r="J5689">
        <v>0.8</v>
      </c>
      <c r="K5689">
        <v>5</v>
      </c>
      <c r="L5689">
        <v>2025</v>
      </c>
      <c r="M5689" t="s">
        <v>349</v>
      </c>
      <c r="N5689" s="89" cm="1">
        <f t="array" ref="N5689">IF(ISNUMBER(_34_KNMI_Stations[[#This Row],[Etmaal temperatuur °C]]),IF(_34_KNMI_Stations[[#This Row],[Etmaal temperatuur °C]]&lt;stookgrens[],stookgrens[]-_34_KNMI_Stations[[#This Row],[Etmaal temperatuur °C]],0),"")</f>
        <v>6.1</v>
      </c>
      <c r="O5689" s="89">
        <f>_34_KNMI_Stations[[#This Row],[graaddagen]]*_34_KNMI_Stations[[#This Row],[Gewogen factor]]</f>
        <v>4.88</v>
      </c>
      <c r="P5689" s="89" cm="1">
        <f t="array" ref="P5689">IF(ISNUMBER(_34_KNMI_Stations[[#This Row],[Etmaal temperatuur °C]]),IF(_34_KNMI_Stations[[#This Row],[Etmaal temperatuur °C]]&gt;stookgrens[],_34_KNMI_Stations[[#This Row],[Etmaal temperatuur °C]]-stookgrens[],0),"")</f>
        <v>0</v>
      </c>
    </row>
    <row r="5690" spans="1:16" x14ac:dyDescent="0.25">
      <c r="A5690">
        <v>278</v>
      </c>
      <c r="B5690" s="110">
        <v>45802</v>
      </c>
      <c r="C5690" s="89">
        <v>4</v>
      </c>
      <c r="D5690" s="89">
        <v>14.5</v>
      </c>
      <c r="E5690" s="96">
        <v>1134</v>
      </c>
      <c r="F5690" s="89">
        <v>3.4</v>
      </c>
      <c r="G5690" s="89"/>
      <c r="H5690">
        <v>0.86</v>
      </c>
      <c r="I5690" t="s">
        <v>14</v>
      </c>
      <c r="J5690">
        <v>0.8</v>
      </c>
      <c r="K5690">
        <v>5</v>
      </c>
      <c r="L5690">
        <v>2025</v>
      </c>
      <c r="M5690" t="s">
        <v>349</v>
      </c>
      <c r="N5690" s="89" cm="1">
        <f t="array" ref="N5690">IF(ISNUMBER(_34_KNMI_Stations[[#This Row],[Etmaal temperatuur °C]]),IF(_34_KNMI_Stations[[#This Row],[Etmaal temperatuur °C]]&lt;stookgrens[],stookgrens[]-_34_KNMI_Stations[[#This Row],[Etmaal temperatuur °C]],0),"")</f>
        <v>3.5</v>
      </c>
      <c r="O5690" s="89">
        <f>_34_KNMI_Stations[[#This Row],[graaddagen]]*_34_KNMI_Stations[[#This Row],[Gewogen factor]]</f>
        <v>2.8000000000000003</v>
      </c>
      <c r="P5690" s="89" cm="1">
        <f t="array" ref="P5690">IF(ISNUMBER(_34_KNMI_Stations[[#This Row],[Etmaal temperatuur °C]]),IF(_34_KNMI_Stations[[#This Row],[Etmaal temperatuur °C]]&gt;stookgrens[],_34_KNMI_Stations[[#This Row],[Etmaal temperatuur °C]]-stookgrens[],0),"")</f>
        <v>0</v>
      </c>
    </row>
    <row r="5691" spans="1:16" x14ac:dyDescent="0.25">
      <c r="A5691">
        <v>278</v>
      </c>
      <c r="B5691" s="110">
        <v>45803</v>
      </c>
      <c r="C5691" s="89">
        <v>4.0999999999999996</v>
      </c>
      <c r="D5691" s="89">
        <v>15.1</v>
      </c>
      <c r="E5691" s="96">
        <v>1996</v>
      </c>
      <c r="F5691" s="89">
        <v>-0.1</v>
      </c>
      <c r="G5691" s="89"/>
      <c r="H5691">
        <v>0.64</v>
      </c>
      <c r="I5691" t="s">
        <v>14</v>
      </c>
      <c r="J5691">
        <v>0.8</v>
      </c>
      <c r="K5691">
        <v>5</v>
      </c>
      <c r="L5691">
        <v>2025</v>
      </c>
      <c r="M5691" t="s">
        <v>350</v>
      </c>
      <c r="N5691" s="89" cm="1">
        <f t="array" ref="N5691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5691" s="89">
        <f>_34_KNMI_Stations[[#This Row],[graaddagen]]*_34_KNMI_Stations[[#This Row],[Gewogen factor]]</f>
        <v>2.3200000000000003</v>
      </c>
      <c r="P5691" s="89" cm="1">
        <f t="array" ref="P5691">IF(ISNUMBER(_34_KNMI_Stations[[#This Row],[Etmaal temperatuur °C]]),IF(_34_KNMI_Stations[[#This Row],[Etmaal temperatuur °C]]&gt;stookgrens[],_34_KNMI_Stations[[#This Row],[Etmaal temperatuur °C]]-stookgrens[],0),"")</f>
        <v>0</v>
      </c>
    </row>
    <row r="5692" spans="1:16" x14ac:dyDescent="0.25">
      <c r="A5692">
        <v>278</v>
      </c>
      <c r="B5692" s="110">
        <v>45804</v>
      </c>
      <c r="C5692" s="89">
        <v>5</v>
      </c>
      <c r="D5692" s="89">
        <v>14.3</v>
      </c>
      <c r="E5692" s="96">
        <v>1036</v>
      </c>
      <c r="F5692" s="89">
        <v>10.7</v>
      </c>
      <c r="G5692" s="89"/>
      <c r="H5692">
        <v>0.85</v>
      </c>
      <c r="I5692" t="s">
        <v>14</v>
      </c>
      <c r="J5692">
        <v>0.8</v>
      </c>
      <c r="K5692">
        <v>5</v>
      </c>
      <c r="L5692">
        <v>2025</v>
      </c>
      <c r="M5692" t="s">
        <v>350</v>
      </c>
      <c r="N5692" s="89" cm="1">
        <f t="array" ref="N5692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5692" s="89">
        <f>_34_KNMI_Stations[[#This Row],[graaddagen]]*_34_KNMI_Stations[[#This Row],[Gewogen factor]]</f>
        <v>2.9599999999999995</v>
      </c>
      <c r="P5692" s="89" cm="1">
        <f t="array" ref="P5692">IF(ISNUMBER(_34_KNMI_Stations[[#This Row],[Etmaal temperatuur °C]]),IF(_34_KNMI_Stations[[#This Row],[Etmaal temperatuur °C]]&gt;stookgrens[],_34_KNMI_Stations[[#This Row],[Etmaal temperatuur °C]]-stookgrens[],0),"")</f>
        <v>0</v>
      </c>
    </row>
    <row r="5693" spans="1:16" x14ac:dyDescent="0.25">
      <c r="A5693">
        <v>278</v>
      </c>
      <c r="B5693" s="110">
        <v>45805</v>
      </c>
      <c r="C5693" s="89">
        <v>3.5</v>
      </c>
      <c r="D5693" s="89">
        <v>14</v>
      </c>
      <c r="E5693" s="96">
        <v>1325</v>
      </c>
      <c r="F5693" s="89">
        <v>4.4000000000000004</v>
      </c>
      <c r="G5693" s="89"/>
      <c r="H5693">
        <v>0.86</v>
      </c>
      <c r="I5693" t="s">
        <v>14</v>
      </c>
      <c r="J5693">
        <v>0.8</v>
      </c>
      <c r="K5693">
        <v>5</v>
      </c>
      <c r="L5693">
        <v>2025</v>
      </c>
      <c r="M5693" t="s">
        <v>350</v>
      </c>
      <c r="N5693" s="89" cm="1">
        <f t="array" ref="N5693">IF(ISNUMBER(_34_KNMI_Stations[[#This Row],[Etmaal temperatuur °C]]),IF(_34_KNMI_Stations[[#This Row],[Etmaal temperatuur °C]]&lt;stookgrens[],stookgrens[]-_34_KNMI_Stations[[#This Row],[Etmaal temperatuur °C]],0),"")</f>
        <v>4</v>
      </c>
      <c r="O5693" s="89">
        <f>_34_KNMI_Stations[[#This Row],[graaddagen]]*_34_KNMI_Stations[[#This Row],[Gewogen factor]]</f>
        <v>3.2</v>
      </c>
      <c r="P5693" s="89" cm="1">
        <f t="array" ref="P5693">IF(ISNUMBER(_34_KNMI_Stations[[#This Row],[Etmaal temperatuur °C]]),IF(_34_KNMI_Stations[[#This Row],[Etmaal temperatuur °C]]&gt;stookgrens[],_34_KNMI_Stations[[#This Row],[Etmaal temperatuur °C]]-stookgrens[],0),"")</f>
        <v>0</v>
      </c>
    </row>
    <row r="5694" spans="1:16" x14ac:dyDescent="0.25">
      <c r="A5694">
        <v>278</v>
      </c>
      <c r="B5694" s="110">
        <v>45806</v>
      </c>
      <c r="C5694" s="89">
        <v>3</v>
      </c>
      <c r="D5694" s="89">
        <v>14.1</v>
      </c>
      <c r="E5694" s="96">
        <v>844</v>
      </c>
      <c r="F5694" s="89">
        <v>1.1000000000000001</v>
      </c>
      <c r="G5694" s="89"/>
      <c r="H5694">
        <v>0.88</v>
      </c>
      <c r="I5694" t="s">
        <v>14</v>
      </c>
      <c r="J5694">
        <v>0.8</v>
      </c>
      <c r="K5694">
        <v>5</v>
      </c>
      <c r="L5694">
        <v>2025</v>
      </c>
      <c r="M5694" t="s">
        <v>350</v>
      </c>
      <c r="N5694" s="89" cm="1">
        <f t="array" ref="N5694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5694" s="89">
        <f>_34_KNMI_Stations[[#This Row],[graaddagen]]*_34_KNMI_Stations[[#This Row],[Gewogen factor]]</f>
        <v>3.1200000000000006</v>
      </c>
      <c r="P5694" s="89" cm="1">
        <f t="array" ref="P5694">IF(ISNUMBER(_34_KNMI_Stations[[#This Row],[Etmaal temperatuur °C]]),IF(_34_KNMI_Stations[[#This Row],[Etmaal temperatuur °C]]&gt;stookgrens[],_34_KNMI_Stations[[#This Row],[Etmaal temperatuur °C]]-stookgrens[],0),"")</f>
        <v>0</v>
      </c>
    </row>
    <row r="5695" spans="1:16" x14ac:dyDescent="0.25">
      <c r="A5695">
        <v>278</v>
      </c>
      <c r="B5695" s="110">
        <v>45807</v>
      </c>
      <c r="C5695" s="89">
        <v>3.2</v>
      </c>
      <c r="D5695" s="89">
        <v>17.7</v>
      </c>
      <c r="E5695" s="96">
        <v>2067</v>
      </c>
      <c r="F5695" s="89">
        <v>0</v>
      </c>
      <c r="G5695" s="89"/>
      <c r="H5695">
        <v>0.81</v>
      </c>
      <c r="I5695" t="s">
        <v>14</v>
      </c>
      <c r="J5695">
        <v>0.8</v>
      </c>
      <c r="K5695">
        <v>5</v>
      </c>
      <c r="L5695">
        <v>2025</v>
      </c>
      <c r="M5695" t="s">
        <v>350</v>
      </c>
      <c r="N5695" s="89" cm="1">
        <f t="array" ref="N5695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5695" s="89">
        <f>_34_KNMI_Stations[[#This Row],[graaddagen]]*_34_KNMI_Stations[[#This Row],[Gewogen factor]]</f>
        <v>0.24000000000000057</v>
      </c>
      <c r="P5695" s="89" cm="1">
        <f t="array" ref="P5695">IF(ISNUMBER(_34_KNMI_Stations[[#This Row],[Etmaal temperatuur °C]]),IF(_34_KNMI_Stations[[#This Row],[Etmaal temperatuur °C]]&gt;stookgrens[],_34_KNMI_Stations[[#This Row],[Etmaal temperatuur °C]]-stookgrens[],0),"")</f>
        <v>0</v>
      </c>
    </row>
    <row r="5696" spans="1:16" x14ac:dyDescent="0.25">
      <c r="A5696">
        <v>278</v>
      </c>
      <c r="B5696" s="110">
        <v>45808</v>
      </c>
      <c r="C5696" s="89">
        <v>1.3</v>
      </c>
      <c r="D5696" s="89">
        <v>19.399999999999999</v>
      </c>
      <c r="E5696" s="96">
        <v>2221</v>
      </c>
      <c r="F5696" s="89">
        <v>7</v>
      </c>
      <c r="G5696" s="89"/>
      <c r="H5696">
        <v>0.73</v>
      </c>
      <c r="I5696" t="s">
        <v>14</v>
      </c>
      <c r="J5696">
        <v>0.8</v>
      </c>
      <c r="K5696">
        <v>5</v>
      </c>
      <c r="L5696">
        <v>2025</v>
      </c>
      <c r="M5696" t="s">
        <v>350</v>
      </c>
      <c r="N5696" s="89" cm="1">
        <f t="array" ref="N5696">IF(ISNUMBER(_34_KNMI_Stations[[#This Row],[Etmaal temperatuur °C]]),IF(_34_KNMI_Stations[[#This Row],[Etmaal temperatuur °C]]&lt;stookgrens[],stookgrens[]-_34_KNMI_Stations[[#This Row],[Etmaal temperatuur °C]],0),"")</f>
        <v>0</v>
      </c>
      <c r="O5696" s="89">
        <f>_34_KNMI_Stations[[#This Row],[graaddagen]]*_34_KNMI_Stations[[#This Row],[Gewogen factor]]</f>
        <v>0</v>
      </c>
      <c r="P5696" s="89" cm="1">
        <f t="array" ref="P5696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5697" spans="1:16" x14ac:dyDescent="0.25">
      <c r="A5697">
        <v>278</v>
      </c>
      <c r="B5697" s="110">
        <v>45809</v>
      </c>
      <c r="C5697" s="89">
        <v>3.4</v>
      </c>
      <c r="D5697" s="89">
        <v>16.8</v>
      </c>
      <c r="E5697" s="96">
        <v>1421</v>
      </c>
      <c r="F5697" s="89">
        <v>0</v>
      </c>
      <c r="G5697" s="89"/>
      <c r="H5697">
        <v>0.76</v>
      </c>
      <c r="I5697" t="s">
        <v>14</v>
      </c>
      <c r="J5697">
        <v>0.8</v>
      </c>
      <c r="K5697">
        <v>6</v>
      </c>
      <c r="L5697">
        <v>2025</v>
      </c>
      <c r="M5697" t="s">
        <v>350</v>
      </c>
      <c r="N5697" s="89" cm="1">
        <f t="array" ref="N5697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5697" s="89">
        <f>_34_KNMI_Stations[[#This Row],[graaddagen]]*_34_KNMI_Stations[[#This Row],[Gewogen factor]]</f>
        <v>0.95999999999999952</v>
      </c>
      <c r="P5697" s="89" cm="1">
        <f t="array" ref="P5697">IF(ISNUMBER(_34_KNMI_Stations[[#This Row],[Etmaal temperatuur °C]]),IF(_34_KNMI_Stations[[#This Row],[Etmaal temperatuur °C]]&gt;stookgrens[],_34_KNMI_Stations[[#This Row],[Etmaal temperatuur °C]]-stookgrens[],0),"")</f>
        <v>0</v>
      </c>
    </row>
    <row r="5698" spans="1:16" x14ac:dyDescent="0.25">
      <c r="A5698">
        <v>278</v>
      </c>
      <c r="B5698" s="110">
        <v>45810</v>
      </c>
      <c r="C5698" s="89">
        <v>2.5</v>
      </c>
      <c r="D5698" s="89">
        <v>13.9</v>
      </c>
      <c r="E5698" s="96">
        <v>1895</v>
      </c>
      <c r="F5698" s="89">
        <v>0</v>
      </c>
      <c r="G5698" s="89"/>
      <c r="H5698">
        <v>0.75</v>
      </c>
      <c r="I5698" t="s">
        <v>14</v>
      </c>
      <c r="J5698">
        <v>0.8</v>
      </c>
      <c r="K5698">
        <v>6</v>
      </c>
      <c r="L5698">
        <v>2025</v>
      </c>
      <c r="M5698" t="s">
        <v>351</v>
      </c>
      <c r="N5698" s="89" cm="1">
        <f t="array" ref="N5698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5698" s="89">
        <f>_34_KNMI_Stations[[#This Row],[graaddagen]]*_34_KNMI_Stations[[#This Row],[Gewogen factor]]</f>
        <v>3.28</v>
      </c>
      <c r="P5698" s="89" cm="1">
        <f t="array" ref="P5698">IF(ISNUMBER(_34_KNMI_Stations[[#This Row],[Etmaal temperatuur °C]]),IF(_34_KNMI_Stations[[#This Row],[Etmaal temperatuur °C]]&gt;stookgrens[],_34_KNMI_Stations[[#This Row],[Etmaal temperatuur °C]]-stookgrens[],0),"")</f>
        <v>0</v>
      </c>
    </row>
    <row r="5699" spans="1:16" x14ac:dyDescent="0.25">
      <c r="A5699">
        <v>278</v>
      </c>
      <c r="B5699" s="110">
        <v>45811</v>
      </c>
      <c r="C5699" s="89">
        <v>3</v>
      </c>
      <c r="D5699" s="89">
        <v>16.600000000000001</v>
      </c>
      <c r="E5699" s="96">
        <v>2076</v>
      </c>
      <c r="F5699" s="89">
        <v>0</v>
      </c>
      <c r="G5699" s="89"/>
      <c r="H5699">
        <v>0.63</v>
      </c>
      <c r="I5699" t="s">
        <v>14</v>
      </c>
      <c r="J5699">
        <v>0.8</v>
      </c>
      <c r="K5699">
        <v>6</v>
      </c>
      <c r="L5699">
        <v>2025</v>
      </c>
      <c r="M5699" t="s">
        <v>351</v>
      </c>
      <c r="N5699" s="89" cm="1">
        <f t="array" ref="N5699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5699" s="89">
        <f>_34_KNMI_Stations[[#This Row],[graaddagen]]*_34_KNMI_Stations[[#This Row],[Gewogen factor]]</f>
        <v>1.119999999999999</v>
      </c>
      <c r="P5699" s="89" cm="1">
        <f t="array" ref="P5699">IF(ISNUMBER(_34_KNMI_Stations[[#This Row],[Etmaal temperatuur °C]]),IF(_34_KNMI_Stations[[#This Row],[Etmaal temperatuur °C]]&gt;stookgrens[],_34_KNMI_Stations[[#This Row],[Etmaal temperatuur °C]]-stookgrens[],0),"")</f>
        <v>0</v>
      </c>
    </row>
    <row r="5700" spans="1:16" x14ac:dyDescent="0.25">
      <c r="A5700">
        <v>278</v>
      </c>
      <c r="B5700" s="110">
        <v>45812</v>
      </c>
      <c r="C5700" s="89">
        <v>2.9</v>
      </c>
      <c r="D5700" s="89">
        <v>15.3</v>
      </c>
      <c r="E5700" s="96">
        <v>1013</v>
      </c>
      <c r="F5700" s="89">
        <v>0.2</v>
      </c>
      <c r="G5700" s="89"/>
      <c r="H5700">
        <v>0.73</v>
      </c>
      <c r="I5700" t="s">
        <v>14</v>
      </c>
      <c r="J5700">
        <v>0.8</v>
      </c>
      <c r="K5700">
        <v>6</v>
      </c>
      <c r="L5700">
        <v>2025</v>
      </c>
      <c r="M5700" t="s">
        <v>351</v>
      </c>
      <c r="N5700" s="89" cm="1">
        <f t="array" ref="N5700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5700" s="89">
        <f>_34_KNMI_Stations[[#This Row],[graaddagen]]*_34_KNMI_Stations[[#This Row],[Gewogen factor]]</f>
        <v>2.1599999999999997</v>
      </c>
      <c r="P5700" s="89" cm="1">
        <f t="array" ref="P5700">IF(ISNUMBER(_34_KNMI_Stations[[#This Row],[Etmaal temperatuur °C]]),IF(_34_KNMI_Stations[[#This Row],[Etmaal temperatuur °C]]&gt;stookgrens[],_34_KNMI_Stations[[#This Row],[Etmaal temperatuur °C]]-stookgrens[],0),"")</f>
        <v>0</v>
      </c>
    </row>
    <row r="5701" spans="1:16" x14ac:dyDescent="0.25">
      <c r="A5701">
        <v>278</v>
      </c>
      <c r="B5701" s="110">
        <v>45813</v>
      </c>
      <c r="C5701" s="89">
        <v>3.2</v>
      </c>
      <c r="D5701" s="89">
        <v>14.7</v>
      </c>
      <c r="E5701" s="96">
        <v>1248</v>
      </c>
      <c r="F5701" s="89">
        <v>4.8</v>
      </c>
      <c r="G5701" s="89"/>
      <c r="H5701">
        <v>0.81</v>
      </c>
      <c r="I5701" t="s">
        <v>14</v>
      </c>
      <c r="J5701">
        <v>0.8</v>
      </c>
      <c r="K5701">
        <v>6</v>
      </c>
      <c r="L5701">
        <v>2025</v>
      </c>
      <c r="M5701" t="s">
        <v>351</v>
      </c>
      <c r="N5701" s="89" cm="1">
        <f t="array" ref="N5701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5701" s="89">
        <f>_34_KNMI_Stations[[#This Row],[graaddagen]]*_34_KNMI_Stations[[#This Row],[Gewogen factor]]</f>
        <v>2.6400000000000006</v>
      </c>
      <c r="P5701" s="89" cm="1">
        <f t="array" ref="P5701">IF(ISNUMBER(_34_KNMI_Stations[[#This Row],[Etmaal temperatuur °C]]),IF(_34_KNMI_Stations[[#This Row],[Etmaal temperatuur °C]]&gt;stookgrens[],_34_KNMI_Stations[[#This Row],[Etmaal temperatuur °C]]-stookgrens[],0),"")</f>
        <v>0</v>
      </c>
    </row>
    <row r="5702" spans="1:16" x14ac:dyDescent="0.25">
      <c r="A5702">
        <v>278</v>
      </c>
      <c r="B5702" s="110">
        <v>45814</v>
      </c>
      <c r="C5702" s="89">
        <v>4.5</v>
      </c>
      <c r="D5702" s="89">
        <v>15.1</v>
      </c>
      <c r="E5702" s="96">
        <v>1656</v>
      </c>
      <c r="F5702" s="89">
        <v>4.0999999999999996</v>
      </c>
      <c r="G5702" s="89"/>
      <c r="H5702">
        <v>0.8</v>
      </c>
      <c r="I5702" t="s">
        <v>14</v>
      </c>
      <c r="J5702">
        <v>0.8</v>
      </c>
      <c r="K5702">
        <v>6</v>
      </c>
      <c r="L5702">
        <v>2025</v>
      </c>
      <c r="M5702" t="s">
        <v>351</v>
      </c>
      <c r="N5702" s="89" cm="1">
        <f t="array" ref="N5702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5702" s="89">
        <f>_34_KNMI_Stations[[#This Row],[graaddagen]]*_34_KNMI_Stations[[#This Row],[Gewogen factor]]</f>
        <v>2.3200000000000003</v>
      </c>
      <c r="P5702" s="89" cm="1">
        <f t="array" ref="P5702">IF(ISNUMBER(_34_KNMI_Stations[[#This Row],[Etmaal temperatuur °C]]),IF(_34_KNMI_Stations[[#This Row],[Etmaal temperatuur °C]]&gt;stookgrens[],_34_KNMI_Stations[[#This Row],[Etmaal temperatuur °C]]-stookgrens[],0),"")</f>
        <v>0</v>
      </c>
    </row>
    <row r="5703" spans="1:16" x14ac:dyDescent="0.25">
      <c r="A5703">
        <v>278</v>
      </c>
      <c r="B5703" s="110">
        <v>45815</v>
      </c>
      <c r="C5703" s="89">
        <v>2.8</v>
      </c>
      <c r="D5703" s="89">
        <v>13.6</v>
      </c>
      <c r="E5703" s="96">
        <v>1277</v>
      </c>
      <c r="F5703" s="89">
        <v>4.3</v>
      </c>
      <c r="G5703" s="89"/>
      <c r="H5703">
        <v>0.84</v>
      </c>
      <c r="I5703" t="s">
        <v>14</v>
      </c>
      <c r="J5703">
        <v>0.8</v>
      </c>
      <c r="K5703">
        <v>6</v>
      </c>
      <c r="L5703">
        <v>2025</v>
      </c>
      <c r="M5703" t="s">
        <v>351</v>
      </c>
      <c r="N5703" s="89" cm="1">
        <f t="array" ref="N5703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5703" s="89">
        <f>_34_KNMI_Stations[[#This Row],[graaddagen]]*_34_KNMI_Stations[[#This Row],[Gewogen factor]]</f>
        <v>3.5200000000000005</v>
      </c>
      <c r="P5703" s="89" cm="1">
        <f t="array" ref="P5703">IF(ISNUMBER(_34_KNMI_Stations[[#This Row],[Etmaal temperatuur °C]]),IF(_34_KNMI_Stations[[#This Row],[Etmaal temperatuur °C]]&gt;stookgrens[],_34_KNMI_Stations[[#This Row],[Etmaal temperatuur °C]]-stookgrens[],0),"")</f>
        <v>0</v>
      </c>
    </row>
    <row r="5704" spans="1:16" x14ac:dyDescent="0.25">
      <c r="A5704">
        <v>278</v>
      </c>
      <c r="B5704" s="110">
        <v>45816</v>
      </c>
      <c r="C5704" s="89">
        <v>4.9000000000000004</v>
      </c>
      <c r="D5704" s="89">
        <v>12</v>
      </c>
      <c r="E5704" s="96">
        <v>1396</v>
      </c>
      <c r="F5704" s="89">
        <v>13</v>
      </c>
      <c r="G5704" s="89"/>
      <c r="H5704">
        <v>0.84</v>
      </c>
      <c r="I5704" t="s">
        <v>14</v>
      </c>
      <c r="J5704">
        <v>0.8</v>
      </c>
      <c r="K5704">
        <v>6</v>
      </c>
      <c r="L5704">
        <v>2025</v>
      </c>
      <c r="M5704" t="s">
        <v>351</v>
      </c>
      <c r="N5704" s="89" cm="1">
        <f t="array" ref="N5704">IF(ISNUMBER(_34_KNMI_Stations[[#This Row],[Etmaal temperatuur °C]]),IF(_34_KNMI_Stations[[#This Row],[Etmaal temperatuur °C]]&lt;stookgrens[],stookgrens[]-_34_KNMI_Stations[[#This Row],[Etmaal temperatuur °C]],0),"")</f>
        <v>6</v>
      </c>
      <c r="O5704" s="89">
        <f>_34_KNMI_Stations[[#This Row],[graaddagen]]*_34_KNMI_Stations[[#This Row],[Gewogen factor]]</f>
        <v>4.8000000000000007</v>
      </c>
      <c r="P5704" s="89" cm="1">
        <f t="array" ref="P5704">IF(ISNUMBER(_34_KNMI_Stations[[#This Row],[Etmaal temperatuur °C]]),IF(_34_KNMI_Stations[[#This Row],[Etmaal temperatuur °C]]&gt;stookgrens[],_34_KNMI_Stations[[#This Row],[Etmaal temperatuur °C]]-stookgrens[],0),"")</f>
        <v>0</v>
      </c>
    </row>
    <row r="5705" spans="1:16" x14ac:dyDescent="0.25">
      <c r="A5705">
        <v>278</v>
      </c>
      <c r="B5705" s="110">
        <v>45817</v>
      </c>
      <c r="C5705" s="89">
        <v>2.4</v>
      </c>
      <c r="D5705" s="89">
        <v>13.9</v>
      </c>
      <c r="E5705" s="96">
        <v>1540</v>
      </c>
      <c r="F5705" s="89">
        <v>2.5</v>
      </c>
      <c r="G5705" s="89"/>
      <c r="H5705">
        <v>0.82</v>
      </c>
      <c r="I5705" t="s">
        <v>14</v>
      </c>
      <c r="J5705">
        <v>0.8</v>
      </c>
      <c r="K5705">
        <v>6</v>
      </c>
      <c r="L5705">
        <v>2025</v>
      </c>
      <c r="M5705" t="s">
        <v>352</v>
      </c>
      <c r="N5705" s="89" cm="1">
        <f t="array" ref="N5705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5705" s="89">
        <f>_34_KNMI_Stations[[#This Row],[graaddagen]]*_34_KNMI_Stations[[#This Row],[Gewogen factor]]</f>
        <v>3.28</v>
      </c>
      <c r="P5705" s="89" cm="1">
        <f t="array" ref="P5705">IF(ISNUMBER(_34_KNMI_Stations[[#This Row],[Etmaal temperatuur °C]]),IF(_34_KNMI_Stations[[#This Row],[Etmaal temperatuur °C]]&gt;stookgrens[],_34_KNMI_Stations[[#This Row],[Etmaal temperatuur °C]]-stookgrens[],0),"")</f>
        <v>0</v>
      </c>
    </row>
    <row r="5706" spans="1:16" x14ac:dyDescent="0.25">
      <c r="A5706">
        <v>278</v>
      </c>
      <c r="B5706" s="110">
        <v>45818</v>
      </c>
      <c r="C5706" s="89">
        <v>3.9</v>
      </c>
      <c r="D5706" s="89">
        <v>13.9</v>
      </c>
      <c r="E5706" s="96">
        <v>937</v>
      </c>
      <c r="F5706" s="89">
        <v>4.7</v>
      </c>
      <c r="G5706" s="89"/>
      <c r="H5706">
        <v>0.83</v>
      </c>
      <c r="I5706" t="s">
        <v>14</v>
      </c>
      <c r="J5706">
        <v>0.8</v>
      </c>
      <c r="K5706">
        <v>6</v>
      </c>
      <c r="L5706">
        <v>2025</v>
      </c>
      <c r="M5706" t="s">
        <v>352</v>
      </c>
      <c r="N5706" s="89" cm="1">
        <f t="array" ref="N5706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5706" s="89">
        <f>_34_KNMI_Stations[[#This Row],[graaddagen]]*_34_KNMI_Stations[[#This Row],[Gewogen factor]]</f>
        <v>3.28</v>
      </c>
      <c r="P5706" s="89" cm="1">
        <f t="array" ref="P5706">IF(ISNUMBER(_34_KNMI_Stations[[#This Row],[Etmaal temperatuur °C]]),IF(_34_KNMI_Stations[[#This Row],[Etmaal temperatuur °C]]&gt;stookgrens[],_34_KNMI_Stations[[#This Row],[Etmaal temperatuur °C]]-stookgrens[],0),"")</f>
        <v>0</v>
      </c>
    </row>
    <row r="5707" spans="1:16" x14ac:dyDescent="0.25">
      <c r="A5707">
        <v>278</v>
      </c>
      <c r="B5707" s="110">
        <v>45819</v>
      </c>
      <c r="C5707" s="89">
        <v>1.7</v>
      </c>
      <c r="D5707" s="89">
        <v>15</v>
      </c>
      <c r="E5707" s="96">
        <v>2017</v>
      </c>
      <c r="F5707" s="89">
        <v>0</v>
      </c>
      <c r="G5707" s="89"/>
      <c r="H5707">
        <v>0.74</v>
      </c>
      <c r="I5707" t="s">
        <v>14</v>
      </c>
      <c r="J5707">
        <v>0.8</v>
      </c>
      <c r="K5707">
        <v>6</v>
      </c>
      <c r="L5707">
        <v>2025</v>
      </c>
      <c r="M5707" t="s">
        <v>352</v>
      </c>
      <c r="N5707" s="89" cm="1">
        <f t="array" ref="N5707">IF(ISNUMBER(_34_KNMI_Stations[[#This Row],[Etmaal temperatuur °C]]),IF(_34_KNMI_Stations[[#This Row],[Etmaal temperatuur °C]]&lt;stookgrens[],stookgrens[]-_34_KNMI_Stations[[#This Row],[Etmaal temperatuur °C]],0),"")</f>
        <v>3</v>
      </c>
      <c r="O5707" s="89">
        <f>_34_KNMI_Stations[[#This Row],[graaddagen]]*_34_KNMI_Stations[[#This Row],[Gewogen factor]]</f>
        <v>2.4000000000000004</v>
      </c>
      <c r="P5707" s="89" cm="1">
        <f t="array" ref="P5707">IF(ISNUMBER(_34_KNMI_Stations[[#This Row],[Etmaal temperatuur °C]]),IF(_34_KNMI_Stations[[#This Row],[Etmaal temperatuur °C]]&gt;stookgrens[],_34_KNMI_Stations[[#This Row],[Etmaal temperatuur °C]]-stookgrens[],0),"")</f>
        <v>0</v>
      </c>
    </row>
    <row r="5708" spans="1:16" x14ac:dyDescent="0.25">
      <c r="A5708">
        <v>278</v>
      </c>
      <c r="B5708" s="110">
        <v>45820</v>
      </c>
      <c r="C5708" s="89">
        <v>4.3</v>
      </c>
      <c r="D5708" s="89">
        <v>19.2</v>
      </c>
      <c r="E5708" s="96">
        <v>2863</v>
      </c>
      <c r="F5708" s="89">
        <v>0</v>
      </c>
      <c r="G5708" s="89"/>
      <c r="H5708">
        <v>0.59</v>
      </c>
      <c r="I5708" t="s">
        <v>14</v>
      </c>
      <c r="J5708">
        <v>0.8</v>
      </c>
      <c r="K5708">
        <v>6</v>
      </c>
      <c r="L5708">
        <v>2025</v>
      </c>
      <c r="M5708" t="s">
        <v>352</v>
      </c>
      <c r="N5708" s="89" cm="1">
        <f t="array" ref="N5708">IF(ISNUMBER(_34_KNMI_Stations[[#This Row],[Etmaal temperatuur °C]]),IF(_34_KNMI_Stations[[#This Row],[Etmaal temperatuur °C]]&lt;stookgrens[],stookgrens[]-_34_KNMI_Stations[[#This Row],[Etmaal temperatuur °C]],0),"")</f>
        <v>0</v>
      </c>
      <c r="O5708" s="89">
        <f>_34_KNMI_Stations[[#This Row],[graaddagen]]*_34_KNMI_Stations[[#This Row],[Gewogen factor]]</f>
        <v>0</v>
      </c>
      <c r="P5708" s="89" cm="1">
        <f t="array" ref="P5708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5709" spans="1:16" x14ac:dyDescent="0.25">
      <c r="A5709">
        <v>278</v>
      </c>
      <c r="B5709" s="110">
        <v>45821</v>
      </c>
      <c r="C5709" s="89">
        <v>3</v>
      </c>
      <c r="D5709" s="89">
        <v>24.1</v>
      </c>
      <c r="E5709" s="96">
        <v>2812</v>
      </c>
      <c r="F5709" s="89">
        <v>0</v>
      </c>
      <c r="G5709" s="89"/>
      <c r="H5709">
        <v>0.54</v>
      </c>
      <c r="I5709" t="s">
        <v>14</v>
      </c>
      <c r="J5709">
        <v>0.8</v>
      </c>
      <c r="K5709">
        <v>6</v>
      </c>
      <c r="L5709">
        <v>2025</v>
      </c>
      <c r="M5709" t="s">
        <v>352</v>
      </c>
      <c r="N5709" s="89" cm="1">
        <f t="array" ref="N5709">IF(ISNUMBER(_34_KNMI_Stations[[#This Row],[Etmaal temperatuur °C]]),IF(_34_KNMI_Stations[[#This Row],[Etmaal temperatuur °C]]&lt;stookgrens[],stookgrens[]-_34_KNMI_Stations[[#This Row],[Etmaal temperatuur °C]],0),"")</f>
        <v>0</v>
      </c>
      <c r="O5709" s="89">
        <f>_34_KNMI_Stations[[#This Row],[graaddagen]]*_34_KNMI_Stations[[#This Row],[Gewogen factor]]</f>
        <v>0</v>
      </c>
      <c r="P5709" s="89" cm="1">
        <f t="array" ref="P5709">IF(ISNUMBER(_34_KNMI_Stations[[#This Row],[Etmaal temperatuur °C]]),IF(_34_KNMI_Stations[[#This Row],[Etmaal temperatuur °C]]&gt;stookgrens[],_34_KNMI_Stations[[#This Row],[Etmaal temperatuur °C]]-stookgrens[],0),"")</f>
        <v>6.1000000000000014</v>
      </c>
    </row>
    <row r="5710" spans="1:16" x14ac:dyDescent="0.25">
      <c r="A5710">
        <v>278</v>
      </c>
      <c r="B5710" s="110">
        <v>45822</v>
      </c>
      <c r="C5710" s="89">
        <v>2.2000000000000002</v>
      </c>
      <c r="D5710" s="89">
        <v>22.9</v>
      </c>
      <c r="E5710" s="96">
        <v>1983</v>
      </c>
      <c r="F5710" s="89">
        <v>0.2</v>
      </c>
      <c r="G5710" s="89"/>
      <c r="H5710">
        <v>0.69</v>
      </c>
      <c r="I5710" t="s">
        <v>14</v>
      </c>
      <c r="J5710">
        <v>0.8</v>
      </c>
      <c r="K5710">
        <v>6</v>
      </c>
      <c r="L5710">
        <v>2025</v>
      </c>
      <c r="M5710" t="s">
        <v>352</v>
      </c>
      <c r="N5710" s="89" cm="1">
        <f t="array" ref="N5710">IF(ISNUMBER(_34_KNMI_Stations[[#This Row],[Etmaal temperatuur °C]]),IF(_34_KNMI_Stations[[#This Row],[Etmaal temperatuur °C]]&lt;stookgrens[],stookgrens[]-_34_KNMI_Stations[[#This Row],[Etmaal temperatuur °C]],0),"")</f>
        <v>0</v>
      </c>
      <c r="O5710" s="89">
        <f>_34_KNMI_Stations[[#This Row],[graaddagen]]*_34_KNMI_Stations[[#This Row],[Gewogen factor]]</f>
        <v>0</v>
      </c>
      <c r="P5710" s="89" cm="1">
        <f t="array" ref="P5710">IF(ISNUMBER(_34_KNMI_Stations[[#This Row],[Etmaal temperatuur °C]]),IF(_34_KNMI_Stations[[#This Row],[Etmaal temperatuur °C]]&gt;stookgrens[],_34_KNMI_Stations[[#This Row],[Etmaal temperatuur °C]]-stookgrens[],0),"")</f>
        <v>4.8999999999999986</v>
      </c>
    </row>
    <row r="5711" spans="1:16" x14ac:dyDescent="0.25">
      <c r="A5711">
        <v>278</v>
      </c>
      <c r="B5711" s="110">
        <v>45823</v>
      </c>
      <c r="C5711" s="89">
        <v>2.8</v>
      </c>
      <c r="D5711" s="89">
        <v>17.2</v>
      </c>
      <c r="E5711" s="96">
        <v>1880</v>
      </c>
      <c r="F5711" s="89">
        <v>0</v>
      </c>
      <c r="G5711" s="89"/>
      <c r="H5711">
        <v>0.73</v>
      </c>
      <c r="I5711" t="s">
        <v>14</v>
      </c>
      <c r="J5711">
        <v>0.8</v>
      </c>
      <c r="K5711">
        <v>6</v>
      </c>
      <c r="L5711">
        <v>2025</v>
      </c>
      <c r="M5711" t="s">
        <v>352</v>
      </c>
      <c r="N5711" s="89" cm="1">
        <f t="array" ref="N5711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5711" s="89">
        <f>_34_KNMI_Stations[[#This Row],[graaddagen]]*_34_KNMI_Stations[[#This Row],[Gewogen factor]]</f>
        <v>0.64000000000000057</v>
      </c>
      <c r="P5711" s="89" cm="1">
        <f t="array" ref="P5711">IF(ISNUMBER(_34_KNMI_Stations[[#This Row],[Etmaal temperatuur °C]]),IF(_34_KNMI_Stations[[#This Row],[Etmaal temperatuur °C]]&gt;stookgrens[],_34_KNMI_Stations[[#This Row],[Etmaal temperatuur °C]]-stookgrens[],0),"")</f>
        <v>0</v>
      </c>
    </row>
    <row r="5712" spans="1:16" x14ac:dyDescent="0.25">
      <c r="A5712">
        <v>278</v>
      </c>
      <c r="B5712" s="110">
        <v>45824</v>
      </c>
      <c r="C5712" s="89">
        <v>1.8</v>
      </c>
      <c r="D5712" s="89">
        <v>16.899999999999999</v>
      </c>
      <c r="E5712" s="96">
        <v>2372</v>
      </c>
      <c r="F5712" s="89">
        <v>0</v>
      </c>
      <c r="G5712" s="89"/>
      <c r="H5712">
        <v>0.79</v>
      </c>
      <c r="I5712" t="s">
        <v>14</v>
      </c>
      <c r="J5712">
        <v>0.8</v>
      </c>
      <c r="K5712">
        <v>6</v>
      </c>
      <c r="L5712">
        <v>2025</v>
      </c>
      <c r="M5712" t="s">
        <v>353</v>
      </c>
      <c r="N5712" s="89" cm="1">
        <f t="array" ref="N5712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5712" s="89">
        <f>_34_KNMI_Stations[[#This Row],[graaddagen]]*_34_KNMI_Stations[[#This Row],[Gewogen factor]]</f>
        <v>0.88000000000000123</v>
      </c>
      <c r="P5712" s="89" cm="1">
        <f t="array" ref="P5712">IF(ISNUMBER(_34_KNMI_Stations[[#This Row],[Etmaal temperatuur °C]]),IF(_34_KNMI_Stations[[#This Row],[Etmaal temperatuur °C]]&gt;stookgrens[],_34_KNMI_Stations[[#This Row],[Etmaal temperatuur °C]]-stookgrens[],0),"")</f>
        <v>0</v>
      </c>
    </row>
    <row r="5713" spans="1:16" x14ac:dyDescent="0.25">
      <c r="A5713">
        <v>278</v>
      </c>
      <c r="B5713" s="110">
        <v>45825</v>
      </c>
      <c r="C5713" s="89">
        <v>1.4</v>
      </c>
      <c r="D5713" s="89">
        <v>17.7</v>
      </c>
      <c r="E5713" s="96">
        <v>2591</v>
      </c>
      <c r="F5713" s="89">
        <v>0</v>
      </c>
      <c r="G5713" s="89"/>
      <c r="H5713">
        <v>0.76</v>
      </c>
      <c r="I5713" t="s">
        <v>14</v>
      </c>
      <c r="J5713">
        <v>0.8</v>
      </c>
      <c r="K5713">
        <v>6</v>
      </c>
      <c r="L5713">
        <v>2025</v>
      </c>
      <c r="M5713" t="s">
        <v>353</v>
      </c>
      <c r="N5713" s="89" cm="1">
        <f t="array" ref="N5713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5713" s="89">
        <f>_34_KNMI_Stations[[#This Row],[graaddagen]]*_34_KNMI_Stations[[#This Row],[Gewogen factor]]</f>
        <v>0.24000000000000057</v>
      </c>
      <c r="P5713" s="89" cm="1">
        <f t="array" ref="P5713">IF(ISNUMBER(_34_KNMI_Stations[[#This Row],[Etmaal temperatuur °C]]),IF(_34_KNMI_Stations[[#This Row],[Etmaal temperatuur °C]]&gt;stookgrens[],_34_KNMI_Stations[[#This Row],[Etmaal temperatuur °C]]-stookgrens[],0),"")</f>
        <v>0</v>
      </c>
    </row>
    <row r="5714" spans="1:16" x14ac:dyDescent="0.25">
      <c r="A5714">
        <v>278</v>
      </c>
      <c r="B5714" s="110">
        <v>45826</v>
      </c>
      <c r="C5714" s="89">
        <v>1.8</v>
      </c>
      <c r="D5714" s="89">
        <v>18.5</v>
      </c>
      <c r="E5714" s="96">
        <v>2404</v>
      </c>
      <c r="F5714" s="89">
        <v>0</v>
      </c>
      <c r="G5714" s="89"/>
      <c r="H5714">
        <v>0.74</v>
      </c>
      <c r="I5714" t="s">
        <v>14</v>
      </c>
      <c r="J5714">
        <v>0.8</v>
      </c>
      <c r="K5714">
        <v>6</v>
      </c>
      <c r="L5714">
        <v>2025</v>
      </c>
      <c r="M5714" t="s">
        <v>353</v>
      </c>
      <c r="N5714" s="89" cm="1">
        <f t="array" ref="N5714">IF(ISNUMBER(_34_KNMI_Stations[[#This Row],[Etmaal temperatuur °C]]),IF(_34_KNMI_Stations[[#This Row],[Etmaal temperatuur °C]]&lt;stookgrens[],stookgrens[]-_34_KNMI_Stations[[#This Row],[Etmaal temperatuur °C]],0),"")</f>
        <v>0</v>
      </c>
      <c r="O5714" s="89">
        <f>_34_KNMI_Stations[[#This Row],[graaddagen]]*_34_KNMI_Stations[[#This Row],[Gewogen factor]]</f>
        <v>0</v>
      </c>
      <c r="P5714" s="89" cm="1">
        <f t="array" ref="P5714">IF(ISNUMBER(_34_KNMI_Stations[[#This Row],[Etmaal temperatuur °C]]),IF(_34_KNMI_Stations[[#This Row],[Etmaal temperatuur °C]]&gt;stookgrens[],_34_KNMI_Stations[[#This Row],[Etmaal temperatuur °C]]-stookgrens[],0),"")</f>
        <v>0.5</v>
      </c>
    </row>
    <row r="5715" spans="1:16" x14ac:dyDescent="0.25">
      <c r="A5715">
        <v>278</v>
      </c>
      <c r="B5715" s="110">
        <v>45827</v>
      </c>
      <c r="C5715" s="89">
        <v>1.8</v>
      </c>
      <c r="D5715" s="89">
        <v>17.2</v>
      </c>
      <c r="E5715" s="96">
        <v>2766</v>
      </c>
      <c r="F5715" s="89">
        <v>0</v>
      </c>
      <c r="G5715" s="89"/>
      <c r="H5715">
        <v>0.66</v>
      </c>
      <c r="I5715" t="s">
        <v>14</v>
      </c>
      <c r="J5715">
        <v>0.8</v>
      </c>
      <c r="K5715">
        <v>6</v>
      </c>
      <c r="L5715">
        <v>2025</v>
      </c>
      <c r="M5715" t="s">
        <v>353</v>
      </c>
      <c r="N5715" s="89" cm="1">
        <f t="array" ref="N5715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5715" s="89">
        <f>_34_KNMI_Stations[[#This Row],[graaddagen]]*_34_KNMI_Stations[[#This Row],[Gewogen factor]]</f>
        <v>0.64000000000000057</v>
      </c>
      <c r="P5715" s="89" cm="1">
        <f t="array" ref="P5715">IF(ISNUMBER(_34_KNMI_Stations[[#This Row],[Etmaal temperatuur °C]]),IF(_34_KNMI_Stations[[#This Row],[Etmaal temperatuur °C]]&gt;stookgrens[],_34_KNMI_Stations[[#This Row],[Etmaal temperatuur °C]]-stookgrens[],0),"")</f>
        <v>0</v>
      </c>
    </row>
    <row r="5716" spans="1:16" x14ac:dyDescent="0.25">
      <c r="A5716">
        <v>278</v>
      </c>
      <c r="B5716" s="110">
        <v>45828</v>
      </c>
      <c r="C5716" s="89">
        <v>1.8</v>
      </c>
      <c r="D5716" s="89">
        <v>17.600000000000001</v>
      </c>
      <c r="E5716" s="96">
        <v>2749</v>
      </c>
      <c r="F5716" s="89">
        <v>0</v>
      </c>
      <c r="G5716" s="89"/>
      <c r="H5716">
        <v>0.62</v>
      </c>
      <c r="I5716" t="s">
        <v>14</v>
      </c>
      <c r="J5716">
        <v>0.8</v>
      </c>
      <c r="K5716">
        <v>6</v>
      </c>
      <c r="L5716">
        <v>2025</v>
      </c>
      <c r="M5716" t="s">
        <v>353</v>
      </c>
      <c r="N5716" s="89" cm="1">
        <f t="array" ref="N5716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5716" s="89">
        <f>_34_KNMI_Stations[[#This Row],[graaddagen]]*_34_KNMI_Stations[[#This Row],[Gewogen factor]]</f>
        <v>0.3199999999999989</v>
      </c>
      <c r="P5716" s="89" cm="1">
        <f t="array" ref="P5716">IF(ISNUMBER(_34_KNMI_Stations[[#This Row],[Etmaal temperatuur °C]]),IF(_34_KNMI_Stations[[#This Row],[Etmaal temperatuur °C]]&gt;stookgrens[],_34_KNMI_Stations[[#This Row],[Etmaal temperatuur °C]]-stookgrens[],0),"")</f>
        <v>0</v>
      </c>
    </row>
    <row r="5717" spans="1:16" x14ac:dyDescent="0.25">
      <c r="A5717">
        <v>278</v>
      </c>
      <c r="B5717" s="110">
        <v>45829</v>
      </c>
      <c r="C5717" s="89">
        <v>1.6</v>
      </c>
      <c r="D5717" s="89">
        <v>21.1</v>
      </c>
      <c r="E5717" s="96">
        <v>2883</v>
      </c>
      <c r="F5717" s="89">
        <v>0</v>
      </c>
      <c r="G5717" s="89"/>
      <c r="H5717">
        <v>0.56000000000000005</v>
      </c>
      <c r="I5717" t="s">
        <v>14</v>
      </c>
      <c r="J5717">
        <v>0.8</v>
      </c>
      <c r="K5717">
        <v>6</v>
      </c>
      <c r="L5717">
        <v>2025</v>
      </c>
      <c r="M5717" t="s">
        <v>353</v>
      </c>
      <c r="N5717" s="89" cm="1">
        <f t="array" ref="N5717">IF(ISNUMBER(_34_KNMI_Stations[[#This Row],[Etmaal temperatuur °C]]),IF(_34_KNMI_Stations[[#This Row],[Etmaal temperatuur °C]]&lt;stookgrens[],stookgrens[]-_34_KNMI_Stations[[#This Row],[Etmaal temperatuur °C]],0),"")</f>
        <v>0</v>
      </c>
      <c r="O5717" s="89">
        <f>_34_KNMI_Stations[[#This Row],[graaddagen]]*_34_KNMI_Stations[[#This Row],[Gewogen factor]]</f>
        <v>0</v>
      </c>
      <c r="P5717" s="89" cm="1">
        <f t="array" ref="P5717">IF(ISNUMBER(_34_KNMI_Stations[[#This Row],[Etmaal temperatuur °C]]),IF(_34_KNMI_Stations[[#This Row],[Etmaal temperatuur °C]]&gt;stookgrens[],_34_KNMI_Stations[[#This Row],[Etmaal temperatuur °C]]-stookgrens[],0),"")</f>
        <v>3.1000000000000014</v>
      </c>
    </row>
    <row r="5718" spans="1:16" x14ac:dyDescent="0.25">
      <c r="A5718">
        <v>278</v>
      </c>
      <c r="B5718" s="110">
        <v>45830</v>
      </c>
      <c r="C5718" s="89">
        <v>3</v>
      </c>
      <c r="D5718" s="89">
        <v>22.4</v>
      </c>
      <c r="E5718" s="96">
        <v>1622</v>
      </c>
      <c r="F5718" s="89">
        <v>0</v>
      </c>
      <c r="G5718" s="89"/>
      <c r="H5718">
        <v>0.59</v>
      </c>
      <c r="I5718" t="s">
        <v>14</v>
      </c>
      <c r="J5718">
        <v>0.8</v>
      </c>
      <c r="K5718">
        <v>6</v>
      </c>
      <c r="L5718">
        <v>2025</v>
      </c>
      <c r="M5718" t="s">
        <v>353</v>
      </c>
      <c r="N5718" s="89" cm="1">
        <f t="array" ref="N5718">IF(ISNUMBER(_34_KNMI_Stations[[#This Row],[Etmaal temperatuur °C]]),IF(_34_KNMI_Stations[[#This Row],[Etmaal temperatuur °C]]&lt;stookgrens[],stookgrens[]-_34_KNMI_Stations[[#This Row],[Etmaal temperatuur °C]],0),"")</f>
        <v>0</v>
      </c>
      <c r="O5718" s="89">
        <f>_34_KNMI_Stations[[#This Row],[graaddagen]]*_34_KNMI_Stations[[#This Row],[Gewogen factor]]</f>
        <v>0</v>
      </c>
      <c r="P5718" s="89" cm="1">
        <f t="array" ref="P5718">IF(ISNUMBER(_34_KNMI_Stations[[#This Row],[Etmaal temperatuur °C]]),IF(_34_KNMI_Stations[[#This Row],[Etmaal temperatuur °C]]&gt;stookgrens[],_34_KNMI_Stations[[#This Row],[Etmaal temperatuur °C]]-stookgrens[],0),"")</f>
        <v>4.3999999999999986</v>
      </c>
    </row>
    <row r="5719" spans="1:16" x14ac:dyDescent="0.25">
      <c r="A5719">
        <v>278</v>
      </c>
      <c r="B5719" s="110">
        <v>45831</v>
      </c>
      <c r="C5719" s="89">
        <v>5.4</v>
      </c>
      <c r="D5719" s="89">
        <v>17.5</v>
      </c>
      <c r="E5719" s="96">
        <v>1806</v>
      </c>
      <c r="F5719" s="89">
        <v>1.1000000000000001</v>
      </c>
      <c r="G5719" s="89"/>
      <c r="H5719">
        <v>0.64</v>
      </c>
      <c r="I5719" t="s">
        <v>14</v>
      </c>
      <c r="J5719">
        <v>0.8</v>
      </c>
      <c r="K5719">
        <v>6</v>
      </c>
      <c r="L5719">
        <v>2025</v>
      </c>
      <c r="M5719" t="s">
        <v>354</v>
      </c>
      <c r="N5719" s="89" cm="1">
        <f t="array" ref="N5719">IF(ISNUMBER(_34_KNMI_Stations[[#This Row],[Etmaal temperatuur °C]]),IF(_34_KNMI_Stations[[#This Row],[Etmaal temperatuur °C]]&lt;stookgrens[],stookgrens[]-_34_KNMI_Stations[[#This Row],[Etmaal temperatuur °C]],0),"")</f>
        <v>0.5</v>
      </c>
      <c r="O5719" s="89">
        <f>_34_KNMI_Stations[[#This Row],[graaddagen]]*_34_KNMI_Stations[[#This Row],[Gewogen factor]]</f>
        <v>0.4</v>
      </c>
      <c r="P5719" s="89" cm="1">
        <f t="array" ref="P5719">IF(ISNUMBER(_34_KNMI_Stations[[#This Row],[Etmaal temperatuur °C]]),IF(_34_KNMI_Stations[[#This Row],[Etmaal temperatuur °C]]&gt;stookgrens[],_34_KNMI_Stations[[#This Row],[Etmaal temperatuur °C]]-stookgrens[],0),"")</f>
        <v>0</v>
      </c>
    </row>
    <row r="5720" spans="1:16" x14ac:dyDescent="0.25">
      <c r="A5720">
        <v>278</v>
      </c>
      <c r="B5720" s="110">
        <v>45832</v>
      </c>
      <c r="C5720" s="89">
        <v>5.0999999999999996</v>
      </c>
      <c r="D5720" s="89">
        <v>17.7</v>
      </c>
      <c r="E5720" s="96">
        <v>1111</v>
      </c>
      <c r="F5720" s="89">
        <v>0</v>
      </c>
      <c r="G5720" s="89"/>
      <c r="H5720">
        <v>0.75</v>
      </c>
      <c r="I5720" t="s">
        <v>14</v>
      </c>
      <c r="J5720">
        <v>0.8</v>
      </c>
      <c r="K5720">
        <v>6</v>
      </c>
      <c r="L5720">
        <v>2025</v>
      </c>
      <c r="M5720" t="s">
        <v>354</v>
      </c>
      <c r="N5720" s="89" cm="1">
        <f t="array" ref="N5720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5720" s="89">
        <f>_34_KNMI_Stations[[#This Row],[graaddagen]]*_34_KNMI_Stations[[#This Row],[Gewogen factor]]</f>
        <v>0.24000000000000057</v>
      </c>
      <c r="P5720" s="89" cm="1">
        <f t="array" ref="P5720">IF(ISNUMBER(_34_KNMI_Stations[[#This Row],[Etmaal temperatuur °C]]),IF(_34_KNMI_Stations[[#This Row],[Etmaal temperatuur °C]]&gt;stookgrens[],_34_KNMI_Stations[[#This Row],[Etmaal temperatuur °C]]-stookgrens[],0),"")</f>
        <v>0</v>
      </c>
    </row>
    <row r="5721" spans="1:16" x14ac:dyDescent="0.25">
      <c r="A5721">
        <v>278</v>
      </c>
      <c r="B5721" s="110">
        <v>45833</v>
      </c>
      <c r="C5721" s="89">
        <v>3.1</v>
      </c>
      <c r="D5721" s="89">
        <v>20.3</v>
      </c>
      <c r="E5721" s="96">
        <v>2059</v>
      </c>
      <c r="F5721" s="89">
        <v>0</v>
      </c>
      <c r="G5721" s="89"/>
      <c r="H5721">
        <v>0.77</v>
      </c>
      <c r="I5721" t="s">
        <v>14</v>
      </c>
      <c r="J5721">
        <v>0.8</v>
      </c>
      <c r="K5721">
        <v>6</v>
      </c>
      <c r="L5721">
        <v>2025</v>
      </c>
      <c r="M5721" t="s">
        <v>354</v>
      </c>
      <c r="N5721" s="89" cm="1">
        <f t="array" ref="N5721">IF(ISNUMBER(_34_KNMI_Stations[[#This Row],[Etmaal temperatuur °C]]),IF(_34_KNMI_Stations[[#This Row],[Etmaal temperatuur °C]]&lt;stookgrens[],stookgrens[]-_34_KNMI_Stations[[#This Row],[Etmaal temperatuur °C]],0),"")</f>
        <v>0</v>
      </c>
      <c r="O5721" s="89">
        <f>_34_KNMI_Stations[[#This Row],[graaddagen]]*_34_KNMI_Stations[[#This Row],[Gewogen factor]]</f>
        <v>0</v>
      </c>
      <c r="P5721" s="89" cm="1">
        <f t="array" ref="P5721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5722" spans="1:16" x14ac:dyDescent="0.25">
      <c r="A5722">
        <v>278</v>
      </c>
      <c r="B5722" s="110">
        <v>45834</v>
      </c>
      <c r="C5722" s="89">
        <v>3.5</v>
      </c>
      <c r="D5722" s="89">
        <v>19.5</v>
      </c>
      <c r="E5722" s="96">
        <v>963</v>
      </c>
      <c r="F5722" s="89">
        <v>12.5</v>
      </c>
      <c r="G5722" s="89"/>
      <c r="H5722">
        <v>0.84</v>
      </c>
      <c r="I5722" t="s">
        <v>14</v>
      </c>
      <c r="J5722">
        <v>0.8</v>
      </c>
      <c r="K5722">
        <v>6</v>
      </c>
      <c r="L5722">
        <v>2025</v>
      </c>
      <c r="M5722" t="s">
        <v>354</v>
      </c>
      <c r="N5722" s="89" cm="1">
        <f t="array" ref="N5722">IF(ISNUMBER(_34_KNMI_Stations[[#This Row],[Etmaal temperatuur °C]]),IF(_34_KNMI_Stations[[#This Row],[Etmaal temperatuur °C]]&lt;stookgrens[],stookgrens[]-_34_KNMI_Stations[[#This Row],[Etmaal temperatuur °C]],0),"")</f>
        <v>0</v>
      </c>
      <c r="O5722" s="89">
        <f>_34_KNMI_Stations[[#This Row],[graaddagen]]*_34_KNMI_Stations[[#This Row],[Gewogen factor]]</f>
        <v>0</v>
      </c>
      <c r="P5722" s="89" cm="1">
        <f t="array" ref="P5722">IF(ISNUMBER(_34_KNMI_Stations[[#This Row],[Etmaal temperatuur °C]]),IF(_34_KNMI_Stations[[#This Row],[Etmaal temperatuur °C]]&gt;stookgrens[],_34_KNMI_Stations[[#This Row],[Etmaal temperatuur °C]]-stookgrens[],0),"")</f>
        <v>1.5</v>
      </c>
    </row>
    <row r="5723" spans="1:16" x14ac:dyDescent="0.25">
      <c r="A5723">
        <v>278</v>
      </c>
      <c r="B5723" s="110">
        <v>45835</v>
      </c>
      <c r="C5723" s="89">
        <v>2.5</v>
      </c>
      <c r="D5723" s="89">
        <v>17.399999999999999</v>
      </c>
      <c r="E5723" s="96">
        <v>1500</v>
      </c>
      <c r="F5723" s="89">
        <v>3.5</v>
      </c>
      <c r="G5723" s="89"/>
      <c r="H5723">
        <v>0.79</v>
      </c>
      <c r="I5723" t="s">
        <v>14</v>
      </c>
      <c r="J5723">
        <v>0.8</v>
      </c>
      <c r="K5723">
        <v>6</v>
      </c>
      <c r="L5723">
        <v>2025</v>
      </c>
      <c r="M5723" t="s">
        <v>354</v>
      </c>
      <c r="N5723" s="89" cm="1">
        <f t="array" ref="N5723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5723" s="89">
        <f>_34_KNMI_Stations[[#This Row],[graaddagen]]*_34_KNMI_Stations[[#This Row],[Gewogen factor]]</f>
        <v>0.48000000000000115</v>
      </c>
      <c r="P5723" s="89" cm="1">
        <f t="array" ref="P5723">IF(ISNUMBER(_34_KNMI_Stations[[#This Row],[Etmaal temperatuur °C]]),IF(_34_KNMI_Stations[[#This Row],[Etmaal temperatuur °C]]&gt;stookgrens[],_34_KNMI_Stations[[#This Row],[Etmaal temperatuur °C]]-stookgrens[],0),"")</f>
        <v>0</v>
      </c>
    </row>
    <row r="5724" spans="1:16" x14ac:dyDescent="0.25">
      <c r="A5724">
        <v>278</v>
      </c>
      <c r="B5724" s="110">
        <v>45836</v>
      </c>
      <c r="C5724" s="89">
        <v>4</v>
      </c>
      <c r="D5724" s="89">
        <v>21.5</v>
      </c>
      <c r="E5724" s="96">
        <v>1785</v>
      </c>
      <c r="F5724" s="89">
        <v>0</v>
      </c>
      <c r="G5724" s="89"/>
      <c r="H5724">
        <v>0.78</v>
      </c>
      <c r="I5724" t="s">
        <v>14</v>
      </c>
      <c r="J5724">
        <v>0.8</v>
      </c>
      <c r="K5724">
        <v>6</v>
      </c>
      <c r="L5724">
        <v>2025</v>
      </c>
      <c r="M5724" t="s">
        <v>354</v>
      </c>
      <c r="N5724" s="89" cm="1">
        <f t="array" ref="N5724">IF(ISNUMBER(_34_KNMI_Stations[[#This Row],[Etmaal temperatuur °C]]),IF(_34_KNMI_Stations[[#This Row],[Etmaal temperatuur °C]]&lt;stookgrens[],stookgrens[]-_34_KNMI_Stations[[#This Row],[Etmaal temperatuur °C]],0),"")</f>
        <v>0</v>
      </c>
      <c r="O5724" s="89">
        <f>_34_KNMI_Stations[[#This Row],[graaddagen]]*_34_KNMI_Stations[[#This Row],[Gewogen factor]]</f>
        <v>0</v>
      </c>
      <c r="P5724" s="89" cm="1">
        <f t="array" ref="P5724">IF(ISNUMBER(_34_KNMI_Stations[[#This Row],[Etmaal temperatuur °C]]),IF(_34_KNMI_Stations[[#This Row],[Etmaal temperatuur °C]]&gt;stookgrens[],_34_KNMI_Stations[[#This Row],[Etmaal temperatuur °C]]-stookgrens[],0),"")</f>
        <v>3.5</v>
      </c>
    </row>
    <row r="5725" spans="1:16" x14ac:dyDescent="0.25">
      <c r="A5725">
        <v>278</v>
      </c>
      <c r="B5725" s="110">
        <v>45837</v>
      </c>
      <c r="C5725" s="89">
        <v>2.7</v>
      </c>
      <c r="D5725" s="89">
        <v>21.1</v>
      </c>
      <c r="E5725" s="96">
        <v>2588</v>
      </c>
      <c r="F5725" s="89">
        <v>0</v>
      </c>
      <c r="G5725" s="89"/>
      <c r="H5725">
        <v>0.75</v>
      </c>
      <c r="I5725" t="s">
        <v>14</v>
      </c>
      <c r="J5725">
        <v>0.8</v>
      </c>
      <c r="K5725">
        <v>6</v>
      </c>
      <c r="L5725">
        <v>2025</v>
      </c>
      <c r="M5725" t="s">
        <v>354</v>
      </c>
      <c r="N5725" s="89" cm="1">
        <f t="array" ref="N5725">IF(ISNUMBER(_34_KNMI_Stations[[#This Row],[Etmaal temperatuur °C]]),IF(_34_KNMI_Stations[[#This Row],[Etmaal temperatuur °C]]&lt;stookgrens[],stookgrens[]-_34_KNMI_Stations[[#This Row],[Etmaal temperatuur °C]],0),"")</f>
        <v>0</v>
      </c>
      <c r="O5725" s="89">
        <f>_34_KNMI_Stations[[#This Row],[graaddagen]]*_34_KNMI_Stations[[#This Row],[Gewogen factor]]</f>
        <v>0</v>
      </c>
      <c r="P5725" s="89" cm="1">
        <f t="array" ref="P5725">IF(ISNUMBER(_34_KNMI_Stations[[#This Row],[Etmaal temperatuur °C]]),IF(_34_KNMI_Stations[[#This Row],[Etmaal temperatuur °C]]&gt;stookgrens[],_34_KNMI_Stations[[#This Row],[Etmaal temperatuur °C]]-stookgrens[],0),"")</f>
        <v>3.1000000000000014</v>
      </c>
    </row>
    <row r="5726" spans="1:16" x14ac:dyDescent="0.25">
      <c r="A5726">
        <v>278</v>
      </c>
      <c r="B5726" s="110">
        <v>45838</v>
      </c>
      <c r="C5726" s="89">
        <v>2.4</v>
      </c>
      <c r="D5726" s="89">
        <v>20.2</v>
      </c>
      <c r="E5726" s="96">
        <v>2998</v>
      </c>
      <c r="F5726" s="89">
        <v>0</v>
      </c>
      <c r="G5726" s="89"/>
      <c r="H5726">
        <v>0.6</v>
      </c>
      <c r="I5726" t="s">
        <v>14</v>
      </c>
      <c r="J5726">
        <v>0.8</v>
      </c>
      <c r="K5726">
        <v>6</v>
      </c>
      <c r="L5726">
        <v>2025</v>
      </c>
      <c r="M5726" t="s">
        <v>355</v>
      </c>
      <c r="N5726" s="89" cm="1">
        <f t="array" ref="N5726">IF(ISNUMBER(_34_KNMI_Stations[[#This Row],[Etmaal temperatuur °C]]),IF(_34_KNMI_Stations[[#This Row],[Etmaal temperatuur °C]]&lt;stookgrens[],stookgrens[]-_34_KNMI_Stations[[#This Row],[Etmaal temperatuur °C]],0),"")</f>
        <v>0</v>
      </c>
      <c r="O5726" s="89">
        <f>_34_KNMI_Stations[[#This Row],[graaddagen]]*_34_KNMI_Stations[[#This Row],[Gewogen factor]]</f>
        <v>0</v>
      </c>
      <c r="P5726" s="89" cm="1">
        <f t="array" ref="P5726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5727" spans="1:16" x14ac:dyDescent="0.25">
      <c r="A5727">
        <v>278</v>
      </c>
      <c r="B5727" s="110">
        <v>45839</v>
      </c>
      <c r="C5727" s="89">
        <v>1.5</v>
      </c>
      <c r="D5727" s="89">
        <v>25.7</v>
      </c>
      <c r="E5727" s="96">
        <v>2857</v>
      </c>
      <c r="F5727" s="89">
        <v>0</v>
      </c>
      <c r="G5727" s="89"/>
      <c r="H5727">
        <v>0.56999999999999995</v>
      </c>
      <c r="I5727" t="s">
        <v>14</v>
      </c>
      <c r="J5727">
        <v>0.8</v>
      </c>
      <c r="K5727">
        <v>7</v>
      </c>
      <c r="L5727">
        <v>2025</v>
      </c>
      <c r="M5727" t="s">
        <v>355</v>
      </c>
      <c r="N5727" s="89" cm="1">
        <f t="array" ref="N5727">IF(ISNUMBER(_34_KNMI_Stations[[#This Row],[Etmaal temperatuur °C]]),IF(_34_KNMI_Stations[[#This Row],[Etmaal temperatuur °C]]&lt;stookgrens[],stookgrens[]-_34_KNMI_Stations[[#This Row],[Etmaal temperatuur °C]],0),"")</f>
        <v>0</v>
      </c>
      <c r="O5727" s="89">
        <f>_34_KNMI_Stations[[#This Row],[graaddagen]]*_34_KNMI_Stations[[#This Row],[Gewogen factor]]</f>
        <v>0</v>
      </c>
      <c r="P5727" s="89" cm="1">
        <f t="array" ref="P5727">IF(ISNUMBER(_34_KNMI_Stations[[#This Row],[Etmaal temperatuur °C]]),IF(_34_KNMI_Stations[[#This Row],[Etmaal temperatuur °C]]&gt;stookgrens[],_34_KNMI_Stations[[#This Row],[Etmaal temperatuur °C]]-stookgrens[],0),"")</f>
        <v>7.6999999999999993</v>
      </c>
    </row>
    <row r="5728" spans="1:16" x14ac:dyDescent="0.25">
      <c r="A5728">
        <v>278</v>
      </c>
      <c r="B5728" s="110">
        <v>45840</v>
      </c>
      <c r="C5728" s="89">
        <v>2.2999999999999998</v>
      </c>
      <c r="D5728" s="89">
        <v>23.8</v>
      </c>
      <c r="E5728" s="96">
        <v>2382</v>
      </c>
      <c r="F5728" s="89">
        <v>4.2</v>
      </c>
      <c r="G5728" s="89"/>
      <c r="H5728">
        <v>0.71</v>
      </c>
      <c r="I5728" t="s">
        <v>14</v>
      </c>
      <c r="J5728">
        <v>0.8</v>
      </c>
      <c r="K5728">
        <v>7</v>
      </c>
      <c r="L5728">
        <v>2025</v>
      </c>
      <c r="M5728" t="s">
        <v>355</v>
      </c>
      <c r="N5728" s="89" cm="1">
        <f t="array" ref="N5728">IF(ISNUMBER(_34_KNMI_Stations[[#This Row],[Etmaal temperatuur °C]]),IF(_34_KNMI_Stations[[#This Row],[Etmaal temperatuur °C]]&lt;stookgrens[],stookgrens[]-_34_KNMI_Stations[[#This Row],[Etmaal temperatuur °C]],0),"")</f>
        <v>0</v>
      </c>
      <c r="O5728" s="89">
        <f>_34_KNMI_Stations[[#This Row],[graaddagen]]*_34_KNMI_Stations[[#This Row],[Gewogen factor]]</f>
        <v>0</v>
      </c>
      <c r="P5728" s="89" cm="1">
        <f t="array" ref="P5728">IF(ISNUMBER(_34_KNMI_Stations[[#This Row],[Etmaal temperatuur °C]]),IF(_34_KNMI_Stations[[#This Row],[Etmaal temperatuur °C]]&gt;stookgrens[],_34_KNMI_Stations[[#This Row],[Etmaal temperatuur °C]]-stookgrens[],0),"")</f>
        <v>5.8000000000000007</v>
      </c>
    </row>
    <row r="5729" spans="1:16" x14ac:dyDescent="0.25">
      <c r="A5729">
        <v>278</v>
      </c>
      <c r="B5729" s="110">
        <v>45841</v>
      </c>
      <c r="C5729" s="89">
        <v>2.7</v>
      </c>
      <c r="D5729" s="89">
        <v>17.3</v>
      </c>
      <c r="E5729" s="96">
        <v>2588</v>
      </c>
      <c r="F5729" s="89">
        <v>0</v>
      </c>
      <c r="G5729" s="89"/>
      <c r="H5729">
        <v>0.7</v>
      </c>
      <c r="I5729" t="s">
        <v>14</v>
      </c>
      <c r="J5729">
        <v>0.8</v>
      </c>
      <c r="K5729">
        <v>7</v>
      </c>
      <c r="L5729">
        <v>2025</v>
      </c>
      <c r="M5729" t="s">
        <v>355</v>
      </c>
      <c r="N5729" s="89" cm="1">
        <f t="array" ref="N5729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5729" s="89">
        <f>_34_KNMI_Stations[[#This Row],[graaddagen]]*_34_KNMI_Stations[[#This Row],[Gewogen factor]]</f>
        <v>0.5599999999999995</v>
      </c>
      <c r="P5729" s="89" cm="1">
        <f t="array" ref="P5729">IF(ISNUMBER(_34_KNMI_Stations[[#This Row],[Etmaal temperatuur °C]]),IF(_34_KNMI_Stations[[#This Row],[Etmaal temperatuur °C]]&gt;stookgrens[],_34_KNMI_Stations[[#This Row],[Etmaal temperatuur °C]]-stookgrens[],0),"")</f>
        <v>0</v>
      </c>
    </row>
    <row r="5730" spans="1:16" x14ac:dyDescent="0.25">
      <c r="A5730">
        <v>278</v>
      </c>
      <c r="B5730" s="110">
        <v>45842</v>
      </c>
      <c r="C5730" s="89">
        <v>2.2999999999999998</v>
      </c>
      <c r="D5730" s="89">
        <v>17.899999999999999</v>
      </c>
      <c r="E5730" s="96">
        <v>2422</v>
      </c>
      <c r="F5730" s="89">
        <v>0</v>
      </c>
      <c r="G5730" s="89"/>
      <c r="H5730">
        <v>0.6</v>
      </c>
      <c r="I5730" t="s">
        <v>14</v>
      </c>
      <c r="J5730">
        <v>0.8</v>
      </c>
      <c r="K5730">
        <v>7</v>
      </c>
      <c r="L5730">
        <v>2025</v>
      </c>
      <c r="M5730" t="s">
        <v>355</v>
      </c>
      <c r="N5730" s="89" cm="1">
        <f t="array" ref="N5730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5730" s="89">
        <f>_34_KNMI_Stations[[#This Row],[graaddagen]]*_34_KNMI_Stations[[#This Row],[Gewogen factor]]</f>
        <v>8.000000000000114E-2</v>
      </c>
      <c r="P5730" s="89" cm="1">
        <f t="array" ref="P5730">IF(ISNUMBER(_34_KNMI_Stations[[#This Row],[Etmaal temperatuur °C]]),IF(_34_KNMI_Stations[[#This Row],[Etmaal temperatuur °C]]&gt;stookgrens[],_34_KNMI_Stations[[#This Row],[Etmaal temperatuur °C]]-stookgrens[],0),"")</f>
        <v>0</v>
      </c>
    </row>
    <row r="5731" spans="1:16" x14ac:dyDescent="0.25">
      <c r="A5731">
        <v>278</v>
      </c>
      <c r="B5731" s="110">
        <v>45843</v>
      </c>
      <c r="C5731" s="89">
        <v>4.0999999999999996</v>
      </c>
      <c r="D5731" s="89">
        <v>18.399999999999999</v>
      </c>
      <c r="E5731" s="96">
        <v>896</v>
      </c>
      <c r="F5731" s="89">
        <v>0.2</v>
      </c>
      <c r="G5731" s="89"/>
      <c r="H5731">
        <v>0.71</v>
      </c>
      <c r="I5731" t="s">
        <v>14</v>
      </c>
      <c r="J5731">
        <v>0.8</v>
      </c>
      <c r="K5731">
        <v>7</v>
      </c>
      <c r="L5731">
        <v>2025</v>
      </c>
      <c r="M5731" t="s">
        <v>355</v>
      </c>
      <c r="N5731" s="89" cm="1">
        <f t="array" ref="N5731">IF(ISNUMBER(_34_KNMI_Stations[[#This Row],[Etmaal temperatuur °C]]),IF(_34_KNMI_Stations[[#This Row],[Etmaal temperatuur °C]]&lt;stookgrens[],stookgrens[]-_34_KNMI_Stations[[#This Row],[Etmaal temperatuur °C]],0),"")</f>
        <v>0</v>
      </c>
      <c r="O5731" s="89">
        <f>_34_KNMI_Stations[[#This Row],[graaddagen]]*_34_KNMI_Stations[[#This Row],[Gewogen factor]]</f>
        <v>0</v>
      </c>
      <c r="P5731" s="89" cm="1">
        <f t="array" ref="P5731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5732" spans="1:16" x14ac:dyDescent="0.25">
      <c r="A5732">
        <v>278</v>
      </c>
      <c r="B5732" s="110">
        <v>45844</v>
      </c>
      <c r="C5732" s="89">
        <v>2.6</v>
      </c>
      <c r="D5732" s="89">
        <v>16.8</v>
      </c>
      <c r="E5732" s="96">
        <v>583</v>
      </c>
      <c r="F5732" s="89">
        <v>28.6</v>
      </c>
      <c r="G5732" s="89"/>
      <c r="H5732">
        <v>0.91</v>
      </c>
      <c r="I5732" t="s">
        <v>14</v>
      </c>
      <c r="J5732">
        <v>0.8</v>
      </c>
      <c r="K5732">
        <v>7</v>
      </c>
      <c r="L5732">
        <v>2025</v>
      </c>
      <c r="M5732" t="s">
        <v>355</v>
      </c>
      <c r="N5732" s="89" cm="1">
        <f t="array" ref="N5732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5732" s="89">
        <f>_34_KNMI_Stations[[#This Row],[graaddagen]]*_34_KNMI_Stations[[#This Row],[Gewogen factor]]</f>
        <v>0.95999999999999952</v>
      </c>
      <c r="P5732" s="89" cm="1">
        <f t="array" ref="P5732">IF(ISNUMBER(_34_KNMI_Stations[[#This Row],[Etmaal temperatuur °C]]),IF(_34_KNMI_Stations[[#This Row],[Etmaal temperatuur °C]]&gt;stookgrens[],_34_KNMI_Stations[[#This Row],[Etmaal temperatuur °C]]-stookgrens[],0),"")</f>
        <v>0</v>
      </c>
    </row>
    <row r="5733" spans="1:16" x14ac:dyDescent="0.25">
      <c r="A5733">
        <v>278</v>
      </c>
      <c r="B5733" s="110">
        <v>45845</v>
      </c>
      <c r="C5733" s="89">
        <v>2.7</v>
      </c>
      <c r="D5733" s="89">
        <v>15.4</v>
      </c>
      <c r="E5733" s="96">
        <v>1270</v>
      </c>
      <c r="F5733" s="89">
        <v>2.7</v>
      </c>
      <c r="G5733" s="89"/>
      <c r="H5733">
        <v>0.83</v>
      </c>
      <c r="I5733" t="s">
        <v>14</v>
      </c>
      <c r="J5733">
        <v>0.8</v>
      </c>
      <c r="K5733">
        <v>7</v>
      </c>
      <c r="L5733">
        <v>2025</v>
      </c>
      <c r="M5733" t="s">
        <v>356</v>
      </c>
      <c r="N5733" s="89" cm="1">
        <f t="array" ref="N5733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5733" s="89">
        <f>_34_KNMI_Stations[[#This Row],[graaddagen]]*_34_KNMI_Stations[[#This Row],[Gewogen factor]]</f>
        <v>2.0799999999999996</v>
      </c>
      <c r="P5733" s="89" cm="1">
        <f t="array" ref="P5733">IF(ISNUMBER(_34_KNMI_Stations[[#This Row],[Etmaal temperatuur °C]]),IF(_34_KNMI_Stations[[#This Row],[Etmaal temperatuur °C]]&gt;stookgrens[],_34_KNMI_Stations[[#This Row],[Etmaal temperatuur °C]]-stookgrens[],0),"")</f>
        <v>0</v>
      </c>
    </row>
    <row r="5734" spans="1:16" x14ac:dyDescent="0.25">
      <c r="A5734">
        <v>278</v>
      </c>
      <c r="B5734" s="110">
        <v>45846</v>
      </c>
      <c r="C5734" s="89">
        <v>3.5</v>
      </c>
      <c r="D5734" s="89">
        <v>15.1</v>
      </c>
      <c r="E5734" s="96">
        <v>1733</v>
      </c>
      <c r="F5734" s="89">
        <v>0.2</v>
      </c>
      <c r="G5734" s="89"/>
      <c r="H5734">
        <v>0.83</v>
      </c>
      <c r="I5734" t="s">
        <v>14</v>
      </c>
      <c r="J5734">
        <v>0.8</v>
      </c>
      <c r="K5734">
        <v>7</v>
      </c>
      <c r="L5734">
        <v>2025</v>
      </c>
      <c r="M5734" t="s">
        <v>356</v>
      </c>
      <c r="N5734" s="89" cm="1">
        <f t="array" ref="N5734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5734" s="89">
        <f>_34_KNMI_Stations[[#This Row],[graaddagen]]*_34_KNMI_Stations[[#This Row],[Gewogen factor]]</f>
        <v>2.3200000000000003</v>
      </c>
      <c r="P5734" s="89" cm="1">
        <f t="array" ref="P5734">IF(ISNUMBER(_34_KNMI_Stations[[#This Row],[Etmaal temperatuur °C]]),IF(_34_KNMI_Stations[[#This Row],[Etmaal temperatuur °C]]&gt;stookgrens[],_34_KNMI_Stations[[#This Row],[Etmaal temperatuur °C]]-stookgrens[],0),"")</f>
        <v>0</v>
      </c>
    </row>
    <row r="5735" spans="1:16" x14ac:dyDescent="0.25">
      <c r="A5735">
        <v>278</v>
      </c>
      <c r="B5735" s="110">
        <v>45847</v>
      </c>
      <c r="C5735" s="89">
        <v>2</v>
      </c>
      <c r="D5735" s="89">
        <v>16.5</v>
      </c>
      <c r="E5735" s="96">
        <v>2002</v>
      </c>
      <c r="F5735" s="89">
        <v>0.2</v>
      </c>
      <c r="G5735" s="89"/>
      <c r="H5735">
        <v>0.77</v>
      </c>
      <c r="I5735" t="s">
        <v>14</v>
      </c>
      <c r="J5735">
        <v>0.8</v>
      </c>
      <c r="K5735">
        <v>7</v>
      </c>
      <c r="L5735">
        <v>2025</v>
      </c>
      <c r="M5735" t="s">
        <v>356</v>
      </c>
      <c r="N5735" s="89" cm="1">
        <f t="array" ref="N5735">IF(ISNUMBER(_34_KNMI_Stations[[#This Row],[Etmaal temperatuur °C]]),IF(_34_KNMI_Stations[[#This Row],[Etmaal temperatuur °C]]&lt;stookgrens[],stookgrens[]-_34_KNMI_Stations[[#This Row],[Etmaal temperatuur °C]],0),"")</f>
        <v>1.5</v>
      </c>
      <c r="O5735" s="89">
        <f>_34_KNMI_Stations[[#This Row],[graaddagen]]*_34_KNMI_Stations[[#This Row],[Gewogen factor]]</f>
        <v>1.2000000000000002</v>
      </c>
      <c r="P5735" s="89" cm="1">
        <f t="array" ref="P5735">IF(ISNUMBER(_34_KNMI_Stations[[#This Row],[Etmaal temperatuur °C]]),IF(_34_KNMI_Stations[[#This Row],[Etmaal temperatuur °C]]&gt;stookgrens[],_34_KNMI_Stations[[#This Row],[Etmaal temperatuur °C]]-stookgrens[],0),"")</f>
        <v>0</v>
      </c>
    </row>
    <row r="5736" spans="1:16" x14ac:dyDescent="0.25">
      <c r="A5736">
        <v>278</v>
      </c>
      <c r="B5736" s="110">
        <v>45848</v>
      </c>
      <c r="C5736" s="89">
        <v>1.5</v>
      </c>
      <c r="D5736" s="89">
        <v>17.399999999999999</v>
      </c>
      <c r="E5736" s="96">
        <v>1721</v>
      </c>
      <c r="F5736" s="89">
        <v>0</v>
      </c>
      <c r="G5736" s="89"/>
      <c r="H5736">
        <v>0.79</v>
      </c>
      <c r="I5736" t="s">
        <v>14</v>
      </c>
      <c r="J5736">
        <v>0.8</v>
      </c>
      <c r="K5736">
        <v>7</v>
      </c>
      <c r="L5736">
        <v>2025</v>
      </c>
      <c r="M5736" t="s">
        <v>356</v>
      </c>
      <c r="N5736" s="89" cm="1">
        <f t="array" ref="N5736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5736" s="89">
        <f>_34_KNMI_Stations[[#This Row],[graaddagen]]*_34_KNMI_Stations[[#This Row],[Gewogen factor]]</f>
        <v>0.48000000000000115</v>
      </c>
      <c r="P5736" s="89" cm="1">
        <f t="array" ref="P5736">IF(ISNUMBER(_34_KNMI_Stations[[#This Row],[Etmaal temperatuur °C]]),IF(_34_KNMI_Stations[[#This Row],[Etmaal temperatuur °C]]&gt;stookgrens[],_34_KNMI_Stations[[#This Row],[Etmaal temperatuur °C]]-stookgrens[],0),"")</f>
        <v>0</v>
      </c>
    </row>
    <row r="5737" spans="1:16" x14ac:dyDescent="0.25">
      <c r="A5737">
        <v>278</v>
      </c>
      <c r="B5737" s="110">
        <v>45849</v>
      </c>
      <c r="C5737" s="89">
        <v>1.8</v>
      </c>
      <c r="D5737" s="89">
        <v>18.100000000000001</v>
      </c>
      <c r="E5737" s="96">
        <v>1294</v>
      </c>
      <c r="F5737" s="89">
        <v>0</v>
      </c>
      <c r="G5737" s="89"/>
      <c r="H5737">
        <v>0.81</v>
      </c>
      <c r="I5737" t="s">
        <v>14</v>
      </c>
      <c r="J5737">
        <v>0.8</v>
      </c>
      <c r="K5737">
        <v>7</v>
      </c>
      <c r="L5737">
        <v>2025</v>
      </c>
      <c r="M5737" t="s">
        <v>356</v>
      </c>
      <c r="N5737" s="89" cm="1">
        <f t="array" ref="N5737">IF(ISNUMBER(_34_KNMI_Stations[[#This Row],[Etmaal temperatuur °C]]),IF(_34_KNMI_Stations[[#This Row],[Etmaal temperatuur °C]]&lt;stookgrens[],stookgrens[]-_34_KNMI_Stations[[#This Row],[Etmaal temperatuur °C]],0),"")</f>
        <v>0</v>
      </c>
      <c r="O5737" s="89">
        <f>_34_KNMI_Stations[[#This Row],[graaddagen]]*_34_KNMI_Stations[[#This Row],[Gewogen factor]]</f>
        <v>0</v>
      </c>
      <c r="P5737" s="89" cm="1">
        <f t="array" ref="P5737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5738" spans="1:16" x14ac:dyDescent="0.25">
      <c r="A5738">
        <v>278</v>
      </c>
      <c r="B5738" s="110">
        <v>45850</v>
      </c>
      <c r="C5738" s="89">
        <v>2.6</v>
      </c>
      <c r="D5738" s="89">
        <v>19.600000000000001</v>
      </c>
      <c r="E5738" s="96">
        <v>2228</v>
      </c>
      <c r="F5738" s="89">
        <v>0</v>
      </c>
      <c r="G5738" s="89"/>
      <c r="H5738">
        <v>0.73</v>
      </c>
      <c r="I5738" t="s">
        <v>14</v>
      </c>
      <c r="J5738">
        <v>0.8</v>
      </c>
      <c r="K5738">
        <v>7</v>
      </c>
      <c r="L5738">
        <v>2025</v>
      </c>
      <c r="M5738" t="s">
        <v>356</v>
      </c>
      <c r="N5738" s="89" cm="1">
        <f t="array" ref="N5738">IF(ISNUMBER(_34_KNMI_Stations[[#This Row],[Etmaal temperatuur °C]]),IF(_34_KNMI_Stations[[#This Row],[Etmaal temperatuur °C]]&lt;stookgrens[],stookgrens[]-_34_KNMI_Stations[[#This Row],[Etmaal temperatuur °C]],0),"")</f>
        <v>0</v>
      </c>
      <c r="O5738" s="89">
        <f>_34_KNMI_Stations[[#This Row],[graaddagen]]*_34_KNMI_Stations[[#This Row],[Gewogen factor]]</f>
        <v>0</v>
      </c>
      <c r="P5738" s="89" cm="1">
        <f t="array" ref="P5738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5739" spans="1:16" x14ac:dyDescent="0.25">
      <c r="A5739">
        <v>278</v>
      </c>
      <c r="B5739" s="110">
        <v>45851</v>
      </c>
      <c r="C5739" s="89">
        <v>1.3</v>
      </c>
      <c r="D5739" s="89">
        <v>19.7</v>
      </c>
      <c r="E5739" s="96">
        <v>1465</v>
      </c>
      <c r="F5739" s="89">
        <v>0.3</v>
      </c>
      <c r="G5739" s="89"/>
      <c r="H5739">
        <v>0.81</v>
      </c>
      <c r="I5739" t="s">
        <v>14</v>
      </c>
      <c r="J5739">
        <v>0.8</v>
      </c>
      <c r="K5739">
        <v>7</v>
      </c>
      <c r="L5739">
        <v>2025</v>
      </c>
      <c r="M5739" t="s">
        <v>356</v>
      </c>
      <c r="N5739" s="89" cm="1">
        <f t="array" ref="N5739">IF(ISNUMBER(_34_KNMI_Stations[[#This Row],[Etmaal temperatuur °C]]),IF(_34_KNMI_Stations[[#This Row],[Etmaal temperatuur °C]]&lt;stookgrens[],stookgrens[]-_34_KNMI_Stations[[#This Row],[Etmaal temperatuur °C]],0),"")</f>
        <v>0</v>
      </c>
      <c r="O5739" s="89">
        <f>_34_KNMI_Stations[[#This Row],[graaddagen]]*_34_KNMI_Stations[[#This Row],[Gewogen factor]]</f>
        <v>0</v>
      </c>
      <c r="P5739" s="89" cm="1">
        <f t="array" ref="P5739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5740" spans="1:16" x14ac:dyDescent="0.25">
      <c r="A5740">
        <v>278</v>
      </c>
      <c r="B5740" s="110">
        <v>45852</v>
      </c>
      <c r="C5740" s="89">
        <v>1.6</v>
      </c>
      <c r="D5740" s="89">
        <v>19.2</v>
      </c>
      <c r="E5740" s="96">
        <v>1860</v>
      </c>
      <c r="F5740" s="89">
        <v>2.2999999999999998</v>
      </c>
      <c r="G5740" s="89"/>
      <c r="H5740">
        <v>0.79</v>
      </c>
      <c r="I5740" t="s">
        <v>14</v>
      </c>
      <c r="J5740">
        <v>0.8</v>
      </c>
      <c r="K5740">
        <v>7</v>
      </c>
      <c r="L5740">
        <v>2025</v>
      </c>
      <c r="M5740" t="s">
        <v>357</v>
      </c>
      <c r="N5740" s="89" cm="1">
        <f t="array" ref="N5740">IF(ISNUMBER(_34_KNMI_Stations[[#This Row],[Etmaal temperatuur °C]]),IF(_34_KNMI_Stations[[#This Row],[Etmaal temperatuur °C]]&lt;stookgrens[],stookgrens[]-_34_KNMI_Stations[[#This Row],[Etmaal temperatuur °C]],0),"")</f>
        <v>0</v>
      </c>
      <c r="O5740" s="89">
        <f>_34_KNMI_Stations[[#This Row],[graaddagen]]*_34_KNMI_Stations[[#This Row],[Gewogen factor]]</f>
        <v>0</v>
      </c>
      <c r="P5740" s="89" cm="1">
        <f t="array" ref="P5740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5741" spans="1:16" x14ac:dyDescent="0.25">
      <c r="A5741">
        <v>278</v>
      </c>
      <c r="B5741" s="110">
        <v>45853</v>
      </c>
      <c r="C5741" s="89">
        <v>2.8</v>
      </c>
      <c r="D5741" s="89">
        <v>17.8</v>
      </c>
      <c r="E5741" s="96">
        <v>1568</v>
      </c>
      <c r="F5741" s="89">
        <v>0.7</v>
      </c>
      <c r="G5741" s="89"/>
      <c r="H5741">
        <v>0.74</v>
      </c>
      <c r="I5741" t="s">
        <v>14</v>
      </c>
      <c r="J5741">
        <v>0.8</v>
      </c>
      <c r="K5741">
        <v>7</v>
      </c>
      <c r="L5741">
        <v>2025</v>
      </c>
      <c r="M5741" t="s">
        <v>357</v>
      </c>
      <c r="N5741" s="89" cm="1">
        <f t="array" ref="N5741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5741" s="89">
        <f>_34_KNMI_Stations[[#This Row],[graaddagen]]*_34_KNMI_Stations[[#This Row],[Gewogen factor]]</f>
        <v>0.15999999999999945</v>
      </c>
      <c r="P5741" s="89" cm="1">
        <f t="array" ref="P5741">IF(ISNUMBER(_34_KNMI_Stations[[#This Row],[Etmaal temperatuur °C]]),IF(_34_KNMI_Stations[[#This Row],[Etmaal temperatuur °C]]&gt;stookgrens[],_34_KNMI_Stations[[#This Row],[Etmaal temperatuur °C]]-stookgrens[],0),"")</f>
        <v>0</v>
      </c>
    </row>
    <row r="5742" spans="1:16" x14ac:dyDescent="0.25">
      <c r="A5742">
        <v>278</v>
      </c>
      <c r="B5742" s="110">
        <v>45854</v>
      </c>
      <c r="C5742" s="89">
        <v>2.5</v>
      </c>
      <c r="D5742" s="89">
        <v>16.3</v>
      </c>
      <c r="E5742" s="96">
        <v>1515</v>
      </c>
      <c r="F5742" s="89">
        <v>4.8</v>
      </c>
      <c r="G5742" s="89"/>
      <c r="H5742">
        <v>0.85</v>
      </c>
      <c r="I5742" t="s">
        <v>14</v>
      </c>
      <c r="J5742">
        <v>0.8</v>
      </c>
      <c r="K5742">
        <v>7</v>
      </c>
      <c r="L5742">
        <v>2025</v>
      </c>
      <c r="M5742" t="s">
        <v>357</v>
      </c>
      <c r="N5742" s="89" cm="1">
        <f t="array" ref="N5742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5742" s="89">
        <f>_34_KNMI_Stations[[#This Row],[graaddagen]]*_34_KNMI_Stations[[#This Row],[Gewogen factor]]</f>
        <v>1.3599999999999994</v>
      </c>
      <c r="P5742" s="89" cm="1">
        <f t="array" ref="P5742">IF(ISNUMBER(_34_KNMI_Stations[[#This Row],[Etmaal temperatuur °C]]),IF(_34_KNMI_Stations[[#This Row],[Etmaal temperatuur °C]]&gt;stookgrens[],_34_KNMI_Stations[[#This Row],[Etmaal temperatuur °C]]-stookgrens[],0),"")</f>
        <v>0</v>
      </c>
    </row>
    <row r="5743" spans="1:16" x14ac:dyDescent="0.25">
      <c r="A5743">
        <v>278</v>
      </c>
      <c r="B5743" s="110">
        <v>45855</v>
      </c>
      <c r="C5743" s="89">
        <v>2.5</v>
      </c>
      <c r="D5743" s="89">
        <v>16.8</v>
      </c>
      <c r="E5743" s="96">
        <v>1671</v>
      </c>
      <c r="F5743" s="89">
        <v>-0.1</v>
      </c>
      <c r="G5743" s="89"/>
      <c r="H5743">
        <v>0.86</v>
      </c>
      <c r="I5743" t="s">
        <v>14</v>
      </c>
      <c r="J5743">
        <v>0.8</v>
      </c>
      <c r="K5743">
        <v>7</v>
      </c>
      <c r="L5743">
        <v>2025</v>
      </c>
      <c r="M5743" t="s">
        <v>357</v>
      </c>
      <c r="N5743" s="89" cm="1">
        <f t="array" ref="N5743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5743" s="89">
        <f>_34_KNMI_Stations[[#This Row],[graaddagen]]*_34_KNMI_Stations[[#This Row],[Gewogen factor]]</f>
        <v>0.95999999999999952</v>
      </c>
      <c r="P5743" s="89" cm="1">
        <f t="array" ref="P5743">IF(ISNUMBER(_34_KNMI_Stations[[#This Row],[Etmaal temperatuur °C]]),IF(_34_KNMI_Stations[[#This Row],[Etmaal temperatuur °C]]&gt;stookgrens[],_34_KNMI_Stations[[#This Row],[Etmaal temperatuur °C]]-stookgrens[],0),"")</f>
        <v>0</v>
      </c>
    </row>
    <row r="5744" spans="1:16" x14ac:dyDescent="0.25">
      <c r="A5744">
        <v>278</v>
      </c>
      <c r="B5744" s="110">
        <v>45856</v>
      </c>
      <c r="C5744" s="89">
        <v>1.2</v>
      </c>
      <c r="D5744" s="89">
        <v>18.899999999999999</v>
      </c>
      <c r="E5744" s="96">
        <v>2393</v>
      </c>
      <c r="F5744" s="89">
        <v>0</v>
      </c>
      <c r="G5744" s="89"/>
      <c r="H5744">
        <v>0.8</v>
      </c>
      <c r="I5744" t="s">
        <v>14</v>
      </c>
      <c r="J5744">
        <v>0.8</v>
      </c>
      <c r="K5744">
        <v>7</v>
      </c>
      <c r="L5744">
        <v>2025</v>
      </c>
      <c r="M5744" t="s">
        <v>357</v>
      </c>
      <c r="N5744" s="89" cm="1">
        <f t="array" ref="N5744">IF(ISNUMBER(_34_KNMI_Stations[[#This Row],[Etmaal temperatuur °C]]),IF(_34_KNMI_Stations[[#This Row],[Etmaal temperatuur °C]]&lt;stookgrens[],stookgrens[]-_34_KNMI_Stations[[#This Row],[Etmaal temperatuur °C]],0),"")</f>
        <v>0</v>
      </c>
      <c r="O5744" s="89">
        <f>_34_KNMI_Stations[[#This Row],[graaddagen]]*_34_KNMI_Stations[[#This Row],[Gewogen factor]]</f>
        <v>0</v>
      </c>
      <c r="P5744" s="89" cm="1">
        <f t="array" ref="P5744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5745" spans="1:16" x14ac:dyDescent="0.25">
      <c r="A5745">
        <v>278</v>
      </c>
      <c r="B5745" s="110">
        <v>45857</v>
      </c>
      <c r="C5745" s="89">
        <v>2.8</v>
      </c>
      <c r="D5745" s="89">
        <v>22.6</v>
      </c>
      <c r="E5745" s="96">
        <v>2334</v>
      </c>
      <c r="F5745" s="89">
        <v>0.8</v>
      </c>
      <c r="G5745" s="89"/>
      <c r="H5745">
        <v>0.72</v>
      </c>
      <c r="I5745" t="s">
        <v>14</v>
      </c>
      <c r="J5745">
        <v>0.8</v>
      </c>
      <c r="K5745">
        <v>7</v>
      </c>
      <c r="L5745">
        <v>2025</v>
      </c>
      <c r="M5745" t="s">
        <v>357</v>
      </c>
      <c r="N5745" s="89" cm="1">
        <f t="array" ref="N5745">IF(ISNUMBER(_34_KNMI_Stations[[#This Row],[Etmaal temperatuur °C]]),IF(_34_KNMI_Stations[[#This Row],[Etmaal temperatuur °C]]&lt;stookgrens[],stookgrens[]-_34_KNMI_Stations[[#This Row],[Etmaal temperatuur °C]],0),"")</f>
        <v>0</v>
      </c>
      <c r="O5745" s="89">
        <f>_34_KNMI_Stations[[#This Row],[graaddagen]]*_34_KNMI_Stations[[#This Row],[Gewogen factor]]</f>
        <v>0</v>
      </c>
      <c r="P5745" s="89" cm="1">
        <f t="array" ref="P5745">IF(ISNUMBER(_34_KNMI_Stations[[#This Row],[Etmaal temperatuur °C]]),IF(_34_KNMI_Stations[[#This Row],[Etmaal temperatuur °C]]&gt;stookgrens[],_34_KNMI_Stations[[#This Row],[Etmaal temperatuur °C]]-stookgrens[],0),"")</f>
        <v>4.6000000000000014</v>
      </c>
    </row>
    <row r="5746" spans="1:16" x14ac:dyDescent="0.25">
      <c r="A5746">
        <v>278</v>
      </c>
      <c r="B5746" s="110">
        <v>45858</v>
      </c>
      <c r="C5746" s="89">
        <v>2.2000000000000002</v>
      </c>
      <c r="D5746" s="89">
        <v>21.1</v>
      </c>
      <c r="E5746" s="96">
        <v>1663</v>
      </c>
      <c r="F5746" s="89">
        <v>10.3</v>
      </c>
      <c r="G5746" s="89"/>
      <c r="H5746">
        <v>0.83</v>
      </c>
      <c r="I5746" t="s">
        <v>14</v>
      </c>
      <c r="J5746">
        <v>0.8</v>
      </c>
      <c r="K5746">
        <v>7</v>
      </c>
      <c r="L5746">
        <v>2025</v>
      </c>
      <c r="M5746" t="s">
        <v>357</v>
      </c>
      <c r="N5746" s="89" cm="1">
        <f t="array" ref="N5746">IF(ISNUMBER(_34_KNMI_Stations[[#This Row],[Etmaal temperatuur °C]]),IF(_34_KNMI_Stations[[#This Row],[Etmaal temperatuur °C]]&lt;stookgrens[],stookgrens[]-_34_KNMI_Stations[[#This Row],[Etmaal temperatuur °C]],0),"")</f>
        <v>0</v>
      </c>
      <c r="O5746" s="89">
        <f>_34_KNMI_Stations[[#This Row],[graaddagen]]*_34_KNMI_Stations[[#This Row],[Gewogen factor]]</f>
        <v>0</v>
      </c>
      <c r="P5746" s="89" cm="1">
        <f t="array" ref="P5746">IF(ISNUMBER(_34_KNMI_Stations[[#This Row],[Etmaal temperatuur °C]]),IF(_34_KNMI_Stations[[#This Row],[Etmaal temperatuur °C]]&gt;stookgrens[],_34_KNMI_Stations[[#This Row],[Etmaal temperatuur °C]]-stookgrens[],0),"")</f>
        <v>3.1000000000000014</v>
      </c>
    </row>
    <row r="5747" spans="1:16" x14ac:dyDescent="0.25">
      <c r="A5747">
        <v>278</v>
      </c>
      <c r="B5747" s="110">
        <v>45859</v>
      </c>
      <c r="C5747" s="89">
        <v>2.2999999999999998</v>
      </c>
      <c r="D5747" s="89">
        <v>18.899999999999999</v>
      </c>
      <c r="E5747" s="96">
        <v>1841</v>
      </c>
      <c r="F5747" s="89">
        <v>0.4</v>
      </c>
      <c r="G5747" s="89"/>
      <c r="H5747">
        <v>0.82</v>
      </c>
      <c r="I5747" t="s">
        <v>14</v>
      </c>
      <c r="J5747">
        <v>0.8</v>
      </c>
      <c r="K5747">
        <v>7</v>
      </c>
      <c r="L5747">
        <v>2025</v>
      </c>
      <c r="M5747" t="s">
        <v>358</v>
      </c>
      <c r="N5747" s="89" cm="1">
        <f t="array" ref="N5747">IF(ISNUMBER(_34_KNMI_Stations[[#This Row],[Etmaal temperatuur °C]]),IF(_34_KNMI_Stations[[#This Row],[Etmaal temperatuur °C]]&lt;stookgrens[],stookgrens[]-_34_KNMI_Stations[[#This Row],[Etmaal temperatuur °C]],0),"")</f>
        <v>0</v>
      </c>
      <c r="O5747" s="89">
        <f>_34_KNMI_Stations[[#This Row],[graaddagen]]*_34_KNMI_Stations[[#This Row],[Gewogen factor]]</f>
        <v>0</v>
      </c>
      <c r="P5747" s="89" cm="1">
        <f t="array" ref="P5747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5748" spans="1:16" x14ac:dyDescent="0.25">
      <c r="A5748">
        <v>278</v>
      </c>
      <c r="B5748" s="110">
        <v>45860</v>
      </c>
      <c r="C5748" s="89">
        <v>3</v>
      </c>
      <c r="D5748" s="89">
        <v>17.7</v>
      </c>
      <c r="E5748" s="96">
        <v>1248</v>
      </c>
      <c r="F5748" s="89">
        <v>25</v>
      </c>
      <c r="G5748" s="89"/>
      <c r="H5748">
        <v>0.87</v>
      </c>
      <c r="I5748" t="s">
        <v>14</v>
      </c>
      <c r="J5748">
        <v>0.8</v>
      </c>
      <c r="K5748">
        <v>7</v>
      </c>
      <c r="L5748">
        <v>2025</v>
      </c>
      <c r="M5748" t="s">
        <v>358</v>
      </c>
      <c r="N5748" s="89" cm="1">
        <f t="array" ref="N5748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5748" s="89">
        <f>_34_KNMI_Stations[[#This Row],[graaddagen]]*_34_KNMI_Stations[[#This Row],[Gewogen factor]]</f>
        <v>0.24000000000000057</v>
      </c>
      <c r="P5748" s="89" cm="1">
        <f t="array" ref="P5748">IF(ISNUMBER(_34_KNMI_Stations[[#This Row],[Etmaal temperatuur °C]]),IF(_34_KNMI_Stations[[#This Row],[Etmaal temperatuur °C]]&gt;stookgrens[],_34_KNMI_Stations[[#This Row],[Etmaal temperatuur °C]]-stookgrens[],0),"")</f>
        <v>0</v>
      </c>
    </row>
    <row r="5749" spans="1:16" x14ac:dyDescent="0.25">
      <c r="A5749">
        <v>278</v>
      </c>
      <c r="B5749" s="110">
        <v>45861</v>
      </c>
      <c r="C5749" s="89">
        <v>2.2999999999999998</v>
      </c>
      <c r="D5749" s="89">
        <v>18.2</v>
      </c>
      <c r="E5749" s="96">
        <v>1365</v>
      </c>
      <c r="F5749" s="89">
        <v>2.4</v>
      </c>
      <c r="G5749" s="89"/>
      <c r="H5749">
        <v>0.87</v>
      </c>
      <c r="I5749" t="s">
        <v>14</v>
      </c>
      <c r="J5749">
        <v>0.8</v>
      </c>
      <c r="K5749">
        <v>7</v>
      </c>
      <c r="L5749">
        <v>2025</v>
      </c>
      <c r="M5749" t="s">
        <v>358</v>
      </c>
      <c r="N5749" s="89" cm="1">
        <f t="array" ref="N5749">IF(ISNUMBER(_34_KNMI_Stations[[#This Row],[Etmaal temperatuur °C]]),IF(_34_KNMI_Stations[[#This Row],[Etmaal temperatuur °C]]&lt;stookgrens[],stookgrens[]-_34_KNMI_Stations[[#This Row],[Etmaal temperatuur °C]],0),"")</f>
        <v>0</v>
      </c>
      <c r="O5749" s="89">
        <f>_34_KNMI_Stations[[#This Row],[graaddagen]]*_34_KNMI_Stations[[#This Row],[Gewogen factor]]</f>
        <v>0</v>
      </c>
      <c r="P5749" s="89" cm="1">
        <f t="array" ref="P5749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5750" spans="1:16" x14ac:dyDescent="0.25">
      <c r="A5750">
        <v>278</v>
      </c>
      <c r="B5750" s="110">
        <v>45862</v>
      </c>
      <c r="C5750" s="89">
        <v>1.8</v>
      </c>
      <c r="D5750" s="89">
        <v>18.600000000000001</v>
      </c>
      <c r="E5750" s="96">
        <v>1906</v>
      </c>
      <c r="F5750" s="89">
        <v>0</v>
      </c>
      <c r="G5750" s="89"/>
      <c r="H5750">
        <v>0.84</v>
      </c>
      <c r="I5750" t="s">
        <v>14</v>
      </c>
      <c r="J5750">
        <v>0.8</v>
      </c>
      <c r="K5750">
        <v>7</v>
      </c>
      <c r="L5750">
        <v>2025</v>
      </c>
      <c r="M5750" t="s">
        <v>358</v>
      </c>
      <c r="N5750" s="89" cm="1">
        <f t="array" ref="N5750">IF(ISNUMBER(_34_KNMI_Stations[[#This Row],[Etmaal temperatuur °C]]),IF(_34_KNMI_Stations[[#This Row],[Etmaal temperatuur °C]]&lt;stookgrens[],stookgrens[]-_34_KNMI_Stations[[#This Row],[Etmaal temperatuur °C]],0),"")</f>
        <v>0</v>
      </c>
      <c r="O5750" s="89">
        <f>_34_KNMI_Stations[[#This Row],[graaddagen]]*_34_KNMI_Stations[[#This Row],[Gewogen factor]]</f>
        <v>0</v>
      </c>
      <c r="P5750" s="89" cm="1">
        <f t="array" ref="P5750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5751" spans="1:16" x14ac:dyDescent="0.25">
      <c r="A5751">
        <v>278</v>
      </c>
      <c r="B5751" s="110">
        <v>45863</v>
      </c>
      <c r="C5751" s="89">
        <v>1.5</v>
      </c>
      <c r="D5751" s="89">
        <v>18.399999999999999</v>
      </c>
      <c r="E5751" s="96">
        <v>899</v>
      </c>
      <c r="F5751" s="89">
        <v>0.1</v>
      </c>
      <c r="G5751" s="89"/>
      <c r="H5751">
        <v>0.87</v>
      </c>
      <c r="I5751" t="s">
        <v>14</v>
      </c>
      <c r="J5751">
        <v>0.8</v>
      </c>
      <c r="K5751">
        <v>7</v>
      </c>
      <c r="L5751">
        <v>2025</v>
      </c>
      <c r="M5751" t="s">
        <v>358</v>
      </c>
      <c r="N5751" s="89" cm="1">
        <f t="array" ref="N5751">IF(ISNUMBER(_34_KNMI_Stations[[#This Row],[Etmaal temperatuur °C]]),IF(_34_KNMI_Stations[[#This Row],[Etmaal temperatuur °C]]&lt;stookgrens[],stookgrens[]-_34_KNMI_Stations[[#This Row],[Etmaal temperatuur °C]],0),"")</f>
        <v>0</v>
      </c>
      <c r="O5751" s="89">
        <f>_34_KNMI_Stations[[#This Row],[graaddagen]]*_34_KNMI_Stations[[#This Row],[Gewogen factor]]</f>
        <v>0</v>
      </c>
      <c r="P5751" s="89" cm="1">
        <f t="array" ref="P5751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5752" spans="1:16" x14ac:dyDescent="0.25">
      <c r="A5752">
        <v>278</v>
      </c>
      <c r="B5752" s="110">
        <v>45864</v>
      </c>
      <c r="C5752" s="89">
        <v>1.1000000000000001</v>
      </c>
      <c r="D5752" s="89">
        <v>17.899999999999999</v>
      </c>
      <c r="E5752" s="96">
        <v>1229</v>
      </c>
      <c r="F5752" s="89">
        <v>3.8</v>
      </c>
      <c r="G5752" s="89"/>
      <c r="H5752">
        <v>0.9</v>
      </c>
      <c r="I5752" t="s">
        <v>14</v>
      </c>
      <c r="J5752">
        <v>0.8</v>
      </c>
      <c r="K5752">
        <v>7</v>
      </c>
      <c r="L5752">
        <v>2025</v>
      </c>
      <c r="M5752" t="s">
        <v>358</v>
      </c>
      <c r="N5752" s="89" cm="1">
        <f t="array" ref="N5752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5752" s="89">
        <f>_34_KNMI_Stations[[#This Row],[graaddagen]]*_34_KNMI_Stations[[#This Row],[Gewogen factor]]</f>
        <v>8.000000000000114E-2</v>
      </c>
      <c r="P5752" s="89" cm="1">
        <f t="array" ref="P5752">IF(ISNUMBER(_34_KNMI_Stations[[#This Row],[Etmaal temperatuur °C]]),IF(_34_KNMI_Stations[[#This Row],[Etmaal temperatuur °C]]&gt;stookgrens[],_34_KNMI_Stations[[#This Row],[Etmaal temperatuur °C]]-stookgrens[],0),"")</f>
        <v>0</v>
      </c>
    </row>
    <row r="5753" spans="1:16" x14ac:dyDescent="0.25">
      <c r="A5753">
        <v>278</v>
      </c>
      <c r="B5753" s="110">
        <v>45865</v>
      </c>
      <c r="C5753" s="89">
        <v>2.1</v>
      </c>
      <c r="D5753" s="89">
        <v>17.7</v>
      </c>
      <c r="E5753" s="96">
        <v>1767</v>
      </c>
      <c r="F5753" s="89">
        <v>1.8</v>
      </c>
      <c r="G5753" s="89"/>
      <c r="H5753">
        <v>0.79</v>
      </c>
      <c r="I5753" t="s">
        <v>14</v>
      </c>
      <c r="J5753">
        <v>0.8</v>
      </c>
      <c r="K5753">
        <v>7</v>
      </c>
      <c r="L5753">
        <v>2025</v>
      </c>
      <c r="M5753" t="s">
        <v>358</v>
      </c>
      <c r="N5753" s="89" cm="1">
        <f t="array" ref="N5753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5753" s="89">
        <f>_34_KNMI_Stations[[#This Row],[graaddagen]]*_34_KNMI_Stations[[#This Row],[Gewogen factor]]</f>
        <v>0.24000000000000057</v>
      </c>
      <c r="P5753" s="89" cm="1">
        <f t="array" ref="P5753">IF(ISNUMBER(_34_KNMI_Stations[[#This Row],[Etmaal temperatuur °C]]),IF(_34_KNMI_Stations[[#This Row],[Etmaal temperatuur °C]]&gt;stookgrens[],_34_KNMI_Stations[[#This Row],[Etmaal temperatuur °C]]-stookgrens[],0),"")</f>
        <v>0</v>
      </c>
    </row>
    <row r="5754" spans="1:16" x14ac:dyDescent="0.25">
      <c r="A5754">
        <v>278</v>
      </c>
      <c r="B5754" s="110">
        <v>45866</v>
      </c>
      <c r="C5754" s="89">
        <v>2.6</v>
      </c>
      <c r="D5754" s="89">
        <v>16.8</v>
      </c>
      <c r="E5754" s="96">
        <v>1802</v>
      </c>
      <c r="F5754" s="89">
        <v>6.6</v>
      </c>
      <c r="G5754" s="89"/>
      <c r="H5754">
        <v>0.82</v>
      </c>
      <c r="I5754" t="s">
        <v>14</v>
      </c>
      <c r="J5754">
        <v>0.8</v>
      </c>
      <c r="K5754">
        <v>7</v>
      </c>
      <c r="L5754">
        <v>2025</v>
      </c>
      <c r="M5754" t="s">
        <v>359</v>
      </c>
      <c r="N5754" s="89" cm="1">
        <f t="array" ref="N5754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5754" s="89">
        <f>_34_KNMI_Stations[[#This Row],[graaddagen]]*_34_KNMI_Stations[[#This Row],[Gewogen factor]]</f>
        <v>0.95999999999999952</v>
      </c>
      <c r="P5754" s="89" cm="1">
        <f t="array" ref="P5754">IF(ISNUMBER(_34_KNMI_Stations[[#This Row],[Etmaal temperatuur °C]]),IF(_34_KNMI_Stations[[#This Row],[Etmaal temperatuur °C]]&gt;stookgrens[],_34_KNMI_Stations[[#This Row],[Etmaal temperatuur °C]]-stookgrens[],0),"")</f>
        <v>0</v>
      </c>
    </row>
    <row r="5755" spans="1:16" x14ac:dyDescent="0.25">
      <c r="A5755">
        <v>278</v>
      </c>
      <c r="B5755" s="110">
        <v>45867</v>
      </c>
      <c r="C5755" s="89">
        <v>2.4</v>
      </c>
      <c r="D5755" s="89">
        <v>16.600000000000001</v>
      </c>
      <c r="E5755" s="96">
        <v>2212</v>
      </c>
      <c r="F5755" s="89">
        <v>0.6</v>
      </c>
      <c r="G5755" s="89"/>
      <c r="H5755">
        <v>0.76</v>
      </c>
      <c r="I5755" t="s">
        <v>14</v>
      </c>
      <c r="J5755">
        <v>0.8</v>
      </c>
      <c r="K5755">
        <v>7</v>
      </c>
      <c r="L5755">
        <v>2025</v>
      </c>
      <c r="M5755" t="s">
        <v>359</v>
      </c>
      <c r="N5755" s="89" cm="1">
        <f t="array" ref="N5755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5755" s="89">
        <f>_34_KNMI_Stations[[#This Row],[graaddagen]]*_34_KNMI_Stations[[#This Row],[Gewogen factor]]</f>
        <v>1.119999999999999</v>
      </c>
      <c r="P5755" s="89" cm="1">
        <f t="array" ref="P5755">IF(ISNUMBER(_34_KNMI_Stations[[#This Row],[Etmaal temperatuur °C]]),IF(_34_KNMI_Stations[[#This Row],[Etmaal temperatuur °C]]&gt;stookgrens[],_34_KNMI_Stations[[#This Row],[Etmaal temperatuur °C]]-stookgrens[],0),"")</f>
        <v>0</v>
      </c>
    </row>
    <row r="5756" spans="1:16" x14ac:dyDescent="0.25">
      <c r="A5756">
        <v>278</v>
      </c>
      <c r="B5756" s="110">
        <v>45868</v>
      </c>
      <c r="C5756" s="89">
        <v>3</v>
      </c>
      <c r="D5756" s="89">
        <v>16.399999999999999</v>
      </c>
      <c r="E5756" s="96">
        <v>1368</v>
      </c>
      <c r="F5756" s="89">
        <v>1.4</v>
      </c>
      <c r="G5756" s="89"/>
      <c r="H5756">
        <v>0.8</v>
      </c>
      <c r="I5756" t="s">
        <v>14</v>
      </c>
      <c r="J5756">
        <v>0.8</v>
      </c>
      <c r="K5756">
        <v>7</v>
      </c>
      <c r="L5756">
        <v>2025</v>
      </c>
      <c r="M5756" t="s">
        <v>359</v>
      </c>
      <c r="N5756" s="89" cm="1">
        <f t="array" ref="N5756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5756" s="89">
        <f>_34_KNMI_Stations[[#This Row],[graaddagen]]*_34_KNMI_Stations[[#This Row],[Gewogen factor]]</f>
        <v>1.2800000000000011</v>
      </c>
      <c r="P5756" s="89" cm="1">
        <f t="array" ref="P5756">IF(ISNUMBER(_34_KNMI_Stations[[#This Row],[Etmaal temperatuur °C]]),IF(_34_KNMI_Stations[[#This Row],[Etmaal temperatuur °C]]&gt;stookgrens[],_34_KNMI_Stations[[#This Row],[Etmaal temperatuur °C]]-stookgrens[],0),"")</f>
        <v>0</v>
      </c>
    </row>
    <row r="5757" spans="1:16" x14ac:dyDescent="0.25">
      <c r="A5757">
        <v>278</v>
      </c>
      <c r="B5757" s="110">
        <v>45869</v>
      </c>
      <c r="C5757" s="89">
        <v>3</v>
      </c>
      <c r="D5757" s="89">
        <v>17.399999999999999</v>
      </c>
      <c r="E5757" s="96">
        <v>1412</v>
      </c>
      <c r="F5757" s="89">
        <v>5.4</v>
      </c>
      <c r="G5757" s="89"/>
      <c r="H5757">
        <v>0.86</v>
      </c>
      <c r="I5757" t="s">
        <v>14</v>
      </c>
      <c r="J5757">
        <v>0.8</v>
      </c>
      <c r="K5757">
        <v>7</v>
      </c>
      <c r="L5757">
        <v>2025</v>
      </c>
      <c r="M5757" t="s">
        <v>359</v>
      </c>
      <c r="N5757" s="89" cm="1">
        <f t="array" ref="N5757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5757" s="89">
        <f>_34_KNMI_Stations[[#This Row],[graaddagen]]*_34_KNMI_Stations[[#This Row],[Gewogen factor]]</f>
        <v>0.48000000000000115</v>
      </c>
      <c r="P5757" s="89" cm="1">
        <f t="array" ref="P5757">IF(ISNUMBER(_34_KNMI_Stations[[#This Row],[Etmaal temperatuur °C]]),IF(_34_KNMI_Stations[[#This Row],[Etmaal temperatuur °C]]&gt;stookgrens[],_34_KNMI_Stations[[#This Row],[Etmaal temperatuur °C]]-stookgrens[],0),"")</f>
        <v>0</v>
      </c>
    </row>
    <row r="5758" spans="1:16" x14ac:dyDescent="0.25">
      <c r="A5758">
        <v>278</v>
      </c>
      <c r="B5758" s="110">
        <v>45870</v>
      </c>
      <c r="C5758" s="89">
        <v>3.1</v>
      </c>
      <c r="D5758" s="89">
        <v>16.399999999999999</v>
      </c>
      <c r="E5758" s="96">
        <v>1433</v>
      </c>
      <c r="F5758" s="89">
        <v>4.3</v>
      </c>
      <c r="G5758" s="89"/>
      <c r="H5758">
        <v>0.89</v>
      </c>
      <c r="I5758" t="s">
        <v>14</v>
      </c>
      <c r="J5758">
        <v>0.8</v>
      </c>
      <c r="K5758">
        <v>8</v>
      </c>
      <c r="L5758">
        <v>2025</v>
      </c>
      <c r="M5758" t="s">
        <v>359</v>
      </c>
      <c r="N5758" s="89" cm="1">
        <f t="array" ref="N5758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5758" s="89">
        <f>_34_KNMI_Stations[[#This Row],[graaddagen]]*_34_KNMI_Stations[[#This Row],[Gewogen factor]]</f>
        <v>1.2800000000000011</v>
      </c>
      <c r="P5758" s="89" cm="1">
        <f t="array" ref="P5758">IF(ISNUMBER(_34_KNMI_Stations[[#This Row],[Etmaal temperatuur °C]]),IF(_34_KNMI_Stations[[#This Row],[Etmaal temperatuur °C]]&gt;stookgrens[],_34_KNMI_Stations[[#This Row],[Etmaal temperatuur °C]]-stookgrens[],0),"")</f>
        <v>0</v>
      </c>
    </row>
    <row r="5759" spans="1:16" x14ac:dyDescent="0.25">
      <c r="A5759">
        <v>278</v>
      </c>
      <c r="B5759" s="110">
        <v>45871</v>
      </c>
      <c r="C5759" s="89">
        <v>2.5</v>
      </c>
      <c r="D5759" s="89">
        <v>15.7</v>
      </c>
      <c r="E5759" s="96">
        <v>972</v>
      </c>
      <c r="F5759" s="89">
        <v>4.5999999999999996</v>
      </c>
      <c r="G5759" s="89"/>
      <c r="H5759">
        <v>0.89</v>
      </c>
      <c r="I5759" t="s">
        <v>14</v>
      </c>
      <c r="J5759">
        <v>0.8</v>
      </c>
      <c r="K5759">
        <v>8</v>
      </c>
      <c r="L5759">
        <v>2025</v>
      </c>
      <c r="M5759" t="s">
        <v>359</v>
      </c>
      <c r="N5759" s="89" cm="1">
        <f t="array" ref="N5759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5759" s="89">
        <f>_34_KNMI_Stations[[#This Row],[graaddagen]]*_34_KNMI_Stations[[#This Row],[Gewogen factor]]</f>
        <v>1.8400000000000007</v>
      </c>
      <c r="P5759" s="89" cm="1">
        <f t="array" ref="P5759">IF(ISNUMBER(_34_KNMI_Stations[[#This Row],[Etmaal temperatuur °C]]),IF(_34_KNMI_Stations[[#This Row],[Etmaal temperatuur °C]]&gt;stookgrens[],_34_KNMI_Stations[[#This Row],[Etmaal temperatuur °C]]-stookgrens[],0),"")</f>
        <v>0</v>
      </c>
    </row>
    <row r="5760" spans="1:16" x14ac:dyDescent="0.25">
      <c r="A5760">
        <v>278</v>
      </c>
      <c r="B5760" s="110">
        <v>45872</v>
      </c>
      <c r="C5760" s="89">
        <v>3.9</v>
      </c>
      <c r="D5760" s="89">
        <v>17.8</v>
      </c>
      <c r="E5760" s="96">
        <v>2041</v>
      </c>
      <c r="F5760" s="89">
        <v>2.9</v>
      </c>
      <c r="G5760" s="89"/>
      <c r="H5760">
        <v>0.78</v>
      </c>
      <c r="I5760" t="s">
        <v>14</v>
      </c>
      <c r="J5760">
        <v>0.8</v>
      </c>
      <c r="K5760">
        <v>8</v>
      </c>
      <c r="L5760">
        <v>2025</v>
      </c>
      <c r="M5760" t="s">
        <v>359</v>
      </c>
      <c r="N5760" s="89" cm="1">
        <f t="array" ref="N5760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5760" s="89">
        <f>_34_KNMI_Stations[[#This Row],[graaddagen]]*_34_KNMI_Stations[[#This Row],[Gewogen factor]]</f>
        <v>0.15999999999999945</v>
      </c>
      <c r="P5760" s="89" cm="1">
        <f t="array" ref="P5760">IF(ISNUMBER(_34_KNMI_Stations[[#This Row],[Etmaal temperatuur °C]]),IF(_34_KNMI_Stations[[#This Row],[Etmaal temperatuur °C]]&gt;stookgrens[],_34_KNMI_Stations[[#This Row],[Etmaal temperatuur °C]]-stookgrens[],0),"")</f>
        <v>0</v>
      </c>
    </row>
    <row r="5761" spans="1:16" x14ac:dyDescent="0.25">
      <c r="A5761">
        <v>278</v>
      </c>
      <c r="B5761" s="110">
        <v>45873</v>
      </c>
      <c r="C5761" s="89">
        <v>3.3</v>
      </c>
      <c r="D5761" s="89">
        <v>19.3</v>
      </c>
      <c r="E5761" s="96">
        <v>1289</v>
      </c>
      <c r="F5761" s="89">
        <v>1.9</v>
      </c>
      <c r="G5761" s="89"/>
      <c r="H5761">
        <v>0.83</v>
      </c>
      <c r="I5761" t="s">
        <v>14</v>
      </c>
      <c r="J5761">
        <v>0.8</v>
      </c>
      <c r="K5761">
        <v>8</v>
      </c>
      <c r="L5761">
        <v>2025</v>
      </c>
      <c r="M5761" t="s">
        <v>360</v>
      </c>
      <c r="N5761" s="89" cm="1">
        <f t="array" ref="N5761">IF(ISNUMBER(_34_KNMI_Stations[[#This Row],[Etmaal temperatuur °C]]),IF(_34_KNMI_Stations[[#This Row],[Etmaal temperatuur °C]]&lt;stookgrens[],stookgrens[]-_34_KNMI_Stations[[#This Row],[Etmaal temperatuur °C]],0),"")</f>
        <v>0</v>
      </c>
      <c r="O5761" s="89">
        <f>_34_KNMI_Stations[[#This Row],[graaddagen]]*_34_KNMI_Stations[[#This Row],[Gewogen factor]]</f>
        <v>0</v>
      </c>
      <c r="P5761" s="89" cm="1">
        <f t="array" ref="P5761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5762" spans="1:16" x14ac:dyDescent="0.25">
      <c r="A5762">
        <v>278</v>
      </c>
      <c r="B5762" s="110">
        <v>45874</v>
      </c>
      <c r="C5762" s="89">
        <v>3.8</v>
      </c>
      <c r="D5762" s="89">
        <v>15.4</v>
      </c>
      <c r="E5762" s="96">
        <v>1915</v>
      </c>
      <c r="F5762" s="89">
        <v>5.6</v>
      </c>
      <c r="G5762" s="89"/>
      <c r="H5762">
        <v>0.83</v>
      </c>
      <c r="I5762" t="s">
        <v>14</v>
      </c>
      <c r="J5762">
        <v>0.8</v>
      </c>
      <c r="K5762">
        <v>8</v>
      </c>
      <c r="L5762">
        <v>2025</v>
      </c>
      <c r="M5762" t="s">
        <v>360</v>
      </c>
      <c r="N5762" s="89" cm="1">
        <f t="array" ref="N5762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5762" s="89">
        <f>_34_KNMI_Stations[[#This Row],[graaddagen]]*_34_KNMI_Stations[[#This Row],[Gewogen factor]]</f>
        <v>2.0799999999999996</v>
      </c>
      <c r="P5762" s="89" cm="1">
        <f t="array" ref="P5762">IF(ISNUMBER(_34_KNMI_Stations[[#This Row],[Etmaal temperatuur °C]]),IF(_34_KNMI_Stations[[#This Row],[Etmaal temperatuur °C]]&gt;stookgrens[],_34_KNMI_Stations[[#This Row],[Etmaal temperatuur °C]]-stookgrens[],0),"")</f>
        <v>0</v>
      </c>
    </row>
    <row r="5763" spans="1:16" x14ac:dyDescent="0.25">
      <c r="A5763">
        <v>278</v>
      </c>
      <c r="B5763" s="110">
        <v>45875</v>
      </c>
      <c r="C5763" s="89">
        <v>2.4</v>
      </c>
      <c r="D5763" s="89">
        <v>15.7</v>
      </c>
      <c r="E5763" s="96">
        <v>1888</v>
      </c>
      <c r="F5763" s="89">
        <v>0</v>
      </c>
      <c r="G5763" s="89"/>
      <c r="H5763">
        <v>0.8</v>
      </c>
      <c r="I5763" t="s">
        <v>14</v>
      </c>
      <c r="J5763">
        <v>0.8</v>
      </c>
      <c r="K5763">
        <v>8</v>
      </c>
      <c r="L5763">
        <v>2025</v>
      </c>
      <c r="M5763" t="s">
        <v>360</v>
      </c>
      <c r="N5763" s="89" cm="1">
        <f t="array" ref="N5763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5763" s="89">
        <f>_34_KNMI_Stations[[#This Row],[graaddagen]]*_34_KNMI_Stations[[#This Row],[Gewogen factor]]</f>
        <v>1.8400000000000007</v>
      </c>
      <c r="P5763" s="89" cm="1">
        <f t="array" ref="P5763">IF(ISNUMBER(_34_KNMI_Stations[[#This Row],[Etmaal temperatuur °C]]),IF(_34_KNMI_Stations[[#This Row],[Etmaal temperatuur °C]]&gt;stookgrens[],_34_KNMI_Stations[[#This Row],[Etmaal temperatuur °C]]-stookgrens[],0),"")</f>
        <v>0</v>
      </c>
    </row>
    <row r="5764" spans="1:16" x14ac:dyDescent="0.25">
      <c r="A5764">
        <v>278</v>
      </c>
      <c r="B5764" s="110">
        <v>45876</v>
      </c>
      <c r="C5764" s="89">
        <v>2.5</v>
      </c>
      <c r="D5764" s="89">
        <v>18.7</v>
      </c>
      <c r="E5764" s="96">
        <v>1759</v>
      </c>
      <c r="F5764" s="89">
        <v>0</v>
      </c>
      <c r="G5764" s="89"/>
      <c r="H5764">
        <v>0.69</v>
      </c>
      <c r="I5764" t="s">
        <v>14</v>
      </c>
      <c r="J5764">
        <v>0.8</v>
      </c>
      <c r="K5764">
        <v>8</v>
      </c>
      <c r="L5764">
        <v>2025</v>
      </c>
      <c r="M5764" t="s">
        <v>360</v>
      </c>
      <c r="N5764" s="89" cm="1">
        <f t="array" ref="N5764">IF(ISNUMBER(_34_KNMI_Stations[[#This Row],[Etmaal temperatuur °C]]),IF(_34_KNMI_Stations[[#This Row],[Etmaal temperatuur °C]]&lt;stookgrens[],stookgrens[]-_34_KNMI_Stations[[#This Row],[Etmaal temperatuur °C]],0),"")</f>
        <v>0</v>
      </c>
      <c r="O5764" s="89">
        <f>_34_KNMI_Stations[[#This Row],[graaddagen]]*_34_KNMI_Stations[[#This Row],[Gewogen factor]]</f>
        <v>0</v>
      </c>
      <c r="P5764" s="89" cm="1">
        <f t="array" ref="P5764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5765" spans="1:16" x14ac:dyDescent="0.25">
      <c r="A5765">
        <v>278</v>
      </c>
      <c r="B5765" s="110">
        <v>45877</v>
      </c>
      <c r="C5765" s="89">
        <v>1.9</v>
      </c>
      <c r="D5765" s="89">
        <v>18.899999999999999</v>
      </c>
      <c r="E5765" s="96">
        <v>1699</v>
      </c>
      <c r="F5765" s="89">
        <v>0</v>
      </c>
      <c r="G5765" s="89"/>
      <c r="H5765">
        <v>0.78</v>
      </c>
      <c r="I5765" t="s">
        <v>14</v>
      </c>
      <c r="J5765">
        <v>0.8</v>
      </c>
      <c r="K5765">
        <v>8</v>
      </c>
      <c r="L5765">
        <v>2025</v>
      </c>
      <c r="M5765" t="s">
        <v>360</v>
      </c>
      <c r="N5765" s="89" cm="1">
        <f t="array" ref="N5765">IF(ISNUMBER(_34_KNMI_Stations[[#This Row],[Etmaal temperatuur °C]]),IF(_34_KNMI_Stations[[#This Row],[Etmaal temperatuur °C]]&lt;stookgrens[],stookgrens[]-_34_KNMI_Stations[[#This Row],[Etmaal temperatuur °C]],0),"")</f>
        <v>0</v>
      </c>
      <c r="O5765" s="89">
        <f>_34_KNMI_Stations[[#This Row],[graaddagen]]*_34_KNMI_Stations[[#This Row],[Gewogen factor]]</f>
        <v>0</v>
      </c>
      <c r="P5765" s="89" cm="1">
        <f t="array" ref="P5765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5766" spans="1:16" x14ac:dyDescent="0.25">
      <c r="A5766">
        <v>278</v>
      </c>
      <c r="B5766" s="110">
        <v>45878</v>
      </c>
      <c r="C5766" s="89">
        <v>1.8</v>
      </c>
      <c r="D5766" s="89">
        <v>17.2</v>
      </c>
      <c r="E5766" s="96">
        <v>2368</v>
      </c>
      <c r="F5766" s="89">
        <v>0</v>
      </c>
      <c r="G5766" s="89"/>
      <c r="H5766">
        <v>0.8</v>
      </c>
      <c r="I5766" t="s">
        <v>14</v>
      </c>
      <c r="J5766">
        <v>0.8</v>
      </c>
      <c r="K5766">
        <v>8</v>
      </c>
      <c r="L5766">
        <v>2025</v>
      </c>
      <c r="M5766" t="s">
        <v>360</v>
      </c>
      <c r="N5766" s="89" cm="1">
        <f t="array" ref="N5766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5766" s="89">
        <f>_34_KNMI_Stations[[#This Row],[graaddagen]]*_34_KNMI_Stations[[#This Row],[Gewogen factor]]</f>
        <v>0.64000000000000057</v>
      </c>
      <c r="P5766" s="89" cm="1">
        <f t="array" ref="P5766">IF(ISNUMBER(_34_KNMI_Stations[[#This Row],[Etmaal temperatuur °C]]),IF(_34_KNMI_Stations[[#This Row],[Etmaal temperatuur °C]]&gt;stookgrens[],_34_KNMI_Stations[[#This Row],[Etmaal temperatuur °C]]-stookgrens[],0),"")</f>
        <v>0</v>
      </c>
    </row>
    <row r="5767" spans="1:16" x14ac:dyDescent="0.25">
      <c r="A5767">
        <v>278</v>
      </c>
      <c r="B5767" s="110">
        <v>45879</v>
      </c>
      <c r="C5767" s="89">
        <v>1.4</v>
      </c>
      <c r="D5767" s="89">
        <v>16.899999999999999</v>
      </c>
      <c r="E5767" s="96">
        <v>2364</v>
      </c>
      <c r="F5767" s="89">
        <v>0</v>
      </c>
      <c r="G5767" s="89"/>
      <c r="H5767">
        <v>0.78</v>
      </c>
      <c r="I5767" t="s">
        <v>14</v>
      </c>
      <c r="J5767">
        <v>0.8</v>
      </c>
      <c r="K5767">
        <v>8</v>
      </c>
      <c r="L5767">
        <v>2025</v>
      </c>
      <c r="M5767" t="s">
        <v>360</v>
      </c>
      <c r="N5767" s="89" cm="1">
        <f t="array" ref="N5767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5767" s="89">
        <f>_34_KNMI_Stations[[#This Row],[graaddagen]]*_34_KNMI_Stations[[#This Row],[Gewogen factor]]</f>
        <v>0.88000000000000123</v>
      </c>
      <c r="P5767" s="89" cm="1">
        <f t="array" ref="P5767">IF(ISNUMBER(_34_KNMI_Stations[[#This Row],[Etmaal temperatuur °C]]),IF(_34_KNMI_Stations[[#This Row],[Etmaal temperatuur °C]]&gt;stookgrens[],_34_KNMI_Stations[[#This Row],[Etmaal temperatuur °C]]-stookgrens[],0),"")</f>
        <v>0</v>
      </c>
    </row>
    <row r="5768" spans="1:16" x14ac:dyDescent="0.25">
      <c r="A5768">
        <v>278</v>
      </c>
      <c r="B5768" s="110">
        <v>45880</v>
      </c>
      <c r="C5768" s="89">
        <v>1.1000000000000001</v>
      </c>
      <c r="D5768" s="89">
        <v>19.3</v>
      </c>
      <c r="E5768" s="96">
        <v>2363</v>
      </c>
      <c r="F5768" s="89">
        <v>0</v>
      </c>
      <c r="G5768" s="89"/>
      <c r="H5768">
        <v>0.71</v>
      </c>
      <c r="I5768" t="s">
        <v>14</v>
      </c>
      <c r="J5768">
        <v>0.8</v>
      </c>
      <c r="K5768">
        <v>8</v>
      </c>
      <c r="L5768">
        <v>2025</v>
      </c>
      <c r="M5768" t="s">
        <v>361</v>
      </c>
      <c r="N5768" s="89" cm="1">
        <f t="array" ref="N5768">IF(ISNUMBER(_34_KNMI_Stations[[#This Row],[Etmaal temperatuur °C]]),IF(_34_KNMI_Stations[[#This Row],[Etmaal temperatuur °C]]&lt;stookgrens[],stookgrens[]-_34_KNMI_Stations[[#This Row],[Etmaal temperatuur °C]],0),"")</f>
        <v>0</v>
      </c>
      <c r="O5768" s="89">
        <f>_34_KNMI_Stations[[#This Row],[graaddagen]]*_34_KNMI_Stations[[#This Row],[Gewogen factor]]</f>
        <v>0</v>
      </c>
      <c r="P5768" s="89" cm="1">
        <f t="array" ref="P5768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5769" spans="1:16" x14ac:dyDescent="0.25">
      <c r="A5769">
        <v>278</v>
      </c>
      <c r="B5769" s="110">
        <v>45881</v>
      </c>
      <c r="C5769" s="89">
        <v>2</v>
      </c>
      <c r="D5769" s="89">
        <v>21.4</v>
      </c>
      <c r="E5769" s="96">
        <v>1937</v>
      </c>
      <c r="F5769" s="89">
        <v>0</v>
      </c>
      <c r="G5769" s="89"/>
      <c r="H5769">
        <v>0.69</v>
      </c>
      <c r="I5769" t="s">
        <v>14</v>
      </c>
      <c r="J5769">
        <v>0.8</v>
      </c>
      <c r="K5769">
        <v>8</v>
      </c>
      <c r="L5769">
        <v>2025</v>
      </c>
      <c r="M5769" t="s">
        <v>361</v>
      </c>
      <c r="N5769" s="89" cm="1">
        <f t="array" ref="N5769">IF(ISNUMBER(_34_KNMI_Stations[[#This Row],[Etmaal temperatuur °C]]),IF(_34_KNMI_Stations[[#This Row],[Etmaal temperatuur °C]]&lt;stookgrens[],stookgrens[]-_34_KNMI_Stations[[#This Row],[Etmaal temperatuur °C]],0),"")</f>
        <v>0</v>
      </c>
      <c r="O5769" s="89">
        <f>_34_KNMI_Stations[[#This Row],[graaddagen]]*_34_KNMI_Stations[[#This Row],[Gewogen factor]]</f>
        <v>0</v>
      </c>
      <c r="P5769" s="89" cm="1">
        <f t="array" ref="P5769">IF(ISNUMBER(_34_KNMI_Stations[[#This Row],[Etmaal temperatuur °C]]),IF(_34_KNMI_Stations[[#This Row],[Etmaal temperatuur °C]]&gt;stookgrens[],_34_KNMI_Stations[[#This Row],[Etmaal temperatuur °C]]-stookgrens[],0),"")</f>
        <v>3.3999999999999986</v>
      </c>
    </row>
    <row r="5770" spans="1:16" x14ac:dyDescent="0.25">
      <c r="A5770">
        <v>278</v>
      </c>
      <c r="B5770" s="110">
        <v>45882</v>
      </c>
      <c r="C5770" s="89">
        <v>1</v>
      </c>
      <c r="D5770" s="89">
        <v>23.9</v>
      </c>
      <c r="E5770" s="96">
        <v>2006</v>
      </c>
      <c r="F5770" s="89">
        <v>0</v>
      </c>
      <c r="G5770" s="89"/>
      <c r="H5770">
        <v>0.71</v>
      </c>
      <c r="I5770" t="s">
        <v>14</v>
      </c>
      <c r="J5770">
        <v>0.8</v>
      </c>
      <c r="K5770">
        <v>8</v>
      </c>
      <c r="L5770">
        <v>2025</v>
      </c>
      <c r="M5770" t="s">
        <v>361</v>
      </c>
      <c r="N5770" s="89" cm="1">
        <f t="array" ref="N5770">IF(ISNUMBER(_34_KNMI_Stations[[#This Row],[Etmaal temperatuur °C]]),IF(_34_KNMI_Stations[[#This Row],[Etmaal temperatuur °C]]&lt;stookgrens[],stookgrens[]-_34_KNMI_Stations[[#This Row],[Etmaal temperatuur °C]],0),"")</f>
        <v>0</v>
      </c>
      <c r="O5770" s="89">
        <f>_34_KNMI_Stations[[#This Row],[graaddagen]]*_34_KNMI_Stations[[#This Row],[Gewogen factor]]</f>
        <v>0</v>
      </c>
      <c r="P5770" s="89" cm="1">
        <f t="array" ref="P5770">IF(ISNUMBER(_34_KNMI_Stations[[#This Row],[Etmaal temperatuur °C]]),IF(_34_KNMI_Stations[[#This Row],[Etmaal temperatuur °C]]&gt;stookgrens[],_34_KNMI_Stations[[#This Row],[Etmaal temperatuur °C]]-stookgrens[],0),"")</f>
        <v>5.8999999999999986</v>
      </c>
    </row>
    <row r="5771" spans="1:16" x14ac:dyDescent="0.25">
      <c r="A5771">
        <v>278</v>
      </c>
      <c r="B5771" s="110">
        <v>45883</v>
      </c>
      <c r="C5771" s="89">
        <v>1.6</v>
      </c>
      <c r="D5771" s="89">
        <v>22.6</v>
      </c>
      <c r="E5771" s="96">
        <v>1501</v>
      </c>
      <c r="F5771" s="89">
        <v>0</v>
      </c>
      <c r="G5771" s="89"/>
      <c r="H5771">
        <v>0.8</v>
      </c>
      <c r="I5771" t="s">
        <v>14</v>
      </c>
      <c r="J5771">
        <v>0.8</v>
      </c>
      <c r="K5771">
        <v>8</v>
      </c>
      <c r="L5771">
        <v>2025</v>
      </c>
      <c r="M5771" t="s">
        <v>361</v>
      </c>
      <c r="N5771" s="89" cm="1">
        <f t="array" ref="N5771">IF(ISNUMBER(_34_KNMI_Stations[[#This Row],[Etmaal temperatuur °C]]),IF(_34_KNMI_Stations[[#This Row],[Etmaal temperatuur °C]]&lt;stookgrens[],stookgrens[]-_34_KNMI_Stations[[#This Row],[Etmaal temperatuur °C]],0),"")</f>
        <v>0</v>
      </c>
      <c r="O5771" s="89">
        <f>_34_KNMI_Stations[[#This Row],[graaddagen]]*_34_KNMI_Stations[[#This Row],[Gewogen factor]]</f>
        <v>0</v>
      </c>
      <c r="P5771" s="89" cm="1">
        <f t="array" ref="P5771">IF(ISNUMBER(_34_KNMI_Stations[[#This Row],[Etmaal temperatuur °C]]),IF(_34_KNMI_Stations[[#This Row],[Etmaal temperatuur °C]]&gt;stookgrens[],_34_KNMI_Stations[[#This Row],[Etmaal temperatuur °C]]-stookgrens[],0),"")</f>
        <v>4.6000000000000014</v>
      </c>
    </row>
    <row r="5772" spans="1:16" x14ac:dyDescent="0.25">
      <c r="A5772">
        <v>278</v>
      </c>
      <c r="B5772" s="110">
        <v>45884</v>
      </c>
      <c r="C5772" s="89">
        <v>2.2000000000000002</v>
      </c>
      <c r="D5772" s="89">
        <v>20.7</v>
      </c>
      <c r="E5772" s="96">
        <v>2215</v>
      </c>
      <c r="F5772" s="89">
        <v>0</v>
      </c>
      <c r="G5772" s="89"/>
      <c r="H5772">
        <v>0.79</v>
      </c>
      <c r="I5772" t="s">
        <v>14</v>
      </c>
      <c r="J5772">
        <v>0.8</v>
      </c>
      <c r="K5772">
        <v>8</v>
      </c>
      <c r="L5772">
        <v>2025</v>
      </c>
      <c r="M5772" t="s">
        <v>361</v>
      </c>
      <c r="N5772" s="89" cm="1">
        <f t="array" ref="N5772">IF(ISNUMBER(_34_KNMI_Stations[[#This Row],[Etmaal temperatuur °C]]),IF(_34_KNMI_Stations[[#This Row],[Etmaal temperatuur °C]]&lt;stookgrens[],stookgrens[]-_34_KNMI_Stations[[#This Row],[Etmaal temperatuur °C]],0),"")</f>
        <v>0</v>
      </c>
      <c r="O5772" s="89">
        <f>_34_KNMI_Stations[[#This Row],[graaddagen]]*_34_KNMI_Stations[[#This Row],[Gewogen factor]]</f>
        <v>0</v>
      </c>
      <c r="P5772" s="89" cm="1">
        <f t="array" ref="P5772">IF(ISNUMBER(_34_KNMI_Stations[[#This Row],[Etmaal temperatuur °C]]),IF(_34_KNMI_Stations[[#This Row],[Etmaal temperatuur °C]]&gt;stookgrens[],_34_KNMI_Stations[[#This Row],[Etmaal temperatuur °C]]-stookgrens[],0),"")</f>
        <v>2.6999999999999993</v>
      </c>
    </row>
    <row r="5773" spans="1:16" x14ac:dyDescent="0.25">
      <c r="A5773">
        <v>278</v>
      </c>
      <c r="B5773" s="110">
        <v>45885</v>
      </c>
      <c r="C5773" s="89">
        <v>2.1</v>
      </c>
      <c r="D5773" s="89">
        <v>17</v>
      </c>
      <c r="E5773" s="96">
        <v>1148</v>
      </c>
      <c r="F5773" s="89">
        <v>0</v>
      </c>
      <c r="G5773" s="89"/>
      <c r="H5773">
        <v>0.77</v>
      </c>
      <c r="I5773" t="s">
        <v>14</v>
      </c>
      <c r="J5773">
        <v>0.8</v>
      </c>
      <c r="K5773">
        <v>8</v>
      </c>
      <c r="L5773">
        <v>2025</v>
      </c>
      <c r="M5773" t="s">
        <v>361</v>
      </c>
      <c r="N5773" s="89" cm="1">
        <f t="array" ref="N5773">IF(ISNUMBER(_34_KNMI_Stations[[#This Row],[Etmaal temperatuur °C]]),IF(_34_KNMI_Stations[[#This Row],[Etmaal temperatuur °C]]&lt;stookgrens[],stookgrens[]-_34_KNMI_Stations[[#This Row],[Etmaal temperatuur °C]],0),"")</f>
        <v>1</v>
      </c>
      <c r="O5773" s="89">
        <f>_34_KNMI_Stations[[#This Row],[graaddagen]]*_34_KNMI_Stations[[#This Row],[Gewogen factor]]</f>
        <v>0.8</v>
      </c>
      <c r="P5773" s="89" cm="1">
        <f t="array" ref="P5773">IF(ISNUMBER(_34_KNMI_Stations[[#This Row],[Etmaal temperatuur °C]]),IF(_34_KNMI_Stations[[#This Row],[Etmaal temperatuur °C]]&gt;stookgrens[],_34_KNMI_Stations[[#This Row],[Etmaal temperatuur °C]]-stookgrens[],0),"")</f>
        <v>0</v>
      </c>
    </row>
    <row r="5774" spans="1:16" x14ac:dyDescent="0.25">
      <c r="A5774">
        <v>278</v>
      </c>
      <c r="B5774" s="110">
        <v>45886</v>
      </c>
      <c r="C5774" s="89">
        <v>1.7</v>
      </c>
      <c r="D5774" s="89">
        <v>15.9</v>
      </c>
      <c r="E5774" s="96">
        <v>882</v>
      </c>
      <c r="F5774" s="89">
        <v>0</v>
      </c>
      <c r="G5774" s="89"/>
      <c r="H5774">
        <v>0.86</v>
      </c>
      <c r="I5774" t="s">
        <v>14</v>
      </c>
      <c r="J5774">
        <v>0.8</v>
      </c>
      <c r="K5774">
        <v>8</v>
      </c>
      <c r="L5774">
        <v>2025</v>
      </c>
      <c r="M5774" t="s">
        <v>361</v>
      </c>
      <c r="N5774" s="89" cm="1">
        <f t="array" ref="N5774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5774" s="89">
        <f>_34_KNMI_Stations[[#This Row],[graaddagen]]*_34_KNMI_Stations[[#This Row],[Gewogen factor]]</f>
        <v>1.6799999999999997</v>
      </c>
      <c r="P5774" s="89" cm="1">
        <f t="array" ref="P5774">IF(ISNUMBER(_34_KNMI_Stations[[#This Row],[Etmaal temperatuur °C]]),IF(_34_KNMI_Stations[[#This Row],[Etmaal temperatuur °C]]&gt;stookgrens[],_34_KNMI_Stations[[#This Row],[Etmaal temperatuur °C]]-stookgrens[],0),"")</f>
        <v>0</v>
      </c>
    </row>
    <row r="5775" spans="1:16" x14ac:dyDescent="0.25">
      <c r="A5775">
        <v>278</v>
      </c>
      <c r="B5775" s="110">
        <v>45887</v>
      </c>
      <c r="C5775" s="89">
        <v>1.9</v>
      </c>
      <c r="D5775" s="89">
        <v>19.100000000000001</v>
      </c>
      <c r="E5775" s="96">
        <v>2265</v>
      </c>
      <c r="F5775" s="89">
        <v>0</v>
      </c>
      <c r="G5775" s="89"/>
      <c r="H5775">
        <v>0.71</v>
      </c>
      <c r="I5775" t="s">
        <v>14</v>
      </c>
      <c r="J5775">
        <v>0.8</v>
      </c>
      <c r="K5775">
        <v>8</v>
      </c>
      <c r="L5775">
        <v>2025</v>
      </c>
      <c r="M5775" t="s">
        <v>362</v>
      </c>
      <c r="N5775" s="89" cm="1">
        <f t="array" ref="N5775">IF(ISNUMBER(_34_KNMI_Stations[[#This Row],[Etmaal temperatuur °C]]),IF(_34_KNMI_Stations[[#This Row],[Etmaal temperatuur °C]]&lt;stookgrens[],stookgrens[]-_34_KNMI_Stations[[#This Row],[Etmaal temperatuur °C]],0),"")</f>
        <v>0</v>
      </c>
      <c r="O5775" s="89">
        <f>_34_KNMI_Stations[[#This Row],[graaddagen]]*_34_KNMI_Stations[[#This Row],[Gewogen factor]]</f>
        <v>0</v>
      </c>
      <c r="P5775" s="89" cm="1">
        <f t="array" ref="P5775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5776" spans="1:16" x14ac:dyDescent="0.25">
      <c r="A5776">
        <v>278</v>
      </c>
      <c r="B5776" s="110">
        <v>45888</v>
      </c>
      <c r="C5776" s="89">
        <v>2.2999999999999998</v>
      </c>
      <c r="D5776" s="89">
        <v>18.600000000000001</v>
      </c>
      <c r="E5776" s="96">
        <v>2179</v>
      </c>
      <c r="F5776" s="89">
        <v>0</v>
      </c>
      <c r="G5776" s="89"/>
      <c r="H5776">
        <v>0.73</v>
      </c>
      <c r="I5776" t="s">
        <v>14</v>
      </c>
      <c r="J5776">
        <v>0.8</v>
      </c>
      <c r="K5776">
        <v>8</v>
      </c>
      <c r="L5776">
        <v>2025</v>
      </c>
      <c r="M5776" t="s">
        <v>362</v>
      </c>
      <c r="N5776" s="89" cm="1">
        <f t="array" ref="N5776">IF(ISNUMBER(_34_KNMI_Stations[[#This Row],[Etmaal temperatuur °C]]),IF(_34_KNMI_Stations[[#This Row],[Etmaal temperatuur °C]]&lt;stookgrens[],stookgrens[]-_34_KNMI_Stations[[#This Row],[Etmaal temperatuur °C]],0),"")</f>
        <v>0</v>
      </c>
      <c r="O5776" s="89">
        <f>_34_KNMI_Stations[[#This Row],[graaddagen]]*_34_KNMI_Stations[[#This Row],[Gewogen factor]]</f>
        <v>0</v>
      </c>
      <c r="P5776" s="89" cm="1">
        <f t="array" ref="P5776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5777" spans="1:16" x14ac:dyDescent="0.25">
      <c r="A5777">
        <v>278</v>
      </c>
      <c r="B5777" s="110">
        <v>45889</v>
      </c>
      <c r="C5777" s="89">
        <v>1.8</v>
      </c>
      <c r="D5777" s="89">
        <v>17.8</v>
      </c>
      <c r="E5777" s="96">
        <v>1828</v>
      </c>
      <c r="F5777" s="89">
        <v>0</v>
      </c>
      <c r="G5777" s="89"/>
      <c r="H5777">
        <v>0.69</v>
      </c>
      <c r="I5777" t="s">
        <v>14</v>
      </c>
      <c r="J5777">
        <v>0.8</v>
      </c>
      <c r="K5777">
        <v>8</v>
      </c>
      <c r="L5777">
        <v>2025</v>
      </c>
      <c r="M5777" t="s">
        <v>362</v>
      </c>
      <c r="N5777" s="89" cm="1">
        <f t="array" ref="N5777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5777" s="89">
        <f>_34_KNMI_Stations[[#This Row],[graaddagen]]*_34_KNMI_Stations[[#This Row],[Gewogen factor]]</f>
        <v>0.15999999999999945</v>
      </c>
      <c r="P5777" s="89" cm="1">
        <f t="array" ref="P5777">IF(ISNUMBER(_34_KNMI_Stations[[#This Row],[Etmaal temperatuur °C]]),IF(_34_KNMI_Stations[[#This Row],[Etmaal temperatuur °C]]&gt;stookgrens[],_34_KNMI_Stations[[#This Row],[Etmaal temperatuur °C]]-stookgrens[],0),"")</f>
        <v>0</v>
      </c>
    </row>
    <row r="5778" spans="1:16" x14ac:dyDescent="0.25">
      <c r="A5778">
        <v>278</v>
      </c>
      <c r="B5778" s="110">
        <v>45890</v>
      </c>
      <c r="C5778" s="89">
        <v>2.6</v>
      </c>
      <c r="D5778" s="89">
        <v>16</v>
      </c>
      <c r="E5778" s="96">
        <v>1863</v>
      </c>
      <c r="F5778" s="89">
        <v>0</v>
      </c>
      <c r="G5778" s="89"/>
      <c r="H5778">
        <v>0.7</v>
      </c>
      <c r="I5778" t="s">
        <v>14</v>
      </c>
      <c r="J5778">
        <v>0.8</v>
      </c>
      <c r="K5778">
        <v>8</v>
      </c>
      <c r="L5778">
        <v>2025</v>
      </c>
      <c r="M5778" t="s">
        <v>362</v>
      </c>
      <c r="N5778" s="89" cm="1">
        <f t="array" ref="N5778">IF(ISNUMBER(_34_KNMI_Stations[[#This Row],[Etmaal temperatuur °C]]),IF(_34_KNMI_Stations[[#This Row],[Etmaal temperatuur °C]]&lt;stookgrens[],stookgrens[]-_34_KNMI_Stations[[#This Row],[Etmaal temperatuur °C]],0),"")</f>
        <v>2</v>
      </c>
      <c r="O5778" s="89">
        <f>_34_KNMI_Stations[[#This Row],[graaddagen]]*_34_KNMI_Stations[[#This Row],[Gewogen factor]]</f>
        <v>1.6</v>
      </c>
      <c r="P5778" s="89" cm="1">
        <f t="array" ref="P5778">IF(ISNUMBER(_34_KNMI_Stations[[#This Row],[Etmaal temperatuur °C]]),IF(_34_KNMI_Stations[[#This Row],[Etmaal temperatuur °C]]&gt;stookgrens[],_34_KNMI_Stations[[#This Row],[Etmaal temperatuur °C]]-stookgrens[],0),"")</f>
        <v>0</v>
      </c>
    </row>
    <row r="5779" spans="1:16" x14ac:dyDescent="0.25">
      <c r="A5779">
        <v>278</v>
      </c>
      <c r="B5779" s="110">
        <v>45891</v>
      </c>
      <c r="C5779" s="89">
        <v>2</v>
      </c>
      <c r="D5779" s="89">
        <v>14.7</v>
      </c>
      <c r="E5779" s="96">
        <v>807</v>
      </c>
      <c r="F5779" s="89">
        <v>0.5</v>
      </c>
      <c r="G5779" s="89"/>
      <c r="H5779">
        <v>0.75</v>
      </c>
      <c r="I5779" t="s">
        <v>14</v>
      </c>
      <c r="J5779">
        <v>0.8</v>
      </c>
      <c r="K5779">
        <v>8</v>
      </c>
      <c r="L5779">
        <v>2025</v>
      </c>
      <c r="M5779" t="s">
        <v>362</v>
      </c>
      <c r="N5779" s="89" cm="1">
        <f t="array" ref="N5779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5779" s="89">
        <f>_34_KNMI_Stations[[#This Row],[graaddagen]]*_34_KNMI_Stations[[#This Row],[Gewogen factor]]</f>
        <v>2.6400000000000006</v>
      </c>
      <c r="P5779" s="89" cm="1">
        <f t="array" ref="P5779">IF(ISNUMBER(_34_KNMI_Stations[[#This Row],[Etmaal temperatuur °C]]),IF(_34_KNMI_Stations[[#This Row],[Etmaal temperatuur °C]]&gt;stookgrens[],_34_KNMI_Stations[[#This Row],[Etmaal temperatuur °C]]-stookgrens[],0),"")</f>
        <v>0</v>
      </c>
    </row>
    <row r="5780" spans="1:16" x14ac:dyDescent="0.25">
      <c r="A5780">
        <v>278</v>
      </c>
      <c r="B5780" s="110">
        <v>45892</v>
      </c>
      <c r="C5780" s="89">
        <v>1.8</v>
      </c>
      <c r="D5780" s="89">
        <v>13.7</v>
      </c>
      <c r="E5780" s="96">
        <v>1492</v>
      </c>
      <c r="F5780" s="89">
        <v>0.3</v>
      </c>
      <c r="G5780" s="89"/>
      <c r="H5780">
        <v>0.78</v>
      </c>
      <c r="I5780" t="s">
        <v>14</v>
      </c>
      <c r="J5780">
        <v>0.8</v>
      </c>
      <c r="K5780">
        <v>8</v>
      </c>
      <c r="L5780">
        <v>2025</v>
      </c>
      <c r="M5780" t="s">
        <v>362</v>
      </c>
      <c r="N5780" s="89" cm="1">
        <f t="array" ref="N5780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5780" s="89">
        <f>_34_KNMI_Stations[[#This Row],[graaddagen]]*_34_KNMI_Stations[[#This Row],[Gewogen factor]]</f>
        <v>3.4400000000000008</v>
      </c>
      <c r="P5780" s="89" cm="1">
        <f t="array" ref="P5780">IF(ISNUMBER(_34_KNMI_Stations[[#This Row],[Etmaal temperatuur °C]]),IF(_34_KNMI_Stations[[#This Row],[Etmaal temperatuur °C]]&gt;stookgrens[],_34_KNMI_Stations[[#This Row],[Etmaal temperatuur °C]]-stookgrens[],0),"")</f>
        <v>0</v>
      </c>
    </row>
    <row r="5781" spans="1:16" x14ac:dyDescent="0.25">
      <c r="A5781">
        <v>278</v>
      </c>
      <c r="B5781" s="110">
        <v>45893</v>
      </c>
      <c r="C5781" s="89">
        <v>1.3</v>
      </c>
      <c r="D5781" s="89">
        <v>13.4</v>
      </c>
      <c r="E5781" s="96">
        <v>1685</v>
      </c>
      <c r="F5781" s="89">
        <v>0</v>
      </c>
      <c r="G5781" s="89"/>
      <c r="H5781">
        <v>0.78</v>
      </c>
      <c r="I5781" t="s">
        <v>14</v>
      </c>
      <c r="J5781">
        <v>0.8</v>
      </c>
      <c r="K5781">
        <v>8</v>
      </c>
      <c r="L5781">
        <v>2025</v>
      </c>
      <c r="M5781" t="s">
        <v>362</v>
      </c>
      <c r="N5781" s="89" cm="1">
        <f t="array" ref="N5781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5781" s="89">
        <f>_34_KNMI_Stations[[#This Row],[graaddagen]]*_34_KNMI_Stations[[#This Row],[Gewogen factor]]</f>
        <v>3.6799999999999997</v>
      </c>
      <c r="P5781" s="89" cm="1">
        <f t="array" ref="P5781">IF(ISNUMBER(_34_KNMI_Stations[[#This Row],[Etmaal temperatuur °C]]),IF(_34_KNMI_Stations[[#This Row],[Etmaal temperatuur °C]]&gt;stookgrens[],_34_KNMI_Stations[[#This Row],[Etmaal temperatuur °C]]-stookgrens[],0),"")</f>
        <v>0</v>
      </c>
    </row>
    <row r="5782" spans="1:16" x14ac:dyDescent="0.25">
      <c r="A5782">
        <v>278</v>
      </c>
      <c r="B5782" s="110">
        <v>45894</v>
      </c>
      <c r="C5782" s="89">
        <v>1</v>
      </c>
      <c r="D5782" s="89">
        <v>15</v>
      </c>
      <c r="E5782" s="96">
        <v>1723</v>
      </c>
      <c r="F5782" s="89">
        <v>0</v>
      </c>
      <c r="G5782" s="89"/>
      <c r="H5782">
        <v>0.76</v>
      </c>
      <c r="I5782" t="s">
        <v>14</v>
      </c>
      <c r="J5782">
        <v>0.8</v>
      </c>
      <c r="K5782">
        <v>8</v>
      </c>
      <c r="L5782">
        <v>2025</v>
      </c>
      <c r="M5782" t="s">
        <v>363</v>
      </c>
      <c r="N5782" s="89" cm="1">
        <f t="array" ref="N5782">IF(ISNUMBER(_34_KNMI_Stations[[#This Row],[Etmaal temperatuur °C]]),IF(_34_KNMI_Stations[[#This Row],[Etmaal temperatuur °C]]&lt;stookgrens[],stookgrens[]-_34_KNMI_Stations[[#This Row],[Etmaal temperatuur °C]],0),"")</f>
        <v>3</v>
      </c>
      <c r="O5782" s="89">
        <f>_34_KNMI_Stations[[#This Row],[graaddagen]]*_34_KNMI_Stations[[#This Row],[Gewogen factor]]</f>
        <v>2.4000000000000004</v>
      </c>
      <c r="P5782" s="89" cm="1">
        <f t="array" ref="P5782">IF(ISNUMBER(_34_KNMI_Stations[[#This Row],[Etmaal temperatuur °C]]),IF(_34_KNMI_Stations[[#This Row],[Etmaal temperatuur °C]]&gt;stookgrens[],_34_KNMI_Stations[[#This Row],[Etmaal temperatuur °C]]-stookgrens[],0),"")</f>
        <v>0</v>
      </c>
    </row>
    <row r="5783" spans="1:16" x14ac:dyDescent="0.25">
      <c r="A5783">
        <v>278</v>
      </c>
      <c r="B5783" s="110">
        <v>45895</v>
      </c>
      <c r="C5783" s="89">
        <v>1.9</v>
      </c>
      <c r="D5783" s="89">
        <v>18.100000000000001</v>
      </c>
      <c r="E5783" s="96">
        <v>1492</v>
      </c>
      <c r="F5783" s="89">
        <v>0</v>
      </c>
      <c r="G5783" s="89"/>
      <c r="H5783">
        <v>0.67</v>
      </c>
      <c r="I5783" t="s">
        <v>14</v>
      </c>
      <c r="J5783">
        <v>0.8</v>
      </c>
      <c r="K5783">
        <v>8</v>
      </c>
      <c r="L5783">
        <v>2025</v>
      </c>
      <c r="M5783" t="s">
        <v>363</v>
      </c>
      <c r="N5783" s="89" cm="1">
        <f t="array" ref="N5783">IF(ISNUMBER(_34_KNMI_Stations[[#This Row],[Etmaal temperatuur °C]]),IF(_34_KNMI_Stations[[#This Row],[Etmaal temperatuur °C]]&lt;stookgrens[],stookgrens[]-_34_KNMI_Stations[[#This Row],[Etmaal temperatuur °C]],0),"")</f>
        <v>0</v>
      </c>
      <c r="O5783" s="89">
        <f>_34_KNMI_Stations[[#This Row],[graaddagen]]*_34_KNMI_Stations[[#This Row],[Gewogen factor]]</f>
        <v>0</v>
      </c>
      <c r="P5783" s="89" cm="1">
        <f t="array" ref="P5783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5784" spans="1:16" x14ac:dyDescent="0.25">
      <c r="A5784">
        <v>278</v>
      </c>
      <c r="B5784" s="110">
        <v>45896</v>
      </c>
      <c r="C5784" s="89">
        <v>1.9</v>
      </c>
      <c r="D5784" s="89">
        <v>19</v>
      </c>
      <c r="E5784" s="96">
        <v>1635</v>
      </c>
      <c r="F5784" s="89">
        <v>0</v>
      </c>
      <c r="G5784" s="89"/>
      <c r="H5784">
        <v>0.73</v>
      </c>
      <c r="I5784" t="s">
        <v>14</v>
      </c>
      <c r="J5784">
        <v>0.8</v>
      </c>
      <c r="K5784">
        <v>8</v>
      </c>
      <c r="L5784">
        <v>2025</v>
      </c>
      <c r="M5784" t="s">
        <v>363</v>
      </c>
      <c r="N5784" s="89" cm="1">
        <f t="array" ref="N5784">IF(ISNUMBER(_34_KNMI_Stations[[#This Row],[Etmaal temperatuur °C]]),IF(_34_KNMI_Stations[[#This Row],[Etmaal temperatuur °C]]&lt;stookgrens[],stookgrens[]-_34_KNMI_Stations[[#This Row],[Etmaal temperatuur °C]],0),"")</f>
        <v>0</v>
      </c>
      <c r="O5784" s="89">
        <f>_34_KNMI_Stations[[#This Row],[graaddagen]]*_34_KNMI_Stations[[#This Row],[Gewogen factor]]</f>
        <v>0</v>
      </c>
      <c r="P5784" s="89" cm="1">
        <f t="array" ref="P5784">IF(ISNUMBER(_34_KNMI_Stations[[#This Row],[Etmaal temperatuur °C]]),IF(_34_KNMI_Stations[[#This Row],[Etmaal temperatuur °C]]&gt;stookgrens[],_34_KNMI_Stations[[#This Row],[Etmaal temperatuur °C]]-stookgrens[],0),"")</f>
        <v>1</v>
      </c>
    </row>
    <row r="5785" spans="1:16" x14ac:dyDescent="0.25">
      <c r="A5785">
        <v>278</v>
      </c>
      <c r="B5785" s="110">
        <v>45897</v>
      </c>
      <c r="C5785" s="89">
        <v>1.8</v>
      </c>
      <c r="D5785" s="89">
        <v>17.3</v>
      </c>
      <c r="E5785" s="96">
        <v>1311</v>
      </c>
      <c r="F5785" s="89">
        <v>0</v>
      </c>
      <c r="G5785" s="89"/>
      <c r="H5785">
        <v>0.8</v>
      </c>
      <c r="I5785" t="s">
        <v>14</v>
      </c>
      <c r="J5785">
        <v>0.8</v>
      </c>
      <c r="K5785">
        <v>8</v>
      </c>
      <c r="L5785">
        <v>2025</v>
      </c>
      <c r="M5785" t="s">
        <v>363</v>
      </c>
      <c r="N5785" s="89" cm="1">
        <f t="array" ref="N5785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5785" s="89">
        <f>_34_KNMI_Stations[[#This Row],[graaddagen]]*_34_KNMI_Stations[[#This Row],[Gewogen factor]]</f>
        <v>0.5599999999999995</v>
      </c>
      <c r="P5785" s="89" cm="1">
        <f t="array" ref="P5785">IF(ISNUMBER(_34_KNMI_Stations[[#This Row],[Etmaal temperatuur °C]]),IF(_34_KNMI_Stations[[#This Row],[Etmaal temperatuur °C]]&gt;stookgrens[],_34_KNMI_Stations[[#This Row],[Etmaal temperatuur °C]]-stookgrens[],0),"")</f>
        <v>0</v>
      </c>
    </row>
    <row r="5786" spans="1:16" x14ac:dyDescent="0.25">
      <c r="A5786">
        <v>278</v>
      </c>
      <c r="B5786" s="110">
        <v>45898</v>
      </c>
      <c r="C5786" s="89">
        <v>2.9</v>
      </c>
      <c r="D5786" s="89">
        <v>17.2</v>
      </c>
      <c r="E5786" s="96">
        <v>1485</v>
      </c>
      <c r="F5786" s="89">
        <v>2.2999999999999998</v>
      </c>
      <c r="G5786" s="89"/>
      <c r="H5786">
        <v>0.74</v>
      </c>
      <c r="I5786" t="s">
        <v>14</v>
      </c>
      <c r="J5786">
        <v>0.8</v>
      </c>
      <c r="K5786">
        <v>8</v>
      </c>
      <c r="L5786">
        <v>2025</v>
      </c>
      <c r="M5786" t="s">
        <v>363</v>
      </c>
      <c r="N5786" s="89" cm="1">
        <f t="array" ref="N5786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5786" s="89">
        <f>_34_KNMI_Stations[[#This Row],[graaddagen]]*_34_KNMI_Stations[[#This Row],[Gewogen factor]]</f>
        <v>0.64000000000000057</v>
      </c>
      <c r="P5786" s="89" cm="1">
        <f t="array" ref="P5786">IF(ISNUMBER(_34_KNMI_Stations[[#This Row],[Etmaal temperatuur °C]]),IF(_34_KNMI_Stations[[#This Row],[Etmaal temperatuur °C]]&gt;stookgrens[],_34_KNMI_Stations[[#This Row],[Etmaal temperatuur °C]]-stookgrens[],0),"")</f>
        <v>0</v>
      </c>
    </row>
    <row r="5787" spans="1:16" x14ac:dyDescent="0.25">
      <c r="A5787">
        <v>278</v>
      </c>
      <c r="B5787" s="110">
        <v>45899</v>
      </c>
      <c r="C5787" s="89">
        <v>2.2999999999999998</v>
      </c>
      <c r="D5787" s="89">
        <v>17.3</v>
      </c>
      <c r="E5787" s="96">
        <v>1295</v>
      </c>
      <c r="F5787" s="89">
        <v>0</v>
      </c>
      <c r="G5787" s="89"/>
      <c r="H5787">
        <v>0.79</v>
      </c>
      <c r="I5787" t="s">
        <v>14</v>
      </c>
      <c r="J5787">
        <v>0.8</v>
      </c>
      <c r="K5787">
        <v>8</v>
      </c>
      <c r="L5787">
        <v>2025</v>
      </c>
      <c r="M5787" t="s">
        <v>363</v>
      </c>
      <c r="N5787" s="89" cm="1">
        <f t="array" ref="N5787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5787" s="89">
        <f>_34_KNMI_Stations[[#This Row],[graaddagen]]*_34_KNMI_Stations[[#This Row],[Gewogen factor]]</f>
        <v>0.5599999999999995</v>
      </c>
      <c r="P5787" s="89" cm="1">
        <f t="array" ref="P5787">IF(ISNUMBER(_34_KNMI_Stations[[#This Row],[Etmaal temperatuur °C]]),IF(_34_KNMI_Stations[[#This Row],[Etmaal temperatuur °C]]&gt;stookgrens[],_34_KNMI_Stations[[#This Row],[Etmaal temperatuur °C]]-stookgrens[],0),"")</f>
        <v>0</v>
      </c>
    </row>
    <row r="5788" spans="1:16" x14ac:dyDescent="0.25">
      <c r="A5788">
        <v>278</v>
      </c>
      <c r="B5788" s="110">
        <v>45900</v>
      </c>
      <c r="C5788" s="89">
        <v>2.4</v>
      </c>
      <c r="D5788" s="89">
        <v>19.3</v>
      </c>
      <c r="E5788" s="96">
        <v>1130</v>
      </c>
      <c r="F5788" s="89">
        <v>1.2</v>
      </c>
      <c r="G5788" s="89"/>
      <c r="H5788">
        <v>0.78</v>
      </c>
      <c r="I5788" t="s">
        <v>14</v>
      </c>
      <c r="J5788">
        <v>0.8</v>
      </c>
      <c r="K5788">
        <v>8</v>
      </c>
      <c r="L5788">
        <v>2025</v>
      </c>
      <c r="M5788" t="s">
        <v>363</v>
      </c>
      <c r="N5788" s="89" cm="1">
        <f t="array" ref="N5788">IF(ISNUMBER(_34_KNMI_Stations[[#This Row],[Etmaal temperatuur °C]]),IF(_34_KNMI_Stations[[#This Row],[Etmaal temperatuur °C]]&lt;stookgrens[],stookgrens[]-_34_KNMI_Stations[[#This Row],[Etmaal temperatuur °C]],0),"")</f>
        <v>0</v>
      </c>
      <c r="O5788" s="89">
        <f>_34_KNMI_Stations[[#This Row],[graaddagen]]*_34_KNMI_Stations[[#This Row],[Gewogen factor]]</f>
        <v>0</v>
      </c>
      <c r="P5788" s="89" cm="1">
        <f t="array" ref="P5788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5789" spans="1:16" x14ac:dyDescent="0.25">
      <c r="A5789">
        <v>278</v>
      </c>
      <c r="B5789" s="110">
        <v>45901</v>
      </c>
      <c r="C5789" s="89">
        <v>1.9</v>
      </c>
      <c r="D5789" s="89">
        <v>17.3</v>
      </c>
      <c r="E5789" s="96">
        <v>1162</v>
      </c>
      <c r="F5789" s="89">
        <v>7</v>
      </c>
      <c r="G5789" s="89"/>
      <c r="H5789">
        <v>0.86</v>
      </c>
      <c r="I5789" t="s">
        <v>14</v>
      </c>
      <c r="J5789">
        <v>0.8</v>
      </c>
      <c r="K5789">
        <v>9</v>
      </c>
      <c r="L5789">
        <v>2025</v>
      </c>
      <c r="M5789" t="s">
        <v>364</v>
      </c>
      <c r="N5789" s="89" cm="1">
        <f t="array" ref="N5789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5789" s="89">
        <f>_34_KNMI_Stations[[#This Row],[graaddagen]]*_34_KNMI_Stations[[#This Row],[Gewogen factor]]</f>
        <v>0.5599999999999995</v>
      </c>
      <c r="P5789" s="89" cm="1">
        <f t="array" ref="P5789">IF(ISNUMBER(_34_KNMI_Stations[[#This Row],[Etmaal temperatuur °C]]),IF(_34_KNMI_Stations[[#This Row],[Etmaal temperatuur °C]]&gt;stookgrens[],_34_KNMI_Stations[[#This Row],[Etmaal temperatuur °C]]-stookgrens[],0),"")</f>
        <v>0</v>
      </c>
    </row>
    <row r="5790" spans="1:16" x14ac:dyDescent="0.25">
      <c r="A5790">
        <v>278</v>
      </c>
      <c r="B5790" s="110">
        <v>45902</v>
      </c>
      <c r="C5790" s="89">
        <v>2.8</v>
      </c>
      <c r="D5790" s="89">
        <v>17.399999999999999</v>
      </c>
      <c r="E5790" s="96">
        <v>1522</v>
      </c>
      <c r="F5790" s="89">
        <v>0</v>
      </c>
      <c r="G5790" s="89"/>
      <c r="H5790">
        <v>0.7</v>
      </c>
      <c r="I5790" t="s">
        <v>14</v>
      </c>
      <c r="J5790">
        <v>0.8</v>
      </c>
      <c r="K5790">
        <v>9</v>
      </c>
      <c r="L5790">
        <v>2025</v>
      </c>
      <c r="M5790" t="s">
        <v>364</v>
      </c>
      <c r="N5790" s="89" cm="1">
        <f t="array" ref="N5790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5790" s="89">
        <f>_34_KNMI_Stations[[#This Row],[graaddagen]]*_34_KNMI_Stations[[#This Row],[Gewogen factor]]</f>
        <v>0.48000000000000115</v>
      </c>
      <c r="P5790" s="89" cm="1">
        <f t="array" ref="P5790">IF(ISNUMBER(_34_KNMI_Stations[[#This Row],[Etmaal temperatuur °C]]),IF(_34_KNMI_Stations[[#This Row],[Etmaal temperatuur °C]]&gt;stookgrens[],_34_KNMI_Stations[[#This Row],[Etmaal temperatuur °C]]-stookgrens[],0),"")</f>
        <v>0</v>
      </c>
    </row>
    <row r="5791" spans="1:16" x14ac:dyDescent="0.25">
      <c r="A5791">
        <v>278</v>
      </c>
      <c r="B5791" s="110">
        <v>45903</v>
      </c>
      <c r="C5791" s="89">
        <v>4</v>
      </c>
      <c r="D5791" s="89">
        <v>19</v>
      </c>
      <c r="E5791" s="96">
        <v>894</v>
      </c>
      <c r="F5791" s="89">
        <v>3.5</v>
      </c>
      <c r="G5791" s="89"/>
      <c r="H5791">
        <v>0.79</v>
      </c>
      <c r="I5791" t="s">
        <v>14</v>
      </c>
      <c r="J5791">
        <v>0.8</v>
      </c>
      <c r="K5791">
        <v>9</v>
      </c>
      <c r="L5791">
        <v>2025</v>
      </c>
      <c r="M5791" t="s">
        <v>364</v>
      </c>
      <c r="N5791" s="89" cm="1">
        <f t="array" ref="N5791">IF(ISNUMBER(_34_KNMI_Stations[[#This Row],[Etmaal temperatuur °C]]),IF(_34_KNMI_Stations[[#This Row],[Etmaal temperatuur °C]]&lt;stookgrens[],stookgrens[]-_34_KNMI_Stations[[#This Row],[Etmaal temperatuur °C]],0),"")</f>
        <v>0</v>
      </c>
      <c r="O5791" s="89">
        <f>_34_KNMI_Stations[[#This Row],[graaddagen]]*_34_KNMI_Stations[[#This Row],[Gewogen factor]]</f>
        <v>0</v>
      </c>
      <c r="P5791" s="89" cm="1">
        <f t="array" ref="P5791">IF(ISNUMBER(_34_KNMI_Stations[[#This Row],[Etmaal temperatuur °C]]),IF(_34_KNMI_Stations[[#This Row],[Etmaal temperatuur °C]]&gt;stookgrens[],_34_KNMI_Stations[[#This Row],[Etmaal temperatuur °C]]-stookgrens[],0),"")</f>
        <v>1</v>
      </c>
    </row>
    <row r="5792" spans="1:16" x14ac:dyDescent="0.25">
      <c r="A5792">
        <v>278</v>
      </c>
      <c r="B5792" s="110">
        <v>45904</v>
      </c>
      <c r="C5792" s="89">
        <v>3</v>
      </c>
      <c r="D5792" s="89">
        <v>17.899999999999999</v>
      </c>
      <c r="E5792" s="96">
        <v>1306</v>
      </c>
      <c r="F5792" s="89">
        <v>6</v>
      </c>
      <c r="G5792" s="89"/>
      <c r="H5792">
        <v>0.78</v>
      </c>
      <c r="I5792" t="s">
        <v>14</v>
      </c>
      <c r="J5792">
        <v>0.8</v>
      </c>
      <c r="K5792">
        <v>9</v>
      </c>
      <c r="L5792">
        <v>2025</v>
      </c>
      <c r="M5792" t="s">
        <v>364</v>
      </c>
      <c r="N5792" s="89" cm="1">
        <f t="array" ref="N5792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5792" s="89">
        <f>_34_KNMI_Stations[[#This Row],[graaddagen]]*_34_KNMI_Stations[[#This Row],[Gewogen factor]]</f>
        <v>8.000000000000114E-2</v>
      </c>
      <c r="P5792" s="89" cm="1">
        <f t="array" ref="P5792">IF(ISNUMBER(_34_KNMI_Stations[[#This Row],[Etmaal temperatuur °C]]),IF(_34_KNMI_Stations[[#This Row],[Etmaal temperatuur °C]]&gt;stookgrens[],_34_KNMI_Stations[[#This Row],[Etmaal temperatuur °C]]-stookgrens[],0),"")</f>
        <v>0</v>
      </c>
    </row>
    <row r="5793" spans="1:16" x14ac:dyDescent="0.25">
      <c r="A5793">
        <v>278</v>
      </c>
      <c r="B5793" s="110">
        <v>45905</v>
      </c>
      <c r="C5793" s="89">
        <v>2.2000000000000002</v>
      </c>
      <c r="D5793" s="89">
        <v>14.8</v>
      </c>
      <c r="E5793" s="96">
        <v>1216</v>
      </c>
      <c r="F5793" s="89">
        <v>11.7</v>
      </c>
      <c r="G5793" s="89"/>
      <c r="H5793">
        <v>0.89</v>
      </c>
      <c r="I5793" t="s">
        <v>14</v>
      </c>
      <c r="J5793">
        <v>0.8</v>
      </c>
      <c r="K5793">
        <v>9</v>
      </c>
      <c r="L5793">
        <v>2025</v>
      </c>
      <c r="M5793" t="s">
        <v>364</v>
      </c>
      <c r="N5793" s="89" cm="1">
        <f t="array" ref="N5793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5793" s="89">
        <f>_34_KNMI_Stations[[#This Row],[graaddagen]]*_34_KNMI_Stations[[#This Row],[Gewogen factor]]</f>
        <v>2.5599999999999996</v>
      </c>
      <c r="P5793" s="89" cm="1">
        <f t="array" ref="P5793">IF(ISNUMBER(_34_KNMI_Stations[[#This Row],[Etmaal temperatuur °C]]),IF(_34_KNMI_Stations[[#This Row],[Etmaal temperatuur °C]]&gt;stookgrens[],_34_KNMI_Stations[[#This Row],[Etmaal temperatuur °C]]-stookgrens[],0),"")</f>
        <v>0</v>
      </c>
    </row>
    <row r="5794" spans="1:16" x14ac:dyDescent="0.25">
      <c r="A5794">
        <v>278</v>
      </c>
      <c r="B5794" s="110">
        <v>45906</v>
      </c>
      <c r="C5794" s="89">
        <v>1.4</v>
      </c>
      <c r="D5794" s="89">
        <v>15.1</v>
      </c>
      <c r="E5794" s="96">
        <v>1764</v>
      </c>
      <c r="F5794" s="89">
        <v>0</v>
      </c>
      <c r="G5794" s="89"/>
      <c r="H5794">
        <v>0.77</v>
      </c>
      <c r="I5794" t="s">
        <v>14</v>
      </c>
      <c r="J5794">
        <v>0.8</v>
      </c>
      <c r="K5794">
        <v>9</v>
      </c>
      <c r="L5794">
        <v>2025</v>
      </c>
      <c r="M5794" t="s">
        <v>364</v>
      </c>
      <c r="N5794" s="89" cm="1">
        <f t="array" ref="N5794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5794" s="89">
        <f>_34_KNMI_Stations[[#This Row],[graaddagen]]*_34_KNMI_Stations[[#This Row],[Gewogen factor]]</f>
        <v>2.3200000000000003</v>
      </c>
      <c r="P5794" s="89" cm="1">
        <f t="array" ref="P5794">IF(ISNUMBER(_34_KNMI_Stations[[#This Row],[Etmaal temperatuur °C]]),IF(_34_KNMI_Stations[[#This Row],[Etmaal temperatuur °C]]&gt;stookgrens[],_34_KNMI_Stations[[#This Row],[Etmaal temperatuur °C]]-stookgrens[],0),"")</f>
        <v>0</v>
      </c>
    </row>
    <row r="5795" spans="1:16" x14ac:dyDescent="0.25">
      <c r="A5795">
        <v>278</v>
      </c>
      <c r="B5795" s="110">
        <v>45907</v>
      </c>
      <c r="C5795" s="89">
        <v>3.5</v>
      </c>
      <c r="D5795" s="89">
        <v>19.100000000000001</v>
      </c>
      <c r="E5795" s="96">
        <v>1945</v>
      </c>
      <c r="F5795" s="89">
        <v>0</v>
      </c>
      <c r="G5795" s="89"/>
      <c r="H5795">
        <v>0.61</v>
      </c>
      <c r="I5795" t="s">
        <v>14</v>
      </c>
      <c r="J5795">
        <v>0.8</v>
      </c>
      <c r="K5795">
        <v>9</v>
      </c>
      <c r="L5795">
        <v>2025</v>
      </c>
      <c r="M5795" t="s">
        <v>364</v>
      </c>
      <c r="N5795" s="89" cm="1">
        <f t="array" ref="N5795">IF(ISNUMBER(_34_KNMI_Stations[[#This Row],[Etmaal temperatuur °C]]),IF(_34_KNMI_Stations[[#This Row],[Etmaal temperatuur °C]]&lt;stookgrens[],stookgrens[]-_34_KNMI_Stations[[#This Row],[Etmaal temperatuur °C]],0),"")</f>
        <v>0</v>
      </c>
      <c r="O5795" s="89">
        <f>_34_KNMI_Stations[[#This Row],[graaddagen]]*_34_KNMI_Stations[[#This Row],[Gewogen factor]]</f>
        <v>0</v>
      </c>
      <c r="P5795" s="89" cm="1">
        <f t="array" ref="P5795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5796" spans="1:16" x14ac:dyDescent="0.25">
      <c r="A5796">
        <v>278</v>
      </c>
      <c r="B5796" s="110">
        <v>45908</v>
      </c>
      <c r="C5796" s="89">
        <v>1.5</v>
      </c>
      <c r="D5796" s="89">
        <v>17.3</v>
      </c>
      <c r="E5796" s="96">
        <v>999</v>
      </c>
      <c r="F5796" s="89">
        <v>0.8</v>
      </c>
      <c r="G5796" s="89"/>
      <c r="H5796">
        <v>0.82</v>
      </c>
      <c r="I5796" t="s">
        <v>14</v>
      </c>
      <c r="J5796">
        <v>0.8</v>
      </c>
      <c r="K5796">
        <v>9</v>
      </c>
      <c r="L5796">
        <v>2025</v>
      </c>
      <c r="M5796" t="s">
        <v>365</v>
      </c>
      <c r="N5796" s="89" cm="1">
        <f t="array" ref="N5796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5796" s="89">
        <f>_34_KNMI_Stations[[#This Row],[graaddagen]]*_34_KNMI_Stations[[#This Row],[Gewogen factor]]</f>
        <v>0.5599999999999995</v>
      </c>
      <c r="P5796" s="89" cm="1">
        <f t="array" ref="P5796">IF(ISNUMBER(_34_KNMI_Stations[[#This Row],[Etmaal temperatuur °C]]),IF(_34_KNMI_Stations[[#This Row],[Etmaal temperatuur °C]]&gt;stookgrens[],_34_KNMI_Stations[[#This Row],[Etmaal temperatuur °C]]-stookgrens[],0),"")</f>
        <v>0</v>
      </c>
    </row>
    <row r="5797" spans="1:16" x14ac:dyDescent="0.25">
      <c r="A5797">
        <v>278</v>
      </c>
      <c r="B5797" s="110">
        <v>45909</v>
      </c>
      <c r="C5797" s="89">
        <v>1.1000000000000001</v>
      </c>
      <c r="D5797" s="89">
        <v>12.7</v>
      </c>
      <c r="E5797" s="96">
        <v>273</v>
      </c>
      <c r="F5797" s="89">
        <v>15.3</v>
      </c>
      <c r="G5797" s="89"/>
      <c r="H5797">
        <v>0.94</v>
      </c>
      <c r="I5797" t="s">
        <v>14</v>
      </c>
      <c r="J5797">
        <v>0.8</v>
      </c>
      <c r="K5797">
        <v>9</v>
      </c>
      <c r="L5797">
        <v>2025</v>
      </c>
      <c r="M5797" t="s">
        <v>365</v>
      </c>
      <c r="N5797" s="89" cm="1">
        <f t="array" ref="N5797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5797" s="89">
        <f>_34_KNMI_Stations[[#This Row],[graaddagen]]*_34_KNMI_Stations[[#This Row],[Gewogen factor]]</f>
        <v>4.2400000000000011</v>
      </c>
      <c r="P5797" s="89" cm="1">
        <f t="array" ref="P5797">IF(ISNUMBER(_34_KNMI_Stations[[#This Row],[Etmaal temperatuur °C]]),IF(_34_KNMI_Stations[[#This Row],[Etmaal temperatuur °C]]&gt;stookgrens[],_34_KNMI_Stations[[#This Row],[Etmaal temperatuur °C]]-stookgrens[],0),"")</f>
        <v>0</v>
      </c>
    </row>
    <row r="5798" spans="1:16" x14ac:dyDescent="0.25">
      <c r="A5798">
        <v>278</v>
      </c>
      <c r="B5798" s="110">
        <v>45910</v>
      </c>
      <c r="C5798" s="89">
        <v>2</v>
      </c>
      <c r="D5798" s="89">
        <v>13.8</v>
      </c>
      <c r="E5798" s="96">
        <v>1484</v>
      </c>
      <c r="F5798" s="89">
        <v>0</v>
      </c>
      <c r="G5798" s="89"/>
      <c r="H5798">
        <v>0.81</v>
      </c>
      <c r="I5798" t="s">
        <v>14</v>
      </c>
      <c r="J5798">
        <v>0.8</v>
      </c>
      <c r="K5798">
        <v>9</v>
      </c>
      <c r="L5798">
        <v>2025</v>
      </c>
      <c r="M5798" t="s">
        <v>365</v>
      </c>
      <c r="N5798" s="89" cm="1">
        <f t="array" ref="N5798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5798" s="89">
        <f>_34_KNMI_Stations[[#This Row],[graaddagen]]*_34_KNMI_Stations[[#This Row],[Gewogen factor]]</f>
        <v>3.3599999999999994</v>
      </c>
      <c r="P5798" s="89" cm="1">
        <f t="array" ref="P5798">IF(ISNUMBER(_34_KNMI_Stations[[#This Row],[Etmaal temperatuur °C]]),IF(_34_KNMI_Stations[[#This Row],[Etmaal temperatuur °C]]&gt;stookgrens[],_34_KNMI_Stations[[#This Row],[Etmaal temperatuur °C]]-stookgrens[],0),"")</f>
        <v>0</v>
      </c>
    </row>
    <row r="5799" spans="1:16" x14ac:dyDescent="0.25">
      <c r="A5799">
        <v>278</v>
      </c>
      <c r="B5799" s="110">
        <v>45911</v>
      </c>
      <c r="C5799" s="89">
        <v>3.6</v>
      </c>
      <c r="D5799" s="89">
        <v>15.3</v>
      </c>
      <c r="E5799" s="96">
        <v>1018</v>
      </c>
      <c r="F5799" s="89">
        <v>0.1</v>
      </c>
      <c r="G5799" s="89"/>
      <c r="H5799">
        <v>0.81</v>
      </c>
      <c r="I5799" t="s">
        <v>14</v>
      </c>
      <c r="J5799">
        <v>0.8</v>
      </c>
      <c r="K5799">
        <v>9</v>
      </c>
      <c r="L5799">
        <v>2025</v>
      </c>
      <c r="M5799" t="s">
        <v>365</v>
      </c>
      <c r="N5799" s="89" cm="1">
        <f t="array" ref="N5799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5799" s="89">
        <f>_34_KNMI_Stations[[#This Row],[graaddagen]]*_34_KNMI_Stations[[#This Row],[Gewogen factor]]</f>
        <v>2.1599999999999997</v>
      </c>
      <c r="P5799" s="89" cm="1">
        <f t="array" ref="P5799">IF(ISNUMBER(_34_KNMI_Stations[[#This Row],[Etmaal temperatuur °C]]),IF(_34_KNMI_Stations[[#This Row],[Etmaal temperatuur °C]]&gt;stookgrens[],_34_KNMI_Stations[[#This Row],[Etmaal temperatuur °C]]-stookgrens[],0),"")</f>
        <v>0</v>
      </c>
    </row>
    <row r="5800" spans="1:16" x14ac:dyDescent="0.25">
      <c r="A5800">
        <v>278</v>
      </c>
      <c r="B5800" s="110">
        <v>45912</v>
      </c>
      <c r="C5800" s="89">
        <v>3.6</v>
      </c>
      <c r="D5800" s="89">
        <v>14.1</v>
      </c>
      <c r="E5800" s="96">
        <v>1344</v>
      </c>
      <c r="F5800" s="89">
        <v>2.1</v>
      </c>
      <c r="G5800" s="89"/>
      <c r="H5800">
        <v>0.77</v>
      </c>
      <c r="I5800" t="s">
        <v>14</v>
      </c>
      <c r="J5800">
        <v>0.8</v>
      </c>
      <c r="K5800">
        <v>9</v>
      </c>
      <c r="L5800">
        <v>2025</v>
      </c>
      <c r="M5800" t="s">
        <v>365</v>
      </c>
      <c r="N5800" s="89" cm="1">
        <f t="array" ref="N5800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5800" s="89">
        <f>_34_KNMI_Stations[[#This Row],[graaddagen]]*_34_KNMI_Stations[[#This Row],[Gewogen factor]]</f>
        <v>3.1200000000000006</v>
      </c>
      <c r="P5800" s="89" cm="1">
        <f t="array" ref="P5800">IF(ISNUMBER(_34_KNMI_Stations[[#This Row],[Etmaal temperatuur °C]]),IF(_34_KNMI_Stations[[#This Row],[Etmaal temperatuur °C]]&gt;stookgrens[],_34_KNMI_Stations[[#This Row],[Etmaal temperatuur °C]]-stookgrens[],0),"")</f>
        <v>0</v>
      </c>
    </row>
    <row r="5801" spans="1:16" x14ac:dyDescent="0.25">
      <c r="A5801">
        <v>278</v>
      </c>
      <c r="B5801" s="110">
        <v>45913</v>
      </c>
      <c r="C5801" s="89">
        <v>2.8</v>
      </c>
      <c r="D5801" s="89">
        <v>13.4</v>
      </c>
      <c r="E5801" s="96">
        <v>1039</v>
      </c>
      <c r="F5801" s="89">
        <v>9.6</v>
      </c>
      <c r="G5801" s="89"/>
      <c r="H5801">
        <v>0.86</v>
      </c>
      <c r="I5801" t="s">
        <v>14</v>
      </c>
      <c r="J5801">
        <v>0.8</v>
      </c>
      <c r="K5801">
        <v>9</v>
      </c>
      <c r="L5801">
        <v>2025</v>
      </c>
      <c r="M5801" t="s">
        <v>365</v>
      </c>
      <c r="N5801" s="89" cm="1">
        <f t="array" ref="N5801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5801" s="89">
        <f>_34_KNMI_Stations[[#This Row],[graaddagen]]*_34_KNMI_Stations[[#This Row],[Gewogen factor]]</f>
        <v>3.6799999999999997</v>
      </c>
      <c r="P5801" s="89" cm="1">
        <f t="array" ref="P5801">IF(ISNUMBER(_34_KNMI_Stations[[#This Row],[Etmaal temperatuur °C]]),IF(_34_KNMI_Stations[[#This Row],[Etmaal temperatuur °C]]&gt;stookgrens[],_34_KNMI_Stations[[#This Row],[Etmaal temperatuur °C]]-stookgrens[],0),"")</f>
        <v>0</v>
      </c>
    </row>
    <row r="5802" spans="1:16" x14ac:dyDescent="0.25">
      <c r="A5802">
        <v>278</v>
      </c>
      <c r="B5802" s="110">
        <v>45914</v>
      </c>
      <c r="C5802" s="89">
        <v>3</v>
      </c>
      <c r="D5802" s="89">
        <v>14.4</v>
      </c>
      <c r="E5802" s="96">
        <v>1563</v>
      </c>
      <c r="F5802" s="89">
        <v>9.4</v>
      </c>
      <c r="G5802" s="89"/>
      <c r="H5802">
        <v>0.81</v>
      </c>
      <c r="I5802" t="s">
        <v>14</v>
      </c>
      <c r="J5802">
        <v>0.8</v>
      </c>
      <c r="K5802">
        <v>9</v>
      </c>
      <c r="L5802">
        <v>2025</v>
      </c>
      <c r="M5802" t="s">
        <v>365</v>
      </c>
      <c r="N5802" s="89" cm="1">
        <f t="array" ref="N5802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5802" s="89">
        <f>_34_KNMI_Stations[[#This Row],[graaddagen]]*_34_KNMI_Stations[[#This Row],[Gewogen factor]]</f>
        <v>2.88</v>
      </c>
      <c r="P5802" s="89" cm="1">
        <f t="array" ref="P5802">IF(ISNUMBER(_34_KNMI_Stations[[#This Row],[Etmaal temperatuur °C]]),IF(_34_KNMI_Stations[[#This Row],[Etmaal temperatuur °C]]&gt;stookgrens[],_34_KNMI_Stations[[#This Row],[Etmaal temperatuur °C]]-stookgrens[],0),"")</f>
        <v>0</v>
      </c>
    </row>
    <row r="5803" spans="1:16" x14ac:dyDescent="0.25">
      <c r="A5803">
        <v>278</v>
      </c>
      <c r="B5803" s="110">
        <v>45915</v>
      </c>
      <c r="C5803" s="89">
        <v>7</v>
      </c>
      <c r="D5803" s="89">
        <v>16.5</v>
      </c>
      <c r="E5803" s="96">
        <v>1205</v>
      </c>
      <c r="F5803" s="89">
        <v>6.7</v>
      </c>
      <c r="G5803" s="89"/>
      <c r="H5803">
        <v>0.76</v>
      </c>
      <c r="I5803" t="s">
        <v>14</v>
      </c>
      <c r="J5803">
        <v>0.8</v>
      </c>
      <c r="K5803">
        <v>9</v>
      </c>
      <c r="L5803">
        <v>2025</v>
      </c>
      <c r="M5803" t="s">
        <v>366</v>
      </c>
      <c r="N5803" s="89" cm="1">
        <f t="array" ref="N5803">IF(ISNUMBER(_34_KNMI_Stations[[#This Row],[Etmaal temperatuur °C]]),IF(_34_KNMI_Stations[[#This Row],[Etmaal temperatuur °C]]&lt;stookgrens[],stookgrens[]-_34_KNMI_Stations[[#This Row],[Etmaal temperatuur °C]],0),"")</f>
        <v>1.5</v>
      </c>
      <c r="O5803" s="89">
        <f>_34_KNMI_Stations[[#This Row],[graaddagen]]*_34_KNMI_Stations[[#This Row],[Gewogen factor]]</f>
        <v>1.2000000000000002</v>
      </c>
      <c r="P5803" s="89" cm="1">
        <f t="array" ref="P5803">IF(ISNUMBER(_34_KNMI_Stations[[#This Row],[Etmaal temperatuur °C]]),IF(_34_KNMI_Stations[[#This Row],[Etmaal temperatuur °C]]&gt;stookgrens[],_34_KNMI_Stations[[#This Row],[Etmaal temperatuur °C]]-stookgrens[],0),"")</f>
        <v>0</v>
      </c>
    </row>
    <row r="5804" spans="1:16" x14ac:dyDescent="0.25">
      <c r="A5804">
        <v>278</v>
      </c>
      <c r="B5804" s="110">
        <v>45916</v>
      </c>
      <c r="C5804" s="89">
        <v>5.8</v>
      </c>
      <c r="D5804" s="89">
        <v>13.9</v>
      </c>
      <c r="E5804" s="96">
        <v>944</v>
      </c>
      <c r="F5804" s="89">
        <v>17.2</v>
      </c>
      <c r="G5804" s="89"/>
      <c r="H5804">
        <v>0.89</v>
      </c>
      <c r="I5804" t="s">
        <v>14</v>
      </c>
      <c r="J5804">
        <v>0.8</v>
      </c>
      <c r="K5804">
        <v>9</v>
      </c>
      <c r="L5804">
        <v>2025</v>
      </c>
      <c r="M5804" t="s">
        <v>366</v>
      </c>
      <c r="N5804" s="89" cm="1">
        <f t="array" ref="N5804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5804" s="89">
        <f>_34_KNMI_Stations[[#This Row],[graaddagen]]*_34_KNMI_Stations[[#This Row],[Gewogen factor]]</f>
        <v>3.28</v>
      </c>
      <c r="P5804" s="89" cm="1">
        <f t="array" ref="P5804">IF(ISNUMBER(_34_KNMI_Stations[[#This Row],[Etmaal temperatuur °C]]),IF(_34_KNMI_Stations[[#This Row],[Etmaal temperatuur °C]]&gt;stookgrens[],_34_KNMI_Stations[[#This Row],[Etmaal temperatuur °C]]-stookgrens[],0),"")</f>
        <v>0</v>
      </c>
    </row>
    <row r="5805" spans="1:16" x14ac:dyDescent="0.25">
      <c r="A5805">
        <v>278</v>
      </c>
      <c r="B5805" s="110">
        <v>45917</v>
      </c>
      <c r="C5805" s="89">
        <v>3.7</v>
      </c>
      <c r="D5805" s="89">
        <v>14.2</v>
      </c>
      <c r="E5805" s="96">
        <v>581</v>
      </c>
      <c r="F5805" s="89">
        <v>5.4</v>
      </c>
      <c r="G5805" s="89"/>
      <c r="H5805">
        <v>0.92</v>
      </c>
      <c r="I5805" t="s">
        <v>14</v>
      </c>
      <c r="J5805">
        <v>0.8</v>
      </c>
      <c r="K5805">
        <v>9</v>
      </c>
      <c r="L5805">
        <v>2025</v>
      </c>
      <c r="M5805" t="s">
        <v>366</v>
      </c>
      <c r="N5805" s="89" cm="1">
        <f t="array" ref="N5805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5805" s="89">
        <f>_34_KNMI_Stations[[#This Row],[graaddagen]]*_34_KNMI_Stations[[#This Row],[Gewogen factor]]</f>
        <v>3.0400000000000009</v>
      </c>
      <c r="P5805" s="89" cm="1">
        <f t="array" ref="P5805">IF(ISNUMBER(_34_KNMI_Stations[[#This Row],[Etmaal temperatuur °C]]),IF(_34_KNMI_Stations[[#This Row],[Etmaal temperatuur °C]]&gt;stookgrens[],_34_KNMI_Stations[[#This Row],[Etmaal temperatuur °C]]-stookgrens[],0),"")</f>
        <v>0</v>
      </c>
    </row>
    <row r="5806" spans="1:16" x14ac:dyDescent="0.25">
      <c r="A5806">
        <v>278</v>
      </c>
      <c r="B5806" s="110">
        <v>45918</v>
      </c>
      <c r="C5806" s="89">
        <v>4.7</v>
      </c>
      <c r="D5806" s="89">
        <v>18.399999999999999</v>
      </c>
      <c r="E5806" s="96">
        <v>504</v>
      </c>
      <c r="F5806" s="89">
        <v>0</v>
      </c>
      <c r="G5806" s="89"/>
      <c r="H5806">
        <v>0.88</v>
      </c>
      <c r="I5806" t="s">
        <v>14</v>
      </c>
      <c r="J5806">
        <v>0.8</v>
      </c>
      <c r="K5806">
        <v>9</v>
      </c>
      <c r="L5806">
        <v>2025</v>
      </c>
      <c r="M5806" t="s">
        <v>366</v>
      </c>
      <c r="N5806" s="89" cm="1">
        <f t="array" ref="N5806">IF(ISNUMBER(_34_KNMI_Stations[[#This Row],[Etmaal temperatuur °C]]),IF(_34_KNMI_Stations[[#This Row],[Etmaal temperatuur °C]]&lt;stookgrens[],stookgrens[]-_34_KNMI_Stations[[#This Row],[Etmaal temperatuur °C]],0),"")</f>
        <v>0</v>
      </c>
      <c r="O5806" s="89">
        <f>_34_KNMI_Stations[[#This Row],[graaddagen]]*_34_KNMI_Stations[[#This Row],[Gewogen factor]]</f>
        <v>0</v>
      </c>
      <c r="P5806" s="89" cm="1">
        <f t="array" ref="P5806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5807" spans="1:16" x14ac:dyDescent="0.25">
      <c r="A5807">
        <v>278</v>
      </c>
      <c r="B5807" s="110">
        <v>45919</v>
      </c>
      <c r="C5807" s="89">
        <v>2.5</v>
      </c>
      <c r="D5807" s="89">
        <v>18.899999999999999</v>
      </c>
      <c r="E5807" s="96">
        <v>1563</v>
      </c>
      <c r="F5807" s="89">
        <v>0</v>
      </c>
      <c r="G5807" s="89"/>
      <c r="H5807">
        <v>0.8</v>
      </c>
      <c r="I5807" t="s">
        <v>14</v>
      </c>
      <c r="J5807">
        <v>0.8</v>
      </c>
      <c r="K5807">
        <v>9</v>
      </c>
      <c r="L5807">
        <v>2025</v>
      </c>
      <c r="M5807" t="s">
        <v>366</v>
      </c>
      <c r="N5807" s="89" cm="1">
        <f t="array" ref="N5807">IF(ISNUMBER(_34_KNMI_Stations[[#This Row],[Etmaal temperatuur °C]]),IF(_34_KNMI_Stations[[#This Row],[Etmaal temperatuur °C]]&lt;stookgrens[],stookgrens[]-_34_KNMI_Stations[[#This Row],[Etmaal temperatuur °C]],0),"")</f>
        <v>0</v>
      </c>
      <c r="O5807" s="89">
        <f>_34_KNMI_Stations[[#This Row],[graaddagen]]*_34_KNMI_Stations[[#This Row],[Gewogen factor]]</f>
        <v>0</v>
      </c>
      <c r="P5807" s="89" cm="1">
        <f t="array" ref="P5807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5808" spans="1:16" x14ac:dyDescent="0.25">
      <c r="A5808">
        <v>278</v>
      </c>
      <c r="B5808" s="110">
        <v>45920</v>
      </c>
      <c r="C5808" s="89">
        <v>2.2999999999999998</v>
      </c>
      <c r="D5808" s="89">
        <v>19.100000000000001</v>
      </c>
      <c r="E5808" s="96">
        <v>600</v>
      </c>
      <c r="F5808" s="89">
        <v>2.7</v>
      </c>
      <c r="G5808" s="89"/>
      <c r="H5808">
        <v>0.83</v>
      </c>
      <c r="I5808" t="s">
        <v>14</v>
      </c>
      <c r="J5808">
        <v>0.8</v>
      </c>
      <c r="K5808">
        <v>9</v>
      </c>
      <c r="L5808">
        <v>2025</v>
      </c>
      <c r="M5808" t="s">
        <v>366</v>
      </c>
      <c r="N5808" s="89" cm="1">
        <f t="array" ref="N5808">IF(ISNUMBER(_34_KNMI_Stations[[#This Row],[Etmaal temperatuur °C]]),IF(_34_KNMI_Stations[[#This Row],[Etmaal temperatuur °C]]&lt;stookgrens[],stookgrens[]-_34_KNMI_Stations[[#This Row],[Etmaal temperatuur °C]],0),"")</f>
        <v>0</v>
      </c>
      <c r="O5808" s="89">
        <f>_34_KNMI_Stations[[#This Row],[graaddagen]]*_34_KNMI_Stations[[#This Row],[Gewogen factor]]</f>
        <v>0</v>
      </c>
      <c r="P5808" s="89" cm="1">
        <f t="array" ref="P5808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5809" spans="1:16" x14ac:dyDescent="0.25">
      <c r="A5809">
        <v>278</v>
      </c>
      <c r="B5809" s="110">
        <v>45921</v>
      </c>
      <c r="C5809" s="89">
        <v>3.7</v>
      </c>
      <c r="D5809" s="89">
        <v>13.1</v>
      </c>
      <c r="E5809" s="96">
        <v>747</v>
      </c>
      <c r="F5809" s="89">
        <v>0.5</v>
      </c>
      <c r="G5809" s="89"/>
      <c r="H5809">
        <v>0.83</v>
      </c>
      <c r="I5809" t="s">
        <v>14</v>
      </c>
      <c r="J5809">
        <v>0.8</v>
      </c>
      <c r="K5809">
        <v>9</v>
      </c>
      <c r="L5809">
        <v>2025</v>
      </c>
      <c r="M5809" t="s">
        <v>366</v>
      </c>
      <c r="N5809" s="89" cm="1">
        <f t="array" ref="N5809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5809" s="89">
        <f>_34_KNMI_Stations[[#This Row],[graaddagen]]*_34_KNMI_Stations[[#This Row],[Gewogen factor]]</f>
        <v>3.9200000000000004</v>
      </c>
      <c r="P5809" s="89" cm="1">
        <f t="array" ref="P5809">IF(ISNUMBER(_34_KNMI_Stations[[#This Row],[Etmaal temperatuur °C]]),IF(_34_KNMI_Stations[[#This Row],[Etmaal temperatuur °C]]&gt;stookgrens[],_34_KNMI_Stations[[#This Row],[Etmaal temperatuur °C]]-stookgrens[],0),"")</f>
        <v>0</v>
      </c>
    </row>
    <row r="5810" spans="1:16" x14ac:dyDescent="0.25">
      <c r="A5810">
        <v>278</v>
      </c>
      <c r="B5810" s="110">
        <v>45922</v>
      </c>
      <c r="C5810" s="89">
        <v>1.8</v>
      </c>
      <c r="D5810" s="89">
        <v>10.3</v>
      </c>
      <c r="E5810" s="96">
        <v>1262</v>
      </c>
      <c r="F5810" s="89">
        <v>0</v>
      </c>
      <c r="G5810" s="89"/>
      <c r="H5810">
        <v>0.79</v>
      </c>
      <c r="I5810" t="s">
        <v>14</v>
      </c>
      <c r="J5810">
        <v>0.8</v>
      </c>
      <c r="K5810">
        <v>9</v>
      </c>
      <c r="L5810">
        <v>2025</v>
      </c>
      <c r="M5810" t="s">
        <v>367</v>
      </c>
      <c r="N5810" s="89" cm="1">
        <f t="array" ref="N5810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5810" s="89">
        <f>_34_KNMI_Stations[[#This Row],[graaddagen]]*_34_KNMI_Stations[[#This Row],[Gewogen factor]]</f>
        <v>6.16</v>
      </c>
      <c r="P5810" s="89" cm="1">
        <f t="array" ref="P5810">IF(ISNUMBER(_34_KNMI_Stations[[#This Row],[Etmaal temperatuur °C]]),IF(_34_KNMI_Stations[[#This Row],[Etmaal temperatuur °C]]&gt;stookgrens[],_34_KNMI_Stations[[#This Row],[Etmaal temperatuur °C]]-stookgrens[],0),"")</f>
        <v>0</v>
      </c>
    </row>
    <row r="5811" spans="1:16" x14ac:dyDescent="0.25">
      <c r="A5811">
        <v>278</v>
      </c>
      <c r="B5811" s="110">
        <v>45923</v>
      </c>
      <c r="C5811" s="89">
        <v>1.9</v>
      </c>
      <c r="D5811" s="89">
        <v>10.7</v>
      </c>
      <c r="E5811" s="96">
        <v>1294</v>
      </c>
      <c r="F5811" s="89">
        <v>0</v>
      </c>
      <c r="G5811" s="89"/>
      <c r="H5811">
        <v>0.8</v>
      </c>
      <c r="I5811" t="s">
        <v>14</v>
      </c>
      <c r="J5811">
        <v>0.8</v>
      </c>
      <c r="K5811">
        <v>9</v>
      </c>
      <c r="L5811">
        <v>2025</v>
      </c>
      <c r="M5811" t="s">
        <v>367</v>
      </c>
      <c r="N5811" s="89" cm="1">
        <f t="array" ref="N5811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5811" s="89">
        <f>_34_KNMI_Stations[[#This Row],[graaddagen]]*_34_KNMI_Stations[[#This Row],[Gewogen factor]]</f>
        <v>5.8400000000000007</v>
      </c>
      <c r="P5811" s="89" cm="1">
        <f t="array" ref="P5811">IF(ISNUMBER(_34_KNMI_Stations[[#This Row],[Etmaal temperatuur °C]]),IF(_34_KNMI_Stations[[#This Row],[Etmaal temperatuur °C]]&gt;stookgrens[],_34_KNMI_Stations[[#This Row],[Etmaal temperatuur °C]]-stookgrens[],0),"")</f>
        <v>0</v>
      </c>
    </row>
    <row r="5812" spans="1:16" x14ac:dyDescent="0.25">
      <c r="A5812">
        <v>278</v>
      </c>
      <c r="B5812" s="110">
        <v>45924</v>
      </c>
      <c r="C5812" s="89">
        <v>3.3</v>
      </c>
      <c r="D5812" s="89">
        <v>11</v>
      </c>
      <c r="E5812" s="96">
        <v>1473</v>
      </c>
      <c r="F5812" s="89">
        <v>0</v>
      </c>
      <c r="G5812" s="89"/>
      <c r="H5812">
        <v>0.7</v>
      </c>
      <c r="I5812" t="s">
        <v>14</v>
      </c>
      <c r="J5812">
        <v>0.8</v>
      </c>
      <c r="K5812">
        <v>9</v>
      </c>
      <c r="L5812">
        <v>2025</v>
      </c>
      <c r="M5812" t="s">
        <v>367</v>
      </c>
      <c r="N5812" s="89" cm="1">
        <f t="array" ref="N5812">IF(ISNUMBER(_34_KNMI_Stations[[#This Row],[Etmaal temperatuur °C]]),IF(_34_KNMI_Stations[[#This Row],[Etmaal temperatuur °C]]&lt;stookgrens[],stookgrens[]-_34_KNMI_Stations[[#This Row],[Etmaal temperatuur °C]],0),"")</f>
        <v>7</v>
      </c>
      <c r="O5812" s="89">
        <f>_34_KNMI_Stations[[#This Row],[graaddagen]]*_34_KNMI_Stations[[#This Row],[Gewogen factor]]</f>
        <v>5.6000000000000005</v>
      </c>
      <c r="P5812" s="89" cm="1">
        <f t="array" ref="P5812">IF(ISNUMBER(_34_KNMI_Stations[[#This Row],[Etmaal temperatuur °C]]),IF(_34_KNMI_Stations[[#This Row],[Etmaal temperatuur °C]]&gt;stookgrens[],_34_KNMI_Stations[[#This Row],[Etmaal temperatuur °C]]-stookgrens[],0),"")</f>
        <v>0</v>
      </c>
    </row>
    <row r="5813" spans="1:16" x14ac:dyDescent="0.25">
      <c r="A5813">
        <v>278</v>
      </c>
      <c r="B5813" s="110">
        <v>45925</v>
      </c>
      <c r="C5813" s="89">
        <v>4.5999999999999996</v>
      </c>
      <c r="D5813" s="89">
        <v>11.9</v>
      </c>
      <c r="E5813" s="96">
        <v>1413</v>
      </c>
      <c r="F5813" s="89">
        <v>0</v>
      </c>
      <c r="G5813" s="89"/>
      <c r="H5813">
        <v>0.61</v>
      </c>
      <c r="I5813" t="s">
        <v>14</v>
      </c>
      <c r="J5813">
        <v>0.8</v>
      </c>
      <c r="K5813">
        <v>9</v>
      </c>
      <c r="L5813">
        <v>2025</v>
      </c>
      <c r="M5813" t="s">
        <v>367</v>
      </c>
      <c r="N5813" s="89" cm="1">
        <f t="array" ref="N5813">IF(ISNUMBER(_34_KNMI_Stations[[#This Row],[Etmaal temperatuur °C]]),IF(_34_KNMI_Stations[[#This Row],[Etmaal temperatuur °C]]&lt;stookgrens[],stookgrens[]-_34_KNMI_Stations[[#This Row],[Etmaal temperatuur °C]],0),"")</f>
        <v>6.1</v>
      </c>
      <c r="O5813" s="89">
        <f>_34_KNMI_Stations[[#This Row],[graaddagen]]*_34_KNMI_Stations[[#This Row],[Gewogen factor]]</f>
        <v>4.88</v>
      </c>
      <c r="P5813" s="89" cm="1">
        <f t="array" ref="P5813">IF(ISNUMBER(_34_KNMI_Stations[[#This Row],[Etmaal temperatuur °C]]),IF(_34_KNMI_Stations[[#This Row],[Etmaal temperatuur °C]]&gt;stookgrens[],_34_KNMI_Stations[[#This Row],[Etmaal temperatuur °C]]-stookgrens[],0),"")</f>
        <v>0</v>
      </c>
    </row>
    <row r="5814" spans="1:16" x14ac:dyDescent="0.25">
      <c r="A5814">
        <v>278</v>
      </c>
      <c r="B5814" s="110">
        <v>45926</v>
      </c>
      <c r="C5814" s="89">
        <v>2.6</v>
      </c>
      <c r="D5814" s="89">
        <v>11.8</v>
      </c>
      <c r="E5814" s="96">
        <v>809</v>
      </c>
      <c r="F5814" s="89">
        <v>0.7</v>
      </c>
      <c r="G5814" s="89"/>
      <c r="H5814">
        <v>0.76</v>
      </c>
      <c r="I5814" t="s">
        <v>14</v>
      </c>
      <c r="J5814">
        <v>0.8</v>
      </c>
      <c r="K5814">
        <v>9</v>
      </c>
      <c r="L5814">
        <v>2025</v>
      </c>
      <c r="M5814" t="s">
        <v>367</v>
      </c>
      <c r="N5814" s="89" cm="1">
        <f t="array" ref="N5814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5814" s="89">
        <f>_34_KNMI_Stations[[#This Row],[graaddagen]]*_34_KNMI_Stations[[#This Row],[Gewogen factor]]</f>
        <v>4.96</v>
      </c>
      <c r="P5814" s="89" cm="1">
        <f t="array" ref="P5814">IF(ISNUMBER(_34_KNMI_Stations[[#This Row],[Etmaal temperatuur °C]]),IF(_34_KNMI_Stations[[#This Row],[Etmaal temperatuur °C]]&gt;stookgrens[],_34_KNMI_Stations[[#This Row],[Etmaal temperatuur °C]]-stookgrens[],0),"")</f>
        <v>0</v>
      </c>
    </row>
    <row r="5815" spans="1:16" x14ac:dyDescent="0.25">
      <c r="A5815">
        <v>278</v>
      </c>
      <c r="B5815" s="110">
        <v>45927</v>
      </c>
      <c r="C5815" s="89">
        <v>1.3</v>
      </c>
      <c r="D5815" s="89">
        <v>11.7</v>
      </c>
      <c r="E5815" s="96">
        <v>679</v>
      </c>
      <c r="F5815" s="89">
        <v>0</v>
      </c>
      <c r="G5815" s="89"/>
      <c r="H5815">
        <v>0.9</v>
      </c>
      <c r="I5815" t="s">
        <v>14</v>
      </c>
      <c r="J5815">
        <v>0.8</v>
      </c>
      <c r="K5815">
        <v>9</v>
      </c>
      <c r="L5815">
        <v>2025</v>
      </c>
      <c r="M5815" t="s">
        <v>367</v>
      </c>
      <c r="N5815" s="89" cm="1">
        <f t="array" ref="N5815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5815" s="89">
        <f>_34_KNMI_Stations[[#This Row],[graaddagen]]*_34_KNMI_Stations[[#This Row],[Gewogen factor]]</f>
        <v>5.0400000000000009</v>
      </c>
      <c r="P5815" s="89" cm="1">
        <f t="array" ref="P5815">IF(ISNUMBER(_34_KNMI_Stations[[#This Row],[Etmaal temperatuur °C]]),IF(_34_KNMI_Stations[[#This Row],[Etmaal temperatuur °C]]&gt;stookgrens[],_34_KNMI_Stations[[#This Row],[Etmaal temperatuur °C]]-stookgrens[],0),"")</f>
        <v>0</v>
      </c>
    </row>
    <row r="5816" spans="1:16" x14ac:dyDescent="0.25">
      <c r="A5816">
        <v>278</v>
      </c>
      <c r="B5816" s="110">
        <v>45928</v>
      </c>
      <c r="C5816" s="89">
        <v>0.5</v>
      </c>
      <c r="D5816" s="89">
        <v>11.8</v>
      </c>
      <c r="E5816" s="96">
        <v>1264</v>
      </c>
      <c r="F5816" s="89">
        <v>0</v>
      </c>
      <c r="G5816" s="89"/>
      <c r="H5816">
        <v>0.89</v>
      </c>
      <c r="I5816" t="s">
        <v>14</v>
      </c>
      <c r="J5816">
        <v>0.8</v>
      </c>
      <c r="K5816">
        <v>9</v>
      </c>
      <c r="L5816">
        <v>2025</v>
      </c>
      <c r="M5816" t="s">
        <v>367</v>
      </c>
      <c r="N5816" s="89" cm="1">
        <f t="array" ref="N5816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5816" s="89">
        <f>_34_KNMI_Stations[[#This Row],[graaddagen]]*_34_KNMI_Stations[[#This Row],[Gewogen factor]]</f>
        <v>4.96</v>
      </c>
      <c r="P5816" s="89" cm="1">
        <f t="array" ref="P5816">IF(ISNUMBER(_34_KNMI_Stations[[#This Row],[Etmaal temperatuur °C]]),IF(_34_KNMI_Stations[[#This Row],[Etmaal temperatuur °C]]&gt;stookgrens[],_34_KNMI_Stations[[#This Row],[Etmaal temperatuur °C]]-stookgrens[],0),"")</f>
        <v>0</v>
      </c>
    </row>
    <row r="5817" spans="1:16" x14ac:dyDescent="0.25">
      <c r="A5817">
        <v>278</v>
      </c>
      <c r="B5817" s="110">
        <v>45929</v>
      </c>
      <c r="C5817" s="89">
        <v>1.4</v>
      </c>
      <c r="D5817" s="89">
        <v>12.2</v>
      </c>
      <c r="E5817" s="96">
        <v>1327</v>
      </c>
      <c r="F5817" s="89">
        <v>0</v>
      </c>
      <c r="G5817" s="89"/>
      <c r="H5817">
        <v>0.86</v>
      </c>
      <c r="I5817" t="s">
        <v>14</v>
      </c>
      <c r="J5817">
        <v>0.8</v>
      </c>
      <c r="K5817">
        <v>9</v>
      </c>
      <c r="L5817">
        <v>2025</v>
      </c>
      <c r="M5817" t="s">
        <v>368</v>
      </c>
      <c r="N5817" s="89" cm="1">
        <f t="array" ref="N5817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5817" s="89">
        <f>_34_KNMI_Stations[[#This Row],[graaddagen]]*_34_KNMI_Stations[[#This Row],[Gewogen factor]]</f>
        <v>4.6400000000000006</v>
      </c>
      <c r="P5817" s="89" cm="1">
        <f t="array" ref="P5817">IF(ISNUMBER(_34_KNMI_Stations[[#This Row],[Etmaal temperatuur °C]]),IF(_34_KNMI_Stations[[#This Row],[Etmaal temperatuur °C]]&gt;stookgrens[],_34_KNMI_Stations[[#This Row],[Etmaal temperatuur °C]]-stookgrens[],0),"")</f>
        <v>0</v>
      </c>
    </row>
    <row r="5818" spans="1:16" x14ac:dyDescent="0.25">
      <c r="A5818">
        <v>278</v>
      </c>
      <c r="B5818" s="110">
        <v>45930</v>
      </c>
      <c r="C5818" s="89">
        <v>0.7</v>
      </c>
      <c r="D5818" s="89">
        <v>10.9</v>
      </c>
      <c r="E5818" s="96">
        <v>854</v>
      </c>
      <c r="F5818" s="89">
        <v>0</v>
      </c>
      <c r="G5818" s="89"/>
      <c r="H5818">
        <v>0.93</v>
      </c>
      <c r="I5818" t="s">
        <v>14</v>
      </c>
      <c r="J5818">
        <v>0.8</v>
      </c>
      <c r="K5818">
        <v>9</v>
      </c>
      <c r="L5818">
        <v>2025</v>
      </c>
      <c r="M5818" t="s">
        <v>368</v>
      </c>
      <c r="N5818" s="89" cm="1">
        <f t="array" ref="N5818">IF(ISNUMBER(_34_KNMI_Stations[[#This Row],[Etmaal temperatuur °C]]),IF(_34_KNMI_Stations[[#This Row],[Etmaal temperatuur °C]]&lt;stookgrens[],stookgrens[]-_34_KNMI_Stations[[#This Row],[Etmaal temperatuur °C]],0),"")</f>
        <v>7.1</v>
      </c>
      <c r="O5818" s="89">
        <f>_34_KNMI_Stations[[#This Row],[graaddagen]]*_34_KNMI_Stations[[#This Row],[Gewogen factor]]</f>
        <v>5.68</v>
      </c>
      <c r="P5818" s="89" cm="1">
        <f t="array" ref="P5818">IF(ISNUMBER(_34_KNMI_Stations[[#This Row],[Etmaal temperatuur °C]]),IF(_34_KNMI_Stations[[#This Row],[Etmaal temperatuur °C]]&gt;stookgrens[],_34_KNMI_Stations[[#This Row],[Etmaal temperatuur °C]]-stookgrens[],0),"")</f>
        <v>0</v>
      </c>
    </row>
    <row r="5819" spans="1:16" x14ac:dyDescent="0.25">
      <c r="A5819">
        <v>278</v>
      </c>
      <c r="B5819" s="110">
        <v>45931</v>
      </c>
      <c r="C5819" s="89">
        <v>1.9</v>
      </c>
      <c r="D5819" s="89">
        <v>10.3</v>
      </c>
      <c r="E5819" s="96">
        <v>1314</v>
      </c>
      <c r="F5819" s="89">
        <v>0</v>
      </c>
      <c r="G5819" s="89"/>
      <c r="H5819">
        <v>0.76</v>
      </c>
      <c r="I5819" t="s">
        <v>14</v>
      </c>
      <c r="J5819">
        <v>1</v>
      </c>
      <c r="K5819">
        <v>10</v>
      </c>
      <c r="L5819">
        <v>2025</v>
      </c>
      <c r="M5819" t="s">
        <v>368</v>
      </c>
      <c r="N5819" s="89" cm="1">
        <f t="array" ref="N5819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5819" s="89">
        <f>_34_KNMI_Stations[[#This Row],[graaddagen]]*_34_KNMI_Stations[[#This Row],[Gewogen factor]]</f>
        <v>7.6999999999999993</v>
      </c>
      <c r="P5819" s="89" cm="1">
        <f t="array" ref="P5819">IF(ISNUMBER(_34_KNMI_Stations[[#This Row],[Etmaal temperatuur °C]]),IF(_34_KNMI_Stations[[#This Row],[Etmaal temperatuur °C]]&gt;stookgrens[],_34_KNMI_Stations[[#This Row],[Etmaal temperatuur °C]]-stookgrens[],0),"")</f>
        <v>0</v>
      </c>
    </row>
    <row r="5820" spans="1:16" x14ac:dyDescent="0.25">
      <c r="A5820">
        <v>278</v>
      </c>
      <c r="B5820" s="110">
        <v>45932</v>
      </c>
      <c r="C5820" s="89">
        <v>2.2999999999999998</v>
      </c>
      <c r="D5820" s="89">
        <v>10.5</v>
      </c>
      <c r="E5820" s="96">
        <v>1118</v>
      </c>
      <c r="F5820" s="89">
        <v>0</v>
      </c>
      <c r="G5820" s="89"/>
      <c r="H5820">
        <v>0.73</v>
      </c>
      <c r="I5820" t="s">
        <v>14</v>
      </c>
      <c r="J5820">
        <v>1</v>
      </c>
      <c r="K5820">
        <v>10</v>
      </c>
      <c r="L5820">
        <v>2025</v>
      </c>
      <c r="M5820" t="s">
        <v>368</v>
      </c>
      <c r="N5820" s="89" cm="1">
        <f t="array" ref="N5820">IF(ISNUMBER(_34_KNMI_Stations[[#This Row],[Etmaal temperatuur °C]]),IF(_34_KNMI_Stations[[#This Row],[Etmaal temperatuur °C]]&lt;stookgrens[],stookgrens[]-_34_KNMI_Stations[[#This Row],[Etmaal temperatuur °C]],0),"")</f>
        <v>7.5</v>
      </c>
      <c r="O5820" s="89">
        <f>_34_KNMI_Stations[[#This Row],[graaddagen]]*_34_KNMI_Stations[[#This Row],[Gewogen factor]]</f>
        <v>7.5</v>
      </c>
      <c r="P5820" s="89" cm="1">
        <f t="array" ref="P5820">IF(ISNUMBER(_34_KNMI_Stations[[#This Row],[Etmaal temperatuur °C]]),IF(_34_KNMI_Stations[[#This Row],[Etmaal temperatuur °C]]&gt;stookgrens[],_34_KNMI_Stations[[#This Row],[Etmaal temperatuur °C]]-stookgrens[],0),"")</f>
        <v>0</v>
      </c>
    </row>
    <row r="5821" spans="1:16" x14ac:dyDescent="0.25">
      <c r="A5821">
        <v>278</v>
      </c>
      <c r="B5821" s="110">
        <v>45933</v>
      </c>
      <c r="C5821" s="89">
        <v>3.5</v>
      </c>
      <c r="D5821" s="89">
        <v>11.4</v>
      </c>
      <c r="E5821" s="96">
        <v>391</v>
      </c>
      <c r="F5821" s="89">
        <v>7.8</v>
      </c>
      <c r="G5821" s="89"/>
      <c r="H5821">
        <v>0.73</v>
      </c>
      <c r="I5821" t="s">
        <v>14</v>
      </c>
      <c r="J5821">
        <v>1</v>
      </c>
      <c r="K5821">
        <v>10</v>
      </c>
      <c r="L5821">
        <v>2025</v>
      </c>
      <c r="M5821" t="s">
        <v>368</v>
      </c>
      <c r="N5821" s="89" cm="1">
        <f t="array" ref="N5821">IF(ISNUMBER(_34_KNMI_Stations[[#This Row],[Etmaal temperatuur °C]]),IF(_34_KNMI_Stations[[#This Row],[Etmaal temperatuur °C]]&lt;stookgrens[],stookgrens[]-_34_KNMI_Stations[[#This Row],[Etmaal temperatuur °C]],0),"")</f>
        <v>6.6</v>
      </c>
      <c r="O5821" s="89">
        <f>_34_KNMI_Stations[[#This Row],[graaddagen]]*_34_KNMI_Stations[[#This Row],[Gewogen factor]]</f>
        <v>6.6</v>
      </c>
      <c r="P5821" s="89" cm="1">
        <f t="array" ref="P5821">IF(ISNUMBER(_34_KNMI_Stations[[#This Row],[Etmaal temperatuur °C]]),IF(_34_KNMI_Stations[[#This Row],[Etmaal temperatuur °C]]&gt;stookgrens[],_34_KNMI_Stations[[#This Row],[Etmaal temperatuur °C]]-stookgrens[],0),"")</f>
        <v>0</v>
      </c>
    </row>
    <row r="5822" spans="1:16" x14ac:dyDescent="0.25">
      <c r="A5822">
        <v>278</v>
      </c>
      <c r="B5822" s="110">
        <v>45934</v>
      </c>
      <c r="C5822" s="89">
        <v>6</v>
      </c>
      <c r="D5822" s="89">
        <v>12</v>
      </c>
      <c r="E5822" s="96">
        <v>584</v>
      </c>
      <c r="F5822" s="89">
        <v>22.5</v>
      </c>
      <c r="G5822" s="89"/>
      <c r="H5822">
        <v>0.86</v>
      </c>
      <c r="I5822" t="s">
        <v>14</v>
      </c>
      <c r="J5822">
        <v>1</v>
      </c>
      <c r="K5822">
        <v>10</v>
      </c>
      <c r="L5822">
        <v>2025</v>
      </c>
      <c r="M5822" t="s">
        <v>368</v>
      </c>
      <c r="N5822" s="89" cm="1">
        <f t="array" ref="N5822">IF(ISNUMBER(_34_KNMI_Stations[[#This Row],[Etmaal temperatuur °C]]),IF(_34_KNMI_Stations[[#This Row],[Etmaal temperatuur °C]]&lt;stookgrens[],stookgrens[]-_34_KNMI_Stations[[#This Row],[Etmaal temperatuur °C]],0),"")</f>
        <v>6</v>
      </c>
      <c r="O5822" s="89">
        <f>_34_KNMI_Stations[[#This Row],[graaddagen]]*_34_KNMI_Stations[[#This Row],[Gewogen factor]]</f>
        <v>6</v>
      </c>
      <c r="P5822" s="89" cm="1">
        <f t="array" ref="P5822">IF(ISNUMBER(_34_KNMI_Stations[[#This Row],[Etmaal temperatuur °C]]),IF(_34_KNMI_Stations[[#This Row],[Etmaal temperatuur °C]]&gt;stookgrens[],_34_KNMI_Stations[[#This Row],[Etmaal temperatuur °C]]-stookgrens[],0),"")</f>
        <v>0</v>
      </c>
    </row>
    <row r="5823" spans="1:16" x14ac:dyDescent="0.25">
      <c r="A5823">
        <v>278</v>
      </c>
      <c r="B5823" s="110">
        <v>45935</v>
      </c>
      <c r="C5823" s="89">
        <v>5</v>
      </c>
      <c r="D5823" s="89">
        <v>11.5</v>
      </c>
      <c r="E5823" s="96">
        <v>608</v>
      </c>
      <c r="F5823" s="89">
        <v>1</v>
      </c>
      <c r="G5823" s="89"/>
      <c r="H5823">
        <v>0.81</v>
      </c>
      <c r="I5823" t="s">
        <v>14</v>
      </c>
      <c r="J5823">
        <v>1</v>
      </c>
      <c r="K5823">
        <v>10</v>
      </c>
      <c r="L5823">
        <v>2025</v>
      </c>
      <c r="M5823" t="s">
        <v>368</v>
      </c>
      <c r="N5823" s="89" cm="1">
        <f t="array" ref="N5823">IF(ISNUMBER(_34_KNMI_Stations[[#This Row],[Etmaal temperatuur °C]]),IF(_34_KNMI_Stations[[#This Row],[Etmaal temperatuur °C]]&lt;stookgrens[],stookgrens[]-_34_KNMI_Stations[[#This Row],[Etmaal temperatuur °C]],0),"")</f>
        <v>6.5</v>
      </c>
      <c r="O5823" s="89">
        <f>_34_KNMI_Stations[[#This Row],[graaddagen]]*_34_KNMI_Stations[[#This Row],[Gewogen factor]]</f>
        <v>6.5</v>
      </c>
      <c r="P5823" s="89" cm="1">
        <f t="array" ref="P5823">IF(ISNUMBER(_34_KNMI_Stations[[#This Row],[Etmaal temperatuur °C]]),IF(_34_KNMI_Stations[[#This Row],[Etmaal temperatuur °C]]&gt;stookgrens[],_34_KNMI_Stations[[#This Row],[Etmaal temperatuur °C]]-stookgrens[],0),"")</f>
        <v>0</v>
      </c>
    </row>
    <row r="5824" spans="1:16" x14ac:dyDescent="0.25">
      <c r="A5824">
        <v>278</v>
      </c>
      <c r="B5824" s="110">
        <v>45936</v>
      </c>
      <c r="C5824" s="89">
        <v>3.1</v>
      </c>
      <c r="D5824" s="89">
        <v>12.9</v>
      </c>
      <c r="E5824" s="96">
        <v>271</v>
      </c>
      <c r="F5824" s="89">
        <v>0.6</v>
      </c>
      <c r="G5824" s="89"/>
      <c r="H5824">
        <v>0.91</v>
      </c>
      <c r="I5824" t="s">
        <v>14</v>
      </c>
      <c r="J5824">
        <v>1</v>
      </c>
      <c r="K5824">
        <v>10</v>
      </c>
      <c r="L5824">
        <v>2025</v>
      </c>
      <c r="M5824" t="s">
        <v>369</v>
      </c>
      <c r="N5824" s="89" cm="1">
        <f t="array" ref="N5824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5824" s="89">
        <f>_34_KNMI_Stations[[#This Row],[graaddagen]]*_34_KNMI_Stations[[#This Row],[Gewogen factor]]</f>
        <v>5.0999999999999996</v>
      </c>
      <c r="P5824" s="89" cm="1">
        <f t="array" ref="P5824">IF(ISNUMBER(_34_KNMI_Stations[[#This Row],[Etmaal temperatuur °C]]),IF(_34_KNMI_Stations[[#This Row],[Etmaal temperatuur °C]]&gt;stookgrens[],_34_KNMI_Stations[[#This Row],[Etmaal temperatuur °C]]-stookgrens[],0),"")</f>
        <v>0</v>
      </c>
    </row>
    <row r="5825" spans="1:16" x14ac:dyDescent="0.25">
      <c r="A5825">
        <v>278</v>
      </c>
      <c r="B5825" s="110">
        <v>45937</v>
      </c>
      <c r="C5825" s="89">
        <v>2.5</v>
      </c>
      <c r="D5825" s="89">
        <v>15</v>
      </c>
      <c r="E5825" s="96">
        <v>579</v>
      </c>
      <c r="F5825" s="89">
        <v>0.6</v>
      </c>
      <c r="G5825" s="89"/>
      <c r="H5825">
        <v>0.91</v>
      </c>
      <c r="I5825" t="s">
        <v>14</v>
      </c>
      <c r="J5825">
        <v>1</v>
      </c>
      <c r="K5825">
        <v>10</v>
      </c>
      <c r="L5825">
        <v>2025</v>
      </c>
      <c r="M5825" t="s">
        <v>369</v>
      </c>
      <c r="N5825" s="89" cm="1">
        <f t="array" ref="N5825">IF(ISNUMBER(_34_KNMI_Stations[[#This Row],[Etmaal temperatuur °C]]),IF(_34_KNMI_Stations[[#This Row],[Etmaal temperatuur °C]]&lt;stookgrens[],stookgrens[]-_34_KNMI_Stations[[#This Row],[Etmaal temperatuur °C]],0),"")</f>
        <v>3</v>
      </c>
      <c r="O5825" s="89">
        <f>_34_KNMI_Stations[[#This Row],[graaddagen]]*_34_KNMI_Stations[[#This Row],[Gewogen factor]]</f>
        <v>3</v>
      </c>
      <c r="P5825" s="89" cm="1">
        <f t="array" ref="P5825">IF(ISNUMBER(_34_KNMI_Stations[[#This Row],[Etmaal temperatuur °C]]),IF(_34_KNMI_Stations[[#This Row],[Etmaal temperatuur °C]]&gt;stookgrens[],_34_KNMI_Stations[[#This Row],[Etmaal temperatuur °C]]-stookgrens[],0),"")</f>
        <v>0</v>
      </c>
    </row>
    <row r="5826" spans="1:16" x14ac:dyDescent="0.25">
      <c r="A5826">
        <v>278</v>
      </c>
      <c r="B5826" s="110">
        <v>45938</v>
      </c>
      <c r="C5826" s="89">
        <v>2.1</v>
      </c>
      <c r="D5826" s="89">
        <v>14</v>
      </c>
      <c r="E5826" s="96">
        <v>482</v>
      </c>
      <c r="F5826" s="89">
        <v>1</v>
      </c>
      <c r="G5826" s="89"/>
      <c r="H5826">
        <v>0.92</v>
      </c>
      <c r="I5826" t="s">
        <v>14</v>
      </c>
      <c r="J5826">
        <v>1</v>
      </c>
      <c r="K5826">
        <v>10</v>
      </c>
      <c r="L5826">
        <v>2025</v>
      </c>
      <c r="M5826" t="s">
        <v>369</v>
      </c>
      <c r="N5826" s="89" cm="1">
        <f t="array" ref="N5826">IF(ISNUMBER(_34_KNMI_Stations[[#This Row],[Etmaal temperatuur °C]]),IF(_34_KNMI_Stations[[#This Row],[Etmaal temperatuur °C]]&lt;stookgrens[],stookgrens[]-_34_KNMI_Stations[[#This Row],[Etmaal temperatuur °C]],0),"")</f>
        <v>4</v>
      </c>
      <c r="O5826" s="89">
        <f>_34_KNMI_Stations[[#This Row],[graaddagen]]*_34_KNMI_Stations[[#This Row],[Gewogen factor]]</f>
        <v>4</v>
      </c>
      <c r="P5826" s="89" cm="1">
        <f t="array" ref="P5826">IF(ISNUMBER(_34_KNMI_Stations[[#This Row],[Etmaal temperatuur °C]]),IF(_34_KNMI_Stations[[#This Row],[Etmaal temperatuur °C]]&gt;stookgrens[],_34_KNMI_Stations[[#This Row],[Etmaal temperatuur °C]]-stookgrens[],0),"")</f>
        <v>0</v>
      </c>
    </row>
    <row r="5827" spans="1:16" x14ac:dyDescent="0.25">
      <c r="A5827">
        <v>278</v>
      </c>
      <c r="B5827" s="110">
        <v>45939</v>
      </c>
      <c r="C5827" s="89">
        <v>2.1</v>
      </c>
      <c r="D5827" s="89">
        <v>12.7</v>
      </c>
      <c r="E5827" s="96">
        <v>786</v>
      </c>
      <c r="F5827" s="89">
        <v>0</v>
      </c>
      <c r="G5827" s="89"/>
      <c r="H5827">
        <v>0.85</v>
      </c>
      <c r="I5827" t="s">
        <v>14</v>
      </c>
      <c r="J5827">
        <v>1</v>
      </c>
      <c r="K5827">
        <v>10</v>
      </c>
      <c r="L5827">
        <v>2025</v>
      </c>
      <c r="M5827" t="s">
        <v>369</v>
      </c>
      <c r="N5827" s="89" cm="1">
        <f t="array" ref="N5827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5827" s="89">
        <f>_34_KNMI_Stations[[#This Row],[graaddagen]]*_34_KNMI_Stations[[#This Row],[Gewogen factor]]</f>
        <v>5.3000000000000007</v>
      </c>
      <c r="P5827" s="89" cm="1">
        <f t="array" ref="P5827">IF(ISNUMBER(_34_KNMI_Stations[[#This Row],[Etmaal temperatuur °C]]),IF(_34_KNMI_Stations[[#This Row],[Etmaal temperatuur °C]]&gt;stookgrens[],_34_KNMI_Stations[[#This Row],[Etmaal temperatuur °C]]-stookgrens[],0),"")</f>
        <v>0</v>
      </c>
    </row>
    <row r="5828" spans="1:16" x14ac:dyDescent="0.25">
      <c r="A5828">
        <v>278</v>
      </c>
      <c r="B5828" s="110">
        <v>45940</v>
      </c>
      <c r="C5828" s="89">
        <v>2.2000000000000002</v>
      </c>
      <c r="D5828" s="89">
        <v>14.1</v>
      </c>
      <c r="E5828" s="96">
        <v>554</v>
      </c>
      <c r="F5828" s="89">
        <v>0</v>
      </c>
      <c r="G5828" s="89"/>
      <c r="H5828">
        <v>0.89</v>
      </c>
      <c r="I5828" t="s">
        <v>14</v>
      </c>
      <c r="J5828">
        <v>1</v>
      </c>
      <c r="K5828">
        <v>10</v>
      </c>
      <c r="L5828">
        <v>2025</v>
      </c>
      <c r="M5828" t="s">
        <v>369</v>
      </c>
      <c r="N5828" s="89" cm="1">
        <f t="array" ref="N5828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5828" s="89">
        <f>_34_KNMI_Stations[[#This Row],[graaddagen]]*_34_KNMI_Stations[[#This Row],[Gewogen factor]]</f>
        <v>3.9000000000000004</v>
      </c>
      <c r="P5828" s="89" cm="1">
        <f t="array" ref="P5828">IF(ISNUMBER(_34_KNMI_Stations[[#This Row],[Etmaal temperatuur °C]]),IF(_34_KNMI_Stations[[#This Row],[Etmaal temperatuur °C]]&gt;stookgrens[],_34_KNMI_Stations[[#This Row],[Etmaal temperatuur °C]]-stookgrens[],0),"")</f>
        <v>0</v>
      </c>
    </row>
    <row r="5829" spans="1:16" x14ac:dyDescent="0.25">
      <c r="A5829">
        <v>278</v>
      </c>
      <c r="B5829" s="110">
        <v>45941</v>
      </c>
      <c r="C5829" s="89">
        <v>1.5</v>
      </c>
      <c r="D5829" s="89">
        <v>14</v>
      </c>
      <c r="E5829" s="96">
        <v>294</v>
      </c>
      <c r="F5829" s="89">
        <v>0</v>
      </c>
      <c r="G5829" s="89"/>
      <c r="H5829">
        <v>0.87</v>
      </c>
      <c r="I5829" t="s">
        <v>14</v>
      </c>
      <c r="J5829">
        <v>1</v>
      </c>
      <c r="K5829">
        <v>10</v>
      </c>
      <c r="L5829">
        <v>2025</v>
      </c>
      <c r="M5829" t="s">
        <v>369</v>
      </c>
      <c r="N5829" s="89" cm="1">
        <f t="array" ref="N5829">IF(ISNUMBER(_34_KNMI_Stations[[#This Row],[Etmaal temperatuur °C]]),IF(_34_KNMI_Stations[[#This Row],[Etmaal temperatuur °C]]&lt;stookgrens[],stookgrens[]-_34_KNMI_Stations[[#This Row],[Etmaal temperatuur °C]],0),"")</f>
        <v>4</v>
      </c>
      <c r="O5829" s="89">
        <f>_34_KNMI_Stations[[#This Row],[graaddagen]]*_34_KNMI_Stations[[#This Row],[Gewogen factor]]</f>
        <v>4</v>
      </c>
      <c r="P5829" s="89" cm="1">
        <f t="array" ref="P5829">IF(ISNUMBER(_34_KNMI_Stations[[#This Row],[Etmaal temperatuur °C]]),IF(_34_KNMI_Stations[[#This Row],[Etmaal temperatuur °C]]&gt;stookgrens[],_34_KNMI_Stations[[#This Row],[Etmaal temperatuur °C]]-stookgrens[],0),"")</f>
        <v>0</v>
      </c>
    </row>
    <row r="5830" spans="1:16" x14ac:dyDescent="0.25">
      <c r="A5830">
        <v>278</v>
      </c>
      <c r="B5830" s="110">
        <v>45942</v>
      </c>
      <c r="C5830" s="89">
        <v>1.5</v>
      </c>
      <c r="D5830" s="89">
        <v>13.7</v>
      </c>
      <c r="E5830" s="96">
        <v>411</v>
      </c>
      <c r="F5830" s="89">
        <v>0.3</v>
      </c>
      <c r="G5830" s="89"/>
      <c r="H5830">
        <v>0.91</v>
      </c>
      <c r="I5830" t="s">
        <v>14</v>
      </c>
      <c r="J5830">
        <v>1</v>
      </c>
      <c r="K5830">
        <v>10</v>
      </c>
      <c r="L5830">
        <v>2025</v>
      </c>
      <c r="M5830" t="s">
        <v>369</v>
      </c>
      <c r="N5830" s="89" cm="1">
        <f t="array" ref="N5830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5830" s="89">
        <f>_34_KNMI_Stations[[#This Row],[graaddagen]]*_34_KNMI_Stations[[#This Row],[Gewogen factor]]</f>
        <v>4.3000000000000007</v>
      </c>
      <c r="P5830" s="89" cm="1">
        <f t="array" ref="P5830">IF(ISNUMBER(_34_KNMI_Stations[[#This Row],[Etmaal temperatuur °C]]),IF(_34_KNMI_Stations[[#This Row],[Etmaal temperatuur °C]]&gt;stookgrens[],_34_KNMI_Stations[[#This Row],[Etmaal temperatuur °C]]-stookgrens[],0),"")</f>
        <v>0</v>
      </c>
    </row>
    <row r="5831" spans="1:16" x14ac:dyDescent="0.25">
      <c r="A5831">
        <v>278</v>
      </c>
      <c r="B5831" s="110">
        <v>45943</v>
      </c>
      <c r="C5831" s="89">
        <v>1</v>
      </c>
      <c r="D5831" s="89">
        <v>12.6</v>
      </c>
      <c r="E5831" s="96">
        <v>508</v>
      </c>
      <c r="F5831" s="89">
        <v>0.3</v>
      </c>
      <c r="G5831" s="89"/>
      <c r="H5831">
        <v>0.92</v>
      </c>
      <c r="I5831" t="s">
        <v>14</v>
      </c>
      <c r="J5831">
        <v>1</v>
      </c>
      <c r="K5831">
        <v>10</v>
      </c>
      <c r="L5831">
        <v>2025</v>
      </c>
      <c r="M5831" t="s">
        <v>370</v>
      </c>
      <c r="N5831" s="89" cm="1">
        <f t="array" ref="N5831">IF(ISNUMBER(_34_KNMI_Stations[[#This Row],[Etmaal temperatuur °C]]),IF(_34_KNMI_Stations[[#This Row],[Etmaal temperatuur °C]]&lt;stookgrens[],stookgrens[]-_34_KNMI_Stations[[#This Row],[Etmaal temperatuur °C]],0),"")</f>
        <v>5.4</v>
      </c>
      <c r="O5831" s="89">
        <f>_34_KNMI_Stations[[#This Row],[graaddagen]]*_34_KNMI_Stations[[#This Row],[Gewogen factor]]</f>
        <v>5.4</v>
      </c>
      <c r="P5831" s="89" cm="1">
        <f t="array" ref="P5831">IF(ISNUMBER(_34_KNMI_Stations[[#This Row],[Etmaal temperatuur °C]]),IF(_34_KNMI_Stations[[#This Row],[Etmaal temperatuur °C]]&gt;stookgrens[],_34_KNMI_Stations[[#This Row],[Etmaal temperatuur °C]]-stookgrens[],0),"")</f>
        <v>0</v>
      </c>
    </row>
    <row r="5832" spans="1:16" x14ac:dyDescent="0.25">
      <c r="A5832">
        <v>278</v>
      </c>
      <c r="B5832" s="110">
        <v>45944</v>
      </c>
      <c r="C5832" s="89">
        <v>1.5</v>
      </c>
      <c r="D5832" s="89">
        <v>13</v>
      </c>
      <c r="E5832" s="96">
        <v>458</v>
      </c>
      <c r="F5832" s="89">
        <v>0.1</v>
      </c>
      <c r="G5832" s="89"/>
      <c r="H5832">
        <v>0.92</v>
      </c>
      <c r="I5832" t="s">
        <v>14</v>
      </c>
      <c r="J5832">
        <v>1</v>
      </c>
      <c r="K5832">
        <v>10</v>
      </c>
      <c r="L5832">
        <v>2025</v>
      </c>
      <c r="M5832" t="s">
        <v>370</v>
      </c>
      <c r="N5832" s="89" cm="1">
        <f t="array" ref="N5832">IF(ISNUMBER(_34_KNMI_Stations[[#This Row],[Etmaal temperatuur °C]]),IF(_34_KNMI_Stations[[#This Row],[Etmaal temperatuur °C]]&lt;stookgrens[],stookgrens[]-_34_KNMI_Stations[[#This Row],[Etmaal temperatuur °C]],0),"")</f>
        <v>5</v>
      </c>
      <c r="O5832" s="89">
        <f>_34_KNMI_Stations[[#This Row],[graaddagen]]*_34_KNMI_Stations[[#This Row],[Gewogen factor]]</f>
        <v>5</v>
      </c>
      <c r="P5832" s="89" cm="1">
        <f t="array" ref="P5832">IF(ISNUMBER(_34_KNMI_Stations[[#This Row],[Etmaal temperatuur °C]]),IF(_34_KNMI_Stations[[#This Row],[Etmaal temperatuur °C]]&gt;stookgrens[],_34_KNMI_Stations[[#This Row],[Etmaal temperatuur °C]]-stookgrens[],0),"")</f>
        <v>0</v>
      </c>
    </row>
    <row r="5833" spans="1:16" x14ac:dyDescent="0.25">
      <c r="A5833">
        <v>278</v>
      </c>
      <c r="B5833" s="110">
        <v>45945</v>
      </c>
      <c r="C5833" s="89">
        <v>1.2</v>
      </c>
      <c r="D5833" s="89">
        <v>11.9</v>
      </c>
      <c r="E5833" s="96">
        <v>268</v>
      </c>
      <c r="F5833" s="89">
        <v>0.2</v>
      </c>
      <c r="G5833" s="89"/>
      <c r="H5833">
        <v>0.95</v>
      </c>
      <c r="I5833" t="s">
        <v>14</v>
      </c>
      <c r="J5833">
        <v>1</v>
      </c>
      <c r="K5833">
        <v>10</v>
      </c>
      <c r="L5833">
        <v>2025</v>
      </c>
      <c r="M5833" t="s">
        <v>370</v>
      </c>
      <c r="N5833" s="89" cm="1">
        <f t="array" ref="N5833">IF(ISNUMBER(_34_KNMI_Stations[[#This Row],[Etmaal temperatuur °C]]),IF(_34_KNMI_Stations[[#This Row],[Etmaal temperatuur °C]]&lt;stookgrens[],stookgrens[]-_34_KNMI_Stations[[#This Row],[Etmaal temperatuur °C]],0),"")</f>
        <v>6.1</v>
      </c>
      <c r="O5833" s="89">
        <f>_34_KNMI_Stations[[#This Row],[graaddagen]]*_34_KNMI_Stations[[#This Row],[Gewogen factor]]</f>
        <v>6.1</v>
      </c>
      <c r="P5833" s="89" cm="1">
        <f t="array" ref="P5833">IF(ISNUMBER(_34_KNMI_Stations[[#This Row],[Etmaal temperatuur °C]]),IF(_34_KNMI_Stations[[#This Row],[Etmaal temperatuur °C]]&gt;stookgrens[],_34_KNMI_Stations[[#This Row],[Etmaal temperatuur °C]]-stookgrens[],0),"")</f>
        <v>0</v>
      </c>
    </row>
    <row r="5834" spans="1:16" x14ac:dyDescent="0.25">
      <c r="A5834">
        <v>278</v>
      </c>
      <c r="B5834" s="110">
        <v>45946</v>
      </c>
      <c r="C5834" s="89">
        <v>1.8</v>
      </c>
      <c r="D5834" s="89">
        <v>12.6</v>
      </c>
      <c r="E5834" s="96">
        <v>667</v>
      </c>
      <c r="F5834" s="89">
        <v>1</v>
      </c>
      <c r="G5834" s="89"/>
      <c r="H5834">
        <v>0.89</v>
      </c>
      <c r="I5834" t="s">
        <v>14</v>
      </c>
      <c r="J5834">
        <v>1</v>
      </c>
      <c r="K5834">
        <v>10</v>
      </c>
      <c r="L5834">
        <v>2025</v>
      </c>
      <c r="M5834" t="s">
        <v>370</v>
      </c>
      <c r="N5834" s="89" cm="1">
        <f t="array" ref="N5834">IF(ISNUMBER(_34_KNMI_Stations[[#This Row],[Etmaal temperatuur °C]]),IF(_34_KNMI_Stations[[#This Row],[Etmaal temperatuur °C]]&lt;stookgrens[],stookgrens[]-_34_KNMI_Stations[[#This Row],[Etmaal temperatuur °C]],0),"")</f>
        <v>5.4</v>
      </c>
      <c r="O5834" s="89">
        <f>_34_KNMI_Stations[[#This Row],[graaddagen]]*_34_KNMI_Stations[[#This Row],[Gewogen factor]]</f>
        <v>5.4</v>
      </c>
      <c r="P5834" s="89" cm="1">
        <f t="array" ref="P5834">IF(ISNUMBER(_34_KNMI_Stations[[#This Row],[Etmaal temperatuur °C]]),IF(_34_KNMI_Stations[[#This Row],[Etmaal temperatuur °C]]&gt;stookgrens[],_34_KNMI_Stations[[#This Row],[Etmaal temperatuur °C]]-stookgrens[],0),"")</f>
        <v>0</v>
      </c>
    </row>
    <row r="5835" spans="1:16" x14ac:dyDescent="0.25">
      <c r="A5835">
        <v>278</v>
      </c>
      <c r="B5835" s="110">
        <v>45947</v>
      </c>
      <c r="C5835" s="89">
        <v>1.8</v>
      </c>
      <c r="D5835" s="89">
        <v>11.2</v>
      </c>
      <c r="E5835" s="96">
        <v>546</v>
      </c>
      <c r="F5835" s="89">
        <v>0.1</v>
      </c>
      <c r="G5835" s="89"/>
      <c r="H5835">
        <v>0.89</v>
      </c>
      <c r="I5835" t="s">
        <v>14</v>
      </c>
      <c r="J5835">
        <v>1</v>
      </c>
      <c r="K5835">
        <v>10</v>
      </c>
      <c r="L5835">
        <v>2025</v>
      </c>
      <c r="M5835" t="s">
        <v>370</v>
      </c>
      <c r="N5835" s="89" cm="1">
        <f t="array" ref="N5835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5835" s="89">
        <f>_34_KNMI_Stations[[#This Row],[graaddagen]]*_34_KNMI_Stations[[#This Row],[Gewogen factor]]</f>
        <v>6.8000000000000007</v>
      </c>
      <c r="P5835" s="89" cm="1">
        <f t="array" ref="P5835">IF(ISNUMBER(_34_KNMI_Stations[[#This Row],[Etmaal temperatuur °C]]),IF(_34_KNMI_Stations[[#This Row],[Etmaal temperatuur °C]]&gt;stookgrens[],_34_KNMI_Stations[[#This Row],[Etmaal temperatuur °C]]-stookgrens[],0),"")</f>
        <v>0</v>
      </c>
    </row>
    <row r="5836" spans="1:16" x14ac:dyDescent="0.25">
      <c r="A5836">
        <v>278</v>
      </c>
      <c r="B5836" s="110">
        <v>45948</v>
      </c>
      <c r="C5836" s="89">
        <v>2</v>
      </c>
      <c r="D5836" s="89">
        <v>8.9</v>
      </c>
      <c r="E5836" s="96">
        <v>989</v>
      </c>
      <c r="F5836" s="89">
        <v>0</v>
      </c>
      <c r="G5836" s="89"/>
      <c r="H5836">
        <v>0.78</v>
      </c>
      <c r="I5836" t="s">
        <v>14</v>
      </c>
      <c r="J5836">
        <v>1</v>
      </c>
      <c r="K5836">
        <v>10</v>
      </c>
      <c r="L5836">
        <v>2025</v>
      </c>
      <c r="M5836" t="s">
        <v>370</v>
      </c>
      <c r="N5836" s="89" cm="1">
        <f t="array" ref="N5836">IF(ISNUMBER(_34_KNMI_Stations[[#This Row],[Etmaal temperatuur °C]]),IF(_34_KNMI_Stations[[#This Row],[Etmaal temperatuur °C]]&lt;stookgrens[],stookgrens[]-_34_KNMI_Stations[[#This Row],[Etmaal temperatuur °C]],0),"")</f>
        <v>9.1</v>
      </c>
      <c r="O5836" s="89">
        <f>_34_KNMI_Stations[[#This Row],[graaddagen]]*_34_KNMI_Stations[[#This Row],[Gewogen factor]]</f>
        <v>9.1</v>
      </c>
      <c r="P5836" s="89" cm="1">
        <f t="array" ref="P5836">IF(ISNUMBER(_34_KNMI_Stations[[#This Row],[Etmaal temperatuur °C]]),IF(_34_KNMI_Stations[[#This Row],[Etmaal temperatuur °C]]&gt;stookgrens[],_34_KNMI_Stations[[#This Row],[Etmaal temperatuur °C]]-stookgrens[],0),"")</f>
        <v>0</v>
      </c>
    </row>
    <row r="5837" spans="1:16" x14ac:dyDescent="0.25">
      <c r="A5837">
        <v>278</v>
      </c>
      <c r="B5837" s="110">
        <v>45949</v>
      </c>
      <c r="C5837" s="89">
        <v>2.7</v>
      </c>
      <c r="D5837" s="89">
        <v>9.4</v>
      </c>
      <c r="E5837" s="96">
        <v>714</v>
      </c>
      <c r="F5837" s="89">
        <v>0.8</v>
      </c>
      <c r="G5837" s="89"/>
      <c r="H5837">
        <v>0.79</v>
      </c>
      <c r="I5837" t="s">
        <v>14</v>
      </c>
      <c r="J5837">
        <v>1</v>
      </c>
      <c r="K5837">
        <v>10</v>
      </c>
      <c r="L5837">
        <v>2025</v>
      </c>
      <c r="M5837" t="s">
        <v>370</v>
      </c>
      <c r="N5837" s="89" cm="1">
        <f t="array" ref="N5837">IF(ISNUMBER(_34_KNMI_Stations[[#This Row],[Etmaal temperatuur °C]]),IF(_34_KNMI_Stations[[#This Row],[Etmaal temperatuur °C]]&lt;stookgrens[],stookgrens[]-_34_KNMI_Stations[[#This Row],[Etmaal temperatuur °C]],0),"")</f>
        <v>8.6</v>
      </c>
      <c r="O5837" s="89">
        <f>_34_KNMI_Stations[[#This Row],[graaddagen]]*_34_KNMI_Stations[[#This Row],[Gewogen factor]]</f>
        <v>8.6</v>
      </c>
      <c r="P5837" s="89" cm="1">
        <f t="array" ref="P5837">IF(ISNUMBER(_34_KNMI_Stations[[#This Row],[Etmaal temperatuur °C]]),IF(_34_KNMI_Stations[[#This Row],[Etmaal temperatuur °C]]&gt;stookgrens[],_34_KNMI_Stations[[#This Row],[Etmaal temperatuur °C]]-stookgrens[],0),"")</f>
        <v>0</v>
      </c>
    </row>
    <row r="5838" spans="1:16" x14ac:dyDescent="0.25">
      <c r="A5838">
        <v>278</v>
      </c>
      <c r="B5838" s="110">
        <v>45950</v>
      </c>
      <c r="C5838" s="89">
        <v>2.9</v>
      </c>
      <c r="D5838" s="89">
        <v>14.2</v>
      </c>
      <c r="E5838" s="96">
        <v>454</v>
      </c>
      <c r="F5838" s="89">
        <v>3.5</v>
      </c>
      <c r="G5838" s="89"/>
      <c r="H5838">
        <v>0.88</v>
      </c>
      <c r="I5838" t="s">
        <v>14</v>
      </c>
      <c r="J5838">
        <v>1</v>
      </c>
      <c r="K5838">
        <v>10</v>
      </c>
      <c r="L5838">
        <v>2025</v>
      </c>
      <c r="M5838" t="s">
        <v>371</v>
      </c>
      <c r="N5838" s="89" cm="1">
        <f t="array" ref="N5838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5838" s="89">
        <f>_34_KNMI_Stations[[#This Row],[graaddagen]]*_34_KNMI_Stations[[#This Row],[Gewogen factor]]</f>
        <v>3.8000000000000007</v>
      </c>
      <c r="P5838" s="89" cm="1">
        <f t="array" ref="P5838">IF(ISNUMBER(_34_KNMI_Stations[[#This Row],[Etmaal temperatuur °C]]),IF(_34_KNMI_Stations[[#This Row],[Etmaal temperatuur °C]]&gt;stookgrens[],_34_KNMI_Stations[[#This Row],[Etmaal temperatuur °C]]-stookgrens[],0),"")</f>
        <v>0</v>
      </c>
    </row>
    <row r="5839" spans="1:16" x14ac:dyDescent="0.25">
      <c r="A5839">
        <v>278</v>
      </c>
      <c r="B5839" s="110">
        <v>45951</v>
      </c>
      <c r="C5839" s="89">
        <v>3.9</v>
      </c>
      <c r="D5839" s="89">
        <v>13.2</v>
      </c>
      <c r="E5839" s="96">
        <v>305</v>
      </c>
      <c r="F5839" s="89">
        <v>9</v>
      </c>
      <c r="G5839" s="89"/>
      <c r="H5839">
        <v>0.9</v>
      </c>
      <c r="I5839" t="s">
        <v>14</v>
      </c>
      <c r="J5839">
        <v>1</v>
      </c>
      <c r="K5839">
        <v>10</v>
      </c>
      <c r="L5839">
        <v>2025</v>
      </c>
      <c r="M5839" t="s">
        <v>371</v>
      </c>
      <c r="N5839" s="89" cm="1">
        <f t="array" ref="N5839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5839" s="89">
        <f>_34_KNMI_Stations[[#This Row],[graaddagen]]*_34_KNMI_Stations[[#This Row],[Gewogen factor]]</f>
        <v>4.8000000000000007</v>
      </c>
      <c r="P5839" s="89" cm="1">
        <f t="array" ref="P5839">IF(ISNUMBER(_34_KNMI_Stations[[#This Row],[Etmaal temperatuur °C]]),IF(_34_KNMI_Stations[[#This Row],[Etmaal temperatuur °C]]&gt;stookgrens[],_34_KNMI_Stations[[#This Row],[Etmaal temperatuur °C]]-stookgrens[],0),"")</f>
        <v>0</v>
      </c>
    </row>
    <row r="5840" spans="1:16" x14ac:dyDescent="0.25">
      <c r="A5840">
        <v>278</v>
      </c>
      <c r="B5840" s="110">
        <v>45952</v>
      </c>
      <c r="C5840" s="89">
        <v>2.5</v>
      </c>
      <c r="D5840" s="89">
        <v>12.4</v>
      </c>
      <c r="E5840" s="96">
        <v>597</v>
      </c>
      <c r="F5840" s="89">
        <v>0</v>
      </c>
      <c r="G5840" s="89"/>
      <c r="H5840">
        <v>0.88</v>
      </c>
      <c r="I5840" t="s">
        <v>14</v>
      </c>
      <c r="J5840">
        <v>1</v>
      </c>
      <c r="K5840">
        <v>10</v>
      </c>
      <c r="L5840">
        <v>2025</v>
      </c>
      <c r="M5840" t="s">
        <v>371</v>
      </c>
      <c r="N5840" s="89" cm="1">
        <f t="array" ref="N5840">IF(ISNUMBER(_34_KNMI_Stations[[#This Row],[Etmaal temperatuur °C]]),IF(_34_KNMI_Stations[[#This Row],[Etmaal temperatuur °C]]&lt;stookgrens[],stookgrens[]-_34_KNMI_Stations[[#This Row],[Etmaal temperatuur °C]],0),"")</f>
        <v>5.6</v>
      </c>
      <c r="O5840" s="89">
        <f>_34_KNMI_Stations[[#This Row],[graaddagen]]*_34_KNMI_Stations[[#This Row],[Gewogen factor]]</f>
        <v>5.6</v>
      </c>
      <c r="P5840" s="89" cm="1">
        <f t="array" ref="P5840">IF(ISNUMBER(_34_KNMI_Stations[[#This Row],[Etmaal temperatuur °C]]),IF(_34_KNMI_Stations[[#This Row],[Etmaal temperatuur °C]]&gt;stookgrens[],_34_KNMI_Stations[[#This Row],[Etmaal temperatuur °C]]-stookgrens[],0),"")</f>
        <v>0</v>
      </c>
    </row>
    <row r="5841" spans="1:16" x14ac:dyDescent="0.25">
      <c r="A5841">
        <v>278</v>
      </c>
      <c r="B5841" s="110">
        <v>45953</v>
      </c>
      <c r="C5841" s="89">
        <v>5.6</v>
      </c>
      <c r="D5841" s="89">
        <v>11.8</v>
      </c>
      <c r="E5841" s="96">
        <v>402</v>
      </c>
      <c r="F5841" s="89">
        <v>18.8</v>
      </c>
      <c r="G5841" s="89"/>
      <c r="H5841">
        <v>0.88</v>
      </c>
      <c r="I5841" t="s">
        <v>14</v>
      </c>
      <c r="J5841">
        <v>1</v>
      </c>
      <c r="K5841">
        <v>10</v>
      </c>
      <c r="L5841">
        <v>2025</v>
      </c>
      <c r="M5841" t="s">
        <v>371</v>
      </c>
      <c r="N5841" s="89" cm="1">
        <f t="array" ref="N5841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5841" s="89">
        <f>_34_KNMI_Stations[[#This Row],[graaddagen]]*_34_KNMI_Stations[[#This Row],[Gewogen factor]]</f>
        <v>6.1999999999999993</v>
      </c>
      <c r="P5841" s="89" cm="1">
        <f t="array" ref="P5841">IF(ISNUMBER(_34_KNMI_Stations[[#This Row],[Etmaal temperatuur °C]]),IF(_34_KNMI_Stations[[#This Row],[Etmaal temperatuur °C]]&gt;stookgrens[],_34_KNMI_Stations[[#This Row],[Etmaal temperatuur °C]]-stookgrens[],0),"")</f>
        <v>0</v>
      </c>
    </row>
    <row r="5842" spans="1:16" x14ac:dyDescent="0.25">
      <c r="A5842">
        <v>278</v>
      </c>
      <c r="B5842" s="110">
        <v>45954</v>
      </c>
      <c r="C5842" s="89">
        <v>6.8</v>
      </c>
      <c r="D5842" s="89">
        <v>9.8000000000000007</v>
      </c>
      <c r="E5842" s="96">
        <v>743</v>
      </c>
      <c r="F5842" s="89">
        <v>1</v>
      </c>
      <c r="G5842" s="89"/>
      <c r="I5842" t="s">
        <v>14</v>
      </c>
      <c r="J5842">
        <v>1</v>
      </c>
      <c r="K5842">
        <v>10</v>
      </c>
      <c r="L5842">
        <v>2025</v>
      </c>
      <c r="M5842" t="s">
        <v>371</v>
      </c>
      <c r="N5842" s="89" cm="1">
        <f t="array" ref="N5842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5842" s="89">
        <f>_34_KNMI_Stations[[#This Row],[graaddagen]]*_34_KNMI_Stations[[#This Row],[Gewogen factor]]</f>
        <v>8.1999999999999993</v>
      </c>
      <c r="P5842" s="89" cm="1">
        <f t="array" ref="P5842">IF(ISNUMBER(_34_KNMI_Stations[[#This Row],[Etmaal temperatuur °C]]),IF(_34_KNMI_Stations[[#This Row],[Etmaal temperatuur °C]]&gt;stookgrens[],_34_KNMI_Stations[[#This Row],[Etmaal temperatuur °C]]-stookgrens[],0),"")</f>
        <v>0</v>
      </c>
    </row>
    <row r="5843" spans="1:16" x14ac:dyDescent="0.25">
      <c r="A5843">
        <v>278</v>
      </c>
      <c r="B5843" s="110">
        <v>45955</v>
      </c>
      <c r="C5843" s="89">
        <v>5.3</v>
      </c>
      <c r="D5843" s="89">
        <v>9</v>
      </c>
      <c r="E5843" s="96">
        <v>296</v>
      </c>
      <c r="F5843" s="89">
        <v>4.2</v>
      </c>
      <c r="G5843" s="89"/>
      <c r="I5843" t="s">
        <v>14</v>
      </c>
      <c r="J5843">
        <v>1</v>
      </c>
      <c r="K5843">
        <v>10</v>
      </c>
      <c r="L5843">
        <v>2025</v>
      </c>
      <c r="M5843" t="s">
        <v>371</v>
      </c>
      <c r="N5843" s="89" cm="1">
        <f t="array" ref="N5843">IF(ISNUMBER(_34_KNMI_Stations[[#This Row],[Etmaal temperatuur °C]]),IF(_34_KNMI_Stations[[#This Row],[Etmaal temperatuur °C]]&lt;stookgrens[],stookgrens[]-_34_KNMI_Stations[[#This Row],[Etmaal temperatuur °C]],0),"")</f>
        <v>9</v>
      </c>
      <c r="O5843" s="89">
        <f>_34_KNMI_Stations[[#This Row],[graaddagen]]*_34_KNMI_Stations[[#This Row],[Gewogen factor]]</f>
        <v>9</v>
      </c>
      <c r="P5843" s="89" cm="1">
        <f t="array" ref="P5843">IF(ISNUMBER(_34_KNMI_Stations[[#This Row],[Etmaal temperatuur °C]]),IF(_34_KNMI_Stations[[#This Row],[Etmaal temperatuur °C]]&gt;stookgrens[],_34_KNMI_Stations[[#This Row],[Etmaal temperatuur °C]]-stookgrens[],0),"")</f>
        <v>0</v>
      </c>
    </row>
    <row r="5844" spans="1:16" x14ac:dyDescent="0.25">
      <c r="A5844">
        <v>278</v>
      </c>
      <c r="B5844" s="110">
        <v>45956</v>
      </c>
      <c r="C5844" s="89">
        <v>6</v>
      </c>
      <c r="D5844" s="89">
        <v>8.1</v>
      </c>
      <c r="E5844" s="96">
        <v>548</v>
      </c>
      <c r="F5844" s="89">
        <v>13.5</v>
      </c>
      <c r="G5844" s="89"/>
      <c r="I5844" t="s">
        <v>14</v>
      </c>
      <c r="J5844">
        <v>1</v>
      </c>
      <c r="K5844">
        <v>10</v>
      </c>
      <c r="L5844">
        <v>2025</v>
      </c>
      <c r="M5844" t="s">
        <v>371</v>
      </c>
      <c r="N5844" s="89" cm="1">
        <f t="array" ref="N5844">IF(ISNUMBER(_34_KNMI_Stations[[#This Row],[Etmaal temperatuur °C]]),IF(_34_KNMI_Stations[[#This Row],[Etmaal temperatuur °C]]&lt;stookgrens[],stookgrens[]-_34_KNMI_Stations[[#This Row],[Etmaal temperatuur °C]],0),"")</f>
        <v>9.9</v>
      </c>
      <c r="O5844" s="89">
        <f>_34_KNMI_Stations[[#This Row],[graaddagen]]*_34_KNMI_Stations[[#This Row],[Gewogen factor]]</f>
        <v>9.9</v>
      </c>
      <c r="P5844" s="89" cm="1">
        <f t="array" ref="P5844">IF(ISNUMBER(_34_KNMI_Stations[[#This Row],[Etmaal temperatuur °C]]),IF(_34_KNMI_Stations[[#This Row],[Etmaal temperatuur °C]]&gt;stookgrens[],_34_KNMI_Stations[[#This Row],[Etmaal temperatuur °C]]-stookgrens[],0),"")</f>
        <v>0</v>
      </c>
    </row>
    <row r="5845" spans="1:16" x14ac:dyDescent="0.25">
      <c r="A5845">
        <v>278</v>
      </c>
      <c r="B5845" s="110">
        <v>45957</v>
      </c>
      <c r="C5845" s="89">
        <v>4.5999999999999996</v>
      </c>
      <c r="D5845" s="89">
        <v>8.8000000000000007</v>
      </c>
      <c r="E5845" s="96">
        <v>489</v>
      </c>
      <c r="F5845" s="89">
        <v>9.5</v>
      </c>
      <c r="G5845" s="89"/>
      <c r="I5845" t="s">
        <v>14</v>
      </c>
      <c r="J5845">
        <v>1</v>
      </c>
      <c r="K5845">
        <v>10</v>
      </c>
      <c r="L5845">
        <v>2025</v>
      </c>
      <c r="M5845" t="s">
        <v>372</v>
      </c>
      <c r="N5845" s="89" cm="1">
        <f t="array" ref="N5845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5845" s="89">
        <f>_34_KNMI_Stations[[#This Row],[graaddagen]]*_34_KNMI_Stations[[#This Row],[Gewogen factor]]</f>
        <v>9.1999999999999993</v>
      </c>
      <c r="P5845" s="89" cm="1">
        <f t="array" ref="P5845">IF(ISNUMBER(_34_KNMI_Stations[[#This Row],[Etmaal temperatuur °C]]),IF(_34_KNMI_Stations[[#This Row],[Etmaal temperatuur °C]]&gt;stookgrens[],_34_KNMI_Stations[[#This Row],[Etmaal temperatuur °C]]-stookgrens[],0),"")</f>
        <v>0</v>
      </c>
    </row>
    <row r="5846" spans="1:16" x14ac:dyDescent="0.25">
      <c r="A5846">
        <v>278</v>
      </c>
      <c r="B5846" s="110">
        <v>45958</v>
      </c>
      <c r="C5846" s="89">
        <v>4.8</v>
      </c>
      <c r="D5846" s="89">
        <v>10.5</v>
      </c>
      <c r="E5846" s="96">
        <v>508</v>
      </c>
      <c r="F5846" s="89">
        <v>2.7</v>
      </c>
      <c r="G5846" s="89"/>
      <c r="I5846" t="s">
        <v>14</v>
      </c>
      <c r="J5846">
        <v>1</v>
      </c>
      <c r="K5846">
        <v>10</v>
      </c>
      <c r="L5846">
        <v>2025</v>
      </c>
      <c r="M5846" t="s">
        <v>372</v>
      </c>
      <c r="N5846" s="89" cm="1">
        <f t="array" ref="N5846">IF(ISNUMBER(_34_KNMI_Stations[[#This Row],[Etmaal temperatuur °C]]),IF(_34_KNMI_Stations[[#This Row],[Etmaal temperatuur °C]]&lt;stookgrens[],stookgrens[]-_34_KNMI_Stations[[#This Row],[Etmaal temperatuur °C]],0),"")</f>
        <v>7.5</v>
      </c>
      <c r="O5846" s="89">
        <f>_34_KNMI_Stations[[#This Row],[graaddagen]]*_34_KNMI_Stations[[#This Row],[Gewogen factor]]</f>
        <v>7.5</v>
      </c>
      <c r="P5846" s="89" cm="1">
        <f t="array" ref="P5846">IF(ISNUMBER(_34_KNMI_Stations[[#This Row],[Etmaal temperatuur °C]]),IF(_34_KNMI_Stations[[#This Row],[Etmaal temperatuur °C]]&gt;stookgrens[],_34_KNMI_Stations[[#This Row],[Etmaal temperatuur °C]]-stookgrens[],0),"")</f>
        <v>0</v>
      </c>
    </row>
    <row r="5847" spans="1:16" x14ac:dyDescent="0.25">
      <c r="A5847">
        <v>278</v>
      </c>
      <c r="B5847" s="110">
        <v>45959</v>
      </c>
      <c r="C5847" s="89">
        <v>3.1</v>
      </c>
      <c r="D5847" s="89">
        <v>11.5</v>
      </c>
      <c r="E5847" s="96">
        <v>376</v>
      </c>
      <c r="F5847" s="89">
        <v>5.3</v>
      </c>
      <c r="G5847" s="89"/>
      <c r="I5847" t="s">
        <v>14</v>
      </c>
      <c r="J5847">
        <v>1</v>
      </c>
      <c r="K5847">
        <v>10</v>
      </c>
      <c r="L5847">
        <v>2025</v>
      </c>
      <c r="M5847" t="s">
        <v>372</v>
      </c>
      <c r="N5847" s="89" cm="1">
        <f t="array" ref="N5847">IF(ISNUMBER(_34_KNMI_Stations[[#This Row],[Etmaal temperatuur °C]]),IF(_34_KNMI_Stations[[#This Row],[Etmaal temperatuur °C]]&lt;stookgrens[],stookgrens[]-_34_KNMI_Stations[[#This Row],[Etmaal temperatuur °C]],0),"")</f>
        <v>6.5</v>
      </c>
      <c r="O5847" s="89">
        <f>_34_KNMI_Stations[[#This Row],[graaddagen]]*_34_KNMI_Stations[[#This Row],[Gewogen factor]]</f>
        <v>6.5</v>
      </c>
      <c r="P5847" s="89" cm="1">
        <f t="array" ref="P5847">IF(ISNUMBER(_34_KNMI_Stations[[#This Row],[Etmaal temperatuur °C]]),IF(_34_KNMI_Stations[[#This Row],[Etmaal temperatuur °C]]&gt;stookgrens[],_34_KNMI_Stations[[#This Row],[Etmaal temperatuur °C]]-stookgrens[],0),"")</f>
        <v>0</v>
      </c>
    </row>
    <row r="5848" spans="1:16" x14ac:dyDescent="0.25">
      <c r="A5848">
        <v>278</v>
      </c>
      <c r="B5848" s="110">
        <v>45960</v>
      </c>
      <c r="C5848" s="89">
        <v>3.3</v>
      </c>
      <c r="D5848" s="89">
        <v>9.1</v>
      </c>
      <c r="E5848" s="96">
        <v>579</v>
      </c>
      <c r="F5848" s="89">
        <v>1</v>
      </c>
      <c r="G5848" s="89"/>
      <c r="H5848">
        <v>0.85</v>
      </c>
      <c r="I5848" t="s">
        <v>14</v>
      </c>
      <c r="J5848">
        <v>1</v>
      </c>
      <c r="K5848">
        <v>10</v>
      </c>
      <c r="L5848">
        <v>2025</v>
      </c>
      <c r="M5848" t="s">
        <v>372</v>
      </c>
      <c r="N5848" s="89" cm="1">
        <f t="array" ref="N5848">IF(ISNUMBER(_34_KNMI_Stations[[#This Row],[Etmaal temperatuur °C]]),IF(_34_KNMI_Stations[[#This Row],[Etmaal temperatuur °C]]&lt;stookgrens[],stookgrens[]-_34_KNMI_Stations[[#This Row],[Etmaal temperatuur °C]],0),"")</f>
        <v>8.9</v>
      </c>
      <c r="O5848" s="89">
        <f>_34_KNMI_Stations[[#This Row],[graaddagen]]*_34_KNMI_Stations[[#This Row],[Gewogen factor]]</f>
        <v>8.9</v>
      </c>
      <c r="P5848" s="89" cm="1">
        <f t="array" ref="P5848">IF(ISNUMBER(_34_KNMI_Stations[[#This Row],[Etmaal temperatuur °C]]),IF(_34_KNMI_Stations[[#This Row],[Etmaal temperatuur °C]]&gt;stookgrens[],_34_KNMI_Stations[[#This Row],[Etmaal temperatuur °C]]-stookgrens[],0),"")</f>
        <v>0</v>
      </c>
    </row>
    <row r="5849" spans="1:16" x14ac:dyDescent="0.25">
      <c r="A5849">
        <v>278</v>
      </c>
      <c r="B5849" s="110">
        <v>45961</v>
      </c>
      <c r="C5849" s="89">
        <v>2.6</v>
      </c>
      <c r="D5849" s="89">
        <v>10.1</v>
      </c>
      <c r="E5849" s="96">
        <v>412</v>
      </c>
      <c r="F5849" s="89">
        <v>0</v>
      </c>
      <c r="G5849" s="89"/>
      <c r="H5849">
        <v>0.8</v>
      </c>
      <c r="I5849" t="s">
        <v>14</v>
      </c>
      <c r="J5849">
        <v>1</v>
      </c>
      <c r="K5849">
        <v>10</v>
      </c>
      <c r="L5849">
        <v>2025</v>
      </c>
      <c r="M5849" t="s">
        <v>372</v>
      </c>
      <c r="N5849" s="89" cm="1">
        <f t="array" ref="N5849">IF(ISNUMBER(_34_KNMI_Stations[[#This Row],[Etmaal temperatuur °C]]),IF(_34_KNMI_Stations[[#This Row],[Etmaal temperatuur °C]]&lt;stookgrens[],stookgrens[]-_34_KNMI_Stations[[#This Row],[Etmaal temperatuur °C]],0),"")</f>
        <v>7.9</v>
      </c>
      <c r="O5849" s="89">
        <f>_34_KNMI_Stations[[#This Row],[graaddagen]]*_34_KNMI_Stations[[#This Row],[Gewogen factor]]</f>
        <v>7.9</v>
      </c>
      <c r="P5849" s="89" cm="1">
        <f t="array" ref="P5849">IF(ISNUMBER(_34_KNMI_Stations[[#This Row],[Etmaal temperatuur °C]]),IF(_34_KNMI_Stations[[#This Row],[Etmaal temperatuur °C]]&gt;stookgrens[],_34_KNMI_Stations[[#This Row],[Etmaal temperatuur °C]]-stookgrens[],0),"")</f>
        <v>0</v>
      </c>
    </row>
    <row r="5850" spans="1:16" x14ac:dyDescent="0.25">
      <c r="A5850">
        <v>278</v>
      </c>
      <c r="B5850" s="110">
        <v>45962</v>
      </c>
      <c r="C5850" s="89">
        <v>3.4</v>
      </c>
      <c r="D5850" s="89">
        <v>11.9</v>
      </c>
      <c r="E5850" s="96">
        <v>121</v>
      </c>
      <c r="F5850" s="89">
        <v>5.5</v>
      </c>
      <c r="G5850" s="89"/>
      <c r="H5850">
        <v>0.88</v>
      </c>
      <c r="I5850" t="s">
        <v>14</v>
      </c>
      <c r="J5850">
        <v>1.1000000000000001</v>
      </c>
      <c r="K5850">
        <v>11</v>
      </c>
      <c r="L5850">
        <v>2025</v>
      </c>
      <c r="M5850" t="s">
        <v>372</v>
      </c>
      <c r="N5850" s="89" cm="1">
        <f t="array" ref="N5850">IF(ISNUMBER(_34_KNMI_Stations[[#This Row],[Etmaal temperatuur °C]]),IF(_34_KNMI_Stations[[#This Row],[Etmaal temperatuur °C]]&lt;stookgrens[],stookgrens[]-_34_KNMI_Stations[[#This Row],[Etmaal temperatuur °C]],0),"")</f>
        <v>6.1</v>
      </c>
      <c r="O5850" s="89">
        <f>_34_KNMI_Stations[[#This Row],[graaddagen]]*_34_KNMI_Stations[[#This Row],[Gewogen factor]]</f>
        <v>6.71</v>
      </c>
      <c r="P5850" s="89" cm="1">
        <f t="array" ref="P5850">IF(ISNUMBER(_34_KNMI_Stations[[#This Row],[Etmaal temperatuur °C]]),IF(_34_KNMI_Stations[[#This Row],[Etmaal temperatuur °C]]&gt;stookgrens[],_34_KNMI_Stations[[#This Row],[Etmaal temperatuur °C]]-stookgrens[],0),"")</f>
        <v>0</v>
      </c>
    </row>
    <row r="5851" spans="1:16" x14ac:dyDescent="0.25">
      <c r="A5851">
        <v>278</v>
      </c>
      <c r="B5851" s="110">
        <v>45963</v>
      </c>
      <c r="C5851" s="89">
        <v>3.1</v>
      </c>
      <c r="D5851" s="89">
        <v>10.6</v>
      </c>
      <c r="E5851" s="96">
        <v>541</v>
      </c>
      <c r="F5851" s="89">
        <v>0.4</v>
      </c>
      <c r="G5851" s="89"/>
      <c r="H5851">
        <v>0.86</v>
      </c>
      <c r="I5851" t="s">
        <v>14</v>
      </c>
      <c r="J5851">
        <v>1.1000000000000001</v>
      </c>
      <c r="K5851">
        <v>11</v>
      </c>
      <c r="L5851">
        <v>2025</v>
      </c>
      <c r="M5851" t="s">
        <v>372</v>
      </c>
      <c r="N5851" s="89" cm="1">
        <f t="array" ref="N5851">IF(ISNUMBER(_34_KNMI_Stations[[#This Row],[Etmaal temperatuur °C]]),IF(_34_KNMI_Stations[[#This Row],[Etmaal temperatuur °C]]&lt;stookgrens[],stookgrens[]-_34_KNMI_Stations[[#This Row],[Etmaal temperatuur °C]],0),"")</f>
        <v>7.4</v>
      </c>
      <c r="O5851" s="89">
        <f>_34_KNMI_Stations[[#This Row],[graaddagen]]*_34_KNMI_Stations[[#This Row],[Gewogen factor]]</f>
        <v>8.14</v>
      </c>
      <c r="P5851" s="89" cm="1">
        <f t="array" ref="P5851">IF(ISNUMBER(_34_KNMI_Stations[[#This Row],[Etmaal temperatuur °C]]),IF(_34_KNMI_Stations[[#This Row],[Etmaal temperatuur °C]]&gt;stookgrens[],_34_KNMI_Stations[[#This Row],[Etmaal temperatuur °C]]-stookgrens[],0),"")</f>
        <v>0</v>
      </c>
    </row>
    <row r="5852" spans="1:16" x14ac:dyDescent="0.25">
      <c r="A5852">
        <v>278</v>
      </c>
      <c r="B5852" s="110">
        <v>45964</v>
      </c>
      <c r="C5852" s="89">
        <v>3.8</v>
      </c>
      <c r="D5852" s="89">
        <v>10.1</v>
      </c>
      <c r="E5852" s="96">
        <v>281</v>
      </c>
      <c r="F5852" s="89">
        <v>-0.1</v>
      </c>
      <c r="G5852" s="89"/>
      <c r="H5852">
        <v>0.86</v>
      </c>
      <c r="I5852" t="s">
        <v>14</v>
      </c>
      <c r="J5852">
        <v>1.1000000000000001</v>
      </c>
      <c r="K5852">
        <v>11</v>
      </c>
      <c r="L5852">
        <v>2025</v>
      </c>
      <c r="M5852" t="s">
        <v>373</v>
      </c>
      <c r="N5852" s="89" cm="1">
        <f t="array" ref="N5852">IF(ISNUMBER(_34_KNMI_Stations[[#This Row],[Etmaal temperatuur °C]]),IF(_34_KNMI_Stations[[#This Row],[Etmaal temperatuur °C]]&lt;stookgrens[],stookgrens[]-_34_KNMI_Stations[[#This Row],[Etmaal temperatuur °C]],0),"")</f>
        <v>7.9</v>
      </c>
      <c r="O5852" s="89">
        <f>_34_KNMI_Stations[[#This Row],[graaddagen]]*_34_KNMI_Stations[[#This Row],[Gewogen factor]]</f>
        <v>8.6900000000000013</v>
      </c>
      <c r="P5852" s="89" cm="1">
        <f t="array" ref="P5852">IF(ISNUMBER(_34_KNMI_Stations[[#This Row],[Etmaal temperatuur °C]]),IF(_34_KNMI_Stations[[#This Row],[Etmaal temperatuur °C]]&gt;stookgrens[],_34_KNMI_Stations[[#This Row],[Etmaal temperatuur °C]]-stookgrens[],0),"")</f>
        <v>0</v>
      </c>
    </row>
    <row r="5853" spans="1:16" x14ac:dyDescent="0.25">
      <c r="A5853">
        <v>278</v>
      </c>
      <c r="B5853" s="110">
        <v>45965</v>
      </c>
      <c r="C5853" s="89">
        <v>3.4</v>
      </c>
      <c r="D5853" s="89">
        <v>13.6</v>
      </c>
      <c r="E5853" s="96">
        <v>430</v>
      </c>
      <c r="F5853" s="89">
        <v>0</v>
      </c>
      <c r="G5853" s="89"/>
      <c r="H5853">
        <v>0.76</v>
      </c>
      <c r="I5853" t="s">
        <v>14</v>
      </c>
      <c r="J5853">
        <v>1.1000000000000001</v>
      </c>
      <c r="K5853">
        <v>11</v>
      </c>
      <c r="L5853">
        <v>2025</v>
      </c>
      <c r="M5853" t="s">
        <v>373</v>
      </c>
      <c r="N5853" s="89" cm="1">
        <f t="array" ref="N5853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5853" s="89">
        <f>_34_KNMI_Stations[[#This Row],[graaddagen]]*_34_KNMI_Stations[[#This Row],[Gewogen factor]]</f>
        <v>4.8400000000000007</v>
      </c>
      <c r="P5853" s="89" cm="1">
        <f t="array" ref="P5853">IF(ISNUMBER(_34_KNMI_Stations[[#This Row],[Etmaal temperatuur °C]]),IF(_34_KNMI_Stations[[#This Row],[Etmaal temperatuur °C]]&gt;stookgrens[],_34_KNMI_Stations[[#This Row],[Etmaal temperatuur °C]]-stookgrens[],0),"")</f>
        <v>0</v>
      </c>
    </row>
    <row r="5854" spans="1:16" x14ac:dyDescent="0.25">
      <c r="A5854">
        <v>278</v>
      </c>
      <c r="B5854" s="110">
        <v>45966</v>
      </c>
      <c r="C5854" s="89">
        <v>2.5</v>
      </c>
      <c r="D5854" s="89">
        <v>12.6</v>
      </c>
      <c r="E5854" s="96">
        <v>412</v>
      </c>
      <c r="F5854" s="89">
        <v>0</v>
      </c>
      <c r="G5854" s="89"/>
      <c r="H5854">
        <v>0.7</v>
      </c>
      <c r="I5854" t="s">
        <v>14</v>
      </c>
      <c r="J5854">
        <v>1.1000000000000001</v>
      </c>
      <c r="K5854">
        <v>11</v>
      </c>
      <c r="L5854">
        <v>2025</v>
      </c>
      <c r="M5854" t="s">
        <v>373</v>
      </c>
      <c r="N5854" s="89" cm="1">
        <f t="array" ref="N5854">IF(ISNUMBER(_34_KNMI_Stations[[#This Row],[Etmaal temperatuur °C]]),IF(_34_KNMI_Stations[[#This Row],[Etmaal temperatuur °C]]&lt;stookgrens[],stookgrens[]-_34_KNMI_Stations[[#This Row],[Etmaal temperatuur °C]],0),"")</f>
        <v>5.4</v>
      </c>
      <c r="O5854" s="89">
        <f>_34_KNMI_Stations[[#This Row],[graaddagen]]*_34_KNMI_Stations[[#This Row],[Gewogen factor]]</f>
        <v>5.9400000000000013</v>
      </c>
      <c r="P5854" s="89" cm="1">
        <f t="array" ref="P5854">IF(ISNUMBER(_34_KNMI_Stations[[#This Row],[Etmaal temperatuur °C]]),IF(_34_KNMI_Stations[[#This Row],[Etmaal temperatuur °C]]&gt;stookgrens[],_34_KNMI_Stations[[#This Row],[Etmaal temperatuur °C]]-stookgrens[],0),"")</f>
        <v>0</v>
      </c>
    </row>
    <row r="5855" spans="1:16" x14ac:dyDescent="0.25">
      <c r="A5855">
        <v>278</v>
      </c>
      <c r="B5855" s="110">
        <v>45967</v>
      </c>
      <c r="C5855" s="89">
        <v>1.8</v>
      </c>
      <c r="D5855" s="89">
        <v>9.4</v>
      </c>
      <c r="E5855" s="96">
        <v>496</v>
      </c>
      <c r="F5855" s="89">
        <v>0</v>
      </c>
      <c r="G5855" s="89"/>
      <c r="H5855">
        <v>0.78</v>
      </c>
      <c r="I5855" t="s">
        <v>14</v>
      </c>
      <c r="J5855">
        <v>1.1000000000000001</v>
      </c>
      <c r="K5855">
        <v>11</v>
      </c>
      <c r="L5855">
        <v>2025</v>
      </c>
      <c r="M5855" t="s">
        <v>373</v>
      </c>
      <c r="N5855" s="89" cm="1">
        <f t="array" ref="N5855">IF(ISNUMBER(_34_KNMI_Stations[[#This Row],[Etmaal temperatuur °C]]),IF(_34_KNMI_Stations[[#This Row],[Etmaal temperatuur °C]]&lt;stookgrens[],stookgrens[]-_34_KNMI_Stations[[#This Row],[Etmaal temperatuur °C]],0),"")</f>
        <v>8.6</v>
      </c>
      <c r="O5855" s="89">
        <f>_34_KNMI_Stations[[#This Row],[graaddagen]]*_34_KNMI_Stations[[#This Row],[Gewogen factor]]</f>
        <v>9.4600000000000009</v>
      </c>
      <c r="P5855" s="89" cm="1">
        <f t="array" ref="P5855">IF(ISNUMBER(_34_KNMI_Stations[[#This Row],[Etmaal temperatuur °C]]),IF(_34_KNMI_Stations[[#This Row],[Etmaal temperatuur °C]]&gt;stookgrens[],_34_KNMI_Stations[[#This Row],[Etmaal temperatuur °C]]-stookgrens[],0),"")</f>
        <v>0</v>
      </c>
    </row>
    <row r="5856" spans="1:16" x14ac:dyDescent="0.25">
      <c r="A5856">
        <v>278</v>
      </c>
      <c r="B5856" s="110">
        <v>45968</v>
      </c>
      <c r="C5856" s="89">
        <v>1.3</v>
      </c>
      <c r="D5856" s="89">
        <v>10</v>
      </c>
      <c r="E5856" s="96">
        <v>530</v>
      </c>
      <c r="F5856" s="89">
        <v>0</v>
      </c>
      <c r="G5856" s="89"/>
      <c r="H5856">
        <v>0.92</v>
      </c>
      <c r="I5856" t="s">
        <v>14</v>
      </c>
      <c r="J5856">
        <v>1.1000000000000001</v>
      </c>
      <c r="K5856">
        <v>11</v>
      </c>
      <c r="L5856">
        <v>2025</v>
      </c>
      <c r="M5856" t="s">
        <v>373</v>
      </c>
      <c r="N5856" s="89" cm="1">
        <f t="array" ref="N5856">IF(ISNUMBER(_34_KNMI_Stations[[#This Row],[Etmaal temperatuur °C]]),IF(_34_KNMI_Stations[[#This Row],[Etmaal temperatuur °C]]&lt;stookgrens[],stookgrens[]-_34_KNMI_Stations[[#This Row],[Etmaal temperatuur °C]],0),"")</f>
        <v>8</v>
      </c>
      <c r="O5856" s="89">
        <f>_34_KNMI_Stations[[#This Row],[graaddagen]]*_34_KNMI_Stations[[#This Row],[Gewogen factor]]</f>
        <v>8.8000000000000007</v>
      </c>
      <c r="P5856" s="89" cm="1">
        <f t="array" ref="P5856">IF(ISNUMBER(_34_KNMI_Stations[[#This Row],[Etmaal temperatuur °C]]),IF(_34_KNMI_Stations[[#This Row],[Etmaal temperatuur °C]]&gt;stookgrens[],_34_KNMI_Stations[[#This Row],[Etmaal temperatuur °C]]-stookgrens[],0),"")</f>
        <v>0</v>
      </c>
    </row>
    <row r="5857" spans="1:16" x14ac:dyDescent="0.25">
      <c r="A5857">
        <v>278</v>
      </c>
      <c r="B5857" s="110">
        <v>45969</v>
      </c>
      <c r="C5857" s="89">
        <v>0.8</v>
      </c>
      <c r="D5857" s="89">
        <v>8.8000000000000007</v>
      </c>
      <c r="E5857" s="96">
        <v>405</v>
      </c>
      <c r="F5857" s="89">
        <v>0</v>
      </c>
      <c r="G5857" s="89"/>
      <c r="H5857">
        <v>0.96</v>
      </c>
      <c r="I5857" t="s">
        <v>14</v>
      </c>
      <c r="J5857">
        <v>1.1000000000000001</v>
      </c>
      <c r="K5857">
        <v>11</v>
      </c>
      <c r="L5857">
        <v>2025</v>
      </c>
      <c r="M5857" t="s">
        <v>373</v>
      </c>
      <c r="N5857" s="89" cm="1">
        <f t="array" ref="N5857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5857" s="89">
        <f>_34_KNMI_Stations[[#This Row],[graaddagen]]*_34_KNMI_Stations[[#This Row],[Gewogen factor]]</f>
        <v>10.119999999999999</v>
      </c>
      <c r="P5857" s="89" cm="1">
        <f t="array" ref="P5857">IF(ISNUMBER(_34_KNMI_Stations[[#This Row],[Etmaal temperatuur °C]]),IF(_34_KNMI_Stations[[#This Row],[Etmaal temperatuur °C]]&gt;stookgrens[],_34_KNMI_Stations[[#This Row],[Etmaal temperatuur °C]]-stookgrens[],0),"")</f>
        <v>0</v>
      </c>
    </row>
    <row r="5858" spans="1:16" x14ac:dyDescent="0.25">
      <c r="A5858">
        <v>278</v>
      </c>
      <c r="B5858" s="110">
        <v>45970</v>
      </c>
      <c r="C5858" s="89">
        <v>1.5</v>
      </c>
      <c r="D5858" s="89">
        <v>9.5</v>
      </c>
      <c r="E5858" s="96">
        <v>431</v>
      </c>
      <c r="F5858" s="89">
        <v>0.1</v>
      </c>
      <c r="G5858" s="89"/>
      <c r="H5858">
        <v>0.94</v>
      </c>
      <c r="I5858" t="s">
        <v>14</v>
      </c>
      <c r="J5858">
        <v>1.1000000000000001</v>
      </c>
      <c r="K5858">
        <v>11</v>
      </c>
      <c r="L5858">
        <v>2025</v>
      </c>
      <c r="M5858" t="s">
        <v>373</v>
      </c>
      <c r="N5858" s="89" cm="1">
        <f t="array" ref="N5858">IF(ISNUMBER(_34_KNMI_Stations[[#This Row],[Etmaal temperatuur °C]]),IF(_34_KNMI_Stations[[#This Row],[Etmaal temperatuur °C]]&lt;stookgrens[],stookgrens[]-_34_KNMI_Stations[[#This Row],[Etmaal temperatuur °C]],0),"")</f>
        <v>8.5</v>
      </c>
      <c r="O5858" s="89">
        <f>_34_KNMI_Stations[[#This Row],[graaddagen]]*_34_KNMI_Stations[[#This Row],[Gewogen factor]]</f>
        <v>9.3500000000000014</v>
      </c>
      <c r="P5858" s="89" cm="1">
        <f t="array" ref="P5858">IF(ISNUMBER(_34_KNMI_Stations[[#This Row],[Etmaal temperatuur °C]]),IF(_34_KNMI_Stations[[#This Row],[Etmaal temperatuur °C]]&gt;stookgrens[],_34_KNMI_Stations[[#This Row],[Etmaal temperatuur °C]]-stookgrens[],0),"")</f>
        <v>0</v>
      </c>
    </row>
    <row r="5859" spans="1:16" x14ac:dyDescent="0.25">
      <c r="A5859">
        <v>278</v>
      </c>
      <c r="B5859" s="110">
        <v>45971</v>
      </c>
      <c r="C5859" s="89">
        <v>2.8</v>
      </c>
      <c r="D5859" s="89">
        <v>8.1999999999999993</v>
      </c>
      <c r="E5859" s="96">
        <v>269</v>
      </c>
      <c r="F5859" s="89">
        <v>1.6</v>
      </c>
      <c r="G5859" s="89"/>
      <c r="H5859">
        <v>0.9</v>
      </c>
      <c r="I5859" t="s">
        <v>14</v>
      </c>
      <c r="J5859">
        <v>1.1000000000000001</v>
      </c>
      <c r="K5859">
        <v>11</v>
      </c>
      <c r="L5859">
        <v>2025</v>
      </c>
      <c r="M5859" t="s">
        <v>374</v>
      </c>
      <c r="N5859" s="89" cm="1">
        <f t="array" ref="N5859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5859" s="89">
        <f>_34_KNMI_Stations[[#This Row],[graaddagen]]*_34_KNMI_Stations[[#This Row],[Gewogen factor]]</f>
        <v>10.780000000000001</v>
      </c>
      <c r="P5859" s="89" cm="1">
        <f t="array" ref="P5859">IF(ISNUMBER(_34_KNMI_Stations[[#This Row],[Etmaal temperatuur °C]]),IF(_34_KNMI_Stations[[#This Row],[Etmaal temperatuur °C]]&gt;stookgrens[],_34_KNMI_Stations[[#This Row],[Etmaal temperatuur °C]]-stookgrens[],0),"")</f>
        <v>0</v>
      </c>
    </row>
    <row r="5860" spans="1:16" x14ac:dyDescent="0.25">
      <c r="A5860">
        <v>278</v>
      </c>
      <c r="B5860" s="110">
        <v>45972</v>
      </c>
      <c r="C5860" s="89">
        <v>3.2</v>
      </c>
      <c r="D5860" s="89">
        <v>10.4</v>
      </c>
      <c r="E5860" s="96">
        <v>383</v>
      </c>
      <c r="F5860" s="89">
        <v>-0.1</v>
      </c>
      <c r="G5860" s="89"/>
      <c r="H5860">
        <v>0.87</v>
      </c>
      <c r="I5860" t="s">
        <v>14</v>
      </c>
      <c r="J5860">
        <v>1.1000000000000001</v>
      </c>
      <c r="K5860">
        <v>11</v>
      </c>
      <c r="L5860">
        <v>2025</v>
      </c>
      <c r="M5860" t="s">
        <v>374</v>
      </c>
      <c r="N5860" s="89" cm="1">
        <f t="array" ref="N5860">IF(ISNUMBER(_34_KNMI_Stations[[#This Row],[Etmaal temperatuur °C]]),IF(_34_KNMI_Stations[[#This Row],[Etmaal temperatuur °C]]&lt;stookgrens[],stookgrens[]-_34_KNMI_Stations[[#This Row],[Etmaal temperatuur °C]],0),"")</f>
        <v>7.6</v>
      </c>
      <c r="O5860" s="89">
        <f>_34_KNMI_Stations[[#This Row],[graaddagen]]*_34_KNMI_Stations[[#This Row],[Gewogen factor]]</f>
        <v>8.36</v>
      </c>
      <c r="P5860" s="89" cm="1">
        <f t="array" ref="P5860">IF(ISNUMBER(_34_KNMI_Stations[[#This Row],[Etmaal temperatuur °C]]),IF(_34_KNMI_Stations[[#This Row],[Etmaal temperatuur °C]]&gt;stookgrens[],_34_KNMI_Stations[[#This Row],[Etmaal temperatuur °C]]-stookgrens[],0),"")</f>
        <v>0</v>
      </c>
    </row>
    <row r="5861" spans="1:16" x14ac:dyDescent="0.25">
      <c r="A5861">
        <v>278</v>
      </c>
      <c r="B5861" s="110">
        <v>45973</v>
      </c>
      <c r="C5861" s="89">
        <v>3.2</v>
      </c>
      <c r="D5861" s="89">
        <v>11.7</v>
      </c>
      <c r="E5861" s="96">
        <v>505</v>
      </c>
      <c r="F5861" s="89">
        <v>0</v>
      </c>
      <c r="G5861" s="89"/>
      <c r="H5861">
        <v>0.77</v>
      </c>
      <c r="I5861" t="s">
        <v>14</v>
      </c>
      <c r="J5861">
        <v>1.1000000000000001</v>
      </c>
      <c r="K5861">
        <v>11</v>
      </c>
      <c r="L5861">
        <v>2025</v>
      </c>
      <c r="M5861" t="s">
        <v>374</v>
      </c>
      <c r="N5861" s="89" cm="1">
        <f t="array" ref="N5861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5861" s="89">
        <f>_34_KNMI_Stations[[#This Row],[graaddagen]]*_34_KNMI_Stations[[#This Row],[Gewogen factor]]</f>
        <v>6.9300000000000015</v>
      </c>
      <c r="P5861" s="89" cm="1">
        <f t="array" ref="P5861">IF(ISNUMBER(_34_KNMI_Stations[[#This Row],[Etmaal temperatuur °C]]),IF(_34_KNMI_Stations[[#This Row],[Etmaal temperatuur °C]]&gt;stookgrens[],_34_KNMI_Stations[[#This Row],[Etmaal temperatuur °C]]-stookgrens[],0),"")</f>
        <v>0</v>
      </c>
    </row>
    <row r="5862" spans="1:16" x14ac:dyDescent="0.25">
      <c r="A5862">
        <v>278</v>
      </c>
      <c r="B5862" s="110">
        <v>45974</v>
      </c>
      <c r="C5862" s="89">
        <v>2.8</v>
      </c>
      <c r="D5862" s="89">
        <v>12.9</v>
      </c>
      <c r="E5862" s="96">
        <v>230</v>
      </c>
      <c r="F5862" s="89">
        <v>2.2000000000000002</v>
      </c>
      <c r="G5862" s="89"/>
      <c r="H5862">
        <v>0.84</v>
      </c>
      <c r="I5862" t="s">
        <v>14</v>
      </c>
      <c r="J5862">
        <v>1.1000000000000001</v>
      </c>
      <c r="K5862">
        <v>11</v>
      </c>
      <c r="L5862">
        <v>2025</v>
      </c>
      <c r="M5862" t="s">
        <v>374</v>
      </c>
      <c r="N5862" s="89" cm="1">
        <f t="array" ref="N5862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5862" s="89">
        <f>_34_KNMI_Stations[[#This Row],[graaddagen]]*_34_KNMI_Stations[[#This Row],[Gewogen factor]]</f>
        <v>5.61</v>
      </c>
      <c r="P5862" s="89" cm="1">
        <f t="array" ref="P5862">IF(ISNUMBER(_34_KNMI_Stations[[#This Row],[Etmaal temperatuur °C]]),IF(_34_KNMI_Stations[[#This Row],[Etmaal temperatuur °C]]&gt;stookgrens[],_34_KNMI_Stations[[#This Row],[Etmaal temperatuur °C]]-stookgrens[],0),"")</f>
        <v>0</v>
      </c>
    </row>
    <row r="5863" spans="1:16" x14ac:dyDescent="0.25">
      <c r="A5863">
        <v>278</v>
      </c>
      <c r="B5863" s="110">
        <v>45975</v>
      </c>
      <c r="C5863" s="89">
        <v>3.5</v>
      </c>
      <c r="D5863" s="89">
        <v>10.199999999999999</v>
      </c>
      <c r="E5863" s="96">
        <v>60</v>
      </c>
      <c r="F5863" s="89">
        <v>8.1999999999999993</v>
      </c>
      <c r="G5863" s="89"/>
      <c r="H5863">
        <v>0.96</v>
      </c>
      <c r="I5863" t="s">
        <v>14</v>
      </c>
      <c r="J5863">
        <v>1.1000000000000001</v>
      </c>
      <c r="K5863">
        <v>11</v>
      </c>
      <c r="L5863">
        <v>2025</v>
      </c>
      <c r="M5863" t="s">
        <v>374</v>
      </c>
      <c r="N5863" s="89" cm="1">
        <f t="array" ref="N5863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5863" s="89">
        <f>_34_KNMI_Stations[[#This Row],[graaddagen]]*_34_KNMI_Stations[[#This Row],[Gewogen factor]]</f>
        <v>8.5800000000000018</v>
      </c>
      <c r="P5863" s="89" cm="1">
        <f t="array" ref="P5863">IF(ISNUMBER(_34_KNMI_Stations[[#This Row],[Etmaal temperatuur °C]]),IF(_34_KNMI_Stations[[#This Row],[Etmaal temperatuur °C]]&gt;stookgrens[],_34_KNMI_Stations[[#This Row],[Etmaal temperatuur °C]]-stookgrens[],0),"")</f>
        <v>0</v>
      </c>
    </row>
    <row r="5864" spans="1:16" x14ac:dyDescent="0.25">
      <c r="A5864">
        <v>278</v>
      </c>
      <c r="B5864" s="110">
        <v>45976</v>
      </c>
      <c r="C5864" s="89">
        <v>3.6</v>
      </c>
      <c r="D5864" s="89">
        <v>7.1</v>
      </c>
      <c r="E5864" s="96">
        <v>107</v>
      </c>
      <c r="F5864" s="89">
        <v>4.5</v>
      </c>
      <c r="G5864" s="89"/>
      <c r="H5864">
        <v>0.95</v>
      </c>
      <c r="I5864" t="s">
        <v>14</v>
      </c>
      <c r="J5864">
        <v>1.1000000000000001</v>
      </c>
      <c r="K5864">
        <v>11</v>
      </c>
      <c r="L5864">
        <v>2025</v>
      </c>
      <c r="M5864" t="s">
        <v>374</v>
      </c>
      <c r="N5864" s="89" cm="1">
        <f t="array" ref="N5864">IF(ISNUMBER(_34_KNMI_Stations[[#This Row],[Etmaal temperatuur °C]]),IF(_34_KNMI_Stations[[#This Row],[Etmaal temperatuur °C]]&lt;stookgrens[],stookgrens[]-_34_KNMI_Stations[[#This Row],[Etmaal temperatuur °C]],0),"")</f>
        <v>10.9</v>
      </c>
      <c r="O5864" s="89">
        <f>_34_KNMI_Stations[[#This Row],[graaddagen]]*_34_KNMI_Stations[[#This Row],[Gewogen factor]]</f>
        <v>11.990000000000002</v>
      </c>
      <c r="P5864" s="89" cm="1">
        <f t="array" ref="P5864">IF(ISNUMBER(_34_KNMI_Stations[[#This Row],[Etmaal temperatuur °C]]),IF(_34_KNMI_Stations[[#This Row],[Etmaal temperatuur °C]]&gt;stookgrens[],_34_KNMI_Stations[[#This Row],[Etmaal temperatuur °C]]-stookgrens[],0),"")</f>
        <v>0</v>
      </c>
    </row>
    <row r="5865" spans="1:16" x14ac:dyDescent="0.25">
      <c r="A5865">
        <v>278</v>
      </c>
      <c r="B5865" s="110">
        <v>45977</v>
      </c>
      <c r="C5865" s="89">
        <v>1.9</v>
      </c>
      <c r="D5865" s="89">
        <v>4.5999999999999996</v>
      </c>
      <c r="E5865" s="96">
        <v>107</v>
      </c>
      <c r="F5865" s="89">
        <v>-0.1</v>
      </c>
      <c r="G5865" s="89"/>
      <c r="H5865">
        <v>0.92</v>
      </c>
      <c r="I5865" t="s">
        <v>14</v>
      </c>
      <c r="J5865">
        <v>1.1000000000000001</v>
      </c>
      <c r="K5865">
        <v>11</v>
      </c>
      <c r="L5865">
        <v>2025</v>
      </c>
      <c r="M5865" t="s">
        <v>374</v>
      </c>
      <c r="N5865" s="89" cm="1">
        <f t="array" ref="N5865">IF(ISNUMBER(_34_KNMI_Stations[[#This Row],[Etmaal temperatuur °C]]),IF(_34_KNMI_Stations[[#This Row],[Etmaal temperatuur °C]]&lt;stookgrens[],stookgrens[]-_34_KNMI_Stations[[#This Row],[Etmaal temperatuur °C]],0),"")</f>
        <v>13.4</v>
      </c>
      <c r="O5865" s="89">
        <f>_34_KNMI_Stations[[#This Row],[graaddagen]]*_34_KNMI_Stations[[#This Row],[Gewogen factor]]</f>
        <v>14.740000000000002</v>
      </c>
      <c r="P5865" s="89" cm="1">
        <f t="array" ref="P5865">IF(ISNUMBER(_34_KNMI_Stations[[#This Row],[Etmaal temperatuur °C]]),IF(_34_KNMI_Stations[[#This Row],[Etmaal temperatuur °C]]&gt;stookgrens[],_34_KNMI_Stations[[#This Row],[Etmaal temperatuur °C]]-stookgrens[],0),"")</f>
        <v>0</v>
      </c>
    </row>
    <row r="5866" spans="1:16" x14ac:dyDescent="0.25">
      <c r="A5866">
        <v>278</v>
      </c>
      <c r="B5866" s="110">
        <v>45978</v>
      </c>
      <c r="C5866" s="89">
        <v>2.5</v>
      </c>
      <c r="D5866" s="89">
        <v>4.5999999999999996</v>
      </c>
      <c r="E5866" s="96">
        <v>458</v>
      </c>
      <c r="F5866" s="89">
        <v>2</v>
      </c>
      <c r="G5866" s="89"/>
      <c r="H5866">
        <v>0.84</v>
      </c>
      <c r="I5866" t="s">
        <v>14</v>
      </c>
      <c r="J5866">
        <v>1.1000000000000001</v>
      </c>
      <c r="K5866">
        <v>11</v>
      </c>
      <c r="L5866">
        <v>2025</v>
      </c>
      <c r="M5866" t="s">
        <v>375</v>
      </c>
      <c r="N5866" s="89" cm="1">
        <f t="array" ref="N5866">IF(ISNUMBER(_34_KNMI_Stations[[#This Row],[Etmaal temperatuur °C]]),IF(_34_KNMI_Stations[[#This Row],[Etmaal temperatuur °C]]&lt;stookgrens[],stookgrens[]-_34_KNMI_Stations[[#This Row],[Etmaal temperatuur °C]],0),"")</f>
        <v>13.4</v>
      </c>
      <c r="O5866" s="89">
        <f>_34_KNMI_Stations[[#This Row],[graaddagen]]*_34_KNMI_Stations[[#This Row],[Gewogen factor]]</f>
        <v>14.740000000000002</v>
      </c>
      <c r="P5866" s="89" cm="1">
        <f t="array" ref="P5866">IF(ISNUMBER(_34_KNMI_Stations[[#This Row],[Etmaal temperatuur °C]]),IF(_34_KNMI_Stations[[#This Row],[Etmaal temperatuur °C]]&gt;stookgrens[],_34_KNMI_Stations[[#This Row],[Etmaal temperatuur °C]]-stookgrens[],0),"")</f>
        <v>0</v>
      </c>
    </row>
    <row r="5867" spans="1:16" x14ac:dyDescent="0.25">
      <c r="A5867">
        <v>278</v>
      </c>
      <c r="B5867" s="110">
        <v>45979</v>
      </c>
      <c r="C5867" s="89">
        <v>3.4</v>
      </c>
      <c r="D5867" s="89">
        <v>4.3</v>
      </c>
      <c r="E5867" s="96">
        <v>299</v>
      </c>
      <c r="F5867" s="89">
        <v>0.6</v>
      </c>
      <c r="G5867" s="89"/>
      <c r="H5867">
        <v>0.87</v>
      </c>
      <c r="I5867" t="s">
        <v>14</v>
      </c>
      <c r="J5867">
        <v>1.1000000000000001</v>
      </c>
      <c r="K5867">
        <v>11</v>
      </c>
      <c r="L5867">
        <v>2025</v>
      </c>
      <c r="M5867" t="s">
        <v>375</v>
      </c>
      <c r="N5867" s="89" cm="1">
        <f t="array" ref="N5867">IF(ISNUMBER(_34_KNMI_Stations[[#This Row],[Etmaal temperatuur °C]]),IF(_34_KNMI_Stations[[#This Row],[Etmaal temperatuur °C]]&lt;stookgrens[],stookgrens[]-_34_KNMI_Stations[[#This Row],[Etmaal temperatuur °C]],0),"")</f>
        <v>13.7</v>
      </c>
      <c r="O5867" s="89">
        <f>_34_KNMI_Stations[[#This Row],[graaddagen]]*_34_KNMI_Stations[[#This Row],[Gewogen factor]]</f>
        <v>15.07</v>
      </c>
      <c r="P5867" s="89" cm="1">
        <f t="array" ref="P5867">IF(ISNUMBER(_34_KNMI_Stations[[#This Row],[Etmaal temperatuur °C]]),IF(_34_KNMI_Stations[[#This Row],[Etmaal temperatuur °C]]&gt;stookgrens[],_34_KNMI_Stations[[#This Row],[Etmaal temperatuur °C]]-stookgrens[],0),"")</f>
        <v>0</v>
      </c>
    </row>
    <row r="5868" spans="1:16" x14ac:dyDescent="0.25">
      <c r="A5868">
        <v>278</v>
      </c>
      <c r="B5868" s="110">
        <v>45980</v>
      </c>
      <c r="C5868" s="89">
        <v>2.7</v>
      </c>
      <c r="D5868" s="89">
        <v>4.4000000000000004</v>
      </c>
      <c r="E5868" s="96">
        <v>67</v>
      </c>
      <c r="F5868" s="89">
        <v>20.5</v>
      </c>
      <c r="G5868" s="89"/>
      <c r="H5868">
        <v>0.92</v>
      </c>
      <c r="I5868" t="s">
        <v>14</v>
      </c>
      <c r="J5868">
        <v>1.1000000000000001</v>
      </c>
      <c r="K5868">
        <v>11</v>
      </c>
      <c r="L5868">
        <v>2025</v>
      </c>
      <c r="M5868" t="s">
        <v>375</v>
      </c>
      <c r="N5868" s="89" cm="1">
        <f t="array" ref="N5868">IF(ISNUMBER(_34_KNMI_Stations[[#This Row],[Etmaal temperatuur °C]]),IF(_34_KNMI_Stations[[#This Row],[Etmaal temperatuur °C]]&lt;stookgrens[],stookgrens[]-_34_KNMI_Stations[[#This Row],[Etmaal temperatuur °C]],0),"")</f>
        <v>13.6</v>
      </c>
      <c r="O5868" s="89">
        <f>_34_KNMI_Stations[[#This Row],[graaddagen]]*_34_KNMI_Stations[[#This Row],[Gewogen factor]]</f>
        <v>14.96</v>
      </c>
      <c r="P5868" s="89" cm="1">
        <f t="array" ref="P5868">IF(ISNUMBER(_34_KNMI_Stations[[#This Row],[Etmaal temperatuur °C]]),IF(_34_KNMI_Stations[[#This Row],[Etmaal temperatuur °C]]&gt;stookgrens[],_34_KNMI_Stations[[#This Row],[Etmaal temperatuur °C]]-stookgrens[],0),"")</f>
        <v>0</v>
      </c>
    </row>
    <row r="5869" spans="1:16" x14ac:dyDescent="0.25">
      <c r="A5869">
        <v>278</v>
      </c>
      <c r="B5869" s="110">
        <v>45981</v>
      </c>
      <c r="C5869" s="89">
        <v>1.1000000000000001</v>
      </c>
      <c r="D5869" s="89">
        <v>1.5</v>
      </c>
      <c r="E5869" s="96">
        <v>470</v>
      </c>
      <c r="F5869" s="89">
        <v>1.7</v>
      </c>
      <c r="G5869" s="89"/>
      <c r="H5869">
        <v>0.92</v>
      </c>
      <c r="I5869" t="s">
        <v>14</v>
      </c>
      <c r="J5869">
        <v>1.1000000000000001</v>
      </c>
      <c r="K5869">
        <v>11</v>
      </c>
      <c r="L5869">
        <v>2025</v>
      </c>
      <c r="M5869" t="s">
        <v>375</v>
      </c>
      <c r="N5869" s="89" cm="1">
        <f t="array" ref="N5869">IF(ISNUMBER(_34_KNMI_Stations[[#This Row],[Etmaal temperatuur °C]]),IF(_34_KNMI_Stations[[#This Row],[Etmaal temperatuur °C]]&lt;stookgrens[],stookgrens[]-_34_KNMI_Stations[[#This Row],[Etmaal temperatuur °C]],0),"")</f>
        <v>16.5</v>
      </c>
      <c r="O5869" s="89">
        <f>_34_KNMI_Stations[[#This Row],[graaddagen]]*_34_KNMI_Stations[[#This Row],[Gewogen factor]]</f>
        <v>18.150000000000002</v>
      </c>
      <c r="P5869" s="89" cm="1">
        <f t="array" ref="P5869">IF(ISNUMBER(_34_KNMI_Stations[[#This Row],[Etmaal temperatuur °C]]),IF(_34_KNMI_Stations[[#This Row],[Etmaal temperatuur °C]]&gt;stookgrens[],_34_KNMI_Stations[[#This Row],[Etmaal temperatuur °C]]-stookgrens[],0),"")</f>
        <v>0</v>
      </c>
    </row>
    <row r="5870" spans="1:16" x14ac:dyDescent="0.25">
      <c r="A5870">
        <v>278</v>
      </c>
      <c r="B5870" s="110">
        <v>45982</v>
      </c>
      <c r="C5870" s="89">
        <v>1.3</v>
      </c>
      <c r="D5870" s="89">
        <v>0.5</v>
      </c>
      <c r="E5870" s="96">
        <v>591</v>
      </c>
      <c r="F5870" s="89">
        <v>0</v>
      </c>
      <c r="G5870" s="89"/>
      <c r="H5870">
        <v>0.87</v>
      </c>
      <c r="I5870" t="s">
        <v>14</v>
      </c>
      <c r="J5870">
        <v>1.1000000000000001</v>
      </c>
      <c r="K5870">
        <v>11</v>
      </c>
      <c r="L5870">
        <v>2025</v>
      </c>
      <c r="M5870" t="s">
        <v>375</v>
      </c>
      <c r="N5870" s="89" cm="1">
        <f t="array" ref="N5870">IF(ISNUMBER(_34_KNMI_Stations[[#This Row],[Etmaal temperatuur °C]]),IF(_34_KNMI_Stations[[#This Row],[Etmaal temperatuur °C]]&lt;stookgrens[],stookgrens[]-_34_KNMI_Stations[[#This Row],[Etmaal temperatuur °C]],0),"")</f>
        <v>17.5</v>
      </c>
      <c r="O5870" s="89">
        <f>_34_KNMI_Stations[[#This Row],[graaddagen]]*_34_KNMI_Stations[[#This Row],[Gewogen factor]]</f>
        <v>19.25</v>
      </c>
      <c r="P5870" s="89" cm="1">
        <f t="array" ref="P5870">IF(ISNUMBER(_34_KNMI_Stations[[#This Row],[Etmaal temperatuur °C]]),IF(_34_KNMI_Stations[[#This Row],[Etmaal temperatuur °C]]&gt;stookgrens[],_34_KNMI_Stations[[#This Row],[Etmaal temperatuur °C]]-stookgrens[],0),"")</f>
        <v>0</v>
      </c>
    </row>
    <row r="5871" spans="1:16" x14ac:dyDescent="0.25">
      <c r="A5871">
        <v>278</v>
      </c>
      <c r="B5871" s="110">
        <v>45983</v>
      </c>
      <c r="C5871" s="89">
        <v>3.2</v>
      </c>
      <c r="D5871" s="89">
        <v>1.3</v>
      </c>
      <c r="E5871" s="96">
        <v>399</v>
      </c>
      <c r="F5871" s="89">
        <v>0.1</v>
      </c>
      <c r="G5871" s="89"/>
      <c r="H5871">
        <v>0.73</v>
      </c>
      <c r="I5871" t="s">
        <v>14</v>
      </c>
      <c r="J5871">
        <v>1.1000000000000001</v>
      </c>
      <c r="K5871">
        <v>11</v>
      </c>
      <c r="L5871">
        <v>2025</v>
      </c>
      <c r="M5871" t="s">
        <v>375</v>
      </c>
      <c r="N5871" s="89" cm="1">
        <f t="array" ref="N5871">IF(ISNUMBER(_34_KNMI_Stations[[#This Row],[Etmaal temperatuur °C]]),IF(_34_KNMI_Stations[[#This Row],[Etmaal temperatuur °C]]&lt;stookgrens[],stookgrens[]-_34_KNMI_Stations[[#This Row],[Etmaal temperatuur °C]],0),"")</f>
        <v>16.7</v>
      </c>
      <c r="O5871" s="89">
        <f>_34_KNMI_Stations[[#This Row],[graaddagen]]*_34_KNMI_Stations[[#This Row],[Gewogen factor]]</f>
        <v>18.37</v>
      </c>
      <c r="P5871" s="89" cm="1">
        <f t="array" ref="P5871">IF(ISNUMBER(_34_KNMI_Stations[[#This Row],[Etmaal temperatuur °C]]),IF(_34_KNMI_Stations[[#This Row],[Etmaal temperatuur °C]]&gt;stookgrens[],_34_KNMI_Stations[[#This Row],[Etmaal temperatuur °C]]-stookgrens[],0),"")</f>
        <v>0</v>
      </c>
    </row>
    <row r="5872" spans="1:16" x14ac:dyDescent="0.25">
      <c r="A5872">
        <v>278</v>
      </c>
      <c r="B5872" s="110">
        <v>45984</v>
      </c>
      <c r="C5872" s="89">
        <v>4.0999999999999996</v>
      </c>
      <c r="D5872" s="89">
        <v>1.9</v>
      </c>
      <c r="E5872" s="96">
        <v>217</v>
      </c>
      <c r="F5872" s="89">
        <v>3.1</v>
      </c>
      <c r="G5872" s="89"/>
      <c r="H5872">
        <v>0.75</v>
      </c>
      <c r="I5872" t="s">
        <v>14</v>
      </c>
      <c r="J5872">
        <v>1.1000000000000001</v>
      </c>
      <c r="K5872">
        <v>11</v>
      </c>
      <c r="L5872">
        <v>2025</v>
      </c>
      <c r="M5872" t="s">
        <v>375</v>
      </c>
      <c r="N5872" s="89" cm="1">
        <f t="array" ref="N5872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5872" s="89">
        <f>_34_KNMI_Stations[[#This Row],[graaddagen]]*_34_KNMI_Stations[[#This Row],[Gewogen factor]]</f>
        <v>17.710000000000004</v>
      </c>
      <c r="P5872" s="89" cm="1">
        <f t="array" ref="P5872">IF(ISNUMBER(_34_KNMI_Stations[[#This Row],[Etmaal temperatuur °C]]),IF(_34_KNMI_Stations[[#This Row],[Etmaal temperatuur °C]]&gt;stookgrens[],_34_KNMI_Stations[[#This Row],[Etmaal temperatuur °C]]-stookgrens[],0),"")</f>
        <v>0</v>
      </c>
    </row>
    <row r="5873" spans="1:16" x14ac:dyDescent="0.25">
      <c r="A5873">
        <v>278</v>
      </c>
      <c r="B5873" s="110">
        <v>45985</v>
      </c>
      <c r="C5873" s="89">
        <v>2</v>
      </c>
      <c r="D5873" s="89">
        <v>4.2</v>
      </c>
      <c r="E5873" s="96">
        <v>134</v>
      </c>
      <c r="F5873" s="89">
        <v>4.5</v>
      </c>
      <c r="G5873" s="89"/>
      <c r="H5873">
        <v>0.95</v>
      </c>
      <c r="I5873" t="s">
        <v>14</v>
      </c>
      <c r="J5873">
        <v>1.1000000000000001</v>
      </c>
      <c r="K5873">
        <v>11</v>
      </c>
      <c r="L5873">
        <v>2025</v>
      </c>
      <c r="M5873" t="s">
        <v>376</v>
      </c>
      <c r="N5873" s="89" cm="1">
        <f t="array" ref="N5873">IF(ISNUMBER(_34_KNMI_Stations[[#This Row],[Etmaal temperatuur °C]]),IF(_34_KNMI_Stations[[#This Row],[Etmaal temperatuur °C]]&lt;stookgrens[],stookgrens[]-_34_KNMI_Stations[[#This Row],[Etmaal temperatuur °C]],0),"")</f>
        <v>13.8</v>
      </c>
      <c r="O5873" s="89">
        <f>_34_KNMI_Stations[[#This Row],[graaddagen]]*_34_KNMI_Stations[[#This Row],[Gewogen factor]]</f>
        <v>15.180000000000001</v>
      </c>
      <c r="P5873" s="89" cm="1">
        <f t="array" ref="P5873">IF(ISNUMBER(_34_KNMI_Stations[[#This Row],[Etmaal temperatuur °C]]),IF(_34_KNMI_Stations[[#This Row],[Etmaal temperatuur °C]]&gt;stookgrens[],_34_KNMI_Stations[[#This Row],[Etmaal temperatuur °C]]-stookgrens[],0),"")</f>
        <v>0</v>
      </c>
    </row>
    <row r="5874" spans="1:16" x14ac:dyDescent="0.25">
      <c r="A5874">
        <v>278</v>
      </c>
      <c r="B5874" s="110">
        <v>45986</v>
      </c>
      <c r="C5874" s="89">
        <v>1.1000000000000001</v>
      </c>
      <c r="D5874" s="89">
        <v>3.4</v>
      </c>
      <c r="E5874" s="96">
        <v>153</v>
      </c>
      <c r="F5874" s="89">
        <v>0</v>
      </c>
      <c r="G5874" s="89"/>
      <c r="H5874">
        <v>0.96</v>
      </c>
      <c r="I5874" t="s">
        <v>14</v>
      </c>
      <c r="J5874">
        <v>1.1000000000000001</v>
      </c>
      <c r="K5874">
        <v>11</v>
      </c>
      <c r="L5874">
        <v>2025</v>
      </c>
      <c r="M5874" t="s">
        <v>376</v>
      </c>
      <c r="N5874" s="89" cm="1">
        <f t="array" ref="N5874">IF(ISNUMBER(_34_KNMI_Stations[[#This Row],[Etmaal temperatuur °C]]),IF(_34_KNMI_Stations[[#This Row],[Etmaal temperatuur °C]]&lt;stookgrens[],stookgrens[]-_34_KNMI_Stations[[#This Row],[Etmaal temperatuur °C]],0),"")</f>
        <v>14.6</v>
      </c>
      <c r="O5874" s="89">
        <f>_34_KNMI_Stations[[#This Row],[graaddagen]]*_34_KNMI_Stations[[#This Row],[Gewogen factor]]</f>
        <v>16.060000000000002</v>
      </c>
      <c r="P5874" s="89" cm="1">
        <f t="array" ref="P5874">IF(ISNUMBER(_34_KNMI_Stations[[#This Row],[Etmaal temperatuur °C]]),IF(_34_KNMI_Stations[[#This Row],[Etmaal temperatuur °C]]&gt;stookgrens[],_34_KNMI_Stations[[#This Row],[Etmaal temperatuur °C]]-stookgrens[],0),"")</f>
        <v>0</v>
      </c>
    </row>
    <row r="5875" spans="1:16" x14ac:dyDescent="0.25">
      <c r="A5875">
        <v>278</v>
      </c>
      <c r="B5875" s="110">
        <v>45987</v>
      </c>
      <c r="C5875" s="89">
        <v>1.7</v>
      </c>
      <c r="D5875" s="89">
        <v>2.2999999999999998</v>
      </c>
      <c r="E5875" s="96">
        <v>173</v>
      </c>
      <c r="F5875" s="89">
        <v>0</v>
      </c>
      <c r="G5875" s="89"/>
      <c r="H5875">
        <v>0.97</v>
      </c>
      <c r="I5875" t="s">
        <v>14</v>
      </c>
      <c r="J5875">
        <v>1.1000000000000001</v>
      </c>
      <c r="K5875">
        <v>11</v>
      </c>
      <c r="L5875">
        <v>2025</v>
      </c>
      <c r="M5875" t="s">
        <v>376</v>
      </c>
      <c r="N5875" s="89" cm="1">
        <f t="array" ref="N5875">IF(ISNUMBER(_34_KNMI_Stations[[#This Row],[Etmaal temperatuur °C]]),IF(_34_KNMI_Stations[[#This Row],[Etmaal temperatuur °C]]&lt;stookgrens[],stookgrens[]-_34_KNMI_Stations[[#This Row],[Etmaal temperatuur °C]],0),"")</f>
        <v>15.7</v>
      </c>
      <c r="O5875" s="89">
        <f>_34_KNMI_Stations[[#This Row],[graaddagen]]*_34_KNMI_Stations[[#This Row],[Gewogen factor]]</f>
        <v>17.27</v>
      </c>
      <c r="P5875" s="89" cm="1">
        <f t="array" ref="P5875">IF(ISNUMBER(_34_KNMI_Stations[[#This Row],[Etmaal temperatuur °C]]),IF(_34_KNMI_Stations[[#This Row],[Etmaal temperatuur °C]]&gt;stookgrens[],_34_KNMI_Stations[[#This Row],[Etmaal temperatuur °C]]-stookgrens[],0),"")</f>
        <v>0</v>
      </c>
    </row>
    <row r="5876" spans="1:16" x14ac:dyDescent="0.25">
      <c r="A5876">
        <v>278</v>
      </c>
      <c r="B5876" s="110">
        <v>45988</v>
      </c>
      <c r="C5876" s="89">
        <v>4.3</v>
      </c>
      <c r="D5876" s="89">
        <v>5</v>
      </c>
      <c r="E5876" s="96">
        <v>72</v>
      </c>
      <c r="F5876" s="89">
        <v>1</v>
      </c>
      <c r="G5876" s="89"/>
      <c r="H5876">
        <v>0.95</v>
      </c>
      <c r="I5876" t="s">
        <v>14</v>
      </c>
      <c r="J5876">
        <v>1.1000000000000001</v>
      </c>
      <c r="K5876">
        <v>11</v>
      </c>
      <c r="L5876">
        <v>2025</v>
      </c>
      <c r="M5876" t="s">
        <v>376</v>
      </c>
      <c r="N5876" s="89" cm="1">
        <f t="array" ref="N5876">IF(ISNUMBER(_34_KNMI_Stations[[#This Row],[Etmaal temperatuur °C]]),IF(_34_KNMI_Stations[[#This Row],[Etmaal temperatuur °C]]&lt;stookgrens[],stookgrens[]-_34_KNMI_Stations[[#This Row],[Etmaal temperatuur °C]],0),"")</f>
        <v>13</v>
      </c>
      <c r="O5876" s="89">
        <f>_34_KNMI_Stations[[#This Row],[graaddagen]]*_34_KNMI_Stations[[#This Row],[Gewogen factor]]</f>
        <v>14.3</v>
      </c>
      <c r="P5876" s="89" cm="1">
        <f t="array" ref="P5876">IF(ISNUMBER(_34_KNMI_Stations[[#This Row],[Etmaal temperatuur °C]]),IF(_34_KNMI_Stations[[#This Row],[Etmaal temperatuur °C]]&gt;stookgrens[],_34_KNMI_Stations[[#This Row],[Etmaal temperatuur °C]]-stookgrens[],0),"")</f>
        <v>0</v>
      </c>
    </row>
    <row r="5877" spans="1:16" x14ac:dyDescent="0.25">
      <c r="A5877">
        <v>278</v>
      </c>
      <c r="B5877" s="110">
        <v>45989</v>
      </c>
      <c r="C5877" s="89">
        <v>4</v>
      </c>
      <c r="D5877" s="89">
        <v>8.8000000000000007</v>
      </c>
      <c r="E5877" s="96">
        <v>87</v>
      </c>
      <c r="F5877" s="89">
        <v>0.6</v>
      </c>
      <c r="G5877" s="89"/>
      <c r="H5877">
        <v>0.95</v>
      </c>
      <c r="I5877" t="s">
        <v>14</v>
      </c>
      <c r="J5877">
        <v>1.1000000000000001</v>
      </c>
      <c r="K5877">
        <v>11</v>
      </c>
      <c r="L5877">
        <v>2025</v>
      </c>
      <c r="M5877" t="s">
        <v>376</v>
      </c>
      <c r="N5877" s="89" cm="1">
        <f t="array" ref="N5877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5877" s="89">
        <f>_34_KNMI_Stations[[#This Row],[graaddagen]]*_34_KNMI_Stations[[#This Row],[Gewogen factor]]</f>
        <v>10.119999999999999</v>
      </c>
      <c r="P5877" s="89" cm="1">
        <f t="array" ref="P5877">IF(ISNUMBER(_34_KNMI_Stations[[#This Row],[Etmaal temperatuur °C]]),IF(_34_KNMI_Stations[[#This Row],[Etmaal temperatuur °C]]&gt;stookgrens[],_34_KNMI_Stations[[#This Row],[Etmaal temperatuur °C]]-stookgrens[],0),"")</f>
        <v>0</v>
      </c>
    </row>
    <row r="5878" spans="1:16" x14ac:dyDescent="0.25">
      <c r="A5878">
        <v>278</v>
      </c>
      <c r="B5878" s="110">
        <v>45990</v>
      </c>
      <c r="C5878" s="89">
        <v>3.1</v>
      </c>
      <c r="D5878" s="89">
        <v>9.3000000000000007</v>
      </c>
      <c r="E5878" s="96">
        <v>197</v>
      </c>
      <c r="F5878" s="89">
        <v>1.7</v>
      </c>
      <c r="G5878" s="89"/>
      <c r="H5878">
        <v>0.89</v>
      </c>
      <c r="I5878" t="s">
        <v>14</v>
      </c>
      <c r="J5878">
        <v>1.1000000000000001</v>
      </c>
      <c r="K5878">
        <v>11</v>
      </c>
      <c r="L5878">
        <v>2025</v>
      </c>
      <c r="M5878" t="s">
        <v>376</v>
      </c>
      <c r="N5878" s="89" cm="1">
        <f t="array" ref="N5878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5878" s="89">
        <f>_34_KNMI_Stations[[#This Row],[graaddagen]]*_34_KNMI_Stations[[#This Row],[Gewogen factor]]</f>
        <v>9.57</v>
      </c>
      <c r="P5878" s="89" cm="1">
        <f t="array" ref="P5878">IF(ISNUMBER(_34_KNMI_Stations[[#This Row],[Etmaal temperatuur °C]]),IF(_34_KNMI_Stations[[#This Row],[Etmaal temperatuur °C]]&gt;stookgrens[],_34_KNMI_Stations[[#This Row],[Etmaal temperatuur °C]]-stookgrens[],0),"")</f>
        <v>0</v>
      </c>
    </row>
    <row r="5879" spans="1:16" x14ac:dyDescent="0.25">
      <c r="A5879">
        <v>278</v>
      </c>
      <c r="B5879" s="110">
        <v>45991</v>
      </c>
      <c r="C5879" s="89">
        <v>4.0999999999999996</v>
      </c>
      <c r="D5879" s="89">
        <v>6.7</v>
      </c>
      <c r="E5879" s="96">
        <v>269</v>
      </c>
      <c r="F5879" s="89">
        <v>0.3</v>
      </c>
      <c r="G5879" s="89"/>
      <c r="H5879">
        <v>0.83</v>
      </c>
      <c r="I5879" t="s">
        <v>14</v>
      </c>
      <c r="J5879">
        <v>1.1000000000000001</v>
      </c>
      <c r="K5879">
        <v>11</v>
      </c>
      <c r="L5879">
        <v>2025</v>
      </c>
      <c r="M5879" t="s">
        <v>376</v>
      </c>
      <c r="N5879" s="89" cm="1">
        <f t="array" ref="N5879">IF(ISNUMBER(_34_KNMI_Stations[[#This Row],[Etmaal temperatuur °C]]),IF(_34_KNMI_Stations[[#This Row],[Etmaal temperatuur °C]]&lt;stookgrens[],stookgrens[]-_34_KNMI_Stations[[#This Row],[Etmaal temperatuur °C]],0),"")</f>
        <v>11.3</v>
      </c>
      <c r="O5879" s="89">
        <f>_34_KNMI_Stations[[#This Row],[graaddagen]]*_34_KNMI_Stations[[#This Row],[Gewogen factor]]</f>
        <v>12.430000000000001</v>
      </c>
      <c r="P5879" s="89" cm="1">
        <f t="array" ref="P5879">IF(ISNUMBER(_34_KNMI_Stations[[#This Row],[Etmaal temperatuur °C]]),IF(_34_KNMI_Stations[[#This Row],[Etmaal temperatuur °C]]&gt;stookgrens[],_34_KNMI_Stations[[#This Row],[Etmaal temperatuur °C]]-stookgrens[],0),"")</f>
        <v>0</v>
      </c>
    </row>
    <row r="5880" spans="1:16" x14ac:dyDescent="0.25">
      <c r="A5880">
        <v>278</v>
      </c>
      <c r="B5880" s="110">
        <v>45992</v>
      </c>
      <c r="C5880" s="89">
        <v>4.4000000000000004</v>
      </c>
      <c r="D5880" s="89">
        <v>5.4</v>
      </c>
      <c r="E5880" s="96">
        <v>219</v>
      </c>
      <c r="F5880" s="89">
        <v>0</v>
      </c>
      <c r="G5880" s="89"/>
      <c r="H5880">
        <v>0.76</v>
      </c>
      <c r="I5880" t="s">
        <v>14</v>
      </c>
      <c r="J5880">
        <v>1.1000000000000001</v>
      </c>
      <c r="K5880">
        <v>12</v>
      </c>
      <c r="L5880">
        <v>2025</v>
      </c>
      <c r="M5880" t="s">
        <v>377</v>
      </c>
      <c r="N5880" s="89" cm="1">
        <f t="array" ref="N5880">IF(ISNUMBER(_34_KNMI_Stations[[#This Row],[Etmaal temperatuur °C]]),IF(_34_KNMI_Stations[[#This Row],[Etmaal temperatuur °C]]&lt;stookgrens[],stookgrens[]-_34_KNMI_Stations[[#This Row],[Etmaal temperatuur °C]],0),"")</f>
        <v>12.6</v>
      </c>
      <c r="O5880" s="89">
        <f>_34_KNMI_Stations[[#This Row],[graaddagen]]*_34_KNMI_Stations[[#This Row],[Gewogen factor]]</f>
        <v>13.860000000000001</v>
      </c>
      <c r="P5880" s="89" cm="1">
        <f t="array" ref="P5880">IF(ISNUMBER(_34_KNMI_Stations[[#This Row],[Etmaal temperatuur °C]]),IF(_34_KNMI_Stations[[#This Row],[Etmaal temperatuur °C]]&gt;stookgrens[],_34_KNMI_Stations[[#This Row],[Etmaal temperatuur °C]]-stookgrens[],0),"")</f>
        <v>0</v>
      </c>
    </row>
    <row r="5881" spans="1:16" x14ac:dyDescent="0.25">
      <c r="A5881">
        <v>278</v>
      </c>
      <c r="B5881" s="110">
        <v>45993</v>
      </c>
      <c r="C5881" s="89">
        <v>3.4</v>
      </c>
      <c r="D5881" s="89">
        <v>6.5</v>
      </c>
      <c r="E5881" s="96">
        <v>172</v>
      </c>
      <c r="F5881" s="89">
        <v>0.1</v>
      </c>
      <c r="G5881" s="89"/>
      <c r="H5881">
        <v>0.76</v>
      </c>
      <c r="I5881" t="s">
        <v>14</v>
      </c>
      <c r="J5881">
        <v>1.1000000000000001</v>
      </c>
      <c r="K5881">
        <v>12</v>
      </c>
      <c r="L5881">
        <v>2025</v>
      </c>
      <c r="M5881" t="s">
        <v>377</v>
      </c>
      <c r="N5881" s="89" cm="1">
        <f t="array" ref="N5881">IF(ISNUMBER(_34_KNMI_Stations[[#This Row],[Etmaal temperatuur °C]]),IF(_34_KNMI_Stations[[#This Row],[Etmaal temperatuur °C]]&lt;stookgrens[],stookgrens[]-_34_KNMI_Stations[[#This Row],[Etmaal temperatuur °C]],0),"")</f>
        <v>11.5</v>
      </c>
      <c r="O5881" s="89">
        <f>_34_KNMI_Stations[[#This Row],[graaddagen]]*_34_KNMI_Stations[[#This Row],[Gewogen factor]]</f>
        <v>12.65</v>
      </c>
      <c r="P5881" s="89" cm="1">
        <f t="array" ref="P5881">IF(ISNUMBER(_34_KNMI_Stations[[#This Row],[Etmaal temperatuur °C]]),IF(_34_KNMI_Stations[[#This Row],[Etmaal temperatuur °C]]&gt;stookgrens[],_34_KNMI_Stations[[#This Row],[Etmaal temperatuur °C]]-stookgrens[],0),"")</f>
        <v>0</v>
      </c>
    </row>
    <row r="5882" spans="1:16" x14ac:dyDescent="0.25">
      <c r="A5882">
        <v>278</v>
      </c>
      <c r="B5882" s="110">
        <v>45994</v>
      </c>
      <c r="C5882" s="89">
        <v>1.7</v>
      </c>
      <c r="D5882" s="89">
        <v>7.1</v>
      </c>
      <c r="E5882" s="96">
        <v>154</v>
      </c>
      <c r="F5882" s="89">
        <v>0.6</v>
      </c>
      <c r="G5882" s="89"/>
      <c r="H5882">
        <v>0.92</v>
      </c>
      <c r="I5882" t="s">
        <v>14</v>
      </c>
      <c r="J5882">
        <v>1.1000000000000001</v>
      </c>
      <c r="K5882">
        <v>12</v>
      </c>
      <c r="L5882">
        <v>2025</v>
      </c>
      <c r="M5882" t="s">
        <v>377</v>
      </c>
      <c r="N5882" s="89" cm="1">
        <f t="array" ref="N5882">IF(ISNUMBER(_34_KNMI_Stations[[#This Row],[Etmaal temperatuur °C]]),IF(_34_KNMI_Stations[[#This Row],[Etmaal temperatuur °C]]&lt;stookgrens[],stookgrens[]-_34_KNMI_Stations[[#This Row],[Etmaal temperatuur °C]],0),"")</f>
        <v>10.9</v>
      </c>
      <c r="O5882" s="89">
        <f>_34_KNMI_Stations[[#This Row],[graaddagen]]*_34_KNMI_Stations[[#This Row],[Gewogen factor]]</f>
        <v>11.990000000000002</v>
      </c>
      <c r="P5882" s="89" cm="1">
        <f t="array" ref="P5882">IF(ISNUMBER(_34_KNMI_Stations[[#This Row],[Etmaal temperatuur °C]]),IF(_34_KNMI_Stations[[#This Row],[Etmaal temperatuur °C]]&gt;stookgrens[],_34_KNMI_Stations[[#This Row],[Etmaal temperatuur °C]]-stookgrens[],0),"")</f>
        <v>0</v>
      </c>
    </row>
    <row r="5883" spans="1:16" x14ac:dyDescent="0.25">
      <c r="A5883">
        <v>278</v>
      </c>
      <c r="B5883" s="110">
        <v>45995</v>
      </c>
      <c r="C5883" s="89">
        <v>2.6</v>
      </c>
      <c r="D5883" s="89">
        <v>5.9</v>
      </c>
      <c r="E5883" s="96">
        <v>237</v>
      </c>
      <c r="F5883" s="89">
        <v>0</v>
      </c>
      <c r="G5883" s="89"/>
      <c r="H5883">
        <v>0.88</v>
      </c>
      <c r="I5883" t="s">
        <v>14</v>
      </c>
      <c r="J5883">
        <v>1.1000000000000001</v>
      </c>
      <c r="K5883">
        <v>12</v>
      </c>
      <c r="L5883">
        <v>2025</v>
      </c>
      <c r="M5883" t="s">
        <v>377</v>
      </c>
      <c r="N5883" s="89" cm="1">
        <f t="array" ref="N5883">IF(ISNUMBER(_34_KNMI_Stations[[#This Row],[Etmaal temperatuur °C]]),IF(_34_KNMI_Stations[[#This Row],[Etmaal temperatuur °C]]&lt;stookgrens[],stookgrens[]-_34_KNMI_Stations[[#This Row],[Etmaal temperatuur °C]],0),"")</f>
        <v>12.1</v>
      </c>
      <c r="O5883" s="89">
        <f>_34_KNMI_Stations[[#This Row],[graaddagen]]*_34_KNMI_Stations[[#This Row],[Gewogen factor]]</f>
        <v>13.31</v>
      </c>
      <c r="P5883" s="89" cm="1">
        <f t="array" ref="P5883">IF(ISNUMBER(_34_KNMI_Stations[[#This Row],[Etmaal temperatuur °C]]),IF(_34_KNMI_Stations[[#This Row],[Etmaal temperatuur °C]]&gt;stookgrens[],_34_KNMI_Stations[[#This Row],[Etmaal temperatuur °C]]-stookgrens[],0),"")</f>
        <v>0</v>
      </c>
    </row>
    <row r="5884" spans="1:16" x14ac:dyDescent="0.25">
      <c r="A5884">
        <v>278</v>
      </c>
      <c r="B5884" s="110">
        <v>45996</v>
      </c>
      <c r="C5884" s="89">
        <v>2.1</v>
      </c>
      <c r="D5884" s="89">
        <v>4.5</v>
      </c>
      <c r="E5884" s="96">
        <v>168</v>
      </c>
      <c r="F5884" s="89">
        <v>0.2</v>
      </c>
      <c r="G5884" s="89"/>
      <c r="H5884">
        <v>0.93</v>
      </c>
      <c r="I5884" t="s">
        <v>14</v>
      </c>
      <c r="J5884">
        <v>1.1000000000000001</v>
      </c>
      <c r="K5884">
        <v>12</v>
      </c>
      <c r="L5884">
        <v>2025</v>
      </c>
      <c r="M5884" t="s">
        <v>377</v>
      </c>
      <c r="N5884" s="89" cm="1">
        <f t="array" ref="N5884">IF(ISNUMBER(_34_KNMI_Stations[[#This Row],[Etmaal temperatuur °C]]),IF(_34_KNMI_Stations[[#This Row],[Etmaal temperatuur °C]]&lt;stookgrens[],stookgrens[]-_34_KNMI_Stations[[#This Row],[Etmaal temperatuur °C]],0),"")</f>
        <v>13.5</v>
      </c>
      <c r="O5884" s="89">
        <f>_34_KNMI_Stations[[#This Row],[graaddagen]]*_34_KNMI_Stations[[#This Row],[Gewogen factor]]</f>
        <v>14.850000000000001</v>
      </c>
      <c r="P5884" s="89" cm="1">
        <f t="array" ref="P5884">IF(ISNUMBER(_34_KNMI_Stations[[#This Row],[Etmaal temperatuur °C]]),IF(_34_KNMI_Stations[[#This Row],[Etmaal temperatuur °C]]&gt;stookgrens[],_34_KNMI_Stations[[#This Row],[Etmaal temperatuur °C]]-stookgrens[],0),"")</f>
        <v>0</v>
      </c>
    </row>
    <row r="5885" spans="1:16" x14ac:dyDescent="0.25">
      <c r="A5885">
        <v>278</v>
      </c>
      <c r="B5885" s="110">
        <v>45997</v>
      </c>
      <c r="C5885" s="89">
        <v>3.9</v>
      </c>
      <c r="D5885" s="89">
        <v>7.5</v>
      </c>
      <c r="E5885" s="96">
        <v>73</v>
      </c>
      <c r="F5885" s="89">
        <v>6.2</v>
      </c>
      <c r="G5885" s="89"/>
      <c r="H5885">
        <v>0.92</v>
      </c>
      <c r="I5885" t="s">
        <v>14</v>
      </c>
      <c r="J5885">
        <v>1.1000000000000001</v>
      </c>
      <c r="K5885">
        <v>12</v>
      </c>
      <c r="L5885">
        <v>2025</v>
      </c>
      <c r="M5885" t="s">
        <v>377</v>
      </c>
      <c r="N5885" s="89" cm="1">
        <f t="array" ref="N5885">IF(ISNUMBER(_34_KNMI_Stations[[#This Row],[Etmaal temperatuur °C]]),IF(_34_KNMI_Stations[[#This Row],[Etmaal temperatuur °C]]&lt;stookgrens[],stookgrens[]-_34_KNMI_Stations[[#This Row],[Etmaal temperatuur °C]],0),"")</f>
        <v>10.5</v>
      </c>
      <c r="O5885" s="89">
        <f>_34_KNMI_Stations[[#This Row],[graaddagen]]*_34_KNMI_Stations[[#This Row],[Gewogen factor]]</f>
        <v>11.55</v>
      </c>
      <c r="P5885" s="89" cm="1">
        <f t="array" ref="P5885">IF(ISNUMBER(_34_KNMI_Stations[[#This Row],[Etmaal temperatuur °C]]),IF(_34_KNMI_Stations[[#This Row],[Etmaal temperatuur °C]]&gt;stookgrens[],_34_KNMI_Stations[[#This Row],[Etmaal temperatuur °C]]-stookgrens[],0),"")</f>
        <v>0</v>
      </c>
    </row>
    <row r="5886" spans="1:16" x14ac:dyDescent="0.25">
      <c r="A5886">
        <v>278</v>
      </c>
      <c r="B5886" s="110">
        <v>45998</v>
      </c>
      <c r="C5886" s="89">
        <v>4</v>
      </c>
      <c r="D5886" s="89">
        <v>10.5</v>
      </c>
      <c r="E5886" s="96">
        <v>131</v>
      </c>
      <c r="F5886" s="89">
        <v>10.7</v>
      </c>
      <c r="G5886" s="89"/>
      <c r="H5886">
        <v>0.91</v>
      </c>
      <c r="I5886" t="s">
        <v>14</v>
      </c>
      <c r="J5886">
        <v>1.1000000000000001</v>
      </c>
      <c r="K5886">
        <v>12</v>
      </c>
      <c r="L5886">
        <v>2025</v>
      </c>
      <c r="M5886" t="s">
        <v>377</v>
      </c>
      <c r="N5886" s="89" cm="1">
        <f t="array" ref="N5886">IF(ISNUMBER(_34_KNMI_Stations[[#This Row],[Etmaal temperatuur °C]]),IF(_34_KNMI_Stations[[#This Row],[Etmaal temperatuur °C]]&lt;stookgrens[],stookgrens[]-_34_KNMI_Stations[[#This Row],[Etmaal temperatuur °C]],0),"")</f>
        <v>7.5</v>
      </c>
      <c r="O5886" s="89">
        <f>_34_KNMI_Stations[[#This Row],[graaddagen]]*_34_KNMI_Stations[[#This Row],[Gewogen factor]]</f>
        <v>8.25</v>
      </c>
      <c r="P5886" s="89" cm="1">
        <f t="array" ref="P5886">IF(ISNUMBER(_34_KNMI_Stations[[#This Row],[Etmaal temperatuur °C]]),IF(_34_KNMI_Stations[[#This Row],[Etmaal temperatuur °C]]&gt;stookgrens[],_34_KNMI_Stations[[#This Row],[Etmaal temperatuur °C]]-stookgrens[],0),"")</f>
        <v>0</v>
      </c>
    </row>
    <row r="5887" spans="1:16" x14ac:dyDescent="0.25">
      <c r="A5887">
        <v>278</v>
      </c>
      <c r="B5887" s="110">
        <v>45999</v>
      </c>
      <c r="C5887" s="89">
        <v>4.5999999999999996</v>
      </c>
      <c r="D5887" s="89">
        <v>12.2</v>
      </c>
      <c r="E5887" s="96">
        <v>121</v>
      </c>
      <c r="F5887" s="89">
        <v>0.1</v>
      </c>
      <c r="G5887" s="89"/>
      <c r="H5887">
        <v>0.87</v>
      </c>
      <c r="I5887" t="s">
        <v>14</v>
      </c>
      <c r="J5887">
        <v>1.1000000000000001</v>
      </c>
      <c r="K5887">
        <v>12</v>
      </c>
      <c r="L5887">
        <v>2025</v>
      </c>
      <c r="M5887" t="s">
        <v>378</v>
      </c>
      <c r="N5887" s="89" cm="1">
        <f t="array" ref="N5887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5887" s="89">
        <f>_34_KNMI_Stations[[#This Row],[graaddagen]]*_34_KNMI_Stations[[#This Row],[Gewogen factor]]</f>
        <v>6.3800000000000017</v>
      </c>
      <c r="P5887" s="89" cm="1">
        <f t="array" ref="P5887">IF(ISNUMBER(_34_KNMI_Stations[[#This Row],[Etmaal temperatuur °C]]),IF(_34_KNMI_Stations[[#This Row],[Etmaal temperatuur °C]]&gt;stookgrens[],_34_KNMI_Stations[[#This Row],[Etmaal temperatuur °C]]-stookgrens[],0),"")</f>
        <v>0</v>
      </c>
    </row>
    <row r="5888" spans="1:16" x14ac:dyDescent="0.25">
      <c r="A5888">
        <v>278</v>
      </c>
      <c r="B5888" s="110">
        <v>46000</v>
      </c>
      <c r="C5888" s="89">
        <v>3.2</v>
      </c>
      <c r="D5888" s="89">
        <v>12.6</v>
      </c>
      <c r="E5888" s="96">
        <v>139</v>
      </c>
      <c r="F5888" s="89">
        <v>1</v>
      </c>
      <c r="G5888" s="89"/>
      <c r="H5888">
        <v>0.84</v>
      </c>
      <c r="I5888" t="s">
        <v>14</v>
      </c>
      <c r="J5888">
        <v>1.1000000000000001</v>
      </c>
      <c r="K5888">
        <v>12</v>
      </c>
      <c r="L5888">
        <v>2025</v>
      </c>
      <c r="M5888" t="s">
        <v>378</v>
      </c>
      <c r="N5888" s="89" cm="1">
        <f t="array" ref="N5888">IF(ISNUMBER(_34_KNMI_Stations[[#This Row],[Etmaal temperatuur °C]]),IF(_34_KNMI_Stations[[#This Row],[Etmaal temperatuur °C]]&lt;stookgrens[],stookgrens[]-_34_KNMI_Stations[[#This Row],[Etmaal temperatuur °C]],0),"")</f>
        <v>5.4</v>
      </c>
      <c r="O5888" s="89">
        <f>_34_KNMI_Stations[[#This Row],[graaddagen]]*_34_KNMI_Stations[[#This Row],[Gewogen factor]]</f>
        <v>5.9400000000000013</v>
      </c>
      <c r="P5888" s="89" cm="1">
        <f t="array" ref="P5888">IF(ISNUMBER(_34_KNMI_Stations[[#This Row],[Etmaal temperatuur °C]]),IF(_34_KNMI_Stations[[#This Row],[Etmaal temperatuur °C]]&gt;stookgrens[],_34_KNMI_Stations[[#This Row],[Etmaal temperatuur °C]]-stookgrens[],0),"")</f>
        <v>0</v>
      </c>
    </row>
    <row r="5889" spans="1:16" x14ac:dyDescent="0.25">
      <c r="A5889">
        <v>278</v>
      </c>
      <c r="B5889" s="110">
        <v>46001</v>
      </c>
      <c r="C5889" s="89">
        <v>4.0999999999999996</v>
      </c>
      <c r="D5889" s="89">
        <v>11.8</v>
      </c>
      <c r="E5889" s="96">
        <v>194</v>
      </c>
      <c r="F5889" s="89">
        <v>0</v>
      </c>
      <c r="G5889" s="89"/>
      <c r="H5889">
        <v>0.84</v>
      </c>
      <c r="I5889" t="s">
        <v>14</v>
      </c>
      <c r="J5889">
        <v>1.1000000000000001</v>
      </c>
      <c r="K5889">
        <v>12</v>
      </c>
      <c r="L5889">
        <v>2025</v>
      </c>
      <c r="M5889" t="s">
        <v>378</v>
      </c>
      <c r="N5889" s="89" cm="1">
        <f t="array" ref="N5889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5889" s="89">
        <f>_34_KNMI_Stations[[#This Row],[graaddagen]]*_34_KNMI_Stations[[#This Row],[Gewogen factor]]</f>
        <v>6.8199999999999994</v>
      </c>
      <c r="P5889" s="89" cm="1">
        <f t="array" ref="P5889">IF(ISNUMBER(_34_KNMI_Stations[[#This Row],[Etmaal temperatuur °C]]),IF(_34_KNMI_Stations[[#This Row],[Etmaal temperatuur °C]]&gt;stookgrens[],_34_KNMI_Stations[[#This Row],[Etmaal temperatuur °C]]-stookgrens[],0),"")</f>
        <v>0</v>
      </c>
    </row>
    <row r="5890" spans="1:16" x14ac:dyDescent="0.25">
      <c r="A5890">
        <v>278</v>
      </c>
      <c r="B5890" s="110">
        <v>46002</v>
      </c>
      <c r="C5890" s="89">
        <v>3</v>
      </c>
      <c r="D5890" s="89">
        <v>7.7</v>
      </c>
      <c r="E5890" s="96">
        <v>276</v>
      </c>
      <c r="F5890" s="89">
        <v>0</v>
      </c>
      <c r="G5890" s="89"/>
      <c r="H5890">
        <v>0.92</v>
      </c>
      <c r="I5890" t="s">
        <v>14</v>
      </c>
      <c r="J5890">
        <v>1.1000000000000001</v>
      </c>
      <c r="K5890">
        <v>12</v>
      </c>
      <c r="L5890">
        <v>2025</v>
      </c>
      <c r="M5890" t="s">
        <v>378</v>
      </c>
      <c r="N5890" s="89" cm="1">
        <f t="array" ref="N5890">IF(ISNUMBER(_34_KNMI_Stations[[#This Row],[Etmaal temperatuur °C]]),IF(_34_KNMI_Stations[[#This Row],[Etmaal temperatuur °C]]&lt;stookgrens[],stookgrens[]-_34_KNMI_Stations[[#This Row],[Etmaal temperatuur °C]],0),"")</f>
        <v>10.3</v>
      </c>
      <c r="O5890" s="89">
        <f>_34_KNMI_Stations[[#This Row],[graaddagen]]*_34_KNMI_Stations[[#This Row],[Gewogen factor]]</f>
        <v>11.330000000000002</v>
      </c>
      <c r="P5890" s="89" cm="1">
        <f t="array" ref="P5890">IF(ISNUMBER(_34_KNMI_Stations[[#This Row],[Etmaal temperatuur °C]]),IF(_34_KNMI_Stations[[#This Row],[Etmaal temperatuur °C]]&gt;stookgrens[],_34_KNMI_Stations[[#This Row],[Etmaal temperatuur °C]]-stookgrens[],0),"")</f>
        <v>0</v>
      </c>
    </row>
    <row r="5891" spans="1:16" x14ac:dyDescent="0.25">
      <c r="A5891">
        <v>278</v>
      </c>
      <c r="B5891" s="110">
        <v>46003</v>
      </c>
      <c r="C5891" s="89">
        <v>2</v>
      </c>
      <c r="D5891" s="89">
        <v>7.5</v>
      </c>
      <c r="E5891" s="96">
        <v>120</v>
      </c>
      <c r="F5891" s="89">
        <v>0</v>
      </c>
      <c r="G5891" s="89"/>
      <c r="H5891">
        <v>0.91</v>
      </c>
      <c r="I5891" t="s">
        <v>14</v>
      </c>
      <c r="J5891">
        <v>1.1000000000000001</v>
      </c>
      <c r="K5891">
        <v>12</v>
      </c>
      <c r="L5891">
        <v>2025</v>
      </c>
      <c r="M5891" t="s">
        <v>378</v>
      </c>
      <c r="N5891" s="89" cm="1">
        <f t="array" ref="N5891">IF(ISNUMBER(_34_KNMI_Stations[[#This Row],[Etmaal temperatuur °C]]),IF(_34_KNMI_Stations[[#This Row],[Etmaal temperatuur °C]]&lt;stookgrens[],stookgrens[]-_34_KNMI_Stations[[#This Row],[Etmaal temperatuur °C]],0),"")</f>
        <v>10.5</v>
      </c>
      <c r="O5891" s="89">
        <f>_34_KNMI_Stations[[#This Row],[graaddagen]]*_34_KNMI_Stations[[#This Row],[Gewogen factor]]</f>
        <v>11.55</v>
      </c>
      <c r="P5891" s="89" cm="1">
        <f t="array" ref="P5891">IF(ISNUMBER(_34_KNMI_Stations[[#This Row],[Etmaal temperatuur °C]]),IF(_34_KNMI_Stations[[#This Row],[Etmaal temperatuur °C]]&gt;stookgrens[],_34_KNMI_Stations[[#This Row],[Etmaal temperatuur °C]]-stookgrens[],0),"")</f>
        <v>0</v>
      </c>
    </row>
    <row r="5892" spans="1:16" x14ac:dyDescent="0.25">
      <c r="A5892">
        <v>278</v>
      </c>
      <c r="B5892" s="110">
        <v>46004</v>
      </c>
      <c r="C5892" s="89">
        <v>2.5</v>
      </c>
      <c r="D5892" s="89">
        <v>7.6</v>
      </c>
      <c r="E5892" s="96">
        <v>256</v>
      </c>
      <c r="F5892" s="89">
        <v>0</v>
      </c>
      <c r="G5892" s="89"/>
      <c r="H5892">
        <v>0.93</v>
      </c>
      <c r="I5892" t="s">
        <v>14</v>
      </c>
      <c r="J5892">
        <v>1.1000000000000001</v>
      </c>
      <c r="K5892">
        <v>12</v>
      </c>
      <c r="L5892">
        <v>2025</v>
      </c>
      <c r="M5892" t="s">
        <v>378</v>
      </c>
      <c r="N5892" s="89" cm="1">
        <f t="array" ref="N5892">IF(ISNUMBER(_34_KNMI_Stations[[#This Row],[Etmaal temperatuur °C]]),IF(_34_KNMI_Stations[[#This Row],[Etmaal temperatuur °C]]&lt;stookgrens[],stookgrens[]-_34_KNMI_Stations[[#This Row],[Etmaal temperatuur °C]],0),"")</f>
        <v>10.4</v>
      </c>
      <c r="O5892" s="89">
        <f>_34_KNMI_Stations[[#This Row],[graaddagen]]*_34_KNMI_Stations[[#This Row],[Gewogen factor]]</f>
        <v>11.440000000000001</v>
      </c>
      <c r="P5892" s="89" cm="1">
        <f t="array" ref="P5892">IF(ISNUMBER(_34_KNMI_Stations[[#This Row],[Etmaal temperatuur °C]]),IF(_34_KNMI_Stations[[#This Row],[Etmaal temperatuur °C]]&gt;stookgrens[],_34_KNMI_Stations[[#This Row],[Etmaal temperatuur °C]]-stookgrens[],0),"")</f>
        <v>0</v>
      </c>
    </row>
    <row r="5893" spans="1:16" x14ac:dyDescent="0.25">
      <c r="A5893">
        <v>278</v>
      </c>
      <c r="B5893" s="110">
        <v>46005</v>
      </c>
      <c r="C5893" s="89">
        <v>3.5</v>
      </c>
      <c r="D5893" s="89">
        <v>6.8</v>
      </c>
      <c r="E5893" s="96">
        <v>111</v>
      </c>
      <c r="F5893" s="89">
        <v>0</v>
      </c>
      <c r="G5893" s="89"/>
      <c r="H5893">
        <v>0.93</v>
      </c>
      <c r="I5893" t="s">
        <v>14</v>
      </c>
      <c r="J5893">
        <v>1.1000000000000001</v>
      </c>
      <c r="K5893">
        <v>12</v>
      </c>
      <c r="L5893">
        <v>2025</v>
      </c>
      <c r="M5893" t="s">
        <v>378</v>
      </c>
      <c r="N5893" s="89" cm="1">
        <f t="array" ref="N5893">IF(ISNUMBER(_34_KNMI_Stations[[#This Row],[Etmaal temperatuur °C]]),IF(_34_KNMI_Stations[[#This Row],[Etmaal temperatuur °C]]&lt;stookgrens[],stookgrens[]-_34_KNMI_Stations[[#This Row],[Etmaal temperatuur °C]],0),"")</f>
        <v>11.2</v>
      </c>
      <c r="O5893" s="89">
        <f>_34_KNMI_Stations[[#This Row],[graaddagen]]*_34_KNMI_Stations[[#This Row],[Gewogen factor]]</f>
        <v>12.32</v>
      </c>
      <c r="P5893" s="89" cm="1">
        <f t="array" ref="P5893">IF(ISNUMBER(_34_KNMI_Stations[[#This Row],[Etmaal temperatuur °C]]),IF(_34_KNMI_Stations[[#This Row],[Etmaal temperatuur °C]]&gt;stookgrens[],_34_KNMI_Stations[[#This Row],[Etmaal temperatuur °C]]-stookgrens[],0),"")</f>
        <v>0</v>
      </c>
    </row>
    <row r="5894" spans="1:16" x14ac:dyDescent="0.25">
      <c r="A5894">
        <v>278</v>
      </c>
      <c r="B5894" s="110">
        <v>46006</v>
      </c>
      <c r="C5894" s="89">
        <v>3.6</v>
      </c>
      <c r="D5894" s="89">
        <v>6.3</v>
      </c>
      <c r="E5894" s="96">
        <v>292</v>
      </c>
      <c r="F5894" s="89">
        <v>0</v>
      </c>
      <c r="G5894" s="89"/>
      <c r="H5894">
        <v>0.86</v>
      </c>
      <c r="I5894" t="s">
        <v>14</v>
      </c>
      <c r="J5894">
        <v>1.1000000000000001</v>
      </c>
      <c r="K5894">
        <v>12</v>
      </c>
      <c r="L5894">
        <v>2025</v>
      </c>
      <c r="M5894" t="s">
        <v>379</v>
      </c>
      <c r="N5894" s="89" cm="1">
        <f t="array" ref="N5894">IF(ISNUMBER(_34_KNMI_Stations[[#This Row],[Etmaal temperatuur °C]]),IF(_34_KNMI_Stations[[#This Row],[Etmaal temperatuur °C]]&lt;stookgrens[],stookgrens[]-_34_KNMI_Stations[[#This Row],[Etmaal temperatuur °C]],0),"")</f>
        <v>11.7</v>
      </c>
      <c r="O5894" s="89">
        <f>_34_KNMI_Stations[[#This Row],[graaddagen]]*_34_KNMI_Stations[[#This Row],[Gewogen factor]]</f>
        <v>12.870000000000001</v>
      </c>
      <c r="P5894" s="89" cm="1">
        <f t="array" ref="P5894">IF(ISNUMBER(_34_KNMI_Stations[[#This Row],[Etmaal temperatuur °C]]),IF(_34_KNMI_Stations[[#This Row],[Etmaal temperatuur °C]]&gt;stookgrens[],_34_KNMI_Stations[[#This Row],[Etmaal temperatuur °C]]-stookgrens[],0),"")</f>
        <v>0</v>
      </c>
    </row>
    <row r="5895" spans="1:16" x14ac:dyDescent="0.25">
      <c r="A5895">
        <v>278</v>
      </c>
      <c r="B5895" s="110">
        <v>46007</v>
      </c>
      <c r="C5895" s="89">
        <v>2</v>
      </c>
      <c r="D5895" s="89">
        <v>8.3000000000000007</v>
      </c>
      <c r="E5895" s="96">
        <v>227</v>
      </c>
      <c r="F5895" s="89">
        <v>-0.1</v>
      </c>
      <c r="G5895" s="89"/>
      <c r="H5895">
        <v>0.78</v>
      </c>
      <c r="I5895" t="s">
        <v>14</v>
      </c>
      <c r="J5895">
        <v>1.1000000000000001</v>
      </c>
      <c r="K5895">
        <v>12</v>
      </c>
      <c r="L5895">
        <v>2025</v>
      </c>
      <c r="M5895" t="s">
        <v>379</v>
      </c>
      <c r="N5895" s="89" cm="1">
        <f t="array" ref="N5895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5895" s="89">
        <f>_34_KNMI_Stations[[#This Row],[graaddagen]]*_34_KNMI_Stations[[#This Row],[Gewogen factor]]</f>
        <v>10.67</v>
      </c>
      <c r="P5895" s="89" cm="1">
        <f t="array" ref="P5895">IF(ISNUMBER(_34_KNMI_Stations[[#This Row],[Etmaal temperatuur °C]]),IF(_34_KNMI_Stations[[#This Row],[Etmaal temperatuur °C]]&gt;stookgrens[],_34_KNMI_Stations[[#This Row],[Etmaal temperatuur °C]]-stookgrens[],0),"")</f>
        <v>0</v>
      </c>
    </row>
    <row r="5896" spans="1:16" x14ac:dyDescent="0.25">
      <c r="A5896">
        <v>278</v>
      </c>
      <c r="B5896" s="110">
        <v>46008</v>
      </c>
      <c r="C5896" s="89">
        <v>2.2999999999999998</v>
      </c>
      <c r="D5896" s="89">
        <v>7.8</v>
      </c>
      <c r="E5896" s="96">
        <v>77</v>
      </c>
      <c r="F5896" s="89">
        <v>0</v>
      </c>
      <c r="G5896" s="89"/>
      <c r="H5896">
        <v>0.88</v>
      </c>
      <c r="I5896" t="s">
        <v>14</v>
      </c>
      <c r="J5896">
        <v>1.1000000000000001</v>
      </c>
      <c r="K5896">
        <v>12</v>
      </c>
      <c r="L5896">
        <v>2025</v>
      </c>
      <c r="M5896" t="s">
        <v>379</v>
      </c>
      <c r="N5896" s="89" cm="1">
        <f t="array" ref="N5896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5896" s="89">
        <f>_34_KNMI_Stations[[#This Row],[graaddagen]]*_34_KNMI_Stations[[#This Row],[Gewogen factor]]</f>
        <v>11.22</v>
      </c>
      <c r="P5896" s="89" cm="1">
        <f t="array" ref="P5896">IF(ISNUMBER(_34_KNMI_Stations[[#This Row],[Etmaal temperatuur °C]]),IF(_34_KNMI_Stations[[#This Row],[Etmaal temperatuur °C]]&gt;stookgrens[],_34_KNMI_Stations[[#This Row],[Etmaal temperatuur °C]]-stookgrens[],0),"")</f>
        <v>0</v>
      </c>
    </row>
    <row r="5897" spans="1:16" x14ac:dyDescent="0.25">
      <c r="A5897">
        <v>278</v>
      </c>
      <c r="B5897" s="110">
        <v>46009</v>
      </c>
      <c r="C5897" s="89">
        <v>4.5</v>
      </c>
      <c r="D5897" s="89">
        <v>9.8000000000000007</v>
      </c>
      <c r="E5897" s="96">
        <v>196</v>
      </c>
      <c r="F5897" s="89">
        <v>0</v>
      </c>
      <c r="G5897" s="89"/>
      <c r="H5897">
        <v>0.76</v>
      </c>
      <c r="I5897" t="s">
        <v>14</v>
      </c>
      <c r="J5897">
        <v>1.1000000000000001</v>
      </c>
      <c r="K5897">
        <v>12</v>
      </c>
      <c r="L5897">
        <v>2025</v>
      </c>
      <c r="M5897" t="s">
        <v>379</v>
      </c>
      <c r="N5897" s="89" cm="1">
        <f t="array" ref="N5897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5897" s="89">
        <f>_34_KNMI_Stations[[#This Row],[graaddagen]]*_34_KNMI_Stations[[#This Row],[Gewogen factor]]</f>
        <v>9.02</v>
      </c>
      <c r="P5897" s="89" cm="1">
        <f t="array" ref="P5897">IF(ISNUMBER(_34_KNMI_Stations[[#This Row],[Etmaal temperatuur °C]]),IF(_34_KNMI_Stations[[#This Row],[Etmaal temperatuur °C]]&gt;stookgrens[],_34_KNMI_Stations[[#This Row],[Etmaal temperatuur °C]]-stookgrens[],0),"")</f>
        <v>0</v>
      </c>
    </row>
    <row r="5898" spans="1:16" x14ac:dyDescent="0.25">
      <c r="A5898">
        <v>278</v>
      </c>
      <c r="B5898" s="110">
        <v>46010</v>
      </c>
      <c r="C5898" s="89">
        <v>3</v>
      </c>
      <c r="D5898" s="89">
        <v>9.4</v>
      </c>
      <c r="E5898" s="96">
        <v>145</v>
      </c>
      <c r="F5898" s="89">
        <v>2.8</v>
      </c>
      <c r="G5898" s="89"/>
      <c r="H5898">
        <v>0.89</v>
      </c>
      <c r="I5898" t="s">
        <v>14</v>
      </c>
      <c r="J5898">
        <v>1.1000000000000001</v>
      </c>
      <c r="K5898">
        <v>12</v>
      </c>
      <c r="L5898">
        <v>2025</v>
      </c>
      <c r="M5898" t="s">
        <v>379</v>
      </c>
      <c r="N5898" s="89" cm="1">
        <f t="array" ref="N5898">IF(ISNUMBER(_34_KNMI_Stations[[#This Row],[Etmaal temperatuur °C]]),IF(_34_KNMI_Stations[[#This Row],[Etmaal temperatuur °C]]&lt;stookgrens[],stookgrens[]-_34_KNMI_Stations[[#This Row],[Etmaal temperatuur °C]],0),"")</f>
        <v>8.6</v>
      </c>
      <c r="O5898" s="89">
        <f>_34_KNMI_Stations[[#This Row],[graaddagen]]*_34_KNMI_Stations[[#This Row],[Gewogen factor]]</f>
        <v>9.4600000000000009</v>
      </c>
      <c r="P5898" s="89" cm="1">
        <f t="array" ref="P5898">IF(ISNUMBER(_34_KNMI_Stations[[#This Row],[Etmaal temperatuur °C]]),IF(_34_KNMI_Stations[[#This Row],[Etmaal temperatuur °C]]&gt;stookgrens[],_34_KNMI_Stations[[#This Row],[Etmaal temperatuur °C]]-stookgrens[],0),"")</f>
        <v>0</v>
      </c>
    </row>
    <row r="5899" spans="1:16" x14ac:dyDescent="0.25">
      <c r="A5899">
        <v>278</v>
      </c>
      <c r="B5899" s="110">
        <v>46011</v>
      </c>
      <c r="C5899" s="89">
        <v>2</v>
      </c>
      <c r="D5899" s="89">
        <v>4.4000000000000004</v>
      </c>
      <c r="E5899" s="96">
        <v>151</v>
      </c>
      <c r="F5899" s="89">
        <v>0</v>
      </c>
      <c r="G5899" s="89"/>
      <c r="H5899">
        <v>0.99</v>
      </c>
      <c r="I5899" t="s">
        <v>14</v>
      </c>
      <c r="J5899">
        <v>1.1000000000000001</v>
      </c>
      <c r="K5899">
        <v>12</v>
      </c>
      <c r="L5899">
        <v>2025</v>
      </c>
      <c r="M5899" t="s">
        <v>379</v>
      </c>
      <c r="N5899" s="89" cm="1">
        <f t="array" ref="N5899">IF(ISNUMBER(_34_KNMI_Stations[[#This Row],[Etmaal temperatuur °C]]),IF(_34_KNMI_Stations[[#This Row],[Etmaal temperatuur °C]]&lt;stookgrens[],stookgrens[]-_34_KNMI_Stations[[#This Row],[Etmaal temperatuur °C]],0),"")</f>
        <v>13.6</v>
      </c>
      <c r="O5899" s="89">
        <f>_34_KNMI_Stations[[#This Row],[graaddagen]]*_34_KNMI_Stations[[#This Row],[Gewogen factor]]</f>
        <v>14.96</v>
      </c>
      <c r="P5899" s="89" cm="1">
        <f t="array" ref="P5899">IF(ISNUMBER(_34_KNMI_Stations[[#This Row],[Etmaal temperatuur °C]]),IF(_34_KNMI_Stations[[#This Row],[Etmaal temperatuur °C]]&gt;stookgrens[],_34_KNMI_Stations[[#This Row],[Etmaal temperatuur °C]]-stookgrens[],0),"")</f>
        <v>0</v>
      </c>
    </row>
    <row r="5900" spans="1:16" x14ac:dyDescent="0.25">
      <c r="A5900">
        <v>278</v>
      </c>
      <c r="B5900" s="110">
        <v>46012</v>
      </c>
      <c r="C5900" s="89">
        <v>3.1</v>
      </c>
      <c r="D5900" s="89">
        <v>7.4</v>
      </c>
      <c r="E5900" s="96">
        <v>274</v>
      </c>
      <c r="F5900" s="89">
        <v>0</v>
      </c>
      <c r="G5900" s="89"/>
      <c r="H5900">
        <v>0.92</v>
      </c>
      <c r="I5900" t="s">
        <v>14</v>
      </c>
      <c r="J5900">
        <v>1.1000000000000001</v>
      </c>
      <c r="K5900">
        <v>12</v>
      </c>
      <c r="L5900">
        <v>2025</v>
      </c>
      <c r="M5900" t="s">
        <v>379</v>
      </c>
      <c r="N5900" s="89" cm="1">
        <f t="array" ref="N5900">IF(ISNUMBER(_34_KNMI_Stations[[#This Row],[Etmaal temperatuur °C]]),IF(_34_KNMI_Stations[[#This Row],[Etmaal temperatuur °C]]&lt;stookgrens[],stookgrens[]-_34_KNMI_Stations[[#This Row],[Etmaal temperatuur °C]],0),"")</f>
        <v>10.6</v>
      </c>
      <c r="O5900" s="89">
        <f>_34_KNMI_Stations[[#This Row],[graaddagen]]*_34_KNMI_Stations[[#This Row],[Gewogen factor]]</f>
        <v>11.66</v>
      </c>
      <c r="P5900" s="89" cm="1">
        <f t="array" ref="P5900">IF(ISNUMBER(_34_KNMI_Stations[[#This Row],[Etmaal temperatuur °C]]),IF(_34_KNMI_Stations[[#This Row],[Etmaal temperatuur °C]]&gt;stookgrens[],_34_KNMI_Stations[[#This Row],[Etmaal temperatuur °C]]-stookgrens[],0),"")</f>
        <v>0</v>
      </c>
    </row>
    <row r="5901" spans="1:16" x14ac:dyDescent="0.25">
      <c r="A5901">
        <v>278</v>
      </c>
      <c r="B5901" s="110">
        <v>46013</v>
      </c>
      <c r="C5901" s="89">
        <v>4.5</v>
      </c>
      <c r="D5901" s="89">
        <v>6</v>
      </c>
      <c r="E5901" s="96">
        <v>173</v>
      </c>
      <c r="F5901" s="89">
        <v>0</v>
      </c>
      <c r="G5901" s="89"/>
      <c r="H5901">
        <v>0.85</v>
      </c>
      <c r="I5901" t="s">
        <v>14</v>
      </c>
      <c r="J5901">
        <v>1.1000000000000001</v>
      </c>
      <c r="K5901">
        <v>12</v>
      </c>
      <c r="L5901">
        <v>2025</v>
      </c>
      <c r="M5901" t="s">
        <v>380</v>
      </c>
      <c r="N5901" s="89" cm="1">
        <f t="array" ref="N5901">IF(ISNUMBER(_34_KNMI_Stations[[#This Row],[Etmaal temperatuur °C]]),IF(_34_KNMI_Stations[[#This Row],[Etmaal temperatuur °C]]&lt;stookgrens[],stookgrens[]-_34_KNMI_Stations[[#This Row],[Etmaal temperatuur °C]],0),"")</f>
        <v>12</v>
      </c>
      <c r="O5901" s="89">
        <f>_34_KNMI_Stations[[#This Row],[graaddagen]]*_34_KNMI_Stations[[#This Row],[Gewogen factor]]</f>
        <v>13.200000000000001</v>
      </c>
      <c r="P5901" s="89" cm="1">
        <f t="array" ref="P5901">IF(ISNUMBER(_34_KNMI_Stations[[#This Row],[Etmaal temperatuur °C]]),IF(_34_KNMI_Stations[[#This Row],[Etmaal temperatuur °C]]&gt;stookgrens[],_34_KNMI_Stations[[#This Row],[Etmaal temperatuur °C]]-stookgrens[],0),"")</f>
        <v>0</v>
      </c>
    </row>
    <row r="5902" spans="1:16" x14ac:dyDescent="0.25">
      <c r="A5902">
        <v>278</v>
      </c>
      <c r="B5902" s="110">
        <v>46014</v>
      </c>
      <c r="C5902" s="89">
        <v>6.5</v>
      </c>
      <c r="D5902" s="89">
        <v>3.5</v>
      </c>
      <c r="E5902" s="96">
        <v>48</v>
      </c>
      <c r="F5902" s="89">
        <v>0</v>
      </c>
      <c r="G5902" s="89"/>
      <c r="H5902">
        <v>0.81</v>
      </c>
      <c r="I5902" t="s">
        <v>14</v>
      </c>
      <c r="J5902">
        <v>1.1000000000000001</v>
      </c>
      <c r="K5902">
        <v>12</v>
      </c>
      <c r="L5902">
        <v>2025</v>
      </c>
      <c r="M5902" t="s">
        <v>380</v>
      </c>
      <c r="N5902" s="89" cm="1">
        <f t="array" ref="N5902">IF(ISNUMBER(_34_KNMI_Stations[[#This Row],[Etmaal temperatuur °C]]),IF(_34_KNMI_Stations[[#This Row],[Etmaal temperatuur °C]]&lt;stookgrens[],stookgrens[]-_34_KNMI_Stations[[#This Row],[Etmaal temperatuur °C]],0),"")</f>
        <v>14.5</v>
      </c>
      <c r="O5902" s="89">
        <f>_34_KNMI_Stations[[#This Row],[graaddagen]]*_34_KNMI_Stations[[#This Row],[Gewogen factor]]</f>
        <v>15.950000000000001</v>
      </c>
      <c r="P5902" s="89" cm="1">
        <f t="array" ref="P5902">IF(ISNUMBER(_34_KNMI_Stations[[#This Row],[Etmaal temperatuur °C]]),IF(_34_KNMI_Stations[[#This Row],[Etmaal temperatuur °C]]&gt;stookgrens[],_34_KNMI_Stations[[#This Row],[Etmaal temperatuur °C]]-stookgrens[],0),"")</f>
        <v>0</v>
      </c>
    </row>
    <row r="5903" spans="1:16" x14ac:dyDescent="0.25">
      <c r="A5903">
        <v>278</v>
      </c>
      <c r="B5903" s="110">
        <v>46015</v>
      </c>
      <c r="C5903" s="89">
        <v>5</v>
      </c>
      <c r="D5903" s="89">
        <v>0.3</v>
      </c>
      <c r="E5903" s="96">
        <v>348</v>
      </c>
      <c r="F5903" s="89">
        <v>0</v>
      </c>
      <c r="G5903" s="89"/>
      <c r="H5903">
        <v>0.77</v>
      </c>
      <c r="I5903" t="s">
        <v>14</v>
      </c>
      <c r="J5903">
        <v>1.1000000000000001</v>
      </c>
      <c r="K5903">
        <v>12</v>
      </c>
      <c r="L5903">
        <v>2025</v>
      </c>
      <c r="M5903" t="s">
        <v>380</v>
      </c>
      <c r="N5903" s="89" cm="1">
        <f t="array" ref="N5903">IF(ISNUMBER(_34_KNMI_Stations[[#This Row],[Etmaal temperatuur °C]]),IF(_34_KNMI_Stations[[#This Row],[Etmaal temperatuur °C]]&lt;stookgrens[],stookgrens[]-_34_KNMI_Stations[[#This Row],[Etmaal temperatuur °C]],0),"")</f>
        <v>17.7</v>
      </c>
      <c r="O5903" s="89">
        <f>_34_KNMI_Stations[[#This Row],[graaddagen]]*_34_KNMI_Stations[[#This Row],[Gewogen factor]]</f>
        <v>19.470000000000002</v>
      </c>
      <c r="P5903" s="89" cm="1">
        <f t="array" ref="P5903">IF(ISNUMBER(_34_KNMI_Stations[[#This Row],[Etmaal temperatuur °C]]),IF(_34_KNMI_Stations[[#This Row],[Etmaal temperatuur °C]]&gt;stookgrens[],_34_KNMI_Stations[[#This Row],[Etmaal temperatuur °C]]-stookgrens[],0),"")</f>
        <v>0</v>
      </c>
    </row>
    <row r="5904" spans="1:16" x14ac:dyDescent="0.25">
      <c r="A5904">
        <v>278</v>
      </c>
      <c r="B5904" s="110">
        <v>46016</v>
      </c>
      <c r="C5904" s="89">
        <v>5.0999999999999996</v>
      </c>
      <c r="D5904" s="89">
        <v>-3.6</v>
      </c>
      <c r="E5904" s="96">
        <v>380</v>
      </c>
      <c r="F5904" s="89">
        <v>0</v>
      </c>
      <c r="G5904" s="89"/>
      <c r="H5904">
        <v>0.68</v>
      </c>
      <c r="I5904" t="s">
        <v>14</v>
      </c>
      <c r="J5904">
        <v>1.1000000000000001</v>
      </c>
      <c r="K5904">
        <v>12</v>
      </c>
      <c r="L5904">
        <v>2025</v>
      </c>
      <c r="M5904" t="s">
        <v>380</v>
      </c>
      <c r="N5904" s="89" cm="1">
        <f t="array" ref="N5904">IF(ISNUMBER(_34_KNMI_Stations[[#This Row],[Etmaal temperatuur °C]]),IF(_34_KNMI_Stations[[#This Row],[Etmaal temperatuur °C]]&lt;stookgrens[],stookgrens[]-_34_KNMI_Stations[[#This Row],[Etmaal temperatuur °C]],0),"")</f>
        <v>21.6</v>
      </c>
      <c r="O5904" s="89">
        <f>_34_KNMI_Stations[[#This Row],[graaddagen]]*_34_KNMI_Stations[[#This Row],[Gewogen factor]]</f>
        <v>23.760000000000005</v>
      </c>
      <c r="P5904" s="89" cm="1">
        <f t="array" ref="P5904">IF(ISNUMBER(_34_KNMI_Stations[[#This Row],[Etmaal temperatuur °C]]),IF(_34_KNMI_Stations[[#This Row],[Etmaal temperatuur °C]]&gt;stookgrens[],_34_KNMI_Stations[[#This Row],[Etmaal temperatuur °C]]-stookgrens[],0),"")</f>
        <v>0</v>
      </c>
    </row>
    <row r="5905" spans="1:16" x14ac:dyDescent="0.25">
      <c r="A5905">
        <v>278</v>
      </c>
      <c r="B5905" s="110">
        <v>46017</v>
      </c>
      <c r="C5905" s="89">
        <v>3.6</v>
      </c>
      <c r="D5905" s="89">
        <v>-2.5</v>
      </c>
      <c r="E5905" s="96">
        <v>369</v>
      </c>
      <c r="F5905" s="89">
        <v>0</v>
      </c>
      <c r="G5905" s="89"/>
      <c r="H5905">
        <v>0.69</v>
      </c>
      <c r="I5905" t="s">
        <v>14</v>
      </c>
      <c r="J5905">
        <v>1.1000000000000001</v>
      </c>
      <c r="K5905">
        <v>12</v>
      </c>
      <c r="L5905">
        <v>2025</v>
      </c>
      <c r="M5905" t="s">
        <v>380</v>
      </c>
      <c r="N5905" s="89" cm="1">
        <f t="array" ref="N5905">IF(ISNUMBER(_34_KNMI_Stations[[#This Row],[Etmaal temperatuur °C]]),IF(_34_KNMI_Stations[[#This Row],[Etmaal temperatuur °C]]&lt;stookgrens[],stookgrens[]-_34_KNMI_Stations[[#This Row],[Etmaal temperatuur °C]],0),"")</f>
        <v>20.5</v>
      </c>
      <c r="O5905" s="89">
        <f>_34_KNMI_Stations[[#This Row],[graaddagen]]*_34_KNMI_Stations[[#This Row],[Gewogen factor]]</f>
        <v>22.55</v>
      </c>
      <c r="P5905" s="89" cm="1">
        <f t="array" ref="P5905">IF(ISNUMBER(_34_KNMI_Stations[[#This Row],[Etmaal temperatuur °C]]),IF(_34_KNMI_Stations[[#This Row],[Etmaal temperatuur °C]]&gt;stookgrens[],_34_KNMI_Stations[[#This Row],[Etmaal temperatuur °C]]-stookgrens[],0),"")</f>
        <v>0</v>
      </c>
    </row>
    <row r="5906" spans="1:16" x14ac:dyDescent="0.25">
      <c r="A5906">
        <v>278</v>
      </c>
      <c r="B5906" s="110">
        <v>46018</v>
      </c>
      <c r="C5906" s="89">
        <v>1.3</v>
      </c>
      <c r="D5906" s="89">
        <v>1.3</v>
      </c>
      <c r="E5906" s="96">
        <v>117</v>
      </c>
      <c r="F5906" s="89">
        <v>0</v>
      </c>
      <c r="G5906" s="89"/>
      <c r="H5906">
        <v>0.88</v>
      </c>
      <c r="I5906" t="s">
        <v>14</v>
      </c>
      <c r="J5906">
        <v>1.1000000000000001</v>
      </c>
      <c r="K5906">
        <v>12</v>
      </c>
      <c r="L5906">
        <v>2025</v>
      </c>
      <c r="M5906" t="s">
        <v>380</v>
      </c>
      <c r="N5906" s="89" cm="1">
        <f t="array" ref="N5906">IF(ISNUMBER(_34_KNMI_Stations[[#This Row],[Etmaal temperatuur °C]]),IF(_34_KNMI_Stations[[#This Row],[Etmaal temperatuur °C]]&lt;stookgrens[],stookgrens[]-_34_KNMI_Stations[[#This Row],[Etmaal temperatuur °C]],0),"")</f>
        <v>16.7</v>
      </c>
      <c r="O5906" s="89">
        <f>_34_KNMI_Stations[[#This Row],[graaddagen]]*_34_KNMI_Stations[[#This Row],[Gewogen factor]]</f>
        <v>18.37</v>
      </c>
      <c r="P5906" s="89" cm="1">
        <f t="array" ref="P5906">IF(ISNUMBER(_34_KNMI_Stations[[#This Row],[Etmaal temperatuur °C]]),IF(_34_KNMI_Stations[[#This Row],[Etmaal temperatuur °C]]&gt;stookgrens[],_34_KNMI_Stations[[#This Row],[Etmaal temperatuur °C]]-stookgrens[],0),"")</f>
        <v>0</v>
      </c>
    </row>
    <row r="5907" spans="1:16" x14ac:dyDescent="0.25">
      <c r="A5907">
        <v>278</v>
      </c>
      <c r="B5907" s="110">
        <v>46019</v>
      </c>
      <c r="C5907" s="89">
        <v>0.6</v>
      </c>
      <c r="D5907" s="89">
        <v>0.7</v>
      </c>
      <c r="E5907" s="96">
        <v>366</v>
      </c>
      <c r="F5907" s="89">
        <v>0</v>
      </c>
      <c r="G5907" s="89"/>
      <c r="H5907">
        <v>0.94</v>
      </c>
      <c r="I5907" t="s">
        <v>14</v>
      </c>
      <c r="J5907">
        <v>1.1000000000000001</v>
      </c>
      <c r="K5907">
        <v>12</v>
      </c>
      <c r="L5907">
        <v>2025</v>
      </c>
      <c r="M5907" t="s">
        <v>380</v>
      </c>
      <c r="N5907" s="89" cm="1">
        <f t="array" ref="N5907">IF(ISNUMBER(_34_KNMI_Stations[[#This Row],[Etmaal temperatuur °C]]),IF(_34_KNMI_Stations[[#This Row],[Etmaal temperatuur °C]]&lt;stookgrens[],stookgrens[]-_34_KNMI_Stations[[#This Row],[Etmaal temperatuur °C]],0),"")</f>
        <v>17.3</v>
      </c>
      <c r="O5907" s="89">
        <f>_34_KNMI_Stations[[#This Row],[graaddagen]]*_34_KNMI_Stations[[#This Row],[Gewogen factor]]</f>
        <v>19.03</v>
      </c>
      <c r="P5907" s="89" cm="1">
        <f t="array" ref="P5907">IF(ISNUMBER(_34_KNMI_Stations[[#This Row],[Etmaal temperatuur °C]]),IF(_34_KNMI_Stations[[#This Row],[Etmaal temperatuur °C]]&gt;stookgrens[],_34_KNMI_Stations[[#This Row],[Etmaal temperatuur °C]]-stookgrens[],0),"")</f>
        <v>0</v>
      </c>
    </row>
    <row r="5908" spans="1:16" x14ac:dyDescent="0.25">
      <c r="A5908">
        <v>278</v>
      </c>
      <c r="B5908" s="110">
        <v>46020</v>
      </c>
      <c r="C5908" s="89">
        <v>1.6</v>
      </c>
      <c r="D5908" s="89">
        <v>2.9</v>
      </c>
      <c r="E5908" s="96">
        <v>132</v>
      </c>
      <c r="F5908" s="89">
        <v>-0.1</v>
      </c>
      <c r="G5908" s="89"/>
      <c r="H5908">
        <v>0.93</v>
      </c>
      <c r="I5908" t="s">
        <v>14</v>
      </c>
      <c r="J5908">
        <v>1.1000000000000001</v>
      </c>
      <c r="K5908">
        <v>12</v>
      </c>
      <c r="L5908">
        <v>2025</v>
      </c>
      <c r="M5908" t="s">
        <v>306</v>
      </c>
      <c r="N5908" s="89" cm="1">
        <f t="array" ref="N5908">IF(ISNUMBER(_34_KNMI_Stations[[#This Row],[Etmaal temperatuur °C]]),IF(_34_KNMI_Stations[[#This Row],[Etmaal temperatuur °C]]&lt;stookgrens[],stookgrens[]-_34_KNMI_Stations[[#This Row],[Etmaal temperatuur °C]],0),"")</f>
        <v>15.1</v>
      </c>
      <c r="O5908" s="89">
        <f>_34_KNMI_Stations[[#This Row],[graaddagen]]*_34_KNMI_Stations[[#This Row],[Gewogen factor]]</f>
        <v>16.61</v>
      </c>
      <c r="P5908" s="89" cm="1">
        <f t="array" ref="P5908">IF(ISNUMBER(_34_KNMI_Stations[[#This Row],[Etmaal temperatuur °C]]),IF(_34_KNMI_Stations[[#This Row],[Etmaal temperatuur °C]]&gt;stookgrens[],_34_KNMI_Stations[[#This Row],[Etmaal temperatuur °C]]-stookgrens[],0),"")</f>
        <v>0</v>
      </c>
    </row>
    <row r="5909" spans="1:16" x14ac:dyDescent="0.25">
      <c r="A5909">
        <v>278</v>
      </c>
      <c r="B5909" s="110">
        <v>46021</v>
      </c>
      <c r="C5909" s="89">
        <v>1.5</v>
      </c>
      <c r="D5909" s="89">
        <v>1.7</v>
      </c>
      <c r="E5909" s="96">
        <v>311</v>
      </c>
      <c r="F5909" s="89">
        <v>0</v>
      </c>
      <c r="G5909" s="89"/>
      <c r="H5909">
        <v>0.8</v>
      </c>
      <c r="I5909" t="s">
        <v>14</v>
      </c>
      <c r="J5909">
        <v>1.1000000000000001</v>
      </c>
      <c r="K5909">
        <v>12</v>
      </c>
      <c r="L5909">
        <v>2025</v>
      </c>
      <c r="M5909" t="s">
        <v>306</v>
      </c>
      <c r="N5909" s="89" cm="1">
        <f t="array" ref="N5909">IF(ISNUMBER(_34_KNMI_Stations[[#This Row],[Etmaal temperatuur °C]]),IF(_34_KNMI_Stations[[#This Row],[Etmaal temperatuur °C]]&lt;stookgrens[],stookgrens[]-_34_KNMI_Stations[[#This Row],[Etmaal temperatuur °C]],0),"")</f>
        <v>16.3</v>
      </c>
      <c r="O5909" s="89">
        <f>_34_KNMI_Stations[[#This Row],[graaddagen]]*_34_KNMI_Stations[[#This Row],[Gewogen factor]]</f>
        <v>17.930000000000003</v>
      </c>
      <c r="P5909" s="89" cm="1">
        <f t="array" ref="P5909">IF(ISNUMBER(_34_KNMI_Stations[[#This Row],[Etmaal temperatuur °C]]),IF(_34_KNMI_Stations[[#This Row],[Etmaal temperatuur °C]]&gt;stookgrens[],_34_KNMI_Stations[[#This Row],[Etmaal temperatuur °C]]-stookgrens[],0),"")</f>
        <v>0</v>
      </c>
    </row>
    <row r="5910" spans="1:16" x14ac:dyDescent="0.25">
      <c r="A5910">
        <v>278</v>
      </c>
      <c r="B5910" s="110">
        <v>46022</v>
      </c>
      <c r="C5910" s="89">
        <v>4</v>
      </c>
      <c r="D5910" s="89">
        <v>2.6</v>
      </c>
      <c r="E5910" s="96">
        <v>266</v>
      </c>
      <c r="F5910" s="89">
        <v>0.2</v>
      </c>
      <c r="G5910" s="89"/>
      <c r="H5910">
        <v>0.9</v>
      </c>
      <c r="I5910" t="s">
        <v>14</v>
      </c>
      <c r="J5910">
        <v>1.1000000000000001</v>
      </c>
      <c r="K5910">
        <v>12</v>
      </c>
      <c r="L5910">
        <v>2025</v>
      </c>
      <c r="M5910" t="s">
        <v>306</v>
      </c>
      <c r="N5910" s="89" cm="1">
        <f t="array" ref="N5910">IF(ISNUMBER(_34_KNMI_Stations[[#This Row],[Etmaal temperatuur °C]]),IF(_34_KNMI_Stations[[#This Row],[Etmaal temperatuur °C]]&lt;stookgrens[],stookgrens[]-_34_KNMI_Stations[[#This Row],[Etmaal temperatuur °C]],0),"")</f>
        <v>15.4</v>
      </c>
      <c r="O5910" s="89">
        <f>_34_KNMI_Stations[[#This Row],[graaddagen]]*_34_KNMI_Stations[[#This Row],[Gewogen factor]]</f>
        <v>16.940000000000001</v>
      </c>
      <c r="P5910" s="89" cm="1">
        <f t="array" ref="P5910">IF(ISNUMBER(_34_KNMI_Stations[[#This Row],[Etmaal temperatuur °C]]),IF(_34_KNMI_Stations[[#This Row],[Etmaal temperatuur °C]]&gt;stookgrens[],_34_KNMI_Stations[[#This Row],[Etmaal temperatuur °C]]-stookgrens[],0),"")</f>
        <v>0</v>
      </c>
    </row>
    <row r="5911" spans="1:16" x14ac:dyDescent="0.25">
      <c r="A5911">
        <v>278</v>
      </c>
      <c r="B5911" s="110">
        <v>46023</v>
      </c>
      <c r="C5911" s="89">
        <v>6.2</v>
      </c>
      <c r="D5911" s="89">
        <v>2.8</v>
      </c>
      <c r="E5911" s="96">
        <v>90</v>
      </c>
      <c r="F5911" s="89">
        <v>12.1</v>
      </c>
      <c r="G5911" s="89"/>
      <c r="H5911">
        <v>0.89</v>
      </c>
      <c r="I5911" t="s">
        <v>14</v>
      </c>
      <c r="J5911">
        <v>1.1000000000000001</v>
      </c>
      <c r="K5911">
        <v>1</v>
      </c>
      <c r="L5911">
        <v>2026</v>
      </c>
      <c r="M5911" t="s">
        <v>306</v>
      </c>
      <c r="N5911" s="89" cm="1">
        <f t="array" ref="N5911">IF(ISNUMBER(_34_KNMI_Stations[[#This Row],[Etmaal temperatuur °C]]),IF(_34_KNMI_Stations[[#This Row],[Etmaal temperatuur °C]]&lt;stookgrens[],stookgrens[]-_34_KNMI_Stations[[#This Row],[Etmaal temperatuur °C]],0),"")</f>
        <v>15.2</v>
      </c>
      <c r="O5911" s="89">
        <f>_34_KNMI_Stations[[#This Row],[graaddagen]]*_34_KNMI_Stations[[#This Row],[Gewogen factor]]</f>
        <v>16.72</v>
      </c>
      <c r="P5911" s="89" cm="1">
        <f t="array" ref="P5911">IF(ISNUMBER(_34_KNMI_Stations[[#This Row],[Etmaal temperatuur °C]]),IF(_34_KNMI_Stations[[#This Row],[Etmaal temperatuur °C]]&gt;stookgrens[],_34_KNMI_Stations[[#This Row],[Etmaal temperatuur °C]]-stookgrens[],0),"")</f>
        <v>0</v>
      </c>
    </row>
    <row r="5912" spans="1:16" x14ac:dyDescent="0.25">
      <c r="A5912">
        <v>278</v>
      </c>
      <c r="B5912" s="110">
        <v>46024</v>
      </c>
      <c r="C5912" s="89">
        <v>5.3</v>
      </c>
      <c r="D5912" s="89">
        <v>1.4</v>
      </c>
      <c r="E5912" s="96">
        <v>127</v>
      </c>
      <c r="F5912" s="89">
        <v>6.2</v>
      </c>
      <c r="G5912" s="89"/>
      <c r="H5912">
        <v>0.89</v>
      </c>
      <c r="I5912" t="s">
        <v>14</v>
      </c>
      <c r="J5912">
        <v>1.1000000000000001</v>
      </c>
      <c r="K5912">
        <v>1</v>
      </c>
      <c r="L5912">
        <v>2026</v>
      </c>
      <c r="M5912" t="s">
        <v>306</v>
      </c>
      <c r="N5912" s="89" cm="1">
        <f t="array" ref="N5912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5912" s="89">
        <f>_34_KNMI_Stations[[#This Row],[graaddagen]]*_34_KNMI_Stations[[#This Row],[Gewogen factor]]</f>
        <v>18.260000000000002</v>
      </c>
      <c r="P5912" s="89" cm="1">
        <f t="array" ref="P5912">IF(ISNUMBER(_34_KNMI_Stations[[#This Row],[Etmaal temperatuur °C]]),IF(_34_KNMI_Stations[[#This Row],[Etmaal temperatuur °C]]&gt;stookgrens[],_34_KNMI_Stations[[#This Row],[Etmaal temperatuur °C]]-stookgrens[],0),"")</f>
        <v>0</v>
      </c>
    </row>
    <row r="5913" spans="1:16" x14ac:dyDescent="0.25">
      <c r="A5913">
        <v>278</v>
      </c>
      <c r="B5913" s="110">
        <v>46025</v>
      </c>
      <c r="C5913" s="89">
        <v>4.7</v>
      </c>
      <c r="D5913" s="89">
        <v>0.6</v>
      </c>
      <c r="E5913" s="96">
        <v>159</v>
      </c>
      <c r="F5913" s="89">
        <v>2.8</v>
      </c>
      <c r="G5913" s="89"/>
      <c r="H5913">
        <v>0.94</v>
      </c>
      <c r="I5913" t="s">
        <v>14</v>
      </c>
      <c r="J5913">
        <v>1.1000000000000001</v>
      </c>
      <c r="K5913">
        <v>1</v>
      </c>
      <c r="L5913">
        <v>2026</v>
      </c>
      <c r="M5913" t="s">
        <v>306</v>
      </c>
      <c r="N5913" s="89" cm="1">
        <f t="array" ref="N5913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5913" s="89">
        <f>_34_KNMI_Stations[[#This Row],[graaddagen]]*_34_KNMI_Stations[[#This Row],[Gewogen factor]]</f>
        <v>19.14</v>
      </c>
      <c r="P5913" s="89" cm="1">
        <f t="array" ref="P5913">IF(ISNUMBER(_34_KNMI_Stations[[#This Row],[Etmaal temperatuur °C]]),IF(_34_KNMI_Stations[[#This Row],[Etmaal temperatuur °C]]&gt;stookgrens[],_34_KNMI_Stations[[#This Row],[Etmaal temperatuur °C]]-stookgrens[],0),"")</f>
        <v>0</v>
      </c>
    </row>
    <row r="5914" spans="1:16" x14ac:dyDescent="0.25">
      <c r="A5914">
        <v>278</v>
      </c>
      <c r="B5914" s="110">
        <v>46026</v>
      </c>
      <c r="C5914" s="89">
        <v>4.3</v>
      </c>
      <c r="D5914" s="89">
        <v>0.2</v>
      </c>
      <c r="E5914" s="96">
        <v>280</v>
      </c>
      <c r="F5914" s="89">
        <v>1.1000000000000001</v>
      </c>
      <c r="G5914" s="89"/>
      <c r="H5914">
        <v>0.94</v>
      </c>
      <c r="I5914" t="s">
        <v>14</v>
      </c>
      <c r="J5914">
        <v>1.1000000000000001</v>
      </c>
      <c r="K5914">
        <v>1</v>
      </c>
      <c r="L5914">
        <v>2026</v>
      </c>
      <c r="M5914" t="s">
        <v>306</v>
      </c>
      <c r="N5914" s="89" cm="1">
        <f t="array" ref="N5914">IF(ISNUMBER(_34_KNMI_Stations[[#This Row],[Etmaal temperatuur °C]]),IF(_34_KNMI_Stations[[#This Row],[Etmaal temperatuur °C]]&lt;stookgrens[],stookgrens[]-_34_KNMI_Stations[[#This Row],[Etmaal temperatuur °C]],0),"")</f>
        <v>17.8</v>
      </c>
      <c r="O5914" s="89">
        <f>_34_KNMI_Stations[[#This Row],[graaddagen]]*_34_KNMI_Stations[[#This Row],[Gewogen factor]]</f>
        <v>19.580000000000002</v>
      </c>
      <c r="P5914" s="89" cm="1">
        <f t="array" ref="P5914">IF(ISNUMBER(_34_KNMI_Stations[[#This Row],[Etmaal temperatuur °C]]),IF(_34_KNMI_Stations[[#This Row],[Etmaal temperatuur °C]]&gt;stookgrens[],_34_KNMI_Stations[[#This Row],[Etmaal temperatuur °C]]-stookgrens[],0),"")</f>
        <v>0</v>
      </c>
    </row>
    <row r="5915" spans="1:16" x14ac:dyDescent="0.25">
      <c r="A5915">
        <v>278</v>
      </c>
      <c r="B5915" s="110">
        <v>46027</v>
      </c>
      <c r="C5915" s="89">
        <v>3</v>
      </c>
      <c r="D5915" s="89">
        <v>-1.7</v>
      </c>
      <c r="E5915" s="96">
        <v>131</v>
      </c>
      <c r="F5915" s="89">
        <v>2.5</v>
      </c>
      <c r="G5915" s="89"/>
      <c r="H5915">
        <v>0.93</v>
      </c>
      <c r="I5915" t="s">
        <v>14</v>
      </c>
      <c r="J5915">
        <v>1.1000000000000001</v>
      </c>
      <c r="K5915">
        <v>1</v>
      </c>
      <c r="L5915">
        <v>2026</v>
      </c>
      <c r="M5915" t="s">
        <v>344</v>
      </c>
      <c r="N5915" s="89" cm="1">
        <f t="array" ref="N5915">IF(ISNUMBER(_34_KNMI_Stations[[#This Row],[Etmaal temperatuur °C]]),IF(_34_KNMI_Stations[[#This Row],[Etmaal temperatuur °C]]&lt;stookgrens[],stookgrens[]-_34_KNMI_Stations[[#This Row],[Etmaal temperatuur °C]],0),"")</f>
        <v>19.7</v>
      </c>
      <c r="O5915" s="89">
        <f>_34_KNMI_Stations[[#This Row],[graaddagen]]*_34_KNMI_Stations[[#This Row],[Gewogen factor]]</f>
        <v>21.67</v>
      </c>
      <c r="P5915" s="89" cm="1">
        <f t="array" ref="P5915">IF(ISNUMBER(_34_KNMI_Stations[[#This Row],[Etmaal temperatuur °C]]),IF(_34_KNMI_Stations[[#This Row],[Etmaal temperatuur °C]]&gt;stookgrens[],_34_KNMI_Stations[[#This Row],[Etmaal temperatuur °C]]-stookgrens[],0),"")</f>
        <v>0</v>
      </c>
    </row>
    <row r="5916" spans="1:16" x14ac:dyDescent="0.25">
      <c r="A5916">
        <v>278</v>
      </c>
      <c r="B5916" s="110">
        <v>46028</v>
      </c>
      <c r="C5916" s="89">
        <v>2.2999999999999998</v>
      </c>
      <c r="D5916" s="89">
        <v>-1.9</v>
      </c>
      <c r="E5916" s="96">
        <v>134</v>
      </c>
      <c r="F5916" s="89">
        <v>0.2</v>
      </c>
      <c r="G5916" s="89"/>
      <c r="H5916">
        <v>0.96</v>
      </c>
      <c r="I5916" t="s">
        <v>14</v>
      </c>
      <c r="J5916">
        <v>1.1000000000000001</v>
      </c>
      <c r="K5916">
        <v>1</v>
      </c>
      <c r="L5916">
        <v>2026</v>
      </c>
      <c r="M5916" t="s">
        <v>344</v>
      </c>
      <c r="N5916" s="89" cm="1">
        <f t="array" ref="N5916">IF(ISNUMBER(_34_KNMI_Stations[[#This Row],[Etmaal temperatuur °C]]),IF(_34_KNMI_Stations[[#This Row],[Etmaal temperatuur °C]]&lt;stookgrens[],stookgrens[]-_34_KNMI_Stations[[#This Row],[Etmaal temperatuur °C]],0),"")</f>
        <v>19.899999999999999</v>
      </c>
      <c r="O5916" s="89">
        <f>_34_KNMI_Stations[[#This Row],[graaddagen]]*_34_KNMI_Stations[[#This Row],[Gewogen factor]]</f>
        <v>21.89</v>
      </c>
      <c r="P5916" s="89" cm="1">
        <f t="array" ref="P5916">IF(ISNUMBER(_34_KNMI_Stations[[#This Row],[Etmaal temperatuur °C]]),IF(_34_KNMI_Stations[[#This Row],[Etmaal temperatuur °C]]&gt;stookgrens[],_34_KNMI_Stations[[#This Row],[Etmaal temperatuur °C]]-stookgrens[],0),"")</f>
        <v>0</v>
      </c>
    </row>
    <row r="5917" spans="1:16" x14ac:dyDescent="0.25">
      <c r="A5917">
        <v>278</v>
      </c>
      <c r="B5917" s="110">
        <v>46029</v>
      </c>
      <c r="C5917" s="89">
        <v>4.8</v>
      </c>
      <c r="D5917" s="89">
        <v>-0.8</v>
      </c>
      <c r="E5917" s="96">
        <v>87</v>
      </c>
      <c r="F5917" s="89">
        <v>6.1</v>
      </c>
      <c r="G5917" s="89"/>
      <c r="H5917">
        <v>0.92</v>
      </c>
      <c r="I5917" t="s">
        <v>14</v>
      </c>
      <c r="J5917">
        <v>1.1000000000000001</v>
      </c>
      <c r="K5917">
        <v>1</v>
      </c>
      <c r="L5917">
        <v>2026</v>
      </c>
      <c r="M5917" t="s">
        <v>344</v>
      </c>
      <c r="N5917" s="89" cm="1">
        <f t="array" ref="N5917">IF(ISNUMBER(_34_KNMI_Stations[[#This Row],[Etmaal temperatuur °C]]),IF(_34_KNMI_Stations[[#This Row],[Etmaal temperatuur °C]]&lt;stookgrens[],stookgrens[]-_34_KNMI_Stations[[#This Row],[Etmaal temperatuur °C]],0),"")</f>
        <v>18.8</v>
      </c>
      <c r="O5917" s="89">
        <f>_34_KNMI_Stations[[#This Row],[graaddagen]]*_34_KNMI_Stations[[#This Row],[Gewogen factor]]</f>
        <v>20.680000000000003</v>
      </c>
      <c r="P5917" s="89" cm="1">
        <f t="array" ref="P5917">IF(ISNUMBER(_34_KNMI_Stations[[#This Row],[Etmaal temperatuur °C]]),IF(_34_KNMI_Stations[[#This Row],[Etmaal temperatuur °C]]&gt;stookgrens[],_34_KNMI_Stations[[#This Row],[Etmaal temperatuur °C]]-stookgrens[],0),"")</f>
        <v>0</v>
      </c>
    </row>
    <row r="5918" spans="1:16" x14ac:dyDescent="0.25">
      <c r="A5918">
        <v>278</v>
      </c>
      <c r="B5918" s="110">
        <v>46030</v>
      </c>
      <c r="C5918" s="89">
        <v>3.7</v>
      </c>
      <c r="D5918" s="89">
        <v>1.5</v>
      </c>
      <c r="E5918" s="96">
        <v>236</v>
      </c>
      <c r="F5918" s="89">
        <v>0.5</v>
      </c>
      <c r="G5918" s="89"/>
      <c r="H5918">
        <v>0.91</v>
      </c>
      <c r="I5918" t="s">
        <v>14</v>
      </c>
      <c r="J5918">
        <v>1.1000000000000001</v>
      </c>
      <c r="K5918">
        <v>1</v>
      </c>
      <c r="L5918">
        <v>2026</v>
      </c>
      <c r="M5918" t="s">
        <v>344</v>
      </c>
      <c r="N5918" s="89" cm="1">
        <f t="array" ref="N5918">IF(ISNUMBER(_34_KNMI_Stations[[#This Row],[Etmaal temperatuur °C]]),IF(_34_KNMI_Stations[[#This Row],[Etmaal temperatuur °C]]&lt;stookgrens[],stookgrens[]-_34_KNMI_Stations[[#This Row],[Etmaal temperatuur °C]],0),"")</f>
        <v>16.5</v>
      </c>
      <c r="O5918" s="89">
        <f>_34_KNMI_Stations[[#This Row],[graaddagen]]*_34_KNMI_Stations[[#This Row],[Gewogen factor]]</f>
        <v>18.150000000000002</v>
      </c>
      <c r="P5918" s="89" cm="1">
        <f t="array" ref="P5918">IF(ISNUMBER(_34_KNMI_Stations[[#This Row],[Etmaal temperatuur °C]]),IF(_34_KNMI_Stations[[#This Row],[Etmaal temperatuur °C]]&gt;stookgrens[],_34_KNMI_Stations[[#This Row],[Etmaal temperatuur °C]]-stookgrens[],0),"")</f>
        <v>0</v>
      </c>
    </row>
    <row r="5919" spans="1:16" x14ac:dyDescent="0.25">
      <c r="A5919">
        <v>278</v>
      </c>
      <c r="B5919" s="110">
        <v>46031</v>
      </c>
      <c r="C5919" s="89">
        <v>6.3</v>
      </c>
      <c r="D5919" s="89">
        <v>0.3</v>
      </c>
      <c r="E5919" s="96">
        <v>101</v>
      </c>
      <c r="F5919" s="89">
        <v>9.3000000000000007</v>
      </c>
      <c r="G5919" s="89"/>
      <c r="H5919">
        <v>0.92</v>
      </c>
      <c r="I5919" t="s">
        <v>14</v>
      </c>
      <c r="J5919">
        <v>1.1000000000000001</v>
      </c>
      <c r="K5919">
        <v>1</v>
      </c>
      <c r="L5919">
        <v>2026</v>
      </c>
      <c r="M5919" t="s">
        <v>344</v>
      </c>
      <c r="N5919" s="89" cm="1">
        <f t="array" ref="N5919">IF(ISNUMBER(_34_KNMI_Stations[[#This Row],[Etmaal temperatuur °C]]),IF(_34_KNMI_Stations[[#This Row],[Etmaal temperatuur °C]]&lt;stookgrens[],stookgrens[]-_34_KNMI_Stations[[#This Row],[Etmaal temperatuur °C]],0),"")</f>
        <v>17.7</v>
      </c>
      <c r="O5919" s="89">
        <f>_34_KNMI_Stations[[#This Row],[graaddagen]]*_34_KNMI_Stations[[#This Row],[Gewogen factor]]</f>
        <v>19.470000000000002</v>
      </c>
      <c r="P5919" s="89" cm="1">
        <f t="array" ref="P5919">IF(ISNUMBER(_34_KNMI_Stations[[#This Row],[Etmaal temperatuur °C]]),IF(_34_KNMI_Stations[[#This Row],[Etmaal temperatuur °C]]&gt;stookgrens[],_34_KNMI_Stations[[#This Row],[Etmaal temperatuur °C]]-stookgrens[],0),"")</f>
        <v>0</v>
      </c>
    </row>
    <row r="5920" spans="1:16" x14ac:dyDescent="0.25">
      <c r="A5920">
        <v>278</v>
      </c>
      <c r="B5920" s="110">
        <v>46032</v>
      </c>
      <c r="C5920" s="89">
        <v>4.4000000000000004</v>
      </c>
      <c r="D5920" s="89">
        <v>-3.3</v>
      </c>
      <c r="E5920" s="96">
        <v>337</v>
      </c>
      <c r="F5920" s="89">
        <v>0</v>
      </c>
      <c r="G5920" s="89"/>
      <c r="H5920">
        <v>0.76</v>
      </c>
      <c r="I5920" t="s">
        <v>14</v>
      </c>
      <c r="J5920">
        <v>1.1000000000000001</v>
      </c>
      <c r="K5920">
        <v>1</v>
      </c>
      <c r="L5920">
        <v>2026</v>
      </c>
      <c r="M5920" t="s">
        <v>344</v>
      </c>
      <c r="N5920" s="89" cm="1">
        <f t="array" ref="N5920">IF(ISNUMBER(_34_KNMI_Stations[[#This Row],[Etmaal temperatuur °C]]),IF(_34_KNMI_Stations[[#This Row],[Etmaal temperatuur °C]]&lt;stookgrens[],stookgrens[]-_34_KNMI_Stations[[#This Row],[Etmaal temperatuur °C]],0),"")</f>
        <v>21.3</v>
      </c>
      <c r="O5920" s="89">
        <f>_34_KNMI_Stations[[#This Row],[graaddagen]]*_34_KNMI_Stations[[#This Row],[Gewogen factor]]</f>
        <v>23.430000000000003</v>
      </c>
      <c r="P5920" s="89" cm="1">
        <f t="array" ref="P5920">IF(ISNUMBER(_34_KNMI_Stations[[#This Row],[Etmaal temperatuur °C]]),IF(_34_KNMI_Stations[[#This Row],[Etmaal temperatuur °C]]&gt;stookgrens[],_34_KNMI_Stations[[#This Row],[Etmaal temperatuur °C]]-stookgrens[],0),"")</f>
        <v>0</v>
      </c>
    </row>
    <row r="5921" spans="1:16" x14ac:dyDescent="0.25">
      <c r="A5921">
        <v>278</v>
      </c>
      <c r="B5921" s="110">
        <v>46033</v>
      </c>
      <c r="C5921" s="89">
        <v>2.6</v>
      </c>
      <c r="D5921" s="89">
        <v>-3.9</v>
      </c>
      <c r="E5921" s="96">
        <v>330</v>
      </c>
      <c r="F5921" s="89">
        <v>0</v>
      </c>
      <c r="G5921" s="89"/>
      <c r="H5921">
        <v>0.85</v>
      </c>
      <c r="I5921" t="s">
        <v>14</v>
      </c>
      <c r="J5921">
        <v>1.1000000000000001</v>
      </c>
      <c r="K5921">
        <v>1</v>
      </c>
      <c r="L5921">
        <v>2026</v>
      </c>
      <c r="M5921" t="s">
        <v>344</v>
      </c>
      <c r="N5921" s="89" cm="1">
        <f t="array" ref="N5921">IF(ISNUMBER(_34_KNMI_Stations[[#This Row],[Etmaal temperatuur °C]]),IF(_34_KNMI_Stations[[#This Row],[Etmaal temperatuur °C]]&lt;stookgrens[],stookgrens[]-_34_KNMI_Stations[[#This Row],[Etmaal temperatuur °C]],0),"")</f>
        <v>21.9</v>
      </c>
      <c r="O5921" s="89">
        <f>_34_KNMI_Stations[[#This Row],[graaddagen]]*_34_KNMI_Stations[[#This Row],[Gewogen factor]]</f>
        <v>24.09</v>
      </c>
      <c r="P5921" s="89" cm="1">
        <f t="array" ref="P5921">IF(ISNUMBER(_34_KNMI_Stations[[#This Row],[Etmaal temperatuur °C]]),IF(_34_KNMI_Stations[[#This Row],[Etmaal temperatuur °C]]&gt;stookgrens[],_34_KNMI_Stations[[#This Row],[Etmaal temperatuur °C]]-stookgrens[],0),"")</f>
        <v>0</v>
      </c>
    </row>
    <row r="5922" spans="1:16" x14ac:dyDescent="0.25">
      <c r="A5922">
        <v>278</v>
      </c>
      <c r="B5922" s="110">
        <v>46034</v>
      </c>
      <c r="C5922" s="89">
        <v>3.7</v>
      </c>
      <c r="D5922" s="89">
        <v>3.1</v>
      </c>
      <c r="E5922" s="96">
        <v>103</v>
      </c>
      <c r="F5922" s="89">
        <v>1.5</v>
      </c>
      <c r="G5922" s="89"/>
      <c r="H5922">
        <v>0.96</v>
      </c>
      <c r="I5922" t="s">
        <v>14</v>
      </c>
      <c r="J5922">
        <v>1.1000000000000001</v>
      </c>
      <c r="K5922">
        <v>1</v>
      </c>
      <c r="L5922">
        <v>2026</v>
      </c>
      <c r="M5922" t="s">
        <v>381</v>
      </c>
      <c r="N5922" s="89" cm="1">
        <f t="array" ref="N5922">IF(ISNUMBER(_34_KNMI_Stations[[#This Row],[Etmaal temperatuur °C]]),IF(_34_KNMI_Stations[[#This Row],[Etmaal temperatuur °C]]&lt;stookgrens[],stookgrens[]-_34_KNMI_Stations[[#This Row],[Etmaal temperatuur °C]],0),"")</f>
        <v>14.9</v>
      </c>
      <c r="O5922" s="89">
        <f>_34_KNMI_Stations[[#This Row],[graaddagen]]*_34_KNMI_Stations[[#This Row],[Gewogen factor]]</f>
        <v>16.39</v>
      </c>
      <c r="P5922" s="89" cm="1">
        <f t="array" ref="P5922">IF(ISNUMBER(_34_KNMI_Stations[[#This Row],[Etmaal temperatuur °C]]),IF(_34_KNMI_Stations[[#This Row],[Etmaal temperatuur °C]]&gt;stookgrens[],_34_KNMI_Stations[[#This Row],[Etmaal temperatuur °C]]-stookgrens[],0),"")</f>
        <v>0</v>
      </c>
    </row>
    <row r="5923" spans="1:16" x14ac:dyDescent="0.25">
      <c r="A5923">
        <v>278</v>
      </c>
      <c r="B5923" s="110">
        <v>46035</v>
      </c>
      <c r="C5923" s="89">
        <v>2.7</v>
      </c>
      <c r="D5923" s="89">
        <v>8.1999999999999993</v>
      </c>
      <c r="E5923" s="96">
        <v>98</v>
      </c>
      <c r="F5923" s="89">
        <v>1.7</v>
      </c>
      <c r="G5923" s="89"/>
      <c r="H5923">
        <v>0.95</v>
      </c>
      <c r="I5923" t="s">
        <v>14</v>
      </c>
      <c r="J5923">
        <v>1.1000000000000001</v>
      </c>
      <c r="K5923">
        <v>1</v>
      </c>
      <c r="L5923">
        <v>2026</v>
      </c>
      <c r="M5923" t="s">
        <v>381</v>
      </c>
      <c r="N5923" s="89" cm="1">
        <f t="array" ref="N5923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5923" s="89">
        <f>_34_KNMI_Stations[[#This Row],[graaddagen]]*_34_KNMI_Stations[[#This Row],[Gewogen factor]]</f>
        <v>10.780000000000001</v>
      </c>
      <c r="P5923" s="89" cm="1">
        <f t="array" ref="P5923">IF(ISNUMBER(_34_KNMI_Stations[[#This Row],[Etmaal temperatuur °C]]),IF(_34_KNMI_Stations[[#This Row],[Etmaal temperatuur °C]]&gt;stookgrens[],_34_KNMI_Stations[[#This Row],[Etmaal temperatuur °C]]-stookgrens[],0),"")</f>
        <v>0</v>
      </c>
    </row>
    <row r="5924" spans="1:16" x14ac:dyDescent="0.25">
      <c r="A5924">
        <v>278</v>
      </c>
      <c r="B5924" s="110">
        <v>46036</v>
      </c>
      <c r="C5924" s="89">
        <v>2.1</v>
      </c>
      <c r="D5924" s="89">
        <v>4.9000000000000004</v>
      </c>
      <c r="E5924" s="96">
        <v>400</v>
      </c>
      <c r="F5924" s="89">
        <v>4.0999999999999996</v>
      </c>
      <c r="G5924" s="89"/>
      <c r="H5924">
        <v>0.93</v>
      </c>
      <c r="I5924" t="s">
        <v>14</v>
      </c>
      <c r="J5924">
        <v>1.1000000000000001</v>
      </c>
      <c r="K5924">
        <v>1</v>
      </c>
      <c r="L5924">
        <v>2026</v>
      </c>
      <c r="M5924" t="s">
        <v>381</v>
      </c>
      <c r="N5924" s="89" cm="1">
        <f t="array" ref="N5924">IF(ISNUMBER(_34_KNMI_Stations[[#This Row],[Etmaal temperatuur °C]]),IF(_34_KNMI_Stations[[#This Row],[Etmaal temperatuur °C]]&lt;stookgrens[],stookgrens[]-_34_KNMI_Stations[[#This Row],[Etmaal temperatuur °C]],0),"")</f>
        <v>13.1</v>
      </c>
      <c r="O5924" s="89">
        <f>_34_KNMI_Stations[[#This Row],[graaddagen]]*_34_KNMI_Stations[[#This Row],[Gewogen factor]]</f>
        <v>14.41</v>
      </c>
      <c r="P5924" s="89" cm="1">
        <f t="array" ref="P5924">IF(ISNUMBER(_34_KNMI_Stations[[#This Row],[Etmaal temperatuur °C]]),IF(_34_KNMI_Stations[[#This Row],[Etmaal temperatuur °C]]&gt;stookgrens[],_34_KNMI_Stations[[#This Row],[Etmaal temperatuur °C]]-stookgrens[],0),"")</f>
        <v>0</v>
      </c>
    </row>
    <row r="5925" spans="1:16" x14ac:dyDescent="0.25">
      <c r="A5925">
        <v>278</v>
      </c>
      <c r="B5925" s="110">
        <v>46037</v>
      </c>
      <c r="C5925" s="89">
        <v>3.2</v>
      </c>
      <c r="D5925" s="89">
        <v>8.9</v>
      </c>
      <c r="E5925" s="96">
        <v>102</v>
      </c>
      <c r="F5925" s="89">
        <v>0.6</v>
      </c>
      <c r="G5925" s="89"/>
      <c r="H5925">
        <v>0.87</v>
      </c>
      <c r="I5925" t="s">
        <v>14</v>
      </c>
      <c r="J5925">
        <v>1.1000000000000001</v>
      </c>
      <c r="K5925">
        <v>1</v>
      </c>
      <c r="L5925">
        <v>2026</v>
      </c>
      <c r="M5925" t="s">
        <v>381</v>
      </c>
      <c r="N5925" s="89" cm="1">
        <f t="array" ref="N5925">IF(ISNUMBER(_34_KNMI_Stations[[#This Row],[Etmaal temperatuur °C]]),IF(_34_KNMI_Stations[[#This Row],[Etmaal temperatuur °C]]&lt;stookgrens[],stookgrens[]-_34_KNMI_Stations[[#This Row],[Etmaal temperatuur °C]],0),"")</f>
        <v>9.1</v>
      </c>
      <c r="O5925" s="89">
        <f>_34_KNMI_Stations[[#This Row],[graaddagen]]*_34_KNMI_Stations[[#This Row],[Gewogen factor]]</f>
        <v>10.01</v>
      </c>
      <c r="P5925" s="89" cm="1">
        <f t="array" ref="P5925">IF(ISNUMBER(_34_KNMI_Stations[[#This Row],[Etmaal temperatuur °C]]),IF(_34_KNMI_Stations[[#This Row],[Etmaal temperatuur °C]]&gt;stookgrens[],_34_KNMI_Stations[[#This Row],[Etmaal temperatuur °C]]-stookgrens[],0),"")</f>
        <v>0</v>
      </c>
    </row>
    <row r="5926" spans="1:16" x14ac:dyDescent="0.25">
      <c r="A5926">
        <v>278</v>
      </c>
      <c r="B5926" s="110">
        <v>46038</v>
      </c>
      <c r="C5926" s="89">
        <v>2.9</v>
      </c>
      <c r="D5926" s="89">
        <v>8.8000000000000007</v>
      </c>
      <c r="E5926" s="96">
        <v>287</v>
      </c>
      <c r="F5926" s="89">
        <v>0</v>
      </c>
      <c r="G5926" s="89"/>
      <c r="H5926">
        <v>0.84</v>
      </c>
      <c r="I5926" t="s">
        <v>14</v>
      </c>
      <c r="J5926">
        <v>1.1000000000000001</v>
      </c>
      <c r="K5926">
        <v>1</v>
      </c>
      <c r="L5926">
        <v>2026</v>
      </c>
      <c r="M5926" t="s">
        <v>381</v>
      </c>
      <c r="N5926" s="89" cm="1">
        <f t="array" ref="N5926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5926" s="89">
        <f>_34_KNMI_Stations[[#This Row],[graaddagen]]*_34_KNMI_Stations[[#This Row],[Gewogen factor]]</f>
        <v>10.119999999999999</v>
      </c>
      <c r="P5926" s="89" cm="1">
        <f t="array" ref="P5926">IF(ISNUMBER(_34_KNMI_Stations[[#This Row],[Etmaal temperatuur °C]]),IF(_34_KNMI_Stations[[#This Row],[Etmaal temperatuur °C]]&gt;stookgrens[],_34_KNMI_Stations[[#This Row],[Etmaal temperatuur °C]]-stookgrens[],0),"")</f>
        <v>0</v>
      </c>
    </row>
    <row r="5927" spans="1:16" x14ac:dyDescent="0.25">
      <c r="A5927">
        <v>278</v>
      </c>
      <c r="B5927" s="110">
        <v>46039</v>
      </c>
      <c r="C5927" s="89">
        <v>1.8</v>
      </c>
      <c r="D5927" s="89">
        <v>6</v>
      </c>
      <c r="E5927" s="96">
        <v>390</v>
      </c>
      <c r="F5927" s="89">
        <v>-0.1</v>
      </c>
      <c r="G5927" s="89"/>
      <c r="H5927">
        <v>0.92</v>
      </c>
      <c r="I5927" t="s">
        <v>14</v>
      </c>
      <c r="J5927">
        <v>1.1000000000000001</v>
      </c>
      <c r="K5927">
        <v>1</v>
      </c>
      <c r="L5927">
        <v>2026</v>
      </c>
      <c r="M5927" t="s">
        <v>381</v>
      </c>
      <c r="N5927" s="89" cm="1">
        <f t="array" ref="N5927">IF(ISNUMBER(_34_KNMI_Stations[[#This Row],[Etmaal temperatuur °C]]),IF(_34_KNMI_Stations[[#This Row],[Etmaal temperatuur °C]]&lt;stookgrens[],stookgrens[]-_34_KNMI_Stations[[#This Row],[Etmaal temperatuur °C]],0),"")</f>
        <v>12</v>
      </c>
      <c r="O5927" s="89">
        <f>_34_KNMI_Stations[[#This Row],[graaddagen]]*_34_KNMI_Stations[[#This Row],[Gewogen factor]]</f>
        <v>13.200000000000001</v>
      </c>
      <c r="P5927" s="89" cm="1">
        <f t="array" ref="P5927">IF(ISNUMBER(_34_KNMI_Stations[[#This Row],[Etmaal temperatuur °C]]),IF(_34_KNMI_Stations[[#This Row],[Etmaal temperatuur °C]]&gt;stookgrens[],_34_KNMI_Stations[[#This Row],[Etmaal temperatuur °C]]-stookgrens[],0),"")</f>
        <v>0</v>
      </c>
    </row>
    <row r="5928" spans="1:16" x14ac:dyDescent="0.25">
      <c r="A5928">
        <v>278</v>
      </c>
      <c r="B5928" s="110">
        <v>46040</v>
      </c>
      <c r="C5928" s="89">
        <v>2.2999999999999998</v>
      </c>
      <c r="D5928" s="89">
        <v>0.2</v>
      </c>
      <c r="E5928" s="96">
        <v>175</v>
      </c>
      <c r="F5928" s="89">
        <v>0</v>
      </c>
      <c r="G5928" s="89"/>
      <c r="H5928">
        <v>0.99</v>
      </c>
      <c r="I5928" t="s">
        <v>14</v>
      </c>
      <c r="J5928">
        <v>1.1000000000000001</v>
      </c>
      <c r="K5928">
        <v>1</v>
      </c>
      <c r="L5928">
        <v>2026</v>
      </c>
      <c r="M5928" t="s">
        <v>381</v>
      </c>
      <c r="N5928" s="89" cm="1">
        <f t="array" ref="N5928">IF(ISNUMBER(_34_KNMI_Stations[[#This Row],[Etmaal temperatuur °C]]),IF(_34_KNMI_Stations[[#This Row],[Etmaal temperatuur °C]]&lt;stookgrens[],stookgrens[]-_34_KNMI_Stations[[#This Row],[Etmaal temperatuur °C]],0),"")</f>
        <v>17.8</v>
      </c>
      <c r="O5928" s="89">
        <f>_34_KNMI_Stations[[#This Row],[graaddagen]]*_34_KNMI_Stations[[#This Row],[Gewogen factor]]</f>
        <v>19.580000000000002</v>
      </c>
      <c r="P5928" s="89" cm="1">
        <f t="array" ref="P5928">IF(ISNUMBER(_34_KNMI_Stations[[#This Row],[Etmaal temperatuur °C]]),IF(_34_KNMI_Stations[[#This Row],[Etmaal temperatuur °C]]&gt;stookgrens[],_34_KNMI_Stations[[#This Row],[Etmaal temperatuur °C]]-stookgrens[],0),"")</f>
        <v>0</v>
      </c>
    </row>
    <row r="5929" spans="1:16" x14ac:dyDescent="0.25">
      <c r="A5929">
        <v>278</v>
      </c>
      <c r="B5929" s="110">
        <v>46041</v>
      </c>
      <c r="C5929" s="89">
        <v>1.8</v>
      </c>
      <c r="D5929" s="89">
        <v>1.2</v>
      </c>
      <c r="E5929" s="96">
        <v>431</v>
      </c>
      <c r="F5929" s="89">
        <v>0</v>
      </c>
      <c r="G5929" s="89"/>
      <c r="H5929">
        <v>0.91</v>
      </c>
      <c r="I5929" t="s">
        <v>14</v>
      </c>
      <c r="J5929">
        <v>1.1000000000000001</v>
      </c>
      <c r="K5929">
        <v>1</v>
      </c>
      <c r="L5929">
        <v>2026</v>
      </c>
      <c r="M5929" t="s">
        <v>382</v>
      </c>
      <c r="N5929" s="89" cm="1">
        <f t="array" ref="N5929">IF(ISNUMBER(_34_KNMI_Stations[[#This Row],[Etmaal temperatuur °C]]),IF(_34_KNMI_Stations[[#This Row],[Etmaal temperatuur °C]]&lt;stookgrens[],stookgrens[]-_34_KNMI_Stations[[#This Row],[Etmaal temperatuur °C]],0),"")</f>
        <v>16.8</v>
      </c>
      <c r="O5929" s="89">
        <f>_34_KNMI_Stations[[#This Row],[graaddagen]]*_34_KNMI_Stations[[#This Row],[Gewogen factor]]</f>
        <v>18.480000000000004</v>
      </c>
      <c r="P5929" s="89" cm="1">
        <f t="array" ref="P5929">IF(ISNUMBER(_34_KNMI_Stations[[#This Row],[Etmaal temperatuur °C]]),IF(_34_KNMI_Stations[[#This Row],[Etmaal temperatuur °C]]&gt;stookgrens[],_34_KNMI_Stations[[#This Row],[Etmaal temperatuur °C]]-stookgrens[],0),"")</f>
        <v>0</v>
      </c>
    </row>
    <row r="5930" spans="1:16" x14ac:dyDescent="0.25">
      <c r="A5930">
        <v>278</v>
      </c>
      <c r="B5930" s="110">
        <v>46042</v>
      </c>
      <c r="C5930" s="89">
        <v>1.5</v>
      </c>
      <c r="D5930" s="89">
        <v>0.8</v>
      </c>
      <c r="E5930" s="96">
        <v>471</v>
      </c>
      <c r="F5930" s="89">
        <v>0</v>
      </c>
      <c r="G5930" s="89"/>
      <c r="H5930">
        <v>0.89</v>
      </c>
      <c r="I5930" t="s">
        <v>14</v>
      </c>
      <c r="J5930">
        <v>1.1000000000000001</v>
      </c>
      <c r="K5930">
        <v>1</v>
      </c>
      <c r="L5930">
        <v>2026</v>
      </c>
      <c r="M5930" t="s">
        <v>382</v>
      </c>
      <c r="N5930" s="89" cm="1">
        <f t="array" ref="N5930">IF(ISNUMBER(_34_KNMI_Stations[[#This Row],[Etmaal temperatuur °C]]),IF(_34_KNMI_Stations[[#This Row],[Etmaal temperatuur °C]]&lt;stookgrens[],stookgrens[]-_34_KNMI_Stations[[#This Row],[Etmaal temperatuur °C]],0),"")</f>
        <v>17.2</v>
      </c>
      <c r="O5930" s="89">
        <f>_34_KNMI_Stations[[#This Row],[graaddagen]]*_34_KNMI_Stations[[#This Row],[Gewogen factor]]</f>
        <v>18.920000000000002</v>
      </c>
      <c r="P5930" s="89" cm="1">
        <f t="array" ref="P5930">IF(ISNUMBER(_34_KNMI_Stations[[#This Row],[Etmaal temperatuur °C]]),IF(_34_KNMI_Stations[[#This Row],[Etmaal temperatuur °C]]&gt;stookgrens[],_34_KNMI_Stations[[#This Row],[Etmaal temperatuur °C]]-stookgrens[],0),"")</f>
        <v>0</v>
      </c>
    </row>
    <row r="5931" spans="1:16" x14ac:dyDescent="0.25">
      <c r="A5931">
        <v>278</v>
      </c>
      <c r="B5931" s="110">
        <v>46043</v>
      </c>
      <c r="C5931" s="89">
        <v>2.7</v>
      </c>
      <c r="D5931" s="89">
        <v>2.6</v>
      </c>
      <c r="E5931" s="96">
        <v>305</v>
      </c>
      <c r="F5931" s="89">
        <v>0</v>
      </c>
      <c r="G5931" s="89"/>
      <c r="H5931">
        <v>0.78</v>
      </c>
      <c r="I5931" t="s">
        <v>14</v>
      </c>
      <c r="J5931">
        <v>1.1000000000000001</v>
      </c>
      <c r="K5931">
        <v>1</v>
      </c>
      <c r="L5931">
        <v>2026</v>
      </c>
      <c r="M5931" t="s">
        <v>382</v>
      </c>
      <c r="N5931" s="89" cm="1">
        <f t="array" ref="N5931">IF(ISNUMBER(_34_KNMI_Stations[[#This Row],[Etmaal temperatuur °C]]),IF(_34_KNMI_Stations[[#This Row],[Etmaal temperatuur °C]]&lt;stookgrens[],stookgrens[]-_34_KNMI_Stations[[#This Row],[Etmaal temperatuur °C]],0),"")</f>
        <v>15.4</v>
      </c>
      <c r="O5931" s="89">
        <f>_34_KNMI_Stations[[#This Row],[graaddagen]]*_34_KNMI_Stations[[#This Row],[Gewogen factor]]</f>
        <v>16.940000000000001</v>
      </c>
      <c r="P5931" s="89" cm="1">
        <f t="array" ref="P5931">IF(ISNUMBER(_34_KNMI_Stations[[#This Row],[Etmaal temperatuur °C]]),IF(_34_KNMI_Stations[[#This Row],[Etmaal temperatuur °C]]&gt;stookgrens[],_34_KNMI_Stations[[#This Row],[Etmaal temperatuur °C]]-stookgrens[],0),"")</f>
        <v>0</v>
      </c>
    </row>
    <row r="5932" spans="1:16" x14ac:dyDescent="0.25">
      <c r="A5932">
        <v>278</v>
      </c>
      <c r="B5932" s="110">
        <v>46044</v>
      </c>
      <c r="C5932" s="89">
        <v>4.5</v>
      </c>
      <c r="D5932" s="89">
        <v>-0.4</v>
      </c>
      <c r="E5932" s="96">
        <v>482</v>
      </c>
      <c r="F5932" s="89">
        <v>-0.1</v>
      </c>
      <c r="G5932" s="89"/>
      <c r="H5932">
        <v>0.78</v>
      </c>
      <c r="I5932" t="s">
        <v>14</v>
      </c>
      <c r="J5932">
        <v>1.1000000000000001</v>
      </c>
      <c r="K5932">
        <v>1</v>
      </c>
      <c r="L5932">
        <v>2026</v>
      </c>
      <c r="M5932" t="s">
        <v>382</v>
      </c>
      <c r="N5932" s="89" cm="1">
        <f t="array" ref="N5932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5932" s="89">
        <f>_34_KNMI_Stations[[#This Row],[graaddagen]]*_34_KNMI_Stations[[#This Row],[Gewogen factor]]</f>
        <v>20.239999999999998</v>
      </c>
      <c r="P5932" s="89" cm="1">
        <f t="array" ref="P5932">IF(ISNUMBER(_34_KNMI_Stations[[#This Row],[Etmaal temperatuur °C]]),IF(_34_KNMI_Stations[[#This Row],[Etmaal temperatuur °C]]&gt;stookgrens[],_34_KNMI_Stations[[#This Row],[Etmaal temperatuur °C]]-stookgrens[],0),"")</f>
        <v>0</v>
      </c>
    </row>
    <row r="5933" spans="1:16" x14ac:dyDescent="0.25">
      <c r="A5933">
        <v>278</v>
      </c>
      <c r="B5933" s="110">
        <v>46045</v>
      </c>
      <c r="C5933" s="89">
        <v>5</v>
      </c>
      <c r="D5933" s="89">
        <v>0.8</v>
      </c>
      <c r="E5933" s="96">
        <v>306</v>
      </c>
      <c r="F5933" s="89">
        <v>0</v>
      </c>
      <c r="G5933" s="89"/>
      <c r="H5933">
        <v>0.83</v>
      </c>
      <c r="I5933" t="s">
        <v>14</v>
      </c>
      <c r="J5933">
        <v>1.1000000000000001</v>
      </c>
      <c r="K5933">
        <v>1</v>
      </c>
      <c r="L5933">
        <v>2026</v>
      </c>
      <c r="M5933" t="s">
        <v>382</v>
      </c>
      <c r="N5933" s="89" cm="1">
        <f t="array" ref="N5933">IF(ISNUMBER(_34_KNMI_Stations[[#This Row],[Etmaal temperatuur °C]]),IF(_34_KNMI_Stations[[#This Row],[Etmaal temperatuur °C]]&lt;stookgrens[],stookgrens[]-_34_KNMI_Stations[[#This Row],[Etmaal temperatuur °C]],0),"")</f>
        <v>17.2</v>
      </c>
      <c r="O5933" s="89">
        <f>_34_KNMI_Stations[[#This Row],[graaddagen]]*_34_KNMI_Stations[[#This Row],[Gewogen factor]]</f>
        <v>18.920000000000002</v>
      </c>
      <c r="P5933" s="89" cm="1">
        <f t="array" ref="P5933">IF(ISNUMBER(_34_KNMI_Stations[[#This Row],[Etmaal temperatuur °C]]),IF(_34_KNMI_Stations[[#This Row],[Etmaal temperatuur °C]]&gt;stookgrens[],_34_KNMI_Stations[[#This Row],[Etmaal temperatuur °C]]-stookgrens[],0),"")</f>
        <v>0</v>
      </c>
    </row>
    <row r="5934" spans="1:16" x14ac:dyDescent="0.25">
      <c r="A5934">
        <v>278</v>
      </c>
      <c r="B5934" s="110">
        <v>46046</v>
      </c>
      <c r="C5934" s="89">
        <v>4.3</v>
      </c>
      <c r="D5934" s="89">
        <v>-0.7</v>
      </c>
      <c r="E5934" s="96">
        <v>312</v>
      </c>
      <c r="F5934" s="89">
        <v>0</v>
      </c>
      <c r="G5934" s="89"/>
      <c r="H5934">
        <v>0.86</v>
      </c>
      <c r="I5934" t="s">
        <v>14</v>
      </c>
      <c r="J5934">
        <v>1.1000000000000001</v>
      </c>
      <c r="K5934">
        <v>1</v>
      </c>
      <c r="L5934">
        <v>2026</v>
      </c>
      <c r="M5934" t="s">
        <v>382</v>
      </c>
      <c r="N5934" s="89" cm="1">
        <f t="array" ref="N5934">IF(ISNUMBER(_34_KNMI_Stations[[#This Row],[Etmaal temperatuur °C]]),IF(_34_KNMI_Stations[[#This Row],[Etmaal temperatuur °C]]&lt;stookgrens[],stookgrens[]-_34_KNMI_Stations[[#This Row],[Etmaal temperatuur °C]],0),"")</f>
        <v>18.7</v>
      </c>
      <c r="O5934" s="89">
        <f>_34_KNMI_Stations[[#This Row],[graaddagen]]*_34_KNMI_Stations[[#This Row],[Gewogen factor]]</f>
        <v>20.57</v>
      </c>
      <c r="P5934" s="89" cm="1">
        <f t="array" ref="P5934">IF(ISNUMBER(_34_KNMI_Stations[[#This Row],[Etmaal temperatuur °C]]),IF(_34_KNMI_Stations[[#This Row],[Etmaal temperatuur °C]]&gt;stookgrens[],_34_KNMI_Stations[[#This Row],[Etmaal temperatuur °C]]-stookgrens[],0),"")</f>
        <v>0</v>
      </c>
    </row>
    <row r="5935" spans="1:16" x14ac:dyDescent="0.25">
      <c r="A5935">
        <v>278</v>
      </c>
      <c r="B5935" s="110">
        <v>46047</v>
      </c>
      <c r="C5935" s="89">
        <v>3.8</v>
      </c>
      <c r="D5935" s="89">
        <v>-1.3</v>
      </c>
      <c r="E5935" s="96">
        <v>256</v>
      </c>
      <c r="F5935" s="89">
        <v>0</v>
      </c>
      <c r="G5935" s="89"/>
      <c r="H5935">
        <v>0.87</v>
      </c>
      <c r="I5935" t="s">
        <v>14</v>
      </c>
      <c r="J5935">
        <v>1.1000000000000001</v>
      </c>
      <c r="K5935">
        <v>1</v>
      </c>
      <c r="L5935">
        <v>2026</v>
      </c>
      <c r="M5935" t="s">
        <v>382</v>
      </c>
      <c r="N5935" s="89" cm="1">
        <f t="array" ref="N5935">IF(ISNUMBER(_34_KNMI_Stations[[#This Row],[Etmaal temperatuur °C]]),IF(_34_KNMI_Stations[[#This Row],[Etmaal temperatuur °C]]&lt;stookgrens[],stookgrens[]-_34_KNMI_Stations[[#This Row],[Etmaal temperatuur °C]],0),"")</f>
        <v>19.3</v>
      </c>
      <c r="O5935" s="89">
        <f>_34_KNMI_Stations[[#This Row],[graaddagen]]*_34_KNMI_Stations[[#This Row],[Gewogen factor]]</f>
        <v>21.230000000000004</v>
      </c>
      <c r="P5935" s="89" cm="1">
        <f t="array" ref="P5935">IF(ISNUMBER(_34_KNMI_Stations[[#This Row],[Etmaal temperatuur °C]]),IF(_34_KNMI_Stations[[#This Row],[Etmaal temperatuur °C]]&gt;stookgrens[],_34_KNMI_Stations[[#This Row],[Etmaal temperatuur °C]]-stookgrens[],0),"")</f>
        <v>0</v>
      </c>
    </row>
    <row r="5936" spans="1:16" x14ac:dyDescent="0.25">
      <c r="A5936">
        <v>278</v>
      </c>
      <c r="B5936" s="110">
        <v>46048</v>
      </c>
      <c r="C5936" s="89">
        <v>2</v>
      </c>
      <c r="D5936" s="89">
        <v>0.3</v>
      </c>
      <c r="E5936" s="96">
        <v>120</v>
      </c>
      <c r="F5936" s="89">
        <v>0</v>
      </c>
      <c r="G5936" s="89"/>
      <c r="H5936">
        <v>0.9</v>
      </c>
      <c r="I5936" t="s">
        <v>14</v>
      </c>
      <c r="J5936">
        <v>1.1000000000000001</v>
      </c>
      <c r="K5936">
        <v>1</v>
      </c>
      <c r="L5936">
        <v>2026</v>
      </c>
      <c r="M5936" t="s">
        <v>383</v>
      </c>
      <c r="N5936" s="89" cm="1">
        <f t="array" ref="N5936">IF(ISNUMBER(_34_KNMI_Stations[[#This Row],[Etmaal temperatuur °C]]),IF(_34_KNMI_Stations[[#This Row],[Etmaal temperatuur °C]]&lt;stookgrens[],stookgrens[]-_34_KNMI_Stations[[#This Row],[Etmaal temperatuur °C]],0),"")</f>
        <v>17.7</v>
      </c>
      <c r="O5936" s="89">
        <f>_34_KNMI_Stations[[#This Row],[graaddagen]]*_34_KNMI_Stations[[#This Row],[Gewogen factor]]</f>
        <v>19.470000000000002</v>
      </c>
      <c r="P5936" s="89" cm="1">
        <f t="array" ref="P5936">IF(ISNUMBER(_34_KNMI_Stations[[#This Row],[Etmaal temperatuur °C]]),IF(_34_KNMI_Stations[[#This Row],[Etmaal temperatuur °C]]&gt;stookgrens[],_34_KNMI_Stations[[#This Row],[Etmaal temperatuur °C]]-stookgrens[],0),"")</f>
        <v>0</v>
      </c>
    </row>
    <row r="5937" spans="1:16" x14ac:dyDescent="0.25">
      <c r="A5937">
        <v>278</v>
      </c>
      <c r="B5937" s="110">
        <v>46049</v>
      </c>
      <c r="C5937" s="89"/>
      <c r="D5937" s="89">
        <v>0.1</v>
      </c>
      <c r="E5937" s="96">
        <v>318</v>
      </c>
      <c r="F5937" s="89">
        <v>3.1</v>
      </c>
      <c r="G5937" s="89"/>
      <c r="H5937">
        <v>0.91</v>
      </c>
      <c r="I5937" t="s">
        <v>14</v>
      </c>
      <c r="J5937">
        <v>1.1000000000000001</v>
      </c>
      <c r="K5937">
        <v>1</v>
      </c>
      <c r="L5937">
        <v>2026</v>
      </c>
      <c r="M5937" t="s">
        <v>383</v>
      </c>
      <c r="N5937" s="89" cm="1">
        <f t="array" ref="N5937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5937" s="89">
        <f>_34_KNMI_Stations[[#This Row],[graaddagen]]*_34_KNMI_Stations[[#This Row],[Gewogen factor]]</f>
        <v>19.690000000000001</v>
      </c>
      <c r="P5937" s="89" cm="1">
        <f t="array" ref="P5937">IF(ISNUMBER(_34_KNMI_Stations[[#This Row],[Etmaal temperatuur °C]]),IF(_34_KNMI_Stations[[#This Row],[Etmaal temperatuur °C]]&gt;stookgrens[],_34_KNMI_Stations[[#This Row],[Etmaal temperatuur °C]]-stookgrens[],0),"")</f>
        <v>0</v>
      </c>
    </row>
    <row r="5938" spans="1:16" x14ac:dyDescent="0.25">
      <c r="A5938">
        <v>278</v>
      </c>
      <c r="B5938" s="110">
        <v>46050</v>
      </c>
      <c r="C5938" s="89"/>
      <c r="D5938" s="89">
        <v>0.4</v>
      </c>
      <c r="E5938" s="96">
        <v>130</v>
      </c>
      <c r="F5938" s="89">
        <v>0.8</v>
      </c>
      <c r="G5938" s="89"/>
      <c r="H5938">
        <v>0.94</v>
      </c>
      <c r="I5938" t="s">
        <v>14</v>
      </c>
      <c r="J5938">
        <v>1.1000000000000001</v>
      </c>
      <c r="K5938">
        <v>1</v>
      </c>
      <c r="L5938">
        <v>2026</v>
      </c>
      <c r="M5938" t="s">
        <v>383</v>
      </c>
      <c r="N5938" s="89" cm="1">
        <f t="array" ref="N5938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5938" s="89">
        <f>_34_KNMI_Stations[[#This Row],[graaddagen]]*_34_KNMI_Stations[[#This Row],[Gewogen factor]]</f>
        <v>19.360000000000003</v>
      </c>
      <c r="P5938" s="89" cm="1">
        <f t="array" ref="P5938">IF(ISNUMBER(_34_KNMI_Stations[[#This Row],[Etmaal temperatuur °C]]),IF(_34_KNMI_Stations[[#This Row],[Etmaal temperatuur °C]]&gt;stookgrens[],_34_KNMI_Stations[[#This Row],[Etmaal temperatuur °C]]-stookgrens[],0),"")</f>
        <v>0</v>
      </c>
    </row>
    <row r="5939" spans="1:16" x14ac:dyDescent="0.25">
      <c r="A5939">
        <v>278</v>
      </c>
      <c r="B5939" s="110">
        <v>46051</v>
      </c>
      <c r="C5939" s="89">
        <v>3.7</v>
      </c>
      <c r="D5939" s="89">
        <v>-0.4</v>
      </c>
      <c r="E5939" s="96">
        <v>229</v>
      </c>
      <c r="F5939" s="89">
        <v>1.8</v>
      </c>
      <c r="G5939" s="89"/>
      <c r="H5939">
        <v>0.94</v>
      </c>
      <c r="I5939" t="s">
        <v>14</v>
      </c>
      <c r="J5939">
        <v>1.1000000000000001</v>
      </c>
      <c r="K5939">
        <v>1</v>
      </c>
      <c r="L5939">
        <v>2026</v>
      </c>
      <c r="M5939" t="s">
        <v>383</v>
      </c>
      <c r="N5939" s="89" cm="1">
        <f t="array" ref="N5939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5939" s="89">
        <f>_34_KNMI_Stations[[#This Row],[graaddagen]]*_34_KNMI_Stations[[#This Row],[Gewogen factor]]</f>
        <v>20.239999999999998</v>
      </c>
      <c r="P5939" s="89" cm="1">
        <f t="array" ref="P5939">IF(ISNUMBER(_34_KNMI_Stations[[#This Row],[Etmaal temperatuur °C]]),IF(_34_KNMI_Stations[[#This Row],[Etmaal temperatuur °C]]&gt;stookgrens[],_34_KNMI_Stations[[#This Row],[Etmaal temperatuur °C]]-stookgrens[],0),"")</f>
        <v>0</v>
      </c>
    </row>
    <row r="5940" spans="1:16" x14ac:dyDescent="0.25">
      <c r="A5940">
        <v>278</v>
      </c>
      <c r="B5940" s="110">
        <v>46052</v>
      </c>
      <c r="C5940" s="89">
        <v>3.6</v>
      </c>
      <c r="D5940" s="89">
        <v>0.4</v>
      </c>
      <c r="E5940" s="96">
        <v>573</v>
      </c>
      <c r="F5940" s="89">
        <v>0</v>
      </c>
      <c r="G5940" s="89"/>
      <c r="H5940">
        <v>0.89</v>
      </c>
      <c r="I5940" t="s">
        <v>14</v>
      </c>
      <c r="J5940">
        <v>1.1000000000000001</v>
      </c>
      <c r="K5940">
        <v>1</v>
      </c>
      <c r="L5940">
        <v>2026</v>
      </c>
      <c r="M5940" t="s">
        <v>383</v>
      </c>
      <c r="N5940" s="89" cm="1">
        <f t="array" ref="N5940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5940" s="89">
        <f>_34_KNMI_Stations[[#This Row],[graaddagen]]*_34_KNMI_Stations[[#This Row],[Gewogen factor]]</f>
        <v>19.360000000000003</v>
      </c>
      <c r="P5940" s="89" cm="1">
        <f t="array" ref="P5940">IF(ISNUMBER(_34_KNMI_Stations[[#This Row],[Etmaal temperatuur °C]]),IF(_34_KNMI_Stations[[#This Row],[Etmaal temperatuur °C]]&gt;stookgrens[],_34_KNMI_Stations[[#This Row],[Etmaal temperatuur °C]]-stookgrens[],0),"")</f>
        <v>0</v>
      </c>
    </row>
    <row r="5941" spans="1:16" x14ac:dyDescent="0.25">
      <c r="A5941">
        <v>278</v>
      </c>
      <c r="B5941" s="110">
        <v>46053</v>
      </c>
      <c r="C5941" s="89">
        <v>3.5</v>
      </c>
      <c r="D5941" s="89">
        <v>2.7</v>
      </c>
      <c r="E5941" s="96">
        <v>171</v>
      </c>
      <c r="F5941" s="89">
        <v>1.3</v>
      </c>
      <c r="G5941" s="89"/>
      <c r="H5941">
        <v>0.94</v>
      </c>
      <c r="I5941" t="s">
        <v>14</v>
      </c>
      <c r="J5941">
        <v>1.1000000000000001</v>
      </c>
      <c r="K5941">
        <v>1</v>
      </c>
      <c r="L5941">
        <v>2026</v>
      </c>
      <c r="M5941" t="s">
        <v>383</v>
      </c>
      <c r="N5941" s="89" cm="1">
        <f t="array" ref="N5941">IF(ISNUMBER(_34_KNMI_Stations[[#This Row],[Etmaal temperatuur °C]]),IF(_34_KNMI_Stations[[#This Row],[Etmaal temperatuur °C]]&lt;stookgrens[],stookgrens[]-_34_KNMI_Stations[[#This Row],[Etmaal temperatuur °C]],0),"")</f>
        <v>15.3</v>
      </c>
      <c r="O5941" s="89">
        <f>_34_KNMI_Stations[[#This Row],[graaddagen]]*_34_KNMI_Stations[[#This Row],[Gewogen factor]]</f>
        <v>16.830000000000002</v>
      </c>
      <c r="P5941" s="89" cm="1">
        <f t="array" ref="P5941">IF(ISNUMBER(_34_KNMI_Stations[[#This Row],[Etmaal temperatuur °C]]),IF(_34_KNMI_Stations[[#This Row],[Etmaal temperatuur °C]]&gt;stookgrens[],_34_KNMI_Stations[[#This Row],[Etmaal temperatuur °C]]-stookgrens[],0),"")</f>
        <v>0</v>
      </c>
    </row>
    <row r="5942" spans="1:16" x14ac:dyDescent="0.25">
      <c r="A5942">
        <v>279</v>
      </c>
      <c r="B5942" s="110">
        <v>45658</v>
      </c>
      <c r="C5942" s="89">
        <v>10</v>
      </c>
      <c r="D5942" s="89">
        <v>7.5</v>
      </c>
      <c r="E5942" s="96">
        <v>34</v>
      </c>
      <c r="F5942" s="89">
        <v>13.4</v>
      </c>
      <c r="G5942" s="89">
        <v>1006.4</v>
      </c>
      <c r="H5942">
        <v>0.86</v>
      </c>
      <c r="I5942" t="s">
        <v>15</v>
      </c>
      <c r="J5942">
        <v>1.1000000000000001</v>
      </c>
      <c r="K5942">
        <v>1</v>
      </c>
      <c r="L5942">
        <v>2025</v>
      </c>
      <c r="M5942" t="s">
        <v>59</v>
      </c>
      <c r="N5942" s="89" cm="1">
        <f t="array" ref="N5942">IF(ISNUMBER(_34_KNMI_Stations[[#This Row],[Etmaal temperatuur °C]]),IF(_34_KNMI_Stations[[#This Row],[Etmaal temperatuur °C]]&lt;stookgrens[],stookgrens[]-_34_KNMI_Stations[[#This Row],[Etmaal temperatuur °C]],0),"")</f>
        <v>10.5</v>
      </c>
      <c r="O5942" s="89">
        <f>_34_KNMI_Stations[[#This Row],[graaddagen]]*_34_KNMI_Stations[[#This Row],[Gewogen factor]]</f>
        <v>11.55</v>
      </c>
      <c r="P5942" s="89" cm="1">
        <f t="array" ref="P5942">IF(ISNUMBER(_34_KNMI_Stations[[#This Row],[Etmaal temperatuur °C]]),IF(_34_KNMI_Stations[[#This Row],[Etmaal temperatuur °C]]&gt;stookgrens[],_34_KNMI_Stations[[#This Row],[Etmaal temperatuur °C]]-stookgrens[],0),"")</f>
        <v>0</v>
      </c>
    </row>
    <row r="5943" spans="1:16" x14ac:dyDescent="0.25">
      <c r="A5943">
        <v>279</v>
      </c>
      <c r="B5943" s="110">
        <v>45659</v>
      </c>
      <c r="C5943" s="89">
        <v>4.0999999999999996</v>
      </c>
      <c r="D5943" s="89">
        <v>2.8</v>
      </c>
      <c r="E5943" s="96">
        <v>363</v>
      </c>
      <c r="F5943" s="89">
        <v>0.2</v>
      </c>
      <c r="G5943" s="89">
        <v>1012</v>
      </c>
      <c r="H5943">
        <v>0.88</v>
      </c>
      <c r="I5943" t="s">
        <v>15</v>
      </c>
      <c r="J5943">
        <v>1.1000000000000001</v>
      </c>
      <c r="K5943">
        <v>1</v>
      </c>
      <c r="L5943">
        <v>2025</v>
      </c>
      <c r="M5943" t="s">
        <v>59</v>
      </c>
      <c r="N5943" s="89" cm="1">
        <f t="array" ref="N5943">IF(ISNUMBER(_34_KNMI_Stations[[#This Row],[Etmaal temperatuur °C]]),IF(_34_KNMI_Stations[[#This Row],[Etmaal temperatuur °C]]&lt;stookgrens[],stookgrens[]-_34_KNMI_Stations[[#This Row],[Etmaal temperatuur °C]],0),"")</f>
        <v>15.2</v>
      </c>
      <c r="O5943" s="89">
        <f>_34_KNMI_Stations[[#This Row],[graaddagen]]*_34_KNMI_Stations[[#This Row],[Gewogen factor]]</f>
        <v>16.72</v>
      </c>
      <c r="P5943" s="89" cm="1">
        <f t="array" ref="P5943">IF(ISNUMBER(_34_KNMI_Stations[[#This Row],[Etmaal temperatuur °C]]),IF(_34_KNMI_Stations[[#This Row],[Etmaal temperatuur °C]]&gt;stookgrens[],_34_KNMI_Stations[[#This Row],[Etmaal temperatuur °C]]-stookgrens[],0),"")</f>
        <v>0</v>
      </c>
    </row>
    <row r="5944" spans="1:16" x14ac:dyDescent="0.25">
      <c r="A5944">
        <v>279</v>
      </c>
      <c r="B5944" s="110">
        <v>45660</v>
      </c>
      <c r="C5944" s="89">
        <v>4.8</v>
      </c>
      <c r="D5944" s="89">
        <v>1.3</v>
      </c>
      <c r="E5944" s="96">
        <v>220</v>
      </c>
      <c r="F5944" s="89">
        <v>3.9</v>
      </c>
      <c r="G5944" s="89">
        <v>1016</v>
      </c>
      <c r="H5944">
        <v>0.9</v>
      </c>
      <c r="I5944" t="s">
        <v>15</v>
      </c>
      <c r="J5944">
        <v>1.1000000000000001</v>
      </c>
      <c r="K5944">
        <v>1</v>
      </c>
      <c r="L5944">
        <v>2025</v>
      </c>
      <c r="M5944" t="s">
        <v>59</v>
      </c>
      <c r="N5944" s="89" cm="1">
        <f t="array" ref="N5944">IF(ISNUMBER(_34_KNMI_Stations[[#This Row],[Etmaal temperatuur °C]]),IF(_34_KNMI_Stations[[#This Row],[Etmaal temperatuur °C]]&lt;stookgrens[],stookgrens[]-_34_KNMI_Stations[[#This Row],[Etmaal temperatuur °C]],0),"")</f>
        <v>16.7</v>
      </c>
      <c r="O5944" s="89">
        <f>_34_KNMI_Stations[[#This Row],[graaddagen]]*_34_KNMI_Stations[[#This Row],[Gewogen factor]]</f>
        <v>18.37</v>
      </c>
      <c r="P5944" s="89" cm="1">
        <f t="array" ref="P5944">IF(ISNUMBER(_34_KNMI_Stations[[#This Row],[Etmaal temperatuur °C]]),IF(_34_KNMI_Stations[[#This Row],[Etmaal temperatuur °C]]&gt;stookgrens[],_34_KNMI_Stations[[#This Row],[Etmaal temperatuur °C]]-stookgrens[],0),"")</f>
        <v>0</v>
      </c>
    </row>
    <row r="5945" spans="1:16" x14ac:dyDescent="0.25">
      <c r="A5945">
        <v>279</v>
      </c>
      <c r="B5945" s="110">
        <v>45661</v>
      </c>
      <c r="C5945" s="89">
        <v>3</v>
      </c>
      <c r="D5945" s="89">
        <v>0.4</v>
      </c>
      <c r="E5945" s="96">
        <v>99</v>
      </c>
      <c r="F5945" s="89">
        <v>0.6</v>
      </c>
      <c r="G5945" s="89">
        <v>1016.3</v>
      </c>
      <c r="H5945">
        <v>0.96</v>
      </c>
      <c r="I5945" t="s">
        <v>15</v>
      </c>
      <c r="J5945">
        <v>1.1000000000000001</v>
      </c>
      <c r="K5945">
        <v>1</v>
      </c>
      <c r="L5945">
        <v>2025</v>
      </c>
      <c r="M5945" t="s">
        <v>59</v>
      </c>
      <c r="N5945" s="89" cm="1">
        <f t="array" ref="N5945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5945" s="89">
        <f>_34_KNMI_Stations[[#This Row],[graaddagen]]*_34_KNMI_Stations[[#This Row],[Gewogen factor]]</f>
        <v>19.360000000000003</v>
      </c>
      <c r="P5945" s="89" cm="1">
        <f t="array" ref="P5945">IF(ISNUMBER(_34_KNMI_Stations[[#This Row],[Etmaal temperatuur °C]]),IF(_34_KNMI_Stations[[#This Row],[Etmaal temperatuur °C]]&gt;stookgrens[],_34_KNMI_Stations[[#This Row],[Etmaal temperatuur °C]]-stookgrens[],0),"")</f>
        <v>0</v>
      </c>
    </row>
    <row r="5946" spans="1:16" x14ac:dyDescent="0.25">
      <c r="A5946">
        <v>279</v>
      </c>
      <c r="B5946" s="110">
        <v>45662</v>
      </c>
      <c r="C5946" s="89">
        <v>5.2</v>
      </c>
      <c r="D5946" s="89">
        <v>3.8</v>
      </c>
      <c r="E5946" s="96">
        <v>53</v>
      </c>
      <c r="F5946" s="89">
        <v>15</v>
      </c>
      <c r="G5946" s="89">
        <v>994.8</v>
      </c>
      <c r="H5946">
        <v>0.96</v>
      </c>
      <c r="I5946" t="s">
        <v>15</v>
      </c>
      <c r="J5946">
        <v>1.1000000000000001</v>
      </c>
      <c r="K5946">
        <v>1</v>
      </c>
      <c r="L5946">
        <v>2025</v>
      </c>
      <c r="M5946" t="s">
        <v>59</v>
      </c>
      <c r="N5946" s="89" cm="1">
        <f t="array" ref="N5946">IF(ISNUMBER(_34_KNMI_Stations[[#This Row],[Etmaal temperatuur °C]]),IF(_34_KNMI_Stations[[#This Row],[Etmaal temperatuur °C]]&lt;stookgrens[],stookgrens[]-_34_KNMI_Stations[[#This Row],[Etmaal temperatuur °C]],0),"")</f>
        <v>14.2</v>
      </c>
      <c r="O5946" s="89">
        <f>_34_KNMI_Stations[[#This Row],[graaddagen]]*_34_KNMI_Stations[[#This Row],[Gewogen factor]]</f>
        <v>15.620000000000001</v>
      </c>
      <c r="P5946" s="89" cm="1">
        <f t="array" ref="P5946">IF(ISNUMBER(_34_KNMI_Stations[[#This Row],[Etmaal temperatuur °C]]),IF(_34_KNMI_Stations[[#This Row],[Etmaal temperatuur °C]]&gt;stookgrens[],_34_KNMI_Stations[[#This Row],[Etmaal temperatuur °C]]-stookgrens[],0),"")</f>
        <v>0</v>
      </c>
    </row>
    <row r="5947" spans="1:16" x14ac:dyDescent="0.25">
      <c r="A5947">
        <v>279</v>
      </c>
      <c r="B5947" s="110">
        <v>45663</v>
      </c>
      <c r="C5947" s="89">
        <v>9.9</v>
      </c>
      <c r="D5947" s="89">
        <v>8.6</v>
      </c>
      <c r="E5947" s="96">
        <v>74</v>
      </c>
      <c r="F5947" s="89">
        <v>3.5</v>
      </c>
      <c r="G5947" s="89">
        <v>983.7</v>
      </c>
      <c r="H5947">
        <v>0.85</v>
      </c>
      <c r="I5947" t="s">
        <v>15</v>
      </c>
      <c r="J5947">
        <v>1.1000000000000001</v>
      </c>
      <c r="K5947">
        <v>1</v>
      </c>
      <c r="L5947">
        <v>2025</v>
      </c>
      <c r="M5947" t="s">
        <v>111</v>
      </c>
      <c r="N5947" s="89" cm="1">
        <f t="array" ref="N5947">IF(ISNUMBER(_34_KNMI_Stations[[#This Row],[Etmaal temperatuur °C]]),IF(_34_KNMI_Stations[[#This Row],[Etmaal temperatuur °C]]&lt;stookgrens[],stookgrens[]-_34_KNMI_Stations[[#This Row],[Etmaal temperatuur °C]],0),"")</f>
        <v>9.4</v>
      </c>
      <c r="O5947" s="89">
        <f>_34_KNMI_Stations[[#This Row],[graaddagen]]*_34_KNMI_Stations[[#This Row],[Gewogen factor]]</f>
        <v>10.340000000000002</v>
      </c>
      <c r="P5947" s="89" cm="1">
        <f t="array" ref="P5947">IF(ISNUMBER(_34_KNMI_Stations[[#This Row],[Etmaal temperatuur °C]]),IF(_34_KNMI_Stations[[#This Row],[Etmaal temperatuur °C]]&gt;stookgrens[],_34_KNMI_Stations[[#This Row],[Etmaal temperatuur °C]]-stookgrens[],0),"")</f>
        <v>0</v>
      </c>
    </row>
    <row r="5948" spans="1:16" x14ac:dyDescent="0.25">
      <c r="A5948">
        <v>279</v>
      </c>
      <c r="B5948" s="110">
        <v>45664</v>
      </c>
      <c r="C5948" s="89">
        <v>6.3</v>
      </c>
      <c r="D5948" s="89">
        <v>3.1</v>
      </c>
      <c r="E5948" s="96">
        <v>181</v>
      </c>
      <c r="F5948" s="89">
        <v>3.9</v>
      </c>
      <c r="G5948" s="89">
        <v>995.6</v>
      </c>
      <c r="H5948">
        <v>0.89</v>
      </c>
      <c r="I5948" t="s">
        <v>15</v>
      </c>
      <c r="J5948">
        <v>1.1000000000000001</v>
      </c>
      <c r="K5948">
        <v>1</v>
      </c>
      <c r="L5948">
        <v>2025</v>
      </c>
      <c r="M5948" t="s">
        <v>111</v>
      </c>
      <c r="N5948" s="89" cm="1">
        <f t="array" ref="N5948">IF(ISNUMBER(_34_KNMI_Stations[[#This Row],[Etmaal temperatuur °C]]),IF(_34_KNMI_Stations[[#This Row],[Etmaal temperatuur °C]]&lt;stookgrens[],stookgrens[]-_34_KNMI_Stations[[#This Row],[Etmaal temperatuur °C]],0),"")</f>
        <v>14.9</v>
      </c>
      <c r="O5948" s="89">
        <f>_34_KNMI_Stations[[#This Row],[graaddagen]]*_34_KNMI_Stations[[#This Row],[Gewogen factor]]</f>
        <v>16.39</v>
      </c>
      <c r="P5948" s="89" cm="1">
        <f t="array" ref="P5948">IF(ISNUMBER(_34_KNMI_Stations[[#This Row],[Etmaal temperatuur °C]]),IF(_34_KNMI_Stations[[#This Row],[Etmaal temperatuur °C]]&gt;stookgrens[],_34_KNMI_Stations[[#This Row],[Etmaal temperatuur °C]]-stookgrens[],0),"")</f>
        <v>0</v>
      </c>
    </row>
    <row r="5949" spans="1:16" x14ac:dyDescent="0.25">
      <c r="A5949">
        <v>279</v>
      </c>
      <c r="B5949" s="110">
        <v>45665</v>
      </c>
      <c r="C5949" s="89">
        <v>4.0999999999999996</v>
      </c>
      <c r="D5949" s="89">
        <v>1.8</v>
      </c>
      <c r="E5949" s="96">
        <v>391</v>
      </c>
      <c r="F5949" s="89">
        <v>0.1</v>
      </c>
      <c r="G5949" s="89">
        <v>1000.5</v>
      </c>
      <c r="H5949">
        <v>0.91</v>
      </c>
      <c r="I5949" t="s">
        <v>15</v>
      </c>
      <c r="J5949">
        <v>1.1000000000000001</v>
      </c>
      <c r="K5949">
        <v>1</v>
      </c>
      <c r="L5949">
        <v>2025</v>
      </c>
      <c r="M5949" t="s">
        <v>111</v>
      </c>
      <c r="N5949" s="89" cm="1">
        <f t="array" ref="N5949">IF(ISNUMBER(_34_KNMI_Stations[[#This Row],[Etmaal temperatuur °C]]),IF(_34_KNMI_Stations[[#This Row],[Etmaal temperatuur °C]]&lt;stookgrens[],stookgrens[]-_34_KNMI_Stations[[#This Row],[Etmaal temperatuur °C]],0),"")</f>
        <v>16.2</v>
      </c>
      <c r="O5949" s="89">
        <f>_34_KNMI_Stations[[#This Row],[graaddagen]]*_34_KNMI_Stations[[#This Row],[Gewogen factor]]</f>
        <v>17.82</v>
      </c>
      <c r="P5949" s="89" cm="1">
        <f t="array" ref="P5949">IF(ISNUMBER(_34_KNMI_Stations[[#This Row],[Etmaal temperatuur °C]]),IF(_34_KNMI_Stations[[#This Row],[Etmaal temperatuur °C]]&gt;stookgrens[],_34_KNMI_Stations[[#This Row],[Etmaal temperatuur °C]]-stookgrens[],0),"")</f>
        <v>0</v>
      </c>
    </row>
    <row r="5950" spans="1:16" x14ac:dyDescent="0.25">
      <c r="A5950">
        <v>279</v>
      </c>
      <c r="B5950" s="110">
        <v>45666</v>
      </c>
      <c r="C5950" s="89">
        <v>2.8</v>
      </c>
      <c r="D5950" s="89">
        <v>1.2</v>
      </c>
      <c r="E5950" s="96">
        <v>203</v>
      </c>
      <c r="F5950" s="89">
        <v>0.5</v>
      </c>
      <c r="G5950" s="89">
        <v>1002.7</v>
      </c>
      <c r="H5950">
        <v>0.92</v>
      </c>
      <c r="I5950" t="s">
        <v>15</v>
      </c>
      <c r="J5950">
        <v>1.1000000000000001</v>
      </c>
      <c r="K5950">
        <v>1</v>
      </c>
      <c r="L5950">
        <v>2025</v>
      </c>
      <c r="M5950" t="s">
        <v>111</v>
      </c>
      <c r="N5950" s="89" cm="1">
        <f t="array" ref="N5950">IF(ISNUMBER(_34_KNMI_Stations[[#This Row],[Etmaal temperatuur °C]]),IF(_34_KNMI_Stations[[#This Row],[Etmaal temperatuur °C]]&lt;stookgrens[],stookgrens[]-_34_KNMI_Stations[[#This Row],[Etmaal temperatuur °C]],0),"")</f>
        <v>16.8</v>
      </c>
      <c r="O5950" s="89">
        <f>_34_KNMI_Stations[[#This Row],[graaddagen]]*_34_KNMI_Stations[[#This Row],[Gewogen factor]]</f>
        <v>18.480000000000004</v>
      </c>
      <c r="P5950" s="89" cm="1">
        <f t="array" ref="P5950">IF(ISNUMBER(_34_KNMI_Stations[[#This Row],[Etmaal temperatuur °C]]),IF(_34_KNMI_Stations[[#This Row],[Etmaal temperatuur °C]]&gt;stookgrens[],_34_KNMI_Stations[[#This Row],[Etmaal temperatuur °C]]-stookgrens[],0),"")</f>
        <v>0</v>
      </c>
    </row>
    <row r="5951" spans="1:16" x14ac:dyDescent="0.25">
      <c r="A5951">
        <v>279</v>
      </c>
      <c r="B5951" s="110">
        <v>45667</v>
      </c>
      <c r="C5951" s="89">
        <v>4.5</v>
      </c>
      <c r="D5951" s="89">
        <v>1.9</v>
      </c>
      <c r="E5951" s="96">
        <v>281</v>
      </c>
      <c r="F5951" s="89">
        <v>1.6</v>
      </c>
      <c r="G5951" s="89">
        <v>1015.8</v>
      </c>
      <c r="H5951">
        <v>0.91</v>
      </c>
      <c r="I5951" t="s">
        <v>15</v>
      </c>
      <c r="J5951">
        <v>1.1000000000000001</v>
      </c>
      <c r="K5951">
        <v>1</v>
      </c>
      <c r="L5951">
        <v>2025</v>
      </c>
      <c r="M5951" t="s">
        <v>111</v>
      </c>
      <c r="N5951" s="89" cm="1">
        <f t="array" ref="N5951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5951" s="89">
        <f>_34_KNMI_Stations[[#This Row],[graaddagen]]*_34_KNMI_Stations[[#This Row],[Gewogen factor]]</f>
        <v>17.710000000000004</v>
      </c>
      <c r="P5951" s="89" cm="1">
        <f t="array" ref="P5951">IF(ISNUMBER(_34_KNMI_Stations[[#This Row],[Etmaal temperatuur °C]]),IF(_34_KNMI_Stations[[#This Row],[Etmaal temperatuur °C]]&gt;stookgrens[],_34_KNMI_Stations[[#This Row],[Etmaal temperatuur °C]]-stookgrens[],0),"")</f>
        <v>0</v>
      </c>
    </row>
    <row r="5952" spans="1:16" x14ac:dyDescent="0.25">
      <c r="A5952">
        <v>279</v>
      </c>
      <c r="B5952" s="110">
        <v>45668</v>
      </c>
      <c r="C5952" s="89">
        <v>2.6</v>
      </c>
      <c r="D5952" s="89">
        <v>0.6</v>
      </c>
      <c r="E5952" s="96">
        <v>418</v>
      </c>
      <c r="F5952" s="89">
        <v>0.3</v>
      </c>
      <c r="G5952" s="89">
        <v>1026.4000000000001</v>
      </c>
      <c r="H5952">
        <v>0.93</v>
      </c>
      <c r="I5952" t="s">
        <v>15</v>
      </c>
      <c r="J5952">
        <v>1.1000000000000001</v>
      </c>
      <c r="K5952">
        <v>1</v>
      </c>
      <c r="L5952">
        <v>2025</v>
      </c>
      <c r="M5952" t="s">
        <v>111</v>
      </c>
      <c r="N5952" s="89" cm="1">
        <f t="array" ref="N5952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5952" s="89">
        <f>_34_KNMI_Stations[[#This Row],[graaddagen]]*_34_KNMI_Stations[[#This Row],[Gewogen factor]]</f>
        <v>19.14</v>
      </c>
      <c r="P5952" s="89" cm="1">
        <f t="array" ref="P5952">IF(ISNUMBER(_34_KNMI_Stations[[#This Row],[Etmaal temperatuur °C]]),IF(_34_KNMI_Stations[[#This Row],[Etmaal temperatuur °C]]&gt;stookgrens[],_34_KNMI_Stations[[#This Row],[Etmaal temperatuur °C]]-stookgrens[],0),"")</f>
        <v>0</v>
      </c>
    </row>
    <row r="5953" spans="1:16" x14ac:dyDescent="0.25">
      <c r="A5953">
        <v>279</v>
      </c>
      <c r="B5953" s="110">
        <v>45669</v>
      </c>
      <c r="C5953" s="89">
        <v>1.7</v>
      </c>
      <c r="D5953" s="89">
        <v>1.6</v>
      </c>
      <c r="E5953" s="96">
        <v>250</v>
      </c>
      <c r="F5953" s="89">
        <v>0.1</v>
      </c>
      <c r="G5953" s="89">
        <v>1038.2</v>
      </c>
      <c r="H5953">
        <v>0.88</v>
      </c>
      <c r="I5953" t="s">
        <v>15</v>
      </c>
      <c r="J5953">
        <v>1.1000000000000001</v>
      </c>
      <c r="K5953">
        <v>1</v>
      </c>
      <c r="L5953">
        <v>2025</v>
      </c>
      <c r="M5953" t="s">
        <v>111</v>
      </c>
      <c r="N5953" s="89" cm="1">
        <f t="array" ref="N5953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5953" s="89">
        <f>_34_KNMI_Stations[[#This Row],[graaddagen]]*_34_KNMI_Stations[[#This Row],[Gewogen factor]]</f>
        <v>18.04</v>
      </c>
      <c r="P5953" s="89" cm="1">
        <f t="array" ref="P5953">IF(ISNUMBER(_34_KNMI_Stations[[#This Row],[Etmaal temperatuur °C]]),IF(_34_KNMI_Stations[[#This Row],[Etmaal temperatuur °C]]&gt;stookgrens[],_34_KNMI_Stations[[#This Row],[Etmaal temperatuur °C]]-stookgrens[],0),"")</f>
        <v>0</v>
      </c>
    </row>
    <row r="5954" spans="1:16" x14ac:dyDescent="0.25">
      <c r="A5954">
        <v>279</v>
      </c>
      <c r="B5954" s="110">
        <v>45670</v>
      </c>
      <c r="C5954" s="89">
        <v>2.6</v>
      </c>
      <c r="D5954" s="89">
        <v>-0.2</v>
      </c>
      <c r="E5954" s="96">
        <v>338</v>
      </c>
      <c r="F5954" s="89">
        <v>0</v>
      </c>
      <c r="G5954" s="89">
        <v>1040.3</v>
      </c>
      <c r="H5954">
        <v>0.93</v>
      </c>
      <c r="I5954" t="s">
        <v>15</v>
      </c>
      <c r="J5954">
        <v>1.1000000000000001</v>
      </c>
      <c r="K5954">
        <v>1</v>
      </c>
      <c r="L5954">
        <v>2025</v>
      </c>
      <c r="M5954" t="s">
        <v>112</v>
      </c>
      <c r="N5954" s="89" cm="1">
        <f t="array" ref="N5954">IF(ISNUMBER(_34_KNMI_Stations[[#This Row],[Etmaal temperatuur °C]]),IF(_34_KNMI_Stations[[#This Row],[Etmaal temperatuur °C]]&lt;stookgrens[],stookgrens[]-_34_KNMI_Stations[[#This Row],[Etmaal temperatuur °C]],0),"")</f>
        <v>18.2</v>
      </c>
      <c r="O5954" s="89">
        <f>_34_KNMI_Stations[[#This Row],[graaddagen]]*_34_KNMI_Stations[[#This Row],[Gewogen factor]]</f>
        <v>20.02</v>
      </c>
      <c r="P5954" s="89" cm="1">
        <f t="array" ref="P5954">IF(ISNUMBER(_34_KNMI_Stations[[#This Row],[Etmaal temperatuur °C]]),IF(_34_KNMI_Stations[[#This Row],[Etmaal temperatuur °C]]&gt;stookgrens[],_34_KNMI_Stations[[#This Row],[Etmaal temperatuur °C]]-stookgrens[],0),"")</f>
        <v>0</v>
      </c>
    </row>
    <row r="5955" spans="1:16" x14ac:dyDescent="0.25">
      <c r="A5955">
        <v>279</v>
      </c>
      <c r="B5955" s="110">
        <v>45671</v>
      </c>
      <c r="C5955" s="89">
        <v>4.5</v>
      </c>
      <c r="D5955" s="89">
        <v>2.4</v>
      </c>
      <c r="E5955" s="96">
        <v>156</v>
      </c>
      <c r="F5955" s="89">
        <v>0.5</v>
      </c>
      <c r="G5955" s="89">
        <v>1032.5999999999999</v>
      </c>
      <c r="H5955">
        <v>0.92</v>
      </c>
      <c r="I5955" t="s">
        <v>15</v>
      </c>
      <c r="J5955">
        <v>1.1000000000000001</v>
      </c>
      <c r="K5955">
        <v>1</v>
      </c>
      <c r="L5955">
        <v>2025</v>
      </c>
      <c r="M5955" t="s">
        <v>112</v>
      </c>
      <c r="N5955" s="89" cm="1">
        <f t="array" ref="N5955">IF(ISNUMBER(_34_KNMI_Stations[[#This Row],[Etmaal temperatuur °C]]),IF(_34_KNMI_Stations[[#This Row],[Etmaal temperatuur °C]]&lt;stookgrens[],stookgrens[]-_34_KNMI_Stations[[#This Row],[Etmaal temperatuur °C]],0),"")</f>
        <v>15.6</v>
      </c>
      <c r="O5955" s="89">
        <f>_34_KNMI_Stations[[#This Row],[graaddagen]]*_34_KNMI_Stations[[#This Row],[Gewogen factor]]</f>
        <v>17.16</v>
      </c>
      <c r="P5955" s="89" cm="1">
        <f t="array" ref="P5955">IF(ISNUMBER(_34_KNMI_Stations[[#This Row],[Etmaal temperatuur °C]]),IF(_34_KNMI_Stations[[#This Row],[Etmaal temperatuur °C]]&gt;stookgrens[],_34_KNMI_Stations[[#This Row],[Etmaal temperatuur °C]]-stookgrens[],0),"")</f>
        <v>0</v>
      </c>
    </row>
    <row r="5956" spans="1:16" x14ac:dyDescent="0.25">
      <c r="A5956">
        <v>279</v>
      </c>
      <c r="B5956" s="110">
        <v>45672</v>
      </c>
      <c r="C5956" s="89">
        <v>2.2999999999999998</v>
      </c>
      <c r="D5956" s="89">
        <v>5.4</v>
      </c>
      <c r="E5956" s="96">
        <v>165</v>
      </c>
      <c r="F5956" s="89">
        <v>-0.1</v>
      </c>
      <c r="G5956" s="89">
        <v>1033.3</v>
      </c>
      <c r="H5956">
        <v>0.99</v>
      </c>
      <c r="I5956" t="s">
        <v>15</v>
      </c>
      <c r="J5956">
        <v>1.1000000000000001</v>
      </c>
      <c r="K5956">
        <v>1</v>
      </c>
      <c r="L5956">
        <v>2025</v>
      </c>
      <c r="M5956" t="s">
        <v>112</v>
      </c>
      <c r="N5956" s="89" cm="1">
        <f t="array" ref="N5956">IF(ISNUMBER(_34_KNMI_Stations[[#This Row],[Etmaal temperatuur °C]]),IF(_34_KNMI_Stations[[#This Row],[Etmaal temperatuur °C]]&lt;stookgrens[],stookgrens[]-_34_KNMI_Stations[[#This Row],[Etmaal temperatuur °C]],0),"")</f>
        <v>12.6</v>
      </c>
      <c r="O5956" s="89">
        <f>_34_KNMI_Stations[[#This Row],[graaddagen]]*_34_KNMI_Stations[[#This Row],[Gewogen factor]]</f>
        <v>13.860000000000001</v>
      </c>
      <c r="P5956" s="89" cm="1">
        <f t="array" ref="P5956">IF(ISNUMBER(_34_KNMI_Stations[[#This Row],[Etmaal temperatuur °C]]),IF(_34_KNMI_Stations[[#This Row],[Etmaal temperatuur °C]]&gt;stookgrens[],_34_KNMI_Stations[[#This Row],[Etmaal temperatuur °C]]-stookgrens[],0),"")</f>
        <v>0</v>
      </c>
    </row>
    <row r="5957" spans="1:16" x14ac:dyDescent="0.25">
      <c r="A5957">
        <v>279</v>
      </c>
      <c r="B5957" s="110">
        <v>45673</v>
      </c>
      <c r="C5957" s="89">
        <v>2.8</v>
      </c>
      <c r="D5957" s="89">
        <v>3.2</v>
      </c>
      <c r="E5957" s="96">
        <v>78</v>
      </c>
      <c r="F5957" s="89">
        <v>0.1</v>
      </c>
      <c r="G5957" s="89">
        <v>1036.7</v>
      </c>
      <c r="H5957">
        <v>0.99</v>
      </c>
      <c r="I5957" t="s">
        <v>15</v>
      </c>
      <c r="J5957">
        <v>1.1000000000000001</v>
      </c>
      <c r="K5957">
        <v>1</v>
      </c>
      <c r="L5957">
        <v>2025</v>
      </c>
      <c r="M5957" t="s">
        <v>112</v>
      </c>
      <c r="N5957" s="89" cm="1">
        <f t="array" ref="N5957">IF(ISNUMBER(_34_KNMI_Stations[[#This Row],[Etmaal temperatuur °C]]),IF(_34_KNMI_Stations[[#This Row],[Etmaal temperatuur °C]]&lt;stookgrens[],stookgrens[]-_34_KNMI_Stations[[#This Row],[Etmaal temperatuur °C]],0),"")</f>
        <v>14.8</v>
      </c>
      <c r="O5957" s="89">
        <f>_34_KNMI_Stations[[#This Row],[graaddagen]]*_34_KNMI_Stations[[#This Row],[Gewogen factor]]</f>
        <v>16.28</v>
      </c>
      <c r="P5957" s="89" cm="1">
        <f t="array" ref="P5957">IF(ISNUMBER(_34_KNMI_Stations[[#This Row],[Etmaal temperatuur °C]]),IF(_34_KNMI_Stations[[#This Row],[Etmaal temperatuur °C]]&gt;stookgrens[],_34_KNMI_Stations[[#This Row],[Etmaal temperatuur °C]]-stookgrens[],0),"")</f>
        <v>0</v>
      </c>
    </row>
    <row r="5958" spans="1:16" x14ac:dyDescent="0.25">
      <c r="A5958">
        <v>279</v>
      </c>
      <c r="B5958" s="110">
        <v>45674</v>
      </c>
      <c r="C5958" s="89">
        <v>2.2000000000000002</v>
      </c>
      <c r="D5958" s="89">
        <v>0.1</v>
      </c>
      <c r="E5958" s="96">
        <v>119</v>
      </c>
      <c r="F5958" s="89">
        <v>0</v>
      </c>
      <c r="G5958" s="89">
        <v>1037.3</v>
      </c>
      <c r="H5958">
        <v>0.99</v>
      </c>
      <c r="I5958" t="s">
        <v>15</v>
      </c>
      <c r="J5958">
        <v>1.1000000000000001</v>
      </c>
      <c r="K5958">
        <v>1</v>
      </c>
      <c r="L5958">
        <v>2025</v>
      </c>
      <c r="M5958" t="s">
        <v>112</v>
      </c>
      <c r="N5958" s="89" cm="1">
        <f t="array" ref="N5958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5958" s="89">
        <f>_34_KNMI_Stations[[#This Row],[graaddagen]]*_34_KNMI_Stations[[#This Row],[Gewogen factor]]</f>
        <v>19.690000000000001</v>
      </c>
      <c r="P5958" s="89" cm="1">
        <f t="array" ref="P5958">IF(ISNUMBER(_34_KNMI_Stations[[#This Row],[Etmaal temperatuur °C]]),IF(_34_KNMI_Stations[[#This Row],[Etmaal temperatuur °C]]&gt;stookgrens[],_34_KNMI_Stations[[#This Row],[Etmaal temperatuur °C]]-stookgrens[],0),"")</f>
        <v>0</v>
      </c>
    </row>
    <row r="5959" spans="1:16" x14ac:dyDescent="0.25">
      <c r="A5959">
        <v>279</v>
      </c>
      <c r="B5959" s="110">
        <v>45675</v>
      </c>
      <c r="C5959" s="89">
        <v>2.2000000000000002</v>
      </c>
      <c r="D5959" s="89">
        <v>-1.5</v>
      </c>
      <c r="E5959" s="96">
        <v>195</v>
      </c>
      <c r="F5959" s="89">
        <v>0</v>
      </c>
      <c r="G5959" s="89">
        <v>1031.8</v>
      </c>
      <c r="H5959">
        <v>0.99</v>
      </c>
      <c r="I5959" t="s">
        <v>15</v>
      </c>
      <c r="J5959">
        <v>1.1000000000000001</v>
      </c>
      <c r="K5959">
        <v>1</v>
      </c>
      <c r="L5959">
        <v>2025</v>
      </c>
      <c r="M5959" t="s">
        <v>112</v>
      </c>
      <c r="N5959" s="89" cm="1">
        <f t="array" ref="N5959">IF(ISNUMBER(_34_KNMI_Stations[[#This Row],[Etmaal temperatuur °C]]),IF(_34_KNMI_Stations[[#This Row],[Etmaal temperatuur °C]]&lt;stookgrens[],stookgrens[]-_34_KNMI_Stations[[#This Row],[Etmaal temperatuur °C]],0),"")</f>
        <v>19.5</v>
      </c>
      <c r="O5959" s="89">
        <f>_34_KNMI_Stations[[#This Row],[graaddagen]]*_34_KNMI_Stations[[#This Row],[Gewogen factor]]</f>
        <v>21.450000000000003</v>
      </c>
      <c r="P5959" s="89" cm="1">
        <f t="array" ref="P5959">IF(ISNUMBER(_34_KNMI_Stations[[#This Row],[Etmaal temperatuur °C]]),IF(_34_KNMI_Stations[[#This Row],[Etmaal temperatuur °C]]&gt;stookgrens[],_34_KNMI_Stations[[#This Row],[Etmaal temperatuur °C]]-stookgrens[],0),"")</f>
        <v>0</v>
      </c>
    </row>
    <row r="5960" spans="1:16" x14ac:dyDescent="0.25">
      <c r="A5960">
        <v>279</v>
      </c>
      <c r="B5960" s="110">
        <v>45676</v>
      </c>
      <c r="C5960" s="89">
        <v>1.2</v>
      </c>
      <c r="D5960" s="89">
        <v>-2.2999999999999998</v>
      </c>
      <c r="E5960" s="96">
        <v>153</v>
      </c>
      <c r="F5960" s="89">
        <v>-0.1</v>
      </c>
      <c r="G5960" s="89">
        <v>1023.3</v>
      </c>
      <c r="H5960">
        <v>0.99</v>
      </c>
      <c r="I5960" t="s">
        <v>15</v>
      </c>
      <c r="J5960">
        <v>1.1000000000000001</v>
      </c>
      <c r="K5960">
        <v>1</v>
      </c>
      <c r="L5960">
        <v>2025</v>
      </c>
      <c r="M5960" t="s">
        <v>112</v>
      </c>
      <c r="N5960" s="89" cm="1">
        <f t="array" ref="N5960">IF(ISNUMBER(_34_KNMI_Stations[[#This Row],[Etmaal temperatuur °C]]),IF(_34_KNMI_Stations[[#This Row],[Etmaal temperatuur °C]]&lt;stookgrens[],stookgrens[]-_34_KNMI_Stations[[#This Row],[Etmaal temperatuur °C]],0),"")</f>
        <v>20.3</v>
      </c>
      <c r="O5960" s="89">
        <f>_34_KNMI_Stations[[#This Row],[graaddagen]]*_34_KNMI_Stations[[#This Row],[Gewogen factor]]</f>
        <v>22.330000000000002</v>
      </c>
      <c r="P5960" s="89" cm="1">
        <f t="array" ref="P5960">IF(ISNUMBER(_34_KNMI_Stations[[#This Row],[Etmaal temperatuur °C]]),IF(_34_KNMI_Stations[[#This Row],[Etmaal temperatuur °C]]&gt;stookgrens[],_34_KNMI_Stations[[#This Row],[Etmaal temperatuur °C]]-stookgrens[],0),"")</f>
        <v>0</v>
      </c>
    </row>
    <row r="5961" spans="1:16" x14ac:dyDescent="0.25">
      <c r="A5961">
        <v>279</v>
      </c>
      <c r="B5961" s="110">
        <v>45677</v>
      </c>
      <c r="C5961" s="89">
        <v>2.8</v>
      </c>
      <c r="D5961" s="89">
        <v>-0.9</v>
      </c>
      <c r="E5961" s="96">
        <v>73</v>
      </c>
      <c r="F5961" s="89">
        <v>-0.1</v>
      </c>
      <c r="G5961" s="89">
        <v>1019.1</v>
      </c>
      <c r="H5961">
        <v>0.99</v>
      </c>
      <c r="I5961" t="s">
        <v>15</v>
      </c>
      <c r="J5961">
        <v>1.1000000000000001</v>
      </c>
      <c r="K5961">
        <v>1</v>
      </c>
      <c r="L5961">
        <v>2025</v>
      </c>
      <c r="M5961" t="s">
        <v>113</v>
      </c>
      <c r="N5961" s="89" cm="1">
        <f t="array" ref="N5961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5961" s="89">
        <f>_34_KNMI_Stations[[#This Row],[graaddagen]]*_34_KNMI_Stations[[#This Row],[Gewogen factor]]</f>
        <v>20.79</v>
      </c>
      <c r="P5961" s="89" cm="1">
        <f t="array" ref="P5961">IF(ISNUMBER(_34_KNMI_Stations[[#This Row],[Etmaal temperatuur °C]]),IF(_34_KNMI_Stations[[#This Row],[Etmaal temperatuur °C]]&gt;stookgrens[],_34_KNMI_Stations[[#This Row],[Etmaal temperatuur °C]]-stookgrens[],0),"")</f>
        <v>0</v>
      </c>
    </row>
    <row r="5962" spans="1:16" x14ac:dyDescent="0.25">
      <c r="A5962">
        <v>279</v>
      </c>
      <c r="B5962" s="110">
        <v>45678</v>
      </c>
      <c r="C5962" s="89">
        <v>3.4</v>
      </c>
      <c r="D5962" s="89">
        <v>-0.6</v>
      </c>
      <c r="E5962" s="96">
        <v>131</v>
      </c>
      <c r="F5962" s="89">
        <v>0</v>
      </c>
      <c r="G5962" s="89">
        <v>1015.9</v>
      </c>
      <c r="H5962">
        <v>0.99</v>
      </c>
      <c r="I5962" t="s">
        <v>15</v>
      </c>
      <c r="J5962">
        <v>1.1000000000000001</v>
      </c>
      <c r="K5962">
        <v>1</v>
      </c>
      <c r="L5962">
        <v>2025</v>
      </c>
      <c r="M5962" t="s">
        <v>113</v>
      </c>
      <c r="N5962" s="89" cm="1">
        <f t="array" ref="N5962">IF(ISNUMBER(_34_KNMI_Stations[[#This Row],[Etmaal temperatuur °C]]),IF(_34_KNMI_Stations[[#This Row],[Etmaal temperatuur °C]]&lt;stookgrens[],stookgrens[]-_34_KNMI_Stations[[#This Row],[Etmaal temperatuur °C]],0),"")</f>
        <v>18.600000000000001</v>
      </c>
      <c r="O5962" s="89">
        <f>_34_KNMI_Stations[[#This Row],[graaddagen]]*_34_KNMI_Stations[[#This Row],[Gewogen factor]]</f>
        <v>20.460000000000004</v>
      </c>
      <c r="P5962" s="89" cm="1">
        <f t="array" ref="P5962">IF(ISNUMBER(_34_KNMI_Stations[[#This Row],[Etmaal temperatuur °C]]),IF(_34_KNMI_Stations[[#This Row],[Etmaal temperatuur °C]]&gt;stookgrens[],_34_KNMI_Stations[[#This Row],[Etmaal temperatuur °C]]-stookgrens[],0),"")</f>
        <v>0</v>
      </c>
    </row>
    <row r="5963" spans="1:16" x14ac:dyDescent="0.25">
      <c r="A5963">
        <v>279</v>
      </c>
      <c r="B5963" s="110">
        <v>45679</v>
      </c>
      <c r="C5963" s="89">
        <v>2.5</v>
      </c>
      <c r="D5963" s="89">
        <v>1.5</v>
      </c>
      <c r="E5963" s="96">
        <v>249</v>
      </c>
      <c r="F5963" s="89">
        <v>6.3</v>
      </c>
      <c r="G5963" s="89">
        <v>1004.5</v>
      </c>
      <c r="H5963">
        <v>0.96</v>
      </c>
      <c r="I5963" t="s">
        <v>15</v>
      </c>
      <c r="J5963">
        <v>1.1000000000000001</v>
      </c>
      <c r="K5963">
        <v>1</v>
      </c>
      <c r="L5963">
        <v>2025</v>
      </c>
      <c r="M5963" t="s">
        <v>113</v>
      </c>
      <c r="N5963" s="89" cm="1">
        <f t="array" ref="N5963">IF(ISNUMBER(_34_KNMI_Stations[[#This Row],[Etmaal temperatuur °C]]),IF(_34_KNMI_Stations[[#This Row],[Etmaal temperatuur °C]]&lt;stookgrens[],stookgrens[]-_34_KNMI_Stations[[#This Row],[Etmaal temperatuur °C]],0),"")</f>
        <v>16.5</v>
      </c>
      <c r="O5963" s="89">
        <f>_34_KNMI_Stations[[#This Row],[graaddagen]]*_34_KNMI_Stations[[#This Row],[Gewogen factor]]</f>
        <v>18.150000000000002</v>
      </c>
      <c r="P5963" s="89" cm="1">
        <f t="array" ref="P5963">IF(ISNUMBER(_34_KNMI_Stations[[#This Row],[Etmaal temperatuur °C]]),IF(_34_KNMI_Stations[[#This Row],[Etmaal temperatuur °C]]&gt;stookgrens[],_34_KNMI_Stations[[#This Row],[Etmaal temperatuur °C]]-stookgrens[],0),"")</f>
        <v>0</v>
      </c>
    </row>
    <row r="5964" spans="1:16" x14ac:dyDescent="0.25">
      <c r="A5964">
        <v>279</v>
      </c>
      <c r="B5964" s="110">
        <v>45680</v>
      </c>
      <c r="C5964" s="89">
        <v>5.7</v>
      </c>
      <c r="D5964" s="89">
        <v>4.7</v>
      </c>
      <c r="E5964" s="96">
        <v>232</v>
      </c>
      <c r="F5964" s="89">
        <v>3.9</v>
      </c>
      <c r="G5964" s="89">
        <v>1001.9</v>
      </c>
      <c r="H5964">
        <v>0.91</v>
      </c>
      <c r="I5964" t="s">
        <v>15</v>
      </c>
      <c r="J5964">
        <v>1.1000000000000001</v>
      </c>
      <c r="K5964">
        <v>1</v>
      </c>
      <c r="L5964">
        <v>2025</v>
      </c>
      <c r="M5964" t="s">
        <v>113</v>
      </c>
      <c r="N5964" s="89" cm="1">
        <f t="array" ref="N5964">IF(ISNUMBER(_34_KNMI_Stations[[#This Row],[Etmaal temperatuur °C]]),IF(_34_KNMI_Stations[[#This Row],[Etmaal temperatuur °C]]&lt;stookgrens[],stookgrens[]-_34_KNMI_Stations[[#This Row],[Etmaal temperatuur °C]],0),"")</f>
        <v>13.3</v>
      </c>
      <c r="O5964" s="89">
        <f>_34_KNMI_Stations[[#This Row],[graaddagen]]*_34_KNMI_Stations[[#This Row],[Gewogen factor]]</f>
        <v>14.630000000000003</v>
      </c>
      <c r="P5964" s="89" cm="1">
        <f t="array" ref="P5964">IF(ISNUMBER(_34_KNMI_Stations[[#This Row],[Etmaal temperatuur °C]]),IF(_34_KNMI_Stations[[#This Row],[Etmaal temperatuur °C]]&gt;stookgrens[],_34_KNMI_Stations[[#This Row],[Etmaal temperatuur °C]]-stookgrens[],0),"")</f>
        <v>0</v>
      </c>
    </row>
    <row r="5965" spans="1:16" x14ac:dyDescent="0.25">
      <c r="A5965">
        <v>279</v>
      </c>
      <c r="B5965" s="110">
        <v>45681</v>
      </c>
      <c r="C5965" s="89">
        <v>6.8</v>
      </c>
      <c r="D5965" s="89">
        <v>7.2</v>
      </c>
      <c r="E5965" s="96">
        <v>58</v>
      </c>
      <c r="F5965" s="89">
        <v>3.6</v>
      </c>
      <c r="G5965" s="89">
        <v>1000.7</v>
      </c>
      <c r="H5965">
        <v>0.9</v>
      </c>
      <c r="I5965" t="s">
        <v>15</v>
      </c>
      <c r="J5965">
        <v>1.1000000000000001</v>
      </c>
      <c r="K5965">
        <v>1</v>
      </c>
      <c r="L5965">
        <v>2025</v>
      </c>
      <c r="M5965" t="s">
        <v>113</v>
      </c>
      <c r="N5965" s="89" cm="1">
        <f t="array" ref="N5965">IF(ISNUMBER(_34_KNMI_Stations[[#This Row],[Etmaal temperatuur °C]]),IF(_34_KNMI_Stations[[#This Row],[Etmaal temperatuur °C]]&lt;stookgrens[],stookgrens[]-_34_KNMI_Stations[[#This Row],[Etmaal temperatuur °C]],0),"")</f>
        <v>10.8</v>
      </c>
      <c r="O5965" s="89">
        <f>_34_KNMI_Stations[[#This Row],[graaddagen]]*_34_KNMI_Stations[[#This Row],[Gewogen factor]]</f>
        <v>11.880000000000003</v>
      </c>
      <c r="P5965" s="89" cm="1">
        <f t="array" ref="P5965">IF(ISNUMBER(_34_KNMI_Stations[[#This Row],[Etmaal temperatuur °C]]),IF(_34_KNMI_Stations[[#This Row],[Etmaal temperatuur °C]]&gt;stookgrens[],_34_KNMI_Stations[[#This Row],[Etmaal temperatuur °C]]-stookgrens[],0),"")</f>
        <v>0</v>
      </c>
    </row>
    <row r="5966" spans="1:16" x14ac:dyDescent="0.25">
      <c r="A5966">
        <v>279</v>
      </c>
      <c r="B5966" s="110">
        <v>45682</v>
      </c>
      <c r="C5966" s="89">
        <v>2.1</v>
      </c>
      <c r="D5966" s="89">
        <v>4.8</v>
      </c>
      <c r="E5966" s="96">
        <v>209</v>
      </c>
      <c r="F5966" s="89">
        <v>2.5</v>
      </c>
      <c r="G5966" s="89">
        <v>1004.2</v>
      </c>
      <c r="H5966">
        <v>0.96</v>
      </c>
      <c r="I5966" t="s">
        <v>15</v>
      </c>
      <c r="J5966">
        <v>1.1000000000000001</v>
      </c>
      <c r="K5966">
        <v>1</v>
      </c>
      <c r="L5966">
        <v>2025</v>
      </c>
      <c r="M5966" t="s">
        <v>113</v>
      </c>
      <c r="N5966" s="89" cm="1">
        <f t="array" ref="N5966">IF(ISNUMBER(_34_KNMI_Stations[[#This Row],[Etmaal temperatuur °C]]),IF(_34_KNMI_Stations[[#This Row],[Etmaal temperatuur °C]]&lt;stookgrens[],stookgrens[]-_34_KNMI_Stations[[#This Row],[Etmaal temperatuur °C]],0),"")</f>
        <v>13.2</v>
      </c>
      <c r="O5966" s="89">
        <f>_34_KNMI_Stations[[#This Row],[graaddagen]]*_34_KNMI_Stations[[#This Row],[Gewogen factor]]</f>
        <v>14.52</v>
      </c>
      <c r="P5966" s="89" cm="1">
        <f t="array" ref="P5966">IF(ISNUMBER(_34_KNMI_Stations[[#This Row],[Etmaal temperatuur °C]]),IF(_34_KNMI_Stations[[#This Row],[Etmaal temperatuur °C]]&gt;stookgrens[],_34_KNMI_Stations[[#This Row],[Etmaal temperatuur °C]]-stookgrens[],0),"")</f>
        <v>0</v>
      </c>
    </row>
    <row r="5967" spans="1:16" x14ac:dyDescent="0.25">
      <c r="A5967">
        <v>279</v>
      </c>
      <c r="B5967" s="110">
        <v>45683</v>
      </c>
      <c r="C5967" s="89">
        <v>3.3</v>
      </c>
      <c r="D5967" s="89">
        <v>3.2</v>
      </c>
      <c r="E5967" s="96">
        <v>430</v>
      </c>
      <c r="F5967" s="89">
        <v>2.5</v>
      </c>
      <c r="G5967" s="89">
        <v>1003.6</v>
      </c>
      <c r="H5967">
        <v>0.9</v>
      </c>
      <c r="I5967" t="s">
        <v>15</v>
      </c>
      <c r="J5967">
        <v>1.1000000000000001</v>
      </c>
      <c r="K5967">
        <v>1</v>
      </c>
      <c r="L5967">
        <v>2025</v>
      </c>
      <c r="M5967" t="s">
        <v>113</v>
      </c>
      <c r="N5967" s="89" cm="1">
        <f t="array" ref="N5967">IF(ISNUMBER(_34_KNMI_Stations[[#This Row],[Etmaal temperatuur °C]]),IF(_34_KNMI_Stations[[#This Row],[Etmaal temperatuur °C]]&lt;stookgrens[],stookgrens[]-_34_KNMI_Stations[[#This Row],[Etmaal temperatuur °C]],0),"")</f>
        <v>14.8</v>
      </c>
      <c r="O5967" s="89">
        <f>_34_KNMI_Stations[[#This Row],[graaddagen]]*_34_KNMI_Stations[[#This Row],[Gewogen factor]]</f>
        <v>16.28</v>
      </c>
      <c r="P5967" s="89" cm="1">
        <f t="array" ref="P5967">IF(ISNUMBER(_34_KNMI_Stations[[#This Row],[Etmaal temperatuur °C]]),IF(_34_KNMI_Stations[[#This Row],[Etmaal temperatuur °C]]&gt;stookgrens[],_34_KNMI_Stations[[#This Row],[Etmaal temperatuur °C]]-stookgrens[],0),"")</f>
        <v>0</v>
      </c>
    </row>
    <row r="5968" spans="1:16" x14ac:dyDescent="0.25">
      <c r="A5968">
        <v>279</v>
      </c>
      <c r="B5968" s="110">
        <v>45684</v>
      </c>
      <c r="C5968" s="89">
        <v>6.4</v>
      </c>
      <c r="D5968" s="89">
        <v>8.4</v>
      </c>
      <c r="E5968" s="96">
        <v>387</v>
      </c>
      <c r="F5968" s="89">
        <v>3.7</v>
      </c>
      <c r="G5968" s="89">
        <v>989.1</v>
      </c>
      <c r="H5968">
        <v>0.8</v>
      </c>
      <c r="I5968" t="s">
        <v>15</v>
      </c>
      <c r="J5968">
        <v>1.1000000000000001</v>
      </c>
      <c r="K5968">
        <v>1</v>
      </c>
      <c r="L5968">
        <v>2025</v>
      </c>
      <c r="M5968" t="s">
        <v>114</v>
      </c>
      <c r="N5968" s="89" cm="1">
        <f t="array" ref="N5968">IF(ISNUMBER(_34_KNMI_Stations[[#This Row],[Etmaal temperatuur °C]]),IF(_34_KNMI_Stations[[#This Row],[Etmaal temperatuur °C]]&lt;stookgrens[],stookgrens[]-_34_KNMI_Stations[[#This Row],[Etmaal temperatuur °C]],0),"")</f>
        <v>9.6</v>
      </c>
      <c r="O5968" s="89">
        <f>_34_KNMI_Stations[[#This Row],[graaddagen]]*_34_KNMI_Stations[[#This Row],[Gewogen factor]]</f>
        <v>10.56</v>
      </c>
      <c r="P5968" s="89" cm="1">
        <f t="array" ref="P5968">IF(ISNUMBER(_34_KNMI_Stations[[#This Row],[Etmaal temperatuur °C]]),IF(_34_KNMI_Stations[[#This Row],[Etmaal temperatuur °C]]&gt;stookgrens[],_34_KNMI_Stations[[#This Row],[Etmaal temperatuur °C]]-stookgrens[],0),"")</f>
        <v>0</v>
      </c>
    </row>
    <row r="5969" spans="1:16" x14ac:dyDescent="0.25">
      <c r="A5969">
        <v>279</v>
      </c>
      <c r="B5969" s="110">
        <v>45685</v>
      </c>
      <c r="C5969" s="89">
        <v>6.1</v>
      </c>
      <c r="D5969" s="89">
        <v>7.4</v>
      </c>
      <c r="E5969" s="96">
        <v>259</v>
      </c>
      <c r="F5969" s="89">
        <v>1.2</v>
      </c>
      <c r="G5969" s="89">
        <v>991.1</v>
      </c>
      <c r="H5969">
        <v>0.82</v>
      </c>
      <c r="I5969" t="s">
        <v>15</v>
      </c>
      <c r="J5969">
        <v>1.1000000000000001</v>
      </c>
      <c r="K5969">
        <v>1</v>
      </c>
      <c r="L5969">
        <v>2025</v>
      </c>
      <c r="M5969" t="s">
        <v>114</v>
      </c>
      <c r="N5969" s="89" cm="1">
        <f t="array" ref="N5969">IF(ISNUMBER(_34_KNMI_Stations[[#This Row],[Etmaal temperatuur °C]]),IF(_34_KNMI_Stations[[#This Row],[Etmaal temperatuur °C]]&lt;stookgrens[],stookgrens[]-_34_KNMI_Stations[[#This Row],[Etmaal temperatuur °C]],0),"")</f>
        <v>10.6</v>
      </c>
      <c r="O5969" s="89">
        <f>_34_KNMI_Stations[[#This Row],[graaddagen]]*_34_KNMI_Stations[[#This Row],[Gewogen factor]]</f>
        <v>11.66</v>
      </c>
      <c r="P5969" s="89" cm="1">
        <f t="array" ref="P5969">IF(ISNUMBER(_34_KNMI_Stations[[#This Row],[Etmaal temperatuur °C]]),IF(_34_KNMI_Stations[[#This Row],[Etmaal temperatuur °C]]&gt;stookgrens[],_34_KNMI_Stations[[#This Row],[Etmaal temperatuur °C]]-stookgrens[],0),"")</f>
        <v>0</v>
      </c>
    </row>
    <row r="5970" spans="1:16" x14ac:dyDescent="0.25">
      <c r="A5970">
        <v>279</v>
      </c>
      <c r="B5970" s="110">
        <v>45686</v>
      </c>
      <c r="C5970" s="89">
        <v>5.7</v>
      </c>
      <c r="D5970" s="89">
        <v>6.4</v>
      </c>
      <c r="E5970" s="96">
        <v>251</v>
      </c>
      <c r="F5970" s="89">
        <v>5.3</v>
      </c>
      <c r="G5970" s="89">
        <v>1000.5</v>
      </c>
      <c r="H5970">
        <v>0.92</v>
      </c>
      <c r="I5970" t="s">
        <v>15</v>
      </c>
      <c r="J5970">
        <v>1.1000000000000001</v>
      </c>
      <c r="K5970">
        <v>1</v>
      </c>
      <c r="L5970">
        <v>2025</v>
      </c>
      <c r="M5970" t="s">
        <v>114</v>
      </c>
      <c r="N5970" s="89" cm="1">
        <f t="array" ref="N5970">IF(ISNUMBER(_34_KNMI_Stations[[#This Row],[Etmaal temperatuur °C]]),IF(_34_KNMI_Stations[[#This Row],[Etmaal temperatuur °C]]&lt;stookgrens[],stookgrens[]-_34_KNMI_Stations[[#This Row],[Etmaal temperatuur °C]],0),"")</f>
        <v>11.6</v>
      </c>
      <c r="O5970" s="89">
        <f>_34_KNMI_Stations[[#This Row],[graaddagen]]*_34_KNMI_Stations[[#This Row],[Gewogen factor]]</f>
        <v>12.76</v>
      </c>
      <c r="P5970" s="89" cm="1">
        <f t="array" ref="P5970">IF(ISNUMBER(_34_KNMI_Stations[[#This Row],[Etmaal temperatuur °C]]),IF(_34_KNMI_Stations[[#This Row],[Etmaal temperatuur °C]]&gt;stookgrens[],_34_KNMI_Stations[[#This Row],[Etmaal temperatuur °C]]-stookgrens[],0),"")</f>
        <v>0</v>
      </c>
    </row>
    <row r="5971" spans="1:16" x14ac:dyDescent="0.25">
      <c r="A5971">
        <v>279</v>
      </c>
      <c r="B5971" s="110">
        <v>45687</v>
      </c>
      <c r="C5971" s="89">
        <v>2.2999999999999998</v>
      </c>
      <c r="D5971" s="89">
        <v>4</v>
      </c>
      <c r="E5971" s="96">
        <v>148</v>
      </c>
      <c r="F5971" s="89">
        <v>0.8</v>
      </c>
      <c r="G5971" s="89">
        <v>1015.5</v>
      </c>
      <c r="H5971">
        <v>0.95</v>
      </c>
      <c r="I5971" t="s">
        <v>15</v>
      </c>
      <c r="J5971">
        <v>1.1000000000000001</v>
      </c>
      <c r="K5971">
        <v>1</v>
      </c>
      <c r="L5971">
        <v>2025</v>
      </c>
      <c r="M5971" t="s">
        <v>114</v>
      </c>
      <c r="N5971" s="89" cm="1">
        <f t="array" ref="N5971">IF(ISNUMBER(_34_KNMI_Stations[[#This Row],[Etmaal temperatuur °C]]),IF(_34_KNMI_Stations[[#This Row],[Etmaal temperatuur °C]]&lt;stookgrens[],stookgrens[]-_34_KNMI_Stations[[#This Row],[Etmaal temperatuur °C]],0),"")</f>
        <v>14</v>
      </c>
      <c r="O5971" s="89">
        <f>_34_KNMI_Stations[[#This Row],[graaddagen]]*_34_KNMI_Stations[[#This Row],[Gewogen factor]]</f>
        <v>15.400000000000002</v>
      </c>
      <c r="P5971" s="89" cm="1">
        <f t="array" ref="P5971">IF(ISNUMBER(_34_KNMI_Stations[[#This Row],[Etmaal temperatuur °C]]),IF(_34_KNMI_Stations[[#This Row],[Etmaal temperatuur °C]]&gt;stookgrens[],_34_KNMI_Stations[[#This Row],[Etmaal temperatuur °C]]-stookgrens[],0),"")</f>
        <v>0</v>
      </c>
    </row>
    <row r="5972" spans="1:16" x14ac:dyDescent="0.25">
      <c r="A5972">
        <v>279</v>
      </c>
      <c r="B5972" s="110">
        <v>45688</v>
      </c>
      <c r="C5972" s="89">
        <v>2.6</v>
      </c>
      <c r="D5972" s="89">
        <v>1.8</v>
      </c>
      <c r="E5972" s="96">
        <v>585</v>
      </c>
      <c r="F5972" s="89">
        <v>0</v>
      </c>
      <c r="G5972" s="89">
        <v>1027.4000000000001</v>
      </c>
      <c r="H5972">
        <v>0.92</v>
      </c>
      <c r="I5972" t="s">
        <v>15</v>
      </c>
      <c r="J5972">
        <v>1.1000000000000001</v>
      </c>
      <c r="K5972">
        <v>1</v>
      </c>
      <c r="L5972">
        <v>2025</v>
      </c>
      <c r="M5972" t="s">
        <v>114</v>
      </c>
      <c r="N5972" s="89" cm="1">
        <f t="array" ref="N5972">IF(ISNUMBER(_34_KNMI_Stations[[#This Row],[Etmaal temperatuur °C]]),IF(_34_KNMI_Stations[[#This Row],[Etmaal temperatuur °C]]&lt;stookgrens[],stookgrens[]-_34_KNMI_Stations[[#This Row],[Etmaal temperatuur °C]],0),"")</f>
        <v>16.2</v>
      </c>
      <c r="O5972" s="89">
        <f>_34_KNMI_Stations[[#This Row],[graaddagen]]*_34_KNMI_Stations[[#This Row],[Gewogen factor]]</f>
        <v>17.82</v>
      </c>
      <c r="P5972" s="89" cm="1">
        <f t="array" ref="P5972">IF(ISNUMBER(_34_KNMI_Stations[[#This Row],[Etmaal temperatuur °C]]),IF(_34_KNMI_Stations[[#This Row],[Etmaal temperatuur °C]]&gt;stookgrens[],_34_KNMI_Stations[[#This Row],[Etmaal temperatuur °C]]-stookgrens[],0),"")</f>
        <v>0</v>
      </c>
    </row>
    <row r="5973" spans="1:16" x14ac:dyDescent="0.25">
      <c r="A5973">
        <v>279</v>
      </c>
      <c r="B5973" s="110">
        <v>45689</v>
      </c>
      <c r="C5973" s="89">
        <v>1.1000000000000001</v>
      </c>
      <c r="D5973" s="89">
        <v>0.1</v>
      </c>
      <c r="E5973" s="96">
        <v>625</v>
      </c>
      <c r="F5973" s="89">
        <v>0</v>
      </c>
      <c r="G5973" s="89">
        <v>1031.8</v>
      </c>
      <c r="H5973">
        <v>0.94</v>
      </c>
      <c r="I5973" t="s">
        <v>15</v>
      </c>
      <c r="J5973">
        <v>1.1000000000000001</v>
      </c>
      <c r="K5973">
        <v>2</v>
      </c>
      <c r="L5973">
        <v>2025</v>
      </c>
      <c r="M5973" t="s">
        <v>114</v>
      </c>
      <c r="N5973" s="89" cm="1">
        <f t="array" ref="N5973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5973" s="89">
        <f>_34_KNMI_Stations[[#This Row],[graaddagen]]*_34_KNMI_Stations[[#This Row],[Gewogen factor]]</f>
        <v>19.690000000000001</v>
      </c>
      <c r="P5973" s="89" cm="1">
        <f t="array" ref="P5973">IF(ISNUMBER(_34_KNMI_Stations[[#This Row],[Etmaal temperatuur °C]]),IF(_34_KNMI_Stations[[#This Row],[Etmaal temperatuur °C]]&gt;stookgrens[],_34_KNMI_Stations[[#This Row],[Etmaal temperatuur °C]]-stookgrens[],0),"")</f>
        <v>0</v>
      </c>
    </row>
    <row r="5974" spans="1:16" x14ac:dyDescent="0.25">
      <c r="A5974">
        <v>279</v>
      </c>
      <c r="B5974" s="110">
        <v>45690</v>
      </c>
      <c r="C5974" s="89">
        <v>1.8</v>
      </c>
      <c r="D5974" s="89">
        <v>-1.1000000000000001</v>
      </c>
      <c r="E5974" s="96">
        <v>690</v>
      </c>
      <c r="F5974" s="89">
        <v>0</v>
      </c>
      <c r="G5974" s="89">
        <v>1026.0999999999999</v>
      </c>
      <c r="H5974">
        <v>0.93</v>
      </c>
      <c r="I5974" t="s">
        <v>15</v>
      </c>
      <c r="J5974">
        <v>1.1000000000000001</v>
      </c>
      <c r="K5974">
        <v>2</v>
      </c>
      <c r="L5974">
        <v>2025</v>
      </c>
      <c r="M5974" t="s">
        <v>114</v>
      </c>
      <c r="N5974" s="89" cm="1">
        <f t="array" ref="N5974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5974" s="89">
        <f>_34_KNMI_Stations[[#This Row],[graaddagen]]*_34_KNMI_Stations[[#This Row],[Gewogen factor]]</f>
        <v>21.01</v>
      </c>
      <c r="P5974" s="89" cm="1">
        <f t="array" ref="P5974">IF(ISNUMBER(_34_KNMI_Stations[[#This Row],[Etmaal temperatuur °C]]),IF(_34_KNMI_Stations[[#This Row],[Etmaal temperatuur °C]]&gt;stookgrens[],_34_KNMI_Stations[[#This Row],[Etmaal temperatuur °C]]-stookgrens[],0),"")</f>
        <v>0</v>
      </c>
    </row>
    <row r="5975" spans="1:16" x14ac:dyDescent="0.25">
      <c r="A5975">
        <v>279</v>
      </c>
      <c r="B5975" s="110">
        <v>45691</v>
      </c>
      <c r="C5975" s="89">
        <v>1.8</v>
      </c>
      <c r="D5975" s="89">
        <v>-0.4</v>
      </c>
      <c r="E5975" s="96">
        <v>713</v>
      </c>
      <c r="F5975" s="89">
        <v>0</v>
      </c>
      <c r="G5975" s="89">
        <v>1026.5999999999999</v>
      </c>
      <c r="H5975">
        <v>0.93</v>
      </c>
      <c r="I5975" t="s">
        <v>15</v>
      </c>
      <c r="J5975">
        <v>1.1000000000000001</v>
      </c>
      <c r="K5975">
        <v>2</v>
      </c>
      <c r="L5975">
        <v>2025</v>
      </c>
      <c r="M5975" t="s">
        <v>115</v>
      </c>
      <c r="N5975" s="89" cm="1">
        <f t="array" ref="N5975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5975" s="89">
        <f>_34_KNMI_Stations[[#This Row],[graaddagen]]*_34_KNMI_Stations[[#This Row],[Gewogen factor]]</f>
        <v>20.239999999999998</v>
      </c>
      <c r="P5975" s="89" cm="1">
        <f t="array" ref="P5975">IF(ISNUMBER(_34_KNMI_Stations[[#This Row],[Etmaal temperatuur °C]]),IF(_34_KNMI_Stations[[#This Row],[Etmaal temperatuur °C]]&gt;stookgrens[],_34_KNMI_Stations[[#This Row],[Etmaal temperatuur °C]]-stookgrens[],0),"")</f>
        <v>0</v>
      </c>
    </row>
    <row r="5976" spans="1:16" x14ac:dyDescent="0.25">
      <c r="A5976">
        <v>279</v>
      </c>
      <c r="B5976" s="110">
        <v>45692</v>
      </c>
      <c r="C5976" s="89">
        <v>4</v>
      </c>
      <c r="D5976" s="89">
        <v>1.2</v>
      </c>
      <c r="E5976" s="96">
        <v>200</v>
      </c>
      <c r="F5976" s="89">
        <v>-0.1</v>
      </c>
      <c r="G5976" s="89">
        <v>1026.5</v>
      </c>
      <c r="H5976">
        <v>0.94</v>
      </c>
      <c r="I5976" t="s">
        <v>15</v>
      </c>
      <c r="J5976">
        <v>1.1000000000000001</v>
      </c>
      <c r="K5976">
        <v>2</v>
      </c>
      <c r="L5976">
        <v>2025</v>
      </c>
      <c r="M5976" t="s">
        <v>115</v>
      </c>
      <c r="N5976" s="89" cm="1">
        <f t="array" ref="N5976">IF(ISNUMBER(_34_KNMI_Stations[[#This Row],[Etmaal temperatuur °C]]),IF(_34_KNMI_Stations[[#This Row],[Etmaal temperatuur °C]]&lt;stookgrens[],stookgrens[]-_34_KNMI_Stations[[#This Row],[Etmaal temperatuur °C]],0),"")</f>
        <v>16.8</v>
      </c>
      <c r="O5976" s="89">
        <f>_34_KNMI_Stations[[#This Row],[graaddagen]]*_34_KNMI_Stations[[#This Row],[Gewogen factor]]</f>
        <v>18.480000000000004</v>
      </c>
      <c r="P5976" s="89" cm="1">
        <f t="array" ref="P5976">IF(ISNUMBER(_34_KNMI_Stations[[#This Row],[Etmaal temperatuur °C]]),IF(_34_KNMI_Stations[[#This Row],[Etmaal temperatuur °C]]&gt;stookgrens[],_34_KNMI_Stations[[#This Row],[Etmaal temperatuur °C]]-stookgrens[],0),"")</f>
        <v>0</v>
      </c>
    </row>
    <row r="5977" spans="1:16" x14ac:dyDescent="0.25">
      <c r="A5977">
        <v>279</v>
      </c>
      <c r="B5977" s="110">
        <v>45693</v>
      </c>
      <c r="C5977" s="89">
        <v>3.3</v>
      </c>
      <c r="D5977" s="89">
        <v>4.3</v>
      </c>
      <c r="E5977" s="96">
        <v>342</v>
      </c>
      <c r="F5977" s="89">
        <v>-0.1</v>
      </c>
      <c r="G5977" s="89">
        <v>1036.3</v>
      </c>
      <c r="H5977">
        <v>0.94</v>
      </c>
      <c r="I5977" t="s">
        <v>15</v>
      </c>
      <c r="J5977">
        <v>1.1000000000000001</v>
      </c>
      <c r="K5977">
        <v>2</v>
      </c>
      <c r="L5977">
        <v>2025</v>
      </c>
      <c r="M5977" t="s">
        <v>115</v>
      </c>
      <c r="N5977" s="89" cm="1">
        <f t="array" ref="N5977">IF(ISNUMBER(_34_KNMI_Stations[[#This Row],[Etmaal temperatuur °C]]),IF(_34_KNMI_Stations[[#This Row],[Etmaal temperatuur °C]]&lt;stookgrens[],stookgrens[]-_34_KNMI_Stations[[#This Row],[Etmaal temperatuur °C]],0),"")</f>
        <v>13.7</v>
      </c>
      <c r="O5977" s="89">
        <f>_34_KNMI_Stations[[#This Row],[graaddagen]]*_34_KNMI_Stations[[#This Row],[Gewogen factor]]</f>
        <v>15.07</v>
      </c>
      <c r="P5977" s="89" cm="1">
        <f t="array" ref="P5977">IF(ISNUMBER(_34_KNMI_Stations[[#This Row],[Etmaal temperatuur °C]]),IF(_34_KNMI_Stations[[#This Row],[Etmaal temperatuur °C]]&gt;stookgrens[],_34_KNMI_Stations[[#This Row],[Etmaal temperatuur °C]]-stookgrens[],0),"")</f>
        <v>0</v>
      </c>
    </row>
    <row r="5978" spans="1:16" x14ac:dyDescent="0.25">
      <c r="A5978">
        <v>279</v>
      </c>
      <c r="B5978" s="110">
        <v>45694</v>
      </c>
      <c r="C5978" s="89">
        <v>3</v>
      </c>
      <c r="D5978" s="89">
        <v>3.2</v>
      </c>
      <c r="E5978" s="96">
        <v>513</v>
      </c>
      <c r="F5978" s="89">
        <v>0.1</v>
      </c>
      <c r="G5978" s="89">
        <v>1042.0999999999999</v>
      </c>
      <c r="H5978">
        <v>0.94</v>
      </c>
      <c r="I5978" t="s">
        <v>15</v>
      </c>
      <c r="J5978">
        <v>1.1000000000000001</v>
      </c>
      <c r="K5978">
        <v>2</v>
      </c>
      <c r="L5978">
        <v>2025</v>
      </c>
      <c r="M5978" t="s">
        <v>115</v>
      </c>
      <c r="N5978" s="89" cm="1">
        <f t="array" ref="N5978">IF(ISNUMBER(_34_KNMI_Stations[[#This Row],[Etmaal temperatuur °C]]),IF(_34_KNMI_Stations[[#This Row],[Etmaal temperatuur °C]]&lt;stookgrens[],stookgrens[]-_34_KNMI_Stations[[#This Row],[Etmaal temperatuur °C]],0),"")</f>
        <v>14.8</v>
      </c>
      <c r="O5978" s="89">
        <f>_34_KNMI_Stations[[#This Row],[graaddagen]]*_34_KNMI_Stations[[#This Row],[Gewogen factor]]</f>
        <v>16.28</v>
      </c>
      <c r="P5978" s="89" cm="1">
        <f t="array" ref="P5978">IF(ISNUMBER(_34_KNMI_Stations[[#This Row],[Etmaal temperatuur °C]]),IF(_34_KNMI_Stations[[#This Row],[Etmaal temperatuur °C]]&gt;stookgrens[],_34_KNMI_Stations[[#This Row],[Etmaal temperatuur °C]]-stookgrens[],0),"")</f>
        <v>0</v>
      </c>
    </row>
    <row r="5979" spans="1:16" x14ac:dyDescent="0.25">
      <c r="A5979">
        <v>279</v>
      </c>
      <c r="B5979" s="110">
        <v>45695</v>
      </c>
      <c r="C5979" s="89">
        <v>7.8</v>
      </c>
      <c r="D5979" s="89">
        <v>2.2999999999999998</v>
      </c>
      <c r="E5979" s="96">
        <v>449</v>
      </c>
      <c r="F5979" s="89">
        <v>0</v>
      </c>
      <c r="G5979" s="89">
        <v>1031.3</v>
      </c>
      <c r="H5979">
        <v>0.78</v>
      </c>
      <c r="I5979" t="s">
        <v>15</v>
      </c>
      <c r="J5979">
        <v>1.1000000000000001</v>
      </c>
      <c r="K5979">
        <v>2</v>
      </c>
      <c r="L5979">
        <v>2025</v>
      </c>
      <c r="M5979" t="s">
        <v>115</v>
      </c>
      <c r="N5979" s="89" cm="1">
        <f t="array" ref="N5979">IF(ISNUMBER(_34_KNMI_Stations[[#This Row],[Etmaal temperatuur °C]]),IF(_34_KNMI_Stations[[#This Row],[Etmaal temperatuur °C]]&lt;stookgrens[],stookgrens[]-_34_KNMI_Stations[[#This Row],[Etmaal temperatuur °C]],0),"")</f>
        <v>15.7</v>
      </c>
      <c r="O5979" s="89">
        <f>_34_KNMI_Stations[[#This Row],[graaddagen]]*_34_KNMI_Stations[[#This Row],[Gewogen factor]]</f>
        <v>17.27</v>
      </c>
      <c r="P5979" s="89" cm="1">
        <f t="array" ref="P5979">IF(ISNUMBER(_34_KNMI_Stations[[#This Row],[Etmaal temperatuur °C]]),IF(_34_KNMI_Stations[[#This Row],[Etmaal temperatuur °C]]&gt;stookgrens[],_34_KNMI_Stations[[#This Row],[Etmaal temperatuur °C]]-stookgrens[],0),"")</f>
        <v>0</v>
      </c>
    </row>
    <row r="5980" spans="1:16" x14ac:dyDescent="0.25">
      <c r="A5980">
        <v>279</v>
      </c>
      <c r="B5980" s="110">
        <v>45696</v>
      </c>
      <c r="C5980" s="89">
        <v>4.5</v>
      </c>
      <c r="D5980" s="89">
        <v>2.8</v>
      </c>
      <c r="E5980" s="96">
        <v>248</v>
      </c>
      <c r="F5980" s="89">
        <v>0</v>
      </c>
      <c r="G5980" s="89">
        <v>1023.8</v>
      </c>
      <c r="H5980">
        <v>0.83</v>
      </c>
      <c r="I5980" t="s">
        <v>15</v>
      </c>
      <c r="J5980">
        <v>1.1000000000000001</v>
      </c>
      <c r="K5980">
        <v>2</v>
      </c>
      <c r="L5980">
        <v>2025</v>
      </c>
      <c r="M5980" t="s">
        <v>115</v>
      </c>
      <c r="N5980" s="89" cm="1">
        <f t="array" ref="N5980">IF(ISNUMBER(_34_KNMI_Stations[[#This Row],[Etmaal temperatuur °C]]),IF(_34_KNMI_Stations[[#This Row],[Etmaal temperatuur °C]]&lt;stookgrens[],stookgrens[]-_34_KNMI_Stations[[#This Row],[Etmaal temperatuur °C]],0),"")</f>
        <v>15.2</v>
      </c>
      <c r="O5980" s="89">
        <f>_34_KNMI_Stations[[#This Row],[graaddagen]]*_34_KNMI_Stations[[#This Row],[Gewogen factor]]</f>
        <v>16.72</v>
      </c>
      <c r="P5980" s="89" cm="1">
        <f t="array" ref="P5980">IF(ISNUMBER(_34_KNMI_Stations[[#This Row],[Etmaal temperatuur °C]]),IF(_34_KNMI_Stations[[#This Row],[Etmaal temperatuur °C]]&gt;stookgrens[],_34_KNMI_Stations[[#This Row],[Etmaal temperatuur °C]]-stookgrens[],0),"")</f>
        <v>0</v>
      </c>
    </row>
    <row r="5981" spans="1:16" x14ac:dyDescent="0.25">
      <c r="A5981">
        <v>279</v>
      </c>
      <c r="B5981" s="110">
        <v>45697</v>
      </c>
      <c r="C5981" s="89">
        <v>4.5</v>
      </c>
      <c r="D5981" s="89">
        <v>2.9</v>
      </c>
      <c r="E5981" s="96">
        <v>646</v>
      </c>
      <c r="F5981" s="89">
        <v>0</v>
      </c>
      <c r="G5981" s="89">
        <v>1029.9000000000001</v>
      </c>
      <c r="H5981">
        <v>0.82</v>
      </c>
      <c r="I5981" t="s">
        <v>15</v>
      </c>
      <c r="J5981">
        <v>1.1000000000000001</v>
      </c>
      <c r="K5981">
        <v>2</v>
      </c>
      <c r="L5981">
        <v>2025</v>
      </c>
      <c r="M5981" t="s">
        <v>115</v>
      </c>
      <c r="N5981" s="89" cm="1">
        <f t="array" ref="N5981">IF(ISNUMBER(_34_KNMI_Stations[[#This Row],[Etmaal temperatuur °C]]),IF(_34_KNMI_Stations[[#This Row],[Etmaal temperatuur °C]]&lt;stookgrens[],stookgrens[]-_34_KNMI_Stations[[#This Row],[Etmaal temperatuur °C]],0),"")</f>
        <v>15.1</v>
      </c>
      <c r="O5981" s="89">
        <f>_34_KNMI_Stations[[#This Row],[graaddagen]]*_34_KNMI_Stations[[#This Row],[Gewogen factor]]</f>
        <v>16.61</v>
      </c>
      <c r="P5981" s="89" cm="1">
        <f t="array" ref="P5981">IF(ISNUMBER(_34_KNMI_Stations[[#This Row],[Etmaal temperatuur °C]]),IF(_34_KNMI_Stations[[#This Row],[Etmaal temperatuur °C]]&gt;stookgrens[],_34_KNMI_Stations[[#This Row],[Etmaal temperatuur °C]]-stookgrens[],0),"")</f>
        <v>0</v>
      </c>
    </row>
    <row r="5982" spans="1:16" x14ac:dyDescent="0.25">
      <c r="A5982">
        <v>279</v>
      </c>
      <c r="B5982" s="110">
        <v>45698</v>
      </c>
      <c r="C5982" s="89">
        <v>6.9</v>
      </c>
      <c r="D5982" s="89">
        <v>2.2000000000000002</v>
      </c>
      <c r="E5982" s="96">
        <v>320</v>
      </c>
      <c r="F5982" s="89">
        <v>0</v>
      </c>
      <c r="G5982" s="89">
        <v>1026.7</v>
      </c>
      <c r="H5982">
        <v>0.8</v>
      </c>
      <c r="I5982" t="s">
        <v>15</v>
      </c>
      <c r="J5982">
        <v>1.1000000000000001</v>
      </c>
      <c r="K5982">
        <v>2</v>
      </c>
      <c r="L5982">
        <v>2025</v>
      </c>
      <c r="M5982" t="s">
        <v>116</v>
      </c>
      <c r="N5982" s="89" cm="1">
        <f t="array" ref="N5982">IF(ISNUMBER(_34_KNMI_Stations[[#This Row],[Etmaal temperatuur °C]]),IF(_34_KNMI_Stations[[#This Row],[Etmaal temperatuur °C]]&lt;stookgrens[],stookgrens[]-_34_KNMI_Stations[[#This Row],[Etmaal temperatuur °C]],0),"")</f>
        <v>15.8</v>
      </c>
      <c r="O5982" s="89">
        <f>_34_KNMI_Stations[[#This Row],[graaddagen]]*_34_KNMI_Stations[[#This Row],[Gewogen factor]]</f>
        <v>17.380000000000003</v>
      </c>
      <c r="P5982" s="89" cm="1">
        <f t="array" ref="P5982">IF(ISNUMBER(_34_KNMI_Stations[[#This Row],[Etmaal temperatuur °C]]),IF(_34_KNMI_Stations[[#This Row],[Etmaal temperatuur °C]]&gt;stookgrens[],_34_KNMI_Stations[[#This Row],[Etmaal temperatuur °C]]-stookgrens[],0),"")</f>
        <v>0</v>
      </c>
    </row>
    <row r="5983" spans="1:16" x14ac:dyDescent="0.25">
      <c r="A5983">
        <v>279</v>
      </c>
      <c r="B5983" s="110">
        <v>45699</v>
      </c>
      <c r="C5983" s="89">
        <v>6.3</v>
      </c>
      <c r="D5983" s="89">
        <v>0.7</v>
      </c>
      <c r="E5983" s="96">
        <v>223</v>
      </c>
      <c r="F5983" s="89">
        <v>10</v>
      </c>
      <c r="G5983" s="89">
        <v>1020.1</v>
      </c>
      <c r="H5983">
        <v>0.92</v>
      </c>
      <c r="I5983" t="s">
        <v>15</v>
      </c>
      <c r="J5983">
        <v>1.1000000000000001</v>
      </c>
      <c r="K5983">
        <v>2</v>
      </c>
      <c r="L5983">
        <v>2025</v>
      </c>
      <c r="M5983" t="s">
        <v>116</v>
      </c>
      <c r="N5983" s="89" cm="1">
        <f t="array" ref="N5983">IF(ISNUMBER(_34_KNMI_Stations[[#This Row],[Etmaal temperatuur °C]]),IF(_34_KNMI_Stations[[#This Row],[Etmaal temperatuur °C]]&lt;stookgrens[],stookgrens[]-_34_KNMI_Stations[[#This Row],[Etmaal temperatuur °C]],0),"")</f>
        <v>17.3</v>
      </c>
      <c r="O5983" s="89">
        <f>_34_KNMI_Stations[[#This Row],[graaddagen]]*_34_KNMI_Stations[[#This Row],[Gewogen factor]]</f>
        <v>19.03</v>
      </c>
      <c r="P5983" s="89" cm="1">
        <f t="array" ref="P5983">IF(ISNUMBER(_34_KNMI_Stations[[#This Row],[Etmaal temperatuur °C]]),IF(_34_KNMI_Stations[[#This Row],[Etmaal temperatuur °C]]&gt;stookgrens[],_34_KNMI_Stations[[#This Row],[Etmaal temperatuur °C]]-stookgrens[],0),"")</f>
        <v>0</v>
      </c>
    </row>
    <row r="5984" spans="1:16" x14ac:dyDescent="0.25">
      <c r="A5984">
        <v>279</v>
      </c>
      <c r="B5984" s="110">
        <v>45700</v>
      </c>
      <c r="C5984" s="89">
        <v>2.5</v>
      </c>
      <c r="D5984" s="89">
        <v>0.3</v>
      </c>
      <c r="E5984" s="96">
        <v>241</v>
      </c>
      <c r="F5984" s="89">
        <v>3.5</v>
      </c>
      <c r="G5984" s="89">
        <v>1018.6</v>
      </c>
      <c r="H5984">
        <v>0.95</v>
      </c>
      <c r="I5984" t="s">
        <v>15</v>
      </c>
      <c r="J5984">
        <v>1.1000000000000001</v>
      </c>
      <c r="K5984">
        <v>2</v>
      </c>
      <c r="L5984">
        <v>2025</v>
      </c>
      <c r="M5984" t="s">
        <v>116</v>
      </c>
      <c r="N5984" s="89" cm="1">
        <f t="array" ref="N5984">IF(ISNUMBER(_34_KNMI_Stations[[#This Row],[Etmaal temperatuur °C]]),IF(_34_KNMI_Stations[[#This Row],[Etmaal temperatuur °C]]&lt;stookgrens[],stookgrens[]-_34_KNMI_Stations[[#This Row],[Etmaal temperatuur °C]],0),"")</f>
        <v>17.7</v>
      </c>
      <c r="O5984" s="89">
        <f>_34_KNMI_Stations[[#This Row],[graaddagen]]*_34_KNMI_Stations[[#This Row],[Gewogen factor]]</f>
        <v>19.470000000000002</v>
      </c>
      <c r="P5984" s="89" cm="1">
        <f t="array" ref="P5984">IF(ISNUMBER(_34_KNMI_Stations[[#This Row],[Etmaal temperatuur °C]]),IF(_34_KNMI_Stations[[#This Row],[Etmaal temperatuur °C]]&gt;stookgrens[],_34_KNMI_Stations[[#This Row],[Etmaal temperatuur °C]]-stookgrens[],0),"")</f>
        <v>0</v>
      </c>
    </row>
    <row r="5985" spans="1:16" x14ac:dyDescent="0.25">
      <c r="A5985">
        <v>279</v>
      </c>
      <c r="B5985" s="110">
        <v>45701</v>
      </c>
      <c r="C5985" s="89">
        <v>3.1</v>
      </c>
      <c r="D5985" s="89">
        <v>-1.5</v>
      </c>
      <c r="E5985" s="96">
        <v>342</v>
      </c>
      <c r="F5985" s="89">
        <v>0.2</v>
      </c>
      <c r="G5985" s="89">
        <v>1022.2</v>
      </c>
      <c r="H5985">
        <v>0.93</v>
      </c>
      <c r="I5985" t="s">
        <v>15</v>
      </c>
      <c r="J5985">
        <v>1.1000000000000001</v>
      </c>
      <c r="K5985">
        <v>2</v>
      </c>
      <c r="L5985">
        <v>2025</v>
      </c>
      <c r="M5985" t="s">
        <v>116</v>
      </c>
      <c r="N5985" s="89" cm="1">
        <f t="array" ref="N5985">IF(ISNUMBER(_34_KNMI_Stations[[#This Row],[Etmaal temperatuur °C]]),IF(_34_KNMI_Stations[[#This Row],[Etmaal temperatuur °C]]&lt;stookgrens[],stookgrens[]-_34_KNMI_Stations[[#This Row],[Etmaal temperatuur °C]],0),"")</f>
        <v>19.5</v>
      </c>
      <c r="O5985" s="89">
        <f>_34_KNMI_Stations[[#This Row],[graaddagen]]*_34_KNMI_Stations[[#This Row],[Gewogen factor]]</f>
        <v>21.450000000000003</v>
      </c>
      <c r="P5985" s="89" cm="1">
        <f t="array" ref="P5985">IF(ISNUMBER(_34_KNMI_Stations[[#This Row],[Etmaal temperatuur °C]]),IF(_34_KNMI_Stations[[#This Row],[Etmaal temperatuur °C]]&gt;stookgrens[],_34_KNMI_Stations[[#This Row],[Etmaal temperatuur °C]]-stookgrens[],0),"")</f>
        <v>0</v>
      </c>
    </row>
    <row r="5986" spans="1:16" x14ac:dyDescent="0.25">
      <c r="A5986">
        <v>279</v>
      </c>
      <c r="B5986" s="110">
        <v>45702</v>
      </c>
      <c r="C5986" s="89">
        <v>1.3</v>
      </c>
      <c r="D5986" s="89">
        <v>0.2</v>
      </c>
      <c r="E5986" s="96">
        <v>339</v>
      </c>
      <c r="F5986" s="89">
        <v>0</v>
      </c>
      <c r="G5986" s="89">
        <v>1028</v>
      </c>
      <c r="H5986">
        <v>0.89</v>
      </c>
      <c r="I5986" t="s">
        <v>15</v>
      </c>
      <c r="J5986">
        <v>1.1000000000000001</v>
      </c>
      <c r="K5986">
        <v>2</v>
      </c>
      <c r="L5986">
        <v>2025</v>
      </c>
      <c r="M5986" t="s">
        <v>116</v>
      </c>
      <c r="N5986" s="89" cm="1">
        <f t="array" ref="N5986">IF(ISNUMBER(_34_KNMI_Stations[[#This Row],[Etmaal temperatuur °C]]),IF(_34_KNMI_Stations[[#This Row],[Etmaal temperatuur °C]]&lt;stookgrens[],stookgrens[]-_34_KNMI_Stations[[#This Row],[Etmaal temperatuur °C]],0),"")</f>
        <v>17.8</v>
      </c>
      <c r="O5986" s="89">
        <f>_34_KNMI_Stations[[#This Row],[graaddagen]]*_34_KNMI_Stations[[#This Row],[Gewogen factor]]</f>
        <v>19.580000000000002</v>
      </c>
      <c r="P5986" s="89" cm="1">
        <f t="array" ref="P5986">IF(ISNUMBER(_34_KNMI_Stations[[#This Row],[Etmaal temperatuur °C]]),IF(_34_KNMI_Stations[[#This Row],[Etmaal temperatuur °C]]&gt;stookgrens[],_34_KNMI_Stations[[#This Row],[Etmaal temperatuur °C]]-stookgrens[],0),"")</f>
        <v>0</v>
      </c>
    </row>
    <row r="5987" spans="1:16" x14ac:dyDescent="0.25">
      <c r="A5987">
        <v>279</v>
      </c>
      <c r="B5987" s="110">
        <v>45703</v>
      </c>
      <c r="C5987" s="89">
        <v>2</v>
      </c>
      <c r="D5987" s="89">
        <v>0.5</v>
      </c>
      <c r="E5987" s="96">
        <v>326</v>
      </c>
      <c r="F5987" s="89">
        <v>0</v>
      </c>
      <c r="G5987" s="89">
        <v>1024.5</v>
      </c>
      <c r="H5987">
        <v>0.87</v>
      </c>
      <c r="I5987" t="s">
        <v>15</v>
      </c>
      <c r="J5987">
        <v>1.1000000000000001</v>
      </c>
      <c r="K5987">
        <v>2</v>
      </c>
      <c r="L5987">
        <v>2025</v>
      </c>
      <c r="M5987" t="s">
        <v>116</v>
      </c>
      <c r="N5987" s="89" cm="1">
        <f t="array" ref="N5987">IF(ISNUMBER(_34_KNMI_Stations[[#This Row],[Etmaal temperatuur °C]]),IF(_34_KNMI_Stations[[#This Row],[Etmaal temperatuur °C]]&lt;stookgrens[],stookgrens[]-_34_KNMI_Stations[[#This Row],[Etmaal temperatuur °C]],0),"")</f>
        <v>17.5</v>
      </c>
      <c r="O5987" s="89">
        <f>_34_KNMI_Stations[[#This Row],[graaddagen]]*_34_KNMI_Stations[[#This Row],[Gewogen factor]]</f>
        <v>19.25</v>
      </c>
      <c r="P5987" s="89" cm="1">
        <f t="array" ref="P5987">IF(ISNUMBER(_34_KNMI_Stations[[#This Row],[Etmaal temperatuur °C]]),IF(_34_KNMI_Stations[[#This Row],[Etmaal temperatuur °C]]&gt;stookgrens[],_34_KNMI_Stations[[#This Row],[Etmaal temperatuur °C]]-stookgrens[],0),"")</f>
        <v>0</v>
      </c>
    </row>
    <row r="5988" spans="1:16" x14ac:dyDescent="0.25">
      <c r="A5988">
        <v>279</v>
      </c>
      <c r="B5988" s="110">
        <v>45704</v>
      </c>
      <c r="C5988" s="89">
        <v>3.5</v>
      </c>
      <c r="D5988" s="89">
        <v>-0.9</v>
      </c>
      <c r="E5988" s="96">
        <v>527</v>
      </c>
      <c r="F5988" s="89">
        <v>0</v>
      </c>
      <c r="G5988" s="89">
        <v>1024.7</v>
      </c>
      <c r="H5988">
        <v>0.84</v>
      </c>
      <c r="I5988" t="s">
        <v>15</v>
      </c>
      <c r="J5988">
        <v>1.1000000000000001</v>
      </c>
      <c r="K5988">
        <v>2</v>
      </c>
      <c r="L5988">
        <v>2025</v>
      </c>
      <c r="M5988" t="s">
        <v>116</v>
      </c>
      <c r="N5988" s="89" cm="1">
        <f t="array" ref="N5988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5988" s="89">
        <f>_34_KNMI_Stations[[#This Row],[graaddagen]]*_34_KNMI_Stations[[#This Row],[Gewogen factor]]</f>
        <v>20.79</v>
      </c>
      <c r="P5988" s="89" cm="1">
        <f t="array" ref="P5988">IF(ISNUMBER(_34_KNMI_Stations[[#This Row],[Etmaal temperatuur °C]]),IF(_34_KNMI_Stations[[#This Row],[Etmaal temperatuur °C]]&gt;stookgrens[],_34_KNMI_Stations[[#This Row],[Etmaal temperatuur °C]]-stookgrens[],0),"")</f>
        <v>0</v>
      </c>
    </row>
    <row r="5989" spans="1:16" x14ac:dyDescent="0.25">
      <c r="A5989">
        <v>279</v>
      </c>
      <c r="B5989" s="110">
        <v>45705</v>
      </c>
      <c r="C5989" s="89">
        <v>3</v>
      </c>
      <c r="D5989" s="89">
        <v>-2.4</v>
      </c>
      <c r="E5989" s="96">
        <v>1102</v>
      </c>
      <c r="F5989" s="89">
        <v>0</v>
      </c>
      <c r="G5989" s="89">
        <v>1026.2</v>
      </c>
      <c r="H5989">
        <v>0.77</v>
      </c>
      <c r="I5989" t="s">
        <v>15</v>
      </c>
      <c r="J5989">
        <v>1.1000000000000001</v>
      </c>
      <c r="K5989">
        <v>2</v>
      </c>
      <c r="L5989">
        <v>2025</v>
      </c>
      <c r="M5989" t="s">
        <v>117</v>
      </c>
      <c r="N5989" s="89" cm="1">
        <f t="array" ref="N5989">IF(ISNUMBER(_34_KNMI_Stations[[#This Row],[Etmaal temperatuur °C]]),IF(_34_KNMI_Stations[[#This Row],[Etmaal temperatuur °C]]&lt;stookgrens[],stookgrens[]-_34_KNMI_Stations[[#This Row],[Etmaal temperatuur °C]],0),"")</f>
        <v>20.399999999999999</v>
      </c>
      <c r="O5989" s="89">
        <f>_34_KNMI_Stations[[#This Row],[graaddagen]]*_34_KNMI_Stations[[#This Row],[Gewogen factor]]</f>
        <v>22.44</v>
      </c>
      <c r="P5989" s="89" cm="1">
        <f t="array" ref="P5989">IF(ISNUMBER(_34_KNMI_Stations[[#This Row],[Etmaal temperatuur °C]]),IF(_34_KNMI_Stations[[#This Row],[Etmaal temperatuur °C]]&gt;stookgrens[],_34_KNMI_Stations[[#This Row],[Etmaal temperatuur °C]]-stookgrens[],0),"")</f>
        <v>0</v>
      </c>
    </row>
    <row r="5990" spans="1:16" x14ac:dyDescent="0.25">
      <c r="A5990">
        <v>279</v>
      </c>
      <c r="B5990" s="110">
        <v>45706</v>
      </c>
      <c r="C5990" s="89">
        <v>4.7</v>
      </c>
      <c r="D5990" s="89">
        <v>-2.2000000000000002</v>
      </c>
      <c r="E5990" s="96">
        <v>972</v>
      </c>
      <c r="F5990" s="89">
        <v>0</v>
      </c>
      <c r="G5990" s="89">
        <v>1027.5999999999999</v>
      </c>
      <c r="H5990">
        <v>0.67</v>
      </c>
      <c r="I5990" t="s">
        <v>15</v>
      </c>
      <c r="J5990">
        <v>1.1000000000000001</v>
      </c>
      <c r="K5990">
        <v>2</v>
      </c>
      <c r="L5990">
        <v>2025</v>
      </c>
      <c r="M5990" t="s">
        <v>117</v>
      </c>
      <c r="N5990" s="89" cm="1">
        <f t="array" ref="N5990">IF(ISNUMBER(_34_KNMI_Stations[[#This Row],[Etmaal temperatuur °C]]),IF(_34_KNMI_Stations[[#This Row],[Etmaal temperatuur °C]]&lt;stookgrens[],stookgrens[]-_34_KNMI_Stations[[#This Row],[Etmaal temperatuur °C]],0),"")</f>
        <v>20.2</v>
      </c>
      <c r="O5990" s="89">
        <f>_34_KNMI_Stations[[#This Row],[graaddagen]]*_34_KNMI_Stations[[#This Row],[Gewogen factor]]</f>
        <v>22.220000000000002</v>
      </c>
      <c r="P5990" s="89" cm="1">
        <f t="array" ref="P5990">IF(ISNUMBER(_34_KNMI_Stations[[#This Row],[Etmaal temperatuur °C]]),IF(_34_KNMI_Stations[[#This Row],[Etmaal temperatuur °C]]&gt;stookgrens[],_34_KNMI_Stations[[#This Row],[Etmaal temperatuur °C]]-stookgrens[],0),"")</f>
        <v>0</v>
      </c>
    </row>
    <row r="5991" spans="1:16" x14ac:dyDescent="0.25">
      <c r="A5991">
        <v>279</v>
      </c>
      <c r="B5991" s="110">
        <v>45707</v>
      </c>
      <c r="C5991" s="89">
        <v>5.0999999999999996</v>
      </c>
      <c r="D5991" s="89">
        <v>-0.2</v>
      </c>
      <c r="E5991" s="96">
        <v>954</v>
      </c>
      <c r="F5991" s="89">
        <v>0</v>
      </c>
      <c r="G5991" s="89">
        <v>1023.8</v>
      </c>
      <c r="H5991">
        <v>0.59</v>
      </c>
      <c r="I5991" t="s">
        <v>15</v>
      </c>
      <c r="J5991">
        <v>1.1000000000000001</v>
      </c>
      <c r="K5991">
        <v>2</v>
      </c>
      <c r="L5991">
        <v>2025</v>
      </c>
      <c r="M5991" t="s">
        <v>117</v>
      </c>
      <c r="N5991" s="89" cm="1">
        <f t="array" ref="N5991">IF(ISNUMBER(_34_KNMI_Stations[[#This Row],[Etmaal temperatuur °C]]),IF(_34_KNMI_Stations[[#This Row],[Etmaal temperatuur °C]]&lt;stookgrens[],stookgrens[]-_34_KNMI_Stations[[#This Row],[Etmaal temperatuur °C]],0),"")</f>
        <v>18.2</v>
      </c>
      <c r="O5991" s="89">
        <f>_34_KNMI_Stations[[#This Row],[graaddagen]]*_34_KNMI_Stations[[#This Row],[Gewogen factor]]</f>
        <v>20.02</v>
      </c>
      <c r="P5991" s="89" cm="1">
        <f t="array" ref="P5991">IF(ISNUMBER(_34_KNMI_Stations[[#This Row],[Etmaal temperatuur °C]]),IF(_34_KNMI_Stations[[#This Row],[Etmaal temperatuur °C]]&gt;stookgrens[],_34_KNMI_Stations[[#This Row],[Etmaal temperatuur °C]]-stookgrens[],0),"")</f>
        <v>0</v>
      </c>
    </row>
    <row r="5992" spans="1:16" x14ac:dyDescent="0.25">
      <c r="A5992">
        <v>279</v>
      </c>
      <c r="B5992" s="110">
        <v>45708</v>
      </c>
      <c r="C5992" s="89">
        <v>3.8</v>
      </c>
      <c r="D5992" s="89">
        <v>5.0999999999999996</v>
      </c>
      <c r="E5992" s="96">
        <v>433</v>
      </c>
      <c r="F5992" s="89">
        <v>0.1</v>
      </c>
      <c r="G5992" s="89">
        <v>1020.1</v>
      </c>
      <c r="H5992">
        <v>0.8</v>
      </c>
      <c r="I5992" t="s">
        <v>15</v>
      </c>
      <c r="J5992">
        <v>1.1000000000000001</v>
      </c>
      <c r="K5992">
        <v>2</v>
      </c>
      <c r="L5992">
        <v>2025</v>
      </c>
      <c r="M5992" t="s">
        <v>117</v>
      </c>
      <c r="N5992" s="89" cm="1">
        <f t="array" ref="N5992">IF(ISNUMBER(_34_KNMI_Stations[[#This Row],[Etmaal temperatuur °C]]),IF(_34_KNMI_Stations[[#This Row],[Etmaal temperatuur °C]]&lt;stookgrens[],stookgrens[]-_34_KNMI_Stations[[#This Row],[Etmaal temperatuur °C]],0),"")</f>
        <v>12.9</v>
      </c>
      <c r="O5992" s="89">
        <f>_34_KNMI_Stations[[#This Row],[graaddagen]]*_34_KNMI_Stations[[#This Row],[Gewogen factor]]</f>
        <v>14.190000000000001</v>
      </c>
      <c r="P5992" s="89" cm="1">
        <f t="array" ref="P5992">IF(ISNUMBER(_34_KNMI_Stations[[#This Row],[Etmaal temperatuur °C]]),IF(_34_KNMI_Stations[[#This Row],[Etmaal temperatuur °C]]&gt;stookgrens[],_34_KNMI_Stations[[#This Row],[Etmaal temperatuur °C]]-stookgrens[],0),"")</f>
        <v>0</v>
      </c>
    </row>
    <row r="5993" spans="1:16" x14ac:dyDescent="0.25">
      <c r="A5993">
        <v>279</v>
      </c>
      <c r="B5993" s="110">
        <v>45709</v>
      </c>
      <c r="C5993" s="89">
        <v>4.5999999999999996</v>
      </c>
      <c r="D5993" s="89">
        <v>12.8</v>
      </c>
      <c r="E5993" s="96">
        <v>787</v>
      </c>
      <c r="F5993" s="89">
        <v>-0.1</v>
      </c>
      <c r="G5993" s="89">
        <v>1017.2</v>
      </c>
      <c r="H5993">
        <v>0.77</v>
      </c>
      <c r="I5993" t="s">
        <v>15</v>
      </c>
      <c r="J5993">
        <v>1.1000000000000001</v>
      </c>
      <c r="K5993">
        <v>2</v>
      </c>
      <c r="L5993">
        <v>2025</v>
      </c>
      <c r="M5993" t="s">
        <v>117</v>
      </c>
      <c r="N5993" s="89" cm="1">
        <f t="array" ref="N5993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5993" s="89">
        <f>_34_KNMI_Stations[[#This Row],[graaddagen]]*_34_KNMI_Stations[[#This Row],[Gewogen factor]]</f>
        <v>5.72</v>
      </c>
      <c r="P5993" s="89" cm="1">
        <f t="array" ref="P5993">IF(ISNUMBER(_34_KNMI_Stations[[#This Row],[Etmaal temperatuur °C]]),IF(_34_KNMI_Stations[[#This Row],[Etmaal temperatuur °C]]&gt;stookgrens[],_34_KNMI_Stations[[#This Row],[Etmaal temperatuur °C]]-stookgrens[],0),"")</f>
        <v>0</v>
      </c>
    </row>
    <row r="5994" spans="1:16" x14ac:dyDescent="0.25">
      <c r="A5994">
        <v>279</v>
      </c>
      <c r="B5994" s="110">
        <v>45710</v>
      </c>
      <c r="C5994" s="89">
        <v>4.2</v>
      </c>
      <c r="D5994" s="89">
        <v>10.199999999999999</v>
      </c>
      <c r="E5994" s="96">
        <v>227</v>
      </c>
      <c r="F5994" s="89">
        <v>3</v>
      </c>
      <c r="G5994" s="89">
        <v>1015</v>
      </c>
      <c r="H5994">
        <v>0.9</v>
      </c>
      <c r="I5994" t="s">
        <v>15</v>
      </c>
      <c r="J5994">
        <v>1.1000000000000001</v>
      </c>
      <c r="K5994">
        <v>2</v>
      </c>
      <c r="L5994">
        <v>2025</v>
      </c>
      <c r="M5994" t="s">
        <v>117</v>
      </c>
      <c r="N5994" s="89" cm="1">
        <f t="array" ref="N5994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5994" s="89">
        <f>_34_KNMI_Stations[[#This Row],[graaddagen]]*_34_KNMI_Stations[[#This Row],[Gewogen factor]]</f>
        <v>8.5800000000000018</v>
      </c>
      <c r="P5994" s="89" cm="1">
        <f t="array" ref="P5994">IF(ISNUMBER(_34_KNMI_Stations[[#This Row],[Etmaal temperatuur °C]]),IF(_34_KNMI_Stations[[#This Row],[Etmaal temperatuur °C]]&gt;stookgrens[],_34_KNMI_Stations[[#This Row],[Etmaal temperatuur °C]]-stookgrens[],0),"")</f>
        <v>0</v>
      </c>
    </row>
    <row r="5995" spans="1:16" x14ac:dyDescent="0.25">
      <c r="A5995">
        <v>279</v>
      </c>
      <c r="B5995" s="110">
        <v>45711</v>
      </c>
      <c r="C5995" s="89">
        <v>4.5</v>
      </c>
      <c r="D5995" s="89">
        <v>9.6</v>
      </c>
      <c r="E5995" s="96">
        <v>669</v>
      </c>
      <c r="F5995" s="89">
        <v>0</v>
      </c>
      <c r="G5995" s="89">
        <v>1024.8</v>
      </c>
      <c r="H5995">
        <v>0.85</v>
      </c>
      <c r="I5995" t="s">
        <v>15</v>
      </c>
      <c r="J5995">
        <v>1.1000000000000001</v>
      </c>
      <c r="K5995">
        <v>2</v>
      </c>
      <c r="L5995">
        <v>2025</v>
      </c>
      <c r="M5995" t="s">
        <v>117</v>
      </c>
      <c r="N5995" s="89" cm="1">
        <f t="array" ref="N5995">IF(ISNUMBER(_34_KNMI_Stations[[#This Row],[Etmaal temperatuur °C]]),IF(_34_KNMI_Stations[[#This Row],[Etmaal temperatuur °C]]&lt;stookgrens[],stookgrens[]-_34_KNMI_Stations[[#This Row],[Etmaal temperatuur °C]],0),"")</f>
        <v>8.4</v>
      </c>
      <c r="O5995" s="89">
        <f>_34_KNMI_Stations[[#This Row],[graaddagen]]*_34_KNMI_Stations[[#This Row],[Gewogen factor]]</f>
        <v>9.240000000000002</v>
      </c>
      <c r="P5995" s="89" cm="1">
        <f t="array" ref="P5995">IF(ISNUMBER(_34_KNMI_Stations[[#This Row],[Etmaal temperatuur °C]]),IF(_34_KNMI_Stations[[#This Row],[Etmaal temperatuur °C]]&gt;stookgrens[],_34_KNMI_Stations[[#This Row],[Etmaal temperatuur °C]]-stookgrens[],0),"")</f>
        <v>0</v>
      </c>
    </row>
    <row r="5996" spans="1:16" x14ac:dyDescent="0.25">
      <c r="A5996">
        <v>279</v>
      </c>
      <c r="B5996" s="110">
        <v>45712</v>
      </c>
      <c r="C5996" s="89">
        <v>6.1</v>
      </c>
      <c r="D5996" s="89">
        <v>10.3</v>
      </c>
      <c r="E5996" s="96">
        <v>211</v>
      </c>
      <c r="F5996" s="89">
        <v>3.1</v>
      </c>
      <c r="G5996" s="89">
        <v>1015</v>
      </c>
      <c r="H5996">
        <v>0.85</v>
      </c>
      <c r="I5996" t="s">
        <v>15</v>
      </c>
      <c r="J5996">
        <v>1.1000000000000001</v>
      </c>
      <c r="K5996">
        <v>2</v>
      </c>
      <c r="L5996">
        <v>2025</v>
      </c>
      <c r="M5996" t="s">
        <v>118</v>
      </c>
      <c r="N5996" s="89" cm="1">
        <f t="array" ref="N5996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5996" s="89">
        <f>_34_KNMI_Stations[[#This Row],[graaddagen]]*_34_KNMI_Stations[[#This Row],[Gewogen factor]]</f>
        <v>8.4700000000000006</v>
      </c>
      <c r="P5996" s="89" cm="1">
        <f t="array" ref="P5996">IF(ISNUMBER(_34_KNMI_Stations[[#This Row],[Etmaal temperatuur °C]]),IF(_34_KNMI_Stations[[#This Row],[Etmaal temperatuur °C]]&gt;stookgrens[],_34_KNMI_Stations[[#This Row],[Etmaal temperatuur °C]]-stookgrens[],0),"")</f>
        <v>0</v>
      </c>
    </row>
    <row r="5997" spans="1:16" x14ac:dyDescent="0.25">
      <c r="A5997">
        <v>279</v>
      </c>
      <c r="B5997" s="110">
        <v>45713</v>
      </c>
      <c r="C5997" s="89">
        <v>2.8</v>
      </c>
      <c r="D5997" s="89">
        <v>8.3000000000000007</v>
      </c>
      <c r="E5997" s="96">
        <v>593</v>
      </c>
      <c r="F5997" s="89">
        <v>0</v>
      </c>
      <c r="G5997" s="89">
        <v>1013.3</v>
      </c>
      <c r="H5997">
        <v>0.88</v>
      </c>
      <c r="I5997" t="s">
        <v>15</v>
      </c>
      <c r="J5997">
        <v>1.1000000000000001</v>
      </c>
      <c r="K5997">
        <v>2</v>
      </c>
      <c r="L5997">
        <v>2025</v>
      </c>
      <c r="M5997" t="s">
        <v>118</v>
      </c>
      <c r="N5997" s="89" cm="1">
        <f t="array" ref="N5997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5997" s="89">
        <f>_34_KNMI_Stations[[#This Row],[graaddagen]]*_34_KNMI_Stations[[#This Row],[Gewogen factor]]</f>
        <v>10.67</v>
      </c>
      <c r="P5997" s="89" cm="1">
        <f t="array" ref="P5997">IF(ISNUMBER(_34_KNMI_Stations[[#This Row],[Etmaal temperatuur °C]]),IF(_34_KNMI_Stations[[#This Row],[Etmaal temperatuur °C]]&gt;stookgrens[],_34_KNMI_Stations[[#This Row],[Etmaal temperatuur °C]]-stookgrens[],0),"")</f>
        <v>0</v>
      </c>
    </row>
    <row r="5998" spans="1:16" x14ac:dyDescent="0.25">
      <c r="A5998">
        <v>279</v>
      </c>
      <c r="B5998" s="110">
        <v>45714</v>
      </c>
      <c r="C5998" s="89">
        <v>3.5</v>
      </c>
      <c r="D5998" s="89">
        <v>6.7</v>
      </c>
      <c r="E5998" s="96">
        <v>911</v>
      </c>
      <c r="F5998" s="89">
        <v>2.4</v>
      </c>
      <c r="G5998" s="89">
        <v>1014.3</v>
      </c>
      <c r="H5998">
        <v>0.83</v>
      </c>
      <c r="I5998" t="s">
        <v>15</v>
      </c>
      <c r="J5998">
        <v>1.1000000000000001</v>
      </c>
      <c r="K5998">
        <v>2</v>
      </c>
      <c r="L5998">
        <v>2025</v>
      </c>
      <c r="M5998" t="s">
        <v>118</v>
      </c>
      <c r="N5998" s="89" cm="1">
        <f t="array" ref="N5998">IF(ISNUMBER(_34_KNMI_Stations[[#This Row],[Etmaal temperatuur °C]]),IF(_34_KNMI_Stations[[#This Row],[Etmaal temperatuur °C]]&lt;stookgrens[],stookgrens[]-_34_KNMI_Stations[[#This Row],[Etmaal temperatuur °C]],0),"")</f>
        <v>11.3</v>
      </c>
      <c r="O5998" s="89">
        <f>_34_KNMI_Stations[[#This Row],[graaddagen]]*_34_KNMI_Stations[[#This Row],[Gewogen factor]]</f>
        <v>12.430000000000001</v>
      </c>
      <c r="P5998" s="89" cm="1">
        <f t="array" ref="P5998">IF(ISNUMBER(_34_KNMI_Stations[[#This Row],[Etmaal temperatuur °C]]),IF(_34_KNMI_Stations[[#This Row],[Etmaal temperatuur °C]]&gt;stookgrens[],_34_KNMI_Stations[[#This Row],[Etmaal temperatuur °C]]-stookgrens[],0),"")</f>
        <v>0</v>
      </c>
    </row>
    <row r="5999" spans="1:16" x14ac:dyDescent="0.25">
      <c r="A5999">
        <v>279</v>
      </c>
      <c r="B5999" s="110">
        <v>45715</v>
      </c>
      <c r="C5999" s="89">
        <v>2.9</v>
      </c>
      <c r="D5999" s="89">
        <v>4.4000000000000004</v>
      </c>
      <c r="E5999" s="96">
        <v>353</v>
      </c>
      <c r="F5999" s="89">
        <v>16.100000000000001</v>
      </c>
      <c r="G5999" s="89">
        <v>1014.4</v>
      </c>
      <c r="H5999">
        <v>0.96</v>
      </c>
      <c r="I5999" t="s">
        <v>15</v>
      </c>
      <c r="J5999">
        <v>1.1000000000000001</v>
      </c>
      <c r="K5999">
        <v>2</v>
      </c>
      <c r="L5999">
        <v>2025</v>
      </c>
      <c r="M5999" t="s">
        <v>118</v>
      </c>
      <c r="N5999" s="89" cm="1">
        <f t="array" ref="N5999">IF(ISNUMBER(_34_KNMI_Stations[[#This Row],[Etmaal temperatuur °C]]),IF(_34_KNMI_Stations[[#This Row],[Etmaal temperatuur °C]]&lt;stookgrens[],stookgrens[]-_34_KNMI_Stations[[#This Row],[Etmaal temperatuur °C]],0),"")</f>
        <v>13.6</v>
      </c>
      <c r="O5999" s="89">
        <f>_34_KNMI_Stations[[#This Row],[graaddagen]]*_34_KNMI_Stations[[#This Row],[Gewogen factor]]</f>
        <v>14.96</v>
      </c>
      <c r="P5999" s="89" cm="1">
        <f t="array" ref="P5999">IF(ISNUMBER(_34_KNMI_Stations[[#This Row],[Etmaal temperatuur °C]]),IF(_34_KNMI_Stations[[#This Row],[Etmaal temperatuur °C]]&gt;stookgrens[],_34_KNMI_Stations[[#This Row],[Etmaal temperatuur °C]]-stookgrens[],0),"")</f>
        <v>0</v>
      </c>
    </row>
    <row r="6000" spans="1:16" x14ac:dyDescent="0.25">
      <c r="A6000">
        <v>279</v>
      </c>
      <c r="B6000" s="110">
        <v>45716</v>
      </c>
      <c r="C6000" s="89">
        <v>3.3</v>
      </c>
      <c r="D6000" s="89">
        <v>4.2</v>
      </c>
      <c r="E6000" s="96">
        <v>639</v>
      </c>
      <c r="F6000" s="89">
        <v>0.3</v>
      </c>
      <c r="G6000" s="89">
        <v>1025.7</v>
      </c>
      <c r="H6000">
        <v>0.91</v>
      </c>
      <c r="I6000" t="s">
        <v>15</v>
      </c>
      <c r="J6000">
        <v>1.1000000000000001</v>
      </c>
      <c r="K6000">
        <v>2</v>
      </c>
      <c r="L6000">
        <v>2025</v>
      </c>
      <c r="M6000" t="s">
        <v>118</v>
      </c>
      <c r="N6000" s="89" cm="1">
        <f t="array" ref="N6000">IF(ISNUMBER(_34_KNMI_Stations[[#This Row],[Etmaal temperatuur °C]]),IF(_34_KNMI_Stations[[#This Row],[Etmaal temperatuur °C]]&lt;stookgrens[],stookgrens[]-_34_KNMI_Stations[[#This Row],[Etmaal temperatuur °C]],0),"")</f>
        <v>13.8</v>
      </c>
      <c r="O6000" s="89">
        <f>_34_KNMI_Stations[[#This Row],[graaddagen]]*_34_KNMI_Stations[[#This Row],[Gewogen factor]]</f>
        <v>15.180000000000001</v>
      </c>
      <c r="P6000" s="89" cm="1">
        <f t="array" ref="P6000">IF(ISNUMBER(_34_KNMI_Stations[[#This Row],[Etmaal temperatuur °C]]),IF(_34_KNMI_Stations[[#This Row],[Etmaal temperatuur °C]]&gt;stookgrens[],_34_KNMI_Stations[[#This Row],[Etmaal temperatuur °C]]-stookgrens[],0),"")</f>
        <v>0</v>
      </c>
    </row>
    <row r="6001" spans="1:16" x14ac:dyDescent="0.25">
      <c r="A6001">
        <v>279</v>
      </c>
      <c r="B6001" s="110">
        <v>45717</v>
      </c>
      <c r="C6001" s="89">
        <v>1.4</v>
      </c>
      <c r="D6001" s="89">
        <v>3.3</v>
      </c>
      <c r="E6001" s="96">
        <v>729</v>
      </c>
      <c r="F6001" s="89">
        <v>0</v>
      </c>
      <c r="G6001" s="89">
        <v>1033.5999999999999</v>
      </c>
      <c r="H6001">
        <v>0.88</v>
      </c>
      <c r="I6001" t="s">
        <v>15</v>
      </c>
      <c r="J6001">
        <v>1</v>
      </c>
      <c r="K6001">
        <v>3</v>
      </c>
      <c r="L6001">
        <v>2025</v>
      </c>
      <c r="M6001" t="s">
        <v>118</v>
      </c>
      <c r="N6001" s="89" cm="1">
        <f t="array" ref="N6001">IF(ISNUMBER(_34_KNMI_Stations[[#This Row],[Etmaal temperatuur °C]]),IF(_34_KNMI_Stations[[#This Row],[Etmaal temperatuur °C]]&lt;stookgrens[],stookgrens[]-_34_KNMI_Stations[[#This Row],[Etmaal temperatuur °C]],0),"")</f>
        <v>14.7</v>
      </c>
      <c r="O6001" s="89">
        <f>_34_KNMI_Stations[[#This Row],[graaddagen]]*_34_KNMI_Stations[[#This Row],[Gewogen factor]]</f>
        <v>14.7</v>
      </c>
      <c r="P6001" s="89" cm="1">
        <f t="array" ref="P6001">IF(ISNUMBER(_34_KNMI_Stations[[#This Row],[Etmaal temperatuur °C]]),IF(_34_KNMI_Stations[[#This Row],[Etmaal temperatuur °C]]&gt;stookgrens[],_34_KNMI_Stations[[#This Row],[Etmaal temperatuur °C]]-stookgrens[],0),"")</f>
        <v>0</v>
      </c>
    </row>
    <row r="6002" spans="1:16" x14ac:dyDescent="0.25">
      <c r="A6002">
        <v>279</v>
      </c>
      <c r="B6002" s="110">
        <v>45718</v>
      </c>
      <c r="C6002" s="89">
        <v>1.3</v>
      </c>
      <c r="D6002" s="89">
        <v>1.7</v>
      </c>
      <c r="E6002" s="96">
        <v>1127</v>
      </c>
      <c r="F6002" s="89">
        <v>0</v>
      </c>
      <c r="G6002" s="89">
        <v>1034.3</v>
      </c>
      <c r="H6002">
        <v>0.9</v>
      </c>
      <c r="I6002" t="s">
        <v>15</v>
      </c>
      <c r="J6002">
        <v>1</v>
      </c>
      <c r="K6002">
        <v>3</v>
      </c>
      <c r="L6002">
        <v>2025</v>
      </c>
      <c r="M6002" t="s">
        <v>118</v>
      </c>
      <c r="N6002" s="89" cm="1">
        <f t="array" ref="N6002">IF(ISNUMBER(_34_KNMI_Stations[[#This Row],[Etmaal temperatuur °C]]),IF(_34_KNMI_Stations[[#This Row],[Etmaal temperatuur °C]]&lt;stookgrens[],stookgrens[]-_34_KNMI_Stations[[#This Row],[Etmaal temperatuur °C]],0),"")</f>
        <v>16.3</v>
      </c>
      <c r="O6002" s="89">
        <f>_34_KNMI_Stations[[#This Row],[graaddagen]]*_34_KNMI_Stations[[#This Row],[Gewogen factor]]</f>
        <v>16.3</v>
      </c>
      <c r="P6002" s="89" cm="1">
        <f t="array" ref="P6002">IF(ISNUMBER(_34_KNMI_Stations[[#This Row],[Etmaal temperatuur °C]]),IF(_34_KNMI_Stations[[#This Row],[Etmaal temperatuur °C]]&gt;stookgrens[],_34_KNMI_Stations[[#This Row],[Etmaal temperatuur °C]]-stookgrens[],0),"")</f>
        <v>0</v>
      </c>
    </row>
    <row r="6003" spans="1:16" x14ac:dyDescent="0.25">
      <c r="A6003">
        <v>279</v>
      </c>
      <c r="B6003" s="110">
        <v>45719</v>
      </c>
      <c r="C6003" s="89">
        <v>1.5</v>
      </c>
      <c r="D6003" s="89">
        <v>2.2999999999999998</v>
      </c>
      <c r="E6003" s="96">
        <v>1323</v>
      </c>
      <c r="F6003" s="89">
        <v>0</v>
      </c>
      <c r="G6003" s="89">
        <v>1029.3</v>
      </c>
      <c r="H6003">
        <v>0.79</v>
      </c>
      <c r="I6003" t="s">
        <v>15</v>
      </c>
      <c r="J6003">
        <v>1</v>
      </c>
      <c r="K6003">
        <v>3</v>
      </c>
      <c r="L6003">
        <v>2025</v>
      </c>
      <c r="M6003" t="s">
        <v>119</v>
      </c>
      <c r="N6003" s="89" cm="1">
        <f t="array" ref="N6003">IF(ISNUMBER(_34_KNMI_Stations[[#This Row],[Etmaal temperatuur °C]]),IF(_34_KNMI_Stations[[#This Row],[Etmaal temperatuur °C]]&lt;stookgrens[],stookgrens[]-_34_KNMI_Stations[[#This Row],[Etmaal temperatuur °C]],0),"")</f>
        <v>15.7</v>
      </c>
      <c r="O6003" s="89">
        <f>_34_KNMI_Stations[[#This Row],[graaddagen]]*_34_KNMI_Stations[[#This Row],[Gewogen factor]]</f>
        <v>15.7</v>
      </c>
      <c r="P6003" s="89" cm="1">
        <f t="array" ref="P6003">IF(ISNUMBER(_34_KNMI_Stations[[#This Row],[Etmaal temperatuur °C]]),IF(_34_KNMI_Stations[[#This Row],[Etmaal temperatuur °C]]&gt;stookgrens[],_34_KNMI_Stations[[#This Row],[Etmaal temperatuur °C]]-stookgrens[],0),"")</f>
        <v>0</v>
      </c>
    </row>
    <row r="6004" spans="1:16" x14ac:dyDescent="0.25">
      <c r="A6004">
        <v>279</v>
      </c>
      <c r="B6004" s="110">
        <v>45720</v>
      </c>
      <c r="C6004" s="89">
        <v>2.1</v>
      </c>
      <c r="D6004" s="89">
        <v>3.6</v>
      </c>
      <c r="E6004" s="96">
        <v>1249</v>
      </c>
      <c r="F6004" s="89">
        <v>0</v>
      </c>
      <c r="G6004" s="89">
        <v>1025.9000000000001</v>
      </c>
      <c r="H6004">
        <v>0.84</v>
      </c>
      <c r="I6004" t="s">
        <v>15</v>
      </c>
      <c r="J6004">
        <v>1</v>
      </c>
      <c r="K6004">
        <v>3</v>
      </c>
      <c r="L6004">
        <v>2025</v>
      </c>
      <c r="M6004" t="s">
        <v>119</v>
      </c>
      <c r="N6004" s="89" cm="1">
        <f t="array" ref="N6004">IF(ISNUMBER(_34_KNMI_Stations[[#This Row],[Etmaal temperatuur °C]]),IF(_34_KNMI_Stations[[#This Row],[Etmaal temperatuur °C]]&lt;stookgrens[],stookgrens[]-_34_KNMI_Stations[[#This Row],[Etmaal temperatuur °C]],0),"")</f>
        <v>14.4</v>
      </c>
      <c r="O6004" s="89">
        <f>_34_KNMI_Stations[[#This Row],[graaddagen]]*_34_KNMI_Stations[[#This Row],[Gewogen factor]]</f>
        <v>14.4</v>
      </c>
      <c r="P6004" s="89" cm="1">
        <f t="array" ref="P6004">IF(ISNUMBER(_34_KNMI_Stations[[#This Row],[Etmaal temperatuur °C]]),IF(_34_KNMI_Stations[[#This Row],[Etmaal temperatuur °C]]&gt;stookgrens[],_34_KNMI_Stations[[#This Row],[Etmaal temperatuur °C]]-stookgrens[],0),"")</f>
        <v>0</v>
      </c>
    </row>
    <row r="6005" spans="1:16" x14ac:dyDescent="0.25">
      <c r="A6005">
        <v>279</v>
      </c>
      <c r="B6005" s="110">
        <v>45721</v>
      </c>
      <c r="C6005" s="89">
        <v>3.3</v>
      </c>
      <c r="D6005" s="89">
        <v>5.9</v>
      </c>
      <c r="E6005" s="96">
        <v>1313</v>
      </c>
      <c r="F6005" s="89">
        <v>0</v>
      </c>
      <c r="G6005" s="89">
        <v>1022.3</v>
      </c>
      <c r="H6005">
        <v>0.74</v>
      </c>
      <c r="I6005" t="s">
        <v>15</v>
      </c>
      <c r="J6005">
        <v>1</v>
      </c>
      <c r="K6005">
        <v>3</v>
      </c>
      <c r="L6005">
        <v>2025</v>
      </c>
      <c r="M6005" t="s">
        <v>119</v>
      </c>
      <c r="N6005" s="89" cm="1">
        <f t="array" ref="N6005">IF(ISNUMBER(_34_KNMI_Stations[[#This Row],[Etmaal temperatuur °C]]),IF(_34_KNMI_Stations[[#This Row],[Etmaal temperatuur °C]]&lt;stookgrens[],stookgrens[]-_34_KNMI_Stations[[#This Row],[Etmaal temperatuur °C]],0),"")</f>
        <v>12.1</v>
      </c>
      <c r="O6005" s="89">
        <f>_34_KNMI_Stations[[#This Row],[graaddagen]]*_34_KNMI_Stations[[#This Row],[Gewogen factor]]</f>
        <v>12.1</v>
      </c>
      <c r="P6005" s="89" cm="1">
        <f t="array" ref="P6005">IF(ISNUMBER(_34_KNMI_Stations[[#This Row],[Etmaal temperatuur °C]]),IF(_34_KNMI_Stations[[#This Row],[Etmaal temperatuur °C]]&gt;stookgrens[],_34_KNMI_Stations[[#This Row],[Etmaal temperatuur °C]]-stookgrens[],0),"")</f>
        <v>0</v>
      </c>
    </row>
    <row r="6006" spans="1:16" x14ac:dyDescent="0.25">
      <c r="A6006">
        <v>279</v>
      </c>
      <c r="B6006" s="110">
        <v>45722</v>
      </c>
      <c r="C6006" s="89">
        <v>2.2999999999999998</v>
      </c>
      <c r="D6006" s="89">
        <v>7.2</v>
      </c>
      <c r="E6006" s="96">
        <v>1241</v>
      </c>
      <c r="F6006" s="89">
        <v>0</v>
      </c>
      <c r="G6006" s="89">
        <v>1017.6</v>
      </c>
      <c r="H6006">
        <v>0.74</v>
      </c>
      <c r="I6006" t="s">
        <v>15</v>
      </c>
      <c r="J6006">
        <v>1</v>
      </c>
      <c r="K6006">
        <v>3</v>
      </c>
      <c r="L6006">
        <v>2025</v>
      </c>
      <c r="M6006" t="s">
        <v>119</v>
      </c>
      <c r="N6006" s="89" cm="1">
        <f t="array" ref="N6006">IF(ISNUMBER(_34_KNMI_Stations[[#This Row],[Etmaal temperatuur °C]]),IF(_34_KNMI_Stations[[#This Row],[Etmaal temperatuur °C]]&lt;stookgrens[],stookgrens[]-_34_KNMI_Stations[[#This Row],[Etmaal temperatuur °C]],0),"")</f>
        <v>10.8</v>
      </c>
      <c r="O6006" s="89">
        <f>_34_KNMI_Stations[[#This Row],[graaddagen]]*_34_KNMI_Stations[[#This Row],[Gewogen factor]]</f>
        <v>10.8</v>
      </c>
      <c r="P6006" s="89" cm="1">
        <f t="array" ref="P6006">IF(ISNUMBER(_34_KNMI_Stations[[#This Row],[Etmaal temperatuur °C]]),IF(_34_KNMI_Stations[[#This Row],[Etmaal temperatuur °C]]&gt;stookgrens[],_34_KNMI_Stations[[#This Row],[Etmaal temperatuur °C]]-stookgrens[],0),"")</f>
        <v>0</v>
      </c>
    </row>
    <row r="6007" spans="1:16" x14ac:dyDescent="0.25">
      <c r="A6007">
        <v>279</v>
      </c>
      <c r="B6007" s="110">
        <v>45723</v>
      </c>
      <c r="C6007" s="89">
        <v>2.2999999999999998</v>
      </c>
      <c r="D6007" s="89">
        <v>9.4</v>
      </c>
      <c r="E6007" s="96">
        <v>1270</v>
      </c>
      <c r="F6007" s="89">
        <v>0</v>
      </c>
      <c r="G6007" s="89">
        <v>1016.6</v>
      </c>
      <c r="H6007">
        <v>0.7</v>
      </c>
      <c r="I6007" t="s">
        <v>15</v>
      </c>
      <c r="J6007">
        <v>1</v>
      </c>
      <c r="K6007">
        <v>3</v>
      </c>
      <c r="L6007">
        <v>2025</v>
      </c>
      <c r="M6007" t="s">
        <v>119</v>
      </c>
      <c r="N6007" s="89" cm="1">
        <f t="array" ref="N6007">IF(ISNUMBER(_34_KNMI_Stations[[#This Row],[Etmaal temperatuur °C]]),IF(_34_KNMI_Stations[[#This Row],[Etmaal temperatuur °C]]&lt;stookgrens[],stookgrens[]-_34_KNMI_Stations[[#This Row],[Etmaal temperatuur °C]],0),"")</f>
        <v>8.6</v>
      </c>
      <c r="O6007" s="89">
        <f>_34_KNMI_Stations[[#This Row],[graaddagen]]*_34_KNMI_Stations[[#This Row],[Gewogen factor]]</f>
        <v>8.6</v>
      </c>
      <c r="P6007" s="89" cm="1">
        <f t="array" ref="P6007">IF(ISNUMBER(_34_KNMI_Stations[[#This Row],[Etmaal temperatuur °C]]),IF(_34_KNMI_Stations[[#This Row],[Etmaal temperatuur °C]]&gt;stookgrens[],_34_KNMI_Stations[[#This Row],[Etmaal temperatuur °C]]-stookgrens[],0),"")</f>
        <v>0</v>
      </c>
    </row>
    <row r="6008" spans="1:16" x14ac:dyDescent="0.25">
      <c r="A6008">
        <v>279</v>
      </c>
      <c r="B6008" s="110">
        <v>45724</v>
      </c>
      <c r="C6008" s="89">
        <v>2.9</v>
      </c>
      <c r="D6008" s="89">
        <v>10.1</v>
      </c>
      <c r="E6008" s="96">
        <v>1321</v>
      </c>
      <c r="F6008" s="89">
        <v>0</v>
      </c>
      <c r="G6008" s="89">
        <v>1013.7</v>
      </c>
      <c r="H6008">
        <v>0.66</v>
      </c>
      <c r="I6008" t="s">
        <v>15</v>
      </c>
      <c r="J6008">
        <v>1</v>
      </c>
      <c r="K6008">
        <v>3</v>
      </c>
      <c r="L6008">
        <v>2025</v>
      </c>
      <c r="M6008" t="s">
        <v>119</v>
      </c>
      <c r="N6008" s="89" cm="1">
        <f t="array" ref="N6008">IF(ISNUMBER(_34_KNMI_Stations[[#This Row],[Etmaal temperatuur °C]]),IF(_34_KNMI_Stations[[#This Row],[Etmaal temperatuur °C]]&lt;stookgrens[],stookgrens[]-_34_KNMI_Stations[[#This Row],[Etmaal temperatuur °C]],0),"")</f>
        <v>7.9</v>
      </c>
      <c r="O6008" s="89">
        <f>_34_KNMI_Stations[[#This Row],[graaddagen]]*_34_KNMI_Stations[[#This Row],[Gewogen factor]]</f>
        <v>7.9</v>
      </c>
      <c r="P6008" s="89" cm="1">
        <f t="array" ref="P6008">IF(ISNUMBER(_34_KNMI_Stations[[#This Row],[Etmaal temperatuur °C]]),IF(_34_KNMI_Stations[[#This Row],[Etmaal temperatuur °C]]&gt;stookgrens[],_34_KNMI_Stations[[#This Row],[Etmaal temperatuur °C]]-stookgrens[],0),"")</f>
        <v>0</v>
      </c>
    </row>
    <row r="6009" spans="1:16" x14ac:dyDescent="0.25">
      <c r="A6009">
        <v>279</v>
      </c>
      <c r="B6009" s="110">
        <v>45725</v>
      </c>
      <c r="C6009" s="89">
        <v>2.5</v>
      </c>
      <c r="D6009" s="89">
        <v>8.8000000000000007</v>
      </c>
      <c r="E6009" s="96">
        <v>1314</v>
      </c>
      <c r="F6009" s="89">
        <v>0</v>
      </c>
      <c r="G6009" s="89">
        <v>1006.5</v>
      </c>
      <c r="H6009">
        <v>0.69</v>
      </c>
      <c r="I6009" t="s">
        <v>15</v>
      </c>
      <c r="J6009">
        <v>1</v>
      </c>
      <c r="K6009">
        <v>3</v>
      </c>
      <c r="L6009">
        <v>2025</v>
      </c>
      <c r="M6009" t="s">
        <v>119</v>
      </c>
      <c r="N6009" s="89" cm="1">
        <f t="array" ref="N6009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6009" s="89">
        <f>_34_KNMI_Stations[[#This Row],[graaddagen]]*_34_KNMI_Stations[[#This Row],[Gewogen factor]]</f>
        <v>9.1999999999999993</v>
      </c>
      <c r="P6009" s="89" cm="1">
        <f t="array" ref="P6009">IF(ISNUMBER(_34_KNMI_Stations[[#This Row],[Etmaal temperatuur °C]]),IF(_34_KNMI_Stations[[#This Row],[Etmaal temperatuur °C]]&gt;stookgrens[],_34_KNMI_Stations[[#This Row],[Etmaal temperatuur °C]]-stookgrens[],0),"")</f>
        <v>0</v>
      </c>
    </row>
    <row r="6010" spans="1:16" x14ac:dyDescent="0.25">
      <c r="A6010">
        <v>279</v>
      </c>
      <c r="B6010" s="110">
        <v>45726</v>
      </c>
      <c r="C6010" s="89">
        <v>2.4</v>
      </c>
      <c r="D6010" s="89">
        <v>6.7</v>
      </c>
      <c r="E6010" s="96">
        <v>1310</v>
      </c>
      <c r="F6010" s="89">
        <v>0</v>
      </c>
      <c r="G6010" s="89">
        <v>1002.7</v>
      </c>
      <c r="H6010">
        <v>0.8</v>
      </c>
      <c r="I6010" t="s">
        <v>15</v>
      </c>
      <c r="J6010">
        <v>1</v>
      </c>
      <c r="K6010">
        <v>3</v>
      </c>
      <c r="L6010">
        <v>2025</v>
      </c>
      <c r="M6010" t="s">
        <v>120</v>
      </c>
      <c r="N6010" s="89" cm="1">
        <f t="array" ref="N6010">IF(ISNUMBER(_34_KNMI_Stations[[#This Row],[Etmaal temperatuur °C]]),IF(_34_KNMI_Stations[[#This Row],[Etmaal temperatuur °C]]&lt;stookgrens[],stookgrens[]-_34_KNMI_Stations[[#This Row],[Etmaal temperatuur °C]],0),"")</f>
        <v>11.3</v>
      </c>
      <c r="O6010" s="89">
        <f>_34_KNMI_Stations[[#This Row],[graaddagen]]*_34_KNMI_Stations[[#This Row],[Gewogen factor]]</f>
        <v>11.3</v>
      </c>
      <c r="P6010" s="89" cm="1">
        <f t="array" ref="P6010">IF(ISNUMBER(_34_KNMI_Stations[[#This Row],[Etmaal temperatuur °C]]),IF(_34_KNMI_Stations[[#This Row],[Etmaal temperatuur °C]]&gt;stookgrens[],_34_KNMI_Stations[[#This Row],[Etmaal temperatuur °C]]-stookgrens[],0),"")</f>
        <v>0</v>
      </c>
    </row>
    <row r="6011" spans="1:16" x14ac:dyDescent="0.25">
      <c r="A6011">
        <v>279</v>
      </c>
      <c r="B6011" s="110">
        <v>45727</v>
      </c>
      <c r="C6011" s="89">
        <v>3.8</v>
      </c>
      <c r="D6011" s="89">
        <v>5.2</v>
      </c>
      <c r="E6011" s="96">
        <v>587</v>
      </c>
      <c r="F6011" s="89">
        <v>-0.1</v>
      </c>
      <c r="G6011" s="89">
        <v>1002.3</v>
      </c>
      <c r="H6011">
        <v>0.85</v>
      </c>
      <c r="I6011" t="s">
        <v>15</v>
      </c>
      <c r="J6011">
        <v>1</v>
      </c>
      <c r="K6011">
        <v>3</v>
      </c>
      <c r="L6011">
        <v>2025</v>
      </c>
      <c r="M6011" t="s">
        <v>120</v>
      </c>
      <c r="N6011" s="89" cm="1">
        <f t="array" ref="N6011">IF(ISNUMBER(_34_KNMI_Stations[[#This Row],[Etmaal temperatuur °C]]),IF(_34_KNMI_Stations[[#This Row],[Etmaal temperatuur °C]]&lt;stookgrens[],stookgrens[]-_34_KNMI_Stations[[#This Row],[Etmaal temperatuur °C]],0),"")</f>
        <v>12.8</v>
      </c>
      <c r="O6011" s="89">
        <f>_34_KNMI_Stations[[#This Row],[graaddagen]]*_34_KNMI_Stations[[#This Row],[Gewogen factor]]</f>
        <v>12.8</v>
      </c>
      <c r="P6011" s="89" cm="1">
        <f t="array" ref="P6011">IF(ISNUMBER(_34_KNMI_Stations[[#This Row],[Etmaal temperatuur °C]]),IF(_34_KNMI_Stations[[#This Row],[Etmaal temperatuur °C]]&gt;stookgrens[],_34_KNMI_Stations[[#This Row],[Etmaal temperatuur °C]]-stookgrens[],0),"")</f>
        <v>0</v>
      </c>
    </row>
    <row r="6012" spans="1:16" x14ac:dyDescent="0.25">
      <c r="A6012">
        <v>279</v>
      </c>
      <c r="B6012" s="110">
        <v>45728</v>
      </c>
      <c r="C6012" s="89">
        <v>3.4</v>
      </c>
      <c r="D6012" s="89">
        <v>3.8</v>
      </c>
      <c r="E6012" s="96">
        <v>1183</v>
      </c>
      <c r="F6012" s="89">
        <v>0.4</v>
      </c>
      <c r="G6012" s="89">
        <v>999.5</v>
      </c>
      <c r="H6012">
        <v>0.83</v>
      </c>
      <c r="I6012" t="s">
        <v>15</v>
      </c>
      <c r="J6012">
        <v>1</v>
      </c>
      <c r="K6012">
        <v>3</v>
      </c>
      <c r="L6012">
        <v>2025</v>
      </c>
      <c r="M6012" t="s">
        <v>120</v>
      </c>
      <c r="N6012" s="89" cm="1">
        <f t="array" ref="N6012">IF(ISNUMBER(_34_KNMI_Stations[[#This Row],[Etmaal temperatuur °C]]),IF(_34_KNMI_Stations[[#This Row],[Etmaal temperatuur °C]]&lt;stookgrens[],stookgrens[]-_34_KNMI_Stations[[#This Row],[Etmaal temperatuur °C]],0),"")</f>
        <v>14.2</v>
      </c>
      <c r="O6012" s="89">
        <f>_34_KNMI_Stations[[#This Row],[graaddagen]]*_34_KNMI_Stations[[#This Row],[Gewogen factor]]</f>
        <v>14.2</v>
      </c>
      <c r="P6012" s="89" cm="1">
        <f t="array" ref="P6012">IF(ISNUMBER(_34_KNMI_Stations[[#This Row],[Etmaal temperatuur °C]]),IF(_34_KNMI_Stations[[#This Row],[Etmaal temperatuur °C]]&gt;stookgrens[],_34_KNMI_Stations[[#This Row],[Etmaal temperatuur °C]]-stookgrens[],0),"")</f>
        <v>0</v>
      </c>
    </row>
    <row r="6013" spans="1:16" x14ac:dyDescent="0.25">
      <c r="A6013">
        <v>279</v>
      </c>
      <c r="B6013" s="110">
        <v>45729</v>
      </c>
      <c r="C6013" s="89">
        <v>2.6</v>
      </c>
      <c r="D6013" s="89">
        <v>1.6</v>
      </c>
      <c r="E6013" s="96">
        <v>727</v>
      </c>
      <c r="F6013" s="89">
        <v>0.1</v>
      </c>
      <c r="G6013" s="89">
        <v>1000.4</v>
      </c>
      <c r="H6013">
        <v>0.88</v>
      </c>
      <c r="I6013" t="s">
        <v>15</v>
      </c>
      <c r="J6013">
        <v>1</v>
      </c>
      <c r="K6013">
        <v>3</v>
      </c>
      <c r="L6013">
        <v>2025</v>
      </c>
      <c r="M6013" t="s">
        <v>120</v>
      </c>
      <c r="N6013" s="89" cm="1">
        <f t="array" ref="N6013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6013" s="89">
        <f>_34_KNMI_Stations[[#This Row],[graaddagen]]*_34_KNMI_Stations[[#This Row],[Gewogen factor]]</f>
        <v>16.399999999999999</v>
      </c>
      <c r="P6013" s="89" cm="1">
        <f t="array" ref="P6013">IF(ISNUMBER(_34_KNMI_Stations[[#This Row],[Etmaal temperatuur °C]]),IF(_34_KNMI_Stations[[#This Row],[Etmaal temperatuur °C]]&gt;stookgrens[],_34_KNMI_Stations[[#This Row],[Etmaal temperatuur °C]]-stookgrens[],0),"")</f>
        <v>0</v>
      </c>
    </row>
    <row r="6014" spans="1:16" x14ac:dyDescent="0.25">
      <c r="A6014">
        <v>279</v>
      </c>
      <c r="B6014" s="110">
        <v>45730</v>
      </c>
      <c r="C6014" s="89">
        <v>3.2</v>
      </c>
      <c r="D6014" s="89">
        <v>1.6</v>
      </c>
      <c r="E6014" s="96">
        <v>1032</v>
      </c>
      <c r="F6014" s="89">
        <v>-0.1</v>
      </c>
      <c r="G6014" s="89">
        <v>1010.3</v>
      </c>
      <c r="H6014">
        <v>0.81</v>
      </c>
      <c r="I6014" t="s">
        <v>15</v>
      </c>
      <c r="J6014">
        <v>1</v>
      </c>
      <c r="K6014">
        <v>3</v>
      </c>
      <c r="L6014">
        <v>2025</v>
      </c>
      <c r="M6014" t="s">
        <v>120</v>
      </c>
      <c r="N6014" s="89" cm="1">
        <f t="array" ref="N6014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6014" s="89">
        <f>_34_KNMI_Stations[[#This Row],[graaddagen]]*_34_KNMI_Stations[[#This Row],[Gewogen factor]]</f>
        <v>16.399999999999999</v>
      </c>
      <c r="P6014" s="89" cm="1">
        <f t="array" ref="P6014">IF(ISNUMBER(_34_KNMI_Stations[[#This Row],[Etmaal temperatuur °C]]),IF(_34_KNMI_Stations[[#This Row],[Etmaal temperatuur °C]]&gt;stookgrens[],_34_KNMI_Stations[[#This Row],[Etmaal temperatuur °C]]-stookgrens[],0),"")</f>
        <v>0</v>
      </c>
    </row>
    <row r="6015" spans="1:16" x14ac:dyDescent="0.25">
      <c r="A6015">
        <v>279</v>
      </c>
      <c r="B6015" s="110">
        <v>45731</v>
      </c>
      <c r="C6015" s="89">
        <v>4.3</v>
      </c>
      <c r="D6015" s="89">
        <v>2.2000000000000002</v>
      </c>
      <c r="E6015" s="96">
        <v>1350</v>
      </c>
      <c r="F6015" s="89">
        <v>0</v>
      </c>
      <c r="G6015" s="89">
        <v>1020.9</v>
      </c>
      <c r="H6015">
        <v>0.75</v>
      </c>
      <c r="I6015" t="s">
        <v>15</v>
      </c>
      <c r="J6015">
        <v>1</v>
      </c>
      <c r="K6015">
        <v>3</v>
      </c>
      <c r="L6015">
        <v>2025</v>
      </c>
      <c r="M6015" t="s">
        <v>120</v>
      </c>
      <c r="N6015" s="89" cm="1">
        <f t="array" ref="N6015">IF(ISNUMBER(_34_KNMI_Stations[[#This Row],[Etmaal temperatuur °C]]),IF(_34_KNMI_Stations[[#This Row],[Etmaal temperatuur °C]]&lt;stookgrens[],stookgrens[]-_34_KNMI_Stations[[#This Row],[Etmaal temperatuur °C]],0),"")</f>
        <v>15.8</v>
      </c>
      <c r="O6015" s="89">
        <f>_34_KNMI_Stations[[#This Row],[graaddagen]]*_34_KNMI_Stations[[#This Row],[Gewogen factor]]</f>
        <v>15.8</v>
      </c>
      <c r="P6015" s="89" cm="1">
        <f t="array" ref="P6015">IF(ISNUMBER(_34_KNMI_Stations[[#This Row],[Etmaal temperatuur °C]]),IF(_34_KNMI_Stations[[#This Row],[Etmaal temperatuur °C]]&gt;stookgrens[],_34_KNMI_Stations[[#This Row],[Etmaal temperatuur °C]]-stookgrens[],0),"")</f>
        <v>0</v>
      </c>
    </row>
    <row r="6016" spans="1:16" x14ac:dyDescent="0.25">
      <c r="A6016">
        <v>279</v>
      </c>
      <c r="B6016" s="110">
        <v>45732</v>
      </c>
      <c r="C6016" s="89">
        <v>2.8</v>
      </c>
      <c r="D6016" s="89">
        <v>3.4</v>
      </c>
      <c r="E6016" s="96">
        <v>1216</v>
      </c>
      <c r="F6016" s="89">
        <v>-0.1</v>
      </c>
      <c r="G6016" s="89">
        <v>1023.4</v>
      </c>
      <c r="H6016">
        <v>0.83</v>
      </c>
      <c r="I6016" t="s">
        <v>15</v>
      </c>
      <c r="J6016">
        <v>1</v>
      </c>
      <c r="K6016">
        <v>3</v>
      </c>
      <c r="L6016">
        <v>2025</v>
      </c>
      <c r="M6016" t="s">
        <v>120</v>
      </c>
      <c r="N6016" s="89" cm="1">
        <f t="array" ref="N6016">IF(ISNUMBER(_34_KNMI_Stations[[#This Row],[Etmaal temperatuur °C]]),IF(_34_KNMI_Stations[[#This Row],[Etmaal temperatuur °C]]&lt;stookgrens[],stookgrens[]-_34_KNMI_Stations[[#This Row],[Etmaal temperatuur °C]],0),"")</f>
        <v>14.6</v>
      </c>
      <c r="O6016" s="89">
        <f>_34_KNMI_Stations[[#This Row],[graaddagen]]*_34_KNMI_Stations[[#This Row],[Gewogen factor]]</f>
        <v>14.6</v>
      </c>
      <c r="P6016" s="89" cm="1">
        <f t="array" ref="P6016">IF(ISNUMBER(_34_KNMI_Stations[[#This Row],[Etmaal temperatuur °C]]),IF(_34_KNMI_Stations[[#This Row],[Etmaal temperatuur °C]]&gt;stookgrens[],_34_KNMI_Stations[[#This Row],[Etmaal temperatuur °C]]-stookgrens[],0),"")</f>
        <v>0</v>
      </c>
    </row>
    <row r="6017" spans="1:16" x14ac:dyDescent="0.25">
      <c r="A6017">
        <v>279</v>
      </c>
      <c r="B6017" s="110">
        <v>45733</v>
      </c>
      <c r="C6017" s="89">
        <v>4.3</v>
      </c>
      <c r="D6017" s="89">
        <v>3.2</v>
      </c>
      <c r="E6017" s="96">
        <v>1648</v>
      </c>
      <c r="F6017" s="89">
        <v>0</v>
      </c>
      <c r="G6017" s="89">
        <v>1030.2</v>
      </c>
      <c r="H6017">
        <v>0.61</v>
      </c>
      <c r="I6017" t="s">
        <v>15</v>
      </c>
      <c r="J6017">
        <v>1</v>
      </c>
      <c r="K6017">
        <v>3</v>
      </c>
      <c r="L6017">
        <v>2025</v>
      </c>
      <c r="M6017" t="s">
        <v>121</v>
      </c>
      <c r="N6017" s="89" cm="1">
        <f t="array" ref="N6017">IF(ISNUMBER(_34_KNMI_Stations[[#This Row],[Etmaal temperatuur °C]]),IF(_34_KNMI_Stations[[#This Row],[Etmaal temperatuur °C]]&lt;stookgrens[],stookgrens[]-_34_KNMI_Stations[[#This Row],[Etmaal temperatuur °C]],0),"")</f>
        <v>14.8</v>
      </c>
      <c r="O6017" s="89">
        <f>_34_KNMI_Stations[[#This Row],[graaddagen]]*_34_KNMI_Stations[[#This Row],[Gewogen factor]]</f>
        <v>14.8</v>
      </c>
      <c r="P6017" s="89" cm="1">
        <f t="array" ref="P6017">IF(ISNUMBER(_34_KNMI_Stations[[#This Row],[Etmaal temperatuur °C]]),IF(_34_KNMI_Stations[[#This Row],[Etmaal temperatuur °C]]&gt;stookgrens[],_34_KNMI_Stations[[#This Row],[Etmaal temperatuur °C]]-stookgrens[],0),"")</f>
        <v>0</v>
      </c>
    </row>
    <row r="6018" spans="1:16" x14ac:dyDescent="0.25">
      <c r="A6018">
        <v>279</v>
      </c>
      <c r="B6018" s="110">
        <v>45734</v>
      </c>
      <c r="C6018" s="89">
        <v>3.3</v>
      </c>
      <c r="D6018" s="89">
        <v>3.5</v>
      </c>
      <c r="E6018" s="96">
        <v>1676</v>
      </c>
      <c r="F6018" s="89">
        <v>0</v>
      </c>
      <c r="G6018" s="89">
        <v>1029.5</v>
      </c>
      <c r="H6018">
        <v>0.5</v>
      </c>
      <c r="I6018" t="s">
        <v>15</v>
      </c>
      <c r="J6018">
        <v>1</v>
      </c>
      <c r="K6018">
        <v>3</v>
      </c>
      <c r="L6018">
        <v>2025</v>
      </c>
      <c r="M6018" t="s">
        <v>121</v>
      </c>
      <c r="N6018" s="89" cm="1">
        <f t="array" ref="N6018">IF(ISNUMBER(_34_KNMI_Stations[[#This Row],[Etmaal temperatuur °C]]),IF(_34_KNMI_Stations[[#This Row],[Etmaal temperatuur °C]]&lt;stookgrens[],stookgrens[]-_34_KNMI_Stations[[#This Row],[Etmaal temperatuur °C]],0),"")</f>
        <v>14.5</v>
      </c>
      <c r="O6018" s="89">
        <f>_34_KNMI_Stations[[#This Row],[graaddagen]]*_34_KNMI_Stations[[#This Row],[Gewogen factor]]</f>
        <v>14.5</v>
      </c>
      <c r="P6018" s="89" cm="1">
        <f t="array" ref="P6018">IF(ISNUMBER(_34_KNMI_Stations[[#This Row],[Etmaal temperatuur °C]]),IF(_34_KNMI_Stations[[#This Row],[Etmaal temperatuur °C]]&gt;stookgrens[],_34_KNMI_Stations[[#This Row],[Etmaal temperatuur °C]]-stookgrens[],0),"")</f>
        <v>0</v>
      </c>
    </row>
    <row r="6019" spans="1:16" x14ac:dyDescent="0.25">
      <c r="A6019">
        <v>279</v>
      </c>
      <c r="B6019" s="110">
        <v>45735</v>
      </c>
      <c r="C6019" s="89">
        <v>2.2999999999999998</v>
      </c>
      <c r="D6019" s="89">
        <v>6.1</v>
      </c>
      <c r="E6019" s="96">
        <v>1673</v>
      </c>
      <c r="F6019" s="89">
        <v>0</v>
      </c>
      <c r="G6019" s="89">
        <v>1024.7</v>
      </c>
      <c r="H6019">
        <v>0.56000000000000005</v>
      </c>
      <c r="I6019" t="s">
        <v>15</v>
      </c>
      <c r="J6019">
        <v>1</v>
      </c>
      <c r="K6019">
        <v>3</v>
      </c>
      <c r="L6019">
        <v>2025</v>
      </c>
      <c r="M6019" t="s">
        <v>121</v>
      </c>
      <c r="N6019" s="89" cm="1">
        <f t="array" ref="N6019">IF(ISNUMBER(_34_KNMI_Stations[[#This Row],[Etmaal temperatuur °C]]),IF(_34_KNMI_Stations[[#This Row],[Etmaal temperatuur °C]]&lt;stookgrens[],stookgrens[]-_34_KNMI_Stations[[#This Row],[Etmaal temperatuur °C]],0),"")</f>
        <v>11.9</v>
      </c>
      <c r="O6019" s="89">
        <f>_34_KNMI_Stations[[#This Row],[graaddagen]]*_34_KNMI_Stations[[#This Row],[Gewogen factor]]</f>
        <v>11.9</v>
      </c>
      <c r="P6019" s="89" cm="1">
        <f t="array" ref="P6019">IF(ISNUMBER(_34_KNMI_Stations[[#This Row],[Etmaal temperatuur °C]]),IF(_34_KNMI_Stations[[#This Row],[Etmaal temperatuur °C]]&gt;stookgrens[],_34_KNMI_Stations[[#This Row],[Etmaal temperatuur °C]]-stookgrens[],0),"")</f>
        <v>0</v>
      </c>
    </row>
    <row r="6020" spans="1:16" x14ac:dyDescent="0.25">
      <c r="A6020">
        <v>279</v>
      </c>
      <c r="B6020" s="110">
        <v>45736</v>
      </c>
      <c r="C6020" s="89">
        <v>2</v>
      </c>
      <c r="D6020" s="89">
        <v>9.3000000000000007</v>
      </c>
      <c r="E6020" s="96">
        <v>1564</v>
      </c>
      <c r="F6020" s="89">
        <v>0</v>
      </c>
      <c r="G6020" s="89">
        <v>1021.5</v>
      </c>
      <c r="H6020">
        <v>0.67</v>
      </c>
      <c r="I6020" t="s">
        <v>15</v>
      </c>
      <c r="J6020">
        <v>1</v>
      </c>
      <c r="K6020">
        <v>3</v>
      </c>
      <c r="L6020">
        <v>2025</v>
      </c>
      <c r="M6020" t="s">
        <v>121</v>
      </c>
      <c r="N6020" s="89" cm="1">
        <f t="array" ref="N6020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6020" s="89">
        <f>_34_KNMI_Stations[[#This Row],[graaddagen]]*_34_KNMI_Stations[[#This Row],[Gewogen factor]]</f>
        <v>8.6999999999999993</v>
      </c>
      <c r="P6020" s="89" cm="1">
        <f t="array" ref="P6020">IF(ISNUMBER(_34_KNMI_Stations[[#This Row],[Etmaal temperatuur °C]]),IF(_34_KNMI_Stations[[#This Row],[Etmaal temperatuur °C]]&gt;stookgrens[],_34_KNMI_Stations[[#This Row],[Etmaal temperatuur °C]]-stookgrens[],0),"")</f>
        <v>0</v>
      </c>
    </row>
    <row r="6021" spans="1:16" x14ac:dyDescent="0.25">
      <c r="A6021">
        <v>279</v>
      </c>
      <c r="B6021" s="110">
        <v>45737</v>
      </c>
      <c r="C6021" s="89">
        <v>5.0999999999999996</v>
      </c>
      <c r="D6021" s="89">
        <v>12.5</v>
      </c>
      <c r="E6021" s="96">
        <v>1623</v>
      </c>
      <c r="F6021" s="89">
        <v>0</v>
      </c>
      <c r="G6021" s="89">
        <v>1014.8</v>
      </c>
      <c r="H6021">
        <v>0.61</v>
      </c>
      <c r="I6021" t="s">
        <v>15</v>
      </c>
      <c r="J6021">
        <v>1</v>
      </c>
      <c r="K6021">
        <v>3</v>
      </c>
      <c r="L6021">
        <v>2025</v>
      </c>
      <c r="M6021" t="s">
        <v>121</v>
      </c>
      <c r="N6021" s="89" cm="1">
        <f t="array" ref="N6021">IF(ISNUMBER(_34_KNMI_Stations[[#This Row],[Etmaal temperatuur °C]]),IF(_34_KNMI_Stations[[#This Row],[Etmaal temperatuur °C]]&lt;stookgrens[],stookgrens[]-_34_KNMI_Stations[[#This Row],[Etmaal temperatuur °C]],0),"")</f>
        <v>5.5</v>
      </c>
      <c r="O6021" s="89">
        <f>_34_KNMI_Stations[[#This Row],[graaddagen]]*_34_KNMI_Stations[[#This Row],[Gewogen factor]]</f>
        <v>5.5</v>
      </c>
      <c r="P6021" s="89" cm="1">
        <f t="array" ref="P6021">IF(ISNUMBER(_34_KNMI_Stations[[#This Row],[Etmaal temperatuur °C]]),IF(_34_KNMI_Stations[[#This Row],[Etmaal temperatuur °C]]&gt;stookgrens[],_34_KNMI_Stations[[#This Row],[Etmaal temperatuur °C]]-stookgrens[],0),"")</f>
        <v>0</v>
      </c>
    </row>
    <row r="6022" spans="1:16" x14ac:dyDescent="0.25">
      <c r="A6022">
        <v>279</v>
      </c>
      <c r="B6022" s="110">
        <v>45738</v>
      </c>
      <c r="C6022" s="89">
        <v>7.4</v>
      </c>
      <c r="D6022" s="89">
        <v>13.1</v>
      </c>
      <c r="E6022" s="96">
        <v>1563</v>
      </c>
      <c r="F6022" s="89">
        <v>2.5</v>
      </c>
      <c r="G6022" s="89">
        <v>1006</v>
      </c>
      <c r="H6022">
        <v>0.48</v>
      </c>
      <c r="I6022" t="s">
        <v>15</v>
      </c>
      <c r="J6022">
        <v>1</v>
      </c>
      <c r="K6022">
        <v>3</v>
      </c>
      <c r="L6022">
        <v>2025</v>
      </c>
      <c r="M6022" t="s">
        <v>121</v>
      </c>
      <c r="N6022" s="89" cm="1">
        <f t="array" ref="N6022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6022" s="89">
        <f>_34_KNMI_Stations[[#This Row],[graaddagen]]*_34_KNMI_Stations[[#This Row],[Gewogen factor]]</f>
        <v>4.9000000000000004</v>
      </c>
      <c r="P6022" s="89" cm="1">
        <f t="array" ref="P6022">IF(ISNUMBER(_34_KNMI_Stations[[#This Row],[Etmaal temperatuur °C]]),IF(_34_KNMI_Stations[[#This Row],[Etmaal temperatuur °C]]&gt;stookgrens[],_34_KNMI_Stations[[#This Row],[Etmaal temperatuur °C]]-stookgrens[],0),"")</f>
        <v>0</v>
      </c>
    </row>
    <row r="6023" spans="1:16" x14ac:dyDescent="0.25">
      <c r="A6023">
        <v>279</v>
      </c>
      <c r="B6023" s="110">
        <v>45739</v>
      </c>
      <c r="C6023" s="89">
        <v>2.8</v>
      </c>
      <c r="D6023" s="89">
        <v>10</v>
      </c>
      <c r="E6023" s="96">
        <v>667</v>
      </c>
      <c r="F6023" s="89">
        <v>1.3</v>
      </c>
      <c r="G6023" s="89">
        <v>1005.5</v>
      </c>
      <c r="H6023">
        <v>0.8</v>
      </c>
      <c r="I6023" t="s">
        <v>15</v>
      </c>
      <c r="J6023">
        <v>1</v>
      </c>
      <c r="K6023">
        <v>3</v>
      </c>
      <c r="L6023">
        <v>2025</v>
      </c>
      <c r="M6023" t="s">
        <v>121</v>
      </c>
      <c r="N6023" s="89" cm="1">
        <f t="array" ref="N6023">IF(ISNUMBER(_34_KNMI_Stations[[#This Row],[Etmaal temperatuur °C]]),IF(_34_KNMI_Stations[[#This Row],[Etmaal temperatuur °C]]&lt;stookgrens[],stookgrens[]-_34_KNMI_Stations[[#This Row],[Etmaal temperatuur °C]],0),"")</f>
        <v>8</v>
      </c>
      <c r="O6023" s="89">
        <f>_34_KNMI_Stations[[#This Row],[graaddagen]]*_34_KNMI_Stations[[#This Row],[Gewogen factor]]</f>
        <v>8</v>
      </c>
      <c r="P6023" s="89" cm="1">
        <f t="array" ref="P6023">IF(ISNUMBER(_34_KNMI_Stations[[#This Row],[Etmaal temperatuur °C]]),IF(_34_KNMI_Stations[[#This Row],[Etmaal temperatuur °C]]&gt;stookgrens[],_34_KNMI_Stations[[#This Row],[Etmaal temperatuur °C]]-stookgrens[],0),"")</f>
        <v>0</v>
      </c>
    </row>
    <row r="6024" spans="1:16" x14ac:dyDescent="0.25">
      <c r="A6024">
        <v>279</v>
      </c>
      <c r="B6024" s="110">
        <v>45740</v>
      </c>
      <c r="C6024" s="89">
        <v>2.8</v>
      </c>
      <c r="D6024" s="89">
        <v>9.9</v>
      </c>
      <c r="E6024" s="96">
        <v>933</v>
      </c>
      <c r="F6024" s="89">
        <v>0.1</v>
      </c>
      <c r="G6024" s="89">
        <v>1014.4</v>
      </c>
      <c r="H6024">
        <v>0.88</v>
      </c>
      <c r="I6024" t="s">
        <v>15</v>
      </c>
      <c r="J6024">
        <v>1</v>
      </c>
      <c r="K6024">
        <v>3</v>
      </c>
      <c r="L6024">
        <v>2025</v>
      </c>
      <c r="M6024" t="s">
        <v>122</v>
      </c>
      <c r="N6024" s="89" cm="1">
        <f t="array" ref="N6024">IF(ISNUMBER(_34_KNMI_Stations[[#This Row],[Etmaal temperatuur °C]]),IF(_34_KNMI_Stations[[#This Row],[Etmaal temperatuur °C]]&lt;stookgrens[],stookgrens[]-_34_KNMI_Stations[[#This Row],[Etmaal temperatuur °C]],0),"")</f>
        <v>8.1</v>
      </c>
      <c r="O6024" s="89">
        <f>_34_KNMI_Stations[[#This Row],[graaddagen]]*_34_KNMI_Stations[[#This Row],[Gewogen factor]]</f>
        <v>8.1</v>
      </c>
      <c r="P6024" s="89" cm="1">
        <f t="array" ref="P6024">IF(ISNUMBER(_34_KNMI_Stations[[#This Row],[Etmaal temperatuur °C]]),IF(_34_KNMI_Stations[[#This Row],[Etmaal temperatuur °C]]&gt;stookgrens[],_34_KNMI_Stations[[#This Row],[Etmaal temperatuur °C]]-stookgrens[],0),"")</f>
        <v>0</v>
      </c>
    </row>
    <row r="6025" spans="1:16" x14ac:dyDescent="0.25">
      <c r="A6025">
        <v>279</v>
      </c>
      <c r="B6025" s="110">
        <v>45741</v>
      </c>
      <c r="C6025" s="89">
        <v>4.2</v>
      </c>
      <c r="D6025" s="89">
        <v>8.3000000000000007</v>
      </c>
      <c r="E6025" s="96">
        <v>1061</v>
      </c>
      <c r="F6025" s="89">
        <v>0.4</v>
      </c>
      <c r="G6025" s="89">
        <v>1019.7</v>
      </c>
      <c r="H6025">
        <v>0.83</v>
      </c>
      <c r="I6025" t="s">
        <v>15</v>
      </c>
      <c r="J6025">
        <v>1</v>
      </c>
      <c r="K6025">
        <v>3</v>
      </c>
      <c r="L6025">
        <v>2025</v>
      </c>
      <c r="M6025" t="s">
        <v>122</v>
      </c>
      <c r="N6025" s="89" cm="1">
        <f t="array" ref="N6025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6025" s="89">
        <f>_34_KNMI_Stations[[#This Row],[graaddagen]]*_34_KNMI_Stations[[#This Row],[Gewogen factor]]</f>
        <v>9.6999999999999993</v>
      </c>
      <c r="P6025" s="89" cm="1">
        <f t="array" ref="P6025">IF(ISNUMBER(_34_KNMI_Stations[[#This Row],[Etmaal temperatuur °C]]),IF(_34_KNMI_Stations[[#This Row],[Etmaal temperatuur °C]]&gt;stookgrens[],_34_KNMI_Stations[[#This Row],[Etmaal temperatuur °C]]-stookgrens[],0),"")</f>
        <v>0</v>
      </c>
    </row>
    <row r="6026" spans="1:16" x14ac:dyDescent="0.25">
      <c r="A6026">
        <v>279</v>
      </c>
      <c r="B6026" s="110">
        <v>45742</v>
      </c>
      <c r="C6026" s="89">
        <v>3</v>
      </c>
      <c r="D6026" s="89">
        <v>6.4</v>
      </c>
      <c r="E6026" s="96">
        <v>576</v>
      </c>
      <c r="F6026" s="89">
        <v>-0.1</v>
      </c>
      <c r="G6026" s="89">
        <v>1023.9</v>
      </c>
      <c r="H6026">
        <v>0.89</v>
      </c>
      <c r="I6026" t="s">
        <v>15</v>
      </c>
      <c r="J6026">
        <v>1</v>
      </c>
      <c r="K6026">
        <v>3</v>
      </c>
      <c r="L6026">
        <v>2025</v>
      </c>
      <c r="M6026" t="s">
        <v>122</v>
      </c>
      <c r="N6026" s="89" cm="1">
        <f t="array" ref="N6026">IF(ISNUMBER(_34_KNMI_Stations[[#This Row],[Etmaal temperatuur °C]]),IF(_34_KNMI_Stations[[#This Row],[Etmaal temperatuur °C]]&lt;stookgrens[],stookgrens[]-_34_KNMI_Stations[[#This Row],[Etmaal temperatuur °C]],0),"")</f>
        <v>11.6</v>
      </c>
      <c r="O6026" s="89">
        <f>_34_KNMI_Stations[[#This Row],[graaddagen]]*_34_KNMI_Stations[[#This Row],[Gewogen factor]]</f>
        <v>11.6</v>
      </c>
      <c r="P6026" s="89" cm="1">
        <f t="array" ref="P6026">IF(ISNUMBER(_34_KNMI_Stations[[#This Row],[Etmaal temperatuur °C]]),IF(_34_KNMI_Stations[[#This Row],[Etmaal temperatuur °C]]&gt;stookgrens[],_34_KNMI_Stations[[#This Row],[Etmaal temperatuur °C]]-stookgrens[],0),"")</f>
        <v>0</v>
      </c>
    </row>
    <row r="6027" spans="1:16" x14ac:dyDescent="0.25">
      <c r="A6027">
        <v>279</v>
      </c>
      <c r="B6027" s="110">
        <v>45743</v>
      </c>
      <c r="C6027" s="89">
        <v>1.6</v>
      </c>
      <c r="D6027" s="89">
        <v>6.6</v>
      </c>
      <c r="E6027" s="96">
        <v>1869</v>
      </c>
      <c r="F6027" s="89">
        <v>0</v>
      </c>
      <c r="G6027" s="89">
        <v>1020.4</v>
      </c>
      <c r="H6027">
        <v>0.8</v>
      </c>
      <c r="I6027" t="s">
        <v>15</v>
      </c>
      <c r="J6027">
        <v>1</v>
      </c>
      <c r="K6027">
        <v>3</v>
      </c>
      <c r="L6027">
        <v>2025</v>
      </c>
      <c r="M6027" t="s">
        <v>122</v>
      </c>
      <c r="N6027" s="89" cm="1">
        <f t="array" ref="N6027">IF(ISNUMBER(_34_KNMI_Stations[[#This Row],[Etmaal temperatuur °C]]),IF(_34_KNMI_Stations[[#This Row],[Etmaal temperatuur °C]]&lt;stookgrens[],stookgrens[]-_34_KNMI_Stations[[#This Row],[Etmaal temperatuur °C]],0),"")</f>
        <v>11.4</v>
      </c>
      <c r="O6027" s="89">
        <f>_34_KNMI_Stations[[#This Row],[graaddagen]]*_34_KNMI_Stations[[#This Row],[Gewogen factor]]</f>
        <v>11.4</v>
      </c>
      <c r="P6027" s="89" cm="1">
        <f t="array" ref="P6027">IF(ISNUMBER(_34_KNMI_Stations[[#This Row],[Etmaal temperatuur °C]]),IF(_34_KNMI_Stations[[#This Row],[Etmaal temperatuur °C]]&gt;stookgrens[],_34_KNMI_Stations[[#This Row],[Etmaal temperatuur °C]]-stookgrens[],0),"")</f>
        <v>0</v>
      </c>
    </row>
    <row r="6028" spans="1:16" x14ac:dyDescent="0.25">
      <c r="A6028">
        <v>279</v>
      </c>
      <c r="B6028" s="110">
        <v>45744</v>
      </c>
      <c r="C6028" s="89">
        <v>3.3</v>
      </c>
      <c r="D6028" s="89">
        <v>8</v>
      </c>
      <c r="E6028" s="96">
        <v>1758</v>
      </c>
      <c r="F6028" s="89">
        <v>0.3</v>
      </c>
      <c r="G6028" s="89">
        <v>1011.8</v>
      </c>
      <c r="H6028">
        <v>0.82</v>
      </c>
      <c r="I6028" t="s">
        <v>15</v>
      </c>
      <c r="J6028">
        <v>1</v>
      </c>
      <c r="K6028">
        <v>3</v>
      </c>
      <c r="L6028">
        <v>2025</v>
      </c>
      <c r="M6028" t="s">
        <v>122</v>
      </c>
      <c r="N6028" s="89" cm="1">
        <f t="array" ref="N6028">IF(ISNUMBER(_34_KNMI_Stations[[#This Row],[Etmaal temperatuur °C]]),IF(_34_KNMI_Stations[[#This Row],[Etmaal temperatuur °C]]&lt;stookgrens[],stookgrens[]-_34_KNMI_Stations[[#This Row],[Etmaal temperatuur °C]],0),"")</f>
        <v>10</v>
      </c>
      <c r="O6028" s="89">
        <f>_34_KNMI_Stations[[#This Row],[graaddagen]]*_34_KNMI_Stations[[#This Row],[Gewogen factor]]</f>
        <v>10</v>
      </c>
      <c r="P6028" s="89" cm="1">
        <f t="array" ref="P6028">IF(ISNUMBER(_34_KNMI_Stations[[#This Row],[Etmaal temperatuur °C]]),IF(_34_KNMI_Stations[[#This Row],[Etmaal temperatuur °C]]&gt;stookgrens[],_34_KNMI_Stations[[#This Row],[Etmaal temperatuur °C]]-stookgrens[],0),"")</f>
        <v>0</v>
      </c>
    </row>
    <row r="6029" spans="1:16" x14ac:dyDescent="0.25">
      <c r="A6029">
        <v>279</v>
      </c>
      <c r="B6029" s="110">
        <v>45745</v>
      </c>
      <c r="C6029" s="89">
        <v>3.7</v>
      </c>
      <c r="D6029" s="89">
        <v>7.5</v>
      </c>
      <c r="E6029" s="96">
        <v>1566</v>
      </c>
      <c r="F6029" s="89">
        <v>0</v>
      </c>
      <c r="G6029" s="89">
        <v>1017.9</v>
      </c>
      <c r="H6029">
        <v>0.78</v>
      </c>
      <c r="I6029" t="s">
        <v>15</v>
      </c>
      <c r="J6029">
        <v>1</v>
      </c>
      <c r="K6029">
        <v>3</v>
      </c>
      <c r="L6029">
        <v>2025</v>
      </c>
      <c r="M6029" t="s">
        <v>122</v>
      </c>
      <c r="N6029" s="89" cm="1">
        <f t="array" ref="N6029">IF(ISNUMBER(_34_KNMI_Stations[[#This Row],[Etmaal temperatuur °C]]),IF(_34_KNMI_Stations[[#This Row],[Etmaal temperatuur °C]]&lt;stookgrens[],stookgrens[]-_34_KNMI_Stations[[#This Row],[Etmaal temperatuur °C]],0),"")</f>
        <v>10.5</v>
      </c>
      <c r="O6029" s="89">
        <f>_34_KNMI_Stations[[#This Row],[graaddagen]]*_34_KNMI_Stations[[#This Row],[Gewogen factor]]</f>
        <v>10.5</v>
      </c>
      <c r="P6029" s="89" cm="1">
        <f t="array" ref="P6029">IF(ISNUMBER(_34_KNMI_Stations[[#This Row],[Etmaal temperatuur °C]]),IF(_34_KNMI_Stations[[#This Row],[Etmaal temperatuur °C]]&gt;stookgrens[],_34_KNMI_Stations[[#This Row],[Etmaal temperatuur °C]]-stookgrens[],0),"")</f>
        <v>0</v>
      </c>
    </row>
    <row r="6030" spans="1:16" x14ac:dyDescent="0.25">
      <c r="A6030">
        <v>279</v>
      </c>
      <c r="B6030" s="110">
        <v>45746</v>
      </c>
      <c r="C6030" s="89">
        <v>8.1999999999999993</v>
      </c>
      <c r="D6030" s="89">
        <v>9</v>
      </c>
      <c r="E6030" s="96">
        <v>807</v>
      </c>
      <c r="F6030" s="89">
        <v>0.2</v>
      </c>
      <c r="G6030" s="89">
        <v>1014.4</v>
      </c>
      <c r="H6030">
        <v>0.77</v>
      </c>
      <c r="I6030" t="s">
        <v>15</v>
      </c>
      <c r="J6030">
        <v>1</v>
      </c>
      <c r="K6030">
        <v>3</v>
      </c>
      <c r="L6030">
        <v>2025</v>
      </c>
      <c r="M6030" t="s">
        <v>122</v>
      </c>
      <c r="N6030" s="89" cm="1">
        <f t="array" ref="N6030">IF(ISNUMBER(_34_KNMI_Stations[[#This Row],[Etmaal temperatuur °C]]),IF(_34_KNMI_Stations[[#This Row],[Etmaal temperatuur °C]]&lt;stookgrens[],stookgrens[]-_34_KNMI_Stations[[#This Row],[Etmaal temperatuur °C]],0),"")</f>
        <v>9</v>
      </c>
      <c r="O6030" s="89">
        <f>_34_KNMI_Stations[[#This Row],[graaddagen]]*_34_KNMI_Stations[[#This Row],[Gewogen factor]]</f>
        <v>9</v>
      </c>
      <c r="P6030" s="89" cm="1">
        <f t="array" ref="P6030">IF(ISNUMBER(_34_KNMI_Stations[[#This Row],[Etmaal temperatuur °C]]),IF(_34_KNMI_Stations[[#This Row],[Etmaal temperatuur °C]]&gt;stookgrens[],_34_KNMI_Stations[[#This Row],[Etmaal temperatuur °C]]-stookgrens[],0),"")</f>
        <v>0</v>
      </c>
    </row>
    <row r="6031" spans="1:16" x14ac:dyDescent="0.25">
      <c r="A6031">
        <v>279</v>
      </c>
      <c r="B6031" s="110">
        <v>45747</v>
      </c>
      <c r="C6031" s="89">
        <v>4.4000000000000004</v>
      </c>
      <c r="D6031" s="89">
        <v>7.5</v>
      </c>
      <c r="E6031" s="96">
        <v>1534</v>
      </c>
      <c r="F6031" s="89">
        <v>0</v>
      </c>
      <c r="G6031" s="89">
        <v>1026.7</v>
      </c>
      <c r="H6031">
        <v>0.77</v>
      </c>
      <c r="I6031" t="s">
        <v>15</v>
      </c>
      <c r="J6031">
        <v>1</v>
      </c>
      <c r="K6031">
        <v>3</v>
      </c>
      <c r="L6031">
        <v>2025</v>
      </c>
      <c r="M6031" t="s">
        <v>123</v>
      </c>
      <c r="N6031" s="89" cm="1">
        <f t="array" ref="N6031">IF(ISNUMBER(_34_KNMI_Stations[[#This Row],[Etmaal temperatuur °C]]),IF(_34_KNMI_Stations[[#This Row],[Etmaal temperatuur °C]]&lt;stookgrens[],stookgrens[]-_34_KNMI_Stations[[#This Row],[Etmaal temperatuur °C]],0),"")</f>
        <v>10.5</v>
      </c>
      <c r="O6031" s="89">
        <f>_34_KNMI_Stations[[#This Row],[graaddagen]]*_34_KNMI_Stations[[#This Row],[Gewogen factor]]</f>
        <v>10.5</v>
      </c>
      <c r="P6031" s="89" cm="1">
        <f t="array" ref="P6031">IF(ISNUMBER(_34_KNMI_Stations[[#This Row],[Etmaal temperatuur °C]]),IF(_34_KNMI_Stations[[#This Row],[Etmaal temperatuur °C]]&gt;stookgrens[],_34_KNMI_Stations[[#This Row],[Etmaal temperatuur °C]]-stookgrens[],0),"")</f>
        <v>0</v>
      </c>
    </row>
    <row r="6032" spans="1:16" x14ac:dyDescent="0.25">
      <c r="A6032">
        <v>279</v>
      </c>
      <c r="B6032" s="110">
        <v>45748</v>
      </c>
      <c r="C6032" s="89">
        <v>3.9</v>
      </c>
      <c r="D6032" s="89">
        <v>7.4</v>
      </c>
      <c r="E6032" s="96">
        <v>1755</v>
      </c>
      <c r="F6032" s="89">
        <v>0</v>
      </c>
      <c r="G6032" s="89">
        <v>1029</v>
      </c>
      <c r="H6032">
        <v>0.74</v>
      </c>
      <c r="I6032" t="s">
        <v>15</v>
      </c>
      <c r="J6032">
        <v>0.8</v>
      </c>
      <c r="K6032">
        <v>4</v>
      </c>
      <c r="L6032">
        <v>2025</v>
      </c>
      <c r="M6032" t="s">
        <v>123</v>
      </c>
      <c r="N6032" s="89" cm="1">
        <f t="array" ref="N6032">IF(ISNUMBER(_34_KNMI_Stations[[#This Row],[Etmaal temperatuur °C]]),IF(_34_KNMI_Stations[[#This Row],[Etmaal temperatuur °C]]&lt;stookgrens[],stookgrens[]-_34_KNMI_Stations[[#This Row],[Etmaal temperatuur °C]],0),"")</f>
        <v>10.6</v>
      </c>
      <c r="O6032" s="89">
        <f>_34_KNMI_Stations[[#This Row],[graaddagen]]*_34_KNMI_Stations[[#This Row],[Gewogen factor]]</f>
        <v>8.48</v>
      </c>
      <c r="P6032" s="89" cm="1">
        <f t="array" ref="P6032">IF(ISNUMBER(_34_KNMI_Stations[[#This Row],[Etmaal temperatuur °C]]),IF(_34_KNMI_Stations[[#This Row],[Etmaal temperatuur °C]]&gt;stookgrens[],_34_KNMI_Stations[[#This Row],[Etmaal temperatuur °C]]-stookgrens[],0),"")</f>
        <v>0</v>
      </c>
    </row>
    <row r="6033" spans="1:16" x14ac:dyDescent="0.25">
      <c r="A6033">
        <v>279</v>
      </c>
      <c r="B6033" s="110">
        <v>45749</v>
      </c>
      <c r="C6033" s="89">
        <v>5.5</v>
      </c>
      <c r="D6033" s="89">
        <v>10.3</v>
      </c>
      <c r="E6033" s="96">
        <v>1915</v>
      </c>
      <c r="F6033" s="89">
        <v>0</v>
      </c>
      <c r="G6033" s="89">
        <v>1026.2</v>
      </c>
      <c r="H6033">
        <v>0.62</v>
      </c>
      <c r="I6033" t="s">
        <v>15</v>
      </c>
      <c r="J6033">
        <v>0.8</v>
      </c>
      <c r="K6033">
        <v>4</v>
      </c>
      <c r="L6033">
        <v>2025</v>
      </c>
      <c r="M6033" t="s">
        <v>123</v>
      </c>
      <c r="N6033" s="89" cm="1">
        <f t="array" ref="N6033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6033" s="89">
        <f>_34_KNMI_Stations[[#This Row],[graaddagen]]*_34_KNMI_Stations[[#This Row],[Gewogen factor]]</f>
        <v>6.16</v>
      </c>
      <c r="P6033" s="89" cm="1">
        <f t="array" ref="P6033">IF(ISNUMBER(_34_KNMI_Stations[[#This Row],[Etmaal temperatuur °C]]),IF(_34_KNMI_Stations[[#This Row],[Etmaal temperatuur °C]]&gt;stookgrens[],_34_KNMI_Stations[[#This Row],[Etmaal temperatuur °C]]-stookgrens[],0),"")</f>
        <v>0</v>
      </c>
    </row>
    <row r="6034" spans="1:16" x14ac:dyDescent="0.25">
      <c r="A6034">
        <v>279</v>
      </c>
      <c r="B6034" s="110">
        <v>45750</v>
      </c>
      <c r="C6034" s="89">
        <v>4.5</v>
      </c>
      <c r="D6034" s="89">
        <v>12</v>
      </c>
      <c r="E6034" s="96">
        <v>1997</v>
      </c>
      <c r="F6034" s="89">
        <v>0</v>
      </c>
      <c r="G6034" s="89">
        <v>1024.7</v>
      </c>
      <c r="H6034">
        <v>0.53</v>
      </c>
      <c r="I6034" t="s">
        <v>15</v>
      </c>
      <c r="J6034">
        <v>0.8</v>
      </c>
      <c r="K6034">
        <v>4</v>
      </c>
      <c r="L6034">
        <v>2025</v>
      </c>
      <c r="M6034" t="s">
        <v>123</v>
      </c>
      <c r="N6034" s="89" cm="1">
        <f t="array" ref="N6034">IF(ISNUMBER(_34_KNMI_Stations[[#This Row],[Etmaal temperatuur °C]]),IF(_34_KNMI_Stations[[#This Row],[Etmaal temperatuur °C]]&lt;stookgrens[],stookgrens[]-_34_KNMI_Stations[[#This Row],[Etmaal temperatuur °C]],0),"")</f>
        <v>6</v>
      </c>
      <c r="O6034" s="89">
        <f>_34_KNMI_Stations[[#This Row],[graaddagen]]*_34_KNMI_Stations[[#This Row],[Gewogen factor]]</f>
        <v>4.8000000000000007</v>
      </c>
      <c r="P6034" s="89" cm="1">
        <f t="array" ref="P6034">IF(ISNUMBER(_34_KNMI_Stations[[#This Row],[Etmaal temperatuur °C]]),IF(_34_KNMI_Stations[[#This Row],[Etmaal temperatuur °C]]&gt;stookgrens[],_34_KNMI_Stations[[#This Row],[Etmaal temperatuur °C]]-stookgrens[],0),"")</f>
        <v>0</v>
      </c>
    </row>
    <row r="6035" spans="1:16" x14ac:dyDescent="0.25">
      <c r="A6035">
        <v>279</v>
      </c>
      <c r="B6035" s="110">
        <v>45751</v>
      </c>
      <c r="C6035" s="89">
        <v>3.6</v>
      </c>
      <c r="D6035" s="89">
        <v>11.8</v>
      </c>
      <c r="E6035" s="96">
        <v>1994</v>
      </c>
      <c r="F6035" s="89">
        <v>0</v>
      </c>
      <c r="G6035" s="89">
        <v>1021</v>
      </c>
      <c r="H6035">
        <v>0.61</v>
      </c>
      <c r="I6035" t="s">
        <v>15</v>
      </c>
      <c r="J6035">
        <v>0.8</v>
      </c>
      <c r="K6035">
        <v>4</v>
      </c>
      <c r="L6035">
        <v>2025</v>
      </c>
      <c r="M6035" t="s">
        <v>123</v>
      </c>
      <c r="N6035" s="89" cm="1">
        <f t="array" ref="N6035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6035" s="89">
        <f>_34_KNMI_Stations[[#This Row],[graaddagen]]*_34_KNMI_Stations[[#This Row],[Gewogen factor]]</f>
        <v>4.96</v>
      </c>
      <c r="P6035" s="89" cm="1">
        <f t="array" ref="P6035">IF(ISNUMBER(_34_KNMI_Stations[[#This Row],[Etmaal temperatuur °C]]),IF(_34_KNMI_Stations[[#This Row],[Etmaal temperatuur °C]]&gt;stookgrens[],_34_KNMI_Stations[[#This Row],[Etmaal temperatuur °C]]-stookgrens[],0),"")</f>
        <v>0</v>
      </c>
    </row>
    <row r="6036" spans="1:16" x14ac:dyDescent="0.25">
      <c r="A6036">
        <v>279</v>
      </c>
      <c r="B6036" s="110">
        <v>45752</v>
      </c>
      <c r="C6036" s="89">
        <v>5.8</v>
      </c>
      <c r="D6036" s="89">
        <v>8.4</v>
      </c>
      <c r="E6036" s="96">
        <v>2075</v>
      </c>
      <c r="F6036" s="89">
        <v>0</v>
      </c>
      <c r="G6036" s="89">
        <v>1021.5</v>
      </c>
      <c r="H6036">
        <v>0.6</v>
      </c>
      <c r="I6036" t="s">
        <v>15</v>
      </c>
      <c r="J6036">
        <v>0.8</v>
      </c>
      <c r="K6036">
        <v>4</v>
      </c>
      <c r="L6036">
        <v>2025</v>
      </c>
      <c r="M6036" t="s">
        <v>123</v>
      </c>
      <c r="N6036" s="89" cm="1">
        <f t="array" ref="N6036">IF(ISNUMBER(_34_KNMI_Stations[[#This Row],[Etmaal temperatuur °C]]),IF(_34_KNMI_Stations[[#This Row],[Etmaal temperatuur °C]]&lt;stookgrens[],stookgrens[]-_34_KNMI_Stations[[#This Row],[Etmaal temperatuur °C]],0),"")</f>
        <v>9.6</v>
      </c>
      <c r="O6036" s="89">
        <f>_34_KNMI_Stations[[#This Row],[graaddagen]]*_34_KNMI_Stations[[#This Row],[Gewogen factor]]</f>
        <v>7.68</v>
      </c>
      <c r="P6036" s="89" cm="1">
        <f t="array" ref="P6036">IF(ISNUMBER(_34_KNMI_Stations[[#This Row],[Etmaal temperatuur °C]]),IF(_34_KNMI_Stations[[#This Row],[Etmaal temperatuur °C]]&gt;stookgrens[],_34_KNMI_Stations[[#This Row],[Etmaal temperatuur °C]]-stookgrens[],0),"")</f>
        <v>0</v>
      </c>
    </row>
    <row r="6037" spans="1:16" x14ac:dyDescent="0.25">
      <c r="A6037">
        <v>279</v>
      </c>
      <c r="B6037" s="110">
        <v>45753</v>
      </c>
      <c r="C6037" s="89">
        <v>4.2</v>
      </c>
      <c r="D6037" s="89">
        <v>5.7</v>
      </c>
      <c r="E6037" s="96">
        <v>2117</v>
      </c>
      <c r="F6037" s="89">
        <v>0</v>
      </c>
      <c r="G6037" s="89">
        <v>1026.9000000000001</v>
      </c>
      <c r="H6037">
        <v>0.56000000000000005</v>
      </c>
      <c r="I6037" t="s">
        <v>15</v>
      </c>
      <c r="J6037">
        <v>0.8</v>
      </c>
      <c r="K6037">
        <v>4</v>
      </c>
      <c r="L6037">
        <v>2025</v>
      </c>
      <c r="M6037" t="s">
        <v>123</v>
      </c>
      <c r="N6037" s="89" cm="1">
        <f t="array" ref="N6037">IF(ISNUMBER(_34_KNMI_Stations[[#This Row],[Etmaal temperatuur °C]]),IF(_34_KNMI_Stations[[#This Row],[Etmaal temperatuur °C]]&lt;stookgrens[],stookgrens[]-_34_KNMI_Stations[[#This Row],[Etmaal temperatuur °C]],0),"")</f>
        <v>12.3</v>
      </c>
      <c r="O6037" s="89">
        <f>_34_KNMI_Stations[[#This Row],[graaddagen]]*_34_KNMI_Stations[[#This Row],[Gewogen factor]]</f>
        <v>9.8400000000000016</v>
      </c>
      <c r="P6037" s="89" cm="1">
        <f t="array" ref="P6037">IF(ISNUMBER(_34_KNMI_Stations[[#This Row],[Etmaal temperatuur °C]]),IF(_34_KNMI_Stations[[#This Row],[Etmaal temperatuur °C]]&gt;stookgrens[],_34_KNMI_Stations[[#This Row],[Etmaal temperatuur °C]]-stookgrens[],0),"")</f>
        <v>0</v>
      </c>
    </row>
    <row r="6038" spans="1:16" x14ac:dyDescent="0.25">
      <c r="A6038">
        <v>279</v>
      </c>
      <c r="B6038" s="110">
        <v>45754</v>
      </c>
      <c r="C6038" s="89">
        <v>2.2999999999999998</v>
      </c>
      <c r="D6038" s="89">
        <v>6.2</v>
      </c>
      <c r="E6038" s="96">
        <v>2098</v>
      </c>
      <c r="F6038" s="89">
        <v>0</v>
      </c>
      <c r="G6038" s="89">
        <v>1027.3</v>
      </c>
      <c r="H6038">
        <v>0.65</v>
      </c>
      <c r="I6038" t="s">
        <v>15</v>
      </c>
      <c r="J6038">
        <v>0.8</v>
      </c>
      <c r="K6038">
        <v>4</v>
      </c>
      <c r="L6038">
        <v>2025</v>
      </c>
      <c r="M6038" t="s">
        <v>124</v>
      </c>
      <c r="N6038" s="89" cm="1">
        <f t="array" ref="N6038">IF(ISNUMBER(_34_KNMI_Stations[[#This Row],[Etmaal temperatuur °C]]),IF(_34_KNMI_Stations[[#This Row],[Etmaal temperatuur °C]]&lt;stookgrens[],stookgrens[]-_34_KNMI_Stations[[#This Row],[Etmaal temperatuur °C]],0),"")</f>
        <v>11.8</v>
      </c>
      <c r="O6038" s="89">
        <f>_34_KNMI_Stations[[#This Row],[graaddagen]]*_34_KNMI_Stations[[#This Row],[Gewogen factor]]</f>
        <v>9.4400000000000013</v>
      </c>
      <c r="P6038" s="89" cm="1">
        <f t="array" ref="P6038">IF(ISNUMBER(_34_KNMI_Stations[[#This Row],[Etmaal temperatuur °C]]),IF(_34_KNMI_Stations[[#This Row],[Etmaal temperatuur °C]]&gt;stookgrens[],_34_KNMI_Stations[[#This Row],[Etmaal temperatuur °C]]-stookgrens[],0),"")</f>
        <v>0</v>
      </c>
    </row>
    <row r="6039" spans="1:16" x14ac:dyDescent="0.25">
      <c r="A6039">
        <v>279</v>
      </c>
      <c r="B6039" s="110">
        <v>45755</v>
      </c>
      <c r="C6039" s="89">
        <v>2.2999999999999998</v>
      </c>
      <c r="D6039" s="89">
        <v>6.7</v>
      </c>
      <c r="E6039" s="96">
        <v>2061</v>
      </c>
      <c r="F6039" s="89">
        <v>0</v>
      </c>
      <c r="G6039" s="89">
        <v>1027.5999999999999</v>
      </c>
      <c r="H6039">
        <v>0.74</v>
      </c>
      <c r="I6039" t="s">
        <v>15</v>
      </c>
      <c r="J6039">
        <v>0.8</v>
      </c>
      <c r="K6039">
        <v>4</v>
      </c>
      <c r="L6039">
        <v>2025</v>
      </c>
      <c r="M6039" t="s">
        <v>124</v>
      </c>
      <c r="N6039" s="89" cm="1">
        <f t="array" ref="N6039">IF(ISNUMBER(_34_KNMI_Stations[[#This Row],[Etmaal temperatuur °C]]),IF(_34_KNMI_Stations[[#This Row],[Etmaal temperatuur °C]]&lt;stookgrens[],stookgrens[]-_34_KNMI_Stations[[#This Row],[Etmaal temperatuur °C]],0),"")</f>
        <v>11.3</v>
      </c>
      <c r="O6039" s="89">
        <f>_34_KNMI_Stations[[#This Row],[graaddagen]]*_34_KNMI_Stations[[#This Row],[Gewogen factor]]</f>
        <v>9.0400000000000009</v>
      </c>
      <c r="P6039" s="89" cm="1">
        <f t="array" ref="P6039">IF(ISNUMBER(_34_KNMI_Stations[[#This Row],[Etmaal temperatuur °C]]),IF(_34_KNMI_Stations[[#This Row],[Etmaal temperatuur °C]]&gt;stookgrens[],_34_KNMI_Stations[[#This Row],[Etmaal temperatuur °C]]-stookgrens[],0),"")</f>
        <v>0</v>
      </c>
    </row>
    <row r="6040" spans="1:16" x14ac:dyDescent="0.25">
      <c r="A6040">
        <v>279</v>
      </c>
      <c r="B6040" s="110">
        <v>45756</v>
      </c>
      <c r="C6040" s="89">
        <v>4.2</v>
      </c>
      <c r="D6040" s="89">
        <v>7</v>
      </c>
      <c r="E6040" s="96">
        <v>1633</v>
      </c>
      <c r="F6040" s="89">
        <v>0</v>
      </c>
      <c r="G6040" s="89">
        <v>1026.5999999999999</v>
      </c>
      <c r="H6040">
        <v>0.79</v>
      </c>
      <c r="I6040" t="s">
        <v>15</v>
      </c>
      <c r="J6040">
        <v>0.8</v>
      </c>
      <c r="K6040">
        <v>4</v>
      </c>
      <c r="L6040">
        <v>2025</v>
      </c>
      <c r="M6040" t="s">
        <v>124</v>
      </c>
      <c r="N6040" s="89" cm="1">
        <f t="array" ref="N6040">IF(ISNUMBER(_34_KNMI_Stations[[#This Row],[Etmaal temperatuur °C]]),IF(_34_KNMI_Stations[[#This Row],[Etmaal temperatuur °C]]&lt;stookgrens[],stookgrens[]-_34_KNMI_Stations[[#This Row],[Etmaal temperatuur °C]],0),"")</f>
        <v>11</v>
      </c>
      <c r="O6040" s="89">
        <f>_34_KNMI_Stations[[#This Row],[graaddagen]]*_34_KNMI_Stations[[#This Row],[Gewogen factor]]</f>
        <v>8.8000000000000007</v>
      </c>
      <c r="P6040" s="89" cm="1">
        <f t="array" ref="P6040">IF(ISNUMBER(_34_KNMI_Stations[[#This Row],[Etmaal temperatuur °C]]),IF(_34_KNMI_Stations[[#This Row],[Etmaal temperatuur °C]]&gt;stookgrens[],_34_KNMI_Stations[[#This Row],[Etmaal temperatuur °C]]-stookgrens[],0),"")</f>
        <v>0</v>
      </c>
    </row>
    <row r="6041" spans="1:16" x14ac:dyDescent="0.25">
      <c r="A6041">
        <v>279</v>
      </c>
      <c r="B6041" s="110">
        <v>45757</v>
      </c>
      <c r="C6041" s="89">
        <v>3.8</v>
      </c>
      <c r="D6041" s="89">
        <v>9.1999999999999993</v>
      </c>
      <c r="E6041" s="96">
        <v>1387</v>
      </c>
      <c r="F6041" s="89">
        <v>0</v>
      </c>
      <c r="G6041" s="89">
        <v>1026.7</v>
      </c>
      <c r="H6041">
        <v>0.76</v>
      </c>
      <c r="I6041" t="s">
        <v>15</v>
      </c>
      <c r="J6041">
        <v>0.8</v>
      </c>
      <c r="K6041">
        <v>4</v>
      </c>
      <c r="L6041">
        <v>2025</v>
      </c>
      <c r="M6041" t="s">
        <v>124</v>
      </c>
      <c r="N6041" s="89" cm="1">
        <f t="array" ref="N6041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6041" s="89">
        <f>_34_KNMI_Stations[[#This Row],[graaddagen]]*_34_KNMI_Stations[[#This Row],[Gewogen factor]]</f>
        <v>7.0400000000000009</v>
      </c>
      <c r="P6041" s="89" cm="1">
        <f t="array" ref="P6041">IF(ISNUMBER(_34_KNMI_Stations[[#This Row],[Etmaal temperatuur °C]]),IF(_34_KNMI_Stations[[#This Row],[Etmaal temperatuur °C]]&gt;stookgrens[],_34_KNMI_Stations[[#This Row],[Etmaal temperatuur °C]]-stookgrens[],0),"")</f>
        <v>0</v>
      </c>
    </row>
    <row r="6042" spans="1:16" x14ac:dyDescent="0.25">
      <c r="A6042">
        <v>279</v>
      </c>
      <c r="B6042" s="110">
        <v>45758</v>
      </c>
      <c r="C6042" s="89">
        <v>3.8</v>
      </c>
      <c r="D6042" s="89">
        <v>11.2</v>
      </c>
      <c r="E6042" s="96">
        <v>1887</v>
      </c>
      <c r="F6042" s="89">
        <v>0</v>
      </c>
      <c r="G6042" s="89">
        <v>1020.5</v>
      </c>
      <c r="H6042">
        <v>0.78</v>
      </c>
      <c r="I6042" t="s">
        <v>15</v>
      </c>
      <c r="J6042">
        <v>0.8</v>
      </c>
      <c r="K6042">
        <v>4</v>
      </c>
      <c r="L6042">
        <v>2025</v>
      </c>
      <c r="M6042" t="s">
        <v>124</v>
      </c>
      <c r="N6042" s="89" cm="1">
        <f t="array" ref="N6042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6042" s="89">
        <f>_34_KNMI_Stations[[#This Row],[graaddagen]]*_34_KNMI_Stations[[#This Row],[Gewogen factor]]</f>
        <v>5.4400000000000013</v>
      </c>
      <c r="P6042" s="89" cm="1">
        <f t="array" ref="P6042">IF(ISNUMBER(_34_KNMI_Stations[[#This Row],[Etmaal temperatuur °C]]),IF(_34_KNMI_Stations[[#This Row],[Etmaal temperatuur °C]]&gt;stookgrens[],_34_KNMI_Stations[[#This Row],[Etmaal temperatuur °C]]-stookgrens[],0),"")</f>
        <v>0</v>
      </c>
    </row>
    <row r="6043" spans="1:16" x14ac:dyDescent="0.25">
      <c r="A6043">
        <v>279</v>
      </c>
      <c r="B6043" s="110">
        <v>45759</v>
      </c>
      <c r="C6043" s="89">
        <v>3.7</v>
      </c>
      <c r="D6043" s="89">
        <v>13.5</v>
      </c>
      <c r="E6043" s="96">
        <v>2135</v>
      </c>
      <c r="F6043" s="89">
        <v>0</v>
      </c>
      <c r="G6043" s="89">
        <v>1010.2</v>
      </c>
      <c r="H6043">
        <v>0.64</v>
      </c>
      <c r="I6043" t="s">
        <v>15</v>
      </c>
      <c r="J6043">
        <v>0.8</v>
      </c>
      <c r="K6043">
        <v>4</v>
      </c>
      <c r="L6043">
        <v>2025</v>
      </c>
      <c r="M6043" t="s">
        <v>124</v>
      </c>
      <c r="N6043" s="89" cm="1">
        <f t="array" ref="N6043">IF(ISNUMBER(_34_KNMI_Stations[[#This Row],[Etmaal temperatuur °C]]),IF(_34_KNMI_Stations[[#This Row],[Etmaal temperatuur °C]]&lt;stookgrens[],stookgrens[]-_34_KNMI_Stations[[#This Row],[Etmaal temperatuur °C]],0),"")</f>
        <v>4.5</v>
      </c>
      <c r="O6043" s="89">
        <f>_34_KNMI_Stations[[#This Row],[graaddagen]]*_34_KNMI_Stations[[#This Row],[Gewogen factor]]</f>
        <v>3.6</v>
      </c>
      <c r="P6043" s="89" cm="1">
        <f t="array" ref="P6043">IF(ISNUMBER(_34_KNMI_Stations[[#This Row],[Etmaal temperatuur °C]]),IF(_34_KNMI_Stations[[#This Row],[Etmaal temperatuur °C]]&gt;stookgrens[],_34_KNMI_Stations[[#This Row],[Etmaal temperatuur °C]]-stookgrens[],0),"")</f>
        <v>0</v>
      </c>
    </row>
    <row r="6044" spans="1:16" x14ac:dyDescent="0.25">
      <c r="A6044">
        <v>279</v>
      </c>
      <c r="B6044" s="110">
        <v>45760</v>
      </c>
      <c r="C6044" s="89">
        <v>4.5</v>
      </c>
      <c r="D6044" s="89">
        <v>14.2</v>
      </c>
      <c r="E6044" s="96">
        <v>1513</v>
      </c>
      <c r="F6044" s="89">
        <v>1</v>
      </c>
      <c r="G6044" s="89">
        <v>1003.4</v>
      </c>
      <c r="H6044">
        <v>0.72</v>
      </c>
      <c r="I6044" t="s">
        <v>15</v>
      </c>
      <c r="J6044">
        <v>0.8</v>
      </c>
      <c r="K6044">
        <v>4</v>
      </c>
      <c r="L6044">
        <v>2025</v>
      </c>
      <c r="M6044" t="s">
        <v>124</v>
      </c>
      <c r="N6044" s="89" cm="1">
        <f t="array" ref="N6044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6044" s="89">
        <f>_34_KNMI_Stations[[#This Row],[graaddagen]]*_34_KNMI_Stations[[#This Row],[Gewogen factor]]</f>
        <v>3.0400000000000009</v>
      </c>
      <c r="P6044" s="89" cm="1">
        <f t="array" ref="P6044">IF(ISNUMBER(_34_KNMI_Stations[[#This Row],[Etmaal temperatuur °C]]),IF(_34_KNMI_Stations[[#This Row],[Etmaal temperatuur °C]]&gt;stookgrens[],_34_KNMI_Stations[[#This Row],[Etmaal temperatuur °C]]-stookgrens[],0),"")</f>
        <v>0</v>
      </c>
    </row>
    <row r="6045" spans="1:16" x14ac:dyDescent="0.25">
      <c r="A6045">
        <v>279</v>
      </c>
      <c r="B6045" s="110">
        <v>45761</v>
      </c>
      <c r="C6045" s="89">
        <v>3.2</v>
      </c>
      <c r="D6045" s="89">
        <v>12</v>
      </c>
      <c r="E6045" s="96">
        <v>1671</v>
      </c>
      <c r="F6045" s="89">
        <v>1.3</v>
      </c>
      <c r="G6045" s="89">
        <v>1007.9</v>
      </c>
      <c r="H6045">
        <v>0.74</v>
      </c>
      <c r="I6045" t="s">
        <v>15</v>
      </c>
      <c r="J6045">
        <v>0.8</v>
      </c>
      <c r="K6045">
        <v>4</v>
      </c>
      <c r="L6045">
        <v>2025</v>
      </c>
      <c r="M6045" t="s">
        <v>125</v>
      </c>
      <c r="N6045" s="89" cm="1">
        <f t="array" ref="N6045">IF(ISNUMBER(_34_KNMI_Stations[[#This Row],[Etmaal temperatuur °C]]),IF(_34_KNMI_Stations[[#This Row],[Etmaal temperatuur °C]]&lt;stookgrens[],stookgrens[]-_34_KNMI_Stations[[#This Row],[Etmaal temperatuur °C]],0),"")</f>
        <v>6</v>
      </c>
      <c r="O6045" s="89">
        <f>_34_KNMI_Stations[[#This Row],[graaddagen]]*_34_KNMI_Stations[[#This Row],[Gewogen factor]]</f>
        <v>4.8000000000000007</v>
      </c>
      <c r="P6045" s="89" cm="1">
        <f t="array" ref="P6045">IF(ISNUMBER(_34_KNMI_Stations[[#This Row],[Etmaal temperatuur °C]]),IF(_34_KNMI_Stations[[#This Row],[Etmaal temperatuur °C]]&gt;stookgrens[],_34_KNMI_Stations[[#This Row],[Etmaal temperatuur °C]]-stookgrens[],0),"")</f>
        <v>0</v>
      </c>
    </row>
    <row r="6046" spans="1:16" x14ac:dyDescent="0.25">
      <c r="A6046">
        <v>279</v>
      </c>
      <c r="B6046" s="110">
        <v>45762</v>
      </c>
      <c r="C6046" s="89">
        <v>3.5</v>
      </c>
      <c r="D6046" s="89">
        <v>14.6</v>
      </c>
      <c r="E6046" s="96">
        <v>1472</v>
      </c>
      <c r="F6046" s="89">
        <v>6.3</v>
      </c>
      <c r="G6046" s="89">
        <v>999.8</v>
      </c>
      <c r="H6046">
        <v>0.77</v>
      </c>
      <c r="I6046" t="s">
        <v>15</v>
      </c>
      <c r="J6046">
        <v>0.8</v>
      </c>
      <c r="K6046">
        <v>4</v>
      </c>
      <c r="L6046">
        <v>2025</v>
      </c>
      <c r="M6046" t="s">
        <v>125</v>
      </c>
      <c r="N6046" s="89" cm="1">
        <f t="array" ref="N6046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6046" s="89">
        <f>_34_KNMI_Stations[[#This Row],[graaddagen]]*_34_KNMI_Stations[[#This Row],[Gewogen factor]]</f>
        <v>2.7200000000000006</v>
      </c>
      <c r="P6046" s="89" cm="1">
        <f t="array" ref="P6046">IF(ISNUMBER(_34_KNMI_Stations[[#This Row],[Etmaal temperatuur °C]]),IF(_34_KNMI_Stations[[#This Row],[Etmaal temperatuur °C]]&gt;stookgrens[],_34_KNMI_Stations[[#This Row],[Etmaal temperatuur °C]]-stookgrens[],0),"")</f>
        <v>0</v>
      </c>
    </row>
    <row r="6047" spans="1:16" x14ac:dyDescent="0.25">
      <c r="A6047">
        <v>279</v>
      </c>
      <c r="B6047" s="110">
        <v>45763</v>
      </c>
      <c r="C6047" s="89">
        <v>2.2999999999999998</v>
      </c>
      <c r="D6047" s="89">
        <v>10.5</v>
      </c>
      <c r="E6047" s="96">
        <v>388</v>
      </c>
      <c r="F6047" s="89">
        <v>1.7</v>
      </c>
      <c r="G6047" s="89">
        <v>1008.6</v>
      </c>
      <c r="H6047">
        <v>0.93</v>
      </c>
      <c r="I6047" t="s">
        <v>15</v>
      </c>
      <c r="J6047">
        <v>0.8</v>
      </c>
      <c r="K6047">
        <v>4</v>
      </c>
      <c r="L6047">
        <v>2025</v>
      </c>
      <c r="M6047" t="s">
        <v>125</v>
      </c>
      <c r="N6047" s="89" cm="1">
        <f t="array" ref="N6047">IF(ISNUMBER(_34_KNMI_Stations[[#This Row],[Etmaal temperatuur °C]]),IF(_34_KNMI_Stations[[#This Row],[Etmaal temperatuur °C]]&lt;stookgrens[],stookgrens[]-_34_KNMI_Stations[[#This Row],[Etmaal temperatuur °C]],0),"")</f>
        <v>7.5</v>
      </c>
      <c r="O6047" s="89">
        <f>_34_KNMI_Stations[[#This Row],[graaddagen]]*_34_KNMI_Stations[[#This Row],[Gewogen factor]]</f>
        <v>6</v>
      </c>
      <c r="P6047" s="89" cm="1">
        <f t="array" ref="P6047">IF(ISNUMBER(_34_KNMI_Stations[[#This Row],[Etmaal temperatuur °C]]),IF(_34_KNMI_Stations[[#This Row],[Etmaal temperatuur °C]]&gt;stookgrens[],_34_KNMI_Stations[[#This Row],[Etmaal temperatuur °C]]-stookgrens[],0),"")</f>
        <v>0</v>
      </c>
    </row>
    <row r="6048" spans="1:16" x14ac:dyDescent="0.25">
      <c r="A6048">
        <v>279</v>
      </c>
      <c r="B6048" s="110">
        <v>45764</v>
      </c>
      <c r="C6048" s="89">
        <v>3</v>
      </c>
      <c r="D6048" s="89">
        <v>9</v>
      </c>
      <c r="E6048" s="96">
        <v>342</v>
      </c>
      <c r="F6048" s="89">
        <v>4</v>
      </c>
      <c r="G6048" s="89">
        <v>1012.2</v>
      </c>
      <c r="H6048">
        <v>0.89</v>
      </c>
      <c r="I6048" t="s">
        <v>15</v>
      </c>
      <c r="J6048">
        <v>0.8</v>
      </c>
      <c r="K6048">
        <v>4</v>
      </c>
      <c r="L6048">
        <v>2025</v>
      </c>
      <c r="M6048" t="s">
        <v>125</v>
      </c>
      <c r="N6048" s="89" cm="1">
        <f t="array" ref="N6048">IF(ISNUMBER(_34_KNMI_Stations[[#This Row],[Etmaal temperatuur °C]]),IF(_34_KNMI_Stations[[#This Row],[Etmaal temperatuur °C]]&lt;stookgrens[],stookgrens[]-_34_KNMI_Stations[[#This Row],[Etmaal temperatuur °C]],0),"")</f>
        <v>9</v>
      </c>
      <c r="O6048" s="89">
        <f>_34_KNMI_Stations[[#This Row],[graaddagen]]*_34_KNMI_Stations[[#This Row],[Gewogen factor]]</f>
        <v>7.2</v>
      </c>
      <c r="P6048" s="89" cm="1">
        <f t="array" ref="P6048">IF(ISNUMBER(_34_KNMI_Stations[[#This Row],[Etmaal temperatuur °C]]),IF(_34_KNMI_Stations[[#This Row],[Etmaal temperatuur °C]]&gt;stookgrens[],_34_KNMI_Stations[[#This Row],[Etmaal temperatuur °C]]-stookgrens[],0),"")</f>
        <v>0</v>
      </c>
    </row>
    <row r="6049" spans="1:16" x14ac:dyDescent="0.25">
      <c r="A6049">
        <v>279</v>
      </c>
      <c r="B6049" s="110">
        <v>45765</v>
      </c>
      <c r="C6049" s="89">
        <v>2.5</v>
      </c>
      <c r="D6049" s="89">
        <v>9.3000000000000007</v>
      </c>
      <c r="E6049" s="96">
        <v>1123</v>
      </c>
      <c r="F6049" s="89">
        <v>0.5</v>
      </c>
      <c r="G6049" s="89">
        <v>1014.3</v>
      </c>
      <c r="H6049">
        <v>0.83</v>
      </c>
      <c r="I6049" t="s">
        <v>15</v>
      </c>
      <c r="J6049">
        <v>0.8</v>
      </c>
      <c r="K6049">
        <v>4</v>
      </c>
      <c r="L6049">
        <v>2025</v>
      </c>
      <c r="M6049" t="s">
        <v>125</v>
      </c>
      <c r="N6049" s="89" cm="1">
        <f t="array" ref="N6049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6049" s="89">
        <f>_34_KNMI_Stations[[#This Row],[graaddagen]]*_34_KNMI_Stations[[#This Row],[Gewogen factor]]</f>
        <v>6.96</v>
      </c>
      <c r="P6049" s="89" cm="1">
        <f t="array" ref="P6049">IF(ISNUMBER(_34_KNMI_Stations[[#This Row],[Etmaal temperatuur °C]]),IF(_34_KNMI_Stations[[#This Row],[Etmaal temperatuur °C]]&gt;stookgrens[],_34_KNMI_Stations[[#This Row],[Etmaal temperatuur °C]]-stookgrens[],0),"")</f>
        <v>0</v>
      </c>
    </row>
    <row r="6050" spans="1:16" x14ac:dyDescent="0.25">
      <c r="A6050">
        <v>279</v>
      </c>
      <c r="B6050" s="110">
        <v>45766</v>
      </c>
      <c r="C6050" s="89">
        <v>2.2999999999999998</v>
      </c>
      <c r="D6050" s="89">
        <v>8.3000000000000007</v>
      </c>
      <c r="E6050" s="96">
        <v>2242</v>
      </c>
      <c r="F6050" s="89">
        <v>0</v>
      </c>
      <c r="G6050" s="89">
        <v>1010.3</v>
      </c>
      <c r="H6050">
        <v>0.8</v>
      </c>
      <c r="I6050" t="s">
        <v>15</v>
      </c>
      <c r="J6050">
        <v>0.8</v>
      </c>
      <c r="K6050">
        <v>4</v>
      </c>
      <c r="L6050">
        <v>2025</v>
      </c>
      <c r="M6050" t="s">
        <v>125</v>
      </c>
      <c r="N6050" s="89" cm="1">
        <f t="array" ref="N6050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6050" s="89">
        <f>_34_KNMI_Stations[[#This Row],[graaddagen]]*_34_KNMI_Stations[[#This Row],[Gewogen factor]]</f>
        <v>7.76</v>
      </c>
      <c r="P6050" s="89" cm="1">
        <f t="array" ref="P6050">IF(ISNUMBER(_34_KNMI_Stations[[#This Row],[Etmaal temperatuur °C]]),IF(_34_KNMI_Stations[[#This Row],[Etmaal temperatuur °C]]&gt;stookgrens[],_34_KNMI_Stations[[#This Row],[Etmaal temperatuur °C]]-stookgrens[],0),"")</f>
        <v>0</v>
      </c>
    </row>
    <row r="6051" spans="1:16" x14ac:dyDescent="0.25">
      <c r="A6051">
        <v>279</v>
      </c>
      <c r="B6051" s="110">
        <v>45767</v>
      </c>
      <c r="C6051" s="89">
        <v>1.8</v>
      </c>
      <c r="D6051" s="89">
        <v>8.6</v>
      </c>
      <c r="E6051" s="96">
        <v>1667</v>
      </c>
      <c r="F6051" s="89">
        <v>0</v>
      </c>
      <c r="G6051" s="89">
        <v>1007.5</v>
      </c>
      <c r="H6051">
        <v>0.84</v>
      </c>
      <c r="I6051" t="s">
        <v>15</v>
      </c>
      <c r="J6051">
        <v>0.8</v>
      </c>
      <c r="K6051">
        <v>4</v>
      </c>
      <c r="L6051">
        <v>2025</v>
      </c>
      <c r="M6051" t="s">
        <v>125</v>
      </c>
      <c r="N6051" s="89" cm="1">
        <f t="array" ref="N6051">IF(ISNUMBER(_34_KNMI_Stations[[#This Row],[Etmaal temperatuur °C]]),IF(_34_KNMI_Stations[[#This Row],[Etmaal temperatuur °C]]&lt;stookgrens[],stookgrens[]-_34_KNMI_Stations[[#This Row],[Etmaal temperatuur °C]],0),"")</f>
        <v>9.4</v>
      </c>
      <c r="O6051" s="89">
        <f>_34_KNMI_Stations[[#This Row],[graaddagen]]*_34_KNMI_Stations[[#This Row],[Gewogen factor]]</f>
        <v>7.5200000000000005</v>
      </c>
      <c r="P6051" s="89" cm="1">
        <f t="array" ref="P6051">IF(ISNUMBER(_34_KNMI_Stations[[#This Row],[Etmaal temperatuur °C]]),IF(_34_KNMI_Stations[[#This Row],[Etmaal temperatuur °C]]&gt;stookgrens[],_34_KNMI_Stations[[#This Row],[Etmaal temperatuur °C]]-stookgrens[],0),"")</f>
        <v>0</v>
      </c>
    </row>
    <row r="6052" spans="1:16" x14ac:dyDescent="0.25">
      <c r="A6052">
        <v>279</v>
      </c>
      <c r="B6052" s="110">
        <v>45768</v>
      </c>
      <c r="C6052" s="89">
        <v>1.5</v>
      </c>
      <c r="D6052" s="89">
        <v>10.7</v>
      </c>
      <c r="E6052" s="96">
        <v>573</v>
      </c>
      <c r="F6052" s="89">
        <v>2.8</v>
      </c>
      <c r="G6052" s="89">
        <v>1010.3</v>
      </c>
      <c r="H6052">
        <v>0.94</v>
      </c>
      <c r="I6052" t="s">
        <v>15</v>
      </c>
      <c r="J6052">
        <v>0.8</v>
      </c>
      <c r="K6052">
        <v>4</v>
      </c>
      <c r="L6052">
        <v>2025</v>
      </c>
      <c r="M6052" t="s">
        <v>126</v>
      </c>
      <c r="N6052" s="89" cm="1">
        <f t="array" ref="N6052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6052" s="89">
        <f>_34_KNMI_Stations[[#This Row],[graaddagen]]*_34_KNMI_Stations[[#This Row],[Gewogen factor]]</f>
        <v>5.8400000000000007</v>
      </c>
      <c r="P6052" s="89" cm="1">
        <f t="array" ref="P6052">IF(ISNUMBER(_34_KNMI_Stations[[#This Row],[Etmaal temperatuur °C]]),IF(_34_KNMI_Stations[[#This Row],[Etmaal temperatuur °C]]&gt;stookgrens[],_34_KNMI_Stations[[#This Row],[Etmaal temperatuur °C]]-stookgrens[],0),"")</f>
        <v>0</v>
      </c>
    </row>
    <row r="6053" spans="1:16" x14ac:dyDescent="0.25">
      <c r="A6053">
        <v>279</v>
      </c>
      <c r="B6053" s="110">
        <v>45769</v>
      </c>
      <c r="C6053" s="89">
        <v>2.5</v>
      </c>
      <c r="D6053" s="89">
        <v>11.4</v>
      </c>
      <c r="E6053" s="96">
        <v>1176</v>
      </c>
      <c r="F6053" s="89">
        <v>-0.1</v>
      </c>
      <c r="G6053" s="89">
        <v>1016.6</v>
      </c>
      <c r="H6053">
        <v>0.87</v>
      </c>
      <c r="I6053" t="s">
        <v>15</v>
      </c>
      <c r="J6053">
        <v>0.8</v>
      </c>
      <c r="K6053">
        <v>4</v>
      </c>
      <c r="L6053">
        <v>2025</v>
      </c>
      <c r="M6053" t="s">
        <v>126</v>
      </c>
      <c r="N6053" s="89" cm="1">
        <f t="array" ref="N6053">IF(ISNUMBER(_34_KNMI_Stations[[#This Row],[Etmaal temperatuur °C]]),IF(_34_KNMI_Stations[[#This Row],[Etmaal temperatuur °C]]&lt;stookgrens[],stookgrens[]-_34_KNMI_Stations[[#This Row],[Etmaal temperatuur °C]],0),"")</f>
        <v>6.6</v>
      </c>
      <c r="O6053" s="89">
        <f>_34_KNMI_Stations[[#This Row],[graaddagen]]*_34_KNMI_Stations[[#This Row],[Gewogen factor]]</f>
        <v>5.28</v>
      </c>
      <c r="P6053" s="89" cm="1">
        <f t="array" ref="P6053">IF(ISNUMBER(_34_KNMI_Stations[[#This Row],[Etmaal temperatuur °C]]),IF(_34_KNMI_Stations[[#This Row],[Etmaal temperatuur °C]]&gt;stookgrens[],_34_KNMI_Stations[[#This Row],[Etmaal temperatuur °C]]-stookgrens[],0),"")</f>
        <v>0</v>
      </c>
    </row>
    <row r="6054" spans="1:16" x14ac:dyDescent="0.25">
      <c r="A6054">
        <v>279</v>
      </c>
      <c r="B6054" s="110">
        <v>45770</v>
      </c>
      <c r="C6054" s="89">
        <v>2.9</v>
      </c>
      <c r="D6054" s="89">
        <v>11.8</v>
      </c>
      <c r="E6054" s="96">
        <v>917</v>
      </c>
      <c r="F6054" s="89">
        <v>2.1</v>
      </c>
      <c r="G6054" s="89">
        <v>1015.1</v>
      </c>
      <c r="H6054">
        <v>0.86</v>
      </c>
      <c r="I6054" t="s">
        <v>15</v>
      </c>
      <c r="J6054">
        <v>0.8</v>
      </c>
      <c r="K6054">
        <v>4</v>
      </c>
      <c r="L6054">
        <v>2025</v>
      </c>
      <c r="M6054" t="s">
        <v>126</v>
      </c>
      <c r="N6054" s="89" cm="1">
        <f t="array" ref="N6054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6054" s="89">
        <f>_34_KNMI_Stations[[#This Row],[graaddagen]]*_34_KNMI_Stations[[#This Row],[Gewogen factor]]</f>
        <v>4.96</v>
      </c>
      <c r="P6054" s="89" cm="1">
        <f t="array" ref="P6054">IF(ISNUMBER(_34_KNMI_Stations[[#This Row],[Etmaal temperatuur °C]]),IF(_34_KNMI_Stations[[#This Row],[Etmaal temperatuur °C]]&gt;stookgrens[],_34_KNMI_Stations[[#This Row],[Etmaal temperatuur °C]]-stookgrens[],0),"")</f>
        <v>0</v>
      </c>
    </row>
    <row r="6055" spans="1:16" x14ac:dyDescent="0.25">
      <c r="A6055">
        <v>279</v>
      </c>
      <c r="B6055" s="110">
        <v>45771</v>
      </c>
      <c r="C6055" s="89">
        <v>4.4000000000000004</v>
      </c>
      <c r="D6055" s="89">
        <v>10.1</v>
      </c>
      <c r="E6055" s="96">
        <v>385</v>
      </c>
      <c r="F6055" s="89">
        <v>18</v>
      </c>
      <c r="G6055" s="89">
        <v>1018.3</v>
      </c>
      <c r="H6055">
        <v>0.95</v>
      </c>
      <c r="I6055" t="s">
        <v>15</v>
      </c>
      <c r="J6055">
        <v>0.8</v>
      </c>
      <c r="K6055">
        <v>4</v>
      </c>
      <c r="L6055">
        <v>2025</v>
      </c>
      <c r="M6055" t="s">
        <v>126</v>
      </c>
      <c r="N6055" s="89" cm="1">
        <f t="array" ref="N6055">IF(ISNUMBER(_34_KNMI_Stations[[#This Row],[Etmaal temperatuur °C]]),IF(_34_KNMI_Stations[[#This Row],[Etmaal temperatuur °C]]&lt;stookgrens[],stookgrens[]-_34_KNMI_Stations[[#This Row],[Etmaal temperatuur °C]],0),"")</f>
        <v>7.9</v>
      </c>
      <c r="O6055" s="89">
        <f>_34_KNMI_Stations[[#This Row],[graaddagen]]*_34_KNMI_Stations[[#This Row],[Gewogen factor]]</f>
        <v>6.32</v>
      </c>
      <c r="P6055" s="89" cm="1">
        <f t="array" ref="P6055">IF(ISNUMBER(_34_KNMI_Stations[[#This Row],[Etmaal temperatuur °C]]),IF(_34_KNMI_Stations[[#This Row],[Etmaal temperatuur °C]]&gt;stookgrens[],_34_KNMI_Stations[[#This Row],[Etmaal temperatuur °C]]-stookgrens[],0),"")</f>
        <v>0</v>
      </c>
    </row>
    <row r="6056" spans="1:16" x14ac:dyDescent="0.25">
      <c r="A6056">
        <v>279</v>
      </c>
      <c r="B6056" s="110">
        <v>45772</v>
      </c>
      <c r="C6056" s="89">
        <v>3</v>
      </c>
      <c r="D6056" s="89">
        <v>8.5</v>
      </c>
      <c r="E6056" s="96">
        <v>859</v>
      </c>
      <c r="F6056" s="89">
        <v>0</v>
      </c>
      <c r="G6056" s="89">
        <v>1023</v>
      </c>
      <c r="H6056">
        <v>0.9</v>
      </c>
      <c r="I6056" t="s">
        <v>15</v>
      </c>
      <c r="J6056">
        <v>0.8</v>
      </c>
      <c r="K6056">
        <v>4</v>
      </c>
      <c r="L6056">
        <v>2025</v>
      </c>
      <c r="M6056" t="s">
        <v>126</v>
      </c>
      <c r="N6056" s="89" cm="1">
        <f t="array" ref="N6056">IF(ISNUMBER(_34_KNMI_Stations[[#This Row],[Etmaal temperatuur °C]]),IF(_34_KNMI_Stations[[#This Row],[Etmaal temperatuur °C]]&lt;stookgrens[],stookgrens[]-_34_KNMI_Stations[[#This Row],[Etmaal temperatuur °C]],0),"")</f>
        <v>9.5</v>
      </c>
      <c r="O6056" s="89">
        <f>_34_KNMI_Stations[[#This Row],[graaddagen]]*_34_KNMI_Stations[[#This Row],[Gewogen factor]]</f>
        <v>7.6000000000000005</v>
      </c>
      <c r="P6056" s="89" cm="1">
        <f t="array" ref="P6056">IF(ISNUMBER(_34_KNMI_Stations[[#This Row],[Etmaal temperatuur °C]]),IF(_34_KNMI_Stations[[#This Row],[Etmaal temperatuur °C]]&gt;stookgrens[],_34_KNMI_Stations[[#This Row],[Etmaal temperatuur °C]]-stookgrens[],0),"")</f>
        <v>0</v>
      </c>
    </row>
    <row r="6057" spans="1:16" x14ac:dyDescent="0.25">
      <c r="A6057">
        <v>279</v>
      </c>
      <c r="B6057" s="110">
        <v>45773</v>
      </c>
      <c r="C6057" s="89">
        <v>2.7</v>
      </c>
      <c r="D6057" s="89">
        <v>11.2</v>
      </c>
      <c r="E6057" s="96">
        <v>2151</v>
      </c>
      <c r="F6057" s="89">
        <v>0</v>
      </c>
      <c r="G6057" s="89">
        <v>1023.6</v>
      </c>
      <c r="H6057">
        <v>0.76</v>
      </c>
      <c r="I6057" t="s">
        <v>15</v>
      </c>
      <c r="J6057">
        <v>0.8</v>
      </c>
      <c r="K6057">
        <v>4</v>
      </c>
      <c r="L6057">
        <v>2025</v>
      </c>
      <c r="M6057" t="s">
        <v>126</v>
      </c>
      <c r="N6057" s="89" cm="1">
        <f t="array" ref="N6057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6057" s="89">
        <f>_34_KNMI_Stations[[#This Row],[graaddagen]]*_34_KNMI_Stations[[#This Row],[Gewogen factor]]</f>
        <v>5.4400000000000013</v>
      </c>
      <c r="P6057" s="89" cm="1">
        <f t="array" ref="P6057">IF(ISNUMBER(_34_KNMI_Stations[[#This Row],[Etmaal temperatuur °C]]),IF(_34_KNMI_Stations[[#This Row],[Etmaal temperatuur °C]]&gt;stookgrens[],_34_KNMI_Stations[[#This Row],[Etmaal temperatuur °C]]-stookgrens[],0),"")</f>
        <v>0</v>
      </c>
    </row>
    <row r="6058" spans="1:16" x14ac:dyDescent="0.25">
      <c r="A6058">
        <v>279</v>
      </c>
      <c r="B6058" s="110">
        <v>45774</v>
      </c>
      <c r="C6058" s="89">
        <v>2.2000000000000002</v>
      </c>
      <c r="D6058" s="89">
        <v>12.5</v>
      </c>
      <c r="E6058" s="96">
        <v>2556</v>
      </c>
      <c r="F6058" s="89">
        <v>0</v>
      </c>
      <c r="G6058" s="89">
        <v>1025.7</v>
      </c>
      <c r="H6058">
        <v>0.63</v>
      </c>
      <c r="I6058" t="s">
        <v>15</v>
      </c>
      <c r="J6058">
        <v>0.8</v>
      </c>
      <c r="K6058">
        <v>4</v>
      </c>
      <c r="L6058">
        <v>2025</v>
      </c>
      <c r="M6058" t="s">
        <v>126</v>
      </c>
      <c r="N6058" s="89" cm="1">
        <f t="array" ref="N6058">IF(ISNUMBER(_34_KNMI_Stations[[#This Row],[Etmaal temperatuur °C]]),IF(_34_KNMI_Stations[[#This Row],[Etmaal temperatuur °C]]&lt;stookgrens[],stookgrens[]-_34_KNMI_Stations[[#This Row],[Etmaal temperatuur °C]],0),"")</f>
        <v>5.5</v>
      </c>
      <c r="O6058" s="89">
        <f>_34_KNMI_Stations[[#This Row],[graaddagen]]*_34_KNMI_Stations[[#This Row],[Gewogen factor]]</f>
        <v>4.4000000000000004</v>
      </c>
      <c r="P6058" s="89" cm="1">
        <f t="array" ref="P6058">IF(ISNUMBER(_34_KNMI_Stations[[#This Row],[Etmaal temperatuur °C]]),IF(_34_KNMI_Stations[[#This Row],[Etmaal temperatuur °C]]&gt;stookgrens[],_34_KNMI_Stations[[#This Row],[Etmaal temperatuur °C]]-stookgrens[],0),"")</f>
        <v>0</v>
      </c>
    </row>
    <row r="6059" spans="1:16" x14ac:dyDescent="0.25">
      <c r="A6059">
        <v>279</v>
      </c>
      <c r="B6059" s="110">
        <v>45775</v>
      </c>
      <c r="C6059" s="89">
        <v>1.8</v>
      </c>
      <c r="D6059" s="89">
        <v>13.2</v>
      </c>
      <c r="E6059" s="96">
        <v>2465</v>
      </c>
      <c r="F6059" s="89">
        <v>0</v>
      </c>
      <c r="G6059" s="89">
        <v>1027</v>
      </c>
      <c r="H6059">
        <v>0.7</v>
      </c>
      <c r="I6059" t="s">
        <v>15</v>
      </c>
      <c r="J6059">
        <v>0.8</v>
      </c>
      <c r="K6059">
        <v>4</v>
      </c>
      <c r="L6059">
        <v>2025</v>
      </c>
      <c r="M6059" t="s">
        <v>127</v>
      </c>
      <c r="N6059" s="89" cm="1">
        <f t="array" ref="N6059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6059" s="89">
        <f>_34_KNMI_Stations[[#This Row],[graaddagen]]*_34_KNMI_Stations[[#This Row],[Gewogen factor]]</f>
        <v>3.8400000000000007</v>
      </c>
      <c r="P6059" s="89" cm="1">
        <f t="array" ref="P6059">IF(ISNUMBER(_34_KNMI_Stations[[#This Row],[Etmaal temperatuur °C]]),IF(_34_KNMI_Stations[[#This Row],[Etmaal temperatuur °C]]&gt;stookgrens[],_34_KNMI_Stations[[#This Row],[Etmaal temperatuur °C]]-stookgrens[],0),"")</f>
        <v>0</v>
      </c>
    </row>
    <row r="6060" spans="1:16" x14ac:dyDescent="0.25">
      <c r="A6060">
        <v>279</v>
      </c>
      <c r="B6060" s="110">
        <v>45776</v>
      </c>
      <c r="C6060" s="89">
        <v>2.1</v>
      </c>
      <c r="D6060" s="89">
        <v>13.7</v>
      </c>
      <c r="E6060" s="96">
        <v>2496</v>
      </c>
      <c r="F6060" s="89">
        <v>0</v>
      </c>
      <c r="G6060" s="89">
        <v>1026.8</v>
      </c>
      <c r="H6060">
        <v>0.77</v>
      </c>
      <c r="I6060" t="s">
        <v>15</v>
      </c>
      <c r="J6060">
        <v>0.8</v>
      </c>
      <c r="K6060">
        <v>4</v>
      </c>
      <c r="L6060">
        <v>2025</v>
      </c>
      <c r="M6060" t="s">
        <v>127</v>
      </c>
      <c r="N6060" s="89" cm="1">
        <f t="array" ref="N6060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6060" s="89">
        <f>_34_KNMI_Stations[[#This Row],[graaddagen]]*_34_KNMI_Stations[[#This Row],[Gewogen factor]]</f>
        <v>3.4400000000000008</v>
      </c>
      <c r="P6060" s="89" cm="1">
        <f t="array" ref="P6060">IF(ISNUMBER(_34_KNMI_Stations[[#This Row],[Etmaal temperatuur °C]]),IF(_34_KNMI_Stations[[#This Row],[Etmaal temperatuur °C]]&gt;stookgrens[],_34_KNMI_Stations[[#This Row],[Etmaal temperatuur °C]]-stookgrens[],0),"")</f>
        <v>0</v>
      </c>
    </row>
    <row r="6061" spans="1:16" x14ac:dyDescent="0.25">
      <c r="A6061">
        <v>279</v>
      </c>
      <c r="B6061" s="110">
        <v>45777</v>
      </c>
      <c r="C6061" s="89">
        <v>2</v>
      </c>
      <c r="D6061" s="89">
        <v>16.3</v>
      </c>
      <c r="E6061" s="96">
        <v>2539</v>
      </c>
      <c r="F6061" s="89">
        <v>0</v>
      </c>
      <c r="G6061" s="89">
        <v>1023.5</v>
      </c>
      <c r="H6061">
        <v>0.72</v>
      </c>
      <c r="I6061" t="s">
        <v>15</v>
      </c>
      <c r="J6061">
        <v>0.8</v>
      </c>
      <c r="K6061">
        <v>4</v>
      </c>
      <c r="L6061">
        <v>2025</v>
      </c>
      <c r="M6061" t="s">
        <v>127</v>
      </c>
      <c r="N6061" s="89" cm="1">
        <f t="array" ref="N6061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6061" s="89">
        <f>_34_KNMI_Stations[[#This Row],[graaddagen]]*_34_KNMI_Stations[[#This Row],[Gewogen factor]]</f>
        <v>1.3599999999999994</v>
      </c>
      <c r="P6061" s="89" cm="1">
        <f t="array" ref="P6061">IF(ISNUMBER(_34_KNMI_Stations[[#This Row],[Etmaal temperatuur °C]]),IF(_34_KNMI_Stations[[#This Row],[Etmaal temperatuur °C]]&gt;stookgrens[],_34_KNMI_Stations[[#This Row],[Etmaal temperatuur °C]]-stookgrens[],0),"")</f>
        <v>0</v>
      </c>
    </row>
    <row r="6062" spans="1:16" x14ac:dyDescent="0.25">
      <c r="A6062">
        <v>279</v>
      </c>
      <c r="B6062" s="110">
        <v>45778</v>
      </c>
      <c r="C6062" s="89">
        <v>1.7</v>
      </c>
      <c r="D6062" s="89">
        <v>18.3</v>
      </c>
      <c r="E6062" s="96">
        <v>2501</v>
      </c>
      <c r="F6062" s="89">
        <v>0</v>
      </c>
      <c r="G6062" s="89">
        <v>1017.9</v>
      </c>
      <c r="H6062">
        <v>0.67</v>
      </c>
      <c r="I6062" t="s">
        <v>15</v>
      </c>
      <c r="J6062">
        <v>0.8</v>
      </c>
      <c r="K6062">
        <v>5</v>
      </c>
      <c r="L6062">
        <v>2025</v>
      </c>
      <c r="M6062" t="s">
        <v>127</v>
      </c>
      <c r="N6062" s="89" cm="1">
        <f t="array" ref="N6062">IF(ISNUMBER(_34_KNMI_Stations[[#This Row],[Etmaal temperatuur °C]]),IF(_34_KNMI_Stations[[#This Row],[Etmaal temperatuur °C]]&lt;stookgrens[],stookgrens[]-_34_KNMI_Stations[[#This Row],[Etmaal temperatuur °C]],0),"")</f>
        <v>0</v>
      </c>
      <c r="O6062" s="89">
        <f>_34_KNMI_Stations[[#This Row],[graaddagen]]*_34_KNMI_Stations[[#This Row],[Gewogen factor]]</f>
        <v>0</v>
      </c>
      <c r="P6062" s="89" cm="1">
        <f t="array" ref="P6062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6063" spans="1:16" x14ac:dyDescent="0.25">
      <c r="A6063">
        <v>279</v>
      </c>
      <c r="B6063" s="110">
        <v>45779</v>
      </c>
      <c r="C6063" s="89">
        <v>2.2999999999999998</v>
      </c>
      <c r="D6063" s="89">
        <v>14.8</v>
      </c>
      <c r="E6063" s="96">
        <v>1402</v>
      </c>
      <c r="F6063" s="89">
        <v>1.2</v>
      </c>
      <c r="G6063" s="89">
        <v>1014.4</v>
      </c>
      <c r="H6063">
        <v>0.79</v>
      </c>
      <c r="I6063" t="s">
        <v>15</v>
      </c>
      <c r="J6063">
        <v>0.8</v>
      </c>
      <c r="K6063">
        <v>5</v>
      </c>
      <c r="L6063">
        <v>2025</v>
      </c>
      <c r="M6063" t="s">
        <v>127</v>
      </c>
      <c r="N6063" s="89" cm="1">
        <f t="array" ref="N6063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6063" s="89">
        <f>_34_KNMI_Stations[[#This Row],[graaddagen]]*_34_KNMI_Stations[[#This Row],[Gewogen factor]]</f>
        <v>2.5599999999999996</v>
      </c>
      <c r="P6063" s="89" cm="1">
        <f t="array" ref="P6063">IF(ISNUMBER(_34_KNMI_Stations[[#This Row],[Etmaal temperatuur °C]]),IF(_34_KNMI_Stations[[#This Row],[Etmaal temperatuur °C]]&gt;stookgrens[],_34_KNMI_Stations[[#This Row],[Etmaal temperatuur °C]]-stookgrens[],0),"")</f>
        <v>0</v>
      </c>
    </row>
    <row r="6064" spans="1:16" x14ac:dyDescent="0.25">
      <c r="A6064">
        <v>279</v>
      </c>
      <c r="B6064" s="110">
        <v>45780</v>
      </c>
      <c r="C6064" s="89">
        <v>3.3</v>
      </c>
      <c r="D6064" s="89">
        <v>10.8</v>
      </c>
      <c r="E6064" s="96">
        <v>1939</v>
      </c>
      <c r="F6064" s="89">
        <v>-0.1</v>
      </c>
      <c r="G6064" s="89">
        <v>1011.4</v>
      </c>
      <c r="H6064">
        <v>0.75</v>
      </c>
      <c r="I6064" t="s">
        <v>15</v>
      </c>
      <c r="J6064">
        <v>0.8</v>
      </c>
      <c r="K6064">
        <v>5</v>
      </c>
      <c r="L6064">
        <v>2025</v>
      </c>
      <c r="M6064" t="s">
        <v>127</v>
      </c>
      <c r="N6064" s="89" cm="1">
        <f t="array" ref="N6064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6064" s="89">
        <f>_34_KNMI_Stations[[#This Row],[graaddagen]]*_34_KNMI_Stations[[#This Row],[Gewogen factor]]</f>
        <v>5.76</v>
      </c>
      <c r="P6064" s="89" cm="1">
        <f t="array" ref="P6064">IF(ISNUMBER(_34_KNMI_Stations[[#This Row],[Etmaal temperatuur °C]]),IF(_34_KNMI_Stations[[#This Row],[Etmaal temperatuur °C]]&gt;stookgrens[],_34_KNMI_Stations[[#This Row],[Etmaal temperatuur °C]]-stookgrens[],0),"")</f>
        <v>0</v>
      </c>
    </row>
    <row r="6065" spans="1:16" x14ac:dyDescent="0.25">
      <c r="A6065">
        <v>279</v>
      </c>
      <c r="B6065" s="110">
        <v>45781</v>
      </c>
      <c r="C6065" s="89">
        <v>4.3</v>
      </c>
      <c r="D6065" s="89">
        <v>8.4</v>
      </c>
      <c r="E6065" s="96">
        <v>1441</v>
      </c>
      <c r="F6065" s="89">
        <v>0.1</v>
      </c>
      <c r="G6065" s="89">
        <v>1013.8</v>
      </c>
      <c r="H6065">
        <v>0.73</v>
      </c>
      <c r="I6065" t="s">
        <v>15</v>
      </c>
      <c r="J6065">
        <v>0.8</v>
      </c>
      <c r="K6065">
        <v>5</v>
      </c>
      <c r="L6065">
        <v>2025</v>
      </c>
      <c r="M6065" t="s">
        <v>127</v>
      </c>
      <c r="N6065" s="89" cm="1">
        <f t="array" ref="N6065">IF(ISNUMBER(_34_KNMI_Stations[[#This Row],[Etmaal temperatuur °C]]),IF(_34_KNMI_Stations[[#This Row],[Etmaal temperatuur °C]]&lt;stookgrens[],stookgrens[]-_34_KNMI_Stations[[#This Row],[Etmaal temperatuur °C]],0),"")</f>
        <v>9.6</v>
      </c>
      <c r="O6065" s="89">
        <f>_34_KNMI_Stations[[#This Row],[graaddagen]]*_34_KNMI_Stations[[#This Row],[Gewogen factor]]</f>
        <v>7.68</v>
      </c>
      <c r="P6065" s="89" cm="1">
        <f t="array" ref="P6065">IF(ISNUMBER(_34_KNMI_Stations[[#This Row],[Etmaal temperatuur °C]]),IF(_34_KNMI_Stations[[#This Row],[Etmaal temperatuur °C]]&gt;stookgrens[],_34_KNMI_Stations[[#This Row],[Etmaal temperatuur °C]]-stookgrens[],0),"")</f>
        <v>0</v>
      </c>
    </row>
    <row r="6066" spans="1:16" x14ac:dyDescent="0.25">
      <c r="A6066">
        <v>279</v>
      </c>
      <c r="B6066" s="110">
        <v>45782</v>
      </c>
      <c r="C6066" s="89">
        <v>4.2</v>
      </c>
      <c r="D6066" s="89">
        <v>8.5</v>
      </c>
      <c r="E6066" s="96">
        <v>2375</v>
      </c>
      <c r="F6066" s="89">
        <v>0</v>
      </c>
      <c r="G6066" s="89">
        <v>1019.4</v>
      </c>
      <c r="H6066">
        <v>0.67</v>
      </c>
      <c r="I6066" t="s">
        <v>15</v>
      </c>
      <c r="J6066">
        <v>0.8</v>
      </c>
      <c r="K6066">
        <v>5</v>
      </c>
      <c r="L6066">
        <v>2025</v>
      </c>
      <c r="M6066" t="s">
        <v>132</v>
      </c>
      <c r="N6066" s="89" cm="1">
        <f t="array" ref="N6066">IF(ISNUMBER(_34_KNMI_Stations[[#This Row],[Etmaal temperatuur °C]]),IF(_34_KNMI_Stations[[#This Row],[Etmaal temperatuur °C]]&lt;stookgrens[],stookgrens[]-_34_KNMI_Stations[[#This Row],[Etmaal temperatuur °C]],0),"")</f>
        <v>9.5</v>
      </c>
      <c r="O6066" s="89">
        <f>_34_KNMI_Stations[[#This Row],[graaddagen]]*_34_KNMI_Stations[[#This Row],[Gewogen factor]]</f>
        <v>7.6000000000000005</v>
      </c>
      <c r="P6066" s="89" cm="1">
        <f t="array" ref="P6066">IF(ISNUMBER(_34_KNMI_Stations[[#This Row],[Etmaal temperatuur °C]]),IF(_34_KNMI_Stations[[#This Row],[Etmaal temperatuur °C]]&gt;stookgrens[],_34_KNMI_Stations[[#This Row],[Etmaal temperatuur °C]]-stookgrens[],0),"")</f>
        <v>0</v>
      </c>
    </row>
    <row r="6067" spans="1:16" x14ac:dyDescent="0.25">
      <c r="A6067">
        <v>279</v>
      </c>
      <c r="B6067" s="110">
        <v>45783</v>
      </c>
      <c r="C6067" s="89">
        <v>3.8</v>
      </c>
      <c r="D6067" s="89">
        <v>8.6</v>
      </c>
      <c r="E6067" s="96">
        <v>1529</v>
      </c>
      <c r="F6067" s="89">
        <v>-0.1</v>
      </c>
      <c r="G6067" s="89">
        <v>1021.7</v>
      </c>
      <c r="H6067">
        <v>0.77</v>
      </c>
      <c r="I6067" t="s">
        <v>15</v>
      </c>
      <c r="J6067">
        <v>0.8</v>
      </c>
      <c r="K6067">
        <v>5</v>
      </c>
      <c r="L6067">
        <v>2025</v>
      </c>
      <c r="M6067" t="s">
        <v>132</v>
      </c>
      <c r="N6067" s="89" cm="1">
        <f t="array" ref="N6067">IF(ISNUMBER(_34_KNMI_Stations[[#This Row],[Etmaal temperatuur °C]]),IF(_34_KNMI_Stations[[#This Row],[Etmaal temperatuur °C]]&lt;stookgrens[],stookgrens[]-_34_KNMI_Stations[[#This Row],[Etmaal temperatuur °C]],0),"")</f>
        <v>9.4</v>
      </c>
      <c r="O6067" s="89">
        <f>_34_KNMI_Stations[[#This Row],[graaddagen]]*_34_KNMI_Stations[[#This Row],[Gewogen factor]]</f>
        <v>7.5200000000000005</v>
      </c>
      <c r="P6067" s="89" cm="1">
        <f t="array" ref="P6067">IF(ISNUMBER(_34_KNMI_Stations[[#This Row],[Etmaal temperatuur °C]]),IF(_34_KNMI_Stations[[#This Row],[Etmaal temperatuur °C]]&gt;stookgrens[],_34_KNMI_Stations[[#This Row],[Etmaal temperatuur °C]]-stookgrens[],0),"")</f>
        <v>0</v>
      </c>
    </row>
    <row r="6068" spans="1:16" x14ac:dyDescent="0.25">
      <c r="A6068">
        <v>279</v>
      </c>
      <c r="B6068" s="110">
        <v>45784</v>
      </c>
      <c r="C6068" s="89">
        <v>3.6</v>
      </c>
      <c r="D6068" s="89">
        <v>10.9</v>
      </c>
      <c r="E6068" s="96">
        <v>1793</v>
      </c>
      <c r="F6068" s="89">
        <v>0</v>
      </c>
      <c r="G6068" s="89">
        <v>1020.8</v>
      </c>
      <c r="H6068">
        <v>0.71</v>
      </c>
      <c r="I6068" t="s">
        <v>15</v>
      </c>
      <c r="J6068">
        <v>0.8</v>
      </c>
      <c r="K6068">
        <v>5</v>
      </c>
      <c r="L6068">
        <v>2025</v>
      </c>
      <c r="M6068" t="s">
        <v>132</v>
      </c>
      <c r="N6068" s="89" cm="1">
        <f t="array" ref="N6068">IF(ISNUMBER(_34_KNMI_Stations[[#This Row],[Etmaal temperatuur °C]]),IF(_34_KNMI_Stations[[#This Row],[Etmaal temperatuur °C]]&lt;stookgrens[],stookgrens[]-_34_KNMI_Stations[[#This Row],[Etmaal temperatuur °C]],0),"")</f>
        <v>7.1</v>
      </c>
      <c r="O6068" s="89">
        <f>_34_KNMI_Stations[[#This Row],[graaddagen]]*_34_KNMI_Stations[[#This Row],[Gewogen factor]]</f>
        <v>5.68</v>
      </c>
      <c r="P6068" s="89" cm="1">
        <f t="array" ref="P6068">IF(ISNUMBER(_34_KNMI_Stations[[#This Row],[Etmaal temperatuur °C]]),IF(_34_KNMI_Stations[[#This Row],[Etmaal temperatuur °C]]&gt;stookgrens[],_34_KNMI_Stations[[#This Row],[Etmaal temperatuur °C]]-stookgrens[],0),"")</f>
        <v>0</v>
      </c>
    </row>
    <row r="6069" spans="1:16" x14ac:dyDescent="0.25">
      <c r="A6069">
        <v>279</v>
      </c>
      <c r="B6069" s="110">
        <v>45785</v>
      </c>
      <c r="C6069" s="89">
        <v>2.8</v>
      </c>
      <c r="D6069" s="89">
        <v>11.5</v>
      </c>
      <c r="E6069" s="96">
        <v>1879</v>
      </c>
      <c r="F6069" s="89">
        <v>0</v>
      </c>
      <c r="G6069" s="89">
        <v>1019.6</v>
      </c>
      <c r="H6069">
        <v>0.6</v>
      </c>
      <c r="I6069" t="s">
        <v>15</v>
      </c>
      <c r="J6069">
        <v>0.8</v>
      </c>
      <c r="K6069">
        <v>5</v>
      </c>
      <c r="L6069">
        <v>2025</v>
      </c>
      <c r="M6069" t="s">
        <v>132</v>
      </c>
      <c r="N6069" s="89" cm="1">
        <f t="array" ref="N6069">IF(ISNUMBER(_34_KNMI_Stations[[#This Row],[Etmaal temperatuur °C]]),IF(_34_KNMI_Stations[[#This Row],[Etmaal temperatuur °C]]&lt;stookgrens[],stookgrens[]-_34_KNMI_Stations[[#This Row],[Etmaal temperatuur °C]],0),"")</f>
        <v>6.5</v>
      </c>
      <c r="O6069" s="89">
        <f>_34_KNMI_Stations[[#This Row],[graaddagen]]*_34_KNMI_Stations[[#This Row],[Gewogen factor]]</f>
        <v>5.2</v>
      </c>
      <c r="P6069" s="89" cm="1">
        <f t="array" ref="P6069">IF(ISNUMBER(_34_KNMI_Stations[[#This Row],[Etmaal temperatuur °C]]),IF(_34_KNMI_Stations[[#This Row],[Etmaal temperatuur °C]]&gt;stookgrens[],_34_KNMI_Stations[[#This Row],[Etmaal temperatuur °C]]-stookgrens[],0),"")</f>
        <v>0</v>
      </c>
    </row>
    <row r="6070" spans="1:16" x14ac:dyDescent="0.25">
      <c r="A6070">
        <v>279</v>
      </c>
      <c r="B6070" s="110">
        <v>45786</v>
      </c>
      <c r="C6070" s="89">
        <v>3</v>
      </c>
      <c r="D6070" s="89">
        <v>12.2</v>
      </c>
      <c r="E6070" s="96">
        <v>2213</v>
      </c>
      <c r="F6070" s="89">
        <v>0</v>
      </c>
      <c r="G6070" s="89">
        <v>1021.8</v>
      </c>
      <c r="H6070">
        <v>0.64</v>
      </c>
      <c r="I6070" t="s">
        <v>15</v>
      </c>
      <c r="J6070">
        <v>0.8</v>
      </c>
      <c r="K6070">
        <v>5</v>
      </c>
      <c r="L6070">
        <v>2025</v>
      </c>
      <c r="M6070" t="s">
        <v>132</v>
      </c>
      <c r="N6070" s="89" cm="1">
        <f t="array" ref="N6070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6070" s="89">
        <f>_34_KNMI_Stations[[#This Row],[graaddagen]]*_34_KNMI_Stations[[#This Row],[Gewogen factor]]</f>
        <v>4.6400000000000006</v>
      </c>
      <c r="P6070" s="89" cm="1">
        <f t="array" ref="P6070">IF(ISNUMBER(_34_KNMI_Stations[[#This Row],[Etmaal temperatuur °C]]),IF(_34_KNMI_Stations[[#This Row],[Etmaal temperatuur °C]]&gt;stookgrens[],_34_KNMI_Stations[[#This Row],[Etmaal temperatuur °C]]-stookgrens[],0),"")</f>
        <v>0</v>
      </c>
    </row>
    <row r="6071" spans="1:16" x14ac:dyDescent="0.25">
      <c r="A6071">
        <v>279</v>
      </c>
      <c r="B6071" s="110">
        <v>45787</v>
      </c>
      <c r="C6071" s="89">
        <v>3.2</v>
      </c>
      <c r="D6071" s="89">
        <v>13.4</v>
      </c>
      <c r="E6071" s="96">
        <v>2344</v>
      </c>
      <c r="F6071" s="89">
        <v>0</v>
      </c>
      <c r="G6071" s="89">
        <v>1020.9</v>
      </c>
      <c r="H6071">
        <v>0.61</v>
      </c>
      <c r="I6071" t="s">
        <v>15</v>
      </c>
      <c r="J6071">
        <v>0.8</v>
      </c>
      <c r="K6071">
        <v>5</v>
      </c>
      <c r="L6071">
        <v>2025</v>
      </c>
      <c r="M6071" t="s">
        <v>132</v>
      </c>
      <c r="N6071" s="89" cm="1">
        <f t="array" ref="N6071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6071" s="89">
        <f>_34_KNMI_Stations[[#This Row],[graaddagen]]*_34_KNMI_Stations[[#This Row],[Gewogen factor]]</f>
        <v>3.6799999999999997</v>
      </c>
      <c r="P6071" s="89" cm="1">
        <f t="array" ref="P6071">IF(ISNUMBER(_34_KNMI_Stations[[#This Row],[Etmaal temperatuur °C]]),IF(_34_KNMI_Stations[[#This Row],[Etmaal temperatuur °C]]&gt;stookgrens[],_34_KNMI_Stations[[#This Row],[Etmaal temperatuur °C]]-stookgrens[],0),"")</f>
        <v>0</v>
      </c>
    </row>
    <row r="6072" spans="1:16" x14ac:dyDescent="0.25">
      <c r="A6072">
        <v>279</v>
      </c>
      <c r="B6072" s="110">
        <v>45788</v>
      </c>
      <c r="C6072" s="89">
        <v>3.7</v>
      </c>
      <c r="D6072" s="89">
        <v>17.2</v>
      </c>
      <c r="E6072" s="96">
        <v>2614</v>
      </c>
      <c r="F6072" s="89">
        <v>0</v>
      </c>
      <c r="G6072" s="89">
        <v>1015.3</v>
      </c>
      <c r="H6072">
        <v>0.56999999999999995</v>
      </c>
      <c r="I6072" t="s">
        <v>15</v>
      </c>
      <c r="J6072">
        <v>0.8</v>
      </c>
      <c r="K6072">
        <v>5</v>
      </c>
      <c r="L6072">
        <v>2025</v>
      </c>
      <c r="M6072" t="s">
        <v>132</v>
      </c>
      <c r="N6072" s="89" cm="1">
        <f t="array" ref="N6072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6072" s="89">
        <f>_34_KNMI_Stations[[#This Row],[graaddagen]]*_34_KNMI_Stations[[#This Row],[Gewogen factor]]</f>
        <v>0.64000000000000057</v>
      </c>
      <c r="P6072" s="89" cm="1">
        <f t="array" ref="P6072">IF(ISNUMBER(_34_KNMI_Stations[[#This Row],[Etmaal temperatuur °C]]),IF(_34_KNMI_Stations[[#This Row],[Etmaal temperatuur °C]]&gt;stookgrens[],_34_KNMI_Stations[[#This Row],[Etmaal temperatuur °C]]-stookgrens[],0),"")</f>
        <v>0</v>
      </c>
    </row>
    <row r="6073" spans="1:16" x14ac:dyDescent="0.25">
      <c r="A6073">
        <v>279</v>
      </c>
      <c r="B6073" s="110">
        <v>45789</v>
      </c>
      <c r="C6073" s="89">
        <v>4.8</v>
      </c>
      <c r="D6073" s="89">
        <v>16.399999999999999</v>
      </c>
      <c r="E6073" s="96">
        <v>2715</v>
      </c>
      <c r="F6073" s="89">
        <v>0</v>
      </c>
      <c r="G6073" s="89">
        <v>1015.7</v>
      </c>
      <c r="H6073">
        <v>0.49</v>
      </c>
      <c r="I6073" t="s">
        <v>15</v>
      </c>
      <c r="J6073">
        <v>0.8</v>
      </c>
      <c r="K6073">
        <v>5</v>
      </c>
      <c r="L6073">
        <v>2025</v>
      </c>
      <c r="M6073" t="s">
        <v>133</v>
      </c>
      <c r="N6073" s="89" cm="1">
        <f t="array" ref="N6073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6073" s="89">
        <f>_34_KNMI_Stations[[#This Row],[graaddagen]]*_34_KNMI_Stations[[#This Row],[Gewogen factor]]</f>
        <v>1.2800000000000011</v>
      </c>
      <c r="P6073" s="89" cm="1">
        <f t="array" ref="P6073">IF(ISNUMBER(_34_KNMI_Stations[[#This Row],[Etmaal temperatuur °C]]),IF(_34_KNMI_Stations[[#This Row],[Etmaal temperatuur °C]]&gt;stookgrens[],_34_KNMI_Stations[[#This Row],[Etmaal temperatuur °C]]-stookgrens[],0),"")</f>
        <v>0</v>
      </c>
    </row>
    <row r="6074" spans="1:16" x14ac:dyDescent="0.25">
      <c r="A6074">
        <v>279</v>
      </c>
      <c r="B6074" s="110">
        <v>45790</v>
      </c>
      <c r="C6074" s="89">
        <v>3.7</v>
      </c>
      <c r="D6074" s="89">
        <v>15.3</v>
      </c>
      <c r="E6074" s="96">
        <v>2784</v>
      </c>
      <c r="F6074" s="89">
        <v>0</v>
      </c>
      <c r="G6074" s="89">
        <v>1019.5</v>
      </c>
      <c r="H6074">
        <v>0.5</v>
      </c>
      <c r="I6074" t="s">
        <v>15</v>
      </c>
      <c r="J6074">
        <v>0.8</v>
      </c>
      <c r="K6074">
        <v>5</v>
      </c>
      <c r="L6074">
        <v>2025</v>
      </c>
      <c r="M6074" t="s">
        <v>133</v>
      </c>
      <c r="N6074" s="89" cm="1">
        <f t="array" ref="N6074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6074" s="89">
        <f>_34_KNMI_Stations[[#This Row],[graaddagen]]*_34_KNMI_Stations[[#This Row],[Gewogen factor]]</f>
        <v>2.1599999999999997</v>
      </c>
      <c r="P6074" s="89" cm="1">
        <f t="array" ref="P6074">IF(ISNUMBER(_34_KNMI_Stations[[#This Row],[Etmaal temperatuur °C]]),IF(_34_KNMI_Stations[[#This Row],[Etmaal temperatuur °C]]&gt;stookgrens[],_34_KNMI_Stations[[#This Row],[Etmaal temperatuur °C]]-stookgrens[],0),"")</f>
        <v>0</v>
      </c>
    </row>
    <row r="6075" spans="1:16" x14ac:dyDescent="0.25">
      <c r="A6075">
        <v>279</v>
      </c>
      <c r="B6075" s="110">
        <v>45791</v>
      </c>
      <c r="C6075" s="89">
        <v>4</v>
      </c>
      <c r="D6075" s="89">
        <v>13.3</v>
      </c>
      <c r="E6075" s="96">
        <v>2705</v>
      </c>
      <c r="F6075" s="89">
        <v>0</v>
      </c>
      <c r="G6075" s="89">
        <v>1018.7</v>
      </c>
      <c r="H6075">
        <v>0.7</v>
      </c>
      <c r="I6075" t="s">
        <v>15</v>
      </c>
      <c r="J6075">
        <v>0.8</v>
      </c>
      <c r="K6075">
        <v>5</v>
      </c>
      <c r="L6075">
        <v>2025</v>
      </c>
      <c r="M6075" t="s">
        <v>133</v>
      </c>
      <c r="N6075" s="89" cm="1">
        <f t="array" ref="N6075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6075" s="89">
        <f>_34_KNMI_Stations[[#This Row],[graaddagen]]*_34_KNMI_Stations[[#This Row],[Gewogen factor]]</f>
        <v>3.76</v>
      </c>
      <c r="P6075" s="89" cm="1">
        <f t="array" ref="P6075">IF(ISNUMBER(_34_KNMI_Stations[[#This Row],[Etmaal temperatuur °C]]),IF(_34_KNMI_Stations[[#This Row],[Etmaal temperatuur °C]]&gt;stookgrens[],_34_KNMI_Stations[[#This Row],[Etmaal temperatuur °C]]-stookgrens[],0),"")</f>
        <v>0</v>
      </c>
    </row>
    <row r="6076" spans="1:16" x14ac:dyDescent="0.25">
      <c r="A6076">
        <v>279</v>
      </c>
      <c r="B6076" s="110">
        <v>45792</v>
      </c>
      <c r="C6076" s="89">
        <v>4.5</v>
      </c>
      <c r="D6076" s="89">
        <v>12.6</v>
      </c>
      <c r="E6076" s="96">
        <v>2854</v>
      </c>
      <c r="F6076" s="89">
        <v>0</v>
      </c>
      <c r="G6076" s="89">
        <v>1020.6</v>
      </c>
      <c r="H6076">
        <v>0.62</v>
      </c>
      <c r="I6076" t="s">
        <v>15</v>
      </c>
      <c r="J6076">
        <v>0.8</v>
      </c>
      <c r="K6076">
        <v>5</v>
      </c>
      <c r="L6076">
        <v>2025</v>
      </c>
      <c r="M6076" t="s">
        <v>133</v>
      </c>
      <c r="N6076" s="89" cm="1">
        <f t="array" ref="N6076">IF(ISNUMBER(_34_KNMI_Stations[[#This Row],[Etmaal temperatuur °C]]),IF(_34_KNMI_Stations[[#This Row],[Etmaal temperatuur °C]]&lt;stookgrens[],stookgrens[]-_34_KNMI_Stations[[#This Row],[Etmaal temperatuur °C]],0),"")</f>
        <v>5.4</v>
      </c>
      <c r="O6076" s="89">
        <f>_34_KNMI_Stations[[#This Row],[graaddagen]]*_34_KNMI_Stations[[#This Row],[Gewogen factor]]</f>
        <v>4.32</v>
      </c>
      <c r="P6076" s="89" cm="1">
        <f t="array" ref="P6076">IF(ISNUMBER(_34_KNMI_Stations[[#This Row],[Etmaal temperatuur °C]]),IF(_34_KNMI_Stations[[#This Row],[Etmaal temperatuur °C]]&gt;stookgrens[],_34_KNMI_Stations[[#This Row],[Etmaal temperatuur °C]]-stookgrens[],0),"")</f>
        <v>0</v>
      </c>
    </row>
    <row r="6077" spans="1:16" x14ac:dyDescent="0.25">
      <c r="A6077">
        <v>279</v>
      </c>
      <c r="B6077" s="110">
        <v>45793</v>
      </c>
      <c r="C6077" s="89">
        <v>4.2</v>
      </c>
      <c r="D6077" s="89">
        <v>11</v>
      </c>
      <c r="E6077" s="96">
        <v>2523</v>
      </c>
      <c r="F6077" s="89">
        <v>0</v>
      </c>
      <c r="G6077" s="89">
        <v>1020.5</v>
      </c>
      <c r="H6077">
        <v>0.78</v>
      </c>
      <c r="I6077" t="s">
        <v>15</v>
      </c>
      <c r="J6077">
        <v>0.8</v>
      </c>
      <c r="K6077">
        <v>5</v>
      </c>
      <c r="L6077">
        <v>2025</v>
      </c>
      <c r="M6077" t="s">
        <v>133</v>
      </c>
      <c r="N6077" s="89" cm="1">
        <f t="array" ref="N6077">IF(ISNUMBER(_34_KNMI_Stations[[#This Row],[Etmaal temperatuur °C]]),IF(_34_KNMI_Stations[[#This Row],[Etmaal temperatuur °C]]&lt;stookgrens[],stookgrens[]-_34_KNMI_Stations[[#This Row],[Etmaal temperatuur °C]],0),"")</f>
        <v>7</v>
      </c>
      <c r="O6077" s="89">
        <f>_34_KNMI_Stations[[#This Row],[graaddagen]]*_34_KNMI_Stations[[#This Row],[Gewogen factor]]</f>
        <v>5.6000000000000005</v>
      </c>
      <c r="P6077" s="89" cm="1">
        <f t="array" ref="P6077">IF(ISNUMBER(_34_KNMI_Stations[[#This Row],[Etmaal temperatuur °C]]),IF(_34_KNMI_Stations[[#This Row],[Etmaal temperatuur °C]]&gt;stookgrens[],_34_KNMI_Stations[[#This Row],[Etmaal temperatuur °C]]-stookgrens[],0),"")</f>
        <v>0</v>
      </c>
    </row>
    <row r="6078" spans="1:16" x14ac:dyDescent="0.25">
      <c r="A6078">
        <v>279</v>
      </c>
      <c r="B6078" s="110">
        <v>45794</v>
      </c>
      <c r="C6078" s="89">
        <v>4.5</v>
      </c>
      <c r="D6078" s="89">
        <v>13.2</v>
      </c>
      <c r="E6078" s="96">
        <v>2810</v>
      </c>
      <c r="F6078" s="89">
        <v>0</v>
      </c>
      <c r="G6078" s="89">
        <v>1017.9</v>
      </c>
      <c r="H6078">
        <v>0.73</v>
      </c>
      <c r="I6078" t="s">
        <v>15</v>
      </c>
      <c r="J6078">
        <v>0.8</v>
      </c>
      <c r="K6078">
        <v>5</v>
      </c>
      <c r="L6078">
        <v>2025</v>
      </c>
      <c r="M6078" t="s">
        <v>133</v>
      </c>
      <c r="N6078" s="89" cm="1">
        <f t="array" ref="N6078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6078" s="89">
        <f>_34_KNMI_Stations[[#This Row],[graaddagen]]*_34_KNMI_Stations[[#This Row],[Gewogen factor]]</f>
        <v>3.8400000000000007</v>
      </c>
      <c r="P6078" s="89" cm="1">
        <f t="array" ref="P6078">IF(ISNUMBER(_34_KNMI_Stations[[#This Row],[Etmaal temperatuur °C]]),IF(_34_KNMI_Stations[[#This Row],[Etmaal temperatuur °C]]&gt;stookgrens[],_34_KNMI_Stations[[#This Row],[Etmaal temperatuur °C]]-stookgrens[],0),"")</f>
        <v>0</v>
      </c>
    </row>
    <row r="6079" spans="1:16" x14ac:dyDescent="0.25">
      <c r="A6079">
        <v>279</v>
      </c>
      <c r="B6079" s="110">
        <v>45795</v>
      </c>
      <c r="C6079" s="89">
        <v>3.2</v>
      </c>
      <c r="D6079" s="89">
        <v>13.3</v>
      </c>
      <c r="E6079" s="96">
        <v>1712</v>
      </c>
      <c r="F6079" s="89">
        <v>0</v>
      </c>
      <c r="G6079" s="89">
        <v>1017.2</v>
      </c>
      <c r="H6079">
        <v>0.67</v>
      </c>
      <c r="I6079" t="s">
        <v>15</v>
      </c>
      <c r="J6079">
        <v>0.8</v>
      </c>
      <c r="K6079">
        <v>5</v>
      </c>
      <c r="L6079">
        <v>2025</v>
      </c>
      <c r="M6079" t="s">
        <v>133</v>
      </c>
      <c r="N6079" s="89" cm="1">
        <f t="array" ref="N6079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6079" s="89">
        <f>_34_KNMI_Stations[[#This Row],[graaddagen]]*_34_KNMI_Stations[[#This Row],[Gewogen factor]]</f>
        <v>3.76</v>
      </c>
      <c r="P6079" s="89" cm="1">
        <f t="array" ref="P6079">IF(ISNUMBER(_34_KNMI_Stations[[#This Row],[Etmaal temperatuur °C]]),IF(_34_KNMI_Stations[[#This Row],[Etmaal temperatuur °C]]&gt;stookgrens[],_34_KNMI_Stations[[#This Row],[Etmaal temperatuur °C]]-stookgrens[],0),"")</f>
        <v>0</v>
      </c>
    </row>
    <row r="6080" spans="1:16" x14ac:dyDescent="0.25">
      <c r="A6080">
        <v>279</v>
      </c>
      <c r="B6080" s="110">
        <v>45796</v>
      </c>
      <c r="C6080" s="89">
        <v>2.7</v>
      </c>
      <c r="D6080" s="89">
        <v>14.2</v>
      </c>
      <c r="E6080" s="96">
        <v>2263</v>
      </c>
      <c r="F6080" s="89">
        <v>0</v>
      </c>
      <c r="G6080" s="89">
        <v>1019.9</v>
      </c>
      <c r="H6080">
        <v>0.67</v>
      </c>
      <c r="I6080" t="s">
        <v>15</v>
      </c>
      <c r="J6080">
        <v>0.8</v>
      </c>
      <c r="K6080">
        <v>5</v>
      </c>
      <c r="L6080">
        <v>2025</v>
      </c>
      <c r="M6080" t="s">
        <v>349</v>
      </c>
      <c r="N6080" s="89" cm="1">
        <f t="array" ref="N6080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6080" s="89">
        <f>_34_KNMI_Stations[[#This Row],[graaddagen]]*_34_KNMI_Stations[[#This Row],[Gewogen factor]]</f>
        <v>3.0400000000000009</v>
      </c>
      <c r="P6080" s="89" cm="1">
        <f t="array" ref="P6080">IF(ISNUMBER(_34_KNMI_Stations[[#This Row],[Etmaal temperatuur °C]]),IF(_34_KNMI_Stations[[#This Row],[Etmaal temperatuur °C]]&gt;stookgrens[],_34_KNMI_Stations[[#This Row],[Etmaal temperatuur °C]]-stookgrens[],0),"")</f>
        <v>0</v>
      </c>
    </row>
    <row r="6081" spans="1:16" x14ac:dyDescent="0.25">
      <c r="A6081">
        <v>279</v>
      </c>
      <c r="B6081" s="110">
        <v>45797</v>
      </c>
      <c r="C6081" s="89">
        <v>2.8</v>
      </c>
      <c r="D6081" s="89">
        <v>14.9</v>
      </c>
      <c r="E6081" s="96">
        <v>2919</v>
      </c>
      <c r="F6081" s="89">
        <v>0</v>
      </c>
      <c r="G6081" s="89">
        <v>1017.7</v>
      </c>
      <c r="H6081">
        <v>0.61</v>
      </c>
      <c r="I6081" t="s">
        <v>15</v>
      </c>
      <c r="J6081">
        <v>0.8</v>
      </c>
      <c r="K6081">
        <v>5</v>
      </c>
      <c r="L6081">
        <v>2025</v>
      </c>
      <c r="M6081" t="s">
        <v>349</v>
      </c>
      <c r="N6081" s="89" cm="1">
        <f t="array" ref="N6081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6081" s="89">
        <f>_34_KNMI_Stations[[#This Row],[graaddagen]]*_34_KNMI_Stations[[#This Row],[Gewogen factor]]</f>
        <v>2.48</v>
      </c>
      <c r="P6081" s="89" cm="1">
        <f t="array" ref="P6081">IF(ISNUMBER(_34_KNMI_Stations[[#This Row],[Etmaal temperatuur °C]]),IF(_34_KNMI_Stations[[#This Row],[Etmaal temperatuur °C]]&gt;stookgrens[],_34_KNMI_Stations[[#This Row],[Etmaal temperatuur °C]]-stookgrens[],0),"")</f>
        <v>0</v>
      </c>
    </row>
    <row r="6082" spans="1:16" x14ac:dyDescent="0.25">
      <c r="A6082">
        <v>279</v>
      </c>
      <c r="B6082" s="110">
        <v>45798</v>
      </c>
      <c r="C6082" s="89">
        <v>4.9000000000000004</v>
      </c>
      <c r="D6082" s="89">
        <v>12.4</v>
      </c>
      <c r="E6082" s="96">
        <v>2503</v>
      </c>
      <c r="F6082" s="89">
        <v>0</v>
      </c>
      <c r="G6082" s="89">
        <v>1013.5</v>
      </c>
      <c r="H6082">
        <v>0.72</v>
      </c>
      <c r="I6082" t="s">
        <v>15</v>
      </c>
      <c r="J6082">
        <v>0.8</v>
      </c>
      <c r="K6082">
        <v>5</v>
      </c>
      <c r="L6082">
        <v>2025</v>
      </c>
      <c r="M6082" t="s">
        <v>349</v>
      </c>
      <c r="N6082" s="89" cm="1">
        <f t="array" ref="N6082">IF(ISNUMBER(_34_KNMI_Stations[[#This Row],[Etmaal temperatuur °C]]),IF(_34_KNMI_Stations[[#This Row],[Etmaal temperatuur °C]]&lt;stookgrens[],stookgrens[]-_34_KNMI_Stations[[#This Row],[Etmaal temperatuur °C]],0),"")</f>
        <v>5.6</v>
      </c>
      <c r="O6082" s="89">
        <f>_34_KNMI_Stations[[#This Row],[graaddagen]]*_34_KNMI_Stations[[#This Row],[Gewogen factor]]</f>
        <v>4.4799999999999995</v>
      </c>
      <c r="P6082" s="89" cm="1">
        <f t="array" ref="P6082">IF(ISNUMBER(_34_KNMI_Stations[[#This Row],[Etmaal temperatuur °C]]),IF(_34_KNMI_Stations[[#This Row],[Etmaal temperatuur °C]]&gt;stookgrens[],_34_KNMI_Stations[[#This Row],[Etmaal temperatuur °C]]-stookgrens[],0),"")</f>
        <v>0</v>
      </c>
    </row>
    <row r="6083" spans="1:16" x14ac:dyDescent="0.25">
      <c r="A6083">
        <v>279</v>
      </c>
      <c r="B6083" s="110">
        <v>45799</v>
      </c>
      <c r="C6083" s="89">
        <v>5.3</v>
      </c>
      <c r="D6083" s="89">
        <v>10.199999999999999</v>
      </c>
      <c r="E6083" s="96">
        <v>2252</v>
      </c>
      <c r="F6083" s="89">
        <v>-0.1</v>
      </c>
      <c r="G6083" s="89">
        <v>1014.2</v>
      </c>
      <c r="H6083">
        <v>0.65</v>
      </c>
      <c r="I6083" t="s">
        <v>15</v>
      </c>
      <c r="J6083">
        <v>0.8</v>
      </c>
      <c r="K6083">
        <v>5</v>
      </c>
      <c r="L6083">
        <v>2025</v>
      </c>
      <c r="M6083" t="s">
        <v>349</v>
      </c>
      <c r="N6083" s="89" cm="1">
        <f t="array" ref="N6083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6083" s="89">
        <f>_34_KNMI_Stations[[#This Row],[graaddagen]]*_34_KNMI_Stations[[#This Row],[Gewogen factor]]</f>
        <v>6.2400000000000011</v>
      </c>
      <c r="P6083" s="89" cm="1">
        <f t="array" ref="P6083">IF(ISNUMBER(_34_KNMI_Stations[[#This Row],[Etmaal temperatuur °C]]),IF(_34_KNMI_Stations[[#This Row],[Etmaal temperatuur °C]]&gt;stookgrens[],_34_KNMI_Stations[[#This Row],[Etmaal temperatuur °C]]-stookgrens[],0),"")</f>
        <v>0</v>
      </c>
    </row>
    <row r="6084" spans="1:16" x14ac:dyDescent="0.25">
      <c r="A6084">
        <v>279</v>
      </c>
      <c r="B6084" s="110">
        <v>45800</v>
      </c>
      <c r="C6084" s="89">
        <v>4.0999999999999996</v>
      </c>
      <c r="D6084" s="89">
        <v>8.9</v>
      </c>
      <c r="E6084" s="96">
        <v>1893</v>
      </c>
      <c r="F6084" s="89">
        <v>3</v>
      </c>
      <c r="G6084" s="89">
        <v>1015.5</v>
      </c>
      <c r="H6084">
        <v>0.78</v>
      </c>
      <c r="I6084" t="s">
        <v>15</v>
      </c>
      <c r="J6084">
        <v>0.8</v>
      </c>
      <c r="K6084">
        <v>5</v>
      </c>
      <c r="L6084">
        <v>2025</v>
      </c>
      <c r="M6084" t="s">
        <v>349</v>
      </c>
      <c r="N6084" s="89" cm="1">
        <f t="array" ref="N6084">IF(ISNUMBER(_34_KNMI_Stations[[#This Row],[Etmaal temperatuur °C]]),IF(_34_KNMI_Stations[[#This Row],[Etmaal temperatuur °C]]&lt;stookgrens[],stookgrens[]-_34_KNMI_Stations[[#This Row],[Etmaal temperatuur °C]],0),"")</f>
        <v>9.1</v>
      </c>
      <c r="O6084" s="89">
        <f>_34_KNMI_Stations[[#This Row],[graaddagen]]*_34_KNMI_Stations[[#This Row],[Gewogen factor]]</f>
        <v>7.28</v>
      </c>
      <c r="P6084" s="89" cm="1">
        <f t="array" ref="P6084">IF(ISNUMBER(_34_KNMI_Stations[[#This Row],[Etmaal temperatuur °C]]),IF(_34_KNMI_Stations[[#This Row],[Etmaal temperatuur °C]]&gt;stookgrens[],_34_KNMI_Stations[[#This Row],[Etmaal temperatuur °C]]-stookgrens[],0),"")</f>
        <v>0</v>
      </c>
    </row>
    <row r="6085" spans="1:16" x14ac:dyDescent="0.25">
      <c r="A6085">
        <v>279</v>
      </c>
      <c r="B6085" s="110">
        <v>45801</v>
      </c>
      <c r="C6085" s="89">
        <v>5</v>
      </c>
      <c r="D6085" s="89">
        <v>11.7</v>
      </c>
      <c r="E6085" s="96">
        <v>1425</v>
      </c>
      <c r="F6085" s="89">
        <v>5.3</v>
      </c>
      <c r="G6085" s="89">
        <v>1011.9</v>
      </c>
      <c r="H6085">
        <v>0.84</v>
      </c>
      <c r="I6085" t="s">
        <v>15</v>
      </c>
      <c r="J6085">
        <v>0.8</v>
      </c>
      <c r="K6085">
        <v>5</v>
      </c>
      <c r="L6085">
        <v>2025</v>
      </c>
      <c r="M6085" t="s">
        <v>349</v>
      </c>
      <c r="N6085" s="89" cm="1">
        <f t="array" ref="N6085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6085" s="89">
        <f>_34_KNMI_Stations[[#This Row],[graaddagen]]*_34_KNMI_Stations[[#This Row],[Gewogen factor]]</f>
        <v>5.0400000000000009</v>
      </c>
      <c r="P6085" s="89" cm="1">
        <f t="array" ref="P6085">IF(ISNUMBER(_34_KNMI_Stations[[#This Row],[Etmaal temperatuur °C]]),IF(_34_KNMI_Stations[[#This Row],[Etmaal temperatuur °C]]&gt;stookgrens[],_34_KNMI_Stations[[#This Row],[Etmaal temperatuur °C]]-stookgrens[],0),"")</f>
        <v>0</v>
      </c>
    </row>
    <row r="6086" spans="1:16" x14ac:dyDescent="0.25">
      <c r="A6086">
        <v>279</v>
      </c>
      <c r="B6086" s="110">
        <v>45802</v>
      </c>
      <c r="C6086" s="89">
        <v>5.5</v>
      </c>
      <c r="D6086" s="89">
        <v>14.6</v>
      </c>
      <c r="E6086" s="96">
        <v>1263</v>
      </c>
      <c r="F6086" s="89">
        <v>1.8</v>
      </c>
      <c r="G6086" s="89">
        <v>1008.5</v>
      </c>
      <c r="H6086">
        <v>0.87</v>
      </c>
      <c r="I6086" t="s">
        <v>15</v>
      </c>
      <c r="J6086">
        <v>0.8</v>
      </c>
      <c r="K6086">
        <v>5</v>
      </c>
      <c r="L6086">
        <v>2025</v>
      </c>
      <c r="M6086" t="s">
        <v>349</v>
      </c>
      <c r="N6086" s="89" cm="1">
        <f t="array" ref="N6086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6086" s="89">
        <f>_34_KNMI_Stations[[#This Row],[graaddagen]]*_34_KNMI_Stations[[#This Row],[Gewogen factor]]</f>
        <v>2.7200000000000006</v>
      </c>
      <c r="P6086" s="89" cm="1">
        <f t="array" ref="P6086">IF(ISNUMBER(_34_KNMI_Stations[[#This Row],[Etmaal temperatuur °C]]),IF(_34_KNMI_Stations[[#This Row],[Etmaal temperatuur °C]]&gt;stookgrens[],_34_KNMI_Stations[[#This Row],[Etmaal temperatuur °C]]-stookgrens[],0),"")</f>
        <v>0</v>
      </c>
    </row>
    <row r="6087" spans="1:16" x14ac:dyDescent="0.25">
      <c r="A6087">
        <v>279</v>
      </c>
      <c r="B6087" s="110">
        <v>45803</v>
      </c>
      <c r="C6087" s="89">
        <v>5.2</v>
      </c>
      <c r="D6087" s="89">
        <v>15</v>
      </c>
      <c r="E6087" s="96">
        <v>2300</v>
      </c>
      <c r="F6087" s="89">
        <v>0.2</v>
      </c>
      <c r="G6087" s="89">
        <v>1014.5</v>
      </c>
      <c r="H6087">
        <v>0.66</v>
      </c>
      <c r="I6087" t="s">
        <v>15</v>
      </c>
      <c r="J6087">
        <v>0.8</v>
      </c>
      <c r="K6087">
        <v>5</v>
      </c>
      <c r="L6087">
        <v>2025</v>
      </c>
      <c r="M6087" t="s">
        <v>350</v>
      </c>
      <c r="N6087" s="89" cm="1">
        <f t="array" ref="N6087">IF(ISNUMBER(_34_KNMI_Stations[[#This Row],[Etmaal temperatuur °C]]),IF(_34_KNMI_Stations[[#This Row],[Etmaal temperatuur °C]]&lt;stookgrens[],stookgrens[]-_34_KNMI_Stations[[#This Row],[Etmaal temperatuur °C]],0),"")</f>
        <v>3</v>
      </c>
      <c r="O6087" s="89">
        <f>_34_KNMI_Stations[[#This Row],[graaddagen]]*_34_KNMI_Stations[[#This Row],[Gewogen factor]]</f>
        <v>2.4000000000000004</v>
      </c>
      <c r="P6087" s="89" cm="1">
        <f t="array" ref="P6087">IF(ISNUMBER(_34_KNMI_Stations[[#This Row],[Etmaal temperatuur °C]]),IF(_34_KNMI_Stations[[#This Row],[Etmaal temperatuur °C]]&gt;stookgrens[],_34_KNMI_Stations[[#This Row],[Etmaal temperatuur °C]]-stookgrens[],0),"")</f>
        <v>0</v>
      </c>
    </row>
    <row r="6088" spans="1:16" x14ac:dyDescent="0.25">
      <c r="A6088">
        <v>279</v>
      </c>
      <c r="B6088" s="110">
        <v>45804</v>
      </c>
      <c r="C6088" s="89">
        <v>6.6</v>
      </c>
      <c r="D6088" s="89">
        <v>14.1</v>
      </c>
      <c r="E6088" s="96">
        <v>865</v>
      </c>
      <c r="F6088" s="89">
        <v>12.6</v>
      </c>
      <c r="G6088" s="89">
        <v>1011.8</v>
      </c>
      <c r="H6088">
        <v>0.87</v>
      </c>
      <c r="I6088" t="s">
        <v>15</v>
      </c>
      <c r="J6088">
        <v>0.8</v>
      </c>
      <c r="K6088">
        <v>5</v>
      </c>
      <c r="L6088">
        <v>2025</v>
      </c>
      <c r="M6088" t="s">
        <v>350</v>
      </c>
      <c r="N6088" s="89" cm="1">
        <f t="array" ref="N6088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6088" s="89">
        <f>_34_KNMI_Stations[[#This Row],[graaddagen]]*_34_KNMI_Stations[[#This Row],[Gewogen factor]]</f>
        <v>3.1200000000000006</v>
      </c>
      <c r="P6088" s="89" cm="1">
        <f t="array" ref="P6088">IF(ISNUMBER(_34_KNMI_Stations[[#This Row],[Etmaal temperatuur °C]]),IF(_34_KNMI_Stations[[#This Row],[Etmaal temperatuur °C]]&gt;stookgrens[],_34_KNMI_Stations[[#This Row],[Etmaal temperatuur °C]]-stookgrens[],0),"")</f>
        <v>0</v>
      </c>
    </row>
    <row r="6089" spans="1:16" x14ac:dyDescent="0.25">
      <c r="A6089">
        <v>279</v>
      </c>
      <c r="B6089" s="110">
        <v>45805</v>
      </c>
      <c r="C6089" s="89">
        <v>4.7</v>
      </c>
      <c r="D6089" s="89">
        <v>13.9</v>
      </c>
      <c r="E6089" s="96">
        <v>1581</v>
      </c>
      <c r="F6089" s="89">
        <v>2.1</v>
      </c>
      <c r="G6089" s="89">
        <v>1013.6</v>
      </c>
      <c r="H6089">
        <v>0.84</v>
      </c>
      <c r="I6089" t="s">
        <v>15</v>
      </c>
      <c r="J6089">
        <v>0.8</v>
      </c>
      <c r="K6089">
        <v>5</v>
      </c>
      <c r="L6089">
        <v>2025</v>
      </c>
      <c r="M6089" t="s">
        <v>350</v>
      </c>
      <c r="N6089" s="89" cm="1">
        <f t="array" ref="N6089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6089" s="89">
        <f>_34_KNMI_Stations[[#This Row],[graaddagen]]*_34_KNMI_Stations[[#This Row],[Gewogen factor]]</f>
        <v>3.28</v>
      </c>
      <c r="P6089" s="89" cm="1">
        <f t="array" ref="P6089">IF(ISNUMBER(_34_KNMI_Stations[[#This Row],[Etmaal temperatuur °C]]),IF(_34_KNMI_Stations[[#This Row],[Etmaal temperatuur °C]]&gt;stookgrens[],_34_KNMI_Stations[[#This Row],[Etmaal temperatuur °C]]-stookgrens[],0),"")</f>
        <v>0</v>
      </c>
    </row>
    <row r="6090" spans="1:16" x14ac:dyDescent="0.25">
      <c r="A6090">
        <v>279</v>
      </c>
      <c r="B6090" s="110">
        <v>45806</v>
      </c>
      <c r="C6090" s="89">
        <v>4.0999999999999996</v>
      </c>
      <c r="D6090" s="89">
        <v>13.7</v>
      </c>
      <c r="E6090" s="96">
        <v>914</v>
      </c>
      <c r="F6090" s="89">
        <v>1.5</v>
      </c>
      <c r="G6090" s="89">
        <v>1019.2</v>
      </c>
      <c r="H6090">
        <v>0.9</v>
      </c>
      <c r="I6090" t="s">
        <v>15</v>
      </c>
      <c r="J6090">
        <v>0.8</v>
      </c>
      <c r="K6090">
        <v>5</v>
      </c>
      <c r="L6090">
        <v>2025</v>
      </c>
      <c r="M6090" t="s">
        <v>350</v>
      </c>
      <c r="N6090" s="89" cm="1">
        <f t="array" ref="N6090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6090" s="89">
        <f>_34_KNMI_Stations[[#This Row],[graaddagen]]*_34_KNMI_Stations[[#This Row],[Gewogen factor]]</f>
        <v>3.4400000000000008</v>
      </c>
      <c r="P6090" s="89" cm="1">
        <f t="array" ref="P6090">IF(ISNUMBER(_34_KNMI_Stations[[#This Row],[Etmaal temperatuur °C]]),IF(_34_KNMI_Stations[[#This Row],[Etmaal temperatuur °C]]&gt;stookgrens[],_34_KNMI_Stations[[#This Row],[Etmaal temperatuur °C]]-stookgrens[],0),"")</f>
        <v>0</v>
      </c>
    </row>
    <row r="6091" spans="1:16" x14ac:dyDescent="0.25">
      <c r="A6091">
        <v>279</v>
      </c>
      <c r="B6091" s="110">
        <v>45807</v>
      </c>
      <c r="C6091" s="89">
        <v>4.5</v>
      </c>
      <c r="D6091" s="89">
        <v>17.3</v>
      </c>
      <c r="E6091" s="96">
        <v>1844</v>
      </c>
      <c r="F6091" s="89">
        <v>0</v>
      </c>
      <c r="G6091" s="89">
        <v>1018.6</v>
      </c>
      <c r="H6091">
        <v>0.82</v>
      </c>
      <c r="I6091" t="s">
        <v>15</v>
      </c>
      <c r="J6091">
        <v>0.8</v>
      </c>
      <c r="K6091">
        <v>5</v>
      </c>
      <c r="L6091">
        <v>2025</v>
      </c>
      <c r="M6091" t="s">
        <v>350</v>
      </c>
      <c r="N6091" s="89" cm="1">
        <f t="array" ref="N6091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6091" s="89">
        <f>_34_KNMI_Stations[[#This Row],[graaddagen]]*_34_KNMI_Stations[[#This Row],[Gewogen factor]]</f>
        <v>0.5599999999999995</v>
      </c>
      <c r="P6091" s="89" cm="1">
        <f t="array" ref="P6091">IF(ISNUMBER(_34_KNMI_Stations[[#This Row],[Etmaal temperatuur °C]]),IF(_34_KNMI_Stations[[#This Row],[Etmaal temperatuur °C]]&gt;stookgrens[],_34_KNMI_Stations[[#This Row],[Etmaal temperatuur °C]]-stookgrens[],0),"")</f>
        <v>0</v>
      </c>
    </row>
    <row r="6092" spans="1:16" x14ac:dyDescent="0.25">
      <c r="A6092">
        <v>279</v>
      </c>
      <c r="B6092" s="110">
        <v>45808</v>
      </c>
      <c r="C6092" s="89">
        <v>1.8</v>
      </c>
      <c r="D6092" s="89">
        <v>19</v>
      </c>
      <c r="E6092" s="96">
        <v>2256</v>
      </c>
      <c r="F6092" s="89">
        <v>0.4</v>
      </c>
      <c r="G6092" s="89">
        <v>1016.6</v>
      </c>
      <c r="H6092">
        <v>0.75</v>
      </c>
      <c r="I6092" t="s">
        <v>15</v>
      </c>
      <c r="J6092">
        <v>0.8</v>
      </c>
      <c r="K6092">
        <v>5</v>
      </c>
      <c r="L6092">
        <v>2025</v>
      </c>
      <c r="M6092" t="s">
        <v>350</v>
      </c>
      <c r="N6092" s="89" cm="1">
        <f t="array" ref="N6092">IF(ISNUMBER(_34_KNMI_Stations[[#This Row],[Etmaal temperatuur °C]]),IF(_34_KNMI_Stations[[#This Row],[Etmaal temperatuur °C]]&lt;stookgrens[],stookgrens[]-_34_KNMI_Stations[[#This Row],[Etmaal temperatuur °C]],0),"")</f>
        <v>0</v>
      </c>
      <c r="O6092" s="89">
        <f>_34_KNMI_Stations[[#This Row],[graaddagen]]*_34_KNMI_Stations[[#This Row],[Gewogen factor]]</f>
        <v>0</v>
      </c>
      <c r="P6092" s="89" cm="1">
        <f t="array" ref="P6092">IF(ISNUMBER(_34_KNMI_Stations[[#This Row],[Etmaal temperatuur °C]]),IF(_34_KNMI_Stations[[#This Row],[Etmaal temperatuur °C]]&gt;stookgrens[],_34_KNMI_Stations[[#This Row],[Etmaal temperatuur °C]]-stookgrens[],0),"")</f>
        <v>1</v>
      </c>
    </row>
    <row r="6093" spans="1:16" x14ac:dyDescent="0.25">
      <c r="A6093">
        <v>279</v>
      </c>
      <c r="B6093" s="110">
        <v>45809</v>
      </c>
      <c r="C6093" s="89">
        <v>4.7</v>
      </c>
      <c r="D6093" s="89">
        <v>16.8</v>
      </c>
      <c r="E6093" s="96">
        <v>1530</v>
      </c>
      <c r="F6093" s="89">
        <v>0.1</v>
      </c>
      <c r="G6093" s="89">
        <v>1012.6</v>
      </c>
      <c r="H6093">
        <v>0.78</v>
      </c>
      <c r="I6093" t="s">
        <v>15</v>
      </c>
      <c r="J6093">
        <v>0.8</v>
      </c>
      <c r="K6093">
        <v>6</v>
      </c>
      <c r="L6093">
        <v>2025</v>
      </c>
      <c r="M6093" t="s">
        <v>350</v>
      </c>
      <c r="N6093" s="89" cm="1">
        <f t="array" ref="N6093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6093" s="89">
        <f>_34_KNMI_Stations[[#This Row],[graaddagen]]*_34_KNMI_Stations[[#This Row],[Gewogen factor]]</f>
        <v>0.95999999999999952</v>
      </c>
      <c r="P6093" s="89" cm="1">
        <f t="array" ref="P6093">IF(ISNUMBER(_34_KNMI_Stations[[#This Row],[Etmaal temperatuur °C]]),IF(_34_KNMI_Stations[[#This Row],[Etmaal temperatuur °C]]&gt;stookgrens[],_34_KNMI_Stations[[#This Row],[Etmaal temperatuur °C]]-stookgrens[],0),"")</f>
        <v>0</v>
      </c>
    </row>
    <row r="6094" spans="1:16" x14ac:dyDescent="0.25">
      <c r="A6094">
        <v>279</v>
      </c>
      <c r="B6094" s="110">
        <v>45810</v>
      </c>
      <c r="C6094" s="89">
        <v>3.9</v>
      </c>
      <c r="D6094" s="89">
        <v>13.9</v>
      </c>
      <c r="E6094" s="96">
        <v>2158</v>
      </c>
      <c r="F6094" s="89">
        <v>-0.1</v>
      </c>
      <c r="G6094" s="89">
        <v>1014.9</v>
      </c>
      <c r="H6094">
        <v>0.75</v>
      </c>
      <c r="I6094" t="s">
        <v>15</v>
      </c>
      <c r="J6094">
        <v>0.8</v>
      </c>
      <c r="K6094">
        <v>6</v>
      </c>
      <c r="L6094">
        <v>2025</v>
      </c>
      <c r="M6094" t="s">
        <v>351</v>
      </c>
      <c r="N6094" s="89" cm="1">
        <f t="array" ref="N6094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6094" s="89">
        <f>_34_KNMI_Stations[[#This Row],[graaddagen]]*_34_KNMI_Stations[[#This Row],[Gewogen factor]]</f>
        <v>3.28</v>
      </c>
      <c r="P6094" s="89" cm="1">
        <f t="array" ref="P6094">IF(ISNUMBER(_34_KNMI_Stations[[#This Row],[Etmaal temperatuur °C]]),IF(_34_KNMI_Stations[[#This Row],[Etmaal temperatuur °C]]&gt;stookgrens[],_34_KNMI_Stations[[#This Row],[Etmaal temperatuur °C]]-stookgrens[],0),"")</f>
        <v>0</v>
      </c>
    </row>
    <row r="6095" spans="1:16" x14ac:dyDescent="0.25">
      <c r="A6095">
        <v>279</v>
      </c>
      <c r="B6095" s="110">
        <v>45811</v>
      </c>
      <c r="C6095" s="89">
        <v>4.5</v>
      </c>
      <c r="D6095" s="89">
        <v>16.2</v>
      </c>
      <c r="E6095" s="96">
        <v>2194</v>
      </c>
      <c r="F6095" s="89">
        <v>-0.1</v>
      </c>
      <c r="G6095" s="89">
        <v>1010</v>
      </c>
      <c r="H6095">
        <v>0.65</v>
      </c>
      <c r="I6095" t="s">
        <v>15</v>
      </c>
      <c r="J6095">
        <v>0.8</v>
      </c>
      <c r="K6095">
        <v>6</v>
      </c>
      <c r="L6095">
        <v>2025</v>
      </c>
      <c r="M6095" t="s">
        <v>351</v>
      </c>
      <c r="N6095" s="89" cm="1">
        <f t="array" ref="N6095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6095" s="89">
        <f>_34_KNMI_Stations[[#This Row],[graaddagen]]*_34_KNMI_Stations[[#This Row],[Gewogen factor]]</f>
        <v>1.4400000000000006</v>
      </c>
      <c r="P6095" s="89" cm="1">
        <f t="array" ref="P6095">IF(ISNUMBER(_34_KNMI_Stations[[#This Row],[Etmaal temperatuur °C]]),IF(_34_KNMI_Stations[[#This Row],[Etmaal temperatuur °C]]&gt;stookgrens[],_34_KNMI_Stations[[#This Row],[Etmaal temperatuur °C]]-stookgrens[],0),"")</f>
        <v>0</v>
      </c>
    </row>
    <row r="6096" spans="1:16" x14ac:dyDescent="0.25">
      <c r="A6096">
        <v>279</v>
      </c>
      <c r="B6096" s="110">
        <v>45812</v>
      </c>
      <c r="C6096" s="89">
        <v>3.5</v>
      </c>
      <c r="D6096" s="89">
        <v>15.1</v>
      </c>
      <c r="E6096" s="96">
        <v>1107</v>
      </c>
      <c r="F6096" s="89">
        <v>1.9</v>
      </c>
      <c r="G6096" s="89">
        <v>1006.8</v>
      </c>
      <c r="H6096">
        <v>0.75</v>
      </c>
      <c r="I6096" t="s">
        <v>15</v>
      </c>
      <c r="J6096">
        <v>0.8</v>
      </c>
      <c r="K6096">
        <v>6</v>
      </c>
      <c r="L6096">
        <v>2025</v>
      </c>
      <c r="M6096" t="s">
        <v>351</v>
      </c>
      <c r="N6096" s="89" cm="1">
        <f t="array" ref="N6096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6096" s="89">
        <f>_34_KNMI_Stations[[#This Row],[graaddagen]]*_34_KNMI_Stations[[#This Row],[Gewogen factor]]</f>
        <v>2.3200000000000003</v>
      </c>
      <c r="P6096" s="89" cm="1">
        <f t="array" ref="P6096">IF(ISNUMBER(_34_KNMI_Stations[[#This Row],[Etmaal temperatuur °C]]),IF(_34_KNMI_Stations[[#This Row],[Etmaal temperatuur °C]]&gt;stookgrens[],_34_KNMI_Stations[[#This Row],[Etmaal temperatuur °C]]-stookgrens[],0),"")</f>
        <v>0</v>
      </c>
    </row>
    <row r="6097" spans="1:16" x14ac:dyDescent="0.25">
      <c r="A6097">
        <v>279</v>
      </c>
      <c r="B6097" s="110">
        <v>45813</v>
      </c>
      <c r="C6097" s="89">
        <v>4</v>
      </c>
      <c r="D6097" s="89">
        <v>13.8</v>
      </c>
      <c r="E6097" s="96">
        <v>1282</v>
      </c>
      <c r="F6097" s="89">
        <v>15.4</v>
      </c>
      <c r="G6097" s="89">
        <v>1006.5</v>
      </c>
      <c r="H6097">
        <v>0.87</v>
      </c>
      <c r="I6097" t="s">
        <v>15</v>
      </c>
      <c r="J6097">
        <v>0.8</v>
      </c>
      <c r="K6097">
        <v>6</v>
      </c>
      <c r="L6097">
        <v>2025</v>
      </c>
      <c r="M6097" t="s">
        <v>351</v>
      </c>
      <c r="N6097" s="89" cm="1">
        <f t="array" ref="N6097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6097" s="89">
        <f>_34_KNMI_Stations[[#This Row],[graaddagen]]*_34_KNMI_Stations[[#This Row],[Gewogen factor]]</f>
        <v>3.3599999999999994</v>
      </c>
      <c r="P6097" s="89" cm="1">
        <f t="array" ref="P6097">IF(ISNUMBER(_34_KNMI_Stations[[#This Row],[Etmaal temperatuur °C]]),IF(_34_KNMI_Stations[[#This Row],[Etmaal temperatuur °C]]&gt;stookgrens[],_34_KNMI_Stations[[#This Row],[Etmaal temperatuur °C]]-stookgrens[],0),"")</f>
        <v>0</v>
      </c>
    </row>
    <row r="6098" spans="1:16" x14ac:dyDescent="0.25">
      <c r="A6098">
        <v>279</v>
      </c>
      <c r="B6098" s="110">
        <v>45814</v>
      </c>
      <c r="C6098" s="89">
        <v>5.9</v>
      </c>
      <c r="D6098" s="89">
        <v>15.1</v>
      </c>
      <c r="E6098" s="96">
        <v>1839</v>
      </c>
      <c r="F6098" s="89">
        <v>6.7</v>
      </c>
      <c r="G6098" s="89">
        <v>1006.2</v>
      </c>
      <c r="H6098">
        <v>0.82</v>
      </c>
      <c r="I6098" t="s">
        <v>15</v>
      </c>
      <c r="J6098">
        <v>0.8</v>
      </c>
      <c r="K6098">
        <v>6</v>
      </c>
      <c r="L6098">
        <v>2025</v>
      </c>
      <c r="M6098" t="s">
        <v>351</v>
      </c>
      <c r="N6098" s="89" cm="1">
        <f t="array" ref="N6098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6098" s="89">
        <f>_34_KNMI_Stations[[#This Row],[graaddagen]]*_34_KNMI_Stations[[#This Row],[Gewogen factor]]</f>
        <v>2.3200000000000003</v>
      </c>
      <c r="P6098" s="89" cm="1">
        <f t="array" ref="P6098">IF(ISNUMBER(_34_KNMI_Stations[[#This Row],[Etmaal temperatuur °C]]),IF(_34_KNMI_Stations[[#This Row],[Etmaal temperatuur °C]]&gt;stookgrens[],_34_KNMI_Stations[[#This Row],[Etmaal temperatuur °C]]-stookgrens[],0),"")</f>
        <v>0</v>
      </c>
    </row>
    <row r="6099" spans="1:16" x14ac:dyDescent="0.25">
      <c r="A6099">
        <v>279</v>
      </c>
      <c r="B6099" s="110">
        <v>45815</v>
      </c>
      <c r="C6099" s="89">
        <v>3.8</v>
      </c>
      <c r="D6099" s="89">
        <v>13.1</v>
      </c>
      <c r="E6099" s="96">
        <v>1397</v>
      </c>
      <c r="F6099" s="89">
        <v>3.7</v>
      </c>
      <c r="G6099" s="89">
        <v>1006.7</v>
      </c>
      <c r="H6099">
        <v>0.88</v>
      </c>
      <c r="I6099" t="s">
        <v>15</v>
      </c>
      <c r="J6099">
        <v>0.8</v>
      </c>
      <c r="K6099">
        <v>6</v>
      </c>
      <c r="L6099">
        <v>2025</v>
      </c>
      <c r="M6099" t="s">
        <v>351</v>
      </c>
      <c r="N6099" s="89" cm="1">
        <f t="array" ref="N6099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6099" s="89">
        <f>_34_KNMI_Stations[[#This Row],[graaddagen]]*_34_KNMI_Stations[[#This Row],[Gewogen factor]]</f>
        <v>3.9200000000000004</v>
      </c>
      <c r="P6099" s="89" cm="1">
        <f t="array" ref="P6099">IF(ISNUMBER(_34_KNMI_Stations[[#This Row],[Etmaal temperatuur °C]]),IF(_34_KNMI_Stations[[#This Row],[Etmaal temperatuur °C]]&gt;stookgrens[],_34_KNMI_Stations[[#This Row],[Etmaal temperatuur °C]]-stookgrens[],0),"")</f>
        <v>0</v>
      </c>
    </row>
    <row r="6100" spans="1:16" x14ac:dyDescent="0.25">
      <c r="A6100">
        <v>279</v>
      </c>
      <c r="B6100" s="110">
        <v>45816</v>
      </c>
      <c r="C6100" s="89">
        <v>5</v>
      </c>
      <c r="D6100" s="89">
        <v>11.5</v>
      </c>
      <c r="E6100" s="96">
        <v>933</v>
      </c>
      <c r="F6100" s="89">
        <v>19</v>
      </c>
      <c r="G6100" s="89">
        <v>1011.1</v>
      </c>
      <c r="H6100">
        <v>0.91</v>
      </c>
      <c r="I6100" t="s">
        <v>15</v>
      </c>
      <c r="J6100">
        <v>0.8</v>
      </c>
      <c r="K6100">
        <v>6</v>
      </c>
      <c r="L6100">
        <v>2025</v>
      </c>
      <c r="M6100" t="s">
        <v>351</v>
      </c>
      <c r="N6100" s="89" cm="1">
        <f t="array" ref="N6100">IF(ISNUMBER(_34_KNMI_Stations[[#This Row],[Etmaal temperatuur °C]]),IF(_34_KNMI_Stations[[#This Row],[Etmaal temperatuur °C]]&lt;stookgrens[],stookgrens[]-_34_KNMI_Stations[[#This Row],[Etmaal temperatuur °C]],0),"")</f>
        <v>6.5</v>
      </c>
      <c r="O6100" s="89">
        <f>_34_KNMI_Stations[[#This Row],[graaddagen]]*_34_KNMI_Stations[[#This Row],[Gewogen factor]]</f>
        <v>5.2</v>
      </c>
      <c r="P6100" s="89" cm="1">
        <f t="array" ref="P6100">IF(ISNUMBER(_34_KNMI_Stations[[#This Row],[Etmaal temperatuur °C]]),IF(_34_KNMI_Stations[[#This Row],[Etmaal temperatuur °C]]&gt;stookgrens[],_34_KNMI_Stations[[#This Row],[Etmaal temperatuur °C]]-stookgrens[],0),"")</f>
        <v>0</v>
      </c>
    </row>
    <row r="6101" spans="1:16" x14ac:dyDescent="0.25">
      <c r="A6101">
        <v>279</v>
      </c>
      <c r="B6101" s="110">
        <v>45817</v>
      </c>
      <c r="C6101" s="89">
        <v>3.6</v>
      </c>
      <c r="D6101" s="89">
        <v>13.9</v>
      </c>
      <c r="E6101" s="96">
        <v>2060</v>
      </c>
      <c r="F6101" s="89">
        <v>-0.1</v>
      </c>
      <c r="G6101" s="89">
        <v>1020.4</v>
      </c>
      <c r="H6101">
        <v>0.8</v>
      </c>
      <c r="I6101" t="s">
        <v>15</v>
      </c>
      <c r="J6101">
        <v>0.8</v>
      </c>
      <c r="K6101">
        <v>6</v>
      </c>
      <c r="L6101">
        <v>2025</v>
      </c>
      <c r="M6101" t="s">
        <v>352</v>
      </c>
      <c r="N6101" s="89" cm="1">
        <f t="array" ref="N6101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6101" s="89">
        <f>_34_KNMI_Stations[[#This Row],[graaddagen]]*_34_KNMI_Stations[[#This Row],[Gewogen factor]]</f>
        <v>3.28</v>
      </c>
      <c r="P6101" s="89" cm="1">
        <f t="array" ref="P6101">IF(ISNUMBER(_34_KNMI_Stations[[#This Row],[Etmaal temperatuur °C]]),IF(_34_KNMI_Stations[[#This Row],[Etmaal temperatuur °C]]&gt;stookgrens[],_34_KNMI_Stations[[#This Row],[Etmaal temperatuur °C]]-stookgrens[],0),"")</f>
        <v>0</v>
      </c>
    </row>
    <row r="6102" spans="1:16" x14ac:dyDescent="0.25">
      <c r="A6102">
        <v>279</v>
      </c>
      <c r="B6102" s="110">
        <v>45818</v>
      </c>
      <c r="C6102" s="89">
        <v>5</v>
      </c>
      <c r="D6102" s="89">
        <v>13.7</v>
      </c>
      <c r="E6102" s="96">
        <v>954</v>
      </c>
      <c r="F6102" s="89">
        <v>2.7</v>
      </c>
      <c r="G6102" s="89">
        <v>1014.9</v>
      </c>
      <c r="H6102">
        <v>0.85</v>
      </c>
      <c r="I6102" t="s">
        <v>15</v>
      </c>
      <c r="J6102">
        <v>0.8</v>
      </c>
      <c r="K6102">
        <v>6</v>
      </c>
      <c r="L6102">
        <v>2025</v>
      </c>
      <c r="M6102" t="s">
        <v>352</v>
      </c>
      <c r="N6102" s="89" cm="1">
        <f t="array" ref="N6102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6102" s="89">
        <f>_34_KNMI_Stations[[#This Row],[graaddagen]]*_34_KNMI_Stations[[#This Row],[Gewogen factor]]</f>
        <v>3.4400000000000008</v>
      </c>
      <c r="P6102" s="89" cm="1">
        <f t="array" ref="P6102">IF(ISNUMBER(_34_KNMI_Stations[[#This Row],[Etmaal temperatuur °C]]),IF(_34_KNMI_Stations[[#This Row],[Etmaal temperatuur °C]]&gt;stookgrens[],_34_KNMI_Stations[[#This Row],[Etmaal temperatuur °C]]-stookgrens[],0),"")</f>
        <v>0</v>
      </c>
    </row>
    <row r="6103" spans="1:16" x14ac:dyDescent="0.25">
      <c r="A6103">
        <v>279</v>
      </c>
      <c r="B6103" s="110">
        <v>45819</v>
      </c>
      <c r="C6103" s="89">
        <v>2.5</v>
      </c>
      <c r="D6103" s="89">
        <v>14.7</v>
      </c>
      <c r="E6103" s="96">
        <v>2017</v>
      </c>
      <c r="F6103" s="89">
        <v>0</v>
      </c>
      <c r="G6103" s="89">
        <v>1022.4</v>
      </c>
      <c r="H6103">
        <v>0.76</v>
      </c>
      <c r="I6103" t="s">
        <v>15</v>
      </c>
      <c r="J6103">
        <v>0.8</v>
      </c>
      <c r="K6103">
        <v>6</v>
      </c>
      <c r="L6103">
        <v>2025</v>
      </c>
      <c r="M6103" t="s">
        <v>352</v>
      </c>
      <c r="N6103" s="89" cm="1">
        <f t="array" ref="N6103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6103" s="89">
        <f>_34_KNMI_Stations[[#This Row],[graaddagen]]*_34_KNMI_Stations[[#This Row],[Gewogen factor]]</f>
        <v>2.6400000000000006</v>
      </c>
      <c r="P6103" s="89" cm="1">
        <f t="array" ref="P6103">IF(ISNUMBER(_34_KNMI_Stations[[#This Row],[Etmaal temperatuur °C]]),IF(_34_KNMI_Stations[[#This Row],[Etmaal temperatuur °C]]&gt;stookgrens[],_34_KNMI_Stations[[#This Row],[Etmaal temperatuur °C]]-stookgrens[],0),"")</f>
        <v>0</v>
      </c>
    </row>
    <row r="6104" spans="1:16" x14ac:dyDescent="0.25">
      <c r="A6104">
        <v>279</v>
      </c>
      <c r="B6104" s="110">
        <v>45820</v>
      </c>
      <c r="C6104" s="89">
        <v>5</v>
      </c>
      <c r="D6104" s="89">
        <v>18.2</v>
      </c>
      <c r="E6104" s="96">
        <v>2971</v>
      </c>
      <c r="F6104" s="89">
        <v>0</v>
      </c>
      <c r="G6104" s="89">
        <v>1019.5</v>
      </c>
      <c r="H6104">
        <v>0.65</v>
      </c>
      <c r="I6104" t="s">
        <v>15</v>
      </c>
      <c r="J6104">
        <v>0.8</v>
      </c>
      <c r="K6104">
        <v>6</v>
      </c>
      <c r="L6104">
        <v>2025</v>
      </c>
      <c r="M6104" t="s">
        <v>352</v>
      </c>
      <c r="N6104" s="89" cm="1">
        <f t="array" ref="N6104">IF(ISNUMBER(_34_KNMI_Stations[[#This Row],[Etmaal temperatuur °C]]),IF(_34_KNMI_Stations[[#This Row],[Etmaal temperatuur °C]]&lt;stookgrens[],stookgrens[]-_34_KNMI_Stations[[#This Row],[Etmaal temperatuur °C]],0),"")</f>
        <v>0</v>
      </c>
      <c r="O6104" s="89">
        <f>_34_KNMI_Stations[[#This Row],[graaddagen]]*_34_KNMI_Stations[[#This Row],[Gewogen factor]]</f>
        <v>0</v>
      </c>
      <c r="P6104" s="89" cm="1">
        <f t="array" ref="P6104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6105" spans="1:16" x14ac:dyDescent="0.25">
      <c r="A6105">
        <v>279</v>
      </c>
      <c r="B6105" s="110">
        <v>45821</v>
      </c>
      <c r="C6105" s="89">
        <v>3.8</v>
      </c>
      <c r="D6105" s="89">
        <v>23</v>
      </c>
      <c r="E6105" s="96">
        <v>2857</v>
      </c>
      <c r="F6105" s="89">
        <v>0</v>
      </c>
      <c r="G6105" s="89">
        <v>1019.7</v>
      </c>
      <c r="H6105">
        <v>0.59</v>
      </c>
      <c r="I6105" t="s">
        <v>15</v>
      </c>
      <c r="J6105">
        <v>0.8</v>
      </c>
      <c r="K6105">
        <v>6</v>
      </c>
      <c r="L6105">
        <v>2025</v>
      </c>
      <c r="M6105" t="s">
        <v>352</v>
      </c>
      <c r="N6105" s="89" cm="1">
        <f t="array" ref="N6105">IF(ISNUMBER(_34_KNMI_Stations[[#This Row],[Etmaal temperatuur °C]]),IF(_34_KNMI_Stations[[#This Row],[Etmaal temperatuur °C]]&lt;stookgrens[],stookgrens[]-_34_KNMI_Stations[[#This Row],[Etmaal temperatuur °C]],0),"")</f>
        <v>0</v>
      </c>
      <c r="O6105" s="89">
        <f>_34_KNMI_Stations[[#This Row],[graaddagen]]*_34_KNMI_Stations[[#This Row],[Gewogen factor]]</f>
        <v>0</v>
      </c>
      <c r="P6105" s="89" cm="1">
        <f t="array" ref="P6105">IF(ISNUMBER(_34_KNMI_Stations[[#This Row],[Etmaal temperatuur °C]]),IF(_34_KNMI_Stations[[#This Row],[Etmaal temperatuur °C]]&gt;stookgrens[],_34_KNMI_Stations[[#This Row],[Etmaal temperatuur °C]]-stookgrens[],0),"")</f>
        <v>5</v>
      </c>
    </row>
    <row r="6106" spans="1:16" x14ac:dyDescent="0.25">
      <c r="A6106">
        <v>279</v>
      </c>
      <c r="B6106" s="110">
        <v>45822</v>
      </c>
      <c r="C6106" s="89">
        <v>3.2</v>
      </c>
      <c r="D6106" s="89">
        <v>22.9</v>
      </c>
      <c r="E6106" s="96">
        <v>2158</v>
      </c>
      <c r="F6106" s="89">
        <v>-0.1</v>
      </c>
      <c r="G6106" s="89">
        <v>1017.1</v>
      </c>
      <c r="H6106">
        <v>0.65</v>
      </c>
      <c r="I6106" t="s">
        <v>15</v>
      </c>
      <c r="J6106">
        <v>0.8</v>
      </c>
      <c r="K6106">
        <v>6</v>
      </c>
      <c r="L6106">
        <v>2025</v>
      </c>
      <c r="M6106" t="s">
        <v>352</v>
      </c>
      <c r="N6106" s="89" cm="1">
        <f t="array" ref="N6106">IF(ISNUMBER(_34_KNMI_Stations[[#This Row],[Etmaal temperatuur °C]]),IF(_34_KNMI_Stations[[#This Row],[Etmaal temperatuur °C]]&lt;stookgrens[],stookgrens[]-_34_KNMI_Stations[[#This Row],[Etmaal temperatuur °C]],0),"")</f>
        <v>0</v>
      </c>
      <c r="O6106" s="89">
        <f>_34_KNMI_Stations[[#This Row],[graaddagen]]*_34_KNMI_Stations[[#This Row],[Gewogen factor]]</f>
        <v>0</v>
      </c>
      <c r="P6106" s="89" cm="1">
        <f t="array" ref="P6106">IF(ISNUMBER(_34_KNMI_Stations[[#This Row],[Etmaal temperatuur °C]]),IF(_34_KNMI_Stations[[#This Row],[Etmaal temperatuur °C]]&gt;stookgrens[],_34_KNMI_Stations[[#This Row],[Etmaal temperatuur °C]]-stookgrens[],0),"")</f>
        <v>4.8999999999999986</v>
      </c>
    </row>
    <row r="6107" spans="1:16" x14ac:dyDescent="0.25">
      <c r="A6107">
        <v>279</v>
      </c>
      <c r="B6107" s="110">
        <v>45823</v>
      </c>
      <c r="C6107" s="89">
        <v>3.7</v>
      </c>
      <c r="D6107" s="89">
        <v>17.399999999999999</v>
      </c>
      <c r="E6107" s="96">
        <v>1849</v>
      </c>
      <c r="F6107" s="89">
        <v>0</v>
      </c>
      <c r="G6107" s="89">
        <v>1020.7</v>
      </c>
      <c r="H6107">
        <v>0.75</v>
      </c>
      <c r="I6107" t="s">
        <v>15</v>
      </c>
      <c r="J6107">
        <v>0.8</v>
      </c>
      <c r="K6107">
        <v>6</v>
      </c>
      <c r="L6107">
        <v>2025</v>
      </c>
      <c r="M6107" t="s">
        <v>352</v>
      </c>
      <c r="N6107" s="89" cm="1">
        <f t="array" ref="N6107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6107" s="89">
        <f>_34_KNMI_Stations[[#This Row],[graaddagen]]*_34_KNMI_Stations[[#This Row],[Gewogen factor]]</f>
        <v>0.48000000000000115</v>
      </c>
      <c r="P6107" s="89" cm="1">
        <f t="array" ref="P6107">IF(ISNUMBER(_34_KNMI_Stations[[#This Row],[Etmaal temperatuur °C]]),IF(_34_KNMI_Stations[[#This Row],[Etmaal temperatuur °C]]&gt;stookgrens[],_34_KNMI_Stations[[#This Row],[Etmaal temperatuur °C]]-stookgrens[],0),"")</f>
        <v>0</v>
      </c>
    </row>
    <row r="6108" spans="1:16" x14ac:dyDescent="0.25">
      <c r="A6108">
        <v>279</v>
      </c>
      <c r="B6108" s="110">
        <v>45824</v>
      </c>
      <c r="C6108" s="89">
        <v>2.8</v>
      </c>
      <c r="D6108" s="89">
        <v>16.899999999999999</v>
      </c>
      <c r="E6108" s="96">
        <v>2025</v>
      </c>
      <c r="F6108" s="89">
        <v>0</v>
      </c>
      <c r="G6108" s="89">
        <v>1026.3</v>
      </c>
      <c r="H6108">
        <v>0.79</v>
      </c>
      <c r="I6108" t="s">
        <v>15</v>
      </c>
      <c r="J6108">
        <v>0.8</v>
      </c>
      <c r="K6108">
        <v>6</v>
      </c>
      <c r="L6108">
        <v>2025</v>
      </c>
      <c r="M6108" t="s">
        <v>353</v>
      </c>
      <c r="N6108" s="89" cm="1">
        <f t="array" ref="N6108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6108" s="89">
        <f>_34_KNMI_Stations[[#This Row],[graaddagen]]*_34_KNMI_Stations[[#This Row],[Gewogen factor]]</f>
        <v>0.88000000000000123</v>
      </c>
      <c r="P6108" s="89" cm="1">
        <f t="array" ref="P6108">IF(ISNUMBER(_34_KNMI_Stations[[#This Row],[Etmaal temperatuur °C]]),IF(_34_KNMI_Stations[[#This Row],[Etmaal temperatuur °C]]&gt;stookgrens[],_34_KNMI_Stations[[#This Row],[Etmaal temperatuur °C]]-stookgrens[],0),"")</f>
        <v>0</v>
      </c>
    </row>
    <row r="6109" spans="1:16" x14ac:dyDescent="0.25">
      <c r="A6109">
        <v>279</v>
      </c>
      <c r="B6109" s="110">
        <v>45825</v>
      </c>
      <c r="C6109" s="89">
        <v>2.2000000000000002</v>
      </c>
      <c r="D6109" s="89">
        <v>18</v>
      </c>
      <c r="E6109" s="96">
        <v>2740</v>
      </c>
      <c r="F6109" s="89">
        <v>0</v>
      </c>
      <c r="G6109" s="89">
        <v>1025</v>
      </c>
      <c r="H6109">
        <v>0.75</v>
      </c>
      <c r="I6109" t="s">
        <v>15</v>
      </c>
      <c r="J6109">
        <v>0.8</v>
      </c>
      <c r="K6109">
        <v>6</v>
      </c>
      <c r="L6109">
        <v>2025</v>
      </c>
      <c r="M6109" t="s">
        <v>353</v>
      </c>
      <c r="N6109" s="89" cm="1">
        <f t="array" ref="N6109">IF(ISNUMBER(_34_KNMI_Stations[[#This Row],[Etmaal temperatuur °C]]),IF(_34_KNMI_Stations[[#This Row],[Etmaal temperatuur °C]]&lt;stookgrens[],stookgrens[]-_34_KNMI_Stations[[#This Row],[Etmaal temperatuur °C]],0),"")</f>
        <v>0</v>
      </c>
      <c r="O6109" s="89">
        <f>_34_KNMI_Stations[[#This Row],[graaddagen]]*_34_KNMI_Stations[[#This Row],[Gewogen factor]]</f>
        <v>0</v>
      </c>
      <c r="P6109" s="89" cm="1">
        <f t="array" ref="P6109">IF(ISNUMBER(_34_KNMI_Stations[[#This Row],[Etmaal temperatuur °C]]),IF(_34_KNMI_Stations[[#This Row],[Etmaal temperatuur °C]]&gt;stookgrens[],_34_KNMI_Stations[[#This Row],[Etmaal temperatuur °C]]-stookgrens[],0),"")</f>
        <v>0</v>
      </c>
    </row>
    <row r="6110" spans="1:16" x14ac:dyDescent="0.25">
      <c r="A6110">
        <v>279</v>
      </c>
      <c r="B6110" s="110">
        <v>45826</v>
      </c>
      <c r="C6110" s="89">
        <v>2.9</v>
      </c>
      <c r="D6110" s="89">
        <v>18.2</v>
      </c>
      <c r="E6110" s="96">
        <v>2579</v>
      </c>
      <c r="F6110" s="89">
        <v>0</v>
      </c>
      <c r="G6110" s="89">
        <v>1023.4</v>
      </c>
      <c r="H6110">
        <v>0.76</v>
      </c>
      <c r="I6110" t="s">
        <v>15</v>
      </c>
      <c r="J6110">
        <v>0.8</v>
      </c>
      <c r="K6110">
        <v>6</v>
      </c>
      <c r="L6110">
        <v>2025</v>
      </c>
      <c r="M6110" t="s">
        <v>353</v>
      </c>
      <c r="N6110" s="89" cm="1">
        <f t="array" ref="N6110">IF(ISNUMBER(_34_KNMI_Stations[[#This Row],[Etmaal temperatuur °C]]),IF(_34_KNMI_Stations[[#This Row],[Etmaal temperatuur °C]]&lt;stookgrens[],stookgrens[]-_34_KNMI_Stations[[#This Row],[Etmaal temperatuur °C]],0),"")</f>
        <v>0</v>
      </c>
      <c r="O6110" s="89">
        <f>_34_KNMI_Stations[[#This Row],[graaddagen]]*_34_KNMI_Stations[[#This Row],[Gewogen factor]]</f>
        <v>0</v>
      </c>
      <c r="P6110" s="89" cm="1">
        <f t="array" ref="P6110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6111" spans="1:16" x14ac:dyDescent="0.25">
      <c r="A6111">
        <v>279</v>
      </c>
      <c r="B6111" s="110">
        <v>45827</v>
      </c>
      <c r="C6111" s="89">
        <v>3</v>
      </c>
      <c r="D6111" s="89">
        <v>16.2</v>
      </c>
      <c r="E6111" s="96">
        <v>2742</v>
      </c>
      <c r="F6111" s="89">
        <v>0</v>
      </c>
      <c r="G6111" s="89">
        <v>1027</v>
      </c>
      <c r="H6111">
        <v>0.7</v>
      </c>
      <c r="I6111" t="s">
        <v>15</v>
      </c>
      <c r="J6111">
        <v>0.8</v>
      </c>
      <c r="K6111">
        <v>6</v>
      </c>
      <c r="L6111">
        <v>2025</v>
      </c>
      <c r="M6111" t="s">
        <v>353</v>
      </c>
      <c r="N6111" s="89" cm="1">
        <f t="array" ref="N6111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6111" s="89">
        <f>_34_KNMI_Stations[[#This Row],[graaddagen]]*_34_KNMI_Stations[[#This Row],[Gewogen factor]]</f>
        <v>1.4400000000000006</v>
      </c>
      <c r="P6111" s="89" cm="1">
        <f t="array" ref="P6111">IF(ISNUMBER(_34_KNMI_Stations[[#This Row],[Etmaal temperatuur °C]]),IF(_34_KNMI_Stations[[#This Row],[Etmaal temperatuur °C]]&gt;stookgrens[],_34_KNMI_Stations[[#This Row],[Etmaal temperatuur °C]]-stookgrens[],0),"")</f>
        <v>0</v>
      </c>
    </row>
    <row r="6112" spans="1:16" x14ac:dyDescent="0.25">
      <c r="A6112">
        <v>279</v>
      </c>
      <c r="B6112" s="110">
        <v>45828</v>
      </c>
      <c r="C6112" s="89">
        <v>2.2000000000000002</v>
      </c>
      <c r="D6112" s="89">
        <v>16.5</v>
      </c>
      <c r="E6112" s="96">
        <v>2997</v>
      </c>
      <c r="F6112" s="89">
        <v>0</v>
      </c>
      <c r="G6112" s="89">
        <v>1026.7</v>
      </c>
      <c r="H6112">
        <v>0.69</v>
      </c>
      <c r="I6112" t="s">
        <v>15</v>
      </c>
      <c r="J6112">
        <v>0.8</v>
      </c>
      <c r="K6112">
        <v>6</v>
      </c>
      <c r="L6112">
        <v>2025</v>
      </c>
      <c r="M6112" t="s">
        <v>353</v>
      </c>
      <c r="N6112" s="89" cm="1">
        <f t="array" ref="N6112">IF(ISNUMBER(_34_KNMI_Stations[[#This Row],[Etmaal temperatuur °C]]),IF(_34_KNMI_Stations[[#This Row],[Etmaal temperatuur °C]]&lt;stookgrens[],stookgrens[]-_34_KNMI_Stations[[#This Row],[Etmaal temperatuur °C]],0),"")</f>
        <v>1.5</v>
      </c>
      <c r="O6112" s="89">
        <f>_34_KNMI_Stations[[#This Row],[graaddagen]]*_34_KNMI_Stations[[#This Row],[Gewogen factor]]</f>
        <v>1.2000000000000002</v>
      </c>
      <c r="P6112" s="89" cm="1">
        <f t="array" ref="P6112">IF(ISNUMBER(_34_KNMI_Stations[[#This Row],[Etmaal temperatuur °C]]),IF(_34_KNMI_Stations[[#This Row],[Etmaal temperatuur °C]]&gt;stookgrens[],_34_KNMI_Stations[[#This Row],[Etmaal temperatuur °C]]-stookgrens[],0),"")</f>
        <v>0</v>
      </c>
    </row>
    <row r="6113" spans="1:16" x14ac:dyDescent="0.25">
      <c r="A6113">
        <v>279</v>
      </c>
      <c r="B6113" s="110">
        <v>45829</v>
      </c>
      <c r="C6113" s="89">
        <v>2.2000000000000002</v>
      </c>
      <c r="D6113" s="89">
        <v>21.1</v>
      </c>
      <c r="E6113" s="96">
        <v>3011</v>
      </c>
      <c r="F6113" s="89">
        <v>0</v>
      </c>
      <c r="G6113" s="89">
        <v>1020.9</v>
      </c>
      <c r="H6113">
        <v>0.57999999999999996</v>
      </c>
      <c r="I6113" t="s">
        <v>15</v>
      </c>
      <c r="J6113">
        <v>0.8</v>
      </c>
      <c r="K6113">
        <v>6</v>
      </c>
      <c r="L6113">
        <v>2025</v>
      </c>
      <c r="M6113" t="s">
        <v>353</v>
      </c>
      <c r="N6113" s="89" cm="1">
        <f t="array" ref="N6113">IF(ISNUMBER(_34_KNMI_Stations[[#This Row],[Etmaal temperatuur °C]]),IF(_34_KNMI_Stations[[#This Row],[Etmaal temperatuur °C]]&lt;stookgrens[],stookgrens[]-_34_KNMI_Stations[[#This Row],[Etmaal temperatuur °C]],0),"")</f>
        <v>0</v>
      </c>
      <c r="O6113" s="89">
        <f>_34_KNMI_Stations[[#This Row],[graaddagen]]*_34_KNMI_Stations[[#This Row],[Gewogen factor]]</f>
        <v>0</v>
      </c>
      <c r="P6113" s="89" cm="1">
        <f t="array" ref="P6113">IF(ISNUMBER(_34_KNMI_Stations[[#This Row],[Etmaal temperatuur °C]]),IF(_34_KNMI_Stations[[#This Row],[Etmaal temperatuur °C]]&gt;stookgrens[],_34_KNMI_Stations[[#This Row],[Etmaal temperatuur °C]]-stookgrens[],0),"")</f>
        <v>3.1000000000000014</v>
      </c>
    </row>
    <row r="6114" spans="1:16" x14ac:dyDescent="0.25">
      <c r="A6114">
        <v>279</v>
      </c>
      <c r="B6114" s="110">
        <v>45830</v>
      </c>
      <c r="C6114" s="89">
        <v>3.4</v>
      </c>
      <c r="D6114" s="89">
        <v>21.7</v>
      </c>
      <c r="E6114" s="96">
        <v>1749</v>
      </c>
      <c r="F6114" s="89">
        <v>-0.1</v>
      </c>
      <c r="G6114" s="89">
        <v>1012.9</v>
      </c>
      <c r="H6114">
        <v>0.64</v>
      </c>
      <c r="I6114" t="s">
        <v>15</v>
      </c>
      <c r="J6114">
        <v>0.8</v>
      </c>
      <c r="K6114">
        <v>6</v>
      </c>
      <c r="L6114">
        <v>2025</v>
      </c>
      <c r="M6114" t="s">
        <v>353</v>
      </c>
      <c r="N6114" s="89" cm="1">
        <f t="array" ref="N6114">IF(ISNUMBER(_34_KNMI_Stations[[#This Row],[Etmaal temperatuur °C]]),IF(_34_KNMI_Stations[[#This Row],[Etmaal temperatuur °C]]&lt;stookgrens[],stookgrens[]-_34_KNMI_Stations[[#This Row],[Etmaal temperatuur °C]],0),"")</f>
        <v>0</v>
      </c>
      <c r="O6114" s="89">
        <f>_34_KNMI_Stations[[#This Row],[graaddagen]]*_34_KNMI_Stations[[#This Row],[Gewogen factor]]</f>
        <v>0</v>
      </c>
      <c r="P6114" s="89" cm="1">
        <f t="array" ref="P6114">IF(ISNUMBER(_34_KNMI_Stations[[#This Row],[Etmaal temperatuur °C]]),IF(_34_KNMI_Stations[[#This Row],[Etmaal temperatuur °C]]&gt;stookgrens[],_34_KNMI_Stations[[#This Row],[Etmaal temperatuur °C]]-stookgrens[],0),"")</f>
        <v>3.6999999999999993</v>
      </c>
    </row>
    <row r="6115" spans="1:16" x14ac:dyDescent="0.25">
      <c r="A6115">
        <v>279</v>
      </c>
      <c r="B6115" s="110">
        <v>45831</v>
      </c>
      <c r="C6115" s="89">
        <v>6.1</v>
      </c>
      <c r="D6115" s="89">
        <v>17.100000000000001</v>
      </c>
      <c r="E6115" s="96">
        <v>1940</v>
      </c>
      <c r="F6115" s="89">
        <v>9.8000000000000007</v>
      </c>
      <c r="G6115" s="89">
        <v>1010</v>
      </c>
      <c r="H6115">
        <v>0.69</v>
      </c>
      <c r="I6115" t="s">
        <v>15</v>
      </c>
      <c r="J6115">
        <v>0.8</v>
      </c>
      <c r="K6115">
        <v>6</v>
      </c>
      <c r="L6115">
        <v>2025</v>
      </c>
      <c r="M6115" t="s">
        <v>354</v>
      </c>
      <c r="N6115" s="89" cm="1">
        <f t="array" ref="N6115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6115" s="89">
        <f>_34_KNMI_Stations[[#This Row],[graaddagen]]*_34_KNMI_Stations[[#This Row],[Gewogen factor]]</f>
        <v>0.71999999999999886</v>
      </c>
      <c r="P6115" s="89" cm="1">
        <f t="array" ref="P6115">IF(ISNUMBER(_34_KNMI_Stations[[#This Row],[Etmaal temperatuur °C]]),IF(_34_KNMI_Stations[[#This Row],[Etmaal temperatuur °C]]&gt;stookgrens[],_34_KNMI_Stations[[#This Row],[Etmaal temperatuur °C]]-stookgrens[],0),"")</f>
        <v>0</v>
      </c>
    </row>
    <row r="6116" spans="1:16" x14ac:dyDescent="0.25">
      <c r="A6116">
        <v>279</v>
      </c>
      <c r="B6116" s="110">
        <v>45832</v>
      </c>
      <c r="C6116" s="89">
        <v>5.4</v>
      </c>
      <c r="D6116" s="89">
        <v>17.5</v>
      </c>
      <c r="E6116" s="96">
        <v>1097</v>
      </c>
      <c r="F6116" s="89">
        <v>-0.1</v>
      </c>
      <c r="G6116" s="89">
        <v>1010.5</v>
      </c>
      <c r="H6116">
        <v>0.77</v>
      </c>
      <c r="I6116" t="s">
        <v>15</v>
      </c>
      <c r="J6116">
        <v>0.8</v>
      </c>
      <c r="K6116">
        <v>6</v>
      </c>
      <c r="L6116">
        <v>2025</v>
      </c>
      <c r="M6116" t="s">
        <v>354</v>
      </c>
      <c r="N6116" s="89" cm="1">
        <f t="array" ref="N6116">IF(ISNUMBER(_34_KNMI_Stations[[#This Row],[Etmaal temperatuur °C]]),IF(_34_KNMI_Stations[[#This Row],[Etmaal temperatuur °C]]&lt;stookgrens[],stookgrens[]-_34_KNMI_Stations[[#This Row],[Etmaal temperatuur °C]],0),"")</f>
        <v>0.5</v>
      </c>
      <c r="O6116" s="89">
        <f>_34_KNMI_Stations[[#This Row],[graaddagen]]*_34_KNMI_Stations[[#This Row],[Gewogen factor]]</f>
        <v>0.4</v>
      </c>
      <c r="P6116" s="89" cm="1">
        <f t="array" ref="P6116">IF(ISNUMBER(_34_KNMI_Stations[[#This Row],[Etmaal temperatuur °C]]),IF(_34_KNMI_Stations[[#This Row],[Etmaal temperatuur °C]]&gt;stookgrens[],_34_KNMI_Stations[[#This Row],[Etmaal temperatuur °C]]-stookgrens[],0),"")</f>
        <v>0</v>
      </c>
    </row>
    <row r="6117" spans="1:16" x14ac:dyDescent="0.25">
      <c r="A6117">
        <v>279</v>
      </c>
      <c r="B6117" s="110">
        <v>45833</v>
      </c>
      <c r="C6117" s="89">
        <v>3.8</v>
      </c>
      <c r="D6117" s="89">
        <v>20</v>
      </c>
      <c r="E6117" s="96">
        <v>2026</v>
      </c>
      <c r="F6117" s="89">
        <v>0</v>
      </c>
      <c r="G6117" s="89">
        <v>1011.8</v>
      </c>
      <c r="H6117">
        <v>0.8</v>
      </c>
      <c r="I6117" t="s">
        <v>15</v>
      </c>
      <c r="J6117">
        <v>0.8</v>
      </c>
      <c r="K6117">
        <v>6</v>
      </c>
      <c r="L6117">
        <v>2025</v>
      </c>
      <c r="M6117" t="s">
        <v>354</v>
      </c>
      <c r="N6117" s="89" cm="1">
        <f t="array" ref="N6117">IF(ISNUMBER(_34_KNMI_Stations[[#This Row],[Etmaal temperatuur °C]]),IF(_34_KNMI_Stations[[#This Row],[Etmaal temperatuur °C]]&lt;stookgrens[],stookgrens[]-_34_KNMI_Stations[[#This Row],[Etmaal temperatuur °C]],0),"")</f>
        <v>0</v>
      </c>
      <c r="O6117" s="89">
        <f>_34_KNMI_Stations[[#This Row],[graaddagen]]*_34_KNMI_Stations[[#This Row],[Gewogen factor]]</f>
        <v>0</v>
      </c>
      <c r="P6117" s="89" cm="1">
        <f t="array" ref="P6117">IF(ISNUMBER(_34_KNMI_Stations[[#This Row],[Etmaal temperatuur °C]]),IF(_34_KNMI_Stations[[#This Row],[Etmaal temperatuur °C]]&gt;stookgrens[],_34_KNMI_Stations[[#This Row],[Etmaal temperatuur °C]]-stookgrens[],0),"")</f>
        <v>2</v>
      </c>
    </row>
    <row r="6118" spans="1:16" x14ac:dyDescent="0.25">
      <c r="A6118">
        <v>279</v>
      </c>
      <c r="B6118" s="110">
        <v>45834</v>
      </c>
      <c r="C6118" s="89">
        <v>4.2</v>
      </c>
      <c r="D6118" s="89">
        <v>18.8</v>
      </c>
      <c r="E6118" s="96">
        <v>850</v>
      </c>
      <c r="F6118" s="89">
        <v>14.2</v>
      </c>
      <c r="G6118" s="89">
        <v>1011.5</v>
      </c>
      <c r="H6118">
        <v>0.87</v>
      </c>
      <c r="I6118" t="s">
        <v>15</v>
      </c>
      <c r="J6118">
        <v>0.8</v>
      </c>
      <c r="K6118">
        <v>6</v>
      </c>
      <c r="L6118">
        <v>2025</v>
      </c>
      <c r="M6118" t="s">
        <v>354</v>
      </c>
      <c r="N6118" s="89" cm="1">
        <f t="array" ref="N6118">IF(ISNUMBER(_34_KNMI_Stations[[#This Row],[Etmaal temperatuur °C]]),IF(_34_KNMI_Stations[[#This Row],[Etmaal temperatuur °C]]&lt;stookgrens[],stookgrens[]-_34_KNMI_Stations[[#This Row],[Etmaal temperatuur °C]],0),"")</f>
        <v>0</v>
      </c>
      <c r="O6118" s="89">
        <f>_34_KNMI_Stations[[#This Row],[graaddagen]]*_34_KNMI_Stations[[#This Row],[Gewogen factor]]</f>
        <v>0</v>
      </c>
      <c r="P6118" s="89" cm="1">
        <f t="array" ref="P6118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6119" spans="1:16" x14ac:dyDescent="0.25">
      <c r="A6119">
        <v>279</v>
      </c>
      <c r="B6119" s="110">
        <v>45835</v>
      </c>
      <c r="C6119" s="89">
        <v>2.9</v>
      </c>
      <c r="D6119" s="89">
        <v>16.7</v>
      </c>
      <c r="E6119" s="96">
        <v>1331</v>
      </c>
      <c r="F6119" s="89">
        <v>4.2</v>
      </c>
      <c r="G6119" s="89">
        <v>1020.6</v>
      </c>
      <c r="H6119">
        <v>0.81</v>
      </c>
      <c r="I6119" t="s">
        <v>15</v>
      </c>
      <c r="J6119">
        <v>0.8</v>
      </c>
      <c r="K6119">
        <v>6</v>
      </c>
      <c r="L6119">
        <v>2025</v>
      </c>
      <c r="M6119" t="s">
        <v>354</v>
      </c>
      <c r="N6119" s="89" cm="1">
        <f t="array" ref="N6119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6119" s="89">
        <f>_34_KNMI_Stations[[#This Row],[graaddagen]]*_34_KNMI_Stations[[#This Row],[Gewogen factor]]</f>
        <v>1.0400000000000007</v>
      </c>
      <c r="P6119" s="89" cm="1">
        <f t="array" ref="P6119">IF(ISNUMBER(_34_KNMI_Stations[[#This Row],[Etmaal temperatuur °C]]),IF(_34_KNMI_Stations[[#This Row],[Etmaal temperatuur °C]]&gt;stookgrens[],_34_KNMI_Stations[[#This Row],[Etmaal temperatuur °C]]-stookgrens[],0),"")</f>
        <v>0</v>
      </c>
    </row>
    <row r="6120" spans="1:16" x14ac:dyDescent="0.25">
      <c r="A6120">
        <v>279</v>
      </c>
      <c r="B6120" s="110">
        <v>45836</v>
      </c>
      <c r="C6120" s="89">
        <v>4.2</v>
      </c>
      <c r="D6120" s="89">
        <v>20.6</v>
      </c>
      <c r="E6120" s="96">
        <v>1537</v>
      </c>
      <c r="F6120" s="89">
        <v>0</v>
      </c>
      <c r="G6120" s="89">
        <v>1022.4</v>
      </c>
      <c r="H6120">
        <v>0.82</v>
      </c>
      <c r="I6120" t="s">
        <v>15</v>
      </c>
      <c r="J6120">
        <v>0.8</v>
      </c>
      <c r="K6120">
        <v>6</v>
      </c>
      <c r="L6120">
        <v>2025</v>
      </c>
      <c r="M6120" t="s">
        <v>354</v>
      </c>
      <c r="N6120" s="89" cm="1">
        <f t="array" ref="N6120">IF(ISNUMBER(_34_KNMI_Stations[[#This Row],[Etmaal temperatuur °C]]),IF(_34_KNMI_Stations[[#This Row],[Etmaal temperatuur °C]]&lt;stookgrens[],stookgrens[]-_34_KNMI_Stations[[#This Row],[Etmaal temperatuur °C]],0),"")</f>
        <v>0</v>
      </c>
      <c r="O6120" s="89">
        <f>_34_KNMI_Stations[[#This Row],[graaddagen]]*_34_KNMI_Stations[[#This Row],[Gewogen factor]]</f>
        <v>0</v>
      </c>
      <c r="P6120" s="89" cm="1">
        <f t="array" ref="P6120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6121" spans="1:16" x14ac:dyDescent="0.25">
      <c r="A6121">
        <v>279</v>
      </c>
      <c r="B6121" s="110">
        <v>45837</v>
      </c>
      <c r="C6121" s="89">
        <v>3.3</v>
      </c>
      <c r="D6121" s="89">
        <v>19.899999999999999</v>
      </c>
      <c r="E6121" s="96">
        <v>2186</v>
      </c>
      <c r="F6121" s="89">
        <v>0</v>
      </c>
      <c r="G6121" s="89">
        <v>1023.8</v>
      </c>
      <c r="H6121">
        <v>0.78</v>
      </c>
      <c r="I6121" t="s">
        <v>15</v>
      </c>
      <c r="J6121">
        <v>0.8</v>
      </c>
      <c r="K6121">
        <v>6</v>
      </c>
      <c r="L6121">
        <v>2025</v>
      </c>
      <c r="M6121" t="s">
        <v>354</v>
      </c>
      <c r="N6121" s="89" cm="1">
        <f t="array" ref="N6121">IF(ISNUMBER(_34_KNMI_Stations[[#This Row],[Etmaal temperatuur °C]]),IF(_34_KNMI_Stations[[#This Row],[Etmaal temperatuur °C]]&lt;stookgrens[],stookgrens[]-_34_KNMI_Stations[[#This Row],[Etmaal temperatuur °C]],0),"")</f>
        <v>0</v>
      </c>
      <c r="O6121" s="89">
        <f>_34_KNMI_Stations[[#This Row],[graaddagen]]*_34_KNMI_Stations[[#This Row],[Gewogen factor]]</f>
        <v>0</v>
      </c>
      <c r="P6121" s="89" cm="1">
        <f t="array" ref="P6121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6122" spans="1:16" x14ac:dyDescent="0.25">
      <c r="A6122">
        <v>279</v>
      </c>
      <c r="B6122" s="110">
        <v>45838</v>
      </c>
      <c r="C6122" s="89">
        <v>2.6</v>
      </c>
      <c r="D6122" s="89">
        <v>19.2</v>
      </c>
      <c r="E6122" s="96">
        <v>3071</v>
      </c>
      <c r="F6122" s="89">
        <v>0</v>
      </c>
      <c r="G6122" s="89">
        <v>1021</v>
      </c>
      <c r="H6122">
        <v>0.63</v>
      </c>
      <c r="I6122" t="s">
        <v>15</v>
      </c>
      <c r="J6122">
        <v>0.8</v>
      </c>
      <c r="K6122">
        <v>6</v>
      </c>
      <c r="L6122">
        <v>2025</v>
      </c>
      <c r="M6122" t="s">
        <v>355</v>
      </c>
      <c r="N6122" s="89" cm="1">
        <f t="array" ref="N6122">IF(ISNUMBER(_34_KNMI_Stations[[#This Row],[Etmaal temperatuur °C]]),IF(_34_KNMI_Stations[[#This Row],[Etmaal temperatuur °C]]&lt;stookgrens[],stookgrens[]-_34_KNMI_Stations[[#This Row],[Etmaal temperatuur °C]],0),"")</f>
        <v>0</v>
      </c>
      <c r="O6122" s="89">
        <f>_34_KNMI_Stations[[#This Row],[graaddagen]]*_34_KNMI_Stations[[#This Row],[Gewogen factor]]</f>
        <v>0</v>
      </c>
      <c r="P6122" s="89" cm="1">
        <f t="array" ref="P6122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6123" spans="1:16" x14ac:dyDescent="0.25">
      <c r="A6123">
        <v>279</v>
      </c>
      <c r="B6123" s="110">
        <v>45839</v>
      </c>
      <c r="C6123" s="89">
        <v>1.9</v>
      </c>
      <c r="D6123" s="89">
        <v>24.7</v>
      </c>
      <c r="E6123" s="96">
        <v>2969</v>
      </c>
      <c r="F6123" s="89">
        <v>0</v>
      </c>
      <c r="G6123" s="89">
        <v>1015.4</v>
      </c>
      <c r="H6123">
        <v>0.59</v>
      </c>
      <c r="I6123" t="s">
        <v>15</v>
      </c>
      <c r="J6123">
        <v>0.8</v>
      </c>
      <c r="K6123">
        <v>7</v>
      </c>
      <c r="L6123">
        <v>2025</v>
      </c>
      <c r="M6123" t="s">
        <v>355</v>
      </c>
      <c r="N6123" s="89" cm="1">
        <f t="array" ref="N6123">IF(ISNUMBER(_34_KNMI_Stations[[#This Row],[Etmaal temperatuur °C]]),IF(_34_KNMI_Stations[[#This Row],[Etmaal temperatuur °C]]&lt;stookgrens[],stookgrens[]-_34_KNMI_Stations[[#This Row],[Etmaal temperatuur °C]],0),"")</f>
        <v>0</v>
      </c>
      <c r="O6123" s="89">
        <f>_34_KNMI_Stations[[#This Row],[graaddagen]]*_34_KNMI_Stations[[#This Row],[Gewogen factor]]</f>
        <v>0</v>
      </c>
      <c r="P6123" s="89" cm="1">
        <f t="array" ref="P6123">IF(ISNUMBER(_34_KNMI_Stations[[#This Row],[Etmaal temperatuur °C]]),IF(_34_KNMI_Stations[[#This Row],[Etmaal temperatuur °C]]&gt;stookgrens[],_34_KNMI_Stations[[#This Row],[Etmaal temperatuur °C]]-stookgrens[],0),"")</f>
        <v>6.6999999999999993</v>
      </c>
    </row>
    <row r="6124" spans="1:16" x14ac:dyDescent="0.25">
      <c r="A6124">
        <v>279</v>
      </c>
      <c r="B6124" s="110">
        <v>45840</v>
      </c>
      <c r="C6124" s="89">
        <v>3</v>
      </c>
      <c r="D6124" s="89">
        <v>23.9</v>
      </c>
      <c r="E6124" s="96">
        <v>2473</v>
      </c>
      <c r="F6124" s="89">
        <v>0.7</v>
      </c>
      <c r="G6124" s="89">
        <v>1014.3</v>
      </c>
      <c r="H6124">
        <v>0.7</v>
      </c>
      <c r="I6124" t="s">
        <v>15</v>
      </c>
      <c r="J6124">
        <v>0.8</v>
      </c>
      <c r="K6124">
        <v>7</v>
      </c>
      <c r="L6124">
        <v>2025</v>
      </c>
      <c r="M6124" t="s">
        <v>355</v>
      </c>
      <c r="N6124" s="89" cm="1">
        <f t="array" ref="N6124">IF(ISNUMBER(_34_KNMI_Stations[[#This Row],[Etmaal temperatuur °C]]),IF(_34_KNMI_Stations[[#This Row],[Etmaal temperatuur °C]]&lt;stookgrens[],stookgrens[]-_34_KNMI_Stations[[#This Row],[Etmaal temperatuur °C]],0),"")</f>
        <v>0</v>
      </c>
      <c r="O6124" s="89">
        <f>_34_KNMI_Stations[[#This Row],[graaddagen]]*_34_KNMI_Stations[[#This Row],[Gewogen factor]]</f>
        <v>0</v>
      </c>
      <c r="P6124" s="89" cm="1">
        <f t="array" ref="P6124">IF(ISNUMBER(_34_KNMI_Stations[[#This Row],[Etmaal temperatuur °C]]),IF(_34_KNMI_Stations[[#This Row],[Etmaal temperatuur °C]]&gt;stookgrens[],_34_KNMI_Stations[[#This Row],[Etmaal temperatuur °C]]-stookgrens[],0),"")</f>
        <v>5.8999999999999986</v>
      </c>
    </row>
    <row r="6125" spans="1:16" x14ac:dyDescent="0.25">
      <c r="A6125">
        <v>279</v>
      </c>
      <c r="B6125" s="110">
        <v>45841</v>
      </c>
      <c r="C6125" s="89">
        <v>3.4</v>
      </c>
      <c r="D6125" s="89">
        <v>16.7</v>
      </c>
      <c r="E6125" s="96">
        <v>2474</v>
      </c>
      <c r="F6125" s="89">
        <v>-0.1</v>
      </c>
      <c r="G6125" s="89">
        <v>1025.2</v>
      </c>
      <c r="H6125">
        <v>0.71</v>
      </c>
      <c r="I6125" t="s">
        <v>15</v>
      </c>
      <c r="J6125">
        <v>0.8</v>
      </c>
      <c r="K6125">
        <v>7</v>
      </c>
      <c r="L6125">
        <v>2025</v>
      </c>
      <c r="M6125" t="s">
        <v>355</v>
      </c>
      <c r="N6125" s="89" cm="1">
        <f t="array" ref="N6125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6125" s="89">
        <f>_34_KNMI_Stations[[#This Row],[graaddagen]]*_34_KNMI_Stations[[#This Row],[Gewogen factor]]</f>
        <v>1.0400000000000007</v>
      </c>
      <c r="P6125" s="89" cm="1">
        <f t="array" ref="P6125">IF(ISNUMBER(_34_KNMI_Stations[[#This Row],[Etmaal temperatuur °C]]),IF(_34_KNMI_Stations[[#This Row],[Etmaal temperatuur °C]]&gt;stookgrens[],_34_KNMI_Stations[[#This Row],[Etmaal temperatuur °C]]-stookgrens[],0),"")</f>
        <v>0</v>
      </c>
    </row>
    <row r="6126" spans="1:16" x14ac:dyDescent="0.25">
      <c r="A6126">
        <v>279</v>
      </c>
      <c r="B6126" s="110">
        <v>45842</v>
      </c>
      <c r="C6126" s="89">
        <v>3</v>
      </c>
      <c r="D6126" s="89">
        <v>17.7</v>
      </c>
      <c r="E6126" s="96">
        <v>2721</v>
      </c>
      <c r="F6126" s="89">
        <v>0</v>
      </c>
      <c r="G6126" s="89">
        <v>1024.8</v>
      </c>
      <c r="H6126">
        <v>0.62</v>
      </c>
      <c r="I6126" t="s">
        <v>15</v>
      </c>
      <c r="J6126">
        <v>0.8</v>
      </c>
      <c r="K6126">
        <v>7</v>
      </c>
      <c r="L6126">
        <v>2025</v>
      </c>
      <c r="M6126" t="s">
        <v>355</v>
      </c>
      <c r="N6126" s="89" cm="1">
        <f t="array" ref="N6126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6126" s="89">
        <f>_34_KNMI_Stations[[#This Row],[graaddagen]]*_34_KNMI_Stations[[#This Row],[Gewogen factor]]</f>
        <v>0.24000000000000057</v>
      </c>
      <c r="P6126" s="89" cm="1">
        <f t="array" ref="P6126">IF(ISNUMBER(_34_KNMI_Stations[[#This Row],[Etmaal temperatuur °C]]),IF(_34_KNMI_Stations[[#This Row],[Etmaal temperatuur °C]]&gt;stookgrens[],_34_KNMI_Stations[[#This Row],[Etmaal temperatuur °C]]-stookgrens[],0),"")</f>
        <v>0</v>
      </c>
    </row>
    <row r="6127" spans="1:16" x14ac:dyDescent="0.25">
      <c r="A6127">
        <v>279</v>
      </c>
      <c r="B6127" s="110">
        <v>45843</v>
      </c>
      <c r="C6127" s="89">
        <v>5.4</v>
      </c>
      <c r="D6127" s="89">
        <v>18.3</v>
      </c>
      <c r="E6127" s="96">
        <v>1087</v>
      </c>
      <c r="F6127" s="89">
        <v>-0.1</v>
      </c>
      <c r="G6127" s="89">
        <v>1013.8</v>
      </c>
      <c r="H6127">
        <v>0.71</v>
      </c>
      <c r="I6127" t="s">
        <v>15</v>
      </c>
      <c r="J6127">
        <v>0.8</v>
      </c>
      <c r="K6127">
        <v>7</v>
      </c>
      <c r="L6127">
        <v>2025</v>
      </c>
      <c r="M6127" t="s">
        <v>355</v>
      </c>
      <c r="N6127" s="89" cm="1">
        <f t="array" ref="N6127">IF(ISNUMBER(_34_KNMI_Stations[[#This Row],[Etmaal temperatuur °C]]),IF(_34_KNMI_Stations[[#This Row],[Etmaal temperatuur °C]]&lt;stookgrens[],stookgrens[]-_34_KNMI_Stations[[#This Row],[Etmaal temperatuur °C]],0),"")</f>
        <v>0</v>
      </c>
      <c r="O6127" s="89">
        <f>_34_KNMI_Stations[[#This Row],[graaddagen]]*_34_KNMI_Stations[[#This Row],[Gewogen factor]]</f>
        <v>0</v>
      </c>
      <c r="P6127" s="89" cm="1">
        <f t="array" ref="P6127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6128" spans="1:16" x14ac:dyDescent="0.25">
      <c r="A6128">
        <v>279</v>
      </c>
      <c r="B6128" s="110">
        <v>45844</v>
      </c>
      <c r="C6128" s="89">
        <v>3.7</v>
      </c>
      <c r="D6128" s="89">
        <v>17.399999999999999</v>
      </c>
      <c r="E6128" s="96">
        <v>1008</v>
      </c>
      <c r="F6128" s="89">
        <v>11.8</v>
      </c>
      <c r="G6128" s="89">
        <v>1005.7</v>
      </c>
      <c r="H6128">
        <v>0.89</v>
      </c>
      <c r="I6128" t="s">
        <v>15</v>
      </c>
      <c r="J6128">
        <v>0.8</v>
      </c>
      <c r="K6128">
        <v>7</v>
      </c>
      <c r="L6128">
        <v>2025</v>
      </c>
      <c r="M6128" t="s">
        <v>355</v>
      </c>
      <c r="N6128" s="89" cm="1">
        <f t="array" ref="N6128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6128" s="89">
        <f>_34_KNMI_Stations[[#This Row],[graaddagen]]*_34_KNMI_Stations[[#This Row],[Gewogen factor]]</f>
        <v>0.48000000000000115</v>
      </c>
      <c r="P6128" s="89" cm="1">
        <f t="array" ref="P6128">IF(ISNUMBER(_34_KNMI_Stations[[#This Row],[Etmaal temperatuur °C]]),IF(_34_KNMI_Stations[[#This Row],[Etmaal temperatuur °C]]&gt;stookgrens[],_34_KNMI_Stations[[#This Row],[Etmaal temperatuur °C]]-stookgrens[],0),"")</f>
        <v>0</v>
      </c>
    </row>
    <row r="6129" spans="1:16" x14ac:dyDescent="0.25">
      <c r="A6129">
        <v>279</v>
      </c>
      <c r="B6129" s="110">
        <v>45845</v>
      </c>
      <c r="C6129" s="89">
        <v>4</v>
      </c>
      <c r="D6129" s="89">
        <v>15.2</v>
      </c>
      <c r="E6129" s="96">
        <v>1401</v>
      </c>
      <c r="F6129" s="89">
        <v>7.8</v>
      </c>
      <c r="G6129" s="89">
        <v>1005.3</v>
      </c>
      <c r="H6129">
        <v>0.83</v>
      </c>
      <c r="I6129" t="s">
        <v>15</v>
      </c>
      <c r="J6129">
        <v>0.8</v>
      </c>
      <c r="K6129">
        <v>7</v>
      </c>
      <c r="L6129">
        <v>2025</v>
      </c>
      <c r="M6129" t="s">
        <v>356</v>
      </c>
      <c r="N6129" s="89" cm="1">
        <f t="array" ref="N6129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6129" s="89">
        <f>_34_KNMI_Stations[[#This Row],[graaddagen]]*_34_KNMI_Stations[[#This Row],[Gewogen factor]]</f>
        <v>2.2400000000000007</v>
      </c>
      <c r="P6129" s="89" cm="1">
        <f t="array" ref="P6129">IF(ISNUMBER(_34_KNMI_Stations[[#This Row],[Etmaal temperatuur °C]]),IF(_34_KNMI_Stations[[#This Row],[Etmaal temperatuur °C]]&gt;stookgrens[],_34_KNMI_Stations[[#This Row],[Etmaal temperatuur °C]]-stookgrens[],0),"")</f>
        <v>0</v>
      </c>
    </row>
    <row r="6130" spans="1:16" x14ac:dyDescent="0.25">
      <c r="A6130">
        <v>279</v>
      </c>
      <c r="B6130" s="110">
        <v>45846</v>
      </c>
      <c r="C6130" s="89">
        <v>3.8</v>
      </c>
      <c r="D6130" s="89">
        <v>15.4</v>
      </c>
      <c r="E6130" s="96">
        <v>1605</v>
      </c>
      <c r="F6130" s="89">
        <v>-0.1</v>
      </c>
      <c r="G6130" s="89">
        <v>1012.9</v>
      </c>
      <c r="H6130">
        <v>0.76</v>
      </c>
      <c r="I6130" t="s">
        <v>15</v>
      </c>
      <c r="J6130">
        <v>0.8</v>
      </c>
      <c r="K6130">
        <v>7</v>
      </c>
      <c r="L6130">
        <v>2025</v>
      </c>
      <c r="M6130" t="s">
        <v>356</v>
      </c>
      <c r="N6130" s="89" cm="1">
        <f t="array" ref="N6130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6130" s="89">
        <f>_34_KNMI_Stations[[#This Row],[graaddagen]]*_34_KNMI_Stations[[#This Row],[Gewogen factor]]</f>
        <v>2.0799999999999996</v>
      </c>
      <c r="P6130" s="89" cm="1">
        <f t="array" ref="P6130">IF(ISNUMBER(_34_KNMI_Stations[[#This Row],[Etmaal temperatuur °C]]),IF(_34_KNMI_Stations[[#This Row],[Etmaal temperatuur °C]]&gt;stookgrens[],_34_KNMI_Stations[[#This Row],[Etmaal temperatuur °C]]-stookgrens[],0),"")</f>
        <v>0</v>
      </c>
    </row>
    <row r="6131" spans="1:16" x14ac:dyDescent="0.25">
      <c r="A6131">
        <v>279</v>
      </c>
      <c r="B6131" s="110">
        <v>45847</v>
      </c>
      <c r="C6131" s="89">
        <v>2.8</v>
      </c>
      <c r="D6131" s="89">
        <v>16.7</v>
      </c>
      <c r="E6131" s="96">
        <v>2041</v>
      </c>
      <c r="F6131" s="89">
        <v>-0.1</v>
      </c>
      <c r="G6131" s="89">
        <v>1020.4</v>
      </c>
      <c r="H6131">
        <v>0.74</v>
      </c>
      <c r="I6131" t="s">
        <v>15</v>
      </c>
      <c r="J6131">
        <v>0.8</v>
      </c>
      <c r="K6131">
        <v>7</v>
      </c>
      <c r="L6131">
        <v>2025</v>
      </c>
      <c r="M6131" t="s">
        <v>356</v>
      </c>
      <c r="N6131" s="89" cm="1">
        <f t="array" ref="N6131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6131" s="89">
        <f>_34_KNMI_Stations[[#This Row],[graaddagen]]*_34_KNMI_Stations[[#This Row],[Gewogen factor]]</f>
        <v>1.0400000000000007</v>
      </c>
      <c r="P6131" s="89" cm="1">
        <f t="array" ref="P6131">IF(ISNUMBER(_34_KNMI_Stations[[#This Row],[Etmaal temperatuur °C]]),IF(_34_KNMI_Stations[[#This Row],[Etmaal temperatuur °C]]&gt;stookgrens[],_34_KNMI_Stations[[#This Row],[Etmaal temperatuur °C]]-stookgrens[],0),"")</f>
        <v>0</v>
      </c>
    </row>
    <row r="6132" spans="1:16" x14ac:dyDescent="0.25">
      <c r="A6132">
        <v>279</v>
      </c>
      <c r="B6132" s="110">
        <v>45848</v>
      </c>
      <c r="C6132" s="89">
        <v>2.5</v>
      </c>
      <c r="D6132" s="89">
        <v>17.5</v>
      </c>
      <c r="E6132" s="96">
        <v>1586</v>
      </c>
      <c r="F6132" s="89">
        <v>0</v>
      </c>
      <c r="G6132" s="89">
        <v>1022.1</v>
      </c>
      <c r="H6132">
        <v>0.8</v>
      </c>
      <c r="I6132" t="s">
        <v>15</v>
      </c>
      <c r="J6132">
        <v>0.8</v>
      </c>
      <c r="K6132">
        <v>7</v>
      </c>
      <c r="L6132">
        <v>2025</v>
      </c>
      <c r="M6132" t="s">
        <v>356</v>
      </c>
      <c r="N6132" s="89" cm="1">
        <f t="array" ref="N6132">IF(ISNUMBER(_34_KNMI_Stations[[#This Row],[Etmaal temperatuur °C]]),IF(_34_KNMI_Stations[[#This Row],[Etmaal temperatuur °C]]&lt;stookgrens[],stookgrens[]-_34_KNMI_Stations[[#This Row],[Etmaal temperatuur °C]],0),"")</f>
        <v>0.5</v>
      </c>
      <c r="O6132" s="89">
        <f>_34_KNMI_Stations[[#This Row],[graaddagen]]*_34_KNMI_Stations[[#This Row],[Gewogen factor]]</f>
        <v>0.4</v>
      </c>
      <c r="P6132" s="89" cm="1">
        <f t="array" ref="P6132">IF(ISNUMBER(_34_KNMI_Stations[[#This Row],[Etmaal temperatuur °C]]),IF(_34_KNMI_Stations[[#This Row],[Etmaal temperatuur °C]]&gt;stookgrens[],_34_KNMI_Stations[[#This Row],[Etmaal temperatuur °C]]-stookgrens[],0),"")</f>
        <v>0</v>
      </c>
    </row>
    <row r="6133" spans="1:16" x14ac:dyDescent="0.25">
      <c r="A6133">
        <v>279</v>
      </c>
      <c r="B6133" s="110">
        <v>45849</v>
      </c>
      <c r="C6133" s="89">
        <v>3.4</v>
      </c>
      <c r="D6133" s="89">
        <v>18.100000000000001</v>
      </c>
      <c r="E6133" s="96">
        <v>1598</v>
      </c>
      <c r="F6133" s="89">
        <v>0</v>
      </c>
      <c r="G6133" s="89">
        <v>1019.7</v>
      </c>
      <c r="H6133">
        <v>0.82</v>
      </c>
      <c r="I6133" t="s">
        <v>15</v>
      </c>
      <c r="J6133">
        <v>0.8</v>
      </c>
      <c r="K6133">
        <v>7</v>
      </c>
      <c r="L6133">
        <v>2025</v>
      </c>
      <c r="M6133" t="s">
        <v>356</v>
      </c>
      <c r="N6133" s="89" cm="1">
        <f t="array" ref="N6133">IF(ISNUMBER(_34_KNMI_Stations[[#This Row],[Etmaal temperatuur °C]]),IF(_34_KNMI_Stations[[#This Row],[Etmaal temperatuur °C]]&lt;stookgrens[],stookgrens[]-_34_KNMI_Stations[[#This Row],[Etmaal temperatuur °C]],0),"")</f>
        <v>0</v>
      </c>
      <c r="O6133" s="89">
        <f>_34_KNMI_Stations[[#This Row],[graaddagen]]*_34_KNMI_Stations[[#This Row],[Gewogen factor]]</f>
        <v>0</v>
      </c>
      <c r="P6133" s="89" cm="1">
        <f t="array" ref="P6133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6134" spans="1:16" x14ac:dyDescent="0.25">
      <c r="A6134">
        <v>279</v>
      </c>
      <c r="B6134" s="110">
        <v>45850</v>
      </c>
      <c r="C6134" s="89">
        <v>4.2</v>
      </c>
      <c r="D6134" s="89">
        <v>19.399999999999999</v>
      </c>
      <c r="E6134" s="96">
        <v>2123</v>
      </c>
      <c r="F6134" s="89">
        <v>0</v>
      </c>
      <c r="G6134" s="89">
        <v>1014</v>
      </c>
      <c r="H6134">
        <v>0.73</v>
      </c>
      <c r="I6134" t="s">
        <v>15</v>
      </c>
      <c r="J6134">
        <v>0.8</v>
      </c>
      <c r="K6134">
        <v>7</v>
      </c>
      <c r="L6134">
        <v>2025</v>
      </c>
      <c r="M6134" t="s">
        <v>356</v>
      </c>
      <c r="N6134" s="89" cm="1">
        <f t="array" ref="N6134">IF(ISNUMBER(_34_KNMI_Stations[[#This Row],[Etmaal temperatuur °C]]),IF(_34_KNMI_Stations[[#This Row],[Etmaal temperatuur °C]]&lt;stookgrens[],stookgrens[]-_34_KNMI_Stations[[#This Row],[Etmaal temperatuur °C]],0),"")</f>
        <v>0</v>
      </c>
      <c r="O6134" s="89">
        <f>_34_KNMI_Stations[[#This Row],[graaddagen]]*_34_KNMI_Stations[[#This Row],[Gewogen factor]]</f>
        <v>0</v>
      </c>
      <c r="P6134" s="89" cm="1">
        <f t="array" ref="P6134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6135" spans="1:16" x14ac:dyDescent="0.25">
      <c r="A6135">
        <v>279</v>
      </c>
      <c r="B6135" s="110">
        <v>45851</v>
      </c>
      <c r="C6135" s="89">
        <v>2</v>
      </c>
      <c r="D6135" s="89">
        <v>18.3</v>
      </c>
      <c r="E6135" s="96">
        <v>1905</v>
      </c>
      <c r="F6135" s="89">
        <v>0.1</v>
      </c>
      <c r="G6135" s="89">
        <v>1011.3</v>
      </c>
      <c r="H6135">
        <v>0.81</v>
      </c>
      <c r="I6135" t="s">
        <v>15</v>
      </c>
      <c r="J6135">
        <v>0.8</v>
      </c>
      <c r="K6135">
        <v>7</v>
      </c>
      <c r="L6135">
        <v>2025</v>
      </c>
      <c r="M6135" t="s">
        <v>356</v>
      </c>
      <c r="N6135" s="89" cm="1">
        <f t="array" ref="N6135">IF(ISNUMBER(_34_KNMI_Stations[[#This Row],[Etmaal temperatuur °C]]),IF(_34_KNMI_Stations[[#This Row],[Etmaal temperatuur °C]]&lt;stookgrens[],stookgrens[]-_34_KNMI_Stations[[#This Row],[Etmaal temperatuur °C]],0),"")</f>
        <v>0</v>
      </c>
      <c r="O6135" s="89">
        <f>_34_KNMI_Stations[[#This Row],[graaddagen]]*_34_KNMI_Stations[[#This Row],[Gewogen factor]]</f>
        <v>0</v>
      </c>
      <c r="P6135" s="89" cm="1">
        <f t="array" ref="P6135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6136" spans="1:16" x14ac:dyDescent="0.25">
      <c r="A6136">
        <v>279</v>
      </c>
      <c r="B6136" s="110">
        <v>45852</v>
      </c>
      <c r="C6136" s="89">
        <v>2</v>
      </c>
      <c r="D6136" s="89">
        <v>18.8</v>
      </c>
      <c r="E6136" s="96">
        <v>2098</v>
      </c>
      <c r="F6136" s="89">
        <v>6.5</v>
      </c>
      <c r="G6136" s="89">
        <v>1013.7</v>
      </c>
      <c r="H6136">
        <v>0.81</v>
      </c>
      <c r="I6136" t="s">
        <v>15</v>
      </c>
      <c r="J6136">
        <v>0.8</v>
      </c>
      <c r="K6136">
        <v>7</v>
      </c>
      <c r="L6136">
        <v>2025</v>
      </c>
      <c r="M6136" t="s">
        <v>357</v>
      </c>
      <c r="N6136" s="89" cm="1">
        <f t="array" ref="N6136">IF(ISNUMBER(_34_KNMI_Stations[[#This Row],[Etmaal temperatuur °C]]),IF(_34_KNMI_Stations[[#This Row],[Etmaal temperatuur °C]]&lt;stookgrens[],stookgrens[]-_34_KNMI_Stations[[#This Row],[Etmaal temperatuur °C]],0),"")</f>
        <v>0</v>
      </c>
      <c r="O6136" s="89">
        <f>_34_KNMI_Stations[[#This Row],[graaddagen]]*_34_KNMI_Stations[[#This Row],[Gewogen factor]]</f>
        <v>0</v>
      </c>
      <c r="P6136" s="89" cm="1">
        <f t="array" ref="P6136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6137" spans="1:16" x14ac:dyDescent="0.25">
      <c r="A6137">
        <v>279</v>
      </c>
      <c r="B6137" s="110">
        <v>45853</v>
      </c>
      <c r="C6137" s="89">
        <v>3.8</v>
      </c>
      <c r="D6137" s="89">
        <v>18.2</v>
      </c>
      <c r="E6137" s="96">
        <v>2124</v>
      </c>
      <c r="F6137" s="89">
        <v>-0.1</v>
      </c>
      <c r="G6137" s="89">
        <v>1015.8</v>
      </c>
      <c r="H6137">
        <v>0.7</v>
      </c>
      <c r="I6137" t="s">
        <v>15</v>
      </c>
      <c r="J6137">
        <v>0.8</v>
      </c>
      <c r="K6137">
        <v>7</v>
      </c>
      <c r="L6137">
        <v>2025</v>
      </c>
      <c r="M6137" t="s">
        <v>357</v>
      </c>
      <c r="N6137" s="89" cm="1">
        <f t="array" ref="N6137">IF(ISNUMBER(_34_KNMI_Stations[[#This Row],[Etmaal temperatuur °C]]),IF(_34_KNMI_Stations[[#This Row],[Etmaal temperatuur °C]]&lt;stookgrens[],stookgrens[]-_34_KNMI_Stations[[#This Row],[Etmaal temperatuur °C]],0),"")</f>
        <v>0</v>
      </c>
      <c r="O6137" s="89">
        <f>_34_KNMI_Stations[[#This Row],[graaddagen]]*_34_KNMI_Stations[[#This Row],[Gewogen factor]]</f>
        <v>0</v>
      </c>
      <c r="P6137" s="89" cm="1">
        <f t="array" ref="P6137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6138" spans="1:16" x14ac:dyDescent="0.25">
      <c r="A6138">
        <v>279</v>
      </c>
      <c r="B6138" s="110">
        <v>45854</v>
      </c>
      <c r="C6138" s="89">
        <v>3.2</v>
      </c>
      <c r="D6138" s="89">
        <v>16.5</v>
      </c>
      <c r="E6138" s="96">
        <v>1596</v>
      </c>
      <c r="F6138" s="89">
        <v>3.4</v>
      </c>
      <c r="G6138" s="89">
        <v>1012.8</v>
      </c>
      <c r="H6138">
        <v>0.84</v>
      </c>
      <c r="I6138" t="s">
        <v>15</v>
      </c>
      <c r="J6138">
        <v>0.8</v>
      </c>
      <c r="K6138">
        <v>7</v>
      </c>
      <c r="L6138">
        <v>2025</v>
      </c>
      <c r="M6138" t="s">
        <v>357</v>
      </c>
      <c r="N6138" s="89" cm="1">
        <f t="array" ref="N6138">IF(ISNUMBER(_34_KNMI_Stations[[#This Row],[Etmaal temperatuur °C]]),IF(_34_KNMI_Stations[[#This Row],[Etmaal temperatuur °C]]&lt;stookgrens[],stookgrens[]-_34_KNMI_Stations[[#This Row],[Etmaal temperatuur °C]],0),"")</f>
        <v>1.5</v>
      </c>
      <c r="O6138" s="89">
        <f>_34_KNMI_Stations[[#This Row],[graaddagen]]*_34_KNMI_Stations[[#This Row],[Gewogen factor]]</f>
        <v>1.2000000000000002</v>
      </c>
      <c r="P6138" s="89" cm="1">
        <f t="array" ref="P6138">IF(ISNUMBER(_34_KNMI_Stations[[#This Row],[Etmaal temperatuur °C]]),IF(_34_KNMI_Stations[[#This Row],[Etmaal temperatuur °C]]&gt;stookgrens[],_34_KNMI_Stations[[#This Row],[Etmaal temperatuur °C]]-stookgrens[],0),"")</f>
        <v>0</v>
      </c>
    </row>
    <row r="6139" spans="1:16" x14ac:dyDescent="0.25">
      <c r="A6139">
        <v>279</v>
      </c>
      <c r="B6139" s="110">
        <v>45855</v>
      </c>
      <c r="C6139" s="89">
        <v>3.4</v>
      </c>
      <c r="D6139" s="89">
        <v>17.899999999999999</v>
      </c>
      <c r="E6139" s="96">
        <v>1141</v>
      </c>
      <c r="F6139" s="89">
        <v>0.2</v>
      </c>
      <c r="G6139" s="89">
        <v>1016.5</v>
      </c>
      <c r="H6139">
        <v>0.84</v>
      </c>
      <c r="I6139" t="s">
        <v>15</v>
      </c>
      <c r="J6139">
        <v>0.8</v>
      </c>
      <c r="K6139">
        <v>7</v>
      </c>
      <c r="L6139">
        <v>2025</v>
      </c>
      <c r="M6139" t="s">
        <v>357</v>
      </c>
      <c r="N6139" s="89" cm="1">
        <f t="array" ref="N6139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6139" s="89">
        <f>_34_KNMI_Stations[[#This Row],[graaddagen]]*_34_KNMI_Stations[[#This Row],[Gewogen factor]]</f>
        <v>8.000000000000114E-2</v>
      </c>
      <c r="P6139" s="89" cm="1">
        <f t="array" ref="P6139">IF(ISNUMBER(_34_KNMI_Stations[[#This Row],[Etmaal temperatuur °C]]),IF(_34_KNMI_Stations[[#This Row],[Etmaal temperatuur °C]]&gt;stookgrens[],_34_KNMI_Stations[[#This Row],[Etmaal temperatuur °C]]-stookgrens[],0),"")</f>
        <v>0</v>
      </c>
    </row>
    <row r="6140" spans="1:16" x14ac:dyDescent="0.25">
      <c r="A6140">
        <v>279</v>
      </c>
      <c r="B6140" s="110">
        <v>45856</v>
      </c>
      <c r="C6140" s="89">
        <v>1.5</v>
      </c>
      <c r="D6140" s="89">
        <v>18.7</v>
      </c>
      <c r="E6140" s="96">
        <v>1718</v>
      </c>
      <c r="F6140" s="89">
        <v>0</v>
      </c>
      <c r="G6140" s="89">
        <v>1014.9</v>
      </c>
      <c r="H6140">
        <v>0.82</v>
      </c>
      <c r="I6140" t="s">
        <v>15</v>
      </c>
      <c r="J6140">
        <v>0.8</v>
      </c>
      <c r="K6140">
        <v>7</v>
      </c>
      <c r="L6140">
        <v>2025</v>
      </c>
      <c r="M6140" t="s">
        <v>357</v>
      </c>
      <c r="N6140" s="89" cm="1">
        <f t="array" ref="N6140">IF(ISNUMBER(_34_KNMI_Stations[[#This Row],[Etmaal temperatuur °C]]),IF(_34_KNMI_Stations[[#This Row],[Etmaal temperatuur °C]]&lt;stookgrens[],stookgrens[]-_34_KNMI_Stations[[#This Row],[Etmaal temperatuur °C]],0),"")</f>
        <v>0</v>
      </c>
      <c r="O6140" s="89">
        <f>_34_KNMI_Stations[[#This Row],[graaddagen]]*_34_KNMI_Stations[[#This Row],[Gewogen factor]]</f>
        <v>0</v>
      </c>
      <c r="P6140" s="89" cm="1">
        <f t="array" ref="P6140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6141" spans="1:16" x14ac:dyDescent="0.25">
      <c r="A6141">
        <v>279</v>
      </c>
      <c r="B6141" s="110">
        <v>45857</v>
      </c>
      <c r="C6141" s="89">
        <v>3.4</v>
      </c>
      <c r="D6141" s="89">
        <v>22.2</v>
      </c>
      <c r="E6141" s="96">
        <v>2331</v>
      </c>
      <c r="F6141" s="89">
        <v>-0.1</v>
      </c>
      <c r="G6141" s="89">
        <v>1008.3</v>
      </c>
      <c r="H6141">
        <v>0.73</v>
      </c>
      <c r="I6141" t="s">
        <v>15</v>
      </c>
      <c r="J6141">
        <v>0.8</v>
      </c>
      <c r="K6141">
        <v>7</v>
      </c>
      <c r="L6141">
        <v>2025</v>
      </c>
      <c r="M6141" t="s">
        <v>357</v>
      </c>
      <c r="N6141" s="89" cm="1">
        <f t="array" ref="N6141">IF(ISNUMBER(_34_KNMI_Stations[[#This Row],[Etmaal temperatuur °C]]),IF(_34_KNMI_Stations[[#This Row],[Etmaal temperatuur °C]]&lt;stookgrens[],stookgrens[]-_34_KNMI_Stations[[#This Row],[Etmaal temperatuur °C]],0),"")</f>
        <v>0</v>
      </c>
      <c r="O6141" s="89">
        <f>_34_KNMI_Stations[[#This Row],[graaddagen]]*_34_KNMI_Stations[[#This Row],[Gewogen factor]]</f>
        <v>0</v>
      </c>
      <c r="P6141" s="89" cm="1">
        <f t="array" ref="P6141">IF(ISNUMBER(_34_KNMI_Stations[[#This Row],[Etmaal temperatuur °C]]),IF(_34_KNMI_Stations[[#This Row],[Etmaal temperatuur °C]]&gt;stookgrens[],_34_KNMI_Stations[[#This Row],[Etmaal temperatuur °C]]-stookgrens[],0),"")</f>
        <v>4.1999999999999993</v>
      </c>
    </row>
    <row r="6142" spans="1:16" x14ac:dyDescent="0.25">
      <c r="A6142">
        <v>279</v>
      </c>
      <c r="B6142" s="110">
        <v>45858</v>
      </c>
      <c r="C6142" s="89">
        <v>3.3</v>
      </c>
      <c r="D6142" s="89">
        <v>21.3</v>
      </c>
      <c r="E6142" s="96">
        <v>1786</v>
      </c>
      <c r="F6142" s="89">
        <v>5.3</v>
      </c>
      <c r="G6142" s="89">
        <v>1004.1</v>
      </c>
      <c r="H6142">
        <v>0.82</v>
      </c>
      <c r="I6142" t="s">
        <v>15</v>
      </c>
      <c r="J6142">
        <v>0.8</v>
      </c>
      <c r="K6142">
        <v>7</v>
      </c>
      <c r="L6142">
        <v>2025</v>
      </c>
      <c r="M6142" t="s">
        <v>357</v>
      </c>
      <c r="N6142" s="89" cm="1">
        <f t="array" ref="N6142">IF(ISNUMBER(_34_KNMI_Stations[[#This Row],[Etmaal temperatuur °C]]),IF(_34_KNMI_Stations[[#This Row],[Etmaal temperatuur °C]]&lt;stookgrens[],stookgrens[]-_34_KNMI_Stations[[#This Row],[Etmaal temperatuur °C]],0),"")</f>
        <v>0</v>
      </c>
      <c r="O6142" s="89">
        <f>_34_KNMI_Stations[[#This Row],[graaddagen]]*_34_KNMI_Stations[[#This Row],[Gewogen factor]]</f>
        <v>0</v>
      </c>
      <c r="P6142" s="89" cm="1">
        <f t="array" ref="P6142">IF(ISNUMBER(_34_KNMI_Stations[[#This Row],[Etmaal temperatuur °C]]),IF(_34_KNMI_Stations[[#This Row],[Etmaal temperatuur °C]]&gt;stookgrens[],_34_KNMI_Stations[[#This Row],[Etmaal temperatuur °C]]-stookgrens[],0),"")</f>
        <v>3.3000000000000007</v>
      </c>
    </row>
    <row r="6143" spans="1:16" x14ac:dyDescent="0.25">
      <c r="A6143">
        <v>279</v>
      </c>
      <c r="B6143" s="110">
        <v>45859</v>
      </c>
      <c r="C6143" s="89">
        <v>3.3</v>
      </c>
      <c r="D6143" s="89">
        <v>19.399999999999999</v>
      </c>
      <c r="E6143" s="96">
        <v>1914</v>
      </c>
      <c r="F6143" s="89">
        <v>1.1000000000000001</v>
      </c>
      <c r="G6143" s="89">
        <v>1003.5</v>
      </c>
      <c r="H6143">
        <v>0.8</v>
      </c>
      <c r="I6143" t="s">
        <v>15</v>
      </c>
      <c r="J6143">
        <v>0.8</v>
      </c>
      <c r="K6143">
        <v>7</v>
      </c>
      <c r="L6143">
        <v>2025</v>
      </c>
      <c r="M6143" t="s">
        <v>358</v>
      </c>
      <c r="N6143" s="89" cm="1">
        <f t="array" ref="N6143">IF(ISNUMBER(_34_KNMI_Stations[[#This Row],[Etmaal temperatuur °C]]),IF(_34_KNMI_Stations[[#This Row],[Etmaal temperatuur °C]]&lt;stookgrens[],stookgrens[]-_34_KNMI_Stations[[#This Row],[Etmaal temperatuur °C]],0),"")</f>
        <v>0</v>
      </c>
      <c r="O6143" s="89">
        <f>_34_KNMI_Stations[[#This Row],[graaddagen]]*_34_KNMI_Stations[[#This Row],[Gewogen factor]]</f>
        <v>0</v>
      </c>
      <c r="P6143" s="89" cm="1">
        <f t="array" ref="P6143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6144" spans="1:16" x14ac:dyDescent="0.25">
      <c r="A6144">
        <v>279</v>
      </c>
      <c r="B6144" s="110">
        <v>45860</v>
      </c>
      <c r="C6144" s="89">
        <v>3.5</v>
      </c>
      <c r="D6144" s="89">
        <v>17.8</v>
      </c>
      <c r="E6144" s="96">
        <v>953</v>
      </c>
      <c r="F6144" s="89">
        <v>3.8</v>
      </c>
      <c r="G6144" s="89">
        <v>1007.5</v>
      </c>
      <c r="H6144">
        <v>0.86</v>
      </c>
      <c r="I6144" t="s">
        <v>15</v>
      </c>
      <c r="J6144">
        <v>0.8</v>
      </c>
      <c r="K6144">
        <v>7</v>
      </c>
      <c r="L6144">
        <v>2025</v>
      </c>
      <c r="M6144" t="s">
        <v>358</v>
      </c>
      <c r="N6144" s="89" cm="1">
        <f t="array" ref="N6144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6144" s="89">
        <f>_34_KNMI_Stations[[#This Row],[graaddagen]]*_34_KNMI_Stations[[#This Row],[Gewogen factor]]</f>
        <v>0.15999999999999945</v>
      </c>
      <c r="P6144" s="89" cm="1">
        <f t="array" ref="P6144">IF(ISNUMBER(_34_KNMI_Stations[[#This Row],[Etmaal temperatuur °C]]),IF(_34_KNMI_Stations[[#This Row],[Etmaal temperatuur °C]]&gt;stookgrens[],_34_KNMI_Stations[[#This Row],[Etmaal temperatuur °C]]-stookgrens[],0),"")</f>
        <v>0</v>
      </c>
    </row>
    <row r="6145" spans="1:16" x14ac:dyDescent="0.25">
      <c r="A6145">
        <v>279</v>
      </c>
      <c r="B6145" s="110">
        <v>45861</v>
      </c>
      <c r="C6145" s="89">
        <v>3.6</v>
      </c>
      <c r="D6145" s="89">
        <v>18.899999999999999</v>
      </c>
      <c r="E6145" s="96">
        <v>2215</v>
      </c>
      <c r="F6145" s="89">
        <v>0</v>
      </c>
      <c r="G6145" s="89">
        <v>1010.7</v>
      </c>
      <c r="H6145">
        <v>0.8</v>
      </c>
      <c r="I6145" t="s">
        <v>15</v>
      </c>
      <c r="J6145">
        <v>0.8</v>
      </c>
      <c r="K6145">
        <v>7</v>
      </c>
      <c r="L6145">
        <v>2025</v>
      </c>
      <c r="M6145" t="s">
        <v>358</v>
      </c>
      <c r="N6145" s="89" cm="1">
        <f t="array" ref="N6145">IF(ISNUMBER(_34_KNMI_Stations[[#This Row],[Etmaal temperatuur °C]]),IF(_34_KNMI_Stations[[#This Row],[Etmaal temperatuur °C]]&lt;stookgrens[],stookgrens[]-_34_KNMI_Stations[[#This Row],[Etmaal temperatuur °C]],0),"")</f>
        <v>0</v>
      </c>
      <c r="O6145" s="89">
        <f>_34_KNMI_Stations[[#This Row],[graaddagen]]*_34_KNMI_Stations[[#This Row],[Gewogen factor]]</f>
        <v>0</v>
      </c>
      <c r="P6145" s="89" cm="1">
        <f t="array" ref="P6145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6146" spans="1:16" x14ac:dyDescent="0.25">
      <c r="A6146">
        <v>279</v>
      </c>
      <c r="B6146" s="110">
        <v>45862</v>
      </c>
      <c r="C6146" s="89">
        <v>2.6</v>
      </c>
      <c r="D6146" s="89">
        <v>19.399999999999999</v>
      </c>
      <c r="E6146" s="96">
        <v>2072</v>
      </c>
      <c r="F6146" s="89">
        <v>-0.1</v>
      </c>
      <c r="G6146" s="89">
        <v>1013.8</v>
      </c>
      <c r="H6146">
        <v>0.81</v>
      </c>
      <c r="I6146" t="s">
        <v>15</v>
      </c>
      <c r="J6146">
        <v>0.8</v>
      </c>
      <c r="K6146">
        <v>7</v>
      </c>
      <c r="L6146">
        <v>2025</v>
      </c>
      <c r="M6146" t="s">
        <v>358</v>
      </c>
      <c r="N6146" s="89" cm="1">
        <f t="array" ref="N6146">IF(ISNUMBER(_34_KNMI_Stations[[#This Row],[Etmaal temperatuur °C]]),IF(_34_KNMI_Stations[[#This Row],[Etmaal temperatuur °C]]&lt;stookgrens[],stookgrens[]-_34_KNMI_Stations[[#This Row],[Etmaal temperatuur °C]],0),"")</f>
        <v>0</v>
      </c>
      <c r="O6146" s="89">
        <f>_34_KNMI_Stations[[#This Row],[graaddagen]]*_34_KNMI_Stations[[#This Row],[Gewogen factor]]</f>
        <v>0</v>
      </c>
      <c r="P6146" s="89" cm="1">
        <f t="array" ref="P6146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6147" spans="1:16" x14ac:dyDescent="0.25">
      <c r="A6147">
        <v>279</v>
      </c>
      <c r="B6147" s="110">
        <v>45863</v>
      </c>
      <c r="C6147" s="89">
        <v>2.5</v>
      </c>
      <c r="D6147" s="89">
        <v>18.3</v>
      </c>
      <c r="E6147" s="96">
        <v>982</v>
      </c>
      <c r="F6147" s="89">
        <v>-0.1</v>
      </c>
      <c r="G6147" s="89">
        <v>1017</v>
      </c>
      <c r="H6147">
        <v>0.87</v>
      </c>
      <c r="I6147" t="s">
        <v>15</v>
      </c>
      <c r="J6147">
        <v>0.8</v>
      </c>
      <c r="K6147">
        <v>7</v>
      </c>
      <c r="L6147">
        <v>2025</v>
      </c>
      <c r="M6147" t="s">
        <v>358</v>
      </c>
      <c r="N6147" s="89" cm="1">
        <f t="array" ref="N6147">IF(ISNUMBER(_34_KNMI_Stations[[#This Row],[Etmaal temperatuur °C]]),IF(_34_KNMI_Stations[[#This Row],[Etmaal temperatuur °C]]&lt;stookgrens[],stookgrens[]-_34_KNMI_Stations[[#This Row],[Etmaal temperatuur °C]],0),"")</f>
        <v>0</v>
      </c>
      <c r="O6147" s="89">
        <f>_34_KNMI_Stations[[#This Row],[graaddagen]]*_34_KNMI_Stations[[#This Row],[Gewogen factor]]</f>
        <v>0</v>
      </c>
      <c r="P6147" s="89" cm="1">
        <f t="array" ref="P6147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6148" spans="1:16" x14ac:dyDescent="0.25">
      <c r="A6148">
        <v>279</v>
      </c>
      <c r="B6148" s="110">
        <v>45864</v>
      </c>
      <c r="C6148" s="89">
        <v>2</v>
      </c>
      <c r="D6148" s="89">
        <v>18.2</v>
      </c>
      <c r="E6148" s="96">
        <v>1361</v>
      </c>
      <c r="F6148" s="89">
        <v>0.4</v>
      </c>
      <c r="G6148" s="89">
        <v>1015.3</v>
      </c>
      <c r="H6148">
        <v>0.83</v>
      </c>
      <c r="I6148" t="s">
        <v>15</v>
      </c>
      <c r="J6148">
        <v>0.8</v>
      </c>
      <c r="K6148">
        <v>7</v>
      </c>
      <c r="L6148">
        <v>2025</v>
      </c>
      <c r="M6148" t="s">
        <v>358</v>
      </c>
      <c r="N6148" s="89" cm="1">
        <f t="array" ref="N6148">IF(ISNUMBER(_34_KNMI_Stations[[#This Row],[Etmaal temperatuur °C]]),IF(_34_KNMI_Stations[[#This Row],[Etmaal temperatuur °C]]&lt;stookgrens[],stookgrens[]-_34_KNMI_Stations[[#This Row],[Etmaal temperatuur °C]],0),"")</f>
        <v>0</v>
      </c>
      <c r="O6148" s="89">
        <f>_34_KNMI_Stations[[#This Row],[graaddagen]]*_34_KNMI_Stations[[#This Row],[Gewogen factor]]</f>
        <v>0</v>
      </c>
      <c r="P6148" s="89" cm="1">
        <f t="array" ref="P6148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6149" spans="1:16" x14ac:dyDescent="0.25">
      <c r="A6149">
        <v>279</v>
      </c>
      <c r="B6149" s="110">
        <v>45865</v>
      </c>
      <c r="C6149" s="89">
        <v>3.3</v>
      </c>
      <c r="D6149" s="89">
        <v>17.600000000000001</v>
      </c>
      <c r="E6149" s="96">
        <v>1586</v>
      </c>
      <c r="F6149" s="89">
        <v>1.4</v>
      </c>
      <c r="G6149" s="89">
        <v>1013.7</v>
      </c>
      <c r="H6149">
        <v>0.79</v>
      </c>
      <c r="I6149" t="s">
        <v>15</v>
      </c>
      <c r="J6149">
        <v>0.8</v>
      </c>
      <c r="K6149">
        <v>7</v>
      </c>
      <c r="L6149">
        <v>2025</v>
      </c>
      <c r="M6149" t="s">
        <v>358</v>
      </c>
      <c r="N6149" s="89" cm="1">
        <f t="array" ref="N6149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6149" s="89">
        <f>_34_KNMI_Stations[[#This Row],[graaddagen]]*_34_KNMI_Stations[[#This Row],[Gewogen factor]]</f>
        <v>0.3199999999999989</v>
      </c>
      <c r="P6149" s="89" cm="1">
        <f t="array" ref="P6149">IF(ISNUMBER(_34_KNMI_Stations[[#This Row],[Etmaal temperatuur °C]]),IF(_34_KNMI_Stations[[#This Row],[Etmaal temperatuur °C]]&gt;stookgrens[],_34_KNMI_Stations[[#This Row],[Etmaal temperatuur °C]]-stookgrens[],0),"")</f>
        <v>0</v>
      </c>
    </row>
    <row r="6150" spans="1:16" x14ac:dyDescent="0.25">
      <c r="A6150">
        <v>279</v>
      </c>
      <c r="B6150" s="110">
        <v>45866</v>
      </c>
      <c r="C6150" s="89">
        <v>3.8</v>
      </c>
      <c r="D6150" s="89">
        <v>16.899999999999999</v>
      </c>
      <c r="E6150" s="96">
        <v>1812</v>
      </c>
      <c r="F6150" s="89">
        <v>0.3</v>
      </c>
      <c r="G6150" s="89">
        <v>1015.9</v>
      </c>
      <c r="H6150">
        <v>0.79</v>
      </c>
      <c r="I6150" t="s">
        <v>15</v>
      </c>
      <c r="J6150">
        <v>0.8</v>
      </c>
      <c r="K6150">
        <v>7</v>
      </c>
      <c r="L6150">
        <v>2025</v>
      </c>
      <c r="M6150" t="s">
        <v>359</v>
      </c>
      <c r="N6150" s="89" cm="1">
        <f t="array" ref="N6150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6150" s="89">
        <f>_34_KNMI_Stations[[#This Row],[graaddagen]]*_34_KNMI_Stations[[#This Row],[Gewogen factor]]</f>
        <v>0.88000000000000123</v>
      </c>
      <c r="P6150" s="89" cm="1">
        <f t="array" ref="P6150">IF(ISNUMBER(_34_KNMI_Stations[[#This Row],[Etmaal temperatuur °C]]),IF(_34_KNMI_Stations[[#This Row],[Etmaal temperatuur °C]]&gt;stookgrens[],_34_KNMI_Stations[[#This Row],[Etmaal temperatuur °C]]-stookgrens[],0),"")</f>
        <v>0</v>
      </c>
    </row>
    <row r="6151" spans="1:16" x14ac:dyDescent="0.25">
      <c r="A6151">
        <v>279</v>
      </c>
      <c r="B6151" s="110">
        <v>45867</v>
      </c>
      <c r="C6151" s="89">
        <v>3.2</v>
      </c>
      <c r="D6151" s="89">
        <v>15.6</v>
      </c>
      <c r="E6151" s="96">
        <v>1586</v>
      </c>
      <c r="F6151" s="89">
        <v>5.5</v>
      </c>
      <c r="G6151" s="89">
        <v>1016.3</v>
      </c>
      <c r="H6151">
        <v>0.79</v>
      </c>
      <c r="I6151" t="s">
        <v>15</v>
      </c>
      <c r="J6151">
        <v>0.8</v>
      </c>
      <c r="K6151">
        <v>7</v>
      </c>
      <c r="L6151">
        <v>2025</v>
      </c>
      <c r="M6151" t="s">
        <v>359</v>
      </c>
      <c r="N6151" s="89" cm="1">
        <f t="array" ref="N6151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6151" s="89">
        <f>_34_KNMI_Stations[[#This Row],[graaddagen]]*_34_KNMI_Stations[[#This Row],[Gewogen factor]]</f>
        <v>1.9200000000000004</v>
      </c>
      <c r="P6151" s="89" cm="1">
        <f t="array" ref="P6151">IF(ISNUMBER(_34_KNMI_Stations[[#This Row],[Etmaal temperatuur °C]]),IF(_34_KNMI_Stations[[#This Row],[Etmaal temperatuur °C]]&gt;stookgrens[],_34_KNMI_Stations[[#This Row],[Etmaal temperatuur °C]]-stookgrens[],0),"")</f>
        <v>0</v>
      </c>
    </row>
    <row r="6152" spans="1:16" x14ac:dyDescent="0.25">
      <c r="A6152">
        <v>279</v>
      </c>
      <c r="B6152" s="110">
        <v>45868</v>
      </c>
      <c r="C6152" s="89">
        <v>3.6</v>
      </c>
      <c r="D6152" s="89">
        <v>16.100000000000001</v>
      </c>
      <c r="E6152" s="96">
        <v>1170</v>
      </c>
      <c r="F6152" s="89">
        <v>0.9</v>
      </c>
      <c r="G6152" s="89">
        <v>1014.8</v>
      </c>
      <c r="H6152">
        <v>0.78</v>
      </c>
      <c r="I6152" t="s">
        <v>15</v>
      </c>
      <c r="J6152">
        <v>0.8</v>
      </c>
      <c r="K6152">
        <v>7</v>
      </c>
      <c r="L6152">
        <v>2025</v>
      </c>
      <c r="M6152" t="s">
        <v>359</v>
      </c>
      <c r="N6152" s="89" cm="1">
        <f t="array" ref="N6152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6152" s="89">
        <f>_34_KNMI_Stations[[#This Row],[graaddagen]]*_34_KNMI_Stations[[#This Row],[Gewogen factor]]</f>
        <v>1.5199999999999989</v>
      </c>
      <c r="P6152" s="89" cm="1">
        <f t="array" ref="P6152">IF(ISNUMBER(_34_KNMI_Stations[[#This Row],[Etmaal temperatuur °C]]),IF(_34_KNMI_Stations[[#This Row],[Etmaal temperatuur °C]]&gt;stookgrens[],_34_KNMI_Stations[[#This Row],[Etmaal temperatuur °C]]-stookgrens[],0),"")</f>
        <v>0</v>
      </c>
    </row>
    <row r="6153" spans="1:16" x14ac:dyDescent="0.25">
      <c r="A6153">
        <v>279</v>
      </c>
      <c r="B6153" s="110">
        <v>45869</v>
      </c>
      <c r="C6153" s="89">
        <v>3.4</v>
      </c>
      <c r="D6153" s="89">
        <v>16.7</v>
      </c>
      <c r="E6153" s="96">
        <v>1115</v>
      </c>
      <c r="F6153" s="89">
        <v>1.4</v>
      </c>
      <c r="G6153" s="89">
        <v>1012.5</v>
      </c>
      <c r="H6153">
        <v>0.83</v>
      </c>
      <c r="I6153" t="s">
        <v>15</v>
      </c>
      <c r="J6153">
        <v>0.8</v>
      </c>
      <c r="K6153">
        <v>7</v>
      </c>
      <c r="L6153">
        <v>2025</v>
      </c>
      <c r="M6153" t="s">
        <v>359</v>
      </c>
      <c r="N6153" s="89" cm="1">
        <f t="array" ref="N6153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6153" s="89">
        <f>_34_KNMI_Stations[[#This Row],[graaddagen]]*_34_KNMI_Stations[[#This Row],[Gewogen factor]]</f>
        <v>1.0400000000000007</v>
      </c>
      <c r="P6153" s="89" cm="1">
        <f t="array" ref="P6153">IF(ISNUMBER(_34_KNMI_Stations[[#This Row],[Etmaal temperatuur °C]]),IF(_34_KNMI_Stations[[#This Row],[Etmaal temperatuur °C]]&gt;stookgrens[],_34_KNMI_Stations[[#This Row],[Etmaal temperatuur °C]]-stookgrens[],0),"")</f>
        <v>0</v>
      </c>
    </row>
    <row r="6154" spans="1:16" x14ac:dyDescent="0.25">
      <c r="A6154">
        <v>279</v>
      </c>
      <c r="B6154" s="110">
        <v>45870</v>
      </c>
      <c r="C6154" s="89">
        <v>3.5</v>
      </c>
      <c r="D6154" s="89">
        <v>16.3</v>
      </c>
      <c r="E6154" s="96">
        <v>1416</v>
      </c>
      <c r="F6154" s="89">
        <v>7.4</v>
      </c>
      <c r="G6154" s="89">
        <v>1010</v>
      </c>
      <c r="H6154">
        <v>0.88</v>
      </c>
      <c r="I6154" t="s">
        <v>15</v>
      </c>
      <c r="J6154">
        <v>0.8</v>
      </c>
      <c r="K6154">
        <v>8</v>
      </c>
      <c r="L6154">
        <v>2025</v>
      </c>
      <c r="M6154" t="s">
        <v>359</v>
      </c>
      <c r="N6154" s="89" cm="1">
        <f t="array" ref="N6154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6154" s="89">
        <f>_34_KNMI_Stations[[#This Row],[graaddagen]]*_34_KNMI_Stations[[#This Row],[Gewogen factor]]</f>
        <v>1.3599999999999994</v>
      </c>
      <c r="P6154" s="89" cm="1">
        <f t="array" ref="P6154">IF(ISNUMBER(_34_KNMI_Stations[[#This Row],[Etmaal temperatuur °C]]),IF(_34_KNMI_Stations[[#This Row],[Etmaal temperatuur °C]]&gt;stookgrens[],_34_KNMI_Stations[[#This Row],[Etmaal temperatuur °C]]-stookgrens[],0),"")</f>
        <v>0</v>
      </c>
    </row>
    <row r="6155" spans="1:16" x14ac:dyDescent="0.25">
      <c r="A6155">
        <v>279</v>
      </c>
      <c r="B6155" s="110">
        <v>45871</v>
      </c>
      <c r="C6155" s="89">
        <v>3.6</v>
      </c>
      <c r="D6155" s="89">
        <v>15.9</v>
      </c>
      <c r="E6155" s="96">
        <v>1176</v>
      </c>
      <c r="F6155" s="89">
        <v>13</v>
      </c>
      <c r="G6155" s="89">
        <v>1012.5</v>
      </c>
      <c r="H6155">
        <v>0.87</v>
      </c>
      <c r="I6155" t="s">
        <v>15</v>
      </c>
      <c r="J6155">
        <v>0.8</v>
      </c>
      <c r="K6155">
        <v>8</v>
      </c>
      <c r="L6155">
        <v>2025</v>
      </c>
      <c r="M6155" t="s">
        <v>359</v>
      </c>
      <c r="N6155" s="89" cm="1">
        <f t="array" ref="N6155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6155" s="89">
        <f>_34_KNMI_Stations[[#This Row],[graaddagen]]*_34_KNMI_Stations[[#This Row],[Gewogen factor]]</f>
        <v>1.6799999999999997</v>
      </c>
      <c r="P6155" s="89" cm="1">
        <f t="array" ref="P6155">IF(ISNUMBER(_34_KNMI_Stations[[#This Row],[Etmaal temperatuur °C]]),IF(_34_KNMI_Stations[[#This Row],[Etmaal temperatuur °C]]&gt;stookgrens[],_34_KNMI_Stations[[#This Row],[Etmaal temperatuur °C]]-stookgrens[],0),"")</f>
        <v>0</v>
      </c>
    </row>
    <row r="6156" spans="1:16" x14ac:dyDescent="0.25">
      <c r="A6156">
        <v>279</v>
      </c>
      <c r="B6156" s="110">
        <v>45872</v>
      </c>
      <c r="C6156" s="89">
        <v>4.0999999999999996</v>
      </c>
      <c r="D6156" s="89">
        <v>17.399999999999999</v>
      </c>
      <c r="E6156" s="96">
        <v>1814</v>
      </c>
      <c r="F6156" s="89">
        <v>2.5</v>
      </c>
      <c r="G6156" s="89">
        <v>1015.4</v>
      </c>
      <c r="H6156">
        <v>0.8</v>
      </c>
      <c r="I6156" t="s">
        <v>15</v>
      </c>
      <c r="J6156">
        <v>0.8</v>
      </c>
      <c r="K6156">
        <v>8</v>
      </c>
      <c r="L6156">
        <v>2025</v>
      </c>
      <c r="M6156" t="s">
        <v>359</v>
      </c>
      <c r="N6156" s="89" cm="1">
        <f t="array" ref="N6156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6156" s="89">
        <f>_34_KNMI_Stations[[#This Row],[graaddagen]]*_34_KNMI_Stations[[#This Row],[Gewogen factor]]</f>
        <v>0.48000000000000115</v>
      </c>
      <c r="P6156" s="89" cm="1">
        <f t="array" ref="P6156">IF(ISNUMBER(_34_KNMI_Stations[[#This Row],[Etmaal temperatuur °C]]),IF(_34_KNMI_Stations[[#This Row],[Etmaal temperatuur °C]]&gt;stookgrens[],_34_KNMI_Stations[[#This Row],[Etmaal temperatuur °C]]-stookgrens[],0),"")</f>
        <v>0</v>
      </c>
    </row>
    <row r="6157" spans="1:16" x14ac:dyDescent="0.25">
      <c r="A6157">
        <v>279</v>
      </c>
      <c r="B6157" s="110">
        <v>45873</v>
      </c>
      <c r="C6157" s="89">
        <v>4.2</v>
      </c>
      <c r="D6157" s="89">
        <v>19.100000000000001</v>
      </c>
      <c r="E6157" s="96">
        <v>1487</v>
      </c>
      <c r="F6157" s="89">
        <v>2.6</v>
      </c>
      <c r="G6157" s="89">
        <v>1014.1</v>
      </c>
      <c r="H6157">
        <v>0.82</v>
      </c>
      <c r="I6157" t="s">
        <v>15</v>
      </c>
      <c r="J6157">
        <v>0.8</v>
      </c>
      <c r="K6157">
        <v>8</v>
      </c>
      <c r="L6157">
        <v>2025</v>
      </c>
      <c r="M6157" t="s">
        <v>360</v>
      </c>
      <c r="N6157" s="89" cm="1">
        <f t="array" ref="N6157">IF(ISNUMBER(_34_KNMI_Stations[[#This Row],[Etmaal temperatuur °C]]),IF(_34_KNMI_Stations[[#This Row],[Etmaal temperatuur °C]]&lt;stookgrens[],stookgrens[]-_34_KNMI_Stations[[#This Row],[Etmaal temperatuur °C]],0),"")</f>
        <v>0</v>
      </c>
      <c r="O6157" s="89">
        <f>_34_KNMI_Stations[[#This Row],[graaddagen]]*_34_KNMI_Stations[[#This Row],[Gewogen factor]]</f>
        <v>0</v>
      </c>
      <c r="P6157" s="89" cm="1">
        <f t="array" ref="P6157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6158" spans="1:16" x14ac:dyDescent="0.25">
      <c r="A6158">
        <v>279</v>
      </c>
      <c r="B6158" s="110">
        <v>45874</v>
      </c>
      <c r="C6158" s="89">
        <v>4.3</v>
      </c>
      <c r="D6158" s="89">
        <v>15.5</v>
      </c>
      <c r="E6158" s="96">
        <v>1836</v>
      </c>
      <c r="F6158" s="89">
        <v>2.6</v>
      </c>
      <c r="G6158" s="89">
        <v>1017.7</v>
      </c>
      <c r="H6158">
        <v>0.79</v>
      </c>
      <c r="I6158" t="s">
        <v>15</v>
      </c>
      <c r="J6158">
        <v>0.8</v>
      </c>
      <c r="K6158">
        <v>8</v>
      </c>
      <c r="L6158">
        <v>2025</v>
      </c>
      <c r="M6158" t="s">
        <v>360</v>
      </c>
      <c r="N6158" s="89" cm="1">
        <f t="array" ref="N6158">IF(ISNUMBER(_34_KNMI_Stations[[#This Row],[Etmaal temperatuur °C]]),IF(_34_KNMI_Stations[[#This Row],[Etmaal temperatuur °C]]&lt;stookgrens[],stookgrens[]-_34_KNMI_Stations[[#This Row],[Etmaal temperatuur °C]],0),"")</f>
        <v>2.5</v>
      </c>
      <c r="O6158" s="89">
        <f>_34_KNMI_Stations[[#This Row],[graaddagen]]*_34_KNMI_Stations[[#This Row],[Gewogen factor]]</f>
        <v>2</v>
      </c>
      <c r="P6158" s="89" cm="1">
        <f t="array" ref="P6158">IF(ISNUMBER(_34_KNMI_Stations[[#This Row],[Etmaal temperatuur °C]]),IF(_34_KNMI_Stations[[#This Row],[Etmaal temperatuur °C]]&gt;stookgrens[],_34_KNMI_Stations[[#This Row],[Etmaal temperatuur °C]]-stookgrens[],0),"")</f>
        <v>0</v>
      </c>
    </row>
    <row r="6159" spans="1:16" x14ac:dyDescent="0.25">
      <c r="A6159">
        <v>279</v>
      </c>
      <c r="B6159" s="110">
        <v>45875</v>
      </c>
      <c r="C6159" s="89">
        <v>3</v>
      </c>
      <c r="D6159" s="89">
        <v>15.4</v>
      </c>
      <c r="E6159" s="96">
        <v>1758</v>
      </c>
      <c r="F6159" s="89">
        <v>-0.1</v>
      </c>
      <c r="G6159" s="89">
        <v>1022.4</v>
      </c>
      <c r="H6159">
        <v>0.78</v>
      </c>
      <c r="I6159" t="s">
        <v>15</v>
      </c>
      <c r="J6159">
        <v>0.8</v>
      </c>
      <c r="K6159">
        <v>8</v>
      </c>
      <c r="L6159">
        <v>2025</v>
      </c>
      <c r="M6159" t="s">
        <v>360</v>
      </c>
      <c r="N6159" s="89" cm="1">
        <f t="array" ref="N6159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6159" s="89">
        <f>_34_KNMI_Stations[[#This Row],[graaddagen]]*_34_KNMI_Stations[[#This Row],[Gewogen factor]]</f>
        <v>2.0799999999999996</v>
      </c>
      <c r="P6159" s="89" cm="1">
        <f t="array" ref="P6159">IF(ISNUMBER(_34_KNMI_Stations[[#This Row],[Etmaal temperatuur °C]]),IF(_34_KNMI_Stations[[#This Row],[Etmaal temperatuur °C]]&gt;stookgrens[],_34_KNMI_Stations[[#This Row],[Etmaal temperatuur °C]]-stookgrens[],0),"")</f>
        <v>0</v>
      </c>
    </row>
    <row r="6160" spans="1:16" x14ac:dyDescent="0.25">
      <c r="A6160">
        <v>279</v>
      </c>
      <c r="B6160" s="110">
        <v>45876</v>
      </c>
      <c r="C6160" s="89">
        <v>3.4</v>
      </c>
      <c r="D6160" s="89">
        <v>18.3</v>
      </c>
      <c r="E6160" s="96">
        <v>1857</v>
      </c>
      <c r="F6160" s="89">
        <v>-0.1</v>
      </c>
      <c r="G6160" s="89">
        <v>1016.2</v>
      </c>
      <c r="H6160">
        <v>0.68</v>
      </c>
      <c r="I6160" t="s">
        <v>15</v>
      </c>
      <c r="J6160">
        <v>0.8</v>
      </c>
      <c r="K6160">
        <v>8</v>
      </c>
      <c r="L6160">
        <v>2025</v>
      </c>
      <c r="M6160" t="s">
        <v>360</v>
      </c>
      <c r="N6160" s="89" cm="1">
        <f t="array" ref="N6160">IF(ISNUMBER(_34_KNMI_Stations[[#This Row],[Etmaal temperatuur °C]]),IF(_34_KNMI_Stations[[#This Row],[Etmaal temperatuur °C]]&lt;stookgrens[],stookgrens[]-_34_KNMI_Stations[[#This Row],[Etmaal temperatuur °C]],0),"")</f>
        <v>0</v>
      </c>
      <c r="O6160" s="89">
        <f>_34_KNMI_Stations[[#This Row],[graaddagen]]*_34_KNMI_Stations[[#This Row],[Gewogen factor]]</f>
        <v>0</v>
      </c>
      <c r="P6160" s="89" cm="1">
        <f t="array" ref="P6160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6161" spans="1:16" x14ac:dyDescent="0.25">
      <c r="A6161">
        <v>279</v>
      </c>
      <c r="B6161" s="110">
        <v>45877</v>
      </c>
      <c r="C6161" s="89">
        <v>2.9</v>
      </c>
      <c r="D6161" s="89">
        <v>18.899999999999999</v>
      </c>
      <c r="E6161" s="96">
        <v>2024</v>
      </c>
      <c r="F6161" s="89">
        <v>0</v>
      </c>
      <c r="G6161" s="89">
        <v>1017.7</v>
      </c>
      <c r="H6161">
        <v>0.74</v>
      </c>
      <c r="I6161" t="s">
        <v>15</v>
      </c>
      <c r="J6161">
        <v>0.8</v>
      </c>
      <c r="K6161">
        <v>8</v>
      </c>
      <c r="L6161">
        <v>2025</v>
      </c>
      <c r="M6161" t="s">
        <v>360</v>
      </c>
      <c r="N6161" s="89" cm="1">
        <f t="array" ref="N6161">IF(ISNUMBER(_34_KNMI_Stations[[#This Row],[Etmaal temperatuur °C]]),IF(_34_KNMI_Stations[[#This Row],[Etmaal temperatuur °C]]&lt;stookgrens[],stookgrens[]-_34_KNMI_Stations[[#This Row],[Etmaal temperatuur °C]],0),"")</f>
        <v>0</v>
      </c>
      <c r="O6161" s="89">
        <f>_34_KNMI_Stations[[#This Row],[graaddagen]]*_34_KNMI_Stations[[#This Row],[Gewogen factor]]</f>
        <v>0</v>
      </c>
      <c r="P6161" s="89" cm="1">
        <f t="array" ref="P6161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6162" spans="1:16" x14ac:dyDescent="0.25">
      <c r="A6162">
        <v>279</v>
      </c>
      <c r="B6162" s="110">
        <v>45878</v>
      </c>
      <c r="C6162" s="89">
        <v>2.8</v>
      </c>
      <c r="D6162" s="89">
        <v>17.600000000000001</v>
      </c>
      <c r="E6162" s="96">
        <v>2354</v>
      </c>
      <c r="F6162" s="89">
        <v>0</v>
      </c>
      <c r="G6162" s="89">
        <v>1020.4</v>
      </c>
      <c r="H6162">
        <v>0.76</v>
      </c>
      <c r="I6162" t="s">
        <v>15</v>
      </c>
      <c r="J6162">
        <v>0.8</v>
      </c>
      <c r="K6162">
        <v>8</v>
      </c>
      <c r="L6162">
        <v>2025</v>
      </c>
      <c r="M6162" t="s">
        <v>360</v>
      </c>
      <c r="N6162" s="89" cm="1">
        <f t="array" ref="N6162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6162" s="89">
        <f>_34_KNMI_Stations[[#This Row],[graaddagen]]*_34_KNMI_Stations[[#This Row],[Gewogen factor]]</f>
        <v>0.3199999999999989</v>
      </c>
      <c r="P6162" s="89" cm="1">
        <f t="array" ref="P6162">IF(ISNUMBER(_34_KNMI_Stations[[#This Row],[Etmaal temperatuur °C]]),IF(_34_KNMI_Stations[[#This Row],[Etmaal temperatuur °C]]&gt;stookgrens[],_34_KNMI_Stations[[#This Row],[Etmaal temperatuur °C]]-stookgrens[],0),"")</f>
        <v>0</v>
      </c>
    </row>
    <row r="6163" spans="1:16" x14ac:dyDescent="0.25">
      <c r="A6163">
        <v>279</v>
      </c>
      <c r="B6163" s="110">
        <v>45879</v>
      </c>
      <c r="C6163" s="89">
        <v>2.5</v>
      </c>
      <c r="D6163" s="89">
        <v>17</v>
      </c>
      <c r="E6163" s="96">
        <v>2474</v>
      </c>
      <c r="F6163" s="89">
        <v>0</v>
      </c>
      <c r="G6163" s="89">
        <v>1027.0999999999999</v>
      </c>
      <c r="H6163">
        <v>0.73</v>
      </c>
      <c r="I6163" t="s">
        <v>15</v>
      </c>
      <c r="J6163">
        <v>0.8</v>
      </c>
      <c r="K6163">
        <v>8</v>
      </c>
      <c r="L6163">
        <v>2025</v>
      </c>
      <c r="M6163" t="s">
        <v>360</v>
      </c>
      <c r="N6163" s="89" cm="1">
        <f t="array" ref="N6163">IF(ISNUMBER(_34_KNMI_Stations[[#This Row],[Etmaal temperatuur °C]]),IF(_34_KNMI_Stations[[#This Row],[Etmaal temperatuur °C]]&lt;stookgrens[],stookgrens[]-_34_KNMI_Stations[[#This Row],[Etmaal temperatuur °C]],0),"")</f>
        <v>1</v>
      </c>
      <c r="O6163" s="89">
        <f>_34_KNMI_Stations[[#This Row],[graaddagen]]*_34_KNMI_Stations[[#This Row],[Gewogen factor]]</f>
        <v>0.8</v>
      </c>
      <c r="P6163" s="89" cm="1">
        <f t="array" ref="P6163">IF(ISNUMBER(_34_KNMI_Stations[[#This Row],[Etmaal temperatuur °C]]),IF(_34_KNMI_Stations[[#This Row],[Etmaal temperatuur °C]]&gt;stookgrens[],_34_KNMI_Stations[[#This Row],[Etmaal temperatuur °C]]-stookgrens[],0),"")</f>
        <v>0</v>
      </c>
    </row>
    <row r="6164" spans="1:16" x14ac:dyDescent="0.25">
      <c r="A6164">
        <v>279</v>
      </c>
      <c r="B6164" s="110">
        <v>45880</v>
      </c>
      <c r="C6164" s="89">
        <v>1.6</v>
      </c>
      <c r="D6164" s="89">
        <v>18.399999999999999</v>
      </c>
      <c r="E6164" s="96">
        <v>2390</v>
      </c>
      <c r="F6164" s="89">
        <v>0</v>
      </c>
      <c r="G6164" s="89">
        <v>1024.0999999999999</v>
      </c>
      <c r="H6164">
        <v>0.71</v>
      </c>
      <c r="I6164" t="s">
        <v>15</v>
      </c>
      <c r="J6164">
        <v>0.8</v>
      </c>
      <c r="K6164">
        <v>8</v>
      </c>
      <c r="L6164">
        <v>2025</v>
      </c>
      <c r="M6164" t="s">
        <v>361</v>
      </c>
      <c r="N6164" s="89" cm="1">
        <f t="array" ref="N6164">IF(ISNUMBER(_34_KNMI_Stations[[#This Row],[Etmaal temperatuur °C]]),IF(_34_KNMI_Stations[[#This Row],[Etmaal temperatuur °C]]&lt;stookgrens[],stookgrens[]-_34_KNMI_Stations[[#This Row],[Etmaal temperatuur °C]],0),"")</f>
        <v>0</v>
      </c>
      <c r="O6164" s="89">
        <f>_34_KNMI_Stations[[#This Row],[graaddagen]]*_34_KNMI_Stations[[#This Row],[Gewogen factor]]</f>
        <v>0</v>
      </c>
      <c r="P6164" s="89" cm="1">
        <f t="array" ref="P6164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6165" spans="1:16" x14ac:dyDescent="0.25">
      <c r="A6165">
        <v>279</v>
      </c>
      <c r="B6165" s="110">
        <v>45881</v>
      </c>
      <c r="C6165" s="89">
        <v>2.6</v>
      </c>
      <c r="D6165" s="89">
        <v>21.8</v>
      </c>
      <c r="E6165" s="96">
        <v>1989</v>
      </c>
      <c r="F6165" s="89">
        <v>0</v>
      </c>
      <c r="G6165" s="89">
        <v>1016.8</v>
      </c>
      <c r="H6165">
        <v>0.63</v>
      </c>
      <c r="I6165" t="s">
        <v>15</v>
      </c>
      <c r="J6165">
        <v>0.8</v>
      </c>
      <c r="K6165">
        <v>8</v>
      </c>
      <c r="L6165">
        <v>2025</v>
      </c>
      <c r="M6165" t="s">
        <v>361</v>
      </c>
      <c r="N6165" s="89" cm="1">
        <f t="array" ref="N6165">IF(ISNUMBER(_34_KNMI_Stations[[#This Row],[Etmaal temperatuur °C]]),IF(_34_KNMI_Stations[[#This Row],[Etmaal temperatuur °C]]&lt;stookgrens[],stookgrens[]-_34_KNMI_Stations[[#This Row],[Etmaal temperatuur °C]],0),"")</f>
        <v>0</v>
      </c>
      <c r="O6165" s="89">
        <f>_34_KNMI_Stations[[#This Row],[graaddagen]]*_34_KNMI_Stations[[#This Row],[Gewogen factor]]</f>
        <v>0</v>
      </c>
      <c r="P6165" s="89" cm="1">
        <f t="array" ref="P6165">IF(ISNUMBER(_34_KNMI_Stations[[#This Row],[Etmaal temperatuur °C]]),IF(_34_KNMI_Stations[[#This Row],[Etmaal temperatuur °C]]&gt;stookgrens[],_34_KNMI_Stations[[#This Row],[Etmaal temperatuur °C]]-stookgrens[],0),"")</f>
        <v>3.8000000000000007</v>
      </c>
    </row>
    <row r="6166" spans="1:16" x14ac:dyDescent="0.25">
      <c r="A6166">
        <v>279</v>
      </c>
      <c r="B6166" s="110">
        <v>45882</v>
      </c>
      <c r="C6166" s="89">
        <v>1.5</v>
      </c>
      <c r="D6166" s="89">
        <v>24.2</v>
      </c>
      <c r="E6166" s="96">
        <v>2169</v>
      </c>
      <c r="F6166" s="89">
        <v>0</v>
      </c>
      <c r="G6166" s="89">
        <v>1014.9</v>
      </c>
      <c r="H6166">
        <v>0.65</v>
      </c>
      <c r="I6166" t="s">
        <v>15</v>
      </c>
      <c r="J6166">
        <v>0.8</v>
      </c>
      <c r="K6166">
        <v>8</v>
      </c>
      <c r="L6166">
        <v>2025</v>
      </c>
      <c r="M6166" t="s">
        <v>361</v>
      </c>
      <c r="N6166" s="89" cm="1">
        <f t="array" ref="N6166">IF(ISNUMBER(_34_KNMI_Stations[[#This Row],[Etmaal temperatuur °C]]),IF(_34_KNMI_Stations[[#This Row],[Etmaal temperatuur °C]]&lt;stookgrens[],stookgrens[]-_34_KNMI_Stations[[#This Row],[Etmaal temperatuur °C]],0),"")</f>
        <v>0</v>
      </c>
      <c r="O6166" s="89">
        <f>_34_KNMI_Stations[[#This Row],[graaddagen]]*_34_KNMI_Stations[[#This Row],[Gewogen factor]]</f>
        <v>0</v>
      </c>
      <c r="P6166" s="89" cm="1">
        <f t="array" ref="P6166">IF(ISNUMBER(_34_KNMI_Stations[[#This Row],[Etmaal temperatuur °C]]),IF(_34_KNMI_Stations[[#This Row],[Etmaal temperatuur °C]]&gt;stookgrens[],_34_KNMI_Stations[[#This Row],[Etmaal temperatuur °C]]-stookgrens[],0),"")</f>
        <v>6.1999999999999993</v>
      </c>
    </row>
    <row r="6167" spans="1:16" x14ac:dyDescent="0.25">
      <c r="A6167">
        <v>279</v>
      </c>
      <c r="B6167" s="110">
        <v>45883</v>
      </c>
      <c r="C6167" s="89">
        <v>2.5</v>
      </c>
      <c r="D6167" s="89">
        <v>23.1</v>
      </c>
      <c r="E6167" s="96">
        <v>1593</v>
      </c>
      <c r="F6167" s="89">
        <v>-0.1</v>
      </c>
      <c r="G6167" s="89">
        <v>1018.3</v>
      </c>
      <c r="H6167">
        <v>0.76</v>
      </c>
      <c r="I6167" t="s">
        <v>15</v>
      </c>
      <c r="J6167">
        <v>0.8</v>
      </c>
      <c r="K6167">
        <v>8</v>
      </c>
      <c r="L6167">
        <v>2025</v>
      </c>
      <c r="M6167" t="s">
        <v>361</v>
      </c>
      <c r="N6167" s="89" cm="1">
        <f t="array" ref="N6167">IF(ISNUMBER(_34_KNMI_Stations[[#This Row],[Etmaal temperatuur °C]]),IF(_34_KNMI_Stations[[#This Row],[Etmaal temperatuur °C]]&lt;stookgrens[],stookgrens[]-_34_KNMI_Stations[[#This Row],[Etmaal temperatuur °C]],0),"")</f>
        <v>0</v>
      </c>
      <c r="O6167" s="89">
        <f>_34_KNMI_Stations[[#This Row],[graaddagen]]*_34_KNMI_Stations[[#This Row],[Gewogen factor]]</f>
        <v>0</v>
      </c>
      <c r="P6167" s="89" cm="1">
        <f t="array" ref="P6167">IF(ISNUMBER(_34_KNMI_Stations[[#This Row],[Etmaal temperatuur °C]]),IF(_34_KNMI_Stations[[#This Row],[Etmaal temperatuur °C]]&gt;stookgrens[],_34_KNMI_Stations[[#This Row],[Etmaal temperatuur °C]]-stookgrens[],0),"")</f>
        <v>5.1000000000000014</v>
      </c>
    </row>
    <row r="6168" spans="1:16" x14ac:dyDescent="0.25">
      <c r="A6168">
        <v>279</v>
      </c>
      <c r="B6168" s="110">
        <v>45884</v>
      </c>
      <c r="C6168" s="89">
        <v>3.2</v>
      </c>
      <c r="D6168" s="89">
        <v>21.2</v>
      </c>
      <c r="E6168" s="96">
        <v>2071</v>
      </c>
      <c r="F6168" s="89">
        <v>0</v>
      </c>
      <c r="G6168" s="89">
        <v>1023</v>
      </c>
      <c r="H6168">
        <v>0.77</v>
      </c>
      <c r="I6168" t="s">
        <v>15</v>
      </c>
      <c r="J6168">
        <v>0.8</v>
      </c>
      <c r="K6168">
        <v>8</v>
      </c>
      <c r="L6168">
        <v>2025</v>
      </c>
      <c r="M6168" t="s">
        <v>361</v>
      </c>
      <c r="N6168" s="89" cm="1">
        <f t="array" ref="N6168">IF(ISNUMBER(_34_KNMI_Stations[[#This Row],[Etmaal temperatuur °C]]),IF(_34_KNMI_Stations[[#This Row],[Etmaal temperatuur °C]]&lt;stookgrens[],stookgrens[]-_34_KNMI_Stations[[#This Row],[Etmaal temperatuur °C]],0),"")</f>
        <v>0</v>
      </c>
      <c r="O6168" s="89">
        <f>_34_KNMI_Stations[[#This Row],[graaddagen]]*_34_KNMI_Stations[[#This Row],[Gewogen factor]]</f>
        <v>0</v>
      </c>
      <c r="P6168" s="89" cm="1">
        <f t="array" ref="P6168">IF(ISNUMBER(_34_KNMI_Stations[[#This Row],[Etmaal temperatuur °C]]),IF(_34_KNMI_Stations[[#This Row],[Etmaal temperatuur °C]]&gt;stookgrens[],_34_KNMI_Stations[[#This Row],[Etmaal temperatuur °C]]-stookgrens[],0),"")</f>
        <v>3.1999999999999993</v>
      </c>
    </row>
    <row r="6169" spans="1:16" x14ac:dyDescent="0.25">
      <c r="A6169">
        <v>279</v>
      </c>
      <c r="B6169" s="110">
        <v>45885</v>
      </c>
      <c r="C6169" s="89">
        <v>3.7</v>
      </c>
      <c r="D6169" s="89">
        <v>17.2</v>
      </c>
      <c r="E6169" s="96">
        <v>1462</v>
      </c>
      <c r="F6169" s="89">
        <v>-0.1</v>
      </c>
      <c r="G6169" s="89">
        <v>1025.0999999999999</v>
      </c>
      <c r="H6169">
        <v>0.73</v>
      </c>
      <c r="I6169" t="s">
        <v>15</v>
      </c>
      <c r="J6169">
        <v>0.8</v>
      </c>
      <c r="K6169">
        <v>8</v>
      </c>
      <c r="L6169">
        <v>2025</v>
      </c>
      <c r="M6169" t="s">
        <v>361</v>
      </c>
      <c r="N6169" s="89" cm="1">
        <f t="array" ref="N6169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6169" s="89">
        <f>_34_KNMI_Stations[[#This Row],[graaddagen]]*_34_KNMI_Stations[[#This Row],[Gewogen factor]]</f>
        <v>0.64000000000000057</v>
      </c>
      <c r="P6169" s="89" cm="1">
        <f t="array" ref="P6169">IF(ISNUMBER(_34_KNMI_Stations[[#This Row],[Etmaal temperatuur °C]]),IF(_34_KNMI_Stations[[#This Row],[Etmaal temperatuur °C]]&gt;stookgrens[],_34_KNMI_Stations[[#This Row],[Etmaal temperatuur °C]]-stookgrens[],0),"")</f>
        <v>0</v>
      </c>
    </row>
    <row r="6170" spans="1:16" x14ac:dyDescent="0.25">
      <c r="A6170">
        <v>279</v>
      </c>
      <c r="B6170" s="110">
        <v>45886</v>
      </c>
      <c r="C6170" s="89">
        <v>3</v>
      </c>
      <c r="D6170" s="89">
        <v>16.100000000000001</v>
      </c>
      <c r="E6170" s="96">
        <v>957</v>
      </c>
      <c r="F6170" s="89">
        <v>-0.1</v>
      </c>
      <c r="G6170" s="89">
        <v>1022.5</v>
      </c>
      <c r="H6170">
        <v>0.85</v>
      </c>
      <c r="I6170" t="s">
        <v>15</v>
      </c>
      <c r="J6170">
        <v>0.8</v>
      </c>
      <c r="K6170">
        <v>8</v>
      </c>
      <c r="L6170">
        <v>2025</v>
      </c>
      <c r="M6170" t="s">
        <v>361</v>
      </c>
      <c r="N6170" s="89" cm="1">
        <f t="array" ref="N6170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6170" s="89">
        <f>_34_KNMI_Stations[[#This Row],[graaddagen]]*_34_KNMI_Stations[[#This Row],[Gewogen factor]]</f>
        <v>1.5199999999999989</v>
      </c>
      <c r="P6170" s="89" cm="1">
        <f t="array" ref="P6170">IF(ISNUMBER(_34_KNMI_Stations[[#This Row],[Etmaal temperatuur °C]]),IF(_34_KNMI_Stations[[#This Row],[Etmaal temperatuur °C]]&gt;stookgrens[],_34_KNMI_Stations[[#This Row],[Etmaal temperatuur °C]]-stookgrens[],0),"")</f>
        <v>0</v>
      </c>
    </row>
    <row r="6171" spans="1:16" x14ac:dyDescent="0.25">
      <c r="A6171">
        <v>279</v>
      </c>
      <c r="B6171" s="110">
        <v>45887</v>
      </c>
      <c r="C6171" s="89">
        <v>2.5</v>
      </c>
      <c r="D6171" s="89">
        <v>18.899999999999999</v>
      </c>
      <c r="E6171" s="96">
        <v>2113</v>
      </c>
      <c r="F6171" s="89">
        <v>0</v>
      </c>
      <c r="G6171" s="89">
        <v>1020.9</v>
      </c>
      <c r="H6171">
        <v>0.71</v>
      </c>
      <c r="I6171" t="s">
        <v>15</v>
      </c>
      <c r="J6171">
        <v>0.8</v>
      </c>
      <c r="K6171">
        <v>8</v>
      </c>
      <c r="L6171">
        <v>2025</v>
      </c>
      <c r="M6171" t="s">
        <v>362</v>
      </c>
      <c r="N6171" s="89" cm="1">
        <f t="array" ref="N6171">IF(ISNUMBER(_34_KNMI_Stations[[#This Row],[Etmaal temperatuur °C]]),IF(_34_KNMI_Stations[[#This Row],[Etmaal temperatuur °C]]&lt;stookgrens[],stookgrens[]-_34_KNMI_Stations[[#This Row],[Etmaal temperatuur °C]],0),"")</f>
        <v>0</v>
      </c>
      <c r="O6171" s="89">
        <f>_34_KNMI_Stations[[#This Row],[graaddagen]]*_34_KNMI_Stations[[#This Row],[Gewogen factor]]</f>
        <v>0</v>
      </c>
      <c r="P6171" s="89" cm="1">
        <f t="array" ref="P6171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6172" spans="1:16" x14ac:dyDescent="0.25">
      <c r="A6172">
        <v>279</v>
      </c>
      <c r="B6172" s="110">
        <v>45888</v>
      </c>
      <c r="C6172" s="89">
        <v>2.8</v>
      </c>
      <c r="D6172" s="89">
        <v>17.8</v>
      </c>
      <c r="E6172" s="96">
        <v>2193</v>
      </c>
      <c r="F6172" s="89">
        <v>0</v>
      </c>
      <c r="G6172" s="89">
        <v>1015.7</v>
      </c>
      <c r="H6172">
        <v>0.76</v>
      </c>
      <c r="I6172" t="s">
        <v>15</v>
      </c>
      <c r="J6172">
        <v>0.8</v>
      </c>
      <c r="K6172">
        <v>8</v>
      </c>
      <c r="L6172">
        <v>2025</v>
      </c>
      <c r="M6172" t="s">
        <v>362</v>
      </c>
      <c r="N6172" s="89" cm="1">
        <f t="array" ref="N6172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6172" s="89">
        <f>_34_KNMI_Stations[[#This Row],[graaddagen]]*_34_KNMI_Stations[[#This Row],[Gewogen factor]]</f>
        <v>0.15999999999999945</v>
      </c>
      <c r="P6172" s="89" cm="1">
        <f t="array" ref="P6172">IF(ISNUMBER(_34_KNMI_Stations[[#This Row],[Etmaal temperatuur °C]]),IF(_34_KNMI_Stations[[#This Row],[Etmaal temperatuur °C]]&gt;stookgrens[],_34_KNMI_Stations[[#This Row],[Etmaal temperatuur °C]]-stookgrens[],0),"")</f>
        <v>0</v>
      </c>
    </row>
    <row r="6173" spans="1:16" x14ac:dyDescent="0.25">
      <c r="A6173">
        <v>279</v>
      </c>
      <c r="B6173" s="110">
        <v>45889</v>
      </c>
      <c r="C6173" s="89">
        <v>3.3</v>
      </c>
      <c r="D6173" s="89">
        <v>17.7</v>
      </c>
      <c r="E6173" s="96">
        <v>2030</v>
      </c>
      <c r="F6173" s="89">
        <v>0</v>
      </c>
      <c r="G6173" s="89">
        <v>1013.2</v>
      </c>
      <c r="H6173">
        <v>0.68</v>
      </c>
      <c r="I6173" t="s">
        <v>15</v>
      </c>
      <c r="J6173">
        <v>0.8</v>
      </c>
      <c r="K6173">
        <v>8</v>
      </c>
      <c r="L6173">
        <v>2025</v>
      </c>
      <c r="M6173" t="s">
        <v>362</v>
      </c>
      <c r="N6173" s="89" cm="1">
        <f t="array" ref="N6173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6173" s="89">
        <f>_34_KNMI_Stations[[#This Row],[graaddagen]]*_34_KNMI_Stations[[#This Row],[Gewogen factor]]</f>
        <v>0.24000000000000057</v>
      </c>
      <c r="P6173" s="89" cm="1">
        <f t="array" ref="P6173">IF(ISNUMBER(_34_KNMI_Stations[[#This Row],[Etmaal temperatuur °C]]),IF(_34_KNMI_Stations[[#This Row],[Etmaal temperatuur °C]]&gt;stookgrens[],_34_KNMI_Stations[[#This Row],[Etmaal temperatuur °C]]-stookgrens[],0),"")</f>
        <v>0</v>
      </c>
    </row>
    <row r="6174" spans="1:16" x14ac:dyDescent="0.25">
      <c r="A6174">
        <v>279</v>
      </c>
      <c r="B6174" s="110">
        <v>45890</v>
      </c>
      <c r="C6174" s="89">
        <v>4</v>
      </c>
      <c r="D6174" s="89">
        <v>15.7</v>
      </c>
      <c r="E6174" s="96">
        <v>1826</v>
      </c>
      <c r="F6174" s="89">
        <v>-0.1</v>
      </c>
      <c r="G6174" s="89">
        <v>1014.5</v>
      </c>
      <c r="H6174">
        <v>0.69</v>
      </c>
      <c r="I6174" t="s">
        <v>15</v>
      </c>
      <c r="J6174">
        <v>0.8</v>
      </c>
      <c r="K6174">
        <v>8</v>
      </c>
      <c r="L6174">
        <v>2025</v>
      </c>
      <c r="M6174" t="s">
        <v>362</v>
      </c>
      <c r="N6174" s="89" cm="1">
        <f t="array" ref="N6174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6174" s="89">
        <f>_34_KNMI_Stations[[#This Row],[graaddagen]]*_34_KNMI_Stations[[#This Row],[Gewogen factor]]</f>
        <v>1.8400000000000007</v>
      </c>
      <c r="P6174" s="89" cm="1">
        <f t="array" ref="P6174">IF(ISNUMBER(_34_KNMI_Stations[[#This Row],[Etmaal temperatuur °C]]),IF(_34_KNMI_Stations[[#This Row],[Etmaal temperatuur °C]]&gt;stookgrens[],_34_KNMI_Stations[[#This Row],[Etmaal temperatuur °C]]-stookgrens[],0),"")</f>
        <v>0</v>
      </c>
    </row>
    <row r="6175" spans="1:16" x14ac:dyDescent="0.25">
      <c r="A6175">
        <v>279</v>
      </c>
      <c r="B6175" s="110">
        <v>45891</v>
      </c>
      <c r="C6175" s="89">
        <v>3.3</v>
      </c>
      <c r="D6175" s="89">
        <v>14.8</v>
      </c>
      <c r="E6175" s="96">
        <v>989</v>
      </c>
      <c r="F6175" s="89">
        <v>2.4</v>
      </c>
      <c r="G6175" s="89">
        <v>1018.3</v>
      </c>
      <c r="H6175">
        <v>0.69</v>
      </c>
      <c r="I6175" t="s">
        <v>15</v>
      </c>
      <c r="J6175">
        <v>0.8</v>
      </c>
      <c r="K6175">
        <v>8</v>
      </c>
      <c r="L6175">
        <v>2025</v>
      </c>
      <c r="M6175" t="s">
        <v>362</v>
      </c>
      <c r="N6175" s="89" cm="1">
        <f t="array" ref="N6175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6175" s="89">
        <f>_34_KNMI_Stations[[#This Row],[graaddagen]]*_34_KNMI_Stations[[#This Row],[Gewogen factor]]</f>
        <v>2.5599999999999996</v>
      </c>
      <c r="P6175" s="89" cm="1">
        <f t="array" ref="P6175">IF(ISNUMBER(_34_KNMI_Stations[[#This Row],[Etmaal temperatuur °C]]),IF(_34_KNMI_Stations[[#This Row],[Etmaal temperatuur °C]]&gt;stookgrens[],_34_KNMI_Stations[[#This Row],[Etmaal temperatuur °C]]-stookgrens[],0),"")</f>
        <v>0</v>
      </c>
    </row>
    <row r="6176" spans="1:16" x14ac:dyDescent="0.25">
      <c r="A6176">
        <v>279</v>
      </c>
      <c r="B6176" s="110">
        <v>45892</v>
      </c>
      <c r="C6176" s="89">
        <v>3.2</v>
      </c>
      <c r="D6176" s="89">
        <v>13.6</v>
      </c>
      <c r="E6176" s="96">
        <v>1363</v>
      </c>
      <c r="F6176" s="89">
        <v>0.6</v>
      </c>
      <c r="G6176" s="89">
        <v>1019.2</v>
      </c>
      <c r="H6176">
        <v>0.75</v>
      </c>
      <c r="I6176" t="s">
        <v>15</v>
      </c>
      <c r="J6176">
        <v>0.8</v>
      </c>
      <c r="K6176">
        <v>8</v>
      </c>
      <c r="L6176">
        <v>2025</v>
      </c>
      <c r="M6176" t="s">
        <v>362</v>
      </c>
      <c r="N6176" s="89" cm="1">
        <f t="array" ref="N6176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6176" s="89">
        <f>_34_KNMI_Stations[[#This Row],[graaddagen]]*_34_KNMI_Stations[[#This Row],[Gewogen factor]]</f>
        <v>3.5200000000000005</v>
      </c>
      <c r="P6176" s="89" cm="1">
        <f t="array" ref="P6176">IF(ISNUMBER(_34_KNMI_Stations[[#This Row],[Etmaal temperatuur °C]]),IF(_34_KNMI_Stations[[#This Row],[Etmaal temperatuur °C]]&gt;stookgrens[],_34_KNMI_Stations[[#This Row],[Etmaal temperatuur °C]]-stookgrens[],0),"")</f>
        <v>0</v>
      </c>
    </row>
    <row r="6177" spans="1:16" x14ac:dyDescent="0.25">
      <c r="A6177">
        <v>279</v>
      </c>
      <c r="B6177" s="110">
        <v>45893</v>
      </c>
      <c r="C6177" s="89">
        <v>1.8</v>
      </c>
      <c r="D6177" s="89">
        <v>13.3</v>
      </c>
      <c r="E6177" s="96">
        <v>1316</v>
      </c>
      <c r="F6177" s="89">
        <v>0</v>
      </c>
      <c r="G6177" s="89">
        <v>1020.9</v>
      </c>
      <c r="H6177">
        <v>0.76</v>
      </c>
      <c r="I6177" t="s">
        <v>15</v>
      </c>
      <c r="J6177">
        <v>0.8</v>
      </c>
      <c r="K6177">
        <v>8</v>
      </c>
      <c r="L6177">
        <v>2025</v>
      </c>
      <c r="M6177" t="s">
        <v>362</v>
      </c>
      <c r="N6177" s="89" cm="1">
        <f t="array" ref="N6177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6177" s="89">
        <f>_34_KNMI_Stations[[#This Row],[graaddagen]]*_34_KNMI_Stations[[#This Row],[Gewogen factor]]</f>
        <v>3.76</v>
      </c>
      <c r="P6177" s="89" cm="1">
        <f t="array" ref="P6177">IF(ISNUMBER(_34_KNMI_Stations[[#This Row],[Etmaal temperatuur °C]]),IF(_34_KNMI_Stations[[#This Row],[Etmaal temperatuur °C]]&gt;stookgrens[],_34_KNMI_Stations[[#This Row],[Etmaal temperatuur °C]]-stookgrens[],0),"")</f>
        <v>0</v>
      </c>
    </row>
    <row r="6178" spans="1:16" x14ac:dyDescent="0.25">
      <c r="A6178">
        <v>279</v>
      </c>
      <c r="B6178" s="110">
        <v>45894</v>
      </c>
      <c r="C6178" s="89">
        <v>1.6</v>
      </c>
      <c r="D6178" s="89">
        <v>15.8</v>
      </c>
      <c r="E6178" s="96">
        <v>1632</v>
      </c>
      <c r="F6178" s="89">
        <v>-0.1</v>
      </c>
      <c r="G6178" s="89">
        <v>1018.2</v>
      </c>
      <c r="H6178">
        <v>0.75</v>
      </c>
      <c r="I6178" t="s">
        <v>15</v>
      </c>
      <c r="J6178">
        <v>0.8</v>
      </c>
      <c r="K6178">
        <v>8</v>
      </c>
      <c r="L6178">
        <v>2025</v>
      </c>
      <c r="M6178" t="s">
        <v>363</v>
      </c>
      <c r="N6178" s="89" cm="1">
        <f t="array" ref="N6178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6178" s="89">
        <f>_34_KNMI_Stations[[#This Row],[graaddagen]]*_34_KNMI_Stations[[#This Row],[Gewogen factor]]</f>
        <v>1.7599999999999996</v>
      </c>
      <c r="P6178" s="89" cm="1">
        <f t="array" ref="P6178">IF(ISNUMBER(_34_KNMI_Stations[[#This Row],[Etmaal temperatuur °C]]),IF(_34_KNMI_Stations[[#This Row],[Etmaal temperatuur °C]]&gt;stookgrens[],_34_KNMI_Stations[[#This Row],[Etmaal temperatuur °C]]-stookgrens[],0),"")</f>
        <v>0</v>
      </c>
    </row>
    <row r="6179" spans="1:16" x14ac:dyDescent="0.25">
      <c r="A6179">
        <v>279</v>
      </c>
      <c r="B6179" s="110">
        <v>45895</v>
      </c>
      <c r="C6179" s="89">
        <v>2.7</v>
      </c>
      <c r="D6179" s="89">
        <v>18.7</v>
      </c>
      <c r="E6179" s="96">
        <v>1652</v>
      </c>
      <c r="F6179" s="89">
        <v>-0.1</v>
      </c>
      <c r="G6179" s="89">
        <v>1010.1</v>
      </c>
      <c r="H6179">
        <v>0.64</v>
      </c>
      <c r="I6179" t="s">
        <v>15</v>
      </c>
      <c r="J6179">
        <v>0.8</v>
      </c>
      <c r="K6179">
        <v>8</v>
      </c>
      <c r="L6179">
        <v>2025</v>
      </c>
      <c r="M6179" t="s">
        <v>363</v>
      </c>
      <c r="N6179" s="89" cm="1">
        <f t="array" ref="N6179">IF(ISNUMBER(_34_KNMI_Stations[[#This Row],[Etmaal temperatuur °C]]),IF(_34_KNMI_Stations[[#This Row],[Etmaal temperatuur °C]]&lt;stookgrens[],stookgrens[]-_34_KNMI_Stations[[#This Row],[Etmaal temperatuur °C]],0),"")</f>
        <v>0</v>
      </c>
      <c r="O6179" s="89">
        <f>_34_KNMI_Stations[[#This Row],[graaddagen]]*_34_KNMI_Stations[[#This Row],[Gewogen factor]]</f>
        <v>0</v>
      </c>
      <c r="P6179" s="89" cm="1">
        <f t="array" ref="P6179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6180" spans="1:16" x14ac:dyDescent="0.25">
      <c r="A6180">
        <v>279</v>
      </c>
      <c r="B6180" s="110">
        <v>45896</v>
      </c>
      <c r="C6180" s="89">
        <v>3.2</v>
      </c>
      <c r="D6180" s="89">
        <v>19.600000000000001</v>
      </c>
      <c r="E6180" s="96">
        <v>1813</v>
      </c>
      <c r="F6180" s="89">
        <v>0</v>
      </c>
      <c r="G6180" s="89">
        <v>1007.4</v>
      </c>
      <c r="H6180">
        <v>0.7</v>
      </c>
      <c r="I6180" t="s">
        <v>15</v>
      </c>
      <c r="J6180">
        <v>0.8</v>
      </c>
      <c r="K6180">
        <v>8</v>
      </c>
      <c r="L6180">
        <v>2025</v>
      </c>
      <c r="M6180" t="s">
        <v>363</v>
      </c>
      <c r="N6180" s="89" cm="1">
        <f t="array" ref="N6180">IF(ISNUMBER(_34_KNMI_Stations[[#This Row],[Etmaal temperatuur °C]]),IF(_34_KNMI_Stations[[#This Row],[Etmaal temperatuur °C]]&lt;stookgrens[],stookgrens[]-_34_KNMI_Stations[[#This Row],[Etmaal temperatuur °C]],0),"")</f>
        <v>0</v>
      </c>
      <c r="O6180" s="89">
        <f>_34_KNMI_Stations[[#This Row],[graaddagen]]*_34_KNMI_Stations[[#This Row],[Gewogen factor]]</f>
        <v>0</v>
      </c>
      <c r="P6180" s="89" cm="1">
        <f t="array" ref="P6180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6181" spans="1:16" x14ac:dyDescent="0.25">
      <c r="A6181">
        <v>279</v>
      </c>
      <c r="B6181" s="110">
        <v>45897</v>
      </c>
      <c r="C6181" s="89">
        <v>2.4</v>
      </c>
      <c r="D6181" s="89">
        <v>17.7</v>
      </c>
      <c r="E6181" s="96">
        <v>1224</v>
      </c>
      <c r="F6181" s="89">
        <v>2.1</v>
      </c>
      <c r="G6181" s="89">
        <v>1003.3</v>
      </c>
      <c r="H6181">
        <v>0.8</v>
      </c>
      <c r="I6181" t="s">
        <v>15</v>
      </c>
      <c r="J6181">
        <v>0.8</v>
      </c>
      <c r="K6181">
        <v>8</v>
      </c>
      <c r="L6181">
        <v>2025</v>
      </c>
      <c r="M6181" t="s">
        <v>363</v>
      </c>
      <c r="N6181" s="89" cm="1">
        <f t="array" ref="N6181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6181" s="89">
        <f>_34_KNMI_Stations[[#This Row],[graaddagen]]*_34_KNMI_Stations[[#This Row],[Gewogen factor]]</f>
        <v>0.24000000000000057</v>
      </c>
      <c r="P6181" s="89" cm="1">
        <f t="array" ref="P6181">IF(ISNUMBER(_34_KNMI_Stations[[#This Row],[Etmaal temperatuur °C]]),IF(_34_KNMI_Stations[[#This Row],[Etmaal temperatuur °C]]&gt;stookgrens[],_34_KNMI_Stations[[#This Row],[Etmaal temperatuur °C]]-stookgrens[],0),"")</f>
        <v>0</v>
      </c>
    </row>
    <row r="6182" spans="1:16" x14ac:dyDescent="0.25">
      <c r="A6182">
        <v>279</v>
      </c>
      <c r="B6182" s="110">
        <v>45898</v>
      </c>
      <c r="C6182" s="89">
        <v>4.3</v>
      </c>
      <c r="D6182" s="89">
        <v>17.399999999999999</v>
      </c>
      <c r="E6182" s="96">
        <v>1442</v>
      </c>
      <c r="F6182" s="89">
        <v>0.4</v>
      </c>
      <c r="G6182" s="89">
        <v>1000.7</v>
      </c>
      <c r="H6182">
        <v>0.72</v>
      </c>
      <c r="I6182" t="s">
        <v>15</v>
      </c>
      <c r="J6182">
        <v>0.8</v>
      </c>
      <c r="K6182">
        <v>8</v>
      </c>
      <c r="L6182">
        <v>2025</v>
      </c>
      <c r="M6182" t="s">
        <v>363</v>
      </c>
      <c r="N6182" s="89" cm="1">
        <f t="array" ref="N6182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6182" s="89">
        <f>_34_KNMI_Stations[[#This Row],[graaddagen]]*_34_KNMI_Stations[[#This Row],[Gewogen factor]]</f>
        <v>0.48000000000000115</v>
      </c>
      <c r="P6182" s="89" cm="1">
        <f t="array" ref="P6182">IF(ISNUMBER(_34_KNMI_Stations[[#This Row],[Etmaal temperatuur °C]]),IF(_34_KNMI_Stations[[#This Row],[Etmaal temperatuur °C]]&gt;stookgrens[],_34_KNMI_Stations[[#This Row],[Etmaal temperatuur °C]]-stookgrens[],0),"")</f>
        <v>0</v>
      </c>
    </row>
    <row r="6183" spans="1:16" x14ac:dyDescent="0.25">
      <c r="A6183">
        <v>279</v>
      </c>
      <c r="B6183" s="110">
        <v>45899</v>
      </c>
      <c r="C6183" s="89">
        <v>3.6</v>
      </c>
      <c r="D6183" s="89">
        <v>17</v>
      </c>
      <c r="E6183" s="96">
        <v>1251</v>
      </c>
      <c r="F6183" s="89">
        <v>0.3</v>
      </c>
      <c r="G6183" s="89">
        <v>1006</v>
      </c>
      <c r="H6183">
        <v>0.78</v>
      </c>
      <c r="I6183" t="s">
        <v>15</v>
      </c>
      <c r="J6183">
        <v>0.8</v>
      </c>
      <c r="K6183">
        <v>8</v>
      </c>
      <c r="L6183">
        <v>2025</v>
      </c>
      <c r="M6183" t="s">
        <v>363</v>
      </c>
      <c r="N6183" s="89" cm="1">
        <f t="array" ref="N6183">IF(ISNUMBER(_34_KNMI_Stations[[#This Row],[Etmaal temperatuur °C]]),IF(_34_KNMI_Stations[[#This Row],[Etmaal temperatuur °C]]&lt;stookgrens[],stookgrens[]-_34_KNMI_Stations[[#This Row],[Etmaal temperatuur °C]],0),"")</f>
        <v>1</v>
      </c>
      <c r="O6183" s="89">
        <f>_34_KNMI_Stations[[#This Row],[graaddagen]]*_34_KNMI_Stations[[#This Row],[Gewogen factor]]</f>
        <v>0.8</v>
      </c>
      <c r="P6183" s="89" cm="1">
        <f t="array" ref="P6183">IF(ISNUMBER(_34_KNMI_Stations[[#This Row],[Etmaal temperatuur °C]]),IF(_34_KNMI_Stations[[#This Row],[Etmaal temperatuur °C]]&gt;stookgrens[],_34_KNMI_Stations[[#This Row],[Etmaal temperatuur °C]]-stookgrens[],0),"")</f>
        <v>0</v>
      </c>
    </row>
    <row r="6184" spans="1:16" x14ac:dyDescent="0.25">
      <c r="A6184">
        <v>279</v>
      </c>
      <c r="B6184" s="110">
        <v>45900</v>
      </c>
      <c r="C6184" s="89">
        <v>3.8</v>
      </c>
      <c r="D6184" s="89">
        <v>18.899999999999999</v>
      </c>
      <c r="E6184" s="96">
        <v>1002</v>
      </c>
      <c r="F6184" s="89">
        <v>0.6</v>
      </c>
      <c r="G6184" s="89">
        <v>1007.5</v>
      </c>
      <c r="H6184">
        <v>0.78</v>
      </c>
      <c r="I6184" t="s">
        <v>15</v>
      </c>
      <c r="J6184">
        <v>0.8</v>
      </c>
      <c r="K6184">
        <v>8</v>
      </c>
      <c r="L6184">
        <v>2025</v>
      </c>
      <c r="M6184" t="s">
        <v>363</v>
      </c>
      <c r="N6184" s="89" cm="1">
        <f t="array" ref="N6184">IF(ISNUMBER(_34_KNMI_Stations[[#This Row],[Etmaal temperatuur °C]]),IF(_34_KNMI_Stations[[#This Row],[Etmaal temperatuur °C]]&lt;stookgrens[],stookgrens[]-_34_KNMI_Stations[[#This Row],[Etmaal temperatuur °C]],0),"")</f>
        <v>0</v>
      </c>
      <c r="O6184" s="89">
        <f>_34_KNMI_Stations[[#This Row],[graaddagen]]*_34_KNMI_Stations[[#This Row],[Gewogen factor]]</f>
        <v>0</v>
      </c>
      <c r="P6184" s="89" cm="1">
        <f t="array" ref="P6184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6185" spans="1:16" x14ac:dyDescent="0.25">
      <c r="A6185">
        <v>279</v>
      </c>
      <c r="B6185" s="110">
        <v>45901</v>
      </c>
      <c r="C6185" s="89">
        <v>2.9</v>
      </c>
      <c r="D6185" s="89">
        <v>17.7</v>
      </c>
      <c r="E6185" s="96">
        <v>1180</v>
      </c>
      <c r="F6185" s="89">
        <v>6.7</v>
      </c>
      <c r="G6185" s="89">
        <v>1006.9</v>
      </c>
      <c r="H6185">
        <v>0.82</v>
      </c>
      <c r="I6185" t="s">
        <v>15</v>
      </c>
      <c r="J6185">
        <v>0.8</v>
      </c>
      <c r="K6185">
        <v>9</v>
      </c>
      <c r="L6185">
        <v>2025</v>
      </c>
      <c r="M6185" t="s">
        <v>364</v>
      </c>
      <c r="N6185" s="89" cm="1">
        <f t="array" ref="N6185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6185" s="89">
        <f>_34_KNMI_Stations[[#This Row],[graaddagen]]*_34_KNMI_Stations[[#This Row],[Gewogen factor]]</f>
        <v>0.24000000000000057</v>
      </c>
      <c r="P6185" s="89" cm="1">
        <f t="array" ref="P6185">IF(ISNUMBER(_34_KNMI_Stations[[#This Row],[Etmaal temperatuur °C]]),IF(_34_KNMI_Stations[[#This Row],[Etmaal temperatuur °C]]&gt;stookgrens[],_34_KNMI_Stations[[#This Row],[Etmaal temperatuur °C]]-stookgrens[],0),"")</f>
        <v>0</v>
      </c>
    </row>
    <row r="6186" spans="1:16" x14ac:dyDescent="0.25">
      <c r="A6186">
        <v>279</v>
      </c>
      <c r="B6186" s="110">
        <v>45902</v>
      </c>
      <c r="C6186" s="89">
        <v>4</v>
      </c>
      <c r="D6186" s="89">
        <v>17.2</v>
      </c>
      <c r="E6186" s="96">
        <v>1500</v>
      </c>
      <c r="F6186" s="89">
        <v>-0.1</v>
      </c>
      <c r="G6186" s="89">
        <v>1007.6</v>
      </c>
      <c r="H6186">
        <v>0.69</v>
      </c>
      <c r="I6186" t="s">
        <v>15</v>
      </c>
      <c r="J6186">
        <v>0.8</v>
      </c>
      <c r="K6186">
        <v>9</v>
      </c>
      <c r="L6186">
        <v>2025</v>
      </c>
      <c r="M6186" t="s">
        <v>364</v>
      </c>
      <c r="N6186" s="89" cm="1">
        <f t="array" ref="N6186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6186" s="89">
        <f>_34_KNMI_Stations[[#This Row],[graaddagen]]*_34_KNMI_Stations[[#This Row],[Gewogen factor]]</f>
        <v>0.64000000000000057</v>
      </c>
      <c r="P6186" s="89" cm="1">
        <f t="array" ref="P6186">IF(ISNUMBER(_34_KNMI_Stations[[#This Row],[Etmaal temperatuur °C]]),IF(_34_KNMI_Stations[[#This Row],[Etmaal temperatuur °C]]&gt;stookgrens[],_34_KNMI_Stations[[#This Row],[Etmaal temperatuur °C]]-stookgrens[],0),"")</f>
        <v>0</v>
      </c>
    </row>
    <row r="6187" spans="1:16" x14ac:dyDescent="0.25">
      <c r="A6187">
        <v>279</v>
      </c>
      <c r="B6187" s="110">
        <v>45903</v>
      </c>
      <c r="C6187" s="89">
        <v>6.7</v>
      </c>
      <c r="D6187" s="89">
        <v>19.100000000000001</v>
      </c>
      <c r="E6187" s="96">
        <v>956</v>
      </c>
      <c r="F6187" s="89">
        <v>1.3</v>
      </c>
      <c r="G6187" s="89">
        <v>1004.2</v>
      </c>
      <c r="H6187">
        <v>0.77</v>
      </c>
      <c r="I6187" t="s">
        <v>15</v>
      </c>
      <c r="J6187">
        <v>0.8</v>
      </c>
      <c r="K6187">
        <v>9</v>
      </c>
      <c r="L6187">
        <v>2025</v>
      </c>
      <c r="M6187" t="s">
        <v>364</v>
      </c>
      <c r="N6187" s="89" cm="1">
        <f t="array" ref="N6187">IF(ISNUMBER(_34_KNMI_Stations[[#This Row],[Etmaal temperatuur °C]]),IF(_34_KNMI_Stations[[#This Row],[Etmaal temperatuur °C]]&lt;stookgrens[],stookgrens[]-_34_KNMI_Stations[[#This Row],[Etmaal temperatuur °C]],0),"")</f>
        <v>0</v>
      </c>
      <c r="O6187" s="89">
        <f>_34_KNMI_Stations[[#This Row],[graaddagen]]*_34_KNMI_Stations[[#This Row],[Gewogen factor]]</f>
        <v>0</v>
      </c>
      <c r="P6187" s="89" cm="1">
        <f t="array" ref="P6187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6188" spans="1:16" x14ac:dyDescent="0.25">
      <c r="A6188">
        <v>279</v>
      </c>
      <c r="B6188" s="110">
        <v>45904</v>
      </c>
      <c r="C6188" s="89">
        <v>4.7</v>
      </c>
      <c r="D6188" s="89">
        <v>18.3</v>
      </c>
      <c r="E6188" s="96">
        <v>1447</v>
      </c>
      <c r="F6188" s="89">
        <v>3.9</v>
      </c>
      <c r="G6188" s="89">
        <v>1009.8</v>
      </c>
      <c r="H6188">
        <v>0.74</v>
      </c>
      <c r="I6188" t="s">
        <v>15</v>
      </c>
      <c r="J6188">
        <v>0.8</v>
      </c>
      <c r="K6188">
        <v>9</v>
      </c>
      <c r="L6188">
        <v>2025</v>
      </c>
      <c r="M6188" t="s">
        <v>364</v>
      </c>
      <c r="N6188" s="89" cm="1">
        <f t="array" ref="N6188">IF(ISNUMBER(_34_KNMI_Stations[[#This Row],[Etmaal temperatuur °C]]),IF(_34_KNMI_Stations[[#This Row],[Etmaal temperatuur °C]]&lt;stookgrens[],stookgrens[]-_34_KNMI_Stations[[#This Row],[Etmaal temperatuur °C]],0),"")</f>
        <v>0</v>
      </c>
      <c r="O6188" s="89">
        <f>_34_KNMI_Stations[[#This Row],[graaddagen]]*_34_KNMI_Stations[[#This Row],[Gewogen factor]]</f>
        <v>0</v>
      </c>
      <c r="P6188" s="89" cm="1">
        <f t="array" ref="P6188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6189" spans="1:16" x14ac:dyDescent="0.25">
      <c r="A6189">
        <v>279</v>
      </c>
      <c r="B6189" s="110">
        <v>45905</v>
      </c>
      <c r="C6189" s="89">
        <v>2.9</v>
      </c>
      <c r="D6189" s="89">
        <v>15.9</v>
      </c>
      <c r="E6189" s="96">
        <v>1727</v>
      </c>
      <c r="F6189" s="89">
        <v>0</v>
      </c>
      <c r="G6189" s="89">
        <v>1019</v>
      </c>
      <c r="H6189">
        <v>0.79</v>
      </c>
      <c r="I6189" t="s">
        <v>15</v>
      </c>
      <c r="J6189">
        <v>0.8</v>
      </c>
      <c r="K6189">
        <v>9</v>
      </c>
      <c r="L6189">
        <v>2025</v>
      </c>
      <c r="M6189" t="s">
        <v>364</v>
      </c>
      <c r="N6189" s="89" cm="1">
        <f t="array" ref="N6189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6189" s="89">
        <f>_34_KNMI_Stations[[#This Row],[graaddagen]]*_34_KNMI_Stations[[#This Row],[Gewogen factor]]</f>
        <v>1.6799999999999997</v>
      </c>
      <c r="P6189" s="89" cm="1">
        <f t="array" ref="P6189">IF(ISNUMBER(_34_KNMI_Stations[[#This Row],[Etmaal temperatuur °C]]),IF(_34_KNMI_Stations[[#This Row],[Etmaal temperatuur °C]]&gt;stookgrens[],_34_KNMI_Stations[[#This Row],[Etmaal temperatuur °C]]-stookgrens[],0),"")</f>
        <v>0</v>
      </c>
    </row>
    <row r="6190" spans="1:16" x14ac:dyDescent="0.25">
      <c r="A6190">
        <v>279</v>
      </c>
      <c r="B6190" s="110">
        <v>45906</v>
      </c>
      <c r="C6190" s="89">
        <v>1.6</v>
      </c>
      <c r="D6190" s="89">
        <v>15.2</v>
      </c>
      <c r="E6190" s="96">
        <v>1675</v>
      </c>
      <c r="F6190" s="89">
        <v>0</v>
      </c>
      <c r="G6190" s="89">
        <v>1023.1</v>
      </c>
      <c r="H6190">
        <v>0.74</v>
      </c>
      <c r="I6190" t="s">
        <v>15</v>
      </c>
      <c r="J6190">
        <v>0.8</v>
      </c>
      <c r="K6190">
        <v>9</v>
      </c>
      <c r="L6190">
        <v>2025</v>
      </c>
      <c r="M6190" t="s">
        <v>364</v>
      </c>
      <c r="N6190" s="89" cm="1">
        <f t="array" ref="N6190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6190" s="89">
        <f>_34_KNMI_Stations[[#This Row],[graaddagen]]*_34_KNMI_Stations[[#This Row],[Gewogen factor]]</f>
        <v>2.2400000000000007</v>
      </c>
      <c r="P6190" s="89" cm="1">
        <f t="array" ref="P6190">IF(ISNUMBER(_34_KNMI_Stations[[#This Row],[Etmaal temperatuur °C]]),IF(_34_KNMI_Stations[[#This Row],[Etmaal temperatuur °C]]&gt;stookgrens[],_34_KNMI_Stations[[#This Row],[Etmaal temperatuur °C]]-stookgrens[],0),"")</f>
        <v>0</v>
      </c>
    </row>
    <row r="6191" spans="1:16" x14ac:dyDescent="0.25">
      <c r="A6191">
        <v>279</v>
      </c>
      <c r="B6191" s="110">
        <v>45907</v>
      </c>
      <c r="C6191" s="89">
        <v>4.8</v>
      </c>
      <c r="D6191" s="89">
        <v>19.2</v>
      </c>
      <c r="E6191" s="96">
        <v>1937</v>
      </c>
      <c r="F6191" s="89">
        <v>0</v>
      </c>
      <c r="G6191" s="89">
        <v>1016.4</v>
      </c>
      <c r="H6191">
        <v>0.59</v>
      </c>
      <c r="I6191" t="s">
        <v>15</v>
      </c>
      <c r="J6191">
        <v>0.8</v>
      </c>
      <c r="K6191">
        <v>9</v>
      </c>
      <c r="L6191">
        <v>2025</v>
      </c>
      <c r="M6191" t="s">
        <v>364</v>
      </c>
      <c r="N6191" s="89" cm="1">
        <f t="array" ref="N6191">IF(ISNUMBER(_34_KNMI_Stations[[#This Row],[Etmaal temperatuur °C]]),IF(_34_KNMI_Stations[[#This Row],[Etmaal temperatuur °C]]&lt;stookgrens[],stookgrens[]-_34_KNMI_Stations[[#This Row],[Etmaal temperatuur °C]],0),"")</f>
        <v>0</v>
      </c>
      <c r="O6191" s="89">
        <f>_34_KNMI_Stations[[#This Row],[graaddagen]]*_34_KNMI_Stations[[#This Row],[Gewogen factor]]</f>
        <v>0</v>
      </c>
      <c r="P6191" s="89" cm="1">
        <f t="array" ref="P6191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6192" spans="1:16" x14ac:dyDescent="0.25">
      <c r="A6192">
        <v>279</v>
      </c>
      <c r="B6192" s="110">
        <v>45908</v>
      </c>
      <c r="C6192" s="89">
        <v>2.1</v>
      </c>
      <c r="D6192" s="89">
        <v>16.899999999999999</v>
      </c>
      <c r="E6192" s="96">
        <v>874</v>
      </c>
      <c r="F6192" s="89">
        <v>1.4</v>
      </c>
      <c r="G6192" s="89">
        <v>1016.1</v>
      </c>
      <c r="H6192">
        <v>0.78</v>
      </c>
      <c r="I6192" t="s">
        <v>15</v>
      </c>
      <c r="J6192">
        <v>0.8</v>
      </c>
      <c r="K6192">
        <v>9</v>
      </c>
      <c r="L6192">
        <v>2025</v>
      </c>
      <c r="M6192" t="s">
        <v>365</v>
      </c>
      <c r="N6192" s="89" cm="1">
        <f t="array" ref="N6192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6192" s="89">
        <f>_34_KNMI_Stations[[#This Row],[graaddagen]]*_34_KNMI_Stations[[#This Row],[Gewogen factor]]</f>
        <v>0.88000000000000123</v>
      </c>
      <c r="P6192" s="89" cm="1">
        <f t="array" ref="P6192">IF(ISNUMBER(_34_KNMI_Stations[[#This Row],[Etmaal temperatuur °C]]),IF(_34_KNMI_Stations[[#This Row],[Etmaal temperatuur °C]]&gt;stookgrens[],_34_KNMI_Stations[[#This Row],[Etmaal temperatuur °C]]-stookgrens[],0),"")</f>
        <v>0</v>
      </c>
    </row>
    <row r="6193" spans="1:16" x14ac:dyDescent="0.25">
      <c r="A6193">
        <v>279</v>
      </c>
      <c r="B6193" s="110">
        <v>45909</v>
      </c>
      <c r="C6193" s="89">
        <v>2.2999999999999998</v>
      </c>
      <c r="D6193" s="89">
        <v>12.8</v>
      </c>
      <c r="E6193" s="96">
        <v>225</v>
      </c>
      <c r="F6193" s="89">
        <v>13.7</v>
      </c>
      <c r="G6193" s="89">
        <v>1015.6</v>
      </c>
      <c r="H6193">
        <v>0.95</v>
      </c>
      <c r="I6193" t="s">
        <v>15</v>
      </c>
      <c r="J6193">
        <v>0.8</v>
      </c>
      <c r="K6193">
        <v>9</v>
      </c>
      <c r="L6193">
        <v>2025</v>
      </c>
      <c r="M6193" t="s">
        <v>365</v>
      </c>
      <c r="N6193" s="89" cm="1">
        <f t="array" ref="N6193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6193" s="89">
        <f>_34_KNMI_Stations[[#This Row],[graaddagen]]*_34_KNMI_Stations[[#This Row],[Gewogen factor]]</f>
        <v>4.1599999999999993</v>
      </c>
      <c r="P6193" s="89" cm="1">
        <f t="array" ref="P6193">IF(ISNUMBER(_34_KNMI_Stations[[#This Row],[Etmaal temperatuur °C]]),IF(_34_KNMI_Stations[[#This Row],[Etmaal temperatuur °C]]&gt;stookgrens[],_34_KNMI_Stations[[#This Row],[Etmaal temperatuur °C]]-stookgrens[],0),"")</f>
        <v>0</v>
      </c>
    </row>
    <row r="6194" spans="1:16" x14ac:dyDescent="0.25">
      <c r="A6194">
        <v>279</v>
      </c>
      <c r="B6194" s="110">
        <v>45910</v>
      </c>
      <c r="C6194" s="89">
        <v>2.6</v>
      </c>
      <c r="D6194" s="89">
        <v>13.4</v>
      </c>
      <c r="E6194" s="96">
        <v>1668</v>
      </c>
      <c r="F6194" s="89">
        <v>-0.1</v>
      </c>
      <c r="G6194" s="89">
        <v>1008.3</v>
      </c>
      <c r="H6194">
        <v>0.79</v>
      </c>
      <c r="I6194" t="s">
        <v>15</v>
      </c>
      <c r="J6194">
        <v>0.8</v>
      </c>
      <c r="K6194">
        <v>9</v>
      </c>
      <c r="L6194">
        <v>2025</v>
      </c>
      <c r="M6194" t="s">
        <v>365</v>
      </c>
      <c r="N6194" s="89" cm="1">
        <f t="array" ref="N6194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6194" s="89">
        <f>_34_KNMI_Stations[[#This Row],[graaddagen]]*_34_KNMI_Stations[[#This Row],[Gewogen factor]]</f>
        <v>3.6799999999999997</v>
      </c>
      <c r="P6194" s="89" cm="1">
        <f t="array" ref="P6194">IF(ISNUMBER(_34_KNMI_Stations[[#This Row],[Etmaal temperatuur °C]]),IF(_34_KNMI_Stations[[#This Row],[Etmaal temperatuur °C]]&gt;stookgrens[],_34_KNMI_Stations[[#This Row],[Etmaal temperatuur °C]]-stookgrens[],0),"")</f>
        <v>0</v>
      </c>
    </row>
    <row r="6195" spans="1:16" x14ac:dyDescent="0.25">
      <c r="A6195">
        <v>279</v>
      </c>
      <c r="B6195" s="110">
        <v>45911</v>
      </c>
      <c r="C6195" s="89">
        <v>4.9000000000000004</v>
      </c>
      <c r="D6195" s="89">
        <v>15.2</v>
      </c>
      <c r="E6195" s="96">
        <v>1056</v>
      </c>
      <c r="F6195" s="89">
        <v>2.8</v>
      </c>
      <c r="G6195" s="89">
        <v>1004.1</v>
      </c>
      <c r="H6195">
        <v>0.79</v>
      </c>
      <c r="I6195" t="s">
        <v>15</v>
      </c>
      <c r="J6195">
        <v>0.8</v>
      </c>
      <c r="K6195">
        <v>9</v>
      </c>
      <c r="L6195">
        <v>2025</v>
      </c>
      <c r="M6195" t="s">
        <v>365</v>
      </c>
      <c r="N6195" s="89" cm="1">
        <f t="array" ref="N6195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6195" s="89">
        <f>_34_KNMI_Stations[[#This Row],[graaddagen]]*_34_KNMI_Stations[[#This Row],[Gewogen factor]]</f>
        <v>2.2400000000000007</v>
      </c>
      <c r="P6195" s="89" cm="1">
        <f t="array" ref="P6195">IF(ISNUMBER(_34_KNMI_Stations[[#This Row],[Etmaal temperatuur °C]]),IF(_34_KNMI_Stations[[#This Row],[Etmaal temperatuur °C]]&gt;stookgrens[],_34_KNMI_Stations[[#This Row],[Etmaal temperatuur °C]]-stookgrens[],0),"")</f>
        <v>0</v>
      </c>
    </row>
    <row r="6196" spans="1:16" x14ac:dyDescent="0.25">
      <c r="A6196">
        <v>279</v>
      </c>
      <c r="B6196" s="110">
        <v>45912</v>
      </c>
      <c r="C6196" s="89">
        <v>4.8</v>
      </c>
      <c r="D6196" s="89">
        <v>13.5</v>
      </c>
      <c r="E6196" s="96">
        <v>1158</v>
      </c>
      <c r="F6196" s="89">
        <v>4</v>
      </c>
      <c r="G6196" s="89">
        <v>1012.1</v>
      </c>
      <c r="H6196">
        <v>0.78</v>
      </c>
      <c r="I6196" t="s">
        <v>15</v>
      </c>
      <c r="J6196">
        <v>0.8</v>
      </c>
      <c r="K6196">
        <v>9</v>
      </c>
      <c r="L6196">
        <v>2025</v>
      </c>
      <c r="M6196" t="s">
        <v>365</v>
      </c>
      <c r="N6196" s="89" cm="1">
        <f t="array" ref="N6196">IF(ISNUMBER(_34_KNMI_Stations[[#This Row],[Etmaal temperatuur °C]]),IF(_34_KNMI_Stations[[#This Row],[Etmaal temperatuur °C]]&lt;stookgrens[],stookgrens[]-_34_KNMI_Stations[[#This Row],[Etmaal temperatuur °C]],0),"")</f>
        <v>4.5</v>
      </c>
      <c r="O6196" s="89">
        <f>_34_KNMI_Stations[[#This Row],[graaddagen]]*_34_KNMI_Stations[[#This Row],[Gewogen factor]]</f>
        <v>3.6</v>
      </c>
      <c r="P6196" s="89" cm="1">
        <f t="array" ref="P6196">IF(ISNUMBER(_34_KNMI_Stations[[#This Row],[Etmaal temperatuur °C]]),IF(_34_KNMI_Stations[[#This Row],[Etmaal temperatuur °C]]&gt;stookgrens[],_34_KNMI_Stations[[#This Row],[Etmaal temperatuur °C]]-stookgrens[],0),"")</f>
        <v>0</v>
      </c>
    </row>
    <row r="6197" spans="1:16" x14ac:dyDescent="0.25">
      <c r="A6197">
        <v>279</v>
      </c>
      <c r="B6197" s="110">
        <v>45913</v>
      </c>
      <c r="C6197" s="89">
        <v>4.5</v>
      </c>
      <c r="D6197" s="89">
        <v>13.3</v>
      </c>
      <c r="E6197" s="96">
        <v>1069</v>
      </c>
      <c r="F6197" s="89">
        <v>9.1999999999999993</v>
      </c>
      <c r="G6197" s="89">
        <v>1012</v>
      </c>
      <c r="H6197">
        <v>0.85</v>
      </c>
      <c r="I6197" t="s">
        <v>15</v>
      </c>
      <c r="J6197">
        <v>0.8</v>
      </c>
      <c r="K6197">
        <v>9</v>
      </c>
      <c r="L6197">
        <v>2025</v>
      </c>
      <c r="M6197" t="s">
        <v>365</v>
      </c>
      <c r="N6197" s="89" cm="1">
        <f t="array" ref="N6197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6197" s="89">
        <f>_34_KNMI_Stations[[#This Row],[graaddagen]]*_34_KNMI_Stations[[#This Row],[Gewogen factor]]</f>
        <v>3.76</v>
      </c>
      <c r="P6197" s="89" cm="1">
        <f t="array" ref="P6197">IF(ISNUMBER(_34_KNMI_Stations[[#This Row],[Etmaal temperatuur °C]]),IF(_34_KNMI_Stations[[#This Row],[Etmaal temperatuur °C]]&gt;stookgrens[],_34_KNMI_Stations[[#This Row],[Etmaal temperatuur °C]]-stookgrens[],0),"")</f>
        <v>0</v>
      </c>
    </row>
    <row r="6198" spans="1:16" x14ac:dyDescent="0.25">
      <c r="A6198">
        <v>279</v>
      </c>
      <c r="B6198" s="110">
        <v>45914</v>
      </c>
      <c r="C6198" s="89">
        <v>4.0999999999999996</v>
      </c>
      <c r="D6198" s="89">
        <v>14.3</v>
      </c>
      <c r="E6198" s="96">
        <v>1477</v>
      </c>
      <c r="F6198" s="89">
        <v>6.6</v>
      </c>
      <c r="G6198" s="89">
        <v>1011.1</v>
      </c>
      <c r="H6198">
        <v>0.8</v>
      </c>
      <c r="I6198" t="s">
        <v>15</v>
      </c>
      <c r="J6198">
        <v>0.8</v>
      </c>
      <c r="K6198">
        <v>9</v>
      </c>
      <c r="L6198">
        <v>2025</v>
      </c>
      <c r="M6198" t="s">
        <v>365</v>
      </c>
      <c r="N6198" s="89" cm="1">
        <f t="array" ref="N6198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6198" s="89">
        <f>_34_KNMI_Stations[[#This Row],[graaddagen]]*_34_KNMI_Stations[[#This Row],[Gewogen factor]]</f>
        <v>2.9599999999999995</v>
      </c>
      <c r="P6198" s="89" cm="1">
        <f t="array" ref="P6198">IF(ISNUMBER(_34_KNMI_Stations[[#This Row],[Etmaal temperatuur °C]]),IF(_34_KNMI_Stations[[#This Row],[Etmaal temperatuur °C]]&gt;stookgrens[],_34_KNMI_Stations[[#This Row],[Etmaal temperatuur °C]]-stookgrens[],0),"")</f>
        <v>0</v>
      </c>
    </row>
    <row r="6199" spans="1:16" x14ac:dyDescent="0.25">
      <c r="A6199">
        <v>279</v>
      </c>
      <c r="B6199" s="110">
        <v>45915</v>
      </c>
      <c r="C6199" s="89">
        <v>8.3000000000000007</v>
      </c>
      <c r="D6199" s="89">
        <v>16.5</v>
      </c>
      <c r="E6199" s="96">
        <v>1305</v>
      </c>
      <c r="F6199" s="89">
        <v>5.4</v>
      </c>
      <c r="G6199" s="89">
        <v>1003.6</v>
      </c>
      <c r="H6199">
        <v>0.74</v>
      </c>
      <c r="I6199" t="s">
        <v>15</v>
      </c>
      <c r="J6199">
        <v>0.8</v>
      </c>
      <c r="K6199">
        <v>9</v>
      </c>
      <c r="L6199">
        <v>2025</v>
      </c>
      <c r="M6199" t="s">
        <v>366</v>
      </c>
      <c r="N6199" s="89" cm="1">
        <f t="array" ref="N6199">IF(ISNUMBER(_34_KNMI_Stations[[#This Row],[Etmaal temperatuur °C]]),IF(_34_KNMI_Stations[[#This Row],[Etmaal temperatuur °C]]&lt;stookgrens[],stookgrens[]-_34_KNMI_Stations[[#This Row],[Etmaal temperatuur °C]],0),"")</f>
        <v>1.5</v>
      </c>
      <c r="O6199" s="89">
        <f>_34_KNMI_Stations[[#This Row],[graaddagen]]*_34_KNMI_Stations[[#This Row],[Gewogen factor]]</f>
        <v>1.2000000000000002</v>
      </c>
      <c r="P6199" s="89" cm="1">
        <f t="array" ref="P6199">IF(ISNUMBER(_34_KNMI_Stations[[#This Row],[Etmaal temperatuur °C]]),IF(_34_KNMI_Stations[[#This Row],[Etmaal temperatuur °C]]&gt;stookgrens[],_34_KNMI_Stations[[#This Row],[Etmaal temperatuur °C]]-stookgrens[],0),"")</f>
        <v>0</v>
      </c>
    </row>
    <row r="6200" spans="1:16" x14ac:dyDescent="0.25">
      <c r="A6200">
        <v>279</v>
      </c>
      <c r="B6200" s="110">
        <v>45916</v>
      </c>
      <c r="C6200" s="89">
        <v>6.1</v>
      </c>
      <c r="D6200" s="89">
        <v>13.8</v>
      </c>
      <c r="E6200" s="96">
        <v>803</v>
      </c>
      <c r="F6200" s="89">
        <v>11.6</v>
      </c>
      <c r="G6200" s="89">
        <v>1011.9</v>
      </c>
      <c r="H6200">
        <v>0.88</v>
      </c>
      <c r="I6200" t="s">
        <v>15</v>
      </c>
      <c r="J6200">
        <v>0.8</v>
      </c>
      <c r="K6200">
        <v>9</v>
      </c>
      <c r="L6200">
        <v>2025</v>
      </c>
      <c r="M6200" t="s">
        <v>366</v>
      </c>
      <c r="N6200" s="89" cm="1">
        <f t="array" ref="N6200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6200" s="89">
        <f>_34_KNMI_Stations[[#This Row],[graaddagen]]*_34_KNMI_Stations[[#This Row],[Gewogen factor]]</f>
        <v>3.3599999999999994</v>
      </c>
      <c r="P6200" s="89" cm="1">
        <f t="array" ref="P6200">IF(ISNUMBER(_34_KNMI_Stations[[#This Row],[Etmaal temperatuur °C]]),IF(_34_KNMI_Stations[[#This Row],[Etmaal temperatuur °C]]&gt;stookgrens[],_34_KNMI_Stations[[#This Row],[Etmaal temperatuur °C]]-stookgrens[],0),"")</f>
        <v>0</v>
      </c>
    </row>
    <row r="6201" spans="1:16" x14ac:dyDescent="0.25">
      <c r="A6201">
        <v>279</v>
      </c>
      <c r="B6201" s="110">
        <v>45917</v>
      </c>
      <c r="C6201" s="89">
        <v>5</v>
      </c>
      <c r="D6201" s="89">
        <v>14.2</v>
      </c>
      <c r="E6201" s="96">
        <v>656</v>
      </c>
      <c r="F6201" s="89">
        <v>2</v>
      </c>
      <c r="G6201" s="89">
        <v>1017.5</v>
      </c>
      <c r="H6201">
        <v>0.9</v>
      </c>
      <c r="I6201" t="s">
        <v>15</v>
      </c>
      <c r="J6201">
        <v>0.8</v>
      </c>
      <c r="K6201">
        <v>9</v>
      </c>
      <c r="L6201">
        <v>2025</v>
      </c>
      <c r="M6201" t="s">
        <v>366</v>
      </c>
      <c r="N6201" s="89" cm="1">
        <f t="array" ref="N6201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6201" s="89">
        <f>_34_KNMI_Stations[[#This Row],[graaddagen]]*_34_KNMI_Stations[[#This Row],[Gewogen factor]]</f>
        <v>3.0400000000000009</v>
      </c>
      <c r="P6201" s="89" cm="1">
        <f t="array" ref="P6201">IF(ISNUMBER(_34_KNMI_Stations[[#This Row],[Etmaal temperatuur °C]]),IF(_34_KNMI_Stations[[#This Row],[Etmaal temperatuur °C]]&gt;stookgrens[],_34_KNMI_Stations[[#This Row],[Etmaal temperatuur °C]]-stookgrens[],0),"")</f>
        <v>0</v>
      </c>
    </row>
    <row r="6202" spans="1:16" x14ac:dyDescent="0.25">
      <c r="A6202">
        <v>279</v>
      </c>
      <c r="B6202" s="110">
        <v>45918</v>
      </c>
      <c r="C6202" s="89">
        <v>5.8</v>
      </c>
      <c r="D6202" s="89">
        <v>18.100000000000001</v>
      </c>
      <c r="E6202" s="96">
        <v>343</v>
      </c>
      <c r="F6202" s="89">
        <v>3.5</v>
      </c>
      <c r="G6202" s="89">
        <v>1018.9</v>
      </c>
      <c r="H6202">
        <v>0.91</v>
      </c>
      <c r="I6202" t="s">
        <v>15</v>
      </c>
      <c r="J6202">
        <v>0.8</v>
      </c>
      <c r="K6202">
        <v>9</v>
      </c>
      <c r="L6202">
        <v>2025</v>
      </c>
      <c r="M6202" t="s">
        <v>366</v>
      </c>
      <c r="N6202" s="89" cm="1">
        <f t="array" ref="N6202">IF(ISNUMBER(_34_KNMI_Stations[[#This Row],[Etmaal temperatuur °C]]),IF(_34_KNMI_Stations[[#This Row],[Etmaal temperatuur °C]]&lt;stookgrens[],stookgrens[]-_34_KNMI_Stations[[#This Row],[Etmaal temperatuur °C]],0),"")</f>
        <v>0</v>
      </c>
      <c r="O6202" s="89">
        <f>_34_KNMI_Stations[[#This Row],[graaddagen]]*_34_KNMI_Stations[[#This Row],[Gewogen factor]]</f>
        <v>0</v>
      </c>
      <c r="P6202" s="89" cm="1">
        <f t="array" ref="P6202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6203" spans="1:16" x14ac:dyDescent="0.25">
      <c r="A6203">
        <v>279</v>
      </c>
      <c r="B6203" s="110">
        <v>45919</v>
      </c>
      <c r="C6203" s="89">
        <v>3.7</v>
      </c>
      <c r="D6203" s="89">
        <v>18.8</v>
      </c>
      <c r="E6203" s="96">
        <v>1594</v>
      </c>
      <c r="F6203" s="89">
        <v>0</v>
      </c>
      <c r="G6203" s="89">
        <v>1020.2</v>
      </c>
      <c r="H6203">
        <v>0.8</v>
      </c>
      <c r="I6203" t="s">
        <v>15</v>
      </c>
      <c r="J6203">
        <v>0.8</v>
      </c>
      <c r="K6203">
        <v>9</v>
      </c>
      <c r="L6203">
        <v>2025</v>
      </c>
      <c r="M6203" t="s">
        <v>366</v>
      </c>
      <c r="N6203" s="89" cm="1">
        <f t="array" ref="N6203">IF(ISNUMBER(_34_KNMI_Stations[[#This Row],[Etmaal temperatuur °C]]),IF(_34_KNMI_Stations[[#This Row],[Etmaal temperatuur °C]]&lt;stookgrens[],stookgrens[]-_34_KNMI_Stations[[#This Row],[Etmaal temperatuur °C]],0),"")</f>
        <v>0</v>
      </c>
      <c r="O6203" s="89">
        <f>_34_KNMI_Stations[[#This Row],[graaddagen]]*_34_KNMI_Stations[[#This Row],[Gewogen factor]]</f>
        <v>0</v>
      </c>
      <c r="P6203" s="89" cm="1">
        <f t="array" ref="P6203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6204" spans="1:16" x14ac:dyDescent="0.25">
      <c r="A6204">
        <v>279</v>
      </c>
      <c r="B6204" s="110">
        <v>45920</v>
      </c>
      <c r="C6204" s="89">
        <v>3.5</v>
      </c>
      <c r="D6204" s="89">
        <v>18.8</v>
      </c>
      <c r="E6204" s="96">
        <v>751</v>
      </c>
      <c r="F6204" s="89">
        <v>9.1</v>
      </c>
      <c r="G6204" s="89">
        <v>1011.8</v>
      </c>
      <c r="H6204">
        <v>0.84</v>
      </c>
      <c r="I6204" t="s">
        <v>15</v>
      </c>
      <c r="J6204">
        <v>0.8</v>
      </c>
      <c r="K6204">
        <v>9</v>
      </c>
      <c r="L6204">
        <v>2025</v>
      </c>
      <c r="M6204" t="s">
        <v>366</v>
      </c>
      <c r="N6204" s="89" cm="1">
        <f t="array" ref="N6204">IF(ISNUMBER(_34_KNMI_Stations[[#This Row],[Etmaal temperatuur °C]]),IF(_34_KNMI_Stations[[#This Row],[Etmaal temperatuur °C]]&lt;stookgrens[],stookgrens[]-_34_KNMI_Stations[[#This Row],[Etmaal temperatuur °C]],0),"")</f>
        <v>0</v>
      </c>
      <c r="O6204" s="89">
        <f>_34_KNMI_Stations[[#This Row],[graaddagen]]*_34_KNMI_Stations[[#This Row],[Gewogen factor]]</f>
        <v>0</v>
      </c>
      <c r="P6204" s="89" cm="1">
        <f t="array" ref="P6204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6205" spans="1:16" x14ac:dyDescent="0.25">
      <c r="A6205">
        <v>279</v>
      </c>
      <c r="B6205" s="110">
        <v>45921</v>
      </c>
      <c r="C6205" s="89">
        <v>5.2</v>
      </c>
      <c r="D6205" s="89">
        <v>13.7</v>
      </c>
      <c r="E6205" s="96">
        <v>859</v>
      </c>
      <c r="F6205" s="89">
        <v>0.1</v>
      </c>
      <c r="G6205" s="89">
        <v>1013.6</v>
      </c>
      <c r="H6205">
        <v>0.79</v>
      </c>
      <c r="I6205" t="s">
        <v>15</v>
      </c>
      <c r="J6205">
        <v>0.8</v>
      </c>
      <c r="K6205">
        <v>9</v>
      </c>
      <c r="L6205">
        <v>2025</v>
      </c>
      <c r="M6205" t="s">
        <v>366</v>
      </c>
      <c r="N6205" s="89" cm="1">
        <f t="array" ref="N6205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6205" s="89">
        <f>_34_KNMI_Stations[[#This Row],[graaddagen]]*_34_KNMI_Stations[[#This Row],[Gewogen factor]]</f>
        <v>3.4400000000000008</v>
      </c>
      <c r="P6205" s="89" cm="1">
        <f t="array" ref="P6205">IF(ISNUMBER(_34_KNMI_Stations[[#This Row],[Etmaal temperatuur °C]]),IF(_34_KNMI_Stations[[#This Row],[Etmaal temperatuur °C]]&gt;stookgrens[],_34_KNMI_Stations[[#This Row],[Etmaal temperatuur °C]]-stookgrens[],0),"")</f>
        <v>0</v>
      </c>
    </row>
    <row r="6206" spans="1:16" x14ac:dyDescent="0.25">
      <c r="A6206">
        <v>279</v>
      </c>
      <c r="B6206" s="110">
        <v>45922</v>
      </c>
      <c r="C6206" s="89">
        <v>3.3</v>
      </c>
      <c r="D6206" s="89">
        <v>10.5</v>
      </c>
      <c r="E6206" s="96">
        <v>1293</v>
      </c>
      <c r="F6206" s="89">
        <v>-0.1</v>
      </c>
      <c r="G6206" s="89">
        <v>1023.1</v>
      </c>
      <c r="H6206">
        <v>0.78</v>
      </c>
      <c r="I6206" t="s">
        <v>15</v>
      </c>
      <c r="J6206">
        <v>0.8</v>
      </c>
      <c r="K6206">
        <v>9</v>
      </c>
      <c r="L6206">
        <v>2025</v>
      </c>
      <c r="M6206" t="s">
        <v>367</v>
      </c>
      <c r="N6206" s="89" cm="1">
        <f t="array" ref="N6206">IF(ISNUMBER(_34_KNMI_Stations[[#This Row],[Etmaal temperatuur °C]]),IF(_34_KNMI_Stations[[#This Row],[Etmaal temperatuur °C]]&lt;stookgrens[],stookgrens[]-_34_KNMI_Stations[[#This Row],[Etmaal temperatuur °C]],0),"")</f>
        <v>7.5</v>
      </c>
      <c r="O6206" s="89">
        <f>_34_KNMI_Stations[[#This Row],[graaddagen]]*_34_KNMI_Stations[[#This Row],[Gewogen factor]]</f>
        <v>6</v>
      </c>
      <c r="P6206" s="89" cm="1">
        <f t="array" ref="P6206">IF(ISNUMBER(_34_KNMI_Stations[[#This Row],[Etmaal temperatuur °C]]),IF(_34_KNMI_Stations[[#This Row],[Etmaal temperatuur °C]]&gt;stookgrens[],_34_KNMI_Stations[[#This Row],[Etmaal temperatuur °C]]-stookgrens[],0),"")</f>
        <v>0</v>
      </c>
    </row>
    <row r="6207" spans="1:16" x14ac:dyDescent="0.25">
      <c r="A6207">
        <v>279</v>
      </c>
      <c r="B6207" s="110">
        <v>45923</v>
      </c>
      <c r="C6207" s="89">
        <v>2.8</v>
      </c>
      <c r="D6207" s="89">
        <v>10.4</v>
      </c>
      <c r="E6207" s="96">
        <v>1298</v>
      </c>
      <c r="F6207" s="89">
        <v>-0.1</v>
      </c>
      <c r="G6207" s="89">
        <v>1026</v>
      </c>
      <c r="H6207">
        <v>0.82</v>
      </c>
      <c r="I6207" t="s">
        <v>15</v>
      </c>
      <c r="J6207">
        <v>0.8</v>
      </c>
      <c r="K6207">
        <v>9</v>
      </c>
      <c r="L6207">
        <v>2025</v>
      </c>
      <c r="M6207" t="s">
        <v>367</v>
      </c>
      <c r="N6207" s="89" cm="1">
        <f t="array" ref="N6207">IF(ISNUMBER(_34_KNMI_Stations[[#This Row],[Etmaal temperatuur °C]]),IF(_34_KNMI_Stations[[#This Row],[Etmaal temperatuur °C]]&lt;stookgrens[],stookgrens[]-_34_KNMI_Stations[[#This Row],[Etmaal temperatuur °C]],0),"")</f>
        <v>7.6</v>
      </c>
      <c r="O6207" s="89">
        <f>_34_KNMI_Stations[[#This Row],[graaddagen]]*_34_KNMI_Stations[[#This Row],[Gewogen factor]]</f>
        <v>6.08</v>
      </c>
      <c r="P6207" s="89" cm="1">
        <f t="array" ref="P6207">IF(ISNUMBER(_34_KNMI_Stations[[#This Row],[Etmaal temperatuur °C]]),IF(_34_KNMI_Stations[[#This Row],[Etmaal temperatuur °C]]&gt;stookgrens[],_34_KNMI_Stations[[#This Row],[Etmaal temperatuur °C]]-stookgrens[],0),"")</f>
        <v>0</v>
      </c>
    </row>
    <row r="6208" spans="1:16" x14ac:dyDescent="0.25">
      <c r="A6208">
        <v>279</v>
      </c>
      <c r="B6208" s="110">
        <v>45924</v>
      </c>
      <c r="C6208" s="89">
        <v>4.7</v>
      </c>
      <c r="D6208" s="89">
        <v>10.6</v>
      </c>
      <c r="E6208" s="96">
        <v>1438</v>
      </c>
      <c r="F6208" s="89">
        <v>0</v>
      </c>
      <c r="G6208" s="89">
        <v>1027.2</v>
      </c>
      <c r="H6208">
        <v>0.72</v>
      </c>
      <c r="I6208" t="s">
        <v>15</v>
      </c>
      <c r="J6208">
        <v>0.8</v>
      </c>
      <c r="K6208">
        <v>9</v>
      </c>
      <c r="L6208">
        <v>2025</v>
      </c>
      <c r="M6208" t="s">
        <v>367</v>
      </c>
      <c r="N6208" s="89" cm="1">
        <f t="array" ref="N6208">IF(ISNUMBER(_34_KNMI_Stations[[#This Row],[Etmaal temperatuur °C]]),IF(_34_KNMI_Stations[[#This Row],[Etmaal temperatuur °C]]&lt;stookgrens[],stookgrens[]-_34_KNMI_Stations[[#This Row],[Etmaal temperatuur °C]],0),"")</f>
        <v>7.4</v>
      </c>
      <c r="O6208" s="89">
        <f>_34_KNMI_Stations[[#This Row],[graaddagen]]*_34_KNMI_Stations[[#This Row],[Gewogen factor]]</f>
        <v>5.9200000000000008</v>
      </c>
      <c r="P6208" s="89" cm="1">
        <f t="array" ref="P6208">IF(ISNUMBER(_34_KNMI_Stations[[#This Row],[Etmaal temperatuur °C]]),IF(_34_KNMI_Stations[[#This Row],[Etmaal temperatuur °C]]&gt;stookgrens[],_34_KNMI_Stations[[#This Row],[Etmaal temperatuur °C]]-stookgrens[],0),"")</f>
        <v>0</v>
      </c>
    </row>
    <row r="6209" spans="1:16" x14ac:dyDescent="0.25">
      <c r="A6209">
        <v>279</v>
      </c>
      <c r="B6209" s="110">
        <v>45925</v>
      </c>
      <c r="C6209" s="89">
        <v>5.8</v>
      </c>
      <c r="D6209" s="89">
        <v>11.9</v>
      </c>
      <c r="E6209" s="96">
        <v>1313</v>
      </c>
      <c r="F6209" s="89">
        <v>-0.1</v>
      </c>
      <c r="G6209" s="89">
        <v>1025.2</v>
      </c>
      <c r="H6209">
        <v>0.61</v>
      </c>
      <c r="I6209" t="s">
        <v>15</v>
      </c>
      <c r="J6209">
        <v>0.8</v>
      </c>
      <c r="K6209">
        <v>9</v>
      </c>
      <c r="L6209">
        <v>2025</v>
      </c>
      <c r="M6209" t="s">
        <v>367</v>
      </c>
      <c r="N6209" s="89" cm="1">
        <f t="array" ref="N6209">IF(ISNUMBER(_34_KNMI_Stations[[#This Row],[Etmaal temperatuur °C]]),IF(_34_KNMI_Stations[[#This Row],[Etmaal temperatuur °C]]&lt;stookgrens[],stookgrens[]-_34_KNMI_Stations[[#This Row],[Etmaal temperatuur °C]],0),"")</f>
        <v>6.1</v>
      </c>
      <c r="O6209" s="89">
        <f>_34_KNMI_Stations[[#This Row],[graaddagen]]*_34_KNMI_Stations[[#This Row],[Gewogen factor]]</f>
        <v>4.88</v>
      </c>
      <c r="P6209" s="89" cm="1">
        <f t="array" ref="P6209">IF(ISNUMBER(_34_KNMI_Stations[[#This Row],[Etmaal temperatuur °C]]),IF(_34_KNMI_Stations[[#This Row],[Etmaal temperatuur °C]]&gt;stookgrens[],_34_KNMI_Stations[[#This Row],[Etmaal temperatuur °C]]-stookgrens[],0),"")</f>
        <v>0</v>
      </c>
    </row>
    <row r="6210" spans="1:16" x14ac:dyDescent="0.25">
      <c r="A6210">
        <v>279</v>
      </c>
      <c r="B6210" s="110">
        <v>45926</v>
      </c>
      <c r="C6210" s="89">
        <v>3.6</v>
      </c>
      <c r="D6210" s="89">
        <v>11.9</v>
      </c>
      <c r="E6210" s="96">
        <v>1005</v>
      </c>
      <c r="F6210" s="89">
        <v>0.6</v>
      </c>
      <c r="G6210" s="89">
        <v>1023.7</v>
      </c>
      <c r="H6210">
        <v>0.73</v>
      </c>
      <c r="I6210" t="s">
        <v>15</v>
      </c>
      <c r="J6210">
        <v>0.8</v>
      </c>
      <c r="K6210">
        <v>9</v>
      </c>
      <c r="L6210">
        <v>2025</v>
      </c>
      <c r="M6210" t="s">
        <v>367</v>
      </c>
      <c r="N6210" s="89" cm="1">
        <f t="array" ref="N6210">IF(ISNUMBER(_34_KNMI_Stations[[#This Row],[Etmaal temperatuur °C]]),IF(_34_KNMI_Stations[[#This Row],[Etmaal temperatuur °C]]&lt;stookgrens[],stookgrens[]-_34_KNMI_Stations[[#This Row],[Etmaal temperatuur °C]],0),"")</f>
        <v>6.1</v>
      </c>
      <c r="O6210" s="89">
        <f>_34_KNMI_Stations[[#This Row],[graaddagen]]*_34_KNMI_Stations[[#This Row],[Gewogen factor]]</f>
        <v>4.88</v>
      </c>
      <c r="P6210" s="89" cm="1">
        <f t="array" ref="P6210">IF(ISNUMBER(_34_KNMI_Stations[[#This Row],[Etmaal temperatuur °C]]),IF(_34_KNMI_Stations[[#This Row],[Etmaal temperatuur °C]]&gt;stookgrens[],_34_KNMI_Stations[[#This Row],[Etmaal temperatuur °C]]-stookgrens[],0),"")</f>
        <v>0</v>
      </c>
    </row>
    <row r="6211" spans="1:16" x14ac:dyDescent="0.25">
      <c r="A6211">
        <v>279</v>
      </c>
      <c r="B6211" s="110">
        <v>45927</v>
      </c>
      <c r="C6211" s="89">
        <v>2.1</v>
      </c>
      <c r="D6211" s="89">
        <v>11.3</v>
      </c>
      <c r="E6211" s="96">
        <v>725</v>
      </c>
      <c r="F6211" s="89">
        <v>0.1</v>
      </c>
      <c r="G6211" s="89">
        <v>1022.5</v>
      </c>
      <c r="H6211">
        <v>0.9</v>
      </c>
      <c r="I6211" t="s">
        <v>15</v>
      </c>
      <c r="J6211">
        <v>0.8</v>
      </c>
      <c r="K6211">
        <v>9</v>
      </c>
      <c r="L6211">
        <v>2025</v>
      </c>
      <c r="M6211" t="s">
        <v>367</v>
      </c>
      <c r="N6211" s="89" cm="1">
        <f t="array" ref="N6211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6211" s="89">
        <f>_34_KNMI_Stations[[#This Row],[graaddagen]]*_34_KNMI_Stations[[#This Row],[Gewogen factor]]</f>
        <v>5.3599999999999994</v>
      </c>
      <c r="P6211" s="89" cm="1">
        <f t="array" ref="P6211">IF(ISNUMBER(_34_KNMI_Stations[[#This Row],[Etmaal temperatuur °C]]),IF(_34_KNMI_Stations[[#This Row],[Etmaal temperatuur °C]]&gt;stookgrens[],_34_KNMI_Stations[[#This Row],[Etmaal temperatuur °C]]-stookgrens[],0),"")</f>
        <v>0</v>
      </c>
    </row>
    <row r="6212" spans="1:16" x14ac:dyDescent="0.25">
      <c r="A6212">
        <v>279</v>
      </c>
      <c r="B6212" s="110">
        <v>45928</v>
      </c>
      <c r="C6212" s="89">
        <v>1.1000000000000001</v>
      </c>
      <c r="D6212" s="89">
        <v>12.6</v>
      </c>
      <c r="E6212" s="96">
        <v>1261</v>
      </c>
      <c r="F6212" s="89">
        <v>0</v>
      </c>
      <c r="G6212" s="89">
        <v>1022.7</v>
      </c>
      <c r="H6212">
        <v>0.87</v>
      </c>
      <c r="I6212" t="s">
        <v>15</v>
      </c>
      <c r="J6212">
        <v>0.8</v>
      </c>
      <c r="K6212">
        <v>9</v>
      </c>
      <c r="L6212">
        <v>2025</v>
      </c>
      <c r="M6212" t="s">
        <v>367</v>
      </c>
      <c r="N6212" s="89" cm="1">
        <f t="array" ref="N6212">IF(ISNUMBER(_34_KNMI_Stations[[#This Row],[Etmaal temperatuur °C]]),IF(_34_KNMI_Stations[[#This Row],[Etmaal temperatuur °C]]&lt;stookgrens[],stookgrens[]-_34_KNMI_Stations[[#This Row],[Etmaal temperatuur °C]],0),"")</f>
        <v>5.4</v>
      </c>
      <c r="O6212" s="89">
        <f>_34_KNMI_Stations[[#This Row],[graaddagen]]*_34_KNMI_Stations[[#This Row],[Gewogen factor]]</f>
        <v>4.32</v>
      </c>
      <c r="P6212" s="89" cm="1">
        <f t="array" ref="P6212">IF(ISNUMBER(_34_KNMI_Stations[[#This Row],[Etmaal temperatuur °C]]),IF(_34_KNMI_Stations[[#This Row],[Etmaal temperatuur °C]]&gt;stookgrens[],_34_KNMI_Stations[[#This Row],[Etmaal temperatuur °C]]-stookgrens[],0),"")</f>
        <v>0</v>
      </c>
    </row>
    <row r="6213" spans="1:16" x14ac:dyDescent="0.25">
      <c r="A6213">
        <v>279</v>
      </c>
      <c r="B6213" s="110">
        <v>45929</v>
      </c>
      <c r="C6213" s="89">
        <v>1.9</v>
      </c>
      <c r="D6213" s="89">
        <v>12.7</v>
      </c>
      <c r="E6213" s="96">
        <v>1183</v>
      </c>
      <c r="F6213" s="89">
        <v>-0.1</v>
      </c>
      <c r="G6213" s="89">
        <v>1022.6</v>
      </c>
      <c r="H6213">
        <v>0.87</v>
      </c>
      <c r="I6213" t="s">
        <v>15</v>
      </c>
      <c r="J6213">
        <v>0.8</v>
      </c>
      <c r="K6213">
        <v>9</v>
      </c>
      <c r="L6213">
        <v>2025</v>
      </c>
      <c r="M6213" t="s">
        <v>368</v>
      </c>
      <c r="N6213" s="89" cm="1">
        <f t="array" ref="N6213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6213" s="89">
        <f>_34_KNMI_Stations[[#This Row],[graaddagen]]*_34_KNMI_Stations[[#This Row],[Gewogen factor]]</f>
        <v>4.2400000000000011</v>
      </c>
      <c r="P6213" s="89" cm="1">
        <f t="array" ref="P6213">IF(ISNUMBER(_34_KNMI_Stations[[#This Row],[Etmaal temperatuur °C]]),IF(_34_KNMI_Stations[[#This Row],[Etmaal temperatuur °C]]&gt;stookgrens[],_34_KNMI_Stations[[#This Row],[Etmaal temperatuur °C]]-stookgrens[],0),"")</f>
        <v>0</v>
      </c>
    </row>
    <row r="6214" spans="1:16" x14ac:dyDescent="0.25">
      <c r="A6214">
        <v>279</v>
      </c>
      <c r="B6214" s="110">
        <v>45930</v>
      </c>
      <c r="C6214" s="89">
        <v>1.3</v>
      </c>
      <c r="D6214" s="89">
        <v>11</v>
      </c>
      <c r="E6214" s="96">
        <v>1011</v>
      </c>
      <c r="F6214" s="89">
        <v>-0.1</v>
      </c>
      <c r="G6214" s="89">
        <v>1025.7</v>
      </c>
      <c r="H6214">
        <v>0.89</v>
      </c>
      <c r="I6214" t="s">
        <v>15</v>
      </c>
      <c r="J6214">
        <v>0.8</v>
      </c>
      <c r="K6214">
        <v>9</v>
      </c>
      <c r="L6214">
        <v>2025</v>
      </c>
      <c r="M6214" t="s">
        <v>368</v>
      </c>
      <c r="N6214" s="89" cm="1">
        <f t="array" ref="N6214">IF(ISNUMBER(_34_KNMI_Stations[[#This Row],[Etmaal temperatuur °C]]),IF(_34_KNMI_Stations[[#This Row],[Etmaal temperatuur °C]]&lt;stookgrens[],stookgrens[]-_34_KNMI_Stations[[#This Row],[Etmaal temperatuur °C]],0),"")</f>
        <v>7</v>
      </c>
      <c r="O6214" s="89">
        <f>_34_KNMI_Stations[[#This Row],[graaddagen]]*_34_KNMI_Stations[[#This Row],[Gewogen factor]]</f>
        <v>5.6000000000000005</v>
      </c>
      <c r="P6214" s="89" cm="1">
        <f t="array" ref="P6214">IF(ISNUMBER(_34_KNMI_Stations[[#This Row],[Etmaal temperatuur °C]]),IF(_34_KNMI_Stations[[#This Row],[Etmaal temperatuur °C]]&gt;stookgrens[],_34_KNMI_Stations[[#This Row],[Etmaal temperatuur °C]]-stookgrens[],0),"")</f>
        <v>0</v>
      </c>
    </row>
    <row r="6215" spans="1:16" x14ac:dyDescent="0.25">
      <c r="A6215">
        <v>279</v>
      </c>
      <c r="B6215" s="110">
        <v>45931</v>
      </c>
      <c r="C6215" s="89">
        <v>2.6</v>
      </c>
      <c r="D6215" s="89">
        <v>9.9</v>
      </c>
      <c r="E6215" s="96">
        <v>1346</v>
      </c>
      <c r="F6215" s="89">
        <v>0</v>
      </c>
      <c r="G6215" s="89">
        <v>1030.0999999999999</v>
      </c>
      <c r="H6215">
        <v>0.75</v>
      </c>
      <c r="I6215" t="s">
        <v>15</v>
      </c>
      <c r="J6215">
        <v>1</v>
      </c>
      <c r="K6215">
        <v>10</v>
      </c>
      <c r="L6215">
        <v>2025</v>
      </c>
      <c r="M6215" t="s">
        <v>368</v>
      </c>
      <c r="N6215" s="89" cm="1">
        <f t="array" ref="N6215">IF(ISNUMBER(_34_KNMI_Stations[[#This Row],[Etmaal temperatuur °C]]),IF(_34_KNMI_Stations[[#This Row],[Etmaal temperatuur °C]]&lt;stookgrens[],stookgrens[]-_34_KNMI_Stations[[#This Row],[Etmaal temperatuur °C]],0),"")</f>
        <v>8.1</v>
      </c>
      <c r="O6215" s="89">
        <f>_34_KNMI_Stations[[#This Row],[graaddagen]]*_34_KNMI_Stations[[#This Row],[Gewogen factor]]</f>
        <v>8.1</v>
      </c>
      <c r="P6215" s="89" cm="1">
        <f t="array" ref="P6215">IF(ISNUMBER(_34_KNMI_Stations[[#This Row],[Etmaal temperatuur °C]]),IF(_34_KNMI_Stations[[#This Row],[Etmaal temperatuur °C]]&gt;stookgrens[],_34_KNMI_Stations[[#This Row],[Etmaal temperatuur °C]]-stookgrens[],0),"")</f>
        <v>0</v>
      </c>
    </row>
    <row r="6216" spans="1:16" x14ac:dyDescent="0.25">
      <c r="A6216">
        <v>279</v>
      </c>
      <c r="B6216" s="110">
        <v>45932</v>
      </c>
      <c r="C6216" s="89">
        <v>3.5</v>
      </c>
      <c r="D6216" s="89">
        <v>10.6</v>
      </c>
      <c r="E6216" s="96">
        <v>1273</v>
      </c>
      <c r="F6216" s="89">
        <v>0</v>
      </c>
      <c r="G6216" s="89">
        <v>1027</v>
      </c>
      <c r="H6216">
        <v>0.7</v>
      </c>
      <c r="I6216" t="s">
        <v>15</v>
      </c>
      <c r="J6216">
        <v>1</v>
      </c>
      <c r="K6216">
        <v>10</v>
      </c>
      <c r="L6216">
        <v>2025</v>
      </c>
      <c r="M6216" t="s">
        <v>368</v>
      </c>
      <c r="N6216" s="89" cm="1">
        <f t="array" ref="N6216">IF(ISNUMBER(_34_KNMI_Stations[[#This Row],[Etmaal temperatuur °C]]),IF(_34_KNMI_Stations[[#This Row],[Etmaal temperatuur °C]]&lt;stookgrens[],stookgrens[]-_34_KNMI_Stations[[#This Row],[Etmaal temperatuur °C]],0),"")</f>
        <v>7.4</v>
      </c>
      <c r="O6216" s="89">
        <f>_34_KNMI_Stations[[#This Row],[graaddagen]]*_34_KNMI_Stations[[#This Row],[Gewogen factor]]</f>
        <v>7.4</v>
      </c>
      <c r="P6216" s="89" cm="1">
        <f t="array" ref="P6216">IF(ISNUMBER(_34_KNMI_Stations[[#This Row],[Etmaal temperatuur °C]]),IF(_34_KNMI_Stations[[#This Row],[Etmaal temperatuur °C]]&gt;stookgrens[],_34_KNMI_Stations[[#This Row],[Etmaal temperatuur °C]]-stookgrens[],0),"")</f>
        <v>0</v>
      </c>
    </row>
    <row r="6217" spans="1:16" x14ac:dyDescent="0.25">
      <c r="A6217">
        <v>279</v>
      </c>
      <c r="B6217" s="110">
        <v>45933</v>
      </c>
      <c r="C6217" s="89">
        <v>5.5</v>
      </c>
      <c r="D6217" s="89">
        <v>11.5</v>
      </c>
      <c r="E6217" s="96">
        <v>455</v>
      </c>
      <c r="F6217" s="89">
        <v>7.8</v>
      </c>
      <c r="G6217" s="89">
        <v>1015.4</v>
      </c>
      <c r="H6217">
        <v>0.69</v>
      </c>
      <c r="I6217" t="s">
        <v>15</v>
      </c>
      <c r="J6217">
        <v>1</v>
      </c>
      <c r="K6217">
        <v>10</v>
      </c>
      <c r="L6217">
        <v>2025</v>
      </c>
      <c r="M6217" t="s">
        <v>368</v>
      </c>
      <c r="N6217" s="89" cm="1">
        <f t="array" ref="N6217">IF(ISNUMBER(_34_KNMI_Stations[[#This Row],[Etmaal temperatuur °C]]),IF(_34_KNMI_Stations[[#This Row],[Etmaal temperatuur °C]]&lt;stookgrens[],stookgrens[]-_34_KNMI_Stations[[#This Row],[Etmaal temperatuur °C]],0),"")</f>
        <v>6.5</v>
      </c>
      <c r="O6217" s="89">
        <f>_34_KNMI_Stations[[#This Row],[graaddagen]]*_34_KNMI_Stations[[#This Row],[Gewogen factor]]</f>
        <v>6.5</v>
      </c>
      <c r="P6217" s="89" cm="1">
        <f t="array" ref="P6217">IF(ISNUMBER(_34_KNMI_Stations[[#This Row],[Etmaal temperatuur °C]]),IF(_34_KNMI_Stations[[#This Row],[Etmaal temperatuur °C]]&gt;stookgrens[],_34_KNMI_Stations[[#This Row],[Etmaal temperatuur °C]]-stookgrens[],0),"")</f>
        <v>0</v>
      </c>
    </row>
    <row r="6218" spans="1:16" x14ac:dyDescent="0.25">
      <c r="A6218">
        <v>279</v>
      </c>
      <c r="B6218" s="110">
        <v>45934</v>
      </c>
      <c r="C6218" s="89">
        <v>7.9</v>
      </c>
      <c r="D6218" s="89">
        <v>12.1</v>
      </c>
      <c r="E6218" s="96">
        <v>668</v>
      </c>
      <c r="F6218" s="89">
        <v>24</v>
      </c>
      <c r="G6218" s="89">
        <v>995.8</v>
      </c>
      <c r="H6218">
        <v>0.85</v>
      </c>
      <c r="I6218" t="s">
        <v>15</v>
      </c>
      <c r="J6218">
        <v>1</v>
      </c>
      <c r="K6218">
        <v>10</v>
      </c>
      <c r="L6218">
        <v>2025</v>
      </c>
      <c r="M6218" t="s">
        <v>368</v>
      </c>
      <c r="N6218" s="89" cm="1">
        <f t="array" ref="N6218">IF(ISNUMBER(_34_KNMI_Stations[[#This Row],[Etmaal temperatuur °C]]),IF(_34_KNMI_Stations[[#This Row],[Etmaal temperatuur °C]]&lt;stookgrens[],stookgrens[]-_34_KNMI_Stations[[#This Row],[Etmaal temperatuur °C]],0),"")</f>
        <v>5.9</v>
      </c>
      <c r="O6218" s="89">
        <f>_34_KNMI_Stations[[#This Row],[graaddagen]]*_34_KNMI_Stations[[#This Row],[Gewogen factor]]</f>
        <v>5.9</v>
      </c>
      <c r="P6218" s="89" cm="1">
        <f t="array" ref="P6218">IF(ISNUMBER(_34_KNMI_Stations[[#This Row],[Etmaal temperatuur °C]]),IF(_34_KNMI_Stations[[#This Row],[Etmaal temperatuur °C]]&gt;stookgrens[],_34_KNMI_Stations[[#This Row],[Etmaal temperatuur °C]]-stookgrens[],0),"")</f>
        <v>0</v>
      </c>
    </row>
    <row r="6219" spans="1:16" x14ac:dyDescent="0.25">
      <c r="A6219">
        <v>279</v>
      </c>
      <c r="B6219" s="110">
        <v>45935</v>
      </c>
      <c r="C6219" s="89">
        <v>6.3</v>
      </c>
      <c r="D6219" s="89">
        <v>11.7</v>
      </c>
      <c r="E6219" s="96">
        <v>677</v>
      </c>
      <c r="F6219" s="89">
        <v>2.6</v>
      </c>
      <c r="G6219" s="89">
        <v>1008.1</v>
      </c>
      <c r="H6219">
        <v>0.8</v>
      </c>
      <c r="I6219" t="s">
        <v>15</v>
      </c>
      <c r="J6219">
        <v>1</v>
      </c>
      <c r="K6219">
        <v>10</v>
      </c>
      <c r="L6219">
        <v>2025</v>
      </c>
      <c r="M6219" t="s">
        <v>368</v>
      </c>
      <c r="N6219" s="89" cm="1">
        <f t="array" ref="N6219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6219" s="89">
        <f>_34_KNMI_Stations[[#This Row],[graaddagen]]*_34_KNMI_Stations[[#This Row],[Gewogen factor]]</f>
        <v>6.3000000000000007</v>
      </c>
      <c r="P6219" s="89" cm="1">
        <f t="array" ref="P6219">IF(ISNUMBER(_34_KNMI_Stations[[#This Row],[Etmaal temperatuur °C]]),IF(_34_KNMI_Stations[[#This Row],[Etmaal temperatuur °C]]&gt;stookgrens[],_34_KNMI_Stations[[#This Row],[Etmaal temperatuur °C]]-stookgrens[],0),"")</f>
        <v>0</v>
      </c>
    </row>
    <row r="6220" spans="1:16" x14ac:dyDescent="0.25">
      <c r="A6220">
        <v>279</v>
      </c>
      <c r="B6220" s="110">
        <v>45936</v>
      </c>
      <c r="C6220" s="89">
        <v>3.5</v>
      </c>
      <c r="D6220" s="89">
        <v>12.9</v>
      </c>
      <c r="E6220" s="96">
        <v>287</v>
      </c>
      <c r="F6220" s="89">
        <v>1.7</v>
      </c>
      <c r="G6220" s="89">
        <v>1020.6</v>
      </c>
      <c r="H6220">
        <v>0.92</v>
      </c>
      <c r="I6220" t="s">
        <v>15</v>
      </c>
      <c r="J6220">
        <v>1</v>
      </c>
      <c r="K6220">
        <v>10</v>
      </c>
      <c r="L6220">
        <v>2025</v>
      </c>
      <c r="M6220" t="s">
        <v>369</v>
      </c>
      <c r="N6220" s="89" cm="1">
        <f t="array" ref="N6220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6220" s="89">
        <f>_34_KNMI_Stations[[#This Row],[graaddagen]]*_34_KNMI_Stations[[#This Row],[Gewogen factor]]</f>
        <v>5.0999999999999996</v>
      </c>
      <c r="P6220" s="89" cm="1">
        <f t="array" ref="P6220">IF(ISNUMBER(_34_KNMI_Stations[[#This Row],[Etmaal temperatuur °C]]),IF(_34_KNMI_Stations[[#This Row],[Etmaal temperatuur °C]]&gt;stookgrens[],_34_KNMI_Stations[[#This Row],[Etmaal temperatuur °C]]-stookgrens[],0),"")</f>
        <v>0</v>
      </c>
    </row>
    <row r="6221" spans="1:16" x14ac:dyDescent="0.25">
      <c r="A6221">
        <v>279</v>
      </c>
      <c r="B6221" s="110">
        <v>45937</v>
      </c>
      <c r="C6221" s="89">
        <v>3.7</v>
      </c>
      <c r="D6221" s="89">
        <v>14.9</v>
      </c>
      <c r="E6221" s="96">
        <v>646</v>
      </c>
      <c r="F6221" s="89">
        <v>-0.1</v>
      </c>
      <c r="G6221" s="89">
        <v>1023.2</v>
      </c>
      <c r="H6221">
        <v>0.91</v>
      </c>
      <c r="I6221" t="s">
        <v>15</v>
      </c>
      <c r="J6221">
        <v>1</v>
      </c>
      <c r="K6221">
        <v>10</v>
      </c>
      <c r="L6221">
        <v>2025</v>
      </c>
      <c r="M6221" t="s">
        <v>369</v>
      </c>
      <c r="N6221" s="89" cm="1">
        <f t="array" ref="N6221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6221" s="89">
        <f>_34_KNMI_Stations[[#This Row],[graaddagen]]*_34_KNMI_Stations[[#This Row],[Gewogen factor]]</f>
        <v>3.0999999999999996</v>
      </c>
      <c r="P6221" s="89" cm="1">
        <f t="array" ref="P6221">IF(ISNUMBER(_34_KNMI_Stations[[#This Row],[Etmaal temperatuur °C]]),IF(_34_KNMI_Stations[[#This Row],[Etmaal temperatuur °C]]&gt;stookgrens[],_34_KNMI_Stations[[#This Row],[Etmaal temperatuur °C]]-stookgrens[],0),"")</f>
        <v>0</v>
      </c>
    </row>
    <row r="6222" spans="1:16" x14ac:dyDescent="0.25">
      <c r="A6222">
        <v>279</v>
      </c>
      <c r="B6222" s="110">
        <v>45938</v>
      </c>
      <c r="C6222" s="89">
        <v>2.4</v>
      </c>
      <c r="D6222" s="89">
        <v>13.6</v>
      </c>
      <c r="E6222" s="96">
        <v>400</v>
      </c>
      <c r="F6222" s="89">
        <v>1.8</v>
      </c>
      <c r="G6222" s="89">
        <v>1021.7</v>
      </c>
      <c r="H6222">
        <v>0.94</v>
      </c>
      <c r="I6222" t="s">
        <v>15</v>
      </c>
      <c r="J6222">
        <v>1</v>
      </c>
      <c r="K6222">
        <v>10</v>
      </c>
      <c r="L6222">
        <v>2025</v>
      </c>
      <c r="M6222" t="s">
        <v>369</v>
      </c>
      <c r="N6222" s="89" cm="1">
        <f t="array" ref="N6222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6222" s="89">
        <f>_34_KNMI_Stations[[#This Row],[graaddagen]]*_34_KNMI_Stations[[#This Row],[Gewogen factor]]</f>
        <v>4.4000000000000004</v>
      </c>
      <c r="P6222" s="89" cm="1">
        <f t="array" ref="P6222">IF(ISNUMBER(_34_KNMI_Stations[[#This Row],[Etmaal temperatuur °C]]),IF(_34_KNMI_Stations[[#This Row],[Etmaal temperatuur °C]]&gt;stookgrens[],_34_KNMI_Stations[[#This Row],[Etmaal temperatuur °C]]-stookgrens[],0),"")</f>
        <v>0</v>
      </c>
    </row>
    <row r="6223" spans="1:16" x14ac:dyDescent="0.25">
      <c r="A6223">
        <v>279</v>
      </c>
      <c r="B6223" s="110">
        <v>45939</v>
      </c>
      <c r="C6223" s="89">
        <v>3.6</v>
      </c>
      <c r="D6223" s="89">
        <v>12.8</v>
      </c>
      <c r="E6223" s="96">
        <v>518</v>
      </c>
      <c r="F6223" s="89">
        <v>-0.1</v>
      </c>
      <c r="G6223" s="89">
        <v>1025.2</v>
      </c>
      <c r="H6223">
        <v>0.86</v>
      </c>
      <c r="I6223" t="s">
        <v>15</v>
      </c>
      <c r="J6223">
        <v>1</v>
      </c>
      <c r="K6223">
        <v>10</v>
      </c>
      <c r="L6223">
        <v>2025</v>
      </c>
      <c r="M6223" t="s">
        <v>369</v>
      </c>
      <c r="N6223" s="89" cm="1">
        <f t="array" ref="N6223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6223" s="89">
        <f>_34_KNMI_Stations[[#This Row],[graaddagen]]*_34_KNMI_Stations[[#This Row],[Gewogen factor]]</f>
        <v>5.1999999999999993</v>
      </c>
      <c r="P6223" s="89" cm="1">
        <f t="array" ref="P6223">IF(ISNUMBER(_34_KNMI_Stations[[#This Row],[Etmaal temperatuur °C]]),IF(_34_KNMI_Stations[[#This Row],[Etmaal temperatuur °C]]&gt;stookgrens[],_34_KNMI_Stations[[#This Row],[Etmaal temperatuur °C]]-stookgrens[],0),"")</f>
        <v>0</v>
      </c>
    </row>
    <row r="6224" spans="1:16" x14ac:dyDescent="0.25">
      <c r="A6224">
        <v>279</v>
      </c>
      <c r="B6224" s="110">
        <v>45940</v>
      </c>
      <c r="C6224" s="89">
        <v>3</v>
      </c>
      <c r="D6224" s="89">
        <v>13.8</v>
      </c>
      <c r="E6224" s="96">
        <v>573</v>
      </c>
      <c r="F6224" s="89">
        <v>-0.1</v>
      </c>
      <c r="G6224" s="89">
        <v>1031.3</v>
      </c>
      <c r="H6224">
        <v>0.89</v>
      </c>
      <c r="I6224" t="s">
        <v>15</v>
      </c>
      <c r="J6224">
        <v>1</v>
      </c>
      <c r="K6224">
        <v>10</v>
      </c>
      <c r="L6224">
        <v>2025</v>
      </c>
      <c r="M6224" t="s">
        <v>369</v>
      </c>
      <c r="N6224" s="89" cm="1">
        <f t="array" ref="N6224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6224" s="89">
        <f>_34_KNMI_Stations[[#This Row],[graaddagen]]*_34_KNMI_Stations[[#This Row],[Gewogen factor]]</f>
        <v>4.1999999999999993</v>
      </c>
      <c r="P6224" s="89" cm="1">
        <f t="array" ref="P6224">IF(ISNUMBER(_34_KNMI_Stations[[#This Row],[Etmaal temperatuur °C]]),IF(_34_KNMI_Stations[[#This Row],[Etmaal temperatuur °C]]&gt;stookgrens[],_34_KNMI_Stations[[#This Row],[Etmaal temperatuur °C]]-stookgrens[],0),"")</f>
        <v>0</v>
      </c>
    </row>
    <row r="6225" spans="1:16" x14ac:dyDescent="0.25">
      <c r="A6225">
        <v>279</v>
      </c>
      <c r="B6225" s="110">
        <v>45941</v>
      </c>
      <c r="C6225" s="89">
        <v>2.5</v>
      </c>
      <c r="D6225" s="89">
        <v>14</v>
      </c>
      <c r="E6225" s="96">
        <v>355</v>
      </c>
      <c r="F6225" s="89">
        <v>0</v>
      </c>
      <c r="G6225" s="89">
        <v>1033</v>
      </c>
      <c r="H6225">
        <v>0.88</v>
      </c>
      <c r="I6225" t="s">
        <v>15</v>
      </c>
      <c r="J6225">
        <v>1</v>
      </c>
      <c r="K6225">
        <v>10</v>
      </c>
      <c r="L6225">
        <v>2025</v>
      </c>
      <c r="M6225" t="s">
        <v>369</v>
      </c>
      <c r="N6225" s="89" cm="1">
        <f t="array" ref="N6225">IF(ISNUMBER(_34_KNMI_Stations[[#This Row],[Etmaal temperatuur °C]]),IF(_34_KNMI_Stations[[#This Row],[Etmaal temperatuur °C]]&lt;stookgrens[],stookgrens[]-_34_KNMI_Stations[[#This Row],[Etmaal temperatuur °C]],0),"")</f>
        <v>4</v>
      </c>
      <c r="O6225" s="89">
        <f>_34_KNMI_Stations[[#This Row],[graaddagen]]*_34_KNMI_Stations[[#This Row],[Gewogen factor]]</f>
        <v>4</v>
      </c>
      <c r="P6225" s="89" cm="1">
        <f t="array" ref="P6225">IF(ISNUMBER(_34_KNMI_Stations[[#This Row],[Etmaal temperatuur °C]]),IF(_34_KNMI_Stations[[#This Row],[Etmaal temperatuur °C]]&gt;stookgrens[],_34_KNMI_Stations[[#This Row],[Etmaal temperatuur °C]]-stookgrens[],0),"")</f>
        <v>0</v>
      </c>
    </row>
    <row r="6226" spans="1:16" x14ac:dyDescent="0.25">
      <c r="A6226">
        <v>279</v>
      </c>
      <c r="B6226" s="110">
        <v>45942</v>
      </c>
      <c r="C6226" s="89">
        <v>2.8</v>
      </c>
      <c r="D6226" s="89">
        <v>13.7</v>
      </c>
      <c r="E6226" s="96">
        <v>424</v>
      </c>
      <c r="F6226" s="89">
        <v>0.4</v>
      </c>
      <c r="G6226" s="89">
        <v>1029.8</v>
      </c>
      <c r="H6226">
        <v>0.92</v>
      </c>
      <c r="I6226" t="s">
        <v>15</v>
      </c>
      <c r="J6226">
        <v>1</v>
      </c>
      <c r="K6226">
        <v>10</v>
      </c>
      <c r="L6226">
        <v>2025</v>
      </c>
      <c r="M6226" t="s">
        <v>369</v>
      </c>
      <c r="N6226" s="89" cm="1">
        <f t="array" ref="N6226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6226" s="89">
        <f>_34_KNMI_Stations[[#This Row],[graaddagen]]*_34_KNMI_Stations[[#This Row],[Gewogen factor]]</f>
        <v>4.3000000000000007</v>
      </c>
      <c r="P6226" s="89" cm="1">
        <f t="array" ref="P6226">IF(ISNUMBER(_34_KNMI_Stations[[#This Row],[Etmaal temperatuur °C]]),IF(_34_KNMI_Stations[[#This Row],[Etmaal temperatuur °C]]&gt;stookgrens[],_34_KNMI_Stations[[#This Row],[Etmaal temperatuur °C]]-stookgrens[],0),"")</f>
        <v>0</v>
      </c>
    </row>
    <row r="6227" spans="1:16" x14ac:dyDescent="0.25">
      <c r="A6227">
        <v>279</v>
      </c>
      <c r="B6227" s="110">
        <v>45943</v>
      </c>
      <c r="C6227" s="89">
        <v>2.2000000000000002</v>
      </c>
      <c r="D6227" s="89">
        <v>13.2</v>
      </c>
      <c r="E6227" s="96">
        <v>696</v>
      </c>
      <c r="F6227" s="89">
        <v>-0.1</v>
      </c>
      <c r="G6227" s="89">
        <v>1028.2</v>
      </c>
      <c r="H6227">
        <v>0.88</v>
      </c>
      <c r="I6227" t="s">
        <v>15</v>
      </c>
      <c r="J6227">
        <v>1</v>
      </c>
      <c r="K6227">
        <v>10</v>
      </c>
      <c r="L6227">
        <v>2025</v>
      </c>
      <c r="M6227" t="s">
        <v>370</v>
      </c>
      <c r="N6227" s="89" cm="1">
        <f t="array" ref="N6227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6227" s="89">
        <f>_34_KNMI_Stations[[#This Row],[graaddagen]]*_34_KNMI_Stations[[#This Row],[Gewogen factor]]</f>
        <v>4.8000000000000007</v>
      </c>
      <c r="P6227" s="89" cm="1">
        <f t="array" ref="P6227">IF(ISNUMBER(_34_KNMI_Stations[[#This Row],[Etmaal temperatuur °C]]),IF(_34_KNMI_Stations[[#This Row],[Etmaal temperatuur °C]]&gt;stookgrens[],_34_KNMI_Stations[[#This Row],[Etmaal temperatuur °C]]-stookgrens[],0),"")</f>
        <v>0</v>
      </c>
    </row>
    <row r="6228" spans="1:16" x14ac:dyDescent="0.25">
      <c r="A6228">
        <v>279</v>
      </c>
      <c r="B6228" s="110">
        <v>45944</v>
      </c>
      <c r="C6228" s="89">
        <v>2.8</v>
      </c>
      <c r="D6228" s="89">
        <v>13.1</v>
      </c>
      <c r="E6228" s="96">
        <v>539</v>
      </c>
      <c r="F6228" s="89">
        <v>0.2</v>
      </c>
      <c r="G6228" s="89">
        <v>1026.5</v>
      </c>
      <c r="H6228">
        <v>0.91</v>
      </c>
      <c r="I6228" t="s">
        <v>15</v>
      </c>
      <c r="J6228">
        <v>1</v>
      </c>
      <c r="K6228">
        <v>10</v>
      </c>
      <c r="L6228">
        <v>2025</v>
      </c>
      <c r="M6228" t="s">
        <v>370</v>
      </c>
      <c r="N6228" s="89" cm="1">
        <f t="array" ref="N6228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6228" s="89">
        <f>_34_KNMI_Stations[[#This Row],[graaddagen]]*_34_KNMI_Stations[[#This Row],[Gewogen factor]]</f>
        <v>4.9000000000000004</v>
      </c>
      <c r="P6228" s="89" cm="1">
        <f t="array" ref="P6228">IF(ISNUMBER(_34_KNMI_Stations[[#This Row],[Etmaal temperatuur °C]]),IF(_34_KNMI_Stations[[#This Row],[Etmaal temperatuur °C]]&gt;stookgrens[],_34_KNMI_Stations[[#This Row],[Etmaal temperatuur °C]]-stookgrens[],0),"")</f>
        <v>0</v>
      </c>
    </row>
    <row r="6229" spans="1:16" x14ac:dyDescent="0.25">
      <c r="A6229">
        <v>279</v>
      </c>
      <c r="B6229" s="110">
        <v>45945</v>
      </c>
      <c r="C6229" s="89">
        <v>2</v>
      </c>
      <c r="D6229" s="89">
        <v>12.1</v>
      </c>
      <c r="E6229" s="96">
        <v>344</v>
      </c>
      <c r="F6229" s="89">
        <v>0.1</v>
      </c>
      <c r="G6229" s="89">
        <v>1026.5999999999999</v>
      </c>
      <c r="H6229">
        <v>0.94</v>
      </c>
      <c r="I6229" t="s">
        <v>15</v>
      </c>
      <c r="J6229">
        <v>1</v>
      </c>
      <c r="K6229">
        <v>10</v>
      </c>
      <c r="L6229">
        <v>2025</v>
      </c>
      <c r="M6229" t="s">
        <v>370</v>
      </c>
      <c r="N6229" s="89" cm="1">
        <f t="array" ref="N6229">IF(ISNUMBER(_34_KNMI_Stations[[#This Row],[Etmaal temperatuur °C]]),IF(_34_KNMI_Stations[[#This Row],[Etmaal temperatuur °C]]&lt;stookgrens[],stookgrens[]-_34_KNMI_Stations[[#This Row],[Etmaal temperatuur °C]],0),"")</f>
        <v>5.9</v>
      </c>
      <c r="O6229" s="89">
        <f>_34_KNMI_Stations[[#This Row],[graaddagen]]*_34_KNMI_Stations[[#This Row],[Gewogen factor]]</f>
        <v>5.9</v>
      </c>
      <c r="P6229" s="89" cm="1">
        <f t="array" ref="P6229">IF(ISNUMBER(_34_KNMI_Stations[[#This Row],[Etmaal temperatuur °C]]),IF(_34_KNMI_Stations[[#This Row],[Etmaal temperatuur °C]]&gt;stookgrens[],_34_KNMI_Stations[[#This Row],[Etmaal temperatuur °C]]-stookgrens[],0),"")</f>
        <v>0</v>
      </c>
    </row>
    <row r="6230" spans="1:16" x14ac:dyDescent="0.25">
      <c r="A6230">
        <v>279</v>
      </c>
      <c r="B6230" s="110">
        <v>45946</v>
      </c>
      <c r="C6230" s="89">
        <v>3.3</v>
      </c>
      <c r="D6230" s="89">
        <v>12.5</v>
      </c>
      <c r="E6230" s="96">
        <v>558</v>
      </c>
      <c r="F6230" s="89">
        <v>0.5</v>
      </c>
      <c r="G6230" s="89">
        <v>1024.5999999999999</v>
      </c>
      <c r="H6230">
        <v>0.89</v>
      </c>
      <c r="I6230" t="s">
        <v>15</v>
      </c>
      <c r="J6230">
        <v>1</v>
      </c>
      <c r="K6230">
        <v>10</v>
      </c>
      <c r="L6230">
        <v>2025</v>
      </c>
      <c r="M6230" t="s">
        <v>370</v>
      </c>
      <c r="N6230" s="89" cm="1">
        <f t="array" ref="N6230">IF(ISNUMBER(_34_KNMI_Stations[[#This Row],[Etmaal temperatuur °C]]),IF(_34_KNMI_Stations[[#This Row],[Etmaal temperatuur °C]]&lt;stookgrens[],stookgrens[]-_34_KNMI_Stations[[#This Row],[Etmaal temperatuur °C]],0),"")</f>
        <v>5.5</v>
      </c>
      <c r="O6230" s="89">
        <f>_34_KNMI_Stations[[#This Row],[graaddagen]]*_34_KNMI_Stations[[#This Row],[Gewogen factor]]</f>
        <v>5.5</v>
      </c>
      <c r="P6230" s="89" cm="1">
        <f t="array" ref="P6230">IF(ISNUMBER(_34_KNMI_Stations[[#This Row],[Etmaal temperatuur °C]]),IF(_34_KNMI_Stations[[#This Row],[Etmaal temperatuur °C]]&gt;stookgrens[],_34_KNMI_Stations[[#This Row],[Etmaal temperatuur °C]]-stookgrens[],0),"")</f>
        <v>0</v>
      </c>
    </row>
    <row r="6231" spans="1:16" x14ac:dyDescent="0.25">
      <c r="A6231">
        <v>279</v>
      </c>
      <c r="B6231" s="110">
        <v>45947</v>
      </c>
      <c r="C6231" s="89">
        <v>2.4</v>
      </c>
      <c r="D6231" s="89">
        <v>11.1</v>
      </c>
      <c r="E6231" s="96">
        <v>509</v>
      </c>
      <c r="F6231" s="89">
        <v>1.6</v>
      </c>
      <c r="G6231" s="89">
        <v>1024.3</v>
      </c>
      <c r="H6231">
        <v>0.9</v>
      </c>
      <c r="I6231" t="s">
        <v>15</v>
      </c>
      <c r="J6231">
        <v>1</v>
      </c>
      <c r="K6231">
        <v>10</v>
      </c>
      <c r="L6231">
        <v>2025</v>
      </c>
      <c r="M6231" t="s">
        <v>370</v>
      </c>
      <c r="N6231" s="89" cm="1">
        <f t="array" ref="N6231">IF(ISNUMBER(_34_KNMI_Stations[[#This Row],[Etmaal temperatuur °C]]),IF(_34_KNMI_Stations[[#This Row],[Etmaal temperatuur °C]]&lt;stookgrens[],stookgrens[]-_34_KNMI_Stations[[#This Row],[Etmaal temperatuur °C]],0),"")</f>
        <v>6.9</v>
      </c>
      <c r="O6231" s="89">
        <f>_34_KNMI_Stations[[#This Row],[graaddagen]]*_34_KNMI_Stations[[#This Row],[Gewogen factor]]</f>
        <v>6.9</v>
      </c>
      <c r="P6231" s="89" cm="1">
        <f t="array" ref="P6231">IF(ISNUMBER(_34_KNMI_Stations[[#This Row],[Etmaal temperatuur °C]]),IF(_34_KNMI_Stations[[#This Row],[Etmaal temperatuur °C]]&gt;stookgrens[],_34_KNMI_Stations[[#This Row],[Etmaal temperatuur °C]]-stookgrens[],0),"")</f>
        <v>0</v>
      </c>
    </row>
    <row r="6232" spans="1:16" x14ac:dyDescent="0.25">
      <c r="A6232">
        <v>279</v>
      </c>
      <c r="B6232" s="110">
        <v>45948</v>
      </c>
      <c r="C6232" s="89">
        <v>2.8</v>
      </c>
      <c r="D6232" s="89">
        <v>8.1999999999999993</v>
      </c>
      <c r="E6232" s="96">
        <v>1019</v>
      </c>
      <c r="F6232" s="89">
        <v>0</v>
      </c>
      <c r="G6232" s="89">
        <v>1026.5999999999999</v>
      </c>
      <c r="H6232">
        <v>0.77</v>
      </c>
      <c r="I6232" t="s">
        <v>15</v>
      </c>
      <c r="J6232">
        <v>1</v>
      </c>
      <c r="K6232">
        <v>10</v>
      </c>
      <c r="L6232">
        <v>2025</v>
      </c>
      <c r="M6232" t="s">
        <v>370</v>
      </c>
      <c r="N6232" s="89" cm="1">
        <f t="array" ref="N6232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6232" s="89">
        <f>_34_KNMI_Stations[[#This Row],[graaddagen]]*_34_KNMI_Stations[[#This Row],[Gewogen factor]]</f>
        <v>9.8000000000000007</v>
      </c>
      <c r="P6232" s="89" cm="1">
        <f t="array" ref="P6232">IF(ISNUMBER(_34_KNMI_Stations[[#This Row],[Etmaal temperatuur °C]]),IF(_34_KNMI_Stations[[#This Row],[Etmaal temperatuur °C]]&gt;stookgrens[],_34_KNMI_Stations[[#This Row],[Etmaal temperatuur °C]]-stookgrens[],0),"")</f>
        <v>0</v>
      </c>
    </row>
    <row r="6233" spans="1:16" x14ac:dyDescent="0.25">
      <c r="A6233">
        <v>279</v>
      </c>
      <c r="B6233" s="110">
        <v>45949</v>
      </c>
      <c r="C6233" s="89">
        <v>3.7</v>
      </c>
      <c r="D6233" s="89">
        <v>8.6999999999999993</v>
      </c>
      <c r="E6233" s="96">
        <v>742</v>
      </c>
      <c r="F6233" s="89">
        <v>0.1</v>
      </c>
      <c r="G6233" s="89">
        <v>1012.4</v>
      </c>
      <c r="H6233">
        <v>0.79</v>
      </c>
      <c r="I6233" t="s">
        <v>15</v>
      </c>
      <c r="J6233">
        <v>1</v>
      </c>
      <c r="K6233">
        <v>10</v>
      </c>
      <c r="L6233">
        <v>2025</v>
      </c>
      <c r="M6233" t="s">
        <v>370</v>
      </c>
      <c r="N6233" s="89" cm="1">
        <f t="array" ref="N6233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6233" s="89">
        <f>_34_KNMI_Stations[[#This Row],[graaddagen]]*_34_KNMI_Stations[[#This Row],[Gewogen factor]]</f>
        <v>9.3000000000000007</v>
      </c>
      <c r="P6233" s="89" cm="1">
        <f t="array" ref="P6233">IF(ISNUMBER(_34_KNMI_Stations[[#This Row],[Etmaal temperatuur °C]]),IF(_34_KNMI_Stations[[#This Row],[Etmaal temperatuur °C]]&gt;stookgrens[],_34_KNMI_Stations[[#This Row],[Etmaal temperatuur °C]]-stookgrens[],0),"")</f>
        <v>0</v>
      </c>
    </row>
    <row r="6234" spans="1:16" x14ac:dyDescent="0.25">
      <c r="A6234">
        <v>279</v>
      </c>
      <c r="B6234" s="110">
        <v>45950</v>
      </c>
      <c r="C6234" s="89">
        <v>4.5</v>
      </c>
      <c r="D6234" s="89">
        <v>13.7</v>
      </c>
      <c r="E6234" s="96">
        <v>401</v>
      </c>
      <c r="F6234" s="89">
        <v>3.6</v>
      </c>
      <c r="G6234" s="89">
        <v>996.7</v>
      </c>
      <c r="H6234">
        <v>0.88</v>
      </c>
      <c r="I6234" t="s">
        <v>15</v>
      </c>
      <c r="J6234">
        <v>1</v>
      </c>
      <c r="K6234">
        <v>10</v>
      </c>
      <c r="L6234">
        <v>2025</v>
      </c>
      <c r="M6234" t="s">
        <v>371</v>
      </c>
      <c r="N6234" s="89" cm="1">
        <f t="array" ref="N6234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6234" s="89">
        <f>_34_KNMI_Stations[[#This Row],[graaddagen]]*_34_KNMI_Stations[[#This Row],[Gewogen factor]]</f>
        <v>4.3000000000000007</v>
      </c>
      <c r="P6234" s="89" cm="1">
        <f t="array" ref="P6234">IF(ISNUMBER(_34_KNMI_Stations[[#This Row],[Etmaal temperatuur °C]]),IF(_34_KNMI_Stations[[#This Row],[Etmaal temperatuur °C]]&gt;stookgrens[],_34_KNMI_Stations[[#This Row],[Etmaal temperatuur °C]]-stookgrens[],0),"")</f>
        <v>0</v>
      </c>
    </row>
    <row r="6235" spans="1:16" x14ac:dyDescent="0.25">
      <c r="A6235">
        <v>279</v>
      </c>
      <c r="B6235" s="110">
        <v>45951</v>
      </c>
      <c r="C6235" s="89">
        <v>5.9</v>
      </c>
      <c r="D6235" s="89">
        <v>13.2</v>
      </c>
      <c r="E6235" s="96">
        <v>310</v>
      </c>
      <c r="F6235" s="89">
        <v>6.5</v>
      </c>
      <c r="G6235" s="89">
        <v>992.1</v>
      </c>
      <c r="H6235">
        <v>0.89</v>
      </c>
      <c r="I6235" t="s">
        <v>15</v>
      </c>
      <c r="J6235">
        <v>1</v>
      </c>
      <c r="K6235">
        <v>10</v>
      </c>
      <c r="L6235">
        <v>2025</v>
      </c>
      <c r="M6235" t="s">
        <v>371</v>
      </c>
      <c r="N6235" s="89" cm="1">
        <f t="array" ref="N6235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6235" s="89">
        <f>_34_KNMI_Stations[[#This Row],[graaddagen]]*_34_KNMI_Stations[[#This Row],[Gewogen factor]]</f>
        <v>4.8000000000000007</v>
      </c>
      <c r="P6235" s="89" cm="1">
        <f t="array" ref="P6235">IF(ISNUMBER(_34_KNMI_Stations[[#This Row],[Etmaal temperatuur °C]]),IF(_34_KNMI_Stations[[#This Row],[Etmaal temperatuur °C]]&gt;stookgrens[],_34_KNMI_Stations[[#This Row],[Etmaal temperatuur °C]]-stookgrens[],0),"")</f>
        <v>0</v>
      </c>
    </row>
    <row r="6236" spans="1:16" x14ac:dyDescent="0.25">
      <c r="A6236">
        <v>279</v>
      </c>
      <c r="B6236" s="110">
        <v>45952</v>
      </c>
      <c r="C6236" s="89">
        <v>3.5</v>
      </c>
      <c r="D6236" s="89">
        <v>12.3</v>
      </c>
      <c r="E6236" s="96">
        <v>655</v>
      </c>
      <c r="F6236" s="89">
        <v>-0.1</v>
      </c>
      <c r="G6236" s="89">
        <v>996.5</v>
      </c>
      <c r="H6236">
        <v>0.87</v>
      </c>
      <c r="I6236" t="s">
        <v>15</v>
      </c>
      <c r="J6236">
        <v>1</v>
      </c>
      <c r="K6236">
        <v>10</v>
      </c>
      <c r="L6236">
        <v>2025</v>
      </c>
      <c r="M6236" t="s">
        <v>371</v>
      </c>
      <c r="N6236" s="89" cm="1">
        <f t="array" ref="N6236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6236" s="89">
        <f>_34_KNMI_Stations[[#This Row],[graaddagen]]*_34_KNMI_Stations[[#This Row],[Gewogen factor]]</f>
        <v>5.6999999999999993</v>
      </c>
      <c r="P6236" s="89" cm="1">
        <f t="array" ref="P6236">IF(ISNUMBER(_34_KNMI_Stations[[#This Row],[Etmaal temperatuur °C]]),IF(_34_KNMI_Stations[[#This Row],[Etmaal temperatuur °C]]&gt;stookgrens[],_34_KNMI_Stations[[#This Row],[Etmaal temperatuur °C]]-stookgrens[],0),"")</f>
        <v>0</v>
      </c>
    </row>
    <row r="6237" spans="1:16" x14ac:dyDescent="0.25">
      <c r="A6237">
        <v>279</v>
      </c>
      <c r="B6237" s="110">
        <v>45953</v>
      </c>
      <c r="C6237" s="89">
        <v>6.9</v>
      </c>
      <c r="D6237" s="89">
        <v>11.8</v>
      </c>
      <c r="E6237" s="96">
        <v>457</v>
      </c>
      <c r="F6237" s="89">
        <v>14.3</v>
      </c>
      <c r="G6237" s="89">
        <v>980.4</v>
      </c>
      <c r="H6237">
        <v>0.87</v>
      </c>
      <c r="I6237" t="s">
        <v>15</v>
      </c>
      <c r="J6237">
        <v>1</v>
      </c>
      <c r="K6237">
        <v>10</v>
      </c>
      <c r="L6237">
        <v>2025</v>
      </c>
      <c r="M6237" t="s">
        <v>371</v>
      </c>
      <c r="N6237" s="89" cm="1">
        <f t="array" ref="N6237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6237" s="89">
        <f>_34_KNMI_Stations[[#This Row],[graaddagen]]*_34_KNMI_Stations[[#This Row],[Gewogen factor]]</f>
        <v>6.1999999999999993</v>
      </c>
      <c r="P6237" s="89" cm="1">
        <f t="array" ref="P6237">IF(ISNUMBER(_34_KNMI_Stations[[#This Row],[Etmaal temperatuur °C]]),IF(_34_KNMI_Stations[[#This Row],[Etmaal temperatuur °C]]&gt;stookgrens[],_34_KNMI_Stations[[#This Row],[Etmaal temperatuur °C]]-stookgrens[],0),"")</f>
        <v>0</v>
      </c>
    </row>
    <row r="6238" spans="1:16" x14ac:dyDescent="0.25">
      <c r="A6238">
        <v>279</v>
      </c>
      <c r="B6238" s="110">
        <v>45954</v>
      </c>
      <c r="C6238" s="89">
        <v>9.1</v>
      </c>
      <c r="D6238" s="89">
        <v>9.8000000000000007</v>
      </c>
      <c r="E6238" s="96">
        <v>645</v>
      </c>
      <c r="F6238" s="89">
        <v>5.9</v>
      </c>
      <c r="G6238" s="89">
        <v>994.1</v>
      </c>
      <c r="H6238">
        <v>0.79</v>
      </c>
      <c r="I6238" t="s">
        <v>15</v>
      </c>
      <c r="J6238">
        <v>1</v>
      </c>
      <c r="K6238">
        <v>10</v>
      </c>
      <c r="L6238">
        <v>2025</v>
      </c>
      <c r="M6238" t="s">
        <v>371</v>
      </c>
      <c r="N6238" s="89" cm="1">
        <f t="array" ref="N6238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6238" s="89">
        <f>_34_KNMI_Stations[[#This Row],[graaddagen]]*_34_KNMI_Stations[[#This Row],[Gewogen factor]]</f>
        <v>8.1999999999999993</v>
      </c>
      <c r="P6238" s="89" cm="1">
        <f t="array" ref="P6238">IF(ISNUMBER(_34_KNMI_Stations[[#This Row],[Etmaal temperatuur °C]]),IF(_34_KNMI_Stations[[#This Row],[Etmaal temperatuur °C]]&gt;stookgrens[],_34_KNMI_Stations[[#This Row],[Etmaal temperatuur °C]]-stookgrens[],0),"")</f>
        <v>0</v>
      </c>
    </row>
    <row r="6239" spans="1:16" x14ac:dyDescent="0.25">
      <c r="A6239">
        <v>279</v>
      </c>
      <c r="B6239" s="110">
        <v>45955</v>
      </c>
      <c r="C6239" s="89">
        <v>7</v>
      </c>
      <c r="D6239" s="89">
        <v>8.9</v>
      </c>
      <c r="E6239" s="96">
        <v>386</v>
      </c>
      <c r="F6239" s="89">
        <v>8.9</v>
      </c>
      <c r="G6239" s="89">
        <v>995</v>
      </c>
      <c r="H6239">
        <v>0.86</v>
      </c>
      <c r="I6239" t="s">
        <v>15</v>
      </c>
      <c r="J6239">
        <v>1</v>
      </c>
      <c r="K6239">
        <v>10</v>
      </c>
      <c r="L6239">
        <v>2025</v>
      </c>
      <c r="M6239" t="s">
        <v>371</v>
      </c>
      <c r="N6239" s="89" cm="1">
        <f t="array" ref="N6239">IF(ISNUMBER(_34_KNMI_Stations[[#This Row],[Etmaal temperatuur °C]]),IF(_34_KNMI_Stations[[#This Row],[Etmaal temperatuur °C]]&lt;stookgrens[],stookgrens[]-_34_KNMI_Stations[[#This Row],[Etmaal temperatuur °C]],0),"")</f>
        <v>9.1</v>
      </c>
      <c r="O6239" s="89">
        <f>_34_KNMI_Stations[[#This Row],[graaddagen]]*_34_KNMI_Stations[[#This Row],[Gewogen factor]]</f>
        <v>9.1</v>
      </c>
      <c r="P6239" s="89" cm="1">
        <f t="array" ref="P6239">IF(ISNUMBER(_34_KNMI_Stations[[#This Row],[Etmaal temperatuur °C]]),IF(_34_KNMI_Stations[[#This Row],[Etmaal temperatuur °C]]&gt;stookgrens[],_34_KNMI_Stations[[#This Row],[Etmaal temperatuur °C]]-stookgrens[],0),"")</f>
        <v>0</v>
      </c>
    </row>
    <row r="6240" spans="1:16" x14ac:dyDescent="0.25">
      <c r="A6240">
        <v>279</v>
      </c>
      <c r="B6240" s="110">
        <v>45956</v>
      </c>
      <c r="C6240" s="89">
        <v>7.8</v>
      </c>
      <c r="D6240" s="89">
        <v>8.3000000000000007</v>
      </c>
      <c r="E6240" s="96">
        <v>536</v>
      </c>
      <c r="F6240" s="89">
        <v>19.399999999999999</v>
      </c>
      <c r="G6240" s="89">
        <v>998</v>
      </c>
      <c r="H6240">
        <v>0.83</v>
      </c>
      <c r="I6240" t="s">
        <v>15</v>
      </c>
      <c r="J6240">
        <v>1</v>
      </c>
      <c r="K6240">
        <v>10</v>
      </c>
      <c r="L6240">
        <v>2025</v>
      </c>
      <c r="M6240" t="s">
        <v>371</v>
      </c>
      <c r="N6240" s="89" cm="1">
        <f t="array" ref="N6240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6240" s="89">
        <f>_34_KNMI_Stations[[#This Row],[graaddagen]]*_34_KNMI_Stations[[#This Row],[Gewogen factor]]</f>
        <v>9.6999999999999993</v>
      </c>
      <c r="P6240" s="89" cm="1">
        <f t="array" ref="P6240">IF(ISNUMBER(_34_KNMI_Stations[[#This Row],[Etmaal temperatuur °C]]),IF(_34_KNMI_Stations[[#This Row],[Etmaal temperatuur °C]]&gt;stookgrens[],_34_KNMI_Stations[[#This Row],[Etmaal temperatuur °C]]-stookgrens[],0),"")</f>
        <v>0</v>
      </c>
    </row>
    <row r="6241" spans="1:16" x14ac:dyDescent="0.25">
      <c r="A6241">
        <v>279</v>
      </c>
      <c r="B6241" s="110">
        <v>45957</v>
      </c>
      <c r="C6241" s="89">
        <v>5.7</v>
      </c>
      <c r="D6241" s="89">
        <v>8.8000000000000007</v>
      </c>
      <c r="E6241" s="96">
        <v>552</v>
      </c>
      <c r="F6241" s="89">
        <v>10.3</v>
      </c>
      <c r="G6241" s="89">
        <v>997.7</v>
      </c>
      <c r="H6241">
        <v>0.85</v>
      </c>
      <c r="I6241" t="s">
        <v>15</v>
      </c>
      <c r="J6241">
        <v>1</v>
      </c>
      <c r="K6241">
        <v>10</v>
      </c>
      <c r="L6241">
        <v>2025</v>
      </c>
      <c r="M6241" t="s">
        <v>372</v>
      </c>
      <c r="N6241" s="89" cm="1">
        <f t="array" ref="N6241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6241" s="89">
        <f>_34_KNMI_Stations[[#This Row],[graaddagen]]*_34_KNMI_Stations[[#This Row],[Gewogen factor]]</f>
        <v>9.1999999999999993</v>
      </c>
      <c r="P6241" s="89" cm="1">
        <f t="array" ref="P6241">IF(ISNUMBER(_34_KNMI_Stations[[#This Row],[Etmaal temperatuur °C]]),IF(_34_KNMI_Stations[[#This Row],[Etmaal temperatuur °C]]&gt;stookgrens[],_34_KNMI_Stations[[#This Row],[Etmaal temperatuur °C]]-stookgrens[],0),"")</f>
        <v>0</v>
      </c>
    </row>
    <row r="6242" spans="1:16" x14ac:dyDescent="0.25">
      <c r="A6242">
        <v>279</v>
      </c>
      <c r="B6242" s="110">
        <v>45958</v>
      </c>
      <c r="C6242" s="89">
        <v>6</v>
      </c>
      <c r="D6242" s="89">
        <v>10</v>
      </c>
      <c r="E6242" s="96">
        <v>506</v>
      </c>
      <c r="F6242" s="89">
        <v>4.5</v>
      </c>
      <c r="G6242" s="89">
        <v>1003</v>
      </c>
      <c r="H6242">
        <v>0.84</v>
      </c>
      <c r="I6242" t="s">
        <v>15</v>
      </c>
      <c r="J6242">
        <v>1</v>
      </c>
      <c r="K6242">
        <v>10</v>
      </c>
      <c r="L6242">
        <v>2025</v>
      </c>
      <c r="M6242" t="s">
        <v>372</v>
      </c>
      <c r="N6242" s="89" cm="1">
        <f t="array" ref="N6242">IF(ISNUMBER(_34_KNMI_Stations[[#This Row],[Etmaal temperatuur °C]]),IF(_34_KNMI_Stations[[#This Row],[Etmaal temperatuur °C]]&lt;stookgrens[],stookgrens[]-_34_KNMI_Stations[[#This Row],[Etmaal temperatuur °C]],0),"")</f>
        <v>8</v>
      </c>
      <c r="O6242" s="89">
        <f>_34_KNMI_Stations[[#This Row],[graaddagen]]*_34_KNMI_Stations[[#This Row],[Gewogen factor]]</f>
        <v>8</v>
      </c>
      <c r="P6242" s="89" cm="1">
        <f t="array" ref="P6242">IF(ISNUMBER(_34_KNMI_Stations[[#This Row],[Etmaal temperatuur °C]]),IF(_34_KNMI_Stations[[#This Row],[Etmaal temperatuur °C]]&gt;stookgrens[],_34_KNMI_Stations[[#This Row],[Etmaal temperatuur °C]]-stookgrens[],0),"")</f>
        <v>0</v>
      </c>
    </row>
    <row r="6243" spans="1:16" x14ac:dyDescent="0.25">
      <c r="A6243">
        <v>279</v>
      </c>
      <c r="B6243" s="110">
        <v>45959</v>
      </c>
      <c r="C6243" s="89">
        <v>4.3</v>
      </c>
      <c r="D6243" s="89">
        <v>11</v>
      </c>
      <c r="E6243" s="96">
        <v>374</v>
      </c>
      <c r="F6243" s="89">
        <v>4.3</v>
      </c>
      <c r="G6243" s="89">
        <v>1001.4</v>
      </c>
      <c r="H6243">
        <v>0.88</v>
      </c>
      <c r="I6243" t="s">
        <v>15</v>
      </c>
      <c r="J6243">
        <v>1</v>
      </c>
      <c r="K6243">
        <v>10</v>
      </c>
      <c r="L6243">
        <v>2025</v>
      </c>
      <c r="M6243" t="s">
        <v>372</v>
      </c>
      <c r="N6243" s="89" cm="1">
        <f t="array" ref="N6243">IF(ISNUMBER(_34_KNMI_Stations[[#This Row],[Etmaal temperatuur °C]]),IF(_34_KNMI_Stations[[#This Row],[Etmaal temperatuur °C]]&lt;stookgrens[],stookgrens[]-_34_KNMI_Stations[[#This Row],[Etmaal temperatuur °C]],0),"")</f>
        <v>7</v>
      </c>
      <c r="O6243" s="89">
        <f>_34_KNMI_Stations[[#This Row],[graaddagen]]*_34_KNMI_Stations[[#This Row],[Gewogen factor]]</f>
        <v>7</v>
      </c>
      <c r="P6243" s="89" cm="1">
        <f t="array" ref="P6243">IF(ISNUMBER(_34_KNMI_Stations[[#This Row],[Etmaal temperatuur °C]]),IF(_34_KNMI_Stations[[#This Row],[Etmaal temperatuur °C]]&gt;stookgrens[],_34_KNMI_Stations[[#This Row],[Etmaal temperatuur °C]]-stookgrens[],0),"")</f>
        <v>0</v>
      </c>
    </row>
    <row r="6244" spans="1:16" x14ac:dyDescent="0.25">
      <c r="A6244">
        <v>279</v>
      </c>
      <c r="B6244" s="110">
        <v>45960</v>
      </c>
      <c r="C6244" s="89">
        <v>4.4000000000000004</v>
      </c>
      <c r="D6244" s="89">
        <v>9.1</v>
      </c>
      <c r="E6244" s="96">
        <v>566</v>
      </c>
      <c r="F6244" s="89">
        <v>3.7</v>
      </c>
      <c r="G6244" s="89">
        <v>1006.7</v>
      </c>
      <c r="H6244">
        <v>0.84</v>
      </c>
      <c r="I6244" t="s">
        <v>15</v>
      </c>
      <c r="J6244">
        <v>1</v>
      </c>
      <c r="K6244">
        <v>10</v>
      </c>
      <c r="L6244">
        <v>2025</v>
      </c>
      <c r="M6244" t="s">
        <v>372</v>
      </c>
      <c r="N6244" s="89" cm="1">
        <f t="array" ref="N6244">IF(ISNUMBER(_34_KNMI_Stations[[#This Row],[Etmaal temperatuur °C]]),IF(_34_KNMI_Stations[[#This Row],[Etmaal temperatuur °C]]&lt;stookgrens[],stookgrens[]-_34_KNMI_Stations[[#This Row],[Etmaal temperatuur °C]],0),"")</f>
        <v>8.9</v>
      </c>
      <c r="O6244" s="89">
        <f>_34_KNMI_Stations[[#This Row],[graaddagen]]*_34_KNMI_Stations[[#This Row],[Gewogen factor]]</f>
        <v>8.9</v>
      </c>
      <c r="P6244" s="89" cm="1">
        <f t="array" ref="P6244">IF(ISNUMBER(_34_KNMI_Stations[[#This Row],[Etmaal temperatuur °C]]),IF(_34_KNMI_Stations[[#This Row],[Etmaal temperatuur °C]]&gt;stookgrens[],_34_KNMI_Stations[[#This Row],[Etmaal temperatuur °C]]-stookgrens[],0),"")</f>
        <v>0</v>
      </c>
    </row>
    <row r="6245" spans="1:16" x14ac:dyDescent="0.25">
      <c r="A6245">
        <v>279</v>
      </c>
      <c r="B6245" s="110">
        <v>45961</v>
      </c>
      <c r="C6245" s="89">
        <v>3.7</v>
      </c>
      <c r="D6245" s="89">
        <v>9.8000000000000007</v>
      </c>
      <c r="E6245" s="96">
        <v>428</v>
      </c>
      <c r="F6245" s="89">
        <v>0</v>
      </c>
      <c r="G6245" s="89">
        <v>1010.3</v>
      </c>
      <c r="H6245">
        <v>0.81</v>
      </c>
      <c r="I6245" t="s">
        <v>15</v>
      </c>
      <c r="J6245">
        <v>1</v>
      </c>
      <c r="K6245">
        <v>10</v>
      </c>
      <c r="L6245">
        <v>2025</v>
      </c>
      <c r="M6245" t="s">
        <v>372</v>
      </c>
      <c r="N6245" s="89" cm="1">
        <f t="array" ref="N6245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6245" s="89">
        <f>_34_KNMI_Stations[[#This Row],[graaddagen]]*_34_KNMI_Stations[[#This Row],[Gewogen factor]]</f>
        <v>8.1999999999999993</v>
      </c>
      <c r="P6245" s="89" cm="1">
        <f t="array" ref="P6245">IF(ISNUMBER(_34_KNMI_Stations[[#This Row],[Etmaal temperatuur °C]]),IF(_34_KNMI_Stations[[#This Row],[Etmaal temperatuur °C]]&gt;stookgrens[],_34_KNMI_Stations[[#This Row],[Etmaal temperatuur °C]]-stookgrens[],0),"")</f>
        <v>0</v>
      </c>
    </row>
    <row r="6246" spans="1:16" x14ac:dyDescent="0.25">
      <c r="A6246">
        <v>279</v>
      </c>
      <c r="B6246" s="110">
        <v>45962</v>
      </c>
      <c r="C6246" s="89">
        <v>4.9000000000000004</v>
      </c>
      <c r="D6246" s="89">
        <v>11.8</v>
      </c>
      <c r="E6246" s="96">
        <v>136</v>
      </c>
      <c r="F6246" s="89">
        <v>6</v>
      </c>
      <c r="G6246" s="89">
        <v>1006.6</v>
      </c>
      <c r="H6246">
        <v>0.89</v>
      </c>
      <c r="I6246" t="s">
        <v>15</v>
      </c>
      <c r="J6246">
        <v>1.1000000000000001</v>
      </c>
      <c r="K6246">
        <v>11</v>
      </c>
      <c r="L6246">
        <v>2025</v>
      </c>
      <c r="M6246" t="s">
        <v>372</v>
      </c>
      <c r="N6246" s="89" cm="1">
        <f t="array" ref="N6246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6246" s="89">
        <f>_34_KNMI_Stations[[#This Row],[graaddagen]]*_34_KNMI_Stations[[#This Row],[Gewogen factor]]</f>
        <v>6.8199999999999994</v>
      </c>
      <c r="P6246" s="89" cm="1">
        <f t="array" ref="P6246">IF(ISNUMBER(_34_KNMI_Stations[[#This Row],[Etmaal temperatuur °C]]),IF(_34_KNMI_Stations[[#This Row],[Etmaal temperatuur °C]]&gt;stookgrens[],_34_KNMI_Stations[[#This Row],[Etmaal temperatuur °C]]-stookgrens[],0),"")</f>
        <v>0</v>
      </c>
    </row>
    <row r="6247" spans="1:16" x14ac:dyDescent="0.25">
      <c r="A6247">
        <v>279</v>
      </c>
      <c r="B6247" s="110">
        <v>45963</v>
      </c>
      <c r="C6247" s="89">
        <v>4.0999999999999996</v>
      </c>
      <c r="D6247" s="89">
        <v>10.1</v>
      </c>
      <c r="E6247" s="96">
        <v>512</v>
      </c>
      <c r="F6247" s="89">
        <v>0.5</v>
      </c>
      <c r="G6247" s="89">
        <v>1009</v>
      </c>
      <c r="H6247">
        <v>0.88</v>
      </c>
      <c r="I6247" t="s">
        <v>15</v>
      </c>
      <c r="J6247">
        <v>1.1000000000000001</v>
      </c>
      <c r="K6247">
        <v>11</v>
      </c>
      <c r="L6247">
        <v>2025</v>
      </c>
      <c r="M6247" t="s">
        <v>372</v>
      </c>
      <c r="N6247" s="89" cm="1">
        <f t="array" ref="N6247">IF(ISNUMBER(_34_KNMI_Stations[[#This Row],[Etmaal temperatuur °C]]),IF(_34_KNMI_Stations[[#This Row],[Etmaal temperatuur °C]]&lt;stookgrens[],stookgrens[]-_34_KNMI_Stations[[#This Row],[Etmaal temperatuur °C]],0),"")</f>
        <v>7.9</v>
      </c>
      <c r="O6247" s="89">
        <f>_34_KNMI_Stations[[#This Row],[graaddagen]]*_34_KNMI_Stations[[#This Row],[Gewogen factor]]</f>
        <v>8.6900000000000013</v>
      </c>
      <c r="P6247" s="89" cm="1">
        <f t="array" ref="P6247">IF(ISNUMBER(_34_KNMI_Stations[[#This Row],[Etmaal temperatuur °C]]),IF(_34_KNMI_Stations[[#This Row],[Etmaal temperatuur °C]]&gt;stookgrens[],_34_KNMI_Stations[[#This Row],[Etmaal temperatuur °C]]-stookgrens[],0),"")</f>
        <v>0</v>
      </c>
    </row>
    <row r="6248" spans="1:16" x14ac:dyDescent="0.25">
      <c r="A6248">
        <v>279</v>
      </c>
      <c r="B6248" s="110">
        <v>45964</v>
      </c>
      <c r="C6248" s="89">
        <v>5.4</v>
      </c>
      <c r="D6248" s="89">
        <v>9.6</v>
      </c>
      <c r="E6248" s="96">
        <v>327</v>
      </c>
      <c r="F6248" s="89">
        <v>0.5</v>
      </c>
      <c r="G6248" s="89">
        <v>1015.2</v>
      </c>
      <c r="H6248">
        <v>0.89</v>
      </c>
      <c r="I6248" t="s">
        <v>15</v>
      </c>
      <c r="J6248">
        <v>1.1000000000000001</v>
      </c>
      <c r="K6248">
        <v>11</v>
      </c>
      <c r="L6248">
        <v>2025</v>
      </c>
      <c r="M6248" t="s">
        <v>373</v>
      </c>
      <c r="N6248" s="89" cm="1">
        <f t="array" ref="N6248">IF(ISNUMBER(_34_KNMI_Stations[[#This Row],[Etmaal temperatuur °C]]),IF(_34_KNMI_Stations[[#This Row],[Etmaal temperatuur °C]]&lt;stookgrens[],stookgrens[]-_34_KNMI_Stations[[#This Row],[Etmaal temperatuur °C]],0),"")</f>
        <v>8.4</v>
      </c>
      <c r="O6248" s="89">
        <f>_34_KNMI_Stations[[#This Row],[graaddagen]]*_34_KNMI_Stations[[#This Row],[Gewogen factor]]</f>
        <v>9.240000000000002</v>
      </c>
      <c r="P6248" s="89" cm="1">
        <f t="array" ref="P6248">IF(ISNUMBER(_34_KNMI_Stations[[#This Row],[Etmaal temperatuur °C]]),IF(_34_KNMI_Stations[[#This Row],[Etmaal temperatuur °C]]&gt;stookgrens[],_34_KNMI_Stations[[#This Row],[Etmaal temperatuur °C]]-stookgrens[],0),"")</f>
        <v>0</v>
      </c>
    </row>
    <row r="6249" spans="1:16" x14ac:dyDescent="0.25">
      <c r="A6249">
        <v>279</v>
      </c>
      <c r="B6249" s="110">
        <v>45965</v>
      </c>
      <c r="C6249" s="89">
        <v>5.3</v>
      </c>
      <c r="D6249" s="89">
        <v>13.3</v>
      </c>
      <c r="E6249" s="96">
        <v>470</v>
      </c>
      <c r="F6249" s="89">
        <v>-0.1</v>
      </c>
      <c r="G6249" s="89">
        <v>1016.6</v>
      </c>
      <c r="H6249">
        <v>0.79</v>
      </c>
      <c r="I6249" t="s">
        <v>15</v>
      </c>
      <c r="J6249">
        <v>1.1000000000000001</v>
      </c>
      <c r="K6249">
        <v>11</v>
      </c>
      <c r="L6249">
        <v>2025</v>
      </c>
      <c r="M6249" t="s">
        <v>373</v>
      </c>
      <c r="N6249" s="89" cm="1">
        <f t="array" ref="N6249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6249" s="89">
        <f>_34_KNMI_Stations[[#This Row],[graaddagen]]*_34_KNMI_Stations[[#This Row],[Gewogen factor]]</f>
        <v>5.17</v>
      </c>
      <c r="P6249" s="89" cm="1">
        <f t="array" ref="P6249">IF(ISNUMBER(_34_KNMI_Stations[[#This Row],[Etmaal temperatuur °C]]),IF(_34_KNMI_Stations[[#This Row],[Etmaal temperatuur °C]]&gt;stookgrens[],_34_KNMI_Stations[[#This Row],[Etmaal temperatuur °C]]-stookgrens[],0),"")</f>
        <v>0</v>
      </c>
    </row>
    <row r="6250" spans="1:16" x14ac:dyDescent="0.25">
      <c r="A6250">
        <v>279</v>
      </c>
      <c r="B6250" s="110">
        <v>45966</v>
      </c>
      <c r="C6250" s="89">
        <v>3.5</v>
      </c>
      <c r="D6250" s="89">
        <v>12.6</v>
      </c>
      <c r="E6250" s="96">
        <v>482</v>
      </c>
      <c r="F6250" s="89">
        <v>0</v>
      </c>
      <c r="G6250" s="89">
        <v>1014.4</v>
      </c>
      <c r="H6250">
        <v>0.71</v>
      </c>
      <c r="I6250" t="s">
        <v>15</v>
      </c>
      <c r="J6250">
        <v>1.1000000000000001</v>
      </c>
      <c r="K6250">
        <v>11</v>
      </c>
      <c r="L6250">
        <v>2025</v>
      </c>
      <c r="M6250" t="s">
        <v>373</v>
      </c>
      <c r="N6250" s="89" cm="1">
        <f t="array" ref="N6250">IF(ISNUMBER(_34_KNMI_Stations[[#This Row],[Etmaal temperatuur °C]]),IF(_34_KNMI_Stations[[#This Row],[Etmaal temperatuur °C]]&lt;stookgrens[],stookgrens[]-_34_KNMI_Stations[[#This Row],[Etmaal temperatuur °C]],0),"")</f>
        <v>5.4</v>
      </c>
      <c r="O6250" s="89">
        <f>_34_KNMI_Stations[[#This Row],[graaddagen]]*_34_KNMI_Stations[[#This Row],[Gewogen factor]]</f>
        <v>5.9400000000000013</v>
      </c>
      <c r="P6250" s="89" cm="1">
        <f t="array" ref="P6250">IF(ISNUMBER(_34_KNMI_Stations[[#This Row],[Etmaal temperatuur °C]]),IF(_34_KNMI_Stations[[#This Row],[Etmaal temperatuur °C]]&gt;stookgrens[],_34_KNMI_Stations[[#This Row],[Etmaal temperatuur °C]]-stookgrens[],0),"")</f>
        <v>0</v>
      </c>
    </row>
    <row r="6251" spans="1:16" x14ac:dyDescent="0.25">
      <c r="A6251">
        <v>279</v>
      </c>
      <c r="B6251" s="110">
        <v>45967</v>
      </c>
      <c r="C6251" s="89">
        <v>1.9</v>
      </c>
      <c r="D6251" s="89">
        <v>8.3000000000000007</v>
      </c>
      <c r="E6251" s="96">
        <v>532</v>
      </c>
      <c r="F6251" s="89">
        <v>0</v>
      </c>
      <c r="G6251" s="89">
        <v>1009.8</v>
      </c>
      <c r="H6251">
        <v>0.84</v>
      </c>
      <c r="I6251" t="s">
        <v>15</v>
      </c>
      <c r="J6251">
        <v>1.1000000000000001</v>
      </c>
      <c r="K6251">
        <v>11</v>
      </c>
      <c r="L6251">
        <v>2025</v>
      </c>
      <c r="M6251" t="s">
        <v>373</v>
      </c>
      <c r="N6251" s="89" cm="1">
        <f t="array" ref="N6251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6251" s="89">
        <f>_34_KNMI_Stations[[#This Row],[graaddagen]]*_34_KNMI_Stations[[#This Row],[Gewogen factor]]</f>
        <v>10.67</v>
      </c>
      <c r="P6251" s="89" cm="1">
        <f t="array" ref="P6251">IF(ISNUMBER(_34_KNMI_Stations[[#This Row],[Etmaal temperatuur °C]]),IF(_34_KNMI_Stations[[#This Row],[Etmaal temperatuur °C]]&gt;stookgrens[],_34_KNMI_Stations[[#This Row],[Etmaal temperatuur °C]]-stookgrens[],0),"")</f>
        <v>0</v>
      </c>
    </row>
    <row r="6252" spans="1:16" x14ac:dyDescent="0.25">
      <c r="A6252">
        <v>279</v>
      </c>
      <c r="B6252" s="110">
        <v>45968</v>
      </c>
      <c r="C6252" s="89">
        <v>1.5</v>
      </c>
      <c r="D6252" s="89">
        <v>9.3000000000000007</v>
      </c>
      <c r="E6252" s="96">
        <v>401</v>
      </c>
      <c r="F6252" s="89">
        <v>0</v>
      </c>
      <c r="G6252" s="89">
        <v>1010.1</v>
      </c>
      <c r="H6252">
        <v>0.93</v>
      </c>
      <c r="I6252" t="s">
        <v>15</v>
      </c>
      <c r="J6252">
        <v>1.1000000000000001</v>
      </c>
      <c r="K6252">
        <v>11</v>
      </c>
      <c r="L6252">
        <v>2025</v>
      </c>
      <c r="M6252" t="s">
        <v>373</v>
      </c>
      <c r="N6252" s="89" cm="1">
        <f t="array" ref="N6252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6252" s="89">
        <f>_34_KNMI_Stations[[#This Row],[graaddagen]]*_34_KNMI_Stations[[#This Row],[Gewogen factor]]</f>
        <v>9.57</v>
      </c>
      <c r="P6252" s="89" cm="1">
        <f t="array" ref="P6252">IF(ISNUMBER(_34_KNMI_Stations[[#This Row],[Etmaal temperatuur °C]]),IF(_34_KNMI_Stations[[#This Row],[Etmaal temperatuur °C]]&gt;stookgrens[],_34_KNMI_Stations[[#This Row],[Etmaal temperatuur °C]]-stookgrens[],0),"")</f>
        <v>0</v>
      </c>
    </row>
    <row r="6253" spans="1:16" x14ac:dyDescent="0.25">
      <c r="A6253">
        <v>279</v>
      </c>
      <c r="B6253" s="110">
        <v>45969</v>
      </c>
      <c r="C6253" s="89">
        <v>1.1000000000000001</v>
      </c>
      <c r="D6253" s="89">
        <v>9.1999999999999993</v>
      </c>
      <c r="E6253" s="96">
        <v>404</v>
      </c>
      <c r="F6253" s="89">
        <v>0</v>
      </c>
      <c r="G6253" s="89">
        <v>1013.5</v>
      </c>
      <c r="H6253">
        <v>0.95</v>
      </c>
      <c r="I6253" t="s">
        <v>15</v>
      </c>
      <c r="J6253">
        <v>1.1000000000000001</v>
      </c>
      <c r="K6253">
        <v>11</v>
      </c>
      <c r="L6253">
        <v>2025</v>
      </c>
      <c r="M6253" t="s">
        <v>373</v>
      </c>
      <c r="N6253" s="89" cm="1">
        <f t="array" ref="N6253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6253" s="89">
        <f>_34_KNMI_Stations[[#This Row],[graaddagen]]*_34_KNMI_Stations[[#This Row],[Gewogen factor]]</f>
        <v>9.6800000000000015</v>
      </c>
      <c r="P6253" s="89" cm="1">
        <f t="array" ref="P6253">IF(ISNUMBER(_34_KNMI_Stations[[#This Row],[Etmaal temperatuur °C]]),IF(_34_KNMI_Stations[[#This Row],[Etmaal temperatuur °C]]&gt;stookgrens[],_34_KNMI_Stations[[#This Row],[Etmaal temperatuur °C]]-stookgrens[],0),"")</f>
        <v>0</v>
      </c>
    </row>
    <row r="6254" spans="1:16" x14ac:dyDescent="0.25">
      <c r="A6254">
        <v>279</v>
      </c>
      <c r="B6254" s="110">
        <v>45970</v>
      </c>
      <c r="C6254" s="89">
        <v>2</v>
      </c>
      <c r="D6254" s="89">
        <v>9.1999999999999993</v>
      </c>
      <c r="E6254" s="96">
        <v>509</v>
      </c>
      <c r="F6254" s="89">
        <v>1.6</v>
      </c>
      <c r="G6254" s="89">
        <v>1016</v>
      </c>
      <c r="H6254">
        <v>0.92</v>
      </c>
      <c r="I6254" t="s">
        <v>15</v>
      </c>
      <c r="J6254">
        <v>1.1000000000000001</v>
      </c>
      <c r="K6254">
        <v>11</v>
      </c>
      <c r="L6254">
        <v>2025</v>
      </c>
      <c r="M6254" t="s">
        <v>373</v>
      </c>
      <c r="N6254" s="89" cm="1">
        <f t="array" ref="N6254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6254" s="89">
        <f>_34_KNMI_Stations[[#This Row],[graaddagen]]*_34_KNMI_Stations[[#This Row],[Gewogen factor]]</f>
        <v>9.6800000000000015</v>
      </c>
      <c r="P6254" s="89" cm="1">
        <f t="array" ref="P6254">IF(ISNUMBER(_34_KNMI_Stations[[#This Row],[Etmaal temperatuur °C]]),IF(_34_KNMI_Stations[[#This Row],[Etmaal temperatuur °C]]&gt;stookgrens[],_34_KNMI_Stations[[#This Row],[Etmaal temperatuur °C]]-stookgrens[],0),"")</f>
        <v>0</v>
      </c>
    </row>
    <row r="6255" spans="1:16" x14ac:dyDescent="0.25">
      <c r="A6255">
        <v>279</v>
      </c>
      <c r="B6255" s="110">
        <v>45971</v>
      </c>
      <c r="C6255" s="89">
        <v>3.6</v>
      </c>
      <c r="D6255" s="89">
        <v>7.5</v>
      </c>
      <c r="E6255" s="96">
        <v>206</v>
      </c>
      <c r="F6255" s="89">
        <v>1</v>
      </c>
      <c r="G6255" s="89">
        <v>1012.3</v>
      </c>
      <c r="H6255">
        <v>0.91</v>
      </c>
      <c r="I6255" t="s">
        <v>15</v>
      </c>
      <c r="J6255">
        <v>1.1000000000000001</v>
      </c>
      <c r="K6255">
        <v>11</v>
      </c>
      <c r="L6255">
        <v>2025</v>
      </c>
      <c r="M6255" t="s">
        <v>374</v>
      </c>
      <c r="N6255" s="89" cm="1">
        <f t="array" ref="N6255">IF(ISNUMBER(_34_KNMI_Stations[[#This Row],[Etmaal temperatuur °C]]),IF(_34_KNMI_Stations[[#This Row],[Etmaal temperatuur °C]]&lt;stookgrens[],stookgrens[]-_34_KNMI_Stations[[#This Row],[Etmaal temperatuur °C]],0),"")</f>
        <v>10.5</v>
      </c>
      <c r="O6255" s="89">
        <f>_34_KNMI_Stations[[#This Row],[graaddagen]]*_34_KNMI_Stations[[#This Row],[Gewogen factor]]</f>
        <v>11.55</v>
      </c>
      <c r="P6255" s="89" cm="1">
        <f t="array" ref="P6255">IF(ISNUMBER(_34_KNMI_Stations[[#This Row],[Etmaal temperatuur °C]]),IF(_34_KNMI_Stations[[#This Row],[Etmaal temperatuur °C]]&gt;stookgrens[],_34_KNMI_Stations[[#This Row],[Etmaal temperatuur °C]]-stookgrens[],0),"")</f>
        <v>0</v>
      </c>
    </row>
    <row r="6256" spans="1:16" x14ac:dyDescent="0.25">
      <c r="A6256">
        <v>279</v>
      </c>
      <c r="B6256" s="110">
        <v>45972</v>
      </c>
      <c r="C6256" s="89">
        <v>4.3</v>
      </c>
      <c r="D6256" s="89">
        <v>9.9</v>
      </c>
      <c r="E6256" s="96">
        <v>391</v>
      </c>
      <c r="F6256" s="89">
        <v>-0.1</v>
      </c>
      <c r="G6256" s="89">
        <v>1011.2</v>
      </c>
      <c r="H6256">
        <v>0.89</v>
      </c>
      <c r="I6256" t="s">
        <v>15</v>
      </c>
      <c r="J6256">
        <v>1.1000000000000001</v>
      </c>
      <c r="K6256">
        <v>11</v>
      </c>
      <c r="L6256">
        <v>2025</v>
      </c>
      <c r="M6256" t="s">
        <v>374</v>
      </c>
      <c r="N6256" s="89" cm="1">
        <f t="array" ref="N6256">IF(ISNUMBER(_34_KNMI_Stations[[#This Row],[Etmaal temperatuur °C]]),IF(_34_KNMI_Stations[[#This Row],[Etmaal temperatuur °C]]&lt;stookgrens[],stookgrens[]-_34_KNMI_Stations[[#This Row],[Etmaal temperatuur °C]],0),"")</f>
        <v>8.1</v>
      </c>
      <c r="O6256" s="89">
        <f>_34_KNMI_Stations[[#This Row],[graaddagen]]*_34_KNMI_Stations[[#This Row],[Gewogen factor]]</f>
        <v>8.91</v>
      </c>
      <c r="P6256" s="89" cm="1">
        <f t="array" ref="P6256">IF(ISNUMBER(_34_KNMI_Stations[[#This Row],[Etmaal temperatuur °C]]),IF(_34_KNMI_Stations[[#This Row],[Etmaal temperatuur °C]]&gt;stookgrens[],_34_KNMI_Stations[[#This Row],[Etmaal temperatuur °C]]-stookgrens[],0),"")</f>
        <v>0</v>
      </c>
    </row>
    <row r="6257" spans="1:16" x14ac:dyDescent="0.25">
      <c r="A6257">
        <v>279</v>
      </c>
      <c r="B6257" s="110">
        <v>45973</v>
      </c>
      <c r="C6257" s="89">
        <v>5.3</v>
      </c>
      <c r="D6257" s="89">
        <v>11.7</v>
      </c>
      <c r="E6257" s="96">
        <v>496</v>
      </c>
      <c r="F6257" s="89">
        <v>0</v>
      </c>
      <c r="G6257" s="89">
        <v>1009</v>
      </c>
      <c r="H6257">
        <v>0.76</v>
      </c>
      <c r="I6257" t="s">
        <v>15</v>
      </c>
      <c r="J6257">
        <v>1.1000000000000001</v>
      </c>
      <c r="K6257">
        <v>11</v>
      </c>
      <c r="L6257">
        <v>2025</v>
      </c>
      <c r="M6257" t="s">
        <v>374</v>
      </c>
      <c r="N6257" s="89" cm="1">
        <f t="array" ref="N6257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6257" s="89">
        <f>_34_KNMI_Stations[[#This Row],[graaddagen]]*_34_KNMI_Stations[[#This Row],[Gewogen factor]]</f>
        <v>6.9300000000000015</v>
      </c>
      <c r="P6257" s="89" cm="1">
        <f t="array" ref="P6257">IF(ISNUMBER(_34_KNMI_Stations[[#This Row],[Etmaal temperatuur °C]]),IF(_34_KNMI_Stations[[#This Row],[Etmaal temperatuur °C]]&gt;stookgrens[],_34_KNMI_Stations[[#This Row],[Etmaal temperatuur °C]]-stookgrens[],0),"")</f>
        <v>0</v>
      </c>
    </row>
    <row r="6258" spans="1:16" x14ac:dyDescent="0.25">
      <c r="A6258">
        <v>279</v>
      </c>
      <c r="B6258" s="110">
        <v>45974</v>
      </c>
      <c r="C6258" s="89">
        <v>4</v>
      </c>
      <c r="D6258" s="89">
        <v>12.3</v>
      </c>
      <c r="E6258" s="96">
        <v>253</v>
      </c>
      <c r="F6258" s="89">
        <v>2.1</v>
      </c>
      <c r="G6258" s="89">
        <v>1008.5</v>
      </c>
      <c r="H6258">
        <v>0.86</v>
      </c>
      <c r="I6258" t="s">
        <v>15</v>
      </c>
      <c r="J6258">
        <v>1.1000000000000001</v>
      </c>
      <c r="K6258">
        <v>11</v>
      </c>
      <c r="L6258">
        <v>2025</v>
      </c>
      <c r="M6258" t="s">
        <v>374</v>
      </c>
      <c r="N6258" s="89" cm="1">
        <f t="array" ref="N6258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6258" s="89">
        <f>_34_KNMI_Stations[[#This Row],[graaddagen]]*_34_KNMI_Stations[[#This Row],[Gewogen factor]]</f>
        <v>6.27</v>
      </c>
      <c r="P6258" s="89" cm="1">
        <f t="array" ref="P6258">IF(ISNUMBER(_34_KNMI_Stations[[#This Row],[Etmaal temperatuur °C]]),IF(_34_KNMI_Stations[[#This Row],[Etmaal temperatuur °C]]&gt;stookgrens[],_34_KNMI_Stations[[#This Row],[Etmaal temperatuur °C]]-stookgrens[],0),"")</f>
        <v>0</v>
      </c>
    </row>
    <row r="6259" spans="1:16" x14ac:dyDescent="0.25">
      <c r="A6259">
        <v>279</v>
      </c>
      <c r="B6259" s="110">
        <v>45975</v>
      </c>
      <c r="C6259" s="89">
        <v>5.4</v>
      </c>
      <c r="D6259" s="89">
        <v>9.1</v>
      </c>
      <c r="E6259" s="96">
        <v>57</v>
      </c>
      <c r="F6259" s="89">
        <v>15.3</v>
      </c>
      <c r="G6259" s="89">
        <v>1008.4</v>
      </c>
      <c r="H6259">
        <v>0.94</v>
      </c>
      <c r="I6259" t="s">
        <v>15</v>
      </c>
      <c r="J6259">
        <v>1.1000000000000001</v>
      </c>
      <c r="K6259">
        <v>11</v>
      </c>
      <c r="L6259">
        <v>2025</v>
      </c>
      <c r="M6259" t="s">
        <v>374</v>
      </c>
      <c r="N6259" s="89" cm="1">
        <f t="array" ref="N6259">IF(ISNUMBER(_34_KNMI_Stations[[#This Row],[Etmaal temperatuur °C]]),IF(_34_KNMI_Stations[[#This Row],[Etmaal temperatuur °C]]&lt;stookgrens[],stookgrens[]-_34_KNMI_Stations[[#This Row],[Etmaal temperatuur °C]],0),"")</f>
        <v>8.9</v>
      </c>
      <c r="O6259" s="89">
        <f>_34_KNMI_Stations[[#This Row],[graaddagen]]*_34_KNMI_Stations[[#This Row],[Gewogen factor]]</f>
        <v>9.7900000000000009</v>
      </c>
      <c r="P6259" s="89" cm="1">
        <f t="array" ref="P6259">IF(ISNUMBER(_34_KNMI_Stations[[#This Row],[Etmaal temperatuur °C]]),IF(_34_KNMI_Stations[[#This Row],[Etmaal temperatuur °C]]&gt;stookgrens[],_34_KNMI_Stations[[#This Row],[Etmaal temperatuur °C]]-stookgrens[],0),"")</f>
        <v>0</v>
      </c>
    </row>
    <row r="6260" spans="1:16" x14ac:dyDescent="0.25">
      <c r="A6260">
        <v>279</v>
      </c>
      <c r="B6260" s="110">
        <v>45976</v>
      </c>
      <c r="C6260" s="89">
        <v>5.2</v>
      </c>
      <c r="D6260" s="89">
        <v>6.5</v>
      </c>
      <c r="E6260" s="96">
        <v>74</v>
      </c>
      <c r="F6260" s="89">
        <v>6.3</v>
      </c>
      <c r="G6260" s="89">
        <v>1010.4</v>
      </c>
      <c r="H6260">
        <v>0.93</v>
      </c>
      <c r="I6260" t="s">
        <v>15</v>
      </c>
      <c r="J6260">
        <v>1.1000000000000001</v>
      </c>
      <c r="K6260">
        <v>11</v>
      </c>
      <c r="L6260">
        <v>2025</v>
      </c>
      <c r="M6260" t="s">
        <v>374</v>
      </c>
      <c r="N6260" s="89" cm="1">
        <f t="array" ref="N6260">IF(ISNUMBER(_34_KNMI_Stations[[#This Row],[Etmaal temperatuur °C]]),IF(_34_KNMI_Stations[[#This Row],[Etmaal temperatuur °C]]&lt;stookgrens[],stookgrens[]-_34_KNMI_Stations[[#This Row],[Etmaal temperatuur °C]],0),"")</f>
        <v>11.5</v>
      </c>
      <c r="O6260" s="89">
        <f>_34_KNMI_Stations[[#This Row],[graaddagen]]*_34_KNMI_Stations[[#This Row],[Gewogen factor]]</f>
        <v>12.65</v>
      </c>
      <c r="P6260" s="89" cm="1">
        <f t="array" ref="P6260">IF(ISNUMBER(_34_KNMI_Stations[[#This Row],[Etmaal temperatuur °C]]),IF(_34_KNMI_Stations[[#This Row],[Etmaal temperatuur °C]]&gt;stookgrens[],_34_KNMI_Stations[[#This Row],[Etmaal temperatuur °C]]-stookgrens[],0),"")</f>
        <v>0</v>
      </c>
    </row>
    <row r="6261" spans="1:16" x14ac:dyDescent="0.25">
      <c r="A6261">
        <v>279</v>
      </c>
      <c r="B6261" s="110">
        <v>45977</v>
      </c>
      <c r="C6261" s="89">
        <v>3.3</v>
      </c>
      <c r="D6261" s="89">
        <v>4.5999999999999996</v>
      </c>
      <c r="E6261" s="96">
        <v>144</v>
      </c>
      <c r="F6261" s="89">
        <v>-0.1</v>
      </c>
      <c r="G6261" s="89">
        <v>1009</v>
      </c>
      <c r="H6261">
        <v>0.89</v>
      </c>
      <c r="I6261" t="s">
        <v>15</v>
      </c>
      <c r="J6261">
        <v>1.1000000000000001</v>
      </c>
      <c r="K6261">
        <v>11</v>
      </c>
      <c r="L6261">
        <v>2025</v>
      </c>
      <c r="M6261" t="s">
        <v>374</v>
      </c>
      <c r="N6261" s="89" cm="1">
        <f t="array" ref="N6261">IF(ISNUMBER(_34_KNMI_Stations[[#This Row],[Etmaal temperatuur °C]]),IF(_34_KNMI_Stations[[#This Row],[Etmaal temperatuur °C]]&lt;stookgrens[],stookgrens[]-_34_KNMI_Stations[[#This Row],[Etmaal temperatuur °C]],0),"")</f>
        <v>13.4</v>
      </c>
      <c r="O6261" s="89">
        <f>_34_KNMI_Stations[[#This Row],[graaddagen]]*_34_KNMI_Stations[[#This Row],[Gewogen factor]]</f>
        <v>14.740000000000002</v>
      </c>
      <c r="P6261" s="89" cm="1">
        <f t="array" ref="P6261">IF(ISNUMBER(_34_KNMI_Stations[[#This Row],[Etmaal temperatuur °C]]),IF(_34_KNMI_Stations[[#This Row],[Etmaal temperatuur °C]]&gt;stookgrens[],_34_KNMI_Stations[[#This Row],[Etmaal temperatuur °C]]-stookgrens[],0),"")</f>
        <v>0</v>
      </c>
    </row>
    <row r="6262" spans="1:16" x14ac:dyDescent="0.25">
      <c r="A6262">
        <v>279</v>
      </c>
      <c r="B6262" s="110">
        <v>45978</v>
      </c>
      <c r="C6262" s="89">
        <v>3.8</v>
      </c>
      <c r="D6262" s="89">
        <v>4.8</v>
      </c>
      <c r="E6262" s="96">
        <v>475</v>
      </c>
      <c r="F6262" s="89">
        <v>2.4</v>
      </c>
      <c r="G6262" s="89">
        <v>1013.8</v>
      </c>
      <c r="H6262">
        <v>0.84</v>
      </c>
      <c r="I6262" t="s">
        <v>15</v>
      </c>
      <c r="J6262">
        <v>1.1000000000000001</v>
      </c>
      <c r="K6262">
        <v>11</v>
      </c>
      <c r="L6262">
        <v>2025</v>
      </c>
      <c r="M6262" t="s">
        <v>375</v>
      </c>
      <c r="N6262" s="89" cm="1">
        <f t="array" ref="N6262">IF(ISNUMBER(_34_KNMI_Stations[[#This Row],[Etmaal temperatuur °C]]),IF(_34_KNMI_Stations[[#This Row],[Etmaal temperatuur °C]]&lt;stookgrens[],stookgrens[]-_34_KNMI_Stations[[#This Row],[Etmaal temperatuur °C]],0),"")</f>
        <v>13.2</v>
      </c>
      <c r="O6262" s="89">
        <f>_34_KNMI_Stations[[#This Row],[graaddagen]]*_34_KNMI_Stations[[#This Row],[Gewogen factor]]</f>
        <v>14.52</v>
      </c>
      <c r="P6262" s="89" cm="1">
        <f t="array" ref="P6262">IF(ISNUMBER(_34_KNMI_Stations[[#This Row],[Etmaal temperatuur °C]]),IF(_34_KNMI_Stations[[#This Row],[Etmaal temperatuur °C]]&gt;stookgrens[],_34_KNMI_Stations[[#This Row],[Etmaal temperatuur °C]]-stookgrens[],0),"")</f>
        <v>0</v>
      </c>
    </row>
    <row r="6263" spans="1:16" x14ac:dyDescent="0.25">
      <c r="A6263">
        <v>279</v>
      </c>
      <c r="B6263" s="110">
        <v>45979</v>
      </c>
      <c r="C6263" s="89">
        <v>4.5</v>
      </c>
      <c r="D6263" s="89">
        <v>4.2</v>
      </c>
      <c r="E6263" s="96">
        <v>358</v>
      </c>
      <c r="F6263" s="89">
        <v>0.2</v>
      </c>
      <c r="G6263" s="89">
        <v>1013.8</v>
      </c>
      <c r="H6263">
        <v>0.85</v>
      </c>
      <c r="I6263" t="s">
        <v>15</v>
      </c>
      <c r="J6263">
        <v>1.1000000000000001</v>
      </c>
      <c r="K6263">
        <v>11</v>
      </c>
      <c r="L6263">
        <v>2025</v>
      </c>
      <c r="M6263" t="s">
        <v>375</v>
      </c>
      <c r="N6263" s="89" cm="1">
        <f t="array" ref="N6263">IF(ISNUMBER(_34_KNMI_Stations[[#This Row],[Etmaal temperatuur °C]]),IF(_34_KNMI_Stations[[#This Row],[Etmaal temperatuur °C]]&lt;stookgrens[],stookgrens[]-_34_KNMI_Stations[[#This Row],[Etmaal temperatuur °C]],0),"")</f>
        <v>13.8</v>
      </c>
      <c r="O6263" s="89">
        <f>_34_KNMI_Stations[[#This Row],[graaddagen]]*_34_KNMI_Stations[[#This Row],[Gewogen factor]]</f>
        <v>15.180000000000001</v>
      </c>
      <c r="P6263" s="89" cm="1">
        <f t="array" ref="P6263">IF(ISNUMBER(_34_KNMI_Stations[[#This Row],[Etmaal temperatuur °C]]),IF(_34_KNMI_Stations[[#This Row],[Etmaal temperatuur °C]]&gt;stookgrens[],_34_KNMI_Stations[[#This Row],[Etmaal temperatuur °C]]-stookgrens[],0),"")</f>
        <v>0</v>
      </c>
    </row>
    <row r="6264" spans="1:16" x14ac:dyDescent="0.25">
      <c r="A6264">
        <v>279</v>
      </c>
      <c r="B6264" s="110">
        <v>45980</v>
      </c>
      <c r="C6264" s="89">
        <v>4.0999999999999996</v>
      </c>
      <c r="D6264" s="89">
        <v>3.9</v>
      </c>
      <c r="E6264" s="96">
        <v>76</v>
      </c>
      <c r="F6264" s="89">
        <v>14.7</v>
      </c>
      <c r="G6264" s="89">
        <v>1002.2</v>
      </c>
      <c r="H6264">
        <v>0.92</v>
      </c>
      <c r="I6264" t="s">
        <v>15</v>
      </c>
      <c r="J6264">
        <v>1.1000000000000001</v>
      </c>
      <c r="K6264">
        <v>11</v>
      </c>
      <c r="L6264">
        <v>2025</v>
      </c>
      <c r="M6264" t="s">
        <v>375</v>
      </c>
      <c r="N6264" s="89" cm="1">
        <f t="array" ref="N6264">IF(ISNUMBER(_34_KNMI_Stations[[#This Row],[Etmaal temperatuur °C]]),IF(_34_KNMI_Stations[[#This Row],[Etmaal temperatuur °C]]&lt;stookgrens[],stookgrens[]-_34_KNMI_Stations[[#This Row],[Etmaal temperatuur °C]],0),"")</f>
        <v>14.1</v>
      </c>
      <c r="O6264" s="89">
        <f>_34_KNMI_Stations[[#This Row],[graaddagen]]*_34_KNMI_Stations[[#This Row],[Gewogen factor]]</f>
        <v>15.510000000000002</v>
      </c>
      <c r="P6264" s="89" cm="1">
        <f t="array" ref="P6264">IF(ISNUMBER(_34_KNMI_Stations[[#This Row],[Etmaal temperatuur °C]]),IF(_34_KNMI_Stations[[#This Row],[Etmaal temperatuur °C]]&gt;stookgrens[],_34_KNMI_Stations[[#This Row],[Etmaal temperatuur °C]]-stookgrens[],0),"")</f>
        <v>0</v>
      </c>
    </row>
    <row r="6265" spans="1:16" x14ac:dyDescent="0.25">
      <c r="A6265">
        <v>279</v>
      </c>
      <c r="B6265" s="110">
        <v>45981</v>
      </c>
      <c r="C6265" s="89">
        <v>2</v>
      </c>
      <c r="D6265" s="89">
        <v>1.8</v>
      </c>
      <c r="E6265" s="96">
        <v>527</v>
      </c>
      <c r="F6265" s="89">
        <v>3.9</v>
      </c>
      <c r="G6265" s="89">
        <v>1009.7</v>
      </c>
      <c r="H6265">
        <v>0.86</v>
      </c>
      <c r="I6265" t="s">
        <v>15</v>
      </c>
      <c r="J6265">
        <v>1.1000000000000001</v>
      </c>
      <c r="K6265">
        <v>11</v>
      </c>
      <c r="L6265">
        <v>2025</v>
      </c>
      <c r="M6265" t="s">
        <v>375</v>
      </c>
      <c r="N6265" s="89" cm="1">
        <f t="array" ref="N6265">IF(ISNUMBER(_34_KNMI_Stations[[#This Row],[Etmaal temperatuur °C]]),IF(_34_KNMI_Stations[[#This Row],[Etmaal temperatuur °C]]&lt;stookgrens[],stookgrens[]-_34_KNMI_Stations[[#This Row],[Etmaal temperatuur °C]],0),"")</f>
        <v>16.2</v>
      </c>
      <c r="O6265" s="89">
        <f>_34_KNMI_Stations[[#This Row],[graaddagen]]*_34_KNMI_Stations[[#This Row],[Gewogen factor]]</f>
        <v>17.82</v>
      </c>
      <c r="P6265" s="89" cm="1">
        <f t="array" ref="P6265">IF(ISNUMBER(_34_KNMI_Stations[[#This Row],[Etmaal temperatuur °C]]),IF(_34_KNMI_Stations[[#This Row],[Etmaal temperatuur °C]]&gt;stookgrens[],_34_KNMI_Stations[[#This Row],[Etmaal temperatuur °C]]-stookgrens[],0),"")</f>
        <v>0</v>
      </c>
    </row>
    <row r="6266" spans="1:16" x14ac:dyDescent="0.25">
      <c r="A6266">
        <v>279</v>
      </c>
      <c r="B6266" s="110">
        <v>45982</v>
      </c>
      <c r="C6266" s="89">
        <v>1.9</v>
      </c>
      <c r="D6266" s="89">
        <v>0.2</v>
      </c>
      <c r="E6266" s="96">
        <v>538</v>
      </c>
      <c r="F6266" s="89">
        <v>0</v>
      </c>
      <c r="G6266" s="89">
        <v>1023.5</v>
      </c>
      <c r="H6266">
        <v>0.86</v>
      </c>
      <c r="I6266" t="s">
        <v>15</v>
      </c>
      <c r="J6266">
        <v>1.1000000000000001</v>
      </c>
      <c r="K6266">
        <v>11</v>
      </c>
      <c r="L6266">
        <v>2025</v>
      </c>
      <c r="M6266" t="s">
        <v>375</v>
      </c>
      <c r="N6266" s="89" cm="1">
        <f t="array" ref="N6266">IF(ISNUMBER(_34_KNMI_Stations[[#This Row],[Etmaal temperatuur °C]]),IF(_34_KNMI_Stations[[#This Row],[Etmaal temperatuur °C]]&lt;stookgrens[],stookgrens[]-_34_KNMI_Stations[[#This Row],[Etmaal temperatuur °C]],0),"")</f>
        <v>17.8</v>
      </c>
      <c r="O6266" s="89">
        <f>_34_KNMI_Stations[[#This Row],[graaddagen]]*_34_KNMI_Stations[[#This Row],[Gewogen factor]]</f>
        <v>19.580000000000002</v>
      </c>
      <c r="P6266" s="89" cm="1">
        <f t="array" ref="P6266">IF(ISNUMBER(_34_KNMI_Stations[[#This Row],[Etmaal temperatuur °C]]),IF(_34_KNMI_Stations[[#This Row],[Etmaal temperatuur °C]]&gt;stookgrens[],_34_KNMI_Stations[[#This Row],[Etmaal temperatuur °C]]-stookgrens[],0),"")</f>
        <v>0</v>
      </c>
    </row>
    <row r="6267" spans="1:16" x14ac:dyDescent="0.25">
      <c r="A6267">
        <v>279</v>
      </c>
      <c r="B6267" s="110">
        <v>45983</v>
      </c>
      <c r="C6267" s="89">
        <v>5</v>
      </c>
      <c r="D6267" s="89">
        <v>0.7</v>
      </c>
      <c r="E6267" s="96">
        <v>388</v>
      </c>
      <c r="F6267" s="89">
        <v>-0.1</v>
      </c>
      <c r="G6267" s="89">
        <v>1022.3</v>
      </c>
      <c r="H6267">
        <v>0.75</v>
      </c>
      <c r="I6267" t="s">
        <v>15</v>
      </c>
      <c r="J6267">
        <v>1.1000000000000001</v>
      </c>
      <c r="K6267">
        <v>11</v>
      </c>
      <c r="L6267">
        <v>2025</v>
      </c>
      <c r="M6267" t="s">
        <v>375</v>
      </c>
      <c r="N6267" s="89" cm="1">
        <f t="array" ref="N6267">IF(ISNUMBER(_34_KNMI_Stations[[#This Row],[Etmaal temperatuur °C]]),IF(_34_KNMI_Stations[[#This Row],[Etmaal temperatuur °C]]&lt;stookgrens[],stookgrens[]-_34_KNMI_Stations[[#This Row],[Etmaal temperatuur °C]],0),"")</f>
        <v>17.3</v>
      </c>
      <c r="O6267" s="89">
        <f>_34_KNMI_Stations[[#This Row],[graaddagen]]*_34_KNMI_Stations[[#This Row],[Gewogen factor]]</f>
        <v>19.03</v>
      </c>
      <c r="P6267" s="89" cm="1">
        <f t="array" ref="P6267">IF(ISNUMBER(_34_KNMI_Stations[[#This Row],[Etmaal temperatuur °C]]),IF(_34_KNMI_Stations[[#This Row],[Etmaal temperatuur °C]]&gt;stookgrens[],_34_KNMI_Stations[[#This Row],[Etmaal temperatuur °C]]-stookgrens[],0),"")</f>
        <v>0</v>
      </c>
    </row>
    <row r="6268" spans="1:16" x14ac:dyDescent="0.25">
      <c r="A6268">
        <v>279</v>
      </c>
      <c r="B6268" s="110">
        <v>45984</v>
      </c>
      <c r="C6268" s="89">
        <v>6.4</v>
      </c>
      <c r="D6268" s="89">
        <v>1.3</v>
      </c>
      <c r="E6268" s="96">
        <v>197</v>
      </c>
      <c r="F6268" s="89">
        <v>4.3</v>
      </c>
      <c r="G6268" s="89">
        <v>1004.2</v>
      </c>
      <c r="H6268">
        <v>0.75</v>
      </c>
      <c r="I6268" t="s">
        <v>15</v>
      </c>
      <c r="J6268">
        <v>1.1000000000000001</v>
      </c>
      <c r="K6268">
        <v>11</v>
      </c>
      <c r="L6268">
        <v>2025</v>
      </c>
      <c r="M6268" t="s">
        <v>375</v>
      </c>
      <c r="N6268" s="89" cm="1">
        <f t="array" ref="N6268">IF(ISNUMBER(_34_KNMI_Stations[[#This Row],[Etmaal temperatuur °C]]),IF(_34_KNMI_Stations[[#This Row],[Etmaal temperatuur °C]]&lt;stookgrens[],stookgrens[]-_34_KNMI_Stations[[#This Row],[Etmaal temperatuur °C]],0),"")</f>
        <v>16.7</v>
      </c>
      <c r="O6268" s="89">
        <f>_34_KNMI_Stations[[#This Row],[graaddagen]]*_34_KNMI_Stations[[#This Row],[Gewogen factor]]</f>
        <v>18.37</v>
      </c>
      <c r="P6268" s="89" cm="1">
        <f t="array" ref="P6268">IF(ISNUMBER(_34_KNMI_Stations[[#This Row],[Etmaal temperatuur °C]]),IF(_34_KNMI_Stations[[#This Row],[Etmaal temperatuur °C]]&gt;stookgrens[],_34_KNMI_Stations[[#This Row],[Etmaal temperatuur °C]]-stookgrens[],0),"")</f>
        <v>0</v>
      </c>
    </row>
    <row r="6269" spans="1:16" x14ac:dyDescent="0.25">
      <c r="A6269">
        <v>279</v>
      </c>
      <c r="B6269" s="110">
        <v>45985</v>
      </c>
      <c r="C6269" s="89">
        <v>3.4</v>
      </c>
      <c r="D6269" s="89">
        <v>4.5999999999999996</v>
      </c>
      <c r="E6269" s="96">
        <v>233</v>
      </c>
      <c r="F6269" s="89">
        <v>-0.1</v>
      </c>
      <c r="G6269" s="89">
        <v>994.3</v>
      </c>
      <c r="H6269">
        <v>0.92</v>
      </c>
      <c r="I6269" t="s">
        <v>15</v>
      </c>
      <c r="J6269">
        <v>1.1000000000000001</v>
      </c>
      <c r="K6269">
        <v>11</v>
      </c>
      <c r="L6269">
        <v>2025</v>
      </c>
      <c r="M6269" t="s">
        <v>376</v>
      </c>
      <c r="N6269" s="89" cm="1">
        <f t="array" ref="N6269">IF(ISNUMBER(_34_KNMI_Stations[[#This Row],[Etmaal temperatuur °C]]),IF(_34_KNMI_Stations[[#This Row],[Etmaal temperatuur °C]]&lt;stookgrens[],stookgrens[]-_34_KNMI_Stations[[#This Row],[Etmaal temperatuur °C]],0),"")</f>
        <v>13.4</v>
      </c>
      <c r="O6269" s="89">
        <f>_34_KNMI_Stations[[#This Row],[graaddagen]]*_34_KNMI_Stations[[#This Row],[Gewogen factor]]</f>
        <v>14.740000000000002</v>
      </c>
      <c r="P6269" s="89" cm="1">
        <f t="array" ref="P6269">IF(ISNUMBER(_34_KNMI_Stations[[#This Row],[Etmaal temperatuur °C]]),IF(_34_KNMI_Stations[[#This Row],[Etmaal temperatuur °C]]&gt;stookgrens[],_34_KNMI_Stations[[#This Row],[Etmaal temperatuur °C]]-stookgrens[],0),"")</f>
        <v>0</v>
      </c>
    </row>
    <row r="6270" spans="1:16" x14ac:dyDescent="0.25">
      <c r="A6270">
        <v>279</v>
      </c>
      <c r="B6270" s="110">
        <v>45986</v>
      </c>
      <c r="C6270" s="89">
        <v>1.7</v>
      </c>
      <c r="D6270" s="89">
        <v>2.8</v>
      </c>
      <c r="E6270" s="96">
        <v>193</v>
      </c>
      <c r="F6270" s="89">
        <v>0.1</v>
      </c>
      <c r="G6270" s="89">
        <v>1006.3</v>
      </c>
      <c r="H6270">
        <v>0.96</v>
      </c>
      <c r="I6270" t="s">
        <v>15</v>
      </c>
      <c r="J6270">
        <v>1.1000000000000001</v>
      </c>
      <c r="K6270">
        <v>11</v>
      </c>
      <c r="L6270">
        <v>2025</v>
      </c>
      <c r="M6270" t="s">
        <v>376</v>
      </c>
      <c r="N6270" s="89" cm="1">
        <f t="array" ref="N6270">IF(ISNUMBER(_34_KNMI_Stations[[#This Row],[Etmaal temperatuur °C]]),IF(_34_KNMI_Stations[[#This Row],[Etmaal temperatuur °C]]&lt;stookgrens[],stookgrens[]-_34_KNMI_Stations[[#This Row],[Etmaal temperatuur °C]],0),"")</f>
        <v>15.2</v>
      </c>
      <c r="O6270" s="89">
        <f>_34_KNMI_Stations[[#This Row],[graaddagen]]*_34_KNMI_Stations[[#This Row],[Gewogen factor]]</f>
        <v>16.72</v>
      </c>
      <c r="P6270" s="89" cm="1">
        <f t="array" ref="P6270">IF(ISNUMBER(_34_KNMI_Stations[[#This Row],[Etmaal temperatuur °C]]),IF(_34_KNMI_Stations[[#This Row],[Etmaal temperatuur °C]]&gt;stookgrens[],_34_KNMI_Stations[[#This Row],[Etmaal temperatuur °C]]-stookgrens[],0),"")</f>
        <v>0</v>
      </c>
    </row>
    <row r="6271" spans="1:16" x14ac:dyDescent="0.25">
      <c r="A6271">
        <v>279</v>
      </c>
      <c r="B6271" s="110">
        <v>45987</v>
      </c>
      <c r="C6271" s="89">
        <v>2.4</v>
      </c>
      <c r="D6271" s="89">
        <v>1.8</v>
      </c>
      <c r="E6271" s="96">
        <v>240</v>
      </c>
      <c r="F6271" s="89">
        <v>0</v>
      </c>
      <c r="G6271" s="89">
        <v>1020.2</v>
      </c>
      <c r="H6271">
        <v>0.97</v>
      </c>
      <c r="I6271" t="s">
        <v>15</v>
      </c>
      <c r="J6271">
        <v>1.1000000000000001</v>
      </c>
      <c r="K6271">
        <v>11</v>
      </c>
      <c r="L6271">
        <v>2025</v>
      </c>
      <c r="M6271" t="s">
        <v>376</v>
      </c>
      <c r="N6271" s="89" cm="1">
        <f t="array" ref="N6271">IF(ISNUMBER(_34_KNMI_Stations[[#This Row],[Etmaal temperatuur °C]]),IF(_34_KNMI_Stations[[#This Row],[Etmaal temperatuur °C]]&lt;stookgrens[],stookgrens[]-_34_KNMI_Stations[[#This Row],[Etmaal temperatuur °C]],0),"")</f>
        <v>16.2</v>
      </c>
      <c r="O6271" s="89">
        <f>_34_KNMI_Stations[[#This Row],[graaddagen]]*_34_KNMI_Stations[[#This Row],[Gewogen factor]]</f>
        <v>17.82</v>
      </c>
      <c r="P6271" s="89" cm="1">
        <f t="array" ref="P6271">IF(ISNUMBER(_34_KNMI_Stations[[#This Row],[Etmaal temperatuur °C]]),IF(_34_KNMI_Stations[[#This Row],[Etmaal temperatuur °C]]&gt;stookgrens[],_34_KNMI_Stations[[#This Row],[Etmaal temperatuur °C]]-stookgrens[],0),"")</f>
        <v>0</v>
      </c>
    </row>
    <row r="6272" spans="1:16" x14ac:dyDescent="0.25">
      <c r="A6272">
        <v>279</v>
      </c>
      <c r="B6272" s="110">
        <v>45988</v>
      </c>
      <c r="C6272" s="89">
        <v>6.3</v>
      </c>
      <c r="D6272" s="89">
        <v>4.9000000000000004</v>
      </c>
      <c r="E6272" s="96">
        <v>76</v>
      </c>
      <c r="F6272" s="89">
        <v>1.3</v>
      </c>
      <c r="G6272" s="89">
        <v>1016</v>
      </c>
      <c r="H6272">
        <v>0.94</v>
      </c>
      <c r="I6272" t="s">
        <v>15</v>
      </c>
      <c r="J6272">
        <v>1.1000000000000001</v>
      </c>
      <c r="K6272">
        <v>11</v>
      </c>
      <c r="L6272">
        <v>2025</v>
      </c>
      <c r="M6272" t="s">
        <v>376</v>
      </c>
      <c r="N6272" s="89" cm="1">
        <f t="array" ref="N6272">IF(ISNUMBER(_34_KNMI_Stations[[#This Row],[Etmaal temperatuur °C]]),IF(_34_KNMI_Stations[[#This Row],[Etmaal temperatuur °C]]&lt;stookgrens[],stookgrens[]-_34_KNMI_Stations[[#This Row],[Etmaal temperatuur °C]],0),"")</f>
        <v>13.1</v>
      </c>
      <c r="O6272" s="89">
        <f>_34_KNMI_Stations[[#This Row],[graaddagen]]*_34_KNMI_Stations[[#This Row],[Gewogen factor]]</f>
        <v>14.41</v>
      </c>
      <c r="P6272" s="89" cm="1">
        <f t="array" ref="P6272">IF(ISNUMBER(_34_KNMI_Stations[[#This Row],[Etmaal temperatuur °C]]),IF(_34_KNMI_Stations[[#This Row],[Etmaal temperatuur °C]]&gt;stookgrens[],_34_KNMI_Stations[[#This Row],[Etmaal temperatuur °C]]-stookgrens[],0),"")</f>
        <v>0</v>
      </c>
    </row>
    <row r="6273" spans="1:16" x14ac:dyDescent="0.25">
      <c r="A6273">
        <v>279</v>
      </c>
      <c r="B6273" s="110">
        <v>45989</v>
      </c>
      <c r="C6273" s="89">
        <v>5.6</v>
      </c>
      <c r="D6273" s="89">
        <v>8.5</v>
      </c>
      <c r="E6273" s="96">
        <v>118</v>
      </c>
      <c r="F6273" s="89">
        <v>0.9</v>
      </c>
      <c r="G6273" s="89">
        <v>1012.1</v>
      </c>
      <c r="H6273">
        <v>0.94</v>
      </c>
      <c r="I6273" t="s">
        <v>15</v>
      </c>
      <c r="J6273">
        <v>1.1000000000000001</v>
      </c>
      <c r="K6273">
        <v>11</v>
      </c>
      <c r="L6273">
        <v>2025</v>
      </c>
      <c r="M6273" t="s">
        <v>376</v>
      </c>
      <c r="N6273" s="89" cm="1">
        <f t="array" ref="N6273">IF(ISNUMBER(_34_KNMI_Stations[[#This Row],[Etmaal temperatuur °C]]),IF(_34_KNMI_Stations[[#This Row],[Etmaal temperatuur °C]]&lt;stookgrens[],stookgrens[]-_34_KNMI_Stations[[#This Row],[Etmaal temperatuur °C]],0),"")</f>
        <v>9.5</v>
      </c>
      <c r="O6273" s="89">
        <f>_34_KNMI_Stations[[#This Row],[graaddagen]]*_34_KNMI_Stations[[#This Row],[Gewogen factor]]</f>
        <v>10.450000000000001</v>
      </c>
      <c r="P6273" s="89" cm="1">
        <f t="array" ref="P6273">IF(ISNUMBER(_34_KNMI_Stations[[#This Row],[Etmaal temperatuur °C]]),IF(_34_KNMI_Stations[[#This Row],[Etmaal temperatuur °C]]&gt;stookgrens[],_34_KNMI_Stations[[#This Row],[Etmaal temperatuur °C]]-stookgrens[],0),"")</f>
        <v>0</v>
      </c>
    </row>
    <row r="6274" spans="1:16" x14ac:dyDescent="0.25">
      <c r="A6274">
        <v>279</v>
      </c>
      <c r="B6274" s="110">
        <v>45990</v>
      </c>
      <c r="C6274" s="89">
        <v>4.8</v>
      </c>
      <c r="D6274" s="89">
        <v>8.9</v>
      </c>
      <c r="E6274" s="96">
        <v>172</v>
      </c>
      <c r="F6274" s="89">
        <v>1.6</v>
      </c>
      <c r="G6274" s="89">
        <v>1006.9</v>
      </c>
      <c r="H6274">
        <v>0.9</v>
      </c>
      <c r="I6274" t="s">
        <v>15</v>
      </c>
      <c r="J6274">
        <v>1.1000000000000001</v>
      </c>
      <c r="K6274">
        <v>11</v>
      </c>
      <c r="L6274">
        <v>2025</v>
      </c>
      <c r="M6274" t="s">
        <v>376</v>
      </c>
      <c r="N6274" s="89" cm="1">
        <f t="array" ref="N6274">IF(ISNUMBER(_34_KNMI_Stations[[#This Row],[Etmaal temperatuur °C]]),IF(_34_KNMI_Stations[[#This Row],[Etmaal temperatuur °C]]&lt;stookgrens[],stookgrens[]-_34_KNMI_Stations[[#This Row],[Etmaal temperatuur °C]],0),"")</f>
        <v>9.1</v>
      </c>
      <c r="O6274" s="89">
        <f>_34_KNMI_Stations[[#This Row],[graaddagen]]*_34_KNMI_Stations[[#This Row],[Gewogen factor]]</f>
        <v>10.01</v>
      </c>
      <c r="P6274" s="89" cm="1">
        <f t="array" ref="P6274">IF(ISNUMBER(_34_KNMI_Stations[[#This Row],[Etmaal temperatuur °C]]),IF(_34_KNMI_Stations[[#This Row],[Etmaal temperatuur °C]]&gt;stookgrens[],_34_KNMI_Stations[[#This Row],[Etmaal temperatuur °C]]-stookgrens[],0),"")</f>
        <v>0</v>
      </c>
    </row>
    <row r="6275" spans="1:16" x14ac:dyDescent="0.25">
      <c r="A6275">
        <v>279</v>
      </c>
      <c r="B6275" s="110">
        <v>45991</v>
      </c>
      <c r="C6275" s="89">
        <v>5.2</v>
      </c>
      <c r="D6275" s="89">
        <v>6.3</v>
      </c>
      <c r="E6275" s="96">
        <v>279</v>
      </c>
      <c r="F6275" s="89">
        <v>0.4</v>
      </c>
      <c r="G6275" s="89">
        <v>1009.4</v>
      </c>
      <c r="H6275">
        <v>0.84</v>
      </c>
      <c r="I6275" t="s">
        <v>15</v>
      </c>
      <c r="J6275">
        <v>1.1000000000000001</v>
      </c>
      <c r="K6275">
        <v>11</v>
      </c>
      <c r="L6275">
        <v>2025</v>
      </c>
      <c r="M6275" t="s">
        <v>376</v>
      </c>
      <c r="N6275" s="89" cm="1">
        <f t="array" ref="N6275">IF(ISNUMBER(_34_KNMI_Stations[[#This Row],[Etmaal temperatuur °C]]),IF(_34_KNMI_Stations[[#This Row],[Etmaal temperatuur °C]]&lt;stookgrens[],stookgrens[]-_34_KNMI_Stations[[#This Row],[Etmaal temperatuur °C]],0),"")</f>
        <v>11.7</v>
      </c>
      <c r="O6275" s="89">
        <f>_34_KNMI_Stations[[#This Row],[graaddagen]]*_34_KNMI_Stations[[#This Row],[Gewogen factor]]</f>
        <v>12.870000000000001</v>
      </c>
      <c r="P6275" s="89" cm="1">
        <f t="array" ref="P6275">IF(ISNUMBER(_34_KNMI_Stations[[#This Row],[Etmaal temperatuur °C]]),IF(_34_KNMI_Stations[[#This Row],[Etmaal temperatuur °C]]&gt;stookgrens[],_34_KNMI_Stations[[#This Row],[Etmaal temperatuur °C]]-stookgrens[],0),"")</f>
        <v>0</v>
      </c>
    </row>
    <row r="6276" spans="1:16" x14ac:dyDescent="0.25">
      <c r="A6276">
        <v>279</v>
      </c>
      <c r="B6276" s="110">
        <v>45992</v>
      </c>
      <c r="C6276" s="89">
        <v>6.2</v>
      </c>
      <c r="D6276" s="89">
        <v>5</v>
      </c>
      <c r="E6276" s="96">
        <v>225</v>
      </c>
      <c r="F6276" s="89">
        <v>0.1</v>
      </c>
      <c r="G6276" s="89">
        <v>1011.5</v>
      </c>
      <c r="H6276">
        <v>0.78</v>
      </c>
      <c r="I6276" t="s">
        <v>15</v>
      </c>
      <c r="J6276">
        <v>1.1000000000000001</v>
      </c>
      <c r="K6276">
        <v>12</v>
      </c>
      <c r="L6276">
        <v>2025</v>
      </c>
      <c r="M6276" t="s">
        <v>377</v>
      </c>
      <c r="N6276" s="89" cm="1">
        <f t="array" ref="N6276">IF(ISNUMBER(_34_KNMI_Stations[[#This Row],[Etmaal temperatuur °C]]),IF(_34_KNMI_Stations[[#This Row],[Etmaal temperatuur °C]]&lt;stookgrens[],stookgrens[]-_34_KNMI_Stations[[#This Row],[Etmaal temperatuur °C]],0),"")</f>
        <v>13</v>
      </c>
      <c r="O6276" s="89">
        <f>_34_KNMI_Stations[[#This Row],[graaddagen]]*_34_KNMI_Stations[[#This Row],[Gewogen factor]]</f>
        <v>14.3</v>
      </c>
      <c r="P6276" s="89" cm="1">
        <f t="array" ref="P6276">IF(ISNUMBER(_34_KNMI_Stations[[#This Row],[Etmaal temperatuur °C]]),IF(_34_KNMI_Stations[[#This Row],[Etmaal temperatuur °C]]&gt;stookgrens[],_34_KNMI_Stations[[#This Row],[Etmaal temperatuur °C]]-stookgrens[],0),"")</f>
        <v>0</v>
      </c>
    </row>
    <row r="6277" spans="1:16" x14ac:dyDescent="0.25">
      <c r="A6277">
        <v>279</v>
      </c>
      <c r="B6277" s="110">
        <v>45993</v>
      </c>
      <c r="C6277" s="89">
        <v>5</v>
      </c>
      <c r="D6277" s="89">
        <v>6.5</v>
      </c>
      <c r="E6277" s="96">
        <v>133</v>
      </c>
      <c r="F6277" s="89">
        <v>0.3</v>
      </c>
      <c r="G6277" s="89">
        <v>1008.3</v>
      </c>
      <c r="H6277">
        <v>0.75</v>
      </c>
      <c r="I6277" t="s">
        <v>15</v>
      </c>
      <c r="J6277">
        <v>1.1000000000000001</v>
      </c>
      <c r="K6277">
        <v>12</v>
      </c>
      <c r="L6277">
        <v>2025</v>
      </c>
      <c r="M6277" t="s">
        <v>377</v>
      </c>
      <c r="N6277" s="89" cm="1">
        <f t="array" ref="N6277">IF(ISNUMBER(_34_KNMI_Stations[[#This Row],[Etmaal temperatuur °C]]),IF(_34_KNMI_Stations[[#This Row],[Etmaal temperatuur °C]]&lt;stookgrens[],stookgrens[]-_34_KNMI_Stations[[#This Row],[Etmaal temperatuur °C]],0),"")</f>
        <v>11.5</v>
      </c>
      <c r="O6277" s="89">
        <f>_34_KNMI_Stations[[#This Row],[graaddagen]]*_34_KNMI_Stations[[#This Row],[Gewogen factor]]</f>
        <v>12.65</v>
      </c>
      <c r="P6277" s="89" cm="1">
        <f t="array" ref="P6277">IF(ISNUMBER(_34_KNMI_Stations[[#This Row],[Etmaal temperatuur °C]]),IF(_34_KNMI_Stations[[#This Row],[Etmaal temperatuur °C]]&gt;stookgrens[],_34_KNMI_Stations[[#This Row],[Etmaal temperatuur °C]]-stookgrens[],0),"")</f>
        <v>0</v>
      </c>
    </row>
    <row r="6278" spans="1:16" x14ac:dyDescent="0.25">
      <c r="A6278">
        <v>279</v>
      </c>
      <c r="B6278" s="110">
        <v>45994</v>
      </c>
      <c r="C6278" s="89">
        <v>2.2999999999999998</v>
      </c>
      <c r="D6278" s="89">
        <v>6.9</v>
      </c>
      <c r="E6278" s="96">
        <v>136</v>
      </c>
      <c r="F6278" s="89">
        <v>-0.1</v>
      </c>
      <c r="G6278" s="89">
        <v>1011.3</v>
      </c>
      <c r="H6278">
        <v>0.91</v>
      </c>
      <c r="I6278" t="s">
        <v>15</v>
      </c>
      <c r="J6278">
        <v>1.1000000000000001</v>
      </c>
      <c r="K6278">
        <v>12</v>
      </c>
      <c r="L6278">
        <v>2025</v>
      </c>
      <c r="M6278" t="s">
        <v>377</v>
      </c>
      <c r="N6278" s="89" cm="1">
        <f t="array" ref="N6278">IF(ISNUMBER(_34_KNMI_Stations[[#This Row],[Etmaal temperatuur °C]]),IF(_34_KNMI_Stations[[#This Row],[Etmaal temperatuur °C]]&lt;stookgrens[],stookgrens[]-_34_KNMI_Stations[[#This Row],[Etmaal temperatuur °C]],0),"")</f>
        <v>11.1</v>
      </c>
      <c r="O6278" s="89">
        <f>_34_KNMI_Stations[[#This Row],[graaddagen]]*_34_KNMI_Stations[[#This Row],[Gewogen factor]]</f>
        <v>12.21</v>
      </c>
      <c r="P6278" s="89" cm="1">
        <f t="array" ref="P6278">IF(ISNUMBER(_34_KNMI_Stations[[#This Row],[Etmaal temperatuur °C]]),IF(_34_KNMI_Stations[[#This Row],[Etmaal temperatuur °C]]&gt;stookgrens[],_34_KNMI_Stations[[#This Row],[Etmaal temperatuur °C]]-stookgrens[],0),"")</f>
        <v>0</v>
      </c>
    </row>
    <row r="6279" spans="1:16" x14ac:dyDescent="0.25">
      <c r="A6279">
        <v>279</v>
      </c>
      <c r="B6279" s="110">
        <v>45995</v>
      </c>
      <c r="C6279" s="89">
        <v>3.2</v>
      </c>
      <c r="D6279" s="89">
        <v>5.5</v>
      </c>
      <c r="E6279" s="96">
        <v>197</v>
      </c>
      <c r="F6279" s="89">
        <v>-0.1</v>
      </c>
      <c r="G6279" s="89">
        <v>1006.9</v>
      </c>
      <c r="H6279">
        <v>0.91</v>
      </c>
      <c r="I6279" t="s">
        <v>15</v>
      </c>
      <c r="J6279">
        <v>1.1000000000000001</v>
      </c>
      <c r="K6279">
        <v>12</v>
      </c>
      <c r="L6279">
        <v>2025</v>
      </c>
      <c r="M6279" t="s">
        <v>377</v>
      </c>
      <c r="N6279" s="89" cm="1">
        <f t="array" ref="N6279">IF(ISNUMBER(_34_KNMI_Stations[[#This Row],[Etmaal temperatuur °C]]),IF(_34_KNMI_Stations[[#This Row],[Etmaal temperatuur °C]]&lt;stookgrens[],stookgrens[]-_34_KNMI_Stations[[#This Row],[Etmaal temperatuur °C]],0),"")</f>
        <v>12.5</v>
      </c>
      <c r="O6279" s="89">
        <f>_34_KNMI_Stations[[#This Row],[graaddagen]]*_34_KNMI_Stations[[#This Row],[Gewogen factor]]</f>
        <v>13.750000000000002</v>
      </c>
      <c r="P6279" s="89" cm="1">
        <f t="array" ref="P6279">IF(ISNUMBER(_34_KNMI_Stations[[#This Row],[Etmaal temperatuur °C]]),IF(_34_KNMI_Stations[[#This Row],[Etmaal temperatuur °C]]&gt;stookgrens[],_34_KNMI_Stations[[#This Row],[Etmaal temperatuur °C]]-stookgrens[],0),"")</f>
        <v>0</v>
      </c>
    </row>
    <row r="6280" spans="1:16" x14ac:dyDescent="0.25">
      <c r="A6280">
        <v>279</v>
      </c>
      <c r="B6280" s="110">
        <v>45996</v>
      </c>
      <c r="C6280" s="89">
        <v>2.9</v>
      </c>
      <c r="D6280" s="89">
        <v>4.5</v>
      </c>
      <c r="E6280" s="96">
        <v>131</v>
      </c>
      <c r="F6280" s="89">
        <v>-0.1</v>
      </c>
      <c r="G6280" s="89">
        <v>1009.4</v>
      </c>
      <c r="H6280">
        <v>0.91</v>
      </c>
      <c r="I6280" t="s">
        <v>15</v>
      </c>
      <c r="J6280">
        <v>1.1000000000000001</v>
      </c>
      <c r="K6280">
        <v>12</v>
      </c>
      <c r="L6280">
        <v>2025</v>
      </c>
      <c r="M6280" t="s">
        <v>377</v>
      </c>
      <c r="N6280" s="89" cm="1">
        <f t="array" ref="N6280">IF(ISNUMBER(_34_KNMI_Stations[[#This Row],[Etmaal temperatuur °C]]),IF(_34_KNMI_Stations[[#This Row],[Etmaal temperatuur °C]]&lt;stookgrens[],stookgrens[]-_34_KNMI_Stations[[#This Row],[Etmaal temperatuur °C]],0),"")</f>
        <v>13.5</v>
      </c>
      <c r="O6280" s="89">
        <f>_34_KNMI_Stations[[#This Row],[graaddagen]]*_34_KNMI_Stations[[#This Row],[Gewogen factor]]</f>
        <v>14.850000000000001</v>
      </c>
      <c r="P6280" s="89" cm="1">
        <f t="array" ref="P6280">IF(ISNUMBER(_34_KNMI_Stations[[#This Row],[Etmaal temperatuur °C]]),IF(_34_KNMI_Stations[[#This Row],[Etmaal temperatuur °C]]&gt;stookgrens[],_34_KNMI_Stations[[#This Row],[Etmaal temperatuur °C]]-stookgrens[],0),"")</f>
        <v>0</v>
      </c>
    </row>
    <row r="6281" spans="1:16" x14ac:dyDescent="0.25">
      <c r="A6281">
        <v>279</v>
      </c>
      <c r="B6281" s="110">
        <v>45997</v>
      </c>
      <c r="C6281" s="89">
        <v>5.5</v>
      </c>
      <c r="D6281" s="89">
        <v>7.1</v>
      </c>
      <c r="E6281" s="96">
        <v>65</v>
      </c>
      <c r="F6281" s="89">
        <v>11.4</v>
      </c>
      <c r="G6281" s="89">
        <v>1001.7</v>
      </c>
      <c r="H6281">
        <v>0.91</v>
      </c>
      <c r="I6281" t="s">
        <v>15</v>
      </c>
      <c r="J6281">
        <v>1.1000000000000001</v>
      </c>
      <c r="K6281">
        <v>12</v>
      </c>
      <c r="L6281">
        <v>2025</v>
      </c>
      <c r="M6281" t="s">
        <v>377</v>
      </c>
      <c r="N6281" s="89" cm="1">
        <f t="array" ref="N6281">IF(ISNUMBER(_34_KNMI_Stations[[#This Row],[Etmaal temperatuur °C]]),IF(_34_KNMI_Stations[[#This Row],[Etmaal temperatuur °C]]&lt;stookgrens[],stookgrens[]-_34_KNMI_Stations[[#This Row],[Etmaal temperatuur °C]],0),"")</f>
        <v>10.9</v>
      </c>
      <c r="O6281" s="89">
        <f>_34_KNMI_Stations[[#This Row],[graaddagen]]*_34_KNMI_Stations[[#This Row],[Gewogen factor]]</f>
        <v>11.990000000000002</v>
      </c>
      <c r="P6281" s="89" cm="1">
        <f t="array" ref="P6281">IF(ISNUMBER(_34_KNMI_Stations[[#This Row],[Etmaal temperatuur °C]]),IF(_34_KNMI_Stations[[#This Row],[Etmaal temperatuur °C]]&gt;stookgrens[],_34_KNMI_Stations[[#This Row],[Etmaal temperatuur °C]]-stookgrens[],0),"")</f>
        <v>0</v>
      </c>
    </row>
    <row r="6282" spans="1:16" x14ac:dyDescent="0.25">
      <c r="A6282">
        <v>279</v>
      </c>
      <c r="B6282" s="110">
        <v>45998</v>
      </c>
      <c r="C6282" s="89">
        <v>5.0999999999999996</v>
      </c>
      <c r="D6282" s="89">
        <v>10.199999999999999</v>
      </c>
      <c r="E6282" s="96">
        <v>138</v>
      </c>
      <c r="F6282" s="89">
        <v>9.6999999999999993</v>
      </c>
      <c r="G6282" s="89">
        <v>1004</v>
      </c>
      <c r="H6282">
        <v>0.91</v>
      </c>
      <c r="I6282" t="s">
        <v>15</v>
      </c>
      <c r="J6282">
        <v>1.1000000000000001</v>
      </c>
      <c r="K6282">
        <v>12</v>
      </c>
      <c r="L6282">
        <v>2025</v>
      </c>
      <c r="M6282" t="s">
        <v>377</v>
      </c>
      <c r="N6282" s="89" cm="1">
        <f t="array" ref="N6282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6282" s="89">
        <f>_34_KNMI_Stations[[#This Row],[graaddagen]]*_34_KNMI_Stations[[#This Row],[Gewogen factor]]</f>
        <v>8.5800000000000018</v>
      </c>
      <c r="P6282" s="89" cm="1">
        <f t="array" ref="P6282">IF(ISNUMBER(_34_KNMI_Stations[[#This Row],[Etmaal temperatuur °C]]),IF(_34_KNMI_Stations[[#This Row],[Etmaal temperatuur °C]]&gt;stookgrens[],_34_KNMI_Stations[[#This Row],[Etmaal temperatuur °C]]-stookgrens[],0),"")</f>
        <v>0</v>
      </c>
    </row>
    <row r="6283" spans="1:16" x14ac:dyDescent="0.25">
      <c r="A6283">
        <v>279</v>
      </c>
      <c r="B6283" s="110">
        <v>45999</v>
      </c>
      <c r="C6283" s="89">
        <v>5.8</v>
      </c>
      <c r="D6283" s="89">
        <v>11.6</v>
      </c>
      <c r="E6283" s="96">
        <v>155</v>
      </c>
      <c r="F6283" s="89">
        <v>0.1</v>
      </c>
      <c r="G6283" s="89">
        <v>1009.7</v>
      </c>
      <c r="H6283">
        <v>0.88</v>
      </c>
      <c r="I6283" t="s">
        <v>15</v>
      </c>
      <c r="J6283">
        <v>1.1000000000000001</v>
      </c>
      <c r="K6283">
        <v>12</v>
      </c>
      <c r="L6283">
        <v>2025</v>
      </c>
      <c r="M6283" t="s">
        <v>378</v>
      </c>
      <c r="N6283" s="89" cm="1">
        <f t="array" ref="N6283">IF(ISNUMBER(_34_KNMI_Stations[[#This Row],[Etmaal temperatuur °C]]),IF(_34_KNMI_Stations[[#This Row],[Etmaal temperatuur °C]]&lt;stookgrens[],stookgrens[]-_34_KNMI_Stations[[#This Row],[Etmaal temperatuur °C]],0),"")</f>
        <v>6.4</v>
      </c>
      <c r="O6283" s="89">
        <f>_34_KNMI_Stations[[#This Row],[graaddagen]]*_34_KNMI_Stations[[#This Row],[Gewogen factor]]</f>
        <v>7.0400000000000009</v>
      </c>
      <c r="P6283" s="89" cm="1">
        <f t="array" ref="P6283">IF(ISNUMBER(_34_KNMI_Stations[[#This Row],[Etmaal temperatuur °C]]),IF(_34_KNMI_Stations[[#This Row],[Etmaal temperatuur °C]]&gt;stookgrens[],_34_KNMI_Stations[[#This Row],[Etmaal temperatuur °C]]-stookgrens[],0),"")</f>
        <v>0</v>
      </c>
    </row>
    <row r="6284" spans="1:16" x14ac:dyDescent="0.25">
      <c r="A6284">
        <v>279</v>
      </c>
      <c r="B6284" s="110">
        <v>46000</v>
      </c>
      <c r="C6284" s="89">
        <v>4.8</v>
      </c>
      <c r="D6284" s="89">
        <v>12.2</v>
      </c>
      <c r="E6284" s="96">
        <v>107</v>
      </c>
      <c r="F6284" s="89">
        <v>2.8</v>
      </c>
      <c r="G6284" s="89">
        <v>1010.3</v>
      </c>
      <c r="H6284">
        <v>0.86</v>
      </c>
      <c r="I6284" t="s">
        <v>15</v>
      </c>
      <c r="J6284">
        <v>1.1000000000000001</v>
      </c>
      <c r="K6284">
        <v>12</v>
      </c>
      <c r="L6284">
        <v>2025</v>
      </c>
      <c r="M6284" t="s">
        <v>378</v>
      </c>
      <c r="N6284" s="89" cm="1">
        <f t="array" ref="N6284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6284" s="89">
        <f>_34_KNMI_Stations[[#This Row],[graaddagen]]*_34_KNMI_Stations[[#This Row],[Gewogen factor]]</f>
        <v>6.3800000000000017</v>
      </c>
      <c r="P6284" s="89" cm="1">
        <f t="array" ref="P6284">IF(ISNUMBER(_34_KNMI_Stations[[#This Row],[Etmaal temperatuur °C]]),IF(_34_KNMI_Stations[[#This Row],[Etmaal temperatuur °C]]&gt;stookgrens[],_34_KNMI_Stations[[#This Row],[Etmaal temperatuur °C]]-stookgrens[],0),"")</f>
        <v>0</v>
      </c>
    </row>
    <row r="6285" spans="1:16" x14ac:dyDescent="0.25">
      <c r="A6285">
        <v>279</v>
      </c>
      <c r="B6285" s="110">
        <v>46001</v>
      </c>
      <c r="C6285" s="89">
        <v>5</v>
      </c>
      <c r="D6285" s="89">
        <v>11.5</v>
      </c>
      <c r="E6285" s="96">
        <v>191</v>
      </c>
      <c r="F6285" s="89">
        <v>-0.1</v>
      </c>
      <c r="G6285" s="89">
        <v>1015.7</v>
      </c>
      <c r="H6285">
        <v>0.84</v>
      </c>
      <c r="I6285" t="s">
        <v>15</v>
      </c>
      <c r="J6285">
        <v>1.1000000000000001</v>
      </c>
      <c r="K6285">
        <v>12</v>
      </c>
      <c r="L6285">
        <v>2025</v>
      </c>
      <c r="M6285" t="s">
        <v>378</v>
      </c>
      <c r="N6285" s="89" cm="1">
        <f t="array" ref="N6285">IF(ISNUMBER(_34_KNMI_Stations[[#This Row],[Etmaal temperatuur °C]]),IF(_34_KNMI_Stations[[#This Row],[Etmaal temperatuur °C]]&lt;stookgrens[],stookgrens[]-_34_KNMI_Stations[[#This Row],[Etmaal temperatuur °C]],0),"")</f>
        <v>6.5</v>
      </c>
      <c r="O6285" s="89">
        <f>_34_KNMI_Stations[[#This Row],[graaddagen]]*_34_KNMI_Stations[[#This Row],[Gewogen factor]]</f>
        <v>7.15</v>
      </c>
      <c r="P6285" s="89" cm="1">
        <f t="array" ref="P6285">IF(ISNUMBER(_34_KNMI_Stations[[#This Row],[Etmaal temperatuur °C]]),IF(_34_KNMI_Stations[[#This Row],[Etmaal temperatuur °C]]&gt;stookgrens[],_34_KNMI_Stations[[#This Row],[Etmaal temperatuur °C]]-stookgrens[],0),"")</f>
        <v>0</v>
      </c>
    </row>
    <row r="6286" spans="1:16" x14ac:dyDescent="0.25">
      <c r="A6286">
        <v>279</v>
      </c>
      <c r="B6286" s="110">
        <v>46002</v>
      </c>
      <c r="C6286" s="89">
        <v>3.8</v>
      </c>
      <c r="D6286" s="89">
        <v>7</v>
      </c>
      <c r="E6286" s="96">
        <v>222</v>
      </c>
      <c r="F6286" s="89">
        <v>0</v>
      </c>
      <c r="G6286" s="89">
        <v>1021.6</v>
      </c>
      <c r="H6286">
        <v>0.93</v>
      </c>
      <c r="I6286" t="s">
        <v>15</v>
      </c>
      <c r="J6286">
        <v>1.1000000000000001</v>
      </c>
      <c r="K6286">
        <v>12</v>
      </c>
      <c r="L6286">
        <v>2025</v>
      </c>
      <c r="M6286" t="s">
        <v>378</v>
      </c>
      <c r="N6286" s="89" cm="1">
        <f t="array" ref="N6286">IF(ISNUMBER(_34_KNMI_Stations[[#This Row],[Etmaal temperatuur °C]]),IF(_34_KNMI_Stations[[#This Row],[Etmaal temperatuur °C]]&lt;stookgrens[],stookgrens[]-_34_KNMI_Stations[[#This Row],[Etmaal temperatuur °C]],0),"")</f>
        <v>11</v>
      </c>
      <c r="O6286" s="89">
        <f>_34_KNMI_Stations[[#This Row],[graaddagen]]*_34_KNMI_Stations[[#This Row],[Gewogen factor]]</f>
        <v>12.100000000000001</v>
      </c>
      <c r="P6286" s="89" cm="1">
        <f t="array" ref="P6286">IF(ISNUMBER(_34_KNMI_Stations[[#This Row],[Etmaal temperatuur °C]]),IF(_34_KNMI_Stations[[#This Row],[Etmaal temperatuur °C]]&gt;stookgrens[],_34_KNMI_Stations[[#This Row],[Etmaal temperatuur °C]]-stookgrens[],0),"")</f>
        <v>0</v>
      </c>
    </row>
    <row r="6287" spans="1:16" x14ac:dyDescent="0.25">
      <c r="A6287">
        <v>279</v>
      </c>
      <c r="B6287" s="110">
        <v>46003</v>
      </c>
      <c r="C6287" s="89">
        <v>2.8</v>
      </c>
      <c r="D6287" s="89">
        <v>7</v>
      </c>
      <c r="E6287" s="96">
        <v>149</v>
      </c>
      <c r="F6287" s="89">
        <v>0</v>
      </c>
      <c r="G6287" s="89">
        <v>1021.4</v>
      </c>
      <c r="H6287">
        <v>0.93</v>
      </c>
      <c r="I6287" t="s">
        <v>15</v>
      </c>
      <c r="J6287">
        <v>1.1000000000000001</v>
      </c>
      <c r="K6287">
        <v>12</v>
      </c>
      <c r="L6287">
        <v>2025</v>
      </c>
      <c r="M6287" t="s">
        <v>378</v>
      </c>
      <c r="N6287" s="89" cm="1">
        <f t="array" ref="N6287">IF(ISNUMBER(_34_KNMI_Stations[[#This Row],[Etmaal temperatuur °C]]),IF(_34_KNMI_Stations[[#This Row],[Etmaal temperatuur °C]]&lt;stookgrens[],stookgrens[]-_34_KNMI_Stations[[#This Row],[Etmaal temperatuur °C]],0),"")</f>
        <v>11</v>
      </c>
      <c r="O6287" s="89">
        <f>_34_KNMI_Stations[[#This Row],[graaddagen]]*_34_KNMI_Stations[[#This Row],[Gewogen factor]]</f>
        <v>12.100000000000001</v>
      </c>
      <c r="P6287" s="89" cm="1">
        <f t="array" ref="P6287">IF(ISNUMBER(_34_KNMI_Stations[[#This Row],[Etmaal temperatuur °C]]),IF(_34_KNMI_Stations[[#This Row],[Etmaal temperatuur °C]]&gt;stookgrens[],_34_KNMI_Stations[[#This Row],[Etmaal temperatuur °C]]-stookgrens[],0),"")</f>
        <v>0</v>
      </c>
    </row>
    <row r="6288" spans="1:16" x14ac:dyDescent="0.25">
      <c r="A6288">
        <v>279</v>
      </c>
      <c r="B6288" s="110">
        <v>46004</v>
      </c>
      <c r="C6288" s="89">
        <v>3.5</v>
      </c>
      <c r="D6288" s="89">
        <v>7.2</v>
      </c>
      <c r="E6288" s="96">
        <v>296</v>
      </c>
      <c r="F6288" s="89">
        <v>0.1</v>
      </c>
      <c r="G6288" s="89">
        <v>1026.0999999999999</v>
      </c>
      <c r="H6288">
        <v>0.92</v>
      </c>
      <c r="I6288" t="s">
        <v>15</v>
      </c>
      <c r="J6288">
        <v>1.1000000000000001</v>
      </c>
      <c r="K6288">
        <v>12</v>
      </c>
      <c r="L6288">
        <v>2025</v>
      </c>
      <c r="M6288" t="s">
        <v>378</v>
      </c>
      <c r="N6288" s="89" cm="1">
        <f t="array" ref="N6288">IF(ISNUMBER(_34_KNMI_Stations[[#This Row],[Etmaal temperatuur °C]]),IF(_34_KNMI_Stations[[#This Row],[Etmaal temperatuur °C]]&lt;stookgrens[],stookgrens[]-_34_KNMI_Stations[[#This Row],[Etmaal temperatuur °C]],0),"")</f>
        <v>10.8</v>
      </c>
      <c r="O6288" s="89">
        <f>_34_KNMI_Stations[[#This Row],[graaddagen]]*_34_KNMI_Stations[[#This Row],[Gewogen factor]]</f>
        <v>11.880000000000003</v>
      </c>
      <c r="P6288" s="89" cm="1">
        <f t="array" ref="P6288">IF(ISNUMBER(_34_KNMI_Stations[[#This Row],[Etmaal temperatuur °C]]),IF(_34_KNMI_Stations[[#This Row],[Etmaal temperatuur °C]]&gt;stookgrens[],_34_KNMI_Stations[[#This Row],[Etmaal temperatuur °C]]-stookgrens[],0),"")</f>
        <v>0</v>
      </c>
    </row>
    <row r="6289" spans="1:16" x14ac:dyDescent="0.25">
      <c r="A6289">
        <v>279</v>
      </c>
      <c r="B6289" s="110">
        <v>46005</v>
      </c>
      <c r="C6289" s="89">
        <v>5.4</v>
      </c>
      <c r="D6289" s="89">
        <v>6.6</v>
      </c>
      <c r="E6289" s="96">
        <v>136</v>
      </c>
      <c r="F6289" s="89">
        <v>0</v>
      </c>
      <c r="G6289" s="89">
        <v>1021.8</v>
      </c>
      <c r="H6289">
        <v>0.91</v>
      </c>
      <c r="I6289" t="s">
        <v>15</v>
      </c>
      <c r="J6289">
        <v>1.1000000000000001</v>
      </c>
      <c r="K6289">
        <v>12</v>
      </c>
      <c r="L6289">
        <v>2025</v>
      </c>
      <c r="M6289" t="s">
        <v>378</v>
      </c>
      <c r="N6289" s="89" cm="1">
        <f t="array" ref="N6289">IF(ISNUMBER(_34_KNMI_Stations[[#This Row],[Etmaal temperatuur °C]]),IF(_34_KNMI_Stations[[#This Row],[Etmaal temperatuur °C]]&lt;stookgrens[],stookgrens[]-_34_KNMI_Stations[[#This Row],[Etmaal temperatuur °C]],0),"")</f>
        <v>11.4</v>
      </c>
      <c r="O6289" s="89">
        <f>_34_KNMI_Stations[[#This Row],[graaddagen]]*_34_KNMI_Stations[[#This Row],[Gewogen factor]]</f>
        <v>12.540000000000001</v>
      </c>
      <c r="P6289" s="89" cm="1">
        <f t="array" ref="P6289">IF(ISNUMBER(_34_KNMI_Stations[[#This Row],[Etmaal temperatuur °C]]),IF(_34_KNMI_Stations[[#This Row],[Etmaal temperatuur °C]]&gt;stookgrens[],_34_KNMI_Stations[[#This Row],[Etmaal temperatuur °C]]-stookgrens[],0),"")</f>
        <v>0</v>
      </c>
    </row>
    <row r="6290" spans="1:16" x14ac:dyDescent="0.25">
      <c r="A6290">
        <v>279</v>
      </c>
      <c r="B6290" s="110">
        <v>46006</v>
      </c>
      <c r="C6290" s="89">
        <v>4.8</v>
      </c>
      <c r="D6290" s="89">
        <v>6</v>
      </c>
      <c r="E6290" s="96">
        <v>308</v>
      </c>
      <c r="F6290" s="89">
        <v>0</v>
      </c>
      <c r="G6290" s="89">
        <v>1013.3</v>
      </c>
      <c r="H6290">
        <v>0.86</v>
      </c>
      <c r="I6290" t="s">
        <v>15</v>
      </c>
      <c r="J6290">
        <v>1.1000000000000001</v>
      </c>
      <c r="K6290">
        <v>12</v>
      </c>
      <c r="L6290">
        <v>2025</v>
      </c>
      <c r="M6290" t="s">
        <v>379</v>
      </c>
      <c r="N6290" s="89" cm="1">
        <f t="array" ref="N6290">IF(ISNUMBER(_34_KNMI_Stations[[#This Row],[Etmaal temperatuur °C]]),IF(_34_KNMI_Stations[[#This Row],[Etmaal temperatuur °C]]&lt;stookgrens[],stookgrens[]-_34_KNMI_Stations[[#This Row],[Etmaal temperatuur °C]],0),"")</f>
        <v>12</v>
      </c>
      <c r="O6290" s="89">
        <f>_34_KNMI_Stations[[#This Row],[graaddagen]]*_34_KNMI_Stations[[#This Row],[Gewogen factor]]</f>
        <v>13.200000000000001</v>
      </c>
      <c r="P6290" s="89" cm="1">
        <f t="array" ref="P6290">IF(ISNUMBER(_34_KNMI_Stations[[#This Row],[Etmaal temperatuur °C]]),IF(_34_KNMI_Stations[[#This Row],[Etmaal temperatuur °C]]&gt;stookgrens[],_34_KNMI_Stations[[#This Row],[Etmaal temperatuur °C]]-stookgrens[],0),"")</f>
        <v>0</v>
      </c>
    </row>
    <row r="6291" spans="1:16" x14ac:dyDescent="0.25">
      <c r="A6291">
        <v>279</v>
      </c>
      <c r="B6291" s="110">
        <v>46007</v>
      </c>
      <c r="C6291" s="89">
        <v>2.2000000000000002</v>
      </c>
      <c r="D6291" s="89">
        <v>7.2</v>
      </c>
      <c r="E6291" s="96">
        <v>203</v>
      </c>
      <c r="F6291" s="89">
        <v>0.2</v>
      </c>
      <c r="G6291" s="89">
        <v>1012.6</v>
      </c>
      <c r="H6291">
        <v>0.83</v>
      </c>
      <c r="I6291" t="s">
        <v>15</v>
      </c>
      <c r="J6291">
        <v>1.1000000000000001</v>
      </c>
      <c r="K6291">
        <v>12</v>
      </c>
      <c r="L6291">
        <v>2025</v>
      </c>
      <c r="M6291" t="s">
        <v>379</v>
      </c>
      <c r="N6291" s="89" cm="1">
        <f t="array" ref="N6291">IF(ISNUMBER(_34_KNMI_Stations[[#This Row],[Etmaal temperatuur °C]]),IF(_34_KNMI_Stations[[#This Row],[Etmaal temperatuur °C]]&lt;stookgrens[],stookgrens[]-_34_KNMI_Stations[[#This Row],[Etmaal temperatuur °C]],0),"")</f>
        <v>10.8</v>
      </c>
      <c r="O6291" s="89">
        <f>_34_KNMI_Stations[[#This Row],[graaddagen]]*_34_KNMI_Stations[[#This Row],[Gewogen factor]]</f>
        <v>11.880000000000003</v>
      </c>
      <c r="P6291" s="89" cm="1">
        <f t="array" ref="P6291">IF(ISNUMBER(_34_KNMI_Stations[[#This Row],[Etmaal temperatuur °C]]),IF(_34_KNMI_Stations[[#This Row],[Etmaal temperatuur °C]]&gt;stookgrens[],_34_KNMI_Stations[[#This Row],[Etmaal temperatuur °C]]-stookgrens[],0),"")</f>
        <v>0</v>
      </c>
    </row>
    <row r="6292" spans="1:16" x14ac:dyDescent="0.25">
      <c r="A6292">
        <v>279</v>
      </c>
      <c r="B6292" s="110">
        <v>46008</v>
      </c>
      <c r="C6292" s="89">
        <v>3.1</v>
      </c>
      <c r="D6292" s="89">
        <v>6.9</v>
      </c>
      <c r="E6292" s="96">
        <v>76</v>
      </c>
      <c r="F6292" s="89">
        <v>0.1</v>
      </c>
      <c r="G6292" s="89">
        <v>1016.1</v>
      </c>
      <c r="H6292">
        <v>0.91</v>
      </c>
      <c r="I6292" t="s">
        <v>15</v>
      </c>
      <c r="J6292">
        <v>1.1000000000000001</v>
      </c>
      <c r="K6292">
        <v>12</v>
      </c>
      <c r="L6292">
        <v>2025</v>
      </c>
      <c r="M6292" t="s">
        <v>379</v>
      </c>
      <c r="N6292" s="89" cm="1">
        <f t="array" ref="N6292">IF(ISNUMBER(_34_KNMI_Stations[[#This Row],[Etmaal temperatuur °C]]),IF(_34_KNMI_Stations[[#This Row],[Etmaal temperatuur °C]]&lt;stookgrens[],stookgrens[]-_34_KNMI_Stations[[#This Row],[Etmaal temperatuur °C]],0),"")</f>
        <v>11.1</v>
      </c>
      <c r="O6292" s="89">
        <f>_34_KNMI_Stations[[#This Row],[graaddagen]]*_34_KNMI_Stations[[#This Row],[Gewogen factor]]</f>
        <v>12.21</v>
      </c>
      <c r="P6292" s="89" cm="1">
        <f t="array" ref="P6292">IF(ISNUMBER(_34_KNMI_Stations[[#This Row],[Etmaal temperatuur °C]]),IF(_34_KNMI_Stations[[#This Row],[Etmaal temperatuur °C]]&gt;stookgrens[],_34_KNMI_Stations[[#This Row],[Etmaal temperatuur °C]]-stookgrens[],0),"")</f>
        <v>0</v>
      </c>
    </row>
    <row r="6293" spans="1:16" x14ac:dyDescent="0.25">
      <c r="A6293">
        <v>279</v>
      </c>
      <c r="B6293" s="110">
        <v>46009</v>
      </c>
      <c r="C6293" s="89">
        <v>6.7</v>
      </c>
      <c r="D6293" s="89">
        <v>9.4</v>
      </c>
      <c r="E6293" s="96">
        <v>166</v>
      </c>
      <c r="F6293" s="89">
        <v>-0.1</v>
      </c>
      <c r="G6293" s="89">
        <v>1012.9</v>
      </c>
      <c r="H6293">
        <v>0.77</v>
      </c>
      <c r="I6293" t="s">
        <v>15</v>
      </c>
      <c r="J6293">
        <v>1.1000000000000001</v>
      </c>
      <c r="K6293">
        <v>12</v>
      </c>
      <c r="L6293">
        <v>2025</v>
      </c>
      <c r="M6293" t="s">
        <v>379</v>
      </c>
      <c r="N6293" s="89" cm="1">
        <f t="array" ref="N6293">IF(ISNUMBER(_34_KNMI_Stations[[#This Row],[Etmaal temperatuur °C]]),IF(_34_KNMI_Stations[[#This Row],[Etmaal temperatuur °C]]&lt;stookgrens[],stookgrens[]-_34_KNMI_Stations[[#This Row],[Etmaal temperatuur °C]],0),"")</f>
        <v>8.6</v>
      </c>
      <c r="O6293" s="89">
        <f>_34_KNMI_Stations[[#This Row],[graaddagen]]*_34_KNMI_Stations[[#This Row],[Gewogen factor]]</f>
        <v>9.4600000000000009</v>
      </c>
      <c r="P6293" s="89" cm="1">
        <f t="array" ref="P6293">IF(ISNUMBER(_34_KNMI_Stations[[#This Row],[Etmaal temperatuur °C]]),IF(_34_KNMI_Stations[[#This Row],[Etmaal temperatuur °C]]&gt;stookgrens[],_34_KNMI_Stations[[#This Row],[Etmaal temperatuur °C]]-stookgrens[],0),"")</f>
        <v>0</v>
      </c>
    </row>
    <row r="6294" spans="1:16" x14ac:dyDescent="0.25">
      <c r="A6294">
        <v>279</v>
      </c>
      <c r="B6294" s="110">
        <v>46010</v>
      </c>
      <c r="C6294" s="89">
        <v>4.4000000000000004</v>
      </c>
      <c r="D6294" s="89">
        <v>8.9</v>
      </c>
      <c r="E6294" s="96">
        <v>141</v>
      </c>
      <c r="F6294" s="89">
        <v>3.8</v>
      </c>
      <c r="G6294" s="89">
        <v>1015.5</v>
      </c>
      <c r="H6294">
        <v>0.88</v>
      </c>
      <c r="I6294" t="s">
        <v>15</v>
      </c>
      <c r="J6294">
        <v>1.1000000000000001</v>
      </c>
      <c r="K6294">
        <v>12</v>
      </c>
      <c r="L6294">
        <v>2025</v>
      </c>
      <c r="M6294" t="s">
        <v>379</v>
      </c>
      <c r="N6294" s="89" cm="1">
        <f t="array" ref="N6294">IF(ISNUMBER(_34_KNMI_Stations[[#This Row],[Etmaal temperatuur °C]]),IF(_34_KNMI_Stations[[#This Row],[Etmaal temperatuur °C]]&lt;stookgrens[],stookgrens[]-_34_KNMI_Stations[[#This Row],[Etmaal temperatuur °C]],0),"")</f>
        <v>9.1</v>
      </c>
      <c r="O6294" s="89">
        <f>_34_KNMI_Stations[[#This Row],[graaddagen]]*_34_KNMI_Stations[[#This Row],[Gewogen factor]]</f>
        <v>10.01</v>
      </c>
      <c r="P6294" s="89" cm="1">
        <f t="array" ref="P6294">IF(ISNUMBER(_34_KNMI_Stations[[#This Row],[Etmaal temperatuur °C]]),IF(_34_KNMI_Stations[[#This Row],[Etmaal temperatuur °C]]&gt;stookgrens[],_34_KNMI_Stations[[#This Row],[Etmaal temperatuur °C]]-stookgrens[],0),"")</f>
        <v>0</v>
      </c>
    </row>
    <row r="6295" spans="1:16" x14ac:dyDescent="0.25">
      <c r="A6295">
        <v>279</v>
      </c>
      <c r="B6295" s="110">
        <v>46011</v>
      </c>
      <c r="C6295" s="89">
        <v>2.5</v>
      </c>
      <c r="D6295" s="89">
        <v>4.3</v>
      </c>
      <c r="E6295" s="96">
        <v>151</v>
      </c>
      <c r="F6295" s="89">
        <v>0</v>
      </c>
      <c r="G6295" s="89">
        <v>1017.1</v>
      </c>
      <c r="H6295">
        <v>0.98</v>
      </c>
      <c r="I6295" t="s">
        <v>15</v>
      </c>
      <c r="J6295">
        <v>1.1000000000000001</v>
      </c>
      <c r="K6295">
        <v>12</v>
      </c>
      <c r="L6295">
        <v>2025</v>
      </c>
      <c r="M6295" t="s">
        <v>379</v>
      </c>
      <c r="N6295" s="89" cm="1">
        <f t="array" ref="N6295">IF(ISNUMBER(_34_KNMI_Stations[[#This Row],[Etmaal temperatuur °C]]),IF(_34_KNMI_Stations[[#This Row],[Etmaal temperatuur °C]]&lt;stookgrens[],stookgrens[]-_34_KNMI_Stations[[#This Row],[Etmaal temperatuur °C]],0),"")</f>
        <v>13.7</v>
      </c>
      <c r="O6295" s="89">
        <f>_34_KNMI_Stations[[#This Row],[graaddagen]]*_34_KNMI_Stations[[#This Row],[Gewogen factor]]</f>
        <v>15.07</v>
      </c>
      <c r="P6295" s="89" cm="1">
        <f t="array" ref="P6295">IF(ISNUMBER(_34_KNMI_Stations[[#This Row],[Etmaal temperatuur °C]]),IF(_34_KNMI_Stations[[#This Row],[Etmaal temperatuur °C]]&gt;stookgrens[],_34_KNMI_Stations[[#This Row],[Etmaal temperatuur °C]]-stookgrens[],0),"")</f>
        <v>0</v>
      </c>
    </row>
    <row r="6296" spans="1:16" x14ac:dyDescent="0.25">
      <c r="A6296">
        <v>279</v>
      </c>
      <c r="B6296" s="110">
        <v>46012</v>
      </c>
      <c r="C6296" s="89">
        <v>3.5</v>
      </c>
      <c r="D6296" s="89">
        <v>7.3</v>
      </c>
      <c r="E6296" s="96">
        <v>285</v>
      </c>
      <c r="F6296" s="89">
        <v>0</v>
      </c>
      <c r="G6296" s="89">
        <v>1013.1</v>
      </c>
      <c r="H6296">
        <v>0.91</v>
      </c>
      <c r="I6296" t="s">
        <v>15</v>
      </c>
      <c r="J6296">
        <v>1.1000000000000001</v>
      </c>
      <c r="K6296">
        <v>12</v>
      </c>
      <c r="L6296">
        <v>2025</v>
      </c>
      <c r="M6296" t="s">
        <v>379</v>
      </c>
      <c r="N6296" s="89" cm="1">
        <f t="array" ref="N6296">IF(ISNUMBER(_34_KNMI_Stations[[#This Row],[Etmaal temperatuur °C]]),IF(_34_KNMI_Stations[[#This Row],[Etmaal temperatuur °C]]&lt;stookgrens[],stookgrens[]-_34_KNMI_Stations[[#This Row],[Etmaal temperatuur °C]],0),"")</f>
        <v>10.7</v>
      </c>
      <c r="O6296" s="89">
        <f>_34_KNMI_Stations[[#This Row],[graaddagen]]*_34_KNMI_Stations[[#This Row],[Gewogen factor]]</f>
        <v>11.77</v>
      </c>
      <c r="P6296" s="89" cm="1">
        <f t="array" ref="P6296">IF(ISNUMBER(_34_KNMI_Stations[[#This Row],[Etmaal temperatuur °C]]),IF(_34_KNMI_Stations[[#This Row],[Etmaal temperatuur °C]]&gt;stookgrens[],_34_KNMI_Stations[[#This Row],[Etmaal temperatuur °C]]-stookgrens[],0),"")</f>
        <v>0</v>
      </c>
    </row>
    <row r="6297" spans="1:16" x14ac:dyDescent="0.25">
      <c r="A6297">
        <v>279</v>
      </c>
      <c r="B6297" s="110">
        <v>46013</v>
      </c>
      <c r="C6297" s="89">
        <v>5.9</v>
      </c>
      <c r="D6297" s="89">
        <v>5.8</v>
      </c>
      <c r="E6297" s="96">
        <v>92</v>
      </c>
      <c r="F6297" s="89">
        <v>0</v>
      </c>
      <c r="G6297" s="89">
        <v>1013.7</v>
      </c>
      <c r="H6297">
        <v>0.86</v>
      </c>
      <c r="I6297" t="s">
        <v>15</v>
      </c>
      <c r="J6297">
        <v>1.1000000000000001</v>
      </c>
      <c r="K6297">
        <v>12</v>
      </c>
      <c r="L6297">
        <v>2025</v>
      </c>
      <c r="M6297" t="s">
        <v>380</v>
      </c>
      <c r="N6297" s="89" cm="1">
        <f t="array" ref="N6297">IF(ISNUMBER(_34_KNMI_Stations[[#This Row],[Etmaal temperatuur °C]]),IF(_34_KNMI_Stations[[#This Row],[Etmaal temperatuur °C]]&lt;stookgrens[],stookgrens[]-_34_KNMI_Stations[[#This Row],[Etmaal temperatuur °C]],0),"")</f>
        <v>12.2</v>
      </c>
      <c r="O6297" s="89">
        <f>_34_KNMI_Stations[[#This Row],[graaddagen]]*_34_KNMI_Stations[[#This Row],[Gewogen factor]]</f>
        <v>13.42</v>
      </c>
      <c r="P6297" s="89" cm="1">
        <f t="array" ref="P6297">IF(ISNUMBER(_34_KNMI_Stations[[#This Row],[Etmaal temperatuur °C]]),IF(_34_KNMI_Stations[[#This Row],[Etmaal temperatuur °C]]&gt;stookgrens[],_34_KNMI_Stations[[#This Row],[Etmaal temperatuur °C]]-stookgrens[],0),"")</f>
        <v>0</v>
      </c>
    </row>
    <row r="6298" spans="1:16" x14ac:dyDescent="0.25">
      <c r="A6298">
        <v>279</v>
      </c>
      <c r="B6298" s="110">
        <v>46014</v>
      </c>
      <c r="C6298" s="89">
        <v>7</v>
      </c>
      <c r="D6298" s="89">
        <v>3</v>
      </c>
      <c r="E6298" s="96">
        <v>50</v>
      </c>
      <c r="F6298" s="89">
        <v>0</v>
      </c>
      <c r="G6298" s="89">
        <v>1022.8</v>
      </c>
      <c r="H6298">
        <v>0.8</v>
      </c>
      <c r="I6298" t="s">
        <v>15</v>
      </c>
      <c r="J6298">
        <v>1.1000000000000001</v>
      </c>
      <c r="K6298">
        <v>12</v>
      </c>
      <c r="L6298">
        <v>2025</v>
      </c>
      <c r="M6298" t="s">
        <v>380</v>
      </c>
      <c r="N6298" s="89" cm="1">
        <f t="array" ref="N6298">IF(ISNUMBER(_34_KNMI_Stations[[#This Row],[Etmaal temperatuur °C]]),IF(_34_KNMI_Stations[[#This Row],[Etmaal temperatuur °C]]&lt;stookgrens[],stookgrens[]-_34_KNMI_Stations[[#This Row],[Etmaal temperatuur °C]],0),"")</f>
        <v>15</v>
      </c>
      <c r="O6298" s="89">
        <f>_34_KNMI_Stations[[#This Row],[graaddagen]]*_34_KNMI_Stations[[#This Row],[Gewogen factor]]</f>
        <v>16.5</v>
      </c>
      <c r="P6298" s="89" cm="1">
        <f t="array" ref="P6298">IF(ISNUMBER(_34_KNMI_Stations[[#This Row],[Etmaal temperatuur °C]]),IF(_34_KNMI_Stations[[#This Row],[Etmaal temperatuur °C]]&gt;stookgrens[],_34_KNMI_Stations[[#This Row],[Etmaal temperatuur °C]]-stookgrens[],0),"")</f>
        <v>0</v>
      </c>
    </row>
    <row r="6299" spans="1:16" x14ac:dyDescent="0.25">
      <c r="A6299">
        <v>279</v>
      </c>
      <c r="B6299" s="110">
        <v>46015</v>
      </c>
      <c r="C6299" s="89">
        <v>6.4</v>
      </c>
      <c r="D6299" s="89">
        <v>0.2</v>
      </c>
      <c r="E6299" s="96">
        <v>374</v>
      </c>
      <c r="F6299" s="89">
        <v>0</v>
      </c>
      <c r="G6299" s="89">
        <v>1034.5999999999999</v>
      </c>
      <c r="H6299">
        <v>0.78</v>
      </c>
      <c r="I6299" t="s">
        <v>15</v>
      </c>
      <c r="J6299">
        <v>1.1000000000000001</v>
      </c>
      <c r="K6299">
        <v>12</v>
      </c>
      <c r="L6299">
        <v>2025</v>
      </c>
      <c r="M6299" t="s">
        <v>380</v>
      </c>
      <c r="N6299" s="89" cm="1">
        <f t="array" ref="N6299">IF(ISNUMBER(_34_KNMI_Stations[[#This Row],[Etmaal temperatuur °C]]),IF(_34_KNMI_Stations[[#This Row],[Etmaal temperatuur °C]]&lt;stookgrens[],stookgrens[]-_34_KNMI_Stations[[#This Row],[Etmaal temperatuur °C]],0),"")</f>
        <v>17.8</v>
      </c>
      <c r="O6299" s="89">
        <f>_34_KNMI_Stations[[#This Row],[graaddagen]]*_34_KNMI_Stations[[#This Row],[Gewogen factor]]</f>
        <v>19.580000000000002</v>
      </c>
      <c r="P6299" s="89" cm="1">
        <f t="array" ref="P6299">IF(ISNUMBER(_34_KNMI_Stations[[#This Row],[Etmaal temperatuur °C]]),IF(_34_KNMI_Stations[[#This Row],[Etmaal temperatuur °C]]&gt;stookgrens[],_34_KNMI_Stations[[#This Row],[Etmaal temperatuur °C]]-stookgrens[],0),"")</f>
        <v>0</v>
      </c>
    </row>
    <row r="6300" spans="1:16" x14ac:dyDescent="0.25">
      <c r="A6300">
        <v>279</v>
      </c>
      <c r="B6300" s="110">
        <v>46016</v>
      </c>
      <c r="C6300" s="89">
        <v>5.6</v>
      </c>
      <c r="D6300" s="89">
        <v>-3.8</v>
      </c>
      <c r="E6300" s="96">
        <v>403</v>
      </c>
      <c r="F6300" s="89">
        <v>0</v>
      </c>
      <c r="G6300" s="89">
        <v>1034.2</v>
      </c>
      <c r="H6300">
        <v>0.66</v>
      </c>
      <c r="I6300" t="s">
        <v>15</v>
      </c>
      <c r="J6300">
        <v>1.1000000000000001</v>
      </c>
      <c r="K6300">
        <v>12</v>
      </c>
      <c r="L6300">
        <v>2025</v>
      </c>
      <c r="M6300" t="s">
        <v>380</v>
      </c>
      <c r="N6300" s="89" cm="1">
        <f t="array" ref="N6300">IF(ISNUMBER(_34_KNMI_Stations[[#This Row],[Etmaal temperatuur °C]]),IF(_34_KNMI_Stations[[#This Row],[Etmaal temperatuur °C]]&lt;stookgrens[],stookgrens[]-_34_KNMI_Stations[[#This Row],[Etmaal temperatuur °C]],0),"")</f>
        <v>21.8</v>
      </c>
      <c r="O6300" s="89">
        <f>_34_KNMI_Stations[[#This Row],[graaddagen]]*_34_KNMI_Stations[[#This Row],[Gewogen factor]]</f>
        <v>23.980000000000004</v>
      </c>
      <c r="P6300" s="89" cm="1">
        <f t="array" ref="P6300">IF(ISNUMBER(_34_KNMI_Stations[[#This Row],[Etmaal temperatuur °C]]),IF(_34_KNMI_Stations[[#This Row],[Etmaal temperatuur °C]]&gt;stookgrens[],_34_KNMI_Stations[[#This Row],[Etmaal temperatuur °C]]-stookgrens[],0),"")</f>
        <v>0</v>
      </c>
    </row>
    <row r="6301" spans="1:16" x14ac:dyDescent="0.25">
      <c r="A6301">
        <v>279</v>
      </c>
      <c r="B6301" s="110">
        <v>46017</v>
      </c>
      <c r="C6301" s="89">
        <v>3.7</v>
      </c>
      <c r="D6301" s="89">
        <v>-3.5</v>
      </c>
      <c r="E6301" s="96">
        <v>382</v>
      </c>
      <c r="F6301" s="89">
        <v>0</v>
      </c>
      <c r="G6301" s="89">
        <v>1033.9000000000001</v>
      </c>
      <c r="H6301">
        <v>0.69</v>
      </c>
      <c r="I6301" t="s">
        <v>15</v>
      </c>
      <c r="J6301">
        <v>1.1000000000000001</v>
      </c>
      <c r="K6301">
        <v>12</v>
      </c>
      <c r="L6301">
        <v>2025</v>
      </c>
      <c r="M6301" t="s">
        <v>380</v>
      </c>
      <c r="N6301" s="89" cm="1">
        <f t="array" ref="N6301">IF(ISNUMBER(_34_KNMI_Stations[[#This Row],[Etmaal temperatuur °C]]),IF(_34_KNMI_Stations[[#This Row],[Etmaal temperatuur °C]]&lt;stookgrens[],stookgrens[]-_34_KNMI_Stations[[#This Row],[Etmaal temperatuur °C]],0),"")</f>
        <v>21.5</v>
      </c>
      <c r="O6301" s="89">
        <f>_34_KNMI_Stations[[#This Row],[graaddagen]]*_34_KNMI_Stations[[#This Row],[Gewogen factor]]</f>
        <v>23.650000000000002</v>
      </c>
      <c r="P6301" s="89" cm="1">
        <f t="array" ref="P6301">IF(ISNUMBER(_34_KNMI_Stations[[#This Row],[Etmaal temperatuur °C]]),IF(_34_KNMI_Stations[[#This Row],[Etmaal temperatuur °C]]&gt;stookgrens[],_34_KNMI_Stations[[#This Row],[Etmaal temperatuur °C]]-stookgrens[],0),"")</f>
        <v>0</v>
      </c>
    </row>
    <row r="6302" spans="1:16" x14ac:dyDescent="0.25">
      <c r="A6302">
        <v>279</v>
      </c>
      <c r="B6302" s="110">
        <v>46018</v>
      </c>
      <c r="C6302" s="89">
        <v>2.1</v>
      </c>
      <c r="D6302" s="89">
        <v>1.8</v>
      </c>
      <c r="E6302" s="96">
        <v>117</v>
      </c>
      <c r="F6302" s="89">
        <v>-0.1</v>
      </c>
      <c r="G6302" s="89">
        <v>1034</v>
      </c>
      <c r="H6302">
        <v>0.91</v>
      </c>
      <c r="I6302" t="s">
        <v>15</v>
      </c>
      <c r="J6302">
        <v>1.1000000000000001</v>
      </c>
      <c r="K6302">
        <v>12</v>
      </c>
      <c r="L6302">
        <v>2025</v>
      </c>
      <c r="M6302" t="s">
        <v>380</v>
      </c>
      <c r="N6302" s="89" cm="1">
        <f t="array" ref="N6302">IF(ISNUMBER(_34_KNMI_Stations[[#This Row],[Etmaal temperatuur °C]]),IF(_34_KNMI_Stations[[#This Row],[Etmaal temperatuur °C]]&lt;stookgrens[],stookgrens[]-_34_KNMI_Stations[[#This Row],[Etmaal temperatuur °C]],0),"")</f>
        <v>16.2</v>
      </c>
      <c r="O6302" s="89">
        <f>_34_KNMI_Stations[[#This Row],[graaddagen]]*_34_KNMI_Stations[[#This Row],[Gewogen factor]]</f>
        <v>17.82</v>
      </c>
      <c r="P6302" s="89" cm="1">
        <f t="array" ref="P6302">IF(ISNUMBER(_34_KNMI_Stations[[#This Row],[Etmaal temperatuur °C]]),IF(_34_KNMI_Stations[[#This Row],[Etmaal temperatuur °C]]&gt;stookgrens[],_34_KNMI_Stations[[#This Row],[Etmaal temperatuur °C]]-stookgrens[],0),"")</f>
        <v>0</v>
      </c>
    </row>
    <row r="6303" spans="1:16" x14ac:dyDescent="0.25">
      <c r="A6303">
        <v>279</v>
      </c>
      <c r="B6303" s="110">
        <v>46019</v>
      </c>
      <c r="C6303" s="89">
        <v>1.4</v>
      </c>
      <c r="D6303" s="89">
        <v>0.3</v>
      </c>
      <c r="E6303" s="96">
        <v>183</v>
      </c>
      <c r="F6303" s="89">
        <v>0</v>
      </c>
      <c r="G6303" s="89">
        <v>1031.9000000000001</v>
      </c>
      <c r="H6303">
        <v>0.96</v>
      </c>
      <c r="I6303" t="s">
        <v>15</v>
      </c>
      <c r="J6303">
        <v>1.1000000000000001</v>
      </c>
      <c r="K6303">
        <v>12</v>
      </c>
      <c r="L6303">
        <v>2025</v>
      </c>
      <c r="M6303" t="s">
        <v>380</v>
      </c>
      <c r="N6303" s="89" cm="1">
        <f t="array" ref="N6303">IF(ISNUMBER(_34_KNMI_Stations[[#This Row],[Etmaal temperatuur °C]]),IF(_34_KNMI_Stations[[#This Row],[Etmaal temperatuur °C]]&lt;stookgrens[],stookgrens[]-_34_KNMI_Stations[[#This Row],[Etmaal temperatuur °C]],0),"")</f>
        <v>17.7</v>
      </c>
      <c r="O6303" s="89">
        <f>_34_KNMI_Stations[[#This Row],[graaddagen]]*_34_KNMI_Stations[[#This Row],[Gewogen factor]]</f>
        <v>19.470000000000002</v>
      </c>
      <c r="P6303" s="89" cm="1">
        <f t="array" ref="P6303">IF(ISNUMBER(_34_KNMI_Stations[[#This Row],[Etmaal temperatuur °C]]),IF(_34_KNMI_Stations[[#This Row],[Etmaal temperatuur °C]]&gt;stookgrens[],_34_KNMI_Stations[[#This Row],[Etmaal temperatuur °C]]-stookgrens[],0),"")</f>
        <v>0</v>
      </c>
    </row>
    <row r="6304" spans="1:16" x14ac:dyDescent="0.25">
      <c r="A6304">
        <v>279</v>
      </c>
      <c r="B6304" s="110">
        <v>46020</v>
      </c>
      <c r="C6304" s="89">
        <v>3.1</v>
      </c>
      <c r="D6304" s="89">
        <v>3.7</v>
      </c>
      <c r="E6304" s="96">
        <v>143</v>
      </c>
      <c r="F6304" s="89">
        <v>0.4</v>
      </c>
      <c r="G6304" s="89">
        <v>1025.3</v>
      </c>
      <c r="H6304">
        <v>0.89</v>
      </c>
      <c r="I6304" t="s">
        <v>15</v>
      </c>
      <c r="J6304">
        <v>1.1000000000000001</v>
      </c>
      <c r="K6304">
        <v>12</v>
      </c>
      <c r="L6304">
        <v>2025</v>
      </c>
      <c r="M6304" t="s">
        <v>306</v>
      </c>
      <c r="N6304" s="89" cm="1">
        <f t="array" ref="N6304">IF(ISNUMBER(_34_KNMI_Stations[[#This Row],[Etmaal temperatuur °C]]),IF(_34_KNMI_Stations[[#This Row],[Etmaal temperatuur °C]]&lt;stookgrens[],stookgrens[]-_34_KNMI_Stations[[#This Row],[Etmaal temperatuur °C]],0),"")</f>
        <v>14.3</v>
      </c>
      <c r="O6304" s="89">
        <f>_34_KNMI_Stations[[#This Row],[graaddagen]]*_34_KNMI_Stations[[#This Row],[Gewogen factor]]</f>
        <v>15.730000000000002</v>
      </c>
      <c r="P6304" s="89" cm="1">
        <f t="array" ref="P6304">IF(ISNUMBER(_34_KNMI_Stations[[#This Row],[Etmaal temperatuur °C]]),IF(_34_KNMI_Stations[[#This Row],[Etmaal temperatuur °C]]&gt;stookgrens[],_34_KNMI_Stations[[#This Row],[Etmaal temperatuur °C]]-stookgrens[],0),"")</f>
        <v>0</v>
      </c>
    </row>
    <row r="6305" spans="1:16" x14ac:dyDescent="0.25">
      <c r="A6305">
        <v>279</v>
      </c>
      <c r="B6305" s="110">
        <v>46021</v>
      </c>
      <c r="C6305" s="89">
        <v>2.8</v>
      </c>
      <c r="D6305" s="89">
        <v>1.9</v>
      </c>
      <c r="E6305" s="96">
        <v>351</v>
      </c>
      <c r="F6305" s="89">
        <v>-0.1</v>
      </c>
      <c r="G6305" s="89">
        <v>1028.5</v>
      </c>
      <c r="H6305">
        <v>0.75</v>
      </c>
      <c r="I6305" t="s">
        <v>15</v>
      </c>
      <c r="J6305">
        <v>1.1000000000000001</v>
      </c>
      <c r="K6305">
        <v>12</v>
      </c>
      <c r="L6305">
        <v>2025</v>
      </c>
      <c r="M6305" t="s">
        <v>306</v>
      </c>
      <c r="N6305" s="89" cm="1">
        <f t="array" ref="N6305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6305" s="89">
        <f>_34_KNMI_Stations[[#This Row],[graaddagen]]*_34_KNMI_Stations[[#This Row],[Gewogen factor]]</f>
        <v>17.710000000000004</v>
      </c>
      <c r="P6305" s="89" cm="1">
        <f t="array" ref="P6305">IF(ISNUMBER(_34_KNMI_Stations[[#This Row],[Etmaal temperatuur °C]]),IF(_34_KNMI_Stations[[#This Row],[Etmaal temperatuur °C]]&gt;stookgrens[],_34_KNMI_Stations[[#This Row],[Etmaal temperatuur °C]]-stookgrens[],0),"")</f>
        <v>0</v>
      </c>
    </row>
    <row r="6306" spans="1:16" x14ac:dyDescent="0.25">
      <c r="A6306">
        <v>279</v>
      </c>
      <c r="B6306" s="110">
        <v>46022</v>
      </c>
      <c r="C6306" s="89">
        <v>5.3</v>
      </c>
      <c r="D6306" s="89">
        <v>3.1</v>
      </c>
      <c r="E6306" s="96">
        <v>194</v>
      </c>
      <c r="F6306" s="89">
        <v>-0.1</v>
      </c>
      <c r="G6306" s="89">
        <v>1020.7</v>
      </c>
      <c r="H6306">
        <v>0.88</v>
      </c>
      <c r="I6306" t="s">
        <v>15</v>
      </c>
      <c r="J6306">
        <v>1.1000000000000001</v>
      </c>
      <c r="K6306">
        <v>12</v>
      </c>
      <c r="L6306">
        <v>2025</v>
      </c>
      <c r="M6306" t="s">
        <v>306</v>
      </c>
      <c r="N6306" s="89" cm="1">
        <f t="array" ref="N6306">IF(ISNUMBER(_34_KNMI_Stations[[#This Row],[Etmaal temperatuur °C]]),IF(_34_KNMI_Stations[[#This Row],[Etmaal temperatuur °C]]&lt;stookgrens[],stookgrens[]-_34_KNMI_Stations[[#This Row],[Etmaal temperatuur °C]],0),"")</f>
        <v>14.9</v>
      </c>
      <c r="O6306" s="89">
        <f>_34_KNMI_Stations[[#This Row],[graaddagen]]*_34_KNMI_Stations[[#This Row],[Gewogen factor]]</f>
        <v>16.39</v>
      </c>
      <c r="P6306" s="89" cm="1">
        <f t="array" ref="P6306">IF(ISNUMBER(_34_KNMI_Stations[[#This Row],[Etmaal temperatuur °C]]),IF(_34_KNMI_Stations[[#This Row],[Etmaal temperatuur °C]]&gt;stookgrens[],_34_KNMI_Stations[[#This Row],[Etmaal temperatuur °C]]-stookgrens[],0),"")</f>
        <v>0</v>
      </c>
    </row>
    <row r="6307" spans="1:16" x14ac:dyDescent="0.25">
      <c r="A6307">
        <v>279</v>
      </c>
      <c r="B6307" s="110">
        <v>46023</v>
      </c>
      <c r="C6307" s="89">
        <v>8</v>
      </c>
      <c r="D6307" s="89">
        <v>2.9</v>
      </c>
      <c r="E6307" s="96">
        <v>83</v>
      </c>
      <c r="F6307" s="89">
        <v>7</v>
      </c>
      <c r="G6307" s="89">
        <v>999.6</v>
      </c>
      <c r="H6307">
        <v>0.87</v>
      </c>
      <c r="I6307" t="s">
        <v>15</v>
      </c>
      <c r="J6307">
        <v>1.1000000000000001</v>
      </c>
      <c r="K6307">
        <v>1</v>
      </c>
      <c r="L6307">
        <v>2026</v>
      </c>
      <c r="M6307" t="s">
        <v>306</v>
      </c>
      <c r="N6307" s="89" cm="1">
        <f t="array" ref="N6307">IF(ISNUMBER(_34_KNMI_Stations[[#This Row],[Etmaal temperatuur °C]]),IF(_34_KNMI_Stations[[#This Row],[Etmaal temperatuur °C]]&lt;stookgrens[],stookgrens[]-_34_KNMI_Stations[[#This Row],[Etmaal temperatuur °C]],0),"")</f>
        <v>15.1</v>
      </c>
      <c r="O6307" s="89">
        <f>_34_KNMI_Stations[[#This Row],[graaddagen]]*_34_KNMI_Stations[[#This Row],[Gewogen factor]]</f>
        <v>16.61</v>
      </c>
      <c r="P6307" s="89" cm="1">
        <f t="array" ref="P6307">IF(ISNUMBER(_34_KNMI_Stations[[#This Row],[Etmaal temperatuur °C]]),IF(_34_KNMI_Stations[[#This Row],[Etmaal temperatuur °C]]&gt;stookgrens[],_34_KNMI_Stations[[#This Row],[Etmaal temperatuur °C]]-stookgrens[],0),"")</f>
        <v>0</v>
      </c>
    </row>
    <row r="6308" spans="1:16" x14ac:dyDescent="0.25">
      <c r="A6308">
        <v>279</v>
      </c>
      <c r="B6308" s="110">
        <v>46024</v>
      </c>
      <c r="C6308" s="89">
        <v>6.3</v>
      </c>
      <c r="D6308" s="89">
        <v>1.6</v>
      </c>
      <c r="E6308" s="96">
        <v>169</v>
      </c>
      <c r="F6308" s="89">
        <v>4</v>
      </c>
      <c r="G6308" s="89">
        <v>995.2</v>
      </c>
      <c r="H6308">
        <v>0.84</v>
      </c>
      <c r="I6308" t="s">
        <v>15</v>
      </c>
      <c r="J6308">
        <v>1.1000000000000001</v>
      </c>
      <c r="K6308">
        <v>1</v>
      </c>
      <c r="L6308">
        <v>2026</v>
      </c>
      <c r="M6308" t="s">
        <v>306</v>
      </c>
      <c r="N6308" s="89" cm="1">
        <f t="array" ref="N6308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6308" s="89">
        <f>_34_KNMI_Stations[[#This Row],[graaddagen]]*_34_KNMI_Stations[[#This Row],[Gewogen factor]]</f>
        <v>18.04</v>
      </c>
      <c r="P6308" s="89" cm="1">
        <f t="array" ref="P6308">IF(ISNUMBER(_34_KNMI_Stations[[#This Row],[Etmaal temperatuur °C]]),IF(_34_KNMI_Stations[[#This Row],[Etmaal temperatuur °C]]&gt;stookgrens[],_34_KNMI_Stations[[#This Row],[Etmaal temperatuur °C]]-stookgrens[],0),"")</f>
        <v>0</v>
      </c>
    </row>
    <row r="6309" spans="1:16" x14ac:dyDescent="0.25">
      <c r="A6309">
        <v>279</v>
      </c>
      <c r="B6309" s="110">
        <v>46025</v>
      </c>
      <c r="C6309" s="89">
        <v>5.5</v>
      </c>
      <c r="D6309" s="89">
        <v>0.6</v>
      </c>
      <c r="E6309" s="96">
        <v>214</v>
      </c>
      <c r="F6309" s="89">
        <v>4.2</v>
      </c>
      <c r="G6309" s="89">
        <v>1000</v>
      </c>
      <c r="H6309">
        <v>0.9</v>
      </c>
      <c r="I6309" t="s">
        <v>15</v>
      </c>
      <c r="J6309">
        <v>1.1000000000000001</v>
      </c>
      <c r="K6309">
        <v>1</v>
      </c>
      <c r="L6309">
        <v>2026</v>
      </c>
      <c r="M6309" t="s">
        <v>306</v>
      </c>
      <c r="N6309" s="89" cm="1">
        <f t="array" ref="N6309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6309" s="89">
        <f>_34_KNMI_Stations[[#This Row],[graaddagen]]*_34_KNMI_Stations[[#This Row],[Gewogen factor]]</f>
        <v>19.14</v>
      </c>
      <c r="P6309" s="89" cm="1">
        <f t="array" ref="P6309">IF(ISNUMBER(_34_KNMI_Stations[[#This Row],[Etmaal temperatuur °C]]),IF(_34_KNMI_Stations[[#This Row],[Etmaal temperatuur °C]]&gt;stookgrens[],_34_KNMI_Stations[[#This Row],[Etmaal temperatuur °C]]-stookgrens[],0),"")</f>
        <v>0</v>
      </c>
    </row>
    <row r="6310" spans="1:16" x14ac:dyDescent="0.25">
      <c r="A6310">
        <v>279</v>
      </c>
      <c r="B6310" s="110">
        <v>46026</v>
      </c>
      <c r="C6310" s="89">
        <v>4.7</v>
      </c>
      <c r="D6310" s="89">
        <v>0.2</v>
      </c>
      <c r="E6310" s="96">
        <v>299</v>
      </c>
      <c r="F6310" s="89">
        <v>6.4</v>
      </c>
      <c r="G6310" s="89">
        <v>1005.8</v>
      </c>
      <c r="H6310">
        <v>0.93</v>
      </c>
      <c r="I6310" t="s">
        <v>15</v>
      </c>
      <c r="J6310">
        <v>1.1000000000000001</v>
      </c>
      <c r="K6310">
        <v>1</v>
      </c>
      <c r="L6310">
        <v>2026</v>
      </c>
      <c r="M6310" t="s">
        <v>306</v>
      </c>
      <c r="N6310" s="89" cm="1">
        <f t="array" ref="N6310">IF(ISNUMBER(_34_KNMI_Stations[[#This Row],[Etmaal temperatuur °C]]),IF(_34_KNMI_Stations[[#This Row],[Etmaal temperatuur °C]]&lt;stookgrens[],stookgrens[]-_34_KNMI_Stations[[#This Row],[Etmaal temperatuur °C]],0),"")</f>
        <v>17.8</v>
      </c>
      <c r="O6310" s="89">
        <f>_34_KNMI_Stations[[#This Row],[graaddagen]]*_34_KNMI_Stations[[#This Row],[Gewogen factor]]</f>
        <v>19.580000000000002</v>
      </c>
      <c r="P6310" s="89" cm="1">
        <f t="array" ref="P6310">IF(ISNUMBER(_34_KNMI_Stations[[#This Row],[Etmaal temperatuur °C]]),IF(_34_KNMI_Stations[[#This Row],[Etmaal temperatuur °C]]&gt;stookgrens[],_34_KNMI_Stations[[#This Row],[Etmaal temperatuur °C]]-stookgrens[],0),"")</f>
        <v>0</v>
      </c>
    </row>
    <row r="6311" spans="1:16" x14ac:dyDescent="0.25">
      <c r="A6311">
        <v>279</v>
      </c>
      <c r="B6311" s="110">
        <v>46027</v>
      </c>
      <c r="C6311" s="89">
        <v>3.8</v>
      </c>
      <c r="D6311" s="89">
        <v>-1.7</v>
      </c>
      <c r="E6311" s="96">
        <v>157</v>
      </c>
      <c r="F6311" s="89">
        <v>1.8</v>
      </c>
      <c r="G6311" s="89">
        <v>1009.2</v>
      </c>
      <c r="H6311">
        <v>0.91</v>
      </c>
      <c r="I6311" t="s">
        <v>15</v>
      </c>
      <c r="J6311">
        <v>1.1000000000000001</v>
      </c>
      <c r="K6311">
        <v>1</v>
      </c>
      <c r="L6311">
        <v>2026</v>
      </c>
      <c r="M6311" t="s">
        <v>344</v>
      </c>
      <c r="N6311" s="89" cm="1">
        <f t="array" ref="N6311">IF(ISNUMBER(_34_KNMI_Stations[[#This Row],[Etmaal temperatuur °C]]),IF(_34_KNMI_Stations[[#This Row],[Etmaal temperatuur °C]]&lt;stookgrens[],stookgrens[]-_34_KNMI_Stations[[#This Row],[Etmaal temperatuur °C]],0),"")</f>
        <v>19.7</v>
      </c>
      <c r="O6311" s="89">
        <f>_34_KNMI_Stations[[#This Row],[graaddagen]]*_34_KNMI_Stations[[#This Row],[Gewogen factor]]</f>
        <v>21.67</v>
      </c>
      <c r="P6311" s="89" cm="1">
        <f t="array" ref="P6311">IF(ISNUMBER(_34_KNMI_Stations[[#This Row],[Etmaal temperatuur °C]]),IF(_34_KNMI_Stations[[#This Row],[Etmaal temperatuur °C]]&gt;stookgrens[],_34_KNMI_Stations[[#This Row],[Etmaal temperatuur °C]]-stookgrens[],0),"")</f>
        <v>0</v>
      </c>
    </row>
    <row r="6312" spans="1:16" x14ac:dyDescent="0.25">
      <c r="A6312">
        <v>279</v>
      </c>
      <c r="B6312" s="110">
        <v>46028</v>
      </c>
      <c r="C6312" s="89">
        <v>3.5</v>
      </c>
      <c r="D6312" s="89">
        <v>-2</v>
      </c>
      <c r="E6312" s="96">
        <v>269</v>
      </c>
      <c r="F6312" s="89">
        <v>0.3</v>
      </c>
      <c r="G6312" s="89">
        <v>1013.5</v>
      </c>
      <c r="H6312">
        <v>0.95</v>
      </c>
      <c r="I6312" t="s">
        <v>15</v>
      </c>
      <c r="J6312">
        <v>1.1000000000000001</v>
      </c>
      <c r="K6312">
        <v>1</v>
      </c>
      <c r="L6312">
        <v>2026</v>
      </c>
      <c r="M6312" t="s">
        <v>344</v>
      </c>
      <c r="N6312" s="89" cm="1">
        <f t="array" ref="N6312">IF(ISNUMBER(_34_KNMI_Stations[[#This Row],[Etmaal temperatuur °C]]),IF(_34_KNMI_Stations[[#This Row],[Etmaal temperatuur °C]]&lt;stookgrens[],stookgrens[]-_34_KNMI_Stations[[#This Row],[Etmaal temperatuur °C]],0),"")</f>
        <v>20</v>
      </c>
      <c r="O6312" s="89">
        <f>_34_KNMI_Stations[[#This Row],[graaddagen]]*_34_KNMI_Stations[[#This Row],[Gewogen factor]]</f>
        <v>22</v>
      </c>
      <c r="P6312" s="89" cm="1">
        <f t="array" ref="P6312">IF(ISNUMBER(_34_KNMI_Stations[[#This Row],[Etmaal temperatuur °C]]),IF(_34_KNMI_Stations[[#This Row],[Etmaal temperatuur °C]]&gt;stookgrens[],_34_KNMI_Stations[[#This Row],[Etmaal temperatuur °C]]-stookgrens[],0),"")</f>
        <v>0</v>
      </c>
    </row>
    <row r="6313" spans="1:16" x14ac:dyDescent="0.25">
      <c r="A6313">
        <v>279</v>
      </c>
      <c r="B6313" s="110">
        <v>46029</v>
      </c>
      <c r="C6313" s="89">
        <v>7.4</v>
      </c>
      <c r="D6313" s="89">
        <v>-0.9</v>
      </c>
      <c r="E6313" s="96">
        <v>119</v>
      </c>
      <c r="F6313" s="89">
        <v>17.899999999999999</v>
      </c>
      <c r="G6313" s="89">
        <v>1004.8</v>
      </c>
      <c r="H6313">
        <v>0.89</v>
      </c>
      <c r="I6313" t="s">
        <v>15</v>
      </c>
      <c r="J6313">
        <v>1.1000000000000001</v>
      </c>
      <c r="K6313">
        <v>1</v>
      </c>
      <c r="L6313">
        <v>2026</v>
      </c>
      <c r="M6313" t="s">
        <v>344</v>
      </c>
      <c r="N6313" s="89" cm="1">
        <f t="array" ref="N6313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6313" s="89">
        <f>_34_KNMI_Stations[[#This Row],[graaddagen]]*_34_KNMI_Stations[[#This Row],[Gewogen factor]]</f>
        <v>20.79</v>
      </c>
      <c r="P6313" s="89" cm="1">
        <f t="array" ref="P6313">IF(ISNUMBER(_34_KNMI_Stations[[#This Row],[Etmaal temperatuur °C]]),IF(_34_KNMI_Stations[[#This Row],[Etmaal temperatuur °C]]&gt;stookgrens[],_34_KNMI_Stations[[#This Row],[Etmaal temperatuur °C]]-stookgrens[],0),"")</f>
        <v>0</v>
      </c>
    </row>
    <row r="6314" spans="1:16" x14ac:dyDescent="0.25">
      <c r="A6314">
        <v>279</v>
      </c>
      <c r="B6314" s="110">
        <v>46030</v>
      </c>
      <c r="C6314" s="89">
        <v>4.7</v>
      </c>
      <c r="D6314" s="89">
        <v>1.3</v>
      </c>
      <c r="E6314" s="96">
        <v>248</v>
      </c>
      <c r="F6314" s="89">
        <v>0.6</v>
      </c>
      <c r="G6314" s="89">
        <v>1002.2</v>
      </c>
      <c r="H6314">
        <v>0.9</v>
      </c>
      <c r="I6314" t="s">
        <v>15</v>
      </c>
      <c r="J6314">
        <v>1.1000000000000001</v>
      </c>
      <c r="K6314">
        <v>1</v>
      </c>
      <c r="L6314">
        <v>2026</v>
      </c>
      <c r="M6314" t="s">
        <v>344</v>
      </c>
      <c r="N6314" s="89" cm="1">
        <f t="array" ref="N6314">IF(ISNUMBER(_34_KNMI_Stations[[#This Row],[Etmaal temperatuur °C]]),IF(_34_KNMI_Stations[[#This Row],[Etmaal temperatuur °C]]&lt;stookgrens[],stookgrens[]-_34_KNMI_Stations[[#This Row],[Etmaal temperatuur °C]],0),"")</f>
        <v>16.7</v>
      </c>
      <c r="O6314" s="89">
        <f>_34_KNMI_Stations[[#This Row],[graaddagen]]*_34_KNMI_Stations[[#This Row],[Gewogen factor]]</f>
        <v>18.37</v>
      </c>
      <c r="P6314" s="89" cm="1">
        <f t="array" ref="P6314">IF(ISNUMBER(_34_KNMI_Stations[[#This Row],[Etmaal temperatuur °C]]),IF(_34_KNMI_Stations[[#This Row],[Etmaal temperatuur °C]]&gt;stookgrens[],_34_KNMI_Stations[[#This Row],[Etmaal temperatuur °C]]-stookgrens[],0),"")</f>
        <v>0</v>
      </c>
    </row>
    <row r="6315" spans="1:16" x14ac:dyDescent="0.25">
      <c r="A6315">
        <v>279</v>
      </c>
      <c r="B6315" s="110">
        <v>46031</v>
      </c>
      <c r="C6315" s="89">
        <v>8.5</v>
      </c>
      <c r="D6315" s="89">
        <v>-0.8</v>
      </c>
      <c r="E6315" s="96">
        <v>119</v>
      </c>
      <c r="F6315" s="89">
        <v>7</v>
      </c>
      <c r="G6315" s="89">
        <v>989.3</v>
      </c>
      <c r="H6315">
        <v>0.89</v>
      </c>
      <c r="I6315" t="s">
        <v>15</v>
      </c>
      <c r="J6315">
        <v>1.1000000000000001</v>
      </c>
      <c r="K6315">
        <v>1</v>
      </c>
      <c r="L6315">
        <v>2026</v>
      </c>
      <c r="M6315" t="s">
        <v>344</v>
      </c>
      <c r="N6315" s="89" cm="1">
        <f t="array" ref="N6315">IF(ISNUMBER(_34_KNMI_Stations[[#This Row],[Etmaal temperatuur °C]]),IF(_34_KNMI_Stations[[#This Row],[Etmaal temperatuur °C]]&lt;stookgrens[],stookgrens[]-_34_KNMI_Stations[[#This Row],[Etmaal temperatuur °C]],0),"")</f>
        <v>18.8</v>
      </c>
      <c r="O6315" s="89">
        <f>_34_KNMI_Stations[[#This Row],[graaddagen]]*_34_KNMI_Stations[[#This Row],[Gewogen factor]]</f>
        <v>20.680000000000003</v>
      </c>
      <c r="P6315" s="89" cm="1">
        <f t="array" ref="P6315">IF(ISNUMBER(_34_KNMI_Stations[[#This Row],[Etmaal temperatuur °C]]),IF(_34_KNMI_Stations[[#This Row],[Etmaal temperatuur °C]]&gt;stookgrens[],_34_KNMI_Stations[[#This Row],[Etmaal temperatuur °C]]-stookgrens[],0),"")</f>
        <v>0</v>
      </c>
    </row>
    <row r="6316" spans="1:16" x14ac:dyDescent="0.25">
      <c r="A6316">
        <v>279</v>
      </c>
      <c r="B6316" s="110">
        <v>46032</v>
      </c>
      <c r="C6316" s="89">
        <v>5.9</v>
      </c>
      <c r="D6316" s="89">
        <v>-3.7</v>
      </c>
      <c r="E6316" s="96">
        <v>351</v>
      </c>
      <c r="F6316" s="89">
        <v>0.8</v>
      </c>
      <c r="G6316" s="89">
        <v>1013.1</v>
      </c>
      <c r="H6316">
        <v>0.74</v>
      </c>
      <c r="I6316" t="s">
        <v>15</v>
      </c>
      <c r="J6316">
        <v>1.1000000000000001</v>
      </c>
      <c r="K6316">
        <v>1</v>
      </c>
      <c r="L6316">
        <v>2026</v>
      </c>
      <c r="M6316" t="s">
        <v>344</v>
      </c>
      <c r="N6316" s="89" cm="1">
        <f t="array" ref="N6316">IF(ISNUMBER(_34_KNMI_Stations[[#This Row],[Etmaal temperatuur °C]]),IF(_34_KNMI_Stations[[#This Row],[Etmaal temperatuur °C]]&lt;stookgrens[],stookgrens[]-_34_KNMI_Stations[[#This Row],[Etmaal temperatuur °C]],0),"")</f>
        <v>21.7</v>
      </c>
      <c r="O6316" s="89">
        <f>_34_KNMI_Stations[[#This Row],[graaddagen]]*_34_KNMI_Stations[[#This Row],[Gewogen factor]]</f>
        <v>23.87</v>
      </c>
      <c r="P6316" s="89" cm="1">
        <f t="array" ref="P6316">IF(ISNUMBER(_34_KNMI_Stations[[#This Row],[Etmaal temperatuur °C]]),IF(_34_KNMI_Stations[[#This Row],[Etmaal temperatuur °C]]&gt;stookgrens[],_34_KNMI_Stations[[#This Row],[Etmaal temperatuur °C]]-stookgrens[],0),"")</f>
        <v>0</v>
      </c>
    </row>
    <row r="6317" spans="1:16" x14ac:dyDescent="0.25">
      <c r="A6317">
        <v>279</v>
      </c>
      <c r="B6317" s="110">
        <v>46033</v>
      </c>
      <c r="C6317" s="89">
        <v>3.5</v>
      </c>
      <c r="D6317" s="89">
        <v>-4.9000000000000004</v>
      </c>
      <c r="E6317" s="96">
        <v>515</v>
      </c>
      <c r="F6317" s="89">
        <v>0</v>
      </c>
      <c r="G6317" s="89">
        <v>1022.3</v>
      </c>
      <c r="H6317">
        <v>0.84</v>
      </c>
      <c r="I6317" t="s">
        <v>15</v>
      </c>
      <c r="J6317">
        <v>1.1000000000000001</v>
      </c>
      <c r="K6317">
        <v>1</v>
      </c>
      <c r="L6317">
        <v>2026</v>
      </c>
      <c r="M6317" t="s">
        <v>344</v>
      </c>
      <c r="N6317" s="89" cm="1">
        <f t="array" ref="N6317">IF(ISNUMBER(_34_KNMI_Stations[[#This Row],[Etmaal temperatuur °C]]),IF(_34_KNMI_Stations[[#This Row],[Etmaal temperatuur °C]]&lt;stookgrens[],stookgrens[]-_34_KNMI_Stations[[#This Row],[Etmaal temperatuur °C]],0),"")</f>
        <v>22.9</v>
      </c>
      <c r="O6317" s="89">
        <f>_34_KNMI_Stations[[#This Row],[graaddagen]]*_34_KNMI_Stations[[#This Row],[Gewogen factor]]</f>
        <v>25.19</v>
      </c>
      <c r="P6317" s="89" cm="1">
        <f t="array" ref="P6317">IF(ISNUMBER(_34_KNMI_Stations[[#This Row],[Etmaal temperatuur °C]]),IF(_34_KNMI_Stations[[#This Row],[Etmaal temperatuur °C]]&gt;stookgrens[],_34_KNMI_Stations[[#This Row],[Etmaal temperatuur °C]]-stookgrens[],0),"")</f>
        <v>0</v>
      </c>
    </row>
    <row r="6318" spans="1:16" x14ac:dyDescent="0.25">
      <c r="A6318">
        <v>279</v>
      </c>
      <c r="B6318" s="110">
        <v>46034</v>
      </c>
      <c r="C6318" s="89">
        <v>5.2</v>
      </c>
      <c r="D6318" s="89">
        <v>2.4</v>
      </c>
      <c r="E6318" s="96">
        <v>160</v>
      </c>
      <c r="F6318" s="89">
        <v>2.1</v>
      </c>
      <c r="G6318" s="89">
        <v>1007.8</v>
      </c>
      <c r="H6318">
        <v>0.94</v>
      </c>
      <c r="I6318" t="s">
        <v>15</v>
      </c>
      <c r="J6318">
        <v>1.1000000000000001</v>
      </c>
      <c r="K6318">
        <v>1</v>
      </c>
      <c r="L6318">
        <v>2026</v>
      </c>
      <c r="M6318" t="s">
        <v>381</v>
      </c>
      <c r="N6318" s="89" cm="1">
        <f t="array" ref="N6318">IF(ISNUMBER(_34_KNMI_Stations[[#This Row],[Etmaal temperatuur °C]]),IF(_34_KNMI_Stations[[#This Row],[Etmaal temperatuur °C]]&lt;stookgrens[],stookgrens[]-_34_KNMI_Stations[[#This Row],[Etmaal temperatuur °C]],0),"")</f>
        <v>15.6</v>
      </c>
      <c r="O6318" s="89">
        <f>_34_KNMI_Stations[[#This Row],[graaddagen]]*_34_KNMI_Stations[[#This Row],[Gewogen factor]]</f>
        <v>17.16</v>
      </c>
      <c r="P6318" s="89" cm="1">
        <f t="array" ref="P6318">IF(ISNUMBER(_34_KNMI_Stations[[#This Row],[Etmaal temperatuur °C]]),IF(_34_KNMI_Stations[[#This Row],[Etmaal temperatuur °C]]&gt;stookgrens[],_34_KNMI_Stations[[#This Row],[Etmaal temperatuur °C]]-stookgrens[],0),"")</f>
        <v>0</v>
      </c>
    </row>
    <row r="6319" spans="1:16" x14ac:dyDescent="0.25">
      <c r="A6319">
        <v>279</v>
      </c>
      <c r="B6319" s="110">
        <v>46035</v>
      </c>
      <c r="C6319" s="89">
        <v>3.9</v>
      </c>
      <c r="D6319" s="89">
        <v>7.2</v>
      </c>
      <c r="E6319" s="96">
        <v>109</v>
      </c>
      <c r="F6319" s="89">
        <v>3.3</v>
      </c>
      <c r="G6319" s="89">
        <v>1007.6</v>
      </c>
      <c r="H6319">
        <v>0.96</v>
      </c>
      <c r="I6319" t="s">
        <v>15</v>
      </c>
      <c r="J6319">
        <v>1.1000000000000001</v>
      </c>
      <c r="K6319">
        <v>1</v>
      </c>
      <c r="L6319">
        <v>2026</v>
      </c>
      <c r="M6319" t="s">
        <v>381</v>
      </c>
      <c r="N6319" s="89" cm="1">
        <f t="array" ref="N6319">IF(ISNUMBER(_34_KNMI_Stations[[#This Row],[Etmaal temperatuur °C]]),IF(_34_KNMI_Stations[[#This Row],[Etmaal temperatuur °C]]&lt;stookgrens[],stookgrens[]-_34_KNMI_Stations[[#This Row],[Etmaal temperatuur °C]],0),"")</f>
        <v>10.8</v>
      </c>
      <c r="O6319" s="89">
        <f>_34_KNMI_Stations[[#This Row],[graaddagen]]*_34_KNMI_Stations[[#This Row],[Gewogen factor]]</f>
        <v>11.880000000000003</v>
      </c>
      <c r="P6319" s="89" cm="1">
        <f t="array" ref="P6319">IF(ISNUMBER(_34_KNMI_Stations[[#This Row],[Etmaal temperatuur °C]]),IF(_34_KNMI_Stations[[#This Row],[Etmaal temperatuur °C]]&gt;stookgrens[],_34_KNMI_Stations[[#This Row],[Etmaal temperatuur °C]]-stookgrens[],0),"")</f>
        <v>0</v>
      </c>
    </row>
    <row r="6320" spans="1:16" x14ac:dyDescent="0.25">
      <c r="A6320">
        <v>279</v>
      </c>
      <c r="B6320" s="110">
        <v>46036</v>
      </c>
      <c r="C6320" s="89">
        <v>2.8</v>
      </c>
      <c r="D6320" s="89">
        <v>4.5</v>
      </c>
      <c r="E6320" s="96">
        <v>455</v>
      </c>
      <c r="F6320" s="89">
        <v>4.0999999999999996</v>
      </c>
      <c r="G6320" s="89">
        <v>1011.9</v>
      </c>
      <c r="H6320">
        <v>0.92</v>
      </c>
      <c r="I6320" t="s">
        <v>15</v>
      </c>
      <c r="J6320">
        <v>1.1000000000000001</v>
      </c>
      <c r="K6320">
        <v>1</v>
      </c>
      <c r="L6320">
        <v>2026</v>
      </c>
      <c r="M6320" t="s">
        <v>381</v>
      </c>
      <c r="N6320" s="89" cm="1">
        <f t="array" ref="N6320">IF(ISNUMBER(_34_KNMI_Stations[[#This Row],[Etmaal temperatuur °C]]),IF(_34_KNMI_Stations[[#This Row],[Etmaal temperatuur °C]]&lt;stookgrens[],stookgrens[]-_34_KNMI_Stations[[#This Row],[Etmaal temperatuur °C]],0),"")</f>
        <v>13.5</v>
      </c>
      <c r="O6320" s="89">
        <f>_34_KNMI_Stations[[#This Row],[graaddagen]]*_34_KNMI_Stations[[#This Row],[Gewogen factor]]</f>
        <v>14.850000000000001</v>
      </c>
      <c r="P6320" s="89" cm="1">
        <f t="array" ref="P6320">IF(ISNUMBER(_34_KNMI_Stations[[#This Row],[Etmaal temperatuur °C]]),IF(_34_KNMI_Stations[[#This Row],[Etmaal temperatuur °C]]&gt;stookgrens[],_34_KNMI_Stations[[#This Row],[Etmaal temperatuur °C]]-stookgrens[],0),"")</f>
        <v>0</v>
      </c>
    </row>
    <row r="6321" spans="1:16" x14ac:dyDescent="0.25">
      <c r="A6321">
        <v>279</v>
      </c>
      <c r="B6321" s="110">
        <v>46037</v>
      </c>
      <c r="C6321" s="89">
        <v>4.5999999999999996</v>
      </c>
      <c r="D6321" s="89">
        <v>8.3000000000000007</v>
      </c>
      <c r="E6321" s="96">
        <v>94</v>
      </c>
      <c r="F6321" s="89">
        <v>0.8</v>
      </c>
      <c r="G6321" s="89">
        <v>1008</v>
      </c>
      <c r="H6321">
        <v>0.89</v>
      </c>
      <c r="I6321" t="s">
        <v>15</v>
      </c>
      <c r="J6321">
        <v>1.1000000000000001</v>
      </c>
      <c r="K6321">
        <v>1</v>
      </c>
      <c r="L6321">
        <v>2026</v>
      </c>
      <c r="M6321" t="s">
        <v>381</v>
      </c>
      <c r="N6321" s="89" cm="1">
        <f t="array" ref="N6321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6321" s="89">
        <f>_34_KNMI_Stations[[#This Row],[graaddagen]]*_34_KNMI_Stations[[#This Row],[Gewogen factor]]</f>
        <v>10.67</v>
      </c>
      <c r="P6321" s="89" cm="1">
        <f t="array" ref="P6321">IF(ISNUMBER(_34_KNMI_Stations[[#This Row],[Etmaal temperatuur °C]]),IF(_34_KNMI_Stations[[#This Row],[Etmaal temperatuur °C]]&gt;stookgrens[],_34_KNMI_Stations[[#This Row],[Etmaal temperatuur °C]]-stookgrens[],0),"")</f>
        <v>0</v>
      </c>
    </row>
    <row r="6322" spans="1:16" x14ac:dyDescent="0.25">
      <c r="A6322">
        <v>279</v>
      </c>
      <c r="B6322" s="110">
        <v>46038</v>
      </c>
      <c r="C6322" s="89">
        <v>4.0999999999999996</v>
      </c>
      <c r="D6322" s="89">
        <v>8.6</v>
      </c>
      <c r="E6322" s="96">
        <v>255</v>
      </c>
      <c r="F6322" s="89">
        <v>0.4</v>
      </c>
      <c r="G6322" s="89">
        <v>1011.8</v>
      </c>
      <c r="H6322">
        <v>0.85</v>
      </c>
      <c r="I6322" t="s">
        <v>15</v>
      </c>
      <c r="J6322">
        <v>1.1000000000000001</v>
      </c>
      <c r="K6322">
        <v>1</v>
      </c>
      <c r="L6322">
        <v>2026</v>
      </c>
      <c r="M6322" t="s">
        <v>381</v>
      </c>
      <c r="N6322" s="89" cm="1">
        <f t="array" ref="N6322">IF(ISNUMBER(_34_KNMI_Stations[[#This Row],[Etmaal temperatuur °C]]),IF(_34_KNMI_Stations[[#This Row],[Etmaal temperatuur °C]]&lt;stookgrens[],stookgrens[]-_34_KNMI_Stations[[#This Row],[Etmaal temperatuur °C]],0),"")</f>
        <v>9.4</v>
      </c>
      <c r="O6322" s="89">
        <f>_34_KNMI_Stations[[#This Row],[graaddagen]]*_34_KNMI_Stations[[#This Row],[Gewogen factor]]</f>
        <v>10.340000000000002</v>
      </c>
      <c r="P6322" s="89" cm="1">
        <f t="array" ref="P6322">IF(ISNUMBER(_34_KNMI_Stations[[#This Row],[Etmaal temperatuur °C]]),IF(_34_KNMI_Stations[[#This Row],[Etmaal temperatuur °C]]&gt;stookgrens[],_34_KNMI_Stations[[#This Row],[Etmaal temperatuur °C]]-stookgrens[],0),"")</f>
        <v>0</v>
      </c>
    </row>
    <row r="6323" spans="1:16" x14ac:dyDescent="0.25">
      <c r="A6323">
        <v>279</v>
      </c>
      <c r="B6323" s="110">
        <v>46039</v>
      </c>
      <c r="C6323" s="89">
        <v>2.5</v>
      </c>
      <c r="D6323" s="89">
        <v>6.3</v>
      </c>
      <c r="E6323" s="96">
        <v>426</v>
      </c>
      <c r="F6323" s="89">
        <v>0.1</v>
      </c>
      <c r="G6323" s="89">
        <v>1019.4</v>
      </c>
      <c r="H6323">
        <v>0.89</v>
      </c>
      <c r="I6323" t="s">
        <v>15</v>
      </c>
      <c r="J6323">
        <v>1.1000000000000001</v>
      </c>
      <c r="K6323">
        <v>1</v>
      </c>
      <c r="L6323">
        <v>2026</v>
      </c>
      <c r="M6323" t="s">
        <v>381</v>
      </c>
      <c r="N6323" s="89" cm="1">
        <f t="array" ref="N6323">IF(ISNUMBER(_34_KNMI_Stations[[#This Row],[Etmaal temperatuur °C]]),IF(_34_KNMI_Stations[[#This Row],[Etmaal temperatuur °C]]&lt;stookgrens[],stookgrens[]-_34_KNMI_Stations[[#This Row],[Etmaal temperatuur °C]],0),"")</f>
        <v>11.7</v>
      </c>
      <c r="O6323" s="89">
        <f>_34_KNMI_Stations[[#This Row],[graaddagen]]*_34_KNMI_Stations[[#This Row],[Gewogen factor]]</f>
        <v>12.870000000000001</v>
      </c>
      <c r="P6323" s="89" cm="1">
        <f t="array" ref="P6323">IF(ISNUMBER(_34_KNMI_Stations[[#This Row],[Etmaal temperatuur °C]]),IF(_34_KNMI_Stations[[#This Row],[Etmaal temperatuur °C]]&gt;stookgrens[],_34_KNMI_Stations[[#This Row],[Etmaal temperatuur °C]]-stookgrens[],0),"")</f>
        <v>0</v>
      </c>
    </row>
    <row r="6324" spans="1:16" x14ac:dyDescent="0.25">
      <c r="A6324">
        <v>279</v>
      </c>
      <c r="B6324" s="110">
        <v>46040</v>
      </c>
      <c r="C6324" s="89">
        <v>3.3</v>
      </c>
      <c r="D6324" s="89">
        <v>0.5</v>
      </c>
      <c r="E6324" s="96">
        <v>118</v>
      </c>
      <c r="F6324" s="89">
        <v>0</v>
      </c>
      <c r="G6324" s="89">
        <v>1021.6</v>
      </c>
      <c r="H6324">
        <v>0.97</v>
      </c>
      <c r="I6324" t="s">
        <v>15</v>
      </c>
      <c r="J6324">
        <v>1.1000000000000001</v>
      </c>
      <c r="K6324">
        <v>1</v>
      </c>
      <c r="L6324">
        <v>2026</v>
      </c>
      <c r="M6324" t="s">
        <v>381</v>
      </c>
      <c r="N6324" s="89" cm="1">
        <f t="array" ref="N6324">IF(ISNUMBER(_34_KNMI_Stations[[#This Row],[Etmaal temperatuur °C]]),IF(_34_KNMI_Stations[[#This Row],[Etmaal temperatuur °C]]&lt;stookgrens[],stookgrens[]-_34_KNMI_Stations[[#This Row],[Etmaal temperatuur °C]],0),"")</f>
        <v>17.5</v>
      </c>
      <c r="O6324" s="89">
        <f>_34_KNMI_Stations[[#This Row],[graaddagen]]*_34_KNMI_Stations[[#This Row],[Gewogen factor]]</f>
        <v>19.25</v>
      </c>
      <c r="P6324" s="89" cm="1">
        <f t="array" ref="P6324">IF(ISNUMBER(_34_KNMI_Stations[[#This Row],[Etmaal temperatuur °C]]),IF(_34_KNMI_Stations[[#This Row],[Etmaal temperatuur °C]]&gt;stookgrens[],_34_KNMI_Stations[[#This Row],[Etmaal temperatuur °C]]-stookgrens[],0),"")</f>
        <v>0</v>
      </c>
    </row>
    <row r="6325" spans="1:16" x14ac:dyDescent="0.25">
      <c r="A6325">
        <v>279</v>
      </c>
      <c r="B6325" s="110">
        <v>46041</v>
      </c>
      <c r="C6325" s="89">
        <v>2.1</v>
      </c>
      <c r="D6325" s="89">
        <v>0.5</v>
      </c>
      <c r="E6325" s="96">
        <v>506</v>
      </c>
      <c r="F6325" s="89">
        <v>0</v>
      </c>
      <c r="G6325" s="89">
        <v>1019.4</v>
      </c>
      <c r="H6325">
        <v>0.91</v>
      </c>
      <c r="I6325" t="s">
        <v>15</v>
      </c>
      <c r="J6325">
        <v>1.1000000000000001</v>
      </c>
      <c r="K6325">
        <v>1</v>
      </c>
      <c r="L6325">
        <v>2026</v>
      </c>
      <c r="M6325" t="s">
        <v>382</v>
      </c>
      <c r="N6325" s="89" cm="1">
        <f t="array" ref="N6325">IF(ISNUMBER(_34_KNMI_Stations[[#This Row],[Etmaal temperatuur °C]]),IF(_34_KNMI_Stations[[#This Row],[Etmaal temperatuur °C]]&lt;stookgrens[],stookgrens[]-_34_KNMI_Stations[[#This Row],[Etmaal temperatuur °C]],0),"")</f>
        <v>17.5</v>
      </c>
      <c r="O6325" s="89">
        <f>_34_KNMI_Stations[[#This Row],[graaddagen]]*_34_KNMI_Stations[[#This Row],[Gewogen factor]]</f>
        <v>19.25</v>
      </c>
      <c r="P6325" s="89" cm="1">
        <f t="array" ref="P6325">IF(ISNUMBER(_34_KNMI_Stations[[#This Row],[Etmaal temperatuur °C]]),IF(_34_KNMI_Stations[[#This Row],[Etmaal temperatuur °C]]&gt;stookgrens[],_34_KNMI_Stations[[#This Row],[Etmaal temperatuur °C]]-stookgrens[],0),"")</f>
        <v>0</v>
      </c>
    </row>
    <row r="6326" spans="1:16" x14ac:dyDescent="0.25">
      <c r="A6326">
        <v>279</v>
      </c>
      <c r="B6326" s="110">
        <v>46042</v>
      </c>
      <c r="C6326" s="89">
        <v>2.2999999999999998</v>
      </c>
      <c r="D6326" s="89">
        <v>0.5</v>
      </c>
      <c r="E6326" s="96">
        <v>511</v>
      </c>
      <c r="F6326" s="89">
        <v>0</v>
      </c>
      <c r="G6326" s="89">
        <v>1016.7</v>
      </c>
      <c r="H6326">
        <v>0.87</v>
      </c>
      <c r="I6326" t="s">
        <v>15</v>
      </c>
      <c r="J6326">
        <v>1.1000000000000001</v>
      </c>
      <c r="K6326">
        <v>1</v>
      </c>
      <c r="L6326">
        <v>2026</v>
      </c>
      <c r="M6326" t="s">
        <v>382</v>
      </c>
      <c r="N6326" s="89" cm="1">
        <f t="array" ref="N6326">IF(ISNUMBER(_34_KNMI_Stations[[#This Row],[Etmaal temperatuur °C]]),IF(_34_KNMI_Stations[[#This Row],[Etmaal temperatuur °C]]&lt;stookgrens[],stookgrens[]-_34_KNMI_Stations[[#This Row],[Etmaal temperatuur °C]],0),"")</f>
        <v>17.5</v>
      </c>
      <c r="O6326" s="89">
        <f>_34_KNMI_Stations[[#This Row],[graaddagen]]*_34_KNMI_Stations[[#This Row],[Gewogen factor]]</f>
        <v>19.25</v>
      </c>
      <c r="P6326" s="89" cm="1">
        <f t="array" ref="P6326">IF(ISNUMBER(_34_KNMI_Stations[[#This Row],[Etmaal temperatuur °C]]),IF(_34_KNMI_Stations[[#This Row],[Etmaal temperatuur °C]]&gt;stookgrens[],_34_KNMI_Stations[[#This Row],[Etmaal temperatuur °C]]-stookgrens[],0),"")</f>
        <v>0</v>
      </c>
    </row>
    <row r="6327" spans="1:16" x14ac:dyDescent="0.25">
      <c r="A6327">
        <v>279</v>
      </c>
      <c r="B6327" s="110">
        <v>46043</v>
      </c>
      <c r="C6327" s="89">
        <v>3.3</v>
      </c>
      <c r="D6327" s="89">
        <v>1.4</v>
      </c>
      <c r="E6327" s="96">
        <v>321</v>
      </c>
      <c r="F6327" s="89">
        <v>0</v>
      </c>
      <c r="G6327" s="89">
        <v>1004.1</v>
      </c>
      <c r="H6327">
        <v>0.8</v>
      </c>
      <c r="I6327" t="s">
        <v>15</v>
      </c>
      <c r="J6327">
        <v>1.1000000000000001</v>
      </c>
      <c r="K6327">
        <v>1</v>
      </c>
      <c r="L6327">
        <v>2026</v>
      </c>
      <c r="M6327" t="s">
        <v>382</v>
      </c>
      <c r="N6327" s="89" cm="1">
        <f t="array" ref="N6327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6327" s="89">
        <f>_34_KNMI_Stations[[#This Row],[graaddagen]]*_34_KNMI_Stations[[#This Row],[Gewogen factor]]</f>
        <v>18.260000000000002</v>
      </c>
      <c r="P6327" s="89" cm="1">
        <f t="array" ref="P6327">IF(ISNUMBER(_34_KNMI_Stations[[#This Row],[Etmaal temperatuur °C]]),IF(_34_KNMI_Stations[[#This Row],[Etmaal temperatuur °C]]&gt;stookgrens[],_34_KNMI_Stations[[#This Row],[Etmaal temperatuur °C]]-stookgrens[],0),"")</f>
        <v>0</v>
      </c>
    </row>
    <row r="6328" spans="1:16" x14ac:dyDescent="0.25">
      <c r="A6328">
        <v>279</v>
      </c>
      <c r="B6328" s="110">
        <v>46044</v>
      </c>
      <c r="C6328" s="89">
        <v>5.3</v>
      </c>
      <c r="D6328" s="89">
        <v>-1</v>
      </c>
      <c r="E6328" s="96">
        <v>492</v>
      </c>
      <c r="F6328" s="89">
        <v>-0.1</v>
      </c>
      <c r="G6328" s="89">
        <v>998.4</v>
      </c>
      <c r="H6328">
        <v>0.75</v>
      </c>
      <c r="I6328" t="s">
        <v>15</v>
      </c>
      <c r="J6328">
        <v>1.1000000000000001</v>
      </c>
      <c r="K6328">
        <v>1</v>
      </c>
      <c r="L6328">
        <v>2026</v>
      </c>
      <c r="M6328" t="s">
        <v>382</v>
      </c>
      <c r="N6328" s="89" cm="1">
        <f t="array" ref="N6328">IF(ISNUMBER(_34_KNMI_Stations[[#This Row],[Etmaal temperatuur °C]]),IF(_34_KNMI_Stations[[#This Row],[Etmaal temperatuur °C]]&lt;stookgrens[],stookgrens[]-_34_KNMI_Stations[[#This Row],[Etmaal temperatuur °C]],0),"")</f>
        <v>19</v>
      </c>
      <c r="O6328" s="89">
        <f>_34_KNMI_Stations[[#This Row],[graaddagen]]*_34_KNMI_Stations[[#This Row],[Gewogen factor]]</f>
        <v>20.900000000000002</v>
      </c>
      <c r="P6328" s="89" cm="1">
        <f t="array" ref="P6328">IF(ISNUMBER(_34_KNMI_Stations[[#This Row],[Etmaal temperatuur °C]]),IF(_34_KNMI_Stations[[#This Row],[Etmaal temperatuur °C]]&gt;stookgrens[],_34_KNMI_Stations[[#This Row],[Etmaal temperatuur °C]]-stookgrens[],0),"")</f>
        <v>0</v>
      </c>
    </row>
    <row r="6329" spans="1:16" x14ac:dyDescent="0.25">
      <c r="A6329">
        <v>279</v>
      </c>
      <c r="B6329" s="110">
        <v>46045</v>
      </c>
      <c r="C6329" s="89">
        <v>5.6</v>
      </c>
      <c r="D6329" s="89">
        <v>-0.7</v>
      </c>
      <c r="E6329" s="96">
        <v>312</v>
      </c>
      <c r="F6329" s="89">
        <v>-0.1</v>
      </c>
      <c r="G6329" s="89">
        <v>997.7</v>
      </c>
      <c r="H6329">
        <v>0.81</v>
      </c>
      <c r="I6329" t="s">
        <v>15</v>
      </c>
      <c r="J6329">
        <v>1.1000000000000001</v>
      </c>
      <c r="K6329">
        <v>1</v>
      </c>
      <c r="L6329">
        <v>2026</v>
      </c>
      <c r="M6329" t="s">
        <v>382</v>
      </c>
      <c r="N6329" s="89" cm="1">
        <f t="array" ref="N6329">IF(ISNUMBER(_34_KNMI_Stations[[#This Row],[Etmaal temperatuur °C]]),IF(_34_KNMI_Stations[[#This Row],[Etmaal temperatuur °C]]&lt;stookgrens[],stookgrens[]-_34_KNMI_Stations[[#This Row],[Etmaal temperatuur °C]],0),"")</f>
        <v>18.7</v>
      </c>
      <c r="O6329" s="89">
        <f>_34_KNMI_Stations[[#This Row],[graaddagen]]*_34_KNMI_Stations[[#This Row],[Gewogen factor]]</f>
        <v>20.57</v>
      </c>
      <c r="P6329" s="89" cm="1">
        <f t="array" ref="P6329">IF(ISNUMBER(_34_KNMI_Stations[[#This Row],[Etmaal temperatuur °C]]),IF(_34_KNMI_Stations[[#This Row],[Etmaal temperatuur °C]]&gt;stookgrens[],_34_KNMI_Stations[[#This Row],[Etmaal temperatuur °C]]-stookgrens[],0),"")</f>
        <v>0</v>
      </c>
    </row>
    <row r="6330" spans="1:16" x14ac:dyDescent="0.25">
      <c r="A6330">
        <v>279</v>
      </c>
      <c r="B6330" s="110">
        <v>46046</v>
      </c>
      <c r="C6330" s="89">
        <v>5.3</v>
      </c>
      <c r="D6330" s="89">
        <v>-1.6</v>
      </c>
      <c r="E6330" s="96">
        <v>152</v>
      </c>
      <c r="F6330" s="89">
        <v>0.7</v>
      </c>
      <c r="G6330" s="89">
        <v>1003.1</v>
      </c>
      <c r="H6330">
        <v>0.86</v>
      </c>
      <c r="I6330" t="s">
        <v>15</v>
      </c>
      <c r="J6330">
        <v>1.1000000000000001</v>
      </c>
      <c r="K6330">
        <v>1</v>
      </c>
      <c r="L6330">
        <v>2026</v>
      </c>
      <c r="M6330" t="s">
        <v>382</v>
      </c>
      <c r="N6330" s="89" cm="1">
        <f t="array" ref="N6330">IF(ISNUMBER(_34_KNMI_Stations[[#This Row],[Etmaal temperatuur °C]]),IF(_34_KNMI_Stations[[#This Row],[Etmaal temperatuur °C]]&lt;stookgrens[],stookgrens[]-_34_KNMI_Stations[[#This Row],[Etmaal temperatuur °C]],0),"")</f>
        <v>19.600000000000001</v>
      </c>
      <c r="O6330" s="89">
        <f>_34_KNMI_Stations[[#This Row],[graaddagen]]*_34_KNMI_Stations[[#This Row],[Gewogen factor]]</f>
        <v>21.560000000000002</v>
      </c>
      <c r="P6330" s="89" cm="1">
        <f t="array" ref="P6330">IF(ISNUMBER(_34_KNMI_Stations[[#This Row],[Etmaal temperatuur °C]]),IF(_34_KNMI_Stations[[#This Row],[Etmaal temperatuur °C]]&gt;stookgrens[],_34_KNMI_Stations[[#This Row],[Etmaal temperatuur °C]]-stookgrens[],0),"")</f>
        <v>0</v>
      </c>
    </row>
    <row r="6331" spans="1:16" x14ac:dyDescent="0.25">
      <c r="A6331">
        <v>279</v>
      </c>
      <c r="B6331" s="110">
        <v>46047</v>
      </c>
      <c r="C6331" s="89">
        <v>4.5999999999999996</v>
      </c>
      <c r="D6331" s="89">
        <v>-1.4</v>
      </c>
      <c r="E6331" s="96">
        <v>132</v>
      </c>
      <c r="F6331" s="89">
        <v>0</v>
      </c>
      <c r="G6331" s="89">
        <v>1000.7</v>
      </c>
      <c r="H6331">
        <v>0.86</v>
      </c>
      <c r="I6331" t="s">
        <v>15</v>
      </c>
      <c r="J6331">
        <v>1.1000000000000001</v>
      </c>
      <c r="K6331">
        <v>1</v>
      </c>
      <c r="L6331">
        <v>2026</v>
      </c>
      <c r="M6331" t="s">
        <v>382</v>
      </c>
      <c r="N6331" s="89" cm="1">
        <f t="array" ref="N6331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6331" s="89">
        <f>_34_KNMI_Stations[[#This Row],[graaddagen]]*_34_KNMI_Stations[[#This Row],[Gewogen factor]]</f>
        <v>21.34</v>
      </c>
      <c r="P6331" s="89" cm="1">
        <f t="array" ref="P6331">IF(ISNUMBER(_34_KNMI_Stations[[#This Row],[Etmaal temperatuur °C]]),IF(_34_KNMI_Stations[[#This Row],[Etmaal temperatuur °C]]&gt;stookgrens[],_34_KNMI_Stations[[#This Row],[Etmaal temperatuur °C]]-stookgrens[],0),"")</f>
        <v>0</v>
      </c>
    </row>
    <row r="6332" spans="1:16" x14ac:dyDescent="0.25">
      <c r="A6332">
        <v>279</v>
      </c>
      <c r="B6332" s="110">
        <v>46048</v>
      </c>
      <c r="C6332" s="89">
        <v>3.1</v>
      </c>
      <c r="D6332" s="89">
        <v>0</v>
      </c>
      <c r="E6332" s="96">
        <v>176</v>
      </c>
      <c r="F6332" s="89">
        <v>-0.1</v>
      </c>
      <c r="G6332" s="89">
        <v>1001.8</v>
      </c>
      <c r="H6332">
        <v>0.9</v>
      </c>
      <c r="I6332" t="s">
        <v>15</v>
      </c>
      <c r="J6332">
        <v>1.1000000000000001</v>
      </c>
      <c r="K6332">
        <v>1</v>
      </c>
      <c r="L6332">
        <v>2026</v>
      </c>
      <c r="M6332" t="s">
        <v>383</v>
      </c>
      <c r="N6332" s="89" cm="1">
        <f t="array" ref="N6332">IF(ISNUMBER(_34_KNMI_Stations[[#This Row],[Etmaal temperatuur °C]]),IF(_34_KNMI_Stations[[#This Row],[Etmaal temperatuur °C]]&lt;stookgrens[],stookgrens[]-_34_KNMI_Stations[[#This Row],[Etmaal temperatuur °C]],0),"")</f>
        <v>18</v>
      </c>
      <c r="O6332" s="89">
        <f>_34_KNMI_Stations[[#This Row],[graaddagen]]*_34_KNMI_Stations[[#This Row],[Gewogen factor]]</f>
        <v>19.8</v>
      </c>
      <c r="P6332" s="89" cm="1">
        <f t="array" ref="P6332">IF(ISNUMBER(_34_KNMI_Stations[[#This Row],[Etmaal temperatuur °C]]),IF(_34_KNMI_Stations[[#This Row],[Etmaal temperatuur °C]]&gt;stookgrens[],_34_KNMI_Stations[[#This Row],[Etmaal temperatuur °C]]-stookgrens[],0),"")</f>
        <v>0</v>
      </c>
    </row>
    <row r="6333" spans="1:16" x14ac:dyDescent="0.25">
      <c r="A6333">
        <v>279</v>
      </c>
      <c r="B6333" s="110">
        <v>46049</v>
      </c>
      <c r="C6333" s="89">
        <v>5.0999999999999996</v>
      </c>
      <c r="D6333" s="89">
        <v>0.1</v>
      </c>
      <c r="E6333" s="96">
        <v>313</v>
      </c>
      <c r="F6333" s="89">
        <v>3.3</v>
      </c>
      <c r="G6333" s="89">
        <v>998.1</v>
      </c>
      <c r="H6333">
        <v>0.88</v>
      </c>
      <c r="I6333" t="s">
        <v>15</v>
      </c>
      <c r="J6333">
        <v>1.1000000000000001</v>
      </c>
      <c r="K6333">
        <v>1</v>
      </c>
      <c r="L6333">
        <v>2026</v>
      </c>
      <c r="M6333" t="s">
        <v>383</v>
      </c>
      <c r="N6333" s="89" cm="1">
        <f t="array" ref="N6333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6333" s="89">
        <f>_34_KNMI_Stations[[#This Row],[graaddagen]]*_34_KNMI_Stations[[#This Row],[Gewogen factor]]</f>
        <v>19.690000000000001</v>
      </c>
      <c r="P6333" s="89" cm="1">
        <f t="array" ref="P6333">IF(ISNUMBER(_34_KNMI_Stations[[#This Row],[Etmaal temperatuur °C]]),IF(_34_KNMI_Stations[[#This Row],[Etmaal temperatuur °C]]&gt;stookgrens[],_34_KNMI_Stations[[#This Row],[Etmaal temperatuur °C]]-stookgrens[],0),"")</f>
        <v>0</v>
      </c>
    </row>
    <row r="6334" spans="1:16" x14ac:dyDescent="0.25">
      <c r="A6334">
        <v>279</v>
      </c>
      <c r="B6334" s="110">
        <v>46050</v>
      </c>
      <c r="C6334" s="89">
        <v>4.8</v>
      </c>
      <c r="D6334" s="89">
        <v>-0.2</v>
      </c>
      <c r="E6334" s="96">
        <v>179</v>
      </c>
      <c r="F6334" s="89">
        <v>0.7</v>
      </c>
      <c r="G6334" s="89">
        <v>997.7</v>
      </c>
      <c r="H6334">
        <v>0.9</v>
      </c>
      <c r="I6334" t="s">
        <v>15</v>
      </c>
      <c r="J6334">
        <v>1.1000000000000001</v>
      </c>
      <c r="K6334">
        <v>1</v>
      </c>
      <c r="L6334">
        <v>2026</v>
      </c>
      <c r="M6334" t="s">
        <v>383</v>
      </c>
      <c r="N6334" s="89" cm="1">
        <f t="array" ref="N6334">IF(ISNUMBER(_34_KNMI_Stations[[#This Row],[Etmaal temperatuur °C]]),IF(_34_KNMI_Stations[[#This Row],[Etmaal temperatuur °C]]&lt;stookgrens[],stookgrens[]-_34_KNMI_Stations[[#This Row],[Etmaal temperatuur °C]],0),"")</f>
        <v>18.2</v>
      </c>
      <c r="O6334" s="89">
        <f>_34_KNMI_Stations[[#This Row],[graaddagen]]*_34_KNMI_Stations[[#This Row],[Gewogen factor]]</f>
        <v>20.02</v>
      </c>
      <c r="P6334" s="89" cm="1">
        <f t="array" ref="P6334">IF(ISNUMBER(_34_KNMI_Stations[[#This Row],[Etmaal temperatuur °C]]),IF(_34_KNMI_Stations[[#This Row],[Etmaal temperatuur °C]]&gt;stookgrens[],_34_KNMI_Stations[[#This Row],[Etmaal temperatuur °C]]-stookgrens[],0),"")</f>
        <v>0</v>
      </c>
    </row>
    <row r="6335" spans="1:16" x14ac:dyDescent="0.25">
      <c r="A6335">
        <v>279</v>
      </c>
      <c r="B6335" s="110">
        <v>46051</v>
      </c>
      <c r="C6335" s="89">
        <v>4.9000000000000004</v>
      </c>
      <c r="D6335" s="89">
        <v>-0.5</v>
      </c>
      <c r="E6335" s="96">
        <v>253</v>
      </c>
      <c r="F6335" s="89">
        <v>2.1</v>
      </c>
      <c r="G6335" s="89">
        <v>1000.9</v>
      </c>
      <c r="H6335">
        <v>0.88</v>
      </c>
      <c r="I6335" t="s">
        <v>15</v>
      </c>
      <c r="J6335">
        <v>1.1000000000000001</v>
      </c>
      <c r="K6335">
        <v>1</v>
      </c>
      <c r="L6335">
        <v>2026</v>
      </c>
      <c r="M6335" t="s">
        <v>383</v>
      </c>
      <c r="N6335" s="89" cm="1">
        <f t="array" ref="N6335">IF(ISNUMBER(_34_KNMI_Stations[[#This Row],[Etmaal temperatuur °C]]),IF(_34_KNMI_Stations[[#This Row],[Etmaal temperatuur °C]]&lt;stookgrens[],stookgrens[]-_34_KNMI_Stations[[#This Row],[Etmaal temperatuur °C]],0),"")</f>
        <v>18.5</v>
      </c>
      <c r="O6335" s="89">
        <f>_34_KNMI_Stations[[#This Row],[graaddagen]]*_34_KNMI_Stations[[#This Row],[Gewogen factor]]</f>
        <v>20.350000000000001</v>
      </c>
      <c r="P6335" s="89" cm="1">
        <f t="array" ref="P6335">IF(ISNUMBER(_34_KNMI_Stations[[#This Row],[Etmaal temperatuur °C]]),IF(_34_KNMI_Stations[[#This Row],[Etmaal temperatuur °C]]&gt;stookgrens[],_34_KNMI_Stations[[#This Row],[Etmaal temperatuur °C]]-stookgrens[],0),"")</f>
        <v>0</v>
      </c>
    </row>
    <row r="6336" spans="1:16" x14ac:dyDescent="0.25">
      <c r="A6336">
        <v>279</v>
      </c>
      <c r="B6336" s="110">
        <v>46052</v>
      </c>
      <c r="C6336" s="89">
        <v>5.0999999999999996</v>
      </c>
      <c r="D6336" s="89">
        <v>-0.9</v>
      </c>
      <c r="E6336" s="96">
        <v>601</v>
      </c>
      <c r="F6336" s="89">
        <v>-0.1</v>
      </c>
      <c r="G6336" s="89">
        <v>999.3</v>
      </c>
      <c r="H6336">
        <v>0.86</v>
      </c>
      <c r="I6336" t="s">
        <v>15</v>
      </c>
      <c r="J6336">
        <v>1.1000000000000001</v>
      </c>
      <c r="K6336">
        <v>1</v>
      </c>
      <c r="L6336">
        <v>2026</v>
      </c>
      <c r="M6336" t="s">
        <v>383</v>
      </c>
      <c r="N6336" s="89" cm="1">
        <f t="array" ref="N6336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6336" s="89">
        <f>_34_KNMI_Stations[[#This Row],[graaddagen]]*_34_KNMI_Stations[[#This Row],[Gewogen factor]]</f>
        <v>20.79</v>
      </c>
      <c r="P6336" s="89" cm="1">
        <f t="array" ref="P6336">IF(ISNUMBER(_34_KNMI_Stations[[#This Row],[Etmaal temperatuur °C]]),IF(_34_KNMI_Stations[[#This Row],[Etmaal temperatuur °C]]&gt;stookgrens[],_34_KNMI_Stations[[#This Row],[Etmaal temperatuur °C]]-stookgrens[],0),"")</f>
        <v>0</v>
      </c>
    </row>
    <row r="6337" spans="1:16" x14ac:dyDescent="0.25">
      <c r="A6337">
        <v>279</v>
      </c>
      <c r="B6337" s="110">
        <v>46053</v>
      </c>
      <c r="C6337" s="89">
        <v>4.9000000000000004</v>
      </c>
      <c r="D6337" s="89">
        <v>0.9</v>
      </c>
      <c r="E6337" s="96">
        <v>200</v>
      </c>
      <c r="F6337" s="89">
        <v>1.7</v>
      </c>
      <c r="G6337" s="89">
        <v>1003.6</v>
      </c>
      <c r="H6337">
        <v>0.9</v>
      </c>
      <c r="I6337" t="s">
        <v>15</v>
      </c>
      <c r="J6337">
        <v>1.1000000000000001</v>
      </c>
      <c r="K6337">
        <v>1</v>
      </c>
      <c r="L6337">
        <v>2026</v>
      </c>
      <c r="M6337" t="s">
        <v>383</v>
      </c>
      <c r="N6337" s="89" cm="1">
        <f t="array" ref="N6337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6337" s="89">
        <f>_34_KNMI_Stations[[#This Row],[graaddagen]]*_34_KNMI_Stations[[#This Row],[Gewogen factor]]</f>
        <v>18.810000000000002</v>
      </c>
      <c r="P6337" s="89" cm="1">
        <f t="array" ref="P6337">IF(ISNUMBER(_34_KNMI_Stations[[#This Row],[Etmaal temperatuur °C]]),IF(_34_KNMI_Stations[[#This Row],[Etmaal temperatuur °C]]&gt;stookgrens[],_34_KNMI_Stations[[#This Row],[Etmaal temperatuur °C]]-stookgrens[],0),"")</f>
        <v>0</v>
      </c>
    </row>
    <row r="6338" spans="1:16" x14ac:dyDescent="0.25">
      <c r="A6338">
        <v>280</v>
      </c>
      <c r="B6338" s="110">
        <v>45658</v>
      </c>
      <c r="C6338" s="89">
        <v>11.8</v>
      </c>
      <c r="D6338" s="89">
        <v>7.5</v>
      </c>
      <c r="E6338" s="96">
        <v>35</v>
      </c>
      <c r="F6338" s="89">
        <v>14.5</v>
      </c>
      <c r="G6338" s="89">
        <v>1004.4</v>
      </c>
      <c r="H6338">
        <v>0.88</v>
      </c>
      <c r="I6338" t="s">
        <v>16</v>
      </c>
      <c r="J6338">
        <v>1.1000000000000001</v>
      </c>
      <c r="K6338">
        <v>1</v>
      </c>
      <c r="L6338">
        <v>2025</v>
      </c>
      <c r="M6338" t="s">
        <v>59</v>
      </c>
      <c r="N6338" s="89" cm="1">
        <f t="array" ref="N6338">IF(ISNUMBER(_34_KNMI_Stations[[#This Row],[Etmaal temperatuur °C]]),IF(_34_KNMI_Stations[[#This Row],[Etmaal temperatuur °C]]&lt;stookgrens[],stookgrens[]-_34_KNMI_Stations[[#This Row],[Etmaal temperatuur °C]],0),"")</f>
        <v>10.5</v>
      </c>
      <c r="O6338" s="89">
        <f>_34_KNMI_Stations[[#This Row],[graaddagen]]*_34_KNMI_Stations[[#This Row],[Gewogen factor]]</f>
        <v>11.55</v>
      </c>
      <c r="P6338" s="89" cm="1">
        <f t="array" ref="P6338">IF(ISNUMBER(_34_KNMI_Stations[[#This Row],[Etmaal temperatuur °C]]),IF(_34_KNMI_Stations[[#This Row],[Etmaal temperatuur °C]]&gt;stookgrens[],_34_KNMI_Stations[[#This Row],[Etmaal temperatuur °C]]-stookgrens[],0),"")</f>
        <v>0</v>
      </c>
    </row>
    <row r="6339" spans="1:16" x14ac:dyDescent="0.25">
      <c r="A6339">
        <v>280</v>
      </c>
      <c r="B6339" s="110">
        <v>45659</v>
      </c>
      <c r="C6339" s="89">
        <v>3.4</v>
      </c>
      <c r="D6339" s="89">
        <v>2.2000000000000002</v>
      </c>
      <c r="E6339" s="96">
        <v>316</v>
      </c>
      <c r="F6339" s="89">
        <v>0.7</v>
      </c>
      <c r="G6339" s="89">
        <v>1011.4</v>
      </c>
      <c r="H6339">
        <v>0.89</v>
      </c>
      <c r="I6339" t="s">
        <v>16</v>
      </c>
      <c r="J6339">
        <v>1.1000000000000001</v>
      </c>
      <c r="K6339">
        <v>1</v>
      </c>
      <c r="L6339">
        <v>2025</v>
      </c>
      <c r="M6339" t="s">
        <v>59</v>
      </c>
      <c r="N6339" s="89" cm="1">
        <f t="array" ref="N6339">IF(ISNUMBER(_34_KNMI_Stations[[#This Row],[Etmaal temperatuur °C]]),IF(_34_KNMI_Stations[[#This Row],[Etmaal temperatuur °C]]&lt;stookgrens[],stookgrens[]-_34_KNMI_Stations[[#This Row],[Etmaal temperatuur °C]],0),"")</f>
        <v>15.8</v>
      </c>
      <c r="O6339" s="89">
        <f>_34_KNMI_Stations[[#This Row],[graaddagen]]*_34_KNMI_Stations[[#This Row],[Gewogen factor]]</f>
        <v>17.380000000000003</v>
      </c>
      <c r="P6339" s="89" cm="1">
        <f t="array" ref="P6339">IF(ISNUMBER(_34_KNMI_Stations[[#This Row],[Etmaal temperatuur °C]]),IF(_34_KNMI_Stations[[#This Row],[Etmaal temperatuur °C]]&gt;stookgrens[],_34_KNMI_Stations[[#This Row],[Etmaal temperatuur °C]]-stookgrens[],0),"")</f>
        <v>0</v>
      </c>
    </row>
    <row r="6340" spans="1:16" x14ac:dyDescent="0.25">
      <c r="A6340">
        <v>280</v>
      </c>
      <c r="B6340" s="110">
        <v>45660</v>
      </c>
      <c r="C6340" s="89">
        <v>4</v>
      </c>
      <c r="D6340" s="89">
        <v>0.8</v>
      </c>
      <c r="E6340" s="96">
        <v>137</v>
      </c>
      <c r="F6340" s="89">
        <v>2.8</v>
      </c>
      <c r="G6340" s="89">
        <v>1015.2</v>
      </c>
      <c r="H6340">
        <v>0.9</v>
      </c>
      <c r="I6340" t="s">
        <v>16</v>
      </c>
      <c r="J6340">
        <v>1.1000000000000001</v>
      </c>
      <c r="K6340">
        <v>1</v>
      </c>
      <c r="L6340">
        <v>2025</v>
      </c>
      <c r="M6340" t="s">
        <v>59</v>
      </c>
      <c r="N6340" s="89" cm="1">
        <f t="array" ref="N6340">IF(ISNUMBER(_34_KNMI_Stations[[#This Row],[Etmaal temperatuur °C]]),IF(_34_KNMI_Stations[[#This Row],[Etmaal temperatuur °C]]&lt;stookgrens[],stookgrens[]-_34_KNMI_Stations[[#This Row],[Etmaal temperatuur °C]],0),"")</f>
        <v>17.2</v>
      </c>
      <c r="O6340" s="89">
        <f>_34_KNMI_Stations[[#This Row],[graaddagen]]*_34_KNMI_Stations[[#This Row],[Gewogen factor]]</f>
        <v>18.920000000000002</v>
      </c>
      <c r="P6340" s="89" cm="1">
        <f t="array" ref="P6340">IF(ISNUMBER(_34_KNMI_Stations[[#This Row],[Etmaal temperatuur °C]]),IF(_34_KNMI_Stations[[#This Row],[Etmaal temperatuur °C]]&gt;stookgrens[],_34_KNMI_Stations[[#This Row],[Etmaal temperatuur °C]]-stookgrens[],0),"")</f>
        <v>0</v>
      </c>
    </row>
    <row r="6341" spans="1:16" x14ac:dyDescent="0.25">
      <c r="A6341">
        <v>280</v>
      </c>
      <c r="B6341" s="110">
        <v>45661</v>
      </c>
      <c r="C6341" s="89">
        <v>3.4</v>
      </c>
      <c r="D6341" s="89">
        <v>0.1</v>
      </c>
      <c r="E6341" s="96">
        <v>128</v>
      </c>
      <c r="F6341" s="89">
        <v>0.7</v>
      </c>
      <c r="G6341" s="89">
        <v>1015.8</v>
      </c>
      <c r="H6341">
        <v>0.96</v>
      </c>
      <c r="I6341" t="s">
        <v>16</v>
      </c>
      <c r="J6341">
        <v>1.1000000000000001</v>
      </c>
      <c r="K6341">
        <v>1</v>
      </c>
      <c r="L6341">
        <v>2025</v>
      </c>
      <c r="M6341" t="s">
        <v>59</v>
      </c>
      <c r="N6341" s="89" cm="1">
        <f t="array" ref="N6341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6341" s="89">
        <f>_34_KNMI_Stations[[#This Row],[graaddagen]]*_34_KNMI_Stations[[#This Row],[Gewogen factor]]</f>
        <v>19.690000000000001</v>
      </c>
      <c r="P6341" s="89" cm="1">
        <f t="array" ref="P6341">IF(ISNUMBER(_34_KNMI_Stations[[#This Row],[Etmaal temperatuur °C]]),IF(_34_KNMI_Stations[[#This Row],[Etmaal temperatuur °C]]&gt;stookgrens[],_34_KNMI_Stations[[#This Row],[Etmaal temperatuur °C]]-stookgrens[],0),"")</f>
        <v>0</v>
      </c>
    </row>
    <row r="6342" spans="1:16" x14ac:dyDescent="0.25">
      <c r="A6342">
        <v>280</v>
      </c>
      <c r="B6342" s="110">
        <v>45662</v>
      </c>
      <c r="C6342" s="89">
        <v>4.3</v>
      </c>
      <c r="D6342" s="89">
        <v>3.3</v>
      </c>
      <c r="E6342" s="96">
        <v>56</v>
      </c>
      <c r="F6342" s="89">
        <v>12.4</v>
      </c>
      <c r="G6342" s="89">
        <v>994.6</v>
      </c>
      <c r="H6342">
        <v>0.95</v>
      </c>
      <c r="I6342" t="s">
        <v>16</v>
      </c>
      <c r="J6342">
        <v>1.1000000000000001</v>
      </c>
      <c r="K6342">
        <v>1</v>
      </c>
      <c r="L6342">
        <v>2025</v>
      </c>
      <c r="M6342" t="s">
        <v>59</v>
      </c>
      <c r="N6342" s="89" cm="1">
        <f t="array" ref="N6342">IF(ISNUMBER(_34_KNMI_Stations[[#This Row],[Etmaal temperatuur °C]]),IF(_34_KNMI_Stations[[#This Row],[Etmaal temperatuur °C]]&lt;stookgrens[],stookgrens[]-_34_KNMI_Stations[[#This Row],[Etmaal temperatuur °C]],0),"")</f>
        <v>14.7</v>
      </c>
      <c r="O6342" s="89">
        <f>_34_KNMI_Stations[[#This Row],[graaddagen]]*_34_KNMI_Stations[[#This Row],[Gewogen factor]]</f>
        <v>16.170000000000002</v>
      </c>
      <c r="P6342" s="89" cm="1">
        <f t="array" ref="P6342">IF(ISNUMBER(_34_KNMI_Stations[[#This Row],[Etmaal temperatuur °C]]),IF(_34_KNMI_Stations[[#This Row],[Etmaal temperatuur °C]]&gt;stookgrens[],_34_KNMI_Stations[[#This Row],[Etmaal temperatuur °C]]-stookgrens[],0),"")</f>
        <v>0</v>
      </c>
    </row>
    <row r="6343" spans="1:16" x14ac:dyDescent="0.25">
      <c r="A6343">
        <v>280</v>
      </c>
      <c r="B6343" s="110">
        <v>45663</v>
      </c>
      <c r="C6343" s="89">
        <v>10.6</v>
      </c>
      <c r="D6343" s="89">
        <v>8.8000000000000007</v>
      </c>
      <c r="E6343" s="96">
        <v>92</v>
      </c>
      <c r="F6343" s="89">
        <v>2.5</v>
      </c>
      <c r="G6343" s="89">
        <v>982.3</v>
      </c>
      <c r="H6343">
        <v>0.85</v>
      </c>
      <c r="I6343" t="s">
        <v>16</v>
      </c>
      <c r="J6343">
        <v>1.1000000000000001</v>
      </c>
      <c r="K6343">
        <v>1</v>
      </c>
      <c r="L6343">
        <v>2025</v>
      </c>
      <c r="M6343" t="s">
        <v>111</v>
      </c>
      <c r="N6343" s="89" cm="1">
        <f t="array" ref="N6343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6343" s="89">
        <f>_34_KNMI_Stations[[#This Row],[graaddagen]]*_34_KNMI_Stations[[#This Row],[Gewogen factor]]</f>
        <v>10.119999999999999</v>
      </c>
      <c r="P6343" s="89" cm="1">
        <f t="array" ref="P6343">IF(ISNUMBER(_34_KNMI_Stations[[#This Row],[Etmaal temperatuur °C]]),IF(_34_KNMI_Stations[[#This Row],[Etmaal temperatuur °C]]&gt;stookgrens[],_34_KNMI_Stations[[#This Row],[Etmaal temperatuur °C]]-stookgrens[],0),"")</f>
        <v>0</v>
      </c>
    </row>
    <row r="6344" spans="1:16" x14ac:dyDescent="0.25">
      <c r="A6344">
        <v>280</v>
      </c>
      <c r="B6344" s="110">
        <v>45664</v>
      </c>
      <c r="C6344" s="89">
        <v>7.5</v>
      </c>
      <c r="D6344" s="89">
        <v>3.2</v>
      </c>
      <c r="E6344" s="96">
        <v>199</v>
      </c>
      <c r="F6344" s="89">
        <v>1.2</v>
      </c>
      <c r="G6344" s="89">
        <v>994.5</v>
      </c>
      <c r="H6344">
        <v>0.9</v>
      </c>
      <c r="I6344" t="s">
        <v>16</v>
      </c>
      <c r="J6344">
        <v>1.1000000000000001</v>
      </c>
      <c r="K6344">
        <v>1</v>
      </c>
      <c r="L6344">
        <v>2025</v>
      </c>
      <c r="M6344" t="s">
        <v>111</v>
      </c>
      <c r="N6344" s="89" cm="1">
        <f t="array" ref="N6344">IF(ISNUMBER(_34_KNMI_Stations[[#This Row],[Etmaal temperatuur °C]]),IF(_34_KNMI_Stations[[#This Row],[Etmaal temperatuur °C]]&lt;stookgrens[],stookgrens[]-_34_KNMI_Stations[[#This Row],[Etmaal temperatuur °C]],0),"")</f>
        <v>14.8</v>
      </c>
      <c r="O6344" s="89">
        <f>_34_KNMI_Stations[[#This Row],[graaddagen]]*_34_KNMI_Stations[[#This Row],[Gewogen factor]]</f>
        <v>16.28</v>
      </c>
      <c r="P6344" s="89" cm="1">
        <f t="array" ref="P6344">IF(ISNUMBER(_34_KNMI_Stations[[#This Row],[Etmaal temperatuur °C]]),IF(_34_KNMI_Stations[[#This Row],[Etmaal temperatuur °C]]&gt;stookgrens[],_34_KNMI_Stations[[#This Row],[Etmaal temperatuur °C]]-stookgrens[],0),"")</f>
        <v>0</v>
      </c>
    </row>
    <row r="6345" spans="1:16" x14ac:dyDescent="0.25">
      <c r="A6345">
        <v>280</v>
      </c>
      <c r="B6345" s="110">
        <v>45665</v>
      </c>
      <c r="C6345" s="89">
        <v>4.7</v>
      </c>
      <c r="D6345" s="89">
        <v>2</v>
      </c>
      <c r="E6345" s="96">
        <v>312</v>
      </c>
      <c r="F6345" s="89">
        <v>1.1000000000000001</v>
      </c>
      <c r="G6345" s="89">
        <v>999.7</v>
      </c>
      <c r="H6345">
        <v>0.88</v>
      </c>
      <c r="I6345" t="s">
        <v>16</v>
      </c>
      <c r="J6345">
        <v>1.1000000000000001</v>
      </c>
      <c r="K6345">
        <v>1</v>
      </c>
      <c r="L6345">
        <v>2025</v>
      </c>
      <c r="M6345" t="s">
        <v>111</v>
      </c>
      <c r="N6345" s="89" cm="1">
        <f t="array" ref="N6345">IF(ISNUMBER(_34_KNMI_Stations[[#This Row],[Etmaal temperatuur °C]]),IF(_34_KNMI_Stations[[#This Row],[Etmaal temperatuur °C]]&lt;stookgrens[],stookgrens[]-_34_KNMI_Stations[[#This Row],[Etmaal temperatuur °C]],0),"")</f>
        <v>16</v>
      </c>
      <c r="O6345" s="89">
        <f>_34_KNMI_Stations[[#This Row],[graaddagen]]*_34_KNMI_Stations[[#This Row],[Gewogen factor]]</f>
        <v>17.600000000000001</v>
      </c>
      <c r="P6345" s="89" cm="1">
        <f t="array" ref="P6345">IF(ISNUMBER(_34_KNMI_Stations[[#This Row],[Etmaal temperatuur °C]]),IF(_34_KNMI_Stations[[#This Row],[Etmaal temperatuur °C]]&gt;stookgrens[],_34_KNMI_Stations[[#This Row],[Etmaal temperatuur °C]]-stookgrens[],0),"")</f>
        <v>0</v>
      </c>
    </row>
    <row r="6346" spans="1:16" x14ac:dyDescent="0.25">
      <c r="A6346">
        <v>280</v>
      </c>
      <c r="B6346" s="110">
        <v>45666</v>
      </c>
      <c r="C6346" s="89">
        <v>2.6</v>
      </c>
      <c r="D6346" s="89">
        <v>1</v>
      </c>
      <c r="E6346" s="96">
        <v>200</v>
      </c>
      <c r="F6346" s="89">
        <v>1.3</v>
      </c>
      <c r="G6346" s="89">
        <v>1002.3</v>
      </c>
      <c r="H6346">
        <v>0.94</v>
      </c>
      <c r="I6346" t="s">
        <v>16</v>
      </c>
      <c r="J6346">
        <v>1.1000000000000001</v>
      </c>
      <c r="K6346">
        <v>1</v>
      </c>
      <c r="L6346">
        <v>2025</v>
      </c>
      <c r="M6346" t="s">
        <v>111</v>
      </c>
      <c r="N6346" s="89" cm="1">
        <f t="array" ref="N6346">IF(ISNUMBER(_34_KNMI_Stations[[#This Row],[Etmaal temperatuur °C]]),IF(_34_KNMI_Stations[[#This Row],[Etmaal temperatuur °C]]&lt;stookgrens[],stookgrens[]-_34_KNMI_Stations[[#This Row],[Etmaal temperatuur °C]],0),"")</f>
        <v>17</v>
      </c>
      <c r="O6346" s="89">
        <f>_34_KNMI_Stations[[#This Row],[graaddagen]]*_34_KNMI_Stations[[#This Row],[Gewogen factor]]</f>
        <v>18.700000000000003</v>
      </c>
      <c r="P6346" s="89" cm="1">
        <f t="array" ref="P6346">IF(ISNUMBER(_34_KNMI_Stations[[#This Row],[Etmaal temperatuur °C]]),IF(_34_KNMI_Stations[[#This Row],[Etmaal temperatuur °C]]&gt;stookgrens[],_34_KNMI_Stations[[#This Row],[Etmaal temperatuur °C]]-stookgrens[],0),"")</f>
        <v>0</v>
      </c>
    </row>
    <row r="6347" spans="1:16" x14ac:dyDescent="0.25">
      <c r="A6347">
        <v>280</v>
      </c>
      <c r="B6347" s="110">
        <v>45667</v>
      </c>
      <c r="C6347" s="89">
        <v>3.4</v>
      </c>
      <c r="D6347" s="89">
        <v>1.5</v>
      </c>
      <c r="E6347" s="96">
        <v>242</v>
      </c>
      <c r="F6347" s="89">
        <v>1.2</v>
      </c>
      <c r="G6347" s="89">
        <v>1015.2</v>
      </c>
      <c r="H6347">
        <v>0.92</v>
      </c>
      <c r="I6347" t="s">
        <v>16</v>
      </c>
      <c r="J6347">
        <v>1.1000000000000001</v>
      </c>
      <c r="K6347">
        <v>1</v>
      </c>
      <c r="L6347">
        <v>2025</v>
      </c>
      <c r="M6347" t="s">
        <v>111</v>
      </c>
      <c r="N6347" s="89" cm="1">
        <f t="array" ref="N6347">IF(ISNUMBER(_34_KNMI_Stations[[#This Row],[Etmaal temperatuur °C]]),IF(_34_KNMI_Stations[[#This Row],[Etmaal temperatuur °C]]&lt;stookgrens[],stookgrens[]-_34_KNMI_Stations[[#This Row],[Etmaal temperatuur °C]],0),"")</f>
        <v>16.5</v>
      </c>
      <c r="O6347" s="89">
        <f>_34_KNMI_Stations[[#This Row],[graaddagen]]*_34_KNMI_Stations[[#This Row],[Gewogen factor]]</f>
        <v>18.150000000000002</v>
      </c>
      <c r="P6347" s="89" cm="1">
        <f t="array" ref="P6347">IF(ISNUMBER(_34_KNMI_Stations[[#This Row],[Etmaal temperatuur °C]]),IF(_34_KNMI_Stations[[#This Row],[Etmaal temperatuur °C]]&gt;stookgrens[],_34_KNMI_Stations[[#This Row],[Etmaal temperatuur °C]]-stookgrens[],0),"")</f>
        <v>0</v>
      </c>
    </row>
    <row r="6348" spans="1:16" x14ac:dyDescent="0.25">
      <c r="A6348">
        <v>280</v>
      </c>
      <c r="B6348" s="110">
        <v>45668</v>
      </c>
      <c r="C6348" s="89">
        <v>1.9</v>
      </c>
      <c r="D6348" s="89">
        <v>-0.1</v>
      </c>
      <c r="E6348" s="96">
        <v>416</v>
      </c>
      <c r="F6348" s="89">
        <v>0.1</v>
      </c>
      <c r="G6348" s="89">
        <v>1026.2</v>
      </c>
      <c r="H6348">
        <v>0.93</v>
      </c>
      <c r="I6348" t="s">
        <v>16</v>
      </c>
      <c r="J6348">
        <v>1.1000000000000001</v>
      </c>
      <c r="K6348">
        <v>1</v>
      </c>
      <c r="L6348">
        <v>2025</v>
      </c>
      <c r="M6348" t="s">
        <v>111</v>
      </c>
      <c r="N6348" s="89" cm="1">
        <f t="array" ref="N6348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6348" s="89">
        <f>_34_KNMI_Stations[[#This Row],[graaddagen]]*_34_KNMI_Stations[[#This Row],[Gewogen factor]]</f>
        <v>19.910000000000004</v>
      </c>
      <c r="P6348" s="89" cm="1">
        <f t="array" ref="P6348">IF(ISNUMBER(_34_KNMI_Stations[[#This Row],[Etmaal temperatuur °C]]),IF(_34_KNMI_Stations[[#This Row],[Etmaal temperatuur °C]]&gt;stookgrens[],_34_KNMI_Stations[[#This Row],[Etmaal temperatuur °C]]-stookgrens[],0),"")</f>
        <v>0</v>
      </c>
    </row>
    <row r="6349" spans="1:16" x14ac:dyDescent="0.25">
      <c r="A6349">
        <v>280</v>
      </c>
      <c r="B6349" s="110">
        <v>45669</v>
      </c>
      <c r="C6349" s="89">
        <v>1.3</v>
      </c>
      <c r="D6349" s="89">
        <v>0.6</v>
      </c>
      <c r="E6349" s="96">
        <v>257</v>
      </c>
      <c r="F6349" s="89">
        <v>-0.1</v>
      </c>
      <c r="G6349" s="89">
        <v>1038.0999999999999</v>
      </c>
      <c r="H6349">
        <v>0.9</v>
      </c>
      <c r="I6349" t="s">
        <v>16</v>
      </c>
      <c r="J6349">
        <v>1.1000000000000001</v>
      </c>
      <c r="K6349">
        <v>1</v>
      </c>
      <c r="L6349">
        <v>2025</v>
      </c>
      <c r="M6349" t="s">
        <v>111</v>
      </c>
      <c r="N6349" s="89" cm="1">
        <f t="array" ref="N6349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6349" s="89">
        <f>_34_KNMI_Stations[[#This Row],[graaddagen]]*_34_KNMI_Stations[[#This Row],[Gewogen factor]]</f>
        <v>19.14</v>
      </c>
      <c r="P6349" s="89" cm="1">
        <f t="array" ref="P6349">IF(ISNUMBER(_34_KNMI_Stations[[#This Row],[Etmaal temperatuur °C]]),IF(_34_KNMI_Stations[[#This Row],[Etmaal temperatuur °C]]&gt;stookgrens[],_34_KNMI_Stations[[#This Row],[Etmaal temperatuur °C]]-stookgrens[],0),"")</f>
        <v>0</v>
      </c>
    </row>
    <row r="6350" spans="1:16" x14ac:dyDescent="0.25">
      <c r="A6350">
        <v>280</v>
      </c>
      <c r="B6350" s="110">
        <v>45670</v>
      </c>
      <c r="C6350" s="89">
        <v>3.2</v>
      </c>
      <c r="D6350" s="89">
        <v>0.3</v>
      </c>
      <c r="E6350" s="96">
        <v>469</v>
      </c>
      <c r="F6350" s="89">
        <v>0</v>
      </c>
      <c r="G6350" s="89">
        <v>1039.7</v>
      </c>
      <c r="H6350">
        <v>0.9</v>
      </c>
      <c r="I6350" t="s">
        <v>16</v>
      </c>
      <c r="J6350">
        <v>1.1000000000000001</v>
      </c>
      <c r="K6350">
        <v>1</v>
      </c>
      <c r="L6350">
        <v>2025</v>
      </c>
      <c r="M6350" t="s">
        <v>112</v>
      </c>
      <c r="N6350" s="89" cm="1">
        <f t="array" ref="N6350">IF(ISNUMBER(_34_KNMI_Stations[[#This Row],[Etmaal temperatuur °C]]),IF(_34_KNMI_Stations[[#This Row],[Etmaal temperatuur °C]]&lt;stookgrens[],stookgrens[]-_34_KNMI_Stations[[#This Row],[Etmaal temperatuur °C]],0),"")</f>
        <v>17.7</v>
      </c>
      <c r="O6350" s="89">
        <f>_34_KNMI_Stations[[#This Row],[graaddagen]]*_34_KNMI_Stations[[#This Row],[Gewogen factor]]</f>
        <v>19.470000000000002</v>
      </c>
      <c r="P6350" s="89" cm="1">
        <f t="array" ref="P6350">IF(ISNUMBER(_34_KNMI_Stations[[#This Row],[Etmaal temperatuur °C]]),IF(_34_KNMI_Stations[[#This Row],[Etmaal temperatuur °C]]&gt;stookgrens[],_34_KNMI_Stations[[#This Row],[Etmaal temperatuur °C]]-stookgrens[],0),"")</f>
        <v>0</v>
      </c>
    </row>
    <row r="6351" spans="1:16" x14ac:dyDescent="0.25">
      <c r="A6351">
        <v>280</v>
      </c>
      <c r="B6351" s="110">
        <v>45671</v>
      </c>
      <c r="C6351" s="89">
        <v>4.9000000000000004</v>
      </c>
      <c r="D6351" s="89">
        <v>3.6</v>
      </c>
      <c r="E6351" s="96">
        <v>109</v>
      </c>
      <c r="F6351" s="89">
        <v>0.6</v>
      </c>
      <c r="G6351" s="89">
        <v>1031.7</v>
      </c>
      <c r="H6351">
        <v>0.92</v>
      </c>
      <c r="I6351" t="s">
        <v>16</v>
      </c>
      <c r="J6351">
        <v>1.1000000000000001</v>
      </c>
      <c r="K6351">
        <v>1</v>
      </c>
      <c r="L6351">
        <v>2025</v>
      </c>
      <c r="M6351" t="s">
        <v>112</v>
      </c>
      <c r="N6351" s="89" cm="1">
        <f t="array" ref="N6351">IF(ISNUMBER(_34_KNMI_Stations[[#This Row],[Etmaal temperatuur °C]]),IF(_34_KNMI_Stations[[#This Row],[Etmaal temperatuur °C]]&lt;stookgrens[],stookgrens[]-_34_KNMI_Stations[[#This Row],[Etmaal temperatuur °C]],0),"")</f>
        <v>14.4</v>
      </c>
      <c r="O6351" s="89">
        <f>_34_KNMI_Stations[[#This Row],[graaddagen]]*_34_KNMI_Stations[[#This Row],[Gewogen factor]]</f>
        <v>15.840000000000002</v>
      </c>
      <c r="P6351" s="89" cm="1">
        <f t="array" ref="P6351">IF(ISNUMBER(_34_KNMI_Stations[[#This Row],[Etmaal temperatuur °C]]),IF(_34_KNMI_Stations[[#This Row],[Etmaal temperatuur °C]]&gt;stookgrens[],_34_KNMI_Stations[[#This Row],[Etmaal temperatuur °C]]-stookgrens[],0),"")</f>
        <v>0</v>
      </c>
    </row>
    <row r="6352" spans="1:16" x14ac:dyDescent="0.25">
      <c r="A6352">
        <v>280</v>
      </c>
      <c r="B6352" s="110">
        <v>45672</v>
      </c>
      <c r="C6352" s="89">
        <v>2.5</v>
      </c>
      <c r="D6352" s="89">
        <v>5.6</v>
      </c>
      <c r="E6352" s="96">
        <v>152</v>
      </c>
      <c r="F6352" s="89">
        <v>0</v>
      </c>
      <c r="G6352" s="89">
        <v>1033.0999999999999</v>
      </c>
      <c r="H6352">
        <v>0.99</v>
      </c>
      <c r="I6352" t="s">
        <v>16</v>
      </c>
      <c r="J6352">
        <v>1.1000000000000001</v>
      </c>
      <c r="K6352">
        <v>1</v>
      </c>
      <c r="L6352">
        <v>2025</v>
      </c>
      <c r="M6352" t="s">
        <v>112</v>
      </c>
      <c r="N6352" s="89" cm="1">
        <f t="array" ref="N6352">IF(ISNUMBER(_34_KNMI_Stations[[#This Row],[Etmaal temperatuur °C]]),IF(_34_KNMI_Stations[[#This Row],[Etmaal temperatuur °C]]&lt;stookgrens[],stookgrens[]-_34_KNMI_Stations[[#This Row],[Etmaal temperatuur °C]],0),"")</f>
        <v>12.4</v>
      </c>
      <c r="O6352" s="89">
        <f>_34_KNMI_Stations[[#This Row],[graaddagen]]*_34_KNMI_Stations[[#This Row],[Gewogen factor]]</f>
        <v>13.640000000000002</v>
      </c>
      <c r="P6352" s="89" cm="1">
        <f t="array" ref="P6352">IF(ISNUMBER(_34_KNMI_Stations[[#This Row],[Etmaal temperatuur °C]]),IF(_34_KNMI_Stations[[#This Row],[Etmaal temperatuur °C]]&gt;stookgrens[],_34_KNMI_Stations[[#This Row],[Etmaal temperatuur °C]]-stookgrens[],0),"")</f>
        <v>0</v>
      </c>
    </row>
    <row r="6353" spans="1:16" x14ac:dyDescent="0.25">
      <c r="A6353">
        <v>280</v>
      </c>
      <c r="B6353" s="110">
        <v>45673</v>
      </c>
      <c r="C6353" s="89">
        <v>3.3</v>
      </c>
      <c r="D6353" s="89">
        <v>3.7</v>
      </c>
      <c r="E6353" s="96">
        <v>81</v>
      </c>
      <c r="F6353" s="89">
        <v>-0.1</v>
      </c>
      <c r="G6353" s="89">
        <v>1036.3</v>
      </c>
      <c r="H6353">
        <v>0.99</v>
      </c>
      <c r="I6353" t="s">
        <v>16</v>
      </c>
      <c r="J6353">
        <v>1.1000000000000001</v>
      </c>
      <c r="K6353">
        <v>1</v>
      </c>
      <c r="L6353">
        <v>2025</v>
      </c>
      <c r="M6353" t="s">
        <v>112</v>
      </c>
      <c r="N6353" s="89" cm="1">
        <f t="array" ref="N6353">IF(ISNUMBER(_34_KNMI_Stations[[#This Row],[Etmaal temperatuur °C]]),IF(_34_KNMI_Stations[[#This Row],[Etmaal temperatuur °C]]&lt;stookgrens[],stookgrens[]-_34_KNMI_Stations[[#This Row],[Etmaal temperatuur °C]],0),"")</f>
        <v>14.3</v>
      </c>
      <c r="O6353" s="89">
        <f>_34_KNMI_Stations[[#This Row],[graaddagen]]*_34_KNMI_Stations[[#This Row],[Gewogen factor]]</f>
        <v>15.730000000000002</v>
      </c>
      <c r="P6353" s="89" cm="1">
        <f t="array" ref="P6353">IF(ISNUMBER(_34_KNMI_Stations[[#This Row],[Etmaal temperatuur °C]]),IF(_34_KNMI_Stations[[#This Row],[Etmaal temperatuur °C]]&gt;stookgrens[],_34_KNMI_Stations[[#This Row],[Etmaal temperatuur °C]]-stookgrens[],0),"")</f>
        <v>0</v>
      </c>
    </row>
    <row r="6354" spans="1:16" x14ac:dyDescent="0.25">
      <c r="A6354">
        <v>280</v>
      </c>
      <c r="B6354" s="110">
        <v>45674</v>
      </c>
      <c r="C6354" s="89">
        <v>2.9</v>
      </c>
      <c r="D6354" s="89">
        <v>0.4</v>
      </c>
      <c r="E6354" s="96">
        <v>119</v>
      </c>
      <c r="F6354" s="89">
        <v>0</v>
      </c>
      <c r="G6354" s="89">
        <v>1037.0999999999999</v>
      </c>
      <c r="H6354">
        <v>0.99</v>
      </c>
      <c r="I6354" t="s">
        <v>16</v>
      </c>
      <c r="J6354">
        <v>1.1000000000000001</v>
      </c>
      <c r="K6354">
        <v>1</v>
      </c>
      <c r="L6354">
        <v>2025</v>
      </c>
      <c r="M6354" t="s">
        <v>112</v>
      </c>
      <c r="N6354" s="89" cm="1">
        <f t="array" ref="N6354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6354" s="89">
        <f>_34_KNMI_Stations[[#This Row],[graaddagen]]*_34_KNMI_Stations[[#This Row],[Gewogen factor]]</f>
        <v>19.360000000000003</v>
      </c>
      <c r="P6354" s="89" cm="1">
        <f t="array" ref="P6354">IF(ISNUMBER(_34_KNMI_Stations[[#This Row],[Etmaal temperatuur °C]]),IF(_34_KNMI_Stations[[#This Row],[Etmaal temperatuur °C]]&gt;stookgrens[],_34_KNMI_Stations[[#This Row],[Etmaal temperatuur °C]]-stookgrens[],0),"")</f>
        <v>0</v>
      </c>
    </row>
    <row r="6355" spans="1:16" x14ac:dyDescent="0.25">
      <c r="A6355">
        <v>280</v>
      </c>
      <c r="B6355" s="110">
        <v>45675</v>
      </c>
      <c r="C6355" s="89">
        <v>2.2000000000000002</v>
      </c>
      <c r="D6355" s="89">
        <v>-1.5</v>
      </c>
      <c r="E6355" s="96">
        <v>200</v>
      </c>
      <c r="F6355" s="89">
        <v>0</v>
      </c>
      <c r="G6355" s="89">
        <v>1031.9000000000001</v>
      </c>
      <c r="H6355">
        <v>0.99</v>
      </c>
      <c r="I6355" t="s">
        <v>16</v>
      </c>
      <c r="J6355">
        <v>1.1000000000000001</v>
      </c>
      <c r="K6355">
        <v>1</v>
      </c>
      <c r="L6355">
        <v>2025</v>
      </c>
      <c r="M6355" t="s">
        <v>112</v>
      </c>
      <c r="N6355" s="89" cm="1">
        <f t="array" ref="N6355">IF(ISNUMBER(_34_KNMI_Stations[[#This Row],[Etmaal temperatuur °C]]),IF(_34_KNMI_Stations[[#This Row],[Etmaal temperatuur °C]]&lt;stookgrens[],stookgrens[]-_34_KNMI_Stations[[#This Row],[Etmaal temperatuur °C]],0),"")</f>
        <v>19.5</v>
      </c>
      <c r="O6355" s="89">
        <f>_34_KNMI_Stations[[#This Row],[graaddagen]]*_34_KNMI_Stations[[#This Row],[Gewogen factor]]</f>
        <v>21.450000000000003</v>
      </c>
      <c r="P6355" s="89" cm="1">
        <f t="array" ref="P6355">IF(ISNUMBER(_34_KNMI_Stations[[#This Row],[Etmaal temperatuur °C]]),IF(_34_KNMI_Stations[[#This Row],[Etmaal temperatuur °C]]&gt;stookgrens[],_34_KNMI_Stations[[#This Row],[Etmaal temperatuur °C]]-stookgrens[],0),"")</f>
        <v>0</v>
      </c>
    </row>
    <row r="6356" spans="1:16" x14ac:dyDescent="0.25">
      <c r="A6356">
        <v>280</v>
      </c>
      <c r="B6356" s="110">
        <v>45676</v>
      </c>
      <c r="C6356" s="89">
        <v>1.3</v>
      </c>
      <c r="D6356" s="89">
        <v>-2.2999999999999998</v>
      </c>
      <c r="E6356" s="96">
        <v>144</v>
      </c>
      <c r="F6356" s="89">
        <v>0</v>
      </c>
      <c r="G6356" s="89">
        <v>1023.4</v>
      </c>
      <c r="H6356">
        <v>0.99</v>
      </c>
      <c r="I6356" t="s">
        <v>16</v>
      </c>
      <c r="J6356">
        <v>1.1000000000000001</v>
      </c>
      <c r="K6356">
        <v>1</v>
      </c>
      <c r="L6356">
        <v>2025</v>
      </c>
      <c r="M6356" t="s">
        <v>112</v>
      </c>
      <c r="N6356" s="89" cm="1">
        <f t="array" ref="N6356">IF(ISNUMBER(_34_KNMI_Stations[[#This Row],[Etmaal temperatuur °C]]),IF(_34_KNMI_Stations[[#This Row],[Etmaal temperatuur °C]]&lt;stookgrens[],stookgrens[]-_34_KNMI_Stations[[#This Row],[Etmaal temperatuur °C]],0),"")</f>
        <v>20.3</v>
      </c>
      <c r="O6356" s="89">
        <f>_34_KNMI_Stations[[#This Row],[graaddagen]]*_34_KNMI_Stations[[#This Row],[Gewogen factor]]</f>
        <v>22.330000000000002</v>
      </c>
      <c r="P6356" s="89" cm="1">
        <f t="array" ref="P6356">IF(ISNUMBER(_34_KNMI_Stations[[#This Row],[Etmaal temperatuur °C]]),IF(_34_KNMI_Stations[[#This Row],[Etmaal temperatuur °C]]&gt;stookgrens[],_34_KNMI_Stations[[#This Row],[Etmaal temperatuur °C]]-stookgrens[],0),"")</f>
        <v>0</v>
      </c>
    </row>
    <row r="6357" spans="1:16" x14ac:dyDescent="0.25">
      <c r="A6357">
        <v>280</v>
      </c>
      <c r="B6357" s="110">
        <v>45677</v>
      </c>
      <c r="C6357" s="89">
        <v>3.1</v>
      </c>
      <c r="D6357" s="89">
        <v>-0.4</v>
      </c>
      <c r="E6357" s="96">
        <v>76</v>
      </c>
      <c r="F6357" s="89">
        <v>0</v>
      </c>
      <c r="G6357" s="89">
        <v>1018.7</v>
      </c>
      <c r="H6357">
        <v>0.99</v>
      </c>
      <c r="I6357" t="s">
        <v>16</v>
      </c>
      <c r="J6357">
        <v>1.1000000000000001</v>
      </c>
      <c r="K6357">
        <v>1</v>
      </c>
      <c r="L6357">
        <v>2025</v>
      </c>
      <c r="M6357" t="s">
        <v>113</v>
      </c>
      <c r="N6357" s="89" cm="1">
        <f t="array" ref="N6357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6357" s="89">
        <f>_34_KNMI_Stations[[#This Row],[graaddagen]]*_34_KNMI_Stations[[#This Row],[Gewogen factor]]</f>
        <v>20.239999999999998</v>
      </c>
      <c r="P6357" s="89" cm="1">
        <f t="array" ref="P6357">IF(ISNUMBER(_34_KNMI_Stations[[#This Row],[Etmaal temperatuur °C]]),IF(_34_KNMI_Stations[[#This Row],[Etmaal temperatuur °C]]&gt;stookgrens[],_34_KNMI_Stations[[#This Row],[Etmaal temperatuur °C]]-stookgrens[],0),"")</f>
        <v>0</v>
      </c>
    </row>
    <row r="6358" spans="1:16" x14ac:dyDescent="0.25">
      <c r="A6358">
        <v>280</v>
      </c>
      <c r="B6358" s="110">
        <v>45678</v>
      </c>
      <c r="C6358" s="89">
        <v>3.9</v>
      </c>
      <c r="D6358" s="89">
        <v>0.1</v>
      </c>
      <c r="E6358" s="96">
        <v>124</v>
      </c>
      <c r="F6358" s="89">
        <v>0</v>
      </c>
      <c r="G6358" s="89">
        <v>1015.5</v>
      </c>
      <c r="H6358">
        <v>0.98</v>
      </c>
      <c r="I6358" t="s">
        <v>16</v>
      </c>
      <c r="J6358">
        <v>1.1000000000000001</v>
      </c>
      <c r="K6358">
        <v>1</v>
      </c>
      <c r="L6358">
        <v>2025</v>
      </c>
      <c r="M6358" t="s">
        <v>113</v>
      </c>
      <c r="N6358" s="89" cm="1">
        <f t="array" ref="N6358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6358" s="89">
        <f>_34_KNMI_Stations[[#This Row],[graaddagen]]*_34_KNMI_Stations[[#This Row],[Gewogen factor]]</f>
        <v>19.690000000000001</v>
      </c>
      <c r="P6358" s="89" cm="1">
        <f t="array" ref="P6358">IF(ISNUMBER(_34_KNMI_Stations[[#This Row],[Etmaal temperatuur °C]]),IF(_34_KNMI_Stations[[#This Row],[Etmaal temperatuur °C]]&gt;stookgrens[],_34_KNMI_Stations[[#This Row],[Etmaal temperatuur °C]]-stookgrens[],0),"")</f>
        <v>0</v>
      </c>
    </row>
    <row r="6359" spans="1:16" x14ac:dyDescent="0.25">
      <c r="A6359">
        <v>280</v>
      </c>
      <c r="B6359" s="110">
        <v>45679</v>
      </c>
      <c r="C6359" s="89">
        <v>2.2999999999999998</v>
      </c>
      <c r="D6359" s="89">
        <v>1.4</v>
      </c>
      <c r="E6359" s="96">
        <v>218</v>
      </c>
      <c r="F6359" s="89">
        <v>4.5</v>
      </c>
      <c r="G6359" s="89">
        <v>1004.5</v>
      </c>
      <c r="H6359">
        <v>0.96</v>
      </c>
      <c r="I6359" t="s">
        <v>16</v>
      </c>
      <c r="J6359">
        <v>1.1000000000000001</v>
      </c>
      <c r="K6359">
        <v>1</v>
      </c>
      <c r="L6359">
        <v>2025</v>
      </c>
      <c r="M6359" t="s">
        <v>113</v>
      </c>
      <c r="N6359" s="89" cm="1">
        <f t="array" ref="N6359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6359" s="89">
        <f>_34_KNMI_Stations[[#This Row],[graaddagen]]*_34_KNMI_Stations[[#This Row],[Gewogen factor]]</f>
        <v>18.260000000000002</v>
      </c>
      <c r="P6359" s="89" cm="1">
        <f t="array" ref="P6359">IF(ISNUMBER(_34_KNMI_Stations[[#This Row],[Etmaal temperatuur °C]]),IF(_34_KNMI_Stations[[#This Row],[Etmaal temperatuur °C]]&gt;stookgrens[],_34_KNMI_Stations[[#This Row],[Etmaal temperatuur °C]]-stookgrens[],0),"")</f>
        <v>0</v>
      </c>
    </row>
    <row r="6360" spans="1:16" x14ac:dyDescent="0.25">
      <c r="A6360">
        <v>280</v>
      </c>
      <c r="B6360" s="110">
        <v>45680</v>
      </c>
      <c r="C6360" s="89">
        <v>5.4</v>
      </c>
      <c r="D6360" s="89">
        <v>4.8</v>
      </c>
      <c r="E6360" s="96">
        <v>242</v>
      </c>
      <c r="F6360" s="89">
        <v>2.8</v>
      </c>
      <c r="G6360" s="89">
        <v>1001.1</v>
      </c>
      <c r="H6360">
        <v>0.91</v>
      </c>
      <c r="I6360" t="s">
        <v>16</v>
      </c>
      <c r="J6360">
        <v>1.1000000000000001</v>
      </c>
      <c r="K6360">
        <v>1</v>
      </c>
      <c r="L6360">
        <v>2025</v>
      </c>
      <c r="M6360" t="s">
        <v>113</v>
      </c>
      <c r="N6360" s="89" cm="1">
        <f t="array" ref="N6360">IF(ISNUMBER(_34_KNMI_Stations[[#This Row],[Etmaal temperatuur °C]]),IF(_34_KNMI_Stations[[#This Row],[Etmaal temperatuur °C]]&lt;stookgrens[],stookgrens[]-_34_KNMI_Stations[[#This Row],[Etmaal temperatuur °C]],0),"")</f>
        <v>13.2</v>
      </c>
      <c r="O6360" s="89">
        <f>_34_KNMI_Stations[[#This Row],[graaddagen]]*_34_KNMI_Stations[[#This Row],[Gewogen factor]]</f>
        <v>14.52</v>
      </c>
      <c r="P6360" s="89" cm="1">
        <f t="array" ref="P6360">IF(ISNUMBER(_34_KNMI_Stations[[#This Row],[Etmaal temperatuur °C]]),IF(_34_KNMI_Stations[[#This Row],[Etmaal temperatuur °C]]&gt;stookgrens[],_34_KNMI_Stations[[#This Row],[Etmaal temperatuur °C]]-stookgrens[],0),"")</f>
        <v>0</v>
      </c>
    </row>
    <row r="6361" spans="1:16" x14ac:dyDescent="0.25">
      <c r="A6361">
        <v>280</v>
      </c>
      <c r="B6361" s="110">
        <v>45681</v>
      </c>
      <c r="C6361" s="89">
        <v>6.9</v>
      </c>
      <c r="D6361" s="89">
        <v>7.1</v>
      </c>
      <c r="E6361" s="96">
        <v>66</v>
      </c>
      <c r="F6361" s="89">
        <v>2.8</v>
      </c>
      <c r="G6361" s="89">
        <v>999.7</v>
      </c>
      <c r="H6361">
        <v>0.9</v>
      </c>
      <c r="I6361" t="s">
        <v>16</v>
      </c>
      <c r="J6361">
        <v>1.1000000000000001</v>
      </c>
      <c r="K6361">
        <v>1</v>
      </c>
      <c r="L6361">
        <v>2025</v>
      </c>
      <c r="M6361" t="s">
        <v>113</v>
      </c>
      <c r="N6361" s="89" cm="1">
        <f t="array" ref="N6361">IF(ISNUMBER(_34_KNMI_Stations[[#This Row],[Etmaal temperatuur °C]]),IF(_34_KNMI_Stations[[#This Row],[Etmaal temperatuur °C]]&lt;stookgrens[],stookgrens[]-_34_KNMI_Stations[[#This Row],[Etmaal temperatuur °C]],0),"")</f>
        <v>10.9</v>
      </c>
      <c r="O6361" s="89">
        <f>_34_KNMI_Stations[[#This Row],[graaddagen]]*_34_KNMI_Stations[[#This Row],[Gewogen factor]]</f>
        <v>11.990000000000002</v>
      </c>
      <c r="P6361" s="89" cm="1">
        <f t="array" ref="P6361">IF(ISNUMBER(_34_KNMI_Stations[[#This Row],[Etmaal temperatuur °C]]),IF(_34_KNMI_Stations[[#This Row],[Etmaal temperatuur °C]]&gt;stookgrens[],_34_KNMI_Stations[[#This Row],[Etmaal temperatuur °C]]-stookgrens[],0),"")</f>
        <v>0</v>
      </c>
    </row>
    <row r="6362" spans="1:16" x14ac:dyDescent="0.25">
      <c r="A6362">
        <v>280</v>
      </c>
      <c r="B6362" s="110">
        <v>45682</v>
      </c>
      <c r="C6362" s="89">
        <v>2.9</v>
      </c>
      <c r="D6362" s="89">
        <v>4.5</v>
      </c>
      <c r="E6362" s="96">
        <v>225</v>
      </c>
      <c r="F6362" s="89">
        <v>0.2</v>
      </c>
      <c r="G6362" s="89">
        <v>1003.9</v>
      </c>
      <c r="H6362">
        <v>0.92</v>
      </c>
      <c r="I6362" t="s">
        <v>16</v>
      </c>
      <c r="J6362">
        <v>1.1000000000000001</v>
      </c>
      <c r="K6362">
        <v>1</v>
      </c>
      <c r="L6362">
        <v>2025</v>
      </c>
      <c r="M6362" t="s">
        <v>113</v>
      </c>
      <c r="N6362" s="89" cm="1">
        <f t="array" ref="N6362">IF(ISNUMBER(_34_KNMI_Stations[[#This Row],[Etmaal temperatuur °C]]),IF(_34_KNMI_Stations[[#This Row],[Etmaal temperatuur °C]]&lt;stookgrens[],stookgrens[]-_34_KNMI_Stations[[#This Row],[Etmaal temperatuur °C]],0),"")</f>
        <v>13.5</v>
      </c>
      <c r="O6362" s="89">
        <f>_34_KNMI_Stations[[#This Row],[graaddagen]]*_34_KNMI_Stations[[#This Row],[Gewogen factor]]</f>
        <v>14.850000000000001</v>
      </c>
      <c r="P6362" s="89" cm="1">
        <f t="array" ref="P6362">IF(ISNUMBER(_34_KNMI_Stations[[#This Row],[Etmaal temperatuur °C]]),IF(_34_KNMI_Stations[[#This Row],[Etmaal temperatuur °C]]&gt;stookgrens[],_34_KNMI_Stations[[#This Row],[Etmaal temperatuur °C]]-stookgrens[],0),"")</f>
        <v>0</v>
      </c>
    </row>
    <row r="6363" spans="1:16" x14ac:dyDescent="0.25">
      <c r="A6363">
        <v>280</v>
      </c>
      <c r="B6363" s="110">
        <v>45683</v>
      </c>
      <c r="C6363" s="89">
        <v>3.2</v>
      </c>
      <c r="D6363" s="89">
        <v>2.8</v>
      </c>
      <c r="E6363" s="96">
        <v>427</v>
      </c>
      <c r="F6363" s="89">
        <v>2.8</v>
      </c>
      <c r="G6363" s="89">
        <v>1003.4</v>
      </c>
      <c r="H6363">
        <v>0.89</v>
      </c>
      <c r="I6363" t="s">
        <v>16</v>
      </c>
      <c r="J6363">
        <v>1.1000000000000001</v>
      </c>
      <c r="K6363">
        <v>1</v>
      </c>
      <c r="L6363">
        <v>2025</v>
      </c>
      <c r="M6363" t="s">
        <v>113</v>
      </c>
      <c r="N6363" s="89" cm="1">
        <f t="array" ref="N6363">IF(ISNUMBER(_34_KNMI_Stations[[#This Row],[Etmaal temperatuur °C]]),IF(_34_KNMI_Stations[[#This Row],[Etmaal temperatuur °C]]&lt;stookgrens[],stookgrens[]-_34_KNMI_Stations[[#This Row],[Etmaal temperatuur °C]],0),"")</f>
        <v>15.2</v>
      </c>
      <c r="O6363" s="89">
        <f>_34_KNMI_Stations[[#This Row],[graaddagen]]*_34_KNMI_Stations[[#This Row],[Gewogen factor]]</f>
        <v>16.72</v>
      </c>
      <c r="P6363" s="89" cm="1">
        <f t="array" ref="P6363">IF(ISNUMBER(_34_KNMI_Stations[[#This Row],[Etmaal temperatuur °C]]),IF(_34_KNMI_Stations[[#This Row],[Etmaal temperatuur °C]]&gt;stookgrens[],_34_KNMI_Stations[[#This Row],[Etmaal temperatuur °C]]-stookgrens[],0),"")</f>
        <v>0</v>
      </c>
    </row>
    <row r="6364" spans="1:16" x14ac:dyDescent="0.25">
      <c r="A6364">
        <v>280</v>
      </c>
      <c r="B6364" s="110">
        <v>45684</v>
      </c>
      <c r="C6364" s="89">
        <v>6.5</v>
      </c>
      <c r="D6364" s="89">
        <v>8.1</v>
      </c>
      <c r="E6364" s="96">
        <v>415</v>
      </c>
      <c r="F6364" s="89">
        <v>5.8</v>
      </c>
      <c r="G6364" s="89">
        <v>988.4</v>
      </c>
      <c r="H6364">
        <v>0.8</v>
      </c>
      <c r="I6364" t="s">
        <v>16</v>
      </c>
      <c r="J6364">
        <v>1.1000000000000001</v>
      </c>
      <c r="K6364">
        <v>1</v>
      </c>
      <c r="L6364">
        <v>2025</v>
      </c>
      <c r="M6364" t="s">
        <v>114</v>
      </c>
      <c r="N6364" s="89" cm="1">
        <f t="array" ref="N6364">IF(ISNUMBER(_34_KNMI_Stations[[#This Row],[Etmaal temperatuur °C]]),IF(_34_KNMI_Stations[[#This Row],[Etmaal temperatuur °C]]&lt;stookgrens[],stookgrens[]-_34_KNMI_Stations[[#This Row],[Etmaal temperatuur °C]],0),"")</f>
        <v>9.9</v>
      </c>
      <c r="O6364" s="89">
        <f>_34_KNMI_Stations[[#This Row],[graaddagen]]*_34_KNMI_Stations[[#This Row],[Gewogen factor]]</f>
        <v>10.89</v>
      </c>
      <c r="P6364" s="89" cm="1">
        <f t="array" ref="P6364">IF(ISNUMBER(_34_KNMI_Stations[[#This Row],[Etmaal temperatuur °C]]),IF(_34_KNMI_Stations[[#This Row],[Etmaal temperatuur °C]]&gt;stookgrens[],_34_KNMI_Stations[[#This Row],[Etmaal temperatuur °C]]-stookgrens[],0),"")</f>
        <v>0</v>
      </c>
    </row>
    <row r="6365" spans="1:16" x14ac:dyDescent="0.25">
      <c r="A6365">
        <v>280</v>
      </c>
      <c r="B6365" s="110">
        <v>45685</v>
      </c>
      <c r="C6365" s="89">
        <v>5.7</v>
      </c>
      <c r="D6365" s="89">
        <v>7.4</v>
      </c>
      <c r="E6365" s="96">
        <v>295</v>
      </c>
      <c r="F6365" s="89">
        <v>1.3</v>
      </c>
      <c r="G6365" s="89">
        <v>990.8</v>
      </c>
      <c r="H6365">
        <v>0.83</v>
      </c>
      <c r="I6365" t="s">
        <v>16</v>
      </c>
      <c r="J6365">
        <v>1.1000000000000001</v>
      </c>
      <c r="K6365">
        <v>1</v>
      </c>
      <c r="L6365">
        <v>2025</v>
      </c>
      <c r="M6365" t="s">
        <v>114</v>
      </c>
      <c r="N6365" s="89" cm="1">
        <f t="array" ref="N6365">IF(ISNUMBER(_34_KNMI_Stations[[#This Row],[Etmaal temperatuur °C]]),IF(_34_KNMI_Stations[[#This Row],[Etmaal temperatuur °C]]&lt;stookgrens[],stookgrens[]-_34_KNMI_Stations[[#This Row],[Etmaal temperatuur °C]],0),"")</f>
        <v>10.6</v>
      </c>
      <c r="O6365" s="89">
        <f>_34_KNMI_Stations[[#This Row],[graaddagen]]*_34_KNMI_Stations[[#This Row],[Gewogen factor]]</f>
        <v>11.66</v>
      </c>
      <c r="P6365" s="89" cm="1">
        <f t="array" ref="P6365">IF(ISNUMBER(_34_KNMI_Stations[[#This Row],[Etmaal temperatuur °C]]),IF(_34_KNMI_Stations[[#This Row],[Etmaal temperatuur °C]]&gt;stookgrens[],_34_KNMI_Stations[[#This Row],[Etmaal temperatuur °C]]-stookgrens[],0),"")</f>
        <v>0</v>
      </c>
    </row>
    <row r="6366" spans="1:16" x14ac:dyDescent="0.25">
      <c r="A6366">
        <v>280</v>
      </c>
      <c r="B6366" s="110">
        <v>45686</v>
      </c>
      <c r="C6366" s="89">
        <v>5.7</v>
      </c>
      <c r="D6366" s="89">
        <v>6.2</v>
      </c>
      <c r="E6366" s="96">
        <v>240</v>
      </c>
      <c r="F6366" s="89">
        <v>2.4</v>
      </c>
      <c r="G6366" s="89">
        <v>999.7</v>
      </c>
      <c r="H6366">
        <v>0.91</v>
      </c>
      <c r="I6366" t="s">
        <v>16</v>
      </c>
      <c r="J6366">
        <v>1.1000000000000001</v>
      </c>
      <c r="K6366">
        <v>1</v>
      </c>
      <c r="L6366">
        <v>2025</v>
      </c>
      <c r="M6366" t="s">
        <v>114</v>
      </c>
      <c r="N6366" s="89" cm="1">
        <f t="array" ref="N6366">IF(ISNUMBER(_34_KNMI_Stations[[#This Row],[Etmaal temperatuur °C]]),IF(_34_KNMI_Stations[[#This Row],[Etmaal temperatuur °C]]&lt;stookgrens[],stookgrens[]-_34_KNMI_Stations[[#This Row],[Etmaal temperatuur °C]],0),"")</f>
        <v>11.8</v>
      </c>
      <c r="O6366" s="89">
        <f>_34_KNMI_Stations[[#This Row],[graaddagen]]*_34_KNMI_Stations[[#This Row],[Gewogen factor]]</f>
        <v>12.980000000000002</v>
      </c>
      <c r="P6366" s="89" cm="1">
        <f t="array" ref="P6366">IF(ISNUMBER(_34_KNMI_Stations[[#This Row],[Etmaal temperatuur °C]]),IF(_34_KNMI_Stations[[#This Row],[Etmaal temperatuur °C]]&gt;stookgrens[],_34_KNMI_Stations[[#This Row],[Etmaal temperatuur °C]]-stookgrens[],0),"")</f>
        <v>0</v>
      </c>
    </row>
    <row r="6367" spans="1:16" x14ac:dyDescent="0.25">
      <c r="A6367">
        <v>280</v>
      </c>
      <c r="B6367" s="110">
        <v>45687</v>
      </c>
      <c r="C6367" s="89">
        <v>2.8</v>
      </c>
      <c r="D6367" s="89">
        <v>3.6</v>
      </c>
      <c r="E6367" s="96">
        <v>217</v>
      </c>
      <c r="F6367" s="89">
        <v>-0.1</v>
      </c>
      <c r="G6367" s="89">
        <v>1015.2</v>
      </c>
      <c r="H6367">
        <v>0.93</v>
      </c>
      <c r="I6367" t="s">
        <v>16</v>
      </c>
      <c r="J6367">
        <v>1.1000000000000001</v>
      </c>
      <c r="K6367">
        <v>1</v>
      </c>
      <c r="L6367">
        <v>2025</v>
      </c>
      <c r="M6367" t="s">
        <v>114</v>
      </c>
      <c r="N6367" s="89" cm="1">
        <f t="array" ref="N6367">IF(ISNUMBER(_34_KNMI_Stations[[#This Row],[Etmaal temperatuur °C]]),IF(_34_KNMI_Stations[[#This Row],[Etmaal temperatuur °C]]&lt;stookgrens[],stookgrens[]-_34_KNMI_Stations[[#This Row],[Etmaal temperatuur °C]],0),"")</f>
        <v>14.4</v>
      </c>
      <c r="O6367" s="89">
        <f>_34_KNMI_Stations[[#This Row],[graaddagen]]*_34_KNMI_Stations[[#This Row],[Gewogen factor]]</f>
        <v>15.840000000000002</v>
      </c>
      <c r="P6367" s="89" cm="1">
        <f t="array" ref="P6367">IF(ISNUMBER(_34_KNMI_Stations[[#This Row],[Etmaal temperatuur °C]]),IF(_34_KNMI_Stations[[#This Row],[Etmaal temperatuur °C]]&gt;stookgrens[],_34_KNMI_Stations[[#This Row],[Etmaal temperatuur °C]]-stookgrens[],0),"")</f>
        <v>0</v>
      </c>
    </row>
    <row r="6368" spans="1:16" x14ac:dyDescent="0.25">
      <c r="A6368">
        <v>280</v>
      </c>
      <c r="B6368" s="110">
        <v>45688</v>
      </c>
      <c r="C6368" s="89">
        <v>2.4</v>
      </c>
      <c r="D6368" s="89">
        <v>1.2</v>
      </c>
      <c r="E6368" s="96">
        <v>638</v>
      </c>
      <c r="F6368" s="89">
        <v>-0.1</v>
      </c>
      <c r="G6368" s="89">
        <v>1027</v>
      </c>
      <c r="H6368">
        <v>0.92</v>
      </c>
      <c r="I6368" t="s">
        <v>16</v>
      </c>
      <c r="J6368">
        <v>1.1000000000000001</v>
      </c>
      <c r="K6368">
        <v>1</v>
      </c>
      <c r="L6368">
        <v>2025</v>
      </c>
      <c r="M6368" t="s">
        <v>114</v>
      </c>
      <c r="N6368" s="89" cm="1">
        <f t="array" ref="N6368">IF(ISNUMBER(_34_KNMI_Stations[[#This Row],[Etmaal temperatuur °C]]),IF(_34_KNMI_Stations[[#This Row],[Etmaal temperatuur °C]]&lt;stookgrens[],stookgrens[]-_34_KNMI_Stations[[#This Row],[Etmaal temperatuur °C]],0),"")</f>
        <v>16.8</v>
      </c>
      <c r="O6368" s="89">
        <f>_34_KNMI_Stations[[#This Row],[graaddagen]]*_34_KNMI_Stations[[#This Row],[Gewogen factor]]</f>
        <v>18.480000000000004</v>
      </c>
      <c r="P6368" s="89" cm="1">
        <f t="array" ref="P6368">IF(ISNUMBER(_34_KNMI_Stations[[#This Row],[Etmaal temperatuur °C]]),IF(_34_KNMI_Stations[[#This Row],[Etmaal temperatuur °C]]&gt;stookgrens[],_34_KNMI_Stations[[#This Row],[Etmaal temperatuur °C]]-stookgrens[],0),"")</f>
        <v>0</v>
      </c>
    </row>
    <row r="6369" spans="1:16" x14ac:dyDescent="0.25">
      <c r="A6369">
        <v>280</v>
      </c>
      <c r="B6369" s="110">
        <v>45689</v>
      </c>
      <c r="C6369" s="89">
        <v>0.9</v>
      </c>
      <c r="D6369" s="89">
        <v>-0.4</v>
      </c>
      <c r="E6369" s="96">
        <v>430</v>
      </c>
      <c r="F6369" s="89">
        <v>0</v>
      </c>
      <c r="G6369" s="89">
        <v>1031.7</v>
      </c>
      <c r="H6369">
        <v>0.96</v>
      </c>
      <c r="I6369" t="s">
        <v>16</v>
      </c>
      <c r="J6369">
        <v>1.1000000000000001</v>
      </c>
      <c r="K6369">
        <v>2</v>
      </c>
      <c r="L6369">
        <v>2025</v>
      </c>
      <c r="M6369" t="s">
        <v>114</v>
      </c>
      <c r="N6369" s="89" cm="1">
        <f t="array" ref="N6369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6369" s="89">
        <f>_34_KNMI_Stations[[#This Row],[graaddagen]]*_34_KNMI_Stations[[#This Row],[Gewogen factor]]</f>
        <v>20.239999999999998</v>
      </c>
      <c r="P6369" s="89" cm="1">
        <f t="array" ref="P6369">IF(ISNUMBER(_34_KNMI_Stations[[#This Row],[Etmaal temperatuur °C]]),IF(_34_KNMI_Stations[[#This Row],[Etmaal temperatuur °C]]&gt;stookgrens[],_34_KNMI_Stations[[#This Row],[Etmaal temperatuur °C]]-stookgrens[],0),"")</f>
        <v>0</v>
      </c>
    </row>
    <row r="6370" spans="1:16" x14ac:dyDescent="0.25">
      <c r="A6370">
        <v>280</v>
      </c>
      <c r="B6370" s="110">
        <v>45690</v>
      </c>
      <c r="C6370" s="89">
        <v>1.6</v>
      </c>
      <c r="D6370" s="89">
        <v>-2.2999999999999998</v>
      </c>
      <c r="E6370" s="96">
        <v>689</v>
      </c>
      <c r="F6370" s="89">
        <v>0</v>
      </c>
      <c r="G6370" s="89">
        <v>1026.2</v>
      </c>
      <c r="H6370">
        <v>0.93</v>
      </c>
      <c r="I6370" t="s">
        <v>16</v>
      </c>
      <c r="J6370">
        <v>1.1000000000000001</v>
      </c>
      <c r="K6370">
        <v>2</v>
      </c>
      <c r="L6370">
        <v>2025</v>
      </c>
      <c r="M6370" t="s">
        <v>114</v>
      </c>
      <c r="N6370" s="89" cm="1">
        <f t="array" ref="N6370">IF(ISNUMBER(_34_KNMI_Stations[[#This Row],[Etmaal temperatuur °C]]),IF(_34_KNMI_Stations[[#This Row],[Etmaal temperatuur °C]]&lt;stookgrens[],stookgrens[]-_34_KNMI_Stations[[#This Row],[Etmaal temperatuur °C]],0),"")</f>
        <v>20.3</v>
      </c>
      <c r="O6370" s="89">
        <f>_34_KNMI_Stations[[#This Row],[graaddagen]]*_34_KNMI_Stations[[#This Row],[Gewogen factor]]</f>
        <v>22.330000000000002</v>
      </c>
      <c r="P6370" s="89" cm="1">
        <f t="array" ref="P6370">IF(ISNUMBER(_34_KNMI_Stations[[#This Row],[Etmaal temperatuur °C]]),IF(_34_KNMI_Stations[[#This Row],[Etmaal temperatuur °C]]&gt;stookgrens[],_34_KNMI_Stations[[#This Row],[Etmaal temperatuur °C]]-stookgrens[],0),"")</f>
        <v>0</v>
      </c>
    </row>
    <row r="6371" spans="1:16" x14ac:dyDescent="0.25">
      <c r="A6371">
        <v>280</v>
      </c>
      <c r="B6371" s="110">
        <v>45691</v>
      </c>
      <c r="C6371" s="89">
        <v>1.8</v>
      </c>
      <c r="D6371" s="89">
        <v>-1.7</v>
      </c>
      <c r="E6371" s="96">
        <v>543</v>
      </c>
      <c r="F6371" s="89">
        <v>0</v>
      </c>
      <c r="G6371" s="89">
        <v>1026.3</v>
      </c>
      <c r="H6371">
        <v>0.94</v>
      </c>
      <c r="I6371" t="s">
        <v>16</v>
      </c>
      <c r="J6371">
        <v>1.1000000000000001</v>
      </c>
      <c r="K6371">
        <v>2</v>
      </c>
      <c r="L6371">
        <v>2025</v>
      </c>
      <c r="M6371" t="s">
        <v>115</v>
      </c>
      <c r="N6371" s="89" cm="1">
        <f t="array" ref="N6371">IF(ISNUMBER(_34_KNMI_Stations[[#This Row],[Etmaal temperatuur °C]]),IF(_34_KNMI_Stations[[#This Row],[Etmaal temperatuur °C]]&lt;stookgrens[],stookgrens[]-_34_KNMI_Stations[[#This Row],[Etmaal temperatuur °C]],0),"")</f>
        <v>19.7</v>
      </c>
      <c r="O6371" s="89">
        <f>_34_KNMI_Stations[[#This Row],[graaddagen]]*_34_KNMI_Stations[[#This Row],[Gewogen factor]]</f>
        <v>21.67</v>
      </c>
      <c r="P6371" s="89" cm="1">
        <f t="array" ref="P6371">IF(ISNUMBER(_34_KNMI_Stations[[#This Row],[Etmaal temperatuur °C]]),IF(_34_KNMI_Stations[[#This Row],[Etmaal temperatuur °C]]&gt;stookgrens[],_34_KNMI_Stations[[#This Row],[Etmaal temperatuur °C]]-stookgrens[],0),"")</f>
        <v>0</v>
      </c>
    </row>
    <row r="6372" spans="1:16" x14ac:dyDescent="0.25">
      <c r="A6372">
        <v>280</v>
      </c>
      <c r="B6372" s="110">
        <v>45692</v>
      </c>
      <c r="C6372" s="89">
        <v>4.3</v>
      </c>
      <c r="D6372" s="89">
        <v>2</v>
      </c>
      <c r="E6372" s="96">
        <v>213</v>
      </c>
      <c r="F6372" s="89">
        <v>0</v>
      </c>
      <c r="G6372" s="89">
        <v>1025.9000000000001</v>
      </c>
      <c r="H6372">
        <v>0.92</v>
      </c>
      <c r="I6372" t="s">
        <v>16</v>
      </c>
      <c r="J6372">
        <v>1.1000000000000001</v>
      </c>
      <c r="K6372">
        <v>2</v>
      </c>
      <c r="L6372">
        <v>2025</v>
      </c>
      <c r="M6372" t="s">
        <v>115</v>
      </c>
      <c r="N6372" s="89" cm="1">
        <f t="array" ref="N6372">IF(ISNUMBER(_34_KNMI_Stations[[#This Row],[Etmaal temperatuur °C]]),IF(_34_KNMI_Stations[[#This Row],[Etmaal temperatuur °C]]&lt;stookgrens[],stookgrens[]-_34_KNMI_Stations[[#This Row],[Etmaal temperatuur °C]],0),"")</f>
        <v>16</v>
      </c>
      <c r="O6372" s="89">
        <f>_34_KNMI_Stations[[#This Row],[graaddagen]]*_34_KNMI_Stations[[#This Row],[Gewogen factor]]</f>
        <v>17.600000000000001</v>
      </c>
      <c r="P6372" s="89" cm="1">
        <f t="array" ref="P6372">IF(ISNUMBER(_34_KNMI_Stations[[#This Row],[Etmaal temperatuur °C]]),IF(_34_KNMI_Stations[[#This Row],[Etmaal temperatuur °C]]&gt;stookgrens[],_34_KNMI_Stations[[#This Row],[Etmaal temperatuur °C]]-stookgrens[],0),"")</f>
        <v>0</v>
      </c>
    </row>
    <row r="6373" spans="1:16" x14ac:dyDescent="0.25">
      <c r="A6373">
        <v>280</v>
      </c>
      <c r="B6373" s="110">
        <v>45693</v>
      </c>
      <c r="C6373" s="89">
        <v>3.6</v>
      </c>
      <c r="D6373" s="89">
        <v>4.4000000000000004</v>
      </c>
      <c r="E6373" s="96">
        <v>561</v>
      </c>
      <c r="F6373" s="89">
        <v>-0.1</v>
      </c>
      <c r="G6373" s="89">
        <v>1035.9000000000001</v>
      </c>
      <c r="H6373">
        <v>0.91</v>
      </c>
      <c r="I6373" t="s">
        <v>16</v>
      </c>
      <c r="J6373">
        <v>1.1000000000000001</v>
      </c>
      <c r="K6373">
        <v>2</v>
      </c>
      <c r="L6373">
        <v>2025</v>
      </c>
      <c r="M6373" t="s">
        <v>115</v>
      </c>
      <c r="N6373" s="89" cm="1">
        <f t="array" ref="N6373">IF(ISNUMBER(_34_KNMI_Stations[[#This Row],[Etmaal temperatuur °C]]),IF(_34_KNMI_Stations[[#This Row],[Etmaal temperatuur °C]]&lt;stookgrens[],stookgrens[]-_34_KNMI_Stations[[#This Row],[Etmaal temperatuur °C]],0),"")</f>
        <v>13.6</v>
      </c>
      <c r="O6373" s="89">
        <f>_34_KNMI_Stations[[#This Row],[graaddagen]]*_34_KNMI_Stations[[#This Row],[Gewogen factor]]</f>
        <v>14.96</v>
      </c>
      <c r="P6373" s="89" cm="1">
        <f t="array" ref="P6373">IF(ISNUMBER(_34_KNMI_Stations[[#This Row],[Etmaal temperatuur °C]]),IF(_34_KNMI_Stations[[#This Row],[Etmaal temperatuur °C]]&gt;stookgrens[],_34_KNMI_Stations[[#This Row],[Etmaal temperatuur °C]]-stookgrens[],0),"")</f>
        <v>0</v>
      </c>
    </row>
    <row r="6374" spans="1:16" x14ac:dyDescent="0.25">
      <c r="A6374">
        <v>280</v>
      </c>
      <c r="B6374" s="110">
        <v>45694</v>
      </c>
      <c r="C6374" s="89">
        <v>3.2</v>
      </c>
      <c r="D6374" s="89">
        <v>3.4</v>
      </c>
      <c r="E6374" s="96">
        <v>546</v>
      </c>
      <c r="F6374" s="89">
        <v>-0.1</v>
      </c>
      <c r="G6374" s="89">
        <v>1042.4000000000001</v>
      </c>
      <c r="H6374">
        <v>0.92</v>
      </c>
      <c r="I6374" t="s">
        <v>16</v>
      </c>
      <c r="J6374">
        <v>1.1000000000000001</v>
      </c>
      <c r="K6374">
        <v>2</v>
      </c>
      <c r="L6374">
        <v>2025</v>
      </c>
      <c r="M6374" t="s">
        <v>115</v>
      </c>
      <c r="N6374" s="89" cm="1">
        <f t="array" ref="N6374">IF(ISNUMBER(_34_KNMI_Stations[[#This Row],[Etmaal temperatuur °C]]),IF(_34_KNMI_Stations[[#This Row],[Etmaal temperatuur °C]]&lt;stookgrens[],stookgrens[]-_34_KNMI_Stations[[#This Row],[Etmaal temperatuur °C]],0),"")</f>
        <v>14.6</v>
      </c>
      <c r="O6374" s="89">
        <f>_34_KNMI_Stations[[#This Row],[graaddagen]]*_34_KNMI_Stations[[#This Row],[Gewogen factor]]</f>
        <v>16.060000000000002</v>
      </c>
      <c r="P6374" s="89" cm="1">
        <f t="array" ref="P6374">IF(ISNUMBER(_34_KNMI_Stations[[#This Row],[Etmaal temperatuur °C]]),IF(_34_KNMI_Stations[[#This Row],[Etmaal temperatuur °C]]&gt;stookgrens[],_34_KNMI_Stations[[#This Row],[Etmaal temperatuur °C]]-stookgrens[],0),"")</f>
        <v>0</v>
      </c>
    </row>
    <row r="6375" spans="1:16" x14ac:dyDescent="0.25">
      <c r="A6375">
        <v>280</v>
      </c>
      <c r="B6375" s="110">
        <v>45695</v>
      </c>
      <c r="C6375" s="89">
        <v>6.9</v>
      </c>
      <c r="D6375" s="89">
        <v>2.1</v>
      </c>
      <c r="E6375" s="96">
        <v>449</v>
      </c>
      <c r="F6375" s="89">
        <v>0</v>
      </c>
      <c r="G6375" s="89">
        <v>1032.5</v>
      </c>
      <c r="H6375">
        <v>0.79</v>
      </c>
      <c r="I6375" t="s">
        <v>16</v>
      </c>
      <c r="J6375">
        <v>1.1000000000000001</v>
      </c>
      <c r="K6375">
        <v>2</v>
      </c>
      <c r="L6375">
        <v>2025</v>
      </c>
      <c r="M6375" t="s">
        <v>115</v>
      </c>
      <c r="N6375" s="89" cm="1">
        <f t="array" ref="N6375">IF(ISNUMBER(_34_KNMI_Stations[[#This Row],[Etmaal temperatuur °C]]),IF(_34_KNMI_Stations[[#This Row],[Etmaal temperatuur °C]]&lt;stookgrens[],stookgrens[]-_34_KNMI_Stations[[#This Row],[Etmaal temperatuur °C]],0),"")</f>
        <v>15.9</v>
      </c>
      <c r="O6375" s="89">
        <f>_34_KNMI_Stations[[#This Row],[graaddagen]]*_34_KNMI_Stations[[#This Row],[Gewogen factor]]</f>
        <v>17.490000000000002</v>
      </c>
      <c r="P6375" s="89" cm="1">
        <f t="array" ref="P6375">IF(ISNUMBER(_34_KNMI_Stations[[#This Row],[Etmaal temperatuur °C]]),IF(_34_KNMI_Stations[[#This Row],[Etmaal temperatuur °C]]&gt;stookgrens[],_34_KNMI_Stations[[#This Row],[Etmaal temperatuur °C]]-stookgrens[],0),"")</f>
        <v>0</v>
      </c>
    </row>
    <row r="6376" spans="1:16" x14ac:dyDescent="0.25">
      <c r="A6376">
        <v>280</v>
      </c>
      <c r="B6376" s="110">
        <v>45696</v>
      </c>
      <c r="C6376" s="89">
        <v>4.3</v>
      </c>
      <c r="D6376" s="89">
        <v>2.7</v>
      </c>
      <c r="E6376" s="96">
        <v>267</v>
      </c>
      <c r="F6376" s="89">
        <v>0</v>
      </c>
      <c r="G6376" s="89">
        <v>1024.3</v>
      </c>
      <c r="H6376">
        <v>0.82</v>
      </c>
      <c r="I6376" t="s">
        <v>16</v>
      </c>
      <c r="J6376">
        <v>1.1000000000000001</v>
      </c>
      <c r="K6376">
        <v>2</v>
      </c>
      <c r="L6376">
        <v>2025</v>
      </c>
      <c r="M6376" t="s">
        <v>115</v>
      </c>
      <c r="N6376" s="89" cm="1">
        <f t="array" ref="N6376">IF(ISNUMBER(_34_KNMI_Stations[[#This Row],[Etmaal temperatuur °C]]),IF(_34_KNMI_Stations[[#This Row],[Etmaal temperatuur °C]]&lt;stookgrens[],stookgrens[]-_34_KNMI_Stations[[#This Row],[Etmaal temperatuur °C]],0),"")</f>
        <v>15.3</v>
      </c>
      <c r="O6376" s="89">
        <f>_34_KNMI_Stations[[#This Row],[graaddagen]]*_34_KNMI_Stations[[#This Row],[Gewogen factor]]</f>
        <v>16.830000000000002</v>
      </c>
      <c r="P6376" s="89" cm="1">
        <f t="array" ref="P6376">IF(ISNUMBER(_34_KNMI_Stations[[#This Row],[Etmaal temperatuur °C]]),IF(_34_KNMI_Stations[[#This Row],[Etmaal temperatuur °C]]&gt;stookgrens[],_34_KNMI_Stations[[#This Row],[Etmaal temperatuur °C]]-stookgrens[],0),"")</f>
        <v>0</v>
      </c>
    </row>
    <row r="6377" spans="1:16" x14ac:dyDescent="0.25">
      <c r="A6377">
        <v>280</v>
      </c>
      <c r="B6377" s="110">
        <v>45697</v>
      </c>
      <c r="C6377" s="89">
        <v>5</v>
      </c>
      <c r="D6377" s="89">
        <v>3</v>
      </c>
      <c r="E6377" s="96">
        <v>531</v>
      </c>
      <c r="F6377" s="89">
        <v>0</v>
      </c>
      <c r="G6377" s="89">
        <v>1030.5999999999999</v>
      </c>
      <c r="H6377">
        <v>0.82</v>
      </c>
      <c r="I6377" t="s">
        <v>16</v>
      </c>
      <c r="J6377">
        <v>1.1000000000000001</v>
      </c>
      <c r="K6377">
        <v>2</v>
      </c>
      <c r="L6377">
        <v>2025</v>
      </c>
      <c r="M6377" t="s">
        <v>115</v>
      </c>
      <c r="N6377" s="89" cm="1">
        <f t="array" ref="N6377">IF(ISNUMBER(_34_KNMI_Stations[[#This Row],[Etmaal temperatuur °C]]),IF(_34_KNMI_Stations[[#This Row],[Etmaal temperatuur °C]]&lt;stookgrens[],stookgrens[]-_34_KNMI_Stations[[#This Row],[Etmaal temperatuur °C]],0),"")</f>
        <v>15</v>
      </c>
      <c r="O6377" s="89">
        <f>_34_KNMI_Stations[[#This Row],[graaddagen]]*_34_KNMI_Stations[[#This Row],[Gewogen factor]]</f>
        <v>16.5</v>
      </c>
      <c r="P6377" s="89" cm="1">
        <f t="array" ref="P6377">IF(ISNUMBER(_34_KNMI_Stations[[#This Row],[Etmaal temperatuur °C]]),IF(_34_KNMI_Stations[[#This Row],[Etmaal temperatuur °C]]&gt;stookgrens[],_34_KNMI_Stations[[#This Row],[Etmaal temperatuur °C]]-stookgrens[],0),"")</f>
        <v>0</v>
      </c>
    </row>
    <row r="6378" spans="1:16" x14ac:dyDescent="0.25">
      <c r="A6378">
        <v>280</v>
      </c>
      <c r="B6378" s="110">
        <v>45698</v>
      </c>
      <c r="C6378" s="89">
        <v>6.8</v>
      </c>
      <c r="D6378" s="89">
        <v>2.7</v>
      </c>
      <c r="E6378" s="96">
        <v>273</v>
      </c>
      <c r="F6378" s="89">
        <v>0</v>
      </c>
      <c r="G6378" s="89">
        <v>1027.5999999999999</v>
      </c>
      <c r="H6378">
        <v>0.79</v>
      </c>
      <c r="I6378" t="s">
        <v>16</v>
      </c>
      <c r="J6378">
        <v>1.1000000000000001</v>
      </c>
      <c r="K6378">
        <v>2</v>
      </c>
      <c r="L6378">
        <v>2025</v>
      </c>
      <c r="M6378" t="s">
        <v>116</v>
      </c>
      <c r="N6378" s="89" cm="1">
        <f t="array" ref="N6378">IF(ISNUMBER(_34_KNMI_Stations[[#This Row],[Etmaal temperatuur °C]]),IF(_34_KNMI_Stations[[#This Row],[Etmaal temperatuur °C]]&lt;stookgrens[],stookgrens[]-_34_KNMI_Stations[[#This Row],[Etmaal temperatuur °C]],0),"")</f>
        <v>15.3</v>
      </c>
      <c r="O6378" s="89">
        <f>_34_KNMI_Stations[[#This Row],[graaddagen]]*_34_KNMI_Stations[[#This Row],[Gewogen factor]]</f>
        <v>16.830000000000002</v>
      </c>
      <c r="P6378" s="89" cm="1">
        <f t="array" ref="P6378">IF(ISNUMBER(_34_KNMI_Stations[[#This Row],[Etmaal temperatuur °C]]),IF(_34_KNMI_Stations[[#This Row],[Etmaal temperatuur °C]]&gt;stookgrens[],_34_KNMI_Stations[[#This Row],[Etmaal temperatuur °C]]-stookgrens[],0),"")</f>
        <v>0</v>
      </c>
    </row>
    <row r="6379" spans="1:16" x14ac:dyDescent="0.25">
      <c r="A6379">
        <v>280</v>
      </c>
      <c r="B6379" s="110">
        <v>45699</v>
      </c>
      <c r="C6379" s="89">
        <v>6</v>
      </c>
      <c r="D6379" s="89">
        <v>0.6</v>
      </c>
      <c r="E6379" s="96">
        <v>218</v>
      </c>
      <c r="F6379" s="89">
        <v>3.2</v>
      </c>
      <c r="G6379" s="89">
        <v>1020.9</v>
      </c>
      <c r="H6379">
        <v>0.88</v>
      </c>
      <c r="I6379" t="s">
        <v>16</v>
      </c>
      <c r="J6379">
        <v>1.1000000000000001</v>
      </c>
      <c r="K6379">
        <v>2</v>
      </c>
      <c r="L6379">
        <v>2025</v>
      </c>
      <c r="M6379" t="s">
        <v>116</v>
      </c>
      <c r="N6379" s="89" cm="1">
        <f t="array" ref="N6379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6379" s="89">
        <f>_34_KNMI_Stations[[#This Row],[graaddagen]]*_34_KNMI_Stations[[#This Row],[Gewogen factor]]</f>
        <v>19.14</v>
      </c>
      <c r="P6379" s="89" cm="1">
        <f t="array" ref="P6379">IF(ISNUMBER(_34_KNMI_Stations[[#This Row],[Etmaal temperatuur °C]]),IF(_34_KNMI_Stations[[#This Row],[Etmaal temperatuur °C]]&gt;stookgrens[],_34_KNMI_Stations[[#This Row],[Etmaal temperatuur °C]]-stookgrens[],0),"")</f>
        <v>0</v>
      </c>
    </row>
    <row r="6380" spans="1:16" x14ac:dyDescent="0.25">
      <c r="A6380">
        <v>280</v>
      </c>
      <c r="B6380" s="110">
        <v>45700</v>
      </c>
      <c r="C6380" s="89">
        <v>3.4</v>
      </c>
      <c r="D6380" s="89">
        <v>0</v>
      </c>
      <c r="E6380" s="96">
        <v>236</v>
      </c>
      <c r="F6380" s="89">
        <v>8.9</v>
      </c>
      <c r="G6380" s="89">
        <v>1019.1</v>
      </c>
      <c r="H6380">
        <v>0.9</v>
      </c>
      <c r="I6380" t="s">
        <v>16</v>
      </c>
      <c r="J6380">
        <v>1.1000000000000001</v>
      </c>
      <c r="K6380">
        <v>2</v>
      </c>
      <c r="L6380">
        <v>2025</v>
      </c>
      <c r="M6380" t="s">
        <v>116</v>
      </c>
      <c r="N6380" s="89" cm="1">
        <f t="array" ref="N6380">IF(ISNUMBER(_34_KNMI_Stations[[#This Row],[Etmaal temperatuur °C]]),IF(_34_KNMI_Stations[[#This Row],[Etmaal temperatuur °C]]&lt;stookgrens[],stookgrens[]-_34_KNMI_Stations[[#This Row],[Etmaal temperatuur °C]],0),"")</f>
        <v>18</v>
      </c>
      <c r="O6380" s="89">
        <f>_34_KNMI_Stations[[#This Row],[graaddagen]]*_34_KNMI_Stations[[#This Row],[Gewogen factor]]</f>
        <v>19.8</v>
      </c>
      <c r="P6380" s="89" cm="1">
        <f t="array" ref="P6380">IF(ISNUMBER(_34_KNMI_Stations[[#This Row],[Etmaal temperatuur °C]]),IF(_34_KNMI_Stations[[#This Row],[Etmaal temperatuur °C]]&gt;stookgrens[],_34_KNMI_Stations[[#This Row],[Etmaal temperatuur °C]]-stookgrens[],0),"")</f>
        <v>0</v>
      </c>
    </row>
    <row r="6381" spans="1:16" x14ac:dyDescent="0.25">
      <c r="A6381">
        <v>280</v>
      </c>
      <c r="B6381" s="110">
        <v>45701</v>
      </c>
      <c r="C6381" s="89">
        <v>2.5</v>
      </c>
      <c r="D6381" s="89">
        <v>-1.6</v>
      </c>
      <c r="E6381" s="96">
        <v>299</v>
      </c>
      <c r="F6381" s="89">
        <v>0.7</v>
      </c>
      <c r="G6381" s="89">
        <v>1022.5</v>
      </c>
      <c r="H6381">
        <v>0.92</v>
      </c>
      <c r="I6381" t="s">
        <v>16</v>
      </c>
      <c r="J6381">
        <v>1.1000000000000001</v>
      </c>
      <c r="K6381">
        <v>2</v>
      </c>
      <c r="L6381">
        <v>2025</v>
      </c>
      <c r="M6381" t="s">
        <v>116</v>
      </c>
      <c r="N6381" s="89" cm="1">
        <f t="array" ref="N6381">IF(ISNUMBER(_34_KNMI_Stations[[#This Row],[Etmaal temperatuur °C]]),IF(_34_KNMI_Stations[[#This Row],[Etmaal temperatuur °C]]&lt;stookgrens[],stookgrens[]-_34_KNMI_Stations[[#This Row],[Etmaal temperatuur °C]],0),"")</f>
        <v>19.600000000000001</v>
      </c>
      <c r="O6381" s="89">
        <f>_34_KNMI_Stations[[#This Row],[graaddagen]]*_34_KNMI_Stations[[#This Row],[Gewogen factor]]</f>
        <v>21.560000000000002</v>
      </c>
      <c r="P6381" s="89" cm="1">
        <f t="array" ref="P6381">IF(ISNUMBER(_34_KNMI_Stations[[#This Row],[Etmaal temperatuur °C]]),IF(_34_KNMI_Stations[[#This Row],[Etmaal temperatuur °C]]&gt;stookgrens[],_34_KNMI_Stations[[#This Row],[Etmaal temperatuur °C]]-stookgrens[],0),"")</f>
        <v>0</v>
      </c>
    </row>
    <row r="6382" spans="1:16" x14ac:dyDescent="0.25">
      <c r="A6382">
        <v>280</v>
      </c>
      <c r="B6382" s="110">
        <v>45702</v>
      </c>
      <c r="C6382" s="89">
        <v>1.1000000000000001</v>
      </c>
      <c r="D6382" s="89">
        <v>0.1</v>
      </c>
      <c r="E6382" s="96">
        <v>255</v>
      </c>
      <c r="F6382" s="89">
        <v>0</v>
      </c>
      <c r="G6382" s="89">
        <v>1028.0999999999999</v>
      </c>
      <c r="H6382">
        <v>0.87</v>
      </c>
      <c r="I6382" t="s">
        <v>16</v>
      </c>
      <c r="J6382">
        <v>1.1000000000000001</v>
      </c>
      <c r="K6382">
        <v>2</v>
      </c>
      <c r="L6382">
        <v>2025</v>
      </c>
      <c r="M6382" t="s">
        <v>116</v>
      </c>
      <c r="N6382" s="89" cm="1">
        <f t="array" ref="N6382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6382" s="89">
        <f>_34_KNMI_Stations[[#This Row],[graaddagen]]*_34_KNMI_Stations[[#This Row],[Gewogen factor]]</f>
        <v>19.690000000000001</v>
      </c>
      <c r="P6382" s="89" cm="1">
        <f t="array" ref="P6382">IF(ISNUMBER(_34_KNMI_Stations[[#This Row],[Etmaal temperatuur °C]]),IF(_34_KNMI_Stations[[#This Row],[Etmaal temperatuur °C]]&gt;stookgrens[],_34_KNMI_Stations[[#This Row],[Etmaal temperatuur °C]]-stookgrens[],0),"")</f>
        <v>0</v>
      </c>
    </row>
    <row r="6383" spans="1:16" x14ac:dyDescent="0.25">
      <c r="A6383">
        <v>280</v>
      </c>
      <c r="B6383" s="110">
        <v>45703</v>
      </c>
      <c r="C6383" s="89">
        <v>1.3</v>
      </c>
      <c r="D6383" s="89">
        <v>-0.1</v>
      </c>
      <c r="E6383" s="96">
        <v>254</v>
      </c>
      <c r="F6383" s="89">
        <v>0</v>
      </c>
      <c r="G6383" s="89">
        <v>1024.7</v>
      </c>
      <c r="H6383">
        <v>0.88</v>
      </c>
      <c r="I6383" t="s">
        <v>16</v>
      </c>
      <c r="J6383">
        <v>1.1000000000000001</v>
      </c>
      <c r="K6383">
        <v>2</v>
      </c>
      <c r="L6383">
        <v>2025</v>
      </c>
      <c r="M6383" t="s">
        <v>116</v>
      </c>
      <c r="N6383" s="89" cm="1">
        <f t="array" ref="N6383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6383" s="89">
        <f>_34_KNMI_Stations[[#This Row],[graaddagen]]*_34_KNMI_Stations[[#This Row],[Gewogen factor]]</f>
        <v>19.910000000000004</v>
      </c>
      <c r="P6383" s="89" cm="1">
        <f t="array" ref="P6383">IF(ISNUMBER(_34_KNMI_Stations[[#This Row],[Etmaal temperatuur °C]]),IF(_34_KNMI_Stations[[#This Row],[Etmaal temperatuur °C]]&gt;stookgrens[],_34_KNMI_Stations[[#This Row],[Etmaal temperatuur °C]]-stookgrens[],0),"")</f>
        <v>0</v>
      </c>
    </row>
    <row r="6384" spans="1:16" x14ac:dyDescent="0.25">
      <c r="A6384">
        <v>280</v>
      </c>
      <c r="B6384" s="110">
        <v>45704</v>
      </c>
      <c r="C6384" s="89">
        <v>3</v>
      </c>
      <c r="D6384" s="89">
        <v>-1.6</v>
      </c>
      <c r="E6384" s="96">
        <v>690</v>
      </c>
      <c r="F6384" s="89">
        <v>0</v>
      </c>
      <c r="G6384" s="89">
        <v>1025.2</v>
      </c>
      <c r="H6384">
        <v>0.84</v>
      </c>
      <c r="I6384" t="s">
        <v>16</v>
      </c>
      <c r="J6384">
        <v>1.1000000000000001</v>
      </c>
      <c r="K6384">
        <v>2</v>
      </c>
      <c r="L6384">
        <v>2025</v>
      </c>
      <c r="M6384" t="s">
        <v>116</v>
      </c>
      <c r="N6384" s="89" cm="1">
        <f t="array" ref="N6384">IF(ISNUMBER(_34_KNMI_Stations[[#This Row],[Etmaal temperatuur °C]]),IF(_34_KNMI_Stations[[#This Row],[Etmaal temperatuur °C]]&lt;stookgrens[],stookgrens[]-_34_KNMI_Stations[[#This Row],[Etmaal temperatuur °C]],0),"")</f>
        <v>19.600000000000001</v>
      </c>
      <c r="O6384" s="89">
        <f>_34_KNMI_Stations[[#This Row],[graaddagen]]*_34_KNMI_Stations[[#This Row],[Gewogen factor]]</f>
        <v>21.560000000000002</v>
      </c>
      <c r="P6384" s="89" cm="1">
        <f t="array" ref="P6384">IF(ISNUMBER(_34_KNMI_Stations[[#This Row],[Etmaal temperatuur °C]]),IF(_34_KNMI_Stations[[#This Row],[Etmaal temperatuur °C]]&gt;stookgrens[],_34_KNMI_Stations[[#This Row],[Etmaal temperatuur °C]]-stookgrens[],0),"")</f>
        <v>0</v>
      </c>
    </row>
    <row r="6385" spans="1:16" x14ac:dyDescent="0.25">
      <c r="A6385">
        <v>280</v>
      </c>
      <c r="B6385" s="110">
        <v>45705</v>
      </c>
      <c r="C6385" s="89">
        <v>2.6</v>
      </c>
      <c r="D6385" s="89">
        <v>-3.8</v>
      </c>
      <c r="E6385" s="96">
        <v>1059</v>
      </c>
      <c r="F6385" s="89">
        <v>0</v>
      </c>
      <c r="G6385" s="89">
        <v>1026.7</v>
      </c>
      <c r="H6385">
        <v>0.83</v>
      </c>
      <c r="I6385" t="s">
        <v>16</v>
      </c>
      <c r="J6385">
        <v>1.1000000000000001</v>
      </c>
      <c r="K6385">
        <v>2</v>
      </c>
      <c r="L6385">
        <v>2025</v>
      </c>
      <c r="M6385" t="s">
        <v>117</v>
      </c>
      <c r="N6385" s="89" cm="1">
        <f t="array" ref="N6385">IF(ISNUMBER(_34_KNMI_Stations[[#This Row],[Etmaal temperatuur °C]]),IF(_34_KNMI_Stations[[#This Row],[Etmaal temperatuur °C]]&lt;stookgrens[],stookgrens[]-_34_KNMI_Stations[[#This Row],[Etmaal temperatuur °C]],0),"")</f>
        <v>21.8</v>
      </c>
      <c r="O6385" s="89">
        <f>_34_KNMI_Stations[[#This Row],[graaddagen]]*_34_KNMI_Stations[[#This Row],[Gewogen factor]]</f>
        <v>23.980000000000004</v>
      </c>
      <c r="P6385" s="89" cm="1">
        <f t="array" ref="P6385">IF(ISNUMBER(_34_KNMI_Stations[[#This Row],[Etmaal temperatuur °C]]),IF(_34_KNMI_Stations[[#This Row],[Etmaal temperatuur °C]]&gt;stookgrens[],_34_KNMI_Stations[[#This Row],[Etmaal temperatuur °C]]-stookgrens[],0),"")</f>
        <v>0</v>
      </c>
    </row>
    <row r="6386" spans="1:16" x14ac:dyDescent="0.25">
      <c r="A6386">
        <v>280</v>
      </c>
      <c r="B6386" s="110">
        <v>45706</v>
      </c>
      <c r="C6386" s="89">
        <v>3.5</v>
      </c>
      <c r="D6386" s="89">
        <v>-2.7</v>
      </c>
      <c r="E6386" s="96">
        <v>991</v>
      </c>
      <c r="F6386" s="89">
        <v>0</v>
      </c>
      <c r="G6386" s="89">
        <v>1028.0999999999999</v>
      </c>
      <c r="H6386">
        <v>0.66</v>
      </c>
      <c r="I6386" t="s">
        <v>16</v>
      </c>
      <c r="J6386">
        <v>1.1000000000000001</v>
      </c>
      <c r="K6386">
        <v>2</v>
      </c>
      <c r="L6386">
        <v>2025</v>
      </c>
      <c r="M6386" t="s">
        <v>117</v>
      </c>
      <c r="N6386" s="89" cm="1">
        <f t="array" ref="N6386">IF(ISNUMBER(_34_KNMI_Stations[[#This Row],[Etmaal temperatuur °C]]),IF(_34_KNMI_Stations[[#This Row],[Etmaal temperatuur °C]]&lt;stookgrens[],stookgrens[]-_34_KNMI_Stations[[#This Row],[Etmaal temperatuur °C]],0),"")</f>
        <v>20.7</v>
      </c>
      <c r="O6386" s="89">
        <f>_34_KNMI_Stations[[#This Row],[graaddagen]]*_34_KNMI_Stations[[#This Row],[Gewogen factor]]</f>
        <v>22.77</v>
      </c>
      <c r="P6386" s="89" cm="1">
        <f t="array" ref="P6386">IF(ISNUMBER(_34_KNMI_Stations[[#This Row],[Etmaal temperatuur °C]]),IF(_34_KNMI_Stations[[#This Row],[Etmaal temperatuur °C]]&gt;stookgrens[],_34_KNMI_Stations[[#This Row],[Etmaal temperatuur °C]]-stookgrens[],0),"")</f>
        <v>0</v>
      </c>
    </row>
    <row r="6387" spans="1:16" x14ac:dyDescent="0.25">
      <c r="A6387">
        <v>280</v>
      </c>
      <c r="B6387" s="110">
        <v>45707</v>
      </c>
      <c r="C6387" s="89">
        <v>4.3</v>
      </c>
      <c r="D6387" s="89">
        <v>-0.4</v>
      </c>
      <c r="E6387" s="96">
        <v>975</v>
      </c>
      <c r="F6387" s="89">
        <v>0</v>
      </c>
      <c r="G6387" s="89">
        <v>1024.0999999999999</v>
      </c>
      <c r="H6387">
        <v>0.59</v>
      </c>
      <c r="I6387" t="s">
        <v>16</v>
      </c>
      <c r="J6387">
        <v>1.1000000000000001</v>
      </c>
      <c r="K6387">
        <v>2</v>
      </c>
      <c r="L6387">
        <v>2025</v>
      </c>
      <c r="M6387" t="s">
        <v>117</v>
      </c>
      <c r="N6387" s="89" cm="1">
        <f t="array" ref="N6387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6387" s="89">
        <f>_34_KNMI_Stations[[#This Row],[graaddagen]]*_34_KNMI_Stations[[#This Row],[Gewogen factor]]</f>
        <v>20.239999999999998</v>
      </c>
      <c r="P6387" s="89" cm="1">
        <f t="array" ref="P6387">IF(ISNUMBER(_34_KNMI_Stations[[#This Row],[Etmaal temperatuur °C]]),IF(_34_KNMI_Stations[[#This Row],[Etmaal temperatuur °C]]&gt;stookgrens[],_34_KNMI_Stations[[#This Row],[Etmaal temperatuur °C]]-stookgrens[],0),"")</f>
        <v>0</v>
      </c>
    </row>
    <row r="6388" spans="1:16" x14ac:dyDescent="0.25">
      <c r="A6388">
        <v>280</v>
      </c>
      <c r="B6388" s="110">
        <v>45708</v>
      </c>
      <c r="C6388" s="89">
        <v>4</v>
      </c>
      <c r="D6388" s="89">
        <v>4.9000000000000004</v>
      </c>
      <c r="E6388" s="96">
        <v>479</v>
      </c>
      <c r="F6388" s="89">
        <v>-0.1</v>
      </c>
      <c r="G6388" s="89">
        <v>1019.6</v>
      </c>
      <c r="H6388">
        <v>0.77</v>
      </c>
      <c r="I6388" t="s">
        <v>16</v>
      </c>
      <c r="J6388">
        <v>1.1000000000000001</v>
      </c>
      <c r="K6388">
        <v>2</v>
      </c>
      <c r="L6388">
        <v>2025</v>
      </c>
      <c r="M6388" t="s">
        <v>117</v>
      </c>
      <c r="N6388" s="89" cm="1">
        <f t="array" ref="N6388">IF(ISNUMBER(_34_KNMI_Stations[[#This Row],[Etmaal temperatuur °C]]),IF(_34_KNMI_Stations[[#This Row],[Etmaal temperatuur °C]]&lt;stookgrens[],stookgrens[]-_34_KNMI_Stations[[#This Row],[Etmaal temperatuur °C]],0),"")</f>
        <v>13.1</v>
      </c>
      <c r="O6388" s="89">
        <f>_34_KNMI_Stations[[#This Row],[graaddagen]]*_34_KNMI_Stations[[#This Row],[Gewogen factor]]</f>
        <v>14.41</v>
      </c>
      <c r="P6388" s="89" cm="1">
        <f t="array" ref="P6388">IF(ISNUMBER(_34_KNMI_Stations[[#This Row],[Etmaal temperatuur °C]]),IF(_34_KNMI_Stations[[#This Row],[Etmaal temperatuur °C]]&gt;stookgrens[],_34_KNMI_Stations[[#This Row],[Etmaal temperatuur °C]]-stookgrens[],0),"")</f>
        <v>0</v>
      </c>
    </row>
    <row r="6389" spans="1:16" x14ac:dyDescent="0.25">
      <c r="A6389">
        <v>280</v>
      </c>
      <c r="B6389" s="110">
        <v>45709</v>
      </c>
      <c r="C6389" s="89">
        <v>4.5999999999999996</v>
      </c>
      <c r="D6389" s="89">
        <v>13</v>
      </c>
      <c r="E6389" s="96">
        <v>784</v>
      </c>
      <c r="F6389" s="89">
        <v>0</v>
      </c>
      <c r="G6389" s="89">
        <v>1016.8</v>
      </c>
      <c r="H6389">
        <v>0.76</v>
      </c>
      <c r="I6389" t="s">
        <v>16</v>
      </c>
      <c r="J6389">
        <v>1.1000000000000001</v>
      </c>
      <c r="K6389">
        <v>2</v>
      </c>
      <c r="L6389">
        <v>2025</v>
      </c>
      <c r="M6389" t="s">
        <v>117</v>
      </c>
      <c r="N6389" s="89" cm="1">
        <f t="array" ref="N6389">IF(ISNUMBER(_34_KNMI_Stations[[#This Row],[Etmaal temperatuur °C]]),IF(_34_KNMI_Stations[[#This Row],[Etmaal temperatuur °C]]&lt;stookgrens[],stookgrens[]-_34_KNMI_Stations[[#This Row],[Etmaal temperatuur °C]],0),"")</f>
        <v>5</v>
      </c>
      <c r="O6389" s="89">
        <f>_34_KNMI_Stations[[#This Row],[graaddagen]]*_34_KNMI_Stations[[#This Row],[Gewogen factor]]</f>
        <v>5.5</v>
      </c>
      <c r="P6389" s="89" cm="1">
        <f t="array" ref="P6389">IF(ISNUMBER(_34_KNMI_Stations[[#This Row],[Etmaal temperatuur °C]]),IF(_34_KNMI_Stations[[#This Row],[Etmaal temperatuur °C]]&gt;stookgrens[],_34_KNMI_Stations[[#This Row],[Etmaal temperatuur °C]]-stookgrens[],0),"")</f>
        <v>0</v>
      </c>
    </row>
    <row r="6390" spans="1:16" x14ac:dyDescent="0.25">
      <c r="A6390">
        <v>280</v>
      </c>
      <c r="B6390" s="110">
        <v>45710</v>
      </c>
      <c r="C6390" s="89">
        <v>4.4000000000000004</v>
      </c>
      <c r="D6390" s="89">
        <v>10.3</v>
      </c>
      <c r="E6390" s="96">
        <v>240</v>
      </c>
      <c r="F6390" s="89">
        <v>1.3</v>
      </c>
      <c r="G6390" s="89">
        <v>1014.6</v>
      </c>
      <c r="H6390">
        <v>0.89</v>
      </c>
      <c r="I6390" t="s">
        <v>16</v>
      </c>
      <c r="J6390">
        <v>1.1000000000000001</v>
      </c>
      <c r="K6390">
        <v>2</v>
      </c>
      <c r="L6390">
        <v>2025</v>
      </c>
      <c r="M6390" t="s">
        <v>117</v>
      </c>
      <c r="N6390" s="89" cm="1">
        <f t="array" ref="N6390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6390" s="89">
        <f>_34_KNMI_Stations[[#This Row],[graaddagen]]*_34_KNMI_Stations[[#This Row],[Gewogen factor]]</f>
        <v>8.4700000000000006</v>
      </c>
      <c r="P6390" s="89" cm="1">
        <f t="array" ref="P6390">IF(ISNUMBER(_34_KNMI_Stations[[#This Row],[Etmaal temperatuur °C]]),IF(_34_KNMI_Stations[[#This Row],[Etmaal temperatuur °C]]&gt;stookgrens[],_34_KNMI_Stations[[#This Row],[Etmaal temperatuur °C]]-stookgrens[],0),"")</f>
        <v>0</v>
      </c>
    </row>
    <row r="6391" spans="1:16" x14ac:dyDescent="0.25">
      <c r="A6391">
        <v>280</v>
      </c>
      <c r="B6391" s="110">
        <v>45711</v>
      </c>
      <c r="C6391" s="89">
        <v>5.0999999999999996</v>
      </c>
      <c r="D6391" s="89">
        <v>9.5</v>
      </c>
      <c r="E6391" s="96">
        <v>564</v>
      </c>
      <c r="F6391" s="89">
        <v>0</v>
      </c>
      <c r="G6391" s="89">
        <v>1024.0999999999999</v>
      </c>
      <c r="H6391">
        <v>0.85</v>
      </c>
      <c r="I6391" t="s">
        <v>16</v>
      </c>
      <c r="J6391">
        <v>1.1000000000000001</v>
      </c>
      <c r="K6391">
        <v>2</v>
      </c>
      <c r="L6391">
        <v>2025</v>
      </c>
      <c r="M6391" t="s">
        <v>117</v>
      </c>
      <c r="N6391" s="89" cm="1">
        <f t="array" ref="N6391">IF(ISNUMBER(_34_KNMI_Stations[[#This Row],[Etmaal temperatuur °C]]),IF(_34_KNMI_Stations[[#This Row],[Etmaal temperatuur °C]]&lt;stookgrens[],stookgrens[]-_34_KNMI_Stations[[#This Row],[Etmaal temperatuur °C]],0),"")</f>
        <v>8.5</v>
      </c>
      <c r="O6391" s="89">
        <f>_34_KNMI_Stations[[#This Row],[graaddagen]]*_34_KNMI_Stations[[#This Row],[Gewogen factor]]</f>
        <v>9.3500000000000014</v>
      </c>
      <c r="P6391" s="89" cm="1">
        <f t="array" ref="P6391">IF(ISNUMBER(_34_KNMI_Stations[[#This Row],[Etmaal temperatuur °C]]),IF(_34_KNMI_Stations[[#This Row],[Etmaal temperatuur °C]]&gt;stookgrens[],_34_KNMI_Stations[[#This Row],[Etmaal temperatuur °C]]-stookgrens[],0),"")</f>
        <v>0</v>
      </c>
    </row>
    <row r="6392" spans="1:16" x14ac:dyDescent="0.25">
      <c r="A6392">
        <v>280</v>
      </c>
      <c r="B6392" s="110">
        <v>45712</v>
      </c>
      <c r="C6392" s="89">
        <v>6.3</v>
      </c>
      <c r="D6392" s="89">
        <v>10.199999999999999</v>
      </c>
      <c r="E6392" s="96">
        <v>210</v>
      </c>
      <c r="F6392" s="89">
        <v>4.7</v>
      </c>
      <c r="G6392" s="89">
        <v>1014.3</v>
      </c>
      <c r="H6392">
        <v>0.86</v>
      </c>
      <c r="I6392" t="s">
        <v>16</v>
      </c>
      <c r="J6392">
        <v>1.1000000000000001</v>
      </c>
      <c r="K6392">
        <v>2</v>
      </c>
      <c r="L6392">
        <v>2025</v>
      </c>
      <c r="M6392" t="s">
        <v>118</v>
      </c>
      <c r="N6392" s="89" cm="1">
        <f t="array" ref="N6392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6392" s="89">
        <f>_34_KNMI_Stations[[#This Row],[graaddagen]]*_34_KNMI_Stations[[#This Row],[Gewogen factor]]</f>
        <v>8.5800000000000018</v>
      </c>
      <c r="P6392" s="89" cm="1">
        <f t="array" ref="P6392">IF(ISNUMBER(_34_KNMI_Stations[[#This Row],[Etmaal temperatuur °C]]),IF(_34_KNMI_Stations[[#This Row],[Etmaal temperatuur °C]]&gt;stookgrens[],_34_KNMI_Stations[[#This Row],[Etmaal temperatuur °C]]-stookgrens[],0),"")</f>
        <v>0</v>
      </c>
    </row>
    <row r="6393" spans="1:16" x14ac:dyDescent="0.25">
      <c r="A6393">
        <v>280</v>
      </c>
      <c r="B6393" s="110">
        <v>45713</v>
      </c>
      <c r="C6393" s="89">
        <v>3.1</v>
      </c>
      <c r="D6393" s="89">
        <v>8.3000000000000007</v>
      </c>
      <c r="E6393" s="96">
        <v>480</v>
      </c>
      <c r="F6393" s="89">
        <v>0</v>
      </c>
      <c r="G6393" s="89">
        <v>1013.2</v>
      </c>
      <c r="H6393">
        <v>0.89</v>
      </c>
      <c r="I6393" t="s">
        <v>16</v>
      </c>
      <c r="J6393">
        <v>1.1000000000000001</v>
      </c>
      <c r="K6393">
        <v>2</v>
      </c>
      <c r="L6393">
        <v>2025</v>
      </c>
      <c r="M6393" t="s">
        <v>118</v>
      </c>
      <c r="N6393" s="89" cm="1">
        <f t="array" ref="N6393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6393" s="89">
        <f>_34_KNMI_Stations[[#This Row],[graaddagen]]*_34_KNMI_Stations[[#This Row],[Gewogen factor]]</f>
        <v>10.67</v>
      </c>
      <c r="P6393" s="89" cm="1">
        <f t="array" ref="P6393">IF(ISNUMBER(_34_KNMI_Stations[[#This Row],[Etmaal temperatuur °C]]),IF(_34_KNMI_Stations[[#This Row],[Etmaal temperatuur °C]]&gt;stookgrens[],_34_KNMI_Stations[[#This Row],[Etmaal temperatuur °C]]-stookgrens[],0),"")</f>
        <v>0</v>
      </c>
    </row>
    <row r="6394" spans="1:16" x14ac:dyDescent="0.25">
      <c r="A6394">
        <v>280</v>
      </c>
      <c r="B6394" s="110">
        <v>45714</v>
      </c>
      <c r="C6394" s="89">
        <v>3.1</v>
      </c>
      <c r="D6394" s="89">
        <v>6.4</v>
      </c>
      <c r="E6394" s="96">
        <v>813</v>
      </c>
      <c r="F6394" s="89">
        <v>1.1000000000000001</v>
      </c>
      <c r="G6394" s="89">
        <v>1014.2</v>
      </c>
      <c r="H6394">
        <v>0.83</v>
      </c>
      <c r="I6394" t="s">
        <v>16</v>
      </c>
      <c r="J6394">
        <v>1.1000000000000001</v>
      </c>
      <c r="K6394">
        <v>2</v>
      </c>
      <c r="L6394">
        <v>2025</v>
      </c>
      <c r="M6394" t="s">
        <v>118</v>
      </c>
      <c r="N6394" s="89" cm="1">
        <f t="array" ref="N6394">IF(ISNUMBER(_34_KNMI_Stations[[#This Row],[Etmaal temperatuur °C]]),IF(_34_KNMI_Stations[[#This Row],[Etmaal temperatuur °C]]&lt;stookgrens[],stookgrens[]-_34_KNMI_Stations[[#This Row],[Etmaal temperatuur °C]],0),"")</f>
        <v>11.6</v>
      </c>
      <c r="O6394" s="89">
        <f>_34_KNMI_Stations[[#This Row],[graaddagen]]*_34_KNMI_Stations[[#This Row],[Gewogen factor]]</f>
        <v>12.76</v>
      </c>
      <c r="P6394" s="89" cm="1">
        <f t="array" ref="P6394">IF(ISNUMBER(_34_KNMI_Stations[[#This Row],[Etmaal temperatuur °C]]),IF(_34_KNMI_Stations[[#This Row],[Etmaal temperatuur °C]]&gt;stookgrens[],_34_KNMI_Stations[[#This Row],[Etmaal temperatuur °C]]-stookgrens[],0),"")</f>
        <v>0</v>
      </c>
    </row>
    <row r="6395" spans="1:16" x14ac:dyDescent="0.25">
      <c r="A6395">
        <v>280</v>
      </c>
      <c r="B6395" s="110">
        <v>45715</v>
      </c>
      <c r="C6395" s="89">
        <v>3</v>
      </c>
      <c r="D6395" s="89">
        <v>5</v>
      </c>
      <c r="E6395" s="96">
        <v>513</v>
      </c>
      <c r="F6395" s="89">
        <v>6.6</v>
      </c>
      <c r="G6395" s="89">
        <v>1014.1</v>
      </c>
      <c r="H6395">
        <v>0.93</v>
      </c>
      <c r="I6395" t="s">
        <v>16</v>
      </c>
      <c r="J6395">
        <v>1.1000000000000001</v>
      </c>
      <c r="K6395">
        <v>2</v>
      </c>
      <c r="L6395">
        <v>2025</v>
      </c>
      <c r="M6395" t="s">
        <v>118</v>
      </c>
      <c r="N6395" s="89" cm="1">
        <f t="array" ref="N6395">IF(ISNUMBER(_34_KNMI_Stations[[#This Row],[Etmaal temperatuur °C]]),IF(_34_KNMI_Stations[[#This Row],[Etmaal temperatuur °C]]&lt;stookgrens[],stookgrens[]-_34_KNMI_Stations[[#This Row],[Etmaal temperatuur °C]],0),"")</f>
        <v>13</v>
      </c>
      <c r="O6395" s="89">
        <f>_34_KNMI_Stations[[#This Row],[graaddagen]]*_34_KNMI_Stations[[#This Row],[Gewogen factor]]</f>
        <v>14.3</v>
      </c>
      <c r="P6395" s="89" cm="1">
        <f t="array" ref="P6395">IF(ISNUMBER(_34_KNMI_Stations[[#This Row],[Etmaal temperatuur °C]]),IF(_34_KNMI_Stations[[#This Row],[Etmaal temperatuur °C]]&gt;stookgrens[],_34_KNMI_Stations[[#This Row],[Etmaal temperatuur °C]]-stookgrens[],0),"")</f>
        <v>0</v>
      </c>
    </row>
    <row r="6396" spans="1:16" x14ac:dyDescent="0.25">
      <c r="A6396">
        <v>280</v>
      </c>
      <c r="B6396" s="110">
        <v>45716</v>
      </c>
      <c r="C6396" s="89">
        <v>3.1</v>
      </c>
      <c r="D6396" s="89">
        <v>4.4000000000000004</v>
      </c>
      <c r="E6396" s="96">
        <v>555</v>
      </c>
      <c r="F6396" s="89">
        <v>-0.1</v>
      </c>
      <c r="G6396" s="89">
        <v>1025.9000000000001</v>
      </c>
      <c r="H6396">
        <v>0.89</v>
      </c>
      <c r="I6396" t="s">
        <v>16</v>
      </c>
      <c r="J6396">
        <v>1.1000000000000001</v>
      </c>
      <c r="K6396">
        <v>2</v>
      </c>
      <c r="L6396">
        <v>2025</v>
      </c>
      <c r="M6396" t="s">
        <v>118</v>
      </c>
      <c r="N6396" s="89" cm="1">
        <f t="array" ref="N6396">IF(ISNUMBER(_34_KNMI_Stations[[#This Row],[Etmaal temperatuur °C]]),IF(_34_KNMI_Stations[[#This Row],[Etmaal temperatuur °C]]&lt;stookgrens[],stookgrens[]-_34_KNMI_Stations[[#This Row],[Etmaal temperatuur °C]],0),"")</f>
        <v>13.6</v>
      </c>
      <c r="O6396" s="89">
        <f>_34_KNMI_Stations[[#This Row],[graaddagen]]*_34_KNMI_Stations[[#This Row],[Gewogen factor]]</f>
        <v>14.96</v>
      </c>
      <c r="P6396" s="89" cm="1">
        <f t="array" ref="P6396">IF(ISNUMBER(_34_KNMI_Stations[[#This Row],[Etmaal temperatuur °C]]),IF(_34_KNMI_Stations[[#This Row],[Etmaal temperatuur °C]]&gt;stookgrens[],_34_KNMI_Stations[[#This Row],[Etmaal temperatuur °C]]-stookgrens[],0),"")</f>
        <v>0</v>
      </c>
    </row>
    <row r="6397" spans="1:16" x14ac:dyDescent="0.25">
      <c r="A6397">
        <v>280</v>
      </c>
      <c r="B6397" s="110">
        <v>45717</v>
      </c>
      <c r="C6397" s="89">
        <v>1.5</v>
      </c>
      <c r="D6397" s="89">
        <v>2.2000000000000002</v>
      </c>
      <c r="E6397" s="96">
        <v>782</v>
      </c>
      <c r="F6397" s="89">
        <v>0</v>
      </c>
      <c r="G6397" s="89">
        <v>1033.5999999999999</v>
      </c>
      <c r="H6397">
        <v>0.88</v>
      </c>
      <c r="I6397" t="s">
        <v>16</v>
      </c>
      <c r="J6397">
        <v>1</v>
      </c>
      <c r="K6397">
        <v>3</v>
      </c>
      <c r="L6397">
        <v>2025</v>
      </c>
      <c r="M6397" t="s">
        <v>118</v>
      </c>
      <c r="N6397" s="89" cm="1">
        <f t="array" ref="N6397">IF(ISNUMBER(_34_KNMI_Stations[[#This Row],[Etmaal temperatuur °C]]),IF(_34_KNMI_Stations[[#This Row],[Etmaal temperatuur °C]]&lt;stookgrens[],stookgrens[]-_34_KNMI_Stations[[#This Row],[Etmaal temperatuur °C]],0),"")</f>
        <v>15.8</v>
      </c>
      <c r="O6397" s="89">
        <f>_34_KNMI_Stations[[#This Row],[graaddagen]]*_34_KNMI_Stations[[#This Row],[Gewogen factor]]</f>
        <v>15.8</v>
      </c>
      <c r="P6397" s="89" cm="1">
        <f t="array" ref="P6397">IF(ISNUMBER(_34_KNMI_Stations[[#This Row],[Etmaal temperatuur °C]]),IF(_34_KNMI_Stations[[#This Row],[Etmaal temperatuur °C]]&gt;stookgrens[],_34_KNMI_Stations[[#This Row],[Etmaal temperatuur °C]]-stookgrens[],0),"")</f>
        <v>0</v>
      </c>
    </row>
    <row r="6398" spans="1:16" x14ac:dyDescent="0.25">
      <c r="A6398">
        <v>280</v>
      </c>
      <c r="B6398" s="110">
        <v>45718</v>
      </c>
      <c r="C6398" s="89">
        <v>2.1</v>
      </c>
      <c r="D6398" s="89">
        <v>1.4</v>
      </c>
      <c r="E6398" s="96">
        <v>913</v>
      </c>
      <c r="F6398" s="89">
        <v>0</v>
      </c>
      <c r="G6398" s="89">
        <v>1034</v>
      </c>
      <c r="H6398">
        <v>0.9</v>
      </c>
      <c r="I6398" t="s">
        <v>16</v>
      </c>
      <c r="J6398">
        <v>1</v>
      </c>
      <c r="K6398">
        <v>3</v>
      </c>
      <c r="L6398">
        <v>2025</v>
      </c>
      <c r="M6398" t="s">
        <v>118</v>
      </c>
      <c r="N6398" s="89" cm="1">
        <f t="array" ref="N6398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6398" s="89">
        <f>_34_KNMI_Stations[[#This Row],[graaddagen]]*_34_KNMI_Stations[[#This Row],[Gewogen factor]]</f>
        <v>16.600000000000001</v>
      </c>
      <c r="P6398" s="89" cm="1">
        <f t="array" ref="P6398">IF(ISNUMBER(_34_KNMI_Stations[[#This Row],[Etmaal temperatuur °C]]),IF(_34_KNMI_Stations[[#This Row],[Etmaal temperatuur °C]]&gt;stookgrens[],_34_KNMI_Stations[[#This Row],[Etmaal temperatuur °C]]-stookgrens[],0),"")</f>
        <v>0</v>
      </c>
    </row>
    <row r="6399" spans="1:16" x14ac:dyDescent="0.25">
      <c r="A6399">
        <v>280</v>
      </c>
      <c r="B6399" s="110">
        <v>45719</v>
      </c>
      <c r="C6399" s="89">
        <v>2.4</v>
      </c>
      <c r="D6399" s="89">
        <v>1.7</v>
      </c>
      <c r="E6399" s="96">
        <v>1272</v>
      </c>
      <c r="F6399" s="89">
        <v>0</v>
      </c>
      <c r="G6399" s="89">
        <v>1029.0999999999999</v>
      </c>
      <c r="H6399">
        <v>0.86</v>
      </c>
      <c r="I6399" t="s">
        <v>16</v>
      </c>
      <c r="J6399">
        <v>1</v>
      </c>
      <c r="K6399">
        <v>3</v>
      </c>
      <c r="L6399">
        <v>2025</v>
      </c>
      <c r="M6399" t="s">
        <v>119</v>
      </c>
      <c r="N6399" s="89" cm="1">
        <f t="array" ref="N6399">IF(ISNUMBER(_34_KNMI_Stations[[#This Row],[Etmaal temperatuur °C]]),IF(_34_KNMI_Stations[[#This Row],[Etmaal temperatuur °C]]&lt;stookgrens[],stookgrens[]-_34_KNMI_Stations[[#This Row],[Etmaal temperatuur °C]],0),"")</f>
        <v>16.3</v>
      </c>
      <c r="O6399" s="89">
        <f>_34_KNMI_Stations[[#This Row],[graaddagen]]*_34_KNMI_Stations[[#This Row],[Gewogen factor]]</f>
        <v>16.3</v>
      </c>
      <c r="P6399" s="89" cm="1">
        <f t="array" ref="P6399">IF(ISNUMBER(_34_KNMI_Stations[[#This Row],[Etmaal temperatuur °C]]),IF(_34_KNMI_Stations[[#This Row],[Etmaal temperatuur °C]]&gt;stookgrens[],_34_KNMI_Stations[[#This Row],[Etmaal temperatuur °C]]-stookgrens[],0),"")</f>
        <v>0</v>
      </c>
    </row>
    <row r="6400" spans="1:16" x14ac:dyDescent="0.25">
      <c r="A6400">
        <v>280</v>
      </c>
      <c r="B6400" s="110">
        <v>45720</v>
      </c>
      <c r="C6400" s="89">
        <v>2.8</v>
      </c>
      <c r="D6400" s="89">
        <v>3.1</v>
      </c>
      <c r="E6400" s="96">
        <v>1115</v>
      </c>
      <c r="F6400" s="89">
        <v>0</v>
      </c>
      <c r="G6400" s="89">
        <v>1025.5</v>
      </c>
      <c r="H6400">
        <v>0.85</v>
      </c>
      <c r="I6400" t="s">
        <v>16</v>
      </c>
      <c r="J6400">
        <v>1</v>
      </c>
      <c r="K6400">
        <v>3</v>
      </c>
      <c r="L6400">
        <v>2025</v>
      </c>
      <c r="M6400" t="s">
        <v>119</v>
      </c>
      <c r="N6400" s="89" cm="1">
        <f t="array" ref="N6400">IF(ISNUMBER(_34_KNMI_Stations[[#This Row],[Etmaal temperatuur °C]]),IF(_34_KNMI_Stations[[#This Row],[Etmaal temperatuur °C]]&lt;stookgrens[],stookgrens[]-_34_KNMI_Stations[[#This Row],[Etmaal temperatuur °C]],0),"")</f>
        <v>14.9</v>
      </c>
      <c r="O6400" s="89">
        <f>_34_KNMI_Stations[[#This Row],[graaddagen]]*_34_KNMI_Stations[[#This Row],[Gewogen factor]]</f>
        <v>14.9</v>
      </c>
      <c r="P6400" s="89" cm="1">
        <f t="array" ref="P6400">IF(ISNUMBER(_34_KNMI_Stations[[#This Row],[Etmaal temperatuur °C]]),IF(_34_KNMI_Stations[[#This Row],[Etmaal temperatuur °C]]&gt;stookgrens[],_34_KNMI_Stations[[#This Row],[Etmaal temperatuur °C]]-stookgrens[],0),"")</f>
        <v>0</v>
      </c>
    </row>
    <row r="6401" spans="1:16" x14ac:dyDescent="0.25">
      <c r="A6401">
        <v>280</v>
      </c>
      <c r="B6401" s="110">
        <v>45721</v>
      </c>
      <c r="C6401" s="89">
        <v>4.0999999999999996</v>
      </c>
      <c r="D6401" s="89">
        <v>5.5</v>
      </c>
      <c r="E6401" s="96">
        <v>1211</v>
      </c>
      <c r="F6401" s="89">
        <v>0</v>
      </c>
      <c r="G6401" s="89">
        <v>1021.8</v>
      </c>
      <c r="H6401">
        <v>0.76</v>
      </c>
      <c r="I6401" t="s">
        <v>16</v>
      </c>
      <c r="J6401">
        <v>1</v>
      </c>
      <c r="K6401">
        <v>3</v>
      </c>
      <c r="L6401">
        <v>2025</v>
      </c>
      <c r="M6401" t="s">
        <v>119</v>
      </c>
      <c r="N6401" s="89" cm="1">
        <f t="array" ref="N6401">IF(ISNUMBER(_34_KNMI_Stations[[#This Row],[Etmaal temperatuur °C]]),IF(_34_KNMI_Stations[[#This Row],[Etmaal temperatuur °C]]&lt;stookgrens[],stookgrens[]-_34_KNMI_Stations[[#This Row],[Etmaal temperatuur °C]],0),"")</f>
        <v>12.5</v>
      </c>
      <c r="O6401" s="89">
        <f>_34_KNMI_Stations[[#This Row],[graaddagen]]*_34_KNMI_Stations[[#This Row],[Gewogen factor]]</f>
        <v>12.5</v>
      </c>
      <c r="P6401" s="89" cm="1">
        <f t="array" ref="P6401">IF(ISNUMBER(_34_KNMI_Stations[[#This Row],[Etmaal temperatuur °C]]),IF(_34_KNMI_Stations[[#This Row],[Etmaal temperatuur °C]]&gt;stookgrens[],_34_KNMI_Stations[[#This Row],[Etmaal temperatuur °C]]-stookgrens[],0),"")</f>
        <v>0</v>
      </c>
    </row>
    <row r="6402" spans="1:16" x14ac:dyDescent="0.25">
      <c r="A6402">
        <v>280</v>
      </c>
      <c r="B6402" s="110">
        <v>45722</v>
      </c>
      <c r="C6402" s="89">
        <v>2.6</v>
      </c>
      <c r="D6402" s="89">
        <v>6.9</v>
      </c>
      <c r="E6402" s="96">
        <v>1227</v>
      </c>
      <c r="F6402" s="89">
        <v>0</v>
      </c>
      <c r="G6402" s="89">
        <v>1017.3</v>
      </c>
      <c r="H6402">
        <v>0.74</v>
      </c>
      <c r="I6402" t="s">
        <v>16</v>
      </c>
      <c r="J6402">
        <v>1</v>
      </c>
      <c r="K6402">
        <v>3</v>
      </c>
      <c r="L6402">
        <v>2025</v>
      </c>
      <c r="M6402" t="s">
        <v>119</v>
      </c>
      <c r="N6402" s="89" cm="1">
        <f t="array" ref="N6402">IF(ISNUMBER(_34_KNMI_Stations[[#This Row],[Etmaal temperatuur °C]]),IF(_34_KNMI_Stations[[#This Row],[Etmaal temperatuur °C]]&lt;stookgrens[],stookgrens[]-_34_KNMI_Stations[[#This Row],[Etmaal temperatuur °C]],0),"")</f>
        <v>11.1</v>
      </c>
      <c r="O6402" s="89">
        <f>_34_KNMI_Stations[[#This Row],[graaddagen]]*_34_KNMI_Stations[[#This Row],[Gewogen factor]]</f>
        <v>11.1</v>
      </c>
      <c r="P6402" s="89" cm="1">
        <f t="array" ref="P6402">IF(ISNUMBER(_34_KNMI_Stations[[#This Row],[Etmaal temperatuur °C]]),IF(_34_KNMI_Stations[[#This Row],[Etmaal temperatuur °C]]&gt;stookgrens[],_34_KNMI_Stations[[#This Row],[Etmaal temperatuur °C]]-stookgrens[],0),"")</f>
        <v>0</v>
      </c>
    </row>
    <row r="6403" spans="1:16" x14ac:dyDescent="0.25">
      <c r="A6403">
        <v>280</v>
      </c>
      <c r="B6403" s="110">
        <v>45723</v>
      </c>
      <c r="C6403" s="89">
        <v>2.2999999999999998</v>
      </c>
      <c r="D6403" s="89">
        <v>8.9</v>
      </c>
      <c r="E6403" s="96">
        <v>1246</v>
      </c>
      <c r="F6403" s="89">
        <v>0</v>
      </c>
      <c r="G6403" s="89">
        <v>1016.5</v>
      </c>
      <c r="H6403">
        <v>0.68</v>
      </c>
      <c r="I6403" t="s">
        <v>16</v>
      </c>
      <c r="J6403">
        <v>1</v>
      </c>
      <c r="K6403">
        <v>3</v>
      </c>
      <c r="L6403">
        <v>2025</v>
      </c>
      <c r="M6403" t="s">
        <v>119</v>
      </c>
      <c r="N6403" s="89" cm="1">
        <f t="array" ref="N6403">IF(ISNUMBER(_34_KNMI_Stations[[#This Row],[Etmaal temperatuur °C]]),IF(_34_KNMI_Stations[[#This Row],[Etmaal temperatuur °C]]&lt;stookgrens[],stookgrens[]-_34_KNMI_Stations[[#This Row],[Etmaal temperatuur °C]],0),"")</f>
        <v>9.1</v>
      </c>
      <c r="O6403" s="89">
        <f>_34_KNMI_Stations[[#This Row],[graaddagen]]*_34_KNMI_Stations[[#This Row],[Gewogen factor]]</f>
        <v>9.1</v>
      </c>
      <c r="P6403" s="89" cm="1">
        <f t="array" ref="P6403">IF(ISNUMBER(_34_KNMI_Stations[[#This Row],[Etmaal temperatuur °C]]),IF(_34_KNMI_Stations[[#This Row],[Etmaal temperatuur °C]]&gt;stookgrens[],_34_KNMI_Stations[[#This Row],[Etmaal temperatuur °C]]-stookgrens[],0),"")</f>
        <v>0</v>
      </c>
    </row>
    <row r="6404" spans="1:16" x14ac:dyDescent="0.25">
      <c r="A6404">
        <v>280</v>
      </c>
      <c r="B6404" s="110">
        <v>45724</v>
      </c>
      <c r="C6404" s="89">
        <v>2.5</v>
      </c>
      <c r="D6404" s="89">
        <v>9.1999999999999993</v>
      </c>
      <c r="E6404" s="96">
        <v>1295</v>
      </c>
      <c r="F6404" s="89">
        <v>0</v>
      </c>
      <c r="G6404" s="89">
        <v>1014.1</v>
      </c>
      <c r="H6404">
        <v>0.68</v>
      </c>
      <c r="I6404" t="s">
        <v>16</v>
      </c>
      <c r="J6404">
        <v>1</v>
      </c>
      <c r="K6404">
        <v>3</v>
      </c>
      <c r="L6404">
        <v>2025</v>
      </c>
      <c r="M6404" t="s">
        <v>119</v>
      </c>
      <c r="N6404" s="89" cm="1">
        <f t="array" ref="N6404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6404" s="89">
        <f>_34_KNMI_Stations[[#This Row],[graaddagen]]*_34_KNMI_Stations[[#This Row],[Gewogen factor]]</f>
        <v>8.8000000000000007</v>
      </c>
      <c r="P6404" s="89" cm="1">
        <f t="array" ref="P6404">IF(ISNUMBER(_34_KNMI_Stations[[#This Row],[Etmaal temperatuur °C]]),IF(_34_KNMI_Stations[[#This Row],[Etmaal temperatuur °C]]&gt;stookgrens[],_34_KNMI_Stations[[#This Row],[Etmaal temperatuur °C]]-stookgrens[],0),"")</f>
        <v>0</v>
      </c>
    </row>
    <row r="6405" spans="1:16" x14ac:dyDescent="0.25">
      <c r="A6405">
        <v>280</v>
      </c>
      <c r="B6405" s="110">
        <v>45725</v>
      </c>
      <c r="C6405" s="89">
        <v>2.9</v>
      </c>
      <c r="D6405" s="89">
        <v>8.6</v>
      </c>
      <c r="E6405" s="96">
        <v>1291</v>
      </c>
      <c r="F6405" s="89">
        <v>0</v>
      </c>
      <c r="G6405" s="89">
        <v>1006.9</v>
      </c>
      <c r="H6405">
        <v>0.69</v>
      </c>
      <c r="I6405" t="s">
        <v>16</v>
      </c>
      <c r="J6405">
        <v>1</v>
      </c>
      <c r="K6405">
        <v>3</v>
      </c>
      <c r="L6405">
        <v>2025</v>
      </c>
      <c r="M6405" t="s">
        <v>119</v>
      </c>
      <c r="N6405" s="89" cm="1">
        <f t="array" ref="N6405">IF(ISNUMBER(_34_KNMI_Stations[[#This Row],[Etmaal temperatuur °C]]),IF(_34_KNMI_Stations[[#This Row],[Etmaal temperatuur °C]]&lt;stookgrens[],stookgrens[]-_34_KNMI_Stations[[#This Row],[Etmaal temperatuur °C]],0),"")</f>
        <v>9.4</v>
      </c>
      <c r="O6405" s="89">
        <f>_34_KNMI_Stations[[#This Row],[graaddagen]]*_34_KNMI_Stations[[#This Row],[Gewogen factor]]</f>
        <v>9.4</v>
      </c>
      <c r="P6405" s="89" cm="1">
        <f t="array" ref="P6405">IF(ISNUMBER(_34_KNMI_Stations[[#This Row],[Etmaal temperatuur °C]]),IF(_34_KNMI_Stations[[#This Row],[Etmaal temperatuur °C]]&gt;stookgrens[],_34_KNMI_Stations[[#This Row],[Etmaal temperatuur °C]]-stookgrens[],0),"")</f>
        <v>0</v>
      </c>
    </row>
    <row r="6406" spans="1:16" x14ac:dyDescent="0.25">
      <c r="A6406">
        <v>280</v>
      </c>
      <c r="B6406" s="110">
        <v>45726</v>
      </c>
      <c r="C6406" s="89">
        <v>2.1</v>
      </c>
      <c r="D6406" s="89">
        <v>6</v>
      </c>
      <c r="E6406" s="96">
        <v>1317</v>
      </c>
      <c r="F6406" s="89">
        <v>0</v>
      </c>
      <c r="G6406" s="89">
        <v>1003.1</v>
      </c>
      <c r="H6406">
        <v>0.81</v>
      </c>
      <c r="I6406" t="s">
        <v>16</v>
      </c>
      <c r="J6406">
        <v>1</v>
      </c>
      <c r="K6406">
        <v>3</v>
      </c>
      <c r="L6406">
        <v>2025</v>
      </c>
      <c r="M6406" t="s">
        <v>120</v>
      </c>
      <c r="N6406" s="89" cm="1">
        <f t="array" ref="N6406">IF(ISNUMBER(_34_KNMI_Stations[[#This Row],[Etmaal temperatuur °C]]),IF(_34_KNMI_Stations[[#This Row],[Etmaal temperatuur °C]]&lt;stookgrens[],stookgrens[]-_34_KNMI_Stations[[#This Row],[Etmaal temperatuur °C]],0),"")</f>
        <v>12</v>
      </c>
      <c r="O6406" s="89">
        <f>_34_KNMI_Stations[[#This Row],[graaddagen]]*_34_KNMI_Stations[[#This Row],[Gewogen factor]]</f>
        <v>12</v>
      </c>
      <c r="P6406" s="89" cm="1">
        <f t="array" ref="P6406">IF(ISNUMBER(_34_KNMI_Stations[[#This Row],[Etmaal temperatuur °C]]),IF(_34_KNMI_Stations[[#This Row],[Etmaal temperatuur °C]]&gt;stookgrens[],_34_KNMI_Stations[[#This Row],[Etmaal temperatuur °C]]-stookgrens[],0),"")</f>
        <v>0</v>
      </c>
    </row>
    <row r="6407" spans="1:16" x14ac:dyDescent="0.25">
      <c r="A6407">
        <v>280</v>
      </c>
      <c r="B6407" s="110">
        <v>45727</v>
      </c>
      <c r="C6407" s="89">
        <v>3.7</v>
      </c>
      <c r="D6407" s="89">
        <v>5.2</v>
      </c>
      <c r="E6407" s="96">
        <v>784</v>
      </c>
      <c r="F6407" s="89">
        <v>1.6</v>
      </c>
      <c r="G6407" s="89">
        <v>1002.1</v>
      </c>
      <c r="H6407">
        <v>0.84</v>
      </c>
      <c r="I6407" t="s">
        <v>16</v>
      </c>
      <c r="J6407">
        <v>1</v>
      </c>
      <c r="K6407">
        <v>3</v>
      </c>
      <c r="L6407">
        <v>2025</v>
      </c>
      <c r="M6407" t="s">
        <v>120</v>
      </c>
      <c r="N6407" s="89" cm="1">
        <f t="array" ref="N6407">IF(ISNUMBER(_34_KNMI_Stations[[#This Row],[Etmaal temperatuur °C]]),IF(_34_KNMI_Stations[[#This Row],[Etmaal temperatuur °C]]&lt;stookgrens[],stookgrens[]-_34_KNMI_Stations[[#This Row],[Etmaal temperatuur °C]],0),"")</f>
        <v>12.8</v>
      </c>
      <c r="O6407" s="89">
        <f>_34_KNMI_Stations[[#This Row],[graaddagen]]*_34_KNMI_Stations[[#This Row],[Gewogen factor]]</f>
        <v>12.8</v>
      </c>
      <c r="P6407" s="89" cm="1">
        <f t="array" ref="P6407">IF(ISNUMBER(_34_KNMI_Stations[[#This Row],[Etmaal temperatuur °C]]),IF(_34_KNMI_Stations[[#This Row],[Etmaal temperatuur °C]]&gt;stookgrens[],_34_KNMI_Stations[[#This Row],[Etmaal temperatuur °C]]-stookgrens[],0),"")</f>
        <v>0</v>
      </c>
    </row>
    <row r="6408" spans="1:16" x14ac:dyDescent="0.25">
      <c r="A6408">
        <v>280</v>
      </c>
      <c r="B6408" s="110">
        <v>45728</v>
      </c>
      <c r="C6408" s="89">
        <v>3.3</v>
      </c>
      <c r="D6408" s="89">
        <v>2.8</v>
      </c>
      <c r="E6408" s="96">
        <v>974</v>
      </c>
      <c r="F6408" s="89">
        <v>1.5</v>
      </c>
      <c r="G6408" s="89">
        <v>999.2</v>
      </c>
      <c r="H6408">
        <v>0.87</v>
      </c>
      <c r="I6408" t="s">
        <v>16</v>
      </c>
      <c r="J6408">
        <v>1</v>
      </c>
      <c r="K6408">
        <v>3</v>
      </c>
      <c r="L6408">
        <v>2025</v>
      </c>
      <c r="M6408" t="s">
        <v>120</v>
      </c>
      <c r="N6408" s="89" cm="1">
        <f t="array" ref="N6408">IF(ISNUMBER(_34_KNMI_Stations[[#This Row],[Etmaal temperatuur °C]]),IF(_34_KNMI_Stations[[#This Row],[Etmaal temperatuur °C]]&lt;stookgrens[],stookgrens[]-_34_KNMI_Stations[[#This Row],[Etmaal temperatuur °C]],0),"")</f>
        <v>15.2</v>
      </c>
      <c r="O6408" s="89">
        <f>_34_KNMI_Stations[[#This Row],[graaddagen]]*_34_KNMI_Stations[[#This Row],[Gewogen factor]]</f>
        <v>15.2</v>
      </c>
      <c r="P6408" s="89" cm="1">
        <f t="array" ref="P6408">IF(ISNUMBER(_34_KNMI_Stations[[#This Row],[Etmaal temperatuur °C]]),IF(_34_KNMI_Stations[[#This Row],[Etmaal temperatuur °C]]&gt;stookgrens[],_34_KNMI_Stations[[#This Row],[Etmaal temperatuur °C]]-stookgrens[],0),"")</f>
        <v>0</v>
      </c>
    </row>
    <row r="6409" spans="1:16" x14ac:dyDescent="0.25">
      <c r="A6409">
        <v>280</v>
      </c>
      <c r="B6409" s="110">
        <v>45729</v>
      </c>
      <c r="C6409" s="89">
        <v>2.9</v>
      </c>
      <c r="D6409" s="89">
        <v>2</v>
      </c>
      <c r="E6409" s="96">
        <v>723</v>
      </c>
      <c r="F6409" s="89">
        <v>1</v>
      </c>
      <c r="G6409" s="89">
        <v>1000.4</v>
      </c>
      <c r="H6409">
        <v>0.87</v>
      </c>
      <c r="I6409" t="s">
        <v>16</v>
      </c>
      <c r="J6409">
        <v>1</v>
      </c>
      <c r="K6409">
        <v>3</v>
      </c>
      <c r="L6409">
        <v>2025</v>
      </c>
      <c r="M6409" t="s">
        <v>120</v>
      </c>
      <c r="N6409" s="89" cm="1">
        <f t="array" ref="N6409">IF(ISNUMBER(_34_KNMI_Stations[[#This Row],[Etmaal temperatuur °C]]),IF(_34_KNMI_Stations[[#This Row],[Etmaal temperatuur °C]]&lt;stookgrens[],stookgrens[]-_34_KNMI_Stations[[#This Row],[Etmaal temperatuur °C]],0),"")</f>
        <v>16</v>
      </c>
      <c r="O6409" s="89">
        <f>_34_KNMI_Stations[[#This Row],[graaddagen]]*_34_KNMI_Stations[[#This Row],[Gewogen factor]]</f>
        <v>16</v>
      </c>
      <c r="P6409" s="89" cm="1">
        <f t="array" ref="P6409">IF(ISNUMBER(_34_KNMI_Stations[[#This Row],[Etmaal temperatuur °C]]),IF(_34_KNMI_Stations[[#This Row],[Etmaal temperatuur °C]]&gt;stookgrens[],_34_KNMI_Stations[[#This Row],[Etmaal temperatuur °C]]-stookgrens[],0),"")</f>
        <v>0</v>
      </c>
    </row>
    <row r="6410" spans="1:16" x14ac:dyDescent="0.25">
      <c r="A6410">
        <v>280</v>
      </c>
      <c r="B6410" s="110">
        <v>45730</v>
      </c>
      <c r="C6410" s="89">
        <v>2.8</v>
      </c>
      <c r="D6410" s="89">
        <v>2</v>
      </c>
      <c r="E6410" s="96">
        <v>956</v>
      </c>
      <c r="F6410" s="89">
        <v>0.1</v>
      </c>
      <c r="G6410" s="89">
        <v>1010.6</v>
      </c>
      <c r="H6410">
        <v>0.8</v>
      </c>
      <c r="I6410" t="s">
        <v>16</v>
      </c>
      <c r="J6410">
        <v>1</v>
      </c>
      <c r="K6410">
        <v>3</v>
      </c>
      <c r="L6410">
        <v>2025</v>
      </c>
      <c r="M6410" t="s">
        <v>120</v>
      </c>
      <c r="N6410" s="89" cm="1">
        <f t="array" ref="N6410">IF(ISNUMBER(_34_KNMI_Stations[[#This Row],[Etmaal temperatuur °C]]),IF(_34_KNMI_Stations[[#This Row],[Etmaal temperatuur °C]]&lt;stookgrens[],stookgrens[]-_34_KNMI_Stations[[#This Row],[Etmaal temperatuur °C]],0),"")</f>
        <v>16</v>
      </c>
      <c r="O6410" s="89">
        <f>_34_KNMI_Stations[[#This Row],[graaddagen]]*_34_KNMI_Stations[[#This Row],[Gewogen factor]]</f>
        <v>16</v>
      </c>
      <c r="P6410" s="89" cm="1">
        <f t="array" ref="P6410">IF(ISNUMBER(_34_KNMI_Stations[[#This Row],[Etmaal temperatuur °C]]),IF(_34_KNMI_Stations[[#This Row],[Etmaal temperatuur °C]]&gt;stookgrens[],_34_KNMI_Stations[[#This Row],[Etmaal temperatuur °C]]-stookgrens[],0),"")</f>
        <v>0</v>
      </c>
    </row>
    <row r="6411" spans="1:16" x14ac:dyDescent="0.25">
      <c r="A6411">
        <v>280</v>
      </c>
      <c r="B6411" s="110">
        <v>45731</v>
      </c>
      <c r="C6411" s="89">
        <v>3.7</v>
      </c>
      <c r="D6411" s="89">
        <v>2.1</v>
      </c>
      <c r="E6411" s="96">
        <v>1411</v>
      </c>
      <c r="F6411" s="89">
        <v>0</v>
      </c>
      <c r="G6411" s="89">
        <v>1021.5</v>
      </c>
      <c r="H6411">
        <v>0.75</v>
      </c>
      <c r="I6411" t="s">
        <v>16</v>
      </c>
      <c r="J6411">
        <v>1</v>
      </c>
      <c r="K6411">
        <v>3</v>
      </c>
      <c r="L6411">
        <v>2025</v>
      </c>
      <c r="M6411" t="s">
        <v>120</v>
      </c>
      <c r="N6411" s="89" cm="1">
        <f t="array" ref="N6411">IF(ISNUMBER(_34_KNMI_Stations[[#This Row],[Etmaal temperatuur °C]]),IF(_34_KNMI_Stations[[#This Row],[Etmaal temperatuur °C]]&lt;stookgrens[],stookgrens[]-_34_KNMI_Stations[[#This Row],[Etmaal temperatuur °C]],0),"")</f>
        <v>15.9</v>
      </c>
      <c r="O6411" s="89">
        <f>_34_KNMI_Stations[[#This Row],[graaddagen]]*_34_KNMI_Stations[[#This Row],[Gewogen factor]]</f>
        <v>15.9</v>
      </c>
      <c r="P6411" s="89" cm="1">
        <f t="array" ref="P6411">IF(ISNUMBER(_34_KNMI_Stations[[#This Row],[Etmaal temperatuur °C]]),IF(_34_KNMI_Stations[[#This Row],[Etmaal temperatuur °C]]&gt;stookgrens[],_34_KNMI_Stations[[#This Row],[Etmaal temperatuur °C]]-stookgrens[],0),"")</f>
        <v>0</v>
      </c>
    </row>
    <row r="6412" spans="1:16" x14ac:dyDescent="0.25">
      <c r="A6412">
        <v>280</v>
      </c>
      <c r="B6412" s="110">
        <v>45732</v>
      </c>
      <c r="C6412" s="89">
        <v>2.2000000000000002</v>
      </c>
      <c r="D6412" s="89">
        <v>2.5</v>
      </c>
      <c r="E6412" s="96">
        <v>1033</v>
      </c>
      <c r="F6412" s="89">
        <v>0.1</v>
      </c>
      <c r="G6412" s="89">
        <v>1023.6</v>
      </c>
      <c r="H6412">
        <v>0.85</v>
      </c>
      <c r="I6412" t="s">
        <v>16</v>
      </c>
      <c r="J6412">
        <v>1</v>
      </c>
      <c r="K6412">
        <v>3</v>
      </c>
      <c r="L6412">
        <v>2025</v>
      </c>
      <c r="M6412" t="s">
        <v>120</v>
      </c>
      <c r="N6412" s="89" cm="1">
        <f t="array" ref="N6412">IF(ISNUMBER(_34_KNMI_Stations[[#This Row],[Etmaal temperatuur °C]]),IF(_34_KNMI_Stations[[#This Row],[Etmaal temperatuur °C]]&lt;stookgrens[],stookgrens[]-_34_KNMI_Stations[[#This Row],[Etmaal temperatuur °C]],0),"")</f>
        <v>15.5</v>
      </c>
      <c r="O6412" s="89">
        <f>_34_KNMI_Stations[[#This Row],[graaddagen]]*_34_KNMI_Stations[[#This Row],[Gewogen factor]]</f>
        <v>15.5</v>
      </c>
      <c r="P6412" s="89" cm="1">
        <f t="array" ref="P6412">IF(ISNUMBER(_34_KNMI_Stations[[#This Row],[Etmaal temperatuur °C]]),IF(_34_KNMI_Stations[[#This Row],[Etmaal temperatuur °C]]&gt;stookgrens[],_34_KNMI_Stations[[#This Row],[Etmaal temperatuur °C]]-stookgrens[],0),"")</f>
        <v>0</v>
      </c>
    </row>
    <row r="6413" spans="1:16" x14ac:dyDescent="0.25">
      <c r="A6413">
        <v>280</v>
      </c>
      <c r="B6413" s="110">
        <v>45733</v>
      </c>
      <c r="C6413" s="89">
        <v>4.3</v>
      </c>
      <c r="D6413" s="89">
        <v>3</v>
      </c>
      <c r="E6413" s="96">
        <v>1615</v>
      </c>
      <c r="F6413" s="89">
        <v>0</v>
      </c>
      <c r="G6413" s="89">
        <v>1030.9000000000001</v>
      </c>
      <c r="H6413">
        <v>0.61</v>
      </c>
      <c r="I6413" t="s">
        <v>16</v>
      </c>
      <c r="J6413">
        <v>1</v>
      </c>
      <c r="K6413">
        <v>3</v>
      </c>
      <c r="L6413">
        <v>2025</v>
      </c>
      <c r="M6413" t="s">
        <v>121</v>
      </c>
      <c r="N6413" s="89" cm="1">
        <f t="array" ref="N6413">IF(ISNUMBER(_34_KNMI_Stations[[#This Row],[Etmaal temperatuur °C]]),IF(_34_KNMI_Stations[[#This Row],[Etmaal temperatuur °C]]&lt;stookgrens[],stookgrens[]-_34_KNMI_Stations[[#This Row],[Etmaal temperatuur °C]],0),"")</f>
        <v>15</v>
      </c>
      <c r="O6413" s="89">
        <f>_34_KNMI_Stations[[#This Row],[graaddagen]]*_34_KNMI_Stations[[#This Row],[Gewogen factor]]</f>
        <v>15</v>
      </c>
      <c r="P6413" s="89" cm="1">
        <f t="array" ref="P6413">IF(ISNUMBER(_34_KNMI_Stations[[#This Row],[Etmaal temperatuur °C]]),IF(_34_KNMI_Stations[[#This Row],[Etmaal temperatuur °C]]&gt;stookgrens[],_34_KNMI_Stations[[#This Row],[Etmaal temperatuur °C]]-stookgrens[],0),"")</f>
        <v>0</v>
      </c>
    </row>
    <row r="6414" spans="1:16" x14ac:dyDescent="0.25">
      <c r="A6414">
        <v>280</v>
      </c>
      <c r="B6414" s="110">
        <v>45734</v>
      </c>
      <c r="C6414" s="89">
        <v>3</v>
      </c>
      <c r="D6414" s="89">
        <v>3.3</v>
      </c>
      <c r="E6414" s="96">
        <v>1668</v>
      </c>
      <c r="F6414" s="89">
        <v>0</v>
      </c>
      <c r="G6414" s="89">
        <v>1029.8</v>
      </c>
      <c r="H6414">
        <v>0.52</v>
      </c>
      <c r="I6414" t="s">
        <v>16</v>
      </c>
      <c r="J6414">
        <v>1</v>
      </c>
      <c r="K6414">
        <v>3</v>
      </c>
      <c r="L6414">
        <v>2025</v>
      </c>
      <c r="M6414" t="s">
        <v>121</v>
      </c>
      <c r="N6414" s="89" cm="1">
        <f t="array" ref="N6414">IF(ISNUMBER(_34_KNMI_Stations[[#This Row],[Etmaal temperatuur °C]]),IF(_34_KNMI_Stations[[#This Row],[Etmaal temperatuur °C]]&lt;stookgrens[],stookgrens[]-_34_KNMI_Stations[[#This Row],[Etmaal temperatuur °C]],0),"")</f>
        <v>14.7</v>
      </c>
      <c r="O6414" s="89">
        <f>_34_KNMI_Stations[[#This Row],[graaddagen]]*_34_KNMI_Stations[[#This Row],[Gewogen factor]]</f>
        <v>14.7</v>
      </c>
      <c r="P6414" s="89" cm="1">
        <f t="array" ref="P6414">IF(ISNUMBER(_34_KNMI_Stations[[#This Row],[Etmaal temperatuur °C]]),IF(_34_KNMI_Stations[[#This Row],[Etmaal temperatuur °C]]&gt;stookgrens[],_34_KNMI_Stations[[#This Row],[Etmaal temperatuur °C]]-stookgrens[],0),"")</f>
        <v>0</v>
      </c>
    </row>
    <row r="6415" spans="1:16" x14ac:dyDescent="0.25">
      <c r="A6415">
        <v>280</v>
      </c>
      <c r="B6415" s="110">
        <v>45735</v>
      </c>
      <c r="C6415" s="89">
        <v>2.2999999999999998</v>
      </c>
      <c r="D6415" s="89">
        <v>5.6</v>
      </c>
      <c r="E6415" s="96">
        <v>1674</v>
      </c>
      <c r="F6415" s="89">
        <v>0</v>
      </c>
      <c r="G6415" s="89">
        <v>1024.7</v>
      </c>
      <c r="H6415">
        <v>0.56999999999999995</v>
      </c>
      <c r="I6415" t="s">
        <v>16</v>
      </c>
      <c r="J6415">
        <v>1</v>
      </c>
      <c r="K6415">
        <v>3</v>
      </c>
      <c r="L6415">
        <v>2025</v>
      </c>
      <c r="M6415" t="s">
        <v>121</v>
      </c>
      <c r="N6415" s="89" cm="1">
        <f t="array" ref="N6415">IF(ISNUMBER(_34_KNMI_Stations[[#This Row],[Etmaal temperatuur °C]]),IF(_34_KNMI_Stations[[#This Row],[Etmaal temperatuur °C]]&lt;stookgrens[],stookgrens[]-_34_KNMI_Stations[[#This Row],[Etmaal temperatuur °C]],0),"")</f>
        <v>12.4</v>
      </c>
      <c r="O6415" s="89">
        <f>_34_KNMI_Stations[[#This Row],[graaddagen]]*_34_KNMI_Stations[[#This Row],[Gewogen factor]]</f>
        <v>12.4</v>
      </c>
      <c r="P6415" s="89" cm="1">
        <f t="array" ref="P6415">IF(ISNUMBER(_34_KNMI_Stations[[#This Row],[Etmaal temperatuur °C]]),IF(_34_KNMI_Stations[[#This Row],[Etmaal temperatuur °C]]&gt;stookgrens[],_34_KNMI_Stations[[#This Row],[Etmaal temperatuur °C]]-stookgrens[],0),"")</f>
        <v>0</v>
      </c>
    </row>
    <row r="6416" spans="1:16" x14ac:dyDescent="0.25">
      <c r="A6416">
        <v>280</v>
      </c>
      <c r="B6416" s="110">
        <v>45736</v>
      </c>
      <c r="C6416" s="89">
        <v>1.7</v>
      </c>
      <c r="D6416" s="89">
        <v>8.3000000000000007</v>
      </c>
      <c r="E6416" s="96">
        <v>1541</v>
      </c>
      <c r="F6416" s="89">
        <v>0</v>
      </c>
      <c r="G6416" s="89">
        <v>1021.5</v>
      </c>
      <c r="H6416">
        <v>0.71</v>
      </c>
      <c r="I6416" t="s">
        <v>16</v>
      </c>
      <c r="J6416">
        <v>1</v>
      </c>
      <c r="K6416">
        <v>3</v>
      </c>
      <c r="L6416">
        <v>2025</v>
      </c>
      <c r="M6416" t="s">
        <v>121</v>
      </c>
      <c r="N6416" s="89" cm="1">
        <f t="array" ref="N6416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6416" s="89">
        <f>_34_KNMI_Stations[[#This Row],[graaddagen]]*_34_KNMI_Stations[[#This Row],[Gewogen factor]]</f>
        <v>9.6999999999999993</v>
      </c>
      <c r="P6416" s="89" cm="1">
        <f t="array" ref="P6416">IF(ISNUMBER(_34_KNMI_Stations[[#This Row],[Etmaal temperatuur °C]]),IF(_34_KNMI_Stations[[#This Row],[Etmaal temperatuur °C]]&gt;stookgrens[],_34_KNMI_Stations[[#This Row],[Etmaal temperatuur °C]]-stookgrens[],0),"")</f>
        <v>0</v>
      </c>
    </row>
    <row r="6417" spans="1:16" x14ac:dyDescent="0.25">
      <c r="A6417">
        <v>280</v>
      </c>
      <c r="B6417" s="110">
        <v>45737</v>
      </c>
      <c r="C6417" s="89">
        <v>4.3</v>
      </c>
      <c r="D6417" s="89">
        <v>11.8</v>
      </c>
      <c r="E6417" s="96">
        <v>1628</v>
      </c>
      <c r="F6417" s="89">
        <v>0</v>
      </c>
      <c r="G6417" s="89">
        <v>1015.4</v>
      </c>
      <c r="H6417">
        <v>0.6</v>
      </c>
      <c r="I6417" t="s">
        <v>16</v>
      </c>
      <c r="J6417">
        <v>1</v>
      </c>
      <c r="K6417">
        <v>3</v>
      </c>
      <c r="L6417">
        <v>2025</v>
      </c>
      <c r="M6417" t="s">
        <v>121</v>
      </c>
      <c r="N6417" s="89" cm="1">
        <f t="array" ref="N6417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6417" s="89">
        <f>_34_KNMI_Stations[[#This Row],[graaddagen]]*_34_KNMI_Stations[[#This Row],[Gewogen factor]]</f>
        <v>6.1999999999999993</v>
      </c>
      <c r="P6417" s="89" cm="1">
        <f t="array" ref="P6417">IF(ISNUMBER(_34_KNMI_Stations[[#This Row],[Etmaal temperatuur °C]]),IF(_34_KNMI_Stations[[#This Row],[Etmaal temperatuur °C]]&gt;stookgrens[],_34_KNMI_Stations[[#This Row],[Etmaal temperatuur °C]]-stookgrens[],0),"")</f>
        <v>0</v>
      </c>
    </row>
    <row r="6418" spans="1:16" x14ac:dyDescent="0.25">
      <c r="A6418">
        <v>280</v>
      </c>
      <c r="B6418" s="110">
        <v>45738</v>
      </c>
      <c r="C6418" s="89">
        <v>6.5</v>
      </c>
      <c r="D6418" s="89">
        <v>13.2</v>
      </c>
      <c r="E6418" s="96">
        <v>1564</v>
      </c>
      <c r="F6418" s="89">
        <v>-0.1</v>
      </c>
      <c r="G6418" s="89">
        <v>1006.7</v>
      </c>
      <c r="H6418">
        <v>0.43</v>
      </c>
      <c r="I6418" t="s">
        <v>16</v>
      </c>
      <c r="J6418">
        <v>1</v>
      </c>
      <c r="K6418">
        <v>3</v>
      </c>
      <c r="L6418">
        <v>2025</v>
      </c>
      <c r="M6418" t="s">
        <v>121</v>
      </c>
      <c r="N6418" s="89" cm="1">
        <f t="array" ref="N6418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6418" s="89">
        <f>_34_KNMI_Stations[[#This Row],[graaddagen]]*_34_KNMI_Stations[[#This Row],[Gewogen factor]]</f>
        <v>4.8000000000000007</v>
      </c>
      <c r="P6418" s="89" cm="1">
        <f t="array" ref="P6418">IF(ISNUMBER(_34_KNMI_Stations[[#This Row],[Etmaal temperatuur °C]]),IF(_34_KNMI_Stations[[#This Row],[Etmaal temperatuur °C]]&gt;stookgrens[],_34_KNMI_Stations[[#This Row],[Etmaal temperatuur °C]]-stookgrens[],0),"")</f>
        <v>0</v>
      </c>
    </row>
    <row r="6419" spans="1:16" x14ac:dyDescent="0.25">
      <c r="A6419">
        <v>280</v>
      </c>
      <c r="B6419" s="110">
        <v>45739</v>
      </c>
      <c r="C6419" s="89">
        <v>2.6</v>
      </c>
      <c r="D6419" s="89">
        <v>10.1</v>
      </c>
      <c r="E6419" s="96">
        <v>779</v>
      </c>
      <c r="F6419" s="89">
        <v>0.9</v>
      </c>
      <c r="G6419" s="89">
        <v>1005.8</v>
      </c>
      <c r="H6419">
        <v>0.78</v>
      </c>
      <c r="I6419" t="s">
        <v>16</v>
      </c>
      <c r="J6419">
        <v>1</v>
      </c>
      <c r="K6419">
        <v>3</v>
      </c>
      <c r="L6419">
        <v>2025</v>
      </c>
      <c r="M6419" t="s">
        <v>121</v>
      </c>
      <c r="N6419" s="89" cm="1">
        <f t="array" ref="N6419">IF(ISNUMBER(_34_KNMI_Stations[[#This Row],[Etmaal temperatuur °C]]),IF(_34_KNMI_Stations[[#This Row],[Etmaal temperatuur °C]]&lt;stookgrens[],stookgrens[]-_34_KNMI_Stations[[#This Row],[Etmaal temperatuur °C]],0),"")</f>
        <v>7.9</v>
      </c>
      <c r="O6419" s="89">
        <f>_34_KNMI_Stations[[#This Row],[graaddagen]]*_34_KNMI_Stations[[#This Row],[Gewogen factor]]</f>
        <v>7.9</v>
      </c>
      <c r="P6419" s="89" cm="1">
        <f t="array" ref="P6419">IF(ISNUMBER(_34_KNMI_Stations[[#This Row],[Etmaal temperatuur °C]]),IF(_34_KNMI_Stations[[#This Row],[Etmaal temperatuur °C]]&gt;stookgrens[],_34_KNMI_Stations[[#This Row],[Etmaal temperatuur °C]]-stookgrens[],0),"")</f>
        <v>0</v>
      </c>
    </row>
    <row r="6420" spans="1:16" x14ac:dyDescent="0.25">
      <c r="A6420">
        <v>280</v>
      </c>
      <c r="B6420" s="110">
        <v>45740</v>
      </c>
      <c r="C6420" s="89">
        <v>2.9</v>
      </c>
      <c r="D6420" s="89">
        <v>9.1</v>
      </c>
      <c r="E6420" s="96">
        <v>1141</v>
      </c>
      <c r="F6420" s="89">
        <v>1.1000000000000001</v>
      </c>
      <c r="G6420" s="89">
        <v>1014.5</v>
      </c>
      <c r="H6420">
        <v>0.87</v>
      </c>
      <c r="I6420" t="s">
        <v>16</v>
      </c>
      <c r="J6420">
        <v>1</v>
      </c>
      <c r="K6420">
        <v>3</v>
      </c>
      <c r="L6420">
        <v>2025</v>
      </c>
      <c r="M6420" t="s">
        <v>122</v>
      </c>
      <c r="N6420" s="89" cm="1">
        <f t="array" ref="N6420">IF(ISNUMBER(_34_KNMI_Stations[[#This Row],[Etmaal temperatuur °C]]),IF(_34_KNMI_Stations[[#This Row],[Etmaal temperatuur °C]]&lt;stookgrens[],stookgrens[]-_34_KNMI_Stations[[#This Row],[Etmaal temperatuur °C]],0),"")</f>
        <v>8.9</v>
      </c>
      <c r="O6420" s="89">
        <f>_34_KNMI_Stations[[#This Row],[graaddagen]]*_34_KNMI_Stations[[#This Row],[Gewogen factor]]</f>
        <v>8.9</v>
      </c>
      <c r="P6420" s="89" cm="1">
        <f t="array" ref="P6420">IF(ISNUMBER(_34_KNMI_Stations[[#This Row],[Etmaal temperatuur °C]]),IF(_34_KNMI_Stations[[#This Row],[Etmaal temperatuur °C]]&gt;stookgrens[],_34_KNMI_Stations[[#This Row],[Etmaal temperatuur °C]]-stookgrens[],0),"")</f>
        <v>0</v>
      </c>
    </row>
    <row r="6421" spans="1:16" x14ac:dyDescent="0.25">
      <c r="A6421">
        <v>280</v>
      </c>
      <c r="B6421" s="110">
        <v>45741</v>
      </c>
      <c r="C6421" s="89">
        <v>3.9</v>
      </c>
      <c r="D6421" s="89">
        <v>7.9</v>
      </c>
      <c r="E6421" s="96">
        <v>964</v>
      </c>
      <c r="F6421" s="89">
        <v>0.5</v>
      </c>
      <c r="G6421" s="89">
        <v>1019.4</v>
      </c>
      <c r="H6421">
        <v>0.85</v>
      </c>
      <c r="I6421" t="s">
        <v>16</v>
      </c>
      <c r="J6421">
        <v>1</v>
      </c>
      <c r="K6421">
        <v>3</v>
      </c>
      <c r="L6421">
        <v>2025</v>
      </c>
      <c r="M6421" t="s">
        <v>122</v>
      </c>
      <c r="N6421" s="89" cm="1">
        <f t="array" ref="N6421">IF(ISNUMBER(_34_KNMI_Stations[[#This Row],[Etmaal temperatuur °C]]),IF(_34_KNMI_Stations[[#This Row],[Etmaal temperatuur °C]]&lt;stookgrens[],stookgrens[]-_34_KNMI_Stations[[#This Row],[Etmaal temperatuur °C]],0),"")</f>
        <v>10.1</v>
      </c>
      <c r="O6421" s="89">
        <f>_34_KNMI_Stations[[#This Row],[graaddagen]]*_34_KNMI_Stations[[#This Row],[Gewogen factor]]</f>
        <v>10.1</v>
      </c>
      <c r="P6421" s="89" cm="1">
        <f t="array" ref="P6421">IF(ISNUMBER(_34_KNMI_Stations[[#This Row],[Etmaal temperatuur °C]]),IF(_34_KNMI_Stations[[#This Row],[Etmaal temperatuur °C]]&gt;stookgrens[],_34_KNMI_Stations[[#This Row],[Etmaal temperatuur °C]]-stookgrens[],0),"")</f>
        <v>0</v>
      </c>
    </row>
    <row r="6422" spans="1:16" x14ac:dyDescent="0.25">
      <c r="A6422">
        <v>280</v>
      </c>
      <c r="B6422" s="110">
        <v>45742</v>
      </c>
      <c r="C6422" s="89">
        <v>2.9</v>
      </c>
      <c r="D6422" s="89">
        <v>5.8</v>
      </c>
      <c r="E6422" s="96">
        <v>602</v>
      </c>
      <c r="F6422" s="89">
        <v>-0.1</v>
      </c>
      <c r="G6422" s="89">
        <v>1023.9</v>
      </c>
      <c r="H6422">
        <v>0.89</v>
      </c>
      <c r="I6422" t="s">
        <v>16</v>
      </c>
      <c r="J6422">
        <v>1</v>
      </c>
      <c r="K6422">
        <v>3</v>
      </c>
      <c r="L6422">
        <v>2025</v>
      </c>
      <c r="M6422" t="s">
        <v>122</v>
      </c>
      <c r="N6422" s="89" cm="1">
        <f t="array" ref="N6422">IF(ISNUMBER(_34_KNMI_Stations[[#This Row],[Etmaal temperatuur °C]]),IF(_34_KNMI_Stations[[#This Row],[Etmaal temperatuur °C]]&lt;stookgrens[],stookgrens[]-_34_KNMI_Stations[[#This Row],[Etmaal temperatuur °C]],0),"")</f>
        <v>12.2</v>
      </c>
      <c r="O6422" s="89">
        <f>_34_KNMI_Stations[[#This Row],[graaddagen]]*_34_KNMI_Stations[[#This Row],[Gewogen factor]]</f>
        <v>12.2</v>
      </c>
      <c r="P6422" s="89" cm="1">
        <f t="array" ref="P6422">IF(ISNUMBER(_34_KNMI_Stations[[#This Row],[Etmaal temperatuur °C]]),IF(_34_KNMI_Stations[[#This Row],[Etmaal temperatuur °C]]&gt;stookgrens[],_34_KNMI_Stations[[#This Row],[Etmaal temperatuur °C]]-stookgrens[],0),"")</f>
        <v>0</v>
      </c>
    </row>
    <row r="6423" spans="1:16" x14ac:dyDescent="0.25">
      <c r="A6423">
        <v>280</v>
      </c>
      <c r="B6423" s="110">
        <v>45743</v>
      </c>
      <c r="C6423" s="89">
        <v>2.5</v>
      </c>
      <c r="D6423" s="89">
        <v>6.1</v>
      </c>
      <c r="E6423" s="96">
        <v>1745</v>
      </c>
      <c r="F6423" s="89">
        <v>0</v>
      </c>
      <c r="G6423" s="89">
        <v>1020.1</v>
      </c>
      <c r="H6423">
        <v>0.83</v>
      </c>
      <c r="I6423" t="s">
        <v>16</v>
      </c>
      <c r="J6423">
        <v>1</v>
      </c>
      <c r="K6423">
        <v>3</v>
      </c>
      <c r="L6423">
        <v>2025</v>
      </c>
      <c r="M6423" t="s">
        <v>122</v>
      </c>
      <c r="N6423" s="89" cm="1">
        <f t="array" ref="N6423">IF(ISNUMBER(_34_KNMI_Stations[[#This Row],[Etmaal temperatuur °C]]),IF(_34_KNMI_Stations[[#This Row],[Etmaal temperatuur °C]]&lt;stookgrens[],stookgrens[]-_34_KNMI_Stations[[#This Row],[Etmaal temperatuur °C]],0),"")</f>
        <v>11.9</v>
      </c>
      <c r="O6423" s="89">
        <f>_34_KNMI_Stations[[#This Row],[graaddagen]]*_34_KNMI_Stations[[#This Row],[Gewogen factor]]</f>
        <v>11.9</v>
      </c>
      <c r="P6423" s="89" cm="1">
        <f t="array" ref="P6423">IF(ISNUMBER(_34_KNMI_Stations[[#This Row],[Etmaal temperatuur °C]]),IF(_34_KNMI_Stations[[#This Row],[Etmaal temperatuur °C]]&gt;stookgrens[],_34_KNMI_Stations[[#This Row],[Etmaal temperatuur °C]]-stookgrens[],0),"")</f>
        <v>0</v>
      </c>
    </row>
    <row r="6424" spans="1:16" x14ac:dyDescent="0.25">
      <c r="A6424">
        <v>280</v>
      </c>
      <c r="B6424" s="110">
        <v>45744</v>
      </c>
      <c r="C6424" s="89">
        <v>3.7</v>
      </c>
      <c r="D6424" s="89">
        <v>8.3000000000000007</v>
      </c>
      <c r="E6424" s="96">
        <v>1706</v>
      </c>
      <c r="F6424" s="89">
        <v>0.2</v>
      </c>
      <c r="G6424" s="89">
        <v>1011.7</v>
      </c>
      <c r="H6424">
        <v>0.8</v>
      </c>
      <c r="I6424" t="s">
        <v>16</v>
      </c>
      <c r="J6424">
        <v>1</v>
      </c>
      <c r="K6424">
        <v>3</v>
      </c>
      <c r="L6424">
        <v>2025</v>
      </c>
      <c r="M6424" t="s">
        <v>122</v>
      </c>
      <c r="N6424" s="89" cm="1">
        <f t="array" ref="N6424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6424" s="89">
        <f>_34_KNMI_Stations[[#This Row],[graaddagen]]*_34_KNMI_Stations[[#This Row],[Gewogen factor]]</f>
        <v>9.6999999999999993</v>
      </c>
      <c r="P6424" s="89" cm="1">
        <f t="array" ref="P6424">IF(ISNUMBER(_34_KNMI_Stations[[#This Row],[Etmaal temperatuur °C]]),IF(_34_KNMI_Stations[[#This Row],[Etmaal temperatuur °C]]&gt;stookgrens[],_34_KNMI_Stations[[#This Row],[Etmaal temperatuur °C]]-stookgrens[],0),"")</f>
        <v>0</v>
      </c>
    </row>
    <row r="6425" spans="1:16" x14ac:dyDescent="0.25">
      <c r="A6425">
        <v>280</v>
      </c>
      <c r="B6425" s="110">
        <v>45745</v>
      </c>
      <c r="C6425" s="89">
        <v>3.2</v>
      </c>
      <c r="D6425" s="89">
        <v>6.7</v>
      </c>
      <c r="E6425" s="96">
        <v>1595</v>
      </c>
      <c r="F6425" s="89">
        <v>0</v>
      </c>
      <c r="G6425" s="89">
        <v>1017.5</v>
      </c>
      <c r="H6425">
        <v>0.8</v>
      </c>
      <c r="I6425" t="s">
        <v>16</v>
      </c>
      <c r="J6425">
        <v>1</v>
      </c>
      <c r="K6425">
        <v>3</v>
      </c>
      <c r="L6425">
        <v>2025</v>
      </c>
      <c r="M6425" t="s">
        <v>122</v>
      </c>
      <c r="N6425" s="89" cm="1">
        <f t="array" ref="N6425">IF(ISNUMBER(_34_KNMI_Stations[[#This Row],[Etmaal temperatuur °C]]),IF(_34_KNMI_Stations[[#This Row],[Etmaal temperatuur °C]]&lt;stookgrens[],stookgrens[]-_34_KNMI_Stations[[#This Row],[Etmaal temperatuur °C]],0),"")</f>
        <v>11.3</v>
      </c>
      <c r="O6425" s="89">
        <f>_34_KNMI_Stations[[#This Row],[graaddagen]]*_34_KNMI_Stations[[#This Row],[Gewogen factor]]</f>
        <v>11.3</v>
      </c>
      <c r="P6425" s="89" cm="1">
        <f t="array" ref="P6425">IF(ISNUMBER(_34_KNMI_Stations[[#This Row],[Etmaal temperatuur °C]]),IF(_34_KNMI_Stations[[#This Row],[Etmaal temperatuur °C]]&gt;stookgrens[],_34_KNMI_Stations[[#This Row],[Etmaal temperatuur °C]]-stookgrens[],0),"")</f>
        <v>0</v>
      </c>
    </row>
    <row r="6426" spans="1:16" x14ac:dyDescent="0.25">
      <c r="A6426">
        <v>280</v>
      </c>
      <c r="B6426" s="110">
        <v>45746</v>
      </c>
      <c r="C6426" s="89">
        <v>8.8000000000000007</v>
      </c>
      <c r="D6426" s="89">
        <v>9.1</v>
      </c>
      <c r="E6426" s="96">
        <v>937</v>
      </c>
      <c r="F6426" s="89">
        <v>0.5</v>
      </c>
      <c r="G6426" s="89">
        <v>1013.8</v>
      </c>
      <c r="H6426">
        <v>0.76</v>
      </c>
      <c r="I6426" t="s">
        <v>16</v>
      </c>
      <c r="J6426">
        <v>1</v>
      </c>
      <c r="K6426">
        <v>3</v>
      </c>
      <c r="L6426">
        <v>2025</v>
      </c>
      <c r="M6426" t="s">
        <v>122</v>
      </c>
      <c r="N6426" s="89" cm="1">
        <f t="array" ref="N6426">IF(ISNUMBER(_34_KNMI_Stations[[#This Row],[Etmaal temperatuur °C]]),IF(_34_KNMI_Stations[[#This Row],[Etmaal temperatuur °C]]&lt;stookgrens[],stookgrens[]-_34_KNMI_Stations[[#This Row],[Etmaal temperatuur °C]],0),"")</f>
        <v>8.9</v>
      </c>
      <c r="O6426" s="89">
        <f>_34_KNMI_Stations[[#This Row],[graaddagen]]*_34_KNMI_Stations[[#This Row],[Gewogen factor]]</f>
        <v>8.9</v>
      </c>
      <c r="P6426" s="89" cm="1">
        <f t="array" ref="P6426">IF(ISNUMBER(_34_KNMI_Stations[[#This Row],[Etmaal temperatuur °C]]),IF(_34_KNMI_Stations[[#This Row],[Etmaal temperatuur °C]]&gt;stookgrens[],_34_KNMI_Stations[[#This Row],[Etmaal temperatuur °C]]-stookgrens[],0),"")</f>
        <v>0</v>
      </c>
    </row>
    <row r="6427" spans="1:16" x14ac:dyDescent="0.25">
      <c r="A6427">
        <v>280</v>
      </c>
      <c r="B6427" s="110">
        <v>45747</v>
      </c>
      <c r="C6427" s="89">
        <v>4</v>
      </c>
      <c r="D6427" s="89">
        <v>7.3</v>
      </c>
      <c r="E6427" s="96">
        <v>1487</v>
      </c>
      <c r="F6427" s="89">
        <v>0</v>
      </c>
      <c r="G6427" s="89">
        <v>1026.9000000000001</v>
      </c>
      <c r="H6427">
        <v>0.79</v>
      </c>
      <c r="I6427" t="s">
        <v>16</v>
      </c>
      <c r="J6427">
        <v>1</v>
      </c>
      <c r="K6427">
        <v>3</v>
      </c>
      <c r="L6427">
        <v>2025</v>
      </c>
      <c r="M6427" t="s">
        <v>123</v>
      </c>
      <c r="N6427" s="89" cm="1">
        <f t="array" ref="N6427">IF(ISNUMBER(_34_KNMI_Stations[[#This Row],[Etmaal temperatuur °C]]),IF(_34_KNMI_Stations[[#This Row],[Etmaal temperatuur °C]]&lt;stookgrens[],stookgrens[]-_34_KNMI_Stations[[#This Row],[Etmaal temperatuur °C]],0),"")</f>
        <v>10.7</v>
      </c>
      <c r="O6427" s="89">
        <f>_34_KNMI_Stations[[#This Row],[graaddagen]]*_34_KNMI_Stations[[#This Row],[Gewogen factor]]</f>
        <v>10.7</v>
      </c>
      <c r="P6427" s="89" cm="1">
        <f t="array" ref="P6427">IF(ISNUMBER(_34_KNMI_Stations[[#This Row],[Etmaal temperatuur °C]]),IF(_34_KNMI_Stations[[#This Row],[Etmaal temperatuur °C]]&gt;stookgrens[],_34_KNMI_Stations[[#This Row],[Etmaal temperatuur °C]]-stookgrens[],0),"")</f>
        <v>0</v>
      </c>
    </row>
    <row r="6428" spans="1:16" x14ac:dyDescent="0.25">
      <c r="A6428">
        <v>280</v>
      </c>
      <c r="B6428" s="110">
        <v>45748</v>
      </c>
      <c r="C6428" s="89">
        <v>3.5</v>
      </c>
      <c r="D6428" s="89">
        <v>6.9</v>
      </c>
      <c r="E6428" s="96">
        <v>1934</v>
      </c>
      <c r="F6428" s="89">
        <v>0</v>
      </c>
      <c r="G6428" s="89">
        <v>1029.5</v>
      </c>
      <c r="H6428">
        <v>0.72</v>
      </c>
      <c r="I6428" t="s">
        <v>16</v>
      </c>
      <c r="J6428">
        <v>0.8</v>
      </c>
      <c r="K6428">
        <v>4</v>
      </c>
      <c r="L6428">
        <v>2025</v>
      </c>
      <c r="M6428" t="s">
        <v>123</v>
      </c>
      <c r="N6428" s="89" cm="1">
        <f t="array" ref="N6428">IF(ISNUMBER(_34_KNMI_Stations[[#This Row],[Etmaal temperatuur °C]]),IF(_34_KNMI_Stations[[#This Row],[Etmaal temperatuur °C]]&lt;stookgrens[],stookgrens[]-_34_KNMI_Stations[[#This Row],[Etmaal temperatuur °C]],0),"")</f>
        <v>11.1</v>
      </c>
      <c r="O6428" s="89">
        <f>_34_KNMI_Stations[[#This Row],[graaddagen]]*_34_KNMI_Stations[[#This Row],[Gewogen factor]]</f>
        <v>8.8800000000000008</v>
      </c>
      <c r="P6428" s="89" cm="1">
        <f t="array" ref="P6428">IF(ISNUMBER(_34_KNMI_Stations[[#This Row],[Etmaal temperatuur °C]]),IF(_34_KNMI_Stations[[#This Row],[Etmaal temperatuur °C]]&gt;stookgrens[],_34_KNMI_Stations[[#This Row],[Etmaal temperatuur °C]]-stookgrens[],0),"")</f>
        <v>0</v>
      </c>
    </row>
    <row r="6429" spans="1:16" x14ac:dyDescent="0.25">
      <c r="A6429">
        <v>280</v>
      </c>
      <c r="B6429" s="110">
        <v>45749</v>
      </c>
      <c r="C6429" s="89">
        <v>4.8</v>
      </c>
      <c r="D6429" s="89">
        <v>10.199999999999999</v>
      </c>
      <c r="E6429" s="96">
        <v>1924</v>
      </c>
      <c r="F6429" s="89">
        <v>0</v>
      </c>
      <c r="G6429" s="89">
        <v>1026.9000000000001</v>
      </c>
      <c r="H6429">
        <v>0.63</v>
      </c>
      <c r="I6429" t="s">
        <v>16</v>
      </c>
      <c r="J6429">
        <v>0.8</v>
      </c>
      <c r="K6429">
        <v>4</v>
      </c>
      <c r="L6429">
        <v>2025</v>
      </c>
      <c r="M6429" t="s">
        <v>123</v>
      </c>
      <c r="N6429" s="89" cm="1">
        <f t="array" ref="N6429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6429" s="89">
        <f>_34_KNMI_Stations[[#This Row],[graaddagen]]*_34_KNMI_Stations[[#This Row],[Gewogen factor]]</f>
        <v>6.2400000000000011</v>
      </c>
      <c r="P6429" s="89" cm="1">
        <f t="array" ref="P6429">IF(ISNUMBER(_34_KNMI_Stations[[#This Row],[Etmaal temperatuur °C]]),IF(_34_KNMI_Stations[[#This Row],[Etmaal temperatuur °C]]&gt;stookgrens[],_34_KNMI_Stations[[#This Row],[Etmaal temperatuur °C]]-stookgrens[],0),"")</f>
        <v>0</v>
      </c>
    </row>
    <row r="6430" spans="1:16" x14ac:dyDescent="0.25">
      <c r="A6430">
        <v>280</v>
      </c>
      <c r="B6430" s="110">
        <v>45750</v>
      </c>
      <c r="C6430" s="89">
        <v>4.2</v>
      </c>
      <c r="D6430" s="89">
        <v>11.6</v>
      </c>
      <c r="E6430" s="96">
        <v>1981</v>
      </c>
      <c r="F6430" s="89">
        <v>0</v>
      </c>
      <c r="G6430" s="89">
        <v>1025.3</v>
      </c>
      <c r="H6430">
        <v>0.59</v>
      </c>
      <c r="I6430" t="s">
        <v>16</v>
      </c>
      <c r="J6430">
        <v>0.8</v>
      </c>
      <c r="K6430">
        <v>4</v>
      </c>
      <c r="L6430">
        <v>2025</v>
      </c>
      <c r="M6430" t="s">
        <v>123</v>
      </c>
      <c r="N6430" s="89" cm="1">
        <f t="array" ref="N6430">IF(ISNUMBER(_34_KNMI_Stations[[#This Row],[Etmaal temperatuur °C]]),IF(_34_KNMI_Stations[[#This Row],[Etmaal temperatuur °C]]&lt;stookgrens[],stookgrens[]-_34_KNMI_Stations[[#This Row],[Etmaal temperatuur °C]],0),"")</f>
        <v>6.4</v>
      </c>
      <c r="O6430" s="89">
        <f>_34_KNMI_Stations[[#This Row],[graaddagen]]*_34_KNMI_Stations[[#This Row],[Gewogen factor]]</f>
        <v>5.120000000000001</v>
      </c>
      <c r="P6430" s="89" cm="1">
        <f t="array" ref="P6430">IF(ISNUMBER(_34_KNMI_Stations[[#This Row],[Etmaal temperatuur °C]]),IF(_34_KNMI_Stations[[#This Row],[Etmaal temperatuur °C]]&gt;stookgrens[],_34_KNMI_Stations[[#This Row],[Etmaal temperatuur °C]]-stookgrens[],0),"")</f>
        <v>0</v>
      </c>
    </row>
    <row r="6431" spans="1:16" x14ac:dyDescent="0.25">
      <c r="A6431">
        <v>280</v>
      </c>
      <c r="B6431" s="110">
        <v>45751</v>
      </c>
      <c r="C6431" s="89">
        <v>3.5</v>
      </c>
      <c r="D6431" s="89">
        <v>10.8</v>
      </c>
      <c r="E6431" s="96">
        <v>1990</v>
      </c>
      <c r="F6431" s="89">
        <v>0</v>
      </c>
      <c r="G6431" s="89">
        <v>1021.7</v>
      </c>
      <c r="H6431">
        <v>0.68</v>
      </c>
      <c r="I6431" t="s">
        <v>16</v>
      </c>
      <c r="J6431">
        <v>0.8</v>
      </c>
      <c r="K6431">
        <v>4</v>
      </c>
      <c r="L6431">
        <v>2025</v>
      </c>
      <c r="M6431" t="s">
        <v>123</v>
      </c>
      <c r="N6431" s="89" cm="1">
        <f t="array" ref="N6431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6431" s="89">
        <f>_34_KNMI_Stations[[#This Row],[graaddagen]]*_34_KNMI_Stations[[#This Row],[Gewogen factor]]</f>
        <v>5.76</v>
      </c>
      <c r="P6431" s="89" cm="1">
        <f t="array" ref="P6431">IF(ISNUMBER(_34_KNMI_Stations[[#This Row],[Etmaal temperatuur °C]]),IF(_34_KNMI_Stations[[#This Row],[Etmaal temperatuur °C]]&gt;stookgrens[],_34_KNMI_Stations[[#This Row],[Etmaal temperatuur °C]]-stookgrens[],0),"")</f>
        <v>0</v>
      </c>
    </row>
    <row r="6432" spans="1:16" x14ac:dyDescent="0.25">
      <c r="A6432">
        <v>280</v>
      </c>
      <c r="B6432" s="110">
        <v>45752</v>
      </c>
      <c r="C6432" s="89">
        <v>5.5</v>
      </c>
      <c r="D6432" s="89">
        <v>8.1</v>
      </c>
      <c r="E6432" s="96">
        <v>2061</v>
      </c>
      <c r="F6432" s="89">
        <v>0</v>
      </c>
      <c r="G6432" s="89">
        <v>1022.3</v>
      </c>
      <c r="H6432">
        <v>0.63</v>
      </c>
      <c r="I6432" t="s">
        <v>16</v>
      </c>
      <c r="J6432">
        <v>0.8</v>
      </c>
      <c r="K6432">
        <v>4</v>
      </c>
      <c r="L6432">
        <v>2025</v>
      </c>
      <c r="M6432" t="s">
        <v>123</v>
      </c>
      <c r="N6432" s="89" cm="1">
        <f t="array" ref="N6432">IF(ISNUMBER(_34_KNMI_Stations[[#This Row],[Etmaal temperatuur °C]]),IF(_34_KNMI_Stations[[#This Row],[Etmaal temperatuur °C]]&lt;stookgrens[],stookgrens[]-_34_KNMI_Stations[[#This Row],[Etmaal temperatuur °C]],0),"")</f>
        <v>9.9</v>
      </c>
      <c r="O6432" s="89">
        <f>_34_KNMI_Stations[[#This Row],[graaddagen]]*_34_KNMI_Stations[[#This Row],[Gewogen factor]]</f>
        <v>7.9200000000000008</v>
      </c>
      <c r="P6432" s="89" cm="1">
        <f t="array" ref="P6432">IF(ISNUMBER(_34_KNMI_Stations[[#This Row],[Etmaal temperatuur °C]]),IF(_34_KNMI_Stations[[#This Row],[Etmaal temperatuur °C]]&gt;stookgrens[],_34_KNMI_Stations[[#This Row],[Etmaal temperatuur °C]]-stookgrens[],0),"")</f>
        <v>0</v>
      </c>
    </row>
    <row r="6433" spans="1:16" x14ac:dyDescent="0.25">
      <c r="A6433">
        <v>280</v>
      </c>
      <c r="B6433" s="110">
        <v>45753</v>
      </c>
      <c r="C6433" s="89">
        <v>3.6</v>
      </c>
      <c r="D6433" s="89">
        <v>5.4</v>
      </c>
      <c r="E6433" s="96">
        <v>2095</v>
      </c>
      <c r="F6433" s="89">
        <v>0</v>
      </c>
      <c r="G6433" s="89">
        <v>1027.5</v>
      </c>
      <c r="H6433">
        <v>0.62</v>
      </c>
      <c r="I6433" t="s">
        <v>16</v>
      </c>
      <c r="J6433">
        <v>0.8</v>
      </c>
      <c r="K6433">
        <v>4</v>
      </c>
      <c r="L6433">
        <v>2025</v>
      </c>
      <c r="M6433" t="s">
        <v>123</v>
      </c>
      <c r="N6433" s="89" cm="1">
        <f t="array" ref="N6433">IF(ISNUMBER(_34_KNMI_Stations[[#This Row],[Etmaal temperatuur °C]]),IF(_34_KNMI_Stations[[#This Row],[Etmaal temperatuur °C]]&lt;stookgrens[],stookgrens[]-_34_KNMI_Stations[[#This Row],[Etmaal temperatuur °C]],0),"")</f>
        <v>12.6</v>
      </c>
      <c r="O6433" s="89">
        <f>_34_KNMI_Stations[[#This Row],[graaddagen]]*_34_KNMI_Stations[[#This Row],[Gewogen factor]]</f>
        <v>10.08</v>
      </c>
      <c r="P6433" s="89" cm="1">
        <f t="array" ref="P6433">IF(ISNUMBER(_34_KNMI_Stations[[#This Row],[Etmaal temperatuur °C]]),IF(_34_KNMI_Stations[[#This Row],[Etmaal temperatuur °C]]&gt;stookgrens[],_34_KNMI_Stations[[#This Row],[Etmaal temperatuur °C]]-stookgrens[],0),"")</f>
        <v>0</v>
      </c>
    </row>
    <row r="6434" spans="1:16" x14ac:dyDescent="0.25">
      <c r="A6434">
        <v>280</v>
      </c>
      <c r="B6434" s="110">
        <v>45754</v>
      </c>
      <c r="C6434" s="89">
        <v>2.2999999999999998</v>
      </c>
      <c r="D6434" s="89">
        <v>5.7</v>
      </c>
      <c r="E6434" s="96">
        <v>2115</v>
      </c>
      <c r="F6434" s="89">
        <v>0</v>
      </c>
      <c r="G6434" s="89">
        <v>1027.7</v>
      </c>
      <c r="H6434">
        <v>0.69</v>
      </c>
      <c r="I6434" t="s">
        <v>16</v>
      </c>
      <c r="J6434">
        <v>0.8</v>
      </c>
      <c r="K6434">
        <v>4</v>
      </c>
      <c r="L6434">
        <v>2025</v>
      </c>
      <c r="M6434" t="s">
        <v>124</v>
      </c>
      <c r="N6434" s="89" cm="1">
        <f t="array" ref="N6434">IF(ISNUMBER(_34_KNMI_Stations[[#This Row],[Etmaal temperatuur °C]]),IF(_34_KNMI_Stations[[#This Row],[Etmaal temperatuur °C]]&lt;stookgrens[],stookgrens[]-_34_KNMI_Stations[[#This Row],[Etmaal temperatuur °C]],0),"")</f>
        <v>12.3</v>
      </c>
      <c r="O6434" s="89">
        <f>_34_KNMI_Stations[[#This Row],[graaddagen]]*_34_KNMI_Stations[[#This Row],[Gewogen factor]]</f>
        <v>9.8400000000000016</v>
      </c>
      <c r="P6434" s="89" cm="1">
        <f t="array" ref="P6434">IF(ISNUMBER(_34_KNMI_Stations[[#This Row],[Etmaal temperatuur °C]]),IF(_34_KNMI_Stations[[#This Row],[Etmaal temperatuur °C]]&gt;stookgrens[],_34_KNMI_Stations[[#This Row],[Etmaal temperatuur °C]]-stookgrens[],0),"")</f>
        <v>0</v>
      </c>
    </row>
    <row r="6435" spans="1:16" x14ac:dyDescent="0.25">
      <c r="A6435">
        <v>280</v>
      </c>
      <c r="B6435" s="110">
        <v>45755</v>
      </c>
      <c r="C6435" s="89">
        <v>1.6</v>
      </c>
      <c r="D6435" s="89">
        <v>5.2</v>
      </c>
      <c r="E6435" s="96">
        <v>2051</v>
      </c>
      <c r="F6435" s="89">
        <v>0</v>
      </c>
      <c r="G6435" s="89">
        <v>1028</v>
      </c>
      <c r="H6435">
        <v>0.79</v>
      </c>
      <c r="I6435" t="s">
        <v>16</v>
      </c>
      <c r="J6435">
        <v>0.8</v>
      </c>
      <c r="K6435">
        <v>4</v>
      </c>
      <c r="L6435">
        <v>2025</v>
      </c>
      <c r="M6435" t="s">
        <v>124</v>
      </c>
      <c r="N6435" s="89" cm="1">
        <f t="array" ref="N6435">IF(ISNUMBER(_34_KNMI_Stations[[#This Row],[Etmaal temperatuur °C]]),IF(_34_KNMI_Stations[[#This Row],[Etmaal temperatuur °C]]&lt;stookgrens[],stookgrens[]-_34_KNMI_Stations[[#This Row],[Etmaal temperatuur °C]],0),"")</f>
        <v>12.8</v>
      </c>
      <c r="O6435" s="89">
        <f>_34_KNMI_Stations[[#This Row],[graaddagen]]*_34_KNMI_Stations[[#This Row],[Gewogen factor]]</f>
        <v>10.240000000000002</v>
      </c>
      <c r="P6435" s="89" cm="1">
        <f t="array" ref="P6435">IF(ISNUMBER(_34_KNMI_Stations[[#This Row],[Etmaal temperatuur °C]]),IF(_34_KNMI_Stations[[#This Row],[Etmaal temperatuur °C]]&gt;stookgrens[],_34_KNMI_Stations[[#This Row],[Etmaal temperatuur °C]]-stookgrens[],0),"")</f>
        <v>0</v>
      </c>
    </row>
    <row r="6436" spans="1:16" x14ac:dyDescent="0.25">
      <c r="A6436">
        <v>280</v>
      </c>
      <c r="B6436" s="110">
        <v>45756</v>
      </c>
      <c r="C6436" s="89">
        <v>3.8</v>
      </c>
      <c r="D6436" s="89">
        <v>7</v>
      </c>
      <c r="E6436" s="96">
        <v>970</v>
      </c>
      <c r="F6436" s="89">
        <v>0</v>
      </c>
      <c r="G6436" s="89">
        <v>1026.8</v>
      </c>
      <c r="H6436">
        <v>0.79</v>
      </c>
      <c r="I6436" t="s">
        <v>16</v>
      </c>
      <c r="J6436">
        <v>0.8</v>
      </c>
      <c r="K6436">
        <v>4</v>
      </c>
      <c r="L6436">
        <v>2025</v>
      </c>
      <c r="M6436" t="s">
        <v>124</v>
      </c>
      <c r="N6436" s="89" cm="1">
        <f t="array" ref="N6436">IF(ISNUMBER(_34_KNMI_Stations[[#This Row],[Etmaal temperatuur °C]]),IF(_34_KNMI_Stations[[#This Row],[Etmaal temperatuur °C]]&lt;stookgrens[],stookgrens[]-_34_KNMI_Stations[[#This Row],[Etmaal temperatuur °C]],0),"")</f>
        <v>11</v>
      </c>
      <c r="O6436" s="89">
        <f>_34_KNMI_Stations[[#This Row],[graaddagen]]*_34_KNMI_Stations[[#This Row],[Gewogen factor]]</f>
        <v>8.8000000000000007</v>
      </c>
      <c r="P6436" s="89" cm="1">
        <f t="array" ref="P6436">IF(ISNUMBER(_34_KNMI_Stations[[#This Row],[Etmaal temperatuur °C]]),IF(_34_KNMI_Stations[[#This Row],[Etmaal temperatuur °C]]&gt;stookgrens[],_34_KNMI_Stations[[#This Row],[Etmaal temperatuur °C]]-stookgrens[],0),"")</f>
        <v>0</v>
      </c>
    </row>
    <row r="6437" spans="1:16" x14ac:dyDescent="0.25">
      <c r="A6437">
        <v>280</v>
      </c>
      <c r="B6437" s="110">
        <v>45757</v>
      </c>
      <c r="C6437" s="89">
        <v>4</v>
      </c>
      <c r="D6437" s="89">
        <v>8.4</v>
      </c>
      <c r="E6437" s="96">
        <v>1249</v>
      </c>
      <c r="F6437" s="89">
        <v>0</v>
      </c>
      <c r="G6437" s="89">
        <v>1026.5</v>
      </c>
      <c r="H6437">
        <v>0.8</v>
      </c>
      <c r="I6437" t="s">
        <v>16</v>
      </c>
      <c r="J6437">
        <v>0.8</v>
      </c>
      <c r="K6437">
        <v>4</v>
      </c>
      <c r="L6437">
        <v>2025</v>
      </c>
      <c r="M6437" t="s">
        <v>124</v>
      </c>
      <c r="N6437" s="89" cm="1">
        <f t="array" ref="N6437">IF(ISNUMBER(_34_KNMI_Stations[[#This Row],[Etmaal temperatuur °C]]),IF(_34_KNMI_Stations[[#This Row],[Etmaal temperatuur °C]]&lt;stookgrens[],stookgrens[]-_34_KNMI_Stations[[#This Row],[Etmaal temperatuur °C]],0),"")</f>
        <v>9.6</v>
      </c>
      <c r="O6437" s="89">
        <f>_34_KNMI_Stations[[#This Row],[graaddagen]]*_34_KNMI_Stations[[#This Row],[Gewogen factor]]</f>
        <v>7.68</v>
      </c>
      <c r="P6437" s="89" cm="1">
        <f t="array" ref="P6437">IF(ISNUMBER(_34_KNMI_Stations[[#This Row],[Etmaal temperatuur °C]]),IF(_34_KNMI_Stations[[#This Row],[Etmaal temperatuur °C]]&gt;stookgrens[],_34_KNMI_Stations[[#This Row],[Etmaal temperatuur °C]]-stookgrens[],0),"")</f>
        <v>0</v>
      </c>
    </row>
    <row r="6438" spans="1:16" x14ac:dyDescent="0.25">
      <c r="A6438">
        <v>280</v>
      </c>
      <c r="B6438" s="110">
        <v>45758</v>
      </c>
      <c r="C6438" s="89">
        <v>3.6</v>
      </c>
      <c r="D6438" s="89">
        <v>10.5</v>
      </c>
      <c r="E6438" s="96">
        <v>1976</v>
      </c>
      <c r="F6438" s="89">
        <v>0</v>
      </c>
      <c r="G6438" s="89">
        <v>1020.3</v>
      </c>
      <c r="H6438">
        <v>0.8</v>
      </c>
      <c r="I6438" t="s">
        <v>16</v>
      </c>
      <c r="J6438">
        <v>0.8</v>
      </c>
      <c r="K6438">
        <v>4</v>
      </c>
      <c r="L6438">
        <v>2025</v>
      </c>
      <c r="M6438" t="s">
        <v>124</v>
      </c>
      <c r="N6438" s="89" cm="1">
        <f t="array" ref="N6438">IF(ISNUMBER(_34_KNMI_Stations[[#This Row],[Etmaal temperatuur °C]]),IF(_34_KNMI_Stations[[#This Row],[Etmaal temperatuur °C]]&lt;stookgrens[],stookgrens[]-_34_KNMI_Stations[[#This Row],[Etmaal temperatuur °C]],0),"")</f>
        <v>7.5</v>
      </c>
      <c r="O6438" s="89">
        <f>_34_KNMI_Stations[[#This Row],[graaddagen]]*_34_KNMI_Stations[[#This Row],[Gewogen factor]]</f>
        <v>6</v>
      </c>
      <c r="P6438" s="89" cm="1">
        <f t="array" ref="P6438">IF(ISNUMBER(_34_KNMI_Stations[[#This Row],[Etmaal temperatuur °C]]),IF(_34_KNMI_Stations[[#This Row],[Etmaal temperatuur °C]]&gt;stookgrens[],_34_KNMI_Stations[[#This Row],[Etmaal temperatuur °C]]-stookgrens[],0),"")</f>
        <v>0</v>
      </c>
    </row>
    <row r="6439" spans="1:16" x14ac:dyDescent="0.25">
      <c r="A6439">
        <v>280</v>
      </c>
      <c r="B6439" s="110">
        <v>45759</v>
      </c>
      <c r="C6439" s="89">
        <v>2.9</v>
      </c>
      <c r="D6439" s="89">
        <v>13.4</v>
      </c>
      <c r="E6439" s="96">
        <v>2142</v>
      </c>
      <c r="F6439" s="89">
        <v>0</v>
      </c>
      <c r="G6439" s="89">
        <v>1010.4</v>
      </c>
      <c r="H6439">
        <v>0.61</v>
      </c>
      <c r="I6439" t="s">
        <v>16</v>
      </c>
      <c r="J6439">
        <v>0.8</v>
      </c>
      <c r="K6439">
        <v>4</v>
      </c>
      <c r="L6439">
        <v>2025</v>
      </c>
      <c r="M6439" t="s">
        <v>124</v>
      </c>
      <c r="N6439" s="89" cm="1">
        <f t="array" ref="N6439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6439" s="89">
        <f>_34_KNMI_Stations[[#This Row],[graaddagen]]*_34_KNMI_Stations[[#This Row],[Gewogen factor]]</f>
        <v>3.6799999999999997</v>
      </c>
      <c r="P6439" s="89" cm="1">
        <f t="array" ref="P6439">IF(ISNUMBER(_34_KNMI_Stations[[#This Row],[Etmaal temperatuur °C]]),IF(_34_KNMI_Stations[[#This Row],[Etmaal temperatuur °C]]&gt;stookgrens[],_34_KNMI_Stations[[#This Row],[Etmaal temperatuur °C]]-stookgrens[],0),"")</f>
        <v>0</v>
      </c>
    </row>
    <row r="6440" spans="1:16" x14ac:dyDescent="0.25">
      <c r="A6440">
        <v>280</v>
      </c>
      <c r="B6440" s="110">
        <v>45760</v>
      </c>
      <c r="C6440" s="89">
        <v>4.7</v>
      </c>
      <c r="D6440" s="89">
        <v>13.6</v>
      </c>
      <c r="E6440" s="96">
        <v>1418</v>
      </c>
      <c r="F6440" s="89">
        <v>0.4</v>
      </c>
      <c r="G6440" s="89">
        <v>1003</v>
      </c>
      <c r="H6440">
        <v>0.72</v>
      </c>
      <c r="I6440" t="s">
        <v>16</v>
      </c>
      <c r="J6440">
        <v>0.8</v>
      </c>
      <c r="K6440">
        <v>4</v>
      </c>
      <c r="L6440">
        <v>2025</v>
      </c>
      <c r="M6440" t="s">
        <v>124</v>
      </c>
      <c r="N6440" s="89" cm="1">
        <f t="array" ref="N6440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6440" s="89">
        <f>_34_KNMI_Stations[[#This Row],[graaddagen]]*_34_KNMI_Stations[[#This Row],[Gewogen factor]]</f>
        <v>3.5200000000000005</v>
      </c>
      <c r="P6440" s="89" cm="1">
        <f t="array" ref="P6440">IF(ISNUMBER(_34_KNMI_Stations[[#This Row],[Etmaal temperatuur °C]]),IF(_34_KNMI_Stations[[#This Row],[Etmaal temperatuur °C]]&gt;stookgrens[],_34_KNMI_Stations[[#This Row],[Etmaal temperatuur °C]]-stookgrens[],0),"")</f>
        <v>0</v>
      </c>
    </row>
    <row r="6441" spans="1:16" x14ac:dyDescent="0.25">
      <c r="A6441">
        <v>280</v>
      </c>
      <c r="B6441" s="110">
        <v>45761</v>
      </c>
      <c r="C6441" s="89">
        <v>3.3</v>
      </c>
      <c r="D6441" s="89">
        <v>12.2</v>
      </c>
      <c r="E6441" s="96">
        <v>1573</v>
      </c>
      <c r="F6441" s="89">
        <v>0</v>
      </c>
      <c r="G6441" s="89">
        <v>1007.9</v>
      </c>
      <c r="H6441">
        <v>0.69</v>
      </c>
      <c r="I6441" t="s">
        <v>16</v>
      </c>
      <c r="J6441">
        <v>0.8</v>
      </c>
      <c r="K6441">
        <v>4</v>
      </c>
      <c r="L6441">
        <v>2025</v>
      </c>
      <c r="M6441" t="s">
        <v>125</v>
      </c>
      <c r="N6441" s="89" cm="1">
        <f t="array" ref="N6441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6441" s="89">
        <f>_34_KNMI_Stations[[#This Row],[graaddagen]]*_34_KNMI_Stations[[#This Row],[Gewogen factor]]</f>
        <v>4.6400000000000006</v>
      </c>
      <c r="P6441" s="89" cm="1">
        <f t="array" ref="P6441">IF(ISNUMBER(_34_KNMI_Stations[[#This Row],[Etmaal temperatuur °C]]),IF(_34_KNMI_Stations[[#This Row],[Etmaal temperatuur °C]]&gt;stookgrens[],_34_KNMI_Stations[[#This Row],[Etmaal temperatuur °C]]-stookgrens[],0),"")</f>
        <v>0</v>
      </c>
    </row>
    <row r="6442" spans="1:16" x14ac:dyDescent="0.25">
      <c r="A6442">
        <v>280</v>
      </c>
      <c r="B6442" s="110">
        <v>45762</v>
      </c>
      <c r="C6442" s="89">
        <v>3.3</v>
      </c>
      <c r="D6442" s="89">
        <v>14.7</v>
      </c>
      <c r="E6442" s="96">
        <v>1620</v>
      </c>
      <c r="F6442" s="89">
        <v>17.8</v>
      </c>
      <c r="G6442" s="89">
        <v>999.9</v>
      </c>
      <c r="H6442">
        <v>0.76</v>
      </c>
      <c r="I6442" t="s">
        <v>16</v>
      </c>
      <c r="J6442">
        <v>0.8</v>
      </c>
      <c r="K6442">
        <v>4</v>
      </c>
      <c r="L6442">
        <v>2025</v>
      </c>
      <c r="M6442" t="s">
        <v>125</v>
      </c>
      <c r="N6442" s="89" cm="1">
        <f t="array" ref="N6442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6442" s="89">
        <f>_34_KNMI_Stations[[#This Row],[graaddagen]]*_34_KNMI_Stations[[#This Row],[Gewogen factor]]</f>
        <v>2.6400000000000006</v>
      </c>
      <c r="P6442" s="89" cm="1">
        <f t="array" ref="P6442">IF(ISNUMBER(_34_KNMI_Stations[[#This Row],[Etmaal temperatuur °C]]),IF(_34_KNMI_Stations[[#This Row],[Etmaal temperatuur °C]]&gt;stookgrens[],_34_KNMI_Stations[[#This Row],[Etmaal temperatuur °C]]-stookgrens[],0),"")</f>
        <v>0</v>
      </c>
    </row>
    <row r="6443" spans="1:16" x14ac:dyDescent="0.25">
      <c r="A6443">
        <v>280</v>
      </c>
      <c r="B6443" s="110">
        <v>45763</v>
      </c>
      <c r="C6443" s="89">
        <v>1.8</v>
      </c>
      <c r="D6443" s="89">
        <v>11.1</v>
      </c>
      <c r="E6443" s="96">
        <v>435</v>
      </c>
      <c r="F6443" s="89">
        <v>0.9</v>
      </c>
      <c r="G6443" s="89">
        <v>1008.6</v>
      </c>
      <c r="H6443">
        <v>0.91</v>
      </c>
      <c r="I6443" t="s">
        <v>16</v>
      </c>
      <c r="J6443">
        <v>0.8</v>
      </c>
      <c r="K6443">
        <v>4</v>
      </c>
      <c r="L6443">
        <v>2025</v>
      </c>
      <c r="M6443" t="s">
        <v>125</v>
      </c>
      <c r="N6443" s="89" cm="1">
        <f t="array" ref="N6443">IF(ISNUMBER(_34_KNMI_Stations[[#This Row],[Etmaal temperatuur °C]]),IF(_34_KNMI_Stations[[#This Row],[Etmaal temperatuur °C]]&lt;stookgrens[],stookgrens[]-_34_KNMI_Stations[[#This Row],[Etmaal temperatuur °C]],0),"")</f>
        <v>6.9</v>
      </c>
      <c r="O6443" s="89">
        <f>_34_KNMI_Stations[[#This Row],[graaddagen]]*_34_KNMI_Stations[[#This Row],[Gewogen factor]]</f>
        <v>5.5200000000000005</v>
      </c>
      <c r="P6443" s="89" cm="1">
        <f t="array" ref="P6443">IF(ISNUMBER(_34_KNMI_Stations[[#This Row],[Etmaal temperatuur °C]]),IF(_34_KNMI_Stations[[#This Row],[Etmaal temperatuur °C]]&gt;stookgrens[],_34_KNMI_Stations[[#This Row],[Etmaal temperatuur °C]]-stookgrens[],0),"")</f>
        <v>0</v>
      </c>
    </row>
    <row r="6444" spans="1:16" x14ac:dyDescent="0.25">
      <c r="A6444">
        <v>280</v>
      </c>
      <c r="B6444" s="110">
        <v>45764</v>
      </c>
      <c r="C6444" s="89">
        <v>2.8</v>
      </c>
      <c r="D6444" s="89">
        <v>9.1</v>
      </c>
      <c r="E6444" s="96">
        <v>353</v>
      </c>
      <c r="F6444" s="89">
        <v>3.4</v>
      </c>
      <c r="G6444" s="89">
        <v>1012.4</v>
      </c>
      <c r="H6444">
        <v>0.89</v>
      </c>
      <c r="I6444" t="s">
        <v>16</v>
      </c>
      <c r="J6444">
        <v>0.8</v>
      </c>
      <c r="K6444">
        <v>4</v>
      </c>
      <c r="L6444">
        <v>2025</v>
      </c>
      <c r="M6444" t="s">
        <v>125</v>
      </c>
      <c r="N6444" s="89" cm="1">
        <f t="array" ref="N6444">IF(ISNUMBER(_34_KNMI_Stations[[#This Row],[Etmaal temperatuur °C]]),IF(_34_KNMI_Stations[[#This Row],[Etmaal temperatuur °C]]&lt;stookgrens[],stookgrens[]-_34_KNMI_Stations[[#This Row],[Etmaal temperatuur °C]],0),"")</f>
        <v>8.9</v>
      </c>
      <c r="O6444" s="89">
        <f>_34_KNMI_Stations[[#This Row],[graaddagen]]*_34_KNMI_Stations[[#This Row],[Gewogen factor]]</f>
        <v>7.120000000000001</v>
      </c>
      <c r="P6444" s="89" cm="1">
        <f t="array" ref="P6444">IF(ISNUMBER(_34_KNMI_Stations[[#This Row],[Etmaal temperatuur °C]]),IF(_34_KNMI_Stations[[#This Row],[Etmaal temperatuur °C]]&gt;stookgrens[],_34_KNMI_Stations[[#This Row],[Etmaal temperatuur °C]]-stookgrens[],0),"")</f>
        <v>0</v>
      </c>
    </row>
    <row r="6445" spans="1:16" x14ac:dyDescent="0.25">
      <c r="A6445">
        <v>280</v>
      </c>
      <c r="B6445" s="110">
        <v>45765</v>
      </c>
      <c r="C6445" s="89">
        <v>2.6</v>
      </c>
      <c r="D6445" s="89">
        <v>9.3000000000000007</v>
      </c>
      <c r="E6445" s="96">
        <v>1144</v>
      </c>
      <c r="F6445" s="89">
        <v>-0.1</v>
      </c>
      <c r="G6445" s="89">
        <v>1014.4</v>
      </c>
      <c r="H6445">
        <v>0.8</v>
      </c>
      <c r="I6445" t="s">
        <v>16</v>
      </c>
      <c r="J6445">
        <v>0.8</v>
      </c>
      <c r="K6445">
        <v>4</v>
      </c>
      <c r="L6445">
        <v>2025</v>
      </c>
      <c r="M6445" t="s">
        <v>125</v>
      </c>
      <c r="N6445" s="89" cm="1">
        <f t="array" ref="N6445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6445" s="89">
        <f>_34_KNMI_Stations[[#This Row],[graaddagen]]*_34_KNMI_Stations[[#This Row],[Gewogen factor]]</f>
        <v>6.96</v>
      </c>
      <c r="P6445" s="89" cm="1">
        <f t="array" ref="P6445">IF(ISNUMBER(_34_KNMI_Stations[[#This Row],[Etmaal temperatuur °C]]),IF(_34_KNMI_Stations[[#This Row],[Etmaal temperatuur °C]]&gt;stookgrens[],_34_KNMI_Stations[[#This Row],[Etmaal temperatuur °C]]-stookgrens[],0),"")</f>
        <v>0</v>
      </c>
    </row>
    <row r="6446" spans="1:16" x14ac:dyDescent="0.25">
      <c r="A6446">
        <v>280</v>
      </c>
      <c r="B6446" s="110">
        <v>45766</v>
      </c>
      <c r="C6446" s="89">
        <v>2.7</v>
      </c>
      <c r="D6446" s="89">
        <v>7.9</v>
      </c>
      <c r="E6446" s="96">
        <v>2319</v>
      </c>
      <c r="F6446" s="89">
        <v>0</v>
      </c>
      <c r="G6446" s="89">
        <v>1010.6</v>
      </c>
      <c r="H6446">
        <v>0.78</v>
      </c>
      <c r="I6446" t="s">
        <v>16</v>
      </c>
      <c r="J6446">
        <v>0.8</v>
      </c>
      <c r="K6446">
        <v>4</v>
      </c>
      <c r="L6446">
        <v>2025</v>
      </c>
      <c r="M6446" t="s">
        <v>125</v>
      </c>
      <c r="N6446" s="89" cm="1">
        <f t="array" ref="N6446">IF(ISNUMBER(_34_KNMI_Stations[[#This Row],[Etmaal temperatuur °C]]),IF(_34_KNMI_Stations[[#This Row],[Etmaal temperatuur °C]]&lt;stookgrens[],stookgrens[]-_34_KNMI_Stations[[#This Row],[Etmaal temperatuur °C]],0),"")</f>
        <v>10.1</v>
      </c>
      <c r="O6446" s="89">
        <f>_34_KNMI_Stations[[#This Row],[graaddagen]]*_34_KNMI_Stations[[#This Row],[Gewogen factor]]</f>
        <v>8.08</v>
      </c>
      <c r="P6446" s="89" cm="1">
        <f t="array" ref="P6446">IF(ISNUMBER(_34_KNMI_Stations[[#This Row],[Etmaal temperatuur °C]]),IF(_34_KNMI_Stations[[#This Row],[Etmaal temperatuur °C]]&gt;stookgrens[],_34_KNMI_Stations[[#This Row],[Etmaal temperatuur °C]]-stookgrens[],0),"")</f>
        <v>0</v>
      </c>
    </row>
    <row r="6447" spans="1:16" x14ac:dyDescent="0.25">
      <c r="A6447">
        <v>280</v>
      </c>
      <c r="B6447" s="110">
        <v>45767</v>
      </c>
      <c r="C6447" s="89">
        <v>2.5</v>
      </c>
      <c r="D6447" s="89">
        <v>8.6</v>
      </c>
      <c r="E6447" s="96">
        <v>1427</v>
      </c>
      <c r="F6447" s="89">
        <v>0</v>
      </c>
      <c r="G6447" s="89">
        <v>1007.6</v>
      </c>
      <c r="H6447">
        <v>0.84</v>
      </c>
      <c r="I6447" t="s">
        <v>16</v>
      </c>
      <c r="J6447">
        <v>0.8</v>
      </c>
      <c r="K6447">
        <v>4</v>
      </c>
      <c r="L6447">
        <v>2025</v>
      </c>
      <c r="M6447" t="s">
        <v>125</v>
      </c>
      <c r="N6447" s="89" cm="1">
        <f t="array" ref="N6447">IF(ISNUMBER(_34_KNMI_Stations[[#This Row],[Etmaal temperatuur °C]]),IF(_34_KNMI_Stations[[#This Row],[Etmaal temperatuur °C]]&lt;stookgrens[],stookgrens[]-_34_KNMI_Stations[[#This Row],[Etmaal temperatuur °C]],0),"")</f>
        <v>9.4</v>
      </c>
      <c r="O6447" s="89">
        <f>_34_KNMI_Stations[[#This Row],[graaddagen]]*_34_KNMI_Stations[[#This Row],[Gewogen factor]]</f>
        <v>7.5200000000000005</v>
      </c>
      <c r="P6447" s="89" cm="1">
        <f t="array" ref="P6447">IF(ISNUMBER(_34_KNMI_Stations[[#This Row],[Etmaal temperatuur °C]]),IF(_34_KNMI_Stations[[#This Row],[Etmaal temperatuur °C]]&gt;stookgrens[],_34_KNMI_Stations[[#This Row],[Etmaal temperatuur °C]]-stookgrens[],0),"")</f>
        <v>0</v>
      </c>
    </row>
    <row r="6448" spans="1:16" x14ac:dyDescent="0.25">
      <c r="A6448">
        <v>280</v>
      </c>
      <c r="B6448" s="110">
        <v>45768</v>
      </c>
      <c r="C6448" s="89">
        <v>1.5</v>
      </c>
      <c r="D6448" s="89">
        <v>9.3000000000000007</v>
      </c>
      <c r="E6448" s="96">
        <v>557</v>
      </c>
      <c r="F6448" s="89">
        <v>3.7</v>
      </c>
      <c r="G6448" s="89">
        <v>1010.4</v>
      </c>
      <c r="H6448">
        <v>0.95</v>
      </c>
      <c r="I6448" t="s">
        <v>16</v>
      </c>
      <c r="J6448">
        <v>0.8</v>
      </c>
      <c r="K6448">
        <v>4</v>
      </c>
      <c r="L6448">
        <v>2025</v>
      </c>
      <c r="M6448" t="s">
        <v>126</v>
      </c>
      <c r="N6448" s="89" cm="1">
        <f t="array" ref="N6448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6448" s="89">
        <f>_34_KNMI_Stations[[#This Row],[graaddagen]]*_34_KNMI_Stations[[#This Row],[Gewogen factor]]</f>
        <v>6.96</v>
      </c>
      <c r="P6448" s="89" cm="1">
        <f t="array" ref="P6448">IF(ISNUMBER(_34_KNMI_Stations[[#This Row],[Etmaal temperatuur °C]]),IF(_34_KNMI_Stations[[#This Row],[Etmaal temperatuur °C]]&gt;stookgrens[],_34_KNMI_Stations[[#This Row],[Etmaal temperatuur °C]]-stookgrens[],0),"")</f>
        <v>0</v>
      </c>
    </row>
    <row r="6449" spans="1:16" x14ac:dyDescent="0.25">
      <c r="A6449">
        <v>280</v>
      </c>
      <c r="B6449" s="110">
        <v>45769</v>
      </c>
      <c r="C6449" s="89">
        <v>2</v>
      </c>
      <c r="D6449" s="89">
        <v>10.5</v>
      </c>
      <c r="E6449" s="96">
        <v>875</v>
      </c>
      <c r="F6449" s="89">
        <v>0.1</v>
      </c>
      <c r="G6449" s="89">
        <v>1016.5</v>
      </c>
      <c r="H6449">
        <v>0.91</v>
      </c>
      <c r="I6449" t="s">
        <v>16</v>
      </c>
      <c r="J6449">
        <v>0.8</v>
      </c>
      <c r="K6449">
        <v>4</v>
      </c>
      <c r="L6449">
        <v>2025</v>
      </c>
      <c r="M6449" t="s">
        <v>126</v>
      </c>
      <c r="N6449" s="89" cm="1">
        <f t="array" ref="N6449">IF(ISNUMBER(_34_KNMI_Stations[[#This Row],[Etmaal temperatuur °C]]),IF(_34_KNMI_Stations[[#This Row],[Etmaal temperatuur °C]]&lt;stookgrens[],stookgrens[]-_34_KNMI_Stations[[#This Row],[Etmaal temperatuur °C]],0),"")</f>
        <v>7.5</v>
      </c>
      <c r="O6449" s="89">
        <f>_34_KNMI_Stations[[#This Row],[graaddagen]]*_34_KNMI_Stations[[#This Row],[Gewogen factor]]</f>
        <v>6</v>
      </c>
      <c r="P6449" s="89" cm="1">
        <f t="array" ref="P6449">IF(ISNUMBER(_34_KNMI_Stations[[#This Row],[Etmaal temperatuur °C]]),IF(_34_KNMI_Stations[[#This Row],[Etmaal temperatuur °C]]&gt;stookgrens[],_34_KNMI_Stations[[#This Row],[Etmaal temperatuur °C]]-stookgrens[],0),"")</f>
        <v>0</v>
      </c>
    </row>
    <row r="6450" spans="1:16" x14ac:dyDescent="0.25">
      <c r="A6450">
        <v>280</v>
      </c>
      <c r="B6450" s="110">
        <v>45770</v>
      </c>
      <c r="C6450" s="89">
        <v>2.6</v>
      </c>
      <c r="D6450" s="89">
        <v>11</v>
      </c>
      <c r="E6450" s="96">
        <v>692</v>
      </c>
      <c r="F6450" s="89">
        <v>0.1</v>
      </c>
      <c r="G6450" s="89">
        <v>1015.6</v>
      </c>
      <c r="H6450">
        <v>0.88</v>
      </c>
      <c r="I6450" t="s">
        <v>16</v>
      </c>
      <c r="J6450">
        <v>0.8</v>
      </c>
      <c r="K6450">
        <v>4</v>
      </c>
      <c r="L6450">
        <v>2025</v>
      </c>
      <c r="M6450" t="s">
        <v>126</v>
      </c>
      <c r="N6450" s="89" cm="1">
        <f t="array" ref="N6450">IF(ISNUMBER(_34_KNMI_Stations[[#This Row],[Etmaal temperatuur °C]]),IF(_34_KNMI_Stations[[#This Row],[Etmaal temperatuur °C]]&lt;stookgrens[],stookgrens[]-_34_KNMI_Stations[[#This Row],[Etmaal temperatuur °C]],0),"")</f>
        <v>7</v>
      </c>
      <c r="O6450" s="89">
        <f>_34_KNMI_Stations[[#This Row],[graaddagen]]*_34_KNMI_Stations[[#This Row],[Gewogen factor]]</f>
        <v>5.6000000000000005</v>
      </c>
      <c r="P6450" s="89" cm="1">
        <f t="array" ref="P6450">IF(ISNUMBER(_34_KNMI_Stations[[#This Row],[Etmaal temperatuur °C]]),IF(_34_KNMI_Stations[[#This Row],[Etmaal temperatuur °C]]&gt;stookgrens[],_34_KNMI_Stations[[#This Row],[Etmaal temperatuur °C]]-stookgrens[],0),"")</f>
        <v>0</v>
      </c>
    </row>
    <row r="6451" spans="1:16" x14ac:dyDescent="0.25">
      <c r="A6451">
        <v>280</v>
      </c>
      <c r="B6451" s="110">
        <v>45771</v>
      </c>
      <c r="C6451" s="89">
        <v>3.9</v>
      </c>
      <c r="D6451" s="89">
        <v>10</v>
      </c>
      <c r="E6451" s="96">
        <v>466</v>
      </c>
      <c r="F6451" s="89">
        <v>9.6999999999999993</v>
      </c>
      <c r="G6451" s="89">
        <v>1019</v>
      </c>
      <c r="H6451">
        <v>0.93</v>
      </c>
      <c r="I6451" t="s">
        <v>16</v>
      </c>
      <c r="J6451">
        <v>0.8</v>
      </c>
      <c r="K6451">
        <v>4</v>
      </c>
      <c r="L6451">
        <v>2025</v>
      </c>
      <c r="M6451" t="s">
        <v>126</v>
      </c>
      <c r="N6451" s="89" cm="1">
        <f t="array" ref="N6451">IF(ISNUMBER(_34_KNMI_Stations[[#This Row],[Etmaal temperatuur °C]]),IF(_34_KNMI_Stations[[#This Row],[Etmaal temperatuur °C]]&lt;stookgrens[],stookgrens[]-_34_KNMI_Stations[[#This Row],[Etmaal temperatuur °C]],0),"")</f>
        <v>8</v>
      </c>
      <c r="O6451" s="89">
        <f>_34_KNMI_Stations[[#This Row],[graaddagen]]*_34_KNMI_Stations[[#This Row],[Gewogen factor]]</f>
        <v>6.4</v>
      </c>
      <c r="P6451" s="89" cm="1">
        <f t="array" ref="P6451">IF(ISNUMBER(_34_KNMI_Stations[[#This Row],[Etmaal temperatuur °C]]),IF(_34_KNMI_Stations[[#This Row],[Etmaal temperatuur °C]]&gt;stookgrens[],_34_KNMI_Stations[[#This Row],[Etmaal temperatuur °C]]-stookgrens[],0),"")</f>
        <v>0</v>
      </c>
    </row>
    <row r="6452" spans="1:16" x14ac:dyDescent="0.25">
      <c r="A6452">
        <v>280</v>
      </c>
      <c r="B6452" s="110">
        <v>45772</v>
      </c>
      <c r="C6452" s="89">
        <v>2.5</v>
      </c>
      <c r="D6452" s="89">
        <v>7.9</v>
      </c>
      <c r="E6452" s="96">
        <v>757</v>
      </c>
      <c r="F6452" s="89">
        <v>0</v>
      </c>
      <c r="G6452" s="89">
        <v>1023.3</v>
      </c>
      <c r="H6452">
        <v>0.87</v>
      </c>
      <c r="I6452" t="s">
        <v>16</v>
      </c>
      <c r="J6452">
        <v>0.8</v>
      </c>
      <c r="K6452">
        <v>4</v>
      </c>
      <c r="L6452">
        <v>2025</v>
      </c>
      <c r="M6452" t="s">
        <v>126</v>
      </c>
      <c r="N6452" s="89" cm="1">
        <f t="array" ref="N6452">IF(ISNUMBER(_34_KNMI_Stations[[#This Row],[Etmaal temperatuur °C]]),IF(_34_KNMI_Stations[[#This Row],[Etmaal temperatuur °C]]&lt;stookgrens[],stookgrens[]-_34_KNMI_Stations[[#This Row],[Etmaal temperatuur °C]],0),"")</f>
        <v>10.1</v>
      </c>
      <c r="O6452" s="89">
        <f>_34_KNMI_Stations[[#This Row],[graaddagen]]*_34_KNMI_Stations[[#This Row],[Gewogen factor]]</f>
        <v>8.08</v>
      </c>
      <c r="P6452" s="89" cm="1">
        <f t="array" ref="P6452">IF(ISNUMBER(_34_KNMI_Stations[[#This Row],[Etmaal temperatuur °C]]),IF(_34_KNMI_Stations[[#This Row],[Etmaal temperatuur °C]]&gt;stookgrens[],_34_KNMI_Stations[[#This Row],[Etmaal temperatuur °C]]-stookgrens[],0),"")</f>
        <v>0</v>
      </c>
    </row>
    <row r="6453" spans="1:16" x14ac:dyDescent="0.25">
      <c r="A6453">
        <v>280</v>
      </c>
      <c r="B6453" s="110">
        <v>45773</v>
      </c>
      <c r="C6453" s="89">
        <v>2.1</v>
      </c>
      <c r="D6453" s="89">
        <v>10.3</v>
      </c>
      <c r="E6453" s="96">
        <v>2134</v>
      </c>
      <c r="F6453" s="89">
        <v>0</v>
      </c>
      <c r="G6453" s="89">
        <v>1024</v>
      </c>
      <c r="H6453">
        <v>0.76</v>
      </c>
      <c r="I6453" t="s">
        <v>16</v>
      </c>
      <c r="J6453">
        <v>0.8</v>
      </c>
      <c r="K6453">
        <v>4</v>
      </c>
      <c r="L6453">
        <v>2025</v>
      </c>
      <c r="M6453" t="s">
        <v>126</v>
      </c>
      <c r="N6453" s="89" cm="1">
        <f t="array" ref="N6453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6453" s="89">
        <f>_34_KNMI_Stations[[#This Row],[graaddagen]]*_34_KNMI_Stations[[#This Row],[Gewogen factor]]</f>
        <v>6.16</v>
      </c>
      <c r="P6453" s="89" cm="1">
        <f t="array" ref="P6453">IF(ISNUMBER(_34_KNMI_Stations[[#This Row],[Etmaal temperatuur °C]]),IF(_34_KNMI_Stations[[#This Row],[Etmaal temperatuur °C]]&gt;stookgrens[],_34_KNMI_Stations[[#This Row],[Etmaal temperatuur °C]]-stookgrens[],0),"")</f>
        <v>0</v>
      </c>
    </row>
    <row r="6454" spans="1:16" x14ac:dyDescent="0.25">
      <c r="A6454">
        <v>280</v>
      </c>
      <c r="B6454" s="110">
        <v>45774</v>
      </c>
      <c r="C6454" s="89">
        <v>2.5</v>
      </c>
      <c r="D6454" s="89">
        <v>12.2</v>
      </c>
      <c r="E6454" s="96">
        <v>2547</v>
      </c>
      <c r="F6454" s="89">
        <v>0</v>
      </c>
      <c r="G6454" s="89">
        <v>1026</v>
      </c>
      <c r="H6454">
        <v>0.6</v>
      </c>
      <c r="I6454" t="s">
        <v>16</v>
      </c>
      <c r="J6454">
        <v>0.8</v>
      </c>
      <c r="K6454">
        <v>4</v>
      </c>
      <c r="L6454">
        <v>2025</v>
      </c>
      <c r="M6454" t="s">
        <v>126</v>
      </c>
      <c r="N6454" s="89" cm="1">
        <f t="array" ref="N6454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6454" s="89">
        <f>_34_KNMI_Stations[[#This Row],[graaddagen]]*_34_KNMI_Stations[[#This Row],[Gewogen factor]]</f>
        <v>4.6400000000000006</v>
      </c>
      <c r="P6454" s="89" cm="1">
        <f t="array" ref="P6454">IF(ISNUMBER(_34_KNMI_Stations[[#This Row],[Etmaal temperatuur °C]]),IF(_34_KNMI_Stations[[#This Row],[Etmaal temperatuur °C]]&gt;stookgrens[],_34_KNMI_Stations[[#This Row],[Etmaal temperatuur °C]]-stookgrens[],0),"")</f>
        <v>0</v>
      </c>
    </row>
    <row r="6455" spans="1:16" x14ac:dyDescent="0.25">
      <c r="A6455">
        <v>280</v>
      </c>
      <c r="B6455" s="110">
        <v>45775</v>
      </c>
      <c r="C6455" s="89">
        <v>1.6</v>
      </c>
      <c r="D6455" s="89">
        <v>12</v>
      </c>
      <c r="E6455" s="96">
        <v>2404</v>
      </c>
      <c r="F6455" s="89">
        <v>0</v>
      </c>
      <c r="G6455" s="89">
        <v>1027.2</v>
      </c>
      <c r="H6455">
        <v>0.71</v>
      </c>
      <c r="I6455" t="s">
        <v>16</v>
      </c>
      <c r="J6455">
        <v>0.8</v>
      </c>
      <c r="K6455">
        <v>4</v>
      </c>
      <c r="L6455">
        <v>2025</v>
      </c>
      <c r="M6455" t="s">
        <v>127</v>
      </c>
      <c r="N6455" s="89" cm="1">
        <f t="array" ref="N6455">IF(ISNUMBER(_34_KNMI_Stations[[#This Row],[Etmaal temperatuur °C]]),IF(_34_KNMI_Stations[[#This Row],[Etmaal temperatuur °C]]&lt;stookgrens[],stookgrens[]-_34_KNMI_Stations[[#This Row],[Etmaal temperatuur °C]],0),"")</f>
        <v>6</v>
      </c>
      <c r="O6455" s="89">
        <f>_34_KNMI_Stations[[#This Row],[graaddagen]]*_34_KNMI_Stations[[#This Row],[Gewogen factor]]</f>
        <v>4.8000000000000007</v>
      </c>
      <c r="P6455" s="89" cm="1">
        <f t="array" ref="P6455">IF(ISNUMBER(_34_KNMI_Stations[[#This Row],[Etmaal temperatuur °C]]),IF(_34_KNMI_Stations[[#This Row],[Etmaal temperatuur °C]]&gt;stookgrens[],_34_KNMI_Stations[[#This Row],[Etmaal temperatuur °C]]-stookgrens[],0),"")</f>
        <v>0</v>
      </c>
    </row>
    <row r="6456" spans="1:16" x14ac:dyDescent="0.25">
      <c r="A6456">
        <v>280</v>
      </c>
      <c r="B6456" s="110">
        <v>45776</v>
      </c>
      <c r="C6456" s="89">
        <v>2</v>
      </c>
      <c r="D6456" s="89">
        <v>12.6</v>
      </c>
      <c r="E6456" s="96">
        <v>2422</v>
      </c>
      <c r="F6456" s="89">
        <v>0</v>
      </c>
      <c r="G6456" s="89">
        <v>1027.2</v>
      </c>
      <c r="H6456">
        <v>0.82</v>
      </c>
      <c r="I6456" t="s">
        <v>16</v>
      </c>
      <c r="J6456">
        <v>0.8</v>
      </c>
      <c r="K6456">
        <v>4</v>
      </c>
      <c r="L6456">
        <v>2025</v>
      </c>
      <c r="M6456" t="s">
        <v>127</v>
      </c>
      <c r="N6456" s="89" cm="1">
        <f t="array" ref="N6456">IF(ISNUMBER(_34_KNMI_Stations[[#This Row],[Etmaal temperatuur °C]]),IF(_34_KNMI_Stations[[#This Row],[Etmaal temperatuur °C]]&lt;stookgrens[],stookgrens[]-_34_KNMI_Stations[[#This Row],[Etmaal temperatuur °C]],0),"")</f>
        <v>5.4</v>
      </c>
      <c r="O6456" s="89">
        <f>_34_KNMI_Stations[[#This Row],[graaddagen]]*_34_KNMI_Stations[[#This Row],[Gewogen factor]]</f>
        <v>4.32</v>
      </c>
      <c r="P6456" s="89" cm="1">
        <f t="array" ref="P6456">IF(ISNUMBER(_34_KNMI_Stations[[#This Row],[Etmaal temperatuur °C]]),IF(_34_KNMI_Stations[[#This Row],[Etmaal temperatuur °C]]&gt;stookgrens[],_34_KNMI_Stations[[#This Row],[Etmaal temperatuur °C]]-stookgrens[],0),"")</f>
        <v>0</v>
      </c>
    </row>
    <row r="6457" spans="1:16" x14ac:dyDescent="0.25">
      <c r="A6457">
        <v>280</v>
      </c>
      <c r="B6457" s="110">
        <v>45777</v>
      </c>
      <c r="C6457" s="89">
        <v>2.4</v>
      </c>
      <c r="D6457" s="89">
        <v>14.8</v>
      </c>
      <c r="E6457" s="96">
        <v>2507</v>
      </c>
      <c r="F6457" s="89">
        <v>0</v>
      </c>
      <c r="G6457" s="89">
        <v>1023.8</v>
      </c>
      <c r="H6457">
        <v>0.75</v>
      </c>
      <c r="I6457" t="s">
        <v>16</v>
      </c>
      <c r="J6457">
        <v>0.8</v>
      </c>
      <c r="K6457">
        <v>4</v>
      </c>
      <c r="L6457">
        <v>2025</v>
      </c>
      <c r="M6457" t="s">
        <v>127</v>
      </c>
      <c r="N6457" s="89" cm="1">
        <f t="array" ref="N6457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6457" s="89">
        <f>_34_KNMI_Stations[[#This Row],[graaddagen]]*_34_KNMI_Stations[[#This Row],[Gewogen factor]]</f>
        <v>2.5599999999999996</v>
      </c>
      <c r="P6457" s="89" cm="1">
        <f t="array" ref="P6457">IF(ISNUMBER(_34_KNMI_Stations[[#This Row],[Etmaal temperatuur °C]]),IF(_34_KNMI_Stations[[#This Row],[Etmaal temperatuur °C]]&gt;stookgrens[],_34_KNMI_Stations[[#This Row],[Etmaal temperatuur °C]]-stookgrens[],0),"")</f>
        <v>0</v>
      </c>
    </row>
    <row r="6458" spans="1:16" x14ac:dyDescent="0.25">
      <c r="A6458">
        <v>280</v>
      </c>
      <c r="B6458" s="110">
        <v>45778</v>
      </c>
      <c r="C6458" s="89">
        <v>1.8</v>
      </c>
      <c r="D6458" s="89">
        <v>17.7</v>
      </c>
      <c r="E6458" s="96">
        <v>2481</v>
      </c>
      <c r="F6458" s="89">
        <v>0</v>
      </c>
      <c r="G6458" s="89">
        <v>1017.9</v>
      </c>
      <c r="H6458">
        <v>0.67</v>
      </c>
      <c r="I6458" t="s">
        <v>16</v>
      </c>
      <c r="J6458">
        <v>0.8</v>
      </c>
      <c r="K6458">
        <v>5</v>
      </c>
      <c r="L6458">
        <v>2025</v>
      </c>
      <c r="M6458" t="s">
        <v>127</v>
      </c>
      <c r="N6458" s="89" cm="1">
        <f t="array" ref="N6458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6458" s="89">
        <f>_34_KNMI_Stations[[#This Row],[graaddagen]]*_34_KNMI_Stations[[#This Row],[Gewogen factor]]</f>
        <v>0.24000000000000057</v>
      </c>
      <c r="P6458" s="89" cm="1">
        <f t="array" ref="P6458">IF(ISNUMBER(_34_KNMI_Stations[[#This Row],[Etmaal temperatuur °C]]),IF(_34_KNMI_Stations[[#This Row],[Etmaal temperatuur °C]]&gt;stookgrens[],_34_KNMI_Stations[[#This Row],[Etmaal temperatuur °C]]-stookgrens[],0),"")</f>
        <v>0</v>
      </c>
    </row>
    <row r="6459" spans="1:16" x14ac:dyDescent="0.25">
      <c r="A6459">
        <v>280</v>
      </c>
      <c r="B6459" s="110">
        <v>45779</v>
      </c>
      <c r="C6459" s="89">
        <v>2.4</v>
      </c>
      <c r="D6459" s="89">
        <v>13.7</v>
      </c>
      <c r="E6459" s="96">
        <v>1576</v>
      </c>
      <c r="F6459" s="89">
        <v>0.1</v>
      </c>
      <c r="G6459" s="89">
        <v>1014.6</v>
      </c>
      <c r="H6459">
        <v>0.78</v>
      </c>
      <c r="I6459" t="s">
        <v>16</v>
      </c>
      <c r="J6459">
        <v>0.8</v>
      </c>
      <c r="K6459">
        <v>5</v>
      </c>
      <c r="L6459">
        <v>2025</v>
      </c>
      <c r="M6459" t="s">
        <v>127</v>
      </c>
      <c r="N6459" s="89" cm="1">
        <f t="array" ref="N6459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6459" s="89">
        <f>_34_KNMI_Stations[[#This Row],[graaddagen]]*_34_KNMI_Stations[[#This Row],[Gewogen factor]]</f>
        <v>3.4400000000000008</v>
      </c>
      <c r="P6459" s="89" cm="1">
        <f t="array" ref="P6459">IF(ISNUMBER(_34_KNMI_Stations[[#This Row],[Etmaal temperatuur °C]]),IF(_34_KNMI_Stations[[#This Row],[Etmaal temperatuur °C]]&gt;stookgrens[],_34_KNMI_Stations[[#This Row],[Etmaal temperatuur °C]]-stookgrens[],0),"")</f>
        <v>0</v>
      </c>
    </row>
    <row r="6460" spans="1:16" x14ac:dyDescent="0.25">
      <c r="A6460">
        <v>280</v>
      </c>
      <c r="B6460" s="110">
        <v>45780</v>
      </c>
      <c r="C6460" s="89">
        <v>3</v>
      </c>
      <c r="D6460" s="89">
        <v>10</v>
      </c>
      <c r="E6460" s="96">
        <v>1913</v>
      </c>
      <c r="F6460" s="89">
        <v>0.2</v>
      </c>
      <c r="G6460" s="89">
        <v>1011.4</v>
      </c>
      <c r="H6460">
        <v>0.77</v>
      </c>
      <c r="I6460" t="s">
        <v>16</v>
      </c>
      <c r="J6460">
        <v>0.8</v>
      </c>
      <c r="K6460">
        <v>5</v>
      </c>
      <c r="L6460">
        <v>2025</v>
      </c>
      <c r="M6460" t="s">
        <v>127</v>
      </c>
      <c r="N6460" s="89" cm="1">
        <f t="array" ref="N6460">IF(ISNUMBER(_34_KNMI_Stations[[#This Row],[Etmaal temperatuur °C]]),IF(_34_KNMI_Stations[[#This Row],[Etmaal temperatuur °C]]&lt;stookgrens[],stookgrens[]-_34_KNMI_Stations[[#This Row],[Etmaal temperatuur °C]],0),"")</f>
        <v>8</v>
      </c>
      <c r="O6460" s="89">
        <f>_34_KNMI_Stations[[#This Row],[graaddagen]]*_34_KNMI_Stations[[#This Row],[Gewogen factor]]</f>
        <v>6.4</v>
      </c>
      <c r="P6460" s="89" cm="1">
        <f t="array" ref="P6460">IF(ISNUMBER(_34_KNMI_Stations[[#This Row],[Etmaal temperatuur °C]]),IF(_34_KNMI_Stations[[#This Row],[Etmaal temperatuur °C]]&gt;stookgrens[],_34_KNMI_Stations[[#This Row],[Etmaal temperatuur °C]]-stookgrens[],0),"")</f>
        <v>0</v>
      </c>
    </row>
    <row r="6461" spans="1:16" x14ac:dyDescent="0.25">
      <c r="A6461">
        <v>280</v>
      </c>
      <c r="B6461" s="110">
        <v>45781</v>
      </c>
      <c r="C6461" s="89">
        <v>4.3</v>
      </c>
      <c r="D6461" s="89">
        <v>8.3000000000000007</v>
      </c>
      <c r="E6461" s="96">
        <v>1496</v>
      </c>
      <c r="F6461" s="89">
        <v>-0.1</v>
      </c>
      <c r="G6461" s="89">
        <v>1013.7</v>
      </c>
      <c r="H6461">
        <v>0.72</v>
      </c>
      <c r="I6461" t="s">
        <v>16</v>
      </c>
      <c r="J6461">
        <v>0.8</v>
      </c>
      <c r="K6461">
        <v>5</v>
      </c>
      <c r="L6461">
        <v>2025</v>
      </c>
      <c r="M6461" t="s">
        <v>127</v>
      </c>
      <c r="N6461" s="89" cm="1">
        <f t="array" ref="N6461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6461" s="89">
        <f>_34_KNMI_Stations[[#This Row],[graaddagen]]*_34_KNMI_Stations[[#This Row],[Gewogen factor]]</f>
        <v>7.76</v>
      </c>
      <c r="P6461" s="89" cm="1">
        <f t="array" ref="P6461">IF(ISNUMBER(_34_KNMI_Stations[[#This Row],[Etmaal temperatuur °C]]),IF(_34_KNMI_Stations[[#This Row],[Etmaal temperatuur °C]]&gt;stookgrens[],_34_KNMI_Stations[[#This Row],[Etmaal temperatuur °C]]-stookgrens[],0),"")</f>
        <v>0</v>
      </c>
    </row>
    <row r="6462" spans="1:16" x14ac:dyDescent="0.25">
      <c r="A6462">
        <v>280</v>
      </c>
      <c r="B6462" s="110">
        <v>45782</v>
      </c>
      <c r="C6462" s="89">
        <v>4.7</v>
      </c>
      <c r="D6462" s="89">
        <v>9.1999999999999993</v>
      </c>
      <c r="E6462" s="96">
        <v>2396</v>
      </c>
      <c r="F6462" s="89">
        <v>-0.1</v>
      </c>
      <c r="G6462" s="89">
        <v>1019.9</v>
      </c>
      <c r="H6462">
        <v>0.65</v>
      </c>
      <c r="I6462" t="s">
        <v>16</v>
      </c>
      <c r="J6462">
        <v>0.8</v>
      </c>
      <c r="K6462">
        <v>5</v>
      </c>
      <c r="L6462">
        <v>2025</v>
      </c>
      <c r="M6462" t="s">
        <v>132</v>
      </c>
      <c r="N6462" s="89" cm="1">
        <f t="array" ref="N6462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6462" s="89">
        <f>_34_KNMI_Stations[[#This Row],[graaddagen]]*_34_KNMI_Stations[[#This Row],[Gewogen factor]]</f>
        <v>7.0400000000000009</v>
      </c>
      <c r="P6462" s="89" cm="1">
        <f t="array" ref="P6462">IF(ISNUMBER(_34_KNMI_Stations[[#This Row],[Etmaal temperatuur °C]]),IF(_34_KNMI_Stations[[#This Row],[Etmaal temperatuur °C]]&gt;stookgrens[],_34_KNMI_Stations[[#This Row],[Etmaal temperatuur °C]]-stookgrens[],0),"")</f>
        <v>0</v>
      </c>
    </row>
    <row r="6463" spans="1:16" x14ac:dyDescent="0.25">
      <c r="A6463">
        <v>280</v>
      </c>
      <c r="B6463" s="110">
        <v>45783</v>
      </c>
      <c r="C6463" s="89">
        <v>3.5</v>
      </c>
      <c r="D6463" s="89">
        <v>8.1999999999999993</v>
      </c>
      <c r="E6463" s="96">
        <v>1380</v>
      </c>
      <c r="F6463" s="89">
        <v>-0.1</v>
      </c>
      <c r="G6463" s="89">
        <v>1021.8</v>
      </c>
      <c r="H6463">
        <v>0.8</v>
      </c>
      <c r="I6463" t="s">
        <v>16</v>
      </c>
      <c r="J6463">
        <v>0.8</v>
      </c>
      <c r="K6463">
        <v>5</v>
      </c>
      <c r="L6463">
        <v>2025</v>
      </c>
      <c r="M6463" t="s">
        <v>132</v>
      </c>
      <c r="N6463" s="89" cm="1">
        <f t="array" ref="N6463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6463" s="89">
        <f>_34_KNMI_Stations[[#This Row],[graaddagen]]*_34_KNMI_Stations[[#This Row],[Gewogen factor]]</f>
        <v>7.8400000000000007</v>
      </c>
      <c r="P6463" s="89" cm="1">
        <f t="array" ref="P6463">IF(ISNUMBER(_34_KNMI_Stations[[#This Row],[Etmaal temperatuur °C]]),IF(_34_KNMI_Stations[[#This Row],[Etmaal temperatuur °C]]&gt;stookgrens[],_34_KNMI_Stations[[#This Row],[Etmaal temperatuur °C]]-stookgrens[],0),"")</f>
        <v>0</v>
      </c>
    </row>
    <row r="6464" spans="1:16" x14ac:dyDescent="0.25">
      <c r="A6464">
        <v>280</v>
      </c>
      <c r="B6464" s="110">
        <v>45784</v>
      </c>
      <c r="C6464" s="89">
        <v>3.5</v>
      </c>
      <c r="D6464" s="89">
        <v>11</v>
      </c>
      <c r="E6464" s="96">
        <v>2486</v>
      </c>
      <c r="F6464" s="89">
        <v>0</v>
      </c>
      <c r="G6464" s="89">
        <v>1021.3</v>
      </c>
      <c r="H6464">
        <v>0.74</v>
      </c>
      <c r="I6464" t="s">
        <v>16</v>
      </c>
      <c r="J6464">
        <v>0.8</v>
      </c>
      <c r="K6464">
        <v>5</v>
      </c>
      <c r="L6464">
        <v>2025</v>
      </c>
      <c r="M6464" t="s">
        <v>132</v>
      </c>
      <c r="N6464" s="89" cm="1">
        <f t="array" ref="N6464">IF(ISNUMBER(_34_KNMI_Stations[[#This Row],[Etmaal temperatuur °C]]),IF(_34_KNMI_Stations[[#This Row],[Etmaal temperatuur °C]]&lt;stookgrens[],stookgrens[]-_34_KNMI_Stations[[#This Row],[Etmaal temperatuur °C]],0),"")</f>
        <v>7</v>
      </c>
      <c r="O6464" s="89">
        <f>_34_KNMI_Stations[[#This Row],[graaddagen]]*_34_KNMI_Stations[[#This Row],[Gewogen factor]]</f>
        <v>5.6000000000000005</v>
      </c>
      <c r="P6464" s="89" cm="1">
        <f t="array" ref="P6464">IF(ISNUMBER(_34_KNMI_Stations[[#This Row],[Etmaal temperatuur °C]]),IF(_34_KNMI_Stations[[#This Row],[Etmaal temperatuur °C]]&gt;stookgrens[],_34_KNMI_Stations[[#This Row],[Etmaal temperatuur °C]]-stookgrens[],0),"")</f>
        <v>0</v>
      </c>
    </row>
    <row r="6465" spans="1:16" x14ac:dyDescent="0.25">
      <c r="A6465">
        <v>280</v>
      </c>
      <c r="B6465" s="110">
        <v>45785</v>
      </c>
      <c r="C6465" s="89">
        <v>2.8</v>
      </c>
      <c r="D6465" s="89">
        <v>11.4</v>
      </c>
      <c r="E6465" s="96">
        <v>2266</v>
      </c>
      <c r="F6465" s="89">
        <v>0</v>
      </c>
      <c r="G6465" s="89">
        <v>1020.1</v>
      </c>
      <c r="H6465">
        <v>0.63</v>
      </c>
      <c r="I6465" t="s">
        <v>16</v>
      </c>
      <c r="J6465">
        <v>0.8</v>
      </c>
      <c r="K6465">
        <v>5</v>
      </c>
      <c r="L6465">
        <v>2025</v>
      </c>
      <c r="M6465" t="s">
        <v>132</v>
      </c>
      <c r="N6465" s="89" cm="1">
        <f t="array" ref="N6465">IF(ISNUMBER(_34_KNMI_Stations[[#This Row],[Etmaal temperatuur °C]]),IF(_34_KNMI_Stations[[#This Row],[Etmaal temperatuur °C]]&lt;stookgrens[],stookgrens[]-_34_KNMI_Stations[[#This Row],[Etmaal temperatuur °C]],0),"")</f>
        <v>6.6</v>
      </c>
      <c r="O6465" s="89">
        <f>_34_KNMI_Stations[[#This Row],[graaddagen]]*_34_KNMI_Stations[[#This Row],[Gewogen factor]]</f>
        <v>5.28</v>
      </c>
      <c r="P6465" s="89" cm="1">
        <f t="array" ref="P6465">IF(ISNUMBER(_34_KNMI_Stations[[#This Row],[Etmaal temperatuur °C]]),IF(_34_KNMI_Stations[[#This Row],[Etmaal temperatuur °C]]&gt;stookgrens[],_34_KNMI_Stations[[#This Row],[Etmaal temperatuur °C]]-stookgrens[],0),"")</f>
        <v>0</v>
      </c>
    </row>
    <row r="6466" spans="1:16" x14ac:dyDescent="0.25">
      <c r="A6466">
        <v>280</v>
      </c>
      <c r="B6466" s="110">
        <v>45786</v>
      </c>
      <c r="C6466" s="89">
        <v>2.7</v>
      </c>
      <c r="D6466" s="89">
        <v>11.4</v>
      </c>
      <c r="E6466" s="96">
        <v>2696</v>
      </c>
      <c r="F6466" s="89">
        <v>0</v>
      </c>
      <c r="G6466" s="89">
        <v>1022.3</v>
      </c>
      <c r="H6466">
        <v>0.69</v>
      </c>
      <c r="I6466" t="s">
        <v>16</v>
      </c>
      <c r="J6466">
        <v>0.8</v>
      </c>
      <c r="K6466">
        <v>5</v>
      </c>
      <c r="L6466">
        <v>2025</v>
      </c>
      <c r="M6466" t="s">
        <v>132</v>
      </c>
      <c r="N6466" s="89" cm="1">
        <f t="array" ref="N6466">IF(ISNUMBER(_34_KNMI_Stations[[#This Row],[Etmaal temperatuur °C]]),IF(_34_KNMI_Stations[[#This Row],[Etmaal temperatuur °C]]&lt;stookgrens[],stookgrens[]-_34_KNMI_Stations[[#This Row],[Etmaal temperatuur °C]],0),"")</f>
        <v>6.6</v>
      </c>
      <c r="O6466" s="89">
        <f>_34_KNMI_Stations[[#This Row],[graaddagen]]*_34_KNMI_Stations[[#This Row],[Gewogen factor]]</f>
        <v>5.28</v>
      </c>
      <c r="P6466" s="89" cm="1">
        <f t="array" ref="P6466">IF(ISNUMBER(_34_KNMI_Stations[[#This Row],[Etmaal temperatuur °C]]),IF(_34_KNMI_Stations[[#This Row],[Etmaal temperatuur °C]]&gt;stookgrens[],_34_KNMI_Stations[[#This Row],[Etmaal temperatuur °C]]-stookgrens[],0),"")</f>
        <v>0</v>
      </c>
    </row>
    <row r="6467" spans="1:16" x14ac:dyDescent="0.25">
      <c r="A6467">
        <v>280</v>
      </c>
      <c r="B6467" s="110">
        <v>45787</v>
      </c>
      <c r="C6467" s="89">
        <v>2.8</v>
      </c>
      <c r="D6467" s="89">
        <v>12.1</v>
      </c>
      <c r="E6467" s="96">
        <v>2480</v>
      </c>
      <c r="F6467" s="89">
        <v>0</v>
      </c>
      <c r="G6467" s="89">
        <v>1021.5</v>
      </c>
      <c r="H6467">
        <v>0.68</v>
      </c>
      <c r="I6467" t="s">
        <v>16</v>
      </c>
      <c r="J6467">
        <v>0.8</v>
      </c>
      <c r="K6467">
        <v>5</v>
      </c>
      <c r="L6467">
        <v>2025</v>
      </c>
      <c r="M6467" t="s">
        <v>132</v>
      </c>
      <c r="N6467" s="89" cm="1">
        <f t="array" ref="N6467">IF(ISNUMBER(_34_KNMI_Stations[[#This Row],[Etmaal temperatuur °C]]),IF(_34_KNMI_Stations[[#This Row],[Etmaal temperatuur °C]]&lt;stookgrens[],stookgrens[]-_34_KNMI_Stations[[#This Row],[Etmaal temperatuur °C]],0),"")</f>
        <v>5.9</v>
      </c>
      <c r="O6467" s="89">
        <f>_34_KNMI_Stations[[#This Row],[graaddagen]]*_34_KNMI_Stations[[#This Row],[Gewogen factor]]</f>
        <v>4.7200000000000006</v>
      </c>
      <c r="P6467" s="89" cm="1">
        <f t="array" ref="P6467">IF(ISNUMBER(_34_KNMI_Stations[[#This Row],[Etmaal temperatuur °C]]),IF(_34_KNMI_Stations[[#This Row],[Etmaal temperatuur °C]]&gt;stookgrens[],_34_KNMI_Stations[[#This Row],[Etmaal temperatuur °C]]-stookgrens[],0),"")</f>
        <v>0</v>
      </c>
    </row>
    <row r="6468" spans="1:16" x14ac:dyDescent="0.25">
      <c r="A6468">
        <v>280</v>
      </c>
      <c r="B6468" s="110">
        <v>45788</v>
      </c>
      <c r="C6468" s="89">
        <v>3.3</v>
      </c>
      <c r="D6468" s="89">
        <v>16.7</v>
      </c>
      <c r="E6468" s="96">
        <v>2684</v>
      </c>
      <c r="F6468" s="89">
        <v>0</v>
      </c>
      <c r="G6468" s="89">
        <v>1015.8</v>
      </c>
      <c r="H6468">
        <v>0.61</v>
      </c>
      <c r="I6468" t="s">
        <v>16</v>
      </c>
      <c r="J6468">
        <v>0.8</v>
      </c>
      <c r="K6468">
        <v>5</v>
      </c>
      <c r="L6468">
        <v>2025</v>
      </c>
      <c r="M6468" t="s">
        <v>132</v>
      </c>
      <c r="N6468" s="89" cm="1">
        <f t="array" ref="N6468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6468" s="89">
        <f>_34_KNMI_Stations[[#This Row],[graaddagen]]*_34_KNMI_Stations[[#This Row],[Gewogen factor]]</f>
        <v>1.0400000000000007</v>
      </c>
      <c r="P6468" s="89" cm="1">
        <f t="array" ref="P6468">IF(ISNUMBER(_34_KNMI_Stations[[#This Row],[Etmaal temperatuur °C]]),IF(_34_KNMI_Stations[[#This Row],[Etmaal temperatuur °C]]&gt;stookgrens[],_34_KNMI_Stations[[#This Row],[Etmaal temperatuur °C]]-stookgrens[],0),"")</f>
        <v>0</v>
      </c>
    </row>
    <row r="6469" spans="1:16" x14ac:dyDescent="0.25">
      <c r="A6469">
        <v>280</v>
      </c>
      <c r="B6469" s="110">
        <v>45789</v>
      </c>
      <c r="C6469" s="89">
        <v>4.7</v>
      </c>
      <c r="D6469" s="89">
        <v>15.8</v>
      </c>
      <c r="E6469" s="96">
        <v>2747</v>
      </c>
      <c r="F6469" s="89">
        <v>0</v>
      </c>
      <c r="G6469" s="89">
        <v>1016.3</v>
      </c>
      <c r="H6469">
        <v>0.52</v>
      </c>
      <c r="I6469" t="s">
        <v>16</v>
      </c>
      <c r="J6469">
        <v>0.8</v>
      </c>
      <c r="K6469">
        <v>5</v>
      </c>
      <c r="L6469">
        <v>2025</v>
      </c>
      <c r="M6469" t="s">
        <v>133</v>
      </c>
      <c r="N6469" s="89" cm="1">
        <f t="array" ref="N6469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6469" s="89">
        <f>_34_KNMI_Stations[[#This Row],[graaddagen]]*_34_KNMI_Stations[[#This Row],[Gewogen factor]]</f>
        <v>1.7599999999999996</v>
      </c>
      <c r="P6469" s="89" cm="1">
        <f t="array" ref="P6469">IF(ISNUMBER(_34_KNMI_Stations[[#This Row],[Etmaal temperatuur °C]]),IF(_34_KNMI_Stations[[#This Row],[Etmaal temperatuur °C]]&gt;stookgrens[],_34_KNMI_Stations[[#This Row],[Etmaal temperatuur °C]]-stookgrens[],0),"")</f>
        <v>0</v>
      </c>
    </row>
    <row r="6470" spans="1:16" x14ac:dyDescent="0.25">
      <c r="A6470">
        <v>280</v>
      </c>
      <c r="B6470" s="110">
        <v>45790</v>
      </c>
      <c r="C6470" s="89">
        <v>3.8</v>
      </c>
      <c r="D6470" s="89">
        <v>14.4</v>
      </c>
      <c r="E6470" s="96">
        <v>2783</v>
      </c>
      <c r="F6470" s="89">
        <v>0</v>
      </c>
      <c r="G6470" s="89">
        <v>1020.1</v>
      </c>
      <c r="H6470">
        <v>0.59</v>
      </c>
      <c r="I6470" t="s">
        <v>16</v>
      </c>
      <c r="J6470">
        <v>0.8</v>
      </c>
      <c r="K6470">
        <v>5</v>
      </c>
      <c r="L6470">
        <v>2025</v>
      </c>
      <c r="M6470" t="s">
        <v>133</v>
      </c>
      <c r="N6470" s="89" cm="1">
        <f t="array" ref="N6470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6470" s="89">
        <f>_34_KNMI_Stations[[#This Row],[graaddagen]]*_34_KNMI_Stations[[#This Row],[Gewogen factor]]</f>
        <v>2.88</v>
      </c>
      <c r="P6470" s="89" cm="1">
        <f t="array" ref="P6470">IF(ISNUMBER(_34_KNMI_Stations[[#This Row],[Etmaal temperatuur °C]]),IF(_34_KNMI_Stations[[#This Row],[Etmaal temperatuur °C]]&gt;stookgrens[],_34_KNMI_Stations[[#This Row],[Etmaal temperatuur °C]]-stookgrens[],0),"")</f>
        <v>0</v>
      </c>
    </row>
    <row r="6471" spans="1:16" x14ac:dyDescent="0.25">
      <c r="A6471">
        <v>280</v>
      </c>
      <c r="B6471" s="110">
        <v>45791</v>
      </c>
      <c r="C6471" s="89">
        <v>3.9</v>
      </c>
      <c r="D6471" s="89">
        <v>11.5</v>
      </c>
      <c r="E6471" s="96">
        <v>2723</v>
      </c>
      <c r="F6471" s="89">
        <v>0</v>
      </c>
      <c r="G6471" s="89">
        <v>1019</v>
      </c>
      <c r="H6471">
        <v>0.77</v>
      </c>
      <c r="I6471" t="s">
        <v>16</v>
      </c>
      <c r="J6471">
        <v>0.8</v>
      </c>
      <c r="K6471">
        <v>5</v>
      </c>
      <c r="L6471">
        <v>2025</v>
      </c>
      <c r="M6471" t="s">
        <v>133</v>
      </c>
      <c r="N6471" s="89" cm="1">
        <f t="array" ref="N6471">IF(ISNUMBER(_34_KNMI_Stations[[#This Row],[Etmaal temperatuur °C]]),IF(_34_KNMI_Stations[[#This Row],[Etmaal temperatuur °C]]&lt;stookgrens[],stookgrens[]-_34_KNMI_Stations[[#This Row],[Etmaal temperatuur °C]],0),"")</f>
        <v>6.5</v>
      </c>
      <c r="O6471" s="89">
        <f>_34_KNMI_Stations[[#This Row],[graaddagen]]*_34_KNMI_Stations[[#This Row],[Gewogen factor]]</f>
        <v>5.2</v>
      </c>
      <c r="P6471" s="89" cm="1">
        <f t="array" ref="P6471">IF(ISNUMBER(_34_KNMI_Stations[[#This Row],[Etmaal temperatuur °C]]),IF(_34_KNMI_Stations[[#This Row],[Etmaal temperatuur °C]]&gt;stookgrens[],_34_KNMI_Stations[[#This Row],[Etmaal temperatuur °C]]-stookgrens[],0),"")</f>
        <v>0</v>
      </c>
    </row>
    <row r="6472" spans="1:16" x14ac:dyDescent="0.25">
      <c r="A6472">
        <v>280</v>
      </c>
      <c r="B6472" s="110">
        <v>45792</v>
      </c>
      <c r="C6472" s="89">
        <v>4.2</v>
      </c>
      <c r="D6472" s="89">
        <v>12.3</v>
      </c>
      <c r="E6472" s="96">
        <v>2862</v>
      </c>
      <c r="F6472" s="89">
        <v>0</v>
      </c>
      <c r="G6472" s="89">
        <v>1021.2</v>
      </c>
      <c r="H6472">
        <v>0.63</v>
      </c>
      <c r="I6472" t="s">
        <v>16</v>
      </c>
      <c r="J6472">
        <v>0.8</v>
      </c>
      <c r="K6472">
        <v>5</v>
      </c>
      <c r="L6472">
        <v>2025</v>
      </c>
      <c r="M6472" t="s">
        <v>133</v>
      </c>
      <c r="N6472" s="89" cm="1">
        <f t="array" ref="N6472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6472" s="89">
        <f>_34_KNMI_Stations[[#This Row],[graaddagen]]*_34_KNMI_Stations[[#This Row],[Gewogen factor]]</f>
        <v>4.5599999999999996</v>
      </c>
      <c r="P6472" s="89" cm="1">
        <f t="array" ref="P6472">IF(ISNUMBER(_34_KNMI_Stations[[#This Row],[Etmaal temperatuur °C]]),IF(_34_KNMI_Stations[[#This Row],[Etmaal temperatuur °C]]&gt;stookgrens[],_34_KNMI_Stations[[#This Row],[Etmaal temperatuur °C]]-stookgrens[],0),"")</f>
        <v>0</v>
      </c>
    </row>
    <row r="6473" spans="1:16" x14ac:dyDescent="0.25">
      <c r="A6473">
        <v>280</v>
      </c>
      <c r="B6473" s="110">
        <v>45793</v>
      </c>
      <c r="C6473" s="89">
        <v>3.7</v>
      </c>
      <c r="D6473" s="89">
        <v>10.1</v>
      </c>
      <c r="E6473" s="96">
        <v>1597</v>
      </c>
      <c r="F6473" s="89">
        <v>0</v>
      </c>
      <c r="G6473" s="89">
        <v>1020.7</v>
      </c>
      <c r="H6473">
        <v>0.81</v>
      </c>
      <c r="I6473" t="s">
        <v>16</v>
      </c>
      <c r="J6473">
        <v>0.8</v>
      </c>
      <c r="K6473">
        <v>5</v>
      </c>
      <c r="L6473">
        <v>2025</v>
      </c>
      <c r="M6473" t="s">
        <v>133</v>
      </c>
      <c r="N6473" s="89" cm="1">
        <f t="array" ref="N6473">IF(ISNUMBER(_34_KNMI_Stations[[#This Row],[Etmaal temperatuur °C]]),IF(_34_KNMI_Stations[[#This Row],[Etmaal temperatuur °C]]&lt;stookgrens[],stookgrens[]-_34_KNMI_Stations[[#This Row],[Etmaal temperatuur °C]],0),"")</f>
        <v>7.9</v>
      </c>
      <c r="O6473" s="89">
        <f>_34_KNMI_Stations[[#This Row],[graaddagen]]*_34_KNMI_Stations[[#This Row],[Gewogen factor]]</f>
        <v>6.32</v>
      </c>
      <c r="P6473" s="89" cm="1">
        <f t="array" ref="P6473">IF(ISNUMBER(_34_KNMI_Stations[[#This Row],[Etmaal temperatuur °C]]),IF(_34_KNMI_Stations[[#This Row],[Etmaal temperatuur °C]]&gt;stookgrens[],_34_KNMI_Stations[[#This Row],[Etmaal temperatuur °C]]-stookgrens[],0),"")</f>
        <v>0</v>
      </c>
    </row>
    <row r="6474" spans="1:16" x14ac:dyDescent="0.25">
      <c r="A6474">
        <v>280</v>
      </c>
      <c r="B6474" s="110">
        <v>45794</v>
      </c>
      <c r="C6474" s="89">
        <v>4</v>
      </c>
      <c r="D6474" s="89">
        <v>11.8</v>
      </c>
      <c r="E6474" s="96">
        <v>2829</v>
      </c>
      <c r="F6474" s="89">
        <v>0</v>
      </c>
      <c r="G6474" s="89">
        <v>1018.2</v>
      </c>
      <c r="H6474">
        <v>0.77</v>
      </c>
      <c r="I6474" t="s">
        <v>16</v>
      </c>
      <c r="J6474">
        <v>0.8</v>
      </c>
      <c r="K6474">
        <v>5</v>
      </c>
      <c r="L6474">
        <v>2025</v>
      </c>
      <c r="M6474" t="s">
        <v>133</v>
      </c>
      <c r="N6474" s="89" cm="1">
        <f t="array" ref="N6474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6474" s="89">
        <f>_34_KNMI_Stations[[#This Row],[graaddagen]]*_34_KNMI_Stations[[#This Row],[Gewogen factor]]</f>
        <v>4.96</v>
      </c>
      <c r="P6474" s="89" cm="1">
        <f t="array" ref="P6474">IF(ISNUMBER(_34_KNMI_Stations[[#This Row],[Etmaal temperatuur °C]]),IF(_34_KNMI_Stations[[#This Row],[Etmaal temperatuur °C]]&gt;stookgrens[],_34_KNMI_Stations[[#This Row],[Etmaal temperatuur °C]]-stookgrens[],0),"")</f>
        <v>0</v>
      </c>
    </row>
    <row r="6475" spans="1:16" x14ac:dyDescent="0.25">
      <c r="A6475">
        <v>280</v>
      </c>
      <c r="B6475" s="110">
        <v>45795</v>
      </c>
      <c r="C6475" s="89">
        <v>3.1</v>
      </c>
      <c r="D6475" s="89">
        <v>12.9</v>
      </c>
      <c r="E6475" s="96">
        <v>2447</v>
      </c>
      <c r="F6475" s="89">
        <v>0</v>
      </c>
      <c r="G6475" s="89">
        <v>1017.5</v>
      </c>
      <c r="H6475">
        <v>0.69</v>
      </c>
      <c r="I6475" t="s">
        <v>16</v>
      </c>
      <c r="J6475">
        <v>0.8</v>
      </c>
      <c r="K6475">
        <v>5</v>
      </c>
      <c r="L6475">
        <v>2025</v>
      </c>
      <c r="M6475" t="s">
        <v>133</v>
      </c>
      <c r="N6475" s="89" cm="1">
        <f t="array" ref="N6475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6475" s="89">
        <f>_34_KNMI_Stations[[#This Row],[graaddagen]]*_34_KNMI_Stations[[#This Row],[Gewogen factor]]</f>
        <v>4.08</v>
      </c>
      <c r="P6475" s="89" cm="1">
        <f t="array" ref="P6475">IF(ISNUMBER(_34_KNMI_Stations[[#This Row],[Etmaal temperatuur °C]]),IF(_34_KNMI_Stations[[#This Row],[Etmaal temperatuur °C]]&gt;stookgrens[],_34_KNMI_Stations[[#This Row],[Etmaal temperatuur °C]]-stookgrens[],0),"")</f>
        <v>0</v>
      </c>
    </row>
    <row r="6476" spans="1:16" x14ac:dyDescent="0.25">
      <c r="A6476">
        <v>280</v>
      </c>
      <c r="B6476" s="110">
        <v>45796</v>
      </c>
      <c r="C6476" s="89">
        <v>2.6</v>
      </c>
      <c r="D6476" s="89">
        <v>13.2</v>
      </c>
      <c r="E6476" s="96">
        <v>2846</v>
      </c>
      <c r="F6476" s="89">
        <v>0</v>
      </c>
      <c r="G6476" s="89">
        <v>1020.3</v>
      </c>
      <c r="H6476">
        <v>0.69</v>
      </c>
      <c r="I6476" t="s">
        <v>16</v>
      </c>
      <c r="J6476">
        <v>0.8</v>
      </c>
      <c r="K6476">
        <v>5</v>
      </c>
      <c r="L6476">
        <v>2025</v>
      </c>
      <c r="M6476" t="s">
        <v>349</v>
      </c>
      <c r="N6476" s="89" cm="1">
        <f t="array" ref="N6476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6476" s="89">
        <f>_34_KNMI_Stations[[#This Row],[graaddagen]]*_34_KNMI_Stations[[#This Row],[Gewogen factor]]</f>
        <v>3.8400000000000007</v>
      </c>
      <c r="P6476" s="89" cm="1">
        <f t="array" ref="P6476">IF(ISNUMBER(_34_KNMI_Stations[[#This Row],[Etmaal temperatuur °C]]),IF(_34_KNMI_Stations[[#This Row],[Etmaal temperatuur °C]]&gt;stookgrens[],_34_KNMI_Stations[[#This Row],[Etmaal temperatuur °C]]-stookgrens[],0),"")</f>
        <v>0</v>
      </c>
    </row>
    <row r="6477" spans="1:16" x14ac:dyDescent="0.25">
      <c r="A6477">
        <v>280</v>
      </c>
      <c r="B6477" s="110">
        <v>45797</v>
      </c>
      <c r="C6477" s="89">
        <v>2.9</v>
      </c>
      <c r="D6477" s="89">
        <v>13.1</v>
      </c>
      <c r="E6477" s="96">
        <v>2894</v>
      </c>
      <c r="F6477" s="89">
        <v>0</v>
      </c>
      <c r="G6477" s="89">
        <v>1017.9</v>
      </c>
      <c r="H6477">
        <v>0.7</v>
      </c>
      <c r="I6477" t="s">
        <v>16</v>
      </c>
      <c r="J6477">
        <v>0.8</v>
      </c>
      <c r="K6477">
        <v>5</v>
      </c>
      <c r="L6477">
        <v>2025</v>
      </c>
      <c r="M6477" t="s">
        <v>349</v>
      </c>
      <c r="N6477" s="89" cm="1">
        <f t="array" ref="N6477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6477" s="89">
        <f>_34_KNMI_Stations[[#This Row],[graaddagen]]*_34_KNMI_Stations[[#This Row],[Gewogen factor]]</f>
        <v>3.9200000000000004</v>
      </c>
      <c r="P6477" s="89" cm="1">
        <f t="array" ref="P6477">IF(ISNUMBER(_34_KNMI_Stations[[#This Row],[Etmaal temperatuur °C]]),IF(_34_KNMI_Stations[[#This Row],[Etmaal temperatuur °C]]&gt;stookgrens[],_34_KNMI_Stations[[#This Row],[Etmaal temperatuur °C]]-stookgrens[],0),"")</f>
        <v>0</v>
      </c>
    </row>
    <row r="6478" spans="1:16" x14ac:dyDescent="0.25">
      <c r="A6478">
        <v>280</v>
      </c>
      <c r="B6478" s="110">
        <v>45798</v>
      </c>
      <c r="C6478" s="89">
        <v>4.8</v>
      </c>
      <c r="D6478" s="89">
        <v>11.5</v>
      </c>
      <c r="E6478" s="96">
        <v>2362</v>
      </c>
      <c r="F6478" s="89">
        <v>0</v>
      </c>
      <c r="G6478" s="89">
        <v>1013.4</v>
      </c>
      <c r="H6478">
        <v>0.73</v>
      </c>
      <c r="I6478" t="s">
        <v>16</v>
      </c>
      <c r="J6478">
        <v>0.8</v>
      </c>
      <c r="K6478">
        <v>5</v>
      </c>
      <c r="L6478">
        <v>2025</v>
      </c>
      <c r="M6478" t="s">
        <v>349</v>
      </c>
      <c r="N6478" s="89" cm="1">
        <f t="array" ref="N6478">IF(ISNUMBER(_34_KNMI_Stations[[#This Row],[Etmaal temperatuur °C]]),IF(_34_KNMI_Stations[[#This Row],[Etmaal temperatuur °C]]&lt;stookgrens[],stookgrens[]-_34_KNMI_Stations[[#This Row],[Etmaal temperatuur °C]],0),"")</f>
        <v>6.5</v>
      </c>
      <c r="O6478" s="89">
        <f>_34_KNMI_Stations[[#This Row],[graaddagen]]*_34_KNMI_Stations[[#This Row],[Gewogen factor]]</f>
        <v>5.2</v>
      </c>
      <c r="P6478" s="89" cm="1">
        <f t="array" ref="P6478">IF(ISNUMBER(_34_KNMI_Stations[[#This Row],[Etmaal temperatuur °C]]),IF(_34_KNMI_Stations[[#This Row],[Etmaal temperatuur °C]]&gt;stookgrens[],_34_KNMI_Stations[[#This Row],[Etmaal temperatuur °C]]-stookgrens[],0),"")</f>
        <v>0</v>
      </c>
    </row>
    <row r="6479" spans="1:16" x14ac:dyDescent="0.25">
      <c r="A6479">
        <v>280</v>
      </c>
      <c r="B6479" s="110">
        <v>45799</v>
      </c>
      <c r="C6479" s="89">
        <v>5.7</v>
      </c>
      <c r="D6479" s="89">
        <v>9.8000000000000007</v>
      </c>
      <c r="E6479" s="96">
        <v>2232</v>
      </c>
      <c r="F6479" s="89">
        <v>1.6</v>
      </c>
      <c r="G6479" s="89">
        <v>1013.9</v>
      </c>
      <c r="H6479">
        <v>0.65</v>
      </c>
      <c r="I6479" t="s">
        <v>16</v>
      </c>
      <c r="J6479">
        <v>0.8</v>
      </c>
      <c r="K6479">
        <v>5</v>
      </c>
      <c r="L6479">
        <v>2025</v>
      </c>
      <c r="M6479" t="s">
        <v>349</v>
      </c>
      <c r="N6479" s="89" cm="1">
        <f t="array" ref="N6479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6479" s="89">
        <f>_34_KNMI_Stations[[#This Row],[graaddagen]]*_34_KNMI_Stations[[#This Row],[Gewogen factor]]</f>
        <v>6.56</v>
      </c>
      <c r="P6479" s="89" cm="1">
        <f t="array" ref="P6479">IF(ISNUMBER(_34_KNMI_Stations[[#This Row],[Etmaal temperatuur °C]]),IF(_34_KNMI_Stations[[#This Row],[Etmaal temperatuur °C]]&gt;stookgrens[],_34_KNMI_Stations[[#This Row],[Etmaal temperatuur °C]]-stookgrens[],0),"")</f>
        <v>0</v>
      </c>
    </row>
    <row r="6480" spans="1:16" x14ac:dyDescent="0.25">
      <c r="A6480">
        <v>280</v>
      </c>
      <c r="B6480" s="110">
        <v>45800</v>
      </c>
      <c r="C6480" s="89">
        <v>4.4000000000000004</v>
      </c>
      <c r="D6480" s="89">
        <v>9</v>
      </c>
      <c r="E6480" s="96">
        <v>1956</v>
      </c>
      <c r="F6480" s="89">
        <v>1.2</v>
      </c>
      <c r="G6480" s="89">
        <v>1015</v>
      </c>
      <c r="H6480">
        <v>0.74</v>
      </c>
      <c r="I6480" t="s">
        <v>16</v>
      </c>
      <c r="J6480">
        <v>0.8</v>
      </c>
      <c r="K6480">
        <v>5</v>
      </c>
      <c r="L6480">
        <v>2025</v>
      </c>
      <c r="M6480" t="s">
        <v>349</v>
      </c>
      <c r="N6480" s="89" cm="1">
        <f t="array" ref="N6480">IF(ISNUMBER(_34_KNMI_Stations[[#This Row],[Etmaal temperatuur °C]]),IF(_34_KNMI_Stations[[#This Row],[Etmaal temperatuur °C]]&lt;stookgrens[],stookgrens[]-_34_KNMI_Stations[[#This Row],[Etmaal temperatuur °C]],0),"")</f>
        <v>9</v>
      </c>
      <c r="O6480" s="89">
        <f>_34_KNMI_Stations[[#This Row],[graaddagen]]*_34_KNMI_Stations[[#This Row],[Gewogen factor]]</f>
        <v>7.2</v>
      </c>
      <c r="P6480" s="89" cm="1">
        <f t="array" ref="P6480">IF(ISNUMBER(_34_KNMI_Stations[[#This Row],[Etmaal temperatuur °C]]),IF(_34_KNMI_Stations[[#This Row],[Etmaal temperatuur °C]]&gt;stookgrens[],_34_KNMI_Stations[[#This Row],[Etmaal temperatuur °C]]-stookgrens[],0),"")</f>
        <v>0</v>
      </c>
    </row>
    <row r="6481" spans="1:16" x14ac:dyDescent="0.25">
      <c r="A6481">
        <v>280</v>
      </c>
      <c r="B6481" s="110">
        <v>45801</v>
      </c>
      <c r="C6481" s="89">
        <v>5</v>
      </c>
      <c r="D6481" s="89">
        <v>11.8</v>
      </c>
      <c r="E6481" s="96">
        <v>1335</v>
      </c>
      <c r="F6481" s="89">
        <v>2.2000000000000002</v>
      </c>
      <c r="G6481" s="89">
        <v>1011.3</v>
      </c>
      <c r="H6481">
        <v>0.84</v>
      </c>
      <c r="I6481" t="s">
        <v>16</v>
      </c>
      <c r="J6481">
        <v>0.8</v>
      </c>
      <c r="K6481">
        <v>5</v>
      </c>
      <c r="L6481">
        <v>2025</v>
      </c>
      <c r="M6481" t="s">
        <v>349</v>
      </c>
      <c r="N6481" s="89" cm="1">
        <f t="array" ref="N6481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6481" s="89">
        <f>_34_KNMI_Stations[[#This Row],[graaddagen]]*_34_KNMI_Stations[[#This Row],[Gewogen factor]]</f>
        <v>4.96</v>
      </c>
      <c r="P6481" s="89" cm="1">
        <f t="array" ref="P6481">IF(ISNUMBER(_34_KNMI_Stations[[#This Row],[Etmaal temperatuur °C]]),IF(_34_KNMI_Stations[[#This Row],[Etmaal temperatuur °C]]&gt;stookgrens[],_34_KNMI_Stations[[#This Row],[Etmaal temperatuur °C]]-stookgrens[],0),"")</f>
        <v>0</v>
      </c>
    </row>
    <row r="6482" spans="1:16" x14ac:dyDescent="0.25">
      <c r="A6482">
        <v>280</v>
      </c>
      <c r="B6482" s="110">
        <v>45802</v>
      </c>
      <c r="C6482" s="89">
        <v>5</v>
      </c>
      <c r="D6482" s="89">
        <v>13.9</v>
      </c>
      <c r="E6482" s="96">
        <v>943</v>
      </c>
      <c r="F6482" s="89">
        <v>12.7</v>
      </c>
      <c r="G6482" s="89">
        <v>1007.9</v>
      </c>
      <c r="H6482">
        <v>0.9</v>
      </c>
      <c r="I6482" t="s">
        <v>16</v>
      </c>
      <c r="J6482">
        <v>0.8</v>
      </c>
      <c r="K6482">
        <v>5</v>
      </c>
      <c r="L6482">
        <v>2025</v>
      </c>
      <c r="M6482" t="s">
        <v>349</v>
      </c>
      <c r="N6482" s="89" cm="1">
        <f t="array" ref="N6482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6482" s="89">
        <f>_34_KNMI_Stations[[#This Row],[graaddagen]]*_34_KNMI_Stations[[#This Row],[Gewogen factor]]</f>
        <v>3.28</v>
      </c>
      <c r="P6482" s="89" cm="1">
        <f t="array" ref="P6482">IF(ISNUMBER(_34_KNMI_Stations[[#This Row],[Etmaal temperatuur °C]]),IF(_34_KNMI_Stations[[#This Row],[Etmaal temperatuur °C]]&gt;stookgrens[],_34_KNMI_Stations[[#This Row],[Etmaal temperatuur °C]]-stookgrens[],0),"")</f>
        <v>0</v>
      </c>
    </row>
    <row r="6483" spans="1:16" x14ac:dyDescent="0.25">
      <c r="A6483">
        <v>280</v>
      </c>
      <c r="B6483" s="110">
        <v>45803</v>
      </c>
      <c r="C6483" s="89">
        <v>4.8</v>
      </c>
      <c r="D6483" s="89">
        <v>14.4</v>
      </c>
      <c r="E6483" s="96">
        <v>2151</v>
      </c>
      <c r="F6483" s="89">
        <v>0.1</v>
      </c>
      <c r="G6483" s="89">
        <v>1014.1</v>
      </c>
      <c r="H6483">
        <v>0.69</v>
      </c>
      <c r="I6483" t="s">
        <v>16</v>
      </c>
      <c r="J6483">
        <v>0.8</v>
      </c>
      <c r="K6483">
        <v>5</v>
      </c>
      <c r="L6483">
        <v>2025</v>
      </c>
      <c r="M6483" t="s">
        <v>350</v>
      </c>
      <c r="N6483" s="89" cm="1">
        <f t="array" ref="N6483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6483" s="89">
        <f>_34_KNMI_Stations[[#This Row],[graaddagen]]*_34_KNMI_Stations[[#This Row],[Gewogen factor]]</f>
        <v>2.88</v>
      </c>
      <c r="P6483" s="89" cm="1">
        <f t="array" ref="P6483">IF(ISNUMBER(_34_KNMI_Stations[[#This Row],[Etmaal temperatuur °C]]),IF(_34_KNMI_Stations[[#This Row],[Etmaal temperatuur °C]]&gt;stookgrens[],_34_KNMI_Stations[[#This Row],[Etmaal temperatuur °C]]-stookgrens[],0),"")</f>
        <v>0</v>
      </c>
    </row>
    <row r="6484" spans="1:16" x14ac:dyDescent="0.25">
      <c r="A6484">
        <v>280</v>
      </c>
      <c r="B6484" s="110">
        <v>45804</v>
      </c>
      <c r="C6484" s="89">
        <v>6.5</v>
      </c>
      <c r="D6484" s="89">
        <v>14.3</v>
      </c>
      <c r="E6484" s="96">
        <v>1085</v>
      </c>
      <c r="F6484" s="89">
        <v>14.2</v>
      </c>
      <c r="G6484" s="89">
        <v>1010.9</v>
      </c>
      <c r="H6484">
        <v>0.83</v>
      </c>
      <c r="I6484" t="s">
        <v>16</v>
      </c>
      <c r="J6484">
        <v>0.8</v>
      </c>
      <c r="K6484">
        <v>5</v>
      </c>
      <c r="L6484">
        <v>2025</v>
      </c>
      <c r="M6484" t="s">
        <v>350</v>
      </c>
      <c r="N6484" s="89" cm="1">
        <f t="array" ref="N6484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6484" s="89">
        <f>_34_KNMI_Stations[[#This Row],[graaddagen]]*_34_KNMI_Stations[[#This Row],[Gewogen factor]]</f>
        <v>2.9599999999999995</v>
      </c>
      <c r="P6484" s="89" cm="1">
        <f t="array" ref="P6484">IF(ISNUMBER(_34_KNMI_Stations[[#This Row],[Etmaal temperatuur °C]]),IF(_34_KNMI_Stations[[#This Row],[Etmaal temperatuur °C]]&gt;stookgrens[],_34_KNMI_Stations[[#This Row],[Etmaal temperatuur °C]]-stookgrens[],0),"")</f>
        <v>0</v>
      </c>
    </row>
    <row r="6485" spans="1:16" x14ac:dyDescent="0.25">
      <c r="A6485">
        <v>280</v>
      </c>
      <c r="B6485" s="110">
        <v>45805</v>
      </c>
      <c r="C6485" s="89">
        <v>4.8</v>
      </c>
      <c r="D6485" s="89">
        <v>13.4</v>
      </c>
      <c r="E6485" s="96">
        <v>1876</v>
      </c>
      <c r="F6485" s="89">
        <v>2.8</v>
      </c>
      <c r="G6485" s="89">
        <v>1013.4</v>
      </c>
      <c r="H6485">
        <v>0.82</v>
      </c>
      <c r="I6485" t="s">
        <v>16</v>
      </c>
      <c r="J6485">
        <v>0.8</v>
      </c>
      <c r="K6485">
        <v>5</v>
      </c>
      <c r="L6485">
        <v>2025</v>
      </c>
      <c r="M6485" t="s">
        <v>350</v>
      </c>
      <c r="N6485" s="89" cm="1">
        <f t="array" ref="N6485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6485" s="89">
        <f>_34_KNMI_Stations[[#This Row],[graaddagen]]*_34_KNMI_Stations[[#This Row],[Gewogen factor]]</f>
        <v>3.6799999999999997</v>
      </c>
      <c r="P6485" s="89" cm="1">
        <f t="array" ref="P6485">IF(ISNUMBER(_34_KNMI_Stations[[#This Row],[Etmaal temperatuur °C]]),IF(_34_KNMI_Stations[[#This Row],[Etmaal temperatuur °C]]&gt;stookgrens[],_34_KNMI_Stations[[#This Row],[Etmaal temperatuur °C]]-stookgrens[],0),"")</f>
        <v>0</v>
      </c>
    </row>
    <row r="6486" spans="1:16" x14ac:dyDescent="0.25">
      <c r="A6486">
        <v>280</v>
      </c>
      <c r="B6486" s="110">
        <v>45806</v>
      </c>
      <c r="C6486" s="89">
        <v>4.2</v>
      </c>
      <c r="D6486" s="89">
        <v>13</v>
      </c>
      <c r="E6486" s="96">
        <v>847</v>
      </c>
      <c r="F6486" s="89">
        <v>1.4</v>
      </c>
      <c r="G6486" s="89">
        <v>1018.7</v>
      </c>
      <c r="H6486">
        <v>0.92</v>
      </c>
      <c r="I6486" t="s">
        <v>16</v>
      </c>
      <c r="J6486">
        <v>0.8</v>
      </c>
      <c r="K6486">
        <v>5</v>
      </c>
      <c r="L6486">
        <v>2025</v>
      </c>
      <c r="M6486" t="s">
        <v>350</v>
      </c>
      <c r="N6486" s="89" cm="1">
        <f t="array" ref="N6486">IF(ISNUMBER(_34_KNMI_Stations[[#This Row],[Etmaal temperatuur °C]]),IF(_34_KNMI_Stations[[#This Row],[Etmaal temperatuur °C]]&lt;stookgrens[],stookgrens[]-_34_KNMI_Stations[[#This Row],[Etmaal temperatuur °C]],0),"")</f>
        <v>5</v>
      </c>
      <c r="O6486" s="89">
        <f>_34_KNMI_Stations[[#This Row],[graaddagen]]*_34_KNMI_Stations[[#This Row],[Gewogen factor]]</f>
        <v>4</v>
      </c>
      <c r="P6486" s="89" cm="1">
        <f t="array" ref="P6486">IF(ISNUMBER(_34_KNMI_Stations[[#This Row],[Etmaal temperatuur °C]]),IF(_34_KNMI_Stations[[#This Row],[Etmaal temperatuur °C]]&gt;stookgrens[],_34_KNMI_Stations[[#This Row],[Etmaal temperatuur °C]]-stookgrens[],0),"")</f>
        <v>0</v>
      </c>
    </row>
    <row r="6487" spans="1:16" x14ac:dyDescent="0.25">
      <c r="A6487">
        <v>280</v>
      </c>
      <c r="B6487" s="110">
        <v>45807</v>
      </c>
      <c r="C6487" s="89">
        <v>4.8</v>
      </c>
      <c r="D6487" s="89">
        <v>16.8</v>
      </c>
      <c r="E6487" s="96">
        <v>1963</v>
      </c>
      <c r="F6487" s="89">
        <v>0</v>
      </c>
      <c r="G6487" s="89">
        <v>1018.1</v>
      </c>
      <c r="H6487">
        <v>0.82</v>
      </c>
      <c r="I6487" t="s">
        <v>16</v>
      </c>
      <c r="J6487">
        <v>0.8</v>
      </c>
      <c r="K6487">
        <v>5</v>
      </c>
      <c r="L6487">
        <v>2025</v>
      </c>
      <c r="M6487" t="s">
        <v>350</v>
      </c>
      <c r="N6487" s="89" cm="1">
        <f t="array" ref="N6487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6487" s="89">
        <f>_34_KNMI_Stations[[#This Row],[graaddagen]]*_34_KNMI_Stations[[#This Row],[Gewogen factor]]</f>
        <v>0.95999999999999952</v>
      </c>
      <c r="P6487" s="89" cm="1">
        <f t="array" ref="P6487">IF(ISNUMBER(_34_KNMI_Stations[[#This Row],[Etmaal temperatuur °C]]),IF(_34_KNMI_Stations[[#This Row],[Etmaal temperatuur °C]]&gt;stookgrens[],_34_KNMI_Stations[[#This Row],[Etmaal temperatuur °C]]-stookgrens[],0),"")</f>
        <v>0</v>
      </c>
    </row>
    <row r="6488" spans="1:16" x14ac:dyDescent="0.25">
      <c r="A6488">
        <v>280</v>
      </c>
      <c r="B6488" s="110">
        <v>45808</v>
      </c>
      <c r="C6488" s="89">
        <v>2</v>
      </c>
      <c r="D6488" s="89">
        <v>18.8</v>
      </c>
      <c r="E6488" s="96">
        <v>2302</v>
      </c>
      <c r="F6488" s="89">
        <v>0</v>
      </c>
      <c r="G6488" s="89">
        <v>1016.4</v>
      </c>
      <c r="H6488">
        <v>0.77</v>
      </c>
      <c r="I6488" t="s">
        <v>16</v>
      </c>
      <c r="J6488">
        <v>0.8</v>
      </c>
      <c r="K6488">
        <v>5</v>
      </c>
      <c r="L6488">
        <v>2025</v>
      </c>
      <c r="M6488" t="s">
        <v>350</v>
      </c>
      <c r="N6488" s="89" cm="1">
        <f t="array" ref="N6488">IF(ISNUMBER(_34_KNMI_Stations[[#This Row],[Etmaal temperatuur °C]]),IF(_34_KNMI_Stations[[#This Row],[Etmaal temperatuur °C]]&lt;stookgrens[],stookgrens[]-_34_KNMI_Stations[[#This Row],[Etmaal temperatuur °C]],0),"")</f>
        <v>0</v>
      </c>
      <c r="O6488" s="89">
        <f>_34_KNMI_Stations[[#This Row],[graaddagen]]*_34_KNMI_Stations[[#This Row],[Gewogen factor]]</f>
        <v>0</v>
      </c>
      <c r="P6488" s="89" cm="1">
        <f t="array" ref="P6488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6489" spans="1:16" x14ac:dyDescent="0.25">
      <c r="A6489">
        <v>280</v>
      </c>
      <c r="B6489" s="110">
        <v>45809</v>
      </c>
      <c r="C6489" s="89">
        <v>4.5999999999999996</v>
      </c>
      <c r="D6489" s="89">
        <v>16.600000000000001</v>
      </c>
      <c r="E6489" s="96">
        <v>1618</v>
      </c>
      <c r="F6489" s="89">
        <v>-0.1</v>
      </c>
      <c r="G6489" s="89">
        <v>1012.2</v>
      </c>
      <c r="H6489">
        <v>0.77</v>
      </c>
      <c r="I6489" t="s">
        <v>16</v>
      </c>
      <c r="J6489">
        <v>0.8</v>
      </c>
      <c r="K6489">
        <v>6</v>
      </c>
      <c r="L6489">
        <v>2025</v>
      </c>
      <c r="M6489" t="s">
        <v>350</v>
      </c>
      <c r="N6489" s="89" cm="1">
        <f t="array" ref="N6489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6489" s="89">
        <f>_34_KNMI_Stations[[#This Row],[graaddagen]]*_34_KNMI_Stations[[#This Row],[Gewogen factor]]</f>
        <v>1.119999999999999</v>
      </c>
      <c r="P6489" s="89" cm="1">
        <f t="array" ref="P6489">IF(ISNUMBER(_34_KNMI_Stations[[#This Row],[Etmaal temperatuur °C]]),IF(_34_KNMI_Stations[[#This Row],[Etmaal temperatuur °C]]&gt;stookgrens[],_34_KNMI_Stations[[#This Row],[Etmaal temperatuur °C]]-stookgrens[],0),"")</f>
        <v>0</v>
      </c>
    </row>
    <row r="6490" spans="1:16" x14ac:dyDescent="0.25">
      <c r="A6490">
        <v>280</v>
      </c>
      <c r="B6490" s="110">
        <v>45810</v>
      </c>
      <c r="C6490" s="89">
        <v>4</v>
      </c>
      <c r="D6490" s="89">
        <v>14</v>
      </c>
      <c r="E6490" s="96">
        <v>2462</v>
      </c>
      <c r="F6490" s="89">
        <v>0</v>
      </c>
      <c r="G6490" s="89">
        <v>1014.6</v>
      </c>
      <c r="H6490">
        <v>0.76</v>
      </c>
      <c r="I6490" t="s">
        <v>16</v>
      </c>
      <c r="J6490">
        <v>0.8</v>
      </c>
      <c r="K6490">
        <v>6</v>
      </c>
      <c r="L6490">
        <v>2025</v>
      </c>
      <c r="M6490" t="s">
        <v>351</v>
      </c>
      <c r="N6490" s="89" cm="1">
        <f t="array" ref="N6490">IF(ISNUMBER(_34_KNMI_Stations[[#This Row],[Etmaal temperatuur °C]]),IF(_34_KNMI_Stations[[#This Row],[Etmaal temperatuur °C]]&lt;stookgrens[],stookgrens[]-_34_KNMI_Stations[[#This Row],[Etmaal temperatuur °C]],0),"")</f>
        <v>4</v>
      </c>
      <c r="O6490" s="89">
        <f>_34_KNMI_Stations[[#This Row],[graaddagen]]*_34_KNMI_Stations[[#This Row],[Gewogen factor]]</f>
        <v>3.2</v>
      </c>
      <c r="P6490" s="89" cm="1">
        <f t="array" ref="P6490">IF(ISNUMBER(_34_KNMI_Stations[[#This Row],[Etmaal temperatuur °C]]),IF(_34_KNMI_Stations[[#This Row],[Etmaal temperatuur °C]]&gt;stookgrens[],_34_KNMI_Stations[[#This Row],[Etmaal temperatuur °C]]-stookgrens[],0),"")</f>
        <v>0</v>
      </c>
    </row>
    <row r="6491" spans="1:16" x14ac:dyDescent="0.25">
      <c r="A6491">
        <v>280</v>
      </c>
      <c r="B6491" s="110">
        <v>45811</v>
      </c>
      <c r="C6491" s="89">
        <v>5.3</v>
      </c>
      <c r="D6491" s="89">
        <v>16.3</v>
      </c>
      <c r="E6491" s="96">
        <v>2080</v>
      </c>
      <c r="F6491" s="89">
        <v>-0.1</v>
      </c>
      <c r="G6491" s="89">
        <v>1009.6</v>
      </c>
      <c r="H6491">
        <v>0.65</v>
      </c>
      <c r="I6491" t="s">
        <v>16</v>
      </c>
      <c r="J6491">
        <v>0.8</v>
      </c>
      <c r="K6491">
        <v>6</v>
      </c>
      <c r="L6491">
        <v>2025</v>
      </c>
      <c r="M6491" t="s">
        <v>351</v>
      </c>
      <c r="N6491" s="89" cm="1">
        <f t="array" ref="N6491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6491" s="89">
        <f>_34_KNMI_Stations[[#This Row],[graaddagen]]*_34_KNMI_Stations[[#This Row],[Gewogen factor]]</f>
        <v>1.3599999999999994</v>
      </c>
      <c r="P6491" s="89" cm="1">
        <f t="array" ref="P6491">IF(ISNUMBER(_34_KNMI_Stations[[#This Row],[Etmaal temperatuur °C]]),IF(_34_KNMI_Stations[[#This Row],[Etmaal temperatuur °C]]&gt;stookgrens[],_34_KNMI_Stations[[#This Row],[Etmaal temperatuur °C]]-stookgrens[],0),"")</f>
        <v>0</v>
      </c>
    </row>
    <row r="6492" spans="1:16" x14ac:dyDescent="0.25">
      <c r="A6492">
        <v>280</v>
      </c>
      <c r="B6492" s="110">
        <v>45812</v>
      </c>
      <c r="C6492" s="89">
        <v>4.2</v>
      </c>
      <c r="D6492" s="89">
        <v>15.1</v>
      </c>
      <c r="E6492" s="96">
        <v>1414</v>
      </c>
      <c r="F6492" s="89">
        <v>0.2</v>
      </c>
      <c r="G6492" s="89">
        <v>1006.4</v>
      </c>
      <c r="H6492">
        <v>0.71</v>
      </c>
      <c r="I6492" t="s">
        <v>16</v>
      </c>
      <c r="J6492">
        <v>0.8</v>
      </c>
      <c r="K6492">
        <v>6</v>
      </c>
      <c r="L6492">
        <v>2025</v>
      </c>
      <c r="M6492" t="s">
        <v>351</v>
      </c>
      <c r="N6492" s="89" cm="1">
        <f t="array" ref="N6492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6492" s="89">
        <f>_34_KNMI_Stations[[#This Row],[graaddagen]]*_34_KNMI_Stations[[#This Row],[Gewogen factor]]</f>
        <v>2.3200000000000003</v>
      </c>
      <c r="P6492" s="89" cm="1">
        <f t="array" ref="P6492">IF(ISNUMBER(_34_KNMI_Stations[[#This Row],[Etmaal temperatuur °C]]),IF(_34_KNMI_Stations[[#This Row],[Etmaal temperatuur °C]]&gt;stookgrens[],_34_KNMI_Stations[[#This Row],[Etmaal temperatuur °C]]-stookgrens[],0),"")</f>
        <v>0</v>
      </c>
    </row>
    <row r="6493" spans="1:16" x14ac:dyDescent="0.25">
      <c r="A6493">
        <v>280</v>
      </c>
      <c r="B6493" s="110">
        <v>45813</v>
      </c>
      <c r="C6493" s="89">
        <v>4.8</v>
      </c>
      <c r="D6493" s="89">
        <v>14.6</v>
      </c>
      <c r="E6493" s="96">
        <v>1543</v>
      </c>
      <c r="F6493" s="89">
        <v>2.9</v>
      </c>
      <c r="G6493" s="89">
        <v>1005.9</v>
      </c>
      <c r="H6493">
        <v>0.8</v>
      </c>
      <c r="I6493" t="s">
        <v>16</v>
      </c>
      <c r="J6493">
        <v>0.8</v>
      </c>
      <c r="K6493">
        <v>6</v>
      </c>
      <c r="L6493">
        <v>2025</v>
      </c>
      <c r="M6493" t="s">
        <v>351</v>
      </c>
      <c r="N6493" s="89" cm="1">
        <f t="array" ref="N6493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6493" s="89">
        <f>_34_KNMI_Stations[[#This Row],[graaddagen]]*_34_KNMI_Stations[[#This Row],[Gewogen factor]]</f>
        <v>2.7200000000000006</v>
      </c>
      <c r="P6493" s="89" cm="1">
        <f t="array" ref="P6493">IF(ISNUMBER(_34_KNMI_Stations[[#This Row],[Etmaal temperatuur °C]]),IF(_34_KNMI_Stations[[#This Row],[Etmaal temperatuur °C]]&gt;stookgrens[],_34_KNMI_Stations[[#This Row],[Etmaal temperatuur °C]]-stookgrens[],0),"")</f>
        <v>0</v>
      </c>
    </row>
    <row r="6494" spans="1:16" x14ac:dyDescent="0.25">
      <c r="A6494">
        <v>280</v>
      </c>
      <c r="B6494" s="110">
        <v>45814</v>
      </c>
      <c r="C6494" s="89">
        <v>6.3</v>
      </c>
      <c r="D6494" s="89">
        <v>14.7</v>
      </c>
      <c r="E6494" s="96">
        <v>2109</v>
      </c>
      <c r="F6494" s="89">
        <v>2.9</v>
      </c>
      <c r="G6494" s="89">
        <v>1005.5</v>
      </c>
      <c r="H6494">
        <v>0.78</v>
      </c>
      <c r="I6494" t="s">
        <v>16</v>
      </c>
      <c r="J6494">
        <v>0.8</v>
      </c>
      <c r="K6494">
        <v>6</v>
      </c>
      <c r="L6494">
        <v>2025</v>
      </c>
      <c r="M6494" t="s">
        <v>351</v>
      </c>
      <c r="N6494" s="89" cm="1">
        <f t="array" ref="N6494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6494" s="89">
        <f>_34_KNMI_Stations[[#This Row],[graaddagen]]*_34_KNMI_Stations[[#This Row],[Gewogen factor]]</f>
        <v>2.6400000000000006</v>
      </c>
      <c r="P6494" s="89" cm="1">
        <f t="array" ref="P6494">IF(ISNUMBER(_34_KNMI_Stations[[#This Row],[Etmaal temperatuur °C]]),IF(_34_KNMI_Stations[[#This Row],[Etmaal temperatuur °C]]&gt;stookgrens[],_34_KNMI_Stations[[#This Row],[Etmaal temperatuur °C]]-stookgrens[],0),"")</f>
        <v>0</v>
      </c>
    </row>
    <row r="6495" spans="1:16" x14ac:dyDescent="0.25">
      <c r="A6495">
        <v>280</v>
      </c>
      <c r="B6495" s="110">
        <v>45815</v>
      </c>
      <c r="C6495" s="89">
        <v>3.3</v>
      </c>
      <c r="D6495" s="89">
        <v>12.7</v>
      </c>
      <c r="E6495" s="96">
        <v>1164</v>
      </c>
      <c r="F6495" s="89">
        <v>4.5</v>
      </c>
      <c r="G6495" s="89">
        <v>1006.4</v>
      </c>
      <c r="H6495">
        <v>0.89</v>
      </c>
      <c r="I6495" t="s">
        <v>16</v>
      </c>
      <c r="J6495">
        <v>0.8</v>
      </c>
      <c r="K6495">
        <v>6</v>
      </c>
      <c r="L6495">
        <v>2025</v>
      </c>
      <c r="M6495" t="s">
        <v>351</v>
      </c>
      <c r="N6495" s="89" cm="1">
        <f t="array" ref="N6495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6495" s="89">
        <f>_34_KNMI_Stations[[#This Row],[graaddagen]]*_34_KNMI_Stations[[#This Row],[Gewogen factor]]</f>
        <v>4.2400000000000011</v>
      </c>
      <c r="P6495" s="89" cm="1">
        <f t="array" ref="P6495">IF(ISNUMBER(_34_KNMI_Stations[[#This Row],[Etmaal temperatuur °C]]),IF(_34_KNMI_Stations[[#This Row],[Etmaal temperatuur °C]]&gt;stookgrens[],_34_KNMI_Stations[[#This Row],[Etmaal temperatuur °C]]-stookgrens[],0),"")</f>
        <v>0</v>
      </c>
    </row>
    <row r="6496" spans="1:16" x14ac:dyDescent="0.25">
      <c r="A6496">
        <v>280</v>
      </c>
      <c r="B6496" s="110">
        <v>45816</v>
      </c>
      <c r="C6496" s="89">
        <v>4</v>
      </c>
      <c r="D6496" s="89">
        <v>11.7</v>
      </c>
      <c r="E6496" s="96">
        <v>1027</v>
      </c>
      <c r="F6496" s="89">
        <v>23.7</v>
      </c>
      <c r="G6496" s="89">
        <v>1010.4</v>
      </c>
      <c r="H6496">
        <v>0.89</v>
      </c>
      <c r="I6496" t="s">
        <v>16</v>
      </c>
      <c r="J6496">
        <v>0.8</v>
      </c>
      <c r="K6496">
        <v>6</v>
      </c>
      <c r="L6496">
        <v>2025</v>
      </c>
      <c r="M6496" t="s">
        <v>351</v>
      </c>
      <c r="N6496" s="89" cm="1">
        <f t="array" ref="N6496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6496" s="89">
        <f>_34_KNMI_Stations[[#This Row],[graaddagen]]*_34_KNMI_Stations[[#This Row],[Gewogen factor]]</f>
        <v>5.0400000000000009</v>
      </c>
      <c r="P6496" s="89" cm="1">
        <f t="array" ref="P6496">IF(ISNUMBER(_34_KNMI_Stations[[#This Row],[Etmaal temperatuur °C]]),IF(_34_KNMI_Stations[[#This Row],[Etmaal temperatuur °C]]&gt;stookgrens[],_34_KNMI_Stations[[#This Row],[Etmaal temperatuur °C]]-stookgrens[],0),"")</f>
        <v>0</v>
      </c>
    </row>
    <row r="6497" spans="1:16" x14ac:dyDescent="0.25">
      <c r="A6497">
        <v>280</v>
      </c>
      <c r="B6497" s="110">
        <v>45817</v>
      </c>
      <c r="C6497" s="89">
        <v>3.4</v>
      </c>
      <c r="D6497" s="89">
        <v>13.8</v>
      </c>
      <c r="E6497" s="96">
        <v>1906</v>
      </c>
      <c r="F6497" s="89">
        <v>-0.1</v>
      </c>
      <c r="G6497" s="89">
        <v>1020.1</v>
      </c>
      <c r="H6497">
        <v>0.8</v>
      </c>
      <c r="I6497" t="s">
        <v>16</v>
      </c>
      <c r="J6497">
        <v>0.8</v>
      </c>
      <c r="K6497">
        <v>6</v>
      </c>
      <c r="L6497">
        <v>2025</v>
      </c>
      <c r="M6497" t="s">
        <v>352</v>
      </c>
      <c r="N6497" s="89" cm="1">
        <f t="array" ref="N6497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6497" s="89">
        <f>_34_KNMI_Stations[[#This Row],[graaddagen]]*_34_KNMI_Stations[[#This Row],[Gewogen factor]]</f>
        <v>3.3599999999999994</v>
      </c>
      <c r="P6497" s="89" cm="1">
        <f t="array" ref="P6497">IF(ISNUMBER(_34_KNMI_Stations[[#This Row],[Etmaal temperatuur °C]]),IF(_34_KNMI_Stations[[#This Row],[Etmaal temperatuur °C]]&gt;stookgrens[],_34_KNMI_Stations[[#This Row],[Etmaal temperatuur °C]]-stookgrens[],0),"")</f>
        <v>0</v>
      </c>
    </row>
    <row r="6498" spans="1:16" x14ac:dyDescent="0.25">
      <c r="A6498">
        <v>280</v>
      </c>
      <c r="B6498" s="110">
        <v>45818</v>
      </c>
      <c r="C6498" s="89">
        <v>5.2</v>
      </c>
      <c r="D6498" s="89">
        <v>13.6</v>
      </c>
      <c r="E6498" s="96">
        <v>932</v>
      </c>
      <c r="F6498" s="89">
        <v>4.7</v>
      </c>
      <c r="G6498" s="89">
        <v>1014.3</v>
      </c>
      <c r="H6498">
        <v>0.86</v>
      </c>
      <c r="I6498" t="s">
        <v>16</v>
      </c>
      <c r="J6498">
        <v>0.8</v>
      </c>
      <c r="K6498">
        <v>6</v>
      </c>
      <c r="L6498">
        <v>2025</v>
      </c>
      <c r="M6498" t="s">
        <v>352</v>
      </c>
      <c r="N6498" s="89" cm="1">
        <f t="array" ref="N6498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6498" s="89">
        <f>_34_KNMI_Stations[[#This Row],[graaddagen]]*_34_KNMI_Stations[[#This Row],[Gewogen factor]]</f>
        <v>3.5200000000000005</v>
      </c>
      <c r="P6498" s="89" cm="1">
        <f t="array" ref="P6498">IF(ISNUMBER(_34_KNMI_Stations[[#This Row],[Etmaal temperatuur °C]]),IF(_34_KNMI_Stations[[#This Row],[Etmaal temperatuur °C]]&gt;stookgrens[],_34_KNMI_Stations[[#This Row],[Etmaal temperatuur °C]]-stookgrens[],0),"")</f>
        <v>0</v>
      </c>
    </row>
    <row r="6499" spans="1:16" x14ac:dyDescent="0.25">
      <c r="A6499">
        <v>280</v>
      </c>
      <c r="B6499" s="110">
        <v>45819</v>
      </c>
      <c r="C6499" s="89">
        <v>2.7</v>
      </c>
      <c r="D6499" s="89">
        <v>14</v>
      </c>
      <c r="E6499" s="96">
        <v>2092</v>
      </c>
      <c r="F6499" s="89">
        <v>0</v>
      </c>
      <c r="G6499" s="89">
        <v>1022.6</v>
      </c>
      <c r="H6499">
        <v>0.77</v>
      </c>
      <c r="I6499" t="s">
        <v>16</v>
      </c>
      <c r="J6499">
        <v>0.8</v>
      </c>
      <c r="K6499">
        <v>6</v>
      </c>
      <c r="L6499">
        <v>2025</v>
      </c>
      <c r="M6499" t="s">
        <v>352</v>
      </c>
      <c r="N6499" s="89" cm="1">
        <f t="array" ref="N6499">IF(ISNUMBER(_34_KNMI_Stations[[#This Row],[Etmaal temperatuur °C]]),IF(_34_KNMI_Stations[[#This Row],[Etmaal temperatuur °C]]&lt;stookgrens[],stookgrens[]-_34_KNMI_Stations[[#This Row],[Etmaal temperatuur °C]],0),"")</f>
        <v>4</v>
      </c>
      <c r="O6499" s="89">
        <f>_34_KNMI_Stations[[#This Row],[graaddagen]]*_34_KNMI_Stations[[#This Row],[Gewogen factor]]</f>
        <v>3.2</v>
      </c>
      <c r="P6499" s="89" cm="1">
        <f t="array" ref="P6499">IF(ISNUMBER(_34_KNMI_Stations[[#This Row],[Etmaal temperatuur °C]]),IF(_34_KNMI_Stations[[#This Row],[Etmaal temperatuur °C]]&gt;stookgrens[],_34_KNMI_Stations[[#This Row],[Etmaal temperatuur °C]]-stookgrens[],0),"")</f>
        <v>0</v>
      </c>
    </row>
    <row r="6500" spans="1:16" x14ac:dyDescent="0.25">
      <c r="A6500">
        <v>280</v>
      </c>
      <c r="B6500" s="110">
        <v>45820</v>
      </c>
      <c r="C6500" s="89">
        <v>4.5999999999999996</v>
      </c>
      <c r="D6500" s="89">
        <v>18</v>
      </c>
      <c r="E6500" s="96">
        <v>2956</v>
      </c>
      <c r="F6500" s="89">
        <v>0</v>
      </c>
      <c r="G6500" s="89">
        <v>1020</v>
      </c>
      <c r="H6500">
        <v>0.65</v>
      </c>
      <c r="I6500" t="s">
        <v>16</v>
      </c>
      <c r="J6500">
        <v>0.8</v>
      </c>
      <c r="K6500">
        <v>6</v>
      </c>
      <c r="L6500">
        <v>2025</v>
      </c>
      <c r="M6500" t="s">
        <v>352</v>
      </c>
      <c r="N6500" s="89" cm="1">
        <f t="array" ref="N6500">IF(ISNUMBER(_34_KNMI_Stations[[#This Row],[Etmaal temperatuur °C]]),IF(_34_KNMI_Stations[[#This Row],[Etmaal temperatuur °C]]&lt;stookgrens[],stookgrens[]-_34_KNMI_Stations[[#This Row],[Etmaal temperatuur °C]],0),"")</f>
        <v>0</v>
      </c>
      <c r="O6500" s="89">
        <f>_34_KNMI_Stations[[#This Row],[graaddagen]]*_34_KNMI_Stations[[#This Row],[Gewogen factor]]</f>
        <v>0</v>
      </c>
      <c r="P6500" s="89" cm="1">
        <f t="array" ref="P6500">IF(ISNUMBER(_34_KNMI_Stations[[#This Row],[Etmaal temperatuur °C]]),IF(_34_KNMI_Stations[[#This Row],[Etmaal temperatuur °C]]&gt;stookgrens[],_34_KNMI_Stations[[#This Row],[Etmaal temperatuur °C]]-stookgrens[],0),"")</f>
        <v>0</v>
      </c>
    </row>
    <row r="6501" spans="1:16" x14ac:dyDescent="0.25">
      <c r="A6501">
        <v>280</v>
      </c>
      <c r="B6501" s="110">
        <v>45821</v>
      </c>
      <c r="C6501" s="89">
        <v>3.3</v>
      </c>
      <c r="D6501" s="89">
        <v>22.4</v>
      </c>
      <c r="E6501" s="96">
        <v>2817</v>
      </c>
      <c r="F6501" s="89">
        <v>0</v>
      </c>
      <c r="G6501" s="89">
        <v>1020</v>
      </c>
      <c r="H6501">
        <v>0.6</v>
      </c>
      <c r="I6501" t="s">
        <v>16</v>
      </c>
      <c r="J6501">
        <v>0.8</v>
      </c>
      <c r="K6501">
        <v>6</v>
      </c>
      <c r="L6501">
        <v>2025</v>
      </c>
      <c r="M6501" t="s">
        <v>352</v>
      </c>
      <c r="N6501" s="89" cm="1">
        <f t="array" ref="N6501">IF(ISNUMBER(_34_KNMI_Stations[[#This Row],[Etmaal temperatuur °C]]),IF(_34_KNMI_Stations[[#This Row],[Etmaal temperatuur °C]]&lt;stookgrens[],stookgrens[]-_34_KNMI_Stations[[#This Row],[Etmaal temperatuur °C]],0),"")</f>
        <v>0</v>
      </c>
      <c r="O6501" s="89">
        <f>_34_KNMI_Stations[[#This Row],[graaddagen]]*_34_KNMI_Stations[[#This Row],[Gewogen factor]]</f>
        <v>0</v>
      </c>
      <c r="P6501" s="89" cm="1">
        <f t="array" ref="P6501">IF(ISNUMBER(_34_KNMI_Stations[[#This Row],[Etmaal temperatuur °C]]),IF(_34_KNMI_Stations[[#This Row],[Etmaal temperatuur °C]]&gt;stookgrens[],_34_KNMI_Stations[[#This Row],[Etmaal temperatuur °C]]-stookgrens[],0),"")</f>
        <v>4.3999999999999986</v>
      </c>
    </row>
    <row r="6502" spans="1:16" x14ac:dyDescent="0.25">
      <c r="A6502">
        <v>280</v>
      </c>
      <c r="B6502" s="110">
        <v>45822</v>
      </c>
      <c r="C6502" s="89">
        <v>3.2</v>
      </c>
      <c r="D6502" s="89">
        <v>22.4</v>
      </c>
      <c r="E6502" s="96">
        <v>1974</v>
      </c>
      <c r="F6502" s="89">
        <v>-0.1</v>
      </c>
      <c r="G6502" s="89">
        <v>1017</v>
      </c>
      <c r="H6502">
        <v>0.68</v>
      </c>
      <c r="I6502" t="s">
        <v>16</v>
      </c>
      <c r="J6502">
        <v>0.8</v>
      </c>
      <c r="K6502">
        <v>6</v>
      </c>
      <c r="L6502">
        <v>2025</v>
      </c>
      <c r="M6502" t="s">
        <v>352</v>
      </c>
      <c r="N6502" s="89" cm="1">
        <f t="array" ref="N6502">IF(ISNUMBER(_34_KNMI_Stations[[#This Row],[Etmaal temperatuur °C]]),IF(_34_KNMI_Stations[[#This Row],[Etmaal temperatuur °C]]&lt;stookgrens[],stookgrens[]-_34_KNMI_Stations[[#This Row],[Etmaal temperatuur °C]],0),"")</f>
        <v>0</v>
      </c>
      <c r="O6502" s="89">
        <f>_34_KNMI_Stations[[#This Row],[graaddagen]]*_34_KNMI_Stations[[#This Row],[Gewogen factor]]</f>
        <v>0</v>
      </c>
      <c r="P6502" s="89" cm="1">
        <f t="array" ref="P6502">IF(ISNUMBER(_34_KNMI_Stations[[#This Row],[Etmaal temperatuur °C]]),IF(_34_KNMI_Stations[[#This Row],[Etmaal temperatuur °C]]&gt;stookgrens[],_34_KNMI_Stations[[#This Row],[Etmaal temperatuur °C]]-stookgrens[],0),"")</f>
        <v>4.3999999999999986</v>
      </c>
    </row>
    <row r="6503" spans="1:16" x14ac:dyDescent="0.25">
      <c r="A6503">
        <v>280</v>
      </c>
      <c r="B6503" s="110">
        <v>45823</v>
      </c>
      <c r="C6503" s="89">
        <v>3.8</v>
      </c>
      <c r="D6503" s="89">
        <v>17.100000000000001</v>
      </c>
      <c r="E6503" s="96">
        <v>1890</v>
      </c>
      <c r="F6503" s="89">
        <v>0</v>
      </c>
      <c r="G6503" s="89">
        <v>1020.5</v>
      </c>
      <c r="H6503">
        <v>0.76</v>
      </c>
      <c r="I6503" t="s">
        <v>16</v>
      </c>
      <c r="J6503">
        <v>0.8</v>
      </c>
      <c r="K6503">
        <v>6</v>
      </c>
      <c r="L6503">
        <v>2025</v>
      </c>
      <c r="M6503" t="s">
        <v>352</v>
      </c>
      <c r="N6503" s="89" cm="1">
        <f t="array" ref="N6503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6503" s="89">
        <f>_34_KNMI_Stations[[#This Row],[graaddagen]]*_34_KNMI_Stations[[#This Row],[Gewogen factor]]</f>
        <v>0.71999999999999886</v>
      </c>
      <c r="P6503" s="89" cm="1">
        <f t="array" ref="P6503">IF(ISNUMBER(_34_KNMI_Stations[[#This Row],[Etmaal temperatuur °C]]),IF(_34_KNMI_Stations[[#This Row],[Etmaal temperatuur °C]]&gt;stookgrens[],_34_KNMI_Stations[[#This Row],[Etmaal temperatuur °C]]-stookgrens[],0),"")</f>
        <v>0</v>
      </c>
    </row>
    <row r="6504" spans="1:16" x14ac:dyDescent="0.25">
      <c r="A6504">
        <v>280</v>
      </c>
      <c r="B6504" s="110">
        <v>45824</v>
      </c>
      <c r="C6504" s="89">
        <v>2.8</v>
      </c>
      <c r="D6504" s="89">
        <v>16.100000000000001</v>
      </c>
      <c r="E6504" s="96">
        <v>1807</v>
      </c>
      <c r="F6504" s="89">
        <v>0</v>
      </c>
      <c r="G6504" s="89">
        <v>1026.2</v>
      </c>
      <c r="H6504">
        <v>0.81</v>
      </c>
      <c r="I6504" t="s">
        <v>16</v>
      </c>
      <c r="J6504">
        <v>0.8</v>
      </c>
      <c r="K6504">
        <v>6</v>
      </c>
      <c r="L6504">
        <v>2025</v>
      </c>
      <c r="M6504" t="s">
        <v>353</v>
      </c>
      <c r="N6504" s="89" cm="1">
        <f t="array" ref="N6504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6504" s="89">
        <f>_34_KNMI_Stations[[#This Row],[graaddagen]]*_34_KNMI_Stations[[#This Row],[Gewogen factor]]</f>
        <v>1.5199999999999989</v>
      </c>
      <c r="P6504" s="89" cm="1">
        <f t="array" ref="P6504">IF(ISNUMBER(_34_KNMI_Stations[[#This Row],[Etmaal temperatuur °C]]),IF(_34_KNMI_Stations[[#This Row],[Etmaal temperatuur °C]]&gt;stookgrens[],_34_KNMI_Stations[[#This Row],[Etmaal temperatuur °C]]-stookgrens[],0),"")</f>
        <v>0</v>
      </c>
    </row>
    <row r="6505" spans="1:16" x14ac:dyDescent="0.25">
      <c r="A6505">
        <v>280</v>
      </c>
      <c r="B6505" s="110">
        <v>45825</v>
      </c>
      <c r="C6505" s="89">
        <v>2.9</v>
      </c>
      <c r="D6505" s="89">
        <v>17.899999999999999</v>
      </c>
      <c r="E6505" s="96">
        <v>2720</v>
      </c>
      <c r="F6505" s="89">
        <v>0</v>
      </c>
      <c r="G6505" s="89">
        <v>1024.8</v>
      </c>
      <c r="H6505">
        <v>0.74</v>
      </c>
      <c r="I6505" t="s">
        <v>16</v>
      </c>
      <c r="J6505">
        <v>0.8</v>
      </c>
      <c r="K6505">
        <v>6</v>
      </c>
      <c r="L6505">
        <v>2025</v>
      </c>
      <c r="M6505" t="s">
        <v>353</v>
      </c>
      <c r="N6505" s="89" cm="1">
        <f t="array" ref="N6505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6505" s="89">
        <f>_34_KNMI_Stations[[#This Row],[graaddagen]]*_34_KNMI_Stations[[#This Row],[Gewogen factor]]</f>
        <v>8.000000000000114E-2</v>
      </c>
      <c r="P6505" s="89" cm="1">
        <f t="array" ref="P6505">IF(ISNUMBER(_34_KNMI_Stations[[#This Row],[Etmaal temperatuur °C]]),IF(_34_KNMI_Stations[[#This Row],[Etmaal temperatuur °C]]&gt;stookgrens[],_34_KNMI_Stations[[#This Row],[Etmaal temperatuur °C]]-stookgrens[],0),"")</f>
        <v>0</v>
      </c>
    </row>
    <row r="6506" spans="1:16" x14ac:dyDescent="0.25">
      <c r="A6506">
        <v>280</v>
      </c>
      <c r="B6506" s="110">
        <v>45826</v>
      </c>
      <c r="C6506" s="89">
        <v>2.8</v>
      </c>
      <c r="D6506" s="89">
        <v>17.2</v>
      </c>
      <c r="E6506" s="96">
        <v>2434</v>
      </c>
      <c r="F6506" s="89">
        <v>0</v>
      </c>
      <c r="G6506" s="89">
        <v>1023.5</v>
      </c>
      <c r="H6506">
        <v>0.77</v>
      </c>
      <c r="I6506" t="s">
        <v>16</v>
      </c>
      <c r="J6506">
        <v>0.8</v>
      </c>
      <c r="K6506">
        <v>6</v>
      </c>
      <c r="L6506">
        <v>2025</v>
      </c>
      <c r="M6506" t="s">
        <v>353</v>
      </c>
      <c r="N6506" s="89" cm="1">
        <f t="array" ref="N6506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6506" s="89">
        <f>_34_KNMI_Stations[[#This Row],[graaddagen]]*_34_KNMI_Stations[[#This Row],[Gewogen factor]]</f>
        <v>0.64000000000000057</v>
      </c>
      <c r="P6506" s="89" cm="1">
        <f t="array" ref="P6506">IF(ISNUMBER(_34_KNMI_Stations[[#This Row],[Etmaal temperatuur °C]]),IF(_34_KNMI_Stations[[#This Row],[Etmaal temperatuur °C]]&gt;stookgrens[],_34_KNMI_Stations[[#This Row],[Etmaal temperatuur °C]]-stookgrens[],0),"")</f>
        <v>0</v>
      </c>
    </row>
    <row r="6507" spans="1:16" x14ac:dyDescent="0.25">
      <c r="A6507">
        <v>280</v>
      </c>
      <c r="B6507" s="110">
        <v>45827</v>
      </c>
      <c r="C6507" s="89">
        <v>2.6</v>
      </c>
      <c r="D6507" s="89">
        <v>15.5</v>
      </c>
      <c r="E6507" s="96">
        <v>2851</v>
      </c>
      <c r="F6507" s="89">
        <v>0</v>
      </c>
      <c r="G6507" s="89">
        <v>1027.3</v>
      </c>
      <c r="H6507">
        <v>0.69</v>
      </c>
      <c r="I6507" t="s">
        <v>16</v>
      </c>
      <c r="J6507">
        <v>0.8</v>
      </c>
      <c r="K6507">
        <v>6</v>
      </c>
      <c r="L6507">
        <v>2025</v>
      </c>
      <c r="M6507" t="s">
        <v>353</v>
      </c>
      <c r="N6507" s="89" cm="1">
        <f t="array" ref="N6507">IF(ISNUMBER(_34_KNMI_Stations[[#This Row],[Etmaal temperatuur °C]]),IF(_34_KNMI_Stations[[#This Row],[Etmaal temperatuur °C]]&lt;stookgrens[],stookgrens[]-_34_KNMI_Stations[[#This Row],[Etmaal temperatuur °C]],0),"")</f>
        <v>2.5</v>
      </c>
      <c r="O6507" s="89">
        <f>_34_KNMI_Stations[[#This Row],[graaddagen]]*_34_KNMI_Stations[[#This Row],[Gewogen factor]]</f>
        <v>2</v>
      </c>
      <c r="P6507" s="89" cm="1">
        <f t="array" ref="P6507">IF(ISNUMBER(_34_KNMI_Stations[[#This Row],[Etmaal temperatuur °C]]),IF(_34_KNMI_Stations[[#This Row],[Etmaal temperatuur °C]]&gt;stookgrens[],_34_KNMI_Stations[[#This Row],[Etmaal temperatuur °C]]-stookgrens[],0),"")</f>
        <v>0</v>
      </c>
    </row>
    <row r="6508" spans="1:16" x14ac:dyDescent="0.25">
      <c r="A6508">
        <v>280</v>
      </c>
      <c r="B6508" s="110">
        <v>45828</v>
      </c>
      <c r="C6508" s="89">
        <v>2</v>
      </c>
      <c r="D6508" s="89">
        <v>15.6</v>
      </c>
      <c r="E6508" s="96">
        <v>2983</v>
      </c>
      <c r="F6508" s="89">
        <v>0</v>
      </c>
      <c r="G6508" s="89">
        <v>1026.9000000000001</v>
      </c>
      <c r="H6508">
        <v>0.72</v>
      </c>
      <c r="I6508" t="s">
        <v>16</v>
      </c>
      <c r="J6508">
        <v>0.8</v>
      </c>
      <c r="K6508">
        <v>6</v>
      </c>
      <c r="L6508">
        <v>2025</v>
      </c>
      <c r="M6508" t="s">
        <v>353</v>
      </c>
      <c r="N6508" s="89" cm="1">
        <f t="array" ref="N6508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6508" s="89">
        <f>_34_KNMI_Stations[[#This Row],[graaddagen]]*_34_KNMI_Stations[[#This Row],[Gewogen factor]]</f>
        <v>1.9200000000000004</v>
      </c>
      <c r="P6508" s="89" cm="1">
        <f t="array" ref="P6508">IF(ISNUMBER(_34_KNMI_Stations[[#This Row],[Etmaal temperatuur °C]]),IF(_34_KNMI_Stations[[#This Row],[Etmaal temperatuur °C]]&gt;stookgrens[],_34_KNMI_Stations[[#This Row],[Etmaal temperatuur °C]]-stookgrens[],0),"")</f>
        <v>0</v>
      </c>
    </row>
    <row r="6509" spans="1:16" x14ac:dyDescent="0.25">
      <c r="A6509">
        <v>280</v>
      </c>
      <c r="B6509" s="110">
        <v>45829</v>
      </c>
      <c r="C6509" s="89">
        <v>2.1</v>
      </c>
      <c r="D6509" s="89">
        <v>21</v>
      </c>
      <c r="E6509" s="96">
        <v>2967</v>
      </c>
      <c r="F6509" s="89">
        <v>0</v>
      </c>
      <c r="G6509" s="89">
        <v>1021</v>
      </c>
      <c r="H6509">
        <v>0.57999999999999996</v>
      </c>
      <c r="I6509" t="s">
        <v>16</v>
      </c>
      <c r="J6509">
        <v>0.8</v>
      </c>
      <c r="K6509">
        <v>6</v>
      </c>
      <c r="L6509">
        <v>2025</v>
      </c>
      <c r="M6509" t="s">
        <v>353</v>
      </c>
      <c r="N6509" s="89" cm="1">
        <f t="array" ref="N6509">IF(ISNUMBER(_34_KNMI_Stations[[#This Row],[Etmaal temperatuur °C]]),IF(_34_KNMI_Stations[[#This Row],[Etmaal temperatuur °C]]&lt;stookgrens[],stookgrens[]-_34_KNMI_Stations[[#This Row],[Etmaal temperatuur °C]],0),"")</f>
        <v>0</v>
      </c>
      <c r="O6509" s="89">
        <f>_34_KNMI_Stations[[#This Row],[graaddagen]]*_34_KNMI_Stations[[#This Row],[Gewogen factor]]</f>
        <v>0</v>
      </c>
      <c r="P6509" s="89" cm="1">
        <f t="array" ref="P6509">IF(ISNUMBER(_34_KNMI_Stations[[#This Row],[Etmaal temperatuur °C]]),IF(_34_KNMI_Stations[[#This Row],[Etmaal temperatuur °C]]&gt;stookgrens[],_34_KNMI_Stations[[#This Row],[Etmaal temperatuur °C]]-stookgrens[],0),"")</f>
        <v>3</v>
      </c>
    </row>
    <row r="6510" spans="1:16" x14ac:dyDescent="0.25">
      <c r="A6510">
        <v>280</v>
      </c>
      <c r="B6510" s="110">
        <v>45830</v>
      </c>
      <c r="C6510" s="89">
        <v>3.7</v>
      </c>
      <c r="D6510" s="89">
        <v>21.8</v>
      </c>
      <c r="E6510" s="96">
        <v>1783</v>
      </c>
      <c r="F6510" s="89">
        <v>-0.1</v>
      </c>
      <c r="G6510" s="89">
        <v>1012.6</v>
      </c>
      <c r="H6510">
        <v>0.62</v>
      </c>
      <c r="I6510" t="s">
        <v>16</v>
      </c>
      <c r="J6510">
        <v>0.8</v>
      </c>
      <c r="K6510">
        <v>6</v>
      </c>
      <c r="L6510">
        <v>2025</v>
      </c>
      <c r="M6510" t="s">
        <v>353</v>
      </c>
      <c r="N6510" s="89" cm="1">
        <f t="array" ref="N6510">IF(ISNUMBER(_34_KNMI_Stations[[#This Row],[Etmaal temperatuur °C]]),IF(_34_KNMI_Stations[[#This Row],[Etmaal temperatuur °C]]&lt;stookgrens[],stookgrens[]-_34_KNMI_Stations[[#This Row],[Etmaal temperatuur °C]],0),"")</f>
        <v>0</v>
      </c>
      <c r="O6510" s="89">
        <f>_34_KNMI_Stations[[#This Row],[graaddagen]]*_34_KNMI_Stations[[#This Row],[Gewogen factor]]</f>
        <v>0</v>
      </c>
      <c r="P6510" s="89" cm="1">
        <f t="array" ref="P6510">IF(ISNUMBER(_34_KNMI_Stations[[#This Row],[Etmaal temperatuur °C]]),IF(_34_KNMI_Stations[[#This Row],[Etmaal temperatuur °C]]&gt;stookgrens[],_34_KNMI_Stations[[#This Row],[Etmaal temperatuur °C]]-stookgrens[],0),"")</f>
        <v>3.8000000000000007</v>
      </c>
    </row>
    <row r="6511" spans="1:16" x14ac:dyDescent="0.25">
      <c r="A6511">
        <v>280</v>
      </c>
      <c r="B6511" s="110">
        <v>45831</v>
      </c>
      <c r="C6511" s="89">
        <v>6.3</v>
      </c>
      <c r="D6511" s="89">
        <v>16.7</v>
      </c>
      <c r="E6511" s="96">
        <v>1849</v>
      </c>
      <c r="F6511" s="89">
        <v>4.4000000000000004</v>
      </c>
      <c r="G6511" s="89">
        <v>1009.3</v>
      </c>
      <c r="H6511">
        <v>0.72</v>
      </c>
      <c r="I6511" t="s">
        <v>16</v>
      </c>
      <c r="J6511">
        <v>0.8</v>
      </c>
      <c r="K6511">
        <v>6</v>
      </c>
      <c r="L6511">
        <v>2025</v>
      </c>
      <c r="M6511" t="s">
        <v>354</v>
      </c>
      <c r="N6511" s="89" cm="1">
        <f t="array" ref="N6511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6511" s="89">
        <f>_34_KNMI_Stations[[#This Row],[graaddagen]]*_34_KNMI_Stations[[#This Row],[Gewogen factor]]</f>
        <v>1.0400000000000007</v>
      </c>
      <c r="P6511" s="89" cm="1">
        <f t="array" ref="P6511">IF(ISNUMBER(_34_KNMI_Stations[[#This Row],[Etmaal temperatuur °C]]),IF(_34_KNMI_Stations[[#This Row],[Etmaal temperatuur °C]]&gt;stookgrens[],_34_KNMI_Stations[[#This Row],[Etmaal temperatuur °C]]-stookgrens[],0),"")</f>
        <v>0</v>
      </c>
    </row>
    <row r="6512" spans="1:16" x14ac:dyDescent="0.25">
      <c r="A6512">
        <v>280</v>
      </c>
      <c r="B6512" s="110">
        <v>45832</v>
      </c>
      <c r="C6512" s="89">
        <v>5.8</v>
      </c>
      <c r="D6512" s="89">
        <v>16.899999999999999</v>
      </c>
      <c r="E6512" s="96">
        <v>1118</v>
      </c>
      <c r="F6512" s="89">
        <v>2.9</v>
      </c>
      <c r="G6512" s="89">
        <v>1009.8</v>
      </c>
      <c r="H6512">
        <v>0.82</v>
      </c>
      <c r="I6512" t="s">
        <v>16</v>
      </c>
      <c r="J6512">
        <v>0.8</v>
      </c>
      <c r="K6512">
        <v>6</v>
      </c>
      <c r="L6512">
        <v>2025</v>
      </c>
      <c r="M6512" t="s">
        <v>354</v>
      </c>
      <c r="N6512" s="89" cm="1">
        <f t="array" ref="N6512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6512" s="89">
        <f>_34_KNMI_Stations[[#This Row],[graaddagen]]*_34_KNMI_Stations[[#This Row],[Gewogen factor]]</f>
        <v>0.88000000000000123</v>
      </c>
      <c r="P6512" s="89" cm="1">
        <f t="array" ref="P6512">IF(ISNUMBER(_34_KNMI_Stations[[#This Row],[Etmaal temperatuur °C]]),IF(_34_KNMI_Stations[[#This Row],[Etmaal temperatuur °C]]&gt;stookgrens[],_34_KNMI_Stations[[#This Row],[Etmaal temperatuur °C]]-stookgrens[],0),"")</f>
        <v>0</v>
      </c>
    </row>
    <row r="6513" spans="1:16" x14ac:dyDescent="0.25">
      <c r="A6513">
        <v>280</v>
      </c>
      <c r="B6513" s="110">
        <v>45833</v>
      </c>
      <c r="C6513" s="89">
        <v>3.5</v>
      </c>
      <c r="D6513" s="89">
        <v>18.8</v>
      </c>
      <c r="E6513" s="96">
        <v>1274</v>
      </c>
      <c r="F6513" s="89">
        <v>0.7</v>
      </c>
      <c r="G6513" s="89">
        <v>1011.6</v>
      </c>
      <c r="H6513">
        <v>0.84</v>
      </c>
      <c r="I6513" t="s">
        <v>16</v>
      </c>
      <c r="J6513">
        <v>0.8</v>
      </c>
      <c r="K6513">
        <v>6</v>
      </c>
      <c r="L6513">
        <v>2025</v>
      </c>
      <c r="M6513" t="s">
        <v>354</v>
      </c>
      <c r="N6513" s="89" cm="1">
        <f t="array" ref="N6513">IF(ISNUMBER(_34_KNMI_Stations[[#This Row],[Etmaal temperatuur °C]]),IF(_34_KNMI_Stations[[#This Row],[Etmaal temperatuur °C]]&lt;stookgrens[],stookgrens[]-_34_KNMI_Stations[[#This Row],[Etmaal temperatuur °C]],0),"")</f>
        <v>0</v>
      </c>
      <c r="O6513" s="89">
        <f>_34_KNMI_Stations[[#This Row],[graaddagen]]*_34_KNMI_Stations[[#This Row],[Gewogen factor]]</f>
        <v>0</v>
      </c>
      <c r="P6513" s="89" cm="1">
        <f t="array" ref="P6513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6514" spans="1:16" x14ac:dyDescent="0.25">
      <c r="A6514">
        <v>280</v>
      </c>
      <c r="B6514" s="110">
        <v>45834</v>
      </c>
      <c r="C6514" s="89">
        <v>4.7</v>
      </c>
      <c r="D6514" s="89">
        <v>18.100000000000001</v>
      </c>
      <c r="E6514" s="96">
        <v>794</v>
      </c>
      <c r="F6514" s="89">
        <v>12.7</v>
      </c>
      <c r="G6514" s="89">
        <v>1011.1</v>
      </c>
      <c r="H6514">
        <v>0.87</v>
      </c>
      <c r="I6514" t="s">
        <v>16</v>
      </c>
      <c r="J6514">
        <v>0.8</v>
      </c>
      <c r="K6514">
        <v>6</v>
      </c>
      <c r="L6514">
        <v>2025</v>
      </c>
      <c r="M6514" t="s">
        <v>354</v>
      </c>
      <c r="N6514" s="89" cm="1">
        <f t="array" ref="N6514">IF(ISNUMBER(_34_KNMI_Stations[[#This Row],[Etmaal temperatuur °C]]),IF(_34_KNMI_Stations[[#This Row],[Etmaal temperatuur °C]]&lt;stookgrens[],stookgrens[]-_34_KNMI_Stations[[#This Row],[Etmaal temperatuur °C]],0),"")</f>
        <v>0</v>
      </c>
      <c r="O6514" s="89">
        <f>_34_KNMI_Stations[[#This Row],[graaddagen]]*_34_KNMI_Stations[[#This Row],[Gewogen factor]]</f>
        <v>0</v>
      </c>
      <c r="P6514" s="89" cm="1">
        <f t="array" ref="P6514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6515" spans="1:16" x14ac:dyDescent="0.25">
      <c r="A6515">
        <v>280</v>
      </c>
      <c r="B6515" s="110">
        <v>45835</v>
      </c>
      <c r="C6515" s="89">
        <v>3.6</v>
      </c>
      <c r="D6515" s="89">
        <v>16.399999999999999</v>
      </c>
      <c r="E6515" s="96">
        <v>1304</v>
      </c>
      <c r="F6515" s="89">
        <v>3.1</v>
      </c>
      <c r="G6515" s="89">
        <v>1020.2</v>
      </c>
      <c r="H6515">
        <v>0.8</v>
      </c>
      <c r="I6515" t="s">
        <v>16</v>
      </c>
      <c r="J6515">
        <v>0.8</v>
      </c>
      <c r="K6515">
        <v>6</v>
      </c>
      <c r="L6515">
        <v>2025</v>
      </c>
      <c r="M6515" t="s">
        <v>354</v>
      </c>
      <c r="N6515" s="89" cm="1">
        <f t="array" ref="N6515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6515" s="89">
        <f>_34_KNMI_Stations[[#This Row],[graaddagen]]*_34_KNMI_Stations[[#This Row],[Gewogen factor]]</f>
        <v>1.2800000000000011</v>
      </c>
      <c r="P6515" s="89" cm="1">
        <f t="array" ref="P6515">IF(ISNUMBER(_34_KNMI_Stations[[#This Row],[Etmaal temperatuur °C]]),IF(_34_KNMI_Stations[[#This Row],[Etmaal temperatuur °C]]&gt;stookgrens[],_34_KNMI_Stations[[#This Row],[Etmaal temperatuur °C]]-stookgrens[],0),"")</f>
        <v>0</v>
      </c>
    </row>
    <row r="6516" spans="1:16" x14ac:dyDescent="0.25">
      <c r="A6516">
        <v>280</v>
      </c>
      <c r="B6516" s="110">
        <v>45836</v>
      </c>
      <c r="C6516" s="89">
        <v>4.8</v>
      </c>
      <c r="D6516" s="89">
        <v>20.2</v>
      </c>
      <c r="E6516" s="96">
        <v>1411</v>
      </c>
      <c r="F6516" s="89">
        <v>0</v>
      </c>
      <c r="G6516" s="89">
        <v>1021.8</v>
      </c>
      <c r="H6516">
        <v>0.84</v>
      </c>
      <c r="I6516" t="s">
        <v>16</v>
      </c>
      <c r="J6516">
        <v>0.8</v>
      </c>
      <c r="K6516">
        <v>6</v>
      </c>
      <c r="L6516">
        <v>2025</v>
      </c>
      <c r="M6516" t="s">
        <v>354</v>
      </c>
      <c r="N6516" s="89" cm="1">
        <f t="array" ref="N6516">IF(ISNUMBER(_34_KNMI_Stations[[#This Row],[Etmaal temperatuur °C]]),IF(_34_KNMI_Stations[[#This Row],[Etmaal temperatuur °C]]&lt;stookgrens[],stookgrens[]-_34_KNMI_Stations[[#This Row],[Etmaal temperatuur °C]],0),"")</f>
        <v>0</v>
      </c>
      <c r="O6516" s="89">
        <f>_34_KNMI_Stations[[#This Row],[graaddagen]]*_34_KNMI_Stations[[#This Row],[Gewogen factor]]</f>
        <v>0</v>
      </c>
      <c r="P6516" s="89" cm="1">
        <f t="array" ref="P6516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6517" spans="1:16" x14ac:dyDescent="0.25">
      <c r="A6517">
        <v>280</v>
      </c>
      <c r="B6517" s="110">
        <v>45837</v>
      </c>
      <c r="C6517" s="89">
        <v>3.4</v>
      </c>
      <c r="D6517" s="89">
        <v>19.100000000000001</v>
      </c>
      <c r="E6517" s="96">
        <v>2461</v>
      </c>
      <c r="F6517" s="89">
        <v>0</v>
      </c>
      <c r="G6517" s="89">
        <v>1023.9</v>
      </c>
      <c r="H6517">
        <v>0.79</v>
      </c>
      <c r="I6517" t="s">
        <v>16</v>
      </c>
      <c r="J6517">
        <v>0.8</v>
      </c>
      <c r="K6517">
        <v>6</v>
      </c>
      <c r="L6517">
        <v>2025</v>
      </c>
      <c r="M6517" t="s">
        <v>354</v>
      </c>
      <c r="N6517" s="89" cm="1">
        <f t="array" ref="N6517">IF(ISNUMBER(_34_KNMI_Stations[[#This Row],[Etmaal temperatuur °C]]),IF(_34_KNMI_Stations[[#This Row],[Etmaal temperatuur °C]]&lt;stookgrens[],stookgrens[]-_34_KNMI_Stations[[#This Row],[Etmaal temperatuur °C]],0),"")</f>
        <v>0</v>
      </c>
      <c r="O6517" s="89">
        <f>_34_KNMI_Stations[[#This Row],[graaddagen]]*_34_KNMI_Stations[[#This Row],[Gewogen factor]]</f>
        <v>0</v>
      </c>
      <c r="P6517" s="89" cm="1">
        <f t="array" ref="P6517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6518" spans="1:16" x14ac:dyDescent="0.25">
      <c r="A6518">
        <v>280</v>
      </c>
      <c r="B6518" s="110">
        <v>45838</v>
      </c>
      <c r="C6518" s="89">
        <v>2.8</v>
      </c>
      <c r="D6518" s="89">
        <v>18.899999999999999</v>
      </c>
      <c r="E6518" s="96">
        <v>3034</v>
      </c>
      <c r="F6518" s="89">
        <v>0</v>
      </c>
      <c r="G6518" s="89">
        <v>1021.4</v>
      </c>
      <c r="H6518">
        <v>0.64</v>
      </c>
      <c r="I6518" t="s">
        <v>16</v>
      </c>
      <c r="J6518">
        <v>0.8</v>
      </c>
      <c r="K6518">
        <v>6</v>
      </c>
      <c r="L6518">
        <v>2025</v>
      </c>
      <c r="M6518" t="s">
        <v>355</v>
      </c>
      <c r="N6518" s="89" cm="1">
        <f t="array" ref="N6518">IF(ISNUMBER(_34_KNMI_Stations[[#This Row],[Etmaal temperatuur °C]]),IF(_34_KNMI_Stations[[#This Row],[Etmaal temperatuur °C]]&lt;stookgrens[],stookgrens[]-_34_KNMI_Stations[[#This Row],[Etmaal temperatuur °C]],0),"")</f>
        <v>0</v>
      </c>
      <c r="O6518" s="89">
        <f>_34_KNMI_Stations[[#This Row],[graaddagen]]*_34_KNMI_Stations[[#This Row],[Gewogen factor]]</f>
        <v>0</v>
      </c>
      <c r="P6518" s="89" cm="1">
        <f t="array" ref="P6518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6519" spans="1:16" x14ac:dyDescent="0.25">
      <c r="A6519">
        <v>280</v>
      </c>
      <c r="B6519" s="110">
        <v>45839</v>
      </c>
      <c r="C6519" s="89">
        <v>2.2999999999999998</v>
      </c>
      <c r="D6519" s="89">
        <v>25.3</v>
      </c>
      <c r="E6519" s="96">
        <v>2942</v>
      </c>
      <c r="F6519" s="89">
        <v>0</v>
      </c>
      <c r="G6519" s="89">
        <v>1015.4</v>
      </c>
      <c r="H6519">
        <v>0.55000000000000004</v>
      </c>
      <c r="I6519" t="s">
        <v>16</v>
      </c>
      <c r="J6519">
        <v>0.8</v>
      </c>
      <c r="K6519">
        <v>7</v>
      </c>
      <c r="L6519">
        <v>2025</v>
      </c>
      <c r="M6519" t="s">
        <v>355</v>
      </c>
      <c r="N6519" s="89" cm="1">
        <f t="array" ref="N6519">IF(ISNUMBER(_34_KNMI_Stations[[#This Row],[Etmaal temperatuur °C]]),IF(_34_KNMI_Stations[[#This Row],[Etmaal temperatuur °C]]&lt;stookgrens[],stookgrens[]-_34_KNMI_Stations[[#This Row],[Etmaal temperatuur °C]],0),"")</f>
        <v>0</v>
      </c>
      <c r="O6519" s="89">
        <f>_34_KNMI_Stations[[#This Row],[graaddagen]]*_34_KNMI_Stations[[#This Row],[Gewogen factor]]</f>
        <v>0</v>
      </c>
      <c r="P6519" s="89" cm="1">
        <f t="array" ref="P6519">IF(ISNUMBER(_34_KNMI_Stations[[#This Row],[Etmaal temperatuur °C]]),IF(_34_KNMI_Stations[[#This Row],[Etmaal temperatuur °C]]&gt;stookgrens[],_34_KNMI_Stations[[#This Row],[Etmaal temperatuur °C]]-stookgrens[],0),"")</f>
        <v>7.3000000000000007</v>
      </c>
    </row>
    <row r="6520" spans="1:16" x14ac:dyDescent="0.25">
      <c r="A6520">
        <v>280</v>
      </c>
      <c r="B6520" s="110">
        <v>45840</v>
      </c>
      <c r="C6520" s="89">
        <v>3.3</v>
      </c>
      <c r="D6520" s="89">
        <v>24</v>
      </c>
      <c r="E6520" s="96">
        <v>2463</v>
      </c>
      <c r="F6520" s="89">
        <v>3.1</v>
      </c>
      <c r="G6520" s="89">
        <v>1014.2</v>
      </c>
      <c r="H6520">
        <v>0.7</v>
      </c>
      <c r="I6520" t="s">
        <v>16</v>
      </c>
      <c r="J6520">
        <v>0.8</v>
      </c>
      <c r="K6520">
        <v>7</v>
      </c>
      <c r="L6520">
        <v>2025</v>
      </c>
      <c r="M6520" t="s">
        <v>355</v>
      </c>
      <c r="N6520" s="89" cm="1">
        <f t="array" ref="N6520">IF(ISNUMBER(_34_KNMI_Stations[[#This Row],[Etmaal temperatuur °C]]),IF(_34_KNMI_Stations[[#This Row],[Etmaal temperatuur °C]]&lt;stookgrens[],stookgrens[]-_34_KNMI_Stations[[#This Row],[Etmaal temperatuur °C]],0),"")</f>
        <v>0</v>
      </c>
      <c r="O6520" s="89">
        <f>_34_KNMI_Stations[[#This Row],[graaddagen]]*_34_KNMI_Stations[[#This Row],[Gewogen factor]]</f>
        <v>0</v>
      </c>
      <c r="P6520" s="89" cm="1">
        <f t="array" ref="P6520">IF(ISNUMBER(_34_KNMI_Stations[[#This Row],[Etmaal temperatuur °C]]),IF(_34_KNMI_Stations[[#This Row],[Etmaal temperatuur °C]]&gt;stookgrens[],_34_KNMI_Stations[[#This Row],[Etmaal temperatuur °C]]-stookgrens[],0),"")</f>
        <v>6</v>
      </c>
    </row>
    <row r="6521" spans="1:16" x14ac:dyDescent="0.25">
      <c r="A6521">
        <v>280</v>
      </c>
      <c r="B6521" s="110">
        <v>45841</v>
      </c>
      <c r="C6521" s="89">
        <v>3.3</v>
      </c>
      <c r="D6521" s="89">
        <v>16.5</v>
      </c>
      <c r="E6521" s="96">
        <v>2510</v>
      </c>
      <c r="F6521" s="89">
        <v>0.1</v>
      </c>
      <c r="G6521" s="89">
        <v>1025.3</v>
      </c>
      <c r="H6521">
        <v>0.7</v>
      </c>
      <c r="I6521" t="s">
        <v>16</v>
      </c>
      <c r="J6521">
        <v>0.8</v>
      </c>
      <c r="K6521">
        <v>7</v>
      </c>
      <c r="L6521">
        <v>2025</v>
      </c>
      <c r="M6521" t="s">
        <v>355</v>
      </c>
      <c r="N6521" s="89" cm="1">
        <f t="array" ref="N6521">IF(ISNUMBER(_34_KNMI_Stations[[#This Row],[Etmaal temperatuur °C]]),IF(_34_KNMI_Stations[[#This Row],[Etmaal temperatuur °C]]&lt;stookgrens[],stookgrens[]-_34_KNMI_Stations[[#This Row],[Etmaal temperatuur °C]],0),"")</f>
        <v>1.5</v>
      </c>
      <c r="O6521" s="89">
        <f>_34_KNMI_Stations[[#This Row],[graaddagen]]*_34_KNMI_Stations[[#This Row],[Gewogen factor]]</f>
        <v>1.2000000000000002</v>
      </c>
      <c r="P6521" s="89" cm="1">
        <f t="array" ref="P6521">IF(ISNUMBER(_34_KNMI_Stations[[#This Row],[Etmaal temperatuur °C]]),IF(_34_KNMI_Stations[[#This Row],[Etmaal temperatuur °C]]&gt;stookgrens[],_34_KNMI_Stations[[#This Row],[Etmaal temperatuur °C]]-stookgrens[],0),"")</f>
        <v>0</v>
      </c>
    </row>
    <row r="6522" spans="1:16" x14ac:dyDescent="0.25">
      <c r="A6522">
        <v>280</v>
      </c>
      <c r="B6522" s="110">
        <v>45842</v>
      </c>
      <c r="C6522" s="89">
        <v>4</v>
      </c>
      <c r="D6522" s="89">
        <v>17.399999999999999</v>
      </c>
      <c r="E6522" s="96">
        <v>2609</v>
      </c>
      <c r="F6522" s="89">
        <v>0</v>
      </c>
      <c r="G6522" s="89">
        <v>1024.3</v>
      </c>
      <c r="H6522">
        <v>0.64</v>
      </c>
      <c r="I6522" t="s">
        <v>16</v>
      </c>
      <c r="J6522">
        <v>0.8</v>
      </c>
      <c r="K6522">
        <v>7</v>
      </c>
      <c r="L6522">
        <v>2025</v>
      </c>
      <c r="M6522" t="s">
        <v>355</v>
      </c>
      <c r="N6522" s="89" cm="1">
        <f t="array" ref="N6522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6522" s="89">
        <f>_34_KNMI_Stations[[#This Row],[graaddagen]]*_34_KNMI_Stations[[#This Row],[Gewogen factor]]</f>
        <v>0.48000000000000115</v>
      </c>
      <c r="P6522" s="89" cm="1">
        <f t="array" ref="P6522">IF(ISNUMBER(_34_KNMI_Stations[[#This Row],[Etmaal temperatuur °C]]),IF(_34_KNMI_Stations[[#This Row],[Etmaal temperatuur °C]]&gt;stookgrens[],_34_KNMI_Stations[[#This Row],[Etmaal temperatuur °C]]-stookgrens[],0),"")</f>
        <v>0</v>
      </c>
    </row>
    <row r="6523" spans="1:16" x14ac:dyDescent="0.25">
      <c r="A6523">
        <v>280</v>
      </c>
      <c r="B6523" s="110">
        <v>45843</v>
      </c>
      <c r="C6523" s="89">
        <v>5.7</v>
      </c>
      <c r="D6523" s="89">
        <v>18.100000000000001</v>
      </c>
      <c r="E6523" s="96">
        <v>1061</v>
      </c>
      <c r="F6523" s="89">
        <v>2.2000000000000002</v>
      </c>
      <c r="G6523" s="89">
        <v>1013</v>
      </c>
      <c r="H6523">
        <v>0.76</v>
      </c>
      <c r="I6523" t="s">
        <v>16</v>
      </c>
      <c r="J6523">
        <v>0.8</v>
      </c>
      <c r="K6523">
        <v>7</v>
      </c>
      <c r="L6523">
        <v>2025</v>
      </c>
      <c r="M6523" t="s">
        <v>355</v>
      </c>
      <c r="N6523" s="89" cm="1">
        <f t="array" ref="N6523">IF(ISNUMBER(_34_KNMI_Stations[[#This Row],[Etmaal temperatuur °C]]),IF(_34_KNMI_Stations[[#This Row],[Etmaal temperatuur °C]]&lt;stookgrens[],stookgrens[]-_34_KNMI_Stations[[#This Row],[Etmaal temperatuur °C]],0),"")</f>
        <v>0</v>
      </c>
      <c r="O6523" s="89">
        <f>_34_KNMI_Stations[[#This Row],[graaddagen]]*_34_KNMI_Stations[[#This Row],[Gewogen factor]]</f>
        <v>0</v>
      </c>
      <c r="P6523" s="89" cm="1">
        <f t="array" ref="P6523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6524" spans="1:16" x14ac:dyDescent="0.25">
      <c r="A6524">
        <v>280</v>
      </c>
      <c r="B6524" s="110">
        <v>45844</v>
      </c>
      <c r="C6524" s="89">
        <v>3.4</v>
      </c>
      <c r="D6524" s="89">
        <v>16.8</v>
      </c>
      <c r="E6524" s="96">
        <v>865</v>
      </c>
      <c r="F6524" s="89">
        <v>18.399999999999999</v>
      </c>
      <c r="G6524" s="89">
        <v>1005.3</v>
      </c>
      <c r="H6524">
        <v>0.93</v>
      </c>
      <c r="I6524" t="s">
        <v>16</v>
      </c>
      <c r="J6524">
        <v>0.8</v>
      </c>
      <c r="K6524">
        <v>7</v>
      </c>
      <c r="L6524">
        <v>2025</v>
      </c>
      <c r="M6524" t="s">
        <v>355</v>
      </c>
      <c r="N6524" s="89" cm="1">
        <f t="array" ref="N6524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6524" s="89">
        <f>_34_KNMI_Stations[[#This Row],[graaddagen]]*_34_KNMI_Stations[[#This Row],[Gewogen factor]]</f>
        <v>0.95999999999999952</v>
      </c>
      <c r="P6524" s="89" cm="1">
        <f t="array" ref="P6524">IF(ISNUMBER(_34_KNMI_Stations[[#This Row],[Etmaal temperatuur °C]]),IF(_34_KNMI_Stations[[#This Row],[Etmaal temperatuur °C]]&gt;stookgrens[],_34_KNMI_Stations[[#This Row],[Etmaal temperatuur °C]]-stookgrens[],0),"")</f>
        <v>0</v>
      </c>
    </row>
    <row r="6525" spans="1:16" x14ac:dyDescent="0.25">
      <c r="A6525">
        <v>280</v>
      </c>
      <c r="B6525" s="110">
        <v>45845</v>
      </c>
      <c r="C6525" s="89">
        <v>3.7</v>
      </c>
      <c r="D6525" s="89">
        <v>15.1</v>
      </c>
      <c r="E6525" s="96">
        <v>1163</v>
      </c>
      <c r="F6525" s="89">
        <v>7.3</v>
      </c>
      <c r="G6525" s="89">
        <v>1005.3</v>
      </c>
      <c r="H6525">
        <v>0.84</v>
      </c>
      <c r="I6525" t="s">
        <v>16</v>
      </c>
      <c r="J6525">
        <v>0.8</v>
      </c>
      <c r="K6525">
        <v>7</v>
      </c>
      <c r="L6525">
        <v>2025</v>
      </c>
      <c r="M6525" t="s">
        <v>356</v>
      </c>
      <c r="N6525" s="89" cm="1">
        <f t="array" ref="N6525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6525" s="89">
        <f>_34_KNMI_Stations[[#This Row],[graaddagen]]*_34_KNMI_Stations[[#This Row],[Gewogen factor]]</f>
        <v>2.3200000000000003</v>
      </c>
      <c r="P6525" s="89" cm="1">
        <f t="array" ref="P6525">IF(ISNUMBER(_34_KNMI_Stations[[#This Row],[Etmaal temperatuur °C]]),IF(_34_KNMI_Stations[[#This Row],[Etmaal temperatuur °C]]&gt;stookgrens[],_34_KNMI_Stations[[#This Row],[Etmaal temperatuur °C]]-stookgrens[],0),"")</f>
        <v>0</v>
      </c>
    </row>
    <row r="6526" spans="1:16" x14ac:dyDescent="0.25">
      <c r="A6526">
        <v>280</v>
      </c>
      <c r="B6526" s="110">
        <v>45846</v>
      </c>
      <c r="C6526" s="89">
        <v>4.0999999999999996</v>
      </c>
      <c r="D6526" s="89">
        <v>15.3</v>
      </c>
      <c r="E6526" s="96">
        <v>1647</v>
      </c>
      <c r="F6526" s="89">
        <v>0.3</v>
      </c>
      <c r="G6526" s="89">
        <v>1012.6</v>
      </c>
      <c r="H6526">
        <v>0.78</v>
      </c>
      <c r="I6526" t="s">
        <v>16</v>
      </c>
      <c r="J6526">
        <v>0.8</v>
      </c>
      <c r="K6526">
        <v>7</v>
      </c>
      <c r="L6526">
        <v>2025</v>
      </c>
      <c r="M6526" t="s">
        <v>356</v>
      </c>
      <c r="N6526" s="89" cm="1">
        <f t="array" ref="N6526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6526" s="89">
        <f>_34_KNMI_Stations[[#This Row],[graaddagen]]*_34_KNMI_Stations[[#This Row],[Gewogen factor]]</f>
        <v>2.1599999999999997</v>
      </c>
      <c r="P6526" s="89" cm="1">
        <f t="array" ref="P6526">IF(ISNUMBER(_34_KNMI_Stations[[#This Row],[Etmaal temperatuur °C]]),IF(_34_KNMI_Stations[[#This Row],[Etmaal temperatuur °C]]&gt;stookgrens[],_34_KNMI_Stations[[#This Row],[Etmaal temperatuur °C]]-stookgrens[],0),"")</f>
        <v>0</v>
      </c>
    </row>
    <row r="6527" spans="1:16" x14ac:dyDescent="0.25">
      <c r="A6527">
        <v>280</v>
      </c>
      <c r="B6527" s="110">
        <v>45847</v>
      </c>
      <c r="C6527" s="89">
        <v>2.8</v>
      </c>
      <c r="D6527" s="89">
        <v>16.5</v>
      </c>
      <c r="E6527" s="96">
        <v>1779</v>
      </c>
      <c r="F6527" s="89">
        <v>-0.1</v>
      </c>
      <c r="G6527" s="89">
        <v>1020.3</v>
      </c>
      <c r="H6527">
        <v>0.75</v>
      </c>
      <c r="I6527" t="s">
        <v>16</v>
      </c>
      <c r="J6527">
        <v>0.8</v>
      </c>
      <c r="K6527">
        <v>7</v>
      </c>
      <c r="L6527">
        <v>2025</v>
      </c>
      <c r="M6527" t="s">
        <v>356</v>
      </c>
      <c r="N6527" s="89" cm="1">
        <f t="array" ref="N6527">IF(ISNUMBER(_34_KNMI_Stations[[#This Row],[Etmaal temperatuur °C]]),IF(_34_KNMI_Stations[[#This Row],[Etmaal temperatuur °C]]&lt;stookgrens[],stookgrens[]-_34_KNMI_Stations[[#This Row],[Etmaal temperatuur °C]],0),"")</f>
        <v>1.5</v>
      </c>
      <c r="O6527" s="89">
        <f>_34_KNMI_Stations[[#This Row],[graaddagen]]*_34_KNMI_Stations[[#This Row],[Gewogen factor]]</f>
        <v>1.2000000000000002</v>
      </c>
      <c r="P6527" s="89" cm="1">
        <f t="array" ref="P6527">IF(ISNUMBER(_34_KNMI_Stations[[#This Row],[Etmaal temperatuur °C]]),IF(_34_KNMI_Stations[[#This Row],[Etmaal temperatuur °C]]&gt;stookgrens[],_34_KNMI_Stations[[#This Row],[Etmaal temperatuur °C]]-stookgrens[],0),"")</f>
        <v>0</v>
      </c>
    </row>
    <row r="6528" spans="1:16" x14ac:dyDescent="0.25">
      <c r="A6528">
        <v>280</v>
      </c>
      <c r="B6528" s="110">
        <v>45848</v>
      </c>
      <c r="C6528" s="89">
        <v>2.9</v>
      </c>
      <c r="D6528" s="89">
        <v>17.7</v>
      </c>
      <c r="E6528" s="96">
        <v>1768</v>
      </c>
      <c r="F6528" s="89">
        <v>0</v>
      </c>
      <c r="G6528" s="89">
        <v>1022.1</v>
      </c>
      <c r="H6528">
        <v>0.8</v>
      </c>
      <c r="I6528" t="s">
        <v>16</v>
      </c>
      <c r="J6528">
        <v>0.8</v>
      </c>
      <c r="K6528">
        <v>7</v>
      </c>
      <c r="L6528">
        <v>2025</v>
      </c>
      <c r="M6528" t="s">
        <v>356</v>
      </c>
      <c r="N6528" s="89" cm="1">
        <f t="array" ref="N6528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6528" s="89">
        <f>_34_KNMI_Stations[[#This Row],[graaddagen]]*_34_KNMI_Stations[[#This Row],[Gewogen factor]]</f>
        <v>0.24000000000000057</v>
      </c>
      <c r="P6528" s="89" cm="1">
        <f t="array" ref="P6528">IF(ISNUMBER(_34_KNMI_Stations[[#This Row],[Etmaal temperatuur °C]]),IF(_34_KNMI_Stations[[#This Row],[Etmaal temperatuur °C]]&gt;stookgrens[],_34_KNMI_Stations[[#This Row],[Etmaal temperatuur °C]]-stookgrens[],0),"")</f>
        <v>0</v>
      </c>
    </row>
    <row r="6529" spans="1:16" x14ac:dyDescent="0.25">
      <c r="A6529">
        <v>280</v>
      </c>
      <c r="B6529" s="110">
        <v>45849</v>
      </c>
      <c r="C6529" s="89">
        <v>3.4</v>
      </c>
      <c r="D6529" s="89">
        <v>18.2</v>
      </c>
      <c r="E6529" s="96">
        <v>1534</v>
      </c>
      <c r="F6529" s="89">
        <v>0</v>
      </c>
      <c r="G6529" s="89">
        <v>1019.9</v>
      </c>
      <c r="H6529">
        <v>0.8</v>
      </c>
      <c r="I6529" t="s">
        <v>16</v>
      </c>
      <c r="J6529">
        <v>0.8</v>
      </c>
      <c r="K6529">
        <v>7</v>
      </c>
      <c r="L6529">
        <v>2025</v>
      </c>
      <c r="M6529" t="s">
        <v>356</v>
      </c>
      <c r="N6529" s="89" cm="1">
        <f t="array" ref="N6529">IF(ISNUMBER(_34_KNMI_Stations[[#This Row],[Etmaal temperatuur °C]]),IF(_34_KNMI_Stations[[#This Row],[Etmaal temperatuur °C]]&lt;stookgrens[],stookgrens[]-_34_KNMI_Stations[[#This Row],[Etmaal temperatuur °C]],0),"")</f>
        <v>0</v>
      </c>
      <c r="O6529" s="89">
        <f>_34_KNMI_Stations[[#This Row],[graaddagen]]*_34_KNMI_Stations[[#This Row],[Gewogen factor]]</f>
        <v>0</v>
      </c>
      <c r="P6529" s="89" cm="1">
        <f t="array" ref="P6529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6530" spans="1:16" x14ac:dyDescent="0.25">
      <c r="A6530">
        <v>280</v>
      </c>
      <c r="B6530" s="110">
        <v>45850</v>
      </c>
      <c r="C6530" s="89">
        <v>3.9</v>
      </c>
      <c r="D6530" s="89">
        <v>19.3</v>
      </c>
      <c r="E6530" s="96">
        <v>2367</v>
      </c>
      <c r="F6530" s="89">
        <v>0</v>
      </c>
      <c r="G6530" s="89">
        <v>1014.2</v>
      </c>
      <c r="H6530">
        <v>0.76</v>
      </c>
      <c r="I6530" t="s">
        <v>16</v>
      </c>
      <c r="J6530">
        <v>0.8</v>
      </c>
      <c r="K6530">
        <v>7</v>
      </c>
      <c r="L6530">
        <v>2025</v>
      </c>
      <c r="M6530" t="s">
        <v>356</v>
      </c>
      <c r="N6530" s="89" cm="1">
        <f t="array" ref="N6530">IF(ISNUMBER(_34_KNMI_Stations[[#This Row],[Etmaal temperatuur °C]]),IF(_34_KNMI_Stations[[#This Row],[Etmaal temperatuur °C]]&lt;stookgrens[],stookgrens[]-_34_KNMI_Stations[[#This Row],[Etmaal temperatuur °C]],0),"")</f>
        <v>0</v>
      </c>
      <c r="O6530" s="89">
        <f>_34_KNMI_Stations[[#This Row],[graaddagen]]*_34_KNMI_Stations[[#This Row],[Gewogen factor]]</f>
        <v>0</v>
      </c>
      <c r="P6530" s="89" cm="1">
        <f t="array" ref="P6530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6531" spans="1:16" x14ac:dyDescent="0.25">
      <c r="A6531">
        <v>280</v>
      </c>
      <c r="B6531" s="110">
        <v>45851</v>
      </c>
      <c r="C6531" s="89">
        <v>2.5</v>
      </c>
      <c r="D6531" s="89">
        <v>18.8</v>
      </c>
      <c r="E6531" s="96">
        <v>2125</v>
      </c>
      <c r="F6531" s="89">
        <v>0</v>
      </c>
      <c r="G6531" s="89">
        <v>1011.4</v>
      </c>
      <c r="H6531">
        <v>0.79</v>
      </c>
      <c r="I6531" t="s">
        <v>16</v>
      </c>
      <c r="J6531">
        <v>0.8</v>
      </c>
      <c r="K6531">
        <v>7</v>
      </c>
      <c r="L6531">
        <v>2025</v>
      </c>
      <c r="M6531" t="s">
        <v>356</v>
      </c>
      <c r="N6531" s="89" cm="1">
        <f t="array" ref="N6531">IF(ISNUMBER(_34_KNMI_Stations[[#This Row],[Etmaal temperatuur °C]]),IF(_34_KNMI_Stations[[#This Row],[Etmaal temperatuur °C]]&lt;stookgrens[],stookgrens[]-_34_KNMI_Stations[[#This Row],[Etmaal temperatuur °C]],0),"")</f>
        <v>0</v>
      </c>
      <c r="O6531" s="89">
        <f>_34_KNMI_Stations[[#This Row],[graaddagen]]*_34_KNMI_Stations[[#This Row],[Gewogen factor]]</f>
        <v>0</v>
      </c>
      <c r="P6531" s="89" cm="1">
        <f t="array" ref="P6531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6532" spans="1:16" x14ac:dyDescent="0.25">
      <c r="A6532">
        <v>280</v>
      </c>
      <c r="B6532" s="110">
        <v>45852</v>
      </c>
      <c r="C6532" s="89">
        <v>2.1</v>
      </c>
      <c r="D6532" s="89">
        <v>18.399999999999999</v>
      </c>
      <c r="E6532" s="96">
        <v>2124</v>
      </c>
      <c r="F6532" s="89">
        <v>2.5</v>
      </c>
      <c r="G6532" s="89">
        <v>1013.5</v>
      </c>
      <c r="H6532">
        <v>0.8</v>
      </c>
      <c r="I6532" t="s">
        <v>16</v>
      </c>
      <c r="J6532">
        <v>0.8</v>
      </c>
      <c r="K6532">
        <v>7</v>
      </c>
      <c r="L6532">
        <v>2025</v>
      </c>
      <c r="M6532" t="s">
        <v>357</v>
      </c>
      <c r="N6532" s="89" cm="1">
        <f t="array" ref="N6532">IF(ISNUMBER(_34_KNMI_Stations[[#This Row],[Etmaal temperatuur °C]]),IF(_34_KNMI_Stations[[#This Row],[Etmaal temperatuur °C]]&lt;stookgrens[],stookgrens[]-_34_KNMI_Stations[[#This Row],[Etmaal temperatuur °C]],0),"")</f>
        <v>0</v>
      </c>
      <c r="O6532" s="89">
        <f>_34_KNMI_Stations[[#This Row],[graaddagen]]*_34_KNMI_Stations[[#This Row],[Gewogen factor]]</f>
        <v>0</v>
      </c>
      <c r="P6532" s="89" cm="1">
        <f t="array" ref="P6532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6533" spans="1:16" x14ac:dyDescent="0.25">
      <c r="A6533">
        <v>280</v>
      </c>
      <c r="B6533" s="110">
        <v>45853</v>
      </c>
      <c r="C6533" s="89">
        <v>3.8</v>
      </c>
      <c r="D6533" s="89">
        <v>18.2</v>
      </c>
      <c r="E6533" s="96">
        <v>2057</v>
      </c>
      <c r="F6533" s="89">
        <v>7.1</v>
      </c>
      <c r="G6533" s="89">
        <v>1015.4</v>
      </c>
      <c r="H6533">
        <v>0.72</v>
      </c>
      <c r="I6533" t="s">
        <v>16</v>
      </c>
      <c r="J6533">
        <v>0.8</v>
      </c>
      <c r="K6533">
        <v>7</v>
      </c>
      <c r="L6533">
        <v>2025</v>
      </c>
      <c r="M6533" t="s">
        <v>357</v>
      </c>
      <c r="N6533" s="89" cm="1">
        <f t="array" ref="N6533">IF(ISNUMBER(_34_KNMI_Stations[[#This Row],[Etmaal temperatuur °C]]),IF(_34_KNMI_Stations[[#This Row],[Etmaal temperatuur °C]]&lt;stookgrens[],stookgrens[]-_34_KNMI_Stations[[#This Row],[Etmaal temperatuur °C]],0),"")</f>
        <v>0</v>
      </c>
      <c r="O6533" s="89">
        <f>_34_KNMI_Stations[[#This Row],[graaddagen]]*_34_KNMI_Stations[[#This Row],[Gewogen factor]]</f>
        <v>0</v>
      </c>
      <c r="P6533" s="89" cm="1">
        <f t="array" ref="P6533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6534" spans="1:16" x14ac:dyDescent="0.25">
      <c r="A6534">
        <v>280</v>
      </c>
      <c r="B6534" s="110">
        <v>45854</v>
      </c>
      <c r="C6534" s="89">
        <v>3.1</v>
      </c>
      <c r="D6534" s="89">
        <v>16.5</v>
      </c>
      <c r="E6534" s="96">
        <v>1620</v>
      </c>
      <c r="F6534" s="89">
        <v>2.2000000000000002</v>
      </c>
      <c r="G6534" s="89">
        <v>1012.6</v>
      </c>
      <c r="H6534">
        <v>0.82</v>
      </c>
      <c r="I6534" t="s">
        <v>16</v>
      </c>
      <c r="J6534">
        <v>0.8</v>
      </c>
      <c r="K6534">
        <v>7</v>
      </c>
      <c r="L6534">
        <v>2025</v>
      </c>
      <c r="M6534" t="s">
        <v>357</v>
      </c>
      <c r="N6534" s="89" cm="1">
        <f t="array" ref="N6534">IF(ISNUMBER(_34_KNMI_Stations[[#This Row],[Etmaal temperatuur °C]]),IF(_34_KNMI_Stations[[#This Row],[Etmaal temperatuur °C]]&lt;stookgrens[],stookgrens[]-_34_KNMI_Stations[[#This Row],[Etmaal temperatuur °C]],0),"")</f>
        <v>1.5</v>
      </c>
      <c r="O6534" s="89">
        <f>_34_KNMI_Stations[[#This Row],[graaddagen]]*_34_KNMI_Stations[[#This Row],[Gewogen factor]]</f>
        <v>1.2000000000000002</v>
      </c>
      <c r="P6534" s="89" cm="1">
        <f t="array" ref="P6534">IF(ISNUMBER(_34_KNMI_Stations[[#This Row],[Etmaal temperatuur °C]]),IF(_34_KNMI_Stations[[#This Row],[Etmaal temperatuur °C]]&gt;stookgrens[],_34_KNMI_Stations[[#This Row],[Etmaal temperatuur °C]]-stookgrens[],0),"")</f>
        <v>0</v>
      </c>
    </row>
    <row r="6535" spans="1:16" x14ac:dyDescent="0.25">
      <c r="A6535">
        <v>280</v>
      </c>
      <c r="B6535" s="110">
        <v>45855</v>
      </c>
      <c r="C6535" s="89">
        <v>3.5</v>
      </c>
      <c r="D6535" s="89">
        <v>17.899999999999999</v>
      </c>
      <c r="E6535" s="96">
        <v>913</v>
      </c>
      <c r="F6535" s="89">
        <v>0.4</v>
      </c>
      <c r="G6535" s="89">
        <v>1016.3</v>
      </c>
      <c r="H6535">
        <v>0.86</v>
      </c>
      <c r="I6535" t="s">
        <v>16</v>
      </c>
      <c r="J6535">
        <v>0.8</v>
      </c>
      <c r="K6535">
        <v>7</v>
      </c>
      <c r="L6535">
        <v>2025</v>
      </c>
      <c r="M6535" t="s">
        <v>357</v>
      </c>
      <c r="N6535" s="89" cm="1">
        <f t="array" ref="N6535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6535" s="89">
        <f>_34_KNMI_Stations[[#This Row],[graaddagen]]*_34_KNMI_Stations[[#This Row],[Gewogen factor]]</f>
        <v>8.000000000000114E-2</v>
      </c>
      <c r="P6535" s="89" cm="1">
        <f t="array" ref="P6535">IF(ISNUMBER(_34_KNMI_Stations[[#This Row],[Etmaal temperatuur °C]]),IF(_34_KNMI_Stations[[#This Row],[Etmaal temperatuur °C]]&gt;stookgrens[],_34_KNMI_Stations[[#This Row],[Etmaal temperatuur °C]]-stookgrens[],0),"")</f>
        <v>0</v>
      </c>
    </row>
    <row r="6536" spans="1:16" x14ac:dyDescent="0.25">
      <c r="A6536">
        <v>280</v>
      </c>
      <c r="B6536" s="110">
        <v>45856</v>
      </c>
      <c r="C6536" s="89">
        <v>1.7</v>
      </c>
      <c r="D6536" s="89">
        <v>18.7</v>
      </c>
      <c r="E6536" s="96">
        <v>1185</v>
      </c>
      <c r="F6536" s="89">
        <v>0</v>
      </c>
      <c r="G6536" s="89">
        <v>1014.9</v>
      </c>
      <c r="H6536">
        <v>0.84</v>
      </c>
      <c r="I6536" t="s">
        <v>16</v>
      </c>
      <c r="J6536">
        <v>0.8</v>
      </c>
      <c r="K6536">
        <v>7</v>
      </c>
      <c r="L6536">
        <v>2025</v>
      </c>
      <c r="M6536" t="s">
        <v>357</v>
      </c>
      <c r="N6536" s="89" cm="1">
        <f t="array" ref="N6536">IF(ISNUMBER(_34_KNMI_Stations[[#This Row],[Etmaal temperatuur °C]]),IF(_34_KNMI_Stations[[#This Row],[Etmaal temperatuur °C]]&lt;stookgrens[],stookgrens[]-_34_KNMI_Stations[[#This Row],[Etmaal temperatuur °C]],0),"")</f>
        <v>0</v>
      </c>
      <c r="O6536" s="89">
        <f>_34_KNMI_Stations[[#This Row],[graaddagen]]*_34_KNMI_Stations[[#This Row],[Gewogen factor]]</f>
        <v>0</v>
      </c>
      <c r="P6536" s="89" cm="1">
        <f t="array" ref="P6536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6537" spans="1:16" x14ac:dyDescent="0.25">
      <c r="A6537">
        <v>280</v>
      </c>
      <c r="B6537" s="110">
        <v>45857</v>
      </c>
      <c r="C6537" s="89">
        <v>3.4</v>
      </c>
      <c r="D6537" s="89">
        <v>22.5</v>
      </c>
      <c r="E6537" s="96">
        <v>2512</v>
      </c>
      <c r="F6537" s="89">
        <v>0</v>
      </c>
      <c r="G6537" s="89">
        <v>1008.6</v>
      </c>
      <c r="H6537">
        <v>0.73</v>
      </c>
      <c r="I6537" t="s">
        <v>16</v>
      </c>
      <c r="J6537">
        <v>0.8</v>
      </c>
      <c r="K6537">
        <v>7</v>
      </c>
      <c r="L6537">
        <v>2025</v>
      </c>
      <c r="M6537" t="s">
        <v>357</v>
      </c>
      <c r="N6537" s="89" cm="1">
        <f t="array" ref="N6537">IF(ISNUMBER(_34_KNMI_Stations[[#This Row],[Etmaal temperatuur °C]]),IF(_34_KNMI_Stations[[#This Row],[Etmaal temperatuur °C]]&lt;stookgrens[],stookgrens[]-_34_KNMI_Stations[[#This Row],[Etmaal temperatuur °C]],0),"")</f>
        <v>0</v>
      </c>
      <c r="O6537" s="89">
        <f>_34_KNMI_Stations[[#This Row],[graaddagen]]*_34_KNMI_Stations[[#This Row],[Gewogen factor]]</f>
        <v>0</v>
      </c>
      <c r="P6537" s="89" cm="1">
        <f t="array" ref="P6537">IF(ISNUMBER(_34_KNMI_Stations[[#This Row],[Etmaal temperatuur °C]]),IF(_34_KNMI_Stations[[#This Row],[Etmaal temperatuur °C]]&gt;stookgrens[],_34_KNMI_Stations[[#This Row],[Etmaal temperatuur °C]]-stookgrens[],0),"")</f>
        <v>4.5</v>
      </c>
    </row>
    <row r="6538" spans="1:16" x14ac:dyDescent="0.25">
      <c r="A6538">
        <v>280</v>
      </c>
      <c r="B6538" s="110">
        <v>45858</v>
      </c>
      <c r="C6538" s="89">
        <v>2.6</v>
      </c>
      <c r="D6538" s="89">
        <v>21.3</v>
      </c>
      <c r="E6538" s="96">
        <v>1524</v>
      </c>
      <c r="F6538" s="89">
        <v>16.7</v>
      </c>
      <c r="G6538" s="89">
        <v>1004.1</v>
      </c>
      <c r="H6538">
        <v>0.85</v>
      </c>
      <c r="I6538" t="s">
        <v>16</v>
      </c>
      <c r="J6538">
        <v>0.8</v>
      </c>
      <c r="K6538">
        <v>7</v>
      </c>
      <c r="L6538">
        <v>2025</v>
      </c>
      <c r="M6538" t="s">
        <v>357</v>
      </c>
      <c r="N6538" s="89" cm="1">
        <f t="array" ref="N6538">IF(ISNUMBER(_34_KNMI_Stations[[#This Row],[Etmaal temperatuur °C]]),IF(_34_KNMI_Stations[[#This Row],[Etmaal temperatuur °C]]&lt;stookgrens[],stookgrens[]-_34_KNMI_Stations[[#This Row],[Etmaal temperatuur °C]],0),"")</f>
        <v>0</v>
      </c>
      <c r="O6538" s="89">
        <f>_34_KNMI_Stations[[#This Row],[graaddagen]]*_34_KNMI_Stations[[#This Row],[Gewogen factor]]</f>
        <v>0</v>
      </c>
      <c r="P6538" s="89" cm="1">
        <f t="array" ref="P6538">IF(ISNUMBER(_34_KNMI_Stations[[#This Row],[Etmaal temperatuur °C]]),IF(_34_KNMI_Stations[[#This Row],[Etmaal temperatuur °C]]&gt;stookgrens[],_34_KNMI_Stations[[#This Row],[Etmaal temperatuur °C]]-stookgrens[],0),"")</f>
        <v>3.3000000000000007</v>
      </c>
    </row>
    <row r="6539" spans="1:16" x14ac:dyDescent="0.25">
      <c r="A6539">
        <v>280</v>
      </c>
      <c r="B6539" s="110">
        <v>45859</v>
      </c>
      <c r="C6539" s="89">
        <v>3</v>
      </c>
      <c r="D6539" s="89">
        <v>19.100000000000001</v>
      </c>
      <c r="E6539" s="96">
        <v>1912</v>
      </c>
      <c r="F6539" s="89">
        <v>13.2</v>
      </c>
      <c r="G6539" s="89">
        <v>1003.5</v>
      </c>
      <c r="H6539">
        <v>0.84</v>
      </c>
      <c r="I6539" t="s">
        <v>16</v>
      </c>
      <c r="J6539">
        <v>0.8</v>
      </c>
      <c r="K6539">
        <v>7</v>
      </c>
      <c r="L6539">
        <v>2025</v>
      </c>
      <c r="M6539" t="s">
        <v>358</v>
      </c>
      <c r="N6539" s="89" cm="1">
        <f t="array" ref="N6539">IF(ISNUMBER(_34_KNMI_Stations[[#This Row],[Etmaal temperatuur °C]]),IF(_34_KNMI_Stations[[#This Row],[Etmaal temperatuur °C]]&lt;stookgrens[],stookgrens[]-_34_KNMI_Stations[[#This Row],[Etmaal temperatuur °C]],0),"")</f>
        <v>0</v>
      </c>
      <c r="O6539" s="89">
        <f>_34_KNMI_Stations[[#This Row],[graaddagen]]*_34_KNMI_Stations[[#This Row],[Gewogen factor]]</f>
        <v>0</v>
      </c>
      <c r="P6539" s="89" cm="1">
        <f t="array" ref="P6539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6540" spans="1:16" x14ac:dyDescent="0.25">
      <c r="A6540">
        <v>280</v>
      </c>
      <c r="B6540" s="110">
        <v>45860</v>
      </c>
      <c r="C6540" s="89">
        <v>3.6</v>
      </c>
      <c r="D6540" s="89">
        <v>18.100000000000001</v>
      </c>
      <c r="E6540" s="96">
        <v>1066</v>
      </c>
      <c r="F6540" s="89">
        <v>15.4</v>
      </c>
      <c r="G6540" s="89">
        <v>1006.9</v>
      </c>
      <c r="H6540">
        <v>0.86</v>
      </c>
      <c r="I6540" t="s">
        <v>16</v>
      </c>
      <c r="J6540">
        <v>0.8</v>
      </c>
      <c r="K6540">
        <v>7</v>
      </c>
      <c r="L6540">
        <v>2025</v>
      </c>
      <c r="M6540" t="s">
        <v>358</v>
      </c>
      <c r="N6540" s="89" cm="1">
        <f t="array" ref="N6540">IF(ISNUMBER(_34_KNMI_Stations[[#This Row],[Etmaal temperatuur °C]]),IF(_34_KNMI_Stations[[#This Row],[Etmaal temperatuur °C]]&lt;stookgrens[],stookgrens[]-_34_KNMI_Stations[[#This Row],[Etmaal temperatuur °C]],0),"")</f>
        <v>0</v>
      </c>
      <c r="O6540" s="89">
        <f>_34_KNMI_Stations[[#This Row],[graaddagen]]*_34_KNMI_Stations[[#This Row],[Gewogen factor]]</f>
        <v>0</v>
      </c>
      <c r="P6540" s="89" cm="1">
        <f t="array" ref="P6540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6541" spans="1:16" x14ac:dyDescent="0.25">
      <c r="A6541">
        <v>280</v>
      </c>
      <c r="B6541" s="110">
        <v>45861</v>
      </c>
      <c r="C6541" s="89">
        <v>4</v>
      </c>
      <c r="D6541" s="89">
        <v>18.7</v>
      </c>
      <c r="E6541" s="96">
        <v>2009</v>
      </c>
      <c r="F6541" s="89">
        <v>0.5</v>
      </c>
      <c r="G6541" s="89">
        <v>1010.4</v>
      </c>
      <c r="H6541">
        <v>0.84</v>
      </c>
      <c r="I6541" t="s">
        <v>16</v>
      </c>
      <c r="J6541">
        <v>0.8</v>
      </c>
      <c r="K6541">
        <v>7</v>
      </c>
      <c r="L6541">
        <v>2025</v>
      </c>
      <c r="M6541" t="s">
        <v>358</v>
      </c>
      <c r="N6541" s="89" cm="1">
        <f t="array" ref="N6541">IF(ISNUMBER(_34_KNMI_Stations[[#This Row],[Etmaal temperatuur °C]]),IF(_34_KNMI_Stations[[#This Row],[Etmaal temperatuur °C]]&lt;stookgrens[],stookgrens[]-_34_KNMI_Stations[[#This Row],[Etmaal temperatuur °C]],0),"")</f>
        <v>0</v>
      </c>
      <c r="O6541" s="89">
        <f>_34_KNMI_Stations[[#This Row],[graaddagen]]*_34_KNMI_Stations[[#This Row],[Gewogen factor]]</f>
        <v>0</v>
      </c>
      <c r="P6541" s="89" cm="1">
        <f t="array" ref="P6541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6542" spans="1:16" x14ac:dyDescent="0.25">
      <c r="A6542">
        <v>280</v>
      </c>
      <c r="B6542" s="110">
        <v>45862</v>
      </c>
      <c r="C6542" s="89">
        <v>2.8</v>
      </c>
      <c r="D6542" s="89">
        <v>18.8</v>
      </c>
      <c r="E6542" s="96">
        <v>1528</v>
      </c>
      <c r="F6542" s="89">
        <v>-0.1</v>
      </c>
      <c r="G6542" s="89">
        <v>1013.6</v>
      </c>
      <c r="H6542">
        <v>0.85</v>
      </c>
      <c r="I6542" t="s">
        <v>16</v>
      </c>
      <c r="J6542">
        <v>0.8</v>
      </c>
      <c r="K6542">
        <v>7</v>
      </c>
      <c r="L6542">
        <v>2025</v>
      </c>
      <c r="M6542" t="s">
        <v>358</v>
      </c>
      <c r="N6542" s="89" cm="1">
        <f t="array" ref="N6542">IF(ISNUMBER(_34_KNMI_Stations[[#This Row],[Etmaal temperatuur °C]]),IF(_34_KNMI_Stations[[#This Row],[Etmaal temperatuur °C]]&lt;stookgrens[],stookgrens[]-_34_KNMI_Stations[[#This Row],[Etmaal temperatuur °C]],0),"")</f>
        <v>0</v>
      </c>
      <c r="O6542" s="89">
        <f>_34_KNMI_Stations[[#This Row],[graaddagen]]*_34_KNMI_Stations[[#This Row],[Gewogen factor]]</f>
        <v>0</v>
      </c>
      <c r="P6542" s="89" cm="1">
        <f t="array" ref="P6542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6543" spans="1:16" x14ac:dyDescent="0.25">
      <c r="A6543">
        <v>280</v>
      </c>
      <c r="B6543" s="110">
        <v>45863</v>
      </c>
      <c r="C6543" s="89">
        <v>2.8</v>
      </c>
      <c r="D6543" s="89">
        <v>17.8</v>
      </c>
      <c r="E6543" s="96">
        <v>1000</v>
      </c>
      <c r="F6543" s="89">
        <v>0.5</v>
      </c>
      <c r="G6543" s="89">
        <v>1017</v>
      </c>
      <c r="H6543">
        <v>0.87</v>
      </c>
      <c r="I6543" t="s">
        <v>16</v>
      </c>
      <c r="J6543">
        <v>0.8</v>
      </c>
      <c r="K6543">
        <v>7</v>
      </c>
      <c r="L6543">
        <v>2025</v>
      </c>
      <c r="M6543" t="s">
        <v>358</v>
      </c>
      <c r="N6543" s="89" cm="1">
        <f t="array" ref="N6543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6543" s="89">
        <f>_34_KNMI_Stations[[#This Row],[graaddagen]]*_34_KNMI_Stations[[#This Row],[Gewogen factor]]</f>
        <v>0.15999999999999945</v>
      </c>
      <c r="P6543" s="89" cm="1">
        <f t="array" ref="P6543">IF(ISNUMBER(_34_KNMI_Stations[[#This Row],[Etmaal temperatuur °C]]),IF(_34_KNMI_Stations[[#This Row],[Etmaal temperatuur °C]]&gt;stookgrens[],_34_KNMI_Stations[[#This Row],[Etmaal temperatuur °C]]-stookgrens[],0),"")</f>
        <v>0</v>
      </c>
    </row>
    <row r="6544" spans="1:16" x14ac:dyDescent="0.25">
      <c r="A6544">
        <v>280</v>
      </c>
      <c r="B6544" s="110">
        <v>45864</v>
      </c>
      <c r="C6544" s="89">
        <v>1.8</v>
      </c>
      <c r="D6544" s="89">
        <v>18.399999999999999</v>
      </c>
      <c r="E6544" s="96">
        <v>1363</v>
      </c>
      <c r="F6544" s="89">
        <v>10.1</v>
      </c>
      <c r="G6544" s="89">
        <v>1015.2</v>
      </c>
      <c r="H6544">
        <v>0.87</v>
      </c>
      <c r="I6544" t="s">
        <v>16</v>
      </c>
      <c r="J6544">
        <v>0.8</v>
      </c>
      <c r="K6544">
        <v>7</v>
      </c>
      <c r="L6544">
        <v>2025</v>
      </c>
      <c r="M6544" t="s">
        <v>358</v>
      </c>
      <c r="N6544" s="89" cm="1">
        <f t="array" ref="N6544">IF(ISNUMBER(_34_KNMI_Stations[[#This Row],[Etmaal temperatuur °C]]),IF(_34_KNMI_Stations[[#This Row],[Etmaal temperatuur °C]]&lt;stookgrens[],stookgrens[]-_34_KNMI_Stations[[#This Row],[Etmaal temperatuur °C]],0),"")</f>
        <v>0</v>
      </c>
      <c r="O6544" s="89">
        <f>_34_KNMI_Stations[[#This Row],[graaddagen]]*_34_KNMI_Stations[[#This Row],[Gewogen factor]]</f>
        <v>0</v>
      </c>
      <c r="P6544" s="89" cm="1">
        <f t="array" ref="P6544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6545" spans="1:16" x14ac:dyDescent="0.25">
      <c r="A6545">
        <v>280</v>
      </c>
      <c r="B6545" s="110">
        <v>45865</v>
      </c>
      <c r="C6545" s="89">
        <v>2.7</v>
      </c>
      <c r="D6545" s="89">
        <v>17.2</v>
      </c>
      <c r="E6545" s="96">
        <v>1167</v>
      </c>
      <c r="F6545" s="89">
        <v>18.5</v>
      </c>
      <c r="G6545" s="89">
        <v>1013.7</v>
      </c>
      <c r="H6545">
        <v>0.83</v>
      </c>
      <c r="I6545" t="s">
        <v>16</v>
      </c>
      <c r="J6545">
        <v>0.8</v>
      </c>
      <c r="K6545">
        <v>7</v>
      </c>
      <c r="L6545">
        <v>2025</v>
      </c>
      <c r="M6545" t="s">
        <v>358</v>
      </c>
      <c r="N6545" s="89" cm="1">
        <f t="array" ref="N6545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6545" s="89">
        <f>_34_KNMI_Stations[[#This Row],[graaddagen]]*_34_KNMI_Stations[[#This Row],[Gewogen factor]]</f>
        <v>0.64000000000000057</v>
      </c>
      <c r="P6545" s="89" cm="1">
        <f t="array" ref="P6545">IF(ISNUMBER(_34_KNMI_Stations[[#This Row],[Etmaal temperatuur °C]]),IF(_34_KNMI_Stations[[#This Row],[Etmaal temperatuur °C]]&gt;stookgrens[],_34_KNMI_Stations[[#This Row],[Etmaal temperatuur °C]]-stookgrens[],0),"")</f>
        <v>0</v>
      </c>
    </row>
    <row r="6546" spans="1:16" x14ac:dyDescent="0.25">
      <c r="A6546">
        <v>280</v>
      </c>
      <c r="B6546" s="110">
        <v>45866</v>
      </c>
      <c r="C6546" s="89">
        <v>3.8</v>
      </c>
      <c r="D6546" s="89">
        <v>17</v>
      </c>
      <c r="E6546" s="96">
        <v>1865</v>
      </c>
      <c r="F6546" s="89">
        <v>0.7</v>
      </c>
      <c r="G6546" s="89">
        <v>1015.6</v>
      </c>
      <c r="H6546">
        <v>0.8</v>
      </c>
      <c r="I6546" t="s">
        <v>16</v>
      </c>
      <c r="J6546">
        <v>0.8</v>
      </c>
      <c r="K6546">
        <v>7</v>
      </c>
      <c r="L6546">
        <v>2025</v>
      </c>
      <c r="M6546" t="s">
        <v>359</v>
      </c>
      <c r="N6546" s="89" cm="1">
        <f t="array" ref="N6546">IF(ISNUMBER(_34_KNMI_Stations[[#This Row],[Etmaal temperatuur °C]]),IF(_34_KNMI_Stations[[#This Row],[Etmaal temperatuur °C]]&lt;stookgrens[],stookgrens[]-_34_KNMI_Stations[[#This Row],[Etmaal temperatuur °C]],0),"")</f>
        <v>1</v>
      </c>
      <c r="O6546" s="89">
        <f>_34_KNMI_Stations[[#This Row],[graaddagen]]*_34_KNMI_Stations[[#This Row],[Gewogen factor]]</f>
        <v>0.8</v>
      </c>
      <c r="P6546" s="89" cm="1">
        <f t="array" ref="P6546">IF(ISNUMBER(_34_KNMI_Stations[[#This Row],[Etmaal temperatuur °C]]),IF(_34_KNMI_Stations[[#This Row],[Etmaal temperatuur °C]]&gt;stookgrens[],_34_KNMI_Stations[[#This Row],[Etmaal temperatuur °C]]-stookgrens[],0),"")</f>
        <v>0</v>
      </c>
    </row>
    <row r="6547" spans="1:16" x14ac:dyDescent="0.25">
      <c r="A6547">
        <v>280</v>
      </c>
      <c r="B6547" s="110">
        <v>45867</v>
      </c>
      <c r="C6547" s="89">
        <v>3.3</v>
      </c>
      <c r="D6547" s="89">
        <v>15.5</v>
      </c>
      <c r="E6547" s="96">
        <v>1546</v>
      </c>
      <c r="F6547" s="89">
        <v>1.5</v>
      </c>
      <c r="G6547" s="89">
        <v>1015.9</v>
      </c>
      <c r="H6547">
        <v>0.82</v>
      </c>
      <c r="I6547" t="s">
        <v>16</v>
      </c>
      <c r="J6547">
        <v>0.8</v>
      </c>
      <c r="K6547">
        <v>7</v>
      </c>
      <c r="L6547">
        <v>2025</v>
      </c>
      <c r="M6547" t="s">
        <v>359</v>
      </c>
      <c r="N6547" s="89" cm="1">
        <f t="array" ref="N6547">IF(ISNUMBER(_34_KNMI_Stations[[#This Row],[Etmaal temperatuur °C]]),IF(_34_KNMI_Stations[[#This Row],[Etmaal temperatuur °C]]&lt;stookgrens[],stookgrens[]-_34_KNMI_Stations[[#This Row],[Etmaal temperatuur °C]],0),"")</f>
        <v>2.5</v>
      </c>
      <c r="O6547" s="89">
        <f>_34_KNMI_Stations[[#This Row],[graaddagen]]*_34_KNMI_Stations[[#This Row],[Gewogen factor]]</f>
        <v>2</v>
      </c>
      <c r="P6547" s="89" cm="1">
        <f t="array" ref="P6547">IF(ISNUMBER(_34_KNMI_Stations[[#This Row],[Etmaal temperatuur °C]]),IF(_34_KNMI_Stations[[#This Row],[Etmaal temperatuur °C]]&gt;stookgrens[],_34_KNMI_Stations[[#This Row],[Etmaal temperatuur °C]]-stookgrens[],0),"")</f>
        <v>0</v>
      </c>
    </row>
    <row r="6548" spans="1:16" x14ac:dyDescent="0.25">
      <c r="A6548">
        <v>280</v>
      </c>
      <c r="B6548" s="110">
        <v>45868</v>
      </c>
      <c r="C6548" s="89">
        <v>4.0999999999999996</v>
      </c>
      <c r="D6548" s="89">
        <v>15.9</v>
      </c>
      <c r="E6548" s="96">
        <v>1048</v>
      </c>
      <c r="F6548" s="89">
        <v>1.6</v>
      </c>
      <c r="G6548" s="89">
        <v>1014.1</v>
      </c>
      <c r="H6548">
        <v>0.78</v>
      </c>
      <c r="I6548" t="s">
        <v>16</v>
      </c>
      <c r="J6548">
        <v>0.8</v>
      </c>
      <c r="K6548">
        <v>7</v>
      </c>
      <c r="L6548">
        <v>2025</v>
      </c>
      <c r="M6548" t="s">
        <v>359</v>
      </c>
      <c r="N6548" s="89" cm="1">
        <f t="array" ref="N6548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6548" s="89">
        <f>_34_KNMI_Stations[[#This Row],[graaddagen]]*_34_KNMI_Stations[[#This Row],[Gewogen factor]]</f>
        <v>1.6799999999999997</v>
      </c>
      <c r="P6548" s="89" cm="1">
        <f t="array" ref="P6548">IF(ISNUMBER(_34_KNMI_Stations[[#This Row],[Etmaal temperatuur °C]]),IF(_34_KNMI_Stations[[#This Row],[Etmaal temperatuur °C]]&gt;stookgrens[],_34_KNMI_Stations[[#This Row],[Etmaal temperatuur °C]]-stookgrens[],0),"")</f>
        <v>0</v>
      </c>
    </row>
    <row r="6549" spans="1:16" x14ac:dyDescent="0.25">
      <c r="A6549">
        <v>280</v>
      </c>
      <c r="B6549" s="110">
        <v>45869</v>
      </c>
      <c r="C6549" s="89">
        <v>3.5</v>
      </c>
      <c r="D6549" s="89">
        <v>17.2</v>
      </c>
      <c r="E6549" s="96">
        <v>1347</v>
      </c>
      <c r="F6549" s="89">
        <v>6.1</v>
      </c>
      <c r="G6549" s="89">
        <v>1012.1</v>
      </c>
      <c r="H6549">
        <v>0.81</v>
      </c>
      <c r="I6549" t="s">
        <v>16</v>
      </c>
      <c r="J6549">
        <v>0.8</v>
      </c>
      <c r="K6549">
        <v>7</v>
      </c>
      <c r="L6549">
        <v>2025</v>
      </c>
      <c r="M6549" t="s">
        <v>359</v>
      </c>
      <c r="N6549" s="89" cm="1">
        <f t="array" ref="N6549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6549" s="89">
        <f>_34_KNMI_Stations[[#This Row],[graaddagen]]*_34_KNMI_Stations[[#This Row],[Gewogen factor]]</f>
        <v>0.64000000000000057</v>
      </c>
      <c r="P6549" s="89" cm="1">
        <f t="array" ref="P6549">IF(ISNUMBER(_34_KNMI_Stations[[#This Row],[Etmaal temperatuur °C]]),IF(_34_KNMI_Stations[[#This Row],[Etmaal temperatuur °C]]&gt;stookgrens[],_34_KNMI_Stations[[#This Row],[Etmaal temperatuur °C]]-stookgrens[],0),"")</f>
        <v>0</v>
      </c>
    </row>
    <row r="6550" spans="1:16" x14ac:dyDescent="0.25">
      <c r="A6550">
        <v>280</v>
      </c>
      <c r="B6550" s="110">
        <v>45870</v>
      </c>
      <c r="C6550" s="89">
        <v>3.6</v>
      </c>
      <c r="D6550" s="89">
        <v>16.399999999999999</v>
      </c>
      <c r="E6550" s="96">
        <v>1416</v>
      </c>
      <c r="F6550" s="89">
        <v>3.7</v>
      </c>
      <c r="G6550" s="89">
        <v>1009.7</v>
      </c>
      <c r="H6550">
        <v>0.89</v>
      </c>
      <c r="I6550" t="s">
        <v>16</v>
      </c>
      <c r="J6550">
        <v>0.8</v>
      </c>
      <c r="K6550">
        <v>8</v>
      </c>
      <c r="L6550">
        <v>2025</v>
      </c>
      <c r="M6550" t="s">
        <v>359</v>
      </c>
      <c r="N6550" s="89" cm="1">
        <f t="array" ref="N6550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6550" s="89">
        <f>_34_KNMI_Stations[[#This Row],[graaddagen]]*_34_KNMI_Stations[[#This Row],[Gewogen factor]]</f>
        <v>1.2800000000000011</v>
      </c>
      <c r="P6550" s="89" cm="1">
        <f t="array" ref="P6550">IF(ISNUMBER(_34_KNMI_Stations[[#This Row],[Etmaal temperatuur °C]]),IF(_34_KNMI_Stations[[#This Row],[Etmaal temperatuur °C]]&gt;stookgrens[],_34_KNMI_Stations[[#This Row],[Etmaal temperatuur °C]]-stookgrens[],0),"")</f>
        <v>0</v>
      </c>
    </row>
    <row r="6551" spans="1:16" x14ac:dyDescent="0.25">
      <c r="A6551">
        <v>280</v>
      </c>
      <c r="B6551" s="110">
        <v>45871</v>
      </c>
      <c r="C6551" s="89">
        <v>3.8</v>
      </c>
      <c r="D6551" s="89">
        <v>15.8</v>
      </c>
      <c r="E6551" s="96">
        <v>1099</v>
      </c>
      <c r="F6551" s="89">
        <v>12.1</v>
      </c>
      <c r="G6551" s="89">
        <v>1012.2</v>
      </c>
      <c r="H6551">
        <v>0.89</v>
      </c>
      <c r="I6551" t="s">
        <v>16</v>
      </c>
      <c r="J6551">
        <v>0.8</v>
      </c>
      <c r="K6551">
        <v>8</v>
      </c>
      <c r="L6551">
        <v>2025</v>
      </c>
      <c r="M6551" t="s">
        <v>359</v>
      </c>
      <c r="N6551" s="89" cm="1">
        <f t="array" ref="N6551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6551" s="89">
        <f>_34_KNMI_Stations[[#This Row],[graaddagen]]*_34_KNMI_Stations[[#This Row],[Gewogen factor]]</f>
        <v>1.7599999999999996</v>
      </c>
      <c r="P6551" s="89" cm="1">
        <f t="array" ref="P6551">IF(ISNUMBER(_34_KNMI_Stations[[#This Row],[Etmaal temperatuur °C]]),IF(_34_KNMI_Stations[[#This Row],[Etmaal temperatuur °C]]&gt;stookgrens[],_34_KNMI_Stations[[#This Row],[Etmaal temperatuur °C]]-stookgrens[],0),"")</f>
        <v>0</v>
      </c>
    </row>
    <row r="6552" spans="1:16" x14ac:dyDescent="0.25">
      <c r="A6552">
        <v>280</v>
      </c>
      <c r="B6552" s="110">
        <v>45872</v>
      </c>
      <c r="C6552" s="89">
        <v>4.3</v>
      </c>
      <c r="D6552" s="89">
        <v>17.399999999999999</v>
      </c>
      <c r="E6552" s="96">
        <v>1921</v>
      </c>
      <c r="F6552" s="89">
        <v>2.4</v>
      </c>
      <c r="G6552" s="89">
        <v>1014.7</v>
      </c>
      <c r="H6552">
        <v>0.8</v>
      </c>
      <c r="I6552" t="s">
        <v>16</v>
      </c>
      <c r="J6552">
        <v>0.8</v>
      </c>
      <c r="K6552">
        <v>8</v>
      </c>
      <c r="L6552">
        <v>2025</v>
      </c>
      <c r="M6552" t="s">
        <v>359</v>
      </c>
      <c r="N6552" s="89" cm="1">
        <f t="array" ref="N6552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6552" s="89">
        <f>_34_KNMI_Stations[[#This Row],[graaddagen]]*_34_KNMI_Stations[[#This Row],[Gewogen factor]]</f>
        <v>0.48000000000000115</v>
      </c>
      <c r="P6552" s="89" cm="1">
        <f t="array" ref="P6552">IF(ISNUMBER(_34_KNMI_Stations[[#This Row],[Etmaal temperatuur °C]]),IF(_34_KNMI_Stations[[#This Row],[Etmaal temperatuur °C]]&gt;stookgrens[],_34_KNMI_Stations[[#This Row],[Etmaal temperatuur °C]]-stookgrens[],0),"")</f>
        <v>0</v>
      </c>
    </row>
    <row r="6553" spans="1:16" x14ac:dyDescent="0.25">
      <c r="A6553">
        <v>280</v>
      </c>
      <c r="B6553" s="110">
        <v>45873</v>
      </c>
      <c r="C6553" s="89">
        <v>4.9000000000000004</v>
      </c>
      <c r="D6553" s="89">
        <v>18.399999999999999</v>
      </c>
      <c r="E6553" s="96">
        <v>1348</v>
      </c>
      <c r="F6553" s="89">
        <v>4</v>
      </c>
      <c r="G6553" s="89">
        <v>1013.5</v>
      </c>
      <c r="H6553">
        <v>0.85</v>
      </c>
      <c r="I6553" t="s">
        <v>16</v>
      </c>
      <c r="J6553">
        <v>0.8</v>
      </c>
      <c r="K6553">
        <v>8</v>
      </c>
      <c r="L6553">
        <v>2025</v>
      </c>
      <c r="M6553" t="s">
        <v>360</v>
      </c>
      <c r="N6553" s="89" cm="1">
        <f t="array" ref="N6553">IF(ISNUMBER(_34_KNMI_Stations[[#This Row],[Etmaal temperatuur °C]]),IF(_34_KNMI_Stations[[#This Row],[Etmaal temperatuur °C]]&lt;stookgrens[],stookgrens[]-_34_KNMI_Stations[[#This Row],[Etmaal temperatuur °C]],0),"")</f>
        <v>0</v>
      </c>
      <c r="O6553" s="89">
        <f>_34_KNMI_Stations[[#This Row],[graaddagen]]*_34_KNMI_Stations[[#This Row],[Gewogen factor]]</f>
        <v>0</v>
      </c>
      <c r="P6553" s="89" cm="1">
        <f t="array" ref="P6553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6554" spans="1:16" x14ac:dyDescent="0.25">
      <c r="A6554">
        <v>280</v>
      </c>
      <c r="B6554" s="110">
        <v>45874</v>
      </c>
      <c r="C6554" s="89">
        <v>4.8</v>
      </c>
      <c r="D6554" s="89">
        <v>15.1</v>
      </c>
      <c r="E6554" s="96">
        <v>1991</v>
      </c>
      <c r="F6554" s="89">
        <v>4.8</v>
      </c>
      <c r="G6554" s="89">
        <v>1016.9</v>
      </c>
      <c r="H6554">
        <v>0.81</v>
      </c>
      <c r="I6554" t="s">
        <v>16</v>
      </c>
      <c r="J6554">
        <v>0.8</v>
      </c>
      <c r="K6554">
        <v>8</v>
      </c>
      <c r="L6554">
        <v>2025</v>
      </c>
      <c r="M6554" t="s">
        <v>360</v>
      </c>
      <c r="N6554" s="89" cm="1">
        <f t="array" ref="N6554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6554" s="89">
        <f>_34_KNMI_Stations[[#This Row],[graaddagen]]*_34_KNMI_Stations[[#This Row],[Gewogen factor]]</f>
        <v>2.3200000000000003</v>
      </c>
      <c r="P6554" s="89" cm="1">
        <f t="array" ref="P6554">IF(ISNUMBER(_34_KNMI_Stations[[#This Row],[Etmaal temperatuur °C]]),IF(_34_KNMI_Stations[[#This Row],[Etmaal temperatuur °C]]&gt;stookgrens[],_34_KNMI_Stations[[#This Row],[Etmaal temperatuur °C]]-stookgrens[],0),"")</f>
        <v>0</v>
      </c>
    </row>
    <row r="6555" spans="1:16" x14ac:dyDescent="0.25">
      <c r="A6555">
        <v>280</v>
      </c>
      <c r="B6555" s="110">
        <v>45875</v>
      </c>
      <c r="C6555" s="89">
        <v>3.6</v>
      </c>
      <c r="D6555" s="89">
        <v>15.5</v>
      </c>
      <c r="E6555" s="96">
        <v>1848</v>
      </c>
      <c r="F6555" s="89">
        <v>-0.1</v>
      </c>
      <c r="G6555" s="89">
        <v>1021.9</v>
      </c>
      <c r="H6555">
        <v>0.79</v>
      </c>
      <c r="I6555" t="s">
        <v>16</v>
      </c>
      <c r="J6555">
        <v>0.8</v>
      </c>
      <c r="K6555">
        <v>8</v>
      </c>
      <c r="L6555">
        <v>2025</v>
      </c>
      <c r="M6555" t="s">
        <v>360</v>
      </c>
      <c r="N6555" s="89" cm="1">
        <f t="array" ref="N6555">IF(ISNUMBER(_34_KNMI_Stations[[#This Row],[Etmaal temperatuur °C]]),IF(_34_KNMI_Stations[[#This Row],[Etmaal temperatuur °C]]&lt;stookgrens[],stookgrens[]-_34_KNMI_Stations[[#This Row],[Etmaal temperatuur °C]],0),"")</f>
        <v>2.5</v>
      </c>
      <c r="O6555" s="89">
        <f>_34_KNMI_Stations[[#This Row],[graaddagen]]*_34_KNMI_Stations[[#This Row],[Gewogen factor]]</f>
        <v>2</v>
      </c>
      <c r="P6555" s="89" cm="1">
        <f t="array" ref="P6555">IF(ISNUMBER(_34_KNMI_Stations[[#This Row],[Etmaal temperatuur °C]]),IF(_34_KNMI_Stations[[#This Row],[Etmaal temperatuur °C]]&gt;stookgrens[],_34_KNMI_Stations[[#This Row],[Etmaal temperatuur °C]]-stookgrens[],0),"")</f>
        <v>0</v>
      </c>
    </row>
    <row r="6556" spans="1:16" x14ac:dyDescent="0.25">
      <c r="A6556">
        <v>280</v>
      </c>
      <c r="B6556" s="110">
        <v>45876</v>
      </c>
      <c r="C6556" s="89">
        <v>3.8</v>
      </c>
      <c r="D6556" s="89">
        <v>18.2</v>
      </c>
      <c r="E6556" s="96">
        <v>1832</v>
      </c>
      <c r="F6556" s="89">
        <v>0</v>
      </c>
      <c r="G6556" s="89">
        <v>1015.9</v>
      </c>
      <c r="H6556">
        <v>0.7</v>
      </c>
      <c r="I6556" t="s">
        <v>16</v>
      </c>
      <c r="J6556">
        <v>0.8</v>
      </c>
      <c r="K6556">
        <v>8</v>
      </c>
      <c r="L6556">
        <v>2025</v>
      </c>
      <c r="M6556" t="s">
        <v>360</v>
      </c>
      <c r="N6556" s="89" cm="1">
        <f t="array" ref="N6556">IF(ISNUMBER(_34_KNMI_Stations[[#This Row],[Etmaal temperatuur °C]]),IF(_34_KNMI_Stations[[#This Row],[Etmaal temperatuur °C]]&lt;stookgrens[],stookgrens[]-_34_KNMI_Stations[[#This Row],[Etmaal temperatuur °C]],0),"")</f>
        <v>0</v>
      </c>
      <c r="O6556" s="89">
        <f>_34_KNMI_Stations[[#This Row],[graaddagen]]*_34_KNMI_Stations[[#This Row],[Gewogen factor]]</f>
        <v>0</v>
      </c>
      <c r="P6556" s="89" cm="1">
        <f t="array" ref="P6556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6557" spans="1:16" x14ac:dyDescent="0.25">
      <c r="A6557">
        <v>280</v>
      </c>
      <c r="B6557" s="110">
        <v>45877</v>
      </c>
      <c r="C6557" s="89">
        <v>2.7</v>
      </c>
      <c r="D6557" s="89">
        <v>18.2</v>
      </c>
      <c r="E6557" s="96">
        <v>2139</v>
      </c>
      <c r="F6557" s="89">
        <v>0</v>
      </c>
      <c r="G6557" s="89">
        <v>1017.5</v>
      </c>
      <c r="H6557">
        <v>0.76</v>
      </c>
      <c r="I6557" t="s">
        <v>16</v>
      </c>
      <c r="J6557">
        <v>0.8</v>
      </c>
      <c r="K6557">
        <v>8</v>
      </c>
      <c r="L6557">
        <v>2025</v>
      </c>
      <c r="M6557" t="s">
        <v>360</v>
      </c>
      <c r="N6557" s="89" cm="1">
        <f t="array" ref="N6557">IF(ISNUMBER(_34_KNMI_Stations[[#This Row],[Etmaal temperatuur °C]]),IF(_34_KNMI_Stations[[#This Row],[Etmaal temperatuur °C]]&lt;stookgrens[],stookgrens[]-_34_KNMI_Stations[[#This Row],[Etmaal temperatuur °C]],0),"")</f>
        <v>0</v>
      </c>
      <c r="O6557" s="89">
        <f>_34_KNMI_Stations[[#This Row],[graaddagen]]*_34_KNMI_Stations[[#This Row],[Gewogen factor]]</f>
        <v>0</v>
      </c>
      <c r="P6557" s="89" cm="1">
        <f t="array" ref="P6557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6558" spans="1:16" x14ac:dyDescent="0.25">
      <c r="A6558">
        <v>280</v>
      </c>
      <c r="B6558" s="110">
        <v>45878</v>
      </c>
      <c r="C6558" s="89">
        <v>3</v>
      </c>
      <c r="D6558" s="89">
        <v>16.899999999999999</v>
      </c>
      <c r="E6558" s="96">
        <v>2186</v>
      </c>
      <c r="F6558" s="89">
        <v>0</v>
      </c>
      <c r="G6558" s="89">
        <v>1020.3</v>
      </c>
      <c r="H6558">
        <v>0.78</v>
      </c>
      <c r="I6558" t="s">
        <v>16</v>
      </c>
      <c r="J6558">
        <v>0.8</v>
      </c>
      <c r="K6558">
        <v>8</v>
      </c>
      <c r="L6558">
        <v>2025</v>
      </c>
      <c r="M6558" t="s">
        <v>360</v>
      </c>
      <c r="N6558" s="89" cm="1">
        <f t="array" ref="N6558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6558" s="89">
        <f>_34_KNMI_Stations[[#This Row],[graaddagen]]*_34_KNMI_Stations[[#This Row],[Gewogen factor]]</f>
        <v>0.88000000000000123</v>
      </c>
      <c r="P6558" s="89" cm="1">
        <f t="array" ref="P6558">IF(ISNUMBER(_34_KNMI_Stations[[#This Row],[Etmaal temperatuur °C]]),IF(_34_KNMI_Stations[[#This Row],[Etmaal temperatuur °C]]&gt;stookgrens[],_34_KNMI_Stations[[#This Row],[Etmaal temperatuur °C]]-stookgrens[],0),"")</f>
        <v>0</v>
      </c>
    </row>
    <row r="6559" spans="1:16" x14ac:dyDescent="0.25">
      <c r="A6559">
        <v>280</v>
      </c>
      <c r="B6559" s="110">
        <v>45879</v>
      </c>
      <c r="C6559" s="89">
        <v>2.6</v>
      </c>
      <c r="D6559" s="89">
        <v>16.3</v>
      </c>
      <c r="E6559" s="96">
        <v>2362</v>
      </c>
      <c r="F6559" s="89">
        <v>0</v>
      </c>
      <c r="G6559" s="89">
        <v>1027</v>
      </c>
      <c r="H6559">
        <v>0.78</v>
      </c>
      <c r="I6559" t="s">
        <v>16</v>
      </c>
      <c r="J6559">
        <v>0.8</v>
      </c>
      <c r="K6559">
        <v>8</v>
      </c>
      <c r="L6559">
        <v>2025</v>
      </c>
      <c r="M6559" t="s">
        <v>360</v>
      </c>
      <c r="N6559" s="89" cm="1">
        <f t="array" ref="N6559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6559" s="89">
        <f>_34_KNMI_Stations[[#This Row],[graaddagen]]*_34_KNMI_Stations[[#This Row],[Gewogen factor]]</f>
        <v>1.3599999999999994</v>
      </c>
      <c r="P6559" s="89" cm="1">
        <f t="array" ref="P6559">IF(ISNUMBER(_34_KNMI_Stations[[#This Row],[Etmaal temperatuur °C]]),IF(_34_KNMI_Stations[[#This Row],[Etmaal temperatuur °C]]&gt;stookgrens[],_34_KNMI_Stations[[#This Row],[Etmaal temperatuur °C]]-stookgrens[],0),"")</f>
        <v>0</v>
      </c>
    </row>
    <row r="6560" spans="1:16" x14ac:dyDescent="0.25">
      <c r="A6560">
        <v>280</v>
      </c>
      <c r="B6560" s="110">
        <v>45880</v>
      </c>
      <c r="C6560" s="89">
        <v>1.5</v>
      </c>
      <c r="D6560" s="89">
        <v>17.7</v>
      </c>
      <c r="E6560" s="96">
        <v>2320</v>
      </c>
      <c r="F6560" s="89">
        <v>0</v>
      </c>
      <c r="G6560" s="89">
        <v>1024.3</v>
      </c>
      <c r="H6560">
        <v>0.71</v>
      </c>
      <c r="I6560" t="s">
        <v>16</v>
      </c>
      <c r="J6560">
        <v>0.8</v>
      </c>
      <c r="K6560">
        <v>8</v>
      </c>
      <c r="L6560">
        <v>2025</v>
      </c>
      <c r="M6560" t="s">
        <v>361</v>
      </c>
      <c r="N6560" s="89" cm="1">
        <f t="array" ref="N6560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6560" s="89">
        <f>_34_KNMI_Stations[[#This Row],[graaddagen]]*_34_KNMI_Stations[[#This Row],[Gewogen factor]]</f>
        <v>0.24000000000000057</v>
      </c>
      <c r="P6560" s="89" cm="1">
        <f t="array" ref="P6560">IF(ISNUMBER(_34_KNMI_Stations[[#This Row],[Etmaal temperatuur °C]]),IF(_34_KNMI_Stations[[#This Row],[Etmaal temperatuur °C]]&gt;stookgrens[],_34_KNMI_Stations[[#This Row],[Etmaal temperatuur °C]]-stookgrens[],0),"")</f>
        <v>0</v>
      </c>
    </row>
    <row r="6561" spans="1:16" x14ac:dyDescent="0.25">
      <c r="A6561">
        <v>280</v>
      </c>
      <c r="B6561" s="110">
        <v>45881</v>
      </c>
      <c r="C6561" s="89">
        <v>2.7</v>
      </c>
      <c r="D6561" s="89">
        <v>20.5</v>
      </c>
      <c r="E6561" s="96">
        <v>1528</v>
      </c>
      <c r="F6561" s="89">
        <v>0</v>
      </c>
      <c r="G6561" s="89">
        <v>1017.2</v>
      </c>
      <c r="H6561">
        <v>0.73</v>
      </c>
      <c r="I6561" t="s">
        <v>16</v>
      </c>
      <c r="J6561">
        <v>0.8</v>
      </c>
      <c r="K6561">
        <v>8</v>
      </c>
      <c r="L6561">
        <v>2025</v>
      </c>
      <c r="M6561" t="s">
        <v>361</v>
      </c>
      <c r="N6561" s="89" cm="1">
        <f t="array" ref="N6561">IF(ISNUMBER(_34_KNMI_Stations[[#This Row],[Etmaal temperatuur °C]]),IF(_34_KNMI_Stations[[#This Row],[Etmaal temperatuur °C]]&lt;stookgrens[],stookgrens[]-_34_KNMI_Stations[[#This Row],[Etmaal temperatuur °C]],0),"")</f>
        <v>0</v>
      </c>
      <c r="O6561" s="89">
        <f>_34_KNMI_Stations[[#This Row],[graaddagen]]*_34_KNMI_Stations[[#This Row],[Gewogen factor]]</f>
        <v>0</v>
      </c>
      <c r="P6561" s="89" cm="1">
        <f t="array" ref="P6561">IF(ISNUMBER(_34_KNMI_Stations[[#This Row],[Etmaal temperatuur °C]]),IF(_34_KNMI_Stations[[#This Row],[Etmaal temperatuur °C]]&gt;stookgrens[],_34_KNMI_Stations[[#This Row],[Etmaal temperatuur °C]]-stookgrens[],0),"")</f>
        <v>2.5</v>
      </c>
    </row>
    <row r="6562" spans="1:16" x14ac:dyDescent="0.25">
      <c r="A6562">
        <v>280</v>
      </c>
      <c r="B6562" s="110">
        <v>45882</v>
      </c>
      <c r="C6562" s="89">
        <v>1.5</v>
      </c>
      <c r="D6562" s="89">
        <v>23.6</v>
      </c>
      <c r="E6562" s="96">
        <v>2178</v>
      </c>
      <c r="F6562" s="89">
        <v>0</v>
      </c>
      <c r="G6562" s="89">
        <v>1015.1</v>
      </c>
      <c r="H6562">
        <v>0.69</v>
      </c>
      <c r="I6562" t="s">
        <v>16</v>
      </c>
      <c r="J6562">
        <v>0.8</v>
      </c>
      <c r="K6562">
        <v>8</v>
      </c>
      <c r="L6562">
        <v>2025</v>
      </c>
      <c r="M6562" t="s">
        <v>361</v>
      </c>
      <c r="N6562" s="89" cm="1">
        <f t="array" ref="N6562">IF(ISNUMBER(_34_KNMI_Stations[[#This Row],[Etmaal temperatuur °C]]),IF(_34_KNMI_Stations[[#This Row],[Etmaal temperatuur °C]]&lt;stookgrens[],stookgrens[]-_34_KNMI_Stations[[#This Row],[Etmaal temperatuur °C]],0),"")</f>
        <v>0</v>
      </c>
      <c r="O6562" s="89">
        <f>_34_KNMI_Stations[[#This Row],[graaddagen]]*_34_KNMI_Stations[[#This Row],[Gewogen factor]]</f>
        <v>0</v>
      </c>
      <c r="P6562" s="89" cm="1">
        <f t="array" ref="P6562">IF(ISNUMBER(_34_KNMI_Stations[[#This Row],[Etmaal temperatuur °C]]),IF(_34_KNMI_Stations[[#This Row],[Etmaal temperatuur °C]]&gt;stookgrens[],_34_KNMI_Stations[[#This Row],[Etmaal temperatuur °C]]-stookgrens[],0),"")</f>
        <v>5.6000000000000014</v>
      </c>
    </row>
    <row r="6563" spans="1:16" x14ac:dyDescent="0.25">
      <c r="A6563">
        <v>280</v>
      </c>
      <c r="B6563" s="110">
        <v>45883</v>
      </c>
      <c r="C6563" s="89">
        <v>2.6</v>
      </c>
      <c r="D6563" s="89">
        <v>22.8</v>
      </c>
      <c r="E6563" s="96">
        <v>1874</v>
      </c>
      <c r="F6563" s="89">
        <v>0</v>
      </c>
      <c r="G6563" s="89">
        <v>1018.2</v>
      </c>
      <c r="H6563">
        <v>0.79</v>
      </c>
      <c r="I6563" t="s">
        <v>16</v>
      </c>
      <c r="J6563">
        <v>0.8</v>
      </c>
      <c r="K6563">
        <v>8</v>
      </c>
      <c r="L6563">
        <v>2025</v>
      </c>
      <c r="M6563" t="s">
        <v>361</v>
      </c>
      <c r="N6563" s="89" cm="1">
        <f t="array" ref="N6563">IF(ISNUMBER(_34_KNMI_Stations[[#This Row],[Etmaal temperatuur °C]]),IF(_34_KNMI_Stations[[#This Row],[Etmaal temperatuur °C]]&lt;stookgrens[],stookgrens[]-_34_KNMI_Stations[[#This Row],[Etmaal temperatuur °C]],0),"")</f>
        <v>0</v>
      </c>
      <c r="O6563" s="89">
        <f>_34_KNMI_Stations[[#This Row],[graaddagen]]*_34_KNMI_Stations[[#This Row],[Gewogen factor]]</f>
        <v>0</v>
      </c>
      <c r="P6563" s="89" cm="1">
        <f t="array" ref="P6563">IF(ISNUMBER(_34_KNMI_Stations[[#This Row],[Etmaal temperatuur °C]]),IF(_34_KNMI_Stations[[#This Row],[Etmaal temperatuur °C]]&gt;stookgrens[],_34_KNMI_Stations[[#This Row],[Etmaal temperatuur °C]]-stookgrens[],0),"")</f>
        <v>4.8000000000000007</v>
      </c>
    </row>
    <row r="6564" spans="1:16" x14ac:dyDescent="0.25">
      <c r="A6564">
        <v>280</v>
      </c>
      <c r="B6564" s="110">
        <v>45884</v>
      </c>
      <c r="C6564" s="89">
        <v>3.3</v>
      </c>
      <c r="D6564" s="89">
        <v>20.2</v>
      </c>
      <c r="E6564" s="96">
        <v>1969</v>
      </c>
      <c r="F6564" s="89">
        <v>0</v>
      </c>
      <c r="G6564" s="89">
        <v>1023</v>
      </c>
      <c r="H6564">
        <v>0.81</v>
      </c>
      <c r="I6564" t="s">
        <v>16</v>
      </c>
      <c r="J6564">
        <v>0.8</v>
      </c>
      <c r="K6564">
        <v>8</v>
      </c>
      <c r="L6564">
        <v>2025</v>
      </c>
      <c r="M6564" t="s">
        <v>361</v>
      </c>
      <c r="N6564" s="89" cm="1">
        <f t="array" ref="N6564">IF(ISNUMBER(_34_KNMI_Stations[[#This Row],[Etmaal temperatuur °C]]),IF(_34_KNMI_Stations[[#This Row],[Etmaal temperatuur °C]]&lt;stookgrens[],stookgrens[]-_34_KNMI_Stations[[#This Row],[Etmaal temperatuur °C]],0),"")</f>
        <v>0</v>
      </c>
      <c r="O6564" s="89">
        <f>_34_KNMI_Stations[[#This Row],[graaddagen]]*_34_KNMI_Stations[[#This Row],[Gewogen factor]]</f>
        <v>0</v>
      </c>
      <c r="P6564" s="89" cm="1">
        <f t="array" ref="P6564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6565" spans="1:16" x14ac:dyDescent="0.25">
      <c r="A6565">
        <v>280</v>
      </c>
      <c r="B6565" s="110">
        <v>45885</v>
      </c>
      <c r="C6565" s="89">
        <v>3.6</v>
      </c>
      <c r="D6565" s="89">
        <v>16.899999999999999</v>
      </c>
      <c r="E6565" s="96">
        <v>1691</v>
      </c>
      <c r="F6565" s="89">
        <v>-0.1</v>
      </c>
      <c r="G6565" s="89">
        <v>1025.2</v>
      </c>
      <c r="H6565">
        <v>0.74</v>
      </c>
      <c r="I6565" t="s">
        <v>16</v>
      </c>
      <c r="J6565">
        <v>0.8</v>
      </c>
      <c r="K6565">
        <v>8</v>
      </c>
      <c r="L6565">
        <v>2025</v>
      </c>
      <c r="M6565" t="s">
        <v>361</v>
      </c>
      <c r="N6565" s="89" cm="1">
        <f t="array" ref="N6565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6565" s="89">
        <f>_34_KNMI_Stations[[#This Row],[graaddagen]]*_34_KNMI_Stations[[#This Row],[Gewogen factor]]</f>
        <v>0.88000000000000123</v>
      </c>
      <c r="P6565" s="89" cm="1">
        <f t="array" ref="P6565">IF(ISNUMBER(_34_KNMI_Stations[[#This Row],[Etmaal temperatuur °C]]),IF(_34_KNMI_Stations[[#This Row],[Etmaal temperatuur °C]]&gt;stookgrens[],_34_KNMI_Stations[[#This Row],[Etmaal temperatuur °C]]-stookgrens[],0),"")</f>
        <v>0</v>
      </c>
    </row>
    <row r="6566" spans="1:16" x14ac:dyDescent="0.25">
      <c r="A6566">
        <v>280</v>
      </c>
      <c r="B6566" s="110">
        <v>45886</v>
      </c>
      <c r="C6566" s="89">
        <v>2.7</v>
      </c>
      <c r="D6566" s="89">
        <v>16.399999999999999</v>
      </c>
      <c r="E6566" s="96">
        <v>1115</v>
      </c>
      <c r="F6566" s="89">
        <v>0.5</v>
      </c>
      <c r="G6566" s="89">
        <v>1022.5</v>
      </c>
      <c r="H6566">
        <v>0.87</v>
      </c>
      <c r="I6566" t="s">
        <v>16</v>
      </c>
      <c r="J6566">
        <v>0.8</v>
      </c>
      <c r="K6566">
        <v>8</v>
      </c>
      <c r="L6566">
        <v>2025</v>
      </c>
      <c r="M6566" t="s">
        <v>361</v>
      </c>
      <c r="N6566" s="89" cm="1">
        <f t="array" ref="N6566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6566" s="89">
        <f>_34_KNMI_Stations[[#This Row],[graaddagen]]*_34_KNMI_Stations[[#This Row],[Gewogen factor]]</f>
        <v>1.2800000000000011</v>
      </c>
      <c r="P6566" s="89" cm="1">
        <f t="array" ref="P6566">IF(ISNUMBER(_34_KNMI_Stations[[#This Row],[Etmaal temperatuur °C]]),IF(_34_KNMI_Stations[[#This Row],[Etmaal temperatuur °C]]&gt;stookgrens[],_34_KNMI_Stations[[#This Row],[Etmaal temperatuur °C]]-stookgrens[],0),"")</f>
        <v>0</v>
      </c>
    </row>
    <row r="6567" spans="1:16" x14ac:dyDescent="0.25">
      <c r="A6567">
        <v>280</v>
      </c>
      <c r="B6567" s="110">
        <v>45887</v>
      </c>
      <c r="C6567" s="89">
        <v>2.1</v>
      </c>
      <c r="D6567" s="89">
        <v>18.100000000000001</v>
      </c>
      <c r="E6567" s="96">
        <v>1998</v>
      </c>
      <c r="F6567" s="89">
        <v>0</v>
      </c>
      <c r="G6567" s="89">
        <v>1021.2</v>
      </c>
      <c r="H6567">
        <v>0.78</v>
      </c>
      <c r="I6567" t="s">
        <v>16</v>
      </c>
      <c r="J6567">
        <v>0.8</v>
      </c>
      <c r="K6567">
        <v>8</v>
      </c>
      <c r="L6567">
        <v>2025</v>
      </c>
      <c r="M6567" t="s">
        <v>362</v>
      </c>
      <c r="N6567" s="89" cm="1">
        <f t="array" ref="N6567">IF(ISNUMBER(_34_KNMI_Stations[[#This Row],[Etmaal temperatuur °C]]),IF(_34_KNMI_Stations[[#This Row],[Etmaal temperatuur °C]]&lt;stookgrens[],stookgrens[]-_34_KNMI_Stations[[#This Row],[Etmaal temperatuur °C]],0),"")</f>
        <v>0</v>
      </c>
      <c r="O6567" s="89">
        <f>_34_KNMI_Stations[[#This Row],[graaddagen]]*_34_KNMI_Stations[[#This Row],[Gewogen factor]]</f>
        <v>0</v>
      </c>
      <c r="P6567" s="89" cm="1">
        <f t="array" ref="P6567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6568" spans="1:16" x14ac:dyDescent="0.25">
      <c r="A6568">
        <v>280</v>
      </c>
      <c r="B6568" s="110">
        <v>45888</v>
      </c>
      <c r="C6568" s="89">
        <v>2.8</v>
      </c>
      <c r="D6568" s="89">
        <v>17.3</v>
      </c>
      <c r="E6568" s="96">
        <v>2073</v>
      </c>
      <c r="F6568" s="89">
        <v>0</v>
      </c>
      <c r="G6568" s="89">
        <v>1016.1</v>
      </c>
      <c r="H6568">
        <v>0.8</v>
      </c>
      <c r="I6568" t="s">
        <v>16</v>
      </c>
      <c r="J6568">
        <v>0.8</v>
      </c>
      <c r="K6568">
        <v>8</v>
      </c>
      <c r="L6568">
        <v>2025</v>
      </c>
      <c r="M6568" t="s">
        <v>362</v>
      </c>
      <c r="N6568" s="89" cm="1">
        <f t="array" ref="N6568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6568" s="89">
        <f>_34_KNMI_Stations[[#This Row],[graaddagen]]*_34_KNMI_Stations[[#This Row],[Gewogen factor]]</f>
        <v>0.5599999999999995</v>
      </c>
      <c r="P6568" s="89" cm="1">
        <f t="array" ref="P6568">IF(ISNUMBER(_34_KNMI_Stations[[#This Row],[Etmaal temperatuur °C]]),IF(_34_KNMI_Stations[[#This Row],[Etmaal temperatuur °C]]&gt;stookgrens[],_34_KNMI_Stations[[#This Row],[Etmaal temperatuur °C]]-stookgrens[],0),"")</f>
        <v>0</v>
      </c>
    </row>
    <row r="6569" spans="1:16" x14ac:dyDescent="0.25">
      <c r="A6569">
        <v>280</v>
      </c>
      <c r="B6569" s="110">
        <v>45889</v>
      </c>
      <c r="C6569" s="89">
        <v>3.4</v>
      </c>
      <c r="D6569" s="89">
        <v>18</v>
      </c>
      <c r="E6569" s="96">
        <v>2069</v>
      </c>
      <c r="F6569" s="89">
        <v>0</v>
      </c>
      <c r="G6569" s="89">
        <v>1013.5</v>
      </c>
      <c r="H6569">
        <v>0.7</v>
      </c>
      <c r="I6569" t="s">
        <v>16</v>
      </c>
      <c r="J6569">
        <v>0.8</v>
      </c>
      <c r="K6569">
        <v>8</v>
      </c>
      <c r="L6569">
        <v>2025</v>
      </c>
      <c r="M6569" t="s">
        <v>362</v>
      </c>
      <c r="N6569" s="89" cm="1">
        <f t="array" ref="N6569">IF(ISNUMBER(_34_KNMI_Stations[[#This Row],[Etmaal temperatuur °C]]),IF(_34_KNMI_Stations[[#This Row],[Etmaal temperatuur °C]]&lt;stookgrens[],stookgrens[]-_34_KNMI_Stations[[#This Row],[Etmaal temperatuur °C]],0),"")</f>
        <v>0</v>
      </c>
      <c r="O6569" s="89">
        <f>_34_KNMI_Stations[[#This Row],[graaddagen]]*_34_KNMI_Stations[[#This Row],[Gewogen factor]]</f>
        <v>0</v>
      </c>
      <c r="P6569" s="89" cm="1">
        <f t="array" ref="P6569">IF(ISNUMBER(_34_KNMI_Stations[[#This Row],[Etmaal temperatuur °C]]),IF(_34_KNMI_Stations[[#This Row],[Etmaal temperatuur °C]]&gt;stookgrens[],_34_KNMI_Stations[[#This Row],[Etmaal temperatuur °C]]-stookgrens[],0),"")</f>
        <v>0</v>
      </c>
    </row>
    <row r="6570" spans="1:16" x14ac:dyDescent="0.25">
      <c r="A6570">
        <v>280</v>
      </c>
      <c r="B6570" s="110">
        <v>45890</v>
      </c>
      <c r="C6570" s="89">
        <v>3.5</v>
      </c>
      <c r="D6570" s="89">
        <v>15.4</v>
      </c>
      <c r="E6570" s="96">
        <v>1582</v>
      </c>
      <c r="F6570" s="89">
        <v>-0.1</v>
      </c>
      <c r="G6570" s="89">
        <v>1014.7</v>
      </c>
      <c r="H6570">
        <v>0.72</v>
      </c>
      <c r="I6570" t="s">
        <v>16</v>
      </c>
      <c r="J6570">
        <v>0.8</v>
      </c>
      <c r="K6570">
        <v>8</v>
      </c>
      <c r="L6570">
        <v>2025</v>
      </c>
      <c r="M6570" t="s">
        <v>362</v>
      </c>
      <c r="N6570" s="89" cm="1">
        <f t="array" ref="N6570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6570" s="89">
        <f>_34_KNMI_Stations[[#This Row],[graaddagen]]*_34_KNMI_Stations[[#This Row],[Gewogen factor]]</f>
        <v>2.0799999999999996</v>
      </c>
      <c r="P6570" s="89" cm="1">
        <f t="array" ref="P6570">IF(ISNUMBER(_34_KNMI_Stations[[#This Row],[Etmaal temperatuur °C]]),IF(_34_KNMI_Stations[[#This Row],[Etmaal temperatuur °C]]&gt;stookgrens[],_34_KNMI_Stations[[#This Row],[Etmaal temperatuur °C]]-stookgrens[],0),"")</f>
        <v>0</v>
      </c>
    </row>
    <row r="6571" spans="1:16" x14ac:dyDescent="0.25">
      <c r="A6571">
        <v>280</v>
      </c>
      <c r="B6571" s="110">
        <v>45891</v>
      </c>
      <c r="C6571" s="89">
        <v>3.1</v>
      </c>
      <c r="D6571" s="89">
        <v>14.5</v>
      </c>
      <c r="E6571" s="96">
        <v>950</v>
      </c>
      <c r="F6571" s="89">
        <v>0.2</v>
      </c>
      <c r="G6571" s="89">
        <v>1018</v>
      </c>
      <c r="H6571">
        <v>0.75</v>
      </c>
      <c r="I6571" t="s">
        <v>16</v>
      </c>
      <c r="J6571">
        <v>0.8</v>
      </c>
      <c r="K6571">
        <v>8</v>
      </c>
      <c r="L6571">
        <v>2025</v>
      </c>
      <c r="M6571" t="s">
        <v>362</v>
      </c>
      <c r="N6571" s="89" cm="1">
        <f t="array" ref="N6571">IF(ISNUMBER(_34_KNMI_Stations[[#This Row],[Etmaal temperatuur °C]]),IF(_34_KNMI_Stations[[#This Row],[Etmaal temperatuur °C]]&lt;stookgrens[],stookgrens[]-_34_KNMI_Stations[[#This Row],[Etmaal temperatuur °C]],0),"")</f>
        <v>3.5</v>
      </c>
      <c r="O6571" s="89">
        <f>_34_KNMI_Stations[[#This Row],[graaddagen]]*_34_KNMI_Stations[[#This Row],[Gewogen factor]]</f>
        <v>2.8000000000000003</v>
      </c>
      <c r="P6571" s="89" cm="1">
        <f t="array" ref="P6571">IF(ISNUMBER(_34_KNMI_Stations[[#This Row],[Etmaal temperatuur °C]]),IF(_34_KNMI_Stations[[#This Row],[Etmaal temperatuur °C]]&gt;stookgrens[],_34_KNMI_Stations[[#This Row],[Etmaal temperatuur °C]]-stookgrens[],0),"")</f>
        <v>0</v>
      </c>
    </row>
    <row r="6572" spans="1:16" x14ac:dyDescent="0.25">
      <c r="A6572">
        <v>280</v>
      </c>
      <c r="B6572" s="110">
        <v>45892</v>
      </c>
      <c r="C6572" s="89">
        <v>3.2</v>
      </c>
      <c r="D6572" s="89">
        <v>13.4</v>
      </c>
      <c r="E6572" s="96">
        <v>1312</v>
      </c>
      <c r="F6572" s="89">
        <v>0.5</v>
      </c>
      <c r="G6572" s="89">
        <v>1019</v>
      </c>
      <c r="H6572">
        <v>0.78</v>
      </c>
      <c r="I6572" t="s">
        <v>16</v>
      </c>
      <c r="J6572">
        <v>0.8</v>
      </c>
      <c r="K6572">
        <v>8</v>
      </c>
      <c r="L6572">
        <v>2025</v>
      </c>
      <c r="M6572" t="s">
        <v>362</v>
      </c>
      <c r="N6572" s="89" cm="1">
        <f t="array" ref="N6572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6572" s="89">
        <f>_34_KNMI_Stations[[#This Row],[graaddagen]]*_34_KNMI_Stations[[#This Row],[Gewogen factor]]</f>
        <v>3.6799999999999997</v>
      </c>
      <c r="P6572" s="89" cm="1">
        <f t="array" ref="P6572">IF(ISNUMBER(_34_KNMI_Stations[[#This Row],[Etmaal temperatuur °C]]),IF(_34_KNMI_Stations[[#This Row],[Etmaal temperatuur °C]]&gt;stookgrens[],_34_KNMI_Stations[[#This Row],[Etmaal temperatuur °C]]-stookgrens[],0),"")</f>
        <v>0</v>
      </c>
    </row>
    <row r="6573" spans="1:16" x14ac:dyDescent="0.25">
      <c r="A6573">
        <v>280</v>
      </c>
      <c r="B6573" s="110">
        <v>45893</v>
      </c>
      <c r="C6573" s="89">
        <v>2.5</v>
      </c>
      <c r="D6573" s="89">
        <v>13.1</v>
      </c>
      <c r="E6573" s="96">
        <v>1455</v>
      </c>
      <c r="F6573" s="89">
        <v>0</v>
      </c>
      <c r="G6573" s="89">
        <v>1020.7</v>
      </c>
      <c r="H6573">
        <v>0.79</v>
      </c>
      <c r="I6573" t="s">
        <v>16</v>
      </c>
      <c r="J6573">
        <v>0.8</v>
      </c>
      <c r="K6573">
        <v>8</v>
      </c>
      <c r="L6573">
        <v>2025</v>
      </c>
      <c r="M6573" t="s">
        <v>362</v>
      </c>
      <c r="N6573" s="89" cm="1">
        <f t="array" ref="N6573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6573" s="89">
        <f>_34_KNMI_Stations[[#This Row],[graaddagen]]*_34_KNMI_Stations[[#This Row],[Gewogen factor]]</f>
        <v>3.9200000000000004</v>
      </c>
      <c r="P6573" s="89" cm="1">
        <f t="array" ref="P6573">IF(ISNUMBER(_34_KNMI_Stations[[#This Row],[Etmaal temperatuur °C]]),IF(_34_KNMI_Stations[[#This Row],[Etmaal temperatuur °C]]&gt;stookgrens[],_34_KNMI_Stations[[#This Row],[Etmaal temperatuur °C]]-stookgrens[],0),"")</f>
        <v>0</v>
      </c>
    </row>
    <row r="6574" spans="1:16" x14ac:dyDescent="0.25">
      <c r="A6574">
        <v>280</v>
      </c>
      <c r="B6574" s="110">
        <v>45894</v>
      </c>
      <c r="C6574" s="89">
        <v>1.5</v>
      </c>
      <c r="D6574" s="89">
        <v>15.4</v>
      </c>
      <c r="E6574" s="96">
        <v>1425</v>
      </c>
      <c r="F6574" s="89">
        <v>0</v>
      </c>
      <c r="G6574" s="89">
        <v>1018.1</v>
      </c>
      <c r="H6574">
        <v>0.83</v>
      </c>
      <c r="I6574" t="s">
        <v>16</v>
      </c>
      <c r="J6574">
        <v>0.8</v>
      </c>
      <c r="K6574">
        <v>8</v>
      </c>
      <c r="L6574">
        <v>2025</v>
      </c>
      <c r="M6574" t="s">
        <v>363</v>
      </c>
      <c r="N6574" s="89" cm="1">
        <f t="array" ref="N6574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6574" s="89">
        <f>_34_KNMI_Stations[[#This Row],[graaddagen]]*_34_KNMI_Stations[[#This Row],[Gewogen factor]]</f>
        <v>2.0799999999999996</v>
      </c>
      <c r="P6574" s="89" cm="1">
        <f t="array" ref="P6574">IF(ISNUMBER(_34_KNMI_Stations[[#This Row],[Etmaal temperatuur °C]]),IF(_34_KNMI_Stations[[#This Row],[Etmaal temperatuur °C]]&gt;stookgrens[],_34_KNMI_Stations[[#This Row],[Etmaal temperatuur °C]]-stookgrens[],0),"")</f>
        <v>0</v>
      </c>
    </row>
    <row r="6575" spans="1:16" x14ac:dyDescent="0.25">
      <c r="A6575">
        <v>280</v>
      </c>
      <c r="B6575" s="110">
        <v>45895</v>
      </c>
      <c r="C6575" s="89">
        <v>2.2999999999999998</v>
      </c>
      <c r="D6575" s="89">
        <v>18.100000000000001</v>
      </c>
      <c r="E6575" s="96">
        <v>1641</v>
      </c>
      <c r="F6575" s="89">
        <v>0</v>
      </c>
      <c r="G6575" s="89">
        <v>1010</v>
      </c>
      <c r="H6575">
        <v>0.68</v>
      </c>
      <c r="I6575" t="s">
        <v>16</v>
      </c>
      <c r="J6575">
        <v>0.8</v>
      </c>
      <c r="K6575">
        <v>8</v>
      </c>
      <c r="L6575">
        <v>2025</v>
      </c>
      <c r="M6575" t="s">
        <v>363</v>
      </c>
      <c r="N6575" s="89" cm="1">
        <f t="array" ref="N6575">IF(ISNUMBER(_34_KNMI_Stations[[#This Row],[Etmaal temperatuur °C]]),IF(_34_KNMI_Stations[[#This Row],[Etmaal temperatuur °C]]&lt;stookgrens[],stookgrens[]-_34_KNMI_Stations[[#This Row],[Etmaal temperatuur °C]],0),"")</f>
        <v>0</v>
      </c>
      <c r="O6575" s="89">
        <f>_34_KNMI_Stations[[#This Row],[graaddagen]]*_34_KNMI_Stations[[#This Row],[Gewogen factor]]</f>
        <v>0</v>
      </c>
      <c r="P6575" s="89" cm="1">
        <f t="array" ref="P6575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6576" spans="1:16" x14ac:dyDescent="0.25">
      <c r="A6576">
        <v>280</v>
      </c>
      <c r="B6576" s="110">
        <v>45896</v>
      </c>
      <c r="C6576" s="89">
        <v>3.5</v>
      </c>
      <c r="D6576" s="89">
        <v>18.899999999999999</v>
      </c>
      <c r="E6576" s="96">
        <v>1658</v>
      </c>
      <c r="F6576" s="89">
        <v>0</v>
      </c>
      <c r="G6576" s="89">
        <v>1007.2</v>
      </c>
      <c r="H6576">
        <v>0.78</v>
      </c>
      <c r="I6576" t="s">
        <v>16</v>
      </c>
      <c r="J6576">
        <v>0.8</v>
      </c>
      <c r="K6576">
        <v>8</v>
      </c>
      <c r="L6576">
        <v>2025</v>
      </c>
      <c r="M6576" t="s">
        <v>363</v>
      </c>
      <c r="N6576" s="89" cm="1">
        <f t="array" ref="N6576">IF(ISNUMBER(_34_KNMI_Stations[[#This Row],[Etmaal temperatuur °C]]),IF(_34_KNMI_Stations[[#This Row],[Etmaal temperatuur °C]]&lt;stookgrens[],stookgrens[]-_34_KNMI_Stations[[#This Row],[Etmaal temperatuur °C]],0),"")</f>
        <v>0</v>
      </c>
      <c r="O6576" s="89">
        <f>_34_KNMI_Stations[[#This Row],[graaddagen]]*_34_KNMI_Stations[[#This Row],[Gewogen factor]]</f>
        <v>0</v>
      </c>
      <c r="P6576" s="89" cm="1">
        <f t="array" ref="P6576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6577" spans="1:16" x14ac:dyDescent="0.25">
      <c r="A6577">
        <v>280</v>
      </c>
      <c r="B6577" s="110">
        <v>45897</v>
      </c>
      <c r="C6577" s="89">
        <v>2.4</v>
      </c>
      <c r="D6577" s="89">
        <v>18.100000000000001</v>
      </c>
      <c r="E6577" s="96">
        <v>1402</v>
      </c>
      <c r="F6577" s="89">
        <v>10.5</v>
      </c>
      <c r="G6577" s="89">
        <v>1003.1</v>
      </c>
      <c r="H6577">
        <v>0.83</v>
      </c>
      <c r="I6577" t="s">
        <v>16</v>
      </c>
      <c r="J6577">
        <v>0.8</v>
      </c>
      <c r="K6577">
        <v>8</v>
      </c>
      <c r="L6577">
        <v>2025</v>
      </c>
      <c r="M6577" t="s">
        <v>363</v>
      </c>
      <c r="N6577" s="89" cm="1">
        <f t="array" ref="N6577">IF(ISNUMBER(_34_KNMI_Stations[[#This Row],[Etmaal temperatuur °C]]),IF(_34_KNMI_Stations[[#This Row],[Etmaal temperatuur °C]]&lt;stookgrens[],stookgrens[]-_34_KNMI_Stations[[#This Row],[Etmaal temperatuur °C]],0),"")</f>
        <v>0</v>
      </c>
      <c r="O6577" s="89">
        <f>_34_KNMI_Stations[[#This Row],[graaddagen]]*_34_KNMI_Stations[[#This Row],[Gewogen factor]]</f>
        <v>0</v>
      </c>
      <c r="P6577" s="89" cm="1">
        <f t="array" ref="P6577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6578" spans="1:16" x14ac:dyDescent="0.25">
      <c r="A6578">
        <v>280</v>
      </c>
      <c r="B6578" s="110">
        <v>45898</v>
      </c>
      <c r="C6578" s="89">
        <v>3.6</v>
      </c>
      <c r="D6578" s="89">
        <v>17.600000000000001</v>
      </c>
      <c r="E6578" s="96">
        <v>1503</v>
      </c>
      <c r="F6578" s="89">
        <v>-0.1</v>
      </c>
      <c r="G6578" s="89">
        <v>1000.4</v>
      </c>
      <c r="H6578">
        <v>0.73</v>
      </c>
      <c r="I6578" t="s">
        <v>16</v>
      </c>
      <c r="J6578">
        <v>0.8</v>
      </c>
      <c r="K6578">
        <v>8</v>
      </c>
      <c r="L6578">
        <v>2025</v>
      </c>
      <c r="M6578" t="s">
        <v>363</v>
      </c>
      <c r="N6578" s="89" cm="1">
        <f t="array" ref="N6578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6578" s="89">
        <f>_34_KNMI_Stations[[#This Row],[graaddagen]]*_34_KNMI_Stations[[#This Row],[Gewogen factor]]</f>
        <v>0.3199999999999989</v>
      </c>
      <c r="P6578" s="89" cm="1">
        <f t="array" ref="P6578">IF(ISNUMBER(_34_KNMI_Stations[[#This Row],[Etmaal temperatuur °C]]),IF(_34_KNMI_Stations[[#This Row],[Etmaal temperatuur °C]]&gt;stookgrens[],_34_KNMI_Stations[[#This Row],[Etmaal temperatuur °C]]-stookgrens[],0),"")</f>
        <v>0</v>
      </c>
    </row>
    <row r="6579" spans="1:16" x14ac:dyDescent="0.25">
      <c r="A6579">
        <v>280</v>
      </c>
      <c r="B6579" s="110">
        <v>45899</v>
      </c>
      <c r="C6579" s="89">
        <v>4</v>
      </c>
      <c r="D6579" s="89">
        <v>17.399999999999999</v>
      </c>
      <c r="E6579" s="96">
        <v>1446</v>
      </c>
      <c r="F6579" s="89">
        <v>-0.1</v>
      </c>
      <c r="G6579" s="89">
        <v>1005.5</v>
      </c>
      <c r="H6579">
        <v>0.78</v>
      </c>
      <c r="I6579" t="s">
        <v>16</v>
      </c>
      <c r="J6579">
        <v>0.8</v>
      </c>
      <c r="K6579">
        <v>8</v>
      </c>
      <c r="L6579">
        <v>2025</v>
      </c>
      <c r="M6579" t="s">
        <v>363</v>
      </c>
      <c r="N6579" s="89" cm="1">
        <f t="array" ref="N6579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6579" s="89">
        <f>_34_KNMI_Stations[[#This Row],[graaddagen]]*_34_KNMI_Stations[[#This Row],[Gewogen factor]]</f>
        <v>0.48000000000000115</v>
      </c>
      <c r="P6579" s="89" cm="1">
        <f t="array" ref="P6579">IF(ISNUMBER(_34_KNMI_Stations[[#This Row],[Etmaal temperatuur °C]]),IF(_34_KNMI_Stations[[#This Row],[Etmaal temperatuur °C]]&gt;stookgrens[],_34_KNMI_Stations[[#This Row],[Etmaal temperatuur °C]]-stookgrens[],0),"")</f>
        <v>0</v>
      </c>
    </row>
    <row r="6580" spans="1:16" x14ac:dyDescent="0.25">
      <c r="A6580">
        <v>280</v>
      </c>
      <c r="B6580" s="110">
        <v>45900</v>
      </c>
      <c r="C6580" s="89">
        <v>3.8</v>
      </c>
      <c r="D6580" s="89">
        <v>18.899999999999999</v>
      </c>
      <c r="E6580" s="96">
        <v>1107</v>
      </c>
      <c r="F6580" s="89">
        <v>0.2</v>
      </c>
      <c r="G6580" s="89">
        <v>1007.2</v>
      </c>
      <c r="H6580">
        <v>0.79</v>
      </c>
      <c r="I6580" t="s">
        <v>16</v>
      </c>
      <c r="J6580">
        <v>0.8</v>
      </c>
      <c r="K6580">
        <v>8</v>
      </c>
      <c r="L6580">
        <v>2025</v>
      </c>
      <c r="M6580" t="s">
        <v>363</v>
      </c>
      <c r="N6580" s="89" cm="1">
        <f t="array" ref="N6580">IF(ISNUMBER(_34_KNMI_Stations[[#This Row],[Etmaal temperatuur °C]]),IF(_34_KNMI_Stations[[#This Row],[Etmaal temperatuur °C]]&lt;stookgrens[],stookgrens[]-_34_KNMI_Stations[[#This Row],[Etmaal temperatuur °C]],0),"")</f>
        <v>0</v>
      </c>
      <c r="O6580" s="89">
        <f>_34_KNMI_Stations[[#This Row],[graaddagen]]*_34_KNMI_Stations[[#This Row],[Gewogen factor]]</f>
        <v>0</v>
      </c>
      <c r="P6580" s="89" cm="1">
        <f t="array" ref="P6580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6581" spans="1:16" x14ac:dyDescent="0.25">
      <c r="A6581">
        <v>280</v>
      </c>
      <c r="B6581" s="110">
        <v>45901</v>
      </c>
      <c r="C6581" s="89">
        <v>2.5</v>
      </c>
      <c r="D6581" s="89">
        <v>16.5</v>
      </c>
      <c r="E6581" s="96">
        <v>1036</v>
      </c>
      <c r="F6581" s="89">
        <v>8</v>
      </c>
      <c r="G6581" s="89">
        <v>1006.7</v>
      </c>
      <c r="H6581">
        <v>0.89</v>
      </c>
      <c r="I6581" t="s">
        <v>16</v>
      </c>
      <c r="J6581">
        <v>0.8</v>
      </c>
      <c r="K6581">
        <v>9</v>
      </c>
      <c r="L6581">
        <v>2025</v>
      </c>
      <c r="M6581" t="s">
        <v>364</v>
      </c>
      <c r="N6581" s="89" cm="1">
        <f t="array" ref="N6581">IF(ISNUMBER(_34_KNMI_Stations[[#This Row],[Etmaal temperatuur °C]]),IF(_34_KNMI_Stations[[#This Row],[Etmaal temperatuur °C]]&lt;stookgrens[],stookgrens[]-_34_KNMI_Stations[[#This Row],[Etmaal temperatuur °C]],0),"")</f>
        <v>1.5</v>
      </c>
      <c r="O6581" s="89">
        <f>_34_KNMI_Stations[[#This Row],[graaddagen]]*_34_KNMI_Stations[[#This Row],[Gewogen factor]]</f>
        <v>1.2000000000000002</v>
      </c>
      <c r="P6581" s="89" cm="1">
        <f t="array" ref="P6581">IF(ISNUMBER(_34_KNMI_Stations[[#This Row],[Etmaal temperatuur °C]]),IF(_34_KNMI_Stations[[#This Row],[Etmaal temperatuur °C]]&gt;stookgrens[],_34_KNMI_Stations[[#This Row],[Etmaal temperatuur °C]]-stookgrens[],0),"")</f>
        <v>0</v>
      </c>
    </row>
    <row r="6582" spans="1:16" x14ac:dyDescent="0.25">
      <c r="A6582">
        <v>280</v>
      </c>
      <c r="B6582" s="110">
        <v>45902</v>
      </c>
      <c r="C6582" s="89">
        <v>3.6</v>
      </c>
      <c r="D6582" s="89">
        <v>16.8</v>
      </c>
      <c r="E6582" s="96">
        <v>1484</v>
      </c>
      <c r="F6582" s="89">
        <v>-0.1</v>
      </c>
      <c r="G6582" s="89">
        <v>1007.3</v>
      </c>
      <c r="H6582">
        <v>0.75</v>
      </c>
      <c r="I6582" t="s">
        <v>16</v>
      </c>
      <c r="J6582">
        <v>0.8</v>
      </c>
      <c r="K6582">
        <v>9</v>
      </c>
      <c r="L6582">
        <v>2025</v>
      </c>
      <c r="M6582" t="s">
        <v>364</v>
      </c>
      <c r="N6582" s="89" cm="1">
        <f t="array" ref="N6582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6582" s="89">
        <f>_34_KNMI_Stations[[#This Row],[graaddagen]]*_34_KNMI_Stations[[#This Row],[Gewogen factor]]</f>
        <v>0.95999999999999952</v>
      </c>
      <c r="P6582" s="89" cm="1">
        <f t="array" ref="P6582">IF(ISNUMBER(_34_KNMI_Stations[[#This Row],[Etmaal temperatuur °C]]),IF(_34_KNMI_Stations[[#This Row],[Etmaal temperatuur °C]]&gt;stookgrens[],_34_KNMI_Stations[[#This Row],[Etmaal temperatuur °C]]-stookgrens[],0),"")</f>
        <v>0</v>
      </c>
    </row>
    <row r="6583" spans="1:16" x14ac:dyDescent="0.25">
      <c r="A6583">
        <v>280</v>
      </c>
      <c r="B6583" s="110">
        <v>45903</v>
      </c>
      <c r="C6583" s="89">
        <v>6.1</v>
      </c>
      <c r="D6583" s="89">
        <v>18.8</v>
      </c>
      <c r="E6583" s="96">
        <v>887</v>
      </c>
      <c r="F6583" s="89">
        <v>3.5</v>
      </c>
      <c r="G6583" s="89">
        <v>1003.5</v>
      </c>
      <c r="H6583">
        <v>0.79</v>
      </c>
      <c r="I6583" t="s">
        <v>16</v>
      </c>
      <c r="J6583">
        <v>0.8</v>
      </c>
      <c r="K6583">
        <v>9</v>
      </c>
      <c r="L6583">
        <v>2025</v>
      </c>
      <c r="M6583" t="s">
        <v>364</v>
      </c>
      <c r="N6583" s="89" cm="1">
        <f t="array" ref="N6583">IF(ISNUMBER(_34_KNMI_Stations[[#This Row],[Etmaal temperatuur °C]]),IF(_34_KNMI_Stations[[#This Row],[Etmaal temperatuur °C]]&lt;stookgrens[],stookgrens[]-_34_KNMI_Stations[[#This Row],[Etmaal temperatuur °C]],0),"")</f>
        <v>0</v>
      </c>
      <c r="O6583" s="89">
        <f>_34_KNMI_Stations[[#This Row],[graaddagen]]*_34_KNMI_Stations[[#This Row],[Gewogen factor]]</f>
        <v>0</v>
      </c>
      <c r="P6583" s="89" cm="1">
        <f t="array" ref="P6583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6584" spans="1:16" x14ac:dyDescent="0.25">
      <c r="A6584">
        <v>280</v>
      </c>
      <c r="B6584" s="110">
        <v>45904</v>
      </c>
      <c r="C6584" s="89">
        <v>4.7</v>
      </c>
      <c r="D6584" s="89">
        <v>17.899999999999999</v>
      </c>
      <c r="E6584" s="96">
        <v>1393</v>
      </c>
      <c r="F6584" s="89">
        <v>3.2</v>
      </c>
      <c r="G6584" s="89">
        <v>1009.3</v>
      </c>
      <c r="H6584">
        <v>0.79</v>
      </c>
      <c r="I6584" t="s">
        <v>16</v>
      </c>
      <c r="J6584">
        <v>0.8</v>
      </c>
      <c r="K6584">
        <v>9</v>
      </c>
      <c r="L6584">
        <v>2025</v>
      </c>
      <c r="M6584" t="s">
        <v>364</v>
      </c>
      <c r="N6584" s="89" cm="1">
        <f t="array" ref="N6584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6584" s="89">
        <f>_34_KNMI_Stations[[#This Row],[graaddagen]]*_34_KNMI_Stations[[#This Row],[Gewogen factor]]</f>
        <v>8.000000000000114E-2</v>
      </c>
      <c r="P6584" s="89" cm="1">
        <f t="array" ref="P6584">IF(ISNUMBER(_34_KNMI_Stations[[#This Row],[Etmaal temperatuur °C]]),IF(_34_KNMI_Stations[[#This Row],[Etmaal temperatuur °C]]&gt;stookgrens[],_34_KNMI_Stations[[#This Row],[Etmaal temperatuur °C]]-stookgrens[],0),"")</f>
        <v>0</v>
      </c>
    </row>
    <row r="6585" spans="1:16" x14ac:dyDescent="0.25">
      <c r="A6585">
        <v>280</v>
      </c>
      <c r="B6585" s="110">
        <v>45905</v>
      </c>
      <c r="C6585" s="89">
        <v>3</v>
      </c>
      <c r="D6585" s="89">
        <v>15.5</v>
      </c>
      <c r="E6585" s="96">
        <v>1525</v>
      </c>
      <c r="F6585" s="89">
        <v>-0.1</v>
      </c>
      <c r="G6585" s="89">
        <v>1018.6</v>
      </c>
      <c r="H6585">
        <v>0.82</v>
      </c>
      <c r="I6585" t="s">
        <v>16</v>
      </c>
      <c r="J6585">
        <v>0.8</v>
      </c>
      <c r="K6585">
        <v>9</v>
      </c>
      <c r="L6585">
        <v>2025</v>
      </c>
      <c r="M6585" t="s">
        <v>364</v>
      </c>
      <c r="N6585" s="89" cm="1">
        <f t="array" ref="N6585">IF(ISNUMBER(_34_KNMI_Stations[[#This Row],[Etmaal temperatuur °C]]),IF(_34_KNMI_Stations[[#This Row],[Etmaal temperatuur °C]]&lt;stookgrens[],stookgrens[]-_34_KNMI_Stations[[#This Row],[Etmaal temperatuur °C]],0),"")</f>
        <v>2.5</v>
      </c>
      <c r="O6585" s="89">
        <f>_34_KNMI_Stations[[#This Row],[graaddagen]]*_34_KNMI_Stations[[#This Row],[Gewogen factor]]</f>
        <v>2</v>
      </c>
      <c r="P6585" s="89" cm="1">
        <f t="array" ref="P6585">IF(ISNUMBER(_34_KNMI_Stations[[#This Row],[Etmaal temperatuur °C]]),IF(_34_KNMI_Stations[[#This Row],[Etmaal temperatuur °C]]&gt;stookgrens[],_34_KNMI_Stations[[#This Row],[Etmaal temperatuur °C]]-stookgrens[],0),"")</f>
        <v>0</v>
      </c>
    </row>
    <row r="6586" spans="1:16" x14ac:dyDescent="0.25">
      <c r="A6586">
        <v>280</v>
      </c>
      <c r="B6586" s="110">
        <v>45906</v>
      </c>
      <c r="C6586" s="89">
        <v>1.7</v>
      </c>
      <c r="D6586" s="89">
        <v>15.1</v>
      </c>
      <c r="E6586" s="96">
        <v>1797</v>
      </c>
      <c r="F6586" s="89">
        <v>0</v>
      </c>
      <c r="G6586" s="89">
        <v>1023.2</v>
      </c>
      <c r="H6586">
        <v>0.77</v>
      </c>
      <c r="I6586" t="s">
        <v>16</v>
      </c>
      <c r="J6586">
        <v>0.8</v>
      </c>
      <c r="K6586">
        <v>9</v>
      </c>
      <c r="L6586">
        <v>2025</v>
      </c>
      <c r="M6586" t="s">
        <v>364</v>
      </c>
      <c r="N6586" s="89" cm="1">
        <f t="array" ref="N6586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6586" s="89">
        <f>_34_KNMI_Stations[[#This Row],[graaddagen]]*_34_KNMI_Stations[[#This Row],[Gewogen factor]]</f>
        <v>2.3200000000000003</v>
      </c>
      <c r="P6586" s="89" cm="1">
        <f t="array" ref="P6586">IF(ISNUMBER(_34_KNMI_Stations[[#This Row],[Etmaal temperatuur °C]]),IF(_34_KNMI_Stations[[#This Row],[Etmaal temperatuur °C]]&gt;stookgrens[],_34_KNMI_Stations[[#This Row],[Etmaal temperatuur °C]]-stookgrens[],0),"")</f>
        <v>0</v>
      </c>
    </row>
    <row r="6587" spans="1:16" x14ac:dyDescent="0.25">
      <c r="A6587">
        <v>280</v>
      </c>
      <c r="B6587" s="110">
        <v>45907</v>
      </c>
      <c r="C6587" s="89">
        <v>4.2</v>
      </c>
      <c r="D6587" s="89">
        <v>19</v>
      </c>
      <c r="E6587" s="96">
        <v>1952</v>
      </c>
      <c r="F6587" s="89">
        <v>0</v>
      </c>
      <c r="G6587" s="89">
        <v>1016.6</v>
      </c>
      <c r="H6587">
        <v>0.62</v>
      </c>
      <c r="I6587" t="s">
        <v>16</v>
      </c>
      <c r="J6587">
        <v>0.8</v>
      </c>
      <c r="K6587">
        <v>9</v>
      </c>
      <c r="L6587">
        <v>2025</v>
      </c>
      <c r="M6587" t="s">
        <v>364</v>
      </c>
      <c r="N6587" s="89" cm="1">
        <f t="array" ref="N6587">IF(ISNUMBER(_34_KNMI_Stations[[#This Row],[Etmaal temperatuur °C]]),IF(_34_KNMI_Stations[[#This Row],[Etmaal temperatuur °C]]&lt;stookgrens[],stookgrens[]-_34_KNMI_Stations[[#This Row],[Etmaal temperatuur °C]],0),"")</f>
        <v>0</v>
      </c>
      <c r="O6587" s="89">
        <f>_34_KNMI_Stations[[#This Row],[graaddagen]]*_34_KNMI_Stations[[#This Row],[Gewogen factor]]</f>
        <v>0</v>
      </c>
      <c r="P6587" s="89" cm="1">
        <f t="array" ref="P6587">IF(ISNUMBER(_34_KNMI_Stations[[#This Row],[Etmaal temperatuur °C]]),IF(_34_KNMI_Stations[[#This Row],[Etmaal temperatuur °C]]&gt;stookgrens[],_34_KNMI_Stations[[#This Row],[Etmaal temperatuur °C]]-stookgrens[],0),"")</f>
        <v>1</v>
      </c>
    </row>
    <row r="6588" spans="1:16" x14ac:dyDescent="0.25">
      <c r="A6588">
        <v>280</v>
      </c>
      <c r="B6588" s="110">
        <v>45908</v>
      </c>
      <c r="C6588" s="89">
        <v>1.9</v>
      </c>
      <c r="D6588" s="89">
        <v>16.3</v>
      </c>
      <c r="E6588" s="96">
        <v>719</v>
      </c>
      <c r="F6588" s="89">
        <v>1.1000000000000001</v>
      </c>
      <c r="G6588" s="89">
        <v>1016.1</v>
      </c>
      <c r="H6588">
        <v>0.82</v>
      </c>
      <c r="I6588" t="s">
        <v>16</v>
      </c>
      <c r="J6588">
        <v>0.8</v>
      </c>
      <c r="K6588">
        <v>9</v>
      </c>
      <c r="L6588">
        <v>2025</v>
      </c>
      <c r="M6588" t="s">
        <v>365</v>
      </c>
      <c r="N6588" s="89" cm="1">
        <f t="array" ref="N6588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6588" s="89">
        <f>_34_KNMI_Stations[[#This Row],[graaddagen]]*_34_KNMI_Stations[[#This Row],[Gewogen factor]]</f>
        <v>1.3599999999999994</v>
      </c>
      <c r="P6588" s="89" cm="1">
        <f t="array" ref="P6588">IF(ISNUMBER(_34_KNMI_Stations[[#This Row],[Etmaal temperatuur °C]]),IF(_34_KNMI_Stations[[#This Row],[Etmaal temperatuur °C]]&gt;stookgrens[],_34_KNMI_Stations[[#This Row],[Etmaal temperatuur °C]]-stookgrens[],0),"")</f>
        <v>0</v>
      </c>
    </row>
    <row r="6589" spans="1:16" x14ac:dyDescent="0.25">
      <c r="A6589">
        <v>280</v>
      </c>
      <c r="B6589" s="110">
        <v>45909</v>
      </c>
      <c r="C6589" s="89">
        <v>2.4</v>
      </c>
      <c r="D6589" s="89">
        <v>12.8</v>
      </c>
      <c r="E6589" s="96">
        <v>260</v>
      </c>
      <c r="F6589" s="89">
        <v>26.6</v>
      </c>
      <c r="G6589" s="89">
        <v>1015.5</v>
      </c>
      <c r="H6589">
        <v>0.95</v>
      </c>
      <c r="I6589" t="s">
        <v>16</v>
      </c>
      <c r="J6589">
        <v>0.8</v>
      </c>
      <c r="K6589">
        <v>9</v>
      </c>
      <c r="L6589">
        <v>2025</v>
      </c>
      <c r="M6589" t="s">
        <v>365</v>
      </c>
      <c r="N6589" s="89" cm="1">
        <f t="array" ref="N6589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6589" s="89">
        <f>_34_KNMI_Stations[[#This Row],[graaddagen]]*_34_KNMI_Stations[[#This Row],[Gewogen factor]]</f>
        <v>4.1599999999999993</v>
      </c>
      <c r="P6589" s="89" cm="1">
        <f t="array" ref="P6589">IF(ISNUMBER(_34_KNMI_Stations[[#This Row],[Etmaal temperatuur °C]]),IF(_34_KNMI_Stations[[#This Row],[Etmaal temperatuur °C]]&gt;stookgrens[],_34_KNMI_Stations[[#This Row],[Etmaal temperatuur °C]]-stookgrens[],0),"")</f>
        <v>0</v>
      </c>
    </row>
    <row r="6590" spans="1:16" x14ac:dyDescent="0.25">
      <c r="A6590">
        <v>280</v>
      </c>
      <c r="B6590" s="110">
        <v>45910</v>
      </c>
      <c r="C6590" s="89">
        <v>2.5</v>
      </c>
      <c r="D6590" s="89">
        <v>13.5</v>
      </c>
      <c r="E6590" s="96">
        <v>1544</v>
      </c>
      <c r="F6590" s="89">
        <v>0</v>
      </c>
      <c r="G6590" s="89">
        <v>1008.2</v>
      </c>
      <c r="H6590">
        <v>0.8</v>
      </c>
      <c r="I6590" t="s">
        <v>16</v>
      </c>
      <c r="J6590">
        <v>0.8</v>
      </c>
      <c r="K6590">
        <v>9</v>
      </c>
      <c r="L6590">
        <v>2025</v>
      </c>
      <c r="M6590" t="s">
        <v>365</v>
      </c>
      <c r="N6590" s="89" cm="1">
        <f t="array" ref="N6590">IF(ISNUMBER(_34_KNMI_Stations[[#This Row],[Etmaal temperatuur °C]]),IF(_34_KNMI_Stations[[#This Row],[Etmaal temperatuur °C]]&lt;stookgrens[],stookgrens[]-_34_KNMI_Stations[[#This Row],[Etmaal temperatuur °C]],0),"")</f>
        <v>4.5</v>
      </c>
      <c r="O6590" s="89">
        <f>_34_KNMI_Stations[[#This Row],[graaddagen]]*_34_KNMI_Stations[[#This Row],[Gewogen factor]]</f>
        <v>3.6</v>
      </c>
      <c r="P6590" s="89" cm="1">
        <f t="array" ref="P6590">IF(ISNUMBER(_34_KNMI_Stations[[#This Row],[Etmaal temperatuur °C]]),IF(_34_KNMI_Stations[[#This Row],[Etmaal temperatuur °C]]&gt;stookgrens[],_34_KNMI_Stations[[#This Row],[Etmaal temperatuur °C]]-stookgrens[],0),"")</f>
        <v>0</v>
      </c>
    </row>
    <row r="6591" spans="1:16" x14ac:dyDescent="0.25">
      <c r="A6591">
        <v>280</v>
      </c>
      <c r="B6591" s="110">
        <v>45911</v>
      </c>
      <c r="C6591" s="89">
        <v>5.4</v>
      </c>
      <c r="D6591" s="89">
        <v>15.5</v>
      </c>
      <c r="E6591" s="96">
        <v>1135</v>
      </c>
      <c r="F6591" s="89">
        <v>4</v>
      </c>
      <c r="G6591" s="89">
        <v>1003.4</v>
      </c>
      <c r="H6591">
        <v>0.79</v>
      </c>
      <c r="I6591" t="s">
        <v>16</v>
      </c>
      <c r="J6591">
        <v>0.8</v>
      </c>
      <c r="K6591">
        <v>9</v>
      </c>
      <c r="L6591">
        <v>2025</v>
      </c>
      <c r="M6591" t="s">
        <v>365</v>
      </c>
      <c r="N6591" s="89" cm="1">
        <f t="array" ref="N6591">IF(ISNUMBER(_34_KNMI_Stations[[#This Row],[Etmaal temperatuur °C]]),IF(_34_KNMI_Stations[[#This Row],[Etmaal temperatuur °C]]&lt;stookgrens[],stookgrens[]-_34_KNMI_Stations[[#This Row],[Etmaal temperatuur °C]],0),"")</f>
        <v>2.5</v>
      </c>
      <c r="O6591" s="89">
        <f>_34_KNMI_Stations[[#This Row],[graaddagen]]*_34_KNMI_Stations[[#This Row],[Gewogen factor]]</f>
        <v>2</v>
      </c>
      <c r="P6591" s="89" cm="1">
        <f t="array" ref="P6591">IF(ISNUMBER(_34_KNMI_Stations[[#This Row],[Etmaal temperatuur °C]]),IF(_34_KNMI_Stations[[#This Row],[Etmaal temperatuur °C]]&gt;stookgrens[],_34_KNMI_Stations[[#This Row],[Etmaal temperatuur °C]]-stookgrens[],0),"")</f>
        <v>0</v>
      </c>
    </row>
    <row r="6592" spans="1:16" x14ac:dyDescent="0.25">
      <c r="A6592">
        <v>280</v>
      </c>
      <c r="B6592" s="110">
        <v>45912</v>
      </c>
      <c r="C6592" s="89">
        <v>5.7</v>
      </c>
      <c r="D6592" s="89">
        <v>13.9</v>
      </c>
      <c r="E6592" s="96">
        <v>1437</v>
      </c>
      <c r="F6592" s="89">
        <v>4</v>
      </c>
      <c r="G6592" s="89">
        <v>1011.3</v>
      </c>
      <c r="H6592">
        <v>0.78</v>
      </c>
      <c r="I6592" t="s">
        <v>16</v>
      </c>
      <c r="J6592">
        <v>0.8</v>
      </c>
      <c r="K6592">
        <v>9</v>
      </c>
      <c r="L6592">
        <v>2025</v>
      </c>
      <c r="M6592" t="s">
        <v>365</v>
      </c>
      <c r="N6592" s="89" cm="1">
        <f t="array" ref="N6592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6592" s="89">
        <f>_34_KNMI_Stations[[#This Row],[graaddagen]]*_34_KNMI_Stations[[#This Row],[Gewogen factor]]</f>
        <v>3.28</v>
      </c>
      <c r="P6592" s="89" cm="1">
        <f t="array" ref="P6592">IF(ISNUMBER(_34_KNMI_Stations[[#This Row],[Etmaal temperatuur °C]]),IF(_34_KNMI_Stations[[#This Row],[Etmaal temperatuur °C]]&gt;stookgrens[],_34_KNMI_Stations[[#This Row],[Etmaal temperatuur °C]]-stookgrens[],0),"")</f>
        <v>0</v>
      </c>
    </row>
    <row r="6593" spans="1:16" x14ac:dyDescent="0.25">
      <c r="A6593">
        <v>280</v>
      </c>
      <c r="B6593" s="110">
        <v>45913</v>
      </c>
      <c r="C6593" s="89">
        <v>4.5999999999999996</v>
      </c>
      <c r="D6593" s="89">
        <v>13.5</v>
      </c>
      <c r="E6593" s="96">
        <v>1060</v>
      </c>
      <c r="F6593" s="89">
        <v>3.4</v>
      </c>
      <c r="G6593" s="89">
        <v>1011.4</v>
      </c>
      <c r="H6593">
        <v>0.84</v>
      </c>
      <c r="I6593" t="s">
        <v>16</v>
      </c>
      <c r="J6593">
        <v>0.8</v>
      </c>
      <c r="K6593">
        <v>9</v>
      </c>
      <c r="L6593">
        <v>2025</v>
      </c>
      <c r="M6593" t="s">
        <v>365</v>
      </c>
      <c r="N6593" s="89" cm="1">
        <f t="array" ref="N6593">IF(ISNUMBER(_34_KNMI_Stations[[#This Row],[Etmaal temperatuur °C]]),IF(_34_KNMI_Stations[[#This Row],[Etmaal temperatuur °C]]&lt;stookgrens[],stookgrens[]-_34_KNMI_Stations[[#This Row],[Etmaal temperatuur °C]],0),"")</f>
        <v>4.5</v>
      </c>
      <c r="O6593" s="89">
        <f>_34_KNMI_Stations[[#This Row],[graaddagen]]*_34_KNMI_Stations[[#This Row],[Gewogen factor]]</f>
        <v>3.6</v>
      </c>
      <c r="P6593" s="89" cm="1">
        <f t="array" ref="P6593">IF(ISNUMBER(_34_KNMI_Stations[[#This Row],[Etmaal temperatuur °C]]),IF(_34_KNMI_Stations[[#This Row],[Etmaal temperatuur °C]]&gt;stookgrens[],_34_KNMI_Stations[[#This Row],[Etmaal temperatuur °C]]-stookgrens[],0),"")</f>
        <v>0</v>
      </c>
    </row>
    <row r="6594" spans="1:16" x14ac:dyDescent="0.25">
      <c r="A6594">
        <v>280</v>
      </c>
      <c r="B6594" s="110">
        <v>45914</v>
      </c>
      <c r="C6594" s="89">
        <v>4</v>
      </c>
      <c r="D6594" s="89">
        <v>14.2</v>
      </c>
      <c r="E6594" s="96">
        <v>1491</v>
      </c>
      <c r="F6594" s="89">
        <v>4.7</v>
      </c>
      <c r="G6594" s="89">
        <v>1010.6</v>
      </c>
      <c r="H6594">
        <v>0.8</v>
      </c>
      <c r="I6594" t="s">
        <v>16</v>
      </c>
      <c r="J6594">
        <v>0.8</v>
      </c>
      <c r="K6594">
        <v>9</v>
      </c>
      <c r="L6594">
        <v>2025</v>
      </c>
      <c r="M6594" t="s">
        <v>365</v>
      </c>
      <c r="N6594" s="89" cm="1">
        <f t="array" ref="N6594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6594" s="89">
        <f>_34_KNMI_Stations[[#This Row],[graaddagen]]*_34_KNMI_Stations[[#This Row],[Gewogen factor]]</f>
        <v>3.0400000000000009</v>
      </c>
      <c r="P6594" s="89" cm="1">
        <f t="array" ref="P6594">IF(ISNUMBER(_34_KNMI_Stations[[#This Row],[Etmaal temperatuur °C]]),IF(_34_KNMI_Stations[[#This Row],[Etmaal temperatuur °C]]&gt;stookgrens[],_34_KNMI_Stations[[#This Row],[Etmaal temperatuur °C]]-stookgrens[],0),"")</f>
        <v>0</v>
      </c>
    </row>
    <row r="6595" spans="1:16" x14ac:dyDescent="0.25">
      <c r="A6595">
        <v>280</v>
      </c>
      <c r="B6595" s="110">
        <v>45915</v>
      </c>
      <c r="C6595" s="89">
        <v>9.3000000000000007</v>
      </c>
      <c r="D6595" s="89">
        <v>15.8</v>
      </c>
      <c r="E6595" s="96">
        <v>1247</v>
      </c>
      <c r="F6595" s="89">
        <v>13.1</v>
      </c>
      <c r="G6595" s="89">
        <v>1002.2</v>
      </c>
      <c r="H6595">
        <v>0.82</v>
      </c>
      <c r="I6595" t="s">
        <v>16</v>
      </c>
      <c r="J6595">
        <v>0.8</v>
      </c>
      <c r="K6595">
        <v>9</v>
      </c>
      <c r="L6595">
        <v>2025</v>
      </c>
      <c r="M6595" t="s">
        <v>366</v>
      </c>
      <c r="N6595" s="89" cm="1">
        <f t="array" ref="N6595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6595" s="89">
        <f>_34_KNMI_Stations[[#This Row],[graaddagen]]*_34_KNMI_Stations[[#This Row],[Gewogen factor]]</f>
        <v>1.7599999999999996</v>
      </c>
      <c r="P6595" s="89" cm="1">
        <f t="array" ref="P6595">IF(ISNUMBER(_34_KNMI_Stations[[#This Row],[Etmaal temperatuur °C]]),IF(_34_KNMI_Stations[[#This Row],[Etmaal temperatuur °C]]&gt;stookgrens[],_34_KNMI_Stations[[#This Row],[Etmaal temperatuur °C]]-stookgrens[],0),"")</f>
        <v>0</v>
      </c>
    </row>
    <row r="6596" spans="1:16" x14ac:dyDescent="0.25">
      <c r="A6596">
        <v>280</v>
      </c>
      <c r="B6596" s="110">
        <v>45916</v>
      </c>
      <c r="C6596" s="89">
        <v>6.7</v>
      </c>
      <c r="D6596" s="89">
        <v>14.1</v>
      </c>
      <c r="E6596" s="96">
        <v>1069</v>
      </c>
      <c r="F6596" s="89">
        <v>7.5</v>
      </c>
      <c r="G6596" s="89">
        <v>1010.6</v>
      </c>
      <c r="H6596">
        <v>0.87</v>
      </c>
      <c r="I6596" t="s">
        <v>16</v>
      </c>
      <c r="J6596">
        <v>0.8</v>
      </c>
      <c r="K6596">
        <v>9</v>
      </c>
      <c r="L6596">
        <v>2025</v>
      </c>
      <c r="M6596" t="s">
        <v>366</v>
      </c>
      <c r="N6596" s="89" cm="1">
        <f t="array" ref="N6596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6596" s="89">
        <f>_34_KNMI_Stations[[#This Row],[graaddagen]]*_34_KNMI_Stations[[#This Row],[Gewogen factor]]</f>
        <v>3.1200000000000006</v>
      </c>
      <c r="P6596" s="89" cm="1">
        <f t="array" ref="P6596">IF(ISNUMBER(_34_KNMI_Stations[[#This Row],[Etmaal temperatuur °C]]),IF(_34_KNMI_Stations[[#This Row],[Etmaal temperatuur °C]]&gt;stookgrens[],_34_KNMI_Stations[[#This Row],[Etmaal temperatuur °C]]-stookgrens[],0),"")</f>
        <v>0</v>
      </c>
    </row>
    <row r="6597" spans="1:16" x14ac:dyDescent="0.25">
      <c r="A6597">
        <v>280</v>
      </c>
      <c r="B6597" s="110">
        <v>45917</v>
      </c>
      <c r="C6597" s="89">
        <v>5.3</v>
      </c>
      <c r="D6597" s="89">
        <v>13.9</v>
      </c>
      <c r="E6597" s="96">
        <v>673</v>
      </c>
      <c r="F6597" s="89">
        <v>4.5999999999999996</v>
      </c>
      <c r="G6597" s="89">
        <v>1016.6</v>
      </c>
      <c r="H6597">
        <v>0.91</v>
      </c>
      <c r="I6597" t="s">
        <v>16</v>
      </c>
      <c r="J6597">
        <v>0.8</v>
      </c>
      <c r="K6597">
        <v>9</v>
      </c>
      <c r="L6597">
        <v>2025</v>
      </c>
      <c r="M6597" t="s">
        <v>366</v>
      </c>
      <c r="N6597" s="89" cm="1">
        <f t="array" ref="N6597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6597" s="89">
        <f>_34_KNMI_Stations[[#This Row],[graaddagen]]*_34_KNMI_Stations[[#This Row],[Gewogen factor]]</f>
        <v>3.28</v>
      </c>
      <c r="P6597" s="89" cm="1">
        <f t="array" ref="P6597">IF(ISNUMBER(_34_KNMI_Stations[[#This Row],[Etmaal temperatuur °C]]),IF(_34_KNMI_Stations[[#This Row],[Etmaal temperatuur °C]]&gt;stookgrens[],_34_KNMI_Stations[[#This Row],[Etmaal temperatuur °C]]-stookgrens[],0),"")</f>
        <v>0</v>
      </c>
    </row>
    <row r="6598" spans="1:16" x14ac:dyDescent="0.25">
      <c r="A6598">
        <v>280</v>
      </c>
      <c r="B6598" s="110">
        <v>45918</v>
      </c>
      <c r="C6598" s="89">
        <v>6.3</v>
      </c>
      <c r="D6598" s="89">
        <v>17.899999999999999</v>
      </c>
      <c r="E6598" s="96">
        <v>492</v>
      </c>
      <c r="F6598" s="89">
        <v>0.7</v>
      </c>
      <c r="G6598" s="89">
        <v>1018</v>
      </c>
      <c r="H6598">
        <v>0.91</v>
      </c>
      <c r="I6598" t="s">
        <v>16</v>
      </c>
      <c r="J6598">
        <v>0.8</v>
      </c>
      <c r="K6598">
        <v>9</v>
      </c>
      <c r="L6598">
        <v>2025</v>
      </c>
      <c r="M6598" t="s">
        <v>366</v>
      </c>
      <c r="N6598" s="89" cm="1">
        <f t="array" ref="N6598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6598" s="89">
        <f>_34_KNMI_Stations[[#This Row],[graaddagen]]*_34_KNMI_Stations[[#This Row],[Gewogen factor]]</f>
        <v>8.000000000000114E-2</v>
      </c>
      <c r="P6598" s="89" cm="1">
        <f t="array" ref="P6598">IF(ISNUMBER(_34_KNMI_Stations[[#This Row],[Etmaal temperatuur °C]]),IF(_34_KNMI_Stations[[#This Row],[Etmaal temperatuur °C]]&gt;stookgrens[],_34_KNMI_Stations[[#This Row],[Etmaal temperatuur °C]]-stookgrens[],0),"")</f>
        <v>0</v>
      </c>
    </row>
    <row r="6599" spans="1:16" x14ac:dyDescent="0.25">
      <c r="A6599">
        <v>280</v>
      </c>
      <c r="B6599" s="110">
        <v>45919</v>
      </c>
      <c r="C6599" s="89">
        <v>3.8</v>
      </c>
      <c r="D6599" s="89">
        <v>18.7</v>
      </c>
      <c r="E6599" s="96">
        <v>1466</v>
      </c>
      <c r="F6599" s="89">
        <v>0</v>
      </c>
      <c r="G6599" s="89">
        <v>1019.7</v>
      </c>
      <c r="H6599">
        <v>0.82</v>
      </c>
      <c r="I6599" t="s">
        <v>16</v>
      </c>
      <c r="J6599">
        <v>0.8</v>
      </c>
      <c r="K6599">
        <v>9</v>
      </c>
      <c r="L6599">
        <v>2025</v>
      </c>
      <c r="M6599" t="s">
        <v>366</v>
      </c>
      <c r="N6599" s="89" cm="1">
        <f t="array" ref="N6599">IF(ISNUMBER(_34_KNMI_Stations[[#This Row],[Etmaal temperatuur °C]]),IF(_34_KNMI_Stations[[#This Row],[Etmaal temperatuur °C]]&lt;stookgrens[],stookgrens[]-_34_KNMI_Stations[[#This Row],[Etmaal temperatuur °C]],0),"")</f>
        <v>0</v>
      </c>
      <c r="O6599" s="89">
        <f>_34_KNMI_Stations[[#This Row],[graaddagen]]*_34_KNMI_Stations[[#This Row],[Gewogen factor]]</f>
        <v>0</v>
      </c>
      <c r="P6599" s="89" cm="1">
        <f t="array" ref="P6599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6600" spans="1:16" x14ac:dyDescent="0.25">
      <c r="A6600">
        <v>280</v>
      </c>
      <c r="B6600" s="110">
        <v>45920</v>
      </c>
      <c r="C6600" s="89">
        <v>3.6</v>
      </c>
      <c r="D6600" s="89">
        <v>18.600000000000001</v>
      </c>
      <c r="E6600" s="96">
        <v>680</v>
      </c>
      <c r="F6600" s="89">
        <v>4.7</v>
      </c>
      <c r="G6600" s="89">
        <v>1011.2</v>
      </c>
      <c r="H6600">
        <v>0.84</v>
      </c>
      <c r="I6600" t="s">
        <v>16</v>
      </c>
      <c r="J6600">
        <v>0.8</v>
      </c>
      <c r="K6600">
        <v>9</v>
      </c>
      <c r="L6600">
        <v>2025</v>
      </c>
      <c r="M6600" t="s">
        <v>366</v>
      </c>
      <c r="N6600" s="89" cm="1">
        <f t="array" ref="N6600">IF(ISNUMBER(_34_KNMI_Stations[[#This Row],[Etmaal temperatuur °C]]),IF(_34_KNMI_Stations[[#This Row],[Etmaal temperatuur °C]]&lt;stookgrens[],stookgrens[]-_34_KNMI_Stations[[#This Row],[Etmaal temperatuur °C]],0),"")</f>
        <v>0</v>
      </c>
      <c r="O6600" s="89">
        <f>_34_KNMI_Stations[[#This Row],[graaddagen]]*_34_KNMI_Stations[[#This Row],[Gewogen factor]]</f>
        <v>0</v>
      </c>
      <c r="P6600" s="89" cm="1">
        <f t="array" ref="P6600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6601" spans="1:16" x14ac:dyDescent="0.25">
      <c r="A6601">
        <v>280</v>
      </c>
      <c r="B6601" s="110">
        <v>45921</v>
      </c>
      <c r="C6601" s="89">
        <v>5.6</v>
      </c>
      <c r="D6601" s="89">
        <v>13.1</v>
      </c>
      <c r="E6601" s="96">
        <v>811</v>
      </c>
      <c r="F6601" s="89">
        <v>0.8</v>
      </c>
      <c r="G6601" s="89">
        <v>1012.8</v>
      </c>
      <c r="H6601">
        <v>0.81</v>
      </c>
      <c r="I6601" t="s">
        <v>16</v>
      </c>
      <c r="J6601">
        <v>0.8</v>
      </c>
      <c r="K6601">
        <v>9</v>
      </c>
      <c r="L6601">
        <v>2025</v>
      </c>
      <c r="M6601" t="s">
        <v>366</v>
      </c>
      <c r="N6601" s="89" cm="1">
        <f t="array" ref="N6601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6601" s="89">
        <f>_34_KNMI_Stations[[#This Row],[graaddagen]]*_34_KNMI_Stations[[#This Row],[Gewogen factor]]</f>
        <v>3.9200000000000004</v>
      </c>
      <c r="P6601" s="89" cm="1">
        <f t="array" ref="P6601">IF(ISNUMBER(_34_KNMI_Stations[[#This Row],[Etmaal temperatuur °C]]),IF(_34_KNMI_Stations[[#This Row],[Etmaal temperatuur °C]]&gt;stookgrens[],_34_KNMI_Stations[[#This Row],[Etmaal temperatuur °C]]-stookgrens[],0),"")</f>
        <v>0</v>
      </c>
    </row>
    <row r="6602" spans="1:16" x14ac:dyDescent="0.25">
      <c r="A6602">
        <v>280</v>
      </c>
      <c r="B6602" s="110">
        <v>45922</v>
      </c>
      <c r="C6602" s="89">
        <v>2.8</v>
      </c>
      <c r="D6602" s="89">
        <v>10.6</v>
      </c>
      <c r="E6602" s="96">
        <v>1280</v>
      </c>
      <c r="F6602" s="89">
        <v>0.9</v>
      </c>
      <c r="G6602" s="89">
        <v>1023.2</v>
      </c>
      <c r="H6602">
        <v>0.77</v>
      </c>
      <c r="I6602" t="s">
        <v>16</v>
      </c>
      <c r="J6602">
        <v>0.8</v>
      </c>
      <c r="K6602">
        <v>9</v>
      </c>
      <c r="L6602">
        <v>2025</v>
      </c>
      <c r="M6602" t="s">
        <v>367</v>
      </c>
      <c r="N6602" s="89" cm="1">
        <f t="array" ref="N6602">IF(ISNUMBER(_34_KNMI_Stations[[#This Row],[Etmaal temperatuur °C]]),IF(_34_KNMI_Stations[[#This Row],[Etmaal temperatuur °C]]&lt;stookgrens[],stookgrens[]-_34_KNMI_Stations[[#This Row],[Etmaal temperatuur °C]],0),"")</f>
        <v>7.4</v>
      </c>
      <c r="O6602" s="89">
        <f>_34_KNMI_Stations[[#This Row],[graaddagen]]*_34_KNMI_Stations[[#This Row],[Gewogen factor]]</f>
        <v>5.9200000000000008</v>
      </c>
      <c r="P6602" s="89" cm="1">
        <f t="array" ref="P6602">IF(ISNUMBER(_34_KNMI_Stations[[#This Row],[Etmaal temperatuur °C]]),IF(_34_KNMI_Stations[[#This Row],[Etmaal temperatuur °C]]&gt;stookgrens[],_34_KNMI_Stations[[#This Row],[Etmaal temperatuur °C]]-stookgrens[],0),"")</f>
        <v>0</v>
      </c>
    </row>
    <row r="6603" spans="1:16" x14ac:dyDescent="0.25">
      <c r="A6603">
        <v>280</v>
      </c>
      <c r="B6603" s="110">
        <v>45923</v>
      </c>
      <c r="C6603" s="89">
        <v>2.7</v>
      </c>
      <c r="D6603" s="89">
        <v>11.2</v>
      </c>
      <c r="E6603" s="96">
        <v>1346</v>
      </c>
      <c r="F6603" s="89">
        <v>-0.1</v>
      </c>
      <c r="G6603" s="89">
        <v>1026.2</v>
      </c>
      <c r="H6603">
        <v>0.79</v>
      </c>
      <c r="I6603" t="s">
        <v>16</v>
      </c>
      <c r="J6603">
        <v>0.8</v>
      </c>
      <c r="K6603">
        <v>9</v>
      </c>
      <c r="L6603">
        <v>2025</v>
      </c>
      <c r="M6603" t="s">
        <v>367</v>
      </c>
      <c r="N6603" s="89" cm="1">
        <f t="array" ref="N6603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6603" s="89">
        <f>_34_KNMI_Stations[[#This Row],[graaddagen]]*_34_KNMI_Stations[[#This Row],[Gewogen factor]]</f>
        <v>5.4400000000000013</v>
      </c>
      <c r="P6603" s="89" cm="1">
        <f t="array" ref="P6603">IF(ISNUMBER(_34_KNMI_Stations[[#This Row],[Etmaal temperatuur °C]]),IF(_34_KNMI_Stations[[#This Row],[Etmaal temperatuur °C]]&gt;stookgrens[],_34_KNMI_Stations[[#This Row],[Etmaal temperatuur °C]]-stookgrens[],0),"")</f>
        <v>0</v>
      </c>
    </row>
    <row r="6604" spans="1:16" x14ac:dyDescent="0.25">
      <c r="A6604">
        <v>280</v>
      </c>
      <c r="B6604" s="110">
        <v>45924</v>
      </c>
      <c r="C6604" s="89">
        <v>4.9000000000000004</v>
      </c>
      <c r="D6604" s="89">
        <v>11.2</v>
      </c>
      <c r="E6604" s="96">
        <v>1556</v>
      </c>
      <c r="F6604" s="89">
        <v>0</v>
      </c>
      <c r="G6604" s="89">
        <v>1027.9000000000001</v>
      </c>
      <c r="H6604">
        <v>0.74</v>
      </c>
      <c r="I6604" t="s">
        <v>16</v>
      </c>
      <c r="J6604">
        <v>0.8</v>
      </c>
      <c r="K6604">
        <v>9</v>
      </c>
      <c r="L6604">
        <v>2025</v>
      </c>
      <c r="M6604" t="s">
        <v>367</v>
      </c>
      <c r="N6604" s="89" cm="1">
        <f t="array" ref="N6604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6604" s="89">
        <f>_34_KNMI_Stations[[#This Row],[graaddagen]]*_34_KNMI_Stations[[#This Row],[Gewogen factor]]</f>
        <v>5.4400000000000013</v>
      </c>
      <c r="P6604" s="89" cm="1">
        <f t="array" ref="P6604">IF(ISNUMBER(_34_KNMI_Stations[[#This Row],[Etmaal temperatuur °C]]),IF(_34_KNMI_Stations[[#This Row],[Etmaal temperatuur °C]]&gt;stookgrens[],_34_KNMI_Stations[[#This Row],[Etmaal temperatuur °C]]-stookgrens[],0),"")</f>
        <v>0</v>
      </c>
    </row>
    <row r="6605" spans="1:16" x14ac:dyDescent="0.25">
      <c r="A6605">
        <v>280</v>
      </c>
      <c r="B6605" s="110">
        <v>45925</v>
      </c>
      <c r="C6605" s="89">
        <v>6</v>
      </c>
      <c r="D6605" s="89">
        <v>12.2</v>
      </c>
      <c r="E6605" s="96">
        <v>1375</v>
      </c>
      <c r="F6605" s="89">
        <v>0</v>
      </c>
      <c r="G6605" s="89">
        <v>1026.0999999999999</v>
      </c>
      <c r="H6605">
        <v>0.64</v>
      </c>
      <c r="I6605" t="s">
        <v>16</v>
      </c>
      <c r="J6605">
        <v>0.8</v>
      </c>
      <c r="K6605">
        <v>9</v>
      </c>
      <c r="L6605">
        <v>2025</v>
      </c>
      <c r="M6605" t="s">
        <v>367</v>
      </c>
      <c r="N6605" s="89" cm="1">
        <f t="array" ref="N6605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6605" s="89">
        <f>_34_KNMI_Stations[[#This Row],[graaddagen]]*_34_KNMI_Stations[[#This Row],[Gewogen factor]]</f>
        <v>4.6400000000000006</v>
      </c>
      <c r="P6605" s="89" cm="1">
        <f t="array" ref="P6605">IF(ISNUMBER(_34_KNMI_Stations[[#This Row],[Etmaal temperatuur °C]]),IF(_34_KNMI_Stations[[#This Row],[Etmaal temperatuur °C]]&gt;stookgrens[],_34_KNMI_Stations[[#This Row],[Etmaal temperatuur °C]]-stookgrens[],0),"")</f>
        <v>0</v>
      </c>
    </row>
    <row r="6606" spans="1:16" x14ac:dyDescent="0.25">
      <c r="A6606">
        <v>280</v>
      </c>
      <c r="B6606" s="110">
        <v>45926</v>
      </c>
      <c r="C6606" s="89">
        <v>4</v>
      </c>
      <c r="D6606" s="89">
        <v>12.2</v>
      </c>
      <c r="E6606" s="96">
        <v>1161</v>
      </c>
      <c r="F6606" s="89">
        <v>0.3</v>
      </c>
      <c r="G6606" s="89">
        <v>1024.2</v>
      </c>
      <c r="H6606">
        <v>0.71</v>
      </c>
      <c r="I6606" t="s">
        <v>16</v>
      </c>
      <c r="J6606">
        <v>0.8</v>
      </c>
      <c r="K6606">
        <v>9</v>
      </c>
      <c r="L6606">
        <v>2025</v>
      </c>
      <c r="M6606" t="s">
        <v>367</v>
      </c>
      <c r="N6606" s="89" cm="1">
        <f t="array" ref="N6606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6606" s="89">
        <f>_34_KNMI_Stations[[#This Row],[graaddagen]]*_34_KNMI_Stations[[#This Row],[Gewogen factor]]</f>
        <v>4.6400000000000006</v>
      </c>
      <c r="P6606" s="89" cm="1">
        <f t="array" ref="P6606">IF(ISNUMBER(_34_KNMI_Stations[[#This Row],[Etmaal temperatuur °C]]),IF(_34_KNMI_Stations[[#This Row],[Etmaal temperatuur °C]]&gt;stookgrens[],_34_KNMI_Stations[[#This Row],[Etmaal temperatuur °C]]-stookgrens[],0),"")</f>
        <v>0</v>
      </c>
    </row>
    <row r="6607" spans="1:16" x14ac:dyDescent="0.25">
      <c r="A6607">
        <v>280</v>
      </c>
      <c r="B6607" s="110">
        <v>45927</v>
      </c>
      <c r="C6607" s="89">
        <v>2.1</v>
      </c>
      <c r="D6607" s="89">
        <v>11.2</v>
      </c>
      <c r="E6607" s="96">
        <v>538</v>
      </c>
      <c r="F6607" s="89">
        <v>0</v>
      </c>
      <c r="G6607" s="89">
        <v>1022.7</v>
      </c>
      <c r="H6607">
        <v>0.89</v>
      </c>
      <c r="I6607" t="s">
        <v>16</v>
      </c>
      <c r="J6607">
        <v>0.8</v>
      </c>
      <c r="K6607">
        <v>9</v>
      </c>
      <c r="L6607">
        <v>2025</v>
      </c>
      <c r="M6607" t="s">
        <v>367</v>
      </c>
      <c r="N6607" s="89" cm="1">
        <f t="array" ref="N6607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6607" s="89">
        <f>_34_KNMI_Stations[[#This Row],[graaddagen]]*_34_KNMI_Stations[[#This Row],[Gewogen factor]]</f>
        <v>5.4400000000000013</v>
      </c>
      <c r="P6607" s="89" cm="1">
        <f t="array" ref="P6607">IF(ISNUMBER(_34_KNMI_Stations[[#This Row],[Etmaal temperatuur °C]]),IF(_34_KNMI_Stations[[#This Row],[Etmaal temperatuur °C]]&gt;stookgrens[],_34_KNMI_Stations[[#This Row],[Etmaal temperatuur °C]]-stookgrens[],0),"")</f>
        <v>0</v>
      </c>
    </row>
    <row r="6608" spans="1:16" x14ac:dyDescent="0.25">
      <c r="A6608">
        <v>280</v>
      </c>
      <c r="B6608" s="110">
        <v>45928</v>
      </c>
      <c r="C6608" s="89">
        <v>1</v>
      </c>
      <c r="D6608" s="89">
        <v>12.7</v>
      </c>
      <c r="E6608" s="96">
        <v>872</v>
      </c>
      <c r="F6608" s="89">
        <v>0</v>
      </c>
      <c r="G6608" s="89">
        <v>1022.8</v>
      </c>
      <c r="H6608">
        <v>0.89</v>
      </c>
      <c r="I6608" t="s">
        <v>16</v>
      </c>
      <c r="J6608">
        <v>0.8</v>
      </c>
      <c r="K6608">
        <v>9</v>
      </c>
      <c r="L6608">
        <v>2025</v>
      </c>
      <c r="M6608" t="s">
        <v>367</v>
      </c>
      <c r="N6608" s="89" cm="1">
        <f t="array" ref="N6608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6608" s="89">
        <f>_34_KNMI_Stations[[#This Row],[graaddagen]]*_34_KNMI_Stations[[#This Row],[Gewogen factor]]</f>
        <v>4.2400000000000011</v>
      </c>
      <c r="P6608" s="89" cm="1">
        <f t="array" ref="P6608">IF(ISNUMBER(_34_KNMI_Stations[[#This Row],[Etmaal temperatuur °C]]),IF(_34_KNMI_Stations[[#This Row],[Etmaal temperatuur °C]]&gt;stookgrens[],_34_KNMI_Stations[[#This Row],[Etmaal temperatuur °C]]-stookgrens[],0),"")</f>
        <v>0</v>
      </c>
    </row>
    <row r="6609" spans="1:16" x14ac:dyDescent="0.25">
      <c r="A6609">
        <v>280</v>
      </c>
      <c r="B6609" s="110">
        <v>45929</v>
      </c>
      <c r="C6609" s="89">
        <v>1.5</v>
      </c>
      <c r="D6609" s="89">
        <v>12.2</v>
      </c>
      <c r="E6609" s="96">
        <v>854</v>
      </c>
      <c r="F6609" s="89">
        <v>0</v>
      </c>
      <c r="G6609" s="89">
        <v>1022.6</v>
      </c>
      <c r="H6609">
        <v>0.91</v>
      </c>
      <c r="I6609" t="s">
        <v>16</v>
      </c>
      <c r="J6609">
        <v>0.8</v>
      </c>
      <c r="K6609">
        <v>9</v>
      </c>
      <c r="L6609">
        <v>2025</v>
      </c>
      <c r="M6609" t="s">
        <v>368</v>
      </c>
      <c r="N6609" s="89" cm="1">
        <f t="array" ref="N6609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6609" s="89">
        <f>_34_KNMI_Stations[[#This Row],[graaddagen]]*_34_KNMI_Stations[[#This Row],[Gewogen factor]]</f>
        <v>4.6400000000000006</v>
      </c>
      <c r="P6609" s="89" cm="1">
        <f t="array" ref="P6609">IF(ISNUMBER(_34_KNMI_Stations[[#This Row],[Etmaal temperatuur °C]]),IF(_34_KNMI_Stations[[#This Row],[Etmaal temperatuur °C]]&gt;stookgrens[],_34_KNMI_Stations[[#This Row],[Etmaal temperatuur °C]]-stookgrens[],0),"")</f>
        <v>0</v>
      </c>
    </row>
    <row r="6610" spans="1:16" x14ac:dyDescent="0.25">
      <c r="A6610">
        <v>280</v>
      </c>
      <c r="B6610" s="110">
        <v>45930</v>
      </c>
      <c r="C6610" s="89">
        <v>1.1000000000000001</v>
      </c>
      <c r="D6610" s="89">
        <v>10.6</v>
      </c>
      <c r="E6610" s="96">
        <v>1051</v>
      </c>
      <c r="F6610" s="89">
        <v>0</v>
      </c>
      <c r="G6610" s="89">
        <v>1025.8</v>
      </c>
      <c r="H6610">
        <v>0.9</v>
      </c>
      <c r="I6610" t="s">
        <v>16</v>
      </c>
      <c r="J6610">
        <v>0.8</v>
      </c>
      <c r="K6610">
        <v>9</v>
      </c>
      <c r="L6610">
        <v>2025</v>
      </c>
      <c r="M6610" t="s">
        <v>368</v>
      </c>
      <c r="N6610" s="89" cm="1">
        <f t="array" ref="N6610">IF(ISNUMBER(_34_KNMI_Stations[[#This Row],[Etmaal temperatuur °C]]),IF(_34_KNMI_Stations[[#This Row],[Etmaal temperatuur °C]]&lt;stookgrens[],stookgrens[]-_34_KNMI_Stations[[#This Row],[Etmaal temperatuur °C]],0),"")</f>
        <v>7.4</v>
      </c>
      <c r="O6610" s="89">
        <f>_34_KNMI_Stations[[#This Row],[graaddagen]]*_34_KNMI_Stations[[#This Row],[Gewogen factor]]</f>
        <v>5.9200000000000008</v>
      </c>
      <c r="P6610" s="89" cm="1">
        <f t="array" ref="P6610">IF(ISNUMBER(_34_KNMI_Stations[[#This Row],[Etmaal temperatuur °C]]),IF(_34_KNMI_Stations[[#This Row],[Etmaal temperatuur °C]]&gt;stookgrens[],_34_KNMI_Stations[[#This Row],[Etmaal temperatuur °C]]-stookgrens[],0),"")</f>
        <v>0</v>
      </c>
    </row>
    <row r="6611" spans="1:16" x14ac:dyDescent="0.25">
      <c r="A6611">
        <v>280</v>
      </c>
      <c r="B6611" s="110">
        <v>45931</v>
      </c>
      <c r="C6611" s="89">
        <v>2.5</v>
      </c>
      <c r="D6611" s="89">
        <v>10.8</v>
      </c>
      <c r="E6611" s="96">
        <v>1269</v>
      </c>
      <c r="F6611" s="89">
        <v>0</v>
      </c>
      <c r="G6611" s="89">
        <v>1030.0999999999999</v>
      </c>
      <c r="H6611">
        <v>0.74</v>
      </c>
      <c r="I6611" t="s">
        <v>16</v>
      </c>
      <c r="J6611">
        <v>1</v>
      </c>
      <c r="K6611">
        <v>10</v>
      </c>
      <c r="L6611">
        <v>2025</v>
      </c>
      <c r="M6611" t="s">
        <v>368</v>
      </c>
      <c r="N6611" s="89" cm="1">
        <f t="array" ref="N6611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6611" s="89">
        <f>_34_KNMI_Stations[[#This Row],[graaddagen]]*_34_KNMI_Stations[[#This Row],[Gewogen factor]]</f>
        <v>7.1999999999999993</v>
      </c>
      <c r="P6611" s="89" cm="1">
        <f t="array" ref="P6611">IF(ISNUMBER(_34_KNMI_Stations[[#This Row],[Etmaal temperatuur °C]]),IF(_34_KNMI_Stations[[#This Row],[Etmaal temperatuur °C]]&gt;stookgrens[],_34_KNMI_Stations[[#This Row],[Etmaal temperatuur °C]]-stookgrens[],0),"")</f>
        <v>0</v>
      </c>
    </row>
    <row r="6612" spans="1:16" x14ac:dyDescent="0.25">
      <c r="A6612">
        <v>280</v>
      </c>
      <c r="B6612" s="110">
        <v>45932</v>
      </c>
      <c r="C6612" s="89">
        <v>3.3</v>
      </c>
      <c r="D6612" s="89">
        <v>11.1</v>
      </c>
      <c r="E6612" s="96">
        <v>1190</v>
      </c>
      <c r="F6612" s="89">
        <v>0</v>
      </c>
      <c r="G6612" s="89">
        <v>1026.9000000000001</v>
      </c>
      <c r="H6612">
        <v>0.7</v>
      </c>
      <c r="I6612" t="s">
        <v>16</v>
      </c>
      <c r="J6612">
        <v>1</v>
      </c>
      <c r="K6612">
        <v>10</v>
      </c>
      <c r="L6612">
        <v>2025</v>
      </c>
      <c r="M6612" t="s">
        <v>368</v>
      </c>
      <c r="N6612" s="89" cm="1">
        <f t="array" ref="N6612">IF(ISNUMBER(_34_KNMI_Stations[[#This Row],[Etmaal temperatuur °C]]),IF(_34_KNMI_Stations[[#This Row],[Etmaal temperatuur °C]]&lt;stookgrens[],stookgrens[]-_34_KNMI_Stations[[#This Row],[Etmaal temperatuur °C]],0),"")</f>
        <v>6.9</v>
      </c>
      <c r="O6612" s="89">
        <f>_34_KNMI_Stations[[#This Row],[graaddagen]]*_34_KNMI_Stations[[#This Row],[Gewogen factor]]</f>
        <v>6.9</v>
      </c>
      <c r="P6612" s="89" cm="1">
        <f t="array" ref="P6612">IF(ISNUMBER(_34_KNMI_Stations[[#This Row],[Etmaal temperatuur °C]]),IF(_34_KNMI_Stations[[#This Row],[Etmaal temperatuur °C]]&gt;stookgrens[],_34_KNMI_Stations[[#This Row],[Etmaal temperatuur °C]]-stookgrens[],0),"")</f>
        <v>0</v>
      </c>
    </row>
    <row r="6613" spans="1:16" x14ac:dyDescent="0.25">
      <c r="A6613">
        <v>280</v>
      </c>
      <c r="B6613" s="110">
        <v>45933</v>
      </c>
      <c r="C6613" s="89">
        <v>5.4</v>
      </c>
      <c r="D6613" s="89">
        <v>11.4</v>
      </c>
      <c r="E6613" s="96">
        <v>476</v>
      </c>
      <c r="F6613" s="89">
        <v>8.8000000000000007</v>
      </c>
      <c r="G6613" s="89">
        <v>1014.8</v>
      </c>
      <c r="H6613">
        <v>0.71</v>
      </c>
      <c r="I6613" t="s">
        <v>16</v>
      </c>
      <c r="J6613">
        <v>1</v>
      </c>
      <c r="K6613">
        <v>10</v>
      </c>
      <c r="L6613">
        <v>2025</v>
      </c>
      <c r="M6613" t="s">
        <v>368</v>
      </c>
      <c r="N6613" s="89" cm="1">
        <f t="array" ref="N6613">IF(ISNUMBER(_34_KNMI_Stations[[#This Row],[Etmaal temperatuur °C]]),IF(_34_KNMI_Stations[[#This Row],[Etmaal temperatuur °C]]&lt;stookgrens[],stookgrens[]-_34_KNMI_Stations[[#This Row],[Etmaal temperatuur °C]],0),"")</f>
        <v>6.6</v>
      </c>
      <c r="O6613" s="89">
        <f>_34_KNMI_Stations[[#This Row],[graaddagen]]*_34_KNMI_Stations[[#This Row],[Gewogen factor]]</f>
        <v>6.6</v>
      </c>
      <c r="P6613" s="89" cm="1">
        <f t="array" ref="P6613">IF(ISNUMBER(_34_KNMI_Stations[[#This Row],[Etmaal temperatuur °C]]),IF(_34_KNMI_Stations[[#This Row],[Etmaal temperatuur °C]]&gt;stookgrens[],_34_KNMI_Stations[[#This Row],[Etmaal temperatuur °C]]-stookgrens[],0),"")</f>
        <v>0</v>
      </c>
    </row>
    <row r="6614" spans="1:16" x14ac:dyDescent="0.25">
      <c r="A6614">
        <v>280</v>
      </c>
      <c r="B6614" s="110">
        <v>45934</v>
      </c>
      <c r="C6614" s="89">
        <v>7.6</v>
      </c>
      <c r="D6614" s="89">
        <v>12.3</v>
      </c>
      <c r="E6614" s="96">
        <v>675</v>
      </c>
      <c r="F6614" s="89">
        <v>30.6</v>
      </c>
      <c r="G6614" s="89">
        <v>994.3</v>
      </c>
      <c r="H6614">
        <v>0.85</v>
      </c>
      <c r="I6614" t="s">
        <v>16</v>
      </c>
      <c r="J6614">
        <v>1</v>
      </c>
      <c r="K6614">
        <v>10</v>
      </c>
      <c r="L6614">
        <v>2025</v>
      </c>
      <c r="M6614" t="s">
        <v>368</v>
      </c>
      <c r="N6614" s="89" cm="1">
        <f t="array" ref="N6614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6614" s="89">
        <f>_34_KNMI_Stations[[#This Row],[graaddagen]]*_34_KNMI_Stations[[#This Row],[Gewogen factor]]</f>
        <v>5.6999999999999993</v>
      </c>
      <c r="P6614" s="89" cm="1">
        <f t="array" ref="P6614">IF(ISNUMBER(_34_KNMI_Stations[[#This Row],[Etmaal temperatuur °C]]),IF(_34_KNMI_Stations[[#This Row],[Etmaal temperatuur °C]]&gt;stookgrens[],_34_KNMI_Stations[[#This Row],[Etmaal temperatuur °C]]-stookgrens[],0),"")</f>
        <v>0</v>
      </c>
    </row>
    <row r="6615" spans="1:16" x14ac:dyDescent="0.25">
      <c r="A6615">
        <v>280</v>
      </c>
      <c r="B6615" s="110">
        <v>45935</v>
      </c>
      <c r="C6615" s="89">
        <v>5.5</v>
      </c>
      <c r="D6615" s="89">
        <v>11.4</v>
      </c>
      <c r="E6615" s="96">
        <v>520</v>
      </c>
      <c r="F6615" s="89">
        <v>7.5</v>
      </c>
      <c r="G6615" s="89">
        <v>1006.9</v>
      </c>
      <c r="H6615">
        <v>0.83</v>
      </c>
      <c r="I6615" t="s">
        <v>16</v>
      </c>
      <c r="J6615">
        <v>1</v>
      </c>
      <c r="K6615">
        <v>10</v>
      </c>
      <c r="L6615">
        <v>2025</v>
      </c>
      <c r="M6615" t="s">
        <v>368</v>
      </c>
      <c r="N6615" s="89" cm="1">
        <f t="array" ref="N6615">IF(ISNUMBER(_34_KNMI_Stations[[#This Row],[Etmaal temperatuur °C]]),IF(_34_KNMI_Stations[[#This Row],[Etmaal temperatuur °C]]&lt;stookgrens[],stookgrens[]-_34_KNMI_Stations[[#This Row],[Etmaal temperatuur °C]],0),"")</f>
        <v>6.6</v>
      </c>
      <c r="O6615" s="89">
        <f>_34_KNMI_Stations[[#This Row],[graaddagen]]*_34_KNMI_Stations[[#This Row],[Gewogen factor]]</f>
        <v>6.6</v>
      </c>
      <c r="P6615" s="89" cm="1">
        <f t="array" ref="P6615">IF(ISNUMBER(_34_KNMI_Stations[[#This Row],[Etmaal temperatuur °C]]),IF(_34_KNMI_Stations[[#This Row],[Etmaal temperatuur °C]]&gt;stookgrens[],_34_KNMI_Stations[[#This Row],[Etmaal temperatuur °C]]-stookgrens[],0),"")</f>
        <v>0</v>
      </c>
    </row>
    <row r="6616" spans="1:16" x14ac:dyDescent="0.25">
      <c r="A6616">
        <v>280</v>
      </c>
      <c r="B6616" s="110">
        <v>45936</v>
      </c>
      <c r="C6616" s="89">
        <v>3.3</v>
      </c>
      <c r="D6616" s="89">
        <v>13.1</v>
      </c>
      <c r="E6616" s="96">
        <v>269</v>
      </c>
      <c r="F6616" s="89">
        <v>1.5</v>
      </c>
      <c r="G6616" s="89">
        <v>1020</v>
      </c>
      <c r="H6616">
        <v>0.92</v>
      </c>
      <c r="I6616" t="s">
        <v>16</v>
      </c>
      <c r="J6616">
        <v>1</v>
      </c>
      <c r="K6616">
        <v>10</v>
      </c>
      <c r="L6616">
        <v>2025</v>
      </c>
      <c r="M6616" t="s">
        <v>369</v>
      </c>
      <c r="N6616" s="89" cm="1">
        <f t="array" ref="N6616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6616" s="89">
        <f>_34_KNMI_Stations[[#This Row],[graaddagen]]*_34_KNMI_Stations[[#This Row],[Gewogen factor]]</f>
        <v>4.9000000000000004</v>
      </c>
      <c r="P6616" s="89" cm="1">
        <f t="array" ref="P6616">IF(ISNUMBER(_34_KNMI_Stations[[#This Row],[Etmaal temperatuur °C]]),IF(_34_KNMI_Stations[[#This Row],[Etmaal temperatuur °C]]&gt;stookgrens[],_34_KNMI_Stations[[#This Row],[Etmaal temperatuur °C]]-stookgrens[],0),"")</f>
        <v>0</v>
      </c>
    </row>
    <row r="6617" spans="1:16" x14ac:dyDescent="0.25">
      <c r="A6617">
        <v>280</v>
      </c>
      <c r="B6617" s="110">
        <v>45937</v>
      </c>
      <c r="C6617" s="89">
        <v>3.8</v>
      </c>
      <c r="D6617" s="89">
        <v>14.8</v>
      </c>
      <c r="E6617" s="96">
        <v>622</v>
      </c>
      <c r="F6617" s="89">
        <v>0.5</v>
      </c>
      <c r="G6617" s="89">
        <v>1022.8</v>
      </c>
      <c r="H6617">
        <v>0.91</v>
      </c>
      <c r="I6617" t="s">
        <v>16</v>
      </c>
      <c r="J6617">
        <v>1</v>
      </c>
      <c r="K6617">
        <v>10</v>
      </c>
      <c r="L6617">
        <v>2025</v>
      </c>
      <c r="M6617" t="s">
        <v>369</v>
      </c>
      <c r="N6617" s="89" cm="1">
        <f t="array" ref="N6617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6617" s="89">
        <f>_34_KNMI_Stations[[#This Row],[graaddagen]]*_34_KNMI_Stations[[#This Row],[Gewogen factor]]</f>
        <v>3.1999999999999993</v>
      </c>
      <c r="P6617" s="89" cm="1">
        <f t="array" ref="P6617">IF(ISNUMBER(_34_KNMI_Stations[[#This Row],[Etmaal temperatuur °C]]),IF(_34_KNMI_Stations[[#This Row],[Etmaal temperatuur °C]]&gt;stookgrens[],_34_KNMI_Stations[[#This Row],[Etmaal temperatuur °C]]-stookgrens[],0),"")</f>
        <v>0</v>
      </c>
    </row>
    <row r="6618" spans="1:16" x14ac:dyDescent="0.25">
      <c r="A6618">
        <v>280</v>
      </c>
      <c r="B6618" s="110">
        <v>45938</v>
      </c>
      <c r="C6618" s="89">
        <v>2.4</v>
      </c>
      <c r="D6618" s="89">
        <v>13.2</v>
      </c>
      <c r="E6618" s="96">
        <v>441</v>
      </c>
      <c r="F6618" s="89">
        <v>0.9</v>
      </c>
      <c r="G6618" s="89">
        <v>1021.4</v>
      </c>
      <c r="H6618">
        <v>0.95</v>
      </c>
      <c r="I6618" t="s">
        <v>16</v>
      </c>
      <c r="J6618">
        <v>1</v>
      </c>
      <c r="K6618">
        <v>10</v>
      </c>
      <c r="L6618">
        <v>2025</v>
      </c>
      <c r="M6618" t="s">
        <v>369</v>
      </c>
      <c r="N6618" s="89" cm="1">
        <f t="array" ref="N6618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6618" s="89">
        <f>_34_KNMI_Stations[[#This Row],[graaddagen]]*_34_KNMI_Stations[[#This Row],[Gewogen factor]]</f>
        <v>4.8000000000000007</v>
      </c>
      <c r="P6618" s="89" cm="1">
        <f t="array" ref="P6618">IF(ISNUMBER(_34_KNMI_Stations[[#This Row],[Etmaal temperatuur °C]]),IF(_34_KNMI_Stations[[#This Row],[Etmaal temperatuur °C]]&gt;stookgrens[],_34_KNMI_Stations[[#This Row],[Etmaal temperatuur °C]]-stookgrens[],0),"")</f>
        <v>0</v>
      </c>
    </row>
    <row r="6619" spans="1:16" x14ac:dyDescent="0.25">
      <c r="A6619">
        <v>280</v>
      </c>
      <c r="B6619" s="110">
        <v>45939</v>
      </c>
      <c r="C6619" s="89">
        <v>3.6</v>
      </c>
      <c r="D6619" s="89">
        <v>13</v>
      </c>
      <c r="E6619" s="96">
        <v>533</v>
      </c>
      <c r="F6619" s="89">
        <v>0</v>
      </c>
      <c r="G6619" s="89">
        <v>1024.7</v>
      </c>
      <c r="H6619">
        <v>0.85</v>
      </c>
      <c r="I6619" t="s">
        <v>16</v>
      </c>
      <c r="J6619">
        <v>1</v>
      </c>
      <c r="K6619">
        <v>10</v>
      </c>
      <c r="L6619">
        <v>2025</v>
      </c>
      <c r="M6619" t="s">
        <v>369</v>
      </c>
      <c r="N6619" s="89" cm="1">
        <f t="array" ref="N6619">IF(ISNUMBER(_34_KNMI_Stations[[#This Row],[Etmaal temperatuur °C]]),IF(_34_KNMI_Stations[[#This Row],[Etmaal temperatuur °C]]&lt;stookgrens[],stookgrens[]-_34_KNMI_Stations[[#This Row],[Etmaal temperatuur °C]],0),"")</f>
        <v>5</v>
      </c>
      <c r="O6619" s="89">
        <f>_34_KNMI_Stations[[#This Row],[graaddagen]]*_34_KNMI_Stations[[#This Row],[Gewogen factor]]</f>
        <v>5</v>
      </c>
      <c r="P6619" s="89" cm="1">
        <f t="array" ref="P6619">IF(ISNUMBER(_34_KNMI_Stations[[#This Row],[Etmaal temperatuur °C]]),IF(_34_KNMI_Stations[[#This Row],[Etmaal temperatuur °C]]&gt;stookgrens[],_34_KNMI_Stations[[#This Row],[Etmaal temperatuur °C]]-stookgrens[],0),"")</f>
        <v>0</v>
      </c>
    </row>
    <row r="6620" spans="1:16" x14ac:dyDescent="0.25">
      <c r="A6620">
        <v>280</v>
      </c>
      <c r="B6620" s="110">
        <v>45940</v>
      </c>
      <c r="C6620" s="89">
        <v>3.2</v>
      </c>
      <c r="D6620" s="89">
        <v>13.8</v>
      </c>
      <c r="E6620" s="96">
        <v>742</v>
      </c>
      <c r="F6620" s="89">
        <v>0</v>
      </c>
      <c r="G6620" s="89">
        <v>1030.9000000000001</v>
      </c>
      <c r="H6620">
        <v>0.87</v>
      </c>
      <c r="I6620" t="s">
        <v>16</v>
      </c>
      <c r="J6620">
        <v>1</v>
      </c>
      <c r="K6620">
        <v>10</v>
      </c>
      <c r="L6620">
        <v>2025</v>
      </c>
      <c r="M6620" t="s">
        <v>369</v>
      </c>
      <c r="N6620" s="89" cm="1">
        <f t="array" ref="N6620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6620" s="89">
        <f>_34_KNMI_Stations[[#This Row],[graaddagen]]*_34_KNMI_Stations[[#This Row],[Gewogen factor]]</f>
        <v>4.1999999999999993</v>
      </c>
      <c r="P6620" s="89" cm="1">
        <f t="array" ref="P6620">IF(ISNUMBER(_34_KNMI_Stations[[#This Row],[Etmaal temperatuur °C]]),IF(_34_KNMI_Stations[[#This Row],[Etmaal temperatuur °C]]&gt;stookgrens[],_34_KNMI_Stations[[#This Row],[Etmaal temperatuur °C]]-stookgrens[],0),"")</f>
        <v>0</v>
      </c>
    </row>
    <row r="6621" spans="1:16" x14ac:dyDescent="0.25">
      <c r="A6621">
        <v>280</v>
      </c>
      <c r="B6621" s="110">
        <v>45941</v>
      </c>
      <c r="C6621" s="89">
        <v>2.2999999999999998</v>
      </c>
      <c r="D6621" s="89">
        <v>13.7</v>
      </c>
      <c r="E6621" s="96">
        <v>244</v>
      </c>
      <c r="F6621" s="89">
        <v>0</v>
      </c>
      <c r="G6621" s="89">
        <v>1032.7</v>
      </c>
      <c r="H6621">
        <v>0.87</v>
      </c>
      <c r="I6621" t="s">
        <v>16</v>
      </c>
      <c r="J6621">
        <v>1</v>
      </c>
      <c r="K6621">
        <v>10</v>
      </c>
      <c r="L6621">
        <v>2025</v>
      </c>
      <c r="M6621" t="s">
        <v>369</v>
      </c>
      <c r="N6621" s="89" cm="1">
        <f t="array" ref="N6621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6621" s="89">
        <f>_34_KNMI_Stations[[#This Row],[graaddagen]]*_34_KNMI_Stations[[#This Row],[Gewogen factor]]</f>
        <v>4.3000000000000007</v>
      </c>
      <c r="P6621" s="89" cm="1">
        <f t="array" ref="P6621">IF(ISNUMBER(_34_KNMI_Stations[[#This Row],[Etmaal temperatuur °C]]),IF(_34_KNMI_Stations[[#This Row],[Etmaal temperatuur °C]]&gt;stookgrens[],_34_KNMI_Stations[[#This Row],[Etmaal temperatuur °C]]-stookgrens[],0),"")</f>
        <v>0</v>
      </c>
    </row>
    <row r="6622" spans="1:16" x14ac:dyDescent="0.25">
      <c r="A6622">
        <v>280</v>
      </c>
      <c r="B6622" s="110">
        <v>45942</v>
      </c>
      <c r="C6622" s="89">
        <v>2.8</v>
      </c>
      <c r="D6622" s="89">
        <v>13.7</v>
      </c>
      <c r="E6622" s="96">
        <v>453</v>
      </c>
      <c r="F6622" s="89">
        <v>0.5</v>
      </c>
      <c r="G6622" s="89">
        <v>1029.7</v>
      </c>
      <c r="H6622">
        <v>0.93</v>
      </c>
      <c r="I6622" t="s">
        <v>16</v>
      </c>
      <c r="J6622">
        <v>1</v>
      </c>
      <c r="K6622">
        <v>10</v>
      </c>
      <c r="L6622">
        <v>2025</v>
      </c>
      <c r="M6622" t="s">
        <v>369</v>
      </c>
      <c r="N6622" s="89" cm="1">
        <f t="array" ref="N6622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6622" s="89">
        <f>_34_KNMI_Stations[[#This Row],[graaddagen]]*_34_KNMI_Stations[[#This Row],[Gewogen factor]]</f>
        <v>4.3000000000000007</v>
      </c>
      <c r="P6622" s="89" cm="1">
        <f t="array" ref="P6622">IF(ISNUMBER(_34_KNMI_Stations[[#This Row],[Etmaal temperatuur °C]]),IF(_34_KNMI_Stations[[#This Row],[Etmaal temperatuur °C]]&gt;stookgrens[],_34_KNMI_Stations[[#This Row],[Etmaal temperatuur °C]]-stookgrens[],0),"")</f>
        <v>0</v>
      </c>
    </row>
    <row r="6623" spans="1:16" x14ac:dyDescent="0.25">
      <c r="A6623">
        <v>280</v>
      </c>
      <c r="B6623" s="110">
        <v>45943</v>
      </c>
      <c r="C6623" s="89">
        <v>1.6</v>
      </c>
      <c r="D6623" s="89">
        <v>13.4</v>
      </c>
      <c r="E6623" s="96">
        <v>679</v>
      </c>
      <c r="F6623" s="89">
        <v>-0.1</v>
      </c>
      <c r="G6623" s="89">
        <v>1028.3</v>
      </c>
      <c r="H6623">
        <v>0.86</v>
      </c>
      <c r="I6623" t="s">
        <v>16</v>
      </c>
      <c r="J6623">
        <v>1</v>
      </c>
      <c r="K6623">
        <v>10</v>
      </c>
      <c r="L6623">
        <v>2025</v>
      </c>
      <c r="M6623" t="s">
        <v>370</v>
      </c>
      <c r="N6623" s="89" cm="1">
        <f t="array" ref="N6623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6623" s="89">
        <f>_34_KNMI_Stations[[#This Row],[graaddagen]]*_34_KNMI_Stations[[#This Row],[Gewogen factor]]</f>
        <v>4.5999999999999996</v>
      </c>
      <c r="P6623" s="89" cm="1">
        <f t="array" ref="P6623">IF(ISNUMBER(_34_KNMI_Stations[[#This Row],[Etmaal temperatuur °C]]),IF(_34_KNMI_Stations[[#This Row],[Etmaal temperatuur °C]]&gt;stookgrens[],_34_KNMI_Stations[[#This Row],[Etmaal temperatuur °C]]-stookgrens[],0),"")</f>
        <v>0</v>
      </c>
    </row>
    <row r="6624" spans="1:16" x14ac:dyDescent="0.25">
      <c r="A6624">
        <v>280</v>
      </c>
      <c r="B6624" s="110">
        <v>45944</v>
      </c>
      <c r="C6624" s="89">
        <v>2.6</v>
      </c>
      <c r="D6624" s="89">
        <v>13.1</v>
      </c>
      <c r="E6624" s="96">
        <v>595</v>
      </c>
      <c r="F6624" s="89">
        <v>1.7</v>
      </c>
      <c r="G6624" s="89">
        <v>1026.4000000000001</v>
      </c>
      <c r="H6624">
        <v>0.92</v>
      </c>
      <c r="I6624" t="s">
        <v>16</v>
      </c>
      <c r="J6624">
        <v>1</v>
      </c>
      <c r="K6624">
        <v>10</v>
      </c>
      <c r="L6624">
        <v>2025</v>
      </c>
      <c r="M6624" t="s">
        <v>370</v>
      </c>
      <c r="N6624" s="89" cm="1">
        <f t="array" ref="N6624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6624" s="89">
        <f>_34_KNMI_Stations[[#This Row],[graaddagen]]*_34_KNMI_Stations[[#This Row],[Gewogen factor]]</f>
        <v>4.9000000000000004</v>
      </c>
      <c r="P6624" s="89" cm="1">
        <f t="array" ref="P6624">IF(ISNUMBER(_34_KNMI_Stations[[#This Row],[Etmaal temperatuur °C]]),IF(_34_KNMI_Stations[[#This Row],[Etmaal temperatuur °C]]&gt;stookgrens[],_34_KNMI_Stations[[#This Row],[Etmaal temperatuur °C]]-stookgrens[],0),"")</f>
        <v>0</v>
      </c>
    </row>
    <row r="6625" spans="1:16" x14ac:dyDescent="0.25">
      <c r="A6625">
        <v>280</v>
      </c>
      <c r="B6625" s="110">
        <v>45945</v>
      </c>
      <c r="C6625" s="89">
        <v>2.2000000000000002</v>
      </c>
      <c r="D6625" s="89">
        <v>12.2</v>
      </c>
      <c r="E6625" s="96">
        <v>504</v>
      </c>
      <c r="F6625" s="89">
        <v>0.1</v>
      </c>
      <c r="G6625" s="89">
        <v>1026.5</v>
      </c>
      <c r="H6625">
        <v>0.93</v>
      </c>
      <c r="I6625" t="s">
        <v>16</v>
      </c>
      <c r="J6625">
        <v>1</v>
      </c>
      <c r="K6625">
        <v>10</v>
      </c>
      <c r="L6625">
        <v>2025</v>
      </c>
      <c r="M6625" t="s">
        <v>370</v>
      </c>
      <c r="N6625" s="89" cm="1">
        <f t="array" ref="N6625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6625" s="89">
        <f>_34_KNMI_Stations[[#This Row],[graaddagen]]*_34_KNMI_Stations[[#This Row],[Gewogen factor]]</f>
        <v>5.8000000000000007</v>
      </c>
      <c r="P6625" s="89" cm="1">
        <f t="array" ref="P6625">IF(ISNUMBER(_34_KNMI_Stations[[#This Row],[Etmaal temperatuur °C]]),IF(_34_KNMI_Stations[[#This Row],[Etmaal temperatuur °C]]&gt;stookgrens[],_34_KNMI_Stations[[#This Row],[Etmaal temperatuur °C]]-stookgrens[],0),"")</f>
        <v>0</v>
      </c>
    </row>
    <row r="6626" spans="1:16" x14ac:dyDescent="0.25">
      <c r="A6626">
        <v>280</v>
      </c>
      <c r="B6626" s="110">
        <v>45946</v>
      </c>
      <c r="C6626" s="89">
        <v>3.1</v>
      </c>
      <c r="D6626" s="89">
        <v>12.5</v>
      </c>
      <c r="E6626" s="96">
        <v>530</v>
      </c>
      <c r="F6626" s="89">
        <v>0.7</v>
      </c>
      <c r="G6626" s="89">
        <v>1024.3</v>
      </c>
      <c r="H6626">
        <v>0.89</v>
      </c>
      <c r="I6626" t="s">
        <v>16</v>
      </c>
      <c r="J6626">
        <v>1</v>
      </c>
      <c r="K6626">
        <v>10</v>
      </c>
      <c r="L6626">
        <v>2025</v>
      </c>
      <c r="M6626" t="s">
        <v>370</v>
      </c>
      <c r="N6626" s="89" cm="1">
        <f t="array" ref="N6626">IF(ISNUMBER(_34_KNMI_Stations[[#This Row],[Etmaal temperatuur °C]]),IF(_34_KNMI_Stations[[#This Row],[Etmaal temperatuur °C]]&lt;stookgrens[],stookgrens[]-_34_KNMI_Stations[[#This Row],[Etmaal temperatuur °C]],0),"")</f>
        <v>5.5</v>
      </c>
      <c r="O6626" s="89">
        <f>_34_KNMI_Stations[[#This Row],[graaddagen]]*_34_KNMI_Stations[[#This Row],[Gewogen factor]]</f>
        <v>5.5</v>
      </c>
      <c r="P6626" s="89" cm="1">
        <f t="array" ref="P6626">IF(ISNUMBER(_34_KNMI_Stations[[#This Row],[Etmaal temperatuur °C]]),IF(_34_KNMI_Stations[[#This Row],[Etmaal temperatuur °C]]&gt;stookgrens[],_34_KNMI_Stations[[#This Row],[Etmaal temperatuur °C]]-stookgrens[],0),"")</f>
        <v>0</v>
      </c>
    </row>
    <row r="6627" spans="1:16" x14ac:dyDescent="0.25">
      <c r="A6627">
        <v>280</v>
      </c>
      <c r="B6627" s="110">
        <v>45947</v>
      </c>
      <c r="C6627" s="89">
        <v>2.8</v>
      </c>
      <c r="D6627" s="89">
        <v>11.4</v>
      </c>
      <c r="E6627" s="96">
        <v>694</v>
      </c>
      <c r="F6627" s="89">
        <v>1</v>
      </c>
      <c r="G6627" s="89">
        <v>1024.0999999999999</v>
      </c>
      <c r="H6627">
        <v>0.87</v>
      </c>
      <c r="I6627" t="s">
        <v>16</v>
      </c>
      <c r="J6627">
        <v>1</v>
      </c>
      <c r="K6627">
        <v>10</v>
      </c>
      <c r="L6627">
        <v>2025</v>
      </c>
      <c r="M6627" t="s">
        <v>370</v>
      </c>
      <c r="N6627" s="89" cm="1">
        <f t="array" ref="N6627">IF(ISNUMBER(_34_KNMI_Stations[[#This Row],[Etmaal temperatuur °C]]),IF(_34_KNMI_Stations[[#This Row],[Etmaal temperatuur °C]]&lt;stookgrens[],stookgrens[]-_34_KNMI_Stations[[#This Row],[Etmaal temperatuur °C]],0),"")</f>
        <v>6.6</v>
      </c>
      <c r="O6627" s="89">
        <f>_34_KNMI_Stations[[#This Row],[graaddagen]]*_34_KNMI_Stations[[#This Row],[Gewogen factor]]</f>
        <v>6.6</v>
      </c>
      <c r="P6627" s="89" cm="1">
        <f t="array" ref="P6627">IF(ISNUMBER(_34_KNMI_Stations[[#This Row],[Etmaal temperatuur °C]]),IF(_34_KNMI_Stations[[#This Row],[Etmaal temperatuur °C]]&gt;stookgrens[],_34_KNMI_Stations[[#This Row],[Etmaal temperatuur °C]]-stookgrens[],0),"")</f>
        <v>0</v>
      </c>
    </row>
    <row r="6628" spans="1:16" x14ac:dyDescent="0.25">
      <c r="A6628">
        <v>280</v>
      </c>
      <c r="B6628" s="110">
        <v>45948</v>
      </c>
      <c r="C6628" s="89">
        <v>2.2000000000000002</v>
      </c>
      <c r="D6628" s="89">
        <v>7.6</v>
      </c>
      <c r="E6628" s="96">
        <v>970</v>
      </c>
      <c r="F6628" s="89">
        <v>0</v>
      </c>
      <c r="G6628" s="89">
        <v>1026.7</v>
      </c>
      <c r="H6628">
        <v>0.78</v>
      </c>
      <c r="I6628" t="s">
        <v>16</v>
      </c>
      <c r="J6628">
        <v>1</v>
      </c>
      <c r="K6628">
        <v>10</v>
      </c>
      <c r="L6628">
        <v>2025</v>
      </c>
      <c r="M6628" t="s">
        <v>370</v>
      </c>
      <c r="N6628" s="89" cm="1">
        <f t="array" ref="N6628">IF(ISNUMBER(_34_KNMI_Stations[[#This Row],[Etmaal temperatuur °C]]),IF(_34_KNMI_Stations[[#This Row],[Etmaal temperatuur °C]]&lt;stookgrens[],stookgrens[]-_34_KNMI_Stations[[#This Row],[Etmaal temperatuur °C]],0),"")</f>
        <v>10.4</v>
      </c>
      <c r="O6628" s="89">
        <f>_34_KNMI_Stations[[#This Row],[graaddagen]]*_34_KNMI_Stations[[#This Row],[Gewogen factor]]</f>
        <v>10.4</v>
      </c>
      <c r="P6628" s="89" cm="1">
        <f t="array" ref="P6628">IF(ISNUMBER(_34_KNMI_Stations[[#This Row],[Etmaal temperatuur °C]]),IF(_34_KNMI_Stations[[#This Row],[Etmaal temperatuur °C]]&gt;stookgrens[],_34_KNMI_Stations[[#This Row],[Etmaal temperatuur °C]]-stookgrens[],0),"")</f>
        <v>0</v>
      </c>
    </row>
    <row r="6629" spans="1:16" x14ac:dyDescent="0.25">
      <c r="A6629">
        <v>280</v>
      </c>
      <c r="B6629" s="110">
        <v>45949</v>
      </c>
      <c r="C6629" s="89">
        <v>3.2</v>
      </c>
      <c r="D6629" s="89">
        <v>8.4</v>
      </c>
      <c r="E6629" s="96">
        <v>620</v>
      </c>
      <c r="F6629" s="89">
        <v>0.1</v>
      </c>
      <c r="G6629" s="89">
        <v>1012.4</v>
      </c>
      <c r="H6629">
        <v>0.79</v>
      </c>
      <c r="I6629" t="s">
        <v>16</v>
      </c>
      <c r="J6629">
        <v>1</v>
      </c>
      <c r="K6629">
        <v>10</v>
      </c>
      <c r="L6629">
        <v>2025</v>
      </c>
      <c r="M6629" t="s">
        <v>370</v>
      </c>
      <c r="N6629" s="89" cm="1">
        <f t="array" ref="N6629">IF(ISNUMBER(_34_KNMI_Stations[[#This Row],[Etmaal temperatuur °C]]),IF(_34_KNMI_Stations[[#This Row],[Etmaal temperatuur °C]]&lt;stookgrens[],stookgrens[]-_34_KNMI_Stations[[#This Row],[Etmaal temperatuur °C]],0),"")</f>
        <v>9.6</v>
      </c>
      <c r="O6629" s="89">
        <f>_34_KNMI_Stations[[#This Row],[graaddagen]]*_34_KNMI_Stations[[#This Row],[Gewogen factor]]</f>
        <v>9.6</v>
      </c>
      <c r="P6629" s="89" cm="1">
        <f t="array" ref="P6629">IF(ISNUMBER(_34_KNMI_Stations[[#This Row],[Etmaal temperatuur °C]]),IF(_34_KNMI_Stations[[#This Row],[Etmaal temperatuur °C]]&gt;stookgrens[],_34_KNMI_Stations[[#This Row],[Etmaal temperatuur °C]]-stookgrens[],0),"")</f>
        <v>0</v>
      </c>
    </row>
    <row r="6630" spans="1:16" x14ac:dyDescent="0.25">
      <c r="A6630">
        <v>280</v>
      </c>
      <c r="B6630" s="110">
        <v>45950</v>
      </c>
      <c r="C6630" s="89">
        <v>4</v>
      </c>
      <c r="D6630" s="89">
        <v>13.3</v>
      </c>
      <c r="E6630" s="96">
        <v>314</v>
      </c>
      <c r="F6630" s="89">
        <v>1.9</v>
      </c>
      <c r="G6630" s="89">
        <v>996.6</v>
      </c>
      <c r="H6630">
        <v>0.9</v>
      </c>
      <c r="I6630" t="s">
        <v>16</v>
      </c>
      <c r="J6630">
        <v>1</v>
      </c>
      <c r="K6630">
        <v>10</v>
      </c>
      <c r="L6630">
        <v>2025</v>
      </c>
      <c r="M6630" t="s">
        <v>371</v>
      </c>
      <c r="N6630" s="89" cm="1">
        <f t="array" ref="N6630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6630" s="89">
        <f>_34_KNMI_Stations[[#This Row],[graaddagen]]*_34_KNMI_Stations[[#This Row],[Gewogen factor]]</f>
        <v>4.6999999999999993</v>
      </c>
      <c r="P6630" s="89" cm="1">
        <f t="array" ref="P6630">IF(ISNUMBER(_34_KNMI_Stations[[#This Row],[Etmaal temperatuur °C]]),IF(_34_KNMI_Stations[[#This Row],[Etmaal temperatuur °C]]&gt;stookgrens[],_34_KNMI_Stations[[#This Row],[Etmaal temperatuur °C]]-stookgrens[],0),"")</f>
        <v>0</v>
      </c>
    </row>
    <row r="6631" spans="1:16" x14ac:dyDescent="0.25">
      <c r="A6631">
        <v>280</v>
      </c>
      <c r="B6631" s="110">
        <v>45951</v>
      </c>
      <c r="C6631" s="89">
        <v>5.9</v>
      </c>
      <c r="D6631" s="89">
        <v>13.2</v>
      </c>
      <c r="E6631" s="96">
        <v>405</v>
      </c>
      <c r="F6631" s="89">
        <v>2.9</v>
      </c>
      <c r="G6631" s="89">
        <v>991.3</v>
      </c>
      <c r="H6631">
        <v>0.9</v>
      </c>
      <c r="I6631" t="s">
        <v>16</v>
      </c>
      <c r="J6631">
        <v>1</v>
      </c>
      <c r="K6631">
        <v>10</v>
      </c>
      <c r="L6631">
        <v>2025</v>
      </c>
      <c r="M6631" t="s">
        <v>371</v>
      </c>
      <c r="N6631" s="89" cm="1">
        <f t="array" ref="N6631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6631" s="89">
        <f>_34_KNMI_Stations[[#This Row],[graaddagen]]*_34_KNMI_Stations[[#This Row],[Gewogen factor]]</f>
        <v>4.8000000000000007</v>
      </c>
      <c r="P6631" s="89" cm="1">
        <f t="array" ref="P6631">IF(ISNUMBER(_34_KNMI_Stations[[#This Row],[Etmaal temperatuur °C]]),IF(_34_KNMI_Stations[[#This Row],[Etmaal temperatuur °C]]&gt;stookgrens[],_34_KNMI_Stations[[#This Row],[Etmaal temperatuur °C]]-stookgrens[],0),"")</f>
        <v>0</v>
      </c>
    </row>
    <row r="6632" spans="1:16" x14ac:dyDescent="0.25">
      <c r="A6632">
        <v>280</v>
      </c>
      <c r="B6632" s="110">
        <v>45952</v>
      </c>
      <c r="C6632" s="89">
        <v>3.5</v>
      </c>
      <c r="D6632" s="89">
        <v>12.3</v>
      </c>
      <c r="E6632" s="96">
        <v>482</v>
      </c>
      <c r="F6632" s="89">
        <v>0.1</v>
      </c>
      <c r="G6632" s="89">
        <v>996</v>
      </c>
      <c r="H6632">
        <v>0.87</v>
      </c>
      <c r="I6632" t="s">
        <v>16</v>
      </c>
      <c r="J6632">
        <v>1</v>
      </c>
      <c r="K6632">
        <v>10</v>
      </c>
      <c r="L6632">
        <v>2025</v>
      </c>
      <c r="M6632" t="s">
        <v>371</v>
      </c>
      <c r="N6632" s="89" cm="1">
        <f t="array" ref="N6632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6632" s="89">
        <f>_34_KNMI_Stations[[#This Row],[graaddagen]]*_34_KNMI_Stations[[#This Row],[Gewogen factor]]</f>
        <v>5.6999999999999993</v>
      </c>
      <c r="P6632" s="89" cm="1">
        <f t="array" ref="P6632">IF(ISNUMBER(_34_KNMI_Stations[[#This Row],[Etmaal temperatuur °C]]),IF(_34_KNMI_Stations[[#This Row],[Etmaal temperatuur °C]]&gt;stookgrens[],_34_KNMI_Stations[[#This Row],[Etmaal temperatuur °C]]-stookgrens[],0),"")</f>
        <v>0</v>
      </c>
    </row>
    <row r="6633" spans="1:16" x14ac:dyDescent="0.25">
      <c r="A6633">
        <v>280</v>
      </c>
      <c r="B6633" s="110">
        <v>45953</v>
      </c>
      <c r="C6633" s="89">
        <v>5.5</v>
      </c>
      <c r="D6633" s="89">
        <v>11.5</v>
      </c>
      <c r="E6633" s="96">
        <v>380</v>
      </c>
      <c r="F6633" s="89">
        <v>18</v>
      </c>
      <c r="G6633" s="89">
        <v>980</v>
      </c>
      <c r="H6633">
        <v>0.89</v>
      </c>
      <c r="I6633" t="s">
        <v>16</v>
      </c>
      <c r="J6633">
        <v>1</v>
      </c>
      <c r="K6633">
        <v>10</v>
      </c>
      <c r="L6633">
        <v>2025</v>
      </c>
      <c r="M6633" t="s">
        <v>371</v>
      </c>
      <c r="N6633" s="89" cm="1">
        <f t="array" ref="N6633">IF(ISNUMBER(_34_KNMI_Stations[[#This Row],[Etmaal temperatuur °C]]),IF(_34_KNMI_Stations[[#This Row],[Etmaal temperatuur °C]]&lt;stookgrens[],stookgrens[]-_34_KNMI_Stations[[#This Row],[Etmaal temperatuur °C]],0),"")</f>
        <v>6.5</v>
      </c>
      <c r="O6633" s="89">
        <f>_34_KNMI_Stations[[#This Row],[graaddagen]]*_34_KNMI_Stations[[#This Row],[Gewogen factor]]</f>
        <v>6.5</v>
      </c>
      <c r="P6633" s="89" cm="1">
        <f t="array" ref="P6633">IF(ISNUMBER(_34_KNMI_Stations[[#This Row],[Etmaal temperatuur °C]]),IF(_34_KNMI_Stations[[#This Row],[Etmaal temperatuur °C]]&gt;stookgrens[],_34_KNMI_Stations[[#This Row],[Etmaal temperatuur °C]]-stookgrens[],0),"")</f>
        <v>0</v>
      </c>
    </row>
    <row r="6634" spans="1:16" x14ac:dyDescent="0.25">
      <c r="A6634">
        <v>280</v>
      </c>
      <c r="B6634" s="110">
        <v>45954</v>
      </c>
      <c r="C6634" s="89">
        <v>9.4</v>
      </c>
      <c r="D6634" s="89">
        <v>9.8000000000000007</v>
      </c>
      <c r="E6634" s="96">
        <v>514</v>
      </c>
      <c r="F6634" s="89">
        <v>10.199999999999999</v>
      </c>
      <c r="G6634" s="89">
        <v>992.4</v>
      </c>
      <c r="H6634">
        <v>0.82</v>
      </c>
      <c r="I6634" t="s">
        <v>16</v>
      </c>
      <c r="J6634">
        <v>1</v>
      </c>
      <c r="K6634">
        <v>10</v>
      </c>
      <c r="L6634">
        <v>2025</v>
      </c>
      <c r="M6634" t="s">
        <v>371</v>
      </c>
      <c r="N6634" s="89" cm="1">
        <f t="array" ref="N6634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6634" s="89">
        <f>_34_KNMI_Stations[[#This Row],[graaddagen]]*_34_KNMI_Stations[[#This Row],[Gewogen factor]]</f>
        <v>8.1999999999999993</v>
      </c>
      <c r="P6634" s="89" cm="1">
        <f t="array" ref="P6634">IF(ISNUMBER(_34_KNMI_Stations[[#This Row],[Etmaal temperatuur °C]]),IF(_34_KNMI_Stations[[#This Row],[Etmaal temperatuur °C]]&gt;stookgrens[],_34_KNMI_Stations[[#This Row],[Etmaal temperatuur °C]]-stookgrens[],0),"")</f>
        <v>0</v>
      </c>
    </row>
    <row r="6635" spans="1:16" x14ac:dyDescent="0.25">
      <c r="A6635">
        <v>280</v>
      </c>
      <c r="B6635" s="110">
        <v>45955</v>
      </c>
      <c r="C6635" s="89">
        <v>7.3</v>
      </c>
      <c r="D6635" s="89">
        <v>8.9</v>
      </c>
      <c r="E6635" s="96">
        <v>367</v>
      </c>
      <c r="F6635" s="89">
        <v>7.9</v>
      </c>
      <c r="G6635" s="89">
        <v>993.6</v>
      </c>
      <c r="H6635">
        <v>0.89</v>
      </c>
      <c r="I6635" t="s">
        <v>16</v>
      </c>
      <c r="J6635">
        <v>1</v>
      </c>
      <c r="K6635">
        <v>10</v>
      </c>
      <c r="L6635">
        <v>2025</v>
      </c>
      <c r="M6635" t="s">
        <v>371</v>
      </c>
      <c r="N6635" s="89" cm="1">
        <f t="array" ref="N6635">IF(ISNUMBER(_34_KNMI_Stations[[#This Row],[Etmaal temperatuur °C]]),IF(_34_KNMI_Stations[[#This Row],[Etmaal temperatuur °C]]&lt;stookgrens[],stookgrens[]-_34_KNMI_Stations[[#This Row],[Etmaal temperatuur °C]],0),"")</f>
        <v>9.1</v>
      </c>
      <c r="O6635" s="89">
        <f>_34_KNMI_Stations[[#This Row],[graaddagen]]*_34_KNMI_Stations[[#This Row],[Gewogen factor]]</f>
        <v>9.1</v>
      </c>
      <c r="P6635" s="89" cm="1">
        <f t="array" ref="P6635">IF(ISNUMBER(_34_KNMI_Stations[[#This Row],[Etmaal temperatuur °C]]),IF(_34_KNMI_Stations[[#This Row],[Etmaal temperatuur °C]]&gt;stookgrens[],_34_KNMI_Stations[[#This Row],[Etmaal temperatuur °C]]-stookgrens[],0),"")</f>
        <v>0</v>
      </c>
    </row>
    <row r="6636" spans="1:16" x14ac:dyDescent="0.25">
      <c r="A6636">
        <v>280</v>
      </c>
      <c r="B6636" s="110">
        <v>45956</v>
      </c>
      <c r="C6636" s="89">
        <v>7.8</v>
      </c>
      <c r="D6636" s="89">
        <v>8.6999999999999993</v>
      </c>
      <c r="E6636" s="96">
        <v>503</v>
      </c>
      <c r="F6636" s="89">
        <v>23.2</v>
      </c>
      <c r="G6636" s="89">
        <v>996.4</v>
      </c>
      <c r="H6636">
        <v>0.84</v>
      </c>
      <c r="I6636" t="s">
        <v>16</v>
      </c>
      <c r="J6636">
        <v>1</v>
      </c>
      <c r="K6636">
        <v>10</v>
      </c>
      <c r="L6636">
        <v>2025</v>
      </c>
      <c r="M6636" t="s">
        <v>371</v>
      </c>
      <c r="N6636" s="89" cm="1">
        <f t="array" ref="N6636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6636" s="89">
        <f>_34_KNMI_Stations[[#This Row],[graaddagen]]*_34_KNMI_Stations[[#This Row],[Gewogen factor]]</f>
        <v>9.3000000000000007</v>
      </c>
      <c r="P6636" s="89" cm="1">
        <f t="array" ref="P6636">IF(ISNUMBER(_34_KNMI_Stations[[#This Row],[Etmaal temperatuur °C]]),IF(_34_KNMI_Stations[[#This Row],[Etmaal temperatuur °C]]&gt;stookgrens[],_34_KNMI_Stations[[#This Row],[Etmaal temperatuur °C]]-stookgrens[],0),"")</f>
        <v>0</v>
      </c>
    </row>
    <row r="6637" spans="1:16" x14ac:dyDescent="0.25">
      <c r="A6637">
        <v>280</v>
      </c>
      <c r="B6637" s="110">
        <v>45957</v>
      </c>
      <c r="C6637" s="89">
        <v>5.0999999999999996</v>
      </c>
      <c r="D6637" s="89">
        <v>8.8000000000000007</v>
      </c>
      <c r="E6637" s="96">
        <v>431</v>
      </c>
      <c r="F6637" s="89">
        <v>10.6</v>
      </c>
      <c r="G6637" s="89">
        <v>996.6</v>
      </c>
      <c r="H6637">
        <v>0.84</v>
      </c>
      <c r="I6637" t="s">
        <v>16</v>
      </c>
      <c r="J6637">
        <v>1</v>
      </c>
      <c r="K6637">
        <v>10</v>
      </c>
      <c r="L6637">
        <v>2025</v>
      </c>
      <c r="M6637" t="s">
        <v>372</v>
      </c>
      <c r="N6637" s="89" cm="1">
        <f t="array" ref="N6637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6637" s="89">
        <f>_34_KNMI_Stations[[#This Row],[graaddagen]]*_34_KNMI_Stations[[#This Row],[Gewogen factor]]</f>
        <v>9.1999999999999993</v>
      </c>
      <c r="P6637" s="89" cm="1">
        <f t="array" ref="P6637">IF(ISNUMBER(_34_KNMI_Stations[[#This Row],[Etmaal temperatuur °C]]),IF(_34_KNMI_Stations[[#This Row],[Etmaal temperatuur °C]]&gt;stookgrens[],_34_KNMI_Stations[[#This Row],[Etmaal temperatuur °C]]-stookgrens[],0),"")</f>
        <v>0</v>
      </c>
    </row>
    <row r="6638" spans="1:16" x14ac:dyDescent="0.25">
      <c r="A6638">
        <v>280</v>
      </c>
      <c r="B6638" s="110">
        <v>45958</v>
      </c>
      <c r="C6638" s="89">
        <v>5.8</v>
      </c>
      <c r="D6638" s="89">
        <v>9.6</v>
      </c>
      <c r="E6638" s="96">
        <v>417</v>
      </c>
      <c r="F6638" s="89">
        <v>5.7</v>
      </c>
      <c r="G6638" s="89">
        <v>1002</v>
      </c>
      <c r="H6638">
        <v>0.84</v>
      </c>
      <c r="I6638" t="s">
        <v>16</v>
      </c>
      <c r="J6638">
        <v>1</v>
      </c>
      <c r="K6638">
        <v>10</v>
      </c>
      <c r="L6638">
        <v>2025</v>
      </c>
      <c r="M6638" t="s">
        <v>372</v>
      </c>
      <c r="N6638" s="89" cm="1">
        <f t="array" ref="N6638">IF(ISNUMBER(_34_KNMI_Stations[[#This Row],[Etmaal temperatuur °C]]),IF(_34_KNMI_Stations[[#This Row],[Etmaal temperatuur °C]]&lt;stookgrens[],stookgrens[]-_34_KNMI_Stations[[#This Row],[Etmaal temperatuur °C]],0),"")</f>
        <v>8.4</v>
      </c>
      <c r="O6638" s="89">
        <f>_34_KNMI_Stations[[#This Row],[graaddagen]]*_34_KNMI_Stations[[#This Row],[Gewogen factor]]</f>
        <v>8.4</v>
      </c>
      <c r="P6638" s="89" cm="1">
        <f t="array" ref="P6638">IF(ISNUMBER(_34_KNMI_Stations[[#This Row],[Etmaal temperatuur °C]]),IF(_34_KNMI_Stations[[#This Row],[Etmaal temperatuur °C]]&gt;stookgrens[],_34_KNMI_Stations[[#This Row],[Etmaal temperatuur °C]]-stookgrens[],0),"")</f>
        <v>0</v>
      </c>
    </row>
    <row r="6639" spans="1:16" x14ac:dyDescent="0.25">
      <c r="A6639">
        <v>280</v>
      </c>
      <c r="B6639" s="110">
        <v>45959</v>
      </c>
      <c r="C6639" s="89">
        <v>4.5</v>
      </c>
      <c r="D6639" s="89">
        <v>11</v>
      </c>
      <c r="E6639" s="96">
        <v>349</v>
      </c>
      <c r="F6639" s="89">
        <v>2.9</v>
      </c>
      <c r="G6639" s="89">
        <v>1000.8</v>
      </c>
      <c r="H6639">
        <v>0.88</v>
      </c>
      <c r="I6639" t="s">
        <v>16</v>
      </c>
      <c r="J6639">
        <v>1</v>
      </c>
      <c r="K6639">
        <v>10</v>
      </c>
      <c r="L6639">
        <v>2025</v>
      </c>
      <c r="M6639" t="s">
        <v>372</v>
      </c>
      <c r="N6639" s="89" cm="1">
        <f t="array" ref="N6639">IF(ISNUMBER(_34_KNMI_Stations[[#This Row],[Etmaal temperatuur °C]]),IF(_34_KNMI_Stations[[#This Row],[Etmaal temperatuur °C]]&lt;stookgrens[],stookgrens[]-_34_KNMI_Stations[[#This Row],[Etmaal temperatuur °C]],0),"")</f>
        <v>7</v>
      </c>
      <c r="O6639" s="89">
        <f>_34_KNMI_Stations[[#This Row],[graaddagen]]*_34_KNMI_Stations[[#This Row],[Gewogen factor]]</f>
        <v>7</v>
      </c>
      <c r="P6639" s="89" cm="1">
        <f t="array" ref="P6639">IF(ISNUMBER(_34_KNMI_Stations[[#This Row],[Etmaal temperatuur °C]]),IF(_34_KNMI_Stations[[#This Row],[Etmaal temperatuur °C]]&gt;stookgrens[],_34_KNMI_Stations[[#This Row],[Etmaal temperatuur °C]]-stookgrens[],0),"")</f>
        <v>0</v>
      </c>
    </row>
    <row r="6640" spans="1:16" x14ac:dyDescent="0.25">
      <c r="A6640">
        <v>280</v>
      </c>
      <c r="B6640" s="110">
        <v>45960</v>
      </c>
      <c r="C6640" s="89">
        <v>4.4000000000000004</v>
      </c>
      <c r="D6640" s="89">
        <v>9.1</v>
      </c>
      <c r="E6640" s="96">
        <v>670</v>
      </c>
      <c r="F6640" s="89">
        <v>3</v>
      </c>
      <c r="G6640" s="89">
        <v>1005.9</v>
      </c>
      <c r="H6640">
        <v>0.84</v>
      </c>
      <c r="I6640" t="s">
        <v>16</v>
      </c>
      <c r="J6640">
        <v>1</v>
      </c>
      <c r="K6640">
        <v>10</v>
      </c>
      <c r="L6640">
        <v>2025</v>
      </c>
      <c r="M6640" t="s">
        <v>372</v>
      </c>
      <c r="N6640" s="89" cm="1">
        <f t="array" ref="N6640">IF(ISNUMBER(_34_KNMI_Stations[[#This Row],[Etmaal temperatuur °C]]),IF(_34_KNMI_Stations[[#This Row],[Etmaal temperatuur °C]]&lt;stookgrens[],stookgrens[]-_34_KNMI_Stations[[#This Row],[Etmaal temperatuur °C]],0),"")</f>
        <v>8.9</v>
      </c>
      <c r="O6640" s="89">
        <f>_34_KNMI_Stations[[#This Row],[graaddagen]]*_34_KNMI_Stations[[#This Row],[Gewogen factor]]</f>
        <v>8.9</v>
      </c>
      <c r="P6640" s="89" cm="1">
        <f t="array" ref="P6640">IF(ISNUMBER(_34_KNMI_Stations[[#This Row],[Etmaal temperatuur °C]]),IF(_34_KNMI_Stations[[#This Row],[Etmaal temperatuur °C]]&gt;stookgrens[],_34_KNMI_Stations[[#This Row],[Etmaal temperatuur °C]]-stookgrens[],0),"")</f>
        <v>0</v>
      </c>
    </row>
    <row r="6641" spans="1:16" x14ac:dyDescent="0.25">
      <c r="A6641">
        <v>280</v>
      </c>
      <c r="B6641" s="110">
        <v>45961</v>
      </c>
      <c r="C6641" s="89">
        <v>3.4</v>
      </c>
      <c r="D6641" s="89">
        <v>9.6</v>
      </c>
      <c r="E6641" s="96">
        <v>386</v>
      </c>
      <c r="F6641" s="89">
        <v>0</v>
      </c>
      <c r="G6641" s="89">
        <v>1010</v>
      </c>
      <c r="H6641">
        <v>0.84</v>
      </c>
      <c r="I6641" t="s">
        <v>16</v>
      </c>
      <c r="J6641">
        <v>1</v>
      </c>
      <c r="K6641">
        <v>10</v>
      </c>
      <c r="L6641">
        <v>2025</v>
      </c>
      <c r="M6641" t="s">
        <v>372</v>
      </c>
      <c r="N6641" s="89" cm="1">
        <f t="array" ref="N6641">IF(ISNUMBER(_34_KNMI_Stations[[#This Row],[Etmaal temperatuur °C]]),IF(_34_KNMI_Stations[[#This Row],[Etmaal temperatuur °C]]&lt;stookgrens[],stookgrens[]-_34_KNMI_Stations[[#This Row],[Etmaal temperatuur °C]],0),"")</f>
        <v>8.4</v>
      </c>
      <c r="O6641" s="89">
        <f>_34_KNMI_Stations[[#This Row],[graaddagen]]*_34_KNMI_Stations[[#This Row],[Gewogen factor]]</f>
        <v>8.4</v>
      </c>
      <c r="P6641" s="89" cm="1">
        <f t="array" ref="P6641">IF(ISNUMBER(_34_KNMI_Stations[[#This Row],[Etmaal temperatuur °C]]),IF(_34_KNMI_Stations[[#This Row],[Etmaal temperatuur °C]]&gt;stookgrens[],_34_KNMI_Stations[[#This Row],[Etmaal temperatuur °C]]-stookgrens[],0),"")</f>
        <v>0</v>
      </c>
    </row>
    <row r="6642" spans="1:16" x14ac:dyDescent="0.25">
      <c r="A6642">
        <v>280</v>
      </c>
      <c r="B6642" s="110">
        <v>45962</v>
      </c>
      <c r="C6642" s="89">
        <v>4.9000000000000004</v>
      </c>
      <c r="D6642" s="89">
        <v>11.7</v>
      </c>
      <c r="E6642" s="96">
        <v>125</v>
      </c>
      <c r="F6642" s="89">
        <v>6.5</v>
      </c>
      <c r="G6642" s="89">
        <v>1006</v>
      </c>
      <c r="H6642">
        <v>0.89</v>
      </c>
      <c r="I6642" t="s">
        <v>16</v>
      </c>
      <c r="J6642">
        <v>1.1000000000000001</v>
      </c>
      <c r="K6642">
        <v>11</v>
      </c>
      <c r="L6642">
        <v>2025</v>
      </c>
      <c r="M6642" t="s">
        <v>372</v>
      </c>
      <c r="N6642" s="89" cm="1">
        <f t="array" ref="N6642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6642" s="89">
        <f>_34_KNMI_Stations[[#This Row],[graaddagen]]*_34_KNMI_Stations[[#This Row],[Gewogen factor]]</f>
        <v>6.9300000000000015</v>
      </c>
      <c r="P6642" s="89" cm="1">
        <f t="array" ref="P6642">IF(ISNUMBER(_34_KNMI_Stations[[#This Row],[Etmaal temperatuur °C]]),IF(_34_KNMI_Stations[[#This Row],[Etmaal temperatuur °C]]&gt;stookgrens[],_34_KNMI_Stations[[#This Row],[Etmaal temperatuur °C]]-stookgrens[],0),"")</f>
        <v>0</v>
      </c>
    </row>
    <row r="6643" spans="1:16" x14ac:dyDescent="0.25">
      <c r="A6643">
        <v>280</v>
      </c>
      <c r="B6643" s="110">
        <v>45963</v>
      </c>
      <c r="C6643" s="89">
        <v>4.3</v>
      </c>
      <c r="D6643" s="89">
        <v>9.9</v>
      </c>
      <c r="E6643" s="96">
        <v>526</v>
      </c>
      <c r="F6643" s="89">
        <v>1.2</v>
      </c>
      <c r="G6643" s="89">
        <v>1008.5</v>
      </c>
      <c r="H6643">
        <v>0.9</v>
      </c>
      <c r="I6643" t="s">
        <v>16</v>
      </c>
      <c r="J6643">
        <v>1.1000000000000001</v>
      </c>
      <c r="K6643">
        <v>11</v>
      </c>
      <c r="L6643">
        <v>2025</v>
      </c>
      <c r="M6643" t="s">
        <v>372</v>
      </c>
      <c r="N6643" s="89" cm="1">
        <f t="array" ref="N6643">IF(ISNUMBER(_34_KNMI_Stations[[#This Row],[Etmaal temperatuur °C]]),IF(_34_KNMI_Stations[[#This Row],[Etmaal temperatuur °C]]&lt;stookgrens[],stookgrens[]-_34_KNMI_Stations[[#This Row],[Etmaal temperatuur °C]],0),"")</f>
        <v>8.1</v>
      </c>
      <c r="O6643" s="89">
        <f>_34_KNMI_Stations[[#This Row],[graaddagen]]*_34_KNMI_Stations[[#This Row],[Gewogen factor]]</f>
        <v>8.91</v>
      </c>
      <c r="P6643" s="89" cm="1">
        <f t="array" ref="P6643">IF(ISNUMBER(_34_KNMI_Stations[[#This Row],[Etmaal temperatuur °C]]),IF(_34_KNMI_Stations[[#This Row],[Etmaal temperatuur °C]]&gt;stookgrens[],_34_KNMI_Stations[[#This Row],[Etmaal temperatuur °C]]-stookgrens[],0),"")</f>
        <v>0</v>
      </c>
    </row>
    <row r="6644" spans="1:16" x14ac:dyDescent="0.25">
      <c r="A6644">
        <v>280</v>
      </c>
      <c r="B6644" s="110">
        <v>45964</v>
      </c>
      <c r="C6644" s="89">
        <v>6.2</v>
      </c>
      <c r="D6644" s="89">
        <v>9.6999999999999993</v>
      </c>
      <c r="E6644" s="96">
        <v>206</v>
      </c>
      <c r="F6644" s="89">
        <v>0.9</v>
      </c>
      <c r="G6644" s="89">
        <v>1014.1</v>
      </c>
      <c r="H6644">
        <v>0.9</v>
      </c>
      <c r="I6644" t="s">
        <v>16</v>
      </c>
      <c r="J6644">
        <v>1.1000000000000001</v>
      </c>
      <c r="K6644">
        <v>11</v>
      </c>
      <c r="L6644">
        <v>2025</v>
      </c>
      <c r="M6644" t="s">
        <v>373</v>
      </c>
      <c r="N6644" s="89" cm="1">
        <f t="array" ref="N6644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6644" s="89">
        <f>_34_KNMI_Stations[[#This Row],[graaddagen]]*_34_KNMI_Stations[[#This Row],[Gewogen factor]]</f>
        <v>9.1300000000000008</v>
      </c>
      <c r="P6644" s="89" cm="1">
        <f t="array" ref="P6644">IF(ISNUMBER(_34_KNMI_Stations[[#This Row],[Etmaal temperatuur °C]]),IF(_34_KNMI_Stations[[#This Row],[Etmaal temperatuur °C]]&gt;stookgrens[],_34_KNMI_Stations[[#This Row],[Etmaal temperatuur °C]]-stookgrens[],0),"")</f>
        <v>0</v>
      </c>
    </row>
    <row r="6645" spans="1:16" x14ac:dyDescent="0.25">
      <c r="A6645">
        <v>280</v>
      </c>
      <c r="B6645" s="110">
        <v>45965</v>
      </c>
      <c r="C6645" s="89">
        <v>5.7</v>
      </c>
      <c r="D6645" s="89">
        <v>13.4</v>
      </c>
      <c r="E6645" s="96">
        <v>411</v>
      </c>
      <c r="F6645" s="89">
        <v>-0.1</v>
      </c>
      <c r="G6645" s="89">
        <v>1015.8</v>
      </c>
      <c r="H6645">
        <v>0.79</v>
      </c>
      <c r="I6645" t="s">
        <v>16</v>
      </c>
      <c r="J6645">
        <v>1.1000000000000001</v>
      </c>
      <c r="K6645">
        <v>11</v>
      </c>
      <c r="L6645">
        <v>2025</v>
      </c>
      <c r="M6645" t="s">
        <v>373</v>
      </c>
      <c r="N6645" s="89" cm="1">
        <f t="array" ref="N6645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6645" s="89">
        <f>_34_KNMI_Stations[[#This Row],[graaddagen]]*_34_KNMI_Stations[[#This Row],[Gewogen factor]]</f>
        <v>5.0599999999999996</v>
      </c>
      <c r="P6645" s="89" cm="1">
        <f t="array" ref="P6645">IF(ISNUMBER(_34_KNMI_Stations[[#This Row],[Etmaal temperatuur °C]]),IF(_34_KNMI_Stations[[#This Row],[Etmaal temperatuur °C]]&gt;stookgrens[],_34_KNMI_Stations[[#This Row],[Etmaal temperatuur °C]]-stookgrens[],0),"")</f>
        <v>0</v>
      </c>
    </row>
    <row r="6646" spans="1:16" x14ac:dyDescent="0.25">
      <c r="A6646">
        <v>280</v>
      </c>
      <c r="B6646" s="110">
        <v>45966</v>
      </c>
      <c r="C6646" s="89">
        <v>3.6</v>
      </c>
      <c r="D6646" s="89">
        <v>12.8</v>
      </c>
      <c r="E6646" s="96">
        <v>488</v>
      </c>
      <c r="F6646" s="89">
        <v>0</v>
      </c>
      <c r="G6646" s="89">
        <v>1013.9</v>
      </c>
      <c r="H6646">
        <v>0.72</v>
      </c>
      <c r="I6646" t="s">
        <v>16</v>
      </c>
      <c r="J6646">
        <v>1.1000000000000001</v>
      </c>
      <c r="K6646">
        <v>11</v>
      </c>
      <c r="L6646">
        <v>2025</v>
      </c>
      <c r="M6646" t="s">
        <v>373</v>
      </c>
      <c r="N6646" s="89" cm="1">
        <f t="array" ref="N6646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6646" s="89">
        <f>_34_KNMI_Stations[[#This Row],[graaddagen]]*_34_KNMI_Stations[[#This Row],[Gewogen factor]]</f>
        <v>5.72</v>
      </c>
      <c r="P6646" s="89" cm="1">
        <f t="array" ref="P6646">IF(ISNUMBER(_34_KNMI_Stations[[#This Row],[Etmaal temperatuur °C]]),IF(_34_KNMI_Stations[[#This Row],[Etmaal temperatuur °C]]&gt;stookgrens[],_34_KNMI_Stations[[#This Row],[Etmaal temperatuur °C]]-stookgrens[],0),"")</f>
        <v>0</v>
      </c>
    </row>
    <row r="6647" spans="1:16" x14ac:dyDescent="0.25">
      <c r="A6647">
        <v>280</v>
      </c>
      <c r="B6647" s="110">
        <v>45967</v>
      </c>
      <c r="C6647" s="89">
        <v>1.8</v>
      </c>
      <c r="D6647" s="89">
        <v>8.6999999999999993</v>
      </c>
      <c r="E6647" s="96">
        <v>557</v>
      </c>
      <c r="F6647" s="89">
        <v>0</v>
      </c>
      <c r="G6647" s="89">
        <v>1009.7</v>
      </c>
      <c r="H6647">
        <v>0.81</v>
      </c>
      <c r="I6647" t="s">
        <v>16</v>
      </c>
      <c r="J6647">
        <v>1.1000000000000001</v>
      </c>
      <c r="K6647">
        <v>11</v>
      </c>
      <c r="L6647">
        <v>2025</v>
      </c>
      <c r="M6647" t="s">
        <v>373</v>
      </c>
      <c r="N6647" s="89" cm="1">
        <f t="array" ref="N6647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6647" s="89">
        <f>_34_KNMI_Stations[[#This Row],[graaddagen]]*_34_KNMI_Stations[[#This Row],[Gewogen factor]]</f>
        <v>10.230000000000002</v>
      </c>
      <c r="P6647" s="89" cm="1">
        <f t="array" ref="P6647">IF(ISNUMBER(_34_KNMI_Stations[[#This Row],[Etmaal temperatuur °C]]),IF(_34_KNMI_Stations[[#This Row],[Etmaal temperatuur °C]]&gt;stookgrens[],_34_KNMI_Stations[[#This Row],[Etmaal temperatuur °C]]-stookgrens[],0),"")</f>
        <v>0</v>
      </c>
    </row>
    <row r="6648" spans="1:16" x14ac:dyDescent="0.25">
      <c r="A6648">
        <v>280</v>
      </c>
      <c r="B6648" s="110">
        <v>45968</v>
      </c>
      <c r="C6648" s="89">
        <v>1.7</v>
      </c>
      <c r="D6648" s="89">
        <v>9.1</v>
      </c>
      <c r="E6648" s="96">
        <v>181</v>
      </c>
      <c r="F6648" s="89">
        <v>0</v>
      </c>
      <c r="G6648" s="89">
        <v>1010</v>
      </c>
      <c r="H6648">
        <v>0.99</v>
      </c>
      <c r="I6648" t="s">
        <v>16</v>
      </c>
      <c r="J6648">
        <v>1.1000000000000001</v>
      </c>
      <c r="K6648">
        <v>11</v>
      </c>
      <c r="L6648">
        <v>2025</v>
      </c>
      <c r="M6648" t="s">
        <v>373</v>
      </c>
      <c r="N6648" s="89" cm="1">
        <f t="array" ref="N6648">IF(ISNUMBER(_34_KNMI_Stations[[#This Row],[Etmaal temperatuur °C]]),IF(_34_KNMI_Stations[[#This Row],[Etmaal temperatuur °C]]&lt;stookgrens[],stookgrens[]-_34_KNMI_Stations[[#This Row],[Etmaal temperatuur °C]],0),"")</f>
        <v>8.9</v>
      </c>
      <c r="O6648" s="89">
        <f>_34_KNMI_Stations[[#This Row],[graaddagen]]*_34_KNMI_Stations[[#This Row],[Gewogen factor]]</f>
        <v>9.7900000000000009</v>
      </c>
      <c r="P6648" s="89" cm="1">
        <f t="array" ref="P6648">IF(ISNUMBER(_34_KNMI_Stations[[#This Row],[Etmaal temperatuur °C]]),IF(_34_KNMI_Stations[[#This Row],[Etmaal temperatuur °C]]&gt;stookgrens[],_34_KNMI_Stations[[#This Row],[Etmaal temperatuur °C]]-stookgrens[],0),"")</f>
        <v>0</v>
      </c>
    </row>
    <row r="6649" spans="1:16" x14ac:dyDescent="0.25">
      <c r="A6649">
        <v>280</v>
      </c>
      <c r="B6649" s="110">
        <v>45969</v>
      </c>
      <c r="C6649" s="89">
        <v>1.3</v>
      </c>
      <c r="D6649" s="89">
        <v>8.5</v>
      </c>
      <c r="E6649" s="96">
        <v>230</v>
      </c>
      <c r="F6649" s="89">
        <v>0</v>
      </c>
      <c r="G6649" s="89">
        <v>1013.4</v>
      </c>
      <c r="H6649">
        <v>0.98</v>
      </c>
      <c r="I6649" t="s">
        <v>16</v>
      </c>
      <c r="J6649">
        <v>1.1000000000000001</v>
      </c>
      <c r="K6649">
        <v>11</v>
      </c>
      <c r="L6649">
        <v>2025</v>
      </c>
      <c r="M6649" t="s">
        <v>373</v>
      </c>
      <c r="N6649" s="89" cm="1">
        <f t="array" ref="N6649">IF(ISNUMBER(_34_KNMI_Stations[[#This Row],[Etmaal temperatuur °C]]),IF(_34_KNMI_Stations[[#This Row],[Etmaal temperatuur °C]]&lt;stookgrens[],stookgrens[]-_34_KNMI_Stations[[#This Row],[Etmaal temperatuur °C]],0),"")</f>
        <v>9.5</v>
      </c>
      <c r="O6649" s="89">
        <f>_34_KNMI_Stations[[#This Row],[graaddagen]]*_34_KNMI_Stations[[#This Row],[Gewogen factor]]</f>
        <v>10.450000000000001</v>
      </c>
      <c r="P6649" s="89" cm="1">
        <f t="array" ref="P6649">IF(ISNUMBER(_34_KNMI_Stations[[#This Row],[Etmaal temperatuur °C]]),IF(_34_KNMI_Stations[[#This Row],[Etmaal temperatuur °C]]&gt;stookgrens[],_34_KNMI_Stations[[#This Row],[Etmaal temperatuur °C]]-stookgrens[],0),"")</f>
        <v>0</v>
      </c>
    </row>
    <row r="6650" spans="1:16" x14ac:dyDescent="0.25">
      <c r="A6650">
        <v>280</v>
      </c>
      <c r="B6650" s="110">
        <v>45970</v>
      </c>
      <c r="C6650" s="89">
        <v>2.1</v>
      </c>
      <c r="D6650" s="89">
        <v>8.5</v>
      </c>
      <c r="E6650" s="96">
        <v>409</v>
      </c>
      <c r="F6650" s="89">
        <v>1</v>
      </c>
      <c r="G6650" s="89">
        <v>1015.7</v>
      </c>
      <c r="H6650">
        <v>0.93</v>
      </c>
      <c r="I6650" t="s">
        <v>16</v>
      </c>
      <c r="J6650">
        <v>1.1000000000000001</v>
      </c>
      <c r="K6650">
        <v>11</v>
      </c>
      <c r="L6650">
        <v>2025</v>
      </c>
      <c r="M6650" t="s">
        <v>373</v>
      </c>
      <c r="N6650" s="89" cm="1">
        <f t="array" ref="N6650">IF(ISNUMBER(_34_KNMI_Stations[[#This Row],[Etmaal temperatuur °C]]),IF(_34_KNMI_Stations[[#This Row],[Etmaal temperatuur °C]]&lt;stookgrens[],stookgrens[]-_34_KNMI_Stations[[#This Row],[Etmaal temperatuur °C]],0),"")</f>
        <v>9.5</v>
      </c>
      <c r="O6650" s="89">
        <f>_34_KNMI_Stations[[#This Row],[graaddagen]]*_34_KNMI_Stations[[#This Row],[Gewogen factor]]</f>
        <v>10.450000000000001</v>
      </c>
      <c r="P6650" s="89" cm="1">
        <f t="array" ref="P6650">IF(ISNUMBER(_34_KNMI_Stations[[#This Row],[Etmaal temperatuur °C]]),IF(_34_KNMI_Stations[[#This Row],[Etmaal temperatuur °C]]&gt;stookgrens[],_34_KNMI_Stations[[#This Row],[Etmaal temperatuur °C]]-stookgrens[],0),"")</f>
        <v>0</v>
      </c>
    </row>
    <row r="6651" spans="1:16" x14ac:dyDescent="0.25">
      <c r="A6651">
        <v>280</v>
      </c>
      <c r="B6651" s="110">
        <v>45971</v>
      </c>
      <c r="C6651" s="89">
        <v>3.6</v>
      </c>
      <c r="D6651" s="89">
        <v>7.1</v>
      </c>
      <c r="E6651" s="96">
        <v>179</v>
      </c>
      <c r="F6651" s="89">
        <v>0.7</v>
      </c>
      <c r="G6651" s="89">
        <v>1011.9</v>
      </c>
      <c r="H6651">
        <v>0.92</v>
      </c>
      <c r="I6651" t="s">
        <v>16</v>
      </c>
      <c r="J6651">
        <v>1.1000000000000001</v>
      </c>
      <c r="K6651">
        <v>11</v>
      </c>
      <c r="L6651">
        <v>2025</v>
      </c>
      <c r="M6651" t="s">
        <v>374</v>
      </c>
      <c r="N6651" s="89" cm="1">
        <f t="array" ref="N6651">IF(ISNUMBER(_34_KNMI_Stations[[#This Row],[Etmaal temperatuur °C]]),IF(_34_KNMI_Stations[[#This Row],[Etmaal temperatuur °C]]&lt;stookgrens[],stookgrens[]-_34_KNMI_Stations[[#This Row],[Etmaal temperatuur °C]],0),"")</f>
        <v>10.9</v>
      </c>
      <c r="O6651" s="89">
        <f>_34_KNMI_Stations[[#This Row],[graaddagen]]*_34_KNMI_Stations[[#This Row],[Gewogen factor]]</f>
        <v>11.990000000000002</v>
      </c>
      <c r="P6651" s="89" cm="1">
        <f t="array" ref="P6651">IF(ISNUMBER(_34_KNMI_Stations[[#This Row],[Etmaal temperatuur °C]]),IF(_34_KNMI_Stations[[#This Row],[Etmaal temperatuur °C]]&gt;stookgrens[],_34_KNMI_Stations[[#This Row],[Etmaal temperatuur °C]]-stookgrens[],0),"")</f>
        <v>0</v>
      </c>
    </row>
    <row r="6652" spans="1:16" x14ac:dyDescent="0.25">
      <c r="A6652">
        <v>280</v>
      </c>
      <c r="B6652" s="110">
        <v>45972</v>
      </c>
      <c r="C6652" s="89">
        <v>4.5</v>
      </c>
      <c r="D6652" s="89">
        <v>10.199999999999999</v>
      </c>
      <c r="E6652" s="96">
        <v>404</v>
      </c>
      <c r="F6652" s="89">
        <v>-0.1</v>
      </c>
      <c r="G6652" s="89">
        <v>1010.6</v>
      </c>
      <c r="H6652">
        <v>0.89</v>
      </c>
      <c r="I6652" t="s">
        <v>16</v>
      </c>
      <c r="J6652">
        <v>1.1000000000000001</v>
      </c>
      <c r="K6652">
        <v>11</v>
      </c>
      <c r="L6652">
        <v>2025</v>
      </c>
      <c r="M6652" t="s">
        <v>374</v>
      </c>
      <c r="N6652" s="89" cm="1">
        <f t="array" ref="N6652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6652" s="89">
        <f>_34_KNMI_Stations[[#This Row],[graaddagen]]*_34_KNMI_Stations[[#This Row],[Gewogen factor]]</f>
        <v>8.5800000000000018</v>
      </c>
      <c r="P6652" s="89" cm="1">
        <f t="array" ref="P6652">IF(ISNUMBER(_34_KNMI_Stations[[#This Row],[Etmaal temperatuur °C]]),IF(_34_KNMI_Stations[[#This Row],[Etmaal temperatuur °C]]&gt;stookgrens[],_34_KNMI_Stations[[#This Row],[Etmaal temperatuur °C]]-stookgrens[],0),"")</f>
        <v>0</v>
      </c>
    </row>
    <row r="6653" spans="1:16" x14ac:dyDescent="0.25">
      <c r="A6653">
        <v>280</v>
      </c>
      <c r="B6653" s="110">
        <v>45973</v>
      </c>
      <c r="C6653" s="89">
        <v>5.5</v>
      </c>
      <c r="D6653" s="89">
        <v>12.1</v>
      </c>
      <c r="E6653" s="96">
        <v>274</v>
      </c>
      <c r="F6653" s="89">
        <v>0</v>
      </c>
      <c r="G6653" s="89">
        <v>1008.2</v>
      </c>
      <c r="H6653">
        <v>0.75</v>
      </c>
      <c r="I6653" t="s">
        <v>16</v>
      </c>
      <c r="J6653">
        <v>1.1000000000000001</v>
      </c>
      <c r="K6653">
        <v>11</v>
      </c>
      <c r="L6653">
        <v>2025</v>
      </c>
      <c r="M6653" t="s">
        <v>374</v>
      </c>
      <c r="N6653" s="89" cm="1">
        <f t="array" ref="N6653">IF(ISNUMBER(_34_KNMI_Stations[[#This Row],[Etmaal temperatuur °C]]),IF(_34_KNMI_Stations[[#This Row],[Etmaal temperatuur °C]]&lt;stookgrens[],stookgrens[]-_34_KNMI_Stations[[#This Row],[Etmaal temperatuur °C]],0),"")</f>
        <v>5.9</v>
      </c>
      <c r="O6653" s="89">
        <f>_34_KNMI_Stations[[#This Row],[graaddagen]]*_34_KNMI_Stations[[#This Row],[Gewogen factor]]</f>
        <v>6.4900000000000011</v>
      </c>
      <c r="P6653" s="89" cm="1">
        <f t="array" ref="P6653">IF(ISNUMBER(_34_KNMI_Stations[[#This Row],[Etmaal temperatuur °C]]),IF(_34_KNMI_Stations[[#This Row],[Etmaal temperatuur °C]]&gt;stookgrens[],_34_KNMI_Stations[[#This Row],[Etmaal temperatuur °C]]-stookgrens[],0),"")</f>
        <v>0</v>
      </c>
    </row>
    <row r="6654" spans="1:16" x14ac:dyDescent="0.25">
      <c r="A6654">
        <v>280</v>
      </c>
      <c r="B6654" s="110">
        <v>45974</v>
      </c>
      <c r="C6654" s="89">
        <v>4.5999999999999996</v>
      </c>
      <c r="D6654" s="89">
        <v>11.8</v>
      </c>
      <c r="E6654" s="96">
        <v>296</v>
      </c>
      <c r="F6654" s="89">
        <v>2.5</v>
      </c>
      <c r="G6654" s="89">
        <v>1007.9</v>
      </c>
      <c r="H6654">
        <v>0.87</v>
      </c>
      <c r="I6654" t="s">
        <v>16</v>
      </c>
      <c r="J6654">
        <v>1.1000000000000001</v>
      </c>
      <c r="K6654">
        <v>11</v>
      </c>
      <c r="L6654">
        <v>2025</v>
      </c>
      <c r="M6654" t="s">
        <v>374</v>
      </c>
      <c r="N6654" s="89" cm="1">
        <f t="array" ref="N6654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6654" s="89">
        <f>_34_KNMI_Stations[[#This Row],[graaddagen]]*_34_KNMI_Stations[[#This Row],[Gewogen factor]]</f>
        <v>6.8199999999999994</v>
      </c>
      <c r="P6654" s="89" cm="1">
        <f t="array" ref="P6654">IF(ISNUMBER(_34_KNMI_Stations[[#This Row],[Etmaal temperatuur °C]]),IF(_34_KNMI_Stations[[#This Row],[Etmaal temperatuur °C]]&gt;stookgrens[],_34_KNMI_Stations[[#This Row],[Etmaal temperatuur °C]]-stookgrens[],0),"")</f>
        <v>0</v>
      </c>
    </row>
    <row r="6655" spans="1:16" x14ac:dyDescent="0.25">
      <c r="A6655">
        <v>280</v>
      </c>
      <c r="B6655" s="110">
        <v>45975</v>
      </c>
      <c r="C6655" s="89">
        <v>6.1</v>
      </c>
      <c r="D6655" s="89">
        <v>8</v>
      </c>
      <c r="E6655" s="96">
        <v>36</v>
      </c>
      <c r="F6655" s="89">
        <v>34.799999999999997</v>
      </c>
      <c r="G6655" s="89">
        <v>1009.3</v>
      </c>
      <c r="H6655">
        <v>0.95</v>
      </c>
      <c r="I6655" t="s">
        <v>16</v>
      </c>
      <c r="J6655">
        <v>1.1000000000000001</v>
      </c>
      <c r="K6655">
        <v>11</v>
      </c>
      <c r="L6655">
        <v>2025</v>
      </c>
      <c r="M6655" t="s">
        <v>374</v>
      </c>
      <c r="N6655" s="89" cm="1">
        <f t="array" ref="N6655">IF(ISNUMBER(_34_KNMI_Stations[[#This Row],[Etmaal temperatuur °C]]),IF(_34_KNMI_Stations[[#This Row],[Etmaal temperatuur °C]]&lt;stookgrens[],stookgrens[]-_34_KNMI_Stations[[#This Row],[Etmaal temperatuur °C]],0),"")</f>
        <v>10</v>
      </c>
      <c r="O6655" s="89">
        <f>_34_KNMI_Stations[[#This Row],[graaddagen]]*_34_KNMI_Stations[[#This Row],[Gewogen factor]]</f>
        <v>11</v>
      </c>
      <c r="P6655" s="89" cm="1">
        <f t="array" ref="P6655">IF(ISNUMBER(_34_KNMI_Stations[[#This Row],[Etmaal temperatuur °C]]),IF(_34_KNMI_Stations[[#This Row],[Etmaal temperatuur °C]]&gt;stookgrens[],_34_KNMI_Stations[[#This Row],[Etmaal temperatuur °C]]-stookgrens[],0),"")</f>
        <v>0</v>
      </c>
    </row>
    <row r="6656" spans="1:16" x14ac:dyDescent="0.25">
      <c r="A6656">
        <v>280</v>
      </c>
      <c r="B6656" s="110">
        <v>45976</v>
      </c>
      <c r="C6656" s="89">
        <v>6.3</v>
      </c>
      <c r="D6656" s="89">
        <v>6.1</v>
      </c>
      <c r="E6656" s="96">
        <v>84</v>
      </c>
      <c r="F6656" s="89">
        <v>9.3000000000000007</v>
      </c>
      <c r="G6656" s="89">
        <v>1011.2</v>
      </c>
      <c r="H6656">
        <v>0.94</v>
      </c>
      <c r="I6656" t="s">
        <v>16</v>
      </c>
      <c r="J6656">
        <v>1.1000000000000001</v>
      </c>
      <c r="K6656">
        <v>11</v>
      </c>
      <c r="L6656">
        <v>2025</v>
      </c>
      <c r="M6656" t="s">
        <v>374</v>
      </c>
      <c r="N6656" s="89" cm="1">
        <f t="array" ref="N6656">IF(ISNUMBER(_34_KNMI_Stations[[#This Row],[Etmaal temperatuur °C]]),IF(_34_KNMI_Stations[[#This Row],[Etmaal temperatuur °C]]&lt;stookgrens[],stookgrens[]-_34_KNMI_Stations[[#This Row],[Etmaal temperatuur °C]],0),"")</f>
        <v>11.9</v>
      </c>
      <c r="O6656" s="89">
        <f>_34_KNMI_Stations[[#This Row],[graaddagen]]*_34_KNMI_Stations[[#This Row],[Gewogen factor]]</f>
        <v>13.090000000000002</v>
      </c>
      <c r="P6656" s="89" cm="1">
        <f t="array" ref="P6656">IF(ISNUMBER(_34_KNMI_Stations[[#This Row],[Etmaal temperatuur °C]]),IF(_34_KNMI_Stations[[#This Row],[Etmaal temperatuur °C]]&gt;stookgrens[],_34_KNMI_Stations[[#This Row],[Etmaal temperatuur °C]]-stookgrens[],0),"")</f>
        <v>0</v>
      </c>
    </row>
    <row r="6657" spans="1:16" x14ac:dyDescent="0.25">
      <c r="A6657">
        <v>280</v>
      </c>
      <c r="B6657" s="110">
        <v>45977</v>
      </c>
      <c r="C6657" s="89">
        <v>3.1</v>
      </c>
      <c r="D6657" s="89">
        <v>5.0999999999999996</v>
      </c>
      <c r="E6657" s="96">
        <v>272</v>
      </c>
      <c r="F6657" s="89">
        <v>0.6</v>
      </c>
      <c r="G6657" s="89">
        <v>1009</v>
      </c>
      <c r="H6657">
        <v>0.88</v>
      </c>
      <c r="I6657" t="s">
        <v>16</v>
      </c>
      <c r="J6657">
        <v>1.1000000000000001</v>
      </c>
      <c r="K6657">
        <v>11</v>
      </c>
      <c r="L6657">
        <v>2025</v>
      </c>
      <c r="M6657" t="s">
        <v>374</v>
      </c>
      <c r="N6657" s="89" cm="1">
        <f t="array" ref="N6657">IF(ISNUMBER(_34_KNMI_Stations[[#This Row],[Etmaal temperatuur °C]]),IF(_34_KNMI_Stations[[#This Row],[Etmaal temperatuur °C]]&lt;stookgrens[],stookgrens[]-_34_KNMI_Stations[[#This Row],[Etmaal temperatuur °C]],0),"")</f>
        <v>12.9</v>
      </c>
      <c r="O6657" s="89">
        <f>_34_KNMI_Stations[[#This Row],[graaddagen]]*_34_KNMI_Stations[[#This Row],[Gewogen factor]]</f>
        <v>14.190000000000001</v>
      </c>
      <c r="P6657" s="89" cm="1">
        <f t="array" ref="P6657">IF(ISNUMBER(_34_KNMI_Stations[[#This Row],[Etmaal temperatuur °C]]),IF(_34_KNMI_Stations[[#This Row],[Etmaal temperatuur °C]]&gt;stookgrens[],_34_KNMI_Stations[[#This Row],[Etmaal temperatuur °C]]-stookgrens[],0),"")</f>
        <v>0</v>
      </c>
    </row>
    <row r="6658" spans="1:16" x14ac:dyDescent="0.25">
      <c r="A6658">
        <v>280</v>
      </c>
      <c r="B6658" s="110">
        <v>45978</v>
      </c>
      <c r="C6658" s="89">
        <v>4</v>
      </c>
      <c r="D6658" s="89">
        <v>5.2</v>
      </c>
      <c r="E6658" s="96">
        <v>426</v>
      </c>
      <c r="F6658" s="89">
        <v>3.2</v>
      </c>
      <c r="G6658" s="89">
        <v>1013.5</v>
      </c>
      <c r="H6658">
        <v>0.81</v>
      </c>
      <c r="I6658" t="s">
        <v>16</v>
      </c>
      <c r="J6658">
        <v>1.1000000000000001</v>
      </c>
      <c r="K6658">
        <v>11</v>
      </c>
      <c r="L6658">
        <v>2025</v>
      </c>
      <c r="M6658" t="s">
        <v>375</v>
      </c>
      <c r="N6658" s="89" cm="1">
        <f t="array" ref="N6658">IF(ISNUMBER(_34_KNMI_Stations[[#This Row],[Etmaal temperatuur °C]]),IF(_34_KNMI_Stations[[#This Row],[Etmaal temperatuur °C]]&lt;stookgrens[],stookgrens[]-_34_KNMI_Stations[[#This Row],[Etmaal temperatuur °C]],0),"")</f>
        <v>12.8</v>
      </c>
      <c r="O6658" s="89">
        <f>_34_KNMI_Stations[[#This Row],[graaddagen]]*_34_KNMI_Stations[[#This Row],[Gewogen factor]]</f>
        <v>14.080000000000002</v>
      </c>
      <c r="P6658" s="89" cm="1">
        <f t="array" ref="P6658">IF(ISNUMBER(_34_KNMI_Stations[[#This Row],[Etmaal temperatuur °C]]),IF(_34_KNMI_Stations[[#This Row],[Etmaal temperatuur °C]]&gt;stookgrens[],_34_KNMI_Stations[[#This Row],[Etmaal temperatuur °C]]-stookgrens[],0),"")</f>
        <v>0</v>
      </c>
    </row>
    <row r="6659" spans="1:16" x14ac:dyDescent="0.25">
      <c r="A6659">
        <v>280</v>
      </c>
      <c r="B6659" s="110">
        <v>45979</v>
      </c>
      <c r="C6659" s="89">
        <v>4.5999999999999996</v>
      </c>
      <c r="D6659" s="89">
        <v>4</v>
      </c>
      <c r="E6659" s="96">
        <v>244</v>
      </c>
      <c r="F6659" s="89">
        <v>2.2000000000000002</v>
      </c>
      <c r="G6659" s="89">
        <v>1013</v>
      </c>
      <c r="H6659">
        <v>0.89</v>
      </c>
      <c r="I6659" t="s">
        <v>16</v>
      </c>
      <c r="J6659">
        <v>1.1000000000000001</v>
      </c>
      <c r="K6659">
        <v>11</v>
      </c>
      <c r="L6659">
        <v>2025</v>
      </c>
      <c r="M6659" t="s">
        <v>375</v>
      </c>
      <c r="N6659" s="89" cm="1">
        <f t="array" ref="N6659">IF(ISNUMBER(_34_KNMI_Stations[[#This Row],[Etmaal temperatuur °C]]),IF(_34_KNMI_Stations[[#This Row],[Etmaal temperatuur °C]]&lt;stookgrens[],stookgrens[]-_34_KNMI_Stations[[#This Row],[Etmaal temperatuur °C]],0),"")</f>
        <v>14</v>
      </c>
      <c r="O6659" s="89">
        <f>_34_KNMI_Stations[[#This Row],[graaddagen]]*_34_KNMI_Stations[[#This Row],[Gewogen factor]]</f>
        <v>15.400000000000002</v>
      </c>
      <c r="P6659" s="89" cm="1">
        <f t="array" ref="P6659">IF(ISNUMBER(_34_KNMI_Stations[[#This Row],[Etmaal temperatuur °C]]),IF(_34_KNMI_Stations[[#This Row],[Etmaal temperatuur °C]]&gt;stookgrens[],_34_KNMI_Stations[[#This Row],[Etmaal temperatuur °C]]-stookgrens[],0),"")</f>
        <v>0</v>
      </c>
    </row>
    <row r="6660" spans="1:16" x14ac:dyDescent="0.25">
      <c r="A6660">
        <v>280</v>
      </c>
      <c r="B6660" s="110">
        <v>45980</v>
      </c>
      <c r="C6660" s="89">
        <v>3.4</v>
      </c>
      <c r="D6660" s="89">
        <v>4.3</v>
      </c>
      <c r="E6660" s="96">
        <v>101</v>
      </c>
      <c r="F6660" s="89">
        <v>11.1</v>
      </c>
      <c r="G6660" s="89">
        <v>1002.1</v>
      </c>
      <c r="H6660">
        <v>0.9</v>
      </c>
      <c r="I6660" t="s">
        <v>16</v>
      </c>
      <c r="J6660">
        <v>1.1000000000000001</v>
      </c>
      <c r="K6660">
        <v>11</v>
      </c>
      <c r="L6660">
        <v>2025</v>
      </c>
      <c r="M6660" t="s">
        <v>375</v>
      </c>
      <c r="N6660" s="89" cm="1">
        <f t="array" ref="N6660">IF(ISNUMBER(_34_KNMI_Stations[[#This Row],[Etmaal temperatuur °C]]),IF(_34_KNMI_Stations[[#This Row],[Etmaal temperatuur °C]]&lt;stookgrens[],stookgrens[]-_34_KNMI_Stations[[#This Row],[Etmaal temperatuur °C]],0),"")</f>
        <v>13.7</v>
      </c>
      <c r="O6660" s="89">
        <f>_34_KNMI_Stations[[#This Row],[graaddagen]]*_34_KNMI_Stations[[#This Row],[Gewogen factor]]</f>
        <v>15.07</v>
      </c>
      <c r="P6660" s="89" cm="1">
        <f t="array" ref="P6660">IF(ISNUMBER(_34_KNMI_Stations[[#This Row],[Etmaal temperatuur °C]]),IF(_34_KNMI_Stations[[#This Row],[Etmaal temperatuur °C]]&gt;stookgrens[],_34_KNMI_Stations[[#This Row],[Etmaal temperatuur °C]]-stookgrens[],0),"")</f>
        <v>0</v>
      </c>
    </row>
    <row r="6661" spans="1:16" x14ac:dyDescent="0.25">
      <c r="A6661">
        <v>280</v>
      </c>
      <c r="B6661" s="110">
        <v>45981</v>
      </c>
      <c r="C6661" s="89">
        <v>1.4</v>
      </c>
      <c r="D6661" s="89">
        <v>1.3</v>
      </c>
      <c r="E6661" s="96">
        <v>317</v>
      </c>
      <c r="F6661" s="89">
        <v>-0.1</v>
      </c>
      <c r="G6661" s="89">
        <v>1009.6</v>
      </c>
      <c r="H6661">
        <v>0.87</v>
      </c>
      <c r="I6661" t="s">
        <v>16</v>
      </c>
      <c r="J6661">
        <v>1.1000000000000001</v>
      </c>
      <c r="K6661">
        <v>11</v>
      </c>
      <c r="L6661">
        <v>2025</v>
      </c>
      <c r="M6661" t="s">
        <v>375</v>
      </c>
      <c r="N6661" s="89" cm="1">
        <f t="array" ref="N6661">IF(ISNUMBER(_34_KNMI_Stations[[#This Row],[Etmaal temperatuur °C]]),IF(_34_KNMI_Stations[[#This Row],[Etmaal temperatuur °C]]&lt;stookgrens[],stookgrens[]-_34_KNMI_Stations[[#This Row],[Etmaal temperatuur °C]],0),"")</f>
        <v>16.7</v>
      </c>
      <c r="O6661" s="89">
        <f>_34_KNMI_Stations[[#This Row],[graaddagen]]*_34_KNMI_Stations[[#This Row],[Gewogen factor]]</f>
        <v>18.37</v>
      </c>
      <c r="P6661" s="89" cm="1">
        <f t="array" ref="P6661">IF(ISNUMBER(_34_KNMI_Stations[[#This Row],[Etmaal temperatuur °C]]),IF(_34_KNMI_Stations[[#This Row],[Etmaal temperatuur °C]]&gt;stookgrens[],_34_KNMI_Stations[[#This Row],[Etmaal temperatuur °C]]-stookgrens[],0),"")</f>
        <v>0</v>
      </c>
    </row>
    <row r="6662" spans="1:16" x14ac:dyDescent="0.25">
      <c r="A6662">
        <v>280</v>
      </c>
      <c r="B6662" s="110">
        <v>45982</v>
      </c>
      <c r="C6662" s="89">
        <v>2.2000000000000002</v>
      </c>
      <c r="D6662" s="89">
        <v>-1</v>
      </c>
      <c r="E6662" s="96">
        <v>415</v>
      </c>
      <c r="F6662" s="89">
        <v>1</v>
      </c>
      <c r="G6662" s="89">
        <v>1023.2</v>
      </c>
      <c r="H6662">
        <v>0.93</v>
      </c>
      <c r="I6662" t="s">
        <v>16</v>
      </c>
      <c r="J6662">
        <v>1.1000000000000001</v>
      </c>
      <c r="K6662">
        <v>11</v>
      </c>
      <c r="L6662">
        <v>2025</v>
      </c>
      <c r="M6662" t="s">
        <v>375</v>
      </c>
      <c r="N6662" s="89" cm="1">
        <f t="array" ref="N6662">IF(ISNUMBER(_34_KNMI_Stations[[#This Row],[Etmaal temperatuur °C]]),IF(_34_KNMI_Stations[[#This Row],[Etmaal temperatuur °C]]&lt;stookgrens[],stookgrens[]-_34_KNMI_Stations[[#This Row],[Etmaal temperatuur °C]],0),"")</f>
        <v>19</v>
      </c>
      <c r="O6662" s="89">
        <f>_34_KNMI_Stations[[#This Row],[graaddagen]]*_34_KNMI_Stations[[#This Row],[Gewogen factor]]</f>
        <v>20.900000000000002</v>
      </c>
      <c r="P6662" s="89" cm="1">
        <f t="array" ref="P6662">IF(ISNUMBER(_34_KNMI_Stations[[#This Row],[Etmaal temperatuur °C]]),IF(_34_KNMI_Stations[[#This Row],[Etmaal temperatuur °C]]&gt;stookgrens[],_34_KNMI_Stations[[#This Row],[Etmaal temperatuur °C]]-stookgrens[],0),"")</f>
        <v>0</v>
      </c>
    </row>
    <row r="6663" spans="1:16" x14ac:dyDescent="0.25">
      <c r="A6663">
        <v>280</v>
      </c>
      <c r="B6663" s="110">
        <v>45983</v>
      </c>
      <c r="C6663" s="89">
        <v>5</v>
      </c>
      <c r="D6663" s="89">
        <v>1.1000000000000001</v>
      </c>
      <c r="E6663" s="96">
        <v>345</v>
      </c>
      <c r="F6663" s="89">
        <v>-0.1</v>
      </c>
      <c r="G6663" s="89">
        <v>1021.3</v>
      </c>
      <c r="H6663">
        <v>0.76</v>
      </c>
      <c r="I6663" t="s">
        <v>16</v>
      </c>
      <c r="J6663">
        <v>1.1000000000000001</v>
      </c>
      <c r="K6663">
        <v>11</v>
      </c>
      <c r="L6663">
        <v>2025</v>
      </c>
      <c r="M6663" t="s">
        <v>375</v>
      </c>
      <c r="N6663" s="89" cm="1">
        <f t="array" ref="N6663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6663" s="89">
        <f>_34_KNMI_Stations[[#This Row],[graaddagen]]*_34_KNMI_Stations[[#This Row],[Gewogen factor]]</f>
        <v>18.59</v>
      </c>
      <c r="P6663" s="89" cm="1">
        <f t="array" ref="P6663">IF(ISNUMBER(_34_KNMI_Stations[[#This Row],[Etmaal temperatuur °C]]),IF(_34_KNMI_Stations[[#This Row],[Etmaal temperatuur °C]]&gt;stookgrens[],_34_KNMI_Stations[[#This Row],[Etmaal temperatuur °C]]-stookgrens[],0),"")</f>
        <v>0</v>
      </c>
    </row>
    <row r="6664" spans="1:16" x14ac:dyDescent="0.25">
      <c r="A6664">
        <v>280</v>
      </c>
      <c r="B6664" s="110">
        <v>45984</v>
      </c>
      <c r="C6664" s="89">
        <v>6.2</v>
      </c>
      <c r="D6664" s="89">
        <v>1.4</v>
      </c>
      <c r="E6664" s="96">
        <v>178</v>
      </c>
      <c r="F6664" s="89">
        <v>6.9</v>
      </c>
      <c r="G6664" s="89">
        <v>1003.5</v>
      </c>
      <c r="H6664">
        <v>0.76</v>
      </c>
      <c r="I6664" t="s">
        <v>16</v>
      </c>
      <c r="J6664">
        <v>1.1000000000000001</v>
      </c>
      <c r="K6664">
        <v>11</v>
      </c>
      <c r="L6664">
        <v>2025</v>
      </c>
      <c r="M6664" t="s">
        <v>375</v>
      </c>
      <c r="N6664" s="89" cm="1">
        <f t="array" ref="N6664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6664" s="89">
        <f>_34_KNMI_Stations[[#This Row],[graaddagen]]*_34_KNMI_Stations[[#This Row],[Gewogen factor]]</f>
        <v>18.260000000000002</v>
      </c>
      <c r="P6664" s="89" cm="1">
        <f t="array" ref="P6664">IF(ISNUMBER(_34_KNMI_Stations[[#This Row],[Etmaal temperatuur °C]]),IF(_34_KNMI_Stations[[#This Row],[Etmaal temperatuur °C]]&gt;stookgrens[],_34_KNMI_Stations[[#This Row],[Etmaal temperatuur °C]]-stookgrens[],0),"")</f>
        <v>0</v>
      </c>
    </row>
    <row r="6665" spans="1:16" x14ac:dyDescent="0.25">
      <c r="A6665">
        <v>280</v>
      </c>
      <c r="B6665" s="110">
        <v>45985</v>
      </c>
      <c r="C6665" s="89">
        <v>3.5</v>
      </c>
      <c r="D6665" s="89">
        <v>2.9</v>
      </c>
      <c r="E6665" s="96">
        <v>327</v>
      </c>
      <c r="F6665" s="89">
        <v>-0.1</v>
      </c>
      <c r="G6665" s="89">
        <v>993.9</v>
      </c>
      <c r="H6665">
        <v>0.93</v>
      </c>
      <c r="I6665" t="s">
        <v>16</v>
      </c>
      <c r="J6665">
        <v>1.1000000000000001</v>
      </c>
      <c r="K6665">
        <v>11</v>
      </c>
      <c r="L6665">
        <v>2025</v>
      </c>
      <c r="M6665" t="s">
        <v>376</v>
      </c>
      <c r="N6665" s="89" cm="1">
        <f t="array" ref="N6665">IF(ISNUMBER(_34_KNMI_Stations[[#This Row],[Etmaal temperatuur °C]]),IF(_34_KNMI_Stations[[#This Row],[Etmaal temperatuur °C]]&lt;stookgrens[],stookgrens[]-_34_KNMI_Stations[[#This Row],[Etmaal temperatuur °C]],0),"")</f>
        <v>15.1</v>
      </c>
      <c r="O6665" s="89">
        <f>_34_KNMI_Stations[[#This Row],[graaddagen]]*_34_KNMI_Stations[[#This Row],[Gewogen factor]]</f>
        <v>16.61</v>
      </c>
      <c r="P6665" s="89" cm="1">
        <f t="array" ref="P6665">IF(ISNUMBER(_34_KNMI_Stations[[#This Row],[Etmaal temperatuur °C]]),IF(_34_KNMI_Stations[[#This Row],[Etmaal temperatuur °C]]&gt;stookgrens[],_34_KNMI_Stations[[#This Row],[Etmaal temperatuur °C]]-stookgrens[],0),"")</f>
        <v>0</v>
      </c>
    </row>
    <row r="6666" spans="1:16" x14ac:dyDescent="0.25">
      <c r="A6666">
        <v>280</v>
      </c>
      <c r="B6666" s="110">
        <v>45986</v>
      </c>
      <c r="C6666" s="89">
        <v>1.6</v>
      </c>
      <c r="D6666" s="89">
        <v>1.9</v>
      </c>
      <c r="E6666" s="96">
        <v>121</v>
      </c>
      <c r="F6666" s="89">
        <v>0.1</v>
      </c>
      <c r="G6666" s="89">
        <v>1006.3</v>
      </c>
      <c r="H6666">
        <v>0.97</v>
      </c>
      <c r="I6666" t="s">
        <v>16</v>
      </c>
      <c r="J6666">
        <v>1.1000000000000001</v>
      </c>
      <c r="K6666">
        <v>11</v>
      </c>
      <c r="L6666">
        <v>2025</v>
      </c>
      <c r="M6666" t="s">
        <v>376</v>
      </c>
      <c r="N6666" s="89" cm="1">
        <f t="array" ref="N6666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6666" s="89">
        <f>_34_KNMI_Stations[[#This Row],[graaddagen]]*_34_KNMI_Stations[[#This Row],[Gewogen factor]]</f>
        <v>17.710000000000004</v>
      </c>
      <c r="P6666" s="89" cm="1">
        <f t="array" ref="P6666">IF(ISNUMBER(_34_KNMI_Stations[[#This Row],[Etmaal temperatuur °C]]),IF(_34_KNMI_Stations[[#This Row],[Etmaal temperatuur °C]]&gt;stookgrens[],_34_KNMI_Stations[[#This Row],[Etmaal temperatuur °C]]-stookgrens[],0),"")</f>
        <v>0</v>
      </c>
    </row>
    <row r="6667" spans="1:16" x14ac:dyDescent="0.25">
      <c r="A6667">
        <v>280</v>
      </c>
      <c r="B6667" s="110">
        <v>45987</v>
      </c>
      <c r="C6667" s="89">
        <v>2.2999999999999998</v>
      </c>
      <c r="D6667" s="89">
        <v>1</v>
      </c>
      <c r="E6667" s="96">
        <v>433</v>
      </c>
      <c r="F6667" s="89">
        <v>0</v>
      </c>
      <c r="G6667" s="89">
        <v>1019.9</v>
      </c>
      <c r="H6667">
        <v>0.96</v>
      </c>
      <c r="I6667" t="s">
        <v>16</v>
      </c>
      <c r="J6667">
        <v>1.1000000000000001</v>
      </c>
      <c r="K6667">
        <v>11</v>
      </c>
      <c r="L6667">
        <v>2025</v>
      </c>
      <c r="M6667" t="s">
        <v>376</v>
      </c>
      <c r="N6667" s="89" cm="1">
        <f t="array" ref="N6667">IF(ISNUMBER(_34_KNMI_Stations[[#This Row],[Etmaal temperatuur °C]]),IF(_34_KNMI_Stations[[#This Row],[Etmaal temperatuur °C]]&lt;stookgrens[],stookgrens[]-_34_KNMI_Stations[[#This Row],[Etmaal temperatuur °C]],0),"")</f>
        <v>17</v>
      </c>
      <c r="O6667" s="89">
        <f>_34_KNMI_Stations[[#This Row],[graaddagen]]*_34_KNMI_Stations[[#This Row],[Gewogen factor]]</f>
        <v>18.700000000000003</v>
      </c>
      <c r="P6667" s="89" cm="1">
        <f t="array" ref="P6667">IF(ISNUMBER(_34_KNMI_Stations[[#This Row],[Etmaal temperatuur °C]]),IF(_34_KNMI_Stations[[#This Row],[Etmaal temperatuur °C]]&gt;stookgrens[],_34_KNMI_Stations[[#This Row],[Etmaal temperatuur °C]]-stookgrens[],0),"")</f>
        <v>0</v>
      </c>
    </row>
    <row r="6668" spans="1:16" x14ac:dyDescent="0.25">
      <c r="A6668">
        <v>280</v>
      </c>
      <c r="B6668" s="110">
        <v>45988</v>
      </c>
      <c r="C6668" s="89">
        <v>7</v>
      </c>
      <c r="D6668" s="89">
        <v>5.7</v>
      </c>
      <c r="E6668" s="96">
        <v>74</v>
      </c>
      <c r="F6668" s="89">
        <v>2.1</v>
      </c>
      <c r="G6668" s="89">
        <v>1014.7</v>
      </c>
      <c r="H6668">
        <v>0.94</v>
      </c>
      <c r="I6668" t="s">
        <v>16</v>
      </c>
      <c r="J6668">
        <v>1.1000000000000001</v>
      </c>
      <c r="K6668">
        <v>11</v>
      </c>
      <c r="L6668">
        <v>2025</v>
      </c>
      <c r="M6668" t="s">
        <v>376</v>
      </c>
      <c r="N6668" s="89" cm="1">
        <f t="array" ref="N6668">IF(ISNUMBER(_34_KNMI_Stations[[#This Row],[Etmaal temperatuur °C]]),IF(_34_KNMI_Stations[[#This Row],[Etmaal temperatuur °C]]&lt;stookgrens[],stookgrens[]-_34_KNMI_Stations[[#This Row],[Etmaal temperatuur °C]],0),"")</f>
        <v>12.3</v>
      </c>
      <c r="O6668" s="89">
        <f>_34_KNMI_Stations[[#This Row],[graaddagen]]*_34_KNMI_Stations[[#This Row],[Gewogen factor]]</f>
        <v>13.530000000000001</v>
      </c>
      <c r="P6668" s="89" cm="1">
        <f t="array" ref="P6668">IF(ISNUMBER(_34_KNMI_Stations[[#This Row],[Etmaal temperatuur °C]]),IF(_34_KNMI_Stations[[#This Row],[Etmaal temperatuur °C]]&gt;stookgrens[],_34_KNMI_Stations[[#This Row],[Etmaal temperatuur °C]]-stookgrens[],0),"")</f>
        <v>0</v>
      </c>
    </row>
    <row r="6669" spans="1:16" x14ac:dyDescent="0.25">
      <c r="A6669">
        <v>280</v>
      </c>
      <c r="B6669" s="110">
        <v>45989</v>
      </c>
      <c r="C6669" s="89">
        <v>6.4</v>
      </c>
      <c r="D6669" s="89">
        <v>9.1</v>
      </c>
      <c r="E6669" s="96">
        <v>124</v>
      </c>
      <c r="F6669" s="89">
        <v>0.8</v>
      </c>
      <c r="G6669" s="89">
        <v>1011.1</v>
      </c>
      <c r="H6669">
        <v>0.93</v>
      </c>
      <c r="I6669" t="s">
        <v>16</v>
      </c>
      <c r="J6669">
        <v>1.1000000000000001</v>
      </c>
      <c r="K6669">
        <v>11</v>
      </c>
      <c r="L6669">
        <v>2025</v>
      </c>
      <c r="M6669" t="s">
        <v>376</v>
      </c>
      <c r="N6669" s="89" cm="1">
        <f t="array" ref="N6669">IF(ISNUMBER(_34_KNMI_Stations[[#This Row],[Etmaal temperatuur °C]]),IF(_34_KNMI_Stations[[#This Row],[Etmaal temperatuur °C]]&lt;stookgrens[],stookgrens[]-_34_KNMI_Stations[[#This Row],[Etmaal temperatuur °C]],0),"")</f>
        <v>8.9</v>
      </c>
      <c r="O6669" s="89">
        <f>_34_KNMI_Stations[[#This Row],[graaddagen]]*_34_KNMI_Stations[[#This Row],[Gewogen factor]]</f>
        <v>9.7900000000000009</v>
      </c>
      <c r="P6669" s="89" cm="1">
        <f t="array" ref="P6669">IF(ISNUMBER(_34_KNMI_Stations[[#This Row],[Etmaal temperatuur °C]]),IF(_34_KNMI_Stations[[#This Row],[Etmaal temperatuur °C]]&gt;stookgrens[],_34_KNMI_Stations[[#This Row],[Etmaal temperatuur °C]]-stookgrens[],0),"")</f>
        <v>0</v>
      </c>
    </row>
    <row r="6670" spans="1:16" x14ac:dyDescent="0.25">
      <c r="A6670">
        <v>280</v>
      </c>
      <c r="B6670" s="110">
        <v>45990</v>
      </c>
      <c r="C6670" s="89">
        <v>5.3</v>
      </c>
      <c r="D6670" s="89">
        <v>9</v>
      </c>
      <c r="E6670" s="96">
        <v>167</v>
      </c>
      <c r="F6670" s="89">
        <v>0.4</v>
      </c>
      <c r="G6670" s="89">
        <v>1006.3</v>
      </c>
      <c r="H6670">
        <v>0.89</v>
      </c>
      <c r="I6670" t="s">
        <v>16</v>
      </c>
      <c r="J6670">
        <v>1.1000000000000001</v>
      </c>
      <c r="K6670">
        <v>11</v>
      </c>
      <c r="L6670">
        <v>2025</v>
      </c>
      <c r="M6670" t="s">
        <v>376</v>
      </c>
      <c r="N6670" s="89" cm="1">
        <f t="array" ref="N6670">IF(ISNUMBER(_34_KNMI_Stations[[#This Row],[Etmaal temperatuur °C]]),IF(_34_KNMI_Stations[[#This Row],[Etmaal temperatuur °C]]&lt;stookgrens[],stookgrens[]-_34_KNMI_Stations[[#This Row],[Etmaal temperatuur °C]],0),"")</f>
        <v>9</v>
      </c>
      <c r="O6670" s="89">
        <f>_34_KNMI_Stations[[#This Row],[graaddagen]]*_34_KNMI_Stations[[#This Row],[Gewogen factor]]</f>
        <v>9.9</v>
      </c>
      <c r="P6670" s="89" cm="1">
        <f t="array" ref="P6670">IF(ISNUMBER(_34_KNMI_Stations[[#This Row],[Etmaal temperatuur °C]]),IF(_34_KNMI_Stations[[#This Row],[Etmaal temperatuur °C]]&gt;stookgrens[],_34_KNMI_Stations[[#This Row],[Etmaal temperatuur °C]]-stookgrens[],0),"")</f>
        <v>0</v>
      </c>
    </row>
    <row r="6671" spans="1:16" x14ac:dyDescent="0.25">
      <c r="A6671">
        <v>280</v>
      </c>
      <c r="B6671" s="110">
        <v>45991</v>
      </c>
      <c r="C6671" s="89">
        <v>6.2</v>
      </c>
      <c r="D6671" s="89">
        <v>6.2</v>
      </c>
      <c r="E6671" s="96">
        <v>318</v>
      </c>
      <c r="F6671" s="89">
        <v>0.1</v>
      </c>
      <c r="G6671" s="89">
        <v>1008.4</v>
      </c>
      <c r="H6671">
        <v>0.85</v>
      </c>
      <c r="I6671" t="s">
        <v>16</v>
      </c>
      <c r="J6671">
        <v>1.1000000000000001</v>
      </c>
      <c r="K6671">
        <v>11</v>
      </c>
      <c r="L6671">
        <v>2025</v>
      </c>
      <c r="M6671" t="s">
        <v>376</v>
      </c>
      <c r="N6671" s="89" cm="1">
        <f t="array" ref="N6671">IF(ISNUMBER(_34_KNMI_Stations[[#This Row],[Etmaal temperatuur °C]]),IF(_34_KNMI_Stations[[#This Row],[Etmaal temperatuur °C]]&lt;stookgrens[],stookgrens[]-_34_KNMI_Stations[[#This Row],[Etmaal temperatuur °C]],0),"")</f>
        <v>11.8</v>
      </c>
      <c r="O6671" s="89">
        <f>_34_KNMI_Stations[[#This Row],[graaddagen]]*_34_KNMI_Stations[[#This Row],[Gewogen factor]]</f>
        <v>12.980000000000002</v>
      </c>
      <c r="P6671" s="89" cm="1">
        <f t="array" ref="P6671">IF(ISNUMBER(_34_KNMI_Stations[[#This Row],[Etmaal temperatuur °C]]),IF(_34_KNMI_Stations[[#This Row],[Etmaal temperatuur °C]]&gt;stookgrens[],_34_KNMI_Stations[[#This Row],[Etmaal temperatuur °C]]-stookgrens[],0),"")</f>
        <v>0</v>
      </c>
    </row>
    <row r="6672" spans="1:16" x14ac:dyDescent="0.25">
      <c r="A6672">
        <v>280</v>
      </c>
      <c r="B6672" s="110">
        <v>45992</v>
      </c>
      <c r="C6672" s="89">
        <v>6.7</v>
      </c>
      <c r="D6672" s="89">
        <v>5.3</v>
      </c>
      <c r="E6672" s="96">
        <v>187</v>
      </c>
      <c r="F6672" s="89">
        <v>0.1</v>
      </c>
      <c r="G6672" s="89">
        <v>1010.4</v>
      </c>
      <c r="H6672">
        <v>0.79</v>
      </c>
      <c r="I6672" t="s">
        <v>16</v>
      </c>
      <c r="J6672">
        <v>1.1000000000000001</v>
      </c>
      <c r="K6672">
        <v>12</v>
      </c>
      <c r="L6672">
        <v>2025</v>
      </c>
      <c r="M6672" t="s">
        <v>377</v>
      </c>
      <c r="N6672" s="89" cm="1">
        <f t="array" ref="N6672">IF(ISNUMBER(_34_KNMI_Stations[[#This Row],[Etmaal temperatuur °C]]),IF(_34_KNMI_Stations[[#This Row],[Etmaal temperatuur °C]]&lt;stookgrens[],stookgrens[]-_34_KNMI_Stations[[#This Row],[Etmaal temperatuur °C]],0),"")</f>
        <v>12.7</v>
      </c>
      <c r="O6672" s="89">
        <f>_34_KNMI_Stations[[#This Row],[graaddagen]]*_34_KNMI_Stations[[#This Row],[Gewogen factor]]</f>
        <v>13.97</v>
      </c>
      <c r="P6672" s="89" cm="1">
        <f t="array" ref="P6672">IF(ISNUMBER(_34_KNMI_Stations[[#This Row],[Etmaal temperatuur °C]]),IF(_34_KNMI_Stations[[#This Row],[Etmaal temperatuur °C]]&gt;stookgrens[],_34_KNMI_Stations[[#This Row],[Etmaal temperatuur °C]]-stookgrens[],0),"")</f>
        <v>0</v>
      </c>
    </row>
    <row r="6673" spans="1:16" x14ac:dyDescent="0.25">
      <c r="A6673">
        <v>280</v>
      </c>
      <c r="B6673" s="110">
        <v>45993</v>
      </c>
      <c r="C6673" s="89">
        <v>4.5999999999999996</v>
      </c>
      <c r="D6673" s="89">
        <v>6.9</v>
      </c>
      <c r="E6673" s="96">
        <v>121</v>
      </c>
      <c r="F6673" s="89">
        <v>0.2</v>
      </c>
      <c r="G6673" s="89">
        <v>1007.8</v>
      </c>
      <c r="H6673">
        <v>0.73</v>
      </c>
      <c r="I6673" t="s">
        <v>16</v>
      </c>
      <c r="J6673">
        <v>1.1000000000000001</v>
      </c>
      <c r="K6673">
        <v>12</v>
      </c>
      <c r="L6673">
        <v>2025</v>
      </c>
      <c r="M6673" t="s">
        <v>377</v>
      </c>
      <c r="N6673" s="89" cm="1">
        <f t="array" ref="N6673">IF(ISNUMBER(_34_KNMI_Stations[[#This Row],[Etmaal temperatuur °C]]),IF(_34_KNMI_Stations[[#This Row],[Etmaal temperatuur °C]]&lt;stookgrens[],stookgrens[]-_34_KNMI_Stations[[#This Row],[Etmaal temperatuur °C]],0),"")</f>
        <v>11.1</v>
      </c>
      <c r="O6673" s="89">
        <f>_34_KNMI_Stations[[#This Row],[graaddagen]]*_34_KNMI_Stations[[#This Row],[Gewogen factor]]</f>
        <v>12.21</v>
      </c>
      <c r="P6673" s="89" cm="1">
        <f t="array" ref="P6673">IF(ISNUMBER(_34_KNMI_Stations[[#This Row],[Etmaal temperatuur °C]]),IF(_34_KNMI_Stations[[#This Row],[Etmaal temperatuur °C]]&gt;stookgrens[],_34_KNMI_Stations[[#This Row],[Etmaal temperatuur °C]]-stookgrens[],0),"")</f>
        <v>0</v>
      </c>
    </row>
    <row r="6674" spans="1:16" x14ac:dyDescent="0.25">
      <c r="A6674">
        <v>280</v>
      </c>
      <c r="B6674" s="110">
        <v>45994</v>
      </c>
      <c r="C6674" s="89">
        <v>2.2999999999999998</v>
      </c>
      <c r="D6674" s="89">
        <v>7</v>
      </c>
      <c r="E6674" s="96">
        <v>120</v>
      </c>
      <c r="F6674" s="89">
        <v>0.1</v>
      </c>
      <c r="G6674" s="89">
        <v>1011</v>
      </c>
      <c r="H6674">
        <v>0.92</v>
      </c>
      <c r="I6674" t="s">
        <v>16</v>
      </c>
      <c r="J6674">
        <v>1.1000000000000001</v>
      </c>
      <c r="K6674">
        <v>12</v>
      </c>
      <c r="L6674">
        <v>2025</v>
      </c>
      <c r="M6674" t="s">
        <v>377</v>
      </c>
      <c r="N6674" s="89" cm="1">
        <f t="array" ref="N6674">IF(ISNUMBER(_34_KNMI_Stations[[#This Row],[Etmaal temperatuur °C]]),IF(_34_KNMI_Stations[[#This Row],[Etmaal temperatuur °C]]&lt;stookgrens[],stookgrens[]-_34_KNMI_Stations[[#This Row],[Etmaal temperatuur °C]],0),"")</f>
        <v>11</v>
      </c>
      <c r="O6674" s="89">
        <f>_34_KNMI_Stations[[#This Row],[graaddagen]]*_34_KNMI_Stations[[#This Row],[Gewogen factor]]</f>
        <v>12.100000000000001</v>
      </c>
      <c r="P6674" s="89" cm="1">
        <f t="array" ref="P6674">IF(ISNUMBER(_34_KNMI_Stations[[#This Row],[Etmaal temperatuur °C]]),IF(_34_KNMI_Stations[[#This Row],[Etmaal temperatuur °C]]&gt;stookgrens[],_34_KNMI_Stations[[#This Row],[Etmaal temperatuur °C]]-stookgrens[],0),"")</f>
        <v>0</v>
      </c>
    </row>
    <row r="6675" spans="1:16" x14ac:dyDescent="0.25">
      <c r="A6675">
        <v>280</v>
      </c>
      <c r="B6675" s="110">
        <v>45995</v>
      </c>
      <c r="C6675" s="89">
        <v>3</v>
      </c>
      <c r="D6675" s="89">
        <v>5.7</v>
      </c>
      <c r="E6675" s="96">
        <v>195</v>
      </c>
      <c r="F6675" s="89">
        <v>0</v>
      </c>
      <c r="G6675" s="89">
        <v>1006.8</v>
      </c>
      <c r="H6675">
        <v>0.91</v>
      </c>
      <c r="I6675" t="s">
        <v>16</v>
      </c>
      <c r="J6675">
        <v>1.1000000000000001</v>
      </c>
      <c r="K6675">
        <v>12</v>
      </c>
      <c r="L6675">
        <v>2025</v>
      </c>
      <c r="M6675" t="s">
        <v>377</v>
      </c>
      <c r="N6675" s="89" cm="1">
        <f t="array" ref="N6675">IF(ISNUMBER(_34_KNMI_Stations[[#This Row],[Etmaal temperatuur °C]]),IF(_34_KNMI_Stations[[#This Row],[Etmaal temperatuur °C]]&lt;stookgrens[],stookgrens[]-_34_KNMI_Stations[[#This Row],[Etmaal temperatuur °C]],0),"")</f>
        <v>12.3</v>
      </c>
      <c r="O6675" s="89">
        <f>_34_KNMI_Stations[[#This Row],[graaddagen]]*_34_KNMI_Stations[[#This Row],[Gewogen factor]]</f>
        <v>13.530000000000001</v>
      </c>
      <c r="P6675" s="89" cm="1">
        <f t="array" ref="P6675">IF(ISNUMBER(_34_KNMI_Stations[[#This Row],[Etmaal temperatuur °C]]),IF(_34_KNMI_Stations[[#This Row],[Etmaal temperatuur °C]]&gt;stookgrens[],_34_KNMI_Stations[[#This Row],[Etmaal temperatuur °C]]-stookgrens[],0),"")</f>
        <v>0</v>
      </c>
    </row>
    <row r="6676" spans="1:16" x14ac:dyDescent="0.25">
      <c r="A6676">
        <v>280</v>
      </c>
      <c r="B6676" s="110">
        <v>45996</v>
      </c>
      <c r="C6676" s="89">
        <v>2.6</v>
      </c>
      <c r="D6676" s="89">
        <v>4.5</v>
      </c>
      <c r="E6676" s="96">
        <v>173</v>
      </c>
      <c r="F6676" s="89">
        <v>-0.1</v>
      </c>
      <c r="G6676" s="89">
        <v>1009.2</v>
      </c>
      <c r="H6676">
        <v>0.91</v>
      </c>
      <c r="I6676" t="s">
        <v>16</v>
      </c>
      <c r="J6676">
        <v>1.1000000000000001</v>
      </c>
      <c r="K6676">
        <v>12</v>
      </c>
      <c r="L6676">
        <v>2025</v>
      </c>
      <c r="M6676" t="s">
        <v>377</v>
      </c>
      <c r="N6676" s="89" cm="1">
        <f t="array" ref="N6676">IF(ISNUMBER(_34_KNMI_Stations[[#This Row],[Etmaal temperatuur °C]]),IF(_34_KNMI_Stations[[#This Row],[Etmaal temperatuur °C]]&lt;stookgrens[],stookgrens[]-_34_KNMI_Stations[[#This Row],[Etmaal temperatuur °C]],0),"")</f>
        <v>13.5</v>
      </c>
      <c r="O6676" s="89">
        <f>_34_KNMI_Stations[[#This Row],[graaddagen]]*_34_KNMI_Stations[[#This Row],[Gewogen factor]]</f>
        <v>14.850000000000001</v>
      </c>
      <c r="P6676" s="89" cm="1">
        <f t="array" ref="P6676">IF(ISNUMBER(_34_KNMI_Stations[[#This Row],[Etmaal temperatuur °C]]),IF(_34_KNMI_Stations[[#This Row],[Etmaal temperatuur °C]]&gt;stookgrens[],_34_KNMI_Stations[[#This Row],[Etmaal temperatuur °C]]-stookgrens[],0),"")</f>
        <v>0</v>
      </c>
    </row>
    <row r="6677" spans="1:16" x14ac:dyDescent="0.25">
      <c r="A6677">
        <v>280</v>
      </c>
      <c r="B6677" s="110">
        <v>45997</v>
      </c>
      <c r="C6677" s="89">
        <v>5.2</v>
      </c>
      <c r="D6677" s="89">
        <v>7.1</v>
      </c>
      <c r="E6677" s="96">
        <v>65</v>
      </c>
      <c r="F6677" s="89">
        <v>6.3</v>
      </c>
      <c r="G6677" s="89">
        <v>1001.2</v>
      </c>
      <c r="H6677">
        <v>0.91</v>
      </c>
      <c r="I6677" t="s">
        <v>16</v>
      </c>
      <c r="J6677">
        <v>1.1000000000000001</v>
      </c>
      <c r="K6677">
        <v>12</v>
      </c>
      <c r="L6677">
        <v>2025</v>
      </c>
      <c r="M6677" t="s">
        <v>377</v>
      </c>
      <c r="N6677" s="89" cm="1">
        <f t="array" ref="N6677">IF(ISNUMBER(_34_KNMI_Stations[[#This Row],[Etmaal temperatuur °C]]),IF(_34_KNMI_Stations[[#This Row],[Etmaal temperatuur °C]]&lt;stookgrens[],stookgrens[]-_34_KNMI_Stations[[#This Row],[Etmaal temperatuur °C]],0),"")</f>
        <v>10.9</v>
      </c>
      <c r="O6677" s="89">
        <f>_34_KNMI_Stations[[#This Row],[graaddagen]]*_34_KNMI_Stations[[#This Row],[Gewogen factor]]</f>
        <v>11.990000000000002</v>
      </c>
      <c r="P6677" s="89" cm="1">
        <f t="array" ref="P6677">IF(ISNUMBER(_34_KNMI_Stations[[#This Row],[Etmaal temperatuur °C]]),IF(_34_KNMI_Stations[[#This Row],[Etmaal temperatuur °C]]&gt;stookgrens[],_34_KNMI_Stations[[#This Row],[Etmaal temperatuur °C]]-stookgrens[],0),"")</f>
        <v>0</v>
      </c>
    </row>
    <row r="6678" spans="1:16" x14ac:dyDescent="0.25">
      <c r="A6678">
        <v>280</v>
      </c>
      <c r="B6678" s="110">
        <v>45998</v>
      </c>
      <c r="C6678" s="89">
        <v>5.3</v>
      </c>
      <c r="D6678" s="89">
        <v>10.1</v>
      </c>
      <c r="E6678" s="96">
        <v>112</v>
      </c>
      <c r="F6678" s="89">
        <v>9.8000000000000007</v>
      </c>
      <c r="G6678" s="89">
        <v>1003.3</v>
      </c>
      <c r="H6678">
        <v>0.92</v>
      </c>
      <c r="I6678" t="s">
        <v>16</v>
      </c>
      <c r="J6678">
        <v>1.1000000000000001</v>
      </c>
      <c r="K6678">
        <v>12</v>
      </c>
      <c r="L6678">
        <v>2025</v>
      </c>
      <c r="M6678" t="s">
        <v>377</v>
      </c>
      <c r="N6678" s="89" cm="1">
        <f t="array" ref="N6678">IF(ISNUMBER(_34_KNMI_Stations[[#This Row],[Etmaal temperatuur °C]]),IF(_34_KNMI_Stations[[#This Row],[Etmaal temperatuur °C]]&lt;stookgrens[],stookgrens[]-_34_KNMI_Stations[[#This Row],[Etmaal temperatuur °C]],0),"")</f>
        <v>7.9</v>
      </c>
      <c r="O6678" s="89">
        <f>_34_KNMI_Stations[[#This Row],[graaddagen]]*_34_KNMI_Stations[[#This Row],[Gewogen factor]]</f>
        <v>8.6900000000000013</v>
      </c>
      <c r="P6678" s="89" cm="1">
        <f t="array" ref="P6678">IF(ISNUMBER(_34_KNMI_Stations[[#This Row],[Etmaal temperatuur °C]]),IF(_34_KNMI_Stations[[#This Row],[Etmaal temperatuur °C]]&gt;stookgrens[],_34_KNMI_Stations[[#This Row],[Etmaal temperatuur °C]]-stookgrens[],0),"")</f>
        <v>0</v>
      </c>
    </row>
    <row r="6679" spans="1:16" x14ac:dyDescent="0.25">
      <c r="A6679">
        <v>280</v>
      </c>
      <c r="B6679" s="110">
        <v>45999</v>
      </c>
      <c r="C6679" s="89">
        <v>6.3</v>
      </c>
      <c r="D6679" s="89">
        <v>11.1</v>
      </c>
      <c r="E6679" s="96">
        <v>147</v>
      </c>
      <c r="F6679" s="89">
        <v>1.9</v>
      </c>
      <c r="G6679" s="89">
        <v>1008.9</v>
      </c>
      <c r="H6679">
        <v>0.89</v>
      </c>
      <c r="I6679" t="s">
        <v>16</v>
      </c>
      <c r="J6679">
        <v>1.1000000000000001</v>
      </c>
      <c r="K6679">
        <v>12</v>
      </c>
      <c r="L6679">
        <v>2025</v>
      </c>
      <c r="M6679" t="s">
        <v>378</v>
      </c>
      <c r="N6679" s="89" cm="1">
        <f t="array" ref="N6679">IF(ISNUMBER(_34_KNMI_Stations[[#This Row],[Etmaal temperatuur °C]]),IF(_34_KNMI_Stations[[#This Row],[Etmaal temperatuur °C]]&lt;stookgrens[],stookgrens[]-_34_KNMI_Stations[[#This Row],[Etmaal temperatuur °C]],0),"")</f>
        <v>6.9</v>
      </c>
      <c r="O6679" s="89">
        <f>_34_KNMI_Stations[[#This Row],[graaddagen]]*_34_KNMI_Stations[[#This Row],[Gewogen factor]]</f>
        <v>7.5900000000000007</v>
      </c>
      <c r="P6679" s="89" cm="1">
        <f t="array" ref="P6679">IF(ISNUMBER(_34_KNMI_Stations[[#This Row],[Etmaal temperatuur °C]]),IF(_34_KNMI_Stations[[#This Row],[Etmaal temperatuur °C]]&gt;stookgrens[],_34_KNMI_Stations[[#This Row],[Etmaal temperatuur °C]]-stookgrens[],0),"")</f>
        <v>0</v>
      </c>
    </row>
    <row r="6680" spans="1:16" x14ac:dyDescent="0.25">
      <c r="A6680">
        <v>280</v>
      </c>
      <c r="B6680" s="110">
        <v>46000</v>
      </c>
      <c r="C6680" s="89">
        <v>5</v>
      </c>
      <c r="D6680" s="89">
        <v>12.2</v>
      </c>
      <c r="E6680" s="96">
        <v>113</v>
      </c>
      <c r="F6680" s="89">
        <v>3.9</v>
      </c>
      <c r="G6680" s="89">
        <v>1009.6</v>
      </c>
      <c r="H6680">
        <v>0.88</v>
      </c>
      <c r="I6680" t="s">
        <v>16</v>
      </c>
      <c r="J6680">
        <v>1.1000000000000001</v>
      </c>
      <c r="K6680">
        <v>12</v>
      </c>
      <c r="L6680">
        <v>2025</v>
      </c>
      <c r="M6680" t="s">
        <v>378</v>
      </c>
      <c r="N6680" s="89" cm="1">
        <f t="array" ref="N6680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6680" s="89">
        <f>_34_KNMI_Stations[[#This Row],[graaddagen]]*_34_KNMI_Stations[[#This Row],[Gewogen factor]]</f>
        <v>6.3800000000000017</v>
      </c>
      <c r="P6680" s="89" cm="1">
        <f t="array" ref="P6680">IF(ISNUMBER(_34_KNMI_Stations[[#This Row],[Etmaal temperatuur °C]]),IF(_34_KNMI_Stations[[#This Row],[Etmaal temperatuur °C]]&gt;stookgrens[],_34_KNMI_Stations[[#This Row],[Etmaal temperatuur °C]]-stookgrens[],0),"")</f>
        <v>0</v>
      </c>
    </row>
    <row r="6681" spans="1:16" x14ac:dyDescent="0.25">
      <c r="A6681">
        <v>280</v>
      </c>
      <c r="B6681" s="110">
        <v>46001</v>
      </c>
      <c r="C6681" s="89">
        <v>6.3</v>
      </c>
      <c r="D6681" s="89">
        <v>11.2</v>
      </c>
      <c r="E6681" s="96">
        <v>177</v>
      </c>
      <c r="F6681" s="89">
        <v>0</v>
      </c>
      <c r="G6681" s="89">
        <v>1014.8</v>
      </c>
      <c r="H6681">
        <v>0.86</v>
      </c>
      <c r="I6681" t="s">
        <v>16</v>
      </c>
      <c r="J6681">
        <v>1.1000000000000001</v>
      </c>
      <c r="K6681">
        <v>12</v>
      </c>
      <c r="L6681">
        <v>2025</v>
      </c>
      <c r="M6681" t="s">
        <v>378</v>
      </c>
      <c r="N6681" s="89" cm="1">
        <f t="array" ref="N6681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6681" s="89">
        <f>_34_KNMI_Stations[[#This Row],[graaddagen]]*_34_KNMI_Stations[[#This Row],[Gewogen factor]]</f>
        <v>7.4800000000000013</v>
      </c>
      <c r="P6681" s="89" cm="1">
        <f t="array" ref="P6681">IF(ISNUMBER(_34_KNMI_Stations[[#This Row],[Etmaal temperatuur °C]]),IF(_34_KNMI_Stations[[#This Row],[Etmaal temperatuur °C]]&gt;stookgrens[],_34_KNMI_Stations[[#This Row],[Etmaal temperatuur °C]]-stookgrens[],0),"")</f>
        <v>0</v>
      </c>
    </row>
    <row r="6682" spans="1:16" x14ac:dyDescent="0.25">
      <c r="A6682">
        <v>280</v>
      </c>
      <c r="B6682" s="110">
        <v>46002</v>
      </c>
      <c r="C6682" s="89">
        <v>5.0999999999999996</v>
      </c>
      <c r="D6682" s="89">
        <v>7.4</v>
      </c>
      <c r="E6682" s="96">
        <v>183</v>
      </c>
      <c r="F6682" s="89">
        <v>0</v>
      </c>
      <c r="G6682" s="89">
        <v>1020.8</v>
      </c>
      <c r="H6682">
        <v>0.92</v>
      </c>
      <c r="I6682" t="s">
        <v>16</v>
      </c>
      <c r="J6682">
        <v>1.1000000000000001</v>
      </c>
      <c r="K6682">
        <v>12</v>
      </c>
      <c r="L6682">
        <v>2025</v>
      </c>
      <c r="M6682" t="s">
        <v>378</v>
      </c>
      <c r="N6682" s="89" cm="1">
        <f t="array" ref="N6682">IF(ISNUMBER(_34_KNMI_Stations[[#This Row],[Etmaal temperatuur °C]]),IF(_34_KNMI_Stations[[#This Row],[Etmaal temperatuur °C]]&lt;stookgrens[],stookgrens[]-_34_KNMI_Stations[[#This Row],[Etmaal temperatuur °C]],0),"")</f>
        <v>10.6</v>
      </c>
      <c r="O6682" s="89">
        <f>_34_KNMI_Stations[[#This Row],[graaddagen]]*_34_KNMI_Stations[[#This Row],[Gewogen factor]]</f>
        <v>11.66</v>
      </c>
      <c r="P6682" s="89" cm="1">
        <f t="array" ref="P6682">IF(ISNUMBER(_34_KNMI_Stations[[#This Row],[Etmaal temperatuur °C]]),IF(_34_KNMI_Stations[[#This Row],[Etmaal temperatuur °C]]&gt;stookgrens[],_34_KNMI_Stations[[#This Row],[Etmaal temperatuur °C]]-stookgrens[],0),"")</f>
        <v>0</v>
      </c>
    </row>
    <row r="6683" spans="1:16" x14ac:dyDescent="0.25">
      <c r="A6683">
        <v>280</v>
      </c>
      <c r="B6683" s="110">
        <v>46003</v>
      </c>
      <c r="C6683" s="89">
        <v>2.8</v>
      </c>
      <c r="D6683" s="89">
        <v>7.4</v>
      </c>
      <c r="E6683" s="96">
        <v>167</v>
      </c>
      <c r="F6683" s="89">
        <v>0</v>
      </c>
      <c r="G6683" s="89">
        <v>1021</v>
      </c>
      <c r="H6683">
        <v>0.92</v>
      </c>
      <c r="I6683" t="s">
        <v>16</v>
      </c>
      <c r="J6683">
        <v>1.1000000000000001</v>
      </c>
      <c r="K6683">
        <v>12</v>
      </c>
      <c r="L6683">
        <v>2025</v>
      </c>
      <c r="M6683" t="s">
        <v>378</v>
      </c>
      <c r="N6683" s="89" cm="1">
        <f t="array" ref="N6683">IF(ISNUMBER(_34_KNMI_Stations[[#This Row],[Etmaal temperatuur °C]]),IF(_34_KNMI_Stations[[#This Row],[Etmaal temperatuur °C]]&lt;stookgrens[],stookgrens[]-_34_KNMI_Stations[[#This Row],[Etmaal temperatuur °C]],0),"")</f>
        <v>10.6</v>
      </c>
      <c r="O6683" s="89">
        <f>_34_KNMI_Stations[[#This Row],[graaddagen]]*_34_KNMI_Stations[[#This Row],[Gewogen factor]]</f>
        <v>11.66</v>
      </c>
      <c r="P6683" s="89" cm="1">
        <f t="array" ref="P6683">IF(ISNUMBER(_34_KNMI_Stations[[#This Row],[Etmaal temperatuur °C]]),IF(_34_KNMI_Stations[[#This Row],[Etmaal temperatuur °C]]&gt;stookgrens[],_34_KNMI_Stations[[#This Row],[Etmaal temperatuur °C]]-stookgrens[],0),"")</f>
        <v>0</v>
      </c>
    </row>
    <row r="6684" spans="1:16" x14ac:dyDescent="0.25">
      <c r="A6684">
        <v>280</v>
      </c>
      <c r="B6684" s="110">
        <v>46004</v>
      </c>
      <c r="C6684" s="89">
        <v>3.7</v>
      </c>
      <c r="D6684" s="89">
        <v>7.2</v>
      </c>
      <c r="E6684" s="96">
        <v>276</v>
      </c>
      <c r="F6684" s="89">
        <v>0.2</v>
      </c>
      <c r="G6684" s="89">
        <v>1025.5</v>
      </c>
      <c r="H6684">
        <v>0.92</v>
      </c>
      <c r="I6684" t="s">
        <v>16</v>
      </c>
      <c r="J6684">
        <v>1.1000000000000001</v>
      </c>
      <c r="K6684">
        <v>12</v>
      </c>
      <c r="L6684">
        <v>2025</v>
      </c>
      <c r="M6684" t="s">
        <v>378</v>
      </c>
      <c r="N6684" s="89" cm="1">
        <f t="array" ref="N6684">IF(ISNUMBER(_34_KNMI_Stations[[#This Row],[Etmaal temperatuur °C]]),IF(_34_KNMI_Stations[[#This Row],[Etmaal temperatuur °C]]&lt;stookgrens[],stookgrens[]-_34_KNMI_Stations[[#This Row],[Etmaal temperatuur °C]],0),"")</f>
        <v>10.8</v>
      </c>
      <c r="O6684" s="89">
        <f>_34_KNMI_Stations[[#This Row],[graaddagen]]*_34_KNMI_Stations[[#This Row],[Gewogen factor]]</f>
        <v>11.880000000000003</v>
      </c>
      <c r="P6684" s="89" cm="1">
        <f t="array" ref="P6684">IF(ISNUMBER(_34_KNMI_Stations[[#This Row],[Etmaal temperatuur °C]]),IF(_34_KNMI_Stations[[#This Row],[Etmaal temperatuur °C]]&gt;stookgrens[],_34_KNMI_Stations[[#This Row],[Etmaal temperatuur °C]]-stookgrens[],0),"")</f>
        <v>0</v>
      </c>
    </row>
    <row r="6685" spans="1:16" x14ac:dyDescent="0.25">
      <c r="A6685">
        <v>280</v>
      </c>
      <c r="B6685" s="110">
        <v>46005</v>
      </c>
      <c r="C6685" s="89">
        <v>5.8</v>
      </c>
      <c r="D6685" s="89">
        <v>6.5</v>
      </c>
      <c r="E6685" s="96">
        <v>155</v>
      </c>
      <c r="F6685" s="89">
        <v>0</v>
      </c>
      <c r="G6685" s="89">
        <v>1020.9</v>
      </c>
      <c r="H6685">
        <v>0.92</v>
      </c>
      <c r="I6685" t="s">
        <v>16</v>
      </c>
      <c r="J6685">
        <v>1.1000000000000001</v>
      </c>
      <c r="K6685">
        <v>12</v>
      </c>
      <c r="L6685">
        <v>2025</v>
      </c>
      <c r="M6685" t="s">
        <v>378</v>
      </c>
      <c r="N6685" s="89" cm="1">
        <f t="array" ref="N6685">IF(ISNUMBER(_34_KNMI_Stations[[#This Row],[Etmaal temperatuur °C]]),IF(_34_KNMI_Stations[[#This Row],[Etmaal temperatuur °C]]&lt;stookgrens[],stookgrens[]-_34_KNMI_Stations[[#This Row],[Etmaal temperatuur °C]],0),"")</f>
        <v>11.5</v>
      </c>
      <c r="O6685" s="89">
        <f>_34_KNMI_Stations[[#This Row],[graaddagen]]*_34_KNMI_Stations[[#This Row],[Gewogen factor]]</f>
        <v>12.65</v>
      </c>
      <c r="P6685" s="89" cm="1">
        <f t="array" ref="P6685">IF(ISNUMBER(_34_KNMI_Stations[[#This Row],[Etmaal temperatuur °C]]),IF(_34_KNMI_Stations[[#This Row],[Etmaal temperatuur °C]]&gt;stookgrens[],_34_KNMI_Stations[[#This Row],[Etmaal temperatuur °C]]-stookgrens[],0),"")</f>
        <v>0</v>
      </c>
    </row>
    <row r="6686" spans="1:16" x14ac:dyDescent="0.25">
      <c r="A6686">
        <v>280</v>
      </c>
      <c r="B6686" s="110">
        <v>46006</v>
      </c>
      <c r="C6686" s="89">
        <v>4.9000000000000004</v>
      </c>
      <c r="D6686" s="89">
        <v>5.7</v>
      </c>
      <c r="E6686" s="96">
        <v>103</v>
      </c>
      <c r="F6686" s="89">
        <v>0</v>
      </c>
      <c r="G6686" s="89">
        <v>1012.7</v>
      </c>
      <c r="H6686">
        <v>0.89</v>
      </c>
      <c r="I6686" t="s">
        <v>16</v>
      </c>
      <c r="J6686">
        <v>1.1000000000000001</v>
      </c>
      <c r="K6686">
        <v>12</v>
      </c>
      <c r="L6686">
        <v>2025</v>
      </c>
      <c r="M6686" t="s">
        <v>379</v>
      </c>
      <c r="N6686" s="89" cm="1">
        <f t="array" ref="N6686">IF(ISNUMBER(_34_KNMI_Stations[[#This Row],[Etmaal temperatuur °C]]),IF(_34_KNMI_Stations[[#This Row],[Etmaal temperatuur °C]]&lt;stookgrens[],stookgrens[]-_34_KNMI_Stations[[#This Row],[Etmaal temperatuur °C]],0),"")</f>
        <v>12.3</v>
      </c>
      <c r="O6686" s="89">
        <f>_34_KNMI_Stations[[#This Row],[graaddagen]]*_34_KNMI_Stations[[#This Row],[Gewogen factor]]</f>
        <v>13.530000000000001</v>
      </c>
      <c r="P6686" s="89" cm="1">
        <f t="array" ref="P6686">IF(ISNUMBER(_34_KNMI_Stations[[#This Row],[Etmaal temperatuur °C]]),IF(_34_KNMI_Stations[[#This Row],[Etmaal temperatuur °C]]&gt;stookgrens[],_34_KNMI_Stations[[#This Row],[Etmaal temperatuur °C]]-stookgrens[],0),"")</f>
        <v>0</v>
      </c>
    </row>
    <row r="6687" spans="1:16" x14ac:dyDescent="0.25">
      <c r="A6687">
        <v>280</v>
      </c>
      <c r="B6687" s="110">
        <v>46007</v>
      </c>
      <c r="C6687" s="89">
        <v>2.8</v>
      </c>
      <c r="D6687" s="89">
        <v>7.9</v>
      </c>
      <c r="E6687" s="96">
        <v>197</v>
      </c>
      <c r="F6687" s="89">
        <v>0.5</v>
      </c>
      <c r="G6687" s="89">
        <v>1012.3</v>
      </c>
      <c r="H6687">
        <v>0.82</v>
      </c>
      <c r="I6687" t="s">
        <v>16</v>
      </c>
      <c r="J6687">
        <v>1.1000000000000001</v>
      </c>
      <c r="K6687">
        <v>12</v>
      </c>
      <c r="L6687">
        <v>2025</v>
      </c>
      <c r="M6687" t="s">
        <v>379</v>
      </c>
      <c r="N6687" s="89" cm="1">
        <f t="array" ref="N6687">IF(ISNUMBER(_34_KNMI_Stations[[#This Row],[Etmaal temperatuur °C]]),IF(_34_KNMI_Stations[[#This Row],[Etmaal temperatuur °C]]&lt;stookgrens[],stookgrens[]-_34_KNMI_Stations[[#This Row],[Etmaal temperatuur °C]],0),"")</f>
        <v>10.1</v>
      </c>
      <c r="O6687" s="89">
        <f>_34_KNMI_Stations[[#This Row],[graaddagen]]*_34_KNMI_Stations[[#This Row],[Gewogen factor]]</f>
        <v>11.110000000000001</v>
      </c>
      <c r="P6687" s="89" cm="1">
        <f t="array" ref="P6687">IF(ISNUMBER(_34_KNMI_Stations[[#This Row],[Etmaal temperatuur °C]]),IF(_34_KNMI_Stations[[#This Row],[Etmaal temperatuur °C]]&gt;stookgrens[],_34_KNMI_Stations[[#This Row],[Etmaal temperatuur °C]]-stookgrens[],0),"")</f>
        <v>0</v>
      </c>
    </row>
    <row r="6688" spans="1:16" x14ac:dyDescent="0.25">
      <c r="A6688">
        <v>280</v>
      </c>
      <c r="B6688" s="110">
        <v>46008</v>
      </c>
      <c r="C6688" s="89">
        <v>3.3</v>
      </c>
      <c r="D6688" s="89">
        <v>6.9</v>
      </c>
      <c r="E6688" s="96">
        <v>57</v>
      </c>
      <c r="F6688" s="89">
        <v>-0.1</v>
      </c>
      <c r="G6688" s="89">
        <v>1015.6</v>
      </c>
      <c r="H6688">
        <v>0.94</v>
      </c>
      <c r="I6688" t="s">
        <v>16</v>
      </c>
      <c r="J6688">
        <v>1.1000000000000001</v>
      </c>
      <c r="K6688">
        <v>12</v>
      </c>
      <c r="L6688">
        <v>2025</v>
      </c>
      <c r="M6688" t="s">
        <v>379</v>
      </c>
      <c r="N6688" s="89" cm="1">
        <f t="array" ref="N6688">IF(ISNUMBER(_34_KNMI_Stations[[#This Row],[Etmaal temperatuur °C]]),IF(_34_KNMI_Stations[[#This Row],[Etmaal temperatuur °C]]&lt;stookgrens[],stookgrens[]-_34_KNMI_Stations[[#This Row],[Etmaal temperatuur °C]],0),"")</f>
        <v>11.1</v>
      </c>
      <c r="O6688" s="89">
        <f>_34_KNMI_Stations[[#This Row],[graaddagen]]*_34_KNMI_Stations[[#This Row],[Gewogen factor]]</f>
        <v>12.21</v>
      </c>
      <c r="P6688" s="89" cm="1">
        <f t="array" ref="P6688">IF(ISNUMBER(_34_KNMI_Stations[[#This Row],[Etmaal temperatuur °C]]),IF(_34_KNMI_Stations[[#This Row],[Etmaal temperatuur °C]]&gt;stookgrens[],_34_KNMI_Stations[[#This Row],[Etmaal temperatuur °C]]-stookgrens[],0),"")</f>
        <v>0</v>
      </c>
    </row>
    <row r="6689" spans="1:16" x14ac:dyDescent="0.25">
      <c r="A6689">
        <v>280</v>
      </c>
      <c r="B6689" s="110">
        <v>46009</v>
      </c>
      <c r="C6689" s="89">
        <v>6.6</v>
      </c>
      <c r="D6689" s="89">
        <v>9.3000000000000007</v>
      </c>
      <c r="E6689" s="96">
        <v>121</v>
      </c>
      <c r="F6689" s="89">
        <v>0.7</v>
      </c>
      <c r="G6689" s="89">
        <v>1012</v>
      </c>
      <c r="H6689">
        <v>0.79</v>
      </c>
      <c r="I6689" t="s">
        <v>16</v>
      </c>
      <c r="J6689">
        <v>1.1000000000000001</v>
      </c>
      <c r="K6689">
        <v>12</v>
      </c>
      <c r="L6689">
        <v>2025</v>
      </c>
      <c r="M6689" t="s">
        <v>379</v>
      </c>
      <c r="N6689" s="89" cm="1">
        <f t="array" ref="N6689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6689" s="89">
        <f>_34_KNMI_Stations[[#This Row],[graaddagen]]*_34_KNMI_Stations[[#This Row],[Gewogen factor]]</f>
        <v>9.57</v>
      </c>
      <c r="P6689" s="89" cm="1">
        <f t="array" ref="P6689">IF(ISNUMBER(_34_KNMI_Stations[[#This Row],[Etmaal temperatuur °C]]),IF(_34_KNMI_Stations[[#This Row],[Etmaal temperatuur °C]]&gt;stookgrens[],_34_KNMI_Stations[[#This Row],[Etmaal temperatuur °C]]-stookgrens[],0),"")</f>
        <v>0</v>
      </c>
    </row>
    <row r="6690" spans="1:16" x14ac:dyDescent="0.25">
      <c r="A6690">
        <v>280</v>
      </c>
      <c r="B6690" s="110">
        <v>46010</v>
      </c>
      <c r="C6690" s="89">
        <v>4.5999999999999996</v>
      </c>
      <c r="D6690" s="89">
        <v>8.9</v>
      </c>
      <c r="E6690" s="96">
        <v>142</v>
      </c>
      <c r="F6690" s="89">
        <v>2</v>
      </c>
      <c r="G6690" s="89">
        <v>1014.8</v>
      </c>
      <c r="H6690">
        <v>0.89</v>
      </c>
      <c r="I6690" t="s">
        <v>16</v>
      </c>
      <c r="J6690">
        <v>1.1000000000000001</v>
      </c>
      <c r="K6690">
        <v>12</v>
      </c>
      <c r="L6690">
        <v>2025</v>
      </c>
      <c r="M6690" t="s">
        <v>379</v>
      </c>
      <c r="N6690" s="89" cm="1">
        <f t="array" ref="N6690">IF(ISNUMBER(_34_KNMI_Stations[[#This Row],[Etmaal temperatuur °C]]),IF(_34_KNMI_Stations[[#This Row],[Etmaal temperatuur °C]]&lt;stookgrens[],stookgrens[]-_34_KNMI_Stations[[#This Row],[Etmaal temperatuur °C]],0),"")</f>
        <v>9.1</v>
      </c>
      <c r="O6690" s="89">
        <f>_34_KNMI_Stations[[#This Row],[graaddagen]]*_34_KNMI_Stations[[#This Row],[Gewogen factor]]</f>
        <v>10.01</v>
      </c>
      <c r="P6690" s="89" cm="1">
        <f t="array" ref="P6690">IF(ISNUMBER(_34_KNMI_Stations[[#This Row],[Etmaal temperatuur °C]]),IF(_34_KNMI_Stations[[#This Row],[Etmaal temperatuur °C]]&gt;stookgrens[],_34_KNMI_Stations[[#This Row],[Etmaal temperatuur °C]]-stookgrens[],0),"")</f>
        <v>0</v>
      </c>
    </row>
    <row r="6691" spans="1:16" x14ac:dyDescent="0.25">
      <c r="A6691">
        <v>280</v>
      </c>
      <c r="B6691" s="110">
        <v>46011</v>
      </c>
      <c r="C6691" s="89">
        <v>2.8</v>
      </c>
      <c r="D6691" s="89">
        <v>4.0999999999999996</v>
      </c>
      <c r="E6691" s="96">
        <v>131</v>
      </c>
      <c r="F6691" s="89">
        <v>0</v>
      </c>
      <c r="G6691" s="89">
        <v>1017.1</v>
      </c>
      <c r="H6691">
        <v>0.98</v>
      </c>
      <c r="I6691" t="s">
        <v>16</v>
      </c>
      <c r="J6691">
        <v>1.1000000000000001</v>
      </c>
      <c r="K6691">
        <v>12</v>
      </c>
      <c r="L6691">
        <v>2025</v>
      </c>
      <c r="M6691" t="s">
        <v>379</v>
      </c>
      <c r="N6691" s="89" cm="1">
        <f t="array" ref="N6691">IF(ISNUMBER(_34_KNMI_Stations[[#This Row],[Etmaal temperatuur °C]]),IF(_34_KNMI_Stations[[#This Row],[Etmaal temperatuur °C]]&lt;stookgrens[],stookgrens[]-_34_KNMI_Stations[[#This Row],[Etmaal temperatuur °C]],0),"")</f>
        <v>13.9</v>
      </c>
      <c r="O6691" s="89">
        <f>_34_KNMI_Stations[[#This Row],[graaddagen]]*_34_KNMI_Stations[[#This Row],[Gewogen factor]]</f>
        <v>15.290000000000001</v>
      </c>
      <c r="P6691" s="89" cm="1">
        <f t="array" ref="P6691">IF(ISNUMBER(_34_KNMI_Stations[[#This Row],[Etmaal temperatuur °C]]),IF(_34_KNMI_Stations[[#This Row],[Etmaal temperatuur °C]]&gt;stookgrens[],_34_KNMI_Stations[[#This Row],[Etmaal temperatuur °C]]-stookgrens[],0),"")</f>
        <v>0</v>
      </c>
    </row>
    <row r="6692" spans="1:16" x14ac:dyDescent="0.25">
      <c r="A6692">
        <v>280</v>
      </c>
      <c r="B6692" s="110">
        <v>46012</v>
      </c>
      <c r="C6692" s="89">
        <v>4</v>
      </c>
      <c r="D6692" s="89">
        <v>7</v>
      </c>
      <c r="E6692" s="96">
        <v>234</v>
      </c>
      <c r="F6692" s="89">
        <v>0</v>
      </c>
      <c r="G6692" s="89">
        <v>1013.6</v>
      </c>
      <c r="H6692">
        <v>0.94</v>
      </c>
      <c r="I6692" t="s">
        <v>16</v>
      </c>
      <c r="J6692">
        <v>1.1000000000000001</v>
      </c>
      <c r="K6692">
        <v>12</v>
      </c>
      <c r="L6692">
        <v>2025</v>
      </c>
      <c r="M6692" t="s">
        <v>379</v>
      </c>
      <c r="N6692" s="89" cm="1">
        <f t="array" ref="N6692">IF(ISNUMBER(_34_KNMI_Stations[[#This Row],[Etmaal temperatuur °C]]),IF(_34_KNMI_Stations[[#This Row],[Etmaal temperatuur °C]]&lt;stookgrens[],stookgrens[]-_34_KNMI_Stations[[#This Row],[Etmaal temperatuur °C]],0),"")</f>
        <v>11</v>
      </c>
      <c r="O6692" s="89">
        <f>_34_KNMI_Stations[[#This Row],[graaddagen]]*_34_KNMI_Stations[[#This Row],[Gewogen factor]]</f>
        <v>12.100000000000001</v>
      </c>
      <c r="P6692" s="89" cm="1">
        <f t="array" ref="P6692">IF(ISNUMBER(_34_KNMI_Stations[[#This Row],[Etmaal temperatuur °C]]),IF(_34_KNMI_Stations[[#This Row],[Etmaal temperatuur °C]]&gt;stookgrens[],_34_KNMI_Stations[[#This Row],[Etmaal temperatuur °C]]-stookgrens[],0),"")</f>
        <v>0</v>
      </c>
    </row>
    <row r="6693" spans="1:16" x14ac:dyDescent="0.25">
      <c r="A6693">
        <v>280</v>
      </c>
      <c r="B6693" s="110">
        <v>46013</v>
      </c>
      <c r="C6693" s="89">
        <v>5.5</v>
      </c>
      <c r="D6693" s="89">
        <v>5.6</v>
      </c>
      <c r="E6693" s="96">
        <v>80</v>
      </c>
      <c r="F6693" s="89">
        <v>0</v>
      </c>
      <c r="G6693" s="89">
        <v>1014.4</v>
      </c>
      <c r="H6693">
        <v>0.87</v>
      </c>
      <c r="I6693" t="s">
        <v>16</v>
      </c>
      <c r="J6693">
        <v>1.1000000000000001</v>
      </c>
      <c r="K6693">
        <v>12</v>
      </c>
      <c r="L6693">
        <v>2025</v>
      </c>
      <c r="M6693" t="s">
        <v>380</v>
      </c>
      <c r="N6693" s="89" cm="1">
        <f t="array" ref="N6693">IF(ISNUMBER(_34_KNMI_Stations[[#This Row],[Etmaal temperatuur °C]]),IF(_34_KNMI_Stations[[#This Row],[Etmaal temperatuur °C]]&lt;stookgrens[],stookgrens[]-_34_KNMI_Stations[[#This Row],[Etmaal temperatuur °C]],0),"")</f>
        <v>12.4</v>
      </c>
      <c r="O6693" s="89">
        <f>_34_KNMI_Stations[[#This Row],[graaddagen]]*_34_KNMI_Stations[[#This Row],[Gewogen factor]]</f>
        <v>13.640000000000002</v>
      </c>
      <c r="P6693" s="89" cm="1">
        <f t="array" ref="P6693">IF(ISNUMBER(_34_KNMI_Stations[[#This Row],[Etmaal temperatuur °C]]),IF(_34_KNMI_Stations[[#This Row],[Etmaal temperatuur °C]]&gt;stookgrens[],_34_KNMI_Stations[[#This Row],[Etmaal temperatuur °C]]-stookgrens[],0),"")</f>
        <v>0</v>
      </c>
    </row>
    <row r="6694" spans="1:16" x14ac:dyDescent="0.25">
      <c r="A6694">
        <v>280</v>
      </c>
      <c r="B6694" s="110">
        <v>46014</v>
      </c>
      <c r="C6694" s="89">
        <v>6.6</v>
      </c>
      <c r="D6694" s="89">
        <v>2.5</v>
      </c>
      <c r="E6694" s="96">
        <v>62</v>
      </c>
      <c r="F6694" s="89">
        <v>0</v>
      </c>
      <c r="G6694" s="89">
        <v>1023.7</v>
      </c>
      <c r="H6694">
        <v>0.84</v>
      </c>
      <c r="I6694" t="s">
        <v>16</v>
      </c>
      <c r="J6694">
        <v>1.1000000000000001</v>
      </c>
      <c r="K6694">
        <v>12</v>
      </c>
      <c r="L6694">
        <v>2025</v>
      </c>
      <c r="M6694" t="s">
        <v>380</v>
      </c>
      <c r="N6694" s="89" cm="1">
        <f t="array" ref="N6694">IF(ISNUMBER(_34_KNMI_Stations[[#This Row],[Etmaal temperatuur °C]]),IF(_34_KNMI_Stations[[#This Row],[Etmaal temperatuur °C]]&lt;stookgrens[],stookgrens[]-_34_KNMI_Stations[[#This Row],[Etmaal temperatuur °C]],0),"")</f>
        <v>15.5</v>
      </c>
      <c r="O6694" s="89">
        <f>_34_KNMI_Stations[[#This Row],[graaddagen]]*_34_KNMI_Stations[[#This Row],[Gewogen factor]]</f>
        <v>17.05</v>
      </c>
      <c r="P6694" s="89" cm="1">
        <f t="array" ref="P6694">IF(ISNUMBER(_34_KNMI_Stations[[#This Row],[Etmaal temperatuur °C]]),IF(_34_KNMI_Stations[[#This Row],[Etmaal temperatuur °C]]&gt;stookgrens[],_34_KNMI_Stations[[#This Row],[Etmaal temperatuur °C]]-stookgrens[],0),"")</f>
        <v>0</v>
      </c>
    </row>
    <row r="6695" spans="1:16" x14ac:dyDescent="0.25">
      <c r="A6695">
        <v>280</v>
      </c>
      <c r="B6695" s="110">
        <v>46015</v>
      </c>
      <c r="C6695" s="89">
        <v>6.2</v>
      </c>
      <c r="D6695" s="89">
        <v>0.8</v>
      </c>
      <c r="E6695" s="96">
        <v>322</v>
      </c>
      <c r="F6695" s="89">
        <v>0</v>
      </c>
      <c r="G6695" s="89">
        <v>1035.5</v>
      </c>
      <c r="H6695">
        <v>0.8</v>
      </c>
      <c r="I6695" t="s">
        <v>16</v>
      </c>
      <c r="J6695">
        <v>1.1000000000000001</v>
      </c>
      <c r="K6695">
        <v>12</v>
      </c>
      <c r="L6695">
        <v>2025</v>
      </c>
      <c r="M6695" t="s">
        <v>380</v>
      </c>
      <c r="N6695" s="89" cm="1">
        <f t="array" ref="N6695">IF(ISNUMBER(_34_KNMI_Stations[[#This Row],[Etmaal temperatuur °C]]),IF(_34_KNMI_Stations[[#This Row],[Etmaal temperatuur °C]]&lt;stookgrens[],stookgrens[]-_34_KNMI_Stations[[#This Row],[Etmaal temperatuur °C]],0),"")</f>
        <v>17.2</v>
      </c>
      <c r="O6695" s="89">
        <f>_34_KNMI_Stations[[#This Row],[graaddagen]]*_34_KNMI_Stations[[#This Row],[Gewogen factor]]</f>
        <v>18.920000000000002</v>
      </c>
      <c r="P6695" s="89" cm="1">
        <f t="array" ref="P6695">IF(ISNUMBER(_34_KNMI_Stations[[#This Row],[Etmaal temperatuur °C]]),IF(_34_KNMI_Stations[[#This Row],[Etmaal temperatuur °C]]&gt;stookgrens[],_34_KNMI_Stations[[#This Row],[Etmaal temperatuur °C]]-stookgrens[],0),"")</f>
        <v>0</v>
      </c>
    </row>
    <row r="6696" spans="1:16" x14ac:dyDescent="0.25">
      <c r="A6696">
        <v>280</v>
      </c>
      <c r="B6696" s="110">
        <v>46016</v>
      </c>
      <c r="C6696" s="89">
        <v>5.5</v>
      </c>
      <c r="D6696" s="89">
        <v>-3.1</v>
      </c>
      <c r="E6696" s="96">
        <v>373</v>
      </c>
      <c r="F6696" s="89">
        <v>0</v>
      </c>
      <c r="G6696" s="89">
        <v>1035</v>
      </c>
      <c r="H6696">
        <v>0.67</v>
      </c>
      <c r="I6696" t="s">
        <v>16</v>
      </c>
      <c r="J6696">
        <v>1.1000000000000001</v>
      </c>
      <c r="K6696">
        <v>12</v>
      </c>
      <c r="L6696">
        <v>2025</v>
      </c>
      <c r="M6696" t="s">
        <v>380</v>
      </c>
      <c r="N6696" s="89" cm="1">
        <f t="array" ref="N6696">IF(ISNUMBER(_34_KNMI_Stations[[#This Row],[Etmaal temperatuur °C]]),IF(_34_KNMI_Stations[[#This Row],[Etmaal temperatuur °C]]&lt;stookgrens[],stookgrens[]-_34_KNMI_Stations[[#This Row],[Etmaal temperatuur °C]],0),"")</f>
        <v>21.1</v>
      </c>
      <c r="O6696" s="89">
        <f>_34_KNMI_Stations[[#This Row],[graaddagen]]*_34_KNMI_Stations[[#This Row],[Gewogen factor]]</f>
        <v>23.210000000000004</v>
      </c>
      <c r="P6696" s="89" cm="1">
        <f t="array" ref="P6696">IF(ISNUMBER(_34_KNMI_Stations[[#This Row],[Etmaal temperatuur °C]]),IF(_34_KNMI_Stations[[#This Row],[Etmaal temperatuur °C]]&gt;stookgrens[],_34_KNMI_Stations[[#This Row],[Etmaal temperatuur °C]]-stookgrens[],0),"")</f>
        <v>0</v>
      </c>
    </row>
    <row r="6697" spans="1:16" x14ac:dyDescent="0.25">
      <c r="A6697">
        <v>280</v>
      </c>
      <c r="B6697" s="110">
        <v>46017</v>
      </c>
      <c r="C6697" s="89">
        <v>3.8</v>
      </c>
      <c r="D6697" s="89">
        <v>-3.3</v>
      </c>
      <c r="E6697" s="96">
        <v>365</v>
      </c>
      <c r="F6697" s="89">
        <v>0</v>
      </c>
      <c r="G6697" s="89">
        <v>1034.5</v>
      </c>
      <c r="H6697">
        <v>0.71</v>
      </c>
      <c r="I6697" t="s">
        <v>16</v>
      </c>
      <c r="J6697">
        <v>1.1000000000000001</v>
      </c>
      <c r="K6697">
        <v>12</v>
      </c>
      <c r="L6697">
        <v>2025</v>
      </c>
      <c r="M6697" t="s">
        <v>380</v>
      </c>
      <c r="N6697" s="89" cm="1">
        <f t="array" ref="N6697">IF(ISNUMBER(_34_KNMI_Stations[[#This Row],[Etmaal temperatuur °C]]),IF(_34_KNMI_Stations[[#This Row],[Etmaal temperatuur °C]]&lt;stookgrens[],stookgrens[]-_34_KNMI_Stations[[#This Row],[Etmaal temperatuur °C]],0),"")</f>
        <v>21.3</v>
      </c>
      <c r="O6697" s="89">
        <f>_34_KNMI_Stations[[#This Row],[graaddagen]]*_34_KNMI_Stations[[#This Row],[Gewogen factor]]</f>
        <v>23.430000000000003</v>
      </c>
      <c r="P6697" s="89" cm="1">
        <f t="array" ref="P6697">IF(ISNUMBER(_34_KNMI_Stations[[#This Row],[Etmaal temperatuur °C]]),IF(_34_KNMI_Stations[[#This Row],[Etmaal temperatuur °C]]&gt;stookgrens[],_34_KNMI_Stations[[#This Row],[Etmaal temperatuur °C]]-stookgrens[],0),"")</f>
        <v>0</v>
      </c>
    </row>
    <row r="6698" spans="1:16" x14ac:dyDescent="0.25">
      <c r="A6698">
        <v>280</v>
      </c>
      <c r="B6698" s="110">
        <v>46018</v>
      </c>
      <c r="C6698" s="89">
        <v>2.2000000000000002</v>
      </c>
      <c r="D6698" s="89">
        <v>3.4</v>
      </c>
      <c r="E6698" s="96">
        <v>126</v>
      </c>
      <c r="F6698" s="89">
        <v>0</v>
      </c>
      <c r="G6698" s="89">
        <v>1033.9000000000001</v>
      </c>
      <c r="H6698">
        <v>0.9</v>
      </c>
      <c r="I6698" t="s">
        <v>16</v>
      </c>
      <c r="J6698">
        <v>1.1000000000000001</v>
      </c>
      <c r="K6698">
        <v>12</v>
      </c>
      <c r="L6698">
        <v>2025</v>
      </c>
      <c r="M6698" t="s">
        <v>380</v>
      </c>
      <c r="N6698" s="89" cm="1">
        <f t="array" ref="N6698">IF(ISNUMBER(_34_KNMI_Stations[[#This Row],[Etmaal temperatuur °C]]),IF(_34_KNMI_Stations[[#This Row],[Etmaal temperatuur °C]]&lt;stookgrens[],stookgrens[]-_34_KNMI_Stations[[#This Row],[Etmaal temperatuur °C]],0),"")</f>
        <v>14.6</v>
      </c>
      <c r="O6698" s="89">
        <f>_34_KNMI_Stations[[#This Row],[graaddagen]]*_34_KNMI_Stations[[#This Row],[Gewogen factor]]</f>
        <v>16.060000000000002</v>
      </c>
      <c r="P6698" s="89" cm="1">
        <f t="array" ref="P6698">IF(ISNUMBER(_34_KNMI_Stations[[#This Row],[Etmaal temperatuur °C]]),IF(_34_KNMI_Stations[[#This Row],[Etmaal temperatuur °C]]&gt;stookgrens[],_34_KNMI_Stations[[#This Row],[Etmaal temperatuur °C]]-stookgrens[],0),"")</f>
        <v>0</v>
      </c>
    </row>
    <row r="6699" spans="1:16" x14ac:dyDescent="0.25">
      <c r="A6699">
        <v>280</v>
      </c>
      <c r="B6699" s="110">
        <v>46019</v>
      </c>
      <c r="C6699" s="89">
        <v>1.4</v>
      </c>
      <c r="D6699" s="89">
        <v>0.3</v>
      </c>
      <c r="E6699" s="96">
        <v>198</v>
      </c>
      <c r="F6699" s="89">
        <v>0</v>
      </c>
      <c r="G6699" s="89">
        <v>1031.7</v>
      </c>
      <c r="H6699">
        <v>0.97</v>
      </c>
      <c r="I6699" t="s">
        <v>16</v>
      </c>
      <c r="J6699">
        <v>1.1000000000000001</v>
      </c>
      <c r="K6699">
        <v>12</v>
      </c>
      <c r="L6699">
        <v>2025</v>
      </c>
      <c r="M6699" t="s">
        <v>380</v>
      </c>
      <c r="N6699" s="89" cm="1">
        <f t="array" ref="N6699">IF(ISNUMBER(_34_KNMI_Stations[[#This Row],[Etmaal temperatuur °C]]),IF(_34_KNMI_Stations[[#This Row],[Etmaal temperatuur °C]]&lt;stookgrens[],stookgrens[]-_34_KNMI_Stations[[#This Row],[Etmaal temperatuur °C]],0),"")</f>
        <v>17.7</v>
      </c>
      <c r="O6699" s="89">
        <f>_34_KNMI_Stations[[#This Row],[graaddagen]]*_34_KNMI_Stations[[#This Row],[Gewogen factor]]</f>
        <v>19.470000000000002</v>
      </c>
      <c r="P6699" s="89" cm="1">
        <f t="array" ref="P6699">IF(ISNUMBER(_34_KNMI_Stations[[#This Row],[Etmaal temperatuur °C]]),IF(_34_KNMI_Stations[[#This Row],[Etmaal temperatuur °C]]&gt;stookgrens[],_34_KNMI_Stations[[#This Row],[Etmaal temperatuur °C]]-stookgrens[],0),"")</f>
        <v>0</v>
      </c>
    </row>
    <row r="6700" spans="1:16" x14ac:dyDescent="0.25">
      <c r="A6700">
        <v>280</v>
      </c>
      <c r="B6700" s="110">
        <v>46020</v>
      </c>
      <c r="C6700" s="89">
        <v>3.3</v>
      </c>
      <c r="D6700" s="89">
        <v>5.2</v>
      </c>
      <c r="E6700" s="96">
        <v>141</v>
      </c>
      <c r="F6700" s="89">
        <v>0.2</v>
      </c>
      <c r="G6700" s="89">
        <v>1025</v>
      </c>
      <c r="H6700">
        <v>0.83</v>
      </c>
      <c r="I6700" t="s">
        <v>16</v>
      </c>
      <c r="J6700">
        <v>1.1000000000000001</v>
      </c>
      <c r="K6700">
        <v>12</v>
      </c>
      <c r="L6700">
        <v>2025</v>
      </c>
      <c r="M6700" t="s">
        <v>306</v>
      </c>
      <c r="N6700" s="89" cm="1">
        <f t="array" ref="N6700">IF(ISNUMBER(_34_KNMI_Stations[[#This Row],[Etmaal temperatuur °C]]),IF(_34_KNMI_Stations[[#This Row],[Etmaal temperatuur °C]]&lt;stookgrens[],stookgrens[]-_34_KNMI_Stations[[#This Row],[Etmaal temperatuur °C]],0),"")</f>
        <v>12.8</v>
      </c>
      <c r="O6700" s="89">
        <f>_34_KNMI_Stations[[#This Row],[graaddagen]]*_34_KNMI_Stations[[#This Row],[Gewogen factor]]</f>
        <v>14.080000000000002</v>
      </c>
      <c r="P6700" s="89" cm="1">
        <f t="array" ref="P6700">IF(ISNUMBER(_34_KNMI_Stations[[#This Row],[Etmaal temperatuur °C]]),IF(_34_KNMI_Stations[[#This Row],[Etmaal temperatuur °C]]&gt;stookgrens[],_34_KNMI_Stations[[#This Row],[Etmaal temperatuur °C]]-stookgrens[],0),"")</f>
        <v>0</v>
      </c>
    </row>
    <row r="6701" spans="1:16" x14ac:dyDescent="0.25">
      <c r="A6701">
        <v>280</v>
      </c>
      <c r="B6701" s="110">
        <v>46021</v>
      </c>
      <c r="C6701" s="89">
        <v>3</v>
      </c>
      <c r="D6701" s="89">
        <v>3.2</v>
      </c>
      <c r="E6701" s="96">
        <v>295</v>
      </c>
      <c r="F6701" s="89">
        <v>0.1</v>
      </c>
      <c r="G6701" s="89">
        <v>1028.3</v>
      </c>
      <c r="H6701">
        <v>0.7</v>
      </c>
      <c r="I6701" t="s">
        <v>16</v>
      </c>
      <c r="J6701">
        <v>1.1000000000000001</v>
      </c>
      <c r="K6701">
        <v>12</v>
      </c>
      <c r="L6701">
        <v>2025</v>
      </c>
      <c r="M6701" t="s">
        <v>306</v>
      </c>
      <c r="N6701" s="89" cm="1">
        <f t="array" ref="N6701">IF(ISNUMBER(_34_KNMI_Stations[[#This Row],[Etmaal temperatuur °C]]),IF(_34_KNMI_Stations[[#This Row],[Etmaal temperatuur °C]]&lt;stookgrens[],stookgrens[]-_34_KNMI_Stations[[#This Row],[Etmaal temperatuur °C]],0),"")</f>
        <v>14.8</v>
      </c>
      <c r="O6701" s="89">
        <f>_34_KNMI_Stations[[#This Row],[graaddagen]]*_34_KNMI_Stations[[#This Row],[Gewogen factor]]</f>
        <v>16.28</v>
      </c>
      <c r="P6701" s="89" cm="1">
        <f t="array" ref="P6701">IF(ISNUMBER(_34_KNMI_Stations[[#This Row],[Etmaal temperatuur °C]]),IF(_34_KNMI_Stations[[#This Row],[Etmaal temperatuur °C]]&gt;stookgrens[],_34_KNMI_Stations[[#This Row],[Etmaal temperatuur °C]]-stookgrens[],0),"")</f>
        <v>0</v>
      </c>
    </row>
    <row r="6702" spans="1:16" x14ac:dyDescent="0.25">
      <c r="A6702">
        <v>280</v>
      </c>
      <c r="B6702" s="110">
        <v>46022</v>
      </c>
      <c r="C6702" s="89">
        <v>5.2</v>
      </c>
      <c r="D6702" s="89">
        <v>4</v>
      </c>
      <c r="E6702" s="96">
        <v>195</v>
      </c>
      <c r="F6702" s="89">
        <v>0.1</v>
      </c>
      <c r="G6702" s="89">
        <v>1019.7</v>
      </c>
      <c r="H6702">
        <v>0.89</v>
      </c>
      <c r="I6702" t="s">
        <v>16</v>
      </c>
      <c r="J6702">
        <v>1.1000000000000001</v>
      </c>
      <c r="K6702">
        <v>12</v>
      </c>
      <c r="L6702">
        <v>2025</v>
      </c>
      <c r="M6702" t="s">
        <v>306</v>
      </c>
      <c r="N6702" s="89" cm="1">
        <f t="array" ref="N6702">IF(ISNUMBER(_34_KNMI_Stations[[#This Row],[Etmaal temperatuur °C]]),IF(_34_KNMI_Stations[[#This Row],[Etmaal temperatuur °C]]&lt;stookgrens[],stookgrens[]-_34_KNMI_Stations[[#This Row],[Etmaal temperatuur °C]],0),"")</f>
        <v>14</v>
      </c>
      <c r="O6702" s="89">
        <f>_34_KNMI_Stations[[#This Row],[graaddagen]]*_34_KNMI_Stations[[#This Row],[Gewogen factor]]</f>
        <v>15.400000000000002</v>
      </c>
      <c r="P6702" s="89" cm="1">
        <f t="array" ref="P6702">IF(ISNUMBER(_34_KNMI_Stations[[#This Row],[Etmaal temperatuur °C]]),IF(_34_KNMI_Stations[[#This Row],[Etmaal temperatuur °C]]&gt;stookgrens[],_34_KNMI_Stations[[#This Row],[Etmaal temperatuur °C]]-stookgrens[],0),"")</f>
        <v>0</v>
      </c>
    </row>
    <row r="6703" spans="1:16" x14ac:dyDescent="0.25">
      <c r="A6703">
        <v>280</v>
      </c>
      <c r="B6703" s="110">
        <v>46023</v>
      </c>
      <c r="C6703" s="89">
        <v>7.8</v>
      </c>
      <c r="D6703" s="89">
        <v>3.5</v>
      </c>
      <c r="E6703" s="96">
        <v>146</v>
      </c>
      <c r="F6703" s="89">
        <v>6.3</v>
      </c>
      <c r="G6703" s="89">
        <v>997.8</v>
      </c>
      <c r="H6703">
        <v>0.88</v>
      </c>
      <c r="I6703" t="s">
        <v>16</v>
      </c>
      <c r="J6703">
        <v>1.1000000000000001</v>
      </c>
      <c r="K6703">
        <v>1</v>
      </c>
      <c r="L6703">
        <v>2026</v>
      </c>
      <c r="M6703" t="s">
        <v>306</v>
      </c>
      <c r="N6703" s="89" cm="1">
        <f t="array" ref="N6703">IF(ISNUMBER(_34_KNMI_Stations[[#This Row],[Etmaal temperatuur °C]]),IF(_34_KNMI_Stations[[#This Row],[Etmaal temperatuur °C]]&lt;stookgrens[],stookgrens[]-_34_KNMI_Stations[[#This Row],[Etmaal temperatuur °C]],0),"")</f>
        <v>14.5</v>
      </c>
      <c r="O6703" s="89">
        <f>_34_KNMI_Stations[[#This Row],[graaddagen]]*_34_KNMI_Stations[[#This Row],[Gewogen factor]]</f>
        <v>15.950000000000001</v>
      </c>
      <c r="P6703" s="89" cm="1">
        <f t="array" ref="P6703">IF(ISNUMBER(_34_KNMI_Stations[[#This Row],[Etmaal temperatuur °C]]),IF(_34_KNMI_Stations[[#This Row],[Etmaal temperatuur °C]]&gt;stookgrens[],_34_KNMI_Stations[[#This Row],[Etmaal temperatuur °C]]-stookgrens[],0),"")</f>
        <v>0</v>
      </c>
    </row>
    <row r="6704" spans="1:16" x14ac:dyDescent="0.25">
      <c r="A6704">
        <v>280</v>
      </c>
      <c r="B6704" s="110">
        <v>46024</v>
      </c>
      <c r="C6704" s="89">
        <v>6</v>
      </c>
      <c r="D6704" s="89">
        <v>2</v>
      </c>
      <c r="E6704" s="96">
        <v>179</v>
      </c>
      <c r="F6704" s="89">
        <v>6.8</v>
      </c>
      <c r="G6704" s="89">
        <v>993.8</v>
      </c>
      <c r="H6704">
        <v>0.81</v>
      </c>
      <c r="I6704" t="s">
        <v>16</v>
      </c>
      <c r="J6704">
        <v>1.1000000000000001</v>
      </c>
      <c r="K6704">
        <v>1</v>
      </c>
      <c r="L6704">
        <v>2026</v>
      </c>
      <c r="M6704" t="s">
        <v>306</v>
      </c>
      <c r="N6704" s="89" cm="1">
        <f t="array" ref="N6704">IF(ISNUMBER(_34_KNMI_Stations[[#This Row],[Etmaal temperatuur °C]]),IF(_34_KNMI_Stations[[#This Row],[Etmaal temperatuur °C]]&lt;stookgrens[],stookgrens[]-_34_KNMI_Stations[[#This Row],[Etmaal temperatuur °C]],0),"")</f>
        <v>16</v>
      </c>
      <c r="O6704" s="89">
        <f>_34_KNMI_Stations[[#This Row],[graaddagen]]*_34_KNMI_Stations[[#This Row],[Gewogen factor]]</f>
        <v>17.600000000000001</v>
      </c>
      <c r="P6704" s="89" cm="1">
        <f t="array" ref="P6704">IF(ISNUMBER(_34_KNMI_Stations[[#This Row],[Etmaal temperatuur °C]]),IF(_34_KNMI_Stations[[#This Row],[Etmaal temperatuur °C]]&gt;stookgrens[],_34_KNMI_Stations[[#This Row],[Etmaal temperatuur °C]]-stookgrens[],0),"")</f>
        <v>0</v>
      </c>
    </row>
    <row r="6705" spans="1:16" x14ac:dyDescent="0.25">
      <c r="A6705">
        <v>280</v>
      </c>
      <c r="B6705" s="110">
        <v>46025</v>
      </c>
      <c r="C6705" s="89">
        <v>4</v>
      </c>
      <c r="D6705" s="89">
        <v>0.5</v>
      </c>
      <c r="E6705" s="96">
        <v>213</v>
      </c>
      <c r="F6705" s="89">
        <v>7.9</v>
      </c>
      <c r="G6705" s="89">
        <v>999.1</v>
      </c>
      <c r="H6705">
        <v>0.9</v>
      </c>
      <c r="I6705" t="s">
        <v>16</v>
      </c>
      <c r="J6705">
        <v>1.1000000000000001</v>
      </c>
      <c r="K6705">
        <v>1</v>
      </c>
      <c r="L6705">
        <v>2026</v>
      </c>
      <c r="M6705" t="s">
        <v>306</v>
      </c>
      <c r="N6705" s="89" cm="1">
        <f t="array" ref="N6705">IF(ISNUMBER(_34_KNMI_Stations[[#This Row],[Etmaal temperatuur °C]]),IF(_34_KNMI_Stations[[#This Row],[Etmaal temperatuur °C]]&lt;stookgrens[],stookgrens[]-_34_KNMI_Stations[[#This Row],[Etmaal temperatuur °C]],0),"")</f>
        <v>17.5</v>
      </c>
      <c r="O6705" s="89">
        <f>_34_KNMI_Stations[[#This Row],[graaddagen]]*_34_KNMI_Stations[[#This Row],[Gewogen factor]]</f>
        <v>19.25</v>
      </c>
      <c r="P6705" s="89" cm="1">
        <f t="array" ref="P6705">IF(ISNUMBER(_34_KNMI_Stations[[#This Row],[Etmaal temperatuur °C]]),IF(_34_KNMI_Stations[[#This Row],[Etmaal temperatuur °C]]&gt;stookgrens[],_34_KNMI_Stations[[#This Row],[Etmaal temperatuur °C]]-stookgrens[],0),"")</f>
        <v>0</v>
      </c>
    </row>
    <row r="6706" spans="1:16" x14ac:dyDescent="0.25">
      <c r="A6706">
        <v>280</v>
      </c>
      <c r="B6706" s="110">
        <v>46026</v>
      </c>
      <c r="C6706" s="89">
        <v>4.8</v>
      </c>
      <c r="D6706" s="89">
        <v>-0.2</v>
      </c>
      <c r="E6706" s="96">
        <v>313</v>
      </c>
      <c r="F6706" s="89">
        <v>3.3</v>
      </c>
      <c r="G6706" s="89">
        <v>1004.8</v>
      </c>
      <c r="H6706">
        <v>0.95</v>
      </c>
      <c r="I6706" t="s">
        <v>16</v>
      </c>
      <c r="J6706">
        <v>1.1000000000000001</v>
      </c>
      <c r="K6706">
        <v>1</v>
      </c>
      <c r="L6706">
        <v>2026</v>
      </c>
      <c r="M6706" t="s">
        <v>306</v>
      </c>
      <c r="N6706" s="89" cm="1">
        <f t="array" ref="N6706">IF(ISNUMBER(_34_KNMI_Stations[[#This Row],[Etmaal temperatuur °C]]),IF(_34_KNMI_Stations[[#This Row],[Etmaal temperatuur °C]]&lt;stookgrens[],stookgrens[]-_34_KNMI_Stations[[#This Row],[Etmaal temperatuur °C]],0),"")</f>
        <v>18.2</v>
      </c>
      <c r="O6706" s="89">
        <f>_34_KNMI_Stations[[#This Row],[graaddagen]]*_34_KNMI_Stations[[#This Row],[Gewogen factor]]</f>
        <v>20.02</v>
      </c>
      <c r="P6706" s="89" cm="1">
        <f t="array" ref="P6706">IF(ISNUMBER(_34_KNMI_Stations[[#This Row],[Etmaal temperatuur °C]]),IF(_34_KNMI_Stations[[#This Row],[Etmaal temperatuur °C]]&gt;stookgrens[],_34_KNMI_Stations[[#This Row],[Etmaal temperatuur °C]]-stookgrens[],0),"")</f>
        <v>0</v>
      </c>
    </row>
    <row r="6707" spans="1:16" x14ac:dyDescent="0.25">
      <c r="A6707">
        <v>280</v>
      </c>
      <c r="B6707" s="110">
        <v>46027</v>
      </c>
      <c r="C6707" s="89">
        <v>4.5999999999999996</v>
      </c>
      <c r="D6707" s="89">
        <v>-1.3</v>
      </c>
      <c r="E6707" s="96">
        <v>150</v>
      </c>
      <c r="F6707" s="89">
        <v>0.5</v>
      </c>
      <c r="G6707" s="89">
        <v>1008.6</v>
      </c>
      <c r="H6707">
        <v>0.94</v>
      </c>
      <c r="I6707" t="s">
        <v>16</v>
      </c>
      <c r="J6707">
        <v>1.1000000000000001</v>
      </c>
      <c r="K6707">
        <v>1</v>
      </c>
      <c r="L6707">
        <v>2026</v>
      </c>
      <c r="M6707" t="s">
        <v>344</v>
      </c>
      <c r="N6707" s="89" cm="1">
        <f t="array" ref="N6707">IF(ISNUMBER(_34_KNMI_Stations[[#This Row],[Etmaal temperatuur °C]]),IF(_34_KNMI_Stations[[#This Row],[Etmaal temperatuur °C]]&lt;stookgrens[],stookgrens[]-_34_KNMI_Stations[[#This Row],[Etmaal temperatuur °C]],0),"")</f>
        <v>19.3</v>
      </c>
      <c r="O6707" s="89">
        <f>_34_KNMI_Stations[[#This Row],[graaddagen]]*_34_KNMI_Stations[[#This Row],[Gewogen factor]]</f>
        <v>21.230000000000004</v>
      </c>
      <c r="P6707" s="89" cm="1">
        <f t="array" ref="P6707">IF(ISNUMBER(_34_KNMI_Stations[[#This Row],[Etmaal temperatuur °C]]),IF(_34_KNMI_Stations[[#This Row],[Etmaal temperatuur °C]]&gt;stookgrens[],_34_KNMI_Stations[[#This Row],[Etmaal temperatuur °C]]-stookgrens[],0),"")</f>
        <v>0</v>
      </c>
    </row>
    <row r="6708" spans="1:16" x14ac:dyDescent="0.25">
      <c r="A6708">
        <v>280</v>
      </c>
      <c r="B6708" s="110">
        <v>46028</v>
      </c>
      <c r="C6708" s="89">
        <v>3.8</v>
      </c>
      <c r="D6708" s="89">
        <v>-2.4</v>
      </c>
      <c r="E6708" s="96">
        <v>423</v>
      </c>
      <c r="F6708" s="89">
        <v>-0.1</v>
      </c>
      <c r="G6708" s="89">
        <v>1012.7</v>
      </c>
      <c r="H6708">
        <v>0.95</v>
      </c>
      <c r="I6708" t="s">
        <v>16</v>
      </c>
      <c r="J6708">
        <v>1.1000000000000001</v>
      </c>
      <c r="K6708">
        <v>1</v>
      </c>
      <c r="L6708">
        <v>2026</v>
      </c>
      <c r="M6708" t="s">
        <v>344</v>
      </c>
      <c r="N6708" s="89" cm="1">
        <f t="array" ref="N6708">IF(ISNUMBER(_34_KNMI_Stations[[#This Row],[Etmaal temperatuur °C]]),IF(_34_KNMI_Stations[[#This Row],[Etmaal temperatuur °C]]&lt;stookgrens[],stookgrens[]-_34_KNMI_Stations[[#This Row],[Etmaal temperatuur °C]],0),"")</f>
        <v>20.399999999999999</v>
      </c>
      <c r="O6708" s="89">
        <f>_34_KNMI_Stations[[#This Row],[graaddagen]]*_34_KNMI_Stations[[#This Row],[Gewogen factor]]</f>
        <v>22.44</v>
      </c>
      <c r="P6708" s="89" cm="1">
        <f t="array" ref="P6708">IF(ISNUMBER(_34_KNMI_Stations[[#This Row],[Etmaal temperatuur °C]]),IF(_34_KNMI_Stations[[#This Row],[Etmaal temperatuur °C]]&gt;stookgrens[],_34_KNMI_Stations[[#This Row],[Etmaal temperatuur °C]]-stookgrens[],0),"")</f>
        <v>0</v>
      </c>
    </row>
    <row r="6709" spans="1:16" x14ac:dyDescent="0.25">
      <c r="A6709">
        <v>280</v>
      </c>
      <c r="B6709" s="110">
        <v>46029</v>
      </c>
      <c r="C6709" s="89">
        <v>7.3</v>
      </c>
      <c r="D6709" s="89">
        <v>-0.6</v>
      </c>
      <c r="E6709" s="96">
        <v>101</v>
      </c>
      <c r="F6709" s="89">
        <v>3.3</v>
      </c>
      <c r="G6709" s="89">
        <v>1003.7</v>
      </c>
      <c r="H6709">
        <v>0.93</v>
      </c>
      <c r="I6709" t="s">
        <v>16</v>
      </c>
      <c r="J6709">
        <v>1.1000000000000001</v>
      </c>
      <c r="K6709">
        <v>1</v>
      </c>
      <c r="L6709">
        <v>2026</v>
      </c>
      <c r="M6709" t="s">
        <v>344</v>
      </c>
      <c r="N6709" s="89" cm="1">
        <f t="array" ref="N6709">IF(ISNUMBER(_34_KNMI_Stations[[#This Row],[Etmaal temperatuur °C]]),IF(_34_KNMI_Stations[[#This Row],[Etmaal temperatuur °C]]&lt;stookgrens[],stookgrens[]-_34_KNMI_Stations[[#This Row],[Etmaal temperatuur °C]],0),"")</f>
        <v>18.600000000000001</v>
      </c>
      <c r="O6709" s="89">
        <f>_34_KNMI_Stations[[#This Row],[graaddagen]]*_34_KNMI_Stations[[#This Row],[Gewogen factor]]</f>
        <v>20.460000000000004</v>
      </c>
      <c r="P6709" s="89" cm="1">
        <f t="array" ref="P6709">IF(ISNUMBER(_34_KNMI_Stations[[#This Row],[Etmaal temperatuur °C]]),IF(_34_KNMI_Stations[[#This Row],[Etmaal temperatuur °C]]&gt;stookgrens[],_34_KNMI_Stations[[#This Row],[Etmaal temperatuur °C]]-stookgrens[],0),"")</f>
        <v>0</v>
      </c>
    </row>
    <row r="6710" spans="1:16" x14ac:dyDescent="0.25">
      <c r="A6710">
        <v>280</v>
      </c>
      <c r="B6710" s="110">
        <v>46030</v>
      </c>
      <c r="C6710" s="89">
        <v>4.3</v>
      </c>
      <c r="D6710" s="89">
        <v>1.4</v>
      </c>
      <c r="E6710" s="96">
        <v>152</v>
      </c>
      <c r="F6710" s="89">
        <v>0.6</v>
      </c>
      <c r="G6710" s="89">
        <v>1001.8</v>
      </c>
      <c r="H6710">
        <v>0.93</v>
      </c>
      <c r="I6710" t="s">
        <v>16</v>
      </c>
      <c r="J6710">
        <v>1.1000000000000001</v>
      </c>
      <c r="K6710">
        <v>1</v>
      </c>
      <c r="L6710">
        <v>2026</v>
      </c>
      <c r="M6710" t="s">
        <v>344</v>
      </c>
      <c r="N6710" s="89" cm="1">
        <f t="array" ref="N6710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6710" s="89">
        <f>_34_KNMI_Stations[[#This Row],[graaddagen]]*_34_KNMI_Stations[[#This Row],[Gewogen factor]]</f>
        <v>18.260000000000002</v>
      </c>
      <c r="P6710" s="89" cm="1">
        <f t="array" ref="P6710">IF(ISNUMBER(_34_KNMI_Stations[[#This Row],[Etmaal temperatuur °C]]),IF(_34_KNMI_Stations[[#This Row],[Etmaal temperatuur °C]]&gt;stookgrens[],_34_KNMI_Stations[[#This Row],[Etmaal temperatuur °C]]-stookgrens[],0),"")</f>
        <v>0</v>
      </c>
    </row>
    <row r="6711" spans="1:16" x14ac:dyDescent="0.25">
      <c r="A6711">
        <v>280</v>
      </c>
      <c r="B6711" s="110">
        <v>46031</v>
      </c>
      <c r="C6711" s="89">
        <v>8.5</v>
      </c>
      <c r="D6711" s="89">
        <v>-1.3</v>
      </c>
      <c r="E6711" s="96">
        <v>117</v>
      </c>
      <c r="F6711" s="89">
        <v>1.7</v>
      </c>
      <c r="G6711" s="89">
        <v>990.8</v>
      </c>
      <c r="H6711">
        <v>0.9</v>
      </c>
      <c r="I6711" t="s">
        <v>16</v>
      </c>
      <c r="J6711">
        <v>1.1000000000000001</v>
      </c>
      <c r="K6711">
        <v>1</v>
      </c>
      <c r="L6711">
        <v>2026</v>
      </c>
      <c r="M6711" t="s">
        <v>344</v>
      </c>
      <c r="N6711" s="89" cm="1">
        <f t="array" ref="N6711">IF(ISNUMBER(_34_KNMI_Stations[[#This Row],[Etmaal temperatuur °C]]),IF(_34_KNMI_Stations[[#This Row],[Etmaal temperatuur °C]]&lt;stookgrens[],stookgrens[]-_34_KNMI_Stations[[#This Row],[Etmaal temperatuur °C]],0),"")</f>
        <v>19.3</v>
      </c>
      <c r="O6711" s="89">
        <f>_34_KNMI_Stations[[#This Row],[graaddagen]]*_34_KNMI_Stations[[#This Row],[Gewogen factor]]</f>
        <v>21.230000000000004</v>
      </c>
      <c r="P6711" s="89" cm="1">
        <f t="array" ref="P6711">IF(ISNUMBER(_34_KNMI_Stations[[#This Row],[Etmaal temperatuur °C]]),IF(_34_KNMI_Stations[[#This Row],[Etmaal temperatuur °C]]&gt;stookgrens[],_34_KNMI_Stations[[#This Row],[Etmaal temperatuur °C]]-stookgrens[],0),"")</f>
        <v>0</v>
      </c>
    </row>
    <row r="6712" spans="1:16" x14ac:dyDescent="0.25">
      <c r="A6712">
        <v>280</v>
      </c>
      <c r="B6712" s="110">
        <v>46032</v>
      </c>
      <c r="C6712" s="89">
        <v>5.5</v>
      </c>
      <c r="D6712" s="89">
        <v>-2.8</v>
      </c>
      <c r="E6712" s="96">
        <v>399</v>
      </c>
      <c r="F6712" s="89">
        <v>0.3</v>
      </c>
      <c r="G6712" s="89">
        <v>1013.8</v>
      </c>
      <c r="H6712">
        <v>0.74</v>
      </c>
      <c r="I6712" t="s">
        <v>16</v>
      </c>
      <c r="J6712">
        <v>1.1000000000000001</v>
      </c>
      <c r="K6712">
        <v>1</v>
      </c>
      <c r="L6712">
        <v>2026</v>
      </c>
      <c r="M6712" t="s">
        <v>344</v>
      </c>
      <c r="N6712" s="89" cm="1">
        <f t="array" ref="N6712">IF(ISNUMBER(_34_KNMI_Stations[[#This Row],[Etmaal temperatuur °C]]),IF(_34_KNMI_Stations[[#This Row],[Etmaal temperatuur °C]]&lt;stookgrens[],stookgrens[]-_34_KNMI_Stations[[#This Row],[Etmaal temperatuur °C]],0),"")</f>
        <v>20.8</v>
      </c>
      <c r="O6712" s="89">
        <f>_34_KNMI_Stations[[#This Row],[graaddagen]]*_34_KNMI_Stations[[#This Row],[Gewogen factor]]</f>
        <v>22.880000000000003</v>
      </c>
      <c r="P6712" s="89" cm="1">
        <f t="array" ref="P6712">IF(ISNUMBER(_34_KNMI_Stations[[#This Row],[Etmaal temperatuur °C]]),IF(_34_KNMI_Stations[[#This Row],[Etmaal temperatuur °C]]&gt;stookgrens[],_34_KNMI_Stations[[#This Row],[Etmaal temperatuur °C]]-stookgrens[],0),"")</f>
        <v>0</v>
      </c>
    </row>
    <row r="6713" spans="1:16" x14ac:dyDescent="0.25">
      <c r="A6713">
        <v>280</v>
      </c>
      <c r="B6713" s="110">
        <v>46033</v>
      </c>
      <c r="C6713" s="89">
        <v>3.1</v>
      </c>
      <c r="D6713" s="89">
        <v>-5</v>
      </c>
      <c r="E6713" s="96">
        <v>430</v>
      </c>
      <c r="F6713" s="89">
        <v>0</v>
      </c>
      <c r="G6713" s="89">
        <v>1021.9</v>
      </c>
      <c r="H6713">
        <v>0.86</v>
      </c>
      <c r="I6713" t="s">
        <v>16</v>
      </c>
      <c r="J6713">
        <v>1.1000000000000001</v>
      </c>
      <c r="K6713">
        <v>1</v>
      </c>
      <c r="L6713">
        <v>2026</v>
      </c>
      <c r="M6713" t="s">
        <v>344</v>
      </c>
      <c r="N6713" s="89" cm="1">
        <f t="array" ref="N6713">IF(ISNUMBER(_34_KNMI_Stations[[#This Row],[Etmaal temperatuur °C]]),IF(_34_KNMI_Stations[[#This Row],[Etmaal temperatuur °C]]&lt;stookgrens[],stookgrens[]-_34_KNMI_Stations[[#This Row],[Etmaal temperatuur °C]],0),"")</f>
        <v>23</v>
      </c>
      <c r="O6713" s="89">
        <f>_34_KNMI_Stations[[#This Row],[graaddagen]]*_34_KNMI_Stations[[#This Row],[Gewogen factor]]</f>
        <v>25.3</v>
      </c>
      <c r="P6713" s="89" cm="1">
        <f t="array" ref="P6713">IF(ISNUMBER(_34_KNMI_Stations[[#This Row],[Etmaal temperatuur °C]]),IF(_34_KNMI_Stations[[#This Row],[Etmaal temperatuur °C]]&gt;stookgrens[],_34_KNMI_Stations[[#This Row],[Etmaal temperatuur °C]]-stookgrens[],0),"")</f>
        <v>0</v>
      </c>
    </row>
    <row r="6714" spans="1:16" x14ac:dyDescent="0.25">
      <c r="A6714">
        <v>280</v>
      </c>
      <c r="B6714" s="110">
        <v>46034</v>
      </c>
      <c r="C6714" s="89">
        <v>5.6</v>
      </c>
      <c r="D6714" s="89">
        <v>2.4</v>
      </c>
      <c r="E6714" s="96">
        <v>114</v>
      </c>
      <c r="F6714" s="89">
        <v>2.2000000000000002</v>
      </c>
      <c r="G6714" s="89">
        <v>1007</v>
      </c>
      <c r="H6714">
        <v>0.95</v>
      </c>
      <c r="I6714" t="s">
        <v>16</v>
      </c>
      <c r="J6714">
        <v>1.1000000000000001</v>
      </c>
      <c r="K6714">
        <v>1</v>
      </c>
      <c r="L6714">
        <v>2026</v>
      </c>
      <c r="M6714" t="s">
        <v>381</v>
      </c>
      <c r="N6714" s="89" cm="1">
        <f t="array" ref="N6714">IF(ISNUMBER(_34_KNMI_Stations[[#This Row],[Etmaal temperatuur °C]]),IF(_34_KNMI_Stations[[#This Row],[Etmaal temperatuur °C]]&lt;stookgrens[],stookgrens[]-_34_KNMI_Stations[[#This Row],[Etmaal temperatuur °C]],0),"")</f>
        <v>15.6</v>
      </c>
      <c r="O6714" s="89">
        <f>_34_KNMI_Stations[[#This Row],[graaddagen]]*_34_KNMI_Stations[[#This Row],[Gewogen factor]]</f>
        <v>17.16</v>
      </c>
      <c r="P6714" s="89" cm="1">
        <f t="array" ref="P6714">IF(ISNUMBER(_34_KNMI_Stations[[#This Row],[Etmaal temperatuur °C]]),IF(_34_KNMI_Stations[[#This Row],[Etmaal temperatuur °C]]&gt;stookgrens[],_34_KNMI_Stations[[#This Row],[Etmaal temperatuur °C]]-stookgrens[],0),"")</f>
        <v>0</v>
      </c>
    </row>
    <row r="6715" spans="1:16" x14ac:dyDescent="0.25">
      <c r="A6715">
        <v>280</v>
      </c>
      <c r="B6715" s="110">
        <v>46035</v>
      </c>
      <c r="C6715" s="89">
        <v>4.5</v>
      </c>
      <c r="D6715" s="89">
        <v>7.2</v>
      </c>
      <c r="E6715" s="96">
        <v>108</v>
      </c>
      <c r="F6715" s="89">
        <v>5.3</v>
      </c>
      <c r="G6715" s="89">
        <v>1007</v>
      </c>
      <c r="H6715">
        <v>0.97</v>
      </c>
      <c r="I6715" t="s">
        <v>16</v>
      </c>
      <c r="J6715">
        <v>1.1000000000000001</v>
      </c>
      <c r="K6715">
        <v>1</v>
      </c>
      <c r="L6715">
        <v>2026</v>
      </c>
      <c r="M6715" t="s">
        <v>381</v>
      </c>
      <c r="N6715" s="89" cm="1">
        <f t="array" ref="N6715">IF(ISNUMBER(_34_KNMI_Stations[[#This Row],[Etmaal temperatuur °C]]),IF(_34_KNMI_Stations[[#This Row],[Etmaal temperatuur °C]]&lt;stookgrens[],stookgrens[]-_34_KNMI_Stations[[#This Row],[Etmaal temperatuur °C]],0),"")</f>
        <v>10.8</v>
      </c>
      <c r="O6715" s="89">
        <f>_34_KNMI_Stations[[#This Row],[graaddagen]]*_34_KNMI_Stations[[#This Row],[Gewogen factor]]</f>
        <v>11.880000000000003</v>
      </c>
      <c r="P6715" s="89" cm="1">
        <f t="array" ref="P6715">IF(ISNUMBER(_34_KNMI_Stations[[#This Row],[Etmaal temperatuur °C]]),IF(_34_KNMI_Stations[[#This Row],[Etmaal temperatuur °C]]&gt;stookgrens[],_34_KNMI_Stations[[#This Row],[Etmaal temperatuur °C]]-stookgrens[],0),"")</f>
        <v>0</v>
      </c>
    </row>
    <row r="6716" spans="1:16" x14ac:dyDescent="0.25">
      <c r="A6716">
        <v>280</v>
      </c>
      <c r="B6716" s="110">
        <v>46036</v>
      </c>
      <c r="C6716" s="89">
        <v>3</v>
      </c>
      <c r="D6716" s="89">
        <v>3.9</v>
      </c>
      <c r="E6716" s="96">
        <v>414</v>
      </c>
      <c r="F6716" s="89">
        <v>4.4000000000000004</v>
      </c>
      <c r="G6716" s="89">
        <v>1011.6</v>
      </c>
      <c r="H6716">
        <v>0.93</v>
      </c>
      <c r="I6716" t="s">
        <v>16</v>
      </c>
      <c r="J6716">
        <v>1.1000000000000001</v>
      </c>
      <c r="K6716">
        <v>1</v>
      </c>
      <c r="L6716">
        <v>2026</v>
      </c>
      <c r="M6716" t="s">
        <v>381</v>
      </c>
      <c r="N6716" s="89" cm="1">
        <f t="array" ref="N6716">IF(ISNUMBER(_34_KNMI_Stations[[#This Row],[Etmaal temperatuur °C]]),IF(_34_KNMI_Stations[[#This Row],[Etmaal temperatuur °C]]&lt;stookgrens[],stookgrens[]-_34_KNMI_Stations[[#This Row],[Etmaal temperatuur °C]],0),"")</f>
        <v>14.1</v>
      </c>
      <c r="O6716" s="89">
        <f>_34_KNMI_Stations[[#This Row],[graaddagen]]*_34_KNMI_Stations[[#This Row],[Gewogen factor]]</f>
        <v>15.510000000000002</v>
      </c>
      <c r="P6716" s="89" cm="1">
        <f t="array" ref="P6716">IF(ISNUMBER(_34_KNMI_Stations[[#This Row],[Etmaal temperatuur °C]]),IF(_34_KNMI_Stations[[#This Row],[Etmaal temperatuur °C]]&gt;stookgrens[],_34_KNMI_Stations[[#This Row],[Etmaal temperatuur °C]]-stookgrens[],0),"")</f>
        <v>0</v>
      </c>
    </row>
    <row r="6717" spans="1:16" x14ac:dyDescent="0.25">
      <c r="A6717">
        <v>280</v>
      </c>
      <c r="B6717" s="110">
        <v>46037</v>
      </c>
      <c r="C6717" s="89">
        <v>4.4000000000000004</v>
      </c>
      <c r="D6717" s="89">
        <v>8</v>
      </c>
      <c r="E6717" s="96">
        <v>85</v>
      </c>
      <c r="F6717" s="89">
        <v>1.4</v>
      </c>
      <c r="G6717" s="89">
        <v>1007.6</v>
      </c>
      <c r="H6717">
        <v>0.92</v>
      </c>
      <c r="I6717" t="s">
        <v>16</v>
      </c>
      <c r="J6717">
        <v>1.1000000000000001</v>
      </c>
      <c r="K6717">
        <v>1</v>
      </c>
      <c r="L6717">
        <v>2026</v>
      </c>
      <c r="M6717" t="s">
        <v>381</v>
      </c>
      <c r="N6717" s="89" cm="1">
        <f t="array" ref="N6717">IF(ISNUMBER(_34_KNMI_Stations[[#This Row],[Etmaal temperatuur °C]]),IF(_34_KNMI_Stations[[#This Row],[Etmaal temperatuur °C]]&lt;stookgrens[],stookgrens[]-_34_KNMI_Stations[[#This Row],[Etmaal temperatuur °C]],0),"")</f>
        <v>10</v>
      </c>
      <c r="O6717" s="89">
        <f>_34_KNMI_Stations[[#This Row],[graaddagen]]*_34_KNMI_Stations[[#This Row],[Gewogen factor]]</f>
        <v>11</v>
      </c>
      <c r="P6717" s="89" cm="1">
        <f t="array" ref="P6717">IF(ISNUMBER(_34_KNMI_Stations[[#This Row],[Etmaal temperatuur °C]]),IF(_34_KNMI_Stations[[#This Row],[Etmaal temperatuur °C]]&gt;stookgrens[],_34_KNMI_Stations[[#This Row],[Etmaal temperatuur °C]]-stookgrens[],0),"")</f>
        <v>0</v>
      </c>
    </row>
    <row r="6718" spans="1:16" x14ac:dyDescent="0.25">
      <c r="A6718">
        <v>280</v>
      </c>
      <c r="B6718" s="110">
        <v>46038</v>
      </c>
      <c r="C6718" s="89">
        <v>4.0999999999999996</v>
      </c>
      <c r="D6718" s="89">
        <v>8</v>
      </c>
      <c r="E6718" s="96">
        <v>239</v>
      </c>
      <c r="F6718" s="89">
        <v>0.2</v>
      </c>
      <c r="G6718" s="89">
        <v>1011.5</v>
      </c>
      <c r="H6718">
        <v>0.86</v>
      </c>
      <c r="I6718" t="s">
        <v>16</v>
      </c>
      <c r="J6718">
        <v>1.1000000000000001</v>
      </c>
      <c r="K6718">
        <v>1</v>
      </c>
      <c r="L6718">
        <v>2026</v>
      </c>
      <c r="M6718" t="s">
        <v>381</v>
      </c>
      <c r="N6718" s="89" cm="1">
        <f t="array" ref="N6718">IF(ISNUMBER(_34_KNMI_Stations[[#This Row],[Etmaal temperatuur °C]]),IF(_34_KNMI_Stations[[#This Row],[Etmaal temperatuur °C]]&lt;stookgrens[],stookgrens[]-_34_KNMI_Stations[[#This Row],[Etmaal temperatuur °C]],0),"")</f>
        <v>10</v>
      </c>
      <c r="O6718" s="89">
        <f>_34_KNMI_Stations[[#This Row],[graaddagen]]*_34_KNMI_Stations[[#This Row],[Gewogen factor]]</f>
        <v>11</v>
      </c>
      <c r="P6718" s="89" cm="1">
        <f t="array" ref="P6718">IF(ISNUMBER(_34_KNMI_Stations[[#This Row],[Etmaal temperatuur °C]]),IF(_34_KNMI_Stations[[#This Row],[Etmaal temperatuur °C]]&gt;stookgrens[],_34_KNMI_Stations[[#This Row],[Etmaal temperatuur °C]]-stookgrens[],0),"")</f>
        <v>0</v>
      </c>
    </row>
    <row r="6719" spans="1:16" x14ac:dyDescent="0.25">
      <c r="A6719">
        <v>280</v>
      </c>
      <c r="B6719" s="110">
        <v>46039</v>
      </c>
      <c r="C6719" s="89">
        <v>2.2999999999999998</v>
      </c>
      <c r="D6719" s="89">
        <v>6.3</v>
      </c>
      <c r="E6719" s="96">
        <v>354</v>
      </c>
      <c r="F6719" s="89">
        <v>-0.1</v>
      </c>
      <c r="G6719" s="89">
        <v>1019.6</v>
      </c>
      <c r="H6719">
        <v>0.91</v>
      </c>
      <c r="I6719" t="s">
        <v>16</v>
      </c>
      <c r="J6719">
        <v>1.1000000000000001</v>
      </c>
      <c r="K6719">
        <v>1</v>
      </c>
      <c r="L6719">
        <v>2026</v>
      </c>
      <c r="M6719" t="s">
        <v>381</v>
      </c>
      <c r="N6719" s="89" cm="1">
        <f t="array" ref="N6719">IF(ISNUMBER(_34_KNMI_Stations[[#This Row],[Etmaal temperatuur °C]]),IF(_34_KNMI_Stations[[#This Row],[Etmaal temperatuur °C]]&lt;stookgrens[],stookgrens[]-_34_KNMI_Stations[[#This Row],[Etmaal temperatuur °C]],0),"")</f>
        <v>11.7</v>
      </c>
      <c r="O6719" s="89">
        <f>_34_KNMI_Stations[[#This Row],[graaddagen]]*_34_KNMI_Stations[[#This Row],[Gewogen factor]]</f>
        <v>12.870000000000001</v>
      </c>
      <c r="P6719" s="89" cm="1">
        <f t="array" ref="P6719">IF(ISNUMBER(_34_KNMI_Stations[[#This Row],[Etmaal temperatuur °C]]),IF(_34_KNMI_Stations[[#This Row],[Etmaal temperatuur °C]]&gt;stookgrens[],_34_KNMI_Stations[[#This Row],[Etmaal temperatuur °C]]-stookgrens[],0),"")</f>
        <v>0</v>
      </c>
    </row>
    <row r="6720" spans="1:16" x14ac:dyDescent="0.25">
      <c r="A6720">
        <v>280</v>
      </c>
      <c r="B6720" s="110">
        <v>46040</v>
      </c>
      <c r="C6720" s="89">
        <v>3.3</v>
      </c>
      <c r="D6720" s="89">
        <v>0.8</v>
      </c>
      <c r="E6720" s="96">
        <v>94</v>
      </c>
      <c r="F6720" s="89">
        <v>0</v>
      </c>
      <c r="G6720" s="89">
        <v>1021.7</v>
      </c>
      <c r="H6720">
        <v>0.98</v>
      </c>
      <c r="I6720" t="s">
        <v>16</v>
      </c>
      <c r="J6720">
        <v>1.1000000000000001</v>
      </c>
      <c r="K6720">
        <v>1</v>
      </c>
      <c r="L6720">
        <v>2026</v>
      </c>
      <c r="M6720" t="s">
        <v>381</v>
      </c>
      <c r="N6720" s="89" cm="1">
        <f t="array" ref="N6720">IF(ISNUMBER(_34_KNMI_Stations[[#This Row],[Etmaal temperatuur °C]]),IF(_34_KNMI_Stations[[#This Row],[Etmaal temperatuur °C]]&lt;stookgrens[],stookgrens[]-_34_KNMI_Stations[[#This Row],[Etmaal temperatuur °C]],0),"")</f>
        <v>17.2</v>
      </c>
      <c r="O6720" s="89">
        <f>_34_KNMI_Stations[[#This Row],[graaddagen]]*_34_KNMI_Stations[[#This Row],[Gewogen factor]]</f>
        <v>18.920000000000002</v>
      </c>
      <c r="P6720" s="89" cm="1">
        <f t="array" ref="P6720">IF(ISNUMBER(_34_KNMI_Stations[[#This Row],[Etmaal temperatuur °C]]),IF(_34_KNMI_Stations[[#This Row],[Etmaal temperatuur °C]]&gt;stookgrens[],_34_KNMI_Stations[[#This Row],[Etmaal temperatuur °C]]-stookgrens[],0),"")</f>
        <v>0</v>
      </c>
    </row>
    <row r="6721" spans="1:16" x14ac:dyDescent="0.25">
      <c r="A6721">
        <v>280</v>
      </c>
      <c r="B6721" s="110">
        <v>46041</v>
      </c>
      <c r="C6721" s="89">
        <v>2</v>
      </c>
      <c r="D6721" s="89">
        <v>1.5</v>
      </c>
      <c r="E6721" s="96">
        <v>416</v>
      </c>
      <c r="F6721" s="89">
        <v>0</v>
      </c>
      <c r="G6721" s="89">
        <v>1019.4</v>
      </c>
      <c r="H6721">
        <v>0.92</v>
      </c>
      <c r="I6721" t="s">
        <v>16</v>
      </c>
      <c r="J6721">
        <v>1.1000000000000001</v>
      </c>
      <c r="K6721">
        <v>1</v>
      </c>
      <c r="L6721">
        <v>2026</v>
      </c>
      <c r="M6721" t="s">
        <v>382</v>
      </c>
      <c r="N6721" s="89" cm="1">
        <f t="array" ref="N6721">IF(ISNUMBER(_34_KNMI_Stations[[#This Row],[Etmaal temperatuur °C]]),IF(_34_KNMI_Stations[[#This Row],[Etmaal temperatuur °C]]&lt;stookgrens[],stookgrens[]-_34_KNMI_Stations[[#This Row],[Etmaal temperatuur °C]],0),"")</f>
        <v>16.5</v>
      </c>
      <c r="O6721" s="89">
        <f>_34_KNMI_Stations[[#This Row],[graaddagen]]*_34_KNMI_Stations[[#This Row],[Gewogen factor]]</f>
        <v>18.150000000000002</v>
      </c>
      <c r="P6721" s="89" cm="1">
        <f t="array" ref="P6721">IF(ISNUMBER(_34_KNMI_Stations[[#This Row],[Etmaal temperatuur °C]]),IF(_34_KNMI_Stations[[#This Row],[Etmaal temperatuur °C]]&gt;stookgrens[],_34_KNMI_Stations[[#This Row],[Etmaal temperatuur °C]]-stookgrens[],0),"")</f>
        <v>0</v>
      </c>
    </row>
    <row r="6722" spans="1:16" x14ac:dyDescent="0.25">
      <c r="A6722">
        <v>280</v>
      </c>
      <c r="B6722" s="110">
        <v>46042</v>
      </c>
      <c r="C6722" s="89">
        <v>2.2000000000000002</v>
      </c>
      <c r="D6722" s="89">
        <v>0.9</v>
      </c>
      <c r="E6722" s="96">
        <v>440</v>
      </c>
      <c r="F6722" s="89">
        <v>0</v>
      </c>
      <c r="G6722" s="89">
        <v>1016.7</v>
      </c>
      <c r="H6722">
        <v>0.87</v>
      </c>
      <c r="I6722" t="s">
        <v>16</v>
      </c>
      <c r="J6722">
        <v>1.1000000000000001</v>
      </c>
      <c r="K6722">
        <v>1</v>
      </c>
      <c r="L6722">
        <v>2026</v>
      </c>
      <c r="M6722" t="s">
        <v>382</v>
      </c>
      <c r="N6722" s="89" cm="1">
        <f t="array" ref="N6722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6722" s="89">
        <f>_34_KNMI_Stations[[#This Row],[graaddagen]]*_34_KNMI_Stations[[#This Row],[Gewogen factor]]</f>
        <v>18.810000000000002</v>
      </c>
      <c r="P6722" s="89" cm="1">
        <f t="array" ref="P6722">IF(ISNUMBER(_34_KNMI_Stations[[#This Row],[Etmaal temperatuur °C]]),IF(_34_KNMI_Stations[[#This Row],[Etmaal temperatuur °C]]&gt;stookgrens[],_34_KNMI_Stations[[#This Row],[Etmaal temperatuur °C]]-stookgrens[],0),"")</f>
        <v>0</v>
      </c>
    </row>
    <row r="6723" spans="1:16" x14ac:dyDescent="0.25">
      <c r="A6723">
        <v>280</v>
      </c>
      <c r="B6723" s="110">
        <v>46043</v>
      </c>
      <c r="C6723" s="89">
        <v>3.5</v>
      </c>
      <c r="D6723" s="89">
        <v>1</v>
      </c>
      <c r="E6723" s="96">
        <v>283</v>
      </c>
      <c r="F6723" s="89">
        <v>0</v>
      </c>
      <c r="G6723" s="89">
        <v>1004.3</v>
      </c>
      <c r="H6723">
        <v>0.82</v>
      </c>
      <c r="I6723" t="s">
        <v>16</v>
      </c>
      <c r="J6723">
        <v>1.1000000000000001</v>
      </c>
      <c r="K6723">
        <v>1</v>
      </c>
      <c r="L6723">
        <v>2026</v>
      </c>
      <c r="M6723" t="s">
        <v>382</v>
      </c>
      <c r="N6723" s="89" cm="1">
        <f t="array" ref="N6723">IF(ISNUMBER(_34_KNMI_Stations[[#This Row],[Etmaal temperatuur °C]]),IF(_34_KNMI_Stations[[#This Row],[Etmaal temperatuur °C]]&lt;stookgrens[],stookgrens[]-_34_KNMI_Stations[[#This Row],[Etmaal temperatuur °C]],0),"")</f>
        <v>17</v>
      </c>
      <c r="O6723" s="89">
        <f>_34_KNMI_Stations[[#This Row],[graaddagen]]*_34_KNMI_Stations[[#This Row],[Gewogen factor]]</f>
        <v>18.700000000000003</v>
      </c>
      <c r="P6723" s="89" cm="1">
        <f t="array" ref="P6723">IF(ISNUMBER(_34_KNMI_Stations[[#This Row],[Etmaal temperatuur °C]]),IF(_34_KNMI_Stations[[#This Row],[Etmaal temperatuur °C]]&gt;stookgrens[],_34_KNMI_Stations[[#This Row],[Etmaal temperatuur °C]]-stookgrens[],0),"")</f>
        <v>0</v>
      </c>
    </row>
    <row r="6724" spans="1:16" x14ac:dyDescent="0.25">
      <c r="A6724">
        <v>280</v>
      </c>
      <c r="B6724" s="110">
        <v>46044</v>
      </c>
      <c r="C6724" s="89">
        <v>6.2</v>
      </c>
      <c r="D6724" s="89">
        <v>-1.4</v>
      </c>
      <c r="E6724" s="96">
        <v>466</v>
      </c>
      <c r="F6724" s="89">
        <v>0</v>
      </c>
      <c r="G6724" s="89">
        <v>999</v>
      </c>
      <c r="H6724">
        <v>0.76</v>
      </c>
      <c r="I6724" t="s">
        <v>16</v>
      </c>
      <c r="J6724">
        <v>1.1000000000000001</v>
      </c>
      <c r="K6724">
        <v>1</v>
      </c>
      <c r="L6724">
        <v>2026</v>
      </c>
      <c r="M6724" t="s">
        <v>382</v>
      </c>
      <c r="N6724" s="89" cm="1">
        <f t="array" ref="N6724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6724" s="89">
        <f>_34_KNMI_Stations[[#This Row],[graaddagen]]*_34_KNMI_Stations[[#This Row],[Gewogen factor]]</f>
        <v>21.34</v>
      </c>
      <c r="P6724" s="89" cm="1">
        <f t="array" ref="P6724">IF(ISNUMBER(_34_KNMI_Stations[[#This Row],[Etmaal temperatuur °C]]),IF(_34_KNMI_Stations[[#This Row],[Etmaal temperatuur °C]]&gt;stookgrens[],_34_KNMI_Stations[[#This Row],[Etmaal temperatuur °C]]-stookgrens[],0),"")</f>
        <v>0</v>
      </c>
    </row>
    <row r="6725" spans="1:16" x14ac:dyDescent="0.25">
      <c r="A6725">
        <v>280</v>
      </c>
      <c r="B6725" s="110">
        <v>46045</v>
      </c>
      <c r="C6725" s="89">
        <v>6</v>
      </c>
      <c r="D6725" s="89">
        <v>-1.1000000000000001</v>
      </c>
      <c r="E6725" s="96">
        <v>384</v>
      </c>
      <c r="F6725" s="89">
        <v>-0.1</v>
      </c>
      <c r="G6725" s="89">
        <v>998.2</v>
      </c>
      <c r="H6725">
        <v>0.8</v>
      </c>
      <c r="I6725" t="s">
        <v>16</v>
      </c>
      <c r="J6725">
        <v>1.1000000000000001</v>
      </c>
      <c r="K6725">
        <v>1</v>
      </c>
      <c r="L6725">
        <v>2026</v>
      </c>
      <c r="M6725" t="s">
        <v>382</v>
      </c>
      <c r="N6725" s="89" cm="1">
        <f t="array" ref="N6725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6725" s="89">
        <f>_34_KNMI_Stations[[#This Row],[graaddagen]]*_34_KNMI_Stations[[#This Row],[Gewogen factor]]</f>
        <v>21.01</v>
      </c>
      <c r="P6725" s="89" cm="1">
        <f t="array" ref="P6725">IF(ISNUMBER(_34_KNMI_Stations[[#This Row],[Etmaal temperatuur °C]]),IF(_34_KNMI_Stations[[#This Row],[Etmaal temperatuur °C]]&gt;stookgrens[],_34_KNMI_Stations[[#This Row],[Etmaal temperatuur °C]]-stookgrens[],0),"")</f>
        <v>0</v>
      </c>
    </row>
    <row r="6726" spans="1:16" x14ac:dyDescent="0.25">
      <c r="A6726">
        <v>280</v>
      </c>
      <c r="B6726" s="110">
        <v>46046</v>
      </c>
      <c r="C6726" s="89">
        <v>4.9000000000000004</v>
      </c>
      <c r="D6726" s="89">
        <v>-1.8</v>
      </c>
      <c r="E6726" s="96">
        <v>129</v>
      </c>
      <c r="F6726" s="89">
        <v>0.1</v>
      </c>
      <c r="G6726" s="89">
        <v>1003.5</v>
      </c>
      <c r="H6726">
        <v>0.87</v>
      </c>
      <c r="I6726" t="s">
        <v>16</v>
      </c>
      <c r="J6726">
        <v>1.1000000000000001</v>
      </c>
      <c r="K6726">
        <v>1</v>
      </c>
      <c r="L6726">
        <v>2026</v>
      </c>
      <c r="M6726" t="s">
        <v>382</v>
      </c>
      <c r="N6726" s="89" cm="1">
        <f t="array" ref="N6726">IF(ISNUMBER(_34_KNMI_Stations[[#This Row],[Etmaal temperatuur °C]]),IF(_34_KNMI_Stations[[#This Row],[Etmaal temperatuur °C]]&lt;stookgrens[],stookgrens[]-_34_KNMI_Stations[[#This Row],[Etmaal temperatuur °C]],0),"")</f>
        <v>19.8</v>
      </c>
      <c r="O6726" s="89">
        <f>_34_KNMI_Stations[[#This Row],[graaddagen]]*_34_KNMI_Stations[[#This Row],[Gewogen factor]]</f>
        <v>21.78</v>
      </c>
      <c r="P6726" s="89" cm="1">
        <f t="array" ref="P6726">IF(ISNUMBER(_34_KNMI_Stations[[#This Row],[Etmaal temperatuur °C]]),IF(_34_KNMI_Stations[[#This Row],[Etmaal temperatuur °C]]&gt;stookgrens[],_34_KNMI_Stations[[#This Row],[Etmaal temperatuur °C]]-stookgrens[],0),"")</f>
        <v>0</v>
      </c>
    </row>
    <row r="6727" spans="1:16" x14ac:dyDescent="0.25">
      <c r="A6727">
        <v>280</v>
      </c>
      <c r="B6727" s="110">
        <v>46047</v>
      </c>
      <c r="C6727" s="89">
        <v>4.8</v>
      </c>
      <c r="D6727" s="89">
        <v>-1.3</v>
      </c>
      <c r="E6727" s="96">
        <v>99</v>
      </c>
      <c r="F6727" s="89">
        <v>0</v>
      </c>
      <c r="G6727" s="89">
        <v>1001.2</v>
      </c>
      <c r="H6727">
        <v>0.88</v>
      </c>
      <c r="I6727" t="s">
        <v>16</v>
      </c>
      <c r="J6727">
        <v>1.1000000000000001</v>
      </c>
      <c r="K6727">
        <v>1</v>
      </c>
      <c r="L6727">
        <v>2026</v>
      </c>
      <c r="M6727" t="s">
        <v>382</v>
      </c>
      <c r="N6727" s="89" cm="1">
        <f t="array" ref="N6727">IF(ISNUMBER(_34_KNMI_Stations[[#This Row],[Etmaal temperatuur °C]]),IF(_34_KNMI_Stations[[#This Row],[Etmaal temperatuur °C]]&lt;stookgrens[],stookgrens[]-_34_KNMI_Stations[[#This Row],[Etmaal temperatuur °C]],0),"")</f>
        <v>19.3</v>
      </c>
      <c r="O6727" s="89">
        <f>_34_KNMI_Stations[[#This Row],[graaddagen]]*_34_KNMI_Stations[[#This Row],[Gewogen factor]]</f>
        <v>21.230000000000004</v>
      </c>
      <c r="P6727" s="89" cm="1">
        <f t="array" ref="P6727">IF(ISNUMBER(_34_KNMI_Stations[[#This Row],[Etmaal temperatuur °C]]),IF(_34_KNMI_Stations[[#This Row],[Etmaal temperatuur °C]]&gt;stookgrens[],_34_KNMI_Stations[[#This Row],[Etmaal temperatuur °C]]-stookgrens[],0),"")</f>
        <v>0</v>
      </c>
    </row>
    <row r="6728" spans="1:16" x14ac:dyDescent="0.25">
      <c r="A6728">
        <v>280</v>
      </c>
      <c r="B6728" s="110">
        <v>46048</v>
      </c>
      <c r="C6728" s="89">
        <v>3.5</v>
      </c>
      <c r="D6728" s="89">
        <v>0.3</v>
      </c>
      <c r="E6728" s="96">
        <v>195</v>
      </c>
      <c r="F6728" s="89">
        <v>0.2</v>
      </c>
      <c r="G6728" s="89">
        <v>1002.1</v>
      </c>
      <c r="H6728">
        <v>0.92</v>
      </c>
      <c r="I6728" t="s">
        <v>16</v>
      </c>
      <c r="J6728">
        <v>1.1000000000000001</v>
      </c>
      <c r="K6728">
        <v>1</v>
      </c>
      <c r="L6728">
        <v>2026</v>
      </c>
      <c r="M6728" t="s">
        <v>383</v>
      </c>
      <c r="N6728" s="89" cm="1">
        <f t="array" ref="N6728">IF(ISNUMBER(_34_KNMI_Stations[[#This Row],[Etmaal temperatuur °C]]),IF(_34_KNMI_Stations[[#This Row],[Etmaal temperatuur °C]]&lt;stookgrens[],stookgrens[]-_34_KNMI_Stations[[#This Row],[Etmaal temperatuur °C]],0),"")</f>
        <v>17.7</v>
      </c>
      <c r="O6728" s="89">
        <f>_34_KNMI_Stations[[#This Row],[graaddagen]]*_34_KNMI_Stations[[#This Row],[Gewogen factor]]</f>
        <v>19.470000000000002</v>
      </c>
      <c r="P6728" s="89" cm="1">
        <f t="array" ref="P6728">IF(ISNUMBER(_34_KNMI_Stations[[#This Row],[Etmaal temperatuur °C]]),IF(_34_KNMI_Stations[[#This Row],[Etmaal temperatuur °C]]&gt;stookgrens[],_34_KNMI_Stations[[#This Row],[Etmaal temperatuur °C]]-stookgrens[],0),"")</f>
        <v>0</v>
      </c>
    </row>
    <row r="6729" spans="1:16" x14ac:dyDescent="0.25">
      <c r="A6729">
        <v>280</v>
      </c>
      <c r="B6729" s="110">
        <v>46049</v>
      </c>
      <c r="C6729" s="89">
        <v>4.5999999999999996</v>
      </c>
      <c r="D6729" s="89">
        <v>0.2</v>
      </c>
      <c r="E6729" s="96">
        <v>189</v>
      </c>
      <c r="F6729" s="89">
        <v>1.1000000000000001</v>
      </c>
      <c r="G6729" s="89">
        <v>998.5</v>
      </c>
      <c r="H6729">
        <v>0.91</v>
      </c>
      <c r="I6729" t="s">
        <v>16</v>
      </c>
      <c r="J6729">
        <v>1.1000000000000001</v>
      </c>
      <c r="K6729">
        <v>1</v>
      </c>
      <c r="L6729">
        <v>2026</v>
      </c>
      <c r="M6729" t="s">
        <v>383</v>
      </c>
      <c r="N6729" s="89" cm="1">
        <f t="array" ref="N6729">IF(ISNUMBER(_34_KNMI_Stations[[#This Row],[Etmaal temperatuur °C]]),IF(_34_KNMI_Stations[[#This Row],[Etmaal temperatuur °C]]&lt;stookgrens[],stookgrens[]-_34_KNMI_Stations[[#This Row],[Etmaal temperatuur °C]],0),"")</f>
        <v>17.8</v>
      </c>
      <c r="O6729" s="89">
        <f>_34_KNMI_Stations[[#This Row],[graaddagen]]*_34_KNMI_Stations[[#This Row],[Gewogen factor]]</f>
        <v>19.580000000000002</v>
      </c>
      <c r="P6729" s="89" cm="1">
        <f t="array" ref="P6729">IF(ISNUMBER(_34_KNMI_Stations[[#This Row],[Etmaal temperatuur °C]]),IF(_34_KNMI_Stations[[#This Row],[Etmaal temperatuur °C]]&gt;stookgrens[],_34_KNMI_Stations[[#This Row],[Etmaal temperatuur °C]]-stookgrens[],0),"")</f>
        <v>0</v>
      </c>
    </row>
    <row r="6730" spans="1:16" x14ac:dyDescent="0.25">
      <c r="A6730">
        <v>280</v>
      </c>
      <c r="B6730" s="110">
        <v>46050</v>
      </c>
      <c r="C6730" s="89">
        <v>4.8</v>
      </c>
      <c r="D6730" s="89">
        <v>-0.2</v>
      </c>
      <c r="E6730" s="96">
        <v>183</v>
      </c>
      <c r="F6730" s="89">
        <v>1.6</v>
      </c>
      <c r="G6730" s="89">
        <v>998.2</v>
      </c>
      <c r="H6730">
        <v>0.91</v>
      </c>
      <c r="I6730" t="s">
        <v>16</v>
      </c>
      <c r="J6730">
        <v>1.1000000000000001</v>
      </c>
      <c r="K6730">
        <v>1</v>
      </c>
      <c r="L6730">
        <v>2026</v>
      </c>
      <c r="M6730" t="s">
        <v>383</v>
      </c>
      <c r="N6730" s="89" cm="1">
        <f t="array" ref="N6730">IF(ISNUMBER(_34_KNMI_Stations[[#This Row],[Etmaal temperatuur °C]]),IF(_34_KNMI_Stations[[#This Row],[Etmaal temperatuur °C]]&lt;stookgrens[],stookgrens[]-_34_KNMI_Stations[[#This Row],[Etmaal temperatuur °C]],0),"")</f>
        <v>18.2</v>
      </c>
      <c r="O6730" s="89">
        <f>_34_KNMI_Stations[[#This Row],[graaddagen]]*_34_KNMI_Stations[[#This Row],[Gewogen factor]]</f>
        <v>20.02</v>
      </c>
      <c r="P6730" s="89" cm="1">
        <f t="array" ref="P6730">IF(ISNUMBER(_34_KNMI_Stations[[#This Row],[Etmaal temperatuur °C]]),IF(_34_KNMI_Stations[[#This Row],[Etmaal temperatuur °C]]&gt;stookgrens[],_34_KNMI_Stations[[#This Row],[Etmaal temperatuur °C]]-stookgrens[],0),"")</f>
        <v>0</v>
      </c>
    </row>
    <row r="6731" spans="1:16" x14ac:dyDescent="0.25">
      <c r="A6731">
        <v>280</v>
      </c>
      <c r="B6731" s="110">
        <v>46051</v>
      </c>
      <c r="C6731" s="89">
        <v>4.4000000000000004</v>
      </c>
      <c r="D6731" s="89">
        <v>-0.3</v>
      </c>
      <c r="E6731" s="96">
        <v>212</v>
      </c>
      <c r="F6731" s="89">
        <v>2.5</v>
      </c>
      <c r="G6731" s="89">
        <v>1001.4</v>
      </c>
      <c r="H6731">
        <v>0.91</v>
      </c>
      <c r="I6731" t="s">
        <v>16</v>
      </c>
      <c r="J6731">
        <v>1.1000000000000001</v>
      </c>
      <c r="K6731">
        <v>1</v>
      </c>
      <c r="L6731">
        <v>2026</v>
      </c>
      <c r="M6731" t="s">
        <v>383</v>
      </c>
      <c r="N6731" s="89" cm="1">
        <f t="array" ref="N6731">IF(ISNUMBER(_34_KNMI_Stations[[#This Row],[Etmaal temperatuur °C]]),IF(_34_KNMI_Stations[[#This Row],[Etmaal temperatuur °C]]&lt;stookgrens[],stookgrens[]-_34_KNMI_Stations[[#This Row],[Etmaal temperatuur °C]],0),"")</f>
        <v>18.3</v>
      </c>
      <c r="O6731" s="89">
        <f>_34_KNMI_Stations[[#This Row],[graaddagen]]*_34_KNMI_Stations[[#This Row],[Gewogen factor]]</f>
        <v>20.130000000000003</v>
      </c>
      <c r="P6731" s="89" cm="1">
        <f t="array" ref="P6731">IF(ISNUMBER(_34_KNMI_Stations[[#This Row],[Etmaal temperatuur °C]]),IF(_34_KNMI_Stations[[#This Row],[Etmaal temperatuur °C]]&gt;stookgrens[],_34_KNMI_Stations[[#This Row],[Etmaal temperatuur °C]]-stookgrens[],0),"")</f>
        <v>0</v>
      </c>
    </row>
    <row r="6732" spans="1:16" x14ac:dyDescent="0.25">
      <c r="A6732">
        <v>280</v>
      </c>
      <c r="B6732" s="110">
        <v>46052</v>
      </c>
      <c r="C6732" s="89">
        <v>4.7</v>
      </c>
      <c r="D6732" s="89">
        <v>-0.9</v>
      </c>
      <c r="E6732" s="96">
        <v>478</v>
      </c>
      <c r="F6732" s="89">
        <v>0.1</v>
      </c>
      <c r="G6732" s="89">
        <v>999.7</v>
      </c>
      <c r="H6732">
        <v>0.88</v>
      </c>
      <c r="I6732" t="s">
        <v>16</v>
      </c>
      <c r="J6732">
        <v>1.1000000000000001</v>
      </c>
      <c r="K6732">
        <v>1</v>
      </c>
      <c r="L6732">
        <v>2026</v>
      </c>
      <c r="M6732" t="s">
        <v>383</v>
      </c>
      <c r="N6732" s="89" cm="1">
        <f t="array" ref="N6732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6732" s="89">
        <f>_34_KNMI_Stations[[#This Row],[graaddagen]]*_34_KNMI_Stations[[#This Row],[Gewogen factor]]</f>
        <v>20.79</v>
      </c>
      <c r="P6732" s="89" cm="1">
        <f t="array" ref="P6732">IF(ISNUMBER(_34_KNMI_Stations[[#This Row],[Etmaal temperatuur °C]]),IF(_34_KNMI_Stations[[#This Row],[Etmaal temperatuur °C]]&gt;stookgrens[],_34_KNMI_Stations[[#This Row],[Etmaal temperatuur °C]]-stookgrens[],0),"")</f>
        <v>0</v>
      </c>
    </row>
    <row r="6733" spans="1:16" x14ac:dyDescent="0.25">
      <c r="A6733">
        <v>280</v>
      </c>
      <c r="B6733" s="110">
        <v>46053</v>
      </c>
      <c r="C6733" s="89">
        <v>4.7</v>
      </c>
      <c r="D6733" s="89">
        <v>0.7</v>
      </c>
      <c r="E6733" s="96">
        <v>217</v>
      </c>
      <c r="F6733" s="89">
        <v>1.8</v>
      </c>
      <c r="G6733" s="89">
        <v>1004</v>
      </c>
      <c r="H6733">
        <v>0.91</v>
      </c>
      <c r="I6733" t="s">
        <v>16</v>
      </c>
      <c r="J6733">
        <v>1.1000000000000001</v>
      </c>
      <c r="K6733">
        <v>1</v>
      </c>
      <c r="L6733">
        <v>2026</v>
      </c>
      <c r="M6733" t="s">
        <v>383</v>
      </c>
      <c r="N6733" s="89" cm="1">
        <f t="array" ref="N6733">IF(ISNUMBER(_34_KNMI_Stations[[#This Row],[Etmaal temperatuur °C]]),IF(_34_KNMI_Stations[[#This Row],[Etmaal temperatuur °C]]&lt;stookgrens[],stookgrens[]-_34_KNMI_Stations[[#This Row],[Etmaal temperatuur °C]],0),"")</f>
        <v>17.3</v>
      </c>
      <c r="O6733" s="89">
        <f>_34_KNMI_Stations[[#This Row],[graaddagen]]*_34_KNMI_Stations[[#This Row],[Gewogen factor]]</f>
        <v>19.03</v>
      </c>
      <c r="P6733" s="89" cm="1">
        <f t="array" ref="P6733">IF(ISNUMBER(_34_KNMI_Stations[[#This Row],[Etmaal temperatuur °C]]),IF(_34_KNMI_Stations[[#This Row],[Etmaal temperatuur °C]]&gt;stookgrens[],_34_KNMI_Stations[[#This Row],[Etmaal temperatuur °C]]-stookgrens[],0),"")</f>
        <v>0</v>
      </c>
    </row>
    <row r="6734" spans="1:16" x14ac:dyDescent="0.25">
      <c r="A6734">
        <v>283</v>
      </c>
      <c r="B6734" s="110">
        <v>45658</v>
      </c>
      <c r="C6734" s="89">
        <v>7.1</v>
      </c>
      <c r="D6734" s="89">
        <v>6.7</v>
      </c>
      <c r="E6734" s="96">
        <v>44</v>
      </c>
      <c r="F6734" s="89">
        <v>7</v>
      </c>
      <c r="G6734" s="89"/>
      <c r="H6734">
        <v>0.86</v>
      </c>
      <c r="I6734" t="s">
        <v>17</v>
      </c>
      <c r="J6734">
        <v>1.1000000000000001</v>
      </c>
      <c r="K6734">
        <v>1</v>
      </c>
      <c r="L6734">
        <v>2025</v>
      </c>
      <c r="M6734" t="s">
        <v>59</v>
      </c>
      <c r="N6734" s="89" cm="1">
        <f t="array" ref="N6734">IF(ISNUMBER(_34_KNMI_Stations[[#This Row],[Etmaal temperatuur °C]]),IF(_34_KNMI_Stations[[#This Row],[Etmaal temperatuur °C]]&lt;stookgrens[],stookgrens[]-_34_KNMI_Stations[[#This Row],[Etmaal temperatuur °C]],0),"")</f>
        <v>11.3</v>
      </c>
      <c r="O6734" s="89">
        <f>_34_KNMI_Stations[[#This Row],[graaddagen]]*_34_KNMI_Stations[[#This Row],[Gewogen factor]]</f>
        <v>12.430000000000001</v>
      </c>
      <c r="P6734" s="89" cm="1">
        <f t="array" ref="P6734">IF(ISNUMBER(_34_KNMI_Stations[[#This Row],[Etmaal temperatuur °C]]),IF(_34_KNMI_Stations[[#This Row],[Etmaal temperatuur °C]]&gt;stookgrens[],_34_KNMI_Stations[[#This Row],[Etmaal temperatuur °C]]-stookgrens[],0),"")</f>
        <v>0</v>
      </c>
    </row>
    <row r="6735" spans="1:16" x14ac:dyDescent="0.25">
      <c r="A6735">
        <v>283</v>
      </c>
      <c r="B6735" s="110">
        <v>45659</v>
      </c>
      <c r="C6735" s="89">
        <v>2.8</v>
      </c>
      <c r="D6735" s="89">
        <v>2.6</v>
      </c>
      <c r="E6735" s="96">
        <v>375</v>
      </c>
      <c r="F6735" s="89">
        <v>0.2</v>
      </c>
      <c r="G6735" s="89"/>
      <c r="H6735">
        <v>0.92</v>
      </c>
      <c r="I6735" t="s">
        <v>17</v>
      </c>
      <c r="J6735">
        <v>1.1000000000000001</v>
      </c>
      <c r="K6735">
        <v>1</v>
      </c>
      <c r="L6735">
        <v>2025</v>
      </c>
      <c r="M6735" t="s">
        <v>59</v>
      </c>
      <c r="N6735" s="89" cm="1">
        <f t="array" ref="N6735">IF(ISNUMBER(_34_KNMI_Stations[[#This Row],[Etmaal temperatuur °C]]),IF(_34_KNMI_Stations[[#This Row],[Etmaal temperatuur °C]]&lt;stookgrens[],stookgrens[]-_34_KNMI_Stations[[#This Row],[Etmaal temperatuur °C]],0),"")</f>
        <v>15.4</v>
      </c>
      <c r="O6735" s="89">
        <f>_34_KNMI_Stations[[#This Row],[graaddagen]]*_34_KNMI_Stations[[#This Row],[Gewogen factor]]</f>
        <v>16.940000000000001</v>
      </c>
      <c r="P6735" s="89" cm="1">
        <f t="array" ref="P6735">IF(ISNUMBER(_34_KNMI_Stations[[#This Row],[Etmaal temperatuur °C]]),IF(_34_KNMI_Stations[[#This Row],[Etmaal temperatuur °C]]&gt;stookgrens[],_34_KNMI_Stations[[#This Row],[Etmaal temperatuur °C]]-stookgrens[],0),"")</f>
        <v>0</v>
      </c>
    </row>
    <row r="6736" spans="1:16" x14ac:dyDescent="0.25">
      <c r="A6736">
        <v>283</v>
      </c>
      <c r="B6736" s="110">
        <v>45660</v>
      </c>
      <c r="C6736" s="89">
        <v>4.2</v>
      </c>
      <c r="D6736" s="89">
        <v>1.3</v>
      </c>
      <c r="E6736" s="96">
        <v>211</v>
      </c>
      <c r="F6736" s="89">
        <v>1</v>
      </c>
      <c r="G6736" s="89"/>
      <c r="H6736">
        <v>0.93</v>
      </c>
      <c r="I6736" t="s">
        <v>17</v>
      </c>
      <c r="J6736">
        <v>1.1000000000000001</v>
      </c>
      <c r="K6736">
        <v>1</v>
      </c>
      <c r="L6736">
        <v>2025</v>
      </c>
      <c r="M6736" t="s">
        <v>59</v>
      </c>
      <c r="N6736" s="89" cm="1">
        <f t="array" ref="N6736">IF(ISNUMBER(_34_KNMI_Stations[[#This Row],[Etmaal temperatuur °C]]),IF(_34_KNMI_Stations[[#This Row],[Etmaal temperatuur °C]]&lt;stookgrens[],stookgrens[]-_34_KNMI_Stations[[#This Row],[Etmaal temperatuur °C]],0),"")</f>
        <v>16.7</v>
      </c>
      <c r="O6736" s="89">
        <f>_34_KNMI_Stations[[#This Row],[graaddagen]]*_34_KNMI_Stations[[#This Row],[Gewogen factor]]</f>
        <v>18.37</v>
      </c>
      <c r="P6736" s="89" cm="1">
        <f t="array" ref="P6736">IF(ISNUMBER(_34_KNMI_Stations[[#This Row],[Etmaal temperatuur °C]]),IF(_34_KNMI_Stations[[#This Row],[Etmaal temperatuur °C]]&gt;stookgrens[],_34_KNMI_Stations[[#This Row],[Etmaal temperatuur °C]]-stookgrens[],0),"")</f>
        <v>0</v>
      </c>
    </row>
    <row r="6737" spans="1:16" x14ac:dyDescent="0.25">
      <c r="A6737">
        <v>283</v>
      </c>
      <c r="B6737" s="110">
        <v>45661</v>
      </c>
      <c r="C6737" s="89">
        <v>2.2999999999999998</v>
      </c>
      <c r="D6737" s="89">
        <v>1.2</v>
      </c>
      <c r="E6737" s="96">
        <v>119</v>
      </c>
      <c r="F6737" s="89">
        <v>0</v>
      </c>
      <c r="G6737" s="89"/>
      <c r="H6737">
        <v>0.96</v>
      </c>
      <c r="I6737" t="s">
        <v>17</v>
      </c>
      <c r="J6737">
        <v>1.1000000000000001</v>
      </c>
      <c r="K6737">
        <v>1</v>
      </c>
      <c r="L6737">
        <v>2025</v>
      </c>
      <c r="M6737" t="s">
        <v>59</v>
      </c>
      <c r="N6737" s="89" cm="1">
        <f t="array" ref="N6737">IF(ISNUMBER(_34_KNMI_Stations[[#This Row],[Etmaal temperatuur °C]]),IF(_34_KNMI_Stations[[#This Row],[Etmaal temperatuur °C]]&lt;stookgrens[],stookgrens[]-_34_KNMI_Stations[[#This Row],[Etmaal temperatuur °C]],0),"")</f>
        <v>16.8</v>
      </c>
      <c r="O6737" s="89">
        <f>_34_KNMI_Stations[[#This Row],[graaddagen]]*_34_KNMI_Stations[[#This Row],[Gewogen factor]]</f>
        <v>18.480000000000004</v>
      </c>
      <c r="P6737" s="89" cm="1">
        <f t="array" ref="P6737">IF(ISNUMBER(_34_KNMI_Stations[[#This Row],[Etmaal temperatuur °C]]),IF(_34_KNMI_Stations[[#This Row],[Etmaal temperatuur °C]]&gt;stookgrens[],_34_KNMI_Stations[[#This Row],[Etmaal temperatuur °C]]-stookgrens[],0),"")</f>
        <v>0</v>
      </c>
    </row>
    <row r="6738" spans="1:16" x14ac:dyDescent="0.25">
      <c r="A6738">
        <v>283</v>
      </c>
      <c r="B6738" s="110">
        <v>45662</v>
      </c>
      <c r="C6738" s="89">
        <v>4.7</v>
      </c>
      <c r="D6738" s="89">
        <v>4.9000000000000004</v>
      </c>
      <c r="E6738" s="96">
        <v>64</v>
      </c>
      <c r="F6738" s="89">
        <v>18.8</v>
      </c>
      <c r="G6738" s="89"/>
      <c r="H6738">
        <v>0.95</v>
      </c>
      <c r="I6738" t="s">
        <v>17</v>
      </c>
      <c r="J6738">
        <v>1.1000000000000001</v>
      </c>
      <c r="K6738">
        <v>1</v>
      </c>
      <c r="L6738">
        <v>2025</v>
      </c>
      <c r="M6738" t="s">
        <v>59</v>
      </c>
      <c r="N6738" s="89" cm="1">
        <f t="array" ref="N6738">IF(ISNUMBER(_34_KNMI_Stations[[#This Row],[Etmaal temperatuur °C]]),IF(_34_KNMI_Stations[[#This Row],[Etmaal temperatuur °C]]&lt;stookgrens[],stookgrens[]-_34_KNMI_Stations[[#This Row],[Etmaal temperatuur °C]],0),"")</f>
        <v>13.1</v>
      </c>
      <c r="O6738" s="89">
        <f>_34_KNMI_Stations[[#This Row],[graaddagen]]*_34_KNMI_Stations[[#This Row],[Gewogen factor]]</f>
        <v>14.41</v>
      </c>
      <c r="P6738" s="89" cm="1">
        <f t="array" ref="P6738">IF(ISNUMBER(_34_KNMI_Stations[[#This Row],[Etmaal temperatuur °C]]),IF(_34_KNMI_Stations[[#This Row],[Etmaal temperatuur °C]]&gt;stookgrens[],_34_KNMI_Stations[[#This Row],[Etmaal temperatuur °C]]-stookgrens[],0),"")</f>
        <v>0</v>
      </c>
    </row>
    <row r="6739" spans="1:16" x14ac:dyDescent="0.25">
      <c r="A6739">
        <v>283</v>
      </c>
      <c r="B6739" s="110">
        <v>45663</v>
      </c>
      <c r="C6739" s="89">
        <v>7.8</v>
      </c>
      <c r="D6739" s="89">
        <v>9</v>
      </c>
      <c r="E6739" s="96">
        <v>76</v>
      </c>
      <c r="F6739" s="89">
        <v>5.6</v>
      </c>
      <c r="G6739" s="89"/>
      <c r="H6739">
        <v>0.83</v>
      </c>
      <c r="I6739" t="s">
        <v>17</v>
      </c>
      <c r="J6739">
        <v>1.1000000000000001</v>
      </c>
      <c r="K6739">
        <v>1</v>
      </c>
      <c r="L6739">
        <v>2025</v>
      </c>
      <c r="M6739" t="s">
        <v>111</v>
      </c>
      <c r="N6739" s="89" cm="1">
        <f t="array" ref="N6739">IF(ISNUMBER(_34_KNMI_Stations[[#This Row],[Etmaal temperatuur °C]]),IF(_34_KNMI_Stations[[#This Row],[Etmaal temperatuur °C]]&lt;stookgrens[],stookgrens[]-_34_KNMI_Stations[[#This Row],[Etmaal temperatuur °C]],0),"")</f>
        <v>9</v>
      </c>
      <c r="O6739" s="89">
        <f>_34_KNMI_Stations[[#This Row],[graaddagen]]*_34_KNMI_Stations[[#This Row],[Gewogen factor]]</f>
        <v>9.9</v>
      </c>
      <c r="P6739" s="89" cm="1">
        <f t="array" ref="P6739">IF(ISNUMBER(_34_KNMI_Stations[[#This Row],[Etmaal temperatuur °C]]),IF(_34_KNMI_Stations[[#This Row],[Etmaal temperatuur °C]]&gt;stookgrens[],_34_KNMI_Stations[[#This Row],[Etmaal temperatuur °C]]-stookgrens[],0),"")</f>
        <v>0</v>
      </c>
    </row>
    <row r="6740" spans="1:16" x14ac:dyDescent="0.25">
      <c r="A6740">
        <v>283</v>
      </c>
      <c r="B6740" s="110">
        <v>45664</v>
      </c>
      <c r="C6740" s="89">
        <v>4.4000000000000004</v>
      </c>
      <c r="D6740" s="89">
        <v>3.6</v>
      </c>
      <c r="E6740" s="96">
        <v>154</v>
      </c>
      <c r="F6740" s="89">
        <v>0.6</v>
      </c>
      <c r="G6740" s="89"/>
      <c r="H6740">
        <v>0.86</v>
      </c>
      <c r="I6740" t="s">
        <v>17</v>
      </c>
      <c r="J6740">
        <v>1.1000000000000001</v>
      </c>
      <c r="K6740">
        <v>1</v>
      </c>
      <c r="L6740">
        <v>2025</v>
      </c>
      <c r="M6740" t="s">
        <v>111</v>
      </c>
      <c r="N6740" s="89" cm="1">
        <f t="array" ref="N6740">IF(ISNUMBER(_34_KNMI_Stations[[#This Row],[Etmaal temperatuur °C]]),IF(_34_KNMI_Stations[[#This Row],[Etmaal temperatuur °C]]&lt;stookgrens[],stookgrens[]-_34_KNMI_Stations[[#This Row],[Etmaal temperatuur °C]],0),"")</f>
        <v>14.4</v>
      </c>
      <c r="O6740" s="89">
        <f>_34_KNMI_Stations[[#This Row],[graaddagen]]*_34_KNMI_Stations[[#This Row],[Gewogen factor]]</f>
        <v>15.840000000000002</v>
      </c>
      <c r="P6740" s="89" cm="1">
        <f t="array" ref="P6740">IF(ISNUMBER(_34_KNMI_Stations[[#This Row],[Etmaal temperatuur °C]]),IF(_34_KNMI_Stations[[#This Row],[Etmaal temperatuur °C]]&gt;stookgrens[],_34_KNMI_Stations[[#This Row],[Etmaal temperatuur °C]]-stookgrens[],0),"")</f>
        <v>0</v>
      </c>
    </row>
    <row r="6741" spans="1:16" x14ac:dyDescent="0.25">
      <c r="A6741">
        <v>283</v>
      </c>
      <c r="B6741" s="110">
        <v>45665</v>
      </c>
      <c r="C6741" s="89">
        <v>2.7</v>
      </c>
      <c r="D6741" s="89">
        <v>1.9</v>
      </c>
      <c r="E6741" s="96">
        <v>324</v>
      </c>
      <c r="F6741" s="89">
        <v>0.6</v>
      </c>
      <c r="G6741" s="89"/>
      <c r="H6741">
        <v>0.91</v>
      </c>
      <c r="I6741" t="s">
        <v>17</v>
      </c>
      <c r="J6741">
        <v>1.1000000000000001</v>
      </c>
      <c r="K6741">
        <v>1</v>
      </c>
      <c r="L6741">
        <v>2025</v>
      </c>
      <c r="M6741" t="s">
        <v>111</v>
      </c>
      <c r="N6741" s="89" cm="1">
        <f t="array" ref="N6741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6741" s="89">
        <f>_34_KNMI_Stations[[#This Row],[graaddagen]]*_34_KNMI_Stations[[#This Row],[Gewogen factor]]</f>
        <v>17.710000000000004</v>
      </c>
      <c r="P6741" s="89" cm="1">
        <f t="array" ref="P6741">IF(ISNUMBER(_34_KNMI_Stations[[#This Row],[Etmaal temperatuur °C]]),IF(_34_KNMI_Stations[[#This Row],[Etmaal temperatuur °C]]&gt;stookgrens[],_34_KNMI_Stations[[#This Row],[Etmaal temperatuur °C]]-stookgrens[],0),"")</f>
        <v>0</v>
      </c>
    </row>
    <row r="6742" spans="1:16" x14ac:dyDescent="0.25">
      <c r="A6742">
        <v>283</v>
      </c>
      <c r="B6742" s="110">
        <v>45666</v>
      </c>
      <c r="C6742" s="89">
        <v>2.7</v>
      </c>
      <c r="D6742" s="89">
        <v>0.8</v>
      </c>
      <c r="E6742" s="96">
        <v>167</v>
      </c>
      <c r="F6742" s="89">
        <v>5.3</v>
      </c>
      <c r="G6742" s="89"/>
      <c r="H6742">
        <v>0.97</v>
      </c>
      <c r="I6742" t="s">
        <v>17</v>
      </c>
      <c r="J6742">
        <v>1.1000000000000001</v>
      </c>
      <c r="K6742">
        <v>1</v>
      </c>
      <c r="L6742">
        <v>2025</v>
      </c>
      <c r="M6742" t="s">
        <v>111</v>
      </c>
      <c r="N6742" s="89" cm="1">
        <f t="array" ref="N6742">IF(ISNUMBER(_34_KNMI_Stations[[#This Row],[Etmaal temperatuur °C]]),IF(_34_KNMI_Stations[[#This Row],[Etmaal temperatuur °C]]&lt;stookgrens[],stookgrens[]-_34_KNMI_Stations[[#This Row],[Etmaal temperatuur °C]],0),"")</f>
        <v>17.2</v>
      </c>
      <c r="O6742" s="89">
        <f>_34_KNMI_Stations[[#This Row],[graaddagen]]*_34_KNMI_Stations[[#This Row],[Gewogen factor]]</f>
        <v>18.920000000000002</v>
      </c>
      <c r="P6742" s="89" cm="1">
        <f t="array" ref="P6742">IF(ISNUMBER(_34_KNMI_Stations[[#This Row],[Etmaal temperatuur °C]]),IF(_34_KNMI_Stations[[#This Row],[Etmaal temperatuur °C]]&gt;stookgrens[],_34_KNMI_Stations[[#This Row],[Etmaal temperatuur °C]]-stookgrens[],0),"")</f>
        <v>0</v>
      </c>
    </row>
    <row r="6743" spans="1:16" x14ac:dyDescent="0.25">
      <c r="A6743">
        <v>283</v>
      </c>
      <c r="B6743" s="110">
        <v>45667</v>
      </c>
      <c r="C6743" s="89">
        <v>3.5</v>
      </c>
      <c r="D6743" s="89">
        <v>1.5</v>
      </c>
      <c r="E6743" s="96">
        <v>437</v>
      </c>
      <c r="F6743" s="89">
        <v>1</v>
      </c>
      <c r="G6743" s="89"/>
      <c r="H6743">
        <v>0.91</v>
      </c>
      <c r="I6743" t="s">
        <v>17</v>
      </c>
      <c r="J6743">
        <v>1.1000000000000001</v>
      </c>
      <c r="K6743">
        <v>1</v>
      </c>
      <c r="L6743">
        <v>2025</v>
      </c>
      <c r="M6743" t="s">
        <v>111</v>
      </c>
      <c r="N6743" s="89" cm="1">
        <f t="array" ref="N6743">IF(ISNUMBER(_34_KNMI_Stations[[#This Row],[Etmaal temperatuur °C]]),IF(_34_KNMI_Stations[[#This Row],[Etmaal temperatuur °C]]&lt;stookgrens[],stookgrens[]-_34_KNMI_Stations[[#This Row],[Etmaal temperatuur °C]],0),"")</f>
        <v>16.5</v>
      </c>
      <c r="O6743" s="89">
        <f>_34_KNMI_Stations[[#This Row],[graaddagen]]*_34_KNMI_Stations[[#This Row],[Gewogen factor]]</f>
        <v>18.150000000000002</v>
      </c>
      <c r="P6743" s="89" cm="1">
        <f t="array" ref="P6743">IF(ISNUMBER(_34_KNMI_Stations[[#This Row],[Etmaal temperatuur °C]]),IF(_34_KNMI_Stations[[#This Row],[Etmaal temperatuur °C]]&gt;stookgrens[],_34_KNMI_Stations[[#This Row],[Etmaal temperatuur °C]]-stookgrens[],0),"")</f>
        <v>0</v>
      </c>
    </row>
    <row r="6744" spans="1:16" x14ac:dyDescent="0.25">
      <c r="A6744">
        <v>283</v>
      </c>
      <c r="B6744" s="110">
        <v>45668</v>
      </c>
      <c r="C6744" s="89">
        <v>1.8</v>
      </c>
      <c r="D6744" s="89">
        <v>-0.8</v>
      </c>
      <c r="E6744" s="96">
        <v>172</v>
      </c>
      <c r="F6744" s="89">
        <v>0</v>
      </c>
      <c r="G6744" s="89"/>
      <c r="H6744">
        <v>0.99</v>
      </c>
      <c r="I6744" t="s">
        <v>17</v>
      </c>
      <c r="J6744">
        <v>1.1000000000000001</v>
      </c>
      <c r="K6744">
        <v>1</v>
      </c>
      <c r="L6744">
        <v>2025</v>
      </c>
      <c r="M6744" t="s">
        <v>111</v>
      </c>
      <c r="N6744" s="89" cm="1">
        <f t="array" ref="N6744">IF(ISNUMBER(_34_KNMI_Stations[[#This Row],[Etmaal temperatuur °C]]),IF(_34_KNMI_Stations[[#This Row],[Etmaal temperatuur °C]]&lt;stookgrens[],stookgrens[]-_34_KNMI_Stations[[#This Row],[Etmaal temperatuur °C]],0),"")</f>
        <v>18.8</v>
      </c>
      <c r="O6744" s="89">
        <f>_34_KNMI_Stations[[#This Row],[graaddagen]]*_34_KNMI_Stations[[#This Row],[Gewogen factor]]</f>
        <v>20.680000000000003</v>
      </c>
      <c r="P6744" s="89" cm="1">
        <f t="array" ref="P6744">IF(ISNUMBER(_34_KNMI_Stations[[#This Row],[Etmaal temperatuur °C]]),IF(_34_KNMI_Stations[[#This Row],[Etmaal temperatuur °C]]&gt;stookgrens[],_34_KNMI_Stations[[#This Row],[Etmaal temperatuur °C]]-stookgrens[],0),"")</f>
        <v>0</v>
      </c>
    </row>
    <row r="6745" spans="1:16" x14ac:dyDescent="0.25">
      <c r="A6745">
        <v>283</v>
      </c>
      <c r="B6745" s="110">
        <v>45669</v>
      </c>
      <c r="C6745" s="89">
        <v>1.2</v>
      </c>
      <c r="D6745" s="89">
        <v>1.1000000000000001</v>
      </c>
      <c r="E6745" s="96">
        <v>211</v>
      </c>
      <c r="F6745" s="89">
        <v>0</v>
      </c>
      <c r="G6745" s="89"/>
      <c r="H6745">
        <v>0.92</v>
      </c>
      <c r="I6745" t="s">
        <v>17</v>
      </c>
      <c r="J6745">
        <v>1.1000000000000001</v>
      </c>
      <c r="K6745">
        <v>1</v>
      </c>
      <c r="L6745">
        <v>2025</v>
      </c>
      <c r="M6745" t="s">
        <v>111</v>
      </c>
      <c r="N6745" s="89" cm="1">
        <f t="array" ref="N6745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6745" s="89">
        <f>_34_KNMI_Stations[[#This Row],[graaddagen]]*_34_KNMI_Stations[[#This Row],[Gewogen factor]]</f>
        <v>18.59</v>
      </c>
      <c r="P6745" s="89" cm="1">
        <f t="array" ref="P6745">IF(ISNUMBER(_34_KNMI_Stations[[#This Row],[Etmaal temperatuur °C]]),IF(_34_KNMI_Stations[[#This Row],[Etmaal temperatuur °C]]&gt;stookgrens[],_34_KNMI_Stations[[#This Row],[Etmaal temperatuur °C]]-stookgrens[],0),"")</f>
        <v>0</v>
      </c>
    </row>
    <row r="6746" spans="1:16" x14ac:dyDescent="0.25">
      <c r="A6746">
        <v>283</v>
      </c>
      <c r="B6746" s="110">
        <v>45670</v>
      </c>
      <c r="C6746" s="89">
        <v>1.6</v>
      </c>
      <c r="D6746" s="89">
        <v>-0.9</v>
      </c>
      <c r="E6746" s="96">
        <v>555</v>
      </c>
      <c r="F6746" s="89">
        <v>0</v>
      </c>
      <c r="G6746" s="89"/>
      <c r="H6746">
        <v>0.89</v>
      </c>
      <c r="I6746" t="s">
        <v>17</v>
      </c>
      <c r="J6746">
        <v>1.1000000000000001</v>
      </c>
      <c r="K6746">
        <v>1</v>
      </c>
      <c r="L6746">
        <v>2025</v>
      </c>
      <c r="M6746" t="s">
        <v>112</v>
      </c>
      <c r="N6746" s="89" cm="1">
        <f t="array" ref="N6746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6746" s="89">
        <f>_34_KNMI_Stations[[#This Row],[graaddagen]]*_34_KNMI_Stations[[#This Row],[Gewogen factor]]</f>
        <v>20.79</v>
      </c>
      <c r="P6746" s="89" cm="1">
        <f t="array" ref="P6746">IF(ISNUMBER(_34_KNMI_Stations[[#This Row],[Etmaal temperatuur °C]]),IF(_34_KNMI_Stations[[#This Row],[Etmaal temperatuur °C]]&gt;stookgrens[],_34_KNMI_Stations[[#This Row],[Etmaal temperatuur °C]]-stookgrens[],0),"")</f>
        <v>0</v>
      </c>
    </row>
    <row r="6747" spans="1:16" x14ac:dyDescent="0.25">
      <c r="A6747">
        <v>283</v>
      </c>
      <c r="B6747" s="110">
        <v>45671</v>
      </c>
      <c r="C6747" s="89">
        <v>2.8</v>
      </c>
      <c r="D6747" s="89">
        <v>0.2</v>
      </c>
      <c r="E6747" s="96">
        <v>224</v>
      </c>
      <c r="F6747" s="89">
        <v>-0.1</v>
      </c>
      <c r="G6747" s="89"/>
      <c r="H6747">
        <v>0.9</v>
      </c>
      <c r="I6747" t="s">
        <v>17</v>
      </c>
      <c r="J6747">
        <v>1.1000000000000001</v>
      </c>
      <c r="K6747">
        <v>1</v>
      </c>
      <c r="L6747">
        <v>2025</v>
      </c>
      <c r="M6747" t="s">
        <v>112</v>
      </c>
      <c r="N6747" s="89" cm="1">
        <f t="array" ref="N6747">IF(ISNUMBER(_34_KNMI_Stations[[#This Row],[Etmaal temperatuur °C]]),IF(_34_KNMI_Stations[[#This Row],[Etmaal temperatuur °C]]&lt;stookgrens[],stookgrens[]-_34_KNMI_Stations[[#This Row],[Etmaal temperatuur °C]],0),"")</f>
        <v>17.8</v>
      </c>
      <c r="O6747" s="89">
        <f>_34_KNMI_Stations[[#This Row],[graaddagen]]*_34_KNMI_Stations[[#This Row],[Gewogen factor]]</f>
        <v>19.580000000000002</v>
      </c>
      <c r="P6747" s="89" cm="1">
        <f t="array" ref="P6747">IF(ISNUMBER(_34_KNMI_Stations[[#This Row],[Etmaal temperatuur °C]]),IF(_34_KNMI_Stations[[#This Row],[Etmaal temperatuur °C]]&gt;stookgrens[],_34_KNMI_Stations[[#This Row],[Etmaal temperatuur °C]]-stookgrens[],0),"")</f>
        <v>0</v>
      </c>
    </row>
    <row r="6748" spans="1:16" x14ac:dyDescent="0.25">
      <c r="A6748">
        <v>283</v>
      </c>
      <c r="B6748" s="110">
        <v>45672</v>
      </c>
      <c r="C6748" s="89">
        <v>1.1000000000000001</v>
      </c>
      <c r="D6748" s="89">
        <v>4.8</v>
      </c>
      <c r="E6748" s="96">
        <v>142</v>
      </c>
      <c r="F6748" s="89">
        <v>-0.1</v>
      </c>
      <c r="G6748" s="89"/>
      <c r="H6748">
        <v>0.99</v>
      </c>
      <c r="I6748" t="s">
        <v>17</v>
      </c>
      <c r="J6748">
        <v>1.1000000000000001</v>
      </c>
      <c r="K6748">
        <v>1</v>
      </c>
      <c r="L6748">
        <v>2025</v>
      </c>
      <c r="M6748" t="s">
        <v>112</v>
      </c>
      <c r="N6748" s="89" cm="1">
        <f t="array" ref="N6748">IF(ISNUMBER(_34_KNMI_Stations[[#This Row],[Etmaal temperatuur °C]]),IF(_34_KNMI_Stations[[#This Row],[Etmaal temperatuur °C]]&lt;stookgrens[],stookgrens[]-_34_KNMI_Stations[[#This Row],[Etmaal temperatuur °C]],0),"")</f>
        <v>13.2</v>
      </c>
      <c r="O6748" s="89">
        <f>_34_KNMI_Stations[[#This Row],[graaddagen]]*_34_KNMI_Stations[[#This Row],[Gewogen factor]]</f>
        <v>14.52</v>
      </c>
      <c r="P6748" s="89" cm="1">
        <f t="array" ref="P6748">IF(ISNUMBER(_34_KNMI_Stations[[#This Row],[Etmaal temperatuur °C]]),IF(_34_KNMI_Stations[[#This Row],[Etmaal temperatuur °C]]&gt;stookgrens[],_34_KNMI_Stations[[#This Row],[Etmaal temperatuur °C]]-stookgrens[],0),"")</f>
        <v>0</v>
      </c>
    </row>
    <row r="6749" spans="1:16" x14ac:dyDescent="0.25">
      <c r="A6749">
        <v>283</v>
      </c>
      <c r="B6749" s="110">
        <v>45673</v>
      </c>
      <c r="C6749" s="89">
        <v>2.1</v>
      </c>
      <c r="D6749" s="89">
        <v>2.6</v>
      </c>
      <c r="E6749" s="96">
        <v>76</v>
      </c>
      <c r="F6749" s="89">
        <v>-0.1</v>
      </c>
      <c r="G6749" s="89"/>
      <c r="H6749">
        <v>0.99</v>
      </c>
      <c r="I6749" t="s">
        <v>17</v>
      </c>
      <c r="J6749">
        <v>1.1000000000000001</v>
      </c>
      <c r="K6749">
        <v>1</v>
      </c>
      <c r="L6749">
        <v>2025</v>
      </c>
      <c r="M6749" t="s">
        <v>112</v>
      </c>
      <c r="N6749" s="89" cm="1">
        <f t="array" ref="N6749">IF(ISNUMBER(_34_KNMI_Stations[[#This Row],[Etmaal temperatuur °C]]),IF(_34_KNMI_Stations[[#This Row],[Etmaal temperatuur °C]]&lt;stookgrens[],stookgrens[]-_34_KNMI_Stations[[#This Row],[Etmaal temperatuur °C]],0),"")</f>
        <v>15.4</v>
      </c>
      <c r="O6749" s="89">
        <f>_34_KNMI_Stations[[#This Row],[graaddagen]]*_34_KNMI_Stations[[#This Row],[Gewogen factor]]</f>
        <v>16.940000000000001</v>
      </c>
      <c r="P6749" s="89" cm="1">
        <f t="array" ref="P6749">IF(ISNUMBER(_34_KNMI_Stations[[#This Row],[Etmaal temperatuur °C]]),IF(_34_KNMI_Stations[[#This Row],[Etmaal temperatuur °C]]&gt;stookgrens[],_34_KNMI_Stations[[#This Row],[Etmaal temperatuur °C]]-stookgrens[],0),"")</f>
        <v>0</v>
      </c>
    </row>
    <row r="6750" spans="1:16" x14ac:dyDescent="0.25">
      <c r="A6750">
        <v>283</v>
      </c>
      <c r="B6750" s="110">
        <v>45674</v>
      </c>
      <c r="C6750" s="89">
        <v>1.8</v>
      </c>
      <c r="D6750" s="89">
        <v>0.1</v>
      </c>
      <c r="E6750" s="96">
        <v>144</v>
      </c>
      <c r="F6750" s="89">
        <v>0</v>
      </c>
      <c r="G6750" s="89"/>
      <c r="H6750">
        <v>0.99</v>
      </c>
      <c r="I6750" t="s">
        <v>17</v>
      </c>
      <c r="J6750">
        <v>1.1000000000000001</v>
      </c>
      <c r="K6750">
        <v>1</v>
      </c>
      <c r="L6750">
        <v>2025</v>
      </c>
      <c r="M6750" t="s">
        <v>112</v>
      </c>
      <c r="N6750" s="89" cm="1">
        <f t="array" ref="N6750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6750" s="89">
        <f>_34_KNMI_Stations[[#This Row],[graaddagen]]*_34_KNMI_Stations[[#This Row],[Gewogen factor]]</f>
        <v>19.690000000000001</v>
      </c>
      <c r="P6750" s="89" cm="1">
        <f t="array" ref="P6750">IF(ISNUMBER(_34_KNMI_Stations[[#This Row],[Etmaal temperatuur °C]]),IF(_34_KNMI_Stations[[#This Row],[Etmaal temperatuur °C]]&gt;stookgrens[],_34_KNMI_Stations[[#This Row],[Etmaal temperatuur °C]]-stookgrens[],0),"")</f>
        <v>0</v>
      </c>
    </row>
    <row r="6751" spans="1:16" x14ac:dyDescent="0.25">
      <c r="A6751">
        <v>283</v>
      </c>
      <c r="B6751" s="110">
        <v>45675</v>
      </c>
      <c r="C6751" s="89">
        <v>1.8</v>
      </c>
      <c r="D6751" s="89">
        <v>-1.4</v>
      </c>
      <c r="E6751" s="96">
        <v>183</v>
      </c>
      <c r="F6751" s="89">
        <v>0</v>
      </c>
      <c r="G6751" s="89"/>
      <c r="H6751">
        <v>0.99</v>
      </c>
      <c r="I6751" t="s">
        <v>17</v>
      </c>
      <c r="J6751">
        <v>1.1000000000000001</v>
      </c>
      <c r="K6751">
        <v>1</v>
      </c>
      <c r="L6751">
        <v>2025</v>
      </c>
      <c r="M6751" t="s">
        <v>112</v>
      </c>
      <c r="N6751" s="89" cm="1">
        <f t="array" ref="N6751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6751" s="89">
        <f>_34_KNMI_Stations[[#This Row],[graaddagen]]*_34_KNMI_Stations[[#This Row],[Gewogen factor]]</f>
        <v>21.34</v>
      </c>
      <c r="P6751" s="89" cm="1">
        <f t="array" ref="P6751">IF(ISNUMBER(_34_KNMI_Stations[[#This Row],[Etmaal temperatuur °C]]),IF(_34_KNMI_Stations[[#This Row],[Etmaal temperatuur °C]]&gt;stookgrens[],_34_KNMI_Stations[[#This Row],[Etmaal temperatuur °C]]-stookgrens[],0),"")</f>
        <v>0</v>
      </c>
    </row>
    <row r="6752" spans="1:16" x14ac:dyDescent="0.25">
      <c r="A6752">
        <v>283</v>
      </c>
      <c r="B6752" s="110">
        <v>45676</v>
      </c>
      <c r="C6752" s="89">
        <v>1.3</v>
      </c>
      <c r="D6752" s="89">
        <v>-2.4</v>
      </c>
      <c r="E6752" s="96">
        <v>153</v>
      </c>
      <c r="F6752" s="89">
        <v>0</v>
      </c>
      <c r="G6752" s="89"/>
      <c r="H6752">
        <v>0.99</v>
      </c>
      <c r="I6752" t="s">
        <v>17</v>
      </c>
      <c r="J6752">
        <v>1.1000000000000001</v>
      </c>
      <c r="K6752">
        <v>1</v>
      </c>
      <c r="L6752">
        <v>2025</v>
      </c>
      <c r="M6752" t="s">
        <v>112</v>
      </c>
      <c r="N6752" s="89" cm="1">
        <f t="array" ref="N6752">IF(ISNUMBER(_34_KNMI_Stations[[#This Row],[Etmaal temperatuur °C]]),IF(_34_KNMI_Stations[[#This Row],[Etmaal temperatuur °C]]&lt;stookgrens[],stookgrens[]-_34_KNMI_Stations[[#This Row],[Etmaal temperatuur °C]],0),"")</f>
        <v>20.399999999999999</v>
      </c>
      <c r="O6752" s="89">
        <f>_34_KNMI_Stations[[#This Row],[graaddagen]]*_34_KNMI_Stations[[#This Row],[Gewogen factor]]</f>
        <v>22.44</v>
      </c>
      <c r="P6752" s="89" cm="1">
        <f t="array" ref="P6752">IF(ISNUMBER(_34_KNMI_Stations[[#This Row],[Etmaal temperatuur °C]]),IF(_34_KNMI_Stations[[#This Row],[Etmaal temperatuur °C]]&gt;stookgrens[],_34_KNMI_Stations[[#This Row],[Etmaal temperatuur °C]]-stookgrens[],0),"")</f>
        <v>0</v>
      </c>
    </row>
    <row r="6753" spans="1:16" x14ac:dyDescent="0.25">
      <c r="A6753">
        <v>283</v>
      </c>
      <c r="B6753" s="110">
        <v>45677</v>
      </c>
      <c r="C6753" s="89">
        <v>1.8</v>
      </c>
      <c r="D6753" s="89">
        <v>-1.5</v>
      </c>
      <c r="E6753" s="96">
        <v>88</v>
      </c>
      <c r="F6753" s="89">
        <v>0</v>
      </c>
      <c r="G6753" s="89"/>
      <c r="H6753">
        <v>0.99</v>
      </c>
      <c r="I6753" t="s">
        <v>17</v>
      </c>
      <c r="J6753">
        <v>1.1000000000000001</v>
      </c>
      <c r="K6753">
        <v>1</v>
      </c>
      <c r="L6753">
        <v>2025</v>
      </c>
      <c r="M6753" t="s">
        <v>113</v>
      </c>
      <c r="N6753" s="89" cm="1">
        <f t="array" ref="N6753">IF(ISNUMBER(_34_KNMI_Stations[[#This Row],[Etmaal temperatuur °C]]),IF(_34_KNMI_Stations[[#This Row],[Etmaal temperatuur °C]]&lt;stookgrens[],stookgrens[]-_34_KNMI_Stations[[#This Row],[Etmaal temperatuur °C]],0),"")</f>
        <v>19.5</v>
      </c>
      <c r="O6753" s="89">
        <f>_34_KNMI_Stations[[#This Row],[graaddagen]]*_34_KNMI_Stations[[#This Row],[Gewogen factor]]</f>
        <v>21.450000000000003</v>
      </c>
      <c r="P6753" s="89" cm="1">
        <f t="array" ref="P6753">IF(ISNUMBER(_34_KNMI_Stations[[#This Row],[Etmaal temperatuur °C]]),IF(_34_KNMI_Stations[[#This Row],[Etmaal temperatuur °C]]&gt;stookgrens[],_34_KNMI_Stations[[#This Row],[Etmaal temperatuur °C]]-stookgrens[],0),"")</f>
        <v>0</v>
      </c>
    </row>
    <row r="6754" spans="1:16" x14ac:dyDescent="0.25">
      <c r="A6754">
        <v>283</v>
      </c>
      <c r="B6754" s="110">
        <v>45678</v>
      </c>
      <c r="C6754" s="89">
        <v>2.2999999999999998</v>
      </c>
      <c r="D6754" s="89">
        <v>-1.1000000000000001</v>
      </c>
      <c r="E6754" s="96">
        <v>151</v>
      </c>
      <c r="F6754" s="89">
        <v>0</v>
      </c>
      <c r="G6754" s="89"/>
      <c r="H6754">
        <v>0.99</v>
      </c>
      <c r="I6754" t="s">
        <v>17</v>
      </c>
      <c r="J6754">
        <v>1.1000000000000001</v>
      </c>
      <c r="K6754">
        <v>1</v>
      </c>
      <c r="L6754">
        <v>2025</v>
      </c>
      <c r="M6754" t="s">
        <v>113</v>
      </c>
      <c r="N6754" s="89" cm="1">
        <f t="array" ref="N6754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6754" s="89">
        <f>_34_KNMI_Stations[[#This Row],[graaddagen]]*_34_KNMI_Stations[[#This Row],[Gewogen factor]]</f>
        <v>21.01</v>
      </c>
      <c r="P6754" s="89" cm="1">
        <f t="array" ref="P6754">IF(ISNUMBER(_34_KNMI_Stations[[#This Row],[Etmaal temperatuur °C]]),IF(_34_KNMI_Stations[[#This Row],[Etmaal temperatuur °C]]&gt;stookgrens[],_34_KNMI_Stations[[#This Row],[Etmaal temperatuur °C]]-stookgrens[],0),"")</f>
        <v>0</v>
      </c>
    </row>
    <row r="6755" spans="1:16" x14ac:dyDescent="0.25">
      <c r="A6755">
        <v>283</v>
      </c>
      <c r="B6755" s="110">
        <v>45679</v>
      </c>
      <c r="C6755" s="89">
        <v>2.1</v>
      </c>
      <c r="D6755" s="89">
        <v>2</v>
      </c>
      <c r="E6755" s="96">
        <v>245</v>
      </c>
      <c r="F6755" s="89">
        <v>5.0999999999999996</v>
      </c>
      <c r="G6755" s="89"/>
      <c r="H6755">
        <v>0.94</v>
      </c>
      <c r="I6755" t="s">
        <v>17</v>
      </c>
      <c r="J6755">
        <v>1.1000000000000001</v>
      </c>
      <c r="K6755">
        <v>1</v>
      </c>
      <c r="L6755">
        <v>2025</v>
      </c>
      <c r="M6755" t="s">
        <v>113</v>
      </c>
      <c r="N6755" s="89" cm="1">
        <f t="array" ref="N6755">IF(ISNUMBER(_34_KNMI_Stations[[#This Row],[Etmaal temperatuur °C]]),IF(_34_KNMI_Stations[[#This Row],[Etmaal temperatuur °C]]&lt;stookgrens[],stookgrens[]-_34_KNMI_Stations[[#This Row],[Etmaal temperatuur °C]],0),"")</f>
        <v>16</v>
      </c>
      <c r="O6755" s="89">
        <f>_34_KNMI_Stations[[#This Row],[graaddagen]]*_34_KNMI_Stations[[#This Row],[Gewogen factor]]</f>
        <v>17.600000000000001</v>
      </c>
      <c r="P6755" s="89" cm="1">
        <f t="array" ref="P6755">IF(ISNUMBER(_34_KNMI_Stations[[#This Row],[Etmaal temperatuur °C]]),IF(_34_KNMI_Stations[[#This Row],[Etmaal temperatuur °C]]&gt;stookgrens[],_34_KNMI_Stations[[#This Row],[Etmaal temperatuur °C]]-stookgrens[],0),"")</f>
        <v>0</v>
      </c>
    </row>
    <row r="6756" spans="1:16" x14ac:dyDescent="0.25">
      <c r="A6756">
        <v>283</v>
      </c>
      <c r="B6756" s="110">
        <v>45680</v>
      </c>
      <c r="C6756" s="89">
        <v>4.5</v>
      </c>
      <c r="D6756" s="89">
        <v>4.8</v>
      </c>
      <c r="E6756" s="96">
        <v>260</v>
      </c>
      <c r="F6756" s="89">
        <v>6.3</v>
      </c>
      <c r="G6756" s="89"/>
      <c r="H6756">
        <v>0.9</v>
      </c>
      <c r="I6756" t="s">
        <v>17</v>
      </c>
      <c r="J6756">
        <v>1.1000000000000001</v>
      </c>
      <c r="K6756">
        <v>1</v>
      </c>
      <c r="L6756">
        <v>2025</v>
      </c>
      <c r="M6756" t="s">
        <v>113</v>
      </c>
      <c r="N6756" s="89" cm="1">
        <f t="array" ref="N6756">IF(ISNUMBER(_34_KNMI_Stations[[#This Row],[Etmaal temperatuur °C]]),IF(_34_KNMI_Stations[[#This Row],[Etmaal temperatuur °C]]&lt;stookgrens[],stookgrens[]-_34_KNMI_Stations[[#This Row],[Etmaal temperatuur °C]],0),"")</f>
        <v>13.2</v>
      </c>
      <c r="O6756" s="89">
        <f>_34_KNMI_Stations[[#This Row],[graaddagen]]*_34_KNMI_Stations[[#This Row],[Gewogen factor]]</f>
        <v>14.52</v>
      </c>
      <c r="P6756" s="89" cm="1">
        <f t="array" ref="P6756">IF(ISNUMBER(_34_KNMI_Stations[[#This Row],[Etmaal temperatuur °C]]),IF(_34_KNMI_Stations[[#This Row],[Etmaal temperatuur °C]]&gt;stookgrens[],_34_KNMI_Stations[[#This Row],[Etmaal temperatuur °C]]-stookgrens[],0),"")</f>
        <v>0</v>
      </c>
    </row>
    <row r="6757" spans="1:16" x14ac:dyDescent="0.25">
      <c r="A6757">
        <v>283</v>
      </c>
      <c r="B6757" s="110">
        <v>45681</v>
      </c>
      <c r="C6757" s="89">
        <v>5.3</v>
      </c>
      <c r="D6757" s="89">
        <v>7.4</v>
      </c>
      <c r="E6757" s="96">
        <v>103</v>
      </c>
      <c r="F6757" s="89">
        <v>4.3</v>
      </c>
      <c r="G6757" s="89"/>
      <c r="H6757">
        <v>0.91</v>
      </c>
      <c r="I6757" t="s">
        <v>17</v>
      </c>
      <c r="J6757">
        <v>1.1000000000000001</v>
      </c>
      <c r="K6757">
        <v>1</v>
      </c>
      <c r="L6757">
        <v>2025</v>
      </c>
      <c r="M6757" t="s">
        <v>113</v>
      </c>
      <c r="N6757" s="89" cm="1">
        <f t="array" ref="N6757">IF(ISNUMBER(_34_KNMI_Stations[[#This Row],[Etmaal temperatuur °C]]),IF(_34_KNMI_Stations[[#This Row],[Etmaal temperatuur °C]]&lt;stookgrens[],stookgrens[]-_34_KNMI_Stations[[#This Row],[Etmaal temperatuur °C]],0),"")</f>
        <v>10.6</v>
      </c>
      <c r="O6757" s="89">
        <f>_34_KNMI_Stations[[#This Row],[graaddagen]]*_34_KNMI_Stations[[#This Row],[Gewogen factor]]</f>
        <v>11.66</v>
      </c>
      <c r="P6757" s="89" cm="1">
        <f t="array" ref="P6757">IF(ISNUMBER(_34_KNMI_Stations[[#This Row],[Etmaal temperatuur °C]]),IF(_34_KNMI_Stations[[#This Row],[Etmaal temperatuur °C]]&gt;stookgrens[],_34_KNMI_Stations[[#This Row],[Etmaal temperatuur °C]]-stookgrens[],0),"")</f>
        <v>0</v>
      </c>
    </row>
    <row r="6758" spans="1:16" x14ac:dyDescent="0.25">
      <c r="A6758">
        <v>283</v>
      </c>
      <c r="B6758" s="110">
        <v>45682</v>
      </c>
      <c r="C6758" s="89">
        <v>2</v>
      </c>
      <c r="D6758" s="89">
        <v>6</v>
      </c>
      <c r="E6758" s="96">
        <v>214</v>
      </c>
      <c r="F6758" s="89">
        <v>11.9</v>
      </c>
      <c r="G6758" s="89"/>
      <c r="H6758">
        <v>0.95</v>
      </c>
      <c r="I6758" t="s">
        <v>17</v>
      </c>
      <c r="J6758">
        <v>1.1000000000000001</v>
      </c>
      <c r="K6758">
        <v>1</v>
      </c>
      <c r="L6758">
        <v>2025</v>
      </c>
      <c r="M6758" t="s">
        <v>113</v>
      </c>
      <c r="N6758" s="89" cm="1">
        <f t="array" ref="N6758">IF(ISNUMBER(_34_KNMI_Stations[[#This Row],[Etmaal temperatuur °C]]),IF(_34_KNMI_Stations[[#This Row],[Etmaal temperatuur °C]]&lt;stookgrens[],stookgrens[]-_34_KNMI_Stations[[#This Row],[Etmaal temperatuur °C]],0),"")</f>
        <v>12</v>
      </c>
      <c r="O6758" s="89">
        <f>_34_KNMI_Stations[[#This Row],[graaddagen]]*_34_KNMI_Stations[[#This Row],[Gewogen factor]]</f>
        <v>13.200000000000001</v>
      </c>
      <c r="P6758" s="89" cm="1">
        <f t="array" ref="P6758">IF(ISNUMBER(_34_KNMI_Stations[[#This Row],[Etmaal temperatuur °C]]),IF(_34_KNMI_Stations[[#This Row],[Etmaal temperatuur °C]]&gt;stookgrens[],_34_KNMI_Stations[[#This Row],[Etmaal temperatuur °C]]-stookgrens[],0),"")</f>
        <v>0</v>
      </c>
    </row>
    <row r="6759" spans="1:16" x14ac:dyDescent="0.25">
      <c r="A6759">
        <v>283</v>
      </c>
      <c r="B6759" s="110">
        <v>45683</v>
      </c>
      <c r="C6759" s="89">
        <v>3.7</v>
      </c>
      <c r="D6759" s="89">
        <v>3.9</v>
      </c>
      <c r="E6759" s="96">
        <v>326</v>
      </c>
      <c r="F6759" s="89">
        <v>1.9</v>
      </c>
      <c r="G6759" s="89"/>
      <c r="H6759">
        <v>0.88</v>
      </c>
      <c r="I6759" t="s">
        <v>17</v>
      </c>
      <c r="J6759">
        <v>1.1000000000000001</v>
      </c>
      <c r="K6759">
        <v>1</v>
      </c>
      <c r="L6759">
        <v>2025</v>
      </c>
      <c r="M6759" t="s">
        <v>113</v>
      </c>
      <c r="N6759" s="89" cm="1">
        <f t="array" ref="N6759">IF(ISNUMBER(_34_KNMI_Stations[[#This Row],[Etmaal temperatuur °C]]),IF(_34_KNMI_Stations[[#This Row],[Etmaal temperatuur °C]]&lt;stookgrens[],stookgrens[]-_34_KNMI_Stations[[#This Row],[Etmaal temperatuur °C]],0),"")</f>
        <v>14.1</v>
      </c>
      <c r="O6759" s="89">
        <f>_34_KNMI_Stations[[#This Row],[graaddagen]]*_34_KNMI_Stations[[#This Row],[Gewogen factor]]</f>
        <v>15.510000000000002</v>
      </c>
      <c r="P6759" s="89" cm="1">
        <f t="array" ref="P6759">IF(ISNUMBER(_34_KNMI_Stations[[#This Row],[Etmaal temperatuur °C]]),IF(_34_KNMI_Stations[[#This Row],[Etmaal temperatuur °C]]&gt;stookgrens[],_34_KNMI_Stations[[#This Row],[Etmaal temperatuur °C]]-stookgrens[],0),"")</f>
        <v>0</v>
      </c>
    </row>
    <row r="6760" spans="1:16" x14ac:dyDescent="0.25">
      <c r="A6760">
        <v>283</v>
      </c>
      <c r="B6760" s="110">
        <v>45684</v>
      </c>
      <c r="C6760" s="89">
        <v>5.4</v>
      </c>
      <c r="D6760" s="89">
        <v>9.3000000000000007</v>
      </c>
      <c r="E6760" s="96">
        <v>437</v>
      </c>
      <c r="F6760" s="89">
        <v>2.2000000000000002</v>
      </c>
      <c r="G6760" s="89"/>
      <c r="H6760">
        <v>0.79</v>
      </c>
      <c r="I6760" t="s">
        <v>17</v>
      </c>
      <c r="J6760">
        <v>1.1000000000000001</v>
      </c>
      <c r="K6760">
        <v>1</v>
      </c>
      <c r="L6760">
        <v>2025</v>
      </c>
      <c r="M6760" t="s">
        <v>114</v>
      </c>
      <c r="N6760" s="89" cm="1">
        <f t="array" ref="N6760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6760" s="89">
        <f>_34_KNMI_Stations[[#This Row],[graaddagen]]*_34_KNMI_Stations[[#This Row],[Gewogen factor]]</f>
        <v>9.57</v>
      </c>
      <c r="P6760" s="89" cm="1">
        <f t="array" ref="P6760">IF(ISNUMBER(_34_KNMI_Stations[[#This Row],[Etmaal temperatuur °C]]),IF(_34_KNMI_Stations[[#This Row],[Etmaal temperatuur °C]]&gt;stookgrens[],_34_KNMI_Stations[[#This Row],[Etmaal temperatuur °C]]-stookgrens[],0),"")</f>
        <v>0</v>
      </c>
    </row>
    <row r="6761" spans="1:16" x14ac:dyDescent="0.25">
      <c r="A6761">
        <v>283</v>
      </c>
      <c r="B6761" s="110">
        <v>45685</v>
      </c>
      <c r="C6761" s="89">
        <v>5.5</v>
      </c>
      <c r="D6761" s="89">
        <v>7.8</v>
      </c>
      <c r="E6761" s="96">
        <v>359</v>
      </c>
      <c r="F6761" s="89">
        <v>1.8</v>
      </c>
      <c r="G6761" s="89"/>
      <c r="H6761">
        <v>0.8</v>
      </c>
      <c r="I6761" t="s">
        <v>17</v>
      </c>
      <c r="J6761">
        <v>1.1000000000000001</v>
      </c>
      <c r="K6761">
        <v>1</v>
      </c>
      <c r="L6761">
        <v>2025</v>
      </c>
      <c r="M6761" t="s">
        <v>114</v>
      </c>
      <c r="N6761" s="89" cm="1">
        <f t="array" ref="N6761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6761" s="89">
        <f>_34_KNMI_Stations[[#This Row],[graaddagen]]*_34_KNMI_Stations[[#This Row],[Gewogen factor]]</f>
        <v>11.22</v>
      </c>
      <c r="P6761" s="89" cm="1">
        <f t="array" ref="P6761">IF(ISNUMBER(_34_KNMI_Stations[[#This Row],[Etmaal temperatuur °C]]),IF(_34_KNMI_Stations[[#This Row],[Etmaal temperatuur °C]]&gt;stookgrens[],_34_KNMI_Stations[[#This Row],[Etmaal temperatuur °C]]-stookgrens[],0),"")</f>
        <v>0</v>
      </c>
    </row>
    <row r="6762" spans="1:16" x14ac:dyDescent="0.25">
      <c r="A6762">
        <v>283</v>
      </c>
      <c r="B6762" s="110">
        <v>45686</v>
      </c>
      <c r="C6762" s="89">
        <v>4.8</v>
      </c>
      <c r="D6762" s="89">
        <v>6.9</v>
      </c>
      <c r="E6762" s="96">
        <v>209</v>
      </c>
      <c r="F6762" s="89">
        <v>3</v>
      </c>
      <c r="G6762" s="89"/>
      <c r="H6762">
        <v>0.88</v>
      </c>
      <c r="I6762" t="s">
        <v>17</v>
      </c>
      <c r="J6762">
        <v>1.1000000000000001</v>
      </c>
      <c r="K6762">
        <v>1</v>
      </c>
      <c r="L6762">
        <v>2025</v>
      </c>
      <c r="M6762" t="s">
        <v>114</v>
      </c>
      <c r="N6762" s="89" cm="1">
        <f t="array" ref="N6762">IF(ISNUMBER(_34_KNMI_Stations[[#This Row],[Etmaal temperatuur °C]]),IF(_34_KNMI_Stations[[#This Row],[Etmaal temperatuur °C]]&lt;stookgrens[],stookgrens[]-_34_KNMI_Stations[[#This Row],[Etmaal temperatuur °C]],0),"")</f>
        <v>11.1</v>
      </c>
      <c r="O6762" s="89">
        <f>_34_KNMI_Stations[[#This Row],[graaddagen]]*_34_KNMI_Stations[[#This Row],[Gewogen factor]]</f>
        <v>12.21</v>
      </c>
      <c r="P6762" s="89" cm="1">
        <f t="array" ref="P6762">IF(ISNUMBER(_34_KNMI_Stations[[#This Row],[Etmaal temperatuur °C]]),IF(_34_KNMI_Stations[[#This Row],[Etmaal temperatuur °C]]&gt;stookgrens[],_34_KNMI_Stations[[#This Row],[Etmaal temperatuur °C]]-stookgrens[],0),"")</f>
        <v>0</v>
      </c>
    </row>
    <row r="6763" spans="1:16" x14ac:dyDescent="0.25">
      <c r="A6763">
        <v>283</v>
      </c>
      <c r="B6763" s="110">
        <v>45687</v>
      </c>
      <c r="C6763" s="89">
        <v>2</v>
      </c>
      <c r="D6763" s="89">
        <v>4.5999999999999996</v>
      </c>
      <c r="E6763" s="96">
        <v>133</v>
      </c>
      <c r="F6763" s="89">
        <v>9.1</v>
      </c>
      <c r="G6763" s="89"/>
      <c r="H6763">
        <v>0.98</v>
      </c>
      <c r="I6763" t="s">
        <v>17</v>
      </c>
      <c r="J6763">
        <v>1.1000000000000001</v>
      </c>
      <c r="K6763">
        <v>1</v>
      </c>
      <c r="L6763">
        <v>2025</v>
      </c>
      <c r="M6763" t="s">
        <v>114</v>
      </c>
      <c r="N6763" s="89" cm="1">
        <f t="array" ref="N6763">IF(ISNUMBER(_34_KNMI_Stations[[#This Row],[Etmaal temperatuur °C]]),IF(_34_KNMI_Stations[[#This Row],[Etmaal temperatuur °C]]&lt;stookgrens[],stookgrens[]-_34_KNMI_Stations[[#This Row],[Etmaal temperatuur °C]],0),"")</f>
        <v>13.4</v>
      </c>
      <c r="O6763" s="89">
        <f>_34_KNMI_Stations[[#This Row],[graaddagen]]*_34_KNMI_Stations[[#This Row],[Gewogen factor]]</f>
        <v>14.740000000000002</v>
      </c>
      <c r="P6763" s="89" cm="1">
        <f t="array" ref="P6763">IF(ISNUMBER(_34_KNMI_Stations[[#This Row],[Etmaal temperatuur °C]]),IF(_34_KNMI_Stations[[#This Row],[Etmaal temperatuur °C]]&gt;stookgrens[],_34_KNMI_Stations[[#This Row],[Etmaal temperatuur °C]]-stookgrens[],0),"")</f>
        <v>0</v>
      </c>
    </row>
    <row r="6764" spans="1:16" x14ac:dyDescent="0.25">
      <c r="A6764">
        <v>283</v>
      </c>
      <c r="B6764" s="110">
        <v>45688</v>
      </c>
      <c r="C6764" s="89">
        <v>1.9</v>
      </c>
      <c r="D6764" s="89">
        <v>1.7</v>
      </c>
      <c r="E6764" s="96">
        <v>591</v>
      </c>
      <c r="F6764" s="89">
        <v>0</v>
      </c>
      <c r="G6764" s="89"/>
      <c r="H6764">
        <v>0.94</v>
      </c>
      <c r="I6764" t="s">
        <v>17</v>
      </c>
      <c r="J6764">
        <v>1.1000000000000001</v>
      </c>
      <c r="K6764">
        <v>1</v>
      </c>
      <c r="L6764">
        <v>2025</v>
      </c>
      <c r="M6764" t="s">
        <v>114</v>
      </c>
      <c r="N6764" s="89" cm="1">
        <f t="array" ref="N6764">IF(ISNUMBER(_34_KNMI_Stations[[#This Row],[Etmaal temperatuur °C]]),IF(_34_KNMI_Stations[[#This Row],[Etmaal temperatuur °C]]&lt;stookgrens[],stookgrens[]-_34_KNMI_Stations[[#This Row],[Etmaal temperatuur °C]],0),"")</f>
        <v>16.3</v>
      </c>
      <c r="O6764" s="89">
        <f>_34_KNMI_Stations[[#This Row],[graaddagen]]*_34_KNMI_Stations[[#This Row],[Gewogen factor]]</f>
        <v>17.930000000000003</v>
      </c>
      <c r="P6764" s="89" cm="1">
        <f t="array" ref="P6764">IF(ISNUMBER(_34_KNMI_Stations[[#This Row],[Etmaal temperatuur °C]]),IF(_34_KNMI_Stations[[#This Row],[Etmaal temperatuur °C]]&gt;stookgrens[],_34_KNMI_Stations[[#This Row],[Etmaal temperatuur °C]]-stookgrens[],0),"")</f>
        <v>0</v>
      </c>
    </row>
    <row r="6765" spans="1:16" x14ac:dyDescent="0.25">
      <c r="A6765">
        <v>283</v>
      </c>
      <c r="B6765" s="110">
        <v>45689</v>
      </c>
      <c r="C6765" s="89">
        <v>1.3</v>
      </c>
      <c r="D6765" s="89">
        <v>0</v>
      </c>
      <c r="E6765" s="96">
        <v>733</v>
      </c>
      <c r="F6765" s="89">
        <v>0</v>
      </c>
      <c r="G6765" s="89"/>
      <c r="H6765">
        <v>0.9</v>
      </c>
      <c r="I6765" t="s">
        <v>17</v>
      </c>
      <c r="J6765">
        <v>1.1000000000000001</v>
      </c>
      <c r="K6765">
        <v>2</v>
      </c>
      <c r="L6765">
        <v>2025</v>
      </c>
      <c r="M6765" t="s">
        <v>114</v>
      </c>
      <c r="N6765" s="89" cm="1">
        <f t="array" ref="N6765">IF(ISNUMBER(_34_KNMI_Stations[[#This Row],[Etmaal temperatuur °C]]),IF(_34_KNMI_Stations[[#This Row],[Etmaal temperatuur °C]]&lt;stookgrens[],stookgrens[]-_34_KNMI_Stations[[#This Row],[Etmaal temperatuur °C]],0),"")</f>
        <v>18</v>
      </c>
      <c r="O6765" s="89">
        <f>_34_KNMI_Stations[[#This Row],[graaddagen]]*_34_KNMI_Stations[[#This Row],[Gewogen factor]]</f>
        <v>19.8</v>
      </c>
      <c r="P6765" s="89" cm="1">
        <f t="array" ref="P6765">IF(ISNUMBER(_34_KNMI_Stations[[#This Row],[Etmaal temperatuur °C]]),IF(_34_KNMI_Stations[[#This Row],[Etmaal temperatuur °C]]&gt;stookgrens[],_34_KNMI_Stations[[#This Row],[Etmaal temperatuur °C]]-stookgrens[],0),"")</f>
        <v>0</v>
      </c>
    </row>
    <row r="6766" spans="1:16" x14ac:dyDescent="0.25">
      <c r="A6766">
        <v>283</v>
      </c>
      <c r="B6766" s="110">
        <v>45690</v>
      </c>
      <c r="C6766" s="89">
        <v>1.3</v>
      </c>
      <c r="D6766" s="89">
        <v>-1</v>
      </c>
      <c r="E6766" s="96">
        <v>792</v>
      </c>
      <c r="F6766" s="89">
        <v>0</v>
      </c>
      <c r="G6766" s="89"/>
      <c r="H6766">
        <v>0.9</v>
      </c>
      <c r="I6766" t="s">
        <v>17</v>
      </c>
      <c r="J6766">
        <v>1.1000000000000001</v>
      </c>
      <c r="K6766">
        <v>2</v>
      </c>
      <c r="L6766">
        <v>2025</v>
      </c>
      <c r="M6766" t="s">
        <v>114</v>
      </c>
      <c r="N6766" s="89" cm="1">
        <f t="array" ref="N6766">IF(ISNUMBER(_34_KNMI_Stations[[#This Row],[Etmaal temperatuur °C]]),IF(_34_KNMI_Stations[[#This Row],[Etmaal temperatuur °C]]&lt;stookgrens[],stookgrens[]-_34_KNMI_Stations[[#This Row],[Etmaal temperatuur °C]],0),"")</f>
        <v>19</v>
      </c>
      <c r="O6766" s="89">
        <f>_34_KNMI_Stations[[#This Row],[graaddagen]]*_34_KNMI_Stations[[#This Row],[Gewogen factor]]</f>
        <v>20.900000000000002</v>
      </c>
      <c r="P6766" s="89" cm="1">
        <f t="array" ref="P6766">IF(ISNUMBER(_34_KNMI_Stations[[#This Row],[Etmaal temperatuur °C]]),IF(_34_KNMI_Stations[[#This Row],[Etmaal temperatuur °C]]&gt;stookgrens[],_34_KNMI_Stations[[#This Row],[Etmaal temperatuur °C]]-stookgrens[],0),"")</f>
        <v>0</v>
      </c>
    </row>
    <row r="6767" spans="1:16" x14ac:dyDescent="0.25">
      <c r="A6767">
        <v>283</v>
      </c>
      <c r="B6767" s="110">
        <v>45691</v>
      </c>
      <c r="C6767" s="89">
        <v>1.8</v>
      </c>
      <c r="D6767" s="89">
        <v>-0.4</v>
      </c>
      <c r="E6767" s="96">
        <v>736</v>
      </c>
      <c r="F6767" s="89">
        <v>0</v>
      </c>
      <c r="G6767" s="89"/>
      <c r="H6767">
        <v>0.91</v>
      </c>
      <c r="I6767" t="s">
        <v>17</v>
      </c>
      <c r="J6767">
        <v>1.1000000000000001</v>
      </c>
      <c r="K6767">
        <v>2</v>
      </c>
      <c r="L6767">
        <v>2025</v>
      </c>
      <c r="M6767" t="s">
        <v>115</v>
      </c>
      <c r="N6767" s="89" cm="1">
        <f t="array" ref="N6767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6767" s="89">
        <f>_34_KNMI_Stations[[#This Row],[graaddagen]]*_34_KNMI_Stations[[#This Row],[Gewogen factor]]</f>
        <v>20.239999999999998</v>
      </c>
      <c r="P6767" s="89" cm="1">
        <f t="array" ref="P6767">IF(ISNUMBER(_34_KNMI_Stations[[#This Row],[Etmaal temperatuur °C]]),IF(_34_KNMI_Stations[[#This Row],[Etmaal temperatuur °C]]&gt;stookgrens[],_34_KNMI_Stations[[#This Row],[Etmaal temperatuur °C]]-stookgrens[],0),"")</f>
        <v>0</v>
      </c>
    </row>
    <row r="6768" spans="1:16" x14ac:dyDescent="0.25">
      <c r="A6768">
        <v>283</v>
      </c>
      <c r="B6768" s="110">
        <v>45692</v>
      </c>
      <c r="C6768" s="89">
        <v>2.9</v>
      </c>
      <c r="D6768" s="89">
        <v>0.5</v>
      </c>
      <c r="E6768" s="96">
        <v>167</v>
      </c>
      <c r="F6768" s="89">
        <v>0</v>
      </c>
      <c r="G6768" s="89"/>
      <c r="H6768">
        <v>0.93</v>
      </c>
      <c r="I6768" t="s">
        <v>17</v>
      </c>
      <c r="J6768">
        <v>1.1000000000000001</v>
      </c>
      <c r="K6768">
        <v>2</v>
      </c>
      <c r="L6768">
        <v>2025</v>
      </c>
      <c r="M6768" t="s">
        <v>115</v>
      </c>
      <c r="N6768" s="89" cm="1">
        <f t="array" ref="N6768">IF(ISNUMBER(_34_KNMI_Stations[[#This Row],[Etmaal temperatuur °C]]),IF(_34_KNMI_Stations[[#This Row],[Etmaal temperatuur °C]]&lt;stookgrens[],stookgrens[]-_34_KNMI_Stations[[#This Row],[Etmaal temperatuur °C]],0),"")</f>
        <v>17.5</v>
      </c>
      <c r="O6768" s="89">
        <f>_34_KNMI_Stations[[#This Row],[graaddagen]]*_34_KNMI_Stations[[#This Row],[Gewogen factor]]</f>
        <v>19.25</v>
      </c>
      <c r="P6768" s="89" cm="1">
        <f t="array" ref="P6768">IF(ISNUMBER(_34_KNMI_Stations[[#This Row],[Etmaal temperatuur °C]]),IF(_34_KNMI_Stations[[#This Row],[Etmaal temperatuur °C]]&gt;stookgrens[],_34_KNMI_Stations[[#This Row],[Etmaal temperatuur °C]]-stookgrens[],0),"")</f>
        <v>0</v>
      </c>
    </row>
    <row r="6769" spans="1:16" x14ac:dyDescent="0.25">
      <c r="A6769">
        <v>283</v>
      </c>
      <c r="B6769" s="110">
        <v>45693</v>
      </c>
      <c r="C6769" s="89">
        <v>2.1</v>
      </c>
      <c r="D6769" s="89">
        <v>3.3</v>
      </c>
      <c r="E6769" s="96">
        <v>149</v>
      </c>
      <c r="F6769" s="89">
        <v>0.2</v>
      </c>
      <c r="G6769" s="89"/>
      <c r="H6769">
        <v>0.99</v>
      </c>
      <c r="I6769" t="s">
        <v>17</v>
      </c>
      <c r="J6769">
        <v>1.1000000000000001</v>
      </c>
      <c r="K6769">
        <v>2</v>
      </c>
      <c r="L6769">
        <v>2025</v>
      </c>
      <c r="M6769" t="s">
        <v>115</v>
      </c>
      <c r="N6769" s="89" cm="1">
        <f t="array" ref="N6769">IF(ISNUMBER(_34_KNMI_Stations[[#This Row],[Etmaal temperatuur °C]]),IF(_34_KNMI_Stations[[#This Row],[Etmaal temperatuur °C]]&lt;stookgrens[],stookgrens[]-_34_KNMI_Stations[[#This Row],[Etmaal temperatuur °C]],0),"")</f>
        <v>14.7</v>
      </c>
      <c r="O6769" s="89">
        <f>_34_KNMI_Stations[[#This Row],[graaddagen]]*_34_KNMI_Stations[[#This Row],[Gewogen factor]]</f>
        <v>16.170000000000002</v>
      </c>
      <c r="P6769" s="89" cm="1">
        <f t="array" ref="P6769">IF(ISNUMBER(_34_KNMI_Stations[[#This Row],[Etmaal temperatuur °C]]),IF(_34_KNMI_Stations[[#This Row],[Etmaal temperatuur °C]]&gt;stookgrens[],_34_KNMI_Stations[[#This Row],[Etmaal temperatuur °C]]-stookgrens[],0),"")</f>
        <v>0</v>
      </c>
    </row>
    <row r="6770" spans="1:16" x14ac:dyDescent="0.25">
      <c r="A6770">
        <v>283</v>
      </c>
      <c r="B6770" s="110">
        <v>45694</v>
      </c>
      <c r="C6770" s="89">
        <v>2.5</v>
      </c>
      <c r="D6770" s="89">
        <v>3.8</v>
      </c>
      <c r="E6770" s="96">
        <v>418</v>
      </c>
      <c r="F6770" s="89">
        <v>0</v>
      </c>
      <c r="G6770" s="89"/>
      <c r="H6770">
        <v>0.93</v>
      </c>
      <c r="I6770" t="s">
        <v>17</v>
      </c>
      <c r="J6770">
        <v>1.1000000000000001</v>
      </c>
      <c r="K6770">
        <v>2</v>
      </c>
      <c r="L6770">
        <v>2025</v>
      </c>
      <c r="M6770" t="s">
        <v>115</v>
      </c>
      <c r="N6770" s="89" cm="1">
        <f t="array" ref="N6770">IF(ISNUMBER(_34_KNMI_Stations[[#This Row],[Etmaal temperatuur °C]]),IF(_34_KNMI_Stations[[#This Row],[Etmaal temperatuur °C]]&lt;stookgrens[],stookgrens[]-_34_KNMI_Stations[[#This Row],[Etmaal temperatuur °C]],0),"")</f>
        <v>14.2</v>
      </c>
      <c r="O6770" s="89">
        <f>_34_KNMI_Stations[[#This Row],[graaddagen]]*_34_KNMI_Stations[[#This Row],[Gewogen factor]]</f>
        <v>15.620000000000001</v>
      </c>
      <c r="P6770" s="89" cm="1">
        <f t="array" ref="P6770">IF(ISNUMBER(_34_KNMI_Stations[[#This Row],[Etmaal temperatuur °C]]),IF(_34_KNMI_Stations[[#This Row],[Etmaal temperatuur °C]]&gt;stookgrens[],_34_KNMI_Stations[[#This Row],[Etmaal temperatuur °C]]-stookgrens[],0),"")</f>
        <v>0</v>
      </c>
    </row>
    <row r="6771" spans="1:16" x14ac:dyDescent="0.25">
      <c r="A6771">
        <v>283</v>
      </c>
      <c r="B6771" s="110">
        <v>45695</v>
      </c>
      <c r="C6771" s="89">
        <v>6.8</v>
      </c>
      <c r="D6771" s="89">
        <v>3</v>
      </c>
      <c r="E6771" s="96">
        <v>236</v>
      </c>
      <c r="F6771" s="89">
        <v>0</v>
      </c>
      <c r="G6771" s="89"/>
      <c r="H6771">
        <v>0.78</v>
      </c>
      <c r="I6771" t="s">
        <v>17</v>
      </c>
      <c r="J6771">
        <v>1.1000000000000001</v>
      </c>
      <c r="K6771">
        <v>2</v>
      </c>
      <c r="L6771">
        <v>2025</v>
      </c>
      <c r="M6771" t="s">
        <v>115</v>
      </c>
      <c r="N6771" s="89" cm="1">
        <f t="array" ref="N6771">IF(ISNUMBER(_34_KNMI_Stations[[#This Row],[Etmaal temperatuur °C]]),IF(_34_KNMI_Stations[[#This Row],[Etmaal temperatuur °C]]&lt;stookgrens[],stookgrens[]-_34_KNMI_Stations[[#This Row],[Etmaal temperatuur °C]],0),"")</f>
        <v>15</v>
      </c>
      <c r="O6771" s="89">
        <f>_34_KNMI_Stations[[#This Row],[graaddagen]]*_34_KNMI_Stations[[#This Row],[Gewogen factor]]</f>
        <v>16.5</v>
      </c>
      <c r="P6771" s="89" cm="1">
        <f t="array" ref="P6771">IF(ISNUMBER(_34_KNMI_Stations[[#This Row],[Etmaal temperatuur °C]]),IF(_34_KNMI_Stations[[#This Row],[Etmaal temperatuur °C]]&gt;stookgrens[],_34_KNMI_Stations[[#This Row],[Etmaal temperatuur °C]]-stookgrens[],0),"")</f>
        <v>0</v>
      </c>
    </row>
    <row r="6772" spans="1:16" x14ac:dyDescent="0.25">
      <c r="A6772">
        <v>283</v>
      </c>
      <c r="B6772" s="110">
        <v>45696</v>
      </c>
      <c r="C6772" s="89">
        <v>3.3</v>
      </c>
      <c r="D6772" s="89">
        <v>3.3</v>
      </c>
      <c r="E6772" s="96">
        <v>171</v>
      </c>
      <c r="F6772" s="89">
        <v>0</v>
      </c>
      <c r="G6772" s="89"/>
      <c r="H6772">
        <v>0.81</v>
      </c>
      <c r="I6772" t="s">
        <v>17</v>
      </c>
      <c r="J6772">
        <v>1.1000000000000001</v>
      </c>
      <c r="K6772">
        <v>2</v>
      </c>
      <c r="L6772">
        <v>2025</v>
      </c>
      <c r="M6772" t="s">
        <v>115</v>
      </c>
      <c r="N6772" s="89" cm="1">
        <f t="array" ref="N6772">IF(ISNUMBER(_34_KNMI_Stations[[#This Row],[Etmaal temperatuur °C]]),IF(_34_KNMI_Stations[[#This Row],[Etmaal temperatuur °C]]&lt;stookgrens[],stookgrens[]-_34_KNMI_Stations[[#This Row],[Etmaal temperatuur °C]],0),"")</f>
        <v>14.7</v>
      </c>
      <c r="O6772" s="89">
        <f>_34_KNMI_Stations[[#This Row],[graaddagen]]*_34_KNMI_Stations[[#This Row],[Gewogen factor]]</f>
        <v>16.170000000000002</v>
      </c>
      <c r="P6772" s="89" cm="1">
        <f t="array" ref="P6772">IF(ISNUMBER(_34_KNMI_Stations[[#This Row],[Etmaal temperatuur °C]]),IF(_34_KNMI_Stations[[#This Row],[Etmaal temperatuur °C]]&gt;stookgrens[],_34_KNMI_Stations[[#This Row],[Etmaal temperatuur °C]]-stookgrens[],0),"")</f>
        <v>0</v>
      </c>
    </row>
    <row r="6773" spans="1:16" x14ac:dyDescent="0.25">
      <c r="A6773">
        <v>283</v>
      </c>
      <c r="B6773" s="110">
        <v>45697</v>
      </c>
      <c r="C6773" s="89">
        <v>3.1</v>
      </c>
      <c r="D6773" s="89">
        <v>2.5</v>
      </c>
      <c r="E6773" s="96">
        <v>614</v>
      </c>
      <c r="F6773" s="89">
        <v>0</v>
      </c>
      <c r="G6773" s="89"/>
      <c r="H6773">
        <v>0.82</v>
      </c>
      <c r="I6773" t="s">
        <v>17</v>
      </c>
      <c r="J6773">
        <v>1.1000000000000001</v>
      </c>
      <c r="K6773">
        <v>2</v>
      </c>
      <c r="L6773">
        <v>2025</v>
      </c>
      <c r="M6773" t="s">
        <v>115</v>
      </c>
      <c r="N6773" s="89" cm="1">
        <f t="array" ref="N6773">IF(ISNUMBER(_34_KNMI_Stations[[#This Row],[Etmaal temperatuur °C]]),IF(_34_KNMI_Stations[[#This Row],[Etmaal temperatuur °C]]&lt;stookgrens[],stookgrens[]-_34_KNMI_Stations[[#This Row],[Etmaal temperatuur °C]],0),"")</f>
        <v>15.5</v>
      </c>
      <c r="O6773" s="89">
        <f>_34_KNMI_Stations[[#This Row],[graaddagen]]*_34_KNMI_Stations[[#This Row],[Gewogen factor]]</f>
        <v>17.05</v>
      </c>
      <c r="P6773" s="89" cm="1">
        <f t="array" ref="P6773">IF(ISNUMBER(_34_KNMI_Stations[[#This Row],[Etmaal temperatuur °C]]),IF(_34_KNMI_Stations[[#This Row],[Etmaal temperatuur °C]]&gt;stookgrens[],_34_KNMI_Stations[[#This Row],[Etmaal temperatuur °C]]-stookgrens[],0),"")</f>
        <v>0</v>
      </c>
    </row>
    <row r="6774" spans="1:16" x14ac:dyDescent="0.25">
      <c r="A6774">
        <v>283</v>
      </c>
      <c r="B6774" s="110">
        <v>45698</v>
      </c>
      <c r="C6774" s="89">
        <v>6</v>
      </c>
      <c r="D6774" s="89">
        <v>1.7</v>
      </c>
      <c r="E6774" s="96">
        <v>343</v>
      </c>
      <c r="F6774" s="89">
        <v>3.2</v>
      </c>
      <c r="G6774" s="89"/>
      <c r="H6774">
        <v>0.83</v>
      </c>
      <c r="I6774" t="s">
        <v>17</v>
      </c>
      <c r="J6774">
        <v>1.1000000000000001</v>
      </c>
      <c r="K6774">
        <v>2</v>
      </c>
      <c r="L6774">
        <v>2025</v>
      </c>
      <c r="M6774" t="s">
        <v>116</v>
      </c>
      <c r="N6774" s="89" cm="1">
        <f t="array" ref="N6774">IF(ISNUMBER(_34_KNMI_Stations[[#This Row],[Etmaal temperatuur °C]]),IF(_34_KNMI_Stations[[#This Row],[Etmaal temperatuur °C]]&lt;stookgrens[],stookgrens[]-_34_KNMI_Stations[[#This Row],[Etmaal temperatuur °C]],0),"")</f>
        <v>16.3</v>
      </c>
      <c r="O6774" s="89">
        <f>_34_KNMI_Stations[[#This Row],[graaddagen]]*_34_KNMI_Stations[[#This Row],[Gewogen factor]]</f>
        <v>17.930000000000003</v>
      </c>
      <c r="P6774" s="89" cm="1">
        <f t="array" ref="P6774">IF(ISNUMBER(_34_KNMI_Stations[[#This Row],[Etmaal temperatuur °C]]),IF(_34_KNMI_Stations[[#This Row],[Etmaal temperatuur °C]]&gt;stookgrens[],_34_KNMI_Stations[[#This Row],[Etmaal temperatuur °C]]-stookgrens[],0),"")</f>
        <v>0</v>
      </c>
    </row>
    <row r="6775" spans="1:16" x14ac:dyDescent="0.25">
      <c r="A6775">
        <v>283</v>
      </c>
      <c r="B6775" s="110">
        <v>45699</v>
      </c>
      <c r="C6775" s="89">
        <v>3.5</v>
      </c>
      <c r="D6775" s="89">
        <v>3.7</v>
      </c>
      <c r="E6775" s="96">
        <v>104</v>
      </c>
      <c r="F6775" s="89">
        <v>6.3</v>
      </c>
      <c r="G6775" s="89"/>
      <c r="H6775">
        <v>0.92</v>
      </c>
      <c r="I6775" t="s">
        <v>17</v>
      </c>
      <c r="J6775">
        <v>1.1000000000000001</v>
      </c>
      <c r="K6775">
        <v>2</v>
      </c>
      <c r="L6775">
        <v>2025</v>
      </c>
      <c r="M6775" t="s">
        <v>116</v>
      </c>
      <c r="N6775" s="89" cm="1">
        <f t="array" ref="N6775">IF(ISNUMBER(_34_KNMI_Stations[[#This Row],[Etmaal temperatuur °C]]),IF(_34_KNMI_Stations[[#This Row],[Etmaal temperatuur °C]]&lt;stookgrens[],stookgrens[]-_34_KNMI_Stations[[#This Row],[Etmaal temperatuur °C]],0),"")</f>
        <v>14.3</v>
      </c>
      <c r="O6775" s="89">
        <f>_34_KNMI_Stations[[#This Row],[graaddagen]]*_34_KNMI_Stations[[#This Row],[Gewogen factor]]</f>
        <v>15.730000000000002</v>
      </c>
      <c r="P6775" s="89" cm="1">
        <f t="array" ref="P6775">IF(ISNUMBER(_34_KNMI_Stations[[#This Row],[Etmaal temperatuur °C]]),IF(_34_KNMI_Stations[[#This Row],[Etmaal temperatuur °C]]&gt;stookgrens[],_34_KNMI_Stations[[#This Row],[Etmaal temperatuur °C]]-stookgrens[],0),"")</f>
        <v>0</v>
      </c>
    </row>
    <row r="6776" spans="1:16" x14ac:dyDescent="0.25">
      <c r="A6776">
        <v>283</v>
      </c>
      <c r="B6776" s="110">
        <v>45700</v>
      </c>
      <c r="C6776" s="89">
        <v>1.1000000000000001</v>
      </c>
      <c r="D6776" s="89">
        <v>3.1</v>
      </c>
      <c r="E6776" s="96">
        <v>269</v>
      </c>
      <c r="F6776" s="89">
        <v>0</v>
      </c>
      <c r="G6776" s="89"/>
      <c r="H6776">
        <v>0.94</v>
      </c>
      <c r="I6776" t="s">
        <v>17</v>
      </c>
      <c r="J6776">
        <v>1.1000000000000001</v>
      </c>
      <c r="K6776">
        <v>2</v>
      </c>
      <c r="L6776">
        <v>2025</v>
      </c>
      <c r="M6776" t="s">
        <v>116</v>
      </c>
      <c r="N6776" s="89" cm="1">
        <f t="array" ref="N6776">IF(ISNUMBER(_34_KNMI_Stations[[#This Row],[Etmaal temperatuur °C]]),IF(_34_KNMI_Stations[[#This Row],[Etmaal temperatuur °C]]&lt;stookgrens[],stookgrens[]-_34_KNMI_Stations[[#This Row],[Etmaal temperatuur °C]],0),"")</f>
        <v>14.9</v>
      </c>
      <c r="O6776" s="89">
        <f>_34_KNMI_Stations[[#This Row],[graaddagen]]*_34_KNMI_Stations[[#This Row],[Gewogen factor]]</f>
        <v>16.39</v>
      </c>
      <c r="P6776" s="89" cm="1">
        <f t="array" ref="P6776">IF(ISNUMBER(_34_KNMI_Stations[[#This Row],[Etmaal temperatuur °C]]),IF(_34_KNMI_Stations[[#This Row],[Etmaal temperatuur °C]]&gt;stookgrens[],_34_KNMI_Stations[[#This Row],[Etmaal temperatuur °C]]-stookgrens[],0),"")</f>
        <v>0</v>
      </c>
    </row>
    <row r="6777" spans="1:16" x14ac:dyDescent="0.25">
      <c r="A6777">
        <v>283</v>
      </c>
      <c r="B6777" s="110">
        <v>45701</v>
      </c>
      <c r="C6777" s="89">
        <v>2.9</v>
      </c>
      <c r="D6777" s="89">
        <v>-1.1000000000000001</v>
      </c>
      <c r="E6777" s="96">
        <v>229</v>
      </c>
      <c r="F6777" s="89">
        <v>-0.1</v>
      </c>
      <c r="G6777" s="89"/>
      <c r="H6777">
        <v>0.92</v>
      </c>
      <c r="I6777" t="s">
        <v>17</v>
      </c>
      <c r="J6777">
        <v>1.1000000000000001</v>
      </c>
      <c r="K6777">
        <v>2</v>
      </c>
      <c r="L6777">
        <v>2025</v>
      </c>
      <c r="M6777" t="s">
        <v>116</v>
      </c>
      <c r="N6777" s="89" cm="1">
        <f t="array" ref="N6777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6777" s="89">
        <f>_34_KNMI_Stations[[#This Row],[graaddagen]]*_34_KNMI_Stations[[#This Row],[Gewogen factor]]</f>
        <v>21.01</v>
      </c>
      <c r="P6777" s="89" cm="1">
        <f t="array" ref="P6777">IF(ISNUMBER(_34_KNMI_Stations[[#This Row],[Etmaal temperatuur °C]]),IF(_34_KNMI_Stations[[#This Row],[Etmaal temperatuur °C]]&gt;stookgrens[],_34_KNMI_Stations[[#This Row],[Etmaal temperatuur °C]]-stookgrens[],0),"")</f>
        <v>0</v>
      </c>
    </row>
    <row r="6778" spans="1:16" x14ac:dyDescent="0.25">
      <c r="A6778">
        <v>283</v>
      </c>
      <c r="B6778" s="110">
        <v>45702</v>
      </c>
      <c r="C6778" s="89">
        <v>2</v>
      </c>
      <c r="D6778" s="89">
        <v>0.9</v>
      </c>
      <c r="E6778" s="96">
        <v>503</v>
      </c>
      <c r="F6778" s="89">
        <v>0</v>
      </c>
      <c r="G6778" s="89"/>
      <c r="H6778">
        <v>0.87</v>
      </c>
      <c r="I6778" t="s">
        <v>17</v>
      </c>
      <c r="J6778">
        <v>1.1000000000000001</v>
      </c>
      <c r="K6778">
        <v>2</v>
      </c>
      <c r="L6778">
        <v>2025</v>
      </c>
      <c r="M6778" t="s">
        <v>116</v>
      </c>
      <c r="N6778" s="89" cm="1">
        <f t="array" ref="N6778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6778" s="89">
        <f>_34_KNMI_Stations[[#This Row],[graaddagen]]*_34_KNMI_Stations[[#This Row],[Gewogen factor]]</f>
        <v>18.810000000000002</v>
      </c>
      <c r="P6778" s="89" cm="1">
        <f t="array" ref="P6778">IF(ISNUMBER(_34_KNMI_Stations[[#This Row],[Etmaal temperatuur °C]]),IF(_34_KNMI_Stations[[#This Row],[Etmaal temperatuur °C]]&gt;stookgrens[],_34_KNMI_Stations[[#This Row],[Etmaal temperatuur °C]]-stookgrens[],0),"")</f>
        <v>0</v>
      </c>
    </row>
    <row r="6779" spans="1:16" x14ac:dyDescent="0.25">
      <c r="A6779">
        <v>283</v>
      </c>
      <c r="B6779" s="110">
        <v>45703</v>
      </c>
      <c r="C6779" s="89">
        <v>1.6</v>
      </c>
      <c r="D6779" s="89">
        <v>0.9</v>
      </c>
      <c r="E6779" s="96">
        <v>392</v>
      </c>
      <c r="F6779" s="89">
        <v>0</v>
      </c>
      <c r="G6779" s="89"/>
      <c r="H6779">
        <v>0.82</v>
      </c>
      <c r="I6779" t="s">
        <v>17</v>
      </c>
      <c r="J6779">
        <v>1.1000000000000001</v>
      </c>
      <c r="K6779">
        <v>2</v>
      </c>
      <c r="L6779">
        <v>2025</v>
      </c>
      <c r="M6779" t="s">
        <v>116</v>
      </c>
      <c r="N6779" s="89" cm="1">
        <f t="array" ref="N6779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6779" s="89">
        <f>_34_KNMI_Stations[[#This Row],[graaddagen]]*_34_KNMI_Stations[[#This Row],[Gewogen factor]]</f>
        <v>18.810000000000002</v>
      </c>
      <c r="P6779" s="89" cm="1">
        <f t="array" ref="P6779">IF(ISNUMBER(_34_KNMI_Stations[[#This Row],[Etmaal temperatuur °C]]),IF(_34_KNMI_Stations[[#This Row],[Etmaal temperatuur °C]]&gt;stookgrens[],_34_KNMI_Stations[[#This Row],[Etmaal temperatuur °C]]-stookgrens[],0),"")</f>
        <v>0</v>
      </c>
    </row>
    <row r="6780" spans="1:16" x14ac:dyDescent="0.25">
      <c r="A6780">
        <v>283</v>
      </c>
      <c r="B6780" s="110">
        <v>45704</v>
      </c>
      <c r="C6780" s="89">
        <v>3.3</v>
      </c>
      <c r="D6780" s="89">
        <v>-1.1000000000000001</v>
      </c>
      <c r="E6780" s="96">
        <v>763</v>
      </c>
      <c r="F6780" s="89">
        <v>0</v>
      </c>
      <c r="G6780" s="89"/>
      <c r="H6780">
        <v>0.8</v>
      </c>
      <c r="I6780" t="s">
        <v>17</v>
      </c>
      <c r="J6780">
        <v>1.1000000000000001</v>
      </c>
      <c r="K6780">
        <v>2</v>
      </c>
      <c r="L6780">
        <v>2025</v>
      </c>
      <c r="M6780" t="s">
        <v>116</v>
      </c>
      <c r="N6780" s="89" cm="1">
        <f t="array" ref="N6780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6780" s="89">
        <f>_34_KNMI_Stations[[#This Row],[graaddagen]]*_34_KNMI_Stations[[#This Row],[Gewogen factor]]</f>
        <v>21.01</v>
      </c>
      <c r="P6780" s="89" cm="1">
        <f t="array" ref="P6780">IF(ISNUMBER(_34_KNMI_Stations[[#This Row],[Etmaal temperatuur °C]]),IF(_34_KNMI_Stations[[#This Row],[Etmaal temperatuur °C]]&gt;stookgrens[],_34_KNMI_Stations[[#This Row],[Etmaal temperatuur °C]]-stookgrens[],0),"")</f>
        <v>0</v>
      </c>
    </row>
    <row r="6781" spans="1:16" x14ac:dyDescent="0.25">
      <c r="A6781">
        <v>283</v>
      </c>
      <c r="B6781" s="110">
        <v>45705</v>
      </c>
      <c r="C6781" s="89">
        <v>2.7</v>
      </c>
      <c r="D6781" s="89">
        <v>-2.4</v>
      </c>
      <c r="E6781" s="96">
        <v>1132</v>
      </c>
      <c r="F6781" s="89">
        <v>0</v>
      </c>
      <c r="G6781" s="89"/>
      <c r="H6781">
        <v>0.77</v>
      </c>
      <c r="I6781" t="s">
        <v>17</v>
      </c>
      <c r="J6781">
        <v>1.1000000000000001</v>
      </c>
      <c r="K6781">
        <v>2</v>
      </c>
      <c r="L6781">
        <v>2025</v>
      </c>
      <c r="M6781" t="s">
        <v>117</v>
      </c>
      <c r="N6781" s="89" cm="1">
        <f t="array" ref="N6781">IF(ISNUMBER(_34_KNMI_Stations[[#This Row],[Etmaal temperatuur °C]]),IF(_34_KNMI_Stations[[#This Row],[Etmaal temperatuur °C]]&lt;stookgrens[],stookgrens[]-_34_KNMI_Stations[[#This Row],[Etmaal temperatuur °C]],0),"")</f>
        <v>20.399999999999999</v>
      </c>
      <c r="O6781" s="89">
        <f>_34_KNMI_Stations[[#This Row],[graaddagen]]*_34_KNMI_Stations[[#This Row],[Gewogen factor]]</f>
        <v>22.44</v>
      </c>
      <c r="P6781" s="89" cm="1">
        <f t="array" ref="P6781">IF(ISNUMBER(_34_KNMI_Stations[[#This Row],[Etmaal temperatuur °C]]),IF(_34_KNMI_Stations[[#This Row],[Etmaal temperatuur °C]]&gt;stookgrens[],_34_KNMI_Stations[[#This Row],[Etmaal temperatuur °C]]-stookgrens[],0),"")</f>
        <v>0</v>
      </c>
    </row>
    <row r="6782" spans="1:16" x14ac:dyDescent="0.25">
      <c r="A6782">
        <v>283</v>
      </c>
      <c r="B6782" s="110">
        <v>45706</v>
      </c>
      <c r="C6782" s="89">
        <v>4.0999999999999996</v>
      </c>
      <c r="D6782" s="89">
        <v>-1.7</v>
      </c>
      <c r="E6782" s="96">
        <v>970</v>
      </c>
      <c r="F6782" s="89">
        <v>0</v>
      </c>
      <c r="G6782" s="89"/>
      <c r="H6782">
        <v>0.67</v>
      </c>
      <c r="I6782" t="s">
        <v>17</v>
      </c>
      <c r="J6782">
        <v>1.1000000000000001</v>
      </c>
      <c r="K6782">
        <v>2</v>
      </c>
      <c r="L6782">
        <v>2025</v>
      </c>
      <c r="M6782" t="s">
        <v>117</v>
      </c>
      <c r="N6782" s="89" cm="1">
        <f t="array" ref="N6782">IF(ISNUMBER(_34_KNMI_Stations[[#This Row],[Etmaal temperatuur °C]]),IF(_34_KNMI_Stations[[#This Row],[Etmaal temperatuur °C]]&lt;stookgrens[],stookgrens[]-_34_KNMI_Stations[[#This Row],[Etmaal temperatuur °C]],0),"")</f>
        <v>19.7</v>
      </c>
      <c r="O6782" s="89">
        <f>_34_KNMI_Stations[[#This Row],[graaddagen]]*_34_KNMI_Stations[[#This Row],[Gewogen factor]]</f>
        <v>21.67</v>
      </c>
      <c r="P6782" s="89" cm="1">
        <f t="array" ref="P6782">IF(ISNUMBER(_34_KNMI_Stations[[#This Row],[Etmaal temperatuur °C]]),IF(_34_KNMI_Stations[[#This Row],[Etmaal temperatuur °C]]&gt;stookgrens[],_34_KNMI_Stations[[#This Row],[Etmaal temperatuur °C]]-stookgrens[],0),"")</f>
        <v>0</v>
      </c>
    </row>
    <row r="6783" spans="1:16" x14ac:dyDescent="0.25">
      <c r="A6783">
        <v>283</v>
      </c>
      <c r="B6783" s="110">
        <v>45707</v>
      </c>
      <c r="C6783" s="89">
        <v>4.2</v>
      </c>
      <c r="D6783" s="89">
        <v>0.6</v>
      </c>
      <c r="E6783" s="96">
        <v>880</v>
      </c>
      <c r="F6783" s="89">
        <v>0</v>
      </c>
      <c r="G6783" s="89"/>
      <c r="H6783">
        <v>0.56000000000000005</v>
      </c>
      <c r="I6783" t="s">
        <v>17</v>
      </c>
      <c r="J6783">
        <v>1.1000000000000001</v>
      </c>
      <c r="K6783">
        <v>2</v>
      </c>
      <c r="L6783">
        <v>2025</v>
      </c>
      <c r="M6783" t="s">
        <v>117</v>
      </c>
      <c r="N6783" s="89" cm="1">
        <f t="array" ref="N6783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6783" s="89">
        <f>_34_KNMI_Stations[[#This Row],[graaddagen]]*_34_KNMI_Stations[[#This Row],[Gewogen factor]]</f>
        <v>19.14</v>
      </c>
      <c r="P6783" s="89" cm="1">
        <f t="array" ref="P6783">IF(ISNUMBER(_34_KNMI_Stations[[#This Row],[Etmaal temperatuur °C]]),IF(_34_KNMI_Stations[[#This Row],[Etmaal temperatuur °C]]&gt;stookgrens[],_34_KNMI_Stations[[#This Row],[Etmaal temperatuur °C]]-stookgrens[],0),"")</f>
        <v>0</v>
      </c>
    </row>
    <row r="6784" spans="1:16" x14ac:dyDescent="0.25">
      <c r="A6784">
        <v>283</v>
      </c>
      <c r="B6784" s="110">
        <v>45708</v>
      </c>
      <c r="C6784" s="89">
        <v>3.1</v>
      </c>
      <c r="D6784" s="89">
        <v>6.4</v>
      </c>
      <c r="E6784" s="96">
        <v>467</v>
      </c>
      <c r="F6784" s="89">
        <v>0.2</v>
      </c>
      <c r="G6784" s="89"/>
      <c r="H6784">
        <v>0.78</v>
      </c>
      <c r="I6784" t="s">
        <v>17</v>
      </c>
      <c r="J6784">
        <v>1.1000000000000001</v>
      </c>
      <c r="K6784">
        <v>2</v>
      </c>
      <c r="L6784">
        <v>2025</v>
      </c>
      <c r="M6784" t="s">
        <v>117</v>
      </c>
      <c r="N6784" s="89" cm="1">
        <f t="array" ref="N6784">IF(ISNUMBER(_34_KNMI_Stations[[#This Row],[Etmaal temperatuur °C]]),IF(_34_KNMI_Stations[[#This Row],[Etmaal temperatuur °C]]&lt;stookgrens[],stookgrens[]-_34_KNMI_Stations[[#This Row],[Etmaal temperatuur °C]],0),"")</f>
        <v>11.6</v>
      </c>
      <c r="O6784" s="89">
        <f>_34_KNMI_Stations[[#This Row],[graaddagen]]*_34_KNMI_Stations[[#This Row],[Gewogen factor]]</f>
        <v>12.76</v>
      </c>
      <c r="P6784" s="89" cm="1">
        <f t="array" ref="P6784">IF(ISNUMBER(_34_KNMI_Stations[[#This Row],[Etmaal temperatuur °C]]),IF(_34_KNMI_Stations[[#This Row],[Etmaal temperatuur °C]]&gt;stookgrens[],_34_KNMI_Stations[[#This Row],[Etmaal temperatuur °C]]-stookgrens[],0),"")</f>
        <v>0</v>
      </c>
    </row>
    <row r="6785" spans="1:16" x14ac:dyDescent="0.25">
      <c r="A6785">
        <v>283</v>
      </c>
      <c r="B6785" s="110">
        <v>45709</v>
      </c>
      <c r="C6785" s="89">
        <v>3.9</v>
      </c>
      <c r="D6785" s="89">
        <v>12.6</v>
      </c>
      <c r="E6785" s="96">
        <v>765</v>
      </c>
      <c r="F6785" s="89">
        <v>0</v>
      </c>
      <c r="G6785" s="89"/>
      <c r="H6785">
        <v>0.77</v>
      </c>
      <c r="I6785" t="s">
        <v>17</v>
      </c>
      <c r="J6785">
        <v>1.1000000000000001</v>
      </c>
      <c r="K6785">
        <v>2</v>
      </c>
      <c r="L6785">
        <v>2025</v>
      </c>
      <c r="M6785" t="s">
        <v>117</v>
      </c>
      <c r="N6785" s="89" cm="1">
        <f t="array" ref="N6785">IF(ISNUMBER(_34_KNMI_Stations[[#This Row],[Etmaal temperatuur °C]]),IF(_34_KNMI_Stations[[#This Row],[Etmaal temperatuur °C]]&lt;stookgrens[],stookgrens[]-_34_KNMI_Stations[[#This Row],[Etmaal temperatuur °C]],0),"")</f>
        <v>5.4</v>
      </c>
      <c r="O6785" s="89">
        <f>_34_KNMI_Stations[[#This Row],[graaddagen]]*_34_KNMI_Stations[[#This Row],[Gewogen factor]]</f>
        <v>5.9400000000000013</v>
      </c>
      <c r="P6785" s="89" cm="1">
        <f t="array" ref="P6785">IF(ISNUMBER(_34_KNMI_Stations[[#This Row],[Etmaal temperatuur °C]]),IF(_34_KNMI_Stations[[#This Row],[Etmaal temperatuur °C]]&gt;stookgrens[],_34_KNMI_Stations[[#This Row],[Etmaal temperatuur °C]]-stookgrens[],0),"")</f>
        <v>0</v>
      </c>
    </row>
    <row r="6786" spans="1:16" x14ac:dyDescent="0.25">
      <c r="A6786">
        <v>283</v>
      </c>
      <c r="B6786" s="110">
        <v>45710</v>
      </c>
      <c r="C6786" s="89">
        <v>3.8</v>
      </c>
      <c r="D6786" s="89">
        <v>11.1</v>
      </c>
      <c r="E6786" s="96">
        <v>258</v>
      </c>
      <c r="F6786" s="89">
        <v>0.6</v>
      </c>
      <c r="G6786" s="89"/>
      <c r="H6786">
        <v>0.82</v>
      </c>
      <c r="I6786" t="s">
        <v>17</v>
      </c>
      <c r="J6786">
        <v>1.1000000000000001</v>
      </c>
      <c r="K6786">
        <v>2</v>
      </c>
      <c r="L6786">
        <v>2025</v>
      </c>
      <c r="M6786" t="s">
        <v>117</v>
      </c>
      <c r="N6786" s="89" cm="1">
        <f t="array" ref="N6786">IF(ISNUMBER(_34_KNMI_Stations[[#This Row],[Etmaal temperatuur °C]]),IF(_34_KNMI_Stations[[#This Row],[Etmaal temperatuur °C]]&lt;stookgrens[],stookgrens[]-_34_KNMI_Stations[[#This Row],[Etmaal temperatuur °C]],0),"")</f>
        <v>6.9</v>
      </c>
      <c r="O6786" s="89">
        <f>_34_KNMI_Stations[[#This Row],[graaddagen]]*_34_KNMI_Stations[[#This Row],[Gewogen factor]]</f>
        <v>7.5900000000000007</v>
      </c>
      <c r="P6786" s="89" cm="1">
        <f t="array" ref="P6786">IF(ISNUMBER(_34_KNMI_Stations[[#This Row],[Etmaal temperatuur °C]]),IF(_34_KNMI_Stations[[#This Row],[Etmaal temperatuur °C]]&gt;stookgrens[],_34_KNMI_Stations[[#This Row],[Etmaal temperatuur °C]]-stookgrens[],0),"")</f>
        <v>0</v>
      </c>
    </row>
    <row r="6787" spans="1:16" x14ac:dyDescent="0.25">
      <c r="A6787">
        <v>283</v>
      </c>
      <c r="B6787" s="110">
        <v>45711</v>
      </c>
      <c r="C6787" s="89">
        <v>3.4</v>
      </c>
      <c r="D6787" s="89">
        <v>10.4</v>
      </c>
      <c r="E6787" s="96">
        <v>739</v>
      </c>
      <c r="F6787" s="89">
        <v>0</v>
      </c>
      <c r="G6787" s="89"/>
      <c r="H6787">
        <v>0.81</v>
      </c>
      <c r="I6787" t="s">
        <v>17</v>
      </c>
      <c r="J6787">
        <v>1.1000000000000001</v>
      </c>
      <c r="K6787">
        <v>2</v>
      </c>
      <c r="L6787">
        <v>2025</v>
      </c>
      <c r="M6787" t="s">
        <v>117</v>
      </c>
      <c r="N6787" s="89" cm="1">
        <f t="array" ref="N6787">IF(ISNUMBER(_34_KNMI_Stations[[#This Row],[Etmaal temperatuur °C]]),IF(_34_KNMI_Stations[[#This Row],[Etmaal temperatuur °C]]&lt;stookgrens[],stookgrens[]-_34_KNMI_Stations[[#This Row],[Etmaal temperatuur °C]],0),"")</f>
        <v>7.6</v>
      </c>
      <c r="O6787" s="89">
        <f>_34_KNMI_Stations[[#This Row],[graaddagen]]*_34_KNMI_Stations[[#This Row],[Gewogen factor]]</f>
        <v>8.36</v>
      </c>
      <c r="P6787" s="89" cm="1">
        <f t="array" ref="P6787">IF(ISNUMBER(_34_KNMI_Stations[[#This Row],[Etmaal temperatuur °C]]),IF(_34_KNMI_Stations[[#This Row],[Etmaal temperatuur °C]]&gt;stookgrens[],_34_KNMI_Stations[[#This Row],[Etmaal temperatuur °C]]-stookgrens[],0),"")</f>
        <v>0</v>
      </c>
    </row>
    <row r="6788" spans="1:16" x14ac:dyDescent="0.25">
      <c r="A6788">
        <v>283</v>
      </c>
      <c r="B6788" s="110">
        <v>45712</v>
      </c>
      <c r="C6788" s="89">
        <v>4.9000000000000004</v>
      </c>
      <c r="D6788" s="89">
        <v>10.8</v>
      </c>
      <c r="E6788" s="96">
        <v>262</v>
      </c>
      <c r="F6788" s="89">
        <v>1.7</v>
      </c>
      <c r="G6788" s="89"/>
      <c r="H6788">
        <v>0.81</v>
      </c>
      <c r="I6788" t="s">
        <v>17</v>
      </c>
      <c r="J6788">
        <v>1.1000000000000001</v>
      </c>
      <c r="K6788">
        <v>2</v>
      </c>
      <c r="L6788">
        <v>2025</v>
      </c>
      <c r="M6788" t="s">
        <v>118</v>
      </c>
      <c r="N6788" s="89" cm="1">
        <f t="array" ref="N6788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6788" s="89">
        <f>_34_KNMI_Stations[[#This Row],[graaddagen]]*_34_KNMI_Stations[[#This Row],[Gewogen factor]]</f>
        <v>7.92</v>
      </c>
      <c r="P6788" s="89" cm="1">
        <f t="array" ref="P6788">IF(ISNUMBER(_34_KNMI_Stations[[#This Row],[Etmaal temperatuur °C]]),IF(_34_KNMI_Stations[[#This Row],[Etmaal temperatuur °C]]&gt;stookgrens[],_34_KNMI_Stations[[#This Row],[Etmaal temperatuur °C]]-stookgrens[],0),"")</f>
        <v>0</v>
      </c>
    </row>
    <row r="6789" spans="1:16" x14ac:dyDescent="0.25">
      <c r="A6789">
        <v>283</v>
      </c>
      <c r="B6789" s="110">
        <v>45713</v>
      </c>
      <c r="C6789" s="89">
        <v>2.2000000000000002</v>
      </c>
      <c r="D6789" s="89">
        <v>9.4</v>
      </c>
      <c r="E6789" s="96">
        <v>752</v>
      </c>
      <c r="F6789" s="89">
        <v>0.3</v>
      </c>
      <c r="G6789" s="89"/>
      <c r="H6789">
        <v>0.87</v>
      </c>
      <c r="I6789" t="s">
        <v>17</v>
      </c>
      <c r="J6789">
        <v>1.1000000000000001</v>
      </c>
      <c r="K6789">
        <v>2</v>
      </c>
      <c r="L6789">
        <v>2025</v>
      </c>
      <c r="M6789" t="s">
        <v>118</v>
      </c>
      <c r="N6789" s="89" cm="1">
        <f t="array" ref="N6789">IF(ISNUMBER(_34_KNMI_Stations[[#This Row],[Etmaal temperatuur °C]]),IF(_34_KNMI_Stations[[#This Row],[Etmaal temperatuur °C]]&lt;stookgrens[],stookgrens[]-_34_KNMI_Stations[[#This Row],[Etmaal temperatuur °C]],0),"")</f>
        <v>8.6</v>
      </c>
      <c r="O6789" s="89">
        <f>_34_KNMI_Stations[[#This Row],[graaddagen]]*_34_KNMI_Stations[[#This Row],[Gewogen factor]]</f>
        <v>9.4600000000000009</v>
      </c>
      <c r="P6789" s="89" cm="1">
        <f t="array" ref="P6789">IF(ISNUMBER(_34_KNMI_Stations[[#This Row],[Etmaal temperatuur °C]]),IF(_34_KNMI_Stations[[#This Row],[Etmaal temperatuur °C]]&gt;stookgrens[],_34_KNMI_Stations[[#This Row],[Etmaal temperatuur °C]]-stookgrens[],0),"")</f>
        <v>0</v>
      </c>
    </row>
    <row r="6790" spans="1:16" x14ac:dyDescent="0.25">
      <c r="A6790">
        <v>283</v>
      </c>
      <c r="B6790" s="110">
        <v>45714</v>
      </c>
      <c r="C6790" s="89">
        <v>3.3</v>
      </c>
      <c r="D6790" s="89">
        <v>7.3</v>
      </c>
      <c r="E6790" s="96">
        <v>810</v>
      </c>
      <c r="F6790" s="89">
        <v>16.2</v>
      </c>
      <c r="G6790" s="89"/>
      <c r="H6790">
        <v>0.83</v>
      </c>
      <c r="I6790" t="s">
        <v>17</v>
      </c>
      <c r="J6790">
        <v>1.1000000000000001</v>
      </c>
      <c r="K6790">
        <v>2</v>
      </c>
      <c r="L6790">
        <v>2025</v>
      </c>
      <c r="M6790" t="s">
        <v>118</v>
      </c>
      <c r="N6790" s="89" cm="1">
        <f t="array" ref="N6790">IF(ISNUMBER(_34_KNMI_Stations[[#This Row],[Etmaal temperatuur °C]]),IF(_34_KNMI_Stations[[#This Row],[Etmaal temperatuur °C]]&lt;stookgrens[],stookgrens[]-_34_KNMI_Stations[[#This Row],[Etmaal temperatuur °C]],0),"")</f>
        <v>10.7</v>
      </c>
      <c r="O6790" s="89">
        <f>_34_KNMI_Stations[[#This Row],[graaddagen]]*_34_KNMI_Stations[[#This Row],[Gewogen factor]]</f>
        <v>11.77</v>
      </c>
      <c r="P6790" s="89" cm="1">
        <f t="array" ref="P6790">IF(ISNUMBER(_34_KNMI_Stations[[#This Row],[Etmaal temperatuur °C]]),IF(_34_KNMI_Stations[[#This Row],[Etmaal temperatuur °C]]&gt;stookgrens[],_34_KNMI_Stations[[#This Row],[Etmaal temperatuur °C]]-stookgrens[],0),"")</f>
        <v>0</v>
      </c>
    </row>
    <row r="6791" spans="1:16" x14ac:dyDescent="0.25">
      <c r="A6791">
        <v>283</v>
      </c>
      <c r="B6791" s="110">
        <v>45715</v>
      </c>
      <c r="C6791" s="89">
        <v>2.8</v>
      </c>
      <c r="D6791" s="89">
        <v>5.5</v>
      </c>
      <c r="E6791" s="96">
        <v>575</v>
      </c>
      <c r="F6791" s="89">
        <v>3.9</v>
      </c>
      <c r="G6791" s="89"/>
      <c r="H6791">
        <v>0.91</v>
      </c>
      <c r="I6791" t="s">
        <v>17</v>
      </c>
      <c r="J6791">
        <v>1.1000000000000001</v>
      </c>
      <c r="K6791">
        <v>2</v>
      </c>
      <c r="L6791">
        <v>2025</v>
      </c>
      <c r="M6791" t="s">
        <v>118</v>
      </c>
      <c r="N6791" s="89" cm="1">
        <f t="array" ref="N6791">IF(ISNUMBER(_34_KNMI_Stations[[#This Row],[Etmaal temperatuur °C]]),IF(_34_KNMI_Stations[[#This Row],[Etmaal temperatuur °C]]&lt;stookgrens[],stookgrens[]-_34_KNMI_Stations[[#This Row],[Etmaal temperatuur °C]],0),"")</f>
        <v>12.5</v>
      </c>
      <c r="O6791" s="89">
        <f>_34_KNMI_Stations[[#This Row],[graaddagen]]*_34_KNMI_Stations[[#This Row],[Gewogen factor]]</f>
        <v>13.750000000000002</v>
      </c>
      <c r="P6791" s="89" cm="1">
        <f t="array" ref="P6791">IF(ISNUMBER(_34_KNMI_Stations[[#This Row],[Etmaal temperatuur °C]]),IF(_34_KNMI_Stations[[#This Row],[Etmaal temperatuur °C]]&gt;stookgrens[],_34_KNMI_Stations[[#This Row],[Etmaal temperatuur °C]]-stookgrens[],0),"")</f>
        <v>0</v>
      </c>
    </row>
    <row r="6792" spans="1:16" x14ac:dyDescent="0.25">
      <c r="A6792">
        <v>283</v>
      </c>
      <c r="B6792" s="110">
        <v>45716</v>
      </c>
      <c r="C6792" s="89">
        <v>3.3</v>
      </c>
      <c r="D6792" s="89">
        <v>4.0999999999999996</v>
      </c>
      <c r="E6792" s="96">
        <v>561</v>
      </c>
      <c r="F6792" s="89">
        <v>-0.1</v>
      </c>
      <c r="G6792" s="89"/>
      <c r="H6792">
        <v>0.9</v>
      </c>
      <c r="I6792" t="s">
        <v>17</v>
      </c>
      <c r="J6792">
        <v>1.1000000000000001</v>
      </c>
      <c r="K6792">
        <v>2</v>
      </c>
      <c r="L6792">
        <v>2025</v>
      </c>
      <c r="M6792" t="s">
        <v>118</v>
      </c>
      <c r="N6792" s="89" cm="1">
        <f t="array" ref="N6792">IF(ISNUMBER(_34_KNMI_Stations[[#This Row],[Etmaal temperatuur °C]]),IF(_34_KNMI_Stations[[#This Row],[Etmaal temperatuur °C]]&lt;stookgrens[],stookgrens[]-_34_KNMI_Stations[[#This Row],[Etmaal temperatuur °C]],0),"")</f>
        <v>13.9</v>
      </c>
      <c r="O6792" s="89">
        <f>_34_KNMI_Stations[[#This Row],[graaddagen]]*_34_KNMI_Stations[[#This Row],[Gewogen factor]]</f>
        <v>15.290000000000001</v>
      </c>
      <c r="P6792" s="89" cm="1">
        <f t="array" ref="P6792">IF(ISNUMBER(_34_KNMI_Stations[[#This Row],[Etmaal temperatuur °C]]),IF(_34_KNMI_Stations[[#This Row],[Etmaal temperatuur °C]]&gt;stookgrens[],_34_KNMI_Stations[[#This Row],[Etmaal temperatuur °C]]-stookgrens[],0),"")</f>
        <v>0</v>
      </c>
    </row>
    <row r="6793" spans="1:16" x14ac:dyDescent="0.25">
      <c r="A6793">
        <v>283</v>
      </c>
      <c r="B6793" s="110">
        <v>45717</v>
      </c>
      <c r="C6793" s="89">
        <v>1.8</v>
      </c>
      <c r="D6793" s="89">
        <v>2.2000000000000002</v>
      </c>
      <c r="E6793" s="96">
        <v>340</v>
      </c>
      <c r="F6793" s="89">
        <v>0</v>
      </c>
      <c r="G6793" s="89"/>
      <c r="H6793">
        <v>0.93</v>
      </c>
      <c r="I6793" t="s">
        <v>17</v>
      </c>
      <c r="J6793">
        <v>1</v>
      </c>
      <c r="K6793">
        <v>3</v>
      </c>
      <c r="L6793">
        <v>2025</v>
      </c>
      <c r="M6793" t="s">
        <v>118</v>
      </c>
      <c r="N6793" s="89" cm="1">
        <f t="array" ref="N6793">IF(ISNUMBER(_34_KNMI_Stations[[#This Row],[Etmaal temperatuur °C]]),IF(_34_KNMI_Stations[[#This Row],[Etmaal temperatuur °C]]&lt;stookgrens[],stookgrens[]-_34_KNMI_Stations[[#This Row],[Etmaal temperatuur °C]],0),"")</f>
        <v>15.8</v>
      </c>
      <c r="O6793" s="89">
        <f>_34_KNMI_Stations[[#This Row],[graaddagen]]*_34_KNMI_Stations[[#This Row],[Gewogen factor]]</f>
        <v>15.8</v>
      </c>
      <c r="P6793" s="89" cm="1">
        <f t="array" ref="P6793">IF(ISNUMBER(_34_KNMI_Stations[[#This Row],[Etmaal temperatuur °C]]),IF(_34_KNMI_Stations[[#This Row],[Etmaal temperatuur °C]]&gt;stookgrens[],_34_KNMI_Stations[[#This Row],[Etmaal temperatuur °C]]-stookgrens[],0),"")</f>
        <v>0</v>
      </c>
    </row>
    <row r="6794" spans="1:16" x14ac:dyDescent="0.25">
      <c r="A6794">
        <v>283</v>
      </c>
      <c r="B6794" s="110">
        <v>45718</v>
      </c>
      <c r="C6794" s="89">
        <v>0.7</v>
      </c>
      <c r="D6794" s="89">
        <v>0.9</v>
      </c>
      <c r="E6794" s="96">
        <v>1003</v>
      </c>
      <c r="F6794" s="89">
        <v>0</v>
      </c>
      <c r="G6794" s="89"/>
      <c r="H6794">
        <v>0.9</v>
      </c>
      <c r="I6794" t="s">
        <v>17</v>
      </c>
      <c r="J6794">
        <v>1</v>
      </c>
      <c r="K6794">
        <v>3</v>
      </c>
      <c r="L6794">
        <v>2025</v>
      </c>
      <c r="M6794" t="s">
        <v>118</v>
      </c>
      <c r="N6794" s="89" cm="1">
        <f t="array" ref="N6794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6794" s="89">
        <f>_34_KNMI_Stations[[#This Row],[graaddagen]]*_34_KNMI_Stations[[#This Row],[Gewogen factor]]</f>
        <v>17.100000000000001</v>
      </c>
      <c r="P6794" s="89" cm="1">
        <f t="array" ref="P6794">IF(ISNUMBER(_34_KNMI_Stations[[#This Row],[Etmaal temperatuur °C]]),IF(_34_KNMI_Stations[[#This Row],[Etmaal temperatuur °C]]&gt;stookgrens[],_34_KNMI_Stations[[#This Row],[Etmaal temperatuur °C]]-stookgrens[],0),"")</f>
        <v>0</v>
      </c>
    </row>
    <row r="6795" spans="1:16" x14ac:dyDescent="0.25">
      <c r="A6795">
        <v>283</v>
      </c>
      <c r="B6795" s="110">
        <v>45719</v>
      </c>
      <c r="C6795" s="89">
        <v>0.6</v>
      </c>
      <c r="D6795" s="89">
        <v>2.1</v>
      </c>
      <c r="E6795" s="96">
        <v>1301</v>
      </c>
      <c r="F6795" s="89">
        <v>0</v>
      </c>
      <c r="G6795" s="89"/>
      <c r="H6795">
        <v>0.85</v>
      </c>
      <c r="I6795" t="s">
        <v>17</v>
      </c>
      <c r="J6795">
        <v>1</v>
      </c>
      <c r="K6795">
        <v>3</v>
      </c>
      <c r="L6795">
        <v>2025</v>
      </c>
      <c r="M6795" t="s">
        <v>119</v>
      </c>
      <c r="N6795" s="89" cm="1">
        <f t="array" ref="N6795">IF(ISNUMBER(_34_KNMI_Stations[[#This Row],[Etmaal temperatuur °C]]),IF(_34_KNMI_Stations[[#This Row],[Etmaal temperatuur °C]]&lt;stookgrens[],stookgrens[]-_34_KNMI_Stations[[#This Row],[Etmaal temperatuur °C]],0),"")</f>
        <v>15.9</v>
      </c>
      <c r="O6795" s="89">
        <f>_34_KNMI_Stations[[#This Row],[graaddagen]]*_34_KNMI_Stations[[#This Row],[Gewogen factor]]</f>
        <v>15.9</v>
      </c>
      <c r="P6795" s="89" cm="1">
        <f t="array" ref="P6795">IF(ISNUMBER(_34_KNMI_Stations[[#This Row],[Etmaal temperatuur °C]]),IF(_34_KNMI_Stations[[#This Row],[Etmaal temperatuur °C]]&gt;stookgrens[],_34_KNMI_Stations[[#This Row],[Etmaal temperatuur °C]]-stookgrens[],0),"")</f>
        <v>0</v>
      </c>
    </row>
    <row r="6796" spans="1:16" x14ac:dyDescent="0.25">
      <c r="A6796">
        <v>283</v>
      </c>
      <c r="B6796" s="110">
        <v>45720</v>
      </c>
      <c r="C6796" s="89">
        <v>1.1000000000000001</v>
      </c>
      <c r="D6796" s="89">
        <v>2.7</v>
      </c>
      <c r="E6796" s="96">
        <v>1275</v>
      </c>
      <c r="F6796" s="89">
        <v>0</v>
      </c>
      <c r="G6796" s="89"/>
      <c r="H6796">
        <v>0.8</v>
      </c>
      <c r="I6796" t="s">
        <v>17</v>
      </c>
      <c r="J6796">
        <v>1</v>
      </c>
      <c r="K6796">
        <v>3</v>
      </c>
      <c r="L6796">
        <v>2025</v>
      </c>
      <c r="M6796" t="s">
        <v>119</v>
      </c>
      <c r="N6796" s="89" cm="1">
        <f t="array" ref="N6796">IF(ISNUMBER(_34_KNMI_Stations[[#This Row],[Etmaal temperatuur °C]]),IF(_34_KNMI_Stations[[#This Row],[Etmaal temperatuur °C]]&lt;stookgrens[],stookgrens[]-_34_KNMI_Stations[[#This Row],[Etmaal temperatuur °C]],0),"")</f>
        <v>15.3</v>
      </c>
      <c r="O6796" s="89">
        <f>_34_KNMI_Stations[[#This Row],[graaddagen]]*_34_KNMI_Stations[[#This Row],[Gewogen factor]]</f>
        <v>15.3</v>
      </c>
      <c r="P6796" s="89" cm="1">
        <f t="array" ref="P6796">IF(ISNUMBER(_34_KNMI_Stations[[#This Row],[Etmaal temperatuur °C]]),IF(_34_KNMI_Stations[[#This Row],[Etmaal temperatuur °C]]&gt;stookgrens[],_34_KNMI_Stations[[#This Row],[Etmaal temperatuur °C]]-stookgrens[],0),"")</f>
        <v>0</v>
      </c>
    </row>
    <row r="6797" spans="1:16" x14ac:dyDescent="0.25">
      <c r="A6797">
        <v>283</v>
      </c>
      <c r="B6797" s="110">
        <v>45721</v>
      </c>
      <c r="C6797" s="89">
        <v>1.8</v>
      </c>
      <c r="D6797" s="89">
        <v>5.7</v>
      </c>
      <c r="E6797" s="96">
        <v>1351</v>
      </c>
      <c r="F6797" s="89">
        <v>0</v>
      </c>
      <c r="G6797" s="89"/>
      <c r="H6797">
        <v>0.72</v>
      </c>
      <c r="I6797" t="s">
        <v>17</v>
      </c>
      <c r="J6797">
        <v>1</v>
      </c>
      <c r="K6797">
        <v>3</v>
      </c>
      <c r="L6797">
        <v>2025</v>
      </c>
      <c r="M6797" t="s">
        <v>119</v>
      </c>
      <c r="N6797" s="89" cm="1">
        <f t="array" ref="N6797">IF(ISNUMBER(_34_KNMI_Stations[[#This Row],[Etmaal temperatuur °C]]),IF(_34_KNMI_Stations[[#This Row],[Etmaal temperatuur °C]]&lt;stookgrens[],stookgrens[]-_34_KNMI_Stations[[#This Row],[Etmaal temperatuur °C]],0),"")</f>
        <v>12.3</v>
      </c>
      <c r="O6797" s="89">
        <f>_34_KNMI_Stations[[#This Row],[graaddagen]]*_34_KNMI_Stations[[#This Row],[Gewogen factor]]</f>
        <v>12.3</v>
      </c>
      <c r="P6797" s="89" cm="1">
        <f t="array" ref="P6797">IF(ISNUMBER(_34_KNMI_Stations[[#This Row],[Etmaal temperatuur °C]]),IF(_34_KNMI_Stations[[#This Row],[Etmaal temperatuur °C]]&gt;stookgrens[],_34_KNMI_Stations[[#This Row],[Etmaal temperatuur °C]]-stookgrens[],0),"")</f>
        <v>0</v>
      </c>
    </row>
    <row r="6798" spans="1:16" x14ac:dyDescent="0.25">
      <c r="A6798">
        <v>283</v>
      </c>
      <c r="B6798" s="110">
        <v>45722</v>
      </c>
      <c r="C6798" s="89">
        <v>2.2999999999999998</v>
      </c>
      <c r="D6798" s="89">
        <v>8.6</v>
      </c>
      <c r="E6798" s="96">
        <v>1271</v>
      </c>
      <c r="F6798" s="89">
        <v>0</v>
      </c>
      <c r="G6798" s="89"/>
      <c r="H6798">
        <v>0.65</v>
      </c>
      <c r="I6798" t="s">
        <v>17</v>
      </c>
      <c r="J6798">
        <v>1</v>
      </c>
      <c r="K6798">
        <v>3</v>
      </c>
      <c r="L6798">
        <v>2025</v>
      </c>
      <c r="M6798" t="s">
        <v>119</v>
      </c>
      <c r="N6798" s="89" cm="1">
        <f t="array" ref="N6798">IF(ISNUMBER(_34_KNMI_Stations[[#This Row],[Etmaal temperatuur °C]]),IF(_34_KNMI_Stations[[#This Row],[Etmaal temperatuur °C]]&lt;stookgrens[],stookgrens[]-_34_KNMI_Stations[[#This Row],[Etmaal temperatuur °C]],0),"")</f>
        <v>9.4</v>
      </c>
      <c r="O6798" s="89">
        <f>_34_KNMI_Stations[[#This Row],[graaddagen]]*_34_KNMI_Stations[[#This Row],[Gewogen factor]]</f>
        <v>9.4</v>
      </c>
      <c r="P6798" s="89" cm="1">
        <f t="array" ref="P6798">IF(ISNUMBER(_34_KNMI_Stations[[#This Row],[Etmaal temperatuur °C]]),IF(_34_KNMI_Stations[[#This Row],[Etmaal temperatuur °C]]&gt;stookgrens[],_34_KNMI_Stations[[#This Row],[Etmaal temperatuur °C]]-stookgrens[],0),"")</f>
        <v>0</v>
      </c>
    </row>
    <row r="6799" spans="1:16" x14ac:dyDescent="0.25">
      <c r="A6799">
        <v>283</v>
      </c>
      <c r="B6799" s="110">
        <v>45723</v>
      </c>
      <c r="C6799" s="89">
        <v>2.2999999999999998</v>
      </c>
      <c r="D6799" s="89">
        <v>10</v>
      </c>
      <c r="E6799" s="96">
        <v>1270</v>
      </c>
      <c r="F6799" s="89">
        <v>0</v>
      </c>
      <c r="G6799" s="89"/>
      <c r="H6799">
        <v>0.66</v>
      </c>
      <c r="I6799" t="s">
        <v>17</v>
      </c>
      <c r="J6799">
        <v>1</v>
      </c>
      <c r="K6799">
        <v>3</v>
      </c>
      <c r="L6799">
        <v>2025</v>
      </c>
      <c r="M6799" t="s">
        <v>119</v>
      </c>
      <c r="N6799" s="89" cm="1">
        <f t="array" ref="N6799">IF(ISNUMBER(_34_KNMI_Stations[[#This Row],[Etmaal temperatuur °C]]),IF(_34_KNMI_Stations[[#This Row],[Etmaal temperatuur °C]]&lt;stookgrens[],stookgrens[]-_34_KNMI_Stations[[#This Row],[Etmaal temperatuur °C]],0),"")</f>
        <v>8</v>
      </c>
      <c r="O6799" s="89">
        <f>_34_KNMI_Stations[[#This Row],[graaddagen]]*_34_KNMI_Stations[[#This Row],[Gewogen factor]]</f>
        <v>8</v>
      </c>
      <c r="P6799" s="89" cm="1">
        <f t="array" ref="P6799">IF(ISNUMBER(_34_KNMI_Stations[[#This Row],[Etmaal temperatuur °C]]),IF(_34_KNMI_Stations[[#This Row],[Etmaal temperatuur °C]]&gt;stookgrens[],_34_KNMI_Stations[[#This Row],[Etmaal temperatuur °C]]-stookgrens[],0),"")</f>
        <v>0</v>
      </c>
    </row>
    <row r="6800" spans="1:16" x14ac:dyDescent="0.25">
      <c r="A6800">
        <v>283</v>
      </c>
      <c r="B6800" s="110">
        <v>45724</v>
      </c>
      <c r="C6800" s="89">
        <v>3</v>
      </c>
      <c r="D6800" s="89">
        <v>9.8000000000000007</v>
      </c>
      <c r="E6800" s="96">
        <v>1376</v>
      </c>
      <c r="F6800" s="89">
        <v>0</v>
      </c>
      <c r="G6800" s="89"/>
      <c r="H6800">
        <v>0.62</v>
      </c>
      <c r="I6800" t="s">
        <v>17</v>
      </c>
      <c r="J6800">
        <v>1</v>
      </c>
      <c r="K6800">
        <v>3</v>
      </c>
      <c r="L6800">
        <v>2025</v>
      </c>
      <c r="M6800" t="s">
        <v>119</v>
      </c>
      <c r="N6800" s="89" cm="1">
        <f t="array" ref="N6800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6800" s="89">
        <f>_34_KNMI_Stations[[#This Row],[graaddagen]]*_34_KNMI_Stations[[#This Row],[Gewogen factor]]</f>
        <v>8.1999999999999993</v>
      </c>
      <c r="P6800" s="89" cm="1">
        <f t="array" ref="P6800">IF(ISNUMBER(_34_KNMI_Stations[[#This Row],[Etmaal temperatuur °C]]),IF(_34_KNMI_Stations[[#This Row],[Etmaal temperatuur °C]]&gt;stookgrens[],_34_KNMI_Stations[[#This Row],[Etmaal temperatuur °C]]-stookgrens[],0),"")</f>
        <v>0</v>
      </c>
    </row>
    <row r="6801" spans="1:16" x14ac:dyDescent="0.25">
      <c r="A6801">
        <v>283</v>
      </c>
      <c r="B6801" s="110">
        <v>45725</v>
      </c>
      <c r="C6801" s="89">
        <v>2.1</v>
      </c>
      <c r="D6801" s="89">
        <v>9.4</v>
      </c>
      <c r="E6801" s="96">
        <v>1334</v>
      </c>
      <c r="F6801" s="89">
        <v>0</v>
      </c>
      <c r="G6801" s="89"/>
      <c r="H6801">
        <v>0.65</v>
      </c>
      <c r="I6801" t="s">
        <v>17</v>
      </c>
      <c r="J6801">
        <v>1</v>
      </c>
      <c r="K6801">
        <v>3</v>
      </c>
      <c r="L6801">
        <v>2025</v>
      </c>
      <c r="M6801" t="s">
        <v>119</v>
      </c>
      <c r="N6801" s="89" cm="1">
        <f t="array" ref="N6801">IF(ISNUMBER(_34_KNMI_Stations[[#This Row],[Etmaal temperatuur °C]]),IF(_34_KNMI_Stations[[#This Row],[Etmaal temperatuur °C]]&lt;stookgrens[],stookgrens[]-_34_KNMI_Stations[[#This Row],[Etmaal temperatuur °C]],0),"")</f>
        <v>8.6</v>
      </c>
      <c r="O6801" s="89">
        <f>_34_KNMI_Stations[[#This Row],[graaddagen]]*_34_KNMI_Stations[[#This Row],[Gewogen factor]]</f>
        <v>8.6</v>
      </c>
      <c r="P6801" s="89" cm="1">
        <f t="array" ref="P6801">IF(ISNUMBER(_34_KNMI_Stations[[#This Row],[Etmaal temperatuur °C]]),IF(_34_KNMI_Stations[[#This Row],[Etmaal temperatuur °C]]&gt;stookgrens[],_34_KNMI_Stations[[#This Row],[Etmaal temperatuur °C]]-stookgrens[],0),"")</f>
        <v>0</v>
      </c>
    </row>
    <row r="6802" spans="1:16" x14ac:dyDescent="0.25">
      <c r="A6802">
        <v>283</v>
      </c>
      <c r="B6802" s="110">
        <v>45726</v>
      </c>
      <c r="C6802" s="89">
        <v>2.2000000000000002</v>
      </c>
      <c r="D6802" s="89">
        <v>7.5</v>
      </c>
      <c r="E6802" s="96">
        <v>1370</v>
      </c>
      <c r="F6802" s="89">
        <v>0</v>
      </c>
      <c r="G6802" s="89"/>
      <c r="H6802">
        <v>0.71</v>
      </c>
      <c r="I6802" t="s">
        <v>17</v>
      </c>
      <c r="J6802">
        <v>1</v>
      </c>
      <c r="K6802">
        <v>3</v>
      </c>
      <c r="L6802">
        <v>2025</v>
      </c>
      <c r="M6802" t="s">
        <v>120</v>
      </c>
      <c r="N6802" s="89" cm="1">
        <f t="array" ref="N6802">IF(ISNUMBER(_34_KNMI_Stations[[#This Row],[Etmaal temperatuur °C]]),IF(_34_KNMI_Stations[[#This Row],[Etmaal temperatuur °C]]&lt;stookgrens[],stookgrens[]-_34_KNMI_Stations[[#This Row],[Etmaal temperatuur °C]],0),"")</f>
        <v>10.5</v>
      </c>
      <c r="O6802" s="89">
        <f>_34_KNMI_Stations[[#This Row],[graaddagen]]*_34_KNMI_Stations[[#This Row],[Gewogen factor]]</f>
        <v>10.5</v>
      </c>
      <c r="P6802" s="89" cm="1">
        <f t="array" ref="P6802">IF(ISNUMBER(_34_KNMI_Stations[[#This Row],[Etmaal temperatuur °C]]),IF(_34_KNMI_Stations[[#This Row],[Etmaal temperatuur °C]]&gt;stookgrens[],_34_KNMI_Stations[[#This Row],[Etmaal temperatuur °C]]-stookgrens[],0),"")</f>
        <v>0</v>
      </c>
    </row>
    <row r="6803" spans="1:16" x14ac:dyDescent="0.25">
      <c r="A6803">
        <v>283</v>
      </c>
      <c r="B6803" s="110">
        <v>45727</v>
      </c>
      <c r="C6803" s="89">
        <v>2.5</v>
      </c>
      <c r="D6803" s="89">
        <v>4</v>
      </c>
      <c r="E6803" s="96">
        <v>312</v>
      </c>
      <c r="F6803" s="89">
        <v>0</v>
      </c>
      <c r="G6803" s="89"/>
      <c r="H6803">
        <v>0.88</v>
      </c>
      <c r="I6803" t="s">
        <v>17</v>
      </c>
      <c r="J6803">
        <v>1</v>
      </c>
      <c r="K6803">
        <v>3</v>
      </c>
      <c r="L6803">
        <v>2025</v>
      </c>
      <c r="M6803" t="s">
        <v>120</v>
      </c>
      <c r="N6803" s="89" cm="1">
        <f t="array" ref="N6803">IF(ISNUMBER(_34_KNMI_Stations[[#This Row],[Etmaal temperatuur °C]]),IF(_34_KNMI_Stations[[#This Row],[Etmaal temperatuur °C]]&lt;stookgrens[],stookgrens[]-_34_KNMI_Stations[[#This Row],[Etmaal temperatuur °C]],0),"")</f>
        <v>14</v>
      </c>
      <c r="O6803" s="89">
        <f>_34_KNMI_Stations[[#This Row],[graaddagen]]*_34_KNMI_Stations[[#This Row],[Gewogen factor]]</f>
        <v>14</v>
      </c>
      <c r="P6803" s="89" cm="1">
        <f t="array" ref="P6803">IF(ISNUMBER(_34_KNMI_Stations[[#This Row],[Etmaal temperatuur °C]]),IF(_34_KNMI_Stations[[#This Row],[Etmaal temperatuur °C]]&gt;stookgrens[],_34_KNMI_Stations[[#This Row],[Etmaal temperatuur °C]]-stookgrens[],0),"")</f>
        <v>0</v>
      </c>
    </row>
    <row r="6804" spans="1:16" x14ac:dyDescent="0.25">
      <c r="A6804">
        <v>283</v>
      </c>
      <c r="B6804" s="110">
        <v>45728</v>
      </c>
      <c r="C6804" s="89">
        <v>1.8</v>
      </c>
      <c r="D6804" s="89">
        <v>3.3</v>
      </c>
      <c r="E6804" s="96">
        <v>736</v>
      </c>
      <c r="F6804" s="89">
        <v>-0.1</v>
      </c>
      <c r="G6804" s="89"/>
      <c r="H6804">
        <v>0.88</v>
      </c>
      <c r="I6804" t="s">
        <v>17</v>
      </c>
      <c r="J6804">
        <v>1</v>
      </c>
      <c r="K6804">
        <v>3</v>
      </c>
      <c r="L6804">
        <v>2025</v>
      </c>
      <c r="M6804" t="s">
        <v>120</v>
      </c>
      <c r="N6804" s="89" cm="1">
        <f t="array" ref="N6804">IF(ISNUMBER(_34_KNMI_Stations[[#This Row],[Etmaal temperatuur °C]]),IF(_34_KNMI_Stations[[#This Row],[Etmaal temperatuur °C]]&lt;stookgrens[],stookgrens[]-_34_KNMI_Stations[[#This Row],[Etmaal temperatuur °C]],0),"")</f>
        <v>14.7</v>
      </c>
      <c r="O6804" s="89">
        <f>_34_KNMI_Stations[[#This Row],[graaddagen]]*_34_KNMI_Stations[[#This Row],[Gewogen factor]]</f>
        <v>14.7</v>
      </c>
      <c r="P6804" s="89" cm="1">
        <f t="array" ref="P6804">IF(ISNUMBER(_34_KNMI_Stations[[#This Row],[Etmaal temperatuur °C]]),IF(_34_KNMI_Stations[[#This Row],[Etmaal temperatuur °C]]&gt;stookgrens[],_34_KNMI_Stations[[#This Row],[Etmaal temperatuur °C]]-stookgrens[],0),"")</f>
        <v>0</v>
      </c>
    </row>
    <row r="6805" spans="1:16" x14ac:dyDescent="0.25">
      <c r="A6805">
        <v>283</v>
      </c>
      <c r="B6805" s="110">
        <v>45729</v>
      </c>
      <c r="C6805" s="89">
        <v>1.8</v>
      </c>
      <c r="D6805" s="89">
        <v>2.7</v>
      </c>
      <c r="E6805" s="96">
        <v>691</v>
      </c>
      <c r="F6805" s="89">
        <v>0.1</v>
      </c>
      <c r="G6805" s="89"/>
      <c r="H6805">
        <v>0.85</v>
      </c>
      <c r="I6805" t="s">
        <v>17</v>
      </c>
      <c r="J6805">
        <v>1</v>
      </c>
      <c r="K6805">
        <v>3</v>
      </c>
      <c r="L6805">
        <v>2025</v>
      </c>
      <c r="M6805" t="s">
        <v>120</v>
      </c>
      <c r="N6805" s="89" cm="1">
        <f t="array" ref="N6805">IF(ISNUMBER(_34_KNMI_Stations[[#This Row],[Etmaal temperatuur °C]]),IF(_34_KNMI_Stations[[#This Row],[Etmaal temperatuur °C]]&lt;stookgrens[],stookgrens[]-_34_KNMI_Stations[[#This Row],[Etmaal temperatuur °C]],0),"")</f>
        <v>15.3</v>
      </c>
      <c r="O6805" s="89">
        <f>_34_KNMI_Stations[[#This Row],[graaddagen]]*_34_KNMI_Stations[[#This Row],[Gewogen factor]]</f>
        <v>15.3</v>
      </c>
      <c r="P6805" s="89" cm="1">
        <f t="array" ref="P6805">IF(ISNUMBER(_34_KNMI_Stations[[#This Row],[Etmaal temperatuur °C]]),IF(_34_KNMI_Stations[[#This Row],[Etmaal temperatuur °C]]&gt;stookgrens[],_34_KNMI_Stations[[#This Row],[Etmaal temperatuur °C]]-stookgrens[],0),"")</f>
        <v>0</v>
      </c>
    </row>
    <row r="6806" spans="1:16" x14ac:dyDescent="0.25">
      <c r="A6806">
        <v>283</v>
      </c>
      <c r="B6806" s="110">
        <v>45730</v>
      </c>
      <c r="C6806" s="89">
        <v>2.2999999999999998</v>
      </c>
      <c r="D6806" s="89">
        <v>0.8</v>
      </c>
      <c r="E6806" s="96">
        <v>856</v>
      </c>
      <c r="F6806" s="89">
        <v>0</v>
      </c>
      <c r="G6806" s="89"/>
      <c r="H6806">
        <v>0.85</v>
      </c>
      <c r="I6806" t="s">
        <v>17</v>
      </c>
      <c r="J6806">
        <v>1</v>
      </c>
      <c r="K6806">
        <v>3</v>
      </c>
      <c r="L6806">
        <v>2025</v>
      </c>
      <c r="M6806" t="s">
        <v>120</v>
      </c>
      <c r="N6806" s="89" cm="1">
        <f t="array" ref="N6806">IF(ISNUMBER(_34_KNMI_Stations[[#This Row],[Etmaal temperatuur °C]]),IF(_34_KNMI_Stations[[#This Row],[Etmaal temperatuur °C]]&lt;stookgrens[],stookgrens[]-_34_KNMI_Stations[[#This Row],[Etmaal temperatuur °C]],0),"")</f>
        <v>17.2</v>
      </c>
      <c r="O6806" s="89">
        <f>_34_KNMI_Stations[[#This Row],[graaddagen]]*_34_KNMI_Stations[[#This Row],[Gewogen factor]]</f>
        <v>17.2</v>
      </c>
      <c r="P6806" s="89" cm="1">
        <f t="array" ref="P6806">IF(ISNUMBER(_34_KNMI_Stations[[#This Row],[Etmaal temperatuur °C]]),IF(_34_KNMI_Stations[[#This Row],[Etmaal temperatuur °C]]&gt;stookgrens[],_34_KNMI_Stations[[#This Row],[Etmaal temperatuur °C]]-stookgrens[],0),"")</f>
        <v>0</v>
      </c>
    </row>
    <row r="6807" spans="1:16" x14ac:dyDescent="0.25">
      <c r="A6807">
        <v>283</v>
      </c>
      <c r="B6807" s="110">
        <v>45731</v>
      </c>
      <c r="C6807" s="89">
        <v>3.8</v>
      </c>
      <c r="D6807" s="89">
        <v>2.6</v>
      </c>
      <c r="E6807" s="96">
        <v>1040</v>
      </c>
      <c r="F6807" s="89">
        <v>0</v>
      </c>
      <c r="G6807" s="89"/>
      <c r="H6807">
        <v>0.79</v>
      </c>
      <c r="I6807" t="s">
        <v>17</v>
      </c>
      <c r="J6807">
        <v>1</v>
      </c>
      <c r="K6807">
        <v>3</v>
      </c>
      <c r="L6807">
        <v>2025</v>
      </c>
      <c r="M6807" t="s">
        <v>120</v>
      </c>
      <c r="N6807" s="89" cm="1">
        <f t="array" ref="N6807">IF(ISNUMBER(_34_KNMI_Stations[[#This Row],[Etmaal temperatuur °C]]),IF(_34_KNMI_Stations[[#This Row],[Etmaal temperatuur °C]]&lt;stookgrens[],stookgrens[]-_34_KNMI_Stations[[#This Row],[Etmaal temperatuur °C]],0),"")</f>
        <v>15.4</v>
      </c>
      <c r="O6807" s="89">
        <f>_34_KNMI_Stations[[#This Row],[graaddagen]]*_34_KNMI_Stations[[#This Row],[Gewogen factor]]</f>
        <v>15.4</v>
      </c>
      <c r="P6807" s="89" cm="1">
        <f t="array" ref="P6807">IF(ISNUMBER(_34_KNMI_Stations[[#This Row],[Etmaal temperatuur °C]]),IF(_34_KNMI_Stations[[#This Row],[Etmaal temperatuur °C]]&gt;stookgrens[],_34_KNMI_Stations[[#This Row],[Etmaal temperatuur °C]]-stookgrens[],0),"")</f>
        <v>0</v>
      </c>
    </row>
    <row r="6808" spans="1:16" x14ac:dyDescent="0.25">
      <c r="A6808">
        <v>283</v>
      </c>
      <c r="B6808" s="110">
        <v>45732</v>
      </c>
      <c r="C6808" s="89">
        <v>3.2</v>
      </c>
      <c r="D6808" s="89">
        <v>4.0999999999999996</v>
      </c>
      <c r="E6808" s="96">
        <v>1642</v>
      </c>
      <c r="F6808" s="89">
        <v>0</v>
      </c>
      <c r="G6808" s="89"/>
      <c r="H6808">
        <v>0.75</v>
      </c>
      <c r="I6808" t="s">
        <v>17</v>
      </c>
      <c r="J6808">
        <v>1</v>
      </c>
      <c r="K6808">
        <v>3</v>
      </c>
      <c r="L6808">
        <v>2025</v>
      </c>
      <c r="M6808" t="s">
        <v>120</v>
      </c>
      <c r="N6808" s="89" cm="1">
        <f t="array" ref="N6808">IF(ISNUMBER(_34_KNMI_Stations[[#This Row],[Etmaal temperatuur °C]]),IF(_34_KNMI_Stations[[#This Row],[Etmaal temperatuur °C]]&lt;stookgrens[],stookgrens[]-_34_KNMI_Stations[[#This Row],[Etmaal temperatuur °C]],0),"")</f>
        <v>13.9</v>
      </c>
      <c r="O6808" s="89">
        <f>_34_KNMI_Stations[[#This Row],[graaddagen]]*_34_KNMI_Stations[[#This Row],[Gewogen factor]]</f>
        <v>13.9</v>
      </c>
      <c r="P6808" s="89" cm="1">
        <f t="array" ref="P6808">IF(ISNUMBER(_34_KNMI_Stations[[#This Row],[Etmaal temperatuur °C]]),IF(_34_KNMI_Stations[[#This Row],[Etmaal temperatuur °C]]&gt;stookgrens[],_34_KNMI_Stations[[#This Row],[Etmaal temperatuur °C]]-stookgrens[],0),"")</f>
        <v>0</v>
      </c>
    </row>
    <row r="6809" spans="1:16" x14ac:dyDescent="0.25">
      <c r="A6809">
        <v>283</v>
      </c>
      <c r="B6809" s="110">
        <v>45733</v>
      </c>
      <c r="C6809" s="89">
        <v>4.0999999999999996</v>
      </c>
      <c r="D6809" s="89">
        <v>4</v>
      </c>
      <c r="E6809" s="96">
        <v>1651</v>
      </c>
      <c r="F6809" s="89">
        <v>0</v>
      </c>
      <c r="G6809" s="89"/>
      <c r="H6809">
        <v>0.64</v>
      </c>
      <c r="I6809" t="s">
        <v>17</v>
      </c>
      <c r="J6809">
        <v>1</v>
      </c>
      <c r="K6809">
        <v>3</v>
      </c>
      <c r="L6809">
        <v>2025</v>
      </c>
      <c r="M6809" t="s">
        <v>121</v>
      </c>
      <c r="N6809" s="89" cm="1">
        <f t="array" ref="N6809">IF(ISNUMBER(_34_KNMI_Stations[[#This Row],[Etmaal temperatuur °C]]),IF(_34_KNMI_Stations[[#This Row],[Etmaal temperatuur °C]]&lt;stookgrens[],stookgrens[]-_34_KNMI_Stations[[#This Row],[Etmaal temperatuur °C]],0),"")</f>
        <v>14</v>
      </c>
      <c r="O6809" s="89">
        <f>_34_KNMI_Stations[[#This Row],[graaddagen]]*_34_KNMI_Stations[[#This Row],[Gewogen factor]]</f>
        <v>14</v>
      </c>
      <c r="P6809" s="89" cm="1">
        <f t="array" ref="P6809">IF(ISNUMBER(_34_KNMI_Stations[[#This Row],[Etmaal temperatuur °C]]),IF(_34_KNMI_Stations[[#This Row],[Etmaal temperatuur °C]]&gt;stookgrens[],_34_KNMI_Stations[[#This Row],[Etmaal temperatuur °C]]-stookgrens[],0),"")</f>
        <v>0</v>
      </c>
    </row>
    <row r="6810" spans="1:16" x14ac:dyDescent="0.25">
      <c r="A6810">
        <v>283</v>
      </c>
      <c r="B6810" s="110">
        <v>45734</v>
      </c>
      <c r="C6810" s="89">
        <v>3.4</v>
      </c>
      <c r="D6810" s="89">
        <v>3.5</v>
      </c>
      <c r="E6810" s="96">
        <v>1696</v>
      </c>
      <c r="F6810" s="89">
        <v>0</v>
      </c>
      <c r="G6810" s="89"/>
      <c r="H6810">
        <v>0.51</v>
      </c>
      <c r="I6810" t="s">
        <v>17</v>
      </c>
      <c r="J6810">
        <v>1</v>
      </c>
      <c r="K6810">
        <v>3</v>
      </c>
      <c r="L6810">
        <v>2025</v>
      </c>
      <c r="M6810" t="s">
        <v>121</v>
      </c>
      <c r="N6810" s="89" cm="1">
        <f t="array" ref="N6810">IF(ISNUMBER(_34_KNMI_Stations[[#This Row],[Etmaal temperatuur °C]]),IF(_34_KNMI_Stations[[#This Row],[Etmaal temperatuur °C]]&lt;stookgrens[],stookgrens[]-_34_KNMI_Stations[[#This Row],[Etmaal temperatuur °C]],0),"")</f>
        <v>14.5</v>
      </c>
      <c r="O6810" s="89">
        <f>_34_KNMI_Stations[[#This Row],[graaddagen]]*_34_KNMI_Stations[[#This Row],[Gewogen factor]]</f>
        <v>14.5</v>
      </c>
      <c r="P6810" s="89" cm="1">
        <f t="array" ref="P6810">IF(ISNUMBER(_34_KNMI_Stations[[#This Row],[Etmaal temperatuur °C]]),IF(_34_KNMI_Stations[[#This Row],[Etmaal temperatuur °C]]&gt;stookgrens[],_34_KNMI_Stations[[#This Row],[Etmaal temperatuur °C]]-stookgrens[],0),"")</f>
        <v>0</v>
      </c>
    </row>
    <row r="6811" spans="1:16" x14ac:dyDescent="0.25">
      <c r="A6811">
        <v>283</v>
      </c>
      <c r="B6811" s="110">
        <v>45735</v>
      </c>
      <c r="C6811" s="89">
        <v>2.2999999999999998</v>
      </c>
      <c r="D6811" s="89">
        <v>6.6</v>
      </c>
      <c r="E6811" s="96">
        <v>1680</v>
      </c>
      <c r="F6811" s="89">
        <v>0</v>
      </c>
      <c r="G6811" s="89"/>
      <c r="H6811">
        <v>0.57999999999999996</v>
      </c>
      <c r="I6811" t="s">
        <v>17</v>
      </c>
      <c r="J6811">
        <v>1</v>
      </c>
      <c r="K6811">
        <v>3</v>
      </c>
      <c r="L6811">
        <v>2025</v>
      </c>
      <c r="M6811" t="s">
        <v>121</v>
      </c>
      <c r="N6811" s="89" cm="1">
        <f t="array" ref="N6811">IF(ISNUMBER(_34_KNMI_Stations[[#This Row],[Etmaal temperatuur °C]]),IF(_34_KNMI_Stations[[#This Row],[Etmaal temperatuur °C]]&lt;stookgrens[],stookgrens[]-_34_KNMI_Stations[[#This Row],[Etmaal temperatuur °C]],0),"")</f>
        <v>11.4</v>
      </c>
      <c r="O6811" s="89">
        <f>_34_KNMI_Stations[[#This Row],[graaddagen]]*_34_KNMI_Stations[[#This Row],[Gewogen factor]]</f>
        <v>11.4</v>
      </c>
      <c r="P6811" s="89" cm="1">
        <f t="array" ref="P6811">IF(ISNUMBER(_34_KNMI_Stations[[#This Row],[Etmaal temperatuur °C]]),IF(_34_KNMI_Stations[[#This Row],[Etmaal temperatuur °C]]&gt;stookgrens[],_34_KNMI_Stations[[#This Row],[Etmaal temperatuur °C]]-stookgrens[],0),"")</f>
        <v>0</v>
      </c>
    </row>
    <row r="6812" spans="1:16" x14ac:dyDescent="0.25">
      <c r="A6812">
        <v>283</v>
      </c>
      <c r="B6812" s="110">
        <v>45736</v>
      </c>
      <c r="C6812" s="89">
        <v>1.7</v>
      </c>
      <c r="D6812" s="89">
        <v>9.1999999999999993</v>
      </c>
      <c r="E6812" s="96">
        <v>1598</v>
      </c>
      <c r="F6812" s="89">
        <v>0</v>
      </c>
      <c r="G6812" s="89"/>
      <c r="H6812">
        <v>0.67</v>
      </c>
      <c r="I6812" t="s">
        <v>17</v>
      </c>
      <c r="J6812">
        <v>1</v>
      </c>
      <c r="K6812">
        <v>3</v>
      </c>
      <c r="L6812">
        <v>2025</v>
      </c>
      <c r="M6812" t="s">
        <v>121</v>
      </c>
      <c r="N6812" s="89" cm="1">
        <f t="array" ref="N6812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6812" s="89">
        <f>_34_KNMI_Stations[[#This Row],[graaddagen]]*_34_KNMI_Stations[[#This Row],[Gewogen factor]]</f>
        <v>8.8000000000000007</v>
      </c>
      <c r="P6812" s="89" cm="1">
        <f t="array" ref="P6812">IF(ISNUMBER(_34_KNMI_Stations[[#This Row],[Etmaal temperatuur °C]]),IF(_34_KNMI_Stations[[#This Row],[Etmaal temperatuur °C]]&gt;stookgrens[],_34_KNMI_Stations[[#This Row],[Etmaal temperatuur °C]]-stookgrens[],0),"")</f>
        <v>0</v>
      </c>
    </row>
    <row r="6813" spans="1:16" x14ac:dyDescent="0.25">
      <c r="A6813">
        <v>283</v>
      </c>
      <c r="B6813" s="110">
        <v>45737</v>
      </c>
      <c r="C6813" s="89">
        <v>4</v>
      </c>
      <c r="D6813" s="89">
        <v>12.9</v>
      </c>
      <c r="E6813" s="96">
        <v>1618</v>
      </c>
      <c r="F6813" s="89">
        <v>0</v>
      </c>
      <c r="G6813" s="89"/>
      <c r="H6813">
        <v>0.6</v>
      </c>
      <c r="I6813" t="s">
        <v>17</v>
      </c>
      <c r="J6813">
        <v>1</v>
      </c>
      <c r="K6813">
        <v>3</v>
      </c>
      <c r="L6813">
        <v>2025</v>
      </c>
      <c r="M6813" t="s">
        <v>121</v>
      </c>
      <c r="N6813" s="89" cm="1">
        <f t="array" ref="N6813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6813" s="89">
        <f>_34_KNMI_Stations[[#This Row],[graaddagen]]*_34_KNMI_Stations[[#This Row],[Gewogen factor]]</f>
        <v>5.0999999999999996</v>
      </c>
      <c r="P6813" s="89" cm="1">
        <f t="array" ref="P6813">IF(ISNUMBER(_34_KNMI_Stations[[#This Row],[Etmaal temperatuur °C]]),IF(_34_KNMI_Stations[[#This Row],[Etmaal temperatuur °C]]&gt;stookgrens[],_34_KNMI_Stations[[#This Row],[Etmaal temperatuur °C]]-stookgrens[],0),"")</f>
        <v>0</v>
      </c>
    </row>
    <row r="6814" spans="1:16" x14ac:dyDescent="0.25">
      <c r="A6814">
        <v>283</v>
      </c>
      <c r="B6814" s="110">
        <v>45738</v>
      </c>
      <c r="C6814" s="89">
        <v>5.4</v>
      </c>
      <c r="D6814" s="89">
        <v>13.8</v>
      </c>
      <c r="E6814" s="96">
        <v>1308</v>
      </c>
      <c r="F6814" s="89">
        <v>-0.1</v>
      </c>
      <c r="G6814" s="89"/>
      <c r="H6814">
        <v>0.51</v>
      </c>
      <c r="I6814" t="s">
        <v>17</v>
      </c>
      <c r="J6814">
        <v>1</v>
      </c>
      <c r="K6814">
        <v>3</v>
      </c>
      <c r="L6814">
        <v>2025</v>
      </c>
      <c r="M6814" t="s">
        <v>121</v>
      </c>
      <c r="N6814" s="89" cm="1">
        <f t="array" ref="N6814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6814" s="89">
        <f>_34_KNMI_Stations[[#This Row],[graaddagen]]*_34_KNMI_Stations[[#This Row],[Gewogen factor]]</f>
        <v>4.1999999999999993</v>
      </c>
      <c r="P6814" s="89" cm="1">
        <f t="array" ref="P6814">IF(ISNUMBER(_34_KNMI_Stations[[#This Row],[Etmaal temperatuur °C]]),IF(_34_KNMI_Stations[[#This Row],[Etmaal temperatuur °C]]&gt;stookgrens[],_34_KNMI_Stations[[#This Row],[Etmaal temperatuur °C]]-stookgrens[],0),"")</f>
        <v>0</v>
      </c>
    </row>
    <row r="6815" spans="1:16" x14ac:dyDescent="0.25">
      <c r="A6815">
        <v>283</v>
      </c>
      <c r="B6815" s="110">
        <v>45739</v>
      </c>
      <c r="C6815" s="89">
        <v>2.2000000000000002</v>
      </c>
      <c r="D6815" s="89">
        <v>11.4</v>
      </c>
      <c r="E6815" s="96">
        <v>783</v>
      </c>
      <c r="F6815" s="89">
        <v>2.1</v>
      </c>
      <c r="G6815" s="89"/>
      <c r="H6815">
        <v>0.85</v>
      </c>
      <c r="I6815" t="s">
        <v>17</v>
      </c>
      <c r="J6815">
        <v>1</v>
      </c>
      <c r="K6815">
        <v>3</v>
      </c>
      <c r="L6815">
        <v>2025</v>
      </c>
      <c r="M6815" t="s">
        <v>121</v>
      </c>
      <c r="N6815" s="89" cm="1">
        <f t="array" ref="N6815">IF(ISNUMBER(_34_KNMI_Stations[[#This Row],[Etmaal temperatuur °C]]),IF(_34_KNMI_Stations[[#This Row],[Etmaal temperatuur °C]]&lt;stookgrens[],stookgrens[]-_34_KNMI_Stations[[#This Row],[Etmaal temperatuur °C]],0),"")</f>
        <v>6.6</v>
      </c>
      <c r="O6815" s="89">
        <f>_34_KNMI_Stations[[#This Row],[graaddagen]]*_34_KNMI_Stations[[#This Row],[Gewogen factor]]</f>
        <v>6.6</v>
      </c>
      <c r="P6815" s="89" cm="1">
        <f t="array" ref="P6815">IF(ISNUMBER(_34_KNMI_Stations[[#This Row],[Etmaal temperatuur °C]]),IF(_34_KNMI_Stations[[#This Row],[Etmaal temperatuur °C]]&gt;stookgrens[],_34_KNMI_Stations[[#This Row],[Etmaal temperatuur °C]]-stookgrens[],0),"")</f>
        <v>0</v>
      </c>
    </row>
    <row r="6816" spans="1:16" x14ac:dyDescent="0.25">
      <c r="A6816">
        <v>283</v>
      </c>
      <c r="B6816" s="110">
        <v>45740</v>
      </c>
      <c r="C6816" s="89">
        <v>2.8</v>
      </c>
      <c r="D6816" s="89">
        <v>10.6</v>
      </c>
      <c r="E6816" s="96">
        <v>1300</v>
      </c>
      <c r="F6816" s="89">
        <v>0</v>
      </c>
      <c r="G6816" s="89"/>
      <c r="H6816">
        <v>0.86</v>
      </c>
      <c r="I6816" t="s">
        <v>17</v>
      </c>
      <c r="J6816">
        <v>1</v>
      </c>
      <c r="K6816">
        <v>3</v>
      </c>
      <c r="L6816">
        <v>2025</v>
      </c>
      <c r="M6816" t="s">
        <v>122</v>
      </c>
      <c r="N6816" s="89" cm="1">
        <f t="array" ref="N6816">IF(ISNUMBER(_34_KNMI_Stations[[#This Row],[Etmaal temperatuur °C]]),IF(_34_KNMI_Stations[[#This Row],[Etmaal temperatuur °C]]&lt;stookgrens[],stookgrens[]-_34_KNMI_Stations[[#This Row],[Etmaal temperatuur °C]],0),"")</f>
        <v>7.4</v>
      </c>
      <c r="O6816" s="89">
        <f>_34_KNMI_Stations[[#This Row],[graaddagen]]*_34_KNMI_Stations[[#This Row],[Gewogen factor]]</f>
        <v>7.4</v>
      </c>
      <c r="P6816" s="89" cm="1">
        <f t="array" ref="P6816">IF(ISNUMBER(_34_KNMI_Stations[[#This Row],[Etmaal temperatuur °C]]),IF(_34_KNMI_Stations[[#This Row],[Etmaal temperatuur °C]]&gt;stookgrens[],_34_KNMI_Stations[[#This Row],[Etmaal temperatuur °C]]-stookgrens[],0),"")</f>
        <v>0</v>
      </c>
    </row>
    <row r="6817" spans="1:16" x14ac:dyDescent="0.25">
      <c r="A6817">
        <v>283</v>
      </c>
      <c r="B6817" s="110">
        <v>45741</v>
      </c>
      <c r="C6817" s="89">
        <v>3</v>
      </c>
      <c r="D6817" s="89">
        <v>8.1999999999999993</v>
      </c>
      <c r="E6817" s="96">
        <v>944</v>
      </c>
      <c r="F6817" s="89">
        <v>0.1</v>
      </c>
      <c r="G6817" s="89"/>
      <c r="H6817">
        <v>0.82</v>
      </c>
      <c r="I6817" t="s">
        <v>17</v>
      </c>
      <c r="J6817">
        <v>1</v>
      </c>
      <c r="K6817">
        <v>3</v>
      </c>
      <c r="L6817">
        <v>2025</v>
      </c>
      <c r="M6817" t="s">
        <v>122</v>
      </c>
      <c r="N6817" s="89" cm="1">
        <f t="array" ref="N6817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6817" s="89">
        <f>_34_KNMI_Stations[[#This Row],[graaddagen]]*_34_KNMI_Stations[[#This Row],[Gewogen factor]]</f>
        <v>9.8000000000000007</v>
      </c>
      <c r="P6817" s="89" cm="1">
        <f t="array" ref="P6817">IF(ISNUMBER(_34_KNMI_Stations[[#This Row],[Etmaal temperatuur °C]]),IF(_34_KNMI_Stations[[#This Row],[Etmaal temperatuur °C]]&gt;stookgrens[],_34_KNMI_Stations[[#This Row],[Etmaal temperatuur °C]]-stookgrens[],0),"")</f>
        <v>0</v>
      </c>
    </row>
    <row r="6818" spans="1:16" x14ac:dyDescent="0.25">
      <c r="A6818">
        <v>283</v>
      </c>
      <c r="B6818" s="110">
        <v>45742</v>
      </c>
      <c r="C6818" s="89">
        <v>2.7</v>
      </c>
      <c r="D6818" s="89">
        <v>7</v>
      </c>
      <c r="E6818" s="96">
        <v>610</v>
      </c>
      <c r="F6818" s="89">
        <v>0</v>
      </c>
      <c r="G6818" s="89"/>
      <c r="H6818">
        <v>0.87</v>
      </c>
      <c r="I6818" t="s">
        <v>17</v>
      </c>
      <c r="J6818">
        <v>1</v>
      </c>
      <c r="K6818">
        <v>3</v>
      </c>
      <c r="L6818">
        <v>2025</v>
      </c>
      <c r="M6818" t="s">
        <v>122</v>
      </c>
      <c r="N6818" s="89" cm="1">
        <f t="array" ref="N6818">IF(ISNUMBER(_34_KNMI_Stations[[#This Row],[Etmaal temperatuur °C]]),IF(_34_KNMI_Stations[[#This Row],[Etmaal temperatuur °C]]&lt;stookgrens[],stookgrens[]-_34_KNMI_Stations[[#This Row],[Etmaal temperatuur °C]],0),"")</f>
        <v>11</v>
      </c>
      <c r="O6818" s="89">
        <f>_34_KNMI_Stations[[#This Row],[graaddagen]]*_34_KNMI_Stations[[#This Row],[Gewogen factor]]</f>
        <v>11</v>
      </c>
      <c r="P6818" s="89" cm="1">
        <f t="array" ref="P6818">IF(ISNUMBER(_34_KNMI_Stations[[#This Row],[Etmaal temperatuur °C]]),IF(_34_KNMI_Stations[[#This Row],[Etmaal temperatuur °C]]&gt;stookgrens[],_34_KNMI_Stations[[#This Row],[Etmaal temperatuur °C]]-stookgrens[],0),"")</f>
        <v>0</v>
      </c>
    </row>
    <row r="6819" spans="1:16" x14ac:dyDescent="0.25">
      <c r="A6819">
        <v>283</v>
      </c>
      <c r="B6819" s="110">
        <v>45743</v>
      </c>
      <c r="C6819" s="89">
        <v>1</v>
      </c>
      <c r="D6819" s="89">
        <v>6.5</v>
      </c>
      <c r="E6819" s="96">
        <v>1875</v>
      </c>
      <c r="F6819" s="89">
        <v>0</v>
      </c>
      <c r="G6819" s="89"/>
      <c r="H6819">
        <v>0.8</v>
      </c>
      <c r="I6819" t="s">
        <v>17</v>
      </c>
      <c r="J6819">
        <v>1</v>
      </c>
      <c r="K6819">
        <v>3</v>
      </c>
      <c r="L6819">
        <v>2025</v>
      </c>
      <c r="M6819" t="s">
        <v>122</v>
      </c>
      <c r="N6819" s="89" cm="1">
        <f t="array" ref="N6819">IF(ISNUMBER(_34_KNMI_Stations[[#This Row],[Etmaal temperatuur °C]]),IF(_34_KNMI_Stations[[#This Row],[Etmaal temperatuur °C]]&lt;stookgrens[],stookgrens[]-_34_KNMI_Stations[[#This Row],[Etmaal temperatuur °C]],0),"")</f>
        <v>11.5</v>
      </c>
      <c r="O6819" s="89">
        <f>_34_KNMI_Stations[[#This Row],[graaddagen]]*_34_KNMI_Stations[[#This Row],[Gewogen factor]]</f>
        <v>11.5</v>
      </c>
      <c r="P6819" s="89" cm="1">
        <f t="array" ref="P6819">IF(ISNUMBER(_34_KNMI_Stations[[#This Row],[Etmaal temperatuur °C]]),IF(_34_KNMI_Stations[[#This Row],[Etmaal temperatuur °C]]&gt;stookgrens[],_34_KNMI_Stations[[#This Row],[Etmaal temperatuur °C]]-stookgrens[],0),"")</f>
        <v>0</v>
      </c>
    </row>
    <row r="6820" spans="1:16" x14ac:dyDescent="0.25">
      <c r="A6820">
        <v>283</v>
      </c>
      <c r="B6820" s="110">
        <v>45744</v>
      </c>
      <c r="C6820" s="89">
        <v>2.6</v>
      </c>
      <c r="D6820" s="89">
        <v>8.1</v>
      </c>
      <c r="E6820" s="96">
        <v>1809</v>
      </c>
      <c r="F6820" s="89">
        <v>-0.1</v>
      </c>
      <c r="G6820" s="89"/>
      <c r="H6820">
        <v>0.8</v>
      </c>
      <c r="I6820" t="s">
        <v>17</v>
      </c>
      <c r="J6820">
        <v>1</v>
      </c>
      <c r="K6820">
        <v>3</v>
      </c>
      <c r="L6820">
        <v>2025</v>
      </c>
      <c r="M6820" t="s">
        <v>122</v>
      </c>
      <c r="N6820" s="89" cm="1">
        <f t="array" ref="N6820">IF(ISNUMBER(_34_KNMI_Stations[[#This Row],[Etmaal temperatuur °C]]),IF(_34_KNMI_Stations[[#This Row],[Etmaal temperatuur °C]]&lt;stookgrens[],stookgrens[]-_34_KNMI_Stations[[#This Row],[Etmaal temperatuur °C]],0),"")</f>
        <v>9.9</v>
      </c>
      <c r="O6820" s="89">
        <f>_34_KNMI_Stations[[#This Row],[graaddagen]]*_34_KNMI_Stations[[#This Row],[Gewogen factor]]</f>
        <v>9.9</v>
      </c>
      <c r="P6820" s="89" cm="1">
        <f t="array" ref="P6820">IF(ISNUMBER(_34_KNMI_Stations[[#This Row],[Etmaal temperatuur °C]]),IF(_34_KNMI_Stations[[#This Row],[Etmaal temperatuur °C]]&gt;stookgrens[],_34_KNMI_Stations[[#This Row],[Etmaal temperatuur °C]]-stookgrens[],0),"")</f>
        <v>0</v>
      </c>
    </row>
    <row r="6821" spans="1:16" x14ac:dyDescent="0.25">
      <c r="A6821">
        <v>283</v>
      </c>
      <c r="B6821" s="110">
        <v>45745</v>
      </c>
      <c r="C6821" s="89">
        <v>3</v>
      </c>
      <c r="D6821" s="89">
        <v>8.3000000000000007</v>
      </c>
      <c r="E6821" s="96">
        <v>1668</v>
      </c>
      <c r="F6821" s="89">
        <v>0</v>
      </c>
      <c r="G6821" s="89"/>
      <c r="H6821">
        <v>0.76</v>
      </c>
      <c r="I6821" t="s">
        <v>17</v>
      </c>
      <c r="J6821">
        <v>1</v>
      </c>
      <c r="K6821">
        <v>3</v>
      </c>
      <c r="L6821">
        <v>2025</v>
      </c>
      <c r="M6821" t="s">
        <v>122</v>
      </c>
      <c r="N6821" s="89" cm="1">
        <f t="array" ref="N6821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6821" s="89">
        <f>_34_KNMI_Stations[[#This Row],[graaddagen]]*_34_KNMI_Stations[[#This Row],[Gewogen factor]]</f>
        <v>9.6999999999999993</v>
      </c>
      <c r="P6821" s="89" cm="1">
        <f t="array" ref="P6821">IF(ISNUMBER(_34_KNMI_Stations[[#This Row],[Etmaal temperatuur °C]]),IF(_34_KNMI_Stations[[#This Row],[Etmaal temperatuur °C]]&gt;stookgrens[],_34_KNMI_Stations[[#This Row],[Etmaal temperatuur °C]]-stookgrens[],0),"")</f>
        <v>0</v>
      </c>
    </row>
    <row r="6822" spans="1:16" x14ac:dyDescent="0.25">
      <c r="A6822">
        <v>283</v>
      </c>
      <c r="B6822" s="110">
        <v>45746</v>
      </c>
      <c r="C6822" s="89">
        <v>6.5</v>
      </c>
      <c r="D6822" s="89">
        <v>9</v>
      </c>
      <c r="E6822" s="96">
        <v>704</v>
      </c>
      <c r="F6822" s="89">
        <v>0.6</v>
      </c>
      <c r="G6822" s="89"/>
      <c r="H6822">
        <v>0.75</v>
      </c>
      <c r="I6822" t="s">
        <v>17</v>
      </c>
      <c r="J6822">
        <v>1</v>
      </c>
      <c r="K6822">
        <v>3</v>
      </c>
      <c r="L6822">
        <v>2025</v>
      </c>
      <c r="M6822" t="s">
        <v>122</v>
      </c>
      <c r="N6822" s="89" cm="1">
        <f t="array" ref="N6822">IF(ISNUMBER(_34_KNMI_Stations[[#This Row],[Etmaal temperatuur °C]]),IF(_34_KNMI_Stations[[#This Row],[Etmaal temperatuur °C]]&lt;stookgrens[],stookgrens[]-_34_KNMI_Stations[[#This Row],[Etmaal temperatuur °C]],0),"")</f>
        <v>9</v>
      </c>
      <c r="O6822" s="89">
        <f>_34_KNMI_Stations[[#This Row],[graaddagen]]*_34_KNMI_Stations[[#This Row],[Gewogen factor]]</f>
        <v>9</v>
      </c>
      <c r="P6822" s="89" cm="1">
        <f t="array" ref="P6822">IF(ISNUMBER(_34_KNMI_Stations[[#This Row],[Etmaal temperatuur °C]]),IF(_34_KNMI_Stations[[#This Row],[Etmaal temperatuur °C]]&gt;stookgrens[],_34_KNMI_Stations[[#This Row],[Etmaal temperatuur °C]]-stookgrens[],0),"")</f>
        <v>0</v>
      </c>
    </row>
    <row r="6823" spans="1:16" x14ac:dyDescent="0.25">
      <c r="A6823">
        <v>283</v>
      </c>
      <c r="B6823" s="110">
        <v>45747</v>
      </c>
      <c r="C6823" s="89">
        <v>3.8</v>
      </c>
      <c r="D6823" s="89">
        <v>7.8</v>
      </c>
      <c r="E6823" s="96">
        <v>1309</v>
      </c>
      <c r="F6823" s="89">
        <v>0</v>
      </c>
      <c r="G6823" s="89"/>
      <c r="H6823">
        <v>0.72</v>
      </c>
      <c r="I6823" t="s">
        <v>17</v>
      </c>
      <c r="J6823">
        <v>1</v>
      </c>
      <c r="K6823">
        <v>3</v>
      </c>
      <c r="L6823">
        <v>2025</v>
      </c>
      <c r="M6823" t="s">
        <v>123</v>
      </c>
      <c r="N6823" s="89" cm="1">
        <f t="array" ref="N6823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6823" s="89">
        <f>_34_KNMI_Stations[[#This Row],[graaddagen]]*_34_KNMI_Stations[[#This Row],[Gewogen factor]]</f>
        <v>10.199999999999999</v>
      </c>
      <c r="P6823" s="89" cm="1">
        <f t="array" ref="P6823">IF(ISNUMBER(_34_KNMI_Stations[[#This Row],[Etmaal temperatuur °C]]),IF(_34_KNMI_Stations[[#This Row],[Etmaal temperatuur °C]]&gt;stookgrens[],_34_KNMI_Stations[[#This Row],[Etmaal temperatuur °C]]-stookgrens[],0),"")</f>
        <v>0</v>
      </c>
    </row>
    <row r="6824" spans="1:16" x14ac:dyDescent="0.25">
      <c r="A6824">
        <v>283</v>
      </c>
      <c r="B6824" s="110">
        <v>45748</v>
      </c>
      <c r="C6824" s="89">
        <v>3.9</v>
      </c>
      <c r="D6824" s="89">
        <v>7.5</v>
      </c>
      <c r="E6824" s="96">
        <v>1805</v>
      </c>
      <c r="F6824" s="89">
        <v>0</v>
      </c>
      <c r="G6824" s="89"/>
      <c r="H6824">
        <v>0.72</v>
      </c>
      <c r="I6824" t="s">
        <v>17</v>
      </c>
      <c r="J6824">
        <v>0.8</v>
      </c>
      <c r="K6824">
        <v>4</v>
      </c>
      <c r="L6824">
        <v>2025</v>
      </c>
      <c r="M6824" t="s">
        <v>123</v>
      </c>
      <c r="N6824" s="89" cm="1">
        <f t="array" ref="N6824">IF(ISNUMBER(_34_KNMI_Stations[[#This Row],[Etmaal temperatuur °C]]),IF(_34_KNMI_Stations[[#This Row],[Etmaal temperatuur °C]]&lt;stookgrens[],stookgrens[]-_34_KNMI_Stations[[#This Row],[Etmaal temperatuur °C]],0),"")</f>
        <v>10.5</v>
      </c>
      <c r="O6824" s="89">
        <f>_34_KNMI_Stations[[#This Row],[graaddagen]]*_34_KNMI_Stations[[#This Row],[Gewogen factor]]</f>
        <v>8.4</v>
      </c>
      <c r="P6824" s="89" cm="1">
        <f t="array" ref="P6824">IF(ISNUMBER(_34_KNMI_Stations[[#This Row],[Etmaal temperatuur °C]]),IF(_34_KNMI_Stations[[#This Row],[Etmaal temperatuur °C]]&gt;stookgrens[],_34_KNMI_Stations[[#This Row],[Etmaal temperatuur °C]]-stookgrens[],0),"")</f>
        <v>0</v>
      </c>
    </row>
    <row r="6825" spans="1:16" x14ac:dyDescent="0.25">
      <c r="A6825">
        <v>283</v>
      </c>
      <c r="B6825" s="110">
        <v>45749</v>
      </c>
      <c r="C6825" s="89">
        <v>5.5</v>
      </c>
      <c r="D6825" s="89">
        <v>11</v>
      </c>
      <c r="E6825" s="96">
        <v>1747</v>
      </c>
      <c r="F6825" s="89">
        <v>0</v>
      </c>
      <c r="G6825" s="89"/>
      <c r="H6825">
        <v>0.6</v>
      </c>
      <c r="I6825" t="s">
        <v>17</v>
      </c>
      <c r="J6825">
        <v>0.8</v>
      </c>
      <c r="K6825">
        <v>4</v>
      </c>
      <c r="L6825">
        <v>2025</v>
      </c>
      <c r="M6825" t="s">
        <v>123</v>
      </c>
      <c r="N6825" s="89" cm="1">
        <f t="array" ref="N6825">IF(ISNUMBER(_34_KNMI_Stations[[#This Row],[Etmaal temperatuur °C]]),IF(_34_KNMI_Stations[[#This Row],[Etmaal temperatuur °C]]&lt;stookgrens[],stookgrens[]-_34_KNMI_Stations[[#This Row],[Etmaal temperatuur °C]],0),"")</f>
        <v>7</v>
      </c>
      <c r="O6825" s="89">
        <f>_34_KNMI_Stations[[#This Row],[graaddagen]]*_34_KNMI_Stations[[#This Row],[Gewogen factor]]</f>
        <v>5.6000000000000005</v>
      </c>
      <c r="P6825" s="89" cm="1">
        <f t="array" ref="P6825">IF(ISNUMBER(_34_KNMI_Stations[[#This Row],[Etmaal temperatuur °C]]),IF(_34_KNMI_Stations[[#This Row],[Etmaal temperatuur °C]]&gt;stookgrens[],_34_KNMI_Stations[[#This Row],[Etmaal temperatuur °C]]-stookgrens[],0),"")</f>
        <v>0</v>
      </c>
    </row>
    <row r="6826" spans="1:16" x14ac:dyDescent="0.25">
      <c r="A6826">
        <v>283</v>
      </c>
      <c r="B6826" s="110">
        <v>45750</v>
      </c>
      <c r="C6826" s="89">
        <v>4.4000000000000004</v>
      </c>
      <c r="D6826" s="89">
        <v>12.7</v>
      </c>
      <c r="E6826" s="96">
        <v>2011</v>
      </c>
      <c r="F6826" s="89">
        <v>0</v>
      </c>
      <c r="G6826" s="89"/>
      <c r="H6826">
        <v>0.56999999999999995</v>
      </c>
      <c r="I6826" t="s">
        <v>17</v>
      </c>
      <c r="J6826">
        <v>0.8</v>
      </c>
      <c r="K6826">
        <v>4</v>
      </c>
      <c r="L6826">
        <v>2025</v>
      </c>
      <c r="M6826" t="s">
        <v>123</v>
      </c>
      <c r="N6826" s="89" cm="1">
        <f t="array" ref="N6826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6826" s="89">
        <f>_34_KNMI_Stations[[#This Row],[graaddagen]]*_34_KNMI_Stations[[#This Row],[Gewogen factor]]</f>
        <v>4.2400000000000011</v>
      </c>
      <c r="P6826" s="89" cm="1">
        <f t="array" ref="P6826">IF(ISNUMBER(_34_KNMI_Stations[[#This Row],[Etmaal temperatuur °C]]),IF(_34_KNMI_Stations[[#This Row],[Etmaal temperatuur °C]]&gt;stookgrens[],_34_KNMI_Stations[[#This Row],[Etmaal temperatuur °C]]-stookgrens[],0),"")</f>
        <v>0</v>
      </c>
    </row>
    <row r="6827" spans="1:16" x14ac:dyDescent="0.25">
      <c r="A6827">
        <v>283</v>
      </c>
      <c r="B6827" s="110">
        <v>45751</v>
      </c>
      <c r="C6827" s="89">
        <v>2.4</v>
      </c>
      <c r="D6827" s="89">
        <v>12.9</v>
      </c>
      <c r="E6827" s="96">
        <v>2017</v>
      </c>
      <c r="F6827" s="89">
        <v>0</v>
      </c>
      <c r="G6827" s="89"/>
      <c r="H6827">
        <v>0.59</v>
      </c>
      <c r="I6827" t="s">
        <v>17</v>
      </c>
      <c r="J6827">
        <v>0.8</v>
      </c>
      <c r="K6827">
        <v>4</v>
      </c>
      <c r="L6827">
        <v>2025</v>
      </c>
      <c r="M6827" t="s">
        <v>123</v>
      </c>
      <c r="N6827" s="89" cm="1">
        <f t="array" ref="N6827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6827" s="89">
        <f>_34_KNMI_Stations[[#This Row],[graaddagen]]*_34_KNMI_Stations[[#This Row],[Gewogen factor]]</f>
        <v>4.08</v>
      </c>
      <c r="P6827" s="89" cm="1">
        <f t="array" ref="P6827">IF(ISNUMBER(_34_KNMI_Stations[[#This Row],[Etmaal temperatuur °C]]),IF(_34_KNMI_Stations[[#This Row],[Etmaal temperatuur °C]]&gt;stookgrens[],_34_KNMI_Stations[[#This Row],[Etmaal temperatuur °C]]-stookgrens[],0),"")</f>
        <v>0</v>
      </c>
    </row>
    <row r="6828" spans="1:16" x14ac:dyDescent="0.25">
      <c r="A6828">
        <v>283</v>
      </c>
      <c r="B6828" s="110">
        <v>45752</v>
      </c>
      <c r="C6828" s="89">
        <v>4.5</v>
      </c>
      <c r="D6828" s="89">
        <v>9.4</v>
      </c>
      <c r="E6828" s="96">
        <v>2026</v>
      </c>
      <c r="F6828" s="89">
        <v>0</v>
      </c>
      <c r="G6828" s="89"/>
      <c r="H6828">
        <v>0.57999999999999996</v>
      </c>
      <c r="I6828" t="s">
        <v>17</v>
      </c>
      <c r="J6828">
        <v>0.8</v>
      </c>
      <c r="K6828">
        <v>4</v>
      </c>
      <c r="L6828">
        <v>2025</v>
      </c>
      <c r="M6828" t="s">
        <v>123</v>
      </c>
      <c r="N6828" s="89" cm="1">
        <f t="array" ref="N6828">IF(ISNUMBER(_34_KNMI_Stations[[#This Row],[Etmaal temperatuur °C]]),IF(_34_KNMI_Stations[[#This Row],[Etmaal temperatuur °C]]&lt;stookgrens[],stookgrens[]-_34_KNMI_Stations[[#This Row],[Etmaal temperatuur °C]],0),"")</f>
        <v>8.6</v>
      </c>
      <c r="O6828" s="89">
        <f>_34_KNMI_Stations[[#This Row],[graaddagen]]*_34_KNMI_Stations[[#This Row],[Gewogen factor]]</f>
        <v>6.88</v>
      </c>
      <c r="P6828" s="89" cm="1">
        <f t="array" ref="P6828">IF(ISNUMBER(_34_KNMI_Stations[[#This Row],[Etmaal temperatuur °C]]),IF(_34_KNMI_Stations[[#This Row],[Etmaal temperatuur °C]]&gt;stookgrens[],_34_KNMI_Stations[[#This Row],[Etmaal temperatuur °C]]-stookgrens[],0),"")</f>
        <v>0</v>
      </c>
    </row>
    <row r="6829" spans="1:16" x14ac:dyDescent="0.25">
      <c r="A6829">
        <v>283</v>
      </c>
      <c r="B6829" s="110">
        <v>45753</v>
      </c>
      <c r="C6829" s="89">
        <v>4.3</v>
      </c>
      <c r="D6829" s="89">
        <v>6.1</v>
      </c>
      <c r="E6829" s="96">
        <v>2151</v>
      </c>
      <c r="F6829" s="89">
        <v>0</v>
      </c>
      <c r="G6829" s="89"/>
      <c r="H6829">
        <v>0.52</v>
      </c>
      <c r="I6829" t="s">
        <v>17</v>
      </c>
      <c r="J6829">
        <v>0.8</v>
      </c>
      <c r="K6829">
        <v>4</v>
      </c>
      <c r="L6829">
        <v>2025</v>
      </c>
      <c r="M6829" t="s">
        <v>123</v>
      </c>
      <c r="N6829" s="89" cm="1">
        <f t="array" ref="N6829">IF(ISNUMBER(_34_KNMI_Stations[[#This Row],[Etmaal temperatuur °C]]),IF(_34_KNMI_Stations[[#This Row],[Etmaal temperatuur °C]]&lt;stookgrens[],stookgrens[]-_34_KNMI_Stations[[#This Row],[Etmaal temperatuur °C]],0),"")</f>
        <v>11.9</v>
      </c>
      <c r="O6829" s="89">
        <f>_34_KNMI_Stations[[#This Row],[graaddagen]]*_34_KNMI_Stations[[#This Row],[Gewogen factor]]</f>
        <v>9.5200000000000014</v>
      </c>
      <c r="P6829" s="89" cm="1">
        <f t="array" ref="P6829">IF(ISNUMBER(_34_KNMI_Stations[[#This Row],[Etmaal temperatuur °C]]),IF(_34_KNMI_Stations[[#This Row],[Etmaal temperatuur °C]]&gt;stookgrens[],_34_KNMI_Stations[[#This Row],[Etmaal temperatuur °C]]-stookgrens[],0),"")</f>
        <v>0</v>
      </c>
    </row>
    <row r="6830" spans="1:16" x14ac:dyDescent="0.25">
      <c r="A6830">
        <v>283</v>
      </c>
      <c r="B6830" s="110">
        <v>45754</v>
      </c>
      <c r="C6830" s="89">
        <v>2.1</v>
      </c>
      <c r="D6830" s="89">
        <v>6.4</v>
      </c>
      <c r="E6830" s="96">
        <v>2151</v>
      </c>
      <c r="F6830" s="89">
        <v>0</v>
      </c>
      <c r="G6830" s="89"/>
      <c r="H6830">
        <v>0.61</v>
      </c>
      <c r="I6830" t="s">
        <v>17</v>
      </c>
      <c r="J6830">
        <v>0.8</v>
      </c>
      <c r="K6830">
        <v>4</v>
      </c>
      <c r="L6830">
        <v>2025</v>
      </c>
      <c r="M6830" t="s">
        <v>124</v>
      </c>
      <c r="N6830" s="89" cm="1">
        <f t="array" ref="N6830">IF(ISNUMBER(_34_KNMI_Stations[[#This Row],[Etmaal temperatuur °C]]),IF(_34_KNMI_Stations[[#This Row],[Etmaal temperatuur °C]]&lt;stookgrens[],stookgrens[]-_34_KNMI_Stations[[#This Row],[Etmaal temperatuur °C]],0),"")</f>
        <v>11.6</v>
      </c>
      <c r="O6830" s="89">
        <f>_34_KNMI_Stations[[#This Row],[graaddagen]]*_34_KNMI_Stations[[#This Row],[Gewogen factor]]</f>
        <v>9.2799999999999994</v>
      </c>
      <c r="P6830" s="89" cm="1">
        <f t="array" ref="P6830">IF(ISNUMBER(_34_KNMI_Stations[[#This Row],[Etmaal temperatuur °C]]),IF(_34_KNMI_Stations[[#This Row],[Etmaal temperatuur °C]]&gt;stookgrens[],_34_KNMI_Stations[[#This Row],[Etmaal temperatuur °C]]-stookgrens[],0),"")</f>
        <v>0</v>
      </c>
    </row>
    <row r="6831" spans="1:16" x14ac:dyDescent="0.25">
      <c r="A6831">
        <v>283</v>
      </c>
      <c r="B6831" s="110">
        <v>45755</v>
      </c>
      <c r="C6831" s="89">
        <v>2.2000000000000002</v>
      </c>
      <c r="D6831" s="89">
        <v>8.1999999999999993</v>
      </c>
      <c r="E6831" s="96">
        <v>2065</v>
      </c>
      <c r="F6831" s="89">
        <v>0</v>
      </c>
      <c r="G6831" s="89"/>
      <c r="H6831">
        <v>0.66</v>
      </c>
      <c r="I6831" t="s">
        <v>17</v>
      </c>
      <c r="J6831">
        <v>0.8</v>
      </c>
      <c r="K6831">
        <v>4</v>
      </c>
      <c r="L6831">
        <v>2025</v>
      </c>
      <c r="M6831" t="s">
        <v>124</v>
      </c>
      <c r="N6831" s="89" cm="1">
        <f t="array" ref="N6831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6831" s="89">
        <f>_34_KNMI_Stations[[#This Row],[graaddagen]]*_34_KNMI_Stations[[#This Row],[Gewogen factor]]</f>
        <v>7.8400000000000007</v>
      </c>
      <c r="P6831" s="89" cm="1">
        <f t="array" ref="P6831">IF(ISNUMBER(_34_KNMI_Stations[[#This Row],[Etmaal temperatuur °C]]),IF(_34_KNMI_Stations[[#This Row],[Etmaal temperatuur °C]]&gt;stookgrens[],_34_KNMI_Stations[[#This Row],[Etmaal temperatuur °C]]-stookgrens[],0),"")</f>
        <v>0</v>
      </c>
    </row>
    <row r="6832" spans="1:16" x14ac:dyDescent="0.25">
      <c r="A6832">
        <v>283</v>
      </c>
      <c r="B6832" s="110">
        <v>45756</v>
      </c>
      <c r="C6832" s="89">
        <v>4</v>
      </c>
      <c r="D6832" s="89">
        <v>7.2</v>
      </c>
      <c r="E6832" s="96">
        <v>1778</v>
      </c>
      <c r="F6832" s="89">
        <v>0</v>
      </c>
      <c r="G6832" s="89"/>
      <c r="H6832">
        <v>0.79</v>
      </c>
      <c r="I6832" t="s">
        <v>17</v>
      </c>
      <c r="J6832">
        <v>0.8</v>
      </c>
      <c r="K6832">
        <v>4</v>
      </c>
      <c r="L6832">
        <v>2025</v>
      </c>
      <c r="M6832" t="s">
        <v>124</v>
      </c>
      <c r="N6832" s="89" cm="1">
        <f t="array" ref="N6832">IF(ISNUMBER(_34_KNMI_Stations[[#This Row],[Etmaal temperatuur °C]]),IF(_34_KNMI_Stations[[#This Row],[Etmaal temperatuur °C]]&lt;stookgrens[],stookgrens[]-_34_KNMI_Stations[[#This Row],[Etmaal temperatuur °C]],0),"")</f>
        <v>10.8</v>
      </c>
      <c r="O6832" s="89">
        <f>_34_KNMI_Stations[[#This Row],[graaddagen]]*_34_KNMI_Stations[[#This Row],[Gewogen factor]]</f>
        <v>8.64</v>
      </c>
      <c r="P6832" s="89" cm="1">
        <f t="array" ref="P6832">IF(ISNUMBER(_34_KNMI_Stations[[#This Row],[Etmaal temperatuur °C]]),IF(_34_KNMI_Stations[[#This Row],[Etmaal temperatuur °C]]&gt;stookgrens[],_34_KNMI_Stations[[#This Row],[Etmaal temperatuur °C]]-stookgrens[],0),"")</f>
        <v>0</v>
      </c>
    </row>
    <row r="6833" spans="1:16" x14ac:dyDescent="0.25">
      <c r="A6833">
        <v>283</v>
      </c>
      <c r="B6833" s="110">
        <v>45757</v>
      </c>
      <c r="C6833" s="89">
        <v>3</v>
      </c>
      <c r="D6833" s="89">
        <v>8.6999999999999993</v>
      </c>
      <c r="E6833" s="96">
        <v>1276</v>
      </c>
      <c r="F6833" s="89">
        <v>0</v>
      </c>
      <c r="G6833" s="89"/>
      <c r="H6833">
        <v>0.79</v>
      </c>
      <c r="I6833" t="s">
        <v>17</v>
      </c>
      <c r="J6833">
        <v>0.8</v>
      </c>
      <c r="K6833">
        <v>4</v>
      </c>
      <c r="L6833">
        <v>2025</v>
      </c>
      <c r="M6833" t="s">
        <v>124</v>
      </c>
      <c r="N6833" s="89" cm="1">
        <f t="array" ref="N6833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6833" s="89">
        <f>_34_KNMI_Stations[[#This Row],[graaddagen]]*_34_KNMI_Stations[[#This Row],[Gewogen factor]]</f>
        <v>7.4400000000000013</v>
      </c>
      <c r="P6833" s="89" cm="1">
        <f t="array" ref="P6833">IF(ISNUMBER(_34_KNMI_Stations[[#This Row],[Etmaal temperatuur °C]]),IF(_34_KNMI_Stations[[#This Row],[Etmaal temperatuur °C]]&gt;stookgrens[],_34_KNMI_Stations[[#This Row],[Etmaal temperatuur °C]]-stookgrens[],0),"")</f>
        <v>0</v>
      </c>
    </row>
    <row r="6834" spans="1:16" x14ac:dyDescent="0.25">
      <c r="A6834">
        <v>283</v>
      </c>
      <c r="B6834" s="110">
        <v>45758</v>
      </c>
      <c r="C6834" s="89">
        <v>2.7</v>
      </c>
      <c r="D6834" s="89">
        <v>10.1</v>
      </c>
      <c r="E6834" s="96">
        <v>1728</v>
      </c>
      <c r="F6834" s="89">
        <v>0</v>
      </c>
      <c r="G6834" s="89"/>
      <c r="H6834">
        <v>0.81</v>
      </c>
      <c r="I6834" t="s">
        <v>17</v>
      </c>
      <c r="J6834">
        <v>0.8</v>
      </c>
      <c r="K6834">
        <v>4</v>
      </c>
      <c r="L6834">
        <v>2025</v>
      </c>
      <c r="M6834" t="s">
        <v>124</v>
      </c>
      <c r="N6834" s="89" cm="1">
        <f t="array" ref="N6834">IF(ISNUMBER(_34_KNMI_Stations[[#This Row],[Etmaal temperatuur °C]]),IF(_34_KNMI_Stations[[#This Row],[Etmaal temperatuur °C]]&lt;stookgrens[],stookgrens[]-_34_KNMI_Stations[[#This Row],[Etmaal temperatuur °C]],0),"")</f>
        <v>7.9</v>
      </c>
      <c r="O6834" s="89">
        <f>_34_KNMI_Stations[[#This Row],[graaddagen]]*_34_KNMI_Stations[[#This Row],[Gewogen factor]]</f>
        <v>6.32</v>
      </c>
      <c r="P6834" s="89" cm="1">
        <f t="array" ref="P6834">IF(ISNUMBER(_34_KNMI_Stations[[#This Row],[Etmaal temperatuur °C]]),IF(_34_KNMI_Stations[[#This Row],[Etmaal temperatuur °C]]&gt;stookgrens[],_34_KNMI_Stations[[#This Row],[Etmaal temperatuur °C]]-stookgrens[],0),"")</f>
        <v>0</v>
      </c>
    </row>
    <row r="6835" spans="1:16" x14ac:dyDescent="0.25">
      <c r="A6835">
        <v>283</v>
      </c>
      <c r="B6835" s="110">
        <v>45759</v>
      </c>
      <c r="C6835" s="89">
        <v>3.5</v>
      </c>
      <c r="D6835" s="89">
        <v>14.9</v>
      </c>
      <c r="E6835" s="96">
        <v>2177</v>
      </c>
      <c r="F6835" s="89">
        <v>0</v>
      </c>
      <c r="G6835" s="89"/>
      <c r="H6835">
        <v>0.63</v>
      </c>
      <c r="I6835" t="s">
        <v>17</v>
      </c>
      <c r="J6835">
        <v>0.8</v>
      </c>
      <c r="K6835">
        <v>4</v>
      </c>
      <c r="L6835">
        <v>2025</v>
      </c>
      <c r="M6835" t="s">
        <v>124</v>
      </c>
      <c r="N6835" s="89" cm="1">
        <f t="array" ref="N6835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6835" s="89">
        <f>_34_KNMI_Stations[[#This Row],[graaddagen]]*_34_KNMI_Stations[[#This Row],[Gewogen factor]]</f>
        <v>2.48</v>
      </c>
      <c r="P6835" s="89" cm="1">
        <f t="array" ref="P6835">IF(ISNUMBER(_34_KNMI_Stations[[#This Row],[Etmaal temperatuur °C]]),IF(_34_KNMI_Stations[[#This Row],[Etmaal temperatuur °C]]&gt;stookgrens[],_34_KNMI_Stations[[#This Row],[Etmaal temperatuur °C]]-stookgrens[],0),"")</f>
        <v>0</v>
      </c>
    </row>
    <row r="6836" spans="1:16" x14ac:dyDescent="0.25">
      <c r="A6836">
        <v>283</v>
      </c>
      <c r="B6836" s="110">
        <v>45760</v>
      </c>
      <c r="C6836" s="89">
        <v>3.4</v>
      </c>
      <c r="D6836" s="89">
        <v>14.1</v>
      </c>
      <c r="E6836" s="96">
        <v>1170</v>
      </c>
      <c r="F6836" s="89">
        <v>1.4</v>
      </c>
      <c r="G6836" s="89"/>
      <c r="H6836">
        <v>0.79</v>
      </c>
      <c r="I6836" t="s">
        <v>17</v>
      </c>
      <c r="J6836">
        <v>0.8</v>
      </c>
      <c r="K6836">
        <v>4</v>
      </c>
      <c r="L6836">
        <v>2025</v>
      </c>
      <c r="M6836" t="s">
        <v>124</v>
      </c>
      <c r="N6836" s="89" cm="1">
        <f t="array" ref="N6836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6836" s="89">
        <f>_34_KNMI_Stations[[#This Row],[graaddagen]]*_34_KNMI_Stations[[#This Row],[Gewogen factor]]</f>
        <v>3.1200000000000006</v>
      </c>
      <c r="P6836" s="89" cm="1">
        <f t="array" ref="P6836">IF(ISNUMBER(_34_KNMI_Stations[[#This Row],[Etmaal temperatuur °C]]),IF(_34_KNMI_Stations[[#This Row],[Etmaal temperatuur °C]]&gt;stookgrens[],_34_KNMI_Stations[[#This Row],[Etmaal temperatuur °C]]-stookgrens[],0),"")</f>
        <v>0</v>
      </c>
    </row>
    <row r="6837" spans="1:16" x14ac:dyDescent="0.25">
      <c r="A6837">
        <v>283</v>
      </c>
      <c r="B6837" s="110">
        <v>45761</v>
      </c>
      <c r="C6837" s="89">
        <v>2.2999999999999998</v>
      </c>
      <c r="D6837" s="89">
        <v>12.5</v>
      </c>
      <c r="E6837" s="96">
        <v>1697</v>
      </c>
      <c r="F6837" s="89">
        <v>0.7</v>
      </c>
      <c r="G6837" s="89"/>
      <c r="H6837">
        <v>0.74</v>
      </c>
      <c r="I6837" t="s">
        <v>17</v>
      </c>
      <c r="J6837">
        <v>0.8</v>
      </c>
      <c r="K6837">
        <v>4</v>
      </c>
      <c r="L6837">
        <v>2025</v>
      </c>
      <c r="M6837" t="s">
        <v>125</v>
      </c>
      <c r="N6837" s="89" cm="1">
        <f t="array" ref="N6837">IF(ISNUMBER(_34_KNMI_Stations[[#This Row],[Etmaal temperatuur °C]]),IF(_34_KNMI_Stations[[#This Row],[Etmaal temperatuur °C]]&lt;stookgrens[],stookgrens[]-_34_KNMI_Stations[[#This Row],[Etmaal temperatuur °C]],0),"")</f>
        <v>5.5</v>
      </c>
      <c r="O6837" s="89">
        <f>_34_KNMI_Stations[[#This Row],[graaddagen]]*_34_KNMI_Stations[[#This Row],[Gewogen factor]]</f>
        <v>4.4000000000000004</v>
      </c>
      <c r="P6837" s="89" cm="1">
        <f t="array" ref="P6837">IF(ISNUMBER(_34_KNMI_Stations[[#This Row],[Etmaal temperatuur °C]]),IF(_34_KNMI_Stations[[#This Row],[Etmaal temperatuur °C]]&gt;stookgrens[],_34_KNMI_Stations[[#This Row],[Etmaal temperatuur °C]]-stookgrens[],0),"")</f>
        <v>0</v>
      </c>
    </row>
    <row r="6838" spans="1:16" x14ac:dyDescent="0.25">
      <c r="A6838">
        <v>283</v>
      </c>
      <c r="B6838" s="110">
        <v>45762</v>
      </c>
      <c r="C6838" s="89">
        <v>2.7</v>
      </c>
      <c r="D6838" s="89">
        <v>14</v>
      </c>
      <c r="E6838" s="96">
        <v>1227</v>
      </c>
      <c r="F6838" s="89">
        <v>0.9</v>
      </c>
      <c r="G6838" s="89"/>
      <c r="H6838">
        <v>0.82</v>
      </c>
      <c r="I6838" t="s">
        <v>17</v>
      </c>
      <c r="J6838">
        <v>0.8</v>
      </c>
      <c r="K6838">
        <v>4</v>
      </c>
      <c r="L6838">
        <v>2025</v>
      </c>
      <c r="M6838" t="s">
        <v>125</v>
      </c>
      <c r="N6838" s="89" cm="1">
        <f t="array" ref="N6838">IF(ISNUMBER(_34_KNMI_Stations[[#This Row],[Etmaal temperatuur °C]]),IF(_34_KNMI_Stations[[#This Row],[Etmaal temperatuur °C]]&lt;stookgrens[],stookgrens[]-_34_KNMI_Stations[[#This Row],[Etmaal temperatuur °C]],0),"")</f>
        <v>4</v>
      </c>
      <c r="O6838" s="89">
        <f>_34_KNMI_Stations[[#This Row],[graaddagen]]*_34_KNMI_Stations[[#This Row],[Gewogen factor]]</f>
        <v>3.2</v>
      </c>
      <c r="P6838" s="89" cm="1">
        <f t="array" ref="P6838">IF(ISNUMBER(_34_KNMI_Stations[[#This Row],[Etmaal temperatuur °C]]),IF(_34_KNMI_Stations[[#This Row],[Etmaal temperatuur °C]]&gt;stookgrens[],_34_KNMI_Stations[[#This Row],[Etmaal temperatuur °C]]-stookgrens[],0),"")</f>
        <v>0</v>
      </c>
    </row>
    <row r="6839" spans="1:16" x14ac:dyDescent="0.25">
      <c r="A6839">
        <v>283</v>
      </c>
      <c r="B6839" s="110">
        <v>45763</v>
      </c>
      <c r="C6839" s="89">
        <v>1.7</v>
      </c>
      <c r="D6839" s="89">
        <v>10.1</v>
      </c>
      <c r="E6839" s="96">
        <v>363</v>
      </c>
      <c r="F6839" s="89">
        <v>2</v>
      </c>
      <c r="G6839" s="89"/>
      <c r="H6839">
        <v>0.93</v>
      </c>
      <c r="I6839" t="s">
        <v>17</v>
      </c>
      <c r="J6839">
        <v>0.8</v>
      </c>
      <c r="K6839">
        <v>4</v>
      </c>
      <c r="L6839">
        <v>2025</v>
      </c>
      <c r="M6839" t="s">
        <v>125</v>
      </c>
      <c r="N6839" s="89" cm="1">
        <f t="array" ref="N6839">IF(ISNUMBER(_34_KNMI_Stations[[#This Row],[Etmaal temperatuur °C]]),IF(_34_KNMI_Stations[[#This Row],[Etmaal temperatuur °C]]&lt;stookgrens[],stookgrens[]-_34_KNMI_Stations[[#This Row],[Etmaal temperatuur °C]],0),"")</f>
        <v>7.9</v>
      </c>
      <c r="O6839" s="89">
        <f>_34_KNMI_Stations[[#This Row],[graaddagen]]*_34_KNMI_Stations[[#This Row],[Gewogen factor]]</f>
        <v>6.32</v>
      </c>
      <c r="P6839" s="89" cm="1">
        <f t="array" ref="P6839">IF(ISNUMBER(_34_KNMI_Stations[[#This Row],[Etmaal temperatuur °C]]),IF(_34_KNMI_Stations[[#This Row],[Etmaal temperatuur °C]]&gt;stookgrens[],_34_KNMI_Stations[[#This Row],[Etmaal temperatuur °C]]-stookgrens[],0),"")</f>
        <v>0</v>
      </c>
    </row>
    <row r="6840" spans="1:16" x14ac:dyDescent="0.25">
      <c r="A6840">
        <v>283</v>
      </c>
      <c r="B6840" s="110">
        <v>45764</v>
      </c>
      <c r="C6840" s="89">
        <v>3.5</v>
      </c>
      <c r="D6840" s="89">
        <v>8.8000000000000007</v>
      </c>
      <c r="E6840" s="96">
        <v>468</v>
      </c>
      <c r="F6840" s="89">
        <v>2.5</v>
      </c>
      <c r="G6840" s="89"/>
      <c r="H6840">
        <v>0.86</v>
      </c>
      <c r="I6840" t="s">
        <v>17</v>
      </c>
      <c r="J6840">
        <v>0.8</v>
      </c>
      <c r="K6840">
        <v>4</v>
      </c>
      <c r="L6840">
        <v>2025</v>
      </c>
      <c r="M6840" t="s">
        <v>125</v>
      </c>
      <c r="N6840" s="89" cm="1">
        <f t="array" ref="N6840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6840" s="89">
        <f>_34_KNMI_Stations[[#This Row],[graaddagen]]*_34_KNMI_Stations[[#This Row],[Gewogen factor]]</f>
        <v>7.3599999999999994</v>
      </c>
      <c r="P6840" s="89" cm="1">
        <f t="array" ref="P6840">IF(ISNUMBER(_34_KNMI_Stations[[#This Row],[Etmaal temperatuur °C]]),IF(_34_KNMI_Stations[[#This Row],[Etmaal temperatuur °C]]&gt;stookgrens[],_34_KNMI_Stations[[#This Row],[Etmaal temperatuur °C]]-stookgrens[],0),"")</f>
        <v>0</v>
      </c>
    </row>
    <row r="6841" spans="1:16" x14ac:dyDescent="0.25">
      <c r="A6841">
        <v>283</v>
      </c>
      <c r="B6841" s="110">
        <v>45765</v>
      </c>
      <c r="C6841" s="89">
        <v>1.8</v>
      </c>
      <c r="D6841" s="89">
        <v>9.5</v>
      </c>
      <c r="E6841" s="96">
        <v>1103</v>
      </c>
      <c r="F6841" s="89">
        <v>5.2</v>
      </c>
      <c r="G6841" s="89"/>
      <c r="H6841">
        <v>0.82</v>
      </c>
      <c r="I6841" t="s">
        <v>17</v>
      </c>
      <c r="J6841">
        <v>0.8</v>
      </c>
      <c r="K6841">
        <v>4</v>
      </c>
      <c r="L6841">
        <v>2025</v>
      </c>
      <c r="M6841" t="s">
        <v>125</v>
      </c>
      <c r="N6841" s="89" cm="1">
        <f t="array" ref="N6841">IF(ISNUMBER(_34_KNMI_Stations[[#This Row],[Etmaal temperatuur °C]]),IF(_34_KNMI_Stations[[#This Row],[Etmaal temperatuur °C]]&lt;stookgrens[],stookgrens[]-_34_KNMI_Stations[[#This Row],[Etmaal temperatuur °C]],0),"")</f>
        <v>8.5</v>
      </c>
      <c r="O6841" s="89">
        <f>_34_KNMI_Stations[[#This Row],[graaddagen]]*_34_KNMI_Stations[[#This Row],[Gewogen factor]]</f>
        <v>6.8000000000000007</v>
      </c>
      <c r="P6841" s="89" cm="1">
        <f t="array" ref="P6841">IF(ISNUMBER(_34_KNMI_Stations[[#This Row],[Etmaal temperatuur °C]]),IF(_34_KNMI_Stations[[#This Row],[Etmaal temperatuur °C]]&gt;stookgrens[],_34_KNMI_Stations[[#This Row],[Etmaal temperatuur °C]]-stookgrens[],0),"")</f>
        <v>0</v>
      </c>
    </row>
    <row r="6842" spans="1:16" x14ac:dyDescent="0.25">
      <c r="A6842">
        <v>283</v>
      </c>
      <c r="B6842" s="110">
        <v>45766</v>
      </c>
      <c r="C6842" s="89">
        <v>2.2000000000000002</v>
      </c>
      <c r="D6842" s="89">
        <v>9.3000000000000007</v>
      </c>
      <c r="E6842" s="96">
        <v>2090</v>
      </c>
      <c r="F6842" s="89">
        <v>0</v>
      </c>
      <c r="G6842" s="89"/>
      <c r="H6842">
        <v>0.78</v>
      </c>
      <c r="I6842" t="s">
        <v>17</v>
      </c>
      <c r="J6842">
        <v>0.8</v>
      </c>
      <c r="K6842">
        <v>4</v>
      </c>
      <c r="L6842">
        <v>2025</v>
      </c>
      <c r="M6842" t="s">
        <v>125</v>
      </c>
      <c r="N6842" s="89" cm="1">
        <f t="array" ref="N6842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6842" s="89">
        <f>_34_KNMI_Stations[[#This Row],[graaddagen]]*_34_KNMI_Stations[[#This Row],[Gewogen factor]]</f>
        <v>6.96</v>
      </c>
      <c r="P6842" s="89" cm="1">
        <f t="array" ref="P6842">IF(ISNUMBER(_34_KNMI_Stations[[#This Row],[Etmaal temperatuur °C]]),IF(_34_KNMI_Stations[[#This Row],[Etmaal temperatuur °C]]&gt;stookgrens[],_34_KNMI_Stations[[#This Row],[Etmaal temperatuur °C]]-stookgrens[],0),"")</f>
        <v>0</v>
      </c>
    </row>
    <row r="6843" spans="1:16" x14ac:dyDescent="0.25">
      <c r="A6843">
        <v>283</v>
      </c>
      <c r="B6843" s="110">
        <v>45767</v>
      </c>
      <c r="C6843" s="89">
        <v>2.1</v>
      </c>
      <c r="D6843" s="89">
        <v>10.4</v>
      </c>
      <c r="E6843" s="96">
        <v>2186</v>
      </c>
      <c r="F6843" s="89">
        <v>7.3</v>
      </c>
      <c r="G6843" s="89"/>
      <c r="H6843">
        <v>0.81</v>
      </c>
      <c r="I6843" t="s">
        <v>17</v>
      </c>
      <c r="J6843">
        <v>0.8</v>
      </c>
      <c r="K6843">
        <v>4</v>
      </c>
      <c r="L6843">
        <v>2025</v>
      </c>
      <c r="M6843" t="s">
        <v>125</v>
      </c>
      <c r="N6843" s="89" cm="1">
        <f t="array" ref="N6843">IF(ISNUMBER(_34_KNMI_Stations[[#This Row],[Etmaal temperatuur °C]]),IF(_34_KNMI_Stations[[#This Row],[Etmaal temperatuur °C]]&lt;stookgrens[],stookgrens[]-_34_KNMI_Stations[[#This Row],[Etmaal temperatuur °C]],0),"")</f>
        <v>7.6</v>
      </c>
      <c r="O6843" s="89">
        <f>_34_KNMI_Stations[[#This Row],[graaddagen]]*_34_KNMI_Stations[[#This Row],[Gewogen factor]]</f>
        <v>6.08</v>
      </c>
      <c r="P6843" s="89" cm="1">
        <f t="array" ref="P6843">IF(ISNUMBER(_34_KNMI_Stations[[#This Row],[Etmaal temperatuur °C]]),IF(_34_KNMI_Stations[[#This Row],[Etmaal temperatuur °C]]&gt;stookgrens[],_34_KNMI_Stations[[#This Row],[Etmaal temperatuur °C]]-stookgrens[],0),"")</f>
        <v>0</v>
      </c>
    </row>
    <row r="6844" spans="1:16" x14ac:dyDescent="0.25">
      <c r="A6844">
        <v>283</v>
      </c>
      <c r="B6844" s="110">
        <v>45768</v>
      </c>
      <c r="C6844" s="89">
        <v>1.4</v>
      </c>
      <c r="D6844" s="89">
        <v>12.4</v>
      </c>
      <c r="E6844" s="96">
        <v>950</v>
      </c>
      <c r="F6844" s="89">
        <v>0.4</v>
      </c>
      <c r="G6844" s="89"/>
      <c r="H6844">
        <v>0.86</v>
      </c>
      <c r="I6844" t="s">
        <v>17</v>
      </c>
      <c r="J6844">
        <v>0.8</v>
      </c>
      <c r="K6844">
        <v>4</v>
      </c>
      <c r="L6844">
        <v>2025</v>
      </c>
      <c r="M6844" t="s">
        <v>126</v>
      </c>
      <c r="N6844" s="89" cm="1">
        <f t="array" ref="N6844">IF(ISNUMBER(_34_KNMI_Stations[[#This Row],[Etmaal temperatuur °C]]),IF(_34_KNMI_Stations[[#This Row],[Etmaal temperatuur °C]]&lt;stookgrens[],stookgrens[]-_34_KNMI_Stations[[#This Row],[Etmaal temperatuur °C]],0),"")</f>
        <v>5.6</v>
      </c>
      <c r="O6844" s="89">
        <f>_34_KNMI_Stations[[#This Row],[graaddagen]]*_34_KNMI_Stations[[#This Row],[Gewogen factor]]</f>
        <v>4.4799999999999995</v>
      </c>
      <c r="P6844" s="89" cm="1">
        <f t="array" ref="P6844">IF(ISNUMBER(_34_KNMI_Stations[[#This Row],[Etmaal temperatuur °C]]),IF(_34_KNMI_Stations[[#This Row],[Etmaal temperatuur °C]]&gt;stookgrens[],_34_KNMI_Stations[[#This Row],[Etmaal temperatuur °C]]-stookgrens[],0),"")</f>
        <v>0</v>
      </c>
    </row>
    <row r="6845" spans="1:16" x14ac:dyDescent="0.25">
      <c r="A6845">
        <v>283</v>
      </c>
      <c r="B6845" s="110">
        <v>45769</v>
      </c>
      <c r="C6845" s="89">
        <v>2.2000000000000002</v>
      </c>
      <c r="D6845" s="89">
        <v>12.1</v>
      </c>
      <c r="E6845" s="96">
        <v>1580</v>
      </c>
      <c r="F6845" s="89">
        <v>0</v>
      </c>
      <c r="G6845" s="89"/>
      <c r="H6845">
        <v>0.83</v>
      </c>
      <c r="I6845" t="s">
        <v>17</v>
      </c>
      <c r="J6845">
        <v>0.8</v>
      </c>
      <c r="K6845">
        <v>4</v>
      </c>
      <c r="L6845">
        <v>2025</v>
      </c>
      <c r="M6845" t="s">
        <v>126</v>
      </c>
      <c r="N6845" s="89" cm="1">
        <f t="array" ref="N6845">IF(ISNUMBER(_34_KNMI_Stations[[#This Row],[Etmaal temperatuur °C]]),IF(_34_KNMI_Stations[[#This Row],[Etmaal temperatuur °C]]&lt;stookgrens[],stookgrens[]-_34_KNMI_Stations[[#This Row],[Etmaal temperatuur °C]],0),"")</f>
        <v>5.9</v>
      </c>
      <c r="O6845" s="89">
        <f>_34_KNMI_Stations[[#This Row],[graaddagen]]*_34_KNMI_Stations[[#This Row],[Gewogen factor]]</f>
        <v>4.7200000000000006</v>
      </c>
      <c r="P6845" s="89" cm="1">
        <f t="array" ref="P6845">IF(ISNUMBER(_34_KNMI_Stations[[#This Row],[Etmaal temperatuur °C]]),IF(_34_KNMI_Stations[[#This Row],[Etmaal temperatuur °C]]&gt;stookgrens[],_34_KNMI_Stations[[#This Row],[Etmaal temperatuur °C]]-stookgrens[],0),"")</f>
        <v>0</v>
      </c>
    </row>
    <row r="6846" spans="1:16" x14ac:dyDescent="0.25">
      <c r="A6846">
        <v>283</v>
      </c>
      <c r="B6846" s="110">
        <v>45770</v>
      </c>
      <c r="C6846" s="89">
        <v>1.9</v>
      </c>
      <c r="D6846" s="89">
        <v>11.2</v>
      </c>
      <c r="E6846" s="96">
        <v>1105</v>
      </c>
      <c r="F6846" s="89">
        <v>7.7</v>
      </c>
      <c r="G6846" s="89"/>
      <c r="H6846">
        <v>0.9</v>
      </c>
      <c r="I6846" t="s">
        <v>17</v>
      </c>
      <c r="J6846">
        <v>0.8</v>
      </c>
      <c r="K6846">
        <v>4</v>
      </c>
      <c r="L6846">
        <v>2025</v>
      </c>
      <c r="M6846" t="s">
        <v>126</v>
      </c>
      <c r="N6846" s="89" cm="1">
        <f t="array" ref="N6846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6846" s="89">
        <f>_34_KNMI_Stations[[#This Row],[graaddagen]]*_34_KNMI_Stations[[#This Row],[Gewogen factor]]</f>
        <v>5.4400000000000013</v>
      </c>
      <c r="P6846" s="89" cm="1">
        <f t="array" ref="P6846">IF(ISNUMBER(_34_KNMI_Stations[[#This Row],[Etmaal temperatuur °C]]),IF(_34_KNMI_Stations[[#This Row],[Etmaal temperatuur °C]]&gt;stookgrens[],_34_KNMI_Stations[[#This Row],[Etmaal temperatuur °C]]-stookgrens[],0),"")</f>
        <v>0</v>
      </c>
    </row>
    <row r="6847" spans="1:16" x14ac:dyDescent="0.25">
      <c r="A6847">
        <v>283</v>
      </c>
      <c r="B6847" s="110">
        <v>45771</v>
      </c>
      <c r="C6847" s="89">
        <v>3</v>
      </c>
      <c r="D6847" s="89">
        <v>10.9</v>
      </c>
      <c r="E6847" s="96">
        <v>483</v>
      </c>
      <c r="F6847" s="89">
        <v>14.8</v>
      </c>
      <c r="G6847" s="89"/>
      <c r="H6847">
        <v>0.96</v>
      </c>
      <c r="I6847" t="s">
        <v>17</v>
      </c>
      <c r="J6847">
        <v>0.8</v>
      </c>
      <c r="K6847">
        <v>4</v>
      </c>
      <c r="L6847">
        <v>2025</v>
      </c>
      <c r="M6847" t="s">
        <v>126</v>
      </c>
      <c r="N6847" s="89" cm="1">
        <f t="array" ref="N6847">IF(ISNUMBER(_34_KNMI_Stations[[#This Row],[Etmaal temperatuur °C]]),IF(_34_KNMI_Stations[[#This Row],[Etmaal temperatuur °C]]&lt;stookgrens[],stookgrens[]-_34_KNMI_Stations[[#This Row],[Etmaal temperatuur °C]],0),"")</f>
        <v>7.1</v>
      </c>
      <c r="O6847" s="89">
        <f>_34_KNMI_Stations[[#This Row],[graaddagen]]*_34_KNMI_Stations[[#This Row],[Gewogen factor]]</f>
        <v>5.68</v>
      </c>
      <c r="P6847" s="89" cm="1">
        <f t="array" ref="P6847">IF(ISNUMBER(_34_KNMI_Stations[[#This Row],[Etmaal temperatuur °C]]),IF(_34_KNMI_Stations[[#This Row],[Etmaal temperatuur °C]]&gt;stookgrens[],_34_KNMI_Stations[[#This Row],[Etmaal temperatuur °C]]-stookgrens[],0),"")</f>
        <v>0</v>
      </c>
    </row>
    <row r="6848" spans="1:16" x14ac:dyDescent="0.25">
      <c r="A6848">
        <v>283</v>
      </c>
      <c r="B6848" s="110">
        <v>45772</v>
      </c>
      <c r="C6848" s="89">
        <v>2.6</v>
      </c>
      <c r="D6848" s="89">
        <v>8.5</v>
      </c>
      <c r="E6848" s="96">
        <v>818</v>
      </c>
      <c r="F6848" s="89">
        <v>0</v>
      </c>
      <c r="G6848" s="89"/>
      <c r="H6848">
        <v>0.92</v>
      </c>
      <c r="I6848" t="s">
        <v>17</v>
      </c>
      <c r="J6848">
        <v>0.8</v>
      </c>
      <c r="K6848">
        <v>4</v>
      </c>
      <c r="L6848">
        <v>2025</v>
      </c>
      <c r="M6848" t="s">
        <v>126</v>
      </c>
      <c r="N6848" s="89" cm="1">
        <f t="array" ref="N6848">IF(ISNUMBER(_34_KNMI_Stations[[#This Row],[Etmaal temperatuur °C]]),IF(_34_KNMI_Stations[[#This Row],[Etmaal temperatuur °C]]&lt;stookgrens[],stookgrens[]-_34_KNMI_Stations[[#This Row],[Etmaal temperatuur °C]],0),"")</f>
        <v>9.5</v>
      </c>
      <c r="O6848" s="89">
        <f>_34_KNMI_Stations[[#This Row],[graaddagen]]*_34_KNMI_Stations[[#This Row],[Gewogen factor]]</f>
        <v>7.6000000000000005</v>
      </c>
      <c r="P6848" s="89" cm="1">
        <f t="array" ref="P6848">IF(ISNUMBER(_34_KNMI_Stations[[#This Row],[Etmaal temperatuur °C]]),IF(_34_KNMI_Stations[[#This Row],[Etmaal temperatuur °C]]&gt;stookgrens[],_34_KNMI_Stations[[#This Row],[Etmaal temperatuur °C]]-stookgrens[],0),"")</f>
        <v>0</v>
      </c>
    </row>
    <row r="6849" spans="1:16" x14ac:dyDescent="0.25">
      <c r="A6849">
        <v>283</v>
      </c>
      <c r="B6849" s="110">
        <v>45773</v>
      </c>
      <c r="C6849" s="89">
        <v>2.7</v>
      </c>
      <c r="D6849" s="89">
        <v>11.6</v>
      </c>
      <c r="E6849" s="96">
        <v>2220</v>
      </c>
      <c r="F6849" s="89">
        <v>0</v>
      </c>
      <c r="G6849" s="89"/>
      <c r="H6849">
        <v>0.75</v>
      </c>
      <c r="I6849" t="s">
        <v>17</v>
      </c>
      <c r="J6849">
        <v>0.8</v>
      </c>
      <c r="K6849">
        <v>4</v>
      </c>
      <c r="L6849">
        <v>2025</v>
      </c>
      <c r="M6849" t="s">
        <v>126</v>
      </c>
      <c r="N6849" s="89" cm="1">
        <f t="array" ref="N6849">IF(ISNUMBER(_34_KNMI_Stations[[#This Row],[Etmaal temperatuur °C]]),IF(_34_KNMI_Stations[[#This Row],[Etmaal temperatuur °C]]&lt;stookgrens[],stookgrens[]-_34_KNMI_Stations[[#This Row],[Etmaal temperatuur °C]],0),"")</f>
        <v>6.4</v>
      </c>
      <c r="O6849" s="89">
        <f>_34_KNMI_Stations[[#This Row],[graaddagen]]*_34_KNMI_Stations[[#This Row],[Gewogen factor]]</f>
        <v>5.120000000000001</v>
      </c>
      <c r="P6849" s="89" cm="1">
        <f t="array" ref="P6849">IF(ISNUMBER(_34_KNMI_Stations[[#This Row],[Etmaal temperatuur °C]]),IF(_34_KNMI_Stations[[#This Row],[Etmaal temperatuur °C]]&gt;stookgrens[],_34_KNMI_Stations[[#This Row],[Etmaal temperatuur °C]]-stookgrens[],0),"")</f>
        <v>0</v>
      </c>
    </row>
    <row r="6850" spans="1:16" x14ac:dyDescent="0.25">
      <c r="A6850">
        <v>283</v>
      </c>
      <c r="B6850" s="110">
        <v>45774</v>
      </c>
      <c r="C6850" s="89">
        <v>1.9</v>
      </c>
      <c r="D6850" s="89">
        <v>12.4</v>
      </c>
      <c r="E6850" s="96">
        <v>2555</v>
      </c>
      <c r="F6850" s="89">
        <v>0</v>
      </c>
      <c r="G6850" s="89"/>
      <c r="H6850">
        <v>0.67</v>
      </c>
      <c r="I6850" t="s">
        <v>17</v>
      </c>
      <c r="J6850">
        <v>0.8</v>
      </c>
      <c r="K6850">
        <v>4</v>
      </c>
      <c r="L6850">
        <v>2025</v>
      </c>
      <c r="M6850" t="s">
        <v>126</v>
      </c>
      <c r="N6850" s="89" cm="1">
        <f t="array" ref="N6850">IF(ISNUMBER(_34_KNMI_Stations[[#This Row],[Etmaal temperatuur °C]]),IF(_34_KNMI_Stations[[#This Row],[Etmaal temperatuur °C]]&lt;stookgrens[],stookgrens[]-_34_KNMI_Stations[[#This Row],[Etmaal temperatuur °C]],0),"")</f>
        <v>5.6</v>
      </c>
      <c r="O6850" s="89">
        <f>_34_KNMI_Stations[[#This Row],[graaddagen]]*_34_KNMI_Stations[[#This Row],[Gewogen factor]]</f>
        <v>4.4799999999999995</v>
      </c>
      <c r="P6850" s="89" cm="1">
        <f t="array" ref="P6850">IF(ISNUMBER(_34_KNMI_Stations[[#This Row],[Etmaal temperatuur °C]]),IF(_34_KNMI_Stations[[#This Row],[Etmaal temperatuur °C]]&gt;stookgrens[],_34_KNMI_Stations[[#This Row],[Etmaal temperatuur °C]]-stookgrens[],0),"")</f>
        <v>0</v>
      </c>
    </row>
    <row r="6851" spans="1:16" x14ac:dyDescent="0.25">
      <c r="A6851">
        <v>283</v>
      </c>
      <c r="B6851" s="110">
        <v>45775</v>
      </c>
      <c r="C6851" s="89">
        <v>1.4</v>
      </c>
      <c r="D6851" s="89">
        <v>13</v>
      </c>
      <c r="E6851" s="96">
        <v>2476</v>
      </c>
      <c r="F6851" s="89">
        <v>0</v>
      </c>
      <c r="G6851" s="89"/>
      <c r="H6851">
        <v>0.68</v>
      </c>
      <c r="I6851" t="s">
        <v>17</v>
      </c>
      <c r="J6851">
        <v>0.8</v>
      </c>
      <c r="K6851">
        <v>4</v>
      </c>
      <c r="L6851">
        <v>2025</v>
      </c>
      <c r="M6851" t="s">
        <v>127</v>
      </c>
      <c r="N6851" s="89" cm="1">
        <f t="array" ref="N6851">IF(ISNUMBER(_34_KNMI_Stations[[#This Row],[Etmaal temperatuur °C]]),IF(_34_KNMI_Stations[[#This Row],[Etmaal temperatuur °C]]&lt;stookgrens[],stookgrens[]-_34_KNMI_Stations[[#This Row],[Etmaal temperatuur °C]],0),"")</f>
        <v>5</v>
      </c>
      <c r="O6851" s="89">
        <f>_34_KNMI_Stations[[#This Row],[graaddagen]]*_34_KNMI_Stations[[#This Row],[Gewogen factor]]</f>
        <v>4</v>
      </c>
      <c r="P6851" s="89" cm="1">
        <f t="array" ref="P6851">IF(ISNUMBER(_34_KNMI_Stations[[#This Row],[Etmaal temperatuur °C]]),IF(_34_KNMI_Stations[[#This Row],[Etmaal temperatuur °C]]&gt;stookgrens[],_34_KNMI_Stations[[#This Row],[Etmaal temperatuur °C]]-stookgrens[],0),"")</f>
        <v>0</v>
      </c>
    </row>
    <row r="6852" spans="1:16" x14ac:dyDescent="0.25">
      <c r="A6852">
        <v>283</v>
      </c>
      <c r="B6852" s="110">
        <v>45776</v>
      </c>
      <c r="C6852" s="89">
        <v>1.8</v>
      </c>
      <c r="D6852" s="89">
        <v>14.4</v>
      </c>
      <c r="E6852" s="96">
        <v>2454</v>
      </c>
      <c r="F6852" s="89">
        <v>0</v>
      </c>
      <c r="G6852" s="89"/>
      <c r="H6852">
        <v>0.71</v>
      </c>
      <c r="I6852" t="s">
        <v>17</v>
      </c>
      <c r="J6852">
        <v>0.8</v>
      </c>
      <c r="K6852">
        <v>4</v>
      </c>
      <c r="L6852">
        <v>2025</v>
      </c>
      <c r="M6852" t="s">
        <v>127</v>
      </c>
      <c r="N6852" s="89" cm="1">
        <f t="array" ref="N6852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6852" s="89">
        <f>_34_KNMI_Stations[[#This Row],[graaddagen]]*_34_KNMI_Stations[[#This Row],[Gewogen factor]]</f>
        <v>2.88</v>
      </c>
      <c r="P6852" s="89" cm="1">
        <f t="array" ref="P6852">IF(ISNUMBER(_34_KNMI_Stations[[#This Row],[Etmaal temperatuur °C]]),IF(_34_KNMI_Stations[[#This Row],[Etmaal temperatuur °C]]&gt;stookgrens[],_34_KNMI_Stations[[#This Row],[Etmaal temperatuur °C]]-stookgrens[],0),"")</f>
        <v>0</v>
      </c>
    </row>
    <row r="6853" spans="1:16" x14ac:dyDescent="0.25">
      <c r="A6853">
        <v>283</v>
      </c>
      <c r="B6853" s="110">
        <v>45777</v>
      </c>
      <c r="C6853" s="89">
        <v>1.5</v>
      </c>
      <c r="D6853" s="89">
        <v>16.3</v>
      </c>
      <c r="E6853" s="96">
        <v>2491</v>
      </c>
      <c r="F6853" s="89">
        <v>0</v>
      </c>
      <c r="G6853" s="89"/>
      <c r="H6853">
        <v>0.7</v>
      </c>
      <c r="I6853" t="s">
        <v>17</v>
      </c>
      <c r="J6853">
        <v>0.8</v>
      </c>
      <c r="K6853">
        <v>4</v>
      </c>
      <c r="L6853">
        <v>2025</v>
      </c>
      <c r="M6853" t="s">
        <v>127</v>
      </c>
      <c r="N6853" s="89" cm="1">
        <f t="array" ref="N6853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6853" s="89">
        <f>_34_KNMI_Stations[[#This Row],[graaddagen]]*_34_KNMI_Stations[[#This Row],[Gewogen factor]]</f>
        <v>1.3599999999999994</v>
      </c>
      <c r="P6853" s="89" cm="1">
        <f t="array" ref="P6853">IF(ISNUMBER(_34_KNMI_Stations[[#This Row],[Etmaal temperatuur °C]]),IF(_34_KNMI_Stations[[#This Row],[Etmaal temperatuur °C]]&gt;stookgrens[],_34_KNMI_Stations[[#This Row],[Etmaal temperatuur °C]]-stookgrens[],0),"")</f>
        <v>0</v>
      </c>
    </row>
    <row r="6854" spans="1:16" x14ac:dyDescent="0.25">
      <c r="A6854">
        <v>283</v>
      </c>
      <c r="B6854" s="110">
        <v>45778</v>
      </c>
      <c r="C6854" s="89">
        <v>1.4</v>
      </c>
      <c r="D6854" s="89">
        <v>18.100000000000001</v>
      </c>
      <c r="E6854" s="96">
        <v>2506</v>
      </c>
      <c r="F6854" s="89">
        <v>0</v>
      </c>
      <c r="G6854" s="89"/>
      <c r="H6854">
        <v>0.64</v>
      </c>
      <c r="I6854" t="s">
        <v>17</v>
      </c>
      <c r="J6854">
        <v>0.8</v>
      </c>
      <c r="K6854">
        <v>5</v>
      </c>
      <c r="L6854">
        <v>2025</v>
      </c>
      <c r="M6854" t="s">
        <v>127</v>
      </c>
      <c r="N6854" s="89" cm="1">
        <f t="array" ref="N6854">IF(ISNUMBER(_34_KNMI_Stations[[#This Row],[Etmaal temperatuur °C]]),IF(_34_KNMI_Stations[[#This Row],[Etmaal temperatuur °C]]&lt;stookgrens[],stookgrens[]-_34_KNMI_Stations[[#This Row],[Etmaal temperatuur °C]],0),"")</f>
        <v>0</v>
      </c>
      <c r="O6854" s="89">
        <f>_34_KNMI_Stations[[#This Row],[graaddagen]]*_34_KNMI_Stations[[#This Row],[Gewogen factor]]</f>
        <v>0</v>
      </c>
      <c r="P6854" s="89" cm="1">
        <f t="array" ref="P6854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6855" spans="1:16" x14ac:dyDescent="0.25">
      <c r="A6855">
        <v>283</v>
      </c>
      <c r="B6855" s="110">
        <v>45779</v>
      </c>
      <c r="C6855" s="89">
        <v>2.5</v>
      </c>
      <c r="D6855" s="89">
        <v>17.8</v>
      </c>
      <c r="E6855" s="96">
        <v>1974</v>
      </c>
      <c r="F6855" s="89">
        <v>0</v>
      </c>
      <c r="G6855" s="89"/>
      <c r="H6855">
        <v>0.69</v>
      </c>
      <c r="I6855" t="s">
        <v>17</v>
      </c>
      <c r="J6855">
        <v>0.8</v>
      </c>
      <c r="K6855">
        <v>5</v>
      </c>
      <c r="L6855">
        <v>2025</v>
      </c>
      <c r="M6855" t="s">
        <v>127</v>
      </c>
      <c r="N6855" s="89" cm="1">
        <f t="array" ref="N6855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6855" s="89">
        <f>_34_KNMI_Stations[[#This Row],[graaddagen]]*_34_KNMI_Stations[[#This Row],[Gewogen factor]]</f>
        <v>0.15999999999999945</v>
      </c>
      <c r="P6855" s="89" cm="1">
        <f t="array" ref="P6855">IF(ISNUMBER(_34_KNMI_Stations[[#This Row],[Etmaal temperatuur °C]]),IF(_34_KNMI_Stations[[#This Row],[Etmaal temperatuur °C]]&gt;stookgrens[],_34_KNMI_Stations[[#This Row],[Etmaal temperatuur °C]]-stookgrens[],0),"")</f>
        <v>0</v>
      </c>
    </row>
    <row r="6856" spans="1:16" x14ac:dyDescent="0.25">
      <c r="A6856">
        <v>283</v>
      </c>
      <c r="B6856" s="110">
        <v>45780</v>
      </c>
      <c r="C6856" s="89">
        <v>3.4</v>
      </c>
      <c r="D6856" s="89">
        <v>12.3</v>
      </c>
      <c r="E6856" s="96">
        <v>2155</v>
      </c>
      <c r="F6856" s="89">
        <v>0</v>
      </c>
      <c r="G6856" s="89"/>
      <c r="H6856">
        <v>0.67</v>
      </c>
      <c r="I6856" t="s">
        <v>17</v>
      </c>
      <c r="J6856">
        <v>0.8</v>
      </c>
      <c r="K6856">
        <v>5</v>
      </c>
      <c r="L6856">
        <v>2025</v>
      </c>
      <c r="M6856" t="s">
        <v>127</v>
      </c>
      <c r="N6856" s="89" cm="1">
        <f t="array" ref="N6856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6856" s="89">
        <f>_34_KNMI_Stations[[#This Row],[graaddagen]]*_34_KNMI_Stations[[#This Row],[Gewogen factor]]</f>
        <v>4.5599999999999996</v>
      </c>
      <c r="P6856" s="89" cm="1">
        <f t="array" ref="P6856">IF(ISNUMBER(_34_KNMI_Stations[[#This Row],[Etmaal temperatuur °C]]),IF(_34_KNMI_Stations[[#This Row],[Etmaal temperatuur °C]]&gt;stookgrens[],_34_KNMI_Stations[[#This Row],[Etmaal temperatuur °C]]-stookgrens[],0),"")</f>
        <v>0</v>
      </c>
    </row>
    <row r="6857" spans="1:16" x14ac:dyDescent="0.25">
      <c r="A6857">
        <v>283</v>
      </c>
      <c r="B6857" s="110">
        <v>45781</v>
      </c>
      <c r="C6857" s="89">
        <v>3.5</v>
      </c>
      <c r="D6857" s="89">
        <v>9.1</v>
      </c>
      <c r="E6857" s="96">
        <v>1589</v>
      </c>
      <c r="F6857" s="89">
        <v>0</v>
      </c>
      <c r="G6857" s="89"/>
      <c r="H6857">
        <v>0.69</v>
      </c>
      <c r="I6857" t="s">
        <v>17</v>
      </c>
      <c r="J6857">
        <v>0.8</v>
      </c>
      <c r="K6857">
        <v>5</v>
      </c>
      <c r="L6857">
        <v>2025</v>
      </c>
      <c r="M6857" t="s">
        <v>127</v>
      </c>
      <c r="N6857" s="89" cm="1">
        <f t="array" ref="N6857">IF(ISNUMBER(_34_KNMI_Stations[[#This Row],[Etmaal temperatuur °C]]),IF(_34_KNMI_Stations[[#This Row],[Etmaal temperatuur °C]]&lt;stookgrens[],stookgrens[]-_34_KNMI_Stations[[#This Row],[Etmaal temperatuur °C]],0),"")</f>
        <v>8.9</v>
      </c>
      <c r="O6857" s="89">
        <f>_34_KNMI_Stations[[#This Row],[graaddagen]]*_34_KNMI_Stations[[#This Row],[Gewogen factor]]</f>
        <v>7.120000000000001</v>
      </c>
      <c r="P6857" s="89" cm="1">
        <f t="array" ref="P6857">IF(ISNUMBER(_34_KNMI_Stations[[#This Row],[Etmaal temperatuur °C]]),IF(_34_KNMI_Stations[[#This Row],[Etmaal temperatuur °C]]&gt;stookgrens[],_34_KNMI_Stations[[#This Row],[Etmaal temperatuur °C]]-stookgrens[],0),"")</f>
        <v>0</v>
      </c>
    </row>
    <row r="6858" spans="1:16" x14ac:dyDescent="0.25">
      <c r="A6858">
        <v>283</v>
      </c>
      <c r="B6858" s="110">
        <v>45782</v>
      </c>
      <c r="C6858" s="89">
        <v>3.2</v>
      </c>
      <c r="D6858" s="89">
        <v>8.8000000000000007</v>
      </c>
      <c r="E6858" s="96">
        <v>1662</v>
      </c>
      <c r="F6858" s="89">
        <v>0</v>
      </c>
      <c r="G6858" s="89"/>
      <c r="H6858">
        <v>0.65</v>
      </c>
      <c r="I6858" t="s">
        <v>17</v>
      </c>
      <c r="J6858">
        <v>0.8</v>
      </c>
      <c r="K6858">
        <v>5</v>
      </c>
      <c r="L6858">
        <v>2025</v>
      </c>
      <c r="M6858" t="s">
        <v>132</v>
      </c>
      <c r="N6858" s="89" cm="1">
        <f t="array" ref="N6858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6858" s="89">
        <f>_34_KNMI_Stations[[#This Row],[graaddagen]]*_34_KNMI_Stations[[#This Row],[Gewogen factor]]</f>
        <v>7.3599999999999994</v>
      </c>
      <c r="P6858" s="89" cm="1">
        <f t="array" ref="P6858">IF(ISNUMBER(_34_KNMI_Stations[[#This Row],[Etmaal temperatuur °C]]),IF(_34_KNMI_Stations[[#This Row],[Etmaal temperatuur °C]]&gt;stookgrens[],_34_KNMI_Stations[[#This Row],[Etmaal temperatuur °C]]-stookgrens[],0),"")</f>
        <v>0</v>
      </c>
    </row>
    <row r="6859" spans="1:16" x14ac:dyDescent="0.25">
      <c r="A6859">
        <v>283</v>
      </c>
      <c r="B6859" s="110">
        <v>45783</v>
      </c>
      <c r="C6859" s="89">
        <v>4</v>
      </c>
      <c r="D6859" s="89">
        <v>9.3000000000000007</v>
      </c>
      <c r="E6859" s="96">
        <v>1771</v>
      </c>
      <c r="F6859" s="89">
        <v>0</v>
      </c>
      <c r="G6859" s="89"/>
      <c r="H6859">
        <v>0.7</v>
      </c>
      <c r="I6859" t="s">
        <v>17</v>
      </c>
      <c r="J6859">
        <v>0.8</v>
      </c>
      <c r="K6859">
        <v>5</v>
      </c>
      <c r="L6859">
        <v>2025</v>
      </c>
      <c r="M6859" t="s">
        <v>132</v>
      </c>
      <c r="N6859" s="89" cm="1">
        <f t="array" ref="N6859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6859" s="89">
        <f>_34_KNMI_Stations[[#This Row],[graaddagen]]*_34_KNMI_Stations[[#This Row],[Gewogen factor]]</f>
        <v>6.96</v>
      </c>
      <c r="P6859" s="89" cm="1">
        <f t="array" ref="P6859">IF(ISNUMBER(_34_KNMI_Stations[[#This Row],[Etmaal temperatuur °C]]),IF(_34_KNMI_Stations[[#This Row],[Etmaal temperatuur °C]]&gt;stookgrens[],_34_KNMI_Stations[[#This Row],[Etmaal temperatuur °C]]-stookgrens[],0),"")</f>
        <v>0</v>
      </c>
    </row>
    <row r="6860" spans="1:16" x14ac:dyDescent="0.25">
      <c r="A6860">
        <v>283</v>
      </c>
      <c r="B6860" s="110">
        <v>45784</v>
      </c>
      <c r="C6860" s="89">
        <v>2.9</v>
      </c>
      <c r="D6860" s="89">
        <v>11.6</v>
      </c>
      <c r="E6860" s="96">
        <v>2259</v>
      </c>
      <c r="F6860" s="89">
        <v>0</v>
      </c>
      <c r="G6860" s="89"/>
      <c r="H6860">
        <v>0.61</v>
      </c>
      <c r="I6860" t="s">
        <v>17</v>
      </c>
      <c r="J6860">
        <v>0.8</v>
      </c>
      <c r="K6860">
        <v>5</v>
      </c>
      <c r="L6860">
        <v>2025</v>
      </c>
      <c r="M6860" t="s">
        <v>132</v>
      </c>
      <c r="N6860" s="89" cm="1">
        <f t="array" ref="N6860">IF(ISNUMBER(_34_KNMI_Stations[[#This Row],[Etmaal temperatuur °C]]),IF(_34_KNMI_Stations[[#This Row],[Etmaal temperatuur °C]]&lt;stookgrens[],stookgrens[]-_34_KNMI_Stations[[#This Row],[Etmaal temperatuur °C]],0),"")</f>
        <v>6.4</v>
      </c>
      <c r="O6860" s="89">
        <f>_34_KNMI_Stations[[#This Row],[graaddagen]]*_34_KNMI_Stations[[#This Row],[Gewogen factor]]</f>
        <v>5.120000000000001</v>
      </c>
      <c r="P6860" s="89" cm="1">
        <f t="array" ref="P6860">IF(ISNUMBER(_34_KNMI_Stations[[#This Row],[Etmaal temperatuur °C]]),IF(_34_KNMI_Stations[[#This Row],[Etmaal temperatuur °C]]&gt;stookgrens[],_34_KNMI_Stations[[#This Row],[Etmaal temperatuur °C]]-stookgrens[],0),"")</f>
        <v>0</v>
      </c>
    </row>
    <row r="6861" spans="1:16" x14ac:dyDescent="0.25">
      <c r="A6861">
        <v>283</v>
      </c>
      <c r="B6861" s="110">
        <v>45785</v>
      </c>
      <c r="C6861" s="89">
        <v>3.3</v>
      </c>
      <c r="D6861" s="89">
        <v>12.2</v>
      </c>
      <c r="E6861" s="96">
        <v>2466</v>
      </c>
      <c r="F6861" s="89">
        <v>0</v>
      </c>
      <c r="G6861" s="89"/>
      <c r="H6861">
        <v>0.51</v>
      </c>
      <c r="I6861" t="s">
        <v>17</v>
      </c>
      <c r="J6861">
        <v>0.8</v>
      </c>
      <c r="K6861">
        <v>5</v>
      </c>
      <c r="L6861">
        <v>2025</v>
      </c>
      <c r="M6861" t="s">
        <v>132</v>
      </c>
      <c r="N6861" s="89" cm="1">
        <f t="array" ref="N6861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6861" s="89">
        <f>_34_KNMI_Stations[[#This Row],[graaddagen]]*_34_KNMI_Stations[[#This Row],[Gewogen factor]]</f>
        <v>4.6400000000000006</v>
      </c>
      <c r="P6861" s="89" cm="1">
        <f t="array" ref="P6861">IF(ISNUMBER(_34_KNMI_Stations[[#This Row],[Etmaal temperatuur °C]]),IF(_34_KNMI_Stations[[#This Row],[Etmaal temperatuur °C]]&gt;stookgrens[],_34_KNMI_Stations[[#This Row],[Etmaal temperatuur °C]]-stookgrens[],0),"")</f>
        <v>0</v>
      </c>
    </row>
    <row r="6862" spans="1:16" x14ac:dyDescent="0.25">
      <c r="A6862">
        <v>283</v>
      </c>
      <c r="B6862" s="110">
        <v>45786</v>
      </c>
      <c r="C6862" s="89">
        <v>2.4</v>
      </c>
      <c r="D6862" s="89">
        <v>12.9</v>
      </c>
      <c r="E6862" s="96">
        <v>2616</v>
      </c>
      <c r="F6862" s="89">
        <v>0</v>
      </c>
      <c r="G6862" s="89"/>
      <c r="H6862">
        <v>0.53</v>
      </c>
      <c r="I6862" t="s">
        <v>17</v>
      </c>
      <c r="J6862">
        <v>0.8</v>
      </c>
      <c r="K6862">
        <v>5</v>
      </c>
      <c r="L6862">
        <v>2025</v>
      </c>
      <c r="M6862" t="s">
        <v>132</v>
      </c>
      <c r="N6862" s="89" cm="1">
        <f t="array" ref="N6862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6862" s="89">
        <f>_34_KNMI_Stations[[#This Row],[graaddagen]]*_34_KNMI_Stations[[#This Row],[Gewogen factor]]</f>
        <v>4.08</v>
      </c>
      <c r="P6862" s="89" cm="1">
        <f t="array" ref="P6862">IF(ISNUMBER(_34_KNMI_Stations[[#This Row],[Etmaal temperatuur °C]]),IF(_34_KNMI_Stations[[#This Row],[Etmaal temperatuur °C]]&gt;stookgrens[],_34_KNMI_Stations[[#This Row],[Etmaal temperatuur °C]]-stookgrens[],0),"")</f>
        <v>0</v>
      </c>
    </row>
    <row r="6863" spans="1:16" x14ac:dyDescent="0.25">
      <c r="A6863">
        <v>283</v>
      </c>
      <c r="B6863" s="110">
        <v>45787</v>
      </c>
      <c r="C6863" s="89">
        <v>2.4</v>
      </c>
      <c r="D6863" s="89">
        <v>14.9</v>
      </c>
      <c r="E6863" s="96">
        <v>2702</v>
      </c>
      <c r="F6863" s="89">
        <v>0</v>
      </c>
      <c r="G6863" s="89"/>
      <c r="H6863">
        <v>0.52</v>
      </c>
      <c r="I6863" t="s">
        <v>17</v>
      </c>
      <c r="J6863">
        <v>0.8</v>
      </c>
      <c r="K6863">
        <v>5</v>
      </c>
      <c r="L6863">
        <v>2025</v>
      </c>
      <c r="M6863" t="s">
        <v>132</v>
      </c>
      <c r="N6863" s="89" cm="1">
        <f t="array" ref="N6863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6863" s="89">
        <f>_34_KNMI_Stations[[#This Row],[graaddagen]]*_34_KNMI_Stations[[#This Row],[Gewogen factor]]</f>
        <v>2.48</v>
      </c>
      <c r="P6863" s="89" cm="1">
        <f t="array" ref="P6863">IF(ISNUMBER(_34_KNMI_Stations[[#This Row],[Etmaal temperatuur °C]]),IF(_34_KNMI_Stations[[#This Row],[Etmaal temperatuur °C]]&gt;stookgrens[],_34_KNMI_Stations[[#This Row],[Etmaal temperatuur °C]]-stookgrens[],0),"")</f>
        <v>0</v>
      </c>
    </row>
    <row r="6864" spans="1:16" x14ac:dyDescent="0.25">
      <c r="A6864">
        <v>283</v>
      </c>
      <c r="B6864" s="110">
        <v>45788</v>
      </c>
      <c r="C6864" s="89">
        <v>3.3</v>
      </c>
      <c r="D6864" s="89">
        <v>17.3</v>
      </c>
      <c r="E6864" s="96">
        <v>2745</v>
      </c>
      <c r="F6864" s="89">
        <v>0</v>
      </c>
      <c r="G6864" s="89"/>
      <c r="H6864">
        <v>0.54</v>
      </c>
      <c r="I6864" t="s">
        <v>17</v>
      </c>
      <c r="J6864">
        <v>0.8</v>
      </c>
      <c r="K6864">
        <v>5</v>
      </c>
      <c r="L6864">
        <v>2025</v>
      </c>
      <c r="M6864" t="s">
        <v>132</v>
      </c>
      <c r="N6864" s="89" cm="1">
        <f t="array" ref="N6864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6864" s="89">
        <f>_34_KNMI_Stations[[#This Row],[graaddagen]]*_34_KNMI_Stations[[#This Row],[Gewogen factor]]</f>
        <v>0.5599999999999995</v>
      </c>
      <c r="P6864" s="89" cm="1">
        <f t="array" ref="P6864">IF(ISNUMBER(_34_KNMI_Stations[[#This Row],[Etmaal temperatuur °C]]),IF(_34_KNMI_Stations[[#This Row],[Etmaal temperatuur °C]]&gt;stookgrens[],_34_KNMI_Stations[[#This Row],[Etmaal temperatuur °C]]-stookgrens[],0),"")</f>
        <v>0</v>
      </c>
    </row>
    <row r="6865" spans="1:16" x14ac:dyDescent="0.25">
      <c r="A6865">
        <v>283</v>
      </c>
      <c r="B6865" s="110">
        <v>45789</v>
      </c>
      <c r="C6865" s="89">
        <v>4.4000000000000004</v>
      </c>
      <c r="D6865" s="89">
        <v>17</v>
      </c>
      <c r="E6865" s="96">
        <v>2805</v>
      </c>
      <c r="F6865" s="89">
        <v>0</v>
      </c>
      <c r="G6865" s="89"/>
      <c r="H6865">
        <v>0.47</v>
      </c>
      <c r="I6865" t="s">
        <v>17</v>
      </c>
      <c r="J6865">
        <v>0.8</v>
      </c>
      <c r="K6865">
        <v>5</v>
      </c>
      <c r="L6865">
        <v>2025</v>
      </c>
      <c r="M6865" t="s">
        <v>133</v>
      </c>
      <c r="N6865" s="89" cm="1">
        <f t="array" ref="N6865">IF(ISNUMBER(_34_KNMI_Stations[[#This Row],[Etmaal temperatuur °C]]),IF(_34_KNMI_Stations[[#This Row],[Etmaal temperatuur °C]]&lt;stookgrens[],stookgrens[]-_34_KNMI_Stations[[#This Row],[Etmaal temperatuur °C]],0),"")</f>
        <v>1</v>
      </c>
      <c r="O6865" s="89">
        <f>_34_KNMI_Stations[[#This Row],[graaddagen]]*_34_KNMI_Stations[[#This Row],[Gewogen factor]]</f>
        <v>0.8</v>
      </c>
      <c r="P6865" s="89" cm="1">
        <f t="array" ref="P6865">IF(ISNUMBER(_34_KNMI_Stations[[#This Row],[Etmaal temperatuur °C]]),IF(_34_KNMI_Stations[[#This Row],[Etmaal temperatuur °C]]&gt;stookgrens[],_34_KNMI_Stations[[#This Row],[Etmaal temperatuur °C]]-stookgrens[],0),"")</f>
        <v>0</v>
      </c>
    </row>
    <row r="6866" spans="1:16" x14ac:dyDescent="0.25">
      <c r="A6866">
        <v>283</v>
      </c>
      <c r="B6866" s="110">
        <v>45790</v>
      </c>
      <c r="C6866" s="89">
        <v>3.6</v>
      </c>
      <c r="D6866" s="89">
        <v>15.5</v>
      </c>
      <c r="E6866" s="96">
        <v>2858</v>
      </c>
      <c r="F6866" s="89">
        <v>0</v>
      </c>
      <c r="G6866" s="89"/>
      <c r="H6866">
        <v>0.45</v>
      </c>
      <c r="I6866" t="s">
        <v>17</v>
      </c>
      <c r="J6866">
        <v>0.8</v>
      </c>
      <c r="K6866">
        <v>5</v>
      </c>
      <c r="L6866">
        <v>2025</v>
      </c>
      <c r="M6866" t="s">
        <v>133</v>
      </c>
      <c r="N6866" s="89" cm="1">
        <f t="array" ref="N6866">IF(ISNUMBER(_34_KNMI_Stations[[#This Row],[Etmaal temperatuur °C]]),IF(_34_KNMI_Stations[[#This Row],[Etmaal temperatuur °C]]&lt;stookgrens[],stookgrens[]-_34_KNMI_Stations[[#This Row],[Etmaal temperatuur °C]],0),"")</f>
        <v>2.5</v>
      </c>
      <c r="O6866" s="89">
        <f>_34_KNMI_Stations[[#This Row],[graaddagen]]*_34_KNMI_Stations[[#This Row],[Gewogen factor]]</f>
        <v>2</v>
      </c>
      <c r="P6866" s="89" cm="1">
        <f t="array" ref="P6866">IF(ISNUMBER(_34_KNMI_Stations[[#This Row],[Etmaal temperatuur °C]]),IF(_34_KNMI_Stations[[#This Row],[Etmaal temperatuur °C]]&gt;stookgrens[],_34_KNMI_Stations[[#This Row],[Etmaal temperatuur °C]]-stookgrens[],0),"")</f>
        <v>0</v>
      </c>
    </row>
    <row r="6867" spans="1:16" x14ac:dyDescent="0.25">
      <c r="A6867">
        <v>283</v>
      </c>
      <c r="B6867" s="110">
        <v>45791</v>
      </c>
      <c r="C6867" s="89">
        <v>3.8</v>
      </c>
      <c r="D6867" s="89">
        <v>14.1</v>
      </c>
      <c r="E6867" s="96">
        <v>2734</v>
      </c>
      <c r="F6867" s="89">
        <v>0</v>
      </c>
      <c r="G6867" s="89"/>
      <c r="H6867">
        <v>0.63</v>
      </c>
      <c r="I6867" t="s">
        <v>17</v>
      </c>
      <c r="J6867">
        <v>0.8</v>
      </c>
      <c r="K6867">
        <v>5</v>
      </c>
      <c r="L6867">
        <v>2025</v>
      </c>
      <c r="M6867" t="s">
        <v>133</v>
      </c>
      <c r="N6867" s="89" cm="1">
        <f t="array" ref="N6867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6867" s="89">
        <f>_34_KNMI_Stations[[#This Row],[graaddagen]]*_34_KNMI_Stations[[#This Row],[Gewogen factor]]</f>
        <v>3.1200000000000006</v>
      </c>
      <c r="P6867" s="89" cm="1">
        <f t="array" ref="P6867">IF(ISNUMBER(_34_KNMI_Stations[[#This Row],[Etmaal temperatuur °C]]),IF(_34_KNMI_Stations[[#This Row],[Etmaal temperatuur °C]]&gt;stookgrens[],_34_KNMI_Stations[[#This Row],[Etmaal temperatuur °C]]-stookgrens[],0),"")</f>
        <v>0</v>
      </c>
    </row>
    <row r="6868" spans="1:16" x14ac:dyDescent="0.25">
      <c r="A6868">
        <v>283</v>
      </c>
      <c r="B6868" s="110">
        <v>45792</v>
      </c>
      <c r="C6868" s="89">
        <v>4</v>
      </c>
      <c r="D6868" s="89">
        <v>13.8</v>
      </c>
      <c r="E6868" s="96">
        <v>2818</v>
      </c>
      <c r="F6868" s="89">
        <v>0</v>
      </c>
      <c r="G6868" s="89"/>
      <c r="H6868">
        <v>0.56999999999999995</v>
      </c>
      <c r="I6868" t="s">
        <v>17</v>
      </c>
      <c r="J6868">
        <v>0.8</v>
      </c>
      <c r="K6868">
        <v>5</v>
      </c>
      <c r="L6868">
        <v>2025</v>
      </c>
      <c r="M6868" t="s">
        <v>133</v>
      </c>
      <c r="N6868" s="89" cm="1">
        <f t="array" ref="N6868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6868" s="89">
        <f>_34_KNMI_Stations[[#This Row],[graaddagen]]*_34_KNMI_Stations[[#This Row],[Gewogen factor]]</f>
        <v>3.3599999999999994</v>
      </c>
      <c r="P6868" s="89" cm="1">
        <f t="array" ref="P6868">IF(ISNUMBER(_34_KNMI_Stations[[#This Row],[Etmaal temperatuur °C]]),IF(_34_KNMI_Stations[[#This Row],[Etmaal temperatuur °C]]&gt;stookgrens[],_34_KNMI_Stations[[#This Row],[Etmaal temperatuur °C]]-stookgrens[],0),"")</f>
        <v>0</v>
      </c>
    </row>
    <row r="6869" spans="1:16" x14ac:dyDescent="0.25">
      <c r="A6869">
        <v>283</v>
      </c>
      <c r="B6869" s="110">
        <v>45793</v>
      </c>
      <c r="C6869" s="89">
        <v>4.0999999999999996</v>
      </c>
      <c r="D6869" s="89">
        <v>12</v>
      </c>
      <c r="E6869" s="96">
        <v>2795</v>
      </c>
      <c r="F6869" s="89">
        <v>0</v>
      </c>
      <c r="G6869" s="89"/>
      <c r="H6869">
        <v>0.69</v>
      </c>
      <c r="I6869" t="s">
        <v>17</v>
      </c>
      <c r="J6869">
        <v>0.8</v>
      </c>
      <c r="K6869">
        <v>5</v>
      </c>
      <c r="L6869">
        <v>2025</v>
      </c>
      <c r="M6869" t="s">
        <v>133</v>
      </c>
      <c r="N6869" s="89" cm="1">
        <f t="array" ref="N6869">IF(ISNUMBER(_34_KNMI_Stations[[#This Row],[Etmaal temperatuur °C]]),IF(_34_KNMI_Stations[[#This Row],[Etmaal temperatuur °C]]&lt;stookgrens[],stookgrens[]-_34_KNMI_Stations[[#This Row],[Etmaal temperatuur °C]],0),"")</f>
        <v>6</v>
      </c>
      <c r="O6869" s="89">
        <f>_34_KNMI_Stations[[#This Row],[graaddagen]]*_34_KNMI_Stations[[#This Row],[Gewogen factor]]</f>
        <v>4.8000000000000007</v>
      </c>
      <c r="P6869" s="89" cm="1">
        <f t="array" ref="P6869">IF(ISNUMBER(_34_KNMI_Stations[[#This Row],[Etmaal temperatuur °C]]),IF(_34_KNMI_Stations[[#This Row],[Etmaal temperatuur °C]]&gt;stookgrens[],_34_KNMI_Stations[[#This Row],[Etmaal temperatuur °C]]-stookgrens[],0),"")</f>
        <v>0</v>
      </c>
    </row>
    <row r="6870" spans="1:16" x14ac:dyDescent="0.25">
      <c r="A6870">
        <v>283</v>
      </c>
      <c r="B6870" s="110">
        <v>45794</v>
      </c>
      <c r="C6870" s="89">
        <v>3.8</v>
      </c>
      <c r="D6870" s="89">
        <v>13.2</v>
      </c>
      <c r="E6870" s="96">
        <v>2456</v>
      </c>
      <c r="F6870" s="89">
        <v>0</v>
      </c>
      <c r="G6870" s="89"/>
      <c r="H6870">
        <v>0.68</v>
      </c>
      <c r="I6870" t="s">
        <v>17</v>
      </c>
      <c r="J6870">
        <v>0.8</v>
      </c>
      <c r="K6870">
        <v>5</v>
      </c>
      <c r="L6870">
        <v>2025</v>
      </c>
      <c r="M6870" t="s">
        <v>133</v>
      </c>
      <c r="N6870" s="89" cm="1">
        <f t="array" ref="N6870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6870" s="89">
        <f>_34_KNMI_Stations[[#This Row],[graaddagen]]*_34_KNMI_Stations[[#This Row],[Gewogen factor]]</f>
        <v>3.8400000000000007</v>
      </c>
      <c r="P6870" s="89" cm="1">
        <f t="array" ref="P6870">IF(ISNUMBER(_34_KNMI_Stations[[#This Row],[Etmaal temperatuur °C]]),IF(_34_KNMI_Stations[[#This Row],[Etmaal temperatuur °C]]&gt;stookgrens[],_34_KNMI_Stations[[#This Row],[Etmaal temperatuur °C]]-stookgrens[],0),"")</f>
        <v>0</v>
      </c>
    </row>
    <row r="6871" spans="1:16" x14ac:dyDescent="0.25">
      <c r="A6871">
        <v>283</v>
      </c>
      <c r="B6871" s="110">
        <v>45795</v>
      </c>
      <c r="C6871" s="89">
        <v>2</v>
      </c>
      <c r="D6871" s="89">
        <v>12.9</v>
      </c>
      <c r="E6871" s="96">
        <v>1475</v>
      </c>
      <c r="F6871" s="89">
        <v>0</v>
      </c>
      <c r="G6871" s="89"/>
      <c r="H6871">
        <v>0.68</v>
      </c>
      <c r="I6871" t="s">
        <v>17</v>
      </c>
      <c r="J6871">
        <v>0.8</v>
      </c>
      <c r="K6871">
        <v>5</v>
      </c>
      <c r="L6871">
        <v>2025</v>
      </c>
      <c r="M6871" t="s">
        <v>133</v>
      </c>
      <c r="N6871" s="89" cm="1">
        <f t="array" ref="N6871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6871" s="89">
        <f>_34_KNMI_Stations[[#This Row],[graaddagen]]*_34_KNMI_Stations[[#This Row],[Gewogen factor]]</f>
        <v>4.08</v>
      </c>
      <c r="P6871" s="89" cm="1">
        <f t="array" ref="P6871">IF(ISNUMBER(_34_KNMI_Stations[[#This Row],[Etmaal temperatuur °C]]),IF(_34_KNMI_Stations[[#This Row],[Etmaal temperatuur °C]]&gt;stookgrens[],_34_KNMI_Stations[[#This Row],[Etmaal temperatuur °C]]-stookgrens[],0),"")</f>
        <v>0</v>
      </c>
    </row>
    <row r="6872" spans="1:16" x14ac:dyDescent="0.25">
      <c r="A6872">
        <v>283</v>
      </c>
      <c r="B6872" s="110">
        <v>45796</v>
      </c>
      <c r="C6872" s="89">
        <v>1.8</v>
      </c>
      <c r="D6872" s="89">
        <v>14.2</v>
      </c>
      <c r="E6872" s="96">
        <v>2564</v>
      </c>
      <c r="F6872" s="89">
        <v>0</v>
      </c>
      <c r="G6872" s="89"/>
      <c r="H6872">
        <v>0.62</v>
      </c>
      <c r="I6872" t="s">
        <v>17</v>
      </c>
      <c r="J6872">
        <v>0.8</v>
      </c>
      <c r="K6872">
        <v>5</v>
      </c>
      <c r="L6872">
        <v>2025</v>
      </c>
      <c r="M6872" t="s">
        <v>349</v>
      </c>
      <c r="N6872" s="89" cm="1">
        <f t="array" ref="N6872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6872" s="89">
        <f>_34_KNMI_Stations[[#This Row],[graaddagen]]*_34_KNMI_Stations[[#This Row],[Gewogen factor]]</f>
        <v>3.0400000000000009</v>
      </c>
      <c r="P6872" s="89" cm="1">
        <f t="array" ref="P6872">IF(ISNUMBER(_34_KNMI_Stations[[#This Row],[Etmaal temperatuur °C]]),IF(_34_KNMI_Stations[[#This Row],[Etmaal temperatuur °C]]&gt;stookgrens[],_34_KNMI_Stations[[#This Row],[Etmaal temperatuur °C]]-stookgrens[],0),"")</f>
        <v>0</v>
      </c>
    </row>
    <row r="6873" spans="1:16" x14ac:dyDescent="0.25">
      <c r="A6873">
        <v>283</v>
      </c>
      <c r="B6873" s="110">
        <v>45797</v>
      </c>
      <c r="C6873" s="89">
        <v>2.7</v>
      </c>
      <c r="D6873" s="89">
        <v>15.7</v>
      </c>
      <c r="E6873" s="96">
        <v>2652</v>
      </c>
      <c r="F6873" s="89">
        <v>0</v>
      </c>
      <c r="G6873" s="89"/>
      <c r="H6873">
        <v>0.61</v>
      </c>
      <c r="I6873" t="s">
        <v>17</v>
      </c>
      <c r="J6873">
        <v>0.8</v>
      </c>
      <c r="K6873">
        <v>5</v>
      </c>
      <c r="L6873">
        <v>2025</v>
      </c>
      <c r="M6873" t="s">
        <v>349</v>
      </c>
      <c r="N6873" s="89" cm="1">
        <f t="array" ref="N6873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6873" s="89">
        <f>_34_KNMI_Stations[[#This Row],[graaddagen]]*_34_KNMI_Stations[[#This Row],[Gewogen factor]]</f>
        <v>1.8400000000000007</v>
      </c>
      <c r="P6873" s="89" cm="1">
        <f t="array" ref="P6873">IF(ISNUMBER(_34_KNMI_Stations[[#This Row],[Etmaal temperatuur °C]]),IF(_34_KNMI_Stations[[#This Row],[Etmaal temperatuur °C]]&gt;stookgrens[],_34_KNMI_Stations[[#This Row],[Etmaal temperatuur °C]]-stookgrens[],0),"")</f>
        <v>0</v>
      </c>
    </row>
    <row r="6874" spans="1:16" x14ac:dyDescent="0.25">
      <c r="A6874">
        <v>283</v>
      </c>
      <c r="B6874" s="110">
        <v>45798</v>
      </c>
      <c r="C6874" s="89">
        <v>3.7</v>
      </c>
      <c r="D6874" s="89">
        <v>12.6</v>
      </c>
      <c r="E6874" s="96">
        <v>2048</v>
      </c>
      <c r="F6874" s="89">
        <v>0</v>
      </c>
      <c r="G6874" s="89"/>
      <c r="H6874">
        <v>0.7</v>
      </c>
      <c r="I6874" t="s">
        <v>17</v>
      </c>
      <c r="J6874">
        <v>0.8</v>
      </c>
      <c r="K6874">
        <v>5</v>
      </c>
      <c r="L6874">
        <v>2025</v>
      </c>
      <c r="M6874" t="s">
        <v>349</v>
      </c>
      <c r="N6874" s="89" cm="1">
        <f t="array" ref="N6874">IF(ISNUMBER(_34_KNMI_Stations[[#This Row],[Etmaal temperatuur °C]]),IF(_34_KNMI_Stations[[#This Row],[Etmaal temperatuur °C]]&lt;stookgrens[],stookgrens[]-_34_KNMI_Stations[[#This Row],[Etmaal temperatuur °C]],0),"")</f>
        <v>5.4</v>
      </c>
      <c r="O6874" s="89">
        <f>_34_KNMI_Stations[[#This Row],[graaddagen]]*_34_KNMI_Stations[[#This Row],[Gewogen factor]]</f>
        <v>4.32</v>
      </c>
      <c r="P6874" s="89" cm="1">
        <f t="array" ref="P6874">IF(ISNUMBER(_34_KNMI_Stations[[#This Row],[Etmaal temperatuur °C]]),IF(_34_KNMI_Stations[[#This Row],[Etmaal temperatuur °C]]&gt;stookgrens[],_34_KNMI_Stations[[#This Row],[Etmaal temperatuur °C]]-stookgrens[],0),"")</f>
        <v>0</v>
      </c>
    </row>
    <row r="6875" spans="1:16" x14ac:dyDescent="0.25">
      <c r="A6875">
        <v>283</v>
      </c>
      <c r="B6875" s="110">
        <v>45799</v>
      </c>
      <c r="C6875" s="89">
        <v>4.7</v>
      </c>
      <c r="D6875" s="89">
        <v>10.3</v>
      </c>
      <c r="E6875" s="96">
        <v>2459</v>
      </c>
      <c r="F6875" s="89">
        <v>0.3</v>
      </c>
      <c r="G6875" s="89"/>
      <c r="H6875">
        <v>0.64</v>
      </c>
      <c r="I6875" t="s">
        <v>17</v>
      </c>
      <c r="J6875">
        <v>0.8</v>
      </c>
      <c r="K6875">
        <v>5</v>
      </c>
      <c r="L6875">
        <v>2025</v>
      </c>
      <c r="M6875" t="s">
        <v>349</v>
      </c>
      <c r="N6875" s="89" cm="1">
        <f t="array" ref="N6875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6875" s="89">
        <f>_34_KNMI_Stations[[#This Row],[graaddagen]]*_34_KNMI_Stations[[#This Row],[Gewogen factor]]</f>
        <v>6.16</v>
      </c>
      <c r="P6875" s="89" cm="1">
        <f t="array" ref="P6875">IF(ISNUMBER(_34_KNMI_Stations[[#This Row],[Etmaal temperatuur °C]]),IF(_34_KNMI_Stations[[#This Row],[Etmaal temperatuur °C]]&gt;stookgrens[],_34_KNMI_Stations[[#This Row],[Etmaal temperatuur °C]]-stookgrens[],0),"")</f>
        <v>0</v>
      </c>
    </row>
    <row r="6876" spans="1:16" x14ac:dyDescent="0.25">
      <c r="A6876">
        <v>283</v>
      </c>
      <c r="B6876" s="110">
        <v>45800</v>
      </c>
      <c r="C6876" s="89">
        <v>3.1</v>
      </c>
      <c r="D6876" s="89">
        <v>8.8000000000000007</v>
      </c>
      <c r="E6876" s="96">
        <v>1763</v>
      </c>
      <c r="F6876" s="89">
        <v>0.6</v>
      </c>
      <c r="G6876" s="89"/>
      <c r="H6876">
        <v>0.74</v>
      </c>
      <c r="I6876" t="s">
        <v>17</v>
      </c>
      <c r="J6876">
        <v>0.8</v>
      </c>
      <c r="K6876">
        <v>5</v>
      </c>
      <c r="L6876">
        <v>2025</v>
      </c>
      <c r="M6876" t="s">
        <v>349</v>
      </c>
      <c r="N6876" s="89" cm="1">
        <f t="array" ref="N6876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6876" s="89">
        <f>_34_KNMI_Stations[[#This Row],[graaddagen]]*_34_KNMI_Stations[[#This Row],[Gewogen factor]]</f>
        <v>7.3599999999999994</v>
      </c>
      <c r="P6876" s="89" cm="1">
        <f t="array" ref="P6876">IF(ISNUMBER(_34_KNMI_Stations[[#This Row],[Etmaal temperatuur °C]]),IF(_34_KNMI_Stations[[#This Row],[Etmaal temperatuur °C]]&gt;stookgrens[],_34_KNMI_Stations[[#This Row],[Etmaal temperatuur °C]]-stookgrens[],0),"")</f>
        <v>0</v>
      </c>
    </row>
    <row r="6877" spans="1:16" x14ac:dyDescent="0.25">
      <c r="A6877">
        <v>283</v>
      </c>
      <c r="B6877" s="110">
        <v>45801</v>
      </c>
      <c r="C6877" s="89">
        <v>3.6</v>
      </c>
      <c r="D6877" s="89">
        <v>11.3</v>
      </c>
      <c r="E6877" s="96">
        <v>1169</v>
      </c>
      <c r="F6877" s="89">
        <v>2.6</v>
      </c>
      <c r="G6877" s="89"/>
      <c r="H6877">
        <v>0.8</v>
      </c>
      <c r="I6877" t="s">
        <v>17</v>
      </c>
      <c r="J6877">
        <v>0.8</v>
      </c>
      <c r="K6877">
        <v>5</v>
      </c>
      <c r="L6877">
        <v>2025</v>
      </c>
      <c r="M6877" t="s">
        <v>349</v>
      </c>
      <c r="N6877" s="89" cm="1">
        <f t="array" ref="N6877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6877" s="89">
        <f>_34_KNMI_Stations[[#This Row],[graaddagen]]*_34_KNMI_Stations[[#This Row],[Gewogen factor]]</f>
        <v>5.3599999999999994</v>
      </c>
      <c r="P6877" s="89" cm="1">
        <f t="array" ref="P6877">IF(ISNUMBER(_34_KNMI_Stations[[#This Row],[Etmaal temperatuur °C]]),IF(_34_KNMI_Stations[[#This Row],[Etmaal temperatuur °C]]&gt;stookgrens[],_34_KNMI_Stations[[#This Row],[Etmaal temperatuur °C]]-stookgrens[],0),"")</f>
        <v>0</v>
      </c>
    </row>
    <row r="6878" spans="1:16" x14ac:dyDescent="0.25">
      <c r="A6878">
        <v>283</v>
      </c>
      <c r="B6878" s="110">
        <v>45802</v>
      </c>
      <c r="C6878" s="89">
        <v>3.7</v>
      </c>
      <c r="D6878" s="89">
        <v>15</v>
      </c>
      <c r="E6878" s="96">
        <v>1259</v>
      </c>
      <c r="F6878" s="89">
        <v>5.9</v>
      </c>
      <c r="G6878" s="89"/>
      <c r="H6878">
        <v>0.83</v>
      </c>
      <c r="I6878" t="s">
        <v>17</v>
      </c>
      <c r="J6878">
        <v>0.8</v>
      </c>
      <c r="K6878">
        <v>5</v>
      </c>
      <c r="L6878">
        <v>2025</v>
      </c>
      <c r="M6878" t="s">
        <v>349</v>
      </c>
      <c r="N6878" s="89" cm="1">
        <f t="array" ref="N6878">IF(ISNUMBER(_34_KNMI_Stations[[#This Row],[Etmaal temperatuur °C]]),IF(_34_KNMI_Stations[[#This Row],[Etmaal temperatuur °C]]&lt;stookgrens[],stookgrens[]-_34_KNMI_Stations[[#This Row],[Etmaal temperatuur °C]],0),"")</f>
        <v>3</v>
      </c>
      <c r="O6878" s="89">
        <f>_34_KNMI_Stations[[#This Row],[graaddagen]]*_34_KNMI_Stations[[#This Row],[Gewogen factor]]</f>
        <v>2.4000000000000004</v>
      </c>
      <c r="P6878" s="89" cm="1">
        <f t="array" ref="P6878">IF(ISNUMBER(_34_KNMI_Stations[[#This Row],[Etmaal temperatuur °C]]),IF(_34_KNMI_Stations[[#This Row],[Etmaal temperatuur °C]]&gt;stookgrens[],_34_KNMI_Stations[[#This Row],[Etmaal temperatuur °C]]-stookgrens[],0),"")</f>
        <v>0</v>
      </c>
    </row>
    <row r="6879" spans="1:16" x14ac:dyDescent="0.25">
      <c r="A6879">
        <v>283</v>
      </c>
      <c r="B6879" s="110">
        <v>45803</v>
      </c>
      <c r="C6879" s="89">
        <v>4</v>
      </c>
      <c r="D6879" s="89">
        <v>15.1</v>
      </c>
      <c r="E6879" s="96">
        <v>2023</v>
      </c>
      <c r="F6879" s="89">
        <v>0.1</v>
      </c>
      <c r="G6879" s="89"/>
      <c r="H6879">
        <v>0.65</v>
      </c>
      <c r="I6879" t="s">
        <v>17</v>
      </c>
      <c r="J6879">
        <v>0.8</v>
      </c>
      <c r="K6879">
        <v>5</v>
      </c>
      <c r="L6879">
        <v>2025</v>
      </c>
      <c r="M6879" t="s">
        <v>350</v>
      </c>
      <c r="N6879" s="89" cm="1">
        <f t="array" ref="N6879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6879" s="89">
        <f>_34_KNMI_Stations[[#This Row],[graaddagen]]*_34_KNMI_Stations[[#This Row],[Gewogen factor]]</f>
        <v>2.3200000000000003</v>
      </c>
      <c r="P6879" s="89" cm="1">
        <f t="array" ref="P6879">IF(ISNUMBER(_34_KNMI_Stations[[#This Row],[Etmaal temperatuur °C]]),IF(_34_KNMI_Stations[[#This Row],[Etmaal temperatuur °C]]&gt;stookgrens[],_34_KNMI_Stations[[#This Row],[Etmaal temperatuur °C]]-stookgrens[],0),"")</f>
        <v>0</v>
      </c>
    </row>
    <row r="6880" spans="1:16" x14ac:dyDescent="0.25">
      <c r="A6880">
        <v>283</v>
      </c>
      <c r="B6880" s="110">
        <v>45804</v>
      </c>
      <c r="C6880" s="89">
        <v>4.9000000000000004</v>
      </c>
      <c r="D6880" s="89">
        <v>14.6</v>
      </c>
      <c r="E6880" s="96">
        <v>680</v>
      </c>
      <c r="F6880" s="89">
        <v>8.1</v>
      </c>
      <c r="G6880" s="89"/>
      <c r="H6880">
        <v>0.81</v>
      </c>
      <c r="I6880" t="s">
        <v>17</v>
      </c>
      <c r="J6880">
        <v>0.8</v>
      </c>
      <c r="K6880">
        <v>5</v>
      </c>
      <c r="L6880">
        <v>2025</v>
      </c>
      <c r="M6880" t="s">
        <v>350</v>
      </c>
      <c r="N6880" s="89" cm="1">
        <f t="array" ref="N6880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6880" s="89">
        <f>_34_KNMI_Stations[[#This Row],[graaddagen]]*_34_KNMI_Stations[[#This Row],[Gewogen factor]]</f>
        <v>2.7200000000000006</v>
      </c>
      <c r="P6880" s="89" cm="1">
        <f t="array" ref="P6880">IF(ISNUMBER(_34_KNMI_Stations[[#This Row],[Etmaal temperatuur °C]]),IF(_34_KNMI_Stations[[#This Row],[Etmaal temperatuur °C]]&gt;stookgrens[],_34_KNMI_Stations[[#This Row],[Etmaal temperatuur °C]]-stookgrens[],0),"")</f>
        <v>0</v>
      </c>
    </row>
    <row r="6881" spans="1:16" x14ac:dyDescent="0.25">
      <c r="A6881">
        <v>283</v>
      </c>
      <c r="B6881" s="110">
        <v>45805</v>
      </c>
      <c r="C6881" s="89">
        <v>4.4000000000000004</v>
      </c>
      <c r="D6881" s="89">
        <v>14.5</v>
      </c>
      <c r="E6881" s="96">
        <v>1660</v>
      </c>
      <c r="F6881" s="89">
        <v>6.5</v>
      </c>
      <c r="G6881" s="89"/>
      <c r="H6881">
        <v>0.83</v>
      </c>
      <c r="I6881" t="s">
        <v>17</v>
      </c>
      <c r="J6881">
        <v>0.8</v>
      </c>
      <c r="K6881">
        <v>5</v>
      </c>
      <c r="L6881">
        <v>2025</v>
      </c>
      <c r="M6881" t="s">
        <v>350</v>
      </c>
      <c r="N6881" s="89" cm="1">
        <f t="array" ref="N6881">IF(ISNUMBER(_34_KNMI_Stations[[#This Row],[Etmaal temperatuur °C]]),IF(_34_KNMI_Stations[[#This Row],[Etmaal temperatuur °C]]&lt;stookgrens[],stookgrens[]-_34_KNMI_Stations[[#This Row],[Etmaal temperatuur °C]],0),"")</f>
        <v>3.5</v>
      </c>
      <c r="O6881" s="89">
        <f>_34_KNMI_Stations[[#This Row],[graaddagen]]*_34_KNMI_Stations[[#This Row],[Gewogen factor]]</f>
        <v>2.8000000000000003</v>
      </c>
      <c r="P6881" s="89" cm="1">
        <f t="array" ref="P6881">IF(ISNUMBER(_34_KNMI_Stations[[#This Row],[Etmaal temperatuur °C]]),IF(_34_KNMI_Stations[[#This Row],[Etmaal temperatuur °C]]&gt;stookgrens[],_34_KNMI_Stations[[#This Row],[Etmaal temperatuur °C]]-stookgrens[],0),"")</f>
        <v>0</v>
      </c>
    </row>
    <row r="6882" spans="1:16" x14ac:dyDescent="0.25">
      <c r="A6882">
        <v>283</v>
      </c>
      <c r="B6882" s="110">
        <v>45806</v>
      </c>
      <c r="C6882" s="89">
        <v>2.7</v>
      </c>
      <c r="D6882" s="89">
        <v>14.4</v>
      </c>
      <c r="E6882" s="96">
        <v>1015</v>
      </c>
      <c r="F6882" s="89">
        <v>0.1</v>
      </c>
      <c r="G6882" s="89"/>
      <c r="H6882">
        <v>0.85</v>
      </c>
      <c r="I6882" t="s">
        <v>17</v>
      </c>
      <c r="J6882">
        <v>0.8</v>
      </c>
      <c r="K6882">
        <v>5</v>
      </c>
      <c r="L6882">
        <v>2025</v>
      </c>
      <c r="M6882" t="s">
        <v>350</v>
      </c>
      <c r="N6882" s="89" cm="1">
        <f t="array" ref="N6882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6882" s="89">
        <f>_34_KNMI_Stations[[#This Row],[graaddagen]]*_34_KNMI_Stations[[#This Row],[Gewogen factor]]</f>
        <v>2.88</v>
      </c>
      <c r="P6882" s="89" cm="1">
        <f t="array" ref="P6882">IF(ISNUMBER(_34_KNMI_Stations[[#This Row],[Etmaal temperatuur °C]]),IF(_34_KNMI_Stations[[#This Row],[Etmaal temperatuur °C]]&gt;stookgrens[],_34_KNMI_Stations[[#This Row],[Etmaal temperatuur °C]]-stookgrens[],0),"")</f>
        <v>0</v>
      </c>
    </row>
    <row r="6883" spans="1:16" x14ac:dyDescent="0.25">
      <c r="A6883">
        <v>283</v>
      </c>
      <c r="B6883" s="110">
        <v>45807</v>
      </c>
      <c r="C6883" s="89">
        <v>3.2</v>
      </c>
      <c r="D6883" s="89">
        <v>18.399999999999999</v>
      </c>
      <c r="E6883" s="96">
        <v>2315</v>
      </c>
      <c r="F6883" s="89">
        <v>0</v>
      </c>
      <c r="G6883" s="89"/>
      <c r="H6883">
        <v>0.8</v>
      </c>
      <c r="I6883" t="s">
        <v>17</v>
      </c>
      <c r="J6883">
        <v>0.8</v>
      </c>
      <c r="K6883">
        <v>5</v>
      </c>
      <c r="L6883">
        <v>2025</v>
      </c>
      <c r="M6883" t="s">
        <v>350</v>
      </c>
      <c r="N6883" s="89" cm="1">
        <f t="array" ref="N6883">IF(ISNUMBER(_34_KNMI_Stations[[#This Row],[Etmaal temperatuur °C]]),IF(_34_KNMI_Stations[[#This Row],[Etmaal temperatuur °C]]&lt;stookgrens[],stookgrens[]-_34_KNMI_Stations[[#This Row],[Etmaal temperatuur °C]],0),"")</f>
        <v>0</v>
      </c>
      <c r="O6883" s="89">
        <f>_34_KNMI_Stations[[#This Row],[graaddagen]]*_34_KNMI_Stations[[#This Row],[Gewogen factor]]</f>
        <v>0</v>
      </c>
      <c r="P6883" s="89" cm="1">
        <f t="array" ref="P6883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6884" spans="1:16" x14ac:dyDescent="0.25">
      <c r="A6884">
        <v>283</v>
      </c>
      <c r="B6884" s="110">
        <v>45808</v>
      </c>
      <c r="C6884" s="89">
        <v>1.4</v>
      </c>
      <c r="D6884" s="89">
        <v>19.399999999999999</v>
      </c>
      <c r="E6884" s="96">
        <v>2374</v>
      </c>
      <c r="F6884" s="89">
        <v>13.2</v>
      </c>
      <c r="G6884" s="89"/>
      <c r="H6884">
        <v>0.75</v>
      </c>
      <c r="I6884" t="s">
        <v>17</v>
      </c>
      <c r="J6884">
        <v>0.8</v>
      </c>
      <c r="K6884">
        <v>5</v>
      </c>
      <c r="L6884">
        <v>2025</v>
      </c>
      <c r="M6884" t="s">
        <v>350</v>
      </c>
      <c r="N6884" s="89" cm="1">
        <f t="array" ref="N6884">IF(ISNUMBER(_34_KNMI_Stations[[#This Row],[Etmaal temperatuur °C]]),IF(_34_KNMI_Stations[[#This Row],[Etmaal temperatuur °C]]&lt;stookgrens[],stookgrens[]-_34_KNMI_Stations[[#This Row],[Etmaal temperatuur °C]],0),"")</f>
        <v>0</v>
      </c>
      <c r="O6884" s="89">
        <f>_34_KNMI_Stations[[#This Row],[graaddagen]]*_34_KNMI_Stations[[#This Row],[Gewogen factor]]</f>
        <v>0</v>
      </c>
      <c r="P6884" s="89" cm="1">
        <f t="array" ref="P6884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6885" spans="1:16" x14ac:dyDescent="0.25">
      <c r="A6885">
        <v>283</v>
      </c>
      <c r="B6885" s="110">
        <v>45809</v>
      </c>
      <c r="C6885" s="89">
        <v>3</v>
      </c>
      <c r="D6885" s="89">
        <v>16.899999999999999</v>
      </c>
      <c r="E6885" s="96">
        <v>1697</v>
      </c>
      <c r="F6885" s="89">
        <v>0.5</v>
      </c>
      <c r="G6885" s="89"/>
      <c r="H6885">
        <v>0.76</v>
      </c>
      <c r="I6885" t="s">
        <v>17</v>
      </c>
      <c r="J6885">
        <v>0.8</v>
      </c>
      <c r="K6885">
        <v>6</v>
      </c>
      <c r="L6885">
        <v>2025</v>
      </c>
      <c r="M6885" t="s">
        <v>350</v>
      </c>
      <c r="N6885" s="89" cm="1">
        <f t="array" ref="N6885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6885" s="89">
        <f>_34_KNMI_Stations[[#This Row],[graaddagen]]*_34_KNMI_Stations[[#This Row],[Gewogen factor]]</f>
        <v>0.88000000000000123</v>
      </c>
      <c r="P6885" s="89" cm="1">
        <f t="array" ref="P6885">IF(ISNUMBER(_34_KNMI_Stations[[#This Row],[Etmaal temperatuur °C]]),IF(_34_KNMI_Stations[[#This Row],[Etmaal temperatuur °C]]&gt;stookgrens[],_34_KNMI_Stations[[#This Row],[Etmaal temperatuur °C]]-stookgrens[],0),"")</f>
        <v>0</v>
      </c>
    </row>
    <row r="6886" spans="1:16" x14ac:dyDescent="0.25">
      <c r="A6886">
        <v>283</v>
      </c>
      <c r="B6886" s="110">
        <v>45810</v>
      </c>
      <c r="C6886" s="89">
        <v>2.2999999999999998</v>
      </c>
      <c r="D6886" s="89">
        <v>14</v>
      </c>
      <c r="E6886" s="96">
        <v>1912</v>
      </c>
      <c r="F6886" s="89">
        <v>0.7</v>
      </c>
      <c r="G6886" s="89"/>
      <c r="H6886">
        <v>0.78</v>
      </c>
      <c r="I6886" t="s">
        <v>17</v>
      </c>
      <c r="J6886">
        <v>0.8</v>
      </c>
      <c r="K6886">
        <v>6</v>
      </c>
      <c r="L6886">
        <v>2025</v>
      </c>
      <c r="M6886" t="s">
        <v>351</v>
      </c>
      <c r="N6886" s="89" cm="1">
        <f t="array" ref="N6886">IF(ISNUMBER(_34_KNMI_Stations[[#This Row],[Etmaal temperatuur °C]]),IF(_34_KNMI_Stations[[#This Row],[Etmaal temperatuur °C]]&lt;stookgrens[],stookgrens[]-_34_KNMI_Stations[[#This Row],[Etmaal temperatuur °C]],0),"")</f>
        <v>4</v>
      </c>
      <c r="O6886" s="89">
        <f>_34_KNMI_Stations[[#This Row],[graaddagen]]*_34_KNMI_Stations[[#This Row],[Gewogen factor]]</f>
        <v>3.2</v>
      </c>
      <c r="P6886" s="89" cm="1">
        <f t="array" ref="P6886">IF(ISNUMBER(_34_KNMI_Stations[[#This Row],[Etmaal temperatuur °C]]),IF(_34_KNMI_Stations[[#This Row],[Etmaal temperatuur °C]]&gt;stookgrens[],_34_KNMI_Stations[[#This Row],[Etmaal temperatuur °C]]-stookgrens[],0),"")</f>
        <v>0</v>
      </c>
    </row>
    <row r="6887" spans="1:16" x14ac:dyDescent="0.25">
      <c r="A6887">
        <v>283</v>
      </c>
      <c r="B6887" s="110">
        <v>45811</v>
      </c>
      <c r="C6887" s="89">
        <v>3</v>
      </c>
      <c r="D6887" s="89">
        <v>16.8</v>
      </c>
      <c r="E6887" s="96">
        <v>2423</v>
      </c>
      <c r="F6887" s="89">
        <v>0</v>
      </c>
      <c r="G6887" s="89"/>
      <c r="H6887">
        <v>0.64</v>
      </c>
      <c r="I6887" t="s">
        <v>17</v>
      </c>
      <c r="J6887">
        <v>0.8</v>
      </c>
      <c r="K6887">
        <v>6</v>
      </c>
      <c r="L6887">
        <v>2025</v>
      </c>
      <c r="M6887" t="s">
        <v>351</v>
      </c>
      <c r="N6887" s="89" cm="1">
        <f t="array" ref="N6887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6887" s="89">
        <f>_34_KNMI_Stations[[#This Row],[graaddagen]]*_34_KNMI_Stations[[#This Row],[Gewogen factor]]</f>
        <v>0.95999999999999952</v>
      </c>
      <c r="P6887" s="89" cm="1">
        <f t="array" ref="P6887">IF(ISNUMBER(_34_KNMI_Stations[[#This Row],[Etmaal temperatuur °C]]),IF(_34_KNMI_Stations[[#This Row],[Etmaal temperatuur °C]]&gt;stookgrens[],_34_KNMI_Stations[[#This Row],[Etmaal temperatuur °C]]-stookgrens[],0),"")</f>
        <v>0</v>
      </c>
    </row>
    <row r="6888" spans="1:16" x14ac:dyDescent="0.25">
      <c r="A6888">
        <v>283</v>
      </c>
      <c r="B6888" s="110">
        <v>45812</v>
      </c>
      <c r="C6888" s="89">
        <v>2.8</v>
      </c>
      <c r="D6888" s="89">
        <v>15.5</v>
      </c>
      <c r="E6888" s="96">
        <v>1309</v>
      </c>
      <c r="F6888" s="89">
        <v>0</v>
      </c>
      <c r="G6888" s="89"/>
      <c r="H6888">
        <v>0.74</v>
      </c>
      <c r="I6888" t="s">
        <v>17</v>
      </c>
      <c r="J6888">
        <v>0.8</v>
      </c>
      <c r="K6888">
        <v>6</v>
      </c>
      <c r="L6888">
        <v>2025</v>
      </c>
      <c r="M6888" t="s">
        <v>351</v>
      </c>
      <c r="N6888" s="89" cm="1">
        <f t="array" ref="N6888">IF(ISNUMBER(_34_KNMI_Stations[[#This Row],[Etmaal temperatuur °C]]),IF(_34_KNMI_Stations[[#This Row],[Etmaal temperatuur °C]]&lt;stookgrens[],stookgrens[]-_34_KNMI_Stations[[#This Row],[Etmaal temperatuur °C]],0),"")</f>
        <v>2.5</v>
      </c>
      <c r="O6888" s="89">
        <f>_34_KNMI_Stations[[#This Row],[graaddagen]]*_34_KNMI_Stations[[#This Row],[Gewogen factor]]</f>
        <v>2</v>
      </c>
      <c r="P6888" s="89" cm="1">
        <f t="array" ref="P6888">IF(ISNUMBER(_34_KNMI_Stations[[#This Row],[Etmaal temperatuur °C]]),IF(_34_KNMI_Stations[[#This Row],[Etmaal temperatuur °C]]&gt;stookgrens[],_34_KNMI_Stations[[#This Row],[Etmaal temperatuur °C]]-stookgrens[],0),"")</f>
        <v>0</v>
      </c>
    </row>
    <row r="6889" spans="1:16" x14ac:dyDescent="0.25">
      <c r="A6889">
        <v>283</v>
      </c>
      <c r="B6889" s="110">
        <v>45813</v>
      </c>
      <c r="C6889" s="89">
        <v>3.8</v>
      </c>
      <c r="D6889" s="89">
        <v>14.9</v>
      </c>
      <c r="E6889" s="96">
        <v>1415</v>
      </c>
      <c r="F6889" s="89">
        <v>5.9</v>
      </c>
      <c r="G6889" s="89"/>
      <c r="H6889">
        <v>0.8</v>
      </c>
      <c r="I6889" t="s">
        <v>17</v>
      </c>
      <c r="J6889">
        <v>0.8</v>
      </c>
      <c r="K6889">
        <v>6</v>
      </c>
      <c r="L6889">
        <v>2025</v>
      </c>
      <c r="M6889" t="s">
        <v>351</v>
      </c>
      <c r="N6889" s="89" cm="1">
        <f t="array" ref="N6889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6889" s="89">
        <f>_34_KNMI_Stations[[#This Row],[graaddagen]]*_34_KNMI_Stations[[#This Row],[Gewogen factor]]</f>
        <v>2.48</v>
      </c>
      <c r="P6889" s="89" cm="1">
        <f t="array" ref="P6889">IF(ISNUMBER(_34_KNMI_Stations[[#This Row],[Etmaal temperatuur °C]]),IF(_34_KNMI_Stations[[#This Row],[Etmaal temperatuur °C]]&gt;stookgrens[],_34_KNMI_Stations[[#This Row],[Etmaal temperatuur °C]]-stookgrens[],0),"")</f>
        <v>0</v>
      </c>
    </row>
    <row r="6890" spans="1:16" x14ac:dyDescent="0.25">
      <c r="A6890">
        <v>283</v>
      </c>
      <c r="B6890" s="110">
        <v>45814</v>
      </c>
      <c r="C6890" s="89">
        <v>4.2</v>
      </c>
      <c r="D6890" s="89">
        <v>15.7</v>
      </c>
      <c r="E6890" s="96">
        <v>2064</v>
      </c>
      <c r="F6890" s="89">
        <v>3.1</v>
      </c>
      <c r="G6890" s="89"/>
      <c r="H6890">
        <v>0.78</v>
      </c>
      <c r="I6890" t="s">
        <v>17</v>
      </c>
      <c r="J6890">
        <v>0.8</v>
      </c>
      <c r="K6890">
        <v>6</v>
      </c>
      <c r="L6890">
        <v>2025</v>
      </c>
      <c r="M6890" t="s">
        <v>351</v>
      </c>
      <c r="N6890" s="89" cm="1">
        <f t="array" ref="N6890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6890" s="89">
        <f>_34_KNMI_Stations[[#This Row],[graaddagen]]*_34_KNMI_Stations[[#This Row],[Gewogen factor]]</f>
        <v>1.8400000000000007</v>
      </c>
      <c r="P6890" s="89" cm="1">
        <f t="array" ref="P6890">IF(ISNUMBER(_34_KNMI_Stations[[#This Row],[Etmaal temperatuur °C]]),IF(_34_KNMI_Stations[[#This Row],[Etmaal temperatuur °C]]&gt;stookgrens[],_34_KNMI_Stations[[#This Row],[Etmaal temperatuur °C]]-stookgrens[],0),"")</f>
        <v>0</v>
      </c>
    </row>
    <row r="6891" spans="1:16" x14ac:dyDescent="0.25">
      <c r="A6891">
        <v>283</v>
      </c>
      <c r="B6891" s="110">
        <v>45815</v>
      </c>
      <c r="C6891" s="89">
        <v>3.1</v>
      </c>
      <c r="D6891" s="89">
        <v>14</v>
      </c>
      <c r="E6891" s="96">
        <v>1254</v>
      </c>
      <c r="F6891" s="89">
        <v>6.8</v>
      </c>
      <c r="G6891" s="89"/>
      <c r="H6891">
        <v>0.83</v>
      </c>
      <c r="I6891" t="s">
        <v>17</v>
      </c>
      <c r="J6891">
        <v>0.8</v>
      </c>
      <c r="K6891">
        <v>6</v>
      </c>
      <c r="L6891">
        <v>2025</v>
      </c>
      <c r="M6891" t="s">
        <v>351</v>
      </c>
      <c r="N6891" s="89" cm="1">
        <f t="array" ref="N6891">IF(ISNUMBER(_34_KNMI_Stations[[#This Row],[Etmaal temperatuur °C]]),IF(_34_KNMI_Stations[[#This Row],[Etmaal temperatuur °C]]&lt;stookgrens[],stookgrens[]-_34_KNMI_Stations[[#This Row],[Etmaal temperatuur °C]],0),"")</f>
        <v>4</v>
      </c>
      <c r="O6891" s="89">
        <f>_34_KNMI_Stations[[#This Row],[graaddagen]]*_34_KNMI_Stations[[#This Row],[Gewogen factor]]</f>
        <v>3.2</v>
      </c>
      <c r="P6891" s="89" cm="1">
        <f t="array" ref="P6891">IF(ISNUMBER(_34_KNMI_Stations[[#This Row],[Etmaal temperatuur °C]]),IF(_34_KNMI_Stations[[#This Row],[Etmaal temperatuur °C]]&gt;stookgrens[],_34_KNMI_Stations[[#This Row],[Etmaal temperatuur °C]]-stookgrens[],0),"")</f>
        <v>0</v>
      </c>
    </row>
    <row r="6892" spans="1:16" x14ac:dyDescent="0.25">
      <c r="A6892">
        <v>283</v>
      </c>
      <c r="B6892" s="110">
        <v>45816</v>
      </c>
      <c r="C6892" s="89">
        <v>4.2</v>
      </c>
      <c r="D6892" s="89">
        <v>12</v>
      </c>
      <c r="E6892" s="96">
        <v>1528</v>
      </c>
      <c r="F6892" s="89">
        <v>9.1</v>
      </c>
      <c r="G6892" s="89"/>
      <c r="H6892">
        <v>0.83</v>
      </c>
      <c r="I6892" t="s">
        <v>17</v>
      </c>
      <c r="J6892">
        <v>0.8</v>
      </c>
      <c r="K6892">
        <v>6</v>
      </c>
      <c r="L6892">
        <v>2025</v>
      </c>
      <c r="M6892" t="s">
        <v>351</v>
      </c>
      <c r="N6892" s="89" cm="1">
        <f t="array" ref="N6892">IF(ISNUMBER(_34_KNMI_Stations[[#This Row],[Etmaal temperatuur °C]]),IF(_34_KNMI_Stations[[#This Row],[Etmaal temperatuur °C]]&lt;stookgrens[],stookgrens[]-_34_KNMI_Stations[[#This Row],[Etmaal temperatuur °C]],0),"")</f>
        <v>6</v>
      </c>
      <c r="O6892" s="89">
        <f>_34_KNMI_Stations[[#This Row],[graaddagen]]*_34_KNMI_Stations[[#This Row],[Gewogen factor]]</f>
        <v>4.8000000000000007</v>
      </c>
      <c r="P6892" s="89" cm="1">
        <f t="array" ref="P6892">IF(ISNUMBER(_34_KNMI_Stations[[#This Row],[Etmaal temperatuur °C]]),IF(_34_KNMI_Stations[[#This Row],[Etmaal temperatuur °C]]&gt;stookgrens[],_34_KNMI_Stations[[#This Row],[Etmaal temperatuur °C]]-stookgrens[],0),"")</f>
        <v>0</v>
      </c>
    </row>
    <row r="6893" spans="1:16" x14ac:dyDescent="0.25">
      <c r="A6893">
        <v>283</v>
      </c>
      <c r="B6893" s="110">
        <v>45817</v>
      </c>
      <c r="C6893" s="89">
        <v>2.4</v>
      </c>
      <c r="D6893" s="89">
        <v>14.3</v>
      </c>
      <c r="E6893" s="96">
        <v>1957</v>
      </c>
      <c r="F6893" s="89">
        <v>0.8</v>
      </c>
      <c r="G6893" s="89"/>
      <c r="H6893">
        <v>0.76</v>
      </c>
      <c r="I6893" t="s">
        <v>17</v>
      </c>
      <c r="J6893">
        <v>0.8</v>
      </c>
      <c r="K6893">
        <v>6</v>
      </c>
      <c r="L6893">
        <v>2025</v>
      </c>
      <c r="M6893" t="s">
        <v>352</v>
      </c>
      <c r="N6893" s="89" cm="1">
        <f t="array" ref="N6893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6893" s="89">
        <f>_34_KNMI_Stations[[#This Row],[graaddagen]]*_34_KNMI_Stations[[#This Row],[Gewogen factor]]</f>
        <v>2.9599999999999995</v>
      </c>
      <c r="P6893" s="89" cm="1">
        <f t="array" ref="P6893">IF(ISNUMBER(_34_KNMI_Stations[[#This Row],[Etmaal temperatuur °C]]),IF(_34_KNMI_Stations[[#This Row],[Etmaal temperatuur °C]]&gt;stookgrens[],_34_KNMI_Stations[[#This Row],[Etmaal temperatuur °C]]-stookgrens[],0),"")</f>
        <v>0</v>
      </c>
    </row>
    <row r="6894" spans="1:16" x14ac:dyDescent="0.25">
      <c r="A6894">
        <v>283</v>
      </c>
      <c r="B6894" s="110">
        <v>45818</v>
      </c>
      <c r="C6894" s="89">
        <v>4.3</v>
      </c>
      <c r="D6894" s="89">
        <v>14.1</v>
      </c>
      <c r="E6894" s="96">
        <v>1022</v>
      </c>
      <c r="F6894" s="89">
        <v>0.8</v>
      </c>
      <c r="G6894" s="89"/>
      <c r="H6894">
        <v>0.8</v>
      </c>
      <c r="I6894" t="s">
        <v>17</v>
      </c>
      <c r="J6894">
        <v>0.8</v>
      </c>
      <c r="K6894">
        <v>6</v>
      </c>
      <c r="L6894">
        <v>2025</v>
      </c>
      <c r="M6894" t="s">
        <v>352</v>
      </c>
      <c r="N6894" s="89" cm="1">
        <f t="array" ref="N6894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6894" s="89">
        <f>_34_KNMI_Stations[[#This Row],[graaddagen]]*_34_KNMI_Stations[[#This Row],[Gewogen factor]]</f>
        <v>3.1200000000000006</v>
      </c>
      <c r="P6894" s="89" cm="1">
        <f t="array" ref="P6894">IF(ISNUMBER(_34_KNMI_Stations[[#This Row],[Etmaal temperatuur °C]]),IF(_34_KNMI_Stations[[#This Row],[Etmaal temperatuur °C]]&gt;stookgrens[],_34_KNMI_Stations[[#This Row],[Etmaal temperatuur °C]]-stookgrens[],0),"")</f>
        <v>0</v>
      </c>
    </row>
    <row r="6895" spans="1:16" x14ac:dyDescent="0.25">
      <c r="A6895">
        <v>283</v>
      </c>
      <c r="B6895" s="110">
        <v>45819</v>
      </c>
      <c r="C6895" s="89">
        <v>1.6</v>
      </c>
      <c r="D6895" s="89">
        <v>14.4</v>
      </c>
      <c r="E6895" s="96">
        <v>2547</v>
      </c>
      <c r="F6895" s="89">
        <v>0</v>
      </c>
      <c r="G6895" s="89"/>
      <c r="H6895">
        <v>0.74</v>
      </c>
      <c r="I6895" t="s">
        <v>17</v>
      </c>
      <c r="J6895">
        <v>0.8</v>
      </c>
      <c r="K6895">
        <v>6</v>
      </c>
      <c r="L6895">
        <v>2025</v>
      </c>
      <c r="M6895" t="s">
        <v>352</v>
      </c>
      <c r="N6895" s="89" cm="1">
        <f t="array" ref="N6895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6895" s="89">
        <f>_34_KNMI_Stations[[#This Row],[graaddagen]]*_34_KNMI_Stations[[#This Row],[Gewogen factor]]</f>
        <v>2.88</v>
      </c>
      <c r="P6895" s="89" cm="1">
        <f t="array" ref="P6895">IF(ISNUMBER(_34_KNMI_Stations[[#This Row],[Etmaal temperatuur °C]]),IF(_34_KNMI_Stations[[#This Row],[Etmaal temperatuur °C]]&gt;stookgrens[],_34_KNMI_Stations[[#This Row],[Etmaal temperatuur °C]]-stookgrens[],0),"")</f>
        <v>0</v>
      </c>
    </row>
    <row r="6896" spans="1:16" x14ac:dyDescent="0.25">
      <c r="A6896">
        <v>283</v>
      </c>
      <c r="B6896" s="110">
        <v>45820</v>
      </c>
      <c r="C6896" s="89">
        <v>4.5999999999999996</v>
      </c>
      <c r="D6896" s="89">
        <v>19</v>
      </c>
      <c r="E6896" s="96">
        <v>2971</v>
      </c>
      <c r="F6896" s="89">
        <v>0</v>
      </c>
      <c r="G6896" s="89"/>
      <c r="H6896">
        <v>0.64</v>
      </c>
      <c r="I6896" t="s">
        <v>17</v>
      </c>
      <c r="J6896">
        <v>0.8</v>
      </c>
      <c r="K6896">
        <v>6</v>
      </c>
      <c r="L6896">
        <v>2025</v>
      </c>
      <c r="M6896" t="s">
        <v>352</v>
      </c>
      <c r="N6896" s="89" cm="1">
        <f t="array" ref="N6896">IF(ISNUMBER(_34_KNMI_Stations[[#This Row],[Etmaal temperatuur °C]]),IF(_34_KNMI_Stations[[#This Row],[Etmaal temperatuur °C]]&lt;stookgrens[],stookgrens[]-_34_KNMI_Stations[[#This Row],[Etmaal temperatuur °C]],0),"")</f>
        <v>0</v>
      </c>
      <c r="O6896" s="89">
        <f>_34_KNMI_Stations[[#This Row],[graaddagen]]*_34_KNMI_Stations[[#This Row],[Gewogen factor]]</f>
        <v>0</v>
      </c>
      <c r="P6896" s="89" cm="1">
        <f t="array" ref="P6896">IF(ISNUMBER(_34_KNMI_Stations[[#This Row],[Etmaal temperatuur °C]]),IF(_34_KNMI_Stations[[#This Row],[Etmaal temperatuur °C]]&gt;stookgrens[],_34_KNMI_Stations[[#This Row],[Etmaal temperatuur °C]]-stookgrens[],0),"")</f>
        <v>1</v>
      </c>
    </row>
    <row r="6897" spans="1:16" x14ac:dyDescent="0.25">
      <c r="A6897">
        <v>283</v>
      </c>
      <c r="B6897" s="110">
        <v>45821</v>
      </c>
      <c r="C6897" s="89">
        <v>3.3</v>
      </c>
      <c r="D6897" s="89">
        <v>23.7</v>
      </c>
      <c r="E6897" s="96">
        <v>2810</v>
      </c>
      <c r="F6897" s="89">
        <v>0</v>
      </c>
      <c r="G6897" s="89"/>
      <c r="H6897">
        <v>0.59</v>
      </c>
      <c r="I6897" t="s">
        <v>17</v>
      </c>
      <c r="J6897">
        <v>0.8</v>
      </c>
      <c r="K6897">
        <v>6</v>
      </c>
      <c r="L6897">
        <v>2025</v>
      </c>
      <c r="M6897" t="s">
        <v>352</v>
      </c>
      <c r="N6897" s="89" cm="1">
        <f t="array" ref="N6897">IF(ISNUMBER(_34_KNMI_Stations[[#This Row],[Etmaal temperatuur °C]]),IF(_34_KNMI_Stations[[#This Row],[Etmaal temperatuur °C]]&lt;stookgrens[],stookgrens[]-_34_KNMI_Stations[[#This Row],[Etmaal temperatuur °C]],0),"")</f>
        <v>0</v>
      </c>
      <c r="O6897" s="89">
        <f>_34_KNMI_Stations[[#This Row],[graaddagen]]*_34_KNMI_Stations[[#This Row],[Gewogen factor]]</f>
        <v>0</v>
      </c>
      <c r="P6897" s="89" cm="1">
        <f t="array" ref="P6897">IF(ISNUMBER(_34_KNMI_Stations[[#This Row],[Etmaal temperatuur °C]]),IF(_34_KNMI_Stations[[#This Row],[Etmaal temperatuur °C]]&gt;stookgrens[],_34_KNMI_Stations[[#This Row],[Etmaal temperatuur °C]]-stookgrens[],0),"")</f>
        <v>5.6999999999999993</v>
      </c>
    </row>
    <row r="6898" spans="1:16" x14ac:dyDescent="0.25">
      <c r="A6898">
        <v>283</v>
      </c>
      <c r="B6898" s="110">
        <v>45822</v>
      </c>
      <c r="C6898" s="89">
        <v>2.5</v>
      </c>
      <c r="D6898" s="89">
        <v>23.8</v>
      </c>
      <c r="E6898" s="96">
        <v>2243</v>
      </c>
      <c r="F6898" s="89">
        <v>0</v>
      </c>
      <c r="G6898" s="89"/>
      <c r="H6898">
        <v>0.64</v>
      </c>
      <c r="I6898" t="s">
        <v>17</v>
      </c>
      <c r="J6898">
        <v>0.8</v>
      </c>
      <c r="K6898">
        <v>6</v>
      </c>
      <c r="L6898">
        <v>2025</v>
      </c>
      <c r="M6898" t="s">
        <v>352</v>
      </c>
      <c r="N6898" s="89" cm="1">
        <f t="array" ref="N6898">IF(ISNUMBER(_34_KNMI_Stations[[#This Row],[Etmaal temperatuur °C]]),IF(_34_KNMI_Stations[[#This Row],[Etmaal temperatuur °C]]&lt;stookgrens[],stookgrens[]-_34_KNMI_Stations[[#This Row],[Etmaal temperatuur °C]],0),"")</f>
        <v>0</v>
      </c>
      <c r="O6898" s="89">
        <f>_34_KNMI_Stations[[#This Row],[graaddagen]]*_34_KNMI_Stations[[#This Row],[Gewogen factor]]</f>
        <v>0</v>
      </c>
      <c r="P6898" s="89" cm="1">
        <f t="array" ref="P6898">IF(ISNUMBER(_34_KNMI_Stations[[#This Row],[Etmaal temperatuur °C]]),IF(_34_KNMI_Stations[[#This Row],[Etmaal temperatuur °C]]&gt;stookgrens[],_34_KNMI_Stations[[#This Row],[Etmaal temperatuur °C]]-stookgrens[],0),"")</f>
        <v>5.8000000000000007</v>
      </c>
    </row>
    <row r="6899" spans="1:16" x14ac:dyDescent="0.25">
      <c r="A6899">
        <v>283</v>
      </c>
      <c r="B6899" s="110">
        <v>45823</v>
      </c>
      <c r="C6899" s="89">
        <v>2.8</v>
      </c>
      <c r="D6899" s="89">
        <v>17.899999999999999</v>
      </c>
      <c r="E6899" s="96">
        <v>1557</v>
      </c>
      <c r="F6899" s="89">
        <v>0</v>
      </c>
      <c r="G6899" s="89"/>
      <c r="H6899">
        <v>0.68</v>
      </c>
      <c r="I6899" t="s">
        <v>17</v>
      </c>
      <c r="J6899">
        <v>0.8</v>
      </c>
      <c r="K6899">
        <v>6</v>
      </c>
      <c r="L6899">
        <v>2025</v>
      </c>
      <c r="M6899" t="s">
        <v>352</v>
      </c>
      <c r="N6899" s="89" cm="1">
        <f t="array" ref="N6899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6899" s="89">
        <f>_34_KNMI_Stations[[#This Row],[graaddagen]]*_34_KNMI_Stations[[#This Row],[Gewogen factor]]</f>
        <v>8.000000000000114E-2</v>
      </c>
      <c r="P6899" s="89" cm="1">
        <f t="array" ref="P6899">IF(ISNUMBER(_34_KNMI_Stations[[#This Row],[Etmaal temperatuur °C]]),IF(_34_KNMI_Stations[[#This Row],[Etmaal temperatuur °C]]&gt;stookgrens[],_34_KNMI_Stations[[#This Row],[Etmaal temperatuur °C]]-stookgrens[],0),"")</f>
        <v>0</v>
      </c>
    </row>
    <row r="6900" spans="1:16" x14ac:dyDescent="0.25">
      <c r="A6900">
        <v>283</v>
      </c>
      <c r="B6900" s="110">
        <v>45824</v>
      </c>
      <c r="C6900" s="89">
        <v>2.2000000000000002</v>
      </c>
      <c r="D6900" s="89">
        <v>17.2</v>
      </c>
      <c r="E6900" s="96">
        <v>2084</v>
      </c>
      <c r="F6900" s="89">
        <v>0</v>
      </c>
      <c r="G6900" s="89"/>
      <c r="H6900">
        <v>0.77</v>
      </c>
      <c r="I6900" t="s">
        <v>17</v>
      </c>
      <c r="J6900">
        <v>0.8</v>
      </c>
      <c r="K6900">
        <v>6</v>
      </c>
      <c r="L6900">
        <v>2025</v>
      </c>
      <c r="M6900" t="s">
        <v>353</v>
      </c>
      <c r="N6900" s="89" cm="1">
        <f t="array" ref="N6900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6900" s="89">
        <f>_34_KNMI_Stations[[#This Row],[graaddagen]]*_34_KNMI_Stations[[#This Row],[Gewogen factor]]</f>
        <v>0.64000000000000057</v>
      </c>
      <c r="P6900" s="89" cm="1">
        <f t="array" ref="P6900">IF(ISNUMBER(_34_KNMI_Stations[[#This Row],[Etmaal temperatuur °C]]),IF(_34_KNMI_Stations[[#This Row],[Etmaal temperatuur °C]]&gt;stookgrens[],_34_KNMI_Stations[[#This Row],[Etmaal temperatuur °C]]-stookgrens[],0),"")</f>
        <v>0</v>
      </c>
    </row>
    <row r="6901" spans="1:16" x14ac:dyDescent="0.25">
      <c r="A6901">
        <v>283</v>
      </c>
      <c r="B6901" s="110">
        <v>45825</v>
      </c>
      <c r="C6901" s="89">
        <v>1.5</v>
      </c>
      <c r="D6901" s="89">
        <v>18.3</v>
      </c>
      <c r="E6901" s="96">
        <v>2827</v>
      </c>
      <c r="F6901" s="89">
        <v>0</v>
      </c>
      <c r="G6901" s="89"/>
      <c r="H6901">
        <v>0.72</v>
      </c>
      <c r="I6901" t="s">
        <v>17</v>
      </c>
      <c r="J6901">
        <v>0.8</v>
      </c>
      <c r="K6901">
        <v>6</v>
      </c>
      <c r="L6901">
        <v>2025</v>
      </c>
      <c r="M6901" t="s">
        <v>353</v>
      </c>
      <c r="N6901" s="89" cm="1">
        <f t="array" ref="N6901">IF(ISNUMBER(_34_KNMI_Stations[[#This Row],[Etmaal temperatuur °C]]),IF(_34_KNMI_Stations[[#This Row],[Etmaal temperatuur °C]]&lt;stookgrens[],stookgrens[]-_34_KNMI_Stations[[#This Row],[Etmaal temperatuur °C]],0),"")</f>
        <v>0</v>
      </c>
      <c r="O6901" s="89">
        <f>_34_KNMI_Stations[[#This Row],[graaddagen]]*_34_KNMI_Stations[[#This Row],[Gewogen factor]]</f>
        <v>0</v>
      </c>
      <c r="P6901" s="89" cm="1">
        <f t="array" ref="P6901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6902" spans="1:16" x14ac:dyDescent="0.25">
      <c r="A6902">
        <v>283</v>
      </c>
      <c r="B6902" s="110">
        <v>45826</v>
      </c>
      <c r="C6902" s="89">
        <v>2.6</v>
      </c>
      <c r="D6902" s="89">
        <v>19.5</v>
      </c>
      <c r="E6902" s="96">
        <v>2537</v>
      </c>
      <c r="F6902" s="89">
        <v>0</v>
      </c>
      <c r="G6902" s="89"/>
      <c r="H6902">
        <v>0.69</v>
      </c>
      <c r="I6902" t="s">
        <v>17</v>
      </c>
      <c r="J6902">
        <v>0.8</v>
      </c>
      <c r="K6902">
        <v>6</v>
      </c>
      <c r="L6902">
        <v>2025</v>
      </c>
      <c r="M6902" t="s">
        <v>353</v>
      </c>
      <c r="N6902" s="89" cm="1">
        <f t="array" ref="N6902">IF(ISNUMBER(_34_KNMI_Stations[[#This Row],[Etmaal temperatuur °C]]),IF(_34_KNMI_Stations[[#This Row],[Etmaal temperatuur °C]]&lt;stookgrens[],stookgrens[]-_34_KNMI_Stations[[#This Row],[Etmaal temperatuur °C]],0),"")</f>
        <v>0</v>
      </c>
      <c r="O6902" s="89">
        <f>_34_KNMI_Stations[[#This Row],[graaddagen]]*_34_KNMI_Stations[[#This Row],[Gewogen factor]]</f>
        <v>0</v>
      </c>
      <c r="P6902" s="89" cm="1">
        <f t="array" ref="P6902">IF(ISNUMBER(_34_KNMI_Stations[[#This Row],[Etmaal temperatuur °C]]),IF(_34_KNMI_Stations[[#This Row],[Etmaal temperatuur °C]]&gt;stookgrens[],_34_KNMI_Stations[[#This Row],[Etmaal temperatuur °C]]-stookgrens[],0),"")</f>
        <v>1.5</v>
      </c>
    </row>
    <row r="6903" spans="1:16" x14ac:dyDescent="0.25">
      <c r="A6903">
        <v>283</v>
      </c>
      <c r="B6903" s="110">
        <v>45827</v>
      </c>
      <c r="C6903" s="89">
        <v>2.2999999999999998</v>
      </c>
      <c r="D6903" s="89">
        <v>17.399999999999999</v>
      </c>
      <c r="E6903" s="96">
        <v>2673</v>
      </c>
      <c r="F6903" s="89">
        <v>0</v>
      </c>
      <c r="G6903" s="89"/>
      <c r="H6903">
        <v>0.64</v>
      </c>
      <c r="I6903" t="s">
        <v>17</v>
      </c>
      <c r="J6903">
        <v>0.8</v>
      </c>
      <c r="K6903">
        <v>6</v>
      </c>
      <c r="L6903">
        <v>2025</v>
      </c>
      <c r="M6903" t="s">
        <v>353</v>
      </c>
      <c r="N6903" s="89" cm="1">
        <f t="array" ref="N6903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6903" s="89">
        <f>_34_KNMI_Stations[[#This Row],[graaddagen]]*_34_KNMI_Stations[[#This Row],[Gewogen factor]]</f>
        <v>0.48000000000000115</v>
      </c>
      <c r="P6903" s="89" cm="1">
        <f t="array" ref="P6903">IF(ISNUMBER(_34_KNMI_Stations[[#This Row],[Etmaal temperatuur °C]]),IF(_34_KNMI_Stations[[#This Row],[Etmaal temperatuur °C]]&gt;stookgrens[],_34_KNMI_Stations[[#This Row],[Etmaal temperatuur °C]]-stookgrens[],0),"")</f>
        <v>0</v>
      </c>
    </row>
    <row r="6904" spans="1:16" x14ac:dyDescent="0.25">
      <c r="A6904">
        <v>283</v>
      </c>
      <c r="B6904" s="110">
        <v>45828</v>
      </c>
      <c r="C6904" s="89">
        <v>2.1</v>
      </c>
      <c r="D6904" s="89">
        <v>17.600000000000001</v>
      </c>
      <c r="E6904" s="96">
        <v>3036</v>
      </c>
      <c r="F6904" s="89">
        <v>0</v>
      </c>
      <c r="G6904" s="89"/>
      <c r="H6904">
        <v>0.6</v>
      </c>
      <c r="I6904" t="s">
        <v>17</v>
      </c>
      <c r="J6904">
        <v>0.8</v>
      </c>
      <c r="K6904">
        <v>6</v>
      </c>
      <c r="L6904">
        <v>2025</v>
      </c>
      <c r="M6904" t="s">
        <v>353</v>
      </c>
      <c r="N6904" s="89" cm="1">
        <f t="array" ref="N6904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6904" s="89">
        <f>_34_KNMI_Stations[[#This Row],[graaddagen]]*_34_KNMI_Stations[[#This Row],[Gewogen factor]]</f>
        <v>0.3199999999999989</v>
      </c>
      <c r="P6904" s="89" cm="1">
        <f t="array" ref="P6904">IF(ISNUMBER(_34_KNMI_Stations[[#This Row],[Etmaal temperatuur °C]]),IF(_34_KNMI_Stations[[#This Row],[Etmaal temperatuur °C]]&gt;stookgrens[],_34_KNMI_Stations[[#This Row],[Etmaal temperatuur °C]]-stookgrens[],0),"")</f>
        <v>0</v>
      </c>
    </row>
    <row r="6905" spans="1:16" x14ac:dyDescent="0.25">
      <c r="A6905">
        <v>283</v>
      </c>
      <c r="B6905" s="110">
        <v>45829</v>
      </c>
      <c r="C6905" s="89">
        <v>1.9</v>
      </c>
      <c r="D6905" s="89">
        <v>21.6</v>
      </c>
      <c r="E6905" s="96">
        <v>3001</v>
      </c>
      <c r="F6905" s="89">
        <v>0</v>
      </c>
      <c r="G6905" s="89"/>
      <c r="H6905">
        <v>0.54</v>
      </c>
      <c r="I6905" t="s">
        <v>17</v>
      </c>
      <c r="J6905">
        <v>0.8</v>
      </c>
      <c r="K6905">
        <v>6</v>
      </c>
      <c r="L6905">
        <v>2025</v>
      </c>
      <c r="M6905" t="s">
        <v>353</v>
      </c>
      <c r="N6905" s="89" cm="1">
        <f t="array" ref="N6905">IF(ISNUMBER(_34_KNMI_Stations[[#This Row],[Etmaal temperatuur °C]]),IF(_34_KNMI_Stations[[#This Row],[Etmaal temperatuur °C]]&lt;stookgrens[],stookgrens[]-_34_KNMI_Stations[[#This Row],[Etmaal temperatuur °C]],0),"")</f>
        <v>0</v>
      </c>
      <c r="O6905" s="89">
        <f>_34_KNMI_Stations[[#This Row],[graaddagen]]*_34_KNMI_Stations[[#This Row],[Gewogen factor]]</f>
        <v>0</v>
      </c>
      <c r="P6905" s="89" cm="1">
        <f t="array" ref="P6905">IF(ISNUMBER(_34_KNMI_Stations[[#This Row],[Etmaal temperatuur °C]]),IF(_34_KNMI_Stations[[#This Row],[Etmaal temperatuur °C]]&gt;stookgrens[],_34_KNMI_Stations[[#This Row],[Etmaal temperatuur °C]]-stookgrens[],0),"")</f>
        <v>3.6000000000000014</v>
      </c>
    </row>
    <row r="6906" spans="1:16" x14ac:dyDescent="0.25">
      <c r="A6906">
        <v>283</v>
      </c>
      <c r="B6906" s="110">
        <v>45830</v>
      </c>
      <c r="C6906" s="89">
        <v>2.5</v>
      </c>
      <c r="D6906" s="89">
        <v>23.4</v>
      </c>
      <c r="E6906" s="96">
        <v>2005</v>
      </c>
      <c r="F6906" s="89">
        <v>2.4</v>
      </c>
      <c r="G6906" s="89"/>
      <c r="H6906">
        <v>0.56000000000000005</v>
      </c>
      <c r="I6906" t="s">
        <v>17</v>
      </c>
      <c r="J6906">
        <v>0.8</v>
      </c>
      <c r="K6906">
        <v>6</v>
      </c>
      <c r="L6906">
        <v>2025</v>
      </c>
      <c r="M6906" t="s">
        <v>353</v>
      </c>
      <c r="N6906" s="89" cm="1">
        <f t="array" ref="N6906">IF(ISNUMBER(_34_KNMI_Stations[[#This Row],[Etmaal temperatuur °C]]),IF(_34_KNMI_Stations[[#This Row],[Etmaal temperatuur °C]]&lt;stookgrens[],stookgrens[]-_34_KNMI_Stations[[#This Row],[Etmaal temperatuur °C]],0),"")</f>
        <v>0</v>
      </c>
      <c r="O6906" s="89">
        <f>_34_KNMI_Stations[[#This Row],[graaddagen]]*_34_KNMI_Stations[[#This Row],[Gewogen factor]]</f>
        <v>0</v>
      </c>
      <c r="P6906" s="89" cm="1">
        <f t="array" ref="P6906">IF(ISNUMBER(_34_KNMI_Stations[[#This Row],[Etmaal temperatuur °C]]),IF(_34_KNMI_Stations[[#This Row],[Etmaal temperatuur °C]]&gt;stookgrens[],_34_KNMI_Stations[[#This Row],[Etmaal temperatuur °C]]-stookgrens[],0),"")</f>
        <v>5.3999999999999986</v>
      </c>
    </row>
    <row r="6907" spans="1:16" x14ac:dyDescent="0.25">
      <c r="A6907">
        <v>283</v>
      </c>
      <c r="B6907" s="110">
        <v>45831</v>
      </c>
      <c r="C6907" s="89">
        <v>4.3</v>
      </c>
      <c r="D6907" s="89">
        <v>18.2</v>
      </c>
      <c r="E6907" s="96">
        <v>1822</v>
      </c>
      <c r="F6907" s="89">
        <v>4.9000000000000004</v>
      </c>
      <c r="G6907" s="89"/>
      <c r="H6907">
        <v>0.6</v>
      </c>
      <c r="I6907" t="s">
        <v>17</v>
      </c>
      <c r="J6907">
        <v>0.8</v>
      </c>
      <c r="K6907">
        <v>6</v>
      </c>
      <c r="L6907">
        <v>2025</v>
      </c>
      <c r="M6907" t="s">
        <v>354</v>
      </c>
      <c r="N6907" s="89" cm="1">
        <f t="array" ref="N6907">IF(ISNUMBER(_34_KNMI_Stations[[#This Row],[Etmaal temperatuur °C]]),IF(_34_KNMI_Stations[[#This Row],[Etmaal temperatuur °C]]&lt;stookgrens[],stookgrens[]-_34_KNMI_Stations[[#This Row],[Etmaal temperatuur °C]],0),"")</f>
        <v>0</v>
      </c>
      <c r="O6907" s="89">
        <f>_34_KNMI_Stations[[#This Row],[graaddagen]]*_34_KNMI_Stations[[#This Row],[Gewogen factor]]</f>
        <v>0</v>
      </c>
      <c r="P6907" s="89" cm="1">
        <f t="array" ref="P6907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6908" spans="1:16" x14ac:dyDescent="0.25">
      <c r="A6908">
        <v>283</v>
      </c>
      <c r="B6908" s="110">
        <v>45832</v>
      </c>
      <c r="C6908" s="89">
        <v>3.9</v>
      </c>
      <c r="D6908" s="89">
        <v>17.7</v>
      </c>
      <c r="E6908" s="96">
        <v>1422</v>
      </c>
      <c r="F6908" s="89">
        <v>0</v>
      </c>
      <c r="G6908" s="89"/>
      <c r="H6908">
        <v>0.72</v>
      </c>
      <c r="I6908" t="s">
        <v>17</v>
      </c>
      <c r="J6908">
        <v>0.8</v>
      </c>
      <c r="K6908">
        <v>6</v>
      </c>
      <c r="L6908">
        <v>2025</v>
      </c>
      <c r="M6908" t="s">
        <v>354</v>
      </c>
      <c r="N6908" s="89" cm="1">
        <f t="array" ref="N6908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6908" s="89">
        <f>_34_KNMI_Stations[[#This Row],[graaddagen]]*_34_KNMI_Stations[[#This Row],[Gewogen factor]]</f>
        <v>0.24000000000000057</v>
      </c>
      <c r="P6908" s="89" cm="1">
        <f t="array" ref="P6908">IF(ISNUMBER(_34_KNMI_Stations[[#This Row],[Etmaal temperatuur °C]]),IF(_34_KNMI_Stations[[#This Row],[Etmaal temperatuur °C]]&gt;stookgrens[],_34_KNMI_Stations[[#This Row],[Etmaal temperatuur °C]]-stookgrens[],0),"")</f>
        <v>0</v>
      </c>
    </row>
    <row r="6909" spans="1:16" x14ac:dyDescent="0.25">
      <c r="A6909">
        <v>283</v>
      </c>
      <c r="B6909" s="110">
        <v>45833</v>
      </c>
      <c r="C6909" s="89">
        <v>3.3</v>
      </c>
      <c r="D6909" s="89">
        <v>21.5</v>
      </c>
      <c r="E6909" s="96">
        <v>2566</v>
      </c>
      <c r="F6909" s="89">
        <v>0</v>
      </c>
      <c r="G6909" s="89"/>
      <c r="H6909">
        <v>0.69</v>
      </c>
      <c r="I6909" t="s">
        <v>17</v>
      </c>
      <c r="J6909">
        <v>0.8</v>
      </c>
      <c r="K6909">
        <v>6</v>
      </c>
      <c r="L6909">
        <v>2025</v>
      </c>
      <c r="M6909" t="s">
        <v>354</v>
      </c>
      <c r="N6909" s="89" cm="1">
        <f t="array" ref="N6909">IF(ISNUMBER(_34_KNMI_Stations[[#This Row],[Etmaal temperatuur °C]]),IF(_34_KNMI_Stations[[#This Row],[Etmaal temperatuur °C]]&lt;stookgrens[],stookgrens[]-_34_KNMI_Stations[[#This Row],[Etmaal temperatuur °C]],0),"")</f>
        <v>0</v>
      </c>
      <c r="O6909" s="89">
        <f>_34_KNMI_Stations[[#This Row],[graaddagen]]*_34_KNMI_Stations[[#This Row],[Gewogen factor]]</f>
        <v>0</v>
      </c>
      <c r="P6909" s="89" cm="1">
        <f t="array" ref="P6909">IF(ISNUMBER(_34_KNMI_Stations[[#This Row],[Etmaal temperatuur °C]]),IF(_34_KNMI_Stations[[#This Row],[Etmaal temperatuur °C]]&gt;stookgrens[],_34_KNMI_Stations[[#This Row],[Etmaal temperatuur °C]]-stookgrens[],0),"")</f>
        <v>3.5</v>
      </c>
    </row>
    <row r="6910" spans="1:16" x14ac:dyDescent="0.25">
      <c r="A6910">
        <v>283</v>
      </c>
      <c r="B6910" s="110">
        <v>45834</v>
      </c>
      <c r="C6910" s="89">
        <v>3.6</v>
      </c>
      <c r="D6910" s="89">
        <v>19.899999999999999</v>
      </c>
      <c r="E6910" s="96">
        <v>1182</v>
      </c>
      <c r="F6910" s="89">
        <v>13</v>
      </c>
      <c r="G6910" s="89"/>
      <c r="H6910">
        <v>0.81</v>
      </c>
      <c r="I6910" t="s">
        <v>17</v>
      </c>
      <c r="J6910">
        <v>0.8</v>
      </c>
      <c r="K6910">
        <v>6</v>
      </c>
      <c r="L6910">
        <v>2025</v>
      </c>
      <c r="M6910" t="s">
        <v>354</v>
      </c>
      <c r="N6910" s="89" cm="1">
        <f t="array" ref="N6910">IF(ISNUMBER(_34_KNMI_Stations[[#This Row],[Etmaal temperatuur °C]]),IF(_34_KNMI_Stations[[#This Row],[Etmaal temperatuur °C]]&lt;stookgrens[],stookgrens[]-_34_KNMI_Stations[[#This Row],[Etmaal temperatuur °C]],0),"")</f>
        <v>0</v>
      </c>
      <c r="O6910" s="89">
        <f>_34_KNMI_Stations[[#This Row],[graaddagen]]*_34_KNMI_Stations[[#This Row],[Gewogen factor]]</f>
        <v>0</v>
      </c>
      <c r="P6910" s="89" cm="1">
        <f t="array" ref="P6910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6911" spans="1:16" x14ac:dyDescent="0.25">
      <c r="A6911">
        <v>283</v>
      </c>
      <c r="B6911" s="110">
        <v>45835</v>
      </c>
      <c r="C6911" s="89">
        <v>2</v>
      </c>
      <c r="D6911" s="89">
        <v>17.2</v>
      </c>
      <c r="E6911" s="96">
        <v>1115</v>
      </c>
      <c r="F6911" s="89">
        <v>1.8</v>
      </c>
      <c r="G6911" s="89"/>
      <c r="H6911">
        <v>0.78</v>
      </c>
      <c r="I6911" t="s">
        <v>17</v>
      </c>
      <c r="J6911">
        <v>0.8</v>
      </c>
      <c r="K6911">
        <v>6</v>
      </c>
      <c r="L6911">
        <v>2025</v>
      </c>
      <c r="M6911" t="s">
        <v>354</v>
      </c>
      <c r="N6911" s="89" cm="1">
        <f t="array" ref="N6911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6911" s="89">
        <f>_34_KNMI_Stations[[#This Row],[graaddagen]]*_34_KNMI_Stations[[#This Row],[Gewogen factor]]</f>
        <v>0.64000000000000057</v>
      </c>
      <c r="P6911" s="89" cm="1">
        <f t="array" ref="P6911">IF(ISNUMBER(_34_KNMI_Stations[[#This Row],[Etmaal temperatuur °C]]),IF(_34_KNMI_Stations[[#This Row],[Etmaal temperatuur °C]]&gt;stookgrens[],_34_KNMI_Stations[[#This Row],[Etmaal temperatuur °C]]-stookgrens[],0),"")</f>
        <v>0</v>
      </c>
    </row>
    <row r="6912" spans="1:16" x14ac:dyDescent="0.25">
      <c r="A6912">
        <v>283</v>
      </c>
      <c r="B6912" s="110">
        <v>45836</v>
      </c>
      <c r="C6912" s="89">
        <v>3</v>
      </c>
      <c r="D6912" s="89">
        <v>21.7</v>
      </c>
      <c r="E6912" s="96">
        <v>1944</v>
      </c>
      <c r="F6912" s="89">
        <v>0</v>
      </c>
      <c r="G6912" s="89"/>
      <c r="H6912">
        <v>0.77</v>
      </c>
      <c r="I6912" t="s">
        <v>17</v>
      </c>
      <c r="J6912">
        <v>0.8</v>
      </c>
      <c r="K6912">
        <v>6</v>
      </c>
      <c r="L6912">
        <v>2025</v>
      </c>
      <c r="M6912" t="s">
        <v>354</v>
      </c>
      <c r="N6912" s="89" cm="1">
        <f t="array" ref="N6912">IF(ISNUMBER(_34_KNMI_Stations[[#This Row],[Etmaal temperatuur °C]]),IF(_34_KNMI_Stations[[#This Row],[Etmaal temperatuur °C]]&lt;stookgrens[],stookgrens[]-_34_KNMI_Stations[[#This Row],[Etmaal temperatuur °C]],0),"")</f>
        <v>0</v>
      </c>
      <c r="O6912" s="89">
        <f>_34_KNMI_Stations[[#This Row],[graaddagen]]*_34_KNMI_Stations[[#This Row],[Gewogen factor]]</f>
        <v>0</v>
      </c>
      <c r="P6912" s="89" cm="1">
        <f t="array" ref="P6912">IF(ISNUMBER(_34_KNMI_Stations[[#This Row],[Etmaal temperatuur °C]]),IF(_34_KNMI_Stations[[#This Row],[Etmaal temperatuur °C]]&gt;stookgrens[],_34_KNMI_Stations[[#This Row],[Etmaal temperatuur °C]]-stookgrens[],0),"")</f>
        <v>3.6999999999999993</v>
      </c>
    </row>
    <row r="6913" spans="1:16" x14ac:dyDescent="0.25">
      <c r="A6913">
        <v>283</v>
      </c>
      <c r="B6913" s="110">
        <v>45837</v>
      </c>
      <c r="C6913" s="89">
        <v>2.8</v>
      </c>
      <c r="D6913" s="89">
        <v>22.1</v>
      </c>
      <c r="E6913" s="96">
        <v>2583</v>
      </c>
      <c r="F6913" s="89">
        <v>0</v>
      </c>
      <c r="G6913" s="89"/>
      <c r="H6913">
        <v>0.75</v>
      </c>
      <c r="I6913" t="s">
        <v>17</v>
      </c>
      <c r="J6913">
        <v>0.8</v>
      </c>
      <c r="K6913">
        <v>6</v>
      </c>
      <c r="L6913">
        <v>2025</v>
      </c>
      <c r="M6913" t="s">
        <v>354</v>
      </c>
      <c r="N6913" s="89" cm="1">
        <f t="array" ref="N6913">IF(ISNUMBER(_34_KNMI_Stations[[#This Row],[Etmaal temperatuur °C]]),IF(_34_KNMI_Stations[[#This Row],[Etmaal temperatuur °C]]&lt;stookgrens[],stookgrens[]-_34_KNMI_Stations[[#This Row],[Etmaal temperatuur °C]],0),"")</f>
        <v>0</v>
      </c>
      <c r="O6913" s="89">
        <f>_34_KNMI_Stations[[#This Row],[graaddagen]]*_34_KNMI_Stations[[#This Row],[Gewogen factor]]</f>
        <v>0</v>
      </c>
      <c r="P6913" s="89" cm="1">
        <f t="array" ref="P6913">IF(ISNUMBER(_34_KNMI_Stations[[#This Row],[Etmaal temperatuur °C]]),IF(_34_KNMI_Stations[[#This Row],[Etmaal temperatuur °C]]&gt;stookgrens[],_34_KNMI_Stations[[#This Row],[Etmaal temperatuur °C]]-stookgrens[],0),"")</f>
        <v>4.1000000000000014</v>
      </c>
    </row>
    <row r="6914" spans="1:16" x14ac:dyDescent="0.25">
      <c r="A6914">
        <v>283</v>
      </c>
      <c r="B6914" s="110">
        <v>45838</v>
      </c>
      <c r="C6914" s="89">
        <v>2.6</v>
      </c>
      <c r="D6914" s="89">
        <v>21.6</v>
      </c>
      <c r="E6914" s="96">
        <v>2950</v>
      </c>
      <c r="F6914" s="89">
        <v>0</v>
      </c>
      <c r="G6914" s="89"/>
      <c r="H6914">
        <v>0.59</v>
      </c>
      <c r="I6914" t="s">
        <v>17</v>
      </c>
      <c r="J6914">
        <v>0.8</v>
      </c>
      <c r="K6914">
        <v>6</v>
      </c>
      <c r="L6914">
        <v>2025</v>
      </c>
      <c r="M6914" t="s">
        <v>355</v>
      </c>
      <c r="N6914" s="89" cm="1">
        <f t="array" ref="N6914">IF(ISNUMBER(_34_KNMI_Stations[[#This Row],[Etmaal temperatuur °C]]),IF(_34_KNMI_Stations[[#This Row],[Etmaal temperatuur °C]]&lt;stookgrens[],stookgrens[]-_34_KNMI_Stations[[#This Row],[Etmaal temperatuur °C]],0),"")</f>
        <v>0</v>
      </c>
      <c r="O6914" s="89">
        <f>_34_KNMI_Stations[[#This Row],[graaddagen]]*_34_KNMI_Stations[[#This Row],[Gewogen factor]]</f>
        <v>0</v>
      </c>
      <c r="P6914" s="89" cm="1">
        <f t="array" ref="P6914">IF(ISNUMBER(_34_KNMI_Stations[[#This Row],[Etmaal temperatuur °C]]),IF(_34_KNMI_Stations[[#This Row],[Etmaal temperatuur °C]]&gt;stookgrens[],_34_KNMI_Stations[[#This Row],[Etmaal temperatuur °C]]-stookgrens[],0),"")</f>
        <v>3.6000000000000014</v>
      </c>
    </row>
    <row r="6915" spans="1:16" x14ac:dyDescent="0.25">
      <c r="A6915">
        <v>283</v>
      </c>
      <c r="B6915" s="110">
        <v>45839</v>
      </c>
      <c r="C6915" s="89">
        <v>1.6</v>
      </c>
      <c r="D6915" s="89">
        <v>26.3</v>
      </c>
      <c r="E6915" s="96">
        <v>2941</v>
      </c>
      <c r="F6915" s="89">
        <v>0</v>
      </c>
      <c r="G6915" s="89"/>
      <c r="H6915">
        <v>0.54</v>
      </c>
      <c r="I6915" t="s">
        <v>17</v>
      </c>
      <c r="J6915">
        <v>0.8</v>
      </c>
      <c r="K6915">
        <v>7</v>
      </c>
      <c r="L6915">
        <v>2025</v>
      </c>
      <c r="M6915" t="s">
        <v>355</v>
      </c>
      <c r="N6915" s="89" cm="1">
        <f t="array" ref="N6915">IF(ISNUMBER(_34_KNMI_Stations[[#This Row],[Etmaal temperatuur °C]]),IF(_34_KNMI_Stations[[#This Row],[Etmaal temperatuur °C]]&lt;stookgrens[],stookgrens[]-_34_KNMI_Stations[[#This Row],[Etmaal temperatuur °C]],0),"")</f>
        <v>0</v>
      </c>
      <c r="O6915" s="89">
        <f>_34_KNMI_Stations[[#This Row],[graaddagen]]*_34_KNMI_Stations[[#This Row],[Gewogen factor]]</f>
        <v>0</v>
      </c>
      <c r="P6915" s="89" cm="1">
        <f t="array" ref="P6915">IF(ISNUMBER(_34_KNMI_Stations[[#This Row],[Etmaal temperatuur °C]]),IF(_34_KNMI_Stations[[#This Row],[Etmaal temperatuur °C]]&gt;stookgrens[],_34_KNMI_Stations[[#This Row],[Etmaal temperatuur °C]]-stookgrens[],0),"")</f>
        <v>8.3000000000000007</v>
      </c>
    </row>
    <row r="6916" spans="1:16" x14ac:dyDescent="0.25">
      <c r="A6916">
        <v>283</v>
      </c>
      <c r="B6916" s="110">
        <v>45840</v>
      </c>
      <c r="C6916" s="89">
        <v>2.7</v>
      </c>
      <c r="D6916" s="89">
        <v>24.7</v>
      </c>
      <c r="E6916" s="96">
        <v>2242</v>
      </c>
      <c r="F6916" s="89">
        <v>24.2</v>
      </c>
      <c r="G6916" s="89"/>
      <c r="H6916">
        <v>0.68</v>
      </c>
      <c r="I6916" t="s">
        <v>17</v>
      </c>
      <c r="J6916">
        <v>0.8</v>
      </c>
      <c r="K6916">
        <v>7</v>
      </c>
      <c r="L6916">
        <v>2025</v>
      </c>
      <c r="M6916" t="s">
        <v>355</v>
      </c>
      <c r="N6916" s="89" cm="1">
        <f t="array" ref="N6916">IF(ISNUMBER(_34_KNMI_Stations[[#This Row],[Etmaal temperatuur °C]]),IF(_34_KNMI_Stations[[#This Row],[Etmaal temperatuur °C]]&lt;stookgrens[],stookgrens[]-_34_KNMI_Stations[[#This Row],[Etmaal temperatuur °C]],0),"")</f>
        <v>0</v>
      </c>
      <c r="O6916" s="89">
        <f>_34_KNMI_Stations[[#This Row],[graaddagen]]*_34_KNMI_Stations[[#This Row],[Gewogen factor]]</f>
        <v>0</v>
      </c>
      <c r="P6916" s="89" cm="1">
        <f t="array" ref="P6916">IF(ISNUMBER(_34_KNMI_Stations[[#This Row],[Etmaal temperatuur °C]]),IF(_34_KNMI_Stations[[#This Row],[Etmaal temperatuur °C]]&gt;stookgrens[],_34_KNMI_Stations[[#This Row],[Etmaal temperatuur °C]]-stookgrens[],0),"")</f>
        <v>6.6999999999999993</v>
      </c>
    </row>
    <row r="6917" spans="1:16" x14ac:dyDescent="0.25">
      <c r="A6917">
        <v>283</v>
      </c>
      <c r="B6917" s="110">
        <v>45841</v>
      </c>
      <c r="C6917" s="89">
        <v>2.9</v>
      </c>
      <c r="D6917" s="89">
        <v>17.8</v>
      </c>
      <c r="E6917" s="96">
        <v>2927</v>
      </c>
      <c r="F6917" s="89">
        <v>-0.1</v>
      </c>
      <c r="G6917" s="89"/>
      <c r="H6917">
        <v>0.69</v>
      </c>
      <c r="I6917" t="s">
        <v>17</v>
      </c>
      <c r="J6917">
        <v>0.8</v>
      </c>
      <c r="K6917">
        <v>7</v>
      </c>
      <c r="L6917">
        <v>2025</v>
      </c>
      <c r="M6917" t="s">
        <v>355</v>
      </c>
      <c r="N6917" s="89" cm="1">
        <f t="array" ref="N6917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6917" s="89">
        <f>_34_KNMI_Stations[[#This Row],[graaddagen]]*_34_KNMI_Stations[[#This Row],[Gewogen factor]]</f>
        <v>0.15999999999999945</v>
      </c>
      <c r="P6917" s="89" cm="1">
        <f t="array" ref="P6917">IF(ISNUMBER(_34_KNMI_Stations[[#This Row],[Etmaal temperatuur °C]]),IF(_34_KNMI_Stations[[#This Row],[Etmaal temperatuur °C]]&gt;stookgrens[],_34_KNMI_Stations[[#This Row],[Etmaal temperatuur °C]]-stookgrens[],0),"")</f>
        <v>0</v>
      </c>
    </row>
    <row r="6918" spans="1:16" x14ac:dyDescent="0.25">
      <c r="A6918">
        <v>283</v>
      </c>
      <c r="B6918" s="110">
        <v>45842</v>
      </c>
      <c r="C6918" s="89">
        <v>1.5</v>
      </c>
      <c r="D6918" s="89">
        <v>18.100000000000001</v>
      </c>
      <c r="E6918" s="96">
        <v>2730</v>
      </c>
      <c r="F6918" s="89">
        <v>0</v>
      </c>
      <c r="G6918" s="89"/>
      <c r="H6918">
        <v>0.64</v>
      </c>
      <c r="I6918" t="s">
        <v>17</v>
      </c>
      <c r="J6918">
        <v>0.8</v>
      </c>
      <c r="K6918">
        <v>7</v>
      </c>
      <c r="L6918">
        <v>2025</v>
      </c>
      <c r="M6918" t="s">
        <v>355</v>
      </c>
      <c r="N6918" s="89" cm="1">
        <f t="array" ref="N6918">IF(ISNUMBER(_34_KNMI_Stations[[#This Row],[Etmaal temperatuur °C]]),IF(_34_KNMI_Stations[[#This Row],[Etmaal temperatuur °C]]&lt;stookgrens[],stookgrens[]-_34_KNMI_Stations[[#This Row],[Etmaal temperatuur °C]],0),"")</f>
        <v>0</v>
      </c>
      <c r="O6918" s="89">
        <f>_34_KNMI_Stations[[#This Row],[graaddagen]]*_34_KNMI_Stations[[#This Row],[Gewogen factor]]</f>
        <v>0</v>
      </c>
      <c r="P6918" s="89" cm="1">
        <f t="array" ref="P6918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6919" spans="1:16" x14ac:dyDescent="0.25">
      <c r="A6919">
        <v>283</v>
      </c>
      <c r="B6919" s="110">
        <v>45843</v>
      </c>
      <c r="C6919" s="89">
        <v>3</v>
      </c>
      <c r="D6919" s="89">
        <v>18.5</v>
      </c>
      <c r="E6919" s="96">
        <v>1371</v>
      </c>
      <c r="F6919" s="89">
        <v>0.6</v>
      </c>
      <c r="G6919" s="89"/>
      <c r="H6919">
        <v>0.66</v>
      </c>
      <c r="I6919" t="s">
        <v>17</v>
      </c>
      <c r="J6919">
        <v>0.8</v>
      </c>
      <c r="K6919">
        <v>7</v>
      </c>
      <c r="L6919">
        <v>2025</v>
      </c>
      <c r="M6919" t="s">
        <v>355</v>
      </c>
      <c r="N6919" s="89" cm="1">
        <f t="array" ref="N6919">IF(ISNUMBER(_34_KNMI_Stations[[#This Row],[Etmaal temperatuur °C]]),IF(_34_KNMI_Stations[[#This Row],[Etmaal temperatuur °C]]&lt;stookgrens[],stookgrens[]-_34_KNMI_Stations[[#This Row],[Etmaal temperatuur °C]],0),"")</f>
        <v>0</v>
      </c>
      <c r="O6919" s="89">
        <f>_34_KNMI_Stations[[#This Row],[graaddagen]]*_34_KNMI_Stations[[#This Row],[Gewogen factor]]</f>
        <v>0</v>
      </c>
      <c r="P6919" s="89" cm="1">
        <f t="array" ref="P6919">IF(ISNUMBER(_34_KNMI_Stations[[#This Row],[Etmaal temperatuur °C]]),IF(_34_KNMI_Stations[[#This Row],[Etmaal temperatuur °C]]&gt;stookgrens[],_34_KNMI_Stations[[#This Row],[Etmaal temperatuur °C]]-stookgrens[],0),"")</f>
        <v>0.5</v>
      </c>
    </row>
    <row r="6920" spans="1:16" x14ac:dyDescent="0.25">
      <c r="A6920">
        <v>283</v>
      </c>
      <c r="B6920" s="110">
        <v>45844</v>
      </c>
      <c r="C6920" s="89">
        <v>2.9</v>
      </c>
      <c r="D6920" s="89">
        <v>17.100000000000001</v>
      </c>
      <c r="E6920" s="96">
        <v>806</v>
      </c>
      <c r="F6920" s="89">
        <v>5.5</v>
      </c>
      <c r="G6920" s="89"/>
      <c r="H6920">
        <v>0.87</v>
      </c>
      <c r="I6920" t="s">
        <v>17</v>
      </c>
      <c r="J6920">
        <v>0.8</v>
      </c>
      <c r="K6920">
        <v>7</v>
      </c>
      <c r="L6920">
        <v>2025</v>
      </c>
      <c r="M6920" t="s">
        <v>355</v>
      </c>
      <c r="N6920" s="89" cm="1">
        <f t="array" ref="N6920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6920" s="89">
        <f>_34_KNMI_Stations[[#This Row],[graaddagen]]*_34_KNMI_Stations[[#This Row],[Gewogen factor]]</f>
        <v>0.71999999999999886</v>
      </c>
      <c r="P6920" s="89" cm="1">
        <f t="array" ref="P6920">IF(ISNUMBER(_34_KNMI_Stations[[#This Row],[Etmaal temperatuur °C]]),IF(_34_KNMI_Stations[[#This Row],[Etmaal temperatuur °C]]&gt;stookgrens[],_34_KNMI_Stations[[#This Row],[Etmaal temperatuur °C]]-stookgrens[],0),"")</f>
        <v>0</v>
      </c>
    </row>
    <row r="6921" spans="1:16" x14ac:dyDescent="0.25">
      <c r="A6921">
        <v>283</v>
      </c>
      <c r="B6921" s="110">
        <v>45845</v>
      </c>
      <c r="C6921" s="89">
        <v>3.8</v>
      </c>
      <c r="D6921" s="89">
        <v>15.8</v>
      </c>
      <c r="E6921" s="96">
        <v>1495</v>
      </c>
      <c r="F6921" s="89">
        <v>3</v>
      </c>
      <c r="G6921" s="89"/>
      <c r="H6921">
        <v>0.83</v>
      </c>
      <c r="I6921" t="s">
        <v>17</v>
      </c>
      <c r="J6921">
        <v>0.8</v>
      </c>
      <c r="K6921">
        <v>7</v>
      </c>
      <c r="L6921">
        <v>2025</v>
      </c>
      <c r="M6921" t="s">
        <v>356</v>
      </c>
      <c r="N6921" s="89" cm="1">
        <f t="array" ref="N6921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6921" s="89">
        <f>_34_KNMI_Stations[[#This Row],[graaddagen]]*_34_KNMI_Stations[[#This Row],[Gewogen factor]]</f>
        <v>1.7599999999999996</v>
      </c>
      <c r="P6921" s="89" cm="1">
        <f t="array" ref="P6921">IF(ISNUMBER(_34_KNMI_Stations[[#This Row],[Etmaal temperatuur °C]]),IF(_34_KNMI_Stations[[#This Row],[Etmaal temperatuur °C]]&gt;stookgrens[],_34_KNMI_Stations[[#This Row],[Etmaal temperatuur °C]]-stookgrens[],0),"")</f>
        <v>0</v>
      </c>
    </row>
    <row r="6922" spans="1:16" x14ac:dyDescent="0.25">
      <c r="A6922">
        <v>283</v>
      </c>
      <c r="B6922" s="110">
        <v>45846</v>
      </c>
      <c r="C6922" s="89">
        <v>3.3</v>
      </c>
      <c r="D6922" s="89">
        <v>14.9</v>
      </c>
      <c r="E6922" s="96">
        <v>1640</v>
      </c>
      <c r="F6922" s="89">
        <v>0.7</v>
      </c>
      <c r="G6922" s="89"/>
      <c r="H6922">
        <v>0.79</v>
      </c>
      <c r="I6922" t="s">
        <v>17</v>
      </c>
      <c r="J6922">
        <v>0.8</v>
      </c>
      <c r="K6922">
        <v>7</v>
      </c>
      <c r="L6922">
        <v>2025</v>
      </c>
      <c r="M6922" t="s">
        <v>356</v>
      </c>
      <c r="N6922" s="89" cm="1">
        <f t="array" ref="N6922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6922" s="89">
        <f>_34_KNMI_Stations[[#This Row],[graaddagen]]*_34_KNMI_Stations[[#This Row],[Gewogen factor]]</f>
        <v>2.48</v>
      </c>
      <c r="P6922" s="89" cm="1">
        <f t="array" ref="P6922">IF(ISNUMBER(_34_KNMI_Stations[[#This Row],[Etmaal temperatuur °C]]),IF(_34_KNMI_Stations[[#This Row],[Etmaal temperatuur °C]]&gt;stookgrens[],_34_KNMI_Stations[[#This Row],[Etmaal temperatuur °C]]-stookgrens[],0),"")</f>
        <v>0</v>
      </c>
    </row>
    <row r="6923" spans="1:16" x14ac:dyDescent="0.25">
      <c r="A6923">
        <v>283</v>
      </c>
      <c r="B6923" s="110">
        <v>45847</v>
      </c>
      <c r="C6923" s="89">
        <v>2.2000000000000002</v>
      </c>
      <c r="D6923" s="89">
        <v>16.600000000000001</v>
      </c>
      <c r="E6923" s="96">
        <v>1913</v>
      </c>
      <c r="F6923" s="89">
        <v>0.1</v>
      </c>
      <c r="G6923" s="89"/>
      <c r="H6923">
        <v>0.75</v>
      </c>
      <c r="I6923" t="s">
        <v>17</v>
      </c>
      <c r="J6923">
        <v>0.8</v>
      </c>
      <c r="K6923">
        <v>7</v>
      </c>
      <c r="L6923">
        <v>2025</v>
      </c>
      <c r="M6923" t="s">
        <v>356</v>
      </c>
      <c r="N6923" s="89" cm="1">
        <f t="array" ref="N6923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6923" s="89">
        <f>_34_KNMI_Stations[[#This Row],[graaddagen]]*_34_KNMI_Stations[[#This Row],[Gewogen factor]]</f>
        <v>1.119999999999999</v>
      </c>
      <c r="P6923" s="89" cm="1">
        <f t="array" ref="P6923">IF(ISNUMBER(_34_KNMI_Stations[[#This Row],[Etmaal temperatuur °C]]),IF(_34_KNMI_Stations[[#This Row],[Etmaal temperatuur °C]]&gt;stookgrens[],_34_KNMI_Stations[[#This Row],[Etmaal temperatuur °C]]-stookgrens[],0),"")</f>
        <v>0</v>
      </c>
    </row>
    <row r="6924" spans="1:16" x14ac:dyDescent="0.25">
      <c r="A6924">
        <v>283</v>
      </c>
      <c r="B6924" s="110">
        <v>45848</v>
      </c>
      <c r="C6924" s="89">
        <v>2.2999999999999998</v>
      </c>
      <c r="D6924" s="89">
        <v>17.5</v>
      </c>
      <c r="E6924" s="96">
        <v>2034</v>
      </c>
      <c r="F6924" s="89">
        <v>0</v>
      </c>
      <c r="G6924" s="89"/>
      <c r="H6924">
        <v>0.76</v>
      </c>
      <c r="I6924" t="s">
        <v>17</v>
      </c>
      <c r="J6924">
        <v>0.8</v>
      </c>
      <c r="K6924">
        <v>7</v>
      </c>
      <c r="L6924">
        <v>2025</v>
      </c>
      <c r="M6924" t="s">
        <v>356</v>
      </c>
      <c r="N6924" s="89" cm="1">
        <f t="array" ref="N6924">IF(ISNUMBER(_34_KNMI_Stations[[#This Row],[Etmaal temperatuur °C]]),IF(_34_KNMI_Stations[[#This Row],[Etmaal temperatuur °C]]&lt;stookgrens[],stookgrens[]-_34_KNMI_Stations[[#This Row],[Etmaal temperatuur °C]],0),"")</f>
        <v>0.5</v>
      </c>
      <c r="O6924" s="89">
        <f>_34_KNMI_Stations[[#This Row],[graaddagen]]*_34_KNMI_Stations[[#This Row],[Gewogen factor]]</f>
        <v>0.4</v>
      </c>
      <c r="P6924" s="89" cm="1">
        <f t="array" ref="P6924">IF(ISNUMBER(_34_KNMI_Stations[[#This Row],[Etmaal temperatuur °C]]),IF(_34_KNMI_Stations[[#This Row],[Etmaal temperatuur °C]]&gt;stookgrens[],_34_KNMI_Stations[[#This Row],[Etmaal temperatuur °C]]-stookgrens[],0),"")</f>
        <v>0</v>
      </c>
    </row>
    <row r="6925" spans="1:16" x14ac:dyDescent="0.25">
      <c r="A6925">
        <v>283</v>
      </c>
      <c r="B6925" s="110">
        <v>45849</v>
      </c>
      <c r="C6925" s="89">
        <v>2.6</v>
      </c>
      <c r="D6925" s="89">
        <v>18.399999999999999</v>
      </c>
      <c r="E6925" s="96">
        <v>1205</v>
      </c>
      <c r="F6925" s="89">
        <v>0</v>
      </c>
      <c r="G6925" s="89"/>
      <c r="H6925">
        <v>0.8</v>
      </c>
      <c r="I6925" t="s">
        <v>17</v>
      </c>
      <c r="J6925">
        <v>0.8</v>
      </c>
      <c r="K6925">
        <v>7</v>
      </c>
      <c r="L6925">
        <v>2025</v>
      </c>
      <c r="M6925" t="s">
        <v>356</v>
      </c>
      <c r="N6925" s="89" cm="1">
        <f t="array" ref="N6925">IF(ISNUMBER(_34_KNMI_Stations[[#This Row],[Etmaal temperatuur °C]]),IF(_34_KNMI_Stations[[#This Row],[Etmaal temperatuur °C]]&lt;stookgrens[],stookgrens[]-_34_KNMI_Stations[[#This Row],[Etmaal temperatuur °C]],0),"")</f>
        <v>0</v>
      </c>
      <c r="O6925" s="89">
        <f>_34_KNMI_Stations[[#This Row],[graaddagen]]*_34_KNMI_Stations[[#This Row],[Gewogen factor]]</f>
        <v>0</v>
      </c>
      <c r="P6925" s="89" cm="1">
        <f t="array" ref="P6925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6926" spans="1:16" x14ac:dyDescent="0.25">
      <c r="A6926">
        <v>283</v>
      </c>
      <c r="B6926" s="110">
        <v>45850</v>
      </c>
      <c r="C6926" s="89">
        <v>3</v>
      </c>
      <c r="D6926" s="89">
        <v>19.3</v>
      </c>
      <c r="E6926" s="96">
        <v>1799</v>
      </c>
      <c r="F6926" s="89">
        <v>0</v>
      </c>
      <c r="G6926" s="89"/>
      <c r="H6926">
        <v>0.72</v>
      </c>
      <c r="I6926" t="s">
        <v>17</v>
      </c>
      <c r="J6926">
        <v>0.8</v>
      </c>
      <c r="K6926">
        <v>7</v>
      </c>
      <c r="L6926">
        <v>2025</v>
      </c>
      <c r="M6926" t="s">
        <v>356</v>
      </c>
      <c r="N6926" s="89" cm="1">
        <f t="array" ref="N6926">IF(ISNUMBER(_34_KNMI_Stations[[#This Row],[Etmaal temperatuur °C]]),IF(_34_KNMI_Stations[[#This Row],[Etmaal temperatuur °C]]&lt;stookgrens[],stookgrens[]-_34_KNMI_Stations[[#This Row],[Etmaal temperatuur °C]],0),"")</f>
        <v>0</v>
      </c>
      <c r="O6926" s="89">
        <f>_34_KNMI_Stations[[#This Row],[graaddagen]]*_34_KNMI_Stations[[#This Row],[Gewogen factor]]</f>
        <v>0</v>
      </c>
      <c r="P6926" s="89" cm="1">
        <f t="array" ref="P6926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6927" spans="1:16" x14ac:dyDescent="0.25">
      <c r="A6927">
        <v>283</v>
      </c>
      <c r="B6927" s="110">
        <v>45851</v>
      </c>
      <c r="C6927" s="89">
        <v>1.7</v>
      </c>
      <c r="D6927" s="89">
        <v>18.7</v>
      </c>
      <c r="E6927" s="96">
        <v>1688</v>
      </c>
      <c r="F6927" s="89">
        <v>3.8</v>
      </c>
      <c r="G6927" s="89"/>
      <c r="H6927">
        <v>0.84</v>
      </c>
      <c r="I6927" t="s">
        <v>17</v>
      </c>
      <c r="J6927">
        <v>0.8</v>
      </c>
      <c r="K6927">
        <v>7</v>
      </c>
      <c r="L6927">
        <v>2025</v>
      </c>
      <c r="M6927" t="s">
        <v>356</v>
      </c>
      <c r="N6927" s="89" cm="1">
        <f t="array" ref="N6927">IF(ISNUMBER(_34_KNMI_Stations[[#This Row],[Etmaal temperatuur °C]]),IF(_34_KNMI_Stations[[#This Row],[Etmaal temperatuur °C]]&lt;stookgrens[],stookgrens[]-_34_KNMI_Stations[[#This Row],[Etmaal temperatuur °C]],0),"")</f>
        <v>0</v>
      </c>
      <c r="O6927" s="89">
        <f>_34_KNMI_Stations[[#This Row],[graaddagen]]*_34_KNMI_Stations[[#This Row],[Gewogen factor]]</f>
        <v>0</v>
      </c>
      <c r="P6927" s="89" cm="1">
        <f t="array" ref="P6927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6928" spans="1:16" x14ac:dyDescent="0.25">
      <c r="A6928">
        <v>283</v>
      </c>
      <c r="B6928" s="110">
        <v>45852</v>
      </c>
      <c r="C6928" s="89">
        <v>1.2</v>
      </c>
      <c r="D6928" s="89">
        <v>19.7</v>
      </c>
      <c r="E6928" s="96">
        <v>1698</v>
      </c>
      <c r="F6928" s="89">
        <v>-0.1</v>
      </c>
      <c r="G6928" s="89"/>
      <c r="H6928">
        <v>0.82</v>
      </c>
      <c r="I6928" t="s">
        <v>17</v>
      </c>
      <c r="J6928">
        <v>0.8</v>
      </c>
      <c r="K6928">
        <v>7</v>
      </c>
      <c r="L6928">
        <v>2025</v>
      </c>
      <c r="M6928" t="s">
        <v>357</v>
      </c>
      <c r="N6928" s="89" cm="1">
        <f t="array" ref="N6928">IF(ISNUMBER(_34_KNMI_Stations[[#This Row],[Etmaal temperatuur °C]]),IF(_34_KNMI_Stations[[#This Row],[Etmaal temperatuur °C]]&lt;stookgrens[],stookgrens[]-_34_KNMI_Stations[[#This Row],[Etmaal temperatuur °C]],0),"")</f>
        <v>0</v>
      </c>
      <c r="O6928" s="89">
        <f>_34_KNMI_Stations[[#This Row],[graaddagen]]*_34_KNMI_Stations[[#This Row],[Gewogen factor]]</f>
        <v>0</v>
      </c>
      <c r="P6928" s="89" cm="1">
        <f t="array" ref="P6928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6929" spans="1:16" x14ac:dyDescent="0.25">
      <c r="A6929">
        <v>283</v>
      </c>
      <c r="B6929" s="110">
        <v>45853</v>
      </c>
      <c r="C6929" s="89">
        <v>2.8</v>
      </c>
      <c r="D6929" s="89">
        <v>18.2</v>
      </c>
      <c r="E6929" s="96">
        <v>1776</v>
      </c>
      <c r="F6929" s="89">
        <v>0.3</v>
      </c>
      <c r="G6929" s="89"/>
      <c r="H6929">
        <v>0.7</v>
      </c>
      <c r="I6929" t="s">
        <v>17</v>
      </c>
      <c r="J6929">
        <v>0.8</v>
      </c>
      <c r="K6929">
        <v>7</v>
      </c>
      <c r="L6929">
        <v>2025</v>
      </c>
      <c r="M6929" t="s">
        <v>357</v>
      </c>
      <c r="N6929" s="89" cm="1">
        <f t="array" ref="N6929">IF(ISNUMBER(_34_KNMI_Stations[[#This Row],[Etmaal temperatuur °C]]),IF(_34_KNMI_Stations[[#This Row],[Etmaal temperatuur °C]]&lt;stookgrens[],stookgrens[]-_34_KNMI_Stations[[#This Row],[Etmaal temperatuur °C]],0),"")</f>
        <v>0</v>
      </c>
      <c r="O6929" s="89">
        <f>_34_KNMI_Stations[[#This Row],[graaddagen]]*_34_KNMI_Stations[[#This Row],[Gewogen factor]]</f>
        <v>0</v>
      </c>
      <c r="P6929" s="89" cm="1">
        <f t="array" ref="P6929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6930" spans="1:16" x14ac:dyDescent="0.25">
      <c r="A6930">
        <v>283</v>
      </c>
      <c r="B6930" s="110">
        <v>45854</v>
      </c>
      <c r="C6930" s="89">
        <v>2.8</v>
      </c>
      <c r="D6930" s="89">
        <v>16.3</v>
      </c>
      <c r="E6930" s="96">
        <v>1287</v>
      </c>
      <c r="F6930" s="89">
        <v>11.6</v>
      </c>
      <c r="G6930" s="89"/>
      <c r="H6930">
        <v>0.85</v>
      </c>
      <c r="I6930" t="s">
        <v>17</v>
      </c>
      <c r="J6930">
        <v>0.8</v>
      </c>
      <c r="K6930">
        <v>7</v>
      </c>
      <c r="L6930">
        <v>2025</v>
      </c>
      <c r="M6930" t="s">
        <v>357</v>
      </c>
      <c r="N6930" s="89" cm="1">
        <f t="array" ref="N6930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6930" s="89">
        <f>_34_KNMI_Stations[[#This Row],[graaddagen]]*_34_KNMI_Stations[[#This Row],[Gewogen factor]]</f>
        <v>1.3599999999999994</v>
      </c>
      <c r="P6930" s="89" cm="1">
        <f t="array" ref="P6930">IF(ISNUMBER(_34_KNMI_Stations[[#This Row],[Etmaal temperatuur °C]]),IF(_34_KNMI_Stations[[#This Row],[Etmaal temperatuur °C]]&gt;stookgrens[],_34_KNMI_Stations[[#This Row],[Etmaal temperatuur °C]]-stookgrens[],0),"")</f>
        <v>0</v>
      </c>
    </row>
    <row r="6931" spans="1:16" x14ac:dyDescent="0.25">
      <c r="A6931">
        <v>283</v>
      </c>
      <c r="B6931" s="110">
        <v>45855</v>
      </c>
      <c r="C6931" s="89">
        <v>2.6</v>
      </c>
      <c r="D6931" s="89">
        <v>17.399999999999999</v>
      </c>
      <c r="E6931" s="96">
        <v>1869</v>
      </c>
      <c r="F6931" s="89">
        <v>0</v>
      </c>
      <c r="G6931" s="89"/>
      <c r="H6931">
        <v>0.83</v>
      </c>
      <c r="I6931" t="s">
        <v>17</v>
      </c>
      <c r="J6931">
        <v>0.8</v>
      </c>
      <c r="K6931">
        <v>7</v>
      </c>
      <c r="L6931">
        <v>2025</v>
      </c>
      <c r="M6931" t="s">
        <v>357</v>
      </c>
      <c r="N6931" s="89" cm="1">
        <f t="array" ref="N6931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6931" s="89">
        <f>_34_KNMI_Stations[[#This Row],[graaddagen]]*_34_KNMI_Stations[[#This Row],[Gewogen factor]]</f>
        <v>0.48000000000000115</v>
      </c>
      <c r="P6931" s="89" cm="1">
        <f t="array" ref="P6931">IF(ISNUMBER(_34_KNMI_Stations[[#This Row],[Etmaal temperatuur °C]]),IF(_34_KNMI_Stations[[#This Row],[Etmaal temperatuur °C]]&gt;stookgrens[],_34_KNMI_Stations[[#This Row],[Etmaal temperatuur °C]]-stookgrens[],0),"")</f>
        <v>0</v>
      </c>
    </row>
    <row r="6932" spans="1:16" x14ac:dyDescent="0.25">
      <c r="A6932">
        <v>283</v>
      </c>
      <c r="B6932" s="110">
        <v>45856</v>
      </c>
      <c r="C6932" s="89">
        <v>1.1000000000000001</v>
      </c>
      <c r="D6932" s="89">
        <v>19.100000000000001</v>
      </c>
      <c r="E6932" s="96">
        <v>2541</v>
      </c>
      <c r="F6932" s="89">
        <v>0</v>
      </c>
      <c r="G6932" s="89"/>
      <c r="H6932">
        <v>0.79</v>
      </c>
      <c r="I6932" t="s">
        <v>17</v>
      </c>
      <c r="J6932">
        <v>0.8</v>
      </c>
      <c r="K6932">
        <v>7</v>
      </c>
      <c r="L6932">
        <v>2025</v>
      </c>
      <c r="M6932" t="s">
        <v>357</v>
      </c>
      <c r="N6932" s="89" cm="1">
        <f t="array" ref="N6932">IF(ISNUMBER(_34_KNMI_Stations[[#This Row],[Etmaal temperatuur °C]]),IF(_34_KNMI_Stations[[#This Row],[Etmaal temperatuur °C]]&lt;stookgrens[],stookgrens[]-_34_KNMI_Stations[[#This Row],[Etmaal temperatuur °C]],0),"")</f>
        <v>0</v>
      </c>
      <c r="O6932" s="89">
        <f>_34_KNMI_Stations[[#This Row],[graaddagen]]*_34_KNMI_Stations[[#This Row],[Gewogen factor]]</f>
        <v>0</v>
      </c>
      <c r="P6932" s="89" cm="1">
        <f t="array" ref="P6932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6933" spans="1:16" x14ac:dyDescent="0.25">
      <c r="A6933">
        <v>283</v>
      </c>
      <c r="B6933" s="110">
        <v>45857</v>
      </c>
      <c r="C6933" s="89">
        <v>2.9</v>
      </c>
      <c r="D6933" s="89">
        <v>23.1</v>
      </c>
      <c r="E6933" s="96">
        <v>2387</v>
      </c>
      <c r="F6933" s="89">
        <v>2.2999999999999998</v>
      </c>
      <c r="G6933" s="89"/>
      <c r="H6933">
        <v>0.69</v>
      </c>
      <c r="I6933" t="s">
        <v>17</v>
      </c>
      <c r="J6933">
        <v>0.8</v>
      </c>
      <c r="K6933">
        <v>7</v>
      </c>
      <c r="L6933">
        <v>2025</v>
      </c>
      <c r="M6933" t="s">
        <v>357</v>
      </c>
      <c r="N6933" s="89" cm="1">
        <f t="array" ref="N6933">IF(ISNUMBER(_34_KNMI_Stations[[#This Row],[Etmaal temperatuur °C]]),IF(_34_KNMI_Stations[[#This Row],[Etmaal temperatuur °C]]&lt;stookgrens[],stookgrens[]-_34_KNMI_Stations[[#This Row],[Etmaal temperatuur °C]],0),"")</f>
        <v>0</v>
      </c>
      <c r="O6933" s="89">
        <f>_34_KNMI_Stations[[#This Row],[graaddagen]]*_34_KNMI_Stations[[#This Row],[Gewogen factor]]</f>
        <v>0</v>
      </c>
      <c r="P6933" s="89" cm="1">
        <f t="array" ref="P6933">IF(ISNUMBER(_34_KNMI_Stations[[#This Row],[Etmaal temperatuur °C]]),IF(_34_KNMI_Stations[[#This Row],[Etmaal temperatuur °C]]&gt;stookgrens[],_34_KNMI_Stations[[#This Row],[Etmaal temperatuur °C]]-stookgrens[],0),"")</f>
        <v>5.1000000000000014</v>
      </c>
    </row>
    <row r="6934" spans="1:16" x14ac:dyDescent="0.25">
      <c r="A6934">
        <v>283</v>
      </c>
      <c r="B6934" s="110">
        <v>45858</v>
      </c>
      <c r="C6934" s="89">
        <v>2.2999999999999998</v>
      </c>
      <c r="D6934" s="89">
        <v>21</v>
      </c>
      <c r="E6934" s="96">
        <v>1808</v>
      </c>
      <c r="F6934" s="89">
        <v>7.3</v>
      </c>
      <c r="G6934" s="89"/>
      <c r="H6934">
        <v>0.82</v>
      </c>
      <c r="I6934" t="s">
        <v>17</v>
      </c>
      <c r="J6934">
        <v>0.8</v>
      </c>
      <c r="K6934">
        <v>7</v>
      </c>
      <c r="L6934">
        <v>2025</v>
      </c>
      <c r="M6934" t="s">
        <v>357</v>
      </c>
      <c r="N6934" s="89" cm="1">
        <f t="array" ref="N6934">IF(ISNUMBER(_34_KNMI_Stations[[#This Row],[Etmaal temperatuur °C]]),IF(_34_KNMI_Stations[[#This Row],[Etmaal temperatuur °C]]&lt;stookgrens[],stookgrens[]-_34_KNMI_Stations[[#This Row],[Etmaal temperatuur °C]],0),"")</f>
        <v>0</v>
      </c>
      <c r="O6934" s="89">
        <f>_34_KNMI_Stations[[#This Row],[graaddagen]]*_34_KNMI_Stations[[#This Row],[Gewogen factor]]</f>
        <v>0</v>
      </c>
      <c r="P6934" s="89" cm="1">
        <f t="array" ref="P6934">IF(ISNUMBER(_34_KNMI_Stations[[#This Row],[Etmaal temperatuur °C]]),IF(_34_KNMI_Stations[[#This Row],[Etmaal temperatuur °C]]&gt;stookgrens[],_34_KNMI_Stations[[#This Row],[Etmaal temperatuur °C]]-stookgrens[],0),"")</f>
        <v>3</v>
      </c>
    </row>
    <row r="6935" spans="1:16" x14ac:dyDescent="0.25">
      <c r="A6935">
        <v>283</v>
      </c>
      <c r="B6935" s="110">
        <v>45859</v>
      </c>
      <c r="C6935" s="89">
        <v>2.7</v>
      </c>
      <c r="D6935" s="89">
        <v>18.899999999999999</v>
      </c>
      <c r="E6935" s="96">
        <v>1945</v>
      </c>
      <c r="F6935" s="89">
        <v>0.7</v>
      </c>
      <c r="G6935" s="89"/>
      <c r="H6935">
        <v>0.81</v>
      </c>
      <c r="I6935" t="s">
        <v>17</v>
      </c>
      <c r="J6935">
        <v>0.8</v>
      </c>
      <c r="K6935">
        <v>7</v>
      </c>
      <c r="L6935">
        <v>2025</v>
      </c>
      <c r="M6935" t="s">
        <v>358</v>
      </c>
      <c r="N6935" s="89" cm="1">
        <f t="array" ref="N6935">IF(ISNUMBER(_34_KNMI_Stations[[#This Row],[Etmaal temperatuur °C]]),IF(_34_KNMI_Stations[[#This Row],[Etmaal temperatuur °C]]&lt;stookgrens[],stookgrens[]-_34_KNMI_Stations[[#This Row],[Etmaal temperatuur °C]],0),"")</f>
        <v>0</v>
      </c>
      <c r="O6935" s="89">
        <f>_34_KNMI_Stations[[#This Row],[graaddagen]]*_34_KNMI_Stations[[#This Row],[Gewogen factor]]</f>
        <v>0</v>
      </c>
      <c r="P6935" s="89" cm="1">
        <f t="array" ref="P6935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6936" spans="1:16" x14ac:dyDescent="0.25">
      <c r="A6936">
        <v>283</v>
      </c>
      <c r="B6936" s="110">
        <v>45860</v>
      </c>
      <c r="C6936" s="89">
        <v>2.9</v>
      </c>
      <c r="D6936" s="89">
        <v>18</v>
      </c>
      <c r="E6936" s="96">
        <v>1253</v>
      </c>
      <c r="F6936" s="89">
        <v>1.7</v>
      </c>
      <c r="G6936" s="89"/>
      <c r="H6936">
        <v>0.84</v>
      </c>
      <c r="I6936" t="s">
        <v>17</v>
      </c>
      <c r="J6936">
        <v>0.8</v>
      </c>
      <c r="K6936">
        <v>7</v>
      </c>
      <c r="L6936">
        <v>2025</v>
      </c>
      <c r="M6936" t="s">
        <v>358</v>
      </c>
      <c r="N6936" s="89" cm="1">
        <f t="array" ref="N6936">IF(ISNUMBER(_34_KNMI_Stations[[#This Row],[Etmaal temperatuur °C]]),IF(_34_KNMI_Stations[[#This Row],[Etmaal temperatuur °C]]&lt;stookgrens[],stookgrens[]-_34_KNMI_Stations[[#This Row],[Etmaal temperatuur °C]],0),"")</f>
        <v>0</v>
      </c>
      <c r="O6936" s="89">
        <f>_34_KNMI_Stations[[#This Row],[graaddagen]]*_34_KNMI_Stations[[#This Row],[Gewogen factor]]</f>
        <v>0</v>
      </c>
      <c r="P6936" s="89" cm="1">
        <f t="array" ref="P6936">IF(ISNUMBER(_34_KNMI_Stations[[#This Row],[Etmaal temperatuur °C]]),IF(_34_KNMI_Stations[[#This Row],[Etmaal temperatuur °C]]&gt;stookgrens[],_34_KNMI_Stations[[#This Row],[Etmaal temperatuur °C]]-stookgrens[],0),"")</f>
        <v>0</v>
      </c>
    </row>
    <row r="6937" spans="1:16" x14ac:dyDescent="0.25">
      <c r="A6937">
        <v>283</v>
      </c>
      <c r="B6937" s="110">
        <v>45861</v>
      </c>
      <c r="C6937" s="89">
        <v>2.5</v>
      </c>
      <c r="D6937" s="89">
        <v>18.2</v>
      </c>
      <c r="E6937" s="96">
        <v>1546</v>
      </c>
      <c r="F6937" s="89">
        <v>2.4</v>
      </c>
      <c r="G6937" s="89"/>
      <c r="H6937">
        <v>0.88</v>
      </c>
      <c r="I6937" t="s">
        <v>17</v>
      </c>
      <c r="J6937">
        <v>0.8</v>
      </c>
      <c r="K6937">
        <v>7</v>
      </c>
      <c r="L6937">
        <v>2025</v>
      </c>
      <c r="M6937" t="s">
        <v>358</v>
      </c>
      <c r="N6937" s="89" cm="1">
        <f t="array" ref="N6937">IF(ISNUMBER(_34_KNMI_Stations[[#This Row],[Etmaal temperatuur °C]]),IF(_34_KNMI_Stations[[#This Row],[Etmaal temperatuur °C]]&lt;stookgrens[],stookgrens[]-_34_KNMI_Stations[[#This Row],[Etmaal temperatuur °C]],0),"")</f>
        <v>0</v>
      </c>
      <c r="O6937" s="89">
        <f>_34_KNMI_Stations[[#This Row],[graaddagen]]*_34_KNMI_Stations[[#This Row],[Gewogen factor]]</f>
        <v>0</v>
      </c>
      <c r="P6937" s="89" cm="1">
        <f t="array" ref="P6937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6938" spans="1:16" x14ac:dyDescent="0.25">
      <c r="A6938">
        <v>283</v>
      </c>
      <c r="B6938" s="110">
        <v>45862</v>
      </c>
      <c r="C6938" s="89">
        <v>1.8</v>
      </c>
      <c r="D6938" s="89">
        <v>18.5</v>
      </c>
      <c r="E6938" s="96">
        <v>2348</v>
      </c>
      <c r="F6938" s="89">
        <v>0</v>
      </c>
      <c r="G6938" s="89"/>
      <c r="H6938">
        <v>0.81</v>
      </c>
      <c r="I6938" t="s">
        <v>17</v>
      </c>
      <c r="J6938">
        <v>0.8</v>
      </c>
      <c r="K6938">
        <v>7</v>
      </c>
      <c r="L6938">
        <v>2025</v>
      </c>
      <c r="M6938" t="s">
        <v>358</v>
      </c>
      <c r="N6938" s="89" cm="1">
        <f t="array" ref="N6938">IF(ISNUMBER(_34_KNMI_Stations[[#This Row],[Etmaal temperatuur °C]]),IF(_34_KNMI_Stations[[#This Row],[Etmaal temperatuur °C]]&lt;stookgrens[],stookgrens[]-_34_KNMI_Stations[[#This Row],[Etmaal temperatuur °C]],0),"")</f>
        <v>0</v>
      </c>
      <c r="O6938" s="89">
        <f>_34_KNMI_Stations[[#This Row],[graaddagen]]*_34_KNMI_Stations[[#This Row],[Gewogen factor]]</f>
        <v>0</v>
      </c>
      <c r="P6938" s="89" cm="1">
        <f t="array" ref="P6938">IF(ISNUMBER(_34_KNMI_Stations[[#This Row],[Etmaal temperatuur °C]]),IF(_34_KNMI_Stations[[#This Row],[Etmaal temperatuur °C]]&gt;stookgrens[],_34_KNMI_Stations[[#This Row],[Etmaal temperatuur °C]]-stookgrens[],0),"")</f>
        <v>0.5</v>
      </c>
    </row>
    <row r="6939" spans="1:16" x14ac:dyDescent="0.25">
      <c r="A6939">
        <v>283</v>
      </c>
      <c r="B6939" s="110">
        <v>45863</v>
      </c>
      <c r="C6939" s="89">
        <v>1.6</v>
      </c>
      <c r="D6939" s="89">
        <v>17.8</v>
      </c>
      <c r="E6939" s="96">
        <v>900</v>
      </c>
      <c r="F6939" s="89">
        <v>0.4</v>
      </c>
      <c r="G6939" s="89"/>
      <c r="H6939">
        <v>0.91</v>
      </c>
      <c r="I6939" t="s">
        <v>17</v>
      </c>
      <c r="J6939">
        <v>0.8</v>
      </c>
      <c r="K6939">
        <v>7</v>
      </c>
      <c r="L6939">
        <v>2025</v>
      </c>
      <c r="M6939" t="s">
        <v>358</v>
      </c>
      <c r="N6939" s="89" cm="1">
        <f t="array" ref="N6939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6939" s="89">
        <f>_34_KNMI_Stations[[#This Row],[graaddagen]]*_34_KNMI_Stations[[#This Row],[Gewogen factor]]</f>
        <v>0.15999999999999945</v>
      </c>
      <c r="P6939" s="89" cm="1">
        <f t="array" ref="P6939">IF(ISNUMBER(_34_KNMI_Stations[[#This Row],[Etmaal temperatuur °C]]),IF(_34_KNMI_Stations[[#This Row],[Etmaal temperatuur °C]]&gt;stookgrens[],_34_KNMI_Stations[[#This Row],[Etmaal temperatuur °C]]-stookgrens[],0),"")</f>
        <v>0</v>
      </c>
    </row>
    <row r="6940" spans="1:16" x14ac:dyDescent="0.25">
      <c r="A6940">
        <v>283</v>
      </c>
      <c r="B6940" s="110">
        <v>45864</v>
      </c>
      <c r="C6940" s="89">
        <v>1.5</v>
      </c>
      <c r="D6940" s="89">
        <v>18</v>
      </c>
      <c r="E6940" s="96">
        <v>1541</v>
      </c>
      <c r="F6940" s="89">
        <v>1.1000000000000001</v>
      </c>
      <c r="G6940" s="89"/>
      <c r="H6940">
        <v>0.86</v>
      </c>
      <c r="I6940" t="s">
        <v>17</v>
      </c>
      <c r="J6940">
        <v>0.8</v>
      </c>
      <c r="K6940">
        <v>7</v>
      </c>
      <c r="L6940">
        <v>2025</v>
      </c>
      <c r="M6940" t="s">
        <v>358</v>
      </c>
      <c r="N6940" s="89" cm="1">
        <f t="array" ref="N6940">IF(ISNUMBER(_34_KNMI_Stations[[#This Row],[Etmaal temperatuur °C]]),IF(_34_KNMI_Stations[[#This Row],[Etmaal temperatuur °C]]&lt;stookgrens[],stookgrens[]-_34_KNMI_Stations[[#This Row],[Etmaal temperatuur °C]],0),"")</f>
        <v>0</v>
      </c>
      <c r="O6940" s="89">
        <f>_34_KNMI_Stations[[#This Row],[graaddagen]]*_34_KNMI_Stations[[#This Row],[Gewogen factor]]</f>
        <v>0</v>
      </c>
      <c r="P6940" s="89" cm="1">
        <f t="array" ref="P6940">IF(ISNUMBER(_34_KNMI_Stations[[#This Row],[Etmaal temperatuur °C]]),IF(_34_KNMI_Stations[[#This Row],[Etmaal temperatuur °C]]&gt;stookgrens[],_34_KNMI_Stations[[#This Row],[Etmaal temperatuur °C]]-stookgrens[],0),"")</f>
        <v>0</v>
      </c>
    </row>
    <row r="6941" spans="1:16" x14ac:dyDescent="0.25">
      <c r="A6941">
        <v>283</v>
      </c>
      <c r="B6941" s="110">
        <v>45865</v>
      </c>
      <c r="C6941" s="89">
        <v>3</v>
      </c>
      <c r="D6941" s="89">
        <v>17.7</v>
      </c>
      <c r="E6941" s="96">
        <v>1629</v>
      </c>
      <c r="F6941" s="89">
        <v>9.4</v>
      </c>
      <c r="G6941" s="89"/>
      <c r="H6941">
        <v>0.8</v>
      </c>
      <c r="I6941" t="s">
        <v>17</v>
      </c>
      <c r="J6941">
        <v>0.8</v>
      </c>
      <c r="K6941">
        <v>7</v>
      </c>
      <c r="L6941">
        <v>2025</v>
      </c>
      <c r="M6941" t="s">
        <v>358</v>
      </c>
      <c r="N6941" s="89" cm="1">
        <f t="array" ref="N6941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6941" s="89">
        <f>_34_KNMI_Stations[[#This Row],[graaddagen]]*_34_KNMI_Stations[[#This Row],[Gewogen factor]]</f>
        <v>0.24000000000000057</v>
      </c>
      <c r="P6941" s="89" cm="1">
        <f t="array" ref="P6941">IF(ISNUMBER(_34_KNMI_Stations[[#This Row],[Etmaal temperatuur °C]]),IF(_34_KNMI_Stations[[#This Row],[Etmaal temperatuur °C]]&gt;stookgrens[],_34_KNMI_Stations[[#This Row],[Etmaal temperatuur °C]]-stookgrens[],0),"")</f>
        <v>0</v>
      </c>
    </row>
    <row r="6942" spans="1:16" x14ac:dyDescent="0.25">
      <c r="A6942">
        <v>283</v>
      </c>
      <c r="B6942" s="110">
        <v>45866</v>
      </c>
      <c r="C6942" s="89">
        <v>2.8</v>
      </c>
      <c r="D6942" s="89">
        <v>16.899999999999999</v>
      </c>
      <c r="E6942" s="96">
        <v>1943</v>
      </c>
      <c r="F6942" s="89">
        <v>2</v>
      </c>
      <c r="G6942" s="89"/>
      <c r="H6942">
        <v>0.83</v>
      </c>
      <c r="I6942" t="s">
        <v>17</v>
      </c>
      <c r="J6942">
        <v>0.8</v>
      </c>
      <c r="K6942">
        <v>7</v>
      </c>
      <c r="L6942">
        <v>2025</v>
      </c>
      <c r="M6942" t="s">
        <v>359</v>
      </c>
      <c r="N6942" s="89" cm="1">
        <f t="array" ref="N6942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6942" s="89">
        <f>_34_KNMI_Stations[[#This Row],[graaddagen]]*_34_KNMI_Stations[[#This Row],[Gewogen factor]]</f>
        <v>0.88000000000000123</v>
      </c>
      <c r="P6942" s="89" cm="1">
        <f t="array" ref="P6942">IF(ISNUMBER(_34_KNMI_Stations[[#This Row],[Etmaal temperatuur °C]]),IF(_34_KNMI_Stations[[#This Row],[Etmaal temperatuur °C]]&gt;stookgrens[],_34_KNMI_Stations[[#This Row],[Etmaal temperatuur °C]]-stookgrens[],0),"")</f>
        <v>0</v>
      </c>
    </row>
    <row r="6943" spans="1:16" x14ac:dyDescent="0.25">
      <c r="A6943">
        <v>283</v>
      </c>
      <c r="B6943" s="110">
        <v>45867</v>
      </c>
      <c r="C6943" s="89">
        <v>2.5</v>
      </c>
      <c r="D6943" s="89">
        <v>16.8</v>
      </c>
      <c r="E6943" s="96">
        <v>2232</v>
      </c>
      <c r="F6943" s="89">
        <v>0</v>
      </c>
      <c r="G6943" s="89"/>
      <c r="H6943">
        <v>0.75</v>
      </c>
      <c r="I6943" t="s">
        <v>17</v>
      </c>
      <c r="J6943">
        <v>0.8</v>
      </c>
      <c r="K6943">
        <v>7</v>
      </c>
      <c r="L6943">
        <v>2025</v>
      </c>
      <c r="M6943" t="s">
        <v>359</v>
      </c>
      <c r="N6943" s="89" cm="1">
        <f t="array" ref="N6943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6943" s="89">
        <f>_34_KNMI_Stations[[#This Row],[graaddagen]]*_34_KNMI_Stations[[#This Row],[Gewogen factor]]</f>
        <v>0.95999999999999952</v>
      </c>
      <c r="P6943" s="89" cm="1">
        <f t="array" ref="P6943">IF(ISNUMBER(_34_KNMI_Stations[[#This Row],[Etmaal temperatuur °C]]),IF(_34_KNMI_Stations[[#This Row],[Etmaal temperatuur °C]]&gt;stookgrens[],_34_KNMI_Stations[[#This Row],[Etmaal temperatuur °C]]-stookgrens[],0),"")</f>
        <v>0</v>
      </c>
    </row>
    <row r="6944" spans="1:16" x14ac:dyDescent="0.25">
      <c r="A6944">
        <v>283</v>
      </c>
      <c r="B6944" s="110">
        <v>45868</v>
      </c>
      <c r="C6944" s="89">
        <v>2.7</v>
      </c>
      <c r="D6944" s="89">
        <v>16.3</v>
      </c>
      <c r="E6944" s="96">
        <v>1670</v>
      </c>
      <c r="F6944" s="89">
        <v>0.1</v>
      </c>
      <c r="G6944" s="89"/>
      <c r="H6944">
        <v>0.75</v>
      </c>
      <c r="I6944" t="s">
        <v>17</v>
      </c>
      <c r="J6944">
        <v>0.8</v>
      </c>
      <c r="K6944">
        <v>7</v>
      </c>
      <c r="L6944">
        <v>2025</v>
      </c>
      <c r="M6944" t="s">
        <v>359</v>
      </c>
      <c r="N6944" s="89" cm="1">
        <f t="array" ref="N6944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6944" s="89">
        <f>_34_KNMI_Stations[[#This Row],[graaddagen]]*_34_KNMI_Stations[[#This Row],[Gewogen factor]]</f>
        <v>1.3599999999999994</v>
      </c>
      <c r="P6944" s="89" cm="1">
        <f t="array" ref="P6944">IF(ISNUMBER(_34_KNMI_Stations[[#This Row],[Etmaal temperatuur °C]]),IF(_34_KNMI_Stations[[#This Row],[Etmaal temperatuur °C]]&gt;stookgrens[],_34_KNMI_Stations[[#This Row],[Etmaal temperatuur °C]]-stookgrens[],0),"")</f>
        <v>0</v>
      </c>
    </row>
    <row r="6945" spans="1:16" x14ac:dyDescent="0.25">
      <c r="A6945">
        <v>283</v>
      </c>
      <c r="B6945" s="110">
        <v>45869</v>
      </c>
      <c r="C6945" s="89">
        <v>2.9</v>
      </c>
      <c r="D6945" s="89">
        <v>18.100000000000001</v>
      </c>
      <c r="E6945" s="96">
        <v>1400</v>
      </c>
      <c r="F6945" s="89">
        <v>6.5</v>
      </c>
      <c r="G6945" s="89"/>
      <c r="H6945">
        <v>0.78</v>
      </c>
      <c r="I6945" t="s">
        <v>17</v>
      </c>
      <c r="J6945">
        <v>0.8</v>
      </c>
      <c r="K6945">
        <v>7</v>
      </c>
      <c r="L6945">
        <v>2025</v>
      </c>
      <c r="M6945" t="s">
        <v>359</v>
      </c>
      <c r="N6945" s="89" cm="1">
        <f t="array" ref="N6945">IF(ISNUMBER(_34_KNMI_Stations[[#This Row],[Etmaal temperatuur °C]]),IF(_34_KNMI_Stations[[#This Row],[Etmaal temperatuur °C]]&lt;stookgrens[],stookgrens[]-_34_KNMI_Stations[[#This Row],[Etmaal temperatuur °C]],0),"")</f>
        <v>0</v>
      </c>
      <c r="O6945" s="89">
        <f>_34_KNMI_Stations[[#This Row],[graaddagen]]*_34_KNMI_Stations[[#This Row],[Gewogen factor]]</f>
        <v>0</v>
      </c>
      <c r="P6945" s="89" cm="1">
        <f t="array" ref="P6945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6946" spans="1:16" x14ac:dyDescent="0.25">
      <c r="A6946">
        <v>283</v>
      </c>
      <c r="B6946" s="110">
        <v>45870</v>
      </c>
      <c r="C6946" s="89">
        <v>2.8</v>
      </c>
      <c r="D6946" s="89">
        <v>16.2</v>
      </c>
      <c r="E6946" s="96">
        <v>1297</v>
      </c>
      <c r="F6946" s="89">
        <v>4.7</v>
      </c>
      <c r="G6946" s="89"/>
      <c r="H6946">
        <v>0.9</v>
      </c>
      <c r="I6946" t="s">
        <v>17</v>
      </c>
      <c r="J6946">
        <v>0.8</v>
      </c>
      <c r="K6946">
        <v>8</v>
      </c>
      <c r="L6946">
        <v>2025</v>
      </c>
      <c r="M6946" t="s">
        <v>359</v>
      </c>
      <c r="N6946" s="89" cm="1">
        <f t="array" ref="N6946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6946" s="89">
        <f>_34_KNMI_Stations[[#This Row],[graaddagen]]*_34_KNMI_Stations[[#This Row],[Gewogen factor]]</f>
        <v>1.4400000000000006</v>
      </c>
      <c r="P6946" s="89" cm="1">
        <f t="array" ref="P6946">IF(ISNUMBER(_34_KNMI_Stations[[#This Row],[Etmaal temperatuur °C]]),IF(_34_KNMI_Stations[[#This Row],[Etmaal temperatuur °C]]&gt;stookgrens[],_34_KNMI_Stations[[#This Row],[Etmaal temperatuur °C]]-stookgrens[],0),"")</f>
        <v>0</v>
      </c>
    </row>
    <row r="6947" spans="1:16" x14ac:dyDescent="0.25">
      <c r="A6947">
        <v>283</v>
      </c>
      <c r="B6947" s="110">
        <v>45871</v>
      </c>
      <c r="C6947" s="89">
        <v>3</v>
      </c>
      <c r="D6947" s="89">
        <v>15.9</v>
      </c>
      <c r="E6947" s="96">
        <v>1219</v>
      </c>
      <c r="F6947" s="89">
        <v>2.2000000000000002</v>
      </c>
      <c r="G6947" s="89"/>
      <c r="H6947">
        <v>0.87</v>
      </c>
      <c r="I6947" t="s">
        <v>17</v>
      </c>
      <c r="J6947">
        <v>0.8</v>
      </c>
      <c r="K6947">
        <v>8</v>
      </c>
      <c r="L6947">
        <v>2025</v>
      </c>
      <c r="M6947" t="s">
        <v>359</v>
      </c>
      <c r="N6947" s="89" cm="1">
        <f t="array" ref="N6947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6947" s="89">
        <f>_34_KNMI_Stations[[#This Row],[graaddagen]]*_34_KNMI_Stations[[#This Row],[Gewogen factor]]</f>
        <v>1.6799999999999997</v>
      </c>
      <c r="P6947" s="89" cm="1">
        <f t="array" ref="P6947">IF(ISNUMBER(_34_KNMI_Stations[[#This Row],[Etmaal temperatuur °C]]),IF(_34_KNMI_Stations[[#This Row],[Etmaal temperatuur °C]]&gt;stookgrens[],_34_KNMI_Stations[[#This Row],[Etmaal temperatuur °C]]-stookgrens[],0),"")</f>
        <v>0</v>
      </c>
    </row>
    <row r="6948" spans="1:16" x14ac:dyDescent="0.25">
      <c r="A6948">
        <v>283</v>
      </c>
      <c r="B6948" s="110">
        <v>45872</v>
      </c>
      <c r="C6948" s="89">
        <v>3.6</v>
      </c>
      <c r="D6948" s="89">
        <v>18.2</v>
      </c>
      <c r="E6948" s="96">
        <v>1931</v>
      </c>
      <c r="F6948" s="89">
        <v>3.4</v>
      </c>
      <c r="G6948" s="89"/>
      <c r="H6948">
        <v>0.74</v>
      </c>
      <c r="I6948" t="s">
        <v>17</v>
      </c>
      <c r="J6948">
        <v>0.8</v>
      </c>
      <c r="K6948">
        <v>8</v>
      </c>
      <c r="L6948">
        <v>2025</v>
      </c>
      <c r="M6948" t="s">
        <v>359</v>
      </c>
      <c r="N6948" s="89" cm="1">
        <f t="array" ref="N6948">IF(ISNUMBER(_34_KNMI_Stations[[#This Row],[Etmaal temperatuur °C]]),IF(_34_KNMI_Stations[[#This Row],[Etmaal temperatuur °C]]&lt;stookgrens[],stookgrens[]-_34_KNMI_Stations[[#This Row],[Etmaal temperatuur °C]],0),"")</f>
        <v>0</v>
      </c>
      <c r="O6948" s="89">
        <f>_34_KNMI_Stations[[#This Row],[graaddagen]]*_34_KNMI_Stations[[#This Row],[Gewogen factor]]</f>
        <v>0</v>
      </c>
      <c r="P6948" s="89" cm="1">
        <f t="array" ref="P6948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6949" spans="1:16" x14ac:dyDescent="0.25">
      <c r="A6949">
        <v>283</v>
      </c>
      <c r="B6949" s="110">
        <v>45873</v>
      </c>
      <c r="C6949" s="89">
        <v>3.4</v>
      </c>
      <c r="D6949" s="89">
        <v>20.2</v>
      </c>
      <c r="E6949" s="96">
        <v>1369</v>
      </c>
      <c r="F6949" s="89">
        <v>1.9</v>
      </c>
      <c r="G6949" s="89"/>
      <c r="H6949">
        <v>0.78</v>
      </c>
      <c r="I6949" t="s">
        <v>17</v>
      </c>
      <c r="J6949">
        <v>0.8</v>
      </c>
      <c r="K6949">
        <v>8</v>
      </c>
      <c r="L6949">
        <v>2025</v>
      </c>
      <c r="M6949" t="s">
        <v>360</v>
      </c>
      <c r="N6949" s="89" cm="1">
        <f t="array" ref="N6949">IF(ISNUMBER(_34_KNMI_Stations[[#This Row],[Etmaal temperatuur °C]]),IF(_34_KNMI_Stations[[#This Row],[Etmaal temperatuur °C]]&lt;stookgrens[],stookgrens[]-_34_KNMI_Stations[[#This Row],[Etmaal temperatuur °C]],0),"")</f>
        <v>0</v>
      </c>
      <c r="O6949" s="89">
        <f>_34_KNMI_Stations[[#This Row],[graaddagen]]*_34_KNMI_Stations[[#This Row],[Gewogen factor]]</f>
        <v>0</v>
      </c>
      <c r="P6949" s="89" cm="1">
        <f t="array" ref="P6949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6950" spans="1:16" x14ac:dyDescent="0.25">
      <c r="A6950">
        <v>283</v>
      </c>
      <c r="B6950" s="110">
        <v>45874</v>
      </c>
      <c r="C6950" s="89">
        <v>3.2</v>
      </c>
      <c r="D6950" s="89">
        <v>16.3</v>
      </c>
      <c r="E6950" s="96">
        <v>1955</v>
      </c>
      <c r="F6950" s="89">
        <v>0</v>
      </c>
      <c r="G6950" s="89"/>
      <c r="H6950">
        <v>0.75</v>
      </c>
      <c r="I6950" t="s">
        <v>17</v>
      </c>
      <c r="J6950">
        <v>0.8</v>
      </c>
      <c r="K6950">
        <v>8</v>
      </c>
      <c r="L6950">
        <v>2025</v>
      </c>
      <c r="M6950" t="s">
        <v>360</v>
      </c>
      <c r="N6950" s="89" cm="1">
        <f t="array" ref="N6950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6950" s="89">
        <f>_34_KNMI_Stations[[#This Row],[graaddagen]]*_34_KNMI_Stations[[#This Row],[Gewogen factor]]</f>
        <v>1.3599999999999994</v>
      </c>
      <c r="P6950" s="89" cm="1">
        <f t="array" ref="P6950">IF(ISNUMBER(_34_KNMI_Stations[[#This Row],[Etmaal temperatuur °C]]),IF(_34_KNMI_Stations[[#This Row],[Etmaal temperatuur °C]]&gt;stookgrens[],_34_KNMI_Stations[[#This Row],[Etmaal temperatuur °C]]-stookgrens[],0),"")</f>
        <v>0</v>
      </c>
    </row>
    <row r="6951" spans="1:16" x14ac:dyDescent="0.25">
      <c r="A6951">
        <v>283</v>
      </c>
      <c r="B6951" s="110">
        <v>45875</v>
      </c>
      <c r="C6951" s="89">
        <v>2.4</v>
      </c>
      <c r="D6951" s="89">
        <v>16.100000000000001</v>
      </c>
      <c r="E6951" s="96">
        <v>1913</v>
      </c>
      <c r="F6951" s="89">
        <v>0</v>
      </c>
      <c r="G6951" s="89"/>
      <c r="H6951">
        <v>0.75</v>
      </c>
      <c r="I6951" t="s">
        <v>17</v>
      </c>
      <c r="J6951">
        <v>0.8</v>
      </c>
      <c r="K6951">
        <v>8</v>
      </c>
      <c r="L6951">
        <v>2025</v>
      </c>
      <c r="M6951" t="s">
        <v>360</v>
      </c>
      <c r="N6951" s="89" cm="1">
        <f t="array" ref="N6951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6951" s="89">
        <f>_34_KNMI_Stations[[#This Row],[graaddagen]]*_34_KNMI_Stations[[#This Row],[Gewogen factor]]</f>
        <v>1.5199999999999989</v>
      </c>
      <c r="P6951" s="89" cm="1">
        <f t="array" ref="P6951">IF(ISNUMBER(_34_KNMI_Stations[[#This Row],[Etmaal temperatuur °C]]),IF(_34_KNMI_Stations[[#This Row],[Etmaal temperatuur °C]]&gt;stookgrens[],_34_KNMI_Stations[[#This Row],[Etmaal temperatuur °C]]-stookgrens[],0),"")</f>
        <v>0</v>
      </c>
    </row>
    <row r="6952" spans="1:16" x14ac:dyDescent="0.25">
      <c r="A6952">
        <v>283</v>
      </c>
      <c r="B6952" s="110">
        <v>45876</v>
      </c>
      <c r="C6952" s="89">
        <v>2.2999999999999998</v>
      </c>
      <c r="D6952" s="89">
        <v>19</v>
      </c>
      <c r="E6952" s="96">
        <v>1835</v>
      </c>
      <c r="F6952" s="89">
        <v>-0.1</v>
      </c>
      <c r="G6952" s="89"/>
      <c r="H6952">
        <v>0.69</v>
      </c>
      <c r="I6952" t="s">
        <v>17</v>
      </c>
      <c r="J6952">
        <v>0.8</v>
      </c>
      <c r="K6952">
        <v>8</v>
      </c>
      <c r="L6952">
        <v>2025</v>
      </c>
      <c r="M6952" t="s">
        <v>360</v>
      </c>
      <c r="N6952" s="89" cm="1">
        <f t="array" ref="N6952">IF(ISNUMBER(_34_KNMI_Stations[[#This Row],[Etmaal temperatuur °C]]),IF(_34_KNMI_Stations[[#This Row],[Etmaal temperatuur °C]]&lt;stookgrens[],stookgrens[]-_34_KNMI_Stations[[#This Row],[Etmaal temperatuur °C]],0),"")</f>
        <v>0</v>
      </c>
      <c r="O6952" s="89">
        <f>_34_KNMI_Stations[[#This Row],[graaddagen]]*_34_KNMI_Stations[[#This Row],[Gewogen factor]]</f>
        <v>0</v>
      </c>
      <c r="P6952" s="89" cm="1">
        <f t="array" ref="P6952">IF(ISNUMBER(_34_KNMI_Stations[[#This Row],[Etmaal temperatuur °C]]),IF(_34_KNMI_Stations[[#This Row],[Etmaal temperatuur °C]]&gt;stookgrens[],_34_KNMI_Stations[[#This Row],[Etmaal temperatuur °C]]-stookgrens[],0),"")</f>
        <v>1</v>
      </c>
    </row>
    <row r="6953" spans="1:16" x14ac:dyDescent="0.25">
      <c r="A6953">
        <v>283</v>
      </c>
      <c r="B6953" s="110">
        <v>45877</v>
      </c>
      <c r="C6953" s="89">
        <v>2.1</v>
      </c>
      <c r="D6953" s="89">
        <v>19.7</v>
      </c>
      <c r="E6953" s="96">
        <v>1480</v>
      </c>
      <c r="F6953" s="89">
        <v>0</v>
      </c>
      <c r="G6953" s="89"/>
      <c r="H6953">
        <v>0.73</v>
      </c>
      <c r="I6953" t="s">
        <v>17</v>
      </c>
      <c r="J6953">
        <v>0.8</v>
      </c>
      <c r="K6953">
        <v>8</v>
      </c>
      <c r="L6953">
        <v>2025</v>
      </c>
      <c r="M6953" t="s">
        <v>360</v>
      </c>
      <c r="N6953" s="89" cm="1">
        <f t="array" ref="N6953">IF(ISNUMBER(_34_KNMI_Stations[[#This Row],[Etmaal temperatuur °C]]),IF(_34_KNMI_Stations[[#This Row],[Etmaal temperatuur °C]]&lt;stookgrens[],stookgrens[]-_34_KNMI_Stations[[#This Row],[Etmaal temperatuur °C]],0),"")</f>
        <v>0</v>
      </c>
      <c r="O6953" s="89">
        <f>_34_KNMI_Stations[[#This Row],[graaddagen]]*_34_KNMI_Stations[[#This Row],[Gewogen factor]]</f>
        <v>0</v>
      </c>
      <c r="P6953" s="89" cm="1">
        <f t="array" ref="P6953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6954" spans="1:16" x14ac:dyDescent="0.25">
      <c r="A6954">
        <v>283</v>
      </c>
      <c r="B6954" s="110">
        <v>45878</v>
      </c>
      <c r="C6954" s="89">
        <v>2.1</v>
      </c>
      <c r="D6954" s="89">
        <v>17.899999999999999</v>
      </c>
      <c r="E6954" s="96">
        <v>2282</v>
      </c>
      <c r="F6954" s="89">
        <v>0</v>
      </c>
      <c r="G6954" s="89"/>
      <c r="H6954">
        <v>0.76</v>
      </c>
      <c r="I6954" t="s">
        <v>17</v>
      </c>
      <c r="J6954">
        <v>0.8</v>
      </c>
      <c r="K6954">
        <v>8</v>
      </c>
      <c r="L6954">
        <v>2025</v>
      </c>
      <c r="M6954" t="s">
        <v>360</v>
      </c>
      <c r="N6954" s="89" cm="1">
        <f t="array" ref="N6954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6954" s="89">
        <f>_34_KNMI_Stations[[#This Row],[graaddagen]]*_34_KNMI_Stations[[#This Row],[Gewogen factor]]</f>
        <v>8.000000000000114E-2</v>
      </c>
      <c r="P6954" s="89" cm="1">
        <f t="array" ref="P6954">IF(ISNUMBER(_34_KNMI_Stations[[#This Row],[Etmaal temperatuur °C]]),IF(_34_KNMI_Stations[[#This Row],[Etmaal temperatuur °C]]&gt;stookgrens[],_34_KNMI_Stations[[#This Row],[Etmaal temperatuur °C]]-stookgrens[],0),"")</f>
        <v>0</v>
      </c>
    </row>
    <row r="6955" spans="1:16" x14ac:dyDescent="0.25">
      <c r="A6955">
        <v>283</v>
      </c>
      <c r="B6955" s="110">
        <v>45879</v>
      </c>
      <c r="C6955" s="89">
        <v>2</v>
      </c>
      <c r="D6955" s="89">
        <v>17.600000000000001</v>
      </c>
      <c r="E6955" s="96">
        <v>2076</v>
      </c>
      <c r="F6955" s="89">
        <v>0</v>
      </c>
      <c r="G6955" s="89"/>
      <c r="H6955">
        <v>0.74</v>
      </c>
      <c r="I6955" t="s">
        <v>17</v>
      </c>
      <c r="J6955">
        <v>0.8</v>
      </c>
      <c r="K6955">
        <v>8</v>
      </c>
      <c r="L6955">
        <v>2025</v>
      </c>
      <c r="M6955" t="s">
        <v>360</v>
      </c>
      <c r="N6955" s="89" cm="1">
        <f t="array" ref="N6955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6955" s="89">
        <f>_34_KNMI_Stations[[#This Row],[graaddagen]]*_34_KNMI_Stations[[#This Row],[Gewogen factor]]</f>
        <v>0.3199999999999989</v>
      </c>
      <c r="P6955" s="89" cm="1">
        <f t="array" ref="P6955">IF(ISNUMBER(_34_KNMI_Stations[[#This Row],[Etmaal temperatuur °C]]),IF(_34_KNMI_Stations[[#This Row],[Etmaal temperatuur °C]]&gt;stookgrens[],_34_KNMI_Stations[[#This Row],[Etmaal temperatuur °C]]-stookgrens[],0),"")</f>
        <v>0</v>
      </c>
    </row>
    <row r="6956" spans="1:16" x14ac:dyDescent="0.25">
      <c r="A6956">
        <v>283</v>
      </c>
      <c r="B6956" s="110">
        <v>45880</v>
      </c>
      <c r="C6956" s="89">
        <v>1.9</v>
      </c>
      <c r="D6956" s="89">
        <v>20.399999999999999</v>
      </c>
      <c r="E6956" s="96">
        <v>2437</v>
      </c>
      <c r="F6956" s="89">
        <v>0</v>
      </c>
      <c r="G6956" s="89"/>
      <c r="H6956">
        <v>0.65</v>
      </c>
      <c r="I6956" t="s">
        <v>17</v>
      </c>
      <c r="J6956">
        <v>0.8</v>
      </c>
      <c r="K6956">
        <v>8</v>
      </c>
      <c r="L6956">
        <v>2025</v>
      </c>
      <c r="M6956" t="s">
        <v>361</v>
      </c>
      <c r="N6956" s="89" cm="1">
        <f t="array" ref="N6956">IF(ISNUMBER(_34_KNMI_Stations[[#This Row],[Etmaal temperatuur °C]]),IF(_34_KNMI_Stations[[#This Row],[Etmaal temperatuur °C]]&lt;stookgrens[],stookgrens[]-_34_KNMI_Stations[[#This Row],[Etmaal temperatuur °C]],0),"")</f>
        <v>0</v>
      </c>
      <c r="O6956" s="89">
        <f>_34_KNMI_Stations[[#This Row],[graaddagen]]*_34_KNMI_Stations[[#This Row],[Gewogen factor]]</f>
        <v>0</v>
      </c>
      <c r="P6956" s="89" cm="1">
        <f t="array" ref="P6956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6957" spans="1:16" x14ac:dyDescent="0.25">
      <c r="A6957">
        <v>283</v>
      </c>
      <c r="B6957" s="110">
        <v>45881</v>
      </c>
      <c r="C6957" s="89">
        <v>2.2000000000000002</v>
      </c>
      <c r="D6957" s="89">
        <v>22.7</v>
      </c>
      <c r="E6957" s="96">
        <v>1998</v>
      </c>
      <c r="F6957" s="89">
        <v>0</v>
      </c>
      <c r="G6957" s="89"/>
      <c r="H6957">
        <v>0.61</v>
      </c>
      <c r="I6957" t="s">
        <v>17</v>
      </c>
      <c r="J6957">
        <v>0.8</v>
      </c>
      <c r="K6957">
        <v>8</v>
      </c>
      <c r="L6957">
        <v>2025</v>
      </c>
      <c r="M6957" t="s">
        <v>361</v>
      </c>
      <c r="N6957" s="89" cm="1">
        <f t="array" ref="N6957">IF(ISNUMBER(_34_KNMI_Stations[[#This Row],[Etmaal temperatuur °C]]),IF(_34_KNMI_Stations[[#This Row],[Etmaal temperatuur °C]]&lt;stookgrens[],stookgrens[]-_34_KNMI_Stations[[#This Row],[Etmaal temperatuur °C]],0),"")</f>
        <v>0</v>
      </c>
      <c r="O6957" s="89">
        <f>_34_KNMI_Stations[[#This Row],[graaddagen]]*_34_KNMI_Stations[[#This Row],[Gewogen factor]]</f>
        <v>0</v>
      </c>
      <c r="P6957" s="89" cm="1">
        <f t="array" ref="P6957">IF(ISNUMBER(_34_KNMI_Stations[[#This Row],[Etmaal temperatuur °C]]),IF(_34_KNMI_Stations[[#This Row],[Etmaal temperatuur °C]]&gt;stookgrens[],_34_KNMI_Stations[[#This Row],[Etmaal temperatuur °C]]-stookgrens[],0),"")</f>
        <v>4.6999999999999993</v>
      </c>
    </row>
    <row r="6958" spans="1:16" x14ac:dyDescent="0.25">
      <c r="A6958">
        <v>283</v>
      </c>
      <c r="B6958" s="110">
        <v>45882</v>
      </c>
      <c r="C6958" s="89">
        <v>1.3</v>
      </c>
      <c r="D6958" s="89">
        <v>24.9</v>
      </c>
      <c r="E6958" s="96">
        <v>2154</v>
      </c>
      <c r="F6958" s="89">
        <v>0</v>
      </c>
      <c r="G6958" s="89"/>
      <c r="H6958">
        <v>0.66</v>
      </c>
      <c r="I6958" t="s">
        <v>17</v>
      </c>
      <c r="J6958">
        <v>0.8</v>
      </c>
      <c r="K6958">
        <v>8</v>
      </c>
      <c r="L6958">
        <v>2025</v>
      </c>
      <c r="M6958" t="s">
        <v>361</v>
      </c>
      <c r="N6958" s="89" cm="1">
        <f t="array" ref="N6958">IF(ISNUMBER(_34_KNMI_Stations[[#This Row],[Etmaal temperatuur °C]]),IF(_34_KNMI_Stations[[#This Row],[Etmaal temperatuur °C]]&lt;stookgrens[],stookgrens[]-_34_KNMI_Stations[[#This Row],[Etmaal temperatuur °C]],0),"")</f>
        <v>0</v>
      </c>
      <c r="O6958" s="89">
        <f>_34_KNMI_Stations[[#This Row],[graaddagen]]*_34_KNMI_Stations[[#This Row],[Gewogen factor]]</f>
        <v>0</v>
      </c>
      <c r="P6958" s="89" cm="1">
        <f t="array" ref="P6958">IF(ISNUMBER(_34_KNMI_Stations[[#This Row],[Etmaal temperatuur °C]]),IF(_34_KNMI_Stations[[#This Row],[Etmaal temperatuur °C]]&gt;stookgrens[],_34_KNMI_Stations[[#This Row],[Etmaal temperatuur °C]]-stookgrens[],0),"")</f>
        <v>6.8999999999999986</v>
      </c>
    </row>
    <row r="6959" spans="1:16" x14ac:dyDescent="0.25">
      <c r="A6959">
        <v>283</v>
      </c>
      <c r="B6959" s="110">
        <v>45883</v>
      </c>
      <c r="C6959" s="89">
        <v>1.8</v>
      </c>
      <c r="D6959" s="89">
        <v>24.2</v>
      </c>
      <c r="E6959" s="96">
        <v>1761</v>
      </c>
      <c r="F6959" s="89">
        <v>0</v>
      </c>
      <c r="G6959" s="89"/>
      <c r="H6959">
        <v>0.74</v>
      </c>
      <c r="I6959" t="s">
        <v>17</v>
      </c>
      <c r="J6959">
        <v>0.8</v>
      </c>
      <c r="K6959">
        <v>8</v>
      </c>
      <c r="L6959">
        <v>2025</v>
      </c>
      <c r="M6959" t="s">
        <v>361</v>
      </c>
      <c r="N6959" s="89" cm="1">
        <f t="array" ref="N6959">IF(ISNUMBER(_34_KNMI_Stations[[#This Row],[Etmaal temperatuur °C]]),IF(_34_KNMI_Stations[[#This Row],[Etmaal temperatuur °C]]&lt;stookgrens[],stookgrens[]-_34_KNMI_Stations[[#This Row],[Etmaal temperatuur °C]],0),"")</f>
        <v>0</v>
      </c>
      <c r="O6959" s="89">
        <f>_34_KNMI_Stations[[#This Row],[graaddagen]]*_34_KNMI_Stations[[#This Row],[Gewogen factor]]</f>
        <v>0</v>
      </c>
      <c r="P6959" s="89" cm="1">
        <f t="array" ref="P6959">IF(ISNUMBER(_34_KNMI_Stations[[#This Row],[Etmaal temperatuur °C]]),IF(_34_KNMI_Stations[[#This Row],[Etmaal temperatuur °C]]&gt;stookgrens[],_34_KNMI_Stations[[#This Row],[Etmaal temperatuur °C]]-stookgrens[],0),"")</f>
        <v>6.1999999999999993</v>
      </c>
    </row>
    <row r="6960" spans="1:16" x14ac:dyDescent="0.25">
      <c r="A6960">
        <v>283</v>
      </c>
      <c r="B6960" s="110">
        <v>45884</v>
      </c>
      <c r="C6960" s="89">
        <v>3</v>
      </c>
      <c r="D6960" s="89">
        <v>21.8</v>
      </c>
      <c r="E6960" s="96">
        <v>2142</v>
      </c>
      <c r="F6960" s="89">
        <v>0</v>
      </c>
      <c r="G6960" s="89"/>
      <c r="H6960">
        <v>0.74</v>
      </c>
      <c r="I6960" t="s">
        <v>17</v>
      </c>
      <c r="J6960">
        <v>0.8</v>
      </c>
      <c r="K6960">
        <v>8</v>
      </c>
      <c r="L6960">
        <v>2025</v>
      </c>
      <c r="M6960" t="s">
        <v>361</v>
      </c>
      <c r="N6960" s="89" cm="1">
        <f t="array" ref="N6960">IF(ISNUMBER(_34_KNMI_Stations[[#This Row],[Etmaal temperatuur °C]]),IF(_34_KNMI_Stations[[#This Row],[Etmaal temperatuur °C]]&lt;stookgrens[],stookgrens[]-_34_KNMI_Stations[[#This Row],[Etmaal temperatuur °C]],0),"")</f>
        <v>0</v>
      </c>
      <c r="O6960" s="89">
        <f>_34_KNMI_Stations[[#This Row],[graaddagen]]*_34_KNMI_Stations[[#This Row],[Gewogen factor]]</f>
        <v>0</v>
      </c>
      <c r="P6960" s="89" cm="1">
        <f t="array" ref="P6960">IF(ISNUMBER(_34_KNMI_Stations[[#This Row],[Etmaal temperatuur °C]]),IF(_34_KNMI_Stations[[#This Row],[Etmaal temperatuur °C]]&gt;stookgrens[],_34_KNMI_Stations[[#This Row],[Etmaal temperatuur °C]]-stookgrens[],0),"")</f>
        <v>3.8000000000000007</v>
      </c>
    </row>
    <row r="6961" spans="1:16" x14ac:dyDescent="0.25">
      <c r="A6961">
        <v>283</v>
      </c>
      <c r="B6961" s="110">
        <v>45885</v>
      </c>
      <c r="C6961" s="89">
        <v>3.3</v>
      </c>
      <c r="D6961" s="89">
        <v>17.3</v>
      </c>
      <c r="E6961" s="96">
        <v>939</v>
      </c>
      <c r="F6961" s="89">
        <v>0</v>
      </c>
      <c r="G6961" s="89"/>
      <c r="H6961">
        <v>0.76</v>
      </c>
      <c r="I6961" t="s">
        <v>17</v>
      </c>
      <c r="J6961">
        <v>0.8</v>
      </c>
      <c r="K6961">
        <v>8</v>
      </c>
      <c r="L6961">
        <v>2025</v>
      </c>
      <c r="M6961" t="s">
        <v>361</v>
      </c>
      <c r="N6961" s="89" cm="1">
        <f t="array" ref="N6961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6961" s="89">
        <f>_34_KNMI_Stations[[#This Row],[graaddagen]]*_34_KNMI_Stations[[#This Row],[Gewogen factor]]</f>
        <v>0.5599999999999995</v>
      </c>
      <c r="P6961" s="89" cm="1">
        <f t="array" ref="P6961">IF(ISNUMBER(_34_KNMI_Stations[[#This Row],[Etmaal temperatuur °C]]),IF(_34_KNMI_Stations[[#This Row],[Etmaal temperatuur °C]]&gt;stookgrens[],_34_KNMI_Stations[[#This Row],[Etmaal temperatuur °C]]-stookgrens[],0),"")</f>
        <v>0</v>
      </c>
    </row>
    <row r="6962" spans="1:16" x14ac:dyDescent="0.25">
      <c r="A6962">
        <v>283</v>
      </c>
      <c r="B6962" s="110">
        <v>45886</v>
      </c>
      <c r="C6962" s="89">
        <v>1.8</v>
      </c>
      <c r="D6962" s="89">
        <v>15</v>
      </c>
      <c r="E6962" s="96">
        <v>823</v>
      </c>
      <c r="F6962" s="89">
        <v>0</v>
      </c>
      <c r="G6962" s="89"/>
      <c r="H6962">
        <v>0.87</v>
      </c>
      <c r="I6962" t="s">
        <v>17</v>
      </c>
      <c r="J6962">
        <v>0.8</v>
      </c>
      <c r="K6962">
        <v>8</v>
      </c>
      <c r="L6962">
        <v>2025</v>
      </c>
      <c r="M6962" t="s">
        <v>361</v>
      </c>
      <c r="N6962" s="89" cm="1">
        <f t="array" ref="N6962">IF(ISNUMBER(_34_KNMI_Stations[[#This Row],[Etmaal temperatuur °C]]),IF(_34_KNMI_Stations[[#This Row],[Etmaal temperatuur °C]]&lt;stookgrens[],stookgrens[]-_34_KNMI_Stations[[#This Row],[Etmaal temperatuur °C]],0),"")</f>
        <v>3</v>
      </c>
      <c r="O6962" s="89">
        <f>_34_KNMI_Stations[[#This Row],[graaddagen]]*_34_KNMI_Stations[[#This Row],[Gewogen factor]]</f>
        <v>2.4000000000000004</v>
      </c>
      <c r="P6962" s="89" cm="1">
        <f t="array" ref="P6962">IF(ISNUMBER(_34_KNMI_Stations[[#This Row],[Etmaal temperatuur °C]]),IF(_34_KNMI_Stations[[#This Row],[Etmaal temperatuur °C]]&gt;stookgrens[],_34_KNMI_Stations[[#This Row],[Etmaal temperatuur °C]]-stookgrens[],0),"")</f>
        <v>0</v>
      </c>
    </row>
    <row r="6963" spans="1:16" x14ac:dyDescent="0.25">
      <c r="A6963">
        <v>283</v>
      </c>
      <c r="B6963" s="110">
        <v>45887</v>
      </c>
      <c r="C6963" s="89">
        <v>2.8</v>
      </c>
      <c r="D6963" s="89">
        <v>19.899999999999999</v>
      </c>
      <c r="E6963" s="96">
        <v>2331</v>
      </c>
      <c r="F6963" s="89">
        <v>0</v>
      </c>
      <c r="G6963" s="89"/>
      <c r="H6963">
        <v>0.64</v>
      </c>
      <c r="I6963" t="s">
        <v>17</v>
      </c>
      <c r="J6963">
        <v>0.8</v>
      </c>
      <c r="K6963">
        <v>8</v>
      </c>
      <c r="L6963">
        <v>2025</v>
      </c>
      <c r="M6963" t="s">
        <v>362</v>
      </c>
      <c r="N6963" s="89" cm="1">
        <f t="array" ref="N6963">IF(ISNUMBER(_34_KNMI_Stations[[#This Row],[Etmaal temperatuur °C]]),IF(_34_KNMI_Stations[[#This Row],[Etmaal temperatuur °C]]&lt;stookgrens[],stookgrens[]-_34_KNMI_Stations[[#This Row],[Etmaal temperatuur °C]],0),"")</f>
        <v>0</v>
      </c>
      <c r="O6963" s="89">
        <f>_34_KNMI_Stations[[#This Row],[graaddagen]]*_34_KNMI_Stations[[#This Row],[Gewogen factor]]</f>
        <v>0</v>
      </c>
      <c r="P6963" s="89" cm="1">
        <f t="array" ref="P6963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6964" spans="1:16" x14ac:dyDescent="0.25">
      <c r="A6964">
        <v>283</v>
      </c>
      <c r="B6964" s="110">
        <v>45888</v>
      </c>
      <c r="C6964" s="89">
        <v>3.1</v>
      </c>
      <c r="D6964" s="89">
        <v>20</v>
      </c>
      <c r="E6964" s="96">
        <v>2330</v>
      </c>
      <c r="F6964" s="89">
        <v>0</v>
      </c>
      <c r="G6964" s="89"/>
      <c r="H6964">
        <v>0.65</v>
      </c>
      <c r="I6964" t="s">
        <v>17</v>
      </c>
      <c r="J6964">
        <v>0.8</v>
      </c>
      <c r="K6964">
        <v>8</v>
      </c>
      <c r="L6964">
        <v>2025</v>
      </c>
      <c r="M6964" t="s">
        <v>362</v>
      </c>
      <c r="N6964" s="89" cm="1">
        <f t="array" ref="N6964">IF(ISNUMBER(_34_KNMI_Stations[[#This Row],[Etmaal temperatuur °C]]),IF(_34_KNMI_Stations[[#This Row],[Etmaal temperatuur °C]]&lt;stookgrens[],stookgrens[]-_34_KNMI_Stations[[#This Row],[Etmaal temperatuur °C]],0),"")</f>
        <v>0</v>
      </c>
      <c r="O6964" s="89">
        <f>_34_KNMI_Stations[[#This Row],[graaddagen]]*_34_KNMI_Stations[[#This Row],[Gewogen factor]]</f>
        <v>0</v>
      </c>
      <c r="P6964" s="89" cm="1">
        <f t="array" ref="P6964">IF(ISNUMBER(_34_KNMI_Stations[[#This Row],[Etmaal temperatuur °C]]),IF(_34_KNMI_Stations[[#This Row],[Etmaal temperatuur °C]]&gt;stookgrens[],_34_KNMI_Stations[[#This Row],[Etmaal temperatuur °C]]-stookgrens[],0),"")</f>
        <v>2</v>
      </c>
    </row>
    <row r="6965" spans="1:16" x14ac:dyDescent="0.25">
      <c r="A6965">
        <v>283</v>
      </c>
      <c r="B6965" s="110">
        <v>45889</v>
      </c>
      <c r="C6965" s="89">
        <v>2.5</v>
      </c>
      <c r="D6965" s="89">
        <v>17.7</v>
      </c>
      <c r="E6965" s="96">
        <v>1632</v>
      </c>
      <c r="F6965" s="89">
        <v>0</v>
      </c>
      <c r="G6965" s="89"/>
      <c r="H6965">
        <v>0.69</v>
      </c>
      <c r="I6965" t="s">
        <v>17</v>
      </c>
      <c r="J6965">
        <v>0.8</v>
      </c>
      <c r="K6965">
        <v>8</v>
      </c>
      <c r="L6965">
        <v>2025</v>
      </c>
      <c r="M6965" t="s">
        <v>362</v>
      </c>
      <c r="N6965" s="89" cm="1">
        <f t="array" ref="N6965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6965" s="89">
        <f>_34_KNMI_Stations[[#This Row],[graaddagen]]*_34_KNMI_Stations[[#This Row],[Gewogen factor]]</f>
        <v>0.24000000000000057</v>
      </c>
      <c r="P6965" s="89" cm="1">
        <f t="array" ref="P6965">IF(ISNUMBER(_34_KNMI_Stations[[#This Row],[Etmaal temperatuur °C]]),IF(_34_KNMI_Stations[[#This Row],[Etmaal temperatuur °C]]&gt;stookgrens[],_34_KNMI_Stations[[#This Row],[Etmaal temperatuur °C]]-stookgrens[],0),"")</f>
        <v>0</v>
      </c>
    </row>
    <row r="6966" spans="1:16" x14ac:dyDescent="0.25">
      <c r="A6966">
        <v>283</v>
      </c>
      <c r="B6966" s="110">
        <v>45890</v>
      </c>
      <c r="C6966" s="89">
        <v>4</v>
      </c>
      <c r="D6966" s="89">
        <v>15.9</v>
      </c>
      <c r="E6966" s="96">
        <v>2049</v>
      </c>
      <c r="F6966" s="89">
        <v>0</v>
      </c>
      <c r="G6966" s="89"/>
      <c r="H6966">
        <v>0.67</v>
      </c>
      <c r="I6966" t="s">
        <v>17</v>
      </c>
      <c r="J6966">
        <v>0.8</v>
      </c>
      <c r="K6966">
        <v>8</v>
      </c>
      <c r="L6966">
        <v>2025</v>
      </c>
      <c r="M6966" t="s">
        <v>362</v>
      </c>
      <c r="N6966" s="89" cm="1">
        <f t="array" ref="N6966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6966" s="89">
        <f>_34_KNMI_Stations[[#This Row],[graaddagen]]*_34_KNMI_Stations[[#This Row],[Gewogen factor]]</f>
        <v>1.6799999999999997</v>
      </c>
      <c r="P6966" s="89" cm="1">
        <f t="array" ref="P6966">IF(ISNUMBER(_34_KNMI_Stations[[#This Row],[Etmaal temperatuur °C]]),IF(_34_KNMI_Stations[[#This Row],[Etmaal temperatuur °C]]&gt;stookgrens[],_34_KNMI_Stations[[#This Row],[Etmaal temperatuur °C]]-stookgrens[],0),"")</f>
        <v>0</v>
      </c>
    </row>
    <row r="6967" spans="1:16" x14ac:dyDescent="0.25">
      <c r="A6967">
        <v>283</v>
      </c>
      <c r="B6967" s="110">
        <v>45891</v>
      </c>
      <c r="C6967" s="89">
        <v>2.2999999999999998</v>
      </c>
      <c r="D6967" s="89">
        <v>15.2</v>
      </c>
      <c r="E6967" s="96">
        <v>902</v>
      </c>
      <c r="F6967" s="89">
        <v>0</v>
      </c>
      <c r="G6967" s="89"/>
      <c r="H6967">
        <v>0.69</v>
      </c>
      <c r="I6967" t="s">
        <v>17</v>
      </c>
      <c r="J6967">
        <v>0.8</v>
      </c>
      <c r="K6967">
        <v>8</v>
      </c>
      <c r="L6967">
        <v>2025</v>
      </c>
      <c r="M6967" t="s">
        <v>362</v>
      </c>
      <c r="N6967" s="89" cm="1">
        <f t="array" ref="N6967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6967" s="89">
        <f>_34_KNMI_Stations[[#This Row],[graaddagen]]*_34_KNMI_Stations[[#This Row],[Gewogen factor]]</f>
        <v>2.2400000000000007</v>
      </c>
      <c r="P6967" s="89" cm="1">
        <f t="array" ref="P6967">IF(ISNUMBER(_34_KNMI_Stations[[#This Row],[Etmaal temperatuur °C]]),IF(_34_KNMI_Stations[[#This Row],[Etmaal temperatuur °C]]&gt;stookgrens[],_34_KNMI_Stations[[#This Row],[Etmaal temperatuur °C]]-stookgrens[],0),"")</f>
        <v>0</v>
      </c>
    </row>
    <row r="6968" spans="1:16" x14ac:dyDescent="0.25">
      <c r="A6968">
        <v>283</v>
      </c>
      <c r="B6968" s="110">
        <v>45892</v>
      </c>
      <c r="C6968" s="89">
        <v>2.6</v>
      </c>
      <c r="D6968" s="89">
        <v>14.1</v>
      </c>
      <c r="E6968" s="96">
        <v>1322</v>
      </c>
      <c r="F6968" s="89">
        <v>0.2</v>
      </c>
      <c r="G6968" s="89"/>
      <c r="H6968">
        <v>0.74</v>
      </c>
      <c r="I6968" t="s">
        <v>17</v>
      </c>
      <c r="J6968">
        <v>0.8</v>
      </c>
      <c r="K6968">
        <v>8</v>
      </c>
      <c r="L6968">
        <v>2025</v>
      </c>
      <c r="M6968" t="s">
        <v>362</v>
      </c>
      <c r="N6968" s="89" cm="1">
        <f t="array" ref="N6968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6968" s="89">
        <f>_34_KNMI_Stations[[#This Row],[graaddagen]]*_34_KNMI_Stations[[#This Row],[Gewogen factor]]</f>
        <v>3.1200000000000006</v>
      </c>
      <c r="P6968" s="89" cm="1">
        <f t="array" ref="P6968">IF(ISNUMBER(_34_KNMI_Stations[[#This Row],[Etmaal temperatuur °C]]),IF(_34_KNMI_Stations[[#This Row],[Etmaal temperatuur °C]]&gt;stookgrens[],_34_KNMI_Stations[[#This Row],[Etmaal temperatuur °C]]-stookgrens[],0),"")</f>
        <v>0</v>
      </c>
    </row>
    <row r="6969" spans="1:16" x14ac:dyDescent="0.25">
      <c r="A6969">
        <v>283</v>
      </c>
      <c r="B6969" s="110">
        <v>45893</v>
      </c>
      <c r="C6969" s="89">
        <v>1.3</v>
      </c>
      <c r="D6969" s="89">
        <v>12.7</v>
      </c>
      <c r="E6969" s="96">
        <v>1387</v>
      </c>
      <c r="F6969" s="89">
        <v>0</v>
      </c>
      <c r="G6969" s="89"/>
      <c r="H6969">
        <v>0.74</v>
      </c>
      <c r="I6969" t="s">
        <v>17</v>
      </c>
      <c r="J6969">
        <v>0.8</v>
      </c>
      <c r="K6969">
        <v>8</v>
      </c>
      <c r="L6969">
        <v>2025</v>
      </c>
      <c r="M6969" t="s">
        <v>362</v>
      </c>
      <c r="N6969" s="89" cm="1">
        <f t="array" ref="N6969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6969" s="89">
        <f>_34_KNMI_Stations[[#This Row],[graaddagen]]*_34_KNMI_Stations[[#This Row],[Gewogen factor]]</f>
        <v>4.2400000000000011</v>
      </c>
      <c r="P6969" s="89" cm="1">
        <f t="array" ref="P6969">IF(ISNUMBER(_34_KNMI_Stations[[#This Row],[Etmaal temperatuur °C]]),IF(_34_KNMI_Stations[[#This Row],[Etmaal temperatuur °C]]&gt;stookgrens[],_34_KNMI_Stations[[#This Row],[Etmaal temperatuur °C]]-stookgrens[],0),"")</f>
        <v>0</v>
      </c>
    </row>
    <row r="6970" spans="1:16" x14ac:dyDescent="0.25">
      <c r="A6970">
        <v>283</v>
      </c>
      <c r="B6970" s="110">
        <v>45894</v>
      </c>
      <c r="C6970" s="89">
        <v>1.2</v>
      </c>
      <c r="D6970" s="89">
        <v>14.1</v>
      </c>
      <c r="E6970" s="96">
        <v>1813</v>
      </c>
      <c r="F6970" s="89">
        <v>0</v>
      </c>
      <c r="G6970" s="89"/>
      <c r="H6970">
        <v>0.72</v>
      </c>
      <c r="I6970" t="s">
        <v>17</v>
      </c>
      <c r="J6970">
        <v>0.8</v>
      </c>
      <c r="K6970">
        <v>8</v>
      </c>
      <c r="L6970">
        <v>2025</v>
      </c>
      <c r="M6970" t="s">
        <v>363</v>
      </c>
      <c r="N6970" s="89" cm="1">
        <f t="array" ref="N6970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6970" s="89">
        <f>_34_KNMI_Stations[[#This Row],[graaddagen]]*_34_KNMI_Stations[[#This Row],[Gewogen factor]]</f>
        <v>3.1200000000000006</v>
      </c>
      <c r="P6970" s="89" cm="1">
        <f t="array" ref="P6970">IF(ISNUMBER(_34_KNMI_Stations[[#This Row],[Etmaal temperatuur °C]]),IF(_34_KNMI_Stations[[#This Row],[Etmaal temperatuur °C]]&gt;stookgrens[],_34_KNMI_Stations[[#This Row],[Etmaal temperatuur °C]]-stookgrens[],0),"")</f>
        <v>0</v>
      </c>
    </row>
    <row r="6971" spans="1:16" x14ac:dyDescent="0.25">
      <c r="A6971">
        <v>283</v>
      </c>
      <c r="B6971" s="110">
        <v>45895</v>
      </c>
      <c r="C6971" s="89">
        <v>2.2000000000000002</v>
      </c>
      <c r="D6971" s="89">
        <v>19.100000000000001</v>
      </c>
      <c r="E6971" s="96">
        <v>1736</v>
      </c>
      <c r="F6971" s="89">
        <v>0</v>
      </c>
      <c r="G6971" s="89"/>
      <c r="H6971">
        <v>0.57999999999999996</v>
      </c>
      <c r="I6971" t="s">
        <v>17</v>
      </c>
      <c r="J6971">
        <v>0.8</v>
      </c>
      <c r="K6971">
        <v>8</v>
      </c>
      <c r="L6971">
        <v>2025</v>
      </c>
      <c r="M6971" t="s">
        <v>363</v>
      </c>
      <c r="N6971" s="89" cm="1">
        <f t="array" ref="N6971">IF(ISNUMBER(_34_KNMI_Stations[[#This Row],[Etmaal temperatuur °C]]),IF(_34_KNMI_Stations[[#This Row],[Etmaal temperatuur °C]]&lt;stookgrens[],stookgrens[]-_34_KNMI_Stations[[#This Row],[Etmaal temperatuur °C]],0),"")</f>
        <v>0</v>
      </c>
      <c r="O6971" s="89">
        <f>_34_KNMI_Stations[[#This Row],[graaddagen]]*_34_KNMI_Stations[[#This Row],[Gewogen factor]]</f>
        <v>0</v>
      </c>
      <c r="P6971" s="89" cm="1">
        <f t="array" ref="P6971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6972" spans="1:16" x14ac:dyDescent="0.25">
      <c r="A6972">
        <v>283</v>
      </c>
      <c r="B6972" s="110">
        <v>45896</v>
      </c>
      <c r="C6972" s="89">
        <v>2</v>
      </c>
      <c r="D6972" s="89">
        <v>19.8</v>
      </c>
      <c r="E6972" s="96">
        <v>1539</v>
      </c>
      <c r="F6972" s="89">
        <v>0</v>
      </c>
      <c r="G6972" s="89"/>
      <c r="H6972">
        <v>0.69</v>
      </c>
      <c r="I6972" t="s">
        <v>17</v>
      </c>
      <c r="J6972">
        <v>0.8</v>
      </c>
      <c r="K6972">
        <v>8</v>
      </c>
      <c r="L6972">
        <v>2025</v>
      </c>
      <c r="M6972" t="s">
        <v>363</v>
      </c>
      <c r="N6972" s="89" cm="1">
        <f t="array" ref="N6972">IF(ISNUMBER(_34_KNMI_Stations[[#This Row],[Etmaal temperatuur °C]]),IF(_34_KNMI_Stations[[#This Row],[Etmaal temperatuur °C]]&lt;stookgrens[],stookgrens[]-_34_KNMI_Stations[[#This Row],[Etmaal temperatuur °C]],0),"")</f>
        <v>0</v>
      </c>
      <c r="O6972" s="89">
        <f>_34_KNMI_Stations[[#This Row],[graaddagen]]*_34_KNMI_Stations[[#This Row],[Gewogen factor]]</f>
        <v>0</v>
      </c>
      <c r="P6972" s="89" cm="1">
        <f t="array" ref="P6972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6973" spans="1:16" x14ac:dyDescent="0.25">
      <c r="A6973">
        <v>283</v>
      </c>
      <c r="B6973" s="110">
        <v>45897</v>
      </c>
      <c r="C6973" s="89">
        <v>1.9</v>
      </c>
      <c r="D6973" s="89">
        <v>18.3</v>
      </c>
      <c r="E6973" s="96">
        <v>1065</v>
      </c>
      <c r="F6973" s="89">
        <v>0.3</v>
      </c>
      <c r="G6973" s="89"/>
      <c r="H6973">
        <v>0.78</v>
      </c>
      <c r="I6973" t="s">
        <v>17</v>
      </c>
      <c r="J6973">
        <v>0.8</v>
      </c>
      <c r="K6973">
        <v>8</v>
      </c>
      <c r="L6973">
        <v>2025</v>
      </c>
      <c r="M6973" t="s">
        <v>363</v>
      </c>
      <c r="N6973" s="89" cm="1">
        <f t="array" ref="N6973">IF(ISNUMBER(_34_KNMI_Stations[[#This Row],[Etmaal temperatuur °C]]),IF(_34_KNMI_Stations[[#This Row],[Etmaal temperatuur °C]]&lt;stookgrens[],stookgrens[]-_34_KNMI_Stations[[#This Row],[Etmaal temperatuur °C]],0),"")</f>
        <v>0</v>
      </c>
      <c r="O6973" s="89">
        <f>_34_KNMI_Stations[[#This Row],[graaddagen]]*_34_KNMI_Stations[[#This Row],[Gewogen factor]]</f>
        <v>0</v>
      </c>
      <c r="P6973" s="89" cm="1">
        <f t="array" ref="P6973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6974" spans="1:16" x14ac:dyDescent="0.25">
      <c r="A6974">
        <v>283</v>
      </c>
      <c r="B6974" s="110">
        <v>45898</v>
      </c>
      <c r="C6974" s="89">
        <v>3.2</v>
      </c>
      <c r="D6974" s="89">
        <v>17.8</v>
      </c>
      <c r="E6974" s="96">
        <v>1305</v>
      </c>
      <c r="F6974" s="89">
        <v>0.1</v>
      </c>
      <c r="G6974" s="89"/>
      <c r="H6974">
        <v>0.73</v>
      </c>
      <c r="I6974" t="s">
        <v>17</v>
      </c>
      <c r="J6974">
        <v>0.8</v>
      </c>
      <c r="K6974">
        <v>8</v>
      </c>
      <c r="L6974">
        <v>2025</v>
      </c>
      <c r="M6974" t="s">
        <v>363</v>
      </c>
      <c r="N6974" s="89" cm="1">
        <f t="array" ref="N6974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6974" s="89">
        <f>_34_KNMI_Stations[[#This Row],[graaddagen]]*_34_KNMI_Stations[[#This Row],[Gewogen factor]]</f>
        <v>0.15999999999999945</v>
      </c>
      <c r="P6974" s="89" cm="1">
        <f t="array" ref="P6974">IF(ISNUMBER(_34_KNMI_Stations[[#This Row],[Etmaal temperatuur °C]]),IF(_34_KNMI_Stations[[#This Row],[Etmaal temperatuur °C]]&gt;stookgrens[],_34_KNMI_Stations[[#This Row],[Etmaal temperatuur °C]]-stookgrens[],0),"")</f>
        <v>0</v>
      </c>
    </row>
    <row r="6975" spans="1:16" x14ac:dyDescent="0.25">
      <c r="A6975">
        <v>283</v>
      </c>
      <c r="B6975" s="110">
        <v>45899</v>
      </c>
      <c r="C6975" s="89">
        <v>3.1</v>
      </c>
      <c r="D6975" s="89">
        <v>18.100000000000001</v>
      </c>
      <c r="E6975" s="96">
        <v>1533</v>
      </c>
      <c r="F6975" s="89">
        <v>0</v>
      </c>
      <c r="G6975" s="89"/>
      <c r="H6975">
        <v>0.71</v>
      </c>
      <c r="I6975" t="s">
        <v>17</v>
      </c>
      <c r="J6975">
        <v>0.8</v>
      </c>
      <c r="K6975">
        <v>8</v>
      </c>
      <c r="L6975">
        <v>2025</v>
      </c>
      <c r="M6975" t="s">
        <v>363</v>
      </c>
      <c r="N6975" s="89" cm="1">
        <f t="array" ref="N6975">IF(ISNUMBER(_34_KNMI_Stations[[#This Row],[Etmaal temperatuur °C]]),IF(_34_KNMI_Stations[[#This Row],[Etmaal temperatuur °C]]&lt;stookgrens[],stookgrens[]-_34_KNMI_Stations[[#This Row],[Etmaal temperatuur °C]],0),"")</f>
        <v>0</v>
      </c>
      <c r="O6975" s="89">
        <f>_34_KNMI_Stations[[#This Row],[graaddagen]]*_34_KNMI_Stations[[#This Row],[Gewogen factor]]</f>
        <v>0</v>
      </c>
      <c r="P6975" s="89" cm="1">
        <f t="array" ref="P6975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6976" spans="1:16" x14ac:dyDescent="0.25">
      <c r="A6976">
        <v>283</v>
      </c>
      <c r="B6976" s="110">
        <v>45900</v>
      </c>
      <c r="C6976" s="89">
        <v>3.1</v>
      </c>
      <c r="D6976" s="89">
        <v>19.5</v>
      </c>
      <c r="E6976" s="96">
        <v>1109</v>
      </c>
      <c r="F6976" s="89">
        <v>2.5</v>
      </c>
      <c r="G6976" s="89"/>
      <c r="H6976">
        <v>0.75</v>
      </c>
      <c r="I6976" t="s">
        <v>17</v>
      </c>
      <c r="J6976">
        <v>0.8</v>
      </c>
      <c r="K6976">
        <v>8</v>
      </c>
      <c r="L6976">
        <v>2025</v>
      </c>
      <c r="M6976" t="s">
        <v>363</v>
      </c>
      <c r="N6976" s="89" cm="1">
        <f t="array" ref="N6976">IF(ISNUMBER(_34_KNMI_Stations[[#This Row],[Etmaal temperatuur °C]]),IF(_34_KNMI_Stations[[#This Row],[Etmaal temperatuur °C]]&lt;stookgrens[],stookgrens[]-_34_KNMI_Stations[[#This Row],[Etmaal temperatuur °C]],0),"")</f>
        <v>0</v>
      </c>
      <c r="O6976" s="89">
        <f>_34_KNMI_Stations[[#This Row],[graaddagen]]*_34_KNMI_Stations[[#This Row],[Gewogen factor]]</f>
        <v>0</v>
      </c>
      <c r="P6976" s="89" cm="1">
        <f t="array" ref="P6976">IF(ISNUMBER(_34_KNMI_Stations[[#This Row],[Etmaal temperatuur °C]]),IF(_34_KNMI_Stations[[#This Row],[Etmaal temperatuur °C]]&gt;stookgrens[],_34_KNMI_Stations[[#This Row],[Etmaal temperatuur °C]]-stookgrens[],0),"")</f>
        <v>1.5</v>
      </c>
    </row>
    <row r="6977" spans="1:16" x14ac:dyDescent="0.25">
      <c r="A6977">
        <v>283</v>
      </c>
      <c r="B6977" s="110">
        <v>45901</v>
      </c>
      <c r="C6977" s="89">
        <v>2.5</v>
      </c>
      <c r="D6977" s="89">
        <v>17.899999999999999</v>
      </c>
      <c r="E6977" s="96">
        <v>1230</v>
      </c>
      <c r="F6977" s="89">
        <v>13.7</v>
      </c>
      <c r="G6977" s="89"/>
      <c r="H6977">
        <v>0.83</v>
      </c>
      <c r="I6977" t="s">
        <v>17</v>
      </c>
      <c r="J6977">
        <v>0.8</v>
      </c>
      <c r="K6977">
        <v>9</v>
      </c>
      <c r="L6977">
        <v>2025</v>
      </c>
      <c r="M6977" t="s">
        <v>364</v>
      </c>
      <c r="N6977" s="89" cm="1">
        <f t="array" ref="N6977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6977" s="89">
        <f>_34_KNMI_Stations[[#This Row],[graaddagen]]*_34_KNMI_Stations[[#This Row],[Gewogen factor]]</f>
        <v>8.000000000000114E-2</v>
      </c>
      <c r="P6977" s="89" cm="1">
        <f t="array" ref="P6977">IF(ISNUMBER(_34_KNMI_Stations[[#This Row],[Etmaal temperatuur °C]]),IF(_34_KNMI_Stations[[#This Row],[Etmaal temperatuur °C]]&gt;stookgrens[],_34_KNMI_Stations[[#This Row],[Etmaal temperatuur °C]]-stookgrens[],0),"")</f>
        <v>0</v>
      </c>
    </row>
    <row r="6978" spans="1:16" x14ac:dyDescent="0.25">
      <c r="A6978">
        <v>283</v>
      </c>
      <c r="B6978" s="110">
        <v>45902</v>
      </c>
      <c r="C6978" s="89">
        <v>3.1</v>
      </c>
      <c r="D6978" s="89">
        <v>17.5</v>
      </c>
      <c r="E6978" s="96">
        <v>1585</v>
      </c>
      <c r="F6978" s="89">
        <v>0</v>
      </c>
      <c r="G6978" s="89"/>
      <c r="H6978">
        <v>0.69</v>
      </c>
      <c r="I6978" t="s">
        <v>17</v>
      </c>
      <c r="J6978">
        <v>0.8</v>
      </c>
      <c r="K6978">
        <v>9</v>
      </c>
      <c r="L6978">
        <v>2025</v>
      </c>
      <c r="M6978" t="s">
        <v>364</v>
      </c>
      <c r="N6978" s="89" cm="1">
        <f t="array" ref="N6978">IF(ISNUMBER(_34_KNMI_Stations[[#This Row],[Etmaal temperatuur °C]]),IF(_34_KNMI_Stations[[#This Row],[Etmaal temperatuur °C]]&lt;stookgrens[],stookgrens[]-_34_KNMI_Stations[[#This Row],[Etmaal temperatuur °C]],0),"")</f>
        <v>0.5</v>
      </c>
      <c r="O6978" s="89">
        <f>_34_KNMI_Stations[[#This Row],[graaddagen]]*_34_KNMI_Stations[[#This Row],[Gewogen factor]]</f>
        <v>0.4</v>
      </c>
      <c r="P6978" s="89" cm="1">
        <f t="array" ref="P6978">IF(ISNUMBER(_34_KNMI_Stations[[#This Row],[Etmaal temperatuur °C]]),IF(_34_KNMI_Stations[[#This Row],[Etmaal temperatuur °C]]&gt;stookgrens[],_34_KNMI_Stations[[#This Row],[Etmaal temperatuur °C]]-stookgrens[],0),"")</f>
        <v>0</v>
      </c>
    </row>
    <row r="6979" spans="1:16" x14ac:dyDescent="0.25">
      <c r="A6979">
        <v>283</v>
      </c>
      <c r="B6979" s="110">
        <v>45903</v>
      </c>
      <c r="C6979" s="89">
        <v>4.7</v>
      </c>
      <c r="D6979" s="89">
        <v>19.3</v>
      </c>
      <c r="E6979" s="96">
        <v>712</v>
      </c>
      <c r="F6979" s="89">
        <v>12</v>
      </c>
      <c r="G6979" s="89"/>
      <c r="H6979">
        <v>0.77</v>
      </c>
      <c r="I6979" t="s">
        <v>17</v>
      </c>
      <c r="J6979">
        <v>0.8</v>
      </c>
      <c r="K6979">
        <v>9</v>
      </c>
      <c r="L6979">
        <v>2025</v>
      </c>
      <c r="M6979" t="s">
        <v>364</v>
      </c>
      <c r="N6979" s="89" cm="1">
        <f t="array" ref="N6979">IF(ISNUMBER(_34_KNMI_Stations[[#This Row],[Etmaal temperatuur °C]]),IF(_34_KNMI_Stations[[#This Row],[Etmaal temperatuur °C]]&lt;stookgrens[],stookgrens[]-_34_KNMI_Stations[[#This Row],[Etmaal temperatuur °C]],0),"")</f>
        <v>0</v>
      </c>
      <c r="O6979" s="89">
        <f>_34_KNMI_Stations[[#This Row],[graaddagen]]*_34_KNMI_Stations[[#This Row],[Gewogen factor]]</f>
        <v>0</v>
      </c>
      <c r="P6979" s="89" cm="1">
        <f t="array" ref="P6979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6980" spans="1:16" x14ac:dyDescent="0.25">
      <c r="A6980">
        <v>283</v>
      </c>
      <c r="B6980" s="110">
        <v>45904</v>
      </c>
      <c r="C6980" s="89">
        <v>3.2</v>
      </c>
      <c r="D6980" s="89">
        <v>19</v>
      </c>
      <c r="E6980" s="96">
        <v>1471</v>
      </c>
      <c r="F6980" s="89">
        <v>-0.1</v>
      </c>
      <c r="G6980" s="89"/>
      <c r="H6980">
        <v>0.72</v>
      </c>
      <c r="I6980" t="s">
        <v>17</v>
      </c>
      <c r="J6980">
        <v>0.8</v>
      </c>
      <c r="K6980">
        <v>9</v>
      </c>
      <c r="L6980">
        <v>2025</v>
      </c>
      <c r="M6980" t="s">
        <v>364</v>
      </c>
      <c r="N6980" s="89" cm="1">
        <f t="array" ref="N6980">IF(ISNUMBER(_34_KNMI_Stations[[#This Row],[Etmaal temperatuur °C]]),IF(_34_KNMI_Stations[[#This Row],[Etmaal temperatuur °C]]&lt;stookgrens[],stookgrens[]-_34_KNMI_Stations[[#This Row],[Etmaal temperatuur °C]],0),"")</f>
        <v>0</v>
      </c>
      <c r="O6980" s="89">
        <f>_34_KNMI_Stations[[#This Row],[graaddagen]]*_34_KNMI_Stations[[#This Row],[Gewogen factor]]</f>
        <v>0</v>
      </c>
      <c r="P6980" s="89" cm="1">
        <f t="array" ref="P6980">IF(ISNUMBER(_34_KNMI_Stations[[#This Row],[Etmaal temperatuur °C]]),IF(_34_KNMI_Stations[[#This Row],[Etmaal temperatuur °C]]&gt;stookgrens[],_34_KNMI_Stations[[#This Row],[Etmaal temperatuur °C]]-stookgrens[],0),"")</f>
        <v>1</v>
      </c>
    </row>
    <row r="6981" spans="1:16" x14ac:dyDescent="0.25">
      <c r="A6981">
        <v>283</v>
      </c>
      <c r="B6981" s="110">
        <v>45905</v>
      </c>
      <c r="C6981" s="89">
        <v>1.9</v>
      </c>
      <c r="D6981" s="89">
        <v>15.3</v>
      </c>
      <c r="E6981" s="96">
        <v>1359</v>
      </c>
      <c r="F6981" s="89">
        <v>0.7</v>
      </c>
      <c r="G6981" s="89"/>
      <c r="H6981">
        <v>0.83</v>
      </c>
      <c r="I6981" t="s">
        <v>17</v>
      </c>
      <c r="J6981">
        <v>0.8</v>
      </c>
      <c r="K6981">
        <v>9</v>
      </c>
      <c r="L6981">
        <v>2025</v>
      </c>
      <c r="M6981" t="s">
        <v>364</v>
      </c>
      <c r="N6981" s="89" cm="1">
        <f t="array" ref="N6981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6981" s="89">
        <f>_34_KNMI_Stations[[#This Row],[graaddagen]]*_34_KNMI_Stations[[#This Row],[Gewogen factor]]</f>
        <v>2.1599999999999997</v>
      </c>
      <c r="P6981" s="89" cm="1">
        <f t="array" ref="P6981">IF(ISNUMBER(_34_KNMI_Stations[[#This Row],[Etmaal temperatuur °C]]),IF(_34_KNMI_Stations[[#This Row],[Etmaal temperatuur °C]]&gt;stookgrens[],_34_KNMI_Stations[[#This Row],[Etmaal temperatuur °C]]-stookgrens[],0),"")</f>
        <v>0</v>
      </c>
    </row>
    <row r="6982" spans="1:16" x14ac:dyDescent="0.25">
      <c r="A6982">
        <v>283</v>
      </c>
      <c r="B6982" s="110">
        <v>45906</v>
      </c>
      <c r="C6982" s="89">
        <v>1.6</v>
      </c>
      <c r="D6982" s="89">
        <v>15.3</v>
      </c>
      <c r="E6982" s="96">
        <v>1797</v>
      </c>
      <c r="F6982" s="89">
        <v>0</v>
      </c>
      <c r="G6982" s="89"/>
      <c r="H6982">
        <v>0.76</v>
      </c>
      <c r="I6982" t="s">
        <v>17</v>
      </c>
      <c r="J6982">
        <v>0.8</v>
      </c>
      <c r="K6982">
        <v>9</v>
      </c>
      <c r="L6982">
        <v>2025</v>
      </c>
      <c r="M6982" t="s">
        <v>364</v>
      </c>
      <c r="N6982" s="89" cm="1">
        <f t="array" ref="N6982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6982" s="89">
        <f>_34_KNMI_Stations[[#This Row],[graaddagen]]*_34_KNMI_Stations[[#This Row],[Gewogen factor]]</f>
        <v>2.1599999999999997</v>
      </c>
      <c r="P6982" s="89" cm="1">
        <f t="array" ref="P6982">IF(ISNUMBER(_34_KNMI_Stations[[#This Row],[Etmaal temperatuur °C]]),IF(_34_KNMI_Stations[[#This Row],[Etmaal temperatuur °C]]&gt;stookgrens[],_34_KNMI_Stations[[#This Row],[Etmaal temperatuur °C]]-stookgrens[],0),"")</f>
        <v>0</v>
      </c>
    </row>
    <row r="6983" spans="1:16" x14ac:dyDescent="0.25">
      <c r="A6983">
        <v>283</v>
      </c>
      <c r="B6983" s="110">
        <v>45907</v>
      </c>
      <c r="C6983" s="89">
        <v>4</v>
      </c>
      <c r="D6983" s="89">
        <v>19.2</v>
      </c>
      <c r="E6983" s="96">
        <v>1993</v>
      </c>
      <c r="F6983" s="89">
        <v>0</v>
      </c>
      <c r="G6983" s="89"/>
      <c r="H6983">
        <v>0.61</v>
      </c>
      <c r="I6983" t="s">
        <v>17</v>
      </c>
      <c r="J6983">
        <v>0.8</v>
      </c>
      <c r="K6983">
        <v>9</v>
      </c>
      <c r="L6983">
        <v>2025</v>
      </c>
      <c r="M6983" t="s">
        <v>364</v>
      </c>
      <c r="N6983" s="89" cm="1">
        <f t="array" ref="N6983">IF(ISNUMBER(_34_KNMI_Stations[[#This Row],[Etmaal temperatuur °C]]),IF(_34_KNMI_Stations[[#This Row],[Etmaal temperatuur °C]]&lt;stookgrens[],stookgrens[]-_34_KNMI_Stations[[#This Row],[Etmaal temperatuur °C]],0),"")</f>
        <v>0</v>
      </c>
      <c r="O6983" s="89">
        <f>_34_KNMI_Stations[[#This Row],[graaddagen]]*_34_KNMI_Stations[[#This Row],[Gewogen factor]]</f>
        <v>0</v>
      </c>
      <c r="P6983" s="89" cm="1">
        <f t="array" ref="P6983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6984" spans="1:16" x14ac:dyDescent="0.25">
      <c r="A6984">
        <v>283</v>
      </c>
      <c r="B6984" s="110">
        <v>45908</v>
      </c>
      <c r="C6984" s="89">
        <v>1.9</v>
      </c>
      <c r="D6984" s="89">
        <v>17.600000000000001</v>
      </c>
      <c r="E6984" s="96">
        <v>797</v>
      </c>
      <c r="F6984" s="89">
        <v>-0.1</v>
      </c>
      <c r="G6984" s="89"/>
      <c r="H6984">
        <v>0.79</v>
      </c>
      <c r="I6984" t="s">
        <v>17</v>
      </c>
      <c r="J6984">
        <v>0.8</v>
      </c>
      <c r="K6984">
        <v>9</v>
      </c>
      <c r="L6984">
        <v>2025</v>
      </c>
      <c r="M6984" t="s">
        <v>365</v>
      </c>
      <c r="N6984" s="89" cm="1">
        <f t="array" ref="N6984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6984" s="89">
        <f>_34_KNMI_Stations[[#This Row],[graaddagen]]*_34_KNMI_Stations[[#This Row],[Gewogen factor]]</f>
        <v>0.3199999999999989</v>
      </c>
      <c r="P6984" s="89" cm="1">
        <f t="array" ref="P6984">IF(ISNUMBER(_34_KNMI_Stations[[#This Row],[Etmaal temperatuur °C]]),IF(_34_KNMI_Stations[[#This Row],[Etmaal temperatuur °C]]&gt;stookgrens[],_34_KNMI_Stations[[#This Row],[Etmaal temperatuur °C]]-stookgrens[],0),"")</f>
        <v>0</v>
      </c>
    </row>
    <row r="6985" spans="1:16" x14ac:dyDescent="0.25">
      <c r="A6985">
        <v>283</v>
      </c>
      <c r="B6985" s="110">
        <v>45909</v>
      </c>
      <c r="C6985" s="89">
        <v>1.8</v>
      </c>
      <c r="D6985" s="89">
        <v>13</v>
      </c>
      <c r="E6985" s="96">
        <v>344</v>
      </c>
      <c r="F6985" s="89">
        <v>16</v>
      </c>
      <c r="G6985" s="89"/>
      <c r="H6985">
        <v>0.94</v>
      </c>
      <c r="I6985" t="s">
        <v>17</v>
      </c>
      <c r="J6985">
        <v>0.8</v>
      </c>
      <c r="K6985">
        <v>9</v>
      </c>
      <c r="L6985">
        <v>2025</v>
      </c>
      <c r="M6985" t="s">
        <v>365</v>
      </c>
      <c r="N6985" s="89" cm="1">
        <f t="array" ref="N6985">IF(ISNUMBER(_34_KNMI_Stations[[#This Row],[Etmaal temperatuur °C]]),IF(_34_KNMI_Stations[[#This Row],[Etmaal temperatuur °C]]&lt;stookgrens[],stookgrens[]-_34_KNMI_Stations[[#This Row],[Etmaal temperatuur °C]],0),"")</f>
        <v>5</v>
      </c>
      <c r="O6985" s="89">
        <f>_34_KNMI_Stations[[#This Row],[graaddagen]]*_34_KNMI_Stations[[#This Row],[Gewogen factor]]</f>
        <v>4</v>
      </c>
      <c r="P6985" s="89" cm="1">
        <f t="array" ref="P6985">IF(ISNUMBER(_34_KNMI_Stations[[#This Row],[Etmaal temperatuur °C]]),IF(_34_KNMI_Stations[[#This Row],[Etmaal temperatuur °C]]&gt;stookgrens[],_34_KNMI_Stations[[#This Row],[Etmaal temperatuur °C]]-stookgrens[],0),"")</f>
        <v>0</v>
      </c>
    </row>
    <row r="6986" spans="1:16" x14ac:dyDescent="0.25">
      <c r="A6986">
        <v>283</v>
      </c>
      <c r="B6986" s="110">
        <v>45910</v>
      </c>
      <c r="C6986" s="89">
        <v>2.4</v>
      </c>
      <c r="D6986" s="89">
        <v>13.8</v>
      </c>
      <c r="E6986" s="96">
        <v>1503</v>
      </c>
      <c r="F6986" s="89">
        <v>0</v>
      </c>
      <c r="G6986" s="89"/>
      <c r="H6986">
        <v>0.82</v>
      </c>
      <c r="I6986" t="s">
        <v>17</v>
      </c>
      <c r="J6986">
        <v>0.8</v>
      </c>
      <c r="K6986">
        <v>9</v>
      </c>
      <c r="L6986">
        <v>2025</v>
      </c>
      <c r="M6986" t="s">
        <v>365</v>
      </c>
      <c r="N6986" s="89" cm="1">
        <f t="array" ref="N6986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6986" s="89">
        <f>_34_KNMI_Stations[[#This Row],[graaddagen]]*_34_KNMI_Stations[[#This Row],[Gewogen factor]]</f>
        <v>3.3599999999999994</v>
      </c>
      <c r="P6986" s="89" cm="1">
        <f t="array" ref="P6986">IF(ISNUMBER(_34_KNMI_Stations[[#This Row],[Etmaal temperatuur °C]]),IF(_34_KNMI_Stations[[#This Row],[Etmaal temperatuur °C]]&gt;stookgrens[],_34_KNMI_Stations[[#This Row],[Etmaal temperatuur °C]]-stookgrens[],0),"")</f>
        <v>0</v>
      </c>
    </row>
    <row r="6987" spans="1:16" x14ac:dyDescent="0.25">
      <c r="A6987">
        <v>283</v>
      </c>
      <c r="B6987" s="110">
        <v>45911</v>
      </c>
      <c r="C6987" s="89">
        <v>3.8</v>
      </c>
      <c r="D6987" s="89">
        <v>15.6</v>
      </c>
      <c r="E6987" s="96">
        <v>1335</v>
      </c>
      <c r="F6987" s="89">
        <v>1.1000000000000001</v>
      </c>
      <c r="G6987" s="89"/>
      <c r="H6987">
        <v>0.78</v>
      </c>
      <c r="I6987" t="s">
        <v>17</v>
      </c>
      <c r="J6987">
        <v>0.8</v>
      </c>
      <c r="K6987">
        <v>9</v>
      </c>
      <c r="L6987">
        <v>2025</v>
      </c>
      <c r="M6987" t="s">
        <v>365</v>
      </c>
      <c r="N6987" s="89" cm="1">
        <f t="array" ref="N6987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6987" s="89">
        <f>_34_KNMI_Stations[[#This Row],[graaddagen]]*_34_KNMI_Stations[[#This Row],[Gewogen factor]]</f>
        <v>1.9200000000000004</v>
      </c>
      <c r="P6987" s="89" cm="1">
        <f t="array" ref="P6987">IF(ISNUMBER(_34_KNMI_Stations[[#This Row],[Etmaal temperatuur °C]]),IF(_34_KNMI_Stations[[#This Row],[Etmaal temperatuur °C]]&gt;stookgrens[],_34_KNMI_Stations[[#This Row],[Etmaal temperatuur °C]]-stookgrens[],0),"")</f>
        <v>0</v>
      </c>
    </row>
    <row r="6988" spans="1:16" x14ac:dyDescent="0.25">
      <c r="A6988">
        <v>283</v>
      </c>
      <c r="B6988" s="110">
        <v>45912</v>
      </c>
      <c r="C6988" s="89">
        <v>3.8</v>
      </c>
      <c r="D6988" s="89">
        <v>14.5</v>
      </c>
      <c r="E6988" s="96">
        <v>1448</v>
      </c>
      <c r="F6988" s="89">
        <v>0</v>
      </c>
      <c r="G6988" s="89"/>
      <c r="H6988">
        <v>0.72</v>
      </c>
      <c r="I6988" t="s">
        <v>17</v>
      </c>
      <c r="J6988">
        <v>0.8</v>
      </c>
      <c r="K6988">
        <v>9</v>
      </c>
      <c r="L6988">
        <v>2025</v>
      </c>
      <c r="M6988" t="s">
        <v>365</v>
      </c>
      <c r="N6988" s="89" cm="1">
        <f t="array" ref="N6988">IF(ISNUMBER(_34_KNMI_Stations[[#This Row],[Etmaal temperatuur °C]]),IF(_34_KNMI_Stations[[#This Row],[Etmaal temperatuur °C]]&lt;stookgrens[],stookgrens[]-_34_KNMI_Stations[[#This Row],[Etmaal temperatuur °C]],0),"")</f>
        <v>3.5</v>
      </c>
      <c r="O6988" s="89">
        <f>_34_KNMI_Stations[[#This Row],[graaddagen]]*_34_KNMI_Stations[[#This Row],[Gewogen factor]]</f>
        <v>2.8000000000000003</v>
      </c>
      <c r="P6988" s="89" cm="1">
        <f t="array" ref="P6988">IF(ISNUMBER(_34_KNMI_Stations[[#This Row],[Etmaal temperatuur °C]]),IF(_34_KNMI_Stations[[#This Row],[Etmaal temperatuur °C]]&gt;stookgrens[],_34_KNMI_Stations[[#This Row],[Etmaal temperatuur °C]]-stookgrens[],0),"")</f>
        <v>0</v>
      </c>
    </row>
    <row r="6989" spans="1:16" x14ac:dyDescent="0.25">
      <c r="A6989">
        <v>283</v>
      </c>
      <c r="B6989" s="110">
        <v>45913</v>
      </c>
      <c r="C6989" s="89">
        <v>3.7</v>
      </c>
      <c r="D6989" s="89">
        <v>14.4</v>
      </c>
      <c r="E6989" s="96">
        <v>1329</v>
      </c>
      <c r="F6989" s="89">
        <v>6.9</v>
      </c>
      <c r="G6989" s="89"/>
      <c r="H6989">
        <v>0.82</v>
      </c>
      <c r="I6989" t="s">
        <v>17</v>
      </c>
      <c r="J6989">
        <v>0.8</v>
      </c>
      <c r="K6989">
        <v>9</v>
      </c>
      <c r="L6989">
        <v>2025</v>
      </c>
      <c r="M6989" t="s">
        <v>365</v>
      </c>
      <c r="N6989" s="89" cm="1">
        <f t="array" ref="N6989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6989" s="89">
        <f>_34_KNMI_Stations[[#This Row],[graaddagen]]*_34_KNMI_Stations[[#This Row],[Gewogen factor]]</f>
        <v>2.88</v>
      </c>
      <c r="P6989" s="89" cm="1">
        <f t="array" ref="P6989">IF(ISNUMBER(_34_KNMI_Stations[[#This Row],[Etmaal temperatuur °C]]),IF(_34_KNMI_Stations[[#This Row],[Etmaal temperatuur °C]]&gt;stookgrens[],_34_KNMI_Stations[[#This Row],[Etmaal temperatuur °C]]-stookgrens[],0),"")</f>
        <v>0</v>
      </c>
    </row>
    <row r="6990" spans="1:16" x14ac:dyDescent="0.25">
      <c r="A6990">
        <v>283</v>
      </c>
      <c r="B6990" s="110">
        <v>45914</v>
      </c>
      <c r="C6990" s="89">
        <v>3</v>
      </c>
      <c r="D6990" s="89">
        <v>14.6</v>
      </c>
      <c r="E6990" s="96">
        <v>1514</v>
      </c>
      <c r="F6990" s="89">
        <v>3.2</v>
      </c>
      <c r="G6990" s="89"/>
      <c r="H6990">
        <v>0.81</v>
      </c>
      <c r="I6990" t="s">
        <v>17</v>
      </c>
      <c r="J6990">
        <v>0.8</v>
      </c>
      <c r="K6990">
        <v>9</v>
      </c>
      <c r="L6990">
        <v>2025</v>
      </c>
      <c r="M6990" t="s">
        <v>365</v>
      </c>
      <c r="N6990" s="89" cm="1">
        <f t="array" ref="N6990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6990" s="89">
        <f>_34_KNMI_Stations[[#This Row],[graaddagen]]*_34_KNMI_Stations[[#This Row],[Gewogen factor]]</f>
        <v>2.7200000000000006</v>
      </c>
      <c r="P6990" s="89" cm="1">
        <f t="array" ref="P6990">IF(ISNUMBER(_34_KNMI_Stations[[#This Row],[Etmaal temperatuur °C]]),IF(_34_KNMI_Stations[[#This Row],[Etmaal temperatuur °C]]&gt;stookgrens[],_34_KNMI_Stations[[#This Row],[Etmaal temperatuur °C]]-stookgrens[],0),"")</f>
        <v>0</v>
      </c>
    </row>
    <row r="6991" spans="1:16" x14ac:dyDescent="0.25">
      <c r="A6991">
        <v>283</v>
      </c>
      <c r="B6991" s="110">
        <v>45915</v>
      </c>
      <c r="C6991" s="89">
        <v>6</v>
      </c>
      <c r="D6991" s="89">
        <v>17.2</v>
      </c>
      <c r="E6991" s="96">
        <v>1312</v>
      </c>
      <c r="F6991" s="89">
        <v>8.8000000000000007</v>
      </c>
      <c r="G6991" s="89"/>
      <c r="H6991">
        <v>0.7</v>
      </c>
      <c r="I6991" t="s">
        <v>17</v>
      </c>
      <c r="J6991">
        <v>0.8</v>
      </c>
      <c r="K6991">
        <v>9</v>
      </c>
      <c r="L6991">
        <v>2025</v>
      </c>
      <c r="M6991" t="s">
        <v>366</v>
      </c>
      <c r="N6991" s="89" cm="1">
        <f t="array" ref="N6991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6991" s="89">
        <f>_34_KNMI_Stations[[#This Row],[graaddagen]]*_34_KNMI_Stations[[#This Row],[Gewogen factor]]</f>
        <v>0.64000000000000057</v>
      </c>
      <c r="P6991" s="89" cm="1">
        <f t="array" ref="P6991">IF(ISNUMBER(_34_KNMI_Stations[[#This Row],[Etmaal temperatuur °C]]),IF(_34_KNMI_Stations[[#This Row],[Etmaal temperatuur °C]]&gt;stookgrens[],_34_KNMI_Stations[[#This Row],[Etmaal temperatuur °C]]-stookgrens[],0),"")</f>
        <v>0</v>
      </c>
    </row>
    <row r="6992" spans="1:16" x14ac:dyDescent="0.25">
      <c r="A6992">
        <v>283</v>
      </c>
      <c r="B6992" s="110">
        <v>45916</v>
      </c>
      <c r="C6992" s="89">
        <v>5.5</v>
      </c>
      <c r="D6992" s="89">
        <v>14.2</v>
      </c>
      <c r="E6992" s="96">
        <v>834</v>
      </c>
      <c r="F6992" s="89">
        <v>10.5</v>
      </c>
      <c r="G6992" s="89"/>
      <c r="H6992">
        <v>0.82</v>
      </c>
      <c r="I6992" t="s">
        <v>17</v>
      </c>
      <c r="J6992">
        <v>0.8</v>
      </c>
      <c r="K6992">
        <v>9</v>
      </c>
      <c r="L6992">
        <v>2025</v>
      </c>
      <c r="M6992" t="s">
        <v>366</v>
      </c>
      <c r="N6992" s="89" cm="1">
        <f t="array" ref="N6992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6992" s="89">
        <f>_34_KNMI_Stations[[#This Row],[graaddagen]]*_34_KNMI_Stations[[#This Row],[Gewogen factor]]</f>
        <v>3.0400000000000009</v>
      </c>
      <c r="P6992" s="89" cm="1">
        <f t="array" ref="P6992">IF(ISNUMBER(_34_KNMI_Stations[[#This Row],[Etmaal temperatuur °C]]),IF(_34_KNMI_Stations[[#This Row],[Etmaal temperatuur °C]]&gt;stookgrens[],_34_KNMI_Stations[[#This Row],[Etmaal temperatuur °C]]-stookgrens[],0),"")</f>
        <v>0</v>
      </c>
    </row>
    <row r="6993" spans="1:16" x14ac:dyDescent="0.25">
      <c r="A6993">
        <v>283</v>
      </c>
      <c r="B6993" s="110">
        <v>45917</v>
      </c>
      <c r="C6993" s="89">
        <v>2.9</v>
      </c>
      <c r="D6993" s="89">
        <v>14.4</v>
      </c>
      <c r="E6993" s="96">
        <v>670</v>
      </c>
      <c r="F6993" s="89">
        <v>3.1</v>
      </c>
      <c r="G6993" s="89"/>
      <c r="H6993">
        <v>0.88</v>
      </c>
      <c r="I6993" t="s">
        <v>17</v>
      </c>
      <c r="J6993">
        <v>0.8</v>
      </c>
      <c r="K6993">
        <v>9</v>
      </c>
      <c r="L6993">
        <v>2025</v>
      </c>
      <c r="M6993" t="s">
        <v>366</v>
      </c>
      <c r="N6993" s="89" cm="1">
        <f t="array" ref="N6993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6993" s="89">
        <f>_34_KNMI_Stations[[#This Row],[graaddagen]]*_34_KNMI_Stations[[#This Row],[Gewogen factor]]</f>
        <v>2.88</v>
      </c>
      <c r="P6993" s="89" cm="1">
        <f t="array" ref="P6993">IF(ISNUMBER(_34_KNMI_Stations[[#This Row],[Etmaal temperatuur °C]]),IF(_34_KNMI_Stations[[#This Row],[Etmaal temperatuur °C]]&gt;stookgrens[],_34_KNMI_Stations[[#This Row],[Etmaal temperatuur °C]]-stookgrens[],0),"")</f>
        <v>0</v>
      </c>
    </row>
    <row r="6994" spans="1:16" x14ac:dyDescent="0.25">
      <c r="A6994">
        <v>283</v>
      </c>
      <c r="B6994" s="110">
        <v>45918</v>
      </c>
      <c r="C6994" s="89">
        <v>2.9</v>
      </c>
      <c r="D6994" s="89">
        <v>18.399999999999999</v>
      </c>
      <c r="E6994" s="96">
        <v>393</v>
      </c>
      <c r="F6994" s="89">
        <v>0</v>
      </c>
      <c r="G6994" s="89"/>
      <c r="H6994">
        <v>0.82</v>
      </c>
      <c r="I6994" t="s">
        <v>17</v>
      </c>
      <c r="J6994">
        <v>0.8</v>
      </c>
      <c r="K6994">
        <v>9</v>
      </c>
      <c r="L6994">
        <v>2025</v>
      </c>
      <c r="M6994" t="s">
        <v>366</v>
      </c>
      <c r="N6994" s="89" cm="1">
        <f t="array" ref="N6994">IF(ISNUMBER(_34_KNMI_Stations[[#This Row],[Etmaal temperatuur °C]]),IF(_34_KNMI_Stations[[#This Row],[Etmaal temperatuur °C]]&lt;stookgrens[],stookgrens[]-_34_KNMI_Stations[[#This Row],[Etmaal temperatuur °C]],0),"")</f>
        <v>0</v>
      </c>
      <c r="O6994" s="89">
        <f>_34_KNMI_Stations[[#This Row],[graaddagen]]*_34_KNMI_Stations[[#This Row],[Gewogen factor]]</f>
        <v>0</v>
      </c>
      <c r="P6994" s="89" cm="1">
        <f t="array" ref="P6994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6995" spans="1:16" x14ac:dyDescent="0.25">
      <c r="A6995">
        <v>283</v>
      </c>
      <c r="B6995" s="110">
        <v>45919</v>
      </c>
      <c r="C6995" s="89">
        <v>2.2999999999999998</v>
      </c>
      <c r="D6995" s="89">
        <v>18.5</v>
      </c>
      <c r="E6995" s="96">
        <v>1447</v>
      </c>
      <c r="F6995" s="89">
        <v>0</v>
      </c>
      <c r="G6995" s="89"/>
      <c r="H6995">
        <v>0.81</v>
      </c>
      <c r="I6995" t="s">
        <v>17</v>
      </c>
      <c r="J6995">
        <v>0.8</v>
      </c>
      <c r="K6995">
        <v>9</v>
      </c>
      <c r="L6995">
        <v>2025</v>
      </c>
      <c r="M6995" t="s">
        <v>366</v>
      </c>
      <c r="N6995" s="89" cm="1">
        <f t="array" ref="N6995">IF(ISNUMBER(_34_KNMI_Stations[[#This Row],[Etmaal temperatuur °C]]),IF(_34_KNMI_Stations[[#This Row],[Etmaal temperatuur °C]]&lt;stookgrens[],stookgrens[]-_34_KNMI_Stations[[#This Row],[Etmaal temperatuur °C]],0),"")</f>
        <v>0</v>
      </c>
      <c r="O6995" s="89">
        <f>_34_KNMI_Stations[[#This Row],[graaddagen]]*_34_KNMI_Stations[[#This Row],[Gewogen factor]]</f>
        <v>0</v>
      </c>
      <c r="P6995" s="89" cm="1">
        <f t="array" ref="P6995">IF(ISNUMBER(_34_KNMI_Stations[[#This Row],[Etmaal temperatuur °C]]),IF(_34_KNMI_Stations[[#This Row],[Etmaal temperatuur °C]]&gt;stookgrens[],_34_KNMI_Stations[[#This Row],[Etmaal temperatuur °C]]-stookgrens[],0),"")</f>
        <v>0.5</v>
      </c>
    </row>
    <row r="6996" spans="1:16" x14ac:dyDescent="0.25">
      <c r="A6996">
        <v>283</v>
      </c>
      <c r="B6996" s="110">
        <v>45920</v>
      </c>
      <c r="C6996" s="89">
        <v>2.8</v>
      </c>
      <c r="D6996" s="89">
        <v>20.399999999999999</v>
      </c>
      <c r="E6996" s="96">
        <v>866</v>
      </c>
      <c r="F6996" s="89">
        <v>-0.1</v>
      </c>
      <c r="G6996" s="89"/>
      <c r="H6996">
        <v>0.76</v>
      </c>
      <c r="I6996" t="s">
        <v>17</v>
      </c>
      <c r="J6996">
        <v>0.8</v>
      </c>
      <c r="K6996">
        <v>9</v>
      </c>
      <c r="L6996">
        <v>2025</v>
      </c>
      <c r="M6996" t="s">
        <v>366</v>
      </c>
      <c r="N6996" s="89" cm="1">
        <f t="array" ref="N6996">IF(ISNUMBER(_34_KNMI_Stations[[#This Row],[Etmaal temperatuur °C]]),IF(_34_KNMI_Stations[[#This Row],[Etmaal temperatuur °C]]&lt;stookgrens[],stookgrens[]-_34_KNMI_Stations[[#This Row],[Etmaal temperatuur °C]],0),"")</f>
        <v>0</v>
      </c>
      <c r="O6996" s="89">
        <f>_34_KNMI_Stations[[#This Row],[graaddagen]]*_34_KNMI_Stations[[#This Row],[Gewogen factor]]</f>
        <v>0</v>
      </c>
      <c r="P6996" s="89" cm="1">
        <f t="array" ref="P6996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6997" spans="1:16" x14ac:dyDescent="0.25">
      <c r="A6997">
        <v>283</v>
      </c>
      <c r="B6997" s="110">
        <v>45921</v>
      </c>
      <c r="C6997" s="89">
        <v>3.5</v>
      </c>
      <c r="D6997" s="89">
        <v>13.6</v>
      </c>
      <c r="E6997" s="96">
        <v>686</v>
      </c>
      <c r="F6997" s="89">
        <v>0.7</v>
      </c>
      <c r="G6997" s="89"/>
      <c r="H6997">
        <v>0.82</v>
      </c>
      <c r="I6997" t="s">
        <v>17</v>
      </c>
      <c r="J6997">
        <v>0.8</v>
      </c>
      <c r="K6997">
        <v>9</v>
      </c>
      <c r="L6997">
        <v>2025</v>
      </c>
      <c r="M6997" t="s">
        <v>366</v>
      </c>
      <c r="N6997" s="89" cm="1">
        <f t="array" ref="N6997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6997" s="89">
        <f>_34_KNMI_Stations[[#This Row],[graaddagen]]*_34_KNMI_Stations[[#This Row],[Gewogen factor]]</f>
        <v>3.5200000000000005</v>
      </c>
      <c r="P6997" s="89" cm="1">
        <f t="array" ref="P6997">IF(ISNUMBER(_34_KNMI_Stations[[#This Row],[Etmaal temperatuur °C]]),IF(_34_KNMI_Stations[[#This Row],[Etmaal temperatuur °C]]&gt;stookgrens[],_34_KNMI_Stations[[#This Row],[Etmaal temperatuur °C]]-stookgrens[],0),"")</f>
        <v>0</v>
      </c>
    </row>
    <row r="6998" spans="1:16" x14ac:dyDescent="0.25">
      <c r="A6998">
        <v>283</v>
      </c>
      <c r="B6998" s="110">
        <v>45922</v>
      </c>
      <c r="C6998" s="89">
        <v>2.9</v>
      </c>
      <c r="D6998" s="89">
        <v>10.3</v>
      </c>
      <c r="E6998" s="96">
        <v>1228</v>
      </c>
      <c r="F6998" s="89">
        <v>0</v>
      </c>
      <c r="G6998" s="89"/>
      <c r="H6998">
        <v>0.79</v>
      </c>
      <c r="I6998" t="s">
        <v>17</v>
      </c>
      <c r="J6998">
        <v>0.8</v>
      </c>
      <c r="K6998">
        <v>9</v>
      </c>
      <c r="L6998">
        <v>2025</v>
      </c>
      <c r="M6998" t="s">
        <v>367</v>
      </c>
      <c r="N6998" s="89" cm="1">
        <f t="array" ref="N6998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6998" s="89">
        <f>_34_KNMI_Stations[[#This Row],[graaddagen]]*_34_KNMI_Stations[[#This Row],[Gewogen factor]]</f>
        <v>6.16</v>
      </c>
      <c r="P6998" s="89" cm="1">
        <f t="array" ref="P6998">IF(ISNUMBER(_34_KNMI_Stations[[#This Row],[Etmaal temperatuur °C]]),IF(_34_KNMI_Stations[[#This Row],[Etmaal temperatuur °C]]&gt;stookgrens[],_34_KNMI_Stations[[#This Row],[Etmaal temperatuur °C]]-stookgrens[],0),"")</f>
        <v>0</v>
      </c>
    </row>
    <row r="6999" spans="1:16" x14ac:dyDescent="0.25">
      <c r="A6999">
        <v>283</v>
      </c>
      <c r="B6999" s="110">
        <v>45923</v>
      </c>
      <c r="C6999" s="89">
        <v>2.4</v>
      </c>
      <c r="D6999" s="89">
        <v>11</v>
      </c>
      <c r="E6999" s="96">
        <v>1216</v>
      </c>
      <c r="F6999" s="89">
        <v>0</v>
      </c>
      <c r="G6999" s="89"/>
      <c r="H6999">
        <v>0.79</v>
      </c>
      <c r="I6999" t="s">
        <v>17</v>
      </c>
      <c r="J6999">
        <v>0.8</v>
      </c>
      <c r="K6999">
        <v>9</v>
      </c>
      <c r="L6999">
        <v>2025</v>
      </c>
      <c r="M6999" t="s">
        <v>367</v>
      </c>
      <c r="N6999" s="89" cm="1">
        <f t="array" ref="N6999">IF(ISNUMBER(_34_KNMI_Stations[[#This Row],[Etmaal temperatuur °C]]),IF(_34_KNMI_Stations[[#This Row],[Etmaal temperatuur °C]]&lt;stookgrens[],stookgrens[]-_34_KNMI_Stations[[#This Row],[Etmaal temperatuur °C]],0),"")</f>
        <v>7</v>
      </c>
      <c r="O6999" s="89">
        <f>_34_KNMI_Stations[[#This Row],[graaddagen]]*_34_KNMI_Stations[[#This Row],[Gewogen factor]]</f>
        <v>5.6000000000000005</v>
      </c>
      <c r="P6999" s="89" cm="1">
        <f t="array" ref="P6999">IF(ISNUMBER(_34_KNMI_Stations[[#This Row],[Etmaal temperatuur °C]]),IF(_34_KNMI_Stations[[#This Row],[Etmaal temperatuur °C]]&gt;stookgrens[],_34_KNMI_Stations[[#This Row],[Etmaal temperatuur °C]]-stookgrens[],0),"")</f>
        <v>0</v>
      </c>
    </row>
    <row r="7000" spans="1:16" x14ac:dyDescent="0.25">
      <c r="A7000">
        <v>283</v>
      </c>
      <c r="B7000" s="110">
        <v>45924</v>
      </c>
      <c r="C7000" s="89">
        <v>4.2</v>
      </c>
      <c r="D7000" s="89">
        <v>10.8</v>
      </c>
      <c r="E7000" s="96">
        <v>1557</v>
      </c>
      <c r="F7000" s="89">
        <v>0</v>
      </c>
      <c r="G7000" s="89"/>
      <c r="H7000">
        <v>0.66</v>
      </c>
      <c r="I7000" t="s">
        <v>17</v>
      </c>
      <c r="J7000">
        <v>0.8</v>
      </c>
      <c r="K7000">
        <v>9</v>
      </c>
      <c r="L7000">
        <v>2025</v>
      </c>
      <c r="M7000" t="s">
        <v>367</v>
      </c>
      <c r="N7000" s="89" cm="1">
        <f t="array" ref="N7000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7000" s="89">
        <f>_34_KNMI_Stations[[#This Row],[graaddagen]]*_34_KNMI_Stations[[#This Row],[Gewogen factor]]</f>
        <v>5.76</v>
      </c>
      <c r="P7000" s="89" cm="1">
        <f t="array" ref="P7000">IF(ISNUMBER(_34_KNMI_Stations[[#This Row],[Etmaal temperatuur °C]]),IF(_34_KNMI_Stations[[#This Row],[Etmaal temperatuur °C]]&gt;stookgrens[],_34_KNMI_Stations[[#This Row],[Etmaal temperatuur °C]]-stookgrens[],0),"")</f>
        <v>0</v>
      </c>
    </row>
    <row r="7001" spans="1:16" x14ac:dyDescent="0.25">
      <c r="A7001">
        <v>283</v>
      </c>
      <c r="B7001" s="110">
        <v>45925</v>
      </c>
      <c r="C7001" s="89">
        <v>5.0999999999999996</v>
      </c>
      <c r="D7001" s="89">
        <v>11.3</v>
      </c>
      <c r="E7001" s="96">
        <v>833</v>
      </c>
      <c r="F7001" s="89">
        <v>0</v>
      </c>
      <c r="G7001" s="89"/>
      <c r="H7001">
        <v>0.64</v>
      </c>
      <c r="I7001" t="s">
        <v>17</v>
      </c>
      <c r="J7001">
        <v>0.8</v>
      </c>
      <c r="K7001">
        <v>9</v>
      </c>
      <c r="L7001">
        <v>2025</v>
      </c>
      <c r="M7001" t="s">
        <v>367</v>
      </c>
      <c r="N7001" s="89" cm="1">
        <f t="array" ref="N7001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7001" s="89">
        <f>_34_KNMI_Stations[[#This Row],[graaddagen]]*_34_KNMI_Stations[[#This Row],[Gewogen factor]]</f>
        <v>5.3599999999999994</v>
      </c>
      <c r="P7001" s="89" cm="1">
        <f t="array" ref="P7001">IF(ISNUMBER(_34_KNMI_Stations[[#This Row],[Etmaal temperatuur °C]]),IF(_34_KNMI_Stations[[#This Row],[Etmaal temperatuur °C]]&gt;stookgrens[],_34_KNMI_Stations[[#This Row],[Etmaal temperatuur °C]]-stookgrens[],0),"")</f>
        <v>0</v>
      </c>
    </row>
    <row r="7002" spans="1:16" x14ac:dyDescent="0.25">
      <c r="A7002">
        <v>283</v>
      </c>
      <c r="B7002" s="110">
        <v>45926</v>
      </c>
      <c r="C7002" s="89">
        <v>3.2</v>
      </c>
      <c r="D7002" s="89">
        <v>12</v>
      </c>
      <c r="E7002" s="96">
        <v>1014</v>
      </c>
      <c r="F7002" s="89">
        <v>1.1000000000000001</v>
      </c>
      <c r="G7002" s="89"/>
      <c r="H7002">
        <v>0.77</v>
      </c>
      <c r="I7002" t="s">
        <v>17</v>
      </c>
      <c r="J7002">
        <v>0.8</v>
      </c>
      <c r="K7002">
        <v>9</v>
      </c>
      <c r="L7002">
        <v>2025</v>
      </c>
      <c r="M7002" t="s">
        <v>367</v>
      </c>
      <c r="N7002" s="89" cm="1">
        <f t="array" ref="N7002">IF(ISNUMBER(_34_KNMI_Stations[[#This Row],[Etmaal temperatuur °C]]),IF(_34_KNMI_Stations[[#This Row],[Etmaal temperatuur °C]]&lt;stookgrens[],stookgrens[]-_34_KNMI_Stations[[#This Row],[Etmaal temperatuur °C]],0),"")</f>
        <v>6</v>
      </c>
      <c r="O7002" s="89">
        <f>_34_KNMI_Stations[[#This Row],[graaddagen]]*_34_KNMI_Stations[[#This Row],[Gewogen factor]]</f>
        <v>4.8000000000000007</v>
      </c>
      <c r="P7002" s="89" cm="1">
        <f t="array" ref="P7002">IF(ISNUMBER(_34_KNMI_Stations[[#This Row],[Etmaal temperatuur °C]]),IF(_34_KNMI_Stations[[#This Row],[Etmaal temperatuur °C]]&gt;stookgrens[],_34_KNMI_Stations[[#This Row],[Etmaal temperatuur °C]]-stookgrens[],0),"")</f>
        <v>0</v>
      </c>
    </row>
    <row r="7003" spans="1:16" x14ac:dyDescent="0.25">
      <c r="A7003">
        <v>283</v>
      </c>
      <c r="B7003" s="110">
        <v>45927</v>
      </c>
      <c r="C7003" s="89">
        <v>1.3</v>
      </c>
      <c r="D7003" s="89">
        <v>11.8</v>
      </c>
      <c r="E7003" s="96">
        <v>784</v>
      </c>
      <c r="F7003" s="89">
        <v>0</v>
      </c>
      <c r="G7003" s="89"/>
      <c r="H7003">
        <v>0.9</v>
      </c>
      <c r="I7003" t="s">
        <v>17</v>
      </c>
      <c r="J7003">
        <v>0.8</v>
      </c>
      <c r="K7003">
        <v>9</v>
      </c>
      <c r="L7003">
        <v>2025</v>
      </c>
      <c r="M7003" t="s">
        <v>367</v>
      </c>
      <c r="N7003" s="89" cm="1">
        <f t="array" ref="N7003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7003" s="89">
        <f>_34_KNMI_Stations[[#This Row],[graaddagen]]*_34_KNMI_Stations[[#This Row],[Gewogen factor]]</f>
        <v>4.96</v>
      </c>
      <c r="P7003" s="89" cm="1">
        <f t="array" ref="P7003">IF(ISNUMBER(_34_KNMI_Stations[[#This Row],[Etmaal temperatuur °C]]),IF(_34_KNMI_Stations[[#This Row],[Etmaal temperatuur °C]]&gt;stookgrens[],_34_KNMI_Stations[[#This Row],[Etmaal temperatuur °C]]-stookgrens[],0),"")</f>
        <v>0</v>
      </c>
    </row>
    <row r="7004" spans="1:16" x14ac:dyDescent="0.25">
      <c r="A7004">
        <v>283</v>
      </c>
      <c r="B7004" s="110">
        <v>45928</v>
      </c>
      <c r="C7004" s="89">
        <v>0.8</v>
      </c>
      <c r="D7004" s="89">
        <v>12</v>
      </c>
      <c r="E7004" s="96">
        <v>1223</v>
      </c>
      <c r="F7004" s="89">
        <v>0</v>
      </c>
      <c r="G7004" s="89"/>
      <c r="H7004">
        <v>0.88</v>
      </c>
      <c r="I7004" t="s">
        <v>17</v>
      </c>
      <c r="J7004">
        <v>0.8</v>
      </c>
      <c r="K7004">
        <v>9</v>
      </c>
      <c r="L7004">
        <v>2025</v>
      </c>
      <c r="M7004" t="s">
        <v>367</v>
      </c>
      <c r="N7004" s="89" cm="1">
        <f t="array" ref="N7004">IF(ISNUMBER(_34_KNMI_Stations[[#This Row],[Etmaal temperatuur °C]]),IF(_34_KNMI_Stations[[#This Row],[Etmaal temperatuur °C]]&lt;stookgrens[],stookgrens[]-_34_KNMI_Stations[[#This Row],[Etmaal temperatuur °C]],0),"")</f>
        <v>6</v>
      </c>
      <c r="O7004" s="89">
        <f>_34_KNMI_Stations[[#This Row],[graaddagen]]*_34_KNMI_Stations[[#This Row],[Gewogen factor]]</f>
        <v>4.8000000000000007</v>
      </c>
      <c r="P7004" s="89" cm="1">
        <f t="array" ref="P7004">IF(ISNUMBER(_34_KNMI_Stations[[#This Row],[Etmaal temperatuur °C]]),IF(_34_KNMI_Stations[[#This Row],[Etmaal temperatuur °C]]&gt;stookgrens[],_34_KNMI_Stations[[#This Row],[Etmaal temperatuur °C]]-stookgrens[],0),"")</f>
        <v>0</v>
      </c>
    </row>
    <row r="7005" spans="1:16" x14ac:dyDescent="0.25">
      <c r="A7005">
        <v>283</v>
      </c>
      <c r="B7005" s="110">
        <v>45929</v>
      </c>
      <c r="C7005" s="89">
        <v>1.9</v>
      </c>
      <c r="D7005" s="89">
        <v>13</v>
      </c>
      <c r="E7005" s="96">
        <v>1277</v>
      </c>
      <c r="F7005" s="89">
        <v>0</v>
      </c>
      <c r="G7005" s="89"/>
      <c r="H7005">
        <v>0.84</v>
      </c>
      <c r="I7005" t="s">
        <v>17</v>
      </c>
      <c r="J7005">
        <v>0.8</v>
      </c>
      <c r="K7005">
        <v>9</v>
      </c>
      <c r="L7005">
        <v>2025</v>
      </c>
      <c r="M7005" t="s">
        <v>368</v>
      </c>
      <c r="N7005" s="89" cm="1">
        <f t="array" ref="N7005">IF(ISNUMBER(_34_KNMI_Stations[[#This Row],[Etmaal temperatuur °C]]),IF(_34_KNMI_Stations[[#This Row],[Etmaal temperatuur °C]]&lt;stookgrens[],stookgrens[]-_34_KNMI_Stations[[#This Row],[Etmaal temperatuur °C]],0),"")</f>
        <v>5</v>
      </c>
      <c r="O7005" s="89">
        <f>_34_KNMI_Stations[[#This Row],[graaddagen]]*_34_KNMI_Stations[[#This Row],[Gewogen factor]]</f>
        <v>4</v>
      </c>
      <c r="P7005" s="89" cm="1">
        <f t="array" ref="P7005">IF(ISNUMBER(_34_KNMI_Stations[[#This Row],[Etmaal temperatuur °C]]),IF(_34_KNMI_Stations[[#This Row],[Etmaal temperatuur °C]]&gt;stookgrens[],_34_KNMI_Stations[[#This Row],[Etmaal temperatuur °C]]-stookgrens[],0),"")</f>
        <v>0</v>
      </c>
    </row>
    <row r="7006" spans="1:16" x14ac:dyDescent="0.25">
      <c r="A7006">
        <v>283</v>
      </c>
      <c r="B7006" s="110">
        <v>45930</v>
      </c>
      <c r="C7006" s="89">
        <v>1</v>
      </c>
      <c r="D7006" s="89">
        <v>10.7</v>
      </c>
      <c r="E7006" s="96">
        <v>573</v>
      </c>
      <c r="F7006" s="89">
        <v>0</v>
      </c>
      <c r="G7006" s="89"/>
      <c r="H7006">
        <v>0.94</v>
      </c>
      <c r="I7006" t="s">
        <v>17</v>
      </c>
      <c r="J7006">
        <v>0.8</v>
      </c>
      <c r="K7006">
        <v>9</v>
      </c>
      <c r="L7006">
        <v>2025</v>
      </c>
      <c r="M7006" t="s">
        <v>368</v>
      </c>
      <c r="N7006" s="89" cm="1">
        <f t="array" ref="N7006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7006" s="89">
        <f>_34_KNMI_Stations[[#This Row],[graaddagen]]*_34_KNMI_Stations[[#This Row],[Gewogen factor]]</f>
        <v>5.8400000000000007</v>
      </c>
      <c r="P7006" s="89" cm="1">
        <f t="array" ref="P7006">IF(ISNUMBER(_34_KNMI_Stations[[#This Row],[Etmaal temperatuur °C]]),IF(_34_KNMI_Stations[[#This Row],[Etmaal temperatuur °C]]&gt;stookgrens[],_34_KNMI_Stations[[#This Row],[Etmaal temperatuur °C]]-stookgrens[],0),"")</f>
        <v>0</v>
      </c>
    </row>
    <row r="7007" spans="1:16" x14ac:dyDescent="0.25">
      <c r="A7007">
        <v>283</v>
      </c>
      <c r="B7007" s="110">
        <v>45931</v>
      </c>
      <c r="C7007" s="89">
        <v>2.2000000000000002</v>
      </c>
      <c r="D7007" s="89">
        <v>9.5</v>
      </c>
      <c r="E7007" s="96">
        <v>1379</v>
      </c>
      <c r="F7007" s="89">
        <v>0</v>
      </c>
      <c r="G7007" s="89"/>
      <c r="H7007">
        <v>0.76</v>
      </c>
      <c r="I7007" t="s">
        <v>17</v>
      </c>
      <c r="J7007">
        <v>1</v>
      </c>
      <c r="K7007">
        <v>10</v>
      </c>
      <c r="L7007">
        <v>2025</v>
      </c>
      <c r="M7007" t="s">
        <v>368</v>
      </c>
      <c r="N7007" s="89" cm="1">
        <f t="array" ref="N7007">IF(ISNUMBER(_34_KNMI_Stations[[#This Row],[Etmaal temperatuur °C]]),IF(_34_KNMI_Stations[[#This Row],[Etmaal temperatuur °C]]&lt;stookgrens[],stookgrens[]-_34_KNMI_Stations[[#This Row],[Etmaal temperatuur °C]],0),"")</f>
        <v>8.5</v>
      </c>
      <c r="O7007" s="89">
        <f>_34_KNMI_Stations[[#This Row],[graaddagen]]*_34_KNMI_Stations[[#This Row],[Gewogen factor]]</f>
        <v>8.5</v>
      </c>
      <c r="P7007" s="89" cm="1">
        <f t="array" ref="P7007">IF(ISNUMBER(_34_KNMI_Stations[[#This Row],[Etmaal temperatuur °C]]),IF(_34_KNMI_Stations[[#This Row],[Etmaal temperatuur °C]]&gt;stookgrens[],_34_KNMI_Stations[[#This Row],[Etmaal temperatuur °C]]-stookgrens[],0),"")</f>
        <v>0</v>
      </c>
    </row>
    <row r="7008" spans="1:16" x14ac:dyDescent="0.25">
      <c r="A7008">
        <v>283</v>
      </c>
      <c r="B7008" s="110">
        <v>45932</v>
      </c>
      <c r="C7008" s="89">
        <v>2.5</v>
      </c>
      <c r="D7008" s="89">
        <v>10.4</v>
      </c>
      <c r="E7008" s="96">
        <v>1310</v>
      </c>
      <c r="F7008" s="89">
        <v>0</v>
      </c>
      <c r="G7008" s="89"/>
      <c r="H7008">
        <v>0.71</v>
      </c>
      <c r="I7008" t="s">
        <v>17</v>
      </c>
      <c r="J7008">
        <v>1</v>
      </c>
      <c r="K7008">
        <v>10</v>
      </c>
      <c r="L7008">
        <v>2025</v>
      </c>
      <c r="M7008" t="s">
        <v>368</v>
      </c>
      <c r="N7008" s="89" cm="1">
        <f t="array" ref="N7008">IF(ISNUMBER(_34_KNMI_Stations[[#This Row],[Etmaal temperatuur °C]]),IF(_34_KNMI_Stations[[#This Row],[Etmaal temperatuur °C]]&lt;stookgrens[],stookgrens[]-_34_KNMI_Stations[[#This Row],[Etmaal temperatuur °C]],0),"")</f>
        <v>7.6</v>
      </c>
      <c r="O7008" s="89">
        <f>_34_KNMI_Stations[[#This Row],[graaddagen]]*_34_KNMI_Stations[[#This Row],[Gewogen factor]]</f>
        <v>7.6</v>
      </c>
      <c r="P7008" s="89" cm="1">
        <f t="array" ref="P7008">IF(ISNUMBER(_34_KNMI_Stations[[#This Row],[Etmaal temperatuur °C]]),IF(_34_KNMI_Stations[[#This Row],[Etmaal temperatuur °C]]&gt;stookgrens[],_34_KNMI_Stations[[#This Row],[Etmaal temperatuur °C]]-stookgrens[],0),"")</f>
        <v>0</v>
      </c>
    </row>
    <row r="7009" spans="1:16" x14ac:dyDescent="0.25">
      <c r="A7009">
        <v>283</v>
      </c>
      <c r="B7009" s="110">
        <v>45933</v>
      </c>
      <c r="C7009" s="89">
        <v>3.9</v>
      </c>
      <c r="D7009" s="89">
        <v>11.3</v>
      </c>
      <c r="E7009" s="96">
        <v>447</v>
      </c>
      <c r="F7009" s="89">
        <v>5.8</v>
      </c>
      <c r="G7009" s="89"/>
      <c r="H7009">
        <v>0.71</v>
      </c>
      <c r="I7009" t="s">
        <v>17</v>
      </c>
      <c r="J7009">
        <v>1</v>
      </c>
      <c r="K7009">
        <v>10</v>
      </c>
      <c r="L7009">
        <v>2025</v>
      </c>
      <c r="M7009" t="s">
        <v>368</v>
      </c>
      <c r="N7009" s="89" cm="1">
        <f t="array" ref="N7009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7009" s="89">
        <f>_34_KNMI_Stations[[#This Row],[graaddagen]]*_34_KNMI_Stations[[#This Row],[Gewogen factor]]</f>
        <v>6.6999999999999993</v>
      </c>
      <c r="P7009" s="89" cm="1">
        <f t="array" ref="P7009">IF(ISNUMBER(_34_KNMI_Stations[[#This Row],[Etmaal temperatuur °C]]),IF(_34_KNMI_Stations[[#This Row],[Etmaal temperatuur °C]]&gt;stookgrens[],_34_KNMI_Stations[[#This Row],[Etmaal temperatuur °C]]-stookgrens[],0),"")</f>
        <v>0</v>
      </c>
    </row>
    <row r="7010" spans="1:16" x14ac:dyDescent="0.25">
      <c r="A7010">
        <v>283</v>
      </c>
      <c r="B7010" s="110">
        <v>45934</v>
      </c>
      <c r="C7010" s="89">
        <v>6</v>
      </c>
      <c r="D7010" s="89">
        <v>11.9</v>
      </c>
      <c r="E7010" s="96">
        <v>597</v>
      </c>
      <c r="F7010" s="89">
        <v>30.1</v>
      </c>
      <c r="G7010" s="89"/>
      <c r="H7010">
        <v>0.86</v>
      </c>
      <c r="I7010" t="s">
        <v>17</v>
      </c>
      <c r="J7010">
        <v>1</v>
      </c>
      <c r="K7010">
        <v>10</v>
      </c>
      <c r="L7010">
        <v>2025</v>
      </c>
      <c r="M7010" t="s">
        <v>368</v>
      </c>
      <c r="N7010" s="89" cm="1">
        <f t="array" ref="N7010">IF(ISNUMBER(_34_KNMI_Stations[[#This Row],[Etmaal temperatuur °C]]),IF(_34_KNMI_Stations[[#This Row],[Etmaal temperatuur °C]]&lt;stookgrens[],stookgrens[]-_34_KNMI_Stations[[#This Row],[Etmaal temperatuur °C]],0),"")</f>
        <v>6.1</v>
      </c>
      <c r="O7010" s="89">
        <f>_34_KNMI_Stations[[#This Row],[graaddagen]]*_34_KNMI_Stations[[#This Row],[Gewogen factor]]</f>
        <v>6.1</v>
      </c>
      <c r="P7010" s="89" cm="1">
        <f t="array" ref="P7010">IF(ISNUMBER(_34_KNMI_Stations[[#This Row],[Etmaal temperatuur °C]]),IF(_34_KNMI_Stations[[#This Row],[Etmaal temperatuur °C]]&gt;stookgrens[],_34_KNMI_Stations[[#This Row],[Etmaal temperatuur °C]]-stookgrens[],0),"")</f>
        <v>0</v>
      </c>
    </row>
    <row r="7011" spans="1:16" x14ac:dyDescent="0.25">
      <c r="A7011">
        <v>283</v>
      </c>
      <c r="B7011" s="110">
        <v>45935</v>
      </c>
      <c r="C7011" s="89">
        <v>4.3</v>
      </c>
      <c r="D7011" s="89">
        <v>11</v>
      </c>
      <c r="E7011" s="96">
        <v>508</v>
      </c>
      <c r="F7011" s="89">
        <v>2.6</v>
      </c>
      <c r="G7011" s="89"/>
      <c r="H7011">
        <v>0.83</v>
      </c>
      <c r="I7011" t="s">
        <v>17</v>
      </c>
      <c r="J7011">
        <v>1</v>
      </c>
      <c r="K7011">
        <v>10</v>
      </c>
      <c r="L7011">
        <v>2025</v>
      </c>
      <c r="M7011" t="s">
        <v>368</v>
      </c>
      <c r="N7011" s="89" cm="1">
        <f t="array" ref="N7011">IF(ISNUMBER(_34_KNMI_Stations[[#This Row],[Etmaal temperatuur °C]]),IF(_34_KNMI_Stations[[#This Row],[Etmaal temperatuur °C]]&lt;stookgrens[],stookgrens[]-_34_KNMI_Stations[[#This Row],[Etmaal temperatuur °C]],0),"")</f>
        <v>7</v>
      </c>
      <c r="O7011" s="89">
        <f>_34_KNMI_Stations[[#This Row],[graaddagen]]*_34_KNMI_Stations[[#This Row],[Gewogen factor]]</f>
        <v>7</v>
      </c>
      <c r="P7011" s="89" cm="1">
        <f t="array" ref="P7011">IF(ISNUMBER(_34_KNMI_Stations[[#This Row],[Etmaal temperatuur °C]]),IF(_34_KNMI_Stations[[#This Row],[Etmaal temperatuur °C]]&gt;stookgrens[],_34_KNMI_Stations[[#This Row],[Etmaal temperatuur °C]]-stookgrens[],0),"")</f>
        <v>0</v>
      </c>
    </row>
    <row r="7012" spans="1:16" x14ac:dyDescent="0.25">
      <c r="A7012">
        <v>283</v>
      </c>
      <c r="B7012" s="110">
        <v>45936</v>
      </c>
      <c r="C7012" s="89">
        <v>3</v>
      </c>
      <c r="D7012" s="89">
        <v>12.4</v>
      </c>
      <c r="E7012" s="96">
        <v>165</v>
      </c>
      <c r="F7012" s="89">
        <v>1.3</v>
      </c>
      <c r="G7012" s="89"/>
      <c r="H7012">
        <v>0.92</v>
      </c>
      <c r="I7012" t="s">
        <v>17</v>
      </c>
      <c r="J7012">
        <v>1</v>
      </c>
      <c r="K7012">
        <v>10</v>
      </c>
      <c r="L7012">
        <v>2025</v>
      </c>
      <c r="M7012" t="s">
        <v>369</v>
      </c>
      <c r="N7012" s="89" cm="1">
        <f t="array" ref="N7012">IF(ISNUMBER(_34_KNMI_Stations[[#This Row],[Etmaal temperatuur °C]]),IF(_34_KNMI_Stations[[#This Row],[Etmaal temperatuur °C]]&lt;stookgrens[],stookgrens[]-_34_KNMI_Stations[[#This Row],[Etmaal temperatuur °C]],0),"")</f>
        <v>5.6</v>
      </c>
      <c r="O7012" s="89">
        <f>_34_KNMI_Stations[[#This Row],[graaddagen]]*_34_KNMI_Stations[[#This Row],[Gewogen factor]]</f>
        <v>5.6</v>
      </c>
      <c r="P7012" s="89" cm="1">
        <f t="array" ref="P7012">IF(ISNUMBER(_34_KNMI_Stations[[#This Row],[Etmaal temperatuur °C]]),IF(_34_KNMI_Stations[[#This Row],[Etmaal temperatuur °C]]&gt;stookgrens[],_34_KNMI_Stations[[#This Row],[Etmaal temperatuur °C]]-stookgrens[],0),"")</f>
        <v>0</v>
      </c>
    </row>
    <row r="7013" spans="1:16" x14ac:dyDescent="0.25">
      <c r="A7013">
        <v>283</v>
      </c>
      <c r="B7013" s="110">
        <v>45937</v>
      </c>
      <c r="C7013" s="89">
        <v>2.2000000000000002</v>
      </c>
      <c r="D7013" s="89">
        <v>14.6</v>
      </c>
      <c r="E7013" s="96">
        <v>493</v>
      </c>
      <c r="F7013" s="89">
        <v>0.1</v>
      </c>
      <c r="G7013" s="89"/>
      <c r="H7013">
        <v>0.93</v>
      </c>
      <c r="I7013" t="s">
        <v>17</v>
      </c>
      <c r="J7013">
        <v>1</v>
      </c>
      <c r="K7013">
        <v>10</v>
      </c>
      <c r="L7013">
        <v>2025</v>
      </c>
      <c r="M7013" t="s">
        <v>369</v>
      </c>
      <c r="N7013" s="89" cm="1">
        <f t="array" ref="N7013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7013" s="89">
        <f>_34_KNMI_Stations[[#This Row],[graaddagen]]*_34_KNMI_Stations[[#This Row],[Gewogen factor]]</f>
        <v>3.4000000000000004</v>
      </c>
      <c r="P7013" s="89" cm="1">
        <f t="array" ref="P7013">IF(ISNUMBER(_34_KNMI_Stations[[#This Row],[Etmaal temperatuur °C]]),IF(_34_KNMI_Stations[[#This Row],[Etmaal temperatuur °C]]&gt;stookgrens[],_34_KNMI_Stations[[#This Row],[Etmaal temperatuur °C]]-stookgrens[],0),"")</f>
        <v>0</v>
      </c>
    </row>
    <row r="7014" spans="1:16" x14ac:dyDescent="0.25">
      <c r="A7014">
        <v>283</v>
      </c>
      <c r="B7014" s="110">
        <v>45938</v>
      </c>
      <c r="C7014" s="89">
        <v>1.8</v>
      </c>
      <c r="D7014" s="89">
        <v>14</v>
      </c>
      <c r="E7014" s="96">
        <v>473</v>
      </c>
      <c r="F7014" s="89">
        <v>0.8</v>
      </c>
      <c r="G7014" s="89"/>
      <c r="H7014">
        <v>0.92</v>
      </c>
      <c r="I7014" t="s">
        <v>17</v>
      </c>
      <c r="J7014">
        <v>1</v>
      </c>
      <c r="K7014">
        <v>10</v>
      </c>
      <c r="L7014">
        <v>2025</v>
      </c>
      <c r="M7014" t="s">
        <v>369</v>
      </c>
      <c r="N7014" s="89" cm="1">
        <f t="array" ref="N7014">IF(ISNUMBER(_34_KNMI_Stations[[#This Row],[Etmaal temperatuur °C]]),IF(_34_KNMI_Stations[[#This Row],[Etmaal temperatuur °C]]&lt;stookgrens[],stookgrens[]-_34_KNMI_Stations[[#This Row],[Etmaal temperatuur °C]],0),"")</f>
        <v>4</v>
      </c>
      <c r="O7014" s="89">
        <f>_34_KNMI_Stations[[#This Row],[graaddagen]]*_34_KNMI_Stations[[#This Row],[Gewogen factor]]</f>
        <v>4</v>
      </c>
      <c r="P7014" s="89" cm="1">
        <f t="array" ref="P7014">IF(ISNUMBER(_34_KNMI_Stations[[#This Row],[Etmaal temperatuur °C]]),IF(_34_KNMI_Stations[[#This Row],[Etmaal temperatuur °C]]&gt;stookgrens[],_34_KNMI_Stations[[#This Row],[Etmaal temperatuur °C]]-stookgrens[],0),"")</f>
        <v>0</v>
      </c>
    </row>
    <row r="7015" spans="1:16" x14ac:dyDescent="0.25">
      <c r="A7015">
        <v>283</v>
      </c>
      <c r="B7015" s="110">
        <v>45939</v>
      </c>
      <c r="C7015" s="89">
        <v>1.9</v>
      </c>
      <c r="D7015" s="89">
        <v>13.1</v>
      </c>
      <c r="E7015" s="96">
        <v>668</v>
      </c>
      <c r="F7015" s="89">
        <v>0</v>
      </c>
      <c r="G7015" s="89"/>
      <c r="H7015">
        <v>0.83</v>
      </c>
      <c r="I7015" t="s">
        <v>17</v>
      </c>
      <c r="J7015">
        <v>1</v>
      </c>
      <c r="K7015">
        <v>10</v>
      </c>
      <c r="L7015">
        <v>2025</v>
      </c>
      <c r="M7015" t="s">
        <v>369</v>
      </c>
      <c r="N7015" s="89" cm="1">
        <f t="array" ref="N7015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7015" s="89">
        <f>_34_KNMI_Stations[[#This Row],[graaddagen]]*_34_KNMI_Stations[[#This Row],[Gewogen factor]]</f>
        <v>4.9000000000000004</v>
      </c>
      <c r="P7015" s="89" cm="1">
        <f t="array" ref="P7015">IF(ISNUMBER(_34_KNMI_Stations[[#This Row],[Etmaal temperatuur °C]]),IF(_34_KNMI_Stations[[#This Row],[Etmaal temperatuur °C]]&gt;stookgrens[],_34_KNMI_Stations[[#This Row],[Etmaal temperatuur °C]]-stookgrens[],0),"")</f>
        <v>0</v>
      </c>
    </row>
    <row r="7016" spans="1:16" x14ac:dyDescent="0.25">
      <c r="A7016">
        <v>283</v>
      </c>
      <c r="B7016" s="110">
        <v>45940</v>
      </c>
      <c r="C7016" s="89">
        <v>2</v>
      </c>
      <c r="D7016" s="89">
        <v>14.3</v>
      </c>
      <c r="E7016" s="96">
        <v>631</v>
      </c>
      <c r="F7016" s="89">
        <v>0</v>
      </c>
      <c r="G7016" s="89"/>
      <c r="H7016">
        <v>0.88</v>
      </c>
      <c r="I7016" t="s">
        <v>17</v>
      </c>
      <c r="J7016">
        <v>1</v>
      </c>
      <c r="K7016">
        <v>10</v>
      </c>
      <c r="L7016">
        <v>2025</v>
      </c>
      <c r="M7016" t="s">
        <v>369</v>
      </c>
      <c r="N7016" s="89" cm="1">
        <f t="array" ref="N7016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7016" s="89">
        <f>_34_KNMI_Stations[[#This Row],[graaddagen]]*_34_KNMI_Stations[[#This Row],[Gewogen factor]]</f>
        <v>3.6999999999999993</v>
      </c>
      <c r="P7016" s="89" cm="1">
        <f t="array" ref="P7016">IF(ISNUMBER(_34_KNMI_Stations[[#This Row],[Etmaal temperatuur °C]]),IF(_34_KNMI_Stations[[#This Row],[Etmaal temperatuur °C]]&gt;stookgrens[],_34_KNMI_Stations[[#This Row],[Etmaal temperatuur °C]]-stookgrens[],0),"")</f>
        <v>0</v>
      </c>
    </row>
    <row r="7017" spans="1:16" x14ac:dyDescent="0.25">
      <c r="A7017">
        <v>283</v>
      </c>
      <c r="B7017" s="110">
        <v>45941</v>
      </c>
      <c r="C7017" s="89">
        <v>1.3</v>
      </c>
      <c r="D7017" s="89">
        <v>13.9</v>
      </c>
      <c r="E7017" s="96">
        <v>302</v>
      </c>
      <c r="F7017" s="89">
        <v>0</v>
      </c>
      <c r="G7017" s="89"/>
      <c r="H7017">
        <v>0.87</v>
      </c>
      <c r="I7017" t="s">
        <v>17</v>
      </c>
      <c r="J7017">
        <v>1</v>
      </c>
      <c r="K7017">
        <v>10</v>
      </c>
      <c r="L7017">
        <v>2025</v>
      </c>
      <c r="M7017" t="s">
        <v>369</v>
      </c>
      <c r="N7017" s="89" cm="1">
        <f t="array" ref="N7017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7017" s="89">
        <f>_34_KNMI_Stations[[#This Row],[graaddagen]]*_34_KNMI_Stations[[#This Row],[Gewogen factor]]</f>
        <v>4.0999999999999996</v>
      </c>
      <c r="P7017" s="89" cm="1">
        <f t="array" ref="P7017">IF(ISNUMBER(_34_KNMI_Stations[[#This Row],[Etmaal temperatuur °C]]),IF(_34_KNMI_Stations[[#This Row],[Etmaal temperatuur °C]]&gt;stookgrens[],_34_KNMI_Stations[[#This Row],[Etmaal temperatuur °C]]-stookgrens[],0),"")</f>
        <v>0</v>
      </c>
    </row>
    <row r="7018" spans="1:16" x14ac:dyDescent="0.25">
      <c r="A7018">
        <v>283</v>
      </c>
      <c r="B7018" s="110">
        <v>45942</v>
      </c>
      <c r="C7018" s="89">
        <v>1.8</v>
      </c>
      <c r="D7018" s="89">
        <v>13.7</v>
      </c>
      <c r="E7018" s="96">
        <v>500</v>
      </c>
      <c r="F7018" s="89">
        <v>0.6</v>
      </c>
      <c r="G7018" s="89"/>
      <c r="H7018">
        <v>0.9</v>
      </c>
      <c r="I7018" t="s">
        <v>17</v>
      </c>
      <c r="J7018">
        <v>1</v>
      </c>
      <c r="K7018">
        <v>10</v>
      </c>
      <c r="L7018">
        <v>2025</v>
      </c>
      <c r="M7018" t="s">
        <v>369</v>
      </c>
      <c r="N7018" s="89" cm="1">
        <f t="array" ref="N7018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7018" s="89">
        <f>_34_KNMI_Stations[[#This Row],[graaddagen]]*_34_KNMI_Stations[[#This Row],[Gewogen factor]]</f>
        <v>4.3000000000000007</v>
      </c>
      <c r="P7018" s="89" cm="1">
        <f t="array" ref="P7018">IF(ISNUMBER(_34_KNMI_Stations[[#This Row],[Etmaal temperatuur °C]]),IF(_34_KNMI_Stations[[#This Row],[Etmaal temperatuur °C]]&gt;stookgrens[],_34_KNMI_Stations[[#This Row],[Etmaal temperatuur °C]]-stookgrens[],0),"")</f>
        <v>0</v>
      </c>
    </row>
    <row r="7019" spans="1:16" x14ac:dyDescent="0.25">
      <c r="A7019">
        <v>283</v>
      </c>
      <c r="B7019" s="110">
        <v>45943</v>
      </c>
      <c r="C7019" s="89">
        <v>1.8</v>
      </c>
      <c r="D7019" s="89">
        <v>12.7</v>
      </c>
      <c r="E7019" s="96">
        <v>564</v>
      </c>
      <c r="F7019" s="89">
        <v>0.4</v>
      </c>
      <c r="G7019" s="89"/>
      <c r="H7019">
        <v>0.92</v>
      </c>
      <c r="I7019" t="s">
        <v>17</v>
      </c>
      <c r="J7019">
        <v>1</v>
      </c>
      <c r="K7019">
        <v>10</v>
      </c>
      <c r="L7019">
        <v>2025</v>
      </c>
      <c r="M7019" t="s">
        <v>370</v>
      </c>
      <c r="N7019" s="89" cm="1">
        <f t="array" ref="N7019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7019" s="89">
        <f>_34_KNMI_Stations[[#This Row],[graaddagen]]*_34_KNMI_Stations[[#This Row],[Gewogen factor]]</f>
        <v>5.3000000000000007</v>
      </c>
      <c r="P7019" s="89" cm="1">
        <f t="array" ref="P7019">IF(ISNUMBER(_34_KNMI_Stations[[#This Row],[Etmaal temperatuur °C]]),IF(_34_KNMI_Stations[[#This Row],[Etmaal temperatuur °C]]&gt;stookgrens[],_34_KNMI_Stations[[#This Row],[Etmaal temperatuur °C]]-stookgrens[],0),"")</f>
        <v>0</v>
      </c>
    </row>
    <row r="7020" spans="1:16" x14ac:dyDescent="0.25">
      <c r="A7020">
        <v>283</v>
      </c>
      <c r="B7020" s="110">
        <v>45944</v>
      </c>
      <c r="C7020" s="89">
        <v>1.8</v>
      </c>
      <c r="D7020" s="89">
        <v>12.6</v>
      </c>
      <c r="E7020" s="96">
        <v>458</v>
      </c>
      <c r="F7020" s="89">
        <v>0.3</v>
      </c>
      <c r="G7020" s="89"/>
      <c r="H7020">
        <v>0.93</v>
      </c>
      <c r="I7020" t="s">
        <v>17</v>
      </c>
      <c r="J7020">
        <v>1</v>
      </c>
      <c r="K7020">
        <v>10</v>
      </c>
      <c r="L7020">
        <v>2025</v>
      </c>
      <c r="M7020" t="s">
        <v>370</v>
      </c>
      <c r="N7020" s="89" cm="1">
        <f t="array" ref="N7020">IF(ISNUMBER(_34_KNMI_Stations[[#This Row],[Etmaal temperatuur °C]]),IF(_34_KNMI_Stations[[#This Row],[Etmaal temperatuur °C]]&lt;stookgrens[],stookgrens[]-_34_KNMI_Stations[[#This Row],[Etmaal temperatuur °C]],0),"")</f>
        <v>5.4</v>
      </c>
      <c r="O7020" s="89">
        <f>_34_KNMI_Stations[[#This Row],[graaddagen]]*_34_KNMI_Stations[[#This Row],[Gewogen factor]]</f>
        <v>5.4</v>
      </c>
      <c r="P7020" s="89" cm="1">
        <f t="array" ref="P7020">IF(ISNUMBER(_34_KNMI_Stations[[#This Row],[Etmaal temperatuur °C]]),IF(_34_KNMI_Stations[[#This Row],[Etmaal temperatuur °C]]&gt;stookgrens[],_34_KNMI_Stations[[#This Row],[Etmaal temperatuur °C]]-stookgrens[],0),"")</f>
        <v>0</v>
      </c>
    </row>
    <row r="7021" spans="1:16" x14ac:dyDescent="0.25">
      <c r="A7021">
        <v>283</v>
      </c>
      <c r="B7021" s="110">
        <v>45945</v>
      </c>
      <c r="C7021" s="89">
        <v>1.5</v>
      </c>
      <c r="D7021" s="89">
        <v>11.7</v>
      </c>
      <c r="E7021" s="96">
        <v>307</v>
      </c>
      <c r="F7021" s="89">
        <v>1.2</v>
      </c>
      <c r="G7021" s="89"/>
      <c r="H7021">
        <v>0.94</v>
      </c>
      <c r="I7021" t="s">
        <v>17</v>
      </c>
      <c r="J7021">
        <v>1</v>
      </c>
      <c r="K7021">
        <v>10</v>
      </c>
      <c r="L7021">
        <v>2025</v>
      </c>
      <c r="M7021" t="s">
        <v>370</v>
      </c>
      <c r="N7021" s="89" cm="1">
        <f t="array" ref="N7021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7021" s="89">
        <f>_34_KNMI_Stations[[#This Row],[graaddagen]]*_34_KNMI_Stations[[#This Row],[Gewogen factor]]</f>
        <v>6.3000000000000007</v>
      </c>
      <c r="P7021" s="89" cm="1">
        <f t="array" ref="P7021">IF(ISNUMBER(_34_KNMI_Stations[[#This Row],[Etmaal temperatuur °C]]),IF(_34_KNMI_Stations[[#This Row],[Etmaal temperatuur °C]]&gt;stookgrens[],_34_KNMI_Stations[[#This Row],[Etmaal temperatuur °C]]-stookgrens[],0),"")</f>
        <v>0</v>
      </c>
    </row>
    <row r="7022" spans="1:16" x14ac:dyDescent="0.25">
      <c r="A7022">
        <v>283</v>
      </c>
      <c r="B7022" s="110">
        <v>45946</v>
      </c>
      <c r="C7022" s="89">
        <v>2.2999999999999998</v>
      </c>
      <c r="D7022" s="89">
        <v>11.8</v>
      </c>
      <c r="E7022" s="96">
        <v>540</v>
      </c>
      <c r="F7022" s="89">
        <v>1.8</v>
      </c>
      <c r="G7022" s="89"/>
      <c r="H7022">
        <v>0.93</v>
      </c>
      <c r="I7022" t="s">
        <v>17</v>
      </c>
      <c r="J7022">
        <v>1</v>
      </c>
      <c r="K7022">
        <v>10</v>
      </c>
      <c r="L7022">
        <v>2025</v>
      </c>
      <c r="M7022" t="s">
        <v>370</v>
      </c>
      <c r="N7022" s="89" cm="1">
        <f t="array" ref="N7022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7022" s="89">
        <f>_34_KNMI_Stations[[#This Row],[graaddagen]]*_34_KNMI_Stations[[#This Row],[Gewogen factor]]</f>
        <v>6.1999999999999993</v>
      </c>
      <c r="P7022" s="89" cm="1">
        <f t="array" ref="P7022">IF(ISNUMBER(_34_KNMI_Stations[[#This Row],[Etmaal temperatuur °C]]),IF(_34_KNMI_Stations[[#This Row],[Etmaal temperatuur °C]]&gt;stookgrens[],_34_KNMI_Stations[[#This Row],[Etmaal temperatuur °C]]-stookgrens[],0),"")</f>
        <v>0</v>
      </c>
    </row>
    <row r="7023" spans="1:16" x14ac:dyDescent="0.25">
      <c r="A7023">
        <v>283</v>
      </c>
      <c r="B7023" s="110">
        <v>45947</v>
      </c>
      <c r="C7023" s="89">
        <v>1.9</v>
      </c>
      <c r="D7023" s="89">
        <v>11.1</v>
      </c>
      <c r="E7023" s="96">
        <v>405</v>
      </c>
      <c r="F7023" s="89">
        <v>0.4</v>
      </c>
      <c r="G7023" s="89"/>
      <c r="H7023">
        <v>0.9</v>
      </c>
      <c r="I7023" t="s">
        <v>17</v>
      </c>
      <c r="J7023">
        <v>1</v>
      </c>
      <c r="K7023">
        <v>10</v>
      </c>
      <c r="L7023">
        <v>2025</v>
      </c>
      <c r="M7023" t="s">
        <v>370</v>
      </c>
      <c r="N7023" s="89" cm="1">
        <f t="array" ref="N7023">IF(ISNUMBER(_34_KNMI_Stations[[#This Row],[Etmaal temperatuur °C]]),IF(_34_KNMI_Stations[[#This Row],[Etmaal temperatuur °C]]&lt;stookgrens[],stookgrens[]-_34_KNMI_Stations[[#This Row],[Etmaal temperatuur °C]],0),"")</f>
        <v>6.9</v>
      </c>
      <c r="O7023" s="89">
        <f>_34_KNMI_Stations[[#This Row],[graaddagen]]*_34_KNMI_Stations[[#This Row],[Gewogen factor]]</f>
        <v>6.9</v>
      </c>
      <c r="P7023" s="89" cm="1">
        <f t="array" ref="P7023">IF(ISNUMBER(_34_KNMI_Stations[[#This Row],[Etmaal temperatuur °C]]),IF(_34_KNMI_Stations[[#This Row],[Etmaal temperatuur °C]]&gt;stookgrens[],_34_KNMI_Stations[[#This Row],[Etmaal temperatuur °C]]-stookgrens[],0),"")</f>
        <v>0</v>
      </c>
    </row>
    <row r="7024" spans="1:16" x14ac:dyDescent="0.25">
      <c r="A7024">
        <v>283</v>
      </c>
      <c r="B7024" s="110">
        <v>45948</v>
      </c>
      <c r="C7024" s="89">
        <v>2.2000000000000002</v>
      </c>
      <c r="D7024" s="89">
        <v>9.1</v>
      </c>
      <c r="E7024" s="96">
        <v>963</v>
      </c>
      <c r="F7024" s="89">
        <v>0</v>
      </c>
      <c r="G7024" s="89"/>
      <c r="H7024">
        <v>0.79</v>
      </c>
      <c r="I7024" t="s">
        <v>17</v>
      </c>
      <c r="J7024">
        <v>1</v>
      </c>
      <c r="K7024">
        <v>10</v>
      </c>
      <c r="L7024">
        <v>2025</v>
      </c>
      <c r="M7024" t="s">
        <v>370</v>
      </c>
      <c r="N7024" s="89" cm="1">
        <f t="array" ref="N7024">IF(ISNUMBER(_34_KNMI_Stations[[#This Row],[Etmaal temperatuur °C]]),IF(_34_KNMI_Stations[[#This Row],[Etmaal temperatuur °C]]&lt;stookgrens[],stookgrens[]-_34_KNMI_Stations[[#This Row],[Etmaal temperatuur °C]],0),"")</f>
        <v>8.9</v>
      </c>
      <c r="O7024" s="89">
        <f>_34_KNMI_Stations[[#This Row],[graaddagen]]*_34_KNMI_Stations[[#This Row],[Gewogen factor]]</f>
        <v>8.9</v>
      </c>
      <c r="P7024" s="89" cm="1">
        <f t="array" ref="P7024">IF(ISNUMBER(_34_KNMI_Stations[[#This Row],[Etmaal temperatuur °C]]),IF(_34_KNMI_Stations[[#This Row],[Etmaal temperatuur °C]]&gt;stookgrens[],_34_KNMI_Stations[[#This Row],[Etmaal temperatuur °C]]-stookgrens[],0),"")</f>
        <v>0</v>
      </c>
    </row>
    <row r="7025" spans="1:16" x14ac:dyDescent="0.25">
      <c r="A7025">
        <v>283</v>
      </c>
      <c r="B7025" s="110">
        <v>45949</v>
      </c>
      <c r="C7025" s="89">
        <v>3.2</v>
      </c>
      <c r="D7025" s="89">
        <v>9.6</v>
      </c>
      <c r="E7025" s="96">
        <v>726</v>
      </c>
      <c r="F7025" s="89">
        <v>0.3</v>
      </c>
      <c r="G7025" s="89"/>
      <c r="H7025">
        <v>0.77</v>
      </c>
      <c r="I7025" t="s">
        <v>17</v>
      </c>
      <c r="J7025">
        <v>1</v>
      </c>
      <c r="K7025">
        <v>10</v>
      </c>
      <c r="L7025">
        <v>2025</v>
      </c>
      <c r="M7025" t="s">
        <v>370</v>
      </c>
      <c r="N7025" s="89" cm="1">
        <f t="array" ref="N7025">IF(ISNUMBER(_34_KNMI_Stations[[#This Row],[Etmaal temperatuur °C]]),IF(_34_KNMI_Stations[[#This Row],[Etmaal temperatuur °C]]&lt;stookgrens[],stookgrens[]-_34_KNMI_Stations[[#This Row],[Etmaal temperatuur °C]],0),"")</f>
        <v>8.4</v>
      </c>
      <c r="O7025" s="89">
        <f>_34_KNMI_Stations[[#This Row],[graaddagen]]*_34_KNMI_Stations[[#This Row],[Gewogen factor]]</f>
        <v>8.4</v>
      </c>
      <c r="P7025" s="89" cm="1">
        <f t="array" ref="P7025">IF(ISNUMBER(_34_KNMI_Stations[[#This Row],[Etmaal temperatuur °C]]),IF(_34_KNMI_Stations[[#This Row],[Etmaal temperatuur °C]]&gt;stookgrens[],_34_KNMI_Stations[[#This Row],[Etmaal temperatuur °C]]-stookgrens[],0),"")</f>
        <v>0</v>
      </c>
    </row>
    <row r="7026" spans="1:16" x14ac:dyDescent="0.25">
      <c r="A7026">
        <v>283</v>
      </c>
      <c r="B7026" s="110">
        <v>45950</v>
      </c>
      <c r="C7026" s="89">
        <v>3.9</v>
      </c>
      <c r="D7026" s="89">
        <v>14.5</v>
      </c>
      <c r="E7026" s="96">
        <v>447</v>
      </c>
      <c r="F7026" s="89">
        <v>0.8</v>
      </c>
      <c r="G7026" s="89"/>
      <c r="H7026">
        <v>0.85</v>
      </c>
      <c r="I7026" t="s">
        <v>17</v>
      </c>
      <c r="J7026">
        <v>1</v>
      </c>
      <c r="K7026">
        <v>10</v>
      </c>
      <c r="L7026">
        <v>2025</v>
      </c>
      <c r="M7026" t="s">
        <v>371</v>
      </c>
      <c r="N7026" s="89" cm="1">
        <f t="array" ref="N7026">IF(ISNUMBER(_34_KNMI_Stations[[#This Row],[Etmaal temperatuur °C]]),IF(_34_KNMI_Stations[[#This Row],[Etmaal temperatuur °C]]&lt;stookgrens[],stookgrens[]-_34_KNMI_Stations[[#This Row],[Etmaal temperatuur °C]],0),"")</f>
        <v>3.5</v>
      </c>
      <c r="O7026" s="89">
        <f>_34_KNMI_Stations[[#This Row],[graaddagen]]*_34_KNMI_Stations[[#This Row],[Gewogen factor]]</f>
        <v>3.5</v>
      </c>
      <c r="P7026" s="89" cm="1">
        <f t="array" ref="P7026">IF(ISNUMBER(_34_KNMI_Stations[[#This Row],[Etmaal temperatuur °C]]),IF(_34_KNMI_Stations[[#This Row],[Etmaal temperatuur °C]]&gt;stookgrens[],_34_KNMI_Stations[[#This Row],[Etmaal temperatuur °C]]-stookgrens[],0),"")</f>
        <v>0</v>
      </c>
    </row>
    <row r="7027" spans="1:16" x14ac:dyDescent="0.25">
      <c r="A7027">
        <v>283</v>
      </c>
      <c r="B7027" s="110">
        <v>45951</v>
      </c>
      <c r="C7027" s="89">
        <v>4.5999999999999996</v>
      </c>
      <c r="D7027" s="89">
        <v>13.4</v>
      </c>
      <c r="E7027" s="96">
        <v>342</v>
      </c>
      <c r="F7027" s="89">
        <v>3.6</v>
      </c>
      <c r="G7027" s="89"/>
      <c r="H7027">
        <v>0.87</v>
      </c>
      <c r="I7027" t="s">
        <v>17</v>
      </c>
      <c r="J7027">
        <v>1</v>
      </c>
      <c r="K7027">
        <v>10</v>
      </c>
      <c r="L7027">
        <v>2025</v>
      </c>
      <c r="M7027" t="s">
        <v>371</v>
      </c>
      <c r="N7027" s="89" cm="1">
        <f t="array" ref="N7027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7027" s="89">
        <f>_34_KNMI_Stations[[#This Row],[graaddagen]]*_34_KNMI_Stations[[#This Row],[Gewogen factor]]</f>
        <v>4.5999999999999996</v>
      </c>
      <c r="P7027" s="89" cm="1">
        <f t="array" ref="P7027">IF(ISNUMBER(_34_KNMI_Stations[[#This Row],[Etmaal temperatuur °C]]),IF(_34_KNMI_Stations[[#This Row],[Etmaal temperatuur °C]]&gt;stookgrens[],_34_KNMI_Stations[[#This Row],[Etmaal temperatuur °C]]-stookgrens[],0),"")</f>
        <v>0</v>
      </c>
    </row>
    <row r="7028" spans="1:16" x14ac:dyDescent="0.25">
      <c r="A7028">
        <v>283</v>
      </c>
      <c r="B7028" s="110">
        <v>45952</v>
      </c>
      <c r="C7028" s="89">
        <v>2.4</v>
      </c>
      <c r="D7028" s="89">
        <v>12.1</v>
      </c>
      <c r="E7028" s="96">
        <v>462</v>
      </c>
      <c r="F7028" s="89">
        <v>0</v>
      </c>
      <c r="G7028" s="89"/>
      <c r="H7028">
        <v>0.9</v>
      </c>
      <c r="I7028" t="s">
        <v>17</v>
      </c>
      <c r="J7028">
        <v>1</v>
      </c>
      <c r="K7028">
        <v>10</v>
      </c>
      <c r="L7028">
        <v>2025</v>
      </c>
      <c r="M7028" t="s">
        <v>371</v>
      </c>
      <c r="N7028" s="89" cm="1">
        <f t="array" ref="N7028">IF(ISNUMBER(_34_KNMI_Stations[[#This Row],[Etmaal temperatuur °C]]),IF(_34_KNMI_Stations[[#This Row],[Etmaal temperatuur °C]]&lt;stookgrens[],stookgrens[]-_34_KNMI_Stations[[#This Row],[Etmaal temperatuur °C]],0),"")</f>
        <v>5.9</v>
      </c>
      <c r="O7028" s="89">
        <f>_34_KNMI_Stations[[#This Row],[graaddagen]]*_34_KNMI_Stations[[#This Row],[Gewogen factor]]</f>
        <v>5.9</v>
      </c>
      <c r="P7028" s="89" cm="1">
        <f t="array" ref="P7028">IF(ISNUMBER(_34_KNMI_Stations[[#This Row],[Etmaal temperatuur °C]]),IF(_34_KNMI_Stations[[#This Row],[Etmaal temperatuur °C]]&gt;stookgrens[],_34_KNMI_Stations[[#This Row],[Etmaal temperatuur °C]]-stookgrens[],0),"")</f>
        <v>0</v>
      </c>
    </row>
    <row r="7029" spans="1:16" x14ac:dyDescent="0.25">
      <c r="A7029">
        <v>283</v>
      </c>
      <c r="B7029" s="110">
        <v>45953</v>
      </c>
      <c r="C7029" s="89">
        <v>6.6</v>
      </c>
      <c r="D7029" s="89">
        <v>12.1</v>
      </c>
      <c r="E7029" s="96">
        <v>551</v>
      </c>
      <c r="F7029" s="89">
        <v>12.8</v>
      </c>
      <c r="G7029" s="89"/>
      <c r="H7029">
        <v>0.85</v>
      </c>
      <c r="I7029" t="s">
        <v>17</v>
      </c>
      <c r="J7029">
        <v>1</v>
      </c>
      <c r="K7029">
        <v>10</v>
      </c>
      <c r="L7029">
        <v>2025</v>
      </c>
      <c r="M7029" t="s">
        <v>371</v>
      </c>
      <c r="N7029" s="89" cm="1">
        <f t="array" ref="N7029">IF(ISNUMBER(_34_KNMI_Stations[[#This Row],[Etmaal temperatuur °C]]),IF(_34_KNMI_Stations[[#This Row],[Etmaal temperatuur °C]]&lt;stookgrens[],stookgrens[]-_34_KNMI_Stations[[#This Row],[Etmaal temperatuur °C]],0),"")</f>
        <v>5.9</v>
      </c>
      <c r="O7029" s="89">
        <f>_34_KNMI_Stations[[#This Row],[graaddagen]]*_34_KNMI_Stations[[#This Row],[Gewogen factor]]</f>
        <v>5.9</v>
      </c>
      <c r="P7029" s="89" cm="1">
        <f t="array" ref="P7029">IF(ISNUMBER(_34_KNMI_Stations[[#This Row],[Etmaal temperatuur °C]]),IF(_34_KNMI_Stations[[#This Row],[Etmaal temperatuur °C]]&gt;stookgrens[],_34_KNMI_Stations[[#This Row],[Etmaal temperatuur °C]]-stookgrens[],0),"")</f>
        <v>0</v>
      </c>
    </row>
    <row r="7030" spans="1:16" x14ac:dyDescent="0.25">
      <c r="A7030">
        <v>283</v>
      </c>
      <c r="B7030" s="110">
        <v>45954</v>
      </c>
      <c r="C7030" s="89">
        <v>6.4</v>
      </c>
      <c r="D7030" s="89">
        <v>9.5</v>
      </c>
      <c r="E7030" s="96">
        <v>610</v>
      </c>
      <c r="F7030" s="89">
        <v>1.8</v>
      </c>
      <c r="G7030" s="89"/>
      <c r="H7030">
        <v>0.77</v>
      </c>
      <c r="I7030" t="s">
        <v>17</v>
      </c>
      <c r="J7030">
        <v>1</v>
      </c>
      <c r="K7030">
        <v>10</v>
      </c>
      <c r="L7030">
        <v>2025</v>
      </c>
      <c r="M7030" t="s">
        <v>371</v>
      </c>
      <c r="N7030" s="89" cm="1">
        <f t="array" ref="N7030">IF(ISNUMBER(_34_KNMI_Stations[[#This Row],[Etmaal temperatuur °C]]),IF(_34_KNMI_Stations[[#This Row],[Etmaal temperatuur °C]]&lt;stookgrens[],stookgrens[]-_34_KNMI_Stations[[#This Row],[Etmaal temperatuur °C]],0),"")</f>
        <v>8.5</v>
      </c>
      <c r="O7030" s="89">
        <f>_34_KNMI_Stations[[#This Row],[graaddagen]]*_34_KNMI_Stations[[#This Row],[Gewogen factor]]</f>
        <v>8.5</v>
      </c>
      <c r="P7030" s="89" cm="1">
        <f t="array" ref="P7030">IF(ISNUMBER(_34_KNMI_Stations[[#This Row],[Etmaal temperatuur °C]]),IF(_34_KNMI_Stations[[#This Row],[Etmaal temperatuur °C]]&gt;stookgrens[],_34_KNMI_Stations[[#This Row],[Etmaal temperatuur °C]]-stookgrens[],0),"")</f>
        <v>0</v>
      </c>
    </row>
    <row r="7031" spans="1:16" x14ac:dyDescent="0.25">
      <c r="A7031">
        <v>283</v>
      </c>
      <c r="B7031" s="110">
        <v>45955</v>
      </c>
      <c r="C7031" s="89">
        <v>4.4000000000000004</v>
      </c>
      <c r="D7031" s="89">
        <v>8.9</v>
      </c>
      <c r="E7031" s="96">
        <v>290</v>
      </c>
      <c r="F7031" s="89">
        <v>1.6</v>
      </c>
      <c r="G7031" s="89"/>
      <c r="H7031">
        <v>0.85</v>
      </c>
      <c r="I7031" t="s">
        <v>17</v>
      </c>
      <c r="J7031">
        <v>1</v>
      </c>
      <c r="K7031">
        <v>10</v>
      </c>
      <c r="L7031">
        <v>2025</v>
      </c>
      <c r="M7031" t="s">
        <v>371</v>
      </c>
      <c r="N7031" s="89" cm="1">
        <f t="array" ref="N7031">IF(ISNUMBER(_34_KNMI_Stations[[#This Row],[Etmaal temperatuur °C]]),IF(_34_KNMI_Stations[[#This Row],[Etmaal temperatuur °C]]&lt;stookgrens[],stookgrens[]-_34_KNMI_Stations[[#This Row],[Etmaal temperatuur °C]],0),"")</f>
        <v>9.1</v>
      </c>
      <c r="O7031" s="89">
        <f>_34_KNMI_Stations[[#This Row],[graaddagen]]*_34_KNMI_Stations[[#This Row],[Gewogen factor]]</f>
        <v>9.1</v>
      </c>
      <c r="P7031" s="89" cm="1">
        <f t="array" ref="P7031">IF(ISNUMBER(_34_KNMI_Stations[[#This Row],[Etmaal temperatuur °C]]),IF(_34_KNMI_Stations[[#This Row],[Etmaal temperatuur °C]]&gt;stookgrens[],_34_KNMI_Stations[[#This Row],[Etmaal temperatuur °C]]-stookgrens[],0),"")</f>
        <v>0</v>
      </c>
    </row>
    <row r="7032" spans="1:16" x14ac:dyDescent="0.25">
      <c r="A7032">
        <v>283</v>
      </c>
      <c r="B7032" s="110">
        <v>45956</v>
      </c>
      <c r="C7032" s="89">
        <v>5.8</v>
      </c>
      <c r="D7032" s="89">
        <v>7.7</v>
      </c>
      <c r="E7032" s="96">
        <v>505</v>
      </c>
      <c r="F7032" s="89">
        <v>6.6</v>
      </c>
      <c r="G7032" s="89"/>
      <c r="H7032">
        <v>0.83</v>
      </c>
      <c r="I7032" t="s">
        <v>17</v>
      </c>
      <c r="J7032">
        <v>1</v>
      </c>
      <c r="K7032">
        <v>10</v>
      </c>
      <c r="L7032">
        <v>2025</v>
      </c>
      <c r="M7032" t="s">
        <v>371</v>
      </c>
      <c r="N7032" s="89" cm="1">
        <f t="array" ref="N7032">IF(ISNUMBER(_34_KNMI_Stations[[#This Row],[Etmaal temperatuur °C]]),IF(_34_KNMI_Stations[[#This Row],[Etmaal temperatuur °C]]&lt;stookgrens[],stookgrens[]-_34_KNMI_Stations[[#This Row],[Etmaal temperatuur °C]],0),"")</f>
        <v>10.3</v>
      </c>
      <c r="O7032" s="89">
        <f>_34_KNMI_Stations[[#This Row],[graaddagen]]*_34_KNMI_Stations[[#This Row],[Gewogen factor]]</f>
        <v>10.3</v>
      </c>
      <c r="P7032" s="89" cm="1">
        <f t="array" ref="P7032">IF(ISNUMBER(_34_KNMI_Stations[[#This Row],[Etmaal temperatuur °C]]),IF(_34_KNMI_Stations[[#This Row],[Etmaal temperatuur °C]]&gt;stookgrens[],_34_KNMI_Stations[[#This Row],[Etmaal temperatuur °C]]-stookgrens[],0),"")</f>
        <v>0</v>
      </c>
    </row>
    <row r="7033" spans="1:16" x14ac:dyDescent="0.25">
      <c r="A7033">
        <v>283</v>
      </c>
      <c r="B7033" s="110">
        <v>45957</v>
      </c>
      <c r="C7033" s="89">
        <v>4.4000000000000004</v>
      </c>
      <c r="D7033" s="89">
        <v>8.5</v>
      </c>
      <c r="E7033" s="96">
        <v>427</v>
      </c>
      <c r="F7033" s="89">
        <v>14.2</v>
      </c>
      <c r="G7033" s="89"/>
      <c r="H7033">
        <v>0.88</v>
      </c>
      <c r="I7033" t="s">
        <v>17</v>
      </c>
      <c r="J7033">
        <v>1</v>
      </c>
      <c r="K7033">
        <v>10</v>
      </c>
      <c r="L7033">
        <v>2025</v>
      </c>
      <c r="M7033" t="s">
        <v>372</v>
      </c>
      <c r="N7033" s="89" cm="1">
        <f t="array" ref="N7033">IF(ISNUMBER(_34_KNMI_Stations[[#This Row],[Etmaal temperatuur °C]]),IF(_34_KNMI_Stations[[#This Row],[Etmaal temperatuur °C]]&lt;stookgrens[],stookgrens[]-_34_KNMI_Stations[[#This Row],[Etmaal temperatuur °C]],0),"")</f>
        <v>9.5</v>
      </c>
      <c r="O7033" s="89">
        <f>_34_KNMI_Stations[[#This Row],[graaddagen]]*_34_KNMI_Stations[[#This Row],[Gewogen factor]]</f>
        <v>9.5</v>
      </c>
      <c r="P7033" s="89" cm="1">
        <f t="array" ref="P7033">IF(ISNUMBER(_34_KNMI_Stations[[#This Row],[Etmaal temperatuur °C]]),IF(_34_KNMI_Stations[[#This Row],[Etmaal temperatuur °C]]&gt;stookgrens[],_34_KNMI_Stations[[#This Row],[Etmaal temperatuur °C]]-stookgrens[],0),"")</f>
        <v>0</v>
      </c>
    </row>
    <row r="7034" spans="1:16" x14ac:dyDescent="0.25">
      <c r="A7034">
        <v>283</v>
      </c>
      <c r="B7034" s="110">
        <v>45958</v>
      </c>
      <c r="C7034" s="89">
        <v>4</v>
      </c>
      <c r="D7034" s="89">
        <v>10.3</v>
      </c>
      <c r="E7034" s="96">
        <v>354</v>
      </c>
      <c r="F7034" s="89">
        <v>8</v>
      </c>
      <c r="G7034" s="89"/>
      <c r="H7034">
        <v>0.86</v>
      </c>
      <c r="I7034" t="s">
        <v>17</v>
      </c>
      <c r="J7034">
        <v>1</v>
      </c>
      <c r="K7034">
        <v>10</v>
      </c>
      <c r="L7034">
        <v>2025</v>
      </c>
      <c r="M7034" t="s">
        <v>372</v>
      </c>
      <c r="N7034" s="89" cm="1">
        <f t="array" ref="N7034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7034" s="89">
        <f>_34_KNMI_Stations[[#This Row],[graaddagen]]*_34_KNMI_Stations[[#This Row],[Gewogen factor]]</f>
        <v>7.6999999999999993</v>
      </c>
      <c r="P7034" s="89" cm="1">
        <f t="array" ref="P7034">IF(ISNUMBER(_34_KNMI_Stations[[#This Row],[Etmaal temperatuur °C]]),IF(_34_KNMI_Stations[[#This Row],[Etmaal temperatuur °C]]&gt;stookgrens[],_34_KNMI_Stations[[#This Row],[Etmaal temperatuur °C]]-stookgrens[],0),"")</f>
        <v>0</v>
      </c>
    </row>
    <row r="7035" spans="1:16" x14ac:dyDescent="0.25">
      <c r="A7035">
        <v>283</v>
      </c>
      <c r="B7035" s="110">
        <v>45959</v>
      </c>
      <c r="C7035" s="89">
        <v>3</v>
      </c>
      <c r="D7035" s="89">
        <v>11.4</v>
      </c>
      <c r="E7035" s="96">
        <v>237</v>
      </c>
      <c r="F7035" s="89">
        <v>3.1</v>
      </c>
      <c r="G7035" s="89"/>
      <c r="H7035">
        <v>0.87</v>
      </c>
      <c r="I7035" t="s">
        <v>17</v>
      </c>
      <c r="J7035">
        <v>1</v>
      </c>
      <c r="K7035">
        <v>10</v>
      </c>
      <c r="L7035">
        <v>2025</v>
      </c>
      <c r="M7035" t="s">
        <v>372</v>
      </c>
      <c r="N7035" s="89" cm="1">
        <f t="array" ref="N7035">IF(ISNUMBER(_34_KNMI_Stations[[#This Row],[Etmaal temperatuur °C]]),IF(_34_KNMI_Stations[[#This Row],[Etmaal temperatuur °C]]&lt;stookgrens[],stookgrens[]-_34_KNMI_Stations[[#This Row],[Etmaal temperatuur °C]],0),"")</f>
        <v>6.6</v>
      </c>
      <c r="O7035" s="89">
        <f>_34_KNMI_Stations[[#This Row],[graaddagen]]*_34_KNMI_Stations[[#This Row],[Gewogen factor]]</f>
        <v>6.6</v>
      </c>
      <c r="P7035" s="89" cm="1">
        <f t="array" ref="P7035">IF(ISNUMBER(_34_KNMI_Stations[[#This Row],[Etmaal temperatuur °C]]),IF(_34_KNMI_Stations[[#This Row],[Etmaal temperatuur °C]]&gt;stookgrens[],_34_KNMI_Stations[[#This Row],[Etmaal temperatuur °C]]-stookgrens[],0),"")</f>
        <v>0</v>
      </c>
    </row>
    <row r="7036" spans="1:16" x14ac:dyDescent="0.25">
      <c r="A7036">
        <v>283</v>
      </c>
      <c r="B7036" s="110">
        <v>45960</v>
      </c>
      <c r="C7036" s="89">
        <v>3.6</v>
      </c>
      <c r="D7036" s="89">
        <v>9.3000000000000007</v>
      </c>
      <c r="E7036" s="96">
        <v>566</v>
      </c>
      <c r="F7036" s="89">
        <v>2.2999999999999998</v>
      </c>
      <c r="G7036" s="89"/>
      <c r="H7036">
        <v>0.85</v>
      </c>
      <c r="I7036" t="s">
        <v>17</v>
      </c>
      <c r="J7036">
        <v>1</v>
      </c>
      <c r="K7036">
        <v>10</v>
      </c>
      <c r="L7036">
        <v>2025</v>
      </c>
      <c r="M7036" t="s">
        <v>372</v>
      </c>
      <c r="N7036" s="89" cm="1">
        <f t="array" ref="N7036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7036" s="89">
        <f>_34_KNMI_Stations[[#This Row],[graaddagen]]*_34_KNMI_Stations[[#This Row],[Gewogen factor]]</f>
        <v>8.6999999999999993</v>
      </c>
      <c r="P7036" s="89" cm="1">
        <f t="array" ref="P7036">IF(ISNUMBER(_34_KNMI_Stations[[#This Row],[Etmaal temperatuur °C]]),IF(_34_KNMI_Stations[[#This Row],[Etmaal temperatuur °C]]&gt;stookgrens[],_34_KNMI_Stations[[#This Row],[Etmaal temperatuur °C]]-stookgrens[],0),"")</f>
        <v>0</v>
      </c>
    </row>
    <row r="7037" spans="1:16" x14ac:dyDescent="0.25">
      <c r="A7037">
        <v>283</v>
      </c>
      <c r="B7037" s="110">
        <v>45961</v>
      </c>
      <c r="C7037" s="89">
        <v>2.9</v>
      </c>
      <c r="D7037" s="89">
        <v>10.1</v>
      </c>
      <c r="E7037" s="96">
        <v>454</v>
      </c>
      <c r="F7037" s="89">
        <v>0</v>
      </c>
      <c r="G7037" s="89"/>
      <c r="H7037">
        <v>0.81</v>
      </c>
      <c r="I7037" t="s">
        <v>17</v>
      </c>
      <c r="J7037">
        <v>1</v>
      </c>
      <c r="K7037">
        <v>10</v>
      </c>
      <c r="L7037">
        <v>2025</v>
      </c>
      <c r="M7037" t="s">
        <v>372</v>
      </c>
      <c r="N7037" s="89" cm="1">
        <f t="array" ref="N7037">IF(ISNUMBER(_34_KNMI_Stations[[#This Row],[Etmaal temperatuur °C]]),IF(_34_KNMI_Stations[[#This Row],[Etmaal temperatuur °C]]&lt;stookgrens[],stookgrens[]-_34_KNMI_Stations[[#This Row],[Etmaal temperatuur °C]],0),"")</f>
        <v>7.9</v>
      </c>
      <c r="O7037" s="89">
        <f>_34_KNMI_Stations[[#This Row],[graaddagen]]*_34_KNMI_Stations[[#This Row],[Gewogen factor]]</f>
        <v>7.9</v>
      </c>
      <c r="P7037" s="89" cm="1">
        <f t="array" ref="P7037">IF(ISNUMBER(_34_KNMI_Stations[[#This Row],[Etmaal temperatuur °C]]),IF(_34_KNMI_Stations[[#This Row],[Etmaal temperatuur °C]]&gt;stookgrens[],_34_KNMI_Stations[[#This Row],[Etmaal temperatuur °C]]-stookgrens[],0),"")</f>
        <v>0</v>
      </c>
    </row>
    <row r="7038" spans="1:16" x14ac:dyDescent="0.25">
      <c r="A7038">
        <v>283</v>
      </c>
      <c r="B7038" s="110">
        <v>45962</v>
      </c>
      <c r="C7038" s="89">
        <v>3.7</v>
      </c>
      <c r="D7038" s="89">
        <v>11.7</v>
      </c>
      <c r="E7038" s="96">
        <v>107</v>
      </c>
      <c r="F7038" s="89">
        <v>7.3</v>
      </c>
      <c r="G7038" s="89"/>
      <c r="H7038">
        <v>0.9</v>
      </c>
      <c r="I7038" t="s">
        <v>17</v>
      </c>
      <c r="J7038">
        <v>1.1000000000000001</v>
      </c>
      <c r="K7038">
        <v>11</v>
      </c>
      <c r="L7038">
        <v>2025</v>
      </c>
      <c r="M7038" t="s">
        <v>372</v>
      </c>
      <c r="N7038" s="89" cm="1">
        <f t="array" ref="N7038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7038" s="89">
        <f>_34_KNMI_Stations[[#This Row],[graaddagen]]*_34_KNMI_Stations[[#This Row],[Gewogen factor]]</f>
        <v>6.9300000000000015</v>
      </c>
      <c r="P7038" s="89" cm="1">
        <f t="array" ref="P7038">IF(ISNUMBER(_34_KNMI_Stations[[#This Row],[Etmaal temperatuur °C]]),IF(_34_KNMI_Stations[[#This Row],[Etmaal temperatuur °C]]&gt;stookgrens[],_34_KNMI_Stations[[#This Row],[Etmaal temperatuur °C]]-stookgrens[],0),"")</f>
        <v>0</v>
      </c>
    </row>
    <row r="7039" spans="1:16" x14ac:dyDescent="0.25">
      <c r="A7039">
        <v>283</v>
      </c>
      <c r="B7039" s="110">
        <v>45963</v>
      </c>
      <c r="C7039" s="89">
        <v>3</v>
      </c>
      <c r="D7039" s="89">
        <v>10.7</v>
      </c>
      <c r="E7039" s="96">
        <v>561</v>
      </c>
      <c r="F7039" s="89">
        <v>1.5</v>
      </c>
      <c r="G7039" s="89"/>
      <c r="H7039">
        <v>0.86</v>
      </c>
      <c r="I7039" t="s">
        <v>17</v>
      </c>
      <c r="J7039">
        <v>1.1000000000000001</v>
      </c>
      <c r="K7039">
        <v>11</v>
      </c>
      <c r="L7039">
        <v>2025</v>
      </c>
      <c r="M7039" t="s">
        <v>372</v>
      </c>
      <c r="N7039" s="89" cm="1">
        <f t="array" ref="N7039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7039" s="89">
        <f>_34_KNMI_Stations[[#This Row],[graaddagen]]*_34_KNMI_Stations[[#This Row],[Gewogen factor]]</f>
        <v>8.0300000000000011</v>
      </c>
      <c r="P7039" s="89" cm="1">
        <f t="array" ref="P7039">IF(ISNUMBER(_34_KNMI_Stations[[#This Row],[Etmaal temperatuur °C]]),IF(_34_KNMI_Stations[[#This Row],[Etmaal temperatuur °C]]&gt;stookgrens[],_34_KNMI_Stations[[#This Row],[Etmaal temperatuur °C]]-stookgrens[],0),"")</f>
        <v>0</v>
      </c>
    </row>
    <row r="7040" spans="1:16" x14ac:dyDescent="0.25">
      <c r="A7040">
        <v>283</v>
      </c>
      <c r="B7040" s="110">
        <v>45964</v>
      </c>
      <c r="C7040" s="89">
        <v>3.8</v>
      </c>
      <c r="D7040" s="89">
        <v>9.8000000000000007</v>
      </c>
      <c r="E7040" s="96">
        <v>401</v>
      </c>
      <c r="F7040" s="89">
        <v>-0.1</v>
      </c>
      <c r="G7040" s="89"/>
      <c r="H7040">
        <v>0.87</v>
      </c>
      <c r="I7040" t="s">
        <v>17</v>
      </c>
      <c r="J7040">
        <v>1.1000000000000001</v>
      </c>
      <c r="K7040">
        <v>11</v>
      </c>
      <c r="L7040">
        <v>2025</v>
      </c>
      <c r="M7040" t="s">
        <v>373</v>
      </c>
      <c r="N7040" s="89" cm="1">
        <f t="array" ref="N7040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7040" s="89">
        <f>_34_KNMI_Stations[[#This Row],[graaddagen]]*_34_KNMI_Stations[[#This Row],[Gewogen factor]]</f>
        <v>9.02</v>
      </c>
      <c r="P7040" s="89" cm="1">
        <f t="array" ref="P7040">IF(ISNUMBER(_34_KNMI_Stations[[#This Row],[Etmaal temperatuur °C]]),IF(_34_KNMI_Stations[[#This Row],[Etmaal temperatuur °C]]&gt;stookgrens[],_34_KNMI_Stations[[#This Row],[Etmaal temperatuur °C]]-stookgrens[],0),"")</f>
        <v>0</v>
      </c>
    </row>
    <row r="7041" spans="1:16" x14ac:dyDescent="0.25">
      <c r="A7041">
        <v>283</v>
      </c>
      <c r="B7041" s="110">
        <v>45965</v>
      </c>
      <c r="C7041" s="89">
        <v>3.8</v>
      </c>
      <c r="D7041" s="89">
        <v>13.4</v>
      </c>
      <c r="E7041" s="96">
        <v>460</v>
      </c>
      <c r="F7041" s="89">
        <v>-0.1</v>
      </c>
      <c r="G7041" s="89"/>
      <c r="H7041">
        <v>0.77</v>
      </c>
      <c r="I7041" t="s">
        <v>17</v>
      </c>
      <c r="J7041">
        <v>1.1000000000000001</v>
      </c>
      <c r="K7041">
        <v>11</v>
      </c>
      <c r="L7041">
        <v>2025</v>
      </c>
      <c r="M7041" t="s">
        <v>373</v>
      </c>
      <c r="N7041" s="89" cm="1">
        <f t="array" ref="N7041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7041" s="89">
        <f>_34_KNMI_Stations[[#This Row],[graaddagen]]*_34_KNMI_Stations[[#This Row],[Gewogen factor]]</f>
        <v>5.0599999999999996</v>
      </c>
      <c r="P7041" s="89" cm="1">
        <f t="array" ref="P7041">IF(ISNUMBER(_34_KNMI_Stations[[#This Row],[Etmaal temperatuur °C]]),IF(_34_KNMI_Stations[[#This Row],[Etmaal temperatuur °C]]&gt;stookgrens[],_34_KNMI_Stations[[#This Row],[Etmaal temperatuur °C]]-stookgrens[],0),"")</f>
        <v>0</v>
      </c>
    </row>
    <row r="7042" spans="1:16" x14ac:dyDescent="0.25">
      <c r="A7042">
        <v>283</v>
      </c>
      <c r="B7042" s="110">
        <v>45966</v>
      </c>
      <c r="C7042" s="89">
        <v>2.8</v>
      </c>
      <c r="D7042" s="89">
        <v>11.7</v>
      </c>
      <c r="E7042" s="96">
        <v>565</v>
      </c>
      <c r="F7042" s="89">
        <v>0</v>
      </c>
      <c r="G7042" s="89"/>
      <c r="H7042">
        <v>0.71</v>
      </c>
      <c r="I7042" t="s">
        <v>17</v>
      </c>
      <c r="J7042">
        <v>1.1000000000000001</v>
      </c>
      <c r="K7042">
        <v>11</v>
      </c>
      <c r="L7042">
        <v>2025</v>
      </c>
      <c r="M7042" t="s">
        <v>373</v>
      </c>
      <c r="N7042" s="89" cm="1">
        <f t="array" ref="N7042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7042" s="89">
        <f>_34_KNMI_Stations[[#This Row],[graaddagen]]*_34_KNMI_Stations[[#This Row],[Gewogen factor]]</f>
        <v>6.9300000000000015</v>
      </c>
      <c r="P7042" s="89" cm="1">
        <f t="array" ref="P7042">IF(ISNUMBER(_34_KNMI_Stations[[#This Row],[Etmaal temperatuur °C]]),IF(_34_KNMI_Stations[[#This Row],[Etmaal temperatuur °C]]&gt;stookgrens[],_34_KNMI_Stations[[#This Row],[Etmaal temperatuur °C]]-stookgrens[],0),"")</f>
        <v>0</v>
      </c>
    </row>
    <row r="7043" spans="1:16" x14ac:dyDescent="0.25">
      <c r="A7043">
        <v>283</v>
      </c>
      <c r="B7043" s="110">
        <v>45967</v>
      </c>
      <c r="C7043" s="89">
        <v>1.9</v>
      </c>
      <c r="D7043" s="89">
        <v>9.3000000000000007</v>
      </c>
      <c r="E7043" s="96">
        <v>602</v>
      </c>
      <c r="F7043" s="89">
        <v>0</v>
      </c>
      <c r="G7043" s="89"/>
      <c r="H7043">
        <v>0.77</v>
      </c>
      <c r="I7043" t="s">
        <v>17</v>
      </c>
      <c r="J7043">
        <v>1.1000000000000001</v>
      </c>
      <c r="K7043">
        <v>11</v>
      </c>
      <c r="L7043">
        <v>2025</v>
      </c>
      <c r="M7043" t="s">
        <v>373</v>
      </c>
      <c r="N7043" s="89" cm="1">
        <f t="array" ref="N7043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7043" s="89">
        <f>_34_KNMI_Stations[[#This Row],[graaddagen]]*_34_KNMI_Stations[[#This Row],[Gewogen factor]]</f>
        <v>9.57</v>
      </c>
      <c r="P7043" s="89" cm="1">
        <f t="array" ref="P7043">IF(ISNUMBER(_34_KNMI_Stations[[#This Row],[Etmaal temperatuur °C]]),IF(_34_KNMI_Stations[[#This Row],[Etmaal temperatuur °C]]&gt;stookgrens[],_34_KNMI_Stations[[#This Row],[Etmaal temperatuur °C]]-stookgrens[],0),"")</f>
        <v>0</v>
      </c>
    </row>
    <row r="7044" spans="1:16" x14ac:dyDescent="0.25">
      <c r="A7044">
        <v>283</v>
      </c>
      <c r="B7044" s="110">
        <v>45968</v>
      </c>
      <c r="C7044" s="89">
        <v>1.6</v>
      </c>
      <c r="D7044" s="89">
        <v>10.199999999999999</v>
      </c>
      <c r="E7044" s="96">
        <v>572</v>
      </c>
      <c r="F7044" s="89">
        <v>0</v>
      </c>
      <c r="G7044" s="89"/>
      <c r="H7044">
        <v>0.88</v>
      </c>
      <c r="I7044" t="s">
        <v>17</v>
      </c>
      <c r="J7044">
        <v>1.1000000000000001</v>
      </c>
      <c r="K7044">
        <v>11</v>
      </c>
      <c r="L7044">
        <v>2025</v>
      </c>
      <c r="M7044" t="s">
        <v>373</v>
      </c>
      <c r="N7044" s="89" cm="1">
        <f t="array" ref="N7044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7044" s="89">
        <f>_34_KNMI_Stations[[#This Row],[graaddagen]]*_34_KNMI_Stations[[#This Row],[Gewogen factor]]</f>
        <v>8.5800000000000018</v>
      </c>
      <c r="P7044" s="89" cm="1">
        <f t="array" ref="P7044">IF(ISNUMBER(_34_KNMI_Stations[[#This Row],[Etmaal temperatuur °C]]),IF(_34_KNMI_Stations[[#This Row],[Etmaal temperatuur °C]]&gt;stookgrens[],_34_KNMI_Stations[[#This Row],[Etmaal temperatuur °C]]-stookgrens[],0),"")</f>
        <v>0</v>
      </c>
    </row>
    <row r="7045" spans="1:16" x14ac:dyDescent="0.25">
      <c r="A7045">
        <v>283</v>
      </c>
      <c r="B7045" s="110">
        <v>45969</v>
      </c>
      <c r="C7045" s="89">
        <v>1</v>
      </c>
      <c r="D7045" s="89">
        <v>8.8000000000000007</v>
      </c>
      <c r="E7045" s="96">
        <v>478</v>
      </c>
      <c r="F7045" s="89">
        <v>0</v>
      </c>
      <c r="G7045" s="89"/>
      <c r="H7045">
        <v>0.92</v>
      </c>
      <c r="I7045" t="s">
        <v>17</v>
      </c>
      <c r="J7045">
        <v>1.1000000000000001</v>
      </c>
      <c r="K7045">
        <v>11</v>
      </c>
      <c r="L7045">
        <v>2025</v>
      </c>
      <c r="M7045" t="s">
        <v>373</v>
      </c>
      <c r="N7045" s="89" cm="1">
        <f t="array" ref="N7045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7045" s="89">
        <f>_34_KNMI_Stations[[#This Row],[graaddagen]]*_34_KNMI_Stations[[#This Row],[Gewogen factor]]</f>
        <v>10.119999999999999</v>
      </c>
      <c r="P7045" s="89" cm="1">
        <f t="array" ref="P7045">IF(ISNUMBER(_34_KNMI_Stations[[#This Row],[Etmaal temperatuur °C]]),IF(_34_KNMI_Stations[[#This Row],[Etmaal temperatuur °C]]&gt;stookgrens[],_34_KNMI_Stations[[#This Row],[Etmaal temperatuur °C]]-stookgrens[],0),"")</f>
        <v>0</v>
      </c>
    </row>
    <row r="7046" spans="1:16" x14ac:dyDescent="0.25">
      <c r="A7046">
        <v>283</v>
      </c>
      <c r="B7046" s="110">
        <v>45970</v>
      </c>
      <c r="C7046" s="89">
        <v>1.4</v>
      </c>
      <c r="D7046" s="89">
        <v>9.5</v>
      </c>
      <c r="E7046" s="96">
        <v>280</v>
      </c>
      <c r="F7046" s="89">
        <v>1.2</v>
      </c>
      <c r="G7046" s="89"/>
      <c r="H7046">
        <v>0.96</v>
      </c>
      <c r="I7046" t="s">
        <v>17</v>
      </c>
      <c r="J7046">
        <v>1.1000000000000001</v>
      </c>
      <c r="K7046">
        <v>11</v>
      </c>
      <c r="L7046">
        <v>2025</v>
      </c>
      <c r="M7046" t="s">
        <v>373</v>
      </c>
      <c r="N7046" s="89" cm="1">
        <f t="array" ref="N7046">IF(ISNUMBER(_34_KNMI_Stations[[#This Row],[Etmaal temperatuur °C]]),IF(_34_KNMI_Stations[[#This Row],[Etmaal temperatuur °C]]&lt;stookgrens[],stookgrens[]-_34_KNMI_Stations[[#This Row],[Etmaal temperatuur °C]],0),"")</f>
        <v>8.5</v>
      </c>
      <c r="O7046" s="89">
        <f>_34_KNMI_Stations[[#This Row],[graaddagen]]*_34_KNMI_Stations[[#This Row],[Gewogen factor]]</f>
        <v>9.3500000000000014</v>
      </c>
      <c r="P7046" s="89" cm="1">
        <f t="array" ref="P7046">IF(ISNUMBER(_34_KNMI_Stations[[#This Row],[Etmaal temperatuur °C]]),IF(_34_KNMI_Stations[[#This Row],[Etmaal temperatuur °C]]&gt;stookgrens[],_34_KNMI_Stations[[#This Row],[Etmaal temperatuur °C]]-stookgrens[],0),"")</f>
        <v>0</v>
      </c>
    </row>
    <row r="7047" spans="1:16" x14ac:dyDescent="0.25">
      <c r="A7047">
        <v>283</v>
      </c>
      <c r="B7047" s="110">
        <v>45971</v>
      </c>
      <c r="C7047" s="89">
        <v>2.8</v>
      </c>
      <c r="D7047" s="89">
        <v>7.6</v>
      </c>
      <c r="E7047" s="96">
        <v>368</v>
      </c>
      <c r="F7047" s="89">
        <v>1.7</v>
      </c>
      <c r="G7047" s="89"/>
      <c r="H7047">
        <v>0.92</v>
      </c>
      <c r="I7047" t="s">
        <v>17</v>
      </c>
      <c r="J7047">
        <v>1.1000000000000001</v>
      </c>
      <c r="K7047">
        <v>11</v>
      </c>
      <c r="L7047">
        <v>2025</v>
      </c>
      <c r="M7047" t="s">
        <v>374</v>
      </c>
      <c r="N7047" s="89" cm="1">
        <f t="array" ref="N7047">IF(ISNUMBER(_34_KNMI_Stations[[#This Row],[Etmaal temperatuur °C]]),IF(_34_KNMI_Stations[[#This Row],[Etmaal temperatuur °C]]&lt;stookgrens[],stookgrens[]-_34_KNMI_Stations[[#This Row],[Etmaal temperatuur °C]],0),"")</f>
        <v>10.4</v>
      </c>
      <c r="O7047" s="89">
        <f>_34_KNMI_Stations[[#This Row],[graaddagen]]*_34_KNMI_Stations[[#This Row],[Gewogen factor]]</f>
        <v>11.440000000000001</v>
      </c>
      <c r="P7047" s="89" cm="1">
        <f t="array" ref="P7047">IF(ISNUMBER(_34_KNMI_Stations[[#This Row],[Etmaal temperatuur °C]]),IF(_34_KNMI_Stations[[#This Row],[Etmaal temperatuur °C]]&gt;stookgrens[],_34_KNMI_Stations[[#This Row],[Etmaal temperatuur °C]]-stookgrens[],0),"")</f>
        <v>0</v>
      </c>
    </row>
    <row r="7048" spans="1:16" x14ac:dyDescent="0.25">
      <c r="A7048">
        <v>283</v>
      </c>
      <c r="B7048" s="110">
        <v>45972</v>
      </c>
      <c r="C7048" s="89">
        <v>3.1</v>
      </c>
      <c r="D7048" s="89">
        <v>10.1</v>
      </c>
      <c r="E7048" s="96">
        <v>346</v>
      </c>
      <c r="F7048" s="89">
        <v>0.1</v>
      </c>
      <c r="G7048" s="89"/>
      <c r="H7048">
        <v>0.88</v>
      </c>
      <c r="I7048" t="s">
        <v>17</v>
      </c>
      <c r="J7048">
        <v>1.1000000000000001</v>
      </c>
      <c r="K7048">
        <v>11</v>
      </c>
      <c r="L7048">
        <v>2025</v>
      </c>
      <c r="M7048" t="s">
        <v>374</v>
      </c>
      <c r="N7048" s="89" cm="1">
        <f t="array" ref="N7048">IF(ISNUMBER(_34_KNMI_Stations[[#This Row],[Etmaal temperatuur °C]]),IF(_34_KNMI_Stations[[#This Row],[Etmaal temperatuur °C]]&lt;stookgrens[],stookgrens[]-_34_KNMI_Stations[[#This Row],[Etmaal temperatuur °C]],0),"")</f>
        <v>7.9</v>
      </c>
      <c r="O7048" s="89">
        <f>_34_KNMI_Stations[[#This Row],[graaddagen]]*_34_KNMI_Stations[[#This Row],[Gewogen factor]]</f>
        <v>8.6900000000000013</v>
      </c>
      <c r="P7048" s="89" cm="1">
        <f t="array" ref="P7048">IF(ISNUMBER(_34_KNMI_Stations[[#This Row],[Etmaal temperatuur °C]]),IF(_34_KNMI_Stations[[#This Row],[Etmaal temperatuur °C]]&gt;stookgrens[],_34_KNMI_Stations[[#This Row],[Etmaal temperatuur °C]]-stookgrens[],0),"")</f>
        <v>0</v>
      </c>
    </row>
    <row r="7049" spans="1:16" x14ac:dyDescent="0.25">
      <c r="A7049">
        <v>283</v>
      </c>
      <c r="B7049" s="110">
        <v>45973</v>
      </c>
      <c r="C7049" s="89">
        <v>3.6</v>
      </c>
      <c r="D7049" s="89">
        <v>11.3</v>
      </c>
      <c r="E7049" s="96">
        <v>519</v>
      </c>
      <c r="F7049" s="89">
        <v>0</v>
      </c>
      <c r="G7049" s="89"/>
      <c r="H7049">
        <v>0.79</v>
      </c>
      <c r="I7049" t="s">
        <v>17</v>
      </c>
      <c r="J7049">
        <v>1.1000000000000001</v>
      </c>
      <c r="K7049">
        <v>11</v>
      </c>
      <c r="L7049">
        <v>2025</v>
      </c>
      <c r="M7049" t="s">
        <v>374</v>
      </c>
      <c r="N7049" s="89" cm="1">
        <f t="array" ref="N7049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7049" s="89">
        <f>_34_KNMI_Stations[[#This Row],[graaddagen]]*_34_KNMI_Stations[[#This Row],[Gewogen factor]]</f>
        <v>7.37</v>
      </c>
      <c r="P7049" s="89" cm="1">
        <f t="array" ref="P7049">IF(ISNUMBER(_34_KNMI_Stations[[#This Row],[Etmaal temperatuur °C]]),IF(_34_KNMI_Stations[[#This Row],[Etmaal temperatuur °C]]&gt;stookgrens[],_34_KNMI_Stations[[#This Row],[Etmaal temperatuur °C]]-stookgrens[],0),"")</f>
        <v>0</v>
      </c>
    </row>
    <row r="7050" spans="1:16" x14ac:dyDescent="0.25">
      <c r="A7050">
        <v>283</v>
      </c>
      <c r="B7050" s="110">
        <v>45974</v>
      </c>
      <c r="C7050" s="89">
        <v>3</v>
      </c>
      <c r="D7050" s="89">
        <v>13.2</v>
      </c>
      <c r="E7050" s="96">
        <v>258</v>
      </c>
      <c r="F7050" s="89">
        <v>0.5</v>
      </c>
      <c r="G7050" s="89"/>
      <c r="H7050">
        <v>0.82</v>
      </c>
      <c r="I7050" t="s">
        <v>17</v>
      </c>
      <c r="J7050">
        <v>1.1000000000000001</v>
      </c>
      <c r="K7050">
        <v>11</v>
      </c>
      <c r="L7050">
        <v>2025</v>
      </c>
      <c r="M7050" t="s">
        <v>374</v>
      </c>
      <c r="N7050" s="89" cm="1">
        <f t="array" ref="N7050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7050" s="89">
        <f>_34_KNMI_Stations[[#This Row],[graaddagen]]*_34_KNMI_Stations[[#This Row],[Gewogen factor]]</f>
        <v>5.2800000000000011</v>
      </c>
      <c r="P7050" s="89" cm="1">
        <f t="array" ref="P7050">IF(ISNUMBER(_34_KNMI_Stations[[#This Row],[Etmaal temperatuur °C]]),IF(_34_KNMI_Stations[[#This Row],[Etmaal temperatuur °C]]&gt;stookgrens[],_34_KNMI_Stations[[#This Row],[Etmaal temperatuur °C]]-stookgrens[],0),"")</f>
        <v>0</v>
      </c>
    </row>
    <row r="7051" spans="1:16" x14ac:dyDescent="0.25">
      <c r="A7051">
        <v>283</v>
      </c>
      <c r="B7051" s="110">
        <v>45975</v>
      </c>
      <c r="C7051" s="89">
        <v>2.6</v>
      </c>
      <c r="D7051" s="89">
        <v>11.1</v>
      </c>
      <c r="E7051" s="96">
        <v>130</v>
      </c>
      <c r="F7051" s="89">
        <v>1.6</v>
      </c>
      <c r="G7051" s="89"/>
      <c r="H7051">
        <v>0.97</v>
      </c>
      <c r="I7051" t="s">
        <v>17</v>
      </c>
      <c r="J7051">
        <v>1.1000000000000001</v>
      </c>
      <c r="K7051">
        <v>11</v>
      </c>
      <c r="L7051">
        <v>2025</v>
      </c>
      <c r="M7051" t="s">
        <v>374</v>
      </c>
      <c r="N7051" s="89" cm="1">
        <f t="array" ref="N7051">IF(ISNUMBER(_34_KNMI_Stations[[#This Row],[Etmaal temperatuur °C]]),IF(_34_KNMI_Stations[[#This Row],[Etmaal temperatuur °C]]&lt;stookgrens[],stookgrens[]-_34_KNMI_Stations[[#This Row],[Etmaal temperatuur °C]],0),"")</f>
        <v>6.9</v>
      </c>
      <c r="O7051" s="89">
        <f>_34_KNMI_Stations[[#This Row],[graaddagen]]*_34_KNMI_Stations[[#This Row],[Gewogen factor]]</f>
        <v>7.5900000000000007</v>
      </c>
      <c r="P7051" s="89" cm="1">
        <f t="array" ref="P7051">IF(ISNUMBER(_34_KNMI_Stations[[#This Row],[Etmaal temperatuur °C]]),IF(_34_KNMI_Stations[[#This Row],[Etmaal temperatuur °C]]&gt;stookgrens[],_34_KNMI_Stations[[#This Row],[Etmaal temperatuur °C]]-stookgrens[],0),"")</f>
        <v>0</v>
      </c>
    </row>
    <row r="7052" spans="1:16" x14ac:dyDescent="0.25">
      <c r="A7052">
        <v>283</v>
      </c>
      <c r="B7052" s="110">
        <v>45976</v>
      </c>
      <c r="C7052" s="89">
        <v>3</v>
      </c>
      <c r="D7052" s="89">
        <v>7.7</v>
      </c>
      <c r="E7052" s="96">
        <v>106</v>
      </c>
      <c r="F7052" s="89">
        <v>5.2</v>
      </c>
      <c r="G7052" s="89"/>
      <c r="H7052">
        <v>0.97</v>
      </c>
      <c r="I7052" t="s">
        <v>17</v>
      </c>
      <c r="J7052">
        <v>1.1000000000000001</v>
      </c>
      <c r="K7052">
        <v>11</v>
      </c>
      <c r="L7052">
        <v>2025</v>
      </c>
      <c r="M7052" t="s">
        <v>374</v>
      </c>
      <c r="N7052" s="89" cm="1">
        <f t="array" ref="N7052">IF(ISNUMBER(_34_KNMI_Stations[[#This Row],[Etmaal temperatuur °C]]),IF(_34_KNMI_Stations[[#This Row],[Etmaal temperatuur °C]]&lt;stookgrens[],stookgrens[]-_34_KNMI_Stations[[#This Row],[Etmaal temperatuur °C]],0),"")</f>
        <v>10.3</v>
      </c>
      <c r="O7052" s="89">
        <f>_34_KNMI_Stations[[#This Row],[graaddagen]]*_34_KNMI_Stations[[#This Row],[Gewogen factor]]</f>
        <v>11.330000000000002</v>
      </c>
      <c r="P7052" s="89" cm="1">
        <f t="array" ref="P7052">IF(ISNUMBER(_34_KNMI_Stations[[#This Row],[Etmaal temperatuur °C]]),IF(_34_KNMI_Stations[[#This Row],[Etmaal temperatuur °C]]&gt;stookgrens[],_34_KNMI_Stations[[#This Row],[Etmaal temperatuur °C]]-stookgrens[],0),"")</f>
        <v>0</v>
      </c>
    </row>
    <row r="7053" spans="1:16" x14ac:dyDescent="0.25">
      <c r="A7053">
        <v>283</v>
      </c>
      <c r="B7053" s="110">
        <v>45977</v>
      </c>
      <c r="C7053" s="89">
        <v>2.9</v>
      </c>
      <c r="D7053" s="89">
        <v>4.9000000000000004</v>
      </c>
      <c r="E7053" s="96">
        <v>83</v>
      </c>
      <c r="F7053" s="89">
        <v>2.4</v>
      </c>
      <c r="G7053" s="89"/>
      <c r="H7053">
        <v>0.95</v>
      </c>
      <c r="I7053" t="s">
        <v>17</v>
      </c>
      <c r="J7053">
        <v>1.1000000000000001</v>
      </c>
      <c r="K7053">
        <v>11</v>
      </c>
      <c r="L7053">
        <v>2025</v>
      </c>
      <c r="M7053" t="s">
        <v>374</v>
      </c>
      <c r="N7053" s="89" cm="1">
        <f t="array" ref="N7053">IF(ISNUMBER(_34_KNMI_Stations[[#This Row],[Etmaal temperatuur °C]]),IF(_34_KNMI_Stations[[#This Row],[Etmaal temperatuur °C]]&lt;stookgrens[],stookgrens[]-_34_KNMI_Stations[[#This Row],[Etmaal temperatuur °C]],0),"")</f>
        <v>13.1</v>
      </c>
      <c r="O7053" s="89">
        <f>_34_KNMI_Stations[[#This Row],[graaddagen]]*_34_KNMI_Stations[[#This Row],[Gewogen factor]]</f>
        <v>14.41</v>
      </c>
      <c r="P7053" s="89" cm="1">
        <f t="array" ref="P7053">IF(ISNUMBER(_34_KNMI_Stations[[#This Row],[Etmaal temperatuur °C]]),IF(_34_KNMI_Stations[[#This Row],[Etmaal temperatuur °C]]&gt;stookgrens[],_34_KNMI_Stations[[#This Row],[Etmaal temperatuur °C]]-stookgrens[],0),"")</f>
        <v>0</v>
      </c>
    </row>
    <row r="7054" spans="1:16" x14ac:dyDescent="0.25">
      <c r="A7054">
        <v>283</v>
      </c>
      <c r="B7054" s="110">
        <v>45978</v>
      </c>
      <c r="C7054" s="89">
        <v>3.3</v>
      </c>
      <c r="D7054" s="89">
        <v>3.9</v>
      </c>
      <c r="E7054" s="96">
        <v>516</v>
      </c>
      <c r="F7054" s="89">
        <v>0.6</v>
      </c>
      <c r="G7054" s="89"/>
      <c r="H7054">
        <v>0.84</v>
      </c>
      <c r="I7054" t="s">
        <v>17</v>
      </c>
      <c r="J7054">
        <v>1.1000000000000001</v>
      </c>
      <c r="K7054">
        <v>11</v>
      </c>
      <c r="L7054">
        <v>2025</v>
      </c>
      <c r="M7054" t="s">
        <v>375</v>
      </c>
      <c r="N7054" s="89" cm="1">
        <f t="array" ref="N7054">IF(ISNUMBER(_34_KNMI_Stations[[#This Row],[Etmaal temperatuur °C]]),IF(_34_KNMI_Stations[[#This Row],[Etmaal temperatuur °C]]&lt;stookgrens[],stookgrens[]-_34_KNMI_Stations[[#This Row],[Etmaal temperatuur °C]],0),"")</f>
        <v>14.1</v>
      </c>
      <c r="O7054" s="89">
        <f>_34_KNMI_Stations[[#This Row],[graaddagen]]*_34_KNMI_Stations[[#This Row],[Gewogen factor]]</f>
        <v>15.510000000000002</v>
      </c>
      <c r="P7054" s="89" cm="1">
        <f t="array" ref="P7054">IF(ISNUMBER(_34_KNMI_Stations[[#This Row],[Etmaal temperatuur °C]]),IF(_34_KNMI_Stations[[#This Row],[Etmaal temperatuur °C]]&gt;stookgrens[],_34_KNMI_Stations[[#This Row],[Etmaal temperatuur °C]]-stookgrens[],0),"")</f>
        <v>0</v>
      </c>
    </row>
    <row r="7055" spans="1:16" x14ac:dyDescent="0.25">
      <c r="A7055">
        <v>283</v>
      </c>
      <c r="B7055" s="110">
        <v>45979</v>
      </c>
      <c r="C7055" s="89">
        <v>2.8</v>
      </c>
      <c r="D7055" s="89">
        <v>3.7</v>
      </c>
      <c r="E7055" s="96">
        <v>224</v>
      </c>
      <c r="F7055" s="89">
        <v>1.1000000000000001</v>
      </c>
      <c r="G7055" s="89"/>
      <c r="H7055">
        <v>0.89</v>
      </c>
      <c r="I7055" t="s">
        <v>17</v>
      </c>
      <c r="J7055">
        <v>1.1000000000000001</v>
      </c>
      <c r="K7055">
        <v>11</v>
      </c>
      <c r="L7055">
        <v>2025</v>
      </c>
      <c r="M7055" t="s">
        <v>375</v>
      </c>
      <c r="N7055" s="89" cm="1">
        <f t="array" ref="N7055">IF(ISNUMBER(_34_KNMI_Stations[[#This Row],[Etmaal temperatuur °C]]),IF(_34_KNMI_Stations[[#This Row],[Etmaal temperatuur °C]]&lt;stookgrens[],stookgrens[]-_34_KNMI_Stations[[#This Row],[Etmaal temperatuur °C]],0),"")</f>
        <v>14.3</v>
      </c>
      <c r="O7055" s="89">
        <f>_34_KNMI_Stations[[#This Row],[graaddagen]]*_34_KNMI_Stations[[#This Row],[Gewogen factor]]</f>
        <v>15.730000000000002</v>
      </c>
      <c r="P7055" s="89" cm="1">
        <f t="array" ref="P7055">IF(ISNUMBER(_34_KNMI_Stations[[#This Row],[Etmaal temperatuur °C]]),IF(_34_KNMI_Stations[[#This Row],[Etmaal temperatuur °C]]&gt;stookgrens[],_34_KNMI_Stations[[#This Row],[Etmaal temperatuur °C]]-stookgrens[],0),"")</f>
        <v>0</v>
      </c>
    </row>
    <row r="7056" spans="1:16" x14ac:dyDescent="0.25">
      <c r="A7056">
        <v>283</v>
      </c>
      <c r="B7056" s="110">
        <v>45980</v>
      </c>
      <c r="C7056" s="89">
        <v>4</v>
      </c>
      <c r="D7056" s="89">
        <v>4.5</v>
      </c>
      <c r="E7056" s="96">
        <v>106</v>
      </c>
      <c r="F7056" s="89">
        <v>4.7</v>
      </c>
      <c r="G7056" s="89"/>
      <c r="H7056">
        <v>0.89</v>
      </c>
      <c r="I7056" t="s">
        <v>17</v>
      </c>
      <c r="J7056">
        <v>1.1000000000000001</v>
      </c>
      <c r="K7056">
        <v>11</v>
      </c>
      <c r="L7056">
        <v>2025</v>
      </c>
      <c r="M7056" t="s">
        <v>375</v>
      </c>
      <c r="N7056" s="89" cm="1">
        <f t="array" ref="N7056">IF(ISNUMBER(_34_KNMI_Stations[[#This Row],[Etmaal temperatuur °C]]),IF(_34_KNMI_Stations[[#This Row],[Etmaal temperatuur °C]]&lt;stookgrens[],stookgrens[]-_34_KNMI_Stations[[#This Row],[Etmaal temperatuur °C]],0),"")</f>
        <v>13.5</v>
      </c>
      <c r="O7056" s="89">
        <f>_34_KNMI_Stations[[#This Row],[graaddagen]]*_34_KNMI_Stations[[#This Row],[Gewogen factor]]</f>
        <v>14.850000000000001</v>
      </c>
      <c r="P7056" s="89" cm="1">
        <f t="array" ref="P7056">IF(ISNUMBER(_34_KNMI_Stations[[#This Row],[Etmaal temperatuur °C]]),IF(_34_KNMI_Stations[[#This Row],[Etmaal temperatuur °C]]&gt;stookgrens[],_34_KNMI_Stations[[#This Row],[Etmaal temperatuur °C]]-stookgrens[],0),"")</f>
        <v>0</v>
      </c>
    </row>
    <row r="7057" spans="1:16" x14ac:dyDescent="0.25">
      <c r="A7057">
        <v>283</v>
      </c>
      <c r="B7057" s="110">
        <v>45981</v>
      </c>
      <c r="C7057" s="89">
        <v>1.9</v>
      </c>
      <c r="D7057" s="89">
        <v>1</v>
      </c>
      <c r="E7057" s="96">
        <v>458</v>
      </c>
      <c r="F7057" s="89">
        <v>0</v>
      </c>
      <c r="G7057" s="89"/>
      <c r="H7057">
        <v>0.91</v>
      </c>
      <c r="I7057" t="s">
        <v>17</v>
      </c>
      <c r="J7057">
        <v>1.1000000000000001</v>
      </c>
      <c r="K7057">
        <v>11</v>
      </c>
      <c r="L7057">
        <v>2025</v>
      </c>
      <c r="M7057" t="s">
        <v>375</v>
      </c>
      <c r="N7057" s="89" cm="1">
        <f t="array" ref="N7057">IF(ISNUMBER(_34_KNMI_Stations[[#This Row],[Etmaal temperatuur °C]]),IF(_34_KNMI_Stations[[#This Row],[Etmaal temperatuur °C]]&lt;stookgrens[],stookgrens[]-_34_KNMI_Stations[[#This Row],[Etmaal temperatuur °C]],0),"")</f>
        <v>17</v>
      </c>
      <c r="O7057" s="89">
        <f>_34_KNMI_Stations[[#This Row],[graaddagen]]*_34_KNMI_Stations[[#This Row],[Gewogen factor]]</f>
        <v>18.700000000000003</v>
      </c>
      <c r="P7057" s="89" cm="1">
        <f t="array" ref="P7057">IF(ISNUMBER(_34_KNMI_Stations[[#This Row],[Etmaal temperatuur °C]]),IF(_34_KNMI_Stations[[#This Row],[Etmaal temperatuur °C]]&gt;stookgrens[],_34_KNMI_Stations[[#This Row],[Etmaal temperatuur °C]]-stookgrens[],0),"")</f>
        <v>0</v>
      </c>
    </row>
    <row r="7058" spans="1:16" x14ac:dyDescent="0.25">
      <c r="A7058">
        <v>283</v>
      </c>
      <c r="B7058" s="110">
        <v>45982</v>
      </c>
      <c r="C7058" s="89">
        <v>1.3</v>
      </c>
      <c r="D7058" s="89">
        <v>0.3</v>
      </c>
      <c r="E7058" s="96">
        <v>596</v>
      </c>
      <c r="F7058" s="89">
        <v>0</v>
      </c>
      <c r="G7058" s="89"/>
      <c r="H7058">
        <v>0.84</v>
      </c>
      <c r="I7058" t="s">
        <v>17</v>
      </c>
      <c r="J7058">
        <v>1.1000000000000001</v>
      </c>
      <c r="K7058">
        <v>11</v>
      </c>
      <c r="L7058">
        <v>2025</v>
      </c>
      <c r="M7058" t="s">
        <v>375</v>
      </c>
      <c r="N7058" s="89" cm="1">
        <f t="array" ref="N7058">IF(ISNUMBER(_34_KNMI_Stations[[#This Row],[Etmaal temperatuur °C]]),IF(_34_KNMI_Stations[[#This Row],[Etmaal temperatuur °C]]&lt;stookgrens[],stookgrens[]-_34_KNMI_Stations[[#This Row],[Etmaal temperatuur °C]],0),"")</f>
        <v>17.7</v>
      </c>
      <c r="O7058" s="89">
        <f>_34_KNMI_Stations[[#This Row],[graaddagen]]*_34_KNMI_Stations[[#This Row],[Gewogen factor]]</f>
        <v>19.470000000000002</v>
      </c>
      <c r="P7058" s="89" cm="1">
        <f t="array" ref="P7058">IF(ISNUMBER(_34_KNMI_Stations[[#This Row],[Etmaal temperatuur °C]]),IF(_34_KNMI_Stations[[#This Row],[Etmaal temperatuur °C]]&gt;stookgrens[],_34_KNMI_Stations[[#This Row],[Etmaal temperatuur °C]]-stookgrens[],0),"")</f>
        <v>0</v>
      </c>
    </row>
    <row r="7059" spans="1:16" x14ac:dyDescent="0.25">
      <c r="A7059">
        <v>283</v>
      </c>
      <c r="B7059" s="110">
        <v>45983</v>
      </c>
      <c r="C7059" s="89">
        <v>3.4</v>
      </c>
      <c r="D7059" s="89">
        <v>0.6</v>
      </c>
      <c r="E7059" s="96">
        <v>426</v>
      </c>
      <c r="F7059" s="89">
        <v>0</v>
      </c>
      <c r="G7059" s="89"/>
      <c r="H7059">
        <v>0.76</v>
      </c>
      <c r="I7059" t="s">
        <v>17</v>
      </c>
      <c r="J7059">
        <v>1.1000000000000001</v>
      </c>
      <c r="K7059">
        <v>11</v>
      </c>
      <c r="L7059">
        <v>2025</v>
      </c>
      <c r="M7059" t="s">
        <v>375</v>
      </c>
      <c r="N7059" s="89" cm="1">
        <f t="array" ref="N7059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7059" s="89">
        <f>_34_KNMI_Stations[[#This Row],[graaddagen]]*_34_KNMI_Stations[[#This Row],[Gewogen factor]]</f>
        <v>19.14</v>
      </c>
      <c r="P7059" s="89" cm="1">
        <f t="array" ref="P7059">IF(ISNUMBER(_34_KNMI_Stations[[#This Row],[Etmaal temperatuur °C]]),IF(_34_KNMI_Stations[[#This Row],[Etmaal temperatuur °C]]&gt;stookgrens[],_34_KNMI_Stations[[#This Row],[Etmaal temperatuur °C]]-stookgrens[],0),"")</f>
        <v>0</v>
      </c>
    </row>
    <row r="7060" spans="1:16" x14ac:dyDescent="0.25">
      <c r="A7060">
        <v>283</v>
      </c>
      <c r="B7060" s="110">
        <v>45984</v>
      </c>
      <c r="C7060" s="89">
        <v>5.0999999999999996</v>
      </c>
      <c r="D7060" s="89">
        <v>1.7</v>
      </c>
      <c r="E7060" s="96">
        <v>289</v>
      </c>
      <c r="F7060" s="89">
        <v>0.6</v>
      </c>
      <c r="G7060" s="89"/>
      <c r="H7060">
        <v>0.72</v>
      </c>
      <c r="I7060" t="s">
        <v>17</v>
      </c>
      <c r="J7060">
        <v>1.1000000000000001</v>
      </c>
      <c r="K7060">
        <v>11</v>
      </c>
      <c r="L7060">
        <v>2025</v>
      </c>
      <c r="M7060" t="s">
        <v>375</v>
      </c>
      <c r="N7060" s="89" cm="1">
        <f t="array" ref="N7060">IF(ISNUMBER(_34_KNMI_Stations[[#This Row],[Etmaal temperatuur °C]]),IF(_34_KNMI_Stations[[#This Row],[Etmaal temperatuur °C]]&lt;stookgrens[],stookgrens[]-_34_KNMI_Stations[[#This Row],[Etmaal temperatuur °C]],0),"")</f>
        <v>16.3</v>
      </c>
      <c r="O7060" s="89">
        <f>_34_KNMI_Stations[[#This Row],[graaddagen]]*_34_KNMI_Stations[[#This Row],[Gewogen factor]]</f>
        <v>17.930000000000003</v>
      </c>
      <c r="P7060" s="89" cm="1">
        <f t="array" ref="P7060">IF(ISNUMBER(_34_KNMI_Stations[[#This Row],[Etmaal temperatuur °C]]),IF(_34_KNMI_Stations[[#This Row],[Etmaal temperatuur °C]]&gt;stookgrens[],_34_KNMI_Stations[[#This Row],[Etmaal temperatuur °C]]-stookgrens[],0),"")</f>
        <v>0</v>
      </c>
    </row>
    <row r="7061" spans="1:16" x14ac:dyDescent="0.25">
      <c r="A7061">
        <v>283</v>
      </c>
      <c r="B7061" s="110">
        <v>45985</v>
      </c>
      <c r="C7061" s="89">
        <v>2.5</v>
      </c>
      <c r="D7061" s="89">
        <v>5.0999999999999996</v>
      </c>
      <c r="E7061" s="96">
        <v>160</v>
      </c>
      <c r="F7061" s="89">
        <v>4.0999999999999996</v>
      </c>
      <c r="G7061" s="89"/>
      <c r="H7061">
        <v>0.93</v>
      </c>
      <c r="I7061" t="s">
        <v>17</v>
      </c>
      <c r="J7061">
        <v>1.1000000000000001</v>
      </c>
      <c r="K7061">
        <v>11</v>
      </c>
      <c r="L7061">
        <v>2025</v>
      </c>
      <c r="M7061" t="s">
        <v>376</v>
      </c>
      <c r="N7061" s="89" cm="1">
        <f t="array" ref="N7061">IF(ISNUMBER(_34_KNMI_Stations[[#This Row],[Etmaal temperatuur °C]]),IF(_34_KNMI_Stations[[#This Row],[Etmaal temperatuur °C]]&lt;stookgrens[],stookgrens[]-_34_KNMI_Stations[[#This Row],[Etmaal temperatuur °C]],0),"")</f>
        <v>12.9</v>
      </c>
      <c r="O7061" s="89">
        <f>_34_KNMI_Stations[[#This Row],[graaddagen]]*_34_KNMI_Stations[[#This Row],[Gewogen factor]]</f>
        <v>14.190000000000001</v>
      </c>
      <c r="P7061" s="89" cm="1">
        <f t="array" ref="P7061">IF(ISNUMBER(_34_KNMI_Stations[[#This Row],[Etmaal temperatuur °C]]),IF(_34_KNMI_Stations[[#This Row],[Etmaal temperatuur °C]]&gt;stookgrens[],_34_KNMI_Stations[[#This Row],[Etmaal temperatuur °C]]-stookgrens[],0),"")</f>
        <v>0</v>
      </c>
    </row>
    <row r="7062" spans="1:16" x14ac:dyDescent="0.25">
      <c r="A7062">
        <v>283</v>
      </c>
      <c r="B7062" s="110">
        <v>45986</v>
      </c>
      <c r="C7062" s="89">
        <v>1.9</v>
      </c>
      <c r="D7062" s="89">
        <v>4.8</v>
      </c>
      <c r="E7062" s="96">
        <v>287</v>
      </c>
      <c r="F7062" s="89">
        <v>0.6</v>
      </c>
      <c r="G7062" s="89"/>
      <c r="H7062">
        <v>0.95</v>
      </c>
      <c r="I7062" t="s">
        <v>17</v>
      </c>
      <c r="J7062">
        <v>1.1000000000000001</v>
      </c>
      <c r="K7062">
        <v>11</v>
      </c>
      <c r="L7062">
        <v>2025</v>
      </c>
      <c r="M7062" t="s">
        <v>376</v>
      </c>
      <c r="N7062" s="89" cm="1">
        <f t="array" ref="N7062">IF(ISNUMBER(_34_KNMI_Stations[[#This Row],[Etmaal temperatuur °C]]),IF(_34_KNMI_Stations[[#This Row],[Etmaal temperatuur °C]]&lt;stookgrens[],stookgrens[]-_34_KNMI_Stations[[#This Row],[Etmaal temperatuur °C]],0),"")</f>
        <v>13.2</v>
      </c>
      <c r="O7062" s="89">
        <f>_34_KNMI_Stations[[#This Row],[graaddagen]]*_34_KNMI_Stations[[#This Row],[Gewogen factor]]</f>
        <v>14.52</v>
      </c>
      <c r="P7062" s="89" cm="1">
        <f t="array" ref="P7062">IF(ISNUMBER(_34_KNMI_Stations[[#This Row],[Etmaal temperatuur °C]]),IF(_34_KNMI_Stations[[#This Row],[Etmaal temperatuur °C]]&gt;stookgrens[],_34_KNMI_Stations[[#This Row],[Etmaal temperatuur °C]]-stookgrens[],0),"")</f>
        <v>0</v>
      </c>
    </row>
    <row r="7063" spans="1:16" x14ac:dyDescent="0.25">
      <c r="A7063">
        <v>283</v>
      </c>
      <c r="B7063" s="110">
        <v>45987</v>
      </c>
      <c r="C7063" s="89">
        <v>2</v>
      </c>
      <c r="D7063" s="89">
        <v>2.8</v>
      </c>
      <c r="E7063" s="96">
        <v>156</v>
      </c>
      <c r="F7063" s="89">
        <v>0</v>
      </c>
      <c r="G7063" s="89"/>
      <c r="H7063">
        <v>0.95</v>
      </c>
      <c r="I7063" t="s">
        <v>17</v>
      </c>
      <c r="J7063">
        <v>1.1000000000000001</v>
      </c>
      <c r="K7063">
        <v>11</v>
      </c>
      <c r="L7063">
        <v>2025</v>
      </c>
      <c r="M7063" t="s">
        <v>376</v>
      </c>
      <c r="N7063" s="89" cm="1">
        <f t="array" ref="N7063">IF(ISNUMBER(_34_KNMI_Stations[[#This Row],[Etmaal temperatuur °C]]),IF(_34_KNMI_Stations[[#This Row],[Etmaal temperatuur °C]]&lt;stookgrens[],stookgrens[]-_34_KNMI_Stations[[#This Row],[Etmaal temperatuur °C]],0),"")</f>
        <v>15.2</v>
      </c>
      <c r="O7063" s="89">
        <f>_34_KNMI_Stations[[#This Row],[graaddagen]]*_34_KNMI_Stations[[#This Row],[Gewogen factor]]</f>
        <v>16.72</v>
      </c>
      <c r="P7063" s="89" cm="1">
        <f t="array" ref="P7063">IF(ISNUMBER(_34_KNMI_Stations[[#This Row],[Etmaal temperatuur °C]]),IF(_34_KNMI_Stations[[#This Row],[Etmaal temperatuur °C]]&gt;stookgrens[],_34_KNMI_Stations[[#This Row],[Etmaal temperatuur °C]]-stookgrens[],0),"")</f>
        <v>0</v>
      </c>
    </row>
    <row r="7064" spans="1:16" x14ac:dyDescent="0.25">
      <c r="A7064">
        <v>283</v>
      </c>
      <c r="B7064" s="110">
        <v>45988</v>
      </c>
      <c r="C7064" s="89">
        <v>4.5999999999999996</v>
      </c>
      <c r="D7064" s="89">
        <v>4</v>
      </c>
      <c r="E7064" s="96">
        <v>84</v>
      </c>
      <c r="F7064" s="89">
        <v>1.2</v>
      </c>
      <c r="G7064" s="89"/>
      <c r="H7064">
        <v>0.94</v>
      </c>
      <c r="I7064" t="s">
        <v>17</v>
      </c>
      <c r="J7064">
        <v>1.1000000000000001</v>
      </c>
      <c r="K7064">
        <v>11</v>
      </c>
      <c r="L7064">
        <v>2025</v>
      </c>
      <c r="M7064" t="s">
        <v>376</v>
      </c>
      <c r="N7064" s="89" cm="1">
        <f t="array" ref="N7064">IF(ISNUMBER(_34_KNMI_Stations[[#This Row],[Etmaal temperatuur °C]]),IF(_34_KNMI_Stations[[#This Row],[Etmaal temperatuur °C]]&lt;stookgrens[],stookgrens[]-_34_KNMI_Stations[[#This Row],[Etmaal temperatuur °C]],0),"")</f>
        <v>14</v>
      </c>
      <c r="O7064" s="89">
        <f>_34_KNMI_Stations[[#This Row],[graaddagen]]*_34_KNMI_Stations[[#This Row],[Gewogen factor]]</f>
        <v>15.400000000000002</v>
      </c>
      <c r="P7064" s="89" cm="1">
        <f t="array" ref="P7064">IF(ISNUMBER(_34_KNMI_Stations[[#This Row],[Etmaal temperatuur °C]]),IF(_34_KNMI_Stations[[#This Row],[Etmaal temperatuur °C]]&gt;stookgrens[],_34_KNMI_Stations[[#This Row],[Etmaal temperatuur °C]]-stookgrens[],0),"")</f>
        <v>0</v>
      </c>
    </row>
    <row r="7065" spans="1:16" x14ac:dyDescent="0.25">
      <c r="A7065">
        <v>283</v>
      </c>
      <c r="B7065" s="110">
        <v>45989</v>
      </c>
      <c r="C7065" s="89">
        <v>4</v>
      </c>
      <c r="D7065" s="89">
        <v>8.1</v>
      </c>
      <c r="E7065" s="96">
        <v>80</v>
      </c>
      <c r="F7065" s="89">
        <v>0.8</v>
      </c>
      <c r="G7065" s="89"/>
      <c r="H7065">
        <v>0.96</v>
      </c>
      <c r="I7065" t="s">
        <v>17</v>
      </c>
      <c r="J7065">
        <v>1.1000000000000001</v>
      </c>
      <c r="K7065">
        <v>11</v>
      </c>
      <c r="L7065">
        <v>2025</v>
      </c>
      <c r="M7065" t="s">
        <v>376</v>
      </c>
      <c r="N7065" s="89" cm="1">
        <f t="array" ref="N7065">IF(ISNUMBER(_34_KNMI_Stations[[#This Row],[Etmaal temperatuur °C]]),IF(_34_KNMI_Stations[[#This Row],[Etmaal temperatuur °C]]&lt;stookgrens[],stookgrens[]-_34_KNMI_Stations[[#This Row],[Etmaal temperatuur °C]],0),"")</f>
        <v>9.9</v>
      </c>
      <c r="O7065" s="89">
        <f>_34_KNMI_Stations[[#This Row],[graaddagen]]*_34_KNMI_Stations[[#This Row],[Gewogen factor]]</f>
        <v>10.89</v>
      </c>
      <c r="P7065" s="89" cm="1">
        <f t="array" ref="P7065">IF(ISNUMBER(_34_KNMI_Stations[[#This Row],[Etmaal temperatuur °C]]),IF(_34_KNMI_Stations[[#This Row],[Etmaal temperatuur °C]]&gt;stookgrens[],_34_KNMI_Stations[[#This Row],[Etmaal temperatuur °C]]-stookgrens[],0),"")</f>
        <v>0</v>
      </c>
    </row>
    <row r="7066" spans="1:16" x14ac:dyDescent="0.25">
      <c r="A7066">
        <v>283</v>
      </c>
      <c r="B7066" s="110">
        <v>45990</v>
      </c>
      <c r="C7066" s="89">
        <v>3.9</v>
      </c>
      <c r="D7066" s="89">
        <v>9.1999999999999993</v>
      </c>
      <c r="E7066" s="96">
        <v>257</v>
      </c>
      <c r="F7066" s="89">
        <v>0.9</v>
      </c>
      <c r="G7066" s="89"/>
      <c r="H7066">
        <v>0.89</v>
      </c>
      <c r="I7066" t="s">
        <v>17</v>
      </c>
      <c r="J7066">
        <v>1.1000000000000001</v>
      </c>
      <c r="K7066">
        <v>11</v>
      </c>
      <c r="L7066">
        <v>2025</v>
      </c>
      <c r="M7066" t="s">
        <v>376</v>
      </c>
      <c r="N7066" s="89" cm="1">
        <f t="array" ref="N7066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7066" s="89">
        <f>_34_KNMI_Stations[[#This Row],[graaddagen]]*_34_KNMI_Stations[[#This Row],[Gewogen factor]]</f>
        <v>9.6800000000000015</v>
      </c>
      <c r="P7066" s="89" cm="1">
        <f t="array" ref="P7066">IF(ISNUMBER(_34_KNMI_Stations[[#This Row],[Etmaal temperatuur °C]]),IF(_34_KNMI_Stations[[#This Row],[Etmaal temperatuur °C]]&gt;stookgrens[],_34_KNMI_Stations[[#This Row],[Etmaal temperatuur °C]]-stookgrens[],0),"")</f>
        <v>0</v>
      </c>
    </row>
    <row r="7067" spans="1:16" x14ac:dyDescent="0.25">
      <c r="A7067">
        <v>283</v>
      </c>
      <c r="B7067" s="110">
        <v>45991</v>
      </c>
      <c r="C7067" s="89">
        <v>3.4</v>
      </c>
      <c r="D7067" s="89">
        <v>6.7</v>
      </c>
      <c r="E7067" s="96">
        <v>264</v>
      </c>
      <c r="F7067" s="89">
        <v>0.2</v>
      </c>
      <c r="G7067" s="89"/>
      <c r="H7067">
        <v>0.83</v>
      </c>
      <c r="I7067" t="s">
        <v>17</v>
      </c>
      <c r="J7067">
        <v>1.1000000000000001</v>
      </c>
      <c r="K7067">
        <v>11</v>
      </c>
      <c r="L7067">
        <v>2025</v>
      </c>
      <c r="M7067" t="s">
        <v>376</v>
      </c>
      <c r="N7067" s="89" cm="1">
        <f t="array" ref="N7067">IF(ISNUMBER(_34_KNMI_Stations[[#This Row],[Etmaal temperatuur °C]]),IF(_34_KNMI_Stations[[#This Row],[Etmaal temperatuur °C]]&lt;stookgrens[],stookgrens[]-_34_KNMI_Stations[[#This Row],[Etmaal temperatuur °C]],0),"")</f>
        <v>11.3</v>
      </c>
      <c r="O7067" s="89">
        <f>_34_KNMI_Stations[[#This Row],[graaddagen]]*_34_KNMI_Stations[[#This Row],[Gewogen factor]]</f>
        <v>12.430000000000001</v>
      </c>
      <c r="P7067" s="89" cm="1">
        <f t="array" ref="P7067">IF(ISNUMBER(_34_KNMI_Stations[[#This Row],[Etmaal temperatuur °C]]),IF(_34_KNMI_Stations[[#This Row],[Etmaal temperatuur °C]]&gt;stookgrens[],_34_KNMI_Stations[[#This Row],[Etmaal temperatuur °C]]-stookgrens[],0),"")</f>
        <v>0</v>
      </c>
    </row>
    <row r="7068" spans="1:16" x14ac:dyDescent="0.25">
      <c r="A7068">
        <v>283</v>
      </c>
      <c r="B7068" s="110">
        <v>45992</v>
      </c>
      <c r="C7068" s="89">
        <v>5.2</v>
      </c>
      <c r="D7068" s="89">
        <v>5.0999999999999996</v>
      </c>
      <c r="E7068" s="96">
        <v>284</v>
      </c>
      <c r="F7068" s="89">
        <v>0</v>
      </c>
      <c r="G7068" s="89"/>
      <c r="H7068">
        <v>0.75</v>
      </c>
      <c r="I7068" t="s">
        <v>17</v>
      </c>
      <c r="J7068">
        <v>1.1000000000000001</v>
      </c>
      <c r="K7068">
        <v>12</v>
      </c>
      <c r="L7068">
        <v>2025</v>
      </c>
      <c r="M7068" t="s">
        <v>377</v>
      </c>
      <c r="N7068" s="89" cm="1">
        <f t="array" ref="N7068">IF(ISNUMBER(_34_KNMI_Stations[[#This Row],[Etmaal temperatuur °C]]),IF(_34_KNMI_Stations[[#This Row],[Etmaal temperatuur °C]]&lt;stookgrens[],stookgrens[]-_34_KNMI_Stations[[#This Row],[Etmaal temperatuur °C]],0),"")</f>
        <v>12.9</v>
      </c>
      <c r="O7068" s="89">
        <f>_34_KNMI_Stations[[#This Row],[graaddagen]]*_34_KNMI_Stations[[#This Row],[Gewogen factor]]</f>
        <v>14.190000000000001</v>
      </c>
      <c r="P7068" s="89" cm="1">
        <f t="array" ref="P7068">IF(ISNUMBER(_34_KNMI_Stations[[#This Row],[Etmaal temperatuur °C]]),IF(_34_KNMI_Stations[[#This Row],[Etmaal temperatuur °C]]&gt;stookgrens[],_34_KNMI_Stations[[#This Row],[Etmaal temperatuur °C]]-stookgrens[],0),"")</f>
        <v>0</v>
      </c>
    </row>
    <row r="7069" spans="1:16" x14ac:dyDescent="0.25">
      <c r="A7069">
        <v>283</v>
      </c>
      <c r="B7069" s="110">
        <v>45993</v>
      </c>
      <c r="C7069" s="89">
        <v>4</v>
      </c>
      <c r="D7069" s="89">
        <v>6.1</v>
      </c>
      <c r="E7069" s="96">
        <v>185</v>
      </c>
      <c r="F7069" s="89">
        <v>1.1000000000000001</v>
      </c>
      <c r="G7069" s="89"/>
      <c r="H7069">
        <v>0.79</v>
      </c>
      <c r="I7069" t="s">
        <v>17</v>
      </c>
      <c r="J7069">
        <v>1.1000000000000001</v>
      </c>
      <c r="K7069">
        <v>12</v>
      </c>
      <c r="L7069">
        <v>2025</v>
      </c>
      <c r="M7069" t="s">
        <v>377</v>
      </c>
      <c r="N7069" s="89" cm="1">
        <f t="array" ref="N7069">IF(ISNUMBER(_34_KNMI_Stations[[#This Row],[Etmaal temperatuur °C]]),IF(_34_KNMI_Stations[[#This Row],[Etmaal temperatuur °C]]&lt;stookgrens[],stookgrens[]-_34_KNMI_Stations[[#This Row],[Etmaal temperatuur °C]],0),"")</f>
        <v>11.9</v>
      </c>
      <c r="O7069" s="89">
        <f>_34_KNMI_Stations[[#This Row],[graaddagen]]*_34_KNMI_Stations[[#This Row],[Gewogen factor]]</f>
        <v>13.090000000000002</v>
      </c>
      <c r="P7069" s="89" cm="1">
        <f t="array" ref="P7069">IF(ISNUMBER(_34_KNMI_Stations[[#This Row],[Etmaal temperatuur °C]]),IF(_34_KNMI_Stations[[#This Row],[Etmaal temperatuur °C]]&gt;stookgrens[],_34_KNMI_Stations[[#This Row],[Etmaal temperatuur °C]]-stookgrens[],0),"")</f>
        <v>0</v>
      </c>
    </row>
    <row r="7070" spans="1:16" x14ac:dyDescent="0.25">
      <c r="A7070">
        <v>283</v>
      </c>
      <c r="B7070" s="110">
        <v>45994</v>
      </c>
      <c r="C7070" s="89">
        <v>1.9</v>
      </c>
      <c r="D7070" s="89">
        <v>7</v>
      </c>
      <c r="E7070" s="96">
        <v>135</v>
      </c>
      <c r="F7070" s="89">
        <v>0.1</v>
      </c>
      <c r="G7070" s="89"/>
      <c r="H7070">
        <v>0.91</v>
      </c>
      <c r="I7070" t="s">
        <v>17</v>
      </c>
      <c r="J7070">
        <v>1.1000000000000001</v>
      </c>
      <c r="K7070">
        <v>12</v>
      </c>
      <c r="L7070">
        <v>2025</v>
      </c>
      <c r="M7070" t="s">
        <v>377</v>
      </c>
      <c r="N7070" s="89" cm="1">
        <f t="array" ref="N7070">IF(ISNUMBER(_34_KNMI_Stations[[#This Row],[Etmaal temperatuur °C]]),IF(_34_KNMI_Stations[[#This Row],[Etmaal temperatuur °C]]&lt;stookgrens[],stookgrens[]-_34_KNMI_Stations[[#This Row],[Etmaal temperatuur °C]],0),"")</f>
        <v>11</v>
      </c>
      <c r="O7070" s="89">
        <f>_34_KNMI_Stations[[#This Row],[graaddagen]]*_34_KNMI_Stations[[#This Row],[Gewogen factor]]</f>
        <v>12.100000000000001</v>
      </c>
      <c r="P7070" s="89" cm="1">
        <f t="array" ref="P7070">IF(ISNUMBER(_34_KNMI_Stations[[#This Row],[Etmaal temperatuur °C]]),IF(_34_KNMI_Stations[[#This Row],[Etmaal temperatuur °C]]&gt;stookgrens[],_34_KNMI_Stations[[#This Row],[Etmaal temperatuur °C]]-stookgrens[],0),"")</f>
        <v>0</v>
      </c>
    </row>
    <row r="7071" spans="1:16" x14ac:dyDescent="0.25">
      <c r="A7071">
        <v>283</v>
      </c>
      <c r="B7071" s="110">
        <v>45995</v>
      </c>
      <c r="C7071" s="89">
        <v>3</v>
      </c>
      <c r="D7071" s="89">
        <v>5.6</v>
      </c>
      <c r="E7071" s="96">
        <v>260</v>
      </c>
      <c r="F7071" s="89">
        <v>0</v>
      </c>
      <c r="G7071" s="89"/>
      <c r="H7071">
        <v>0.89</v>
      </c>
      <c r="I7071" t="s">
        <v>17</v>
      </c>
      <c r="J7071">
        <v>1.1000000000000001</v>
      </c>
      <c r="K7071">
        <v>12</v>
      </c>
      <c r="L7071">
        <v>2025</v>
      </c>
      <c r="M7071" t="s">
        <v>377</v>
      </c>
      <c r="N7071" s="89" cm="1">
        <f t="array" ref="N7071">IF(ISNUMBER(_34_KNMI_Stations[[#This Row],[Etmaal temperatuur °C]]),IF(_34_KNMI_Stations[[#This Row],[Etmaal temperatuur °C]]&lt;stookgrens[],stookgrens[]-_34_KNMI_Stations[[#This Row],[Etmaal temperatuur °C]],0),"")</f>
        <v>12.4</v>
      </c>
      <c r="O7071" s="89">
        <f>_34_KNMI_Stations[[#This Row],[graaddagen]]*_34_KNMI_Stations[[#This Row],[Gewogen factor]]</f>
        <v>13.640000000000002</v>
      </c>
      <c r="P7071" s="89" cm="1">
        <f t="array" ref="P7071">IF(ISNUMBER(_34_KNMI_Stations[[#This Row],[Etmaal temperatuur °C]]),IF(_34_KNMI_Stations[[#This Row],[Etmaal temperatuur °C]]&gt;stookgrens[],_34_KNMI_Stations[[#This Row],[Etmaal temperatuur °C]]-stookgrens[],0),"")</f>
        <v>0</v>
      </c>
    </row>
    <row r="7072" spans="1:16" x14ac:dyDescent="0.25">
      <c r="A7072">
        <v>283</v>
      </c>
      <c r="B7072" s="110">
        <v>45996</v>
      </c>
      <c r="C7072" s="89">
        <v>2.4</v>
      </c>
      <c r="D7072" s="89">
        <v>4.5999999999999996</v>
      </c>
      <c r="E7072" s="96">
        <v>191</v>
      </c>
      <c r="F7072" s="89">
        <v>0.3</v>
      </c>
      <c r="G7072" s="89"/>
      <c r="H7072">
        <v>0.92</v>
      </c>
      <c r="I7072" t="s">
        <v>17</v>
      </c>
      <c r="J7072">
        <v>1.1000000000000001</v>
      </c>
      <c r="K7072">
        <v>12</v>
      </c>
      <c r="L7072">
        <v>2025</v>
      </c>
      <c r="M7072" t="s">
        <v>377</v>
      </c>
      <c r="N7072" s="89" cm="1">
        <f t="array" ref="N7072">IF(ISNUMBER(_34_KNMI_Stations[[#This Row],[Etmaal temperatuur °C]]),IF(_34_KNMI_Stations[[#This Row],[Etmaal temperatuur °C]]&lt;stookgrens[],stookgrens[]-_34_KNMI_Stations[[#This Row],[Etmaal temperatuur °C]],0),"")</f>
        <v>13.4</v>
      </c>
      <c r="O7072" s="89">
        <f>_34_KNMI_Stations[[#This Row],[graaddagen]]*_34_KNMI_Stations[[#This Row],[Gewogen factor]]</f>
        <v>14.740000000000002</v>
      </c>
      <c r="P7072" s="89" cm="1">
        <f t="array" ref="P7072">IF(ISNUMBER(_34_KNMI_Stations[[#This Row],[Etmaal temperatuur °C]]),IF(_34_KNMI_Stations[[#This Row],[Etmaal temperatuur °C]]&gt;stookgrens[],_34_KNMI_Stations[[#This Row],[Etmaal temperatuur °C]]-stookgrens[],0),"")</f>
        <v>0</v>
      </c>
    </row>
    <row r="7073" spans="1:16" x14ac:dyDescent="0.25">
      <c r="A7073">
        <v>283</v>
      </c>
      <c r="B7073" s="110">
        <v>45997</v>
      </c>
      <c r="C7073" s="89">
        <v>5.2</v>
      </c>
      <c r="D7073" s="89">
        <v>7.5</v>
      </c>
      <c r="E7073" s="96">
        <v>132</v>
      </c>
      <c r="F7073" s="89">
        <v>6.6</v>
      </c>
      <c r="G7073" s="89"/>
      <c r="H7073">
        <v>0.9</v>
      </c>
      <c r="I7073" t="s">
        <v>17</v>
      </c>
      <c r="J7073">
        <v>1.1000000000000001</v>
      </c>
      <c r="K7073">
        <v>12</v>
      </c>
      <c r="L7073">
        <v>2025</v>
      </c>
      <c r="M7073" t="s">
        <v>377</v>
      </c>
      <c r="N7073" s="89" cm="1">
        <f t="array" ref="N7073">IF(ISNUMBER(_34_KNMI_Stations[[#This Row],[Etmaal temperatuur °C]]),IF(_34_KNMI_Stations[[#This Row],[Etmaal temperatuur °C]]&lt;stookgrens[],stookgrens[]-_34_KNMI_Stations[[#This Row],[Etmaal temperatuur °C]],0),"")</f>
        <v>10.5</v>
      </c>
      <c r="O7073" s="89">
        <f>_34_KNMI_Stations[[#This Row],[graaddagen]]*_34_KNMI_Stations[[#This Row],[Gewogen factor]]</f>
        <v>11.55</v>
      </c>
      <c r="P7073" s="89" cm="1">
        <f t="array" ref="P7073">IF(ISNUMBER(_34_KNMI_Stations[[#This Row],[Etmaal temperatuur °C]]),IF(_34_KNMI_Stations[[#This Row],[Etmaal temperatuur °C]]&gt;stookgrens[],_34_KNMI_Stations[[#This Row],[Etmaal temperatuur °C]]-stookgrens[],0),"")</f>
        <v>0</v>
      </c>
    </row>
    <row r="7074" spans="1:16" x14ac:dyDescent="0.25">
      <c r="A7074">
        <v>283</v>
      </c>
      <c r="B7074" s="110">
        <v>45998</v>
      </c>
      <c r="C7074" s="89">
        <v>4.0999999999999996</v>
      </c>
      <c r="D7074" s="89">
        <v>10.5</v>
      </c>
      <c r="E7074" s="96">
        <v>141</v>
      </c>
      <c r="F7074" s="89">
        <v>9.3000000000000007</v>
      </c>
      <c r="G7074" s="89"/>
      <c r="H7074">
        <v>0.91</v>
      </c>
      <c r="I7074" t="s">
        <v>17</v>
      </c>
      <c r="J7074">
        <v>1.1000000000000001</v>
      </c>
      <c r="K7074">
        <v>12</v>
      </c>
      <c r="L7074">
        <v>2025</v>
      </c>
      <c r="M7074" t="s">
        <v>377</v>
      </c>
      <c r="N7074" s="89" cm="1">
        <f t="array" ref="N7074">IF(ISNUMBER(_34_KNMI_Stations[[#This Row],[Etmaal temperatuur °C]]),IF(_34_KNMI_Stations[[#This Row],[Etmaal temperatuur °C]]&lt;stookgrens[],stookgrens[]-_34_KNMI_Stations[[#This Row],[Etmaal temperatuur °C]],0),"")</f>
        <v>7.5</v>
      </c>
      <c r="O7074" s="89">
        <f>_34_KNMI_Stations[[#This Row],[graaddagen]]*_34_KNMI_Stations[[#This Row],[Gewogen factor]]</f>
        <v>8.25</v>
      </c>
      <c r="P7074" s="89" cm="1">
        <f t="array" ref="P7074">IF(ISNUMBER(_34_KNMI_Stations[[#This Row],[Etmaal temperatuur °C]]),IF(_34_KNMI_Stations[[#This Row],[Etmaal temperatuur °C]]&gt;stookgrens[],_34_KNMI_Stations[[#This Row],[Etmaal temperatuur °C]]-stookgrens[],0),"")</f>
        <v>0</v>
      </c>
    </row>
    <row r="7075" spans="1:16" x14ac:dyDescent="0.25">
      <c r="A7075">
        <v>283</v>
      </c>
      <c r="B7075" s="110">
        <v>45999</v>
      </c>
      <c r="C7075" s="89">
        <v>4</v>
      </c>
      <c r="D7075" s="89">
        <v>12.2</v>
      </c>
      <c r="E7075" s="96">
        <v>108</v>
      </c>
      <c r="F7075" s="89">
        <v>1.9</v>
      </c>
      <c r="G7075" s="89"/>
      <c r="H7075">
        <v>0.9</v>
      </c>
      <c r="I7075" t="s">
        <v>17</v>
      </c>
      <c r="J7075">
        <v>1.1000000000000001</v>
      </c>
      <c r="K7075">
        <v>12</v>
      </c>
      <c r="L7075">
        <v>2025</v>
      </c>
      <c r="M7075" t="s">
        <v>378</v>
      </c>
      <c r="N7075" s="89" cm="1">
        <f t="array" ref="N7075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7075" s="89">
        <f>_34_KNMI_Stations[[#This Row],[graaddagen]]*_34_KNMI_Stations[[#This Row],[Gewogen factor]]</f>
        <v>6.3800000000000017</v>
      </c>
      <c r="P7075" s="89" cm="1">
        <f t="array" ref="P7075">IF(ISNUMBER(_34_KNMI_Stations[[#This Row],[Etmaal temperatuur °C]]),IF(_34_KNMI_Stations[[#This Row],[Etmaal temperatuur °C]]&gt;stookgrens[],_34_KNMI_Stations[[#This Row],[Etmaal temperatuur °C]]-stookgrens[],0),"")</f>
        <v>0</v>
      </c>
    </row>
    <row r="7076" spans="1:16" x14ac:dyDescent="0.25">
      <c r="A7076">
        <v>283</v>
      </c>
      <c r="B7076" s="110">
        <v>46000</v>
      </c>
      <c r="C7076" s="89">
        <v>3.9</v>
      </c>
      <c r="D7076" s="89">
        <v>12.3</v>
      </c>
      <c r="E7076" s="96">
        <v>198</v>
      </c>
      <c r="F7076" s="89">
        <v>-0.1</v>
      </c>
      <c r="G7076" s="89"/>
      <c r="H7076">
        <v>0.86</v>
      </c>
      <c r="I7076" t="s">
        <v>17</v>
      </c>
      <c r="J7076">
        <v>1.1000000000000001</v>
      </c>
      <c r="K7076">
        <v>12</v>
      </c>
      <c r="L7076">
        <v>2025</v>
      </c>
      <c r="M7076" t="s">
        <v>378</v>
      </c>
      <c r="N7076" s="89" cm="1">
        <f t="array" ref="N7076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7076" s="89">
        <f>_34_KNMI_Stations[[#This Row],[graaddagen]]*_34_KNMI_Stations[[#This Row],[Gewogen factor]]</f>
        <v>6.27</v>
      </c>
      <c r="P7076" s="89" cm="1">
        <f t="array" ref="P7076">IF(ISNUMBER(_34_KNMI_Stations[[#This Row],[Etmaal temperatuur °C]]),IF(_34_KNMI_Stations[[#This Row],[Etmaal temperatuur °C]]&gt;stookgrens[],_34_KNMI_Stations[[#This Row],[Etmaal temperatuur °C]]-stookgrens[],0),"")</f>
        <v>0</v>
      </c>
    </row>
    <row r="7077" spans="1:16" x14ac:dyDescent="0.25">
      <c r="A7077">
        <v>283</v>
      </c>
      <c r="B7077" s="110">
        <v>46001</v>
      </c>
      <c r="C7077" s="89">
        <v>3.3</v>
      </c>
      <c r="D7077" s="89">
        <v>11.9</v>
      </c>
      <c r="E7077" s="96">
        <v>181</v>
      </c>
      <c r="F7077" s="89">
        <v>0</v>
      </c>
      <c r="G7077" s="89"/>
      <c r="H7077">
        <v>0.85</v>
      </c>
      <c r="I7077" t="s">
        <v>17</v>
      </c>
      <c r="J7077">
        <v>1.1000000000000001</v>
      </c>
      <c r="K7077">
        <v>12</v>
      </c>
      <c r="L7077">
        <v>2025</v>
      </c>
      <c r="M7077" t="s">
        <v>378</v>
      </c>
      <c r="N7077" s="89" cm="1">
        <f t="array" ref="N7077">IF(ISNUMBER(_34_KNMI_Stations[[#This Row],[Etmaal temperatuur °C]]),IF(_34_KNMI_Stations[[#This Row],[Etmaal temperatuur °C]]&lt;stookgrens[],stookgrens[]-_34_KNMI_Stations[[#This Row],[Etmaal temperatuur °C]],0),"")</f>
        <v>6.1</v>
      </c>
      <c r="O7077" s="89">
        <f>_34_KNMI_Stations[[#This Row],[graaddagen]]*_34_KNMI_Stations[[#This Row],[Gewogen factor]]</f>
        <v>6.71</v>
      </c>
      <c r="P7077" s="89" cm="1">
        <f t="array" ref="P7077">IF(ISNUMBER(_34_KNMI_Stations[[#This Row],[Etmaal temperatuur °C]]),IF(_34_KNMI_Stations[[#This Row],[Etmaal temperatuur °C]]&gt;stookgrens[],_34_KNMI_Stations[[#This Row],[Etmaal temperatuur °C]]-stookgrens[],0),"")</f>
        <v>0</v>
      </c>
    </row>
    <row r="7078" spans="1:16" x14ac:dyDescent="0.25">
      <c r="A7078">
        <v>283</v>
      </c>
      <c r="B7078" s="110">
        <v>46002</v>
      </c>
      <c r="C7078" s="89">
        <v>2.7</v>
      </c>
      <c r="D7078" s="89">
        <v>6.9</v>
      </c>
      <c r="E7078" s="96">
        <v>324</v>
      </c>
      <c r="F7078" s="89">
        <v>0</v>
      </c>
      <c r="G7078" s="89"/>
      <c r="H7078">
        <v>0.92</v>
      </c>
      <c r="I7078" t="s">
        <v>17</v>
      </c>
      <c r="J7078">
        <v>1.1000000000000001</v>
      </c>
      <c r="K7078">
        <v>12</v>
      </c>
      <c r="L7078">
        <v>2025</v>
      </c>
      <c r="M7078" t="s">
        <v>378</v>
      </c>
      <c r="N7078" s="89" cm="1">
        <f t="array" ref="N7078">IF(ISNUMBER(_34_KNMI_Stations[[#This Row],[Etmaal temperatuur °C]]),IF(_34_KNMI_Stations[[#This Row],[Etmaal temperatuur °C]]&lt;stookgrens[],stookgrens[]-_34_KNMI_Stations[[#This Row],[Etmaal temperatuur °C]],0),"")</f>
        <v>11.1</v>
      </c>
      <c r="O7078" s="89">
        <f>_34_KNMI_Stations[[#This Row],[graaddagen]]*_34_KNMI_Stations[[#This Row],[Gewogen factor]]</f>
        <v>12.21</v>
      </c>
      <c r="P7078" s="89" cm="1">
        <f t="array" ref="P7078">IF(ISNUMBER(_34_KNMI_Stations[[#This Row],[Etmaal temperatuur °C]]),IF(_34_KNMI_Stations[[#This Row],[Etmaal temperatuur °C]]&gt;stookgrens[],_34_KNMI_Stations[[#This Row],[Etmaal temperatuur °C]]-stookgrens[],0),"")</f>
        <v>0</v>
      </c>
    </row>
    <row r="7079" spans="1:16" x14ac:dyDescent="0.25">
      <c r="A7079">
        <v>283</v>
      </c>
      <c r="B7079" s="110">
        <v>46003</v>
      </c>
      <c r="C7079" s="89">
        <v>2.5</v>
      </c>
      <c r="D7079" s="89">
        <v>6.8</v>
      </c>
      <c r="E7079" s="96">
        <v>150</v>
      </c>
      <c r="F7079" s="89">
        <v>0</v>
      </c>
      <c r="G7079" s="89"/>
      <c r="H7079">
        <v>0.92</v>
      </c>
      <c r="I7079" t="s">
        <v>17</v>
      </c>
      <c r="J7079">
        <v>1.1000000000000001</v>
      </c>
      <c r="K7079">
        <v>12</v>
      </c>
      <c r="L7079">
        <v>2025</v>
      </c>
      <c r="M7079" t="s">
        <v>378</v>
      </c>
      <c r="N7079" s="89" cm="1">
        <f t="array" ref="N7079">IF(ISNUMBER(_34_KNMI_Stations[[#This Row],[Etmaal temperatuur °C]]),IF(_34_KNMI_Stations[[#This Row],[Etmaal temperatuur °C]]&lt;stookgrens[],stookgrens[]-_34_KNMI_Stations[[#This Row],[Etmaal temperatuur °C]],0),"")</f>
        <v>11.2</v>
      </c>
      <c r="O7079" s="89">
        <f>_34_KNMI_Stations[[#This Row],[graaddagen]]*_34_KNMI_Stations[[#This Row],[Gewogen factor]]</f>
        <v>12.32</v>
      </c>
      <c r="P7079" s="89" cm="1">
        <f t="array" ref="P7079">IF(ISNUMBER(_34_KNMI_Stations[[#This Row],[Etmaal temperatuur °C]]),IF(_34_KNMI_Stations[[#This Row],[Etmaal temperatuur °C]]&gt;stookgrens[],_34_KNMI_Stations[[#This Row],[Etmaal temperatuur °C]]-stookgrens[],0),"")</f>
        <v>0</v>
      </c>
    </row>
    <row r="7080" spans="1:16" x14ac:dyDescent="0.25">
      <c r="A7080">
        <v>283</v>
      </c>
      <c r="B7080" s="110">
        <v>46004</v>
      </c>
      <c r="C7080" s="89">
        <v>2.2999999999999998</v>
      </c>
      <c r="D7080" s="89">
        <v>7.3</v>
      </c>
      <c r="E7080" s="96">
        <v>225</v>
      </c>
      <c r="F7080" s="89">
        <v>0</v>
      </c>
      <c r="G7080" s="89"/>
      <c r="H7080">
        <v>0.93</v>
      </c>
      <c r="I7080" t="s">
        <v>17</v>
      </c>
      <c r="J7080">
        <v>1.1000000000000001</v>
      </c>
      <c r="K7080">
        <v>12</v>
      </c>
      <c r="L7080">
        <v>2025</v>
      </c>
      <c r="M7080" t="s">
        <v>378</v>
      </c>
      <c r="N7080" s="89" cm="1">
        <f t="array" ref="N7080">IF(ISNUMBER(_34_KNMI_Stations[[#This Row],[Etmaal temperatuur °C]]),IF(_34_KNMI_Stations[[#This Row],[Etmaal temperatuur °C]]&lt;stookgrens[],stookgrens[]-_34_KNMI_Stations[[#This Row],[Etmaal temperatuur °C]],0),"")</f>
        <v>10.7</v>
      </c>
      <c r="O7080" s="89">
        <f>_34_KNMI_Stations[[#This Row],[graaddagen]]*_34_KNMI_Stations[[#This Row],[Gewogen factor]]</f>
        <v>11.77</v>
      </c>
      <c r="P7080" s="89" cm="1">
        <f t="array" ref="P7080">IF(ISNUMBER(_34_KNMI_Stations[[#This Row],[Etmaal temperatuur °C]]),IF(_34_KNMI_Stations[[#This Row],[Etmaal temperatuur °C]]&gt;stookgrens[],_34_KNMI_Stations[[#This Row],[Etmaal temperatuur °C]]-stookgrens[],0),"")</f>
        <v>0</v>
      </c>
    </row>
    <row r="7081" spans="1:16" x14ac:dyDescent="0.25">
      <c r="A7081">
        <v>283</v>
      </c>
      <c r="B7081" s="110">
        <v>46005</v>
      </c>
      <c r="C7081" s="89">
        <v>3.8</v>
      </c>
      <c r="D7081" s="89">
        <v>6.6</v>
      </c>
      <c r="E7081" s="96">
        <v>244</v>
      </c>
      <c r="F7081" s="89">
        <v>0</v>
      </c>
      <c r="G7081" s="89"/>
      <c r="H7081">
        <v>0.92</v>
      </c>
      <c r="I7081" t="s">
        <v>17</v>
      </c>
      <c r="J7081">
        <v>1.1000000000000001</v>
      </c>
      <c r="K7081">
        <v>12</v>
      </c>
      <c r="L7081">
        <v>2025</v>
      </c>
      <c r="M7081" t="s">
        <v>378</v>
      </c>
      <c r="N7081" s="89" cm="1">
        <f t="array" ref="N7081">IF(ISNUMBER(_34_KNMI_Stations[[#This Row],[Etmaal temperatuur °C]]),IF(_34_KNMI_Stations[[#This Row],[Etmaal temperatuur °C]]&lt;stookgrens[],stookgrens[]-_34_KNMI_Stations[[#This Row],[Etmaal temperatuur °C]],0),"")</f>
        <v>11.4</v>
      </c>
      <c r="O7081" s="89">
        <f>_34_KNMI_Stations[[#This Row],[graaddagen]]*_34_KNMI_Stations[[#This Row],[Gewogen factor]]</f>
        <v>12.540000000000001</v>
      </c>
      <c r="P7081" s="89" cm="1">
        <f t="array" ref="P7081">IF(ISNUMBER(_34_KNMI_Stations[[#This Row],[Etmaal temperatuur °C]]),IF(_34_KNMI_Stations[[#This Row],[Etmaal temperatuur °C]]&gt;stookgrens[],_34_KNMI_Stations[[#This Row],[Etmaal temperatuur °C]]-stookgrens[],0),"")</f>
        <v>0</v>
      </c>
    </row>
    <row r="7082" spans="1:16" x14ac:dyDescent="0.25">
      <c r="A7082">
        <v>283</v>
      </c>
      <c r="B7082" s="110">
        <v>46006</v>
      </c>
      <c r="C7082" s="89">
        <v>3.8</v>
      </c>
      <c r="D7082" s="89">
        <v>6.3</v>
      </c>
      <c r="E7082" s="96">
        <v>343</v>
      </c>
      <c r="F7082" s="89">
        <v>0</v>
      </c>
      <c r="G7082" s="89"/>
      <c r="H7082">
        <v>0.86</v>
      </c>
      <c r="I7082" t="s">
        <v>17</v>
      </c>
      <c r="J7082">
        <v>1.1000000000000001</v>
      </c>
      <c r="K7082">
        <v>12</v>
      </c>
      <c r="L7082">
        <v>2025</v>
      </c>
      <c r="M7082" t="s">
        <v>379</v>
      </c>
      <c r="N7082" s="89" cm="1">
        <f t="array" ref="N7082">IF(ISNUMBER(_34_KNMI_Stations[[#This Row],[Etmaal temperatuur °C]]),IF(_34_KNMI_Stations[[#This Row],[Etmaal temperatuur °C]]&lt;stookgrens[],stookgrens[]-_34_KNMI_Stations[[#This Row],[Etmaal temperatuur °C]],0),"")</f>
        <v>11.7</v>
      </c>
      <c r="O7082" s="89">
        <f>_34_KNMI_Stations[[#This Row],[graaddagen]]*_34_KNMI_Stations[[#This Row],[Gewogen factor]]</f>
        <v>12.870000000000001</v>
      </c>
      <c r="P7082" s="89" cm="1">
        <f t="array" ref="P7082">IF(ISNUMBER(_34_KNMI_Stations[[#This Row],[Etmaal temperatuur °C]]),IF(_34_KNMI_Stations[[#This Row],[Etmaal temperatuur °C]]&gt;stookgrens[],_34_KNMI_Stations[[#This Row],[Etmaal temperatuur °C]]-stookgrens[],0),"")</f>
        <v>0</v>
      </c>
    </row>
    <row r="7083" spans="1:16" x14ac:dyDescent="0.25">
      <c r="A7083">
        <v>283</v>
      </c>
      <c r="B7083" s="110">
        <v>46007</v>
      </c>
      <c r="C7083" s="89">
        <v>2.5</v>
      </c>
      <c r="D7083" s="89">
        <v>8.3000000000000007</v>
      </c>
      <c r="E7083" s="96">
        <v>346</v>
      </c>
      <c r="F7083" s="89">
        <v>0</v>
      </c>
      <c r="G7083" s="89"/>
      <c r="H7083">
        <v>0.76</v>
      </c>
      <c r="I7083" t="s">
        <v>17</v>
      </c>
      <c r="J7083">
        <v>1.1000000000000001</v>
      </c>
      <c r="K7083">
        <v>12</v>
      </c>
      <c r="L7083">
        <v>2025</v>
      </c>
      <c r="M7083" t="s">
        <v>379</v>
      </c>
      <c r="N7083" s="89" cm="1">
        <f t="array" ref="N7083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7083" s="89">
        <f>_34_KNMI_Stations[[#This Row],[graaddagen]]*_34_KNMI_Stations[[#This Row],[Gewogen factor]]</f>
        <v>10.67</v>
      </c>
      <c r="P7083" s="89" cm="1">
        <f t="array" ref="P7083">IF(ISNUMBER(_34_KNMI_Stations[[#This Row],[Etmaal temperatuur °C]]),IF(_34_KNMI_Stations[[#This Row],[Etmaal temperatuur °C]]&gt;stookgrens[],_34_KNMI_Stations[[#This Row],[Etmaal temperatuur °C]]-stookgrens[],0),"")</f>
        <v>0</v>
      </c>
    </row>
    <row r="7084" spans="1:16" x14ac:dyDescent="0.25">
      <c r="A7084">
        <v>283</v>
      </c>
      <c r="B7084" s="110">
        <v>46008</v>
      </c>
      <c r="C7084" s="89">
        <v>2.6</v>
      </c>
      <c r="D7084" s="89">
        <v>7.1</v>
      </c>
      <c r="E7084" s="96">
        <v>101</v>
      </c>
      <c r="F7084" s="89">
        <v>0</v>
      </c>
      <c r="G7084" s="89"/>
      <c r="H7084">
        <v>0.88</v>
      </c>
      <c r="I7084" t="s">
        <v>17</v>
      </c>
      <c r="J7084">
        <v>1.1000000000000001</v>
      </c>
      <c r="K7084">
        <v>12</v>
      </c>
      <c r="L7084">
        <v>2025</v>
      </c>
      <c r="M7084" t="s">
        <v>379</v>
      </c>
      <c r="N7084" s="89" cm="1">
        <f t="array" ref="N7084">IF(ISNUMBER(_34_KNMI_Stations[[#This Row],[Etmaal temperatuur °C]]),IF(_34_KNMI_Stations[[#This Row],[Etmaal temperatuur °C]]&lt;stookgrens[],stookgrens[]-_34_KNMI_Stations[[#This Row],[Etmaal temperatuur °C]],0),"")</f>
        <v>10.9</v>
      </c>
      <c r="O7084" s="89">
        <f>_34_KNMI_Stations[[#This Row],[graaddagen]]*_34_KNMI_Stations[[#This Row],[Gewogen factor]]</f>
        <v>11.990000000000002</v>
      </c>
      <c r="P7084" s="89" cm="1">
        <f t="array" ref="P7084">IF(ISNUMBER(_34_KNMI_Stations[[#This Row],[Etmaal temperatuur °C]]),IF(_34_KNMI_Stations[[#This Row],[Etmaal temperatuur °C]]&gt;stookgrens[],_34_KNMI_Stations[[#This Row],[Etmaal temperatuur °C]]-stookgrens[],0),"")</f>
        <v>0</v>
      </c>
    </row>
    <row r="7085" spans="1:16" x14ac:dyDescent="0.25">
      <c r="A7085">
        <v>283</v>
      </c>
      <c r="B7085" s="110">
        <v>46009</v>
      </c>
      <c r="C7085" s="89">
        <v>5.7</v>
      </c>
      <c r="D7085" s="89">
        <v>9.8000000000000007</v>
      </c>
      <c r="E7085" s="96">
        <v>326</v>
      </c>
      <c r="F7085" s="89">
        <v>-0.1</v>
      </c>
      <c r="G7085" s="89"/>
      <c r="H7085">
        <v>0.77</v>
      </c>
      <c r="I7085" t="s">
        <v>17</v>
      </c>
      <c r="J7085">
        <v>1.1000000000000001</v>
      </c>
      <c r="K7085">
        <v>12</v>
      </c>
      <c r="L7085">
        <v>2025</v>
      </c>
      <c r="M7085" t="s">
        <v>379</v>
      </c>
      <c r="N7085" s="89" cm="1">
        <f t="array" ref="N7085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7085" s="89">
        <f>_34_KNMI_Stations[[#This Row],[graaddagen]]*_34_KNMI_Stations[[#This Row],[Gewogen factor]]</f>
        <v>9.02</v>
      </c>
      <c r="P7085" s="89" cm="1">
        <f t="array" ref="P7085">IF(ISNUMBER(_34_KNMI_Stations[[#This Row],[Etmaal temperatuur °C]]),IF(_34_KNMI_Stations[[#This Row],[Etmaal temperatuur °C]]&gt;stookgrens[],_34_KNMI_Stations[[#This Row],[Etmaal temperatuur °C]]-stookgrens[],0),"")</f>
        <v>0</v>
      </c>
    </row>
    <row r="7086" spans="1:16" x14ac:dyDescent="0.25">
      <c r="A7086">
        <v>283</v>
      </c>
      <c r="B7086" s="110">
        <v>46010</v>
      </c>
      <c r="C7086" s="89">
        <v>3.1</v>
      </c>
      <c r="D7086" s="89">
        <v>8.8000000000000007</v>
      </c>
      <c r="E7086" s="96">
        <v>81</v>
      </c>
      <c r="F7086" s="89">
        <v>4.4000000000000004</v>
      </c>
      <c r="G7086" s="89"/>
      <c r="H7086">
        <v>0.92</v>
      </c>
      <c r="I7086" t="s">
        <v>17</v>
      </c>
      <c r="J7086">
        <v>1.1000000000000001</v>
      </c>
      <c r="K7086">
        <v>12</v>
      </c>
      <c r="L7086">
        <v>2025</v>
      </c>
      <c r="M7086" t="s">
        <v>379</v>
      </c>
      <c r="N7086" s="89" cm="1">
        <f t="array" ref="N7086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7086" s="89">
        <f>_34_KNMI_Stations[[#This Row],[graaddagen]]*_34_KNMI_Stations[[#This Row],[Gewogen factor]]</f>
        <v>10.119999999999999</v>
      </c>
      <c r="P7086" s="89" cm="1">
        <f t="array" ref="P7086">IF(ISNUMBER(_34_KNMI_Stations[[#This Row],[Etmaal temperatuur °C]]),IF(_34_KNMI_Stations[[#This Row],[Etmaal temperatuur °C]]&gt;stookgrens[],_34_KNMI_Stations[[#This Row],[Etmaal temperatuur °C]]-stookgrens[],0),"")</f>
        <v>0</v>
      </c>
    </row>
    <row r="7087" spans="1:16" x14ac:dyDescent="0.25">
      <c r="A7087">
        <v>283</v>
      </c>
      <c r="B7087" s="110">
        <v>46011</v>
      </c>
      <c r="C7087" s="89">
        <v>1.9</v>
      </c>
      <c r="D7087" s="89">
        <v>4.2</v>
      </c>
      <c r="E7087" s="96">
        <v>218</v>
      </c>
      <c r="F7087" s="89">
        <v>0</v>
      </c>
      <c r="G7087" s="89"/>
      <c r="H7087">
        <v>0.97</v>
      </c>
      <c r="I7087" t="s">
        <v>17</v>
      </c>
      <c r="J7087">
        <v>1.1000000000000001</v>
      </c>
      <c r="K7087">
        <v>12</v>
      </c>
      <c r="L7087">
        <v>2025</v>
      </c>
      <c r="M7087" t="s">
        <v>379</v>
      </c>
      <c r="N7087" s="89" cm="1">
        <f t="array" ref="N7087">IF(ISNUMBER(_34_KNMI_Stations[[#This Row],[Etmaal temperatuur °C]]),IF(_34_KNMI_Stations[[#This Row],[Etmaal temperatuur °C]]&lt;stookgrens[],stookgrens[]-_34_KNMI_Stations[[#This Row],[Etmaal temperatuur °C]],0),"")</f>
        <v>13.8</v>
      </c>
      <c r="O7087" s="89">
        <f>_34_KNMI_Stations[[#This Row],[graaddagen]]*_34_KNMI_Stations[[#This Row],[Gewogen factor]]</f>
        <v>15.180000000000001</v>
      </c>
      <c r="P7087" s="89" cm="1">
        <f t="array" ref="P7087">IF(ISNUMBER(_34_KNMI_Stations[[#This Row],[Etmaal temperatuur °C]]),IF(_34_KNMI_Stations[[#This Row],[Etmaal temperatuur °C]]&gt;stookgrens[],_34_KNMI_Stations[[#This Row],[Etmaal temperatuur °C]]-stookgrens[],0),"")</f>
        <v>0</v>
      </c>
    </row>
    <row r="7088" spans="1:16" x14ac:dyDescent="0.25">
      <c r="A7088">
        <v>283</v>
      </c>
      <c r="B7088" s="110">
        <v>46012</v>
      </c>
      <c r="C7088" s="89">
        <v>3.1</v>
      </c>
      <c r="D7088" s="89">
        <v>7.7</v>
      </c>
      <c r="E7088" s="96">
        <v>260</v>
      </c>
      <c r="F7088" s="89">
        <v>0</v>
      </c>
      <c r="G7088" s="89"/>
      <c r="H7088">
        <v>0.89</v>
      </c>
      <c r="I7088" t="s">
        <v>17</v>
      </c>
      <c r="J7088">
        <v>1.1000000000000001</v>
      </c>
      <c r="K7088">
        <v>12</v>
      </c>
      <c r="L7088">
        <v>2025</v>
      </c>
      <c r="M7088" t="s">
        <v>379</v>
      </c>
      <c r="N7088" s="89" cm="1">
        <f t="array" ref="N7088">IF(ISNUMBER(_34_KNMI_Stations[[#This Row],[Etmaal temperatuur °C]]),IF(_34_KNMI_Stations[[#This Row],[Etmaal temperatuur °C]]&lt;stookgrens[],stookgrens[]-_34_KNMI_Stations[[#This Row],[Etmaal temperatuur °C]],0),"")</f>
        <v>10.3</v>
      </c>
      <c r="O7088" s="89">
        <f>_34_KNMI_Stations[[#This Row],[graaddagen]]*_34_KNMI_Stations[[#This Row],[Gewogen factor]]</f>
        <v>11.330000000000002</v>
      </c>
      <c r="P7088" s="89" cm="1">
        <f t="array" ref="P7088">IF(ISNUMBER(_34_KNMI_Stations[[#This Row],[Etmaal temperatuur °C]]),IF(_34_KNMI_Stations[[#This Row],[Etmaal temperatuur °C]]&gt;stookgrens[],_34_KNMI_Stations[[#This Row],[Etmaal temperatuur °C]]-stookgrens[],0),"")</f>
        <v>0</v>
      </c>
    </row>
    <row r="7089" spans="1:16" x14ac:dyDescent="0.25">
      <c r="A7089">
        <v>283</v>
      </c>
      <c r="B7089" s="110">
        <v>46013</v>
      </c>
      <c r="C7089" s="89">
        <v>4.5</v>
      </c>
      <c r="D7089" s="89">
        <v>5.4</v>
      </c>
      <c r="E7089" s="96">
        <v>245</v>
      </c>
      <c r="F7089" s="89">
        <v>0</v>
      </c>
      <c r="G7089" s="89"/>
      <c r="H7089">
        <v>0.83</v>
      </c>
      <c r="I7089" t="s">
        <v>17</v>
      </c>
      <c r="J7089">
        <v>1.1000000000000001</v>
      </c>
      <c r="K7089">
        <v>12</v>
      </c>
      <c r="L7089">
        <v>2025</v>
      </c>
      <c r="M7089" t="s">
        <v>380</v>
      </c>
      <c r="N7089" s="89" cm="1">
        <f t="array" ref="N7089">IF(ISNUMBER(_34_KNMI_Stations[[#This Row],[Etmaal temperatuur °C]]),IF(_34_KNMI_Stations[[#This Row],[Etmaal temperatuur °C]]&lt;stookgrens[],stookgrens[]-_34_KNMI_Stations[[#This Row],[Etmaal temperatuur °C]],0),"")</f>
        <v>12.6</v>
      </c>
      <c r="O7089" s="89">
        <f>_34_KNMI_Stations[[#This Row],[graaddagen]]*_34_KNMI_Stations[[#This Row],[Gewogen factor]]</f>
        <v>13.860000000000001</v>
      </c>
      <c r="P7089" s="89" cm="1">
        <f t="array" ref="P7089">IF(ISNUMBER(_34_KNMI_Stations[[#This Row],[Etmaal temperatuur °C]]),IF(_34_KNMI_Stations[[#This Row],[Etmaal temperatuur °C]]&gt;stookgrens[],_34_KNMI_Stations[[#This Row],[Etmaal temperatuur °C]]-stookgrens[],0),"")</f>
        <v>0</v>
      </c>
    </row>
    <row r="7090" spans="1:16" x14ac:dyDescent="0.25">
      <c r="A7090">
        <v>283</v>
      </c>
      <c r="B7090" s="110">
        <v>46014</v>
      </c>
      <c r="C7090" s="89">
        <v>6.5</v>
      </c>
      <c r="D7090" s="89">
        <v>4</v>
      </c>
      <c r="E7090" s="96">
        <v>70</v>
      </c>
      <c r="F7090" s="89">
        <v>0</v>
      </c>
      <c r="G7090" s="89"/>
      <c r="H7090">
        <v>0.78</v>
      </c>
      <c r="I7090" t="s">
        <v>17</v>
      </c>
      <c r="J7090">
        <v>1.1000000000000001</v>
      </c>
      <c r="K7090">
        <v>12</v>
      </c>
      <c r="L7090">
        <v>2025</v>
      </c>
      <c r="M7090" t="s">
        <v>380</v>
      </c>
      <c r="N7090" s="89" cm="1">
        <f t="array" ref="N7090">IF(ISNUMBER(_34_KNMI_Stations[[#This Row],[Etmaal temperatuur °C]]),IF(_34_KNMI_Stations[[#This Row],[Etmaal temperatuur °C]]&lt;stookgrens[],stookgrens[]-_34_KNMI_Stations[[#This Row],[Etmaal temperatuur °C]],0),"")</f>
        <v>14</v>
      </c>
      <c r="O7090" s="89">
        <f>_34_KNMI_Stations[[#This Row],[graaddagen]]*_34_KNMI_Stations[[#This Row],[Gewogen factor]]</f>
        <v>15.400000000000002</v>
      </c>
      <c r="P7090" s="89" cm="1">
        <f t="array" ref="P7090">IF(ISNUMBER(_34_KNMI_Stations[[#This Row],[Etmaal temperatuur °C]]),IF(_34_KNMI_Stations[[#This Row],[Etmaal temperatuur °C]]&gt;stookgrens[],_34_KNMI_Stations[[#This Row],[Etmaal temperatuur °C]]-stookgrens[],0),"")</f>
        <v>0</v>
      </c>
    </row>
    <row r="7091" spans="1:16" x14ac:dyDescent="0.25">
      <c r="A7091">
        <v>283</v>
      </c>
      <c r="B7091" s="110">
        <v>46015</v>
      </c>
      <c r="C7091" s="89">
        <v>5.8</v>
      </c>
      <c r="D7091" s="89">
        <v>-0.4</v>
      </c>
      <c r="E7091" s="96">
        <v>355</v>
      </c>
      <c r="F7091" s="89">
        <v>0</v>
      </c>
      <c r="G7091" s="89"/>
      <c r="H7091">
        <v>0.75</v>
      </c>
      <c r="I7091" t="s">
        <v>17</v>
      </c>
      <c r="J7091">
        <v>1.1000000000000001</v>
      </c>
      <c r="K7091">
        <v>12</v>
      </c>
      <c r="L7091">
        <v>2025</v>
      </c>
      <c r="M7091" t="s">
        <v>380</v>
      </c>
      <c r="N7091" s="89" cm="1">
        <f t="array" ref="N7091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7091" s="89">
        <f>_34_KNMI_Stations[[#This Row],[graaddagen]]*_34_KNMI_Stations[[#This Row],[Gewogen factor]]</f>
        <v>20.239999999999998</v>
      </c>
      <c r="P7091" s="89" cm="1">
        <f t="array" ref="P7091">IF(ISNUMBER(_34_KNMI_Stations[[#This Row],[Etmaal temperatuur °C]]),IF(_34_KNMI_Stations[[#This Row],[Etmaal temperatuur °C]]&gt;stookgrens[],_34_KNMI_Stations[[#This Row],[Etmaal temperatuur °C]]-stookgrens[],0),"")</f>
        <v>0</v>
      </c>
    </row>
    <row r="7092" spans="1:16" x14ac:dyDescent="0.25">
      <c r="A7092">
        <v>283</v>
      </c>
      <c r="B7092" s="110">
        <v>46016</v>
      </c>
      <c r="C7092" s="89">
        <v>5.5</v>
      </c>
      <c r="D7092" s="89">
        <v>-4.3</v>
      </c>
      <c r="E7092" s="96">
        <v>391</v>
      </c>
      <c r="F7092" s="89">
        <v>0</v>
      </c>
      <c r="G7092" s="89"/>
      <c r="H7092">
        <v>0.72</v>
      </c>
      <c r="I7092" t="s">
        <v>17</v>
      </c>
      <c r="J7092">
        <v>1.1000000000000001</v>
      </c>
      <c r="K7092">
        <v>12</v>
      </c>
      <c r="L7092">
        <v>2025</v>
      </c>
      <c r="M7092" t="s">
        <v>380</v>
      </c>
      <c r="N7092" s="89" cm="1">
        <f t="array" ref="N7092">IF(ISNUMBER(_34_KNMI_Stations[[#This Row],[Etmaal temperatuur °C]]),IF(_34_KNMI_Stations[[#This Row],[Etmaal temperatuur °C]]&lt;stookgrens[],stookgrens[]-_34_KNMI_Stations[[#This Row],[Etmaal temperatuur °C]],0),"")</f>
        <v>22.3</v>
      </c>
      <c r="O7092" s="89">
        <f>_34_KNMI_Stations[[#This Row],[graaddagen]]*_34_KNMI_Stations[[#This Row],[Gewogen factor]]</f>
        <v>24.53</v>
      </c>
      <c r="P7092" s="89" cm="1">
        <f t="array" ref="P7092">IF(ISNUMBER(_34_KNMI_Stations[[#This Row],[Etmaal temperatuur °C]]),IF(_34_KNMI_Stations[[#This Row],[Etmaal temperatuur °C]]&gt;stookgrens[],_34_KNMI_Stations[[#This Row],[Etmaal temperatuur °C]]-stookgrens[],0),"")</f>
        <v>0</v>
      </c>
    </row>
    <row r="7093" spans="1:16" x14ac:dyDescent="0.25">
      <c r="A7093">
        <v>283</v>
      </c>
      <c r="B7093" s="110">
        <v>46017</v>
      </c>
      <c r="C7093" s="89">
        <v>3.7</v>
      </c>
      <c r="D7093" s="89">
        <v>-2.9</v>
      </c>
      <c r="E7093" s="96">
        <v>392</v>
      </c>
      <c r="F7093" s="89">
        <v>0</v>
      </c>
      <c r="G7093" s="89"/>
      <c r="H7093">
        <v>0.75</v>
      </c>
      <c r="I7093" t="s">
        <v>17</v>
      </c>
      <c r="J7093">
        <v>1.1000000000000001</v>
      </c>
      <c r="K7093">
        <v>12</v>
      </c>
      <c r="L7093">
        <v>2025</v>
      </c>
      <c r="M7093" t="s">
        <v>380</v>
      </c>
      <c r="N7093" s="89" cm="1">
        <f t="array" ref="N7093">IF(ISNUMBER(_34_KNMI_Stations[[#This Row],[Etmaal temperatuur °C]]),IF(_34_KNMI_Stations[[#This Row],[Etmaal temperatuur °C]]&lt;stookgrens[],stookgrens[]-_34_KNMI_Stations[[#This Row],[Etmaal temperatuur °C]],0),"")</f>
        <v>20.9</v>
      </c>
      <c r="O7093" s="89">
        <f>_34_KNMI_Stations[[#This Row],[graaddagen]]*_34_KNMI_Stations[[#This Row],[Gewogen factor]]</f>
        <v>22.990000000000002</v>
      </c>
      <c r="P7093" s="89" cm="1">
        <f t="array" ref="P7093">IF(ISNUMBER(_34_KNMI_Stations[[#This Row],[Etmaal temperatuur °C]]),IF(_34_KNMI_Stations[[#This Row],[Etmaal temperatuur °C]]&gt;stookgrens[],_34_KNMI_Stations[[#This Row],[Etmaal temperatuur °C]]-stookgrens[],0),"")</f>
        <v>0</v>
      </c>
    </row>
    <row r="7094" spans="1:16" x14ac:dyDescent="0.25">
      <c r="A7094">
        <v>283</v>
      </c>
      <c r="B7094" s="110">
        <v>46018</v>
      </c>
      <c r="C7094" s="89">
        <v>1.9</v>
      </c>
      <c r="D7094" s="89">
        <v>-0.4</v>
      </c>
      <c r="E7094" s="96">
        <v>118</v>
      </c>
      <c r="F7094" s="89">
        <v>0</v>
      </c>
      <c r="G7094" s="89"/>
      <c r="H7094">
        <v>0.87</v>
      </c>
      <c r="I7094" t="s">
        <v>17</v>
      </c>
      <c r="J7094">
        <v>1.1000000000000001</v>
      </c>
      <c r="K7094">
        <v>12</v>
      </c>
      <c r="L7094">
        <v>2025</v>
      </c>
      <c r="M7094" t="s">
        <v>380</v>
      </c>
      <c r="N7094" s="89" cm="1">
        <f t="array" ref="N7094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7094" s="89">
        <f>_34_KNMI_Stations[[#This Row],[graaddagen]]*_34_KNMI_Stations[[#This Row],[Gewogen factor]]</f>
        <v>20.239999999999998</v>
      </c>
      <c r="P7094" s="89" cm="1">
        <f t="array" ref="P7094">IF(ISNUMBER(_34_KNMI_Stations[[#This Row],[Etmaal temperatuur °C]]),IF(_34_KNMI_Stations[[#This Row],[Etmaal temperatuur °C]]&gt;stookgrens[],_34_KNMI_Stations[[#This Row],[Etmaal temperatuur °C]]-stookgrens[],0),"")</f>
        <v>0</v>
      </c>
    </row>
    <row r="7095" spans="1:16" x14ac:dyDescent="0.25">
      <c r="A7095">
        <v>283</v>
      </c>
      <c r="B7095" s="110">
        <v>46019</v>
      </c>
      <c r="C7095" s="89">
        <v>1.1000000000000001</v>
      </c>
      <c r="D7095" s="89">
        <v>0.1</v>
      </c>
      <c r="E7095" s="96">
        <v>419</v>
      </c>
      <c r="F7095" s="89">
        <v>0</v>
      </c>
      <c r="G7095" s="89"/>
      <c r="H7095">
        <v>0.93</v>
      </c>
      <c r="I7095" t="s">
        <v>17</v>
      </c>
      <c r="J7095">
        <v>1.1000000000000001</v>
      </c>
      <c r="K7095">
        <v>12</v>
      </c>
      <c r="L7095">
        <v>2025</v>
      </c>
      <c r="M7095" t="s">
        <v>380</v>
      </c>
      <c r="N7095" s="89" cm="1">
        <f t="array" ref="N7095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7095" s="89">
        <f>_34_KNMI_Stations[[#This Row],[graaddagen]]*_34_KNMI_Stations[[#This Row],[Gewogen factor]]</f>
        <v>19.690000000000001</v>
      </c>
      <c r="P7095" s="89" cm="1">
        <f t="array" ref="P7095">IF(ISNUMBER(_34_KNMI_Stations[[#This Row],[Etmaal temperatuur °C]]),IF(_34_KNMI_Stations[[#This Row],[Etmaal temperatuur °C]]&gt;stookgrens[],_34_KNMI_Stations[[#This Row],[Etmaal temperatuur °C]]-stookgrens[],0),"")</f>
        <v>0</v>
      </c>
    </row>
    <row r="7096" spans="1:16" x14ac:dyDescent="0.25">
      <c r="A7096">
        <v>283</v>
      </c>
      <c r="B7096" s="110">
        <v>46020</v>
      </c>
      <c r="C7096" s="89">
        <v>1.9</v>
      </c>
      <c r="D7096" s="89">
        <v>1.4</v>
      </c>
      <c r="E7096" s="96">
        <v>131</v>
      </c>
      <c r="F7096" s="89">
        <v>0.1</v>
      </c>
      <c r="G7096" s="89"/>
      <c r="H7096">
        <v>0.96</v>
      </c>
      <c r="I7096" t="s">
        <v>17</v>
      </c>
      <c r="J7096">
        <v>1.1000000000000001</v>
      </c>
      <c r="K7096">
        <v>12</v>
      </c>
      <c r="L7096">
        <v>2025</v>
      </c>
      <c r="M7096" t="s">
        <v>306</v>
      </c>
      <c r="N7096" s="89" cm="1">
        <f t="array" ref="N7096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7096" s="89">
        <f>_34_KNMI_Stations[[#This Row],[graaddagen]]*_34_KNMI_Stations[[#This Row],[Gewogen factor]]</f>
        <v>18.260000000000002</v>
      </c>
      <c r="P7096" s="89" cm="1">
        <f t="array" ref="P7096">IF(ISNUMBER(_34_KNMI_Stations[[#This Row],[Etmaal temperatuur °C]]),IF(_34_KNMI_Stations[[#This Row],[Etmaal temperatuur °C]]&gt;stookgrens[],_34_KNMI_Stations[[#This Row],[Etmaal temperatuur °C]]-stookgrens[],0),"")</f>
        <v>0</v>
      </c>
    </row>
    <row r="7097" spans="1:16" x14ac:dyDescent="0.25">
      <c r="A7097">
        <v>283</v>
      </c>
      <c r="B7097" s="110">
        <v>46021</v>
      </c>
      <c r="C7097" s="89">
        <v>2.1</v>
      </c>
      <c r="D7097" s="89">
        <v>0</v>
      </c>
      <c r="E7097" s="96">
        <v>382</v>
      </c>
      <c r="F7097" s="89">
        <v>-0.1</v>
      </c>
      <c r="G7097" s="89"/>
      <c r="H7097">
        <v>0.85</v>
      </c>
      <c r="I7097" t="s">
        <v>17</v>
      </c>
      <c r="J7097">
        <v>1.1000000000000001</v>
      </c>
      <c r="K7097">
        <v>12</v>
      </c>
      <c r="L7097">
        <v>2025</v>
      </c>
      <c r="M7097" t="s">
        <v>306</v>
      </c>
      <c r="N7097" s="89" cm="1">
        <f t="array" ref="N7097">IF(ISNUMBER(_34_KNMI_Stations[[#This Row],[Etmaal temperatuur °C]]),IF(_34_KNMI_Stations[[#This Row],[Etmaal temperatuur °C]]&lt;stookgrens[],stookgrens[]-_34_KNMI_Stations[[#This Row],[Etmaal temperatuur °C]],0),"")</f>
        <v>18</v>
      </c>
      <c r="O7097" s="89">
        <f>_34_KNMI_Stations[[#This Row],[graaddagen]]*_34_KNMI_Stations[[#This Row],[Gewogen factor]]</f>
        <v>19.8</v>
      </c>
      <c r="P7097" s="89" cm="1">
        <f t="array" ref="P7097">IF(ISNUMBER(_34_KNMI_Stations[[#This Row],[Etmaal temperatuur °C]]),IF(_34_KNMI_Stations[[#This Row],[Etmaal temperatuur °C]]&gt;stookgrens[],_34_KNMI_Stations[[#This Row],[Etmaal temperatuur °C]]-stookgrens[],0),"")</f>
        <v>0</v>
      </c>
    </row>
    <row r="7098" spans="1:16" x14ac:dyDescent="0.25">
      <c r="A7098">
        <v>283</v>
      </c>
      <c r="B7098" s="110">
        <v>46022</v>
      </c>
      <c r="C7098" s="89">
        <v>3.4</v>
      </c>
      <c r="D7098" s="89">
        <v>1.3</v>
      </c>
      <c r="E7098" s="96">
        <v>312</v>
      </c>
      <c r="F7098" s="89">
        <v>0.4</v>
      </c>
      <c r="G7098" s="89"/>
      <c r="H7098">
        <v>0.92</v>
      </c>
      <c r="I7098" t="s">
        <v>17</v>
      </c>
      <c r="J7098">
        <v>1.1000000000000001</v>
      </c>
      <c r="K7098">
        <v>12</v>
      </c>
      <c r="L7098">
        <v>2025</v>
      </c>
      <c r="M7098" t="s">
        <v>306</v>
      </c>
      <c r="N7098" s="89" cm="1">
        <f t="array" ref="N7098">IF(ISNUMBER(_34_KNMI_Stations[[#This Row],[Etmaal temperatuur °C]]),IF(_34_KNMI_Stations[[#This Row],[Etmaal temperatuur °C]]&lt;stookgrens[],stookgrens[]-_34_KNMI_Stations[[#This Row],[Etmaal temperatuur °C]],0),"")</f>
        <v>16.7</v>
      </c>
      <c r="O7098" s="89">
        <f>_34_KNMI_Stations[[#This Row],[graaddagen]]*_34_KNMI_Stations[[#This Row],[Gewogen factor]]</f>
        <v>18.37</v>
      </c>
      <c r="P7098" s="89" cm="1">
        <f t="array" ref="P7098">IF(ISNUMBER(_34_KNMI_Stations[[#This Row],[Etmaal temperatuur °C]]),IF(_34_KNMI_Stations[[#This Row],[Etmaal temperatuur °C]]&gt;stookgrens[],_34_KNMI_Stations[[#This Row],[Etmaal temperatuur °C]]-stookgrens[],0),"")</f>
        <v>0</v>
      </c>
    </row>
    <row r="7099" spans="1:16" x14ac:dyDescent="0.25">
      <c r="A7099">
        <v>283</v>
      </c>
      <c r="B7099" s="110">
        <v>46023</v>
      </c>
      <c r="C7099" s="89">
        <v>6.2</v>
      </c>
      <c r="D7099" s="89">
        <v>2.5</v>
      </c>
      <c r="E7099" s="96">
        <v>54</v>
      </c>
      <c r="F7099" s="89">
        <v>10.4</v>
      </c>
      <c r="G7099" s="89"/>
      <c r="H7099">
        <v>0.88</v>
      </c>
      <c r="I7099" t="s">
        <v>17</v>
      </c>
      <c r="J7099">
        <v>1.1000000000000001</v>
      </c>
      <c r="K7099">
        <v>1</v>
      </c>
      <c r="L7099">
        <v>2026</v>
      </c>
      <c r="M7099" t="s">
        <v>306</v>
      </c>
      <c r="N7099" s="89" cm="1">
        <f t="array" ref="N7099">IF(ISNUMBER(_34_KNMI_Stations[[#This Row],[Etmaal temperatuur °C]]),IF(_34_KNMI_Stations[[#This Row],[Etmaal temperatuur °C]]&lt;stookgrens[],stookgrens[]-_34_KNMI_Stations[[#This Row],[Etmaal temperatuur °C]],0),"")</f>
        <v>15.5</v>
      </c>
      <c r="O7099" s="89">
        <f>_34_KNMI_Stations[[#This Row],[graaddagen]]*_34_KNMI_Stations[[#This Row],[Gewogen factor]]</f>
        <v>17.05</v>
      </c>
      <c r="P7099" s="89" cm="1">
        <f t="array" ref="P7099">IF(ISNUMBER(_34_KNMI_Stations[[#This Row],[Etmaal temperatuur °C]]),IF(_34_KNMI_Stations[[#This Row],[Etmaal temperatuur °C]]&gt;stookgrens[],_34_KNMI_Stations[[#This Row],[Etmaal temperatuur °C]]-stookgrens[],0),"")</f>
        <v>0</v>
      </c>
    </row>
    <row r="7100" spans="1:16" x14ac:dyDescent="0.25">
      <c r="A7100">
        <v>283</v>
      </c>
      <c r="B7100" s="110">
        <v>46024</v>
      </c>
      <c r="C7100" s="89">
        <v>5.7</v>
      </c>
      <c r="D7100" s="89">
        <v>1</v>
      </c>
      <c r="E7100" s="96">
        <v>152</v>
      </c>
      <c r="F7100" s="89">
        <v>3.4</v>
      </c>
      <c r="G7100" s="89"/>
      <c r="H7100">
        <v>0.9</v>
      </c>
      <c r="I7100" t="s">
        <v>17</v>
      </c>
      <c r="J7100">
        <v>1.1000000000000001</v>
      </c>
      <c r="K7100">
        <v>1</v>
      </c>
      <c r="L7100">
        <v>2026</v>
      </c>
      <c r="M7100" t="s">
        <v>306</v>
      </c>
      <c r="N7100" s="89" cm="1">
        <f t="array" ref="N7100">IF(ISNUMBER(_34_KNMI_Stations[[#This Row],[Etmaal temperatuur °C]]),IF(_34_KNMI_Stations[[#This Row],[Etmaal temperatuur °C]]&lt;stookgrens[],stookgrens[]-_34_KNMI_Stations[[#This Row],[Etmaal temperatuur °C]],0),"")</f>
        <v>17</v>
      </c>
      <c r="O7100" s="89">
        <f>_34_KNMI_Stations[[#This Row],[graaddagen]]*_34_KNMI_Stations[[#This Row],[Gewogen factor]]</f>
        <v>18.700000000000003</v>
      </c>
      <c r="P7100" s="89" cm="1">
        <f t="array" ref="P7100">IF(ISNUMBER(_34_KNMI_Stations[[#This Row],[Etmaal temperatuur °C]]),IF(_34_KNMI_Stations[[#This Row],[Etmaal temperatuur °C]]&gt;stookgrens[],_34_KNMI_Stations[[#This Row],[Etmaal temperatuur °C]]-stookgrens[],0),"")</f>
        <v>0</v>
      </c>
    </row>
    <row r="7101" spans="1:16" x14ac:dyDescent="0.25">
      <c r="A7101">
        <v>283</v>
      </c>
      <c r="B7101" s="110">
        <v>46025</v>
      </c>
      <c r="C7101" s="89">
        <v>4.5</v>
      </c>
      <c r="D7101" s="89">
        <v>0.4</v>
      </c>
      <c r="E7101" s="96">
        <v>207</v>
      </c>
      <c r="F7101" s="89">
        <v>5.7</v>
      </c>
      <c r="G7101" s="89"/>
      <c r="H7101">
        <v>0.94</v>
      </c>
      <c r="I7101" t="s">
        <v>17</v>
      </c>
      <c r="J7101">
        <v>1.1000000000000001</v>
      </c>
      <c r="K7101">
        <v>1</v>
      </c>
      <c r="L7101">
        <v>2026</v>
      </c>
      <c r="M7101" t="s">
        <v>306</v>
      </c>
      <c r="N7101" s="89" cm="1">
        <f t="array" ref="N7101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7101" s="89">
        <f>_34_KNMI_Stations[[#This Row],[graaddagen]]*_34_KNMI_Stations[[#This Row],[Gewogen factor]]</f>
        <v>19.360000000000003</v>
      </c>
      <c r="P7101" s="89" cm="1">
        <f t="array" ref="P7101">IF(ISNUMBER(_34_KNMI_Stations[[#This Row],[Etmaal temperatuur °C]]),IF(_34_KNMI_Stations[[#This Row],[Etmaal temperatuur °C]]&gt;stookgrens[],_34_KNMI_Stations[[#This Row],[Etmaal temperatuur °C]]-stookgrens[],0),"")</f>
        <v>0</v>
      </c>
    </row>
    <row r="7102" spans="1:16" x14ac:dyDescent="0.25">
      <c r="A7102">
        <v>283</v>
      </c>
      <c r="B7102" s="110">
        <v>46026</v>
      </c>
      <c r="C7102" s="89">
        <v>5.0999999999999996</v>
      </c>
      <c r="D7102" s="89">
        <v>0.3</v>
      </c>
      <c r="E7102" s="96">
        <v>233</v>
      </c>
      <c r="F7102" s="89">
        <v>0.9</v>
      </c>
      <c r="G7102" s="89"/>
      <c r="H7102">
        <v>0.9</v>
      </c>
      <c r="I7102" t="s">
        <v>17</v>
      </c>
      <c r="J7102">
        <v>1.1000000000000001</v>
      </c>
      <c r="K7102">
        <v>1</v>
      </c>
      <c r="L7102">
        <v>2026</v>
      </c>
      <c r="M7102" t="s">
        <v>306</v>
      </c>
      <c r="N7102" s="89" cm="1">
        <f t="array" ref="N7102">IF(ISNUMBER(_34_KNMI_Stations[[#This Row],[Etmaal temperatuur °C]]),IF(_34_KNMI_Stations[[#This Row],[Etmaal temperatuur °C]]&lt;stookgrens[],stookgrens[]-_34_KNMI_Stations[[#This Row],[Etmaal temperatuur °C]],0),"")</f>
        <v>17.7</v>
      </c>
      <c r="O7102" s="89">
        <f>_34_KNMI_Stations[[#This Row],[graaddagen]]*_34_KNMI_Stations[[#This Row],[Gewogen factor]]</f>
        <v>19.470000000000002</v>
      </c>
      <c r="P7102" s="89" cm="1">
        <f t="array" ref="P7102">IF(ISNUMBER(_34_KNMI_Stations[[#This Row],[Etmaal temperatuur °C]]),IF(_34_KNMI_Stations[[#This Row],[Etmaal temperatuur °C]]&gt;stookgrens[],_34_KNMI_Stations[[#This Row],[Etmaal temperatuur °C]]-stookgrens[],0),"")</f>
        <v>0</v>
      </c>
    </row>
    <row r="7103" spans="1:16" x14ac:dyDescent="0.25">
      <c r="A7103">
        <v>283</v>
      </c>
      <c r="B7103" s="110">
        <v>46027</v>
      </c>
      <c r="C7103" s="89">
        <v>3.2</v>
      </c>
      <c r="D7103" s="89">
        <v>-1.5</v>
      </c>
      <c r="E7103" s="96">
        <v>206</v>
      </c>
      <c r="F7103" s="89">
        <v>0.3</v>
      </c>
      <c r="G7103" s="89"/>
      <c r="H7103">
        <v>0.86</v>
      </c>
      <c r="I7103" t="s">
        <v>17</v>
      </c>
      <c r="J7103">
        <v>1.1000000000000001</v>
      </c>
      <c r="K7103">
        <v>1</v>
      </c>
      <c r="L7103">
        <v>2026</v>
      </c>
      <c r="M7103" t="s">
        <v>344</v>
      </c>
      <c r="N7103" s="89" cm="1">
        <f t="array" ref="N7103">IF(ISNUMBER(_34_KNMI_Stations[[#This Row],[Etmaal temperatuur °C]]),IF(_34_KNMI_Stations[[#This Row],[Etmaal temperatuur °C]]&lt;stookgrens[],stookgrens[]-_34_KNMI_Stations[[#This Row],[Etmaal temperatuur °C]],0),"")</f>
        <v>19.5</v>
      </c>
      <c r="O7103" s="89">
        <f>_34_KNMI_Stations[[#This Row],[graaddagen]]*_34_KNMI_Stations[[#This Row],[Gewogen factor]]</f>
        <v>21.450000000000003</v>
      </c>
      <c r="P7103" s="89" cm="1">
        <f t="array" ref="P7103">IF(ISNUMBER(_34_KNMI_Stations[[#This Row],[Etmaal temperatuur °C]]),IF(_34_KNMI_Stations[[#This Row],[Etmaal temperatuur °C]]&gt;stookgrens[],_34_KNMI_Stations[[#This Row],[Etmaal temperatuur °C]]-stookgrens[],0),"")</f>
        <v>0</v>
      </c>
    </row>
    <row r="7104" spans="1:16" x14ac:dyDescent="0.25">
      <c r="A7104">
        <v>283</v>
      </c>
      <c r="B7104" s="110">
        <v>46028</v>
      </c>
      <c r="C7104" s="89">
        <v>2.6</v>
      </c>
      <c r="D7104" s="89">
        <v>-1.4</v>
      </c>
      <c r="E7104" s="96">
        <v>197</v>
      </c>
      <c r="F7104" s="89">
        <v>0.1</v>
      </c>
      <c r="G7104" s="89"/>
      <c r="H7104">
        <v>0.95</v>
      </c>
      <c r="I7104" t="s">
        <v>17</v>
      </c>
      <c r="J7104">
        <v>1.1000000000000001</v>
      </c>
      <c r="K7104">
        <v>1</v>
      </c>
      <c r="L7104">
        <v>2026</v>
      </c>
      <c r="M7104" t="s">
        <v>344</v>
      </c>
      <c r="N7104" s="89" cm="1">
        <f t="array" ref="N7104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7104" s="89">
        <f>_34_KNMI_Stations[[#This Row],[graaddagen]]*_34_KNMI_Stations[[#This Row],[Gewogen factor]]</f>
        <v>21.34</v>
      </c>
      <c r="P7104" s="89" cm="1">
        <f t="array" ref="P7104">IF(ISNUMBER(_34_KNMI_Stations[[#This Row],[Etmaal temperatuur °C]]),IF(_34_KNMI_Stations[[#This Row],[Etmaal temperatuur °C]]&gt;stookgrens[],_34_KNMI_Stations[[#This Row],[Etmaal temperatuur °C]]-stookgrens[],0),"")</f>
        <v>0</v>
      </c>
    </row>
    <row r="7105" spans="1:16" x14ac:dyDescent="0.25">
      <c r="A7105">
        <v>283</v>
      </c>
      <c r="B7105" s="110">
        <v>46029</v>
      </c>
      <c r="C7105" s="89">
        <v>6.2</v>
      </c>
      <c r="D7105" s="89">
        <v>-0.9</v>
      </c>
      <c r="E7105" s="96">
        <v>144</v>
      </c>
      <c r="F7105" s="89">
        <v>2.2999999999999998</v>
      </c>
      <c r="G7105" s="89"/>
      <c r="H7105">
        <v>0.87</v>
      </c>
      <c r="I7105" t="s">
        <v>17</v>
      </c>
      <c r="J7105">
        <v>1.1000000000000001</v>
      </c>
      <c r="K7105">
        <v>1</v>
      </c>
      <c r="L7105">
        <v>2026</v>
      </c>
      <c r="M7105" t="s">
        <v>344</v>
      </c>
      <c r="N7105" s="89" cm="1">
        <f t="array" ref="N7105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7105" s="89">
        <f>_34_KNMI_Stations[[#This Row],[graaddagen]]*_34_KNMI_Stations[[#This Row],[Gewogen factor]]</f>
        <v>20.79</v>
      </c>
      <c r="P7105" s="89" cm="1">
        <f t="array" ref="P7105">IF(ISNUMBER(_34_KNMI_Stations[[#This Row],[Etmaal temperatuur °C]]),IF(_34_KNMI_Stations[[#This Row],[Etmaal temperatuur °C]]&gt;stookgrens[],_34_KNMI_Stations[[#This Row],[Etmaal temperatuur °C]]-stookgrens[],0),"")</f>
        <v>0</v>
      </c>
    </row>
    <row r="7106" spans="1:16" x14ac:dyDescent="0.25">
      <c r="A7106">
        <v>283</v>
      </c>
      <c r="B7106" s="110">
        <v>46030</v>
      </c>
      <c r="C7106" s="89">
        <v>3.5</v>
      </c>
      <c r="D7106" s="89">
        <v>1.5</v>
      </c>
      <c r="E7106" s="96">
        <v>212</v>
      </c>
      <c r="F7106" s="89">
        <v>2.1</v>
      </c>
      <c r="G7106" s="89"/>
      <c r="H7106">
        <v>0.89</v>
      </c>
      <c r="I7106" t="s">
        <v>17</v>
      </c>
      <c r="J7106">
        <v>1.1000000000000001</v>
      </c>
      <c r="K7106">
        <v>1</v>
      </c>
      <c r="L7106">
        <v>2026</v>
      </c>
      <c r="M7106" t="s">
        <v>344</v>
      </c>
      <c r="N7106" s="89" cm="1">
        <f t="array" ref="N7106">IF(ISNUMBER(_34_KNMI_Stations[[#This Row],[Etmaal temperatuur °C]]),IF(_34_KNMI_Stations[[#This Row],[Etmaal temperatuur °C]]&lt;stookgrens[],stookgrens[]-_34_KNMI_Stations[[#This Row],[Etmaal temperatuur °C]],0),"")</f>
        <v>16.5</v>
      </c>
      <c r="O7106" s="89">
        <f>_34_KNMI_Stations[[#This Row],[graaddagen]]*_34_KNMI_Stations[[#This Row],[Gewogen factor]]</f>
        <v>18.150000000000002</v>
      </c>
      <c r="P7106" s="89" cm="1">
        <f t="array" ref="P7106">IF(ISNUMBER(_34_KNMI_Stations[[#This Row],[Etmaal temperatuur °C]]),IF(_34_KNMI_Stations[[#This Row],[Etmaal temperatuur °C]]&gt;stookgrens[],_34_KNMI_Stations[[#This Row],[Etmaal temperatuur °C]]-stookgrens[],0),"")</f>
        <v>0</v>
      </c>
    </row>
    <row r="7107" spans="1:16" x14ac:dyDescent="0.25">
      <c r="A7107">
        <v>283</v>
      </c>
      <c r="B7107" s="110">
        <v>46031</v>
      </c>
      <c r="C7107" s="89">
        <v>5.4</v>
      </c>
      <c r="D7107" s="89">
        <v>1.9</v>
      </c>
      <c r="E7107" s="96">
        <v>125</v>
      </c>
      <c r="F7107" s="89">
        <v>9.5</v>
      </c>
      <c r="G7107" s="89"/>
      <c r="H7107">
        <v>0.92</v>
      </c>
      <c r="I7107" t="s">
        <v>17</v>
      </c>
      <c r="J7107">
        <v>1.1000000000000001</v>
      </c>
      <c r="K7107">
        <v>1</v>
      </c>
      <c r="L7107">
        <v>2026</v>
      </c>
      <c r="M7107" t="s">
        <v>344</v>
      </c>
      <c r="N7107" s="89" cm="1">
        <f t="array" ref="N7107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7107" s="89">
        <f>_34_KNMI_Stations[[#This Row],[graaddagen]]*_34_KNMI_Stations[[#This Row],[Gewogen factor]]</f>
        <v>17.710000000000004</v>
      </c>
      <c r="P7107" s="89" cm="1">
        <f t="array" ref="P7107">IF(ISNUMBER(_34_KNMI_Stations[[#This Row],[Etmaal temperatuur °C]]),IF(_34_KNMI_Stations[[#This Row],[Etmaal temperatuur °C]]&gt;stookgrens[],_34_KNMI_Stations[[#This Row],[Etmaal temperatuur °C]]-stookgrens[],0),"")</f>
        <v>0</v>
      </c>
    </row>
    <row r="7108" spans="1:16" x14ac:dyDescent="0.25">
      <c r="A7108">
        <v>283</v>
      </c>
      <c r="B7108" s="110">
        <v>46032</v>
      </c>
      <c r="C7108" s="89">
        <v>4.8</v>
      </c>
      <c r="D7108" s="89">
        <v>-3.7</v>
      </c>
      <c r="E7108" s="96">
        <v>361</v>
      </c>
      <c r="F7108" s="89">
        <v>0.1</v>
      </c>
      <c r="G7108" s="89"/>
      <c r="H7108">
        <v>0.78</v>
      </c>
      <c r="I7108" t="s">
        <v>17</v>
      </c>
      <c r="J7108">
        <v>1.1000000000000001</v>
      </c>
      <c r="K7108">
        <v>1</v>
      </c>
      <c r="L7108">
        <v>2026</v>
      </c>
      <c r="M7108" t="s">
        <v>344</v>
      </c>
      <c r="N7108" s="89" cm="1">
        <f t="array" ref="N7108">IF(ISNUMBER(_34_KNMI_Stations[[#This Row],[Etmaal temperatuur °C]]),IF(_34_KNMI_Stations[[#This Row],[Etmaal temperatuur °C]]&lt;stookgrens[],stookgrens[]-_34_KNMI_Stations[[#This Row],[Etmaal temperatuur °C]],0),"")</f>
        <v>21.7</v>
      </c>
      <c r="O7108" s="89">
        <f>_34_KNMI_Stations[[#This Row],[graaddagen]]*_34_KNMI_Stations[[#This Row],[Gewogen factor]]</f>
        <v>23.87</v>
      </c>
      <c r="P7108" s="89" cm="1">
        <f t="array" ref="P7108">IF(ISNUMBER(_34_KNMI_Stations[[#This Row],[Etmaal temperatuur °C]]),IF(_34_KNMI_Stations[[#This Row],[Etmaal temperatuur °C]]&gt;stookgrens[],_34_KNMI_Stations[[#This Row],[Etmaal temperatuur °C]]-stookgrens[],0),"")</f>
        <v>0</v>
      </c>
    </row>
    <row r="7109" spans="1:16" x14ac:dyDescent="0.25">
      <c r="A7109">
        <v>283</v>
      </c>
      <c r="B7109" s="110">
        <v>46033</v>
      </c>
      <c r="C7109" s="89">
        <v>3.3</v>
      </c>
      <c r="D7109" s="89">
        <v>-4.0999999999999996</v>
      </c>
      <c r="E7109" s="96">
        <v>518</v>
      </c>
      <c r="F7109" s="89">
        <v>0</v>
      </c>
      <c r="G7109" s="89"/>
      <c r="H7109">
        <v>0.83</v>
      </c>
      <c r="I7109" t="s">
        <v>17</v>
      </c>
      <c r="J7109">
        <v>1.1000000000000001</v>
      </c>
      <c r="K7109">
        <v>1</v>
      </c>
      <c r="L7109">
        <v>2026</v>
      </c>
      <c r="M7109" t="s">
        <v>344</v>
      </c>
      <c r="N7109" s="89" cm="1">
        <f t="array" ref="N7109">IF(ISNUMBER(_34_KNMI_Stations[[#This Row],[Etmaal temperatuur °C]]),IF(_34_KNMI_Stations[[#This Row],[Etmaal temperatuur °C]]&lt;stookgrens[],stookgrens[]-_34_KNMI_Stations[[#This Row],[Etmaal temperatuur °C]],0),"")</f>
        <v>22.1</v>
      </c>
      <c r="O7109" s="89">
        <f>_34_KNMI_Stations[[#This Row],[graaddagen]]*_34_KNMI_Stations[[#This Row],[Gewogen factor]]</f>
        <v>24.310000000000002</v>
      </c>
      <c r="P7109" s="89" cm="1">
        <f t="array" ref="P7109">IF(ISNUMBER(_34_KNMI_Stations[[#This Row],[Etmaal temperatuur °C]]),IF(_34_KNMI_Stations[[#This Row],[Etmaal temperatuur °C]]&gt;stookgrens[],_34_KNMI_Stations[[#This Row],[Etmaal temperatuur °C]]-stookgrens[],0),"")</f>
        <v>0</v>
      </c>
    </row>
    <row r="7110" spans="1:16" x14ac:dyDescent="0.25">
      <c r="A7110">
        <v>283</v>
      </c>
      <c r="B7110" s="110">
        <v>46034</v>
      </c>
      <c r="C7110" s="89">
        <v>4.3</v>
      </c>
      <c r="D7110" s="89">
        <v>3.4</v>
      </c>
      <c r="E7110" s="96">
        <v>101</v>
      </c>
      <c r="F7110" s="89">
        <v>4.0999999999999996</v>
      </c>
      <c r="G7110" s="89"/>
      <c r="H7110">
        <v>0.95</v>
      </c>
      <c r="I7110" t="s">
        <v>17</v>
      </c>
      <c r="J7110">
        <v>1.1000000000000001</v>
      </c>
      <c r="K7110">
        <v>1</v>
      </c>
      <c r="L7110">
        <v>2026</v>
      </c>
      <c r="M7110" t="s">
        <v>381</v>
      </c>
      <c r="N7110" s="89" cm="1">
        <f t="array" ref="N7110">IF(ISNUMBER(_34_KNMI_Stations[[#This Row],[Etmaal temperatuur °C]]),IF(_34_KNMI_Stations[[#This Row],[Etmaal temperatuur °C]]&lt;stookgrens[],stookgrens[]-_34_KNMI_Stations[[#This Row],[Etmaal temperatuur °C]],0),"")</f>
        <v>14.6</v>
      </c>
      <c r="O7110" s="89">
        <f>_34_KNMI_Stations[[#This Row],[graaddagen]]*_34_KNMI_Stations[[#This Row],[Gewogen factor]]</f>
        <v>16.060000000000002</v>
      </c>
      <c r="P7110" s="89" cm="1">
        <f t="array" ref="P7110">IF(ISNUMBER(_34_KNMI_Stations[[#This Row],[Etmaal temperatuur °C]]),IF(_34_KNMI_Stations[[#This Row],[Etmaal temperatuur °C]]&gt;stookgrens[],_34_KNMI_Stations[[#This Row],[Etmaal temperatuur °C]]-stookgrens[],0),"")</f>
        <v>0</v>
      </c>
    </row>
    <row r="7111" spans="1:16" x14ac:dyDescent="0.25">
      <c r="A7111">
        <v>283</v>
      </c>
      <c r="B7111" s="110">
        <v>46035</v>
      </c>
      <c r="C7111" s="89">
        <v>3.6</v>
      </c>
      <c r="D7111" s="89">
        <v>8.4</v>
      </c>
      <c r="E7111" s="96">
        <v>127</v>
      </c>
      <c r="F7111" s="89">
        <v>0.2</v>
      </c>
      <c r="G7111" s="89"/>
      <c r="H7111">
        <v>0.92</v>
      </c>
      <c r="I7111" t="s">
        <v>17</v>
      </c>
      <c r="J7111">
        <v>1.1000000000000001</v>
      </c>
      <c r="K7111">
        <v>1</v>
      </c>
      <c r="L7111">
        <v>2026</v>
      </c>
      <c r="M7111" t="s">
        <v>381</v>
      </c>
      <c r="N7111" s="89" cm="1">
        <f t="array" ref="N7111">IF(ISNUMBER(_34_KNMI_Stations[[#This Row],[Etmaal temperatuur °C]]),IF(_34_KNMI_Stations[[#This Row],[Etmaal temperatuur °C]]&lt;stookgrens[],stookgrens[]-_34_KNMI_Stations[[#This Row],[Etmaal temperatuur °C]],0),"")</f>
        <v>9.6</v>
      </c>
      <c r="O7111" s="89">
        <f>_34_KNMI_Stations[[#This Row],[graaddagen]]*_34_KNMI_Stations[[#This Row],[Gewogen factor]]</f>
        <v>10.56</v>
      </c>
      <c r="P7111" s="89" cm="1">
        <f t="array" ref="P7111">IF(ISNUMBER(_34_KNMI_Stations[[#This Row],[Etmaal temperatuur °C]]),IF(_34_KNMI_Stations[[#This Row],[Etmaal temperatuur °C]]&gt;stookgrens[],_34_KNMI_Stations[[#This Row],[Etmaal temperatuur °C]]-stookgrens[],0),"")</f>
        <v>0</v>
      </c>
    </row>
    <row r="7112" spans="1:16" x14ac:dyDescent="0.25">
      <c r="A7112">
        <v>283</v>
      </c>
      <c r="B7112" s="110">
        <v>46036</v>
      </c>
      <c r="C7112" s="89">
        <v>2.2999999999999998</v>
      </c>
      <c r="D7112" s="89">
        <v>5.9</v>
      </c>
      <c r="E7112" s="96">
        <v>437</v>
      </c>
      <c r="F7112" s="89">
        <v>6.3</v>
      </c>
      <c r="G7112" s="89"/>
      <c r="H7112">
        <v>0.91</v>
      </c>
      <c r="I7112" t="s">
        <v>17</v>
      </c>
      <c r="J7112">
        <v>1.1000000000000001</v>
      </c>
      <c r="K7112">
        <v>1</v>
      </c>
      <c r="L7112">
        <v>2026</v>
      </c>
      <c r="M7112" t="s">
        <v>381</v>
      </c>
      <c r="N7112" s="89" cm="1">
        <f t="array" ref="N7112">IF(ISNUMBER(_34_KNMI_Stations[[#This Row],[Etmaal temperatuur °C]]),IF(_34_KNMI_Stations[[#This Row],[Etmaal temperatuur °C]]&lt;stookgrens[],stookgrens[]-_34_KNMI_Stations[[#This Row],[Etmaal temperatuur °C]],0),"")</f>
        <v>12.1</v>
      </c>
      <c r="O7112" s="89">
        <f>_34_KNMI_Stations[[#This Row],[graaddagen]]*_34_KNMI_Stations[[#This Row],[Gewogen factor]]</f>
        <v>13.31</v>
      </c>
      <c r="P7112" s="89" cm="1">
        <f t="array" ref="P7112">IF(ISNUMBER(_34_KNMI_Stations[[#This Row],[Etmaal temperatuur °C]]),IF(_34_KNMI_Stations[[#This Row],[Etmaal temperatuur °C]]&gt;stookgrens[],_34_KNMI_Stations[[#This Row],[Etmaal temperatuur °C]]-stookgrens[],0),"")</f>
        <v>0</v>
      </c>
    </row>
    <row r="7113" spans="1:16" x14ac:dyDescent="0.25">
      <c r="A7113">
        <v>283</v>
      </c>
      <c r="B7113" s="110">
        <v>46037</v>
      </c>
      <c r="C7113" s="89">
        <v>4.4000000000000004</v>
      </c>
      <c r="D7113" s="89">
        <v>9.1999999999999993</v>
      </c>
      <c r="E7113" s="96">
        <v>148</v>
      </c>
      <c r="F7113" s="89">
        <v>0.2</v>
      </c>
      <c r="G7113" s="89"/>
      <c r="H7113">
        <v>0.87</v>
      </c>
      <c r="I7113" t="s">
        <v>17</v>
      </c>
      <c r="J7113">
        <v>1.1000000000000001</v>
      </c>
      <c r="K7113">
        <v>1</v>
      </c>
      <c r="L7113">
        <v>2026</v>
      </c>
      <c r="M7113" t="s">
        <v>381</v>
      </c>
      <c r="N7113" s="89" cm="1">
        <f t="array" ref="N7113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7113" s="89">
        <f>_34_KNMI_Stations[[#This Row],[graaddagen]]*_34_KNMI_Stations[[#This Row],[Gewogen factor]]</f>
        <v>9.6800000000000015</v>
      </c>
      <c r="P7113" s="89" cm="1">
        <f t="array" ref="P7113">IF(ISNUMBER(_34_KNMI_Stations[[#This Row],[Etmaal temperatuur °C]]),IF(_34_KNMI_Stations[[#This Row],[Etmaal temperatuur °C]]&gt;stookgrens[],_34_KNMI_Stations[[#This Row],[Etmaal temperatuur °C]]-stookgrens[],0),"")</f>
        <v>0</v>
      </c>
    </row>
    <row r="7114" spans="1:16" x14ac:dyDescent="0.25">
      <c r="A7114">
        <v>283</v>
      </c>
      <c r="B7114" s="110">
        <v>46038</v>
      </c>
      <c r="C7114" s="89">
        <v>3.3</v>
      </c>
      <c r="D7114" s="89">
        <v>9.4</v>
      </c>
      <c r="E7114" s="96">
        <v>246</v>
      </c>
      <c r="F7114" s="89">
        <v>2.6</v>
      </c>
      <c r="G7114" s="89"/>
      <c r="H7114">
        <v>0.86</v>
      </c>
      <c r="I7114" t="s">
        <v>17</v>
      </c>
      <c r="J7114">
        <v>1.1000000000000001</v>
      </c>
      <c r="K7114">
        <v>1</v>
      </c>
      <c r="L7114">
        <v>2026</v>
      </c>
      <c r="M7114" t="s">
        <v>381</v>
      </c>
      <c r="N7114" s="89" cm="1">
        <f t="array" ref="N7114">IF(ISNUMBER(_34_KNMI_Stations[[#This Row],[Etmaal temperatuur °C]]),IF(_34_KNMI_Stations[[#This Row],[Etmaal temperatuur °C]]&lt;stookgrens[],stookgrens[]-_34_KNMI_Stations[[#This Row],[Etmaal temperatuur °C]],0),"")</f>
        <v>8.6</v>
      </c>
      <c r="O7114" s="89">
        <f>_34_KNMI_Stations[[#This Row],[graaddagen]]*_34_KNMI_Stations[[#This Row],[Gewogen factor]]</f>
        <v>9.4600000000000009</v>
      </c>
      <c r="P7114" s="89" cm="1">
        <f t="array" ref="P7114">IF(ISNUMBER(_34_KNMI_Stations[[#This Row],[Etmaal temperatuur °C]]),IF(_34_KNMI_Stations[[#This Row],[Etmaal temperatuur °C]]&gt;stookgrens[],_34_KNMI_Stations[[#This Row],[Etmaal temperatuur °C]]-stookgrens[],0),"")</f>
        <v>0</v>
      </c>
    </row>
    <row r="7115" spans="1:16" x14ac:dyDescent="0.25">
      <c r="A7115">
        <v>283</v>
      </c>
      <c r="B7115" s="110">
        <v>46039</v>
      </c>
      <c r="C7115" s="89">
        <v>2</v>
      </c>
      <c r="D7115" s="89">
        <v>6.2</v>
      </c>
      <c r="E7115" s="96">
        <v>400</v>
      </c>
      <c r="F7115" s="89">
        <v>-0.1</v>
      </c>
      <c r="G7115" s="89"/>
      <c r="H7115">
        <v>0.89</v>
      </c>
      <c r="I7115" t="s">
        <v>17</v>
      </c>
      <c r="J7115">
        <v>1.1000000000000001</v>
      </c>
      <c r="K7115">
        <v>1</v>
      </c>
      <c r="L7115">
        <v>2026</v>
      </c>
      <c r="M7115" t="s">
        <v>381</v>
      </c>
      <c r="N7115" s="89" cm="1">
        <f t="array" ref="N7115">IF(ISNUMBER(_34_KNMI_Stations[[#This Row],[Etmaal temperatuur °C]]),IF(_34_KNMI_Stations[[#This Row],[Etmaal temperatuur °C]]&lt;stookgrens[],stookgrens[]-_34_KNMI_Stations[[#This Row],[Etmaal temperatuur °C]],0),"")</f>
        <v>11.8</v>
      </c>
      <c r="O7115" s="89">
        <f>_34_KNMI_Stations[[#This Row],[graaddagen]]*_34_KNMI_Stations[[#This Row],[Gewogen factor]]</f>
        <v>12.980000000000002</v>
      </c>
      <c r="P7115" s="89" cm="1">
        <f t="array" ref="P7115">IF(ISNUMBER(_34_KNMI_Stations[[#This Row],[Etmaal temperatuur °C]]),IF(_34_KNMI_Stations[[#This Row],[Etmaal temperatuur °C]]&gt;stookgrens[],_34_KNMI_Stations[[#This Row],[Etmaal temperatuur °C]]-stookgrens[],0),"")</f>
        <v>0</v>
      </c>
    </row>
    <row r="7116" spans="1:16" x14ac:dyDescent="0.25">
      <c r="A7116">
        <v>283</v>
      </c>
      <c r="B7116" s="110">
        <v>46040</v>
      </c>
      <c r="C7116" s="89">
        <v>2</v>
      </c>
      <c r="D7116" s="89">
        <v>0.1</v>
      </c>
      <c r="E7116" s="96">
        <v>402</v>
      </c>
      <c r="F7116" s="89">
        <v>0</v>
      </c>
      <c r="G7116" s="89"/>
      <c r="H7116">
        <v>0.96</v>
      </c>
      <c r="I7116" t="s">
        <v>17</v>
      </c>
      <c r="J7116">
        <v>1.1000000000000001</v>
      </c>
      <c r="K7116">
        <v>1</v>
      </c>
      <c r="L7116">
        <v>2026</v>
      </c>
      <c r="M7116" t="s">
        <v>381</v>
      </c>
      <c r="N7116" s="89" cm="1">
        <f t="array" ref="N7116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7116" s="89">
        <f>_34_KNMI_Stations[[#This Row],[graaddagen]]*_34_KNMI_Stations[[#This Row],[Gewogen factor]]</f>
        <v>19.690000000000001</v>
      </c>
      <c r="P7116" s="89" cm="1">
        <f t="array" ref="P7116">IF(ISNUMBER(_34_KNMI_Stations[[#This Row],[Etmaal temperatuur °C]]),IF(_34_KNMI_Stations[[#This Row],[Etmaal temperatuur °C]]&gt;stookgrens[],_34_KNMI_Stations[[#This Row],[Etmaal temperatuur °C]]-stookgrens[],0),"")</f>
        <v>0</v>
      </c>
    </row>
    <row r="7117" spans="1:16" x14ac:dyDescent="0.25">
      <c r="A7117">
        <v>283</v>
      </c>
      <c r="B7117" s="110">
        <v>46041</v>
      </c>
      <c r="C7117" s="89">
        <v>1.8</v>
      </c>
      <c r="D7117" s="89">
        <v>0</v>
      </c>
      <c r="E7117" s="96">
        <v>505</v>
      </c>
      <c r="F7117" s="89">
        <v>0</v>
      </c>
      <c r="G7117" s="89"/>
      <c r="H7117">
        <v>0.91</v>
      </c>
      <c r="I7117" t="s">
        <v>17</v>
      </c>
      <c r="J7117">
        <v>1.1000000000000001</v>
      </c>
      <c r="K7117">
        <v>1</v>
      </c>
      <c r="L7117">
        <v>2026</v>
      </c>
      <c r="M7117" t="s">
        <v>382</v>
      </c>
      <c r="N7117" s="89" cm="1">
        <f t="array" ref="N7117">IF(ISNUMBER(_34_KNMI_Stations[[#This Row],[Etmaal temperatuur °C]]),IF(_34_KNMI_Stations[[#This Row],[Etmaal temperatuur °C]]&lt;stookgrens[],stookgrens[]-_34_KNMI_Stations[[#This Row],[Etmaal temperatuur °C]],0),"")</f>
        <v>18</v>
      </c>
      <c r="O7117" s="89">
        <f>_34_KNMI_Stations[[#This Row],[graaddagen]]*_34_KNMI_Stations[[#This Row],[Gewogen factor]]</f>
        <v>19.8</v>
      </c>
      <c r="P7117" s="89" cm="1">
        <f t="array" ref="P7117">IF(ISNUMBER(_34_KNMI_Stations[[#This Row],[Etmaal temperatuur °C]]),IF(_34_KNMI_Stations[[#This Row],[Etmaal temperatuur °C]]&gt;stookgrens[],_34_KNMI_Stations[[#This Row],[Etmaal temperatuur °C]]-stookgrens[],0),"")</f>
        <v>0</v>
      </c>
    </row>
    <row r="7118" spans="1:16" x14ac:dyDescent="0.25">
      <c r="A7118">
        <v>283</v>
      </c>
      <c r="B7118" s="110">
        <v>46042</v>
      </c>
      <c r="C7118" s="89">
        <v>1.7</v>
      </c>
      <c r="D7118" s="89">
        <v>0.8</v>
      </c>
      <c r="E7118" s="96">
        <v>494</v>
      </c>
      <c r="F7118" s="89">
        <v>0</v>
      </c>
      <c r="G7118" s="89"/>
      <c r="H7118">
        <v>0.85</v>
      </c>
      <c r="I7118" t="s">
        <v>17</v>
      </c>
      <c r="J7118">
        <v>1.1000000000000001</v>
      </c>
      <c r="K7118">
        <v>1</v>
      </c>
      <c r="L7118">
        <v>2026</v>
      </c>
      <c r="M7118" t="s">
        <v>382</v>
      </c>
      <c r="N7118" s="89" cm="1">
        <f t="array" ref="N7118">IF(ISNUMBER(_34_KNMI_Stations[[#This Row],[Etmaal temperatuur °C]]),IF(_34_KNMI_Stations[[#This Row],[Etmaal temperatuur °C]]&lt;stookgrens[],stookgrens[]-_34_KNMI_Stations[[#This Row],[Etmaal temperatuur °C]],0),"")</f>
        <v>17.2</v>
      </c>
      <c r="O7118" s="89">
        <f>_34_KNMI_Stations[[#This Row],[graaddagen]]*_34_KNMI_Stations[[#This Row],[Gewogen factor]]</f>
        <v>18.920000000000002</v>
      </c>
      <c r="P7118" s="89" cm="1">
        <f t="array" ref="P7118">IF(ISNUMBER(_34_KNMI_Stations[[#This Row],[Etmaal temperatuur °C]]),IF(_34_KNMI_Stations[[#This Row],[Etmaal temperatuur °C]]&gt;stookgrens[],_34_KNMI_Stations[[#This Row],[Etmaal temperatuur °C]]-stookgrens[],0),"")</f>
        <v>0</v>
      </c>
    </row>
    <row r="7119" spans="1:16" x14ac:dyDescent="0.25">
      <c r="A7119">
        <v>283</v>
      </c>
      <c r="B7119" s="110">
        <v>46043</v>
      </c>
      <c r="C7119" s="89">
        <v>2.5</v>
      </c>
      <c r="D7119" s="89">
        <v>2.5</v>
      </c>
      <c r="E7119" s="96">
        <v>382</v>
      </c>
      <c r="F7119" s="89">
        <v>0</v>
      </c>
      <c r="G7119" s="89"/>
      <c r="H7119">
        <v>0.78</v>
      </c>
      <c r="I7119" t="s">
        <v>17</v>
      </c>
      <c r="J7119">
        <v>1.1000000000000001</v>
      </c>
      <c r="K7119">
        <v>1</v>
      </c>
      <c r="L7119">
        <v>2026</v>
      </c>
      <c r="M7119" t="s">
        <v>382</v>
      </c>
      <c r="N7119" s="89" cm="1">
        <f t="array" ref="N7119">IF(ISNUMBER(_34_KNMI_Stations[[#This Row],[Etmaal temperatuur °C]]),IF(_34_KNMI_Stations[[#This Row],[Etmaal temperatuur °C]]&lt;stookgrens[],stookgrens[]-_34_KNMI_Stations[[#This Row],[Etmaal temperatuur °C]],0),"")</f>
        <v>15.5</v>
      </c>
      <c r="O7119" s="89">
        <f>_34_KNMI_Stations[[#This Row],[graaddagen]]*_34_KNMI_Stations[[#This Row],[Gewogen factor]]</f>
        <v>17.05</v>
      </c>
      <c r="P7119" s="89" cm="1">
        <f t="array" ref="P7119">IF(ISNUMBER(_34_KNMI_Stations[[#This Row],[Etmaal temperatuur °C]]),IF(_34_KNMI_Stations[[#This Row],[Etmaal temperatuur °C]]&gt;stookgrens[],_34_KNMI_Stations[[#This Row],[Etmaal temperatuur °C]]-stookgrens[],0),"")</f>
        <v>0</v>
      </c>
    </row>
    <row r="7120" spans="1:16" x14ac:dyDescent="0.25">
      <c r="A7120">
        <v>283</v>
      </c>
      <c r="B7120" s="110">
        <v>46044</v>
      </c>
      <c r="C7120" s="89">
        <v>3.5</v>
      </c>
      <c r="D7120" s="89">
        <v>0.4</v>
      </c>
      <c r="E7120" s="96">
        <v>489</v>
      </c>
      <c r="F7120" s="89">
        <v>0</v>
      </c>
      <c r="G7120" s="89"/>
      <c r="H7120">
        <v>0.74</v>
      </c>
      <c r="I7120" t="s">
        <v>17</v>
      </c>
      <c r="J7120">
        <v>1.1000000000000001</v>
      </c>
      <c r="K7120">
        <v>1</v>
      </c>
      <c r="L7120">
        <v>2026</v>
      </c>
      <c r="M7120" t="s">
        <v>382</v>
      </c>
      <c r="N7120" s="89" cm="1">
        <f t="array" ref="N7120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7120" s="89">
        <f>_34_KNMI_Stations[[#This Row],[graaddagen]]*_34_KNMI_Stations[[#This Row],[Gewogen factor]]</f>
        <v>19.360000000000003</v>
      </c>
      <c r="P7120" s="89" cm="1">
        <f t="array" ref="P7120">IF(ISNUMBER(_34_KNMI_Stations[[#This Row],[Etmaal temperatuur °C]]),IF(_34_KNMI_Stations[[#This Row],[Etmaal temperatuur °C]]&gt;stookgrens[],_34_KNMI_Stations[[#This Row],[Etmaal temperatuur °C]]-stookgrens[],0),"")</f>
        <v>0</v>
      </c>
    </row>
    <row r="7121" spans="1:16" x14ac:dyDescent="0.25">
      <c r="A7121">
        <v>283</v>
      </c>
      <c r="B7121" s="110">
        <v>46045</v>
      </c>
      <c r="C7121" s="89">
        <v>3.8</v>
      </c>
      <c r="D7121" s="89">
        <v>2.4</v>
      </c>
      <c r="E7121" s="96">
        <v>352</v>
      </c>
      <c r="F7121" s="89">
        <v>0</v>
      </c>
      <c r="G7121" s="89"/>
      <c r="H7121">
        <v>0.83</v>
      </c>
      <c r="I7121" t="s">
        <v>17</v>
      </c>
      <c r="J7121">
        <v>1.1000000000000001</v>
      </c>
      <c r="K7121">
        <v>1</v>
      </c>
      <c r="L7121">
        <v>2026</v>
      </c>
      <c r="M7121" t="s">
        <v>382</v>
      </c>
      <c r="N7121" s="89" cm="1">
        <f t="array" ref="N7121">IF(ISNUMBER(_34_KNMI_Stations[[#This Row],[Etmaal temperatuur °C]]),IF(_34_KNMI_Stations[[#This Row],[Etmaal temperatuur °C]]&lt;stookgrens[],stookgrens[]-_34_KNMI_Stations[[#This Row],[Etmaal temperatuur °C]],0),"")</f>
        <v>15.6</v>
      </c>
      <c r="O7121" s="89">
        <f>_34_KNMI_Stations[[#This Row],[graaddagen]]*_34_KNMI_Stations[[#This Row],[Gewogen factor]]</f>
        <v>17.16</v>
      </c>
      <c r="P7121" s="89" cm="1">
        <f t="array" ref="P7121">IF(ISNUMBER(_34_KNMI_Stations[[#This Row],[Etmaal temperatuur °C]]),IF(_34_KNMI_Stations[[#This Row],[Etmaal temperatuur °C]]&gt;stookgrens[],_34_KNMI_Stations[[#This Row],[Etmaal temperatuur °C]]-stookgrens[],0),"")</f>
        <v>0</v>
      </c>
    </row>
    <row r="7122" spans="1:16" x14ac:dyDescent="0.25">
      <c r="A7122">
        <v>283</v>
      </c>
      <c r="B7122" s="110">
        <v>46046</v>
      </c>
      <c r="C7122" s="89">
        <v>3.4</v>
      </c>
      <c r="D7122" s="89">
        <v>0</v>
      </c>
      <c r="E7122" s="96">
        <v>411</v>
      </c>
      <c r="F7122" s="89">
        <v>0</v>
      </c>
      <c r="G7122" s="89"/>
      <c r="H7122">
        <v>0.85</v>
      </c>
      <c r="I7122" t="s">
        <v>17</v>
      </c>
      <c r="J7122">
        <v>1.1000000000000001</v>
      </c>
      <c r="K7122">
        <v>1</v>
      </c>
      <c r="L7122">
        <v>2026</v>
      </c>
      <c r="M7122" t="s">
        <v>382</v>
      </c>
      <c r="N7122" s="89" cm="1">
        <f t="array" ref="N7122">IF(ISNUMBER(_34_KNMI_Stations[[#This Row],[Etmaal temperatuur °C]]),IF(_34_KNMI_Stations[[#This Row],[Etmaal temperatuur °C]]&lt;stookgrens[],stookgrens[]-_34_KNMI_Stations[[#This Row],[Etmaal temperatuur °C]],0),"")</f>
        <v>18</v>
      </c>
      <c r="O7122" s="89">
        <f>_34_KNMI_Stations[[#This Row],[graaddagen]]*_34_KNMI_Stations[[#This Row],[Gewogen factor]]</f>
        <v>19.8</v>
      </c>
      <c r="P7122" s="89" cm="1">
        <f t="array" ref="P7122">IF(ISNUMBER(_34_KNMI_Stations[[#This Row],[Etmaal temperatuur °C]]),IF(_34_KNMI_Stations[[#This Row],[Etmaal temperatuur °C]]&gt;stookgrens[],_34_KNMI_Stations[[#This Row],[Etmaal temperatuur °C]]-stookgrens[],0),"")</f>
        <v>0</v>
      </c>
    </row>
    <row r="7123" spans="1:16" x14ac:dyDescent="0.25">
      <c r="A7123">
        <v>283</v>
      </c>
      <c r="B7123" s="110">
        <v>46047</v>
      </c>
      <c r="C7123" s="89">
        <v>3.2</v>
      </c>
      <c r="D7123" s="89">
        <v>-1</v>
      </c>
      <c r="E7123" s="96">
        <v>309</v>
      </c>
      <c r="F7123" s="89">
        <v>0</v>
      </c>
      <c r="G7123" s="89"/>
      <c r="H7123">
        <v>0.85</v>
      </c>
      <c r="I7123" t="s">
        <v>17</v>
      </c>
      <c r="J7123">
        <v>1.1000000000000001</v>
      </c>
      <c r="K7123">
        <v>1</v>
      </c>
      <c r="L7123">
        <v>2026</v>
      </c>
      <c r="M7123" t="s">
        <v>382</v>
      </c>
      <c r="N7123" s="89" cm="1">
        <f t="array" ref="N7123">IF(ISNUMBER(_34_KNMI_Stations[[#This Row],[Etmaal temperatuur °C]]),IF(_34_KNMI_Stations[[#This Row],[Etmaal temperatuur °C]]&lt;stookgrens[],stookgrens[]-_34_KNMI_Stations[[#This Row],[Etmaal temperatuur °C]],0),"")</f>
        <v>19</v>
      </c>
      <c r="O7123" s="89">
        <f>_34_KNMI_Stations[[#This Row],[graaddagen]]*_34_KNMI_Stations[[#This Row],[Gewogen factor]]</f>
        <v>20.900000000000002</v>
      </c>
      <c r="P7123" s="89" cm="1">
        <f t="array" ref="P7123">IF(ISNUMBER(_34_KNMI_Stations[[#This Row],[Etmaal temperatuur °C]]),IF(_34_KNMI_Stations[[#This Row],[Etmaal temperatuur °C]]&gt;stookgrens[],_34_KNMI_Stations[[#This Row],[Etmaal temperatuur °C]]-stookgrens[],0),"")</f>
        <v>0</v>
      </c>
    </row>
    <row r="7124" spans="1:16" x14ac:dyDescent="0.25">
      <c r="A7124">
        <v>283</v>
      </c>
      <c r="B7124" s="110">
        <v>46048</v>
      </c>
      <c r="C7124" s="89">
        <v>2.8</v>
      </c>
      <c r="D7124" s="89">
        <v>0.1</v>
      </c>
      <c r="E7124" s="96">
        <v>90</v>
      </c>
      <c r="F7124" s="89">
        <v>0</v>
      </c>
      <c r="G7124" s="89"/>
      <c r="H7124">
        <v>0.91</v>
      </c>
      <c r="I7124" t="s">
        <v>17</v>
      </c>
      <c r="J7124">
        <v>1.1000000000000001</v>
      </c>
      <c r="K7124">
        <v>1</v>
      </c>
      <c r="L7124">
        <v>2026</v>
      </c>
      <c r="M7124" t="s">
        <v>383</v>
      </c>
      <c r="N7124" s="89" cm="1">
        <f t="array" ref="N7124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7124" s="89">
        <f>_34_KNMI_Stations[[#This Row],[graaddagen]]*_34_KNMI_Stations[[#This Row],[Gewogen factor]]</f>
        <v>19.690000000000001</v>
      </c>
      <c r="P7124" s="89" cm="1">
        <f t="array" ref="P7124">IF(ISNUMBER(_34_KNMI_Stations[[#This Row],[Etmaal temperatuur °C]]),IF(_34_KNMI_Stations[[#This Row],[Etmaal temperatuur °C]]&gt;stookgrens[],_34_KNMI_Stations[[#This Row],[Etmaal temperatuur °C]]-stookgrens[],0),"")</f>
        <v>0</v>
      </c>
    </row>
    <row r="7125" spans="1:16" x14ac:dyDescent="0.25">
      <c r="A7125">
        <v>283</v>
      </c>
      <c r="B7125" s="110">
        <v>46049</v>
      </c>
      <c r="C7125" s="89">
        <v>3.9</v>
      </c>
      <c r="D7125" s="89">
        <v>1</v>
      </c>
      <c r="E7125" s="96">
        <v>306</v>
      </c>
      <c r="F7125" s="89">
        <v>3.5</v>
      </c>
      <c r="G7125" s="89"/>
      <c r="H7125">
        <v>0.9</v>
      </c>
      <c r="I7125" t="s">
        <v>17</v>
      </c>
      <c r="J7125">
        <v>1.1000000000000001</v>
      </c>
      <c r="K7125">
        <v>1</v>
      </c>
      <c r="L7125">
        <v>2026</v>
      </c>
      <c r="M7125" t="s">
        <v>383</v>
      </c>
      <c r="N7125" s="89" cm="1">
        <f t="array" ref="N7125">IF(ISNUMBER(_34_KNMI_Stations[[#This Row],[Etmaal temperatuur °C]]),IF(_34_KNMI_Stations[[#This Row],[Etmaal temperatuur °C]]&lt;stookgrens[],stookgrens[]-_34_KNMI_Stations[[#This Row],[Etmaal temperatuur °C]],0),"")</f>
        <v>17</v>
      </c>
      <c r="O7125" s="89">
        <f>_34_KNMI_Stations[[#This Row],[graaddagen]]*_34_KNMI_Stations[[#This Row],[Gewogen factor]]</f>
        <v>18.700000000000003</v>
      </c>
      <c r="P7125" s="89" cm="1">
        <f t="array" ref="P7125">IF(ISNUMBER(_34_KNMI_Stations[[#This Row],[Etmaal temperatuur °C]]),IF(_34_KNMI_Stations[[#This Row],[Etmaal temperatuur °C]]&gt;stookgrens[],_34_KNMI_Stations[[#This Row],[Etmaal temperatuur °C]]-stookgrens[],0),"")</f>
        <v>0</v>
      </c>
    </row>
    <row r="7126" spans="1:16" x14ac:dyDescent="0.25">
      <c r="A7126">
        <v>283</v>
      </c>
      <c r="B7126" s="110">
        <v>46050</v>
      </c>
      <c r="C7126" s="89">
        <v>3.4</v>
      </c>
      <c r="D7126" s="89">
        <v>1.1000000000000001</v>
      </c>
      <c r="E7126" s="96">
        <v>125</v>
      </c>
      <c r="F7126" s="89">
        <v>0.7</v>
      </c>
      <c r="G7126" s="89"/>
      <c r="H7126">
        <v>0.94</v>
      </c>
      <c r="I7126" t="s">
        <v>17</v>
      </c>
      <c r="J7126">
        <v>1.1000000000000001</v>
      </c>
      <c r="K7126">
        <v>1</v>
      </c>
      <c r="L7126">
        <v>2026</v>
      </c>
      <c r="M7126" t="s">
        <v>383</v>
      </c>
      <c r="N7126" s="89" cm="1">
        <f t="array" ref="N7126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7126" s="89">
        <f>_34_KNMI_Stations[[#This Row],[graaddagen]]*_34_KNMI_Stations[[#This Row],[Gewogen factor]]</f>
        <v>18.59</v>
      </c>
      <c r="P7126" s="89" cm="1">
        <f t="array" ref="P7126">IF(ISNUMBER(_34_KNMI_Stations[[#This Row],[Etmaal temperatuur °C]]),IF(_34_KNMI_Stations[[#This Row],[Etmaal temperatuur °C]]&gt;stookgrens[],_34_KNMI_Stations[[#This Row],[Etmaal temperatuur °C]]-stookgrens[],0),"")</f>
        <v>0</v>
      </c>
    </row>
    <row r="7127" spans="1:16" x14ac:dyDescent="0.25">
      <c r="A7127">
        <v>283</v>
      </c>
      <c r="B7127" s="110">
        <v>46051</v>
      </c>
      <c r="C7127" s="89">
        <v>3.3</v>
      </c>
      <c r="D7127" s="89">
        <v>-0.2</v>
      </c>
      <c r="E7127" s="96">
        <v>269</v>
      </c>
      <c r="F7127" s="89">
        <v>2.6</v>
      </c>
      <c r="G7127" s="89"/>
      <c r="H7127">
        <v>0.93</v>
      </c>
      <c r="I7127" t="s">
        <v>17</v>
      </c>
      <c r="J7127">
        <v>1.1000000000000001</v>
      </c>
      <c r="K7127">
        <v>1</v>
      </c>
      <c r="L7127">
        <v>2026</v>
      </c>
      <c r="M7127" t="s">
        <v>383</v>
      </c>
      <c r="N7127" s="89" cm="1">
        <f t="array" ref="N7127">IF(ISNUMBER(_34_KNMI_Stations[[#This Row],[Etmaal temperatuur °C]]),IF(_34_KNMI_Stations[[#This Row],[Etmaal temperatuur °C]]&lt;stookgrens[],stookgrens[]-_34_KNMI_Stations[[#This Row],[Etmaal temperatuur °C]],0),"")</f>
        <v>18.2</v>
      </c>
      <c r="O7127" s="89">
        <f>_34_KNMI_Stations[[#This Row],[graaddagen]]*_34_KNMI_Stations[[#This Row],[Gewogen factor]]</f>
        <v>20.02</v>
      </c>
      <c r="P7127" s="89" cm="1">
        <f t="array" ref="P7127">IF(ISNUMBER(_34_KNMI_Stations[[#This Row],[Etmaal temperatuur °C]]),IF(_34_KNMI_Stations[[#This Row],[Etmaal temperatuur °C]]&gt;stookgrens[],_34_KNMI_Stations[[#This Row],[Etmaal temperatuur °C]]-stookgrens[],0),"")</f>
        <v>0</v>
      </c>
    </row>
    <row r="7128" spans="1:16" x14ac:dyDescent="0.25">
      <c r="A7128">
        <v>283</v>
      </c>
      <c r="B7128" s="110">
        <v>46052</v>
      </c>
      <c r="C7128" s="89">
        <v>3.6</v>
      </c>
      <c r="D7128" s="89">
        <v>0.9</v>
      </c>
      <c r="E7128" s="96">
        <v>656</v>
      </c>
      <c r="F7128" s="89">
        <v>0</v>
      </c>
      <c r="G7128" s="89"/>
      <c r="H7128">
        <v>0.87</v>
      </c>
      <c r="I7128" t="s">
        <v>17</v>
      </c>
      <c r="J7128">
        <v>1.1000000000000001</v>
      </c>
      <c r="K7128">
        <v>1</v>
      </c>
      <c r="L7128">
        <v>2026</v>
      </c>
      <c r="M7128" t="s">
        <v>383</v>
      </c>
      <c r="N7128" s="89" cm="1">
        <f t="array" ref="N7128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7128" s="89">
        <f>_34_KNMI_Stations[[#This Row],[graaddagen]]*_34_KNMI_Stations[[#This Row],[Gewogen factor]]</f>
        <v>18.810000000000002</v>
      </c>
      <c r="P7128" s="89" cm="1">
        <f t="array" ref="P7128">IF(ISNUMBER(_34_KNMI_Stations[[#This Row],[Etmaal temperatuur °C]]),IF(_34_KNMI_Stations[[#This Row],[Etmaal temperatuur °C]]&gt;stookgrens[],_34_KNMI_Stations[[#This Row],[Etmaal temperatuur °C]]-stookgrens[],0),"")</f>
        <v>0</v>
      </c>
    </row>
    <row r="7129" spans="1:16" x14ac:dyDescent="0.25">
      <c r="A7129">
        <v>283</v>
      </c>
      <c r="B7129" s="110">
        <v>46053</v>
      </c>
      <c r="C7129" s="89">
        <v>3.4</v>
      </c>
      <c r="D7129" s="89">
        <v>3.7</v>
      </c>
      <c r="E7129" s="96">
        <v>254</v>
      </c>
      <c r="F7129" s="89">
        <v>2.8</v>
      </c>
      <c r="G7129" s="89"/>
      <c r="H7129">
        <v>0.91</v>
      </c>
      <c r="I7129" t="s">
        <v>17</v>
      </c>
      <c r="J7129">
        <v>1.1000000000000001</v>
      </c>
      <c r="K7129">
        <v>1</v>
      </c>
      <c r="L7129">
        <v>2026</v>
      </c>
      <c r="M7129" t="s">
        <v>383</v>
      </c>
      <c r="N7129" s="89" cm="1">
        <f t="array" ref="N7129">IF(ISNUMBER(_34_KNMI_Stations[[#This Row],[Etmaal temperatuur °C]]),IF(_34_KNMI_Stations[[#This Row],[Etmaal temperatuur °C]]&lt;stookgrens[],stookgrens[]-_34_KNMI_Stations[[#This Row],[Etmaal temperatuur °C]],0),"")</f>
        <v>14.3</v>
      </c>
      <c r="O7129" s="89">
        <f>_34_KNMI_Stations[[#This Row],[graaddagen]]*_34_KNMI_Stations[[#This Row],[Gewogen factor]]</f>
        <v>15.730000000000002</v>
      </c>
      <c r="P7129" s="89" cm="1">
        <f t="array" ref="P7129">IF(ISNUMBER(_34_KNMI_Stations[[#This Row],[Etmaal temperatuur °C]]),IF(_34_KNMI_Stations[[#This Row],[Etmaal temperatuur °C]]&gt;stookgrens[],_34_KNMI_Stations[[#This Row],[Etmaal temperatuur °C]]-stookgrens[],0),"")</f>
        <v>0</v>
      </c>
    </row>
    <row r="7130" spans="1:16" x14ac:dyDescent="0.25">
      <c r="A7130">
        <v>286</v>
      </c>
      <c r="B7130" s="110">
        <v>45658</v>
      </c>
      <c r="C7130" s="89">
        <v>12.4</v>
      </c>
      <c r="D7130" s="89">
        <v>7.5</v>
      </c>
      <c r="E7130" s="96">
        <v>42</v>
      </c>
      <c r="F7130" s="89">
        <v>10.3</v>
      </c>
      <c r="G7130" s="89"/>
      <c r="H7130">
        <v>0.88</v>
      </c>
      <c r="I7130" t="s">
        <v>18</v>
      </c>
      <c r="J7130">
        <v>1.1000000000000001</v>
      </c>
      <c r="K7130">
        <v>1</v>
      </c>
      <c r="L7130">
        <v>2025</v>
      </c>
      <c r="M7130" t="s">
        <v>59</v>
      </c>
      <c r="N7130" s="89" cm="1">
        <f t="array" ref="N7130">IF(ISNUMBER(_34_KNMI_Stations[[#This Row],[Etmaal temperatuur °C]]),IF(_34_KNMI_Stations[[#This Row],[Etmaal temperatuur °C]]&lt;stookgrens[],stookgrens[]-_34_KNMI_Stations[[#This Row],[Etmaal temperatuur °C]],0),"")</f>
        <v>10.5</v>
      </c>
      <c r="O7130" s="89">
        <f>_34_KNMI_Stations[[#This Row],[graaddagen]]*_34_KNMI_Stations[[#This Row],[Gewogen factor]]</f>
        <v>11.55</v>
      </c>
      <c r="P7130" s="89" cm="1">
        <f t="array" ref="P7130">IF(ISNUMBER(_34_KNMI_Stations[[#This Row],[Etmaal temperatuur °C]]),IF(_34_KNMI_Stations[[#This Row],[Etmaal temperatuur °C]]&gt;stookgrens[],_34_KNMI_Stations[[#This Row],[Etmaal temperatuur °C]]-stookgrens[],0),"")</f>
        <v>0</v>
      </c>
    </row>
    <row r="7131" spans="1:16" x14ac:dyDescent="0.25">
      <c r="A7131">
        <v>286</v>
      </c>
      <c r="B7131" s="110">
        <v>45659</v>
      </c>
      <c r="C7131" s="89">
        <v>5.0999999999999996</v>
      </c>
      <c r="D7131" s="89">
        <v>2.6</v>
      </c>
      <c r="E7131" s="96">
        <v>322</v>
      </c>
      <c r="F7131" s="89">
        <v>3.4</v>
      </c>
      <c r="G7131" s="89"/>
      <c r="H7131">
        <v>0.91</v>
      </c>
      <c r="I7131" t="s">
        <v>18</v>
      </c>
      <c r="J7131">
        <v>1.1000000000000001</v>
      </c>
      <c r="K7131">
        <v>1</v>
      </c>
      <c r="L7131">
        <v>2025</v>
      </c>
      <c r="M7131" t="s">
        <v>59</v>
      </c>
      <c r="N7131" s="89" cm="1">
        <f t="array" ref="N7131">IF(ISNUMBER(_34_KNMI_Stations[[#This Row],[Etmaal temperatuur °C]]),IF(_34_KNMI_Stations[[#This Row],[Etmaal temperatuur °C]]&lt;stookgrens[],stookgrens[]-_34_KNMI_Stations[[#This Row],[Etmaal temperatuur °C]],0),"")</f>
        <v>15.4</v>
      </c>
      <c r="O7131" s="89">
        <f>_34_KNMI_Stations[[#This Row],[graaddagen]]*_34_KNMI_Stations[[#This Row],[Gewogen factor]]</f>
        <v>16.940000000000001</v>
      </c>
      <c r="P7131" s="89" cm="1">
        <f t="array" ref="P7131">IF(ISNUMBER(_34_KNMI_Stations[[#This Row],[Etmaal temperatuur °C]]),IF(_34_KNMI_Stations[[#This Row],[Etmaal temperatuur °C]]&gt;stookgrens[],_34_KNMI_Stations[[#This Row],[Etmaal temperatuur °C]]-stookgrens[],0),"")</f>
        <v>0</v>
      </c>
    </row>
    <row r="7132" spans="1:16" x14ac:dyDescent="0.25">
      <c r="A7132">
        <v>286</v>
      </c>
      <c r="B7132" s="110">
        <v>45660</v>
      </c>
      <c r="C7132" s="89">
        <v>6</v>
      </c>
      <c r="D7132" s="89">
        <v>1</v>
      </c>
      <c r="E7132" s="96">
        <v>134</v>
      </c>
      <c r="F7132" s="89">
        <v>4.0999999999999996</v>
      </c>
      <c r="G7132" s="89"/>
      <c r="H7132">
        <v>0.91</v>
      </c>
      <c r="I7132" t="s">
        <v>18</v>
      </c>
      <c r="J7132">
        <v>1.1000000000000001</v>
      </c>
      <c r="K7132">
        <v>1</v>
      </c>
      <c r="L7132">
        <v>2025</v>
      </c>
      <c r="M7132" t="s">
        <v>59</v>
      </c>
      <c r="N7132" s="89" cm="1">
        <f t="array" ref="N7132">IF(ISNUMBER(_34_KNMI_Stations[[#This Row],[Etmaal temperatuur °C]]),IF(_34_KNMI_Stations[[#This Row],[Etmaal temperatuur °C]]&lt;stookgrens[],stookgrens[]-_34_KNMI_Stations[[#This Row],[Etmaal temperatuur °C]],0),"")</f>
        <v>17</v>
      </c>
      <c r="O7132" s="89">
        <f>_34_KNMI_Stations[[#This Row],[graaddagen]]*_34_KNMI_Stations[[#This Row],[Gewogen factor]]</f>
        <v>18.700000000000003</v>
      </c>
      <c r="P7132" s="89" cm="1">
        <f t="array" ref="P7132">IF(ISNUMBER(_34_KNMI_Stations[[#This Row],[Etmaal temperatuur °C]]),IF(_34_KNMI_Stations[[#This Row],[Etmaal temperatuur °C]]&gt;stookgrens[],_34_KNMI_Stations[[#This Row],[Etmaal temperatuur °C]]-stookgrens[],0),"")</f>
        <v>0</v>
      </c>
    </row>
    <row r="7133" spans="1:16" x14ac:dyDescent="0.25">
      <c r="A7133">
        <v>286</v>
      </c>
      <c r="B7133" s="110">
        <v>45661</v>
      </c>
      <c r="C7133" s="89">
        <v>4</v>
      </c>
      <c r="D7133" s="89">
        <v>0.4</v>
      </c>
      <c r="E7133" s="96">
        <v>153</v>
      </c>
      <c r="F7133" s="89">
        <v>0.1</v>
      </c>
      <c r="G7133" s="89"/>
      <c r="H7133">
        <v>0.96</v>
      </c>
      <c r="I7133" t="s">
        <v>18</v>
      </c>
      <c r="J7133">
        <v>1.1000000000000001</v>
      </c>
      <c r="K7133">
        <v>1</v>
      </c>
      <c r="L7133">
        <v>2025</v>
      </c>
      <c r="M7133" t="s">
        <v>59</v>
      </c>
      <c r="N7133" s="89" cm="1">
        <f t="array" ref="N7133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7133" s="89">
        <f>_34_KNMI_Stations[[#This Row],[graaddagen]]*_34_KNMI_Stations[[#This Row],[Gewogen factor]]</f>
        <v>19.360000000000003</v>
      </c>
      <c r="P7133" s="89" cm="1">
        <f t="array" ref="P7133">IF(ISNUMBER(_34_KNMI_Stations[[#This Row],[Etmaal temperatuur °C]]),IF(_34_KNMI_Stations[[#This Row],[Etmaal temperatuur °C]]&gt;stookgrens[],_34_KNMI_Stations[[#This Row],[Etmaal temperatuur °C]]-stookgrens[],0),"")</f>
        <v>0</v>
      </c>
    </row>
    <row r="7134" spans="1:16" x14ac:dyDescent="0.25">
      <c r="A7134">
        <v>286</v>
      </c>
      <c r="B7134" s="110">
        <v>45662</v>
      </c>
      <c r="C7134" s="89">
        <v>5.6</v>
      </c>
      <c r="D7134" s="89">
        <v>2.7</v>
      </c>
      <c r="E7134" s="96">
        <v>61</v>
      </c>
      <c r="F7134" s="89">
        <v>10.9</v>
      </c>
      <c r="G7134" s="89"/>
      <c r="H7134">
        <v>0.95</v>
      </c>
      <c r="I7134" t="s">
        <v>18</v>
      </c>
      <c r="J7134">
        <v>1.1000000000000001</v>
      </c>
      <c r="K7134">
        <v>1</v>
      </c>
      <c r="L7134">
        <v>2025</v>
      </c>
      <c r="M7134" t="s">
        <v>59</v>
      </c>
      <c r="N7134" s="89" cm="1">
        <f t="array" ref="N7134">IF(ISNUMBER(_34_KNMI_Stations[[#This Row],[Etmaal temperatuur °C]]),IF(_34_KNMI_Stations[[#This Row],[Etmaal temperatuur °C]]&lt;stookgrens[],stookgrens[]-_34_KNMI_Stations[[#This Row],[Etmaal temperatuur °C]],0),"")</f>
        <v>15.3</v>
      </c>
      <c r="O7134" s="89">
        <f>_34_KNMI_Stations[[#This Row],[graaddagen]]*_34_KNMI_Stations[[#This Row],[Gewogen factor]]</f>
        <v>16.830000000000002</v>
      </c>
      <c r="P7134" s="89" cm="1">
        <f t="array" ref="P7134">IF(ISNUMBER(_34_KNMI_Stations[[#This Row],[Etmaal temperatuur °C]]),IF(_34_KNMI_Stations[[#This Row],[Etmaal temperatuur °C]]&gt;stookgrens[],_34_KNMI_Stations[[#This Row],[Etmaal temperatuur °C]]-stookgrens[],0),"")</f>
        <v>0</v>
      </c>
    </row>
    <row r="7135" spans="1:16" x14ac:dyDescent="0.25">
      <c r="A7135">
        <v>286</v>
      </c>
      <c r="B7135" s="110">
        <v>45663</v>
      </c>
      <c r="C7135" s="89">
        <v>11.4</v>
      </c>
      <c r="D7135" s="89">
        <v>8.8000000000000007</v>
      </c>
      <c r="E7135" s="96">
        <v>92</v>
      </c>
      <c r="F7135" s="89">
        <v>3.5</v>
      </c>
      <c r="G7135" s="89"/>
      <c r="H7135">
        <v>0.86</v>
      </c>
      <c r="I7135" t="s">
        <v>18</v>
      </c>
      <c r="J7135">
        <v>1.1000000000000001</v>
      </c>
      <c r="K7135">
        <v>1</v>
      </c>
      <c r="L7135">
        <v>2025</v>
      </c>
      <c r="M7135" t="s">
        <v>111</v>
      </c>
      <c r="N7135" s="89" cm="1">
        <f t="array" ref="N7135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7135" s="89">
        <f>_34_KNMI_Stations[[#This Row],[graaddagen]]*_34_KNMI_Stations[[#This Row],[Gewogen factor]]</f>
        <v>10.119999999999999</v>
      </c>
      <c r="P7135" s="89" cm="1">
        <f t="array" ref="P7135">IF(ISNUMBER(_34_KNMI_Stations[[#This Row],[Etmaal temperatuur °C]]),IF(_34_KNMI_Stations[[#This Row],[Etmaal temperatuur °C]]&gt;stookgrens[],_34_KNMI_Stations[[#This Row],[Etmaal temperatuur °C]]-stookgrens[],0),"")</f>
        <v>0</v>
      </c>
    </row>
    <row r="7136" spans="1:16" x14ac:dyDescent="0.25">
      <c r="A7136">
        <v>286</v>
      </c>
      <c r="B7136" s="110">
        <v>45664</v>
      </c>
      <c r="C7136" s="89">
        <v>8</v>
      </c>
      <c r="D7136" s="89">
        <v>3.3</v>
      </c>
      <c r="E7136" s="96">
        <v>210</v>
      </c>
      <c r="F7136" s="89">
        <v>1.2</v>
      </c>
      <c r="G7136" s="89"/>
      <c r="H7136">
        <v>0.89</v>
      </c>
      <c r="I7136" t="s">
        <v>18</v>
      </c>
      <c r="J7136">
        <v>1.1000000000000001</v>
      </c>
      <c r="K7136">
        <v>1</v>
      </c>
      <c r="L7136">
        <v>2025</v>
      </c>
      <c r="M7136" t="s">
        <v>111</v>
      </c>
      <c r="N7136" s="89" cm="1">
        <f t="array" ref="N7136">IF(ISNUMBER(_34_KNMI_Stations[[#This Row],[Etmaal temperatuur °C]]),IF(_34_KNMI_Stations[[#This Row],[Etmaal temperatuur °C]]&lt;stookgrens[],stookgrens[]-_34_KNMI_Stations[[#This Row],[Etmaal temperatuur °C]],0),"")</f>
        <v>14.7</v>
      </c>
      <c r="O7136" s="89">
        <f>_34_KNMI_Stations[[#This Row],[graaddagen]]*_34_KNMI_Stations[[#This Row],[Gewogen factor]]</f>
        <v>16.170000000000002</v>
      </c>
      <c r="P7136" s="89" cm="1">
        <f t="array" ref="P7136">IF(ISNUMBER(_34_KNMI_Stations[[#This Row],[Etmaal temperatuur °C]]),IF(_34_KNMI_Stations[[#This Row],[Etmaal temperatuur °C]]&gt;stookgrens[],_34_KNMI_Stations[[#This Row],[Etmaal temperatuur °C]]-stookgrens[],0),"")</f>
        <v>0</v>
      </c>
    </row>
    <row r="7137" spans="1:16" x14ac:dyDescent="0.25">
      <c r="A7137">
        <v>286</v>
      </c>
      <c r="B7137" s="110">
        <v>45665</v>
      </c>
      <c r="C7137" s="89">
        <v>5.5</v>
      </c>
      <c r="D7137" s="89">
        <v>2</v>
      </c>
      <c r="E7137" s="96">
        <v>308</v>
      </c>
      <c r="F7137" s="89">
        <v>2.1</v>
      </c>
      <c r="G7137" s="89"/>
      <c r="H7137">
        <v>0.9</v>
      </c>
      <c r="I7137" t="s">
        <v>18</v>
      </c>
      <c r="J7137">
        <v>1.1000000000000001</v>
      </c>
      <c r="K7137">
        <v>1</v>
      </c>
      <c r="L7137">
        <v>2025</v>
      </c>
      <c r="M7137" t="s">
        <v>111</v>
      </c>
      <c r="N7137" s="89" cm="1">
        <f t="array" ref="N7137">IF(ISNUMBER(_34_KNMI_Stations[[#This Row],[Etmaal temperatuur °C]]),IF(_34_KNMI_Stations[[#This Row],[Etmaal temperatuur °C]]&lt;stookgrens[],stookgrens[]-_34_KNMI_Stations[[#This Row],[Etmaal temperatuur °C]],0),"")</f>
        <v>16</v>
      </c>
      <c r="O7137" s="89">
        <f>_34_KNMI_Stations[[#This Row],[graaddagen]]*_34_KNMI_Stations[[#This Row],[Gewogen factor]]</f>
        <v>17.600000000000001</v>
      </c>
      <c r="P7137" s="89" cm="1">
        <f t="array" ref="P7137">IF(ISNUMBER(_34_KNMI_Stations[[#This Row],[Etmaal temperatuur °C]]),IF(_34_KNMI_Stations[[#This Row],[Etmaal temperatuur °C]]&gt;stookgrens[],_34_KNMI_Stations[[#This Row],[Etmaal temperatuur °C]]-stookgrens[],0),"")</f>
        <v>0</v>
      </c>
    </row>
    <row r="7138" spans="1:16" x14ac:dyDescent="0.25">
      <c r="A7138">
        <v>286</v>
      </c>
      <c r="B7138" s="110">
        <v>45666</v>
      </c>
      <c r="C7138" s="89">
        <v>3.7</v>
      </c>
      <c r="D7138" s="89">
        <v>1.4</v>
      </c>
      <c r="E7138" s="96">
        <v>185</v>
      </c>
      <c r="F7138" s="89">
        <v>2.1</v>
      </c>
      <c r="G7138" s="89"/>
      <c r="H7138">
        <v>0.95</v>
      </c>
      <c r="I7138" t="s">
        <v>18</v>
      </c>
      <c r="J7138">
        <v>1.1000000000000001</v>
      </c>
      <c r="K7138">
        <v>1</v>
      </c>
      <c r="L7138">
        <v>2025</v>
      </c>
      <c r="M7138" t="s">
        <v>111</v>
      </c>
      <c r="N7138" s="89" cm="1">
        <f t="array" ref="N7138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7138" s="89">
        <f>_34_KNMI_Stations[[#This Row],[graaddagen]]*_34_KNMI_Stations[[#This Row],[Gewogen factor]]</f>
        <v>18.260000000000002</v>
      </c>
      <c r="P7138" s="89" cm="1">
        <f t="array" ref="P7138">IF(ISNUMBER(_34_KNMI_Stations[[#This Row],[Etmaal temperatuur °C]]),IF(_34_KNMI_Stations[[#This Row],[Etmaal temperatuur °C]]&gt;stookgrens[],_34_KNMI_Stations[[#This Row],[Etmaal temperatuur °C]]-stookgrens[],0),"")</f>
        <v>0</v>
      </c>
    </row>
    <row r="7139" spans="1:16" x14ac:dyDescent="0.25">
      <c r="A7139">
        <v>286</v>
      </c>
      <c r="B7139" s="110">
        <v>45667</v>
      </c>
      <c r="C7139" s="89">
        <v>4.7</v>
      </c>
      <c r="D7139" s="89">
        <v>2</v>
      </c>
      <c r="E7139" s="96">
        <v>259</v>
      </c>
      <c r="F7139" s="89">
        <v>2.8</v>
      </c>
      <c r="G7139" s="89"/>
      <c r="H7139">
        <v>0.92</v>
      </c>
      <c r="I7139" t="s">
        <v>18</v>
      </c>
      <c r="J7139">
        <v>1.1000000000000001</v>
      </c>
      <c r="K7139">
        <v>1</v>
      </c>
      <c r="L7139">
        <v>2025</v>
      </c>
      <c r="M7139" t="s">
        <v>111</v>
      </c>
      <c r="N7139" s="89" cm="1">
        <f t="array" ref="N7139">IF(ISNUMBER(_34_KNMI_Stations[[#This Row],[Etmaal temperatuur °C]]),IF(_34_KNMI_Stations[[#This Row],[Etmaal temperatuur °C]]&lt;stookgrens[],stookgrens[]-_34_KNMI_Stations[[#This Row],[Etmaal temperatuur °C]],0),"")</f>
        <v>16</v>
      </c>
      <c r="O7139" s="89">
        <f>_34_KNMI_Stations[[#This Row],[graaddagen]]*_34_KNMI_Stations[[#This Row],[Gewogen factor]]</f>
        <v>17.600000000000001</v>
      </c>
      <c r="P7139" s="89" cm="1">
        <f t="array" ref="P7139">IF(ISNUMBER(_34_KNMI_Stations[[#This Row],[Etmaal temperatuur °C]]),IF(_34_KNMI_Stations[[#This Row],[Etmaal temperatuur °C]]&gt;stookgrens[],_34_KNMI_Stations[[#This Row],[Etmaal temperatuur °C]]-stookgrens[],0),"")</f>
        <v>0</v>
      </c>
    </row>
    <row r="7140" spans="1:16" x14ac:dyDescent="0.25">
      <c r="A7140">
        <v>286</v>
      </c>
      <c r="B7140" s="110">
        <v>45668</v>
      </c>
      <c r="C7140" s="89">
        <v>3.2</v>
      </c>
      <c r="D7140" s="89">
        <v>0.9</v>
      </c>
      <c r="E7140" s="96">
        <v>348</v>
      </c>
      <c r="F7140" s="89">
        <v>-0.1</v>
      </c>
      <c r="G7140" s="89"/>
      <c r="H7140">
        <v>0.91</v>
      </c>
      <c r="I7140" t="s">
        <v>18</v>
      </c>
      <c r="J7140">
        <v>1.1000000000000001</v>
      </c>
      <c r="K7140">
        <v>1</v>
      </c>
      <c r="L7140">
        <v>2025</v>
      </c>
      <c r="M7140" t="s">
        <v>111</v>
      </c>
      <c r="N7140" s="89" cm="1">
        <f t="array" ref="N7140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7140" s="89">
        <f>_34_KNMI_Stations[[#This Row],[graaddagen]]*_34_KNMI_Stations[[#This Row],[Gewogen factor]]</f>
        <v>18.810000000000002</v>
      </c>
      <c r="P7140" s="89" cm="1">
        <f t="array" ref="P7140">IF(ISNUMBER(_34_KNMI_Stations[[#This Row],[Etmaal temperatuur °C]]),IF(_34_KNMI_Stations[[#This Row],[Etmaal temperatuur °C]]&gt;stookgrens[],_34_KNMI_Stations[[#This Row],[Etmaal temperatuur °C]]-stookgrens[],0),"")</f>
        <v>0</v>
      </c>
    </row>
    <row r="7141" spans="1:16" x14ac:dyDescent="0.25">
      <c r="A7141">
        <v>286</v>
      </c>
      <c r="B7141" s="110">
        <v>45669</v>
      </c>
      <c r="C7141" s="89">
        <v>2</v>
      </c>
      <c r="D7141" s="89">
        <v>1</v>
      </c>
      <c r="E7141" s="96">
        <v>325</v>
      </c>
      <c r="F7141" s="89">
        <v>0</v>
      </c>
      <c r="G7141" s="89"/>
      <c r="H7141">
        <v>0.9</v>
      </c>
      <c r="I7141" t="s">
        <v>18</v>
      </c>
      <c r="J7141">
        <v>1.1000000000000001</v>
      </c>
      <c r="K7141">
        <v>1</v>
      </c>
      <c r="L7141">
        <v>2025</v>
      </c>
      <c r="M7141" t="s">
        <v>111</v>
      </c>
      <c r="N7141" s="89" cm="1">
        <f t="array" ref="N7141">IF(ISNUMBER(_34_KNMI_Stations[[#This Row],[Etmaal temperatuur °C]]),IF(_34_KNMI_Stations[[#This Row],[Etmaal temperatuur °C]]&lt;stookgrens[],stookgrens[]-_34_KNMI_Stations[[#This Row],[Etmaal temperatuur °C]],0),"")</f>
        <v>17</v>
      </c>
      <c r="O7141" s="89">
        <f>_34_KNMI_Stations[[#This Row],[graaddagen]]*_34_KNMI_Stations[[#This Row],[Gewogen factor]]</f>
        <v>18.700000000000003</v>
      </c>
      <c r="P7141" s="89" cm="1">
        <f t="array" ref="P7141">IF(ISNUMBER(_34_KNMI_Stations[[#This Row],[Etmaal temperatuur °C]]),IF(_34_KNMI_Stations[[#This Row],[Etmaal temperatuur °C]]&gt;stookgrens[],_34_KNMI_Stations[[#This Row],[Etmaal temperatuur °C]]-stookgrens[],0),"")</f>
        <v>0</v>
      </c>
    </row>
    <row r="7142" spans="1:16" x14ac:dyDescent="0.25">
      <c r="A7142">
        <v>286</v>
      </c>
      <c r="B7142" s="110">
        <v>45670</v>
      </c>
      <c r="C7142" s="89">
        <v>4</v>
      </c>
      <c r="D7142" s="89">
        <v>-0.5</v>
      </c>
      <c r="E7142" s="96">
        <v>367</v>
      </c>
      <c r="F7142" s="89">
        <v>0</v>
      </c>
      <c r="G7142" s="89"/>
      <c r="H7142">
        <v>0.96</v>
      </c>
      <c r="I7142" t="s">
        <v>18</v>
      </c>
      <c r="J7142">
        <v>1.1000000000000001</v>
      </c>
      <c r="K7142">
        <v>1</v>
      </c>
      <c r="L7142">
        <v>2025</v>
      </c>
      <c r="M7142" t="s">
        <v>112</v>
      </c>
      <c r="N7142" s="89" cm="1">
        <f t="array" ref="N7142">IF(ISNUMBER(_34_KNMI_Stations[[#This Row],[Etmaal temperatuur °C]]),IF(_34_KNMI_Stations[[#This Row],[Etmaal temperatuur °C]]&lt;stookgrens[],stookgrens[]-_34_KNMI_Stations[[#This Row],[Etmaal temperatuur °C]],0),"")</f>
        <v>18.5</v>
      </c>
      <c r="O7142" s="89">
        <f>_34_KNMI_Stations[[#This Row],[graaddagen]]*_34_KNMI_Stations[[#This Row],[Gewogen factor]]</f>
        <v>20.350000000000001</v>
      </c>
      <c r="P7142" s="89" cm="1">
        <f t="array" ref="P7142">IF(ISNUMBER(_34_KNMI_Stations[[#This Row],[Etmaal temperatuur °C]]),IF(_34_KNMI_Stations[[#This Row],[Etmaal temperatuur °C]]&gt;stookgrens[],_34_KNMI_Stations[[#This Row],[Etmaal temperatuur °C]]-stookgrens[],0),"")</f>
        <v>0</v>
      </c>
    </row>
    <row r="7143" spans="1:16" x14ac:dyDescent="0.25">
      <c r="A7143">
        <v>286</v>
      </c>
      <c r="B7143" s="110">
        <v>45671</v>
      </c>
      <c r="C7143" s="89">
        <v>5.4</v>
      </c>
      <c r="D7143" s="89">
        <v>2.8</v>
      </c>
      <c r="E7143" s="96">
        <v>104</v>
      </c>
      <c r="F7143" s="89">
        <v>0.3</v>
      </c>
      <c r="G7143" s="89"/>
      <c r="H7143">
        <v>0.92</v>
      </c>
      <c r="I7143" t="s">
        <v>18</v>
      </c>
      <c r="J7143">
        <v>1.1000000000000001</v>
      </c>
      <c r="K7143">
        <v>1</v>
      </c>
      <c r="L7143">
        <v>2025</v>
      </c>
      <c r="M7143" t="s">
        <v>112</v>
      </c>
      <c r="N7143" s="89" cm="1">
        <f t="array" ref="N7143">IF(ISNUMBER(_34_KNMI_Stations[[#This Row],[Etmaal temperatuur °C]]),IF(_34_KNMI_Stations[[#This Row],[Etmaal temperatuur °C]]&lt;stookgrens[],stookgrens[]-_34_KNMI_Stations[[#This Row],[Etmaal temperatuur °C]],0),"")</f>
        <v>15.2</v>
      </c>
      <c r="O7143" s="89">
        <f>_34_KNMI_Stations[[#This Row],[graaddagen]]*_34_KNMI_Stations[[#This Row],[Gewogen factor]]</f>
        <v>16.72</v>
      </c>
      <c r="P7143" s="89" cm="1">
        <f t="array" ref="P7143">IF(ISNUMBER(_34_KNMI_Stations[[#This Row],[Etmaal temperatuur °C]]),IF(_34_KNMI_Stations[[#This Row],[Etmaal temperatuur °C]]&gt;stookgrens[],_34_KNMI_Stations[[#This Row],[Etmaal temperatuur °C]]-stookgrens[],0),"")</f>
        <v>0</v>
      </c>
    </row>
    <row r="7144" spans="1:16" x14ac:dyDescent="0.25">
      <c r="A7144">
        <v>286</v>
      </c>
      <c r="B7144" s="110">
        <v>45672</v>
      </c>
      <c r="C7144" s="89">
        <v>3</v>
      </c>
      <c r="D7144" s="89">
        <v>5.6</v>
      </c>
      <c r="E7144" s="96">
        <v>165</v>
      </c>
      <c r="F7144" s="89">
        <v>0</v>
      </c>
      <c r="G7144" s="89"/>
      <c r="H7144">
        <v>0.99</v>
      </c>
      <c r="I7144" t="s">
        <v>18</v>
      </c>
      <c r="J7144">
        <v>1.1000000000000001</v>
      </c>
      <c r="K7144">
        <v>1</v>
      </c>
      <c r="L7144">
        <v>2025</v>
      </c>
      <c r="M7144" t="s">
        <v>112</v>
      </c>
      <c r="N7144" s="89" cm="1">
        <f t="array" ref="N7144">IF(ISNUMBER(_34_KNMI_Stations[[#This Row],[Etmaal temperatuur °C]]),IF(_34_KNMI_Stations[[#This Row],[Etmaal temperatuur °C]]&lt;stookgrens[],stookgrens[]-_34_KNMI_Stations[[#This Row],[Etmaal temperatuur °C]],0),"")</f>
        <v>12.4</v>
      </c>
      <c r="O7144" s="89">
        <f>_34_KNMI_Stations[[#This Row],[graaddagen]]*_34_KNMI_Stations[[#This Row],[Gewogen factor]]</f>
        <v>13.640000000000002</v>
      </c>
      <c r="P7144" s="89" cm="1">
        <f t="array" ref="P7144">IF(ISNUMBER(_34_KNMI_Stations[[#This Row],[Etmaal temperatuur °C]]),IF(_34_KNMI_Stations[[#This Row],[Etmaal temperatuur °C]]&gt;stookgrens[],_34_KNMI_Stations[[#This Row],[Etmaal temperatuur °C]]-stookgrens[],0),"")</f>
        <v>0</v>
      </c>
    </row>
    <row r="7145" spans="1:16" x14ac:dyDescent="0.25">
      <c r="A7145">
        <v>286</v>
      </c>
      <c r="B7145" s="110">
        <v>45673</v>
      </c>
      <c r="C7145" s="89">
        <v>3.8</v>
      </c>
      <c r="D7145" s="89">
        <v>3.4</v>
      </c>
      <c r="E7145" s="96">
        <v>79</v>
      </c>
      <c r="F7145" s="89">
        <v>0</v>
      </c>
      <c r="G7145" s="89"/>
      <c r="H7145">
        <v>0.99</v>
      </c>
      <c r="I7145" t="s">
        <v>18</v>
      </c>
      <c r="J7145">
        <v>1.1000000000000001</v>
      </c>
      <c r="K7145">
        <v>1</v>
      </c>
      <c r="L7145">
        <v>2025</v>
      </c>
      <c r="M7145" t="s">
        <v>112</v>
      </c>
      <c r="N7145" s="89" cm="1">
        <f t="array" ref="N7145">IF(ISNUMBER(_34_KNMI_Stations[[#This Row],[Etmaal temperatuur °C]]),IF(_34_KNMI_Stations[[#This Row],[Etmaal temperatuur °C]]&lt;stookgrens[],stookgrens[]-_34_KNMI_Stations[[#This Row],[Etmaal temperatuur °C]],0),"")</f>
        <v>14.6</v>
      </c>
      <c r="O7145" s="89">
        <f>_34_KNMI_Stations[[#This Row],[graaddagen]]*_34_KNMI_Stations[[#This Row],[Gewogen factor]]</f>
        <v>16.060000000000002</v>
      </c>
      <c r="P7145" s="89" cm="1">
        <f t="array" ref="P7145">IF(ISNUMBER(_34_KNMI_Stations[[#This Row],[Etmaal temperatuur °C]]),IF(_34_KNMI_Stations[[#This Row],[Etmaal temperatuur °C]]&gt;stookgrens[],_34_KNMI_Stations[[#This Row],[Etmaal temperatuur °C]]-stookgrens[],0),"")</f>
        <v>0</v>
      </c>
    </row>
    <row r="7146" spans="1:16" x14ac:dyDescent="0.25">
      <c r="A7146">
        <v>286</v>
      </c>
      <c r="B7146" s="110">
        <v>45674</v>
      </c>
      <c r="C7146" s="89">
        <v>3.3</v>
      </c>
      <c r="D7146" s="89">
        <v>0.4</v>
      </c>
      <c r="E7146" s="96">
        <v>112</v>
      </c>
      <c r="F7146" s="89">
        <v>0</v>
      </c>
      <c r="G7146" s="89"/>
      <c r="H7146">
        <v>0.99</v>
      </c>
      <c r="I7146" t="s">
        <v>18</v>
      </c>
      <c r="J7146">
        <v>1.1000000000000001</v>
      </c>
      <c r="K7146">
        <v>1</v>
      </c>
      <c r="L7146">
        <v>2025</v>
      </c>
      <c r="M7146" t="s">
        <v>112</v>
      </c>
      <c r="N7146" s="89" cm="1">
        <f t="array" ref="N7146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7146" s="89">
        <f>_34_KNMI_Stations[[#This Row],[graaddagen]]*_34_KNMI_Stations[[#This Row],[Gewogen factor]]</f>
        <v>19.360000000000003</v>
      </c>
      <c r="P7146" s="89" cm="1">
        <f t="array" ref="P7146">IF(ISNUMBER(_34_KNMI_Stations[[#This Row],[Etmaal temperatuur °C]]),IF(_34_KNMI_Stations[[#This Row],[Etmaal temperatuur °C]]&gt;stookgrens[],_34_KNMI_Stations[[#This Row],[Etmaal temperatuur °C]]-stookgrens[],0),"")</f>
        <v>0</v>
      </c>
    </row>
    <row r="7147" spans="1:16" x14ac:dyDescent="0.25">
      <c r="A7147">
        <v>286</v>
      </c>
      <c r="B7147" s="110">
        <v>45675</v>
      </c>
      <c r="C7147" s="89">
        <v>2.5</v>
      </c>
      <c r="D7147" s="89">
        <v>-1.4</v>
      </c>
      <c r="E7147" s="96">
        <v>199</v>
      </c>
      <c r="F7147" s="89">
        <v>0</v>
      </c>
      <c r="G7147" s="89"/>
      <c r="H7147">
        <v>0.99</v>
      </c>
      <c r="I7147" t="s">
        <v>18</v>
      </c>
      <c r="J7147">
        <v>1.1000000000000001</v>
      </c>
      <c r="K7147">
        <v>1</v>
      </c>
      <c r="L7147">
        <v>2025</v>
      </c>
      <c r="M7147" t="s">
        <v>112</v>
      </c>
      <c r="N7147" s="89" cm="1">
        <f t="array" ref="N7147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7147" s="89">
        <f>_34_KNMI_Stations[[#This Row],[graaddagen]]*_34_KNMI_Stations[[#This Row],[Gewogen factor]]</f>
        <v>21.34</v>
      </c>
      <c r="P7147" s="89" cm="1">
        <f t="array" ref="P7147">IF(ISNUMBER(_34_KNMI_Stations[[#This Row],[Etmaal temperatuur °C]]),IF(_34_KNMI_Stations[[#This Row],[Etmaal temperatuur °C]]&gt;stookgrens[],_34_KNMI_Stations[[#This Row],[Etmaal temperatuur °C]]-stookgrens[],0),"")</f>
        <v>0</v>
      </c>
    </row>
    <row r="7148" spans="1:16" x14ac:dyDescent="0.25">
      <c r="A7148">
        <v>286</v>
      </c>
      <c r="B7148" s="110">
        <v>45676</v>
      </c>
      <c r="C7148" s="89">
        <v>1</v>
      </c>
      <c r="D7148" s="89">
        <v>-2.2999999999999998</v>
      </c>
      <c r="E7148" s="96">
        <v>142</v>
      </c>
      <c r="F7148" s="89">
        <v>0</v>
      </c>
      <c r="G7148" s="89"/>
      <c r="H7148">
        <v>0.99</v>
      </c>
      <c r="I7148" t="s">
        <v>18</v>
      </c>
      <c r="J7148">
        <v>1.1000000000000001</v>
      </c>
      <c r="K7148">
        <v>1</v>
      </c>
      <c r="L7148">
        <v>2025</v>
      </c>
      <c r="M7148" t="s">
        <v>112</v>
      </c>
      <c r="N7148" s="89" cm="1">
        <f t="array" ref="N7148">IF(ISNUMBER(_34_KNMI_Stations[[#This Row],[Etmaal temperatuur °C]]),IF(_34_KNMI_Stations[[#This Row],[Etmaal temperatuur °C]]&lt;stookgrens[],stookgrens[]-_34_KNMI_Stations[[#This Row],[Etmaal temperatuur °C]],0),"")</f>
        <v>20.3</v>
      </c>
      <c r="O7148" s="89">
        <f>_34_KNMI_Stations[[#This Row],[graaddagen]]*_34_KNMI_Stations[[#This Row],[Gewogen factor]]</f>
        <v>22.330000000000002</v>
      </c>
      <c r="P7148" s="89" cm="1">
        <f t="array" ref="P7148">IF(ISNUMBER(_34_KNMI_Stations[[#This Row],[Etmaal temperatuur °C]]),IF(_34_KNMI_Stations[[#This Row],[Etmaal temperatuur °C]]&gt;stookgrens[],_34_KNMI_Stations[[#This Row],[Etmaal temperatuur °C]]-stookgrens[],0),"")</f>
        <v>0</v>
      </c>
    </row>
    <row r="7149" spans="1:16" x14ac:dyDescent="0.25">
      <c r="A7149">
        <v>286</v>
      </c>
      <c r="B7149" s="110">
        <v>45677</v>
      </c>
      <c r="C7149" s="89">
        <v>1.2</v>
      </c>
      <c r="D7149" s="89">
        <v>-1</v>
      </c>
      <c r="E7149" s="96">
        <v>72</v>
      </c>
      <c r="F7149" s="89">
        <v>0</v>
      </c>
      <c r="G7149" s="89"/>
      <c r="H7149">
        <v>0.99</v>
      </c>
      <c r="I7149" t="s">
        <v>18</v>
      </c>
      <c r="J7149">
        <v>1.1000000000000001</v>
      </c>
      <c r="K7149">
        <v>1</v>
      </c>
      <c r="L7149">
        <v>2025</v>
      </c>
      <c r="M7149" t="s">
        <v>113</v>
      </c>
      <c r="N7149" s="89" cm="1">
        <f t="array" ref="N7149">IF(ISNUMBER(_34_KNMI_Stations[[#This Row],[Etmaal temperatuur °C]]),IF(_34_KNMI_Stations[[#This Row],[Etmaal temperatuur °C]]&lt;stookgrens[],stookgrens[]-_34_KNMI_Stations[[#This Row],[Etmaal temperatuur °C]],0),"")</f>
        <v>19</v>
      </c>
      <c r="O7149" s="89">
        <f>_34_KNMI_Stations[[#This Row],[graaddagen]]*_34_KNMI_Stations[[#This Row],[Gewogen factor]]</f>
        <v>20.900000000000002</v>
      </c>
      <c r="P7149" s="89" cm="1">
        <f t="array" ref="P7149">IF(ISNUMBER(_34_KNMI_Stations[[#This Row],[Etmaal temperatuur °C]]),IF(_34_KNMI_Stations[[#This Row],[Etmaal temperatuur °C]]&gt;stookgrens[],_34_KNMI_Stations[[#This Row],[Etmaal temperatuur °C]]-stookgrens[],0),"")</f>
        <v>0</v>
      </c>
    </row>
    <row r="7150" spans="1:16" x14ac:dyDescent="0.25">
      <c r="A7150">
        <v>286</v>
      </c>
      <c r="B7150" s="110">
        <v>45678</v>
      </c>
      <c r="C7150" s="89">
        <v>5</v>
      </c>
      <c r="D7150" s="89">
        <v>-0.4</v>
      </c>
      <c r="E7150" s="96">
        <v>127</v>
      </c>
      <c r="F7150" s="89">
        <v>0</v>
      </c>
      <c r="G7150" s="89"/>
      <c r="H7150">
        <v>0.99</v>
      </c>
      <c r="I7150" t="s">
        <v>18</v>
      </c>
      <c r="J7150">
        <v>1.1000000000000001</v>
      </c>
      <c r="K7150">
        <v>1</v>
      </c>
      <c r="L7150">
        <v>2025</v>
      </c>
      <c r="M7150" t="s">
        <v>113</v>
      </c>
      <c r="N7150" s="89" cm="1">
        <f t="array" ref="N7150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7150" s="89">
        <f>_34_KNMI_Stations[[#This Row],[graaddagen]]*_34_KNMI_Stations[[#This Row],[Gewogen factor]]</f>
        <v>20.239999999999998</v>
      </c>
      <c r="P7150" s="89" cm="1">
        <f t="array" ref="P7150">IF(ISNUMBER(_34_KNMI_Stations[[#This Row],[Etmaal temperatuur °C]]),IF(_34_KNMI_Stations[[#This Row],[Etmaal temperatuur °C]]&gt;stookgrens[],_34_KNMI_Stations[[#This Row],[Etmaal temperatuur °C]]-stookgrens[],0),"")</f>
        <v>0</v>
      </c>
    </row>
    <row r="7151" spans="1:16" x14ac:dyDescent="0.25">
      <c r="A7151">
        <v>286</v>
      </c>
      <c r="B7151" s="110">
        <v>45679</v>
      </c>
      <c r="C7151" s="89">
        <v>3</v>
      </c>
      <c r="D7151" s="89">
        <v>1.2</v>
      </c>
      <c r="E7151" s="96">
        <v>198</v>
      </c>
      <c r="F7151" s="89">
        <v>4.0999999999999996</v>
      </c>
      <c r="G7151" s="89"/>
      <c r="H7151">
        <v>0.97</v>
      </c>
      <c r="I7151" t="s">
        <v>18</v>
      </c>
      <c r="J7151">
        <v>1.1000000000000001</v>
      </c>
      <c r="K7151">
        <v>1</v>
      </c>
      <c r="L7151">
        <v>2025</v>
      </c>
      <c r="M7151" t="s">
        <v>113</v>
      </c>
      <c r="N7151" s="89" cm="1">
        <f t="array" ref="N7151">IF(ISNUMBER(_34_KNMI_Stations[[#This Row],[Etmaal temperatuur °C]]),IF(_34_KNMI_Stations[[#This Row],[Etmaal temperatuur °C]]&lt;stookgrens[],stookgrens[]-_34_KNMI_Stations[[#This Row],[Etmaal temperatuur °C]],0),"")</f>
        <v>16.8</v>
      </c>
      <c r="O7151" s="89">
        <f>_34_KNMI_Stations[[#This Row],[graaddagen]]*_34_KNMI_Stations[[#This Row],[Gewogen factor]]</f>
        <v>18.480000000000004</v>
      </c>
      <c r="P7151" s="89" cm="1">
        <f t="array" ref="P7151">IF(ISNUMBER(_34_KNMI_Stations[[#This Row],[Etmaal temperatuur °C]]),IF(_34_KNMI_Stations[[#This Row],[Etmaal temperatuur °C]]&gt;stookgrens[],_34_KNMI_Stations[[#This Row],[Etmaal temperatuur °C]]-stookgrens[],0),"")</f>
        <v>0</v>
      </c>
    </row>
    <row r="7152" spans="1:16" x14ac:dyDescent="0.25">
      <c r="A7152">
        <v>286</v>
      </c>
      <c r="B7152" s="110">
        <v>45680</v>
      </c>
      <c r="C7152" s="89">
        <v>6.3</v>
      </c>
      <c r="D7152" s="89">
        <v>4.7</v>
      </c>
      <c r="E7152" s="96">
        <v>260</v>
      </c>
      <c r="F7152" s="89">
        <v>3.6</v>
      </c>
      <c r="G7152" s="89"/>
      <c r="H7152">
        <v>0.91</v>
      </c>
      <c r="I7152" t="s">
        <v>18</v>
      </c>
      <c r="J7152">
        <v>1.1000000000000001</v>
      </c>
      <c r="K7152">
        <v>1</v>
      </c>
      <c r="L7152">
        <v>2025</v>
      </c>
      <c r="M7152" t="s">
        <v>113</v>
      </c>
      <c r="N7152" s="89" cm="1">
        <f t="array" ref="N7152">IF(ISNUMBER(_34_KNMI_Stations[[#This Row],[Etmaal temperatuur °C]]),IF(_34_KNMI_Stations[[#This Row],[Etmaal temperatuur °C]]&lt;stookgrens[],stookgrens[]-_34_KNMI_Stations[[#This Row],[Etmaal temperatuur °C]],0),"")</f>
        <v>13.3</v>
      </c>
      <c r="O7152" s="89">
        <f>_34_KNMI_Stations[[#This Row],[graaddagen]]*_34_KNMI_Stations[[#This Row],[Gewogen factor]]</f>
        <v>14.630000000000003</v>
      </c>
      <c r="P7152" s="89" cm="1">
        <f t="array" ref="P7152">IF(ISNUMBER(_34_KNMI_Stations[[#This Row],[Etmaal temperatuur °C]]),IF(_34_KNMI_Stations[[#This Row],[Etmaal temperatuur °C]]&gt;stookgrens[],_34_KNMI_Stations[[#This Row],[Etmaal temperatuur °C]]-stookgrens[],0),"")</f>
        <v>0</v>
      </c>
    </row>
    <row r="7153" spans="1:16" x14ac:dyDescent="0.25">
      <c r="A7153">
        <v>286</v>
      </c>
      <c r="B7153" s="110">
        <v>45681</v>
      </c>
      <c r="C7153" s="89">
        <v>7.7</v>
      </c>
      <c r="D7153" s="89">
        <v>7</v>
      </c>
      <c r="E7153" s="96">
        <v>73</v>
      </c>
      <c r="F7153" s="89">
        <v>1.9</v>
      </c>
      <c r="G7153" s="89"/>
      <c r="H7153">
        <v>0.91</v>
      </c>
      <c r="I7153" t="s">
        <v>18</v>
      </c>
      <c r="J7153">
        <v>1.1000000000000001</v>
      </c>
      <c r="K7153">
        <v>1</v>
      </c>
      <c r="L7153">
        <v>2025</v>
      </c>
      <c r="M7153" t="s">
        <v>113</v>
      </c>
      <c r="N7153" s="89" cm="1">
        <f t="array" ref="N7153">IF(ISNUMBER(_34_KNMI_Stations[[#This Row],[Etmaal temperatuur °C]]),IF(_34_KNMI_Stations[[#This Row],[Etmaal temperatuur °C]]&lt;stookgrens[],stookgrens[]-_34_KNMI_Stations[[#This Row],[Etmaal temperatuur °C]],0),"")</f>
        <v>11</v>
      </c>
      <c r="O7153" s="89">
        <f>_34_KNMI_Stations[[#This Row],[graaddagen]]*_34_KNMI_Stations[[#This Row],[Gewogen factor]]</f>
        <v>12.100000000000001</v>
      </c>
      <c r="P7153" s="89" cm="1">
        <f t="array" ref="P7153">IF(ISNUMBER(_34_KNMI_Stations[[#This Row],[Etmaal temperatuur °C]]),IF(_34_KNMI_Stations[[#This Row],[Etmaal temperatuur °C]]&gt;stookgrens[],_34_KNMI_Stations[[#This Row],[Etmaal temperatuur °C]]-stookgrens[],0),"")</f>
        <v>0</v>
      </c>
    </row>
    <row r="7154" spans="1:16" x14ac:dyDescent="0.25">
      <c r="A7154">
        <v>286</v>
      </c>
      <c r="B7154" s="110">
        <v>45682</v>
      </c>
      <c r="C7154" s="89">
        <v>3.5</v>
      </c>
      <c r="D7154" s="89">
        <v>5.0999999999999996</v>
      </c>
      <c r="E7154" s="96">
        <v>228</v>
      </c>
      <c r="F7154" s="89">
        <v>0.7</v>
      </c>
      <c r="G7154" s="89"/>
      <c r="H7154">
        <v>0.94</v>
      </c>
      <c r="I7154" t="s">
        <v>18</v>
      </c>
      <c r="J7154">
        <v>1.1000000000000001</v>
      </c>
      <c r="K7154">
        <v>1</v>
      </c>
      <c r="L7154">
        <v>2025</v>
      </c>
      <c r="M7154" t="s">
        <v>113</v>
      </c>
      <c r="N7154" s="89" cm="1">
        <f t="array" ref="N7154">IF(ISNUMBER(_34_KNMI_Stations[[#This Row],[Etmaal temperatuur °C]]),IF(_34_KNMI_Stations[[#This Row],[Etmaal temperatuur °C]]&lt;stookgrens[],stookgrens[]-_34_KNMI_Stations[[#This Row],[Etmaal temperatuur °C]],0),"")</f>
        <v>12.9</v>
      </c>
      <c r="O7154" s="89">
        <f>_34_KNMI_Stations[[#This Row],[graaddagen]]*_34_KNMI_Stations[[#This Row],[Gewogen factor]]</f>
        <v>14.190000000000001</v>
      </c>
      <c r="P7154" s="89" cm="1">
        <f t="array" ref="P7154">IF(ISNUMBER(_34_KNMI_Stations[[#This Row],[Etmaal temperatuur °C]]),IF(_34_KNMI_Stations[[#This Row],[Etmaal temperatuur °C]]&gt;stookgrens[],_34_KNMI_Stations[[#This Row],[Etmaal temperatuur °C]]-stookgrens[],0),"")</f>
        <v>0</v>
      </c>
    </row>
    <row r="7155" spans="1:16" x14ac:dyDescent="0.25">
      <c r="A7155">
        <v>286</v>
      </c>
      <c r="B7155" s="110">
        <v>45683</v>
      </c>
      <c r="C7155" s="89">
        <v>3.5</v>
      </c>
      <c r="D7155" s="89">
        <v>3</v>
      </c>
      <c r="E7155" s="96">
        <v>365</v>
      </c>
      <c r="F7155" s="89">
        <v>1.4</v>
      </c>
      <c r="G7155" s="89"/>
      <c r="H7155">
        <v>0.9</v>
      </c>
      <c r="I7155" t="s">
        <v>18</v>
      </c>
      <c r="J7155">
        <v>1.1000000000000001</v>
      </c>
      <c r="K7155">
        <v>1</v>
      </c>
      <c r="L7155">
        <v>2025</v>
      </c>
      <c r="M7155" t="s">
        <v>113</v>
      </c>
      <c r="N7155" s="89" cm="1">
        <f t="array" ref="N7155">IF(ISNUMBER(_34_KNMI_Stations[[#This Row],[Etmaal temperatuur °C]]),IF(_34_KNMI_Stations[[#This Row],[Etmaal temperatuur °C]]&lt;stookgrens[],stookgrens[]-_34_KNMI_Stations[[#This Row],[Etmaal temperatuur °C]],0),"")</f>
        <v>15</v>
      </c>
      <c r="O7155" s="89">
        <f>_34_KNMI_Stations[[#This Row],[graaddagen]]*_34_KNMI_Stations[[#This Row],[Gewogen factor]]</f>
        <v>16.5</v>
      </c>
      <c r="P7155" s="89" cm="1">
        <f t="array" ref="P7155">IF(ISNUMBER(_34_KNMI_Stations[[#This Row],[Etmaal temperatuur °C]]),IF(_34_KNMI_Stations[[#This Row],[Etmaal temperatuur °C]]&gt;stookgrens[],_34_KNMI_Stations[[#This Row],[Etmaal temperatuur °C]]-stookgrens[],0),"")</f>
        <v>0</v>
      </c>
    </row>
    <row r="7156" spans="1:16" x14ac:dyDescent="0.25">
      <c r="A7156">
        <v>286</v>
      </c>
      <c r="B7156" s="110">
        <v>45684</v>
      </c>
      <c r="C7156" s="89">
        <v>7.2</v>
      </c>
      <c r="D7156" s="89">
        <v>8</v>
      </c>
      <c r="E7156" s="96">
        <v>406</v>
      </c>
      <c r="F7156" s="89">
        <v>4.4000000000000004</v>
      </c>
      <c r="G7156" s="89"/>
      <c r="H7156">
        <v>0.83</v>
      </c>
      <c r="I7156" t="s">
        <v>18</v>
      </c>
      <c r="J7156">
        <v>1.1000000000000001</v>
      </c>
      <c r="K7156">
        <v>1</v>
      </c>
      <c r="L7156">
        <v>2025</v>
      </c>
      <c r="M7156" t="s">
        <v>114</v>
      </c>
      <c r="N7156" s="89" cm="1">
        <f t="array" ref="N7156">IF(ISNUMBER(_34_KNMI_Stations[[#This Row],[Etmaal temperatuur °C]]),IF(_34_KNMI_Stations[[#This Row],[Etmaal temperatuur °C]]&lt;stookgrens[],stookgrens[]-_34_KNMI_Stations[[#This Row],[Etmaal temperatuur °C]],0),"")</f>
        <v>10</v>
      </c>
      <c r="O7156" s="89">
        <f>_34_KNMI_Stations[[#This Row],[graaddagen]]*_34_KNMI_Stations[[#This Row],[Gewogen factor]]</f>
        <v>11</v>
      </c>
      <c r="P7156" s="89" cm="1">
        <f t="array" ref="P7156">IF(ISNUMBER(_34_KNMI_Stations[[#This Row],[Etmaal temperatuur °C]]),IF(_34_KNMI_Stations[[#This Row],[Etmaal temperatuur °C]]&gt;stookgrens[],_34_KNMI_Stations[[#This Row],[Etmaal temperatuur °C]]-stookgrens[],0),"")</f>
        <v>0</v>
      </c>
    </row>
    <row r="7157" spans="1:16" x14ac:dyDescent="0.25">
      <c r="A7157">
        <v>286</v>
      </c>
      <c r="B7157" s="110">
        <v>45685</v>
      </c>
      <c r="C7157" s="89">
        <v>6.2</v>
      </c>
      <c r="D7157" s="89">
        <v>7.3</v>
      </c>
      <c r="E7157" s="96">
        <v>341</v>
      </c>
      <c r="F7157" s="89">
        <v>0.1</v>
      </c>
      <c r="G7157" s="89"/>
      <c r="H7157">
        <v>0.82</v>
      </c>
      <c r="I7157" t="s">
        <v>18</v>
      </c>
      <c r="J7157">
        <v>1.1000000000000001</v>
      </c>
      <c r="K7157">
        <v>1</v>
      </c>
      <c r="L7157">
        <v>2025</v>
      </c>
      <c r="M7157" t="s">
        <v>114</v>
      </c>
      <c r="N7157" s="89" cm="1">
        <f t="array" ref="N7157">IF(ISNUMBER(_34_KNMI_Stations[[#This Row],[Etmaal temperatuur °C]]),IF(_34_KNMI_Stations[[#This Row],[Etmaal temperatuur °C]]&lt;stookgrens[],stookgrens[]-_34_KNMI_Stations[[#This Row],[Etmaal temperatuur °C]],0),"")</f>
        <v>10.7</v>
      </c>
      <c r="O7157" s="89">
        <f>_34_KNMI_Stations[[#This Row],[graaddagen]]*_34_KNMI_Stations[[#This Row],[Gewogen factor]]</f>
        <v>11.77</v>
      </c>
      <c r="P7157" s="89" cm="1">
        <f t="array" ref="P7157">IF(ISNUMBER(_34_KNMI_Stations[[#This Row],[Etmaal temperatuur °C]]),IF(_34_KNMI_Stations[[#This Row],[Etmaal temperatuur °C]]&gt;stookgrens[],_34_KNMI_Stations[[#This Row],[Etmaal temperatuur °C]]-stookgrens[],0),"")</f>
        <v>0</v>
      </c>
    </row>
    <row r="7158" spans="1:16" x14ac:dyDescent="0.25">
      <c r="A7158">
        <v>286</v>
      </c>
      <c r="B7158" s="110">
        <v>45686</v>
      </c>
      <c r="C7158" s="89">
        <v>6.5</v>
      </c>
      <c r="D7158" s="89">
        <v>6.6</v>
      </c>
      <c r="E7158" s="96">
        <v>243</v>
      </c>
      <c r="F7158" s="89">
        <v>2.2999999999999998</v>
      </c>
      <c r="G7158" s="89"/>
      <c r="H7158">
        <v>0.91</v>
      </c>
      <c r="I7158" t="s">
        <v>18</v>
      </c>
      <c r="J7158">
        <v>1.1000000000000001</v>
      </c>
      <c r="K7158">
        <v>1</v>
      </c>
      <c r="L7158">
        <v>2025</v>
      </c>
      <c r="M7158" t="s">
        <v>114</v>
      </c>
      <c r="N7158" s="89" cm="1">
        <f t="array" ref="N7158">IF(ISNUMBER(_34_KNMI_Stations[[#This Row],[Etmaal temperatuur °C]]),IF(_34_KNMI_Stations[[#This Row],[Etmaal temperatuur °C]]&lt;stookgrens[],stookgrens[]-_34_KNMI_Stations[[#This Row],[Etmaal temperatuur °C]],0),"")</f>
        <v>11.4</v>
      </c>
      <c r="O7158" s="89">
        <f>_34_KNMI_Stations[[#This Row],[graaddagen]]*_34_KNMI_Stations[[#This Row],[Gewogen factor]]</f>
        <v>12.540000000000001</v>
      </c>
      <c r="P7158" s="89" cm="1">
        <f t="array" ref="P7158">IF(ISNUMBER(_34_KNMI_Stations[[#This Row],[Etmaal temperatuur °C]]),IF(_34_KNMI_Stations[[#This Row],[Etmaal temperatuur °C]]&gt;stookgrens[],_34_KNMI_Stations[[#This Row],[Etmaal temperatuur °C]]-stookgrens[],0),"")</f>
        <v>0</v>
      </c>
    </row>
    <row r="7159" spans="1:16" x14ac:dyDescent="0.25">
      <c r="A7159">
        <v>286</v>
      </c>
      <c r="B7159" s="110">
        <v>45687</v>
      </c>
      <c r="C7159" s="89">
        <v>3.5</v>
      </c>
      <c r="D7159" s="89">
        <v>4.2</v>
      </c>
      <c r="E7159" s="96">
        <v>183</v>
      </c>
      <c r="F7159" s="89">
        <v>0</v>
      </c>
      <c r="G7159" s="89"/>
      <c r="H7159">
        <v>0.94</v>
      </c>
      <c r="I7159" t="s">
        <v>18</v>
      </c>
      <c r="J7159">
        <v>1.1000000000000001</v>
      </c>
      <c r="K7159">
        <v>1</v>
      </c>
      <c r="L7159">
        <v>2025</v>
      </c>
      <c r="M7159" t="s">
        <v>114</v>
      </c>
      <c r="N7159" s="89" cm="1">
        <f t="array" ref="N7159">IF(ISNUMBER(_34_KNMI_Stations[[#This Row],[Etmaal temperatuur °C]]),IF(_34_KNMI_Stations[[#This Row],[Etmaal temperatuur °C]]&lt;stookgrens[],stookgrens[]-_34_KNMI_Stations[[#This Row],[Etmaal temperatuur °C]],0),"")</f>
        <v>13.8</v>
      </c>
      <c r="O7159" s="89">
        <f>_34_KNMI_Stations[[#This Row],[graaddagen]]*_34_KNMI_Stations[[#This Row],[Gewogen factor]]</f>
        <v>15.180000000000001</v>
      </c>
      <c r="P7159" s="89" cm="1">
        <f t="array" ref="P7159">IF(ISNUMBER(_34_KNMI_Stations[[#This Row],[Etmaal temperatuur °C]]),IF(_34_KNMI_Stations[[#This Row],[Etmaal temperatuur °C]]&gt;stookgrens[],_34_KNMI_Stations[[#This Row],[Etmaal temperatuur °C]]-stookgrens[],0),"")</f>
        <v>0</v>
      </c>
    </row>
    <row r="7160" spans="1:16" x14ac:dyDescent="0.25">
      <c r="A7160">
        <v>286</v>
      </c>
      <c r="B7160" s="110">
        <v>45688</v>
      </c>
      <c r="C7160" s="89">
        <v>3.6</v>
      </c>
      <c r="D7160" s="89">
        <v>2.5</v>
      </c>
      <c r="E7160" s="96">
        <v>572</v>
      </c>
      <c r="F7160" s="89">
        <v>0</v>
      </c>
      <c r="G7160" s="89"/>
      <c r="H7160">
        <v>0.91</v>
      </c>
      <c r="I7160" t="s">
        <v>18</v>
      </c>
      <c r="J7160">
        <v>1.1000000000000001</v>
      </c>
      <c r="K7160">
        <v>1</v>
      </c>
      <c r="L7160">
        <v>2025</v>
      </c>
      <c r="M7160" t="s">
        <v>114</v>
      </c>
      <c r="N7160" s="89" cm="1">
        <f t="array" ref="N7160">IF(ISNUMBER(_34_KNMI_Stations[[#This Row],[Etmaal temperatuur °C]]),IF(_34_KNMI_Stations[[#This Row],[Etmaal temperatuur °C]]&lt;stookgrens[],stookgrens[]-_34_KNMI_Stations[[#This Row],[Etmaal temperatuur °C]],0),"")</f>
        <v>15.5</v>
      </c>
      <c r="O7160" s="89">
        <f>_34_KNMI_Stations[[#This Row],[graaddagen]]*_34_KNMI_Stations[[#This Row],[Gewogen factor]]</f>
        <v>17.05</v>
      </c>
      <c r="P7160" s="89" cm="1">
        <f t="array" ref="P7160">IF(ISNUMBER(_34_KNMI_Stations[[#This Row],[Etmaal temperatuur °C]]),IF(_34_KNMI_Stations[[#This Row],[Etmaal temperatuur °C]]&gt;stookgrens[],_34_KNMI_Stations[[#This Row],[Etmaal temperatuur °C]]-stookgrens[],0),"")</f>
        <v>0</v>
      </c>
    </row>
    <row r="7161" spans="1:16" x14ac:dyDescent="0.25">
      <c r="A7161">
        <v>286</v>
      </c>
      <c r="B7161" s="110">
        <v>45689</v>
      </c>
      <c r="C7161" s="89">
        <v>1.6</v>
      </c>
      <c r="D7161" s="89">
        <v>-0.4</v>
      </c>
      <c r="E7161" s="96">
        <v>351</v>
      </c>
      <c r="F7161" s="89">
        <v>0</v>
      </c>
      <c r="G7161" s="89"/>
      <c r="H7161">
        <v>0.98</v>
      </c>
      <c r="I7161" t="s">
        <v>18</v>
      </c>
      <c r="J7161">
        <v>1.1000000000000001</v>
      </c>
      <c r="K7161">
        <v>2</v>
      </c>
      <c r="L7161">
        <v>2025</v>
      </c>
      <c r="M7161" t="s">
        <v>114</v>
      </c>
      <c r="N7161" s="89" cm="1">
        <f t="array" ref="N7161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7161" s="89">
        <f>_34_KNMI_Stations[[#This Row],[graaddagen]]*_34_KNMI_Stations[[#This Row],[Gewogen factor]]</f>
        <v>20.239999999999998</v>
      </c>
      <c r="P7161" s="89" cm="1">
        <f t="array" ref="P7161">IF(ISNUMBER(_34_KNMI_Stations[[#This Row],[Etmaal temperatuur °C]]),IF(_34_KNMI_Stations[[#This Row],[Etmaal temperatuur °C]]&gt;stookgrens[],_34_KNMI_Stations[[#This Row],[Etmaal temperatuur °C]]-stookgrens[],0),"")</f>
        <v>0</v>
      </c>
    </row>
    <row r="7162" spans="1:16" x14ac:dyDescent="0.25">
      <c r="A7162">
        <v>286</v>
      </c>
      <c r="B7162" s="110">
        <v>45690</v>
      </c>
      <c r="C7162" s="89">
        <v>2</v>
      </c>
      <c r="D7162" s="89">
        <v>-2.1</v>
      </c>
      <c r="E7162" s="96">
        <v>607</v>
      </c>
      <c r="F7162" s="89">
        <v>0</v>
      </c>
      <c r="G7162" s="89"/>
      <c r="H7162">
        <v>0.97</v>
      </c>
      <c r="I7162" t="s">
        <v>18</v>
      </c>
      <c r="J7162">
        <v>1.1000000000000001</v>
      </c>
      <c r="K7162">
        <v>2</v>
      </c>
      <c r="L7162">
        <v>2025</v>
      </c>
      <c r="M7162" t="s">
        <v>114</v>
      </c>
      <c r="N7162" s="89" cm="1">
        <f t="array" ref="N7162">IF(ISNUMBER(_34_KNMI_Stations[[#This Row],[Etmaal temperatuur °C]]),IF(_34_KNMI_Stations[[#This Row],[Etmaal temperatuur °C]]&lt;stookgrens[],stookgrens[]-_34_KNMI_Stations[[#This Row],[Etmaal temperatuur °C]],0),"")</f>
        <v>20.100000000000001</v>
      </c>
      <c r="O7162" s="89">
        <f>_34_KNMI_Stations[[#This Row],[graaddagen]]*_34_KNMI_Stations[[#This Row],[Gewogen factor]]</f>
        <v>22.110000000000003</v>
      </c>
      <c r="P7162" s="89" cm="1">
        <f t="array" ref="P7162">IF(ISNUMBER(_34_KNMI_Stations[[#This Row],[Etmaal temperatuur °C]]),IF(_34_KNMI_Stations[[#This Row],[Etmaal temperatuur °C]]&gt;stookgrens[],_34_KNMI_Stations[[#This Row],[Etmaal temperatuur °C]]-stookgrens[],0),"")</f>
        <v>0</v>
      </c>
    </row>
    <row r="7163" spans="1:16" x14ac:dyDescent="0.25">
      <c r="A7163">
        <v>286</v>
      </c>
      <c r="B7163" s="110">
        <v>45691</v>
      </c>
      <c r="C7163" s="89">
        <v>2.6</v>
      </c>
      <c r="D7163" s="89">
        <v>-1</v>
      </c>
      <c r="E7163" s="96">
        <v>602</v>
      </c>
      <c r="F7163" s="89">
        <v>0</v>
      </c>
      <c r="G7163" s="89"/>
      <c r="H7163">
        <v>0.95</v>
      </c>
      <c r="I7163" t="s">
        <v>18</v>
      </c>
      <c r="J7163">
        <v>1.1000000000000001</v>
      </c>
      <c r="K7163">
        <v>2</v>
      </c>
      <c r="L7163">
        <v>2025</v>
      </c>
      <c r="M7163" t="s">
        <v>115</v>
      </c>
      <c r="N7163" s="89" cm="1">
        <f t="array" ref="N7163">IF(ISNUMBER(_34_KNMI_Stations[[#This Row],[Etmaal temperatuur °C]]),IF(_34_KNMI_Stations[[#This Row],[Etmaal temperatuur °C]]&lt;stookgrens[],stookgrens[]-_34_KNMI_Stations[[#This Row],[Etmaal temperatuur °C]],0),"")</f>
        <v>19</v>
      </c>
      <c r="O7163" s="89">
        <f>_34_KNMI_Stations[[#This Row],[graaddagen]]*_34_KNMI_Stations[[#This Row],[Gewogen factor]]</f>
        <v>20.900000000000002</v>
      </c>
      <c r="P7163" s="89" cm="1">
        <f t="array" ref="P7163">IF(ISNUMBER(_34_KNMI_Stations[[#This Row],[Etmaal temperatuur °C]]),IF(_34_KNMI_Stations[[#This Row],[Etmaal temperatuur °C]]&gt;stookgrens[],_34_KNMI_Stations[[#This Row],[Etmaal temperatuur °C]]-stookgrens[],0),"")</f>
        <v>0</v>
      </c>
    </row>
    <row r="7164" spans="1:16" x14ac:dyDescent="0.25">
      <c r="A7164">
        <v>286</v>
      </c>
      <c r="B7164" s="110">
        <v>45692</v>
      </c>
      <c r="C7164" s="89">
        <v>4.9000000000000004</v>
      </c>
      <c r="D7164" s="89">
        <v>1.3</v>
      </c>
      <c r="E7164" s="96">
        <v>228</v>
      </c>
      <c r="F7164" s="89">
        <v>0</v>
      </c>
      <c r="G7164" s="89"/>
      <c r="H7164">
        <v>0.95</v>
      </c>
      <c r="I7164" t="s">
        <v>18</v>
      </c>
      <c r="J7164">
        <v>1.1000000000000001</v>
      </c>
      <c r="K7164">
        <v>2</v>
      </c>
      <c r="L7164">
        <v>2025</v>
      </c>
      <c r="M7164" t="s">
        <v>115</v>
      </c>
      <c r="N7164" s="89" cm="1">
        <f t="array" ref="N7164">IF(ISNUMBER(_34_KNMI_Stations[[#This Row],[Etmaal temperatuur °C]]),IF(_34_KNMI_Stations[[#This Row],[Etmaal temperatuur °C]]&lt;stookgrens[],stookgrens[]-_34_KNMI_Stations[[#This Row],[Etmaal temperatuur °C]],0),"")</f>
        <v>16.7</v>
      </c>
      <c r="O7164" s="89">
        <f>_34_KNMI_Stations[[#This Row],[graaddagen]]*_34_KNMI_Stations[[#This Row],[Gewogen factor]]</f>
        <v>18.37</v>
      </c>
      <c r="P7164" s="89" cm="1">
        <f t="array" ref="P7164">IF(ISNUMBER(_34_KNMI_Stations[[#This Row],[Etmaal temperatuur °C]]),IF(_34_KNMI_Stations[[#This Row],[Etmaal temperatuur °C]]&gt;stookgrens[],_34_KNMI_Stations[[#This Row],[Etmaal temperatuur °C]]-stookgrens[],0),"")</f>
        <v>0</v>
      </c>
    </row>
    <row r="7165" spans="1:16" x14ac:dyDescent="0.25">
      <c r="A7165">
        <v>286</v>
      </c>
      <c r="B7165" s="110">
        <v>45693</v>
      </c>
      <c r="C7165" s="89">
        <v>4.3</v>
      </c>
      <c r="D7165" s="89">
        <v>4.5</v>
      </c>
      <c r="E7165" s="96">
        <v>560</v>
      </c>
      <c r="F7165" s="89">
        <v>0</v>
      </c>
      <c r="G7165" s="89"/>
      <c r="H7165">
        <v>0.94</v>
      </c>
      <c r="I7165" t="s">
        <v>18</v>
      </c>
      <c r="J7165">
        <v>1.1000000000000001</v>
      </c>
      <c r="K7165">
        <v>2</v>
      </c>
      <c r="L7165">
        <v>2025</v>
      </c>
      <c r="M7165" t="s">
        <v>115</v>
      </c>
      <c r="N7165" s="89" cm="1">
        <f t="array" ref="N7165">IF(ISNUMBER(_34_KNMI_Stations[[#This Row],[Etmaal temperatuur °C]]),IF(_34_KNMI_Stations[[#This Row],[Etmaal temperatuur °C]]&lt;stookgrens[],stookgrens[]-_34_KNMI_Stations[[#This Row],[Etmaal temperatuur °C]],0),"")</f>
        <v>13.5</v>
      </c>
      <c r="O7165" s="89">
        <f>_34_KNMI_Stations[[#This Row],[graaddagen]]*_34_KNMI_Stations[[#This Row],[Gewogen factor]]</f>
        <v>14.850000000000001</v>
      </c>
      <c r="P7165" s="89" cm="1">
        <f t="array" ref="P7165">IF(ISNUMBER(_34_KNMI_Stations[[#This Row],[Etmaal temperatuur °C]]),IF(_34_KNMI_Stations[[#This Row],[Etmaal temperatuur °C]]&gt;stookgrens[],_34_KNMI_Stations[[#This Row],[Etmaal temperatuur °C]]-stookgrens[],0),"")</f>
        <v>0</v>
      </c>
    </row>
    <row r="7166" spans="1:16" x14ac:dyDescent="0.25">
      <c r="A7166">
        <v>286</v>
      </c>
      <c r="B7166" s="110">
        <v>45694</v>
      </c>
      <c r="C7166" s="89">
        <v>3.5</v>
      </c>
      <c r="D7166" s="89">
        <v>2.9</v>
      </c>
      <c r="E7166" s="96">
        <v>544</v>
      </c>
      <c r="F7166" s="89">
        <v>0</v>
      </c>
      <c r="G7166" s="89"/>
      <c r="H7166">
        <v>0.94</v>
      </c>
      <c r="I7166" t="s">
        <v>18</v>
      </c>
      <c r="J7166">
        <v>1.1000000000000001</v>
      </c>
      <c r="K7166">
        <v>2</v>
      </c>
      <c r="L7166">
        <v>2025</v>
      </c>
      <c r="M7166" t="s">
        <v>115</v>
      </c>
      <c r="N7166" s="89" cm="1">
        <f t="array" ref="N7166">IF(ISNUMBER(_34_KNMI_Stations[[#This Row],[Etmaal temperatuur °C]]),IF(_34_KNMI_Stations[[#This Row],[Etmaal temperatuur °C]]&lt;stookgrens[],stookgrens[]-_34_KNMI_Stations[[#This Row],[Etmaal temperatuur °C]],0),"")</f>
        <v>15.1</v>
      </c>
      <c r="O7166" s="89">
        <f>_34_KNMI_Stations[[#This Row],[graaddagen]]*_34_KNMI_Stations[[#This Row],[Gewogen factor]]</f>
        <v>16.61</v>
      </c>
      <c r="P7166" s="89" cm="1">
        <f t="array" ref="P7166">IF(ISNUMBER(_34_KNMI_Stations[[#This Row],[Etmaal temperatuur °C]]),IF(_34_KNMI_Stations[[#This Row],[Etmaal temperatuur °C]]&gt;stookgrens[],_34_KNMI_Stations[[#This Row],[Etmaal temperatuur °C]]-stookgrens[],0),"")</f>
        <v>0</v>
      </c>
    </row>
    <row r="7167" spans="1:16" x14ac:dyDescent="0.25">
      <c r="A7167">
        <v>286</v>
      </c>
      <c r="B7167" s="110">
        <v>45695</v>
      </c>
      <c r="C7167" s="89">
        <v>7.9</v>
      </c>
      <c r="D7167" s="89">
        <v>2</v>
      </c>
      <c r="E7167" s="96">
        <v>390</v>
      </c>
      <c r="F7167" s="89">
        <v>0</v>
      </c>
      <c r="G7167" s="89"/>
      <c r="H7167">
        <v>0.81</v>
      </c>
      <c r="I7167" t="s">
        <v>18</v>
      </c>
      <c r="J7167">
        <v>1.1000000000000001</v>
      </c>
      <c r="K7167">
        <v>2</v>
      </c>
      <c r="L7167">
        <v>2025</v>
      </c>
      <c r="M7167" t="s">
        <v>115</v>
      </c>
      <c r="N7167" s="89" cm="1">
        <f t="array" ref="N7167">IF(ISNUMBER(_34_KNMI_Stations[[#This Row],[Etmaal temperatuur °C]]),IF(_34_KNMI_Stations[[#This Row],[Etmaal temperatuur °C]]&lt;stookgrens[],stookgrens[]-_34_KNMI_Stations[[#This Row],[Etmaal temperatuur °C]],0),"")</f>
        <v>16</v>
      </c>
      <c r="O7167" s="89">
        <f>_34_KNMI_Stations[[#This Row],[graaddagen]]*_34_KNMI_Stations[[#This Row],[Gewogen factor]]</f>
        <v>17.600000000000001</v>
      </c>
      <c r="P7167" s="89" cm="1">
        <f t="array" ref="P7167">IF(ISNUMBER(_34_KNMI_Stations[[#This Row],[Etmaal temperatuur °C]]),IF(_34_KNMI_Stations[[#This Row],[Etmaal temperatuur °C]]&gt;stookgrens[],_34_KNMI_Stations[[#This Row],[Etmaal temperatuur °C]]-stookgrens[],0),"")</f>
        <v>0</v>
      </c>
    </row>
    <row r="7168" spans="1:16" x14ac:dyDescent="0.25">
      <c r="A7168">
        <v>286</v>
      </c>
      <c r="B7168" s="110">
        <v>45696</v>
      </c>
      <c r="C7168" s="89">
        <v>5.2</v>
      </c>
      <c r="D7168" s="89">
        <v>2.2999999999999998</v>
      </c>
      <c r="E7168" s="96">
        <v>239</v>
      </c>
      <c r="F7168" s="89">
        <v>0</v>
      </c>
      <c r="G7168" s="89"/>
      <c r="H7168">
        <v>0.84</v>
      </c>
      <c r="I7168" t="s">
        <v>18</v>
      </c>
      <c r="J7168">
        <v>1.1000000000000001</v>
      </c>
      <c r="K7168">
        <v>2</v>
      </c>
      <c r="L7168">
        <v>2025</v>
      </c>
      <c r="M7168" t="s">
        <v>115</v>
      </c>
      <c r="N7168" s="89" cm="1">
        <f t="array" ref="N7168">IF(ISNUMBER(_34_KNMI_Stations[[#This Row],[Etmaal temperatuur °C]]),IF(_34_KNMI_Stations[[#This Row],[Etmaal temperatuur °C]]&lt;stookgrens[],stookgrens[]-_34_KNMI_Stations[[#This Row],[Etmaal temperatuur °C]],0),"")</f>
        <v>15.7</v>
      </c>
      <c r="O7168" s="89">
        <f>_34_KNMI_Stations[[#This Row],[graaddagen]]*_34_KNMI_Stations[[#This Row],[Gewogen factor]]</f>
        <v>17.27</v>
      </c>
      <c r="P7168" s="89" cm="1">
        <f t="array" ref="P7168">IF(ISNUMBER(_34_KNMI_Stations[[#This Row],[Etmaal temperatuur °C]]),IF(_34_KNMI_Stations[[#This Row],[Etmaal temperatuur °C]]&gt;stookgrens[],_34_KNMI_Stations[[#This Row],[Etmaal temperatuur °C]]-stookgrens[],0),"")</f>
        <v>0</v>
      </c>
    </row>
    <row r="7169" spans="1:16" x14ac:dyDescent="0.25">
      <c r="A7169">
        <v>286</v>
      </c>
      <c r="B7169" s="110">
        <v>45697</v>
      </c>
      <c r="C7169" s="89">
        <v>4.9000000000000004</v>
      </c>
      <c r="D7169" s="89">
        <v>2.6</v>
      </c>
      <c r="E7169" s="96">
        <v>620</v>
      </c>
      <c r="F7169" s="89">
        <v>0</v>
      </c>
      <c r="G7169" s="89"/>
      <c r="H7169">
        <v>0.84</v>
      </c>
      <c r="I7169" t="s">
        <v>18</v>
      </c>
      <c r="J7169">
        <v>1.1000000000000001</v>
      </c>
      <c r="K7169">
        <v>2</v>
      </c>
      <c r="L7169">
        <v>2025</v>
      </c>
      <c r="M7169" t="s">
        <v>115</v>
      </c>
      <c r="N7169" s="89" cm="1">
        <f t="array" ref="N7169">IF(ISNUMBER(_34_KNMI_Stations[[#This Row],[Etmaal temperatuur °C]]),IF(_34_KNMI_Stations[[#This Row],[Etmaal temperatuur °C]]&lt;stookgrens[],stookgrens[]-_34_KNMI_Stations[[#This Row],[Etmaal temperatuur °C]],0),"")</f>
        <v>15.4</v>
      </c>
      <c r="O7169" s="89">
        <f>_34_KNMI_Stations[[#This Row],[graaddagen]]*_34_KNMI_Stations[[#This Row],[Gewogen factor]]</f>
        <v>16.940000000000001</v>
      </c>
      <c r="P7169" s="89" cm="1">
        <f t="array" ref="P7169">IF(ISNUMBER(_34_KNMI_Stations[[#This Row],[Etmaal temperatuur °C]]),IF(_34_KNMI_Stations[[#This Row],[Etmaal temperatuur °C]]&gt;stookgrens[],_34_KNMI_Stations[[#This Row],[Etmaal temperatuur °C]]-stookgrens[],0),"")</f>
        <v>0</v>
      </c>
    </row>
    <row r="7170" spans="1:16" x14ac:dyDescent="0.25">
      <c r="A7170">
        <v>286</v>
      </c>
      <c r="B7170" s="110">
        <v>45698</v>
      </c>
      <c r="C7170" s="89">
        <v>7.7</v>
      </c>
      <c r="D7170" s="89">
        <v>2.5</v>
      </c>
      <c r="E7170" s="96">
        <v>329</v>
      </c>
      <c r="F7170" s="89">
        <v>0</v>
      </c>
      <c r="G7170" s="89"/>
      <c r="H7170">
        <v>0.81</v>
      </c>
      <c r="I7170" t="s">
        <v>18</v>
      </c>
      <c r="J7170">
        <v>1.1000000000000001</v>
      </c>
      <c r="K7170">
        <v>2</v>
      </c>
      <c r="L7170">
        <v>2025</v>
      </c>
      <c r="M7170" t="s">
        <v>116</v>
      </c>
      <c r="N7170" s="89" cm="1">
        <f t="array" ref="N7170">IF(ISNUMBER(_34_KNMI_Stations[[#This Row],[Etmaal temperatuur °C]]),IF(_34_KNMI_Stations[[#This Row],[Etmaal temperatuur °C]]&lt;stookgrens[],stookgrens[]-_34_KNMI_Stations[[#This Row],[Etmaal temperatuur °C]],0),"")</f>
        <v>15.5</v>
      </c>
      <c r="O7170" s="89">
        <f>_34_KNMI_Stations[[#This Row],[graaddagen]]*_34_KNMI_Stations[[#This Row],[Gewogen factor]]</f>
        <v>17.05</v>
      </c>
      <c r="P7170" s="89" cm="1">
        <f t="array" ref="P7170">IF(ISNUMBER(_34_KNMI_Stations[[#This Row],[Etmaal temperatuur °C]]),IF(_34_KNMI_Stations[[#This Row],[Etmaal temperatuur °C]]&gt;stookgrens[],_34_KNMI_Stations[[#This Row],[Etmaal temperatuur °C]]-stookgrens[],0),"")</f>
        <v>0</v>
      </c>
    </row>
    <row r="7171" spans="1:16" x14ac:dyDescent="0.25">
      <c r="A7171">
        <v>286</v>
      </c>
      <c r="B7171" s="110">
        <v>45699</v>
      </c>
      <c r="C7171" s="89">
        <v>8.1</v>
      </c>
      <c r="D7171" s="89">
        <v>0.4</v>
      </c>
      <c r="E7171" s="96">
        <v>286</v>
      </c>
      <c r="F7171" s="89">
        <v>4.0999999999999996</v>
      </c>
      <c r="G7171" s="89"/>
      <c r="H7171">
        <v>0.85</v>
      </c>
      <c r="I7171" t="s">
        <v>18</v>
      </c>
      <c r="J7171">
        <v>1.1000000000000001</v>
      </c>
      <c r="K7171">
        <v>2</v>
      </c>
      <c r="L7171">
        <v>2025</v>
      </c>
      <c r="M7171" t="s">
        <v>116</v>
      </c>
      <c r="N7171" s="89" cm="1">
        <f t="array" ref="N7171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7171" s="89">
        <f>_34_KNMI_Stations[[#This Row],[graaddagen]]*_34_KNMI_Stations[[#This Row],[Gewogen factor]]</f>
        <v>19.360000000000003</v>
      </c>
      <c r="P7171" s="89" cm="1">
        <f t="array" ref="P7171">IF(ISNUMBER(_34_KNMI_Stations[[#This Row],[Etmaal temperatuur °C]]),IF(_34_KNMI_Stations[[#This Row],[Etmaal temperatuur °C]]&gt;stookgrens[],_34_KNMI_Stations[[#This Row],[Etmaal temperatuur °C]]-stookgrens[],0),"")</f>
        <v>0</v>
      </c>
    </row>
    <row r="7172" spans="1:16" x14ac:dyDescent="0.25">
      <c r="A7172">
        <v>286</v>
      </c>
      <c r="B7172" s="110">
        <v>45700</v>
      </c>
      <c r="C7172" s="89">
        <v>4.2</v>
      </c>
      <c r="D7172" s="89">
        <v>-0.2</v>
      </c>
      <c r="E7172" s="96">
        <v>253</v>
      </c>
      <c r="F7172" s="89">
        <v>2</v>
      </c>
      <c r="G7172" s="89"/>
      <c r="H7172">
        <v>0.89</v>
      </c>
      <c r="I7172" t="s">
        <v>18</v>
      </c>
      <c r="J7172">
        <v>1.1000000000000001</v>
      </c>
      <c r="K7172">
        <v>2</v>
      </c>
      <c r="L7172">
        <v>2025</v>
      </c>
      <c r="M7172" t="s">
        <v>116</v>
      </c>
      <c r="N7172" s="89" cm="1">
        <f t="array" ref="N7172">IF(ISNUMBER(_34_KNMI_Stations[[#This Row],[Etmaal temperatuur °C]]),IF(_34_KNMI_Stations[[#This Row],[Etmaal temperatuur °C]]&lt;stookgrens[],stookgrens[]-_34_KNMI_Stations[[#This Row],[Etmaal temperatuur °C]],0),"")</f>
        <v>18.2</v>
      </c>
      <c r="O7172" s="89">
        <f>_34_KNMI_Stations[[#This Row],[graaddagen]]*_34_KNMI_Stations[[#This Row],[Gewogen factor]]</f>
        <v>20.02</v>
      </c>
      <c r="P7172" s="89" cm="1">
        <f t="array" ref="P7172">IF(ISNUMBER(_34_KNMI_Stations[[#This Row],[Etmaal temperatuur °C]]),IF(_34_KNMI_Stations[[#This Row],[Etmaal temperatuur °C]]&gt;stookgrens[],_34_KNMI_Stations[[#This Row],[Etmaal temperatuur °C]]-stookgrens[],0),"")</f>
        <v>0</v>
      </c>
    </row>
    <row r="7173" spans="1:16" x14ac:dyDescent="0.25">
      <c r="A7173">
        <v>286</v>
      </c>
      <c r="B7173" s="110">
        <v>45701</v>
      </c>
      <c r="C7173" s="89">
        <v>3.4</v>
      </c>
      <c r="D7173" s="89">
        <v>-1.5</v>
      </c>
      <c r="E7173" s="96">
        <v>299</v>
      </c>
      <c r="F7173" s="89">
        <v>0.8</v>
      </c>
      <c r="G7173" s="89"/>
      <c r="H7173">
        <v>0.92</v>
      </c>
      <c r="I7173" t="s">
        <v>18</v>
      </c>
      <c r="J7173">
        <v>1.1000000000000001</v>
      </c>
      <c r="K7173">
        <v>2</v>
      </c>
      <c r="L7173">
        <v>2025</v>
      </c>
      <c r="M7173" t="s">
        <v>116</v>
      </c>
      <c r="N7173" s="89" cm="1">
        <f t="array" ref="N7173">IF(ISNUMBER(_34_KNMI_Stations[[#This Row],[Etmaal temperatuur °C]]),IF(_34_KNMI_Stations[[#This Row],[Etmaal temperatuur °C]]&lt;stookgrens[],stookgrens[]-_34_KNMI_Stations[[#This Row],[Etmaal temperatuur °C]],0),"")</f>
        <v>19.5</v>
      </c>
      <c r="O7173" s="89">
        <f>_34_KNMI_Stations[[#This Row],[graaddagen]]*_34_KNMI_Stations[[#This Row],[Gewogen factor]]</f>
        <v>21.450000000000003</v>
      </c>
      <c r="P7173" s="89" cm="1">
        <f t="array" ref="P7173">IF(ISNUMBER(_34_KNMI_Stations[[#This Row],[Etmaal temperatuur °C]]),IF(_34_KNMI_Stations[[#This Row],[Etmaal temperatuur °C]]&gt;stookgrens[],_34_KNMI_Stations[[#This Row],[Etmaal temperatuur °C]]-stookgrens[],0),"")</f>
        <v>0</v>
      </c>
    </row>
    <row r="7174" spans="1:16" x14ac:dyDescent="0.25">
      <c r="A7174">
        <v>286</v>
      </c>
      <c r="B7174" s="110">
        <v>45702</v>
      </c>
      <c r="C7174" s="89">
        <v>1.8</v>
      </c>
      <c r="D7174" s="89">
        <v>0</v>
      </c>
      <c r="E7174" s="96">
        <v>389</v>
      </c>
      <c r="F7174" s="89">
        <v>0</v>
      </c>
      <c r="G7174" s="89"/>
      <c r="H7174">
        <v>0.86</v>
      </c>
      <c r="I7174" t="s">
        <v>18</v>
      </c>
      <c r="J7174">
        <v>1.1000000000000001</v>
      </c>
      <c r="K7174">
        <v>2</v>
      </c>
      <c r="L7174">
        <v>2025</v>
      </c>
      <c r="M7174" t="s">
        <v>116</v>
      </c>
      <c r="N7174" s="89" cm="1">
        <f t="array" ref="N7174">IF(ISNUMBER(_34_KNMI_Stations[[#This Row],[Etmaal temperatuur °C]]),IF(_34_KNMI_Stations[[#This Row],[Etmaal temperatuur °C]]&lt;stookgrens[],stookgrens[]-_34_KNMI_Stations[[#This Row],[Etmaal temperatuur °C]],0),"")</f>
        <v>18</v>
      </c>
      <c r="O7174" s="89">
        <f>_34_KNMI_Stations[[#This Row],[graaddagen]]*_34_KNMI_Stations[[#This Row],[Gewogen factor]]</f>
        <v>19.8</v>
      </c>
      <c r="P7174" s="89" cm="1">
        <f t="array" ref="P7174">IF(ISNUMBER(_34_KNMI_Stations[[#This Row],[Etmaal temperatuur °C]]),IF(_34_KNMI_Stations[[#This Row],[Etmaal temperatuur °C]]&gt;stookgrens[],_34_KNMI_Stations[[#This Row],[Etmaal temperatuur °C]]-stookgrens[],0),"")</f>
        <v>0</v>
      </c>
    </row>
    <row r="7175" spans="1:16" x14ac:dyDescent="0.25">
      <c r="A7175">
        <v>286</v>
      </c>
      <c r="B7175" s="110">
        <v>45703</v>
      </c>
      <c r="C7175" s="89">
        <v>1.9</v>
      </c>
      <c r="D7175" s="89">
        <v>-0.1</v>
      </c>
      <c r="E7175" s="96">
        <v>230</v>
      </c>
      <c r="F7175" s="89">
        <v>0</v>
      </c>
      <c r="G7175" s="89"/>
      <c r="H7175">
        <v>0.89</v>
      </c>
      <c r="I7175" t="s">
        <v>18</v>
      </c>
      <c r="J7175">
        <v>1.1000000000000001</v>
      </c>
      <c r="K7175">
        <v>2</v>
      </c>
      <c r="L7175">
        <v>2025</v>
      </c>
      <c r="M7175" t="s">
        <v>116</v>
      </c>
      <c r="N7175" s="89" cm="1">
        <f t="array" ref="N7175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7175" s="89">
        <f>_34_KNMI_Stations[[#This Row],[graaddagen]]*_34_KNMI_Stations[[#This Row],[Gewogen factor]]</f>
        <v>19.910000000000004</v>
      </c>
      <c r="P7175" s="89" cm="1">
        <f t="array" ref="P7175">IF(ISNUMBER(_34_KNMI_Stations[[#This Row],[Etmaal temperatuur °C]]),IF(_34_KNMI_Stations[[#This Row],[Etmaal temperatuur °C]]&gt;stookgrens[],_34_KNMI_Stations[[#This Row],[Etmaal temperatuur °C]]-stookgrens[],0),"")</f>
        <v>0</v>
      </c>
    </row>
    <row r="7176" spans="1:16" x14ac:dyDescent="0.25">
      <c r="A7176">
        <v>286</v>
      </c>
      <c r="B7176" s="110">
        <v>45704</v>
      </c>
      <c r="C7176" s="89">
        <v>3.8</v>
      </c>
      <c r="D7176" s="89">
        <v>-1.2</v>
      </c>
      <c r="E7176" s="96">
        <v>820</v>
      </c>
      <c r="F7176" s="89">
        <v>0</v>
      </c>
      <c r="G7176" s="89"/>
      <c r="H7176">
        <v>0.84</v>
      </c>
      <c r="I7176" t="s">
        <v>18</v>
      </c>
      <c r="J7176">
        <v>1.1000000000000001</v>
      </c>
      <c r="K7176">
        <v>2</v>
      </c>
      <c r="L7176">
        <v>2025</v>
      </c>
      <c r="M7176" t="s">
        <v>116</v>
      </c>
      <c r="N7176" s="89" cm="1">
        <f t="array" ref="N7176">IF(ISNUMBER(_34_KNMI_Stations[[#This Row],[Etmaal temperatuur °C]]),IF(_34_KNMI_Stations[[#This Row],[Etmaal temperatuur °C]]&lt;stookgrens[],stookgrens[]-_34_KNMI_Stations[[#This Row],[Etmaal temperatuur °C]],0),"")</f>
        <v>19.2</v>
      </c>
      <c r="O7176" s="89">
        <f>_34_KNMI_Stations[[#This Row],[graaddagen]]*_34_KNMI_Stations[[#This Row],[Gewogen factor]]</f>
        <v>21.12</v>
      </c>
      <c r="P7176" s="89" cm="1">
        <f t="array" ref="P7176">IF(ISNUMBER(_34_KNMI_Stations[[#This Row],[Etmaal temperatuur °C]]),IF(_34_KNMI_Stations[[#This Row],[Etmaal temperatuur °C]]&gt;stookgrens[],_34_KNMI_Stations[[#This Row],[Etmaal temperatuur °C]]-stookgrens[],0),"")</f>
        <v>0</v>
      </c>
    </row>
    <row r="7177" spans="1:16" x14ac:dyDescent="0.25">
      <c r="A7177">
        <v>286</v>
      </c>
      <c r="B7177" s="110">
        <v>45705</v>
      </c>
      <c r="C7177" s="89">
        <v>2.9</v>
      </c>
      <c r="D7177" s="89">
        <v>-3.7</v>
      </c>
      <c r="E7177" s="96">
        <v>939</v>
      </c>
      <c r="F7177" s="89">
        <v>0</v>
      </c>
      <c r="G7177" s="89"/>
      <c r="H7177">
        <v>0.84</v>
      </c>
      <c r="I7177" t="s">
        <v>18</v>
      </c>
      <c r="J7177">
        <v>1.1000000000000001</v>
      </c>
      <c r="K7177">
        <v>2</v>
      </c>
      <c r="L7177">
        <v>2025</v>
      </c>
      <c r="M7177" t="s">
        <v>117</v>
      </c>
      <c r="N7177" s="89" cm="1">
        <f t="array" ref="N7177">IF(ISNUMBER(_34_KNMI_Stations[[#This Row],[Etmaal temperatuur °C]]),IF(_34_KNMI_Stations[[#This Row],[Etmaal temperatuur °C]]&lt;stookgrens[],stookgrens[]-_34_KNMI_Stations[[#This Row],[Etmaal temperatuur °C]],0),"")</f>
        <v>21.7</v>
      </c>
      <c r="O7177" s="89">
        <f>_34_KNMI_Stations[[#This Row],[graaddagen]]*_34_KNMI_Stations[[#This Row],[Gewogen factor]]</f>
        <v>23.87</v>
      </c>
      <c r="P7177" s="89" cm="1">
        <f t="array" ref="P7177">IF(ISNUMBER(_34_KNMI_Stations[[#This Row],[Etmaal temperatuur °C]]),IF(_34_KNMI_Stations[[#This Row],[Etmaal temperatuur °C]]&gt;stookgrens[],_34_KNMI_Stations[[#This Row],[Etmaal temperatuur °C]]-stookgrens[],0),"")</f>
        <v>0</v>
      </c>
    </row>
    <row r="7178" spans="1:16" x14ac:dyDescent="0.25">
      <c r="A7178">
        <v>286</v>
      </c>
      <c r="B7178" s="110">
        <v>45706</v>
      </c>
      <c r="C7178" s="89">
        <v>4.7</v>
      </c>
      <c r="D7178" s="89">
        <v>-2.8</v>
      </c>
      <c r="E7178" s="96">
        <v>1007</v>
      </c>
      <c r="F7178" s="89">
        <v>0</v>
      </c>
      <c r="G7178" s="89"/>
      <c r="H7178">
        <v>0.69</v>
      </c>
      <c r="I7178" t="s">
        <v>18</v>
      </c>
      <c r="J7178">
        <v>1.1000000000000001</v>
      </c>
      <c r="K7178">
        <v>2</v>
      </c>
      <c r="L7178">
        <v>2025</v>
      </c>
      <c r="M7178" t="s">
        <v>117</v>
      </c>
      <c r="N7178" s="89" cm="1">
        <f t="array" ref="N7178">IF(ISNUMBER(_34_KNMI_Stations[[#This Row],[Etmaal temperatuur °C]]),IF(_34_KNMI_Stations[[#This Row],[Etmaal temperatuur °C]]&lt;stookgrens[],stookgrens[]-_34_KNMI_Stations[[#This Row],[Etmaal temperatuur °C]],0),"")</f>
        <v>20.8</v>
      </c>
      <c r="O7178" s="89">
        <f>_34_KNMI_Stations[[#This Row],[graaddagen]]*_34_KNMI_Stations[[#This Row],[Gewogen factor]]</f>
        <v>22.880000000000003</v>
      </c>
      <c r="P7178" s="89" cm="1">
        <f t="array" ref="P7178">IF(ISNUMBER(_34_KNMI_Stations[[#This Row],[Etmaal temperatuur °C]]),IF(_34_KNMI_Stations[[#This Row],[Etmaal temperatuur °C]]&gt;stookgrens[],_34_KNMI_Stations[[#This Row],[Etmaal temperatuur °C]]-stookgrens[],0),"")</f>
        <v>0</v>
      </c>
    </row>
    <row r="7179" spans="1:16" x14ac:dyDescent="0.25">
      <c r="A7179">
        <v>286</v>
      </c>
      <c r="B7179" s="110">
        <v>45707</v>
      </c>
      <c r="C7179" s="89">
        <v>6.6</v>
      </c>
      <c r="D7179" s="89">
        <v>-0.3</v>
      </c>
      <c r="E7179" s="96">
        <v>915</v>
      </c>
      <c r="F7179" s="89">
        <v>0</v>
      </c>
      <c r="G7179" s="89"/>
      <c r="H7179">
        <v>0.59</v>
      </c>
      <c r="I7179" t="s">
        <v>18</v>
      </c>
      <c r="J7179">
        <v>1.1000000000000001</v>
      </c>
      <c r="K7179">
        <v>2</v>
      </c>
      <c r="L7179">
        <v>2025</v>
      </c>
      <c r="M7179" t="s">
        <v>117</v>
      </c>
      <c r="N7179" s="89" cm="1">
        <f t="array" ref="N7179">IF(ISNUMBER(_34_KNMI_Stations[[#This Row],[Etmaal temperatuur °C]]),IF(_34_KNMI_Stations[[#This Row],[Etmaal temperatuur °C]]&lt;stookgrens[],stookgrens[]-_34_KNMI_Stations[[#This Row],[Etmaal temperatuur °C]],0),"")</f>
        <v>18.3</v>
      </c>
      <c r="O7179" s="89">
        <f>_34_KNMI_Stations[[#This Row],[graaddagen]]*_34_KNMI_Stations[[#This Row],[Gewogen factor]]</f>
        <v>20.130000000000003</v>
      </c>
      <c r="P7179" s="89" cm="1">
        <f t="array" ref="P7179">IF(ISNUMBER(_34_KNMI_Stations[[#This Row],[Etmaal temperatuur °C]]),IF(_34_KNMI_Stations[[#This Row],[Etmaal temperatuur °C]]&gt;stookgrens[],_34_KNMI_Stations[[#This Row],[Etmaal temperatuur °C]]-stookgrens[],0),"")</f>
        <v>0</v>
      </c>
    </row>
    <row r="7180" spans="1:16" x14ac:dyDescent="0.25">
      <c r="A7180">
        <v>286</v>
      </c>
      <c r="B7180" s="110">
        <v>45708</v>
      </c>
      <c r="C7180" s="89">
        <v>4.9000000000000004</v>
      </c>
      <c r="D7180" s="89">
        <v>4.2</v>
      </c>
      <c r="E7180" s="96">
        <v>415</v>
      </c>
      <c r="F7180" s="89">
        <v>0</v>
      </c>
      <c r="G7180" s="89"/>
      <c r="H7180">
        <v>0.77</v>
      </c>
      <c r="I7180" t="s">
        <v>18</v>
      </c>
      <c r="J7180">
        <v>1.1000000000000001</v>
      </c>
      <c r="K7180">
        <v>2</v>
      </c>
      <c r="L7180">
        <v>2025</v>
      </c>
      <c r="M7180" t="s">
        <v>117</v>
      </c>
      <c r="N7180" s="89" cm="1">
        <f t="array" ref="N7180">IF(ISNUMBER(_34_KNMI_Stations[[#This Row],[Etmaal temperatuur °C]]),IF(_34_KNMI_Stations[[#This Row],[Etmaal temperatuur °C]]&lt;stookgrens[],stookgrens[]-_34_KNMI_Stations[[#This Row],[Etmaal temperatuur °C]],0),"")</f>
        <v>13.8</v>
      </c>
      <c r="O7180" s="89">
        <f>_34_KNMI_Stations[[#This Row],[graaddagen]]*_34_KNMI_Stations[[#This Row],[Gewogen factor]]</f>
        <v>15.180000000000001</v>
      </c>
      <c r="P7180" s="89" cm="1">
        <f t="array" ref="P7180">IF(ISNUMBER(_34_KNMI_Stations[[#This Row],[Etmaal temperatuur °C]]),IF(_34_KNMI_Stations[[#This Row],[Etmaal temperatuur °C]]&gt;stookgrens[],_34_KNMI_Stations[[#This Row],[Etmaal temperatuur °C]]-stookgrens[],0),"")</f>
        <v>0</v>
      </c>
    </row>
    <row r="7181" spans="1:16" x14ac:dyDescent="0.25">
      <c r="A7181">
        <v>286</v>
      </c>
      <c r="B7181" s="110">
        <v>45709</v>
      </c>
      <c r="C7181" s="89">
        <v>5.2</v>
      </c>
      <c r="D7181" s="89">
        <v>11.9</v>
      </c>
      <c r="E7181" s="96">
        <v>792</v>
      </c>
      <c r="F7181" s="89">
        <v>0</v>
      </c>
      <c r="G7181" s="89"/>
      <c r="H7181">
        <v>0.81</v>
      </c>
      <c r="I7181" t="s">
        <v>18</v>
      </c>
      <c r="J7181">
        <v>1.1000000000000001</v>
      </c>
      <c r="K7181">
        <v>2</v>
      </c>
      <c r="L7181">
        <v>2025</v>
      </c>
      <c r="M7181" t="s">
        <v>117</v>
      </c>
      <c r="N7181" s="89" cm="1">
        <f t="array" ref="N7181">IF(ISNUMBER(_34_KNMI_Stations[[#This Row],[Etmaal temperatuur °C]]),IF(_34_KNMI_Stations[[#This Row],[Etmaal temperatuur °C]]&lt;stookgrens[],stookgrens[]-_34_KNMI_Stations[[#This Row],[Etmaal temperatuur °C]],0),"")</f>
        <v>6.1</v>
      </c>
      <c r="O7181" s="89">
        <f>_34_KNMI_Stations[[#This Row],[graaddagen]]*_34_KNMI_Stations[[#This Row],[Gewogen factor]]</f>
        <v>6.71</v>
      </c>
      <c r="P7181" s="89" cm="1">
        <f t="array" ref="P7181">IF(ISNUMBER(_34_KNMI_Stations[[#This Row],[Etmaal temperatuur °C]]),IF(_34_KNMI_Stations[[#This Row],[Etmaal temperatuur °C]]&gt;stookgrens[],_34_KNMI_Stations[[#This Row],[Etmaal temperatuur °C]]-stookgrens[],0),"")</f>
        <v>0</v>
      </c>
    </row>
    <row r="7182" spans="1:16" x14ac:dyDescent="0.25">
      <c r="A7182">
        <v>286</v>
      </c>
      <c r="B7182" s="110">
        <v>45710</v>
      </c>
      <c r="C7182" s="89">
        <v>4.5999999999999996</v>
      </c>
      <c r="D7182" s="89">
        <v>9.9</v>
      </c>
      <c r="E7182" s="96">
        <v>275</v>
      </c>
      <c r="F7182" s="89">
        <v>1.5</v>
      </c>
      <c r="G7182" s="89"/>
      <c r="H7182">
        <v>0.9</v>
      </c>
      <c r="I7182" t="s">
        <v>18</v>
      </c>
      <c r="J7182">
        <v>1.1000000000000001</v>
      </c>
      <c r="K7182">
        <v>2</v>
      </c>
      <c r="L7182">
        <v>2025</v>
      </c>
      <c r="M7182" t="s">
        <v>117</v>
      </c>
      <c r="N7182" s="89" cm="1">
        <f t="array" ref="N7182">IF(ISNUMBER(_34_KNMI_Stations[[#This Row],[Etmaal temperatuur °C]]),IF(_34_KNMI_Stations[[#This Row],[Etmaal temperatuur °C]]&lt;stookgrens[],stookgrens[]-_34_KNMI_Stations[[#This Row],[Etmaal temperatuur °C]],0),"")</f>
        <v>8.1</v>
      </c>
      <c r="O7182" s="89">
        <f>_34_KNMI_Stations[[#This Row],[graaddagen]]*_34_KNMI_Stations[[#This Row],[Gewogen factor]]</f>
        <v>8.91</v>
      </c>
      <c r="P7182" s="89" cm="1">
        <f t="array" ref="P7182">IF(ISNUMBER(_34_KNMI_Stations[[#This Row],[Etmaal temperatuur °C]]),IF(_34_KNMI_Stations[[#This Row],[Etmaal temperatuur °C]]&gt;stookgrens[],_34_KNMI_Stations[[#This Row],[Etmaal temperatuur °C]]-stookgrens[],0),"")</f>
        <v>0</v>
      </c>
    </row>
    <row r="7183" spans="1:16" x14ac:dyDescent="0.25">
      <c r="A7183">
        <v>286</v>
      </c>
      <c r="B7183" s="110">
        <v>45711</v>
      </c>
      <c r="C7183" s="89">
        <v>5.4</v>
      </c>
      <c r="D7183" s="89">
        <v>9.1</v>
      </c>
      <c r="E7183" s="96">
        <v>508</v>
      </c>
      <c r="F7183" s="89">
        <v>0</v>
      </c>
      <c r="G7183" s="89"/>
      <c r="H7183">
        <v>0.88</v>
      </c>
      <c r="I7183" t="s">
        <v>18</v>
      </c>
      <c r="J7183">
        <v>1.1000000000000001</v>
      </c>
      <c r="K7183">
        <v>2</v>
      </c>
      <c r="L7183">
        <v>2025</v>
      </c>
      <c r="M7183" t="s">
        <v>117</v>
      </c>
      <c r="N7183" s="89" cm="1">
        <f t="array" ref="N7183">IF(ISNUMBER(_34_KNMI_Stations[[#This Row],[Etmaal temperatuur °C]]),IF(_34_KNMI_Stations[[#This Row],[Etmaal temperatuur °C]]&lt;stookgrens[],stookgrens[]-_34_KNMI_Stations[[#This Row],[Etmaal temperatuur °C]],0),"")</f>
        <v>8.9</v>
      </c>
      <c r="O7183" s="89">
        <f>_34_KNMI_Stations[[#This Row],[graaddagen]]*_34_KNMI_Stations[[#This Row],[Gewogen factor]]</f>
        <v>9.7900000000000009</v>
      </c>
      <c r="P7183" s="89" cm="1">
        <f t="array" ref="P7183">IF(ISNUMBER(_34_KNMI_Stations[[#This Row],[Etmaal temperatuur °C]]),IF(_34_KNMI_Stations[[#This Row],[Etmaal temperatuur °C]]&gt;stookgrens[],_34_KNMI_Stations[[#This Row],[Etmaal temperatuur °C]]-stookgrens[],0),"")</f>
        <v>0</v>
      </c>
    </row>
    <row r="7184" spans="1:16" x14ac:dyDescent="0.25">
      <c r="A7184">
        <v>286</v>
      </c>
      <c r="B7184" s="110">
        <v>45712</v>
      </c>
      <c r="C7184" s="89">
        <v>6.8</v>
      </c>
      <c r="D7184" s="89">
        <v>10.4</v>
      </c>
      <c r="E7184" s="96">
        <v>201</v>
      </c>
      <c r="F7184" s="89">
        <v>2.4</v>
      </c>
      <c r="G7184" s="89"/>
      <c r="H7184">
        <v>0.85</v>
      </c>
      <c r="I7184" t="s">
        <v>18</v>
      </c>
      <c r="J7184">
        <v>1.1000000000000001</v>
      </c>
      <c r="K7184">
        <v>2</v>
      </c>
      <c r="L7184">
        <v>2025</v>
      </c>
      <c r="M7184" t="s">
        <v>118</v>
      </c>
      <c r="N7184" s="89" cm="1">
        <f t="array" ref="N7184">IF(ISNUMBER(_34_KNMI_Stations[[#This Row],[Etmaal temperatuur °C]]),IF(_34_KNMI_Stations[[#This Row],[Etmaal temperatuur °C]]&lt;stookgrens[],stookgrens[]-_34_KNMI_Stations[[#This Row],[Etmaal temperatuur °C]],0),"")</f>
        <v>7.6</v>
      </c>
      <c r="O7184" s="89">
        <f>_34_KNMI_Stations[[#This Row],[graaddagen]]*_34_KNMI_Stations[[#This Row],[Gewogen factor]]</f>
        <v>8.36</v>
      </c>
      <c r="P7184" s="89" cm="1">
        <f t="array" ref="P7184">IF(ISNUMBER(_34_KNMI_Stations[[#This Row],[Etmaal temperatuur °C]]),IF(_34_KNMI_Stations[[#This Row],[Etmaal temperatuur °C]]&gt;stookgrens[],_34_KNMI_Stations[[#This Row],[Etmaal temperatuur °C]]-stookgrens[],0),"")</f>
        <v>0</v>
      </c>
    </row>
    <row r="7185" spans="1:16" x14ac:dyDescent="0.25">
      <c r="A7185">
        <v>286</v>
      </c>
      <c r="B7185" s="110">
        <v>45713</v>
      </c>
      <c r="C7185" s="89">
        <v>3.6</v>
      </c>
      <c r="D7185" s="89">
        <v>8.3000000000000007</v>
      </c>
      <c r="E7185" s="96">
        <v>554</v>
      </c>
      <c r="F7185" s="89">
        <v>0</v>
      </c>
      <c r="G7185" s="89"/>
      <c r="H7185">
        <v>0.9</v>
      </c>
      <c r="I7185" t="s">
        <v>18</v>
      </c>
      <c r="J7185">
        <v>1.1000000000000001</v>
      </c>
      <c r="K7185">
        <v>2</v>
      </c>
      <c r="L7185">
        <v>2025</v>
      </c>
      <c r="M7185" t="s">
        <v>118</v>
      </c>
      <c r="N7185" s="89" cm="1">
        <f t="array" ref="N7185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7185" s="89">
        <f>_34_KNMI_Stations[[#This Row],[graaddagen]]*_34_KNMI_Stations[[#This Row],[Gewogen factor]]</f>
        <v>10.67</v>
      </c>
      <c r="P7185" s="89" cm="1">
        <f t="array" ref="P7185">IF(ISNUMBER(_34_KNMI_Stations[[#This Row],[Etmaal temperatuur °C]]),IF(_34_KNMI_Stations[[#This Row],[Etmaal temperatuur °C]]&gt;stookgrens[],_34_KNMI_Stations[[#This Row],[Etmaal temperatuur °C]]-stookgrens[],0),"")</f>
        <v>0</v>
      </c>
    </row>
    <row r="7186" spans="1:16" x14ac:dyDescent="0.25">
      <c r="A7186">
        <v>286</v>
      </c>
      <c r="B7186" s="110">
        <v>45714</v>
      </c>
      <c r="C7186" s="89">
        <v>3.2</v>
      </c>
      <c r="D7186" s="89">
        <v>6.3</v>
      </c>
      <c r="E7186" s="96">
        <v>816</v>
      </c>
      <c r="F7186" s="89">
        <v>0.2</v>
      </c>
      <c r="G7186" s="89"/>
      <c r="H7186">
        <v>0.87</v>
      </c>
      <c r="I7186" t="s">
        <v>18</v>
      </c>
      <c r="J7186">
        <v>1.1000000000000001</v>
      </c>
      <c r="K7186">
        <v>2</v>
      </c>
      <c r="L7186">
        <v>2025</v>
      </c>
      <c r="M7186" t="s">
        <v>118</v>
      </c>
      <c r="N7186" s="89" cm="1">
        <f t="array" ref="N7186">IF(ISNUMBER(_34_KNMI_Stations[[#This Row],[Etmaal temperatuur °C]]),IF(_34_KNMI_Stations[[#This Row],[Etmaal temperatuur °C]]&lt;stookgrens[],stookgrens[]-_34_KNMI_Stations[[#This Row],[Etmaal temperatuur °C]],0),"")</f>
        <v>11.7</v>
      </c>
      <c r="O7186" s="89">
        <f>_34_KNMI_Stations[[#This Row],[graaddagen]]*_34_KNMI_Stations[[#This Row],[Gewogen factor]]</f>
        <v>12.870000000000001</v>
      </c>
      <c r="P7186" s="89" cm="1">
        <f t="array" ref="P7186">IF(ISNUMBER(_34_KNMI_Stations[[#This Row],[Etmaal temperatuur °C]]),IF(_34_KNMI_Stations[[#This Row],[Etmaal temperatuur °C]]&gt;stookgrens[],_34_KNMI_Stations[[#This Row],[Etmaal temperatuur °C]]-stookgrens[],0),"")</f>
        <v>0</v>
      </c>
    </row>
    <row r="7187" spans="1:16" x14ac:dyDescent="0.25">
      <c r="A7187">
        <v>286</v>
      </c>
      <c r="B7187" s="110">
        <v>45715</v>
      </c>
      <c r="C7187" s="89">
        <v>3.8</v>
      </c>
      <c r="D7187" s="89">
        <v>5.4</v>
      </c>
      <c r="E7187" s="96">
        <v>542</v>
      </c>
      <c r="F7187" s="89">
        <v>6.1</v>
      </c>
      <c r="G7187" s="89"/>
      <c r="H7187">
        <v>0.93</v>
      </c>
      <c r="I7187" t="s">
        <v>18</v>
      </c>
      <c r="J7187">
        <v>1.1000000000000001</v>
      </c>
      <c r="K7187">
        <v>2</v>
      </c>
      <c r="L7187">
        <v>2025</v>
      </c>
      <c r="M7187" t="s">
        <v>118</v>
      </c>
      <c r="N7187" s="89" cm="1">
        <f t="array" ref="N7187">IF(ISNUMBER(_34_KNMI_Stations[[#This Row],[Etmaal temperatuur °C]]),IF(_34_KNMI_Stations[[#This Row],[Etmaal temperatuur °C]]&lt;stookgrens[],stookgrens[]-_34_KNMI_Stations[[#This Row],[Etmaal temperatuur °C]],0),"")</f>
        <v>12.6</v>
      </c>
      <c r="O7187" s="89">
        <f>_34_KNMI_Stations[[#This Row],[graaddagen]]*_34_KNMI_Stations[[#This Row],[Gewogen factor]]</f>
        <v>13.860000000000001</v>
      </c>
      <c r="P7187" s="89" cm="1">
        <f t="array" ref="P7187">IF(ISNUMBER(_34_KNMI_Stations[[#This Row],[Etmaal temperatuur °C]]),IF(_34_KNMI_Stations[[#This Row],[Etmaal temperatuur °C]]&gt;stookgrens[],_34_KNMI_Stations[[#This Row],[Etmaal temperatuur °C]]-stookgrens[],0),"")</f>
        <v>0</v>
      </c>
    </row>
    <row r="7188" spans="1:16" x14ac:dyDescent="0.25">
      <c r="A7188">
        <v>286</v>
      </c>
      <c r="B7188" s="110">
        <v>45716</v>
      </c>
      <c r="C7188" s="89">
        <v>4.3</v>
      </c>
      <c r="D7188" s="89">
        <v>4.3</v>
      </c>
      <c r="E7188" s="96">
        <v>489</v>
      </c>
      <c r="F7188" s="89">
        <v>0.2</v>
      </c>
      <c r="G7188" s="89"/>
      <c r="H7188">
        <v>0.93</v>
      </c>
      <c r="I7188" t="s">
        <v>18</v>
      </c>
      <c r="J7188">
        <v>1.1000000000000001</v>
      </c>
      <c r="K7188">
        <v>2</v>
      </c>
      <c r="L7188">
        <v>2025</v>
      </c>
      <c r="M7188" t="s">
        <v>118</v>
      </c>
      <c r="N7188" s="89" cm="1">
        <f t="array" ref="N7188">IF(ISNUMBER(_34_KNMI_Stations[[#This Row],[Etmaal temperatuur °C]]),IF(_34_KNMI_Stations[[#This Row],[Etmaal temperatuur °C]]&lt;stookgrens[],stookgrens[]-_34_KNMI_Stations[[#This Row],[Etmaal temperatuur °C]],0),"")</f>
        <v>13.7</v>
      </c>
      <c r="O7188" s="89">
        <f>_34_KNMI_Stations[[#This Row],[graaddagen]]*_34_KNMI_Stations[[#This Row],[Gewogen factor]]</f>
        <v>15.07</v>
      </c>
      <c r="P7188" s="89" cm="1">
        <f t="array" ref="P7188">IF(ISNUMBER(_34_KNMI_Stations[[#This Row],[Etmaal temperatuur °C]]),IF(_34_KNMI_Stations[[#This Row],[Etmaal temperatuur °C]]&gt;stookgrens[],_34_KNMI_Stations[[#This Row],[Etmaal temperatuur °C]]-stookgrens[],0),"")</f>
        <v>0</v>
      </c>
    </row>
    <row r="7189" spans="1:16" x14ac:dyDescent="0.25">
      <c r="A7189">
        <v>286</v>
      </c>
      <c r="B7189" s="110">
        <v>45717</v>
      </c>
      <c r="C7189" s="89">
        <v>2</v>
      </c>
      <c r="D7189" s="89">
        <v>2.8</v>
      </c>
      <c r="E7189" s="96">
        <v>857</v>
      </c>
      <c r="F7189" s="89">
        <v>0</v>
      </c>
      <c r="G7189" s="89"/>
      <c r="H7189">
        <v>0.92</v>
      </c>
      <c r="I7189" t="s">
        <v>18</v>
      </c>
      <c r="J7189">
        <v>1</v>
      </c>
      <c r="K7189">
        <v>3</v>
      </c>
      <c r="L7189">
        <v>2025</v>
      </c>
      <c r="M7189" t="s">
        <v>118</v>
      </c>
      <c r="N7189" s="89" cm="1">
        <f t="array" ref="N7189">IF(ISNUMBER(_34_KNMI_Stations[[#This Row],[Etmaal temperatuur °C]]),IF(_34_KNMI_Stations[[#This Row],[Etmaal temperatuur °C]]&lt;stookgrens[],stookgrens[]-_34_KNMI_Stations[[#This Row],[Etmaal temperatuur °C]],0),"")</f>
        <v>15.2</v>
      </c>
      <c r="O7189" s="89">
        <f>_34_KNMI_Stations[[#This Row],[graaddagen]]*_34_KNMI_Stations[[#This Row],[Gewogen factor]]</f>
        <v>15.2</v>
      </c>
      <c r="P7189" s="89" cm="1">
        <f t="array" ref="P7189">IF(ISNUMBER(_34_KNMI_Stations[[#This Row],[Etmaal temperatuur °C]]),IF(_34_KNMI_Stations[[#This Row],[Etmaal temperatuur °C]]&gt;stookgrens[],_34_KNMI_Stations[[#This Row],[Etmaal temperatuur °C]]-stookgrens[],0),"")</f>
        <v>0</v>
      </c>
    </row>
    <row r="7190" spans="1:16" x14ac:dyDescent="0.25">
      <c r="A7190">
        <v>286</v>
      </c>
      <c r="B7190" s="110">
        <v>45718</v>
      </c>
      <c r="C7190" s="89">
        <v>2.5</v>
      </c>
      <c r="D7190" s="89">
        <v>2.6</v>
      </c>
      <c r="E7190" s="96">
        <v>1092</v>
      </c>
      <c r="F7190" s="89">
        <v>0</v>
      </c>
      <c r="G7190" s="89"/>
      <c r="H7190">
        <v>0.9</v>
      </c>
      <c r="I7190" t="s">
        <v>18</v>
      </c>
      <c r="J7190">
        <v>1</v>
      </c>
      <c r="K7190">
        <v>3</v>
      </c>
      <c r="L7190">
        <v>2025</v>
      </c>
      <c r="M7190" t="s">
        <v>118</v>
      </c>
      <c r="N7190" s="89" cm="1">
        <f t="array" ref="N7190">IF(ISNUMBER(_34_KNMI_Stations[[#This Row],[Etmaal temperatuur °C]]),IF(_34_KNMI_Stations[[#This Row],[Etmaal temperatuur °C]]&lt;stookgrens[],stookgrens[]-_34_KNMI_Stations[[#This Row],[Etmaal temperatuur °C]],0),"")</f>
        <v>15.4</v>
      </c>
      <c r="O7190" s="89">
        <f>_34_KNMI_Stations[[#This Row],[graaddagen]]*_34_KNMI_Stations[[#This Row],[Gewogen factor]]</f>
        <v>15.4</v>
      </c>
      <c r="P7190" s="89" cm="1">
        <f t="array" ref="P7190">IF(ISNUMBER(_34_KNMI_Stations[[#This Row],[Etmaal temperatuur °C]]),IF(_34_KNMI_Stations[[#This Row],[Etmaal temperatuur °C]]&gt;stookgrens[],_34_KNMI_Stations[[#This Row],[Etmaal temperatuur °C]]-stookgrens[],0),"")</f>
        <v>0</v>
      </c>
    </row>
    <row r="7191" spans="1:16" x14ac:dyDescent="0.25">
      <c r="A7191">
        <v>286</v>
      </c>
      <c r="B7191" s="110">
        <v>45719</v>
      </c>
      <c r="C7191" s="89">
        <v>3</v>
      </c>
      <c r="D7191" s="89">
        <v>3.2</v>
      </c>
      <c r="E7191" s="96">
        <v>1229</v>
      </c>
      <c r="F7191" s="89">
        <v>0</v>
      </c>
      <c r="G7191" s="89"/>
      <c r="H7191">
        <v>0.87</v>
      </c>
      <c r="I7191" t="s">
        <v>18</v>
      </c>
      <c r="J7191">
        <v>1</v>
      </c>
      <c r="K7191">
        <v>3</v>
      </c>
      <c r="L7191">
        <v>2025</v>
      </c>
      <c r="M7191" t="s">
        <v>119</v>
      </c>
      <c r="N7191" s="89" cm="1">
        <f t="array" ref="N7191">IF(ISNUMBER(_34_KNMI_Stations[[#This Row],[Etmaal temperatuur °C]]),IF(_34_KNMI_Stations[[#This Row],[Etmaal temperatuur °C]]&lt;stookgrens[],stookgrens[]-_34_KNMI_Stations[[#This Row],[Etmaal temperatuur °C]],0),"")</f>
        <v>14.8</v>
      </c>
      <c r="O7191" s="89">
        <f>_34_KNMI_Stations[[#This Row],[graaddagen]]*_34_KNMI_Stations[[#This Row],[Gewogen factor]]</f>
        <v>14.8</v>
      </c>
      <c r="P7191" s="89" cm="1">
        <f t="array" ref="P7191">IF(ISNUMBER(_34_KNMI_Stations[[#This Row],[Etmaal temperatuur °C]]),IF(_34_KNMI_Stations[[#This Row],[Etmaal temperatuur °C]]&gt;stookgrens[],_34_KNMI_Stations[[#This Row],[Etmaal temperatuur °C]]-stookgrens[],0),"")</f>
        <v>0</v>
      </c>
    </row>
    <row r="7192" spans="1:16" x14ac:dyDescent="0.25">
      <c r="A7192">
        <v>286</v>
      </c>
      <c r="B7192" s="110">
        <v>45720</v>
      </c>
      <c r="C7192" s="89">
        <v>3.5</v>
      </c>
      <c r="D7192" s="89">
        <v>4.3</v>
      </c>
      <c r="E7192" s="96">
        <v>1051</v>
      </c>
      <c r="F7192" s="89">
        <v>0</v>
      </c>
      <c r="G7192" s="89"/>
      <c r="H7192">
        <v>0.85</v>
      </c>
      <c r="I7192" t="s">
        <v>18</v>
      </c>
      <c r="J7192">
        <v>1</v>
      </c>
      <c r="K7192">
        <v>3</v>
      </c>
      <c r="L7192">
        <v>2025</v>
      </c>
      <c r="M7192" t="s">
        <v>119</v>
      </c>
      <c r="N7192" s="89" cm="1">
        <f t="array" ref="N7192">IF(ISNUMBER(_34_KNMI_Stations[[#This Row],[Etmaal temperatuur °C]]),IF(_34_KNMI_Stations[[#This Row],[Etmaal temperatuur °C]]&lt;stookgrens[],stookgrens[]-_34_KNMI_Stations[[#This Row],[Etmaal temperatuur °C]],0),"")</f>
        <v>13.7</v>
      </c>
      <c r="O7192" s="89">
        <f>_34_KNMI_Stations[[#This Row],[graaddagen]]*_34_KNMI_Stations[[#This Row],[Gewogen factor]]</f>
        <v>13.7</v>
      </c>
      <c r="P7192" s="89" cm="1">
        <f t="array" ref="P7192">IF(ISNUMBER(_34_KNMI_Stations[[#This Row],[Etmaal temperatuur °C]]),IF(_34_KNMI_Stations[[#This Row],[Etmaal temperatuur °C]]&gt;stookgrens[],_34_KNMI_Stations[[#This Row],[Etmaal temperatuur °C]]-stookgrens[],0),"")</f>
        <v>0</v>
      </c>
    </row>
    <row r="7193" spans="1:16" x14ac:dyDescent="0.25">
      <c r="A7193">
        <v>286</v>
      </c>
      <c r="B7193" s="110">
        <v>45721</v>
      </c>
      <c r="C7193" s="89">
        <v>4.4000000000000004</v>
      </c>
      <c r="D7193" s="89">
        <v>5.9</v>
      </c>
      <c r="E7193" s="96">
        <v>1200</v>
      </c>
      <c r="F7193" s="89">
        <v>0</v>
      </c>
      <c r="G7193" s="89"/>
      <c r="H7193">
        <v>0.76</v>
      </c>
      <c r="I7193" t="s">
        <v>18</v>
      </c>
      <c r="J7193">
        <v>1</v>
      </c>
      <c r="K7193">
        <v>3</v>
      </c>
      <c r="L7193">
        <v>2025</v>
      </c>
      <c r="M7193" t="s">
        <v>119</v>
      </c>
      <c r="N7193" s="89" cm="1">
        <f t="array" ref="N7193">IF(ISNUMBER(_34_KNMI_Stations[[#This Row],[Etmaal temperatuur °C]]),IF(_34_KNMI_Stations[[#This Row],[Etmaal temperatuur °C]]&lt;stookgrens[],stookgrens[]-_34_KNMI_Stations[[#This Row],[Etmaal temperatuur °C]],0),"")</f>
        <v>12.1</v>
      </c>
      <c r="O7193" s="89">
        <f>_34_KNMI_Stations[[#This Row],[graaddagen]]*_34_KNMI_Stations[[#This Row],[Gewogen factor]]</f>
        <v>12.1</v>
      </c>
      <c r="P7193" s="89" cm="1">
        <f t="array" ref="P7193">IF(ISNUMBER(_34_KNMI_Stations[[#This Row],[Etmaal temperatuur °C]]),IF(_34_KNMI_Stations[[#This Row],[Etmaal temperatuur °C]]&gt;stookgrens[],_34_KNMI_Stations[[#This Row],[Etmaal temperatuur °C]]-stookgrens[],0),"")</f>
        <v>0</v>
      </c>
    </row>
    <row r="7194" spans="1:16" x14ac:dyDescent="0.25">
      <c r="A7194">
        <v>286</v>
      </c>
      <c r="B7194" s="110">
        <v>45722</v>
      </c>
      <c r="C7194" s="89">
        <v>3.4</v>
      </c>
      <c r="D7194" s="89">
        <v>7.3</v>
      </c>
      <c r="E7194" s="96">
        <v>1210</v>
      </c>
      <c r="F7194" s="89">
        <v>0</v>
      </c>
      <c r="G7194" s="89"/>
      <c r="H7194">
        <v>0.74</v>
      </c>
      <c r="I7194" t="s">
        <v>18</v>
      </c>
      <c r="J7194">
        <v>1</v>
      </c>
      <c r="K7194">
        <v>3</v>
      </c>
      <c r="L7194">
        <v>2025</v>
      </c>
      <c r="M7194" t="s">
        <v>119</v>
      </c>
      <c r="N7194" s="89" cm="1">
        <f t="array" ref="N7194">IF(ISNUMBER(_34_KNMI_Stations[[#This Row],[Etmaal temperatuur °C]]),IF(_34_KNMI_Stations[[#This Row],[Etmaal temperatuur °C]]&lt;stookgrens[],stookgrens[]-_34_KNMI_Stations[[#This Row],[Etmaal temperatuur °C]],0),"")</f>
        <v>10.7</v>
      </c>
      <c r="O7194" s="89">
        <f>_34_KNMI_Stations[[#This Row],[graaddagen]]*_34_KNMI_Stations[[#This Row],[Gewogen factor]]</f>
        <v>10.7</v>
      </c>
      <c r="P7194" s="89" cm="1">
        <f t="array" ref="P7194">IF(ISNUMBER(_34_KNMI_Stations[[#This Row],[Etmaal temperatuur °C]]),IF(_34_KNMI_Stations[[#This Row],[Etmaal temperatuur °C]]&gt;stookgrens[],_34_KNMI_Stations[[#This Row],[Etmaal temperatuur °C]]-stookgrens[],0),"")</f>
        <v>0</v>
      </c>
    </row>
    <row r="7195" spans="1:16" x14ac:dyDescent="0.25">
      <c r="A7195">
        <v>286</v>
      </c>
      <c r="B7195" s="110">
        <v>45723</v>
      </c>
      <c r="C7195" s="89">
        <v>3.3</v>
      </c>
      <c r="D7195" s="89">
        <v>9.1999999999999993</v>
      </c>
      <c r="E7195" s="96">
        <v>1208</v>
      </c>
      <c r="F7195" s="89">
        <v>0</v>
      </c>
      <c r="G7195" s="89"/>
      <c r="H7195">
        <v>0.68</v>
      </c>
      <c r="I7195" t="s">
        <v>18</v>
      </c>
      <c r="J7195">
        <v>1</v>
      </c>
      <c r="K7195">
        <v>3</v>
      </c>
      <c r="L7195">
        <v>2025</v>
      </c>
      <c r="M7195" t="s">
        <v>119</v>
      </c>
      <c r="N7195" s="89" cm="1">
        <f t="array" ref="N7195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7195" s="89">
        <f>_34_KNMI_Stations[[#This Row],[graaddagen]]*_34_KNMI_Stations[[#This Row],[Gewogen factor]]</f>
        <v>8.8000000000000007</v>
      </c>
      <c r="P7195" s="89" cm="1">
        <f t="array" ref="P7195">IF(ISNUMBER(_34_KNMI_Stations[[#This Row],[Etmaal temperatuur °C]]),IF(_34_KNMI_Stations[[#This Row],[Etmaal temperatuur °C]]&gt;stookgrens[],_34_KNMI_Stations[[#This Row],[Etmaal temperatuur °C]]-stookgrens[],0),"")</f>
        <v>0</v>
      </c>
    </row>
    <row r="7196" spans="1:16" x14ac:dyDescent="0.25">
      <c r="A7196">
        <v>286</v>
      </c>
      <c r="B7196" s="110">
        <v>45724</v>
      </c>
      <c r="C7196" s="89">
        <v>3.2</v>
      </c>
      <c r="D7196" s="89">
        <v>8.4</v>
      </c>
      <c r="E7196" s="96">
        <v>1259</v>
      </c>
      <c r="F7196" s="89">
        <v>0</v>
      </c>
      <c r="G7196" s="89"/>
      <c r="H7196">
        <v>0.71</v>
      </c>
      <c r="I7196" t="s">
        <v>18</v>
      </c>
      <c r="J7196">
        <v>1</v>
      </c>
      <c r="K7196">
        <v>3</v>
      </c>
      <c r="L7196">
        <v>2025</v>
      </c>
      <c r="M7196" t="s">
        <v>119</v>
      </c>
      <c r="N7196" s="89" cm="1">
        <f t="array" ref="N7196">IF(ISNUMBER(_34_KNMI_Stations[[#This Row],[Etmaal temperatuur °C]]),IF(_34_KNMI_Stations[[#This Row],[Etmaal temperatuur °C]]&lt;stookgrens[],stookgrens[]-_34_KNMI_Stations[[#This Row],[Etmaal temperatuur °C]],0),"")</f>
        <v>9.6</v>
      </c>
      <c r="O7196" s="89">
        <f>_34_KNMI_Stations[[#This Row],[graaddagen]]*_34_KNMI_Stations[[#This Row],[Gewogen factor]]</f>
        <v>9.6</v>
      </c>
      <c r="P7196" s="89" cm="1">
        <f t="array" ref="P7196">IF(ISNUMBER(_34_KNMI_Stations[[#This Row],[Etmaal temperatuur °C]]),IF(_34_KNMI_Stations[[#This Row],[Etmaal temperatuur °C]]&gt;stookgrens[],_34_KNMI_Stations[[#This Row],[Etmaal temperatuur °C]]-stookgrens[],0),"")</f>
        <v>0</v>
      </c>
    </row>
    <row r="7197" spans="1:16" x14ac:dyDescent="0.25">
      <c r="A7197">
        <v>286</v>
      </c>
      <c r="B7197" s="110">
        <v>45725</v>
      </c>
      <c r="C7197" s="89">
        <v>3.3</v>
      </c>
      <c r="D7197" s="89">
        <v>7.4</v>
      </c>
      <c r="E7197" s="96">
        <v>1229</v>
      </c>
      <c r="F7197" s="89">
        <v>0</v>
      </c>
      <c r="G7197" s="89"/>
      <c r="H7197">
        <v>0.74</v>
      </c>
      <c r="I7197" t="s">
        <v>18</v>
      </c>
      <c r="J7197">
        <v>1</v>
      </c>
      <c r="K7197">
        <v>3</v>
      </c>
      <c r="L7197">
        <v>2025</v>
      </c>
      <c r="M7197" t="s">
        <v>119</v>
      </c>
      <c r="N7197" s="89" cm="1">
        <f t="array" ref="N7197">IF(ISNUMBER(_34_KNMI_Stations[[#This Row],[Etmaal temperatuur °C]]),IF(_34_KNMI_Stations[[#This Row],[Etmaal temperatuur °C]]&lt;stookgrens[],stookgrens[]-_34_KNMI_Stations[[#This Row],[Etmaal temperatuur °C]],0),"")</f>
        <v>10.6</v>
      </c>
      <c r="O7197" s="89">
        <f>_34_KNMI_Stations[[#This Row],[graaddagen]]*_34_KNMI_Stations[[#This Row],[Gewogen factor]]</f>
        <v>10.6</v>
      </c>
      <c r="P7197" s="89" cm="1">
        <f t="array" ref="P7197">IF(ISNUMBER(_34_KNMI_Stations[[#This Row],[Etmaal temperatuur °C]]),IF(_34_KNMI_Stations[[#This Row],[Etmaal temperatuur °C]]&gt;stookgrens[],_34_KNMI_Stations[[#This Row],[Etmaal temperatuur °C]]-stookgrens[],0),"")</f>
        <v>0</v>
      </c>
    </row>
    <row r="7198" spans="1:16" x14ac:dyDescent="0.25">
      <c r="A7198">
        <v>286</v>
      </c>
      <c r="B7198" s="110">
        <v>45726</v>
      </c>
      <c r="C7198" s="89">
        <v>3</v>
      </c>
      <c r="D7198" s="89">
        <v>4.9000000000000004</v>
      </c>
      <c r="E7198" s="96">
        <v>1264</v>
      </c>
      <c r="F7198" s="89">
        <v>0</v>
      </c>
      <c r="G7198" s="89"/>
      <c r="H7198">
        <v>0.87</v>
      </c>
      <c r="I7198" t="s">
        <v>18</v>
      </c>
      <c r="J7198">
        <v>1</v>
      </c>
      <c r="K7198">
        <v>3</v>
      </c>
      <c r="L7198">
        <v>2025</v>
      </c>
      <c r="M7198" t="s">
        <v>120</v>
      </c>
      <c r="N7198" s="89" cm="1">
        <f t="array" ref="N7198">IF(ISNUMBER(_34_KNMI_Stations[[#This Row],[Etmaal temperatuur °C]]),IF(_34_KNMI_Stations[[#This Row],[Etmaal temperatuur °C]]&lt;stookgrens[],stookgrens[]-_34_KNMI_Stations[[#This Row],[Etmaal temperatuur °C]],0),"")</f>
        <v>13.1</v>
      </c>
      <c r="O7198" s="89">
        <f>_34_KNMI_Stations[[#This Row],[graaddagen]]*_34_KNMI_Stations[[#This Row],[Gewogen factor]]</f>
        <v>13.1</v>
      </c>
      <c r="P7198" s="89" cm="1">
        <f t="array" ref="P7198">IF(ISNUMBER(_34_KNMI_Stations[[#This Row],[Etmaal temperatuur °C]]),IF(_34_KNMI_Stations[[#This Row],[Etmaal temperatuur °C]]&gt;stookgrens[],_34_KNMI_Stations[[#This Row],[Etmaal temperatuur °C]]-stookgrens[],0),"")</f>
        <v>0</v>
      </c>
    </row>
    <row r="7199" spans="1:16" x14ac:dyDescent="0.25">
      <c r="A7199">
        <v>286</v>
      </c>
      <c r="B7199" s="110">
        <v>45727</v>
      </c>
      <c r="C7199" s="89">
        <v>4.7</v>
      </c>
      <c r="D7199" s="89">
        <v>5.3</v>
      </c>
      <c r="E7199" s="96">
        <v>524</v>
      </c>
      <c r="F7199" s="89">
        <v>0.3</v>
      </c>
      <c r="G7199" s="89"/>
      <c r="H7199">
        <v>0.86</v>
      </c>
      <c r="I7199" t="s">
        <v>18</v>
      </c>
      <c r="J7199">
        <v>1</v>
      </c>
      <c r="K7199">
        <v>3</v>
      </c>
      <c r="L7199">
        <v>2025</v>
      </c>
      <c r="M7199" t="s">
        <v>120</v>
      </c>
      <c r="N7199" s="89" cm="1">
        <f t="array" ref="N7199">IF(ISNUMBER(_34_KNMI_Stations[[#This Row],[Etmaal temperatuur °C]]),IF(_34_KNMI_Stations[[#This Row],[Etmaal temperatuur °C]]&lt;stookgrens[],stookgrens[]-_34_KNMI_Stations[[#This Row],[Etmaal temperatuur °C]],0),"")</f>
        <v>12.7</v>
      </c>
      <c r="O7199" s="89">
        <f>_34_KNMI_Stations[[#This Row],[graaddagen]]*_34_KNMI_Stations[[#This Row],[Gewogen factor]]</f>
        <v>12.7</v>
      </c>
      <c r="P7199" s="89" cm="1">
        <f t="array" ref="P7199">IF(ISNUMBER(_34_KNMI_Stations[[#This Row],[Etmaal temperatuur °C]]),IF(_34_KNMI_Stations[[#This Row],[Etmaal temperatuur °C]]&gt;stookgrens[],_34_KNMI_Stations[[#This Row],[Etmaal temperatuur °C]]-stookgrens[],0),"")</f>
        <v>0</v>
      </c>
    </row>
    <row r="7200" spans="1:16" x14ac:dyDescent="0.25">
      <c r="A7200">
        <v>286</v>
      </c>
      <c r="B7200" s="110">
        <v>45728</v>
      </c>
      <c r="C7200" s="89">
        <v>4.0999999999999996</v>
      </c>
      <c r="D7200" s="89">
        <v>3.3</v>
      </c>
      <c r="E7200" s="96">
        <v>972</v>
      </c>
      <c r="F7200" s="89">
        <v>1.8</v>
      </c>
      <c r="G7200" s="89"/>
      <c r="H7200">
        <v>0.89</v>
      </c>
      <c r="I7200" t="s">
        <v>18</v>
      </c>
      <c r="J7200">
        <v>1</v>
      </c>
      <c r="K7200">
        <v>3</v>
      </c>
      <c r="L7200">
        <v>2025</v>
      </c>
      <c r="M7200" t="s">
        <v>120</v>
      </c>
      <c r="N7200" s="89" cm="1">
        <f t="array" ref="N7200">IF(ISNUMBER(_34_KNMI_Stations[[#This Row],[Etmaal temperatuur °C]]),IF(_34_KNMI_Stations[[#This Row],[Etmaal temperatuur °C]]&lt;stookgrens[],stookgrens[]-_34_KNMI_Stations[[#This Row],[Etmaal temperatuur °C]],0),"")</f>
        <v>14.7</v>
      </c>
      <c r="O7200" s="89">
        <f>_34_KNMI_Stations[[#This Row],[graaddagen]]*_34_KNMI_Stations[[#This Row],[Gewogen factor]]</f>
        <v>14.7</v>
      </c>
      <c r="P7200" s="89" cm="1">
        <f t="array" ref="P7200">IF(ISNUMBER(_34_KNMI_Stations[[#This Row],[Etmaal temperatuur °C]]),IF(_34_KNMI_Stations[[#This Row],[Etmaal temperatuur °C]]&gt;stookgrens[],_34_KNMI_Stations[[#This Row],[Etmaal temperatuur °C]]-stookgrens[],0),"")</f>
        <v>0</v>
      </c>
    </row>
    <row r="7201" spans="1:16" x14ac:dyDescent="0.25">
      <c r="A7201">
        <v>286</v>
      </c>
      <c r="B7201" s="110">
        <v>45729</v>
      </c>
      <c r="C7201" s="89">
        <v>3.8</v>
      </c>
      <c r="D7201" s="89">
        <v>2.2999999999999998</v>
      </c>
      <c r="E7201" s="96">
        <v>843</v>
      </c>
      <c r="F7201" s="89">
        <v>0.1</v>
      </c>
      <c r="G7201" s="89"/>
      <c r="H7201">
        <v>0.89</v>
      </c>
      <c r="I7201" t="s">
        <v>18</v>
      </c>
      <c r="J7201">
        <v>1</v>
      </c>
      <c r="K7201">
        <v>3</v>
      </c>
      <c r="L7201">
        <v>2025</v>
      </c>
      <c r="M7201" t="s">
        <v>120</v>
      </c>
      <c r="N7201" s="89" cm="1">
        <f t="array" ref="N7201">IF(ISNUMBER(_34_KNMI_Stations[[#This Row],[Etmaal temperatuur °C]]),IF(_34_KNMI_Stations[[#This Row],[Etmaal temperatuur °C]]&lt;stookgrens[],stookgrens[]-_34_KNMI_Stations[[#This Row],[Etmaal temperatuur °C]],0),"")</f>
        <v>15.7</v>
      </c>
      <c r="O7201" s="89">
        <f>_34_KNMI_Stations[[#This Row],[graaddagen]]*_34_KNMI_Stations[[#This Row],[Gewogen factor]]</f>
        <v>15.7</v>
      </c>
      <c r="P7201" s="89" cm="1">
        <f t="array" ref="P7201">IF(ISNUMBER(_34_KNMI_Stations[[#This Row],[Etmaal temperatuur °C]]),IF(_34_KNMI_Stations[[#This Row],[Etmaal temperatuur °C]]&gt;stookgrens[],_34_KNMI_Stations[[#This Row],[Etmaal temperatuur °C]]-stookgrens[],0),"")</f>
        <v>0</v>
      </c>
    </row>
    <row r="7202" spans="1:16" x14ac:dyDescent="0.25">
      <c r="A7202">
        <v>286</v>
      </c>
      <c r="B7202" s="110">
        <v>45730</v>
      </c>
      <c r="C7202" s="89">
        <v>4.3</v>
      </c>
      <c r="D7202" s="89">
        <v>2.4</v>
      </c>
      <c r="E7202" s="96">
        <v>1024</v>
      </c>
      <c r="F7202" s="89">
        <v>0.2</v>
      </c>
      <c r="G7202" s="89"/>
      <c r="H7202">
        <v>0.82</v>
      </c>
      <c r="I7202" t="s">
        <v>18</v>
      </c>
      <c r="J7202">
        <v>1</v>
      </c>
      <c r="K7202">
        <v>3</v>
      </c>
      <c r="L7202">
        <v>2025</v>
      </c>
      <c r="M7202" t="s">
        <v>120</v>
      </c>
      <c r="N7202" s="89" cm="1">
        <f t="array" ref="N7202">IF(ISNUMBER(_34_KNMI_Stations[[#This Row],[Etmaal temperatuur °C]]),IF(_34_KNMI_Stations[[#This Row],[Etmaal temperatuur °C]]&lt;stookgrens[],stookgrens[]-_34_KNMI_Stations[[#This Row],[Etmaal temperatuur °C]],0),"")</f>
        <v>15.6</v>
      </c>
      <c r="O7202" s="89">
        <f>_34_KNMI_Stations[[#This Row],[graaddagen]]*_34_KNMI_Stations[[#This Row],[Gewogen factor]]</f>
        <v>15.6</v>
      </c>
      <c r="P7202" s="89" cm="1">
        <f t="array" ref="P7202">IF(ISNUMBER(_34_KNMI_Stations[[#This Row],[Etmaal temperatuur °C]]),IF(_34_KNMI_Stations[[#This Row],[Etmaal temperatuur °C]]&gt;stookgrens[],_34_KNMI_Stations[[#This Row],[Etmaal temperatuur °C]]-stookgrens[],0),"")</f>
        <v>0</v>
      </c>
    </row>
    <row r="7203" spans="1:16" x14ac:dyDescent="0.25">
      <c r="A7203">
        <v>286</v>
      </c>
      <c r="B7203" s="110">
        <v>45731</v>
      </c>
      <c r="C7203" s="89">
        <v>4.4000000000000004</v>
      </c>
      <c r="D7203" s="89">
        <v>1.2</v>
      </c>
      <c r="E7203" s="96">
        <v>1524</v>
      </c>
      <c r="F7203" s="89">
        <v>0</v>
      </c>
      <c r="G7203" s="89"/>
      <c r="H7203">
        <v>0.8</v>
      </c>
      <c r="I7203" t="s">
        <v>18</v>
      </c>
      <c r="J7203">
        <v>1</v>
      </c>
      <c r="K7203">
        <v>3</v>
      </c>
      <c r="L7203">
        <v>2025</v>
      </c>
      <c r="M7203" t="s">
        <v>120</v>
      </c>
      <c r="N7203" s="89" cm="1">
        <f t="array" ref="N7203">IF(ISNUMBER(_34_KNMI_Stations[[#This Row],[Etmaal temperatuur °C]]),IF(_34_KNMI_Stations[[#This Row],[Etmaal temperatuur °C]]&lt;stookgrens[],stookgrens[]-_34_KNMI_Stations[[#This Row],[Etmaal temperatuur °C]],0),"")</f>
        <v>16.8</v>
      </c>
      <c r="O7203" s="89">
        <f>_34_KNMI_Stations[[#This Row],[graaddagen]]*_34_KNMI_Stations[[#This Row],[Gewogen factor]]</f>
        <v>16.8</v>
      </c>
      <c r="P7203" s="89" cm="1">
        <f t="array" ref="P7203">IF(ISNUMBER(_34_KNMI_Stations[[#This Row],[Etmaal temperatuur °C]]),IF(_34_KNMI_Stations[[#This Row],[Etmaal temperatuur °C]]&gt;stookgrens[],_34_KNMI_Stations[[#This Row],[Etmaal temperatuur °C]]-stookgrens[],0),"")</f>
        <v>0</v>
      </c>
    </row>
    <row r="7204" spans="1:16" x14ac:dyDescent="0.25">
      <c r="A7204">
        <v>286</v>
      </c>
      <c r="B7204" s="110">
        <v>45732</v>
      </c>
      <c r="C7204" s="89">
        <v>3.2</v>
      </c>
      <c r="D7204" s="89">
        <v>2.8</v>
      </c>
      <c r="E7204" s="96">
        <v>936</v>
      </c>
      <c r="F7204" s="89">
        <v>0.3</v>
      </c>
      <c r="G7204" s="89"/>
      <c r="H7204">
        <v>0.87</v>
      </c>
      <c r="I7204" t="s">
        <v>18</v>
      </c>
      <c r="J7204">
        <v>1</v>
      </c>
      <c r="K7204">
        <v>3</v>
      </c>
      <c r="L7204">
        <v>2025</v>
      </c>
      <c r="M7204" t="s">
        <v>120</v>
      </c>
      <c r="N7204" s="89" cm="1">
        <f t="array" ref="N7204">IF(ISNUMBER(_34_KNMI_Stations[[#This Row],[Etmaal temperatuur °C]]),IF(_34_KNMI_Stations[[#This Row],[Etmaal temperatuur °C]]&lt;stookgrens[],stookgrens[]-_34_KNMI_Stations[[#This Row],[Etmaal temperatuur °C]],0),"")</f>
        <v>15.2</v>
      </c>
      <c r="O7204" s="89">
        <f>_34_KNMI_Stations[[#This Row],[graaddagen]]*_34_KNMI_Stations[[#This Row],[Gewogen factor]]</f>
        <v>15.2</v>
      </c>
      <c r="P7204" s="89" cm="1">
        <f t="array" ref="P7204">IF(ISNUMBER(_34_KNMI_Stations[[#This Row],[Etmaal temperatuur °C]]),IF(_34_KNMI_Stations[[#This Row],[Etmaal temperatuur °C]]&gt;stookgrens[],_34_KNMI_Stations[[#This Row],[Etmaal temperatuur °C]]-stookgrens[],0),"")</f>
        <v>0</v>
      </c>
    </row>
    <row r="7205" spans="1:16" x14ac:dyDescent="0.25">
      <c r="A7205">
        <v>286</v>
      </c>
      <c r="B7205" s="110">
        <v>45733</v>
      </c>
      <c r="C7205" s="89">
        <v>4.9000000000000004</v>
      </c>
      <c r="D7205" s="89">
        <v>2.2000000000000002</v>
      </c>
      <c r="E7205" s="96">
        <v>1601</v>
      </c>
      <c r="F7205" s="89">
        <v>0</v>
      </c>
      <c r="G7205" s="89"/>
      <c r="H7205">
        <v>0.64</v>
      </c>
      <c r="I7205" t="s">
        <v>18</v>
      </c>
      <c r="J7205">
        <v>1</v>
      </c>
      <c r="K7205">
        <v>3</v>
      </c>
      <c r="L7205">
        <v>2025</v>
      </c>
      <c r="M7205" t="s">
        <v>121</v>
      </c>
      <c r="N7205" s="89" cm="1">
        <f t="array" ref="N7205">IF(ISNUMBER(_34_KNMI_Stations[[#This Row],[Etmaal temperatuur °C]]),IF(_34_KNMI_Stations[[#This Row],[Etmaal temperatuur °C]]&lt;stookgrens[],stookgrens[]-_34_KNMI_Stations[[#This Row],[Etmaal temperatuur °C]],0),"")</f>
        <v>15.8</v>
      </c>
      <c r="O7205" s="89">
        <f>_34_KNMI_Stations[[#This Row],[graaddagen]]*_34_KNMI_Stations[[#This Row],[Gewogen factor]]</f>
        <v>15.8</v>
      </c>
      <c r="P7205" s="89" cm="1">
        <f t="array" ref="P7205">IF(ISNUMBER(_34_KNMI_Stations[[#This Row],[Etmaal temperatuur °C]]),IF(_34_KNMI_Stations[[#This Row],[Etmaal temperatuur °C]]&gt;stookgrens[],_34_KNMI_Stations[[#This Row],[Etmaal temperatuur °C]]-stookgrens[],0),"")</f>
        <v>0</v>
      </c>
    </row>
    <row r="7206" spans="1:16" x14ac:dyDescent="0.25">
      <c r="A7206">
        <v>286</v>
      </c>
      <c r="B7206" s="110">
        <v>45734</v>
      </c>
      <c r="C7206" s="89">
        <v>3</v>
      </c>
      <c r="D7206" s="89">
        <v>1.9</v>
      </c>
      <c r="E7206" s="96">
        <v>1637</v>
      </c>
      <c r="F7206" s="89">
        <v>0</v>
      </c>
      <c r="G7206" s="89"/>
      <c r="H7206">
        <v>0.59</v>
      </c>
      <c r="I7206" t="s">
        <v>18</v>
      </c>
      <c r="J7206">
        <v>1</v>
      </c>
      <c r="K7206">
        <v>3</v>
      </c>
      <c r="L7206">
        <v>2025</v>
      </c>
      <c r="M7206" t="s">
        <v>121</v>
      </c>
      <c r="N7206" s="89" cm="1">
        <f t="array" ref="N7206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7206" s="89">
        <f>_34_KNMI_Stations[[#This Row],[graaddagen]]*_34_KNMI_Stations[[#This Row],[Gewogen factor]]</f>
        <v>16.100000000000001</v>
      </c>
      <c r="P7206" s="89" cm="1">
        <f t="array" ref="P7206">IF(ISNUMBER(_34_KNMI_Stations[[#This Row],[Etmaal temperatuur °C]]),IF(_34_KNMI_Stations[[#This Row],[Etmaal temperatuur °C]]&gt;stookgrens[],_34_KNMI_Stations[[#This Row],[Etmaal temperatuur °C]]-stookgrens[],0),"")</f>
        <v>0</v>
      </c>
    </row>
    <row r="7207" spans="1:16" x14ac:dyDescent="0.25">
      <c r="A7207">
        <v>286</v>
      </c>
      <c r="B7207" s="110">
        <v>45735</v>
      </c>
      <c r="C7207" s="89">
        <v>2.6</v>
      </c>
      <c r="D7207" s="89">
        <v>5.6</v>
      </c>
      <c r="E7207" s="96">
        <v>1658</v>
      </c>
      <c r="F7207" s="89">
        <v>0</v>
      </c>
      <c r="G7207" s="89"/>
      <c r="H7207">
        <v>0.52</v>
      </c>
      <c r="I7207" t="s">
        <v>18</v>
      </c>
      <c r="J7207">
        <v>1</v>
      </c>
      <c r="K7207">
        <v>3</v>
      </c>
      <c r="L7207">
        <v>2025</v>
      </c>
      <c r="M7207" t="s">
        <v>121</v>
      </c>
      <c r="N7207" s="89" cm="1">
        <f t="array" ref="N7207">IF(ISNUMBER(_34_KNMI_Stations[[#This Row],[Etmaal temperatuur °C]]),IF(_34_KNMI_Stations[[#This Row],[Etmaal temperatuur °C]]&lt;stookgrens[],stookgrens[]-_34_KNMI_Stations[[#This Row],[Etmaal temperatuur °C]],0),"")</f>
        <v>12.4</v>
      </c>
      <c r="O7207" s="89">
        <f>_34_KNMI_Stations[[#This Row],[graaddagen]]*_34_KNMI_Stations[[#This Row],[Gewogen factor]]</f>
        <v>12.4</v>
      </c>
      <c r="P7207" s="89" cm="1">
        <f t="array" ref="P7207">IF(ISNUMBER(_34_KNMI_Stations[[#This Row],[Etmaal temperatuur °C]]),IF(_34_KNMI_Stations[[#This Row],[Etmaal temperatuur °C]]&gt;stookgrens[],_34_KNMI_Stations[[#This Row],[Etmaal temperatuur °C]]-stookgrens[],0),"")</f>
        <v>0</v>
      </c>
    </row>
    <row r="7208" spans="1:16" x14ac:dyDescent="0.25">
      <c r="A7208">
        <v>286</v>
      </c>
      <c r="B7208" s="110">
        <v>45736</v>
      </c>
      <c r="C7208" s="89">
        <v>3</v>
      </c>
      <c r="D7208" s="89">
        <v>8</v>
      </c>
      <c r="E7208" s="96">
        <v>1424</v>
      </c>
      <c r="F7208" s="89">
        <v>0</v>
      </c>
      <c r="G7208" s="89"/>
      <c r="H7208">
        <v>0.71</v>
      </c>
      <c r="I7208" t="s">
        <v>18</v>
      </c>
      <c r="J7208">
        <v>1</v>
      </c>
      <c r="K7208">
        <v>3</v>
      </c>
      <c r="L7208">
        <v>2025</v>
      </c>
      <c r="M7208" t="s">
        <v>121</v>
      </c>
      <c r="N7208" s="89" cm="1">
        <f t="array" ref="N7208">IF(ISNUMBER(_34_KNMI_Stations[[#This Row],[Etmaal temperatuur °C]]),IF(_34_KNMI_Stations[[#This Row],[Etmaal temperatuur °C]]&lt;stookgrens[],stookgrens[]-_34_KNMI_Stations[[#This Row],[Etmaal temperatuur °C]],0),"")</f>
        <v>10</v>
      </c>
      <c r="O7208" s="89">
        <f>_34_KNMI_Stations[[#This Row],[graaddagen]]*_34_KNMI_Stations[[#This Row],[Gewogen factor]]</f>
        <v>10</v>
      </c>
      <c r="P7208" s="89" cm="1">
        <f t="array" ref="P7208">IF(ISNUMBER(_34_KNMI_Stations[[#This Row],[Etmaal temperatuur °C]]),IF(_34_KNMI_Stations[[#This Row],[Etmaal temperatuur °C]]&gt;stookgrens[],_34_KNMI_Stations[[#This Row],[Etmaal temperatuur °C]]-stookgrens[],0),"")</f>
        <v>0</v>
      </c>
    </row>
    <row r="7209" spans="1:16" x14ac:dyDescent="0.25">
      <c r="A7209">
        <v>286</v>
      </c>
      <c r="B7209" s="110">
        <v>45737</v>
      </c>
      <c r="C7209" s="89">
        <v>5.5</v>
      </c>
      <c r="D7209" s="89">
        <v>11.3</v>
      </c>
      <c r="E7209" s="96">
        <v>1592</v>
      </c>
      <c r="F7209" s="89">
        <v>0</v>
      </c>
      <c r="G7209" s="89"/>
      <c r="H7209">
        <v>0.61</v>
      </c>
      <c r="I7209" t="s">
        <v>18</v>
      </c>
      <c r="J7209">
        <v>1</v>
      </c>
      <c r="K7209">
        <v>3</v>
      </c>
      <c r="L7209">
        <v>2025</v>
      </c>
      <c r="M7209" t="s">
        <v>121</v>
      </c>
      <c r="N7209" s="89" cm="1">
        <f t="array" ref="N7209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7209" s="89">
        <f>_34_KNMI_Stations[[#This Row],[graaddagen]]*_34_KNMI_Stations[[#This Row],[Gewogen factor]]</f>
        <v>6.6999999999999993</v>
      </c>
      <c r="P7209" s="89" cm="1">
        <f t="array" ref="P7209">IF(ISNUMBER(_34_KNMI_Stations[[#This Row],[Etmaal temperatuur °C]]),IF(_34_KNMI_Stations[[#This Row],[Etmaal temperatuur °C]]&gt;stookgrens[],_34_KNMI_Stations[[#This Row],[Etmaal temperatuur °C]]-stookgrens[],0),"")</f>
        <v>0</v>
      </c>
    </row>
    <row r="7210" spans="1:16" x14ac:dyDescent="0.25">
      <c r="A7210">
        <v>286</v>
      </c>
      <c r="B7210" s="110">
        <v>45738</v>
      </c>
      <c r="C7210" s="89">
        <v>9.4</v>
      </c>
      <c r="D7210" s="89">
        <v>13</v>
      </c>
      <c r="E7210" s="96">
        <v>1580</v>
      </c>
      <c r="F7210" s="89">
        <v>0</v>
      </c>
      <c r="G7210" s="89"/>
      <c r="H7210">
        <v>0.43</v>
      </c>
      <c r="I7210" t="s">
        <v>18</v>
      </c>
      <c r="J7210">
        <v>1</v>
      </c>
      <c r="K7210">
        <v>3</v>
      </c>
      <c r="L7210">
        <v>2025</v>
      </c>
      <c r="M7210" t="s">
        <v>121</v>
      </c>
      <c r="N7210" s="89" cm="1">
        <f t="array" ref="N7210">IF(ISNUMBER(_34_KNMI_Stations[[#This Row],[Etmaal temperatuur °C]]),IF(_34_KNMI_Stations[[#This Row],[Etmaal temperatuur °C]]&lt;stookgrens[],stookgrens[]-_34_KNMI_Stations[[#This Row],[Etmaal temperatuur °C]],0),"")</f>
        <v>5</v>
      </c>
      <c r="O7210" s="89">
        <f>_34_KNMI_Stations[[#This Row],[graaddagen]]*_34_KNMI_Stations[[#This Row],[Gewogen factor]]</f>
        <v>5</v>
      </c>
      <c r="P7210" s="89" cm="1">
        <f t="array" ref="P7210">IF(ISNUMBER(_34_KNMI_Stations[[#This Row],[Etmaal temperatuur °C]]),IF(_34_KNMI_Stations[[#This Row],[Etmaal temperatuur °C]]&gt;stookgrens[],_34_KNMI_Stations[[#This Row],[Etmaal temperatuur °C]]-stookgrens[],0),"")</f>
        <v>0</v>
      </c>
    </row>
    <row r="7211" spans="1:16" x14ac:dyDescent="0.25">
      <c r="A7211">
        <v>286</v>
      </c>
      <c r="B7211" s="110">
        <v>45739</v>
      </c>
      <c r="C7211" s="89">
        <v>3.4</v>
      </c>
      <c r="D7211" s="89">
        <v>10.199999999999999</v>
      </c>
      <c r="E7211" s="96">
        <v>755</v>
      </c>
      <c r="F7211" s="89">
        <v>0.4</v>
      </c>
      <c r="G7211" s="89"/>
      <c r="H7211">
        <v>0.72</v>
      </c>
      <c r="I7211" t="s">
        <v>18</v>
      </c>
      <c r="J7211">
        <v>1</v>
      </c>
      <c r="K7211">
        <v>3</v>
      </c>
      <c r="L7211">
        <v>2025</v>
      </c>
      <c r="M7211" t="s">
        <v>121</v>
      </c>
      <c r="N7211" s="89" cm="1">
        <f t="array" ref="N7211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7211" s="89">
        <f>_34_KNMI_Stations[[#This Row],[graaddagen]]*_34_KNMI_Stations[[#This Row],[Gewogen factor]]</f>
        <v>7.8000000000000007</v>
      </c>
      <c r="P7211" s="89" cm="1">
        <f t="array" ref="P7211">IF(ISNUMBER(_34_KNMI_Stations[[#This Row],[Etmaal temperatuur °C]]),IF(_34_KNMI_Stations[[#This Row],[Etmaal temperatuur °C]]&gt;stookgrens[],_34_KNMI_Stations[[#This Row],[Etmaal temperatuur °C]]-stookgrens[],0),"")</f>
        <v>0</v>
      </c>
    </row>
    <row r="7212" spans="1:16" x14ac:dyDescent="0.25">
      <c r="A7212">
        <v>286</v>
      </c>
      <c r="B7212" s="110">
        <v>45740</v>
      </c>
      <c r="C7212" s="89">
        <v>3.3</v>
      </c>
      <c r="D7212" s="89">
        <v>9.1</v>
      </c>
      <c r="E7212" s="96">
        <v>1165</v>
      </c>
      <c r="F7212" s="89">
        <v>0</v>
      </c>
      <c r="G7212" s="89"/>
      <c r="H7212">
        <v>0.85</v>
      </c>
      <c r="I7212" t="s">
        <v>18</v>
      </c>
      <c r="J7212">
        <v>1</v>
      </c>
      <c r="K7212">
        <v>3</v>
      </c>
      <c r="L7212">
        <v>2025</v>
      </c>
      <c r="M7212" t="s">
        <v>122</v>
      </c>
      <c r="N7212" s="89" cm="1">
        <f t="array" ref="N7212">IF(ISNUMBER(_34_KNMI_Stations[[#This Row],[Etmaal temperatuur °C]]),IF(_34_KNMI_Stations[[#This Row],[Etmaal temperatuur °C]]&lt;stookgrens[],stookgrens[]-_34_KNMI_Stations[[#This Row],[Etmaal temperatuur °C]],0),"")</f>
        <v>8.9</v>
      </c>
      <c r="O7212" s="89">
        <f>_34_KNMI_Stations[[#This Row],[graaddagen]]*_34_KNMI_Stations[[#This Row],[Gewogen factor]]</f>
        <v>8.9</v>
      </c>
      <c r="P7212" s="89" cm="1">
        <f t="array" ref="P7212">IF(ISNUMBER(_34_KNMI_Stations[[#This Row],[Etmaal temperatuur °C]]),IF(_34_KNMI_Stations[[#This Row],[Etmaal temperatuur °C]]&gt;stookgrens[],_34_KNMI_Stations[[#This Row],[Etmaal temperatuur °C]]-stookgrens[],0),"")</f>
        <v>0</v>
      </c>
    </row>
    <row r="7213" spans="1:16" x14ac:dyDescent="0.25">
      <c r="A7213">
        <v>286</v>
      </c>
      <c r="B7213" s="110">
        <v>45741</v>
      </c>
      <c r="C7213" s="89">
        <v>4.9000000000000004</v>
      </c>
      <c r="D7213" s="89">
        <v>8.4</v>
      </c>
      <c r="E7213" s="96">
        <v>994</v>
      </c>
      <c r="F7213" s="89">
        <v>0.5</v>
      </c>
      <c r="G7213" s="89"/>
      <c r="H7213">
        <v>0.81</v>
      </c>
      <c r="I7213" t="s">
        <v>18</v>
      </c>
      <c r="J7213">
        <v>1</v>
      </c>
      <c r="K7213">
        <v>3</v>
      </c>
      <c r="L7213">
        <v>2025</v>
      </c>
      <c r="M7213" t="s">
        <v>122</v>
      </c>
      <c r="N7213" s="89" cm="1">
        <f t="array" ref="N7213">IF(ISNUMBER(_34_KNMI_Stations[[#This Row],[Etmaal temperatuur °C]]),IF(_34_KNMI_Stations[[#This Row],[Etmaal temperatuur °C]]&lt;stookgrens[],stookgrens[]-_34_KNMI_Stations[[#This Row],[Etmaal temperatuur °C]],0),"")</f>
        <v>9.6</v>
      </c>
      <c r="O7213" s="89">
        <f>_34_KNMI_Stations[[#This Row],[graaddagen]]*_34_KNMI_Stations[[#This Row],[Gewogen factor]]</f>
        <v>9.6</v>
      </c>
      <c r="P7213" s="89" cm="1">
        <f t="array" ref="P7213">IF(ISNUMBER(_34_KNMI_Stations[[#This Row],[Etmaal temperatuur °C]]),IF(_34_KNMI_Stations[[#This Row],[Etmaal temperatuur °C]]&gt;stookgrens[],_34_KNMI_Stations[[#This Row],[Etmaal temperatuur °C]]-stookgrens[],0),"")</f>
        <v>0</v>
      </c>
    </row>
    <row r="7214" spans="1:16" x14ac:dyDescent="0.25">
      <c r="A7214">
        <v>286</v>
      </c>
      <c r="B7214" s="110">
        <v>45742</v>
      </c>
      <c r="C7214" s="89">
        <v>4.3</v>
      </c>
      <c r="D7214" s="89">
        <v>6.1</v>
      </c>
      <c r="E7214" s="96">
        <v>594</v>
      </c>
      <c r="F7214" s="89">
        <v>0</v>
      </c>
      <c r="G7214" s="89"/>
      <c r="H7214">
        <v>0.91</v>
      </c>
      <c r="I7214" t="s">
        <v>18</v>
      </c>
      <c r="J7214">
        <v>1</v>
      </c>
      <c r="K7214">
        <v>3</v>
      </c>
      <c r="L7214">
        <v>2025</v>
      </c>
      <c r="M7214" t="s">
        <v>122</v>
      </c>
      <c r="N7214" s="89" cm="1">
        <f t="array" ref="N7214">IF(ISNUMBER(_34_KNMI_Stations[[#This Row],[Etmaal temperatuur °C]]),IF(_34_KNMI_Stations[[#This Row],[Etmaal temperatuur °C]]&lt;stookgrens[],stookgrens[]-_34_KNMI_Stations[[#This Row],[Etmaal temperatuur °C]],0),"")</f>
        <v>11.9</v>
      </c>
      <c r="O7214" s="89">
        <f>_34_KNMI_Stations[[#This Row],[graaddagen]]*_34_KNMI_Stations[[#This Row],[Gewogen factor]]</f>
        <v>11.9</v>
      </c>
      <c r="P7214" s="89" cm="1">
        <f t="array" ref="P7214">IF(ISNUMBER(_34_KNMI_Stations[[#This Row],[Etmaal temperatuur °C]]),IF(_34_KNMI_Stations[[#This Row],[Etmaal temperatuur °C]]&gt;stookgrens[],_34_KNMI_Stations[[#This Row],[Etmaal temperatuur °C]]-stookgrens[],0),"")</f>
        <v>0</v>
      </c>
    </row>
    <row r="7215" spans="1:16" x14ac:dyDescent="0.25">
      <c r="A7215">
        <v>286</v>
      </c>
      <c r="B7215" s="110">
        <v>45743</v>
      </c>
      <c r="C7215" s="89">
        <v>2.7</v>
      </c>
      <c r="D7215" s="89">
        <v>7.2</v>
      </c>
      <c r="E7215" s="96">
        <v>1741</v>
      </c>
      <c r="F7215" s="89">
        <v>0</v>
      </c>
      <c r="G7215" s="89"/>
      <c r="H7215">
        <v>0.77</v>
      </c>
      <c r="I7215" t="s">
        <v>18</v>
      </c>
      <c r="J7215">
        <v>1</v>
      </c>
      <c r="K7215">
        <v>3</v>
      </c>
      <c r="L7215">
        <v>2025</v>
      </c>
      <c r="M7215" t="s">
        <v>122</v>
      </c>
      <c r="N7215" s="89" cm="1">
        <f t="array" ref="N7215">IF(ISNUMBER(_34_KNMI_Stations[[#This Row],[Etmaal temperatuur °C]]),IF(_34_KNMI_Stations[[#This Row],[Etmaal temperatuur °C]]&lt;stookgrens[],stookgrens[]-_34_KNMI_Stations[[#This Row],[Etmaal temperatuur °C]],0),"")</f>
        <v>10.8</v>
      </c>
      <c r="O7215" s="89">
        <f>_34_KNMI_Stations[[#This Row],[graaddagen]]*_34_KNMI_Stations[[#This Row],[Gewogen factor]]</f>
        <v>10.8</v>
      </c>
      <c r="P7215" s="89" cm="1">
        <f t="array" ref="P7215">IF(ISNUMBER(_34_KNMI_Stations[[#This Row],[Etmaal temperatuur °C]]),IF(_34_KNMI_Stations[[#This Row],[Etmaal temperatuur °C]]&gt;stookgrens[],_34_KNMI_Stations[[#This Row],[Etmaal temperatuur °C]]-stookgrens[],0),"")</f>
        <v>0</v>
      </c>
    </row>
    <row r="7216" spans="1:16" x14ac:dyDescent="0.25">
      <c r="A7216">
        <v>286</v>
      </c>
      <c r="B7216" s="110">
        <v>45744</v>
      </c>
      <c r="C7216" s="89">
        <v>4.5</v>
      </c>
      <c r="D7216" s="89">
        <v>9.4</v>
      </c>
      <c r="E7216" s="96">
        <v>1765</v>
      </c>
      <c r="F7216" s="89">
        <v>0</v>
      </c>
      <c r="G7216" s="89"/>
      <c r="H7216">
        <v>0.74</v>
      </c>
      <c r="I7216" t="s">
        <v>18</v>
      </c>
      <c r="J7216">
        <v>1</v>
      </c>
      <c r="K7216">
        <v>3</v>
      </c>
      <c r="L7216">
        <v>2025</v>
      </c>
      <c r="M7216" t="s">
        <v>122</v>
      </c>
      <c r="N7216" s="89" cm="1">
        <f t="array" ref="N7216">IF(ISNUMBER(_34_KNMI_Stations[[#This Row],[Etmaal temperatuur °C]]),IF(_34_KNMI_Stations[[#This Row],[Etmaal temperatuur °C]]&lt;stookgrens[],stookgrens[]-_34_KNMI_Stations[[#This Row],[Etmaal temperatuur °C]],0),"")</f>
        <v>8.6</v>
      </c>
      <c r="O7216" s="89">
        <f>_34_KNMI_Stations[[#This Row],[graaddagen]]*_34_KNMI_Stations[[#This Row],[Gewogen factor]]</f>
        <v>8.6</v>
      </c>
      <c r="P7216" s="89" cm="1">
        <f t="array" ref="P7216">IF(ISNUMBER(_34_KNMI_Stations[[#This Row],[Etmaal temperatuur °C]]),IF(_34_KNMI_Stations[[#This Row],[Etmaal temperatuur °C]]&gt;stookgrens[],_34_KNMI_Stations[[#This Row],[Etmaal temperatuur °C]]-stookgrens[],0),"")</f>
        <v>0</v>
      </c>
    </row>
    <row r="7217" spans="1:16" x14ac:dyDescent="0.25">
      <c r="A7217">
        <v>286</v>
      </c>
      <c r="B7217" s="110">
        <v>45745</v>
      </c>
      <c r="C7217" s="89">
        <v>4</v>
      </c>
      <c r="D7217" s="89">
        <v>7.5</v>
      </c>
      <c r="E7217" s="96">
        <v>1613</v>
      </c>
      <c r="F7217" s="89">
        <v>0</v>
      </c>
      <c r="G7217" s="89"/>
      <c r="H7217">
        <v>0.79</v>
      </c>
      <c r="I7217" t="s">
        <v>18</v>
      </c>
      <c r="J7217">
        <v>1</v>
      </c>
      <c r="K7217">
        <v>3</v>
      </c>
      <c r="L7217">
        <v>2025</v>
      </c>
      <c r="M7217" t="s">
        <v>122</v>
      </c>
      <c r="N7217" s="89" cm="1">
        <f t="array" ref="N7217">IF(ISNUMBER(_34_KNMI_Stations[[#This Row],[Etmaal temperatuur °C]]),IF(_34_KNMI_Stations[[#This Row],[Etmaal temperatuur °C]]&lt;stookgrens[],stookgrens[]-_34_KNMI_Stations[[#This Row],[Etmaal temperatuur °C]],0),"")</f>
        <v>10.5</v>
      </c>
      <c r="O7217" s="89">
        <f>_34_KNMI_Stations[[#This Row],[graaddagen]]*_34_KNMI_Stations[[#This Row],[Gewogen factor]]</f>
        <v>10.5</v>
      </c>
      <c r="P7217" s="89" cm="1">
        <f t="array" ref="P7217">IF(ISNUMBER(_34_KNMI_Stations[[#This Row],[Etmaal temperatuur °C]]),IF(_34_KNMI_Stations[[#This Row],[Etmaal temperatuur °C]]&gt;stookgrens[],_34_KNMI_Stations[[#This Row],[Etmaal temperatuur °C]]-stookgrens[],0),"")</f>
        <v>0</v>
      </c>
    </row>
    <row r="7218" spans="1:16" x14ac:dyDescent="0.25">
      <c r="A7218">
        <v>286</v>
      </c>
      <c r="B7218" s="110">
        <v>45746</v>
      </c>
      <c r="C7218" s="89">
        <v>10.8</v>
      </c>
      <c r="D7218" s="89">
        <v>9</v>
      </c>
      <c r="E7218" s="96">
        <v>886</v>
      </c>
      <c r="F7218" s="89">
        <v>0.4</v>
      </c>
      <c r="G7218" s="89"/>
      <c r="H7218">
        <v>0.77</v>
      </c>
      <c r="I7218" t="s">
        <v>18</v>
      </c>
      <c r="J7218">
        <v>1</v>
      </c>
      <c r="K7218">
        <v>3</v>
      </c>
      <c r="L7218">
        <v>2025</v>
      </c>
      <c r="M7218" t="s">
        <v>122</v>
      </c>
      <c r="N7218" s="89" cm="1">
        <f t="array" ref="N7218">IF(ISNUMBER(_34_KNMI_Stations[[#This Row],[Etmaal temperatuur °C]]),IF(_34_KNMI_Stations[[#This Row],[Etmaal temperatuur °C]]&lt;stookgrens[],stookgrens[]-_34_KNMI_Stations[[#This Row],[Etmaal temperatuur °C]],0),"")</f>
        <v>9</v>
      </c>
      <c r="O7218" s="89">
        <f>_34_KNMI_Stations[[#This Row],[graaddagen]]*_34_KNMI_Stations[[#This Row],[Gewogen factor]]</f>
        <v>9</v>
      </c>
      <c r="P7218" s="89" cm="1">
        <f t="array" ref="P7218">IF(ISNUMBER(_34_KNMI_Stations[[#This Row],[Etmaal temperatuur °C]]),IF(_34_KNMI_Stations[[#This Row],[Etmaal temperatuur °C]]&gt;stookgrens[],_34_KNMI_Stations[[#This Row],[Etmaal temperatuur °C]]-stookgrens[],0),"")</f>
        <v>0</v>
      </c>
    </row>
    <row r="7219" spans="1:16" x14ac:dyDescent="0.25">
      <c r="A7219">
        <v>286</v>
      </c>
      <c r="B7219" s="110">
        <v>45747</v>
      </c>
      <c r="C7219" s="89">
        <v>5.7</v>
      </c>
      <c r="D7219" s="89">
        <v>6.2</v>
      </c>
      <c r="E7219" s="96">
        <v>1137</v>
      </c>
      <c r="F7219" s="89">
        <v>0</v>
      </c>
      <c r="G7219" s="89"/>
      <c r="H7219">
        <v>0.85</v>
      </c>
      <c r="I7219" t="s">
        <v>18</v>
      </c>
      <c r="J7219">
        <v>1</v>
      </c>
      <c r="K7219">
        <v>3</v>
      </c>
      <c r="L7219">
        <v>2025</v>
      </c>
      <c r="M7219" t="s">
        <v>123</v>
      </c>
      <c r="N7219" s="89" cm="1">
        <f t="array" ref="N7219">IF(ISNUMBER(_34_KNMI_Stations[[#This Row],[Etmaal temperatuur °C]]),IF(_34_KNMI_Stations[[#This Row],[Etmaal temperatuur °C]]&lt;stookgrens[],stookgrens[]-_34_KNMI_Stations[[#This Row],[Etmaal temperatuur °C]],0),"")</f>
        <v>11.8</v>
      </c>
      <c r="O7219" s="89">
        <f>_34_KNMI_Stations[[#This Row],[graaddagen]]*_34_KNMI_Stations[[#This Row],[Gewogen factor]]</f>
        <v>11.8</v>
      </c>
      <c r="P7219" s="89" cm="1">
        <f t="array" ref="P7219">IF(ISNUMBER(_34_KNMI_Stations[[#This Row],[Etmaal temperatuur °C]]),IF(_34_KNMI_Stations[[#This Row],[Etmaal temperatuur °C]]&gt;stookgrens[],_34_KNMI_Stations[[#This Row],[Etmaal temperatuur °C]]-stookgrens[],0),"")</f>
        <v>0</v>
      </c>
    </row>
    <row r="7220" spans="1:16" x14ac:dyDescent="0.25">
      <c r="A7220">
        <v>286</v>
      </c>
      <c r="B7220" s="110">
        <v>45748</v>
      </c>
      <c r="C7220" s="89">
        <v>3.8</v>
      </c>
      <c r="D7220" s="89">
        <v>6.4</v>
      </c>
      <c r="E7220" s="96">
        <v>1838</v>
      </c>
      <c r="F7220" s="89">
        <v>0</v>
      </c>
      <c r="G7220" s="89"/>
      <c r="H7220">
        <v>0.77</v>
      </c>
      <c r="I7220" t="s">
        <v>18</v>
      </c>
      <c r="J7220">
        <v>0.8</v>
      </c>
      <c r="K7220">
        <v>4</v>
      </c>
      <c r="L7220">
        <v>2025</v>
      </c>
      <c r="M7220" t="s">
        <v>123</v>
      </c>
      <c r="N7220" s="89" cm="1">
        <f t="array" ref="N7220">IF(ISNUMBER(_34_KNMI_Stations[[#This Row],[Etmaal temperatuur °C]]),IF(_34_KNMI_Stations[[#This Row],[Etmaal temperatuur °C]]&lt;stookgrens[],stookgrens[]-_34_KNMI_Stations[[#This Row],[Etmaal temperatuur °C]],0),"")</f>
        <v>11.6</v>
      </c>
      <c r="O7220" s="89">
        <f>_34_KNMI_Stations[[#This Row],[graaddagen]]*_34_KNMI_Stations[[#This Row],[Gewogen factor]]</f>
        <v>9.2799999999999994</v>
      </c>
      <c r="P7220" s="89" cm="1">
        <f t="array" ref="P7220">IF(ISNUMBER(_34_KNMI_Stations[[#This Row],[Etmaal temperatuur °C]]),IF(_34_KNMI_Stations[[#This Row],[Etmaal temperatuur °C]]&gt;stookgrens[],_34_KNMI_Stations[[#This Row],[Etmaal temperatuur °C]]-stookgrens[],0),"")</f>
        <v>0</v>
      </c>
    </row>
    <row r="7221" spans="1:16" x14ac:dyDescent="0.25">
      <c r="A7221">
        <v>286</v>
      </c>
      <c r="B7221" s="110">
        <v>45749</v>
      </c>
      <c r="C7221" s="89">
        <v>5.5</v>
      </c>
      <c r="D7221" s="89">
        <v>9.1</v>
      </c>
      <c r="E7221" s="96">
        <v>1899</v>
      </c>
      <c r="F7221" s="89">
        <v>0</v>
      </c>
      <c r="G7221" s="89"/>
      <c r="H7221">
        <v>0.69</v>
      </c>
      <c r="I7221" t="s">
        <v>18</v>
      </c>
      <c r="J7221">
        <v>0.8</v>
      </c>
      <c r="K7221">
        <v>4</v>
      </c>
      <c r="L7221">
        <v>2025</v>
      </c>
      <c r="M7221" t="s">
        <v>123</v>
      </c>
      <c r="N7221" s="89" cm="1">
        <f t="array" ref="N7221">IF(ISNUMBER(_34_KNMI_Stations[[#This Row],[Etmaal temperatuur °C]]),IF(_34_KNMI_Stations[[#This Row],[Etmaal temperatuur °C]]&lt;stookgrens[],stookgrens[]-_34_KNMI_Stations[[#This Row],[Etmaal temperatuur °C]],0),"")</f>
        <v>8.9</v>
      </c>
      <c r="O7221" s="89">
        <f>_34_KNMI_Stations[[#This Row],[graaddagen]]*_34_KNMI_Stations[[#This Row],[Gewogen factor]]</f>
        <v>7.120000000000001</v>
      </c>
      <c r="P7221" s="89" cm="1">
        <f t="array" ref="P7221">IF(ISNUMBER(_34_KNMI_Stations[[#This Row],[Etmaal temperatuur °C]]),IF(_34_KNMI_Stations[[#This Row],[Etmaal temperatuur °C]]&gt;stookgrens[],_34_KNMI_Stations[[#This Row],[Etmaal temperatuur °C]]-stookgrens[],0),"")</f>
        <v>0</v>
      </c>
    </row>
    <row r="7222" spans="1:16" x14ac:dyDescent="0.25">
      <c r="A7222">
        <v>286</v>
      </c>
      <c r="B7222" s="110">
        <v>45750</v>
      </c>
      <c r="C7222" s="89">
        <v>4.3</v>
      </c>
      <c r="D7222" s="89">
        <v>9.8000000000000007</v>
      </c>
      <c r="E7222" s="96">
        <v>1956</v>
      </c>
      <c r="F7222" s="89">
        <v>0</v>
      </c>
      <c r="G7222" s="89"/>
      <c r="H7222">
        <v>0.66</v>
      </c>
      <c r="I7222" t="s">
        <v>18</v>
      </c>
      <c r="J7222">
        <v>0.8</v>
      </c>
      <c r="K7222">
        <v>4</v>
      </c>
      <c r="L7222">
        <v>2025</v>
      </c>
      <c r="M7222" t="s">
        <v>123</v>
      </c>
      <c r="N7222" s="89" cm="1">
        <f t="array" ref="N7222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7222" s="89">
        <f>_34_KNMI_Stations[[#This Row],[graaddagen]]*_34_KNMI_Stations[[#This Row],[Gewogen factor]]</f>
        <v>6.56</v>
      </c>
      <c r="P7222" s="89" cm="1">
        <f t="array" ref="P7222">IF(ISNUMBER(_34_KNMI_Stations[[#This Row],[Etmaal temperatuur °C]]),IF(_34_KNMI_Stations[[#This Row],[Etmaal temperatuur °C]]&gt;stookgrens[],_34_KNMI_Stations[[#This Row],[Etmaal temperatuur °C]]-stookgrens[],0),"")</f>
        <v>0</v>
      </c>
    </row>
    <row r="7223" spans="1:16" x14ac:dyDescent="0.25">
      <c r="A7223">
        <v>286</v>
      </c>
      <c r="B7223" s="110">
        <v>45751</v>
      </c>
      <c r="C7223" s="89">
        <v>3.6</v>
      </c>
      <c r="D7223" s="89">
        <v>9.8000000000000007</v>
      </c>
      <c r="E7223" s="96">
        <v>1965</v>
      </c>
      <c r="F7223" s="89">
        <v>0</v>
      </c>
      <c r="G7223" s="89"/>
      <c r="H7223">
        <v>0.72</v>
      </c>
      <c r="I7223" t="s">
        <v>18</v>
      </c>
      <c r="J7223">
        <v>0.8</v>
      </c>
      <c r="K7223">
        <v>4</v>
      </c>
      <c r="L7223">
        <v>2025</v>
      </c>
      <c r="M7223" t="s">
        <v>123</v>
      </c>
      <c r="N7223" s="89" cm="1">
        <f t="array" ref="N7223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7223" s="89">
        <f>_34_KNMI_Stations[[#This Row],[graaddagen]]*_34_KNMI_Stations[[#This Row],[Gewogen factor]]</f>
        <v>6.56</v>
      </c>
      <c r="P7223" s="89" cm="1">
        <f t="array" ref="P7223">IF(ISNUMBER(_34_KNMI_Stations[[#This Row],[Etmaal temperatuur °C]]),IF(_34_KNMI_Stations[[#This Row],[Etmaal temperatuur °C]]&gt;stookgrens[],_34_KNMI_Stations[[#This Row],[Etmaal temperatuur °C]]-stookgrens[],0),"")</f>
        <v>0</v>
      </c>
    </row>
    <row r="7224" spans="1:16" x14ac:dyDescent="0.25">
      <c r="A7224">
        <v>286</v>
      </c>
      <c r="B7224" s="110">
        <v>45752</v>
      </c>
      <c r="C7224" s="89">
        <v>6</v>
      </c>
      <c r="D7224" s="89">
        <v>7</v>
      </c>
      <c r="E7224" s="96">
        <v>2019</v>
      </c>
      <c r="F7224" s="89">
        <v>0</v>
      </c>
      <c r="G7224" s="89"/>
      <c r="H7224">
        <v>0.66</v>
      </c>
      <c r="I7224" t="s">
        <v>18</v>
      </c>
      <c r="J7224">
        <v>0.8</v>
      </c>
      <c r="K7224">
        <v>4</v>
      </c>
      <c r="L7224">
        <v>2025</v>
      </c>
      <c r="M7224" t="s">
        <v>123</v>
      </c>
      <c r="N7224" s="89" cm="1">
        <f t="array" ref="N7224">IF(ISNUMBER(_34_KNMI_Stations[[#This Row],[Etmaal temperatuur °C]]),IF(_34_KNMI_Stations[[#This Row],[Etmaal temperatuur °C]]&lt;stookgrens[],stookgrens[]-_34_KNMI_Stations[[#This Row],[Etmaal temperatuur °C]],0),"")</f>
        <v>11</v>
      </c>
      <c r="O7224" s="89">
        <f>_34_KNMI_Stations[[#This Row],[graaddagen]]*_34_KNMI_Stations[[#This Row],[Gewogen factor]]</f>
        <v>8.8000000000000007</v>
      </c>
      <c r="P7224" s="89" cm="1">
        <f t="array" ref="P7224">IF(ISNUMBER(_34_KNMI_Stations[[#This Row],[Etmaal temperatuur °C]]),IF(_34_KNMI_Stations[[#This Row],[Etmaal temperatuur °C]]&gt;stookgrens[],_34_KNMI_Stations[[#This Row],[Etmaal temperatuur °C]]-stookgrens[],0),"")</f>
        <v>0</v>
      </c>
    </row>
    <row r="7225" spans="1:16" x14ac:dyDescent="0.25">
      <c r="A7225">
        <v>286</v>
      </c>
      <c r="B7225" s="110">
        <v>45753</v>
      </c>
      <c r="C7225" s="89">
        <v>3.5</v>
      </c>
      <c r="D7225" s="89">
        <v>4.5</v>
      </c>
      <c r="E7225" s="96">
        <v>2063</v>
      </c>
      <c r="F7225" s="89">
        <v>0</v>
      </c>
      <c r="G7225" s="89"/>
      <c r="H7225">
        <v>0.66</v>
      </c>
      <c r="I7225" t="s">
        <v>18</v>
      </c>
      <c r="J7225">
        <v>0.8</v>
      </c>
      <c r="K7225">
        <v>4</v>
      </c>
      <c r="L7225">
        <v>2025</v>
      </c>
      <c r="M7225" t="s">
        <v>123</v>
      </c>
      <c r="N7225" s="89" cm="1">
        <f t="array" ref="N7225">IF(ISNUMBER(_34_KNMI_Stations[[#This Row],[Etmaal temperatuur °C]]),IF(_34_KNMI_Stations[[#This Row],[Etmaal temperatuur °C]]&lt;stookgrens[],stookgrens[]-_34_KNMI_Stations[[#This Row],[Etmaal temperatuur °C]],0),"")</f>
        <v>13.5</v>
      </c>
      <c r="O7225" s="89">
        <f>_34_KNMI_Stations[[#This Row],[graaddagen]]*_34_KNMI_Stations[[#This Row],[Gewogen factor]]</f>
        <v>10.8</v>
      </c>
      <c r="P7225" s="89" cm="1">
        <f t="array" ref="P7225">IF(ISNUMBER(_34_KNMI_Stations[[#This Row],[Etmaal temperatuur °C]]),IF(_34_KNMI_Stations[[#This Row],[Etmaal temperatuur °C]]&gt;stookgrens[],_34_KNMI_Stations[[#This Row],[Etmaal temperatuur °C]]-stookgrens[],0),"")</f>
        <v>0</v>
      </c>
    </row>
    <row r="7226" spans="1:16" x14ac:dyDescent="0.25">
      <c r="A7226">
        <v>286</v>
      </c>
      <c r="B7226" s="110">
        <v>45754</v>
      </c>
      <c r="C7226" s="89">
        <v>2.9</v>
      </c>
      <c r="D7226" s="89">
        <v>5.2</v>
      </c>
      <c r="E7226" s="96">
        <v>2067</v>
      </c>
      <c r="F7226" s="89">
        <v>0</v>
      </c>
      <c r="G7226" s="89"/>
      <c r="H7226">
        <v>0.71</v>
      </c>
      <c r="I7226" t="s">
        <v>18</v>
      </c>
      <c r="J7226">
        <v>0.8</v>
      </c>
      <c r="K7226">
        <v>4</v>
      </c>
      <c r="L7226">
        <v>2025</v>
      </c>
      <c r="M7226" t="s">
        <v>124</v>
      </c>
      <c r="N7226" s="89" cm="1">
        <f t="array" ref="N7226">IF(ISNUMBER(_34_KNMI_Stations[[#This Row],[Etmaal temperatuur °C]]),IF(_34_KNMI_Stations[[#This Row],[Etmaal temperatuur °C]]&lt;stookgrens[],stookgrens[]-_34_KNMI_Stations[[#This Row],[Etmaal temperatuur °C]],0),"")</f>
        <v>12.8</v>
      </c>
      <c r="O7226" s="89">
        <f>_34_KNMI_Stations[[#This Row],[graaddagen]]*_34_KNMI_Stations[[#This Row],[Gewogen factor]]</f>
        <v>10.240000000000002</v>
      </c>
      <c r="P7226" s="89" cm="1">
        <f t="array" ref="P7226">IF(ISNUMBER(_34_KNMI_Stations[[#This Row],[Etmaal temperatuur °C]]),IF(_34_KNMI_Stations[[#This Row],[Etmaal temperatuur °C]]&gt;stookgrens[],_34_KNMI_Stations[[#This Row],[Etmaal temperatuur °C]]-stookgrens[],0),"")</f>
        <v>0</v>
      </c>
    </row>
    <row r="7227" spans="1:16" x14ac:dyDescent="0.25">
      <c r="A7227">
        <v>286</v>
      </c>
      <c r="B7227" s="110">
        <v>45755</v>
      </c>
      <c r="C7227" s="89">
        <v>2.5</v>
      </c>
      <c r="D7227" s="89">
        <v>5.9</v>
      </c>
      <c r="E7227" s="96">
        <v>1973</v>
      </c>
      <c r="F7227" s="89">
        <v>0</v>
      </c>
      <c r="G7227" s="89"/>
      <c r="H7227">
        <v>0.77</v>
      </c>
      <c r="I7227" t="s">
        <v>18</v>
      </c>
      <c r="J7227">
        <v>0.8</v>
      </c>
      <c r="K7227">
        <v>4</v>
      </c>
      <c r="L7227">
        <v>2025</v>
      </c>
      <c r="M7227" t="s">
        <v>124</v>
      </c>
      <c r="N7227" s="89" cm="1">
        <f t="array" ref="N7227">IF(ISNUMBER(_34_KNMI_Stations[[#This Row],[Etmaal temperatuur °C]]),IF(_34_KNMI_Stations[[#This Row],[Etmaal temperatuur °C]]&lt;stookgrens[],stookgrens[]-_34_KNMI_Stations[[#This Row],[Etmaal temperatuur °C]],0),"")</f>
        <v>12.1</v>
      </c>
      <c r="O7227" s="89">
        <f>_34_KNMI_Stations[[#This Row],[graaddagen]]*_34_KNMI_Stations[[#This Row],[Gewogen factor]]</f>
        <v>9.68</v>
      </c>
      <c r="P7227" s="89" cm="1">
        <f t="array" ref="P7227">IF(ISNUMBER(_34_KNMI_Stations[[#This Row],[Etmaal temperatuur °C]]),IF(_34_KNMI_Stations[[#This Row],[Etmaal temperatuur °C]]&gt;stookgrens[],_34_KNMI_Stations[[#This Row],[Etmaal temperatuur °C]]-stookgrens[],0),"")</f>
        <v>0</v>
      </c>
    </row>
    <row r="7228" spans="1:16" x14ac:dyDescent="0.25">
      <c r="A7228">
        <v>286</v>
      </c>
      <c r="B7228" s="110">
        <v>45756</v>
      </c>
      <c r="C7228" s="89">
        <v>4.9000000000000004</v>
      </c>
      <c r="D7228" s="89">
        <v>7.3</v>
      </c>
      <c r="E7228" s="96">
        <v>870</v>
      </c>
      <c r="F7228" s="89">
        <v>0</v>
      </c>
      <c r="G7228" s="89"/>
      <c r="H7228">
        <v>0.74</v>
      </c>
      <c r="I7228" t="s">
        <v>18</v>
      </c>
      <c r="J7228">
        <v>0.8</v>
      </c>
      <c r="K7228">
        <v>4</v>
      </c>
      <c r="L7228">
        <v>2025</v>
      </c>
      <c r="M7228" t="s">
        <v>124</v>
      </c>
      <c r="N7228" s="89" cm="1">
        <f t="array" ref="N7228">IF(ISNUMBER(_34_KNMI_Stations[[#This Row],[Etmaal temperatuur °C]]),IF(_34_KNMI_Stations[[#This Row],[Etmaal temperatuur °C]]&lt;stookgrens[],stookgrens[]-_34_KNMI_Stations[[#This Row],[Etmaal temperatuur °C]],0),"")</f>
        <v>10.7</v>
      </c>
      <c r="O7228" s="89">
        <f>_34_KNMI_Stations[[#This Row],[graaddagen]]*_34_KNMI_Stations[[#This Row],[Gewogen factor]]</f>
        <v>8.56</v>
      </c>
      <c r="P7228" s="89" cm="1">
        <f t="array" ref="P7228">IF(ISNUMBER(_34_KNMI_Stations[[#This Row],[Etmaal temperatuur °C]]),IF(_34_KNMI_Stations[[#This Row],[Etmaal temperatuur °C]]&gt;stookgrens[],_34_KNMI_Stations[[#This Row],[Etmaal temperatuur °C]]-stookgrens[],0),"")</f>
        <v>0</v>
      </c>
    </row>
    <row r="7229" spans="1:16" x14ac:dyDescent="0.25">
      <c r="A7229">
        <v>286</v>
      </c>
      <c r="B7229" s="110">
        <v>45757</v>
      </c>
      <c r="C7229" s="89">
        <v>4.7</v>
      </c>
      <c r="D7229" s="89">
        <v>8.4</v>
      </c>
      <c r="E7229" s="96">
        <v>1079</v>
      </c>
      <c r="F7229" s="89">
        <v>0</v>
      </c>
      <c r="G7229" s="89"/>
      <c r="H7229">
        <v>0.76</v>
      </c>
      <c r="I7229" t="s">
        <v>18</v>
      </c>
      <c r="J7229">
        <v>0.8</v>
      </c>
      <c r="K7229">
        <v>4</v>
      </c>
      <c r="L7229">
        <v>2025</v>
      </c>
      <c r="M7229" t="s">
        <v>124</v>
      </c>
      <c r="N7229" s="89" cm="1">
        <f t="array" ref="N7229">IF(ISNUMBER(_34_KNMI_Stations[[#This Row],[Etmaal temperatuur °C]]),IF(_34_KNMI_Stations[[#This Row],[Etmaal temperatuur °C]]&lt;stookgrens[],stookgrens[]-_34_KNMI_Stations[[#This Row],[Etmaal temperatuur °C]],0),"")</f>
        <v>9.6</v>
      </c>
      <c r="O7229" s="89">
        <f>_34_KNMI_Stations[[#This Row],[graaddagen]]*_34_KNMI_Stations[[#This Row],[Gewogen factor]]</f>
        <v>7.68</v>
      </c>
      <c r="P7229" s="89" cm="1">
        <f t="array" ref="P7229">IF(ISNUMBER(_34_KNMI_Stations[[#This Row],[Etmaal temperatuur °C]]),IF(_34_KNMI_Stations[[#This Row],[Etmaal temperatuur °C]]&gt;stookgrens[],_34_KNMI_Stations[[#This Row],[Etmaal temperatuur °C]]-stookgrens[],0),"")</f>
        <v>0</v>
      </c>
    </row>
    <row r="7230" spans="1:16" x14ac:dyDescent="0.25">
      <c r="A7230">
        <v>286</v>
      </c>
      <c r="B7230" s="110">
        <v>45758</v>
      </c>
      <c r="C7230" s="89">
        <v>4.9000000000000004</v>
      </c>
      <c r="D7230" s="89">
        <v>10.4</v>
      </c>
      <c r="E7230" s="96">
        <v>1894</v>
      </c>
      <c r="F7230" s="89">
        <v>0</v>
      </c>
      <c r="G7230" s="89"/>
      <c r="H7230">
        <v>0.77</v>
      </c>
      <c r="I7230" t="s">
        <v>18</v>
      </c>
      <c r="J7230">
        <v>0.8</v>
      </c>
      <c r="K7230">
        <v>4</v>
      </c>
      <c r="L7230">
        <v>2025</v>
      </c>
      <c r="M7230" t="s">
        <v>124</v>
      </c>
      <c r="N7230" s="89" cm="1">
        <f t="array" ref="N7230">IF(ISNUMBER(_34_KNMI_Stations[[#This Row],[Etmaal temperatuur °C]]),IF(_34_KNMI_Stations[[#This Row],[Etmaal temperatuur °C]]&lt;stookgrens[],stookgrens[]-_34_KNMI_Stations[[#This Row],[Etmaal temperatuur °C]],0),"")</f>
        <v>7.6</v>
      </c>
      <c r="O7230" s="89">
        <f>_34_KNMI_Stations[[#This Row],[graaddagen]]*_34_KNMI_Stations[[#This Row],[Gewogen factor]]</f>
        <v>6.08</v>
      </c>
      <c r="P7230" s="89" cm="1">
        <f t="array" ref="P7230">IF(ISNUMBER(_34_KNMI_Stations[[#This Row],[Etmaal temperatuur °C]]),IF(_34_KNMI_Stations[[#This Row],[Etmaal temperatuur °C]]&gt;stookgrens[],_34_KNMI_Stations[[#This Row],[Etmaal temperatuur °C]]-stookgrens[],0),"")</f>
        <v>0</v>
      </c>
    </row>
    <row r="7231" spans="1:16" x14ac:dyDescent="0.25">
      <c r="A7231">
        <v>286</v>
      </c>
      <c r="B7231" s="110">
        <v>45759</v>
      </c>
      <c r="C7231" s="89">
        <v>3.9</v>
      </c>
      <c r="D7231" s="89">
        <v>12.8</v>
      </c>
      <c r="E7231" s="96">
        <v>2122</v>
      </c>
      <c r="F7231" s="89">
        <v>0</v>
      </c>
      <c r="G7231" s="89"/>
      <c r="H7231">
        <v>0.62</v>
      </c>
      <c r="I7231" t="s">
        <v>18</v>
      </c>
      <c r="J7231">
        <v>0.8</v>
      </c>
      <c r="K7231">
        <v>4</v>
      </c>
      <c r="L7231">
        <v>2025</v>
      </c>
      <c r="M7231" t="s">
        <v>124</v>
      </c>
      <c r="N7231" s="89" cm="1">
        <f t="array" ref="N7231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7231" s="89">
        <f>_34_KNMI_Stations[[#This Row],[graaddagen]]*_34_KNMI_Stations[[#This Row],[Gewogen factor]]</f>
        <v>4.1599999999999993</v>
      </c>
      <c r="P7231" s="89" cm="1">
        <f t="array" ref="P7231">IF(ISNUMBER(_34_KNMI_Stations[[#This Row],[Etmaal temperatuur °C]]),IF(_34_KNMI_Stations[[#This Row],[Etmaal temperatuur °C]]&gt;stookgrens[],_34_KNMI_Stations[[#This Row],[Etmaal temperatuur °C]]-stookgrens[],0),"")</f>
        <v>0</v>
      </c>
    </row>
    <row r="7232" spans="1:16" x14ac:dyDescent="0.25">
      <c r="A7232">
        <v>286</v>
      </c>
      <c r="B7232" s="110">
        <v>45760</v>
      </c>
      <c r="C7232" s="89">
        <v>5.3</v>
      </c>
      <c r="D7232" s="89">
        <v>14</v>
      </c>
      <c r="E7232" s="96">
        <v>1440</v>
      </c>
      <c r="F7232" s="89">
        <v>0.4</v>
      </c>
      <c r="G7232" s="89"/>
      <c r="H7232">
        <v>0.67</v>
      </c>
      <c r="I7232" t="s">
        <v>18</v>
      </c>
      <c r="J7232">
        <v>0.8</v>
      </c>
      <c r="K7232">
        <v>4</v>
      </c>
      <c r="L7232">
        <v>2025</v>
      </c>
      <c r="M7232" t="s">
        <v>124</v>
      </c>
      <c r="N7232" s="89" cm="1">
        <f t="array" ref="N7232">IF(ISNUMBER(_34_KNMI_Stations[[#This Row],[Etmaal temperatuur °C]]),IF(_34_KNMI_Stations[[#This Row],[Etmaal temperatuur °C]]&lt;stookgrens[],stookgrens[]-_34_KNMI_Stations[[#This Row],[Etmaal temperatuur °C]],0),"")</f>
        <v>4</v>
      </c>
      <c r="O7232" s="89">
        <f>_34_KNMI_Stations[[#This Row],[graaddagen]]*_34_KNMI_Stations[[#This Row],[Gewogen factor]]</f>
        <v>3.2</v>
      </c>
      <c r="P7232" s="89" cm="1">
        <f t="array" ref="P7232">IF(ISNUMBER(_34_KNMI_Stations[[#This Row],[Etmaal temperatuur °C]]),IF(_34_KNMI_Stations[[#This Row],[Etmaal temperatuur °C]]&gt;stookgrens[],_34_KNMI_Stations[[#This Row],[Etmaal temperatuur °C]]-stookgrens[],0),"")</f>
        <v>0</v>
      </c>
    </row>
    <row r="7233" spans="1:16" x14ac:dyDescent="0.25">
      <c r="A7233">
        <v>286</v>
      </c>
      <c r="B7233" s="110">
        <v>45761</v>
      </c>
      <c r="C7233" s="89">
        <v>3.6</v>
      </c>
      <c r="D7233" s="89">
        <v>11.3</v>
      </c>
      <c r="E7233" s="96">
        <v>1290</v>
      </c>
      <c r="F7233" s="89">
        <v>0</v>
      </c>
      <c r="G7233" s="89"/>
      <c r="H7233">
        <v>0.73</v>
      </c>
      <c r="I7233" t="s">
        <v>18</v>
      </c>
      <c r="J7233">
        <v>0.8</v>
      </c>
      <c r="K7233">
        <v>4</v>
      </c>
      <c r="L7233">
        <v>2025</v>
      </c>
      <c r="M7233" t="s">
        <v>125</v>
      </c>
      <c r="N7233" s="89" cm="1">
        <f t="array" ref="N7233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7233" s="89">
        <f>_34_KNMI_Stations[[#This Row],[graaddagen]]*_34_KNMI_Stations[[#This Row],[Gewogen factor]]</f>
        <v>5.3599999999999994</v>
      </c>
      <c r="P7233" s="89" cm="1">
        <f t="array" ref="P7233">IF(ISNUMBER(_34_KNMI_Stations[[#This Row],[Etmaal temperatuur °C]]),IF(_34_KNMI_Stations[[#This Row],[Etmaal temperatuur °C]]&gt;stookgrens[],_34_KNMI_Stations[[#This Row],[Etmaal temperatuur °C]]-stookgrens[],0),"")</f>
        <v>0</v>
      </c>
    </row>
    <row r="7234" spans="1:16" x14ac:dyDescent="0.25">
      <c r="A7234">
        <v>286</v>
      </c>
      <c r="B7234" s="110">
        <v>45762</v>
      </c>
      <c r="C7234" s="89">
        <v>4.5999999999999996</v>
      </c>
      <c r="D7234" s="89">
        <v>15.6</v>
      </c>
      <c r="E7234" s="96">
        <v>1805</v>
      </c>
      <c r="F7234" s="89">
        <v>17.8</v>
      </c>
      <c r="G7234" s="89"/>
      <c r="H7234">
        <v>0.71</v>
      </c>
      <c r="I7234" t="s">
        <v>18</v>
      </c>
      <c r="J7234">
        <v>0.8</v>
      </c>
      <c r="K7234">
        <v>4</v>
      </c>
      <c r="L7234">
        <v>2025</v>
      </c>
      <c r="M7234" t="s">
        <v>125</v>
      </c>
      <c r="N7234" s="89" cm="1">
        <f t="array" ref="N7234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7234" s="89">
        <f>_34_KNMI_Stations[[#This Row],[graaddagen]]*_34_KNMI_Stations[[#This Row],[Gewogen factor]]</f>
        <v>1.9200000000000004</v>
      </c>
      <c r="P7234" s="89" cm="1">
        <f t="array" ref="P7234">IF(ISNUMBER(_34_KNMI_Stations[[#This Row],[Etmaal temperatuur °C]]),IF(_34_KNMI_Stations[[#This Row],[Etmaal temperatuur °C]]&gt;stookgrens[],_34_KNMI_Stations[[#This Row],[Etmaal temperatuur °C]]-stookgrens[],0),"")</f>
        <v>0</v>
      </c>
    </row>
    <row r="7235" spans="1:16" x14ac:dyDescent="0.25">
      <c r="A7235">
        <v>286</v>
      </c>
      <c r="B7235" s="110">
        <v>45763</v>
      </c>
      <c r="C7235" s="89">
        <v>2.9</v>
      </c>
      <c r="D7235" s="89">
        <v>11.8</v>
      </c>
      <c r="E7235" s="96">
        <v>644</v>
      </c>
      <c r="F7235" s="89">
        <v>8.6</v>
      </c>
      <c r="G7235" s="89"/>
      <c r="H7235">
        <v>0.87</v>
      </c>
      <c r="I7235" t="s">
        <v>18</v>
      </c>
      <c r="J7235">
        <v>0.8</v>
      </c>
      <c r="K7235">
        <v>4</v>
      </c>
      <c r="L7235">
        <v>2025</v>
      </c>
      <c r="M7235" t="s">
        <v>125</v>
      </c>
      <c r="N7235" s="89" cm="1">
        <f t="array" ref="N7235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7235" s="89">
        <f>_34_KNMI_Stations[[#This Row],[graaddagen]]*_34_KNMI_Stations[[#This Row],[Gewogen factor]]</f>
        <v>4.96</v>
      </c>
      <c r="P7235" s="89" cm="1">
        <f t="array" ref="P7235">IF(ISNUMBER(_34_KNMI_Stations[[#This Row],[Etmaal temperatuur °C]]),IF(_34_KNMI_Stations[[#This Row],[Etmaal temperatuur °C]]&gt;stookgrens[],_34_KNMI_Stations[[#This Row],[Etmaal temperatuur °C]]-stookgrens[],0),"")</f>
        <v>0</v>
      </c>
    </row>
    <row r="7236" spans="1:16" x14ac:dyDescent="0.25">
      <c r="A7236">
        <v>286</v>
      </c>
      <c r="B7236" s="110">
        <v>45764</v>
      </c>
      <c r="C7236" s="89">
        <v>3.9</v>
      </c>
      <c r="D7236" s="89">
        <v>9.3000000000000007</v>
      </c>
      <c r="E7236" s="96">
        <v>488</v>
      </c>
      <c r="F7236" s="89">
        <v>0.4</v>
      </c>
      <c r="G7236" s="89"/>
      <c r="H7236">
        <v>0.83</v>
      </c>
      <c r="I7236" t="s">
        <v>18</v>
      </c>
      <c r="J7236">
        <v>0.8</v>
      </c>
      <c r="K7236">
        <v>4</v>
      </c>
      <c r="L7236">
        <v>2025</v>
      </c>
      <c r="M7236" t="s">
        <v>125</v>
      </c>
      <c r="N7236" s="89" cm="1">
        <f t="array" ref="N7236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7236" s="89">
        <f>_34_KNMI_Stations[[#This Row],[graaddagen]]*_34_KNMI_Stations[[#This Row],[Gewogen factor]]</f>
        <v>6.96</v>
      </c>
      <c r="P7236" s="89" cm="1">
        <f t="array" ref="P7236">IF(ISNUMBER(_34_KNMI_Stations[[#This Row],[Etmaal temperatuur °C]]),IF(_34_KNMI_Stations[[#This Row],[Etmaal temperatuur °C]]&gt;stookgrens[],_34_KNMI_Stations[[#This Row],[Etmaal temperatuur °C]]-stookgrens[],0),"")</f>
        <v>0</v>
      </c>
    </row>
    <row r="7237" spans="1:16" x14ac:dyDescent="0.25">
      <c r="A7237">
        <v>286</v>
      </c>
      <c r="B7237" s="110">
        <v>45765</v>
      </c>
      <c r="C7237" s="89">
        <v>4.0999999999999996</v>
      </c>
      <c r="D7237" s="89">
        <v>8.9</v>
      </c>
      <c r="E7237" s="96">
        <v>797</v>
      </c>
      <c r="F7237" s="89">
        <v>0.1</v>
      </c>
      <c r="G7237" s="89"/>
      <c r="H7237">
        <v>0.82</v>
      </c>
      <c r="I7237" t="s">
        <v>18</v>
      </c>
      <c r="J7237">
        <v>0.8</v>
      </c>
      <c r="K7237">
        <v>4</v>
      </c>
      <c r="L7237">
        <v>2025</v>
      </c>
      <c r="M7237" t="s">
        <v>125</v>
      </c>
      <c r="N7237" s="89" cm="1">
        <f t="array" ref="N7237">IF(ISNUMBER(_34_KNMI_Stations[[#This Row],[Etmaal temperatuur °C]]),IF(_34_KNMI_Stations[[#This Row],[Etmaal temperatuur °C]]&lt;stookgrens[],stookgrens[]-_34_KNMI_Stations[[#This Row],[Etmaal temperatuur °C]],0),"")</f>
        <v>9.1</v>
      </c>
      <c r="O7237" s="89">
        <f>_34_KNMI_Stations[[#This Row],[graaddagen]]*_34_KNMI_Stations[[#This Row],[Gewogen factor]]</f>
        <v>7.28</v>
      </c>
      <c r="P7237" s="89" cm="1">
        <f t="array" ref="P7237">IF(ISNUMBER(_34_KNMI_Stations[[#This Row],[Etmaal temperatuur °C]]),IF(_34_KNMI_Stations[[#This Row],[Etmaal temperatuur °C]]&gt;stookgrens[],_34_KNMI_Stations[[#This Row],[Etmaal temperatuur °C]]-stookgrens[],0),"")</f>
        <v>0</v>
      </c>
    </row>
    <row r="7238" spans="1:16" x14ac:dyDescent="0.25">
      <c r="A7238">
        <v>286</v>
      </c>
      <c r="B7238" s="110">
        <v>45766</v>
      </c>
      <c r="C7238" s="89">
        <v>3.5</v>
      </c>
      <c r="D7238" s="89">
        <v>8.6999999999999993</v>
      </c>
      <c r="E7238" s="96">
        <v>2199</v>
      </c>
      <c r="F7238" s="89">
        <v>0</v>
      </c>
      <c r="G7238" s="89"/>
      <c r="H7238">
        <v>0.79</v>
      </c>
      <c r="I7238" t="s">
        <v>18</v>
      </c>
      <c r="J7238">
        <v>0.8</v>
      </c>
      <c r="K7238">
        <v>4</v>
      </c>
      <c r="L7238">
        <v>2025</v>
      </c>
      <c r="M7238" t="s">
        <v>125</v>
      </c>
      <c r="N7238" s="89" cm="1">
        <f t="array" ref="N7238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7238" s="89">
        <f>_34_KNMI_Stations[[#This Row],[graaddagen]]*_34_KNMI_Stations[[#This Row],[Gewogen factor]]</f>
        <v>7.4400000000000013</v>
      </c>
      <c r="P7238" s="89" cm="1">
        <f t="array" ref="P7238">IF(ISNUMBER(_34_KNMI_Stations[[#This Row],[Etmaal temperatuur °C]]),IF(_34_KNMI_Stations[[#This Row],[Etmaal temperatuur °C]]&gt;stookgrens[],_34_KNMI_Stations[[#This Row],[Etmaal temperatuur °C]]-stookgrens[],0),"")</f>
        <v>0</v>
      </c>
    </row>
    <row r="7239" spans="1:16" x14ac:dyDescent="0.25">
      <c r="A7239">
        <v>286</v>
      </c>
      <c r="B7239" s="110">
        <v>45767</v>
      </c>
      <c r="C7239" s="89">
        <v>2.8</v>
      </c>
      <c r="D7239" s="89">
        <v>8.6999999999999993</v>
      </c>
      <c r="E7239" s="96">
        <v>1236</v>
      </c>
      <c r="F7239" s="89">
        <v>0</v>
      </c>
      <c r="G7239" s="89"/>
      <c r="H7239">
        <v>0.83</v>
      </c>
      <c r="I7239" t="s">
        <v>18</v>
      </c>
      <c r="J7239">
        <v>0.8</v>
      </c>
      <c r="K7239">
        <v>4</v>
      </c>
      <c r="L7239">
        <v>2025</v>
      </c>
      <c r="M7239" t="s">
        <v>125</v>
      </c>
      <c r="N7239" s="89" cm="1">
        <f t="array" ref="N7239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7239" s="89">
        <f>_34_KNMI_Stations[[#This Row],[graaddagen]]*_34_KNMI_Stations[[#This Row],[Gewogen factor]]</f>
        <v>7.4400000000000013</v>
      </c>
      <c r="P7239" s="89" cm="1">
        <f t="array" ref="P7239">IF(ISNUMBER(_34_KNMI_Stations[[#This Row],[Etmaal temperatuur °C]]),IF(_34_KNMI_Stations[[#This Row],[Etmaal temperatuur °C]]&gt;stookgrens[],_34_KNMI_Stations[[#This Row],[Etmaal temperatuur °C]]-stookgrens[],0),"")</f>
        <v>0</v>
      </c>
    </row>
    <row r="7240" spans="1:16" x14ac:dyDescent="0.25">
      <c r="A7240">
        <v>286</v>
      </c>
      <c r="B7240" s="110">
        <v>45768</v>
      </c>
      <c r="C7240" s="89">
        <v>2.2999999999999998</v>
      </c>
      <c r="D7240" s="89">
        <v>10</v>
      </c>
      <c r="E7240" s="96">
        <v>812</v>
      </c>
      <c r="F7240" s="89">
        <v>2.5</v>
      </c>
      <c r="G7240" s="89"/>
      <c r="H7240">
        <v>0.87</v>
      </c>
      <c r="I7240" t="s">
        <v>18</v>
      </c>
      <c r="J7240">
        <v>0.8</v>
      </c>
      <c r="K7240">
        <v>4</v>
      </c>
      <c r="L7240">
        <v>2025</v>
      </c>
      <c r="M7240" t="s">
        <v>126</v>
      </c>
      <c r="N7240" s="89" cm="1">
        <f t="array" ref="N7240">IF(ISNUMBER(_34_KNMI_Stations[[#This Row],[Etmaal temperatuur °C]]),IF(_34_KNMI_Stations[[#This Row],[Etmaal temperatuur °C]]&lt;stookgrens[],stookgrens[]-_34_KNMI_Stations[[#This Row],[Etmaal temperatuur °C]],0),"")</f>
        <v>8</v>
      </c>
      <c r="O7240" s="89">
        <f>_34_KNMI_Stations[[#This Row],[graaddagen]]*_34_KNMI_Stations[[#This Row],[Gewogen factor]]</f>
        <v>6.4</v>
      </c>
      <c r="P7240" s="89" cm="1">
        <f t="array" ref="P7240">IF(ISNUMBER(_34_KNMI_Stations[[#This Row],[Etmaal temperatuur °C]]),IF(_34_KNMI_Stations[[#This Row],[Etmaal temperatuur °C]]&gt;stookgrens[],_34_KNMI_Stations[[#This Row],[Etmaal temperatuur °C]]-stookgrens[],0),"")</f>
        <v>0</v>
      </c>
    </row>
    <row r="7241" spans="1:16" x14ac:dyDescent="0.25">
      <c r="A7241">
        <v>286</v>
      </c>
      <c r="B7241" s="110">
        <v>45769</v>
      </c>
      <c r="C7241" s="89">
        <v>2.7</v>
      </c>
      <c r="D7241" s="89">
        <v>10.3</v>
      </c>
      <c r="E7241" s="96">
        <v>974</v>
      </c>
      <c r="F7241" s="89">
        <v>3.3</v>
      </c>
      <c r="G7241" s="89"/>
      <c r="H7241">
        <v>0.89</v>
      </c>
      <c r="I7241" t="s">
        <v>18</v>
      </c>
      <c r="J7241">
        <v>0.8</v>
      </c>
      <c r="K7241">
        <v>4</v>
      </c>
      <c r="L7241">
        <v>2025</v>
      </c>
      <c r="M7241" t="s">
        <v>126</v>
      </c>
      <c r="N7241" s="89" cm="1">
        <f t="array" ref="N7241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7241" s="89">
        <f>_34_KNMI_Stations[[#This Row],[graaddagen]]*_34_KNMI_Stations[[#This Row],[Gewogen factor]]</f>
        <v>6.16</v>
      </c>
      <c r="P7241" s="89" cm="1">
        <f t="array" ref="P7241">IF(ISNUMBER(_34_KNMI_Stations[[#This Row],[Etmaal temperatuur °C]]),IF(_34_KNMI_Stations[[#This Row],[Etmaal temperatuur °C]]&gt;stookgrens[],_34_KNMI_Stations[[#This Row],[Etmaal temperatuur °C]]-stookgrens[],0),"")</f>
        <v>0</v>
      </c>
    </row>
    <row r="7242" spans="1:16" x14ac:dyDescent="0.25">
      <c r="A7242">
        <v>286</v>
      </c>
      <c r="B7242" s="110">
        <v>45770</v>
      </c>
      <c r="C7242" s="89">
        <v>3.6</v>
      </c>
      <c r="D7242" s="89">
        <v>11.1</v>
      </c>
      <c r="E7242" s="96">
        <v>1274</v>
      </c>
      <c r="F7242" s="89">
        <v>0.4</v>
      </c>
      <c r="G7242" s="89"/>
      <c r="H7242">
        <v>0.86</v>
      </c>
      <c r="I7242" t="s">
        <v>18</v>
      </c>
      <c r="J7242">
        <v>0.8</v>
      </c>
      <c r="K7242">
        <v>4</v>
      </c>
      <c r="L7242">
        <v>2025</v>
      </c>
      <c r="M7242" t="s">
        <v>126</v>
      </c>
      <c r="N7242" s="89" cm="1">
        <f t="array" ref="N7242">IF(ISNUMBER(_34_KNMI_Stations[[#This Row],[Etmaal temperatuur °C]]),IF(_34_KNMI_Stations[[#This Row],[Etmaal temperatuur °C]]&lt;stookgrens[],stookgrens[]-_34_KNMI_Stations[[#This Row],[Etmaal temperatuur °C]],0),"")</f>
        <v>6.9</v>
      </c>
      <c r="O7242" s="89">
        <f>_34_KNMI_Stations[[#This Row],[graaddagen]]*_34_KNMI_Stations[[#This Row],[Gewogen factor]]</f>
        <v>5.5200000000000005</v>
      </c>
      <c r="P7242" s="89" cm="1">
        <f t="array" ref="P7242">IF(ISNUMBER(_34_KNMI_Stations[[#This Row],[Etmaal temperatuur °C]]),IF(_34_KNMI_Stations[[#This Row],[Etmaal temperatuur °C]]&gt;stookgrens[],_34_KNMI_Stations[[#This Row],[Etmaal temperatuur °C]]-stookgrens[],0),"")</f>
        <v>0</v>
      </c>
    </row>
    <row r="7243" spans="1:16" x14ac:dyDescent="0.25">
      <c r="A7243">
        <v>286</v>
      </c>
      <c r="B7243" s="110">
        <v>45771</v>
      </c>
      <c r="C7243" s="89">
        <v>5.3</v>
      </c>
      <c r="D7243" s="89">
        <v>10</v>
      </c>
      <c r="E7243" s="96">
        <v>508</v>
      </c>
      <c r="F7243" s="89">
        <v>9.1999999999999993</v>
      </c>
      <c r="G7243" s="89"/>
      <c r="H7243">
        <v>0.9</v>
      </c>
      <c r="I7243" t="s">
        <v>18</v>
      </c>
      <c r="J7243">
        <v>0.8</v>
      </c>
      <c r="K7243">
        <v>4</v>
      </c>
      <c r="L7243">
        <v>2025</v>
      </c>
      <c r="M7243" t="s">
        <v>126</v>
      </c>
      <c r="N7243" s="89" cm="1">
        <f t="array" ref="N7243">IF(ISNUMBER(_34_KNMI_Stations[[#This Row],[Etmaal temperatuur °C]]),IF(_34_KNMI_Stations[[#This Row],[Etmaal temperatuur °C]]&lt;stookgrens[],stookgrens[]-_34_KNMI_Stations[[#This Row],[Etmaal temperatuur °C]],0),"")</f>
        <v>8</v>
      </c>
      <c r="O7243" s="89">
        <f>_34_KNMI_Stations[[#This Row],[graaddagen]]*_34_KNMI_Stations[[#This Row],[Gewogen factor]]</f>
        <v>6.4</v>
      </c>
      <c r="P7243" s="89" cm="1">
        <f t="array" ref="P7243">IF(ISNUMBER(_34_KNMI_Stations[[#This Row],[Etmaal temperatuur °C]]),IF(_34_KNMI_Stations[[#This Row],[Etmaal temperatuur °C]]&gt;stookgrens[],_34_KNMI_Stations[[#This Row],[Etmaal temperatuur °C]]-stookgrens[],0),"")</f>
        <v>0</v>
      </c>
    </row>
    <row r="7244" spans="1:16" x14ac:dyDescent="0.25">
      <c r="A7244">
        <v>286</v>
      </c>
      <c r="B7244" s="110">
        <v>45772</v>
      </c>
      <c r="C7244" s="89">
        <v>3.6</v>
      </c>
      <c r="D7244" s="89">
        <v>8.3000000000000007</v>
      </c>
      <c r="E7244" s="96">
        <v>1107</v>
      </c>
      <c r="F7244" s="89">
        <v>0</v>
      </c>
      <c r="G7244" s="89"/>
      <c r="H7244">
        <v>0.88</v>
      </c>
      <c r="I7244" t="s">
        <v>18</v>
      </c>
      <c r="J7244">
        <v>0.8</v>
      </c>
      <c r="K7244">
        <v>4</v>
      </c>
      <c r="L7244">
        <v>2025</v>
      </c>
      <c r="M7244" t="s">
        <v>126</v>
      </c>
      <c r="N7244" s="89" cm="1">
        <f t="array" ref="N7244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7244" s="89">
        <f>_34_KNMI_Stations[[#This Row],[graaddagen]]*_34_KNMI_Stations[[#This Row],[Gewogen factor]]</f>
        <v>7.76</v>
      </c>
      <c r="P7244" s="89" cm="1">
        <f t="array" ref="P7244">IF(ISNUMBER(_34_KNMI_Stations[[#This Row],[Etmaal temperatuur °C]]),IF(_34_KNMI_Stations[[#This Row],[Etmaal temperatuur °C]]&gt;stookgrens[],_34_KNMI_Stations[[#This Row],[Etmaal temperatuur °C]]-stookgrens[],0),"")</f>
        <v>0</v>
      </c>
    </row>
    <row r="7245" spans="1:16" x14ac:dyDescent="0.25">
      <c r="A7245">
        <v>286</v>
      </c>
      <c r="B7245" s="110">
        <v>45773</v>
      </c>
      <c r="C7245" s="89">
        <v>3</v>
      </c>
      <c r="D7245" s="89">
        <v>10.3</v>
      </c>
      <c r="E7245" s="96">
        <v>2208</v>
      </c>
      <c r="F7245" s="89">
        <v>0</v>
      </c>
      <c r="G7245" s="89"/>
      <c r="H7245">
        <v>0.74</v>
      </c>
      <c r="I7245" t="s">
        <v>18</v>
      </c>
      <c r="J7245">
        <v>0.8</v>
      </c>
      <c r="K7245">
        <v>4</v>
      </c>
      <c r="L7245">
        <v>2025</v>
      </c>
      <c r="M7245" t="s">
        <v>126</v>
      </c>
      <c r="N7245" s="89" cm="1">
        <f t="array" ref="N7245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7245" s="89">
        <f>_34_KNMI_Stations[[#This Row],[graaddagen]]*_34_KNMI_Stations[[#This Row],[Gewogen factor]]</f>
        <v>6.16</v>
      </c>
      <c r="P7245" s="89" cm="1">
        <f t="array" ref="P7245">IF(ISNUMBER(_34_KNMI_Stations[[#This Row],[Etmaal temperatuur °C]]),IF(_34_KNMI_Stations[[#This Row],[Etmaal temperatuur °C]]&gt;stookgrens[],_34_KNMI_Stations[[#This Row],[Etmaal temperatuur °C]]-stookgrens[],0),"")</f>
        <v>0</v>
      </c>
    </row>
    <row r="7246" spans="1:16" x14ac:dyDescent="0.25">
      <c r="A7246">
        <v>286</v>
      </c>
      <c r="B7246" s="110">
        <v>45774</v>
      </c>
      <c r="C7246" s="89">
        <v>3</v>
      </c>
      <c r="D7246" s="89">
        <v>11.5</v>
      </c>
      <c r="E7246" s="96">
        <v>2449</v>
      </c>
      <c r="F7246" s="89">
        <v>0</v>
      </c>
      <c r="G7246" s="89"/>
      <c r="H7246">
        <v>0.64</v>
      </c>
      <c r="I7246" t="s">
        <v>18</v>
      </c>
      <c r="J7246">
        <v>0.8</v>
      </c>
      <c r="K7246">
        <v>4</v>
      </c>
      <c r="L7246">
        <v>2025</v>
      </c>
      <c r="M7246" t="s">
        <v>126</v>
      </c>
      <c r="N7246" s="89" cm="1">
        <f t="array" ref="N7246">IF(ISNUMBER(_34_KNMI_Stations[[#This Row],[Etmaal temperatuur °C]]),IF(_34_KNMI_Stations[[#This Row],[Etmaal temperatuur °C]]&lt;stookgrens[],stookgrens[]-_34_KNMI_Stations[[#This Row],[Etmaal temperatuur °C]],0),"")</f>
        <v>6.5</v>
      </c>
      <c r="O7246" s="89">
        <f>_34_KNMI_Stations[[#This Row],[graaddagen]]*_34_KNMI_Stations[[#This Row],[Gewogen factor]]</f>
        <v>5.2</v>
      </c>
      <c r="P7246" s="89" cm="1">
        <f t="array" ref="P7246">IF(ISNUMBER(_34_KNMI_Stations[[#This Row],[Etmaal temperatuur °C]]),IF(_34_KNMI_Stations[[#This Row],[Etmaal temperatuur °C]]&gt;stookgrens[],_34_KNMI_Stations[[#This Row],[Etmaal temperatuur °C]]-stookgrens[],0),"")</f>
        <v>0</v>
      </c>
    </row>
    <row r="7247" spans="1:16" x14ac:dyDescent="0.25">
      <c r="A7247">
        <v>286</v>
      </c>
      <c r="B7247" s="110">
        <v>45775</v>
      </c>
      <c r="C7247" s="89">
        <v>2</v>
      </c>
      <c r="D7247" s="89">
        <v>11.7</v>
      </c>
      <c r="E7247" s="96">
        <v>2341</v>
      </c>
      <c r="F7247" s="89">
        <v>0</v>
      </c>
      <c r="G7247" s="89"/>
      <c r="H7247">
        <v>0.71</v>
      </c>
      <c r="I7247" t="s">
        <v>18</v>
      </c>
      <c r="J7247">
        <v>0.8</v>
      </c>
      <c r="K7247">
        <v>4</v>
      </c>
      <c r="L7247">
        <v>2025</v>
      </c>
      <c r="M7247" t="s">
        <v>127</v>
      </c>
      <c r="N7247" s="89" cm="1">
        <f t="array" ref="N7247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7247" s="89">
        <f>_34_KNMI_Stations[[#This Row],[graaddagen]]*_34_KNMI_Stations[[#This Row],[Gewogen factor]]</f>
        <v>5.0400000000000009</v>
      </c>
      <c r="P7247" s="89" cm="1">
        <f t="array" ref="P7247">IF(ISNUMBER(_34_KNMI_Stations[[#This Row],[Etmaal temperatuur °C]]),IF(_34_KNMI_Stations[[#This Row],[Etmaal temperatuur °C]]&gt;stookgrens[],_34_KNMI_Stations[[#This Row],[Etmaal temperatuur °C]]-stookgrens[],0),"")</f>
        <v>0</v>
      </c>
    </row>
    <row r="7248" spans="1:16" x14ac:dyDescent="0.25">
      <c r="A7248">
        <v>286</v>
      </c>
      <c r="B7248" s="110">
        <v>45776</v>
      </c>
      <c r="C7248" s="89">
        <v>2.8</v>
      </c>
      <c r="D7248" s="89">
        <v>12.3</v>
      </c>
      <c r="E7248" s="96">
        <v>2344</v>
      </c>
      <c r="F7248" s="89">
        <v>0</v>
      </c>
      <c r="G7248" s="89"/>
      <c r="H7248">
        <v>0.82</v>
      </c>
      <c r="I7248" t="s">
        <v>18</v>
      </c>
      <c r="J7248">
        <v>0.8</v>
      </c>
      <c r="K7248">
        <v>4</v>
      </c>
      <c r="L7248">
        <v>2025</v>
      </c>
      <c r="M7248" t="s">
        <v>127</v>
      </c>
      <c r="N7248" s="89" cm="1">
        <f t="array" ref="N7248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7248" s="89">
        <f>_34_KNMI_Stations[[#This Row],[graaddagen]]*_34_KNMI_Stations[[#This Row],[Gewogen factor]]</f>
        <v>4.5599999999999996</v>
      </c>
      <c r="P7248" s="89" cm="1">
        <f t="array" ref="P7248">IF(ISNUMBER(_34_KNMI_Stations[[#This Row],[Etmaal temperatuur °C]]),IF(_34_KNMI_Stations[[#This Row],[Etmaal temperatuur °C]]&gt;stookgrens[],_34_KNMI_Stations[[#This Row],[Etmaal temperatuur °C]]-stookgrens[],0),"")</f>
        <v>0</v>
      </c>
    </row>
    <row r="7249" spans="1:16" x14ac:dyDescent="0.25">
      <c r="A7249">
        <v>286</v>
      </c>
      <c r="B7249" s="110">
        <v>45777</v>
      </c>
      <c r="C7249" s="89">
        <v>2.4</v>
      </c>
      <c r="D7249" s="89">
        <v>14</v>
      </c>
      <c r="E7249" s="96">
        <v>2386</v>
      </c>
      <c r="F7249" s="89">
        <v>0</v>
      </c>
      <c r="G7249" s="89"/>
      <c r="H7249">
        <v>0.77</v>
      </c>
      <c r="I7249" t="s">
        <v>18</v>
      </c>
      <c r="J7249">
        <v>0.8</v>
      </c>
      <c r="K7249">
        <v>4</v>
      </c>
      <c r="L7249">
        <v>2025</v>
      </c>
      <c r="M7249" t="s">
        <v>127</v>
      </c>
      <c r="N7249" s="89" cm="1">
        <f t="array" ref="N7249">IF(ISNUMBER(_34_KNMI_Stations[[#This Row],[Etmaal temperatuur °C]]),IF(_34_KNMI_Stations[[#This Row],[Etmaal temperatuur °C]]&lt;stookgrens[],stookgrens[]-_34_KNMI_Stations[[#This Row],[Etmaal temperatuur °C]],0),"")</f>
        <v>4</v>
      </c>
      <c r="O7249" s="89">
        <f>_34_KNMI_Stations[[#This Row],[graaddagen]]*_34_KNMI_Stations[[#This Row],[Gewogen factor]]</f>
        <v>3.2</v>
      </c>
      <c r="P7249" s="89" cm="1">
        <f t="array" ref="P7249">IF(ISNUMBER(_34_KNMI_Stations[[#This Row],[Etmaal temperatuur °C]]),IF(_34_KNMI_Stations[[#This Row],[Etmaal temperatuur °C]]&gt;stookgrens[],_34_KNMI_Stations[[#This Row],[Etmaal temperatuur °C]]-stookgrens[],0),"")</f>
        <v>0</v>
      </c>
    </row>
    <row r="7250" spans="1:16" x14ac:dyDescent="0.25">
      <c r="A7250">
        <v>286</v>
      </c>
      <c r="B7250" s="110">
        <v>45778</v>
      </c>
      <c r="C7250" s="89">
        <v>2.2999999999999998</v>
      </c>
      <c r="D7250" s="89">
        <v>17.399999999999999</v>
      </c>
      <c r="E7250" s="96">
        <v>2365</v>
      </c>
      <c r="F7250" s="89">
        <v>0</v>
      </c>
      <c r="G7250" s="89"/>
      <c r="H7250">
        <v>0.68</v>
      </c>
      <c r="I7250" t="s">
        <v>18</v>
      </c>
      <c r="J7250">
        <v>0.8</v>
      </c>
      <c r="K7250">
        <v>5</v>
      </c>
      <c r="L7250">
        <v>2025</v>
      </c>
      <c r="M7250" t="s">
        <v>127</v>
      </c>
      <c r="N7250" s="89" cm="1">
        <f t="array" ref="N7250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7250" s="89">
        <f>_34_KNMI_Stations[[#This Row],[graaddagen]]*_34_KNMI_Stations[[#This Row],[Gewogen factor]]</f>
        <v>0.48000000000000115</v>
      </c>
      <c r="P7250" s="89" cm="1">
        <f t="array" ref="P7250">IF(ISNUMBER(_34_KNMI_Stations[[#This Row],[Etmaal temperatuur °C]]),IF(_34_KNMI_Stations[[#This Row],[Etmaal temperatuur °C]]&gt;stookgrens[],_34_KNMI_Stations[[#This Row],[Etmaal temperatuur °C]]-stookgrens[],0),"")</f>
        <v>0</v>
      </c>
    </row>
    <row r="7251" spans="1:16" x14ac:dyDescent="0.25">
      <c r="A7251">
        <v>286</v>
      </c>
      <c r="B7251" s="110">
        <v>45779</v>
      </c>
      <c r="C7251" s="89">
        <v>3.4</v>
      </c>
      <c r="D7251" s="89">
        <v>14</v>
      </c>
      <c r="E7251" s="96">
        <v>1638</v>
      </c>
      <c r="F7251" s="89">
        <v>0</v>
      </c>
      <c r="G7251" s="89"/>
      <c r="H7251">
        <v>0.76</v>
      </c>
      <c r="I7251" t="s">
        <v>18</v>
      </c>
      <c r="J7251">
        <v>0.8</v>
      </c>
      <c r="K7251">
        <v>5</v>
      </c>
      <c r="L7251">
        <v>2025</v>
      </c>
      <c r="M7251" t="s">
        <v>127</v>
      </c>
      <c r="N7251" s="89" cm="1">
        <f t="array" ref="N7251">IF(ISNUMBER(_34_KNMI_Stations[[#This Row],[Etmaal temperatuur °C]]),IF(_34_KNMI_Stations[[#This Row],[Etmaal temperatuur °C]]&lt;stookgrens[],stookgrens[]-_34_KNMI_Stations[[#This Row],[Etmaal temperatuur °C]],0),"")</f>
        <v>4</v>
      </c>
      <c r="O7251" s="89">
        <f>_34_KNMI_Stations[[#This Row],[graaddagen]]*_34_KNMI_Stations[[#This Row],[Gewogen factor]]</f>
        <v>3.2</v>
      </c>
      <c r="P7251" s="89" cm="1">
        <f t="array" ref="P7251">IF(ISNUMBER(_34_KNMI_Stations[[#This Row],[Etmaal temperatuur °C]]),IF(_34_KNMI_Stations[[#This Row],[Etmaal temperatuur °C]]&gt;stookgrens[],_34_KNMI_Stations[[#This Row],[Etmaal temperatuur °C]]-stookgrens[],0),"")</f>
        <v>0</v>
      </c>
    </row>
    <row r="7252" spans="1:16" x14ac:dyDescent="0.25">
      <c r="A7252">
        <v>286</v>
      </c>
      <c r="B7252" s="110">
        <v>45780</v>
      </c>
      <c r="C7252" s="89">
        <v>3.5</v>
      </c>
      <c r="D7252" s="89">
        <v>10.1</v>
      </c>
      <c r="E7252" s="96">
        <v>1492</v>
      </c>
      <c r="F7252" s="89">
        <v>0.1</v>
      </c>
      <c r="G7252" s="89"/>
      <c r="H7252">
        <v>0.76</v>
      </c>
      <c r="I7252" t="s">
        <v>18</v>
      </c>
      <c r="J7252">
        <v>0.8</v>
      </c>
      <c r="K7252">
        <v>5</v>
      </c>
      <c r="L7252">
        <v>2025</v>
      </c>
      <c r="M7252" t="s">
        <v>127</v>
      </c>
      <c r="N7252" s="89" cm="1">
        <f t="array" ref="N7252">IF(ISNUMBER(_34_KNMI_Stations[[#This Row],[Etmaal temperatuur °C]]),IF(_34_KNMI_Stations[[#This Row],[Etmaal temperatuur °C]]&lt;stookgrens[],stookgrens[]-_34_KNMI_Stations[[#This Row],[Etmaal temperatuur °C]],0),"")</f>
        <v>7.9</v>
      </c>
      <c r="O7252" s="89">
        <f>_34_KNMI_Stations[[#This Row],[graaddagen]]*_34_KNMI_Stations[[#This Row],[Gewogen factor]]</f>
        <v>6.32</v>
      </c>
      <c r="P7252" s="89" cm="1">
        <f t="array" ref="P7252">IF(ISNUMBER(_34_KNMI_Stations[[#This Row],[Etmaal temperatuur °C]]),IF(_34_KNMI_Stations[[#This Row],[Etmaal temperatuur °C]]&gt;stookgrens[],_34_KNMI_Stations[[#This Row],[Etmaal temperatuur °C]]-stookgrens[],0),"")</f>
        <v>0</v>
      </c>
    </row>
    <row r="7253" spans="1:16" x14ac:dyDescent="0.25">
      <c r="A7253">
        <v>286</v>
      </c>
      <c r="B7253" s="110">
        <v>45781</v>
      </c>
      <c r="C7253" s="89">
        <v>5.7</v>
      </c>
      <c r="D7253" s="89">
        <v>8.8000000000000007</v>
      </c>
      <c r="E7253" s="96">
        <v>1342</v>
      </c>
      <c r="F7253" s="89">
        <v>0.3</v>
      </c>
      <c r="G7253" s="89"/>
      <c r="H7253">
        <v>0.69</v>
      </c>
      <c r="I7253" t="s">
        <v>18</v>
      </c>
      <c r="J7253">
        <v>0.8</v>
      </c>
      <c r="K7253">
        <v>5</v>
      </c>
      <c r="L7253">
        <v>2025</v>
      </c>
      <c r="M7253" t="s">
        <v>127</v>
      </c>
      <c r="N7253" s="89" cm="1">
        <f t="array" ref="N7253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7253" s="89">
        <f>_34_KNMI_Stations[[#This Row],[graaddagen]]*_34_KNMI_Stations[[#This Row],[Gewogen factor]]</f>
        <v>7.3599999999999994</v>
      </c>
      <c r="P7253" s="89" cm="1">
        <f t="array" ref="P7253">IF(ISNUMBER(_34_KNMI_Stations[[#This Row],[Etmaal temperatuur °C]]),IF(_34_KNMI_Stations[[#This Row],[Etmaal temperatuur °C]]&gt;stookgrens[],_34_KNMI_Stations[[#This Row],[Etmaal temperatuur °C]]-stookgrens[],0),"")</f>
        <v>0</v>
      </c>
    </row>
    <row r="7254" spans="1:16" x14ac:dyDescent="0.25">
      <c r="A7254">
        <v>286</v>
      </c>
      <c r="B7254" s="110">
        <v>45782</v>
      </c>
      <c r="C7254" s="89">
        <v>5.8</v>
      </c>
      <c r="D7254" s="89">
        <v>9.1</v>
      </c>
      <c r="E7254" s="96">
        <v>2173</v>
      </c>
      <c r="F7254" s="89">
        <v>0</v>
      </c>
      <c r="G7254" s="89"/>
      <c r="H7254">
        <v>0.65</v>
      </c>
      <c r="I7254" t="s">
        <v>18</v>
      </c>
      <c r="J7254">
        <v>0.8</v>
      </c>
      <c r="K7254">
        <v>5</v>
      </c>
      <c r="L7254">
        <v>2025</v>
      </c>
      <c r="M7254" t="s">
        <v>132</v>
      </c>
      <c r="N7254" s="89" cm="1">
        <f t="array" ref="N7254">IF(ISNUMBER(_34_KNMI_Stations[[#This Row],[Etmaal temperatuur °C]]),IF(_34_KNMI_Stations[[#This Row],[Etmaal temperatuur °C]]&lt;stookgrens[],stookgrens[]-_34_KNMI_Stations[[#This Row],[Etmaal temperatuur °C]],0),"")</f>
        <v>8.9</v>
      </c>
      <c r="O7254" s="89">
        <f>_34_KNMI_Stations[[#This Row],[graaddagen]]*_34_KNMI_Stations[[#This Row],[Gewogen factor]]</f>
        <v>7.120000000000001</v>
      </c>
      <c r="P7254" s="89" cm="1">
        <f t="array" ref="P7254">IF(ISNUMBER(_34_KNMI_Stations[[#This Row],[Etmaal temperatuur °C]]),IF(_34_KNMI_Stations[[#This Row],[Etmaal temperatuur °C]]&gt;stookgrens[],_34_KNMI_Stations[[#This Row],[Etmaal temperatuur °C]]-stookgrens[],0),"")</f>
        <v>0</v>
      </c>
    </row>
    <row r="7255" spans="1:16" x14ac:dyDescent="0.25">
      <c r="A7255">
        <v>286</v>
      </c>
      <c r="B7255" s="110">
        <v>45783</v>
      </c>
      <c r="C7255" s="89">
        <v>5</v>
      </c>
      <c r="D7255" s="89">
        <v>8.5</v>
      </c>
      <c r="E7255" s="96">
        <v>1666</v>
      </c>
      <c r="F7255" s="89">
        <v>0</v>
      </c>
      <c r="G7255" s="89"/>
      <c r="H7255">
        <v>0.77</v>
      </c>
      <c r="I7255" t="s">
        <v>18</v>
      </c>
      <c r="J7255">
        <v>0.8</v>
      </c>
      <c r="K7255">
        <v>5</v>
      </c>
      <c r="L7255">
        <v>2025</v>
      </c>
      <c r="M7255" t="s">
        <v>132</v>
      </c>
      <c r="N7255" s="89" cm="1">
        <f t="array" ref="N7255">IF(ISNUMBER(_34_KNMI_Stations[[#This Row],[Etmaal temperatuur °C]]),IF(_34_KNMI_Stations[[#This Row],[Etmaal temperatuur °C]]&lt;stookgrens[],stookgrens[]-_34_KNMI_Stations[[#This Row],[Etmaal temperatuur °C]],0),"")</f>
        <v>9.5</v>
      </c>
      <c r="O7255" s="89">
        <f>_34_KNMI_Stations[[#This Row],[graaddagen]]*_34_KNMI_Stations[[#This Row],[Gewogen factor]]</f>
        <v>7.6000000000000005</v>
      </c>
      <c r="P7255" s="89" cm="1">
        <f t="array" ref="P7255">IF(ISNUMBER(_34_KNMI_Stations[[#This Row],[Etmaal temperatuur °C]]),IF(_34_KNMI_Stations[[#This Row],[Etmaal temperatuur °C]]&gt;stookgrens[],_34_KNMI_Stations[[#This Row],[Etmaal temperatuur °C]]-stookgrens[],0),"")</f>
        <v>0</v>
      </c>
    </row>
    <row r="7256" spans="1:16" x14ac:dyDescent="0.25">
      <c r="A7256">
        <v>286</v>
      </c>
      <c r="B7256" s="110">
        <v>45784</v>
      </c>
      <c r="C7256" s="89">
        <v>4.0999999999999996</v>
      </c>
      <c r="D7256" s="89">
        <v>11</v>
      </c>
      <c r="E7256" s="96">
        <v>2178</v>
      </c>
      <c r="F7256" s="89">
        <v>0</v>
      </c>
      <c r="G7256" s="89"/>
      <c r="H7256">
        <v>0.73</v>
      </c>
      <c r="I7256" t="s">
        <v>18</v>
      </c>
      <c r="J7256">
        <v>0.8</v>
      </c>
      <c r="K7256">
        <v>5</v>
      </c>
      <c r="L7256">
        <v>2025</v>
      </c>
      <c r="M7256" t="s">
        <v>132</v>
      </c>
      <c r="N7256" s="89" cm="1">
        <f t="array" ref="N7256">IF(ISNUMBER(_34_KNMI_Stations[[#This Row],[Etmaal temperatuur °C]]),IF(_34_KNMI_Stations[[#This Row],[Etmaal temperatuur °C]]&lt;stookgrens[],stookgrens[]-_34_KNMI_Stations[[#This Row],[Etmaal temperatuur °C]],0),"")</f>
        <v>7</v>
      </c>
      <c r="O7256" s="89">
        <f>_34_KNMI_Stations[[#This Row],[graaddagen]]*_34_KNMI_Stations[[#This Row],[Gewogen factor]]</f>
        <v>5.6000000000000005</v>
      </c>
      <c r="P7256" s="89" cm="1">
        <f t="array" ref="P7256">IF(ISNUMBER(_34_KNMI_Stations[[#This Row],[Etmaal temperatuur °C]]),IF(_34_KNMI_Stations[[#This Row],[Etmaal temperatuur °C]]&gt;stookgrens[],_34_KNMI_Stations[[#This Row],[Etmaal temperatuur °C]]-stookgrens[],0),"")</f>
        <v>0</v>
      </c>
    </row>
    <row r="7257" spans="1:16" x14ac:dyDescent="0.25">
      <c r="A7257">
        <v>286</v>
      </c>
      <c r="B7257" s="110">
        <v>45785</v>
      </c>
      <c r="C7257" s="89">
        <v>3.5</v>
      </c>
      <c r="D7257" s="89">
        <v>10.4</v>
      </c>
      <c r="E7257" s="96">
        <v>1978</v>
      </c>
      <c r="F7257" s="89">
        <v>0</v>
      </c>
      <c r="G7257" s="89"/>
      <c r="H7257">
        <v>0.64</v>
      </c>
      <c r="I7257" t="s">
        <v>18</v>
      </c>
      <c r="J7257">
        <v>0.8</v>
      </c>
      <c r="K7257">
        <v>5</v>
      </c>
      <c r="L7257">
        <v>2025</v>
      </c>
      <c r="M7257" t="s">
        <v>132</v>
      </c>
      <c r="N7257" s="89" cm="1">
        <f t="array" ref="N7257">IF(ISNUMBER(_34_KNMI_Stations[[#This Row],[Etmaal temperatuur °C]]),IF(_34_KNMI_Stations[[#This Row],[Etmaal temperatuur °C]]&lt;stookgrens[],stookgrens[]-_34_KNMI_Stations[[#This Row],[Etmaal temperatuur °C]],0),"")</f>
        <v>7.6</v>
      </c>
      <c r="O7257" s="89">
        <f>_34_KNMI_Stations[[#This Row],[graaddagen]]*_34_KNMI_Stations[[#This Row],[Gewogen factor]]</f>
        <v>6.08</v>
      </c>
      <c r="P7257" s="89" cm="1">
        <f t="array" ref="P7257">IF(ISNUMBER(_34_KNMI_Stations[[#This Row],[Etmaal temperatuur °C]]),IF(_34_KNMI_Stations[[#This Row],[Etmaal temperatuur °C]]&gt;stookgrens[],_34_KNMI_Stations[[#This Row],[Etmaal temperatuur °C]]-stookgrens[],0),"")</f>
        <v>0</v>
      </c>
    </row>
    <row r="7258" spans="1:16" x14ac:dyDescent="0.25">
      <c r="A7258">
        <v>286</v>
      </c>
      <c r="B7258" s="110">
        <v>45786</v>
      </c>
      <c r="C7258" s="89">
        <v>3.4</v>
      </c>
      <c r="D7258" s="89">
        <v>11.3</v>
      </c>
      <c r="E7258" s="96">
        <v>2483</v>
      </c>
      <c r="F7258" s="89">
        <v>0</v>
      </c>
      <c r="G7258" s="89"/>
      <c r="H7258">
        <v>0.71</v>
      </c>
      <c r="I7258" t="s">
        <v>18</v>
      </c>
      <c r="J7258">
        <v>0.8</v>
      </c>
      <c r="K7258">
        <v>5</v>
      </c>
      <c r="L7258">
        <v>2025</v>
      </c>
      <c r="M7258" t="s">
        <v>132</v>
      </c>
      <c r="N7258" s="89" cm="1">
        <f t="array" ref="N7258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7258" s="89">
        <f>_34_KNMI_Stations[[#This Row],[graaddagen]]*_34_KNMI_Stations[[#This Row],[Gewogen factor]]</f>
        <v>5.3599999999999994</v>
      </c>
      <c r="P7258" s="89" cm="1">
        <f t="array" ref="P7258">IF(ISNUMBER(_34_KNMI_Stations[[#This Row],[Etmaal temperatuur °C]]),IF(_34_KNMI_Stations[[#This Row],[Etmaal temperatuur °C]]&gt;stookgrens[],_34_KNMI_Stations[[#This Row],[Etmaal temperatuur °C]]-stookgrens[],0),"")</f>
        <v>0</v>
      </c>
    </row>
    <row r="7259" spans="1:16" x14ac:dyDescent="0.25">
      <c r="A7259">
        <v>286</v>
      </c>
      <c r="B7259" s="110">
        <v>45787</v>
      </c>
      <c r="C7259" s="89">
        <v>2.9</v>
      </c>
      <c r="D7259" s="89">
        <v>11.2</v>
      </c>
      <c r="E7259" s="96">
        <v>2594</v>
      </c>
      <c r="F7259" s="89">
        <v>0</v>
      </c>
      <c r="G7259" s="89"/>
      <c r="H7259">
        <v>0.7</v>
      </c>
      <c r="I7259" t="s">
        <v>18</v>
      </c>
      <c r="J7259">
        <v>0.8</v>
      </c>
      <c r="K7259">
        <v>5</v>
      </c>
      <c r="L7259">
        <v>2025</v>
      </c>
      <c r="M7259" t="s">
        <v>132</v>
      </c>
      <c r="N7259" s="89" cm="1">
        <f t="array" ref="N7259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7259" s="89">
        <f>_34_KNMI_Stations[[#This Row],[graaddagen]]*_34_KNMI_Stations[[#This Row],[Gewogen factor]]</f>
        <v>5.4400000000000013</v>
      </c>
      <c r="P7259" s="89" cm="1">
        <f t="array" ref="P7259">IF(ISNUMBER(_34_KNMI_Stations[[#This Row],[Etmaal temperatuur °C]]),IF(_34_KNMI_Stations[[#This Row],[Etmaal temperatuur °C]]&gt;stookgrens[],_34_KNMI_Stations[[#This Row],[Etmaal temperatuur °C]]-stookgrens[],0),"")</f>
        <v>0</v>
      </c>
    </row>
    <row r="7260" spans="1:16" x14ac:dyDescent="0.25">
      <c r="A7260">
        <v>286</v>
      </c>
      <c r="B7260" s="110">
        <v>45788</v>
      </c>
      <c r="C7260" s="89">
        <v>4</v>
      </c>
      <c r="D7260" s="89">
        <v>15.4</v>
      </c>
      <c r="E7260" s="96">
        <v>2668</v>
      </c>
      <c r="F7260" s="89">
        <v>0</v>
      </c>
      <c r="G7260" s="89"/>
      <c r="H7260">
        <v>0.65</v>
      </c>
      <c r="I7260" t="s">
        <v>18</v>
      </c>
      <c r="J7260">
        <v>0.8</v>
      </c>
      <c r="K7260">
        <v>5</v>
      </c>
      <c r="L7260">
        <v>2025</v>
      </c>
      <c r="M7260" t="s">
        <v>132</v>
      </c>
      <c r="N7260" s="89" cm="1">
        <f t="array" ref="N7260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7260" s="89">
        <f>_34_KNMI_Stations[[#This Row],[graaddagen]]*_34_KNMI_Stations[[#This Row],[Gewogen factor]]</f>
        <v>2.0799999999999996</v>
      </c>
      <c r="P7260" s="89" cm="1">
        <f t="array" ref="P7260">IF(ISNUMBER(_34_KNMI_Stations[[#This Row],[Etmaal temperatuur °C]]),IF(_34_KNMI_Stations[[#This Row],[Etmaal temperatuur °C]]&gt;stookgrens[],_34_KNMI_Stations[[#This Row],[Etmaal temperatuur °C]]-stookgrens[],0),"")</f>
        <v>0</v>
      </c>
    </row>
    <row r="7261" spans="1:16" x14ac:dyDescent="0.25">
      <c r="A7261">
        <v>286</v>
      </c>
      <c r="B7261" s="110">
        <v>45789</v>
      </c>
      <c r="C7261" s="89">
        <v>5.3</v>
      </c>
      <c r="D7261" s="89">
        <v>14.2</v>
      </c>
      <c r="E7261" s="96">
        <v>2750</v>
      </c>
      <c r="F7261" s="89">
        <v>0</v>
      </c>
      <c r="G7261" s="89"/>
      <c r="H7261">
        <v>0.56999999999999995</v>
      </c>
      <c r="I7261" t="s">
        <v>18</v>
      </c>
      <c r="J7261">
        <v>0.8</v>
      </c>
      <c r="K7261">
        <v>5</v>
      </c>
      <c r="L7261">
        <v>2025</v>
      </c>
      <c r="M7261" t="s">
        <v>133</v>
      </c>
      <c r="N7261" s="89" cm="1">
        <f t="array" ref="N7261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7261" s="89">
        <f>_34_KNMI_Stations[[#This Row],[graaddagen]]*_34_KNMI_Stations[[#This Row],[Gewogen factor]]</f>
        <v>3.0400000000000009</v>
      </c>
      <c r="P7261" s="89" cm="1">
        <f t="array" ref="P7261">IF(ISNUMBER(_34_KNMI_Stations[[#This Row],[Etmaal temperatuur °C]]),IF(_34_KNMI_Stations[[#This Row],[Etmaal temperatuur °C]]&gt;stookgrens[],_34_KNMI_Stations[[#This Row],[Etmaal temperatuur °C]]-stookgrens[],0),"")</f>
        <v>0</v>
      </c>
    </row>
    <row r="7262" spans="1:16" x14ac:dyDescent="0.25">
      <c r="A7262">
        <v>286</v>
      </c>
      <c r="B7262" s="110">
        <v>45790</v>
      </c>
      <c r="C7262" s="89">
        <v>3.6</v>
      </c>
      <c r="D7262" s="89">
        <v>13.1</v>
      </c>
      <c r="E7262" s="96">
        <v>2784</v>
      </c>
      <c r="F7262" s="89">
        <v>0</v>
      </c>
      <c r="G7262" s="89"/>
      <c r="H7262">
        <v>0.62</v>
      </c>
      <c r="I7262" t="s">
        <v>18</v>
      </c>
      <c r="J7262">
        <v>0.8</v>
      </c>
      <c r="K7262">
        <v>5</v>
      </c>
      <c r="L7262">
        <v>2025</v>
      </c>
      <c r="M7262" t="s">
        <v>133</v>
      </c>
      <c r="N7262" s="89" cm="1">
        <f t="array" ref="N7262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7262" s="89">
        <f>_34_KNMI_Stations[[#This Row],[graaddagen]]*_34_KNMI_Stations[[#This Row],[Gewogen factor]]</f>
        <v>3.9200000000000004</v>
      </c>
      <c r="P7262" s="89" cm="1">
        <f t="array" ref="P7262">IF(ISNUMBER(_34_KNMI_Stations[[#This Row],[Etmaal temperatuur °C]]),IF(_34_KNMI_Stations[[#This Row],[Etmaal temperatuur °C]]&gt;stookgrens[],_34_KNMI_Stations[[#This Row],[Etmaal temperatuur °C]]-stookgrens[],0),"")</f>
        <v>0</v>
      </c>
    </row>
    <row r="7263" spans="1:16" x14ac:dyDescent="0.25">
      <c r="A7263">
        <v>286</v>
      </c>
      <c r="B7263" s="110">
        <v>45791</v>
      </c>
      <c r="C7263" s="89">
        <v>4.7</v>
      </c>
      <c r="D7263" s="89">
        <v>12</v>
      </c>
      <c r="E7263" s="96">
        <v>2642</v>
      </c>
      <c r="F7263" s="89">
        <v>0</v>
      </c>
      <c r="G7263" s="89"/>
      <c r="H7263">
        <v>0.74</v>
      </c>
      <c r="I7263" t="s">
        <v>18</v>
      </c>
      <c r="J7263">
        <v>0.8</v>
      </c>
      <c r="K7263">
        <v>5</v>
      </c>
      <c r="L7263">
        <v>2025</v>
      </c>
      <c r="M7263" t="s">
        <v>133</v>
      </c>
      <c r="N7263" s="89" cm="1">
        <f t="array" ref="N7263">IF(ISNUMBER(_34_KNMI_Stations[[#This Row],[Etmaal temperatuur °C]]),IF(_34_KNMI_Stations[[#This Row],[Etmaal temperatuur °C]]&lt;stookgrens[],stookgrens[]-_34_KNMI_Stations[[#This Row],[Etmaal temperatuur °C]],0),"")</f>
        <v>6</v>
      </c>
      <c r="O7263" s="89">
        <f>_34_KNMI_Stations[[#This Row],[graaddagen]]*_34_KNMI_Stations[[#This Row],[Gewogen factor]]</f>
        <v>4.8000000000000007</v>
      </c>
      <c r="P7263" s="89" cm="1">
        <f t="array" ref="P7263">IF(ISNUMBER(_34_KNMI_Stations[[#This Row],[Etmaal temperatuur °C]]),IF(_34_KNMI_Stations[[#This Row],[Etmaal temperatuur °C]]&gt;stookgrens[],_34_KNMI_Stations[[#This Row],[Etmaal temperatuur °C]]-stookgrens[],0),"")</f>
        <v>0</v>
      </c>
    </row>
    <row r="7264" spans="1:16" x14ac:dyDescent="0.25">
      <c r="A7264">
        <v>286</v>
      </c>
      <c r="B7264" s="110">
        <v>45792</v>
      </c>
      <c r="C7264" s="89">
        <v>4.8</v>
      </c>
      <c r="D7264" s="89">
        <v>11.8</v>
      </c>
      <c r="E7264" s="96">
        <v>2860</v>
      </c>
      <c r="F7264" s="89">
        <v>0</v>
      </c>
      <c r="G7264" s="89"/>
      <c r="H7264">
        <v>0.65</v>
      </c>
      <c r="I7264" t="s">
        <v>18</v>
      </c>
      <c r="J7264">
        <v>0.8</v>
      </c>
      <c r="K7264">
        <v>5</v>
      </c>
      <c r="L7264">
        <v>2025</v>
      </c>
      <c r="M7264" t="s">
        <v>133</v>
      </c>
      <c r="N7264" s="89" cm="1">
        <f t="array" ref="N7264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7264" s="89">
        <f>_34_KNMI_Stations[[#This Row],[graaddagen]]*_34_KNMI_Stations[[#This Row],[Gewogen factor]]</f>
        <v>4.96</v>
      </c>
      <c r="P7264" s="89" cm="1">
        <f t="array" ref="P7264">IF(ISNUMBER(_34_KNMI_Stations[[#This Row],[Etmaal temperatuur °C]]),IF(_34_KNMI_Stations[[#This Row],[Etmaal temperatuur °C]]&gt;stookgrens[],_34_KNMI_Stations[[#This Row],[Etmaal temperatuur °C]]-stookgrens[],0),"")</f>
        <v>0</v>
      </c>
    </row>
    <row r="7265" spans="1:16" x14ac:dyDescent="0.25">
      <c r="A7265">
        <v>286</v>
      </c>
      <c r="B7265" s="110">
        <v>45793</v>
      </c>
      <c r="C7265" s="89">
        <v>4.8</v>
      </c>
      <c r="D7265" s="89">
        <v>10.6</v>
      </c>
      <c r="E7265" s="96">
        <v>1729</v>
      </c>
      <c r="F7265" s="89">
        <v>0</v>
      </c>
      <c r="G7265" s="89"/>
      <c r="H7265">
        <v>0.77</v>
      </c>
      <c r="I7265" t="s">
        <v>18</v>
      </c>
      <c r="J7265">
        <v>0.8</v>
      </c>
      <c r="K7265">
        <v>5</v>
      </c>
      <c r="L7265">
        <v>2025</v>
      </c>
      <c r="M7265" t="s">
        <v>133</v>
      </c>
      <c r="N7265" s="89" cm="1">
        <f t="array" ref="N7265">IF(ISNUMBER(_34_KNMI_Stations[[#This Row],[Etmaal temperatuur °C]]),IF(_34_KNMI_Stations[[#This Row],[Etmaal temperatuur °C]]&lt;stookgrens[],stookgrens[]-_34_KNMI_Stations[[#This Row],[Etmaal temperatuur °C]],0),"")</f>
        <v>7.4</v>
      </c>
      <c r="O7265" s="89">
        <f>_34_KNMI_Stations[[#This Row],[graaddagen]]*_34_KNMI_Stations[[#This Row],[Gewogen factor]]</f>
        <v>5.9200000000000008</v>
      </c>
      <c r="P7265" s="89" cm="1">
        <f t="array" ref="P7265">IF(ISNUMBER(_34_KNMI_Stations[[#This Row],[Etmaal temperatuur °C]]),IF(_34_KNMI_Stations[[#This Row],[Etmaal temperatuur °C]]&gt;stookgrens[],_34_KNMI_Stations[[#This Row],[Etmaal temperatuur °C]]-stookgrens[],0),"")</f>
        <v>0</v>
      </c>
    </row>
    <row r="7266" spans="1:16" x14ac:dyDescent="0.25">
      <c r="A7266">
        <v>286</v>
      </c>
      <c r="B7266" s="110">
        <v>45794</v>
      </c>
      <c r="C7266" s="89">
        <v>5.3</v>
      </c>
      <c r="D7266" s="89">
        <v>11.7</v>
      </c>
      <c r="E7266" s="96">
        <v>2727</v>
      </c>
      <c r="F7266" s="89">
        <v>0</v>
      </c>
      <c r="G7266" s="89"/>
      <c r="H7266">
        <v>0.76</v>
      </c>
      <c r="I7266" t="s">
        <v>18</v>
      </c>
      <c r="J7266">
        <v>0.8</v>
      </c>
      <c r="K7266">
        <v>5</v>
      </c>
      <c r="L7266">
        <v>2025</v>
      </c>
      <c r="M7266" t="s">
        <v>133</v>
      </c>
      <c r="N7266" s="89" cm="1">
        <f t="array" ref="N7266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7266" s="89">
        <f>_34_KNMI_Stations[[#This Row],[graaddagen]]*_34_KNMI_Stations[[#This Row],[Gewogen factor]]</f>
        <v>5.0400000000000009</v>
      </c>
      <c r="P7266" s="89" cm="1">
        <f t="array" ref="P7266">IF(ISNUMBER(_34_KNMI_Stations[[#This Row],[Etmaal temperatuur °C]]),IF(_34_KNMI_Stations[[#This Row],[Etmaal temperatuur °C]]&gt;stookgrens[],_34_KNMI_Stations[[#This Row],[Etmaal temperatuur °C]]-stookgrens[],0),"")</f>
        <v>0</v>
      </c>
    </row>
    <row r="7267" spans="1:16" x14ac:dyDescent="0.25">
      <c r="A7267">
        <v>286</v>
      </c>
      <c r="B7267" s="110">
        <v>45795</v>
      </c>
      <c r="C7267" s="89">
        <v>4</v>
      </c>
      <c r="D7267" s="89">
        <v>12.4</v>
      </c>
      <c r="E7267" s="96">
        <v>2485</v>
      </c>
      <c r="F7267" s="89">
        <v>0</v>
      </c>
      <c r="G7267" s="89"/>
      <c r="H7267">
        <v>0.71</v>
      </c>
      <c r="I7267" t="s">
        <v>18</v>
      </c>
      <c r="J7267">
        <v>0.8</v>
      </c>
      <c r="K7267">
        <v>5</v>
      </c>
      <c r="L7267">
        <v>2025</v>
      </c>
      <c r="M7267" t="s">
        <v>133</v>
      </c>
      <c r="N7267" s="89" cm="1">
        <f t="array" ref="N7267">IF(ISNUMBER(_34_KNMI_Stations[[#This Row],[Etmaal temperatuur °C]]),IF(_34_KNMI_Stations[[#This Row],[Etmaal temperatuur °C]]&lt;stookgrens[],stookgrens[]-_34_KNMI_Stations[[#This Row],[Etmaal temperatuur °C]],0),"")</f>
        <v>5.6</v>
      </c>
      <c r="O7267" s="89">
        <f>_34_KNMI_Stations[[#This Row],[graaddagen]]*_34_KNMI_Stations[[#This Row],[Gewogen factor]]</f>
        <v>4.4799999999999995</v>
      </c>
      <c r="P7267" s="89" cm="1">
        <f t="array" ref="P7267">IF(ISNUMBER(_34_KNMI_Stations[[#This Row],[Etmaal temperatuur °C]]),IF(_34_KNMI_Stations[[#This Row],[Etmaal temperatuur °C]]&gt;stookgrens[],_34_KNMI_Stations[[#This Row],[Etmaal temperatuur °C]]-stookgrens[],0),"")</f>
        <v>0</v>
      </c>
    </row>
    <row r="7268" spans="1:16" x14ac:dyDescent="0.25">
      <c r="A7268">
        <v>286</v>
      </c>
      <c r="B7268" s="110">
        <v>45796</v>
      </c>
      <c r="C7268" s="89">
        <v>3.6</v>
      </c>
      <c r="D7268" s="89">
        <v>13.8</v>
      </c>
      <c r="E7268" s="96">
        <v>2820</v>
      </c>
      <c r="F7268" s="89">
        <v>0</v>
      </c>
      <c r="G7268" s="89"/>
      <c r="H7268">
        <v>0.71</v>
      </c>
      <c r="I7268" t="s">
        <v>18</v>
      </c>
      <c r="J7268">
        <v>0.8</v>
      </c>
      <c r="K7268">
        <v>5</v>
      </c>
      <c r="L7268">
        <v>2025</v>
      </c>
      <c r="M7268" t="s">
        <v>349</v>
      </c>
      <c r="N7268" s="89" cm="1">
        <f t="array" ref="N7268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7268" s="89">
        <f>_34_KNMI_Stations[[#This Row],[graaddagen]]*_34_KNMI_Stations[[#This Row],[Gewogen factor]]</f>
        <v>3.3599999999999994</v>
      </c>
      <c r="P7268" s="89" cm="1">
        <f t="array" ref="P7268">IF(ISNUMBER(_34_KNMI_Stations[[#This Row],[Etmaal temperatuur °C]]),IF(_34_KNMI_Stations[[#This Row],[Etmaal temperatuur °C]]&gt;stookgrens[],_34_KNMI_Stations[[#This Row],[Etmaal temperatuur °C]]-stookgrens[],0),"")</f>
        <v>0</v>
      </c>
    </row>
    <row r="7269" spans="1:16" x14ac:dyDescent="0.25">
      <c r="A7269">
        <v>286</v>
      </c>
      <c r="B7269" s="110">
        <v>45797</v>
      </c>
      <c r="C7269" s="89">
        <v>3.6</v>
      </c>
      <c r="D7269" s="89">
        <v>13.9</v>
      </c>
      <c r="E7269" s="96">
        <v>2847</v>
      </c>
      <c r="F7269" s="89">
        <v>0</v>
      </c>
      <c r="G7269" s="89"/>
      <c r="H7269">
        <v>0.67</v>
      </c>
      <c r="I7269" t="s">
        <v>18</v>
      </c>
      <c r="J7269">
        <v>0.8</v>
      </c>
      <c r="K7269">
        <v>5</v>
      </c>
      <c r="L7269">
        <v>2025</v>
      </c>
      <c r="M7269" t="s">
        <v>349</v>
      </c>
      <c r="N7269" s="89" cm="1">
        <f t="array" ref="N7269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7269" s="89">
        <f>_34_KNMI_Stations[[#This Row],[graaddagen]]*_34_KNMI_Stations[[#This Row],[Gewogen factor]]</f>
        <v>3.28</v>
      </c>
      <c r="P7269" s="89" cm="1">
        <f t="array" ref="P7269">IF(ISNUMBER(_34_KNMI_Stations[[#This Row],[Etmaal temperatuur °C]]),IF(_34_KNMI_Stations[[#This Row],[Etmaal temperatuur °C]]&gt;stookgrens[],_34_KNMI_Stations[[#This Row],[Etmaal temperatuur °C]]-stookgrens[],0),"")</f>
        <v>0</v>
      </c>
    </row>
    <row r="7270" spans="1:16" x14ac:dyDescent="0.25">
      <c r="A7270">
        <v>286</v>
      </c>
      <c r="B7270" s="110">
        <v>45798</v>
      </c>
      <c r="C7270" s="89">
        <v>6</v>
      </c>
      <c r="D7270" s="89">
        <v>12.6</v>
      </c>
      <c r="E7270" s="96">
        <v>2363</v>
      </c>
      <c r="F7270" s="89">
        <v>0</v>
      </c>
      <c r="G7270" s="89"/>
      <c r="H7270">
        <v>0.68</v>
      </c>
      <c r="I7270" t="s">
        <v>18</v>
      </c>
      <c r="J7270">
        <v>0.8</v>
      </c>
      <c r="K7270">
        <v>5</v>
      </c>
      <c r="L7270">
        <v>2025</v>
      </c>
      <c r="M7270" t="s">
        <v>349</v>
      </c>
      <c r="N7270" s="89" cm="1">
        <f t="array" ref="N7270">IF(ISNUMBER(_34_KNMI_Stations[[#This Row],[Etmaal temperatuur °C]]),IF(_34_KNMI_Stations[[#This Row],[Etmaal temperatuur °C]]&lt;stookgrens[],stookgrens[]-_34_KNMI_Stations[[#This Row],[Etmaal temperatuur °C]],0),"")</f>
        <v>5.4</v>
      </c>
      <c r="O7270" s="89">
        <f>_34_KNMI_Stations[[#This Row],[graaddagen]]*_34_KNMI_Stations[[#This Row],[Gewogen factor]]</f>
        <v>4.32</v>
      </c>
      <c r="P7270" s="89" cm="1">
        <f t="array" ref="P7270">IF(ISNUMBER(_34_KNMI_Stations[[#This Row],[Etmaal temperatuur °C]]),IF(_34_KNMI_Stations[[#This Row],[Etmaal temperatuur °C]]&gt;stookgrens[],_34_KNMI_Stations[[#This Row],[Etmaal temperatuur °C]]-stookgrens[],0),"")</f>
        <v>0</v>
      </c>
    </row>
    <row r="7271" spans="1:16" x14ac:dyDescent="0.25">
      <c r="A7271">
        <v>286</v>
      </c>
      <c r="B7271" s="110">
        <v>45799</v>
      </c>
      <c r="C7271" s="89">
        <v>7.2</v>
      </c>
      <c r="D7271" s="89">
        <v>10.3</v>
      </c>
      <c r="E7271" s="96">
        <v>2032</v>
      </c>
      <c r="F7271" s="89">
        <v>1.1000000000000001</v>
      </c>
      <c r="G7271" s="89"/>
      <c r="H7271">
        <v>0.62</v>
      </c>
      <c r="I7271" t="s">
        <v>18</v>
      </c>
      <c r="J7271">
        <v>0.8</v>
      </c>
      <c r="K7271">
        <v>5</v>
      </c>
      <c r="L7271">
        <v>2025</v>
      </c>
      <c r="M7271" t="s">
        <v>349</v>
      </c>
      <c r="N7271" s="89" cm="1">
        <f t="array" ref="N7271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7271" s="89">
        <f>_34_KNMI_Stations[[#This Row],[graaddagen]]*_34_KNMI_Stations[[#This Row],[Gewogen factor]]</f>
        <v>6.16</v>
      </c>
      <c r="P7271" s="89" cm="1">
        <f t="array" ref="P7271">IF(ISNUMBER(_34_KNMI_Stations[[#This Row],[Etmaal temperatuur °C]]),IF(_34_KNMI_Stations[[#This Row],[Etmaal temperatuur °C]]&gt;stookgrens[],_34_KNMI_Stations[[#This Row],[Etmaal temperatuur °C]]-stookgrens[],0),"")</f>
        <v>0</v>
      </c>
    </row>
    <row r="7272" spans="1:16" x14ac:dyDescent="0.25">
      <c r="A7272">
        <v>286</v>
      </c>
      <c r="B7272" s="110">
        <v>45800</v>
      </c>
      <c r="C7272" s="89">
        <v>5.7</v>
      </c>
      <c r="D7272" s="89">
        <v>10</v>
      </c>
      <c r="E7272" s="96">
        <v>2025</v>
      </c>
      <c r="F7272" s="89">
        <v>1.1000000000000001</v>
      </c>
      <c r="G7272" s="89"/>
      <c r="H7272">
        <v>0.7</v>
      </c>
      <c r="I7272" t="s">
        <v>18</v>
      </c>
      <c r="J7272">
        <v>0.8</v>
      </c>
      <c r="K7272">
        <v>5</v>
      </c>
      <c r="L7272">
        <v>2025</v>
      </c>
      <c r="M7272" t="s">
        <v>349</v>
      </c>
      <c r="N7272" s="89" cm="1">
        <f t="array" ref="N7272">IF(ISNUMBER(_34_KNMI_Stations[[#This Row],[Etmaal temperatuur °C]]),IF(_34_KNMI_Stations[[#This Row],[Etmaal temperatuur °C]]&lt;stookgrens[],stookgrens[]-_34_KNMI_Stations[[#This Row],[Etmaal temperatuur °C]],0),"")</f>
        <v>8</v>
      </c>
      <c r="O7272" s="89">
        <f>_34_KNMI_Stations[[#This Row],[graaddagen]]*_34_KNMI_Stations[[#This Row],[Gewogen factor]]</f>
        <v>6.4</v>
      </c>
      <c r="P7272" s="89" cm="1">
        <f t="array" ref="P7272">IF(ISNUMBER(_34_KNMI_Stations[[#This Row],[Etmaal temperatuur °C]]),IF(_34_KNMI_Stations[[#This Row],[Etmaal temperatuur °C]]&gt;stookgrens[],_34_KNMI_Stations[[#This Row],[Etmaal temperatuur °C]]-stookgrens[],0),"")</f>
        <v>0</v>
      </c>
    </row>
    <row r="7273" spans="1:16" x14ac:dyDescent="0.25">
      <c r="A7273">
        <v>286</v>
      </c>
      <c r="B7273" s="110">
        <v>45801</v>
      </c>
      <c r="C7273" s="89">
        <v>5.7</v>
      </c>
      <c r="D7273" s="89">
        <v>12.1</v>
      </c>
      <c r="E7273" s="96">
        <v>1548</v>
      </c>
      <c r="F7273" s="89">
        <v>1.5</v>
      </c>
      <c r="G7273" s="89"/>
      <c r="H7273">
        <v>0.77</v>
      </c>
      <c r="I7273" t="s">
        <v>18</v>
      </c>
      <c r="J7273">
        <v>0.8</v>
      </c>
      <c r="K7273">
        <v>5</v>
      </c>
      <c r="L7273">
        <v>2025</v>
      </c>
      <c r="M7273" t="s">
        <v>349</v>
      </c>
      <c r="N7273" s="89" cm="1">
        <f t="array" ref="N7273">IF(ISNUMBER(_34_KNMI_Stations[[#This Row],[Etmaal temperatuur °C]]),IF(_34_KNMI_Stations[[#This Row],[Etmaal temperatuur °C]]&lt;stookgrens[],stookgrens[]-_34_KNMI_Stations[[#This Row],[Etmaal temperatuur °C]],0),"")</f>
        <v>5.9</v>
      </c>
      <c r="O7273" s="89">
        <f>_34_KNMI_Stations[[#This Row],[graaddagen]]*_34_KNMI_Stations[[#This Row],[Gewogen factor]]</f>
        <v>4.7200000000000006</v>
      </c>
      <c r="P7273" s="89" cm="1">
        <f t="array" ref="P7273">IF(ISNUMBER(_34_KNMI_Stations[[#This Row],[Etmaal temperatuur °C]]),IF(_34_KNMI_Stations[[#This Row],[Etmaal temperatuur °C]]&gt;stookgrens[],_34_KNMI_Stations[[#This Row],[Etmaal temperatuur °C]]-stookgrens[],0),"")</f>
        <v>0</v>
      </c>
    </row>
    <row r="7274" spans="1:16" x14ac:dyDescent="0.25">
      <c r="A7274">
        <v>286</v>
      </c>
      <c r="B7274" s="110">
        <v>45802</v>
      </c>
      <c r="C7274" s="89">
        <v>5.5</v>
      </c>
      <c r="D7274" s="89">
        <v>14.3</v>
      </c>
      <c r="E7274" s="96">
        <v>1151</v>
      </c>
      <c r="F7274" s="89">
        <v>7.8</v>
      </c>
      <c r="G7274" s="89"/>
      <c r="H7274">
        <v>0.85</v>
      </c>
      <c r="I7274" t="s">
        <v>18</v>
      </c>
      <c r="J7274">
        <v>0.8</v>
      </c>
      <c r="K7274">
        <v>5</v>
      </c>
      <c r="L7274">
        <v>2025</v>
      </c>
      <c r="M7274" t="s">
        <v>349</v>
      </c>
      <c r="N7274" s="89" cm="1">
        <f t="array" ref="N7274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7274" s="89">
        <f>_34_KNMI_Stations[[#This Row],[graaddagen]]*_34_KNMI_Stations[[#This Row],[Gewogen factor]]</f>
        <v>2.9599999999999995</v>
      </c>
      <c r="P7274" s="89" cm="1">
        <f t="array" ref="P7274">IF(ISNUMBER(_34_KNMI_Stations[[#This Row],[Etmaal temperatuur °C]]),IF(_34_KNMI_Stations[[#This Row],[Etmaal temperatuur °C]]&gt;stookgrens[],_34_KNMI_Stations[[#This Row],[Etmaal temperatuur °C]]-stookgrens[],0),"")</f>
        <v>0</v>
      </c>
    </row>
    <row r="7275" spans="1:16" x14ac:dyDescent="0.25">
      <c r="A7275">
        <v>286</v>
      </c>
      <c r="B7275" s="110">
        <v>45803</v>
      </c>
      <c r="C7275" s="89">
        <v>5.4</v>
      </c>
      <c r="D7275" s="89">
        <v>14.2</v>
      </c>
      <c r="E7275" s="96">
        <v>2349</v>
      </c>
      <c r="F7275" s="89">
        <v>-0.1</v>
      </c>
      <c r="G7275" s="89"/>
      <c r="H7275">
        <v>0.67</v>
      </c>
      <c r="I7275" t="s">
        <v>18</v>
      </c>
      <c r="J7275">
        <v>0.8</v>
      </c>
      <c r="K7275">
        <v>5</v>
      </c>
      <c r="L7275">
        <v>2025</v>
      </c>
      <c r="M7275" t="s">
        <v>350</v>
      </c>
      <c r="N7275" s="89" cm="1">
        <f t="array" ref="N7275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7275" s="89">
        <f>_34_KNMI_Stations[[#This Row],[graaddagen]]*_34_KNMI_Stations[[#This Row],[Gewogen factor]]</f>
        <v>3.0400000000000009</v>
      </c>
      <c r="P7275" s="89" cm="1">
        <f t="array" ref="P7275">IF(ISNUMBER(_34_KNMI_Stations[[#This Row],[Etmaal temperatuur °C]]),IF(_34_KNMI_Stations[[#This Row],[Etmaal temperatuur °C]]&gt;stookgrens[],_34_KNMI_Stations[[#This Row],[Etmaal temperatuur °C]]-stookgrens[],0),"")</f>
        <v>0</v>
      </c>
    </row>
    <row r="7276" spans="1:16" x14ac:dyDescent="0.25">
      <c r="A7276">
        <v>286</v>
      </c>
      <c r="B7276" s="110">
        <v>45804</v>
      </c>
      <c r="C7276" s="89">
        <v>6.7</v>
      </c>
      <c r="D7276" s="89">
        <v>14.4</v>
      </c>
      <c r="E7276" s="96">
        <v>1189</v>
      </c>
      <c r="F7276" s="89">
        <v>12.8</v>
      </c>
      <c r="G7276" s="89"/>
      <c r="H7276">
        <v>0.79</v>
      </c>
      <c r="I7276" t="s">
        <v>18</v>
      </c>
      <c r="J7276">
        <v>0.8</v>
      </c>
      <c r="K7276">
        <v>5</v>
      </c>
      <c r="L7276">
        <v>2025</v>
      </c>
      <c r="M7276" t="s">
        <v>350</v>
      </c>
      <c r="N7276" s="89" cm="1">
        <f t="array" ref="N7276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7276" s="89">
        <f>_34_KNMI_Stations[[#This Row],[graaddagen]]*_34_KNMI_Stations[[#This Row],[Gewogen factor]]</f>
        <v>2.88</v>
      </c>
      <c r="P7276" s="89" cm="1">
        <f t="array" ref="P7276">IF(ISNUMBER(_34_KNMI_Stations[[#This Row],[Etmaal temperatuur °C]]),IF(_34_KNMI_Stations[[#This Row],[Etmaal temperatuur °C]]&gt;stookgrens[],_34_KNMI_Stations[[#This Row],[Etmaal temperatuur °C]]-stookgrens[],0),"")</f>
        <v>0</v>
      </c>
    </row>
    <row r="7277" spans="1:16" x14ac:dyDescent="0.25">
      <c r="A7277">
        <v>286</v>
      </c>
      <c r="B7277" s="110">
        <v>45805</v>
      </c>
      <c r="C7277" s="89">
        <v>5.4</v>
      </c>
      <c r="D7277" s="89">
        <v>13.7</v>
      </c>
      <c r="E7277" s="96">
        <v>1690</v>
      </c>
      <c r="F7277" s="89">
        <v>4.9000000000000004</v>
      </c>
      <c r="G7277" s="89"/>
      <c r="H7277">
        <v>0.82</v>
      </c>
      <c r="I7277" t="s">
        <v>18</v>
      </c>
      <c r="J7277">
        <v>0.8</v>
      </c>
      <c r="K7277">
        <v>5</v>
      </c>
      <c r="L7277">
        <v>2025</v>
      </c>
      <c r="M7277" t="s">
        <v>350</v>
      </c>
      <c r="N7277" s="89" cm="1">
        <f t="array" ref="N7277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7277" s="89">
        <f>_34_KNMI_Stations[[#This Row],[graaddagen]]*_34_KNMI_Stations[[#This Row],[Gewogen factor]]</f>
        <v>3.4400000000000008</v>
      </c>
      <c r="P7277" s="89" cm="1">
        <f t="array" ref="P7277">IF(ISNUMBER(_34_KNMI_Stations[[#This Row],[Etmaal temperatuur °C]]),IF(_34_KNMI_Stations[[#This Row],[Etmaal temperatuur °C]]&gt;stookgrens[],_34_KNMI_Stations[[#This Row],[Etmaal temperatuur °C]]-stookgrens[],0),"")</f>
        <v>0</v>
      </c>
    </row>
    <row r="7278" spans="1:16" x14ac:dyDescent="0.25">
      <c r="A7278">
        <v>286</v>
      </c>
      <c r="B7278" s="110">
        <v>45806</v>
      </c>
      <c r="C7278" s="89">
        <v>4.5</v>
      </c>
      <c r="D7278" s="89">
        <v>13.5</v>
      </c>
      <c r="E7278" s="96">
        <v>1103</v>
      </c>
      <c r="F7278" s="89">
        <v>1.8</v>
      </c>
      <c r="G7278" s="89"/>
      <c r="H7278">
        <v>0.87</v>
      </c>
      <c r="I7278" t="s">
        <v>18</v>
      </c>
      <c r="J7278">
        <v>0.8</v>
      </c>
      <c r="K7278">
        <v>5</v>
      </c>
      <c r="L7278">
        <v>2025</v>
      </c>
      <c r="M7278" t="s">
        <v>350</v>
      </c>
      <c r="N7278" s="89" cm="1">
        <f t="array" ref="N7278">IF(ISNUMBER(_34_KNMI_Stations[[#This Row],[Etmaal temperatuur °C]]),IF(_34_KNMI_Stations[[#This Row],[Etmaal temperatuur °C]]&lt;stookgrens[],stookgrens[]-_34_KNMI_Stations[[#This Row],[Etmaal temperatuur °C]],0),"")</f>
        <v>4.5</v>
      </c>
      <c r="O7278" s="89">
        <f>_34_KNMI_Stations[[#This Row],[graaddagen]]*_34_KNMI_Stations[[#This Row],[Gewogen factor]]</f>
        <v>3.6</v>
      </c>
      <c r="P7278" s="89" cm="1">
        <f t="array" ref="P7278">IF(ISNUMBER(_34_KNMI_Stations[[#This Row],[Etmaal temperatuur °C]]),IF(_34_KNMI_Stations[[#This Row],[Etmaal temperatuur °C]]&gt;stookgrens[],_34_KNMI_Stations[[#This Row],[Etmaal temperatuur °C]]-stookgrens[],0),"")</f>
        <v>0</v>
      </c>
    </row>
    <row r="7279" spans="1:16" x14ac:dyDescent="0.25">
      <c r="A7279">
        <v>286</v>
      </c>
      <c r="B7279" s="110">
        <v>45807</v>
      </c>
      <c r="C7279" s="89">
        <v>5.0999999999999996</v>
      </c>
      <c r="D7279" s="89">
        <v>17.3</v>
      </c>
      <c r="E7279" s="96">
        <v>1981</v>
      </c>
      <c r="F7279" s="89">
        <v>0</v>
      </c>
      <c r="G7279" s="89"/>
      <c r="H7279">
        <v>0.78</v>
      </c>
      <c r="I7279" t="s">
        <v>18</v>
      </c>
      <c r="J7279">
        <v>0.8</v>
      </c>
      <c r="K7279">
        <v>5</v>
      </c>
      <c r="L7279">
        <v>2025</v>
      </c>
      <c r="M7279" t="s">
        <v>350</v>
      </c>
      <c r="N7279" s="89" cm="1">
        <f t="array" ref="N7279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7279" s="89">
        <f>_34_KNMI_Stations[[#This Row],[graaddagen]]*_34_KNMI_Stations[[#This Row],[Gewogen factor]]</f>
        <v>0.5599999999999995</v>
      </c>
      <c r="P7279" s="89" cm="1">
        <f t="array" ref="P7279">IF(ISNUMBER(_34_KNMI_Stations[[#This Row],[Etmaal temperatuur °C]]),IF(_34_KNMI_Stations[[#This Row],[Etmaal temperatuur °C]]&gt;stookgrens[],_34_KNMI_Stations[[#This Row],[Etmaal temperatuur °C]]-stookgrens[],0),"")</f>
        <v>0</v>
      </c>
    </row>
    <row r="7280" spans="1:16" x14ac:dyDescent="0.25">
      <c r="A7280">
        <v>286</v>
      </c>
      <c r="B7280" s="110">
        <v>45808</v>
      </c>
      <c r="C7280" s="89">
        <v>2.2000000000000002</v>
      </c>
      <c r="D7280" s="89">
        <v>18.5</v>
      </c>
      <c r="E7280" s="96">
        <v>2145</v>
      </c>
      <c r="F7280" s="89">
        <v>0</v>
      </c>
      <c r="G7280" s="89"/>
      <c r="H7280">
        <v>0.76</v>
      </c>
      <c r="I7280" t="s">
        <v>18</v>
      </c>
      <c r="J7280">
        <v>0.8</v>
      </c>
      <c r="K7280">
        <v>5</v>
      </c>
      <c r="L7280">
        <v>2025</v>
      </c>
      <c r="M7280" t="s">
        <v>350</v>
      </c>
      <c r="N7280" s="89" cm="1">
        <f t="array" ref="N7280">IF(ISNUMBER(_34_KNMI_Stations[[#This Row],[Etmaal temperatuur °C]]),IF(_34_KNMI_Stations[[#This Row],[Etmaal temperatuur °C]]&lt;stookgrens[],stookgrens[]-_34_KNMI_Stations[[#This Row],[Etmaal temperatuur °C]],0),"")</f>
        <v>0</v>
      </c>
      <c r="O7280" s="89">
        <f>_34_KNMI_Stations[[#This Row],[graaddagen]]*_34_KNMI_Stations[[#This Row],[Gewogen factor]]</f>
        <v>0</v>
      </c>
      <c r="P7280" s="89" cm="1">
        <f t="array" ref="P7280">IF(ISNUMBER(_34_KNMI_Stations[[#This Row],[Etmaal temperatuur °C]]),IF(_34_KNMI_Stations[[#This Row],[Etmaal temperatuur °C]]&gt;stookgrens[],_34_KNMI_Stations[[#This Row],[Etmaal temperatuur °C]]-stookgrens[],0),"")</f>
        <v>0.5</v>
      </c>
    </row>
    <row r="7281" spans="1:16" x14ac:dyDescent="0.25">
      <c r="A7281">
        <v>286</v>
      </c>
      <c r="B7281" s="110">
        <v>45809</v>
      </c>
      <c r="C7281" s="89">
        <v>4.8</v>
      </c>
      <c r="D7281" s="89">
        <v>17.100000000000001</v>
      </c>
      <c r="E7281" s="96">
        <v>1720</v>
      </c>
      <c r="F7281" s="89">
        <v>0</v>
      </c>
      <c r="G7281" s="89"/>
      <c r="H7281">
        <v>0.75</v>
      </c>
      <c r="I7281" t="s">
        <v>18</v>
      </c>
      <c r="J7281">
        <v>0.8</v>
      </c>
      <c r="K7281">
        <v>6</v>
      </c>
      <c r="L7281">
        <v>2025</v>
      </c>
      <c r="M7281" t="s">
        <v>350</v>
      </c>
      <c r="N7281" s="89" cm="1">
        <f t="array" ref="N7281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7281" s="89">
        <f>_34_KNMI_Stations[[#This Row],[graaddagen]]*_34_KNMI_Stations[[#This Row],[Gewogen factor]]</f>
        <v>0.71999999999999886</v>
      </c>
      <c r="P7281" s="89" cm="1">
        <f t="array" ref="P7281">IF(ISNUMBER(_34_KNMI_Stations[[#This Row],[Etmaal temperatuur °C]]),IF(_34_KNMI_Stations[[#This Row],[Etmaal temperatuur °C]]&gt;stookgrens[],_34_KNMI_Stations[[#This Row],[Etmaal temperatuur °C]]-stookgrens[],0),"")</f>
        <v>0</v>
      </c>
    </row>
    <row r="7282" spans="1:16" x14ac:dyDescent="0.25">
      <c r="A7282">
        <v>286</v>
      </c>
      <c r="B7282" s="110">
        <v>45810</v>
      </c>
      <c r="C7282" s="89">
        <v>4.3</v>
      </c>
      <c r="D7282" s="89">
        <v>13.9</v>
      </c>
      <c r="E7282" s="96">
        <v>2255</v>
      </c>
      <c r="F7282" s="89">
        <v>0</v>
      </c>
      <c r="G7282" s="89"/>
      <c r="H7282">
        <v>0.75</v>
      </c>
      <c r="I7282" t="s">
        <v>18</v>
      </c>
      <c r="J7282">
        <v>0.8</v>
      </c>
      <c r="K7282">
        <v>6</v>
      </c>
      <c r="L7282">
        <v>2025</v>
      </c>
      <c r="M7282" t="s">
        <v>351</v>
      </c>
      <c r="N7282" s="89" cm="1">
        <f t="array" ref="N7282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7282" s="89">
        <f>_34_KNMI_Stations[[#This Row],[graaddagen]]*_34_KNMI_Stations[[#This Row],[Gewogen factor]]</f>
        <v>3.28</v>
      </c>
      <c r="P7282" s="89" cm="1">
        <f t="array" ref="P7282">IF(ISNUMBER(_34_KNMI_Stations[[#This Row],[Etmaal temperatuur °C]]),IF(_34_KNMI_Stations[[#This Row],[Etmaal temperatuur °C]]&gt;stookgrens[],_34_KNMI_Stations[[#This Row],[Etmaal temperatuur °C]]-stookgrens[],0),"")</f>
        <v>0</v>
      </c>
    </row>
    <row r="7283" spans="1:16" x14ac:dyDescent="0.25">
      <c r="A7283">
        <v>286</v>
      </c>
      <c r="B7283" s="110">
        <v>45811</v>
      </c>
      <c r="C7283" s="89">
        <v>5</v>
      </c>
      <c r="D7283" s="89">
        <v>16.3</v>
      </c>
      <c r="E7283" s="96">
        <v>2164</v>
      </c>
      <c r="F7283" s="89">
        <v>-0.1</v>
      </c>
      <c r="G7283" s="89"/>
      <c r="H7283">
        <v>0.63</v>
      </c>
      <c r="I7283" t="s">
        <v>18</v>
      </c>
      <c r="J7283">
        <v>0.8</v>
      </c>
      <c r="K7283">
        <v>6</v>
      </c>
      <c r="L7283">
        <v>2025</v>
      </c>
      <c r="M7283" t="s">
        <v>351</v>
      </c>
      <c r="N7283" s="89" cm="1">
        <f t="array" ref="N7283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7283" s="89">
        <f>_34_KNMI_Stations[[#This Row],[graaddagen]]*_34_KNMI_Stations[[#This Row],[Gewogen factor]]</f>
        <v>1.3599999999999994</v>
      </c>
      <c r="P7283" s="89" cm="1">
        <f t="array" ref="P7283">IF(ISNUMBER(_34_KNMI_Stations[[#This Row],[Etmaal temperatuur °C]]),IF(_34_KNMI_Stations[[#This Row],[Etmaal temperatuur °C]]&gt;stookgrens[],_34_KNMI_Stations[[#This Row],[Etmaal temperatuur °C]]-stookgrens[],0),"")</f>
        <v>0</v>
      </c>
    </row>
    <row r="7284" spans="1:16" x14ac:dyDescent="0.25">
      <c r="A7284">
        <v>286</v>
      </c>
      <c r="B7284" s="110">
        <v>45812</v>
      </c>
      <c r="C7284" s="89">
        <v>4.0999999999999996</v>
      </c>
      <c r="D7284" s="89">
        <v>15.3</v>
      </c>
      <c r="E7284" s="96">
        <v>1196</v>
      </c>
      <c r="F7284" s="89">
        <v>0.6</v>
      </c>
      <c r="G7284" s="89"/>
      <c r="H7284">
        <v>0.71</v>
      </c>
      <c r="I7284" t="s">
        <v>18</v>
      </c>
      <c r="J7284">
        <v>0.8</v>
      </c>
      <c r="K7284">
        <v>6</v>
      </c>
      <c r="L7284">
        <v>2025</v>
      </c>
      <c r="M7284" t="s">
        <v>351</v>
      </c>
      <c r="N7284" s="89" cm="1">
        <f t="array" ref="N7284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7284" s="89">
        <f>_34_KNMI_Stations[[#This Row],[graaddagen]]*_34_KNMI_Stations[[#This Row],[Gewogen factor]]</f>
        <v>2.1599999999999997</v>
      </c>
      <c r="P7284" s="89" cm="1">
        <f t="array" ref="P7284">IF(ISNUMBER(_34_KNMI_Stations[[#This Row],[Etmaal temperatuur °C]]),IF(_34_KNMI_Stations[[#This Row],[Etmaal temperatuur °C]]&gt;stookgrens[],_34_KNMI_Stations[[#This Row],[Etmaal temperatuur °C]]-stookgrens[],0),"")</f>
        <v>0</v>
      </c>
    </row>
    <row r="7285" spans="1:16" x14ac:dyDescent="0.25">
      <c r="A7285">
        <v>286</v>
      </c>
      <c r="B7285" s="110">
        <v>45813</v>
      </c>
      <c r="C7285" s="89">
        <v>5</v>
      </c>
      <c r="D7285" s="89">
        <v>14.2</v>
      </c>
      <c r="E7285" s="96">
        <v>1363</v>
      </c>
      <c r="F7285" s="89">
        <v>1.9</v>
      </c>
      <c r="G7285" s="89"/>
      <c r="H7285">
        <v>0.79</v>
      </c>
      <c r="I7285" t="s">
        <v>18</v>
      </c>
      <c r="J7285">
        <v>0.8</v>
      </c>
      <c r="K7285">
        <v>6</v>
      </c>
      <c r="L7285">
        <v>2025</v>
      </c>
      <c r="M7285" t="s">
        <v>351</v>
      </c>
      <c r="N7285" s="89" cm="1">
        <f t="array" ref="N7285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7285" s="89">
        <f>_34_KNMI_Stations[[#This Row],[graaddagen]]*_34_KNMI_Stations[[#This Row],[Gewogen factor]]</f>
        <v>3.0400000000000009</v>
      </c>
      <c r="P7285" s="89" cm="1">
        <f t="array" ref="P7285">IF(ISNUMBER(_34_KNMI_Stations[[#This Row],[Etmaal temperatuur °C]]),IF(_34_KNMI_Stations[[#This Row],[Etmaal temperatuur °C]]&gt;stookgrens[],_34_KNMI_Stations[[#This Row],[Etmaal temperatuur °C]]-stookgrens[],0),"")</f>
        <v>0</v>
      </c>
    </row>
    <row r="7286" spans="1:16" x14ac:dyDescent="0.25">
      <c r="A7286">
        <v>286</v>
      </c>
      <c r="B7286" s="110">
        <v>45814</v>
      </c>
      <c r="C7286" s="89">
        <v>6.7</v>
      </c>
      <c r="D7286" s="89">
        <v>14.9</v>
      </c>
      <c r="E7286" s="96">
        <v>1888</v>
      </c>
      <c r="F7286" s="89">
        <v>8.3000000000000007</v>
      </c>
      <c r="G7286" s="89"/>
      <c r="H7286">
        <v>0.78</v>
      </c>
      <c r="I7286" t="s">
        <v>18</v>
      </c>
      <c r="J7286">
        <v>0.8</v>
      </c>
      <c r="K7286">
        <v>6</v>
      </c>
      <c r="L7286">
        <v>2025</v>
      </c>
      <c r="M7286" t="s">
        <v>351</v>
      </c>
      <c r="N7286" s="89" cm="1">
        <f t="array" ref="N7286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7286" s="89">
        <f>_34_KNMI_Stations[[#This Row],[graaddagen]]*_34_KNMI_Stations[[#This Row],[Gewogen factor]]</f>
        <v>2.48</v>
      </c>
      <c r="P7286" s="89" cm="1">
        <f t="array" ref="P7286">IF(ISNUMBER(_34_KNMI_Stations[[#This Row],[Etmaal temperatuur °C]]),IF(_34_KNMI_Stations[[#This Row],[Etmaal temperatuur °C]]&gt;stookgrens[],_34_KNMI_Stations[[#This Row],[Etmaal temperatuur °C]]-stookgrens[],0),"")</f>
        <v>0</v>
      </c>
    </row>
    <row r="7287" spans="1:16" x14ac:dyDescent="0.25">
      <c r="A7287">
        <v>286</v>
      </c>
      <c r="B7287" s="110">
        <v>45815</v>
      </c>
      <c r="C7287" s="89">
        <v>3.8</v>
      </c>
      <c r="D7287" s="89">
        <v>12.8</v>
      </c>
      <c r="E7287" s="96">
        <v>1303</v>
      </c>
      <c r="F7287" s="89">
        <v>3.5</v>
      </c>
      <c r="G7287" s="89"/>
      <c r="H7287">
        <v>0.87</v>
      </c>
      <c r="I7287" t="s">
        <v>18</v>
      </c>
      <c r="J7287">
        <v>0.8</v>
      </c>
      <c r="K7287">
        <v>6</v>
      </c>
      <c r="L7287">
        <v>2025</v>
      </c>
      <c r="M7287" t="s">
        <v>351</v>
      </c>
      <c r="N7287" s="89" cm="1">
        <f t="array" ref="N7287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7287" s="89">
        <f>_34_KNMI_Stations[[#This Row],[graaddagen]]*_34_KNMI_Stations[[#This Row],[Gewogen factor]]</f>
        <v>4.1599999999999993</v>
      </c>
      <c r="P7287" s="89" cm="1">
        <f t="array" ref="P7287">IF(ISNUMBER(_34_KNMI_Stations[[#This Row],[Etmaal temperatuur °C]]),IF(_34_KNMI_Stations[[#This Row],[Etmaal temperatuur °C]]&gt;stookgrens[],_34_KNMI_Stations[[#This Row],[Etmaal temperatuur °C]]-stookgrens[],0),"")</f>
        <v>0</v>
      </c>
    </row>
    <row r="7288" spans="1:16" x14ac:dyDescent="0.25">
      <c r="A7288">
        <v>286</v>
      </c>
      <c r="B7288" s="110">
        <v>45816</v>
      </c>
      <c r="C7288" s="89">
        <v>4.8</v>
      </c>
      <c r="D7288" s="89">
        <v>12.1</v>
      </c>
      <c r="E7288" s="96">
        <v>1108</v>
      </c>
      <c r="F7288" s="89">
        <v>21.9</v>
      </c>
      <c r="G7288" s="89"/>
      <c r="H7288">
        <v>0.86</v>
      </c>
      <c r="I7288" t="s">
        <v>18</v>
      </c>
      <c r="J7288">
        <v>0.8</v>
      </c>
      <c r="K7288">
        <v>6</v>
      </c>
      <c r="L7288">
        <v>2025</v>
      </c>
      <c r="M7288" t="s">
        <v>351</v>
      </c>
      <c r="N7288" s="89" cm="1">
        <f t="array" ref="N7288">IF(ISNUMBER(_34_KNMI_Stations[[#This Row],[Etmaal temperatuur °C]]),IF(_34_KNMI_Stations[[#This Row],[Etmaal temperatuur °C]]&lt;stookgrens[],stookgrens[]-_34_KNMI_Stations[[#This Row],[Etmaal temperatuur °C]],0),"")</f>
        <v>5.9</v>
      </c>
      <c r="O7288" s="89">
        <f>_34_KNMI_Stations[[#This Row],[graaddagen]]*_34_KNMI_Stations[[#This Row],[Gewogen factor]]</f>
        <v>4.7200000000000006</v>
      </c>
      <c r="P7288" s="89" cm="1">
        <f t="array" ref="P7288">IF(ISNUMBER(_34_KNMI_Stations[[#This Row],[Etmaal temperatuur °C]]),IF(_34_KNMI_Stations[[#This Row],[Etmaal temperatuur °C]]&gt;stookgrens[],_34_KNMI_Stations[[#This Row],[Etmaal temperatuur °C]]-stookgrens[],0),"")</f>
        <v>0</v>
      </c>
    </row>
    <row r="7289" spans="1:16" x14ac:dyDescent="0.25">
      <c r="A7289">
        <v>286</v>
      </c>
      <c r="B7289" s="110">
        <v>45817</v>
      </c>
      <c r="C7289" s="89">
        <v>3.3</v>
      </c>
      <c r="D7289" s="89">
        <v>13.6</v>
      </c>
      <c r="E7289" s="96">
        <v>1893</v>
      </c>
      <c r="F7289" s="89">
        <v>4.5</v>
      </c>
      <c r="G7289" s="89"/>
      <c r="H7289">
        <v>0.81</v>
      </c>
      <c r="I7289" t="s">
        <v>18</v>
      </c>
      <c r="J7289">
        <v>0.8</v>
      </c>
      <c r="K7289">
        <v>6</v>
      </c>
      <c r="L7289">
        <v>2025</v>
      </c>
      <c r="M7289" t="s">
        <v>352</v>
      </c>
      <c r="N7289" s="89" cm="1">
        <f t="array" ref="N7289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7289" s="89">
        <f>_34_KNMI_Stations[[#This Row],[graaddagen]]*_34_KNMI_Stations[[#This Row],[Gewogen factor]]</f>
        <v>3.5200000000000005</v>
      </c>
      <c r="P7289" s="89" cm="1">
        <f t="array" ref="P7289">IF(ISNUMBER(_34_KNMI_Stations[[#This Row],[Etmaal temperatuur °C]]),IF(_34_KNMI_Stations[[#This Row],[Etmaal temperatuur °C]]&gt;stookgrens[],_34_KNMI_Stations[[#This Row],[Etmaal temperatuur °C]]-stookgrens[],0),"")</f>
        <v>0</v>
      </c>
    </row>
    <row r="7290" spans="1:16" x14ac:dyDescent="0.25">
      <c r="A7290">
        <v>286</v>
      </c>
      <c r="B7290" s="110">
        <v>45818</v>
      </c>
      <c r="C7290" s="89">
        <v>5.6</v>
      </c>
      <c r="D7290" s="89">
        <v>13.4</v>
      </c>
      <c r="E7290" s="96">
        <v>981</v>
      </c>
      <c r="F7290" s="89">
        <v>4.8</v>
      </c>
      <c r="G7290" s="89"/>
      <c r="H7290">
        <v>0.86</v>
      </c>
      <c r="I7290" t="s">
        <v>18</v>
      </c>
      <c r="J7290">
        <v>0.8</v>
      </c>
      <c r="K7290">
        <v>6</v>
      </c>
      <c r="L7290">
        <v>2025</v>
      </c>
      <c r="M7290" t="s">
        <v>352</v>
      </c>
      <c r="N7290" s="89" cm="1">
        <f t="array" ref="N7290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7290" s="89">
        <f>_34_KNMI_Stations[[#This Row],[graaddagen]]*_34_KNMI_Stations[[#This Row],[Gewogen factor]]</f>
        <v>3.6799999999999997</v>
      </c>
      <c r="P7290" s="89" cm="1">
        <f t="array" ref="P7290">IF(ISNUMBER(_34_KNMI_Stations[[#This Row],[Etmaal temperatuur °C]]),IF(_34_KNMI_Stations[[#This Row],[Etmaal temperatuur °C]]&gt;stookgrens[],_34_KNMI_Stations[[#This Row],[Etmaal temperatuur °C]]-stookgrens[],0),"")</f>
        <v>0</v>
      </c>
    </row>
    <row r="7291" spans="1:16" x14ac:dyDescent="0.25">
      <c r="A7291">
        <v>286</v>
      </c>
      <c r="B7291" s="110">
        <v>45819</v>
      </c>
      <c r="C7291" s="89">
        <v>3</v>
      </c>
      <c r="D7291" s="89">
        <v>13.8</v>
      </c>
      <c r="E7291" s="96">
        <v>2378</v>
      </c>
      <c r="F7291" s="89">
        <v>0</v>
      </c>
      <c r="G7291" s="89"/>
      <c r="H7291">
        <v>0.76</v>
      </c>
      <c r="I7291" t="s">
        <v>18</v>
      </c>
      <c r="J7291">
        <v>0.8</v>
      </c>
      <c r="K7291">
        <v>6</v>
      </c>
      <c r="L7291">
        <v>2025</v>
      </c>
      <c r="M7291" t="s">
        <v>352</v>
      </c>
      <c r="N7291" s="89" cm="1">
        <f t="array" ref="N7291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7291" s="89">
        <f>_34_KNMI_Stations[[#This Row],[graaddagen]]*_34_KNMI_Stations[[#This Row],[Gewogen factor]]</f>
        <v>3.3599999999999994</v>
      </c>
      <c r="P7291" s="89" cm="1">
        <f t="array" ref="P7291">IF(ISNUMBER(_34_KNMI_Stations[[#This Row],[Etmaal temperatuur °C]]),IF(_34_KNMI_Stations[[#This Row],[Etmaal temperatuur °C]]&gt;stookgrens[],_34_KNMI_Stations[[#This Row],[Etmaal temperatuur °C]]-stookgrens[],0),"")</f>
        <v>0</v>
      </c>
    </row>
    <row r="7292" spans="1:16" x14ac:dyDescent="0.25">
      <c r="A7292">
        <v>286</v>
      </c>
      <c r="B7292" s="110">
        <v>45820</v>
      </c>
      <c r="C7292" s="89">
        <v>4.9000000000000004</v>
      </c>
      <c r="D7292" s="89">
        <v>17.100000000000001</v>
      </c>
      <c r="E7292" s="96">
        <v>2942</v>
      </c>
      <c r="F7292" s="89">
        <v>0</v>
      </c>
      <c r="G7292" s="89"/>
      <c r="H7292">
        <v>0.65</v>
      </c>
      <c r="I7292" t="s">
        <v>18</v>
      </c>
      <c r="J7292">
        <v>0.8</v>
      </c>
      <c r="K7292">
        <v>6</v>
      </c>
      <c r="L7292">
        <v>2025</v>
      </c>
      <c r="M7292" t="s">
        <v>352</v>
      </c>
      <c r="N7292" s="89" cm="1">
        <f t="array" ref="N7292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7292" s="89">
        <f>_34_KNMI_Stations[[#This Row],[graaddagen]]*_34_KNMI_Stations[[#This Row],[Gewogen factor]]</f>
        <v>0.71999999999999886</v>
      </c>
      <c r="P7292" s="89" cm="1">
        <f t="array" ref="P7292">IF(ISNUMBER(_34_KNMI_Stations[[#This Row],[Etmaal temperatuur °C]]),IF(_34_KNMI_Stations[[#This Row],[Etmaal temperatuur °C]]&gt;stookgrens[],_34_KNMI_Stations[[#This Row],[Etmaal temperatuur °C]]-stookgrens[],0),"")</f>
        <v>0</v>
      </c>
    </row>
    <row r="7293" spans="1:16" x14ac:dyDescent="0.25">
      <c r="A7293">
        <v>286</v>
      </c>
      <c r="B7293" s="110">
        <v>45821</v>
      </c>
      <c r="C7293" s="89">
        <v>4.4000000000000004</v>
      </c>
      <c r="D7293" s="89">
        <v>21.5</v>
      </c>
      <c r="E7293" s="96">
        <v>2788</v>
      </c>
      <c r="F7293" s="89">
        <v>0</v>
      </c>
      <c r="G7293" s="89"/>
      <c r="H7293">
        <v>0.59</v>
      </c>
      <c r="I7293" t="s">
        <v>18</v>
      </c>
      <c r="J7293">
        <v>0.8</v>
      </c>
      <c r="K7293">
        <v>6</v>
      </c>
      <c r="L7293">
        <v>2025</v>
      </c>
      <c r="M7293" t="s">
        <v>352</v>
      </c>
      <c r="N7293" s="89" cm="1">
        <f t="array" ref="N7293">IF(ISNUMBER(_34_KNMI_Stations[[#This Row],[Etmaal temperatuur °C]]),IF(_34_KNMI_Stations[[#This Row],[Etmaal temperatuur °C]]&lt;stookgrens[],stookgrens[]-_34_KNMI_Stations[[#This Row],[Etmaal temperatuur °C]],0),"")</f>
        <v>0</v>
      </c>
      <c r="O7293" s="89">
        <f>_34_KNMI_Stations[[#This Row],[graaddagen]]*_34_KNMI_Stations[[#This Row],[Gewogen factor]]</f>
        <v>0</v>
      </c>
      <c r="P7293" s="89" cm="1">
        <f t="array" ref="P7293">IF(ISNUMBER(_34_KNMI_Stations[[#This Row],[Etmaal temperatuur °C]]),IF(_34_KNMI_Stations[[#This Row],[Etmaal temperatuur °C]]&gt;stookgrens[],_34_KNMI_Stations[[#This Row],[Etmaal temperatuur °C]]-stookgrens[],0),"")</f>
        <v>3.5</v>
      </c>
    </row>
    <row r="7294" spans="1:16" x14ac:dyDescent="0.25">
      <c r="A7294">
        <v>286</v>
      </c>
      <c r="B7294" s="110">
        <v>45822</v>
      </c>
      <c r="C7294" s="89">
        <v>3.5</v>
      </c>
      <c r="D7294" s="89">
        <v>22.7</v>
      </c>
      <c r="E7294" s="96">
        <v>2323</v>
      </c>
      <c r="F7294" s="89">
        <v>0</v>
      </c>
      <c r="G7294" s="89"/>
      <c r="H7294">
        <v>0.67</v>
      </c>
      <c r="I7294" t="s">
        <v>18</v>
      </c>
      <c r="J7294">
        <v>0.8</v>
      </c>
      <c r="K7294">
        <v>6</v>
      </c>
      <c r="L7294">
        <v>2025</v>
      </c>
      <c r="M7294" t="s">
        <v>352</v>
      </c>
      <c r="N7294" s="89" cm="1">
        <f t="array" ref="N7294">IF(ISNUMBER(_34_KNMI_Stations[[#This Row],[Etmaal temperatuur °C]]),IF(_34_KNMI_Stations[[#This Row],[Etmaal temperatuur °C]]&lt;stookgrens[],stookgrens[]-_34_KNMI_Stations[[#This Row],[Etmaal temperatuur °C]],0),"")</f>
        <v>0</v>
      </c>
      <c r="O7294" s="89">
        <f>_34_KNMI_Stations[[#This Row],[graaddagen]]*_34_KNMI_Stations[[#This Row],[Gewogen factor]]</f>
        <v>0</v>
      </c>
      <c r="P7294" s="89" cm="1">
        <f t="array" ref="P7294">IF(ISNUMBER(_34_KNMI_Stations[[#This Row],[Etmaal temperatuur °C]]),IF(_34_KNMI_Stations[[#This Row],[Etmaal temperatuur °C]]&gt;stookgrens[],_34_KNMI_Stations[[#This Row],[Etmaal temperatuur °C]]-stookgrens[],0),"")</f>
        <v>4.6999999999999993</v>
      </c>
    </row>
    <row r="7295" spans="1:16" x14ac:dyDescent="0.25">
      <c r="A7295">
        <v>286</v>
      </c>
      <c r="B7295" s="110">
        <v>45823</v>
      </c>
      <c r="C7295" s="89">
        <v>4.0999999999999996</v>
      </c>
      <c r="D7295" s="89">
        <v>17.3</v>
      </c>
      <c r="E7295" s="96">
        <v>1467</v>
      </c>
      <c r="F7295" s="89">
        <v>0.1</v>
      </c>
      <c r="G7295" s="89"/>
      <c r="H7295">
        <v>0.76</v>
      </c>
      <c r="I7295" t="s">
        <v>18</v>
      </c>
      <c r="J7295">
        <v>0.8</v>
      </c>
      <c r="K7295">
        <v>6</v>
      </c>
      <c r="L7295">
        <v>2025</v>
      </c>
      <c r="M7295" t="s">
        <v>352</v>
      </c>
      <c r="N7295" s="89" cm="1">
        <f t="array" ref="N7295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7295" s="89">
        <f>_34_KNMI_Stations[[#This Row],[graaddagen]]*_34_KNMI_Stations[[#This Row],[Gewogen factor]]</f>
        <v>0.5599999999999995</v>
      </c>
      <c r="P7295" s="89" cm="1">
        <f t="array" ref="P7295">IF(ISNUMBER(_34_KNMI_Stations[[#This Row],[Etmaal temperatuur °C]]),IF(_34_KNMI_Stations[[#This Row],[Etmaal temperatuur °C]]&gt;stookgrens[],_34_KNMI_Stations[[#This Row],[Etmaal temperatuur °C]]-stookgrens[],0),"")</f>
        <v>0</v>
      </c>
    </row>
    <row r="7296" spans="1:16" x14ac:dyDescent="0.25">
      <c r="A7296">
        <v>286</v>
      </c>
      <c r="B7296" s="110">
        <v>45824</v>
      </c>
      <c r="C7296" s="89">
        <v>3.5</v>
      </c>
      <c r="D7296" s="89">
        <v>15.9</v>
      </c>
      <c r="E7296" s="96">
        <v>1785</v>
      </c>
      <c r="F7296" s="89">
        <v>0</v>
      </c>
      <c r="G7296" s="89"/>
      <c r="H7296">
        <v>0.81</v>
      </c>
      <c r="I7296" t="s">
        <v>18</v>
      </c>
      <c r="J7296">
        <v>0.8</v>
      </c>
      <c r="K7296">
        <v>6</v>
      </c>
      <c r="L7296">
        <v>2025</v>
      </c>
      <c r="M7296" t="s">
        <v>353</v>
      </c>
      <c r="N7296" s="89" cm="1">
        <f t="array" ref="N7296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7296" s="89">
        <f>_34_KNMI_Stations[[#This Row],[graaddagen]]*_34_KNMI_Stations[[#This Row],[Gewogen factor]]</f>
        <v>1.6799999999999997</v>
      </c>
      <c r="P7296" s="89" cm="1">
        <f t="array" ref="P7296">IF(ISNUMBER(_34_KNMI_Stations[[#This Row],[Etmaal temperatuur °C]]),IF(_34_KNMI_Stations[[#This Row],[Etmaal temperatuur °C]]&gt;stookgrens[],_34_KNMI_Stations[[#This Row],[Etmaal temperatuur °C]]-stookgrens[],0),"")</f>
        <v>0</v>
      </c>
    </row>
    <row r="7297" spans="1:16" x14ac:dyDescent="0.25">
      <c r="A7297">
        <v>286</v>
      </c>
      <c r="B7297" s="110">
        <v>45825</v>
      </c>
      <c r="C7297" s="89">
        <v>2.7</v>
      </c>
      <c r="D7297" s="89">
        <v>18</v>
      </c>
      <c r="E7297" s="96">
        <v>2658</v>
      </c>
      <c r="F7297" s="89">
        <v>0</v>
      </c>
      <c r="G7297" s="89"/>
      <c r="H7297">
        <v>0.74</v>
      </c>
      <c r="I7297" t="s">
        <v>18</v>
      </c>
      <c r="J7297">
        <v>0.8</v>
      </c>
      <c r="K7297">
        <v>6</v>
      </c>
      <c r="L7297">
        <v>2025</v>
      </c>
      <c r="M7297" t="s">
        <v>353</v>
      </c>
      <c r="N7297" s="89" cm="1">
        <f t="array" ref="N7297">IF(ISNUMBER(_34_KNMI_Stations[[#This Row],[Etmaal temperatuur °C]]),IF(_34_KNMI_Stations[[#This Row],[Etmaal temperatuur °C]]&lt;stookgrens[],stookgrens[]-_34_KNMI_Stations[[#This Row],[Etmaal temperatuur °C]],0),"")</f>
        <v>0</v>
      </c>
      <c r="O7297" s="89">
        <f>_34_KNMI_Stations[[#This Row],[graaddagen]]*_34_KNMI_Stations[[#This Row],[Gewogen factor]]</f>
        <v>0</v>
      </c>
      <c r="P7297" s="89" cm="1">
        <f t="array" ref="P7297">IF(ISNUMBER(_34_KNMI_Stations[[#This Row],[Etmaal temperatuur °C]]),IF(_34_KNMI_Stations[[#This Row],[Etmaal temperatuur °C]]&gt;stookgrens[],_34_KNMI_Stations[[#This Row],[Etmaal temperatuur °C]]-stookgrens[],0),"")</f>
        <v>0</v>
      </c>
    </row>
    <row r="7298" spans="1:16" x14ac:dyDescent="0.25">
      <c r="A7298">
        <v>286</v>
      </c>
      <c r="B7298" s="110">
        <v>45826</v>
      </c>
      <c r="C7298" s="89">
        <v>3.4</v>
      </c>
      <c r="D7298" s="89">
        <v>17.100000000000001</v>
      </c>
      <c r="E7298" s="96">
        <v>2513</v>
      </c>
      <c r="F7298" s="89">
        <v>0</v>
      </c>
      <c r="G7298" s="89"/>
      <c r="H7298">
        <v>0.77</v>
      </c>
      <c r="I7298" t="s">
        <v>18</v>
      </c>
      <c r="J7298">
        <v>0.8</v>
      </c>
      <c r="K7298">
        <v>6</v>
      </c>
      <c r="L7298">
        <v>2025</v>
      </c>
      <c r="M7298" t="s">
        <v>353</v>
      </c>
      <c r="N7298" s="89" cm="1">
        <f t="array" ref="N7298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7298" s="89">
        <f>_34_KNMI_Stations[[#This Row],[graaddagen]]*_34_KNMI_Stations[[#This Row],[Gewogen factor]]</f>
        <v>0.71999999999999886</v>
      </c>
      <c r="P7298" s="89" cm="1">
        <f t="array" ref="P7298">IF(ISNUMBER(_34_KNMI_Stations[[#This Row],[Etmaal temperatuur °C]]),IF(_34_KNMI_Stations[[#This Row],[Etmaal temperatuur °C]]&gt;stookgrens[],_34_KNMI_Stations[[#This Row],[Etmaal temperatuur °C]]-stookgrens[],0),"")</f>
        <v>0</v>
      </c>
    </row>
    <row r="7299" spans="1:16" x14ac:dyDescent="0.25">
      <c r="A7299">
        <v>286</v>
      </c>
      <c r="B7299" s="110">
        <v>45827</v>
      </c>
      <c r="C7299" s="89">
        <v>3.6</v>
      </c>
      <c r="D7299" s="89">
        <v>15.1</v>
      </c>
      <c r="E7299" s="96">
        <v>2933</v>
      </c>
      <c r="F7299" s="89">
        <v>0</v>
      </c>
      <c r="G7299" s="89"/>
      <c r="H7299">
        <v>0.72</v>
      </c>
      <c r="I7299" t="s">
        <v>18</v>
      </c>
      <c r="J7299">
        <v>0.8</v>
      </c>
      <c r="K7299">
        <v>6</v>
      </c>
      <c r="L7299">
        <v>2025</v>
      </c>
      <c r="M7299" t="s">
        <v>353</v>
      </c>
      <c r="N7299" s="89" cm="1">
        <f t="array" ref="N7299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7299" s="89">
        <f>_34_KNMI_Stations[[#This Row],[graaddagen]]*_34_KNMI_Stations[[#This Row],[Gewogen factor]]</f>
        <v>2.3200000000000003</v>
      </c>
      <c r="P7299" s="89" cm="1">
        <f t="array" ref="P7299">IF(ISNUMBER(_34_KNMI_Stations[[#This Row],[Etmaal temperatuur °C]]),IF(_34_KNMI_Stations[[#This Row],[Etmaal temperatuur °C]]&gt;stookgrens[],_34_KNMI_Stations[[#This Row],[Etmaal temperatuur °C]]-stookgrens[],0),"")</f>
        <v>0</v>
      </c>
    </row>
    <row r="7300" spans="1:16" x14ac:dyDescent="0.25">
      <c r="A7300">
        <v>286</v>
      </c>
      <c r="B7300" s="110">
        <v>45828</v>
      </c>
      <c r="C7300" s="89">
        <v>2.2000000000000002</v>
      </c>
      <c r="D7300" s="89">
        <v>15.1</v>
      </c>
      <c r="E7300" s="96">
        <v>2968</v>
      </c>
      <c r="F7300" s="89">
        <v>0</v>
      </c>
      <c r="G7300" s="89"/>
      <c r="H7300">
        <v>0.73</v>
      </c>
      <c r="I7300" t="s">
        <v>18</v>
      </c>
      <c r="J7300">
        <v>0.8</v>
      </c>
      <c r="K7300">
        <v>6</v>
      </c>
      <c r="L7300">
        <v>2025</v>
      </c>
      <c r="M7300" t="s">
        <v>353</v>
      </c>
      <c r="N7300" s="89" cm="1">
        <f t="array" ref="N7300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7300" s="89">
        <f>_34_KNMI_Stations[[#This Row],[graaddagen]]*_34_KNMI_Stations[[#This Row],[Gewogen factor]]</f>
        <v>2.3200000000000003</v>
      </c>
      <c r="P7300" s="89" cm="1">
        <f t="array" ref="P7300">IF(ISNUMBER(_34_KNMI_Stations[[#This Row],[Etmaal temperatuur °C]]),IF(_34_KNMI_Stations[[#This Row],[Etmaal temperatuur °C]]&gt;stookgrens[],_34_KNMI_Stations[[#This Row],[Etmaal temperatuur °C]]-stookgrens[],0),"")</f>
        <v>0</v>
      </c>
    </row>
    <row r="7301" spans="1:16" x14ac:dyDescent="0.25">
      <c r="A7301">
        <v>286</v>
      </c>
      <c r="B7301" s="110">
        <v>45829</v>
      </c>
      <c r="C7301" s="89">
        <v>2</v>
      </c>
      <c r="D7301" s="89">
        <v>20.9</v>
      </c>
      <c r="E7301" s="96">
        <v>2908</v>
      </c>
      <c r="F7301" s="89">
        <v>0</v>
      </c>
      <c r="G7301" s="89"/>
      <c r="H7301">
        <v>0.56999999999999995</v>
      </c>
      <c r="I7301" t="s">
        <v>18</v>
      </c>
      <c r="J7301">
        <v>0.8</v>
      </c>
      <c r="K7301">
        <v>6</v>
      </c>
      <c r="L7301">
        <v>2025</v>
      </c>
      <c r="M7301" t="s">
        <v>353</v>
      </c>
      <c r="N7301" s="89" cm="1">
        <f t="array" ref="N7301">IF(ISNUMBER(_34_KNMI_Stations[[#This Row],[Etmaal temperatuur °C]]),IF(_34_KNMI_Stations[[#This Row],[Etmaal temperatuur °C]]&lt;stookgrens[],stookgrens[]-_34_KNMI_Stations[[#This Row],[Etmaal temperatuur °C]],0),"")</f>
        <v>0</v>
      </c>
      <c r="O7301" s="89">
        <f>_34_KNMI_Stations[[#This Row],[graaddagen]]*_34_KNMI_Stations[[#This Row],[Gewogen factor]]</f>
        <v>0</v>
      </c>
      <c r="P7301" s="89" cm="1">
        <f t="array" ref="P7301">IF(ISNUMBER(_34_KNMI_Stations[[#This Row],[Etmaal temperatuur °C]]),IF(_34_KNMI_Stations[[#This Row],[Etmaal temperatuur °C]]&gt;stookgrens[],_34_KNMI_Stations[[#This Row],[Etmaal temperatuur °C]]-stookgrens[],0),"")</f>
        <v>2.8999999999999986</v>
      </c>
    </row>
    <row r="7302" spans="1:16" x14ac:dyDescent="0.25">
      <c r="A7302">
        <v>286</v>
      </c>
      <c r="B7302" s="110">
        <v>45830</v>
      </c>
      <c r="C7302" s="89">
        <v>3.6</v>
      </c>
      <c r="D7302" s="89">
        <v>21.5</v>
      </c>
      <c r="E7302" s="96">
        <v>1760</v>
      </c>
      <c r="F7302" s="89">
        <v>0</v>
      </c>
      <c r="G7302" s="89"/>
      <c r="H7302">
        <v>0.64</v>
      </c>
      <c r="I7302" t="s">
        <v>18</v>
      </c>
      <c r="J7302">
        <v>0.8</v>
      </c>
      <c r="K7302">
        <v>6</v>
      </c>
      <c r="L7302">
        <v>2025</v>
      </c>
      <c r="M7302" t="s">
        <v>353</v>
      </c>
      <c r="N7302" s="89" cm="1">
        <f t="array" ref="N7302">IF(ISNUMBER(_34_KNMI_Stations[[#This Row],[Etmaal temperatuur °C]]),IF(_34_KNMI_Stations[[#This Row],[Etmaal temperatuur °C]]&lt;stookgrens[],stookgrens[]-_34_KNMI_Stations[[#This Row],[Etmaal temperatuur °C]],0),"")</f>
        <v>0</v>
      </c>
      <c r="O7302" s="89">
        <f>_34_KNMI_Stations[[#This Row],[graaddagen]]*_34_KNMI_Stations[[#This Row],[Gewogen factor]]</f>
        <v>0</v>
      </c>
      <c r="P7302" s="89" cm="1">
        <f t="array" ref="P7302">IF(ISNUMBER(_34_KNMI_Stations[[#This Row],[Etmaal temperatuur °C]]),IF(_34_KNMI_Stations[[#This Row],[Etmaal temperatuur °C]]&gt;stookgrens[],_34_KNMI_Stations[[#This Row],[Etmaal temperatuur °C]]-stookgrens[],0),"")</f>
        <v>3.5</v>
      </c>
    </row>
    <row r="7303" spans="1:16" x14ac:dyDescent="0.25">
      <c r="A7303">
        <v>286</v>
      </c>
      <c r="B7303" s="110">
        <v>45831</v>
      </c>
      <c r="C7303" s="89">
        <v>6.5</v>
      </c>
      <c r="D7303" s="89">
        <v>16.5</v>
      </c>
      <c r="E7303" s="96">
        <v>1820</v>
      </c>
      <c r="F7303" s="89">
        <v>3.6</v>
      </c>
      <c r="G7303" s="89"/>
      <c r="H7303">
        <v>0.72</v>
      </c>
      <c r="I7303" t="s">
        <v>18</v>
      </c>
      <c r="J7303">
        <v>0.8</v>
      </c>
      <c r="K7303">
        <v>6</v>
      </c>
      <c r="L7303">
        <v>2025</v>
      </c>
      <c r="M7303" t="s">
        <v>354</v>
      </c>
      <c r="N7303" s="89" cm="1">
        <f t="array" ref="N7303">IF(ISNUMBER(_34_KNMI_Stations[[#This Row],[Etmaal temperatuur °C]]),IF(_34_KNMI_Stations[[#This Row],[Etmaal temperatuur °C]]&lt;stookgrens[],stookgrens[]-_34_KNMI_Stations[[#This Row],[Etmaal temperatuur °C]],0),"")</f>
        <v>1.5</v>
      </c>
      <c r="O7303" s="89">
        <f>_34_KNMI_Stations[[#This Row],[graaddagen]]*_34_KNMI_Stations[[#This Row],[Gewogen factor]]</f>
        <v>1.2000000000000002</v>
      </c>
      <c r="P7303" s="89" cm="1">
        <f t="array" ref="P7303">IF(ISNUMBER(_34_KNMI_Stations[[#This Row],[Etmaal temperatuur °C]]),IF(_34_KNMI_Stations[[#This Row],[Etmaal temperatuur °C]]&gt;stookgrens[],_34_KNMI_Stations[[#This Row],[Etmaal temperatuur °C]]-stookgrens[],0),"")</f>
        <v>0</v>
      </c>
    </row>
    <row r="7304" spans="1:16" x14ac:dyDescent="0.25">
      <c r="A7304">
        <v>286</v>
      </c>
      <c r="B7304" s="110">
        <v>45832</v>
      </c>
      <c r="C7304" s="89">
        <v>5.5</v>
      </c>
      <c r="D7304" s="89">
        <v>16.8</v>
      </c>
      <c r="E7304" s="96">
        <v>1027</v>
      </c>
      <c r="F7304" s="89">
        <v>1.5</v>
      </c>
      <c r="G7304" s="89"/>
      <c r="H7304">
        <v>0.8</v>
      </c>
      <c r="I7304" t="s">
        <v>18</v>
      </c>
      <c r="J7304">
        <v>0.8</v>
      </c>
      <c r="K7304">
        <v>6</v>
      </c>
      <c r="L7304">
        <v>2025</v>
      </c>
      <c r="M7304" t="s">
        <v>354</v>
      </c>
      <c r="N7304" s="89" cm="1">
        <f t="array" ref="N7304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7304" s="89">
        <f>_34_KNMI_Stations[[#This Row],[graaddagen]]*_34_KNMI_Stations[[#This Row],[Gewogen factor]]</f>
        <v>0.95999999999999952</v>
      </c>
      <c r="P7304" s="89" cm="1">
        <f t="array" ref="P7304">IF(ISNUMBER(_34_KNMI_Stations[[#This Row],[Etmaal temperatuur °C]]),IF(_34_KNMI_Stations[[#This Row],[Etmaal temperatuur °C]]&gt;stookgrens[],_34_KNMI_Stations[[#This Row],[Etmaal temperatuur °C]]-stookgrens[],0),"")</f>
        <v>0</v>
      </c>
    </row>
    <row r="7305" spans="1:16" x14ac:dyDescent="0.25">
      <c r="A7305">
        <v>286</v>
      </c>
      <c r="B7305" s="110">
        <v>45833</v>
      </c>
      <c r="C7305" s="89">
        <v>3.5</v>
      </c>
      <c r="D7305" s="89">
        <v>17.8</v>
      </c>
      <c r="E7305" s="96">
        <v>1080</v>
      </c>
      <c r="F7305" s="89">
        <v>3.9</v>
      </c>
      <c r="G7305" s="89"/>
      <c r="H7305">
        <v>0.86</v>
      </c>
      <c r="I7305" t="s">
        <v>18</v>
      </c>
      <c r="J7305">
        <v>0.8</v>
      </c>
      <c r="K7305">
        <v>6</v>
      </c>
      <c r="L7305">
        <v>2025</v>
      </c>
      <c r="M7305" t="s">
        <v>354</v>
      </c>
      <c r="N7305" s="89" cm="1">
        <f t="array" ref="N7305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7305" s="89">
        <f>_34_KNMI_Stations[[#This Row],[graaddagen]]*_34_KNMI_Stations[[#This Row],[Gewogen factor]]</f>
        <v>0.15999999999999945</v>
      </c>
      <c r="P7305" s="89" cm="1">
        <f t="array" ref="P7305">IF(ISNUMBER(_34_KNMI_Stations[[#This Row],[Etmaal temperatuur °C]]),IF(_34_KNMI_Stations[[#This Row],[Etmaal temperatuur °C]]&gt;stookgrens[],_34_KNMI_Stations[[#This Row],[Etmaal temperatuur °C]]-stookgrens[],0),"")</f>
        <v>0</v>
      </c>
    </row>
    <row r="7306" spans="1:16" x14ac:dyDescent="0.25">
      <c r="A7306">
        <v>286</v>
      </c>
      <c r="B7306" s="110">
        <v>45834</v>
      </c>
      <c r="C7306" s="89">
        <v>4.4000000000000004</v>
      </c>
      <c r="D7306" s="89">
        <v>17.7</v>
      </c>
      <c r="E7306" s="96">
        <v>784</v>
      </c>
      <c r="F7306" s="89">
        <v>22.1</v>
      </c>
      <c r="G7306" s="89"/>
      <c r="H7306">
        <v>0.86</v>
      </c>
      <c r="I7306" t="s">
        <v>18</v>
      </c>
      <c r="J7306">
        <v>0.8</v>
      </c>
      <c r="K7306">
        <v>6</v>
      </c>
      <c r="L7306">
        <v>2025</v>
      </c>
      <c r="M7306" t="s">
        <v>354</v>
      </c>
      <c r="N7306" s="89" cm="1">
        <f t="array" ref="N7306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7306" s="89">
        <f>_34_KNMI_Stations[[#This Row],[graaddagen]]*_34_KNMI_Stations[[#This Row],[Gewogen factor]]</f>
        <v>0.24000000000000057</v>
      </c>
      <c r="P7306" s="89" cm="1">
        <f t="array" ref="P7306">IF(ISNUMBER(_34_KNMI_Stations[[#This Row],[Etmaal temperatuur °C]]),IF(_34_KNMI_Stations[[#This Row],[Etmaal temperatuur °C]]&gt;stookgrens[],_34_KNMI_Stations[[#This Row],[Etmaal temperatuur °C]]-stookgrens[],0),"")</f>
        <v>0</v>
      </c>
    </row>
    <row r="7307" spans="1:16" x14ac:dyDescent="0.25">
      <c r="A7307">
        <v>286</v>
      </c>
      <c r="B7307" s="110">
        <v>45835</v>
      </c>
      <c r="C7307" s="89">
        <v>3.9</v>
      </c>
      <c r="D7307" s="89">
        <v>16.2</v>
      </c>
      <c r="E7307" s="96">
        <v>1408</v>
      </c>
      <c r="F7307" s="89">
        <v>3.1</v>
      </c>
      <c r="G7307" s="89"/>
      <c r="H7307">
        <v>0.8</v>
      </c>
      <c r="I7307" t="s">
        <v>18</v>
      </c>
      <c r="J7307">
        <v>0.8</v>
      </c>
      <c r="K7307">
        <v>6</v>
      </c>
      <c r="L7307">
        <v>2025</v>
      </c>
      <c r="M7307" t="s">
        <v>354</v>
      </c>
      <c r="N7307" s="89" cm="1">
        <f t="array" ref="N7307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7307" s="89">
        <f>_34_KNMI_Stations[[#This Row],[graaddagen]]*_34_KNMI_Stations[[#This Row],[Gewogen factor]]</f>
        <v>1.4400000000000006</v>
      </c>
      <c r="P7307" s="89" cm="1">
        <f t="array" ref="P7307">IF(ISNUMBER(_34_KNMI_Stations[[#This Row],[Etmaal temperatuur °C]]),IF(_34_KNMI_Stations[[#This Row],[Etmaal temperatuur °C]]&gt;stookgrens[],_34_KNMI_Stations[[#This Row],[Etmaal temperatuur °C]]-stookgrens[],0),"")</f>
        <v>0</v>
      </c>
    </row>
    <row r="7308" spans="1:16" x14ac:dyDescent="0.25">
      <c r="A7308">
        <v>286</v>
      </c>
      <c r="B7308" s="110">
        <v>45836</v>
      </c>
      <c r="C7308" s="89">
        <v>4.5</v>
      </c>
      <c r="D7308" s="89">
        <v>19.899999999999999</v>
      </c>
      <c r="E7308" s="96">
        <v>1500</v>
      </c>
      <c r="F7308" s="89">
        <v>0</v>
      </c>
      <c r="G7308" s="89"/>
      <c r="H7308">
        <v>0.83</v>
      </c>
      <c r="I7308" t="s">
        <v>18</v>
      </c>
      <c r="J7308">
        <v>0.8</v>
      </c>
      <c r="K7308">
        <v>6</v>
      </c>
      <c r="L7308">
        <v>2025</v>
      </c>
      <c r="M7308" t="s">
        <v>354</v>
      </c>
      <c r="N7308" s="89" cm="1">
        <f t="array" ref="N7308">IF(ISNUMBER(_34_KNMI_Stations[[#This Row],[Etmaal temperatuur °C]]),IF(_34_KNMI_Stations[[#This Row],[Etmaal temperatuur °C]]&lt;stookgrens[],stookgrens[]-_34_KNMI_Stations[[#This Row],[Etmaal temperatuur °C]],0),"")</f>
        <v>0</v>
      </c>
      <c r="O7308" s="89">
        <f>_34_KNMI_Stations[[#This Row],[graaddagen]]*_34_KNMI_Stations[[#This Row],[Gewogen factor]]</f>
        <v>0</v>
      </c>
      <c r="P7308" s="89" cm="1">
        <f t="array" ref="P7308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7309" spans="1:16" x14ac:dyDescent="0.25">
      <c r="A7309">
        <v>286</v>
      </c>
      <c r="B7309" s="110">
        <v>45837</v>
      </c>
      <c r="C7309" s="89">
        <v>4</v>
      </c>
      <c r="D7309" s="89">
        <v>18.5</v>
      </c>
      <c r="E7309" s="96">
        <v>2430</v>
      </c>
      <c r="F7309" s="89">
        <v>0</v>
      </c>
      <c r="G7309" s="89"/>
      <c r="H7309">
        <v>0.81</v>
      </c>
      <c r="I7309" t="s">
        <v>18</v>
      </c>
      <c r="J7309">
        <v>0.8</v>
      </c>
      <c r="K7309">
        <v>6</v>
      </c>
      <c r="L7309">
        <v>2025</v>
      </c>
      <c r="M7309" t="s">
        <v>354</v>
      </c>
      <c r="N7309" s="89" cm="1">
        <f t="array" ref="N7309">IF(ISNUMBER(_34_KNMI_Stations[[#This Row],[Etmaal temperatuur °C]]),IF(_34_KNMI_Stations[[#This Row],[Etmaal temperatuur °C]]&lt;stookgrens[],stookgrens[]-_34_KNMI_Stations[[#This Row],[Etmaal temperatuur °C]],0),"")</f>
        <v>0</v>
      </c>
      <c r="O7309" s="89">
        <f>_34_KNMI_Stations[[#This Row],[graaddagen]]*_34_KNMI_Stations[[#This Row],[Gewogen factor]]</f>
        <v>0</v>
      </c>
      <c r="P7309" s="89" cm="1">
        <f t="array" ref="P7309">IF(ISNUMBER(_34_KNMI_Stations[[#This Row],[Etmaal temperatuur °C]]),IF(_34_KNMI_Stations[[#This Row],[Etmaal temperatuur °C]]&gt;stookgrens[],_34_KNMI_Stations[[#This Row],[Etmaal temperatuur °C]]-stookgrens[],0),"")</f>
        <v>0.5</v>
      </c>
    </row>
    <row r="7310" spans="1:16" x14ac:dyDescent="0.25">
      <c r="A7310">
        <v>286</v>
      </c>
      <c r="B7310" s="110">
        <v>45838</v>
      </c>
      <c r="C7310" s="89">
        <v>2.6</v>
      </c>
      <c r="D7310" s="89">
        <v>18</v>
      </c>
      <c r="E7310" s="96">
        <v>3007</v>
      </c>
      <c r="F7310" s="89">
        <v>0</v>
      </c>
      <c r="G7310" s="89"/>
      <c r="H7310">
        <v>0.68</v>
      </c>
      <c r="I7310" t="s">
        <v>18</v>
      </c>
      <c r="J7310">
        <v>0.8</v>
      </c>
      <c r="K7310">
        <v>6</v>
      </c>
      <c r="L7310">
        <v>2025</v>
      </c>
      <c r="M7310" t="s">
        <v>355</v>
      </c>
      <c r="N7310" s="89" cm="1">
        <f t="array" ref="N7310">IF(ISNUMBER(_34_KNMI_Stations[[#This Row],[Etmaal temperatuur °C]]),IF(_34_KNMI_Stations[[#This Row],[Etmaal temperatuur °C]]&lt;stookgrens[],stookgrens[]-_34_KNMI_Stations[[#This Row],[Etmaal temperatuur °C]],0),"")</f>
        <v>0</v>
      </c>
      <c r="O7310" s="89">
        <f>_34_KNMI_Stations[[#This Row],[graaddagen]]*_34_KNMI_Stations[[#This Row],[Gewogen factor]]</f>
        <v>0</v>
      </c>
      <c r="P7310" s="89" cm="1">
        <f t="array" ref="P7310">IF(ISNUMBER(_34_KNMI_Stations[[#This Row],[Etmaal temperatuur °C]]),IF(_34_KNMI_Stations[[#This Row],[Etmaal temperatuur °C]]&gt;stookgrens[],_34_KNMI_Stations[[#This Row],[Etmaal temperatuur °C]]-stookgrens[],0),"")</f>
        <v>0</v>
      </c>
    </row>
    <row r="7311" spans="1:16" x14ac:dyDescent="0.25">
      <c r="A7311">
        <v>286</v>
      </c>
      <c r="B7311" s="110">
        <v>45839</v>
      </c>
      <c r="C7311" s="89">
        <v>2.2999999999999998</v>
      </c>
      <c r="D7311" s="89">
        <v>23.8</v>
      </c>
      <c r="E7311" s="96">
        <v>2981</v>
      </c>
      <c r="F7311" s="89">
        <v>0</v>
      </c>
      <c r="G7311" s="89"/>
      <c r="H7311">
        <v>0.6</v>
      </c>
      <c r="I7311" t="s">
        <v>18</v>
      </c>
      <c r="J7311">
        <v>0.8</v>
      </c>
      <c r="K7311">
        <v>7</v>
      </c>
      <c r="L7311">
        <v>2025</v>
      </c>
      <c r="M7311" t="s">
        <v>355</v>
      </c>
      <c r="N7311" s="89" cm="1">
        <f t="array" ref="N7311">IF(ISNUMBER(_34_KNMI_Stations[[#This Row],[Etmaal temperatuur °C]]),IF(_34_KNMI_Stations[[#This Row],[Etmaal temperatuur °C]]&lt;stookgrens[],stookgrens[]-_34_KNMI_Stations[[#This Row],[Etmaal temperatuur °C]],0),"")</f>
        <v>0</v>
      </c>
      <c r="O7311" s="89">
        <f>_34_KNMI_Stations[[#This Row],[graaddagen]]*_34_KNMI_Stations[[#This Row],[Gewogen factor]]</f>
        <v>0</v>
      </c>
      <c r="P7311" s="89" cm="1">
        <f t="array" ref="P7311">IF(ISNUMBER(_34_KNMI_Stations[[#This Row],[Etmaal temperatuur °C]]),IF(_34_KNMI_Stations[[#This Row],[Etmaal temperatuur °C]]&gt;stookgrens[],_34_KNMI_Stations[[#This Row],[Etmaal temperatuur °C]]-stookgrens[],0),"")</f>
        <v>5.8000000000000007</v>
      </c>
    </row>
    <row r="7312" spans="1:16" x14ac:dyDescent="0.25">
      <c r="A7312">
        <v>286</v>
      </c>
      <c r="B7312" s="110">
        <v>45840</v>
      </c>
      <c r="C7312" s="89">
        <v>3.6</v>
      </c>
      <c r="D7312" s="89">
        <v>23.5</v>
      </c>
      <c r="E7312" s="96">
        <v>2280</v>
      </c>
      <c r="F7312" s="89">
        <v>3.4</v>
      </c>
      <c r="G7312" s="89"/>
      <c r="H7312">
        <v>0.72</v>
      </c>
      <c r="I7312" t="s">
        <v>18</v>
      </c>
      <c r="J7312">
        <v>0.8</v>
      </c>
      <c r="K7312">
        <v>7</v>
      </c>
      <c r="L7312">
        <v>2025</v>
      </c>
      <c r="M7312" t="s">
        <v>355</v>
      </c>
      <c r="N7312" s="89" cm="1">
        <f t="array" ref="N7312">IF(ISNUMBER(_34_KNMI_Stations[[#This Row],[Etmaal temperatuur °C]]),IF(_34_KNMI_Stations[[#This Row],[Etmaal temperatuur °C]]&lt;stookgrens[],stookgrens[]-_34_KNMI_Stations[[#This Row],[Etmaal temperatuur °C]],0),"")</f>
        <v>0</v>
      </c>
      <c r="O7312" s="89">
        <f>_34_KNMI_Stations[[#This Row],[graaddagen]]*_34_KNMI_Stations[[#This Row],[Gewogen factor]]</f>
        <v>0</v>
      </c>
      <c r="P7312" s="89" cm="1">
        <f t="array" ref="P7312">IF(ISNUMBER(_34_KNMI_Stations[[#This Row],[Etmaal temperatuur °C]]),IF(_34_KNMI_Stations[[#This Row],[Etmaal temperatuur °C]]&gt;stookgrens[],_34_KNMI_Stations[[#This Row],[Etmaal temperatuur °C]]-stookgrens[],0),"")</f>
        <v>5.5</v>
      </c>
    </row>
    <row r="7313" spans="1:16" x14ac:dyDescent="0.25">
      <c r="A7313">
        <v>286</v>
      </c>
      <c r="B7313" s="110">
        <v>45841</v>
      </c>
      <c r="C7313" s="89">
        <v>4</v>
      </c>
      <c r="D7313" s="89">
        <v>16.2</v>
      </c>
      <c r="E7313" s="96">
        <v>2546</v>
      </c>
      <c r="F7313" s="89">
        <v>0</v>
      </c>
      <c r="G7313" s="89"/>
      <c r="H7313">
        <v>0.73</v>
      </c>
      <c r="I7313" t="s">
        <v>18</v>
      </c>
      <c r="J7313">
        <v>0.8</v>
      </c>
      <c r="K7313">
        <v>7</v>
      </c>
      <c r="L7313">
        <v>2025</v>
      </c>
      <c r="M7313" t="s">
        <v>355</v>
      </c>
      <c r="N7313" s="89" cm="1">
        <f t="array" ref="N7313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7313" s="89">
        <f>_34_KNMI_Stations[[#This Row],[graaddagen]]*_34_KNMI_Stations[[#This Row],[Gewogen factor]]</f>
        <v>1.4400000000000006</v>
      </c>
      <c r="P7313" s="89" cm="1">
        <f t="array" ref="P7313">IF(ISNUMBER(_34_KNMI_Stations[[#This Row],[Etmaal temperatuur °C]]),IF(_34_KNMI_Stations[[#This Row],[Etmaal temperatuur °C]]&gt;stookgrens[],_34_KNMI_Stations[[#This Row],[Etmaal temperatuur °C]]-stookgrens[],0),"")</f>
        <v>0</v>
      </c>
    </row>
    <row r="7314" spans="1:16" x14ac:dyDescent="0.25">
      <c r="A7314">
        <v>286</v>
      </c>
      <c r="B7314" s="110">
        <v>45842</v>
      </c>
      <c r="C7314" s="89">
        <v>4.0999999999999996</v>
      </c>
      <c r="D7314" s="89">
        <v>17.399999999999999</v>
      </c>
      <c r="E7314" s="96">
        <v>2808</v>
      </c>
      <c r="F7314" s="89">
        <v>0</v>
      </c>
      <c r="G7314" s="89"/>
      <c r="H7314">
        <v>0.65</v>
      </c>
      <c r="I7314" t="s">
        <v>18</v>
      </c>
      <c r="J7314">
        <v>0.8</v>
      </c>
      <c r="K7314">
        <v>7</v>
      </c>
      <c r="L7314">
        <v>2025</v>
      </c>
      <c r="M7314" t="s">
        <v>355</v>
      </c>
      <c r="N7314" s="89" cm="1">
        <f t="array" ref="N7314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7314" s="89">
        <f>_34_KNMI_Stations[[#This Row],[graaddagen]]*_34_KNMI_Stations[[#This Row],[Gewogen factor]]</f>
        <v>0.48000000000000115</v>
      </c>
      <c r="P7314" s="89" cm="1">
        <f t="array" ref="P7314">IF(ISNUMBER(_34_KNMI_Stations[[#This Row],[Etmaal temperatuur °C]]),IF(_34_KNMI_Stations[[#This Row],[Etmaal temperatuur °C]]&gt;stookgrens[],_34_KNMI_Stations[[#This Row],[Etmaal temperatuur °C]]-stookgrens[],0),"")</f>
        <v>0</v>
      </c>
    </row>
    <row r="7315" spans="1:16" x14ac:dyDescent="0.25">
      <c r="A7315">
        <v>286</v>
      </c>
      <c r="B7315" s="110">
        <v>45843</v>
      </c>
      <c r="C7315" s="89">
        <v>5.4</v>
      </c>
      <c r="D7315" s="89">
        <v>17.8</v>
      </c>
      <c r="E7315" s="96">
        <v>937</v>
      </c>
      <c r="F7315" s="89">
        <v>0.6</v>
      </c>
      <c r="G7315" s="89"/>
      <c r="H7315">
        <v>0.74</v>
      </c>
      <c r="I7315" t="s">
        <v>18</v>
      </c>
      <c r="J7315">
        <v>0.8</v>
      </c>
      <c r="K7315">
        <v>7</v>
      </c>
      <c r="L7315">
        <v>2025</v>
      </c>
      <c r="M7315" t="s">
        <v>355</v>
      </c>
      <c r="N7315" s="89" cm="1">
        <f t="array" ref="N7315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7315" s="89">
        <f>_34_KNMI_Stations[[#This Row],[graaddagen]]*_34_KNMI_Stations[[#This Row],[Gewogen factor]]</f>
        <v>0.15999999999999945</v>
      </c>
      <c r="P7315" s="89" cm="1">
        <f t="array" ref="P7315">IF(ISNUMBER(_34_KNMI_Stations[[#This Row],[Etmaal temperatuur °C]]),IF(_34_KNMI_Stations[[#This Row],[Etmaal temperatuur °C]]&gt;stookgrens[],_34_KNMI_Stations[[#This Row],[Etmaal temperatuur °C]]-stookgrens[],0),"")</f>
        <v>0</v>
      </c>
    </row>
    <row r="7316" spans="1:16" x14ac:dyDescent="0.25">
      <c r="A7316">
        <v>286</v>
      </c>
      <c r="B7316" s="110">
        <v>45844</v>
      </c>
      <c r="C7316" s="89">
        <v>3.7</v>
      </c>
      <c r="D7316" s="89">
        <v>16.899999999999999</v>
      </c>
      <c r="E7316" s="96">
        <v>1120</v>
      </c>
      <c r="F7316" s="89">
        <v>28.7</v>
      </c>
      <c r="G7316" s="89"/>
      <c r="H7316">
        <v>0.89</v>
      </c>
      <c r="I7316" t="s">
        <v>18</v>
      </c>
      <c r="J7316">
        <v>0.8</v>
      </c>
      <c r="K7316">
        <v>7</v>
      </c>
      <c r="L7316">
        <v>2025</v>
      </c>
      <c r="M7316" t="s">
        <v>355</v>
      </c>
      <c r="N7316" s="89" cm="1">
        <f t="array" ref="N7316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7316" s="89">
        <f>_34_KNMI_Stations[[#This Row],[graaddagen]]*_34_KNMI_Stations[[#This Row],[Gewogen factor]]</f>
        <v>0.88000000000000123</v>
      </c>
      <c r="P7316" s="89" cm="1">
        <f t="array" ref="P7316">IF(ISNUMBER(_34_KNMI_Stations[[#This Row],[Etmaal temperatuur °C]]),IF(_34_KNMI_Stations[[#This Row],[Etmaal temperatuur °C]]&gt;stookgrens[],_34_KNMI_Stations[[#This Row],[Etmaal temperatuur °C]]-stookgrens[],0),"")</f>
        <v>0</v>
      </c>
    </row>
    <row r="7317" spans="1:16" x14ac:dyDescent="0.25">
      <c r="A7317">
        <v>286</v>
      </c>
      <c r="B7317" s="110">
        <v>45845</v>
      </c>
      <c r="C7317" s="89">
        <v>4</v>
      </c>
      <c r="D7317" s="89">
        <v>14.6</v>
      </c>
      <c r="E7317" s="96">
        <v>1017</v>
      </c>
      <c r="F7317" s="89">
        <v>16.2</v>
      </c>
      <c r="G7317" s="89"/>
      <c r="H7317">
        <v>0.87</v>
      </c>
      <c r="I7317" t="s">
        <v>18</v>
      </c>
      <c r="J7317">
        <v>0.8</v>
      </c>
      <c r="K7317">
        <v>7</v>
      </c>
      <c r="L7317">
        <v>2025</v>
      </c>
      <c r="M7317" t="s">
        <v>356</v>
      </c>
      <c r="N7317" s="89" cm="1">
        <f t="array" ref="N7317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7317" s="89">
        <f>_34_KNMI_Stations[[#This Row],[graaddagen]]*_34_KNMI_Stations[[#This Row],[Gewogen factor]]</f>
        <v>2.7200000000000006</v>
      </c>
      <c r="P7317" s="89" cm="1">
        <f t="array" ref="P7317">IF(ISNUMBER(_34_KNMI_Stations[[#This Row],[Etmaal temperatuur °C]]),IF(_34_KNMI_Stations[[#This Row],[Etmaal temperatuur °C]]&gt;stookgrens[],_34_KNMI_Stations[[#This Row],[Etmaal temperatuur °C]]-stookgrens[],0),"")</f>
        <v>0</v>
      </c>
    </row>
    <row r="7318" spans="1:16" x14ac:dyDescent="0.25">
      <c r="A7318">
        <v>286</v>
      </c>
      <c r="B7318" s="110">
        <v>45846</v>
      </c>
      <c r="C7318" s="89">
        <v>4.8</v>
      </c>
      <c r="D7318" s="89">
        <v>15</v>
      </c>
      <c r="E7318" s="96">
        <v>1571</v>
      </c>
      <c r="F7318" s="89">
        <v>0.4</v>
      </c>
      <c r="G7318" s="89"/>
      <c r="H7318">
        <v>0.8</v>
      </c>
      <c r="I7318" t="s">
        <v>18</v>
      </c>
      <c r="J7318">
        <v>0.8</v>
      </c>
      <c r="K7318">
        <v>7</v>
      </c>
      <c r="L7318">
        <v>2025</v>
      </c>
      <c r="M7318" t="s">
        <v>356</v>
      </c>
      <c r="N7318" s="89" cm="1">
        <f t="array" ref="N7318">IF(ISNUMBER(_34_KNMI_Stations[[#This Row],[Etmaal temperatuur °C]]),IF(_34_KNMI_Stations[[#This Row],[Etmaal temperatuur °C]]&lt;stookgrens[],stookgrens[]-_34_KNMI_Stations[[#This Row],[Etmaal temperatuur °C]],0),"")</f>
        <v>3</v>
      </c>
      <c r="O7318" s="89">
        <f>_34_KNMI_Stations[[#This Row],[graaddagen]]*_34_KNMI_Stations[[#This Row],[Gewogen factor]]</f>
        <v>2.4000000000000004</v>
      </c>
      <c r="P7318" s="89" cm="1">
        <f t="array" ref="P7318">IF(ISNUMBER(_34_KNMI_Stations[[#This Row],[Etmaal temperatuur °C]]),IF(_34_KNMI_Stations[[#This Row],[Etmaal temperatuur °C]]&gt;stookgrens[],_34_KNMI_Stations[[#This Row],[Etmaal temperatuur °C]]-stookgrens[],0),"")</f>
        <v>0</v>
      </c>
    </row>
    <row r="7319" spans="1:16" x14ac:dyDescent="0.25">
      <c r="A7319">
        <v>286</v>
      </c>
      <c r="B7319" s="110">
        <v>45847</v>
      </c>
      <c r="C7319" s="89">
        <v>3.5</v>
      </c>
      <c r="D7319" s="89">
        <v>16.2</v>
      </c>
      <c r="E7319" s="96">
        <v>1981</v>
      </c>
      <c r="F7319" s="89">
        <v>0</v>
      </c>
      <c r="G7319" s="89"/>
      <c r="H7319">
        <v>0.78</v>
      </c>
      <c r="I7319" t="s">
        <v>18</v>
      </c>
      <c r="J7319">
        <v>0.8</v>
      </c>
      <c r="K7319">
        <v>7</v>
      </c>
      <c r="L7319">
        <v>2025</v>
      </c>
      <c r="M7319" t="s">
        <v>356</v>
      </c>
      <c r="N7319" s="89" cm="1">
        <f t="array" ref="N7319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7319" s="89">
        <f>_34_KNMI_Stations[[#This Row],[graaddagen]]*_34_KNMI_Stations[[#This Row],[Gewogen factor]]</f>
        <v>1.4400000000000006</v>
      </c>
      <c r="P7319" s="89" cm="1">
        <f t="array" ref="P7319">IF(ISNUMBER(_34_KNMI_Stations[[#This Row],[Etmaal temperatuur °C]]),IF(_34_KNMI_Stations[[#This Row],[Etmaal temperatuur °C]]&gt;stookgrens[],_34_KNMI_Stations[[#This Row],[Etmaal temperatuur °C]]-stookgrens[],0),"")</f>
        <v>0</v>
      </c>
    </row>
    <row r="7320" spans="1:16" x14ac:dyDescent="0.25">
      <c r="A7320">
        <v>286</v>
      </c>
      <c r="B7320" s="110">
        <v>45848</v>
      </c>
      <c r="C7320" s="89">
        <v>3.2</v>
      </c>
      <c r="D7320" s="89">
        <v>16.8</v>
      </c>
      <c r="E7320" s="96">
        <v>1113</v>
      </c>
      <c r="F7320" s="89">
        <v>0.1</v>
      </c>
      <c r="G7320" s="89"/>
      <c r="H7320">
        <v>0.84</v>
      </c>
      <c r="I7320" t="s">
        <v>18</v>
      </c>
      <c r="J7320">
        <v>0.8</v>
      </c>
      <c r="K7320">
        <v>7</v>
      </c>
      <c r="L7320">
        <v>2025</v>
      </c>
      <c r="M7320" t="s">
        <v>356</v>
      </c>
      <c r="N7320" s="89" cm="1">
        <f t="array" ref="N7320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7320" s="89">
        <f>_34_KNMI_Stations[[#This Row],[graaddagen]]*_34_KNMI_Stations[[#This Row],[Gewogen factor]]</f>
        <v>0.95999999999999952</v>
      </c>
      <c r="P7320" s="89" cm="1">
        <f t="array" ref="P7320">IF(ISNUMBER(_34_KNMI_Stations[[#This Row],[Etmaal temperatuur °C]]),IF(_34_KNMI_Stations[[#This Row],[Etmaal temperatuur °C]]&gt;stookgrens[],_34_KNMI_Stations[[#This Row],[Etmaal temperatuur °C]]-stookgrens[],0),"")</f>
        <v>0</v>
      </c>
    </row>
    <row r="7321" spans="1:16" x14ac:dyDescent="0.25">
      <c r="A7321">
        <v>286</v>
      </c>
      <c r="B7321" s="110">
        <v>45849</v>
      </c>
      <c r="C7321" s="89">
        <v>3.6</v>
      </c>
      <c r="D7321" s="89">
        <v>17.8</v>
      </c>
      <c r="E7321" s="96">
        <v>1388</v>
      </c>
      <c r="F7321" s="89">
        <v>0</v>
      </c>
      <c r="G7321" s="89"/>
      <c r="H7321">
        <v>0.82</v>
      </c>
      <c r="I7321" t="s">
        <v>18</v>
      </c>
      <c r="J7321">
        <v>0.8</v>
      </c>
      <c r="K7321">
        <v>7</v>
      </c>
      <c r="L7321">
        <v>2025</v>
      </c>
      <c r="M7321" t="s">
        <v>356</v>
      </c>
      <c r="N7321" s="89" cm="1">
        <f t="array" ref="N7321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7321" s="89">
        <f>_34_KNMI_Stations[[#This Row],[graaddagen]]*_34_KNMI_Stations[[#This Row],[Gewogen factor]]</f>
        <v>0.15999999999999945</v>
      </c>
      <c r="P7321" s="89" cm="1">
        <f t="array" ref="P7321">IF(ISNUMBER(_34_KNMI_Stations[[#This Row],[Etmaal temperatuur °C]]),IF(_34_KNMI_Stations[[#This Row],[Etmaal temperatuur °C]]&gt;stookgrens[],_34_KNMI_Stations[[#This Row],[Etmaal temperatuur °C]]-stookgrens[],0),"")</f>
        <v>0</v>
      </c>
    </row>
    <row r="7322" spans="1:16" x14ac:dyDescent="0.25">
      <c r="A7322">
        <v>286</v>
      </c>
      <c r="B7322" s="110">
        <v>45850</v>
      </c>
      <c r="C7322" s="89">
        <v>5</v>
      </c>
      <c r="D7322" s="89">
        <v>18.899999999999999</v>
      </c>
      <c r="E7322" s="96">
        <v>1999</v>
      </c>
      <c r="F7322" s="89">
        <v>0</v>
      </c>
      <c r="G7322" s="89"/>
      <c r="H7322">
        <v>0.78</v>
      </c>
      <c r="I7322" t="s">
        <v>18</v>
      </c>
      <c r="J7322">
        <v>0.8</v>
      </c>
      <c r="K7322">
        <v>7</v>
      </c>
      <c r="L7322">
        <v>2025</v>
      </c>
      <c r="M7322" t="s">
        <v>356</v>
      </c>
      <c r="N7322" s="89" cm="1">
        <f t="array" ref="N7322">IF(ISNUMBER(_34_KNMI_Stations[[#This Row],[Etmaal temperatuur °C]]),IF(_34_KNMI_Stations[[#This Row],[Etmaal temperatuur °C]]&lt;stookgrens[],stookgrens[]-_34_KNMI_Stations[[#This Row],[Etmaal temperatuur °C]],0),"")</f>
        <v>0</v>
      </c>
      <c r="O7322" s="89">
        <f>_34_KNMI_Stations[[#This Row],[graaddagen]]*_34_KNMI_Stations[[#This Row],[Gewogen factor]]</f>
        <v>0</v>
      </c>
      <c r="P7322" s="89" cm="1">
        <f t="array" ref="P7322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7323" spans="1:16" x14ac:dyDescent="0.25">
      <c r="A7323">
        <v>286</v>
      </c>
      <c r="B7323" s="110">
        <v>45851</v>
      </c>
      <c r="C7323" s="89">
        <v>2.4</v>
      </c>
      <c r="D7323" s="89">
        <v>18.600000000000001</v>
      </c>
      <c r="E7323" s="96">
        <v>2216</v>
      </c>
      <c r="F7323" s="89">
        <v>0.8</v>
      </c>
      <c r="G7323" s="89"/>
      <c r="H7323">
        <v>0.79</v>
      </c>
      <c r="I7323" t="s">
        <v>18</v>
      </c>
      <c r="J7323">
        <v>0.8</v>
      </c>
      <c r="K7323">
        <v>7</v>
      </c>
      <c r="L7323">
        <v>2025</v>
      </c>
      <c r="M7323" t="s">
        <v>356</v>
      </c>
      <c r="N7323" s="89" cm="1">
        <f t="array" ref="N7323">IF(ISNUMBER(_34_KNMI_Stations[[#This Row],[Etmaal temperatuur °C]]),IF(_34_KNMI_Stations[[#This Row],[Etmaal temperatuur °C]]&lt;stookgrens[],stookgrens[]-_34_KNMI_Stations[[#This Row],[Etmaal temperatuur °C]],0),"")</f>
        <v>0</v>
      </c>
      <c r="O7323" s="89">
        <f>_34_KNMI_Stations[[#This Row],[graaddagen]]*_34_KNMI_Stations[[#This Row],[Gewogen factor]]</f>
        <v>0</v>
      </c>
      <c r="P7323" s="89" cm="1">
        <f t="array" ref="P7323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7324" spans="1:16" x14ac:dyDescent="0.25">
      <c r="A7324">
        <v>286</v>
      </c>
      <c r="B7324" s="110">
        <v>45852</v>
      </c>
      <c r="C7324" s="89">
        <v>2.2000000000000002</v>
      </c>
      <c r="D7324" s="89">
        <v>19.100000000000001</v>
      </c>
      <c r="E7324" s="96">
        <v>2291</v>
      </c>
      <c r="F7324" s="89">
        <v>2.6</v>
      </c>
      <c r="G7324" s="89"/>
      <c r="H7324">
        <v>0.79</v>
      </c>
      <c r="I7324" t="s">
        <v>18</v>
      </c>
      <c r="J7324">
        <v>0.8</v>
      </c>
      <c r="K7324">
        <v>7</v>
      </c>
      <c r="L7324">
        <v>2025</v>
      </c>
      <c r="M7324" t="s">
        <v>357</v>
      </c>
      <c r="N7324" s="89" cm="1">
        <f t="array" ref="N7324">IF(ISNUMBER(_34_KNMI_Stations[[#This Row],[Etmaal temperatuur °C]]),IF(_34_KNMI_Stations[[#This Row],[Etmaal temperatuur °C]]&lt;stookgrens[],stookgrens[]-_34_KNMI_Stations[[#This Row],[Etmaal temperatuur °C]],0),"")</f>
        <v>0</v>
      </c>
      <c r="O7324" s="89">
        <f>_34_KNMI_Stations[[#This Row],[graaddagen]]*_34_KNMI_Stations[[#This Row],[Gewogen factor]]</f>
        <v>0</v>
      </c>
      <c r="P7324" s="89" cm="1">
        <f t="array" ref="P7324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7325" spans="1:16" x14ac:dyDescent="0.25">
      <c r="A7325">
        <v>286</v>
      </c>
      <c r="B7325" s="110">
        <v>45853</v>
      </c>
      <c r="C7325" s="89">
        <v>3.1</v>
      </c>
      <c r="D7325" s="89">
        <v>17.2</v>
      </c>
      <c r="E7325" s="96">
        <v>1606</v>
      </c>
      <c r="F7325" s="89">
        <v>19.100000000000001</v>
      </c>
      <c r="G7325" s="89"/>
      <c r="H7325">
        <v>0.8</v>
      </c>
      <c r="I7325" t="s">
        <v>18</v>
      </c>
      <c r="J7325">
        <v>0.8</v>
      </c>
      <c r="K7325">
        <v>7</v>
      </c>
      <c r="L7325">
        <v>2025</v>
      </c>
      <c r="M7325" t="s">
        <v>357</v>
      </c>
      <c r="N7325" s="89" cm="1">
        <f t="array" ref="N7325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7325" s="89">
        <f>_34_KNMI_Stations[[#This Row],[graaddagen]]*_34_KNMI_Stations[[#This Row],[Gewogen factor]]</f>
        <v>0.64000000000000057</v>
      </c>
      <c r="P7325" s="89" cm="1">
        <f t="array" ref="P7325">IF(ISNUMBER(_34_KNMI_Stations[[#This Row],[Etmaal temperatuur °C]]),IF(_34_KNMI_Stations[[#This Row],[Etmaal temperatuur °C]]&gt;stookgrens[],_34_KNMI_Stations[[#This Row],[Etmaal temperatuur °C]]-stookgrens[],0),"")</f>
        <v>0</v>
      </c>
    </row>
    <row r="7326" spans="1:16" x14ac:dyDescent="0.25">
      <c r="A7326">
        <v>286</v>
      </c>
      <c r="B7326" s="110">
        <v>45854</v>
      </c>
      <c r="C7326" s="89">
        <v>3.5</v>
      </c>
      <c r="D7326" s="89">
        <v>16.7</v>
      </c>
      <c r="E7326" s="96">
        <v>1924</v>
      </c>
      <c r="F7326" s="89">
        <v>0.9</v>
      </c>
      <c r="G7326" s="89"/>
      <c r="H7326">
        <v>0.8</v>
      </c>
      <c r="I7326" t="s">
        <v>18</v>
      </c>
      <c r="J7326">
        <v>0.8</v>
      </c>
      <c r="K7326">
        <v>7</v>
      </c>
      <c r="L7326">
        <v>2025</v>
      </c>
      <c r="M7326" t="s">
        <v>357</v>
      </c>
      <c r="N7326" s="89" cm="1">
        <f t="array" ref="N7326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7326" s="89">
        <f>_34_KNMI_Stations[[#This Row],[graaddagen]]*_34_KNMI_Stations[[#This Row],[Gewogen factor]]</f>
        <v>1.0400000000000007</v>
      </c>
      <c r="P7326" s="89" cm="1">
        <f t="array" ref="P7326">IF(ISNUMBER(_34_KNMI_Stations[[#This Row],[Etmaal temperatuur °C]]),IF(_34_KNMI_Stations[[#This Row],[Etmaal temperatuur °C]]&gt;stookgrens[],_34_KNMI_Stations[[#This Row],[Etmaal temperatuur °C]]-stookgrens[],0),"")</f>
        <v>0</v>
      </c>
    </row>
    <row r="7327" spans="1:16" x14ac:dyDescent="0.25">
      <c r="A7327">
        <v>286</v>
      </c>
      <c r="B7327" s="110">
        <v>45855</v>
      </c>
      <c r="C7327" s="89">
        <v>4.5999999999999996</v>
      </c>
      <c r="D7327" s="89">
        <v>18.2</v>
      </c>
      <c r="E7327" s="96">
        <v>1073</v>
      </c>
      <c r="F7327" s="89">
        <v>0.4</v>
      </c>
      <c r="G7327" s="89"/>
      <c r="H7327">
        <v>0.83</v>
      </c>
      <c r="I7327" t="s">
        <v>18</v>
      </c>
      <c r="J7327">
        <v>0.8</v>
      </c>
      <c r="K7327">
        <v>7</v>
      </c>
      <c r="L7327">
        <v>2025</v>
      </c>
      <c r="M7327" t="s">
        <v>357</v>
      </c>
      <c r="N7327" s="89" cm="1">
        <f t="array" ref="N7327">IF(ISNUMBER(_34_KNMI_Stations[[#This Row],[Etmaal temperatuur °C]]),IF(_34_KNMI_Stations[[#This Row],[Etmaal temperatuur °C]]&lt;stookgrens[],stookgrens[]-_34_KNMI_Stations[[#This Row],[Etmaal temperatuur °C]],0),"")</f>
        <v>0</v>
      </c>
      <c r="O7327" s="89">
        <f>_34_KNMI_Stations[[#This Row],[graaddagen]]*_34_KNMI_Stations[[#This Row],[Gewogen factor]]</f>
        <v>0</v>
      </c>
      <c r="P7327" s="89" cm="1">
        <f t="array" ref="P7327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7328" spans="1:16" x14ac:dyDescent="0.25">
      <c r="A7328">
        <v>286</v>
      </c>
      <c r="B7328" s="110">
        <v>45856</v>
      </c>
      <c r="C7328" s="89">
        <v>1.8</v>
      </c>
      <c r="D7328" s="89">
        <v>18</v>
      </c>
      <c r="E7328" s="96">
        <v>672</v>
      </c>
      <c r="F7328" s="89">
        <v>0</v>
      </c>
      <c r="G7328" s="89"/>
      <c r="H7328">
        <v>0.87</v>
      </c>
      <c r="I7328" t="s">
        <v>18</v>
      </c>
      <c r="J7328">
        <v>0.8</v>
      </c>
      <c r="K7328">
        <v>7</v>
      </c>
      <c r="L7328">
        <v>2025</v>
      </c>
      <c r="M7328" t="s">
        <v>357</v>
      </c>
      <c r="N7328" s="89" cm="1">
        <f t="array" ref="N7328">IF(ISNUMBER(_34_KNMI_Stations[[#This Row],[Etmaal temperatuur °C]]),IF(_34_KNMI_Stations[[#This Row],[Etmaal temperatuur °C]]&lt;stookgrens[],stookgrens[]-_34_KNMI_Stations[[#This Row],[Etmaal temperatuur °C]],0),"")</f>
        <v>0</v>
      </c>
      <c r="O7328" s="89">
        <f>_34_KNMI_Stations[[#This Row],[graaddagen]]*_34_KNMI_Stations[[#This Row],[Gewogen factor]]</f>
        <v>0</v>
      </c>
      <c r="P7328" s="89" cm="1">
        <f t="array" ref="P7328">IF(ISNUMBER(_34_KNMI_Stations[[#This Row],[Etmaal temperatuur °C]]),IF(_34_KNMI_Stations[[#This Row],[Etmaal temperatuur °C]]&gt;stookgrens[],_34_KNMI_Stations[[#This Row],[Etmaal temperatuur °C]]-stookgrens[],0),"")</f>
        <v>0</v>
      </c>
    </row>
    <row r="7329" spans="1:16" x14ac:dyDescent="0.25">
      <c r="A7329">
        <v>286</v>
      </c>
      <c r="B7329" s="110">
        <v>45857</v>
      </c>
      <c r="C7329" s="89">
        <v>3.8</v>
      </c>
      <c r="D7329" s="89">
        <v>22.1</v>
      </c>
      <c r="E7329" s="96">
        <v>2482</v>
      </c>
      <c r="F7329" s="89">
        <v>0</v>
      </c>
      <c r="G7329" s="89"/>
      <c r="H7329">
        <v>0.73</v>
      </c>
      <c r="I7329" t="s">
        <v>18</v>
      </c>
      <c r="J7329">
        <v>0.8</v>
      </c>
      <c r="K7329">
        <v>7</v>
      </c>
      <c r="L7329">
        <v>2025</v>
      </c>
      <c r="M7329" t="s">
        <v>357</v>
      </c>
      <c r="N7329" s="89" cm="1">
        <f t="array" ref="N7329">IF(ISNUMBER(_34_KNMI_Stations[[#This Row],[Etmaal temperatuur °C]]),IF(_34_KNMI_Stations[[#This Row],[Etmaal temperatuur °C]]&lt;stookgrens[],stookgrens[]-_34_KNMI_Stations[[#This Row],[Etmaal temperatuur °C]],0),"")</f>
        <v>0</v>
      </c>
      <c r="O7329" s="89">
        <f>_34_KNMI_Stations[[#This Row],[graaddagen]]*_34_KNMI_Stations[[#This Row],[Gewogen factor]]</f>
        <v>0</v>
      </c>
      <c r="P7329" s="89" cm="1">
        <f t="array" ref="P7329">IF(ISNUMBER(_34_KNMI_Stations[[#This Row],[Etmaal temperatuur °C]]),IF(_34_KNMI_Stations[[#This Row],[Etmaal temperatuur °C]]&gt;stookgrens[],_34_KNMI_Stations[[#This Row],[Etmaal temperatuur °C]]-stookgrens[],0),"")</f>
        <v>4.1000000000000014</v>
      </c>
    </row>
    <row r="7330" spans="1:16" x14ac:dyDescent="0.25">
      <c r="A7330">
        <v>286</v>
      </c>
      <c r="B7330" s="110">
        <v>45858</v>
      </c>
      <c r="C7330" s="89">
        <v>3.2</v>
      </c>
      <c r="D7330" s="89">
        <v>21.6</v>
      </c>
      <c r="E7330" s="96">
        <v>1723</v>
      </c>
      <c r="F7330" s="89">
        <v>14.7</v>
      </c>
      <c r="G7330" s="89"/>
      <c r="H7330">
        <v>0.81</v>
      </c>
      <c r="I7330" t="s">
        <v>18</v>
      </c>
      <c r="J7330">
        <v>0.8</v>
      </c>
      <c r="K7330">
        <v>7</v>
      </c>
      <c r="L7330">
        <v>2025</v>
      </c>
      <c r="M7330" t="s">
        <v>357</v>
      </c>
      <c r="N7330" s="89" cm="1">
        <f t="array" ref="N7330">IF(ISNUMBER(_34_KNMI_Stations[[#This Row],[Etmaal temperatuur °C]]),IF(_34_KNMI_Stations[[#This Row],[Etmaal temperatuur °C]]&lt;stookgrens[],stookgrens[]-_34_KNMI_Stations[[#This Row],[Etmaal temperatuur °C]],0),"")</f>
        <v>0</v>
      </c>
      <c r="O7330" s="89">
        <f>_34_KNMI_Stations[[#This Row],[graaddagen]]*_34_KNMI_Stations[[#This Row],[Gewogen factor]]</f>
        <v>0</v>
      </c>
      <c r="P7330" s="89" cm="1">
        <f t="array" ref="P7330">IF(ISNUMBER(_34_KNMI_Stations[[#This Row],[Etmaal temperatuur °C]]),IF(_34_KNMI_Stations[[#This Row],[Etmaal temperatuur °C]]&gt;stookgrens[],_34_KNMI_Stations[[#This Row],[Etmaal temperatuur °C]]-stookgrens[],0),"")</f>
        <v>3.6000000000000014</v>
      </c>
    </row>
    <row r="7331" spans="1:16" x14ac:dyDescent="0.25">
      <c r="A7331">
        <v>286</v>
      </c>
      <c r="B7331" s="110">
        <v>45859</v>
      </c>
      <c r="C7331" s="89">
        <v>3.5</v>
      </c>
      <c r="D7331" s="89">
        <v>19.399999999999999</v>
      </c>
      <c r="E7331" s="96">
        <v>1924</v>
      </c>
      <c r="F7331" s="89">
        <v>13.6</v>
      </c>
      <c r="G7331" s="89"/>
      <c r="H7331">
        <v>0.81</v>
      </c>
      <c r="I7331" t="s">
        <v>18</v>
      </c>
      <c r="J7331">
        <v>0.8</v>
      </c>
      <c r="K7331">
        <v>7</v>
      </c>
      <c r="L7331">
        <v>2025</v>
      </c>
      <c r="M7331" t="s">
        <v>358</v>
      </c>
      <c r="N7331" s="89" cm="1">
        <f t="array" ref="N7331">IF(ISNUMBER(_34_KNMI_Stations[[#This Row],[Etmaal temperatuur °C]]),IF(_34_KNMI_Stations[[#This Row],[Etmaal temperatuur °C]]&lt;stookgrens[],stookgrens[]-_34_KNMI_Stations[[#This Row],[Etmaal temperatuur °C]],0),"")</f>
        <v>0</v>
      </c>
      <c r="O7331" s="89">
        <f>_34_KNMI_Stations[[#This Row],[graaddagen]]*_34_KNMI_Stations[[#This Row],[Gewogen factor]]</f>
        <v>0</v>
      </c>
      <c r="P7331" s="89" cm="1">
        <f t="array" ref="P7331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7332" spans="1:16" x14ac:dyDescent="0.25">
      <c r="A7332">
        <v>286</v>
      </c>
      <c r="B7332" s="110">
        <v>45860</v>
      </c>
      <c r="C7332" s="89">
        <v>3.5</v>
      </c>
      <c r="D7332" s="89">
        <v>17.3</v>
      </c>
      <c r="E7332" s="96">
        <v>617</v>
      </c>
      <c r="F7332" s="89">
        <v>21.4</v>
      </c>
      <c r="G7332" s="89"/>
      <c r="H7332">
        <v>0.91</v>
      </c>
      <c r="I7332" t="s">
        <v>18</v>
      </c>
      <c r="J7332">
        <v>0.8</v>
      </c>
      <c r="K7332">
        <v>7</v>
      </c>
      <c r="L7332">
        <v>2025</v>
      </c>
      <c r="M7332" t="s">
        <v>358</v>
      </c>
      <c r="N7332" s="89" cm="1">
        <f t="array" ref="N7332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7332" s="89">
        <f>_34_KNMI_Stations[[#This Row],[graaddagen]]*_34_KNMI_Stations[[#This Row],[Gewogen factor]]</f>
        <v>0.5599999999999995</v>
      </c>
      <c r="P7332" s="89" cm="1">
        <f t="array" ref="P7332">IF(ISNUMBER(_34_KNMI_Stations[[#This Row],[Etmaal temperatuur °C]]),IF(_34_KNMI_Stations[[#This Row],[Etmaal temperatuur °C]]&gt;stookgrens[],_34_KNMI_Stations[[#This Row],[Etmaal temperatuur °C]]-stookgrens[],0),"")</f>
        <v>0</v>
      </c>
    </row>
    <row r="7333" spans="1:16" x14ac:dyDescent="0.25">
      <c r="A7333">
        <v>286</v>
      </c>
      <c r="B7333" s="110">
        <v>45861</v>
      </c>
      <c r="C7333" s="89">
        <v>5.2</v>
      </c>
      <c r="D7333" s="89">
        <v>18.600000000000001</v>
      </c>
      <c r="E7333" s="96">
        <v>1785</v>
      </c>
      <c r="F7333" s="89">
        <v>0</v>
      </c>
      <c r="G7333" s="89"/>
      <c r="H7333">
        <v>0.82</v>
      </c>
      <c r="I7333" t="s">
        <v>18</v>
      </c>
      <c r="J7333">
        <v>0.8</v>
      </c>
      <c r="K7333">
        <v>7</v>
      </c>
      <c r="L7333">
        <v>2025</v>
      </c>
      <c r="M7333" t="s">
        <v>358</v>
      </c>
      <c r="N7333" s="89" cm="1">
        <f t="array" ref="N7333">IF(ISNUMBER(_34_KNMI_Stations[[#This Row],[Etmaal temperatuur °C]]),IF(_34_KNMI_Stations[[#This Row],[Etmaal temperatuur °C]]&lt;stookgrens[],stookgrens[]-_34_KNMI_Stations[[#This Row],[Etmaal temperatuur °C]],0),"")</f>
        <v>0</v>
      </c>
      <c r="O7333" s="89">
        <f>_34_KNMI_Stations[[#This Row],[graaddagen]]*_34_KNMI_Stations[[#This Row],[Gewogen factor]]</f>
        <v>0</v>
      </c>
      <c r="P7333" s="89" cm="1">
        <f t="array" ref="P7333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7334" spans="1:16" x14ac:dyDescent="0.25">
      <c r="A7334">
        <v>286</v>
      </c>
      <c r="B7334" s="110">
        <v>45862</v>
      </c>
      <c r="C7334" s="89">
        <v>3.5</v>
      </c>
      <c r="D7334" s="89">
        <v>18.899999999999999</v>
      </c>
      <c r="E7334" s="96">
        <v>1490</v>
      </c>
      <c r="F7334" s="89">
        <v>0</v>
      </c>
      <c r="G7334" s="89"/>
      <c r="H7334">
        <v>0.84</v>
      </c>
      <c r="I7334" t="s">
        <v>18</v>
      </c>
      <c r="J7334">
        <v>0.8</v>
      </c>
      <c r="K7334">
        <v>7</v>
      </c>
      <c r="L7334">
        <v>2025</v>
      </c>
      <c r="M7334" t="s">
        <v>358</v>
      </c>
      <c r="N7334" s="89" cm="1">
        <f t="array" ref="N7334">IF(ISNUMBER(_34_KNMI_Stations[[#This Row],[Etmaal temperatuur °C]]),IF(_34_KNMI_Stations[[#This Row],[Etmaal temperatuur °C]]&lt;stookgrens[],stookgrens[]-_34_KNMI_Stations[[#This Row],[Etmaal temperatuur °C]],0),"")</f>
        <v>0</v>
      </c>
      <c r="O7334" s="89">
        <f>_34_KNMI_Stations[[#This Row],[graaddagen]]*_34_KNMI_Stations[[#This Row],[Gewogen factor]]</f>
        <v>0</v>
      </c>
      <c r="P7334" s="89" cm="1">
        <f t="array" ref="P7334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7335" spans="1:16" x14ac:dyDescent="0.25">
      <c r="A7335">
        <v>286</v>
      </c>
      <c r="B7335" s="110">
        <v>45863</v>
      </c>
      <c r="C7335" s="89">
        <v>3.3</v>
      </c>
      <c r="D7335" s="89">
        <v>17.7</v>
      </c>
      <c r="E7335" s="96">
        <v>780</v>
      </c>
      <c r="F7335" s="89">
        <v>0.6</v>
      </c>
      <c r="G7335" s="89"/>
      <c r="H7335">
        <v>0.86</v>
      </c>
      <c r="I7335" t="s">
        <v>18</v>
      </c>
      <c r="J7335">
        <v>0.8</v>
      </c>
      <c r="K7335">
        <v>7</v>
      </c>
      <c r="L7335">
        <v>2025</v>
      </c>
      <c r="M7335" t="s">
        <v>358</v>
      </c>
      <c r="N7335" s="89" cm="1">
        <f t="array" ref="N7335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7335" s="89">
        <f>_34_KNMI_Stations[[#This Row],[graaddagen]]*_34_KNMI_Stations[[#This Row],[Gewogen factor]]</f>
        <v>0.24000000000000057</v>
      </c>
      <c r="P7335" s="89" cm="1">
        <f t="array" ref="P7335">IF(ISNUMBER(_34_KNMI_Stations[[#This Row],[Etmaal temperatuur °C]]),IF(_34_KNMI_Stations[[#This Row],[Etmaal temperatuur °C]]&gt;stookgrens[],_34_KNMI_Stations[[#This Row],[Etmaal temperatuur °C]]-stookgrens[],0),"")</f>
        <v>0</v>
      </c>
    </row>
    <row r="7336" spans="1:16" x14ac:dyDescent="0.25">
      <c r="A7336">
        <v>286</v>
      </c>
      <c r="B7336" s="110">
        <v>45864</v>
      </c>
      <c r="C7336" s="89">
        <v>2.2999999999999998</v>
      </c>
      <c r="D7336" s="89">
        <v>18.5</v>
      </c>
      <c r="E7336" s="96">
        <v>1551</v>
      </c>
      <c r="F7336" s="89">
        <v>0.5</v>
      </c>
      <c r="G7336" s="89"/>
      <c r="H7336">
        <v>0.83</v>
      </c>
      <c r="I7336" t="s">
        <v>18</v>
      </c>
      <c r="J7336">
        <v>0.8</v>
      </c>
      <c r="K7336">
        <v>7</v>
      </c>
      <c r="L7336">
        <v>2025</v>
      </c>
      <c r="M7336" t="s">
        <v>358</v>
      </c>
      <c r="N7336" s="89" cm="1">
        <f t="array" ref="N7336">IF(ISNUMBER(_34_KNMI_Stations[[#This Row],[Etmaal temperatuur °C]]),IF(_34_KNMI_Stations[[#This Row],[Etmaal temperatuur °C]]&lt;stookgrens[],stookgrens[]-_34_KNMI_Stations[[#This Row],[Etmaal temperatuur °C]],0),"")</f>
        <v>0</v>
      </c>
      <c r="O7336" s="89">
        <f>_34_KNMI_Stations[[#This Row],[graaddagen]]*_34_KNMI_Stations[[#This Row],[Gewogen factor]]</f>
        <v>0</v>
      </c>
      <c r="P7336" s="89" cm="1">
        <f t="array" ref="P7336">IF(ISNUMBER(_34_KNMI_Stations[[#This Row],[Etmaal temperatuur °C]]),IF(_34_KNMI_Stations[[#This Row],[Etmaal temperatuur °C]]&gt;stookgrens[],_34_KNMI_Stations[[#This Row],[Etmaal temperatuur °C]]-stookgrens[],0),"")</f>
        <v>0.5</v>
      </c>
    </row>
    <row r="7337" spans="1:16" x14ac:dyDescent="0.25">
      <c r="A7337">
        <v>286</v>
      </c>
      <c r="B7337" s="110">
        <v>45865</v>
      </c>
      <c r="C7337" s="89">
        <v>3.6</v>
      </c>
      <c r="D7337" s="89">
        <v>17.5</v>
      </c>
      <c r="E7337" s="96">
        <v>1434</v>
      </c>
      <c r="F7337" s="89">
        <v>4.9000000000000004</v>
      </c>
      <c r="G7337" s="89"/>
      <c r="H7337">
        <v>0.8</v>
      </c>
      <c r="I7337" t="s">
        <v>18</v>
      </c>
      <c r="J7337">
        <v>0.8</v>
      </c>
      <c r="K7337">
        <v>7</v>
      </c>
      <c r="L7337">
        <v>2025</v>
      </c>
      <c r="M7337" t="s">
        <v>358</v>
      </c>
      <c r="N7337" s="89" cm="1">
        <f t="array" ref="N7337">IF(ISNUMBER(_34_KNMI_Stations[[#This Row],[Etmaal temperatuur °C]]),IF(_34_KNMI_Stations[[#This Row],[Etmaal temperatuur °C]]&lt;stookgrens[],stookgrens[]-_34_KNMI_Stations[[#This Row],[Etmaal temperatuur °C]],0),"")</f>
        <v>0.5</v>
      </c>
      <c r="O7337" s="89">
        <f>_34_KNMI_Stations[[#This Row],[graaddagen]]*_34_KNMI_Stations[[#This Row],[Gewogen factor]]</f>
        <v>0.4</v>
      </c>
      <c r="P7337" s="89" cm="1">
        <f t="array" ref="P7337">IF(ISNUMBER(_34_KNMI_Stations[[#This Row],[Etmaal temperatuur °C]]),IF(_34_KNMI_Stations[[#This Row],[Etmaal temperatuur °C]]&gt;stookgrens[],_34_KNMI_Stations[[#This Row],[Etmaal temperatuur °C]]-stookgrens[],0),"")</f>
        <v>0</v>
      </c>
    </row>
    <row r="7338" spans="1:16" x14ac:dyDescent="0.25">
      <c r="A7338">
        <v>286</v>
      </c>
      <c r="B7338" s="110">
        <v>45866</v>
      </c>
      <c r="C7338" s="89">
        <v>4.3</v>
      </c>
      <c r="D7338" s="89">
        <v>16.8</v>
      </c>
      <c r="E7338" s="96">
        <v>1590</v>
      </c>
      <c r="F7338" s="89">
        <v>2.8</v>
      </c>
      <c r="G7338" s="89"/>
      <c r="H7338">
        <v>0.82</v>
      </c>
      <c r="I7338" t="s">
        <v>18</v>
      </c>
      <c r="J7338">
        <v>0.8</v>
      </c>
      <c r="K7338">
        <v>7</v>
      </c>
      <c r="L7338">
        <v>2025</v>
      </c>
      <c r="M7338" t="s">
        <v>359</v>
      </c>
      <c r="N7338" s="89" cm="1">
        <f t="array" ref="N7338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7338" s="89">
        <f>_34_KNMI_Stations[[#This Row],[graaddagen]]*_34_KNMI_Stations[[#This Row],[Gewogen factor]]</f>
        <v>0.95999999999999952</v>
      </c>
      <c r="P7338" s="89" cm="1">
        <f t="array" ref="P7338">IF(ISNUMBER(_34_KNMI_Stations[[#This Row],[Etmaal temperatuur °C]]),IF(_34_KNMI_Stations[[#This Row],[Etmaal temperatuur °C]]&gt;stookgrens[],_34_KNMI_Stations[[#This Row],[Etmaal temperatuur °C]]-stookgrens[],0),"")</f>
        <v>0</v>
      </c>
    </row>
    <row r="7339" spans="1:16" x14ac:dyDescent="0.25">
      <c r="A7339">
        <v>286</v>
      </c>
      <c r="B7339" s="110">
        <v>45867</v>
      </c>
      <c r="C7339" s="89">
        <v>4.0999999999999996</v>
      </c>
      <c r="D7339" s="89">
        <v>15.3</v>
      </c>
      <c r="E7339" s="96">
        <v>1536</v>
      </c>
      <c r="F7339" s="89">
        <v>4.8</v>
      </c>
      <c r="G7339" s="89"/>
      <c r="H7339">
        <v>0.83</v>
      </c>
      <c r="I7339" t="s">
        <v>18</v>
      </c>
      <c r="J7339">
        <v>0.8</v>
      </c>
      <c r="K7339">
        <v>7</v>
      </c>
      <c r="L7339">
        <v>2025</v>
      </c>
      <c r="M7339" t="s">
        <v>359</v>
      </c>
      <c r="N7339" s="89" cm="1">
        <f t="array" ref="N7339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7339" s="89">
        <f>_34_KNMI_Stations[[#This Row],[graaddagen]]*_34_KNMI_Stations[[#This Row],[Gewogen factor]]</f>
        <v>2.1599999999999997</v>
      </c>
      <c r="P7339" s="89" cm="1">
        <f t="array" ref="P7339">IF(ISNUMBER(_34_KNMI_Stations[[#This Row],[Etmaal temperatuur °C]]),IF(_34_KNMI_Stations[[#This Row],[Etmaal temperatuur °C]]&gt;stookgrens[],_34_KNMI_Stations[[#This Row],[Etmaal temperatuur °C]]-stookgrens[],0),"")</f>
        <v>0</v>
      </c>
    </row>
    <row r="7340" spans="1:16" x14ac:dyDescent="0.25">
      <c r="A7340">
        <v>286</v>
      </c>
      <c r="B7340" s="110">
        <v>45868</v>
      </c>
      <c r="C7340" s="89">
        <v>4.9000000000000004</v>
      </c>
      <c r="D7340" s="89">
        <v>15.5</v>
      </c>
      <c r="E7340" s="96">
        <v>932</v>
      </c>
      <c r="F7340" s="89">
        <v>3</v>
      </c>
      <c r="G7340" s="89"/>
      <c r="H7340">
        <v>0.82</v>
      </c>
      <c r="I7340" t="s">
        <v>18</v>
      </c>
      <c r="J7340">
        <v>0.8</v>
      </c>
      <c r="K7340">
        <v>7</v>
      </c>
      <c r="L7340">
        <v>2025</v>
      </c>
      <c r="M7340" t="s">
        <v>359</v>
      </c>
      <c r="N7340" s="89" cm="1">
        <f t="array" ref="N7340">IF(ISNUMBER(_34_KNMI_Stations[[#This Row],[Etmaal temperatuur °C]]),IF(_34_KNMI_Stations[[#This Row],[Etmaal temperatuur °C]]&lt;stookgrens[],stookgrens[]-_34_KNMI_Stations[[#This Row],[Etmaal temperatuur °C]],0),"")</f>
        <v>2.5</v>
      </c>
      <c r="O7340" s="89">
        <f>_34_KNMI_Stations[[#This Row],[graaddagen]]*_34_KNMI_Stations[[#This Row],[Gewogen factor]]</f>
        <v>2</v>
      </c>
      <c r="P7340" s="89" cm="1">
        <f t="array" ref="P7340">IF(ISNUMBER(_34_KNMI_Stations[[#This Row],[Etmaal temperatuur °C]]),IF(_34_KNMI_Stations[[#This Row],[Etmaal temperatuur °C]]&gt;stookgrens[],_34_KNMI_Stations[[#This Row],[Etmaal temperatuur °C]]-stookgrens[],0),"")</f>
        <v>0</v>
      </c>
    </row>
    <row r="7341" spans="1:16" x14ac:dyDescent="0.25">
      <c r="A7341">
        <v>286</v>
      </c>
      <c r="B7341" s="110">
        <v>45869</v>
      </c>
      <c r="C7341" s="89">
        <v>4.5999999999999996</v>
      </c>
      <c r="D7341" s="89">
        <v>16.600000000000001</v>
      </c>
      <c r="E7341" s="96">
        <v>1546</v>
      </c>
      <c r="F7341" s="89">
        <v>3.7</v>
      </c>
      <c r="G7341" s="89"/>
      <c r="H7341">
        <v>0.83</v>
      </c>
      <c r="I7341" t="s">
        <v>18</v>
      </c>
      <c r="J7341">
        <v>0.8</v>
      </c>
      <c r="K7341">
        <v>7</v>
      </c>
      <c r="L7341">
        <v>2025</v>
      </c>
      <c r="M7341" t="s">
        <v>359</v>
      </c>
      <c r="N7341" s="89" cm="1">
        <f t="array" ref="N7341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7341" s="89">
        <f>_34_KNMI_Stations[[#This Row],[graaddagen]]*_34_KNMI_Stations[[#This Row],[Gewogen factor]]</f>
        <v>1.119999999999999</v>
      </c>
      <c r="P7341" s="89" cm="1">
        <f t="array" ref="P7341">IF(ISNUMBER(_34_KNMI_Stations[[#This Row],[Etmaal temperatuur °C]]),IF(_34_KNMI_Stations[[#This Row],[Etmaal temperatuur °C]]&gt;stookgrens[],_34_KNMI_Stations[[#This Row],[Etmaal temperatuur °C]]-stookgrens[],0),"")</f>
        <v>0</v>
      </c>
    </row>
    <row r="7342" spans="1:16" x14ac:dyDescent="0.25">
      <c r="A7342">
        <v>286</v>
      </c>
      <c r="B7342" s="110">
        <v>45870</v>
      </c>
      <c r="C7342" s="89">
        <v>4.0999999999999996</v>
      </c>
      <c r="D7342" s="89">
        <v>16.5</v>
      </c>
      <c r="E7342" s="96">
        <v>1592</v>
      </c>
      <c r="F7342" s="89">
        <v>6</v>
      </c>
      <c r="G7342" s="89"/>
      <c r="H7342">
        <v>0.87</v>
      </c>
      <c r="I7342" t="s">
        <v>18</v>
      </c>
      <c r="J7342">
        <v>0.8</v>
      </c>
      <c r="K7342">
        <v>8</v>
      </c>
      <c r="L7342">
        <v>2025</v>
      </c>
      <c r="M7342" t="s">
        <v>359</v>
      </c>
      <c r="N7342" s="89" cm="1">
        <f t="array" ref="N7342">IF(ISNUMBER(_34_KNMI_Stations[[#This Row],[Etmaal temperatuur °C]]),IF(_34_KNMI_Stations[[#This Row],[Etmaal temperatuur °C]]&lt;stookgrens[],stookgrens[]-_34_KNMI_Stations[[#This Row],[Etmaal temperatuur °C]],0),"")</f>
        <v>1.5</v>
      </c>
      <c r="O7342" s="89">
        <f>_34_KNMI_Stations[[#This Row],[graaddagen]]*_34_KNMI_Stations[[#This Row],[Gewogen factor]]</f>
        <v>1.2000000000000002</v>
      </c>
      <c r="P7342" s="89" cm="1">
        <f t="array" ref="P7342">IF(ISNUMBER(_34_KNMI_Stations[[#This Row],[Etmaal temperatuur °C]]),IF(_34_KNMI_Stations[[#This Row],[Etmaal temperatuur °C]]&gt;stookgrens[],_34_KNMI_Stations[[#This Row],[Etmaal temperatuur °C]]-stookgrens[],0),"")</f>
        <v>0</v>
      </c>
    </row>
    <row r="7343" spans="1:16" x14ac:dyDescent="0.25">
      <c r="A7343">
        <v>286</v>
      </c>
      <c r="B7343" s="110">
        <v>45871</v>
      </c>
      <c r="C7343" s="89">
        <v>4.7</v>
      </c>
      <c r="D7343" s="89">
        <v>16</v>
      </c>
      <c r="E7343" s="96">
        <v>1139</v>
      </c>
      <c r="F7343" s="89">
        <v>25.2</v>
      </c>
      <c r="G7343" s="89"/>
      <c r="H7343">
        <v>0.88</v>
      </c>
      <c r="I7343" t="s">
        <v>18</v>
      </c>
      <c r="J7343">
        <v>0.8</v>
      </c>
      <c r="K7343">
        <v>8</v>
      </c>
      <c r="L7343">
        <v>2025</v>
      </c>
      <c r="M7343" t="s">
        <v>359</v>
      </c>
      <c r="N7343" s="89" cm="1">
        <f t="array" ref="N7343">IF(ISNUMBER(_34_KNMI_Stations[[#This Row],[Etmaal temperatuur °C]]),IF(_34_KNMI_Stations[[#This Row],[Etmaal temperatuur °C]]&lt;stookgrens[],stookgrens[]-_34_KNMI_Stations[[#This Row],[Etmaal temperatuur °C]],0),"")</f>
        <v>2</v>
      </c>
      <c r="O7343" s="89">
        <f>_34_KNMI_Stations[[#This Row],[graaddagen]]*_34_KNMI_Stations[[#This Row],[Gewogen factor]]</f>
        <v>1.6</v>
      </c>
      <c r="P7343" s="89" cm="1">
        <f t="array" ref="P7343">IF(ISNUMBER(_34_KNMI_Stations[[#This Row],[Etmaal temperatuur °C]]),IF(_34_KNMI_Stations[[#This Row],[Etmaal temperatuur °C]]&gt;stookgrens[],_34_KNMI_Stations[[#This Row],[Etmaal temperatuur °C]]-stookgrens[],0),"")</f>
        <v>0</v>
      </c>
    </row>
    <row r="7344" spans="1:16" x14ac:dyDescent="0.25">
      <c r="A7344">
        <v>286</v>
      </c>
      <c r="B7344" s="110">
        <v>45872</v>
      </c>
      <c r="C7344" s="89">
        <v>5.0999999999999996</v>
      </c>
      <c r="D7344" s="89">
        <v>17.2</v>
      </c>
      <c r="E7344" s="96">
        <v>1791</v>
      </c>
      <c r="F7344" s="89">
        <v>5.3</v>
      </c>
      <c r="G7344" s="89"/>
      <c r="H7344">
        <v>0.79</v>
      </c>
      <c r="I7344" t="s">
        <v>18</v>
      </c>
      <c r="J7344">
        <v>0.8</v>
      </c>
      <c r="K7344">
        <v>8</v>
      </c>
      <c r="L7344">
        <v>2025</v>
      </c>
      <c r="M7344" t="s">
        <v>359</v>
      </c>
      <c r="N7344" s="89" cm="1">
        <f t="array" ref="N7344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7344" s="89">
        <f>_34_KNMI_Stations[[#This Row],[graaddagen]]*_34_KNMI_Stations[[#This Row],[Gewogen factor]]</f>
        <v>0.64000000000000057</v>
      </c>
      <c r="P7344" s="89" cm="1">
        <f t="array" ref="P7344">IF(ISNUMBER(_34_KNMI_Stations[[#This Row],[Etmaal temperatuur °C]]),IF(_34_KNMI_Stations[[#This Row],[Etmaal temperatuur °C]]&gt;stookgrens[],_34_KNMI_Stations[[#This Row],[Etmaal temperatuur °C]]-stookgrens[],0),"")</f>
        <v>0</v>
      </c>
    </row>
    <row r="7345" spans="1:16" x14ac:dyDescent="0.25">
      <c r="A7345">
        <v>286</v>
      </c>
      <c r="B7345" s="110">
        <v>45873</v>
      </c>
      <c r="C7345" s="89">
        <v>5.2</v>
      </c>
      <c r="D7345" s="89">
        <v>18.600000000000001</v>
      </c>
      <c r="E7345" s="96">
        <v>1528</v>
      </c>
      <c r="F7345" s="89">
        <v>3.1</v>
      </c>
      <c r="G7345" s="89"/>
      <c r="H7345">
        <v>0.81</v>
      </c>
      <c r="I7345" t="s">
        <v>18</v>
      </c>
      <c r="J7345">
        <v>0.8</v>
      </c>
      <c r="K7345">
        <v>8</v>
      </c>
      <c r="L7345">
        <v>2025</v>
      </c>
      <c r="M7345" t="s">
        <v>360</v>
      </c>
      <c r="N7345" s="89" cm="1">
        <f t="array" ref="N7345">IF(ISNUMBER(_34_KNMI_Stations[[#This Row],[Etmaal temperatuur °C]]),IF(_34_KNMI_Stations[[#This Row],[Etmaal temperatuur °C]]&lt;stookgrens[],stookgrens[]-_34_KNMI_Stations[[#This Row],[Etmaal temperatuur °C]],0),"")</f>
        <v>0</v>
      </c>
      <c r="O7345" s="89">
        <f>_34_KNMI_Stations[[#This Row],[graaddagen]]*_34_KNMI_Stations[[#This Row],[Gewogen factor]]</f>
        <v>0</v>
      </c>
      <c r="P7345" s="89" cm="1">
        <f t="array" ref="P7345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7346" spans="1:16" x14ac:dyDescent="0.25">
      <c r="A7346">
        <v>286</v>
      </c>
      <c r="B7346" s="110">
        <v>45874</v>
      </c>
      <c r="C7346" s="89">
        <v>5.5</v>
      </c>
      <c r="D7346" s="89">
        <v>15.4</v>
      </c>
      <c r="E7346" s="96">
        <v>1930</v>
      </c>
      <c r="F7346" s="89">
        <v>9.6999999999999993</v>
      </c>
      <c r="G7346" s="89"/>
      <c r="H7346">
        <v>0.78</v>
      </c>
      <c r="I7346" t="s">
        <v>18</v>
      </c>
      <c r="J7346">
        <v>0.8</v>
      </c>
      <c r="K7346">
        <v>8</v>
      </c>
      <c r="L7346">
        <v>2025</v>
      </c>
      <c r="M7346" t="s">
        <v>360</v>
      </c>
      <c r="N7346" s="89" cm="1">
        <f t="array" ref="N7346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7346" s="89">
        <f>_34_KNMI_Stations[[#This Row],[graaddagen]]*_34_KNMI_Stations[[#This Row],[Gewogen factor]]</f>
        <v>2.0799999999999996</v>
      </c>
      <c r="P7346" s="89" cm="1">
        <f t="array" ref="P7346">IF(ISNUMBER(_34_KNMI_Stations[[#This Row],[Etmaal temperatuur °C]]),IF(_34_KNMI_Stations[[#This Row],[Etmaal temperatuur °C]]&gt;stookgrens[],_34_KNMI_Stations[[#This Row],[Etmaal temperatuur °C]]-stookgrens[],0),"")</f>
        <v>0</v>
      </c>
    </row>
    <row r="7347" spans="1:16" x14ac:dyDescent="0.25">
      <c r="A7347">
        <v>286</v>
      </c>
      <c r="B7347" s="110">
        <v>45875</v>
      </c>
      <c r="C7347" s="89">
        <v>4.0999999999999996</v>
      </c>
      <c r="D7347" s="89">
        <v>15.6</v>
      </c>
      <c r="E7347" s="96">
        <v>1748</v>
      </c>
      <c r="F7347" s="89">
        <v>0.1</v>
      </c>
      <c r="G7347" s="89"/>
      <c r="H7347">
        <v>0.77</v>
      </c>
      <c r="I7347" t="s">
        <v>18</v>
      </c>
      <c r="J7347">
        <v>0.8</v>
      </c>
      <c r="K7347">
        <v>8</v>
      </c>
      <c r="L7347">
        <v>2025</v>
      </c>
      <c r="M7347" t="s">
        <v>360</v>
      </c>
      <c r="N7347" s="89" cm="1">
        <f t="array" ref="N7347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7347" s="89">
        <f>_34_KNMI_Stations[[#This Row],[graaddagen]]*_34_KNMI_Stations[[#This Row],[Gewogen factor]]</f>
        <v>1.9200000000000004</v>
      </c>
      <c r="P7347" s="89" cm="1">
        <f t="array" ref="P7347">IF(ISNUMBER(_34_KNMI_Stations[[#This Row],[Etmaal temperatuur °C]]),IF(_34_KNMI_Stations[[#This Row],[Etmaal temperatuur °C]]&gt;stookgrens[],_34_KNMI_Stations[[#This Row],[Etmaal temperatuur °C]]-stookgrens[],0),"")</f>
        <v>0</v>
      </c>
    </row>
    <row r="7348" spans="1:16" x14ac:dyDescent="0.25">
      <c r="A7348">
        <v>286</v>
      </c>
      <c r="B7348" s="110">
        <v>45876</v>
      </c>
      <c r="C7348" s="89">
        <v>4.3</v>
      </c>
      <c r="D7348" s="89">
        <v>18.2</v>
      </c>
      <c r="E7348" s="96">
        <v>1800</v>
      </c>
      <c r="F7348" s="89">
        <v>0</v>
      </c>
      <c r="G7348" s="89"/>
      <c r="H7348">
        <v>0.68</v>
      </c>
      <c r="I7348" t="s">
        <v>18</v>
      </c>
      <c r="J7348">
        <v>0.8</v>
      </c>
      <c r="K7348">
        <v>8</v>
      </c>
      <c r="L7348">
        <v>2025</v>
      </c>
      <c r="M7348" t="s">
        <v>360</v>
      </c>
      <c r="N7348" s="89" cm="1">
        <f t="array" ref="N7348">IF(ISNUMBER(_34_KNMI_Stations[[#This Row],[Etmaal temperatuur °C]]),IF(_34_KNMI_Stations[[#This Row],[Etmaal temperatuur °C]]&lt;stookgrens[],stookgrens[]-_34_KNMI_Stations[[#This Row],[Etmaal temperatuur °C]],0),"")</f>
        <v>0</v>
      </c>
      <c r="O7348" s="89">
        <f>_34_KNMI_Stations[[#This Row],[graaddagen]]*_34_KNMI_Stations[[#This Row],[Gewogen factor]]</f>
        <v>0</v>
      </c>
      <c r="P7348" s="89" cm="1">
        <f t="array" ref="P7348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7349" spans="1:16" x14ac:dyDescent="0.25">
      <c r="A7349">
        <v>286</v>
      </c>
      <c r="B7349" s="110">
        <v>45877</v>
      </c>
      <c r="C7349" s="89">
        <v>3.3</v>
      </c>
      <c r="D7349" s="89">
        <v>18.100000000000001</v>
      </c>
      <c r="E7349" s="96">
        <v>2088</v>
      </c>
      <c r="F7349" s="89">
        <v>0</v>
      </c>
      <c r="G7349" s="89"/>
      <c r="H7349">
        <v>0.74</v>
      </c>
      <c r="I7349" t="s">
        <v>18</v>
      </c>
      <c r="J7349">
        <v>0.8</v>
      </c>
      <c r="K7349">
        <v>8</v>
      </c>
      <c r="L7349">
        <v>2025</v>
      </c>
      <c r="M7349" t="s">
        <v>360</v>
      </c>
      <c r="N7349" s="89" cm="1">
        <f t="array" ref="N7349">IF(ISNUMBER(_34_KNMI_Stations[[#This Row],[Etmaal temperatuur °C]]),IF(_34_KNMI_Stations[[#This Row],[Etmaal temperatuur °C]]&lt;stookgrens[],stookgrens[]-_34_KNMI_Stations[[#This Row],[Etmaal temperatuur °C]],0),"")</f>
        <v>0</v>
      </c>
      <c r="O7349" s="89">
        <f>_34_KNMI_Stations[[#This Row],[graaddagen]]*_34_KNMI_Stations[[#This Row],[Gewogen factor]]</f>
        <v>0</v>
      </c>
      <c r="P7349" s="89" cm="1">
        <f t="array" ref="P7349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7350" spans="1:16" x14ac:dyDescent="0.25">
      <c r="A7350">
        <v>286</v>
      </c>
      <c r="B7350" s="110">
        <v>45878</v>
      </c>
      <c r="C7350" s="89">
        <v>3.5</v>
      </c>
      <c r="D7350" s="89">
        <v>17.600000000000001</v>
      </c>
      <c r="E7350" s="96">
        <v>2289</v>
      </c>
      <c r="F7350" s="89">
        <v>0</v>
      </c>
      <c r="G7350" s="89"/>
      <c r="H7350">
        <v>0.75</v>
      </c>
      <c r="I7350" t="s">
        <v>18</v>
      </c>
      <c r="J7350">
        <v>0.8</v>
      </c>
      <c r="K7350">
        <v>8</v>
      </c>
      <c r="L7350">
        <v>2025</v>
      </c>
      <c r="M7350" t="s">
        <v>360</v>
      </c>
      <c r="N7350" s="89" cm="1">
        <f t="array" ref="N7350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7350" s="89">
        <f>_34_KNMI_Stations[[#This Row],[graaddagen]]*_34_KNMI_Stations[[#This Row],[Gewogen factor]]</f>
        <v>0.3199999999999989</v>
      </c>
      <c r="P7350" s="89" cm="1">
        <f t="array" ref="P7350">IF(ISNUMBER(_34_KNMI_Stations[[#This Row],[Etmaal temperatuur °C]]),IF(_34_KNMI_Stations[[#This Row],[Etmaal temperatuur °C]]&gt;stookgrens[],_34_KNMI_Stations[[#This Row],[Etmaal temperatuur °C]]-stookgrens[],0),"")</f>
        <v>0</v>
      </c>
    </row>
    <row r="7351" spans="1:16" x14ac:dyDescent="0.25">
      <c r="A7351">
        <v>286</v>
      </c>
      <c r="B7351" s="110">
        <v>45879</v>
      </c>
      <c r="C7351" s="89">
        <v>3.6</v>
      </c>
      <c r="D7351" s="89">
        <v>16.600000000000001</v>
      </c>
      <c r="E7351" s="96">
        <v>2347</v>
      </c>
      <c r="F7351" s="89">
        <v>0</v>
      </c>
      <c r="G7351" s="89"/>
      <c r="H7351">
        <v>0.75</v>
      </c>
      <c r="I7351" t="s">
        <v>18</v>
      </c>
      <c r="J7351">
        <v>0.8</v>
      </c>
      <c r="K7351">
        <v>8</v>
      </c>
      <c r="L7351">
        <v>2025</v>
      </c>
      <c r="M7351" t="s">
        <v>360</v>
      </c>
      <c r="N7351" s="89" cm="1">
        <f t="array" ref="N7351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7351" s="89">
        <f>_34_KNMI_Stations[[#This Row],[graaddagen]]*_34_KNMI_Stations[[#This Row],[Gewogen factor]]</f>
        <v>1.119999999999999</v>
      </c>
      <c r="P7351" s="89" cm="1">
        <f t="array" ref="P7351">IF(ISNUMBER(_34_KNMI_Stations[[#This Row],[Etmaal temperatuur °C]]),IF(_34_KNMI_Stations[[#This Row],[Etmaal temperatuur °C]]&gt;stookgrens[],_34_KNMI_Stations[[#This Row],[Etmaal temperatuur °C]]-stookgrens[],0),"")</f>
        <v>0</v>
      </c>
    </row>
    <row r="7352" spans="1:16" x14ac:dyDescent="0.25">
      <c r="A7352">
        <v>286</v>
      </c>
      <c r="B7352" s="110">
        <v>45880</v>
      </c>
      <c r="C7352" s="89">
        <v>2.2000000000000002</v>
      </c>
      <c r="D7352" s="89">
        <v>17.7</v>
      </c>
      <c r="E7352" s="96">
        <v>2343</v>
      </c>
      <c r="F7352" s="89">
        <v>0</v>
      </c>
      <c r="G7352" s="89"/>
      <c r="H7352">
        <v>0.71</v>
      </c>
      <c r="I7352" t="s">
        <v>18</v>
      </c>
      <c r="J7352">
        <v>0.8</v>
      </c>
      <c r="K7352">
        <v>8</v>
      </c>
      <c r="L7352">
        <v>2025</v>
      </c>
      <c r="M7352" t="s">
        <v>361</v>
      </c>
      <c r="N7352" s="89" cm="1">
        <f t="array" ref="N7352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7352" s="89">
        <f>_34_KNMI_Stations[[#This Row],[graaddagen]]*_34_KNMI_Stations[[#This Row],[Gewogen factor]]</f>
        <v>0.24000000000000057</v>
      </c>
      <c r="P7352" s="89" cm="1">
        <f t="array" ref="P7352">IF(ISNUMBER(_34_KNMI_Stations[[#This Row],[Etmaal temperatuur °C]]),IF(_34_KNMI_Stations[[#This Row],[Etmaal temperatuur °C]]&gt;stookgrens[],_34_KNMI_Stations[[#This Row],[Etmaal temperatuur °C]]-stookgrens[],0),"")</f>
        <v>0</v>
      </c>
    </row>
    <row r="7353" spans="1:16" x14ac:dyDescent="0.25">
      <c r="A7353">
        <v>286</v>
      </c>
      <c r="B7353" s="110">
        <v>45881</v>
      </c>
      <c r="C7353" s="89">
        <v>3.1</v>
      </c>
      <c r="D7353" s="89">
        <v>20.6</v>
      </c>
      <c r="E7353" s="96">
        <v>1814</v>
      </c>
      <c r="F7353" s="89">
        <v>0</v>
      </c>
      <c r="G7353" s="89"/>
      <c r="H7353">
        <v>0.69</v>
      </c>
      <c r="I7353" t="s">
        <v>18</v>
      </c>
      <c r="J7353">
        <v>0.8</v>
      </c>
      <c r="K7353">
        <v>8</v>
      </c>
      <c r="L7353">
        <v>2025</v>
      </c>
      <c r="M7353" t="s">
        <v>361</v>
      </c>
      <c r="N7353" s="89" cm="1">
        <f t="array" ref="N7353">IF(ISNUMBER(_34_KNMI_Stations[[#This Row],[Etmaal temperatuur °C]]),IF(_34_KNMI_Stations[[#This Row],[Etmaal temperatuur °C]]&lt;stookgrens[],stookgrens[]-_34_KNMI_Stations[[#This Row],[Etmaal temperatuur °C]],0),"")</f>
        <v>0</v>
      </c>
      <c r="O7353" s="89">
        <f>_34_KNMI_Stations[[#This Row],[graaddagen]]*_34_KNMI_Stations[[#This Row],[Gewogen factor]]</f>
        <v>0</v>
      </c>
      <c r="P7353" s="89" cm="1">
        <f t="array" ref="P7353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7354" spans="1:16" x14ac:dyDescent="0.25">
      <c r="A7354">
        <v>286</v>
      </c>
      <c r="B7354" s="110">
        <v>45882</v>
      </c>
      <c r="C7354" s="89">
        <v>2</v>
      </c>
      <c r="D7354" s="89">
        <v>23.7</v>
      </c>
      <c r="E7354" s="96">
        <v>2240</v>
      </c>
      <c r="F7354" s="89">
        <v>0</v>
      </c>
      <c r="G7354" s="89"/>
      <c r="H7354">
        <v>0.64</v>
      </c>
      <c r="I7354" t="s">
        <v>18</v>
      </c>
      <c r="J7354">
        <v>0.8</v>
      </c>
      <c r="K7354">
        <v>8</v>
      </c>
      <c r="L7354">
        <v>2025</v>
      </c>
      <c r="M7354" t="s">
        <v>361</v>
      </c>
      <c r="N7354" s="89" cm="1">
        <f t="array" ref="N7354">IF(ISNUMBER(_34_KNMI_Stations[[#This Row],[Etmaal temperatuur °C]]),IF(_34_KNMI_Stations[[#This Row],[Etmaal temperatuur °C]]&lt;stookgrens[],stookgrens[]-_34_KNMI_Stations[[#This Row],[Etmaal temperatuur °C]],0),"")</f>
        <v>0</v>
      </c>
      <c r="O7354" s="89">
        <f>_34_KNMI_Stations[[#This Row],[graaddagen]]*_34_KNMI_Stations[[#This Row],[Gewogen factor]]</f>
        <v>0</v>
      </c>
      <c r="P7354" s="89" cm="1">
        <f t="array" ref="P7354">IF(ISNUMBER(_34_KNMI_Stations[[#This Row],[Etmaal temperatuur °C]]),IF(_34_KNMI_Stations[[#This Row],[Etmaal temperatuur °C]]&gt;stookgrens[],_34_KNMI_Stations[[#This Row],[Etmaal temperatuur °C]]-stookgrens[],0),"")</f>
        <v>5.6999999999999993</v>
      </c>
    </row>
    <row r="7355" spans="1:16" x14ac:dyDescent="0.25">
      <c r="A7355">
        <v>286</v>
      </c>
      <c r="B7355" s="110">
        <v>45883</v>
      </c>
      <c r="C7355" s="89">
        <v>3</v>
      </c>
      <c r="D7355" s="89">
        <v>22.9</v>
      </c>
      <c r="E7355" s="96">
        <v>1493</v>
      </c>
      <c r="F7355" s="89">
        <v>0</v>
      </c>
      <c r="G7355" s="89"/>
      <c r="H7355">
        <v>0.77</v>
      </c>
      <c r="I7355" t="s">
        <v>18</v>
      </c>
      <c r="J7355">
        <v>0.8</v>
      </c>
      <c r="K7355">
        <v>8</v>
      </c>
      <c r="L7355">
        <v>2025</v>
      </c>
      <c r="M7355" t="s">
        <v>361</v>
      </c>
      <c r="N7355" s="89" cm="1">
        <f t="array" ref="N7355">IF(ISNUMBER(_34_KNMI_Stations[[#This Row],[Etmaal temperatuur °C]]),IF(_34_KNMI_Stations[[#This Row],[Etmaal temperatuur °C]]&lt;stookgrens[],stookgrens[]-_34_KNMI_Stations[[#This Row],[Etmaal temperatuur °C]],0),"")</f>
        <v>0</v>
      </c>
      <c r="O7355" s="89">
        <f>_34_KNMI_Stations[[#This Row],[graaddagen]]*_34_KNMI_Stations[[#This Row],[Gewogen factor]]</f>
        <v>0</v>
      </c>
      <c r="P7355" s="89" cm="1">
        <f t="array" ref="P7355">IF(ISNUMBER(_34_KNMI_Stations[[#This Row],[Etmaal temperatuur °C]]),IF(_34_KNMI_Stations[[#This Row],[Etmaal temperatuur °C]]&gt;stookgrens[],_34_KNMI_Stations[[#This Row],[Etmaal temperatuur °C]]-stookgrens[],0),"")</f>
        <v>4.8999999999999986</v>
      </c>
    </row>
    <row r="7356" spans="1:16" x14ac:dyDescent="0.25">
      <c r="A7356">
        <v>286</v>
      </c>
      <c r="B7356" s="110">
        <v>45884</v>
      </c>
      <c r="C7356" s="89">
        <v>4.3</v>
      </c>
      <c r="D7356" s="89">
        <v>20.9</v>
      </c>
      <c r="E7356" s="96">
        <v>2033</v>
      </c>
      <c r="F7356" s="89">
        <v>0</v>
      </c>
      <c r="G7356" s="89"/>
      <c r="H7356">
        <v>0.77</v>
      </c>
      <c r="I7356" t="s">
        <v>18</v>
      </c>
      <c r="J7356">
        <v>0.8</v>
      </c>
      <c r="K7356">
        <v>8</v>
      </c>
      <c r="L7356">
        <v>2025</v>
      </c>
      <c r="M7356" t="s">
        <v>361</v>
      </c>
      <c r="N7356" s="89" cm="1">
        <f t="array" ref="N7356">IF(ISNUMBER(_34_KNMI_Stations[[#This Row],[Etmaal temperatuur °C]]),IF(_34_KNMI_Stations[[#This Row],[Etmaal temperatuur °C]]&lt;stookgrens[],stookgrens[]-_34_KNMI_Stations[[#This Row],[Etmaal temperatuur °C]],0),"")</f>
        <v>0</v>
      </c>
      <c r="O7356" s="89">
        <f>_34_KNMI_Stations[[#This Row],[graaddagen]]*_34_KNMI_Stations[[#This Row],[Gewogen factor]]</f>
        <v>0</v>
      </c>
      <c r="P7356" s="89" cm="1">
        <f t="array" ref="P7356">IF(ISNUMBER(_34_KNMI_Stations[[#This Row],[Etmaal temperatuur °C]]),IF(_34_KNMI_Stations[[#This Row],[Etmaal temperatuur °C]]&gt;stookgrens[],_34_KNMI_Stations[[#This Row],[Etmaal temperatuur °C]]-stookgrens[],0),"")</f>
        <v>2.8999999999999986</v>
      </c>
    </row>
    <row r="7357" spans="1:16" x14ac:dyDescent="0.25">
      <c r="A7357">
        <v>286</v>
      </c>
      <c r="B7357" s="110">
        <v>45885</v>
      </c>
      <c r="C7357" s="89">
        <v>5.0999999999999996</v>
      </c>
      <c r="D7357" s="89">
        <v>17</v>
      </c>
      <c r="E7357" s="96">
        <v>1632</v>
      </c>
      <c r="F7357" s="89">
        <v>0</v>
      </c>
      <c r="G7357" s="89"/>
      <c r="H7357">
        <v>0.72</v>
      </c>
      <c r="I7357" t="s">
        <v>18</v>
      </c>
      <c r="J7357">
        <v>0.8</v>
      </c>
      <c r="K7357">
        <v>8</v>
      </c>
      <c r="L7357">
        <v>2025</v>
      </c>
      <c r="M7357" t="s">
        <v>361</v>
      </c>
      <c r="N7357" s="89" cm="1">
        <f t="array" ref="N7357">IF(ISNUMBER(_34_KNMI_Stations[[#This Row],[Etmaal temperatuur °C]]),IF(_34_KNMI_Stations[[#This Row],[Etmaal temperatuur °C]]&lt;stookgrens[],stookgrens[]-_34_KNMI_Stations[[#This Row],[Etmaal temperatuur °C]],0),"")</f>
        <v>1</v>
      </c>
      <c r="O7357" s="89">
        <f>_34_KNMI_Stations[[#This Row],[graaddagen]]*_34_KNMI_Stations[[#This Row],[Gewogen factor]]</f>
        <v>0.8</v>
      </c>
      <c r="P7357" s="89" cm="1">
        <f t="array" ref="P7357">IF(ISNUMBER(_34_KNMI_Stations[[#This Row],[Etmaal temperatuur °C]]),IF(_34_KNMI_Stations[[#This Row],[Etmaal temperatuur °C]]&gt;stookgrens[],_34_KNMI_Stations[[#This Row],[Etmaal temperatuur °C]]-stookgrens[],0),"")</f>
        <v>0</v>
      </c>
    </row>
    <row r="7358" spans="1:16" x14ac:dyDescent="0.25">
      <c r="A7358">
        <v>286</v>
      </c>
      <c r="B7358" s="110">
        <v>45886</v>
      </c>
      <c r="C7358" s="89">
        <v>3.5</v>
      </c>
      <c r="D7358" s="89">
        <v>16.100000000000001</v>
      </c>
      <c r="E7358" s="96">
        <v>1230</v>
      </c>
      <c r="F7358" s="89">
        <v>0.6</v>
      </c>
      <c r="G7358" s="89"/>
      <c r="H7358">
        <v>0.84</v>
      </c>
      <c r="I7358" t="s">
        <v>18</v>
      </c>
      <c r="J7358">
        <v>0.8</v>
      </c>
      <c r="K7358">
        <v>8</v>
      </c>
      <c r="L7358">
        <v>2025</v>
      </c>
      <c r="M7358" t="s">
        <v>361</v>
      </c>
      <c r="N7358" s="89" cm="1">
        <f t="array" ref="N7358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7358" s="89">
        <f>_34_KNMI_Stations[[#This Row],[graaddagen]]*_34_KNMI_Stations[[#This Row],[Gewogen factor]]</f>
        <v>1.5199999999999989</v>
      </c>
      <c r="P7358" s="89" cm="1">
        <f t="array" ref="P7358">IF(ISNUMBER(_34_KNMI_Stations[[#This Row],[Etmaal temperatuur °C]]),IF(_34_KNMI_Stations[[#This Row],[Etmaal temperatuur °C]]&gt;stookgrens[],_34_KNMI_Stations[[#This Row],[Etmaal temperatuur °C]]-stookgrens[],0),"")</f>
        <v>0</v>
      </c>
    </row>
    <row r="7359" spans="1:16" x14ac:dyDescent="0.25">
      <c r="A7359">
        <v>286</v>
      </c>
      <c r="B7359" s="110">
        <v>45887</v>
      </c>
      <c r="C7359" s="89">
        <v>2.4</v>
      </c>
      <c r="D7359" s="89">
        <v>17.5</v>
      </c>
      <c r="E7359" s="96">
        <v>1971</v>
      </c>
      <c r="F7359" s="89">
        <v>0</v>
      </c>
      <c r="G7359" s="89"/>
      <c r="H7359">
        <v>0.76</v>
      </c>
      <c r="I7359" t="s">
        <v>18</v>
      </c>
      <c r="J7359">
        <v>0.8</v>
      </c>
      <c r="K7359">
        <v>8</v>
      </c>
      <c r="L7359">
        <v>2025</v>
      </c>
      <c r="M7359" t="s">
        <v>362</v>
      </c>
      <c r="N7359" s="89" cm="1">
        <f t="array" ref="N7359">IF(ISNUMBER(_34_KNMI_Stations[[#This Row],[Etmaal temperatuur °C]]),IF(_34_KNMI_Stations[[#This Row],[Etmaal temperatuur °C]]&lt;stookgrens[],stookgrens[]-_34_KNMI_Stations[[#This Row],[Etmaal temperatuur °C]],0),"")</f>
        <v>0.5</v>
      </c>
      <c r="O7359" s="89">
        <f>_34_KNMI_Stations[[#This Row],[graaddagen]]*_34_KNMI_Stations[[#This Row],[Gewogen factor]]</f>
        <v>0.4</v>
      </c>
      <c r="P7359" s="89" cm="1">
        <f t="array" ref="P7359">IF(ISNUMBER(_34_KNMI_Stations[[#This Row],[Etmaal temperatuur °C]]),IF(_34_KNMI_Stations[[#This Row],[Etmaal temperatuur °C]]&gt;stookgrens[],_34_KNMI_Stations[[#This Row],[Etmaal temperatuur °C]]-stookgrens[],0),"")</f>
        <v>0</v>
      </c>
    </row>
    <row r="7360" spans="1:16" x14ac:dyDescent="0.25">
      <c r="A7360">
        <v>286</v>
      </c>
      <c r="B7360" s="110">
        <v>45888</v>
      </c>
      <c r="C7360" s="89">
        <v>3.8</v>
      </c>
      <c r="D7360" s="89">
        <v>17.399999999999999</v>
      </c>
      <c r="E7360" s="96">
        <v>2249</v>
      </c>
      <c r="F7360" s="89">
        <v>0</v>
      </c>
      <c r="G7360" s="89"/>
      <c r="H7360">
        <v>0.78</v>
      </c>
      <c r="I7360" t="s">
        <v>18</v>
      </c>
      <c r="J7360">
        <v>0.8</v>
      </c>
      <c r="K7360">
        <v>8</v>
      </c>
      <c r="L7360">
        <v>2025</v>
      </c>
      <c r="M7360" t="s">
        <v>362</v>
      </c>
      <c r="N7360" s="89" cm="1">
        <f t="array" ref="N7360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7360" s="89">
        <f>_34_KNMI_Stations[[#This Row],[graaddagen]]*_34_KNMI_Stations[[#This Row],[Gewogen factor]]</f>
        <v>0.48000000000000115</v>
      </c>
      <c r="P7360" s="89" cm="1">
        <f t="array" ref="P7360">IF(ISNUMBER(_34_KNMI_Stations[[#This Row],[Etmaal temperatuur °C]]),IF(_34_KNMI_Stations[[#This Row],[Etmaal temperatuur °C]]&gt;stookgrens[],_34_KNMI_Stations[[#This Row],[Etmaal temperatuur °C]]-stookgrens[],0),"")</f>
        <v>0</v>
      </c>
    </row>
    <row r="7361" spans="1:16" x14ac:dyDescent="0.25">
      <c r="A7361">
        <v>286</v>
      </c>
      <c r="B7361" s="110">
        <v>45889</v>
      </c>
      <c r="C7361" s="89">
        <v>4.5</v>
      </c>
      <c r="D7361" s="89">
        <v>18.399999999999999</v>
      </c>
      <c r="E7361" s="96">
        <v>2171</v>
      </c>
      <c r="F7361" s="89">
        <v>0</v>
      </c>
      <c r="G7361" s="89"/>
      <c r="H7361">
        <v>0.66</v>
      </c>
      <c r="I7361" t="s">
        <v>18</v>
      </c>
      <c r="J7361">
        <v>0.8</v>
      </c>
      <c r="K7361">
        <v>8</v>
      </c>
      <c r="L7361">
        <v>2025</v>
      </c>
      <c r="M7361" t="s">
        <v>362</v>
      </c>
      <c r="N7361" s="89" cm="1">
        <f t="array" ref="N7361">IF(ISNUMBER(_34_KNMI_Stations[[#This Row],[Etmaal temperatuur °C]]),IF(_34_KNMI_Stations[[#This Row],[Etmaal temperatuur °C]]&lt;stookgrens[],stookgrens[]-_34_KNMI_Stations[[#This Row],[Etmaal temperatuur °C]],0),"")</f>
        <v>0</v>
      </c>
      <c r="O7361" s="89">
        <f>_34_KNMI_Stations[[#This Row],[graaddagen]]*_34_KNMI_Stations[[#This Row],[Gewogen factor]]</f>
        <v>0</v>
      </c>
      <c r="P7361" s="89" cm="1">
        <f t="array" ref="P7361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7362" spans="1:16" x14ac:dyDescent="0.25">
      <c r="A7362">
        <v>286</v>
      </c>
      <c r="B7362" s="110">
        <v>45890</v>
      </c>
      <c r="C7362" s="89">
        <v>4.5999999999999996</v>
      </c>
      <c r="D7362" s="89">
        <v>15.6</v>
      </c>
      <c r="E7362" s="96">
        <v>1715</v>
      </c>
      <c r="F7362" s="89">
        <v>0</v>
      </c>
      <c r="G7362" s="89"/>
      <c r="H7362">
        <v>0.69</v>
      </c>
      <c r="I7362" t="s">
        <v>18</v>
      </c>
      <c r="J7362">
        <v>0.8</v>
      </c>
      <c r="K7362">
        <v>8</v>
      </c>
      <c r="L7362">
        <v>2025</v>
      </c>
      <c r="M7362" t="s">
        <v>362</v>
      </c>
      <c r="N7362" s="89" cm="1">
        <f t="array" ref="N7362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7362" s="89">
        <f>_34_KNMI_Stations[[#This Row],[graaddagen]]*_34_KNMI_Stations[[#This Row],[Gewogen factor]]</f>
        <v>1.9200000000000004</v>
      </c>
      <c r="P7362" s="89" cm="1">
        <f t="array" ref="P7362">IF(ISNUMBER(_34_KNMI_Stations[[#This Row],[Etmaal temperatuur °C]]),IF(_34_KNMI_Stations[[#This Row],[Etmaal temperatuur °C]]&gt;stookgrens[],_34_KNMI_Stations[[#This Row],[Etmaal temperatuur °C]]-stookgrens[],0),"")</f>
        <v>0</v>
      </c>
    </row>
    <row r="7363" spans="1:16" x14ac:dyDescent="0.25">
      <c r="A7363">
        <v>286</v>
      </c>
      <c r="B7363" s="110">
        <v>45891</v>
      </c>
      <c r="C7363" s="89">
        <v>4.0999999999999996</v>
      </c>
      <c r="D7363" s="89">
        <v>14.5</v>
      </c>
      <c r="E7363" s="96">
        <v>858</v>
      </c>
      <c r="F7363" s="89">
        <v>0.6</v>
      </c>
      <c r="G7363" s="89"/>
      <c r="H7363">
        <v>0.75</v>
      </c>
      <c r="I7363" t="s">
        <v>18</v>
      </c>
      <c r="J7363">
        <v>0.8</v>
      </c>
      <c r="K7363">
        <v>8</v>
      </c>
      <c r="L7363">
        <v>2025</v>
      </c>
      <c r="M7363" t="s">
        <v>362</v>
      </c>
      <c r="N7363" s="89" cm="1">
        <f t="array" ref="N7363">IF(ISNUMBER(_34_KNMI_Stations[[#This Row],[Etmaal temperatuur °C]]),IF(_34_KNMI_Stations[[#This Row],[Etmaal temperatuur °C]]&lt;stookgrens[],stookgrens[]-_34_KNMI_Stations[[#This Row],[Etmaal temperatuur °C]],0),"")</f>
        <v>3.5</v>
      </c>
      <c r="O7363" s="89">
        <f>_34_KNMI_Stations[[#This Row],[graaddagen]]*_34_KNMI_Stations[[#This Row],[Gewogen factor]]</f>
        <v>2.8000000000000003</v>
      </c>
      <c r="P7363" s="89" cm="1">
        <f t="array" ref="P7363">IF(ISNUMBER(_34_KNMI_Stations[[#This Row],[Etmaal temperatuur °C]]),IF(_34_KNMI_Stations[[#This Row],[Etmaal temperatuur °C]]&gt;stookgrens[],_34_KNMI_Stations[[#This Row],[Etmaal temperatuur °C]]-stookgrens[],0),"")</f>
        <v>0</v>
      </c>
    </row>
    <row r="7364" spans="1:16" x14ac:dyDescent="0.25">
      <c r="A7364">
        <v>286</v>
      </c>
      <c r="B7364" s="110">
        <v>45892</v>
      </c>
      <c r="C7364" s="89">
        <v>4.4000000000000004</v>
      </c>
      <c r="D7364" s="89">
        <v>14.3</v>
      </c>
      <c r="E7364" s="96">
        <v>1382</v>
      </c>
      <c r="F7364" s="89">
        <v>1.1000000000000001</v>
      </c>
      <c r="G7364" s="89"/>
      <c r="H7364">
        <v>0.76</v>
      </c>
      <c r="I7364" t="s">
        <v>18</v>
      </c>
      <c r="J7364">
        <v>0.8</v>
      </c>
      <c r="K7364">
        <v>8</v>
      </c>
      <c r="L7364">
        <v>2025</v>
      </c>
      <c r="M7364" t="s">
        <v>362</v>
      </c>
      <c r="N7364" s="89" cm="1">
        <f t="array" ref="N7364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7364" s="89">
        <f>_34_KNMI_Stations[[#This Row],[graaddagen]]*_34_KNMI_Stations[[#This Row],[Gewogen factor]]</f>
        <v>2.9599999999999995</v>
      </c>
      <c r="P7364" s="89" cm="1">
        <f t="array" ref="P7364">IF(ISNUMBER(_34_KNMI_Stations[[#This Row],[Etmaal temperatuur °C]]),IF(_34_KNMI_Stations[[#This Row],[Etmaal temperatuur °C]]&gt;stookgrens[],_34_KNMI_Stations[[#This Row],[Etmaal temperatuur °C]]-stookgrens[],0),"")</f>
        <v>0</v>
      </c>
    </row>
    <row r="7365" spans="1:16" x14ac:dyDescent="0.25">
      <c r="A7365">
        <v>286</v>
      </c>
      <c r="B7365" s="110">
        <v>45893</v>
      </c>
      <c r="C7365" s="89">
        <v>3.5</v>
      </c>
      <c r="D7365" s="89">
        <v>13.6</v>
      </c>
      <c r="E7365" s="96">
        <v>1217</v>
      </c>
      <c r="F7365" s="89">
        <v>0</v>
      </c>
      <c r="G7365" s="89"/>
      <c r="H7365">
        <v>0.75</v>
      </c>
      <c r="I7365" t="s">
        <v>18</v>
      </c>
      <c r="J7365">
        <v>0.8</v>
      </c>
      <c r="K7365">
        <v>8</v>
      </c>
      <c r="L7365">
        <v>2025</v>
      </c>
      <c r="M7365" t="s">
        <v>362</v>
      </c>
      <c r="N7365" s="89" cm="1">
        <f t="array" ref="N7365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7365" s="89">
        <f>_34_KNMI_Stations[[#This Row],[graaddagen]]*_34_KNMI_Stations[[#This Row],[Gewogen factor]]</f>
        <v>3.5200000000000005</v>
      </c>
      <c r="P7365" s="89" cm="1">
        <f t="array" ref="P7365">IF(ISNUMBER(_34_KNMI_Stations[[#This Row],[Etmaal temperatuur °C]]),IF(_34_KNMI_Stations[[#This Row],[Etmaal temperatuur °C]]&gt;stookgrens[],_34_KNMI_Stations[[#This Row],[Etmaal temperatuur °C]]-stookgrens[],0),"")</f>
        <v>0</v>
      </c>
    </row>
    <row r="7366" spans="1:16" x14ac:dyDescent="0.25">
      <c r="A7366">
        <v>286</v>
      </c>
      <c r="B7366" s="110">
        <v>45894</v>
      </c>
      <c r="C7366" s="89">
        <v>2.2999999999999998</v>
      </c>
      <c r="D7366" s="89">
        <v>15.6</v>
      </c>
      <c r="E7366" s="96">
        <v>1636</v>
      </c>
      <c r="F7366" s="89">
        <v>0</v>
      </c>
      <c r="G7366" s="89"/>
      <c r="H7366">
        <v>0.78</v>
      </c>
      <c r="I7366" t="s">
        <v>18</v>
      </c>
      <c r="J7366">
        <v>0.8</v>
      </c>
      <c r="K7366">
        <v>8</v>
      </c>
      <c r="L7366">
        <v>2025</v>
      </c>
      <c r="M7366" t="s">
        <v>363</v>
      </c>
      <c r="N7366" s="89" cm="1">
        <f t="array" ref="N7366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7366" s="89">
        <f>_34_KNMI_Stations[[#This Row],[graaddagen]]*_34_KNMI_Stations[[#This Row],[Gewogen factor]]</f>
        <v>1.9200000000000004</v>
      </c>
      <c r="P7366" s="89" cm="1">
        <f t="array" ref="P7366">IF(ISNUMBER(_34_KNMI_Stations[[#This Row],[Etmaal temperatuur °C]]),IF(_34_KNMI_Stations[[#This Row],[Etmaal temperatuur °C]]&gt;stookgrens[],_34_KNMI_Stations[[#This Row],[Etmaal temperatuur °C]]-stookgrens[],0),"")</f>
        <v>0</v>
      </c>
    </row>
    <row r="7367" spans="1:16" x14ac:dyDescent="0.25">
      <c r="A7367">
        <v>286</v>
      </c>
      <c r="B7367" s="110">
        <v>45895</v>
      </c>
      <c r="C7367" s="89">
        <v>3.3</v>
      </c>
      <c r="D7367" s="89">
        <v>19</v>
      </c>
      <c r="E7367" s="96">
        <v>1702</v>
      </c>
      <c r="F7367" s="89">
        <v>0</v>
      </c>
      <c r="G7367" s="89"/>
      <c r="H7367">
        <v>0.62</v>
      </c>
      <c r="I7367" t="s">
        <v>18</v>
      </c>
      <c r="J7367">
        <v>0.8</v>
      </c>
      <c r="K7367">
        <v>8</v>
      </c>
      <c r="L7367">
        <v>2025</v>
      </c>
      <c r="M7367" t="s">
        <v>363</v>
      </c>
      <c r="N7367" s="89" cm="1">
        <f t="array" ref="N7367">IF(ISNUMBER(_34_KNMI_Stations[[#This Row],[Etmaal temperatuur °C]]),IF(_34_KNMI_Stations[[#This Row],[Etmaal temperatuur °C]]&lt;stookgrens[],stookgrens[]-_34_KNMI_Stations[[#This Row],[Etmaal temperatuur °C]],0),"")</f>
        <v>0</v>
      </c>
      <c r="O7367" s="89">
        <f>_34_KNMI_Stations[[#This Row],[graaddagen]]*_34_KNMI_Stations[[#This Row],[Gewogen factor]]</f>
        <v>0</v>
      </c>
      <c r="P7367" s="89" cm="1">
        <f t="array" ref="P7367">IF(ISNUMBER(_34_KNMI_Stations[[#This Row],[Etmaal temperatuur °C]]),IF(_34_KNMI_Stations[[#This Row],[Etmaal temperatuur °C]]&gt;stookgrens[],_34_KNMI_Stations[[#This Row],[Etmaal temperatuur °C]]-stookgrens[],0),"")</f>
        <v>1</v>
      </c>
    </row>
    <row r="7368" spans="1:16" x14ac:dyDescent="0.25">
      <c r="A7368">
        <v>286</v>
      </c>
      <c r="B7368" s="110">
        <v>45896</v>
      </c>
      <c r="C7368" s="89">
        <v>4.0999999999999996</v>
      </c>
      <c r="D7368" s="89">
        <v>19.8</v>
      </c>
      <c r="E7368" s="96">
        <v>1832</v>
      </c>
      <c r="F7368" s="89">
        <v>0</v>
      </c>
      <c r="G7368" s="89"/>
      <c r="H7368">
        <v>0.71</v>
      </c>
      <c r="I7368" t="s">
        <v>18</v>
      </c>
      <c r="J7368">
        <v>0.8</v>
      </c>
      <c r="K7368">
        <v>8</v>
      </c>
      <c r="L7368">
        <v>2025</v>
      </c>
      <c r="M7368" t="s">
        <v>363</v>
      </c>
      <c r="N7368" s="89" cm="1">
        <f t="array" ref="N7368">IF(ISNUMBER(_34_KNMI_Stations[[#This Row],[Etmaal temperatuur °C]]),IF(_34_KNMI_Stations[[#This Row],[Etmaal temperatuur °C]]&lt;stookgrens[],stookgrens[]-_34_KNMI_Stations[[#This Row],[Etmaal temperatuur °C]],0),"")</f>
        <v>0</v>
      </c>
      <c r="O7368" s="89">
        <f>_34_KNMI_Stations[[#This Row],[graaddagen]]*_34_KNMI_Stations[[#This Row],[Gewogen factor]]</f>
        <v>0</v>
      </c>
      <c r="P7368" s="89" cm="1">
        <f t="array" ref="P7368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7369" spans="1:16" x14ac:dyDescent="0.25">
      <c r="A7369">
        <v>286</v>
      </c>
      <c r="B7369" s="110">
        <v>45897</v>
      </c>
      <c r="C7369" s="89">
        <v>2.8</v>
      </c>
      <c r="D7369" s="89">
        <v>18.3</v>
      </c>
      <c r="E7369" s="96">
        <v>1235</v>
      </c>
      <c r="F7369" s="89">
        <v>7</v>
      </c>
      <c r="G7369" s="89"/>
      <c r="H7369">
        <v>0.79</v>
      </c>
      <c r="I7369" t="s">
        <v>18</v>
      </c>
      <c r="J7369">
        <v>0.8</v>
      </c>
      <c r="K7369">
        <v>8</v>
      </c>
      <c r="L7369">
        <v>2025</v>
      </c>
      <c r="M7369" t="s">
        <v>363</v>
      </c>
      <c r="N7369" s="89" cm="1">
        <f t="array" ref="N7369">IF(ISNUMBER(_34_KNMI_Stations[[#This Row],[Etmaal temperatuur °C]]),IF(_34_KNMI_Stations[[#This Row],[Etmaal temperatuur °C]]&lt;stookgrens[],stookgrens[]-_34_KNMI_Stations[[#This Row],[Etmaal temperatuur °C]],0),"")</f>
        <v>0</v>
      </c>
      <c r="O7369" s="89">
        <f>_34_KNMI_Stations[[#This Row],[graaddagen]]*_34_KNMI_Stations[[#This Row],[Gewogen factor]]</f>
        <v>0</v>
      </c>
      <c r="P7369" s="89" cm="1">
        <f t="array" ref="P7369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7370" spans="1:16" x14ac:dyDescent="0.25">
      <c r="A7370">
        <v>286</v>
      </c>
      <c r="B7370" s="110">
        <v>45898</v>
      </c>
      <c r="C7370" s="89">
        <v>4.0999999999999996</v>
      </c>
      <c r="D7370" s="89">
        <v>17.600000000000001</v>
      </c>
      <c r="E7370" s="96">
        <v>1525</v>
      </c>
      <c r="F7370" s="89">
        <v>0.4</v>
      </c>
      <c r="G7370" s="89"/>
      <c r="H7370">
        <v>0.74</v>
      </c>
      <c r="I7370" t="s">
        <v>18</v>
      </c>
      <c r="J7370">
        <v>0.8</v>
      </c>
      <c r="K7370">
        <v>8</v>
      </c>
      <c r="L7370">
        <v>2025</v>
      </c>
      <c r="M7370" t="s">
        <v>363</v>
      </c>
      <c r="N7370" s="89" cm="1">
        <f t="array" ref="N7370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7370" s="89">
        <f>_34_KNMI_Stations[[#This Row],[graaddagen]]*_34_KNMI_Stations[[#This Row],[Gewogen factor]]</f>
        <v>0.3199999999999989</v>
      </c>
      <c r="P7370" s="89" cm="1">
        <f t="array" ref="P7370">IF(ISNUMBER(_34_KNMI_Stations[[#This Row],[Etmaal temperatuur °C]]),IF(_34_KNMI_Stations[[#This Row],[Etmaal temperatuur °C]]&gt;stookgrens[],_34_KNMI_Stations[[#This Row],[Etmaal temperatuur °C]]-stookgrens[],0),"")</f>
        <v>0</v>
      </c>
    </row>
    <row r="7371" spans="1:16" x14ac:dyDescent="0.25">
      <c r="A7371">
        <v>286</v>
      </c>
      <c r="B7371" s="110">
        <v>45899</v>
      </c>
      <c r="C7371" s="89">
        <v>4.0999999999999996</v>
      </c>
      <c r="D7371" s="89">
        <v>16.899999999999999</v>
      </c>
      <c r="E7371" s="96">
        <v>1244</v>
      </c>
      <c r="F7371" s="89">
        <v>0</v>
      </c>
      <c r="G7371" s="89"/>
      <c r="H7371">
        <v>0.79</v>
      </c>
      <c r="I7371" t="s">
        <v>18</v>
      </c>
      <c r="J7371">
        <v>0.8</v>
      </c>
      <c r="K7371">
        <v>8</v>
      </c>
      <c r="L7371">
        <v>2025</v>
      </c>
      <c r="M7371" t="s">
        <v>363</v>
      </c>
      <c r="N7371" s="89" cm="1">
        <f t="array" ref="N7371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7371" s="89">
        <f>_34_KNMI_Stations[[#This Row],[graaddagen]]*_34_KNMI_Stations[[#This Row],[Gewogen factor]]</f>
        <v>0.88000000000000123</v>
      </c>
      <c r="P7371" s="89" cm="1">
        <f t="array" ref="P7371">IF(ISNUMBER(_34_KNMI_Stations[[#This Row],[Etmaal temperatuur °C]]),IF(_34_KNMI_Stations[[#This Row],[Etmaal temperatuur °C]]&gt;stookgrens[],_34_KNMI_Stations[[#This Row],[Etmaal temperatuur °C]]-stookgrens[],0),"")</f>
        <v>0</v>
      </c>
    </row>
    <row r="7372" spans="1:16" x14ac:dyDescent="0.25">
      <c r="A7372">
        <v>286</v>
      </c>
      <c r="B7372" s="110">
        <v>45900</v>
      </c>
      <c r="C7372" s="89">
        <v>4.5</v>
      </c>
      <c r="D7372" s="89">
        <v>18.600000000000001</v>
      </c>
      <c r="E7372" s="96">
        <v>1018</v>
      </c>
      <c r="F7372" s="89">
        <v>0.2</v>
      </c>
      <c r="G7372" s="89"/>
      <c r="H7372">
        <v>0.77</v>
      </c>
      <c r="I7372" t="s">
        <v>18</v>
      </c>
      <c r="J7372">
        <v>0.8</v>
      </c>
      <c r="K7372">
        <v>8</v>
      </c>
      <c r="L7372">
        <v>2025</v>
      </c>
      <c r="M7372" t="s">
        <v>363</v>
      </c>
      <c r="N7372" s="89" cm="1">
        <f t="array" ref="N7372">IF(ISNUMBER(_34_KNMI_Stations[[#This Row],[Etmaal temperatuur °C]]),IF(_34_KNMI_Stations[[#This Row],[Etmaal temperatuur °C]]&lt;stookgrens[],stookgrens[]-_34_KNMI_Stations[[#This Row],[Etmaal temperatuur °C]],0),"")</f>
        <v>0</v>
      </c>
      <c r="O7372" s="89">
        <f>_34_KNMI_Stations[[#This Row],[graaddagen]]*_34_KNMI_Stations[[#This Row],[Gewogen factor]]</f>
        <v>0</v>
      </c>
      <c r="P7372" s="89" cm="1">
        <f t="array" ref="P7372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7373" spans="1:16" x14ac:dyDescent="0.25">
      <c r="A7373">
        <v>286</v>
      </c>
      <c r="B7373" s="110">
        <v>45901</v>
      </c>
      <c r="C7373" s="89">
        <v>2.9</v>
      </c>
      <c r="D7373" s="89">
        <v>17.100000000000001</v>
      </c>
      <c r="E7373" s="96">
        <v>937</v>
      </c>
      <c r="F7373" s="89">
        <v>8.3000000000000007</v>
      </c>
      <c r="G7373" s="89"/>
      <c r="H7373">
        <v>0.85</v>
      </c>
      <c r="I7373" t="s">
        <v>18</v>
      </c>
      <c r="J7373">
        <v>0.8</v>
      </c>
      <c r="K7373">
        <v>9</v>
      </c>
      <c r="L7373">
        <v>2025</v>
      </c>
      <c r="M7373" t="s">
        <v>364</v>
      </c>
      <c r="N7373" s="89" cm="1">
        <f t="array" ref="N7373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7373" s="89">
        <f>_34_KNMI_Stations[[#This Row],[graaddagen]]*_34_KNMI_Stations[[#This Row],[Gewogen factor]]</f>
        <v>0.71999999999999886</v>
      </c>
      <c r="P7373" s="89" cm="1">
        <f t="array" ref="P7373">IF(ISNUMBER(_34_KNMI_Stations[[#This Row],[Etmaal temperatuur °C]]),IF(_34_KNMI_Stations[[#This Row],[Etmaal temperatuur °C]]&gt;stookgrens[],_34_KNMI_Stations[[#This Row],[Etmaal temperatuur °C]]-stookgrens[],0),"")</f>
        <v>0</v>
      </c>
    </row>
    <row r="7374" spans="1:16" x14ac:dyDescent="0.25">
      <c r="A7374">
        <v>286</v>
      </c>
      <c r="B7374" s="110">
        <v>45902</v>
      </c>
      <c r="C7374" s="89">
        <v>4.3</v>
      </c>
      <c r="D7374" s="89">
        <v>16.899999999999999</v>
      </c>
      <c r="E7374" s="96">
        <v>1489</v>
      </c>
      <c r="F7374" s="89">
        <v>-0.1</v>
      </c>
      <c r="G7374" s="89"/>
      <c r="H7374">
        <v>0.72</v>
      </c>
      <c r="I7374" t="s">
        <v>18</v>
      </c>
      <c r="J7374">
        <v>0.8</v>
      </c>
      <c r="K7374">
        <v>9</v>
      </c>
      <c r="L7374">
        <v>2025</v>
      </c>
      <c r="M7374" t="s">
        <v>364</v>
      </c>
      <c r="N7374" s="89" cm="1">
        <f t="array" ref="N7374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7374" s="89">
        <f>_34_KNMI_Stations[[#This Row],[graaddagen]]*_34_KNMI_Stations[[#This Row],[Gewogen factor]]</f>
        <v>0.88000000000000123</v>
      </c>
      <c r="P7374" s="89" cm="1">
        <f t="array" ref="P7374">IF(ISNUMBER(_34_KNMI_Stations[[#This Row],[Etmaal temperatuur °C]]),IF(_34_KNMI_Stations[[#This Row],[Etmaal temperatuur °C]]&gt;stookgrens[],_34_KNMI_Stations[[#This Row],[Etmaal temperatuur °C]]-stookgrens[],0),"")</f>
        <v>0</v>
      </c>
    </row>
    <row r="7375" spans="1:16" x14ac:dyDescent="0.25">
      <c r="A7375">
        <v>286</v>
      </c>
      <c r="B7375" s="110">
        <v>45903</v>
      </c>
      <c r="C7375" s="89">
        <v>7</v>
      </c>
      <c r="D7375" s="89">
        <v>18.899999999999999</v>
      </c>
      <c r="E7375" s="96">
        <v>997</v>
      </c>
      <c r="F7375" s="89">
        <v>0.6</v>
      </c>
      <c r="G7375" s="89"/>
      <c r="H7375">
        <v>0.75</v>
      </c>
      <c r="I7375" t="s">
        <v>18</v>
      </c>
      <c r="J7375">
        <v>0.8</v>
      </c>
      <c r="K7375">
        <v>9</v>
      </c>
      <c r="L7375">
        <v>2025</v>
      </c>
      <c r="M7375" t="s">
        <v>364</v>
      </c>
      <c r="N7375" s="89" cm="1">
        <f t="array" ref="N7375">IF(ISNUMBER(_34_KNMI_Stations[[#This Row],[Etmaal temperatuur °C]]),IF(_34_KNMI_Stations[[#This Row],[Etmaal temperatuur °C]]&lt;stookgrens[],stookgrens[]-_34_KNMI_Stations[[#This Row],[Etmaal temperatuur °C]],0),"")</f>
        <v>0</v>
      </c>
      <c r="O7375" s="89">
        <f>_34_KNMI_Stations[[#This Row],[graaddagen]]*_34_KNMI_Stations[[#This Row],[Gewogen factor]]</f>
        <v>0</v>
      </c>
      <c r="P7375" s="89" cm="1">
        <f t="array" ref="P7375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7376" spans="1:16" x14ac:dyDescent="0.25">
      <c r="A7376">
        <v>286</v>
      </c>
      <c r="B7376" s="110">
        <v>45904</v>
      </c>
      <c r="C7376" s="89">
        <v>5.2</v>
      </c>
      <c r="D7376" s="89">
        <v>18.7</v>
      </c>
      <c r="E7376" s="96">
        <v>1591</v>
      </c>
      <c r="F7376" s="89">
        <v>0.2</v>
      </c>
      <c r="G7376" s="89"/>
      <c r="H7376">
        <v>0.72</v>
      </c>
      <c r="I7376" t="s">
        <v>18</v>
      </c>
      <c r="J7376">
        <v>0.8</v>
      </c>
      <c r="K7376">
        <v>9</v>
      </c>
      <c r="L7376">
        <v>2025</v>
      </c>
      <c r="M7376" t="s">
        <v>364</v>
      </c>
      <c r="N7376" s="89" cm="1">
        <f t="array" ref="N7376">IF(ISNUMBER(_34_KNMI_Stations[[#This Row],[Etmaal temperatuur °C]]),IF(_34_KNMI_Stations[[#This Row],[Etmaal temperatuur °C]]&lt;stookgrens[],stookgrens[]-_34_KNMI_Stations[[#This Row],[Etmaal temperatuur °C]],0),"")</f>
        <v>0</v>
      </c>
      <c r="O7376" s="89">
        <f>_34_KNMI_Stations[[#This Row],[graaddagen]]*_34_KNMI_Stations[[#This Row],[Gewogen factor]]</f>
        <v>0</v>
      </c>
      <c r="P7376" s="89" cm="1">
        <f t="array" ref="P7376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7377" spans="1:16" x14ac:dyDescent="0.25">
      <c r="A7377">
        <v>286</v>
      </c>
      <c r="B7377" s="110">
        <v>45905</v>
      </c>
      <c r="C7377" s="89">
        <v>3.6</v>
      </c>
      <c r="D7377" s="89">
        <v>16.2</v>
      </c>
      <c r="E7377" s="96">
        <v>1502</v>
      </c>
      <c r="F7377" s="89">
        <v>3.3</v>
      </c>
      <c r="G7377" s="89"/>
      <c r="H7377">
        <v>0.78</v>
      </c>
      <c r="I7377" t="s">
        <v>18</v>
      </c>
      <c r="J7377">
        <v>0.8</v>
      </c>
      <c r="K7377">
        <v>9</v>
      </c>
      <c r="L7377">
        <v>2025</v>
      </c>
      <c r="M7377" t="s">
        <v>364</v>
      </c>
      <c r="N7377" s="89" cm="1">
        <f t="array" ref="N7377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7377" s="89">
        <f>_34_KNMI_Stations[[#This Row],[graaddagen]]*_34_KNMI_Stations[[#This Row],[Gewogen factor]]</f>
        <v>1.4400000000000006</v>
      </c>
      <c r="P7377" s="89" cm="1">
        <f t="array" ref="P7377">IF(ISNUMBER(_34_KNMI_Stations[[#This Row],[Etmaal temperatuur °C]]),IF(_34_KNMI_Stations[[#This Row],[Etmaal temperatuur °C]]&gt;stookgrens[],_34_KNMI_Stations[[#This Row],[Etmaal temperatuur °C]]-stookgrens[],0),"")</f>
        <v>0</v>
      </c>
    </row>
    <row r="7378" spans="1:16" x14ac:dyDescent="0.25">
      <c r="A7378">
        <v>286</v>
      </c>
      <c r="B7378" s="110">
        <v>45906</v>
      </c>
      <c r="C7378" s="89">
        <v>2.2999999999999998</v>
      </c>
      <c r="D7378" s="89">
        <v>15.6</v>
      </c>
      <c r="E7378" s="96">
        <v>1695</v>
      </c>
      <c r="F7378" s="89">
        <v>0</v>
      </c>
      <c r="G7378" s="89"/>
      <c r="H7378">
        <v>0.75</v>
      </c>
      <c r="I7378" t="s">
        <v>18</v>
      </c>
      <c r="J7378">
        <v>0.8</v>
      </c>
      <c r="K7378">
        <v>9</v>
      </c>
      <c r="L7378">
        <v>2025</v>
      </c>
      <c r="M7378" t="s">
        <v>364</v>
      </c>
      <c r="N7378" s="89" cm="1">
        <f t="array" ref="N7378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7378" s="89">
        <f>_34_KNMI_Stations[[#This Row],[graaddagen]]*_34_KNMI_Stations[[#This Row],[Gewogen factor]]</f>
        <v>1.9200000000000004</v>
      </c>
      <c r="P7378" s="89" cm="1">
        <f t="array" ref="P7378">IF(ISNUMBER(_34_KNMI_Stations[[#This Row],[Etmaal temperatuur °C]]),IF(_34_KNMI_Stations[[#This Row],[Etmaal temperatuur °C]]&gt;stookgrens[],_34_KNMI_Stations[[#This Row],[Etmaal temperatuur °C]]-stookgrens[],0),"")</f>
        <v>0</v>
      </c>
    </row>
    <row r="7379" spans="1:16" x14ac:dyDescent="0.25">
      <c r="A7379">
        <v>286</v>
      </c>
      <c r="B7379" s="110">
        <v>45907</v>
      </c>
      <c r="C7379" s="89">
        <v>6</v>
      </c>
      <c r="D7379" s="89">
        <v>19</v>
      </c>
      <c r="E7379" s="96">
        <v>1914</v>
      </c>
      <c r="F7379" s="89">
        <v>0</v>
      </c>
      <c r="G7379" s="89"/>
      <c r="H7379">
        <v>0.62</v>
      </c>
      <c r="I7379" t="s">
        <v>18</v>
      </c>
      <c r="J7379">
        <v>0.8</v>
      </c>
      <c r="K7379">
        <v>9</v>
      </c>
      <c r="L7379">
        <v>2025</v>
      </c>
      <c r="M7379" t="s">
        <v>364</v>
      </c>
      <c r="N7379" s="89" cm="1">
        <f t="array" ref="N7379">IF(ISNUMBER(_34_KNMI_Stations[[#This Row],[Etmaal temperatuur °C]]),IF(_34_KNMI_Stations[[#This Row],[Etmaal temperatuur °C]]&lt;stookgrens[],stookgrens[]-_34_KNMI_Stations[[#This Row],[Etmaal temperatuur °C]],0),"")</f>
        <v>0</v>
      </c>
      <c r="O7379" s="89">
        <f>_34_KNMI_Stations[[#This Row],[graaddagen]]*_34_KNMI_Stations[[#This Row],[Gewogen factor]]</f>
        <v>0</v>
      </c>
      <c r="P7379" s="89" cm="1">
        <f t="array" ref="P7379">IF(ISNUMBER(_34_KNMI_Stations[[#This Row],[Etmaal temperatuur °C]]),IF(_34_KNMI_Stations[[#This Row],[Etmaal temperatuur °C]]&gt;stookgrens[],_34_KNMI_Stations[[#This Row],[Etmaal temperatuur °C]]-stookgrens[],0),"")</f>
        <v>1</v>
      </c>
    </row>
    <row r="7380" spans="1:16" x14ac:dyDescent="0.25">
      <c r="A7380">
        <v>286</v>
      </c>
      <c r="B7380" s="110">
        <v>45908</v>
      </c>
      <c r="C7380" s="89">
        <v>2.9</v>
      </c>
      <c r="D7380" s="89">
        <v>16.2</v>
      </c>
      <c r="E7380" s="96">
        <v>570</v>
      </c>
      <c r="F7380" s="89">
        <v>1.3</v>
      </c>
      <c r="G7380" s="89"/>
      <c r="H7380">
        <v>0.8</v>
      </c>
      <c r="I7380" t="s">
        <v>18</v>
      </c>
      <c r="J7380">
        <v>0.8</v>
      </c>
      <c r="K7380">
        <v>9</v>
      </c>
      <c r="L7380">
        <v>2025</v>
      </c>
      <c r="M7380" t="s">
        <v>365</v>
      </c>
      <c r="N7380" s="89" cm="1">
        <f t="array" ref="N7380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7380" s="89">
        <f>_34_KNMI_Stations[[#This Row],[graaddagen]]*_34_KNMI_Stations[[#This Row],[Gewogen factor]]</f>
        <v>1.4400000000000006</v>
      </c>
      <c r="P7380" s="89" cm="1">
        <f t="array" ref="P7380">IF(ISNUMBER(_34_KNMI_Stations[[#This Row],[Etmaal temperatuur °C]]),IF(_34_KNMI_Stations[[#This Row],[Etmaal temperatuur °C]]&gt;stookgrens[],_34_KNMI_Stations[[#This Row],[Etmaal temperatuur °C]]-stookgrens[],0),"")</f>
        <v>0</v>
      </c>
    </row>
    <row r="7381" spans="1:16" x14ac:dyDescent="0.25">
      <c r="A7381">
        <v>286</v>
      </c>
      <c r="B7381" s="110">
        <v>45909</v>
      </c>
      <c r="C7381" s="89">
        <v>3.5</v>
      </c>
      <c r="D7381" s="89">
        <v>14.2</v>
      </c>
      <c r="E7381" s="96">
        <v>337</v>
      </c>
      <c r="F7381" s="89">
        <v>1.1000000000000001</v>
      </c>
      <c r="G7381" s="89"/>
      <c r="H7381">
        <v>0.9</v>
      </c>
      <c r="I7381" t="s">
        <v>18</v>
      </c>
      <c r="J7381">
        <v>0.8</v>
      </c>
      <c r="K7381">
        <v>9</v>
      </c>
      <c r="L7381">
        <v>2025</v>
      </c>
      <c r="M7381" t="s">
        <v>365</v>
      </c>
      <c r="N7381" s="89" cm="1">
        <f t="array" ref="N7381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7381" s="89">
        <f>_34_KNMI_Stations[[#This Row],[graaddagen]]*_34_KNMI_Stations[[#This Row],[Gewogen factor]]</f>
        <v>3.0400000000000009</v>
      </c>
      <c r="P7381" s="89" cm="1">
        <f t="array" ref="P7381">IF(ISNUMBER(_34_KNMI_Stations[[#This Row],[Etmaal temperatuur °C]]),IF(_34_KNMI_Stations[[#This Row],[Etmaal temperatuur °C]]&gt;stookgrens[],_34_KNMI_Stations[[#This Row],[Etmaal temperatuur °C]]-stookgrens[],0),"")</f>
        <v>0</v>
      </c>
    </row>
    <row r="7382" spans="1:16" x14ac:dyDescent="0.25">
      <c r="A7382">
        <v>286</v>
      </c>
      <c r="B7382" s="110">
        <v>45910</v>
      </c>
      <c r="C7382" s="89">
        <v>3</v>
      </c>
      <c r="D7382" s="89">
        <v>14</v>
      </c>
      <c r="E7382" s="96">
        <v>1423</v>
      </c>
      <c r="F7382" s="89">
        <v>0</v>
      </c>
      <c r="G7382" s="89"/>
      <c r="H7382">
        <v>0.78</v>
      </c>
      <c r="I7382" t="s">
        <v>18</v>
      </c>
      <c r="J7382">
        <v>0.8</v>
      </c>
      <c r="K7382">
        <v>9</v>
      </c>
      <c r="L7382">
        <v>2025</v>
      </c>
      <c r="M7382" t="s">
        <v>365</v>
      </c>
      <c r="N7382" s="89" cm="1">
        <f t="array" ref="N7382">IF(ISNUMBER(_34_KNMI_Stations[[#This Row],[Etmaal temperatuur °C]]),IF(_34_KNMI_Stations[[#This Row],[Etmaal temperatuur °C]]&lt;stookgrens[],stookgrens[]-_34_KNMI_Stations[[#This Row],[Etmaal temperatuur °C]],0),"")</f>
        <v>4</v>
      </c>
      <c r="O7382" s="89">
        <f>_34_KNMI_Stations[[#This Row],[graaddagen]]*_34_KNMI_Stations[[#This Row],[Gewogen factor]]</f>
        <v>3.2</v>
      </c>
      <c r="P7382" s="89" cm="1">
        <f t="array" ref="P7382">IF(ISNUMBER(_34_KNMI_Stations[[#This Row],[Etmaal temperatuur °C]]),IF(_34_KNMI_Stations[[#This Row],[Etmaal temperatuur °C]]&gt;stookgrens[],_34_KNMI_Stations[[#This Row],[Etmaal temperatuur °C]]-stookgrens[],0),"")</f>
        <v>0</v>
      </c>
    </row>
    <row r="7383" spans="1:16" x14ac:dyDescent="0.25">
      <c r="A7383">
        <v>286</v>
      </c>
      <c r="B7383" s="110">
        <v>45911</v>
      </c>
      <c r="C7383" s="89">
        <v>5.7</v>
      </c>
      <c r="D7383" s="89">
        <v>15.4</v>
      </c>
      <c r="E7383" s="96">
        <v>1021</v>
      </c>
      <c r="F7383" s="89">
        <v>0.8</v>
      </c>
      <c r="G7383" s="89"/>
      <c r="H7383">
        <v>0.77</v>
      </c>
      <c r="I7383" t="s">
        <v>18</v>
      </c>
      <c r="J7383">
        <v>0.8</v>
      </c>
      <c r="K7383">
        <v>9</v>
      </c>
      <c r="L7383">
        <v>2025</v>
      </c>
      <c r="M7383" t="s">
        <v>365</v>
      </c>
      <c r="N7383" s="89" cm="1">
        <f t="array" ref="N7383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7383" s="89">
        <f>_34_KNMI_Stations[[#This Row],[graaddagen]]*_34_KNMI_Stations[[#This Row],[Gewogen factor]]</f>
        <v>2.0799999999999996</v>
      </c>
      <c r="P7383" s="89" cm="1">
        <f t="array" ref="P7383">IF(ISNUMBER(_34_KNMI_Stations[[#This Row],[Etmaal temperatuur °C]]),IF(_34_KNMI_Stations[[#This Row],[Etmaal temperatuur °C]]&gt;stookgrens[],_34_KNMI_Stations[[#This Row],[Etmaal temperatuur °C]]-stookgrens[],0),"")</f>
        <v>0</v>
      </c>
    </row>
    <row r="7384" spans="1:16" x14ac:dyDescent="0.25">
      <c r="A7384">
        <v>286</v>
      </c>
      <c r="B7384" s="110">
        <v>45912</v>
      </c>
      <c r="C7384" s="89">
        <v>6.2</v>
      </c>
      <c r="D7384" s="89">
        <v>13.8</v>
      </c>
      <c r="E7384" s="96">
        <v>1412</v>
      </c>
      <c r="F7384" s="89">
        <v>0.2</v>
      </c>
      <c r="G7384" s="89"/>
      <c r="H7384">
        <v>0.76</v>
      </c>
      <c r="I7384" t="s">
        <v>18</v>
      </c>
      <c r="J7384">
        <v>0.8</v>
      </c>
      <c r="K7384">
        <v>9</v>
      </c>
      <c r="L7384">
        <v>2025</v>
      </c>
      <c r="M7384" t="s">
        <v>365</v>
      </c>
      <c r="N7384" s="89" cm="1">
        <f t="array" ref="N7384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7384" s="89">
        <f>_34_KNMI_Stations[[#This Row],[graaddagen]]*_34_KNMI_Stations[[#This Row],[Gewogen factor]]</f>
        <v>3.3599999999999994</v>
      </c>
      <c r="P7384" s="89" cm="1">
        <f t="array" ref="P7384">IF(ISNUMBER(_34_KNMI_Stations[[#This Row],[Etmaal temperatuur °C]]),IF(_34_KNMI_Stations[[#This Row],[Etmaal temperatuur °C]]&gt;stookgrens[],_34_KNMI_Stations[[#This Row],[Etmaal temperatuur °C]]-stookgrens[],0),"")</f>
        <v>0</v>
      </c>
    </row>
    <row r="7385" spans="1:16" x14ac:dyDescent="0.25">
      <c r="A7385">
        <v>286</v>
      </c>
      <c r="B7385" s="110">
        <v>45913</v>
      </c>
      <c r="C7385" s="89">
        <v>5.2</v>
      </c>
      <c r="D7385" s="89">
        <v>13.5</v>
      </c>
      <c r="E7385" s="96">
        <v>1094</v>
      </c>
      <c r="F7385" s="89">
        <v>8.3000000000000007</v>
      </c>
      <c r="G7385" s="89"/>
      <c r="H7385">
        <v>0.82</v>
      </c>
      <c r="I7385" t="s">
        <v>18</v>
      </c>
      <c r="J7385">
        <v>0.8</v>
      </c>
      <c r="K7385">
        <v>9</v>
      </c>
      <c r="L7385">
        <v>2025</v>
      </c>
      <c r="M7385" t="s">
        <v>365</v>
      </c>
      <c r="N7385" s="89" cm="1">
        <f t="array" ref="N7385">IF(ISNUMBER(_34_KNMI_Stations[[#This Row],[Etmaal temperatuur °C]]),IF(_34_KNMI_Stations[[#This Row],[Etmaal temperatuur °C]]&lt;stookgrens[],stookgrens[]-_34_KNMI_Stations[[#This Row],[Etmaal temperatuur °C]],0),"")</f>
        <v>4.5</v>
      </c>
      <c r="O7385" s="89">
        <f>_34_KNMI_Stations[[#This Row],[graaddagen]]*_34_KNMI_Stations[[#This Row],[Gewogen factor]]</f>
        <v>3.6</v>
      </c>
      <c r="P7385" s="89" cm="1">
        <f t="array" ref="P7385">IF(ISNUMBER(_34_KNMI_Stations[[#This Row],[Etmaal temperatuur °C]]),IF(_34_KNMI_Stations[[#This Row],[Etmaal temperatuur °C]]&gt;stookgrens[],_34_KNMI_Stations[[#This Row],[Etmaal temperatuur °C]]-stookgrens[],0),"")</f>
        <v>0</v>
      </c>
    </row>
    <row r="7386" spans="1:16" x14ac:dyDescent="0.25">
      <c r="A7386">
        <v>286</v>
      </c>
      <c r="B7386" s="110">
        <v>45914</v>
      </c>
      <c r="C7386" s="89">
        <v>4.5</v>
      </c>
      <c r="D7386" s="89">
        <v>14.2</v>
      </c>
      <c r="E7386" s="96">
        <v>1412</v>
      </c>
      <c r="F7386" s="89">
        <v>3.4</v>
      </c>
      <c r="G7386" s="89"/>
      <c r="H7386">
        <v>0.8</v>
      </c>
      <c r="I7386" t="s">
        <v>18</v>
      </c>
      <c r="J7386">
        <v>0.8</v>
      </c>
      <c r="K7386">
        <v>9</v>
      </c>
      <c r="L7386">
        <v>2025</v>
      </c>
      <c r="M7386" t="s">
        <v>365</v>
      </c>
      <c r="N7386" s="89" cm="1">
        <f t="array" ref="N7386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7386" s="89">
        <f>_34_KNMI_Stations[[#This Row],[graaddagen]]*_34_KNMI_Stations[[#This Row],[Gewogen factor]]</f>
        <v>3.0400000000000009</v>
      </c>
      <c r="P7386" s="89" cm="1">
        <f t="array" ref="P7386">IF(ISNUMBER(_34_KNMI_Stations[[#This Row],[Etmaal temperatuur °C]]),IF(_34_KNMI_Stations[[#This Row],[Etmaal temperatuur °C]]&gt;stookgrens[],_34_KNMI_Stations[[#This Row],[Etmaal temperatuur °C]]-stookgrens[],0),"")</f>
        <v>0</v>
      </c>
    </row>
    <row r="7387" spans="1:16" x14ac:dyDescent="0.25">
      <c r="A7387">
        <v>286</v>
      </c>
      <c r="B7387" s="110">
        <v>45915</v>
      </c>
      <c r="C7387" s="89">
        <v>9.1</v>
      </c>
      <c r="D7387" s="89">
        <v>15.8</v>
      </c>
      <c r="E7387" s="96">
        <v>1169</v>
      </c>
      <c r="F7387" s="89">
        <v>5.9</v>
      </c>
      <c r="G7387" s="89"/>
      <c r="H7387">
        <v>0.79</v>
      </c>
      <c r="I7387" t="s">
        <v>18</v>
      </c>
      <c r="J7387">
        <v>0.8</v>
      </c>
      <c r="K7387">
        <v>9</v>
      </c>
      <c r="L7387">
        <v>2025</v>
      </c>
      <c r="M7387" t="s">
        <v>366</v>
      </c>
      <c r="N7387" s="89" cm="1">
        <f t="array" ref="N7387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7387" s="89">
        <f>_34_KNMI_Stations[[#This Row],[graaddagen]]*_34_KNMI_Stations[[#This Row],[Gewogen factor]]</f>
        <v>1.7599999999999996</v>
      </c>
      <c r="P7387" s="89" cm="1">
        <f t="array" ref="P7387">IF(ISNUMBER(_34_KNMI_Stations[[#This Row],[Etmaal temperatuur °C]]),IF(_34_KNMI_Stations[[#This Row],[Etmaal temperatuur °C]]&gt;stookgrens[],_34_KNMI_Stations[[#This Row],[Etmaal temperatuur °C]]-stookgrens[],0),"")</f>
        <v>0</v>
      </c>
    </row>
    <row r="7388" spans="1:16" x14ac:dyDescent="0.25">
      <c r="A7388">
        <v>286</v>
      </c>
      <c r="B7388" s="110">
        <v>45916</v>
      </c>
      <c r="C7388" s="89">
        <v>8.1</v>
      </c>
      <c r="D7388" s="89">
        <v>14.3</v>
      </c>
      <c r="E7388" s="96">
        <v>1088</v>
      </c>
      <c r="F7388" s="89">
        <v>18</v>
      </c>
      <c r="G7388" s="89"/>
      <c r="H7388">
        <v>0.85</v>
      </c>
      <c r="I7388" t="s">
        <v>18</v>
      </c>
      <c r="J7388">
        <v>0.8</v>
      </c>
      <c r="K7388">
        <v>9</v>
      </c>
      <c r="L7388">
        <v>2025</v>
      </c>
      <c r="M7388" t="s">
        <v>366</v>
      </c>
      <c r="N7388" s="89" cm="1">
        <f t="array" ref="N7388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7388" s="89">
        <f>_34_KNMI_Stations[[#This Row],[graaddagen]]*_34_KNMI_Stations[[#This Row],[Gewogen factor]]</f>
        <v>2.9599999999999995</v>
      </c>
      <c r="P7388" s="89" cm="1">
        <f t="array" ref="P7388">IF(ISNUMBER(_34_KNMI_Stations[[#This Row],[Etmaal temperatuur °C]]),IF(_34_KNMI_Stations[[#This Row],[Etmaal temperatuur °C]]&gt;stookgrens[],_34_KNMI_Stations[[#This Row],[Etmaal temperatuur °C]]-stookgrens[],0),"")</f>
        <v>0</v>
      </c>
    </row>
    <row r="7389" spans="1:16" x14ac:dyDescent="0.25">
      <c r="A7389">
        <v>286</v>
      </c>
      <c r="B7389" s="110">
        <v>45917</v>
      </c>
      <c r="C7389" s="89">
        <v>6.4</v>
      </c>
      <c r="D7389" s="89">
        <v>14.2</v>
      </c>
      <c r="E7389" s="96">
        <v>735</v>
      </c>
      <c r="F7389" s="89">
        <v>1.6</v>
      </c>
      <c r="G7389" s="89"/>
      <c r="H7389">
        <v>0.86</v>
      </c>
      <c r="I7389" t="s">
        <v>18</v>
      </c>
      <c r="J7389">
        <v>0.8</v>
      </c>
      <c r="K7389">
        <v>9</v>
      </c>
      <c r="L7389">
        <v>2025</v>
      </c>
      <c r="M7389" t="s">
        <v>366</v>
      </c>
      <c r="N7389" s="89" cm="1">
        <f t="array" ref="N7389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7389" s="89">
        <f>_34_KNMI_Stations[[#This Row],[graaddagen]]*_34_KNMI_Stations[[#This Row],[Gewogen factor]]</f>
        <v>3.0400000000000009</v>
      </c>
      <c r="P7389" s="89" cm="1">
        <f t="array" ref="P7389">IF(ISNUMBER(_34_KNMI_Stations[[#This Row],[Etmaal temperatuur °C]]),IF(_34_KNMI_Stations[[#This Row],[Etmaal temperatuur °C]]&gt;stookgrens[],_34_KNMI_Stations[[#This Row],[Etmaal temperatuur °C]]-stookgrens[],0),"")</f>
        <v>0</v>
      </c>
    </row>
    <row r="7390" spans="1:16" x14ac:dyDescent="0.25">
      <c r="A7390">
        <v>286</v>
      </c>
      <c r="B7390" s="110">
        <v>45918</v>
      </c>
      <c r="C7390" s="89">
        <v>6.3</v>
      </c>
      <c r="D7390" s="89">
        <v>18</v>
      </c>
      <c r="E7390" s="96">
        <v>475</v>
      </c>
      <c r="F7390" s="89">
        <v>1.7</v>
      </c>
      <c r="G7390" s="89"/>
      <c r="H7390">
        <v>0.89</v>
      </c>
      <c r="I7390" t="s">
        <v>18</v>
      </c>
      <c r="J7390">
        <v>0.8</v>
      </c>
      <c r="K7390">
        <v>9</v>
      </c>
      <c r="L7390">
        <v>2025</v>
      </c>
      <c r="M7390" t="s">
        <v>366</v>
      </c>
      <c r="N7390" s="89" cm="1">
        <f t="array" ref="N7390">IF(ISNUMBER(_34_KNMI_Stations[[#This Row],[Etmaal temperatuur °C]]),IF(_34_KNMI_Stations[[#This Row],[Etmaal temperatuur °C]]&lt;stookgrens[],stookgrens[]-_34_KNMI_Stations[[#This Row],[Etmaal temperatuur °C]],0),"")</f>
        <v>0</v>
      </c>
      <c r="O7390" s="89">
        <f>_34_KNMI_Stations[[#This Row],[graaddagen]]*_34_KNMI_Stations[[#This Row],[Gewogen factor]]</f>
        <v>0</v>
      </c>
      <c r="P7390" s="89" cm="1">
        <f t="array" ref="P7390">IF(ISNUMBER(_34_KNMI_Stations[[#This Row],[Etmaal temperatuur °C]]),IF(_34_KNMI_Stations[[#This Row],[Etmaal temperatuur °C]]&gt;stookgrens[],_34_KNMI_Stations[[#This Row],[Etmaal temperatuur °C]]-stookgrens[],0),"")</f>
        <v>0</v>
      </c>
    </row>
    <row r="7391" spans="1:16" x14ac:dyDescent="0.25">
      <c r="A7391">
        <v>286</v>
      </c>
      <c r="B7391" s="110">
        <v>45919</v>
      </c>
      <c r="C7391" s="89">
        <v>4.5</v>
      </c>
      <c r="D7391" s="89">
        <v>18.5</v>
      </c>
      <c r="E7391" s="96">
        <v>1379</v>
      </c>
      <c r="F7391" s="89">
        <v>0</v>
      </c>
      <c r="G7391" s="89"/>
      <c r="H7391">
        <v>0.81</v>
      </c>
      <c r="I7391" t="s">
        <v>18</v>
      </c>
      <c r="J7391">
        <v>0.8</v>
      </c>
      <c r="K7391">
        <v>9</v>
      </c>
      <c r="L7391">
        <v>2025</v>
      </c>
      <c r="M7391" t="s">
        <v>366</v>
      </c>
      <c r="N7391" s="89" cm="1">
        <f t="array" ref="N7391">IF(ISNUMBER(_34_KNMI_Stations[[#This Row],[Etmaal temperatuur °C]]),IF(_34_KNMI_Stations[[#This Row],[Etmaal temperatuur °C]]&lt;stookgrens[],stookgrens[]-_34_KNMI_Stations[[#This Row],[Etmaal temperatuur °C]],0),"")</f>
        <v>0</v>
      </c>
      <c r="O7391" s="89">
        <f>_34_KNMI_Stations[[#This Row],[graaddagen]]*_34_KNMI_Stations[[#This Row],[Gewogen factor]]</f>
        <v>0</v>
      </c>
      <c r="P7391" s="89" cm="1">
        <f t="array" ref="P7391">IF(ISNUMBER(_34_KNMI_Stations[[#This Row],[Etmaal temperatuur °C]]),IF(_34_KNMI_Stations[[#This Row],[Etmaal temperatuur °C]]&gt;stookgrens[],_34_KNMI_Stations[[#This Row],[Etmaal temperatuur °C]]-stookgrens[],0),"")</f>
        <v>0.5</v>
      </c>
    </row>
    <row r="7392" spans="1:16" x14ac:dyDescent="0.25">
      <c r="A7392">
        <v>286</v>
      </c>
      <c r="B7392" s="110">
        <v>45920</v>
      </c>
      <c r="C7392" s="89">
        <v>4.5</v>
      </c>
      <c r="D7392" s="89">
        <v>18.8</v>
      </c>
      <c r="E7392" s="96">
        <v>787</v>
      </c>
      <c r="F7392" s="89">
        <v>4.0999999999999996</v>
      </c>
      <c r="G7392" s="89"/>
      <c r="H7392">
        <v>0.82</v>
      </c>
      <c r="I7392" t="s">
        <v>18</v>
      </c>
      <c r="J7392">
        <v>0.8</v>
      </c>
      <c r="K7392">
        <v>9</v>
      </c>
      <c r="L7392">
        <v>2025</v>
      </c>
      <c r="M7392" t="s">
        <v>366</v>
      </c>
      <c r="N7392" s="89" cm="1">
        <f t="array" ref="N7392">IF(ISNUMBER(_34_KNMI_Stations[[#This Row],[Etmaal temperatuur °C]]),IF(_34_KNMI_Stations[[#This Row],[Etmaal temperatuur °C]]&lt;stookgrens[],stookgrens[]-_34_KNMI_Stations[[#This Row],[Etmaal temperatuur °C]],0),"")</f>
        <v>0</v>
      </c>
      <c r="O7392" s="89">
        <f>_34_KNMI_Stations[[#This Row],[graaddagen]]*_34_KNMI_Stations[[#This Row],[Gewogen factor]]</f>
        <v>0</v>
      </c>
      <c r="P7392" s="89" cm="1">
        <f t="array" ref="P7392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7393" spans="1:16" x14ac:dyDescent="0.25">
      <c r="A7393">
        <v>286</v>
      </c>
      <c r="B7393" s="110">
        <v>45921</v>
      </c>
      <c r="C7393" s="89">
        <v>7</v>
      </c>
      <c r="D7393" s="89">
        <v>14.2</v>
      </c>
      <c r="E7393" s="96">
        <v>815</v>
      </c>
      <c r="F7393" s="89">
        <v>0.7</v>
      </c>
      <c r="G7393" s="89"/>
      <c r="H7393">
        <v>0.78</v>
      </c>
      <c r="I7393" t="s">
        <v>18</v>
      </c>
      <c r="J7393">
        <v>0.8</v>
      </c>
      <c r="K7393">
        <v>9</v>
      </c>
      <c r="L7393">
        <v>2025</v>
      </c>
      <c r="M7393" t="s">
        <v>366</v>
      </c>
      <c r="N7393" s="89" cm="1">
        <f t="array" ref="N7393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7393" s="89">
        <f>_34_KNMI_Stations[[#This Row],[graaddagen]]*_34_KNMI_Stations[[#This Row],[Gewogen factor]]</f>
        <v>3.0400000000000009</v>
      </c>
      <c r="P7393" s="89" cm="1">
        <f t="array" ref="P7393">IF(ISNUMBER(_34_KNMI_Stations[[#This Row],[Etmaal temperatuur °C]]),IF(_34_KNMI_Stations[[#This Row],[Etmaal temperatuur °C]]&gt;stookgrens[],_34_KNMI_Stations[[#This Row],[Etmaal temperatuur °C]]-stookgrens[],0),"")</f>
        <v>0</v>
      </c>
    </row>
    <row r="7394" spans="1:16" x14ac:dyDescent="0.25">
      <c r="A7394">
        <v>286</v>
      </c>
      <c r="B7394" s="110">
        <v>45922</v>
      </c>
      <c r="C7394" s="89">
        <v>4.2</v>
      </c>
      <c r="D7394" s="89">
        <v>11.3</v>
      </c>
      <c r="E7394" s="96">
        <v>1317</v>
      </c>
      <c r="F7394" s="89">
        <v>0</v>
      </c>
      <c r="G7394" s="89"/>
      <c r="H7394">
        <v>0.76</v>
      </c>
      <c r="I7394" t="s">
        <v>18</v>
      </c>
      <c r="J7394">
        <v>0.8</v>
      </c>
      <c r="K7394">
        <v>9</v>
      </c>
      <c r="L7394">
        <v>2025</v>
      </c>
      <c r="M7394" t="s">
        <v>367</v>
      </c>
      <c r="N7394" s="89" cm="1">
        <f t="array" ref="N7394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7394" s="89">
        <f>_34_KNMI_Stations[[#This Row],[graaddagen]]*_34_KNMI_Stations[[#This Row],[Gewogen factor]]</f>
        <v>5.3599999999999994</v>
      </c>
      <c r="P7394" s="89" cm="1">
        <f t="array" ref="P7394">IF(ISNUMBER(_34_KNMI_Stations[[#This Row],[Etmaal temperatuur °C]]),IF(_34_KNMI_Stations[[#This Row],[Etmaal temperatuur °C]]&gt;stookgrens[],_34_KNMI_Stations[[#This Row],[Etmaal temperatuur °C]]-stookgrens[],0),"")</f>
        <v>0</v>
      </c>
    </row>
    <row r="7395" spans="1:16" x14ac:dyDescent="0.25">
      <c r="A7395">
        <v>286</v>
      </c>
      <c r="B7395" s="110">
        <v>45923</v>
      </c>
      <c r="C7395" s="89">
        <v>3.3</v>
      </c>
      <c r="D7395" s="89">
        <v>11.3</v>
      </c>
      <c r="E7395" s="96">
        <v>1356</v>
      </c>
      <c r="F7395" s="89">
        <v>1.4</v>
      </c>
      <c r="G7395" s="89"/>
      <c r="H7395">
        <v>0.8</v>
      </c>
      <c r="I7395" t="s">
        <v>18</v>
      </c>
      <c r="J7395">
        <v>0.8</v>
      </c>
      <c r="K7395">
        <v>9</v>
      </c>
      <c r="L7395">
        <v>2025</v>
      </c>
      <c r="M7395" t="s">
        <v>367</v>
      </c>
      <c r="N7395" s="89" cm="1">
        <f t="array" ref="N7395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7395" s="89">
        <f>_34_KNMI_Stations[[#This Row],[graaddagen]]*_34_KNMI_Stations[[#This Row],[Gewogen factor]]</f>
        <v>5.3599999999999994</v>
      </c>
      <c r="P7395" s="89" cm="1">
        <f t="array" ref="P7395">IF(ISNUMBER(_34_KNMI_Stations[[#This Row],[Etmaal temperatuur °C]]),IF(_34_KNMI_Stations[[#This Row],[Etmaal temperatuur °C]]&gt;stookgrens[],_34_KNMI_Stations[[#This Row],[Etmaal temperatuur °C]]-stookgrens[],0),"")</f>
        <v>0</v>
      </c>
    </row>
    <row r="7396" spans="1:16" x14ac:dyDescent="0.25">
      <c r="A7396">
        <v>286</v>
      </c>
      <c r="B7396" s="110">
        <v>45924</v>
      </c>
      <c r="C7396" s="89">
        <v>5.3</v>
      </c>
      <c r="D7396" s="89">
        <v>10.7</v>
      </c>
      <c r="E7396" s="96">
        <v>1521</v>
      </c>
      <c r="F7396" s="89">
        <v>0</v>
      </c>
      <c r="G7396" s="89"/>
      <c r="H7396">
        <v>0.74</v>
      </c>
      <c r="I7396" t="s">
        <v>18</v>
      </c>
      <c r="J7396">
        <v>0.8</v>
      </c>
      <c r="K7396">
        <v>9</v>
      </c>
      <c r="L7396">
        <v>2025</v>
      </c>
      <c r="M7396" t="s">
        <v>367</v>
      </c>
      <c r="N7396" s="89" cm="1">
        <f t="array" ref="N7396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7396" s="89">
        <f>_34_KNMI_Stations[[#This Row],[graaddagen]]*_34_KNMI_Stations[[#This Row],[Gewogen factor]]</f>
        <v>5.8400000000000007</v>
      </c>
      <c r="P7396" s="89" cm="1">
        <f t="array" ref="P7396">IF(ISNUMBER(_34_KNMI_Stations[[#This Row],[Etmaal temperatuur °C]]),IF(_34_KNMI_Stations[[#This Row],[Etmaal temperatuur °C]]&gt;stookgrens[],_34_KNMI_Stations[[#This Row],[Etmaal temperatuur °C]]-stookgrens[],0),"")</f>
        <v>0</v>
      </c>
    </row>
    <row r="7397" spans="1:16" x14ac:dyDescent="0.25">
      <c r="A7397">
        <v>286</v>
      </c>
      <c r="B7397" s="110">
        <v>45925</v>
      </c>
      <c r="C7397" s="89">
        <v>6.5</v>
      </c>
      <c r="D7397" s="89">
        <v>12.1</v>
      </c>
      <c r="E7397" s="96">
        <v>1421</v>
      </c>
      <c r="F7397" s="89">
        <v>0</v>
      </c>
      <c r="G7397" s="89"/>
      <c r="H7397">
        <v>0.64</v>
      </c>
      <c r="I7397" t="s">
        <v>18</v>
      </c>
      <c r="J7397">
        <v>0.8</v>
      </c>
      <c r="K7397">
        <v>9</v>
      </c>
      <c r="L7397">
        <v>2025</v>
      </c>
      <c r="M7397" t="s">
        <v>367</v>
      </c>
      <c r="N7397" s="89" cm="1">
        <f t="array" ref="N7397">IF(ISNUMBER(_34_KNMI_Stations[[#This Row],[Etmaal temperatuur °C]]),IF(_34_KNMI_Stations[[#This Row],[Etmaal temperatuur °C]]&lt;stookgrens[],stookgrens[]-_34_KNMI_Stations[[#This Row],[Etmaal temperatuur °C]],0),"")</f>
        <v>5.9</v>
      </c>
      <c r="O7397" s="89">
        <f>_34_KNMI_Stations[[#This Row],[graaddagen]]*_34_KNMI_Stations[[#This Row],[Gewogen factor]]</f>
        <v>4.7200000000000006</v>
      </c>
      <c r="P7397" s="89" cm="1">
        <f t="array" ref="P7397">IF(ISNUMBER(_34_KNMI_Stations[[#This Row],[Etmaal temperatuur °C]]),IF(_34_KNMI_Stations[[#This Row],[Etmaal temperatuur °C]]&gt;stookgrens[],_34_KNMI_Stations[[#This Row],[Etmaal temperatuur °C]]-stookgrens[],0),"")</f>
        <v>0</v>
      </c>
    </row>
    <row r="7398" spans="1:16" x14ac:dyDescent="0.25">
      <c r="A7398">
        <v>286</v>
      </c>
      <c r="B7398" s="110">
        <v>45926</v>
      </c>
      <c r="C7398" s="89">
        <v>5.3</v>
      </c>
      <c r="D7398" s="89">
        <v>12.5</v>
      </c>
      <c r="E7398" s="96">
        <v>1015</v>
      </c>
      <c r="F7398" s="89">
        <v>1.4</v>
      </c>
      <c r="G7398" s="89"/>
      <c r="H7398">
        <v>0.69</v>
      </c>
      <c r="I7398" t="s">
        <v>18</v>
      </c>
      <c r="J7398">
        <v>0.8</v>
      </c>
      <c r="K7398">
        <v>9</v>
      </c>
      <c r="L7398">
        <v>2025</v>
      </c>
      <c r="M7398" t="s">
        <v>367</v>
      </c>
      <c r="N7398" s="89" cm="1">
        <f t="array" ref="N7398">IF(ISNUMBER(_34_KNMI_Stations[[#This Row],[Etmaal temperatuur °C]]),IF(_34_KNMI_Stations[[#This Row],[Etmaal temperatuur °C]]&lt;stookgrens[],stookgrens[]-_34_KNMI_Stations[[#This Row],[Etmaal temperatuur °C]],0),"")</f>
        <v>5.5</v>
      </c>
      <c r="O7398" s="89">
        <f>_34_KNMI_Stations[[#This Row],[graaddagen]]*_34_KNMI_Stations[[#This Row],[Gewogen factor]]</f>
        <v>4.4000000000000004</v>
      </c>
      <c r="P7398" s="89" cm="1">
        <f t="array" ref="P7398">IF(ISNUMBER(_34_KNMI_Stations[[#This Row],[Etmaal temperatuur °C]]),IF(_34_KNMI_Stations[[#This Row],[Etmaal temperatuur °C]]&gt;stookgrens[],_34_KNMI_Stations[[#This Row],[Etmaal temperatuur °C]]-stookgrens[],0),"")</f>
        <v>0</v>
      </c>
    </row>
    <row r="7399" spans="1:16" x14ac:dyDescent="0.25">
      <c r="A7399">
        <v>286</v>
      </c>
      <c r="B7399" s="110">
        <v>45927</v>
      </c>
      <c r="C7399" s="89">
        <v>2.7</v>
      </c>
      <c r="D7399" s="89">
        <v>12.5</v>
      </c>
      <c r="E7399" s="96">
        <v>763</v>
      </c>
      <c r="F7399" s="89">
        <v>0</v>
      </c>
      <c r="G7399" s="89"/>
      <c r="H7399">
        <v>0.84</v>
      </c>
      <c r="I7399" t="s">
        <v>18</v>
      </c>
      <c r="J7399">
        <v>0.8</v>
      </c>
      <c r="K7399">
        <v>9</v>
      </c>
      <c r="L7399">
        <v>2025</v>
      </c>
      <c r="M7399" t="s">
        <v>367</v>
      </c>
      <c r="N7399" s="89" cm="1">
        <f t="array" ref="N7399">IF(ISNUMBER(_34_KNMI_Stations[[#This Row],[Etmaal temperatuur °C]]),IF(_34_KNMI_Stations[[#This Row],[Etmaal temperatuur °C]]&lt;stookgrens[],stookgrens[]-_34_KNMI_Stations[[#This Row],[Etmaal temperatuur °C]],0),"")</f>
        <v>5.5</v>
      </c>
      <c r="O7399" s="89">
        <f>_34_KNMI_Stations[[#This Row],[graaddagen]]*_34_KNMI_Stations[[#This Row],[Gewogen factor]]</f>
        <v>4.4000000000000004</v>
      </c>
      <c r="P7399" s="89" cm="1">
        <f t="array" ref="P7399">IF(ISNUMBER(_34_KNMI_Stations[[#This Row],[Etmaal temperatuur °C]]),IF(_34_KNMI_Stations[[#This Row],[Etmaal temperatuur °C]]&gt;stookgrens[],_34_KNMI_Stations[[#This Row],[Etmaal temperatuur °C]]-stookgrens[],0),"")</f>
        <v>0</v>
      </c>
    </row>
    <row r="7400" spans="1:16" x14ac:dyDescent="0.25">
      <c r="A7400">
        <v>286</v>
      </c>
      <c r="B7400" s="110">
        <v>45928</v>
      </c>
      <c r="C7400" s="89">
        <v>2.1</v>
      </c>
      <c r="D7400" s="89">
        <v>15.2</v>
      </c>
      <c r="E7400" s="96">
        <v>1089</v>
      </c>
      <c r="F7400" s="89">
        <v>0</v>
      </c>
      <c r="G7400" s="89"/>
      <c r="H7400">
        <v>0.79</v>
      </c>
      <c r="I7400" t="s">
        <v>18</v>
      </c>
      <c r="J7400">
        <v>0.8</v>
      </c>
      <c r="K7400">
        <v>9</v>
      </c>
      <c r="L7400">
        <v>2025</v>
      </c>
      <c r="M7400" t="s">
        <v>367</v>
      </c>
      <c r="N7400" s="89" cm="1">
        <f t="array" ref="N7400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7400" s="89">
        <f>_34_KNMI_Stations[[#This Row],[graaddagen]]*_34_KNMI_Stations[[#This Row],[Gewogen factor]]</f>
        <v>2.2400000000000007</v>
      </c>
      <c r="P7400" s="89" cm="1">
        <f t="array" ref="P7400">IF(ISNUMBER(_34_KNMI_Stations[[#This Row],[Etmaal temperatuur °C]]),IF(_34_KNMI_Stations[[#This Row],[Etmaal temperatuur °C]]&gt;stookgrens[],_34_KNMI_Stations[[#This Row],[Etmaal temperatuur °C]]-stookgrens[],0),"")</f>
        <v>0</v>
      </c>
    </row>
    <row r="7401" spans="1:16" x14ac:dyDescent="0.25">
      <c r="A7401">
        <v>286</v>
      </c>
      <c r="B7401" s="110">
        <v>45929</v>
      </c>
      <c r="C7401" s="89">
        <v>1.6</v>
      </c>
      <c r="D7401" s="89">
        <v>13.3</v>
      </c>
      <c r="E7401" s="96">
        <v>763</v>
      </c>
      <c r="F7401" s="89">
        <v>3.5</v>
      </c>
      <c r="G7401" s="89"/>
      <c r="H7401">
        <v>0.84</v>
      </c>
      <c r="I7401" t="s">
        <v>18</v>
      </c>
      <c r="J7401">
        <v>0.8</v>
      </c>
      <c r="K7401">
        <v>9</v>
      </c>
      <c r="L7401">
        <v>2025</v>
      </c>
      <c r="M7401" t="s">
        <v>368</v>
      </c>
      <c r="N7401" s="89" cm="1">
        <f t="array" ref="N7401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7401" s="89">
        <f>_34_KNMI_Stations[[#This Row],[graaddagen]]*_34_KNMI_Stations[[#This Row],[Gewogen factor]]</f>
        <v>3.76</v>
      </c>
      <c r="P7401" s="89" cm="1">
        <f t="array" ref="P7401">IF(ISNUMBER(_34_KNMI_Stations[[#This Row],[Etmaal temperatuur °C]]),IF(_34_KNMI_Stations[[#This Row],[Etmaal temperatuur °C]]&gt;stookgrens[],_34_KNMI_Stations[[#This Row],[Etmaal temperatuur °C]]-stookgrens[],0),"")</f>
        <v>0</v>
      </c>
    </row>
    <row r="7402" spans="1:16" x14ac:dyDescent="0.25">
      <c r="A7402">
        <v>286</v>
      </c>
      <c r="B7402" s="110">
        <v>45930</v>
      </c>
      <c r="C7402" s="89">
        <v>2.2999999999999998</v>
      </c>
      <c r="D7402" s="89">
        <v>11.3</v>
      </c>
      <c r="E7402" s="96">
        <v>1215</v>
      </c>
      <c r="F7402" s="89">
        <v>0</v>
      </c>
      <c r="G7402" s="89"/>
      <c r="H7402">
        <v>0.84</v>
      </c>
      <c r="I7402" t="s">
        <v>18</v>
      </c>
      <c r="J7402">
        <v>0.8</v>
      </c>
      <c r="K7402">
        <v>9</v>
      </c>
      <c r="L7402">
        <v>2025</v>
      </c>
      <c r="M7402" t="s">
        <v>368</v>
      </c>
      <c r="N7402" s="89" cm="1">
        <f t="array" ref="N7402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7402" s="89">
        <f>_34_KNMI_Stations[[#This Row],[graaddagen]]*_34_KNMI_Stations[[#This Row],[Gewogen factor]]</f>
        <v>5.3599999999999994</v>
      </c>
      <c r="P7402" s="89" cm="1">
        <f t="array" ref="P7402">IF(ISNUMBER(_34_KNMI_Stations[[#This Row],[Etmaal temperatuur °C]]),IF(_34_KNMI_Stations[[#This Row],[Etmaal temperatuur °C]]&gt;stookgrens[],_34_KNMI_Stations[[#This Row],[Etmaal temperatuur °C]]-stookgrens[],0),"")</f>
        <v>0</v>
      </c>
    </row>
    <row r="7403" spans="1:16" x14ac:dyDescent="0.25">
      <c r="A7403">
        <v>286</v>
      </c>
      <c r="B7403" s="110">
        <v>45931</v>
      </c>
      <c r="C7403" s="89">
        <v>3.7</v>
      </c>
      <c r="D7403" s="89">
        <v>10.6</v>
      </c>
      <c r="E7403" s="96">
        <v>1318</v>
      </c>
      <c r="F7403" s="89">
        <v>0</v>
      </c>
      <c r="G7403" s="89"/>
      <c r="H7403">
        <v>0.71</v>
      </c>
      <c r="I7403" t="s">
        <v>18</v>
      </c>
      <c r="J7403">
        <v>1</v>
      </c>
      <c r="K7403">
        <v>10</v>
      </c>
      <c r="L7403">
        <v>2025</v>
      </c>
      <c r="M7403" t="s">
        <v>368</v>
      </c>
      <c r="N7403" s="89" cm="1">
        <f t="array" ref="N7403">IF(ISNUMBER(_34_KNMI_Stations[[#This Row],[Etmaal temperatuur °C]]),IF(_34_KNMI_Stations[[#This Row],[Etmaal temperatuur °C]]&lt;stookgrens[],stookgrens[]-_34_KNMI_Stations[[#This Row],[Etmaal temperatuur °C]],0),"")</f>
        <v>7.4</v>
      </c>
      <c r="O7403" s="89">
        <f>_34_KNMI_Stations[[#This Row],[graaddagen]]*_34_KNMI_Stations[[#This Row],[Gewogen factor]]</f>
        <v>7.4</v>
      </c>
      <c r="P7403" s="89" cm="1">
        <f t="array" ref="P7403">IF(ISNUMBER(_34_KNMI_Stations[[#This Row],[Etmaal temperatuur °C]]),IF(_34_KNMI_Stations[[#This Row],[Etmaal temperatuur °C]]&gt;stookgrens[],_34_KNMI_Stations[[#This Row],[Etmaal temperatuur °C]]-stookgrens[],0),"")</f>
        <v>0</v>
      </c>
    </row>
    <row r="7404" spans="1:16" x14ac:dyDescent="0.25">
      <c r="A7404">
        <v>286</v>
      </c>
      <c r="B7404" s="110">
        <v>45932</v>
      </c>
      <c r="C7404" s="89">
        <v>4.0999999999999996</v>
      </c>
      <c r="D7404" s="89">
        <v>10.7</v>
      </c>
      <c r="E7404" s="96">
        <v>1296</v>
      </c>
      <c r="F7404" s="89">
        <v>-0.1</v>
      </c>
      <c r="G7404" s="89"/>
      <c r="H7404">
        <v>0.71</v>
      </c>
      <c r="I7404" t="s">
        <v>18</v>
      </c>
      <c r="J7404">
        <v>1</v>
      </c>
      <c r="K7404">
        <v>10</v>
      </c>
      <c r="L7404">
        <v>2025</v>
      </c>
      <c r="M7404" t="s">
        <v>368</v>
      </c>
      <c r="N7404" s="89" cm="1">
        <f t="array" ref="N7404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7404" s="89">
        <f>_34_KNMI_Stations[[#This Row],[graaddagen]]*_34_KNMI_Stations[[#This Row],[Gewogen factor]]</f>
        <v>7.3000000000000007</v>
      </c>
      <c r="P7404" s="89" cm="1">
        <f t="array" ref="P7404">IF(ISNUMBER(_34_KNMI_Stations[[#This Row],[Etmaal temperatuur °C]]),IF(_34_KNMI_Stations[[#This Row],[Etmaal temperatuur °C]]&gt;stookgrens[],_34_KNMI_Stations[[#This Row],[Etmaal temperatuur °C]]-stookgrens[],0),"")</f>
        <v>0</v>
      </c>
    </row>
    <row r="7405" spans="1:16" x14ac:dyDescent="0.25">
      <c r="A7405">
        <v>286</v>
      </c>
      <c r="B7405" s="110">
        <v>45933</v>
      </c>
      <c r="C7405" s="89">
        <v>6.4</v>
      </c>
      <c r="D7405" s="89">
        <v>11.2</v>
      </c>
      <c r="E7405" s="96">
        <v>528</v>
      </c>
      <c r="F7405" s="89">
        <v>5.4</v>
      </c>
      <c r="G7405" s="89"/>
      <c r="H7405">
        <v>0.69</v>
      </c>
      <c r="I7405" t="s">
        <v>18</v>
      </c>
      <c r="J7405">
        <v>1</v>
      </c>
      <c r="K7405">
        <v>10</v>
      </c>
      <c r="L7405">
        <v>2025</v>
      </c>
      <c r="M7405" t="s">
        <v>368</v>
      </c>
      <c r="N7405" s="89" cm="1">
        <f t="array" ref="N7405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7405" s="89">
        <f>_34_KNMI_Stations[[#This Row],[graaddagen]]*_34_KNMI_Stations[[#This Row],[Gewogen factor]]</f>
        <v>6.8000000000000007</v>
      </c>
      <c r="P7405" s="89" cm="1">
        <f t="array" ref="P7405">IF(ISNUMBER(_34_KNMI_Stations[[#This Row],[Etmaal temperatuur °C]]),IF(_34_KNMI_Stations[[#This Row],[Etmaal temperatuur °C]]&gt;stookgrens[],_34_KNMI_Stations[[#This Row],[Etmaal temperatuur °C]]-stookgrens[],0),"")</f>
        <v>0</v>
      </c>
    </row>
    <row r="7406" spans="1:16" x14ac:dyDescent="0.25">
      <c r="A7406">
        <v>286</v>
      </c>
      <c r="B7406" s="110">
        <v>45934</v>
      </c>
      <c r="C7406" s="89">
        <v>9.1</v>
      </c>
      <c r="D7406" s="89">
        <v>11.9</v>
      </c>
      <c r="E7406" s="96">
        <v>617</v>
      </c>
      <c r="F7406" s="89">
        <v>28.7</v>
      </c>
      <c r="G7406" s="89"/>
      <c r="H7406">
        <v>0.84</v>
      </c>
      <c r="I7406" t="s">
        <v>18</v>
      </c>
      <c r="J7406">
        <v>1</v>
      </c>
      <c r="K7406">
        <v>10</v>
      </c>
      <c r="L7406">
        <v>2025</v>
      </c>
      <c r="M7406" t="s">
        <v>368</v>
      </c>
      <c r="N7406" s="89" cm="1">
        <f t="array" ref="N7406">IF(ISNUMBER(_34_KNMI_Stations[[#This Row],[Etmaal temperatuur °C]]),IF(_34_KNMI_Stations[[#This Row],[Etmaal temperatuur °C]]&lt;stookgrens[],stookgrens[]-_34_KNMI_Stations[[#This Row],[Etmaal temperatuur °C]],0),"")</f>
        <v>6.1</v>
      </c>
      <c r="O7406" s="89">
        <f>_34_KNMI_Stations[[#This Row],[graaddagen]]*_34_KNMI_Stations[[#This Row],[Gewogen factor]]</f>
        <v>6.1</v>
      </c>
      <c r="P7406" s="89" cm="1">
        <f t="array" ref="P7406">IF(ISNUMBER(_34_KNMI_Stations[[#This Row],[Etmaal temperatuur °C]]),IF(_34_KNMI_Stations[[#This Row],[Etmaal temperatuur °C]]&gt;stookgrens[],_34_KNMI_Stations[[#This Row],[Etmaal temperatuur °C]]-stookgrens[],0),"")</f>
        <v>0</v>
      </c>
    </row>
    <row r="7407" spans="1:16" x14ac:dyDescent="0.25">
      <c r="A7407">
        <v>286</v>
      </c>
      <c r="B7407" s="110">
        <v>45935</v>
      </c>
      <c r="C7407" s="89">
        <v>7.8</v>
      </c>
      <c r="D7407" s="89">
        <v>11.4</v>
      </c>
      <c r="E7407" s="96">
        <v>571</v>
      </c>
      <c r="F7407" s="89">
        <v>6.5</v>
      </c>
      <c r="G7407" s="89"/>
      <c r="H7407">
        <v>0.83</v>
      </c>
      <c r="I7407" t="s">
        <v>18</v>
      </c>
      <c r="J7407">
        <v>1</v>
      </c>
      <c r="K7407">
        <v>10</v>
      </c>
      <c r="L7407">
        <v>2025</v>
      </c>
      <c r="M7407" t="s">
        <v>368</v>
      </c>
      <c r="N7407" s="89" cm="1">
        <f t="array" ref="N7407">IF(ISNUMBER(_34_KNMI_Stations[[#This Row],[Etmaal temperatuur °C]]),IF(_34_KNMI_Stations[[#This Row],[Etmaal temperatuur °C]]&lt;stookgrens[],stookgrens[]-_34_KNMI_Stations[[#This Row],[Etmaal temperatuur °C]],0),"")</f>
        <v>6.6</v>
      </c>
      <c r="O7407" s="89">
        <f>_34_KNMI_Stations[[#This Row],[graaddagen]]*_34_KNMI_Stations[[#This Row],[Gewogen factor]]</f>
        <v>6.6</v>
      </c>
      <c r="P7407" s="89" cm="1">
        <f t="array" ref="P7407">IF(ISNUMBER(_34_KNMI_Stations[[#This Row],[Etmaal temperatuur °C]]),IF(_34_KNMI_Stations[[#This Row],[Etmaal temperatuur °C]]&gt;stookgrens[],_34_KNMI_Stations[[#This Row],[Etmaal temperatuur °C]]-stookgrens[],0),"")</f>
        <v>0</v>
      </c>
    </row>
    <row r="7408" spans="1:16" x14ac:dyDescent="0.25">
      <c r="A7408">
        <v>286</v>
      </c>
      <c r="B7408" s="110">
        <v>45936</v>
      </c>
      <c r="C7408" s="89">
        <v>4.9000000000000004</v>
      </c>
      <c r="D7408" s="89">
        <v>13.1</v>
      </c>
      <c r="E7408" s="96">
        <v>314</v>
      </c>
      <c r="F7408" s="89">
        <v>0.3</v>
      </c>
      <c r="G7408" s="89"/>
      <c r="H7408">
        <v>0.89</v>
      </c>
      <c r="I7408" t="s">
        <v>18</v>
      </c>
      <c r="J7408">
        <v>1</v>
      </c>
      <c r="K7408">
        <v>10</v>
      </c>
      <c r="L7408">
        <v>2025</v>
      </c>
      <c r="M7408" t="s">
        <v>369</v>
      </c>
      <c r="N7408" s="89" cm="1">
        <f t="array" ref="N7408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7408" s="89">
        <f>_34_KNMI_Stations[[#This Row],[graaddagen]]*_34_KNMI_Stations[[#This Row],[Gewogen factor]]</f>
        <v>4.9000000000000004</v>
      </c>
      <c r="P7408" s="89" cm="1">
        <f t="array" ref="P7408">IF(ISNUMBER(_34_KNMI_Stations[[#This Row],[Etmaal temperatuur °C]]),IF(_34_KNMI_Stations[[#This Row],[Etmaal temperatuur °C]]&gt;stookgrens[],_34_KNMI_Stations[[#This Row],[Etmaal temperatuur °C]]-stookgrens[],0),"")</f>
        <v>0</v>
      </c>
    </row>
    <row r="7409" spans="1:16" x14ac:dyDescent="0.25">
      <c r="A7409">
        <v>286</v>
      </c>
      <c r="B7409" s="110">
        <v>45937</v>
      </c>
      <c r="C7409" s="89">
        <v>4.0999999999999996</v>
      </c>
      <c r="D7409" s="89">
        <v>15</v>
      </c>
      <c r="E7409" s="96">
        <v>553</v>
      </c>
      <c r="F7409" s="89">
        <v>0.2</v>
      </c>
      <c r="G7409" s="89"/>
      <c r="H7409">
        <v>0.89</v>
      </c>
      <c r="I7409" t="s">
        <v>18</v>
      </c>
      <c r="J7409">
        <v>1</v>
      </c>
      <c r="K7409">
        <v>10</v>
      </c>
      <c r="L7409">
        <v>2025</v>
      </c>
      <c r="M7409" t="s">
        <v>369</v>
      </c>
      <c r="N7409" s="89" cm="1">
        <f t="array" ref="N7409">IF(ISNUMBER(_34_KNMI_Stations[[#This Row],[Etmaal temperatuur °C]]),IF(_34_KNMI_Stations[[#This Row],[Etmaal temperatuur °C]]&lt;stookgrens[],stookgrens[]-_34_KNMI_Stations[[#This Row],[Etmaal temperatuur °C]],0),"")</f>
        <v>3</v>
      </c>
      <c r="O7409" s="89">
        <f>_34_KNMI_Stations[[#This Row],[graaddagen]]*_34_KNMI_Stations[[#This Row],[Gewogen factor]]</f>
        <v>3</v>
      </c>
      <c r="P7409" s="89" cm="1">
        <f t="array" ref="P7409">IF(ISNUMBER(_34_KNMI_Stations[[#This Row],[Etmaal temperatuur °C]]),IF(_34_KNMI_Stations[[#This Row],[Etmaal temperatuur °C]]&gt;stookgrens[],_34_KNMI_Stations[[#This Row],[Etmaal temperatuur °C]]-stookgrens[],0),"")</f>
        <v>0</v>
      </c>
    </row>
    <row r="7410" spans="1:16" x14ac:dyDescent="0.25">
      <c r="A7410">
        <v>286</v>
      </c>
      <c r="B7410" s="110">
        <v>45938</v>
      </c>
      <c r="C7410" s="89">
        <v>3</v>
      </c>
      <c r="D7410" s="89">
        <v>13.5</v>
      </c>
      <c r="E7410" s="96">
        <v>379</v>
      </c>
      <c r="F7410" s="89">
        <v>3.2</v>
      </c>
      <c r="G7410" s="89"/>
      <c r="H7410">
        <v>0.92</v>
      </c>
      <c r="I7410" t="s">
        <v>18</v>
      </c>
      <c r="J7410">
        <v>1</v>
      </c>
      <c r="K7410">
        <v>10</v>
      </c>
      <c r="L7410">
        <v>2025</v>
      </c>
      <c r="M7410" t="s">
        <v>369</v>
      </c>
      <c r="N7410" s="89" cm="1">
        <f t="array" ref="N7410">IF(ISNUMBER(_34_KNMI_Stations[[#This Row],[Etmaal temperatuur °C]]),IF(_34_KNMI_Stations[[#This Row],[Etmaal temperatuur °C]]&lt;stookgrens[],stookgrens[]-_34_KNMI_Stations[[#This Row],[Etmaal temperatuur °C]],0),"")</f>
        <v>4.5</v>
      </c>
      <c r="O7410" s="89">
        <f>_34_KNMI_Stations[[#This Row],[graaddagen]]*_34_KNMI_Stations[[#This Row],[Gewogen factor]]</f>
        <v>4.5</v>
      </c>
      <c r="P7410" s="89" cm="1">
        <f t="array" ref="P7410">IF(ISNUMBER(_34_KNMI_Stations[[#This Row],[Etmaal temperatuur °C]]),IF(_34_KNMI_Stations[[#This Row],[Etmaal temperatuur °C]]&gt;stookgrens[],_34_KNMI_Stations[[#This Row],[Etmaal temperatuur °C]]-stookgrens[],0),"")</f>
        <v>0</v>
      </c>
    </row>
    <row r="7411" spans="1:16" x14ac:dyDescent="0.25">
      <c r="A7411">
        <v>286</v>
      </c>
      <c r="B7411" s="110">
        <v>45939</v>
      </c>
      <c r="C7411" s="89">
        <v>4.4000000000000004</v>
      </c>
      <c r="D7411" s="89">
        <v>13</v>
      </c>
      <c r="E7411" s="96">
        <v>427</v>
      </c>
      <c r="F7411" s="89">
        <v>0</v>
      </c>
      <c r="G7411" s="89"/>
      <c r="H7411">
        <v>0.85</v>
      </c>
      <c r="I7411" t="s">
        <v>18</v>
      </c>
      <c r="J7411">
        <v>1</v>
      </c>
      <c r="K7411">
        <v>10</v>
      </c>
      <c r="L7411">
        <v>2025</v>
      </c>
      <c r="M7411" t="s">
        <v>369</v>
      </c>
      <c r="N7411" s="89" cm="1">
        <f t="array" ref="N7411">IF(ISNUMBER(_34_KNMI_Stations[[#This Row],[Etmaal temperatuur °C]]),IF(_34_KNMI_Stations[[#This Row],[Etmaal temperatuur °C]]&lt;stookgrens[],stookgrens[]-_34_KNMI_Stations[[#This Row],[Etmaal temperatuur °C]],0),"")</f>
        <v>5</v>
      </c>
      <c r="O7411" s="89">
        <f>_34_KNMI_Stations[[#This Row],[graaddagen]]*_34_KNMI_Stations[[#This Row],[Gewogen factor]]</f>
        <v>5</v>
      </c>
      <c r="P7411" s="89" cm="1">
        <f t="array" ref="P7411">IF(ISNUMBER(_34_KNMI_Stations[[#This Row],[Etmaal temperatuur °C]]),IF(_34_KNMI_Stations[[#This Row],[Etmaal temperatuur °C]]&gt;stookgrens[],_34_KNMI_Stations[[#This Row],[Etmaal temperatuur °C]]-stookgrens[],0),"")</f>
        <v>0</v>
      </c>
    </row>
    <row r="7412" spans="1:16" x14ac:dyDescent="0.25">
      <c r="A7412">
        <v>286</v>
      </c>
      <c r="B7412" s="110">
        <v>45940</v>
      </c>
      <c r="C7412" s="89">
        <v>4.4000000000000004</v>
      </c>
      <c r="D7412" s="89">
        <v>14</v>
      </c>
      <c r="E7412" s="96">
        <v>624</v>
      </c>
      <c r="F7412" s="89">
        <v>0</v>
      </c>
      <c r="G7412" s="89"/>
      <c r="H7412">
        <v>0.86</v>
      </c>
      <c r="I7412" t="s">
        <v>18</v>
      </c>
      <c r="J7412">
        <v>1</v>
      </c>
      <c r="K7412">
        <v>10</v>
      </c>
      <c r="L7412">
        <v>2025</v>
      </c>
      <c r="M7412" t="s">
        <v>369</v>
      </c>
      <c r="N7412" s="89" cm="1">
        <f t="array" ref="N7412">IF(ISNUMBER(_34_KNMI_Stations[[#This Row],[Etmaal temperatuur °C]]),IF(_34_KNMI_Stations[[#This Row],[Etmaal temperatuur °C]]&lt;stookgrens[],stookgrens[]-_34_KNMI_Stations[[#This Row],[Etmaal temperatuur °C]],0),"")</f>
        <v>4</v>
      </c>
      <c r="O7412" s="89">
        <f>_34_KNMI_Stations[[#This Row],[graaddagen]]*_34_KNMI_Stations[[#This Row],[Gewogen factor]]</f>
        <v>4</v>
      </c>
      <c r="P7412" s="89" cm="1">
        <f t="array" ref="P7412">IF(ISNUMBER(_34_KNMI_Stations[[#This Row],[Etmaal temperatuur °C]]),IF(_34_KNMI_Stations[[#This Row],[Etmaal temperatuur °C]]&gt;stookgrens[],_34_KNMI_Stations[[#This Row],[Etmaal temperatuur °C]]-stookgrens[],0),"")</f>
        <v>0</v>
      </c>
    </row>
    <row r="7413" spans="1:16" x14ac:dyDescent="0.25">
      <c r="A7413">
        <v>286</v>
      </c>
      <c r="B7413" s="110">
        <v>45941</v>
      </c>
      <c r="C7413" s="89">
        <v>3.6</v>
      </c>
      <c r="D7413" s="89">
        <v>13.8</v>
      </c>
      <c r="E7413" s="96">
        <v>243</v>
      </c>
      <c r="F7413" s="89">
        <v>0</v>
      </c>
      <c r="G7413" s="89"/>
      <c r="H7413">
        <v>0.87</v>
      </c>
      <c r="I7413" t="s">
        <v>18</v>
      </c>
      <c r="J7413">
        <v>1</v>
      </c>
      <c r="K7413">
        <v>10</v>
      </c>
      <c r="L7413">
        <v>2025</v>
      </c>
      <c r="M7413" t="s">
        <v>369</v>
      </c>
      <c r="N7413" s="89" cm="1">
        <f t="array" ref="N7413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7413" s="89">
        <f>_34_KNMI_Stations[[#This Row],[graaddagen]]*_34_KNMI_Stations[[#This Row],[Gewogen factor]]</f>
        <v>4.1999999999999993</v>
      </c>
      <c r="P7413" s="89" cm="1">
        <f t="array" ref="P7413">IF(ISNUMBER(_34_KNMI_Stations[[#This Row],[Etmaal temperatuur °C]]),IF(_34_KNMI_Stations[[#This Row],[Etmaal temperatuur °C]]&gt;stookgrens[],_34_KNMI_Stations[[#This Row],[Etmaal temperatuur °C]]-stookgrens[],0),"")</f>
        <v>0</v>
      </c>
    </row>
    <row r="7414" spans="1:16" x14ac:dyDescent="0.25">
      <c r="A7414">
        <v>286</v>
      </c>
      <c r="B7414" s="110">
        <v>45942</v>
      </c>
      <c r="C7414" s="89">
        <v>4</v>
      </c>
      <c r="D7414" s="89">
        <v>13.7</v>
      </c>
      <c r="E7414" s="96">
        <v>389</v>
      </c>
      <c r="F7414" s="89">
        <v>0.8</v>
      </c>
      <c r="G7414" s="89"/>
      <c r="H7414">
        <v>0.91</v>
      </c>
      <c r="I7414" t="s">
        <v>18</v>
      </c>
      <c r="J7414">
        <v>1</v>
      </c>
      <c r="K7414">
        <v>10</v>
      </c>
      <c r="L7414">
        <v>2025</v>
      </c>
      <c r="M7414" t="s">
        <v>369</v>
      </c>
      <c r="N7414" s="89" cm="1">
        <f t="array" ref="N7414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7414" s="89">
        <f>_34_KNMI_Stations[[#This Row],[graaddagen]]*_34_KNMI_Stations[[#This Row],[Gewogen factor]]</f>
        <v>4.3000000000000007</v>
      </c>
      <c r="P7414" s="89" cm="1">
        <f t="array" ref="P7414">IF(ISNUMBER(_34_KNMI_Stations[[#This Row],[Etmaal temperatuur °C]]),IF(_34_KNMI_Stations[[#This Row],[Etmaal temperatuur °C]]&gt;stookgrens[],_34_KNMI_Stations[[#This Row],[Etmaal temperatuur °C]]-stookgrens[],0),"")</f>
        <v>0</v>
      </c>
    </row>
    <row r="7415" spans="1:16" x14ac:dyDescent="0.25">
      <c r="A7415">
        <v>286</v>
      </c>
      <c r="B7415" s="110">
        <v>45943</v>
      </c>
      <c r="C7415" s="89">
        <v>2.5</v>
      </c>
      <c r="D7415" s="89">
        <v>13.6</v>
      </c>
      <c r="E7415" s="96">
        <v>664</v>
      </c>
      <c r="F7415" s="89">
        <v>0.4</v>
      </c>
      <c r="G7415" s="89"/>
      <c r="H7415">
        <v>0.84</v>
      </c>
      <c r="I7415" t="s">
        <v>18</v>
      </c>
      <c r="J7415">
        <v>1</v>
      </c>
      <c r="K7415">
        <v>10</v>
      </c>
      <c r="L7415">
        <v>2025</v>
      </c>
      <c r="M7415" t="s">
        <v>370</v>
      </c>
      <c r="N7415" s="89" cm="1">
        <f t="array" ref="N7415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7415" s="89">
        <f>_34_KNMI_Stations[[#This Row],[graaddagen]]*_34_KNMI_Stations[[#This Row],[Gewogen factor]]</f>
        <v>4.4000000000000004</v>
      </c>
      <c r="P7415" s="89" cm="1">
        <f t="array" ref="P7415">IF(ISNUMBER(_34_KNMI_Stations[[#This Row],[Etmaal temperatuur °C]]),IF(_34_KNMI_Stations[[#This Row],[Etmaal temperatuur °C]]&gt;stookgrens[],_34_KNMI_Stations[[#This Row],[Etmaal temperatuur °C]]-stookgrens[],0),"")</f>
        <v>0</v>
      </c>
    </row>
    <row r="7416" spans="1:16" x14ac:dyDescent="0.25">
      <c r="A7416">
        <v>286</v>
      </c>
      <c r="B7416" s="110">
        <v>45944</v>
      </c>
      <c r="C7416" s="89">
        <v>3.8</v>
      </c>
      <c r="D7416" s="89">
        <v>13.2</v>
      </c>
      <c r="E7416" s="96">
        <v>578</v>
      </c>
      <c r="F7416" s="89">
        <v>0.4</v>
      </c>
      <c r="G7416" s="89"/>
      <c r="H7416">
        <v>0.9</v>
      </c>
      <c r="I7416" t="s">
        <v>18</v>
      </c>
      <c r="J7416">
        <v>1</v>
      </c>
      <c r="K7416">
        <v>10</v>
      </c>
      <c r="L7416">
        <v>2025</v>
      </c>
      <c r="M7416" t="s">
        <v>370</v>
      </c>
      <c r="N7416" s="89" cm="1">
        <f t="array" ref="N7416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7416" s="89">
        <f>_34_KNMI_Stations[[#This Row],[graaddagen]]*_34_KNMI_Stations[[#This Row],[Gewogen factor]]</f>
        <v>4.8000000000000007</v>
      </c>
      <c r="P7416" s="89" cm="1">
        <f t="array" ref="P7416">IF(ISNUMBER(_34_KNMI_Stations[[#This Row],[Etmaal temperatuur °C]]),IF(_34_KNMI_Stations[[#This Row],[Etmaal temperatuur °C]]&gt;stookgrens[],_34_KNMI_Stations[[#This Row],[Etmaal temperatuur °C]]-stookgrens[],0),"")</f>
        <v>0</v>
      </c>
    </row>
    <row r="7417" spans="1:16" x14ac:dyDescent="0.25">
      <c r="A7417">
        <v>286</v>
      </c>
      <c r="B7417" s="110">
        <v>45945</v>
      </c>
      <c r="C7417" s="89">
        <v>3</v>
      </c>
      <c r="D7417" s="89">
        <v>12.5</v>
      </c>
      <c r="E7417" s="96">
        <v>388</v>
      </c>
      <c r="F7417" s="89">
        <v>-0.1</v>
      </c>
      <c r="G7417" s="89"/>
      <c r="H7417">
        <v>0.9</v>
      </c>
      <c r="I7417" t="s">
        <v>18</v>
      </c>
      <c r="J7417">
        <v>1</v>
      </c>
      <c r="K7417">
        <v>10</v>
      </c>
      <c r="L7417">
        <v>2025</v>
      </c>
      <c r="M7417" t="s">
        <v>370</v>
      </c>
      <c r="N7417" s="89" cm="1">
        <f t="array" ref="N7417">IF(ISNUMBER(_34_KNMI_Stations[[#This Row],[Etmaal temperatuur °C]]),IF(_34_KNMI_Stations[[#This Row],[Etmaal temperatuur °C]]&lt;stookgrens[],stookgrens[]-_34_KNMI_Stations[[#This Row],[Etmaal temperatuur °C]],0),"")</f>
        <v>5.5</v>
      </c>
      <c r="O7417" s="89">
        <f>_34_KNMI_Stations[[#This Row],[graaddagen]]*_34_KNMI_Stations[[#This Row],[Gewogen factor]]</f>
        <v>5.5</v>
      </c>
      <c r="P7417" s="89" cm="1">
        <f t="array" ref="P7417">IF(ISNUMBER(_34_KNMI_Stations[[#This Row],[Etmaal temperatuur °C]]),IF(_34_KNMI_Stations[[#This Row],[Etmaal temperatuur °C]]&gt;stookgrens[],_34_KNMI_Stations[[#This Row],[Etmaal temperatuur °C]]-stookgrens[],0),"")</f>
        <v>0</v>
      </c>
    </row>
    <row r="7418" spans="1:16" x14ac:dyDescent="0.25">
      <c r="A7418">
        <v>286</v>
      </c>
      <c r="B7418" s="110">
        <v>45946</v>
      </c>
      <c r="C7418" s="89">
        <v>4.5</v>
      </c>
      <c r="D7418" s="89">
        <v>12.5</v>
      </c>
      <c r="E7418" s="96">
        <v>541</v>
      </c>
      <c r="F7418" s="89">
        <v>2.6</v>
      </c>
      <c r="G7418" s="89"/>
      <c r="H7418">
        <v>0.87</v>
      </c>
      <c r="I7418" t="s">
        <v>18</v>
      </c>
      <c r="J7418">
        <v>1</v>
      </c>
      <c r="K7418">
        <v>10</v>
      </c>
      <c r="L7418">
        <v>2025</v>
      </c>
      <c r="M7418" t="s">
        <v>370</v>
      </c>
      <c r="N7418" s="89" cm="1">
        <f t="array" ref="N7418">IF(ISNUMBER(_34_KNMI_Stations[[#This Row],[Etmaal temperatuur °C]]),IF(_34_KNMI_Stations[[#This Row],[Etmaal temperatuur °C]]&lt;stookgrens[],stookgrens[]-_34_KNMI_Stations[[#This Row],[Etmaal temperatuur °C]],0),"")</f>
        <v>5.5</v>
      </c>
      <c r="O7418" s="89">
        <f>_34_KNMI_Stations[[#This Row],[graaddagen]]*_34_KNMI_Stations[[#This Row],[Gewogen factor]]</f>
        <v>5.5</v>
      </c>
      <c r="P7418" s="89" cm="1">
        <f t="array" ref="P7418">IF(ISNUMBER(_34_KNMI_Stations[[#This Row],[Etmaal temperatuur °C]]),IF(_34_KNMI_Stations[[#This Row],[Etmaal temperatuur °C]]&gt;stookgrens[],_34_KNMI_Stations[[#This Row],[Etmaal temperatuur °C]]-stookgrens[],0),"")</f>
        <v>0</v>
      </c>
    </row>
    <row r="7419" spans="1:16" x14ac:dyDescent="0.25">
      <c r="A7419">
        <v>286</v>
      </c>
      <c r="B7419" s="110">
        <v>45947</v>
      </c>
      <c r="C7419" s="89">
        <v>3.8</v>
      </c>
      <c r="D7419" s="89">
        <v>11.3</v>
      </c>
      <c r="E7419" s="96">
        <v>678</v>
      </c>
      <c r="F7419" s="89">
        <v>3.7</v>
      </c>
      <c r="G7419" s="89"/>
      <c r="H7419">
        <v>0.86</v>
      </c>
      <c r="I7419" t="s">
        <v>18</v>
      </c>
      <c r="J7419">
        <v>1</v>
      </c>
      <c r="K7419">
        <v>10</v>
      </c>
      <c r="L7419">
        <v>2025</v>
      </c>
      <c r="M7419" t="s">
        <v>370</v>
      </c>
      <c r="N7419" s="89" cm="1">
        <f t="array" ref="N7419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7419" s="89">
        <f>_34_KNMI_Stations[[#This Row],[graaddagen]]*_34_KNMI_Stations[[#This Row],[Gewogen factor]]</f>
        <v>6.6999999999999993</v>
      </c>
      <c r="P7419" s="89" cm="1">
        <f t="array" ref="P7419">IF(ISNUMBER(_34_KNMI_Stations[[#This Row],[Etmaal temperatuur °C]]),IF(_34_KNMI_Stations[[#This Row],[Etmaal temperatuur °C]]&gt;stookgrens[],_34_KNMI_Stations[[#This Row],[Etmaal temperatuur °C]]-stookgrens[],0),"")</f>
        <v>0</v>
      </c>
    </row>
    <row r="7420" spans="1:16" x14ac:dyDescent="0.25">
      <c r="A7420">
        <v>286</v>
      </c>
      <c r="B7420" s="110">
        <v>45948</v>
      </c>
      <c r="C7420" s="89">
        <v>2.8</v>
      </c>
      <c r="D7420" s="89">
        <v>7</v>
      </c>
      <c r="E7420" s="96">
        <v>927</v>
      </c>
      <c r="F7420" s="89">
        <v>0</v>
      </c>
      <c r="G7420" s="89"/>
      <c r="H7420">
        <v>0.79</v>
      </c>
      <c r="I7420" t="s">
        <v>18</v>
      </c>
      <c r="J7420">
        <v>1</v>
      </c>
      <c r="K7420">
        <v>10</v>
      </c>
      <c r="L7420">
        <v>2025</v>
      </c>
      <c r="M7420" t="s">
        <v>370</v>
      </c>
      <c r="N7420" s="89" cm="1">
        <f t="array" ref="N7420">IF(ISNUMBER(_34_KNMI_Stations[[#This Row],[Etmaal temperatuur °C]]),IF(_34_KNMI_Stations[[#This Row],[Etmaal temperatuur °C]]&lt;stookgrens[],stookgrens[]-_34_KNMI_Stations[[#This Row],[Etmaal temperatuur °C]],0),"")</f>
        <v>11</v>
      </c>
      <c r="O7420" s="89">
        <f>_34_KNMI_Stations[[#This Row],[graaddagen]]*_34_KNMI_Stations[[#This Row],[Gewogen factor]]</f>
        <v>11</v>
      </c>
      <c r="P7420" s="89" cm="1">
        <f t="array" ref="P7420">IF(ISNUMBER(_34_KNMI_Stations[[#This Row],[Etmaal temperatuur °C]]),IF(_34_KNMI_Stations[[#This Row],[Etmaal temperatuur °C]]&gt;stookgrens[],_34_KNMI_Stations[[#This Row],[Etmaal temperatuur °C]]-stookgrens[],0),"")</f>
        <v>0</v>
      </c>
    </row>
    <row r="7421" spans="1:16" x14ac:dyDescent="0.25">
      <c r="A7421">
        <v>286</v>
      </c>
      <c r="B7421" s="110">
        <v>45949</v>
      </c>
      <c r="C7421" s="89">
        <v>4.5</v>
      </c>
      <c r="D7421" s="89">
        <v>7.6</v>
      </c>
      <c r="E7421" s="96">
        <v>589</v>
      </c>
      <c r="F7421" s="89">
        <v>0</v>
      </c>
      <c r="G7421" s="89"/>
      <c r="H7421">
        <v>0.79</v>
      </c>
      <c r="I7421" t="s">
        <v>18</v>
      </c>
      <c r="J7421">
        <v>1</v>
      </c>
      <c r="K7421">
        <v>10</v>
      </c>
      <c r="L7421">
        <v>2025</v>
      </c>
      <c r="M7421" t="s">
        <v>370</v>
      </c>
      <c r="N7421" s="89" cm="1">
        <f t="array" ref="N7421">IF(ISNUMBER(_34_KNMI_Stations[[#This Row],[Etmaal temperatuur °C]]),IF(_34_KNMI_Stations[[#This Row],[Etmaal temperatuur °C]]&lt;stookgrens[],stookgrens[]-_34_KNMI_Stations[[#This Row],[Etmaal temperatuur °C]],0),"")</f>
        <v>10.4</v>
      </c>
      <c r="O7421" s="89">
        <f>_34_KNMI_Stations[[#This Row],[graaddagen]]*_34_KNMI_Stations[[#This Row],[Gewogen factor]]</f>
        <v>10.4</v>
      </c>
      <c r="P7421" s="89" cm="1">
        <f t="array" ref="P7421">IF(ISNUMBER(_34_KNMI_Stations[[#This Row],[Etmaal temperatuur °C]]),IF(_34_KNMI_Stations[[#This Row],[Etmaal temperatuur °C]]&gt;stookgrens[],_34_KNMI_Stations[[#This Row],[Etmaal temperatuur °C]]-stookgrens[],0),"")</f>
        <v>0</v>
      </c>
    </row>
    <row r="7422" spans="1:16" x14ac:dyDescent="0.25">
      <c r="A7422">
        <v>286</v>
      </c>
      <c r="B7422" s="110">
        <v>45950</v>
      </c>
      <c r="C7422" s="89">
        <v>5.0999999999999996</v>
      </c>
      <c r="D7422" s="89">
        <v>12.5</v>
      </c>
      <c r="E7422" s="96">
        <v>241</v>
      </c>
      <c r="F7422" s="89">
        <v>1.8</v>
      </c>
      <c r="G7422" s="89"/>
      <c r="H7422">
        <v>0.88</v>
      </c>
      <c r="I7422" t="s">
        <v>18</v>
      </c>
      <c r="J7422">
        <v>1</v>
      </c>
      <c r="K7422">
        <v>10</v>
      </c>
      <c r="L7422">
        <v>2025</v>
      </c>
      <c r="M7422" t="s">
        <v>371</v>
      </c>
      <c r="N7422" s="89" cm="1">
        <f t="array" ref="N7422">IF(ISNUMBER(_34_KNMI_Stations[[#This Row],[Etmaal temperatuur °C]]),IF(_34_KNMI_Stations[[#This Row],[Etmaal temperatuur °C]]&lt;stookgrens[],stookgrens[]-_34_KNMI_Stations[[#This Row],[Etmaal temperatuur °C]],0),"")</f>
        <v>5.5</v>
      </c>
      <c r="O7422" s="89">
        <f>_34_KNMI_Stations[[#This Row],[graaddagen]]*_34_KNMI_Stations[[#This Row],[Gewogen factor]]</f>
        <v>5.5</v>
      </c>
      <c r="P7422" s="89" cm="1">
        <f t="array" ref="P7422">IF(ISNUMBER(_34_KNMI_Stations[[#This Row],[Etmaal temperatuur °C]]),IF(_34_KNMI_Stations[[#This Row],[Etmaal temperatuur °C]]&gt;stookgrens[],_34_KNMI_Stations[[#This Row],[Etmaal temperatuur °C]]-stookgrens[],0),"")</f>
        <v>0</v>
      </c>
    </row>
    <row r="7423" spans="1:16" x14ac:dyDescent="0.25">
      <c r="A7423">
        <v>286</v>
      </c>
      <c r="B7423" s="110">
        <v>45951</v>
      </c>
      <c r="C7423" s="89">
        <v>6.8</v>
      </c>
      <c r="D7423" s="89">
        <v>13.2</v>
      </c>
      <c r="E7423" s="96">
        <v>352</v>
      </c>
      <c r="F7423" s="89">
        <v>4.2</v>
      </c>
      <c r="G7423" s="89"/>
      <c r="H7423">
        <v>0.87</v>
      </c>
      <c r="I7423" t="s">
        <v>18</v>
      </c>
      <c r="J7423">
        <v>1</v>
      </c>
      <c r="K7423">
        <v>10</v>
      </c>
      <c r="L7423">
        <v>2025</v>
      </c>
      <c r="M7423" t="s">
        <v>371</v>
      </c>
      <c r="N7423" s="89" cm="1">
        <f t="array" ref="N7423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7423" s="89">
        <f>_34_KNMI_Stations[[#This Row],[graaddagen]]*_34_KNMI_Stations[[#This Row],[Gewogen factor]]</f>
        <v>4.8000000000000007</v>
      </c>
      <c r="P7423" s="89" cm="1">
        <f t="array" ref="P7423">IF(ISNUMBER(_34_KNMI_Stations[[#This Row],[Etmaal temperatuur °C]]),IF(_34_KNMI_Stations[[#This Row],[Etmaal temperatuur °C]]&gt;stookgrens[],_34_KNMI_Stations[[#This Row],[Etmaal temperatuur °C]]-stookgrens[],0),"")</f>
        <v>0</v>
      </c>
    </row>
    <row r="7424" spans="1:16" x14ac:dyDescent="0.25">
      <c r="A7424">
        <v>286</v>
      </c>
      <c r="B7424" s="110">
        <v>45952</v>
      </c>
      <c r="C7424" s="89">
        <v>4.4000000000000004</v>
      </c>
      <c r="D7424" s="89">
        <v>12.4</v>
      </c>
      <c r="E7424" s="96">
        <v>548</v>
      </c>
      <c r="F7424" s="89">
        <v>0</v>
      </c>
      <c r="G7424" s="89"/>
      <c r="H7424">
        <v>0.85</v>
      </c>
      <c r="I7424" t="s">
        <v>18</v>
      </c>
      <c r="J7424">
        <v>1</v>
      </c>
      <c r="K7424">
        <v>10</v>
      </c>
      <c r="L7424">
        <v>2025</v>
      </c>
      <c r="M7424" t="s">
        <v>371</v>
      </c>
      <c r="N7424" s="89" cm="1">
        <f t="array" ref="N7424">IF(ISNUMBER(_34_KNMI_Stations[[#This Row],[Etmaal temperatuur °C]]),IF(_34_KNMI_Stations[[#This Row],[Etmaal temperatuur °C]]&lt;stookgrens[],stookgrens[]-_34_KNMI_Stations[[#This Row],[Etmaal temperatuur °C]],0),"")</f>
        <v>5.6</v>
      </c>
      <c r="O7424" s="89">
        <f>_34_KNMI_Stations[[#This Row],[graaddagen]]*_34_KNMI_Stations[[#This Row],[Gewogen factor]]</f>
        <v>5.6</v>
      </c>
      <c r="P7424" s="89" cm="1">
        <f t="array" ref="P7424">IF(ISNUMBER(_34_KNMI_Stations[[#This Row],[Etmaal temperatuur °C]]),IF(_34_KNMI_Stations[[#This Row],[Etmaal temperatuur °C]]&gt;stookgrens[],_34_KNMI_Stations[[#This Row],[Etmaal temperatuur °C]]-stookgrens[],0),"")</f>
        <v>0</v>
      </c>
    </row>
    <row r="7425" spans="1:16" x14ac:dyDescent="0.25">
      <c r="A7425">
        <v>286</v>
      </c>
      <c r="B7425" s="110">
        <v>45953</v>
      </c>
      <c r="C7425" s="89">
        <v>7.1</v>
      </c>
      <c r="D7425" s="89">
        <v>12</v>
      </c>
      <c r="E7425" s="96">
        <v>494</v>
      </c>
      <c r="F7425" s="89">
        <v>9.6999999999999993</v>
      </c>
      <c r="G7425" s="89"/>
      <c r="H7425">
        <v>0.84</v>
      </c>
      <c r="I7425" t="s">
        <v>18</v>
      </c>
      <c r="J7425">
        <v>1</v>
      </c>
      <c r="K7425">
        <v>10</v>
      </c>
      <c r="L7425">
        <v>2025</v>
      </c>
      <c r="M7425" t="s">
        <v>371</v>
      </c>
      <c r="N7425" s="89" cm="1">
        <f t="array" ref="N7425">IF(ISNUMBER(_34_KNMI_Stations[[#This Row],[Etmaal temperatuur °C]]),IF(_34_KNMI_Stations[[#This Row],[Etmaal temperatuur °C]]&lt;stookgrens[],stookgrens[]-_34_KNMI_Stations[[#This Row],[Etmaal temperatuur °C]],0),"")</f>
        <v>6</v>
      </c>
      <c r="O7425" s="89">
        <f>_34_KNMI_Stations[[#This Row],[graaddagen]]*_34_KNMI_Stations[[#This Row],[Gewogen factor]]</f>
        <v>6</v>
      </c>
      <c r="P7425" s="89" cm="1">
        <f t="array" ref="P7425">IF(ISNUMBER(_34_KNMI_Stations[[#This Row],[Etmaal temperatuur °C]]),IF(_34_KNMI_Stations[[#This Row],[Etmaal temperatuur °C]]&gt;stookgrens[],_34_KNMI_Stations[[#This Row],[Etmaal temperatuur °C]]-stookgrens[],0),"")</f>
        <v>0</v>
      </c>
    </row>
    <row r="7426" spans="1:16" x14ac:dyDescent="0.25">
      <c r="A7426">
        <v>286</v>
      </c>
      <c r="B7426" s="110">
        <v>45954</v>
      </c>
      <c r="C7426" s="89">
        <v>11</v>
      </c>
      <c r="D7426" s="89">
        <v>9.6999999999999993</v>
      </c>
      <c r="E7426" s="96">
        <v>498</v>
      </c>
      <c r="F7426" s="89">
        <v>4.4000000000000004</v>
      </c>
      <c r="G7426" s="89"/>
      <c r="H7426">
        <v>0.8</v>
      </c>
      <c r="I7426" t="s">
        <v>18</v>
      </c>
      <c r="J7426">
        <v>1</v>
      </c>
      <c r="K7426">
        <v>10</v>
      </c>
      <c r="L7426">
        <v>2025</v>
      </c>
      <c r="M7426" t="s">
        <v>371</v>
      </c>
      <c r="N7426" s="89" cm="1">
        <f t="array" ref="N7426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7426" s="89">
        <f>_34_KNMI_Stations[[#This Row],[graaddagen]]*_34_KNMI_Stations[[#This Row],[Gewogen factor]]</f>
        <v>8.3000000000000007</v>
      </c>
      <c r="P7426" s="89" cm="1">
        <f t="array" ref="P7426">IF(ISNUMBER(_34_KNMI_Stations[[#This Row],[Etmaal temperatuur °C]]),IF(_34_KNMI_Stations[[#This Row],[Etmaal temperatuur °C]]&gt;stookgrens[],_34_KNMI_Stations[[#This Row],[Etmaal temperatuur °C]]-stookgrens[],0),"")</f>
        <v>0</v>
      </c>
    </row>
    <row r="7427" spans="1:16" x14ac:dyDescent="0.25">
      <c r="A7427">
        <v>286</v>
      </c>
      <c r="B7427" s="110">
        <v>45955</v>
      </c>
      <c r="C7427" s="89">
        <v>9.1</v>
      </c>
      <c r="D7427" s="89">
        <v>9</v>
      </c>
      <c r="E7427" s="96">
        <v>314</v>
      </c>
      <c r="F7427" s="89">
        <v>4.0999999999999996</v>
      </c>
      <c r="G7427" s="89"/>
      <c r="H7427">
        <v>0.85</v>
      </c>
      <c r="I7427" t="s">
        <v>18</v>
      </c>
      <c r="J7427">
        <v>1</v>
      </c>
      <c r="K7427">
        <v>10</v>
      </c>
      <c r="L7427">
        <v>2025</v>
      </c>
      <c r="M7427" t="s">
        <v>371</v>
      </c>
      <c r="N7427" s="89" cm="1">
        <f t="array" ref="N7427">IF(ISNUMBER(_34_KNMI_Stations[[#This Row],[Etmaal temperatuur °C]]),IF(_34_KNMI_Stations[[#This Row],[Etmaal temperatuur °C]]&lt;stookgrens[],stookgrens[]-_34_KNMI_Stations[[#This Row],[Etmaal temperatuur °C]],0),"")</f>
        <v>9</v>
      </c>
      <c r="O7427" s="89">
        <f>_34_KNMI_Stations[[#This Row],[graaddagen]]*_34_KNMI_Stations[[#This Row],[Gewogen factor]]</f>
        <v>9</v>
      </c>
      <c r="P7427" s="89" cm="1">
        <f t="array" ref="P7427">IF(ISNUMBER(_34_KNMI_Stations[[#This Row],[Etmaal temperatuur °C]]),IF(_34_KNMI_Stations[[#This Row],[Etmaal temperatuur °C]]&gt;stookgrens[],_34_KNMI_Stations[[#This Row],[Etmaal temperatuur °C]]-stookgrens[],0),"")</f>
        <v>0</v>
      </c>
    </row>
    <row r="7428" spans="1:16" x14ac:dyDescent="0.25">
      <c r="A7428">
        <v>286</v>
      </c>
      <c r="B7428" s="110">
        <v>45956</v>
      </c>
      <c r="C7428" s="89">
        <v>10</v>
      </c>
      <c r="D7428" s="89">
        <v>8.6</v>
      </c>
      <c r="E7428" s="96">
        <v>404</v>
      </c>
      <c r="F7428" s="89">
        <v>18.2</v>
      </c>
      <c r="G7428" s="89"/>
      <c r="H7428">
        <v>0.83</v>
      </c>
      <c r="I7428" t="s">
        <v>18</v>
      </c>
      <c r="J7428">
        <v>1</v>
      </c>
      <c r="K7428">
        <v>10</v>
      </c>
      <c r="L7428">
        <v>2025</v>
      </c>
      <c r="M7428" t="s">
        <v>371</v>
      </c>
      <c r="N7428" s="89" cm="1">
        <f t="array" ref="N7428">IF(ISNUMBER(_34_KNMI_Stations[[#This Row],[Etmaal temperatuur °C]]),IF(_34_KNMI_Stations[[#This Row],[Etmaal temperatuur °C]]&lt;stookgrens[],stookgrens[]-_34_KNMI_Stations[[#This Row],[Etmaal temperatuur °C]],0),"")</f>
        <v>9.4</v>
      </c>
      <c r="O7428" s="89">
        <f>_34_KNMI_Stations[[#This Row],[graaddagen]]*_34_KNMI_Stations[[#This Row],[Gewogen factor]]</f>
        <v>9.4</v>
      </c>
      <c r="P7428" s="89" cm="1">
        <f t="array" ref="P7428">IF(ISNUMBER(_34_KNMI_Stations[[#This Row],[Etmaal temperatuur °C]]),IF(_34_KNMI_Stations[[#This Row],[Etmaal temperatuur °C]]&gt;stookgrens[],_34_KNMI_Stations[[#This Row],[Etmaal temperatuur °C]]-stookgrens[],0),"")</f>
        <v>0</v>
      </c>
    </row>
    <row r="7429" spans="1:16" x14ac:dyDescent="0.25">
      <c r="A7429">
        <v>286</v>
      </c>
      <c r="B7429" s="110">
        <v>45957</v>
      </c>
      <c r="C7429" s="89">
        <v>7.3</v>
      </c>
      <c r="D7429" s="89">
        <v>8.6999999999999993</v>
      </c>
      <c r="E7429" s="96">
        <v>429</v>
      </c>
      <c r="F7429" s="89">
        <v>6.1</v>
      </c>
      <c r="G7429" s="89"/>
      <c r="H7429">
        <v>0.84</v>
      </c>
      <c r="I7429" t="s">
        <v>18</v>
      </c>
      <c r="J7429">
        <v>1</v>
      </c>
      <c r="K7429">
        <v>10</v>
      </c>
      <c r="L7429">
        <v>2025</v>
      </c>
      <c r="M7429" t="s">
        <v>372</v>
      </c>
      <c r="N7429" s="89" cm="1">
        <f t="array" ref="N7429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7429" s="89">
        <f>_34_KNMI_Stations[[#This Row],[graaddagen]]*_34_KNMI_Stations[[#This Row],[Gewogen factor]]</f>
        <v>9.3000000000000007</v>
      </c>
      <c r="P7429" s="89" cm="1">
        <f t="array" ref="P7429">IF(ISNUMBER(_34_KNMI_Stations[[#This Row],[Etmaal temperatuur °C]]),IF(_34_KNMI_Stations[[#This Row],[Etmaal temperatuur °C]]&gt;stookgrens[],_34_KNMI_Stations[[#This Row],[Etmaal temperatuur °C]]-stookgrens[],0),"")</f>
        <v>0</v>
      </c>
    </row>
    <row r="7430" spans="1:16" x14ac:dyDescent="0.25">
      <c r="A7430">
        <v>286</v>
      </c>
      <c r="B7430" s="110">
        <v>45958</v>
      </c>
      <c r="C7430" s="89">
        <v>7.5</v>
      </c>
      <c r="D7430" s="89">
        <v>9.6999999999999993</v>
      </c>
      <c r="E7430" s="96">
        <v>544</v>
      </c>
      <c r="F7430" s="89">
        <v>3.8</v>
      </c>
      <c r="G7430" s="89"/>
      <c r="H7430">
        <v>0.82</v>
      </c>
      <c r="I7430" t="s">
        <v>18</v>
      </c>
      <c r="J7430">
        <v>1</v>
      </c>
      <c r="K7430">
        <v>10</v>
      </c>
      <c r="L7430">
        <v>2025</v>
      </c>
      <c r="M7430" t="s">
        <v>372</v>
      </c>
      <c r="N7430" s="89" cm="1">
        <f t="array" ref="N7430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7430" s="89">
        <f>_34_KNMI_Stations[[#This Row],[graaddagen]]*_34_KNMI_Stations[[#This Row],[Gewogen factor]]</f>
        <v>8.3000000000000007</v>
      </c>
      <c r="P7430" s="89" cm="1">
        <f t="array" ref="P7430">IF(ISNUMBER(_34_KNMI_Stations[[#This Row],[Etmaal temperatuur °C]]),IF(_34_KNMI_Stations[[#This Row],[Etmaal temperatuur °C]]&gt;stookgrens[],_34_KNMI_Stations[[#This Row],[Etmaal temperatuur °C]]-stookgrens[],0),"")</f>
        <v>0</v>
      </c>
    </row>
    <row r="7431" spans="1:16" x14ac:dyDescent="0.25">
      <c r="A7431">
        <v>286</v>
      </c>
      <c r="B7431" s="110">
        <v>45959</v>
      </c>
      <c r="C7431" s="89">
        <v>5.5</v>
      </c>
      <c r="D7431" s="89">
        <v>10.7</v>
      </c>
      <c r="E7431" s="96">
        <v>334</v>
      </c>
      <c r="F7431" s="89">
        <v>4.2</v>
      </c>
      <c r="G7431" s="89"/>
      <c r="H7431">
        <v>0.86</v>
      </c>
      <c r="I7431" t="s">
        <v>18</v>
      </c>
      <c r="J7431">
        <v>1</v>
      </c>
      <c r="K7431">
        <v>10</v>
      </c>
      <c r="L7431">
        <v>2025</v>
      </c>
      <c r="M7431" t="s">
        <v>372</v>
      </c>
      <c r="N7431" s="89" cm="1">
        <f t="array" ref="N7431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7431" s="89">
        <f>_34_KNMI_Stations[[#This Row],[graaddagen]]*_34_KNMI_Stations[[#This Row],[Gewogen factor]]</f>
        <v>7.3000000000000007</v>
      </c>
      <c r="P7431" s="89" cm="1">
        <f t="array" ref="P7431">IF(ISNUMBER(_34_KNMI_Stations[[#This Row],[Etmaal temperatuur °C]]),IF(_34_KNMI_Stations[[#This Row],[Etmaal temperatuur °C]]&gt;stookgrens[],_34_KNMI_Stations[[#This Row],[Etmaal temperatuur °C]]-stookgrens[],0),"")</f>
        <v>0</v>
      </c>
    </row>
    <row r="7432" spans="1:16" x14ac:dyDescent="0.25">
      <c r="A7432">
        <v>286</v>
      </c>
      <c r="B7432" s="110">
        <v>45960</v>
      </c>
      <c r="C7432" s="89">
        <v>6.1</v>
      </c>
      <c r="D7432" s="89">
        <v>9.6</v>
      </c>
      <c r="E7432" s="96">
        <v>800</v>
      </c>
      <c r="F7432" s="89">
        <v>9.8000000000000007</v>
      </c>
      <c r="G7432" s="89"/>
      <c r="H7432">
        <v>0.83</v>
      </c>
      <c r="I7432" t="s">
        <v>18</v>
      </c>
      <c r="J7432">
        <v>1</v>
      </c>
      <c r="K7432">
        <v>10</v>
      </c>
      <c r="L7432">
        <v>2025</v>
      </c>
      <c r="M7432" t="s">
        <v>372</v>
      </c>
      <c r="N7432" s="89" cm="1">
        <f t="array" ref="N7432">IF(ISNUMBER(_34_KNMI_Stations[[#This Row],[Etmaal temperatuur °C]]),IF(_34_KNMI_Stations[[#This Row],[Etmaal temperatuur °C]]&lt;stookgrens[],stookgrens[]-_34_KNMI_Stations[[#This Row],[Etmaal temperatuur °C]],0),"")</f>
        <v>8.4</v>
      </c>
      <c r="O7432" s="89">
        <f>_34_KNMI_Stations[[#This Row],[graaddagen]]*_34_KNMI_Stations[[#This Row],[Gewogen factor]]</f>
        <v>8.4</v>
      </c>
      <c r="P7432" s="89" cm="1">
        <f t="array" ref="P7432">IF(ISNUMBER(_34_KNMI_Stations[[#This Row],[Etmaal temperatuur °C]]),IF(_34_KNMI_Stations[[#This Row],[Etmaal temperatuur °C]]&gt;stookgrens[],_34_KNMI_Stations[[#This Row],[Etmaal temperatuur °C]]-stookgrens[],0),"")</f>
        <v>0</v>
      </c>
    </row>
    <row r="7433" spans="1:16" x14ac:dyDescent="0.25">
      <c r="A7433">
        <v>286</v>
      </c>
      <c r="B7433" s="110">
        <v>45961</v>
      </c>
      <c r="C7433" s="89">
        <v>3.9</v>
      </c>
      <c r="D7433" s="89">
        <v>9.1999999999999993</v>
      </c>
      <c r="E7433" s="96">
        <v>408</v>
      </c>
      <c r="F7433" s="89">
        <v>0</v>
      </c>
      <c r="G7433" s="89"/>
      <c r="H7433">
        <v>0.83</v>
      </c>
      <c r="I7433" t="s">
        <v>18</v>
      </c>
      <c r="J7433">
        <v>1</v>
      </c>
      <c r="K7433">
        <v>10</v>
      </c>
      <c r="L7433">
        <v>2025</v>
      </c>
      <c r="M7433" t="s">
        <v>372</v>
      </c>
      <c r="N7433" s="89" cm="1">
        <f t="array" ref="N7433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7433" s="89">
        <f>_34_KNMI_Stations[[#This Row],[graaddagen]]*_34_KNMI_Stations[[#This Row],[Gewogen factor]]</f>
        <v>8.8000000000000007</v>
      </c>
      <c r="P7433" s="89" cm="1">
        <f t="array" ref="P7433">IF(ISNUMBER(_34_KNMI_Stations[[#This Row],[Etmaal temperatuur °C]]),IF(_34_KNMI_Stations[[#This Row],[Etmaal temperatuur °C]]&gt;stookgrens[],_34_KNMI_Stations[[#This Row],[Etmaal temperatuur °C]]-stookgrens[],0),"")</f>
        <v>0</v>
      </c>
    </row>
    <row r="7434" spans="1:16" x14ac:dyDescent="0.25">
      <c r="A7434">
        <v>286</v>
      </c>
      <c r="B7434" s="110">
        <v>45962</v>
      </c>
      <c r="C7434" s="89">
        <v>5.4</v>
      </c>
      <c r="D7434" s="89">
        <v>11.3</v>
      </c>
      <c r="E7434" s="96">
        <v>134</v>
      </c>
      <c r="F7434" s="89">
        <v>4.7</v>
      </c>
      <c r="G7434" s="89"/>
      <c r="H7434">
        <v>0.88</v>
      </c>
      <c r="I7434" t="s">
        <v>18</v>
      </c>
      <c r="J7434">
        <v>1.1000000000000001</v>
      </c>
      <c r="K7434">
        <v>11</v>
      </c>
      <c r="L7434">
        <v>2025</v>
      </c>
      <c r="M7434" t="s">
        <v>372</v>
      </c>
      <c r="N7434" s="89" cm="1">
        <f t="array" ref="N7434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7434" s="89">
        <f>_34_KNMI_Stations[[#This Row],[graaddagen]]*_34_KNMI_Stations[[#This Row],[Gewogen factor]]</f>
        <v>7.37</v>
      </c>
      <c r="P7434" s="89" cm="1">
        <f t="array" ref="P7434">IF(ISNUMBER(_34_KNMI_Stations[[#This Row],[Etmaal temperatuur °C]]),IF(_34_KNMI_Stations[[#This Row],[Etmaal temperatuur °C]]&gt;stookgrens[],_34_KNMI_Stations[[#This Row],[Etmaal temperatuur °C]]-stookgrens[],0),"")</f>
        <v>0</v>
      </c>
    </row>
    <row r="7435" spans="1:16" x14ac:dyDescent="0.25">
      <c r="A7435">
        <v>286</v>
      </c>
      <c r="B7435" s="110">
        <v>45963</v>
      </c>
      <c r="C7435" s="89">
        <v>5.2</v>
      </c>
      <c r="D7435" s="89">
        <v>10.199999999999999</v>
      </c>
      <c r="E7435" s="96">
        <v>502</v>
      </c>
      <c r="F7435" s="89">
        <v>0.1</v>
      </c>
      <c r="G7435" s="89"/>
      <c r="H7435">
        <v>0.87</v>
      </c>
      <c r="I7435" t="s">
        <v>18</v>
      </c>
      <c r="J7435">
        <v>1.1000000000000001</v>
      </c>
      <c r="K7435">
        <v>11</v>
      </c>
      <c r="L7435">
        <v>2025</v>
      </c>
      <c r="M7435" t="s">
        <v>372</v>
      </c>
      <c r="N7435" s="89" cm="1">
        <f t="array" ref="N7435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7435" s="89">
        <f>_34_KNMI_Stations[[#This Row],[graaddagen]]*_34_KNMI_Stations[[#This Row],[Gewogen factor]]</f>
        <v>8.5800000000000018</v>
      </c>
      <c r="P7435" s="89" cm="1">
        <f t="array" ref="P7435">IF(ISNUMBER(_34_KNMI_Stations[[#This Row],[Etmaal temperatuur °C]]),IF(_34_KNMI_Stations[[#This Row],[Etmaal temperatuur °C]]&gt;stookgrens[],_34_KNMI_Stations[[#This Row],[Etmaal temperatuur °C]]-stookgrens[],0),"")</f>
        <v>0</v>
      </c>
    </row>
    <row r="7436" spans="1:16" x14ac:dyDescent="0.25">
      <c r="A7436">
        <v>286</v>
      </c>
      <c r="B7436" s="110">
        <v>45964</v>
      </c>
      <c r="C7436" s="89">
        <v>6.7</v>
      </c>
      <c r="D7436" s="89">
        <v>9.5</v>
      </c>
      <c r="E7436" s="96">
        <v>261</v>
      </c>
      <c r="F7436" s="89">
        <v>0.7</v>
      </c>
      <c r="G7436" s="89"/>
      <c r="H7436">
        <v>0.88</v>
      </c>
      <c r="I7436" t="s">
        <v>18</v>
      </c>
      <c r="J7436">
        <v>1.1000000000000001</v>
      </c>
      <c r="K7436">
        <v>11</v>
      </c>
      <c r="L7436">
        <v>2025</v>
      </c>
      <c r="M7436" t="s">
        <v>373</v>
      </c>
      <c r="N7436" s="89" cm="1">
        <f t="array" ref="N7436">IF(ISNUMBER(_34_KNMI_Stations[[#This Row],[Etmaal temperatuur °C]]),IF(_34_KNMI_Stations[[#This Row],[Etmaal temperatuur °C]]&lt;stookgrens[],stookgrens[]-_34_KNMI_Stations[[#This Row],[Etmaal temperatuur °C]],0),"")</f>
        <v>8.5</v>
      </c>
      <c r="O7436" s="89">
        <f>_34_KNMI_Stations[[#This Row],[graaddagen]]*_34_KNMI_Stations[[#This Row],[Gewogen factor]]</f>
        <v>9.3500000000000014</v>
      </c>
      <c r="P7436" s="89" cm="1">
        <f t="array" ref="P7436">IF(ISNUMBER(_34_KNMI_Stations[[#This Row],[Etmaal temperatuur °C]]),IF(_34_KNMI_Stations[[#This Row],[Etmaal temperatuur °C]]&gt;stookgrens[],_34_KNMI_Stations[[#This Row],[Etmaal temperatuur °C]]-stookgrens[],0),"")</f>
        <v>0</v>
      </c>
    </row>
    <row r="7437" spans="1:16" x14ac:dyDescent="0.25">
      <c r="A7437">
        <v>286</v>
      </c>
      <c r="B7437" s="110">
        <v>45965</v>
      </c>
      <c r="C7437" s="89">
        <v>6</v>
      </c>
      <c r="D7437" s="89">
        <v>12.9</v>
      </c>
      <c r="E7437" s="96">
        <v>399</v>
      </c>
      <c r="F7437" s="89">
        <v>0</v>
      </c>
      <c r="G7437" s="89"/>
      <c r="H7437">
        <v>0.81</v>
      </c>
      <c r="I7437" t="s">
        <v>18</v>
      </c>
      <c r="J7437">
        <v>1.1000000000000001</v>
      </c>
      <c r="K7437">
        <v>11</v>
      </c>
      <c r="L7437">
        <v>2025</v>
      </c>
      <c r="M7437" t="s">
        <v>373</v>
      </c>
      <c r="N7437" s="89" cm="1">
        <f t="array" ref="N7437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7437" s="89">
        <f>_34_KNMI_Stations[[#This Row],[graaddagen]]*_34_KNMI_Stations[[#This Row],[Gewogen factor]]</f>
        <v>5.61</v>
      </c>
      <c r="P7437" s="89" cm="1">
        <f t="array" ref="P7437">IF(ISNUMBER(_34_KNMI_Stations[[#This Row],[Etmaal temperatuur °C]]),IF(_34_KNMI_Stations[[#This Row],[Etmaal temperatuur °C]]&gt;stookgrens[],_34_KNMI_Stations[[#This Row],[Etmaal temperatuur °C]]-stookgrens[],0),"")</f>
        <v>0</v>
      </c>
    </row>
    <row r="7438" spans="1:16" x14ac:dyDescent="0.25">
      <c r="A7438">
        <v>286</v>
      </c>
      <c r="B7438" s="110">
        <v>45966</v>
      </c>
      <c r="C7438" s="89">
        <v>4.5</v>
      </c>
      <c r="D7438" s="89">
        <v>12.1</v>
      </c>
      <c r="E7438" s="96">
        <v>471</v>
      </c>
      <c r="F7438" s="89">
        <v>0</v>
      </c>
      <c r="G7438" s="89"/>
      <c r="H7438">
        <v>0.76</v>
      </c>
      <c r="I7438" t="s">
        <v>18</v>
      </c>
      <c r="J7438">
        <v>1.1000000000000001</v>
      </c>
      <c r="K7438">
        <v>11</v>
      </c>
      <c r="L7438">
        <v>2025</v>
      </c>
      <c r="M7438" t="s">
        <v>373</v>
      </c>
      <c r="N7438" s="89" cm="1">
        <f t="array" ref="N7438">IF(ISNUMBER(_34_KNMI_Stations[[#This Row],[Etmaal temperatuur °C]]),IF(_34_KNMI_Stations[[#This Row],[Etmaal temperatuur °C]]&lt;stookgrens[],stookgrens[]-_34_KNMI_Stations[[#This Row],[Etmaal temperatuur °C]],0),"")</f>
        <v>5.9</v>
      </c>
      <c r="O7438" s="89">
        <f>_34_KNMI_Stations[[#This Row],[graaddagen]]*_34_KNMI_Stations[[#This Row],[Gewogen factor]]</f>
        <v>6.4900000000000011</v>
      </c>
      <c r="P7438" s="89" cm="1">
        <f t="array" ref="P7438">IF(ISNUMBER(_34_KNMI_Stations[[#This Row],[Etmaal temperatuur °C]]),IF(_34_KNMI_Stations[[#This Row],[Etmaal temperatuur °C]]&gt;stookgrens[],_34_KNMI_Stations[[#This Row],[Etmaal temperatuur °C]]-stookgrens[],0),"")</f>
        <v>0</v>
      </c>
    </row>
    <row r="7439" spans="1:16" x14ac:dyDescent="0.25">
      <c r="A7439">
        <v>286</v>
      </c>
      <c r="B7439" s="110">
        <v>45967</v>
      </c>
      <c r="C7439" s="89">
        <v>2.8</v>
      </c>
      <c r="D7439" s="89">
        <v>9.1</v>
      </c>
      <c r="E7439" s="96">
        <v>591</v>
      </c>
      <c r="F7439" s="89">
        <v>0</v>
      </c>
      <c r="G7439" s="89"/>
      <c r="H7439">
        <v>0.82</v>
      </c>
      <c r="I7439" t="s">
        <v>18</v>
      </c>
      <c r="J7439">
        <v>1.1000000000000001</v>
      </c>
      <c r="K7439">
        <v>11</v>
      </c>
      <c r="L7439">
        <v>2025</v>
      </c>
      <c r="M7439" t="s">
        <v>373</v>
      </c>
      <c r="N7439" s="89" cm="1">
        <f t="array" ref="N7439">IF(ISNUMBER(_34_KNMI_Stations[[#This Row],[Etmaal temperatuur °C]]),IF(_34_KNMI_Stations[[#This Row],[Etmaal temperatuur °C]]&lt;stookgrens[],stookgrens[]-_34_KNMI_Stations[[#This Row],[Etmaal temperatuur °C]],0),"")</f>
        <v>8.9</v>
      </c>
      <c r="O7439" s="89">
        <f>_34_KNMI_Stations[[#This Row],[graaddagen]]*_34_KNMI_Stations[[#This Row],[Gewogen factor]]</f>
        <v>9.7900000000000009</v>
      </c>
      <c r="P7439" s="89" cm="1">
        <f t="array" ref="P7439">IF(ISNUMBER(_34_KNMI_Stations[[#This Row],[Etmaal temperatuur °C]]),IF(_34_KNMI_Stations[[#This Row],[Etmaal temperatuur °C]]&gt;stookgrens[],_34_KNMI_Stations[[#This Row],[Etmaal temperatuur °C]]-stookgrens[],0),"")</f>
        <v>0</v>
      </c>
    </row>
    <row r="7440" spans="1:16" x14ac:dyDescent="0.25">
      <c r="A7440">
        <v>286</v>
      </c>
      <c r="B7440" s="110">
        <v>45968</v>
      </c>
      <c r="C7440" s="89">
        <v>2.2000000000000002</v>
      </c>
      <c r="D7440" s="89">
        <v>9.1999999999999993</v>
      </c>
      <c r="E7440" s="96">
        <v>181</v>
      </c>
      <c r="F7440" s="89">
        <v>0</v>
      </c>
      <c r="G7440" s="89"/>
      <c r="H7440">
        <v>0.97</v>
      </c>
      <c r="I7440" t="s">
        <v>18</v>
      </c>
      <c r="J7440">
        <v>1.1000000000000001</v>
      </c>
      <c r="K7440">
        <v>11</v>
      </c>
      <c r="L7440">
        <v>2025</v>
      </c>
      <c r="M7440" t="s">
        <v>373</v>
      </c>
      <c r="N7440" s="89" cm="1">
        <f t="array" ref="N7440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7440" s="89">
        <f>_34_KNMI_Stations[[#This Row],[graaddagen]]*_34_KNMI_Stations[[#This Row],[Gewogen factor]]</f>
        <v>9.6800000000000015</v>
      </c>
      <c r="P7440" s="89" cm="1">
        <f t="array" ref="P7440">IF(ISNUMBER(_34_KNMI_Stations[[#This Row],[Etmaal temperatuur °C]]),IF(_34_KNMI_Stations[[#This Row],[Etmaal temperatuur °C]]&gt;stookgrens[],_34_KNMI_Stations[[#This Row],[Etmaal temperatuur °C]]-stookgrens[],0),"")</f>
        <v>0</v>
      </c>
    </row>
    <row r="7441" spans="1:16" x14ac:dyDescent="0.25">
      <c r="A7441">
        <v>286</v>
      </c>
      <c r="B7441" s="110">
        <v>45969</v>
      </c>
      <c r="C7441" s="89">
        <v>1.1000000000000001</v>
      </c>
      <c r="D7441" s="89">
        <v>10.199999999999999</v>
      </c>
      <c r="E7441" s="96">
        <v>191</v>
      </c>
      <c r="F7441" s="89">
        <v>0.2</v>
      </c>
      <c r="G7441" s="89"/>
      <c r="H7441">
        <v>0.95</v>
      </c>
      <c r="I7441" t="s">
        <v>18</v>
      </c>
      <c r="J7441">
        <v>1.1000000000000001</v>
      </c>
      <c r="K7441">
        <v>11</v>
      </c>
      <c r="L7441">
        <v>2025</v>
      </c>
      <c r="M7441" t="s">
        <v>373</v>
      </c>
      <c r="N7441" s="89" cm="1">
        <f t="array" ref="N7441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7441" s="89">
        <f>_34_KNMI_Stations[[#This Row],[graaddagen]]*_34_KNMI_Stations[[#This Row],[Gewogen factor]]</f>
        <v>8.5800000000000018</v>
      </c>
      <c r="P7441" s="89" cm="1">
        <f t="array" ref="P7441">IF(ISNUMBER(_34_KNMI_Stations[[#This Row],[Etmaal temperatuur °C]]),IF(_34_KNMI_Stations[[#This Row],[Etmaal temperatuur °C]]&gt;stookgrens[],_34_KNMI_Stations[[#This Row],[Etmaal temperatuur °C]]-stookgrens[],0),"")</f>
        <v>0</v>
      </c>
    </row>
    <row r="7442" spans="1:16" x14ac:dyDescent="0.25">
      <c r="A7442">
        <v>286</v>
      </c>
      <c r="B7442" s="110">
        <v>45970</v>
      </c>
      <c r="C7442" s="89">
        <v>2.8</v>
      </c>
      <c r="D7442" s="89">
        <v>9.4</v>
      </c>
      <c r="E7442" s="96">
        <v>317</v>
      </c>
      <c r="F7442" s="89">
        <v>0.1</v>
      </c>
      <c r="G7442" s="89"/>
      <c r="H7442">
        <v>0.93</v>
      </c>
      <c r="I7442" t="s">
        <v>18</v>
      </c>
      <c r="J7442">
        <v>1.1000000000000001</v>
      </c>
      <c r="K7442">
        <v>11</v>
      </c>
      <c r="L7442">
        <v>2025</v>
      </c>
      <c r="M7442" t="s">
        <v>373</v>
      </c>
      <c r="N7442" s="89" cm="1">
        <f t="array" ref="N7442">IF(ISNUMBER(_34_KNMI_Stations[[#This Row],[Etmaal temperatuur °C]]),IF(_34_KNMI_Stations[[#This Row],[Etmaal temperatuur °C]]&lt;stookgrens[],stookgrens[]-_34_KNMI_Stations[[#This Row],[Etmaal temperatuur °C]],0),"")</f>
        <v>8.6</v>
      </c>
      <c r="O7442" s="89">
        <f>_34_KNMI_Stations[[#This Row],[graaddagen]]*_34_KNMI_Stations[[#This Row],[Gewogen factor]]</f>
        <v>9.4600000000000009</v>
      </c>
      <c r="P7442" s="89" cm="1">
        <f t="array" ref="P7442">IF(ISNUMBER(_34_KNMI_Stations[[#This Row],[Etmaal temperatuur °C]]),IF(_34_KNMI_Stations[[#This Row],[Etmaal temperatuur °C]]&gt;stookgrens[],_34_KNMI_Stations[[#This Row],[Etmaal temperatuur °C]]-stookgrens[],0),"")</f>
        <v>0</v>
      </c>
    </row>
    <row r="7443" spans="1:16" x14ac:dyDescent="0.25">
      <c r="A7443">
        <v>286</v>
      </c>
      <c r="B7443" s="110">
        <v>45971</v>
      </c>
      <c r="C7443" s="89">
        <v>4.4000000000000004</v>
      </c>
      <c r="D7443" s="89">
        <v>7.1</v>
      </c>
      <c r="E7443" s="96">
        <v>184</v>
      </c>
      <c r="F7443" s="89">
        <v>1.5</v>
      </c>
      <c r="G7443" s="89"/>
      <c r="H7443">
        <v>0.91</v>
      </c>
      <c r="I7443" t="s">
        <v>18</v>
      </c>
      <c r="J7443">
        <v>1.1000000000000001</v>
      </c>
      <c r="K7443">
        <v>11</v>
      </c>
      <c r="L7443">
        <v>2025</v>
      </c>
      <c r="M7443" t="s">
        <v>374</v>
      </c>
      <c r="N7443" s="89" cm="1">
        <f t="array" ref="N7443">IF(ISNUMBER(_34_KNMI_Stations[[#This Row],[Etmaal temperatuur °C]]),IF(_34_KNMI_Stations[[#This Row],[Etmaal temperatuur °C]]&lt;stookgrens[],stookgrens[]-_34_KNMI_Stations[[#This Row],[Etmaal temperatuur °C]],0),"")</f>
        <v>10.9</v>
      </c>
      <c r="O7443" s="89">
        <f>_34_KNMI_Stations[[#This Row],[graaddagen]]*_34_KNMI_Stations[[#This Row],[Gewogen factor]]</f>
        <v>11.990000000000002</v>
      </c>
      <c r="P7443" s="89" cm="1">
        <f t="array" ref="P7443">IF(ISNUMBER(_34_KNMI_Stations[[#This Row],[Etmaal temperatuur °C]]),IF(_34_KNMI_Stations[[#This Row],[Etmaal temperatuur °C]]&gt;stookgrens[],_34_KNMI_Stations[[#This Row],[Etmaal temperatuur °C]]-stookgrens[],0),"")</f>
        <v>0</v>
      </c>
    </row>
    <row r="7444" spans="1:16" x14ac:dyDescent="0.25">
      <c r="A7444">
        <v>286</v>
      </c>
      <c r="B7444" s="110">
        <v>45972</v>
      </c>
      <c r="C7444" s="89">
        <v>5.0999999999999996</v>
      </c>
      <c r="D7444" s="89">
        <v>9.6999999999999993</v>
      </c>
      <c r="E7444" s="96">
        <v>379</v>
      </c>
      <c r="F7444" s="89">
        <v>1.1000000000000001</v>
      </c>
      <c r="G7444" s="89"/>
      <c r="H7444">
        <v>0.89</v>
      </c>
      <c r="I7444" t="s">
        <v>18</v>
      </c>
      <c r="J7444">
        <v>1.1000000000000001</v>
      </c>
      <c r="K7444">
        <v>11</v>
      </c>
      <c r="L7444">
        <v>2025</v>
      </c>
      <c r="M7444" t="s">
        <v>374</v>
      </c>
      <c r="N7444" s="89" cm="1">
        <f t="array" ref="N7444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7444" s="89">
        <f>_34_KNMI_Stations[[#This Row],[graaddagen]]*_34_KNMI_Stations[[#This Row],[Gewogen factor]]</f>
        <v>9.1300000000000008</v>
      </c>
      <c r="P7444" s="89" cm="1">
        <f t="array" ref="P7444">IF(ISNUMBER(_34_KNMI_Stations[[#This Row],[Etmaal temperatuur °C]]),IF(_34_KNMI_Stations[[#This Row],[Etmaal temperatuur °C]]&gt;stookgrens[],_34_KNMI_Stations[[#This Row],[Etmaal temperatuur °C]]-stookgrens[],0),"")</f>
        <v>0</v>
      </c>
    </row>
    <row r="7445" spans="1:16" x14ac:dyDescent="0.25">
      <c r="A7445">
        <v>286</v>
      </c>
      <c r="B7445" s="110">
        <v>45973</v>
      </c>
      <c r="C7445" s="89">
        <v>6</v>
      </c>
      <c r="D7445" s="89">
        <v>11.3</v>
      </c>
      <c r="E7445" s="96">
        <v>291</v>
      </c>
      <c r="F7445" s="89">
        <v>0</v>
      </c>
      <c r="G7445" s="89"/>
      <c r="H7445">
        <v>0.78</v>
      </c>
      <c r="I7445" t="s">
        <v>18</v>
      </c>
      <c r="J7445">
        <v>1.1000000000000001</v>
      </c>
      <c r="K7445">
        <v>11</v>
      </c>
      <c r="L7445">
        <v>2025</v>
      </c>
      <c r="M7445" t="s">
        <v>374</v>
      </c>
      <c r="N7445" s="89" cm="1">
        <f t="array" ref="N7445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7445" s="89">
        <f>_34_KNMI_Stations[[#This Row],[graaddagen]]*_34_KNMI_Stations[[#This Row],[Gewogen factor]]</f>
        <v>7.37</v>
      </c>
      <c r="P7445" s="89" cm="1">
        <f t="array" ref="P7445">IF(ISNUMBER(_34_KNMI_Stations[[#This Row],[Etmaal temperatuur °C]]),IF(_34_KNMI_Stations[[#This Row],[Etmaal temperatuur °C]]&gt;stookgrens[],_34_KNMI_Stations[[#This Row],[Etmaal temperatuur °C]]-stookgrens[],0),"")</f>
        <v>0</v>
      </c>
    </row>
    <row r="7446" spans="1:16" x14ac:dyDescent="0.25">
      <c r="A7446">
        <v>286</v>
      </c>
      <c r="B7446" s="110">
        <v>45974</v>
      </c>
      <c r="C7446" s="89">
        <v>4.8</v>
      </c>
      <c r="D7446" s="89">
        <v>11.9</v>
      </c>
      <c r="E7446" s="96">
        <v>291</v>
      </c>
      <c r="F7446" s="89">
        <v>2.2999999999999998</v>
      </c>
      <c r="G7446" s="89"/>
      <c r="H7446">
        <v>0.86</v>
      </c>
      <c r="I7446" t="s">
        <v>18</v>
      </c>
      <c r="J7446">
        <v>1.1000000000000001</v>
      </c>
      <c r="K7446">
        <v>11</v>
      </c>
      <c r="L7446">
        <v>2025</v>
      </c>
      <c r="M7446" t="s">
        <v>374</v>
      </c>
      <c r="N7446" s="89" cm="1">
        <f t="array" ref="N7446">IF(ISNUMBER(_34_KNMI_Stations[[#This Row],[Etmaal temperatuur °C]]),IF(_34_KNMI_Stations[[#This Row],[Etmaal temperatuur °C]]&lt;stookgrens[],stookgrens[]-_34_KNMI_Stations[[#This Row],[Etmaal temperatuur °C]],0),"")</f>
        <v>6.1</v>
      </c>
      <c r="O7446" s="89">
        <f>_34_KNMI_Stations[[#This Row],[graaddagen]]*_34_KNMI_Stations[[#This Row],[Gewogen factor]]</f>
        <v>6.71</v>
      </c>
      <c r="P7446" s="89" cm="1">
        <f t="array" ref="P7446">IF(ISNUMBER(_34_KNMI_Stations[[#This Row],[Etmaal temperatuur °C]]),IF(_34_KNMI_Stations[[#This Row],[Etmaal temperatuur °C]]&gt;stookgrens[],_34_KNMI_Stations[[#This Row],[Etmaal temperatuur °C]]-stookgrens[],0),"")</f>
        <v>0</v>
      </c>
    </row>
    <row r="7447" spans="1:16" x14ac:dyDescent="0.25">
      <c r="A7447">
        <v>286</v>
      </c>
      <c r="B7447" s="110">
        <v>45975</v>
      </c>
      <c r="C7447" s="89">
        <v>6.8</v>
      </c>
      <c r="D7447" s="89">
        <v>7.9</v>
      </c>
      <c r="E7447" s="96">
        <v>40</v>
      </c>
      <c r="F7447" s="89">
        <v>28.1</v>
      </c>
      <c r="G7447" s="89"/>
      <c r="H7447">
        <v>0.93</v>
      </c>
      <c r="I7447" t="s">
        <v>18</v>
      </c>
      <c r="J7447">
        <v>1.1000000000000001</v>
      </c>
      <c r="K7447">
        <v>11</v>
      </c>
      <c r="L7447">
        <v>2025</v>
      </c>
      <c r="M7447" t="s">
        <v>374</v>
      </c>
      <c r="N7447" s="89" cm="1">
        <f t="array" ref="N7447">IF(ISNUMBER(_34_KNMI_Stations[[#This Row],[Etmaal temperatuur °C]]),IF(_34_KNMI_Stations[[#This Row],[Etmaal temperatuur °C]]&lt;stookgrens[],stookgrens[]-_34_KNMI_Stations[[#This Row],[Etmaal temperatuur °C]],0),"")</f>
        <v>10.1</v>
      </c>
      <c r="O7447" s="89">
        <f>_34_KNMI_Stations[[#This Row],[graaddagen]]*_34_KNMI_Stations[[#This Row],[Gewogen factor]]</f>
        <v>11.110000000000001</v>
      </c>
      <c r="P7447" s="89" cm="1">
        <f t="array" ref="P7447">IF(ISNUMBER(_34_KNMI_Stations[[#This Row],[Etmaal temperatuur °C]]),IF(_34_KNMI_Stations[[#This Row],[Etmaal temperatuur °C]]&gt;stookgrens[],_34_KNMI_Stations[[#This Row],[Etmaal temperatuur °C]]-stookgrens[],0),"")</f>
        <v>0</v>
      </c>
    </row>
    <row r="7448" spans="1:16" x14ac:dyDescent="0.25">
      <c r="A7448">
        <v>286</v>
      </c>
      <c r="B7448" s="110">
        <v>45976</v>
      </c>
      <c r="C7448" s="89">
        <v>7.5</v>
      </c>
      <c r="D7448" s="89">
        <v>5.9</v>
      </c>
      <c r="E7448" s="96">
        <v>63</v>
      </c>
      <c r="F7448" s="89">
        <v>5.3</v>
      </c>
      <c r="G7448" s="89"/>
      <c r="H7448">
        <v>0.91</v>
      </c>
      <c r="I7448" t="s">
        <v>18</v>
      </c>
      <c r="J7448">
        <v>1.1000000000000001</v>
      </c>
      <c r="K7448">
        <v>11</v>
      </c>
      <c r="L7448">
        <v>2025</v>
      </c>
      <c r="M7448" t="s">
        <v>374</v>
      </c>
      <c r="N7448" s="89" cm="1">
        <f t="array" ref="N7448">IF(ISNUMBER(_34_KNMI_Stations[[#This Row],[Etmaal temperatuur °C]]),IF(_34_KNMI_Stations[[#This Row],[Etmaal temperatuur °C]]&lt;stookgrens[],stookgrens[]-_34_KNMI_Stations[[#This Row],[Etmaal temperatuur °C]],0),"")</f>
        <v>12.1</v>
      </c>
      <c r="O7448" s="89">
        <f>_34_KNMI_Stations[[#This Row],[graaddagen]]*_34_KNMI_Stations[[#This Row],[Gewogen factor]]</f>
        <v>13.31</v>
      </c>
      <c r="P7448" s="89" cm="1">
        <f t="array" ref="P7448">IF(ISNUMBER(_34_KNMI_Stations[[#This Row],[Etmaal temperatuur °C]]),IF(_34_KNMI_Stations[[#This Row],[Etmaal temperatuur °C]]&gt;stookgrens[],_34_KNMI_Stations[[#This Row],[Etmaal temperatuur °C]]-stookgrens[],0),"")</f>
        <v>0</v>
      </c>
    </row>
    <row r="7449" spans="1:16" x14ac:dyDescent="0.25">
      <c r="A7449">
        <v>286</v>
      </c>
      <c r="B7449" s="110">
        <v>45977</v>
      </c>
      <c r="C7449" s="89">
        <v>4.2</v>
      </c>
      <c r="D7449" s="89">
        <v>5.2</v>
      </c>
      <c r="E7449" s="96">
        <v>221</v>
      </c>
      <c r="F7449" s="89">
        <v>1.5</v>
      </c>
      <c r="G7449" s="89"/>
      <c r="H7449">
        <v>0.87</v>
      </c>
      <c r="I7449" t="s">
        <v>18</v>
      </c>
      <c r="J7449">
        <v>1.1000000000000001</v>
      </c>
      <c r="K7449">
        <v>11</v>
      </c>
      <c r="L7449">
        <v>2025</v>
      </c>
      <c r="M7449" t="s">
        <v>374</v>
      </c>
      <c r="N7449" s="89" cm="1">
        <f t="array" ref="N7449">IF(ISNUMBER(_34_KNMI_Stations[[#This Row],[Etmaal temperatuur °C]]),IF(_34_KNMI_Stations[[#This Row],[Etmaal temperatuur °C]]&lt;stookgrens[],stookgrens[]-_34_KNMI_Stations[[#This Row],[Etmaal temperatuur °C]],0),"")</f>
        <v>12.8</v>
      </c>
      <c r="O7449" s="89">
        <f>_34_KNMI_Stations[[#This Row],[graaddagen]]*_34_KNMI_Stations[[#This Row],[Gewogen factor]]</f>
        <v>14.080000000000002</v>
      </c>
      <c r="P7449" s="89" cm="1">
        <f t="array" ref="P7449">IF(ISNUMBER(_34_KNMI_Stations[[#This Row],[Etmaal temperatuur °C]]),IF(_34_KNMI_Stations[[#This Row],[Etmaal temperatuur °C]]&gt;stookgrens[],_34_KNMI_Stations[[#This Row],[Etmaal temperatuur °C]]-stookgrens[],0),"")</f>
        <v>0</v>
      </c>
    </row>
    <row r="7450" spans="1:16" x14ac:dyDescent="0.25">
      <c r="A7450">
        <v>286</v>
      </c>
      <c r="B7450" s="110">
        <v>45978</v>
      </c>
      <c r="C7450" s="89">
        <v>4.7</v>
      </c>
      <c r="D7450" s="89">
        <v>5</v>
      </c>
      <c r="E7450" s="96">
        <v>373</v>
      </c>
      <c r="F7450" s="89">
        <v>6.2</v>
      </c>
      <c r="G7450" s="89"/>
      <c r="H7450">
        <v>0.82</v>
      </c>
      <c r="I7450" t="s">
        <v>18</v>
      </c>
      <c r="J7450">
        <v>1.1000000000000001</v>
      </c>
      <c r="K7450">
        <v>11</v>
      </c>
      <c r="L7450">
        <v>2025</v>
      </c>
      <c r="M7450" t="s">
        <v>375</v>
      </c>
      <c r="N7450" s="89" cm="1">
        <f t="array" ref="N7450">IF(ISNUMBER(_34_KNMI_Stations[[#This Row],[Etmaal temperatuur °C]]),IF(_34_KNMI_Stations[[#This Row],[Etmaal temperatuur °C]]&lt;stookgrens[],stookgrens[]-_34_KNMI_Stations[[#This Row],[Etmaal temperatuur °C]],0),"")</f>
        <v>13</v>
      </c>
      <c r="O7450" s="89">
        <f>_34_KNMI_Stations[[#This Row],[graaddagen]]*_34_KNMI_Stations[[#This Row],[Gewogen factor]]</f>
        <v>14.3</v>
      </c>
      <c r="P7450" s="89" cm="1">
        <f t="array" ref="P7450">IF(ISNUMBER(_34_KNMI_Stations[[#This Row],[Etmaal temperatuur °C]]),IF(_34_KNMI_Stations[[#This Row],[Etmaal temperatuur °C]]&gt;stookgrens[],_34_KNMI_Stations[[#This Row],[Etmaal temperatuur °C]]-stookgrens[],0),"")</f>
        <v>0</v>
      </c>
    </row>
    <row r="7451" spans="1:16" x14ac:dyDescent="0.25">
      <c r="A7451">
        <v>286</v>
      </c>
      <c r="B7451" s="110">
        <v>45979</v>
      </c>
      <c r="C7451" s="89">
        <v>5.9</v>
      </c>
      <c r="D7451" s="89">
        <v>4.2</v>
      </c>
      <c r="E7451" s="96">
        <v>309</v>
      </c>
      <c r="F7451" s="89">
        <v>2</v>
      </c>
      <c r="G7451" s="89"/>
      <c r="H7451">
        <v>0.85</v>
      </c>
      <c r="I7451" t="s">
        <v>18</v>
      </c>
      <c r="J7451">
        <v>1.1000000000000001</v>
      </c>
      <c r="K7451">
        <v>11</v>
      </c>
      <c r="L7451">
        <v>2025</v>
      </c>
      <c r="M7451" t="s">
        <v>375</v>
      </c>
      <c r="N7451" s="89" cm="1">
        <f t="array" ref="N7451">IF(ISNUMBER(_34_KNMI_Stations[[#This Row],[Etmaal temperatuur °C]]),IF(_34_KNMI_Stations[[#This Row],[Etmaal temperatuur °C]]&lt;stookgrens[],stookgrens[]-_34_KNMI_Stations[[#This Row],[Etmaal temperatuur °C]],0),"")</f>
        <v>13.8</v>
      </c>
      <c r="O7451" s="89">
        <f>_34_KNMI_Stations[[#This Row],[graaddagen]]*_34_KNMI_Stations[[#This Row],[Gewogen factor]]</f>
        <v>15.180000000000001</v>
      </c>
      <c r="P7451" s="89" cm="1">
        <f t="array" ref="P7451">IF(ISNUMBER(_34_KNMI_Stations[[#This Row],[Etmaal temperatuur °C]]),IF(_34_KNMI_Stations[[#This Row],[Etmaal temperatuur °C]]&gt;stookgrens[],_34_KNMI_Stations[[#This Row],[Etmaal temperatuur °C]]-stookgrens[],0),"")</f>
        <v>0</v>
      </c>
    </row>
    <row r="7452" spans="1:16" x14ac:dyDescent="0.25">
      <c r="A7452">
        <v>286</v>
      </c>
      <c r="B7452" s="110">
        <v>45980</v>
      </c>
      <c r="C7452" s="89">
        <v>4.0999999999999996</v>
      </c>
      <c r="D7452" s="89">
        <v>3.9</v>
      </c>
      <c r="E7452" s="96">
        <v>65</v>
      </c>
      <c r="F7452" s="89">
        <v>8.8000000000000007</v>
      </c>
      <c r="G7452" s="89"/>
      <c r="H7452">
        <v>0.89</v>
      </c>
      <c r="I7452" t="s">
        <v>18</v>
      </c>
      <c r="J7452">
        <v>1.1000000000000001</v>
      </c>
      <c r="K7452">
        <v>11</v>
      </c>
      <c r="L7452">
        <v>2025</v>
      </c>
      <c r="M7452" t="s">
        <v>375</v>
      </c>
      <c r="N7452" s="89" cm="1">
        <f t="array" ref="N7452">IF(ISNUMBER(_34_KNMI_Stations[[#This Row],[Etmaal temperatuur °C]]),IF(_34_KNMI_Stations[[#This Row],[Etmaal temperatuur °C]]&lt;stookgrens[],stookgrens[]-_34_KNMI_Stations[[#This Row],[Etmaal temperatuur °C]],0),"")</f>
        <v>14.1</v>
      </c>
      <c r="O7452" s="89">
        <f>_34_KNMI_Stations[[#This Row],[graaddagen]]*_34_KNMI_Stations[[#This Row],[Gewogen factor]]</f>
        <v>15.510000000000002</v>
      </c>
      <c r="P7452" s="89" cm="1">
        <f t="array" ref="P7452">IF(ISNUMBER(_34_KNMI_Stations[[#This Row],[Etmaal temperatuur °C]]),IF(_34_KNMI_Stations[[#This Row],[Etmaal temperatuur °C]]&gt;stookgrens[],_34_KNMI_Stations[[#This Row],[Etmaal temperatuur °C]]-stookgrens[],0),"")</f>
        <v>0</v>
      </c>
    </row>
    <row r="7453" spans="1:16" x14ac:dyDescent="0.25">
      <c r="A7453">
        <v>286</v>
      </c>
      <c r="B7453" s="110">
        <v>45981</v>
      </c>
      <c r="C7453" s="89">
        <v>2.1</v>
      </c>
      <c r="D7453" s="89">
        <v>1.2</v>
      </c>
      <c r="E7453" s="96">
        <v>364</v>
      </c>
      <c r="F7453" s="89">
        <v>0</v>
      </c>
      <c r="G7453" s="89"/>
      <c r="H7453">
        <v>0.86</v>
      </c>
      <c r="I7453" t="s">
        <v>18</v>
      </c>
      <c r="J7453">
        <v>1.1000000000000001</v>
      </c>
      <c r="K7453">
        <v>11</v>
      </c>
      <c r="L7453">
        <v>2025</v>
      </c>
      <c r="M7453" t="s">
        <v>375</v>
      </c>
      <c r="N7453" s="89" cm="1">
        <f t="array" ref="N7453">IF(ISNUMBER(_34_KNMI_Stations[[#This Row],[Etmaal temperatuur °C]]),IF(_34_KNMI_Stations[[#This Row],[Etmaal temperatuur °C]]&lt;stookgrens[],stookgrens[]-_34_KNMI_Stations[[#This Row],[Etmaal temperatuur °C]],0),"")</f>
        <v>16.8</v>
      </c>
      <c r="O7453" s="89">
        <f>_34_KNMI_Stations[[#This Row],[graaddagen]]*_34_KNMI_Stations[[#This Row],[Gewogen factor]]</f>
        <v>18.480000000000004</v>
      </c>
      <c r="P7453" s="89" cm="1">
        <f t="array" ref="P7453">IF(ISNUMBER(_34_KNMI_Stations[[#This Row],[Etmaal temperatuur °C]]),IF(_34_KNMI_Stations[[#This Row],[Etmaal temperatuur °C]]&gt;stookgrens[],_34_KNMI_Stations[[#This Row],[Etmaal temperatuur °C]]-stookgrens[],0),"")</f>
        <v>0</v>
      </c>
    </row>
    <row r="7454" spans="1:16" x14ac:dyDescent="0.25">
      <c r="A7454">
        <v>286</v>
      </c>
      <c r="B7454" s="110">
        <v>45982</v>
      </c>
      <c r="C7454" s="89">
        <v>2.5</v>
      </c>
      <c r="D7454" s="89">
        <v>-0.5</v>
      </c>
      <c r="E7454" s="96">
        <v>381</v>
      </c>
      <c r="F7454" s="89">
        <v>0.9</v>
      </c>
      <c r="G7454" s="89"/>
      <c r="H7454">
        <v>0.91</v>
      </c>
      <c r="I7454" t="s">
        <v>18</v>
      </c>
      <c r="J7454">
        <v>1.1000000000000001</v>
      </c>
      <c r="K7454">
        <v>11</v>
      </c>
      <c r="L7454">
        <v>2025</v>
      </c>
      <c r="M7454" t="s">
        <v>375</v>
      </c>
      <c r="N7454" s="89" cm="1">
        <f t="array" ref="N7454">IF(ISNUMBER(_34_KNMI_Stations[[#This Row],[Etmaal temperatuur °C]]),IF(_34_KNMI_Stations[[#This Row],[Etmaal temperatuur °C]]&lt;stookgrens[],stookgrens[]-_34_KNMI_Stations[[#This Row],[Etmaal temperatuur °C]],0),"")</f>
        <v>18.5</v>
      </c>
      <c r="O7454" s="89">
        <f>_34_KNMI_Stations[[#This Row],[graaddagen]]*_34_KNMI_Stations[[#This Row],[Gewogen factor]]</f>
        <v>20.350000000000001</v>
      </c>
      <c r="P7454" s="89" cm="1">
        <f t="array" ref="P7454">IF(ISNUMBER(_34_KNMI_Stations[[#This Row],[Etmaal temperatuur °C]]),IF(_34_KNMI_Stations[[#This Row],[Etmaal temperatuur °C]]&gt;stookgrens[],_34_KNMI_Stations[[#This Row],[Etmaal temperatuur °C]]-stookgrens[],0),"")</f>
        <v>0</v>
      </c>
    </row>
    <row r="7455" spans="1:16" x14ac:dyDescent="0.25">
      <c r="A7455">
        <v>286</v>
      </c>
      <c r="B7455" s="110">
        <v>45983</v>
      </c>
      <c r="C7455" s="89">
        <v>6</v>
      </c>
      <c r="D7455" s="89">
        <v>0.6</v>
      </c>
      <c r="E7455" s="96">
        <v>373</v>
      </c>
      <c r="F7455" s="89">
        <v>0.1</v>
      </c>
      <c r="G7455" s="89"/>
      <c r="H7455">
        <v>0.78</v>
      </c>
      <c r="I7455" t="s">
        <v>18</v>
      </c>
      <c r="J7455">
        <v>1.1000000000000001</v>
      </c>
      <c r="K7455">
        <v>11</v>
      </c>
      <c r="L7455">
        <v>2025</v>
      </c>
      <c r="M7455" t="s">
        <v>375</v>
      </c>
      <c r="N7455" s="89" cm="1">
        <f t="array" ref="N7455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7455" s="89">
        <f>_34_KNMI_Stations[[#This Row],[graaddagen]]*_34_KNMI_Stations[[#This Row],[Gewogen factor]]</f>
        <v>19.14</v>
      </c>
      <c r="P7455" s="89" cm="1">
        <f t="array" ref="P7455">IF(ISNUMBER(_34_KNMI_Stations[[#This Row],[Etmaal temperatuur °C]]),IF(_34_KNMI_Stations[[#This Row],[Etmaal temperatuur °C]]&gt;stookgrens[],_34_KNMI_Stations[[#This Row],[Etmaal temperatuur °C]]-stookgrens[],0),"")</f>
        <v>0</v>
      </c>
    </row>
    <row r="7456" spans="1:16" x14ac:dyDescent="0.25">
      <c r="A7456">
        <v>286</v>
      </c>
      <c r="B7456" s="110">
        <v>45984</v>
      </c>
      <c r="C7456" s="89">
        <v>7.1</v>
      </c>
      <c r="D7456" s="89">
        <v>0.9</v>
      </c>
      <c r="E7456" s="96">
        <v>250</v>
      </c>
      <c r="F7456" s="89">
        <v>4.0999999999999996</v>
      </c>
      <c r="G7456" s="89"/>
      <c r="H7456">
        <v>0.73</v>
      </c>
      <c r="I7456" t="s">
        <v>18</v>
      </c>
      <c r="J7456">
        <v>1.1000000000000001</v>
      </c>
      <c r="K7456">
        <v>11</v>
      </c>
      <c r="L7456">
        <v>2025</v>
      </c>
      <c r="M7456" t="s">
        <v>375</v>
      </c>
      <c r="N7456" s="89" cm="1">
        <f t="array" ref="N7456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7456" s="89">
        <f>_34_KNMI_Stations[[#This Row],[graaddagen]]*_34_KNMI_Stations[[#This Row],[Gewogen factor]]</f>
        <v>18.810000000000002</v>
      </c>
      <c r="P7456" s="89" cm="1">
        <f t="array" ref="P7456">IF(ISNUMBER(_34_KNMI_Stations[[#This Row],[Etmaal temperatuur °C]]),IF(_34_KNMI_Stations[[#This Row],[Etmaal temperatuur °C]]&gt;stookgrens[],_34_KNMI_Stations[[#This Row],[Etmaal temperatuur °C]]-stookgrens[],0),"")</f>
        <v>0</v>
      </c>
    </row>
    <row r="7457" spans="1:16" x14ac:dyDescent="0.25">
      <c r="A7457">
        <v>286</v>
      </c>
      <c r="B7457" s="110">
        <v>45985</v>
      </c>
      <c r="C7457" s="89">
        <v>4.5</v>
      </c>
      <c r="D7457" s="89">
        <v>3.2</v>
      </c>
      <c r="E7457" s="96">
        <v>325</v>
      </c>
      <c r="F7457" s="89">
        <v>0</v>
      </c>
      <c r="G7457" s="89"/>
      <c r="H7457">
        <v>0.92</v>
      </c>
      <c r="I7457" t="s">
        <v>18</v>
      </c>
      <c r="J7457">
        <v>1.1000000000000001</v>
      </c>
      <c r="K7457">
        <v>11</v>
      </c>
      <c r="L7457">
        <v>2025</v>
      </c>
      <c r="M7457" t="s">
        <v>376</v>
      </c>
      <c r="N7457" s="89" cm="1">
        <f t="array" ref="N7457">IF(ISNUMBER(_34_KNMI_Stations[[#This Row],[Etmaal temperatuur °C]]),IF(_34_KNMI_Stations[[#This Row],[Etmaal temperatuur °C]]&lt;stookgrens[],stookgrens[]-_34_KNMI_Stations[[#This Row],[Etmaal temperatuur °C]],0),"")</f>
        <v>14.8</v>
      </c>
      <c r="O7457" s="89">
        <f>_34_KNMI_Stations[[#This Row],[graaddagen]]*_34_KNMI_Stations[[#This Row],[Gewogen factor]]</f>
        <v>16.28</v>
      </c>
      <c r="P7457" s="89" cm="1">
        <f t="array" ref="P7457">IF(ISNUMBER(_34_KNMI_Stations[[#This Row],[Etmaal temperatuur °C]]),IF(_34_KNMI_Stations[[#This Row],[Etmaal temperatuur °C]]&gt;stookgrens[],_34_KNMI_Stations[[#This Row],[Etmaal temperatuur °C]]-stookgrens[],0),"")</f>
        <v>0</v>
      </c>
    </row>
    <row r="7458" spans="1:16" x14ac:dyDescent="0.25">
      <c r="A7458">
        <v>286</v>
      </c>
      <c r="B7458" s="110">
        <v>45986</v>
      </c>
      <c r="C7458" s="89">
        <v>2.1</v>
      </c>
      <c r="D7458" s="89">
        <v>1.6</v>
      </c>
      <c r="E7458" s="96">
        <v>120</v>
      </c>
      <c r="F7458" s="89">
        <v>0.2</v>
      </c>
      <c r="G7458" s="89"/>
      <c r="H7458">
        <v>0.96</v>
      </c>
      <c r="I7458" t="s">
        <v>18</v>
      </c>
      <c r="J7458">
        <v>1.1000000000000001</v>
      </c>
      <c r="K7458">
        <v>11</v>
      </c>
      <c r="L7458">
        <v>2025</v>
      </c>
      <c r="M7458" t="s">
        <v>376</v>
      </c>
      <c r="N7458" s="89" cm="1">
        <f t="array" ref="N7458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7458" s="89">
        <f>_34_KNMI_Stations[[#This Row],[graaddagen]]*_34_KNMI_Stations[[#This Row],[Gewogen factor]]</f>
        <v>18.04</v>
      </c>
      <c r="P7458" s="89" cm="1">
        <f t="array" ref="P7458">IF(ISNUMBER(_34_KNMI_Stations[[#This Row],[Etmaal temperatuur °C]]),IF(_34_KNMI_Stations[[#This Row],[Etmaal temperatuur °C]]&gt;stookgrens[],_34_KNMI_Stations[[#This Row],[Etmaal temperatuur °C]]-stookgrens[],0),"")</f>
        <v>0</v>
      </c>
    </row>
    <row r="7459" spans="1:16" x14ac:dyDescent="0.25">
      <c r="A7459">
        <v>286</v>
      </c>
      <c r="B7459" s="110">
        <v>45987</v>
      </c>
      <c r="C7459" s="89">
        <v>3</v>
      </c>
      <c r="D7459" s="89">
        <v>1.9</v>
      </c>
      <c r="E7459" s="96">
        <v>349</v>
      </c>
      <c r="F7459" s="89">
        <v>0</v>
      </c>
      <c r="G7459" s="89"/>
      <c r="H7459">
        <v>0.94</v>
      </c>
      <c r="I7459" t="s">
        <v>18</v>
      </c>
      <c r="J7459">
        <v>1.1000000000000001</v>
      </c>
      <c r="K7459">
        <v>11</v>
      </c>
      <c r="L7459">
        <v>2025</v>
      </c>
      <c r="M7459" t="s">
        <v>376</v>
      </c>
      <c r="N7459" s="89" cm="1">
        <f t="array" ref="N7459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7459" s="89">
        <f>_34_KNMI_Stations[[#This Row],[graaddagen]]*_34_KNMI_Stations[[#This Row],[Gewogen factor]]</f>
        <v>17.710000000000004</v>
      </c>
      <c r="P7459" s="89" cm="1">
        <f t="array" ref="P7459">IF(ISNUMBER(_34_KNMI_Stations[[#This Row],[Etmaal temperatuur °C]]),IF(_34_KNMI_Stations[[#This Row],[Etmaal temperatuur °C]]&gt;stookgrens[],_34_KNMI_Stations[[#This Row],[Etmaal temperatuur °C]]-stookgrens[],0),"")</f>
        <v>0</v>
      </c>
    </row>
    <row r="7460" spans="1:16" x14ac:dyDescent="0.25">
      <c r="A7460">
        <v>286</v>
      </c>
      <c r="B7460" s="110">
        <v>45988</v>
      </c>
      <c r="C7460" s="89">
        <v>8.1</v>
      </c>
      <c r="D7460" s="89">
        <v>4.8</v>
      </c>
      <c r="E7460" s="96">
        <v>71</v>
      </c>
      <c r="F7460" s="89">
        <v>2.5</v>
      </c>
      <c r="G7460" s="89"/>
      <c r="H7460">
        <v>0.93</v>
      </c>
      <c r="I7460" t="s">
        <v>18</v>
      </c>
      <c r="J7460">
        <v>1.1000000000000001</v>
      </c>
      <c r="K7460">
        <v>11</v>
      </c>
      <c r="L7460">
        <v>2025</v>
      </c>
      <c r="M7460" t="s">
        <v>376</v>
      </c>
      <c r="N7460" s="89" cm="1">
        <f t="array" ref="N7460">IF(ISNUMBER(_34_KNMI_Stations[[#This Row],[Etmaal temperatuur °C]]),IF(_34_KNMI_Stations[[#This Row],[Etmaal temperatuur °C]]&lt;stookgrens[],stookgrens[]-_34_KNMI_Stations[[#This Row],[Etmaal temperatuur °C]],0),"")</f>
        <v>13.2</v>
      </c>
      <c r="O7460" s="89">
        <f>_34_KNMI_Stations[[#This Row],[graaddagen]]*_34_KNMI_Stations[[#This Row],[Gewogen factor]]</f>
        <v>14.52</v>
      </c>
      <c r="P7460" s="89" cm="1">
        <f t="array" ref="P7460">IF(ISNUMBER(_34_KNMI_Stations[[#This Row],[Etmaal temperatuur °C]]),IF(_34_KNMI_Stations[[#This Row],[Etmaal temperatuur °C]]&gt;stookgrens[],_34_KNMI_Stations[[#This Row],[Etmaal temperatuur °C]]-stookgrens[],0),"")</f>
        <v>0</v>
      </c>
    </row>
    <row r="7461" spans="1:16" x14ac:dyDescent="0.25">
      <c r="A7461">
        <v>286</v>
      </c>
      <c r="B7461" s="110">
        <v>45989</v>
      </c>
      <c r="C7461" s="89">
        <v>7.2</v>
      </c>
      <c r="D7461" s="89">
        <v>8.4</v>
      </c>
      <c r="E7461" s="96">
        <v>103</v>
      </c>
      <c r="F7461" s="89">
        <v>0.1</v>
      </c>
      <c r="G7461" s="89"/>
      <c r="H7461">
        <v>0.92</v>
      </c>
      <c r="I7461" t="s">
        <v>18</v>
      </c>
      <c r="J7461">
        <v>1.1000000000000001</v>
      </c>
      <c r="K7461">
        <v>11</v>
      </c>
      <c r="L7461">
        <v>2025</v>
      </c>
      <c r="M7461" t="s">
        <v>376</v>
      </c>
      <c r="N7461" s="89" cm="1">
        <f t="array" ref="N7461">IF(ISNUMBER(_34_KNMI_Stations[[#This Row],[Etmaal temperatuur °C]]),IF(_34_KNMI_Stations[[#This Row],[Etmaal temperatuur °C]]&lt;stookgrens[],stookgrens[]-_34_KNMI_Stations[[#This Row],[Etmaal temperatuur °C]],0),"")</f>
        <v>9.6</v>
      </c>
      <c r="O7461" s="89">
        <f>_34_KNMI_Stations[[#This Row],[graaddagen]]*_34_KNMI_Stations[[#This Row],[Gewogen factor]]</f>
        <v>10.56</v>
      </c>
      <c r="P7461" s="89" cm="1">
        <f t="array" ref="P7461">IF(ISNUMBER(_34_KNMI_Stations[[#This Row],[Etmaal temperatuur °C]]),IF(_34_KNMI_Stations[[#This Row],[Etmaal temperatuur °C]]&gt;stookgrens[],_34_KNMI_Stations[[#This Row],[Etmaal temperatuur °C]]-stookgrens[],0),"")</f>
        <v>0</v>
      </c>
    </row>
    <row r="7462" spans="1:16" x14ac:dyDescent="0.25">
      <c r="A7462">
        <v>286</v>
      </c>
      <c r="B7462" s="110">
        <v>45990</v>
      </c>
      <c r="C7462" s="89">
        <v>5.8</v>
      </c>
      <c r="D7462" s="89">
        <v>8.6999999999999993</v>
      </c>
      <c r="E7462" s="96">
        <v>162</v>
      </c>
      <c r="F7462" s="89">
        <v>0.1</v>
      </c>
      <c r="G7462" s="89"/>
      <c r="H7462">
        <v>0.88</v>
      </c>
      <c r="I7462" t="s">
        <v>18</v>
      </c>
      <c r="J7462">
        <v>1.1000000000000001</v>
      </c>
      <c r="K7462">
        <v>11</v>
      </c>
      <c r="L7462">
        <v>2025</v>
      </c>
      <c r="M7462" t="s">
        <v>376</v>
      </c>
      <c r="N7462" s="89" cm="1">
        <f t="array" ref="N7462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7462" s="89">
        <f>_34_KNMI_Stations[[#This Row],[graaddagen]]*_34_KNMI_Stations[[#This Row],[Gewogen factor]]</f>
        <v>10.230000000000002</v>
      </c>
      <c r="P7462" s="89" cm="1">
        <f t="array" ref="P7462">IF(ISNUMBER(_34_KNMI_Stations[[#This Row],[Etmaal temperatuur °C]]),IF(_34_KNMI_Stations[[#This Row],[Etmaal temperatuur °C]]&gt;stookgrens[],_34_KNMI_Stations[[#This Row],[Etmaal temperatuur °C]]-stookgrens[],0),"")</f>
        <v>0</v>
      </c>
    </row>
    <row r="7463" spans="1:16" x14ac:dyDescent="0.25">
      <c r="A7463">
        <v>286</v>
      </c>
      <c r="B7463" s="110">
        <v>45991</v>
      </c>
      <c r="C7463" s="89">
        <v>6.6</v>
      </c>
      <c r="D7463" s="89">
        <v>6.3</v>
      </c>
      <c r="E7463" s="96">
        <v>278</v>
      </c>
      <c r="F7463" s="89">
        <v>1.7</v>
      </c>
      <c r="G7463" s="89"/>
      <c r="H7463">
        <v>0.84</v>
      </c>
      <c r="I7463" t="s">
        <v>18</v>
      </c>
      <c r="J7463">
        <v>1.1000000000000001</v>
      </c>
      <c r="K7463">
        <v>11</v>
      </c>
      <c r="L7463">
        <v>2025</v>
      </c>
      <c r="M7463" t="s">
        <v>376</v>
      </c>
      <c r="N7463" s="89" cm="1">
        <f t="array" ref="N7463">IF(ISNUMBER(_34_KNMI_Stations[[#This Row],[Etmaal temperatuur °C]]),IF(_34_KNMI_Stations[[#This Row],[Etmaal temperatuur °C]]&lt;stookgrens[],stookgrens[]-_34_KNMI_Stations[[#This Row],[Etmaal temperatuur °C]],0),"")</f>
        <v>11.7</v>
      </c>
      <c r="O7463" s="89">
        <f>_34_KNMI_Stations[[#This Row],[graaddagen]]*_34_KNMI_Stations[[#This Row],[Gewogen factor]]</f>
        <v>12.870000000000001</v>
      </c>
      <c r="P7463" s="89" cm="1">
        <f t="array" ref="P7463">IF(ISNUMBER(_34_KNMI_Stations[[#This Row],[Etmaal temperatuur °C]]),IF(_34_KNMI_Stations[[#This Row],[Etmaal temperatuur °C]]&gt;stookgrens[],_34_KNMI_Stations[[#This Row],[Etmaal temperatuur °C]]-stookgrens[],0),"")</f>
        <v>0</v>
      </c>
    </row>
    <row r="7464" spans="1:16" x14ac:dyDescent="0.25">
      <c r="A7464">
        <v>286</v>
      </c>
      <c r="B7464" s="110">
        <v>45992</v>
      </c>
      <c r="C7464" s="89">
        <v>7.4</v>
      </c>
      <c r="D7464" s="89">
        <v>5</v>
      </c>
      <c r="E7464" s="96">
        <v>213</v>
      </c>
      <c r="F7464" s="89">
        <v>0</v>
      </c>
      <c r="G7464" s="89"/>
      <c r="H7464">
        <v>0.78</v>
      </c>
      <c r="I7464" t="s">
        <v>18</v>
      </c>
      <c r="J7464">
        <v>1.1000000000000001</v>
      </c>
      <c r="K7464">
        <v>12</v>
      </c>
      <c r="L7464">
        <v>2025</v>
      </c>
      <c r="M7464" t="s">
        <v>377</v>
      </c>
      <c r="N7464" s="89" cm="1">
        <f t="array" ref="N7464">IF(ISNUMBER(_34_KNMI_Stations[[#This Row],[Etmaal temperatuur °C]]),IF(_34_KNMI_Stations[[#This Row],[Etmaal temperatuur °C]]&lt;stookgrens[],stookgrens[]-_34_KNMI_Stations[[#This Row],[Etmaal temperatuur °C]],0),"")</f>
        <v>13</v>
      </c>
      <c r="O7464" s="89">
        <f>_34_KNMI_Stations[[#This Row],[graaddagen]]*_34_KNMI_Stations[[#This Row],[Gewogen factor]]</f>
        <v>14.3</v>
      </c>
      <c r="P7464" s="89" cm="1">
        <f t="array" ref="P7464">IF(ISNUMBER(_34_KNMI_Stations[[#This Row],[Etmaal temperatuur °C]]),IF(_34_KNMI_Stations[[#This Row],[Etmaal temperatuur °C]]&gt;stookgrens[],_34_KNMI_Stations[[#This Row],[Etmaal temperatuur °C]]-stookgrens[],0),"")</f>
        <v>0</v>
      </c>
    </row>
    <row r="7465" spans="1:16" x14ac:dyDescent="0.25">
      <c r="A7465">
        <v>286</v>
      </c>
      <c r="B7465" s="110">
        <v>45993</v>
      </c>
      <c r="C7465" s="89">
        <v>5.5</v>
      </c>
      <c r="D7465" s="89">
        <v>6.5</v>
      </c>
      <c r="E7465" s="96">
        <v>102</v>
      </c>
      <c r="F7465" s="89">
        <v>0</v>
      </c>
      <c r="G7465" s="89"/>
      <c r="H7465">
        <v>0.76</v>
      </c>
      <c r="I7465" t="s">
        <v>18</v>
      </c>
      <c r="J7465">
        <v>1.1000000000000001</v>
      </c>
      <c r="K7465">
        <v>12</v>
      </c>
      <c r="L7465">
        <v>2025</v>
      </c>
      <c r="M7465" t="s">
        <v>377</v>
      </c>
      <c r="N7465" s="89" cm="1">
        <f t="array" ref="N7465">IF(ISNUMBER(_34_KNMI_Stations[[#This Row],[Etmaal temperatuur °C]]),IF(_34_KNMI_Stations[[#This Row],[Etmaal temperatuur °C]]&lt;stookgrens[],stookgrens[]-_34_KNMI_Stations[[#This Row],[Etmaal temperatuur °C]],0),"")</f>
        <v>11.5</v>
      </c>
      <c r="O7465" s="89">
        <f>_34_KNMI_Stations[[#This Row],[graaddagen]]*_34_KNMI_Stations[[#This Row],[Gewogen factor]]</f>
        <v>12.65</v>
      </c>
      <c r="P7465" s="89" cm="1">
        <f t="array" ref="P7465">IF(ISNUMBER(_34_KNMI_Stations[[#This Row],[Etmaal temperatuur °C]]),IF(_34_KNMI_Stations[[#This Row],[Etmaal temperatuur °C]]&gt;stookgrens[],_34_KNMI_Stations[[#This Row],[Etmaal temperatuur °C]]-stookgrens[],0),"")</f>
        <v>0</v>
      </c>
    </row>
    <row r="7466" spans="1:16" x14ac:dyDescent="0.25">
      <c r="A7466">
        <v>286</v>
      </c>
      <c r="B7466" s="110">
        <v>45994</v>
      </c>
      <c r="C7466" s="89">
        <v>2.7</v>
      </c>
      <c r="D7466" s="89">
        <v>6.6</v>
      </c>
      <c r="E7466" s="96">
        <v>98</v>
      </c>
      <c r="F7466" s="89">
        <v>0.1</v>
      </c>
      <c r="G7466" s="89"/>
      <c r="H7466">
        <v>0.91</v>
      </c>
      <c r="I7466" t="s">
        <v>18</v>
      </c>
      <c r="J7466">
        <v>1.1000000000000001</v>
      </c>
      <c r="K7466">
        <v>12</v>
      </c>
      <c r="L7466">
        <v>2025</v>
      </c>
      <c r="M7466" t="s">
        <v>377</v>
      </c>
      <c r="N7466" s="89" cm="1">
        <f t="array" ref="N7466">IF(ISNUMBER(_34_KNMI_Stations[[#This Row],[Etmaal temperatuur °C]]),IF(_34_KNMI_Stations[[#This Row],[Etmaal temperatuur °C]]&lt;stookgrens[],stookgrens[]-_34_KNMI_Stations[[#This Row],[Etmaal temperatuur °C]],0),"")</f>
        <v>11.4</v>
      </c>
      <c r="O7466" s="89">
        <f>_34_KNMI_Stations[[#This Row],[graaddagen]]*_34_KNMI_Stations[[#This Row],[Gewogen factor]]</f>
        <v>12.540000000000001</v>
      </c>
      <c r="P7466" s="89" cm="1">
        <f t="array" ref="P7466">IF(ISNUMBER(_34_KNMI_Stations[[#This Row],[Etmaal temperatuur °C]]),IF(_34_KNMI_Stations[[#This Row],[Etmaal temperatuur °C]]&gt;stookgrens[],_34_KNMI_Stations[[#This Row],[Etmaal temperatuur °C]]-stookgrens[],0),"")</f>
        <v>0</v>
      </c>
    </row>
    <row r="7467" spans="1:16" x14ac:dyDescent="0.25">
      <c r="A7467">
        <v>286</v>
      </c>
      <c r="B7467" s="110">
        <v>45995</v>
      </c>
      <c r="C7467" s="89">
        <v>3.4</v>
      </c>
      <c r="D7467" s="89">
        <v>5.0999999999999996</v>
      </c>
      <c r="E7467" s="96">
        <v>127</v>
      </c>
      <c r="F7467" s="89">
        <v>0.2</v>
      </c>
      <c r="G7467" s="89"/>
      <c r="H7467">
        <v>0.92</v>
      </c>
      <c r="I7467" t="s">
        <v>18</v>
      </c>
      <c r="J7467">
        <v>1.1000000000000001</v>
      </c>
      <c r="K7467">
        <v>12</v>
      </c>
      <c r="L7467">
        <v>2025</v>
      </c>
      <c r="M7467" t="s">
        <v>377</v>
      </c>
      <c r="N7467" s="89" cm="1">
        <f t="array" ref="N7467">IF(ISNUMBER(_34_KNMI_Stations[[#This Row],[Etmaal temperatuur °C]]),IF(_34_KNMI_Stations[[#This Row],[Etmaal temperatuur °C]]&lt;stookgrens[],stookgrens[]-_34_KNMI_Stations[[#This Row],[Etmaal temperatuur °C]],0),"")</f>
        <v>12.9</v>
      </c>
      <c r="O7467" s="89">
        <f>_34_KNMI_Stations[[#This Row],[graaddagen]]*_34_KNMI_Stations[[#This Row],[Gewogen factor]]</f>
        <v>14.190000000000001</v>
      </c>
      <c r="P7467" s="89" cm="1">
        <f t="array" ref="P7467">IF(ISNUMBER(_34_KNMI_Stations[[#This Row],[Etmaal temperatuur °C]]),IF(_34_KNMI_Stations[[#This Row],[Etmaal temperatuur °C]]&gt;stookgrens[],_34_KNMI_Stations[[#This Row],[Etmaal temperatuur °C]]-stookgrens[],0),"")</f>
        <v>0</v>
      </c>
    </row>
    <row r="7468" spans="1:16" x14ac:dyDescent="0.25">
      <c r="A7468">
        <v>286</v>
      </c>
      <c r="B7468" s="110">
        <v>45996</v>
      </c>
      <c r="C7468" s="89">
        <v>3</v>
      </c>
      <c r="D7468" s="89">
        <v>4</v>
      </c>
      <c r="E7468" s="96">
        <v>130</v>
      </c>
      <c r="F7468" s="89">
        <v>0</v>
      </c>
      <c r="G7468" s="89"/>
      <c r="H7468">
        <v>0.9</v>
      </c>
      <c r="I7468" t="s">
        <v>18</v>
      </c>
      <c r="J7468">
        <v>1.1000000000000001</v>
      </c>
      <c r="K7468">
        <v>12</v>
      </c>
      <c r="L7468">
        <v>2025</v>
      </c>
      <c r="M7468" t="s">
        <v>377</v>
      </c>
      <c r="N7468" s="89" cm="1">
        <f t="array" ref="N7468">IF(ISNUMBER(_34_KNMI_Stations[[#This Row],[Etmaal temperatuur °C]]),IF(_34_KNMI_Stations[[#This Row],[Etmaal temperatuur °C]]&lt;stookgrens[],stookgrens[]-_34_KNMI_Stations[[#This Row],[Etmaal temperatuur °C]],0),"")</f>
        <v>14</v>
      </c>
      <c r="O7468" s="89">
        <f>_34_KNMI_Stations[[#This Row],[graaddagen]]*_34_KNMI_Stations[[#This Row],[Gewogen factor]]</f>
        <v>15.400000000000002</v>
      </c>
      <c r="P7468" s="89" cm="1">
        <f t="array" ref="P7468">IF(ISNUMBER(_34_KNMI_Stations[[#This Row],[Etmaal temperatuur °C]]),IF(_34_KNMI_Stations[[#This Row],[Etmaal temperatuur °C]]&gt;stookgrens[],_34_KNMI_Stations[[#This Row],[Etmaal temperatuur °C]]-stookgrens[],0),"")</f>
        <v>0</v>
      </c>
    </row>
    <row r="7469" spans="1:16" x14ac:dyDescent="0.25">
      <c r="A7469">
        <v>286</v>
      </c>
      <c r="B7469" s="110">
        <v>45997</v>
      </c>
      <c r="C7469" s="89">
        <v>6.2</v>
      </c>
      <c r="D7469" s="89">
        <v>6.7</v>
      </c>
      <c r="E7469" s="96">
        <v>70</v>
      </c>
      <c r="F7469" s="89">
        <v>3</v>
      </c>
      <c r="G7469" s="89"/>
      <c r="H7469">
        <v>0.89</v>
      </c>
      <c r="I7469" t="s">
        <v>18</v>
      </c>
      <c r="J7469">
        <v>1.1000000000000001</v>
      </c>
      <c r="K7469">
        <v>12</v>
      </c>
      <c r="L7469">
        <v>2025</v>
      </c>
      <c r="M7469" t="s">
        <v>377</v>
      </c>
      <c r="N7469" s="89" cm="1">
        <f t="array" ref="N7469">IF(ISNUMBER(_34_KNMI_Stations[[#This Row],[Etmaal temperatuur °C]]),IF(_34_KNMI_Stations[[#This Row],[Etmaal temperatuur °C]]&lt;stookgrens[],stookgrens[]-_34_KNMI_Stations[[#This Row],[Etmaal temperatuur °C]],0),"")</f>
        <v>11.3</v>
      </c>
      <c r="O7469" s="89">
        <f>_34_KNMI_Stations[[#This Row],[graaddagen]]*_34_KNMI_Stations[[#This Row],[Gewogen factor]]</f>
        <v>12.430000000000001</v>
      </c>
      <c r="P7469" s="89" cm="1">
        <f t="array" ref="P7469">IF(ISNUMBER(_34_KNMI_Stations[[#This Row],[Etmaal temperatuur °C]]),IF(_34_KNMI_Stations[[#This Row],[Etmaal temperatuur °C]]&gt;stookgrens[],_34_KNMI_Stations[[#This Row],[Etmaal temperatuur °C]]-stookgrens[],0),"")</f>
        <v>0</v>
      </c>
    </row>
    <row r="7470" spans="1:16" x14ac:dyDescent="0.25">
      <c r="A7470">
        <v>286</v>
      </c>
      <c r="B7470" s="110">
        <v>45998</v>
      </c>
      <c r="C7470" s="89">
        <v>5.5</v>
      </c>
      <c r="D7470" s="89">
        <v>9.8000000000000007</v>
      </c>
      <c r="E7470" s="96">
        <v>110</v>
      </c>
      <c r="F7470" s="89">
        <v>9.8000000000000007</v>
      </c>
      <c r="G7470" s="89"/>
      <c r="H7470">
        <v>0.91</v>
      </c>
      <c r="I7470" t="s">
        <v>18</v>
      </c>
      <c r="J7470">
        <v>1.1000000000000001</v>
      </c>
      <c r="K7470">
        <v>12</v>
      </c>
      <c r="L7470">
        <v>2025</v>
      </c>
      <c r="M7470" t="s">
        <v>377</v>
      </c>
      <c r="N7470" s="89" cm="1">
        <f t="array" ref="N7470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7470" s="89">
        <f>_34_KNMI_Stations[[#This Row],[graaddagen]]*_34_KNMI_Stations[[#This Row],[Gewogen factor]]</f>
        <v>9.02</v>
      </c>
      <c r="P7470" s="89" cm="1">
        <f t="array" ref="P7470">IF(ISNUMBER(_34_KNMI_Stations[[#This Row],[Etmaal temperatuur °C]]),IF(_34_KNMI_Stations[[#This Row],[Etmaal temperatuur °C]]&gt;stookgrens[],_34_KNMI_Stations[[#This Row],[Etmaal temperatuur °C]]-stookgrens[],0),"")</f>
        <v>0</v>
      </c>
    </row>
    <row r="7471" spans="1:16" x14ac:dyDescent="0.25">
      <c r="A7471">
        <v>286</v>
      </c>
      <c r="B7471" s="110">
        <v>45999</v>
      </c>
      <c r="C7471" s="89">
        <v>6.5</v>
      </c>
      <c r="D7471" s="89">
        <v>11.1</v>
      </c>
      <c r="E7471" s="96">
        <v>138</v>
      </c>
      <c r="F7471" s="89">
        <v>0.9</v>
      </c>
      <c r="G7471" s="89"/>
      <c r="H7471">
        <v>0.87</v>
      </c>
      <c r="I7471" t="s">
        <v>18</v>
      </c>
      <c r="J7471">
        <v>1.1000000000000001</v>
      </c>
      <c r="K7471">
        <v>12</v>
      </c>
      <c r="L7471">
        <v>2025</v>
      </c>
      <c r="M7471" t="s">
        <v>378</v>
      </c>
      <c r="N7471" s="89" cm="1">
        <f t="array" ref="N7471">IF(ISNUMBER(_34_KNMI_Stations[[#This Row],[Etmaal temperatuur °C]]),IF(_34_KNMI_Stations[[#This Row],[Etmaal temperatuur °C]]&lt;stookgrens[],stookgrens[]-_34_KNMI_Stations[[#This Row],[Etmaal temperatuur °C]],0),"")</f>
        <v>6.9</v>
      </c>
      <c r="O7471" s="89">
        <f>_34_KNMI_Stations[[#This Row],[graaddagen]]*_34_KNMI_Stations[[#This Row],[Gewogen factor]]</f>
        <v>7.5900000000000007</v>
      </c>
      <c r="P7471" s="89" cm="1">
        <f t="array" ref="P7471">IF(ISNUMBER(_34_KNMI_Stations[[#This Row],[Etmaal temperatuur °C]]),IF(_34_KNMI_Stations[[#This Row],[Etmaal temperatuur °C]]&gt;stookgrens[],_34_KNMI_Stations[[#This Row],[Etmaal temperatuur °C]]-stookgrens[],0),"")</f>
        <v>0</v>
      </c>
    </row>
    <row r="7472" spans="1:16" x14ac:dyDescent="0.25">
      <c r="A7472">
        <v>286</v>
      </c>
      <c r="B7472" s="110">
        <v>46000</v>
      </c>
      <c r="C7472" s="89">
        <v>5.6</v>
      </c>
      <c r="D7472" s="89">
        <v>12.1</v>
      </c>
      <c r="E7472" s="96">
        <v>130</v>
      </c>
      <c r="F7472" s="89">
        <v>3.9</v>
      </c>
      <c r="G7472" s="89"/>
      <c r="H7472">
        <v>0.87</v>
      </c>
      <c r="I7472" t="s">
        <v>18</v>
      </c>
      <c r="J7472">
        <v>1.1000000000000001</v>
      </c>
      <c r="K7472">
        <v>12</v>
      </c>
      <c r="L7472">
        <v>2025</v>
      </c>
      <c r="M7472" t="s">
        <v>378</v>
      </c>
      <c r="N7472" s="89" cm="1">
        <f t="array" ref="N7472">IF(ISNUMBER(_34_KNMI_Stations[[#This Row],[Etmaal temperatuur °C]]),IF(_34_KNMI_Stations[[#This Row],[Etmaal temperatuur °C]]&lt;stookgrens[],stookgrens[]-_34_KNMI_Stations[[#This Row],[Etmaal temperatuur °C]],0),"")</f>
        <v>5.9</v>
      </c>
      <c r="O7472" s="89">
        <f>_34_KNMI_Stations[[#This Row],[graaddagen]]*_34_KNMI_Stations[[#This Row],[Gewogen factor]]</f>
        <v>6.4900000000000011</v>
      </c>
      <c r="P7472" s="89" cm="1">
        <f t="array" ref="P7472">IF(ISNUMBER(_34_KNMI_Stations[[#This Row],[Etmaal temperatuur °C]]),IF(_34_KNMI_Stations[[#This Row],[Etmaal temperatuur °C]]&gt;stookgrens[],_34_KNMI_Stations[[#This Row],[Etmaal temperatuur °C]]-stookgrens[],0),"")</f>
        <v>0</v>
      </c>
    </row>
    <row r="7473" spans="1:16" x14ac:dyDescent="0.25">
      <c r="A7473">
        <v>286</v>
      </c>
      <c r="B7473" s="110">
        <v>46001</v>
      </c>
      <c r="C7473" s="89">
        <v>6.5</v>
      </c>
      <c r="D7473" s="89">
        <v>11.3</v>
      </c>
      <c r="E7473" s="96">
        <v>160</v>
      </c>
      <c r="F7473" s="89">
        <v>0</v>
      </c>
      <c r="G7473" s="89"/>
      <c r="H7473">
        <v>0.84</v>
      </c>
      <c r="I7473" t="s">
        <v>18</v>
      </c>
      <c r="J7473">
        <v>1.1000000000000001</v>
      </c>
      <c r="K7473">
        <v>12</v>
      </c>
      <c r="L7473">
        <v>2025</v>
      </c>
      <c r="M7473" t="s">
        <v>378</v>
      </c>
      <c r="N7473" s="89" cm="1">
        <f t="array" ref="N7473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7473" s="89">
        <f>_34_KNMI_Stations[[#This Row],[graaddagen]]*_34_KNMI_Stations[[#This Row],[Gewogen factor]]</f>
        <v>7.37</v>
      </c>
      <c r="P7473" s="89" cm="1">
        <f t="array" ref="P7473">IF(ISNUMBER(_34_KNMI_Stations[[#This Row],[Etmaal temperatuur °C]]),IF(_34_KNMI_Stations[[#This Row],[Etmaal temperatuur °C]]&gt;stookgrens[],_34_KNMI_Stations[[#This Row],[Etmaal temperatuur °C]]-stookgrens[],0),"")</f>
        <v>0</v>
      </c>
    </row>
    <row r="7474" spans="1:16" x14ac:dyDescent="0.25">
      <c r="A7474">
        <v>286</v>
      </c>
      <c r="B7474" s="110">
        <v>46002</v>
      </c>
      <c r="C7474" s="89">
        <v>5</v>
      </c>
      <c r="D7474" s="89">
        <v>7.4</v>
      </c>
      <c r="E7474" s="96">
        <v>234</v>
      </c>
      <c r="F7474" s="89">
        <v>0</v>
      </c>
      <c r="G7474" s="89"/>
      <c r="H7474">
        <v>0.9</v>
      </c>
      <c r="I7474" t="s">
        <v>18</v>
      </c>
      <c r="J7474">
        <v>1.1000000000000001</v>
      </c>
      <c r="K7474">
        <v>12</v>
      </c>
      <c r="L7474">
        <v>2025</v>
      </c>
      <c r="M7474" t="s">
        <v>378</v>
      </c>
      <c r="N7474" s="89" cm="1">
        <f t="array" ref="N7474">IF(ISNUMBER(_34_KNMI_Stations[[#This Row],[Etmaal temperatuur °C]]),IF(_34_KNMI_Stations[[#This Row],[Etmaal temperatuur °C]]&lt;stookgrens[],stookgrens[]-_34_KNMI_Stations[[#This Row],[Etmaal temperatuur °C]],0),"")</f>
        <v>10.6</v>
      </c>
      <c r="O7474" s="89">
        <f>_34_KNMI_Stations[[#This Row],[graaddagen]]*_34_KNMI_Stations[[#This Row],[Gewogen factor]]</f>
        <v>11.66</v>
      </c>
      <c r="P7474" s="89" cm="1">
        <f t="array" ref="P7474">IF(ISNUMBER(_34_KNMI_Stations[[#This Row],[Etmaal temperatuur °C]]),IF(_34_KNMI_Stations[[#This Row],[Etmaal temperatuur °C]]&gt;stookgrens[],_34_KNMI_Stations[[#This Row],[Etmaal temperatuur °C]]-stookgrens[],0),"")</f>
        <v>0</v>
      </c>
    </row>
    <row r="7475" spans="1:16" x14ac:dyDescent="0.25">
      <c r="A7475">
        <v>286</v>
      </c>
      <c r="B7475" s="110">
        <v>46003</v>
      </c>
      <c r="C7475" s="89">
        <v>3</v>
      </c>
      <c r="D7475" s="89">
        <v>6.6</v>
      </c>
      <c r="E7475" s="96">
        <v>182</v>
      </c>
      <c r="F7475" s="89">
        <v>0</v>
      </c>
      <c r="G7475" s="89"/>
      <c r="H7475">
        <v>0.92</v>
      </c>
      <c r="I7475" t="s">
        <v>18</v>
      </c>
      <c r="J7475">
        <v>1.1000000000000001</v>
      </c>
      <c r="K7475">
        <v>12</v>
      </c>
      <c r="L7475">
        <v>2025</v>
      </c>
      <c r="M7475" t="s">
        <v>378</v>
      </c>
      <c r="N7475" s="89" cm="1">
        <f t="array" ref="N7475">IF(ISNUMBER(_34_KNMI_Stations[[#This Row],[Etmaal temperatuur °C]]),IF(_34_KNMI_Stations[[#This Row],[Etmaal temperatuur °C]]&lt;stookgrens[],stookgrens[]-_34_KNMI_Stations[[#This Row],[Etmaal temperatuur °C]],0),"")</f>
        <v>11.4</v>
      </c>
      <c r="O7475" s="89">
        <f>_34_KNMI_Stations[[#This Row],[graaddagen]]*_34_KNMI_Stations[[#This Row],[Gewogen factor]]</f>
        <v>12.540000000000001</v>
      </c>
      <c r="P7475" s="89" cm="1">
        <f t="array" ref="P7475">IF(ISNUMBER(_34_KNMI_Stations[[#This Row],[Etmaal temperatuur °C]]),IF(_34_KNMI_Stations[[#This Row],[Etmaal temperatuur °C]]&gt;stookgrens[],_34_KNMI_Stations[[#This Row],[Etmaal temperatuur °C]]-stookgrens[],0),"")</f>
        <v>0</v>
      </c>
    </row>
    <row r="7476" spans="1:16" x14ac:dyDescent="0.25">
      <c r="A7476">
        <v>286</v>
      </c>
      <c r="B7476" s="110">
        <v>46004</v>
      </c>
      <c r="C7476" s="89">
        <v>4.2</v>
      </c>
      <c r="D7476" s="89">
        <v>7.3</v>
      </c>
      <c r="E7476" s="96">
        <v>251</v>
      </c>
      <c r="F7476" s="89">
        <v>-0.1</v>
      </c>
      <c r="G7476" s="89"/>
      <c r="H7476">
        <v>0.91</v>
      </c>
      <c r="I7476" t="s">
        <v>18</v>
      </c>
      <c r="J7476">
        <v>1.1000000000000001</v>
      </c>
      <c r="K7476">
        <v>12</v>
      </c>
      <c r="L7476">
        <v>2025</v>
      </c>
      <c r="M7476" t="s">
        <v>378</v>
      </c>
      <c r="N7476" s="89" cm="1">
        <f t="array" ref="N7476">IF(ISNUMBER(_34_KNMI_Stations[[#This Row],[Etmaal temperatuur °C]]),IF(_34_KNMI_Stations[[#This Row],[Etmaal temperatuur °C]]&lt;stookgrens[],stookgrens[]-_34_KNMI_Stations[[#This Row],[Etmaal temperatuur °C]],0),"")</f>
        <v>10.7</v>
      </c>
      <c r="O7476" s="89">
        <f>_34_KNMI_Stations[[#This Row],[graaddagen]]*_34_KNMI_Stations[[#This Row],[Gewogen factor]]</f>
        <v>11.77</v>
      </c>
      <c r="P7476" s="89" cm="1">
        <f t="array" ref="P7476">IF(ISNUMBER(_34_KNMI_Stations[[#This Row],[Etmaal temperatuur °C]]),IF(_34_KNMI_Stations[[#This Row],[Etmaal temperatuur °C]]&gt;stookgrens[],_34_KNMI_Stations[[#This Row],[Etmaal temperatuur °C]]-stookgrens[],0),"")</f>
        <v>0</v>
      </c>
    </row>
    <row r="7477" spans="1:16" x14ac:dyDescent="0.25">
      <c r="A7477">
        <v>286</v>
      </c>
      <c r="B7477" s="110">
        <v>46005</v>
      </c>
      <c r="C7477" s="89">
        <v>6.9</v>
      </c>
      <c r="D7477" s="89">
        <v>6.4</v>
      </c>
      <c r="E7477" s="96">
        <v>203</v>
      </c>
      <c r="F7477" s="89">
        <v>-0.1</v>
      </c>
      <c r="G7477" s="89"/>
      <c r="H7477">
        <v>0.9</v>
      </c>
      <c r="I7477" t="s">
        <v>18</v>
      </c>
      <c r="J7477">
        <v>1.1000000000000001</v>
      </c>
      <c r="K7477">
        <v>12</v>
      </c>
      <c r="L7477">
        <v>2025</v>
      </c>
      <c r="M7477" t="s">
        <v>378</v>
      </c>
      <c r="N7477" s="89" cm="1">
        <f t="array" ref="N7477">IF(ISNUMBER(_34_KNMI_Stations[[#This Row],[Etmaal temperatuur °C]]),IF(_34_KNMI_Stations[[#This Row],[Etmaal temperatuur °C]]&lt;stookgrens[],stookgrens[]-_34_KNMI_Stations[[#This Row],[Etmaal temperatuur °C]],0),"")</f>
        <v>11.6</v>
      </c>
      <c r="O7477" s="89">
        <f>_34_KNMI_Stations[[#This Row],[graaddagen]]*_34_KNMI_Stations[[#This Row],[Gewogen factor]]</f>
        <v>12.76</v>
      </c>
      <c r="P7477" s="89" cm="1">
        <f t="array" ref="P7477">IF(ISNUMBER(_34_KNMI_Stations[[#This Row],[Etmaal temperatuur °C]]),IF(_34_KNMI_Stations[[#This Row],[Etmaal temperatuur °C]]&gt;stookgrens[],_34_KNMI_Stations[[#This Row],[Etmaal temperatuur °C]]-stookgrens[],0),"")</f>
        <v>0</v>
      </c>
    </row>
    <row r="7478" spans="1:16" x14ac:dyDescent="0.25">
      <c r="A7478">
        <v>286</v>
      </c>
      <c r="B7478" s="110">
        <v>46006</v>
      </c>
      <c r="C7478" s="89">
        <v>5.5</v>
      </c>
      <c r="D7478" s="89">
        <v>5.9</v>
      </c>
      <c r="E7478" s="96">
        <v>284</v>
      </c>
      <c r="F7478" s="89">
        <v>0</v>
      </c>
      <c r="G7478" s="89"/>
      <c r="H7478">
        <v>0.86</v>
      </c>
      <c r="I7478" t="s">
        <v>18</v>
      </c>
      <c r="J7478">
        <v>1.1000000000000001</v>
      </c>
      <c r="K7478">
        <v>12</v>
      </c>
      <c r="L7478">
        <v>2025</v>
      </c>
      <c r="M7478" t="s">
        <v>379</v>
      </c>
      <c r="N7478" s="89" cm="1">
        <f t="array" ref="N7478">IF(ISNUMBER(_34_KNMI_Stations[[#This Row],[Etmaal temperatuur °C]]),IF(_34_KNMI_Stations[[#This Row],[Etmaal temperatuur °C]]&lt;stookgrens[],stookgrens[]-_34_KNMI_Stations[[#This Row],[Etmaal temperatuur °C]],0),"")</f>
        <v>12.1</v>
      </c>
      <c r="O7478" s="89">
        <f>_34_KNMI_Stations[[#This Row],[graaddagen]]*_34_KNMI_Stations[[#This Row],[Gewogen factor]]</f>
        <v>13.31</v>
      </c>
      <c r="P7478" s="89" cm="1">
        <f t="array" ref="P7478">IF(ISNUMBER(_34_KNMI_Stations[[#This Row],[Etmaal temperatuur °C]]),IF(_34_KNMI_Stations[[#This Row],[Etmaal temperatuur °C]]&gt;stookgrens[],_34_KNMI_Stations[[#This Row],[Etmaal temperatuur °C]]-stookgrens[],0),"")</f>
        <v>0</v>
      </c>
    </row>
    <row r="7479" spans="1:16" x14ac:dyDescent="0.25">
      <c r="A7479">
        <v>286</v>
      </c>
      <c r="B7479" s="110">
        <v>46007</v>
      </c>
      <c r="C7479" s="89">
        <v>2.9</v>
      </c>
      <c r="D7479" s="89">
        <v>6.8</v>
      </c>
      <c r="E7479" s="96">
        <v>218</v>
      </c>
      <c r="F7479" s="89">
        <v>0</v>
      </c>
      <c r="G7479" s="89"/>
      <c r="H7479">
        <v>0.84</v>
      </c>
      <c r="I7479" t="s">
        <v>18</v>
      </c>
      <c r="J7479">
        <v>1.1000000000000001</v>
      </c>
      <c r="K7479">
        <v>12</v>
      </c>
      <c r="L7479">
        <v>2025</v>
      </c>
      <c r="M7479" t="s">
        <v>379</v>
      </c>
      <c r="N7479" s="89" cm="1">
        <f t="array" ref="N7479">IF(ISNUMBER(_34_KNMI_Stations[[#This Row],[Etmaal temperatuur °C]]),IF(_34_KNMI_Stations[[#This Row],[Etmaal temperatuur °C]]&lt;stookgrens[],stookgrens[]-_34_KNMI_Stations[[#This Row],[Etmaal temperatuur °C]],0),"")</f>
        <v>11.2</v>
      </c>
      <c r="O7479" s="89">
        <f>_34_KNMI_Stations[[#This Row],[graaddagen]]*_34_KNMI_Stations[[#This Row],[Gewogen factor]]</f>
        <v>12.32</v>
      </c>
      <c r="P7479" s="89" cm="1">
        <f t="array" ref="P7479">IF(ISNUMBER(_34_KNMI_Stations[[#This Row],[Etmaal temperatuur °C]]),IF(_34_KNMI_Stations[[#This Row],[Etmaal temperatuur °C]]&gt;stookgrens[],_34_KNMI_Stations[[#This Row],[Etmaal temperatuur °C]]-stookgrens[],0),"")</f>
        <v>0</v>
      </c>
    </row>
    <row r="7480" spans="1:16" x14ac:dyDescent="0.25">
      <c r="A7480">
        <v>286</v>
      </c>
      <c r="B7480" s="110">
        <v>46008</v>
      </c>
      <c r="C7480" s="89">
        <v>3.7</v>
      </c>
      <c r="D7480" s="89">
        <v>6.7</v>
      </c>
      <c r="E7480" s="96">
        <v>84</v>
      </c>
      <c r="F7480" s="89">
        <v>0.1</v>
      </c>
      <c r="G7480" s="89"/>
      <c r="H7480">
        <v>0.91</v>
      </c>
      <c r="I7480" t="s">
        <v>18</v>
      </c>
      <c r="J7480">
        <v>1.1000000000000001</v>
      </c>
      <c r="K7480">
        <v>12</v>
      </c>
      <c r="L7480">
        <v>2025</v>
      </c>
      <c r="M7480" t="s">
        <v>379</v>
      </c>
      <c r="N7480" s="89" cm="1">
        <f t="array" ref="N7480">IF(ISNUMBER(_34_KNMI_Stations[[#This Row],[Etmaal temperatuur °C]]),IF(_34_KNMI_Stations[[#This Row],[Etmaal temperatuur °C]]&lt;stookgrens[],stookgrens[]-_34_KNMI_Stations[[#This Row],[Etmaal temperatuur °C]],0),"")</f>
        <v>11.3</v>
      </c>
      <c r="O7480" s="89">
        <f>_34_KNMI_Stations[[#This Row],[graaddagen]]*_34_KNMI_Stations[[#This Row],[Gewogen factor]]</f>
        <v>12.430000000000001</v>
      </c>
      <c r="P7480" s="89" cm="1">
        <f t="array" ref="P7480">IF(ISNUMBER(_34_KNMI_Stations[[#This Row],[Etmaal temperatuur °C]]),IF(_34_KNMI_Stations[[#This Row],[Etmaal temperatuur °C]]&gt;stookgrens[],_34_KNMI_Stations[[#This Row],[Etmaal temperatuur °C]]-stookgrens[],0),"")</f>
        <v>0</v>
      </c>
    </row>
    <row r="7481" spans="1:16" x14ac:dyDescent="0.25">
      <c r="A7481">
        <v>286</v>
      </c>
      <c r="B7481" s="110">
        <v>46009</v>
      </c>
      <c r="C7481" s="89">
        <v>7.6</v>
      </c>
      <c r="D7481" s="89">
        <v>8.9</v>
      </c>
      <c r="E7481" s="96">
        <v>138</v>
      </c>
      <c r="F7481" s="89">
        <v>0</v>
      </c>
      <c r="G7481" s="89"/>
      <c r="H7481">
        <v>0.79</v>
      </c>
      <c r="I7481" t="s">
        <v>18</v>
      </c>
      <c r="J7481">
        <v>1.1000000000000001</v>
      </c>
      <c r="K7481">
        <v>12</v>
      </c>
      <c r="L7481">
        <v>2025</v>
      </c>
      <c r="M7481" t="s">
        <v>379</v>
      </c>
      <c r="N7481" s="89" cm="1">
        <f t="array" ref="N7481">IF(ISNUMBER(_34_KNMI_Stations[[#This Row],[Etmaal temperatuur °C]]),IF(_34_KNMI_Stations[[#This Row],[Etmaal temperatuur °C]]&lt;stookgrens[],stookgrens[]-_34_KNMI_Stations[[#This Row],[Etmaal temperatuur °C]],0),"")</f>
        <v>9.1</v>
      </c>
      <c r="O7481" s="89">
        <f>_34_KNMI_Stations[[#This Row],[graaddagen]]*_34_KNMI_Stations[[#This Row],[Gewogen factor]]</f>
        <v>10.01</v>
      </c>
      <c r="P7481" s="89" cm="1">
        <f t="array" ref="P7481">IF(ISNUMBER(_34_KNMI_Stations[[#This Row],[Etmaal temperatuur °C]]),IF(_34_KNMI_Stations[[#This Row],[Etmaal temperatuur °C]]&gt;stookgrens[],_34_KNMI_Stations[[#This Row],[Etmaal temperatuur °C]]-stookgrens[],0),"")</f>
        <v>0</v>
      </c>
    </row>
    <row r="7482" spans="1:16" x14ac:dyDescent="0.25">
      <c r="A7482">
        <v>286</v>
      </c>
      <c r="B7482" s="110">
        <v>46010</v>
      </c>
      <c r="C7482" s="89">
        <v>5</v>
      </c>
      <c r="D7482" s="89">
        <v>8.8000000000000007</v>
      </c>
      <c r="E7482" s="96">
        <v>132</v>
      </c>
      <c r="F7482" s="89">
        <v>1.6</v>
      </c>
      <c r="G7482" s="89"/>
      <c r="H7482">
        <v>0.87</v>
      </c>
      <c r="I7482" t="s">
        <v>18</v>
      </c>
      <c r="J7482">
        <v>1.1000000000000001</v>
      </c>
      <c r="K7482">
        <v>12</v>
      </c>
      <c r="L7482">
        <v>2025</v>
      </c>
      <c r="M7482" t="s">
        <v>379</v>
      </c>
      <c r="N7482" s="89" cm="1">
        <f t="array" ref="N7482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7482" s="89">
        <f>_34_KNMI_Stations[[#This Row],[graaddagen]]*_34_KNMI_Stations[[#This Row],[Gewogen factor]]</f>
        <v>10.119999999999999</v>
      </c>
      <c r="P7482" s="89" cm="1">
        <f t="array" ref="P7482">IF(ISNUMBER(_34_KNMI_Stations[[#This Row],[Etmaal temperatuur °C]]),IF(_34_KNMI_Stations[[#This Row],[Etmaal temperatuur °C]]&gt;stookgrens[],_34_KNMI_Stations[[#This Row],[Etmaal temperatuur °C]]-stookgrens[],0),"")</f>
        <v>0</v>
      </c>
    </row>
    <row r="7483" spans="1:16" x14ac:dyDescent="0.25">
      <c r="A7483">
        <v>286</v>
      </c>
      <c r="B7483" s="110">
        <v>46011</v>
      </c>
      <c r="C7483" s="89">
        <v>3.5</v>
      </c>
      <c r="D7483" s="89">
        <v>4</v>
      </c>
      <c r="E7483" s="96">
        <v>128</v>
      </c>
      <c r="F7483" s="89">
        <v>0</v>
      </c>
      <c r="G7483" s="89"/>
      <c r="H7483">
        <v>0.97</v>
      </c>
      <c r="I7483" t="s">
        <v>18</v>
      </c>
      <c r="J7483">
        <v>1.1000000000000001</v>
      </c>
      <c r="K7483">
        <v>12</v>
      </c>
      <c r="L7483">
        <v>2025</v>
      </c>
      <c r="M7483" t="s">
        <v>379</v>
      </c>
      <c r="N7483" s="89" cm="1">
        <f t="array" ref="N7483">IF(ISNUMBER(_34_KNMI_Stations[[#This Row],[Etmaal temperatuur °C]]),IF(_34_KNMI_Stations[[#This Row],[Etmaal temperatuur °C]]&lt;stookgrens[],stookgrens[]-_34_KNMI_Stations[[#This Row],[Etmaal temperatuur °C]],0),"")</f>
        <v>14</v>
      </c>
      <c r="O7483" s="89">
        <f>_34_KNMI_Stations[[#This Row],[graaddagen]]*_34_KNMI_Stations[[#This Row],[Gewogen factor]]</f>
        <v>15.400000000000002</v>
      </c>
      <c r="P7483" s="89" cm="1">
        <f t="array" ref="P7483">IF(ISNUMBER(_34_KNMI_Stations[[#This Row],[Etmaal temperatuur °C]]),IF(_34_KNMI_Stations[[#This Row],[Etmaal temperatuur °C]]&gt;stookgrens[],_34_KNMI_Stations[[#This Row],[Etmaal temperatuur °C]]-stookgrens[],0),"")</f>
        <v>0</v>
      </c>
    </row>
    <row r="7484" spans="1:16" x14ac:dyDescent="0.25">
      <c r="A7484">
        <v>286</v>
      </c>
      <c r="B7484" s="110">
        <v>46012</v>
      </c>
      <c r="C7484" s="89">
        <v>4.9000000000000004</v>
      </c>
      <c r="D7484" s="89">
        <v>7</v>
      </c>
      <c r="E7484" s="96">
        <v>267</v>
      </c>
      <c r="F7484" s="89">
        <v>0</v>
      </c>
      <c r="G7484" s="89"/>
      <c r="H7484">
        <v>0.91</v>
      </c>
      <c r="I7484" t="s">
        <v>18</v>
      </c>
      <c r="J7484">
        <v>1.1000000000000001</v>
      </c>
      <c r="K7484">
        <v>12</v>
      </c>
      <c r="L7484">
        <v>2025</v>
      </c>
      <c r="M7484" t="s">
        <v>379</v>
      </c>
      <c r="N7484" s="89" cm="1">
        <f t="array" ref="N7484">IF(ISNUMBER(_34_KNMI_Stations[[#This Row],[Etmaal temperatuur °C]]),IF(_34_KNMI_Stations[[#This Row],[Etmaal temperatuur °C]]&lt;stookgrens[],stookgrens[]-_34_KNMI_Stations[[#This Row],[Etmaal temperatuur °C]],0),"")</f>
        <v>11</v>
      </c>
      <c r="O7484" s="89">
        <f>_34_KNMI_Stations[[#This Row],[graaddagen]]*_34_KNMI_Stations[[#This Row],[Gewogen factor]]</f>
        <v>12.100000000000001</v>
      </c>
      <c r="P7484" s="89" cm="1">
        <f t="array" ref="P7484">IF(ISNUMBER(_34_KNMI_Stations[[#This Row],[Etmaal temperatuur °C]]),IF(_34_KNMI_Stations[[#This Row],[Etmaal temperatuur °C]]&gt;stookgrens[],_34_KNMI_Stations[[#This Row],[Etmaal temperatuur °C]]-stookgrens[],0),"")</f>
        <v>0</v>
      </c>
    </row>
    <row r="7485" spans="1:16" x14ac:dyDescent="0.25">
      <c r="A7485">
        <v>286</v>
      </c>
      <c r="B7485" s="110">
        <v>46013</v>
      </c>
      <c r="C7485" s="89">
        <v>6.8</v>
      </c>
      <c r="D7485" s="89">
        <v>5.2</v>
      </c>
      <c r="E7485" s="96">
        <v>71</v>
      </c>
      <c r="F7485" s="89">
        <v>0</v>
      </c>
      <c r="G7485" s="89"/>
      <c r="H7485">
        <v>0.87</v>
      </c>
      <c r="I7485" t="s">
        <v>18</v>
      </c>
      <c r="J7485">
        <v>1.1000000000000001</v>
      </c>
      <c r="K7485">
        <v>12</v>
      </c>
      <c r="L7485">
        <v>2025</v>
      </c>
      <c r="M7485" t="s">
        <v>380</v>
      </c>
      <c r="N7485" s="89" cm="1">
        <f t="array" ref="N7485">IF(ISNUMBER(_34_KNMI_Stations[[#This Row],[Etmaal temperatuur °C]]),IF(_34_KNMI_Stations[[#This Row],[Etmaal temperatuur °C]]&lt;stookgrens[],stookgrens[]-_34_KNMI_Stations[[#This Row],[Etmaal temperatuur °C]],0),"")</f>
        <v>12.8</v>
      </c>
      <c r="O7485" s="89">
        <f>_34_KNMI_Stations[[#This Row],[graaddagen]]*_34_KNMI_Stations[[#This Row],[Gewogen factor]]</f>
        <v>14.080000000000002</v>
      </c>
      <c r="P7485" s="89" cm="1">
        <f t="array" ref="P7485">IF(ISNUMBER(_34_KNMI_Stations[[#This Row],[Etmaal temperatuur °C]]),IF(_34_KNMI_Stations[[#This Row],[Etmaal temperatuur °C]]&gt;stookgrens[],_34_KNMI_Stations[[#This Row],[Etmaal temperatuur °C]]-stookgrens[],0),"")</f>
        <v>0</v>
      </c>
    </row>
    <row r="7486" spans="1:16" x14ac:dyDescent="0.25">
      <c r="A7486">
        <v>286</v>
      </c>
      <c r="B7486" s="110">
        <v>46014</v>
      </c>
      <c r="C7486" s="89">
        <v>7.2</v>
      </c>
      <c r="D7486" s="89">
        <v>2</v>
      </c>
      <c r="E7486" s="96">
        <v>67</v>
      </c>
      <c r="F7486" s="89">
        <v>0</v>
      </c>
      <c r="G7486" s="89"/>
      <c r="H7486">
        <v>0.85</v>
      </c>
      <c r="I7486" t="s">
        <v>18</v>
      </c>
      <c r="J7486">
        <v>1.1000000000000001</v>
      </c>
      <c r="K7486">
        <v>12</v>
      </c>
      <c r="L7486">
        <v>2025</v>
      </c>
      <c r="M7486" t="s">
        <v>380</v>
      </c>
      <c r="N7486" s="89" cm="1">
        <f t="array" ref="N7486">IF(ISNUMBER(_34_KNMI_Stations[[#This Row],[Etmaal temperatuur °C]]),IF(_34_KNMI_Stations[[#This Row],[Etmaal temperatuur °C]]&lt;stookgrens[],stookgrens[]-_34_KNMI_Stations[[#This Row],[Etmaal temperatuur °C]],0),"")</f>
        <v>16</v>
      </c>
      <c r="O7486" s="89">
        <f>_34_KNMI_Stations[[#This Row],[graaddagen]]*_34_KNMI_Stations[[#This Row],[Gewogen factor]]</f>
        <v>17.600000000000001</v>
      </c>
      <c r="P7486" s="89" cm="1">
        <f t="array" ref="P7486">IF(ISNUMBER(_34_KNMI_Stations[[#This Row],[Etmaal temperatuur °C]]),IF(_34_KNMI_Stations[[#This Row],[Etmaal temperatuur °C]]&gt;stookgrens[],_34_KNMI_Stations[[#This Row],[Etmaal temperatuur °C]]-stookgrens[],0),"")</f>
        <v>0</v>
      </c>
    </row>
    <row r="7487" spans="1:16" x14ac:dyDescent="0.25">
      <c r="A7487">
        <v>286</v>
      </c>
      <c r="B7487" s="110">
        <v>46015</v>
      </c>
      <c r="C7487" s="89">
        <v>5.9</v>
      </c>
      <c r="D7487" s="89">
        <v>0.3</v>
      </c>
      <c r="E7487" s="96">
        <v>336</v>
      </c>
      <c r="F7487" s="89">
        <v>0</v>
      </c>
      <c r="G7487" s="89"/>
      <c r="H7487">
        <v>0.8</v>
      </c>
      <c r="I7487" t="s">
        <v>18</v>
      </c>
      <c r="J7487">
        <v>1.1000000000000001</v>
      </c>
      <c r="K7487">
        <v>12</v>
      </c>
      <c r="L7487">
        <v>2025</v>
      </c>
      <c r="M7487" t="s">
        <v>380</v>
      </c>
      <c r="N7487" s="89" cm="1">
        <f t="array" ref="N7487">IF(ISNUMBER(_34_KNMI_Stations[[#This Row],[Etmaal temperatuur °C]]),IF(_34_KNMI_Stations[[#This Row],[Etmaal temperatuur °C]]&lt;stookgrens[],stookgrens[]-_34_KNMI_Stations[[#This Row],[Etmaal temperatuur °C]],0),"")</f>
        <v>17.7</v>
      </c>
      <c r="O7487" s="89">
        <f>_34_KNMI_Stations[[#This Row],[graaddagen]]*_34_KNMI_Stations[[#This Row],[Gewogen factor]]</f>
        <v>19.470000000000002</v>
      </c>
      <c r="P7487" s="89" cm="1">
        <f t="array" ref="P7487">IF(ISNUMBER(_34_KNMI_Stations[[#This Row],[Etmaal temperatuur °C]]),IF(_34_KNMI_Stations[[#This Row],[Etmaal temperatuur °C]]&gt;stookgrens[],_34_KNMI_Stations[[#This Row],[Etmaal temperatuur °C]]-stookgrens[],0),"")</f>
        <v>0</v>
      </c>
    </row>
    <row r="7488" spans="1:16" x14ac:dyDescent="0.25">
      <c r="A7488">
        <v>286</v>
      </c>
      <c r="B7488" s="110">
        <v>46016</v>
      </c>
      <c r="C7488" s="89">
        <v>6.1</v>
      </c>
      <c r="D7488" s="89">
        <v>-3.5</v>
      </c>
      <c r="E7488" s="96">
        <v>369</v>
      </c>
      <c r="F7488" s="89">
        <v>0</v>
      </c>
      <c r="G7488" s="89"/>
      <c r="H7488">
        <v>0.69</v>
      </c>
      <c r="I7488" t="s">
        <v>18</v>
      </c>
      <c r="J7488">
        <v>1.1000000000000001</v>
      </c>
      <c r="K7488">
        <v>12</v>
      </c>
      <c r="L7488">
        <v>2025</v>
      </c>
      <c r="M7488" t="s">
        <v>380</v>
      </c>
      <c r="N7488" s="89" cm="1">
        <f t="array" ref="N7488">IF(ISNUMBER(_34_KNMI_Stations[[#This Row],[Etmaal temperatuur °C]]),IF(_34_KNMI_Stations[[#This Row],[Etmaal temperatuur °C]]&lt;stookgrens[],stookgrens[]-_34_KNMI_Stations[[#This Row],[Etmaal temperatuur °C]],0),"")</f>
        <v>21.5</v>
      </c>
      <c r="O7488" s="89">
        <f>_34_KNMI_Stations[[#This Row],[graaddagen]]*_34_KNMI_Stations[[#This Row],[Gewogen factor]]</f>
        <v>23.650000000000002</v>
      </c>
      <c r="P7488" s="89" cm="1">
        <f t="array" ref="P7488">IF(ISNUMBER(_34_KNMI_Stations[[#This Row],[Etmaal temperatuur °C]]),IF(_34_KNMI_Stations[[#This Row],[Etmaal temperatuur °C]]&gt;stookgrens[],_34_KNMI_Stations[[#This Row],[Etmaal temperatuur °C]]-stookgrens[],0),"")</f>
        <v>0</v>
      </c>
    </row>
    <row r="7489" spans="1:16" x14ac:dyDescent="0.25">
      <c r="A7489">
        <v>286</v>
      </c>
      <c r="B7489" s="110">
        <v>46017</v>
      </c>
      <c r="C7489" s="89">
        <v>3.4</v>
      </c>
      <c r="D7489" s="89">
        <v>-3.8</v>
      </c>
      <c r="E7489" s="96">
        <v>327</v>
      </c>
      <c r="F7489" s="89">
        <v>0</v>
      </c>
      <c r="G7489" s="89"/>
      <c r="H7489">
        <v>0.74</v>
      </c>
      <c r="I7489" t="s">
        <v>18</v>
      </c>
      <c r="J7489">
        <v>1.1000000000000001</v>
      </c>
      <c r="K7489">
        <v>12</v>
      </c>
      <c r="L7489">
        <v>2025</v>
      </c>
      <c r="M7489" t="s">
        <v>380</v>
      </c>
      <c r="N7489" s="89" cm="1">
        <f t="array" ref="N7489">IF(ISNUMBER(_34_KNMI_Stations[[#This Row],[Etmaal temperatuur °C]]),IF(_34_KNMI_Stations[[#This Row],[Etmaal temperatuur °C]]&lt;stookgrens[],stookgrens[]-_34_KNMI_Stations[[#This Row],[Etmaal temperatuur °C]],0),"")</f>
        <v>21.8</v>
      </c>
      <c r="O7489" s="89">
        <f>_34_KNMI_Stations[[#This Row],[graaddagen]]*_34_KNMI_Stations[[#This Row],[Gewogen factor]]</f>
        <v>23.980000000000004</v>
      </c>
      <c r="P7489" s="89" cm="1">
        <f t="array" ref="P7489">IF(ISNUMBER(_34_KNMI_Stations[[#This Row],[Etmaal temperatuur °C]]),IF(_34_KNMI_Stations[[#This Row],[Etmaal temperatuur °C]]&gt;stookgrens[],_34_KNMI_Stations[[#This Row],[Etmaal temperatuur °C]]-stookgrens[],0),"")</f>
        <v>0</v>
      </c>
    </row>
    <row r="7490" spans="1:16" x14ac:dyDescent="0.25">
      <c r="A7490">
        <v>286</v>
      </c>
      <c r="B7490" s="110">
        <v>46018</v>
      </c>
      <c r="C7490" s="89">
        <v>3</v>
      </c>
      <c r="D7490" s="89">
        <v>2.1</v>
      </c>
      <c r="E7490" s="96">
        <v>143</v>
      </c>
      <c r="F7490" s="89">
        <v>0</v>
      </c>
      <c r="G7490" s="89"/>
      <c r="H7490">
        <v>0.93</v>
      </c>
      <c r="I7490" t="s">
        <v>18</v>
      </c>
      <c r="J7490">
        <v>1.1000000000000001</v>
      </c>
      <c r="K7490">
        <v>12</v>
      </c>
      <c r="L7490">
        <v>2025</v>
      </c>
      <c r="M7490" t="s">
        <v>380</v>
      </c>
      <c r="N7490" s="89" cm="1">
        <f t="array" ref="N7490">IF(ISNUMBER(_34_KNMI_Stations[[#This Row],[Etmaal temperatuur °C]]),IF(_34_KNMI_Stations[[#This Row],[Etmaal temperatuur °C]]&lt;stookgrens[],stookgrens[]-_34_KNMI_Stations[[#This Row],[Etmaal temperatuur °C]],0),"")</f>
        <v>15.9</v>
      </c>
      <c r="O7490" s="89">
        <f>_34_KNMI_Stations[[#This Row],[graaddagen]]*_34_KNMI_Stations[[#This Row],[Gewogen factor]]</f>
        <v>17.490000000000002</v>
      </c>
      <c r="P7490" s="89" cm="1">
        <f t="array" ref="P7490">IF(ISNUMBER(_34_KNMI_Stations[[#This Row],[Etmaal temperatuur °C]]),IF(_34_KNMI_Stations[[#This Row],[Etmaal temperatuur °C]]&gt;stookgrens[],_34_KNMI_Stations[[#This Row],[Etmaal temperatuur °C]]-stookgrens[],0),"")</f>
        <v>0</v>
      </c>
    </row>
    <row r="7491" spans="1:16" x14ac:dyDescent="0.25">
      <c r="A7491">
        <v>286</v>
      </c>
      <c r="B7491" s="110">
        <v>46019</v>
      </c>
      <c r="C7491" s="89">
        <v>2</v>
      </c>
      <c r="D7491" s="89">
        <v>-0.7</v>
      </c>
      <c r="E7491" s="96">
        <v>176</v>
      </c>
      <c r="F7491" s="89">
        <v>0</v>
      </c>
      <c r="G7491" s="89"/>
      <c r="H7491">
        <v>0.97</v>
      </c>
      <c r="I7491" t="s">
        <v>18</v>
      </c>
      <c r="J7491">
        <v>1.1000000000000001</v>
      </c>
      <c r="K7491">
        <v>12</v>
      </c>
      <c r="L7491">
        <v>2025</v>
      </c>
      <c r="M7491" t="s">
        <v>380</v>
      </c>
      <c r="N7491" s="89" cm="1">
        <f t="array" ref="N7491">IF(ISNUMBER(_34_KNMI_Stations[[#This Row],[Etmaal temperatuur °C]]),IF(_34_KNMI_Stations[[#This Row],[Etmaal temperatuur °C]]&lt;stookgrens[],stookgrens[]-_34_KNMI_Stations[[#This Row],[Etmaal temperatuur °C]],0),"")</f>
        <v>18.7</v>
      </c>
      <c r="O7491" s="89">
        <f>_34_KNMI_Stations[[#This Row],[graaddagen]]*_34_KNMI_Stations[[#This Row],[Gewogen factor]]</f>
        <v>20.57</v>
      </c>
      <c r="P7491" s="89" cm="1">
        <f t="array" ref="P7491">IF(ISNUMBER(_34_KNMI_Stations[[#This Row],[Etmaal temperatuur °C]]),IF(_34_KNMI_Stations[[#This Row],[Etmaal temperatuur °C]]&gt;stookgrens[],_34_KNMI_Stations[[#This Row],[Etmaal temperatuur °C]]-stookgrens[],0),"")</f>
        <v>0</v>
      </c>
    </row>
    <row r="7492" spans="1:16" x14ac:dyDescent="0.25">
      <c r="A7492">
        <v>286</v>
      </c>
      <c r="B7492" s="110">
        <v>46020</v>
      </c>
      <c r="C7492" s="89">
        <v>4.9000000000000004</v>
      </c>
      <c r="D7492" s="89">
        <v>3.9</v>
      </c>
      <c r="E7492" s="96">
        <v>140</v>
      </c>
      <c r="F7492" s="89">
        <v>0.6</v>
      </c>
      <c r="G7492" s="89"/>
      <c r="H7492">
        <v>0.84</v>
      </c>
      <c r="I7492" t="s">
        <v>18</v>
      </c>
      <c r="J7492">
        <v>1.1000000000000001</v>
      </c>
      <c r="K7492">
        <v>12</v>
      </c>
      <c r="L7492">
        <v>2025</v>
      </c>
      <c r="M7492" t="s">
        <v>306</v>
      </c>
      <c r="N7492" s="89" cm="1">
        <f t="array" ref="N7492">IF(ISNUMBER(_34_KNMI_Stations[[#This Row],[Etmaal temperatuur °C]]),IF(_34_KNMI_Stations[[#This Row],[Etmaal temperatuur °C]]&lt;stookgrens[],stookgrens[]-_34_KNMI_Stations[[#This Row],[Etmaal temperatuur °C]],0),"")</f>
        <v>14.1</v>
      </c>
      <c r="O7492" s="89">
        <f>_34_KNMI_Stations[[#This Row],[graaddagen]]*_34_KNMI_Stations[[#This Row],[Gewogen factor]]</f>
        <v>15.510000000000002</v>
      </c>
      <c r="P7492" s="89" cm="1">
        <f t="array" ref="P7492">IF(ISNUMBER(_34_KNMI_Stations[[#This Row],[Etmaal temperatuur °C]]),IF(_34_KNMI_Stations[[#This Row],[Etmaal temperatuur °C]]&gt;stookgrens[],_34_KNMI_Stations[[#This Row],[Etmaal temperatuur °C]]-stookgrens[],0),"")</f>
        <v>0</v>
      </c>
    </row>
    <row r="7493" spans="1:16" x14ac:dyDescent="0.25">
      <c r="A7493">
        <v>286</v>
      </c>
      <c r="B7493" s="110">
        <v>46021</v>
      </c>
      <c r="C7493" s="89">
        <v>3.6</v>
      </c>
      <c r="D7493" s="89">
        <v>1.8</v>
      </c>
      <c r="E7493" s="96">
        <v>348</v>
      </c>
      <c r="F7493" s="89">
        <v>0</v>
      </c>
      <c r="G7493" s="89"/>
      <c r="H7493">
        <v>0.8</v>
      </c>
      <c r="I7493" t="s">
        <v>18</v>
      </c>
      <c r="J7493">
        <v>1.1000000000000001</v>
      </c>
      <c r="K7493">
        <v>12</v>
      </c>
      <c r="L7493">
        <v>2025</v>
      </c>
      <c r="M7493" t="s">
        <v>306</v>
      </c>
      <c r="N7493" s="89" cm="1">
        <f t="array" ref="N7493">IF(ISNUMBER(_34_KNMI_Stations[[#This Row],[Etmaal temperatuur °C]]),IF(_34_KNMI_Stations[[#This Row],[Etmaal temperatuur °C]]&lt;stookgrens[],stookgrens[]-_34_KNMI_Stations[[#This Row],[Etmaal temperatuur °C]],0),"")</f>
        <v>16.2</v>
      </c>
      <c r="O7493" s="89">
        <f>_34_KNMI_Stations[[#This Row],[graaddagen]]*_34_KNMI_Stations[[#This Row],[Gewogen factor]]</f>
        <v>17.82</v>
      </c>
      <c r="P7493" s="89" cm="1">
        <f t="array" ref="P7493">IF(ISNUMBER(_34_KNMI_Stations[[#This Row],[Etmaal temperatuur °C]]),IF(_34_KNMI_Stations[[#This Row],[Etmaal temperatuur °C]]&gt;stookgrens[],_34_KNMI_Stations[[#This Row],[Etmaal temperatuur °C]]-stookgrens[],0),"")</f>
        <v>0</v>
      </c>
    </row>
    <row r="7494" spans="1:16" x14ac:dyDescent="0.25">
      <c r="A7494">
        <v>286</v>
      </c>
      <c r="B7494" s="110">
        <v>46022</v>
      </c>
      <c r="C7494" s="89">
        <v>7.5</v>
      </c>
      <c r="D7494" s="89">
        <v>4</v>
      </c>
      <c r="E7494" s="96">
        <v>137</v>
      </c>
      <c r="F7494" s="89">
        <v>0.2</v>
      </c>
      <c r="G7494" s="89"/>
      <c r="H7494">
        <v>0.88</v>
      </c>
      <c r="I7494" t="s">
        <v>18</v>
      </c>
      <c r="J7494">
        <v>1.1000000000000001</v>
      </c>
      <c r="K7494">
        <v>12</v>
      </c>
      <c r="L7494">
        <v>2025</v>
      </c>
      <c r="M7494" t="s">
        <v>306</v>
      </c>
      <c r="N7494" s="89" cm="1">
        <f t="array" ref="N7494">IF(ISNUMBER(_34_KNMI_Stations[[#This Row],[Etmaal temperatuur °C]]),IF(_34_KNMI_Stations[[#This Row],[Etmaal temperatuur °C]]&lt;stookgrens[],stookgrens[]-_34_KNMI_Stations[[#This Row],[Etmaal temperatuur °C]],0),"")</f>
        <v>14</v>
      </c>
      <c r="O7494" s="89">
        <f>_34_KNMI_Stations[[#This Row],[graaddagen]]*_34_KNMI_Stations[[#This Row],[Gewogen factor]]</f>
        <v>15.400000000000002</v>
      </c>
      <c r="P7494" s="89" cm="1">
        <f t="array" ref="P7494">IF(ISNUMBER(_34_KNMI_Stations[[#This Row],[Etmaal temperatuur °C]]),IF(_34_KNMI_Stations[[#This Row],[Etmaal temperatuur °C]]&gt;stookgrens[],_34_KNMI_Stations[[#This Row],[Etmaal temperatuur °C]]-stookgrens[],0),"")</f>
        <v>0</v>
      </c>
    </row>
    <row r="7495" spans="1:16" x14ac:dyDescent="0.25">
      <c r="A7495">
        <v>286</v>
      </c>
      <c r="B7495" s="110">
        <v>46023</v>
      </c>
      <c r="C7495" s="89">
        <v>10</v>
      </c>
      <c r="D7495" s="89">
        <v>3.5</v>
      </c>
      <c r="E7495" s="96">
        <v>125</v>
      </c>
      <c r="F7495" s="89">
        <v>6</v>
      </c>
      <c r="G7495" s="89"/>
      <c r="H7495">
        <v>0.85</v>
      </c>
      <c r="I7495" t="s">
        <v>18</v>
      </c>
      <c r="J7495">
        <v>1.1000000000000001</v>
      </c>
      <c r="K7495">
        <v>1</v>
      </c>
      <c r="L7495">
        <v>2026</v>
      </c>
      <c r="M7495" t="s">
        <v>306</v>
      </c>
      <c r="N7495" s="89" cm="1">
        <f t="array" ref="N7495">IF(ISNUMBER(_34_KNMI_Stations[[#This Row],[Etmaal temperatuur °C]]),IF(_34_KNMI_Stations[[#This Row],[Etmaal temperatuur °C]]&lt;stookgrens[],stookgrens[]-_34_KNMI_Stations[[#This Row],[Etmaal temperatuur °C]],0),"")</f>
        <v>14.5</v>
      </c>
      <c r="O7495" s="89">
        <f>_34_KNMI_Stations[[#This Row],[graaddagen]]*_34_KNMI_Stations[[#This Row],[Gewogen factor]]</f>
        <v>15.950000000000001</v>
      </c>
      <c r="P7495" s="89" cm="1">
        <f t="array" ref="P7495">IF(ISNUMBER(_34_KNMI_Stations[[#This Row],[Etmaal temperatuur °C]]),IF(_34_KNMI_Stations[[#This Row],[Etmaal temperatuur °C]]&gt;stookgrens[],_34_KNMI_Stations[[#This Row],[Etmaal temperatuur °C]]-stookgrens[],0),"")</f>
        <v>0</v>
      </c>
    </row>
    <row r="7496" spans="1:16" x14ac:dyDescent="0.25">
      <c r="A7496">
        <v>286</v>
      </c>
      <c r="B7496" s="110">
        <v>46024</v>
      </c>
      <c r="C7496" s="89">
        <v>8.1999999999999993</v>
      </c>
      <c r="D7496" s="89">
        <v>1.9</v>
      </c>
      <c r="E7496" s="96">
        <v>194</v>
      </c>
      <c r="F7496" s="89">
        <v>4.2</v>
      </c>
      <c r="G7496" s="89"/>
      <c r="H7496">
        <v>0.82</v>
      </c>
      <c r="I7496" t="s">
        <v>18</v>
      </c>
      <c r="J7496">
        <v>1.1000000000000001</v>
      </c>
      <c r="K7496">
        <v>1</v>
      </c>
      <c r="L7496">
        <v>2026</v>
      </c>
      <c r="M7496" t="s">
        <v>306</v>
      </c>
      <c r="N7496" s="89" cm="1">
        <f t="array" ref="N7496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7496" s="89">
        <f>_34_KNMI_Stations[[#This Row],[graaddagen]]*_34_KNMI_Stations[[#This Row],[Gewogen factor]]</f>
        <v>17.710000000000004</v>
      </c>
      <c r="P7496" s="89" cm="1">
        <f t="array" ref="P7496">IF(ISNUMBER(_34_KNMI_Stations[[#This Row],[Etmaal temperatuur °C]]),IF(_34_KNMI_Stations[[#This Row],[Etmaal temperatuur °C]]&gt;stookgrens[],_34_KNMI_Stations[[#This Row],[Etmaal temperatuur °C]]-stookgrens[],0),"")</f>
        <v>0</v>
      </c>
    </row>
    <row r="7497" spans="1:16" x14ac:dyDescent="0.25">
      <c r="A7497">
        <v>286</v>
      </c>
      <c r="B7497" s="110">
        <v>46025</v>
      </c>
      <c r="C7497" s="89">
        <v>6</v>
      </c>
      <c r="D7497" s="89">
        <v>0.2</v>
      </c>
      <c r="E7497" s="96">
        <v>175</v>
      </c>
      <c r="F7497" s="89">
        <v>5.3</v>
      </c>
      <c r="G7497" s="89"/>
      <c r="H7497">
        <v>0.88</v>
      </c>
      <c r="I7497" t="s">
        <v>18</v>
      </c>
      <c r="J7497">
        <v>1.1000000000000001</v>
      </c>
      <c r="K7497">
        <v>1</v>
      </c>
      <c r="L7497">
        <v>2026</v>
      </c>
      <c r="M7497" t="s">
        <v>306</v>
      </c>
      <c r="N7497" s="89" cm="1">
        <f t="array" ref="N7497">IF(ISNUMBER(_34_KNMI_Stations[[#This Row],[Etmaal temperatuur °C]]),IF(_34_KNMI_Stations[[#This Row],[Etmaal temperatuur °C]]&lt;stookgrens[],stookgrens[]-_34_KNMI_Stations[[#This Row],[Etmaal temperatuur °C]],0),"")</f>
        <v>17.8</v>
      </c>
      <c r="O7497" s="89">
        <f>_34_KNMI_Stations[[#This Row],[graaddagen]]*_34_KNMI_Stations[[#This Row],[Gewogen factor]]</f>
        <v>19.580000000000002</v>
      </c>
      <c r="P7497" s="89" cm="1">
        <f t="array" ref="P7497">IF(ISNUMBER(_34_KNMI_Stations[[#This Row],[Etmaal temperatuur °C]]),IF(_34_KNMI_Stations[[#This Row],[Etmaal temperatuur °C]]&gt;stookgrens[],_34_KNMI_Stations[[#This Row],[Etmaal temperatuur °C]]-stookgrens[],0),"")</f>
        <v>0</v>
      </c>
    </row>
    <row r="7498" spans="1:16" x14ac:dyDescent="0.25">
      <c r="A7498">
        <v>286</v>
      </c>
      <c r="B7498" s="110">
        <v>46026</v>
      </c>
      <c r="C7498" s="89">
        <v>5.3</v>
      </c>
      <c r="D7498" s="89">
        <v>-0.1</v>
      </c>
      <c r="E7498" s="96">
        <v>293</v>
      </c>
      <c r="F7498" s="89">
        <v>1.9</v>
      </c>
      <c r="G7498" s="89"/>
      <c r="H7498">
        <v>0.9</v>
      </c>
      <c r="I7498" t="s">
        <v>18</v>
      </c>
      <c r="J7498">
        <v>1.1000000000000001</v>
      </c>
      <c r="K7498">
        <v>1</v>
      </c>
      <c r="L7498">
        <v>2026</v>
      </c>
      <c r="M7498" t="s">
        <v>306</v>
      </c>
      <c r="N7498" s="89" cm="1">
        <f t="array" ref="N7498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7498" s="89">
        <f>_34_KNMI_Stations[[#This Row],[graaddagen]]*_34_KNMI_Stations[[#This Row],[Gewogen factor]]</f>
        <v>19.910000000000004</v>
      </c>
      <c r="P7498" s="89" cm="1">
        <f t="array" ref="P7498">IF(ISNUMBER(_34_KNMI_Stations[[#This Row],[Etmaal temperatuur °C]]),IF(_34_KNMI_Stations[[#This Row],[Etmaal temperatuur °C]]&gt;stookgrens[],_34_KNMI_Stations[[#This Row],[Etmaal temperatuur °C]]-stookgrens[],0),"")</f>
        <v>0</v>
      </c>
    </row>
    <row r="7499" spans="1:16" x14ac:dyDescent="0.25">
      <c r="A7499">
        <v>286</v>
      </c>
      <c r="B7499" s="110">
        <v>46027</v>
      </c>
      <c r="C7499" s="89">
        <v>5.7</v>
      </c>
      <c r="D7499" s="89">
        <v>-1.3</v>
      </c>
      <c r="E7499" s="96">
        <v>167</v>
      </c>
      <c r="F7499" s="89">
        <v>-0.1</v>
      </c>
      <c r="G7499" s="89"/>
      <c r="H7499">
        <v>0.89</v>
      </c>
      <c r="I7499" t="s">
        <v>18</v>
      </c>
      <c r="J7499">
        <v>1.1000000000000001</v>
      </c>
      <c r="K7499">
        <v>1</v>
      </c>
      <c r="L7499">
        <v>2026</v>
      </c>
      <c r="M7499" t="s">
        <v>344</v>
      </c>
      <c r="N7499" s="89" cm="1">
        <f t="array" ref="N7499">IF(ISNUMBER(_34_KNMI_Stations[[#This Row],[Etmaal temperatuur °C]]),IF(_34_KNMI_Stations[[#This Row],[Etmaal temperatuur °C]]&lt;stookgrens[],stookgrens[]-_34_KNMI_Stations[[#This Row],[Etmaal temperatuur °C]],0),"")</f>
        <v>19.3</v>
      </c>
      <c r="O7499" s="89">
        <f>_34_KNMI_Stations[[#This Row],[graaddagen]]*_34_KNMI_Stations[[#This Row],[Gewogen factor]]</f>
        <v>21.230000000000004</v>
      </c>
      <c r="P7499" s="89" cm="1">
        <f t="array" ref="P7499">IF(ISNUMBER(_34_KNMI_Stations[[#This Row],[Etmaal temperatuur °C]]),IF(_34_KNMI_Stations[[#This Row],[Etmaal temperatuur °C]]&gt;stookgrens[],_34_KNMI_Stations[[#This Row],[Etmaal temperatuur °C]]-stookgrens[],0),"")</f>
        <v>0</v>
      </c>
    </row>
    <row r="7500" spans="1:16" x14ac:dyDescent="0.25">
      <c r="A7500">
        <v>286</v>
      </c>
      <c r="B7500" s="110">
        <v>46028</v>
      </c>
      <c r="C7500" s="89">
        <v>5.0999999999999996</v>
      </c>
      <c r="D7500" s="89">
        <v>-1.7</v>
      </c>
      <c r="E7500" s="96">
        <v>339</v>
      </c>
      <c r="F7500" s="89">
        <v>-0.1</v>
      </c>
      <c r="G7500" s="89"/>
      <c r="H7500">
        <v>0.94</v>
      </c>
      <c r="I7500" t="s">
        <v>18</v>
      </c>
      <c r="J7500">
        <v>1.1000000000000001</v>
      </c>
      <c r="K7500">
        <v>1</v>
      </c>
      <c r="L7500">
        <v>2026</v>
      </c>
      <c r="M7500" t="s">
        <v>344</v>
      </c>
      <c r="N7500" s="89" cm="1">
        <f t="array" ref="N7500">IF(ISNUMBER(_34_KNMI_Stations[[#This Row],[Etmaal temperatuur °C]]),IF(_34_KNMI_Stations[[#This Row],[Etmaal temperatuur °C]]&lt;stookgrens[],stookgrens[]-_34_KNMI_Stations[[#This Row],[Etmaal temperatuur °C]],0),"")</f>
        <v>19.7</v>
      </c>
      <c r="O7500" s="89">
        <f>_34_KNMI_Stations[[#This Row],[graaddagen]]*_34_KNMI_Stations[[#This Row],[Gewogen factor]]</f>
        <v>21.67</v>
      </c>
      <c r="P7500" s="89" cm="1">
        <f t="array" ref="P7500">IF(ISNUMBER(_34_KNMI_Stations[[#This Row],[Etmaal temperatuur °C]]),IF(_34_KNMI_Stations[[#This Row],[Etmaal temperatuur °C]]&gt;stookgrens[],_34_KNMI_Stations[[#This Row],[Etmaal temperatuur °C]]-stookgrens[],0),"")</f>
        <v>0</v>
      </c>
    </row>
    <row r="7501" spans="1:16" x14ac:dyDescent="0.25">
      <c r="A7501">
        <v>286</v>
      </c>
      <c r="B7501" s="110">
        <v>46029</v>
      </c>
      <c r="C7501" s="89">
        <v>8.9</v>
      </c>
      <c r="D7501" s="89">
        <v>-0.9</v>
      </c>
      <c r="E7501" s="96">
        <v>136</v>
      </c>
      <c r="F7501" s="89">
        <v>6.7</v>
      </c>
      <c r="G7501" s="89"/>
      <c r="H7501">
        <v>0.91</v>
      </c>
      <c r="I7501" t="s">
        <v>18</v>
      </c>
      <c r="J7501">
        <v>1.1000000000000001</v>
      </c>
      <c r="K7501">
        <v>1</v>
      </c>
      <c r="L7501">
        <v>2026</v>
      </c>
      <c r="M7501" t="s">
        <v>344</v>
      </c>
      <c r="N7501" s="89" cm="1">
        <f t="array" ref="N7501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7501" s="89">
        <f>_34_KNMI_Stations[[#This Row],[graaddagen]]*_34_KNMI_Stations[[#This Row],[Gewogen factor]]</f>
        <v>20.79</v>
      </c>
      <c r="P7501" s="89" cm="1">
        <f t="array" ref="P7501">IF(ISNUMBER(_34_KNMI_Stations[[#This Row],[Etmaal temperatuur °C]]),IF(_34_KNMI_Stations[[#This Row],[Etmaal temperatuur °C]]&gt;stookgrens[],_34_KNMI_Stations[[#This Row],[Etmaal temperatuur °C]]-stookgrens[],0),"")</f>
        <v>0</v>
      </c>
    </row>
    <row r="7502" spans="1:16" x14ac:dyDescent="0.25">
      <c r="A7502">
        <v>286</v>
      </c>
      <c r="B7502" s="110">
        <v>46030</v>
      </c>
      <c r="C7502" s="89">
        <v>5.4</v>
      </c>
      <c r="D7502" s="89">
        <v>1.1000000000000001</v>
      </c>
      <c r="E7502" s="96">
        <v>165</v>
      </c>
      <c r="F7502" s="89">
        <v>4.5</v>
      </c>
      <c r="G7502" s="89"/>
      <c r="H7502">
        <v>0.91</v>
      </c>
      <c r="I7502" t="s">
        <v>18</v>
      </c>
      <c r="J7502">
        <v>1.1000000000000001</v>
      </c>
      <c r="K7502">
        <v>1</v>
      </c>
      <c r="L7502">
        <v>2026</v>
      </c>
      <c r="M7502" t="s">
        <v>344</v>
      </c>
      <c r="N7502" s="89" cm="1">
        <f t="array" ref="N7502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7502" s="89">
        <f>_34_KNMI_Stations[[#This Row],[graaddagen]]*_34_KNMI_Stations[[#This Row],[Gewogen factor]]</f>
        <v>18.59</v>
      </c>
      <c r="P7502" s="89" cm="1">
        <f t="array" ref="P7502">IF(ISNUMBER(_34_KNMI_Stations[[#This Row],[Etmaal temperatuur °C]]),IF(_34_KNMI_Stations[[#This Row],[Etmaal temperatuur °C]]&gt;stookgrens[],_34_KNMI_Stations[[#This Row],[Etmaal temperatuur °C]]-stookgrens[],0),"")</f>
        <v>0</v>
      </c>
    </row>
    <row r="7503" spans="1:16" x14ac:dyDescent="0.25">
      <c r="A7503">
        <v>286</v>
      </c>
      <c r="B7503" s="110">
        <v>46031</v>
      </c>
      <c r="C7503" s="89">
        <v>12.3</v>
      </c>
      <c r="D7503" s="89">
        <v>-1.7</v>
      </c>
      <c r="E7503" s="96">
        <v>180</v>
      </c>
      <c r="F7503" s="89">
        <v>4.5999999999999996</v>
      </c>
      <c r="G7503" s="89"/>
      <c r="H7503">
        <v>0.87</v>
      </c>
      <c r="I7503" t="s">
        <v>18</v>
      </c>
      <c r="J7503">
        <v>1.1000000000000001</v>
      </c>
      <c r="K7503">
        <v>1</v>
      </c>
      <c r="L7503">
        <v>2026</v>
      </c>
      <c r="M7503" t="s">
        <v>344</v>
      </c>
      <c r="N7503" s="89" cm="1">
        <f t="array" ref="N7503">IF(ISNUMBER(_34_KNMI_Stations[[#This Row],[Etmaal temperatuur °C]]),IF(_34_KNMI_Stations[[#This Row],[Etmaal temperatuur °C]]&lt;stookgrens[],stookgrens[]-_34_KNMI_Stations[[#This Row],[Etmaal temperatuur °C]],0),"")</f>
        <v>19.7</v>
      </c>
      <c r="O7503" s="89">
        <f>_34_KNMI_Stations[[#This Row],[graaddagen]]*_34_KNMI_Stations[[#This Row],[Gewogen factor]]</f>
        <v>21.67</v>
      </c>
      <c r="P7503" s="89" cm="1">
        <f t="array" ref="P7503">IF(ISNUMBER(_34_KNMI_Stations[[#This Row],[Etmaal temperatuur °C]]),IF(_34_KNMI_Stations[[#This Row],[Etmaal temperatuur °C]]&gt;stookgrens[],_34_KNMI_Stations[[#This Row],[Etmaal temperatuur °C]]-stookgrens[],0),"")</f>
        <v>0</v>
      </c>
    </row>
    <row r="7504" spans="1:16" x14ac:dyDescent="0.25">
      <c r="A7504">
        <v>286</v>
      </c>
      <c r="B7504" s="110">
        <v>46032</v>
      </c>
      <c r="C7504" s="89">
        <v>6.6</v>
      </c>
      <c r="D7504" s="89">
        <v>-3</v>
      </c>
      <c r="E7504" s="96">
        <v>393</v>
      </c>
      <c r="F7504" s="89">
        <v>0.2</v>
      </c>
      <c r="G7504" s="89"/>
      <c r="H7504">
        <v>0.75</v>
      </c>
      <c r="I7504" t="s">
        <v>18</v>
      </c>
      <c r="J7504">
        <v>1.1000000000000001</v>
      </c>
      <c r="K7504">
        <v>1</v>
      </c>
      <c r="L7504">
        <v>2026</v>
      </c>
      <c r="M7504" t="s">
        <v>344</v>
      </c>
      <c r="N7504" s="89" cm="1">
        <f t="array" ref="N7504">IF(ISNUMBER(_34_KNMI_Stations[[#This Row],[Etmaal temperatuur °C]]),IF(_34_KNMI_Stations[[#This Row],[Etmaal temperatuur °C]]&lt;stookgrens[],stookgrens[]-_34_KNMI_Stations[[#This Row],[Etmaal temperatuur °C]],0),"")</f>
        <v>21</v>
      </c>
      <c r="O7504" s="89">
        <f>_34_KNMI_Stations[[#This Row],[graaddagen]]*_34_KNMI_Stations[[#This Row],[Gewogen factor]]</f>
        <v>23.1</v>
      </c>
      <c r="P7504" s="89" cm="1">
        <f t="array" ref="P7504">IF(ISNUMBER(_34_KNMI_Stations[[#This Row],[Etmaal temperatuur °C]]),IF(_34_KNMI_Stations[[#This Row],[Etmaal temperatuur °C]]&gt;stookgrens[],_34_KNMI_Stations[[#This Row],[Etmaal temperatuur °C]]-stookgrens[],0),"")</f>
        <v>0</v>
      </c>
    </row>
    <row r="7505" spans="1:16" x14ac:dyDescent="0.25">
      <c r="A7505">
        <v>286</v>
      </c>
      <c r="B7505" s="110">
        <v>46033</v>
      </c>
      <c r="C7505" s="89">
        <v>3.4</v>
      </c>
      <c r="D7505" s="89">
        <v>-5.4</v>
      </c>
      <c r="E7505" s="96">
        <v>354</v>
      </c>
      <c r="F7505" s="89">
        <v>0</v>
      </c>
      <c r="G7505" s="89"/>
      <c r="H7505">
        <v>0.85</v>
      </c>
      <c r="I7505" t="s">
        <v>18</v>
      </c>
      <c r="J7505">
        <v>1.1000000000000001</v>
      </c>
      <c r="K7505">
        <v>1</v>
      </c>
      <c r="L7505">
        <v>2026</v>
      </c>
      <c r="M7505" t="s">
        <v>344</v>
      </c>
      <c r="N7505" s="89" cm="1">
        <f t="array" ref="N7505">IF(ISNUMBER(_34_KNMI_Stations[[#This Row],[Etmaal temperatuur °C]]),IF(_34_KNMI_Stations[[#This Row],[Etmaal temperatuur °C]]&lt;stookgrens[],stookgrens[]-_34_KNMI_Stations[[#This Row],[Etmaal temperatuur °C]],0),"")</f>
        <v>23.4</v>
      </c>
      <c r="O7505" s="89">
        <f>_34_KNMI_Stations[[#This Row],[graaddagen]]*_34_KNMI_Stations[[#This Row],[Gewogen factor]]</f>
        <v>25.740000000000002</v>
      </c>
      <c r="P7505" s="89" cm="1">
        <f t="array" ref="P7505">IF(ISNUMBER(_34_KNMI_Stations[[#This Row],[Etmaal temperatuur °C]]),IF(_34_KNMI_Stations[[#This Row],[Etmaal temperatuur °C]]&gt;stookgrens[],_34_KNMI_Stations[[#This Row],[Etmaal temperatuur °C]]-stookgrens[],0),"")</f>
        <v>0</v>
      </c>
    </row>
    <row r="7506" spans="1:16" x14ac:dyDescent="0.25">
      <c r="A7506">
        <v>286</v>
      </c>
      <c r="B7506" s="110">
        <v>46034</v>
      </c>
      <c r="C7506" s="89">
        <v>6.9</v>
      </c>
      <c r="D7506" s="89">
        <v>1.6</v>
      </c>
      <c r="E7506" s="96">
        <v>137</v>
      </c>
      <c r="F7506" s="89">
        <v>2.2000000000000002</v>
      </c>
      <c r="G7506" s="89"/>
      <c r="H7506">
        <v>0.93</v>
      </c>
      <c r="I7506" t="s">
        <v>18</v>
      </c>
      <c r="J7506">
        <v>1.1000000000000001</v>
      </c>
      <c r="K7506">
        <v>1</v>
      </c>
      <c r="L7506">
        <v>2026</v>
      </c>
      <c r="M7506" t="s">
        <v>381</v>
      </c>
      <c r="N7506" s="89" cm="1">
        <f t="array" ref="N7506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7506" s="89">
        <f>_34_KNMI_Stations[[#This Row],[graaddagen]]*_34_KNMI_Stations[[#This Row],[Gewogen factor]]</f>
        <v>18.04</v>
      </c>
      <c r="P7506" s="89" cm="1">
        <f t="array" ref="P7506">IF(ISNUMBER(_34_KNMI_Stations[[#This Row],[Etmaal temperatuur °C]]),IF(_34_KNMI_Stations[[#This Row],[Etmaal temperatuur °C]]&gt;stookgrens[],_34_KNMI_Stations[[#This Row],[Etmaal temperatuur °C]]-stookgrens[],0),"")</f>
        <v>0</v>
      </c>
    </row>
    <row r="7507" spans="1:16" x14ac:dyDescent="0.25">
      <c r="A7507">
        <v>286</v>
      </c>
      <c r="B7507" s="110">
        <v>46035</v>
      </c>
      <c r="C7507" s="89">
        <v>4.7</v>
      </c>
      <c r="D7507" s="89">
        <v>6.3</v>
      </c>
      <c r="E7507" s="96">
        <v>111</v>
      </c>
      <c r="F7507" s="89">
        <v>3.1</v>
      </c>
      <c r="G7507" s="89"/>
      <c r="H7507">
        <v>0.96</v>
      </c>
      <c r="I7507" t="s">
        <v>18</v>
      </c>
      <c r="J7507">
        <v>1.1000000000000001</v>
      </c>
      <c r="K7507">
        <v>1</v>
      </c>
      <c r="L7507">
        <v>2026</v>
      </c>
      <c r="M7507" t="s">
        <v>381</v>
      </c>
      <c r="N7507" s="89" cm="1">
        <f t="array" ref="N7507">IF(ISNUMBER(_34_KNMI_Stations[[#This Row],[Etmaal temperatuur °C]]),IF(_34_KNMI_Stations[[#This Row],[Etmaal temperatuur °C]]&lt;stookgrens[],stookgrens[]-_34_KNMI_Stations[[#This Row],[Etmaal temperatuur °C]],0),"")</f>
        <v>11.7</v>
      </c>
      <c r="O7507" s="89">
        <f>_34_KNMI_Stations[[#This Row],[graaddagen]]*_34_KNMI_Stations[[#This Row],[Gewogen factor]]</f>
        <v>12.870000000000001</v>
      </c>
      <c r="P7507" s="89" cm="1">
        <f t="array" ref="P7507">IF(ISNUMBER(_34_KNMI_Stations[[#This Row],[Etmaal temperatuur °C]]),IF(_34_KNMI_Stations[[#This Row],[Etmaal temperatuur °C]]&gt;stookgrens[],_34_KNMI_Stations[[#This Row],[Etmaal temperatuur °C]]-stookgrens[],0),"")</f>
        <v>0</v>
      </c>
    </row>
    <row r="7508" spans="1:16" x14ac:dyDescent="0.25">
      <c r="A7508">
        <v>286</v>
      </c>
      <c r="B7508" s="110">
        <v>46036</v>
      </c>
      <c r="C7508" s="89">
        <v>3.6</v>
      </c>
      <c r="D7508" s="89">
        <v>4.3</v>
      </c>
      <c r="E7508" s="96">
        <v>388</v>
      </c>
      <c r="F7508" s="89">
        <v>4.5999999999999996</v>
      </c>
      <c r="G7508" s="89"/>
      <c r="H7508">
        <v>0.9</v>
      </c>
      <c r="I7508" t="s">
        <v>18</v>
      </c>
      <c r="J7508">
        <v>1.1000000000000001</v>
      </c>
      <c r="K7508">
        <v>1</v>
      </c>
      <c r="L7508">
        <v>2026</v>
      </c>
      <c r="M7508" t="s">
        <v>381</v>
      </c>
      <c r="N7508" s="89" cm="1">
        <f t="array" ref="N7508">IF(ISNUMBER(_34_KNMI_Stations[[#This Row],[Etmaal temperatuur °C]]),IF(_34_KNMI_Stations[[#This Row],[Etmaal temperatuur °C]]&lt;stookgrens[],stookgrens[]-_34_KNMI_Stations[[#This Row],[Etmaal temperatuur °C]],0),"")</f>
        <v>13.7</v>
      </c>
      <c r="O7508" s="89">
        <f>_34_KNMI_Stations[[#This Row],[graaddagen]]*_34_KNMI_Stations[[#This Row],[Gewogen factor]]</f>
        <v>15.07</v>
      </c>
      <c r="P7508" s="89" cm="1">
        <f t="array" ref="P7508">IF(ISNUMBER(_34_KNMI_Stations[[#This Row],[Etmaal temperatuur °C]]),IF(_34_KNMI_Stations[[#This Row],[Etmaal temperatuur °C]]&gt;stookgrens[],_34_KNMI_Stations[[#This Row],[Etmaal temperatuur °C]]-stookgrens[],0),"")</f>
        <v>0</v>
      </c>
    </row>
    <row r="7509" spans="1:16" x14ac:dyDescent="0.25">
      <c r="A7509">
        <v>286</v>
      </c>
      <c r="B7509" s="110">
        <v>46037</v>
      </c>
      <c r="C7509" s="89">
        <v>5</v>
      </c>
      <c r="D7509" s="89">
        <v>7.5</v>
      </c>
      <c r="E7509" s="96">
        <v>84</v>
      </c>
      <c r="F7509" s="89">
        <v>0.7</v>
      </c>
      <c r="G7509" s="89"/>
      <c r="H7509">
        <v>0.9</v>
      </c>
      <c r="I7509" t="s">
        <v>18</v>
      </c>
      <c r="J7509">
        <v>1.1000000000000001</v>
      </c>
      <c r="K7509">
        <v>1</v>
      </c>
      <c r="L7509">
        <v>2026</v>
      </c>
      <c r="M7509" t="s">
        <v>381</v>
      </c>
      <c r="N7509" s="89" cm="1">
        <f t="array" ref="N7509">IF(ISNUMBER(_34_KNMI_Stations[[#This Row],[Etmaal temperatuur °C]]),IF(_34_KNMI_Stations[[#This Row],[Etmaal temperatuur °C]]&lt;stookgrens[],stookgrens[]-_34_KNMI_Stations[[#This Row],[Etmaal temperatuur °C]],0),"")</f>
        <v>10.5</v>
      </c>
      <c r="O7509" s="89">
        <f>_34_KNMI_Stations[[#This Row],[graaddagen]]*_34_KNMI_Stations[[#This Row],[Gewogen factor]]</f>
        <v>11.55</v>
      </c>
      <c r="P7509" s="89" cm="1">
        <f t="array" ref="P7509">IF(ISNUMBER(_34_KNMI_Stations[[#This Row],[Etmaal temperatuur °C]]),IF(_34_KNMI_Stations[[#This Row],[Etmaal temperatuur °C]]&gt;stookgrens[],_34_KNMI_Stations[[#This Row],[Etmaal temperatuur °C]]-stookgrens[],0),"")</f>
        <v>0</v>
      </c>
    </row>
    <row r="7510" spans="1:16" x14ac:dyDescent="0.25">
      <c r="A7510">
        <v>286</v>
      </c>
      <c r="B7510" s="110">
        <v>46038</v>
      </c>
      <c r="C7510" s="89">
        <v>5</v>
      </c>
      <c r="D7510" s="89">
        <v>8.1999999999999993</v>
      </c>
      <c r="E7510" s="96">
        <v>240</v>
      </c>
      <c r="F7510" s="89">
        <v>3.4</v>
      </c>
      <c r="G7510" s="89"/>
      <c r="H7510">
        <v>0.85</v>
      </c>
      <c r="I7510" t="s">
        <v>18</v>
      </c>
      <c r="J7510">
        <v>1.1000000000000001</v>
      </c>
      <c r="K7510">
        <v>1</v>
      </c>
      <c r="L7510">
        <v>2026</v>
      </c>
      <c r="M7510" t="s">
        <v>381</v>
      </c>
      <c r="N7510" s="89" cm="1">
        <f t="array" ref="N7510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7510" s="89">
        <f>_34_KNMI_Stations[[#This Row],[graaddagen]]*_34_KNMI_Stations[[#This Row],[Gewogen factor]]</f>
        <v>10.780000000000001</v>
      </c>
      <c r="P7510" s="89" cm="1">
        <f t="array" ref="P7510">IF(ISNUMBER(_34_KNMI_Stations[[#This Row],[Etmaal temperatuur °C]]),IF(_34_KNMI_Stations[[#This Row],[Etmaal temperatuur °C]]&gt;stookgrens[],_34_KNMI_Stations[[#This Row],[Etmaal temperatuur °C]]-stookgrens[],0),"")</f>
        <v>0</v>
      </c>
    </row>
    <row r="7511" spans="1:16" x14ac:dyDescent="0.25">
      <c r="A7511">
        <v>286</v>
      </c>
      <c r="B7511" s="110">
        <v>46039</v>
      </c>
      <c r="C7511" s="89">
        <v>3.3</v>
      </c>
      <c r="D7511" s="89">
        <v>5.3</v>
      </c>
      <c r="E7511" s="96">
        <v>383</v>
      </c>
      <c r="F7511" s="89">
        <v>0.1</v>
      </c>
      <c r="G7511" s="89"/>
      <c r="H7511">
        <v>0.89</v>
      </c>
      <c r="I7511" t="s">
        <v>18</v>
      </c>
      <c r="J7511">
        <v>1.1000000000000001</v>
      </c>
      <c r="K7511">
        <v>1</v>
      </c>
      <c r="L7511">
        <v>2026</v>
      </c>
      <c r="M7511" t="s">
        <v>381</v>
      </c>
      <c r="N7511" s="89" cm="1">
        <f t="array" ref="N7511">IF(ISNUMBER(_34_KNMI_Stations[[#This Row],[Etmaal temperatuur °C]]),IF(_34_KNMI_Stations[[#This Row],[Etmaal temperatuur °C]]&lt;stookgrens[],stookgrens[]-_34_KNMI_Stations[[#This Row],[Etmaal temperatuur °C]],0),"")</f>
        <v>12.7</v>
      </c>
      <c r="O7511" s="89">
        <f>_34_KNMI_Stations[[#This Row],[graaddagen]]*_34_KNMI_Stations[[#This Row],[Gewogen factor]]</f>
        <v>13.97</v>
      </c>
      <c r="P7511" s="89" cm="1">
        <f t="array" ref="P7511">IF(ISNUMBER(_34_KNMI_Stations[[#This Row],[Etmaal temperatuur °C]]),IF(_34_KNMI_Stations[[#This Row],[Etmaal temperatuur °C]]&gt;stookgrens[],_34_KNMI_Stations[[#This Row],[Etmaal temperatuur °C]]-stookgrens[],0),"")</f>
        <v>0</v>
      </c>
    </row>
    <row r="7512" spans="1:16" x14ac:dyDescent="0.25">
      <c r="A7512">
        <v>286</v>
      </c>
      <c r="B7512" s="110">
        <v>46040</v>
      </c>
      <c r="C7512" s="89">
        <v>4.0999999999999996</v>
      </c>
      <c r="D7512" s="89">
        <v>1.5</v>
      </c>
      <c r="E7512" s="96">
        <v>78</v>
      </c>
      <c r="F7512" s="89">
        <v>0</v>
      </c>
      <c r="G7512" s="89"/>
      <c r="H7512">
        <v>0.94</v>
      </c>
      <c r="I7512" t="s">
        <v>18</v>
      </c>
      <c r="J7512">
        <v>1.1000000000000001</v>
      </c>
      <c r="K7512">
        <v>1</v>
      </c>
      <c r="L7512">
        <v>2026</v>
      </c>
      <c r="M7512" t="s">
        <v>381</v>
      </c>
      <c r="N7512" s="89" cm="1">
        <f t="array" ref="N7512">IF(ISNUMBER(_34_KNMI_Stations[[#This Row],[Etmaal temperatuur °C]]),IF(_34_KNMI_Stations[[#This Row],[Etmaal temperatuur °C]]&lt;stookgrens[],stookgrens[]-_34_KNMI_Stations[[#This Row],[Etmaal temperatuur °C]],0),"")</f>
        <v>16.5</v>
      </c>
      <c r="O7512" s="89">
        <f>_34_KNMI_Stations[[#This Row],[graaddagen]]*_34_KNMI_Stations[[#This Row],[Gewogen factor]]</f>
        <v>18.150000000000002</v>
      </c>
      <c r="P7512" s="89" cm="1">
        <f t="array" ref="P7512">IF(ISNUMBER(_34_KNMI_Stations[[#This Row],[Etmaal temperatuur °C]]),IF(_34_KNMI_Stations[[#This Row],[Etmaal temperatuur °C]]&gt;stookgrens[],_34_KNMI_Stations[[#This Row],[Etmaal temperatuur °C]]-stookgrens[],0),"")</f>
        <v>0</v>
      </c>
    </row>
    <row r="7513" spans="1:16" x14ac:dyDescent="0.25">
      <c r="A7513">
        <v>286</v>
      </c>
      <c r="B7513" s="110">
        <v>46041</v>
      </c>
      <c r="C7513" s="89">
        <v>2.4</v>
      </c>
      <c r="D7513" s="89">
        <v>0.9</v>
      </c>
      <c r="E7513" s="96">
        <v>420</v>
      </c>
      <c r="F7513" s="89">
        <v>0</v>
      </c>
      <c r="G7513" s="89"/>
      <c r="H7513">
        <v>0.88</v>
      </c>
      <c r="I7513" t="s">
        <v>18</v>
      </c>
      <c r="J7513">
        <v>1.1000000000000001</v>
      </c>
      <c r="K7513">
        <v>1</v>
      </c>
      <c r="L7513">
        <v>2026</v>
      </c>
      <c r="M7513" t="s">
        <v>382</v>
      </c>
      <c r="N7513" s="89" cm="1">
        <f t="array" ref="N7513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7513" s="89">
        <f>_34_KNMI_Stations[[#This Row],[graaddagen]]*_34_KNMI_Stations[[#This Row],[Gewogen factor]]</f>
        <v>18.810000000000002</v>
      </c>
      <c r="P7513" s="89" cm="1">
        <f t="array" ref="P7513">IF(ISNUMBER(_34_KNMI_Stations[[#This Row],[Etmaal temperatuur °C]]),IF(_34_KNMI_Stations[[#This Row],[Etmaal temperatuur °C]]&gt;stookgrens[],_34_KNMI_Stations[[#This Row],[Etmaal temperatuur °C]]-stookgrens[],0),"")</f>
        <v>0</v>
      </c>
    </row>
    <row r="7514" spans="1:16" x14ac:dyDescent="0.25">
      <c r="A7514">
        <v>286</v>
      </c>
      <c r="B7514" s="110">
        <v>46042</v>
      </c>
      <c r="C7514" s="89">
        <v>2.9</v>
      </c>
      <c r="D7514" s="89">
        <v>0.5</v>
      </c>
      <c r="E7514" s="96">
        <v>438</v>
      </c>
      <c r="F7514" s="89">
        <v>0</v>
      </c>
      <c r="G7514" s="89"/>
      <c r="H7514">
        <v>0.86</v>
      </c>
      <c r="I7514" t="s">
        <v>18</v>
      </c>
      <c r="J7514">
        <v>1.1000000000000001</v>
      </c>
      <c r="K7514">
        <v>1</v>
      </c>
      <c r="L7514">
        <v>2026</v>
      </c>
      <c r="M7514" t="s">
        <v>382</v>
      </c>
      <c r="N7514" s="89" cm="1">
        <f t="array" ref="N7514">IF(ISNUMBER(_34_KNMI_Stations[[#This Row],[Etmaal temperatuur °C]]),IF(_34_KNMI_Stations[[#This Row],[Etmaal temperatuur °C]]&lt;stookgrens[],stookgrens[]-_34_KNMI_Stations[[#This Row],[Etmaal temperatuur °C]],0),"")</f>
        <v>17.5</v>
      </c>
      <c r="O7514" s="89">
        <f>_34_KNMI_Stations[[#This Row],[graaddagen]]*_34_KNMI_Stations[[#This Row],[Gewogen factor]]</f>
        <v>19.25</v>
      </c>
      <c r="P7514" s="89" cm="1">
        <f t="array" ref="P7514">IF(ISNUMBER(_34_KNMI_Stations[[#This Row],[Etmaal temperatuur °C]]),IF(_34_KNMI_Stations[[#This Row],[Etmaal temperatuur °C]]&gt;stookgrens[],_34_KNMI_Stations[[#This Row],[Etmaal temperatuur °C]]-stookgrens[],0),"")</f>
        <v>0</v>
      </c>
    </row>
    <row r="7515" spans="1:16" x14ac:dyDescent="0.25">
      <c r="A7515">
        <v>286</v>
      </c>
      <c r="B7515" s="110">
        <v>46043</v>
      </c>
      <c r="C7515" s="89">
        <v>4.4000000000000004</v>
      </c>
      <c r="D7515" s="89">
        <v>0.2</v>
      </c>
      <c r="E7515" s="96">
        <v>337</v>
      </c>
      <c r="F7515" s="89">
        <v>0</v>
      </c>
      <c r="G7515" s="89"/>
      <c r="H7515">
        <v>0.82</v>
      </c>
      <c r="I7515" t="s">
        <v>18</v>
      </c>
      <c r="J7515">
        <v>1.1000000000000001</v>
      </c>
      <c r="K7515">
        <v>1</v>
      </c>
      <c r="L7515">
        <v>2026</v>
      </c>
      <c r="M7515" t="s">
        <v>382</v>
      </c>
      <c r="N7515" s="89" cm="1">
        <f t="array" ref="N7515">IF(ISNUMBER(_34_KNMI_Stations[[#This Row],[Etmaal temperatuur °C]]),IF(_34_KNMI_Stations[[#This Row],[Etmaal temperatuur °C]]&lt;stookgrens[],stookgrens[]-_34_KNMI_Stations[[#This Row],[Etmaal temperatuur °C]],0),"")</f>
        <v>17.8</v>
      </c>
      <c r="O7515" s="89">
        <f>_34_KNMI_Stations[[#This Row],[graaddagen]]*_34_KNMI_Stations[[#This Row],[Gewogen factor]]</f>
        <v>19.580000000000002</v>
      </c>
      <c r="P7515" s="89" cm="1">
        <f t="array" ref="P7515">IF(ISNUMBER(_34_KNMI_Stations[[#This Row],[Etmaal temperatuur °C]]),IF(_34_KNMI_Stations[[#This Row],[Etmaal temperatuur °C]]&gt;stookgrens[],_34_KNMI_Stations[[#This Row],[Etmaal temperatuur °C]]-stookgrens[],0),"")</f>
        <v>0</v>
      </c>
    </row>
    <row r="7516" spans="1:16" x14ac:dyDescent="0.25">
      <c r="A7516">
        <v>286</v>
      </c>
      <c r="B7516" s="110">
        <v>46044</v>
      </c>
      <c r="C7516" s="89">
        <v>7.1</v>
      </c>
      <c r="D7516" s="89">
        <v>-1.8</v>
      </c>
      <c r="E7516" s="96">
        <v>468</v>
      </c>
      <c r="F7516" s="89">
        <v>0</v>
      </c>
      <c r="G7516" s="89"/>
      <c r="H7516">
        <v>0.77</v>
      </c>
      <c r="I7516" t="s">
        <v>18</v>
      </c>
      <c r="J7516">
        <v>1.1000000000000001</v>
      </c>
      <c r="K7516">
        <v>1</v>
      </c>
      <c r="L7516">
        <v>2026</v>
      </c>
      <c r="M7516" t="s">
        <v>382</v>
      </c>
      <c r="N7516" s="89" cm="1">
        <f t="array" ref="N7516">IF(ISNUMBER(_34_KNMI_Stations[[#This Row],[Etmaal temperatuur °C]]),IF(_34_KNMI_Stations[[#This Row],[Etmaal temperatuur °C]]&lt;stookgrens[],stookgrens[]-_34_KNMI_Stations[[#This Row],[Etmaal temperatuur °C]],0),"")</f>
        <v>19.8</v>
      </c>
      <c r="O7516" s="89">
        <f>_34_KNMI_Stations[[#This Row],[graaddagen]]*_34_KNMI_Stations[[#This Row],[Gewogen factor]]</f>
        <v>21.78</v>
      </c>
      <c r="P7516" s="89" cm="1">
        <f t="array" ref="P7516">IF(ISNUMBER(_34_KNMI_Stations[[#This Row],[Etmaal temperatuur °C]]),IF(_34_KNMI_Stations[[#This Row],[Etmaal temperatuur °C]]&gt;stookgrens[],_34_KNMI_Stations[[#This Row],[Etmaal temperatuur °C]]-stookgrens[],0),"")</f>
        <v>0</v>
      </c>
    </row>
    <row r="7517" spans="1:16" x14ac:dyDescent="0.25">
      <c r="A7517">
        <v>286</v>
      </c>
      <c r="B7517" s="110">
        <v>46045</v>
      </c>
      <c r="C7517" s="89">
        <v>7.5</v>
      </c>
      <c r="D7517" s="89">
        <v>-1.8</v>
      </c>
      <c r="E7517" s="96">
        <v>294</v>
      </c>
      <c r="F7517" s="89">
        <v>0</v>
      </c>
      <c r="G7517" s="89"/>
      <c r="H7517">
        <v>0.79</v>
      </c>
      <c r="I7517" t="s">
        <v>18</v>
      </c>
      <c r="J7517">
        <v>1.1000000000000001</v>
      </c>
      <c r="K7517">
        <v>1</v>
      </c>
      <c r="L7517">
        <v>2026</v>
      </c>
      <c r="M7517" t="s">
        <v>382</v>
      </c>
      <c r="N7517" s="89" cm="1">
        <f t="array" ref="N7517">IF(ISNUMBER(_34_KNMI_Stations[[#This Row],[Etmaal temperatuur °C]]),IF(_34_KNMI_Stations[[#This Row],[Etmaal temperatuur °C]]&lt;stookgrens[],stookgrens[]-_34_KNMI_Stations[[#This Row],[Etmaal temperatuur °C]],0),"")</f>
        <v>19.8</v>
      </c>
      <c r="O7517" s="89">
        <f>_34_KNMI_Stations[[#This Row],[graaddagen]]*_34_KNMI_Stations[[#This Row],[Gewogen factor]]</f>
        <v>21.78</v>
      </c>
      <c r="P7517" s="89" cm="1">
        <f t="array" ref="P7517">IF(ISNUMBER(_34_KNMI_Stations[[#This Row],[Etmaal temperatuur °C]]),IF(_34_KNMI_Stations[[#This Row],[Etmaal temperatuur °C]]&gt;stookgrens[],_34_KNMI_Stations[[#This Row],[Etmaal temperatuur °C]]-stookgrens[],0),"")</f>
        <v>0</v>
      </c>
    </row>
    <row r="7518" spans="1:16" x14ac:dyDescent="0.25">
      <c r="A7518">
        <v>286</v>
      </c>
      <c r="B7518" s="110">
        <v>46046</v>
      </c>
      <c r="C7518" s="89">
        <v>6.3</v>
      </c>
      <c r="D7518" s="89">
        <v>-2.2000000000000002</v>
      </c>
      <c r="E7518" s="96">
        <v>139</v>
      </c>
      <c r="F7518" s="89">
        <v>0.8</v>
      </c>
      <c r="G7518" s="89"/>
      <c r="H7518">
        <v>0.83</v>
      </c>
      <c r="I7518" t="s">
        <v>18</v>
      </c>
      <c r="J7518">
        <v>1.1000000000000001</v>
      </c>
      <c r="K7518">
        <v>1</v>
      </c>
      <c r="L7518">
        <v>2026</v>
      </c>
      <c r="M7518" t="s">
        <v>382</v>
      </c>
      <c r="N7518" s="89" cm="1">
        <f t="array" ref="N7518">IF(ISNUMBER(_34_KNMI_Stations[[#This Row],[Etmaal temperatuur °C]]),IF(_34_KNMI_Stations[[#This Row],[Etmaal temperatuur °C]]&lt;stookgrens[],stookgrens[]-_34_KNMI_Stations[[#This Row],[Etmaal temperatuur °C]],0),"")</f>
        <v>20.2</v>
      </c>
      <c r="O7518" s="89">
        <f>_34_KNMI_Stations[[#This Row],[graaddagen]]*_34_KNMI_Stations[[#This Row],[Gewogen factor]]</f>
        <v>22.220000000000002</v>
      </c>
      <c r="P7518" s="89" cm="1">
        <f t="array" ref="P7518">IF(ISNUMBER(_34_KNMI_Stations[[#This Row],[Etmaal temperatuur °C]]),IF(_34_KNMI_Stations[[#This Row],[Etmaal temperatuur °C]]&gt;stookgrens[],_34_KNMI_Stations[[#This Row],[Etmaal temperatuur °C]]-stookgrens[],0),"")</f>
        <v>0</v>
      </c>
    </row>
    <row r="7519" spans="1:16" x14ac:dyDescent="0.25">
      <c r="A7519">
        <v>286</v>
      </c>
      <c r="B7519" s="110">
        <v>46047</v>
      </c>
      <c r="C7519" s="89">
        <v>5.8</v>
      </c>
      <c r="D7519" s="89">
        <v>-1.3</v>
      </c>
      <c r="E7519" s="96">
        <v>112</v>
      </c>
      <c r="F7519" s="89">
        <v>-0.1</v>
      </c>
      <c r="G7519" s="89"/>
      <c r="H7519">
        <v>0.86</v>
      </c>
      <c r="I7519" t="s">
        <v>18</v>
      </c>
      <c r="J7519">
        <v>1.1000000000000001</v>
      </c>
      <c r="K7519">
        <v>1</v>
      </c>
      <c r="L7519">
        <v>2026</v>
      </c>
      <c r="M7519" t="s">
        <v>382</v>
      </c>
      <c r="N7519" s="89" cm="1">
        <f t="array" ref="N7519">IF(ISNUMBER(_34_KNMI_Stations[[#This Row],[Etmaal temperatuur °C]]),IF(_34_KNMI_Stations[[#This Row],[Etmaal temperatuur °C]]&lt;stookgrens[],stookgrens[]-_34_KNMI_Stations[[#This Row],[Etmaal temperatuur °C]],0),"")</f>
        <v>19.3</v>
      </c>
      <c r="O7519" s="89">
        <f>_34_KNMI_Stations[[#This Row],[graaddagen]]*_34_KNMI_Stations[[#This Row],[Gewogen factor]]</f>
        <v>21.230000000000004</v>
      </c>
      <c r="P7519" s="89" cm="1">
        <f t="array" ref="P7519">IF(ISNUMBER(_34_KNMI_Stations[[#This Row],[Etmaal temperatuur °C]]),IF(_34_KNMI_Stations[[#This Row],[Etmaal temperatuur °C]]&gt;stookgrens[],_34_KNMI_Stations[[#This Row],[Etmaal temperatuur °C]]-stookgrens[],0),"")</f>
        <v>0</v>
      </c>
    </row>
    <row r="7520" spans="1:16" x14ac:dyDescent="0.25">
      <c r="A7520">
        <v>286</v>
      </c>
      <c r="B7520" s="110">
        <v>46048</v>
      </c>
      <c r="C7520" s="89">
        <v>5</v>
      </c>
      <c r="D7520" s="89">
        <v>-0.1</v>
      </c>
      <c r="E7520" s="96">
        <v>232</v>
      </c>
      <c r="F7520" s="89">
        <v>1.1000000000000001</v>
      </c>
      <c r="G7520" s="89"/>
      <c r="H7520">
        <v>0.92</v>
      </c>
      <c r="I7520" t="s">
        <v>18</v>
      </c>
      <c r="J7520">
        <v>1.1000000000000001</v>
      </c>
      <c r="K7520">
        <v>1</v>
      </c>
      <c r="L7520">
        <v>2026</v>
      </c>
      <c r="M7520" t="s">
        <v>383</v>
      </c>
      <c r="N7520" s="89" cm="1">
        <f t="array" ref="N7520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7520" s="89">
        <f>_34_KNMI_Stations[[#This Row],[graaddagen]]*_34_KNMI_Stations[[#This Row],[Gewogen factor]]</f>
        <v>19.910000000000004</v>
      </c>
      <c r="P7520" s="89" cm="1">
        <f t="array" ref="P7520">IF(ISNUMBER(_34_KNMI_Stations[[#This Row],[Etmaal temperatuur °C]]),IF(_34_KNMI_Stations[[#This Row],[Etmaal temperatuur °C]]&gt;stookgrens[],_34_KNMI_Stations[[#This Row],[Etmaal temperatuur °C]]-stookgrens[],0),"")</f>
        <v>0</v>
      </c>
    </row>
    <row r="7521" spans="1:16" x14ac:dyDescent="0.25">
      <c r="A7521">
        <v>286</v>
      </c>
      <c r="B7521" s="110">
        <v>46049</v>
      </c>
      <c r="C7521" s="89">
        <v>5.7</v>
      </c>
      <c r="D7521" s="89">
        <v>0</v>
      </c>
      <c r="E7521" s="96">
        <v>187</v>
      </c>
      <c r="F7521" s="89">
        <v>0.3</v>
      </c>
      <c r="G7521" s="89"/>
      <c r="H7521">
        <v>0.88</v>
      </c>
      <c r="I7521" t="s">
        <v>18</v>
      </c>
      <c r="J7521">
        <v>1.1000000000000001</v>
      </c>
      <c r="K7521">
        <v>1</v>
      </c>
      <c r="L7521">
        <v>2026</v>
      </c>
      <c r="M7521" t="s">
        <v>383</v>
      </c>
      <c r="N7521" s="89" cm="1">
        <f t="array" ref="N7521">IF(ISNUMBER(_34_KNMI_Stations[[#This Row],[Etmaal temperatuur °C]]),IF(_34_KNMI_Stations[[#This Row],[Etmaal temperatuur °C]]&lt;stookgrens[],stookgrens[]-_34_KNMI_Stations[[#This Row],[Etmaal temperatuur °C]],0),"")</f>
        <v>18</v>
      </c>
      <c r="O7521" s="89">
        <f>_34_KNMI_Stations[[#This Row],[graaddagen]]*_34_KNMI_Stations[[#This Row],[Gewogen factor]]</f>
        <v>19.8</v>
      </c>
      <c r="P7521" s="89" cm="1">
        <f t="array" ref="P7521">IF(ISNUMBER(_34_KNMI_Stations[[#This Row],[Etmaal temperatuur °C]]),IF(_34_KNMI_Stations[[#This Row],[Etmaal temperatuur °C]]&gt;stookgrens[],_34_KNMI_Stations[[#This Row],[Etmaal temperatuur °C]]-stookgrens[],0),"")</f>
        <v>0</v>
      </c>
    </row>
    <row r="7522" spans="1:16" x14ac:dyDescent="0.25">
      <c r="A7522">
        <v>286</v>
      </c>
      <c r="B7522" s="110">
        <v>46050</v>
      </c>
      <c r="C7522" s="89">
        <v>6.3</v>
      </c>
      <c r="D7522" s="89">
        <v>-0.3</v>
      </c>
      <c r="E7522" s="96">
        <v>226</v>
      </c>
      <c r="F7522" s="89">
        <v>4.4000000000000004</v>
      </c>
      <c r="G7522" s="89"/>
      <c r="H7522">
        <v>0.86</v>
      </c>
      <c r="I7522" t="s">
        <v>18</v>
      </c>
      <c r="J7522">
        <v>1.1000000000000001</v>
      </c>
      <c r="K7522">
        <v>1</v>
      </c>
      <c r="L7522">
        <v>2026</v>
      </c>
      <c r="M7522" t="s">
        <v>383</v>
      </c>
      <c r="N7522" s="89" cm="1">
        <f t="array" ref="N7522">IF(ISNUMBER(_34_KNMI_Stations[[#This Row],[Etmaal temperatuur °C]]),IF(_34_KNMI_Stations[[#This Row],[Etmaal temperatuur °C]]&lt;stookgrens[],stookgrens[]-_34_KNMI_Stations[[#This Row],[Etmaal temperatuur °C]],0),"")</f>
        <v>18.3</v>
      </c>
      <c r="O7522" s="89">
        <f>_34_KNMI_Stations[[#This Row],[graaddagen]]*_34_KNMI_Stations[[#This Row],[Gewogen factor]]</f>
        <v>20.130000000000003</v>
      </c>
      <c r="P7522" s="89" cm="1">
        <f t="array" ref="P7522">IF(ISNUMBER(_34_KNMI_Stations[[#This Row],[Etmaal temperatuur °C]]),IF(_34_KNMI_Stations[[#This Row],[Etmaal temperatuur °C]]&gt;stookgrens[],_34_KNMI_Stations[[#This Row],[Etmaal temperatuur °C]]-stookgrens[],0),"")</f>
        <v>0</v>
      </c>
    </row>
    <row r="7523" spans="1:16" x14ac:dyDescent="0.25">
      <c r="A7523">
        <v>286</v>
      </c>
      <c r="B7523" s="110">
        <v>46051</v>
      </c>
      <c r="C7523" s="89">
        <v>5.9</v>
      </c>
      <c r="D7523" s="89">
        <v>-0.2</v>
      </c>
      <c r="E7523" s="96">
        <v>172</v>
      </c>
      <c r="F7523" s="89">
        <v>1</v>
      </c>
      <c r="G7523" s="89"/>
      <c r="H7523">
        <v>0.84</v>
      </c>
      <c r="I7523" t="s">
        <v>18</v>
      </c>
      <c r="J7523">
        <v>1.1000000000000001</v>
      </c>
      <c r="K7523">
        <v>1</v>
      </c>
      <c r="L7523">
        <v>2026</v>
      </c>
      <c r="M7523" t="s">
        <v>383</v>
      </c>
      <c r="N7523" s="89" cm="1">
        <f t="array" ref="N7523">IF(ISNUMBER(_34_KNMI_Stations[[#This Row],[Etmaal temperatuur °C]]),IF(_34_KNMI_Stations[[#This Row],[Etmaal temperatuur °C]]&lt;stookgrens[],stookgrens[]-_34_KNMI_Stations[[#This Row],[Etmaal temperatuur °C]],0),"")</f>
        <v>18.2</v>
      </c>
      <c r="O7523" s="89">
        <f>_34_KNMI_Stations[[#This Row],[graaddagen]]*_34_KNMI_Stations[[#This Row],[Gewogen factor]]</f>
        <v>20.02</v>
      </c>
      <c r="P7523" s="89" cm="1">
        <f t="array" ref="P7523">IF(ISNUMBER(_34_KNMI_Stations[[#This Row],[Etmaal temperatuur °C]]),IF(_34_KNMI_Stations[[#This Row],[Etmaal temperatuur °C]]&gt;stookgrens[],_34_KNMI_Stations[[#This Row],[Etmaal temperatuur °C]]-stookgrens[],0),"")</f>
        <v>0</v>
      </c>
    </row>
    <row r="7524" spans="1:16" x14ac:dyDescent="0.25">
      <c r="A7524">
        <v>286</v>
      </c>
      <c r="B7524" s="110">
        <v>46052</v>
      </c>
      <c r="C7524" s="89">
        <v>7</v>
      </c>
      <c r="D7524" s="89">
        <v>-1</v>
      </c>
      <c r="E7524" s="96">
        <v>463</v>
      </c>
      <c r="F7524" s="89">
        <v>1.7</v>
      </c>
      <c r="G7524" s="89"/>
      <c r="H7524">
        <v>0.85</v>
      </c>
      <c r="I7524" t="s">
        <v>18</v>
      </c>
      <c r="J7524">
        <v>1.1000000000000001</v>
      </c>
      <c r="K7524">
        <v>1</v>
      </c>
      <c r="L7524">
        <v>2026</v>
      </c>
      <c r="M7524" t="s">
        <v>383</v>
      </c>
      <c r="N7524" s="89" cm="1">
        <f t="array" ref="N7524">IF(ISNUMBER(_34_KNMI_Stations[[#This Row],[Etmaal temperatuur °C]]),IF(_34_KNMI_Stations[[#This Row],[Etmaal temperatuur °C]]&lt;stookgrens[],stookgrens[]-_34_KNMI_Stations[[#This Row],[Etmaal temperatuur °C]],0),"")</f>
        <v>19</v>
      </c>
      <c r="O7524" s="89">
        <f>_34_KNMI_Stations[[#This Row],[graaddagen]]*_34_KNMI_Stations[[#This Row],[Gewogen factor]]</f>
        <v>20.900000000000002</v>
      </c>
      <c r="P7524" s="89" cm="1">
        <f t="array" ref="P7524">IF(ISNUMBER(_34_KNMI_Stations[[#This Row],[Etmaal temperatuur °C]]),IF(_34_KNMI_Stations[[#This Row],[Etmaal temperatuur °C]]&gt;stookgrens[],_34_KNMI_Stations[[#This Row],[Etmaal temperatuur °C]]-stookgrens[],0),"")</f>
        <v>0</v>
      </c>
    </row>
    <row r="7525" spans="1:16" x14ac:dyDescent="0.25">
      <c r="A7525">
        <v>286</v>
      </c>
      <c r="B7525" s="110">
        <v>46053</v>
      </c>
      <c r="C7525" s="89">
        <v>6.8</v>
      </c>
      <c r="D7525" s="89">
        <v>0.4</v>
      </c>
      <c r="E7525" s="96">
        <v>234</v>
      </c>
      <c r="F7525" s="89">
        <v>1.3</v>
      </c>
      <c r="G7525" s="89"/>
      <c r="H7525">
        <v>0.87</v>
      </c>
      <c r="I7525" t="s">
        <v>18</v>
      </c>
      <c r="J7525">
        <v>1.1000000000000001</v>
      </c>
      <c r="K7525">
        <v>1</v>
      </c>
      <c r="L7525">
        <v>2026</v>
      </c>
      <c r="M7525" t="s">
        <v>383</v>
      </c>
      <c r="N7525" s="89" cm="1">
        <f t="array" ref="N7525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7525" s="89">
        <f>_34_KNMI_Stations[[#This Row],[graaddagen]]*_34_KNMI_Stations[[#This Row],[Gewogen factor]]</f>
        <v>19.360000000000003</v>
      </c>
      <c r="P7525" s="89" cm="1">
        <f t="array" ref="P7525">IF(ISNUMBER(_34_KNMI_Stations[[#This Row],[Etmaal temperatuur °C]]),IF(_34_KNMI_Stations[[#This Row],[Etmaal temperatuur °C]]&gt;stookgrens[],_34_KNMI_Stations[[#This Row],[Etmaal temperatuur °C]]-stookgrens[],0),"")</f>
        <v>0</v>
      </c>
    </row>
    <row r="7526" spans="1:16" x14ac:dyDescent="0.25">
      <c r="A7526">
        <v>290</v>
      </c>
      <c r="B7526" s="110">
        <v>45658</v>
      </c>
      <c r="C7526" s="89">
        <v>8.8000000000000007</v>
      </c>
      <c r="D7526" s="89">
        <v>6.7</v>
      </c>
      <c r="E7526" s="96">
        <v>41</v>
      </c>
      <c r="F7526" s="89">
        <v>9.4</v>
      </c>
      <c r="G7526" s="89">
        <v>1008.8</v>
      </c>
      <c r="H7526">
        <v>0.85</v>
      </c>
      <c r="I7526" t="s">
        <v>19</v>
      </c>
      <c r="J7526">
        <v>1.1000000000000001</v>
      </c>
      <c r="K7526">
        <v>1</v>
      </c>
      <c r="L7526">
        <v>2025</v>
      </c>
      <c r="M7526" t="s">
        <v>59</v>
      </c>
      <c r="N7526" s="89" cm="1">
        <f t="array" ref="N7526">IF(ISNUMBER(_34_KNMI_Stations[[#This Row],[Etmaal temperatuur °C]]),IF(_34_KNMI_Stations[[#This Row],[Etmaal temperatuur °C]]&lt;stookgrens[],stookgrens[]-_34_KNMI_Stations[[#This Row],[Etmaal temperatuur °C]],0),"")</f>
        <v>11.3</v>
      </c>
      <c r="O7526" s="89">
        <f>_34_KNMI_Stations[[#This Row],[graaddagen]]*_34_KNMI_Stations[[#This Row],[Gewogen factor]]</f>
        <v>12.430000000000001</v>
      </c>
      <c r="P7526" s="89" cm="1">
        <f t="array" ref="P7526">IF(ISNUMBER(_34_KNMI_Stations[[#This Row],[Etmaal temperatuur °C]]),IF(_34_KNMI_Stations[[#This Row],[Etmaal temperatuur °C]]&gt;stookgrens[],_34_KNMI_Stations[[#This Row],[Etmaal temperatuur °C]]-stookgrens[],0),"")</f>
        <v>0</v>
      </c>
    </row>
    <row r="7527" spans="1:16" x14ac:dyDescent="0.25">
      <c r="A7527">
        <v>290</v>
      </c>
      <c r="B7527" s="110">
        <v>45659</v>
      </c>
      <c r="C7527" s="89">
        <v>3.6</v>
      </c>
      <c r="D7527" s="89">
        <v>2.6</v>
      </c>
      <c r="E7527" s="96">
        <v>373</v>
      </c>
      <c r="F7527" s="89">
        <v>0.2</v>
      </c>
      <c r="G7527" s="89">
        <v>1012.6</v>
      </c>
      <c r="H7527">
        <v>0.89</v>
      </c>
      <c r="I7527" t="s">
        <v>19</v>
      </c>
      <c r="J7527">
        <v>1.1000000000000001</v>
      </c>
      <c r="K7527">
        <v>1</v>
      </c>
      <c r="L7527">
        <v>2025</v>
      </c>
      <c r="M7527" t="s">
        <v>59</v>
      </c>
      <c r="N7527" s="89" cm="1">
        <f t="array" ref="N7527">IF(ISNUMBER(_34_KNMI_Stations[[#This Row],[Etmaal temperatuur °C]]),IF(_34_KNMI_Stations[[#This Row],[Etmaal temperatuur °C]]&lt;stookgrens[],stookgrens[]-_34_KNMI_Stations[[#This Row],[Etmaal temperatuur °C]],0),"")</f>
        <v>15.4</v>
      </c>
      <c r="O7527" s="89">
        <f>_34_KNMI_Stations[[#This Row],[graaddagen]]*_34_KNMI_Stations[[#This Row],[Gewogen factor]]</f>
        <v>16.940000000000001</v>
      </c>
      <c r="P7527" s="89" cm="1">
        <f t="array" ref="P7527">IF(ISNUMBER(_34_KNMI_Stations[[#This Row],[Etmaal temperatuur °C]]),IF(_34_KNMI_Stations[[#This Row],[Etmaal temperatuur °C]]&gt;stookgrens[],_34_KNMI_Stations[[#This Row],[Etmaal temperatuur °C]]-stookgrens[],0),"")</f>
        <v>0</v>
      </c>
    </row>
    <row r="7528" spans="1:16" x14ac:dyDescent="0.25">
      <c r="A7528">
        <v>290</v>
      </c>
      <c r="B7528" s="110">
        <v>45660</v>
      </c>
      <c r="C7528" s="89">
        <v>4.5999999999999996</v>
      </c>
      <c r="D7528" s="89">
        <v>0.9</v>
      </c>
      <c r="E7528" s="96">
        <v>175</v>
      </c>
      <c r="F7528" s="89">
        <v>1.2</v>
      </c>
      <c r="G7528" s="89">
        <v>1017.1</v>
      </c>
      <c r="H7528">
        <v>0.92</v>
      </c>
      <c r="I7528" t="s">
        <v>19</v>
      </c>
      <c r="J7528">
        <v>1.1000000000000001</v>
      </c>
      <c r="K7528">
        <v>1</v>
      </c>
      <c r="L7528">
        <v>2025</v>
      </c>
      <c r="M7528" t="s">
        <v>59</v>
      </c>
      <c r="N7528" s="89" cm="1">
        <f t="array" ref="N7528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7528" s="89">
        <f>_34_KNMI_Stations[[#This Row],[graaddagen]]*_34_KNMI_Stations[[#This Row],[Gewogen factor]]</f>
        <v>18.810000000000002</v>
      </c>
      <c r="P7528" s="89" cm="1">
        <f t="array" ref="P7528">IF(ISNUMBER(_34_KNMI_Stations[[#This Row],[Etmaal temperatuur °C]]),IF(_34_KNMI_Stations[[#This Row],[Etmaal temperatuur °C]]&gt;stookgrens[],_34_KNMI_Stations[[#This Row],[Etmaal temperatuur °C]]-stookgrens[],0),"")</f>
        <v>0</v>
      </c>
    </row>
    <row r="7529" spans="1:16" x14ac:dyDescent="0.25">
      <c r="A7529">
        <v>290</v>
      </c>
      <c r="B7529" s="110">
        <v>45661</v>
      </c>
      <c r="C7529" s="89">
        <v>2.8</v>
      </c>
      <c r="D7529" s="89">
        <v>0.9</v>
      </c>
      <c r="E7529" s="96">
        <v>124</v>
      </c>
      <c r="F7529" s="89">
        <v>-0.1</v>
      </c>
      <c r="G7529" s="89">
        <v>1017.2</v>
      </c>
      <c r="H7529">
        <v>0.94</v>
      </c>
      <c r="I7529" t="s">
        <v>19</v>
      </c>
      <c r="J7529">
        <v>1.1000000000000001</v>
      </c>
      <c r="K7529">
        <v>1</v>
      </c>
      <c r="L7529">
        <v>2025</v>
      </c>
      <c r="M7529" t="s">
        <v>59</v>
      </c>
      <c r="N7529" s="89" cm="1">
        <f t="array" ref="N7529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7529" s="89">
        <f>_34_KNMI_Stations[[#This Row],[graaddagen]]*_34_KNMI_Stations[[#This Row],[Gewogen factor]]</f>
        <v>18.810000000000002</v>
      </c>
      <c r="P7529" s="89" cm="1">
        <f t="array" ref="P7529">IF(ISNUMBER(_34_KNMI_Stations[[#This Row],[Etmaal temperatuur °C]]),IF(_34_KNMI_Stations[[#This Row],[Etmaal temperatuur °C]]&gt;stookgrens[],_34_KNMI_Stations[[#This Row],[Etmaal temperatuur °C]]-stookgrens[],0),"")</f>
        <v>0</v>
      </c>
    </row>
    <row r="7530" spans="1:16" x14ac:dyDescent="0.25">
      <c r="A7530">
        <v>290</v>
      </c>
      <c r="B7530" s="110">
        <v>45662</v>
      </c>
      <c r="C7530" s="89">
        <v>4.9000000000000004</v>
      </c>
      <c r="D7530" s="89">
        <v>4.5999999999999996</v>
      </c>
      <c r="E7530" s="96">
        <v>66</v>
      </c>
      <c r="F7530" s="89">
        <v>17.8</v>
      </c>
      <c r="G7530" s="89">
        <v>995.7</v>
      </c>
      <c r="H7530">
        <v>0.93</v>
      </c>
      <c r="I7530" t="s">
        <v>19</v>
      </c>
      <c r="J7530">
        <v>1.1000000000000001</v>
      </c>
      <c r="K7530">
        <v>1</v>
      </c>
      <c r="L7530">
        <v>2025</v>
      </c>
      <c r="M7530" t="s">
        <v>59</v>
      </c>
      <c r="N7530" s="89" cm="1">
        <f t="array" ref="N7530">IF(ISNUMBER(_34_KNMI_Stations[[#This Row],[Etmaal temperatuur °C]]),IF(_34_KNMI_Stations[[#This Row],[Etmaal temperatuur °C]]&lt;stookgrens[],stookgrens[]-_34_KNMI_Stations[[#This Row],[Etmaal temperatuur °C]],0),"")</f>
        <v>13.4</v>
      </c>
      <c r="O7530" s="89">
        <f>_34_KNMI_Stations[[#This Row],[graaddagen]]*_34_KNMI_Stations[[#This Row],[Gewogen factor]]</f>
        <v>14.740000000000002</v>
      </c>
      <c r="P7530" s="89" cm="1">
        <f t="array" ref="P7530">IF(ISNUMBER(_34_KNMI_Stations[[#This Row],[Etmaal temperatuur °C]]),IF(_34_KNMI_Stations[[#This Row],[Etmaal temperatuur °C]]&gt;stookgrens[],_34_KNMI_Stations[[#This Row],[Etmaal temperatuur °C]]-stookgrens[],0),"")</f>
        <v>0</v>
      </c>
    </row>
    <row r="7531" spans="1:16" x14ac:dyDescent="0.25">
      <c r="A7531">
        <v>290</v>
      </c>
      <c r="B7531" s="110">
        <v>45663</v>
      </c>
      <c r="C7531" s="89">
        <v>8.8000000000000007</v>
      </c>
      <c r="D7531" s="89">
        <v>8.9</v>
      </c>
      <c r="E7531" s="96">
        <v>84</v>
      </c>
      <c r="F7531" s="89">
        <v>3.9</v>
      </c>
      <c r="G7531" s="89">
        <v>986</v>
      </c>
      <c r="H7531">
        <v>0.83</v>
      </c>
      <c r="I7531" t="s">
        <v>19</v>
      </c>
      <c r="J7531">
        <v>1.1000000000000001</v>
      </c>
      <c r="K7531">
        <v>1</v>
      </c>
      <c r="L7531">
        <v>2025</v>
      </c>
      <c r="M7531" t="s">
        <v>111</v>
      </c>
      <c r="N7531" s="89" cm="1">
        <f t="array" ref="N7531">IF(ISNUMBER(_34_KNMI_Stations[[#This Row],[Etmaal temperatuur °C]]),IF(_34_KNMI_Stations[[#This Row],[Etmaal temperatuur °C]]&lt;stookgrens[],stookgrens[]-_34_KNMI_Stations[[#This Row],[Etmaal temperatuur °C]],0),"")</f>
        <v>9.1</v>
      </c>
      <c r="O7531" s="89">
        <f>_34_KNMI_Stations[[#This Row],[graaddagen]]*_34_KNMI_Stations[[#This Row],[Gewogen factor]]</f>
        <v>10.01</v>
      </c>
      <c r="P7531" s="89" cm="1">
        <f t="array" ref="P7531">IF(ISNUMBER(_34_KNMI_Stations[[#This Row],[Etmaal temperatuur °C]]),IF(_34_KNMI_Stations[[#This Row],[Etmaal temperatuur °C]]&gt;stookgrens[],_34_KNMI_Stations[[#This Row],[Etmaal temperatuur °C]]-stookgrens[],0),"")</f>
        <v>0</v>
      </c>
    </row>
    <row r="7532" spans="1:16" x14ac:dyDescent="0.25">
      <c r="A7532">
        <v>290</v>
      </c>
      <c r="B7532" s="110">
        <v>45664</v>
      </c>
      <c r="C7532" s="89">
        <v>5.7</v>
      </c>
      <c r="D7532" s="89">
        <v>3.6</v>
      </c>
      <c r="E7532" s="96">
        <v>132</v>
      </c>
      <c r="F7532" s="89">
        <v>0.9</v>
      </c>
      <c r="G7532" s="89">
        <v>997.1</v>
      </c>
      <c r="H7532">
        <v>0.83</v>
      </c>
      <c r="I7532" t="s">
        <v>19</v>
      </c>
      <c r="J7532">
        <v>1.1000000000000001</v>
      </c>
      <c r="K7532">
        <v>1</v>
      </c>
      <c r="L7532">
        <v>2025</v>
      </c>
      <c r="M7532" t="s">
        <v>111</v>
      </c>
      <c r="N7532" s="89" cm="1">
        <f t="array" ref="N7532">IF(ISNUMBER(_34_KNMI_Stations[[#This Row],[Etmaal temperatuur °C]]),IF(_34_KNMI_Stations[[#This Row],[Etmaal temperatuur °C]]&lt;stookgrens[],stookgrens[]-_34_KNMI_Stations[[#This Row],[Etmaal temperatuur °C]],0),"")</f>
        <v>14.4</v>
      </c>
      <c r="O7532" s="89">
        <f>_34_KNMI_Stations[[#This Row],[graaddagen]]*_34_KNMI_Stations[[#This Row],[Gewogen factor]]</f>
        <v>15.840000000000002</v>
      </c>
      <c r="P7532" s="89" cm="1">
        <f t="array" ref="P7532">IF(ISNUMBER(_34_KNMI_Stations[[#This Row],[Etmaal temperatuur °C]]),IF(_34_KNMI_Stations[[#This Row],[Etmaal temperatuur °C]]&gt;stookgrens[],_34_KNMI_Stations[[#This Row],[Etmaal temperatuur °C]]-stookgrens[],0),"")</f>
        <v>0</v>
      </c>
    </row>
    <row r="7533" spans="1:16" x14ac:dyDescent="0.25">
      <c r="A7533">
        <v>290</v>
      </c>
      <c r="B7533" s="110">
        <v>45665</v>
      </c>
      <c r="C7533" s="89">
        <v>3.9</v>
      </c>
      <c r="D7533" s="89">
        <v>2</v>
      </c>
      <c r="E7533" s="96">
        <v>321</v>
      </c>
      <c r="F7533" s="89">
        <v>0.3</v>
      </c>
      <c r="G7533" s="89">
        <v>1001.5</v>
      </c>
      <c r="H7533">
        <v>0.89</v>
      </c>
      <c r="I7533" t="s">
        <v>19</v>
      </c>
      <c r="J7533">
        <v>1.1000000000000001</v>
      </c>
      <c r="K7533">
        <v>1</v>
      </c>
      <c r="L7533">
        <v>2025</v>
      </c>
      <c r="M7533" t="s">
        <v>111</v>
      </c>
      <c r="N7533" s="89" cm="1">
        <f t="array" ref="N7533">IF(ISNUMBER(_34_KNMI_Stations[[#This Row],[Etmaal temperatuur °C]]),IF(_34_KNMI_Stations[[#This Row],[Etmaal temperatuur °C]]&lt;stookgrens[],stookgrens[]-_34_KNMI_Stations[[#This Row],[Etmaal temperatuur °C]],0),"")</f>
        <v>16</v>
      </c>
      <c r="O7533" s="89">
        <f>_34_KNMI_Stations[[#This Row],[graaddagen]]*_34_KNMI_Stations[[#This Row],[Gewogen factor]]</f>
        <v>17.600000000000001</v>
      </c>
      <c r="P7533" s="89" cm="1">
        <f t="array" ref="P7533">IF(ISNUMBER(_34_KNMI_Stations[[#This Row],[Etmaal temperatuur °C]]),IF(_34_KNMI_Stations[[#This Row],[Etmaal temperatuur °C]]&gt;stookgrens[],_34_KNMI_Stations[[#This Row],[Etmaal temperatuur °C]]-stookgrens[],0),"")</f>
        <v>0</v>
      </c>
    </row>
    <row r="7534" spans="1:16" x14ac:dyDescent="0.25">
      <c r="A7534">
        <v>290</v>
      </c>
      <c r="B7534" s="110">
        <v>45666</v>
      </c>
      <c r="C7534" s="89">
        <v>2.8</v>
      </c>
      <c r="D7534" s="89">
        <v>0.7</v>
      </c>
      <c r="E7534" s="96">
        <v>141</v>
      </c>
      <c r="F7534" s="89">
        <v>2.2000000000000002</v>
      </c>
      <c r="G7534" s="89">
        <v>1003.1</v>
      </c>
      <c r="H7534">
        <v>0.94</v>
      </c>
      <c r="I7534" t="s">
        <v>19</v>
      </c>
      <c r="J7534">
        <v>1.1000000000000001</v>
      </c>
      <c r="K7534">
        <v>1</v>
      </c>
      <c r="L7534">
        <v>2025</v>
      </c>
      <c r="M7534" t="s">
        <v>111</v>
      </c>
      <c r="N7534" s="89" cm="1">
        <f t="array" ref="N7534">IF(ISNUMBER(_34_KNMI_Stations[[#This Row],[Etmaal temperatuur °C]]),IF(_34_KNMI_Stations[[#This Row],[Etmaal temperatuur °C]]&lt;stookgrens[],stookgrens[]-_34_KNMI_Stations[[#This Row],[Etmaal temperatuur °C]],0),"")</f>
        <v>17.3</v>
      </c>
      <c r="O7534" s="89">
        <f>_34_KNMI_Stations[[#This Row],[graaddagen]]*_34_KNMI_Stations[[#This Row],[Gewogen factor]]</f>
        <v>19.03</v>
      </c>
      <c r="P7534" s="89" cm="1">
        <f t="array" ref="P7534">IF(ISNUMBER(_34_KNMI_Stations[[#This Row],[Etmaal temperatuur °C]]),IF(_34_KNMI_Stations[[#This Row],[Etmaal temperatuur °C]]&gt;stookgrens[],_34_KNMI_Stations[[#This Row],[Etmaal temperatuur °C]]-stookgrens[],0),"")</f>
        <v>0</v>
      </c>
    </row>
    <row r="7535" spans="1:16" x14ac:dyDescent="0.25">
      <c r="A7535">
        <v>290</v>
      </c>
      <c r="B7535" s="110">
        <v>45667</v>
      </c>
      <c r="C7535" s="89">
        <v>4.2</v>
      </c>
      <c r="D7535" s="89">
        <v>1.4</v>
      </c>
      <c r="E7535" s="96">
        <v>262</v>
      </c>
      <c r="F7535" s="89">
        <v>0.4</v>
      </c>
      <c r="G7535" s="89">
        <v>1016.5</v>
      </c>
      <c r="H7535">
        <v>0.89</v>
      </c>
      <c r="I7535" t="s">
        <v>19</v>
      </c>
      <c r="J7535">
        <v>1.1000000000000001</v>
      </c>
      <c r="K7535">
        <v>1</v>
      </c>
      <c r="L7535">
        <v>2025</v>
      </c>
      <c r="M7535" t="s">
        <v>111</v>
      </c>
      <c r="N7535" s="89" cm="1">
        <f t="array" ref="N7535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7535" s="89">
        <f>_34_KNMI_Stations[[#This Row],[graaddagen]]*_34_KNMI_Stations[[#This Row],[Gewogen factor]]</f>
        <v>18.260000000000002</v>
      </c>
      <c r="P7535" s="89" cm="1">
        <f t="array" ref="P7535">IF(ISNUMBER(_34_KNMI_Stations[[#This Row],[Etmaal temperatuur °C]]),IF(_34_KNMI_Stations[[#This Row],[Etmaal temperatuur °C]]&gt;stookgrens[],_34_KNMI_Stations[[#This Row],[Etmaal temperatuur °C]]-stookgrens[],0),"")</f>
        <v>0</v>
      </c>
    </row>
    <row r="7536" spans="1:16" x14ac:dyDescent="0.25">
      <c r="A7536">
        <v>290</v>
      </c>
      <c r="B7536" s="110">
        <v>45668</v>
      </c>
      <c r="C7536" s="89">
        <v>1.5</v>
      </c>
      <c r="D7536" s="89">
        <v>-0.9</v>
      </c>
      <c r="E7536" s="96">
        <v>260</v>
      </c>
      <c r="F7536" s="89">
        <v>0</v>
      </c>
      <c r="G7536" s="89">
        <v>1026.7</v>
      </c>
      <c r="H7536">
        <v>0.98</v>
      </c>
      <c r="I7536" t="s">
        <v>19</v>
      </c>
      <c r="J7536">
        <v>1.1000000000000001</v>
      </c>
      <c r="K7536">
        <v>1</v>
      </c>
      <c r="L7536">
        <v>2025</v>
      </c>
      <c r="M7536" t="s">
        <v>111</v>
      </c>
      <c r="N7536" s="89" cm="1">
        <f t="array" ref="N7536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7536" s="89">
        <f>_34_KNMI_Stations[[#This Row],[graaddagen]]*_34_KNMI_Stations[[#This Row],[Gewogen factor]]</f>
        <v>20.79</v>
      </c>
      <c r="P7536" s="89" cm="1">
        <f t="array" ref="P7536">IF(ISNUMBER(_34_KNMI_Stations[[#This Row],[Etmaal temperatuur °C]]),IF(_34_KNMI_Stations[[#This Row],[Etmaal temperatuur °C]]&gt;stookgrens[],_34_KNMI_Stations[[#This Row],[Etmaal temperatuur °C]]-stookgrens[],0),"")</f>
        <v>0</v>
      </c>
    </row>
    <row r="7537" spans="1:16" x14ac:dyDescent="0.25">
      <c r="A7537">
        <v>290</v>
      </c>
      <c r="B7537" s="110">
        <v>45669</v>
      </c>
      <c r="C7537" s="89">
        <v>0.7</v>
      </c>
      <c r="D7537" s="89">
        <v>-0.2</v>
      </c>
      <c r="E7537" s="96">
        <v>227</v>
      </c>
      <c r="F7537" s="89">
        <v>0</v>
      </c>
      <c r="G7537" s="89">
        <v>1038.5</v>
      </c>
      <c r="H7537">
        <v>0.94</v>
      </c>
      <c r="I7537" t="s">
        <v>19</v>
      </c>
      <c r="J7537">
        <v>1.1000000000000001</v>
      </c>
      <c r="K7537">
        <v>1</v>
      </c>
      <c r="L7537">
        <v>2025</v>
      </c>
      <c r="M7537" t="s">
        <v>111</v>
      </c>
      <c r="N7537" s="89" cm="1">
        <f t="array" ref="N7537">IF(ISNUMBER(_34_KNMI_Stations[[#This Row],[Etmaal temperatuur °C]]),IF(_34_KNMI_Stations[[#This Row],[Etmaal temperatuur °C]]&lt;stookgrens[],stookgrens[]-_34_KNMI_Stations[[#This Row],[Etmaal temperatuur °C]],0),"")</f>
        <v>18.2</v>
      </c>
      <c r="O7537" s="89">
        <f>_34_KNMI_Stations[[#This Row],[graaddagen]]*_34_KNMI_Stations[[#This Row],[Gewogen factor]]</f>
        <v>20.02</v>
      </c>
      <c r="P7537" s="89" cm="1">
        <f t="array" ref="P7537">IF(ISNUMBER(_34_KNMI_Stations[[#This Row],[Etmaal temperatuur °C]]),IF(_34_KNMI_Stations[[#This Row],[Etmaal temperatuur °C]]&gt;stookgrens[],_34_KNMI_Stations[[#This Row],[Etmaal temperatuur °C]]-stookgrens[],0),"")</f>
        <v>0</v>
      </c>
    </row>
    <row r="7538" spans="1:16" x14ac:dyDescent="0.25">
      <c r="A7538">
        <v>290</v>
      </c>
      <c r="B7538" s="110">
        <v>45670</v>
      </c>
      <c r="C7538" s="89">
        <v>1.9</v>
      </c>
      <c r="D7538" s="89">
        <v>-1.1000000000000001</v>
      </c>
      <c r="E7538" s="96">
        <v>470</v>
      </c>
      <c r="F7538" s="89">
        <v>0</v>
      </c>
      <c r="G7538" s="89">
        <v>1041</v>
      </c>
      <c r="H7538">
        <v>0.87</v>
      </c>
      <c r="I7538" t="s">
        <v>19</v>
      </c>
      <c r="J7538">
        <v>1.1000000000000001</v>
      </c>
      <c r="K7538">
        <v>1</v>
      </c>
      <c r="L7538">
        <v>2025</v>
      </c>
      <c r="M7538" t="s">
        <v>112</v>
      </c>
      <c r="N7538" s="89" cm="1">
        <f t="array" ref="N7538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7538" s="89">
        <f>_34_KNMI_Stations[[#This Row],[graaddagen]]*_34_KNMI_Stations[[#This Row],[Gewogen factor]]</f>
        <v>21.01</v>
      </c>
      <c r="P7538" s="89" cm="1">
        <f t="array" ref="P7538">IF(ISNUMBER(_34_KNMI_Stations[[#This Row],[Etmaal temperatuur °C]]),IF(_34_KNMI_Stations[[#This Row],[Etmaal temperatuur °C]]&gt;stookgrens[],_34_KNMI_Stations[[#This Row],[Etmaal temperatuur °C]]-stookgrens[],0),"")</f>
        <v>0</v>
      </c>
    </row>
    <row r="7539" spans="1:16" x14ac:dyDescent="0.25">
      <c r="A7539">
        <v>290</v>
      </c>
      <c r="B7539" s="110">
        <v>45671</v>
      </c>
      <c r="C7539" s="89">
        <v>3.6</v>
      </c>
      <c r="D7539" s="89">
        <v>0.6</v>
      </c>
      <c r="E7539" s="96">
        <v>179</v>
      </c>
      <c r="F7539" s="89">
        <v>-0.1</v>
      </c>
      <c r="G7539" s="89">
        <v>1033.7</v>
      </c>
      <c r="H7539">
        <v>0.87</v>
      </c>
      <c r="I7539" t="s">
        <v>19</v>
      </c>
      <c r="J7539">
        <v>1.1000000000000001</v>
      </c>
      <c r="K7539">
        <v>1</v>
      </c>
      <c r="L7539">
        <v>2025</v>
      </c>
      <c r="M7539" t="s">
        <v>112</v>
      </c>
      <c r="N7539" s="89" cm="1">
        <f t="array" ref="N7539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7539" s="89">
        <f>_34_KNMI_Stations[[#This Row],[graaddagen]]*_34_KNMI_Stations[[#This Row],[Gewogen factor]]</f>
        <v>19.14</v>
      </c>
      <c r="P7539" s="89" cm="1">
        <f t="array" ref="P7539">IF(ISNUMBER(_34_KNMI_Stations[[#This Row],[Etmaal temperatuur °C]]),IF(_34_KNMI_Stations[[#This Row],[Etmaal temperatuur °C]]&gt;stookgrens[],_34_KNMI_Stations[[#This Row],[Etmaal temperatuur °C]]-stookgrens[],0),"")</f>
        <v>0</v>
      </c>
    </row>
    <row r="7540" spans="1:16" x14ac:dyDescent="0.25">
      <c r="A7540">
        <v>290</v>
      </c>
      <c r="B7540" s="110">
        <v>45672</v>
      </c>
      <c r="C7540" s="89">
        <v>1.7</v>
      </c>
      <c r="D7540" s="89">
        <v>5.2</v>
      </c>
      <c r="E7540" s="96">
        <v>159</v>
      </c>
      <c r="F7540" s="89">
        <v>0</v>
      </c>
      <c r="G7540" s="89">
        <v>1033.5</v>
      </c>
      <c r="H7540">
        <v>0.99</v>
      </c>
      <c r="I7540" t="s">
        <v>19</v>
      </c>
      <c r="J7540">
        <v>1.1000000000000001</v>
      </c>
      <c r="K7540">
        <v>1</v>
      </c>
      <c r="L7540">
        <v>2025</v>
      </c>
      <c r="M7540" t="s">
        <v>112</v>
      </c>
      <c r="N7540" s="89" cm="1">
        <f t="array" ref="N7540">IF(ISNUMBER(_34_KNMI_Stations[[#This Row],[Etmaal temperatuur °C]]),IF(_34_KNMI_Stations[[#This Row],[Etmaal temperatuur °C]]&lt;stookgrens[],stookgrens[]-_34_KNMI_Stations[[#This Row],[Etmaal temperatuur °C]],0),"")</f>
        <v>12.8</v>
      </c>
      <c r="O7540" s="89">
        <f>_34_KNMI_Stations[[#This Row],[graaddagen]]*_34_KNMI_Stations[[#This Row],[Gewogen factor]]</f>
        <v>14.080000000000002</v>
      </c>
      <c r="P7540" s="89" cm="1">
        <f t="array" ref="P7540">IF(ISNUMBER(_34_KNMI_Stations[[#This Row],[Etmaal temperatuur °C]]),IF(_34_KNMI_Stations[[#This Row],[Etmaal temperatuur °C]]&gt;stookgrens[],_34_KNMI_Stations[[#This Row],[Etmaal temperatuur °C]]-stookgrens[],0),"")</f>
        <v>0</v>
      </c>
    </row>
    <row r="7541" spans="1:16" x14ac:dyDescent="0.25">
      <c r="A7541">
        <v>290</v>
      </c>
      <c r="B7541" s="110">
        <v>45673</v>
      </c>
      <c r="C7541" s="89">
        <v>2.4</v>
      </c>
      <c r="D7541" s="89">
        <v>2.7</v>
      </c>
      <c r="E7541" s="96">
        <v>75</v>
      </c>
      <c r="F7541" s="89">
        <v>0</v>
      </c>
      <c r="G7541" s="89">
        <v>1037.2</v>
      </c>
      <c r="H7541">
        <v>0.98</v>
      </c>
      <c r="I7541" t="s">
        <v>19</v>
      </c>
      <c r="J7541">
        <v>1.1000000000000001</v>
      </c>
      <c r="K7541">
        <v>1</v>
      </c>
      <c r="L7541">
        <v>2025</v>
      </c>
      <c r="M7541" t="s">
        <v>112</v>
      </c>
      <c r="N7541" s="89" cm="1">
        <f t="array" ref="N7541">IF(ISNUMBER(_34_KNMI_Stations[[#This Row],[Etmaal temperatuur °C]]),IF(_34_KNMI_Stations[[#This Row],[Etmaal temperatuur °C]]&lt;stookgrens[],stookgrens[]-_34_KNMI_Stations[[#This Row],[Etmaal temperatuur °C]],0),"")</f>
        <v>15.3</v>
      </c>
      <c r="O7541" s="89">
        <f>_34_KNMI_Stations[[#This Row],[graaddagen]]*_34_KNMI_Stations[[#This Row],[Gewogen factor]]</f>
        <v>16.830000000000002</v>
      </c>
      <c r="P7541" s="89" cm="1">
        <f t="array" ref="P7541">IF(ISNUMBER(_34_KNMI_Stations[[#This Row],[Etmaal temperatuur °C]]),IF(_34_KNMI_Stations[[#This Row],[Etmaal temperatuur °C]]&gt;stookgrens[],_34_KNMI_Stations[[#This Row],[Etmaal temperatuur °C]]-stookgrens[],0),"")</f>
        <v>0</v>
      </c>
    </row>
    <row r="7542" spans="1:16" x14ac:dyDescent="0.25">
      <c r="A7542">
        <v>290</v>
      </c>
      <c r="B7542" s="110">
        <v>45674</v>
      </c>
      <c r="C7542" s="89">
        <v>1.9</v>
      </c>
      <c r="D7542" s="89">
        <v>0.3</v>
      </c>
      <c r="E7542" s="96">
        <v>150</v>
      </c>
      <c r="F7542" s="89">
        <v>0</v>
      </c>
      <c r="G7542" s="89">
        <v>1037.5</v>
      </c>
      <c r="H7542">
        <v>0.99</v>
      </c>
      <c r="I7542" t="s">
        <v>19</v>
      </c>
      <c r="J7542">
        <v>1.1000000000000001</v>
      </c>
      <c r="K7542">
        <v>1</v>
      </c>
      <c r="L7542">
        <v>2025</v>
      </c>
      <c r="M7542" t="s">
        <v>112</v>
      </c>
      <c r="N7542" s="89" cm="1">
        <f t="array" ref="N7542">IF(ISNUMBER(_34_KNMI_Stations[[#This Row],[Etmaal temperatuur °C]]),IF(_34_KNMI_Stations[[#This Row],[Etmaal temperatuur °C]]&lt;stookgrens[],stookgrens[]-_34_KNMI_Stations[[#This Row],[Etmaal temperatuur °C]],0),"")</f>
        <v>17.7</v>
      </c>
      <c r="O7542" s="89">
        <f>_34_KNMI_Stations[[#This Row],[graaddagen]]*_34_KNMI_Stations[[#This Row],[Gewogen factor]]</f>
        <v>19.470000000000002</v>
      </c>
      <c r="P7542" s="89" cm="1">
        <f t="array" ref="P7542">IF(ISNUMBER(_34_KNMI_Stations[[#This Row],[Etmaal temperatuur °C]]),IF(_34_KNMI_Stations[[#This Row],[Etmaal temperatuur °C]]&gt;stookgrens[],_34_KNMI_Stations[[#This Row],[Etmaal temperatuur °C]]-stookgrens[],0),"")</f>
        <v>0</v>
      </c>
    </row>
    <row r="7543" spans="1:16" x14ac:dyDescent="0.25">
      <c r="A7543">
        <v>290</v>
      </c>
      <c r="B7543" s="110">
        <v>45675</v>
      </c>
      <c r="C7543" s="89">
        <v>1.6</v>
      </c>
      <c r="D7543" s="89">
        <v>-1.5</v>
      </c>
      <c r="E7543" s="96">
        <v>209</v>
      </c>
      <c r="F7543" s="89">
        <v>-0.1</v>
      </c>
      <c r="G7543" s="89">
        <v>1031.8</v>
      </c>
      <c r="H7543">
        <v>0.98</v>
      </c>
      <c r="I7543" t="s">
        <v>19</v>
      </c>
      <c r="J7543">
        <v>1.1000000000000001</v>
      </c>
      <c r="K7543">
        <v>1</v>
      </c>
      <c r="L7543">
        <v>2025</v>
      </c>
      <c r="M7543" t="s">
        <v>112</v>
      </c>
      <c r="N7543" s="89" cm="1">
        <f t="array" ref="N7543">IF(ISNUMBER(_34_KNMI_Stations[[#This Row],[Etmaal temperatuur °C]]),IF(_34_KNMI_Stations[[#This Row],[Etmaal temperatuur °C]]&lt;stookgrens[],stookgrens[]-_34_KNMI_Stations[[#This Row],[Etmaal temperatuur °C]],0),"")</f>
        <v>19.5</v>
      </c>
      <c r="O7543" s="89">
        <f>_34_KNMI_Stations[[#This Row],[graaddagen]]*_34_KNMI_Stations[[#This Row],[Gewogen factor]]</f>
        <v>21.450000000000003</v>
      </c>
      <c r="P7543" s="89" cm="1">
        <f t="array" ref="P7543">IF(ISNUMBER(_34_KNMI_Stations[[#This Row],[Etmaal temperatuur °C]]),IF(_34_KNMI_Stations[[#This Row],[Etmaal temperatuur °C]]&gt;stookgrens[],_34_KNMI_Stations[[#This Row],[Etmaal temperatuur °C]]-stookgrens[],0),"")</f>
        <v>0</v>
      </c>
    </row>
    <row r="7544" spans="1:16" x14ac:dyDescent="0.25">
      <c r="A7544">
        <v>290</v>
      </c>
      <c r="B7544" s="110">
        <v>45676</v>
      </c>
      <c r="C7544" s="89">
        <v>1.3</v>
      </c>
      <c r="D7544" s="89">
        <v>-2.5</v>
      </c>
      <c r="E7544" s="96">
        <v>164</v>
      </c>
      <c r="F7544" s="89">
        <v>-0.1</v>
      </c>
      <c r="G7544" s="89">
        <v>1023.3</v>
      </c>
      <c r="H7544">
        <v>0.98</v>
      </c>
      <c r="I7544" t="s">
        <v>19</v>
      </c>
      <c r="J7544">
        <v>1.1000000000000001</v>
      </c>
      <c r="K7544">
        <v>1</v>
      </c>
      <c r="L7544">
        <v>2025</v>
      </c>
      <c r="M7544" t="s">
        <v>112</v>
      </c>
      <c r="N7544" s="89" cm="1">
        <f t="array" ref="N7544">IF(ISNUMBER(_34_KNMI_Stations[[#This Row],[Etmaal temperatuur °C]]),IF(_34_KNMI_Stations[[#This Row],[Etmaal temperatuur °C]]&lt;stookgrens[],stookgrens[]-_34_KNMI_Stations[[#This Row],[Etmaal temperatuur °C]],0),"")</f>
        <v>20.5</v>
      </c>
      <c r="O7544" s="89">
        <f>_34_KNMI_Stations[[#This Row],[graaddagen]]*_34_KNMI_Stations[[#This Row],[Gewogen factor]]</f>
        <v>22.55</v>
      </c>
      <c r="P7544" s="89" cm="1">
        <f t="array" ref="P7544">IF(ISNUMBER(_34_KNMI_Stations[[#This Row],[Etmaal temperatuur °C]]),IF(_34_KNMI_Stations[[#This Row],[Etmaal temperatuur °C]]&gt;stookgrens[],_34_KNMI_Stations[[#This Row],[Etmaal temperatuur °C]]-stookgrens[],0),"")</f>
        <v>0</v>
      </c>
    </row>
    <row r="7545" spans="1:16" x14ac:dyDescent="0.25">
      <c r="A7545">
        <v>290</v>
      </c>
      <c r="B7545" s="110">
        <v>45677</v>
      </c>
      <c r="C7545" s="89">
        <v>2.1</v>
      </c>
      <c r="D7545" s="89">
        <v>-1.6</v>
      </c>
      <c r="E7545" s="96">
        <v>68</v>
      </c>
      <c r="F7545" s="89">
        <v>-0.1</v>
      </c>
      <c r="G7545" s="89">
        <v>1019.7</v>
      </c>
      <c r="H7545">
        <v>0.97</v>
      </c>
      <c r="I7545" t="s">
        <v>19</v>
      </c>
      <c r="J7545">
        <v>1.1000000000000001</v>
      </c>
      <c r="K7545">
        <v>1</v>
      </c>
      <c r="L7545">
        <v>2025</v>
      </c>
      <c r="M7545" t="s">
        <v>113</v>
      </c>
      <c r="N7545" s="89" cm="1">
        <f t="array" ref="N7545">IF(ISNUMBER(_34_KNMI_Stations[[#This Row],[Etmaal temperatuur °C]]),IF(_34_KNMI_Stations[[#This Row],[Etmaal temperatuur °C]]&lt;stookgrens[],stookgrens[]-_34_KNMI_Stations[[#This Row],[Etmaal temperatuur °C]],0),"")</f>
        <v>19.600000000000001</v>
      </c>
      <c r="O7545" s="89">
        <f>_34_KNMI_Stations[[#This Row],[graaddagen]]*_34_KNMI_Stations[[#This Row],[Gewogen factor]]</f>
        <v>21.560000000000002</v>
      </c>
      <c r="P7545" s="89" cm="1">
        <f t="array" ref="P7545">IF(ISNUMBER(_34_KNMI_Stations[[#This Row],[Etmaal temperatuur °C]]),IF(_34_KNMI_Stations[[#This Row],[Etmaal temperatuur °C]]&gt;stookgrens[],_34_KNMI_Stations[[#This Row],[Etmaal temperatuur °C]]-stookgrens[],0),"")</f>
        <v>0</v>
      </c>
    </row>
    <row r="7546" spans="1:16" x14ac:dyDescent="0.25">
      <c r="A7546">
        <v>290</v>
      </c>
      <c r="B7546" s="110">
        <v>45678</v>
      </c>
      <c r="C7546" s="89">
        <v>2.6</v>
      </c>
      <c r="D7546" s="89">
        <v>-1.2</v>
      </c>
      <c r="E7546" s="96">
        <v>132</v>
      </c>
      <c r="F7546" s="89">
        <v>0</v>
      </c>
      <c r="G7546" s="89">
        <v>1016.5</v>
      </c>
      <c r="H7546">
        <v>0.98</v>
      </c>
      <c r="I7546" t="s">
        <v>19</v>
      </c>
      <c r="J7546">
        <v>1.1000000000000001</v>
      </c>
      <c r="K7546">
        <v>1</v>
      </c>
      <c r="L7546">
        <v>2025</v>
      </c>
      <c r="M7546" t="s">
        <v>113</v>
      </c>
      <c r="N7546" s="89" cm="1">
        <f t="array" ref="N7546">IF(ISNUMBER(_34_KNMI_Stations[[#This Row],[Etmaal temperatuur °C]]),IF(_34_KNMI_Stations[[#This Row],[Etmaal temperatuur °C]]&lt;stookgrens[],stookgrens[]-_34_KNMI_Stations[[#This Row],[Etmaal temperatuur °C]],0),"")</f>
        <v>19.2</v>
      </c>
      <c r="O7546" s="89">
        <f>_34_KNMI_Stations[[#This Row],[graaddagen]]*_34_KNMI_Stations[[#This Row],[Gewogen factor]]</f>
        <v>21.12</v>
      </c>
      <c r="P7546" s="89" cm="1">
        <f t="array" ref="P7546">IF(ISNUMBER(_34_KNMI_Stations[[#This Row],[Etmaal temperatuur °C]]),IF(_34_KNMI_Stations[[#This Row],[Etmaal temperatuur °C]]&gt;stookgrens[],_34_KNMI_Stations[[#This Row],[Etmaal temperatuur °C]]-stookgrens[],0),"")</f>
        <v>0</v>
      </c>
    </row>
    <row r="7547" spans="1:16" x14ac:dyDescent="0.25">
      <c r="A7547">
        <v>290</v>
      </c>
      <c r="B7547" s="110">
        <v>45679</v>
      </c>
      <c r="C7547" s="89">
        <v>2.4</v>
      </c>
      <c r="D7547" s="89">
        <v>2.2000000000000002</v>
      </c>
      <c r="E7547" s="96">
        <v>240</v>
      </c>
      <c r="F7547" s="89">
        <v>3.6</v>
      </c>
      <c r="G7547" s="89">
        <v>1004.8</v>
      </c>
      <c r="H7547">
        <v>0.91</v>
      </c>
      <c r="I7547" t="s">
        <v>19</v>
      </c>
      <c r="J7547">
        <v>1.1000000000000001</v>
      </c>
      <c r="K7547">
        <v>1</v>
      </c>
      <c r="L7547">
        <v>2025</v>
      </c>
      <c r="M7547" t="s">
        <v>113</v>
      </c>
      <c r="N7547" s="89" cm="1">
        <f t="array" ref="N7547">IF(ISNUMBER(_34_KNMI_Stations[[#This Row],[Etmaal temperatuur °C]]),IF(_34_KNMI_Stations[[#This Row],[Etmaal temperatuur °C]]&lt;stookgrens[],stookgrens[]-_34_KNMI_Stations[[#This Row],[Etmaal temperatuur °C]],0),"")</f>
        <v>15.8</v>
      </c>
      <c r="O7547" s="89">
        <f>_34_KNMI_Stations[[#This Row],[graaddagen]]*_34_KNMI_Stations[[#This Row],[Gewogen factor]]</f>
        <v>17.380000000000003</v>
      </c>
      <c r="P7547" s="89" cm="1">
        <f t="array" ref="P7547">IF(ISNUMBER(_34_KNMI_Stations[[#This Row],[Etmaal temperatuur °C]]),IF(_34_KNMI_Stations[[#This Row],[Etmaal temperatuur °C]]&gt;stookgrens[],_34_KNMI_Stations[[#This Row],[Etmaal temperatuur °C]]-stookgrens[],0),"")</f>
        <v>0</v>
      </c>
    </row>
    <row r="7548" spans="1:16" x14ac:dyDescent="0.25">
      <c r="A7548">
        <v>290</v>
      </c>
      <c r="B7548" s="110">
        <v>45680</v>
      </c>
      <c r="C7548" s="89">
        <v>5.0999999999999996</v>
      </c>
      <c r="D7548" s="89">
        <v>4.8</v>
      </c>
      <c r="E7548" s="96">
        <v>218</v>
      </c>
      <c r="F7548" s="89">
        <v>5.7</v>
      </c>
      <c r="G7548" s="89">
        <v>1003.2</v>
      </c>
      <c r="H7548">
        <v>0.89</v>
      </c>
      <c r="I7548" t="s">
        <v>19</v>
      </c>
      <c r="J7548">
        <v>1.1000000000000001</v>
      </c>
      <c r="K7548">
        <v>1</v>
      </c>
      <c r="L7548">
        <v>2025</v>
      </c>
      <c r="M7548" t="s">
        <v>113</v>
      </c>
      <c r="N7548" s="89" cm="1">
        <f t="array" ref="N7548">IF(ISNUMBER(_34_KNMI_Stations[[#This Row],[Etmaal temperatuur °C]]),IF(_34_KNMI_Stations[[#This Row],[Etmaal temperatuur °C]]&lt;stookgrens[],stookgrens[]-_34_KNMI_Stations[[#This Row],[Etmaal temperatuur °C]],0),"")</f>
        <v>13.2</v>
      </c>
      <c r="O7548" s="89">
        <f>_34_KNMI_Stations[[#This Row],[graaddagen]]*_34_KNMI_Stations[[#This Row],[Gewogen factor]]</f>
        <v>14.52</v>
      </c>
      <c r="P7548" s="89" cm="1">
        <f t="array" ref="P7548">IF(ISNUMBER(_34_KNMI_Stations[[#This Row],[Etmaal temperatuur °C]]),IF(_34_KNMI_Stations[[#This Row],[Etmaal temperatuur °C]]&gt;stookgrens[],_34_KNMI_Stations[[#This Row],[Etmaal temperatuur °C]]-stookgrens[],0),"")</f>
        <v>0</v>
      </c>
    </row>
    <row r="7549" spans="1:16" x14ac:dyDescent="0.25">
      <c r="A7549">
        <v>290</v>
      </c>
      <c r="B7549" s="110">
        <v>45681</v>
      </c>
      <c r="C7549" s="89">
        <v>6.1</v>
      </c>
      <c r="D7549" s="89">
        <v>7.4</v>
      </c>
      <c r="E7549" s="96">
        <v>95</v>
      </c>
      <c r="F7549" s="89">
        <v>2.6</v>
      </c>
      <c r="G7549" s="89">
        <v>1002.3</v>
      </c>
      <c r="H7549">
        <v>0.88</v>
      </c>
      <c r="I7549" t="s">
        <v>19</v>
      </c>
      <c r="J7549">
        <v>1.1000000000000001</v>
      </c>
      <c r="K7549">
        <v>1</v>
      </c>
      <c r="L7549">
        <v>2025</v>
      </c>
      <c r="M7549" t="s">
        <v>113</v>
      </c>
      <c r="N7549" s="89" cm="1">
        <f t="array" ref="N7549">IF(ISNUMBER(_34_KNMI_Stations[[#This Row],[Etmaal temperatuur °C]]),IF(_34_KNMI_Stations[[#This Row],[Etmaal temperatuur °C]]&lt;stookgrens[],stookgrens[]-_34_KNMI_Stations[[#This Row],[Etmaal temperatuur °C]],0),"")</f>
        <v>10.6</v>
      </c>
      <c r="O7549" s="89">
        <f>_34_KNMI_Stations[[#This Row],[graaddagen]]*_34_KNMI_Stations[[#This Row],[Gewogen factor]]</f>
        <v>11.66</v>
      </c>
      <c r="P7549" s="89" cm="1">
        <f t="array" ref="P7549">IF(ISNUMBER(_34_KNMI_Stations[[#This Row],[Etmaal temperatuur °C]]),IF(_34_KNMI_Stations[[#This Row],[Etmaal temperatuur °C]]&gt;stookgrens[],_34_KNMI_Stations[[#This Row],[Etmaal temperatuur °C]]-stookgrens[],0),"")</f>
        <v>0</v>
      </c>
    </row>
    <row r="7550" spans="1:16" x14ac:dyDescent="0.25">
      <c r="A7550">
        <v>290</v>
      </c>
      <c r="B7550" s="110">
        <v>45682</v>
      </c>
      <c r="C7550" s="89">
        <v>2</v>
      </c>
      <c r="D7550" s="89">
        <v>5.7</v>
      </c>
      <c r="E7550" s="96">
        <v>218</v>
      </c>
      <c r="F7550" s="89">
        <v>11</v>
      </c>
      <c r="G7550" s="89">
        <v>1004.5</v>
      </c>
      <c r="H7550">
        <v>0.95</v>
      </c>
      <c r="I7550" t="s">
        <v>19</v>
      </c>
      <c r="J7550">
        <v>1.1000000000000001</v>
      </c>
      <c r="K7550">
        <v>1</v>
      </c>
      <c r="L7550">
        <v>2025</v>
      </c>
      <c r="M7550" t="s">
        <v>113</v>
      </c>
      <c r="N7550" s="89" cm="1">
        <f t="array" ref="N7550">IF(ISNUMBER(_34_KNMI_Stations[[#This Row],[Etmaal temperatuur °C]]),IF(_34_KNMI_Stations[[#This Row],[Etmaal temperatuur °C]]&lt;stookgrens[],stookgrens[]-_34_KNMI_Stations[[#This Row],[Etmaal temperatuur °C]],0),"")</f>
        <v>12.3</v>
      </c>
      <c r="O7550" s="89">
        <f>_34_KNMI_Stations[[#This Row],[graaddagen]]*_34_KNMI_Stations[[#This Row],[Gewogen factor]]</f>
        <v>13.530000000000001</v>
      </c>
      <c r="P7550" s="89" cm="1">
        <f t="array" ref="P7550">IF(ISNUMBER(_34_KNMI_Stations[[#This Row],[Etmaal temperatuur °C]]),IF(_34_KNMI_Stations[[#This Row],[Etmaal temperatuur °C]]&gt;stookgrens[],_34_KNMI_Stations[[#This Row],[Etmaal temperatuur °C]]-stookgrens[],0),"")</f>
        <v>0</v>
      </c>
    </row>
    <row r="7551" spans="1:16" x14ac:dyDescent="0.25">
      <c r="A7551">
        <v>290</v>
      </c>
      <c r="B7551" s="110">
        <v>45683</v>
      </c>
      <c r="C7551" s="89">
        <v>3.8</v>
      </c>
      <c r="D7551" s="89">
        <v>3.5</v>
      </c>
      <c r="E7551" s="96">
        <v>280</v>
      </c>
      <c r="F7551" s="89">
        <v>1.5</v>
      </c>
      <c r="G7551" s="89">
        <v>1004</v>
      </c>
      <c r="H7551">
        <v>0.87</v>
      </c>
      <c r="I7551" t="s">
        <v>19</v>
      </c>
      <c r="J7551">
        <v>1.1000000000000001</v>
      </c>
      <c r="K7551">
        <v>1</v>
      </c>
      <c r="L7551">
        <v>2025</v>
      </c>
      <c r="M7551" t="s">
        <v>113</v>
      </c>
      <c r="N7551" s="89" cm="1">
        <f t="array" ref="N7551">IF(ISNUMBER(_34_KNMI_Stations[[#This Row],[Etmaal temperatuur °C]]),IF(_34_KNMI_Stations[[#This Row],[Etmaal temperatuur °C]]&lt;stookgrens[],stookgrens[]-_34_KNMI_Stations[[#This Row],[Etmaal temperatuur °C]],0),"")</f>
        <v>14.5</v>
      </c>
      <c r="O7551" s="89">
        <f>_34_KNMI_Stations[[#This Row],[graaddagen]]*_34_KNMI_Stations[[#This Row],[Gewogen factor]]</f>
        <v>15.950000000000001</v>
      </c>
      <c r="P7551" s="89" cm="1">
        <f t="array" ref="P7551">IF(ISNUMBER(_34_KNMI_Stations[[#This Row],[Etmaal temperatuur °C]]),IF(_34_KNMI_Stations[[#This Row],[Etmaal temperatuur °C]]&gt;stookgrens[],_34_KNMI_Stations[[#This Row],[Etmaal temperatuur °C]]-stookgrens[],0),"")</f>
        <v>0</v>
      </c>
    </row>
    <row r="7552" spans="1:16" x14ac:dyDescent="0.25">
      <c r="A7552">
        <v>290</v>
      </c>
      <c r="B7552" s="110">
        <v>45684</v>
      </c>
      <c r="C7552" s="89">
        <v>5.8</v>
      </c>
      <c r="D7552" s="89">
        <v>9.1</v>
      </c>
      <c r="E7552" s="96">
        <v>382</v>
      </c>
      <c r="F7552" s="89">
        <v>2.6</v>
      </c>
      <c r="G7552" s="89">
        <v>990.3</v>
      </c>
      <c r="H7552">
        <v>0.77</v>
      </c>
      <c r="I7552" t="s">
        <v>19</v>
      </c>
      <c r="J7552">
        <v>1.1000000000000001</v>
      </c>
      <c r="K7552">
        <v>1</v>
      </c>
      <c r="L7552">
        <v>2025</v>
      </c>
      <c r="M7552" t="s">
        <v>114</v>
      </c>
      <c r="N7552" s="89" cm="1">
        <f t="array" ref="N7552">IF(ISNUMBER(_34_KNMI_Stations[[#This Row],[Etmaal temperatuur °C]]),IF(_34_KNMI_Stations[[#This Row],[Etmaal temperatuur °C]]&lt;stookgrens[],stookgrens[]-_34_KNMI_Stations[[#This Row],[Etmaal temperatuur °C]],0),"")</f>
        <v>8.9</v>
      </c>
      <c r="O7552" s="89">
        <f>_34_KNMI_Stations[[#This Row],[graaddagen]]*_34_KNMI_Stations[[#This Row],[Gewogen factor]]</f>
        <v>9.7900000000000009</v>
      </c>
      <c r="P7552" s="89" cm="1">
        <f t="array" ref="P7552">IF(ISNUMBER(_34_KNMI_Stations[[#This Row],[Etmaal temperatuur °C]]),IF(_34_KNMI_Stations[[#This Row],[Etmaal temperatuur °C]]&gt;stookgrens[],_34_KNMI_Stations[[#This Row],[Etmaal temperatuur °C]]-stookgrens[],0),"")</f>
        <v>0</v>
      </c>
    </row>
    <row r="7553" spans="1:16" x14ac:dyDescent="0.25">
      <c r="A7553">
        <v>290</v>
      </c>
      <c r="B7553" s="110">
        <v>45685</v>
      </c>
      <c r="C7553" s="89">
        <v>6</v>
      </c>
      <c r="D7553" s="89">
        <v>7.9</v>
      </c>
      <c r="E7553" s="96">
        <v>347</v>
      </c>
      <c r="F7553" s="89">
        <v>1.1000000000000001</v>
      </c>
      <c r="G7553" s="89">
        <v>992.2</v>
      </c>
      <c r="H7553">
        <v>0.78</v>
      </c>
      <c r="I7553" t="s">
        <v>19</v>
      </c>
      <c r="J7553">
        <v>1.1000000000000001</v>
      </c>
      <c r="K7553">
        <v>1</v>
      </c>
      <c r="L7553">
        <v>2025</v>
      </c>
      <c r="M7553" t="s">
        <v>114</v>
      </c>
      <c r="N7553" s="89" cm="1">
        <f t="array" ref="N7553">IF(ISNUMBER(_34_KNMI_Stations[[#This Row],[Etmaal temperatuur °C]]),IF(_34_KNMI_Stations[[#This Row],[Etmaal temperatuur °C]]&lt;stookgrens[],stookgrens[]-_34_KNMI_Stations[[#This Row],[Etmaal temperatuur °C]],0),"")</f>
        <v>10.1</v>
      </c>
      <c r="O7553" s="89">
        <f>_34_KNMI_Stations[[#This Row],[graaddagen]]*_34_KNMI_Stations[[#This Row],[Gewogen factor]]</f>
        <v>11.110000000000001</v>
      </c>
      <c r="P7553" s="89" cm="1">
        <f t="array" ref="P7553">IF(ISNUMBER(_34_KNMI_Stations[[#This Row],[Etmaal temperatuur °C]]),IF(_34_KNMI_Stations[[#This Row],[Etmaal temperatuur °C]]&gt;stookgrens[],_34_KNMI_Stations[[#This Row],[Etmaal temperatuur °C]]-stookgrens[],0),"")</f>
        <v>0</v>
      </c>
    </row>
    <row r="7554" spans="1:16" x14ac:dyDescent="0.25">
      <c r="A7554">
        <v>290</v>
      </c>
      <c r="B7554" s="110">
        <v>45686</v>
      </c>
      <c r="C7554" s="89">
        <v>5.7</v>
      </c>
      <c r="D7554" s="89">
        <v>7</v>
      </c>
      <c r="E7554" s="96">
        <v>249</v>
      </c>
      <c r="F7554" s="89">
        <v>3.7</v>
      </c>
      <c r="G7554" s="89">
        <v>1001.8</v>
      </c>
      <c r="H7554">
        <v>0.86</v>
      </c>
      <c r="I7554" t="s">
        <v>19</v>
      </c>
      <c r="J7554">
        <v>1.1000000000000001</v>
      </c>
      <c r="K7554">
        <v>1</v>
      </c>
      <c r="L7554">
        <v>2025</v>
      </c>
      <c r="M7554" t="s">
        <v>114</v>
      </c>
      <c r="N7554" s="89" cm="1">
        <f t="array" ref="N7554">IF(ISNUMBER(_34_KNMI_Stations[[#This Row],[Etmaal temperatuur °C]]),IF(_34_KNMI_Stations[[#This Row],[Etmaal temperatuur °C]]&lt;stookgrens[],stookgrens[]-_34_KNMI_Stations[[#This Row],[Etmaal temperatuur °C]],0),"")</f>
        <v>11</v>
      </c>
      <c r="O7554" s="89">
        <f>_34_KNMI_Stations[[#This Row],[graaddagen]]*_34_KNMI_Stations[[#This Row],[Gewogen factor]]</f>
        <v>12.100000000000001</v>
      </c>
      <c r="P7554" s="89" cm="1">
        <f t="array" ref="P7554">IF(ISNUMBER(_34_KNMI_Stations[[#This Row],[Etmaal temperatuur °C]]),IF(_34_KNMI_Stations[[#This Row],[Etmaal temperatuur °C]]&gt;stookgrens[],_34_KNMI_Stations[[#This Row],[Etmaal temperatuur °C]]-stookgrens[],0),"")</f>
        <v>0</v>
      </c>
    </row>
    <row r="7555" spans="1:16" x14ac:dyDescent="0.25">
      <c r="A7555">
        <v>290</v>
      </c>
      <c r="B7555" s="110">
        <v>45687</v>
      </c>
      <c r="C7555" s="89">
        <v>2</v>
      </c>
      <c r="D7555" s="89">
        <v>4.5</v>
      </c>
      <c r="E7555" s="96">
        <v>130</v>
      </c>
      <c r="F7555" s="89">
        <v>3.8</v>
      </c>
      <c r="G7555" s="89">
        <v>1015.8</v>
      </c>
      <c r="H7555">
        <v>0.96</v>
      </c>
      <c r="I7555" t="s">
        <v>19</v>
      </c>
      <c r="J7555">
        <v>1.1000000000000001</v>
      </c>
      <c r="K7555">
        <v>1</v>
      </c>
      <c r="L7555">
        <v>2025</v>
      </c>
      <c r="M7555" t="s">
        <v>114</v>
      </c>
      <c r="N7555" s="89" cm="1">
        <f t="array" ref="N7555">IF(ISNUMBER(_34_KNMI_Stations[[#This Row],[Etmaal temperatuur °C]]),IF(_34_KNMI_Stations[[#This Row],[Etmaal temperatuur °C]]&lt;stookgrens[],stookgrens[]-_34_KNMI_Stations[[#This Row],[Etmaal temperatuur °C]],0),"")</f>
        <v>13.5</v>
      </c>
      <c r="O7555" s="89">
        <f>_34_KNMI_Stations[[#This Row],[graaddagen]]*_34_KNMI_Stations[[#This Row],[Gewogen factor]]</f>
        <v>14.850000000000001</v>
      </c>
      <c r="P7555" s="89" cm="1">
        <f t="array" ref="P7555">IF(ISNUMBER(_34_KNMI_Stations[[#This Row],[Etmaal temperatuur °C]]),IF(_34_KNMI_Stations[[#This Row],[Etmaal temperatuur °C]]&gt;stookgrens[],_34_KNMI_Stations[[#This Row],[Etmaal temperatuur °C]]-stookgrens[],0),"")</f>
        <v>0</v>
      </c>
    </row>
    <row r="7556" spans="1:16" x14ac:dyDescent="0.25">
      <c r="A7556">
        <v>290</v>
      </c>
      <c r="B7556" s="110">
        <v>45688</v>
      </c>
      <c r="C7556" s="89">
        <v>2.1</v>
      </c>
      <c r="D7556" s="89">
        <v>1.4</v>
      </c>
      <c r="E7556" s="96">
        <v>642</v>
      </c>
      <c r="F7556" s="89">
        <v>0</v>
      </c>
      <c r="G7556" s="89">
        <v>1028.0999999999999</v>
      </c>
      <c r="H7556">
        <v>0.92</v>
      </c>
      <c r="I7556" t="s">
        <v>19</v>
      </c>
      <c r="J7556">
        <v>1.1000000000000001</v>
      </c>
      <c r="K7556">
        <v>1</v>
      </c>
      <c r="L7556">
        <v>2025</v>
      </c>
      <c r="M7556" t="s">
        <v>114</v>
      </c>
      <c r="N7556" s="89" cm="1">
        <f t="array" ref="N7556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7556" s="89">
        <f>_34_KNMI_Stations[[#This Row],[graaddagen]]*_34_KNMI_Stations[[#This Row],[Gewogen factor]]</f>
        <v>18.260000000000002</v>
      </c>
      <c r="P7556" s="89" cm="1">
        <f t="array" ref="P7556">IF(ISNUMBER(_34_KNMI_Stations[[#This Row],[Etmaal temperatuur °C]]),IF(_34_KNMI_Stations[[#This Row],[Etmaal temperatuur °C]]&gt;stookgrens[],_34_KNMI_Stations[[#This Row],[Etmaal temperatuur °C]]-stookgrens[],0),"")</f>
        <v>0</v>
      </c>
    </row>
    <row r="7557" spans="1:16" x14ac:dyDescent="0.25">
      <c r="A7557">
        <v>290</v>
      </c>
      <c r="B7557" s="110">
        <v>45689</v>
      </c>
      <c r="C7557" s="89">
        <v>1</v>
      </c>
      <c r="D7557" s="89">
        <v>-0.8</v>
      </c>
      <c r="E7557" s="96">
        <v>689</v>
      </c>
      <c r="F7557" s="89">
        <v>0</v>
      </c>
      <c r="G7557" s="89">
        <v>1032</v>
      </c>
      <c r="H7557">
        <v>0.89</v>
      </c>
      <c r="I7557" t="s">
        <v>19</v>
      </c>
      <c r="J7557">
        <v>1.1000000000000001</v>
      </c>
      <c r="K7557">
        <v>2</v>
      </c>
      <c r="L7557">
        <v>2025</v>
      </c>
      <c r="M7557" t="s">
        <v>114</v>
      </c>
      <c r="N7557" s="89" cm="1">
        <f t="array" ref="N7557">IF(ISNUMBER(_34_KNMI_Stations[[#This Row],[Etmaal temperatuur °C]]),IF(_34_KNMI_Stations[[#This Row],[Etmaal temperatuur °C]]&lt;stookgrens[],stookgrens[]-_34_KNMI_Stations[[#This Row],[Etmaal temperatuur °C]],0),"")</f>
        <v>18.8</v>
      </c>
      <c r="O7557" s="89">
        <f>_34_KNMI_Stations[[#This Row],[graaddagen]]*_34_KNMI_Stations[[#This Row],[Gewogen factor]]</f>
        <v>20.680000000000003</v>
      </c>
      <c r="P7557" s="89" cm="1">
        <f t="array" ref="P7557">IF(ISNUMBER(_34_KNMI_Stations[[#This Row],[Etmaal temperatuur °C]]),IF(_34_KNMI_Stations[[#This Row],[Etmaal temperatuur °C]]&gt;stookgrens[],_34_KNMI_Stations[[#This Row],[Etmaal temperatuur °C]]-stookgrens[],0),"")</f>
        <v>0</v>
      </c>
    </row>
    <row r="7558" spans="1:16" x14ac:dyDescent="0.25">
      <c r="A7558">
        <v>290</v>
      </c>
      <c r="B7558" s="110">
        <v>45690</v>
      </c>
      <c r="C7558" s="89">
        <v>1.3</v>
      </c>
      <c r="D7558" s="89">
        <v>-1.5</v>
      </c>
      <c r="E7558" s="96">
        <v>786</v>
      </c>
      <c r="F7558" s="89">
        <v>0</v>
      </c>
      <c r="G7558" s="89">
        <v>1026.2</v>
      </c>
      <c r="H7558">
        <v>0.88</v>
      </c>
      <c r="I7558" t="s">
        <v>19</v>
      </c>
      <c r="J7558">
        <v>1.1000000000000001</v>
      </c>
      <c r="K7558">
        <v>2</v>
      </c>
      <c r="L7558">
        <v>2025</v>
      </c>
      <c r="M7558" t="s">
        <v>114</v>
      </c>
      <c r="N7558" s="89" cm="1">
        <f t="array" ref="N7558">IF(ISNUMBER(_34_KNMI_Stations[[#This Row],[Etmaal temperatuur °C]]),IF(_34_KNMI_Stations[[#This Row],[Etmaal temperatuur °C]]&lt;stookgrens[],stookgrens[]-_34_KNMI_Stations[[#This Row],[Etmaal temperatuur °C]],0),"")</f>
        <v>19.5</v>
      </c>
      <c r="O7558" s="89">
        <f>_34_KNMI_Stations[[#This Row],[graaddagen]]*_34_KNMI_Stations[[#This Row],[Gewogen factor]]</f>
        <v>21.450000000000003</v>
      </c>
      <c r="P7558" s="89" cm="1">
        <f t="array" ref="P7558">IF(ISNUMBER(_34_KNMI_Stations[[#This Row],[Etmaal temperatuur °C]]),IF(_34_KNMI_Stations[[#This Row],[Etmaal temperatuur °C]]&gt;stookgrens[],_34_KNMI_Stations[[#This Row],[Etmaal temperatuur °C]]-stookgrens[],0),"")</f>
        <v>0</v>
      </c>
    </row>
    <row r="7559" spans="1:16" x14ac:dyDescent="0.25">
      <c r="A7559">
        <v>290</v>
      </c>
      <c r="B7559" s="110">
        <v>45691</v>
      </c>
      <c r="C7559" s="89">
        <v>2.2000000000000002</v>
      </c>
      <c r="D7559" s="89">
        <v>-0.3</v>
      </c>
      <c r="E7559" s="96">
        <v>733</v>
      </c>
      <c r="F7559" s="89">
        <v>0</v>
      </c>
      <c r="G7559" s="89">
        <v>1027.2</v>
      </c>
      <c r="H7559">
        <v>0.87</v>
      </c>
      <c r="I7559" t="s">
        <v>19</v>
      </c>
      <c r="J7559">
        <v>1.1000000000000001</v>
      </c>
      <c r="K7559">
        <v>2</v>
      </c>
      <c r="L7559">
        <v>2025</v>
      </c>
      <c r="M7559" t="s">
        <v>115</v>
      </c>
      <c r="N7559" s="89" cm="1">
        <f t="array" ref="N7559">IF(ISNUMBER(_34_KNMI_Stations[[#This Row],[Etmaal temperatuur °C]]),IF(_34_KNMI_Stations[[#This Row],[Etmaal temperatuur °C]]&lt;stookgrens[],stookgrens[]-_34_KNMI_Stations[[#This Row],[Etmaal temperatuur °C]],0),"")</f>
        <v>18.3</v>
      </c>
      <c r="O7559" s="89">
        <f>_34_KNMI_Stations[[#This Row],[graaddagen]]*_34_KNMI_Stations[[#This Row],[Gewogen factor]]</f>
        <v>20.130000000000003</v>
      </c>
      <c r="P7559" s="89" cm="1">
        <f t="array" ref="P7559">IF(ISNUMBER(_34_KNMI_Stations[[#This Row],[Etmaal temperatuur °C]]),IF(_34_KNMI_Stations[[#This Row],[Etmaal temperatuur °C]]&gt;stookgrens[],_34_KNMI_Stations[[#This Row],[Etmaal temperatuur °C]]-stookgrens[],0),"")</f>
        <v>0</v>
      </c>
    </row>
    <row r="7560" spans="1:16" x14ac:dyDescent="0.25">
      <c r="A7560">
        <v>290</v>
      </c>
      <c r="B7560" s="110">
        <v>45692</v>
      </c>
      <c r="C7560" s="89">
        <v>3.7</v>
      </c>
      <c r="D7560" s="89">
        <v>1</v>
      </c>
      <c r="E7560" s="96">
        <v>160</v>
      </c>
      <c r="F7560" s="89">
        <v>0</v>
      </c>
      <c r="G7560" s="89">
        <v>1027.5999999999999</v>
      </c>
      <c r="H7560">
        <v>0.9</v>
      </c>
      <c r="I7560" t="s">
        <v>19</v>
      </c>
      <c r="J7560">
        <v>1.1000000000000001</v>
      </c>
      <c r="K7560">
        <v>2</v>
      </c>
      <c r="L7560">
        <v>2025</v>
      </c>
      <c r="M7560" t="s">
        <v>115</v>
      </c>
      <c r="N7560" s="89" cm="1">
        <f t="array" ref="N7560">IF(ISNUMBER(_34_KNMI_Stations[[#This Row],[Etmaal temperatuur °C]]),IF(_34_KNMI_Stations[[#This Row],[Etmaal temperatuur °C]]&lt;stookgrens[],stookgrens[]-_34_KNMI_Stations[[#This Row],[Etmaal temperatuur °C]],0),"")</f>
        <v>17</v>
      </c>
      <c r="O7560" s="89">
        <f>_34_KNMI_Stations[[#This Row],[graaddagen]]*_34_KNMI_Stations[[#This Row],[Gewogen factor]]</f>
        <v>18.700000000000003</v>
      </c>
      <c r="P7560" s="89" cm="1">
        <f t="array" ref="P7560">IF(ISNUMBER(_34_KNMI_Stations[[#This Row],[Etmaal temperatuur °C]]),IF(_34_KNMI_Stations[[#This Row],[Etmaal temperatuur °C]]&gt;stookgrens[],_34_KNMI_Stations[[#This Row],[Etmaal temperatuur °C]]-stookgrens[],0),"")</f>
        <v>0</v>
      </c>
    </row>
    <row r="7561" spans="1:16" x14ac:dyDescent="0.25">
      <c r="A7561">
        <v>290</v>
      </c>
      <c r="B7561" s="110">
        <v>45693</v>
      </c>
      <c r="C7561" s="89">
        <v>2.8</v>
      </c>
      <c r="D7561" s="89">
        <v>3.6</v>
      </c>
      <c r="E7561" s="96">
        <v>166</v>
      </c>
      <c r="F7561" s="89">
        <v>0.2</v>
      </c>
      <c r="G7561" s="89">
        <v>1037.2</v>
      </c>
      <c r="H7561">
        <v>0.97</v>
      </c>
      <c r="I7561" t="s">
        <v>19</v>
      </c>
      <c r="J7561">
        <v>1.1000000000000001</v>
      </c>
      <c r="K7561">
        <v>2</v>
      </c>
      <c r="L7561">
        <v>2025</v>
      </c>
      <c r="M7561" t="s">
        <v>115</v>
      </c>
      <c r="N7561" s="89" cm="1">
        <f t="array" ref="N7561">IF(ISNUMBER(_34_KNMI_Stations[[#This Row],[Etmaal temperatuur °C]]),IF(_34_KNMI_Stations[[#This Row],[Etmaal temperatuur °C]]&lt;stookgrens[],stookgrens[]-_34_KNMI_Stations[[#This Row],[Etmaal temperatuur °C]],0),"")</f>
        <v>14.4</v>
      </c>
      <c r="O7561" s="89">
        <f>_34_KNMI_Stations[[#This Row],[graaddagen]]*_34_KNMI_Stations[[#This Row],[Gewogen factor]]</f>
        <v>15.840000000000002</v>
      </c>
      <c r="P7561" s="89" cm="1">
        <f t="array" ref="P7561">IF(ISNUMBER(_34_KNMI_Stations[[#This Row],[Etmaal temperatuur °C]]),IF(_34_KNMI_Stations[[#This Row],[Etmaal temperatuur °C]]&gt;stookgrens[],_34_KNMI_Stations[[#This Row],[Etmaal temperatuur °C]]-stookgrens[],0),"")</f>
        <v>0</v>
      </c>
    </row>
    <row r="7562" spans="1:16" x14ac:dyDescent="0.25">
      <c r="A7562">
        <v>290</v>
      </c>
      <c r="B7562" s="110">
        <v>45694</v>
      </c>
      <c r="C7562" s="89">
        <v>2.8</v>
      </c>
      <c r="D7562" s="89">
        <v>3.9</v>
      </c>
      <c r="E7562" s="96">
        <v>450</v>
      </c>
      <c r="F7562" s="89">
        <v>-0.1</v>
      </c>
      <c r="G7562" s="89">
        <v>1041.5</v>
      </c>
      <c r="H7562">
        <v>0.9</v>
      </c>
      <c r="I7562" t="s">
        <v>19</v>
      </c>
      <c r="J7562">
        <v>1.1000000000000001</v>
      </c>
      <c r="K7562">
        <v>2</v>
      </c>
      <c r="L7562">
        <v>2025</v>
      </c>
      <c r="M7562" t="s">
        <v>115</v>
      </c>
      <c r="N7562" s="89" cm="1">
        <f t="array" ref="N7562">IF(ISNUMBER(_34_KNMI_Stations[[#This Row],[Etmaal temperatuur °C]]),IF(_34_KNMI_Stations[[#This Row],[Etmaal temperatuur °C]]&lt;stookgrens[],stookgrens[]-_34_KNMI_Stations[[#This Row],[Etmaal temperatuur °C]],0),"")</f>
        <v>14.1</v>
      </c>
      <c r="O7562" s="89">
        <f>_34_KNMI_Stations[[#This Row],[graaddagen]]*_34_KNMI_Stations[[#This Row],[Gewogen factor]]</f>
        <v>15.510000000000002</v>
      </c>
      <c r="P7562" s="89" cm="1">
        <f t="array" ref="P7562">IF(ISNUMBER(_34_KNMI_Stations[[#This Row],[Etmaal temperatuur °C]]),IF(_34_KNMI_Stations[[#This Row],[Etmaal temperatuur °C]]&gt;stookgrens[],_34_KNMI_Stations[[#This Row],[Etmaal temperatuur °C]]-stookgrens[],0),"")</f>
        <v>0</v>
      </c>
    </row>
    <row r="7563" spans="1:16" x14ac:dyDescent="0.25">
      <c r="A7563">
        <v>290</v>
      </c>
      <c r="B7563" s="110">
        <v>45695</v>
      </c>
      <c r="C7563" s="89">
        <v>5.5</v>
      </c>
      <c r="D7563" s="89">
        <v>2.9</v>
      </c>
      <c r="E7563" s="96">
        <v>341</v>
      </c>
      <c r="F7563" s="89">
        <v>0</v>
      </c>
      <c r="G7563" s="89">
        <v>1030.2</v>
      </c>
      <c r="H7563">
        <v>0.75</v>
      </c>
      <c r="I7563" t="s">
        <v>19</v>
      </c>
      <c r="J7563">
        <v>1.1000000000000001</v>
      </c>
      <c r="K7563">
        <v>2</v>
      </c>
      <c r="L7563">
        <v>2025</v>
      </c>
      <c r="M7563" t="s">
        <v>115</v>
      </c>
      <c r="N7563" s="89" cm="1">
        <f t="array" ref="N7563">IF(ISNUMBER(_34_KNMI_Stations[[#This Row],[Etmaal temperatuur °C]]),IF(_34_KNMI_Stations[[#This Row],[Etmaal temperatuur °C]]&lt;stookgrens[],stookgrens[]-_34_KNMI_Stations[[#This Row],[Etmaal temperatuur °C]],0),"")</f>
        <v>15.1</v>
      </c>
      <c r="O7563" s="89">
        <f>_34_KNMI_Stations[[#This Row],[graaddagen]]*_34_KNMI_Stations[[#This Row],[Gewogen factor]]</f>
        <v>16.61</v>
      </c>
      <c r="P7563" s="89" cm="1">
        <f t="array" ref="P7563">IF(ISNUMBER(_34_KNMI_Stations[[#This Row],[Etmaal temperatuur °C]]),IF(_34_KNMI_Stations[[#This Row],[Etmaal temperatuur °C]]&gt;stookgrens[],_34_KNMI_Stations[[#This Row],[Etmaal temperatuur °C]]-stookgrens[],0),"")</f>
        <v>0</v>
      </c>
    </row>
    <row r="7564" spans="1:16" x14ac:dyDescent="0.25">
      <c r="A7564">
        <v>290</v>
      </c>
      <c r="B7564" s="110">
        <v>45696</v>
      </c>
      <c r="C7564" s="89">
        <v>3</v>
      </c>
      <c r="D7564" s="89">
        <v>3.6</v>
      </c>
      <c r="E7564" s="96">
        <v>187</v>
      </c>
      <c r="F7564" s="89">
        <v>-0.1</v>
      </c>
      <c r="G7564" s="89">
        <v>1023.6</v>
      </c>
      <c r="H7564">
        <v>0.75</v>
      </c>
      <c r="I7564" t="s">
        <v>19</v>
      </c>
      <c r="J7564">
        <v>1.1000000000000001</v>
      </c>
      <c r="K7564">
        <v>2</v>
      </c>
      <c r="L7564">
        <v>2025</v>
      </c>
      <c r="M7564" t="s">
        <v>115</v>
      </c>
      <c r="N7564" s="89" cm="1">
        <f t="array" ref="N7564">IF(ISNUMBER(_34_KNMI_Stations[[#This Row],[Etmaal temperatuur °C]]),IF(_34_KNMI_Stations[[#This Row],[Etmaal temperatuur °C]]&lt;stookgrens[],stookgrens[]-_34_KNMI_Stations[[#This Row],[Etmaal temperatuur °C]],0),"")</f>
        <v>14.4</v>
      </c>
      <c r="O7564" s="89">
        <f>_34_KNMI_Stations[[#This Row],[graaddagen]]*_34_KNMI_Stations[[#This Row],[Gewogen factor]]</f>
        <v>15.840000000000002</v>
      </c>
      <c r="P7564" s="89" cm="1">
        <f t="array" ref="P7564">IF(ISNUMBER(_34_KNMI_Stations[[#This Row],[Etmaal temperatuur °C]]),IF(_34_KNMI_Stations[[#This Row],[Etmaal temperatuur °C]]&gt;stookgrens[],_34_KNMI_Stations[[#This Row],[Etmaal temperatuur °C]]-stookgrens[],0),"")</f>
        <v>0</v>
      </c>
    </row>
    <row r="7565" spans="1:16" x14ac:dyDescent="0.25">
      <c r="A7565">
        <v>290</v>
      </c>
      <c r="B7565" s="110">
        <v>45697</v>
      </c>
      <c r="C7565" s="89">
        <v>3.5</v>
      </c>
      <c r="D7565" s="89">
        <v>2.5</v>
      </c>
      <c r="E7565" s="96">
        <v>618</v>
      </c>
      <c r="F7565" s="89">
        <v>0</v>
      </c>
      <c r="G7565" s="89">
        <v>1029.0999999999999</v>
      </c>
      <c r="H7565">
        <v>0.79</v>
      </c>
      <c r="I7565" t="s">
        <v>19</v>
      </c>
      <c r="J7565">
        <v>1.1000000000000001</v>
      </c>
      <c r="K7565">
        <v>2</v>
      </c>
      <c r="L7565">
        <v>2025</v>
      </c>
      <c r="M7565" t="s">
        <v>115</v>
      </c>
      <c r="N7565" s="89" cm="1">
        <f t="array" ref="N7565">IF(ISNUMBER(_34_KNMI_Stations[[#This Row],[Etmaal temperatuur °C]]),IF(_34_KNMI_Stations[[#This Row],[Etmaal temperatuur °C]]&lt;stookgrens[],stookgrens[]-_34_KNMI_Stations[[#This Row],[Etmaal temperatuur °C]],0),"")</f>
        <v>15.5</v>
      </c>
      <c r="O7565" s="89">
        <f>_34_KNMI_Stations[[#This Row],[graaddagen]]*_34_KNMI_Stations[[#This Row],[Gewogen factor]]</f>
        <v>17.05</v>
      </c>
      <c r="P7565" s="89" cm="1">
        <f t="array" ref="P7565">IF(ISNUMBER(_34_KNMI_Stations[[#This Row],[Etmaal temperatuur °C]]),IF(_34_KNMI_Stations[[#This Row],[Etmaal temperatuur °C]]&gt;stookgrens[],_34_KNMI_Stations[[#This Row],[Etmaal temperatuur °C]]-stookgrens[],0),"")</f>
        <v>0</v>
      </c>
    </row>
    <row r="7566" spans="1:16" x14ac:dyDescent="0.25">
      <c r="A7566">
        <v>290</v>
      </c>
      <c r="B7566" s="110">
        <v>45698</v>
      </c>
      <c r="C7566" s="89">
        <v>5.3</v>
      </c>
      <c r="D7566" s="89">
        <v>1.6</v>
      </c>
      <c r="E7566" s="96">
        <v>305</v>
      </c>
      <c r="F7566" s="89">
        <v>-0.1</v>
      </c>
      <c r="G7566" s="89">
        <v>1025.9000000000001</v>
      </c>
      <c r="H7566">
        <v>0.79</v>
      </c>
      <c r="I7566" t="s">
        <v>19</v>
      </c>
      <c r="J7566">
        <v>1.1000000000000001</v>
      </c>
      <c r="K7566">
        <v>2</v>
      </c>
      <c r="L7566">
        <v>2025</v>
      </c>
      <c r="M7566" t="s">
        <v>116</v>
      </c>
      <c r="N7566" s="89" cm="1">
        <f t="array" ref="N7566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7566" s="89">
        <f>_34_KNMI_Stations[[#This Row],[graaddagen]]*_34_KNMI_Stations[[#This Row],[Gewogen factor]]</f>
        <v>18.04</v>
      </c>
      <c r="P7566" s="89" cm="1">
        <f t="array" ref="P7566">IF(ISNUMBER(_34_KNMI_Stations[[#This Row],[Etmaal temperatuur °C]]),IF(_34_KNMI_Stations[[#This Row],[Etmaal temperatuur °C]]&gt;stookgrens[],_34_KNMI_Stations[[#This Row],[Etmaal temperatuur °C]]-stookgrens[],0),"")</f>
        <v>0</v>
      </c>
    </row>
    <row r="7567" spans="1:16" x14ac:dyDescent="0.25">
      <c r="A7567">
        <v>290</v>
      </c>
      <c r="B7567" s="110">
        <v>45699</v>
      </c>
      <c r="C7567" s="89">
        <v>3.9</v>
      </c>
      <c r="D7567" s="89">
        <v>2.7</v>
      </c>
      <c r="E7567" s="96">
        <v>117</v>
      </c>
      <c r="F7567" s="89">
        <v>12.8</v>
      </c>
      <c r="G7567" s="89">
        <v>1019.7</v>
      </c>
      <c r="H7567">
        <v>0.91</v>
      </c>
      <c r="I7567" t="s">
        <v>19</v>
      </c>
      <c r="J7567">
        <v>1.1000000000000001</v>
      </c>
      <c r="K7567">
        <v>2</v>
      </c>
      <c r="L7567">
        <v>2025</v>
      </c>
      <c r="M7567" t="s">
        <v>116</v>
      </c>
      <c r="N7567" s="89" cm="1">
        <f t="array" ref="N7567">IF(ISNUMBER(_34_KNMI_Stations[[#This Row],[Etmaal temperatuur °C]]),IF(_34_KNMI_Stations[[#This Row],[Etmaal temperatuur °C]]&lt;stookgrens[],stookgrens[]-_34_KNMI_Stations[[#This Row],[Etmaal temperatuur °C]],0),"")</f>
        <v>15.3</v>
      </c>
      <c r="O7567" s="89">
        <f>_34_KNMI_Stations[[#This Row],[graaddagen]]*_34_KNMI_Stations[[#This Row],[Gewogen factor]]</f>
        <v>16.830000000000002</v>
      </c>
      <c r="P7567" s="89" cm="1">
        <f t="array" ref="P7567">IF(ISNUMBER(_34_KNMI_Stations[[#This Row],[Etmaal temperatuur °C]]),IF(_34_KNMI_Stations[[#This Row],[Etmaal temperatuur °C]]&gt;stookgrens[],_34_KNMI_Stations[[#This Row],[Etmaal temperatuur °C]]-stookgrens[],0),"")</f>
        <v>0</v>
      </c>
    </row>
    <row r="7568" spans="1:16" x14ac:dyDescent="0.25">
      <c r="A7568">
        <v>290</v>
      </c>
      <c r="B7568" s="110">
        <v>45700</v>
      </c>
      <c r="C7568" s="89">
        <v>1.7</v>
      </c>
      <c r="D7568" s="89">
        <v>2</v>
      </c>
      <c r="E7568" s="96">
        <v>252</v>
      </c>
      <c r="F7568" s="89">
        <v>-0.1</v>
      </c>
      <c r="G7568" s="89">
        <v>1018.3</v>
      </c>
      <c r="H7568">
        <v>0.91</v>
      </c>
      <c r="I7568" t="s">
        <v>19</v>
      </c>
      <c r="J7568">
        <v>1.1000000000000001</v>
      </c>
      <c r="K7568">
        <v>2</v>
      </c>
      <c r="L7568">
        <v>2025</v>
      </c>
      <c r="M7568" t="s">
        <v>116</v>
      </c>
      <c r="N7568" s="89" cm="1">
        <f t="array" ref="N7568">IF(ISNUMBER(_34_KNMI_Stations[[#This Row],[Etmaal temperatuur °C]]),IF(_34_KNMI_Stations[[#This Row],[Etmaal temperatuur °C]]&lt;stookgrens[],stookgrens[]-_34_KNMI_Stations[[#This Row],[Etmaal temperatuur °C]],0),"")</f>
        <v>16</v>
      </c>
      <c r="O7568" s="89">
        <f>_34_KNMI_Stations[[#This Row],[graaddagen]]*_34_KNMI_Stations[[#This Row],[Gewogen factor]]</f>
        <v>17.600000000000001</v>
      </c>
      <c r="P7568" s="89" cm="1">
        <f t="array" ref="P7568">IF(ISNUMBER(_34_KNMI_Stations[[#This Row],[Etmaal temperatuur °C]]),IF(_34_KNMI_Stations[[#This Row],[Etmaal temperatuur °C]]&gt;stookgrens[],_34_KNMI_Stations[[#This Row],[Etmaal temperatuur °C]]-stookgrens[],0),"")</f>
        <v>0</v>
      </c>
    </row>
    <row r="7569" spans="1:16" x14ac:dyDescent="0.25">
      <c r="A7569">
        <v>290</v>
      </c>
      <c r="B7569" s="110">
        <v>45701</v>
      </c>
      <c r="C7569" s="89">
        <v>2.8</v>
      </c>
      <c r="D7569" s="89">
        <v>-1.6</v>
      </c>
      <c r="E7569" s="96">
        <v>265</v>
      </c>
      <c r="F7569" s="89">
        <v>-0.1</v>
      </c>
      <c r="G7569" s="89">
        <v>1021.8</v>
      </c>
      <c r="H7569">
        <v>0.9</v>
      </c>
      <c r="I7569" t="s">
        <v>19</v>
      </c>
      <c r="J7569">
        <v>1.1000000000000001</v>
      </c>
      <c r="K7569">
        <v>2</v>
      </c>
      <c r="L7569">
        <v>2025</v>
      </c>
      <c r="M7569" t="s">
        <v>116</v>
      </c>
      <c r="N7569" s="89" cm="1">
        <f t="array" ref="N7569">IF(ISNUMBER(_34_KNMI_Stations[[#This Row],[Etmaal temperatuur °C]]),IF(_34_KNMI_Stations[[#This Row],[Etmaal temperatuur °C]]&lt;stookgrens[],stookgrens[]-_34_KNMI_Stations[[#This Row],[Etmaal temperatuur °C]],0),"")</f>
        <v>19.600000000000001</v>
      </c>
      <c r="O7569" s="89">
        <f>_34_KNMI_Stations[[#This Row],[graaddagen]]*_34_KNMI_Stations[[#This Row],[Gewogen factor]]</f>
        <v>21.560000000000002</v>
      </c>
      <c r="P7569" s="89" cm="1">
        <f t="array" ref="P7569">IF(ISNUMBER(_34_KNMI_Stations[[#This Row],[Etmaal temperatuur °C]]),IF(_34_KNMI_Stations[[#This Row],[Etmaal temperatuur °C]]&gt;stookgrens[],_34_KNMI_Stations[[#This Row],[Etmaal temperatuur °C]]-stookgrens[],0),"")</f>
        <v>0</v>
      </c>
    </row>
    <row r="7570" spans="1:16" x14ac:dyDescent="0.25">
      <c r="A7570">
        <v>290</v>
      </c>
      <c r="B7570" s="110">
        <v>45702</v>
      </c>
      <c r="C7570" s="89">
        <v>2</v>
      </c>
      <c r="D7570" s="89">
        <v>0.6</v>
      </c>
      <c r="E7570" s="96">
        <v>420</v>
      </c>
      <c r="F7570" s="89">
        <v>0</v>
      </c>
      <c r="G7570" s="89">
        <v>1027.8</v>
      </c>
      <c r="H7570">
        <v>0.85</v>
      </c>
      <c r="I7570" t="s">
        <v>19</v>
      </c>
      <c r="J7570">
        <v>1.1000000000000001</v>
      </c>
      <c r="K7570">
        <v>2</v>
      </c>
      <c r="L7570">
        <v>2025</v>
      </c>
      <c r="M7570" t="s">
        <v>116</v>
      </c>
      <c r="N7570" s="89" cm="1">
        <f t="array" ref="N7570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7570" s="89">
        <f>_34_KNMI_Stations[[#This Row],[graaddagen]]*_34_KNMI_Stations[[#This Row],[Gewogen factor]]</f>
        <v>19.14</v>
      </c>
      <c r="P7570" s="89" cm="1">
        <f t="array" ref="P7570">IF(ISNUMBER(_34_KNMI_Stations[[#This Row],[Etmaal temperatuur °C]]),IF(_34_KNMI_Stations[[#This Row],[Etmaal temperatuur °C]]&gt;stookgrens[],_34_KNMI_Stations[[#This Row],[Etmaal temperatuur °C]]-stookgrens[],0),"")</f>
        <v>0</v>
      </c>
    </row>
    <row r="7571" spans="1:16" x14ac:dyDescent="0.25">
      <c r="A7571">
        <v>290</v>
      </c>
      <c r="B7571" s="110">
        <v>45703</v>
      </c>
      <c r="C7571" s="89">
        <v>1.6</v>
      </c>
      <c r="D7571" s="89">
        <v>0.8</v>
      </c>
      <c r="E7571" s="96">
        <v>430</v>
      </c>
      <c r="F7571" s="89">
        <v>0</v>
      </c>
      <c r="G7571" s="89">
        <v>1024.5</v>
      </c>
      <c r="H7571">
        <v>0.79</v>
      </c>
      <c r="I7571" t="s">
        <v>19</v>
      </c>
      <c r="J7571">
        <v>1.1000000000000001</v>
      </c>
      <c r="K7571">
        <v>2</v>
      </c>
      <c r="L7571">
        <v>2025</v>
      </c>
      <c r="M7571" t="s">
        <v>116</v>
      </c>
      <c r="N7571" s="89" cm="1">
        <f t="array" ref="N7571">IF(ISNUMBER(_34_KNMI_Stations[[#This Row],[Etmaal temperatuur °C]]),IF(_34_KNMI_Stations[[#This Row],[Etmaal temperatuur °C]]&lt;stookgrens[],stookgrens[]-_34_KNMI_Stations[[#This Row],[Etmaal temperatuur °C]],0),"")</f>
        <v>17.2</v>
      </c>
      <c r="O7571" s="89">
        <f>_34_KNMI_Stations[[#This Row],[graaddagen]]*_34_KNMI_Stations[[#This Row],[Gewogen factor]]</f>
        <v>18.920000000000002</v>
      </c>
      <c r="P7571" s="89" cm="1">
        <f t="array" ref="P7571">IF(ISNUMBER(_34_KNMI_Stations[[#This Row],[Etmaal temperatuur °C]]),IF(_34_KNMI_Stations[[#This Row],[Etmaal temperatuur °C]]&gt;stookgrens[],_34_KNMI_Stations[[#This Row],[Etmaal temperatuur °C]]-stookgrens[],0),"")</f>
        <v>0</v>
      </c>
    </row>
    <row r="7572" spans="1:16" x14ac:dyDescent="0.25">
      <c r="A7572">
        <v>290</v>
      </c>
      <c r="B7572" s="110">
        <v>45704</v>
      </c>
      <c r="C7572" s="89">
        <v>2.9</v>
      </c>
      <c r="D7572" s="89">
        <v>-1.1000000000000001</v>
      </c>
      <c r="E7572" s="96">
        <v>616</v>
      </c>
      <c r="F7572" s="89">
        <v>0</v>
      </c>
      <c r="G7572" s="89">
        <v>1024.2</v>
      </c>
      <c r="H7572">
        <v>0.8</v>
      </c>
      <c r="I7572" t="s">
        <v>19</v>
      </c>
      <c r="J7572">
        <v>1.1000000000000001</v>
      </c>
      <c r="K7572">
        <v>2</v>
      </c>
      <c r="L7572">
        <v>2025</v>
      </c>
      <c r="M7572" t="s">
        <v>116</v>
      </c>
      <c r="N7572" s="89" cm="1">
        <f t="array" ref="N7572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7572" s="89">
        <f>_34_KNMI_Stations[[#This Row],[graaddagen]]*_34_KNMI_Stations[[#This Row],[Gewogen factor]]</f>
        <v>21.01</v>
      </c>
      <c r="P7572" s="89" cm="1">
        <f t="array" ref="P7572">IF(ISNUMBER(_34_KNMI_Stations[[#This Row],[Etmaal temperatuur °C]]),IF(_34_KNMI_Stations[[#This Row],[Etmaal temperatuur °C]]&gt;stookgrens[],_34_KNMI_Stations[[#This Row],[Etmaal temperatuur °C]]-stookgrens[],0),"")</f>
        <v>0</v>
      </c>
    </row>
    <row r="7573" spans="1:16" x14ac:dyDescent="0.25">
      <c r="A7573">
        <v>290</v>
      </c>
      <c r="B7573" s="110">
        <v>45705</v>
      </c>
      <c r="C7573" s="89">
        <v>2.8</v>
      </c>
      <c r="D7573" s="89">
        <v>-2.4</v>
      </c>
      <c r="E7573" s="96">
        <v>1138</v>
      </c>
      <c r="F7573" s="89">
        <v>0</v>
      </c>
      <c r="G7573" s="89">
        <v>1025.8</v>
      </c>
      <c r="H7573">
        <v>0.73</v>
      </c>
      <c r="I7573" t="s">
        <v>19</v>
      </c>
      <c r="J7573">
        <v>1.1000000000000001</v>
      </c>
      <c r="K7573">
        <v>2</v>
      </c>
      <c r="L7573">
        <v>2025</v>
      </c>
      <c r="M7573" t="s">
        <v>117</v>
      </c>
      <c r="N7573" s="89" cm="1">
        <f t="array" ref="N7573">IF(ISNUMBER(_34_KNMI_Stations[[#This Row],[Etmaal temperatuur °C]]),IF(_34_KNMI_Stations[[#This Row],[Etmaal temperatuur °C]]&lt;stookgrens[],stookgrens[]-_34_KNMI_Stations[[#This Row],[Etmaal temperatuur °C]],0),"")</f>
        <v>20.399999999999999</v>
      </c>
      <c r="O7573" s="89">
        <f>_34_KNMI_Stations[[#This Row],[graaddagen]]*_34_KNMI_Stations[[#This Row],[Gewogen factor]]</f>
        <v>22.44</v>
      </c>
      <c r="P7573" s="89" cm="1">
        <f t="array" ref="P7573">IF(ISNUMBER(_34_KNMI_Stations[[#This Row],[Etmaal temperatuur °C]]),IF(_34_KNMI_Stations[[#This Row],[Etmaal temperatuur °C]]&gt;stookgrens[],_34_KNMI_Stations[[#This Row],[Etmaal temperatuur °C]]-stookgrens[],0),"")</f>
        <v>0</v>
      </c>
    </row>
    <row r="7574" spans="1:16" x14ac:dyDescent="0.25">
      <c r="A7574">
        <v>290</v>
      </c>
      <c r="B7574" s="110">
        <v>45706</v>
      </c>
      <c r="C7574" s="89">
        <v>3.5</v>
      </c>
      <c r="D7574" s="89">
        <v>-1.8</v>
      </c>
      <c r="E7574" s="96">
        <v>975</v>
      </c>
      <c r="F7574" s="89">
        <v>0</v>
      </c>
      <c r="G7574" s="89">
        <v>1027.3</v>
      </c>
      <c r="H7574">
        <v>0.61</v>
      </c>
      <c r="I7574" t="s">
        <v>19</v>
      </c>
      <c r="J7574">
        <v>1.1000000000000001</v>
      </c>
      <c r="K7574">
        <v>2</v>
      </c>
      <c r="L7574">
        <v>2025</v>
      </c>
      <c r="M7574" t="s">
        <v>117</v>
      </c>
      <c r="N7574" s="89" cm="1">
        <f t="array" ref="N7574">IF(ISNUMBER(_34_KNMI_Stations[[#This Row],[Etmaal temperatuur °C]]),IF(_34_KNMI_Stations[[#This Row],[Etmaal temperatuur °C]]&lt;stookgrens[],stookgrens[]-_34_KNMI_Stations[[#This Row],[Etmaal temperatuur °C]],0),"")</f>
        <v>19.8</v>
      </c>
      <c r="O7574" s="89">
        <f>_34_KNMI_Stations[[#This Row],[graaddagen]]*_34_KNMI_Stations[[#This Row],[Gewogen factor]]</f>
        <v>21.78</v>
      </c>
      <c r="P7574" s="89" cm="1">
        <f t="array" ref="P7574">IF(ISNUMBER(_34_KNMI_Stations[[#This Row],[Etmaal temperatuur °C]]),IF(_34_KNMI_Stations[[#This Row],[Etmaal temperatuur °C]]&gt;stookgrens[],_34_KNMI_Stations[[#This Row],[Etmaal temperatuur °C]]-stookgrens[],0),"")</f>
        <v>0</v>
      </c>
    </row>
    <row r="7575" spans="1:16" x14ac:dyDescent="0.25">
      <c r="A7575">
        <v>290</v>
      </c>
      <c r="B7575" s="110">
        <v>45707</v>
      </c>
      <c r="C7575" s="89">
        <v>4.3</v>
      </c>
      <c r="D7575" s="89">
        <v>0.7</v>
      </c>
      <c r="E7575" s="96">
        <v>942</v>
      </c>
      <c r="F7575" s="89">
        <v>0</v>
      </c>
      <c r="G7575" s="89">
        <v>1023.9</v>
      </c>
      <c r="H7575">
        <v>0.49</v>
      </c>
      <c r="I7575" t="s">
        <v>19</v>
      </c>
      <c r="J7575">
        <v>1.1000000000000001</v>
      </c>
      <c r="K7575">
        <v>2</v>
      </c>
      <c r="L7575">
        <v>2025</v>
      </c>
      <c r="M7575" t="s">
        <v>117</v>
      </c>
      <c r="N7575" s="89" cm="1">
        <f t="array" ref="N7575">IF(ISNUMBER(_34_KNMI_Stations[[#This Row],[Etmaal temperatuur °C]]),IF(_34_KNMI_Stations[[#This Row],[Etmaal temperatuur °C]]&lt;stookgrens[],stookgrens[]-_34_KNMI_Stations[[#This Row],[Etmaal temperatuur °C]],0),"")</f>
        <v>17.3</v>
      </c>
      <c r="O7575" s="89">
        <f>_34_KNMI_Stations[[#This Row],[graaddagen]]*_34_KNMI_Stations[[#This Row],[Gewogen factor]]</f>
        <v>19.03</v>
      </c>
      <c r="P7575" s="89" cm="1">
        <f t="array" ref="P7575">IF(ISNUMBER(_34_KNMI_Stations[[#This Row],[Etmaal temperatuur °C]]),IF(_34_KNMI_Stations[[#This Row],[Etmaal temperatuur °C]]&gt;stookgrens[],_34_KNMI_Stations[[#This Row],[Etmaal temperatuur °C]]-stookgrens[],0),"")</f>
        <v>0</v>
      </c>
    </row>
    <row r="7576" spans="1:16" x14ac:dyDescent="0.25">
      <c r="A7576">
        <v>290</v>
      </c>
      <c r="B7576" s="110">
        <v>45708</v>
      </c>
      <c r="C7576" s="89">
        <v>3.5</v>
      </c>
      <c r="D7576" s="89">
        <v>6.5</v>
      </c>
      <c r="E7576" s="96">
        <v>403</v>
      </c>
      <c r="F7576" s="89">
        <v>-0.1</v>
      </c>
      <c r="G7576" s="89">
        <v>1021</v>
      </c>
      <c r="H7576">
        <v>0.72</v>
      </c>
      <c r="I7576" t="s">
        <v>19</v>
      </c>
      <c r="J7576">
        <v>1.1000000000000001</v>
      </c>
      <c r="K7576">
        <v>2</v>
      </c>
      <c r="L7576">
        <v>2025</v>
      </c>
      <c r="M7576" t="s">
        <v>117</v>
      </c>
      <c r="N7576" s="89" cm="1">
        <f t="array" ref="N7576">IF(ISNUMBER(_34_KNMI_Stations[[#This Row],[Etmaal temperatuur °C]]),IF(_34_KNMI_Stations[[#This Row],[Etmaal temperatuur °C]]&lt;stookgrens[],stookgrens[]-_34_KNMI_Stations[[#This Row],[Etmaal temperatuur °C]],0),"")</f>
        <v>11.5</v>
      </c>
      <c r="O7576" s="89">
        <f>_34_KNMI_Stations[[#This Row],[graaddagen]]*_34_KNMI_Stations[[#This Row],[Gewogen factor]]</f>
        <v>12.65</v>
      </c>
      <c r="P7576" s="89" cm="1">
        <f t="array" ref="P7576">IF(ISNUMBER(_34_KNMI_Stations[[#This Row],[Etmaal temperatuur °C]]),IF(_34_KNMI_Stations[[#This Row],[Etmaal temperatuur °C]]&gt;stookgrens[],_34_KNMI_Stations[[#This Row],[Etmaal temperatuur °C]]-stookgrens[],0),"")</f>
        <v>0</v>
      </c>
    </row>
    <row r="7577" spans="1:16" x14ac:dyDescent="0.25">
      <c r="A7577">
        <v>290</v>
      </c>
      <c r="B7577" s="110">
        <v>45709</v>
      </c>
      <c r="C7577" s="89">
        <v>4.3</v>
      </c>
      <c r="D7577" s="89">
        <v>13.1</v>
      </c>
      <c r="E7577" s="96">
        <v>715</v>
      </c>
      <c r="F7577" s="89">
        <v>0</v>
      </c>
      <c r="G7577" s="89">
        <v>1018.1</v>
      </c>
      <c r="H7577">
        <v>0.73</v>
      </c>
      <c r="I7577" t="s">
        <v>19</v>
      </c>
      <c r="J7577">
        <v>1.1000000000000001</v>
      </c>
      <c r="K7577">
        <v>2</v>
      </c>
      <c r="L7577">
        <v>2025</v>
      </c>
      <c r="M7577" t="s">
        <v>117</v>
      </c>
      <c r="N7577" s="89" cm="1">
        <f t="array" ref="N7577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7577" s="89">
        <f>_34_KNMI_Stations[[#This Row],[graaddagen]]*_34_KNMI_Stations[[#This Row],[Gewogen factor]]</f>
        <v>5.3900000000000006</v>
      </c>
      <c r="P7577" s="89" cm="1">
        <f t="array" ref="P7577">IF(ISNUMBER(_34_KNMI_Stations[[#This Row],[Etmaal temperatuur °C]]),IF(_34_KNMI_Stations[[#This Row],[Etmaal temperatuur °C]]&gt;stookgrens[],_34_KNMI_Stations[[#This Row],[Etmaal temperatuur °C]]-stookgrens[],0),"")</f>
        <v>0</v>
      </c>
    </row>
    <row r="7578" spans="1:16" x14ac:dyDescent="0.25">
      <c r="A7578">
        <v>290</v>
      </c>
      <c r="B7578" s="110">
        <v>45710</v>
      </c>
      <c r="C7578" s="89">
        <v>4.0999999999999996</v>
      </c>
      <c r="D7578" s="89">
        <v>11.3</v>
      </c>
      <c r="E7578" s="96">
        <v>284</v>
      </c>
      <c r="F7578" s="89">
        <v>0.5</v>
      </c>
      <c r="G7578" s="89">
        <v>1015.8</v>
      </c>
      <c r="H7578">
        <v>0.79</v>
      </c>
      <c r="I7578" t="s">
        <v>19</v>
      </c>
      <c r="J7578">
        <v>1.1000000000000001</v>
      </c>
      <c r="K7578">
        <v>2</v>
      </c>
      <c r="L7578">
        <v>2025</v>
      </c>
      <c r="M7578" t="s">
        <v>117</v>
      </c>
      <c r="N7578" s="89" cm="1">
        <f t="array" ref="N7578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7578" s="89">
        <f>_34_KNMI_Stations[[#This Row],[graaddagen]]*_34_KNMI_Stations[[#This Row],[Gewogen factor]]</f>
        <v>7.37</v>
      </c>
      <c r="P7578" s="89" cm="1">
        <f t="array" ref="P7578">IF(ISNUMBER(_34_KNMI_Stations[[#This Row],[Etmaal temperatuur °C]]),IF(_34_KNMI_Stations[[#This Row],[Etmaal temperatuur °C]]&gt;stookgrens[],_34_KNMI_Stations[[#This Row],[Etmaal temperatuur °C]]-stookgrens[],0),"")</f>
        <v>0</v>
      </c>
    </row>
    <row r="7579" spans="1:16" x14ac:dyDescent="0.25">
      <c r="A7579">
        <v>290</v>
      </c>
      <c r="B7579" s="110">
        <v>45711</v>
      </c>
      <c r="C7579" s="89">
        <v>3.9</v>
      </c>
      <c r="D7579" s="89">
        <v>10.3</v>
      </c>
      <c r="E7579" s="96">
        <v>677</v>
      </c>
      <c r="F7579" s="89">
        <v>0</v>
      </c>
      <c r="G7579" s="89">
        <v>1025.7</v>
      </c>
      <c r="H7579">
        <v>0.79</v>
      </c>
      <c r="I7579" t="s">
        <v>19</v>
      </c>
      <c r="J7579">
        <v>1.1000000000000001</v>
      </c>
      <c r="K7579">
        <v>2</v>
      </c>
      <c r="L7579">
        <v>2025</v>
      </c>
      <c r="M7579" t="s">
        <v>117</v>
      </c>
      <c r="N7579" s="89" cm="1">
        <f t="array" ref="N7579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7579" s="89">
        <f>_34_KNMI_Stations[[#This Row],[graaddagen]]*_34_KNMI_Stations[[#This Row],[Gewogen factor]]</f>
        <v>8.4700000000000006</v>
      </c>
      <c r="P7579" s="89" cm="1">
        <f t="array" ref="P7579">IF(ISNUMBER(_34_KNMI_Stations[[#This Row],[Etmaal temperatuur °C]]),IF(_34_KNMI_Stations[[#This Row],[Etmaal temperatuur °C]]&gt;stookgrens[],_34_KNMI_Stations[[#This Row],[Etmaal temperatuur °C]]-stookgrens[],0),"")</f>
        <v>0</v>
      </c>
    </row>
    <row r="7580" spans="1:16" x14ac:dyDescent="0.25">
      <c r="A7580">
        <v>290</v>
      </c>
      <c r="B7580" s="110">
        <v>45712</v>
      </c>
      <c r="C7580" s="89">
        <v>5.8</v>
      </c>
      <c r="D7580" s="89">
        <v>11.2</v>
      </c>
      <c r="E7580" s="96">
        <v>277</v>
      </c>
      <c r="F7580" s="89">
        <v>1</v>
      </c>
      <c r="G7580" s="89">
        <v>1016.3</v>
      </c>
      <c r="H7580">
        <v>0.77</v>
      </c>
      <c r="I7580" t="s">
        <v>19</v>
      </c>
      <c r="J7580">
        <v>1.1000000000000001</v>
      </c>
      <c r="K7580">
        <v>2</v>
      </c>
      <c r="L7580">
        <v>2025</v>
      </c>
      <c r="M7580" t="s">
        <v>118</v>
      </c>
      <c r="N7580" s="89" cm="1">
        <f t="array" ref="N7580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7580" s="89">
        <f>_34_KNMI_Stations[[#This Row],[graaddagen]]*_34_KNMI_Stations[[#This Row],[Gewogen factor]]</f>
        <v>7.4800000000000013</v>
      </c>
      <c r="P7580" s="89" cm="1">
        <f t="array" ref="P7580">IF(ISNUMBER(_34_KNMI_Stations[[#This Row],[Etmaal temperatuur °C]]),IF(_34_KNMI_Stations[[#This Row],[Etmaal temperatuur °C]]&gt;stookgrens[],_34_KNMI_Stations[[#This Row],[Etmaal temperatuur °C]]-stookgrens[],0),"")</f>
        <v>0</v>
      </c>
    </row>
    <row r="7581" spans="1:16" x14ac:dyDescent="0.25">
      <c r="A7581">
        <v>290</v>
      </c>
      <c r="B7581" s="110">
        <v>45713</v>
      </c>
      <c r="C7581" s="89">
        <v>3</v>
      </c>
      <c r="D7581" s="89">
        <v>9.1</v>
      </c>
      <c r="E7581" s="96">
        <v>611</v>
      </c>
      <c r="F7581" s="89">
        <v>0.2</v>
      </c>
      <c r="G7581" s="89">
        <v>1013.5</v>
      </c>
      <c r="H7581">
        <v>0.84</v>
      </c>
      <c r="I7581" t="s">
        <v>19</v>
      </c>
      <c r="J7581">
        <v>1.1000000000000001</v>
      </c>
      <c r="K7581">
        <v>2</v>
      </c>
      <c r="L7581">
        <v>2025</v>
      </c>
      <c r="M7581" t="s">
        <v>118</v>
      </c>
      <c r="N7581" s="89" cm="1">
        <f t="array" ref="N7581">IF(ISNUMBER(_34_KNMI_Stations[[#This Row],[Etmaal temperatuur °C]]),IF(_34_KNMI_Stations[[#This Row],[Etmaal temperatuur °C]]&lt;stookgrens[],stookgrens[]-_34_KNMI_Stations[[#This Row],[Etmaal temperatuur °C]],0),"")</f>
        <v>8.9</v>
      </c>
      <c r="O7581" s="89">
        <f>_34_KNMI_Stations[[#This Row],[graaddagen]]*_34_KNMI_Stations[[#This Row],[Gewogen factor]]</f>
        <v>9.7900000000000009</v>
      </c>
      <c r="P7581" s="89" cm="1">
        <f t="array" ref="P7581">IF(ISNUMBER(_34_KNMI_Stations[[#This Row],[Etmaal temperatuur °C]]),IF(_34_KNMI_Stations[[#This Row],[Etmaal temperatuur °C]]&gt;stookgrens[],_34_KNMI_Stations[[#This Row],[Etmaal temperatuur °C]]-stookgrens[],0),"")</f>
        <v>0</v>
      </c>
    </row>
    <row r="7582" spans="1:16" x14ac:dyDescent="0.25">
      <c r="A7582">
        <v>290</v>
      </c>
      <c r="B7582" s="110">
        <v>45714</v>
      </c>
      <c r="C7582" s="89">
        <v>3.3</v>
      </c>
      <c r="D7582" s="89">
        <v>7.2</v>
      </c>
      <c r="E7582" s="96">
        <v>650</v>
      </c>
      <c r="F7582" s="89">
        <v>7</v>
      </c>
      <c r="G7582" s="89">
        <v>1014.8</v>
      </c>
      <c r="H7582">
        <v>0.81</v>
      </c>
      <c r="I7582" t="s">
        <v>19</v>
      </c>
      <c r="J7582">
        <v>1.1000000000000001</v>
      </c>
      <c r="K7582">
        <v>2</v>
      </c>
      <c r="L7582">
        <v>2025</v>
      </c>
      <c r="M7582" t="s">
        <v>118</v>
      </c>
      <c r="N7582" s="89" cm="1">
        <f t="array" ref="N7582">IF(ISNUMBER(_34_KNMI_Stations[[#This Row],[Etmaal temperatuur °C]]),IF(_34_KNMI_Stations[[#This Row],[Etmaal temperatuur °C]]&lt;stookgrens[],stookgrens[]-_34_KNMI_Stations[[#This Row],[Etmaal temperatuur °C]],0),"")</f>
        <v>10.8</v>
      </c>
      <c r="O7582" s="89">
        <f>_34_KNMI_Stations[[#This Row],[graaddagen]]*_34_KNMI_Stations[[#This Row],[Gewogen factor]]</f>
        <v>11.880000000000003</v>
      </c>
      <c r="P7582" s="89" cm="1">
        <f t="array" ref="P7582">IF(ISNUMBER(_34_KNMI_Stations[[#This Row],[Etmaal temperatuur °C]]),IF(_34_KNMI_Stations[[#This Row],[Etmaal temperatuur °C]]&gt;stookgrens[],_34_KNMI_Stations[[#This Row],[Etmaal temperatuur °C]]-stookgrens[],0),"")</f>
        <v>0</v>
      </c>
    </row>
    <row r="7583" spans="1:16" x14ac:dyDescent="0.25">
      <c r="A7583">
        <v>290</v>
      </c>
      <c r="B7583" s="110">
        <v>45715</v>
      </c>
      <c r="C7583" s="89">
        <v>3.3</v>
      </c>
      <c r="D7583" s="89">
        <v>5.2</v>
      </c>
      <c r="E7583" s="96">
        <v>510</v>
      </c>
      <c r="F7583" s="89">
        <v>2</v>
      </c>
      <c r="G7583" s="89">
        <v>1014.9</v>
      </c>
      <c r="H7583">
        <v>0.9</v>
      </c>
      <c r="I7583" t="s">
        <v>19</v>
      </c>
      <c r="J7583">
        <v>1.1000000000000001</v>
      </c>
      <c r="K7583">
        <v>2</v>
      </c>
      <c r="L7583">
        <v>2025</v>
      </c>
      <c r="M7583" t="s">
        <v>118</v>
      </c>
      <c r="N7583" s="89" cm="1">
        <f t="array" ref="N7583">IF(ISNUMBER(_34_KNMI_Stations[[#This Row],[Etmaal temperatuur °C]]),IF(_34_KNMI_Stations[[#This Row],[Etmaal temperatuur °C]]&lt;stookgrens[],stookgrens[]-_34_KNMI_Stations[[#This Row],[Etmaal temperatuur °C]],0),"")</f>
        <v>12.8</v>
      </c>
      <c r="O7583" s="89">
        <f>_34_KNMI_Stations[[#This Row],[graaddagen]]*_34_KNMI_Stations[[#This Row],[Gewogen factor]]</f>
        <v>14.080000000000002</v>
      </c>
      <c r="P7583" s="89" cm="1">
        <f t="array" ref="P7583">IF(ISNUMBER(_34_KNMI_Stations[[#This Row],[Etmaal temperatuur °C]]),IF(_34_KNMI_Stations[[#This Row],[Etmaal temperatuur °C]]&gt;stookgrens[],_34_KNMI_Stations[[#This Row],[Etmaal temperatuur °C]]-stookgrens[],0),"")</f>
        <v>0</v>
      </c>
    </row>
    <row r="7584" spans="1:16" x14ac:dyDescent="0.25">
      <c r="A7584">
        <v>290</v>
      </c>
      <c r="B7584" s="110">
        <v>45716</v>
      </c>
      <c r="C7584" s="89">
        <v>2.8</v>
      </c>
      <c r="D7584" s="89">
        <v>3.7</v>
      </c>
      <c r="E7584" s="96">
        <v>647</v>
      </c>
      <c r="F7584" s="89">
        <v>-0.1</v>
      </c>
      <c r="G7584" s="89">
        <v>1025.4000000000001</v>
      </c>
      <c r="H7584">
        <v>0.89</v>
      </c>
      <c r="I7584" t="s">
        <v>19</v>
      </c>
      <c r="J7584">
        <v>1.1000000000000001</v>
      </c>
      <c r="K7584">
        <v>2</v>
      </c>
      <c r="L7584">
        <v>2025</v>
      </c>
      <c r="M7584" t="s">
        <v>118</v>
      </c>
      <c r="N7584" s="89" cm="1">
        <f t="array" ref="N7584">IF(ISNUMBER(_34_KNMI_Stations[[#This Row],[Etmaal temperatuur °C]]),IF(_34_KNMI_Stations[[#This Row],[Etmaal temperatuur °C]]&lt;stookgrens[],stookgrens[]-_34_KNMI_Stations[[#This Row],[Etmaal temperatuur °C]],0),"")</f>
        <v>14.3</v>
      </c>
      <c r="O7584" s="89">
        <f>_34_KNMI_Stations[[#This Row],[graaddagen]]*_34_KNMI_Stations[[#This Row],[Gewogen factor]]</f>
        <v>15.730000000000002</v>
      </c>
      <c r="P7584" s="89" cm="1">
        <f t="array" ref="P7584">IF(ISNUMBER(_34_KNMI_Stations[[#This Row],[Etmaal temperatuur °C]]),IF(_34_KNMI_Stations[[#This Row],[Etmaal temperatuur °C]]&gt;stookgrens[],_34_KNMI_Stations[[#This Row],[Etmaal temperatuur °C]]-stookgrens[],0),"")</f>
        <v>0</v>
      </c>
    </row>
    <row r="7585" spans="1:16" x14ac:dyDescent="0.25">
      <c r="A7585">
        <v>290</v>
      </c>
      <c r="B7585" s="110">
        <v>45717</v>
      </c>
      <c r="C7585" s="89">
        <v>1.3</v>
      </c>
      <c r="D7585" s="89">
        <v>2</v>
      </c>
      <c r="E7585" s="96">
        <v>367</v>
      </c>
      <c r="F7585" s="89">
        <v>0</v>
      </c>
      <c r="G7585" s="89">
        <v>1033.5999999999999</v>
      </c>
      <c r="H7585">
        <v>0.9</v>
      </c>
      <c r="I7585" t="s">
        <v>19</v>
      </c>
      <c r="J7585">
        <v>1</v>
      </c>
      <c r="K7585">
        <v>3</v>
      </c>
      <c r="L7585">
        <v>2025</v>
      </c>
      <c r="M7585" t="s">
        <v>118</v>
      </c>
      <c r="N7585" s="89" cm="1">
        <f t="array" ref="N7585">IF(ISNUMBER(_34_KNMI_Stations[[#This Row],[Etmaal temperatuur °C]]),IF(_34_KNMI_Stations[[#This Row],[Etmaal temperatuur °C]]&lt;stookgrens[],stookgrens[]-_34_KNMI_Stations[[#This Row],[Etmaal temperatuur °C]],0),"")</f>
        <v>16</v>
      </c>
      <c r="O7585" s="89">
        <f>_34_KNMI_Stations[[#This Row],[graaddagen]]*_34_KNMI_Stations[[#This Row],[Gewogen factor]]</f>
        <v>16</v>
      </c>
      <c r="P7585" s="89" cm="1">
        <f t="array" ref="P7585">IF(ISNUMBER(_34_KNMI_Stations[[#This Row],[Etmaal temperatuur °C]]),IF(_34_KNMI_Stations[[#This Row],[Etmaal temperatuur °C]]&gt;stookgrens[],_34_KNMI_Stations[[#This Row],[Etmaal temperatuur °C]]-stookgrens[],0),"")</f>
        <v>0</v>
      </c>
    </row>
    <row r="7586" spans="1:16" x14ac:dyDescent="0.25">
      <c r="A7586">
        <v>290</v>
      </c>
      <c r="B7586" s="110">
        <v>45718</v>
      </c>
      <c r="C7586" s="89">
        <v>0.8</v>
      </c>
      <c r="D7586" s="89">
        <v>1.1000000000000001</v>
      </c>
      <c r="E7586" s="96">
        <v>1126</v>
      </c>
      <c r="F7586" s="89">
        <v>0</v>
      </c>
      <c r="G7586" s="89">
        <v>1034.5</v>
      </c>
      <c r="H7586">
        <v>0.87</v>
      </c>
      <c r="I7586" t="s">
        <v>19</v>
      </c>
      <c r="J7586">
        <v>1</v>
      </c>
      <c r="K7586">
        <v>3</v>
      </c>
      <c r="L7586">
        <v>2025</v>
      </c>
      <c r="M7586" t="s">
        <v>118</v>
      </c>
      <c r="N7586" s="89" cm="1">
        <f t="array" ref="N7586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7586" s="89">
        <f>_34_KNMI_Stations[[#This Row],[graaddagen]]*_34_KNMI_Stations[[#This Row],[Gewogen factor]]</f>
        <v>16.899999999999999</v>
      </c>
      <c r="P7586" s="89" cm="1">
        <f t="array" ref="P7586">IF(ISNUMBER(_34_KNMI_Stations[[#This Row],[Etmaal temperatuur °C]]),IF(_34_KNMI_Stations[[#This Row],[Etmaal temperatuur °C]]&gt;stookgrens[],_34_KNMI_Stations[[#This Row],[Etmaal temperatuur °C]]-stookgrens[],0),"")</f>
        <v>0</v>
      </c>
    </row>
    <row r="7587" spans="1:16" x14ac:dyDescent="0.25">
      <c r="A7587">
        <v>290</v>
      </c>
      <c r="B7587" s="110">
        <v>45719</v>
      </c>
      <c r="C7587" s="89">
        <v>0.8</v>
      </c>
      <c r="D7587" s="89">
        <v>1.9</v>
      </c>
      <c r="E7587" s="96">
        <v>1288</v>
      </c>
      <c r="F7587" s="89">
        <v>0</v>
      </c>
      <c r="G7587" s="89">
        <v>1029.5999999999999</v>
      </c>
      <c r="H7587">
        <v>0.81</v>
      </c>
      <c r="I7587" t="s">
        <v>19</v>
      </c>
      <c r="J7587">
        <v>1</v>
      </c>
      <c r="K7587">
        <v>3</v>
      </c>
      <c r="L7587">
        <v>2025</v>
      </c>
      <c r="M7587" t="s">
        <v>119</v>
      </c>
      <c r="N7587" s="89" cm="1">
        <f t="array" ref="N7587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7587" s="89">
        <f>_34_KNMI_Stations[[#This Row],[graaddagen]]*_34_KNMI_Stations[[#This Row],[Gewogen factor]]</f>
        <v>16.100000000000001</v>
      </c>
      <c r="P7587" s="89" cm="1">
        <f t="array" ref="P7587">IF(ISNUMBER(_34_KNMI_Stations[[#This Row],[Etmaal temperatuur °C]]),IF(_34_KNMI_Stations[[#This Row],[Etmaal temperatuur °C]]&gt;stookgrens[],_34_KNMI_Stations[[#This Row],[Etmaal temperatuur °C]]-stookgrens[],0),"")</f>
        <v>0</v>
      </c>
    </row>
    <row r="7588" spans="1:16" x14ac:dyDescent="0.25">
      <c r="A7588">
        <v>290</v>
      </c>
      <c r="B7588" s="110">
        <v>45720</v>
      </c>
      <c r="C7588" s="89">
        <v>1.4</v>
      </c>
      <c r="D7588" s="89">
        <v>2.7</v>
      </c>
      <c r="E7588" s="96">
        <v>1232</v>
      </c>
      <c r="F7588" s="89">
        <v>0</v>
      </c>
      <c r="G7588" s="89">
        <v>1026.4000000000001</v>
      </c>
      <c r="H7588">
        <v>0.79</v>
      </c>
      <c r="I7588" t="s">
        <v>19</v>
      </c>
      <c r="J7588">
        <v>1</v>
      </c>
      <c r="K7588">
        <v>3</v>
      </c>
      <c r="L7588">
        <v>2025</v>
      </c>
      <c r="M7588" t="s">
        <v>119</v>
      </c>
      <c r="N7588" s="89" cm="1">
        <f t="array" ref="N7588">IF(ISNUMBER(_34_KNMI_Stations[[#This Row],[Etmaal temperatuur °C]]),IF(_34_KNMI_Stations[[#This Row],[Etmaal temperatuur °C]]&lt;stookgrens[],stookgrens[]-_34_KNMI_Stations[[#This Row],[Etmaal temperatuur °C]],0),"")</f>
        <v>15.3</v>
      </c>
      <c r="O7588" s="89">
        <f>_34_KNMI_Stations[[#This Row],[graaddagen]]*_34_KNMI_Stations[[#This Row],[Gewogen factor]]</f>
        <v>15.3</v>
      </c>
      <c r="P7588" s="89" cm="1">
        <f t="array" ref="P7588">IF(ISNUMBER(_34_KNMI_Stations[[#This Row],[Etmaal temperatuur °C]]),IF(_34_KNMI_Stations[[#This Row],[Etmaal temperatuur °C]]&gt;stookgrens[],_34_KNMI_Stations[[#This Row],[Etmaal temperatuur °C]]-stookgrens[],0),"")</f>
        <v>0</v>
      </c>
    </row>
    <row r="7589" spans="1:16" x14ac:dyDescent="0.25">
      <c r="A7589">
        <v>290</v>
      </c>
      <c r="B7589" s="110">
        <v>45721</v>
      </c>
      <c r="C7589" s="89">
        <v>2.9</v>
      </c>
      <c r="D7589" s="89">
        <v>6.3</v>
      </c>
      <c r="E7589" s="96">
        <v>1346</v>
      </c>
      <c r="F7589" s="89">
        <v>0</v>
      </c>
      <c r="G7589" s="89">
        <v>1023</v>
      </c>
      <c r="H7589">
        <v>0.66</v>
      </c>
      <c r="I7589" t="s">
        <v>19</v>
      </c>
      <c r="J7589">
        <v>1</v>
      </c>
      <c r="K7589">
        <v>3</v>
      </c>
      <c r="L7589">
        <v>2025</v>
      </c>
      <c r="M7589" t="s">
        <v>119</v>
      </c>
      <c r="N7589" s="89" cm="1">
        <f t="array" ref="N7589">IF(ISNUMBER(_34_KNMI_Stations[[#This Row],[Etmaal temperatuur °C]]),IF(_34_KNMI_Stations[[#This Row],[Etmaal temperatuur °C]]&lt;stookgrens[],stookgrens[]-_34_KNMI_Stations[[#This Row],[Etmaal temperatuur °C]],0),"")</f>
        <v>11.7</v>
      </c>
      <c r="O7589" s="89">
        <f>_34_KNMI_Stations[[#This Row],[graaddagen]]*_34_KNMI_Stations[[#This Row],[Gewogen factor]]</f>
        <v>11.7</v>
      </c>
      <c r="P7589" s="89" cm="1">
        <f t="array" ref="P7589">IF(ISNUMBER(_34_KNMI_Stations[[#This Row],[Etmaal temperatuur °C]]),IF(_34_KNMI_Stations[[#This Row],[Etmaal temperatuur °C]]&gt;stookgrens[],_34_KNMI_Stations[[#This Row],[Etmaal temperatuur °C]]-stookgrens[],0),"")</f>
        <v>0</v>
      </c>
    </row>
    <row r="7590" spans="1:16" x14ac:dyDescent="0.25">
      <c r="A7590">
        <v>290</v>
      </c>
      <c r="B7590" s="110">
        <v>45722</v>
      </c>
      <c r="C7590" s="89">
        <v>2.8</v>
      </c>
      <c r="D7590" s="89">
        <v>8.5</v>
      </c>
      <c r="E7590" s="96">
        <v>1240</v>
      </c>
      <c r="F7590" s="89">
        <v>0</v>
      </c>
      <c r="G7590" s="89">
        <v>1018.2</v>
      </c>
      <c r="H7590">
        <v>0.62</v>
      </c>
      <c r="I7590" t="s">
        <v>19</v>
      </c>
      <c r="J7590">
        <v>1</v>
      </c>
      <c r="K7590">
        <v>3</v>
      </c>
      <c r="L7590">
        <v>2025</v>
      </c>
      <c r="M7590" t="s">
        <v>119</v>
      </c>
      <c r="N7590" s="89" cm="1">
        <f t="array" ref="N7590">IF(ISNUMBER(_34_KNMI_Stations[[#This Row],[Etmaal temperatuur °C]]),IF(_34_KNMI_Stations[[#This Row],[Etmaal temperatuur °C]]&lt;stookgrens[],stookgrens[]-_34_KNMI_Stations[[#This Row],[Etmaal temperatuur °C]],0),"")</f>
        <v>9.5</v>
      </c>
      <c r="O7590" s="89">
        <f>_34_KNMI_Stations[[#This Row],[graaddagen]]*_34_KNMI_Stations[[#This Row],[Gewogen factor]]</f>
        <v>9.5</v>
      </c>
      <c r="P7590" s="89" cm="1">
        <f t="array" ref="P7590">IF(ISNUMBER(_34_KNMI_Stations[[#This Row],[Etmaal temperatuur °C]]),IF(_34_KNMI_Stations[[#This Row],[Etmaal temperatuur °C]]&gt;stookgrens[],_34_KNMI_Stations[[#This Row],[Etmaal temperatuur °C]]-stookgrens[],0),"")</f>
        <v>0</v>
      </c>
    </row>
    <row r="7591" spans="1:16" x14ac:dyDescent="0.25">
      <c r="A7591">
        <v>290</v>
      </c>
      <c r="B7591" s="110">
        <v>45723</v>
      </c>
      <c r="C7591" s="89">
        <v>2.5</v>
      </c>
      <c r="D7591" s="89">
        <v>10.1</v>
      </c>
      <c r="E7591" s="96">
        <v>1277</v>
      </c>
      <c r="F7591" s="89">
        <v>0</v>
      </c>
      <c r="G7591" s="89">
        <v>1017</v>
      </c>
      <c r="H7591">
        <v>0.62</v>
      </c>
      <c r="I7591" t="s">
        <v>19</v>
      </c>
      <c r="J7591">
        <v>1</v>
      </c>
      <c r="K7591">
        <v>3</v>
      </c>
      <c r="L7591">
        <v>2025</v>
      </c>
      <c r="M7591" t="s">
        <v>119</v>
      </c>
      <c r="N7591" s="89" cm="1">
        <f t="array" ref="N7591">IF(ISNUMBER(_34_KNMI_Stations[[#This Row],[Etmaal temperatuur °C]]),IF(_34_KNMI_Stations[[#This Row],[Etmaal temperatuur °C]]&lt;stookgrens[],stookgrens[]-_34_KNMI_Stations[[#This Row],[Etmaal temperatuur °C]],0),"")</f>
        <v>7.9</v>
      </c>
      <c r="O7591" s="89">
        <f>_34_KNMI_Stations[[#This Row],[graaddagen]]*_34_KNMI_Stations[[#This Row],[Gewogen factor]]</f>
        <v>7.9</v>
      </c>
      <c r="P7591" s="89" cm="1">
        <f t="array" ref="P7591">IF(ISNUMBER(_34_KNMI_Stations[[#This Row],[Etmaal temperatuur °C]]),IF(_34_KNMI_Stations[[#This Row],[Etmaal temperatuur °C]]&gt;stookgrens[],_34_KNMI_Stations[[#This Row],[Etmaal temperatuur °C]]-stookgrens[],0),"")</f>
        <v>0</v>
      </c>
    </row>
    <row r="7592" spans="1:16" x14ac:dyDescent="0.25">
      <c r="A7592">
        <v>290</v>
      </c>
      <c r="B7592" s="110">
        <v>45724</v>
      </c>
      <c r="C7592" s="89">
        <v>2.8</v>
      </c>
      <c r="D7592" s="89">
        <v>11.3</v>
      </c>
      <c r="E7592" s="96">
        <v>1344</v>
      </c>
      <c r="F7592" s="89">
        <v>0</v>
      </c>
      <c r="G7592" s="89">
        <v>1013.4</v>
      </c>
      <c r="H7592">
        <v>0.55000000000000004</v>
      </c>
      <c r="I7592" t="s">
        <v>19</v>
      </c>
      <c r="J7592">
        <v>1</v>
      </c>
      <c r="K7592">
        <v>3</v>
      </c>
      <c r="L7592">
        <v>2025</v>
      </c>
      <c r="M7592" t="s">
        <v>119</v>
      </c>
      <c r="N7592" s="89" cm="1">
        <f t="array" ref="N7592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7592" s="89">
        <f>_34_KNMI_Stations[[#This Row],[graaddagen]]*_34_KNMI_Stations[[#This Row],[Gewogen factor]]</f>
        <v>6.6999999999999993</v>
      </c>
      <c r="P7592" s="89" cm="1">
        <f t="array" ref="P7592">IF(ISNUMBER(_34_KNMI_Stations[[#This Row],[Etmaal temperatuur °C]]),IF(_34_KNMI_Stations[[#This Row],[Etmaal temperatuur °C]]&gt;stookgrens[],_34_KNMI_Stations[[#This Row],[Etmaal temperatuur °C]]-stookgrens[],0),"")</f>
        <v>0</v>
      </c>
    </row>
    <row r="7593" spans="1:16" x14ac:dyDescent="0.25">
      <c r="A7593">
        <v>290</v>
      </c>
      <c r="B7593" s="110">
        <v>45725</v>
      </c>
      <c r="C7593" s="89">
        <v>2.4</v>
      </c>
      <c r="D7593" s="89">
        <v>9.8000000000000007</v>
      </c>
      <c r="E7593" s="96">
        <v>1329</v>
      </c>
      <c r="F7593" s="89">
        <v>0</v>
      </c>
      <c r="G7593" s="89">
        <v>1006.1</v>
      </c>
      <c r="H7593">
        <v>0.62</v>
      </c>
      <c r="I7593" t="s">
        <v>19</v>
      </c>
      <c r="J7593">
        <v>1</v>
      </c>
      <c r="K7593">
        <v>3</v>
      </c>
      <c r="L7593">
        <v>2025</v>
      </c>
      <c r="M7593" t="s">
        <v>119</v>
      </c>
      <c r="N7593" s="89" cm="1">
        <f t="array" ref="N7593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7593" s="89">
        <f>_34_KNMI_Stations[[#This Row],[graaddagen]]*_34_KNMI_Stations[[#This Row],[Gewogen factor]]</f>
        <v>8.1999999999999993</v>
      </c>
      <c r="P7593" s="89" cm="1">
        <f t="array" ref="P7593">IF(ISNUMBER(_34_KNMI_Stations[[#This Row],[Etmaal temperatuur °C]]),IF(_34_KNMI_Stations[[#This Row],[Etmaal temperatuur °C]]&gt;stookgrens[],_34_KNMI_Stations[[#This Row],[Etmaal temperatuur °C]]-stookgrens[],0),"")</f>
        <v>0</v>
      </c>
    </row>
    <row r="7594" spans="1:16" x14ac:dyDescent="0.25">
      <c r="A7594">
        <v>290</v>
      </c>
      <c r="B7594" s="110">
        <v>45726</v>
      </c>
      <c r="C7594" s="89">
        <v>2.1</v>
      </c>
      <c r="D7594" s="89">
        <v>6.8</v>
      </c>
      <c r="E7594" s="96">
        <v>1336</v>
      </c>
      <c r="F7594" s="89">
        <v>0</v>
      </c>
      <c r="G7594" s="89">
        <v>1002.4</v>
      </c>
      <c r="H7594">
        <v>0.71</v>
      </c>
      <c r="I7594" t="s">
        <v>19</v>
      </c>
      <c r="J7594">
        <v>1</v>
      </c>
      <c r="K7594">
        <v>3</v>
      </c>
      <c r="L7594">
        <v>2025</v>
      </c>
      <c r="M7594" t="s">
        <v>120</v>
      </c>
      <c r="N7594" s="89" cm="1">
        <f t="array" ref="N7594">IF(ISNUMBER(_34_KNMI_Stations[[#This Row],[Etmaal temperatuur °C]]),IF(_34_KNMI_Stations[[#This Row],[Etmaal temperatuur °C]]&lt;stookgrens[],stookgrens[]-_34_KNMI_Stations[[#This Row],[Etmaal temperatuur °C]],0),"")</f>
        <v>11.2</v>
      </c>
      <c r="O7594" s="89">
        <f>_34_KNMI_Stations[[#This Row],[graaddagen]]*_34_KNMI_Stations[[#This Row],[Gewogen factor]]</f>
        <v>11.2</v>
      </c>
      <c r="P7594" s="89" cm="1">
        <f t="array" ref="P7594">IF(ISNUMBER(_34_KNMI_Stations[[#This Row],[Etmaal temperatuur °C]]),IF(_34_KNMI_Stations[[#This Row],[Etmaal temperatuur °C]]&gt;stookgrens[],_34_KNMI_Stations[[#This Row],[Etmaal temperatuur °C]]-stookgrens[],0),"")</f>
        <v>0</v>
      </c>
    </row>
    <row r="7595" spans="1:16" x14ac:dyDescent="0.25">
      <c r="A7595">
        <v>290</v>
      </c>
      <c r="B7595" s="110">
        <v>45727</v>
      </c>
      <c r="C7595" s="89">
        <v>2.7</v>
      </c>
      <c r="D7595" s="89">
        <v>4.0999999999999996</v>
      </c>
      <c r="E7595" s="96">
        <v>325</v>
      </c>
      <c r="F7595" s="89">
        <v>-0.1</v>
      </c>
      <c r="G7595" s="89">
        <v>1002.6</v>
      </c>
      <c r="H7595">
        <v>0.86</v>
      </c>
      <c r="I7595" t="s">
        <v>19</v>
      </c>
      <c r="J7595">
        <v>1</v>
      </c>
      <c r="K7595">
        <v>3</v>
      </c>
      <c r="L7595">
        <v>2025</v>
      </c>
      <c r="M7595" t="s">
        <v>120</v>
      </c>
      <c r="N7595" s="89" cm="1">
        <f t="array" ref="N7595">IF(ISNUMBER(_34_KNMI_Stations[[#This Row],[Etmaal temperatuur °C]]),IF(_34_KNMI_Stations[[#This Row],[Etmaal temperatuur °C]]&lt;stookgrens[],stookgrens[]-_34_KNMI_Stations[[#This Row],[Etmaal temperatuur °C]],0),"")</f>
        <v>13.9</v>
      </c>
      <c r="O7595" s="89">
        <f>_34_KNMI_Stations[[#This Row],[graaddagen]]*_34_KNMI_Stations[[#This Row],[Gewogen factor]]</f>
        <v>13.9</v>
      </c>
      <c r="P7595" s="89" cm="1">
        <f t="array" ref="P7595">IF(ISNUMBER(_34_KNMI_Stations[[#This Row],[Etmaal temperatuur °C]]),IF(_34_KNMI_Stations[[#This Row],[Etmaal temperatuur °C]]&gt;stookgrens[],_34_KNMI_Stations[[#This Row],[Etmaal temperatuur °C]]-stookgrens[],0),"")</f>
        <v>0</v>
      </c>
    </row>
    <row r="7596" spans="1:16" x14ac:dyDescent="0.25">
      <c r="A7596">
        <v>290</v>
      </c>
      <c r="B7596" s="110">
        <v>45728</v>
      </c>
      <c r="C7596" s="89">
        <v>2.2999999999999998</v>
      </c>
      <c r="D7596" s="89">
        <v>3.2</v>
      </c>
      <c r="E7596" s="96">
        <v>678</v>
      </c>
      <c r="F7596" s="89">
        <v>0.5</v>
      </c>
      <c r="G7596" s="89">
        <v>1000.1</v>
      </c>
      <c r="H7596">
        <v>0.86</v>
      </c>
      <c r="I7596" t="s">
        <v>19</v>
      </c>
      <c r="J7596">
        <v>1</v>
      </c>
      <c r="K7596">
        <v>3</v>
      </c>
      <c r="L7596">
        <v>2025</v>
      </c>
      <c r="M7596" t="s">
        <v>120</v>
      </c>
      <c r="N7596" s="89" cm="1">
        <f t="array" ref="N7596">IF(ISNUMBER(_34_KNMI_Stations[[#This Row],[Etmaal temperatuur °C]]),IF(_34_KNMI_Stations[[#This Row],[Etmaal temperatuur °C]]&lt;stookgrens[],stookgrens[]-_34_KNMI_Stations[[#This Row],[Etmaal temperatuur °C]],0),"")</f>
        <v>14.8</v>
      </c>
      <c r="O7596" s="89">
        <f>_34_KNMI_Stations[[#This Row],[graaddagen]]*_34_KNMI_Stations[[#This Row],[Gewogen factor]]</f>
        <v>14.8</v>
      </c>
      <c r="P7596" s="89" cm="1">
        <f t="array" ref="P7596">IF(ISNUMBER(_34_KNMI_Stations[[#This Row],[Etmaal temperatuur °C]]),IF(_34_KNMI_Stations[[#This Row],[Etmaal temperatuur °C]]&gt;stookgrens[],_34_KNMI_Stations[[#This Row],[Etmaal temperatuur °C]]-stookgrens[],0),"")</f>
        <v>0</v>
      </c>
    </row>
    <row r="7597" spans="1:16" x14ac:dyDescent="0.25">
      <c r="A7597">
        <v>290</v>
      </c>
      <c r="B7597" s="110">
        <v>45729</v>
      </c>
      <c r="C7597" s="89">
        <v>1.7</v>
      </c>
      <c r="D7597" s="89">
        <v>1.9</v>
      </c>
      <c r="E7597" s="96">
        <v>816</v>
      </c>
      <c r="F7597" s="89">
        <v>-0.1</v>
      </c>
      <c r="G7597" s="89">
        <v>1000.4</v>
      </c>
      <c r="H7597">
        <v>0.84</v>
      </c>
      <c r="I7597" t="s">
        <v>19</v>
      </c>
      <c r="J7597">
        <v>1</v>
      </c>
      <c r="K7597">
        <v>3</v>
      </c>
      <c r="L7597">
        <v>2025</v>
      </c>
      <c r="M7597" t="s">
        <v>120</v>
      </c>
      <c r="N7597" s="89" cm="1">
        <f t="array" ref="N7597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7597" s="89">
        <f>_34_KNMI_Stations[[#This Row],[graaddagen]]*_34_KNMI_Stations[[#This Row],[Gewogen factor]]</f>
        <v>16.100000000000001</v>
      </c>
      <c r="P7597" s="89" cm="1">
        <f t="array" ref="P7597">IF(ISNUMBER(_34_KNMI_Stations[[#This Row],[Etmaal temperatuur °C]]),IF(_34_KNMI_Stations[[#This Row],[Etmaal temperatuur °C]]&gt;stookgrens[],_34_KNMI_Stations[[#This Row],[Etmaal temperatuur °C]]-stookgrens[],0),"")</f>
        <v>0</v>
      </c>
    </row>
    <row r="7598" spans="1:16" x14ac:dyDescent="0.25">
      <c r="A7598">
        <v>290</v>
      </c>
      <c r="B7598" s="110">
        <v>45730</v>
      </c>
      <c r="C7598" s="89">
        <v>1.9</v>
      </c>
      <c r="D7598" s="89">
        <v>0.6</v>
      </c>
      <c r="E7598" s="96">
        <v>891</v>
      </c>
      <c r="F7598" s="89">
        <v>-0.1</v>
      </c>
      <c r="G7598" s="89">
        <v>1010.1</v>
      </c>
      <c r="H7598">
        <v>0.82</v>
      </c>
      <c r="I7598" t="s">
        <v>19</v>
      </c>
      <c r="J7598">
        <v>1</v>
      </c>
      <c r="K7598">
        <v>3</v>
      </c>
      <c r="L7598">
        <v>2025</v>
      </c>
      <c r="M7598" t="s">
        <v>120</v>
      </c>
      <c r="N7598" s="89" cm="1">
        <f t="array" ref="N7598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7598" s="89">
        <f>_34_KNMI_Stations[[#This Row],[graaddagen]]*_34_KNMI_Stations[[#This Row],[Gewogen factor]]</f>
        <v>17.399999999999999</v>
      </c>
      <c r="P7598" s="89" cm="1">
        <f t="array" ref="P7598">IF(ISNUMBER(_34_KNMI_Stations[[#This Row],[Etmaal temperatuur °C]]),IF(_34_KNMI_Stations[[#This Row],[Etmaal temperatuur °C]]&gt;stookgrens[],_34_KNMI_Stations[[#This Row],[Etmaal temperatuur °C]]-stookgrens[],0),"")</f>
        <v>0</v>
      </c>
    </row>
    <row r="7599" spans="1:16" x14ac:dyDescent="0.25">
      <c r="A7599">
        <v>290</v>
      </c>
      <c r="B7599" s="110">
        <v>45731</v>
      </c>
      <c r="C7599" s="89">
        <v>4</v>
      </c>
      <c r="D7599" s="89">
        <v>2.6</v>
      </c>
      <c r="E7599" s="96">
        <v>989</v>
      </c>
      <c r="F7599" s="89">
        <v>-0.1</v>
      </c>
      <c r="G7599" s="89">
        <v>1020.2</v>
      </c>
      <c r="H7599">
        <v>0.75</v>
      </c>
      <c r="I7599" t="s">
        <v>19</v>
      </c>
      <c r="J7599">
        <v>1</v>
      </c>
      <c r="K7599">
        <v>3</v>
      </c>
      <c r="L7599">
        <v>2025</v>
      </c>
      <c r="M7599" t="s">
        <v>120</v>
      </c>
      <c r="N7599" s="89" cm="1">
        <f t="array" ref="N7599">IF(ISNUMBER(_34_KNMI_Stations[[#This Row],[Etmaal temperatuur °C]]),IF(_34_KNMI_Stations[[#This Row],[Etmaal temperatuur °C]]&lt;stookgrens[],stookgrens[]-_34_KNMI_Stations[[#This Row],[Etmaal temperatuur °C]],0),"")</f>
        <v>15.4</v>
      </c>
      <c r="O7599" s="89">
        <f>_34_KNMI_Stations[[#This Row],[graaddagen]]*_34_KNMI_Stations[[#This Row],[Gewogen factor]]</f>
        <v>15.4</v>
      </c>
      <c r="P7599" s="89" cm="1">
        <f t="array" ref="P7599">IF(ISNUMBER(_34_KNMI_Stations[[#This Row],[Etmaal temperatuur °C]]),IF(_34_KNMI_Stations[[#This Row],[Etmaal temperatuur °C]]&gt;stookgrens[],_34_KNMI_Stations[[#This Row],[Etmaal temperatuur °C]]-stookgrens[],0),"")</f>
        <v>0</v>
      </c>
    </row>
    <row r="7600" spans="1:16" x14ac:dyDescent="0.25">
      <c r="A7600">
        <v>290</v>
      </c>
      <c r="B7600" s="110">
        <v>45732</v>
      </c>
      <c r="C7600" s="89">
        <v>3.3</v>
      </c>
      <c r="D7600" s="89">
        <v>4</v>
      </c>
      <c r="E7600" s="96">
        <v>1577</v>
      </c>
      <c r="F7600" s="89">
        <v>0</v>
      </c>
      <c r="G7600" s="89">
        <v>1023.1</v>
      </c>
      <c r="H7600">
        <v>0.74</v>
      </c>
      <c r="I7600" t="s">
        <v>19</v>
      </c>
      <c r="J7600">
        <v>1</v>
      </c>
      <c r="K7600">
        <v>3</v>
      </c>
      <c r="L7600">
        <v>2025</v>
      </c>
      <c r="M7600" t="s">
        <v>120</v>
      </c>
      <c r="N7600" s="89" cm="1">
        <f t="array" ref="N7600">IF(ISNUMBER(_34_KNMI_Stations[[#This Row],[Etmaal temperatuur °C]]),IF(_34_KNMI_Stations[[#This Row],[Etmaal temperatuur °C]]&lt;stookgrens[],stookgrens[]-_34_KNMI_Stations[[#This Row],[Etmaal temperatuur °C]],0),"")</f>
        <v>14</v>
      </c>
      <c r="O7600" s="89">
        <f>_34_KNMI_Stations[[#This Row],[graaddagen]]*_34_KNMI_Stations[[#This Row],[Gewogen factor]]</f>
        <v>14</v>
      </c>
      <c r="P7600" s="89" cm="1">
        <f t="array" ref="P7600">IF(ISNUMBER(_34_KNMI_Stations[[#This Row],[Etmaal temperatuur °C]]),IF(_34_KNMI_Stations[[#This Row],[Etmaal temperatuur °C]]&gt;stookgrens[],_34_KNMI_Stations[[#This Row],[Etmaal temperatuur °C]]-stookgrens[],0),"")</f>
        <v>0</v>
      </c>
    </row>
    <row r="7601" spans="1:16" x14ac:dyDescent="0.25">
      <c r="A7601">
        <v>290</v>
      </c>
      <c r="B7601" s="110">
        <v>45733</v>
      </c>
      <c r="C7601" s="89">
        <v>3.7</v>
      </c>
      <c r="D7601" s="89">
        <v>4</v>
      </c>
      <c r="E7601" s="96">
        <v>1643</v>
      </c>
      <c r="F7601" s="89">
        <v>0</v>
      </c>
      <c r="G7601" s="89">
        <v>1029.7</v>
      </c>
      <c r="H7601">
        <v>0.56999999999999995</v>
      </c>
      <c r="I7601" t="s">
        <v>19</v>
      </c>
      <c r="J7601">
        <v>1</v>
      </c>
      <c r="K7601">
        <v>3</v>
      </c>
      <c r="L7601">
        <v>2025</v>
      </c>
      <c r="M7601" t="s">
        <v>121</v>
      </c>
      <c r="N7601" s="89" cm="1">
        <f t="array" ref="N7601">IF(ISNUMBER(_34_KNMI_Stations[[#This Row],[Etmaal temperatuur °C]]),IF(_34_KNMI_Stations[[#This Row],[Etmaal temperatuur °C]]&lt;stookgrens[],stookgrens[]-_34_KNMI_Stations[[#This Row],[Etmaal temperatuur °C]],0),"")</f>
        <v>14</v>
      </c>
      <c r="O7601" s="89">
        <f>_34_KNMI_Stations[[#This Row],[graaddagen]]*_34_KNMI_Stations[[#This Row],[Gewogen factor]]</f>
        <v>14</v>
      </c>
      <c r="P7601" s="89" cm="1">
        <f t="array" ref="P7601">IF(ISNUMBER(_34_KNMI_Stations[[#This Row],[Etmaal temperatuur °C]]),IF(_34_KNMI_Stations[[#This Row],[Etmaal temperatuur °C]]&gt;stookgrens[],_34_KNMI_Stations[[#This Row],[Etmaal temperatuur °C]]-stookgrens[],0),"")</f>
        <v>0</v>
      </c>
    </row>
    <row r="7602" spans="1:16" x14ac:dyDescent="0.25">
      <c r="A7602">
        <v>290</v>
      </c>
      <c r="B7602" s="110">
        <v>45734</v>
      </c>
      <c r="C7602" s="89">
        <v>3.1</v>
      </c>
      <c r="D7602" s="89">
        <v>4.5999999999999996</v>
      </c>
      <c r="E7602" s="96">
        <v>1689</v>
      </c>
      <c r="F7602" s="89">
        <v>0</v>
      </c>
      <c r="G7602" s="89">
        <v>1029.3</v>
      </c>
      <c r="H7602">
        <v>0.41</v>
      </c>
      <c r="I7602" t="s">
        <v>19</v>
      </c>
      <c r="J7602">
        <v>1</v>
      </c>
      <c r="K7602">
        <v>3</v>
      </c>
      <c r="L7602">
        <v>2025</v>
      </c>
      <c r="M7602" t="s">
        <v>121</v>
      </c>
      <c r="N7602" s="89" cm="1">
        <f t="array" ref="N7602">IF(ISNUMBER(_34_KNMI_Stations[[#This Row],[Etmaal temperatuur °C]]),IF(_34_KNMI_Stations[[#This Row],[Etmaal temperatuur °C]]&lt;stookgrens[],stookgrens[]-_34_KNMI_Stations[[#This Row],[Etmaal temperatuur °C]],0),"")</f>
        <v>13.4</v>
      </c>
      <c r="O7602" s="89">
        <f>_34_KNMI_Stations[[#This Row],[graaddagen]]*_34_KNMI_Stations[[#This Row],[Gewogen factor]]</f>
        <v>13.4</v>
      </c>
      <c r="P7602" s="89" cm="1">
        <f t="array" ref="P7602">IF(ISNUMBER(_34_KNMI_Stations[[#This Row],[Etmaal temperatuur °C]]),IF(_34_KNMI_Stations[[#This Row],[Etmaal temperatuur °C]]&gt;stookgrens[],_34_KNMI_Stations[[#This Row],[Etmaal temperatuur °C]]-stookgrens[],0),"")</f>
        <v>0</v>
      </c>
    </row>
    <row r="7603" spans="1:16" x14ac:dyDescent="0.25">
      <c r="A7603">
        <v>290</v>
      </c>
      <c r="B7603" s="110">
        <v>45735</v>
      </c>
      <c r="C7603" s="89">
        <v>2</v>
      </c>
      <c r="D7603" s="89">
        <v>6.8</v>
      </c>
      <c r="E7603" s="96">
        <v>1671</v>
      </c>
      <c r="F7603" s="89">
        <v>0</v>
      </c>
      <c r="G7603" s="89">
        <v>1024.8</v>
      </c>
      <c r="H7603">
        <v>0.5</v>
      </c>
      <c r="I7603" t="s">
        <v>19</v>
      </c>
      <c r="J7603">
        <v>1</v>
      </c>
      <c r="K7603">
        <v>3</v>
      </c>
      <c r="L7603">
        <v>2025</v>
      </c>
      <c r="M7603" t="s">
        <v>121</v>
      </c>
      <c r="N7603" s="89" cm="1">
        <f t="array" ref="N7603">IF(ISNUMBER(_34_KNMI_Stations[[#This Row],[Etmaal temperatuur °C]]),IF(_34_KNMI_Stations[[#This Row],[Etmaal temperatuur °C]]&lt;stookgrens[],stookgrens[]-_34_KNMI_Stations[[#This Row],[Etmaal temperatuur °C]],0),"")</f>
        <v>11.2</v>
      </c>
      <c r="O7603" s="89">
        <f>_34_KNMI_Stations[[#This Row],[graaddagen]]*_34_KNMI_Stations[[#This Row],[Gewogen factor]]</f>
        <v>11.2</v>
      </c>
      <c r="P7603" s="89" cm="1">
        <f t="array" ref="P7603">IF(ISNUMBER(_34_KNMI_Stations[[#This Row],[Etmaal temperatuur °C]]),IF(_34_KNMI_Stations[[#This Row],[Etmaal temperatuur °C]]&gt;stookgrens[],_34_KNMI_Stations[[#This Row],[Etmaal temperatuur °C]]-stookgrens[],0),"")</f>
        <v>0</v>
      </c>
    </row>
    <row r="7604" spans="1:16" x14ac:dyDescent="0.25">
      <c r="A7604">
        <v>290</v>
      </c>
      <c r="B7604" s="110">
        <v>45736</v>
      </c>
      <c r="C7604" s="89">
        <v>1.9</v>
      </c>
      <c r="D7604" s="89">
        <v>9.6999999999999993</v>
      </c>
      <c r="E7604" s="96">
        <v>1578</v>
      </c>
      <c r="F7604" s="89">
        <v>0</v>
      </c>
      <c r="G7604" s="89">
        <v>1021.7</v>
      </c>
      <c r="H7604">
        <v>0.62</v>
      </c>
      <c r="I7604" t="s">
        <v>19</v>
      </c>
      <c r="J7604">
        <v>1</v>
      </c>
      <c r="K7604">
        <v>3</v>
      </c>
      <c r="L7604">
        <v>2025</v>
      </c>
      <c r="M7604" t="s">
        <v>121</v>
      </c>
      <c r="N7604" s="89" cm="1">
        <f t="array" ref="N7604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7604" s="89">
        <f>_34_KNMI_Stations[[#This Row],[graaddagen]]*_34_KNMI_Stations[[#This Row],[Gewogen factor]]</f>
        <v>8.3000000000000007</v>
      </c>
      <c r="P7604" s="89" cm="1">
        <f t="array" ref="P7604">IF(ISNUMBER(_34_KNMI_Stations[[#This Row],[Etmaal temperatuur °C]]),IF(_34_KNMI_Stations[[#This Row],[Etmaal temperatuur °C]]&gt;stookgrens[],_34_KNMI_Stations[[#This Row],[Etmaal temperatuur °C]]-stookgrens[],0),"")</f>
        <v>0</v>
      </c>
    </row>
    <row r="7605" spans="1:16" x14ac:dyDescent="0.25">
      <c r="A7605">
        <v>290</v>
      </c>
      <c r="B7605" s="110">
        <v>45737</v>
      </c>
      <c r="C7605" s="89">
        <v>3.9</v>
      </c>
      <c r="D7605" s="89">
        <v>13.3</v>
      </c>
      <c r="E7605" s="96">
        <v>1592</v>
      </c>
      <c r="F7605" s="89">
        <v>0</v>
      </c>
      <c r="G7605" s="89">
        <v>1014.6</v>
      </c>
      <c r="H7605">
        <v>0.56000000000000005</v>
      </c>
      <c r="I7605" t="s">
        <v>19</v>
      </c>
      <c r="J7605">
        <v>1</v>
      </c>
      <c r="K7605">
        <v>3</v>
      </c>
      <c r="L7605">
        <v>2025</v>
      </c>
      <c r="M7605" t="s">
        <v>121</v>
      </c>
      <c r="N7605" s="89" cm="1">
        <f t="array" ref="N7605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7605" s="89">
        <f>_34_KNMI_Stations[[#This Row],[graaddagen]]*_34_KNMI_Stations[[#This Row],[Gewogen factor]]</f>
        <v>4.6999999999999993</v>
      </c>
      <c r="P7605" s="89" cm="1">
        <f t="array" ref="P7605">IF(ISNUMBER(_34_KNMI_Stations[[#This Row],[Etmaal temperatuur °C]]),IF(_34_KNMI_Stations[[#This Row],[Etmaal temperatuur °C]]&gt;stookgrens[],_34_KNMI_Stations[[#This Row],[Etmaal temperatuur °C]]-stookgrens[],0),"")</f>
        <v>0</v>
      </c>
    </row>
    <row r="7606" spans="1:16" x14ac:dyDescent="0.25">
      <c r="A7606">
        <v>290</v>
      </c>
      <c r="B7606" s="110">
        <v>45738</v>
      </c>
      <c r="C7606" s="89">
        <v>5.3</v>
      </c>
      <c r="D7606" s="89">
        <v>13.9</v>
      </c>
      <c r="E7606" s="96">
        <v>1375</v>
      </c>
      <c r="F7606" s="89">
        <v>-0.1</v>
      </c>
      <c r="G7606" s="89">
        <v>1005.6</v>
      </c>
      <c r="H7606">
        <v>0.45</v>
      </c>
      <c r="I7606" t="s">
        <v>19</v>
      </c>
      <c r="J7606">
        <v>1</v>
      </c>
      <c r="K7606">
        <v>3</v>
      </c>
      <c r="L7606">
        <v>2025</v>
      </c>
      <c r="M7606" t="s">
        <v>121</v>
      </c>
      <c r="N7606" s="89" cm="1">
        <f t="array" ref="N7606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7606" s="89">
        <f>_34_KNMI_Stations[[#This Row],[graaddagen]]*_34_KNMI_Stations[[#This Row],[Gewogen factor]]</f>
        <v>4.0999999999999996</v>
      </c>
      <c r="P7606" s="89" cm="1">
        <f t="array" ref="P7606">IF(ISNUMBER(_34_KNMI_Stations[[#This Row],[Etmaal temperatuur °C]]),IF(_34_KNMI_Stations[[#This Row],[Etmaal temperatuur °C]]&gt;stookgrens[],_34_KNMI_Stations[[#This Row],[Etmaal temperatuur °C]]-stookgrens[],0),"")</f>
        <v>0</v>
      </c>
    </row>
    <row r="7607" spans="1:16" x14ac:dyDescent="0.25">
      <c r="A7607">
        <v>290</v>
      </c>
      <c r="B7607" s="110">
        <v>45739</v>
      </c>
      <c r="C7607" s="89">
        <v>1.9</v>
      </c>
      <c r="D7607" s="89">
        <v>11.1</v>
      </c>
      <c r="E7607" s="96">
        <v>661</v>
      </c>
      <c r="F7607" s="89">
        <v>0.4</v>
      </c>
      <c r="G7607" s="89">
        <v>1005.4</v>
      </c>
      <c r="H7607">
        <v>0.76</v>
      </c>
      <c r="I7607" t="s">
        <v>19</v>
      </c>
      <c r="J7607">
        <v>1</v>
      </c>
      <c r="K7607">
        <v>3</v>
      </c>
      <c r="L7607">
        <v>2025</v>
      </c>
      <c r="M7607" t="s">
        <v>121</v>
      </c>
      <c r="N7607" s="89" cm="1">
        <f t="array" ref="N7607">IF(ISNUMBER(_34_KNMI_Stations[[#This Row],[Etmaal temperatuur °C]]),IF(_34_KNMI_Stations[[#This Row],[Etmaal temperatuur °C]]&lt;stookgrens[],stookgrens[]-_34_KNMI_Stations[[#This Row],[Etmaal temperatuur °C]],0),"")</f>
        <v>6.9</v>
      </c>
      <c r="O7607" s="89">
        <f>_34_KNMI_Stations[[#This Row],[graaddagen]]*_34_KNMI_Stations[[#This Row],[Gewogen factor]]</f>
        <v>6.9</v>
      </c>
      <c r="P7607" s="89" cm="1">
        <f t="array" ref="P7607">IF(ISNUMBER(_34_KNMI_Stations[[#This Row],[Etmaal temperatuur °C]]),IF(_34_KNMI_Stations[[#This Row],[Etmaal temperatuur °C]]&gt;stookgrens[],_34_KNMI_Stations[[#This Row],[Etmaal temperatuur °C]]-stookgrens[],0),"")</f>
        <v>0</v>
      </c>
    </row>
    <row r="7608" spans="1:16" x14ac:dyDescent="0.25">
      <c r="A7608">
        <v>290</v>
      </c>
      <c r="B7608" s="110">
        <v>45740</v>
      </c>
      <c r="C7608" s="89">
        <v>2.6</v>
      </c>
      <c r="D7608" s="89">
        <v>10.6</v>
      </c>
      <c r="E7608" s="96">
        <v>1111</v>
      </c>
      <c r="F7608" s="89">
        <v>0</v>
      </c>
      <c r="G7608" s="89">
        <v>1014.3</v>
      </c>
      <c r="H7608">
        <v>0.86</v>
      </c>
      <c r="I7608" t="s">
        <v>19</v>
      </c>
      <c r="J7608">
        <v>1</v>
      </c>
      <c r="K7608">
        <v>3</v>
      </c>
      <c r="L7608">
        <v>2025</v>
      </c>
      <c r="M7608" t="s">
        <v>122</v>
      </c>
      <c r="N7608" s="89" cm="1">
        <f t="array" ref="N7608">IF(ISNUMBER(_34_KNMI_Stations[[#This Row],[Etmaal temperatuur °C]]),IF(_34_KNMI_Stations[[#This Row],[Etmaal temperatuur °C]]&lt;stookgrens[],stookgrens[]-_34_KNMI_Stations[[#This Row],[Etmaal temperatuur °C]],0),"")</f>
        <v>7.4</v>
      </c>
      <c r="O7608" s="89">
        <f>_34_KNMI_Stations[[#This Row],[graaddagen]]*_34_KNMI_Stations[[#This Row],[Gewogen factor]]</f>
        <v>7.4</v>
      </c>
      <c r="P7608" s="89" cm="1">
        <f t="array" ref="P7608">IF(ISNUMBER(_34_KNMI_Stations[[#This Row],[Etmaal temperatuur °C]]),IF(_34_KNMI_Stations[[#This Row],[Etmaal temperatuur °C]]&gt;stookgrens[],_34_KNMI_Stations[[#This Row],[Etmaal temperatuur °C]]-stookgrens[],0),"")</f>
        <v>0</v>
      </c>
    </row>
    <row r="7609" spans="1:16" x14ac:dyDescent="0.25">
      <c r="A7609">
        <v>290</v>
      </c>
      <c r="B7609" s="110">
        <v>45741</v>
      </c>
      <c r="C7609" s="89">
        <v>3.5</v>
      </c>
      <c r="D7609" s="89">
        <v>8.4</v>
      </c>
      <c r="E7609" s="96">
        <v>1029</v>
      </c>
      <c r="F7609" s="89">
        <v>-0.1</v>
      </c>
      <c r="G7609" s="89">
        <v>1020</v>
      </c>
      <c r="H7609">
        <v>0.78</v>
      </c>
      <c r="I7609" t="s">
        <v>19</v>
      </c>
      <c r="J7609">
        <v>1</v>
      </c>
      <c r="K7609">
        <v>3</v>
      </c>
      <c r="L7609">
        <v>2025</v>
      </c>
      <c r="M7609" t="s">
        <v>122</v>
      </c>
      <c r="N7609" s="89" cm="1">
        <f t="array" ref="N7609">IF(ISNUMBER(_34_KNMI_Stations[[#This Row],[Etmaal temperatuur °C]]),IF(_34_KNMI_Stations[[#This Row],[Etmaal temperatuur °C]]&lt;stookgrens[],stookgrens[]-_34_KNMI_Stations[[#This Row],[Etmaal temperatuur °C]],0),"")</f>
        <v>9.6</v>
      </c>
      <c r="O7609" s="89">
        <f>_34_KNMI_Stations[[#This Row],[graaddagen]]*_34_KNMI_Stations[[#This Row],[Gewogen factor]]</f>
        <v>9.6</v>
      </c>
      <c r="P7609" s="89" cm="1">
        <f t="array" ref="P7609">IF(ISNUMBER(_34_KNMI_Stations[[#This Row],[Etmaal temperatuur °C]]),IF(_34_KNMI_Stations[[#This Row],[Etmaal temperatuur °C]]&gt;stookgrens[],_34_KNMI_Stations[[#This Row],[Etmaal temperatuur °C]]-stookgrens[],0),"")</f>
        <v>0</v>
      </c>
    </row>
    <row r="7610" spans="1:16" x14ac:dyDescent="0.25">
      <c r="A7610">
        <v>290</v>
      </c>
      <c r="B7610" s="110">
        <v>45742</v>
      </c>
      <c r="C7610" s="89">
        <v>2.5</v>
      </c>
      <c r="D7610" s="89">
        <v>6.8</v>
      </c>
      <c r="E7610" s="96">
        <v>539</v>
      </c>
      <c r="F7610" s="89">
        <v>-0.1</v>
      </c>
      <c r="G7610" s="89">
        <v>1023.9</v>
      </c>
      <c r="H7610">
        <v>0.85</v>
      </c>
      <c r="I7610" t="s">
        <v>19</v>
      </c>
      <c r="J7610">
        <v>1</v>
      </c>
      <c r="K7610">
        <v>3</v>
      </c>
      <c r="L7610">
        <v>2025</v>
      </c>
      <c r="M7610" t="s">
        <v>122</v>
      </c>
      <c r="N7610" s="89" cm="1">
        <f t="array" ref="N7610">IF(ISNUMBER(_34_KNMI_Stations[[#This Row],[Etmaal temperatuur °C]]),IF(_34_KNMI_Stations[[#This Row],[Etmaal temperatuur °C]]&lt;stookgrens[],stookgrens[]-_34_KNMI_Stations[[#This Row],[Etmaal temperatuur °C]],0),"")</f>
        <v>11.2</v>
      </c>
      <c r="O7610" s="89">
        <f>_34_KNMI_Stations[[#This Row],[graaddagen]]*_34_KNMI_Stations[[#This Row],[Gewogen factor]]</f>
        <v>11.2</v>
      </c>
      <c r="P7610" s="89" cm="1">
        <f t="array" ref="P7610">IF(ISNUMBER(_34_KNMI_Stations[[#This Row],[Etmaal temperatuur °C]]),IF(_34_KNMI_Stations[[#This Row],[Etmaal temperatuur °C]]&gt;stookgrens[],_34_KNMI_Stations[[#This Row],[Etmaal temperatuur °C]]-stookgrens[],0),"")</f>
        <v>0</v>
      </c>
    </row>
    <row r="7611" spans="1:16" x14ac:dyDescent="0.25">
      <c r="A7611">
        <v>290</v>
      </c>
      <c r="B7611" s="110">
        <v>45743</v>
      </c>
      <c r="C7611" s="89">
        <v>1.5</v>
      </c>
      <c r="D7611" s="89">
        <v>6.5</v>
      </c>
      <c r="E7611" s="96">
        <v>1802</v>
      </c>
      <c r="F7611" s="89">
        <v>0</v>
      </c>
      <c r="G7611" s="89">
        <v>1020.8</v>
      </c>
      <c r="H7611">
        <v>0.77</v>
      </c>
      <c r="I7611" t="s">
        <v>19</v>
      </c>
      <c r="J7611">
        <v>1</v>
      </c>
      <c r="K7611">
        <v>3</v>
      </c>
      <c r="L7611">
        <v>2025</v>
      </c>
      <c r="M7611" t="s">
        <v>122</v>
      </c>
      <c r="N7611" s="89" cm="1">
        <f t="array" ref="N7611">IF(ISNUMBER(_34_KNMI_Stations[[#This Row],[Etmaal temperatuur °C]]),IF(_34_KNMI_Stations[[#This Row],[Etmaal temperatuur °C]]&lt;stookgrens[],stookgrens[]-_34_KNMI_Stations[[#This Row],[Etmaal temperatuur °C]],0),"")</f>
        <v>11.5</v>
      </c>
      <c r="O7611" s="89">
        <f>_34_KNMI_Stations[[#This Row],[graaddagen]]*_34_KNMI_Stations[[#This Row],[Gewogen factor]]</f>
        <v>11.5</v>
      </c>
      <c r="P7611" s="89" cm="1">
        <f t="array" ref="P7611">IF(ISNUMBER(_34_KNMI_Stations[[#This Row],[Etmaal temperatuur °C]]),IF(_34_KNMI_Stations[[#This Row],[Etmaal temperatuur °C]]&gt;stookgrens[],_34_KNMI_Stations[[#This Row],[Etmaal temperatuur °C]]-stookgrens[],0),"")</f>
        <v>0</v>
      </c>
    </row>
    <row r="7612" spans="1:16" x14ac:dyDescent="0.25">
      <c r="A7612">
        <v>290</v>
      </c>
      <c r="B7612" s="110">
        <v>45744</v>
      </c>
      <c r="C7612" s="89">
        <v>2.8</v>
      </c>
      <c r="D7612" s="89">
        <v>8.5</v>
      </c>
      <c r="E7612" s="96">
        <v>1797</v>
      </c>
      <c r="F7612" s="89">
        <v>0.1</v>
      </c>
      <c r="G7612" s="89">
        <v>1012.1</v>
      </c>
      <c r="H7612">
        <v>0.74</v>
      </c>
      <c r="I7612" t="s">
        <v>19</v>
      </c>
      <c r="J7612">
        <v>1</v>
      </c>
      <c r="K7612">
        <v>3</v>
      </c>
      <c r="L7612">
        <v>2025</v>
      </c>
      <c r="M7612" t="s">
        <v>122</v>
      </c>
      <c r="N7612" s="89" cm="1">
        <f t="array" ref="N7612">IF(ISNUMBER(_34_KNMI_Stations[[#This Row],[Etmaal temperatuur °C]]),IF(_34_KNMI_Stations[[#This Row],[Etmaal temperatuur °C]]&lt;stookgrens[],stookgrens[]-_34_KNMI_Stations[[#This Row],[Etmaal temperatuur °C]],0),"")</f>
        <v>9.5</v>
      </c>
      <c r="O7612" s="89">
        <f>_34_KNMI_Stations[[#This Row],[graaddagen]]*_34_KNMI_Stations[[#This Row],[Gewogen factor]]</f>
        <v>9.5</v>
      </c>
      <c r="P7612" s="89" cm="1">
        <f t="array" ref="P7612">IF(ISNUMBER(_34_KNMI_Stations[[#This Row],[Etmaal temperatuur °C]]),IF(_34_KNMI_Stations[[#This Row],[Etmaal temperatuur °C]]&gt;stookgrens[],_34_KNMI_Stations[[#This Row],[Etmaal temperatuur °C]]-stookgrens[],0),"")</f>
        <v>0</v>
      </c>
    </row>
    <row r="7613" spans="1:16" x14ac:dyDescent="0.25">
      <c r="A7613">
        <v>290</v>
      </c>
      <c r="B7613" s="110">
        <v>45745</v>
      </c>
      <c r="C7613" s="89">
        <v>3.1</v>
      </c>
      <c r="D7613" s="89">
        <v>8.3000000000000007</v>
      </c>
      <c r="E7613" s="96">
        <v>1628</v>
      </c>
      <c r="F7613" s="89">
        <v>0</v>
      </c>
      <c r="G7613" s="89">
        <v>1018.2</v>
      </c>
      <c r="H7613">
        <v>0.72</v>
      </c>
      <c r="I7613" t="s">
        <v>19</v>
      </c>
      <c r="J7613">
        <v>1</v>
      </c>
      <c r="K7613">
        <v>3</v>
      </c>
      <c r="L7613">
        <v>2025</v>
      </c>
      <c r="M7613" t="s">
        <v>122</v>
      </c>
      <c r="N7613" s="89" cm="1">
        <f t="array" ref="N7613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7613" s="89">
        <f>_34_KNMI_Stations[[#This Row],[graaddagen]]*_34_KNMI_Stations[[#This Row],[Gewogen factor]]</f>
        <v>9.6999999999999993</v>
      </c>
      <c r="P7613" s="89" cm="1">
        <f t="array" ref="P7613">IF(ISNUMBER(_34_KNMI_Stations[[#This Row],[Etmaal temperatuur °C]]),IF(_34_KNMI_Stations[[#This Row],[Etmaal temperatuur °C]]&gt;stookgrens[],_34_KNMI_Stations[[#This Row],[Etmaal temperatuur °C]]-stookgrens[],0),"")</f>
        <v>0</v>
      </c>
    </row>
    <row r="7614" spans="1:16" x14ac:dyDescent="0.25">
      <c r="A7614">
        <v>290</v>
      </c>
      <c r="B7614" s="110">
        <v>45746</v>
      </c>
      <c r="C7614" s="89">
        <v>6.9</v>
      </c>
      <c r="D7614" s="89">
        <v>8.9</v>
      </c>
      <c r="E7614" s="96">
        <v>698</v>
      </c>
      <c r="F7614" s="89">
        <v>0.7</v>
      </c>
      <c r="G7614" s="89">
        <v>1015.3</v>
      </c>
      <c r="H7614">
        <v>0.74</v>
      </c>
      <c r="I7614" t="s">
        <v>19</v>
      </c>
      <c r="J7614">
        <v>1</v>
      </c>
      <c r="K7614">
        <v>3</v>
      </c>
      <c r="L7614">
        <v>2025</v>
      </c>
      <c r="M7614" t="s">
        <v>122</v>
      </c>
      <c r="N7614" s="89" cm="1">
        <f t="array" ref="N7614">IF(ISNUMBER(_34_KNMI_Stations[[#This Row],[Etmaal temperatuur °C]]),IF(_34_KNMI_Stations[[#This Row],[Etmaal temperatuur °C]]&lt;stookgrens[],stookgrens[]-_34_KNMI_Stations[[#This Row],[Etmaal temperatuur °C]],0),"")</f>
        <v>9.1</v>
      </c>
      <c r="O7614" s="89">
        <f>_34_KNMI_Stations[[#This Row],[graaddagen]]*_34_KNMI_Stations[[#This Row],[Gewogen factor]]</f>
        <v>9.1</v>
      </c>
      <c r="P7614" s="89" cm="1">
        <f t="array" ref="P7614">IF(ISNUMBER(_34_KNMI_Stations[[#This Row],[Etmaal temperatuur °C]]),IF(_34_KNMI_Stations[[#This Row],[Etmaal temperatuur °C]]&gt;stookgrens[],_34_KNMI_Stations[[#This Row],[Etmaal temperatuur °C]]-stookgrens[],0),"")</f>
        <v>0</v>
      </c>
    </row>
    <row r="7615" spans="1:16" x14ac:dyDescent="0.25">
      <c r="A7615">
        <v>290</v>
      </c>
      <c r="B7615" s="110">
        <v>45747</v>
      </c>
      <c r="C7615" s="89">
        <v>4.2</v>
      </c>
      <c r="D7615" s="89">
        <v>8</v>
      </c>
      <c r="E7615" s="96">
        <v>1536</v>
      </c>
      <c r="F7615" s="89">
        <v>0</v>
      </c>
      <c r="G7615" s="89">
        <v>1026.5</v>
      </c>
      <c r="H7615">
        <v>0.7</v>
      </c>
      <c r="I7615" t="s">
        <v>19</v>
      </c>
      <c r="J7615">
        <v>1</v>
      </c>
      <c r="K7615">
        <v>3</v>
      </c>
      <c r="L7615">
        <v>2025</v>
      </c>
      <c r="M7615" t="s">
        <v>123</v>
      </c>
      <c r="N7615" s="89" cm="1">
        <f t="array" ref="N7615">IF(ISNUMBER(_34_KNMI_Stations[[#This Row],[Etmaal temperatuur °C]]),IF(_34_KNMI_Stations[[#This Row],[Etmaal temperatuur °C]]&lt;stookgrens[],stookgrens[]-_34_KNMI_Stations[[#This Row],[Etmaal temperatuur °C]],0),"")</f>
        <v>10</v>
      </c>
      <c r="O7615" s="89">
        <f>_34_KNMI_Stations[[#This Row],[graaddagen]]*_34_KNMI_Stations[[#This Row],[Gewogen factor]]</f>
        <v>10</v>
      </c>
      <c r="P7615" s="89" cm="1">
        <f t="array" ref="P7615">IF(ISNUMBER(_34_KNMI_Stations[[#This Row],[Etmaal temperatuur °C]]),IF(_34_KNMI_Stations[[#This Row],[Etmaal temperatuur °C]]&gt;stookgrens[],_34_KNMI_Stations[[#This Row],[Etmaal temperatuur °C]]-stookgrens[],0),"")</f>
        <v>0</v>
      </c>
    </row>
    <row r="7616" spans="1:16" x14ac:dyDescent="0.25">
      <c r="A7616">
        <v>290</v>
      </c>
      <c r="B7616" s="110">
        <v>45748</v>
      </c>
      <c r="C7616" s="89">
        <v>3.6</v>
      </c>
      <c r="D7616" s="89">
        <v>7.6</v>
      </c>
      <c r="E7616" s="96">
        <v>1763</v>
      </c>
      <c r="F7616" s="89">
        <v>0</v>
      </c>
      <c r="G7616" s="89">
        <v>1028.5999999999999</v>
      </c>
      <c r="H7616">
        <v>0.69</v>
      </c>
      <c r="I7616" t="s">
        <v>19</v>
      </c>
      <c r="J7616">
        <v>0.8</v>
      </c>
      <c r="K7616">
        <v>4</v>
      </c>
      <c r="L7616">
        <v>2025</v>
      </c>
      <c r="M7616" t="s">
        <v>123</v>
      </c>
      <c r="N7616" s="89" cm="1">
        <f t="array" ref="N7616">IF(ISNUMBER(_34_KNMI_Stations[[#This Row],[Etmaal temperatuur °C]]),IF(_34_KNMI_Stations[[#This Row],[Etmaal temperatuur °C]]&lt;stookgrens[],stookgrens[]-_34_KNMI_Stations[[#This Row],[Etmaal temperatuur °C]],0),"")</f>
        <v>10.4</v>
      </c>
      <c r="O7616" s="89">
        <f>_34_KNMI_Stations[[#This Row],[graaddagen]]*_34_KNMI_Stations[[#This Row],[Gewogen factor]]</f>
        <v>8.32</v>
      </c>
      <c r="P7616" s="89" cm="1">
        <f t="array" ref="P7616">IF(ISNUMBER(_34_KNMI_Stations[[#This Row],[Etmaal temperatuur °C]]),IF(_34_KNMI_Stations[[#This Row],[Etmaal temperatuur °C]]&gt;stookgrens[],_34_KNMI_Stations[[#This Row],[Etmaal temperatuur °C]]-stookgrens[],0),"")</f>
        <v>0</v>
      </c>
    </row>
    <row r="7617" spans="1:16" x14ac:dyDescent="0.25">
      <c r="A7617">
        <v>290</v>
      </c>
      <c r="B7617" s="110">
        <v>45749</v>
      </c>
      <c r="C7617" s="89">
        <v>4.5</v>
      </c>
      <c r="D7617" s="89">
        <v>11.4</v>
      </c>
      <c r="E7617" s="96">
        <v>1897</v>
      </c>
      <c r="F7617" s="89">
        <v>0</v>
      </c>
      <c r="G7617" s="89">
        <v>1025.3</v>
      </c>
      <c r="H7617">
        <v>0.56999999999999995</v>
      </c>
      <c r="I7617" t="s">
        <v>19</v>
      </c>
      <c r="J7617">
        <v>0.8</v>
      </c>
      <c r="K7617">
        <v>4</v>
      </c>
      <c r="L7617">
        <v>2025</v>
      </c>
      <c r="M7617" t="s">
        <v>123</v>
      </c>
      <c r="N7617" s="89" cm="1">
        <f t="array" ref="N7617">IF(ISNUMBER(_34_KNMI_Stations[[#This Row],[Etmaal temperatuur °C]]),IF(_34_KNMI_Stations[[#This Row],[Etmaal temperatuur °C]]&lt;stookgrens[],stookgrens[]-_34_KNMI_Stations[[#This Row],[Etmaal temperatuur °C]],0),"")</f>
        <v>6.6</v>
      </c>
      <c r="O7617" s="89">
        <f>_34_KNMI_Stations[[#This Row],[graaddagen]]*_34_KNMI_Stations[[#This Row],[Gewogen factor]]</f>
        <v>5.28</v>
      </c>
      <c r="P7617" s="89" cm="1">
        <f t="array" ref="P7617">IF(ISNUMBER(_34_KNMI_Stations[[#This Row],[Etmaal temperatuur °C]]),IF(_34_KNMI_Stations[[#This Row],[Etmaal temperatuur °C]]&gt;stookgrens[],_34_KNMI_Stations[[#This Row],[Etmaal temperatuur °C]]-stookgrens[],0),"")</f>
        <v>0</v>
      </c>
    </row>
    <row r="7618" spans="1:16" x14ac:dyDescent="0.25">
      <c r="A7618">
        <v>290</v>
      </c>
      <c r="B7618" s="110">
        <v>45750</v>
      </c>
      <c r="C7618" s="89">
        <v>3.9</v>
      </c>
      <c r="D7618" s="89">
        <v>13.7</v>
      </c>
      <c r="E7618" s="96">
        <v>1989</v>
      </c>
      <c r="F7618" s="89">
        <v>0</v>
      </c>
      <c r="G7618" s="89">
        <v>1024.2</v>
      </c>
      <c r="H7618">
        <v>0.48</v>
      </c>
      <c r="I7618" t="s">
        <v>19</v>
      </c>
      <c r="J7618">
        <v>0.8</v>
      </c>
      <c r="K7618">
        <v>4</v>
      </c>
      <c r="L7618">
        <v>2025</v>
      </c>
      <c r="M7618" t="s">
        <v>123</v>
      </c>
      <c r="N7618" s="89" cm="1">
        <f t="array" ref="N7618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7618" s="89">
        <f>_34_KNMI_Stations[[#This Row],[graaddagen]]*_34_KNMI_Stations[[#This Row],[Gewogen factor]]</f>
        <v>3.4400000000000008</v>
      </c>
      <c r="P7618" s="89" cm="1">
        <f t="array" ref="P7618">IF(ISNUMBER(_34_KNMI_Stations[[#This Row],[Etmaal temperatuur °C]]),IF(_34_KNMI_Stations[[#This Row],[Etmaal temperatuur °C]]&gt;stookgrens[],_34_KNMI_Stations[[#This Row],[Etmaal temperatuur °C]]-stookgrens[],0),"")</f>
        <v>0</v>
      </c>
    </row>
    <row r="7619" spans="1:16" x14ac:dyDescent="0.25">
      <c r="A7619">
        <v>290</v>
      </c>
      <c r="B7619" s="110">
        <v>45751</v>
      </c>
      <c r="C7619" s="89">
        <v>3</v>
      </c>
      <c r="D7619" s="89">
        <v>13.7</v>
      </c>
      <c r="E7619" s="96">
        <v>2004</v>
      </c>
      <c r="F7619" s="89">
        <v>0</v>
      </c>
      <c r="G7619" s="89">
        <v>1020.4</v>
      </c>
      <c r="H7619">
        <v>0.52</v>
      </c>
      <c r="I7619" t="s">
        <v>19</v>
      </c>
      <c r="J7619">
        <v>0.8</v>
      </c>
      <c r="K7619">
        <v>4</v>
      </c>
      <c r="L7619">
        <v>2025</v>
      </c>
      <c r="M7619" t="s">
        <v>123</v>
      </c>
      <c r="N7619" s="89" cm="1">
        <f t="array" ref="N7619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7619" s="89">
        <f>_34_KNMI_Stations[[#This Row],[graaddagen]]*_34_KNMI_Stations[[#This Row],[Gewogen factor]]</f>
        <v>3.4400000000000008</v>
      </c>
      <c r="P7619" s="89" cm="1">
        <f t="array" ref="P7619">IF(ISNUMBER(_34_KNMI_Stations[[#This Row],[Etmaal temperatuur °C]]),IF(_34_KNMI_Stations[[#This Row],[Etmaal temperatuur °C]]&gt;stookgrens[],_34_KNMI_Stations[[#This Row],[Etmaal temperatuur °C]]-stookgrens[],0),"")</f>
        <v>0</v>
      </c>
    </row>
    <row r="7620" spans="1:16" x14ac:dyDescent="0.25">
      <c r="A7620">
        <v>290</v>
      </c>
      <c r="B7620" s="110">
        <v>45752</v>
      </c>
      <c r="C7620" s="89">
        <v>4.8</v>
      </c>
      <c r="D7620" s="89">
        <v>9.4</v>
      </c>
      <c r="E7620" s="96">
        <v>2011</v>
      </c>
      <c r="F7620" s="89">
        <v>0</v>
      </c>
      <c r="G7620" s="89">
        <v>1020.5</v>
      </c>
      <c r="H7620">
        <v>0.55000000000000004</v>
      </c>
      <c r="I7620" t="s">
        <v>19</v>
      </c>
      <c r="J7620">
        <v>0.8</v>
      </c>
      <c r="K7620">
        <v>4</v>
      </c>
      <c r="L7620">
        <v>2025</v>
      </c>
      <c r="M7620" t="s">
        <v>123</v>
      </c>
      <c r="N7620" s="89" cm="1">
        <f t="array" ref="N7620">IF(ISNUMBER(_34_KNMI_Stations[[#This Row],[Etmaal temperatuur °C]]),IF(_34_KNMI_Stations[[#This Row],[Etmaal temperatuur °C]]&lt;stookgrens[],stookgrens[]-_34_KNMI_Stations[[#This Row],[Etmaal temperatuur °C]],0),"")</f>
        <v>8.6</v>
      </c>
      <c r="O7620" s="89">
        <f>_34_KNMI_Stations[[#This Row],[graaddagen]]*_34_KNMI_Stations[[#This Row],[Gewogen factor]]</f>
        <v>6.88</v>
      </c>
      <c r="P7620" s="89" cm="1">
        <f t="array" ref="P7620">IF(ISNUMBER(_34_KNMI_Stations[[#This Row],[Etmaal temperatuur °C]]),IF(_34_KNMI_Stations[[#This Row],[Etmaal temperatuur °C]]&gt;stookgrens[],_34_KNMI_Stations[[#This Row],[Etmaal temperatuur °C]]-stookgrens[],0),"")</f>
        <v>0</v>
      </c>
    </row>
    <row r="7621" spans="1:16" x14ac:dyDescent="0.25">
      <c r="A7621">
        <v>290</v>
      </c>
      <c r="B7621" s="110">
        <v>45753</v>
      </c>
      <c r="C7621" s="89">
        <v>3.6</v>
      </c>
      <c r="D7621" s="89">
        <v>6.1</v>
      </c>
      <c r="E7621" s="96">
        <v>2133</v>
      </c>
      <c r="F7621" s="89">
        <v>0</v>
      </c>
      <c r="G7621" s="89">
        <v>1026.4000000000001</v>
      </c>
      <c r="H7621">
        <v>0.49</v>
      </c>
      <c r="I7621" t="s">
        <v>19</v>
      </c>
      <c r="J7621">
        <v>0.8</v>
      </c>
      <c r="K7621">
        <v>4</v>
      </c>
      <c r="L7621">
        <v>2025</v>
      </c>
      <c r="M7621" t="s">
        <v>123</v>
      </c>
      <c r="N7621" s="89" cm="1">
        <f t="array" ref="N7621">IF(ISNUMBER(_34_KNMI_Stations[[#This Row],[Etmaal temperatuur °C]]),IF(_34_KNMI_Stations[[#This Row],[Etmaal temperatuur °C]]&lt;stookgrens[],stookgrens[]-_34_KNMI_Stations[[#This Row],[Etmaal temperatuur °C]],0),"")</f>
        <v>11.9</v>
      </c>
      <c r="O7621" s="89">
        <f>_34_KNMI_Stations[[#This Row],[graaddagen]]*_34_KNMI_Stations[[#This Row],[Gewogen factor]]</f>
        <v>9.5200000000000014</v>
      </c>
      <c r="P7621" s="89" cm="1">
        <f t="array" ref="P7621">IF(ISNUMBER(_34_KNMI_Stations[[#This Row],[Etmaal temperatuur °C]]),IF(_34_KNMI_Stations[[#This Row],[Etmaal temperatuur °C]]&gt;stookgrens[],_34_KNMI_Stations[[#This Row],[Etmaal temperatuur °C]]-stookgrens[],0),"")</f>
        <v>0</v>
      </c>
    </row>
    <row r="7622" spans="1:16" x14ac:dyDescent="0.25">
      <c r="A7622">
        <v>290</v>
      </c>
      <c r="B7622" s="110">
        <v>45754</v>
      </c>
      <c r="C7622" s="89">
        <v>2.2999999999999998</v>
      </c>
      <c r="D7622" s="89">
        <v>6.9</v>
      </c>
      <c r="E7622" s="96">
        <v>2121</v>
      </c>
      <c r="F7622" s="89">
        <v>0</v>
      </c>
      <c r="G7622" s="89">
        <v>1027</v>
      </c>
      <c r="H7622">
        <v>0.56999999999999995</v>
      </c>
      <c r="I7622" t="s">
        <v>19</v>
      </c>
      <c r="J7622">
        <v>0.8</v>
      </c>
      <c r="K7622">
        <v>4</v>
      </c>
      <c r="L7622">
        <v>2025</v>
      </c>
      <c r="M7622" t="s">
        <v>124</v>
      </c>
      <c r="N7622" s="89" cm="1">
        <f t="array" ref="N7622">IF(ISNUMBER(_34_KNMI_Stations[[#This Row],[Etmaal temperatuur °C]]),IF(_34_KNMI_Stations[[#This Row],[Etmaal temperatuur °C]]&lt;stookgrens[],stookgrens[]-_34_KNMI_Stations[[#This Row],[Etmaal temperatuur °C]],0),"")</f>
        <v>11.1</v>
      </c>
      <c r="O7622" s="89">
        <f>_34_KNMI_Stations[[#This Row],[graaddagen]]*_34_KNMI_Stations[[#This Row],[Gewogen factor]]</f>
        <v>8.8800000000000008</v>
      </c>
      <c r="P7622" s="89" cm="1">
        <f t="array" ref="P7622">IF(ISNUMBER(_34_KNMI_Stations[[#This Row],[Etmaal temperatuur °C]]),IF(_34_KNMI_Stations[[#This Row],[Etmaal temperatuur °C]]&gt;stookgrens[],_34_KNMI_Stations[[#This Row],[Etmaal temperatuur °C]]-stookgrens[],0),"")</f>
        <v>0</v>
      </c>
    </row>
    <row r="7623" spans="1:16" x14ac:dyDescent="0.25">
      <c r="A7623">
        <v>290</v>
      </c>
      <c r="B7623" s="110">
        <v>45755</v>
      </c>
      <c r="C7623" s="89">
        <v>2.5</v>
      </c>
      <c r="D7623" s="89">
        <v>8.3000000000000007</v>
      </c>
      <c r="E7623" s="96">
        <v>2070</v>
      </c>
      <c r="F7623" s="89">
        <v>0</v>
      </c>
      <c r="G7623" s="89">
        <v>1027.0999999999999</v>
      </c>
      <c r="H7623">
        <v>0.64</v>
      </c>
      <c r="I7623" t="s">
        <v>19</v>
      </c>
      <c r="J7623">
        <v>0.8</v>
      </c>
      <c r="K7623">
        <v>4</v>
      </c>
      <c r="L7623">
        <v>2025</v>
      </c>
      <c r="M7623" t="s">
        <v>124</v>
      </c>
      <c r="N7623" s="89" cm="1">
        <f t="array" ref="N7623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7623" s="89">
        <f>_34_KNMI_Stations[[#This Row],[graaddagen]]*_34_KNMI_Stations[[#This Row],[Gewogen factor]]</f>
        <v>7.76</v>
      </c>
      <c r="P7623" s="89" cm="1">
        <f t="array" ref="P7623">IF(ISNUMBER(_34_KNMI_Stations[[#This Row],[Etmaal temperatuur °C]]),IF(_34_KNMI_Stations[[#This Row],[Etmaal temperatuur °C]]&gt;stookgrens[],_34_KNMI_Stations[[#This Row],[Etmaal temperatuur °C]]-stookgrens[],0),"")</f>
        <v>0</v>
      </c>
    </row>
    <row r="7624" spans="1:16" x14ac:dyDescent="0.25">
      <c r="A7624">
        <v>290</v>
      </c>
      <c r="B7624" s="110">
        <v>45756</v>
      </c>
      <c r="C7624" s="89">
        <v>3.8</v>
      </c>
      <c r="D7624" s="89">
        <v>7.4</v>
      </c>
      <c r="E7624" s="96">
        <v>1793</v>
      </c>
      <c r="F7624" s="89">
        <v>0</v>
      </c>
      <c r="G7624" s="89">
        <v>1026.3</v>
      </c>
      <c r="H7624">
        <v>0.75</v>
      </c>
      <c r="I7624" t="s">
        <v>19</v>
      </c>
      <c r="J7624">
        <v>0.8</v>
      </c>
      <c r="K7624">
        <v>4</v>
      </c>
      <c r="L7624">
        <v>2025</v>
      </c>
      <c r="M7624" t="s">
        <v>124</v>
      </c>
      <c r="N7624" s="89" cm="1">
        <f t="array" ref="N7624">IF(ISNUMBER(_34_KNMI_Stations[[#This Row],[Etmaal temperatuur °C]]),IF(_34_KNMI_Stations[[#This Row],[Etmaal temperatuur °C]]&lt;stookgrens[],stookgrens[]-_34_KNMI_Stations[[#This Row],[Etmaal temperatuur °C]],0),"")</f>
        <v>10.6</v>
      </c>
      <c r="O7624" s="89">
        <f>_34_KNMI_Stations[[#This Row],[graaddagen]]*_34_KNMI_Stations[[#This Row],[Gewogen factor]]</f>
        <v>8.48</v>
      </c>
      <c r="P7624" s="89" cm="1">
        <f t="array" ref="P7624">IF(ISNUMBER(_34_KNMI_Stations[[#This Row],[Etmaal temperatuur °C]]),IF(_34_KNMI_Stations[[#This Row],[Etmaal temperatuur °C]]&gt;stookgrens[],_34_KNMI_Stations[[#This Row],[Etmaal temperatuur °C]]-stookgrens[],0),"")</f>
        <v>0</v>
      </c>
    </row>
    <row r="7625" spans="1:16" x14ac:dyDescent="0.25">
      <c r="A7625">
        <v>290</v>
      </c>
      <c r="B7625" s="110">
        <v>45757</v>
      </c>
      <c r="C7625" s="89">
        <v>3.3</v>
      </c>
      <c r="D7625" s="89">
        <v>9.1999999999999993</v>
      </c>
      <c r="E7625" s="96">
        <v>1205</v>
      </c>
      <c r="F7625" s="89">
        <v>0</v>
      </c>
      <c r="G7625" s="89">
        <v>1026.9000000000001</v>
      </c>
      <c r="H7625">
        <v>0.73</v>
      </c>
      <c r="I7625" t="s">
        <v>19</v>
      </c>
      <c r="J7625">
        <v>0.8</v>
      </c>
      <c r="K7625">
        <v>4</v>
      </c>
      <c r="L7625">
        <v>2025</v>
      </c>
      <c r="M7625" t="s">
        <v>124</v>
      </c>
      <c r="N7625" s="89" cm="1">
        <f t="array" ref="N7625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7625" s="89">
        <f>_34_KNMI_Stations[[#This Row],[graaddagen]]*_34_KNMI_Stations[[#This Row],[Gewogen factor]]</f>
        <v>7.0400000000000009</v>
      </c>
      <c r="P7625" s="89" cm="1">
        <f t="array" ref="P7625">IF(ISNUMBER(_34_KNMI_Stations[[#This Row],[Etmaal temperatuur °C]]),IF(_34_KNMI_Stations[[#This Row],[Etmaal temperatuur °C]]&gt;stookgrens[],_34_KNMI_Stations[[#This Row],[Etmaal temperatuur °C]]-stookgrens[],0),"")</f>
        <v>0</v>
      </c>
    </row>
    <row r="7626" spans="1:16" x14ac:dyDescent="0.25">
      <c r="A7626">
        <v>290</v>
      </c>
      <c r="B7626" s="110">
        <v>45758</v>
      </c>
      <c r="C7626" s="89">
        <v>3.3</v>
      </c>
      <c r="D7626" s="89">
        <v>10.9</v>
      </c>
      <c r="E7626" s="96">
        <v>1848</v>
      </c>
      <c r="F7626" s="89">
        <v>0</v>
      </c>
      <c r="G7626" s="89">
        <v>1020.8</v>
      </c>
      <c r="H7626">
        <v>0.75</v>
      </c>
      <c r="I7626" t="s">
        <v>19</v>
      </c>
      <c r="J7626">
        <v>0.8</v>
      </c>
      <c r="K7626">
        <v>4</v>
      </c>
      <c r="L7626">
        <v>2025</v>
      </c>
      <c r="M7626" t="s">
        <v>124</v>
      </c>
      <c r="N7626" s="89" cm="1">
        <f t="array" ref="N7626">IF(ISNUMBER(_34_KNMI_Stations[[#This Row],[Etmaal temperatuur °C]]),IF(_34_KNMI_Stations[[#This Row],[Etmaal temperatuur °C]]&lt;stookgrens[],stookgrens[]-_34_KNMI_Stations[[#This Row],[Etmaal temperatuur °C]],0),"")</f>
        <v>7.1</v>
      </c>
      <c r="O7626" s="89">
        <f>_34_KNMI_Stations[[#This Row],[graaddagen]]*_34_KNMI_Stations[[#This Row],[Gewogen factor]]</f>
        <v>5.68</v>
      </c>
      <c r="P7626" s="89" cm="1">
        <f t="array" ref="P7626">IF(ISNUMBER(_34_KNMI_Stations[[#This Row],[Etmaal temperatuur °C]]),IF(_34_KNMI_Stations[[#This Row],[Etmaal temperatuur °C]]&gt;stookgrens[],_34_KNMI_Stations[[#This Row],[Etmaal temperatuur °C]]-stookgrens[],0),"")</f>
        <v>0</v>
      </c>
    </row>
    <row r="7627" spans="1:16" x14ac:dyDescent="0.25">
      <c r="A7627">
        <v>290</v>
      </c>
      <c r="B7627" s="110">
        <v>45759</v>
      </c>
      <c r="C7627" s="89">
        <v>3.3</v>
      </c>
      <c r="D7627" s="89">
        <v>15</v>
      </c>
      <c r="E7627" s="96">
        <v>2157</v>
      </c>
      <c r="F7627" s="89">
        <v>0</v>
      </c>
      <c r="G7627" s="89">
        <v>1010.3</v>
      </c>
      <c r="H7627">
        <v>0.6</v>
      </c>
      <c r="I7627" t="s">
        <v>19</v>
      </c>
      <c r="J7627">
        <v>0.8</v>
      </c>
      <c r="K7627">
        <v>4</v>
      </c>
      <c r="L7627">
        <v>2025</v>
      </c>
      <c r="M7627" t="s">
        <v>124</v>
      </c>
      <c r="N7627" s="89" cm="1">
        <f t="array" ref="N7627">IF(ISNUMBER(_34_KNMI_Stations[[#This Row],[Etmaal temperatuur °C]]),IF(_34_KNMI_Stations[[#This Row],[Etmaal temperatuur °C]]&lt;stookgrens[],stookgrens[]-_34_KNMI_Stations[[#This Row],[Etmaal temperatuur °C]],0),"")</f>
        <v>3</v>
      </c>
      <c r="O7627" s="89">
        <f>_34_KNMI_Stations[[#This Row],[graaddagen]]*_34_KNMI_Stations[[#This Row],[Gewogen factor]]</f>
        <v>2.4000000000000004</v>
      </c>
      <c r="P7627" s="89" cm="1">
        <f t="array" ref="P7627">IF(ISNUMBER(_34_KNMI_Stations[[#This Row],[Etmaal temperatuur °C]]),IF(_34_KNMI_Stations[[#This Row],[Etmaal temperatuur °C]]&gt;stookgrens[],_34_KNMI_Stations[[#This Row],[Etmaal temperatuur °C]]-stookgrens[],0),"")</f>
        <v>0</v>
      </c>
    </row>
    <row r="7628" spans="1:16" x14ac:dyDescent="0.25">
      <c r="A7628">
        <v>290</v>
      </c>
      <c r="B7628" s="110">
        <v>45760</v>
      </c>
      <c r="C7628" s="89">
        <v>4.3</v>
      </c>
      <c r="D7628" s="89">
        <v>14.8</v>
      </c>
      <c r="E7628" s="96">
        <v>1280</v>
      </c>
      <c r="F7628" s="89">
        <v>1.2</v>
      </c>
      <c r="G7628" s="89">
        <v>1004</v>
      </c>
      <c r="H7628">
        <v>0.73</v>
      </c>
      <c r="I7628" t="s">
        <v>19</v>
      </c>
      <c r="J7628">
        <v>0.8</v>
      </c>
      <c r="K7628">
        <v>4</v>
      </c>
      <c r="L7628">
        <v>2025</v>
      </c>
      <c r="M7628" t="s">
        <v>124</v>
      </c>
      <c r="N7628" s="89" cm="1">
        <f t="array" ref="N7628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7628" s="89">
        <f>_34_KNMI_Stations[[#This Row],[graaddagen]]*_34_KNMI_Stations[[#This Row],[Gewogen factor]]</f>
        <v>2.5599999999999996</v>
      </c>
      <c r="P7628" s="89" cm="1">
        <f t="array" ref="P7628">IF(ISNUMBER(_34_KNMI_Stations[[#This Row],[Etmaal temperatuur °C]]),IF(_34_KNMI_Stations[[#This Row],[Etmaal temperatuur °C]]&gt;stookgrens[],_34_KNMI_Stations[[#This Row],[Etmaal temperatuur °C]]-stookgrens[],0),"")</f>
        <v>0</v>
      </c>
    </row>
    <row r="7629" spans="1:16" x14ac:dyDescent="0.25">
      <c r="A7629">
        <v>290</v>
      </c>
      <c r="B7629" s="110">
        <v>45761</v>
      </c>
      <c r="C7629" s="89">
        <v>2.7</v>
      </c>
      <c r="D7629" s="89">
        <v>12.7</v>
      </c>
      <c r="E7629" s="96">
        <v>1450</v>
      </c>
      <c r="F7629" s="89">
        <v>-0.1</v>
      </c>
      <c r="G7629" s="89">
        <v>1008</v>
      </c>
      <c r="H7629">
        <v>0.71</v>
      </c>
      <c r="I7629" t="s">
        <v>19</v>
      </c>
      <c r="J7629">
        <v>0.8</v>
      </c>
      <c r="K7629">
        <v>4</v>
      </c>
      <c r="L7629">
        <v>2025</v>
      </c>
      <c r="M7629" t="s">
        <v>125</v>
      </c>
      <c r="N7629" s="89" cm="1">
        <f t="array" ref="N7629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7629" s="89">
        <f>_34_KNMI_Stations[[#This Row],[graaddagen]]*_34_KNMI_Stations[[#This Row],[Gewogen factor]]</f>
        <v>4.2400000000000011</v>
      </c>
      <c r="P7629" s="89" cm="1">
        <f t="array" ref="P7629">IF(ISNUMBER(_34_KNMI_Stations[[#This Row],[Etmaal temperatuur °C]]),IF(_34_KNMI_Stations[[#This Row],[Etmaal temperatuur °C]]&gt;stookgrens[],_34_KNMI_Stations[[#This Row],[Etmaal temperatuur °C]]-stookgrens[],0),"")</f>
        <v>0</v>
      </c>
    </row>
    <row r="7630" spans="1:16" x14ac:dyDescent="0.25">
      <c r="A7630">
        <v>290</v>
      </c>
      <c r="B7630" s="110">
        <v>45762</v>
      </c>
      <c r="C7630" s="89">
        <v>3.1</v>
      </c>
      <c r="D7630" s="89">
        <v>14.8</v>
      </c>
      <c r="E7630" s="96">
        <v>1457</v>
      </c>
      <c r="F7630" s="89">
        <v>6.2</v>
      </c>
      <c r="G7630" s="89">
        <v>999.9</v>
      </c>
      <c r="H7630">
        <v>0.76</v>
      </c>
      <c r="I7630" t="s">
        <v>19</v>
      </c>
      <c r="J7630">
        <v>0.8</v>
      </c>
      <c r="K7630">
        <v>4</v>
      </c>
      <c r="L7630">
        <v>2025</v>
      </c>
      <c r="M7630" t="s">
        <v>125</v>
      </c>
      <c r="N7630" s="89" cm="1">
        <f t="array" ref="N7630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7630" s="89">
        <f>_34_KNMI_Stations[[#This Row],[graaddagen]]*_34_KNMI_Stations[[#This Row],[Gewogen factor]]</f>
        <v>2.5599999999999996</v>
      </c>
      <c r="P7630" s="89" cm="1">
        <f t="array" ref="P7630">IF(ISNUMBER(_34_KNMI_Stations[[#This Row],[Etmaal temperatuur °C]]),IF(_34_KNMI_Stations[[#This Row],[Etmaal temperatuur °C]]&gt;stookgrens[],_34_KNMI_Stations[[#This Row],[Etmaal temperatuur °C]]-stookgrens[],0),"")</f>
        <v>0</v>
      </c>
    </row>
    <row r="7631" spans="1:16" x14ac:dyDescent="0.25">
      <c r="A7631">
        <v>290</v>
      </c>
      <c r="B7631" s="110">
        <v>45763</v>
      </c>
      <c r="C7631" s="89">
        <v>2.2999999999999998</v>
      </c>
      <c r="D7631" s="89">
        <v>10.4</v>
      </c>
      <c r="E7631" s="96">
        <v>401</v>
      </c>
      <c r="F7631" s="89">
        <v>2.2999999999999998</v>
      </c>
      <c r="G7631" s="89">
        <v>1008.8</v>
      </c>
      <c r="H7631">
        <v>0.89</v>
      </c>
      <c r="I7631" t="s">
        <v>19</v>
      </c>
      <c r="J7631">
        <v>0.8</v>
      </c>
      <c r="K7631">
        <v>4</v>
      </c>
      <c r="L7631">
        <v>2025</v>
      </c>
      <c r="M7631" t="s">
        <v>125</v>
      </c>
      <c r="N7631" s="89" cm="1">
        <f t="array" ref="N7631">IF(ISNUMBER(_34_KNMI_Stations[[#This Row],[Etmaal temperatuur °C]]),IF(_34_KNMI_Stations[[#This Row],[Etmaal temperatuur °C]]&lt;stookgrens[],stookgrens[]-_34_KNMI_Stations[[#This Row],[Etmaal temperatuur °C]],0),"")</f>
        <v>7.6</v>
      </c>
      <c r="O7631" s="89">
        <f>_34_KNMI_Stations[[#This Row],[graaddagen]]*_34_KNMI_Stations[[#This Row],[Gewogen factor]]</f>
        <v>6.08</v>
      </c>
      <c r="P7631" s="89" cm="1">
        <f t="array" ref="P7631">IF(ISNUMBER(_34_KNMI_Stations[[#This Row],[Etmaal temperatuur °C]]),IF(_34_KNMI_Stations[[#This Row],[Etmaal temperatuur °C]]&gt;stookgrens[],_34_KNMI_Stations[[#This Row],[Etmaal temperatuur °C]]-stookgrens[],0),"")</f>
        <v>0</v>
      </c>
    </row>
    <row r="7632" spans="1:16" x14ac:dyDescent="0.25">
      <c r="A7632">
        <v>290</v>
      </c>
      <c r="B7632" s="110">
        <v>45764</v>
      </c>
      <c r="C7632" s="89">
        <v>3</v>
      </c>
      <c r="D7632" s="89">
        <v>9</v>
      </c>
      <c r="E7632" s="96">
        <v>501</v>
      </c>
      <c r="F7632" s="89">
        <v>1.7</v>
      </c>
      <c r="G7632" s="89">
        <v>1012.2</v>
      </c>
      <c r="H7632">
        <v>0.86</v>
      </c>
      <c r="I7632" t="s">
        <v>19</v>
      </c>
      <c r="J7632">
        <v>0.8</v>
      </c>
      <c r="K7632">
        <v>4</v>
      </c>
      <c r="L7632">
        <v>2025</v>
      </c>
      <c r="M7632" t="s">
        <v>125</v>
      </c>
      <c r="N7632" s="89" cm="1">
        <f t="array" ref="N7632">IF(ISNUMBER(_34_KNMI_Stations[[#This Row],[Etmaal temperatuur °C]]),IF(_34_KNMI_Stations[[#This Row],[Etmaal temperatuur °C]]&lt;stookgrens[],stookgrens[]-_34_KNMI_Stations[[#This Row],[Etmaal temperatuur °C]],0),"")</f>
        <v>9</v>
      </c>
      <c r="O7632" s="89">
        <f>_34_KNMI_Stations[[#This Row],[graaddagen]]*_34_KNMI_Stations[[#This Row],[Gewogen factor]]</f>
        <v>7.2</v>
      </c>
      <c r="P7632" s="89" cm="1">
        <f t="array" ref="P7632">IF(ISNUMBER(_34_KNMI_Stations[[#This Row],[Etmaal temperatuur °C]]),IF(_34_KNMI_Stations[[#This Row],[Etmaal temperatuur °C]]&gt;stookgrens[],_34_KNMI_Stations[[#This Row],[Etmaal temperatuur °C]]-stookgrens[],0),"")</f>
        <v>0</v>
      </c>
    </row>
    <row r="7633" spans="1:16" x14ac:dyDescent="0.25">
      <c r="A7633">
        <v>290</v>
      </c>
      <c r="B7633" s="110">
        <v>45765</v>
      </c>
      <c r="C7633" s="89">
        <v>2.4</v>
      </c>
      <c r="D7633" s="89">
        <v>9.3000000000000007</v>
      </c>
      <c r="E7633" s="96">
        <v>1023</v>
      </c>
      <c r="F7633" s="89">
        <v>4.3</v>
      </c>
      <c r="G7633" s="89">
        <v>1014.3</v>
      </c>
      <c r="H7633">
        <v>0.8</v>
      </c>
      <c r="I7633" t="s">
        <v>19</v>
      </c>
      <c r="J7633">
        <v>0.8</v>
      </c>
      <c r="K7633">
        <v>4</v>
      </c>
      <c r="L7633">
        <v>2025</v>
      </c>
      <c r="M7633" t="s">
        <v>125</v>
      </c>
      <c r="N7633" s="89" cm="1">
        <f t="array" ref="N7633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7633" s="89">
        <f>_34_KNMI_Stations[[#This Row],[graaddagen]]*_34_KNMI_Stations[[#This Row],[Gewogen factor]]</f>
        <v>6.96</v>
      </c>
      <c r="P7633" s="89" cm="1">
        <f t="array" ref="P7633">IF(ISNUMBER(_34_KNMI_Stations[[#This Row],[Etmaal temperatuur °C]]),IF(_34_KNMI_Stations[[#This Row],[Etmaal temperatuur °C]]&gt;stookgrens[],_34_KNMI_Stations[[#This Row],[Etmaal temperatuur °C]]-stookgrens[],0),"")</f>
        <v>0</v>
      </c>
    </row>
    <row r="7634" spans="1:16" x14ac:dyDescent="0.25">
      <c r="A7634">
        <v>290</v>
      </c>
      <c r="B7634" s="110">
        <v>45766</v>
      </c>
      <c r="C7634" s="89">
        <v>2.1</v>
      </c>
      <c r="D7634" s="89">
        <v>8.8000000000000007</v>
      </c>
      <c r="E7634" s="96">
        <v>2040</v>
      </c>
      <c r="F7634" s="89">
        <v>0</v>
      </c>
      <c r="G7634" s="89">
        <v>1010</v>
      </c>
      <c r="H7634">
        <v>0.75</v>
      </c>
      <c r="I7634" t="s">
        <v>19</v>
      </c>
      <c r="J7634">
        <v>0.8</v>
      </c>
      <c r="K7634">
        <v>4</v>
      </c>
      <c r="L7634">
        <v>2025</v>
      </c>
      <c r="M7634" t="s">
        <v>125</v>
      </c>
      <c r="N7634" s="89" cm="1">
        <f t="array" ref="N7634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7634" s="89">
        <f>_34_KNMI_Stations[[#This Row],[graaddagen]]*_34_KNMI_Stations[[#This Row],[Gewogen factor]]</f>
        <v>7.3599999999999994</v>
      </c>
      <c r="P7634" s="89" cm="1">
        <f t="array" ref="P7634">IF(ISNUMBER(_34_KNMI_Stations[[#This Row],[Etmaal temperatuur °C]]),IF(_34_KNMI_Stations[[#This Row],[Etmaal temperatuur °C]]&gt;stookgrens[],_34_KNMI_Stations[[#This Row],[Etmaal temperatuur °C]]-stookgrens[],0),"")</f>
        <v>0</v>
      </c>
    </row>
    <row r="7635" spans="1:16" x14ac:dyDescent="0.25">
      <c r="A7635">
        <v>290</v>
      </c>
      <c r="B7635" s="110">
        <v>45767</v>
      </c>
      <c r="C7635" s="89">
        <v>1.8</v>
      </c>
      <c r="D7635" s="89">
        <v>9.5</v>
      </c>
      <c r="E7635" s="96">
        <v>1805</v>
      </c>
      <c r="F7635" s="89">
        <v>1</v>
      </c>
      <c r="G7635" s="89">
        <v>1007.3</v>
      </c>
      <c r="H7635">
        <v>0.77</v>
      </c>
      <c r="I7635" t="s">
        <v>19</v>
      </c>
      <c r="J7635">
        <v>0.8</v>
      </c>
      <c r="K7635">
        <v>4</v>
      </c>
      <c r="L7635">
        <v>2025</v>
      </c>
      <c r="M7635" t="s">
        <v>125</v>
      </c>
      <c r="N7635" s="89" cm="1">
        <f t="array" ref="N7635">IF(ISNUMBER(_34_KNMI_Stations[[#This Row],[Etmaal temperatuur °C]]),IF(_34_KNMI_Stations[[#This Row],[Etmaal temperatuur °C]]&lt;stookgrens[],stookgrens[]-_34_KNMI_Stations[[#This Row],[Etmaal temperatuur °C]],0),"")</f>
        <v>8.5</v>
      </c>
      <c r="O7635" s="89">
        <f>_34_KNMI_Stations[[#This Row],[graaddagen]]*_34_KNMI_Stations[[#This Row],[Gewogen factor]]</f>
        <v>6.8000000000000007</v>
      </c>
      <c r="P7635" s="89" cm="1">
        <f t="array" ref="P7635">IF(ISNUMBER(_34_KNMI_Stations[[#This Row],[Etmaal temperatuur °C]]),IF(_34_KNMI_Stations[[#This Row],[Etmaal temperatuur °C]]&gt;stookgrens[],_34_KNMI_Stations[[#This Row],[Etmaal temperatuur °C]]-stookgrens[],0),"")</f>
        <v>0</v>
      </c>
    </row>
    <row r="7636" spans="1:16" x14ac:dyDescent="0.25">
      <c r="A7636">
        <v>290</v>
      </c>
      <c r="B7636" s="110">
        <v>45768</v>
      </c>
      <c r="C7636" s="89">
        <v>1.6</v>
      </c>
      <c r="D7636" s="89">
        <v>12</v>
      </c>
      <c r="E7636" s="96">
        <v>816</v>
      </c>
      <c r="F7636" s="89">
        <v>8.1</v>
      </c>
      <c r="G7636" s="89">
        <v>1010.4</v>
      </c>
      <c r="H7636">
        <v>0.84</v>
      </c>
      <c r="I7636" t="s">
        <v>19</v>
      </c>
      <c r="J7636">
        <v>0.8</v>
      </c>
      <c r="K7636">
        <v>4</v>
      </c>
      <c r="L7636">
        <v>2025</v>
      </c>
      <c r="M7636" t="s">
        <v>126</v>
      </c>
      <c r="N7636" s="89" cm="1">
        <f t="array" ref="N7636">IF(ISNUMBER(_34_KNMI_Stations[[#This Row],[Etmaal temperatuur °C]]),IF(_34_KNMI_Stations[[#This Row],[Etmaal temperatuur °C]]&lt;stookgrens[],stookgrens[]-_34_KNMI_Stations[[#This Row],[Etmaal temperatuur °C]],0),"")</f>
        <v>6</v>
      </c>
      <c r="O7636" s="89">
        <f>_34_KNMI_Stations[[#This Row],[graaddagen]]*_34_KNMI_Stations[[#This Row],[Gewogen factor]]</f>
        <v>4.8000000000000007</v>
      </c>
      <c r="P7636" s="89" cm="1">
        <f t="array" ref="P7636">IF(ISNUMBER(_34_KNMI_Stations[[#This Row],[Etmaal temperatuur °C]]),IF(_34_KNMI_Stations[[#This Row],[Etmaal temperatuur °C]]&gt;stookgrens[],_34_KNMI_Stations[[#This Row],[Etmaal temperatuur °C]]-stookgrens[],0),"")</f>
        <v>0</v>
      </c>
    </row>
    <row r="7637" spans="1:16" x14ac:dyDescent="0.25">
      <c r="A7637">
        <v>290</v>
      </c>
      <c r="B7637" s="110">
        <v>45769</v>
      </c>
      <c r="C7637" s="89">
        <v>2.1</v>
      </c>
      <c r="D7637" s="89">
        <v>11.3</v>
      </c>
      <c r="E7637" s="96">
        <v>959</v>
      </c>
      <c r="F7637" s="89">
        <v>-0.1</v>
      </c>
      <c r="G7637" s="89">
        <v>1016.8</v>
      </c>
      <c r="H7637">
        <v>0.84</v>
      </c>
      <c r="I7637" t="s">
        <v>19</v>
      </c>
      <c r="J7637">
        <v>0.8</v>
      </c>
      <c r="K7637">
        <v>4</v>
      </c>
      <c r="L7637">
        <v>2025</v>
      </c>
      <c r="M7637" t="s">
        <v>126</v>
      </c>
      <c r="N7637" s="89" cm="1">
        <f t="array" ref="N7637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7637" s="89">
        <f>_34_KNMI_Stations[[#This Row],[graaddagen]]*_34_KNMI_Stations[[#This Row],[Gewogen factor]]</f>
        <v>5.3599999999999994</v>
      </c>
      <c r="P7637" s="89" cm="1">
        <f t="array" ref="P7637">IF(ISNUMBER(_34_KNMI_Stations[[#This Row],[Etmaal temperatuur °C]]),IF(_34_KNMI_Stations[[#This Row],[Etmaal temperatuur °C]]&gt;stookgrens[],_34_KNMI_Stations[[#This Row],[Etmaal temperatuur °C]]-stookgrens[],0),"")</f>
        <v>0</v>
      </c>
    </row>
    <row r="7638" spans="1:16" x14ac:dyDescent="0.25">
      <c r="A7638">
        <v>290</v>
      </c>
      <c r="B7638" s="110">
        <v>45770</v>
      </c>
      <c r="C7638" s="89">
        <v>2</v>
      </c>
      <c r="D7638" s="89">
        <v>11.9</v>
      </c>
      <c r="E7638" s="96">
        <v>1110</v>
      </c>
      <c r="F7638" s="89">
        <v>13.2</v>
      </c>
      <c r="G7638" s="89">
        <v>1014.8</v>
      </c>
      <c r="H7638">
        <v>0.86</v>
      </c>
      <c r="I7638" t="s">
        <v>19</v>
      </c>
      <c r="J7638">
        <v>0.8</v>
      </c>
      <c r="K7638">
        <v>4</v>
      </c>
      <c r="L7638">
        <v>2025</v>
      </c>
      <c r="M7638" t="s">
        <v>126</v>
      </c>
      <c r="N7638" s="89" cm="1">
        <f t="array" ref="N7638">IF(ISNUMBER(_34_KNMI_Stations[[#This Row],[Etmaal temperatuur °C]]),IF(_34_KNMI_Stations[[#This Row],[Etmaal temperatuur °C]]&lt;stookgrens[],stookgrens[]-_34_KNMI_Stations[[#This Row],[Etmaal temperatuur °C]],0),"")</f>
        <v>6.1</v>
      </c>
      <c r="O7638" s="89">
        <f>_34_KNMI_Stations[[#This Row],[graaddagen]]*_34_KNMI_Stations[[#This Row],[Gewogen factor]]</f>
        <v>4.88</v>
      </c>
      <c r="P7638" s="89" cm="1">
        <f t="array" ref="P7638">IF(ISNUMBER(_34_KNMI_Stations[[#This Row],[Etmaal temperatuur °C]]),IF(_34_KNMI_Stations[[#This Row],[Etmaal temperatuur °C]]&gt;stookgrens[],_34_KNMI_Stations[[#This Row],[Etmaal temperatuur °C]]-stookgrens[],0),"")</f>
        <v>0</v>
      </c>
    </row>
    <row r="7639" spans="1:16" x14ac:dyDescent="0.25">
      <c r="A7639">
        <v>290</v>
      </c>
      <c r="B7639" s="110">
        <v>45771</v>
      </c>
      <c r="C7639" s="89">
        <v>3.6</v>
      </c>
      <c r="D7639" s="89">
        <v>11</v>
      </c>
      <c r="E7639" s="96">
        <v>526</v>
      </c>
      <c r="F7639" s="89">
        <v>7.5</v>
      </c>
      <c r="G7639" s="89">
        <v>1017.4</v>
      </c>
      <c r="H7639">
        <v>0.92</v>
      </c>
      <c r="I7639" t="s">
        <v>19</v>
      </c>
      <c r="J7639">
        <v>0.8</v>
      </c>
      <c r="K7639">
        <v>4</v>
      </c>
      <c r="L7639">
        <v>2025</v>
      </c>
      <c r="M7639" t="s">
        <v>126</v>
      </c>
      <c r="N7639" s="89" cm="1">
        <f t="array" ref="N7639">IF(ISNUMBER(_34_KNMI_Stations[[#This Row],[Etmaal temperatuur °C]]),IF(_34_KNMI_Stations[[#This Row],[Etmaal temperatuur °C]]&lt;stookgrens[],stookgrens[]-_34_KNMI_Stations[[#This Row],[Etmaal temperatuur °C]],0),"")</f>
        <v>7</v>
      </c>
      <c r="O7639" s="89">
        <f>_34_KNMI_Stations[[#This Row],[graaddagen]]*_34_KNMI_Stations[[#This Row],[Gewogen factor]]</f>
        <v>5.6000000000000005</v>
      </c>
      <c r="P7639" s="89" cm="1">
        <f t="array" ref="P7639">IF(ISNUMBER(_34_KNMI_Stations[[#This Row],[Etmaal temperatuur °C]]),IF(_34_KNMI_Stations[[#This Row],[Etmaal temperatuur °C]]&gt;stookgrens[],_34_KNMI_Stations[[#This Row],[Etmaal temperatuur °C]]-stookgrens[],0),"")</f>
        <v>0</v>
      </c>
    </row>
    <row r="7640" spans="1:16" x14ac:dyDescent="0.25">
      <c r="A7640">
        <v>290</v>
      </c>
      <c r="B7640" s="110">
        <v>45772</v>
      </c>
      <c r="C7640" s="89">
        <v>2.9</v>
      </c>
      <c r="D7640" s="89">
        <v>8.5</v>
      </c>
      <c r="E7640" s="96">
        <v>832</v>
      </c>
      <c r="F7640" s="89">
        <v>0</v>
      </c>
      <c r="G7640" s="89">
        <v>1022.6</v>
      </c>
      <c r="H7640">
        <v>0.89</v>
      </c>
      <c r="I7640" t="s">
        <v>19</v>
      </c>
      <c r="J7640">
        <v>0.8</v>
      </c>
      <c r="K7640">
        <v>4</v>
      </c>
      <c r="L7640">
        <v>2025</v>
      </c>
      <c r="M7640" t="s">
        <v>126</v>
      </c>
      <c r="N7640" s="89" cm="1">
        <f t="array" ref="N7640">IF(ISNUMBER(_34_KNMI_Stations[[#This Row],[Etmaal temperatuur °C]]),IF(_34_KNMI_Stations[[#This Row],[Etmaal temperatuur °C]]&lt;stookgrens[],stookgrens[]-_34_KNMI_Stations[[#This Row],[Etmaal temperatuur °C]],0),"")</f>
        <v>9.5</v>
      </c>
      <c r="O7640" s="89">
        <f>_34_KNMI_Stations[[#This Row],[graaddagen]]*_34_KNMI_Stations[[#This Row],[Gewogen factor]]</f>
        <v>7.6000000000000005</v>
      </c>
      <c r="P7640" s="89" cm="1">
        <f t="array" ref="P7640">IF(ISNUMBER(_34_KNMI_Stations[[#This Row],[Etmaal temperatuur °C]]),IF(_34_KNMI_Stations[[#This Row],[Etmaal temperatuur °C]]&gt;stookgrens[],_34_KNMI_Stations[[#This Row],[Etmaal temperatuur °C]]-stookgrens[],0),"")</f>
        <v>0</v>
      </c>
    </row>
    <row r="7641" spans="1:16" x14ac:dyDescent="0.25">
      <c r="A7641">
        <v>290</v>
      </c>
      <c r="B7641" s="110">
        <v>45773</v>
      </c>
      <c r="C7641" s="89">
        <v>3</v>
      </c>
      <c r="D7641" s="89">
        <v>12.2</v>
      </c>
      <c r="E7641" s="96">
        <v>2220</v>
      </c>
      <c r="F7641" s="89">
        <v>0</v>
      </c>
      <c r="G7641" s="89">
        <v>1023.2</v>
      </c>
      <c r="H7641">
        <v>0.7</v>
      </c>
      <c r="I7641" t="s">
        <v>19</v>
      </c>
      <c r="J7641">
        <v>0.8</v>
      </c>
      <c r="K7641">
        <v>4</v>
      </c>
      <c r="L7641">
        <v>2025</v>
      </c>
      <c r="M7641" t="s">
        <v>126</v>
      </c>
      <c r="N7641" s="89" cm="1">
        <f t="array" ref="N7641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7641" s="89">
        <f>_34_KNMI_Stations[[#This Row],[graaddagen]]*_34_KNMI_Stations[[#This Row],[Gewogen factor]]</f>
        <v>4.6400000000000006</v>
      </c>
      <c r="P7641" s="89" cm="1">
        <f t="array" ref="P7641">IF(ISNUMBER(_34_KNMI_Stations[[#This Row],[Etmaal temperatuur °C]]),IF(_34_KNMI_Stations[[#This Row],[Etmaal temperatuur °C]]&gt;stookgrens[],_34_KNMI_Stations[[#This Row],[Etmaal temperatuur °C]]-stookgrens[],0),"")</f>
        <v>0</v>
      </c>
    </row>
    <row r="7642" spans="1:16" x14ac:dyDescent="0.25">
      <c r="A7642">
        <v>290</v>
      </c>
      <c r="B7642" s="110">
        <v>45774</v>
      </c>
      <c r="C7642" s="89">
        <v>2.4</v>
      </c>
      <c r="D7642" s="89">
        <v>13.1</v>
      </c>
      <c r="E7642" s="96">
        <v>2502</v>
      </c>
      <c r="F7642" s="89">
        <v>0</v>
      </c>
      <c r="G7642" s="89">
        <v>1025.2</v>
      </c>
      <c r="H7642">
        <v>0.59</v>
      </c>
      <c r="I7642" t="s">
        <v>19</v>
      </c>
      <c r="J7642">
        <v>0.8</v>
      </c>
      <c r="K7642">
        <v>4</v>
      </c>
      <c r="L7642">
        <v>2025</v>
      </c>
      <c r="M7642" t="s">
        <v>126</v>
      </c>
      <c r="N7642" s="89" cm="1">
        <f t="array" ref="N7642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7642" s="89">
        <f>_34_KNMI_Stations[[#This Row],[graaddagen]]*_34_KNMI_Stations[[#This Row],[Gewogen factor]]</f>
        <v>3.9200000000000004</v>
      </c>
      <c r="P7642" s="89" cm="1">
        <f t="array" ref="P7642">IF(ISNUMBER(_34_KNMI_Stations[[#This Row],[Etmaal temperatuur °C]]),IF(_34_KNMI_Stations[[#This Row],[Etmaal temperatuur °C]]&gt;stookgrens[],_34_KNMI_Stations[[#This Row],[Etmaal temperatuur °C]]-stookgrens[],0),"")</f>
        <v>0</v>
      </c>
    </row>
    <row r="7643" spans="1:16" x14ac:dyDescent="0.25">
      <c r="A7643">
        <v>290</v>
      </c>
      <c r="B7643" s="110">
        <v>45775</v>
      </c>
      <c r="C7643" s="89">
        <v>1.5</v>
      </c>
      <c r="D7643" s="89">
        <v>12.7</v>
      </c>
      <c r="E7643" s="96">
        <v>2240</v>
      </c>
      <c r="F7643" s="89">
        <v>0</v>
      </c>
      <c r="G7643" s="89">
        <v>1026.8</v>
      </c>
      <c r="H7643">
        <v>0.67</v>
      </c>
      <c r="I7643" t="s">
        <v>19</v>
      </c>
      <c r="J7643">
        <v>0.8</v>
      </c>
      <c r="K7643">
        <v>4</v>
      </c>
      <c r="L7643">
        <v>2025</v>
      </c>
      <c r="M7643" t="s">
        <v>127</v>
      </c>
      <c r="N7643" s="89" cm="1">
        <f t="array" ref="N7643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7643" s="89">
        <f>_34_KNMI_Stations[[#This Row],[graaddagen]]*_34_KNMI_Stations[[#This Row],[Gewogen factor]]</f>
        <v>4.2400000000000011</v>
      </c>
      <c r="P7643" s="89" cm="1">
        <f t="array" ref="P7643">IF(ISNUMBER(_34_KNMI_Stations[[#This Row],[Etmaal temperatuur °C]]),IF(_34_KNMI_Stations[[#This Row],[Etmaal temperatuur °C]]&gt;stookgrens[],_34_KNMI_Stations[[#This Row],[Etmaal temperatuur °C]]-stookgrens[],0),"")</f>
        <v>0</v>
      </c>
    </row>
    <row r="7644" spans="1:16" x14ac:dyDescent="0.25">
      <c r="A7644">
        <v>290</v>
      </c>
      <c r="B7644" s="110">
        <v>45776</v>
      </c>
      <c r="C7644" s="89">
        <v>1.9</v>
      </c>
      <c r="D7644" s="89">
        <v>14.5</v>
      </c>
      <c r="E7644" s="96">
        <v>2278</v>
      </c>
      <c r="F7644" s="89">
        <v>0</v>
      </c>
      <c r="G7644" s="89">
        <v>1026.5</v>
      </c>
      <c r="H7644">
        <v>0.7</v>
      </c>
      <c r="I7644" t="s">
        <v>19</v>
      </c>
      <c r="J7644">
        <v>0.8</v>
      </c>
      <c r="K7644">
        <v>4</v>
      </c>
      <c r="L7644">
        <v>2025</v>
      </c>
      <c r="M7644" t="s">
        <v>127</v>
      </c>
      <c r="N7644" s="89" cm="1">
        <f t="array" ref="N7644">IF(ISNUMBER(_34_KNMI_Stations[[#This Row],[Etmaal temperatuur °C]]),IF(_34_KNMI_Stations[[#This Row],[Etmaal temperatuur °C]]&lt;stookgrens[],stookgrens[]-_34_KNMI_Stations[[#This Row],[Etmaal temperatuur °C]],0),"")</f>
        <v>3.5</v>
      </c>
      <c r="O7644" s="89">
        <f>_34_KNMI_Stations[[#This Row],[graaddagen]]*_34_KNMI_Stations[[#This Row],[Gewogen factor]]</f>
        <v>2.8000000000000003</v>
      </c>
      <c r="P7644" s="89" cm="1">
        <f t="array" ref="P7644">IF(ISNUMBER(_34_KNMI_Stations[[#This Row],[Etmaal temperatuur °C]]),IF(_34_KNMI_Stations[[#This Row],[Etmaal temperatuur °C]]&gt;stookgrens[],_34_KNMI_Stations[[#This Row],[Etmaal temperatuur °C]]-stookgrens[],0),"")</f>
        <v>0</v>
      </c>
    </row>
    <row r="7645" spans="1:16" x14ac:dyDescent="0.25">
      <c r="A7645">
        <v>290</v>
      </c>
      <c r="B7645" s="110">
        <v>45777</v>
      </c>
      <c r="C7645" s="89">
        <v>1.9</v>
      </c>
      <c r="D7645" s="89">
        <v>16.600000000000001</v>
      </c>
      <c r="E7645" s="96">
        <v>2497</v>
      </c>
      <c r="F7645" s="89">
        <v>0</v>
      </c>
      <c r="G7645" s="89">
        <v>1023.2</v>
      </c>
      <c r="H7645">
        <v>0.68</v>
      </c>
      <c r="I7645" t="s">
        <v>19</v>
      </c>
      <c r="J7645">
        <v>0.8</v>
      </c>
      <c r="K7645">
        <v>4</v>
      </c>
      <c r="L7645">
        <v>2025</v>
      </c>
      <c r="M7645" t="s">
        <v>127</v>
      </c>
      <c r="N7645" s="89" cm="1">
        <f t="array" ref="N7645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7645" s="89">
        <f>_34_KNMI_Stations[[#This Row],[graaddagen]]*_34_KNMI_Stations[[#This Row],[Gewogen factor]]</f>
        <v>1.119999999999999</v>
      </c>
      <c r="P7645" s="89" cm="1">
        <f t="array" ref="P7645">IF(ISNUMBER(_34_KNMI_Stations[[#This Row],[Etmaal temperatuur °C]]),IF(_34_KNMI_Stations[[#This Row],[Etmaal temperatuur °C]]&gt;stookgrens[],_34_KNMI_Stations[[#This Row],[Etmaal temperatuur °C]]-stookgrens[],0),"")</f>
        <v>0</v>
      </c>
    </row>
    <row r="7646" spans="1:16" x14ac:dyDescent="0.25">
      <c r="A7646">
        <v>290</v>
      </c>
      <c r="B7646" s="110">
        <v>45778</v>
      </c>
      <c r="C7646" s="89">
        <v>2</v>
      </c>
      <c r="D7646" s="89">
        <v>18.100000000000001</v>
      </c>
      <c r="E7646" s="96">
        <v>2502</v>
      </c>
      <c r="F7646" s="89">
        <v>0</v>
      </c>
      <c r="G7646" s="89">
        <v>1017.9</v>
      </c>
      <c r="H7646">
        <v>0.62</v>
      </c>
      <c r="I7646" t="s">
        <v>19</v>
      </c>
      <c r="J7646">
        <v>0.8</v>
      </c>
      <c r="K7646">
        <v>5</v>
      </c>
      <c r="L7646">
        <v>2025</v>
      </c>
      <c r="M7646" t="s">
        <v>127</v>
      </c>
      <c r="N7646" s="89" cm="1">
        <f t="array" ref="N7646">IF(ISNUMBER(_34_KNMI_Stations[[#This Row],[Etmaal temperatuur °C]]),IF(_34_KNMI_Stations[[#This Row],[Etmaal temperatuur °C]]&lt;stookgrens[],stookgrens[]-_34_KNMI_Stations[[#This Row],[Etmaal temperatuur °C]],0),"")</f>
        <v>0</v>
      </c>
      <c r="O7646" s="89">
        <f>_34_KNMI_Stations[[#This Row],[graaddagen]]*_34_KNMI_Stations[[#This Row],[Gewogen factor]]</f>
        <v>0</v>
      </c>
      <c r="P7646" s="89" cm="1">
        <f t="array" ref="P7646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7647" spans="1:16" x14ac:dyDescent="0.25">
      <c r="A7647">
        <v>290</v>
      </c>
      <c r="B7647" s="110">
        <v>45779</v>
      </c>
      <c r="C7647" s="89">
        <v>2.8</v>
      </c>
      <c r="D7647" s="89">
        <v>17.2</v>
      </c>
      <c r="E7647" s="96">
        <v>1957</v>
      </c>
      <c r="F7647" s="89">
        <v>2.5</v>
      </c>
      <c r="G7647" s="89">
        <v>1014.1</v>
      </c>
      <c r="H7647">
        <v>0.7</v>
      </c>
      <c r="I7647" t="s">
        <v>19</v>
      </c>
      <c r="J7647">
        <v>0.8</v>
      </c>
      <c r="K7647">
        <v>5</v>
      </c>
      <c r="L7647">
        <v>2025</v>
      </c>
      <c r="M7647" t="s">
        <v>127</v>
      </c>
      <c r="N7647" s="89" cm="1">
        <f t="array" ref="N7647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7647" s="89">
        <f>_34_KNMI_Stations[[#This Row],[graaddagen]]*_34_KNMI_Stations[[#This Row],[Gewogen factor]]</f>
        <v>0.64000000000000057</v>
      </c>
      <c r="P7647" s="89" cm="1">
        <f t="array" ref="P7647">IF(ISNUMBER(_34_KNMI_Stations[[#This Row],[Etmaal temperatuur °C]]),IF(_34_KNMI_Stations[[#This Row],[Etmaal temperatuur °C]]&gt;stookgrens[],_34_KNMI_Stations[[#This Row],[Etmaal temperatuur °C]]-stookgrens[],0),"")</f>
        <v>0</v>
      </c>
    </row>
    <row r="7648" spans="1:16" x14ac:dyDescent="0.25">
      <c r="A7648">
        <v>290</v>
      </c>
      <c r="B7648" s="110">
        <v>45780</v>
      </c>
      <c r="C7648" s="89">
        <v>3.3</v>
      </c>
      <c r="D7648" s="89">
        <v>11.9</v>
      </c>
      <c r="E7648" s="96">
        <v>2178</v>
      </c>
      <c r="F7648" s="89">
        <v>-0.1</v>
      </c>
      <c r="G7648" s="89">
        <v>1011.2</v>
      </c>
      <c r="H7648">
        <v>0.7</v>
      </c>
      <c r="I7648" t="s">
        <v>19</v>
      </c>
      <c r="J7648">
        <v>0.8</v>
      </c>
      <c r="K7648">
        <v>5</v>
      </c>
      <c r="L7648">
        <v>2025</v>
      </c>
      <c r="M7648" t="s">
        <v>127</v>
      </c>
      <c r="N7648" s="89" cm="1">
        <f t="array" ref="N7648">IF(ISNUMBER(_34_KNMI_Stations[[#This Row],[Etmaal temperatuur °C]]),IF(_34_KNMI_Stations[[#This Row],[Etmaal temperatuur °C]]&lt;stookgrens[],stookgrens[]-_34_KNMI_Stations[[#This Row],[Etmaal temperatuur °C]],0),"")</f>
        <v>6.1</v>
      </c>
      <c r="O7648" s="89">
        <f>_34_KNMI_Stations[[#This Row],[graaddagen]]*_34_KNMI_Stations[[#This Row],[Gewogen factor]]</f>
        <v>4.88</v>
      </c>
      <c r="P7648" s="89" cm="1">
        <f t="array" ref="P7648">IF(ISNUMBER(_34_KNMI_Stations[[#This Row],[Etmaal temperatuur °C]]),IF(_34_KNMI_Stations[[#This Row],[Etmaal temperatuur °C]]&gt;stookgrens[],_34_KNMI_Stations[[#This Row],[Etmaal temperatuur °C]]-stookgrens[],0),"")</f>
        <v>0</v>
      </c>
    </row>
    <row r="7649" spans="1:16" x14ac:dyDescent="0.25">
      <c r="A7649">
        <v>290</v>
      </c>
      <c r="B7649" s="110">
        <v>45781</v>
      </c>
      <c r="C7649" s="89">
        <v>3.2</v>
      </c>
      <c r="D7649" s="89">
        <v>8.1</v>
      </c>
      <c r="E7649" s="96">
        <v>1347</v>
      </c>
      <c r="F7649" s="89">
        <v>0.1</v>
      </c>
      <c r="G7649" s="89">
        <v>1013.8</v>
      </c>
      <c r="H7649">
        <v>0.73</v>
      </c>
      <c r="I7649" t="s">
        <v>19</v>
      </c>
      <c r="J7649">
        <v>0.8</v>
      </c>
      <c r="K7649">
        <v>5</v>
      </c>
      <c r="L7649">
        <v>2025</v>
      </c>
      <c r="M7649" t="s">
        <v>127</v>
      </c>
      <c r="N7649" s="89" cm="1">
        <f t="array" ref="N7649">IF(ISNUMBER(_34_KNMI_Stations[[#This Row],[Etmaal temperatuur °C]]),IF(_34_KNMI_Stations[[#This Row],[Etmaal temperatuur °C]]&lt;stookgrens[],stookgrens[]-_34_KNMI_Stations[[#This Row],[Etmaal temperatuur °C]],0),"")</f>
        <v>9.9</v>
      </c>
      <c r="O7649" s="89">
        <f>_34_KNMI_Stations[[#This Row],[graaddagen]]*_34_KNMI_Stations[[#This Row],[Gewogen factor]]</f>
        <v>7.9200000000000008</v>
      </c>
      <c r="P7649" s="89" cm="1">
        <f t="array" ref="P7649">IF(ISNUMBER(_34_KNMI_Stations[[#This Row],[Etmaal temperatuur °C]]),IF(_34_KNMI_Stations[[#This Row],[Etmaal temperatuur °C]]&gt;stookgrens[],_34_KNMI_Stations[[#This Row],[Etmaal temperatuur °C]]-stookgrens[],0),"")</f>
        <v>0</v>
      </c>
    </row>
    <row r="7650" spans="1:16" x14ac:dyDescent="0.25">
      <c r="A7650">
        <v>290</v>
      </c>
      <c r="B7650" s="110">
        <v>45782</v>
      </c>
      <c r="C7650" s="89">
        <v>3.6</v>
      </c>
      <c r="D7650" s="89">
        <v>8.4</v>
      </c>
      <c r="E7650" s="96">
        <v>2056</v>
      </c>
      <c r="F7650" s="89">
        <v>0</v>
      </c>
      <c r="G7650" s="89">
        <v>1018.6</v>
      </c>
      <c r="H7650">
        <v>0.66</v>
      </c>
      <c r="I7650" t="s">
        <v>19</v>
      </c>
      <c r="J7650">
        <v>0.8</v>
      </c>
      <c r="K7650">
        <v>5</v>
      </c>
      <c r="L7650">
        <v>2025</v>
      </c>
      <c r="M7650" t="s">
        <v>132</v>
      </c>
      <c r="N7650" s="89" cm="1">
        <f t="array" ref="N7650">IF(ISNUMBER(_34_KNMI_Stations[[#This Row],[Etmaal temperatuur °C]]),IF(_34_KNMI_Stations[[#This Row],[Etmaal temperatuur °C]]&lt;stookgrens[],stookgrens[]-_34_KNMI_Stations[[#This Row],[Etmaal temperatuur °C]],0),"")</f>
        <v>9.6</v>
      </c>
      <c r="O7650" s="89">
        <f>_34_KNMI_Stations[[#This Row],[graaddagen]]*_34_KNMI_Stations[[#This Row],[Gewogen factor]]</f>
        <v>7.68</v>
      </c>
      <c r="P7650" s="89" cm="1">
        <f t="array" ref="P7650">IF(ISNUMBER(_34_KNMI_Stations[[#This Row],[Etmaal temperatuur °C]]),IF(_34_KNMI_Stations[[#This Row],[Etmaal temperatuur °C]]&gt;stookgrens[],_34_KNMI_Stations[[#This Row],[Etmaal temperatuur °C]]-stookgrens[],0),"")</f>
        <v>0</v>
      </c>
    </row>
    <row r="7651" spans="1:16" x14ac:dyDescent="0.25">
      <c r="A7651">
        <v>290</v>
      </c>
      <c r="B7651" s="110">
        <v>45783</v>
      </c>
      <c r="C7651" s="89">
        <v>3.5</v>
      </c>
      <c r="D7651" s="89">
        <v>9.3000000000000007</v>
      </c>
      <c r="E7651" s="96">
        <v>1653</v>
      </c>
      <c r="F7651" s="89">
        <v>0</v>
      </c>
      <c r="G7651" s="89">
        <v>1021.3</v>
      </c>
      <c r="H7651">
        <v>0.71</v>
      </c>
      <c r="I7651" t="s">
        <v>19</v>
      </c>
      <c r="J7651">
        <v>0.8</v>
      </c>
      <c r="K7651">
        <v>5</v>
      </c>
      <c r="L7651">
        <v>2025</v>
      </c>
      <c r="M7651" t="s">
        <v>132</v>
      </c>
      <c r="N7651" s="89" cm="1">
        <f t="array" ref="N7651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7651" s="89">
        <f>_34_KNMI_Stations[[#This Row],[graaddagen]]*_34_KNMI_Stations[[#This Row],[Gewogen factor]]</f>
        <v>6.96</v>
      </c>
      <c r="P7651" s="89" cm="1">
        <f t="array" ref="P7651">IF(ISNUMBER(_34_KNMI_Stations[[#This Row],[Etmaal temperatuur °C]]),IF(_34_KNMI_Stations[[#This Row],[Etmaal temperatuur °C]]&gt;stookgrens[],_34_KNMI_Stations[[#This Row],[Etmaal temperatuur °C]]-stookgrens[],0),"")</f>
        <v>0</v>
      </c>
    </row>
    <row r="7652" spans="1:16" x14ac:dyDescent="0.25">
      <c r="A7652">
        <v>290</v>
      </c>
      <c r="B7652" s="110">
        <v>45784</v>
      </c>
      <c r="C7652" s="89">
        <v>2.9</v>
      </c>
      <c r="D7652" s="89">
        <v>11.3</v>
      </c>
      <c r="E7652" s="96">
        <v>2244</v>
      </c>
      <c r="F7652" s="89">
        <v>0</v>
      </c>
      <c r="G7652" s="89">
        <v>1020.3</v>
      </c>
      <c r="H7652">
        <v>0.63</v>
      </c>
      <c r="I7652" t="s">
        <v>19</v>
      </c>
      <c r="J7652">
        <v>0.8</v>
      </c>
      <c r="K7652">
        <v>5</v>
      </c>
      <c r="L7652">
        <v>2025</v>
      </c>
      <c r="M7652" t="s">
        <v>132</v>
      </c>
      <c r="N7652" s="89" cm="1">
        <f t="array" ref="N7652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7652" s="89">
        <f>_34_KNMI_Stations[[#This Row],[graaddagen]]*_34_KNMI_Stations[[#This Row],[Gewogen factor]]</f>
        <v>5.3599999999999994</v>
      </c>
      <c r="P7652" s="89" cm="1">
        <f t="array" ref="P7652">IF(ISNUMBER(_34_KNMI_Stations[[#This Row],[Etmaal temperatuur °C]]),IF(_34_KNMI_Stations[[#This Row],[Etmaal temperatuur °C]]&gt;stookgrens[],_34_KNMI_Stations[[#This Row],[Etmaal temperatuur °C]]-stookgrens[],0),"")</f>
        <v>0</v>
      </c>
    </row>
    <row r="7653" spans="1:16" x14ac:dyDescent="0.25">
      <c r="A7653">
        <v>290</v>
      </c>
      <c r="B7653" s="110">
        <v>45785</v>
      </c>
      <c r="C7653" s="89">
        <v>2.9</v>
      </c>
      <c r="D7653" s="89">
        <v>11.3</v>
      </c>
      <c r="E7653" s="96">
        <v>2426</v>
      </c>
      <c r="F7653" s="89">
        <v>0</v>
      </c>
      <c r="G7653" s="89">
        <v>1019.2</v>
      </c>
      <c r="H7653">
        <v>0.56000000000000005</v>
      </c>
      <c r="I7653" t="s">
        <v>19</v>
      </c>
      <c r="J7653">
        <v>0.8</v>
      </c>
      <c r="K7653">
        <v>5</v>
      </c>
      <c r="L7653">
        <v>2025</v>
      </c>
      <c r="M7653" t="s">
        <v>132</v>
      </c>
      <c r="N7653" s="89" cm="1">
        <f t="array" ref="N7653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7653" s="89">
        <f>_34_KNMI_Stations[[#This Row],[graaddagen]]*_34_KNMI_Stations[[#This Row],[Gewogen factor]]</f>
        <v>5.3599999999999994</v>
      </c>
      <c r="P7653" s="89" cm="1">
        <f t="array" ref="P7653">IF(ISNUMBER(_34_KNMI_Stations[[#This Row],[Etmaal temperatuur °C]]),IF(_34_KNMI_Stations[[#This Row],[Etmaal temperatuur °C]]&gt;stookgrens[],_34_KNMI_Stations[[#This Row],[Etmaal temperatuur °C]]-stookgrens[],0),"")</f>
        <v>0</v>
      </c>
    </row>
    <row r="7654" spans="1:16" x14ac:dyDescent="0.25">
      <c r="A7654">
        <v>290</v>
      </c>
      <c r="B7654" s="110">
        <v>45786</v>
      </c>
      <c r="C7654" s="89">
        <v>2.2999999999999998</v>
      </c>
      <c r="D7654" s="89">
        <v>12.4</v>
      </c>
      <c r="E7654" s="96">
        <v>2351</v>
      </c>
      <c r="F7654" s="89">
        <v>0</v>
      </c>
      <c r="G7654" s="89">
        <v>1021.4</v>
      </c>
      <c r="H7654">
        <v>0.56000000000000005</v>
      </c>
      <c r="I7654" t="s">
        <v>19</v>
      </c>
      <c r="J7654">
        <v>0.8</v>
      </c>
      <c r="K7654">
        <v>5</v>
      </c>
      <c r="L7654">
        <v>2025</v>
      </c>
      <c r="M7654" t="s">
        <v>132</v>
      </c>
      <c r="N7654" s="89" cm="1">
        <f t="array" ref="N7654">IF(ISNUMBER(_34_KNMI_Stations[[#This Row],[Etmaal temperatuur °C]]),IF(_34_KNMI_Stations[[#This Row],[Etmaal temperatuur °C]]&lt;stookgrens[],stookgrens[]-_34_KNMI_Stations[[#This Row],[Etmaal temperatuur °C]],0),"")</f>
        <v>5.6</v>
      </c>
      <c r="O7654" s="89">
        <f>_34_KNMI_Stations[[#This Row],[graaddagen]]*_34_KNMI_Stations[[#This Row],[Gewogen factor]]</f>
        <v>4.4799999999999995</v>
      </c>
      <c r="P7654" s="89" cm="1">
        <f t="array" ref="P7654">IF(ISNUMBER(_34_KNMI_Stations[[#This Row],[Etmaal temperatuur °C]]),IF(_34_KNMI_Stations[[#This Row],[Etmaal temperatuur °C]]&gt;stookgrens[],_34_KNMI_Stations[[#This Row],[Etmaal temperatuur °C]]-stookgrens[],0),"")</f>
        <v>0</v>
      </c>
    </row>
    <row r="7655" spans="1:16" x14ac:dyDescent="0.25">
      <c r="A7655">
        <v>290</v>
      </c>
      <c r="B7655" s="110">
        <v>45787</v>
      </c>
      <c r="C7655" s="89">
        <v>2.9</v>
      </c>
      <c r="D7655" s="89">
        <v>14.5</v>
      </c>
      <c r="E7655" s="96">
        <v>2611</v>
      </c>
      <c r="F7655" s="89">
        <v>0</v>
      </c>
      <c r="G7655" s="89">
        <v>1020.4</v>
      </c>
      <c r="H7655">
        <v>0.55000000000000004</v>
      </c>
      <c r="I7655" t="s">
        <v>19</v>
      </c>
      <c r="J7655">
        <v>0.8</v>
      </c>
      <c r="K7655">
        <v>5</v>
      </c>
      <c r="L7655">
        <v>2025</v>
      </c>
      <c r="M7655" t="s">
        <v>132</v>
      </c>
      <c r="N7655" s="89" cm="1">
        <f t="array" ref="N7655">IF(ISNUMBER(_34_KNMI_Stations[[#This Row],[Etmaal temperatuur °C]]),IF(_34_KNMI_Stations[[#This Row],[Etmaal temperatuur °C]]&lt;stookgrens[],stookgrens[]-_34_KNMI_Stations[[#This Row],[Etmaal temperatuur °C]],0),"")</f>
        <v>3.5</v>
      </c>
      <c r="O7655" s="89">
        <f>_34_KNMI_Stations[[#This Row],[graaddagen]]*_34_KNMI_Stations[[#This Row],[Gewogen factor]]</f>
        <v>2.8000000000000003</v>
      </c>
      <c r="P7655" s="89" cm="1">
        <f t="array" ref="P7655">IF(ISNUMBER(_34_KNMI_Stations[[#This Row],[Etmaal temperatuur °C]]),IF(_34_KNMI_Stations[[#This Row],[Etmaal temperatuur °C]]&gt;stookgrens[],_34_KNMI_Stations[[#This Row],[Etmaal temperatuur °C]]-stookgrens[],0),"")</f>
        <v>0</v>
      </c>
    </row>
    <row r="7656" spans="1:16" x14ac:dyDescent="0.25">
      <c r="A7656">
        <v>290</v>
      </c>
      <c r="B7656" s="110">
        <v>45788</v>
      </c>
      <c r="C7656" s="89">
        <v>3.2</v>
      </c>
      <c r="D7656" s="89">
        <v>17.7</v>
      </c>
      <c r="E7656" s="96">
        <v>2724</v>
      </c>
      <c r="F7656" s="89">
        <v>0</v>
      </c>
      <c r="G7656" s="89">
        <v>1015</v>
      </c>
      <c r="H7656">
        <v>0.53</v>
      </c>
      <c r="I7656" t="s">
        <v>19</v>
      </c>
      <c r="J7656">
        <v>0.8</v>
      </c>
      <c r="K7656">
        <v>5</v>
      </c>
      <c r="L7656">
        <v>2025</v>
      </c>
      <c r="M7656" t="s">
        <v>132</v>
      </c>
      <c r="N7656" s="89" cm="1">
        <f t="array" ref="N7656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7656" s="89">
        <f>_34_KNMI_Stations[[#This Row],[graaddagen]]*_34_KNMI_Stations[[#This Row],[Gewogen factor]]</f>
        <v>0.24000000000000057</v>
      </c>
      <c r="P7656" s="89" cm="1">
        <f t="array" ref="P7656">IF(ISNUMBER(_34_KNMI_Stations[[#This Row],[Etmaal temperatuur °C]]),IF(_34_KNMI_Stations[[#This Row],[Etmaal temperatuur °C]]&gt;stookgrens[],_34_KNMI_Stations[[#This Row],[Etmaal temperatuur °C]]-stookgrens[],0),"")</f>
        <v>0</v>
      </c>
    </row>
    <row r="7657" spans="1:16" x14ac:dyDescent="0.25">
      <c r="A7657">
        <v>290</v>
      </c>
      <c r="B7657" s="110">
        <v>45789</v>
      </c>
      <c r="C7657" s="89">
        <v>4</v>
      </c>
      <c r="D7657" s="89">
        <v>16.8</v>
      </c>
      <c r="E7657" s="96">
        <v>2774</v>
      </c>
      <c r="F7657" s="89">
        <v>0</v>
      </c>
      <c r="G7657" s="89">
        <v>1015.2</v>
      </c>
      <c r="H7657">
        <v>0.46</v>
      </c>
      <c r="I7657" t="s">
        <v>19</v>
      </c>
      <c r="J7657">
        <v>0.8</v>
      </c>
      <c r="K7657">
        <v>5</v>
      </c>
      <c r="L7657">
        <v>2025</v>
      </c>
      <c r="M7657" t="s">
        <v>133</v>
      </c>
      <c r="N7657" s="89" cm="1">
        <f t="array" ref="N7657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7657" s="89">
        <f>_34_KNMI_Stations[[#This Row],[graaddagen]]*_34_KNMI_Stations[[#This Row],[Gewogen factor]]</f>
        <v>0.95999999999999952</v>
      </c>
      <c r="P7657" s="89" cm="1">
        <f t="array" ref="P7657">IF(ISNUMBER(_34_KNMI_Stations[[#This Row],[Etmaal temperatuur °C]]),IF(_34_KNMI_Stations[[#This Row],[Etmaal temperatuur °C]]&gt;stookgrens[],_34_KNMI_Stations[[#This Row],[Etmaal temperatuur °C]]-stookgrens[],0),"")</f>
        <v>0</v>
      </c>
    </row>
    <row r="7658" spans="1:16" x14ac:dyDescent="0.25">
      <c r="A7658">
        <v>290</v>
      </c>
      <c r="B7658" s="110">
        <v>45790</v>
      </c>
      <c r="C7658" s="89">
        <v>3.3</v>
      </c>
      <c r="D7658" s="89">
        <v>15</v>
      </c>
      <c r="E7658" s="96">
        <v>2818</v>
      </c>
      <c r="F7658" s="89">
        <v>0</v>
      </c>
      <c r="G7658" s="89">
        <v>1018.9</v>
      </c>
      <c r="H7658">
        <v>0.48</v>
      </c>
      <c r="I7658" t="s">
        <v>19</v>
      </c>
      <c r="J7658">
        <v>0.8</v>
      </c>
      <c r="K7658">
        <v>5</v>
      </c>
      <c r="L7658">
        <v>2025</v>
      </c>
      <c r="M7658" t="s">
        <v>133</v>
      </c>
      <c r="N7658" s="89" cm="1">
        <f t="array" ref="N7658">IF(ISNUMBER(_34_KNMI_Stations[[#This Row],[Etmaal temperatuur °C]]),IF(_34_KNMI_Stations[[#This Row],[Etmaal temperatuur °C]]&lt;stookgrens[],stookgrens[]-_34_KNMI_Stations[[#This Row],[Etmaal temperatuur °C]],0),"")</f>
        <v>3</v>
      </c>
      <c r="O7658" s="89">
        <f>_34_KNMI_Stations[[#This Row],[graaddagen]]*_34_KNMI_Stations[[#This Row],[Gewogen factor]]</f>
        <v>2.4000000000000004</v>
      </c>
      <c r="P7658" s="89" cm="1">
        <f t="array" ref="P7658">IF(ISNUMBER(_34_KNMI_Stations[[#This Row],[Etmaal temperatuur °C]]),IF(_34_KNMI_Stations[[#This Row],[Etmaal temperatuur °C]]&gt;stookgrens[],_34_KNMI_Stations[[#This Row],[Etmaal temperatuur °C]]-stookgrens[],0),"")</f>
        <v>0</v>
      </c>
    </row>
    <row r="7659" spans="1:16" x14ac:dyDescent="0.25">
      <c r="A7659">
        <v>290</v>
      </c>
      <c r="B7659" s="110">
        <v>45791</v>
      </c>
      <c r="C7659" s="89">
        <v>3.8</v>
      </c>
      <c r="D7659" s="89">
        <v>14.1</v>
      </c>
      <c r="E7659" s="96">
        <v>2716</v>
      </c>
      <c r="F7659" s="89">
        <v>0</v>
      </c>
      <c r="G7659" s="89">
        <v>1018.3</v>
      </c>
      <c r="H7659">
        <v>0.63</v>
      </c>
      <c r="I7659" t="s">
        <v>19</v>
      </c>
      <c r="J7659">
        <v>0.8</v>
      </c>
      <c r="K7659">
        <v>5</v>
      </c>
      <c r="L7659">
        <v>2025</v>
      </c>
      <c r="M7659" t="s">
        <v>133</v>
      </c>
      <c r="N7659" s="89" cm="1">
        <f t="array" ref="N7659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7659" s="89">
        <f>_34_KNMI_Stations[[#This Row],[graaddagen]]*_34_KNMI_Stations[[#This Row],[Gewogen factor]]</f>
        <v>3.1200000000000006</v>
      </c>
      <c r="P7659" s="89" cm="1">
        <f t="array" ref="P7659">IF(ISNUMBER(_34_KNMI_Stations[[#This Row],[Etmaal temperatuur °C]]),IF(_34_KNMI_Stations[[#This Row],[Etmaal temperatuur °C]]&gt;stookgrens[],_34_KNMI_Stations[[#This Row],[Etmaal temperatuur °C]]-stookgrens[],0),"")</f>
        <v>0</v>
      </c>
    </row>
    <row r="7660" spans="1:16" x14ac:dyDescent="0.25">
      <c r="A7660">
        <v>290</v>
      </c>
      <c r="B7660" s="110">
        <v>45792</v>
      </c>
      <c r="C7660" s="89">
        <v>4.0999999999999996</v>
      </c>
      <c r="D7660" s="89">
        <v>13.7</v>
      </c>
      <c r="E7660" s="96">
        <v>2854</v>
      </c>
      <c r="F7660" s="89">
        <v>0</v>
      </c>
      <c r="G7660" s="89">
        <v>1020</v>
      </c>
      <c r="H7660">
        <v>0.56999999999999995</v>
      </c>
      <c r="I7660" t="s">
        <v>19</v>
      </c>
      <c r="J7660">
        <v>0.8</v>
      </c>
      <c r="K7660">
        <v>5</v>
      </c>
      <c r="L7660">
        <v>2025</v>
      </c>
      <c r="M7660" t="s">
        <v>133</v>
      </c>
      <c r="N7660" s="89" cm="1">
        <f t="array" ref="N7660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7660" s="89">
        <f>_34_KNMI_Stations[[#This Row],[graaddagen]]*_34_KNMI_Stations[[#This Row],[Gewogen factor]]</f>
        <v>3.4400000000000008</v>
      </c>
      <c r="P7660" s="89" cm="1">
        <f t="array" ref="P7660">IF(ISNUMBER(_34_KNMI_Stations[[#This Row],[Etmaal temperatuur °C]]),IF(_34_KNMI_Stations[[#This Row],[Etmaal temperatuur °C]]&gt;stookgrens[],_34_KNMI_Stations[[#This Row],[Etmaal temperatuur °C]]-stookgrens[],0),"")</f>
        <v>0</v>
      </c>
    </row>
    <row r="7661" spans="1:16" x14ac:dyDescent="0.25">
      <c r="A7661">
        <v>290</v>
      </c>
      <c r="B7661" s="110">
        <v>45793</v>
      </c>
      <c r="C7661" s="89">
        <v>3.3</v>
      </c>
      <c r="D7661" s="89">
        <v>11.6</v>
      </c>
      <c r="E7661" s="96">
        <v>2757</v>
      </c>
      <c r="F7661" s="89">
        <v>0</v>
      </c>
      <c r="G7661" s="89">
        <v>1020.2</v>
      </c>
      <c r="H7661">
        <v>0.72</v>
      </c>
      <c r="I7661" t="s">
        <v>19</v>
      </c>
      <c r="J7661">
        <v>0.8</v>
      </c>
      <c r="K7661">
        <v>5</v>
      </c>
      <c r="L7661">
        <v>2025</v>
      </c>
      <c r="M7661" t="s">
        <v>133</v>
      </c>
      <c r="N7661" s="89" cm="1">
        <f t="array" ref="N7661">IF(ISNUMBER(_34_KNMI_Stations[[#This Row],[Etmaal temperatuur °C]]),IF(_34_KNMI_Stations[[#This Row],[Etmaal temperatuur °C]]&lt;stookgrens[],stookgrens[]-_34_KNMI_Stations[[#This Row],[Etmaal temperatuur °C]],0),"")</f>
        <v>6.4</v>
      </c>
      <c r="O7661" s="89">
        <f>_34_KNMI_Stations[[#This Row],[graaddagen]]*_34_KNMI_Stations[[#This Row],[Gewogen factor]]</f>
        <v>5.120000000000001</v>
      </c>
      <c r="P7661" s="89" cm="1">
        <f t="array" ref="P7661">IF(ISNUMBER(_34_KNMI_Stations[[#This Row],[Etmaal temperatuur °C]]),IF(_34_KNMI_Stations[[#This Row],[Etmaal temperatuur °C]]&gt;stookgrens[],_34_KNMI_Stations[[#This Row],[Etmaal temperatuur °C]]-stookgrens[],0),"")</f>
        <v>0</v>
      </c>
    </row>
    <row r="7662" spans="1:16" x14ac:dyDescent="0.25">
      <c r="A7662">
        <v>290</v>
      </c>
      <c r="B7662" s="110">
        <v>45794</v>
      </c>
      <c r="C7662" s="89">
        <v>3.4</v>
      </c>
      <c r="D7662" s="89">
        <v>13.1</v>
      </c>
      <c r="E7662" s="96">
        <v>2362</v>
      </c>
      <c r="F7662" s="89">
        <v>0</v>
      </c>
      <c r="G7662" s="89">
        <v>1017.7</v>
      </c>
      <c r="H7662">
        <v>0.68</v>
      </c>
      <c r="I7662" t="s">
        <v>19</v>
      </c>
      <c r="J7662">
        <v>0.8</v>
      </c>
      <c r="K7662">
        <v>5</v>
      </c>
      <c r="L7662">
        <v>2025</v>
      </c>
      <c r="M7662" t="s">
        <v>133</v>
      </c>
      <c r="N7662" s="89" cm="1">
        <f t="array" ref="N7662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7662" s="89">
        <f>_34_KNMI_Stations[[#This Row],[graaddagen]]*_34_KNMI_Stations[[#This Row],[Gewogen factor]]</f>
        <v>3.9200000000000004</v>
      </c>
      <c r="P7662" s="89" cm="1">
        <f t="array" ref="P7662">IF(ISNUMBER(_34_KNMI_Stations[[#This Row],[Etmaal temperatuur °C]]),IF(_34_KNMI_Stations[[#This Row],[Etmaal temperatuur °C]]&gt;stookgrens[],_34_KNMI_Stations[[#This Row],[Etmaal temperatuur °C]]-stookgrens[],0),"")</f>
        <v>0</v>
      </c>
    </row>
    <row r="7663" spans="1:16" x14ac:dyDescent="0.25">
      <c r="A7663">
        <v>290</v>
      </c>
      <c r="B7663" s="110">
        <v>45795</v>
      </c>
      <c r="C7663" s="89">
        <v>1.9</v>
      </c>
      <c r="D7663" s="89">
        <v>12.6</v>
      </c>
      <c r="E7663" s="96">
        <v>1443</v>
      </c>
      <c r="F7663" s="89">
        <v>-0.1</v>
      </c>
      <c r="G7663" s="89">
        <v>1017.2</v>
      </c>
      <c r="H7663">
        <v>0.68</v>
      </c>
      <c r="I7663" t="s">
        <v>19</v>
      </c>
      <c r="J7663">
        <v>0.8</v>
      </c>
      <c r="K7663">
        <v>5</v>
      </c>
      <c r="L7663">
        <v>2025</v>
      </c>
      <c r="M7663" t="s">
        <v>133</v>
      </c>
      <c r="N7663" s="89" cm="1">
        <f t="array" ref="N7663">IF(ISNUMBER(_34_KNMI_Stations[[#This Row],[Etmaal temperatuur °C]]),IF(_34_KNMI_Stations[[#This Row],[Etmaal temperatuur °C]]&lt;stookgrens[],stookgrens[]-_34_KNMI_Stations[[#This Row],[Etmaal temperatuur °C]],0),"")</f>
        <v>5.4</v>
      </c>
      <c r="O7663" s="89">
        <f>_34_KNMI_Stations[[#This Row],[graaddagen]]*_34_KNMI_Stations[[#This Row],[Gewogen factor]]</f>
        <v>4.32</v>
      </c>
      <c r="P7663" s="89" cm="1">
        <f t="array" ref="P7663">IF(ISNUMBER(_34_KNMI_Stations[[#This Row],[Etmaal temperatuur °C]]),IF(_34_KNMI_Stations[[#This Row],[Etmaal temperatuur °C]]&gt;stookgrens[],_34_KNMI_Stations[[#This Row],[Etmaal temperatuur °C]]-stookgrens[],0),"")</f>
        <v>0</v>
      </c>
    </row>
    <row r="7664" spans="1:16" x14ac:dyDescent="0.25">
      <c r="A7664">
        <v>290</v>
      </c>
      <c r="B7664" s="110">
        <v>45796</v>
      </c>
      <c r="C7664" s="89">
        <v>2</v>
      </c>
      <c r="D7664" s="89">
        <v>13.9</v>
      </c>
      <c r="E7664" s="96">
        <v>2136</v>
      </c>
      <c r="F7664" s="89">
        <v>0</v>
      </c>
      <c r="G7664" s="89">
        <v>1019.7</v>
      </c>
      <c r="H7664">
        <v>0.65</v>
      </c>
      <c r="I7664" t="s">
        <v>19</v>
      </c>
      <c r="J7664">
        <v>0.8</v>
      </c>
      <c r="K7664">
        <v>5</v>
      </c>
      <c r="L7664">
        <v>2025</v>
      </c>
      <c r="M7664" t="s">
        <v>349</v>
      </c>
      <c r="N7664" s="89" cm="1">
        <f t="array" ref="N7664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7664" s="89">
        <f>_34_KNMI_Stations[[#This Row],[graaddagen]]*_34_KNMI_Stations[[#This Row],[Gewogen factor]]</f>
        <v>3.28</v>
      </c>
      <c r="P7664" s="89" cm="1">
        <f t="array" ref="P7664">IF(ISNUMBER(_34_KNMI_Stations[[#This Row],[Etmaal temperatuur °C]]),IF(_34_KNMI_Stations[[#This Row],[Etmaal temperatuur °C]]&gt;stookgrens[],_34_KNMI_Stations[[#This Row],[Etmaal temperatuur °C]]-stookgrens[],0),"")</f>
        <v>0</v>
      </c>
    </row>
    <row r="7665" spans="1:16" x14ac:dyDescent="0.25">
      <c r="A7665">
        <v>290</v>
      </c>
      <c r="B7665" s="110">
        <v>45797</v>
      </c>
      <c r="C7665" s="89">
        <v>2.8</v>
      </c>
      <c r="D7665" s="89">
        <v>15.9</v>
      </c>
      <c r="E7665" s="96">
        <v>2805</v>
      </c>
      <c r="F7665" s="89">
        <v>0</v>
      </c>
      <c r="G7665" s="89">
        <v>1017.4</v>
      </c>
      <c r="H7665">
        <v>0.6</v>
      </c>
      <c r="I7665" t="s">
        <v>19</v>
      </c>
      <c r="J7665">
        <v>0.8</v>
      </c>
      <c r="K7665">
        <v>5</v>
      </c>
      <c r="L7665">
        <v>2025</v>
      </c>
      <c r="M7665" t="s">
        <v>349</v>
      </c>
      <c r="N7665" s="89" cm="1">
        <f t="array" ref="N7665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7665" s="89">
        <f>_34_KNMI_Stations[[#This Row],[graaddagen]]*_34_KNMI_Stations[[#This Row],[Gewogen factor]]</f>
        <v>1.6799999999999997</v>
      </c>
      <c r="P7665" s="89" cm="1">
        <f t="array" ref="P7665">IF(ISNUMBER(_34_KNMI_Stations[[#This Row],[Etmaal temperatuur °C]]),IF(_34_KNMI_Stations[[#This Row],[Etmaal temperatuur °C]]&gt;stookgrens[],_34_KNMI_Stations[[#This Row],[Etmaal temperatuur °C]]-stookgrens[],0),"")</f>
        <v>0</v>
      </c>
    </row>
    <row r="7666" spans="1:16" x14ac:dyDescent="0.25">
      <c r="A7666">
        <v>290</v>
      </c>
      <c r="B7666" s="110">
        <v>45798</v>
      </c>
      <c r="C7666" s="89">
        <v>4</v>
      </c>
      <c r="D7666" s="89">
        <v>12.5</v>
      </c>
      <c r="E7666" s="96">
        <v>2142</v>
      </c>
      <c r="F7666" s="89">
        <v>0</v>
      </c>
      <c r="G7666" s="89">
        <v>1013.6</v>
      </c>
      <c r="H7666">
        <v>0.7</v>
      </c>
      <c r="I7666" t="s">
        <v>19</v>
      </c>
      <c r="J7666">
        <v>0.8</v>
      </c>
      <c r="K7666">
        <v>5</v>
      </c>
      <c r="L7666">
        <v>2025</v>
      </c>
      <c r="M7666" t="s">
        <v>349</v>
      </c>
      <c r="N7666" s="89" cm="1">
        <f t="array" ref="N7666">IF(ISNUMBER(_34_KNMI_Stations[[#This Row],[Etmaal temperatuur °C]]),IF(_34_KNMI_Stations[[#This Row],[Etmaal temperatuur °C]]&lt;stookgrens[],stookgrens[]-_34_KNMI_Stations[[#This Row],[Etmaal temperatuur °C]],0),"")</f>
        <v>5.5</v>
      </c>
      <c r="O7666" s="89">
        <f>_34_KNMI_Stations[[#This Row],[graaddagen]]*_34_KNMI_Stations[[#This Row],[Gewogen factor]]</f>
        <v>4.4000000000000004</v>
      </c>
      <c r="P7666" s="89" cm="1">
        <f t="array" ref="P7666">IF(ISNUMBER(_34_KNMI_Stations[[#This Row],[Etmaal temperatuur °C]]),IF(_34_KNMI_Stations[[#This Row],[Etmaal temperatuur °C]]&gt;stookgrens[],_34_KNMI_Stations[[#This Row],[Etmaal temperatuur °C]]-stookgrens[],0),"")</f>
        <v>0</v>
      </c>
    </row>
    <row r="7667" spans="1:16" x14ac:dyDescent="0.25">
      <c r="A7667">
        <v>290</v>
      </c>
      <c r="B7667" s="110">
        <v>45799</v>
      </c>
      <c r="C7667" s="89">
        <v>5</v>
      </c>
      <c r="D7667" s="89">
        <v>10.6</v>
      </c>
      <c r="E7667" s="96">
        <v>2240</v>
      </c>
      <c r="F7667" s="89">
        <v>-0.1</v>
      </c>
      <c r="G7667" s="89">
        <v>1014.5</v>
      </c>
      <c r="H7667">
        <v>0.59</v>
      </c>
      <c r="I7667" t="s">
        <v>19</v>
      </c>
      <c r="J7667">
        <v>0.8</v>
      </c>
      <c r="K7667">
        <v>5</v>
      </c>
      <c r="L7667">
        <v>2025</v>
      </c>
      <c r="M7667" t="s">
        <v>349</v>
      </c>
      <c r="N7667" s="89" cm="1">
        <f t="array" ref="N7667">IF(ISNUMBER(_34_KNMI_Stations[[#This Row],[Etmaal temperatuur °C]]),IF(_34_KNMI_Stations[[#This Row],[Etmaal temperatuur °C]]&lt;stookgrens[],stookgrens[]-_34_KNMI_Stations[[#This Row],[Etmaal temperatuur °C]],0),"")</f>
        <v>7.4</v>
      </c>
      <c r="O7667" s="89">
        <f>_34_KNMI_Stations[[#This Row],[graaddagen]]*_34_KNMI_Stations[[#This Row],[Gewogen factor]]</f>
        <v>5.9200000000000008</v>
      </c>
      <c r="P7667" s="89" cm="1">
        <f t="array" ref="P7667">IF(ISNUMBER(_34_KNMI_Stations[[#This Row],[Etmaal temperatuur °C]]),IF(_34_KNMI_Stations[[#This Row],[Etmaal temperatuur °C]]&gt;stookgrens[],_34_KNMI_Stations[[#This Row],[Etmaal temperatuur °C]]-stookgrens[],0),"")</f>
        <v>0</v>
      </c>
    </row>
    <row r="7668" spans="1:16" x14ac:dyDescent="0.25">
      <c r="A7668">
        <v>290</v>
      </c>
      <c r="B7668" s="110">
        <v>45800</v>
      </c>
      <c r="C7668" s="89">
        <v>4</v>
      </c>
      <c r="D7668" s="89">
        <v>8.6999999999999993</v>
      </c>
      <c r="E7668" s="96">
        <v>1900</v>
      </c>
      <c r="F7668" s="89">
        <v>6.1</v>
      </c>
      <c r="G7668" s="89">
        <v>1016.2</v>
      </c>
      <c r="H7668">
        <v>0.81</v>
      </c>
      <c r="I7668" t="s">
        <v>19</v>
      </c>
      <c r="J7668">
        <v>0.8</v>
      </c>
      <c r="K7668">
        <v>5</v>
      </c>
      <c r="L7668">
        <v>2025</v>
      </c>
      <c r="M7668" t="s">
        <v>349</v>
      </c>
      <c r="N7668" s="89" cm="1">
        <f t="array" ref="N7668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7668" s="89">
        <f>_34_KNMI_Stations[[#This Row],[graaddagen]]*_34_KNMI_Stations[[#This Row],[Gewogen factor]]</f>
        <v>7.4400000000000013</v>
      </c>
      <c r="P7668" s="89" cm="1">
        <f t="array" ref="P7668">IF(ISNUMBER(_34_KNMI_Stations[[#This Row],[Etmaal temperatuur °C]]),IF(_34_KNMI_Stations[[#This Row],[Etmaal temperatuur °C]]&gt;stookgrens[],_34_KNMI_Stations[[#This Row],[Etmaal temperatuur °C]]-stookgrens[],0),"")</f>
        <v>0</v>
      </c>
    </row>
    <row r="7669" spans="1:16" x14ac:dyDescent="0.25">
      <c r="A7669">
        <v>290</v>
      </c>
      <c r="B7669" s="110">
        <v>45801</v>
      </c>
      <c r="C7669" s="89">
        <v>4.7</v>
      </c>
      <c r="D7669" s="89">
        <v>11.4</v>
      </c>
      <c r="E7669" s="96">
        <v>1271</v>
      </c>
      <c r="F7669" s="89">
        <v>2.8</v>
      </c>
      <c r="G7669" s="89">
        <v>1013.1</v>
      </c>
      <c r="H7669">
        <v>0.81</v>
      </c>
      <c r="I7669" t="s">
        <v>19</v>
      </c>
      <c r="J7669">
        <v>0.8</v>
      </c>
      <c r="K7669">
        <v>5</v>
      </c>
      <c r="L7669">
        <v>2025</v>
      </c>
      <c r="M7669" t="s">
        <v>349</v>
      </c>
      <c r="N7669" s="89" cm="1">
        <f t="array" ref="N7669">IF(ISNUMBER(_34_KNMI_Stations[[#This Row],[Etmaal temperatuur °C]]),IF(_34_KNMI_Stations[[#This Row],[Etmaal temperatuur °C]]&lt;stookgrens[],stookgrens[]-_34_KNMI_Stations[[#This Row],[Etmaal temperatuur °C]],0),"")</f>
        <v>6.6</v>
      </c>
      <c r="O7669" s="89">
        <f>_34_KNMI_Stations[[#This Row],[graaddagen]]*_34_KNMI_Stations[[#This Row],[Gewogen factor]]</f>
        <v>5.28</v>
      </c>
      <c r="P7669" s="89" cm="1">
        <f t="array" ref="P7669">IF(ISNUMBER(_34_KNMI_Stations[[#This Row],[Etmaal temperatuur °C]]),IF(_34_KNMI_Stations[[#This Row],[Etmaal temperatuur °C]]&gt;stookgrens[],_34_KNMI_Stations[[#This Row],[Etmaal temperatuur °C]]-stookgrens[],0),"")</f>
        <v>0</v>
      </c>
    </row>
    <row r="7670" spans="1:16" x14ac:dyDescent="0.25">
      <c r="A7670">
        <v>290</v>
      </c>
      <c r="B7670" s="110">
        <v>45802</v>
      </c>
      <c r="C7670" s="89">
        <v>4.4000000000000004</v>
      </c>
      <c r="D7670" s="89">
        <v>14.4</v>
      </c>
      <c r="E7670" s="96">
        <v>1144</v>
      </c>
      <c r="F7670" s="89">
        <v>4.3</v>
      </c>
      <c r="G7670" s="89">
        <v>1009.4</v>
      </c>
      <c r="H7670">
        <v>0.87</v>
      </c>
      <c r="I7670" t="s">
        <v>19</v>
      </c>
      <c r="J7670">
        <v>0.8</v>
      </c>
      <c r="K7670">
        <v>5</v>
      </c>
      <c r="L7670">
        <v>2025</v>
      </c>
      <c r="M7670" t="s">
        <v>349</v>
      </c>
      <c r="N7670" s="89" cm="1">
        <f t="array" ref="N7670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7670" s="89">
        <f>_34_KNMI_Stations[[#This Row],[graaddagen]]*_34_KNMI_Stations[[#This Row],[Gewogen factor]]</f>
        <v>2.88</v>
      </c>
      <c r="P7670" s="89" cm="1">
        <f t="array" ref="P7670">IF(ISNUMBER(_34_KNMI_Stations[[#This Row],[Etmaal temperatuur °C]]),IF(_34_KNMI_Stations[[#This Row],[Etmaal temperatuur °C]]&gt;stookgrens[],_34_KNMI_Stations[[#This Row],[Etmaal temperatuur °C]]-stookgrens[],0),"")</f>
        <v>0</v>
      </c>
    </row>
    <row r="7671" spans="1:16" x14ac:dyDescent="0.25">
      <c r="A7671">
        <v>290</v>
      </c>
      <c r="B7671" s="110">
        <v>45803</v>
      </c>
      <c r="C7671" s="89">
        <v>4.5</v>
      </c>
      <c r="D7671" s="89">
        <v>14.5</v>
      </c>
      <c r="E7671" s="96">
        <v>1734</v>
      </c>
      <c r="F7671" s="89">
        <v>0.5</v>
      </c>
      <c r="G7671" s="89">
        <v>1015.4</v>
      </c>
      <c r="H7671">
        <v>0.68</v>
      </c>
      <c r="I7671" t="s">
        <v>19</v>
      </c>
      <c r="J7671">
        <v>0.8</v>
      </c>
      <c r="K7671">
        <v>5</v>
      </c>
      <c r="L7671">
        <v>2025</v>
      </c>
      <c r="M7671" t="s">
        <v>350</v>
      </c>
      <c r="N7671" s="89" cm="1">
        <f t="array" ref="N7671">IF(ISNUMBER(_34_KNMI_Stations[[#This Row],[Etmaal temperatuur °C]]),IF(_34_KNMI_Stations[[#This Row],[Etmaal temperatuur °C]]&lt;stookgrens[],stookgrens[]-_34_KNMI_Stations[[#This Row],[Etmaal temperatuur °C]],0),"")</f>
        <v>3.5</v>
      </c>
      <c r="O7671" s="89">
        <f>_34_KNMI_Stations[[#This Row],[graaddagen]]*_34_KNMI_Stations[[#This Row],[Gewogen factor]]</f>
        <v>2.8000000000000003</v>
      </c>
      <c r="P7671" s="89" cm="1">
        <f t="array" ref="P7671">IF(ISNUMBER(_34_KNMI_Stations[[#This Row],[Etmaal temperatuur °C]]),IF(_34_KNMI_Stations[[#This Row],[Etmaal temperatuur °C]]&gt;stookgrens[],_34_KNMI_Stations[[#This Row],[Etmaal temperatuur °C]]-stookgrens[],0),"")</f>
        <v>0</v>
      </c>
    </row>
    <row r="7672" spans="1:16" x14ac:dyDescent="0.25">
      <c r="A7672">
        <v>290</v>
      </c>
      <c r="B7672" s="110">
        <v>45804</v>
      </c>
      <c r="C7672" s="89">
        <v>5.9</v>
      </c>
      <c r="D7672" s="89">
        <v>14.2</v>
      </c>
      <c r="E7672" s="96">
        <v>720</v>
      </c>
      <c r="F7672" s="89">
        <v>13.8</v>
      </c>
      <c r="G7672" s="89">
        <v>1013.4</v>
      </c>
      <c r="H7672">
        <v>0.85</v>
      </c>
      <c r="I7672" t="s">
        <v>19</v>
      </c>
      <c r="J7672">
        <v>0.8</v>
      </c>
      <c r="K7672">
        <v>5</v>
      </c>
      <c r="L7672">
        <v>2025</v>
      </c>
      <c r="M7672" t="s">
        <v>350</v>
      </c>
      <c r="N7672" s="89" cm="1">
        <f t="array" ref="N7672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7672" s="89">
        <f>_34_KNMI_Stations[[#This Row],[graaddagen]]*_34_KNMI_Stations[[#This Row],[Gewogen factor]]</f>
        <v>3.0400000000000009</v>
      </c>
      <c r="P7672" s="89" cm="1">
        <f t="array" ref="P7672">IF(ISNUMBER(_34_KNMI_Stations[[#This Row],[Etmaal temperatuur °C]]),IF(_34_KNMI_Stations[[#This Row],[Etmaal temperatuur °C]]&gt;stookgrens[],_34_KNMI_Stations[[#This Row],[Etmaal temperatuur °C]]-stookgrens[],0),"")</f>
        <v>0</v>
      </c>
    </row>
    <row r="7673" spans="1:16" x14ac:dyDescent="0.25">
      <c r="A7673">
        <v>290</v>
      </c>
      <c r="B7673" s="110">
        <v>45805</v>
      </c>
      <c r="C7673" s="89">
        <v>4.5</v>
      </c>
      <c r="D7673" s="89">
        <v>14</v>
      </c>
      <c r="E7673" s="96">
        <v>1409</v>
      </c>
      <c r="F7673" s="89">
        <v>8.5</v>
      </c>
      <c r="G7673" s="89">
        <v>1014</v>
      </c>
      <c r="H7673">
        <v>0.86</v>
      </c>
      <c r="I7673" t="s">
        <v>19</v>
      </c>
      <c r="J7673">
        <v>0.8</v>
      </c>
      <c r="K7673">
        <v>5</v>
      </c>
      <c r="L7673">
        <v>2025</v>
      </c>
      <c r="M7673" t="s">
        <v>350</v>
      </c>
      <c r="N7673" s="89" cm="1">
        <f t="array" ref="N7673">IF(ISNUMBER(_34_KNMI_Stations[[#This Row],[Etmaal temperatuur °C]]),IF(_34_KNMI_Stations[[#This Row],[Etmaal temperatuur °C]]&lt;stookgrens[],stookgrens[]-_34_KNMI_Stations[[#This Row],[Etmaal temperatuur °C]],0),"")</f>
        <v>4</v>
      </c>
      <c r="O7673" s="89">
        <f>_34_KNMI_Stations[[#This Row],[graaddagen]]*_34_KNMI_Stations[[#This Row],[Gewogen factor]]</f>
        <v>3.2</v>
      </c>
      <c r="P7673" s="89" cm="1">
        <f t="array" ref="P7673">IF(ISNUMBER(_34_KNMI_Stations[[#This Row],[Etmaal temperatuur °C]]),IF(_34_KNMI_Stations[[#This Row],[Etmaal temperatuur °C]]&gt;stookgrens[],_34_KNMI_Stations[[#This Row],[Etmaal temperatuur °C]]-stookgrens[],0),"")</f>
        <v>0</v>
      </c>
    </row>
    <row r="7674" spans="1:16" x14ac:dyDescent="0.25">
      <c r="A7674">
        <v>290</v>
      </c>
      <c r="B7674" s="110">
        <v>45806</v>
      </c>
      <c r="C7674" s="89">
        <v>3.7</v>
      </c>
      <c r="D7674" s="89">
        <v>13.9</v>
      </c>
      <c r="E7674" s="96">
        <v>978</v>
      </c>
      <c r="F7674" s="89">
        <v>0.3</v>
      </c>
      <c r="G7674" s="89">
        <v>1020.1</v>
      </c>
      <c r="H7674">
        <v>0.86</v>
      </c>
      <c r="I7674" t="s">
        <v>19</v>
      </c>
      <c r="J7674">
        <v>0.8</v>
      </c>
      <c r="K7674">
        <v>5</v>
      </c>
      <c r="L7674">
        <v>2025</v>
      </c>
      <c r="M7674" t="s">
        <v>350</v>
      </c>
      <c r="N7674" s="89" cm="1">
        <f t="array" ref="N7674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7674" s="89">
        <f>_34_KNMI_Stations[[#This Row],[graaddagen]]*_34_KNMI_Stations[[#This Row],[Gewogen factor]]</f>
        <v>3.28</v>
      </c>
      <c r="P7674" s="89" cm="1">
        <f t="array" ref="P7674">IF(ISNUMBER(_34_KNMI_Stations[[#This Row],[Etmaal temperatuur °C]]),IF(_34_KNMI_Stations[[#This Row],[Etmaal temperatuur °C]]&gt;stookgrens[],_34_KNMI_Stations[[#This Row],[Etmaal temperatuur °C]]-stookgrens[],0),"")</f>
        <v>0</v>
      </c>
    </row>
    <row r="7675" spans="1:16" x14ac:dyDescent="0.25">
      <c r="A7675">
        <v>290</v>
      </c>
      <c r="B7675" s="110">
        <v>45807</v>
      </c>
      <c r="C7675" s="89">
        <v>3.9</v>
      </c>
      <c r="D7675" s="89">
        <v>18.2</v>
      </c>
      <c r="E7675" s="96">
        <v>2267</v>
      </c>
      <c r="F7675" s="89">
        <v>0</v>
      </c>
      <c r="G7675" s="89">
        <v>1019</v>
      </c>
      <c r="H7675">
        <v>0.79</v>
      </c>
      <c r="I7675" t="s">
        <v>19</v>
      </c>
      <c r="J7675">
        <v>0.8</v>
      </c>
      <c r="K7675">
        <v>5</v>
      </c>
      <c r="L7675">
        <v>2025</v>
      </c>
      <c r="M7675" t="s">
        <v>350</v>
      </c>
      <c r="N7675" s="89" cm="1">
        <f t="array" ref="N7675">IF(ISNUMBER(_34_KNMI_Stations[[#This Row],[Etmaal temperatuur °C]]),IF(_34_KNMI_Stations[[#This Row],[Etmaal temperatuur °C]]&lt;stookgrens[],stookgrens[]-_34_KNMI_Stations[[#This Row],[Etmaal temperatuur °C]],0),"")</f>
        <v>0</v>
      </c>
      <c r="O7675" s="89">
        <f>_34_KNMI_Stations[[#This Row],[graaddagen]]*_34_KNMI_Stations[[#This Row],[Gewogen factor]]</f>
        <v>0</v>
      </c>
      <c r="P7675" s="89" cm="1">
        <f t="array" ref="P7675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7676" spans="1:16" x14ac:dyDescent="0.25">
      <c r="A7676">
        <v>290</v>
      </c>
      <c r="B7676" s="110">
        <v>45808</v>
      </c>
      <c r="C7676" s="89">
        <v>1.7</v>
      </c>
      <c r="D7676" s="89">
        <v>19.600000000000001</v>
      </c>
      <c r="E7676" s="96">
        <v>2418</v>
      </c>
      <c r="F7676" s="89">
        <v>8.4</v>
      </c>
      <c r="G7676" s="89">
        <v>1016.7</v>
      </c>
      <c r="H7676">
        <v>0.71</v>
      </c>
      <c r="I7676" t="s">
        <v>19</v>
      </c>
      <c r="J7676">
        <v>0.8</v>
      </c>
      <c r="K7676">
        <v>5</v>
      </c>
      <c r="L7676">
        <v>2025</v>
      </c>
      <c r="M7676" t="s">
        <v>350</v>
      </c>
      <c r="N7676" s="89" cm="1">
        <f t="array" ref="N7676">IF(ISNUMBER(_34_KNMI_Stations[[#This Row],[Etmaal temperatuur °C]]),IF(_34_KNMI_Stations[[#This Row],[Etmaal temperatuur °C]]&lt;stookgrens[],stookgrens[]-_34_KNMI_Stations[[#This Row],[Etmaal temperatuur °C]],0),"")</f>
        <v>0</v>
      </c>
      <c r="O7676" s="89">
        <f>_34_KNMI_Stations[[#This Row],[graaddagen]]*_34_KNMI_Stations[[#This Row],[Gewogen factor]]</f>
        <v>0</v>
      </c>
      <c r="P7676" s="89" cm="1">
        <f t="array" ref="P7676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7677" spans="1:16" x14ac:dyDescent="0.25">
      <c r="A7677">
        <v>290</v>
      </c>
      <c r="B7677" s="110">
        <v>45809</v>
      </c>
      <c r="C7677" s="89">
        <v>4</v>
      </c>
      <c r="D7677" s="89">
        <v>17.100000000000001</v>
      </c>
      <c r="E7677" s="96">
        <v>1600</v>
      </c>
      <c r="F7677" s="89">
        <v>0.2</v>
      </c>
      <c r="G7677" s="89">
        <v>1013.2</v>
      </c>
      <c r="H7677">
        <v>0.77</v>
      </c>
      <c r="I7677" t="s">
        <v>19</v>
      </c>
      <c r="J7677">
        <v>0.8</v>
      </c>
      <c r="K7677">
        <v>6</v>
      </c>
      <c r="L7677">
        <v>2025</v>
      </c>
      <c r="M7677" t="s">
        <v>350</v>
      </c>
      <c r="N7677" s="89" cm="1">
        <f t="array" ref="N7677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7677" s="89">
        <f>_34_KNMI_Stations[[#This Row],[graaddagen]]*_34_KNMI_Stations[[#This Row],[Gewogen factor]]</f>
        <v>0.71999999999999886</v>
      </c>
      <c r="P7677" s="89" cm="1">
        <f t="array" ref="P7677">IF(ISNUMBER(_34_KNMI_Stations[[#This Row],[Etmaal temperatuur °C]]),IF(_34_KNMI_Stations[[#This Row],[Etmaal temperatuur °C]]&gt;stookgrens[],_34_KNMI_Stations[[#This Row],[Etmaal temperatuur °C]]-stookgrens[],0),"")</f>
        <v>0</v>
      </c>
    </row>
    <row r="7678" spans="1:16" x14ac:dyDescent="0.25">
      <c r="A7678">
        <v>290</v>
      </c>
      <c r="B7678" s="110">
        <v>45810</v>
      </c>
      <c r="C7678" s="89">
        <v>2.9</v>
      </c>
      <c r="D7678" s="89">
        <v>13.7</v>
      </c>
      <c r="E7678" s="96">
        <v>1774</v>
      </c>
      <c r="F7678" s="89">
        <v>0.9</v>
      </c>
      <c r="G7678" s="89">
        <v>1015.4</v>
      </c>
      <c r="H7678">
        <v>0.76</v>
      </c>
      <c r="I7678" t="s">
        <v>19</v>
      </c>
      <c r="J7678">
        <v>0.8</v>
      </c>
      <c r="K7678">
        <v>6</v>
      </c>
      <c r="L7678">
        <v>2025</v>
      </c>
      <c r="M7678" t="s">
        <v>351</v>
      </c>
      <c r="N7678" s="89" cm="1">
        <f t="array" ref="N7678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7678" s="89">
        <f>_34_KNMI_Stations[[#This Row],[graaddagen]]*_34_KNMI_Stations[[#This Row],[Gewogen factor]]</f>
        <v>3.4400000000000008</v>
      </c>
      <c r="P7678" s="89" cm="1">
        <f t="array" ref="P7678">IF(ISNUMBER(_34_KNMI_Stations[[#This Row],[Etmaal temperatuur °C]]),IF(_34_KNMI_Stations[[#This Row],[Etmaal temperatuur °C]]&gt;stookgrens[],_34_KNMI_Stations[[#This Row],[Etmaal temperatuur °C]]-stookgrens[],0),"")</f>
        <v>0</v>
      </c>
    </row>
    <row r="7679" spans="1:16" x14ac:dyDescent="0.25">
      <c r="A7679">
        <v>290</v>
      </c>
      <c r="B7679" s="110">
        <v>45811</v>
      </c>
      <c r="C7679" s="89">
        <v>3.8</v>
      </c>
      <c r="D7679" s="89">
        <v>16.5</v>
      </c>
      <c r="E7679" s="96">
        <v>2271</v>
      </c>
      <c r="F7679" s="89">
        <v>0</v>
      </c>
      <c r="G7679" s="89">
        <v>1010.6</v>
      </c>
      <c r="H7679">
        <v>0.63</v>
      </c>
      <c r="I7679" t="s">
        <v>19</v>
      </c>
      <c r="J7679">
        <v>0.8</v>
      </c>
      <c r="K7679">
        <v>6</v>
      </c>
      <c r="L7679">
        <v>2025</v>
      </c>
      <c r="M7679" t="s">
        <v>351</v>
      </c>
      <c r="N7679" s="89" cm="1">
        <f t="array" ref="N7679">IF(ISNUMBER(_34_KNMI_Stations[[#This Row],[Etmaal temperatuur °C]]),IF(_34_KNMI_Stations[[#This Row],[Etmaal temperatuur °C]]&lt;stookgrens[],stookgrens[]-_34_KNMI_Stations[[#This Row],[Etmaal temperatuur °C]],0),"")</f>
        <v>1.5</v>
      </c>
      <c r="O7679" s="89">
        <f>_34_KNMI_Stations[[#This Row],[graaddagen]]*_34_KNMI_Stations[[#This Row],[Gewogen factor]]</f>
        <v>1.2000000000000002</v>
      </c>
      <c r="P7679" s="89" cm="1">
        <f t="array" ref="P7679">IF(ISNUMBER(_34_KNMI_Stations[[#This Row],[Etmaal temperatuur °C]]),IF(_34_KNMI_Stations[[#This Row],[Etmaal temperatuur °C]]&gt;stookgrens[],_34_KNMI_Stations[[#This Row],[Etmaal temperatuur °C]]-stookgrens[],0),"")</f>
        <v>0</v>
      </c>
    </row>
    <row r="7680" spans="1:16" x14ac:dyDescent="0.25">
      <c r="A7680">
        <v>290</v>
      </c>
      <c r="B7680" s="110">
        <v>45812</v>
      </c>
      <c r="C7680" s="89">
        <v>3.5</v>
      </c>
      <c r="D7680" s="89">
        <v>15.6</v>
      </c>
      <c r="E7680" s="96">
        <v>1199</v>
      </c>
      <c r="F7680" s="89">
        <v>0.2</v>
      </c>
      <c r="G7680" s="89">
        <v>1007.4</v>
      </c>
      <c r="H7680">
        <v>0.74</v>
      </c>
      <c r="I7680" t="s">
        <v>19</v>
      </c>
      <c r="J7680">
        <v>0.8</v>
      </c>
      <c r="K7680">
        <v>6</v>
      </c>
      <c r="L7680">
        <v>2025</v>
      </c>
      <c r="M7680" t="s">
        <v>351</v>
      </c>
      <c r="N7680" s="89" cm="1">
        <f t="array" ref="N7680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7680" s="89">
        <f>_34_KNMI_Stations[[#This Row],[graaddagen]]*_34_KNMI_Stations[[#This Row],[Gewogen factor]]</f>
        <v>1.9200000000000004</v>
      </c>
      <c r="P7680" s="89" cm="1">
        <f t="array" ref="P7680">IF(ISNUMBER(_34_KNMI_Stations[[#This Row],[Etmaal temperatuur °C]]),IF(_34_KNMI_Stations[[#This Row],[Etmaal temperatuur °C]]&gt;stookgrens[],_34_KNMI_Stations[[#This Row],[Etmaal temperatuur °C]]-stookgrens[],0),"")</f>
        <v>0</v>
      </c>
    </row>
    <row r="7681" spans="1:16" x14ac:dyDescent="0.25">
      <c r="A7681">
        <v>290</v>
      </c>
      <c r="B7681" s="110">
        <v>45813</v>
      </c>
      <c r="C7681" s="89">
        <v>4.2</v>
      </c>
      <c r="D7681" s="89">
        <v>14.7</v>
      </c>
      <c r="E7681" s="96">
        <v>1237</v>
      </c>
      <c r="F7681" s="89">
        <v>6</v>
      </c>
      <c r="G7681" s="89">
        <v>1007.3</v>
      </c>
      <c r="H7681">
        <v>0.81</v>
      </c>
      <c r="I7681" t="s">
        <v>19</v>
      </c>
      <c r="J7681">
        <v>0.8</v>
      </c>
      <c r="K7681">
        <v>6</v>
      </c>
      <c r="L7681">
        <v>2025</v>
      </c>
      <c r="M7681" t="s">
        <v>351</v>
      </c>
      <c r="N7681" s="89" cm="1">
        <f t="array" ref="N7681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7681" s="89">
        <f>_34_KNMI_Stations[[#This Row],[graaddagen]]*_34_KNMI_Stations[[#This Row],[Gewogen factor]]</f>
        <v>2.6400000000000006</v>
      </c>
      <c r="P7681" s="89" cm="1">
        <f t="array" ref="P7681">IF(ISNUMBER(_34_KNMI_Stations[[#This Row],[Etmaal temperatuur °C]]),IF(_34_KNMI_Stations[[#This Row],[Etmaal temperatuur °C]]&gt;stookgrens[],_34_KNMI_Stations[[#This Row],[Etmaal temperatuur °C]]-stookgrens[],0),"")</f>
        <v>0</v>
      </c>
    </row>
    <row r="7682" spans="1:16" x14ac:dyDescent="0.25">
      <c r="A7682">
        <v>290</v>
      </c>
      <c r="B7682" s="110">
        <v>45814</v>
      </c>
      <c r="C7682" s="89">
        <v>5.0999999999999996</v>
      </c>
      <c r="D7682" s="89">
        <v>15.5</v>
      </c>
      <c r="E7682" s="96">
        <v>1636</v>
      </c>
      <c r="F7682" s="89">
        <v>5.0999999999999996</v>
      </c>
      <c r="G7682" s="89">
        <v>1007.2</v>
      </c>
      <c r="H7682">
        <v>0.8</v>
      </c>
      <c r="I7682" t="s">
        <v>19</v>
      </c>
      <c r="J7682">
        <v>0.8</v>
      </c>
      <c r="K7682">
        <v>6</v>
      </c>
      <c r="L7682">
        <v>2025</v>
      </c>
      <c r="M7682" t="s">
        <v>351</v>
      </c>
      <c r="N7682" s="89" cm="1">
        <f t="array" ref="N7682">IF(ISNUMBER(_34_KNMI_Stations[[#This Row],[Etmaal temperatuur °C]]),IF(_34_KNMI_Stations[[#This Row],[Etmaal temperatuur °C]]&lt;stookgrens[],stookgrens[]-_34_KNMI_Stations[[#This Row],[Etmaal temperatuur °C]],0),"")</f>
        <v>2.5</v>
      </c>
      <c r="O7682" s="89">
        <f>_34_KNMI_Stations[[#This Row],[graaddagen]]*_34_KNMI_Stations[[#This Row],[Gewogen factor]]</f>
        <v>2</v>
      </c>
      <c r="P7682" s="89" cm="1">
        <f t="array" ref="P7682">IF(ISNUMBER(_34_KNMI_Stations[[#This Row],[Etmaal temperatuur °C]]),IF(_34_KNMI_Stations[[#This Row],[Etmaal temperatuur °C]]&gt;stookgrens[],_34_KNMI_Stations[[#This Row],[Etmaal temperatuur °C]]-stookgrens[],0),"")</f>
        <v>0</v>
      </c>
    </row>
    <row r="7683" spans="1:16" x14ac:dyDescent="0.25">
      <c r="A7683">
        <v>290</v>
      </c>
      <c r="B7683" s="110">
        <v>45815</v>
      </c>
      <c r="C7683" s="89">
        <v>3.7</v>
      </c>
      <c r="D7683" s="89">
        <v>13.9</v>
      </c>
      <c r="E7683" s="96">
        <v>1169</v>
      </c>
      <c r="F7683" s="89">
        <v>8.4</v>
      </c>
      <c r="G7683" s="89">
        <v>1007.4</v>
      </c>
      <c r="H7683">
        <v>0.86</v>
      </c>
      <c r="I7683" t="s">
        <v>19</v>
      </c>
      <c r="J7683">
        <v>0.8</v>
      </c>
      <c r="K7683">
        <v>6</v>
      </c>
      <c r="L7683">
        <v>2025</v>
      </c>
      <c r="M7683" t="s">
        <v>351</v>
      </c>
      <c r="N7683" s="89" cm="1">
        <f t="array" ref="N7683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7683" s="89">
        <f>_34_KNMI_Stations[[#This Row],[graaddagen]]*_34_KNMI_Stations[[#This Row],[Gewogen factor]]</f>
        <v>3.28</v>
      </c>
      <c r="P7683" s="89" cm="1">
        <f t="array" ref="P7683">IF(ISNUMBER(_34_KNMI_Stations[[#This Row],[Etmaal temperatuur °C]]),IF(_34_KNMI_Stations[[#This Row],[Etmaal temperatuur °C]]&gt;stookgrens[],_34_KNMI_Stations[[#This Row],[Etmaal temperatuur °C]]-stookgrens[],0),"")</f>
        <v>0</v>
      </c>
    </row>
    <row r="7684" spans="1:16" x14ac:dyDescent="0.25">
      <c r="A7684">
        <v>290</v>
      </c>
      <c r="B7684" s="110">
        <v>45816</v>
      </c>
      <c r="C7684" s="89">
        <v>5.2</v>
      </c>
      <c r="D7684" s="89">
        <v>11.6</v>
      </c>
      <c r="E7684" s="96">
        <v>1096</v>
      </c>
      <c r="F7684" s="89">
        <v>20</v>
      </c>
      <c r="G7684" s="89">
        <v>1012.2</v>
      </c>
      <c r="H7684">
        <v>0.86</v>
      </c>
      <c r="I7684" t="s">
        <v>19</v>
      </c>
      <c r="J7684">
        <v>0.8</v>
      </c>
      <c r="K7684">
        <v>6</v>
      </c>
      <c r="L7684">
        <v>2025</v>
      </c>
      <c r="M7684" t="s">
        <v>351</v>
      </c>
      <c r="N7684" s="89" cm="1">
        <f t="array" ref="N7684">IF(ISNUMBER(_34_KNMI_Stations[[#This Row],[Etmaal temperatuur °C]]),IF(_34_KNMI_Stations[[#This Row],[Etmaal temperatuur °C]]&lt;stookgrens[],stookgrens[]-_34_KNMI_Stations[[#This Row],[Etmaal temperatuur °C]],0),"")</f>
        <v>6.4</v>
      </c>
      <c r="O7684" s="89">
        <f>_34_KNMI_Stations[[#This Row],[graaddagen]]*_34_KNMI_Stations[[#This Row],[Gewogen factor]]</f>
        <v>5.120000000000001</v>
      </c>
      <c r="P7684" s="89" cm="1">
        <f t="array" ref="P7684">IF(ISNUMBER(_34_KNMI_Stations[[#This Row],[Etmaal temperatuur °C]]),IF(_34_KNMI_Stations[[#This Row],[Etmaal temperatuur °C]]&gt;stookgrens[],_34_KNMI_Stations[[#This Row],[Etmaal temperatuur °C]]-stookgrens[],0),"")</f>
        <v>0</v>
      </c>
    </row>
    <row r="7685" spans="1:16" x14ac:dyDescent="0.25">
      <c r="A7685">
        <v>290</v>
      </c>
      <c r="B7685" s="110">
        <v>45817</v>
      </c>
      <c r="C7685" s="89">
        <v>3</v>
      </c>
      <c r="D7685" s="89">
        <v>13.5</v>
      </c>
      <c r="E7685" s="96">
        <v>1487</v>
      </c>
      <c r="F7685" s="89">
        <v>0.8</v>
      </c>
      <c r="G7685" s="89">
        <v>1021.1</v>
      </c>
      <c r="H7685">
        <v>0.81</v>
      </c>
      <c r="I7685" t="s">
        <v>19</v>
      </c>
      <c r="J7685">
        <v>0.8</v>
      </c>
      <c r="K7685">
        <v>6</v>
      </c>
      <c r="L7685">
        <v>2025</v>
      </c>
      <c r="M7685" t="s">
        <v>352</v>
      </c>
      <c r="N7685" s="89" cm="1">
        <f t="array" ref="N7685">IF(ISNUMBER(_34_KNMI_Stations[[#This Row],[Etmaal temperatuur °C]]),IF(_34_KNMI_Stations[[#This Row],[Etmaal temperatuur °C]]&lt;stookgrens[],stookgrens[]-_34_KNMI_Stations[[#This Row],[Etmaal temperatuur °C]],0),"")</f>
        <v>4.5</v>
      </c>
      <c r="O7685" s="89">
        <f>_34_KNMI_Stations[[#This Row],[graaddagen]]*_34_KNMI_Stations[[#This Row],[Gewogen factor]]</f>
        <v>3.6</v>
      </c>
      <c r="P7685" s="89" cm="1">
        <f t="array" ref="P7685">IF(ISNUMBER(_34_KNMI_Stations[[#This Row],[Etmaal temperatuur °C]]),IF(_34_KNMI_Stations[[#This Row],[Etmaal temperatuur °C]]&gt;stookgrens[],_34_KNMI_Stations[[#This Row],[Etmaal temperatuur °C]]-stookgrens[],0),"")</f>
        <v>0</v>
      </c>
    </row>
    <row r="7686" spans="1:16" x14ac:dyDescent="0.25">
      <c r="A7686">
        <v>290</v>
      </c>
      <c r="B7686" s="110">
        <v>45818</v>
      </c>
      <c r="C7686" s="89">
        <v>5</v>
      </c>
      <c r="D7686" s="89">
        <v>14</v>
      </c>
      <c r="E7686" s="96">
        <v>1037</v>
      </c>
      <c r="F7686" s="89">
        <v>1.8</v>
      </c>
      <c r="G7686" s="89">
        <v>1015.8</v>
      </c>
      <c r="H7686">
        <v>0.82</v>
      </c>
      <c r="I7686" t="s">
        <v>19</v>
      </c>
      <c r="J7686">
        <v>0.8</v>
      </c>
      <c r="K7686">
        <v>6</v>
      </c>
      <c r="L7686">
        <v>2025</v>
      </c>
      <c r="M7686" t="s">
        <v>352</v>
      </c>
      <c r="N7686" s="89" cm="1">
        <f t="array" ref="N7686">IF(ISNUMBER(_34_KNMI_Stations[[#This Row],[Etmaal temperatuur °C]]),IF(_34_KNMI_Stations[[#This Row],[Etmaal temperatuur °C]]&lt;stookgrens[],stookgrens[]-_34_KNMI_Stations[[#This Row],[Etmaal temperatuur °C]],0),"")</f>
        <v>4</v>
      </c>
      <c r="O7686" s="89">
        <f>_34_KNMI_Stations[[#This Row],[graaddagen]]*_34_KNMI_Stations[[#This Row],[Gewogen factor]]</f>
        <v>3.2</v>
      </c>
      <c r="P7686" s="89" cm="1">
        <f t="array" ref="P7686">IF(ISNUMBER(_34_KNMI_Stations[[#This Row],[Etmaal temperatuur °C]]),IF(_34_KNMI_Stations[[#This Row],[Etmaal temperatuur °C]]&gt;stookgrens[],_34_KNMI_Stations[[#This Row],[Etmaal temperatuur °C]]-stookgrens[],0),"")</f>
        <v>0</v>
      </c>
    </row>
    <row r="7687" spans="1:16" x14ac:dyDescent="0.25">
      <c r="A7687">
        <v>290</v>
      </c>
      <c r="B7687" s="110">
        <v>45819</v>
      </c>
      <c r="C7687" s="89">
        <v>1.8</v>
      </c>
      <c r="D7687" s="89">
        <v>14.3</v>
      </c>
      <c r="E7687" s="96">
        <v>2120</v>
      </c>
      <c r="F7687" s="89">
        <v>0</v>
      </c>
      <c r="G7687" s="89">
        <v>1022.3</v>
      </c>
      <c r="H7687">
        <v>0.74</v>
      </c>
      <c r="I7687" t="s">
        <v>19</v>
      </c>
      <c r="J7687">
        <v>0.8</v>
      </c>
      <c r="K7687">
        <v>6</v>
      </c>
      <c r="L7687">
        <v>2025</v>
      </c>
      <c r="M7687" t="s">
        <v>352</v>
      </c>
      <c r="N7687" s="89" cm="1">
        <f t="array" ref="N7687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7687" s="89">
        <f>_34_KNMI_Stations[[#This Row],[graaddagen]]*_34_KNMI_Stations[[#This Row],[Gewogen factor]]</f>
        <v>2.9599999999999995</v>
      </c>
      <c r="P7687" s="89" cm="1">
        <f t="array" ref="P7687">IF(ISNUMBER(_34_KNMI_Stations[[#This Row],[Etmaal temperatuur °C]]),IF(_34_KNMI_Stations[[#This Row],[Etmaal temperatuur °C]]&gt;stookgrens[],_34_KNMI_Stations[[#This Row],[Etmaal temperatuur °C]]-stookgrens[],0),"")</f>
        <v>0</v>
      </c>
    </row>
    <row r="7688" spans="1:16" x14ac:dyDescent="0.25">
      <c r="A7688">
        <v>290</v>
      </c>
      <c r="B7688" s="110">
        <v>45820</v>
      </c>
      <c r="C7688" s="89">
        <v>4.2</v>
      </c>
      <c r="D7688" s="89">
        <v>19.2</v>
      </c>
      <c r="E7688" s="96">
        <v>2938</v>
      </c>
      <c r="F7688" s="89">
        <v>0</v>
      </c>
      <c r="G7688" s="89">
        <v>1019.1</v>
      </c>
      <c r="H7688">
        <v>0.57999999999999996</v>
      </c>
      <c r="I7688" t="s">
        <v>19</v>
      </c>
      <c r="J7688">
        <v>0.8</v>
      </c>
      <c r="K7688">
        <v>6</v>
      </c>
      <c r="L7688">
        <v>2025</v>
      </c>
      <c r="M7688" t="s">
        <v>352</v>
      </c>
      <c r="N7688" s="89" cm="1">
        <f t="array" ref="N7688">IF(ISNUMBER(_34_KNMI_Stations[[#This Row],[Etmaal temperatuur °C]]),IF(_34_KNMI_Stations[[#This Row],[Etmaal temperatuur °C]]&lt;stookgrens[],stookgrens[]-_34_KNMI_Stations[[#This Row],[Etmaal temperatuur °C]],0),"")</f>
        <v>0</v>
      </c>
      <c r="O7688" s="89">
        <f>_34_KNMI_Stations[[#This Row],[graaddagen]]*_34_KNMI_Stations[[#This Row],[Gewogen factor]]</f>
        <v>0</v>
      </c>
      <c r="P7688" s="89" cm="1">
        <f t="array" ref="P7688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7689" spans="1:16" x14ac:dyDescent="0.25">
      <c r="A7689">
        <v>290</v>
      </c>
      <c r="B7689" s="110">
        <v>45821</v>
      </c>
      <c r="C7689" s="89">
        <v>3.3</v>
      </c>
      <c r="D7689" s="89">
        <v>23.9</v>
      </c>
      <c r="E7689" s="96">
        <v>2772</v>
      </c>
      <c r="F7689" s="89">
        <v>0</v>
      </c>
      <c r="G7689" s="89">
        <v>1019.4</v>
      </c>
      <c r="H7689">
        <v>0.53</v>
      </c>
      <c r="I7689" t="s">
        <v>19</v>
      </c>
      <c r="J7689">
        <v>0.8</v>
      </c>
      <c r="K7689">
        <v>6</v>
      </c>
      <c r="L7689">
        <v>2025</v>
      </c>
      <c r="M7689" t="s">
        <v>352</v>
      </c>
      <c r="N7689" s="89" cm="1">
        <f t="array" ref="N7689">IF(ISNUMBER(_34_KNMI_Stations[[#This Row],[Etmaal temperatuur °C]]),IF(_34_KNMI_Stations[[#This Row],[Etmaal temperatuur °C]]&lt;stookgrens[],stookgrens[]-_34_KNMI_Stations[[#This Row],[Etmaal temperatuur °C]],0),"")</f>
        <v>0</v>
      </c>
      <c r="O7689" s="89">
        <f>_34_KNMI_Stations[[#This Row],[graaddagen]]*_34_KNMI_Stations[[#This Row],[Gewogen factor]]</f>
        <v>0</v>
      </c>
      <c r="P7689" s="89" cm="1">
        <f t="array" ref="P7689">IF(ISNUMBER(_34_KNMI_Stations[[#This Row],[Etmaal temperatuur °C]]),IF(_34_KNMI_Stations[[#This Row],[Etmaal temperatuur °C]]&gt;stookgrens[],_34_KNMI_Stations[[#This Row],[Etmaal temperatuur °C]]-stookgrens[],0),"")</f>
        <v>5.8999999999999986</v>
      </c>
    </row>
    <row r="7690" spans="1:16" x14ac:dyDescent="0.25">
      <c r="A7690">
        <v>290</v>
      </c>
      <c r="B7690" s="110">
        <v>45822</v>
      </c>
      <c r="C7690" s="89">
        <v>3</v>
      </c>
      <c r="D7690" s="89">
        <v>24.2</v>
      </c>
      <c r="E7690" s="96">
        <v>2330</v>
      </c>
      <c r="F7690" s="89">
        <v>0</v>
      </c>
      <c r="G7690" s="89">
        <v>1017</v>
      </c>
      <c r="H7690">
        <v>0.61</v>
      </c>
      <c r="I7690" t="s">
        <v>19</v>
      </c>
      <c r="J7690">
        <v>0.8</v>
      </c>
      <c r="K7690">
        <v>6</v>
      </c>
      <c r="L7690">
        <v>2025</v>
      </c>
      <c r="M7690" t="s">
        <v>352</v>
      </c>
      <c r="N7690" s="89" cm="1">
        <f t="array" ref="N7690">IF(ISNUMBER(_34_KNMI_Stations[[#This Row],[Etmaal temperatuur °C]]),IF(_34_KNMI_Stations[[#This Row],[Etmaal temperatuur °C]]&lt;stookgrens[],stookgrens[]-_34_KNMI_Stations[[#This Row],[Etmaal temperatuur °C]],0),"")</f>
        <v>0</v>
      </c>
      <c r="O7690" s="89">
        <f>_34_KNMI_Stations[[#This Row],[graaddagen]]*_34_KNMI_Stations[[#This Row],[Gewogen factor]]</f>
        <v>0</v>
      </c>
      <c r="P7690" s="89" cm="1">
        <f t="array" ref="P7690">IF(ISNUMBER(_34_KNMI_Stations[[#This Row],[Etmaal temperatuur °C]]),IF(_34_KNMI_Stations[[#This Row],[Etmaal temperatuur °C]]&gt;stookgrens[],_34_KNMI_Stations[[#This Row],[Etmaal temperatuur °C]]-stookgrens[],0),"")</f>
        <v>6.1999999999999993</v>
      </c>
    </row>
    <row r="7691" spans="1:16" x14ac:dyDescent="0.25">
      <c r="A7691">
        <v>290</v>
      </c>
      <c r="B7691" s="110">
        <v>45823</v>
      </c>
      <c r="C7691" s="89">
        <v>3.3</v>
      </c>
      <c r="D7691" s="89">
        <v>18</v>
      </c>
      <c r="E7691" s="96">
        <v>1654</v>
      </c>
      <c r="F7691" s="89">
        <v>-0.1</v>
      </c>
      <c r="G7691" s="89">
        <v>1021</v>
      </c>
      <c r="H7691">
        <v>0.68</v>
      </c>
      <c r="I7691" t="s">
        <v>19</v>
      </c>
      <c r="J7691">
        <v>0.8</v>
      </c>
      <c r="K7691">
        <v>6</v>
      </c>
      <c r="L7691">
        <v>2025</v>
      </c>
      <c r="M7691" t="s">
        <v>352</v>
      </c>
      <c r="N7691" s="89" cm="1">
        <f t="array" ref="N7691">IF(ISNUMBER(_34_KNMI_Stations[[#This Row],[Etmaal temperatuur °C]]),IF(_34_KNMI_Stations[[#This Row],[Etmaal temperatuur °C]]&lt;stookgrens[],stookgrens[]-_34_KNMI_Stations[[#This Row],[Etmaal temperatuur °C]],0),"")</f>
        <v>0</v>
      </c>
      <c r="O7691" s="89">
        <f>_34_KNMI_Stations[[#This Row],[graaddagen]]*_34_KNMI_Stations[[#This Row],[Gewogen factor]]</f>
        <v>0</v>
      </c>
      <c r="P7691" s="89" cm="1">
        <f t="array" ref="P7691">IF(ISNUMBER(_34_KNMI_Stations[[#This Row],[Etmaal temperatuur °C]]),IF(_34_KNMI_Stations[[#This Row],[Etmaal temperatuur °C]]&gt;stookgrens[],_34_KNMI_Stations[[#This Row],[Etmaal temperatuur °C]]-stookgrens[],0),"")</f>
        <v>0</v>
      </c>
    </row>
    <row r="7692" spans="1:16" x14ac:dyDescent="0.25">
      <c r="A7692">
        <v>290</v>
      </c>
      <c r="B7692" s="110">
        <v>45824</v>
      </c>
      <c r="C7692" s="89">
        <v>2.2000000000000002</v>
      </c>
      <c r="D7692" s="89">
        <v>17</v>
      </c>
      <c r="E7692" s="96">
        <v>2011</v>
      </c>
      <c r="F7692" s="89">
        <v>0</v>
      </c>
      <c r="G7692" s="89">
        <v>1026.5</v>
      </c>
      <c r="H7692">
        <v>0.76</v>
      </c>
      <c r="I7692" t="s">
        <v>19</v>
      </c>
      <c r="J7692">
        <v>0.8</v>
      </c>
      <c r="K7692">
        <v>6</v>
      </c>
      <c r="L7692">
        <v>2025</v>
      </c>
      <c r="M7692" t="s">
        <v>353</v>
      </c>
      <c r="N7692" s="89" cm="1">
        <f t="array" ref="N7692">IF(ISNUMBER(_34_KNMI_Stations[[#This Row],[Etmaal temperatuur °C]]),IF(_34_KNMI_Stations[[#This Row],[Etmaal temperatuur °C]]&lt;stookgrens[],stookgrens[]-_34_KNMI_Stations[[#This Row],[Etmaal temperatuur °C]],0),"")</f>
        <v>1</v>
      </c>
      <c r="O7692" s="89">
        <f>_34_KNMI_Stations[[#This Row],[graaddagen]]*_34_KNMI_Stations[[#This Row],[Gewogen factor]]</f>
        <v>0.8</v>
      </c>
      <c r="P7692" s="89" cm="1">
        <f t="array" ref="P7692">IF(ISNUMBER(_34_KNMI_Stations[[#This Row],[Etmaal temperatuur °C]]),IF(_34_KNMI_Stations[[#This Row],[Etmaal temperatuur °C]]&gt;stookgrens[],_34_KNMI_Stations[[#This Row],[Etmaal temperatuur °C]]-stookgrens[],0),"")</f>
        <v>0</v>
      </c>
    </row>
    <row r="7693" spans="1:16" x14ac:dyDescent="0.25">
      <c r="A7693">
        <v>290</v>
      </c>
      <c r="B7693" s="110">
        <v>45825</v>
      </c>
      <c r="C7693" s="89">
        <v>1.8</v>
      </c>
      <c r="D7693" s="89">
        <v>18.2</v>
      </c>
      <c r="E7693" s="96">
        <v>2749</v>
      </c>
      <c r="F7693" s="89">
        <v>0</v>
      </c>
      <c r="G7693" s="89">
        <v>1025.0999999999999</v>
      </c>
      <c r="H7693">
        <v>0.72</v>
      </c>
      <c r="I7693" t="s">
        <v>19</v>
      </c>
      <c r="J7693">
        <v>0.8</v>
      </c>
      <c r="K7693">
        <v>6</v>
      </c>
      <c r="L7693">
        <v>2025</v>
      </c>
      <c r="M7693" t="s">
        <v>353</v>
      </c>
      <c r="N7693" s="89" cm="1">
        <f t="array" ref="N7693">IF(ISNUMBER(_34_KNMI_Stations[[#This Row],[Etmaal temperatuur °C]]),IF(_34_KNMI_Stations[[#This Row],[Etmaal temperatuur °C]]&lt;stookgrens[],stookgrens[]-_34_KNMI_Stations[[#This Row],[Etmaal temperatuur °C]],0),"")</f>
        <v>0</v>
      </c>
      <c r="O7693" s="89">
        <f>_34_KNMI_Stations[[#This Row],[graaddagen]]*_34_KNMI_Stations[[#This Row],[Gewogen factor]]</f>
        <v>0</v>
      </c>
      <c r="P7693" s="89" cm="1">
        <f t="array" ref="P7693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7694" spans="1:16" x14ac:dyDescent="0.25">
      <c r="A7694">
        <v>290</v>
      </c>
      <c r="B7694" s="110">
        <v>45826</v>
      </c>
      <c r="C7694" s="89">
        <v>2.5</v>
      </c>
      <c r="D7694" s="89">
        <v>19.5</v>
      </c>
      <c r="E7694" s="96">
        <v>2556</v>
      </c>
      <c r="F7694" s="89">
        <v>0</v>
      </c>
      <c r="G7694" s="89">
        <v>1023.3</v>
      </c>
      <c r="H7694">
        <v>0.69</v>
      </c>
      <c r="I7694" t="s">
        <v>19</v>
      </c>
      <c r="J7694">
        <v>0.8</v>
      </c>
      <c r="K7694">
        <v>6</v>
      </c>
      <c r="L7694">
        <v>2025</v>
      </c>
      <c r="M7694" t="s">
        <v>353</v>
      </c>
      <c r="N7694" s="89" cm="1">
        <f t="array" ref="N7694">IF(ISNUMBER(_34_KNMI_Stations[[#This Row],[Etmaal temperatuur °C]]),IF(_34_KNMI_Stations[[#This Row],[Etmaal temperatuur °C]]&lt;stookgrens[],stookgrens[]-_34_KNMI_Stations[[#This Row],[Etmaal temperatuur °C]],0),"")</f>
        <v>0</v>
      </c>
      <c r="O7694" s="89">
        <f>_34_KNMI_Stations[[#This Row],[graaddagen]]*_34_KNMI_Stations[[#This Row],[Gewogen factor]]</f>
        <v>0</v>
      </c>
      <c r="P7694" s="89" cm="1">
        <f t="array" ref="P7694">IF(ISNUMBER(_34_KNMI_Stations[[#This Row],[Etmaal temperatuur °C]]),IF(_34_KNMI_Stations[[#This Row],[Etmaal temperatuur °C]]&gt;stookgrens[],_34_KNMI_Stations[[#This Row],[Etmaal temperatuur °C]]-stookgrens[],0),"")</f>
        <v>1.5</v>
      </c>
    </row>
    <row r="7695" spans="1:16" x14ac:dyDescent="0.25">
      <c r="A7695">
        <v>290</v>
      </c>
      <c r="B7695" s="110">
        <v>45827</v>
      </c>
      <c r="C7695" s="89">
        <v>2.6</v>
      </c>
      <c r="D7695" s="89">
        <v>16.8</v>
      </c>
      <c r="E7695" s="96">
        <v>2660</v>
      </c>
      <c r="F7695" s="89">
        <v>0</v>
      </c>
      <c r="G7695" s="89">
        <v>1026.8</v>
      </c>
      <c r="H7695">
        <v>0.65</v>
      </c>
      <c r="I7695" t="s">
        <v>19</v>
      </c>
      <c r="J7695">
        <v>0.8</v>
      </c>
      <c r="K7695">
        <v>6</v>
      </c>
      <c r="L7695">
        <v>2025</v>
      </c>
      <c r="M7695" t="s">
        <v>353</v>
      </c>
      <c r="N7695" s="89" cm="1">
        <f t="array" ref="N7695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7695" s="89">
        <f>_34_KNMI_Stations[[#This Row],[graaddagen]]*_34_KNMI_Stations[[#This Row],[Gewogen factor]]</f>
        <v>0.95999999999999952</v>
      </c>
      <c r="P7695" s="89" cm="1">
        <f t="array" ref="P7695">IF(ISNUMBER(_34_KNMI_Stations[[#This Row],[Etmaal temperatuur °C]]),IF(_34_KNMI_Stations[[#This Row],[Etmaal temperatuur °C]]&gt;stookgrens[],_34_KNMI_Stations[[#This Row],[Etmaal temperatuur °C]]-stookgrens[],0),"")</f>
        <v>0</v>
      </c>
    </row>
    <row r="7696" spans="1:16" x14ac:dyDescent="0.25">
      <c r="A7696">
        <v>290</v>
      </c>
      <c r="B7696" s="110">
        <v>45828</v>
      </c>
      <c r="C7696" s="89">
        <v>2</v>
      </c>
      <c r="D7696" s="89">
        <v>17.2</v>
      </c>
      <c r="E7696" s="96">
        <v>2948</v>
      </c>
      <c r="F7696" s="89">
        <v>0</v>
      </c>
      <c r="G7696" s="89">
        <v>1026.3</v>
      </c>
      <c r="H7696">
        <v>0.62</v>
      </c>
      <c r="I7696" t="s">
        <v>19</v>
      </c>
      <c r="J7696">
        <v>0.8</v>
      </c>
      <c r="K7696">
        <v>6</v>
      </c>
      <c r="L7696">
        <v>2025</v>
      </c>
      <c r="M7696" t="s">
        <v>353</v>
      </c>
      <c r="N7696" s="89" cm="1">
        <f t="array" ref="N7696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7696" s="89">
        <f>_34_KNMI_Stations[[#This Row],[graaddagen]]*_34_KNMI_Stations[[#This Row],[Gewogen factor]]</f>
        <v>0.64000000000000057</v>
      </c>
      <c r="P7696" s="89" cm="1">
        <f t="array" ref="P7696">IF(ISNUMBER(_34_KNMI_Stations[[#This Row],[Etmaal temperatuur °C]]),IF(_34_KNMI_Stations[[#This Row],[Etmaal temperatuur °C]]&gt;stookgrens[],_34_KNMI_Stations[[#This Row],[Etmaal temperatuur °C]]-stookgrens[],0),"")</f>
        <v>0</v>
      </c>
    </row>
    <row r="7697" spans="1:16" x14ac:dyDescent="0.25">
      <c r="A7697">
        <v>290</v>
      </c>
      <c r="B7697" s="110">
        <v>45829</v>
      </c>
      <c r="C7697" s="89">
        <v>2</v>
      </c>
      <c r="D7697" s="89">
        <v>21.2</v>
      </c>
      <c r="E7697" s="96">
        <v>2960</v>
      </c>
      <c r="F7697" s="89">
        <v>0</v>
      </c>
      <c r="G7697" s="89">
        <v>1020.9</v>
      </c>
      <c r="H7697">
        <v>0.53</v>
      </c>
      <c r="I7697" t="s">
        <v>19</v>
      </c>
      <c r="J7697">
        <v>0.8</v>
      </c>
      <c r="K7697">
        <v>6</v>
      </c>
      <c r="L7697">
        <v>2025</v>
      </c>
      <c r="M7697" t="s">
        <v>353</v>
      </c>
      <c r="N7697" s="89" cm="1">
        <f t="array" ref="N7697">IF(ISNUMBER(_34_KNMI_Stations[[#This Row],[Etmaal temperatuur °C]]),IF(_34_KNMI_Stations[[#This Row],[Etmaal temperatuur °C]]&lt;stookgrens[],stookgrens[]-_34_KNMI_Stations[[#This Row],[Etmaal temperatuur °C]],0),"")</f>
        <v>0</v>
      </c>
      <c r="O7697" s="89">
        <f>_34_KNMI_Stations[[#This Row],[graaddagen]]*_34_KNMI_Stations[[#This Row],[Gewogen factor]]</f>
        <v>0</v>
      </c>
      <c r="P7697" s="89" cm="1">
        <f t="array" ref="P7697">IF(ISNUMBER(_34_KNMI_Stations[[#This Row],[Etmaal temperatuur °C]]),IF(_34_KNMI_Stations[[#This Row],[Etmaal temperatuur °C]]&gt;stookgrens[],_34_KNMI_Stations[[#This Row],[Etmaal temperatuur °C]]-stookgrens[],0),"")</f>
        <v>3.1999999999999993</v>
      </c>
    </row>
    <row r="7698" spans="1:16" x14ac:dyDescent="0.25">
      <c r="A7698">
        <v>290</v>
      </c>
      <c r="B7698" s="110">
        <v>45830</v>
      </c>
      <c r="C7698" s="89">
        <v>3.3</v>
      </c>
      <c r="D7698" s="89">
        <v>23.7</v>
      </c>
      <c r="E7698" s="96">
        <v>1866</v>
      </c>
      <c r="F7698" s="89">
        <v>0.2</v>
      </c>
      <c r="G7698" s="89">
        <v>1013.3</v>
      </c>
      <c r="H7698">
        <v>0.53</v>
      </c>
      <c r="I7698" t="s">
        <v>19</v>
      </c>
      <c r="J7698">
        <v>0.8</v>
      </c>
      <c r="K7698">
        <v>6</v>
      </c>
      <c r="L7698">
        <v>2025</v>
      </c>
      <c r="M7698" t="s">
        <v>353</v>
      </c>
      <c r="N7698" s="89" cm="1">
        <f t="array" ref="N7698">IF(ISNUMBER(_34_KNMI_Stations[[#This Row],[Etmaal temperatuur °C]]),IF(_34_KNMI_Stations[[#This Row],[Etmaal temperatuur °C]]&lt;stookgrens[],stookgrens[]-_34_KNMI_Stations[[#This Row],[Etmaal temperatuur °C]],0),"")</f>
        <v>0</v>
      </c>
      <c r="O7698" s="89">
        <f>_34_KNMI_Stations[[#This Row],[graaddagen]]*_34_KNMI_Stations[[#This Row],[Gewogen factor]]</f>
        <v>0</v>
      </c>
      <c r="P7698" s="89" cm="1">
        <f t="array" ref="P7698">IF(ISNUMBER(_34_KNMI_Stations[[#This Row],[Etmaal temperatuur °C]]),IF(_34_KNMI_Stations[[#This Row],[Etmaal temperatuur °C]]&gt;stookgrens[],_34_KNMI_Stations[[#This Row],[Etmaal temperatuur °C]]-stookgrens[],0),"")</f>
        <v>5.6999999999999993</v>
      </c>
    </row>
    <row r="7699" spans="1:16" x14ac:dyDescent="0.25">
      <c r="A7699">
        <v>290</v>
      </c>
      <c r="B7699" s="110">
        <v>45831</v>
      </c>
      <c r="C7699" s="89">
        <v>6.3</v>
      </c>
      <c r="D7699" s="89">
        <v>18.399999999999999</v>
      </c>
      <c r="E7699" s="96">
        <v>2175</v>
      </c>
      <c r="F7699" s="89">
        <v>-0.1</v>
      </c>
      <c r="G7699" s="89">
        <v>1010.9</v>
      </c>
      <c r="H7699">
        <v>0.57999999999999996</v>
      </c>
      <c r="I7699" t="s">
        <v>19</v>
      </c>
      <c r="J7699">
        <v>0.8</v>
      </c>
      <c r="K7699">
        <v>6</v>
      </c>
      <c r="L7699">
        <v>2025</v>
      </c>
      <c r="M7699" t="s">
        <v>354</v>
      </c>
      <c r="N7699" s="89" cm="1">
        <f t="array" ref="N7699">IF(ISNUMBER(_34_KNMI_Stations[[#This Row],[Etmaal temperatuur °C]]),IF(_34_KNMI_Stations[[#This Row],[Etmaal temperatuur °C]]&lt;stookgrens[],stookgrens[]-_34_KNMI_Stations[[#This Row],[Etmaal temperatuur °C]],0),"")</f>
        <v>0</v>
      </c>
      <c r="O7699" s="89">
        <f>_34_KNMI_Stations[[#This Row],[graaddagen]]*_34_KNMI_Stations[[#This Row],[Gewogen factor]]</f>
        <v>0</v>
      </c>
      <c r="P7699" s="89" cm="1">
        <f t="array" ref="P7699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7700" spans="1:16" x14ac:dyDescent="0.25">
      <c r="A7700">
        <v>290</v>
      </c>
      <c r="B7700" s="110">
        <v>45832</v>
      </c>
      <c r="C7700" s="89">
        <v>5.4</v>
      </c>
      <c r="D7700" s="89">
        <v>17.600000000000001</v>
      </c>
      <c r="E7700" s="96">
        <v>1211</v>
      </c>
      <c r="F7700" s="89">
        <v>-0.1</v>
      </c>
      <c r="G7700" s="89">
        <v>1011.6</v>
      </c>
      <c r="H7700">
        <v>0.72</v>
      </c>
      <c r="I7700" t="s">
        <v>19</v>
      </c>
      <c r="J7700">
        <v>0.8</v>
      </c>
      <c r="K7700">
        <v>6</v>
      </c>
      <c r="L7700">
        <v>2025</v>
      </c>
      <c r="M7700" t="s">
        <v>354</v>
      </c>
      <c r="N7700" s="89" cm="1">
        <f t="array" ref="N7700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7700" s="89">
        <f>_34_KNMI_Stations[[#This Row],[graaddagen]]*_34_KNMI_Stations[[#This Row],[Gewogen factor]]</f>
        <v>0.3199999999999989</v>
      </c>
      <c r="P7700" s="89" cm="1">
        <f t="array" ref="P7700">IF(ISNUMBER(_34_KNMI_Stations[[#This Row],[Etmaal temperatuur °C]]),IF(_34_KNMI_Stations[[#This Row],[Etmaal temperatuur °C]]&gt;stookgrens[],_34_KNMI_Stations[[#This Row],[Etmaal temperatuur °C]]-stookgrens[],0),"")</f>
        <v>0</v>
      </c>
    </row>
    <row r="7701" spans="1:16" x14ac:dyDescent="0.25">
      <c r="A7701">
        <v>290</v>
      </c>
      <c r="B7701" s="110">
        <v>45833</v>
      </c>
      <c r="C7701" s="89">
        <v>3.8</v>
      </c>
      <c r="D7701" s="89">
        <v>21.3</v>
      </c>
      <c r="E7701" s="96">
        <v>1767</v>
      </c>
      <c r="F7701" s="89">
        <v>0</v>
      </c>
      <c r="G7701" s="89">
        <v>1011.9</v>
      </c>
      <c r="H7701">
        <v>0.72</v>
      </c>
      <c r="I7701" t="s">
        <v>19</v>
      </c>
      <c r="J7701">
        <v>0.8</v>
      </c>
      <c r="K7701">
        <v>6</v>
      </c>
      <c r="L7701">
        <v>2025</v>
      </c>
      <c r="M7701" t="s">
        <v>354</v>
      </c>
      <c r="N7701" s="89" cm="1">
        <f t="array" ref="N7701">IF(ISNUMBER(_34_KNMI_Stations[[#This Row],[Etmaal temperatuur °C]]),IF(_34_KNMI_Stations[[#This Row],[Etmaal temperatuur °C]]&lt;stookgrens[],stookgrens[]-_34_KNMI_Stations[[#This Row],[Etmaal temperatuur °C]],0),"")</f>
        <v>0</v>
      </c>
      <c r="O7701" s="89">
        <f>_34_KNMI_Stations[[#This Row],[graaddagen]]*_34_KNMI_Stations[[#This Row],[Gewogen factor]]</f>
        <v>0</v>
      </c>
      <c r="P7701" s="89" cm="1">
        <f t="array" ref="P7701">IF(ISNUMBER(_34_KNMI_Stations[[#This Row],[Etmaal temperatuur °C]]),IF(_34_KNMI_Stations[[#This Row],[Etmaal temperatuur °C]]&gt;stookgrens[],_34_KNMI_Stations[[#This Row],[Etmaal temperatuur °C]]-stookgrens[],0),"")</f>
        <v>3.3000000000000007</v>
      </c>
    </row>
    <row r="7702" spans="1:16" x14ac:dyDescent="0.25">
      <c r="A7702">
        <v>290</v>
      </c>
      <c r="B7702" s="110">
        <v>45834</v>
      </c>
      <c r="C7702" s="89">
        <v>4.4000000000000004</v>
      </c>
      <c r="D7702" s="89">
        <v>19.899999999999999</v>
      </c>
      <c r="E7702" s="96">
        <v>954</v>
      </c>
      <c r="F7702" s="89">
        <v>5.4</v>
      </c>
      <c r="G7702" s="89">
        <v>1012</v>
      </c>
      <c r="H7702">
        <v>0.82</v>
      </c>
      <c r="I7702" t="s">
        <v>19</v>
      </c>
      <c r="J7702">
        <v>0.8</v>
      </c>
      <c r="K7702">
        <v>6</v>
      </c>
      <c r="L7702">
        <v>2025</v>
      </c>
      <c r="M7702" t="s">
        <v>354</v>
      </c>
      <c r="N7702" s="89" cm="1">
        <f t="array" ref="N7702">IF(ISNUMBER(_34_KNMI_Stations[[#This Row],[Etmaal temperatuur °C]]),IF(_34_KNMI_Stations[[#This Row],[Etmaal temperatuur °C]]&lt;stookgrens[],stookgrens[]-_34_KNMI_Stations[[#This Row],[Etmaal temperatuur °C]],0),"")</f>
        <v>0</v>
      </c>
      <c r="O7702" s="89">
        <f>_34_KNMI_Stations[[#This Row],[graaddagen]]*_34_KNMI_Stations[[#This Row],[Gewogen factor]]</f>
        <v>0</v>
      </c>
      <c r="P7702" s="89" cm="1">
        <f t="array" ref="P7702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7703" spans="1:16" x14ac:dyDescent="0.25">
      <c r="A7703">
        <v>290</v>
      </c>
      <c r="B7703" s="110">
        <v>45835</v>
      </c>
      <c r="C7703" s="89">
        <v>2.6</v>
      </c>
      <c r="D7703" s="89">
        <v>17</v>
      </c>
      <c r="E7703" s="96">
        <v>1004</v>
      </c>
      <c r="F7703" s="89">
        <v>3.3</v>
      </c>
      <c r="G7703" s="89">
        <v>1021.1</v>
      </c>
      <c r="H7703">
        <v>0.79</v>
      </c>
      <c r="I7703" t="s">
        <v>19</v>
      </c>
      <c r="J7703">
        <v>0.8</v>
      </c>
      <c r="K7703">
        <v>6</v>
      </c>
      <c r="L7703">
        <v>2025</v>
      </c>
      <c r="M7703" t="s">
        <v>354</v>
      </c>
      <c r="N7703" s="89" cm="1">
        <f t="array" ref="N7703">IF(ISNUMBER(_34_KNMI_Stations[[#This Row],[Etmaal temperatuur °C]]),IF(_34_KNMI_Stations[[#This Row],[Etmaal temperatuur °C]]&lt;stookgrens[],stookgrens[]-_34_KNMI_Stations[[#This Row],[Etmaal temperatuur °C]],0),"")</f>
        <v>1</v>
      </c>
      <c r="O7703" s="89">
        <f>_34_KNMI_Stations[[#This Row],[graaddagen]]*_34_KNMI_Stations[[#This Row],[Gewogen factor]]</f>
        <v>0.8</v>
      </c>
      <c r="P7703" s="89" cm="1">
        <f t="array" ref="P7703">IF(ISNUMBER(_34_KNMI_Stations[[#This Row],[Etmaal temperatuur °C]]),IF(_34_KNMI_Stations[[#This Row],[Etmaal temperatuur °C]]&gt;stookgrens[],_34_KNMI_Stations[[#This Row],[Etmaal temperatuur °C]]-stookgrens[],0),"")</f>
        <v>0</v>
      </c>
    </row>
    <row r="7704" spans="1:16" x14ac:dyDescent="0.25">
      <c r="A7704">
        <v>290</v>
      </c>
      <c r="B7704" s="110">
        <v>45836</v>
      </c>
      <c r="C7704" s="89">
        <v>4.5</v>
      </c>
      <c r="D7704" s="89">
        <v>21.9</v>
      </c>
      <c r="E7704" s="96">
        <v>1761</v>
      </c>
      <c r="F7704" s="89">
        <v>0</v>
      </c>
      <c r="G7704" s="89">
        <v>1023</v>
      </c>
      <c r="H7704">
        <v>0.76</v>
      </c>
      <c r="I7704" t="s">
        <v>19</v>
      </c>
      <c r="J7704">
        <v>0.8</v>
      </c>
      <c r="K7704">
        <v>6</v>
      </c>
      <c r="L7704">
        <v>2025</v>
      </c>
      <c r="M7704" t="s">
        <v>354</v>
      </c>
      <c r="N7704" s="89" cm="1">
        <f t="array" ref="N7704">IF(ISNUMBER(_34_KNMI_Stations[[#This Row],[Etmaal temperatuur °C]]),IF(_34_KNMI_Stations[[#This Row],[Etmaal temperatuur °C]]&lt;stookgrens[],stookgrens[]-_34_KNMI_Stations[[#This Row],[Etmaal temperatuur °C]],0),"")</f>
        <v>0</v>
      </c>
      <c r="O7704" s="89">
        <f>_34_KNMI_Stations[[#This Row],[graaddagen]]*_34_KNMI_Stations[[#This Row],[Gewogen factor]]</f>
        <v>0</v>
      </c>
      <c r="P7704" s="89" cm="1">
        <f t="array" ref="P7704">IF(ISNUMBER(_34_KNMI_Stations[[#This Row],[Etmaal temperatuur °C]]),IF(_34_KNMI_Stations[[#This Row],[Etmaal temperatuur °C]]&gt;stookgrens[],_34_KNMI_Stations[[#This Row],[Etmaal temperatuur °C]]-stookgrens[],0),"")</f>
        <v>3.8999999999999986</v>
      </c>
    </row>
    <row r="7705" spans="1:16" x14ac:dyDescent="0.25">
      <c r="A7705">
        <v>290</v>
      </c>
      <c r="B7705" s="110">
        <v>45837</v>
      </c>
      <c r="C7705" s="89">
        <v>3.3</v>
      </c>
      <c r="D7705" s="89">
        <v>21.7</v>
      </c>
      <c r="E7705" s="96">
        <v>2424</v>
      </c>
      <c r="F7705" s="89">
        <v>0</v>
      </c>
      <c r="G7705" s="89">
        <v>1023.6</v>
      </c>
      <c r="H7705">
        <v>0.74</v>
      </c>
      <c r="I7705" t="s">
        <v>19</v>
      </c>
      <c r="J7705">
        <v>0.8</v>
      </c>
      <c r="K7705">
        <v>6</v>
      </c>
      <c r="L7705">
        <v>2025</v>
      </c>
      <c r="M7705" t="s">
        <v>354</v>
      </c>
      <c r="N7705" s="89" cm="1">
        <f t="array" ref="N7705">IF(ISNUMBER(_34_KNMI_Stations[[#This Row],[Etmaal temperatuur °C]]),IF(_34_KNMI_Stations[[#This Row],[Etmaal temperatuur °C]]&lt;stookgrens[],stookgrens[]-_34_KNMI_Stations[[#This Row],[Etmaal temperatuur °C]],0),"")</f>
        <v>0</v>
      </c>
      <c r="O7705" s="89">
        <f>_34_KNMI_Stations[[#This Row],[graaddagen]]*_34_KNMI_Stations[[#This Row],[Gewogen factor]]</f>
        <v>0</v>
      </c>
      <c r="P7705" s="89" cm="1">
        <f t="array" ref="P7705">IF(ISNUMBER(_34_KNMI_Stations[[#This Row],[Etmaal temperatuur °C]]),IF(_34_KNMI_Stations[[#This Row],[Etmaal temperatuur °C]]&gt;stookgrens[],_34_KNMI_Stations[[#This Row],[Etmaal temperatuur °C]]-stookgrens[],0),"")</f>
        <v>3.6999999999999993</v>
      </c>
    </row>
    <row r="7706" spans="1:16" x14ac:dyDescent="0.25">
      <c r="A7706">
        <v>290</v>
      </c>
      <c r="B7706" s="110">
        <v>45838</v>
      </c>
      <c r="C7706" s="89">
        <v>2.4</v>
      </c>
      <c r="D7706" s="89">
        <v>21.6</v>
      </c>
      <c r="E7706" s="96">
        <v>3003</v>
      </c>
      <c r="F7706" s="89">
        <v>0</v>
      </c>
      <c r="G7706" s="89">
        <v>1020.6</v>
      </c>
      <c r="H7706">
        <v>0.52</v>
      </c>
      <c r="I7706" t="s">
        <v>19</v>
      </c>
      <c r="J7706">
        <v>0.8</v>
      </c>
      <c r="K7706">
        <v>6</v>
      </c>
      <c r="L7706">
        <v>2025</v>
      </c>
      <c r="M7706" t="s">
        <v>355</v>
      </c>
      <c r="N7706" s="89" cm="1">
        <f t="array" ref="N7706">IF(ISNUMBER(_34_KNMI_Stations[[#This Row],[Etmaal temperatuur °C]]),IF(_34_KNMI_Stations[[#This Row],[Etmaal temperatuur °C]]&lt;stookgrens[],stookgrens[]-_34_KNMI_Stations[[#This Row],[Etmaal temperatuur °C]],0),"")</f>
        <v>0</v>
      </c>
      <c r="O7706" s="89">
        <f>_34_KNMI_Stations[[#This Row],[graaddagen]]*_34_KNMI_Stations[[#This Row],[Gewogen factor]]</f>
        <v>0</v>
      </c>
      <c r="P7706" s="89" cm="1">
        <f t="array" ref="P7706">IF(ISNUMBER(_34_KNMI_Stations[[#This Row],[Etmaal temperatuur °C]]),IF(_34_KNMI_Stations[[#This Row],[Etmaal temperatuur °C]]&gt;stookgrens[],_34_KNMI_Stations[[#This Row],[Etmaal temperatuur °C]]-stookgrens[],0),"")</f>
        <v>3.6000000000000014</v>
      </c>
    </row>
    <row r="7707" spans="1:16" x14ac:dyDescent="0.25">
      <c r="A7707">
        <v>290</v>
      </c>
      <c r="B7707" s="110">
        <v>45839</v>
      </c>
      <c r="C7707" s="89">
        <v>1.8</v>
      </c>
      <c r="D7707" s="89">
        <v>26.8</v>
      </c>
      <c r="E7707" s="96">
        <v>2901</v>
      </c>
      <c r="F7707" s="89">
        <v>0</v>
      </c>
      <c r="G7707" s="89">
        <v>1015.4</v>
      </c>
      <c r="H7707">
        <v>0.48</v>
      </c>
      <c r="I7707" t="s">
        <v>19</v>
      </c>
      <c r="J7707">
        <v>0.8</v>
      </c>
      <c r="K7707">
        <v>7</v>
      </c>
      <c r="L7707">
        <v>2025</v>
      </c>
      <c r="M7707" t="s">
        <v>355</v>
      </c>
      <c r="N7707" s="89" cm="1">
        <f t="array" ref="N7707">IF(ISNUMBER(_34_KNMI_Stations[[#This Row],[Etmaal temperatuur °C]]),IF(_34_KNMI_Stations[[#This Row],[Etmaal temperatuur °C]]&lt;stookgrens[],stookgrens[]-_34_KNMI_Stations[[#This Row],[Etmaal temperatuur °C]],0),"")</f>
        <v>0</v>
      </c>
      <c r="O7707" s="89">
        <f>_34_KNMI_Stations[[#This Row],[graaddagen]]*_34_KNMI_Stations[[#This Row],[Gewogen factor]]</f>
        <v>0</v>
      </c>
      <c r="P7707" s="89" cm="1">
        <f t="array" ref="P7707">IF(ISNUMBER(_34_KNMI_Stations[[#This Row],[Etmaal temperatuur °C]]),IF(_34_KNMI_Stations[[#This Row],[Etmaal temperatuur °C]]&gt;stookgrens[],_34_KNMI_Stations[[#This Row],[Etmaal temperatuur °C]]-stookgrens[],0),"")</f>
        <v>8.8000000000000007</v>
      </c>
    </row>
    <row r="7708" spans="1:16" x14ac:dyDescent="0.25">
      <c r="A7708">
        <v>290</v>
      </c>
      <c r="B7708" s="110">
        <v>45840</v>
      </c>
      <c r="C7708" s="89">
        <v>3</v>
      </c>
      <c r="D7708" s="89">
        <v>25.1</v>
      </c>
      <c r="E7708" s="96">
        <v>2212</v>
      </c>
      <c r="F7708" s="89">
        <v>7.9</v>
      </c>
      <c r="G7708" s="89">
        <v>1014.4</v>
      </c>
      <c r="H7708">
        <v>0.64</v>
      </c>
      <c r="I7708" t="s">
        <v>19</v>
      </c>
      <c r="J7708">
        <v>0.8</v>
      </c>
      <c r="K7708">
        <v>7</v>
      </c>
      <c r="L7708">
        <v>2025</v>
      </c>
      <c r="M7708" t="s">
        <v>355</v>
      </c>
      <c r="N7708" s="89" cm="1">
        <f t="array" ref="N7708">IF(ISNUMBER(_34_KNMI_Stations[[#This Row],[Etmaal temperatuur °C]]),IF(_34_KNMI_Stations[[#This Row],[Etmaal temperatuur °C]]&lt;stookgrens[],stookgrens[]-_34_KNMI_Stations[[#This Row],[Etmaal temperatuur °C]],0),"")</f>
        <v>0</v>
      </c>
      <c r="O7708" s="89">
        <f>_34_KNMI_Stations[[#This Row],[graaddagen]]*_34_KNMI_Stations[[#This Row],[Gewogen factor]]</f>
        <v>0</v>
      </c>
      <c r="P7708" s="89" cm="1">
        <f t="array" ref="P7708">IF(ISNUMBER(_34_KNMI_Stations[[#This Row],[Etmaal temperatuur °C]]),IF(_34_KNMI_Stations[[#This Row],[Etmaal temperatuur °C]]&gt;stookgrens[],_34_KNMI_Stations[[#This Row],[Etmaal temperatuur °C]]-stookgrens[],0),"")</f>
        <v>7.1000000000000014</v>
      </c>
    </row>
    <row r="7709" spans="1:16" x14ac:dyDescent="0.25">
      <c r="A7709">
        <v>290</v>
      </c>
      <c r="B7709" s="110">
        <v>45841</v>
      </c>
      <c r="C7709" s="89">
        <v>2.8</v>
      </c>
      <c r="D7709" s="89">
        <v>17.399999999999999</v>
      </c>
      <c r="E7709" s="96">
        <v>2368</v>
      </c>
      <c r="F7709" s="89">
        <v>0</v>
      </c>
      <c r="G7709" s="89">
        <v>1025.0999999999999</v>
      </c>
      <c r="H7709">
        <v>0.71</v>
      </c>
      <c r="I7709" t="s">
        <v>19</v>
      </c>
      <c r="J7709">
        <v>0.8</v>
      </c>
      <c r="K7709">
        <v>7</v>
      </c>
      <c r="L7709">
        <v>2025</v>
      </c>
      <c r="M7709" t="s">
        <v>355</v>
      </c>
      <c r="N7709" s="89" cm="1">
        <f t="array" ref="N7709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7709" s="89">
        <f>_34_KNMI_Stations[[#This Row],[graaddagen]]*_34_KNMI_Stations[[#This Row],[Gewogen factor]]</f>
        <v>0.48000000000000115</v>
      </c>
      <c r="P7709" s="89" cm="1">
        <f t="array" ref="P7709">IF(ISNUMBER(_34_KNMI_Stations[[#This Row],[Etmaal temperatuur °C]]),IF(_34_KNMI_Stations[[#This Row],[Etmaal temperatuur °C]]&gt;stookgrens[],_34_KNMI_Stations[[#This Row],[Etmaal temperatuur °C]]-stookgrens[],0),"")</f>
        <v>0</v>
      </c>
    </row>
    <row r="7710" spans="1:16" x14ac:dyDescent="0.25">
      <c r="A7710">
        <v>290</v>
      </c>
      <c r="B7710" s="110">
        <v>45842</v>
      </c>
      <c r="C7710" s="89">
        <v>2.2999999999999998</v>
      </c>
      <c r="D7710" s="89">
        <v>17.600000000000001</v>
      </c>
      <c r="E7710" s="96">
        <v>2737</v>
      </c>
      <c r="F7710" s="89">
        <v>0</v>
      </c>
      <c r="G7710" s="89">
        <v>1025.3</v>
      </c>
      <c r="H7710">
        <v>0.63</v>
      </c>
      <c r="I7710" t="s">
        <v>19</v>
      </c>
      <c r="J7710">
        <v>0.8</v>
      </c>
      <c r="K7710">
        <v>7</v>
      </c>
      <c r="L7710">
        <v>2025</v>
      </c>
      <c r="M7710" t="s">
        <v>355</v>
      </c>
      <c r="N7710" s="89" cm="1">
        <f t="array" ref="N7710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7710" s="89">
        <f>_34_KNMI_Stations[[#This Row],[graaddagen]]*_34_KNMI_Stations[[#This Row],[Gewogen factor]]</f>
        <v>0.3199999999999989</v>
      </c>
      <c r="P7710" s="89" cm="1">
        <f t="array" ref="P7710">IF(ISNUMBER(_34_KNMI_Stations[[#This Row],[Etmaal temperatuur °C]]),IF(_34_KNMI_Stations[[#This Row],[Etmaal temperatuur °C]]&gt;stookgrens[],_34_KNMI_Stations[[#This Row],[Etmaal temperatuur °C]]-stookgrens[],0),"")</f>
        <v>0</v>
      </c>
    </row>
    <row r="7711" spans="1:16" x14ac:dyDescent="0.25">
      <c r="A7711">
        <v>290</v>
      </c>
      <c r="B7711" s="110">
        <v>45843</v>
      </c>
      <c r="C7711" s="89">
        <v>4.5999999999999996</v>
      </c>
      <c r="D7711" s="89">
        <v>18.600000000000001</v>
      </c>
      <c r="E7711" s="96">
        <v>1281</v>
      </c>
      <c r="F7711" s="89">
        <v>0.9</v>
      </c>
      <c r="G7711" s="89">
        <v>1014.7</v>
      </c>
      <c r="H7711">
        <v>0.67</v>
      </c>
      <c r="I7711" t="s">
        <v>19</v>
      </c>
      <c r="J7711">
        <v>0.8</v>
      </c>
      <c r="K7711">
        <v>7</v>
      </c>
      <c r="L7711">
        <v>2025</v>
      </c>
      <c r="M7711" t="s">
        <v>355</v>
      </c>
      <c r="N7711" s="89" cm="1">
        <f t="array" ref="N7711">IF(ISNUMBER(_34_KNMI_Stations[[#This Row],[Etmaal temperatuur °C]]),IF(_34_KNMI_Stations[[#This Row],[Etmaal temperatuur °C]]&lt;stookgrens[],stookgrens[]-_34_KNMI_Stations[[#This Row],[Etmaal temperatuur °C]],0),"")</f>
        <v>0</v>
      </c>
      <c r="O7711" s="89">
        <f>_34_KNMI_Stations[[#This Row],[graaddagen]]*_34_KNMI_Stations[[#This Row],[Gewogen factor]]</f>
        <v>0</v>
      </c>
      <c r="P7711" s="89" cm="1">
        <f t="array" ref="P7711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7712" spans="1:16" x14ac:dyDescent="0.25">
      <c r="A7712">
        <v>290</v>
      </c>
      <c r="B7712" s="110">
        <v>45844</v>
      </c>
      <c r="C7712" s="89">
        <v>3.6</v>
      </c>
      <c r="D7712" s="89">
        <v>16.899999999999999</v>
      </c>
      <c r="E7712" s="96">
        <v>770</v>
      </c>
      <c r="F7712" s="89">
        <v>6.5</v>
      </c>
      <c r="G7712" s="89">
        <v>1006.3</v>
      </c>
      <c r="H7712">
        <v>0.89</v>
      </c>
      <c r="I7712" t="s">
        <v>19</v>
      </c>
      <c r="J7712">
        <v>0.8</v>
      </c>
      <c r="K7712">
        <v>7</v>
      </c>
      <c r="L7712">
        <v>2025</v>
      </c>
      <c r="M7712" t="s">
        <v>355</v>
      </c>
      <c r="N7712" s="89" cm="1">
        <f t="array" ref="N7712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7712" s="89">
        <f>_34_KNMI_Stations[[#This Row],[graaddagen]]*_34_KNMI_Stations[[#This Row],[Gewogen factor]]</f>
        <v>0.88000000000000123</v>
      </c>
      <c r="P7712" s="89" cm="1">
        <f t="array" ref="P7712">IF(ISNUMBER(_34_KNMI_Stations[[#This Row],[Etmaal temperatuur °C]]),IF(_34_KNMI_Stations[[#This Row],[Etmaal temperatuur °C]]&gt;stookgrens[],_34_KNMI_Stations[[#This Row],[Etmaal temperatuur °C]]-stookgrens[],0),"")</f>
        <v>0</v>
      </c>
    </row>
    <row r="7713" spans="1:16" x14ac:dyDescent="0.25">
      <c r="A7713">
        <v>290</v>
      </c>
      <c r="B7713" s="110">
        <v>45845</v>
      </c>
      <c r="C7713" s="89">
        <v>3.5</v>
      </c>
      <c r="D7713" s="89">
        <v>15.6</v>
      </c>
      <c r="E7713" s="96">
        <v>1344</v>
      </c>
      <c r="F7713" s="89">
        <v>8.8000000000000007</v>
      </c>
      <c r="G7713" s="89">
        <v>1005.4</v>
      </c>
      <c r="H7713">
        <v>0.84</v>
      </c>
      <c r="I7713" t="s">
        <v>19</v>
      </c>
      <c r="J7713">
        <v>0.8</v>
      </c>
      <c r="K7713">
        <v>7</v>
      </c>
      <c r="L7713">
        <v>2025</v>
      </c>
      <c r="M7713" t="s">
        <v>356</v>
      </c>
      <c r="N7713" s="89" cm="1">
        <f t="array" ref="N7713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7713" s="89">
        <f>_34_KNMI_Stations[[#This Row],[graaddagen]]*_34_KNMI_Stations[[#This Row],[Gewogen factor]]</f>
        <v>1.9200000000000004</v>
      </c>
      <c r="P7713" s="89" cm="1">
        <f t="array" ref="P7713">IF(ISNUMBER(_34_KNMI_Stations[[#This Row],[Etmaal temperatuur °C]]),IF(_34_KNMI_Stations[[#This Row],[Etmaal temperatuur °C]]&gt;stookgrens[],_34_KNMI_Stations[[#This Row],[Etmaal temperatuur °C]]-stookgrens[],0),"")</f>
        <v>0</v>
      </c>
    </row>
    <row r="7714" spans="1:16" x14ac:dyDescent="0.25">
      <c r="A7714">
        <v>290</v>
      </c>
      <c r="B7714" s="110">
        <v>45846</v>
      </c>
      <c r="C7714" s="89">
        <v>3.9</v>
      </c>
      <c r="D7714" s="89">
        <v>15.2</v>
      </c>
      <c r="E7714" s="96">
        <v>1686</v>
      </c>
      <c r="F7714" s="89">
        <v>0.4</v>
      </c>
      <c r="G7714" s="89">
        <v>1013.3</v>
      </c>
      <c r="H7714">
        <v>0.78</v>
      </c>
      <c r="I7714" t="s">
        <v>19</v>
      </c>
      <c r="J7714">
        <v>0.8</v>
      </c>
      <c r="K7714">
        <v>7</v>
      </c>
      <c r="L7714">
        <v>2025</v>
      </c>
      <c r="M7714" t="s">
        <v>356</v>
      </c>
      <c r="N7714" s="89" cm="1">
        <f t="array" ref="N7714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7714" s="89">
        <f>_34_KNMI_Stations[[#This Row],[graaddagen]]*_34_KNMI_Stations[[#This Row],[Gewogen factor]]</f>
        <v>2.2400000000000007</v>
      </c>
      <c r="P7714" s="89" cm="1">
        <f t="array" ref="P7714">IF(ISNUMBER(_34_KNMI_Stations[[#This Row],[Etmaal temperatuur °C]]),IF(_34_KNMI_Stations[[#This Row],[Etmaal temperatuur °C]]&gt;stookgrens[],_34_KNMI_Stations[[#This Row],[Etmaal temperatuur °C]]-stookgrens[],0),"")</f>
        <v>0</v>
      </c>
    </row>
    <row r="7715" spans="1:16" x14ac:dyDescent="0.25">
      <c r="A7715">
        <v>290</v>
      </c>
      <c r="B7715" s="110">
        <v>45847</v>
      </c>
      <c r="C7715" s="89">
        <v>2.5</v>
      </c>
      <c r="D7715" s="89">
        <v>16.3</v>
      </c>
      <c r="E7715" s="96">
        <v>1793</v>
      </c>
      <c r="F7715" s="89">
        <v>0.1</v>
      </c>
      <c r="G7715" s="89">
        <v>1020.5</v>
      </c>
      <c r="H7715">
        <v>0.77</v>
      </c>
      <c r="I7715" t="s">
        <v>19</v>
      </c>
      <c r="J7715">
        <v>0.8</v>
      </c>
      <c r="K7715">
        <v>7</v>
      </c>
      <c r="L7715">
        <v>2025</v>
      </c>
      <c r="M7715" t="s">
        <v>356</v>
      </c>
      <c r="N7715" s="89" cm="1">
        <f t="array" ref="N7715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7715" s="89">
        <f>_34_KNMI_Stations[[#This Row],[graaddagen]]*_34_KNMI_Stations[[#This Row],[Gewogen factor]]</f>
        <v>1.3599999999999994</v>
      </c>
      <c r="P7715" s="89" cm="1">
        <f t="array" ref="P7715">IF(ISNUMBER(_34_KNMI_Stations[[#This Row],[Etmaal temperatuur °C]]),IF(_34_KNMI_Stations[[#This Row],[Etmaal temperatuur °C]]&gt;stookgrens[],_34_KNMI_Stations[[#This Row],[Etmaal temperatuur °C]]-stookgrens[],0),"")</f>
        <v>0</v>
      </c>
    </row>
    <row r="7716" spans="1:16" x14ac:dyDescent="0.25">
      <c r="A7716">
        <v>290</v>
      </c>
      <c r="B7716" s="110">
        <v>45848</v>
      </c>
      <c r="C7716" s="89">
        <v>2.4</v>
      </c>
      <c r="D7716" s="89">
        <v>17.3</v>
      </c>
      <c r="E7716" s="96">
        <v>1971</v>
      </c>
      <c r="F7716" s="89">
        <v>0</v>
      </c>
      <c r="G7716" s="89">
        <v>1022</v>
      </c>
      <c r="H7716">
        <v>0.77</v>
      </c>
      <c r="I7716" t="s">
        <v>19</v>
      </c>
      <c r="J7716">
        <v>0.8</v>
      </c>
      <c r="K7716">
        <v>7</v>
      </c>
      <c r="L7716">
        <v>2025</v>
      </c>
      <c r="M7716" t="s">
        <v>356</v>
      </c>
      <c r="N7716" s="89" cm="1">
        <f t="array" ref="N7716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7716" s="89">
        <f>_34_KNMI_Stations[[#This Row],[graaddagen]]*_34_KNMI_Stations[[#This Row],[Gewogen factor]]</f>
        <v>0.5599999999999995</v>
      </c>
      <c r="P7716" s="89" cm="1">
        <f t="array" ref="P7716">IF(ISNUMBER(_34_KNMI_Stations[[#This Row],[Etmaal temperatuur °C]]),IF(_34_KNMI_Stations[[#This Row],[Etmaal temperatuur °C]]&gt;stookgrens[],_34_KNMI_Stations[[#This Row],[Etmaal temperatuur °C]]-stookgrens[],0),"")</f>
        <v>0</v>
      </c>
    </row>
    <row r="7717" spans="1:16" x14ac:dyDescent="0.25">
      <c r="A7717">
        <v>290</v>
      </c>
      <c r="B7717" s="110">
        <v>45849</v>
      </c>
      <c r="C7717" s="89">
        <v>2.6</v>
      </c>
      <c r="D7717" s="89">
        <v>18.3</v>
      </c>
      <c r="E7717" s="96">
        <v>1376</v>
      </c>
      <c r="F7717" s="89">
        <v>0</v>
      </c>
      <c r="G7717" s="89">
        <v>1019.5</v>
      </c>
      <c r="H7717">
        <v>0.81</v>
      </c>
      <c r="I7717" t="s">
        <v>19</v>
      </c>
      <c r="J7717">
        <v>0.8</v>
      </c>
      <c r="K7717">
        <v>7</v>
      </c>
      <c r="L7717">
        <v>2025</v>
      </c>
      <c r="M7717" t="s">
        <v>356</v>
      </c>
      <c r="N7717" s="89" cm="1">
        <f t="array" ref="N7717">IF(ISNUMBER(_34_KNMI_Stations[[#This Row],[Etmaal temperatuur °C]]),IF(_34_KNMI_Stations[[#This Row],[Etmaal temperatuur °C]]&lt;stookgrens[],stookgrens[]-_34_KNMI_Stations[[#This Row],[Etmaal temperatuur °C]],0),"")</f>
        <v>0</v>
      </c>
      <c r="O7717" s="89">
        <f>_34_KNMI_Stations[[#This Row],[graaddagen]]*_34_KNMI_Stations[[#This Row],[Gewogen factor]]</f>
        <v>0</v>
      </c>
      <c r="P7717" s="89" cm="1">
        <f t="array" ref="P7717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7718" spans="1:16" x14ac:dyDescent="0.25">
      <c r="A7718">
        <v>290</v>
      </c>
      <c r="B7718" s="110">
        <v>45850</v>
      </c>
      <c r="C7718" s="89">
        <v>3.4</v>
      </c>
      <c r="D7718" s="89">
        <v>19.100000000000001</v>
      </c>
      <c r="E7718" s="96">
        <v>1650</v>
      </c>
      <c r="F7718" s="89">
        <v>0</v>
      </c>
      <c r="G7718" s="89">
        <v>1013.7</v>
      </c>
      <c r="H7718">
        <v>0.72</v>
      </c>
      <c r="I7718" t="s">
        <v>19</v>
      </c>
      <c r="J7718">
        <v>0.8</v>
      </c>
      <c r="K7718">
        <v>7</v>
      </c>
      <c r="L7718">
        <v>2025</v>
      </c>
      <c r="M7718" t="s">
        <v>356</v>
      </c>
      <c r="N7718" s="89" cm="1">
        <f t="array" ref="N7718">IF(ISNUMBER(_34_KNMI_Stations[[#This Row],[Etmaal temperatuur °C]]),IF(_34_KNMI_Stations[[#This Row],[Etmaal temperatuur °C]]&lt;stookgrens[],stookgrens[]-_34_KNMI_Stations[[#This Row],[Etmaal temperatuur °C]],0),"")</f>
        <v>0</v>
      </c>
      <c r="O7718" s="89">
        <f>_34_KNMI_Stations[[#This Row],[graaddagen]]*_34_KNMI_Stations[[#This Row],[Gewogen factor]]</f>
        <v>0</v>
      </c>
      <c r="P7718" s="89" cm="1">
        <f t="array" ref="P7718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7719" spans="1:16" x14ac:dyDescent="0.25">
      <c r="A7719">
        <v>290</v>
      </c>
      <c r="B7719" s="110">
        <v>45851</v>
      </c>
      <c r="C7719" s="89">
        <v>1.7</v>
      </c>
      <c r="D7719" s="89">
        <v>18.899999999999999</v>
      </c>
      <c r="E7719" s="96">
        <v>1729</v>
      </c>
      <c r="F7719" s="89">
        <v>-0.1</v>
      </c>
      <c r="G7719" s="89">
        <v>1011.2</v>
      </c>
      <c r="H7719">
        <v>0.82</v>
      </c>
      <c r="I7719" t="s">
        <v>19</v>
      </c>
      <c r="J7719">
        <v>0.8</v>
      </c>
      <c r="K7719">
        <v>7</v>
      </c>
      <c r="L7719">
        <v>2025</v>
      </c>
      <c r="M7719" t="s">
        <v>356</v>
      </c>
      <c r="N7719" s="89" cm="1">
        <f t="array" ref="N7719">IF(ISNUMBER(_34_KNMI_Stations[[#This Row],[Etmaal temperatuur °C]]),IF(_34_KNMI_Stations[[#This Row],[Etmaal temperatuur °C]]&lt;stookgrens[],stookgrens[]-_34_KNMI_Stations[[#This Row],[Etmaal temperatuur °C]],0),"")</f>
        <v>0</v>
      </c>
      <c r="O7719" s="89">
        <f>_34_KNMI_Stations[[#This Row],[graaddagen]]*_34_KNMI_Stations[[#This Row],[Gewogen factor]]</f>
        <v>0</v>
      </c>
      <c r="P7719" s="89" cm="1">
        <f t="array" ref="P7719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7720" spans="1:16" x14ac:dyDescent="0.25">
      <c r="A7720">
        <v>290</v>
      </c>
      <c r="B7720" s="110">
        <v>45852</v>
      </c>
      <c r="C7720" s="89">
        <v>1.9</v>
      </c>
      <c r="D7720" s="89">
        <v>19.5</v>
      </c>
      <c r="E7720" s="96">
        <v>1907</v>
      </c>
      <c r="F7720" s="89">
        <v>1.4</v>
      </c>
      <c r="G7720" s="89">
        <v>1013.9</v>
      </c>
      <c r="H7720">
        <v>0.81</v>
      </c>
      <c r="I7720" t="s">
        <v>19</v>
      </c>
      <c r="J7720">
        <v>0.8</v>
      </c>
      <c r="K7720">
        <v>7</v>
      </c>
      <c r="L7720">
        <v>2025</v>
      </c>
      <c r="M7720" t="s">
        <v>357</v>
      </c>
      <c r="N7720" s="89" cm="1">
        <f t="array" ref="N7720">IF(ISNUMBER(_34_KNMI_Stations[[#This Row],[Etmaal temperatuur °C]]),IF(_34_KNMI_Stations[[#This Row],[Etmaal temperatuur °C]]&lt;stookgrens[],stookgrens[]-_34_KNMI_Stations[[#This Row],[Etmaal temperatuur °C]],0),"")</f>
        <v>0</v>
      </c>
      <c r="O7720" s="89">
        <f>_34_KNMI_Stations[[#This Row],[graaddagen]]*_34_KNMI_Stations[[#This Row],[Gewogen factor]]</f>
        <v>0</v>
      </c>
      <c r="P7720" s="89" cm="1">
        <f t="array" ref="P7720">IF(ISNUMBER(_34_KNMI_Stations[[#This Row],[Etmaal temperatuur °C]]),IF(_34_KNMI_Stations[[#This Row],[Etmaal temperatuur °C]]&gt;stookgrens[],_34_KNMI_Stations[[#This Row],[Etmaal temperatuur °C]]-stookgrens[],0),"")</f>
        <v>1.5</v>
      </c>
    </row>
    <row r="7721" spans="1:16" x14ac:dyDescent="0.25">
      <c r="A7721">
        <v>290</v>
      </c>
      <c r="B7721" s="110">
        <v>45853</v>
      </c>
      <c r="C7721" s="89">
        <v>3.3</v>
      </c>
      <c r="D7721" s="89">
        <v>18.100000000000001</v>
      </c>
      <c r="E7721" s="96">
        <v>1554</v>
      </c>
      <c r="F7721" s="89">
        <v>0.7</v>
      </c>
      <c r="G7721" s="89">
        <v>1016.4</v>
      </c>
      <c r="H7721">
        <v>0.71</v>
      </c>
      <c r="I7721" t="s">
        <v>19</v>
      </c>
      <c r="J7721">
        <v>0.8</v>
      </c>
      <c r="K7721">
        <v>7</v>
      </c>
      <c r="L7721">
        <v>2025</v>
      </c>
      <c r="M7721" t="s">
        <v>357</v>
      </c>
      <c r="N7721" s="89" cm="1">
        <f t="array" ref="N7721">IF(ISNUMBER(_34_KNMI_Stations[[#This Row],[Etmaal temperatuur °C]]),IF(_34_KNMI_Stations[[#This Row],[Etmaal temperatuur °C]]&lt;stookgrens[],stookgrens[]-_34_KNMI_Stations[[#This Row],[Etmaal temperatuur °C]],0),"")</f>
        <v>0</v>
      </c>
      <c r="O7721" s="89">
        <f>_34_KNMI_Stations[[#This Row],[graaddagen]]*_34_KNMI_Stations[[#This Row],[Gewogen factor]]</f>
        <v>0</v>
      </c>
      <c r="P7721" s="89" cm="1">
        <f t="array" ref="P7721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7722" spans="1:16" x14ac:dyDescent="0.25">
      <c r="A7722">
        <v>290</v>
      </c>
      <c r="B7722" s="110">
        <v>45854</v>
      </c>
      <c r="C7722" s="89">
        <v>3.1</v>
      </c>
      <c r="D7722" s="89">
        <v>16.100000000000001</v>
      </c>
      <c r="E7722" s="96">
        <v>1445</v>
      </c>
      <c r="F7722" s="89">
        <v>9.1</v>
      </c>
      <c r="G7722" s="89">
        <v>1013.1</v>
      </c>
      <c r="H7722">
        <v>0.87</v>
      </c>
      <c r="I7722" t="s">
        <v>19</v>
      </c>
      <c r="J7722">
        <v>0.8</v>
      </c>
      <c r="K7722">
        <v>7</v>
      </c>
      <c r="L7722">
        <v>2025</v>
      </c>
      <c r="M7722" t="s">
        <v>357</v>
      </c>
      <c r="N7722" s="89" cm="1">
        <f t="array" ref="N7722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7722" s="89">
        <f>_34_KNMI_Stations[[#This Row],[graaddagen]]*_34_KNMI_Stations[[#This Row],[Gewogen factor]]</f>
        <v>1.5199999999999989</v>
      </c>
      <c r="P7722" s="89" cm="1">
        <f t="array" ref="P7722">IF(ISNUMBER(_34_KNMI_Stations[[#This Row],[Etmaal temperatuur °C]]),IF(_34_KNMI_Stations[[#This Row],[Etmaal temperatuur °C]]&gt;stookgrens[],_34_KNMI_Stations[[#This Row],[Etmaal temperatuur °C]]-stookgrens[],0),"")</f>
        <v>0</v>
      </c>
    </row>
    <row r="7723" spans="1:16" x14ac:dyDescent="0.25">
      <c r="A7723">
        <v>290</v>
      </c>
      <c r="B7723" s="110">
        <v>45855</v>
      </c>
      <c r="C7723" s="89">
        <v>2.5</v>
      </c>
      <c r="D7723" s="89">
        <v>16.7</v>
      </c>
      <c r="E7723" s="96">
        <v>1212</v>
      </c>
      <c r="F7723" s="89">
        <v>0.3</v>
      </c>
      <c r="G7723" s="89">
        <v>1016.7</v>
      </c>
      <c r="H7723">
        <v>0.87</v>
      </c>
      <c r="I7723" t="s">
        <v>19</v>
      </c>
      <c r="J7723">
        <v>0.8</v>
      </c>
      <c r="K7723">
        <v>7</v>
      </c>
      <c r="L7723">
        <v>2025</v>
      </c>
      <c r="M7723" t="s">
        <v>357</v>
      </c>
      <c r="N7723" s="89" cm="1">
        <f t="array" ref="N7723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7723" s="89">
        <f>_34_KNMI_Stations[[#This Row],[graaddagen]]*_34_KNMI_Stations[[#This Row],[Gewogen factor]]</f>
        <v>1.0400000000000007</v>
      </c>
      <c r="P7723" s="89" cm="1">
        <f t="array" ref="P7723">IF(ISNUMBER(_34_KNMI_Stations[[#This Row],[Etmaal temperatuur °C]]),IF(_34_KNMI_Stations[[#This Row],[Etmaal temperatuur °C]]&gt;stookgrens[],_34_KNMI_Stations[[#This Row],[Etmaal temperatuur °C]]-stookgrens[],0),"")</f>
        <v>0</v>
      </c>
    </row>
    <row r="7724" spans="1:16" x14ac:dyDescent="0.25">
      <c r="A7724">
        <v>290</v>
      </c>
      <c r="B7724" s="110">
        <v>45856</v>
      </c>
      <c r="C7724" s="89">
        <v>1.4</v>
      </c>
      <c r="D7724" s="89">
        <v>18.5</v>
      </c>
      <c r="E7724" s="96">
        <v>2251</v>
      </c>
      <c r="F7724" s="89">
        <v>0</v>
      </c>
      <c r="G7724" s="89">
        <v>1014.7</v>
      </c>
      <c r="H7724">
        <v>0.81</v>
      </c>
      <c r="I7724" t="s">
        <v>19</v>
      </c>
      <c r="J7724">
        <v>0.8</v>
      </c>
      <c r="K7724">
        <v>7</v>
      </c>
      <c r="L7724">
        <v>2025</v>
      </c>
      <c r="M7724" t="s">
        <v>357</v>
      </c>
      <c r="N7724" s="89" cm="1">
        <f t="array" ref="N7724">IF(ISNUMBER(_34_KNMI_Stations[[#This Row],[Etmaal temperatuur °C]]),IF(_34_KNMI_Stations[[#This Row],[Etmaal temperatuur °C]]&lt;stookgrens[],stookgrens[]-_34_KNMI_Stations[[#This Row],[Etmaal temperatuur °C]],0),"")</f>
        <v>0</v>
      </c>
      <c r="O7724" s="89">
        <f>_34_KNMI_Stations[[#This Row],[graaddagen]]*_34_KNMI_Stations[[#This Row],[Gewogen factor]]</f>
        <v>0</v>
      </c>
      <c r="P7724" s="89" cm="1">
        <f t="array" ref="P7724">IF(ISNUMBER(_34_KNMI_Stations[[#This Row],[Etmaal temperatuur °C]]),IF(_34_KNMI_Stations[[#This Row],[Etmaal temperatuur °C]]&gt;stookgrens[],_34_KNMI_Stations[[#This Row],[Etmaal temperatuur °C]]-stookgrens[],0),"")</f>
        <v>0.5</v>
      </c>
    </row>
    <row r="7725" spans="1:16" x14ac:dyDescent="0.25">
      <c r="A7725">
        <v>290</v>
      </c>
      <c r="B7725" s="110">
        <v>45857</v>
      </c>
      <c r="C7725" s="89">
        <v>3</v>
      </c>
      <c r="D7725" s="89">
        <v>22.9</v>
      </c>
      <c r="E7725" s="96">
        <v>2405</v>
      </c>
      <c r="F7725" s="89">
        <v>1.3</v>
      </c>
      <c r="G7725" s="89">
        <v>1008.2</v>
      </c>
      <c r="H7725">
        <v>0.7</v>
      </c>
      <c r="I7725" t="s">
        <v>19</v>
      </c>
      <c r="J7725">
        <v>0.8</v>
      </c>
      <c r="K7725">
        <v>7</v>
      </c>
      <c r="L7725">
        <v>2025</v>
      </c>
      <c r="M7725" t="s">
        <v>357</v>
      </c>
      <c r="N7725" s="89" cm="1">
        <f t="array" ref="N7725">IF(ISNUMBER(_34_KNMI_Stations[[#This Row],[Etmaal temperatuur °C]]),IF(_34_KNMI_Stations[[#This Row],[Etmaal temperatuur °C]]&lt;stookgrens[],stookgrens[]-_34_KNMI_Stations[[#This Row],[Etmaal temperatuur °C]],0),"")</f>
        <v>0</v>
      </c>
      <c r="O7725" s="89">
        <f>_34_KNMI_Stations[[#This Row],[graaddagen]]*_34_KNMI_Stations[[#This Row],[Gewogen factor]]</f>
        <v>0</v>
      </c>
      <c r="P7725" s="89" cm="1">
        <f t="array" ref="P7725">IF(ISNUMBER(_34_KNMI_Stations[[#This Row],[Etmaal temperatuur °C]]),IF(_34_KNMI_Stations[[#This Row],[Etmaal temperatuur °C]]&gt;stookgrens[],_34_KNMI_Stations[[#This Row],[Etmaal temperatuur °C]]-stookgrens[],0),"")</f>
        <v>4.8999999999999986</v>
      </c>
    </row>
    <row r="7726" spans="1:16" x14ac:dyDescent="0.25">
      <c r="A7726">
        <v>290</v>
      </c>
      <c r="B7726" s="110">
        <v>45858</v>
      </c>
      <c r="C7726" s="89">
        <v>2.9</v>
      </c>
      <c r="D7726" s="89">
        <v>21.4</v>
      </c>
      <c r="E7726" s="96">
        <v>1841</v>
      </c>
      <c r="F7726" s="89">
        <v>4.8</v>
      </c>
      <c r="G7726" s="89">
        <v>1004.4</v>
      </c>
      <c r="H7726">
        <v>0.81</v>
      </c>
      <c r="I7726" t="s">
        <v>19</v>
      </c>
      <c r="J7726">
        <v>0.8</v>
      </c>
      <c r="K7726">
        <v>7</v>
      </c>
      <c r="L7726">
        <v>2025</v>
      </c>
      <c r="M7726" t="s">
        <v>357</v>
      </c>
      <c r="N7726" s="89" cm="1">
        <f t="array" ref="N7726">IF(ISNUMBER(_34_KNMI_Stations[[#This Row],[Etmaal temperatuur °C]]),IF(_34_KNMI_Stations[[#This Row],[Etmaal temperatuur °C]]&lt;stookgrens[],stookgrens[]-_34_KNMI_Stations[[#This Row],[Etmaal temperatuur °C]],0),"")</f>
        <v>0</v>
      </c>
      <c r="O7726" s="89">
        <f>_34_KNMI_Stations[[#This Row],[graaddagen]]*_34_KNMI_Stations[[#This Row],[Gewogen factor]]</f>
        <v>0</v>
      </c>
      <c r="P7726" s="89" cm="1">
        <f t="array" ref="P7726">IF(ISNUMBER(_34_KNMI_Stations[[#This Row],[Etmaal temperatuur °C]]),IF(_34_KNMI_Stations[[#This Row],[Etmaal temperatuur °C]]&gt;stookgrens[],_34_KNMI_Stations[[#This Row],[Etmaal temperatuur °C]]-stookgrens[],0),"")</f>
        <v>3.3999999999999986</v>
      </c>
    </row>
    <row r="7727" spans="1:16" x14ac:dyDescent="0.25">
      <c r="A7727">
        <v>290</v>
      </c>
      <c r="B7727" s="110">
        <v>45859</v>
      </c>
      <c r="C7727" s="89">
        <v>2.8</v>
      </c>
      <c r="D7727" s="89">
        <v>19</v>
      </c>
      <c r="E7727" s="96">
        <v>1644</v>
      </c>
      <c r="F7727" s="89">
        <v>9.6</v>
      </c>
      <c r="G7727" s="89">
        <v>1003.9</v>
      </c>
      <c r="H7727">
        <v>0.83</v>
      </c>
      <c r="I7727" t="s">
        <v>19</v>
      </c>
      <c r="J7727">
        <v>0.8</v>
      </c>
      <c r="K7727">
        <v>7</v>
      </c>
      <c r="L7727">
        <v>2025</v>
      </c>
      <c r="M7727" t="s">
        <v>358</v>
      </c>
      <c r="N7727" s="89" cm="1">
        <f t="array" ref="N7727">IF(ISNUMBER(_34_KNMI_Stations[[#This Row],[Etmaal temperatuur °C]]),IF(_34_KNMI_Stations[[#This Row],[Etmaal temperatuur °C]]&lt;stookgrens[],stookgrens[]-_34_KNMI_Stations[[#This Row],[Etmaal temperatuur °C]],0),"")</f>
        <v>0</v>
      </c>
      <c r="O7727" s="89">
        <f>_34_KNMI_Stations[[#This Row],[graaddagen]]*_34_KNMI_Stations[[#This Row],[Gewogen factor]]</f>
        <v>0</v>
      </c>
      <c r="P7727" s="89" cm="1">
        <f t="array" ref="P7727">IF(ISNUMBER(_34_KNMI_Stations[[#This Row],[Etmaal temperatuur °C]]),IF(_34_KNMI_Stations[[#This Row],[Etmaal temperatuur °C]]&gt;stookgrens[],_34_KNMI_Stations[[#This Row],[Etmaal temperatuur °C]]-stookgrens[],0),"")</f>
        <v>1</v>
      </c>
    </row>
    <row r="7728" spans="1:16" x14ac:dyDescent="0.25">
      <c r="A7728">
        <v>290</v>
      </c>
      <c r="B7728" s="110">
        <v>45860</v>
      </c>
      <c r="C7728" s="89">
        <v>3.6</v>
      </c>
      <c r="D7728" s="89">
        <v>17.399999999999999</v>
      </c>
      <c r="E7728" s="96">
        <v>1026</v>
      </c>
      <c r="F7728" s="89">
        <v>12.6</v>
      </c>
      <c r="G7728" s="89">
        <v>1008.1</v>
      </c>
      <c r="H7728">
        <v>0.89</v>
      </c>
      <c r="I7728" t="s">
        <v>19</v>
      </c>
      <c r="J7728">
        <v>0.8</v>
      </c>
      <c r="K7728">
        <v>7</v>
      </c>
      <c r="L7728">
        <v>2025</v>
      </c>
      <c r="M7728" t="s">
        <v>358</v>
      </c>
      <c r="N7728" s="89" cm="1">
        <f t="array" ref="N7728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7728" s="89">
        <f>_34_KNMI_Stations[[#This Row],[graaddagen]]*_34_KNMI_Stations[[#This Row],[Gewogen factor]]</f>
        <v>0.48000000000000115</v>
      </c>
      <c r="P7728" s="89" cm="1">
        <f t="array" ref="P7728">IF(ISNUMBER(_34_KNMI_Stations[[#This Row],[Etmaal temperatuur °C]]),IF(_34_KNMI_Stations[[#This Row],[Etmaal temperatuur °C]]&gt;stookgrens[],_34_KNMI_Stations[[#This Row],[Etmaal temperatuur °C]]-stookgrens[],0),"")</f>
        <v>0</v>
      </c>
    </row>
    <row r="7729" spans="1:16" x14ac:dyDescent="0.25">
      <c r="A7729">
        <v>290</v>
      </c>
      <c r="B7729" s="110">
        <v>45861</v>
      </c>
      <c r="C7729" s="89">
        <v>3</v>
      </c>
      <c r="D7729" s="89">
        <v>18.399999999999999</v>
      </c>
      <c r="E7729" s="96">
        <v>1325</v>
      </c>
      <c r="F7729" s="89">
        <v>16.600000000000001</v>
      </c>
      <c r="G7729" s="89">
        <v>1011.2</v>
      </c>
      <c r="H7729">
        <v>0.9</v>
      </c>
      <c r="I7729" t="s">
        <v>19</v>
      </c>
      <c r="J7729">
        <v>0.8</v>
      </c>
      <c r="K7729">
        <v>7</v>
      </c>
      <c r="L7729">
        <v>2025</v>
      </c>
      <c r="M7729" t="s">
        <v>358</v>
      </c>
      <c r="N7729" s="89" cm="1">
        <f t="array" ref="N7729">IF(ISNUMBER(_34_KNMI_Stations[[#This Row],[Etmaal temperatuur °C]]),IF(_34_KNMI_Stations[[#This Row],[Etmaal temperatuur °C]]&lt;stookgrens[],stookgrens[]-_34_KNMI_Stations[[#This Row],[Etmaal temperatuur °C]],0),"")</f>
        <v>0</v>
      </c>
      <c r="O7729" s="89">
        <f>_34_KNMI_Stations[[#This Row],[graaddagen]]*_34_KNMI_Stations[[#This Row],[Gewogen factor]]</f>
        <v>0</v>
      </c>
      <c r="P7729" s="89" cm="1">
        <f t="array" ref="P7729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7730" spans="1:16" x14ac:dyDescent="0.25">
      <c r="A7730">
        <v>290</v>
      </c>
      <c r="B7730" s="110">
        <v>45862</v>
      </c>
      <c r="C7730" s="89">
        <v>1.8</v>
      </c>
      <c r="D7730" s="89">
        <v>18.3</v>
      </c>
      <c r="E7730" s="96">
        <v>1959</v>
      </c>
      <c r="F7730" s="89">
        <v>0</v>
      </c>
      <c r="G7730" s="89">
        <v>1013.9</v>
      </c>
      <c r="H7730">
        <v>0.82</v>
      </c>
      <c r="I7730" t="s">
        <v>19</v>
      </c>
      <c r="J7730">
        <v>0.8</v>
      </c>
      <c r="K7730">
        <v>7</v>
      </c>
      <c r="L7730">
        <v>2025</v>
      </c>
      <c r="M7730" t="s">
        <v>358</v>
      </c>
      <c r="N7730" s="89" cm="1">
        <f t="array" ref="N7730">IF(ISNUMBER(_34_KNMI_Stations[[#This Row],[Etmaal temperatuur °C]]),IF(_34_KNMI_Stations[[#This Row],[Etmaal temperatuur °C]]&lt;stookgrens[],stookgrens[]-_34_KNMI_Stations[[#This Row],[Etmaal temperatuur °C]],0),"")</f>
        <v>0</v>
      </c>
      <c r="O7730" s="89">
        <f>_34_KNMI_Stations[[#This Row],[graaddagen]]*_34_KNMI_Stations[[#This Row],[Gewogen factor]]</f>
        <v>0</v>
      </c>
      <c r="P7730" s="89" cm="1">
        <f t="array" ref="P7730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7731" spans="1:16" x14ac:dyDescent="0.25">
      <c r="A7731">
        <v>290</v>
      </c>
      <c r="B7731" s="110">
        <v>45863</v>
      </c>
      <c r="C7731" s="89">
        <v>1.7</v>
      </c>
      <c r="D7731" s="89">
        <v>18.2</v>
      </c>
      <c r="E7731" s="96">
        <v>960</v>
      </c>
      <c r="F7731" s="89">
        <v>-0.1</v>
      </c>
      <c r="G7731" s="89">
        <v>1016.8</v>
      </c>
      <c r="H7731">
        <v>0.89</v>
      </c>
      <c r="I7731" t="s">
        <v>19</v>
      </c>
      <c r="J7731">
        <v>0.8</v>
      </c>
      <c r="K7731">
        <v>7</v>
      </c>
      <c r="L7731">
        <v>2025</v>
      </c>
      <c r="M7731" t="s">
        <v>358</v>
      </c>
      <c r="N7731" s="89" cm="1">
        <f t="array" ref="N7731">IF(ISNUMBER(_34_KNMI_Stations[[#This Row],[Etmaal temperatuur °C]]),IF(_34_KNMI_Stations[[#This Row],[Etmaal temperatuur °C]]&lt;stookgrens[],stookgrens[]-_34_KNMI_Stations[[#This Row],[Etmaal temperatuur °C]],0),"")</f>
        <v>0</v>
      </c>
      <c r="O7731" s="89">
        <f>_34_KNMI_Stations[[#This Row],[graaddagen]]*_34_KNMI_Stations[[#This Row],[Gewogen factor]]</f>
        <v>0</v>
      </c>
      <c r="P7731" s="89" cm="1">
        <f t="array" ref="P7731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7732" spans="1:16" x14ac:dyDescent="0.25">
      <c r="A7732">
        <v>290</v>
      </c>
      <c r="B7732" s="110">
        <v>45864</v>
      </c>
      <c r="C7732" s="89">
        <v>1.7</v>
      </c>
      <c r="D7732" s="89">
        <v>18.399999999999999</v>
      </c>
      <c r="E7732" s="96">
        <v>1503</v>
      </c>
      <c r="F7732" s="89">
        <v>0.1</v>
      </c>
      <c r="G7732" s="89">
        <v>1015.6</v>
      </c>
      <c r="H7732">
        <v>0.84</v>
      </c>
      <c r="I7732" t="s">
        <v>19</v>
      </c>
      <c r="J7732">
        <v>0.8</v>
      </c>
      <c r="K7732">
        <v>7</v>
      </c>
      <c r="L7732">
        <v>2025</v>
      </c>
      <c r="M7732" t="s">
        <v>358</v>
      </c>
      <c r="N7732" s="89" cm="1">
        <f t="array" ref="N7732">IF(ISNUMBER(_34_KNMI_Stations[[#This Row],[Etmaal temperatuur °C]]),IF(_34_KNMI_Stations[[#This Row],[Etmaal temperatuur °C]]&lt;stookgrens[],stookgrens[]-_34_KNMI_Stations[[#This Row],[Etmaal temperatuur °C]],0),"")</f>
        <v>0</v>
      </c>
      <c r="O7732" s="89">
        <f>_34_KNMI_Stations[[#This Row],[graaddagen]]*_34_KNMI_Stations[[#This Row],[Gewogen factor]]</f>
        <v>0</v>
      </c>
      <c r="P7732" s="89" cm="1">
        <f t="array" ref="P7732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7733" spans="1:16" x14ac:dyDescent="0.25">
      <c r="A7733">
        <v>290</v>
      </c>
      <c r="B7733" s="110">
        <v>45865</v>
      </c>
      <c r="C7733" s="89">
        <v>2.7</v>
      </c>
      <c r="D7733" s="89">
        <v>17.7</v>
      </c>
      <c r="E7733" s="96">
        <v>1576</v>
      </c>
      <c r="F7733" s="89">
        <v>1.1000000000000001</v>
      </c>
      <c r="G7733" s="89">
        <v>1013.5</v>
      </c>
      <c r="H7733">
        <v>0.83</v>
      </c>
      <c r="I7733" t="s">
        <v>19</v>
      </c>
      <c r="J7733">
        <v>0.8</v>
      </c>
      <c r="K7733">
        <v>7</v>
      </c>
      <c r="L7733">
        <v>2025</v>
      </c>
      <c r="M7733" t="s">
        <v>358</v>
      </c>
      <c r="N7733" s="89" cm="1">
        <f t="array" ref="N7733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7733" s="89">
        <f>_34_KNMI_Stations[[#This Row],[graaddagen]]*_34_KNMI_Stations[[#This Row],[Gewogen factor]]</f>
        <v>0.24000000000000057</v>
      </c>
      <c r="P7733" s="89" cm="1">
        <f t="array" ref="P7733">IF(ISNUMBER(_34_KNMI_Stations[[#This Row],[Etmaal temperatuur °C]]),IF(_34_KNMI_Stations[[#This Row],[Etmaal temperatuur °C]]&gt;stookgrens[],_34_KNMI_Stations[[#This Row],[Etmaal temperatuur °C]]-stookgrens[],0),"")</f>
        <v>0</v>
      </c>
    </row>
    <row r="7734" spans="1:16" x14ac:dyDescent="0.25">
      <c r="A7734">
        <v>290</v>
      </c>
      <c r="B7734" s="110">
        <v>45866</v>
      </c>
      <c r="C7734" s="89">
        <v>3.3</v>
      </c>
      <c r="D7734" s="89">
        <v>17</v>
      </c>
      <c r="E7734" s="96">
        <v>1971</v>
      </c>
      <c r="F7734" s="89">
        <v>1.7</v>
      </c>
      <c r="G7734" s="89">
        <v>1016</v>
      </c>
      <c r="H7734">
        <v>0.81</v>
      </c>
      <c r="I7734" t="s">
        <v>19</v>
      </c>
      <c r="J7734">
        <v>0.8</v>
      </c>
      <c r="K7734">
        <v>7</v>
      </c>
      <c r="L7734">
        <v>2025</v>
      </c>
      <c r="M7734" t="s">
        <v>359</v>
      </c>
      <c r="N7734" s="89" cm="1">
        <f t="array" ref="N7734">IF(ISNUMBER(_34_KNMI_Stations[[#This Row],[Etmaal temperatuur °C]]),IF(_34_KNMI_Stations[[#This Row],[Etmaal temperatuur °C]]&lt;stookgrens[],stookgrens[]-_34_KNMI_Stations[[#This Row],[Etmaal temperatuur °C]],0),"")</f>
        <v>1</v>
      </c>
      <c r="O7734" s="89">
        <f>_34_KNMI_Stations[[#This Row],[graaddagen]]*_34_KNMI_Stations[[#This Row],[Gewogen factor]]</f>
        <v>0.8</v>
      </c>
      <c r="P7734" s="89" cm="1">
        <f t="array" ref="P7734">IF(ISNUMBER(_34_KNMI_Stations[[#This Row],[Etmaal temperatuur °C]]),IF(_34_KNMI_Stations[[#This Row],[Etmaal temperatuur °C]]&gt;stookgrens[],_34_KNMI_Stations[[#This Row],[Etmaal temperatuur °C]]-stookgrens[],0),"")</f>
        <v>0</v>
      </c>
    </row>
    <row r="7735" spans="1:16" x14ac:dyDescent="0.25">
      <c r="A7735">
        <v>290</v>
      </c>
      <c r="B7735" s="110">
        <v>45867</v>
      </c>
      <c r="C7735" s="89">
        <v>2.9</v>
      </c>
      <c r="D7735" s="89">
        <v>16.2</v>
      </c>
      <c r="E7735" s="96">
        <v>1994</v>
      </c>
      <c r="F7735" s="89">
        <v>-0.1</v>
      </c>
      <c r="G7735" s="89">
        <v>1016.5</v>
      </c>
      <c r="H7735">
        <v>0.77</v>
      </c>
      <c r="I7735" t="s">
        <v>19</v>
      </c>
      <c r="J7735">
        <v>0.8</v>
      </c>
      <c r="K7735">
        <v>7</v>
      </c>
      <c r="L7735">
        <v>2025</v>
      </c>
      <c r="M7735" t="s">
        <v>359</v>
      </c>
      <c r="N7735" s="89" cm="1">
        <f t="array" ref="N7735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7735" s="89">
        <f>_34_KNMI_Stations[[#This Row],[graaddagen]]*_34_KNMI_Stations[[#This Row],[Gewogen factor]]</f>
        <v>1.4400000000000006</v>
      </c>
      <c r="P7735" s="89" cm="1">
        <f t="array" ref="P7735">IF(ISNUMBER(_34_KNMI_Stations[[#This Row],[Etmaal temperatuur °C]]),IF(_34_KNMI_Stations[[#This Row],[Etmaal temperatuur °C]]&gt;stookgrens[],_34_KNMI_Stations[[#This Row],[Etmaal temperatuur °C]]-stookgrens[],0),"")</f>
        <v>0</v>
      </c>
    </row>
    <row r="7736" spans="1:16" x14ac:dyDescent="0.25">
      <c r="A7736">
        <v>290</v>
      </c>
      <c r="B7736" s="110">
        <v>45868</v>
      </c>
      <c r="C7736" s="89">
        <v>3.7</v>
      </c>
      <c r="D7736" s="89">
        <v>16.5</v>
      </c>
      <c r="E7736" s="96">
        <v>1497</v>
      </c>
      <c r="F7736" s="89">
        <v>0.1</v>
      </c>
      <c r="G7736" s="89">
        <v>1015.3</v>
      </c>
      <c r="H7736">
        <v>0.76</v>
      </c>
      <c r="I7736" t="s">
        <v>19</v>
      </c>
      <c r="J7736">
        <v>0.8</v>
      </c>
      <c r="K7736">
        <v>7</v>
      </c>
      <c r="L7736">
        <v>2025</v>
      </c>
      <c r="M7736" t="s">
        <v>359</v>
      </c>
      <c r="N7736" s="89" cm="1">
        <f t="array" ref="N7736">IF(ISNUMBER(_34_KNMI_Stations[[#This Row],[Etmaal temperatuur °C]]),IF(_34_KNMI_Stations[[#This Row],[Etmaal temperatuur °C]]&lt;stookgrens[],stookgrens[]-_34_KNMI_Stations[[#This Row],[Etmaal temperatuur °C]],0),"")</f>
        <v>1.5</v>
      </c>
      <c r="O7736" s="89">
        <f>_34_KNMI_Stations[[#This Row],[graaddagen]]*_34_KNMI_Stations[[#This Row],[Gewogen factor]]</f>
        <v>1.2000000000000002</v>
      </c>
      <c r="P7736" s="89" cm="1">
        <f t="array" ref="P7736">IF(ISNUMBER(_34_KNMI_Stations[[#This Row],[Etmaal temperatuur °C]]),IF(_34_KNMI_Stations[[#This Row],[Etmaal temperatuur °C]]&gt;stookgrens[],_34_KNMI_Stations[[#This Row],[Etmaal temperatuur °C]]-stookgrens[],0),"")</f>
        <v>0</v>
      </c>
    </row>
    <row r="7737" spans="1:16" x14ac:dyDescent="0.25">
      <c r="A7737">
        <v>290</v>
      </c>
      <c r="B7737" s="110">
        <v>45869</v>
      </c>
      <c r="C7737" s="89">
        <v>3.3</v>
      </c>
      <c r="D7737" s="89">
        <v>17.600000000000001</v>
      </c>
      <c r="E7737" s="96">
        <v>1272</v>
      </c>
      <c r="F7737" s="89">
        <v>4.7</v>
      </c>
      <c r="G7737" s="89">
        <v>1012.9</v>
      </c>
      <c r="H7737">
        <v>0.82</v>
      </c>
      <c r="I7737" t="s">
        <v>19</v>
      </c>
      <c r="J7737">
        <v>0.8</v>
      </c>
      <c r="K7737">
        <v>7</v>
      </c>
      <c r="L7737">
        <v>2025</v>
      </c>
      <c r="M7737" t="s">
        <v>359</v>
      </c>
      <c r="N7737" s="89" cm="1">
        <f t="array" ref="N7737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7737" s="89">
        <f>_34_KNMI_Stations[[#This Row],[graaddagen]]*_34_KNMI_Stations[[#This Row],[Gewogen factor]]</f>
        <v>0.3199999999999989</v>
      </c>
      <c r="P7737" s="89" cm="1">
        <f t="array" ref="P7737">IF(ISNUMBER(_34_KNMI_Stations[[#This Row],[Etmaal temperatuur °C]]),IF(_34_KNMI_Stations[[#This Row],[Etmaal temperatuur °C]]&gt;stookgrens[],_34_KNMI_Stations[[#This Row],[Etmaal temperatuur °C]]-stookgrens[],0),"")</f>
        <v>0</v>
      </c>
    </row>
    <row r="7738" spans="1:16" x14ac:dyDescent="0.25">
      <c r="A7738">
        <v>290</v>
      </c>
      <c r="B7738" s="110">
        <v>45870</v>
      </c>
      <c r="C7738" s="89">
        <v>3.3</v>
      </c>
      <c r="D7738" s="89">
        <v>16.2</v>
      </c>
      <c r="E7738" s="96">
        <v>1275</v>
      </c>
      <c r="F7738" s="89">
        <v>8.1999999999999993</v>
      </c>
      <c r="G7738" s="89">
        <v>1010.5</v>
      </c>
      <c r="H7738">
        <v>0.9</v>
      </c>
      <c r="I7738" t="s">
        <v>19</v>
      </c>
      <c r="J7738">
        <v>0.8</v>
      </c>
      <c r="K7738">
        <v>8</v>
      </c>
      <c r="L7738">
        <v>2025</v>
      </c>
      <c r="M7738" t="s">
        <v>359</v>
      </c>
      <c r="N7738" s="89" cm="1">
        <f t="array" ref="N7738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7738" s="89">
        <f>_34_KNMI_Stations[[#This Row],[graaddagen]]*_34_KNMI_Stations[[#This Row],[Gewogen factor]]</f>
        <v>1.4400000000000006</v>
      </c>
      <c r="P7738" s="89" cm="1">
        <f t="array" ref="P7738">IF(ISNUMBER(_34_KNMI_Stations[[#This Row],[Etmaal temperatuur °C]]),IF(_34_KNMI_Stations[[#This Row],[Etmaal temperatuur °C]]&gt;stookgrens[],_34_KNMI_Stations[[#This Row],[Etmaal temperatuur °C]]-stookgrens[],0),"")</f>
        <v>0</v>
      </c>
    </row>
    <row r="7739" spans="1:16" x14ac:dyDescent="0.25">
      <c r="A7739">
        <v>290</v>
      </c>
      <c r="B7739" s="110">
        <v>45871</v>
      </c>
      <c r="C7739" s="89">
        <v>3.5</v>
      </c>
      <c r="D7739" s="89">
        <v>16.100000000000001</v>
      </c>
      <c r="E7739" s="96">
        <v>1213</v>
      </c>
      <c r="F7739" s="89">
        <v>2.9</v>
      </c>
      <c r="G7739" s="89">
        <v>1012.8</v>
      </c>
      <c r="H7739">
        <v>0.86</v>
      </c>
      <c r="I7739" t="s">
        <v>19</v>
      </c>
      <c r="J7739">
        <v>0.8</v>
      </c>
      <c r="K7739">
        <v>8</v>
      </c>
      <c r="L7739">
        <v>2025</v>
      </c>
      <c r="M7739" t="s">
        <v>359</v>
      </c>
      <c r="N7739" s="89" cm="1">
        <f t="array" ref="N7739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7739" s="89">
        <f>_34_KNMI_Stations[[#This Row],[graaddagen]]*_34_KNMI_Stations[[#This Row],[Gewogen factor]]</f>
        <v>1.5199999999999989</v>
      </c>
      <c r="P7739" s="89" cm="1">
        <f t="array" ref="P7739">IF(ISNUMBER(_34_KNMI_Stations[[#This Row],[Etmaal temperatuur °C]]),IF(_34_KNMI_Stations[[#This Row],[Etmaal temperatuur °C]]&gt;stookgrens[],_34_KNMI_Stations[[#This Row],[Etmaal temperatuur °C]]-stookgrens[],0),"")</f>
        <v>0</v>
      </c>
    </row>
    <row r="7740" spans="1:16" x14ac:dyDescent="0.25">
      <c r="A7740">
        <v>290</v>
      </c>
      <c r="B7740" s="110">
        <v>45872</v>
      </c>
      <c r="C7740" s="89">
        <v>4.5</v>
      </c>
      <c r="D7740" s="89">
        <v>17.899999999999999</v>
      </c>
      <c r="E7740" s="96">
        <v>1837</v>
      </c>
      <c r="F7740" s="89">
        <v>3.3</v>
      </c>
      <c r="G7740" s="89">
        <v>1016</v>
      </c>
      <c r="H7740">
        <v>0.76</v>
      </c>
      <c r="I7740" t="s">
        <v>19</v>
      </c>
      <c r="J7740">
        <v>0.8</v>
      </c>
      <c r="K7740">
        <v>8</v>
      </c>
      <c r="L7740">
        <v>2025</v>
      </c>
      <c r="M7740" t="s">
        <v>359</v>
      </c>
      <c r="N7740" s="89" cm="1">
        <f t="array" ref="N7740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7740" s="89">
        <f>_34_KNMI_Stations[[#This Row],[graaddagen]]*_34_KNMI_Stations[[#This Row],[Gewogen factor]]</f>
        <v>8.000000000000114E-2</v>
      </c>
      <c r="P7740" s="89" cm="1">
        <f t="array" ref="P7740">IF(ISNUMBER(_34_KNMI_Stations[[#This Row],[Etmaal temperatuur °C]]),IF(_34_KNMI_Stations[[#This Row],[Etmaal temperatuur °C]]&gt;stookgrens[],_34_KNMI_Stations[[#This Row],[Etmaal temperatuur °C]]-stookgrens[],0),"")</f>
        <v>0</v>
      </c>
    </row>
    <row r="7741" spans="1:16" x14ac:dyDescent="0.25">
      <c r="A7741">
        <v>290</v>
      </c>
      <c r="B7741" s="110">
        <v>45873</v>
      </c>
      <c r="C7741" s="89">
        <v>4.0999999999999996</v>
      </c>
      <c r="D7741" s="89">
        <v>19.899999999999999</v>
      </c>
      <c r="E7741" s="96">
        <v>1298</v>
      </c>
      <c r="F7741" s="89">
        <v>2.2999999999999998</v>
      </c>
      <c r="G7741" s="89">
        <v>1014.8</v>
      </c>
      <c r="H7741">
        <v>0.8</v>
      </c>
      <c r="I7741" t="s">
        <v>19</v>
      </c>
      <c r="J7741">
        <v>0.8</v>
      </c>
      <c r="K7741">
        <v>8</v>
      </c>
      <c r="L7741">
        <v>2025</v>
      </c>
      <c r="M7741" t="s">
        <v>360</v>
      </c>
      <c r="N7741" s="89" cm="1">
        <f t="array" ref="N7741">IF(ISNUMBER(_34_KNMI_Stations[[#This Row],[Etmaal temperatuur °C]]),IF(_34_KNMI_Stations[[#This Row],[Etmaal temperatuur °C]]&lt;stookgrens[],stookgrens[]-_34_KNMI_Stations[[#This Row],[Etmaal temperatuur °C]],0),"")</f>
        <v>0</v>
      </c>
      <c r="O7741" s="89">
        <f>_34_KNMI_Stations[[#This Row],[graaddagen]]*_34_KNMI_Stations[[#This Row],[Gewogen factor]]</f>
        <v>0</v>
      </c>
      <c r="P7741" s="89" cm="1">
        <f t="array" ref="P7741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7742" spans="1:16" x14ac:dyDescent="0.25">
      <c r="A7742">
        <v>290</v>
      </c>
      <c r="B7742" s="110">
        <v>45874</v>
      </c>
      <c r="C7742" s="89">
        <v>4.7</v>
      </c>
      <c r="D7742" s="89">
        <v>15.9</v>
      </c>
      <c r="E7742" s="96">
        <v>2104</v>
      </c>
      <c r="F7742" s="89">
        <v>0.8</v>
      </c>
      <c r="G7742" s="89">
        <v>1018.3</v>
      </c>
      <c r="H7742">
        <v>0.77</v>
      </c>
      <c r="I7742" t="s">
        <v>19</v>
      </c>
      <c r="J7742">
        <v>0.8</v>
      </c>
      <c r="K7742">
        <v>8</v>
      </c>
      <c r="L7742">
        <v>2025</v>
      </c>
      <c r="M7742" t="s">
        <v>360</v>
      </c>
      <c r="N7742" s="89" cm="1">
        <f t="array" ref="N7742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7742" s="89">
        <f>_34_KNMI_Stations[[#This Row],[graaddagen]]*_34_KNMI_Stations[[#This Row],[Gewogen factor]]</f>
        <v>1.6799999999999997</v>
      </c>
      <c r="P7742" s="89" cm="1">
        <f t="array" ref="P7742">IF(ISNUMBER(_34_KNMI_Stations[[#This Row],[Etmaal temperatuur °C]]),IF(_34_KNMI_Stations[[#This Row],[Etmaal temperatuur °C]]&gt;stookgrens[],_34_KNMI_Stations[[#This Row],[Etmaal temperatuur °C]]-stookgrens[],0),"")</f>
        <v>0</v>
      </c>
    </row>
    <row r="7743" spans="1:16" x14ac:dyDescent="0.25">
      <c r="A7743">
        <v>290</v>
      </c>
      <c r="B7743" s="110">
        <v>45875</v>
      </c>
      <c r="C7743" s="89">
        <v>2.8</v>
      </c>
      <c r="D7743" s="89">
        <v>15.8</v>
      </c>
      <c r="E7743" s="96">
        <v>1715</v>
      </c>
      <c r="F7743" s="89">
        <v>0</v>
      </c>
      <c r="G7743" s="89">
        <v>1022.9</v>
      </c>
      <c r="H7743">
        <v>0.78</v>
      </c>
      <c r="I7743" t="s">
        <v>19</v>
      </c>
      <c r="J7743">
        <v>0.8</v>
      </c>
      <c r="K7743">
        <v>8</v>
      </c>
      <c r="L7743">
        <v>2025</v>
      </c>
      <c r="M7743" t="s">
        <v>360</v>
      </c>
      <c r="N7743" s="89" cm="1">
        <f t="array" ref="N7743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7743" s="89">
        <f>_34_KNMI_Stations[[#This Row],[graaddagen]]*_34_KNMI_Stations[[#This Row],[Gewogen factor]]</f>
        <v>1.7599999999999996</v>
      </c>
      <c r="P7743" s="89" cm="1">
        <f t="array" ref="P7743">IF(ISNUMBER(_34_KNMI_Stations[[#This Row],[Etmaal temperatuur °C]]),IF(_34_KNMI_Stations[[#This Row],[Etmaal temperatuur °C]]&gt;stookgrens[],_34_KNMI_Stations[[#This Row],[Etmaal temperatuur °C]]-stookgrens[],0),"")</f>
        <v>0</v>
      </c>
    </row>
    <row r="7744" spans="1:16" x14ac:dyDescent="0.25">
      <c r="A7744">
        <v>290</v>
      </c>
      <c r="B7744" s="110">
        <v>45876</v>
      </c>
      <c r="C7744" s="89">
        <v>2.7</v>
      </c>
      <c r="D7744" s="89">
        <v>18.899999999999999</v>
      </c>
      <c r="E7744" s="96">
        <v>1784</v>
      </c>
      <c r="F7744" s="89">
        <v>-0.1</v>
      </c>
      <c r="G7744" s="89">
        <v>1016.7</v>
      </c>
      <c r="H7744">
        <v>0.69</v>
      </c>
      <c r="I7744" t="s">
        <v>19</v>
      </c>
      <c r="J7744">
        <v>0.8</v>
      </c>
      <c r="K7744">
        <v>8</v>
      </c>
      <c r="L7744">
        <v>2025</v>
      </c>
      <c r="M7744" t="s">
        <v>360</v>
      </c>
      <c r="N7744" s="89" cm="1">
        <f t="array" ref="N7744">IF(ISNUMBER(_34_KNMI_Stations[[#This Row],[Etmaal temperatuur °C]]),IF(_34_KNMI_Stations[[#This Row],[Etmaal temperatuur °C]]&lt;stookgrens[],stookgrens[]-_34_KNMI_Stations[[#This Row],[Etmaal temperatuur °C]],0),"")</f>
        <v>0</v>
      </c>
      <c r="O7744" s="89">
        <f>_34_KNMI_Stations[[#This Row],[graaddagen]]*_34_KNMI_Stations[[#This Row],[Gewogen factor]]</f>
        <v>0</v>
      </c>
      <c r="P7744" s="89" cm="1">
        <f t="array" ref="P7744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7745" spans="1:16" x14ac:dyDescent="0.25">
      <c r="A7745">
        <v>290</v>
      </c>
      <c r="B7745" s="110">
        <v>45877</v>
      </c>
      <c r="C7745" s="89">
        <v>2.8</v>
      </c>
      <c r="D7745" s="89">
        <v>19.600000000000001</v>
      </c>
      <c r="E7745" s="96">
        <v>1617</v>
      </c>
      <c r="F7745" s="89">
        <v>0</v>
      </c>
      <c r="G7745" s="89">
        <v>1017.9</v>
      </c>
      <c r="H7745">
        <v>0.73</v>
      </c>
      <c r="I7745" t="s">
        <v>19</v>
      </c>
      <c r="J7745">
        <v>0.8</v>
      </c>
      <c r="K7745">
        <v>8</v>
      </c>
      <c r="L7745">
        <v>2025</v>
      </c>
      <c r="M7745" t="s">
        <v>360</v>
      </c>
      <c r="N7745" s="89" cm="1">
        <f t="array" ref="N7745">IF(ISNUMBER(_34_KNMI_Stations[[#This Row],[Etmaal temperatuur °C]]),IF(_34_KNMI_Stations[[#This Row],[Etmaal temperatuur °C]]&lt;stookgrens[],stookgrens[]-_34_KNMI_Stations[[#This Row],[Etmaal temperatuur °C]],0),"")</f>
        <v>0</v>
      </c>
      <c r="O7745" s="89">
        <f>_34_KNMI_Stations[[#This Row],[graaddagen]]*_34_KNMI_Stations[[#This Row],[Gewogen factor]]</f>
        <v>0</v>
      </c>
      <c r="P7745" s="89" cm="1">
        <f t="array" ref="P7745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7746" spans="1:16" x14ac:dyDescent="0.25">
      <c r="A7746">
        <v>290</v>
      </c>
      <c r="B7746" s="110">
        <v>45878</v>
      </c>
      <c r="C7746" s="89">
        <v>2.5</v>
      </c>
      <c r="D7746" s="89">
        <v>18.100000000000001</v>
      </c>
      <c r="E7746" s="96">
        <v>2302</v>
      </c>
      <c r="F7746" s="89">
        <v>0</v>
      </c>
      <c r="G7746" s="89">
        <v>1020.4</v>
      </c>
      <c r="H7746">
        <v>0.78</v>
      </c>
      <c r="I7746" t="s">
        <v>19</v>
      </c>
      <c r="J7746">
        <v>0.8</v>
      </c>
      <c r="K7746">
        <v>8</v>
      </c>
      <c r="L7746">
        <v>2025</v>
      </c>
      <c r="M7746" t="s">
        <v>360</v>
      </c>
      <c r="N7746" s="89" cm="1">
        <f t="array" ref="N7746">IF(ISNUMBER(_34_KNMI_Stations[[#This Row],[Etmaal temperatuur °C]]),IF(_34_KNMI_Stations[[#This Row],[Etmaal temperatuur °C]]&lt;stookgrens[],stookgrens[]-_34_KNMI_Stations[[#This Row],[Etmaal temperatuur °C]],0),"")</f>
        <v>0</v>
      </c>
      <c r="O7746" s="89">
        <f>_34_KNMI_Stations[[#This Row],[graaddagen]]*_34_KNMI_Stations[[#This Row],[Gewogen factor]]</f>
        <v>0</v>
      </c>
      <c r="P7746" s="89" cm="1">
        <f t="array" ref="P7746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7747" spans="1:16" x14ac:dyDescent="0.25">
      <c r="A7747">
        <v>290</v>
      </c>
      <c r="B7747" s="110">
        <v>45879</v>
      </c>
      <c r="C7747" s="89">
        <v>2.2999999999999998</v>
      </c>
      <c r="D7747" s="89">
        <v>17.7</v>
      </c>
      <c r="E7747" s="96">
        <v>2122</v>
      </c>
      <c r="F7747" s="89">
        <v>0</v>
      </c>
      <c r="G7747" s="89">
        <v>1027.0999999999999</v>
      </c>
      <c r="H7747">
        <v>0.74</v>
      </c>
      <c r="I7747" t="s">
        <v>19</v>
      </c>
      <c r="J7747">
        <v>0.8</v>
      </c>
      <c r="K7747">
        <v>8</v>
      </c>
      <c r="L7747">
        <v>2025</v>
      </c>
      <c r="M7747" t="s">
        <v>360</v>
      </c>
      <c r="N7747" s="89" cm="1">
        <f t="array" ref="N7747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7747" s="89">
        <f>_34_KNMI_Stations[[#This Row],[graaddagen]]*_34_KNMI_Stations[[#This Row],[Gewogen factor]]</f>
        <v>0.24000000000000057</v>
      </c>
      <c r="P7747" s="89" cm="1">
        <f t="array" ref="P7747">IF(ISNUMBER(_34_KNMI_Stations[[#This Row],[Etmaal temperatuur °C]]),IF(_34_KNMI_Stations[[#This Row],[Etmaal temperatuur °C]]&gt;stookgrens[],_34_KNMI_Stations[[#This Row],[Etmaal temperatuur °C]]-stookgrens[],0),"")</f>
        <v>0</v>
      </c>
    </row>
    <row r="7748" spans="1:16" x14ac:dyDescent="0.25">
      <c r="A7748">
        <v>290</v>
      </c>
      <c r="B7748" s="110">
        <v>45880</v>
      </c>
      <c r="C7748" s="89">
        <v>1.9</v>
      </c>
      <c r="D7748" s="89">
        <v>20.399999999999999</v>
      </c>
      <c r="E7748" s="96">
        <v>2344</v>
      </c>
      <c r="F7748" s="89">
        <v>0</v>
      </c>
      <c r="G7748" s="89">
        <v>1023.7</v>
      </c>
      <c r="H7748">
        <v>0.66</v>
      </c>
      <c r="I7748" t="s">
        <v>19</v>
      </c>
      <c r="J7748">
        <v>0.8</v>
      </c>
      <c r="K7748">
        <v>8</v>
      </c>
      <c r="L7748">
        <v>2025</v>
      </c>
      <c r="M7748" t="s">
        <v>361</v>
      </c>
      <c r="N7748" s="89" cm="1">
        <f t="array" ref="N7748">IF(ISNUMBER(_34_KNMI_Stations[[#This Row],[Etmaal temperatuur °C]]),IF(_34_KNMI_Stations[[#This Row],[Etmaal temperatuur °C]]&lt;stookgrens[],stookgrens[]-_34_KNMI_Stations[[#This Row],[Etmaal temperatuur °C]],0),"")</f>
        <v>0</v>
      </c>
      <c r="O7748" s="89">
        <f>_34_KNMI_Stations[[#This Row],[graaddagen]]*_34_KNMI_Stations[[#This Row],[Gewogen factor]]</f>
        <v>0</v>
      </c>
      <c r="P7748" s="89" cm="1">
        <f t="array" ref="P7748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7749" spans="1:16" x14ac:dyDescent="0.25">
      <c r="A7749">
        <v>290</v>
      </c>
      <c r="B7749" s="110">
        <v>45881</v>
      </c>
      <c r="C7749" s="89">
        <v>2.2999999999999998</v>
      </c>
      <c r="D7749" s="89">
        <v>22.8</v>
      </c>
      <c r="E7749" s="96">
        <v>2051</v>
      </c>
      <c r="F7749" s="89">
        <v>0</v>
      </c>
      <c r="G7749" s="89">
        <v>1016.4</v>
      </c>
      <c r="H7749">
        <v>0.59</v>
      </c>
      <c r="I7749" t="s">
        <v>19</v>
      </c>
      <c r="J7749">
        <v>0.8</v>
      </c>
      <c r="K7749">
        <v>8</v>
      </c>
      <c r="L7749">
        <v>2025</v>
      </c>
      <c r="M7749" t="s">
        <v>361</v>
      </c>
      <c r="N7749" s="89" cm="1">
        <f t="array" ref="N7749">IF(ISNUMBER(_34_KNMI_Stations[[#This Row],[Etmaal temperatuur °C]]),IF(_34_KNMI_Stations[[#This Row],[Etmaal temperatuur °C]]&lt;stookgrens[],stookgrens[]-_34_KNMI_Stations[[#This Row],[Etmaal temperatuur °C]],0),"")</f>
        <v>0</v>
      </c>
      <c r="O7749" s="89">
        <f>_34_KNMI_Stations[[#This Row],[graaddagen]]*_34_KNMI_Stations[[#This Row],[Gewogen factor]]</f>
        <v>0</v>
      </c>
      <c r="P7749" s="89" cm="1">
        <f t="array" ref="P7749">IF(ISNUMBER(_34_KNMI_Stations[[#This Row],[Etmaal temperatuur °C]]),IF(_34_KNMI_Stations[[#This Row],[Etmaal temperatuur °C]]&gt;stookgrens[],_34_KNMI_Stations[[#This Row],[Etmaal temperatuur °C]]-stookgrens[],0),"")</f>
        <v>4.8000000000000007</v>
      </c>
    </row>
    <row r="7750" spans="1:16" x14ac:dyDescent="0.25">
      <c r="A7750">
        <v>290</v>
      </c>
      <c r="B7750" s="110">
        <v>45882</v>
      </c>
      <c r="C7750" s="89">
        <v>1.1000000000000001</v>
      </c>
      <c r="D7750" s="89">
        <v>24.5</v>
      </c>
      <c r="E7750" s="96">
        <v>2123</v>
      </c>
      <c r="F7750" s="89">
        <v>0</v>
      </c>
      <c r="G7750" s="89">
        <v>1014.9</v>
      </c>
      <c r="H7750">
        <v>0.68</v>
      </c>
      <c r="I7750" t="s">
        <v>19</v>
      </c>
      <c r="J7750">
        <v>0.8</v>
      </c>
      <c r="K7750">
        <v>8</v>
      </c>
      <c r="L7750">
        <v>2025</v>
      </c>
      <c r="M7750" t="s">
        <v>361</v>
      </c>
      <c r="N7750" s="89" cm="1">
        <f t="array" ref="N7750">IF(ISNUMBER(_34_KNMI_Stations[[#This Row],[Etmaal temperatuur °C]]),IF(_34_KNMI_Stations[[#This Row],[Etmaal temperatuur °C]]&lt;stookgrens[],stookgrens[]-_34_KNMI_Stations[[#This Row],[Etmaal temperatuur °C]],0),"")</f>
        <v>0</v>
      </c>
      <c r="O7750" s="89">
        <f>_34_KNMI_Stations[[#This Row],[graaddagen]]*_34_KNMI_Stations[[#This Row],[Gewogen factor]]</f>
        <v>0</v>
      </c>
      <c r="P7750" s="89" cm="1">
        <f t="array" ref="P7750">IF(ISNUMBER(_34_KNMI_Stations[[#This Row],[Etmaal temperatuur °C]]),IF(_34_KNMI_Stations[[#This Row],[Etmaal temperatuur °C]]&gt;stookgrens[],_34_KNMI_Stations[[#This Row],[Etmaal temperatuur °C]]-stookgrens[],0),"")</f>
        <v>6.5</v>
      </c>
    </row>
    <row r="7751" spans="1:16" x14ac:dyDescent="0.25">
      <c r="A7751">
        <v>290</v>
      </c>
      <c r="B7751" s="110">
        <v>45883</v>
      </c>
      <c r="C7751" s="89">
        <v>1.5</v>
      </c>
      <c r="D7751" s="89">
        <v>23.9</v>
      </c>
      <c r="E7751" s="96">
        <v>1725</v>
      </c>
      <c r="F7751" s="89">
        <v>-0.1</v>
      </c>
      <c r="G7751" s="89">
        <v>1018.2</v>
      </c>
      <c r="H7751">
        <v>0.75</v>
      </c>
      <c r="I7751" t="s">
        <v>19</v>
      </c>
      <c r="J7751">
        <v>0.8</v>
      </c>
      <c r="K7751">
        <v>8</v>
      </c>
      <c r="L7751">
        <v>2025</v>
      </c>
      <c r="M7751" t="s">
        <v>361</v>
      </c>
      <c r="N7751" s="89" cm="1">
        <f t="array" ref="N7751">IF(ISNUMBER(_34_KNMI_Stations[[#This Row],[Etmaal temperatuur °C]]),IF(_34_KNMI_Stations[[#This Row],[Etmaal temperatuur °C]]&lt;stookgrens[],stookgrens[]-_34_KNMI_Stations[[#This Row],[Etmaal temperatuur °C]],0),"")</f>
        <v>0</v>
      </c>
      <c r="O7751" s="89">
        <f>_34_KNMI_Stations[[#This Row],[graaddagen]]*_34_KNMI_Stations[[#This Row],[Gewogen factor]]</f>
        <v>0</v>
      </c>
      <c r="P7751" s="89" cm="1">
        <f t="array" ref="P7751">IF(ISNUMBER(_34_KNMI_Stations[[#This Row],[Etmaal temperatuur °C]]),IF(_34_KNMI_Stations[[#This Row],[Etmaal temperatuur °C]]&gt;stookgrens[],_34_KNMI_Stations[[#This Row],[Etmaal temperatuur °C]]-stookgrens[],0),"")</f>
        <v>5.8999999999999986</v>
      </c>
    </row>
    <row r="7752" spans="1:16" x14ac:dyDescent="0.25">
      <c r="A7752">
        <v>290</v>
      </c>
      <c r="B7752" s="110">
        <v>45884</v>
      </c>
      <c r="C7752" s="89">
        <v>3.1</v>
      </c>
      <c r="D7752" s="89">
        <v>22.1</v>
      </c>
      <c r="E7752" s="96">
        <v>2116</v>
      </c>
      <c r="F7752" s="89">
        <v>0</v>
      </c>
      <c r="G7752" s="89">
        <v>1022.9</v>
      </c>
      <c r="H7752">
        <v>0.74</v>
      </c>
      <c r="I7752" t="s">
        <v>19</v>
      </c>
      <c r="J7752">
        <v>0.8</v>
      </c>
      <c r="K7752">
        <v>8</v>
      </c>
      <c r="L7752">
        <v>2025</v>
      </c>
      <c r="M7752" t="s">
        <v>361</v>
      </c>
      <c r="N7752" s="89" cm="1">
        <f t="array" ref="N7752">IF(ISNUMBER(_34_KNMI_Stations[[#This Row],[Etmaal temperatuur °C]]),IF(_34_KNMI_Stations[[#This Row],[Etmaal temperatuur °C]]&lt;stookgrens[],stookgrens[]-_34_KNMI_Stations[[#This Row],[Etmaal temperatuur °C]],0),"")</f>
        <v>0</v>
      </c>
      <c r="O7752" s="89">
        <f>_34_KNMI_Stations[[#This Row],[graaddagen]]*_34_KNMI_Stations[[#This Row],[Gewogen factor]]</f>
        <v>0</v>
      </c>
      <c r="P7752" s="89" cm="1">
        <f t="array" ref="P7752">IF(ISNUMBER(_34_KNMI_Stations[[#This Row],[Etmaal temperatuur °C]]),IF(_34_KNMI_Stations[[#This Row],[Etmaal temperatuur °C]]&gt;stookgrens[],_34_KNMI_Stations[[#This Row],[Etmaal temperatuur °C]]-stookgrens[],0),"")</f>
        <v>4.1000000000000014</v>
      </c>
    </row>
    <row r="7753" spans="1:16" x14ac:dyDescent="0.25">
      <c r="A7753">
        <v>290</v>
      </c>
      <c r="B7753" s="110">
        <v>45885</v>
      </c>
      <c r="C7753" s="89">
        <v>3</v>
      </c>
      <c r="D7753" s="89">
        <v>17.2</v>
      </c>
      <c r="E7753" s="96">
        <v>1119</v>
      </c>
      <c r="F7753" s="89">
        <v>0.1</v>
      </c>
      <c r="G7753" s="89">
        <v>1024.5999999999999</v>
      </c>
      <c r="H7753">
        <v>0.77</v>
      </c>
      <c r="I7753" t="s">
        <v>19</v>
      </c>
      <c r="J7753">
        <v>0.8</v>
      </c>
      <c r="K7753">
        <v>8</v>
      </c>
      <c r="L7753">
        <v>2025</v>
      </c>
      <c r="M7753" t="s">
        <v>361</v>
      </c>
      <c r="N7753" s="89" cm="1">
        <f t="array" ref="N7753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7753" s="89">
        <f>_34_KNMI_Stations[[#This Row],[graaddagen]]*_34_KNMI_Stations[[#This Row],[Gewogen factor]]</f>
        <v>0.64000000000000057</v>
      </c>
      <c r="P7753" s="89" cm="1">
        <f t="array" ref="P7753">IF(ISNUMBER(_34_KNMI_Stations[[#This Row],[Etmaal temperatuur °C]]),IF(_34_KNMI_Stations[[#This Row],[Etmaal temperatuur °C]]&gt;stookgrens[],_34_KNMI_Stations[[#This Row],[Etmaal temperatuur °C]]-stookgrens[],0),"")</f>
        <v>0</v>
      </c>
    </row>
    <row r="7754" spans="1:16" x14ac:dyDescent="0.25">
      <c r="A7754">
        <v>290</v>
      </c>
      <c r="B7754" s="110">
        <v>45886</v>
      </c>
      <c r="C7754" s="89">
        <v>1.9</v>
      </c>
      <c r="D7754" s="89">
        <v>15.3</v>
      </c>
      <c r="E7754" s="96">
        <v>901</v>
      </c>
      <c r="F7754" s="89">
        <v>0.1</v>
      </c>
      <c r="G7754" s="89">
        <v>1022.5</v>
      </c>
      <c r="H7754">
        <v>0.88</v>
      </c>
      <c r="I7754" t="s">
        <v>19</v>
      </c>
      <c r="J7754">
        <v>0.8</v>
      </c>
      <c r="K7754">
        <v>8</v>
      </c>
      <c r="L7754">
        <v>2025</v>
      </c>
      <c r="M7754" t="s">
        <v>361</v>
      </c>
      <c r="N7754" s="89" cm="1">
        <f t="array" ref="N7754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7754" s="89">
        <f>_34_KNMI_Stations[[#This Row],[graaddagen]]*_34_KNMI_Stations[[#This Row],[Gewogen factor]]</f>
        <v>2.1599999999999997</v>
      </c>
      <c r="P7754" s="89" cm="1">
        <f t="array" ref="P7754">IF(ISNUMBER(_34_KNMI_Stations[[#This Row],[Etmaal temperatuur °C]]),IF(_34_KNMI_Stations[[#This Row],[Etmaal temperatuur °C]]&gt;stookgrens[],_34_KNMI_Stations[[#This Row],[Etmaal temperatuur °C]]-stookgrens[],0),"")</f>
        <v>0</v>
      </c>
    </row>
    <row r="7755" spans="1:16" x14ac:dyDescent="0.25">
      <c r="A7755">
        <v>290</v>
      </c>
      <c r="B7755" s="110">
        <v>45887</v>
      </c>
      <c r="C7755" s="89">
        <v>2.9</v>
      </c>
      <c r="D7755" s="89">
        <v>19.600000000000001</v>
      </c>
      <c r="E7755" s="96">
        <v>2212</v>
      </c>
      <c r="F7755" s="89">
        <v>0</v>
      </c>
      <c r="G7755" s="89">
        <v>1020.4</v>
      </c>
      <c r="H7755">
        <v>0.67</v>
      </c>
      <c r="I7755" t="s">
        <v>19</v>
      </c>
      <c r="J7755">
        <v>0.8</v>
      </c>
      <c r="K7755">
        <v>8</v>
      </c>
      <c r="L7755">
        <v>2025</v>
      </c>
      <c r="M7755" t="s">
        <v>362</v>
      </c>
      <c r="N7755" s="89" cm="1">
        <f t="array" ref="N7755">IF(ISNUMBER(_34_KNMI_Stations[[#This Row],[Etmaal temperatuur °C]]),IF(_34_KNMI_Stations[[#This Row],[Etmaal temperatuur °C]]&lt;stookgrens[],stookgrens[]-_34_KNMI_Stations[[#This Row],[Etmaal temperatuur °C]],0),"")</f>
        <v>0</v>
      </c>
      <c r="O7755" s="89">
        <f>_34_KNMI_Stations[[#This Row],[graaddagen]]*_34_KNMI_Stations[[#This Row],[Gewogen factor]]</f>
        <v>0</v>
      </c>
      <c r="P7755" s="89" cm="1">
        <f t="array" ref="P7755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7756" spans="1:16" x14ac:dyDescent="0.25">
      <c r="A7756">
        <v>290</v>
      </c>
      <c r="B7756" s="110">
        <v>45888</v>
      </c>
      <c r="C7756" s="89">
        <v>2.9</v>
      </c>
      <c r="D7756" s="89">
        <v>19.3</v>
      </c>
      <c r="E7756" s="96">
        <v>2223</v>
      </c>
      <c r="F7756" s="89">
        <v>0</v>
      </c>
      <c r="G7756" s="89">
        <v>1015</v>
      </c>
      <c r="H7756">
        <v>0.7</v>
      </c>
      <c r="I7756" t="s">
        <v>19</v>
      </c>
      <c r="J7756">
        <v>0.8</v>
      </c>
      <c r="K7756">
        <v>8</v>
      </c>
      <c r="L7756">
        <v>2025</v>
      </c>
      <c r="M7756" t="s">
        <v>362</v>
      </c>
      <c r="N7756" s="89" cm="1">
        <f t="array" ref="N7756">IF(ISNUMBER(_34_KNMI_Stations[[#This Row],[Etmaal temperatuur °C]]),IF(_34_KNMI_Stations[[#This Row],[Etmaal temperatuur °C]]&lt;stookgrens[],stookgrens[]-_34_KNMI_Stations[[#This Row],[Etmaal temperatuur °C]],0),"")</f>
        <v>0</v>
      </c>
      <c r="O7756" s="89">
        <f>_34_KNMI_Stations[[#This Row],[graaddagen]]*_34_KNMI_Stations[[#This Row],[Gewogen factor]]</f>
        <v>0</v>
      </c>
      <c r="P7756" s="89" cm="1">
        <f t="array" ref="P7756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7757" spans="1:16" x14ac:dyDescent="0.25">
      <c r="A7757">
        <v>290</v>
      </c>
      <c r="B7757" s="110">
        <v>45889</v>
      </c>
      <c r="C7757" s="89">
        <v>2.6</v>
      </c>
      <c r="D7757" s="89">
        <v>17.5</v>
      </c>
      <c r="E7757" s="96">
        <v>1664</v>
      </c>
      <c r="F7757" s="89">
        <v>0</v>
      </c>
      <c r="G7757" s="89">
        <v>1012.6</v>
      </c>
      <c r="H7757">
        <v>0.71</v>
      </c>
      <c r="I7757" t="s">
        <v>19</v>
      </c>
      <c r="J7757">
        <v>0.8</v>
      </c>
      <c r="K7757">
        <v>8</v>
      </c>
      <c r="L7757">
        <v>2025</v>
      </c>
      <c r="M7757" t="s">
        <v>362</v>
      </c>
      <c r="N7757" s="89" cm="1">
        <f t="array" ref="N7757">IF(ISNUMBER(_34_KNMI_Stations[[#This Row],[Etmaal temperatuur °C]]),IF(_34_KNMI_Stations[[#This Row],[Etmaal temperatuur °C]]&lt;stookgrens[],stookgrens[]-_34_KNMI_Stations[[#This Row],[Etmaal temperatuur °C]],0),"")</f>
        <v>0.5</v>
      </c>
      <c r="O7757" s="89">
        <f>_34_KNMI_Stations[[#This Row],[graaddagen]]*_34_KNMI_Stations[[#This Row],[Gewogen factor]]</f>
        <v>0.4</v>
      </c>
      <c r="P7757" s="89" cm="1">
        <f t="array" ref="P7757">IF(ISNUMBER(_34_KNMI_Stations[[#This Row],[Etmaal temperatuur °C]]),IF(_34_KNMI_Stations[[#This Row],[Etmaal temperatuur °C]]&gt;stookgrens[],_34_KNMI_Stations[[#This Row],[Etmaal temperatuur °C]]-stookgrens[],0),"")</f>
        <v>0</v>
      </c>
    </row>
    <row r="7758" spans="1:16" x14ac:dyDescent="0.25">
      <c r="A7758">
        <v>290</v>
      </c>
      <c r="B7758" s="110">
        <v>45890</v>
      </c>
      <c r="C7758" s="89">
        <v>3.7</v>
      </c>
      <c r="D7758" s="89">
        <v>15.8</v>
      </c>
      <c r="E7758" s="96">
        <v>2074</v>
      </c>
      <c r="F7758" s="89">
        <v>0</v>
      </c>
      <c r="G7758" s="89">
        <v>1013.8</v>
      </c>
      <c r="H7758">
        <v>0.68</v>
      </c>
      <c r="I7758" t="s">
        <v>19</v>
      </c>
      <c r="J7758">
        <v>0.8</v>
      </c>
      <c r="K7758">
        <v>8</v>
      </c>
      <c r="L7758">
        <v>2025</v>
      </c>
      <c r="M7758" t="s">
        <v>362</v>
      </c>
      <c r="N7758" s="89" cm="1">
        <f t="array" ref="N7758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7758" s="89">
        <f>_34_KNMI_Stations[[#This Row],[graaddagen]]*_34_KNMI_Stations[[#This Row],[Gewogen factor]]</f>
        <v>1.7599999999999996</v>
      </c>
      <c r="P7758" s="89" cm="1">
        <f t="array" ref="P7758">IF(ISNUMBER(_34_KNMI_Stations[[#This Row],[Etmaal temperatuur °C]]),IF(_34_KNMI_Stations[[#This Row],[Etmaal temperatuur °C]]&gt;stookgrens[],_34_KNMI_Stations[[#This Row],[Etmaal temperatuur °C]]-stookgrens[],0),"")</f>
        <v>0</v>
      </c>
    </row>
    <row r="7759" spans="1:16" x14ac:dyDescent="0.25">
      <c r="A7759">
        <v>290</v>
      </c>
      <c r="B7759" s="110">
        <v>45891</v>
      </c>
      <c r="C7759" s="89">
        <v>2.7</v>
      </c>
      <c r="D7759" s="89">
        <v>14.9</v>
      </c>
      <c r="E7759" s="96">
        <v>869</v>
      </c>
      <c r="F7759" s="89">
        <v>-0.1</v>
      </c>
      <c r="G7759" s="89">
        <v>1018.5</v>
      </c>
      <c r="H7759">
        <v>0.7</v>
      </c>
      <c r="I7759" t="s">
        <v>19</v>
      </c>
      <c r="J7759">
        <v>0.8</v>
      </c>
      <c r="K7759">
        <v>8</v>
      </c>
      <c r="L7759">
        <v>2025</v>
      </c>
      <c r="M7759" t="s">
        <v>362</v>
      </c>
      <c r="N7759" s="89" cm="1">
        <f t="array" ref="N7759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7759" s="89">
        <f>_34_KNMI_Stations[[#This Row],[graaddagen]]*_34_KNMI_Stations[[#This Row],[Gewogen factor]]</f>
        <v>2.48</v>
      </c>
      <c r="P7759" s="89" cm="1">
        <f t="array" ref="P7759">IF(ISNUMBER(_34_KNMI_Stations[[#This Row],[Etmaal temperatuur °C]]),IF(_34_KNMI_Stations[[#This Row],[Etmaal temperatuur °C]]&gt;stookgrens[],_34_KNMI_Stations[[#This Row],[Etmaal temperatuur °C]]-stookgrens[],0),"")</f>
        <v>0</v>
      </c>
    </row>
    <row r="7760" spans="1:16" x14ac:dyDescent="0.25">
      <c r="A7760">
        <v>290</v>
      </c>
      <c r="B7760" s="110">
        <v>45892</v>
      </c>
      <c r="C7760" s="89">
        <v>2.2999999999999998</v>
      </c>
      <c r="D7760" s="89">
        <v>13.6</v>
      </c>
      <c r="E7760" s="96">
        <v>1321</v>
      </c>
      <c r="F7760" s="89">
        <v>0.4</v>
      </c>
      <c r="G7760" s="89">
        <v>1019.2</v>
      </c>
      <c r="H7760">
        <v>0.77</v>
      </c>
      <c r="I7760" t="s">
        <v>19</v>
      </c>
      <c r="J7760">
        <v>0.8</v>
      </c>
      <c r="K7760">
        <v>8</v>
      </c>
      <c r="L7760">
        <v>2025</v>
      </c>
      <c r="M7760" t="s">
        <v>362</v>
      </c>
      <c r="N7760" s="89" cm="1">
        <f t="array" ref="N7760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7760" s="89">
        <f>_34_KNMI_Stations[[#This Row],[graaddagen]]*_34_KNMI_Stations[[#This Row],[Gewogen factor]]</f>
        <v>3.5200000000000005</v>
      </c>
      <c r="P7760" s="89" cm="1">
        <f t="array" ref="P7760">IF(ISNUMBER(_34_KNMI_Stations[[#This Row],[Etmaal temperatuur °C]]),IF(_34_KNMI_Stations[[#This Row],[Etmaal temperatuur °C]]&gt;stookgrens[],_34_KNMI_Stations[[#This Row],[Etmaal temperatuur °C]]-stookgrens[],0),"")</f>
        <v>0</v>
      </c>
    </row>
    <row r="7761" spans="1:16" x14ac:dyDescent="0.25">
      <c r="A7761">
        <v>290</v>
      </c>
      <c r="B7761" s="110">
        <v>45893</v>
      </c>
      <c r="C7761" s="89">
        <v>1.3</v>
      </c>
      <c r="D7761" s="89">
        <v>12.4</v>
      </c>
      <c r="E7761" s="96">
        <v>1301</v>
      </c>
      <c r="F7761" s="89">
        <v>0</v>
      </c>
      <c r="G7761" s="89">
        <v>1021</v>
      </c>
      <c r="H7761">
        <v>0.79</v>
      </c>
      <c r="I7761" t="s">
        <v>19</v>
      </c>
      <c r="J7761">
        <v>0.8</v>
      </c>
      <c r="K7761">
        <v>8</v>
      </c>
      <c r="L7761">
        <v>2025</v>
      </c>
      <c r="M7761" t="s">
        <v>362</v>
      </c>
      <c r="N7761" s="89" cm="1">
        <f t="array" ref="N7761">IF(ISNUMBER(_34_KNMI_Stations[[#This Row],[Etmaal temperatuur °C]]),IF(_34_KNMI_Stations[[#This Row],[Etmaal temperatuur °C]]&lt;stookgrens[],stookgrens[]-_34_KNMI_Stations[[#This Row],[Etmaal temperatuur °C]],0),"")</f>
        <v>5.6</v>
      </c>
      <c r="O7761" s="89">
        <f>_34_KNMI_Stations[[#This Row],[graaddagen]]*_34_KNMI_Stations[[#This Row],[Gewogen factor]]</f>
        <v>4.4799999999999995</v>
      </c>
      <c r="P7761" s="89" cm="1">
        <f t="array" ref="P7761">IF(ISNUMBER(_34_KNMI_Stations[[#This Row],[Etmaal temperatuur °C]]),IF(_34_KNMI_Stations[[#This Row],[Etmaal temperatuur °C]]&gt;stookgrens[],_34_KNMI_Stations[[#This Row],[Etmaal temperatuur °C]]-stookgrens[],0),"")</f>
        <v>0</v>
      </c>
    </row>
    <row r="7762" spans="1:16" x14ac:dyDescent="0.25">
      <c r="A7762">
        <v>290</v>
      </c>
      <c r="B7762" s="110">
        <v>45894</v>
      </c>
      <c r="C7762" s="89">
        <v>1</v>
      </c>
      <c r="D7762" s="89">
        <v>14.6</v>
      </c>
      <c r="E7762" s="96">
        <v>1890</v>
      </c>
      <c r="F7762" s="89">
        <v>0</v>
      </c>
      <c r="G7762" s="89">
        <v>1018.4</v>
      </c>
      <c r="H7762">
        <v>0.72</v>
      </c>
      <c r="I7762" t="s">
        <v>19</v>
      </c>
      <c r="J7762">
        <v>0.8</v>
      </c>
      <c r="K7762">
        <v>8</v>
      </c>
      <c r="L7762">
        <v>2025</v>
      </c>
      <c r="M7762" t="s">
        <v>363</v>
      </c>
      <c r="N7762" s="89" cm="1">
        <f t="array" ref="N7762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7762" s="89">
        <f>_34_KNMI_Stations[[#This Row],[graaddagen]]*_34_KNMI_Stations[[#This Row],[Gewogen factor]]</f>
        <v>2.7200000000000006</v>
      </c>
      <c r="P7762" s="89" cm="1">
        <f t="array" ref="P7762">IF(ISNUMBER(_34_KNMI_Stations[[#This Row],[Etmaal temperatuur °C]]),IF(_34_KNMI_Stations[[#This Row],[Etmaal temperatuur °C]]&gt;stookgrens[],_34_KNMI_Stations[[#This Row],[Etmaal temperatuur °C]]-stookgrens[],0),"")</f>
        <v>0</v>
      </c>
    </row>
    <row r="7763" spans="1:16" x14ac:dyDescent="0.25">
      <c r="A7763">
        <v>290</v>
      </c>
      <c r="B7763" s="110">
        <v>45895</v>
      </c>
      <c r="C7763" s="89">
        <v>2.2999999999999998</v>
      </c>
      <c r="D7763" s="89">
        <v>19.100000000000001</v>
      </c>
      <c r="E7763" s="96">
        <v>1679</v>
      </c>
      <c r="F7763" s="89">
        <v>0</v>
      </c>
      <c r="G7763" s="89">
        <v>1010.3</v>
      </c>
      <c r="H7763">
        <v>0.6</v>
      </c>
      <c r="I7763" t="s">
        <v>19</v>
      </c>
      <c r="J7763">
        <v>0.8</v>
      </c>
      <c r="K7763">
        <v>8</v>
      </c>
      <c r="L7763">
        <v>2025</v>
      </c>
      <c r="M7763" t="s">
        <v>363</v>
      </c>
      <c r="N7763" s="89" cm="1">
        <f t="array" ref="N7763">IF(ISNUMBER(_34_KNMI_Stations[[#This Row],[Etmaal temperatuur °C]]),IF(_34_KNMI_Stations[[#This Row],[Etmaal temperatuur °C]]&lt;stookgrens[],stookgrens[]-_34_KNMI_Stations[[#This Row],[Etmaal temperatuur °C]],0),"")</f>
        <v>0</v>
      </c>
      <c r="O7763" s="89">
        <f>_34_KNMI_Stations[[#This Row],[graaddagen]]*_34_KNMI_Stations[[#This Row],[Gewogen factor]]</f>
        <v>0</v>
      </c>
      <c r="P7763" s="89" cm="1">
        <f t="array" ref="P7763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7764" spans="1:16" x14ac:dyDescent="0.25">
      <c r="A7764">
        <v>290</v>
      </c>
      <c r="B7764" s="110">
        <v>45896</v>
      </c>
      <c r="C7764" s="89">
        <v>2.6</v>
      </c>
      <c r="D7764" s="89">
        <v>19.899999999999999</v>
      </c>
      <c r="E7764" s="96">
        <v>1668</v>
      </c>
      <c r="F7764" s="89">
        <v>0</v>
      </c>
      <c r="G7764" s="89">
        <v>1007.6</v>
      </c>
      <c r="H7764">
        <v>0.7</v>
      </c>
      <c r="I7764" t="s">
        <v>19</v>
      </c>
      <c r="J7764">
        <v>0.8</v>
      </c>
      <c r="K7764">
        <v>8</v>
      </c>
      <c r="L7764">
        <v>2025</v>
      </c>
      <c r="M7764" t="s">
        <v>363</v>
      </c>
      <c r="N7764" s="89" cm="1">
        <f t="array" ref="N7764">IF(ISNUMBER(_34_KNMI_Stations[[#This Row],[Etmaal temperatuur °C]]),IF(_34_KNMI_Stations[[#This Row],[Etmaal temperatuur °C]]&lt;stookgrens[],stookgrens[]-_34_KNMI_Stations[[#This Row],[Etmaal temperatuur °C]],0),"")</f>
        <v>0</v>
      </c>
      <c r="O7764" s="89">
        <f>_34_KNMI_Stations[[#This Row],[graaddagen]]*_34_KNMI_Stations[[#This Row],[Gewogen factor]]</f>
        <v>0</v>
      </c>
      <c r="P7764" s="89" cm="1">
        <f t="array" ref="P7764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7765" spans="1:16" x14ac:dyDescent="0.25">
      <c r="A7765">
        <v>290</v>
      </c>
      <c r="B7765" s="110">
        <v>45897</v>
      </c>
      <c r="C7765" s="89">
        <v>2.1</v>
      </c>
      <c r="D7765" s="89">
        <v>17.8</v>
      </c>
      <c r="E7765" s="96">
        <v>1059</v>
      </c>
      <c r="F7765" s="89">
        <v>0.4</v>
      </c>
      <c r="G7765" s="89">
        <v>1003.7</v>
      </c>
      <c r="H7765">
        <v>0.82</v>
      </c>
      <c r="I7765" t="s">
        <v>19</v>
      </c>
      <c r="J7765">
        <v>0.8</v>
      </c>
      <c r="K7765">
        <v>8</v>
      </c>
      <c r="L7765">
        <v>2025</v>
      </c>
      <c r="M7765" t="s">
        <v>363</v>
      </c>
      <c r="N7765" s="89" cm="1">
        <f t="array" ref="N7765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7765" s="89">
        <f>_34_KNMI_Stations[[#This Row],[graaddagen]]*_34_KNMI_Stations[[#This Row],[Gewogen factor]]</f>
        <v>0.15999999999999945</v>
      </c>
      <c r="P7765" s="89" cm="1">
        <f t="array" ref="P7765">IF(ISNUMBER(_34_KNMI_Stations[[#This Row],[Etmaal temperatuur °C]]),IF(_34_KNMI_Stations[[#This Row],[Etmaal temperatuur °C]]&gt;stookgrens[],_34_KNMI_Stations[[#This Row],[Etmaal temperatuur °C]]-stookgrens[],0),"")</f>
        <v>0</v>
      </c>
    </row>
    <row r="7766" spans="1:16" x14ac:dyDescent="0.25">
      <c r="A7766">
        <v>290</v>
      </c>
      <c r="B7766" s="110">
        <v>45898</v>
      </c>
      <c r="C7766" s="89">
        <v>3.8</v>
      </c>
      <c r="D7766" s="89">
        <v>17.899999999999999</v>
      </c>
      <c r="E7766" s="96">
        <v>1385</v>
      </c>
      <c r="F7766" s="89">
        <v>0.1</v>
      </c>
      <c r="G7766" s="89">
        <v>1001.3</v>
      </c>
      <c r="H7766">
        <v>0.71</v>
      </c>
      <c r="I7766" t="s">
        <v>19</v>
      </c>
      <c r="J7766">
        <v>0.8</v>
      </c>
      <c r="K7766">
        <v>8</v>
      </c>
      <c r="L7766">
        <v>2025</v>
      </c>
      <c r="M7766" t="s">
        <v>363</v>
      </c>
      <c r="N7766" s="89" cm="1">
        <f t="array" ref="N7766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7766" s="89">
        <f>_34_KNMI_Stations[[#This Row],[graaddagen]]*_34_KNMI_Stations[[#This Row],[Gewogen factor]]</f>
        <v>8.000000000000114E-2</v>
      </c>
      <c r="P7766" s="89" cm="1">
        <f t="array" ref="P7766">IF(ISNUMBER(_34_KNMI_Stations[[#This Row],[Etmaal temperatuur °C]]),IF(_34_KNMI_Stations[[#This Row],[Etmaal temperatuur °C]]&gt;stookgrens[],_34_KNMI_Stations[[#This Row],[Etmaal temperatuur °C]]-stookgrens[],0),"")</f>
        <v>0</v>
      </c>
    </row>
    <row r="7767" spans="1:16" x14ac:dyDescent="0.25">
      <c r="A7767">
        <v>290</v>
      </c>
      <c r="B7767" s="110">
        <v>45899</v>
      </c>
      <c r="C7767" s="89">
        <v>4.0999999999999996</v>
      </c>
      <c r="D7767" s="89">
        <v>18.100000000000001</v>
      </c>
      <c r="E7767" s="96">
        <v>1444</v>
      </c>
      <c r="F7767" s="89">
        <v>-0.1</v>
      </c>
      <c r="G7767" s="89">
        <v>1006.6</v>
      </c>
      <c r="H7767">
        <v>0.71</v>
      </c>
      <c r="I7767" t="s">
        <v>19</v>
      </c>
      <c r="J7767">
        <v>0.8</v>
      </c>
      <c r="K7767">
        <v>8</v>
      </c>
      <c r="L7767">
        <v>2025</v>
      </c>
      <c r="M7767" t="s">
        <v>363</v>
      </c>
      <c r="N7767" s="89" cm="1">
        <f t="array" ref="N7767">IF(ISNUMBER(_34_KNMI_Stations[[#This Row],[Etmaal temperatuur °C]]),IF(_34_KNMI_Stations[[#This Row],[Etmaal temperatuur °C]]&lt;stookgrens[],stookgrens[]-_34_KNMI_Stations[[#This Row],[Etmaal temperatuur °C]],0),"")</f>
        <v>0</v>
      </c>
      <c r="O7767" s="89">
        <f>_34_KNMI_Stations[[#This Row],[graaddagen]]*_34_KNMI_Stations[[#This Row],[Gewogen factor]]</f>
        <v>0</v>
      </c>
      <c r="P7767" s="89" cm="1">
        <f t="array" ref="P7767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7768" spans="1:16" x14ac:dyDescent="0.25">
      <c r="A7768">
        <v>290</v>
      </c>
      <c r="B7768" s="110">
        <v>45900</v>
      </c>
      <c r="C7768" s="89">
        <v>3.5</v>
      </c>
      <c r="D7768" s="89">
        <v>19.3</v>
      </c>
      <c r="E7768" s="96">
        <v>890</v>
      </c>
      <c r="F7768" s="89">
        <v>9.8000000000000007</v>
      </c>
      <c r="G7768" s="89">
        <v>1008</v>
      </c>
      <c r="H7768">
        <v>0.76</v>
      </c>
      <c r="I7768" t="s">
        <v>19</v>
      </c>
      <c r="J7768">
        <v>0.8</v>
      </c>
      <c r="K7768">
        <v>8</v>
      </c>
      <c r="L7768">
        <v>2025</v>
      </c>
      <c r="M7768" t="s">
        <v>363</v>
      </c>
      <c r="N7768" s="89" cm="1">
        <f t="array" ref="N7768">IF(ISNUMBER(_34_KNMI_Stations[[#This Row],[Etmaal temperatuur °C]]),IF(_34_KNMI_Stations[[#This Row],[Etmaal temperatuur °C]]&lt;stookgrens[],stookgrens[]-_34_KNMI_Stations[[#This Row],[Etmaal temperatuur °C]],0),"")</f>
        <v>0</v>
      </c>
      <c r="O7768" s="89">
        <f>_34_KNMI_Stations[[#This Row],[graaddagen]]*_34_KNMI_Stations[[#This Row],[Gewogen factor]]</f>
        <v>0</v>
      </c>
      <c r="P7768" s="89" cm="1">
        <f t="array" ref="P7768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7769" spans="1:16" x14ac:dyDescent="0.25">
      <c r="A7769">
        <v>290</v>
      </c>
      <c r="B7769" s="110">
        <v>45901</v>
      </c>
      <c r="C7769" s="89">
        <v>2.8</v>
      </c>
      <c r="D7769" s="89">
        <v>17.8</v>
      </c>
      <c r="E7769" s="96">
        <v>1151</v>
      </c>
      <c r="F7769" s="89">
        <v>17</v>
      </c>
      <c r="G7769" s="89">
        <v>1007.2</v>
      </c>
      <c r="H7769">
        <v>0.83</v>
      </c>
      <c r="I7769" t="s">
        <v>19</v>
      </c>
      <c r="J7769">
        <v>0.8</v>
      </c>
      <c r="K7769">
        <v>9</v>
      </c>
      <c r="L7769">
        <v>2025</v>
      </c>
      <c r="M7769" t="s">
        <v>364</v>
      </c>
      <c r="N7769" s="89" cm="1">
        <f t="array" ref="N7769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7769" s="89">
        <f>_34_KNMI_Stations[[#This Row],[graaddagen]]*_34_KNMI_Stations[[#This Row],[Gewogen factor]]</f>
        <v>0.15999999999999945</v>
      </c>
      <c r="P7769" s="89" cm="1">
        <f t="array" ref="P7769">IF(ISNUMBER(_34_KNMI_Stations[[#This Row],[Etmaal temperatuur °C]]),IF(_34_KNMI_Stations[[#This Row],[Etmaal temperatuur °C]]&gt;stookgrens[],_34_KNMI_Stations[[#This Row],[Etmaal temperatuur °C]]-stookgrens[],0),"")</f>
        <v>0</v>
      </c>
    </row>
    <row r="7770" spans="1:16" x14ac:dyDescent="0.25">
      <c r="A7770">
        <v>290</v>
      </c>
      <c r="B7770" s="110">
        <v>45902</v>
      </c>
      <c r="C7770" s="89">
        <v>3.9</v>
      </c>
      <c r="D7770" s="89">
        <v>17.5</v>
      </c>
      <c r="E7770" s="96">
        <v>1467</v>
      </c>
      <c r="F7770" s="89">
        <v>-0.1</v>
      </c>
      <c r="G7770" s="89">
        <v>1008.3</v>
      </c>
      <c r="H7770">
        <v>0.69</v>
      </c>
      <c r="I7770" t="s">
        <v>19</v>
      </c>
      <c r="J7770">
        <v>0.8</v>
      </c>
      <c r="K7770">
        <v>9</v>
      </c>
      <c r="L7770">
        <v>2025</v>
      </c>
      <c r="M7770" t="s">
        <v>364</v>
      </c>
      <c r="N7770" s="89" cm="1">
        <f t="array" ref="N7770">IF(ISNUMBER(_34_KNMI_Stations[[#This Row],[Etmaal temperatuur °C]]),IF(_34_KNMI_Stations[[#This Row],[Etmaal temperatuur °C]]&lt;stookgrens[],stookgrens[]-_34_KNMI_Stations[[#This Row],[Etmaal temperatuur °C]],0),"")</f>
        <v>0.5</v>
      </c>
      <c r="O7770" s="89">
        <f>_34_KNMI_Stations[[#This Row],[graaddagen]]*_34_KNMI_Stations[[#This Row],[Gewogen factor]]</f>
        <v>0.4</v>
      </c>
      <c r="P7770" s="89" cm="1">
        <f t="array" ref="P7770">IF(ISNUMBER(_34_KNMI_Stations[[#This Row],[Etmaal temperatuur °C]]),IF(_34_KNMI_Stations[[#This Row],[Etmaal temperatuur °C]]&gt;stookgrens[],_34_KNMI_Stations[[#This Row],[Etmaal temperatuur °C]]-stookgrens[],0),"")</f>
        <v>0</v>
      </c>
    </row>
    <row r="7771" spans="1:16" x14ac:dyDescent="0.25">
      <c r="A7771">
        <v>290</v>
      </c>
      <c r="B7771" s="110">
        <v>45903</v>
      </c>
      <c r="C7771" s="89">
        <v>5.4</v>
      </c>
      <c r="D7771" s="89">
        <v>19.2</v>
      </c>
      <c r="E7771" s="96">
        <v>756</v>
      </c>
      <c r="F7771" s="89">
        <v>6.6</v>
      </c>
      <c r="G7771" s="89">
        <v>1005.5</v>
      </c>
      <c r="H7771">
        <v>0.77</v>
      </c>
      <c r="I7771" t="s">
        <v>19</v>
      </c>
      <c r="J7771">
        <v>0.8</v>
      </c>
      <c r="K7771">
        <v>9</v>
      </c>
      <c r="L7771">
        <v>2025</v>
      </c>
      <c r="M7771" t="s">
        <v>364</v>
      </c>
      <c r="N7771" s="89" cm="1">
        <f t="array" ref="N7771">IF(ISNUMBER(_34_KNMI_Stations[[#This Row],[Etmaal temperatuur °C]]),IF(_34_KNMI_Stations[[#This Row],[Etmaal temperatuur °C]]&lt;stookgrens[],stookgrens[]-_34_KNMI_Stations[[#This Row],[Etmaal temperatuur °C]],0),"")</f>
        <v>0</v>
      </c>
      <c r="O7771" s="89">
        <f>_34_KNMI_Stations[[#This Row],[graaddagen]]*_34_KNMI_Stations[[#This Row],[Gewogen factor]]</f>
        <v>0</v>
      </c>
      <c r="P7771" s="89" cm="1">
        <f t="array" ref="P7771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7772" spans="1:16" x14ac:dyDescent="0.25">
      <c r="A7772">
        <v>290</v>
      </c>
      <c r="B7772" s="110">
        <v>45904</v>
      </c>
      <c r="C7772" s="89">
        <v>4.0999999999999996</v>
      </c>
      <c r="D7772" s="89">
        <v>18.8</v>
      </c>
      <c r="E7772" s="96">
        <v>1332</v>
      </c>
      <c r="F7772" s="89">
        <v>0.2</v>
      </c>
      <c r="G7772" s="89">
        <v>1010.5</v>
      </c>
      <c r="H7772">
        <v>0.73</v>
      </c>
      <c r="I7772" t="s">
        <v>19</v>
      </c>
      <c r="J7772">
        <v>0.8</v>
      </c>
      <c r="K7772">
        <v>9</v>
      </c>
      <c r="L7772">
        <v>2025</v>
      </c>
      <c r="M7772" t="s">
        <v>364</v>
      </c>
      <c r="N7772" s="89" cm="1">
        <f t="array" ref="N7772">IF(ISNUMBER(_34_KNMI_Stations[[#This Row],[Etmaal temperatuur °C]]),IF(_34_KNMI_Stations[[#This Row],[Etmaal temperatuur °C]]&lt;stookgrens[],stookgrens[]-_34_KNMI_Stations[[#This Row],[Etmaal temperatuur °C]],0),"")</f>
        <v>0</v>
      </c>
      <c r="O7772" s="89">
        <f>_34_KNMI_Stations[[#This Row],[graaddagen]]*_34_KNMI_Stations[[#This Row],[Gewogen factor]]</f>
        <v>0</v>
      </c>
      <c r="P7772" s="89" cm="1">
        <f t="array" ref="P7772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7773" spans="1:16" x14ac:dyDescent="0.25">
      <c r="A7773">
        <v>290</v>
      </c>
      <c r="B7773" s="110">
        <v>45905</v>
      </c>
      <c r="C7773" s="89">
        <v>2.8</v>
      </c>
      <c r="D7773" s="89">
        <v>15.3</v>
      </c>
      <c r="E7773" s="96">
        <v>1508</v>
      </c>
      <c r="F7773" s="89">
        <v>0.4</v>
      </c>
      <c r="G7773" s="89">
        <v>1019.5</v>
      </c>
      <c r="H7773">
        <v>0.83</v>
      </c>
      <c r="I7773" t="s">
        <v>19</v>
      </c>
      <c r="J7773">
        <v>0.8</v>
      </c>
      <c r="K7773">
        <v>9</v>
      </c>
      <c r="L7773">
        <v>2025</v>
      </c>
      <c r="M7773" t="s">
        <v>364</v>
      </c>
      <c r="N7773" s="89" cm="1">
        <f t="array" ref="N7773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7773" s="89">
        <f>_34_KNMI_Stations[[#This Row],[graaddagen]]*_34_KNMI_Stations[[#This Row],[Gewogen factor]]</f>
        <v>2.1599999999999997</v>
      </c>
      <c r="P7773" s="89" cm="1">
        <f t="array" ref="P7773">IF(ISNUMBER(_34_KNMI_Stations[[#This Row],[Etmaal temperatuur °C]]),IF(_34_KNMI_Stations[[#This Row],[Etmaal temperatuur °C]]&gt;stookgrens[],_34_KNMI_Stations[[#This Row],[Etmaal temperatuur °C]]-stookgrens[],0),"")</f>
        <v>0</v>
      </c>
    </row>
    <row r="7774" spans="1:16" x14ac:dyDescent="0.25">
      <c r="A7774">
        <v>290</v>
      </c>
      <c r="B7774" s="110">
        <v>45906</v>
      </c>
      <c r="C7774" s="89">
        <v>1.7</v>
      </c>
      <c r="D7774" s="89">
        <v>15.8</v>
      </c>
      <c r="E7774" s="96">
        <v>1763</v>
      </c>
      <c r="F7774" s="89">
        <v>0</v>
      </c>
      <c r="G7774" s="89">
        <v>1023.1</v>
      </c>
      <c r="H7774">
        <v>0.74</v>
      </c>
      <c r="I7774" t="s">
        <v>19</v>
      </c>
      <c r="J7774">
        <v>0.8</v>
      </c>
      <c r="K7774">
        <v>9</v>
      </c>
      <c r="L7774">
        <v>2025</v>
      </c>
      <c r="M7774" t="s">
        <v>364</v>
      </c>
      <c r="N7774" s="89" cm="1">
        <f t="array" ref="N7774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7774" s="89">
        <f>_34_KNMI_Stations[[#This Row],[graaddagen]]*_34_KNMI_Stations[[#This Row],[Gewogen factor]]</f>
        <v>1.7599999999999996</v>
      </c>
      <c r="P7774" s="89" cm="1">
        <f t="array" ref="P7774">IF(ISNUMBER(_34_KNMI_Stations[[#This Row],[Etmaal temperatuur °C]]),IF(_34_KNMI_Stations[[#This Row],[Etmaal temperatuur °C]]&gt;stookgrens[],_34_KNMI_Stations[[#This Row],[Etmaal temperatuur °C]]-stookgrens[],0),"")</f>
        <v>0</v>
      </c>
    </row>
    <row r="7775" spans="1:16" x14ac:dyDescent="0.25">
      <c r="A7775">
        <v>290</v>
      </c>
      <c r="B7775" s="110">
        <v>45907</v>
      </c>
      <c r="C7775" s="89">
        <v>4.0999999999999996</v>
      </c>
      <c r="D7775" s="89">
        <v>19.8</v>
      </c>
      <c r="E7775" s="96">
        <v>1930</v>
      </c>
      <c r="F7775" s="89">
        <v>0</v>
      </c>
      <c r="G7775" s="89">
        <v>1016.4</v>
      </c>
      <c r="H7775">
        <v>0.56999999999999995</v>
      </c>
      <c r="I7775" t="s">
        <v>19</v>
      </c>
      <c r="J7775">
        <v>0.8</v>
      </c>
      <c r="K7775">
        <v>9</v>
      </c>
      <c r="L7775">
        <v>2025</v>
      </c>
      <c r="M7775" t="s">
        <v>364</v>
      </c>
      <c r="N7775" s="89" cm="1">
        <f t="array" ref="N7775">IF(ISNUMBER(_34_KNMI_Stations[[#This Row],[Etmaal temperatuur °C]]),IF(_34_KNMI_Stations[[#This Row],[Etmaal temperatuur °C]]&lt;stookgrens[],stookgrens[]-_34_KNMI_Stations[[#This Row],[Etmaal temperatuur °C]],0),"")</f>
        <v>0</v>
      </c>
      <c r="O7775" s="89">
        <f>_34_KNMI_Stations[[#This Row],[graaddagen]]*_34_KNMI_Stations[[#This Row],[Gewogen factor]]</f>
        <v>0</v>
      </c>
      <c r="P7775" s="89" cm="1">
        <f t="array" ref="P7775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7776" spans="1:16" x14ac:dyDescent="0.25">
      <c r="A7776">
        <v>290</v>
      </c>
      <c r="B7776" s="110">
        <v>45908</v>
      </c>
      <c r="C7776" s="89">
        <v>1.8</v>
      </c>
      <c r="D7776" s="89">
        <v>17.399999999999999</v>
      </c>
      <c r="E7776" s="96">
        <v>728</v>
      </c>
      <c r="F7776" s="89">
        <v>0.5</v>
      </c>
      <c r="G7776" s="89">
        <v>1016</v>
      </c>
      <c r="H7776">
        <v>0.8</v>
      </c>
      <c r="I7776" t="s">
        <v>19</v>
      </c>
      <c r="J7776">
        <v>0.8</v>
      </c>
      <c r="K7776">
        <v>9</v>
      </c>
      <c r="L7776">
        <v>2025</v>
      </c>
      <c r="M7776" t="s">
        <v>365</v>
      </c>
      <c r="N7776" s="89" cm="1">
        <f t="array" ref="N7776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7776" s="89">
        <f>_34_KNMI_Stations[[#This Row],[graaddagen]]*_34_KNMI_Stations[[#This Row],[Gewogen factor]]</f>
        <v>0.48000000000000115</v>
      </c>
      <c r="P7776" s="89" cm="1">
        <f t="array" ref="P7776">IF(ISNUMBER(_34_KNMI_Stations[[#This Row],[Etmaal temperatuur °C]]),IF(_34_KNMI_Stations[[#This Row],[Etmaal temperatuur °C]]&gt;stookgrens[],_34_KNMI_Stations[[#This Row],[Etmaal temperatuur °C]]-stookgrens[],0),"")</f>
        <v>0</v>
      </c>
    </row>
    <row r="7777" spans="1:16" x14ac:dyDescent="0.25">
      <c r="A7777">
        <v>290</v>
      </c>
      <c r="B7777" s="110">
        <v>45909</v>
      </c>
      <c r="C7777" s="89">
        <v>1.8</v>
      </c>
      <c r="D7777" s="89">
        <v>12.9</v>
      </c>
      <c r="E7777" s="96">
        <v>304</v>
      </c>
      <c r="F7777" s="89">
        <v>12</v>
      </c>
      <c r="G7777" s="89">
        <v>1015.6</v>
      </c>
      <c r="H7777">
        <v>0.96</v>
      </c>
      <c r="I7777" t="s">
        <v>19</v>
      </c>
      <c r="J7777">
        <v>0.8</v>
      </c>
      <c r="K7777">
        <v>9</v>
      </c>
      <c r="L7777">
        <v>2025</v>
      </c>
      <c r="M7777" t="s">
        <v>365</v>
      </c>
      <c r="N7777" s="89" cm="1">
        <f t="array" ref="N7777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7777" s="89">
        <f>_34_KNMI_Stations[[#This Row],[graaddagen]]*_34_KNMI_Stations[[#This Row],[Gewogen factor]]</f>
        <v>4.08</v>
      </c>
      <c r="P7777" s="89" cm="1">
        <f t="array" ref="P7777">IF(ISNUMBER(_34_KNMI_Stations[[#This Row],[Etmaal temperatuur °C]]),IF(_34_KNMI_Stations[[#This Row],[Etmaal temperatuur °C]]&gt;stookgrens[],_34_KNMI_Stations[[#This Row],[Etmaal temperatuur °C]]-stookgrens[],0),"")</f>
        <v>0</v>
      </c>
    </row>
    <row r="7778" spans="1:16" x14ac:dyDescent="0.25">
      <c r="A7778">
        <v>290</v>
      </c>
      <c r="B7778" s="110">
        <v>45910</v>
      </c>
      <c r="C7778" s="89">
        <v>2.4</v>
      </c>
      <c r="D7778" s="89">
        <v>13.6</v>
      </c>
      <c r="E7778" s="96">
        <v>1709</v>
      </c>
      <c r="F7778" s="89">
        <v>0</v>
      </c>
      <c r="G7778" s="89">
        <v>1008.7</v>
      </c>
      <c r="H7778">
        <v>0.82</v>
      </c>
      <c r="I7778" t="s">
        <v>19</v>
      </c>
      <c r="J7778">
        <v>0.8</v>
      </c>
      <c r="K7778">
        <v>9</v>
      </c>
      <c r="L7778">
        <v>2025</v>
      </c>
      <c r="M7778" t="s">
        <v>365</v>
      </c>
      <c r="N7778" s="89" cm="1">
        <f t="array" ref="N7778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7778" s="89">
        <f>_34_KNMI_Stations[[#This Row],[graaddagen]]*_34_KNMI_Stations[[#This Row],[Gewogen factor]]</f>
        <v>3.5200000000000005</v>
      </c>
      <c r="P7778" s="89" cm="1">
        <f t="array" ref="P7778">IF(ISNUMBER(_34_KNMI_Stations[[#This Row],[Etmaal temperatuur °C]]),IF(_34_KNMI_Stations[[#This Row],[Etmaal temperatuur °C]]&gt;stookgrens[],_34_KNMI_Stations[[#This Row],[Etmaal temperatuur °C]]-stookgrens[],0),"")</f>
        <v>0</v>
      </c>
    </row>
    <row r="7779" spans="1:16" x14ac:dyDescent="0.25">
      <c r="A7779">
        <v>290</v>
      </c>
      <c r="B7779" s="110">
        <v>45911</v>
      </c>
      <c r="C7779" s="89">
        <v>4.8</v>
      </c>
      <c r="D7779" s="89">
        <v>15.4</v>
      </c>
      <c r="E7779" s="96">
        <v>1251</v>
      </c>
      <c r="F7779" s="89">
        <v>4.0999999999999996</v>
      </c>
      <c r="G7779" s="89">
        <v>1005.1</v>
      </c>
      <c r="H7779">
        <v>0.8</v>
      </c>
      <c r="I7779" t="s">
        <v>19</v>
      </c>
      <c r="J7779">
        <v>0.8</v>
      </c>
      <c r="K7779">
        <v>9</v>
      </c>
      <c r="L7779">
        <v>2025</v>
      </c>
      <c r="M7779" t="s">
        <v>365</v>
      </c>
      <c r="N7779" s="89" cm="1">
        <f t="array" ref="N7779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7779" s="89">
        <f>_34_KNMI_Stations[[#This Row],[graaddagen]]*_34_KNMI_Stations[[#This Row],[Gewogen factor]]</f>
        <v>2.0799999999999996</v>
      </c>
      <c r="P7779" s="89" cm="1">
        <f t="array" ref="P7779">IF(ISNUMBER(_34_KNMI_Stations[[#This Row],[Etmaal temperatuur °C]]),IF(_34_KNMI_Stations[[#This Row],[Etmaal temperatuur °C]]&gt;stookgrens[],_34_KNMI_Stations[[#This Row],[Etmaal temperatuur °C]]-stookgrens[],0),"")</f>
        <v>0</v>
      </c>
    </row>
    <row r="7780" spans="1:16" x14ac:dyDescent="0.25">
      <c r="A7780">
        <v>290</v>
      </c>
      <c r="B7780" s="110">
        <v>45912</v>
      </c>
      <c r="C7780" s="89">
        <v>5.2</v>
      </c>
      <c r="D7780" s="89">
        <v>14.5</v>
      </c>
      <c r="E7780" s="96">
        <v>1367</v>
      </c>
      <c r="F7780" s="89">
        <v>1.2</v>
      </c>
      <c r="G7780" s="89">
        <v>1013.1</v>
      </c>
      <c r="H7780">
        <v>0.74</v>
      </c>
      <c r="I7780" t="s">
        <v>19</v>
      </c>
      <c r="J7780">
        <v>0.8</v>
      </c>
      <c r="K7780">
        <v>9</v>
      </c>
      <c r="L7780">
        <v>2025</v>
      </c>
      <c r="M7780" t="s">
        <v>365</v>
      </c>
      <c r="N7780" s="89" cm="1">
        <f t="array" ref="N7780">IF(ISNUMBER(_34_KNMI_Stations[[#This Row],[Etmaal temperatuur °C]]),IF(_34_KNMI_Stations[[#This Row],[Etmaal temperatuur °C]]&lt;stookgrens[],stookgrens[]-_34_KNMI_Stations[[#This Row],[Etmaal temperatuur °C]],0),"")</f>
        <v>3.5</v>
      </c>
      <c r="O7780" s="89">
        <f>_34_KNMI_Stations[[#This Row],[graaddagen]]*_34_KNMI_Stations[[#This Row],[Gewogen factor]]</f>
        <v>2.8000000000000003</v>
      </c>
      <c r="P7780" s="89" cm="1">
        <f t="array" ref="P7780">IF(ISNUMBER(_34_KNMI_Stations[[#This Row],[Etmaal temperatuur °C]]),IF(_34_KNMI_Stations[[#This Row],[Etmaal temperatuur °C]]&gt;stookgrens[],_34_KNMI_Stations[[#This Row],[Etmaal temperatuur °C]]-stookgrens[],0),"")</f>
        <v>0</v>
      </c>
    </row>
    <row r="7781" spans="1:16" x14ac:dyDescent="0.25">
      <c r="A7781">
        <v>290</v>
      </c>
      <c r="B7781" s="110">
        <v>45913</v>
      </c>
      <c r="C7781" s="89">
        <v>4.5</v>
      </c>
      <c r="D7781" s="89">
        <v>14.4</v>
      </c>
      <c r="E7781" s="96">
        <v>1019</v>
      </c>
      <c r="F7781" s="89">
        <v>7.3</v>
      </c>
      <c r="G7781" s="89">
        <v>1012.7</v>
      </c>
      <c r="H7781">
        <v>0.81</v>
      </c>
      <c r="I7781" t="s">
        <v>19</v>
      </c>
      <c r="J7781">
        <v>0.8</v>
      </c>
      <c r="K7781">
        <v>9</v>
      </c>
      <c r="L7781">
        <v>2025</v>
      </c>
      <c r="M7781" t="s">
        <v>365</v>
      </c>
      <c r="N7781" s="89" cm="1">
        <f t="array" ref="N7781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7781" s="89">
        <f>_34_KNMI_Stations[[#This Row],[graaddagen]]*_34_KNMI_Stations[[#This Row],[Gewogen factor]]</f>
        <v>2.88</v>
      </c>
      <c r="P7781" s="89" cm="1">
        <f t="array" ref="P7781">IF(ISNUMBER(_34_KNMI_Stations[[#This Row],[Etmaal temperatuur °C]]),IF(_34_KNMI_Stations[[#This Row],[Etmaal temperatuur °C]]&gt;stookgrens[],_34_KNMI_Stations[[#This Row],[Etmaal temperatuur °C]]-stookgrens[],0),"")</f>
        <v>0</v>
      </c>
    </row>
    <row r="7782" spans="1:16" x14ac:dyDescent="0.25">
      <c r="A7782">
        <v>290</v>
      </c>
      <c r="B7782" s="110">
        <v>45914</v>
      </c>
      <c r="C7782" s="89">
        <v>4</v>
      </c>
      <c r="D7782" s="89">
        <v>14.6</v>
      </c>
      <c r="E7782" s="96">
        <v>1649</v>
      </c>
      <c r="F7782" s="89">
        <v>4.5</v>
      </c>
      <c r="G7782" s="89">
        <v>1011.9</v>
      </c>
      <c r="H7782">
        <v>0.8</v>
      </c>
      <c r="I7782" t="s">
        <v>19</v>
      </c>
      <c r="J7782">
        <v>0.8</v>
      </c>
      <c r="K7782">
        <v>9</v>
      </c>
      <c r="L7782">
        <v>2025</v>
      </c>
      <c r="M7782" t="s">
        <v>365</v>
      </c>
      <c r="N7782" s="89" cm="1">
        <f t="array" ref="N7782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7782" s="89">
        <f>_34_KNMI_Stations[[#This Row],[graaddagen]]*_34_KNMI_Stations[[#This Row],[Gewogen factor]]</f>
        <v>2.7200000000000006</v>
      </c>
      <c r="P7782" s="89" cm="1">
        <f t="array" ref="P7782">IF(ISNUMBER(_34_KNMI_Stations[[#This Row],[Etmaal temperatuur °C]]),IF(_34_KNMI_Stations[[#This Row],[Etmaal temperatuur °C]]&gt;stookgrens[],_34_KNMI_Stations[[#This Row],[Etmaal temperatuur °C]]-stookgrens[],0),"")</f>
        <v>0</v>
      </c>
    </row>
    <row r="7783" spans="1:16" x14ac:dyDescent="0.25">
      <c r="A7783">
        <v>290</v>
      </c>
      <c r="B7783" s="110">
        <v>45915</v>
      </c>
      <c r="C7783" s="89">
        <v>7.8</v>
      </c>
      <c r="D7783" s="89">
        <v>16.899999999999999</v>
      </c>
      <c r="E7783" s="96">
        <v>1306</v>
      </c>
      <c r="F7783" s="89">
        <v>11.5</v>
      </c>
      <c r="G7783" s="89">
        <v>1005.6</v>
      </c>
      <c r="H7783">
        <v>0.74</v>
      </c>
      <c r="I7783" t="s">
        <v>19</v>
      </c>
      <c r="J7783">
        <v>0.8</v>
      </c>
      <c r="K7783">
        <v>9</v>
      </c>
      <c r="L7783">
        <v>2025</v>
      </c>
      <c r="M7783" t="s">
        <v>366</v>
      </c>
      <c r="N7783" s="89" cm="1">
        <f t="array" ref="N7783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7783" s="89">
        <f>_34_KNMI_Stations[[#This Row],[graaddagen]]*_34_KNMI_Stations[[#This Row],[Gewogen factor]]</f>
        <v>0.88000000000000123</v>
      </c>
      <c r="P7783" s="89" cm="1">
        <f t="array" ref="P7783">IF(ISNUMBER(_34_KNMI_Stations[[#This Row],[Etmaal temperatuur °C]]),IF(_34_KNMI_Stations[[#This Row],[Etmaal temperatuur °C]]&gt;stookgrens[],_34_KNMI_Stations[[#This Row],[Etmaal temperatuur °C]]-stookgrens[],0),"")</f>
        <v>0</v>
      </c>
    </row>
    <row r="7784" spans="1:16" x14ac:dyDescent="0.25">
      <c r="A7784">
        <v>290</v>
      </c>
      <c r="B7784" s="110">
        <v>45916</v>
      </c>
      <c r="C7784" s="89">
        <v>6.8</v>
      </c>
      <c r="D7784" s="89">
        <v>13.8</v>
      </c>
      <c r="E7784" s="96">
        <v>854</v>
      </c>
      <c r="F7784" s="89">
        <v>16.7</v>
      </c>
      <c r="G7784" s="89">
        <v>1013.4</v>
      </c>
      <c r="H7784">
        <v>0.88</v>
      </c>
      <c r="I7784" t="s">
        <v>19</v>
      </c>
      <c r="J7784">
        <v>0.8</v>
      </c>
      <c r="K7784">
        <v>9</v>
      </c>
      <c r="L7784">
        <v>2025</v>
      </c>
      <c r="M7784" t="s">
        <v>366</v>
      </c>
      <c r="N7784" s="89" cm="1">
        <f t="array" ref="N7784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7784" s="89">
        <f>_34_KNMI_Stations[[#This Row],[graaddagen]]*_34_KNMI_Stations[[#This Row],[Gewogen factor]]</f>
        <v>3.3599999999999994</v>
      </c>
      <c r="P7784" s="89" cm="1">
        <f t="array" ref="P7784">IF(ISNUMBER(_34_KNMI_Stations[[#This Row],[Etmaal temperatuur °C]]),IF(_34_KNMI_Stations[[#This Row],[Etmaal temperatuur °C]]&gt;stookgrens[],_34_KNMI_Stations[[#This Row],[Etmaal temperatuur °C]]-stookgrens[],0),"")</f>
        <v>0</v>
      </c>
    </row>
    <row r="7785" spans="1:16" x14ac:dyDescent="0.25">
      <c r="A7785">
        <v>290</v>
      </c>
      <c r="B7785" s="110">
        <v>45917</v>
      </c>
      <c r="C7785" s="89">
        <v>4.0999999999999996</v>
      </c>
      <c r="D7785" s="89">
        <v>14.2</v>
      </c>
      <c r="E7785" s="96">
        <v>682</v>
      </c>
      <c r="F7785" s="89">
        <v>3.5</v>
      </c>
      <c r="G7785" s="89">
        <v>1018.7</v>
      </c>
      <c r="H7785">
        <v>0.91</v>
      </c>
      <c r="I7785" t="s">
        <v>19</v>
      </c>
      <c r="J7785">
        <v>0.8</v>
      </c>
      <c r="K7785">
        <v>9</v>
      </c>
      <c r="L7785">
        <v>2025</v>
      </c>
      <c r="M7785" t="s">
        <v>366</v>
      </c>
      <c r="N7785" s="89" cm="1">
        <f t="array" ref="N7785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7785" s="89">
        <f>_34_KNMI_Stations[[#This Row],[graaddagen]]*_34_KNMI_Stations[[#This Row],[Gewogen factor]]</f>
        <v>3.0400000000000009</v>
      </c>
      <c r="P7785" s="89" cm="1">
        <f t="array" ref="P7785">IF(ISNUMBER(_34_KNMI_Stations[[#This Row],[Etmaal temperatuur °C]]),IF(_34_KNMI_Stations[[#This Row],[Etmaal temperatuur °C]]&gt;stookgrens[],_34_KNMI_Stations[[#This Row],[Etmaal temperatuur °C]]-stookgrens[],0),"")</f>
        <v>0</v>
      </c>
    </row>
    <row r="7786" spans="1:16" x14ac:dyDescent="0.25">
      <c r="A7786">
        <v>290</v>
      </c>
      <c r="B7786" s="110">
        <v>45918</v>
      </c>
      <c r="C7786" s="89">
        <v>4.8</v>
      </c>
      <c r="D7786" s="89">
        <v>18.100000000000001</v>
      </c>
      <c r="E7786" s="96">
        <v>364</v>
      </c>
      <c r="F7786" s="89">
        <v>0.3</v>
      </c>
      <c r="G7786" s="89">
        <v>1020</v>
      </c>
      <c r="H7786">
        <v>0.86</v>
      </c>
      <c r="I7786" t="s">
        <v>19</v>
      </c>
      <c r="J7786">
        <v>0.8</v>
      </c>
      <c r="K7786">
        <v>9</v>
      </c>
      <c r="L7786">
        <v>2025</v>
      </c>
      <c r="M7786" t="s">
        <v>366</v>
      </c>
      <c r="N7786" s="89" cm="1">
        <f t="array" ref="N7786">IF(ISNUMBER(_34_KNMI_Stations[[#This Row],[Etmaal temperatuur °C]]),IF(_34_KNMI_Stations[[#This Row],[Etmaal temperatuur °C]]&lt;stookgrens[],stookgrens[]-_34_KNMI_Stations[[#This Row],[Etmaal temperatuur °C]],0),"")</f>
        <v>0</v>
      </c>
      <c r="O7786" s="89">
        <f>_34_KNMI_Stations[[#This Row],[graaddagen]]*_34_KNMI_Stations[[#This Row],[Gewogen factor]]</f>
        <v>0</v>
      </c>
      <c r="P7786" s="89" cm="1">
        <f t="array" ref="P7786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7787" spans="1:16" x14ac:dyDescent="0.25">
      <c r="A7787">
        <v>290</v>
      </c>
      <c r="B7787" s="110">
        <v>45919</v>
      </c>
      <c r="C7787" s="89">
        <v>3.3</v>
      </c>
      <c r="D7787" s="89">
        <v>18.8</v>
      </c>
      <c r="E7787" s="96">
        <v>1478</v>
      </c>
      <c r="F7787" s="89">
        <v>0</v>
      </c>
      <c r="G7787" s="89">
        <v>1020.8</v>
      </c>
      <c r="H7787">
        <v>0.8</v>
      </c>
      <c r="I7787" t="s">
        <v>19</v>
      </c>
      <c r="J7787">
        <v>0.8</v>
      </c>
      <c r="K7787">
        <v>9</v>
      </c>
      <c r="L7787">
        <v>2025</v>
      </c>
      <c r="M7787" t="s">
        <v>366</v>
      </c>
      <c r="N7787" s="89" cm="1">
        <f t="array" ref="N7787">IF(ISNUMBER(_34_KNMI_Stations[[#This Row],[Etmaal temperatuur °C]]),IF(_34_KNMI_Stations[[#This Row],[Etmaal temperatuur °C]]&lt;stookgrens[],stookgrens[]-_34_KNMI_Stations[[#This Row],[Etmaal temperatuur °C]],0),"")</f>
        <v>0</v>
      </c>
      <c r="O7787" s="89">
        <f>_34_KNMI_Stations[[#This Row],[graaddagen]]*_34_KNMI_Stations[[#This Row],[Gewogen factor]]</f>
        <v>0</v>
      </c>
      <c r="P7787" s="89" cm="1">
        <f t="array" ref="P7787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7788" spans="1:16" x14ac:dyDescent="0.25">
      <c r="A7788">
        <v>290</v>
      </c>
      <c r="B7788" s="110">
        <v>45920</v>
      </c>
      <c r="C7788" s="89">
        <v>3.7</v>
      </c>
      <c r="D7788" s="89">
        <v>21</v>
      </c>
      <c r="E7788" s="96">
        <v>792</v>
      </c>
      <c r="F7788" s="89">
        <v>-0.1</v>
      </c>
      <c r="G7788" s="89">
        <v>1012.5</v>
      </c>
      <c r="H7788">
        <v>0.73</v>
      </c>
      <c r="I7788" t="s">
        <v>19</v>
      </c>
      <c r="J7788">
        <v>0.8</v>
      </c>
      <c r="K7788">
        <v>9</v>
      </c>
      <c r="L7788">
        <v>2025</v>
      </c>
      <c r="M7788" t="s">
        <v>366</v>
      </c>
      <c r="N7788" s="89" cm="1">
        <f t="array" ref="N7788">IF(ISNUMBER(_34_KNMI_Stations[[#This Row],[Etmaal temperatuur °C]]),IF(_34_KNMI_Stations[[#This Row],[Etmaal temperatuur °C]]&lt;stookgrens[],stookgrens[]-_34_KNMI_Stations[[#This Row],[Etmaal temperatuur °C]],0),"")</f>
        <v>0</v>
      </c>
      <c r="O7788" s="89">
        <f>_34_KNMI_Stations[[#This Row],[graaddagen]]*_34_KNMI_Stations[[#This Row],[Gewogen factor]]</f>
        <v>0</v>
      </c>
      <c r="P7788" s="89" cm="1">
        <f t="array" ref="P7788">IF(ISNUMBER(_34_KNMI_Stations[[#This Row],[Etmaal temperatuur °C]]),IF(_34_KNMI_Stations[[#This Row],[Etmaal temperatuur °C]]&gt;stookgrens[],_34_KNMI_Stations[[#This Row],[Etmaal temperatuur °C]]-stookgrens[],0),"")</f>
        <v>3</v>
      </c>
    </row>
    <row r="7789" spans="1:16" x14ac:dyDescent="0.25">
      <c r="A7789">
        <v>290</v>
      </c>
      <c r="B7789" s="110">
        <v>45921</v>
      </c>
      <c r="C7789" s="89">
        <v>4.3</v>
      </c>
      <c r="D7789" s="89">
        <v>13.4</v>
      </c>
      <c r="E7789" s="96">
        <v>731</v>
      </c>
      <c r="F7789" s="89">
        <v>0.9</v>
      </c>
      <c r="G7789" s="89">
        <v>1014.2</v>
      </c>
      <c r="H7789">
        <v>0.82</v>
      </c>
      <c r="I7789" t="s">
        <v>19</v>
      </c>
      <c r="J7789">
        <v>0.8</v>
      </c>
      <c r="K7789">
        <v>9</v>
      </c>
      <c r="L7789">
        <v>2025</v>
      </c>
      <c r="M7789" t="s">
        <v>366</v>
      </c>
      <c r="N7789" s="89" cm="1">
        <f t="array" ref="N7789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7789" s="89">
        <f>_34_KNMI_Stations[[#This Row],[graaddagen]]*_34_KNMI_Stations[[#This Row],[Gewogen factor]]</f>
        <v>3.6799999999999997</v>
      </c>
      <c r="P7789" s="89" cm="1">
        <f t="array" ref="P7789">IF(ISNUMBER(_34_KNMI_Stations[[#This Row],[Etmaal temperatuur °C]]),IF(_34_KNMI_Stations[[#This Row],[Etmaal temperatuur °C]]&gt;stookgrens[],_34_KNMI_Stations[[#This Row],[Etmaal temperatuur °C]]-stookgrens[],0),"")</f>
        <v>0</v>
      </c>
    </row>
    <row r="7790" spans="1:16" x14ac:dyDescent="0.25">
      <c r="A7790">
        <v>290</v>
      </c>
      <c r="B7790" s="110">
        <v>45922</v>
      </c>
      <c r="C7790" s="89">
        <v>2.2999999999999998</v>
      </c>
      <c r="D7790" s="89">
        <v>9.3000000000000007</v>
      </c>
      <c r="E7790" s="96">
        <v>1219</v>
      </c>
      <c r="F7790" s="89">
        <v>0</v>
      </c>
      <c r="G7790" s="89">
        <v>1022.8</v>
      </c>
      <c r="H7790">
        <v>0.82</v>
      </c>
      <c r="I7790" t="s">
        <v>19</v>
      </c>
      <c r="J7790">
        <v>0.8</v>
      </c>
      <c r="K7790">
        <v>9</v>
      </c>
      <c r="L7790">
        <v>2025</v>
      </c>
      <c r="M7790" t="s">
        <v>367</v>
      </c>
      <c r="N7790" s="89" cm="1">
        <f t="array" ref="N7790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7790" s="89">
        <f>_34_KNMI_Stations[[#This Row],[graaddagen]]*_34_KNMI_Stations[[#This Row],[Gewogen factor]]</f>
        <v>6.96</v>
      </c>
      <c r="P7790" s="89" cm="1">
        <f t="array" ref="P7790">IF(ISNUMBER(_34_KNMI_Stations[[#This Row],[Etmaal temperatuur °C]]),IF(_34_KNMI_Stations[[#This Row],[Etmaal temperatuur °C]]&gt;stookgrens[],_34_KNMI_Stations[[#This Row],[Etmaal temperatuur °C]]-stookgrens[],0),"")</f>
        <v>0</v>
      </c>
    </row>
    <row r="7791" spans="1:16" x14ac:dyDescent="0.25">
      <c r="A7791">
        <v>290</v>
      </c>
      <c r="B7791" s="110">
        <v>45923</v>
      </c>
      <c r="C7791" s="89">
        <v>3</v>
      </c>
      <c r="D7791" s="89">
        <v>10.5</v>
      </c>
      <c r="E7791" s="96">
        <v>1327</v>
      </c>
      <c r="F7791" s="89">
        <v>0</v>
      </c>
      <c r="G7791" s="89">
        <v>1025.5</v>
      </c>
      <c r="H7791">
        <v>0.79</v>
      </c>
      <c r="I7791" t="s">
        <v>19</v>
      </c>
      <c r="J7791">
        <v>0.8</v>
      </c>
      <c r="K7791">
        <v>9</v>
      </c>
      <c r="L7791">
        <v>2025</v>
      </c>
      <c r="M7791" t="s">
        <v>367</v>
      </c>
      <c r="N7791" s="89" cm="1">
        <f t="array" ref="N7791">IF(ISNUMBER(_34_KNMI_Stations[[#This Row],[Etmaal temperatuur °C]]),IF(_34_KNMI_Stations[[#This Row],[Etmaal temperatuur °C]]&lt;stookgrens[],stookgrens[]-_34_KNMI_Stations[[#This Row],[Etmaal temperatuur °C]],0),"")</f>
        <v>7.5</v>
      </c>
      <c r="O7791" s="89">
        <f>_34_KNMI_Stations[[#This Row],[graaddagen]]*_34_KNMI_Stations[[#This Row],[Gewogen factor]]</f>
        <v>6</v>
      </c>
      <c r="P7791" s="89" cm="1">
        <f t="array" ref="P7791">IF(ISNUMBER(_34_KNMI_Stations[[#This Row],[Etmaal temperatuur °C]]),IF(_34_KNMI_Stations[[#This Row],[Etmaal temperatuur °C]]&gt;stookgrens[],_34_KNMI_Stations[[#This Row],[Etmaal temperatuur °C]]-stookgrens[],0),"")</f>
        <v>0</v>
      </c>
    </row>
    <row r="7792" spans="1:16" x14ac:dyDescent="0.25">
      <c r="A7792">
        <v>290</v>
      </c>
      <c r="B7792" s="110">
        <v>45924</v>
      </c>
      <c r="C7792" s="89">
        <v>4.4000000000000004</v>
      </c>
      <c r="D7792" s="89">
        <v>11</v>
      </c>
      <c r="E7792" s="96">
        <v>1511</v>
      </c>
      <c r="F7792" s="89">
        <v>0</v>
      </c>
      <c r="G7792" s="89">
        <v>1026</v>
      </c>
      <c r="H7792">
        <v>0.66</v>
      </c>
      <c r="I7792" t="s">
        <v>19</v>
      </c>
      <c r="J7792">
        <v>0.8</v>
      </c>
      <c r="K7792">
        <v>9</v>
      </c>
      <c r="L7792">
        <v>2025</v>
      </c>
      <c r="M7792" t="s">
        <v>367</v>
      </c>
      <c r="N7792" s="89" cm="1">
        <f t="array" ref="N7792">IF(ISNUMBER(_34_KNMI_Stations[[#This Row],[Etmaal temperatuur °C]]),IF(_34_KNMI_Stations[[#This Row],[Etmaal temperatuur °C]]&lt;stookgrens[],stookgrens[]-_34_KNMI_Stations[[#This Row],[Etmaal temperatuur °C]],0),"")</f>
        <v>7</v>
      </c>
      <c r="O7792" s="89">
        <f>_34_KNMI_Stations[[#This Row],[graaddagen]]*_34_KNMI_Stations[[#This Row],[Gewogen factor]]</f>
        <v>5.6000000000000005</v>
      </c>
      <c r="P7792" s="89" cm="1">
        <f t="array" ref="P7792">IF(ISNUMBER(_34_KNMI_Stations[[#This Row],[Etmaal temperatuur °C]]),IF(_34_KNMI_Stations[[#This Row],[Etmaal temperatuur °C]]&gt;stookgrens[],_34_KNMI_Stations[[#This Row],[Etmaal temperatuur °C]]-stookgrens[],0),"")</f>
        <v>0</v>
      </c>
    </row>
    <row r="7793" spans="1:16" x14ac:dyDescent="0.25">
      <c r="A7793">
        <v>290</v>
      </c>
      <c r="B7793" s="110">
        <v>45925</v>
      </c>
      <c r="C7793" s="89">
        <v>5</v>
      </c>
      <c r="D7793" s="89">
        <v>11.7</v>
      </c>
      <c r="E7793" s="96">
        <v>1268</v>
      </c>
      <c r="F7793" s="89">
        <v>0</v>
      </c>
      <c r="G7793" s="89">
        <v>1024.2</v>
      </c>
      <c r="H7793">
        <v>0.61</v>
      </c>
      <c r="I7793" t="s">
        <v>19</v>
      </c>
      <c r="J7793">
        <v>0.8</v>
      </c>
      <c r="K7793">
        <v>9</v>
      </c>
      <c r="L7793">
        <v>2025</v>
      </c>
      <c r="M7793" t="s">
        <v>367</v>
      </c>
      <c r="N7793" s="89" cm="1">
        <f t="array" ref="N7793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7793" s="89">
        <f>_34_KNMI_Stations[[#This Row],[graaddagen]]*_34_KNMI_Stations[[#This Row],[Gewogen factor]]</f>
        <v>5.0400000000000009</v>
      </c>
      <c r="P7793" s="89" cm="1">
        <f t="array" ref="P7793">IF(ISNUMBER(_34_KNMI_Stations[[#This Row],[Etmaal temperatuur °C]]),IF(_34_KNMI_Stations[[#This Row],[Etmaal temperatuur °C]]&gt;stookgrens[],_34_KNMI_Stations[[#This Row],[Etmaal temperatuur °C]]-stookgrens[],0),"")</f>
        <v>0</v>
      </c>
    </row>
    <row r="7794" spans="1:16" x14ac:dyDescent="0.25">
      <c r="A7794">
        <v>290</v>
      </c>
      <c r="B7794" s="110">
        <v>45926</v>
      </c>
      <c r="C7794" s="89">
        <v>2.6</v>
      </c>
      <c r="D7794" s="89">
        <v>11.9</v>
      </c>
      <c r="E7794" s="96">
        <v>771</v>
      </c>
      <c r="F7794" s="89">
        <v>1.5</v>
      </c>
      <c r="G7794" s="89">
        <v>1023.2</v>
      </c>
      <c r="H7794">
        <v>0.76</v>
      </c>
      <c r="I7794" t="s">
        <v>19</v>
      </c>
      <c r="J7794">
        <v>0.8</v>
      </c>
      <c r="K7794">
        <v>9</v>
      </c>
      <c r="L7794">
        <v>2025</v>
      </c>
      <c r="M7794" t="s">
        <v>367</v>
      </c>
      <c r="N7794" s="89" cm="1">
        <f t="array" ref="N7794">IF(ISNUMBER(_34_KNMI_Stations[[#This Row],[Etmaal temperatuur °C]]),IF(_34_KNMI_Stations[[#This Row],[Etmaal temperatuur °C]]&lt;stookgrens[],stookgrens[]-_34_KNMI_Stations[[#This Row],[Etmaal temperatuur °C]],0),"")</f>
        <v>6.1</v>
      </c>
      <c r="O7794" s="89">
        <f>_34_KNMI_Stations[[#This Row],[graaddagen]]*_34_KNMI_Stations[[#This Row],[Gewogen factor]]</f>
        <v>4.88</v>
      </c>
      <c r="P7794" s="89" cm="1">
        <f t="array" ref="P7794">IF(ISNUMBER(_34_KNMI_Stations[[#This Row],[Etmaal temperatuur °C]]),IF(_34_KNMI_Stations[[#This Row],[Etmaal temperatuur °C]]&gt;stookgrens[],_34_KNMI_Stations[[#This Row],[Etmaal temperatuur °C]]-stookgrens[],0),"")</f>
        <v>0</v>
      </c>
    </row>
    <row r="7795" spans="1:16" x14ac:dyDescent="0.25">
      <c r="A7795">
        <v>290</v>
      </c>
      <c r="B7795" s="110">
        <v>45927</v>
      </c>
      <c r="C7795" s="89">
        <v>1.6</v>
      </c>
      <c r="D7795" s="89">
        <v>12.2</v>
      </c>
      <c r="E7795" s="96">
        <v>860</v>
      </c>
      <c r="F7795" s="89">
        <v>-0.1</v>
      </c>
      <c r="G7795" s="89">
        <v>1022.2</v>
      </c>
      <c r="H7795">
        <v>0.9</v>
      </c>
      <c r="I7795" t="s">
        <v>19</v>
      </c>
      <c r="J7795">
        <v>0.8</v>
      </c>
      <c r="K7795">
        <v>9</v>
      </c>
      <c r="L7795">
        <v>2025</v>
      </c>
      <c r="M7795" t="s">
        <v>367</v>
      </c>
      <c r="N7795" s="89" cm="1">
        <f t="array" ref="N7795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7795" s="89">
        <f>_34_KNMI_Stations[[#This Row],[graaddagen]]*_34_KNMI_Stations[[#This Row],[Gewogen factor]]</f>
        <v>4.6400000000000006</v>
      </c>
      <c r="P7795" s="89" cm="1">
        <f t="array" ref="P7795">IF(ISNUMBER(_34_KNMI_Stations[[#This Row],[Etmaal temperatuur °C]]),IF(_34_KNMI_Stations[[#This Row],[Etmaal temperatuur °C]]&gt;stookgrens[],_34_KNMI_Stations[[#This Row],[Etmaal temperatuur °C]]-stookgrens[],0),"")</f>
        <v>0</v>
      </c>
    </row>
    <row r="7796" spans="1:16" x14ac:dyDescent="0.25">
      <c r="A7796">
        <v>290</v>
      </c>
      <c r="B7796" s="110">
        <v>45928</v>
      </c>
      <c r="C7796" s="89">
        <v>0.9</v>
      </c>
      <c r="D7796" s="89">
        <v>12.4</v>
      </c>
      <c r="E7796" s="96">
        <v>1217</v>
      </c>
      <c r="F7796" s="89">
        <v>0</v>
      </c>
      <c r="G7796" s="89">
        <v>1022.6</v>
      </c>
      <c r="H7796">
        <v>0.9</v>
      </c>
      <c r="I7796" t="s">
        <v>19</v>
      </c>
      <c r="J7796">
        <v>0.8</v>
      </c>
      <c r="K7796">
        <v>9</v>
      </c>
      <c r="L7796">
        <v>2025</v>
      </c>
      <c r="M7796" t="s">
        <v>367</v>
      </c>
      <c r="N7796" s="89" cm="1">
        <f t="array" ref="N7796">IF(ISNUMBER(_34_KNMI_Stations[[#This Row],[Etmaal temperatuur °C]]),IF(_34_KNMI_Stations[[#This Row],[Etmaal temperatuur °C]]&lt;stookgrens[],stookgrens[]-_34_KNMI_Stations[[#This Row],[Etmaal temperatuur °C]],0),"")</f>
        <v>5.6</v>
      </c>
      <c r="O7796" s="89">
        <f>_34_KNMI_Stations[[#This Row],[graaddagen]]*_34_KNMI_Stations[[#This Row],[Gewogen factor]]</f>
        <v>4.4799999999999995</v>
      </c>
      <c r="P7796" s="89" cm="1">
        <f t="array" ref="P7796">IF(ISNUMBER(_34_KNMI_Stations[[#This Row],[Etmaal temperatuur °C]]),IF(_34_KNMI_Stations[[#This Row],[Etmaal temperatuur °C]]&gt;stookgrens[],_34_KNMI_Stations[[#This Row],[Etmaal temperatuur °C]]-stookgrens[],0),"")</f>
        <v>0</v>
      </c>
    </row>
    <row r="7797" spans="1:16" x14ac:dyDescent="0.25">
      <c r="A7797">
        <v>290</v>
      </c>
      <c r="B7797" s="110">
        <v>45929</v>
      </c>
      <c r="C7797" s="89">
        <v>1.4</v>
      </c>
      <c r="D7797" s="89">
        <v>12.5</v>
      </c>
      <c r="E7797" s="96">
        <v>1182</v>
      </c>
      <c r="F7797" s="89">
        <v>0</v>
      </c>
      <c r="G7797" s="89">
        <v>1022.5</v>
      </c>
      <c r="H7797">
        <v>0.86</v>
      </c>
      <c r="I7797" t="s">
        <v>19</v>
      </c>
      <c r="J7797">
        <v>0.8</v>
      </c>
      <c r="K7797">
        <v>9</v>
      </c>
      <c r="L7797">
        <v>2025</v>
      </c>
      <c r="M7797" t="s">
        <v>368</v>
      </c>
      <c r="N7797" s="89" cm="1">
        <f t="array" ref="N7797">IF(ISNUMBER(_34_KNMI_Stations[[#This Row],[Etmaal temperatuur °C]]),IF(_34_KNMI_Stations[[#This Row],[Etmaal temperatuur °C]]&lt;stookgrens[],stookgrens[]-_34_KNMI_Stations[[#This Row],[Etmaal temperatuur °C]],0),"")</f>
        <v>5.5</v>
      </c>
      <c r="O7797" s="89">
        <f>_34_KNMI_Stations[[#This Row],[graaddagen]]*_34_KNMI_Stations[[#This Row],[Gewogen factor]]</f>
        <v>4.4000000000000004</v>
      </c>
      <c r="P7797" s="89" cm="1">
        <f t="array" ref="P7797">IF(ISNUMBER(_34_KNMI_Stations[[#This Row],[Etmaal temperatuur °C]]),IF(_34_KNMI_Stations[[#This Row],[Etmaal temperatuur °C]]&gt;stookgrens[],_34_KNMI_Stations[[#This Row],[Etmaal temperatuur °C]]-stookgrens[],0),"")</f>
        <v>0</v>
      </c>
    </row>
    <row r="7798" spans="1:16" x14ac:dyDescent="0.25">
      <c r="A7798">
        <v>290</v>
      </c>
      <c r="B7798" s="110">
        <v>45930</v>
      </c>
      <c r="C7798" s="89">
        <v>1</v>
      </c>
      <c r="D7798" s="89">
        <v>10.7</v>
      </c>
      <c r="E7798" s="96">
        <v>890</v>
      </c>
      <c r="F7798" s="89">
        <v>-0.1</v>
      </c>
      <c r="G7798" s="89">
        <v>1025.5</v>
      </c>
      <c r="H7798">
        <v>0.91</v>
      </c>
      <c r="I7798" t="s">
        <v>19</v>
      </c>
      <c r="J7798">
        <v>0.8</v>
      </c>
      <c r="K7798">
        <v>9</v>
      </c>
      <c r="L7798">
        <v>2025</v>
      </c>
      <c r="M7798" t="s">
        <v>368</v>
      </c>
      <c r="N7798" s="89" cm="1">
        <f t="array" ref="N7798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7798" s="89">
        <f>_34_KNMI_Stations[[#This Row],[graaddagen]]*_34_KNMI_Stations[[#This Row],[Gewogen factor]]</f>
        <v>5.8400000000000007</v>
      </c>
      <c r="P7798" s="89" cm="1">
        <f t="array" ref="P7798">IF(ISNUMBER(_34_KNMI_Stations[[#This Row],[Etmaal temperatuur °C]]),IF(_34_KNMI_Stations[[#This Row],[Etmaal temperatuur °C]]&gt;stookgrens[],_34_KNMI_Stations[[#This Row],[Etmaal temperatuur °C]]-stookgrens[],0),"")</f>
        <v>0</v>
      </c>
    </row>
    <row r="7799" spans="1:16" x14ac:dyDescent="0.25">
      <c r="A7799">
        <v>290</v>
      </c>
      <c r="B7799" s="110">
        <v>45931</v>
      </c>
      <c r="C7799" s="89">
        <v>2.2000000000000002</v>
      </c>
      <c r="D7799" s="89">
        <v>10.1</v>
      </c>
      <c r="E7799" s="96">
        <v>1359</v>
      </c>
      <c r="F7799" s="89">
        <v>0</v>
      </c>
      <c r="G7799" s="89">
        <v>1029.8</v>
      </c>
      <c r="H7799">
        <v>0.73</v>
      </c>
      <c r="I7799" t="s">
        <v>19</v>
      </c>
      <c r="J7799">
        <v>1</v>
      </c>
      <c r="K7799">
        <v>10</v>
      </c>
      <c r="L7799">
        <v>2025</v>
      </c>
      <c r="M7799" t="s">
        <v>368</v>
      </c>
      <c r="N7799" s="89" cm="1">
        <f t="array" ref="N7799">IF(ISNUMBER(_34_KNMI_Stations[[#This Row],[Etmaal temperatuur °C]]),IF(_34_KNMI_Stations[[#This Row],[Etmaal temperatuur °C]]&lt;stookgrens[],stookgrens[]-_34_KNMI_Stations[[#This Row],[Etmaal temperatuur °C]],0),"")</f>
        <v>7.9</v>
      </c>
      <c r="O7799" s="89">
        <f>_34_KNMI_Stations[[#This Row],[graaddagen]]*_34_KNMI_Stations[[#This Row],[Gewogen factor]]</f>
        <v>7.9</v>
      </c>
      <c r="P7799" s="89" cm="1">
        <f t="array" ref="P7799">IF(ISNUMBER(_34_KNMI_Stations[[#This Row],[Etmaal temperatuur °C]]),IF(_34_KNMI_Stations[[#This Row],[Etmaal temperatuur °C]]&gt;stookgrens[],_34_KNMI_Stations[[#This Row],[Etmaal temperatuur °C]]-stookgrens[],0),"")</f>
        <v>0</v>
      </c>
    </row>
    <row r="7800" spans="1:16" x14ac:dyDescent="0.25">
      <c r="A7800">
        <v>290</v>
      </c>
      <c r="B7800" s="110">
        <v>45932</v>
      </c>
      <c r="C7800" s="89">
        <v>2.6</v>
      </c>
      <c r="D7800" s="89">
        <v>10.199999999999999</v>
      </c>
      <c r="E7800" s="96">
        <v>1259</v>
      </c>
      <c r="F7800" s="89">
        <v>0</v>
      </c>
      <c r="G7800" s="89">
        <v>1027.4000000000001</v>
      </c>
      <c r="H7800">
        <v>0.73</v>
      </c>
      <c r="I7800" t="s">
        <v>19</v>
      </c>
      <c r="J7800">
        <v>1</v>
      </c>
      <c r="K7800">
        <v>10</v>
      </c>
      <c r="L7800">
        <v>2025</v>
      </c>
      <c r="M7800" t="s">
        <v>368</v>
      </c>
      <c r="N7800" s="89" cm="1">
        <f t="array" ref="N7800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7800" s="89">
        <f>_34_KNMI_Stations[[#This Row],[graaddagen]]*_34_KNMI_Stations[[#This Row],[Gewogen factor]]</f>
        <v>7.8000000000000007</v>
      </c>
      <c r="P7800" s="89" cm="1">
        <f t="array" ref="P7800">IF(ISNUMBER(_34_KNMI_Stations[[#This Row],[Etmaal temperatuur °C]]),IF(_34_KNMI_Stations[[#This Row],[Etmaal temperatuur °C]]&gt;stookgrens[],_34_KNMI_Stations[[#This Row],[Etmaal temperatuur °C]]-stookgrens[],0),"")</f>
        <v>0</v>
      </c>
    </row>
    <row r="7801" spans="1:16" x14ac:dyDescent="0.25">
      <c r="A7801">
        <v>290</v>
      </c>
      <c r="B7801" s="110">
        <v>45933</v>
      </c>
      <c r="C7801" s="89">
        <v>4.7</v>
      </c>
      <c r="D7801" s="89">
        <v>11.5</v>
      </c>
      <c r="E7801" s="96">
        <v>477</v>
      </c>
      <c r="F7801" s="89">
        <v>5.0999999999999996</v>
      </c>
      <c r="G7801" s="89">
        <v>1016.4</v>
      </c>
      <c r="H7801">
        <v>0.68</v>
      </c>
      <c r="I7801" t="s">
        <v>19</v>
      </c>
      <c r="J7801">
        <v>1</v>
      </c>
      <c r="K7801">
        <v>10</v>
      </c>
      <c r="L7801">
        <v>2025</v>
      </c>
      <c r="M7801" t="s">
        <v>368</v>
      </c>
      <c r="N7801" s="89" cm="1">
        <f t="array" ref="N7801">IF(ISNUMBER(_34_KNMI_Stations[[#This Row],[Etmaal temperatuur °C]]),IF(_34_KNMI_Stations[[#This Row],[Etmaal temperatuur °C]]&lt;stookgrens[],stookgrens[]-_34_KNMI_Stations[[#This Row],[Etmaal temperatuur °C]],0),"")</f>
        <v>6.5</v>
      </c>
      <c r="O7801" s="89">
        <f>_34_KNMI_Stations[[#This Row],[graaddagen]]*_34_KNMI_Stations[[#This Row],[Gewogen factor]]</f>
        <v>6.5</v>
      </c>
      <c r="P7801" s="89" cm="1">
        <f t="array" ref="P7801">IF(ISNUMBER(_34_KNMI_Stations[[#This Row],[Etmaal temperatuur °C]]),IF(_34_KNMI_Stations[[#This Row],[Etmaal temperatuur °C]]&gt;stookgrens[],_34_KNMI_Stations[[#This Row],[Etmaal temperatuur °C]]-stookgrens[],0),"")</f>
        <v>0</v>
      </c>
    </row>
    <row r="7802" spans="1:16" x14ac:dyDescent="0.25">
      <c r="A7802">
        <v>290</v>
      </c>
      <c r="B7802" s="110">
        <v>45934</v>
      </c>
      <c r="C7802" s="89">
        <v>7.5</v>
      </c>
      <c r="D7802" s="89">
        <v>11.9</v>
      </c>
      <c r="E7802" s="96">
        <v>638</v>
      </c>
      <c r="F7802" s="89">
        <v>20.399999999999999</v>
      </c>
      <c r="G7802" s="89">
        <v>997.6</v>
      </c>
      <c r="H7802">
        <v>0.87</v>
      </c>
      <c r="I7802" t="s">
        <v>19</v>
      </c>
      <c r="J7802">
        <v>1</v>
      </c>
      <c r="K7802">
        <v>10</v>
      </c>
      <c r="L7802">
        <v>2025</v>
      </c>
      <c r="M7802" t="s">
        <v>368</v>
      </c>
      <c r="N7802" s="89" cm="1">
        <f t="array" ref="N7802">IF(ISNUMBER(_34_KNMI_Stations[[#This Row],[Etmaal temperatuur °C]]),IF(_34_KNMI_Stations[[#This Row],[Etmaal temperatuur °C]]&lt;stookgrens[],stookgrens[]-_34_KNMI_Stations[[#This Row],[Etmaal temperatuur °C]],0),"")</f>
        <v>6.1</v>
      </c>
      <c r="O7802" s="89">
        <f>_34_KNMI_Stations[[#This Row],[graaddagen]]*_34_KNMI_Stations[[#This Row],[Gewogen factor]]</f>
        <v>6.1</v>
      </c>
      <c r="P7802" s="89" cm="1">
        <f t="array" ref="P7802">IF(ISNUMBER(_34_KNMI_Stations[[#This Row],[Etmaal temperatuur °C]]),IF(_34_KNMI_Stations[[#This Row],[Etmaal temperatuur °C]]&gt;stookgrens[],_34_KNMI_Stations[[#This Row],[Etmaal temperatuur °C]]-stookgrens[],0),"")</f>
        <v>0</v>
      </c>
    </row>
    <row r="7803" spans="1:16" x14ac:dyDescent="0.25">
      <c r="A7803">
        <v>290</v>
      </c>
      <c r="B7803" s="110">
        <v>45935</v>
      </c>
      <c r="C7803" s="89">
        <v>5.8</v>
      </c>
      <c r="D7803" s="89">
        <v>11.2</v>
      </c>
      <c r="E7803" s="96">
        <v>598</v>
      </c>
      <c r="F7803" s="89">
        <v>1.3</v>
      </c>
      <c r="G7803" s="89">
        <v>1009.3</v>
      </c>
      <c r="H7803">
        <v>0.83</v>
      </c>
      <c r="I7803" t="s">
        <v>19</v>
      </c>
      <c r="J7803">
        <v>1</v>
      </c>
      <c r="K7803">
        <v>10</v>
      </c>
      <c r="L7803">
        <v>2025</v>
      </c>
      <c r="M7803" t="s">
        <v>368</v>
      </c>
      <c r="N7803" s="89" cm="1">
        <f t="array" ref="N7803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7803" s="89">
        <f>_34_KNMI_Stations[[#This Row],[graaddagen]]*_34_KNMI_Stations[[#This Row],[Gewogen factor]]</f>
        <v>6.8000000000000007</v>
      </c>
      <c r="P7803" s="89" cm="1">
        <f t="array" ref="P7803">IF(ISNUMBER(_34_KNMI_Stations[[#This Row],[Etmaal temperatuur °C]]),IF(_34_KNMI_Stations[[#This Row],[Etmaal temperatuur °C]]&gt;stookgrens[],_34_KNMI_Stations[[#This Row],[Etmaal temperatuur °C]]-stookgrens[],0),"")</f>
        <v>0</v>
      </c>
    </row>
    <row r="7804" spans="1:16" x14ac:dyDescent="0.25">
      <c r="A7804">
        <v>290</v>
      </c>
      <c r="B7804" s="110">
        <v>45936</v>
      </c>
      <c r="C7804" s="89">
        <v>3.5</v>
      </c>
      <c r="D7804" s="89">
        <v>12.3</v>
      </c>
      <c r="E7804" s="96">
        <v>182</v>
      </c>
      <c r="F7804" s="89">
        <v>1.8</v>
      </c>
      <c r="G7804" s="89">
        <v>1021.3</v>
      </c>
      <c r="H7804">
        <v>0.93</v>
      </c>
      <c r="I7804" t="s">
        <v>19</v>
      </c>
      <c r="J7804">
        <v>1</v>
      </c>
      <c r="K7804">
        <v>10</v>
      </c>
      <c r="L7804">
        <v>2025</v>
      </c>
      <c r="M7804" t="s">
        <v>369</v>
      </c>
      <c r="N7804" s="89" cm="1">
        <f t="array" ref="N7804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7804" s="89">
        <f>_34_KNMI_Stations[[#This Row],[graaddagen]]*_34_KNMI_Stations[[#This Row],[Gewogen factor]]</f>
        <v>5.6999999999999993</v>
      </c>
      <c r="P7804" s="89" cm="1">
        <f t="array" ref="P7804">IF(ISNUMBER(_34_KNMI_Stations[[#This Row],[Etmaal temperatuur °C]]),IF(_34_KNMI_Stations[[#This Row],[Etmaal temperatuur °C]]&gt;stookgrens[],_34_KNMI_Stations[[#This Row],[Etmaal temperatuur °C]]-stookgrens[],0),"")</f>
        <v>0</v>
      </c>
    </row>
    <row r="7805" spans="1:16" x14ac:dyDescent="0.25">
      <c r="A7805">
        <v>290</v>
      </c>
      <c r="B7805" s="110">
        <v>45937</v>
      </c>
      <c r="C7805" s="89">
        <v>3</v>
      </c>
      <c r="D7805" s="89">
        <v>14.8</v>
      </c>
      <c r="E7805" s="96">
        <v>573</v>
      </c>
      <c r="F7805" s="89">
        <v>-0.1</v>
      </c>
      <c r="G7805" s="89">
        <v>1023.9</v>
      </c>
      <c r="H7805">
        <v>0.93</v>
      </c>
      <c r="I7805" t="s">
        <v>19</v>
      </c>
      <c r="J7805">
        <v>1</v>
      </c>
      <c r="K7805">
        <v>10</v>
      </c>
      <c r="L7805">
        <v>2025</v>
      </c>
      <c r="M7805" t="s">
        <v>369</v>
      </c>
      <c r="N7805" s="89" cm="1">
        <f t="array" ref="N7805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7805" s="89">
        <f>_34_KNMI_Stations[[#This Row],[graaddagen]]*_34_KNMI_Stations[[#This Row],[Gewogen factor]]</f>
        <v>3.1999999999999993</v>
      </c>
      <c r="P7805" s="89" cm="1">
        <f t="array" ref="P7805">IF(ISNUMBER(_34_KNMI_Stations[[#This Row],[Etmaal temperatuur °C]]),IF(_34_KNMI_Stations[[#This Row],[Etmaal temperatuur °C]]&gt;stookgrens[],_34_KNMI_Stations[[#This Row],[Etmaal temperatuur °C]]-stookgrens[],0),"")</f>
        <v>0</v>
      </c>
    </row>
    <row r="7806" spans="1:16" x14ac:dyDescent="0.25">
      <c r="A7806">
        <v>290</v>
      </c>
      <c r="B7806" s="110">
        <v>45938</v>
      </c>
      <c r="C7806" s="89">
        <v>2.1</v>
      </c>
      <c r="D7806" s="89">
        <v>13.8</v>
      </c>
      <c r="E7806" s="96">
        <v>364</v>
      </c>
      <c r="F7806" s="89">
        <v>1</v>
      </c>
      <c r="G7806" s="89">
        <v>1022</v>
      </c>
      <c r="H7806">
        <v>0.94</v>
      </c>
      <c r="I7806" t="s">
        <v>19</v>
      </c>
      <c r="J7806">
        <v>1</v>
      </c>
      <c r="K7806">
        <v>10</v>
      </c>
      <c r="L7806">
        <v>2025</v>
      </c>
      <c r="M7806" t="s">
        <v>369</v>
      </c>
      <c r="N7806" s="89" cm="1">
        <f t="array" ref="N7806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7806" s="89">
        <f>_34_KNMI_Stations[[#This Row],[graaddagen]]*_34_KNMI_Stations[[#This Row],[Gewogen factor]]</f>
        <v>4.1999999999999993</v>
      </c>
      <c r="P7806" s="89" cm="1">
        <f t="array" ref="P7806">IF(ISNUMBER(_34_KNMI_Stations[[#This Row],[Etmaal temperatuur °C]]),IF(_34_KNMI_Stations[[#This Row],[Etmaal temperatuur °C]]&gt;stookgrens[],_34_KNMI_Stations[[#This Row],[Etmaal temperatuur °C]]-stookgrens[],0),"")</f>
        <v>0</v>
      </c>
    </row>
    <row r="7807" spans="1:16" x14ac:dyDescent="0.25">
      <c r="A7807">
        <v>290</v>
      </c>
      <c r="B7807" s="110">
        <v>45939</v>
      </c>
      <c r="C7807" s="89">
        <v>2.5</v>
      </c>
      <c r="D7807" s="89">
        <v>12.9</v>
      </c>
      <c r="E7807" s="96">
        <v>680</v>
      </c>
      <c r="F7807" s="89">
        <v>0.1</v>
      </c>
      <c r="G7807" s="89">
        <v>1025.5999999999999</v>
      </c>
      <c r="H7807">
        <v>0.84</v>
      </c>
      <c r="I7807" t="s">
        <v>19</v>
      </c>
      <c r="J7807">
        <v>1</v>
      </c>
      <c r="K7807">
        <v>10</v>
      </c>
      <c r="L7807">
        <v>2025</v>
      </c>
      <c r="M7807" t="s">
        <v>369</v>
      </c>
      <c r="N7807" s="89" cm="1">
        <f t="array" ref="N7807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7807" s="89">
        <f>_34_KNMI_Stations[[#This Row],[graaddagen]]*_34_KNMI_Stations[[#This Row],[Gewogen factor]]</f>
        <v>5.0999999999999996</v>
      </c>
      <c r="P7807" s="89" cm="1">
        <f t="array" ref="P7807">IF(ISNUMBER(_34_KNMI_Stations[[#This Row],[Etmaal temperatuur °C]]),IF(_34_KNMI_Stations[[#This Row],[Etmaal temperatuur °C]]&gt;stookgrens[],_34_KNMI_Stations[[#This Row],[Etmaal temperatuur °C]]-stookgrens[],0),"")</f>
        <v>0</v>
      </c>
    </row>
    <row r="7808" spans="1:16" x14ac:dyDescent="0.25">
      <c r="A7808">
        <v>290</v>
      </c>
      <c r="B7808" s="110">
        <v>45940</v>
      </c>
      <c r="C7808" s="89">
        <v>2.6</v>
      </c>
      <c r="D7808" s="89">
        <v>13.8</v>
      </c>
      <c r="E7808" s="96">
        <v>580</v>
      </c>
      <c r="F7808" s="89">
        <v>-0.1</v>
      </c>
      <c r="G7808" s="89">
        <v>1031.7</v>
      </c>
      <c r="H7808">
        <v>0.9</v>
      </c>
      <c r="I7808" t="s">
        <v>19</v>
      </c>
      <c r="J7808">
        <v>1</v>
      </c>
      <c r="K7808">
        <v>10</v>
      </c>
      <c r="L7808">
        <v>2025</v>
      </c>
      <c r="M7808" t="s">
        <v>369</v>
      </c>
      <c r="N7808" s="89" cm="1">
        <f t="array" ref="N7808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7808" s="89">
        <f>_34_KNMI_Stations[[#This Row],[graaddagen]]*_34_KNMI_Stations[[#This Row],[Gewogen factor]]</f>
        <v>4.1999999999999993</v>
      </c>
      <c r="P7808" s="89" cm="1">
        <f t="array" ref="P7808">IF(ISNUMBER(_34_KNMI_Stations[[#This Row],[Etmaal temperatuur °C]]),IF(_34_KNMI_Stations[[#This Row],[Etmaal temperatuur °C]]&gt;stookgrens[],_34_KNMI_Stations[[#This Row],[Etmaal temperatuur °C]]-stookgrens[],0),"")</f>
        <v>0</v>
      </c>
    </row>
    <row r="7809" spans="1:16" x14ac:dyDescent="0.25">
      <c r="A7809">
        <v>290</v>
      </c>
      <c r="B7809" s="110">
        <v>45941</v>
      </c>
      <c r="C7809" s="89">
        <v>1.7</v>
      </c>
      <c r="D7809" s="89">
        <v>13.7</v>
      </c>
      <c r="E7809" s="96">
        <v>269</v>
      </c>
      <c r="F7809" s="89">
        <v>0</v>
      </c>
      <c r="G7809" s="89">
        <v>1033.3</v>
      </c>
      <c r="H7809">
        <v>0.88</v>
      </c>
      <c r="I7809" t="s">
        <v>19</v>
      </c>
      <c r="J7809">
        <v>1</v>
      </c>
      <c r="K7809">
        <v>10</v>
      </c>
      <c r="L7809">
        <v>2025</v>
      </c>
      <c r="M7809" t="s">
        <v>369</v>
      </c>
      <c r="N7809" s="89" cm="1">
        <f t="array" ref="N7809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7809" s="89">
        <f>_34_KNMI_Stations[[#This Row],[graaddagen]]*_34_KNMI_Stations[[#This Row],[Gewogen factor]]</f>
        <v>4.3000000000000007</v>
      </c>
      <c r="P7809" s="89" cm="1">
        <f t="array" ref="P7809">IF(ISNUMBER(_34_KNMI_Stations[[#This Row],[Etmaal temperatuur °C]]),IF(_34_KNMI_Stations[[#This Row],[Etmaal temperatuur °C]]&gt;stookgrens[],_34_KNMI_Stations[[#This Row],[Etmaal temperatuur °C]]-stookgrens[],0),"")</f>
        <v>0</v>
      </c>
    </row>
    <row r="7810" spans="1:16" x14ac:dyDescent="0.25">
      <c r="A7810">
        <v>290</v>
      </c>
      <c r="B7810" s="110">
        <v>45942</v>
      </c>
      <c r="C7810" s="89">
        <v>2</v>
      </c>
      <c r="D7810" s="89">
        <v>13.5</v>
      </c>
      <c r="E7810" s="96">
        <v>394</v>
      </c>
      <c r="F7810" s="89">
        <v>0.4</v>
      </c>
      <c r="G7810" s="89">
        <v>1029.9000000000001</v>
      </c>
      <c r="H7810">
        <v>0.91</v>
      </c>
      <c r="I7810" t="s">
        <v>19</v>
      </c>
      <c r="J7810">
        <v>1</v>
      </c>
      <c r="K7810">
        <v>10</v>
      </c>
      <c r="L7810">
        <v>2025</v>
      </c>
      <c r="M7810" t="s">
        <v>369</v>
      </c>
      <c r="N7810" s="89" cm="1">
        <f t="array" ref="N7810">IF(ISNUMBER(_34_KNMI_Stations[[#This Row],[Etmaal temperatuur °C]]),IF(_34_KNMI_Stations[[#This Row],[Etmaal temperatuur °C]]&lt;stookgrens[],stookgrens[]-_34_KNMI_Stations[[#This Row],[Etmaal temperatuur °C]],0),"")</f>
        <v>4.5</v>
      </c>
      <c r="O7810" s="89">
        <f>_34_KNMI_Stations[[#This Row],[graaddagen]]*_34_KNMI_Stations[[#This Row],[Gewogen factor]]</f>
        <v>4.5</v>
      </c>
      <c r="P7810" s="89" cm="1">
        <f t="array" ref="P7810">IF(ISNUMBER(_34_KNMI_Stations[[#This Row],[Etmaal temperatuur °C]]),IF(_34_KNMI_Stations[[#This Row],[Etmaal temperatuur °C]]&gt;stookgrens[],_34_KNMI_Stations[[#This Row],[Etmaal temperatuur °C]]-stookgrens[],0),"")</f>
        <v>0</v>
      </c>
    </row>
    <row r="7811" spans="1:16" x14ac:dyDescent="0.25">
      <c r="A7811">
        <v>290</v>
      </c>
      <c r="B7811" s="110">
        <v>45943</v>
      </c>
      <c r="C7811" s="89">
        <v>1.3</v>
      </c>
      <c r="D7811" s="89">
        <v>12</v>
      </c>
      <c r="E7811" s="96">
        <v>578</v>
      </c>
      <c r="F7811" s="89">
        <v>1</v>
      </c>
      <c r="G7811" s="89">
        <v>1028</v>
      </c>
      <c r="H7811">
        <v>0.93</v>
      </c>
      <c r="I7811" t="s">
        <v>19</v>
      </c>
      <c r="J7811">
        <v>1</v>
      </c>
      <c r="K7811">
        <v>10</v>
      </c>
      <c r="L7811">
        <v>2025</v>
      </c>
      <c r="M7811" t="s">
        <v>370</v>
      </c>
      <c r="N7811" s="89" cm="1">
        <f t="array" ref="N7811">IF(ISNUMBER(_34_KNMI_Stations[[#This Row],[Etmaal temperatuur °C]]),IF(_34_KNMI_Stations[[#This Row],[Etmaal temperatuur °C]]&lt;stookgrens[],stookgrens[]-_34_KNMI_Stations[[#This Row],[Etmaal temperatuur °C]],0),"")</f>
        <v>6</v>
      </c>
      <c r="O7811" s="89">
        <f>_34_KNMI_Stations[[#This Row],[graaddagen]]*_34_KNMI_Stations[[#This Row],[Gewogen factor]]</f>
        <v>6</v>
      </c>
      <c r="P7811" s="89" cm="1">
        <f t="array" ref="P7811">IF(ISNUMBER(_34_KNMI_Stations[[#This Row],[Etmaal temperatuur °C]]),IF(_34_KNMI_Stations[[#This Row],[Etmaal temperatuur °C]]&gt;stookgrens[],_34_KNMI_Stations[[#This Row],[Etmaal temperatuur °C]]-stookgrens[],0),"")</f>
        <v>0</v>
      </c>
    </row>
    <row r="7812" spans="1:16" x14ac:dyDescent="0.25">
      <c r="A7812">
        <v>290</v>
      </c>
      <c r="B7812" s="110">
        <v>45944</v>
      </c>
      <c r="C7812" s="89">
        <v>1.5</v>
      </c>
      <c r="D7812" s="89">
        <v>12</v>
      </c>
      <c r="E7812" s="96">
        <v>388</v>
      </c>
      <c r="F7812" s="89">
        <v>1.2</v>
      </c>
      <c r="G7812" s="89">
        <v>1026.5999999999999</v>
      </c>
      <c r="H7812">
        <v>0.95</v>
      </c>
      <c r="I7812" t="s">
        <v>19</v>
      </c>
      <c r="J7812">
        <v>1</v>
      </c>
      <c r="K7812">
        <v>10</v>
      </c>
      <c r="L7812">
        <v>2025</v>
      </c>
      <c r="M7812" t="s">
        <v>370</v>
      </c>
      <c r="N7812" s="89" cm="1">
        <f t="array" ref="N7812">IF(ISNUMBER(_34_KNMI_Stations[[#This Row],[Etmaal temperatuur °C]]),IF(_34_KNMI_Stations[[#This Row],[Etmaal temperatuur °C]]&lt;stookgrens[],stookgrens[]-_34_KNMI_Stations[[#This Row],[Etmaal temperatuur °C]],0),"")</f>
        <v>6</v>
      </c>
      <c r="O7812" s="89">
        <f>_34_KNMI_Stations[[#This Row],[graaddagen]]*_34_KNMI_Stations[[#This Row],[Gewogen factor]]</f>
        <v>6</v>
      </c>
      <c r="P7812" s="89" cm="1">
        <f t="array" ref="P7812">IF(ISNUMBER(_34_KNMI_Stations[[#This Row],[Etmaal temperatuur °C]]),IF(_34_KNMI_Stations[[#This Row],[Etmaal temperatuur °C]]&gt;stookgrens[],_34_KNMI_Stations[[#This Row],[Etmaal temperatuur °C]]-stookgrens[],0),"")</f>
        <v>0</v>
      </c>
    </row>
    <row r="7813" spans="1:16" x14ac:dyDescent="0.25">
      <c r="A7813">
        <v>290</v>
      </c>
      <c r="B7813" s="110">
        <v>45945</v>
      </c>
      <c r="C7813" s="89">
        <v>1.5</v>
      </c>
      <c r="D7813" s="89">
        <v>11.6</v>
      </c>
      <c r="E7813" s="96">
        <v>281</v>
      </c>
      <c r="F7813" s="89">
        <v>1</v>
      </c>
      <c r="G7813" s="89">
        <v>1026.7</v>
      </c>
      <c r="H7813">
        <v>0.97</v>
      </c>
      <c r="I7813" t="s">
        <v>19</v>
      </c>
      <c r="J7813">
        <v>1</v>
      </c>
      <c r="K7813">
        <v>10</v>
      </c>
      <c r="L7813">
        <v>2025</v>
      </c>
      <c r="M7813" t="s">
        <v>370</v>
      </c>
      <c r="N7813" s="89" cm="1">
        <f t="array" ref="N7813">IF(ISNUMBER(_34_KNMI_Stations[[#This Row],[Etmaal temperatuur °C]]),IF(_34_KNMI_Stations[[#This Row],[Etmaal temperatuur °C]]&lt;stookgrens[],stookgrens[]-_34_KNMI_Stations[[#This Row],[Etmaal temperatuur °C]],0),"")</f>
        <v>6.4</v>
      </c>
      <c r="O7813" s="89">
        <f>_34_KNMI_Stations[[#This Row],[graaddagen]]*_34_KNMI_Stations[[#This Row],[Gewogen factor]]</f>
        <v>6.4</v>
      </c>
      <c r="P7813" s="89" cm="1">
        <f t="array" ref="P7813">IF(ISNUMBER(_34_KNMI_Stations[[#This Row],[Etmaal temperatuur °C]]),IF(_34_KNMI_Stations[[#This Row],[Etmaal temperatuur °C]]&gt;stookgrens[],_34_KNMI_Stations[[#This Row],[Etmaal temperatuur °C]]-stookgrens[],0),"")</f>
        <v>0</v>
      </c>
    </row>
    <row r="7814" spans="1:16" x14ac:dyDescent="0.25">
      <c r="A7814">
        <v>290</v>
      </c>
      <c r="B7814" s="110">
        <v>45946</v>
      </c>
      <c r="C7814" s="89">
        <v>2.2000000000000002</v>
      </c>
      <c r="D7814" s="89">
        <v>12</v>
      </c>
      <c r="E7814" s="96">
        <v>498</v>
      </c>
      <c r="F7814" s="89">
        <v>0.3</v>
      </c>
      <c r="G7814" s="89">
        <v>1024.5999999999999</v>
      </c>
      <c r="H7814">
        <v>0.92</v>
      </c>
      <c r="I7814" t="s">
        <v>19</v>
      </c>
      <c r="J7814">
        <v>1</v>
      </c>
      <c r="K7814">
        <v>10</v>
      </c>
      <c r="L7814">
        <v>2025</v>
      </c>
      <c r="M7814" t="s">
        <v>370</v>
      </c>
      <c r="N7814" s="89" cm="1">
        <f t="array" ref="N7814">IF(ISNUMBER(_34_KNMI_Stations[[#This Row],[Etmaal temperatuur °C]]),IF(_34_KNMI_Stations[[#This Row],[Etmaal temperatuur °C]]&lt;stookgrens[],stookgrens[]-_34_KNMI_Stations[[#This Row],[Etmaal temperatuur °C]],0),"")</f>
        <v>6</v>
      </c>
      <c r="O7814" s="89">
        <f>_34_KNMI_Stations[[#This Row],[graaddagen]]*_34_KNMI_Stations[[#This Row],[Gewogen factor]]</f>
        <v>6</v>
      </c>
      <c r="P7814" s="89" cm="1">
        <f t="array" ref="P7814">IF(ISNUMBER(_34_KNMI_Stations[[#This Row],[Etmaal temperatuur °C]]),IF(_34_KNMI_Stations[[#This Row],[Etmaal temperatuur °C]]&gt;stookgrens[],_34_KNMI_Stations[[#This Row],[Etmaal temperatuur °C]]-stookgrens[],0),"")</f>
        <v>0</v>
      </c>
    </row>
    <row r="7815" spans="1:16" x14ac:dyDescent="0.25">
      <c r="A7815">
        <v>290</v>
      </c>
      <c r="B7815" s="110">
        <v>45947</v>
      </c>
      <c r="C7815" s="89">
        <v>2.1</v>
      </c>
      <c r="D7815" s="89">
        <v>10.6</v>
      </c>
      <c r="E7815" s="96">
        <v>498</v>
      </c>
      <c r="F7815" s="89">
        <v>0.2</v>
      </c>
      <c r="G7815" s="89">
        <v>1024.4000000000001</v>
      </c>
      <c r="H7815">
        <v>0.93</v>
      </c>
      <c r="I7815" t="s">
        <v>19</v>
      </c>
      <c r="J7815">
        <v>1</v>
      </c>
      <c r="K7815">
        <v>10</v>
      </c>
      <c r="L7815">
        <v>2025</v>
      </c>
      <c r="M7815" t="s">
        <v>370</v>
      </c>
      <c r="N7815" s="89" cm="1">
        <f t="array" ref="N7815">IF(ISNUMBER(_34_KNMI_Stations[[#This Row],[Etmaal temperatuur °C]]),IF(_34_KNMI_Stations[[#This Row],[Etmaal temperatuur °C]]&lt;stookgrens[],stookgrens[]-_34_KNMI_Stations[[#This Row],[Etmaal temperatuur °C]],0),"")</f>
        <v>7.4</v>
      </c>
      <c r="O7815" s="89">
        <f>_34_KNMI_Stations[[#This Row],[graaddagen]]*_34_KNMI_Stations[[#This Row],[Gewogen factor]]</f>
        <v>7.4</v>
      </c>
      <c r="P7815" s="89" cm="1">
        <f t="array" ref="P7815">IF(ISNUMBER(_34_KNMI_Stations[[#This Row],[Etmaal temperatuur °C]]),IF(_34_KNMI_Stations[[#This Row],[Etmaal temperatuur °C]]&gt;stookgrens[],_34_KNMI_Stations[[#This Row],[Etmaal temperatuur °C]]-stookgrens[],0),"")</f>
        <v>0</v>
      </c>
    </row>
    <row r="7816" spans="1:16" x14ac:dyDescent="0.25">
      <c r="A7816">
        <v>290</v>
      </c>
      <c r="B7816" s="110">
        <v>45948</v>
      </c>
      <c r="C7816" s="89">
        <v>2.2000000000000002</v>
      </c>
      <c r="D7816" s="89">
        <v>8.3000000000000007</v>
      </c>
      <c r="E7816" s="96">
        <v>993</v>
      </c>
      <c r="F7816" s="89">
        <v>0</v>
      </c>
      <c r="G7816" s="89">
        <v>1026.4000000000001</v>
      </c>
      <c r="H7816">
        <v>0.78</v>
      </c>
      <c r="I7816" t="s">
        <v>19</v>
      </c>
      <c r="J7816">
        <v>1</v>
      </c>
      <c r="K7816">
        <v>10</v>
      </c>
      <c r="L7816">
        <v>2025</v>
      </c>
      <c r="M7816" t="s">
        <v>370</v>
      </c>
      <c r="N7816" s="89" cm="1">
        <f t="array" ref="N7816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7816" s="89">
        <f>_34_KNMI_Stations[[#This Row],[graaddagen]]*_34_KNMI_Stations[[#This Row],[Gewogen factor]]</f>
        <v>9.6999999999999993</v>
      </c>
      <c r="P7816" s="89" cm="1">
        <f t="array" ref="P7816">IF(ISNUMBER(_34_KNMI_Stations[[#This Row],[Etmaal temperatuur °C]]),IF(_34_KNMI_Stations[[#This Row],[Etmaal temperatuur °C]]&gt;stookgrens[],_34_KNMI_Stations[[#This Row],[Etmaal temperatuur °C]]-stookgrens[],0),"")</f>
        <v>0</v>
      </c>
    </row>
    <row r="7817" spans="1:16" x14ac:dyDescent="0.25">
      <c r="A7817">
        <v>290</v>
      </c>
      <c r="B7817" s="110">
        <v>45949</v>
      </c>
      <c r="C7817" s="89">
        <v>3.1</v>
      </c>
      <c r="D7817" s="89">
        <v>9.4</v>
      </c>
      <c r="E7817" s="96">
        <v>724</v>
      </c>
      <c r="F7817" s="89">
        <v>0.1</v>
      </c>
      <c r="G7817" s="89">
        <v>1012.7</v>
      </c>
      <c r="H7817">
        <v>0.78</v>
      </c>
      <c r="I7817" t="s">
        <v>19</v>
      </c>
      <c r="J7817">
        <v>1</v>
      </c>
      <c r="K7817">
        <v>10</v>
      </c>
      <c r="L7817">
        <v>2025</v>
      </c>
      <c r="M7817" t="s">
        <v>370</v>
      </c>
      <c r="N7817" s="89" cm="1">
        <f t="array" ref="N7817">IF(ISNUMBER(_34_KNMI_Stations[[#This Row],[Etmaal temperatuur °C]]),IF(_34_KNMI_Stations[[#This Row],[Etmaal temperatuur °C]]&lt;stookgrens[],stookgrens[]-_34_KNMI_Stations[[#This Row],[Etmaal temperatuur °C]],0),"")</f>
        <v>8.6</v>
      </c>
      <c r="O7817" s="89">
        <f>_34_KNMI_Stations[[#This Row],[graaddagen]]*_34_KNMI_Stations[[#This Row],[Gewogen factor]]</f>
        <v>8.6</v>
      </c>
      <c r="P7817" s="89" cm="1">
        <f t="array" ref="P7817">IF(ISNUMBER(_34_KNMI_Stations[[#This Row],[Etmaal temperatuur °C]]),IF(_34_KNMI_Stations[[#This Row],[Etmaal temperatuur °C]]&gt;stookgrens[],_34_KNMI_Stations[[#This Row],[Etmaal temperatuur °C]]-stookgrens[],0),"")</f>
        <v>0</v>
      </c>
    </row>
    <row r="7818" spans="1:16" x14ac:dyDescent="0.25">
      <c r="A7818">
        <v>290</v>
      </c>
      <c r="B7818" s="110">
        <v>45950</v>
      </c>
      <c r="C7818" s="89">
        <v>4.0999999999999996</v>
      </c>
      <c r="D7818" s="89">
        <v>14.3</v>
      </c>
      <c r="E7818" s="96">
        <v>314</v>
      </c>
      <c r="F7818" s="89">
        <v>0.4</v>
      </c>
      <c r="G7818" s="89">
        <v>997.4</v>
      </c>
      <c r="H7818">
        <v>0.86</v>
      </c>
      <c r="I7818" t="s">
        <v>19</v>
      </c>
      <c r="J7818">
        <v>1</v>
      </c>
      <c r="K7818">
        <v>10</v>
      </c>
      <c r="L7818">
        <v>2025</v>
      </c>
      <c r="M7818" t="s">
        <v>371</v>
      </c>
      <c r="N7818" s="89" cm="1">
        <f t="array" ref="N7818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7818" s="89">
        <f>_34_KNMI_Stations[[#This Row],[graaddagen]]*_34_KNMI_Stations[[#This Row],[Gewogen factor]]</f>
        <v>3.6999999999999993</v>
      </c>
      <c r="P7818" s="89" cm="1">
        <f t="array" ref="P7818">IF(ISNUMBER(_34_KNMI_Stations[[#This Row],[Etmaal temperatuur °C]]),IF(_34_KNMI_Stations[[#This Row],[Etmaal temperatuur °C]]&gt;stookgrens[],_34_KNMI_Stations[[#This Row],[Etmaal temperatuur °C]]-stookgrens[],0),"")</f>
        <v>0</v>
      </c>
    </row>
    <row r="7819" spans="1:16" x14ac:dyDescent="0.25">
      <c r="A7819">
        <v>290</v>
      </c>
      <c r="B7819" s="110">
        <v>45951</v>
      </c>
      <c r="C7819" s="89">
        <v>5.5</v>
      </c>
      <c r="D7819" s="89">
        <v>13.2</v>
      </c>
      <c r="E7819" s="96">
        <v>339</v>
      </c>
      <c r="F7819" s="89">
        <v>4.5</v>
      </c>
      <c r="G7819" s="89">
        <v>993.4</v>
      </c>
      <c r="H7819">
        <v>0.89</v>
      </c>
      <c r="I7819" t="s">
        <v>19</v>
      </c>
      <c r="J7819">
        <v>1</v>
      </c>
      <c r="K7819">
        <v>10</v>
      </c>
      <c r="L7819">
        <v>2025</v>
      </c>
      <c r="M7819" t="s">
        <v>371</v>
      </c>
      <c r="N7819" s="89" cm="1">
        <f t="array" ref="N7819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7819" s="89">
        <f>_34_KNMI_Stations[[#This Row],[graaddagen]]*_34_KNMI_Stations[[#This Row],[Gewogen factor]]</f>
        <v>4.8000000000000007</v>
      </c>
      <c r="P7819" s="89" cm="1">
        <f t="array" ref="P7819">IF(ISNUMBER(_34_KNMI_Stations[[#This Row],[Etmaal temperatuur °C]]),IF(_34_KNMI_Stations[[#This Row],[Etmaal temperatuur °C]]&gt;stookgrens[],_34_KNMI_Stations[[#This Row],[Etmaal temperatuur °C]]-stookgrens[],0),"")</f>
        <v>0</v>
      </c>
    </row>
    <row r="7820" spans="1:16" x14ac:dyDescent="0.25">
      <c r="A7820">
        <v>290</v>
      </c>
      <c r="B7820" s="110">
        <v>45952</v>
      </c>
      <c r="C7820" s="89">
        <v>3.3</v>
      </c>
      <c r="D7820" s="89">
        <v>12.3</v>
      </c>
      <c r="E7820" s="96">
        <v>570</v>
      </c>
      <c r="F7820" s="89">
        <v>-0.1</v>
      </c>
      <c r="G7820" s="89">
        <v>997</v>
      </c>
      <c r="H7820">
        <v>0.89</v>
      </c>
      <c r="I7820" t="s">
        <v>19</v>
      </c>
      <c r="J7820">
        <v>1</v>
      </c>
      <c r="K7820">
        <v>10</v>
      </c>
      <c r="L7820">
        <v>2025</v>
      </c>
      <c r="M7820" t="s">
        <v>371</v>
      </c>
      <c r="N7820" s="89" cm="1">
        <f t="array" ref="N7820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7820" s="89">
        <f>_34_KNMI_Stations[[#This Row],[graaddagen]]*_34_KNMI_Stations[[#This Row],[Gewogen factor]]</f>
        <v>5.6999999999999993</v>
      </c>
      <c r="P7820" s="89" cm="1">
        <f t="array" ref="P7820">IF(ISNUMBER(_34_KNMI_Stations[[#This Row],[Etmaal temperatuur °C]]),IF(_34_KNMI_Stations[[#This Row],[Etmaal temperatuur °C]]&gt;stookgrens[],_34_KNMI_Stations[[#This Row],[Etmaal temperatuur °C]]-stookgrens[],0),"")</f>
        <v>0</v>
      </c>
    </row>
    <row r="7821" spans="1:16" x14ac:dyDescent="0.25">
      <c r="A7821">
        <v>290</v>
      </c>
      <c r="B7821" s="110">
        <v>45953</v>
      </c>
      <c r="C7821" s="89">
        <v>6.8</v>
      </c>
      <c r="D7821" s="89">
        <v>11.9</v>
      </c>
      <c r="E7821" s="96">
        <v>517</v>
      </c>
      <c r="F7821" s="89">
        <v>14.2</v>
      </c>
      <c r="G7821" s="89">
        <v>981.8</v>
      </c>
      <c r="H7821">
        <v>0.87</v>
      </c>
      <c r="I7821" t="s">
        <v>19</v>
      </c>
      <c r="J7821">
        <v>1</v>
      </c>
      <c r="K7821">
        <v>10</v>
      </c>
      <c r="L7821">
        <v>2025</v>
      </c>
      <c r="M7821" t="s">
        <v>371</v>
      </c>
      <c r="N7821" s="89" cm="1">
        <f t="array" ref="N7821">IF(ISNUMBER(_34_KNMI_Stations[[#This Row],[Etmaal temperatuur °C]]),IF(_34_KNMI_Stations[[#This Row],[Etmaal temperatuur °C]]&lt;stookgrens[],stookgrens[]-_34_KNMI_Stations[[#This Row],[Etmaal temperatuur °C]],0),"")</f>
        <v>6.1</v>
      </c>
      <c r="O7821" s="89">
        <f>_34_KNMI_Stations[[#This Row],[graaddagen]]*_34_KNMI_Stations[[#This Row],[Gewogen factor]]</f>
        <v>6.1</v>
      </c>
      <c r="P7821" s="89" cm="1">
        <f t="array" ref="P7821">IF(ISNUMBER(_34_KNMI_Stations[[#This Row],[Etmaal temperatuur °C]]),IF(_34_KNMI_Stations[[#This Row],[Etmaal temperatuur °C]]&gt;stookgrens[],_34_KNMI_Stations[[#This Row],[Etmaal temperatuur °C]]-stookgrens[],0),"")</f>
        <v>0</v>
      </c>
    </row>
    <row r="7822" spans="1:16" x14ac:dyDescent="0.25">
      <c r="A7822">
        <v>290</v>
      </c>
      <c r="B7822" s="110">
        <v>45954</v>
      </c>
      <c r="C7822" s="89">
        <v>8</v>
      </c>
      <c r="D7822" s="89">
        <v>9.4</v>
      </c>
      <c r="E7822" s="96">
        <v>628</v>
      </c>
      <c r="F7822" s="89">
        <v>1</v>
      </c>
      <c r="G7822" s="89">
        <v>996.2</v>
      </c>
      <c r="H7822">
        <v>0.79</v>
      </c>
      <c r="I7822" t="s">
        <v>19</v>
      </c>
      <c r="J7822">
        <v>1</v>
      </c>
      <c r="K7822">
        <v>10</v>
      </c>
      <c r="L7822">
        <v>2025</v>
      </c>
      <c r="M7822" t="s">
        <v>371</v>
      </c>
      <c r="N7822" s="89" cm="1">
        <f t="array" ref="N7822">IF(ISNUMBER(_34_KNMI_Stations[[#This Row],[Etmaal temperatuur °C]]),IF(_34_KNMI_Stations[[#This Row],[Etmaal temperatuur °C]]&lt;stookgrens[],stookgrens[]-_34_KNMI_Stations[[#This Row],[Etmaal temperatuur °C]],0),"")</f>
        <v>8.6</v>
      </c>
      <c r="O7822" s="89">
        <f>_34_KNMI_Stations[[#This Row],[graaddagen]]*_34_KNMI_Stations[[#This Row],[Gewogen factor]]</f>
        <v>8.6</v>
      </c>
      <c r="P7822" s="89" cm="1">
        <f t="array" ref="P7822">IF(ISNUMBER(_34_KNMI_Stations[[#This Row],[Etmaal temperatuur °C]]),IF(_34_KNMI_Stations[[#This Row],[Etmaal temperatuur °C]]&gt;stookgrens[],_34_KNMI_Stations[[#This Row],[Etmaal temperatuur °C]]-stookgrens[],0),"")</f>
        <v>0</v>
      </c>
    </row>
    <row r="7823" spans="1:16" x14ac:dyDescent="0.25">
      <c r="A7823">
        <v>290</v>
      </c>
      <c r="B7823" s="110">
        <v>45955</v>
      </c>
      <c r="C7823" s="89">
        <v>6</v>
      </c>
      <c r="D7823" s="89">
        <v>8.6999999999999993</v>
      </c>
      <c r="E7823" s="96">
        <v>282</v>
      </c>
      <c r="F7823" s="89">
        <v>2.8</v>
      </c>
      <c r="G7823" s="89">
        <v>996.4</v>
      </c>
      <c r="H7823">
        <v>0.87</v>
      </c>
      <c r="I7823" t="s">
        <v>19</v>
      </c>
      <c r="J7823">
        <v>1</v>
      </c>
      <c r="K7823">
        <v>10</v>
      </c>
      <c r="L7823">
        <v>2025</v>
      </c>
      <c r="M7823" t="s">
        <v>371</v>
      </c>
      <c r="N7823" s="89" cm="1">
        <f t="array" ref="N7823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7823" s="89">
        <f>_34_KNMI_Stations[[#This Row],[graaddagen]]*_34_KNMI_Stations[[#This Row],[Gewogen factor]]</f>
        <v>9.3000000000000007</v>
      </c>
      <c r="P7823" s="89" cm="1">
        <f t="array" ref="P7823">IF(ISNUMBER(_34_KNMI_Stations[[#This Row],[Etmaal temperatuur °C]]),IF(_34_KNMI_Stations[[#This Row],[Etmaal temperatuur °C]]&gt;stookgrens[],_34_KNMI_Stations[[#This Row],[Etmaal temperatuur °C]]-stookgrens[],0),"")</f>
        <v>0</v>
      </c>
    </row>
    <row r="7824" spans="1:16" x14ac:dyDescent="0.25">
      <c r="A7824">
        <v>290</v>
      </c>
      <c r="B7824" s="110">
        <v>45956</v>
      </c>
      <c r="C7824" s="89">
        <v>7.3</v>
      </c>
      <c r="D7824" s="89">
        <v>7.5</v>
      </c>
      <c r="E7824" s="96">
        <v>442</v>
      </c>
      <c r="F7824" s="89">
        <v>15.3</v>
      </c>
      <c r="G7824" s="89">
        <v>1000</v>
      </c>
      <c r="H7824">
        <v>0.87</v>
      </c>
      <c r="I7824" t="s">
        <v>19</v>
      </c>
      <c r="J7824">
        <v>1</v>
      </c>
      <c r="K7824">
        <v>10</v>
      </c>
      <c r="L7824">
        <v>2025</v>
      </c>
      <c r="M7824" t="s">
        <v>371</v>
      </c>
      <c r="N7824" s="89" cm="1">
        <f t="array" ref="N7824">IF(ISNUMBER(_34_KNMI_Stations[[#This Row],[Etmaal temperatuur °C]]),IF(_34_KNMI_Stations[[#This Row],[Etmaal temperatuur °C]]&lt;stookgrens[],stookgrens[]-_34_KNMI_Stations[[#This Row],[Etmaal temperatuur °C]],0),"")</f>
        <v>10.5</v>
      </c>
      <c r="O7824" s="89">
        <f>_34_KNMI_Stations[[#This Row],[graaddagen]]*_34_KNMI_Stations[[#This Row],[Gewogen factor]]</f>
        <v>10.5</v>
      </c>
      <c r="P7824" s="89" cm="1">
        <f t="array" ref="P7824">IF(ISNUMBER(_34_KNMI_Stations[[#This Row],[Etmaal temperatuur °C]]),IF(_34_KNMI_Stations[[#This Row],[Etmaal temperatuur °C]]&gt;stookgrens[],_34_KNMI_Stations[[#This Row],[Etmaal temperatuur °C]]-stookgrens[],0),"")</f>
        <v>0</v>
      </c>
    </row>
    <row r="7825" spans="1:16" x14ac:dyDescent="0.25">
      <c r="A7825">
        <v>290</v>
      </c>
      <c r="B7825" s="110">
        <v>45957</v>
      </c>
      <c r="C7825" s="89">
        <v>5.6</v>
      </c>
      <c r="D7825" s="89">
        <v>8.3000000000000007</v>
      </c>
      <c r="E7825" s="96">
        <v>480</v>
      </c>
      <c r="F7825" s="89">
        <v>12.4</v>
      </c>
      <c r="G7825" s="89">
        <v>998.9</v>
      </c>
      <c r="H7825">
        <v>0.9</v>
      </c>
      <c r="I7825" t="s">
        <v>19</v>
      </c>
      <c r="J7825">
        <v>1</v>
      </c>
      <c r="K7825">
        <v>10</v>
      </c>
      <c r="L7825">
        <v>2025</v>
      </c>
      <c r="M7825" t="s">
        <v>372</v>
      </c>
      <c r="N7825" s="89" cm="1">
        <f t="array" ref="N7825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7825" s="89">
        <f>_34_KNMI_Stations[[#This Row],[graaddagen]]*_34_KNMI_Stations[[#This Row],[Gewogen factor]]</f>
        <v>9.6999999999999993</v>
      </c>
      <c r="P7825" s="89" cm="1">
        <f t="array" ref="P7825">IF(ISNUMBER(_34_KNMI_Stations[[#This Row],[Etmaal temperatuur °C]]),IF(_34_KNMI_Stations[[#This Row],[Etmaal temperatuur °C]]&gt;stookgrens[],_34_KNMI_Stations[[#This Row],[Etmaal temperatuur °C]]-stookgrens[],0),"")</f>
        <v>0</v>
      </c>
    </row>
    <row r="7826" spans="1:16" x14ac:dyDescent="0.25">
      <c r="A7826">
        <v>290</v>
      </c>
      <c r="B7826" s="110">
        <v>45958</v>
      </c>
      <c r="C7826" s="89">
        <v>5.5</v>
      </c>
      <c r="D7826" s="89">
        <v>10</v>
      </c>
      <c r="E7826" s="96">
        <v>372</v>
      </c>
      <c r="F7826" s="89">
        <v>4.2</v>
      </c>
      <c r="G7826" s="89">
        <v>1004.4</v>
      </c>
      <c r="H7826">
        <v>0.88</v>
      </c>
      <c r="I7826" t="s">
        <v>19</v>
      </c>
      <c r="J7826">
        <v>1</v>
      </c>
      <c r="K7826">
        <v>10</v>
      </c>
      <c r="L7826">
        <v>2025</v>
      </c>
      <c r="M7826" t="s">
        <v>372</v>
      </c>
      <c r="N7826" s="89" cm="1">
        <f t="array" ref="N7826">IF(ISNUMBER(_34_KNMI_Stations[[#This Row],[Etmaal temperatuur °C]]),IF(_34_KNMI_Stations[[#This Row],[Etmaal temperatuur °C]]&lt;stookgrens[],stookgrens[]-_34_KNMI_Stations[[#This Row],[Etmaal temperatuur °C]],0),"")</f>
        <v>8</v>
      </c>
      <c r="O7826" s="89">
        <f>_34_KNMI_Stations[[#This Row],[graaddagen]]*_34_KNMI_Stations[[#This Row],[Gewogen factor]]</f>
        <v>8</v>
      </c>
      <c r="P7826" s="89" cm="1">
        <f t="array" ref="P7826">IF(ISNUMBER(_34_KNMI_Stations[[#This Row],[Etmaal temperatuur °C]]),IF(_34_KNMI_Stations[[#This Row],[Etmaal temperatuur °C]]&gt;stookgrens[],_34_KNMI_Stations[[#This Row],[Etmaal temperatuur °C]]-stookgrens[],0),"")</f>
        <v>0</v>
      </c>
    </row>
    <row r="7827" spans="1:16" x14ac:dyDescent="0.25">
      <c r="A7827">
        <v>290</v>
      </c>
      <c r="B7827" s="110">
        <v>45959</v>
      </c>
      <c r="C7827" s="89">
        <v>4.0999999999999996</v>
      </c>
      <c r="D7827" s="89">
        <v>11.5</v>
      </c>
      <c r="E7827" s="96">
        <v>269</v>
      </c>
      <c r="F7827" s="89">
        <v>2.1</v>
      </c>
      <c r="G7827" s="89">
        <v>1002.3</v>
      </c>
      <c r="H7827">
        <v>0.87</v>
      </c>
      <c r="I7827" t="s">
        <v>19</v>
      </c>
      <c r="J7827">
        <v>1</v>
      </c>
      <c r="K7827">
        <v>10</v>
      </c>
      <c r="L7827">
        <v>2025</v>
      </c>
      <c r="M7827" t="s">
        <v>372</v>
      </c>
      <c r="N7827" s="89" cm="1">
        <f t="array" ref="N7827">IF(ISNUMBER(_34_KNMI_Stations[[#This Row],[Etmaal temperatuur °C]]),IF(_34_KNMI_Stations[[#This Row],[Etmaal temperatuur °C]]&lt;stookgrens[],stookgrens[]-_34_KNMI_Stations[[#This Row],[Etmaal temperatuur °C]],0),"")</f>
        <v>6.5</v>
      </c>
      <c r="O7827" s="89">
        <f>_34_KNMI_Stations[[#This Row],[graaddagen]]*_34_KNMI_Stations[[#This Row],[Gewogen factor]]</f>
        <v>6.5</v>
      </c>
      <c r="P7827" s="89" cm="1">
        <f t="array" ref="P7827">IF(ISNUMBER(_34_KNMI_Stations[[#This Row],[Etmaal temperatuur °C]]),IF(_34_KNMI_Stations[[#This Row],[Etmaal temperatuur °C]]&gt;stookgrens[],_34_KNMI_Stations[[#This Row],[Etmaal temperatuur °C]]-stookgrens[],0),"")</f>
        <v>0</v>
      </c>
    </row>
    <row r="7828" spans="1:16" x14ac:dyDescent="0.25">
      <c r="A7828">
        <v>290</v>
      </c>
      <c r="B7828" s="110">
        <v>45960</v>
      </c>
      <c r="C7828" s="89">
        <v>4.5</v>
      </c>
      <c r="D7828" s="89">
        <v>8.6999999999999993</v>
      </c>
      <c r="E7828" s="96">
        <v>476</v>
      </c>
      <c r="F7828" s="89">
        <v>2.2000000000000002</v>
      </c>
      <c r="G7828" s="89">
        <v>1007.5</v>
      </c>
      <c r="H7828">
        <v>0.89</v>
      </c>
      <c r="I7828" t="s">
        <v>19</v>
      </c>
      <c r="J7828">
        <v>1</v>
      </c>
      <c r="K7828">
        <v>10</v>
      </c>
      <c r="L7828">
        <v>2025</v>
      </c>
      <c r="M7828" t="s">
        <v>372</v>
      </c>
      <c r="N7828" s="89" cm="1">
        <f t="array" ref="N7828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7828" s="89">
        <f>_34_KNMI_Stations[[#This Row],[graaddagen]]*_34_KNMI_Stations[[#This Row],[Gewogen factor]]</f>
        <v>9.3000000000000007</v>
      </c>
      <c r="P7828" s="89" cm="1">
        <f t="array" ref="P7828">IF(ISNUMBER(_34_KNMI_Stations[[#This Row],[Etmaal temperatuur °C]]),IF(_34_KNMI_Stations[[#This Row],[Etmaal temperatuur °C]]&gt;stookgrens[],_34_KNMI_Stations[[#This Row],[Etmaal temperatuur °C]]-stookgrens[],0),"")</f>
        <v>0</v>
      </c>
    </row>
    <row r="7829" spans="1:16" x14ac:dyDescent="0.25">
      <c r="A7829">
        <v>290</v>
      </c>
      <c r="B7829" s="110">
        <v>45961</v>
      </c>
      <c r="C7829" s="89">
        <v>3.4</v>
      </c>
      <c r="D7829" s="89">
        <v>10.1</v>
      </c>
      <c r="E7829" s="96">
        <v>435</v>
      </c>
      <c r="F7829" s="89">
        <v>0</v>
      </c>
      <c r="G7829" s="89">
        <v>1011</v>
      </c>
      <c r="H7829">
        <v>0.81</v>
      </c>
      <c r="I7829" t="s">
        <v>19</v>
      </c>
      <c r="J7829">
        <v>1</v>
      </c>
      <c r="K7829">
        <v>10</v>
      </c>
      <c r="L7829">
        <v>2025</v>
      </c>
      <c r="M7829" t="s">
        <v>372</v>
      </c>
      <c r="N7829" s="89" cm="1">
        <f t="array" ref="N7829">IF(ISNUMBER(_34_KNMI_Stations[[#This Row],[Etmaal temperatuur °C]]),IF(_34_KNMI_Stations[[#This Row],[Etmaal temperatuur °C]]&lt;stookgrens[],stookgrens[]-_34_KNMI_Stations[[#This Row],[Etmaal temperatuur °C]],0),"")</f>
        <v>7.9</v>
      </c>
      <c r="O7829" s="89">
        <f>_34_KNMI_Stations[[#This Row],[graaddagen]]*_34_KNMI_Stations[[#This Row],[Gewogen factor]]</f>
        <v>7.9</v>
      </c>
      <c r="P7829" s="89" cm="1">
        <f t="array" ref="P7829">IF(ISNUMBER(_34_KNMI_Stations[[#This Row],[Etmaal temperatuur °C]]),IF(_34_KNMI_Stations[[#This Row],[Etmaal temperatuur °C]]&gt;stookgrens[],_34_KNMI_Stations[[#This Row],[Etmaal temperatuur °C]]-stookgrens[],0),"")</f>
        <v>0</v>
      </c>
    </row>
    <row r="7830" spans="1:16" x14ac:dyDescent="0.25">
      <c r="A7830">
        <v>290</v>
      </c>
      <c r="B7830" s="110">
        <v>45962</v>
      </c>
      <c r="C7830" s="89">
        <v>4.5</v>
      </c>
      <c r="D7830" s="89">
        <v>11.8</v>
      </c>
      <c r="E7830" s="96">
        <v>113</v>
      </c>
      <c r="F7830" s="89">
        <v>8.9</v>
      </c>
      <c r="G7830" s="89">
        <v>1007.8</v>
      </c>
      <c r="H7830">
        <v>0.9</v>
      </c>
      <c r="I7830" t="s">
        <v>19</v>
      </c>
      <c r="J7830">
        <v>1.1000000000000001</v>
      </c>
      <c r="K7830">
        <v>11</v>
      </c>
      <c r="L7830">
        <v>2025</v>
      </c>
      <c r="M7830" t="s">
        <v>372</v>
      </c>
      <c r="N7830" s="89" cm="1">
        <f t="array" ref="N7830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7830" s="89">
        <f>_34_KNMI_Stations[[#This Row],[graaddagen]]*_34_KNMI_Stations[[#This Row],[Gewogen factor]]</f>
        <v>6.8199999999999994</v>
      </c>
      <c r="P7830" s="89" cm="1">
        <f t="array" ref="P7830">IF(ISNUMBER(_34_KNMI_Stations[[#This Row],[Etmaal temperatuur °C]]),IF(_34_KNMI_Stations[[#This Row],[Etmaal temperatuur °C]]&gt;stookgrens[],_34_KNMI_Stations[[#This Row],[Etmaal temperatuur °C]]-stookgrens[],0),"")</f>
        <v>0</v>
      </c>
    </row>
    <row r="7831" spans="1:16" x14ac:dyDescent="0.25">
      <c r="A7831">
        <v>290</v>
      </c>
      <c r="B7831" s="110">
        <v>45963</v>
      </c>
      <c r="C7831" s="89">
        <v>4.2</v>
      </c>
      <c r="D7831" s="89">
        <v>10.6</v>
      </c>
      <c r="E7831" s="96">
        <v>460</v>
      </c>
      <c r="F7831" s="89">
        <v>0.6</v>
      </c>
      <c r="G7831" s="89">
        <v>1009.9</v>
      </c>
      <c r="H7831">
        <v>0.88</v>
      </c>
      <c r="I7831" t="s">
        <v>19</v>
      </c>
      <c r="J7831">
        <v>1.1000000000000001</v>
      </c>
      <c r="K7831">
        <v>11</v>
      </c>
      <c r="L7831">
        <v>2025</v>
      </c>
      <c r="M7831" t="s">
        <v>372</v>
      </c>
      <c r="N7831" s="89" cm="1">
        <f t="array" ref="N7831">IF(ISNUMBER(_34_KNMI_Stations[[#This Row],[Etmaal temperatuur °C]]),IF(_34_KNMI_Stations[[#This Row],[Etmaal temperatuur °C]]&lt;stookgrens[],stookgrens[]-_34_KNMI_Stations[[#This Row],[Etmaal temperatuur °C]],0),"")</f>
        <v>7.4</v>
      </c>
      <c r="O7831" s="89">
        <f>_34_KNMI_Stations[[#This Row],[graaddagen]]*_34_KNMI_Stations[[#This Row],[Gewogen factor]]</f>
        <v>8.14</v>
      </c>
      <c r="P7831" s="89" cm="1">
        <f t="array" ref="P7831">IF(ISNUMBER(_34_KNMI_Stations[[#This Row],[Etmaal temperatuur °C]]),IF(_34_KNMI_Stations[[#This Row],[Etmaal temperatuur °C]]&gt;stookgrens[],_34_KNMI_Stations[[#This Row],[Etmaal temperatuur °C]]-stookgrens[],0),"")</f>
        <v>0</v>
      </c>
    </row>
    <row r="7832" spans="1:16" x14ac:dyDescent="0.25">
      <c r="A7832">
        <v>290</v>
      </c>
      <c r="B7832" s="110">
        <v>45964</v>
      </c>
      <c r="C7832" s="89">
        <v>5.3</v>
      </c>
      <c r="D7832" s="89">
        <v>9.8000000000000007</v>
      </c>
      <c r="E7832" s="96">
        <v>375</v>
      </c>
      <c r="F7832" s="89">
        <v>0.2</v>
      </c>
      <c r="G7832" s="89">
        <v>1016.7</v>
      </c>
      <c r="H7832">
        <v>0.88</v>
      </c>
      <c r="I7832" t="s">
        <v>19</v>
      </c>
      <c r="J7832">
        <v>1.1000000000000001</v>
      </c>
      <c r="K7832">
        <v>11</v>
      </c>
      <c r="L7832">
        <v>2025</v>
      </c>
      <c r="M7832" t="s">
        <v>373</v>
      </c>
      <c r="N7832" s="89" cm="1">
        <f t="array" ref="N7832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7832" s="89">
        <f>_34_KNMI_Stations[[#This Row],[graaddagen]]*_34_KNMI_Stations[[#This Row],[Gewogen factor]]</f>
        <v>9.02</v>
      </c>
      <c r="P7832" s="89" cm="1">
        <f t="array" ref="P7832">IF(ISNUMBER(_34_KNMI_Stations[[#This Row],[Etmaal temperatuur °C]]),IF(_34_KNMI_Stations[[#This Row],[Etmaal temperatuur °C]]&gt;stookgrens[],_34_KNMI_Stations[[#This Row],[Etmaal temperatuur °C]]-stookgrens[],0),"")</f>
        <v>0</v>
      </c>
    </row>
    <row r="7833" spans="1:16" x14ac:dyDescent="0.25">
      <c r="A7833">
        <v>290</v>
      </c>
      <c r="B7833" s="110">
        <v>45965</v>
      </c>
      <c r="C7833" s="89">
        <v>4.8</v>
      </c>
      <c r="D7833" s="89">
        <v>13.6</v>
      </c>
      <c r="E7833" s="96">
        <v>471</v>
      </c>
      <c r="F7833" s="89">
        <v>0</v>
      </c>
      <c r="G7833" s="89">
        <v>1017.7</v>
      </c>
      <c r="H7833">
        <v>0.76</v>
      </c>
      <c r="I7833" t="s">
        <v>19</v>
      </c>
      <c r="J7833">
        <v>1.1000000000000001</v>
      </c>
      <c r="K7833">
        <v>11</v>
      </c>
      <c r="L7833">
        <v>2025</v>
      </c>
      <c r="M7833" t="s">
        <v>373</v>
      </c>
      <c r="N7833" s="89" cm="1">
        <f t="array" ref="N7833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7833" s="89">
        <f>_34_KNMI_Stations[[#This Row],[graaddagen]]*_34_KNMI_Stations[[#This Row],[Gewogen factor]]</f>
        <v>4.8400000000000007</v>
      </c>
      <c r="P7833" s="89" cm="1">
        <f t="array" ref="P7833">IF(ISNUMBER(_34_KNMI_Stations[[#This Row],[Etmaal temperatuur °C]]),IF(_34_KNMI_Stations[[#This Row],[Etmaal temperatuur °C]]&gt;stookgrens[],_34_KNMI_Stations[[#This Row],[Etmaal temperatuur °C]]-stookgrens[],0),"")</f>
        <v>0</v>
      </c>
    </row>
    <row r="7834" spans="1:16" x14ac:dyDescent="0.25">
      <c r="A7834">
        <v>290</v>
      </c>
      <c r="B7834" s="110">
        <v>45966</v>
      </c>
      <c r="C7834" s="89">
        <v>3.5</v>
      </c>
      <c r="D7834" s="89">
        <v>12.5</v>
      </c>
      <c r="E7834" s="96">
        <v>594</v>
      </c>
      <c r="F7834" s="89">
        <v>0</v>
      </c>
      <c r="G7834" s="89">
        <v>1015</v>
      </c>
      <c r="H7834">
        <v>0.68</v>
      </c>
      <c r="I7834" t="s">
        <v>19</v>
      </c>
      <c r="J7834">
        <v>1.1000000000000001</v>
      </c>
      <c r="K7834">
        <v>11</v>
      </c>
      <c r="L7834">
        <v>2025</v>
      </c>
      <c r="M7834" t="s">
        <v>373</v>
      </c>
      <c r="N7834" s="89" cm="1">
        <f t="array" ref="N7834">IF(ISNUMBER(_34_KNMI_Stations[[#This Row],[Etmaal temperatuur °C]]),IF(_34_KNMI_Stations[[#This Row],[Etmaal temperatuur °C]]&lt;stookgrens[],stookgrens[]-_34_KNMI_Stations[[#This Row],[Etmaal temperatuur °C]],0),"")</f>
        <v>5.5</v>
      </c>
      <c r="O7834" s="89">
        <f>_34_KNMI_Stations[[#This Row],[graaddagen]]*_34_KNMI_Stations[[#This Row],[Gewogen factor]]</f>
        <v>6.0500000000000007</v>
      </c>
      <c r="P7834" s="89" cm="1">
        <f t="array" ref="P7834">IF(ISNUMBER(_34_KNMI_Stations[[#This Row],[Etmaal temperatuur °C]]),IF(_34_KNMI_Stations[[#This Row],[Etmaal temperatuur °C]]&gt;stookgrens[],_34_KNMI_Stations[[#This Row],[Etmaal temperatuur °C]]-stookgrens[],0),"")</f>
        <v>0</v>
      </c>
    </row>
    <row r="7835" spans="1:16" x14ac:dyDescent="0.25">
      <c r="A7835">
        <v>290</v>
      </c>
      <c r="B7835" s="110">
        <v>45967</v>
      </c>
      <c r="C7835" s="89">
        <v>1.8</v>
      </c>
      <c r="D7835" s="89">
        <v>8.9</v>
      </c>
      <c r="E7835" s="96">
        <v>557</v>
      </c>
      <c r="F7835" s="89">
        <v>0</v>
      </c>
      <c r="G7835" s="89">
        <v>1010</v>
      </c>
      <c r="H7835">
        <v>0.81</v>
      </c>
      <c r="I7835" t="s">
        <v>19</v>
      </c>
      <c r="J7835">
        <v>1.1000000000000001</v>
      </c>
      <c r="K7835">
        <v>11</v>
      </c>
      <c r="L7835">
        <v>2025</v>
      </c>
      <c r="M7835" t="s">
        <v>373</v>
      </c>
      <c r="N7835" s="89" cm="1">
        <f t="array" ref="N7835">IF(ISNUMBER(_34_KNMI_Stations[[#This Row],[Etmaal temperatuur °C]]),IF(_34_KNMI_Stations[[#This Row],[Etmaal temperatuur °C]]&lt;stookgrens[],stookgrens[]-_34_KNMI_Stations[[#This Row],[Etmaal temperatuur °C]],0),"")</f>
        <v>9.1</v>
      </c>
      <c r="O7835" s="89">
        <f>_34_KNMI_Stations[[#This Row],[graaddagen]]*_34_KNMI_Stations[[#This Row],[Gewogen factor]]</f>
        <v>10.01</v>
      </c>
      <c r="P7835" s="89" cm="1">
        <f t="array" ref="P7835">IF(ISNUMBER(_34_KNMI_Stations[[#This Row],[Etmaal temperatuur °C]]),IF(_34_KNMI_Stations[[#This Row],[Etmaal temperatuur °C]]&gt;stookgrens[],_34_KNMI_Stations[[#This Row],[Etmaal temperatuur °C]]-stookgrens[],0),"")</f>
        <v>0</v>
      </c>
    </row>
    <row r="7836" spans="1:16" x14ac:dyDescent="0.25">
      <c r="A7836">
        <v>290</v>
      </c>
      <c r="B7836" s="110">
        <v>45968</v>
      </c>
      <c r="C7836" s="89">
        <v>1.8</v>
      </c>
      <c r="D7836" s="89">
        <v>10.3</v>
      </c>
      <c r="E7836" s="96">
        <v>561</v>
      </c>
      <c r="F7836" s="89">
        <v>0</v>
      </c>
      <c r="G7836" s="89">
        <v>1010.4</v>
      </c>
      <c r="H7836">
        <v>0.89</v>
      </c>
      <c r="I7836" t="s">
        <v>19</v>
      </c>
      <c r="J7836">
        <v>1.1000000000000001</v>
      </c>
      <c r="K7836">
        <v>11</v>
      </c>
      <c r="L7836">
        <v>2025</v>
      </c>
      <c r="M7836" t="s">
        <v>373</v>
      </c>
      <c r="N7836" s="89" cm="1">
        <f t="array" ref="N7836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7836" s="89">
        <f>_34_KNMI_Stations[[#This Row],[graaddagen]]*_34_KNMI_Stations[[#This Row],[Gewogen factor]]</f>
        <v>8.4700000000000006</v>
      </c>
      <c r="P7836" s="89" cm="1">
        <f t="array" ref="P7836">IF(ISNUMBER(_34_KNMI_Stations[[#This Row],[Etmaal temperatuur °C]]),IF(_34_KNMI_Stations[[#This Row],[Etmaal temperatuur °C]]&gt;stookgrens[],_34_KNMI_Stations[[#This Row],[Etmaal temperatuur °C]]-stookgrens[],0),"")</f>
        <v>0</v>
      </c>
    </row>
    <row r="7837" spans="1:16" x14ac:dyDescent="0.25">
      <c r="A7837">
        <v>290</v>
      </c>
      <c r="B7837" s="110">
        <v>45969</v>
      </c>
      <c r="C7837" s="89">
        <v>1.2</v>
      </c>
      <c r="D7837" s="89">
        <v>9.1</v>
      </c>
      <c r="E7837" s="96">
        <v>454</v>
      </c>
      <c r="F7837" s="89">
        <v>0</v>
      </c>
      <c r="G7837" s="89">
        <v>1013.6</v>
      </c>
      <c r="H7837">
        <v>0.95</v>
      </c>
      <c r="I7837" t="s">
        <v>19</v>
      </c>
      <c r="J7837">
        <v>1.1000000000000001</v>
      </c>
      <c r="K7837">
        <v>11</v>
      </c>
      <c r="L7837">
        <v>2025</v>
      </c>
      <c r="M7837" t="s">
        <v>373</v>
      </c>
      <c r="N7837" s="89" cm="1">
        <f t="array" ref="N7837">IF(ISNUMBER(_34_KNMI_Stations[[#This Row],[Etmaal temperatuur °C]]),IF(_34_KNMI_Stations[[#This Row],[Etmaal temperatuur °C]]&lt;stookgrens[],stookgrens[]-_34_KNMI_Stations[[#This Row],[Etmaal temperatuur °C]],0),"")</f>
        <v>8.9</v>
      </c>
      <c r="O7837" s="89">
        <f>_34_KNMI_Stations[[#This Row],[graaddagen]]*_34_KNMI_Stations[[#This Row],[Gewogen factor]]</f>
        <v>9.7900000000000009</v>
      </c>
      <c r="P7837" s="89" cm="1">
        <f t="array" ref="P7837">IF(ISNUMBER(_34_KNMI_Stations[[#This Row],[Etmaal temperatuur °C]]),IF(_34_KNMI_Stations[[#This Row],[Etmaal temperatuur °C]]&gt;stookgrens[],_34_KNMI_Stations[[#This Row],[Etmaal temperatuur °C]]-stookgrens[],0),"")</f>
        <v>0</v>
      </c>
    </row>
    <row r="7838" spans="1:16" x14ac:dyDescent="0.25">
      <c r="A7838">
        <v>290</v>
      </c>
      <c r="B7838" s="110">
        <v>45970</v>
      </c>
      <c r="C7838" s="89">
        <v>1.5</v>
      </c>
      <c r="D7838" s="89">
        <v>9.3000000000000007</v>
      </c>
      <c r="E7838" s="96">
        <v>289</v>
      </c>
      <c r="F7838" s="89">
        <v>0.3</v>
      </c>
      <c r="G7838" s="89">
        <v>1016.4</v>
      </c>
      <c r="H7838">
        <v>0.96</v>
      </c>
      <c r="I7838" t="s">
        <v>19</v>
      </c>
      <c r="J7838">
        <v>1.1000000000000001</v>
      </c>
      <c r="K7838">
        <v>11</v>
      </c>
      <c r="L7838">
        <v>2025</v>
      </c>
      <c r="M7838" t="s">
        <v>373</v>
      </c>
      <c r="N7838" s="89" cm="1">
        <f t="array" ref="N7838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7838" s="89">
        <f>_34_KNMI_Stations[[#This Row],[graaddagen]]*_34_KNMI_Stations[[#This Row],[Gewogen factor]]</f>
        <v>9.57</v>
      </c>
      <c r="P7838" s="89" cm="1">
        <f t="array" ref="P7838">IF(ISNUMBER(_34_KNMI_Stations[[#This Row],[Etmaal temperatuur °C]]),IF(_34_KNMI_Stations[[#This Row],[Etmaal temperatuur °C]]&gt;stookgrens[],_34_KNMI_Stations[[#This Row],[Etmaal temperatuur °C]]-stookgrens[],0),"")</f>
        <v>0</v>
      </c>
    </row>
    <row r="7839" spans="1:16" x14ac:dyDescent="0.25">
      <c r="A7839">
        <v>290</v>
      </c>
      <c r="B7839" s="110">
        <v>45971</v>
      </c>
      <c r="C7839" s="89">
        <v>3.1</v>
      </c>
      <c r="D7839" s="89">
        <v>7.9</v>
      </c>
      <c r="E7839" s="96">
        <v>320</v>
      </c>
      <c r="F7839" s="89">
        <v>1.4</v>
      </c>
      <c r="G7839" s="89">
        <v>1012.9</v>
      </c>
      <c r="H7839">
        <v>0.91</v>
      </c>
      <c r="I7839" t="s">
        <v>19</v>
      </c>
      <c r="J7839">
        <v>1.1000000000000001</v>
      </c>
      <c r="K7839">
        <v>11</v>
      </c>
      <c r="L7839">
        <v>2025</v>
      </c>
      <c r="M7839" t="s">
        <v>374</v>
      </c>
      <c r="N7839" s="89" cm="1">
        <f t="array" ref="N7839">IF(ISNUMBER(_34_KNMI_Stations[[#This Row],[Etmaal temperatuur °C]]),IF(_34_KNMI_Stations[[#This Row],[Etmaal temperatuur °C]]&lt;stookgrens[],stookgrens[]-_34_KNMI_Stations[[#This Row],[Etmaal temperatuur °C]],0),"")</f>
        <v>10.1</v>
      </c>
      <c r="O7839" s="89">
        <f>_34_KNMI_Stations[[#This Row],[graaddagen]]*_34_KNMI_Stations[[#This Row],[Gewogen factor]]</f>
        <v>11.110000000000001</v>
      </c>
      <c r="P7839" s="89" cm="1">
        <f t="array" ref="P7839">IF(ISNUMBER(_34_KNMI_Stations[[#This Row],[Etmaal temperatuur °C]]),IF(_34_KNMI_Stations[[#This Row],[Etmaal temperatuur °C]]&gt;stookgrens[],_34_KNMI_Stations[[#This Row],[Etmaal temperatuur °C]]-stookgrens[],0),"")</f>
        <v>0</v>
      </c>
    </row>
    <row r="7840" spans="1:16" x14ac:dyDescent="0.25">
      <c r="A7840">
        <v>290</v>
      </c>
      <c r="B7840" s="110">
        <v>45972</v>
      </c>
      <c r="C7840" s="89">
        <v>4.2</v>
      </c>
      <c r="D7840" s="89">
        <v>10.3</v>
      </c>
      <c r="E7840" s="96">
        <v>296</v>
      </c>
      <c r="F7840" s="89">
        <v>0</v>
      </c>
      <c r="G7840" s="89">
        <v>1012.1</v>
      </c>
      <c r="H7840">
        <v>0.88</v>
      </c>
      <c r="I7840" t="s">
        <v>19</v>
      </c>
      <c r="J7840">
        <v>1.1000000000000001</v>
      </c>
      <c r="K7840">
        <v>11</v>
      </c>
      <c r="L7840">
        <v>2025</v>
      </c>
      <c r="M7840" t="s">
        <v>374</v>
      </c>
      <c r="N7840" s="89" cm="1">
        <f t="array" ref="N7840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7840" s="89">
        <f>_34_KNMI_Stations[[#This Row],[graaddagen]]*_34_KNMI_Stations[[#This Row],[Gewogen factor]]</f>
        <v>8.4700000000000006</v>
      </c>
      <c r="P7840" s="89" cm="1">
        <f t="array" ref="P7840">IF(ISNUMBER(_34_KNMI_Stations[[#This Row],[Etmaal temperatuur °C]]),IF(_34_KNMI_Stations[[#This Row],[Etmaal temperatuur °C]]&gt;stookgrens[],_34_KNMI_Stations[[#This Row],[Etmaal temperatuur °C]]-stookgrens[],0),"")</f>
        <v>0</v>
      </c>
    </row>
    <row r="7841" spans="1:16" x14ac:dyDescent="0.25">
      <c r="A7841">
        <v>290</v>
      </c>
      <c r="B7841" s="110">
        <v>45973</v>
      </c>
      <c r="C7841" s="89">
        <v>4.4000000000000004</v>
      </c>
      <c r="D7841" s="89">
        <v>12.1</v>
      </c>
      <c r="E7841" s="96">
        <v>503</v>
      </c>
      <c r="F7841" s="89">
        <v>0</v>
      </c>
      <c r="G7841" s="89">
        <v>1010</v>
      </c>
      <c r="H7841">
        <v>0.74</v>
      </c>
      <c r="I7841" t="s">
        <v>19</v>
      </c>
      <c r="J7841">
        <v>1.1000000000000001</v>
      </c>
      <c r="K7841">
        <v>11</v>
      </c>
      <c r="L7841">
        <v>2025</v>
      </c>
      <c r="M7841" t="s">
        <v>374</v>
      </c>
      <c r="N7841" s="89" cm="1">
        <f t="array" ref="N7841">IF(ISNUMBER(_34_KNMI_Stations[[#This Row],[Etmaal temperatuur °C]]),IF(_34_KNMI_Stations[[#This Row],[Etmaal temperatuur °C]]&lt;stookgrens[],stookgrens[]-_34_KNMI_Stations[[#This Row],[Etmaal temperatuur °C]],0),"")</f>
        <v>5.9</v>
      </c>
      <c r="O7841" s="89">
        <f>_34_KNMI_Stations[[#This Row],[graaddagen]]*_34_KNMI_Stations[[#This Row],[Gewogen factor]]</f>
        <v>6.4900000000000011</v>
      </c>
      <c r="P7841" s="89" cm="1">
        <f t="array" ref="P7841">IF(ISNUMBER(_34_KNMI_Stations[[#This Row],[Etmaal temperatuur °C]]),IF(_34_KNMI_Stations[[#This Row],[Etmaal temperatuur °C]]&gt;stookgrens[],_34_KNMI_Stations[[#This Row],[Etmaal temperatuur °C]]-stookgrens[],0),"")</f>
        <v>0</v>
      </c>
    </row>
    <row r="7842" spans="1:16" x14ac:dyDescent="0.25">
      <c r="A7842">
        <v>290</v>
      </c>
      <c r="B7842" s="110">
        <v>45974</v>
      </c>
      <c r="C7842" s="89">
        <v>3.9</v>
      </c>
      <c r="D7842" s="89">
        <v>13.4</v>
      </c>
      <c r="E7842" s="96">
        <v>280</v>
      </c>
      <c r="F7842" s="89">
        <v>1.2</v>
      </c>
      <c r="G7842" s="89">
        <v>1009.2</v>
      </c>
      <c r="H7842">
        <v>0.82</v>
      </c>
      <c r="I7842" t="s">
        <v>19</v>
      </c>
      <c r="J7842">
        <v>1.1000000000000001</v>
      </c>
      <c r="K7842">
        <v>11</v>
      </c>
      <c r="L7842">
        <v>2025</v>
      </c>
      <c r="M7842" t="s">
        <v>374</v>
      </c>
      <c r="N7842" s="89" cm="1">
        <f t="array" ref="N7842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7842" s="89">
        <f>_34_KNMI_Stations[[#This Row],[graaddagen]]*_34_KNMI_Stations[[#This Row],[Gewogen factor]]</f>
        <v>5.0599999999999996</v>
      </c>
      <c r="P7842" s="89" cm="1">
        <f t="array" ref="P7842">IF(ISNUMBER(_34_KNMI_Stations[[#This Row],[Etmaal temperatuur °C]]),IF(_34_KNMI_Stations[[#This Row],[Etmaal temperatuur °C]]&gt;stookgrens[],_34_KNMI_Stations[[#This Row],[Etmaal temperatuur °C]]-stookgrens[],0),"")</f>
        <v>0</v>
      </c>
    </row>
    <row r="7843" spans="1:16" x14ac:dyDescent="0.25">
      <c r="A7843">
        <v>290</v>
      </c>
      <c r="B7843" s="110">
        <v>45975</v>
      </c>
      <c r="C7843" s="89">
        <v>3.2</v>
      </c>
      <c r="D7843" s="89">
        <v>10.7</v>
      </c>
      <c r="E7843" s="96">
        <v>122</v>
      </c>
      <c r="F7843" s="89">
        <v>4.2</v>
      </c>
      <c r="G7843" s="89">
        <v>1007.5</v>
      </c>
      <c r="H7843">
        <v>0.98</v>
      </c>
      <c r="I7843" t="s">
        <v>19</v>
      </c>
      <c r="J7843">
        <v>1.1000000000000001</v>
      </c>
      <c r="K7843">
        <v>11</v>
      </c>
      <c r="L7843">
        <v>2025</v>
      </c>
      <c r="M7843" t="s">
        <v>374</v>
      </c>
      <c r="N7843" s="89" cm="1">
        <f t="array" ref="N7843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7843" s="89">
        <f>_34_KNMI_Stations[[#This Row],[graaddagen]]*_34_KNMI_Stations[[#This Row],[Gewogen factor]]</f>
        <v>8.0300000000000011</v>
      </c>
      <c r="P7843" s="89" cm="1">
        <f t="array" ref="P7843">IF(ISNUMBER(_34_KNMI_Stations[[#This Row],[Etmaal temperatuur °C]]),IF(_34_KNMI_Stations[[#This Row],[Etmaal temperatuur °C]]&gt;stookgrens[],_34_KNMI_Stations[[#This Row],[Etmaal temperatuur °C]]-stookgrens[],0),"")</f>
        <v>0</v>
      </c>
    </row>
    <row r="7844" spans="1:16" x14ac:dyDescent="0.25">
      <c r="A7844">
        <v>290</v>
      </c>
      <c r="B7844" s="110">
        <v>45976</v>
      </c>
      <c r="C7844" s="89">
        <v>3.5</v>
      </c>
      <c r="D7844" s="89">
        <v>7.1</v>
      </c>
      <c r="E7844" s="96">
        <v>87</v>
      </c>
      <c r="F7844" s="89">
        <v>6</v>
      </c>
      <c r="G7844" s="89">
        <v>1009.4</v>
      </c>
      <c r="H7844">
        <v>0.98</v>
      </c>
      <c r="I7844" t="s">
        <v>19</v>
      </c>
      <c r="J7844">
        <v>1.1000000000000001</v>
      </c>
      <c r="K7844">
        <v>11</v>
      </c>
      <c r="L7844">
        <v>2025</v>
      </c>
      <c r="M7844" t="s">
        <v>374</v>
      </c>
      <c r="N7844" s="89" cm="1">
        <f t="array" ref="N7844">IF(ISNUMBER(_34_KNMI_Stations[[#This Row],[Etmaal temperatuur °C]]),IF(_34_KNMI_Stations[[#This Row],[Etmaal temperatuur °C]]&lt;stookgrens[],stookgrens[]-_34_KNMI_Stations[[#This Row],[Etmaal temperatuur °C]],0),"")</f>
        <v>10.9</v>
      </c>
      <c r="O7844" s="89">
        <f>_34_KNMI_Stations[[#This Row],[graaddagen]]*_34_KNMI_Stations[[#This Row],[Gewogen factor]]</f>
        <v>11.990000000000002</v>
      </c>
      <c r="P7844" s="89" cm="1">
        <f t="array" ref="P7844">IF(ISNUMBER(_34_KNMI_Stations[[#This Row],[Etmaal temperatuur °C]]),IF(_34_KNMI_Stations[[#This Row],[Etmaal temperatuur °C]]&gt;stookgrens[],_34_KNMI_Stations[[#This Row],[Etmaal temperatuur °C]]-stookgrens[],0),"")</f>
        <v>0</v>
      </c>
    </row>
    <row r="7845" spans="1:16" x14ac:dyDescent="0.25">
      <c r="A7845">
        <v>290</v>
      </c>
      <c r="B7845" s="110">
        <v>45977</v>
      </c>
      <c r="C7845" s="89">
        <v>2.5</v>
      </c>
      <c r="D7845" s="89">
        <v>4.4000000000000004</v>
      </c>
      <c r="E7845" s="96">
        <v>83</v>
      </c>
      <c r="F7845" s="89">
        <v>0.4</v>
      </c>
      <c r="G7845" s="89">
        <v>1008.5</v>
      </c>
      <c r="H7845">
        <v>0.97</v>
      </c>
      <c r="I7845" t="s">
        <v>19</v>
      </c>
      <c r="J7845">
        <v>1.1000000000000001</v>
      </c>
      <c r="K7845">
        <v>11</v>
      </c>
      <c r="L7845">
        <v>2025</v>
      </c>
      <c r="M7845" t="s">
        <v>374</v>
      </c>
      <c r="N7845" s="89" cm="1">
        <f t="array" ref="N7845">IF(ISNUMBER(_34_KNMI_Stations[[#This Row],[Etmaal temperatuur °C]]),IF(_34_KNMI_Stations[[#This Row],[Etmaal temperatuur °C]]&lt;stookgrens[],stookgrens[]-_34_KNMI_Stations[[#This Row],[Etmaal temperatuur °C]],0),"")</f>
        <v>13.6</v>
      </c>
      <c r="O7845" s="89">
        <f>_34_KNMI_Stations[[#This Row],[graaddagen]]*_34_KNMI_Stations[[#This Row],[Gewogen factor]]</f>
        <v>14.96</v>
      </c>
      <c r="P7845" s="89" cm="1">
        <f t="array" ref="P7845">IF(ISNUMBER(_34_KNMI_Stations[[#This Row],[Etmaal temperatuur °C]]),IF(_34_KNMI_Stations[[#This Row],[Etmaal temperatuur °C]]&gt;stookgrens[],_34_KNMI_Stations[[#This Row],[Etmaal temperatuur °C]]-stookgrens[],0),"")</f>
        <v>0</v>
      </c>
    </row>
    <row r="7846" spans="1:16" x14ac:dyDescent="0.25">
      <c r="A7846">
        <v>290</v>
      </c>
      <c r="B7846" s="110">
        <v>45978</v>
      </c>
      <c r="C7846" s="89">
        <v>2.6</v>
      </c>
      <c r="D7846" s="89">
        <v>3.2</v>
      </c>
      <c r="E7846" s="96">
        <v>430</v>
      </c>
      <c r="F7846" s="89">
        <v>1.5</v>
      </c>
      <c r="G7846" s="89">
        <v>1014</v>
      </c>
      <c r="H7846">
        <v>0.91</v>
      </c>
      <c r="I7846" t="s">
        <v>19</v>
      </c>
      <c r="J7846">
        <v>1.1000000000000001</v>
      </c>
      <c r="K7846">
        <v>11</v>
      </c>
      <c r="L7846">
        <v>2025</v>
      </c>
      <c r="M7846" t="s">
        <v>375</v>
      </c>
      <c r="N7846" s="89" cm="1">
        <f t="array" ref="N7846">IF(ISNUMBER(_34_KNMI_Stations[[#This Row],[Etmaal temperatuur °C]]),IF(_34_KNMI_Stations[[#This Row],[Etmaal temperatuur °C]]&lt;stookgrens[],stookgrens[]-_34_KNMI_Stations[[#This Row],[Etmaal temperatuur °C]],0),"")</f>
        <v>14.8</v>
      </c>
      <c r="O7846" s="89">
        <f>_34_KNMI_Stations[[#This Row],[graaddagen]]*_34_KNMI_Stations[[#This Row],[Gewogen factor]]</f>
        <v>16.28</v>
      </c>
      <c r="P7846" s="89" cm="1">
        <f t="array" ref="P7846">IF(ISNUMBER(_34_KNMI_Stations[[#This Row],[Etmaal temperatuur °C]]),IF(_34_KNMI_Stations[[#This Row],[Etmaal temperatuur °C]]&gt;stookgrens[],_34_KNMI_Stations[[#This Row],[Etmaal temperatuur °C]]-stookgrens[],0),"")</f>
        <v>0</v>
      </c>
    </row>
    <row r="7847" spans="1:16" x14ac:dyDescent="0.25">
      <c r="A7847">
        <v>290</v>
      </c>
      <c r="B7847" s="110">
        <v>45979</v>
      </c>
      <c r="C7847" s="89">
        <v>4.0999999999999996</v>
      </c>
      <c r="D7847" s="89">
        <v>3.8</v>
      </c>
      <c r="E7847" s="96">
        <v>224</v>
      </c>
      <c r="F7847" s="89">
        <v>-0.1</v>
      </c>
      <c r="G7847" s="89">
        <v>1014.9</v>
      </c>
      <c r="H7847">
        <v>0.9</v>
      </c>
      <c r="I7847" t="s">
        <v>19</v>
      </c>
      <c r="J7847">
        <v>1.1000000000000001</v>
      </c>
      <c r="K7847">
        <v>11</v>
      </c>
      <c r="L7847">
        <v>2025</v>
      </c>
      <c r="M7847" t="s">
        <v>375</v>
      </c>
      <c r="N7847" s="89" cm="1">
        <f t="array" ref="N7847">IF(ISNUMBER(_34_KNMI_Stations[[#This Row],[Etmaal temperatuur °C]]),IF(_34_KNMI_Stations[[#This Row],[Etmaal temperatuur °C]]&lt;stookgrens[],stookgrens[]-_34_KNMI_Stations[[#This Row],[Etmaal temperatuur °C]],0),"")</f>
        <v>14.2</v>
      </c>
      <c r="O7847" s="89">
        <f>_34_KNMI_Stations[[#This Row],[graaddagen]]*_34_KNMI_Stations[[#This Row],[Gewogen factor]]</f>
        <v>15.620000000000001</v>
      </c>
      <c r="P7847" s="89" cm="1">
        <f t="array" ref="P7847">IF(ISNUMBER(_34_KNMI_Stations[[#This Row],[Etmaal temperatuur °C]]),IF(_34_KNMI_Stations[[#This Row],[Etmaal temperatuur °C]]&gt;stookgrens[],_34_KNMI_Stations[[#This Row],[Etmaal temperatuur °C]]-stookgrens[],0),"")</f>
        <v>0</v>
      </c>
    </row>
    <row r="7848" spans="1:16" x14ac:dyDescent="0.25">
      <c r="A7848">
        <v>290</v>
      </c>
      <c r="B7848" s="110">
        <v>45980</v>
      </c>
      <c r="C7848" s="89">
        <v>4.3</v>
      </c>
      <c r="D7848" s="89">
        <v>4.3</v>
      </c>
      <c r="E7848" s="96">
        <v>96</v>
      </c>
      <c r="F7848" s="89">
        <v>6.5</v>
      </c>
      <c r="G7848" s="89">
        <v>1002.4</v>
      </c>
      <c r="H7848">
        <v>0.91</v>
      </c>
      <c r="I7848" t="s">
        <v>19</v>
      </c>
      <c r="J7848">
        <v>1.1000000000000001</v>
      </c>
      <c r="K7848">
        <v>11</v>
      </c>
      <c r="L7848">
        <v>2025</v>
      </c>
      <c r="M7848" t="s">
        <v>375</v>
      </c>
      <c r="N7848" s="89" cm="1">
        <f t="array" ref="N7848">IF(ISNUMBER(_34_KNMI_Stations[[#This Row],[Etmaal temperatuur °C]]),IF(_34_KNMI_Stations[[#This Row],[Etmaal temperatuur °C]]&lt;stookgrens[],stookgrens[]-_34_KNMI_Stations[[#This Row],[Etmaal temperatuur °C]],0),"")</f>
        <v>13.7</v>
      </c>
      <c r="O7848" s="89">
        <f>_34_KNMI_Stations[[#This Row],[graaddagen]]*_34_KNMI_Stations[[#This Row],[Gewogen factor]]</f>
        <v>15.07</v>
      </c>
      <c r="P7848" s="89" cm="1">
        <f t="array" ref="P7848">IF(ISNUMBER(_34_KNMI_Stations[[#This Row],[Etmaal temperatuur °C]]),IF(_34_KNMI_Stations[[#This Row],[Etmaal temperatuur °C]]&gt;stookgrens[],_34_KNMI_Stations[[#This Row],[Etmaal temperatuur °C]]-stookgrens[],0),"")</f>
        <v>0</v>
      </c>
    </row>
    <row r="7849" spans="1:16" x14ac:dyDescent="0.25">
      <c r="A7849">
        <v>290</v>
      </c>
      <c r="B7849" s="110">
        <v>45981</v>
      </c>
      <c r="C7849" s="89">
        <v>1.7</v>
      </c>
      <c r="D7849" s="89">
        <v>1.3</v>
      </c>
      <c r="E7849" s="96">
        <v>565</v>
      </c>
      <c r="F7849" s="89">
        <v>0</v>
      </c>
      <c r="G7849" s="89">
        <v>1009.7</v>
      </c>
      <c r="H7849">
        <v>0.9</v>
      </c>
      <c r="I7849" t="s">
        <v>19</v>
      </c>
      <c r="J7849">
        <v>1.1000000000000001</v>
      </c>
      <c r="K7849">
        <v>11</v>
      </c>
      <c r="L7849">
        <v>2025</v>
      </c>
      <c r="M7849" t="s">
        <v>375</v>
      </c>
      <c r="N7849" s="89" cm="1">
        <f t="array" ref="N7849">IF(ISNUMBER(_34_KNMI_Stations[[#This Row],[Etmaal temperatuur °C]]),IF(_34_KNMI_Stations[[#This Row],[Etmaal temperatuur °C]]&lt;stookgrens[],stookgrens[]-_34_KNMI_Stations[[#This Row],[Etmaal temperatuur °C]],0),"")</f>
        <v>16.7</v>
      </c>
      <c r="O7849" s="89">
        <f>_34_KNMI_Stations[[#This Row],[graaddagen]]*_34_KNMI_Stations[[#This Row],[Gewogen factor]]</f>
        <v>18.37</v>
      </c>
      <c r="P7849" s="89" cm="1">
        <f t="array" ref="P7849">IF(ISNUMBER(_34_KNMI_Stations[[#This Row],[Etmaal temperatuur °C]]),IF(_34_KNMI_Stations[[#This Row],[Etmaal temperatuur °C]]&gt;stookgrens[],_34_KNMI_Stations[[#This Row],[Etmaal temperatuur °C]]-stookgrens[],0),"")</f>
        <v>0</v>
      </c>
    </row>
    <row r="7850" spans="1:16" x14ac:dyDescent="0.25">
      <c r="A7850">
        <v>290</v>
      </c>
      <c r="B7850" s="110">
        <v>45982</v>
      </c>
      <c r="C7850" s="89">
        <v>1.4</v>
      </c>
      <c r="D7850" s="89">
        <v>0.3</v>
      </c>
      <c r="E7850" s="96">
        <v>587</v>
      </c>
      <c r="F7850" s="89">
        <v>0</v>
      </c>
      <c r="G7850" s="89">
        <v>1023.7</v>
      </c>
      <c r="H7850">
        <v>0.85</v>
      </c>
      <c r="I7850" t="s">
        <v>19</v>
      </c>
      <c r="J7850">
        <v>1.1000000000000001</v>
      </c>
      <c r="K7850">
        <v>11</v>
      </c>
      <c r="L7850">
        <v>2025</v>
      </c>
      <c r="M7850" t="s">
        <v>375</v>
      </c>
      <c r="N7850" s="89" cm="1">
        <f t="array" ref="N7850">IF(ISNUMBER(_34_KNMI_Stations[[#This Row],[Etmaal temperatuur °C]]),IF(_34_KNMI_Stations[[#This Row],[Etmaal temperatuur °C]]&lt;stookgrens[],stookgrens[]-_34_KNMI_Stations[[#This Row],[Etmaal temperatuur °C]],0),"")</f>
        <v>17.7</v>
      </c>
      <c r="O7850" s="89">
        <f>_34_KNMI_Stations[[#This Row],[graaddagen]]*_34_KNMI_Stations[[#This Row],[Gewogen factor]]</f>
        <v>19.470000000000002</v>
      </c>
      <c r="P7850" s="89" cm="1">
        <f t="array" ref="P7850">IF(ISNUMBER(_34_KNMI_Stations[[#This Row],[Etmaal temperatuur °C]]),IF(_34_KNMI_Stations[[#This Row],[Etmaal temperatuur °C]]&gt;stookgrens[],_34_KNMI_Stations[[#This Row],[Etmaal temperatuur °C]]-stookgrens[],0),"")</f>
        <v>0</v>
      </c>
    </row>
    <row r="7851" spans="1:16" x14ac:dyDescent="0.25">
      <c r="A7851">
        <v>290</v>
      </c>
      <c r="B7851" s="110">
        <v>45983</v>
      </c>
      <c r="C7851" s="89">
        <v>4.5999999999999996</v>
      </c>
      <c r="D7851" s="89">
        <v>1.1000000000000001</v>
      </c>
      <c r="E7851" s="96">
        <v>408</v>
      </c>
      <c r="F7851" s="89">
        <v>0</v>
      </c>
      <c r="G7851" s="89">
        <v>1023.5</v>
      </c>
      <c r="H7851">
        <v>0.72</v>
      </c>
      <c r="I7851" t="s">
        <v>19</v>
      </c>
      <c r="J7851">
        <v>1.1000000000000001</v>
      </c>
      <c r="K7851">
        <v>11</v>
      </c>
      <c r="L7851">
        <v>2025</v>
      </c>
      <c r="M7851" t="s">
        <v>375</v>
      </c>
      <c r="N7851" s="89" cm="1">
        <f t="array" ref="N7851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7851" s="89">
        <f>_34_KNMI_Stations[[#This Row],[graaddagen]]*_34_KNMI_Stations[[#This Row],[Gewogen factor]]</f>
        <v>18.59</v>
      </c>
      <c r="P7851" s="89" cm="1">
        <f t="array" ref="P7851">IF(ISNUMBER(_34_KNMI_Stations[[#This Row],[Etmaal temperatuur °C]]),IF(_34_KNMI_Stations[[#This Row],[Etmaal temperatuur °C]]&gt;stookgrens[],_34_KNMI_Stations[[#This Row],[Etmaal temperatuur °C]]-stookgrens[],0),"")</f>
        <v>0</v>
      </c>
    </row>
    <row r="7852" spans="1:16" x14ac:dyDescent="0.25">
      <c r="A7852">
        <v>290</v>
      </c>
      <c r="B7852" s="110">
        <v>45984</v>
      </c>
      <c r="C7852" s="89">
        <v>5.6</v>
      </c>
      <c r="D7852" s="89">
        <v>2</v>
      </c>
      <c r="E7852" s="96">
        <v>264</v>
      </c>
      <c r="F7852" s="89">
        <v>0.6</v>
      </c>
      <c r="G7852" s="89">
        <v>1005.4</v>
      </c>
      <c r="H7852">
        <v>0.68</v>
      </c>
      <c r="I7852" t="s">
        <v>19</v>
      </c>
      <c r="J7852">
        <v>1.1000000000000001</v>
      </c>
      <c r="K7852">
        <v>11</v>
      </c>
      <c r="L7852">
        <v>2025</v>
      </c>
      <c r="M7852" t="s">
        <v>375</v>
      </c>
      <c r="N7852" s="89" cm="1">
        <f t="array" ref="N7852">IF(ISNUMBER(_34_KNMI_Stations[[#This Row],[Etmaal temperatuur °C]]),IF(_34_KNMI_Stations[[#This Row],[Etmaal temperatuur °C]]&lt;stookgrens[],stookgrens[]-_34_KNMI_Stations[[#This Row],[Etmaal temperatuur °C]],0),"")</f>
        <v>16</v>
      </c>
      <c r="O7852" s="89">
        <f>_34_KNMI_Stations[[#This Row],[graaddagen]]*_34_KNMI_Stations[[#This Row],[Gewogen factor]]</f>
        <v>17.600000000000001</v>
      </c>
      <c r="P7852" s="89" cm="1">
        <f t="array" ref="P7852">IF(ISNUMBER(_34_KNMI_Stations[[#This Row],[Etmaal temperatuur °C]]),IF(_34_KNMI_Stations[[#This Row],[Etmaal temperatuur °C]]&gt;stookgrens[],_34_KNMI_Stations[[#This Row],[Etmaal temperatuur °C]]-stookgrens[],0),"")</f>
        <v>0</v>
      </c>
    </row>
    <row r="7853" spans="1:16" x14ac:dyDescent="0.25">
      <c r="A7853">
        <v>290</v>
      </c>
      <c r="B7853" s="110">
        <v>45985</v>
      </c>
      <c r="C7853" s="89">
        <v>2.7</v>
      </c>
      <c r="D7853" s="89">
        <v>4.5</v>
      </c>
      <c r="E7853" s="96">
        <v>99</v>
      </c>
      <c r="F7853" s="89">
        <v>3</v>
      </c>
      <c r="G7853" s="89">
        <v>995</v>
      </c>
      <c r="H7853">
        <v>0.95</v>
      </c>
      <c r="I7853" t="s">
        <v>19</v>
      </c>
      <c r="J7853">
        <v>1.1000000000000001</v>
      </c>
      <c r="K7853">
        <v>11</v>
      </c>
      <c r="L7853">
        <v>2025</v>
      </c>
      <c r="M7853" t="s">
        <v>376</v>
      </c>
      <c r="N7853" s="89" cm="1">
        <f t="array" ref="N7853">IF(ISNUMBER(_34_KNMI_Stations[[#This Row],[Etmaal temperatuur °C]]),IF(_34_KNMI_Stations[[#This Row],[Etmaal temperatuur °C]]&lt;stookgrens[],stookgrens[]-_34_KNMI_Stations[[#This Row],[Etmaal temperatuur °C]],0),"")</f>
        <v>13.5</v>
      </c>
      <c r="O7853" s="89">
        <f>_34_KNMI_Stations[[#This Row],[graaddagen]]*_34_KNMI_Stations[[#This Row],[Gewogen factor]]</f>
        <v>14.850000000000001</v>
      </c>
      <c r="P7853" s="89" cm="1">
        <f t="array" ref="P7853">IF(ISNUMBER(_34_KNMI_Stations[[#This Row],[Etmaal temperatuur °C]]),IF(_34_KNMI_Stations[[#This Row],[Etmaal temperatuur °C]]&gt;stookgrens[],_34_KNMI_Stations[[#This Row],[Etmaal temperatuur °C]]-stookgrens[],0),"")</f>
        <v>0</v>
      </c>
    </row>
    <row r="7854" spans="1:16" x14ac:dyDescent="0.25">
      <c r="A7854">
        <v>290</v>
      </c>
      <c r="B7854" s="110">
        <v>45986</v>
      </c>
      <c r="C7854" s="89">
        <v>1.4</v>
      </c>
      <c r="D7854" s="89">
        <v>3.7</v>
      </c>
      <c r="E7854" s="96">
        <v>247</v>
      </c>
      <c r="F7854" s="89">
        <v>1.4</v>
      </c>
      <c r="G7854" s="89">
        <v>1006</v>
      </c>
      <c r="H7854">
        <v>0.98</v>
      </c>
      <c r="I7854" t="s">
        <v>19</v>
      </c>
      <c r="J7854">
        <v>1.1000000000000001</v>
      </c>
      <c r="K7854">
        <v>11</v>
      </c>
      <c r="L7854">
        <v>2025</v>
      </c>
      <c r="M7854" t="s">
        <v>376</v>
      </c>
      <c r="N7854" s="89" cm="1">
        <f t="array" ref="N7854">IF(ISNUMBER(_34_KNMI_Stations[[#This Row],[Etmaal temperatuur °C]]),IF(_34_KNMI_Stations[[#This Row],[Etmaal temperatuur °C]]&lt;stookgrens[],stookgrens[]-_34_KNMI_Stations[[#This Row],[Etmaal temperatuur °C]],0),"")</f>
        <v>14.3</v>
      </c>
      <c r="O7854" s="89">
        <f>_34_KNMI_Stations[[#This Row],[graaddagen]]*_34_KNMI_Stations[[#This Row],[Gewogen factor]]</f>
        <v>15.730000000000002</v>
      </c>
      <c r="P7854" s="89" cm="1">
        <f t="array" ref="P7854">IF(ISNUMBER(_34_KNMI_Stations[[#This Row],[Etmaal temperatuur °C]]),IF(_34_KNMI_Stations[[#This Row],[Etmaal temperatuur °C]]&gt;stookgrens[],_34_KNMI_Stations[[#This Row],[Etmaal temperatuur °C]]-stookgrens[],0),"")</f>
        <v>0</v>
      </c>
    </row>
    <row r="7855" spans="1:16" x14ac:dyDescent="0.25">
      <c r="A7855">
        <v>290</v>
      </c>
      <c r="B7855" s="110">
        <v>45987</v>
      </c>
      <c r="C7855" s="89">
        <v>2.1</v>
      </c>
      <c r="D7855" s="89">
        <v>2.5</v>
      </c>
      <c r="E7855" s="96">
        <v>138</v>
      </c>
      <c r="F7855" s="89">
        <v>0</v>
      </c>
      <c r="G7855" s="89">
        <v>1020.3</v>
      </c>
      <c r="H7855">
        <v>0.98</v>
      </c>
      <c r="I7855" t="s">
        <v>19</v>
      </c>
      <c r="J7855">
        <v>1.1000000000000001</v>
      </c>
      <c r="K7855">
        <v>11</v>
      </c>
      <c r="L7855">
        <v>2025</v>
      </c>
      <c r="M7855" t="s">
        <v>376</v>
      </c>
      <c r="N7855" s="89" cm="1">
        <f t="array" ref="N7855">IF(ISNUMBER(_34_KNMI_Stations[[#This Row],[Etmaal temperatuur °C]]),IF(_34_KNMI_Stations[[#This Row],[Etmaal temperatuur °C]]&lt;stookgrens[],stookgrens[]-_34_KNMI_Stations[[#This Row],[Etmaal temperatuur °C]],0),"")</f>
        <v>15.5</v>
      </c>
      <c r="O7855" s="89">
        <f>_34_KNMI_Stations[[#This Row],[graaddagen]]*_34_KNMI_Stations[[#This Row],[Gewogen factor]]</f>
        <v>17.05</v>
      </c>
      <c r="P7855" s="89" cm="1">
        <f t="array" ref="P7855">IF(ISNUMBER(_34_KNMI_Stations[[#This Row],[Etmaal temperatuur °C]]),IF(_34_KNMI_Stations[[#This Row],[Etmaal temperatuur °C]]&gt;stookgrens[],_34_KNMI_Stations[[#This Row],[Etmaal temperatuur °C]]-stookgrens[],0),"")</f>
        <v>0</v>
      </c>
    </row>
    <row r="7856" spans="1:16" x14ac:dyDescent="0.25">
      <c r="A7856">
        <v>290</v>
      </c>
      <c r="B7856" s="110">
        <v>45988</v>
      </c>
      <c r="C7856" s="89">
        <v>5.7</v>
      </c>
      <c r="D7856" s="89">
        <v>4.2</v>
      </c>
      <c r="E7856" s="96">
        <v>79</v>
      </c>
      <c r="F7856" s="89">
        <v>1.5</v>
      </c>
      <c r="G7856" s="89">
        <v>1017.6</v>
      </c>
      <c r="H7856">
        <v>0.95</v>
      </c>
      <c r="I7856" t="s">
        <v>19</v>
      </c>
      <c r="J7856">
        <v>1.1000000000000001</v>
      </c>
      <c r="K7856">
        <v>11</v>
      </c>
      <c r="L7856">
        <v>2025</v>
      </c>
      <c r="M7856" t="s">
        <v>376</v>
      </c>
      <c r="N7856" s="89" cm="1">
        <f t="array" ref="N7856">IF(ISNUMBER(_34_KNMI_Stations[[#This Row],[Etmaal temperatuur °C]]),IF(_34_KNMI_Stations[[#This Row],[Etmaal temperatuur °C]]&lt;stookgrens[],stookgrens[]-_34_KNMI_Stations[[#This Row],[Etmaal temperatuur °C]],0),"")</f>
        <v>13.8</v>
      </c>
      <c r="O7856" s="89">
        <f>_34_KNMI_Stations[[#This Row],[graaddagen]]*_34_KNMI_Stations[[#This Row],[Gewogen factor]]</f>
        <v>15.180000000000001</v>
      </c>
      <c r="P7856" s="89" cm="1">
        <f t="array" ref="P7856">IF(ISNUMBER(_34_KNMI_Stations[[#This Row],[Etmaal temperatuur °C]]),IF(_34_KNMI_Stations[[#This Row],[Etmaal temperatuur °C]]&gt;stookgrens[],_34_KNMI_Stations[[#This Row],[Etmaal temperatuur °C]]-stookgrens[],0),"")</f>
        <v>0</v>
      </c>
    </row>
    <row r="7857" spans="1:16" x14ac:dyDescent="0.25">
      <c r="A7857">
        <v>290</v>
      </c>
      <c r="B7857" s="110">
        <v>45989</v>
      </c>
      <c r="C7857" s="89">
        <v>5.3</v>
      </c>
      <c r="D7857" s="89">
        <v>8.1</v>
      </c>
      <c r="E7857" s="96">
        <v>79</v>
      </c>
      <c r="F7857" s="89">
        <v>0.4</v>
      </c>
      <c r="G7857" s="89">
        <v>1013.5</v>
      </c>
      <c r="H7857">
        <v>0.96</v>
      </c>
      <c r="I7857" t="s">
        <v>19</v>
      </c>
      <c r="J7857">
        <v>1.1000000000000001</v>
      </c>
      <c r="K7857">
        <v>11</v>
      </c>
      <c r="L7857">
        <v>2025</v>
      </c>
      <c r="M7857" t="s">
        <v>376</v>
      </c>
      <c r="N7857" s="89" cm="1">
        <f t="array" ref="N7857">IF(ISNUMBER(_34_KNMI_Stations[[#This Row],[Etmaal temperatuur °C]]),IF(_34_KNMI_Stations[[#This Row],[Etmaal temperatuur °C]]&lt;stookgrens[],stookgrens[]-_34_KNMI_Stations[[#This Row],[Etmaal temperatuur °C]],0),"")</f>
        <v>9.9</v>
      </c>
      <c r="O7857" s="89">
        <f>_34_KNMI_Stations[[#This Row],[graaddagen]]*_34_KNMI_Stations[[#This Row],[Gewogen factor]]</f>
        <v>10.89</v>
      </c>
      <c r="P7857" s="89" cm="1">
        <f t="array" ref="P7857">IF(ISNUMBER(_34_KNMI_Stations[[#This Row],[Etmaal temperatuur °C]]),IF(_34_KNMI_Stations[[#This Row],[Etmaal temperatuur °C]]&gt;stookgrens[],_34_KNMI_Stations[[#This Row],[Etmaal temperatuur °C]]-stookgrens[],0),"")</f>
        <v>0</v>
      </c>
    </row>
    <row r="7858" spans="1:16" x14ac:dyDescent="0.25">
      <c r="A7858">
        <v>290</v>
      </c>
      <c r="B7858" s="110">
        <v>45990</v>
      </c>
      <c r="C7858" s="89">
        <v>4.5</v>
      </c>
      <c r="D7858" s="89">
        <v>9.1999999999999993</v>
      </c>
      <c r="E7858" s="96">
        <v>205</v>
      </c>
      <c r="F7858" s="89">
        <v>0.8</v>
      </c>
      <c r="G7858" s="89">
        <v>1007.9</v>
      </c>
      <c r="H7858">
        <v>0.89</v>
      </c>
      <c r="I7858" t="s">
        <v>19</v>
      </c>
      <c r="J7858">
        <v>1.1000000000000001</v>
      </c>
      <c r="K7858">
        <v>11</v>
      </c>
      <c r="L7858">
        <v>2025</v>
      </c>
      <c r="M7858" t="s">
        <v>376</v>
      </c>
      <c r="N7858" s="89" cm="1">
        <f t="array" ref="N7858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7858" s="89">
        <f>_34_KNMI_Stations[[#This Row],[graaddagen]]*_34_KNMI_Stations[[#This Row],[Gewogen factor]]</f>
        <v>9.6800000000000015</v>
      </c>
      <c r="P7858" s="89" cm="1">
        <f t="array" ref="P7858">IF(ISNUMBER(_34_KNMI_Stations[[#This Row],[Etmaal temperatuur °C]]),IF(_34_KNMI_Stations[[#This Row],[Etmaal temperatuur °C]]&gt;stookgrens[],_34_KNMI_Stations[[#This Row],[Etmaal temperatuur °C]]-stookgrens[],0),"")</f>
        <v>0</v>
      </c>
    </row>
    <row r="7859" spans="1:16" x14ac:dyDescent="0.25">
      <c r="A7859">
        <v>290</v>
      </c>
      <c r="B7859" s="110">
        <v>45991</v>
      </c>
      <c r="C7859" s="89">
        <v>4.7</v>
      </c>
      <c r="D7859" s="89">
        <v>6.8</v>
      </c>
      <c r="E7859" s="96">
        <v>236</v>
      </c>
      <c r="F7859" s="89">
        <v>0.7</v>
      </c>
      <c r="G7859" s="89">
        <v>1010.5</v>
      </c>
      <c r="H7859">
        <v>0.83</v>
      </c>
      <c r="I7859" t="s">
        <v>19</v>
      </c>
      <c r="J7859">
        <v>1.1000000000000001</v>
      </c>
      <c r="K7859">
        <v>11</v>
      </c>
      <c r="L7859">
        <v>2025</v>
      </c>
      <c r="M7859" t="s">
        <v>376</v>
      </c>
      <c r="N7859" s="89" cm="1">
        <f t="array" ref="N7859">IF(ISNUMBER(_34_KNMI_Stations[[#This Row],[Etmaal temperatuur °C]]),IF(_34_KNMI_Stations[[#This Row],[Etmaal temperatuur °C]]&lt;stookgrens[],stookgrens[]-_34_KNMI_Stations[[#This Row],[Etmaal temperatuur °C]],0),"")</f>
        <v>11.2</v>
      </c>
      <c r="O7859" s="89">
        <f>_34_KNMI_Stations[[#This Row],[graaddagen]]*_34_KNMI_Stations[[#This Row],[Gewogen factor]]</f>
        <v>12.32</v>
      </c>
      <c r="P7859" s="89" cm="1">
        <f t="array" ref="P7859">IF(ISNUMBER(_34_KNMI_Stations[[#This Row],[Etmaal temperatuur °C]]),IF(_34_KNMI_Stations[[#This Row],[Etmaal temperatuur °C]]&gt;stookgrens[],_34_KNMI_Stations[[#This Row],[Etmaal temperatuur °C]]-stookgrens[],0),"")</f>
        <v>0</v>
      </c>
    </row>
    <row r="7860" spans="1:16" x14ac:dyDescent="0.25">
      <c r="A7860">
        <v>290</v>
      </c>
      <c r="B7860" s="110">
        <v>45992</v>
      </c>
      <c r="C7860" s="89">
        <v>6</v>
      </c>
      <c r="D7860" s="89">
        <v>5.5</v>
      </c>
      <c r="E7860" s="96">
        <v>254</v>
      </c>
      <c r="F7860" s="89">
        <v>-0.1</v>
      </c>
      <c r="G7860" s="89">
        <v>1013</v>
      </c>
      <c r="H7860">
        <v>0.73</v>
      </c>
      <c r="I7860" t="s">
        <v>19</v>
      </c>
      <c r="J7860">
        <v>1.1000000000000001</v>
      </c>
      <c r="K7860">
        <v>12</v>
      </c>
      <c r="L7860">
        <v>2025</v>
      </c>
      <c r="M7860" t="s">
        <v>377</v>
      </c>
      <c r="N7860" s="89" cm="1">
        <f t="array" ref="N7860">IF(ISNUMBER(_34_KNMI_Stations[[#This Row],[Etmaal temperatuur °C]]),IF(_34_KNMI_Stations[[#This Row],[Etmaal temperatuur °C]]&lt;stookgrens[],stookgrens[]-_34_KNMI_Stations[[#This Row],[Etmaal temperatuur °C]],0),"")</f>
        <v>12.5</v>
      </c>
      <c r="O7860" s="89">
        <f>_34_KNMI_Stations[[#This Row],[graaddagen]]*_34_KNMI_Stations[[#This Row],[Gewogen factor]]</f>
        <v>13.750000000000002</v>
      </c>
      <c r="P7860" s="89" cm="1">
        <f t="array" ref="P7860">IF(ISNUMBER(_34_KNMI_Stations[[#This Row],[Etmaal temperatuur °C]]),IF(_34_KNMI_Stations[[#This Row],[Etmaal temperatuur °C]]&gt;stookgrens[],_34_KNMI_Stations[[#This Row],[Etmaal temperatuur °C]]-stookgrens[],0),"")</f>
        <v>0</v>
      </c>
    </row>
    <row r="7861" spans="1:16" x14ac:dyDescent="0.25">
      <c r="A7861">
        <v>290</v>
      </c>
      <c r="B7861" s="110">
        <v>45993</v>
      </c>
      <c r="C7861" s="89">
        <v>4.5</v>
      </c>
      <c r="D7861" s="89">
        <v>6.3</v>
      </c>
      <c r="E7861" s="96">
        <v>158</v>
      </c>
      <c r="F7861" s="89">
        <v>1.2</v>
      </c>
      <c r="G7861" s="89">
        <v>1009.1</v>
      </c>
      <c r="H7861">
        <v>0.77</v>
      </c>
      <c r="I7861" t="s">
        <v>19</v>
      </c>
      <c r="J7861">
        <v>1.1000000000000001</v>
      </c>
      <c r="K7861">
        <v>12</v>
      </c>
      <c r="L7861">
        <v>2025</v>
      </c>
      <c r="M7861" t="s">
        <v>377</v>
      </c>
      <c r="N7861" s="89" cm="1">
        <f t="array" ref="N7861">IF(ISNUMBER(_34_KNMI_Stations[[#This Row],[Etmaal temperatuur °C]]),IF(_34_KNMI_Stations[[#This Row],[Etmaal temperatuur °C]]&lt;stookgrens[],stookgrens[]-_34_KNMI_Stations[[#This Row],[Etmaal temperatuur °C]],0),"")</f>
        <v>11.7</v>
      </c>
      <c r="O7861" s="89">
        <f>_34_KNMI_Stations[[#This Row],[graaddagen]]*_34_KNMI_Stations[[#This Row],[Gewogen factor]]</f>
        <v>12.870000000000001</v>
      </c>
      <c r="P7861" s="89" cm="1">
        <f t="array" ref="P7861">IF(ISNUMBER(_34_KNMI_Stations[[#This Row],[Etmaal temperatuur °C]]),IF(_34_KNMI_Stations[[#This Row],[Etmaal temperatuur °C]]&gt;stookgrens[],_34_KNMI_Stations[[#This Row],[Etmaal temperatuur °C]]-stookgrens[],0),"")</f>
        <v>0</v>
      </c>
    </row>
    <row r="7862" spans="1:16" x14ac:dyDescent="0.25">
      <c r="A7862">
        <v>290</v>
      </c>
      <c r="B7862" s="110">
        <v>45994</v>
      </c>
      <c r="C7862" s="89">
        <v>2</v>
      </c>
      <c r="D7862" s="89">
        <v>7</v>
      </c>
      <c r="E7862" s="96">
        <v>151</v>
      </c>
      <c r="F7862" s="89">
        <v>-0.1</v>
      </c>
      <c r="G7862" s="89">
        <v>1011.6</v>
      </c>
      <c r="H7862">
        <v>0.91</v>
      </c>
      <c r="I7862" t="s">
        <v>19</v>
      </c>
      <c r="J7862">
        <v>1.1000000000000001</v>
      </c>
      <c r="K7862">
        <v>12</v>
      </c>
      <c r="L7862">
        <v>2025</v>
      </c>
      <c r="M7862" t="s">
        <v>377</v>
      </c>
      <c r="N7862" s="89" cm="1">
        <f t="array" ref="N7862">IF(ISNUMBER(_34_KNMI_Stations[[#This Row],[Etmaal temperatuur °C]]),IF(_34_KNMI_Stations[[#This Row],[Etmaal temperatuur °C]]&lt;stookgrens[],stookgrens[]-_34_KNMI_Stations[[#This Row],[Etmaal temperatuur °C]],0),"")</f>
        <v>11</v>
      </c>
      <c r="O7862" s="89">
        <f>_34_KNMI_Stations[[#This Row],[graaddagen]]*_34_KNMI_Stations[[#This Row],[Gewogen factor]]</f>
        <v>12.100000000000001</v>
      </c>
      <c r="P7862" s="89" cm="1">
        <f t="array" ref="P7862">IF(ISNUMBER(_34_KNMI_Stations[[#This Row],[Etmaal temperatuur °C]]),IF(_34_KNMI_Stations[[#This Row],[Etmaal temperatuur °C]]&gt;stookgrens[],_34_KNMI_Stations[[#This Row],[Etmaal temperatuur °C]]-stookgrens[],0),"")</f>
        <v>0</v>
      </c>
    </row>
    <row r="7863" spans="1:16" x14ac:dyDescent="0.25">
      <c r="A7863">
        <v>290</v>
      </c>
      <c r="B7863" s="110">
        <v>45995</v>
      </c>
      <c r="C7863" s="89">
        <v>2.8</v>
      </c>
      <c r="D7863" s="89">
        <v>5.5</v>
      </c>
      <c r="E7863" s="96">
        <v>181</v>
      </c>
      <c r="F7863" s="89">
        <v>0.3</v>
      </c>
      <c r="G7863" s="89">
        <v>1007.2</v>
      </c>
      <c r="H7863">
        <v>0.91</v>
      </c>
      <c r="I7863" t="s">
        <v>19</v>
      </c>
      <c r="J7863">
        <v>1.1000000000000001</v>
      </c>
      <c r="K7863">
        <v>12</v>
      </c>
      <c r="L7863">
        <v>2025</v>
      </c>
      <c r="M7863" t="s">
        <v>377</v>
      </c>
      <c r="N7863" s="89" cm="1">
        <f t="array" ref="N7863">IF(ISNUMBER(_34_KNMI_Stations[[#This Row],[Etmaal temperatuur °C]]),IF(_34_KNMI_Stations[[#This Row],[Etmaal temperatuur °C]]&lt;stookgrens[],stookgrens[]-_34_KNMI_Stations[[#This Row],[Etmaal temperatuur °C]],0),"")</f>
        <v>12.5</v>
      </c>
      <c r="O7863" s="89">
        <f>_34_KNMI_Stations[[#This Row],[graaddagen]]*_34_KNMI_Stations[[#This Row],[Gewogen factor]]</f>
        <v>13.750000000000002</v>
      </c>
      <c r="P7863" s="89" cm="1">
        <f t="array" ref="P7863">IF(ISNUMBER(_34_KNMI_Stations[[#This Row],[Etmaal temperatuur °C]]),IF(_34_KNMI_Stations[[#This Row],[Etmaal temperatuur °C]]&gt;stookgrens[],_34_KNMI_Stations[[#This Row],[Etmaal temperatuur °C]]-stookgrens[],0),"")</f>
        <v>0</v>
      </c>
    </row>
    <row r="7864" spans="1:16" x14ac:dyDescent="0.25">
      <c r="A7864">
        <v>290</v>
      </c>
      <c r="B7864" s="110">
        <v>45996</v>
      </c>
      <c r="C7864" s="89">
        <v>2.6</v>
      </c>
      <c r="D7864" s="89">
        <v>4.7</v>
      </c>
      <c r="E7864" s="96">
        <v>177</v>
      </c>
      <c r="F7864" s="89">
        <v>0.2</v>
      </c>
      <c r="G7864" s="89">
        <v>1009.8</v>
      </c>
      <c r="H7864">
        <v>0.92</v>
      </c>
      <c r="I7864" t="s">
        <v>19</v>
      </c>
      <c r="J7864">
        <v>1.1000000000000001</v>
      </c>
      <c r="K7864">
        <v>12</v>
      </c>
      <c r="L7864">
        <v>2025</v>
      </c>
      <c r="M7864" t="s">
        <v>377</v>
      </c>
      <c r="N7864" s="89" cm="1">
        <f t="array" ref="N7864">IF(ISNUMBER(_34_KNMI_Stations[[#This Row],[Etmaal temperatuur °C]]),IF(_34_KNMI_Stations[[#This Row],[Etmaal temperatuur °C]]&lt;stookgrens[],stookgrens[]-_34_KNMI_Stations[[#This Row],[Etmaal temperatuur °C]],0),"")</f>
        <v>13.3</v>
      </c>
      <c r="O7864" s="89">
        <f>_34_KNMI_Stations[[#This Row],[graaddagen]]*_34_KNMI_Stations[[#This Row],[Gewogen factor]]</f>
        <v>14.630000000000003</v>
      </c>
      <c r="P7864" s="89" cm="1">
        <f t="array" ref="P7864">IF(ISNUMBER(_34_KNMI_Stations[[#This Row],[Etmaal temperatuur °C]]),IF(_34_KNMI_Stations[[#This Row],[Etmaal temperatuur °C]]&gt;stookgrens[],_34_KNMI_Stations[[#This Row],[Etmaal temperatuur °C]]-stookgrens[],0),"")</f>
        <v>0</v>
      </c>
    </row>
    <row r="7865" spans="1:16" x14ac:dyDescent="0.25">
      <c r="A7865">
        <v>290</v>
      </c>
      <c r="B7865" s="110">
        <v>45997</v>
      </c>
      <c r="C7865" s="89">
        <v>5.3</v>
      </c>
      <c r="D7865" s="89">
        <v>7.3</v>
      </c>
      <c r="E7865" s="96">
        <v>92</v>
      </c>
      <c r="F7865" s="89">
        <v>6.3</v>
      </c>
      <c r="G7865" s="89">
        <v>1002.8</v>
      </c>
      <c r="H7865">
        <v>0.92</v>
      </c>
      <c r="I7865" t="s">
        <v>19</v>
      </c>
      <c r="J7865">
        <v>1.1000000000000001</v>
      </c>
      <c r="K7865">
        <v>12</v>
      </c>
      <c r="L7865">
        <v>2025</v>
      </c>
      <c r="M7865" t="s">
        <v>377</v>
      </c>
      <c r="N7865" s="89" cm="1">
        <f t="array" ref="N7865">IF(ISNUMBER(_34_KNMI_Stations[[#This Row],[Etmaal temperatuur °C]]),IF(_34_KNMI_Stations[[#This Row],[Etmaal temperatuur °C]]&lt;stookgrens[],stookgrens[]-_34_KNMI_Stations[[#This Row],[Etmaal temperatuur °C]],0),"")</f>
        <v>10.7</v>
      </c>
      <c r="O7865" s="89">
        <f>_34_KNMI_Stations[[#This Row],[graaddagen]]*_34_KNMI_Stations[[#This Row],[Gewogen factor]]</f>
        <v>11.77</v>
      </c>
      <c r="P7865" s="89" cm="1">
        <f t="array" ref="P7865">IF(ISNUMBER(_34_KNMI_Stations[[#This Row],[Etmaal temperatuur °C]]),IF(_34_KNMI_Stations[[#This Row],[Etmaal temperatuur °C]]&gt;stookgrens[],_34_KNMI_Stations[[#This Row],[Etmaal temperatuur °C]]-stookgrens[],0),"")</f>
        <v>0</v>
      </c>
    </row>
    <row r="7866" spans="1:16" x14ac:dyDescent="0.25">
      <c r="A7866">
        <v>290</v>
      </c>
      <c r="B7866" s="110">
        <v>45998</v>
      </c>
      <c r="C7866" s="89">
        <v>4.5999999999999996</v>
      </c>
      <c r="D7866" s="89">
        <v>10.4</v>
      </c>
      <c r="E7866" s="96">
        <v>125</v>
      </c>
      <c r="F7866" s="89">
        <v>10.9</v>
      </c>
      <c r="G7866" s="89">
        <v>1005.1</v>
      </c>
      <c r="H7866">
        <v>0.93</v>
      </c>
      <c r="I7866" t="s">
        <v>19</v>
      </c>
      <c r="J7866">
        <v>1.1000000000000001</v>
      </c>
      <c r="K7866">
        <v>12</v>
      </c>
      <c r="L7866">
        <v>2025</v>
      </c>
      <c r="M7866" t="s">
        <v>377</v>
      </c>
      <c r="N7866" s="89" cm="1">
        <f t="array" ref="N7866">IF(ISNUMBER(_34_KNMI_Stations[[#This Row],[Etmaal temperatuur °C]]),IF(_34_KNMI_Stations[[#This Row],[Etmaal temperatuur °C]]&lt;stookgrens[],stookgrens[]-_34_KNMI_Stations[[#This Row],[Etmaal temperatuur °C]],0),"")</f>
        <v>7.6</v>
      </c>
      <c r="O7866" s="89">
        <f>_34_KNMI_Stations[[#This Row],[graaddagen]]*_34_KNMI_Stations[[#This Row],[Gewogen factor]]</f>
        <v>8.36</v>
      </c>
      <c r="P7866" s="89" cm="1">
        <f t="array" ref="P7866">IF(ISNUMBER(_34_KNMI_Stations[[#This Row],[Etmaal temperatuur °C]]),IF(_34_KNMI_Stations[[#This Row],[Etmaal temperatuur °C]]&gt;stookgrens[],_34_KNMI_Stations[[#This Row],[Etmaal temperatuur °C]]-stookgrens[],0),"")</f>
        <v>0</v>
      </c>
    </row>
    <row r="7867" spans="1:16" x14ac:dyDescent="0.25">
      <c r="A7867">
        <v>290</v>
      </c>
      <c r="B7867" s="110">
        <v>45999</v>
      </c>
      <c r="C7867" s="89">
        <v>5.0999999999999996</v>
      </c>
      <c r="D7867" s="89">
        <v>12.2</v>
      </c>
      <c r="E7867" s="96">
        <v>118</v>
      </c>
      <c r="F7867" s="89">
        <v>0.8</v>
      </c>
      <c r="G7867" s="89">
        <v>1010.9</v>
      </c>
      <c r="H7867">
        <v>0.9</v>
      </c>
      <c r="I7867" t="s">
        <v>19</v>
      </c>
      <c r="J7867">
        <v>1.1000000000000001</v>
      </c>
      <c r="K7867">
        <v>12</v>
      </c>
      <c r="L7867">
        <v>2025</v>
      </c>
      <c r="M7867" t="s">
        <v>378</v>
      </c>
      <c r="N7867" s="89" cm="1">
        <f t="array" ref="N7867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7867" s="89">
        <f>_34_KNMI_Stations[[#This Row],[graaddagen]]*_34_KNMI_Stations[[#This Row],[Gewogen factor]]</f>
        <v>6.3800000000000017</v>
      </c>
      <c r="P7867" s="89" cm="1">
        <f t="array" ref="P7867">IF(ISNUMBER(_34_KNMI_Stations[[#This Row],[Etmaal temperatuur °C]]),IF(_34_KNMI_Stations[[#This Row],[Etmaal temperatuur °C]]&gt;stookgrens[],_34_KNMI_Stations[[#This Row],[Etmaal temperatuur °C]]-stookgrens[],0),"")</f>
        <v>0</v>
      </c>
    </row>
    <row r="7868" spans="1:16" x14ac:dyDescent="0.25">
      <c r="A7868">
        <v>290</v>
      </c>
      <c r="B7868" s="110">
        <v>46000</v>
      </c>
      <c r="C7868" s="89">
        <v>4.5</v>
      </c>
      <c r="D7868" s="89">
        <v>12.5</v>
      </c>
      <c r="E7868" s="96">
        <v>145</v>
      </c>
      <c r="F7868" s="89">
        <v>0.1</v>
      </c>
      <c r="G7868" s="89">
        <v>1011.4</v>
      </c>
      <c r="H7868">
        <v>0.84</v>
      </c>
      <c r="I7868" t="s">
        <v>19</v>
      </c>
      <c r="J7868">
        <v>1.1000000000000001</v>
      </c>
      <c r="K7868">
        <v>12</v>
      </c>
      <c r="L7868">
        <v>2025</v>
      </c>
      <c r="M7868" t="s">
        <v>378</v>
      </c>
      <c r="N7868" s="89" cm="1">
        <f t="array" ref="N7868">IF(ISNUMBER(_34_KNMI_Stations[[#This Row],[Etmaal temperatuur °C]]),IF(_34_KNMI_Stations[[#This Row],[Etmaal temperatuur °C]]&lt;stookgrens[],stookgrens[]-_34_KNMI_Stations[[#This Row],[Etmaal temperatuur °C]],0),"")</f>
        <v>5.5</v>
      </c>
      <c r="O7868" s="89">
        <f>_34_KNMI_Stations[[#This Row],[graaddagen]]*_34_KNMI_Stations[[#This Row],[Gewogen factor]]</f>
        <v>6.0500000000000007</v>
      </c>
      <c r="P7868" s="89" cm="1">
        <f t="array" ref="P7868">IF(ISNUMBER(_34_KNMI_Stations[[#This Row],[Etmaal temperatuur °C]]),IF(_34_KNMI_Stations[[#This Row],[Etmaal temperatuur °C]]&gt;stookgrens[],_34_KNMI_Stations[[#This Row],[Etmaal temperatuur °C]]-stookgrens[],0),"")</f>
        <v>0</v>
      </c>
    </row>
    <row r="7869" spans="1:16" x14ac:dyDescent="0.25">
      <c r="A7869">
        <v>290</v>
      </c>
      <c r="B7869" s="110">
        <v>46001</v>
      </c>
      <c r="C7869" s="89">
        <v>4.8</v>
      </c>
      <c r="D7869" s="89">
        <v>11.9</v>
      </c>
      <c r="E7869" s="96">
        <v>165</v>
      </c>
      <c r="F7869" s="89">
        <v>-0.1</v>
      </c>
      <c r="G7869" s="89">
        <v>1016.9</v>
      </c>
      <c r="H7869">
        <v>0.84</v>
      </c>
      <c r="I7869" t="s">
        <v>19</v>
      </c>
      <c r="J7869">
        <v>1.1000000000000001</v>
      </c>
      <c r="K7869">
        <v>12</v>
      </c>
      <c r="L7869">
        <v>2025</v>
      </c>
      <c r="M7869" t="s">
        <v>378</v>
      </c>
      <c r="N7869" s="89" cm="1">
        <f t="array" ref="N7869">IF(ISNUMBER(_34_KNMI_Stations[[#This Row],[Etmaal temperatuur °C]]),IF(_34_KNMI_Stations[[#This Row],[Etmaal temperatuur °C]]&lt;stookgrens[],stookgrens[]-_34_KNMI_Stations[[#This Row],[Etmaal temperatuur °C]],0),"")</f>
        <v>6.1</v>
      </c>
      <c r="O7869" s="89">
        <f>_34_KNMI_Stations[[#This Row],[graaddagen]]*_34_KNMI_Stations[[#This Row],[Gewogen factor]]</f>
        <v>6.71</v>
      </c>
      <c r="P7869" s="89" cm="1">
        <f t="array" ref="P7869">IF(ISNUMBER(_34_KNMI_Stations[[#This Row],[Etmaal temperatuur °C]]),IF(_34_KNMI_Stations[[#This Row],[Etmaal temperatuur °C]]&gt;stookgrens[],_34_KNMI_Stations[[#This Row],[Etmaal temperatuur °C]]-stookgrens[],0),"")</f>
        <v>0</v>
      </c>
    </row>
    <row r="7870" spans="1:16" x14ac:dyDescent="0.25">
      <c r="A7870">
        <v>290</v>
      </c>
      <c r="B7870" s="110">
        <v>46002</v>
      </c>
      <c r="C7870" s="89">
        <v>3.5</v>
      </c>
      <c r="D7870" s="89">
        <v>6.9</v>
      </c>
      <c r="E7870" s="96">
        <v>295</v>
      </c>
      <c r="F7870" s="89">
        <v>0</v>
      </c>
      <c r="G7870" s="89">
        <v>1022.3</v>
      </c>
      <c r="H7870">
        <v>0.92</v>
      </c>
      <c r="I7870" t="s">
        <v>19</v>
      </c>
      <c r="J7870">
        <v>1.1000000000000001</v>
      </c>
      <c r="K7870">
        <v>12</v>
      </c>
      <c r="L7870">
        <v>2025</v>
      </c>
      <c r="M7870" t="s">
        <v>378</v>
      </c>
      <c r="N7870" s="89" cm="1">
        <f t="array" ref="N7870">IF(ISNUMBER(_34_KNMI_Stations[[#This Row],[Etmaal temperatuur °C]]),IF(_34_KNMI_Stations[[#This Row],[Etmaal temperatuur °C]]&lt;stookgrens[],stookgrens[]-_34_KNMI_Stations[[#This Row],[Etmaal temperatuur °C]],0),"")</f>
        <v>11.1</v>
      </c>
      <c r="O7870" s="89">
        <f>_34_KNMI_Stations[[#This Row],[graaddagen]]*_34_KNMI_Stations[[#This Row],[Gewogen factor]]</f>
        <v>12.21</v>
      </c>
      <c r="P7870" s="89" cm="1">
        <f t="array" ref="P7870">IF(ISNUMBER(_34_KNMI_Stations[[#This Row],[Etmaal temperatuur °C]]),IF(_34_KNMI_Stations[[#This Row],[Etmaal temperatuur °C]]&gt;stookgrens[],_34_KNMI_Stations[[#This Row],[Etmaal temperatuur °C]]-stookgrens[],0),"")</f>
        <v>0</v>
      </c>
    </row>
    <row r="7871" spans="1:16" x14ac:dyDescent="0.25">
      <c r="A7871">
        <v>290</v>
      </c>
      <c r="B7871" s="110">
        <v>46003</v>
      </c>
      <c r="C7871" s="89">
        <v>2.5</v>
      </c>
      <c r="D7871" s="89">
        <v>6.8</v>
      </c>
      <c r="E7871" s="96">
        <v>142</v>
      </c>
      <c r="F7871" s="89">
        <v>0</v>
      </c>
      <c r="G7871" s="89">
        <v>1021.7</v>
      </c>
      <c r="H7871">
        <v>0.93</v>
      </c>
      <c r="I7871" t="s">
        <v>19</v>
      </c>
      <c r="J7871">
        <v>1.1000000000000001</v>
      </c>
      <c r="K7871">
        <v>12</v>
      </c>
      <c r="L7871">
        <v>2025</v>
      </c>
      <c r="M7871" t="s">
        <v>378</v>
      </c>
      <c r="N7871" s="89" cm="1">
        <f t="array" ref="N7871">IF(ISNUMBER(_34_KNMI_Stations[[#This Row],[Etmaal temperatuur °C]]),IF(_34_KNMI_Stations[[#This Row],[Etmaal temperatuur °C]]&lt;stookgrens[],stookgrens[]-_34_KNMI_Stations[[#This Row],[Etmaal temperatuur °C]],0),"")</f>
        <v>11.2</v>
      </c>
      <c r="O7871" s="89">
        <f>_34_KNMI_Stations[[#This Row],[graaddagen]]*_34_KNMI_Stations[[#This Row],[Gewogen factor]]</f>
        <v>12.32</v>
      </c>
      <c r="P7871" s="89" cm="1">
        <f t="array" ref="P7871">IF(ISNUMBER(_34_KNMI_Stations[[#This Row],[Etmaal temperatuur °C]]),IF(_34_KNMI_Stations[[#This Row],[Etmaal temperatuur °C]]&gt;stookgrens[],_34_KNMI_Stations[[#This Row],[Etmaal temperatuur °C]]-stookgrens[],0),"")</f>
        <v>0</v>
      </c>
    </row>
    <row r="7872" spans="1:16" x14ac:dyDescent="0.25">
      <c r="A7872">
        <v>290</v>
      </c>
      <c r="B7872" s="110">
        <v>46004</v>
      </c>
      <c r="C7872" s="89">
        <v>2.8</v>
      </c>
      <c r="D7872" s="89">
        <v>7.5</v>
      </c>
      <c r="E7872" s="96">
        <v>193</v>
      </c>
      <c r="F7872" s="89">
        <v>0</v>
      </c>
      <c r="G7872" s="89">
        <v>1026.8</v>
      </c>
      <c r="H7872">
        <v>0.93</v>
      </c>
      <c r="I7872" t="s">
        <v>19</v>
      </c>
      <c r="J7872">
        <v>1.1000000000000001</v>
      </c>
      <c r="K7872">
        <v>12</v>
      </c>
      <c r="L7872">
        <v>2025</v>
      </c>
      <c r="M7872" t="s">
        <v>378</v>
      </c>
      <c r="N7872" s="89" cm="1">
        <f t="array" ref="N7872">IF(ISNUMBER(_34_KNMI_Stations[[#This Row],[Etmaal temperatuur °C]]),IF(_34_KNMI_Stations[[#This Row],[Etmaal temperatuur °C]]&lt;stookgrens[],stookgrens[]-_34_KNMI_Stations[[#This Row],[Etmaal temperatuur °C]],0),"")</f>
        <v>10.5</v>
      </c>
      <c r="O7872" s="89">
        <f>_34_KNMI_Stations[[#This Row],[graaddagen]]*_34_KNMI_Stations[[#This Row],[Gewogen factor]]</f>
        <v>11.55</v>
      </c>
      <c r="P7872" s="89" cm="1">
        <f t="array" ref="P7872">IF(ISNUMBER(_34_KNMI_Stations[[#This Row],[Etmaal temperatuur °C]]),IF(_34_KNMI_Stations[[#This Row],[Etmaal temperatuur °C]]&gt;stookgrens[],_34_KNMI_Stations[[#This Row],[Etmaal temperatuur °C]]-stookgrens[],0),"")</f>
        <v>0</v>
      </c>
    </row>
    <row r="7873" spans="1:16" x14ac:dyDescent="0.25">
      <c r="A7873">
        <v>290</v>
      </c>
      <c r="B7873" s="110">
        <v>46005</v>
      </c>
      <c r="C7873" s="89">
        <v>4.3</v>
      </c>
      <c r="D7873" s="89">
        <v>6.8</v>
      </c>
      <c r="E7873" s="96">
        <v>247</v>
      </c>
      <c r="F7873" s="89">
        <v>0</v>
      </c>
      <c r="G7873" s="89">
        <v>1022.9</v>
      </c>
      <c r="H7873">
        <v>0.91</v>
      </c>
      <c r="I7873" t="s">
        <v>19</v>
      </c>
      <c r="J7873">
        <v>1.1000000000000001</v>
      </c>
      <c r="K7873">
        <v>12</v>
      </c>
      <c r="L7873">
        <v>2025</v>
      </c>
      <c r="M7873" t="s">
        <v>378</v>
      </c>
      <c r="N7873" s="89" cm="1">
        <f t="array" ref="N7873">IF(ISNUMBER(_34_KNMI_Stations[[#This Row],[Etmaal temperatuur °C]]),IF(_34_KNMI_Stations[[#This Row],[Etmaal temperatuur °C]]&lt;stookgrens[],stookgrens[]-_34_KNMI_Stations[[#This Row],[Etmaal temperatuur °C]],0),"")</f>
        <v>11.2</v>
      </c>
      <c r="O7873" s="89">
        <f>_34_KNMI_Stations[[#This Row],[graaddagen]]*_34_KNMI_Stations[[#This Row],[Gewogen factor]]</f>
        <v>12.32</v>
      </c>
      <c r="P7873" s="89" cm="1">
        <f t="array" ref="P7873">IF(ISNUMBER(_34_KNMI_Stations[[#This Row],[Etmaal temperatuur °C]]),IF(_34_KNMI_Stations[[#This Row],[Etmaal temperatuur °C]]&gt;stookgrens[],_34_KNMI_Stations[[#This Row],[Etmaal temperatuur °C]]-stookgrens[],0),"")</f>
        <v>0</v>
      </c>
    </row>
    <row r="7874" spans="1:16" x14ac:dyDescent="0.25">
      <c r="A7874">
        <v>290</v>
      </c>
      <c r="B7874" s="110">
        <v>46006</v>
      </c>
      <c r="C7874" s="89">
        <v>4.0999999999999996</v>
      </c>
      <c r="D7874" s="89">
        <v>6.4</v>
      </c>
      <c r="E7874" s="96">
        <v>338</v>
      </c>
      <c r="F7874" s="89">
        <v>0</v>
      </c>
      <c r="G7874" s="89">
        <v>1014</v>
      </c>
      <c r="H7874">
        <v>0.86</v>
      </c>
      <c r="I7874" t="s">
        <v>19</v>
      </c>
      <c r="J7874">
        <v>1.1000000000000001</v>
      </c>
      <c r="K7874">
        <v>12</v>
      </c>
      <c r="L7874">
        <v>2025</v>
      </c>
      <c r="M7874" t="s">
        <v>379</v>
      </c>
      <c r="N7874" s="89" cm="1">
        <f t="array" ref="N7874">IF(ISNUMBER(_34_KNMI_Stations[[#This Row],[Etmaal temperatuur °C]]),IF(_34_KNMI_Stations[[#This Row],[Etmaal temperatuur °C]]&lt;stookgrens[],stookgrens[]-_34_KNMI_Stations[[#This Row],[Etmaal temperatuur °C]],0),"")</f>
        <v>11.6</v>
      </c>
      <c r="O7874" s="89">
        <f>_34_KNMI_Stations[[#This Row],[graaddagen]]*_34_KNMI_Stations[[#This Row],[Gewogen factor]]</f>
        <v>12.76</v>
      </c>
      <c r="P7874" s="89" cm="1">
        <f t="array" ref="P7874">IF(ISNUMBER(_34_KNMI_Stations[[#This Row],[Etmaal temperatuur °C]]),IF(_34_KNMI_Stations[[#This Row],[Etmaal temperatuur °C]]&gt;stookgrens[],_34_KNMI_Stations[[#This Row],[Etmaal temperatuur °C]]-stookgrens[],0),"")</f>
        <v>0</v>
      </c>
    </row>
    <row r="7875" spans="1:16" x14ac:dyDescent="0.25">
      <c r="A7875">
        <v>290</v>
      </c>
      <c r="B7875" s="110">
        <v>46007</v>
      </c>
      <c r="C7875" s="89">
        <v>2.5</v>
      </c>
      <c r="D7875" s="89">
        <v>8</v>
      </c>
      <c r="E7875" s="96">
        <v>337</v>
      </c>
      <c r="F7875" s="89">
        <v>-0.1</v>
      </c>
      <c r="G7875" s="89">
        <v>1013</v>
      </c>
      <c r="H7875">
        <v>0.79</v>
      </c>
      <c r="I7875" t="s">
        <v>19</v>
      </c>
      <c r="J7875">
        <v>1.1000000000000001</v>
      </c>
      <c r="K7875">
        <v>12</v>
      </c>
      <c r="L7875">
        <v>2025</v>
      </c>
      <c r="M7875" t="s">
        <v>379</v>
      </c>
      <c r="N7875" s="89" cm="1">
        <f t="array" ref="N7875">IF(ISNUMBER(_34_KNMI_Stations[[#This Row],[Etmaal temperatuur °C]]),IF(_34_KNMI_Stations[[#This Row],[Etmaal temperatuur °C]]&lt;stookgrens[],stookgrens[]-_34_KNMI_Stations[[#This Row],[Etmaal temperatuur °C]],0),"")</f>
        <v>10</v>
      </c>
      <c r="O7875" s="89">
        <f>_34_KNMI_Stations[[#This Row],[graaddagen]]*_34_KNMI_Stations[[#This Row],[Gewogen factor]]</f>
        <v>11</v>
      </c>
      <c r="P7875" s="89" cm="1">
        <f t="array" ref="P7875">IF(ISNUMBER(_34_KNMI_Stations[[#This Row],[Etmaal temperatuur °C]]),IF(_34_KNMI_Stations[[#This Row],[Etmaal temperatuur °C]]&gt;stookgrens[],_34_KNMI_Stations[[#This Row],[Etmaal temperatuur °C]]-stookgrens[],0),"")</f>
        <v>0</v>
      </c>
    </row>
    <row r="7876" spans="1:16" x14ac:dyDescent="0.25">
      <c r="A7876">
        <v>290</v>
      </c>
      <c r="B7876" s="110">
        <v>46008</v>
      </c>
      <c r="C7876" s="89">
        <v>3.3</v>
      </c>
      <c r="D7876" s="89">
        <v>7.5</v>
      </c>
      <c r="E7876" s="96">
        <v>83</v>
      </c>
      <c r="F7876" s="89">
        <v>0</v>
      </c>
      <c r="G7876" s="89">
        <v>1016.9</v>
      </c>
      <c r="H7876">
        <v>0.87</v>
      </c>
      <c r="I7876" t="s">
        <v>19</v>
      </c>
      <c r="J7876">
        <v>1.1000000000000001</v>
      </c>
      <c r="K7876">
        <v>12</v>
      </c>
      <c r="L7876">
        <v>2025</v>
      </c>
      <c r="M7876" t="s">
        <v>379</v>
      </c>
      <c r="N7876" s="89" cm="1">
        <f t="array" ref="N7876">IF(ISNUMBER(_34_KNMI_Stations[[#This Row],[Etmaal temperatuur °C]]),IF(_34_KNMI_Stations[[#This Row],[Etmaal temperatuur °C]]&lt;stookgrens[],stookgrens[]-_34_KNMI_Stations[[#This Row],[Etmaal temperatuur °C]],0),"")</f>
        <v>10.5</v>
      </c>
      <c r="O7876" s="89">
        <f>_34_KNMI_Stations[[#This Row],[graaddagen]]*_34_KNMI_Stations[[#This Row],[Gewogen factor]]</f>
        <v>11.55</v>
      </c>
      <c r="P7876" s="89" cm="1">
        <f t="array" ref="P7876">IF(ISNUMBER(_34_KNMI_Stations[[#This Row],[Etmaal temperatuur °C]]),IF(_34_KNMI_Stations[[#This Row],[Etmaal temperatuur °C]]&gt;stookgrens[],_34_KNMI_Stations[[#This Row],[Etmaal temperatuur °C]]-stookgrens[],0),"")</f>
        <v>0</v>
      </c>
    </row>
    <row r="7877" spans="1:16" x14ac:dyDescent="0.25">
      <c r="A7877">
        <v>290</v>
      </c>
      <c r="B7877" s="110">
        <v>46009</v>
      </c>
      <c r="C7877" s="89">
        <v>6.1</v>
      </c>
      <c r="D7877" s="89">
        <v>10</v>
      </c>
      <c r="E7877" s="96">
        <v>260</v>
      </c>
      <c r="F7877" s="89">
        <v>-0.1</v>
      </c>
      <c r="G7877" s="89">
        <v>1014.2</v>
      </c>
      <c r="H7877">
        <v>0.75</v>
      </c>
      <c r="I7877" t="s">
        <v>19</v>
      </c>
      <c r="J7877">
        <v>1.1000000000000001</v>
      </c>
      <c r="K7877">
        <v>12</v>
      </c>
      <c r="L7877">
        <v>2025</v>
      </c>
      <c r="M7877" t="s">
        <v>379</v>
      </c>
      <c r="N7877" s="89" cm="1">
        <f t="array" ref="N7877">IF(ISNUMBER(_34_KNMI_Stations[[#This Row],[Etmaal temperatuur °C]]),IF(_34_KNMI_Stations[[#This Row],[Etmaal temperatuur °C]]&lt;stookgrens[],stookgrens[]-_34_KNMI_Stations[[#This Row],[Etmaal temperatuur °C]],0),"")</f>
        <v>8</v>
      </c>
      <c r="O7877" s="89">
        <f>_34_KNMI_Stations[[#This Row],[graaddagen]]*_34_KNMI_Stations[[#This Row],[Gewogen factor]]</f>
        <v>8.8000000000000007</v>
      </c>
      <c r="P7877" s="89" cm="1">
        <f t="array" ref="P7877">IF(ISNUMBER(_34_KNMI_Stations[[#This Row],[Etmaal temperatuur °C]]),IF(_34_KNMI_Stations[[#This Row],[Etmaal temperatuur °C]]&gt;stookgrens[],_34_KNMI_Stations[[#This Row],[Etmaal temperatuur °C]]-stookgrens[],0),"")</f>
        <v>0</v>
      </c>
    </row>
    <row r="7878" spans="1:16" x14ac:dyDescent="0.25">
      <c r="A7878">
        <v>290</v>
      </c>
      <c r="B7878" s="110">
        <v>46010</v>
      </c>
      <c r="C7878" s="89">
        <v>4</v>
      </c>
      <c r="D7878" s="89">
        <v>8.9</v>
      </c>
      <c r="E7878" s="96">
        <v>81</v>
      </c>
      <c r="F7878" s="89">
        <v>7.2</v>
      </c>
      <c r="G7878" s="89">
        <v>1016.4</v>
      </c>
      <c r="H7878">
        <v>0.92</v>
      </c>
      <c r="I7878" t="s">
        <v>19</v>
      </c>
      <c r="J7878">
        <v>1.1000000000000001</v>
      </c>
      <c r="K7878">
        <v>12</v>
      </c>
      <c r="L7878">
        <v>2025</v>
      </c>
      <c r="M7878" t="s">
        <v>379</v>
      </c>
      <c r="N7878" s="89" cm="1">
        <f t="array" ref="N7878">IF(ISNUMBER(_34_KNMI_Stations[[#This Row],[Etmaal temperatuur °C]]),IF(_34_KNMI_Stations[[#This Row],[Etmaal temperatuur °C]]&lt;stookgrens[],stookgrens[]-_34_KNMI_Stations[[#This Row],[Etmaal temperatuur °C]],0),"")</f>
        <v>9.1</v>
      </c>
      <c r="O7878" s="89">
        <f>_34_KNMI_Stations[[#This Row],[graaddagen]]*_34_KNMI_Stations[[#This Row],[Gewogen factor]]</f>
        <v>10.01</v>
      </c>
      <c r="P7878" s="89" cm="1">
        <f t="array" ref="P7878">IF(ISNUMBER(_34_KNMI_Stations[[#This Row],[Etmaal temperatuur °C]]),IF(_34_KNMI_Stations[[#This Row],[Etmaal temperatuur °C]]&gt;stookgrens[],_34_KNMI_Stations[[#This Row],[Etmaal temperatuur °C]]-stookgrens[],0),"")</f>
        <v>0</v>
      </c>
    </row>
    <row r="7879" spans="1:16" x14ac:dyDescent="0.25">
      <c r="A7879">
        <v>290</v>
      </c>
      <c r="B7879" s="110">
        <v>46011</v>
      </c>
      <c r="C7879" s="89">
        <v>1.8</v>
      </c>
      <c r="D7879" s="89">
        <v>4.4000000000000004</v>
      </c>
      <c r="E7879" s="96">
        <v>198</v>
      </c>
      <c r="F7879" s="89">
        <v>0</v>
      </c>
      <c r="G7879" s="89">
        <v>1017.1</v>
      </c>
      <c r="H7879">
        <v>0.98</v>
      </c>
      <c r="I7879" t="s">
        <v>19</v>
      </c>
      <c r="J7879">
        <v>1.1000000000000001</v>
      </c>
      <c r="K7879">
        <v>12</v>
      </c>
      <c r="L7879">
        <v>2025</v>
      </c>
      <c r="M7879" t="s">
        <v>379</v>
      </c>
      <c r="N7879" s="89" cm="1">
        <f t="array" ref="N7879">IF(ISNUMBER(_34_KNMI_Stations[[#This Row],[Etmaal temperatuur °C]]),IF(_34_KNMI_Stations[[#This Row],[Etmaal temperatuur °C]]&lt;stookgrens[],stookgrens[]-_34_KNMI_Stations[[#This Row],[Etmaal temperatuur °C]],0),"")</f>
        <v>13.6</v>
      </c>
      <c r="O7879" s="89">
        <f>_34_KNMI_Stations[[#This Row],[graaddagen]]*_34_KNMI_Stations[[#This Row],[Gewogen factor]]</f>
        <v>14.96</v>
      </c>
      <c r="P7879" s="89" cm="1">
        <f t="array" ref="P7879">IF(ISNUMBER(_34_KNMI_Stations[[#This Row],[Etmaal temperatuur °C]]),IF(_34_KNMI_Stations[[#This Row],[Etmaal temperatuur °C]]&gt;stookgrens[],_34_KNMI_Stations[[#This Row],[Etmaal temperatuur °C]]-stookgrens[],0),"")</f>
        <v>0</v>
      </c>
    </row>
    <row r="7880" spans="1:16" x14ac:dyDescent="0.25">
      <c r="A7880">
        <v>290</v>
      </c>
      <c r="B7880" s="110">
        <v>46012</v>
      </c>
      <c r="C7880" s="89">
        <v>3.1</v>
      </c>
      <c r="D7880" s="89">
        <v>7.9</v>
      </c>
      <c r="E7880" s="96">
        <v>254</v>
      </c>
      <c r="F7880" s="89">
        <v>0</v>
      </c>
      <c r="G7880" s="89">
        <v>1012.6</v>
      </c>
      <c r="H7880">
        <v>0.89</v>
      </c>
      <c r="I7880" t="s">
        <v>19</v>
      </c>
      <c r="J7880">
        <v>1.1000000000000001</v>
      </c>
      <c r="K7880">
        <v>12</v>
      </c>
      <c r="L7880">
        <v>2025</v>
      </c>
      <c r="M7880" t="s">
        <v>379</v>
      </c>
      <c r="N7880" s="89" cm="1">
        <f t="array" ref="N7880">IF(ISNUMBER(_34_KNMI_Stations[[#This Row],[Etmaal temperatuur °C]]),IF(_34_KNMI_Stations[[#This Row],[Etmaal temperatuur °C]]&lt;stookgrens[],stookgrens[]-_34_KNMI_Stations[[#This Row],[Etmaal temperatuur °C]],0),"")</f>
        <v>10.1</v>
      </c>
      <c r="O7880" s="89">
        <f>_34_KNMI_Stations[[#This Row],[graaddagen]]*_34_KNMI_Stations[[#This Row],[Gewogen factor]]</f>
        <v>11.110000000000001</v>
      </c>
      <c r="P7880" s="89" cm="1">
        <f t="array" ref="P7880">IF(ISNUMBER(_34_KNMI_Stations[[#This Row],[Etmaal temperatuur °C]]),IF(_34_KNMI_Stations[[#This Row],[Etmaal temperatuur °C]]&gt;stookgrens[],_34_KNMI_Stations[[#This Row],[Etmaal temperatuur °C]]-stookgrens[],0),"")</f>
        <v>0</v>
      </c>
    </row>
    <row r="7881" spans="1:16" x14ac:dyDescent="0.25">
      <c r="A7881">
        <v>290</v>
      </c>
      <c r="B7881" s="110">
        <v>46013</v>
      </c>
      <c r="C7881" s="89">
        <v>4</v>
      </c>
      <c r="D7881" s="89">
        <v>6.1</v>
      </c>
      <c r="E7881" s="96">
        <v>163</v>
      </c>
      <c r="F7881" s="89">
        <v>0</v>
      </c>
      <c r="G7881" s="89">
        <v>1013</v>
      </c>
      <c r="H7881">
        <v>0.84</v>
      </c>
      <c r="I7881" t="s">
        <v>19</v>
      </c>
      <c r="J7881">
        <v>1.1000000000000001</v>
      </c>
      <c r="K7881">
        <v>12</v>
      </c>
      <c r="L7881">
        <v>2025</v>
      </c>
      <c r="M7881" t="s">
        <v>380</v>
      </c>
      <c r="N7881" s="89" cm="1">
        <f t="array" ref="N7881">IF(ISNUMBER(_34_KNMI_Stations[[#This Row],[Etmaal temperatuur °C]]),IF(_34_KNMI_Stations[[#This Row],[Etmaal temperatuur °C]]&lt;stookgrens[],stookgrens[]-_34_KNMI_Stations[[#This Row],[Etmaal temperatuur °C]],0),"")</f>
        <v>11.9</v>
      </c>
      <c r="O7881" s="89">
        <f>_34_KNMI_Stations[[#This Row],[graaddagen]]*_34_KNMI_Stations[[#This Row],[Gewogen factor]]</f>
        <v>13.090000000000002</v>
      </c>
      <c r="P7881" s="89" cm="1">
        <f t="array" ref="P7881">IF(ISNUMBER(_34_KNMI_Stations[[#This Row],[Etmaal temperatuur °C]]),IF(_34_KNMI_Stations[[#This Row],[Etmaal temperatuur °C]]&gt;stookgrens[],_34_KNMI_Stations[[#This Row],[Etmaal temperatuur °C]]-stookgrens[],0),"")</f>
        <v>0</v>
      </c>
    </row>
    <row r="7882" spans="1:16" x14ac:dyDescent="0.25">
      <c r="A7882">
        <v>290</v>
      </c>
      <c r="B7882" s="110">
        <v>46014</v>
      </c>
      <c r="C7882" s="89">
        <v>4.9000000000000004</v>
      </c>
      <c r="D7882" s="89">
        <v>3.4</v>
      </c>
      <c r="E7882" s="96">
        <v>53</v>
      </c>
      <c r="F7882" s="89">
        <v>0</v>
      </c>
      <c r="G7882" s="89">
        <v>1021.8</v>
      </c>
      <c r="H7882">
        <v>0.8</v>
      </c>
      <c r="I7882" t="s">
        <v>19</v>
      </c>
      <c r="J7882">
        <v>1.1000000000000001</v>
      </c>
      <c r="K7882">
        <v>12</v>
      </c>
      <c r="L7882">
        <v>2025</v>
      </c>
      <c r="M7882" t="s">
        <v>380</v>
      </c>
      <c r="N7882" s="89" cm="1">
        <f t="array" ref="N7882">IF(ISNUMBER(_34_KNMI_Stations[[#This Row],[Etmaal temperatuur °C]]),IF(_34_KNMI_Stations[[#This Row],[Etmaal temperatuur °C]]&lt;stookgrens[],stookgrens[]-_34_KNMI_Stations[[#This Row],[Etmaal temperatuur °C]],0),"")</f>
        <v>14.6</v>
      </c>
      <c r="O7882" s="89">
        <f>_34_KNMI_Stations[[#This Row],[graaddagen]]*_34_KNMI_Stations[[#This Row],[Gewogen factor]]</f>
        <v>16.060000000000002</v>
      </c>
      <c r="P7882" s="89" cm="1">
        <f t="array" ref="P7882">IF(ISNUMBER(_34_KNMI_Stations[[#This Row],[Etmaal temperatuur °C]]),IF(_34_KNMI_Stations[[#This Row],[Etmaal temperatuur °C]]&gt;stookgrens[],_34_KNMI_Stations[[#This Row],[Etmaal temperatuur °C]]-stookgrens[],0),"")</f>
        <v>0</v>
      </c>
    </row>
    <row r="7883" spans="1:16" x14ac:dyDescent="0.25">
      <c r="A7883">
        <v>290</v>
      </c>
      <c r="B7883" s="110">
        <v>46015</v>
      </c>
      <c r="C7883" s="89">
        <v>5.5</v>
      </c>
      <c r="D7883" s="89">
        <v>-0.5</v>
      </c>
      <c r="E7883" s="96">
        <v>330</v>
      </c>
      <c r="F7883" s="89">
        <v>0</v>
      </c>
      <c r="G7883" s="89">
        <v>1033.3</v>
      </c>
      <c r="H7883">
        <v>0.77</v>
      </c>
      <c r="I7883" t="s">
        <v>19</v>
      </c>
      <c r="J7883">
        <v>1.1000000000000001</v>
      </c>
      <c r="K7883">
        <v>12</v>
      </c>
      <c r="L7883">
        <v>2025</v>
      </c>
      <c r="M7883" t="s">
        <v>380</v>
      </c>
      <c r="N7883" s="89" cm="1">
        <f t="array" ref="N7883">IF(ISNUMBER(_34_KNMI_Stations[[#This Row],[Etmaal temperatuur °C]]),IF(_34_KNMI_Stations[[#This Row],[Etmaal temperatuur °C]]&lt;stookgrens[],stookgrens[]-_34_KNMI_Stations[[#This Row],[Etmaal temperatuur °C]],0),"")</f>
        <v>18.5</v>
      </c>
      <c r="O7883" s="89">
        <f>_34_KNMI_Stations[[#This Row],[graaddagen]]*_34_KNMI_Stations[[#This Row],[Gewogen factor]]</f>
        <v>20.350000000000001</v>
      </c>
      <c r="P7883" s="89" cm="1">
        <f t="array" ref="P7883">IF(ISNUMBER(_34_KNMI_Stations[[#This Row],[Etmaal temperatuur °C]]),IF(_34_KNMI_Stations[[#This Row],[Etmaal temperatuur °C]]&gt;stookgrens[],_34_KNMI_Stations[[#This Row],[Etmaal temperatuur °C]]-stookgrens[],0),"")</f>
        <v>0</v>
      </c>
    </row>
    <row r="7884" spans="1:16" x14ac:dyDescent="0.25">
      <c r="A7884">
        <v>290</v>
      </c>
      <c r="B7884" s="110">
        <v>46016</v>
      </c>
      <c r="C7884" s="89">
        <v>5</v>
      </c>
      <c r="D7884" s="89">
        <v>-4.5999999999999996</v>
      </c>
      <c r="E7884" s="96">
        <v>385</v>
      </c>
      <c r="F7884" s="89">
        <v>0</v>
      </c>
      <c r="G7884" s="89">
        <v>1032.9000000000001</v>
      </c>
      <c r="H7884">
        <v>0.73</v>
      </c>
      <c r="I7884" t="s">
        <v>19</v>
      </c>
      <c r="J7884">
        <v>1.1000000000000001</v>
      </c>
      <c r="K7884">
        <v>12</v>
      </c>
      <c r="L7884">
        <v>2025</v>
      </c>
      <c r="M7884" t="s">
        <v>380</v>
      </c>
      <c r="N7884" s="89" cm="1">
        <f t="array" ref="N7884">IF(ISNUMBER(_34_KNMI_Stations[[#This Row],[Etmaal temperatuur °C]]),IF(_34_KNMI_Stations[[#This Row],[Etmaal temperatuur °C]]&lt;stookgrens[],stookgrens[]-_34_KNMI_Stations[[#This Row],[Etmaal temperatuur °C]],0),"")</f>
        <v>22.6</v>
      </c>
      <c r="O7884" s="89">
        <f>_34_KNMI_Stations[[#This Row],[graaddagen]]*_34_KNMI_Stations[[#This Row],[Gewogen factor]]</f>
        <v>24.860000000000003</v>
      </c>
      <c r="P7884" s="89" cm="1">
        <f t="array" ref="P7884">IF(ISNUMBER(_34_KNMI_Stations[[#This Row],[Etmaal temperatuur °C]]),IF(_34_KNMI_Stations[[#This Row],[Etmaal temperatuur °C]]&gt;stookgrens[],_34_KNMI_Stations[[#This Row],[Etmaal temperatuur °C]]-stookgrens[],0),"")</f>
        <v>0</v>
      </c>
    </row>
    <row r="7885" spans="1:16" x14ac:dyDescent="0.25">
      <c r="A7885">
        <v>290</v>
      </c>
      <c r="B7885" s="110">
        <v>46017</v>
      </c>
      <c r="C7885" s="89">
        <v>3.7</v>
      </c>
      <c r="D7885" s="89">
        <v>-3.5</v>
      </c>
      <c r="E7885" s="96">
        <v>387</v>
      </c>
      <c r="F7885" s="89">
        <v>0</v>
      </c>
      <c r="G7885" s="89">
        <v>1033</v>
      </c>
      <c r="H7885">
        <v>0.75</v>
      </c>
      <c r="I7885" t="s">
        <v>19</v>
      </c>
      <c r="J7885">
        <v>1.1000000000000001</v>
      </c>
      <c r="K7885">
        <v>12</v>
      </c>
      <c r="L7885">
        <v>2025</v>
      </c>
      <c r="M7885" t="s">
        <v>380</v>
      </c>
      <c r="N7885" s="89" cm="1">
        <f t="array" ref="N7885">IF(ISNUMBER(_34_KNMI_Stations[[#This Row],[Etmaal temperatuur °C]]),IF(_34_KNMI_Stations[[#This Row],[Etmaal temperatuur °C]]&lt;stookgrens[],stookgrens[]-_34_KNMI_Stations[[#This Row],[Etmaal temperatuur °C]],0),"")</f>
        <v>21.5</v>
      </c>
      <c r="O7885" s="89">
        <f>_34_KNMI_Stations[[#This Row],[graaddagen]]*_34_KNMI_Stations[[#This Row],[Gewogen factor]]</f>
        <v>23.650000000000002</v>
      </c>
      <c r="P7885" s="89" cm="1">
        <f t="array" ref="P7885">IF(ISNUMBER(_34_KNMI_Stations[[#This Row],[Etmaal temperatuur °C]]),IF(_34_KNMI_Stations[[#This Row],[Etmaal temperatuur °C]]&gt;stookgrens[],_34_KNMI_Stations[[#This Row],[Etmaal temperatuur °C]]-stookgrens[],0),"")</f>
        <v>0</v>
      </c>
    </row>
    <row r="7886" spans="1:16" x14ac:dyDescent="0.25">
      <c r="A7886">
        <v>290</v>
      </c>
      <c r="B7886" s="110">
        <v>46018</v>
      </c>
      <c r="C7886" s="89">
        <v>1.5</v>
      </c>
      <c r="D7886" s="89">
        <v>-0.8</v>
      </c>
      <c r="E7886" s="96">
        <v>107</v>
      </c>
      <c r="F7886" s="89">
        <v>0</v>
      </c>
      <c r="G7886" s="89">
        <v>1033.8</v>
      </c>
      <c r="H7886">
        <v>0.91</v>
      </c>
      <c r="I7886" t="s">
        <v>19</v>
      </c>
      <c r="J7886">
        <v>1.1000000000000001</v>
      </c>
      <c r="K7886">
        <v>12</v>
      </c>
      <c r="L7886">
        <v>2025</v>
      </c>
      <c r="M7886" t="s">
        <v>380</v>
      </c>
      <c r="N7886" s="89" cm="1">
        <f t="array" ref="N7886">IF(ISNUMBER(_34_KNMI_Stations[[#This Row],[Etmaal temperatuur °C]]),IF(_34_KNMI_Stations[[#This Row],[Etmaal temperatuur °C]]&lt;stookgrens[],stookgrens[]-_34_KNMI_Stations[[#This Row],[Etmaal temperatuur °C]],0),"")</f>
        <v>18.8</v>
      </c>
      <c r="O7886" s="89">
        <f>_34_KNMI_Stations[[#This Row],[graaddagen]]*_34_KNMI_Stations[[#This Row],[Gewogen factor]]</f>
        <v>20.680000000000003</v>
      </c>
      <c r="P7886" s="89" cm="1">
        <f t="array" ref="P7886">IF(ISNUMBER(_34_KNMI_Stations[[#This Row],[Etmaal temperatuur °C]]),IF(_34_KNMI_Stations[[#This Row],[Etmaal temperatuur °C]]&gt;stookgrens[],_34_KNMI_Stations[[#This Row],[Etmaal temperatuur °C]]-stookgrens[],0),"")</f>
        <v>0</v>
      </c>
    </row>
    <row r="7887" spans="1:16" x14ac:dyDescent="0.25">
      <c r="A7887">
        <v>290</v>
      </c>
      <c r="B7887" s="110">
        <v>46019</v>
      </c>
      <c r="C7887" s="89">
        <v>0.8</v>
      </c>
      <c r="D7887" s="89">
        <v>-0.5</v>
      </c>
      <c r="E7887" s="96">
        <v>391</v>
      </c>
      <c r="F7887" s="89">
        <v>0</v>
      </c>
      <c r="G7887" s="89">
        <v>1031.9000000000001</v>
      </c>
      <c r="H7887">
        <v>0.95</v>
      </c>
      <c r="I7887" t="s">
        <v>19</v>
      </c>
      <c r="J7887">
        <v>1.1000000000000001</v>
      </c>
      <c r="K7887">
        <v>12</v>
      </c>
      <c r="L7887">
        <v>2025</v>
      </c>
      <c r="M7887" t="s">
        <v>380</v>
      </c>
      <c r="N7887" s="89" cm="1">
        <f t="array" ref="N7887">IF(ISNUMBER(_34_KNMI_Stations[[#This Row],[Etmaal temperatuur °C]]),IF(_34_KNMI_Stations[[#This Row],[Etmaal temperatuur °C]]&lt;stookgrens[],stookgrens[]-_34_KNMI_Stations[[#This Row],[Etmaal temperatuur °C]],0),"")</f>
        <v>18.5</v>
      </c>
      <c r="O7887" s="89">
        <f>_34_KNMI_Stations[[#This Row],[graaddagen]]*_34_KNMI_Stations[[#This Row],[Gewogen factor]]</f>
        <v>20.350000000000001</v>
      </c>
      <c r="P7887" s="89" cm="1">
        <f t="array" ref="P7887">IF(ISNUMBER(_34_KNMI_Stations[[#This Row],[Etmaal temperatuur °C]]),IF(_34_KNMI_Stations[[#This Row],[Etmaal temperatuur °C]]&gt;stookgrens[],_34_KNMI_Stations[[#This Row],[Etmaal temperatuur °C]]-stookgrens[],0),"")</f>
        <v>0</v>
      </c>
    </row>
    <row r="7888" spans="1:16" x14ac:dyDescent="0.25">
      <c r="A7888">
        <v>290</v>
      </c>
      <c r="B7888" s="110">
        <v>46020</v>
      </c>
      <c r="C7888" s="89">
        <v>1.6</v>
      </c>
      <c r="D7888" s="89">
        <v>1.7</v>
      </c>
      <c r="E7888" s="96">
        <v>113</v>
      </c>
      <c r="F7888" s="89">
        <v>0.2</v>
      </c>
      <c r="G7888" s="89">
        <v>1025.4000000000001</v>
      </c>
      <c r="H7888">
        <v>0.98</v>
      </c>
      <c r="I7888" t="s">
        <v>19</v>
      </c>
      <c r="J7888">
        <v>1.1000000000000001</v>
      </c>
      <c r="K7888">
        <v>12</v>
      </c>
      <c r="L7888">
        <v>2025</v>
      </c>
      <c r="M7888" t="s">
        <v>306</v>
      </c>
      <c r="N7888" s="89" cm="1">
        <f t="array" ref="N7888">IF(ISNUMBER(_34_KNMI_Stations[[#This Row],[Etmaal temperatuur °C]]),IF(_34_KNMI_Stations[[#This Row],[Etmaal temperatuur °C]]&lt;stookgrens[],stookgrens[]-_34_KNMI_Stations[[#This Row],[Etmaal temperatuur °C]],0),"")</f>
        <v>16.3</v>
      </c>
      <c r="O7888" s="89">
        <f>_34_KNMI_Stations[[#This Row],[graaddagen]]*_34_KNMI_Stations[[#This Row],[Gewogen factor]]</f>
        <v>17.930000000000003</v>
      </c>
      <c r="P7888" s="89" cm="1">
        <f t="array" ref="P7888">IF(ISNUMBER(_34_KNMI_Stations[[#This Row],[Etmaal temperatuur °C]]),IF(_34_KNMI_Stations[[#This Row],[Etmaal temperatuur °C]]&gt;stookgrens[],_34_KNMI_Stations[[#This Row],[Etmaal temperatuur °C]]-stookgrens[],0),"")</f>
        <v>0</v>
      </c>
    </row>
    <row r="7889" spans="1:16" x14ac:dyDescent="0.25">
      <c r="A7889">
        <v>290</v>
      </c>
      <c r="B7889" s="110">
        <v>46021</v>
      </c>
      <c r="C7889" s="89">
        <v>1.5</v>
      </c>
      <c r="D7889" s="89">
        <v>-0.4</v>
      </c>
      <c r="E7889" s="96">
        <v>409</v>
      </c>
      <c r="F7889" s="89">
        <v>0</v>
      </c>
      <c r="G7889" s="89">
        <v>1028.5</v>
      </c>
      <c r="H7889">
        <v>0.89</v>
      </c>
      <c r="I7889" t="s">
        <v>19</v>
      </c>
      <c r="J7889">
        <v>1.1000000000000001</v>
      </c>
      <c r="K7889">
        <v>12</v>
      </c>
      <c r="L7889">
        <v>2025</v>
      </c>
      <c r="M7889" t="s">
        <v>306</v>
      </c>
      <c r="N7889" s="89" cm="1">
        <f t="array" ref="N7889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7889" s="89">
        <f>_34_KNMI_Stations[[#This Row],[graaddagen]]*_34_KNMI_Stations[[#This Row],[Gewogen factor]]</f>
        <v>20.239999999999998</v>
      </c>
      <c r="P7889" s="89" cm="1">
        <f t="array" ref="P7889">IF(ISNUMBER(_34_KNMI_Stations[[#This Row],[Etmaal temperatuur °C]]),IF(_34_KNMI_Stations[[#This Row],[Etmaal temperatuur °C]]&gt;stookgrens[],_34_KNMI_Stations[[#This Row],[Etmaal temperatuur °C]]-stookgrens[],0),"")</f>
        <v>0</v>
      </c>
    </row>
    <row r="7890" spans="1:16" x14ac:dyDescent="0.25">
      <c r="A7890">
        <v>290</v>
      </c>
      <c r="B7890" s="110">
        <v>46022</v>
      </c>
      <c r="C7890" s="89">
        <v>4.0999999999999996</v>
      </c>
      <c r="D7890" s="89">
        <v>1.6</v>
      </c>
      <c r="E7890" s="96">
        <v>223</v>
      </c>
      <c r="F7890" s="89">
        <v>0.8</v>
      </c>
      <c r="G7890" s="89">
        <v>1021.6</v>
      </c>
      <c r="H7890">
        <v>0.94</v>
      </c>
      <c r="I7890" t="s">
        <v>19</v>
      </c>
      <c r="J7890">
        <v>1.1000000000000001</v>
      </c>
      <c r="K7890">
        <v>12</v>
      </c>
      <c r="L7890">
        <v>2025</v>
      </c>
      <c r="M7890" t="s">
        <v>306</v>
      </c>
      <c r="N7890" s="89" cm="1">
        <f t="array" ref="N7890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7890" s="89">
        <f>_34_KNMI_Stations[[#This Row],[graaddagen]]*_34_KNMI_Stations[[#This Row],[Gewogen factor]]</f>
        <v>18.04</v>
      </c>
      <c r="P7890" s="89" cm="1">
        <f t="array" ref="P7890">IF(ISNUMBER(_34_KNMI_Stations[[#This Row],[Etmaal temperatuur °C]]),IF(_34_KNMI_Stations[[#This Row],[Etmaal temperatuur °C]]&gt;stookgrens[],_34_KNMI_Stations[[#This Row],[Etmaal temperatuur °C]]-stookgrens[],0),"")</f>
        <v>0</v>
      </c>
    </row>
    <row r="7891" spans="1:16" x14ac:dyDescent="0.25">
      <c r="A7891">
        <v>290</v>
      </c>
      <c r="B7891" s="110">
        <v>46023</v>
      </c>
      <c r="C7891" s="89">
        <v>7.3</v>
      </c>
      <c r="D7891" s="89">
        <v>2.2999999999999998</v>
      </c>
      <c r="E7891" s="96">
        <v>70</v>
      </c>
      <c r="F7891" s="89">
        <v>10.1</v>
      </c>
      <c r="G7891" s="89">
        <v>1001.5</v>
      </c>
      <c r="H7891">
        <v>0.92</v>
      </c>
      <c r="I7891" t="s">
        <v>19</v>
      </c>
      <c r="J7891">
        <v>1.1000000000000001</v>
      </c>
      <c r="K7891">
        <v>1</v>
      </c>
      <c r="L7891">
        <v>2026</v>
      </c>
      <c r="M7891" t="s">
        <v>306</v>
      </c>
      <c r="N7891" s="89" cm="1">
        <f t="array" ref="N7891">IF(ISNUMBER(_34_KNMI_Stations[[#This Row],[Etmaal temperatuur °C]]),IF(_34_KNMI_Stations[[#This Row],[Etmaal temperatuur °C]]&lt;stookgrens[],stookgrens[]-_34_KNMI_Stations[[#This Row],[Etmaal temperatuur °C]],0),"")</f>
        <v>15.7</v>
      </c>
      <c r="O7891" s="89">
        <f>_34_KNMI_Stations[[#This Row],[graaddagen]]*_34_KNMI_Stations[[#This Row],[Gewogen factor]]</f>
        <v>17.27</v>
      </c>
      <c r="P7891" s="89" cm="1">
        <f t="array" ref="P7891">IF(ISNUMBER(_34_KNMI_Stations[[#This Row],[Etmaal temperatuur °C]]),IF(_34_KNMI_Stations[[#This Row],[Etmaal temperatuur °C]]&gt;stookgrens[],_34_KNMI_Stations[[#This Row],[Etmaal temperatuur °C]]-stookgrens[],0),"")</f>
        <v>0</v>
      </c>
    </row>
    <row r="7892" spans="1:16" x14ac:dyDescent="0.25">
      <c r="A7892">
        <v>290</v>
      </c>
      <c r="B7892" s="110">
        <v>46024</v>
      </c>
      <c r="C7892" s="89">
        <v>6.3</v>
      </c>
      <c r="D7892" s="89">
        <v>1</v>
      </c>
      <c r="E7892" s="96">
        <v>117</v>
      </c>
      <c r="F7892" s="89">
        <v>8.6</v>
      </c>
      <c r="G7892" s="89">
        <v>996.6</v>
      </c>
      <c r="H7892">
        <v>0.93</v>
      </c>
      <c r="I7892" t="s">
        <v>19</v>
      </c>
      <c r="J7892">
        <v>1.1000000000000001</v>
      </c>
      <c r="K7892">
        <v>1</v>
      </c>
      <c r="L7892">
        <v>2026</v>
      </c>
      <c r="M7892" t="s">
        <v>306</v>
      </c>
      <c r="N7892" s="89" cm="1">
        <f t="array" ref="N7892">IF(ISNUMBER(_34_KNMI_Stations[[#This Row],[Etmaal temperatuur °C]]),IF(_34_KNMI_Stations[[#This Row],[Etmaal temperatuur °C]]&lt;stookgrens[],stookgrens[]-_34_KNMI_Stations[[#This Row],[Etmaal temperatuur °C]],0),"")</f>
        <v>17</v>
      </c>
      <c r="O7892" s="89">
        <f>_34_KNMI_Stations[[#This Row],[graaddagen]]*_34_KNMI_Stations[[#This Row],[Gewogen factor]]</f>
        <v>18.700000000000003</v>
      </c>
      <c r="P7892" s="89" cm="1">
        <f t="array" ref="P7892">IF(ISNUMBER(_34_KNMI_Stations[[#This Row],[Etmaal temperatuur °C]]),IF(_34_KNMI_Stations[[#This Row],[Etmaal temperatuur °C]]&gt;stookgrens[],_34_KNMI_Stations[[#This Row],[Etmaal temperatuur °C]]-stookgrens[],0),"")</f>
        <v>0</v>
      </c>
    </row>
    <row r="7893" spans="1:16" x14ac:dyDescent="0.25">
      <c r="A7893">
        <v>290</v>
      </c>
      <c r="B7893" s="110">
        <v>46025</v>
      </c>
      <c r="C7893" s="89">
        <v>6</v>
      </c>
      <c r="D7893" s="89">
        <v>0.4</v>
      </c>
      <c r="E7893" s="96">
        <v>136</v>
      </c>
      <c r="F7893" s="89">
        <v>4.7</v>
      </c>
      <c r="G7893" s="89">
        <v>1001</v>
      </c>
      <c r="H7893">
        <v>0.96</v>
      </c>
      <c r="I7893" t="s">
        <v>19</v>
      </c>
      <c r="J7893">
        <v>1.1000000000000001</v>
      </c>
      <c r="K7893">
        <v>1</v>
      </c>
      <c r="L7893">
        <v>2026</v>
      </c>
      <c r="M7893" t="s">
        <v>306</v>
      </c>
      <c r="N7893" s="89" cm="1">
        <f t="array" ref="N7893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7893" s="89">
        <f>_34_KNMI_Stations[[#This Row],[graaddagen]]*_34_KNMI_Stations[[#This Row],[Gewogen factor]]</f>
        <v>19.360000000000003</v>
      </c>
      <c r="P7893" s="89" cm="1">
        <f t="array" ref="P7893">IF(ISNUMBER(_34_KNMI_Stations[[#This Row],[Etmaal temperatuur °C]]),IF(_34_KNMI_Stations[[#This Row],[Etmaal temperatuur °C]]&gt;stookgrens[],_34_KNMI_Stations[[#This Row],[Etmaal temperatuur °C]]-stookgrens[],0),"")</f>
        <v>0</v>
      </c>
    </row>
    <row r="7894" spans="1:16" x14ac:dyDescent="0.25">
      <c r="A7894">
        <v>290</v>
      </c>
      <c r="B7894" s="110">
        <v>46026</v>
      </c>
      <c r="C7894" s="89">
        <v>5.6</v>
      </c>
      <c r="D7894" s="89">
        <v>0.4</v>
      </c>
      <c r="E7894" s="96">
        <v>222</v>
      </c>
      <c r="F7894" s="89"/>
      <c r="G7894" s="89">
        <v>1006.9</v>
      </c>
      <c r="H7894">
        <v>0.92</v>
      </c>
      <c r="I7894" t="s">
        <v>19</v>
      </c>
      <c r="J7894">
        <v>1.1000000000000001</v>
      </c>
      <c r="K7894">
        <v>1</v>
      </c>
      <c r="L7894">
        <v>2026</v>
      </c>
      <c r="M7894" t="s">
        <v>306</v>
      </c>
      <c r="N7894" s="89" cm="1">
        <f t="array" ref="N7894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7894" s="89">
        <f>_34_KNMI_Stations[[#This Row],[graaddagen]]*_34_KNMI_Stations[[#This Row],[Gewogen factor]]</f>
        <v>19.360000000000003</v>
      </c>
      <c r="P7894" s="89" cm="1">
        <f t="array" ref="P7894">IF(ISNUMBER(_34_KNMI_Stations[[#This Row],[Etmaal temperatuur °C]]),IF(_34_KNMI_Stations[[#This Row],[Etmaal temperatuur °C]]&gt;stookgrens[],_34_KNMI_Stations[[#This Row],[Etmaal temperatuur °C]]-stookgrens[],0),"")</f>
        <v>0</v>
      </c>
    </row>
    <row r="7895" spans="1:16" x14ac:dyDescent="0.25">
      <c r="A7895">
        <v>290</v>
      </c>
      <c r="B7895" s="110">
        <v>46027</v>
      </c>
      <c r="C7895" s="89">
        <v>4.3</v>
      </c>
      <c r="D7895" s="89">
        <v>-1.4</v>
      </c>
      <c r="E7895" s="96">
        <v>175</v>
      </c>
      <c r="F7895" s="89">
        <v>1.4</v>
      </c>
      <c r="G7895" s="89">
        <v>1010.1</v>
      </c>
      <c r="H7895">
        <v>0.9</v>
      </c>
      <c r="I7895" t="s">
        <v>19</v>
      </c>
      <c r="J7895">
        <v>1.1000000000000001</v>
      </c>
      <c r="K7895">
        <v>1</v>
      </c>
      <c r="L7895">
        <v>2026</v>
      </c>
      <c r="M7895" t="s">
        <v>344</v>
      </c>
      <c r="N7895" s="89" cm="1">
        <f t="array" ref="N7895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7895" s="89">
        <f>_34_KNMI_Stations[[#This Row],[graaddagen]]*_34_KNMI_Stations[[#This Row],[Gewogen factor]]</f>
        <v>21.34</v>
      </c>
      <c r="P7895" s="89" cm="1">
        <f t="array" ref="P7895">IF(ISNUMBER(_34_KNMI_Stations[[#This Row],[Etmaal temperatuur °C]]),IF(_34_KNMI_Stations[[#This Row],[Etmaal temperatuur °C]]&gt;stookgrens[],_34_KNMI_Stations[[#This Row],[Etmaal temperatuur °C]]-stookgrens[],0),"")</f>
        <v>0</v>
      </c>
    </row>
    <row r="7896" spans="1:16" x14ac:dyDescent="0.25">
      <c r="A7896">
        <v>290</v>
      </c>
      <c r="B7896" s="110">
        <v>46028</v>
      </c>
      <c r="C7896" s="89">
        <v>3.6</v>
      </c>
      <c r="D7896" s="89">
        <v>-1.1000000000000001</v>
      </c>
      <c r="E7896" s="96">
        <v>202</v>
      </c>
      <c r="F7896" s="89">
        <v>0.1</v>
      </c>
      <c r="G7896" s="89">
        <v>1014.3</v>
      </c>
      <c r="H7896">
        <v>0.96</v>
      </c>
      <c r="I7896" t="s">
        <v>19</v>
      </c>
      <c r="J7896">
        <v>1.1000000000000001</v>
      </c>
      <c r="K7896">
        <v>1</v>
      </c>
      <c r="L7896">
        <v>2026</v>
      </c>
      <c r="M7896" t="s">
        <v>344</v>
      </c>
      <c r="N7896" s="89" cm="1">
        <f t="array" ref="N7896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7896" s="89">
        <f>_34_KNMI_Stations[[#This Row],[graaddagen]]*_34_KNMI_Stations[[#This Row],[Gewogen factor]]</f>
        <v>21.01</v>
      </c>
      <c r="P7896" s="89" cm="1">
        <f t="array" ref="P7896">IF(ISNUMBER(_34_KNMI_Stations[[#This Row],[Etmaal temperatuur °C]]),IF(_34_KNMI_Stations[[#This Row],[Etmaal temperatuur °C]]&gt;stookgrens[],_34_KNMI_Stations[[#This Row],[Etmaal temperatuur °C]]-stookgrens[],0),"")</f>
        <v>0</v>
      </c>
    </row>
    <row r="7897" spans="1:16" x14ac:dyDescent="0.25">
      <c r="A7897">
        <v>290</v>
      </c>
      <c r="B7897" s="110">
        <v>46029</v>
      </c>
      <c r="C7897" s="89">
        <v>6.6</v>
      </c>
      <c r="D7897" s="89">
        <v>-0.9</v>
      </c>
      <c r="E7897" s="96">
        <v>107</v>
      </c>
      <c r="F7897" s="89">
        <v>4.2</v>
      </c>
      <c r="G7897" s="89">
        <v>1006.5</v>
      </c>
      <c r="H7897">
        <v>0.88</v>
      </c>
      <c r="I7897" t="s">
        <v>19</v>
      </c>
      <c r="J7897">
        <v>1.1000000000000001</v>
      </c>
      <c r="K7897">
        <v>1</v>
      </c>
      <c r="L7897">
        <v>2026</v>
      </c>
      <c r="M7897" t="s">
        <v>344</v>
      </c>
      <c r="N7897" s="89" cm="1">
        <f t="array" ref="N7897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7897" s="89">
        <f>_34_KNMI_Stations[[#This Row],[graaddagen]]*_34_KNMI_Stations[[#This Row],[Gewogen factor]]</f>
        <v>20.79</v>
      </c>
      <c r="P7897" s="89" cm="1">
        <f t="array" ref="P7897">IF(ISNUMBER(_34_KNMI_Stations[[#This Row],[Etmaal temperatuur °C]]),IF(_34_KNMI_Stations[[#This Row],[Etmaal temperatuur °C]]&gt;stookgrens[],_34_KNMI_Stations[[#This Row],[Etmaal temperatuur °C]]-stookgrens[],0),"")</f>
        <v>0</v>
      </c>
    </row>
    <row r="7898" spans="1:16" x14ac:dyDescent="0.25">
      <c r="A7898">
        <v>290</v>
      </c>
      <c r="B7898" s="110">
        <v>46030</v>
      </c>
      <c r="C7898" s="89">
        <v>4.0999999999999996</v>
      </c>
      <c r="D7898" s="89">
        <v>1.5</v>
      </c>
      <c r="E7898" s="96">
        <v>199</v>
      </c>
      <c r="F7898" s="89">
        <v>0.2</v>
      </c>
      <c r="G7898" s="89">
        <v>1003</v>
      </c>
      <c r="H7898">
        <v>0.9</v>
      </c>
      <c r="I7898" t="s">
        <v>19</v>
      </c>
      <c r="J7898">
        <v>1.1000000000000001</v>
      </c>
      <c r="K7898">
        <v>1</v>
      </c>
      <c r="L7898">
        <v>2026</v>
      </c>
      <c r="M7898" t="s">
        <v>344</v>
      </c>
      <c r="N7898" s="89" cm="1">
        <f t="array" ref="N7898">IF(ISNUMBER(_34_KNMI_Stations[[#This Row],[Etmaal temperatuur °C]]),IF(_34_KNMI_Stations[[#This Row],[Etmaal temperatuur °C]]&lt;stookgrens[],stookgrens[]-_34_KNMI_Stations[[#This Row],[Etmaal temperatuur °C]],0),"")</f>
        <v>16.5</v>
      </c>
      <c r="O7898" s="89">
        <f>_34_KNMI_Stations[[#This Row],[graaddagen]]*_34_KNMI_Stations[[#This Row],[Gewogen factor]]</f>
        <v>18.150000000000002</v>
      </c>
      <c r="P7898" s="89" cm="1">
        <f t="array" ref="P7898">IF(ISNUMBER(_34_KNMI_Stations[[#This Row],[Etmaal temperatuur °C]]),IF(_34_KNMI_Stations[[#This Row],[Etmaal temperatuur °C]]&gt;stookgrens[],_34_KNMI_Stations[[#This Row],[Etmaal temperatuur °C]]-stookgrens[],0),"")</f>
        <v>0</v>
      </c>
    </row>
    <row r="7899" spans="1:16" x14ac:dyDescent="0.25">
      <c r="A7899">
        <v>290</v>
      </c>
      <c r="B7899" s="110">
        <v>46031</v>
      </c>
      <c r="C7899" s="89">
        <v>5.9</v>
      </c>
      <c r="D7899" s="89">
        <v>0.7</v>
      </c>
      <c r="E7899" s="96">
        <v>113</v>
      </c>
      <c r="F7899" s="89">
        <v>13.9</v>
      </c>
      <c r="G7899" s="89">
        <v>988.1</v>
      </c>
      <c r="H7899">
        <v>0.96</v>
      </c>
      <c r="I7899" t="s">
        <v>19</v>
      </c>
      <c r="J7899">
        <v>1.1000000000000001</v>
      </c>
      <c r="K7899">
        <v>1</v>
      </c>
      <c r="L7899">
        <v>2026</v>
      </c>
      <c r="M7899" t="s">
        <v>344</v>
      </c>
      <c r="N7899" s="89" cm="1">
        <f t="array" ref="N7899">IF(ISNUMBER(_34_KNMI_Stations[[#This Row],[Etmaal temperatuur °C]]),IF(_34_KNMI_Stations[[#This Row],[Etmaal temperatuur °C]]&lt;stookgrens[],stookgrens[]-_34_KNMI_Stations[[#This Row],[Etmaal temperatuur °C]],0),"")</f>
        <v>17.3</v>
      </c>
      <c r="O7899" s="89">
        <f>_34_KNMI_Stations[[#This Row],[graaddagen]]*_34_KNMI_Stations[[#This Row],[Gewogen factor]]</f>
        <v>19.03</v>
      </c>
      <c r="P7899" s="89" cm="1">
        <f t="array" ref="P7899">IF(ISNUMBER(_34_KNMI_Stations[[#This Row],[Etmaal temperatuur °C]]),IF(_34_KNMI_Stations[[#This Row],[Etmaal temperatuur °C]]&gt;stookgrens[],_34_KNMI_Stations[[#This Row],[Etmaal temperatuur °C]]-stookgrens[],0),"")</f>
        <v>0</v>
      </c>
    </row>
    <row r="7900" spans="1:16" x14ac:dyDescent="0.25">
      <c r="A7900">
        <v>290</v>
      </c>
      <c r="B7900" s="110">
        <v>46032</v>
      </c>
      <c r="C7900" s="89">
        <v>4.8</v>
      </c>
      <c r="D7900" s="89">
        <v>-4.0999999999999996</v>
      </c>
      <c r="E7900" s="96">
        <v>437</v>
      </c>
      <c r="F7900" s="89">
        <v>1.7</v>
      </c>
      <c r="G7900" s="89">
        <v>1012</v>
      </c>
      <c r="H7900">
        <v>0.8</v>
      </c>
      <c r="I7900" t="s">
        <v>19</v>
      </c>
      <c r="J7900">
        <v>1.1000000000000001</v>
      </c>
      <c r="K7900">
        <v>1</v>
      </c>
      <c r="L7900">
        <v>2026</v>
      </c>
      <c r="M7900" t="s">
        <v>344</v>
      </c>
      <c r="N7900" s="89" cm="1">
        <f t="array" ref="N7900">IF(ISNUMBER(_34_KNMI_Stations[[#This Row],[Etmaal temperatuur °C]]),IF(_34_KNMI_Stations[[#This Row],[Etmaal temperatuur °C]]&lt;stookgrens[],stookgrens[]-_34_KNMI_Stations[[#This Row],[Etmaal temperatuur °C]],0),"")</f>
        <v>22.1</v>
      </c>
      <c r="O7900" s="89">
        <f>_34_KNMI_Stations[[#This Row],[graaddagen]]*_34_KNMI_Stations[[#This Row],[Gewogen factor]]</f>
        <v>24.310000000000002</v>
      </c>
      <c r="P7900" s="89" cm="1">
        <f t="array" ref="P7900">IF(ISNUMBER(_34_KNMI_Stations[[#This Row],[Etmaal temperatuur °C]]),IF(_34_KNMI_Stations[[#This Row],[Etmaal temperatuur °C]]&gt;stookgrens[],_34_KNMI_Stations[[#This Row],[Etmaal temperatuur °C]]-stookgrens[],0),"")</f>
        <v>0</v>
      </c>
    </row>
    <row r="7901" spans="1:16" x14ac:dyDescent="0.25">
      <c r="A7901">
        <v>290</v>
      </c>
      <c r="B7901" s="110">
        <v>46033</v>
      </c>
      <c r="C7901" s="89">
        <v>3.1</v>
      </c>
      <c r="D7901" s="89">
        <v>-4.0999999999999996</v>
      </c>
      <c r="E7901" s="96">
        <v>541</v>
      </c>
      <c r="F7901" s="89">
        <v>0</v>
      </c>
      <c r="G7901" s="89">
        <v>1022.9</v>
      </c>
      <c r="H7901">
        <v>0.84</v>
      </c>
      <c r="I7901" t="s">
        <v>19</v>
      </c>
      <c r="J7901">
        <v>1.1000000000000001</v>
      </c>
      <c r="K7901">
        <v>1</v>
      </c>
      <c r="L7901">
        <v>2026</v>
      </c>
      <c r="M7901" t="s">
        <v>344</v>
      </c>
      <c r="N7901" s="89" cm="1">
        <f t="array" ref="N7901">IF(ISNUMBER(_34_KNMI_Stations[[#This Row],[Etmaal temperatuur °C]]),IF(_34_KNMI_Stations[[#This Row],[Etmaal temperatuur °C]]&lt;stookgrens[],stookgrens[]-_34_KNMI_Stations[[#This Row],[Etmaal temperatuur °C]],0),"")</f>
        <v>22.1</v>
      </c>
      <c r="O7901" s="89">
        <f>_34_KNMI_Stations[[#This Row],[graaddagen]]*_34_KNMI_Stations[[#This Row],[Gewogen factor]]</f>
        <v>24.310000000000002</v>
      </c>
      <c r="P7901" s="89" cm="1">
        <f t="array" ref="P7901">IF(ISNUMBER(_34_KNMI_Stations[[#This Row],[Etmaal temperatuur °C]]),IF(_34_KNMI_Stations[[#This Row],[Etmaal temperatuur °C]]&gt;stookgrens[],_34_KNMI_Stations[[#This Row],[Etmaal temperatuur °C]]-stookgrens[],0),"")</f>
        <v>0</v>
      </c>
    </row>
    <row r="7902" spans="1:16" x14ac:dyDescent="0.25">
      <c r="A7902">
        <v>290</v>
      </c>
      <c r="B7902" s="110">
        <v>46034</v>
      </c>
      <c r="C7902" s="89">
        <v>4.8</v>
      </c>
      <c r="D7902" s="89">
        <v>3.4</v>
      </c>
      <c r="E7902" s="96">
        <v>100</v>
      </c>
      <c r="F7902" s="89">
        <v>3.8</v>
      </c>
      <c r="G7902" s="89">
        <v>1008.8</v>
      </c>
      <c r="H7902">
        <v>0.96</v>
      </c>
      <c r="I7902" t="s">
        <v>19</v>
      </c>
      <c r="J7902">
        <v>1.1000000000000001</v>
      </c>
      <c r="K7902">
        <v>1</v>
      </c>
      <c r="L7902">
        <v>2026</v>
      </c>
      <c r="M7902" t="s">
        <v>381</v>
      </c>
      <c r="N7902" s="89" cm="1">
        <f t="array" ref="N7902">IF(ISNUMBER(_34_KNMI_Stations[[#This Row],[Etmaal temperatuur °C]]),IF(_34_KNMI_Stations[[#This Row],[Etmaal temperatuur °C]]&lt;stookgrens[],stookgrens[]-_34_KNMI_Stations[[#This Row],[Etmaal temperatuur °C]],0),"")</f>
        <v>14.6</v>
      </c>
      <c r="O7902" s="89">
        <f>_34_KNMI_Stations[[#This Row],[graaddagen]]*_34_KNMI_Stations[[#This Row],[Gewogen factor]]</f>
        <v>16.060000000000002</v>
      </c>
      <c r="P7902" s="89" cm="1">
        <f t="array" ref="P7902">IF(ISNUMBER(_34_KNMI_Stations[[#This Row],[Etmaal temperatuur °C]]),IF(_34_KNMI_Stations[[#This Row],[Etmaal temperatuur °C]]&gt;stookgrens[],_34_KNMI_Stations[[#This Row],[Etmaal temperatuur °C]]-stookgrens[],0),"")</f>
        <v>0</v>
      </c>
    </row>
    <row r="7903" spans="1:16" x14ac:dyDescent="0.25">
      <c r="A7903">
        <v>290</v>
      </c>
      <c r="B7903" s="110">
        <v>46035</v>
      </c>
      <c r="C7903" s="89">
        <v>4.0999999999999996</v>
      </c>
      <c r="D7903" s="89">
        <v>8.6999999999999993</v>
      </c>
      <c r="E7903" s="96">
        <v>115</v>
      </c>
      <c r="F7903" s="89">
        <v>0.5</v>
      </c>
      <c r="G7903" s="89">
        <v>1008.5</v>
      </c>
      <c r="H7903">
        <v>0.92</v>
      </c>
      <c r="I7903" t="s">
        <v>19</v>
      </c>
      <c r="J7903">
        <v>1.1000000000000001</v>
      </c>
      <c r="K7903">
        <v>1</v>
      </c>
      <c r="L7903">
        <v>2026</v>
      </c>
      <c r="M7903" t="s">
        <v>381</v>
      </c>
      <c r="N7903" s="89" cm="1">
        <f t="array" ref="N7903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7903" s="89">
        <f>_34_KNMI_Stations[[#This Row],[graaddagen]]*_34_KNMI_Stations[[#This Row],[Gewogen factor]]</f>
        <v>10.230000000000002</v>
      </c>
      <c r="P7903" s="89" cm="1">
        <f t="array" ref="P7903">IF(ISNUMBER(_34_KNMI_Stations[[#This Row],[Etmaal temperatuur °C]]),IF(_34_KNMI_Stations[[#This Row],[Etmaal temperatuur °C]]&gt;stookgrens[],_34_KNMI_Stations[[#This Row],[Etmaal temperatuur °C]]-stookgrens[],0),"")</f>
        <v>0</v>
      </c>
    </row>
    <row r="7904" spans="1:16" x14ac:dyDescent="0.25">
      <c r="A7904">
        <v>290</v>
      </c>
      <c r="B7904" s="110">
        <v>46036</v>
      </c>
      <c r="C7904" s="89">
        <v>2.7</v>
      </c>
      <c r="D7904" s="89">
        <v>5.2</v>
      </c>
      <c r="E7904" s="96">
        <v>408</v>
      </c>
      <c r="F7904" s="89">
        <v>6.8</v>
      </c>
      <c r="G7904" s="89">
        <v>1012.3</v>
      </c>
      <c r="H7904">
        <v>0.92</v>
      </c>
      <c r="I7904" t="s">
        <v>19</v>
      </c>
      <c r="J7904">
        <v>1.1000000000000001</v>
      </c>
      <c r="K7904">
        <v>1</v>
      </c>
      <c r="L7904">
        <v>2026</v>
      </c>
      <c r="M7904" t="s">
        <v>381</v>
      </c>
      <c r="N7904" s="89" cm="1">
        <f t="array" ref="N7904">IF(ISNUMBER(_34_KNMI_Stations[[#This Row],[Etmaal temperatuur °C]]),IF(_34_KNMI_Stations[[#This Row],[Etmaal temperatuur °C]]&lt;stookgrens[],stookgrens[]-_34_KNMI_Stations[[#This Row],[Etmaal temperatuur °C]],0),"")</f>
        <v>12.8</v>
      </c>
      <c r="O7904" s="89">
        <f>_34_KNMI_Stations[[#This Row],[graaddagen]]*_34_KNMI_Stations[[#This Row],[Gewogen factor]]</f>
        <v>14.080000000000002</v>
      </c>
      <c r="P7904" s="89" cm="1">
        <f t="array" ref="P7904">IF(ISNUMBER(_34_KNMI_Stations[[#This Row],[Etmaal temperatuur °C]]),IF(_34_KNMI_Stations[[#This Row],[Etmaal temperatuur °C]]&gt;stookgrens[],_34_KNMI_Stations[[#This Row],[Etmaal temperatuur °C]]-stookgrens[],0),"")</f>
        <v>0</v>
      </c>
    </row>
    <row r="7905" spans="1:16" x14ac:dyDescent="0.25">
      <c r="A7905">
        <v>290</v>
      </c>
      <c r="B7905" s="110">
        <v>46037</v>
      </c>
      <c r="C7905" s="89">
        <v>4.3</v>
      </c>
      <c r="D7905" s="89">
        <v>9</v>
      </c>
      <c r="E7905" s="96">
        <v>118</v>
      </c>
      <c r="F7905" s="89">
        <v>0.3</v>
      </c>
      <c r="G7905" s="89">
        <v>1009</v>
      </c>
      <c r="H7905">
        <v>0.88</v>
      </c>
      <c r="I7905" t="s">
        <v>19</v>
      </c>
      <c r="J7905">
        <v>1.1000000000000001</v>
      </c>
      <c r="K7905">
        <v>1</v>
      </c>
      <c r="L7905">
        <v>2026</v>
      </c>
      <c r="M7905" t="s">
        <v>381</v>
      </c>
      <c r="N7905" s="89" cm="1">
        <f t="array" ref="N7905">IF(ISNUMBER(_34_KNMI_Stations[[#This Row],[Etmaal temperatuur °C]]),IF(_34_KNMI_Stations[[#This Row],[Etmaal temperatuur °C]]&lt;stookgrens[],stookgrens[]-_34_KNMI_Stations[[#This Row],[Etmaal temperatuur °C]],0),"")</f>
        <v>9</v>
      </c>
      <c r="O7905" s="89">
        <f>_34_KNMI_Stations[[#This Row],[graaddagen]]*_34_KNMI_Stations[[#This Row],[Gewogen factor]]</f>
        <v>9.9</v>
      </c>
      <c r="P7905" s="89" cm="1">
        <f t="array" ref="P7905">IF(ISNUMBER(_34_KNMI_Stations[[#This Row],[Etmaal temperatuur °C]]),IF(_34_KNMI_Stations[[#This Row],[Etmaal temperatuur °C]]&gt;stookgrens[],_34_KNMI_Stations[[#This Row],[Etmaal temperatuur °C]]-stookgrens[],0),"")</f>
        <v>0</v>
      </c>
    </row>
    <row r="7906" spans="1:16" x14ac:dyDescent="0.25">
      <c r="A7906">
        <v>290</v>
      </c>
      <c r="B7906" s="110">
        <v>46038</v>
      </c>
      <c r="C7906" s="89">
        <v>3.7</v>
      </c>
      <c r="D7906" s="89">
        <v>9.6999999999999993</v>
      </c>
      <c r="E7906" s="96">
        <v>295</v>
      </c>
      <c r="F7906" s="89">
        <v>3.4</v>
      </c>
      <c r="G7906" s="89">
        <v>1012.3</v>
      </c>
      <c r="H7906">
        <v>0.85</v>
      </c>
      <c r="I7906" t="s">
        <v>19</v>
      </c>
      <c r="J7906">
        <v>1.1000000000000001</v>
      </c>
      <c r="K7906">
        <v>1</v>
      </c>
      <c r="L7906">
        <v>2026</v>
      </c>
      <c r="M7906" t="s">
        <v>381</v>
      </c>
      <c r="N7906" s="89" cm="1">
        <f t="array" ref="N7906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7906" s="89">
        <f>_34_KNMI_Stations[[#This Row],[graaddagen]]*_34_KNMI_Stations[[#This Row],[Gewogen factor]]</f>
        <v>9.1300000000000008</v>
      </c>
      <c r="P7906" s="89" cm="1">
        <f t="array" ref="P7906">IF(ISNUMBER(_34_KNMI_Stations[[#This Row],[Etmaal temperatuur °C]]),IF(_34_KNMI_Stations[[#This Row],[Etmaal temperatuur °C]]&gt;stookgrens[],_34_KNMI_Stations[[#This Row],[Etmaal temperatuur °C]]-stookgrens[],0),"")</f>
        <v>0</v>
      </c>
    </row>
    <row r="7907" spans="1:16" x14ac:dyDescent="0.25">
      <c r="A7907">
        <v>290</v>
      </c>
      <c r="B7907" s="110">
        <v>46039</v>
      </c>
      <c r="C7907" s="89">
        <v>2</v>
      </c>
      <c r="D7907" s="89">
        <v>6.2</v>
      </c>
      <c r="E7907" s="96">
        <v>407</v>
      </c>
      <c r="F7907" s="89">
        <v>-0.1</v>
      </c>
      <c r="G7907" s="89">
        <v>1019.3</v>
      </c>
      <c r="H7907">
        <v>0.91</v>
      </c>
      <c r="I7907" t="s">
        <v>19</v>
      </c>
      <c r="J7907">
        <v>1.1000000000000001</v>
      </c>
      <c r="K7907">
        <v>1</v>
      </c>
      <c r="L7907">
        <v>2026</v>
      </c>
      <c r="M7907" t="s">
        <v>381</v>
      </c>
      <c r="N7907" s="89" cm="1">
        <f t="array" ref="N7907">IF(ISNUMBER(_34_KNMI_Stations[[#This Row],[Etmaal temperatuur °C]]),IF(_34_KNMI_Stations[[#This Row],[Etmaal temperatuur °C]]&lt;stookgrens[],stookgrens[]-_34_KNMI_Stations[[#This Row],[Etmaal temperatuur °C]],0),"")</f>
        <v>11.8</v>
      </c>
      <c r="O7907" s="89">
        <f>_34_KNMI_Stations[[#This Row],[graaddagen]]*_34_KNMI_Stations[[#This Row],[Gewogen factor]]</f>
        <v>12.980000000000002</v>
      </c>
      <c r="P7907" s="89" cm="1">
        <f t="array" ref="P7907">IF(ISNUMBER(_34_KNMI_Stations[[#This Row],[Etmaal temperatuur °C]]),IF(_34_KNMI_Stations[[#This Row],[Etmaal temperatuur °C]]&gt;stookgrens[],_34_KNMI_Stations[[#This Row],[Etmaal temperatuur °C]]-stookgrens[],0),"")</f>
        <v>0</v>
      </c>
    </row>
    <row r="7908" spans="1:16" x14ac:dyDescent="0.25">
      <c r="A7908">
        <v>290</v>
      </c>
      <c r="B7908" s="110">
        <v>46040</v>
      </c>
      <c r="C7908" s="89">
        <v>1.9</v>
      </c>
      <c r="D7908" s="89">
        <v>-0.2</v>
      </c>
      <c r="E7908" s="96">
        <v>145</v>
      </c>
      <c r="F7908" s="89">
        <v>0</v>
      </c>
      <c r="G7908" s="89">
        <v>1021.4</v>
      </c>
      <c r="H7908">
        <v>0.98</v>
      </c>
      <c r="I7908" t="s">
        <v>19</v>
      </c>
      <c r="J7908">
        <v>1.1000000000000001</v>
      </c>
      <c r="K7908">
        <v>1</v>
      </c>
      <c r="L7908">
        <v>2026</v>
      </c>
      <c r="M7908" t="s">
        <v>381</v>
      </c>
      <c r="N7908" s="89" cm="1">
        <f t="array" ref="N7908">IF(ISNUMBER(_34_KNMI_Stations[[#This Row],[Etmaal temperatuur °C]]),IF(_34_KNMI_Stations[[#This Row],[Etmaal temperatuur °C]]&lt;stookgrens[],stookgrens[]-_34_KNMI_Stations[[#This Row],[Etmaal temperatuur °C]],0),"")</f>
        <v>18.2</v>
      </c>
      <c r="O7908" s="89">
        <f>_34_KNMI_Stations[[#This Row],[graaddagen]]*_34_KNMI_Stations[[#This Row],[Gewogen factor]]</f>
        <v>20.02</v>
      </c>
      <c r="P7908" s="89" cm="1">
        <f t="array" ref="P7908">IF(ISNUMBER(_34_KNMI_Stations[[#This Row],[Etmaal temperatuur °C]]),IF(_34_KNMI_Stations[[#This Row],[Etmaal temperatuur °C]]&gt;stookgrens[],_34_KNMI_Stations[[#This Row],[Etmaal temperatuur °C]]-stookgrens[],0),"")</f>
        <v>0</v>
      </c>
    </row>
    <row r="7909" spans="1:16" x14ac:dyDescent="0.25">
      <c r="A7909">
        <v>290</v>
      </c>
      <c r="B7909" s="110">
        <v>46041</v>
      </c>
      <c r="C7909" s="89">
        <v>1.5</v>
      </c>
      <c r="D7909" s="89">
        <v>-0.1</v>
      </c>
      <c r="E7909" s="96">
        <v>506</v>
      </c>
      <c r="F7909" s="89">
        <v>0</v>
      </c>
      <c r="G7909" s="89">
        <v>1019.6</v>
      </c>
      <c r="H7909">
        <v>0.93</v>
      </c>
      <c r="I7909" t="s">
        <v>19</v>
      </c>
      <c r="J7909">
        <v>1.1000000000000001</v>
      </c>
      <c r="K7909">
        <v>1</v>
      </c>
      <c r="L7909">
        <v>2026</v>
      </c>
      <c r="M7909" t="s">
        <v>382</v>
      </c>
      <c r="N7909" s="89" cm="1">
        <f t="array" ref="N7909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7909" s="89">
        <f>_34_KNMI_Stations[[#This Row],[graaddagen]]*_34_KNMI_Stations[[#This Row],[Gewogen factor]]</f>
        <v>19.910000000000004</v>
      </c>
      <c r="P7909" s="89" cm="1">
        <f t="array" ref="P7909">IF(ISNUMBER(_34_KNMI_Stations[[#This Row],[Etmaal temperatuur °C]]),IF(_34_KNMI_Stations[[#This Row],[Etmaal temperatuur °C]]&gt;stookgrens[],_34_KNMI_Stations[[#This Row],[Etmaal temperatuur °C]]-stookgrens[],0),"")</f>
        <v>0</v>
      </c>
    </row>
    <row r="7910" spans="1:16" x14ac:dyDescent="0.25">
      <c r="A7910">
        <v>290</v>
      </c>
      <c r="B7910" s="110">
        <v>46042</v>
      </c>
      <c r="C7910" s="89">
        <v>1.6</v>
      </c>
      <c r="D7910" s="89">
        <v>0.8</v>
      </c>
      <c r="E7910" s="96">
        <v>508</v>
      </c>
      <c r="F7910" s="89">
        <v>0</v>
      </c>
      <c r="G7910" s="89">
        <v>1016.7</v>
      </c>
      <c r="H7910">
        <v>0.87</v>
      </c>
      <c r="I7910" t="s">
        <v>19</v>
      </c>
      <c r="J7910">
        <v>1.1000000000000001</v>
      </c>
      <c r="K7910">
        <v>1</v>
      </c>
      <c r="L7910">
        <v>2026</v>
      </c>
      <c r="M7910" t="s">
        <v>382</v>
      </c>
      <c r="N7910" s="89" cm="1">
        <f t="array" ref="N7910">IF(ISNUMBER(_34_KNMI_Stations[[#This Row],[Etmaal temperatuur °C]]),IF(_34_KNMI_Stations[[#This Row],[Etmaal temperatuur °C]]&lt;stookgrens[],stookgrens[]-_34_KNMI_Stations[[#This Row],[Etmaal temperatuur °C]],0),"")</f>
        <v>17.2</v>
      </c>
      <c r="O7910" s="89">
        <f>_34_KNMI_Stations[[#This Row],[graaddagen]]*_34_KNMI_Stations[[#This Row],[Gewogen factor]]</f>
        <v>18.920000000000002</v>
      </c>
      <c r="P7910" s="89" cm="1">
        <f t="array" ref="P7910">IF(ISNUMBER(_34_KNMI_Stations[[#This Row],[Etmaal temperatuur °C]]),IF(_34_KNMI_Stations[[#This Row],[Etmaal temperatuur °C]]&gt;stookgrens[],_34_KNMI_Stations[[#This Row],[Etmaal temperatuur °C]]-stookgrens[],0),"")</f>
        <v>0</v>
      </c>
    </row>
    <row r="7911" spans="1:16" x14ac:dyDescent="0.25">
      <c r="A7911">
        <v>290</v>
      </c>
      <c r="B7911" s="110">
        <v>46043</v>
      </c>
      <c r="C7911" s="89">
        <v>2.6</v>
      </c>
      <c r="D7911" s="89">
        <v>2.9</v>
      </c>
      <c r="E7911" s="96">
        <v>364</v>
      </c>
      <c r="F7911" s="89">
        <v>0</v>
      </c>
      <c r="G7911" s="89">
        <v>1004</v>
      </c>
      <c r="H7911">
        <v>0.75</v>
      </c>
      <c r="I7911" t="s">
        <v>19</v>
      </c>
      <c r="J7911">
        <v>1.1000000000000001</v>
      </c>
      <c r="K7911">
        <v>1</v>
      </c>
      <c r="L7911">
        <v>2026</v>
      </c>
      <c r="M7911" t="s">
        <v>382</v>
      </c>
      <c r="N7911" s="89" cm="1">
        <f t="array" ref="N7911">IF(ISNUMBER(_34_KNMI_Stations[[#This Row],[Etmaal temperatuur °C]]),IF(_34_KNMI_Stations[[#This Row],[Etmaal temperatuur °C]]&lt;stookgrens[],stookgrens[]-_34_KNMI_Stations[[#This Row],[Etmaal temperatuur °C]],0),"")</f>
        <v>15.1</v>
      </c>
      <c r="O7911" s="89">
        <f>_34_KNMI_Stations[[#This Row],[graaddagen]]*_34_KNMI_Stations[[#This Row],[Gewogen factor]]</f>
        <v>16.61</v>
      </c>
      <c r="P7911" s="89" cm="1">
        <f t="array" ref="P7911">IF(ISNUMBER(_34_KNMI_Stations[[#This Row],[Etmaal temperatuur °C]]),IF(_34_KNMI_Stations[[#This Row],[Etmaal temperatuur °C]]&gt;stookgrens[],_34_KNMI_Stations[[#This Row],[Etmaal temperatuur °C]]-stookgrens[],0),"")</f>
        <v>0</v>
      </c>
    </row>
    <row r="7912" spans="1:16" x14ac:dyDescent="0.25">
      <c r="A7912">
        <v>290</v>
      </c>
      <c r="B7912" s="110">
        <v>46044</v>
      </c>
      <c r="C7912" s="89">
        <v>3</v>
      </c>
      <c r="D7912" s="89">
        <v>-0.7</v>
      </c>
      <c r="E7912" s="96">
        <v>492</v>
      </c>
      <c r="F7912" s="89">
        <v>0.3</v>
      </c>
      <c r="G7912" s="89">
        <v>997.8</v>
      </c>
      <c r="H7912">
        <v>0.76</v>
      </c>
      <c r="I7912" t="s">
        <v>19</v>
      </c>
      <c r="J7912">
        <v>1.1000000000000001</v>
      </c>
      <c r="K7912">
        <v>1</v>
      </c>
      <c r="L7912">
        <v>2026</v>
      </c>
      <c r="M7912" t="s">
        <v>382</v>
      </c>
      <c r="N7912" s="89" cm="1">
        <f t="array" ref="N7912">IF(ISNUMBER(_34_KNMI_Stations[[#This Row],[Etmaal temperatuur °C]]),IF(_34_KNMI_Stations[[#This Row],[Etmaal temperatuur °C]]&lt;stookgrens[],stookgrens[]-_34_KNMI_Stations[[#This Row],[Etmaal temperatuur °C]],0),"")</f>
        <v>18.7</v>
      </c>
      <c r="O7912" s="89">
        <f>_34_KNMI_Stations[[#This Row],[graaddagen]]*_34_KNMI_Stations[[#This Row],[Gewogen factor]]</f>
        <v>20.57</v>
      </c>
      <c r="P7912" s="89" cm="1">
        <f t="array" ref="P7912">IF(ISNUMBER(_34_KNMI_Stations[[#This Row],[Etmaal temperatuur °C]]),IF(_34_KNMI_Stations[[#This Row],[Etmaal temperatuur °C]]&gt;stookgrens[],_34_KNMI_Stations[[#This Row],[Etmaal temperatuur °C]]-stookgrens[],0),"")</f>
        <v>0</v>
      </c>
    </row>
    <row r="7913" spans="1:16" x14ac:dyDescent="0.25">
      <c r="A7913">
        <v>290</v>
      </c>
      <c r="B7913" s="110">
        <v>46045</v>
      </c>
      <c r="C7913" s="89">
        <v>3.5</v>
      </c>
      <c r="D7913" s="89">
        <v>1</v>
      </c>
      <c r="E7913" s="96">
        <v>350</v>
      </c>
      <c r="F7913" s="89">
        <v>0.2</v>
      </c>
      <c r="G7913" s="89">
        <v>997.2</v>
      </c>
      <c r="H7913">
        <v>0.83</v>
      </c>
      <c r="I7913" t="s">
        <v>19</v>
      </c>
      <c r="J7913">
        <v>1.1000000000000001</v>
      </c>
      <c r="K7913">
        <v>1</v>
      </c>
      <c r="L7913">
        <v>2026</v>
      </c>
      <c r="M7913" t="s">
        <v>382</v>
      </c>
      <c r="N7913" s="89" cm="1">
        <f t="array" ref="N7913">IF(ISNUMBER(_34_KNMI_Stations[[#This Row],[Etmaal temperatuur °C]]),IF(_34_KNMI_Stations[[#This Row],[Etmaal temperatuur °C]]&lt;stookgrens[],stookgrens[]-_34_KNMI_Stations[[#This Row],[Etmaal temperatuur °C]],0),"")</f>
        <v>17</v>
      </c>
      <c r="O7913" s="89">
        <f>_34_KNMI_Stations[[#This Row],[graaddagen]]*_34_KNMI_Stations[[#This Row],[Gewogen factor]]</f>
        <v>18.700000000000003</v>
      </c>
      <c r="P7913" s="89" cm="1">
        <f t="array" ref="P7913">IF(ISNUMBER(_34_KNMI_Stations[[#This Row],[Etmaal temperatuur °C]]),IF(_34_KNMI_Stations[[#This Row],[Etmaal temperatuur °C]]&gt;stookgrens[],_34_KNMI_Stations[[#This Row],[Etmaal temperatuur °C]]-stookgrens[],0),"")</f>
        <v>0</v>
      </c>
    </row>
    <row r="7914" spans="1:16" x14ac:dyDescent="0.25">
      <c r="A7914">
        <v>290</v>
      </c>
      <c r="B7914" s="110">
        <v>46046</v>
      </c>
      <c r="C7914" s="89">
        <v>2.7</v>
      </c>
      <c r="D7914" s="89">
        <v>-0.8</v>
      </c>
      <c r="E7914" s="96">
        <v>148</v>
      </c>
      <c r="F7914" s="89">
        <v>1</v>
      </c>
      <c r="G7914" s="89">
        <v>1002.8</v>
      </c>
      <c r="H7914">
        <v>0.89</v>
      </c>
      <c r="I7914" t="s">
        <v>19</v>
      </c>
      <c r="J7914">
        <v>1.1000000000000001</v>
      </c>
      <c r="K7914">
        <v>1</v>
      </c>
      <c r="L7914">
        <v>2026</v>
      </c>
      <c r="M7914" t="s">
        <v>382</v>
      </c>
      <c r="N7914" s="89" cm="1">
        <f t="array" ref="N7914">IF(ISNUMBER(_34_KNMI_Stations[[#This Row],[Etmaal temperatuur °C]]),IF(_34_KNMI_Stations[[#This Row],[Etmaal temperatuur °C]]&lt;stookgrens[],stookgrens[]-_34_KNMI_Stations[[#This Row],[Etmaal temperatuur °C]],0),"")</f>
        <v>18.8</v>
      </c>
      <c r="O7914" s="89">
        <f>_34_KNMI_Stations[[#This Row],[graaddagen]]*_34_KNMI_Stations[[#This Row],[Gewogen factor]]</f>
        <v>20.680000000000003</v>
      </c>
      <c r="P7914" s="89" cm="1">
        <f t="array" ref="P7914">IF(ISNUMBER(_34_KNMI_Stations[[#This Row],[Etmaal temperatuur °C]]),IF(_34_KNMI_Stations[[#This Row],[Etmaal temperatuur °C]]&gt;stookgrens[],_34_KNMI_Stations[[#This Row],[Etmaal temperatuur °C]]-stookgrens[],0),"")</f>
        <v>0</v>
      </c>
    </row>
    <row r="7915" spans="1:16" x14ac:dyDescent="0.25">
      <c r="A7915">
        <v>290</v>
      </c>
      <c r="B7915" s="110">
        <v>46047</v>
      </c>
      <c r="C7915" s="89">
        <v>2.8</v>
      </c>
      <c r="D7915" s="89">
        <v>-1.4</v>
      </c>
      <c r="E7915" s="96">
        <v>254</v>
      </c>
      <c r="F7915" s="89">
        <v>0</v>
      </c>
      <c r="G7915" s="89">
        <v>1000.1</v>
      </c>
      <c r="H7915">
        <v>0.89</v>
      </c>
      <c r="I7915" t="s">
        <v>19</v>
      </c>
      <c r="J7915">
        <v>1.1000000000000001</v>
      </c>
      <c r="K7915">
        <v>1</v>
      </c>
      <c r="L7915">
        <v>2026</v>
      </c>
      <c r="M7915" t="s">
        <v>382</v>
      </c>
      <c r="N7915" s="89" cm="1">
        <f t="array" ref="N7915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7915" s="89">
        <f>_34_KNMI_Stations[[#This Row],[graaddagen]]*_34_KNMI_Stations[[#This Row],[Gewogen factor]]</f>
        <v>21.34</v>
      </c>
      <c r="P7915" s="89" cm="1">
        <f t="array" ref="P7915">IF(ISNUMBER(_34_KNMI_Stations[[#This Row],[Etmaal temperatuur °C]]),IF(_34_KNMI_Stations[[#This Row],[Etmaal temperatuur °C]]&gt;stookgrens[],_34_KNMI_Stations[[#This Row],[Etmaal temperatuur °C]]-stookgrens[],0),"")</f>
        <v>0</v>
      </c>
    </row>
    <row r="7916" spans="1:16" x14ac:dyDescent="0.25">
      <c r="A7916">
        <v>290</v>
      </c>
      <c r="B7916" s="110">
        <v>46048</v>
      </c>
      <c r="C7916" s="89">
        <v>2.5</v>
      </c>
      <c r="D7916" s="89">
        <v>-0.2</v>
      </c>
      <c r="E7916" s="96">
        <v>120</v>
      </c>
      <c r="F7916" s="89">
        <v>1.1000000000000001</v>
      </c>
      <c r="G7916" s="89">
        <v>1001.4</v>
      </c>
      <c r="H7916">
        <v>0.95</v>
      </c>
      <c r="I7916" t="s">
        <v>19</v>
      </c>
      <c r="J7916">
        <v>1.1000000000000001</v>
      </c>
      <c r="K7916">
        <v>1</v>
      </c>
      <c r="L7916">
        <v>2026</v>
      </c>
      <c r="M7916" t="s">
        <v>383</v>
      </c>
      <c r="N7916" s="89" cm="1">
        <f t="array" ref="N7916">IF(ISNUMBER(_34_KNMI_Stations[[#This Row],[Etmaal temperatuur °C]]),IF(_34_KNMI_Stations[[#This Row],[Etmaal temperatuur °C]]&lt;stookgrens[],stookgrens[]-_34_KNMI_Stations[[#This Row],[Etmaal temperatuur °C]],0),"")</f>
        <v>18.2</v>
      </c>
      <c r="O7916" s="89">
        <f>_34_KNMI_Stations[[#This Row],[graaddagen]]*_34_KNMI_Stations[[#This Row],[Gewogen factor]]</f>
        <v>20.02</v>
      </c>
      <c r="P7916" s="89" cm="1">
        <f t="array" ref="P7916">IF(ISNUMBER(_34_KNMI_Stations[[#This Row],[Etmaal temperatuur °C]]),IF(_34_KNMI_Stations[[#This Row],[Etmaal temperatuur °C]]&gt;stookgrens[],_34_KNMI_Stations[[#This Row],[Etmaal temperatuur °C]]-stookgrens[],0),"")</f>
        <v>0</v>
      </c>
    </row>
    <row r="7917" spans="1:16" x14ac:dyDescent="0.25">
      <c r="A7917">
        <v>290</v>
      </c>
      <c r="B7917" s="110">
        <v>46049</v>
      </c>
      <c r="C7917" s="89">
        <v>3.5</v>
      </c>
      <c r="D7917" s="89">
        <v>0.5</v>
      </c>
      <c r="E7917" s="96">
        <v>343</v>
      </c>
      <c r="F7917" s="89">
        <v>2.6</v>
      </c>
      <c r="G7917" s="89">
        <v>997.8</v>
      </c>
      <c r="H7917">
        <v>0.91</v>
      </c>
      <c r="I7917" t="s">
        <v>19</v>
      </c>
      <c r="J7917">
        <v>1.1000000000000001</v>
      </c>
      <c r="K7917">
        <v>1</v>
      </c>
      <c r="L7917">
        <v>2026</v>
      </c>
      <c r="M7917" t="s">
        <v>383</v>
      </c>
      <c r="N7917" s="89" cm="1">
        <f t="array" ref="N7917">IF(ISNUMBER(_34_KNMI_Stations[[#This Row],[Etmaal temperatuur °C]]),IF(_34_KNMI_Stations[[#This Row],[Etmaal temperatuur °C]]&lt;stookgrens[],stookgrens[]-_34_KNMI_Stations[[#This Row],[Etmaal temperatuur °C]],0),"")</f>
        <v>17.5</v>
      </c>
      <c r="O7917" s="89">
        <f>_34_KNMI_Stations[[#This Row],[graaddagen]]*_34_KNMI_Stations[[#This Row],[Gewogen factor]]</f>
        <v>19.25</v>
      </c>
      <c r="P7917" s="89" cm="1">
        <f t="array" ref="P7917">IF(ISNUMBER(_34_KNMI_Stations[[#This Row],[Etmaal temperatuur °C]]),IF(_34_KNMI_Stations[[#This Row],[Etmaal temperatuur °C]]&gt;stookgrens[],_34_KNMI_Stations[[#This Row],[Etmaal temperatuur °C]]-stookgrens[],0),"")</f>
        <v>0</v>
      </c>
    </row>
    <row r="7918" spans="1:16" x14ac:dyDescent="0.25">
      <c r="A7918">
        <v>290</v>
      </c>
      <c r="B7918" s="110">
        <v>46050</v>
      </c>
      <c r="C7918" s="89">
        <v>3.6</v>
      </c>
      <c r="D7918" s="89">
        <v>0.4</v>
      </c>
      <c r="E7918" s="96">
        <v>168</v>
      </c>
      <c r="F7918" s="89">
        <v>0.7</v>
      </c>
      <c r="G7918" s="89">
        <v>996.9</v>
      </c>
      <c r="H7918">
        <v>0.95</v>
      </c>
      <c r="I7918" t="s">
        <v>19</v>
      </c>
      <c r="J7918">
        <v>1.1000000000000001</v>
      </c>
      <c r="K7918">
        <v>1</v>
      </c>
      <c r="L7918">
        <v>2026</v>
      </c>
      <c r="M7918" t="s">
        <v>383</v>
      </c>
      <c r="N7918" s="89" cm="1">
        <f t="array" ref="N7918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7918" s="89">
        <f>_34_KNMI_Stations[[#This Row],[graaddagen]]*_34_KNMI_Stations[[#This Row],[Gewogen factor]]</f>
        <v>19.360000000000003</v>
      </c>
      <c r="P7918" s="89" cm="1">
        <f t="array" ref="P7918">IF(ISNUMBER(_34_KNMI_Stations[[#This Row],[Etmaal temperatuur °C]]),IF(_34_KNMI_Stations[[#This Row],[Etmaal temperatuur °C]]&gt;stookgrens[],_34_KNMI_Stations[[#This Row],[Etmaal temperatuur °C]]-stookgrens[],0),"")</f>
        <v>0</v>
      </c>
    </row>
    <row r="7919" spans="1:16" x14ac:dyDescent="0.25">
      <c r="A7919">
        <v>290</v>
      </c>
      <c r="B7919" s="110">
        <v>46051</v>
      </c>
      <c r="C7919" s="89">
        <v>3.4</v>
      </c>
      <c r="D7919" s="89">
        <v>-0.5</v>
      </c>
      <c r="E7919" s="96">
        <v>243</v>
      </c>
      <c r="F7919" s="89">
        <v>2.2000000000000002</v>
      </c>
      <c r="G7919" s="89">
        <v>1000.3</v>
      </c>
      <c r="H7919">
        <v>0.93</v>
      </c>
      <c r="I7919" t="s">
        <v>19</v>
      </c>
      <c r="J7919">
        <v>1.1000000000000001</v>
      </c>
      <c r="K7919">
        <v>1</v>
      </c>
      <c r="L7919">
        <v>2026</v>
      </c>
      <c r="M7919" t="s">
        <v>383</v>
      </c>
      <c r="N7919" s="89" cm="1">
        <f t="array" ref="N7919">IF(ISNUMBER(_34_KNMI_Stations[[#This Row],[Etmaal temperatuur °C]]),IF(_34_KNMI_Stations[[#This Row],[Etmaal temperatuur °C]]&lt;stookgrens[],stookgrens[]-_34_KNMI_Stations[[#This Row],[Etmaal temperatuur °C]],0),"")</f>
        <v>18.5</v>
      </c>
      <c r="O7919" s="89">
        <f>_34_KNMI_Stations[[#This Row],[graaddagen]]*_34_KNMI_Stations[[#This Row],[Gewogen factor]]</f>
        <v>20.350000000000001</v>
      </c>
      <c r="P7919" s="89" cm="1">
        <f t="array" ref="P7919">IF(ISNUMBER(_34_KNMI_Stations[[#This Row],[Etmaal temperatuur °C]]),IF(_34_KNMI_Stations[[#This Row],[Etmaal temperatuur °C]]&gt;stookgrens[],_34_KNMI_Stations[[#This Row],[Etmaal temperatuur °C]]-stookgrens[],0),"")</f>
        <v>0</v>
      </c>
    </row>
    <row r="7920" spans="1:16" x14ac:dyDescent="0.25">
      <c r="A7920">
        <v>290</v>
      </c>
      <c r="B7920" s="110">
        <v>46052</v>
      </c>
      <c r="C7920" s="89">
        <v>3.7</v>
      </c>
      <c r="D7920" s="89">
        <v>0.4</v>
      </c>
      <c r="E7920" s="96">
        <v>614</v>
      </c>
      <c r="F7920" s="89">
        <v>-0.1</v>
      </c>
      <c r="G7920" s="89">
        <v>999</v>
      </c>
      <c r="H7920">
        <v>0.88</v>
      </c>
      <c r="I7920" t="s">
        <v>19</v>
      </c>
      <c r="J7920">
        <v>1.1000000000000001</v>
      </c>
      <c r="K7920">
        <v>1</v>
      </c>
      <c r="L7920">
        <v>2026</v>
      </c>
      <c r="M7920" t="s">
        <v>383</v>
      </c>
      <c r="N7920" s="89" cm="1">
        <f t="array" ref="N7920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7920" s="89">
        <f>_34_KNMI_Stations[[#This Row],[graaddagen]]*_34_KNMI_Stations[[#This Row],[Gewogen factor]]</f>
        <v>19.360000000000003</v>
      </c>
      <c r="P7920" s="89" cm="1">
        <f t="array" ref="P7920">IF(ISNUMBER(_34_KNMI_Stations[[#This Row],[Etmaal temperatuur °C]]),IF(_34_KNMI_Stations[[#This Row],[Etmaal temperatuur °C]]&gt;stookgrens[],_34_KNMI_Stations[[#This Row],[Etmaal temperatuur °C]]-stookgrens[],0),"")</f>
        <v>0</v>
      </c>
    </row>
    <row r="7921" spans="1:16" x14ac:dyDescent="0.25">
      <c r="A7921">
        <v>290</v>
      </c>
      <c r="B7921" s="110">
        <v>46053</v>
      </c>
      <c r="C7921" s="89">
        <v>3.4</v>
      </c>
      <c r="D7921" s="89">
        <v>2.7</v>
      </c>
      <c r="E7921" s="96">
        <v>193</v>
      </c>
      <c r="F7921" s="89">
        <v>1.1000000000000001</v>
      </c>
      <c r="G7921" s="89">
        <v>1003.4</v>
      </c>
      <c r="H7921">
        <v>0.92</v>
      </c>
      <c r="I7921" t="s">
        <v>19</v>
      </c>
      <c r="J7921">
        <v>1.1000000000000001</v>
      </c>
      <c r="K7921">
        <v>1</v>
      </c>
      <c r="L7921">
        <v>2026</v>
      </c>
      <c r="M7921" t="s">
        <v>383</v>
      </c>
      <c r="N7921" s="89" cm="1">
        <f t="array" ref="N7921">IF(ISNUMBER(_34_KNMI_Stations[[#This Row],[Etmaal temperatuur °C]]),IF(_34_KNMI_Stations[[#This Row],[Etmaal temperatuur °C]]&lt;stookgrens[],stookgrens[]-_34_KNMI_Stations[[#This Row],[Etmaal temperatuur °C]],0),"")</f>
        <v>15.3</v>
      </c>
      <c r="O7921" s="89">
        <f>_34_KNMI_Stations[[#This Row],[graaddagen]]*_34_KNMI_Stations[[#This Row],[Gewogen factor]]</f>
        <v>16.830000000000002</v>
      </c>
      <c r="P7921" s="89" cm="1">
        <f t="array" ref="P7921">IF(ISNUMBER(_34_KNMI_Stations[[#This Row],[Etmaal temperatuur °C]]),IF(_34_KNMI_Stations[[#This Row],[Etmaal temperatuur °C]]&gt;stookgrens[],_34_KNMI_Stations[[#This Row],[Etmaal temperatuur °C]]-stookgrens[],0),"")</f>
        <v>0</v>
      </c>
    </row>
    <row r="7922" spans="1:16" x14ac:dyDescent="0.25">
      <c r="A7922">
        <v>310</v>
      </c>
      <c r="B7922" s="110">
        <v>45658</v>
      </c>
      <c r="C7922" s="89">
        <v>13</v>
      </c>
      <c r="D7922" s="89">
        <v>7.7</v>
      </c>
      <c r="E7922" s="96">
        <v>52</v>
      </c>
      <c r="F7922" s="89">
        <v>15.3</v>
      </c>
      <c r="G7922" s="89">
        <v>1010.3</v>
      </c>
      <c r="H7922">
        <v>0.86</v>
      </c>
      <c r="I7922" t="s">
        <v>20</v>
      </c>
      <c r="J7922">
        <v>1.1000000000000001</v>
      </c>
      <c r="K7922">
        <v>1</v>
      </c>
      <c r="L7922">
        <v>2025</v>
      </c>
      <c r="M7922" t="s">
        <v>59</v>
      </c>
      <c r="N7922" s="89" cm="1">
        <f t="array" ref="N7922">IF(ISNUMBER(_34_KNMI_Stations[[#This Row],[Etmaal temperatuur °C]]),IF(_34_KNMI_Stations[[#This Row],[Etmaal temperatuur °C]]&lt;stookgrens[],stookgrens[]-_34_KNMI_Stations[[#This Row],[Etmaal temperatuur °C]],0),"")</f>
        <v>10.3</v>
      </c>
      <c r="O7922" s="89">
        <f>_34_KNMI_Stations[[#This Row],[graaddagen]]*_34_KNMI_Stations[[#This Row],[Gewogen factor]]</f>
        <v>11.330000000000002</v>
      </c>
      <c r="P7922" s="89" cm="1">
        <f t="array" ref="P7922">IF(ISNUMBER(_34_KNMI_Stations[[#This Row],[Etmaal temperatuur °C]]),IF(_34_KNMI_Stations[[#This Row],[Etmaal temperatuur °C]]&gt;stookgrens[],_34_KNMI_Stations[[#This Row],[Etmaal temperatuur °C]]-stookgrens[],0),"")</f>
        <v>0</v>
      </c>
    </row>
    <row r="7923" spans="1:16" x14ac:dyDescent="0.25">
      <c r="A7923">
        <v>310</v>
      </c>
      <c r="B7923" s="110">
        <v>45659</v>
      </c>
      <c r="C7923" s="89">
        <v>4.0999999999999996</v>
      </c>
      <c r="D7923" s="89">
        <v>4.5999999999999996</v>
      </c>
      <c r="E7923" s="96">
        <v>324</v>
      </c>
      <c r="F7923" s="89">
        <v>5.9</v>
      </c>
      <c r="G7923" s="89">
        <v>1015.5</v>
      </c>
      <c r="H7923">
        <v>0.84</v>
      </c>
      <c r="I7923" t="s">
        <v>20</v>
      </c>
      <c r="J7923">
        <v>1.1000000000000001</v>
      </c>
      <c r="K7923">
        <v>1</v>
      </c>
      <c r="L7923">
        <v>2025</v>
      </c>
      <c r="M7923" t="s">
        <v>59</v>
      </c>
      <c r="N7923" s="89" cm="1">
        <f t="array" ref="N7923">IF(ISNUMBER(_34_KNMI_Stations[[#This Row],[Etmaal temperatuur °C]]),IF(_34_KNMI_Stations[[#This Row],[Etmaal temperatuur °C]]&lt;stookgrens[],stookgrens[]-_34_KNMI_Stations[[#This Row],[Etmaal temperatuur °C]],0),"")</f>
        <v>13.4</v>
      </c>
      <c r="O7923" s="89">
        <f>_34_KNMI_Stations[[#This Row],[graaddagen]]*_34_KNMI_Stations[[#This Row],[Gewogen factor]]</f>
        <v>14.740000000000002</v>
      </c>
      <c r="P7923" s="89" cm="1">
        <f t="array" ref="P7923">IF(ISNUMBER(_34_KNMI_Stations[[#This Row],[Etmaal temperatuur °C]]),IF(_34_KNMI_Stations[[#This Row],[Etmaal temperatuur °C]]&gt;stookgrens[],_34_KNMI_Stations[[#This Row],[Etmaal temperatuur °C]]-stookgrens[],0),"")</f>
        <v>0</v>
      </c>
    </row>
    <row r="7924" spans="1:16" x14ac:dyDescent="0.25">
      <c r="A7924">
        <v>310</v>
      </c>
      <c r="B7924" s="110">
        <v>45660</v>
      </c>
      <c r="C7924" s="89">
        <v>5.8</v>
      </c>
      <c r="D7924" s="89">
        <v>4.0999999999999996</v>
      </c>
      <c r="E7924" s="96">
        <v>246</v>
      </c>
      <c r="F7924" s="89">
        <v>-0.1</v>
      </c>
      <c r="G7924" s="89">
        <v>1020.8</v>
      </c>
      <c r="H7924">
        <v>0.73</v>
      </c>
      <c r="I7924" t="s">
        <v>20</v>
      </c>
      <c r="J7924">
        <v>1.1000000000000001</v>
      </c>
      <c r="K7924">
        <v>1</v>
      </c>
      <c r="L7924">
        <v>2025</v>
      </c>
      <c r="M7924" t="s">
        <v>59</v>
      </c>
      <c r="N7924" s="89" cm="1">
        <f t="array" ref="N7924">IF(ISNUMBER(_34_KNMI_Stations[[#This Row],[Etmaal temperatuur °C]]),IF(_34_KNMI_Stations[[#This Row],[Etmaal temperatuur °C]]&lt;stookgrens[],stookgrens[]-_34_KNMI_Stations[[#This Row],[Etmaal temperatuur °C]],0),"")</f>
        <v>13.9</v>
      </c>
      <c r="O7924" s="89">
        <f>_34_KNMI_Stations[[#This Row],[graaddagen]]*_34_KNMI_Stations[[#This Row],[Gewogen factor]]</f>
        <v>15.290000000000001</v>
      </c>
      <c r="P7924" s="89" cm="1">
        <f t="array" ref="P7924">IF(ISNUMBER(_34_KNMI_Stations[[#This Row],[Etmaal temperatuur °C]]),IF(_34_KNMI_Stations[[#This Row],[Etmaal temperatuur °C]]&gt;stookgrens[],_34_KNMI_Stations[[#This Row],[Etmaal temperatuur °C]]-stookgrens[],0),"")</f>
        <v>0</v>
      </c>
    </row>
    <row r="7925" spans="1:16" x14ac:dyDescent="0.25">
      <c r="A7925">
        <v>310</v>
      </c>
      <c r="B7925" s="110">
        <v>45661</v>
      </c>
      <c r="C7925" s="89">
        <v>5.7</v>
      </c>
      <c r="D7925" s="89">
        <v>2.8</v>
      </c>
      <c r="E7925" s="96">
        <v>239</v>
      </c>
      <c r="F7925" s="89">
        <v>0</v>
      </c>
      <c r="G7925" s="89">
        <v>1016.5</v>
      </c>
      <c r="H7925">
        <v>0.85</v>
      </c>
      <c r="I7925" t="s">
        <v>20</v>
      </c>
      <c r="J7925">
        <v>1.1000000000000001</v>
      </c>
      <c r="K7925">
        <v>1</v>
      </c>
      <c r="L7925">
        <v>2025</v>
      </c>
      <c r="M7925" t="s">
        <v>59</v>
      </c>
      <c r="N7925" s="89" cm="1">
        <f t="array" ref="N7925">IF(ISNUMBER(_34_KNMI_Stations[[#This Row],[Etmaal temperatuur °C]]),IF(_34_KNMI_Stations[[#This Row],[Etmaal temperatuur °C]]&lt;stookgrens[],stookgrens[]-_34_KNMI_Stations[[#This Row],[Etmaal temperatuur °C]],0),"")</f>
        <v>15.2</v>
      </c>
      <c r="O7925" s="89">
        <f>_34_KNMI_Stations[[#This Row],[graaddagen]]*_34_KNMI_Stations[[#This Row],[Gewogen factor]]</f>
        <v>16.72</v>
      </c>
      <c r="P7925" s="89" cm="1">
        <f t="array" ref="P7925">IF(ISNUMBER(_34_KNMI_Stations[[#This Row],[Etmaal temperatuur °C]]),IF(_34_KNMI_Stations[[#This Row],[Etmaal temperatuur °C]]&gt;stookgrens[],_34_KNMI_Stations[[#This Row],[Etmaal temperatuur °C]]-stookgrens[],0),"")</f>
        <v>0</v>
      </c>
    </row>
    <row r="7926" spans="1:16" x14ac:dyDescent="0.25">
      <c r="A7926">
        <v>310</v>
      </c>
      <c r="B7926" s="110">
        <v>45662</v>
      </c>
      <c r="C7926" s="89">
        <v>10.8</v>
      </c>
      <c r="D7926" s="89">
        <v>7</v>
      </c>
      <c r="E7926" s="96">
        <v>52</v>
      </c>
      <c r="F7926" s="89">
        <v>18.899999999999999</v>
      </c>
      <c r="G7926" s="89">
        <v>992.6</v>
      </c>
      <c r="H7926">
        <v>0.95</v>
      </c>
      <c r="I7926" t="s">
        <v>20</v>
      </c>
      <c r="J7926">
        <v>1.1000000000000001</v>
      </c>
      <c r="K7926">
        <v>1</v>
      </c>
      <c r="L7926">
        <v>2025</v>
      </c>
      <c r="M7926" t="s">
        <v>59</v>
      </c>
      <c r="N7926" s="89" cm="1">
        <f t="array" ref="N7926">IF(ISNUMBER(_34_KNMI_Stations[[#This Row],[Etmaal temperatuur °C]]),IF(_34_KNMI_Stations[[#This Row],[Etmaal temperatuur °C]]&lt;stookgrens[],stookgrens[]-_34_KNMI_Stations[[#This Row],[Etmaal temperatuur °C]],0),"")</f>
        <v>11</v>
      </c>
      <c r="O7926" s="89">
        <f>_34_KNMI_Stations[[#This Row],[graaddagen]]*_34_KNMI_Stations[[#This Row],[Gewogen factor]]</f>
        <v>12.100000000000001</v>
      </c>
      <c r="P7926" s="89" cm="1">
        <f t="array" ref="P7926">IF(ISNUMBER(_34_KNMI_Stations[[#This Row],[Etmaal temperatuur °C]]),IF(_34_KNMI_Stations[[#This Row],[Etmaal temperatuur °C]]&gt;stookgrens[],_34_KNMI_Stations[[#This Row],[Etmaal temperatuur °C]]-stookgrens[],0),"")</f>
        <v>0</v>
      </c>
    </row>
    <row r="7927" spans="1:16" x14ac:dyDescent="0.25">
      <c r="A7927">
        <v>310</v>
      </c>
      <c r="B7927" s="110">
        <v>45663</v>
      </c>
      <c r="C7927" s="89">
        <v>14.4</v>
      </c>
      <c r="D7927" s="89">
        <v>8.1</v>
      </c>
      <c r="E7927" s="96">
        <v>116</v>
      </c>
      <c r="F7927" s="89">
        <v>2.1</v>
      </c>
      <c r="G7927" s="89">
        <v>985.1</v>
      </c>
      <c r="H7927">
        <v>0.83</v>
      </c>
      <c r="I7927" t="s">
        <v>20</v>
      </c>
      <c r="J7927">
        <v>1.1000000000000001</v>
      </c>
      <c r="K7927">
        <v>1</v>
      </c>
      <c r="L7927">
        <v>2025</v>
      </c>
      <c r="M7927" t="s">
        <v>111</v>
      </c>
      <c r="N7927" s="89" cm="1">
        <f t="array" ref="N7927">IF(ISNUMBER(_34_KNMI_Stations[[#This Row],[Etmaal temperatuur °C]]),IF(_34_KNMI_Stations[[#This Row],[Etmaal temperatuur °C]]&lt;stookgrens[],stookgrens[]-_34_KNMI_Stations[[#This Row],[Etmaal temperatuur °C]],0),"")</f>
        <v>9.9</v>
      </c>
      <c r="O7927" s="89">
        <f>_34_KNMI_Stations[[#This Row],[graaddagen]]*_34_KNMI_Stations[[#This Row],[Gewogen factor]]</f>
        <v>10.89</v>
      </c>
      <c r="P7927" s="89" cm="1">
        <f t="array" ref="P7927">IF(ISNUMBER(_34_KNMI_Stations[[#This Row],[Etmaal temperatuur °C]]),IF(_34_KNMI_Stations[[#This Row],[Etmaal temperatuur °C]]&gt;stookgrens[],_34_KNMI_Stations[[#This Row],[Etmaal temperatuur °C]]-stookgrens[],0),"")</f>
        <v>0</v>
      </c>
    </row>
    <row r="7928" spans="1:16" x14ac:dyDescent="0.25">
      <c r="A7928">
        <v>310</v>
      </c>
      <c r="B7928" s="110">
        <v>45664</v>
      </c>
      <c r="C7928" s="89">
        <v>9.5</v>
      </c>
      <c r="D7928" s="89">
        <v>3.9</v>
      </c>
      <c r="E7928" s="96">
        <v>337</v>
      </c>
      <c r="F7928" s="89">
        <v>2.1</v>
      </c>
      <c r="G7928" s="89">
        <v>998.5</v>
      </c>
      <c r="H7928">
        <v>0.88</v>
      </c>
      <c r="I7928" t="s">
        <v>20</v>
      </c>
      <c r="J7928">
        <v>1.1000000000000001</v>
      </c>
      <c r="K7928">
        <v>1</v>
      </c>
      <c r="L7928">
        <v>2025</v>
      </c>
      <c r="M7928" t="s">
        <v>111</v>
      </c>
      <c r="N7928" s="89" cm="1">
        <f t="array" ref="N7928">IF(ISNUMBER(_34_KNMI_Stations[[#This Row],[Etmaal temperatuur °C]]),IF(_34_KNMI_Stations[[#This Row],[Etmaal temperatuur °C]]&lt;stookgrens[],stookgrens[]-_34_KNMI_Stations[[#This Row],[Etmaal temperatuur °C]],0),"")</f>
        <v>14.1</v>
      </c>
      <c r="O7928" s="89">
        <f>_34_KNMI_Stations[[#This Row],[graaddagen]]*_34_KNMI_Stations[[#This Row],[Gewogen factor]]</f>
        <v>15.510000000000002</v>
      </c>
      <c r="P7928" s="89" cm="1">
        <f t="array" ref="P7928">IF(ISNUMBER(_34_KNMI_Stations[[#This Row],[Etmaal temperatuur °C]]),IF(_34_KNMI_Stations[[#This Row],[Etmaal temperatuur °C]]&gt;stookgrens[],_34_KNMI_Stations[[#This Row],[Etmaal temperatuur °C]]-stookgrens[],0),"")</f>
        <v>0</v>
      </c>
    </row>
    <row r="7929" spans="1:16" x14ac:dyDescent="0.25">
      <c r="A7929">
        <v>310</v>
      </c>
      <c r="B7929" s="110">
        <v>45665</v>
      </c>
      <c r="C7929" s="89">
        <v>5.6</v>
      </c>
      <c r="D7929" s="89">
        <v>3.6</v>
      </c>
      <c r="E7929" s="96">
        <v>194</v>
      </c>
      <c r="F7929" s="89">
        <v>1.9</v>
      </c>
      <c r="G7929" s="89">
        <v>1001.6</v>
      </c>
      <c r="H7929">
        <v>0.83</v>
      </c>
      <c r="I7929" t="s">
        <v>20</v>
      </c>
      <c r="J7929">
        <v>1.1000000000000001</v>
      </c>
      <c r="K7929">
        <v>1</v>
      </c>
      <c r="L7929">
        <v>2025</v>
      </c>
      <c r="M7929" t="s">
        <v>111</v>
      </c>
      <c r="N7929" s="89" cm="1">
        <f t="array" ref="N7929">IF(ISNUMBER(_34_KNMI_Stations[[#This Row],[Etmaal temperatuur °C]]),IF(_34_KNMI_Stations[[#This Row],[Etmaal temperatuur °C]]&lt;stookgrens[],stookgrens[]-_34_KNMI_Stations[[#This Row],[Etmaal temperatuur °C]],0),"")</f>
        <v>14.4</v>
      </c>
      <c r="O7929" s="89">
        <f>_34_KNMI_Stations[[#This Row],[graaddagen]]*_34_KNMI_Stations[[#This Row],[Gewogen factor]]</f>
        <v>15.840000000000002</v>
      </c>
      <c r="P7929" s="89" cm="1">
        <f t="array" ref="P7929">IF(ISNUMBER(_34_KNMI_Stations[[#This Row],[Etmaal temperatuur °C]]),IF(_34_KNMI_Stations[[#This Row],[Etmaal temperatuur °C]]&gt;stookgrens[],_34_KNMI_Stations[[#This Row],[Etmaal temperatuur °C]]-stookgrens[],0),"")</f>
        <v>0</v>
      </c>
    </row>
    <row r="7930" spans="1:16" x14ac:dyDescent="0.25">
      <c r="A7930">
        <v>310</v>
      </c>
      <c r="B7930" s="110">
        <v>45666</v>
      </c>
      <c r="C7930" s="89">
        <v>5.8</v>
      </c>
      <c r="D7930" s="89">
        <v>3.3</v>
      </c>
      <c r="E7930" s="96">
        <v>310</v>
      </c>
      <c r="F7930" s="89">
        <v>4.2</v>
      </c>
      <c r="G7930" s="89">
        <v>1005.8</v>
      </c>
      <c r="H7930">
        <v>0.79</v>
      </c>
      <c r="I7930" t="s">
        <v>20</v>
      </c>
      <c r="J7930">
        <v>1.1000000000000001</v>
      </c>
      <c r="K7930">
        <v>1</v>
      </c>
      <c r="L7930">
        <v>2025</v>
      </c>
      <c r="M7930" t="s">
        <v>111</v>
      </c>
      <c r="N7930" s="89" cm="1">
        <f t="array" ref="N7930">IF(ISNUMBER(_34_KNMI_Stations[[#This Row],[Etmaal temperatuur °C]]),IF(_34_KNMI_Stations[[#This Row],[Etmaal temperatuur °C]]&lt;stookgrens[],stookgrens[]-_34_KNMI_Stations[[#This Row],[Etmaal temperatuur °C]],0),"")</f>
        <v>14.7</v>
      </c>
      <c r="O7930" s="89">
        <f>_34_KNMI_Stations[[#This Row],[graaddagen]]*_34_KNMI_Stations[[#This Row],[Gewogen factor]]</f>
        <v>16.170000000000002</v>
      </c>
      <c r="P7930" s="89" cm="1">
        <f t="array" ref="P7930">IF(ISNUMBER(_34_KNMI_Stations[[#This Row],[Etmaal temperatuur °C]]),IF(_34_KNMI_Stations[[#This Row],[Etmaal temperatuur °C]]&gt;stookgrens[],_34_KNMI_Stations[[#This Row],[Etmaal temperatuur °C]]-stookgrens[],0),"")</f>
        <v>0</v>
      </c>
    </row>
    <row r="7931" spans="1:16" x14ac:dyDescent="0.25">
      <c r="A7931">
        <v>310</v>
      </c>
      <c r="B7931" s="110">
        <v>45667</v>
      </c>
      <c r="C7931" s="89">
        <v>4.5</v>
      </c>
      <c r="D7931" s="89">
        <v>3.7</v>
      </c>
      <c r="E7931" s="96">
        <v>476</v>
      </c>
      <c r="F7931" s="89">
        <v>-0.1</v>
      </c>
      <c r="G7931" s="89">
        <v>1019.1</v>
      </c>
      <c r="H7931">
        <v>0.8</v>
      </c>
      <c r="I7931" t="s">
        <v>20</v>
      </c>
      <c r="J7931">
        <v>1.1000000000000001</v>
      </c>
      <c r="K7931">
        <v>1</v>
      </c>
      <c r="L7931">
        <v>2025</v>
      </c>
      <c r="M7931" t="s">
        <v>111</v>
      </c>
      <c r="N7931" s="89" cm="1">
        <f t="array" ref="N7931">IF(ISNUMBER(_34_KNMI_Stations[[#This Row],[Etmaal temperatuur °C]]),IF(_34_KNMI_Stations[[#This Row],[Etmaal temperatuur °C]]&lt;stookgrens[],stookgrens[]-_34_KNMI_Stations[[#This Row],[Etmaal temperatuur °C]],0),"")</f>
        <v>14.3</v>
      </c>
      <c r="O7931" s="89">
        <f>_34_KNMI_Stations[[#This Row],[graaddagen]]*_34_KNMI_Stations[[#This Row],[Gewogen factor]]</f>
        <v>15.730000000000002</v>
      </c>
      <c r="P7931" s="89" cm="1">
        <f t="array" ref="P7931">IF(ISNUMBER(_34_KNMI_Stations[[#This Row],[Etmaal temperatuur °C]]),IF(_34_KNMI_Stations[[#This Row],[Etmaal temperatuur °C]]&gt;stookgrens[],_34_KNMI_Stations[[#This Row],[Etmaal temperatuur °C]]-stookgrens[],0),"")</f>
        <v>0</v>
      </c>
    </row>
    <row r="7932" spans="1:16" x14ac:dyDescent="0.25">
      <c r="A7932">
        <v>310</v>
      </c>
      <c r="B7932" s="110">
        <v>45668</v>
      </c>
      <c r="C7932" s="89">
        <v>2.2999999999999998</v>
      </c>
      <c r="D7932" s="89">
        <v>3.6</v>
      </c>
      <c r="E7932" s="96">
        <v>407</v>
      </c>
      <c r="F7932" s="89">
        <v>1.4</v>
      </c>
      <c r="G7932" s="89">
        <v>1028.5999999999999</v>
      </c>
      <c r="H7932">
        <v>0.88</v>
      </c>
      <c r="I7932" t="s">
        <v>20</v>
      </c>
      <c r="J7932">
        <v>1.1000000000000001</v>
      </c>
      <c r="K7932">
        <v>1</v>
      </c>
      <c r="L7932">
        <v>2025</v>
      </c>
      <c r="M7932" t="s">
        <v>111</v>
      </c>
      <c r="N7932" s="89" cm="1">
        <f t="array" ref="N7932">IF(ISNUMBER(_34_KNMI_Stations[[#This Row],[Etmaal temperatuur °C]]),IF(_34_KNMI_Stations[[#This Row],[Etmaal temperatuur °C]]&lt;stookgrens[],stookgrens[]-_34_KNMI_Stations[[#This Row],[Etmaal temperatuur °C]],0),"")</f>
        <v>14.4</v>
      </c>
      <c r="O7932" s="89">
        <f>_34_KNMI_Stations[[#This Row],[graaddagen]]*_34_KNMI_Stations[[#This Row],[Gewogen factor]]</f>
        <v>15.840000000000002</v>
      </c>
      <c r="P7932" s="89" cm="1">
        <f t="array" ref="P7932">IF(ISNUMBER(_34_KNMI_Stations[[#This Row],[Etmaal temperatuur °C]]),IF(_34_KNMI_Stations[[#This Row],[Etmaal temperatuur °C]]&gt;stookgrens[],_34_KNMI_Stations[[#This Row],[Etmaal temperatuur °C]]-stookgrens[],0),"")</f>
        <v>0</v>
      </c>
    </row>
    <row r="7933" spans="1:16" x14ac:dyDescent="0.25">
      <c r="A7933">
        <v>310</v>
      </c>
      <c r="B7933" s="110">
        <v>45669</v>
      </c>
      <c r="C7933" s="89">
        <v>1.9</v>
      </c>
      <c r="D7933" s="89">
        <v>4.3</v>
      </c>
      <c r="E7933" s="96">
        <v>350</v>
      </c>
      <c r="F7933" s="89">
        <v>0.2</v>
      </c>
      <c r="G7933" s="89">
        <v>1039.7</v>
      </c>
      <c r="H7933">
        <v>0.81</v>
      </c>
      <c r="I7933" t="s">
        <v>20</v>
      </c>
      <c r="J7933">
        <v>1.1000000000000001</v>
      </c>
      <c r="K7933">
        <v>1</v>
      </c>
      <c r="L7933">
        <v>2025</v>
      </c>
      <c r="M7933" t="s">
        <v>111</v>
      </c>
      <c r="N7933" s="89" cm="1">
        <f t="array" ref="N7933">IF(ISNUMBER(_34_KNMI_Stations[[#This Row],[Etmaal temperatuur °C]]),IF(_34_KNMI_Stations[[#This Row],[Etmaal temperatuur °C]]&lt;stookgrens[],stookgrens[]-_34_KNMI_Stations[[#This Row],[Etmaal temperatuur °C]],0),"")</f>
        <v>13.7</v>
      </c>
      <c r="O7933" s="89">
        <f>_34_KNMI_Stations[[#This Row],[graaddagen]]*_34_KNMI_Stations[[#This Row],[Gewogen factor]]</f>
        <v>15.07</v>
      </c>
      <c r="P7933" s="89" cm="1">
        <f t="array" ref="P7933">IF(ISNUMBER(_34_KNMI_Stations[[#This Row],[Etmaal temperatuur °C]]),IF(_34_KNMI_Stations[[#This Row],[Etmaal temperatuur °C]]&gt;stookgrens[],_34_KNMI_Stations[[#This Row],[Etmaal temperatuur °C]]-stookgrens[],0),"")</f>
        <v>0</v>
      </c>
    </row>
    <row r="7934" spans="1:16" x14ac:dyDescent="0.25">
      <c r="A7934">
        <v>310</v>
      </c>
      <c r="B7934" s="110">
        <v>45670</v>
      </c>
      <c r="C7934" s="89">
        <v>3.5</v>
      </c>
      <c r="D7934" s="89">
        <v>3</v>
      </c>
      <c r="E7934" s="96">
        <v>492</v>
      </c>
      <c r="F7934" s="89">
        <v>0</v>
      </c>
      <c r="G7934" s="89">
        <v>1040.5999999999999</v>
      </c>
      <c r="H7934">
        <v>0.77</v>
      </c>
      <c r="I7934" t="s">
        <v>20</v>
      </c>
      <c r="J7934">
        <v>1.1000000000000001</v>
      </c>
      <c r="K7934">
        <v>1</v>
      </c>
      <c r="L7934">
        <v>2025</v>
      </c>
      <c r="M7934" t="s">
        <v>112</v>
      </c>
      <c r="N7934" s="89" cm="1">
        <f t="array" ref="N7934">IF(ISNUMBER(_34_KNMI_Stations[[#This Row],[Etmaal temperatuur °C]]),IF(_34_KNMI_Stations[[#This Row],[Etmaal temperatuur °C]]&lt;stookgrens[],stookgrens[]-_34_KNMI_Stations[[#This Row],[Etmaal temperatuur °C]],0),"")</f>
        <v>15</v>
      </c>
      <c r="O7934" s="89">
        <f>_34_KNMI_Stations[[#This Row],[graaddagen]]*_34_KNMI_Stations[[#This Row],[Gewogen factor]]</f>
        <v>16.5</v>
      </c>
      <c r="P7934" s="89" cm="1">
        <f t="array" ref="P7934">IF(ISNUMBER(_34_KNMI_Stations[[#This Row],[Etmaal temperatuur °C]]),IF(_34_KNMI_Stations[[#This Row],[Etmaal temperatuur °C]]&gt;stookgrens[],_34_KNMI_Stations[[#This Row],[Etmaal temperatuur °C]]-stookgrens[],0),"")</f>
        <v>0</v>
      </c>
    </row>
    <row r="7935" spans="1:16" x14ac:dyDescent="0.25">
      <c r="A7935">
        <v>310</v>
      </c>
      <c r="B7935" s="110">
        <v>45671</v>
      </c>
      <c r="C7935" s="89">
        <v>5.5</v>
      </c>
      <c r="D7935" s="89">
        <v>3.3</v>
      </c>
      <c r="E7935" s="96">
        <v>265</v>
      </c>
      <c r="F7935" s="89">
        <v>0.2</v>
      </c>
      <c r="G7935" s="89">
        <v>1034.8</v>
      </c>
      <c r="H7935">
        <v>0.9</v>
      </c>
      <c r="I7935" t="s">
        <v>20</v>
      </c>
      <c r="J7935">
        <v>1.1000000000000001</v>
      </c>
      <c r="K7935">
        <v>1</v>
      </c>
      <c r="L7935">
        <v>2025</v>
      </c>
      <c r="M7935" t="s">
        <v>112</v>
      </c>
      <c r="N7935" s="89" cm="1">
        <f t="array" ref="N7935">IF(ISNUMBER(_34_KNMI_Stations[[#This Row],[Etmaal temperatuur °C]]),IF(_34_KNMI_Stations[[#This Row],[Etmaal temperatuur °C]]&lt;stookgrens[],stookgrens[]-_34_KNMI_Stations[[#This Row],[Etmaal temperatuur °C]],0),"")</f>
        <v>14.7</v>
      </c>
      <c r="O7935" s="89">
        <f>_34_KNMI_Stations[[#This Row],[graaddagen]]*_34_KNMI_Stations[[#This Row],[Gewogen factor]]</f>
        <v>16.170000000000002</v>
      </c>
      <c r="P7935" s="89" cm="1">
        <f t="array" ref="P7935">IF(ISNUMBER(_34_KNMI_Stations[[#This Row],[Etmaal temperatuur °C]]),IF(_34_KNMI_Stations[[#This Row],[Etmaal temperatuur °C]]&gt;stookgrens[],_34_KNMI_Stations[[#This Row],[Etmaal temperatuur °C]]-stookgrens[],0),"")</f>
        <v>0</v>
      </c>
    </row>
    <row r="7936" spans="1:16" x14ac:dyDescent="0.25">
      <c r="A7936">
        <v>310</v>
      </c>
      <c r="B7936" s="110">
        <v>45672</v>
      </c>
      <c r="C7936" s="89">
        <v>1.9</v>
      </c>
      <c r="D7936" s="89">
        <v>6.5</v>
      </c>
      <c r="E7936" s="96">
        <v>251</v>
      </c>
      <c r="F7936" s="89">
        <v>0.1</v>
      </c>
      <c r="G7936" s="89">
        <v>1034.2</v>
      </c>
      <c r="H7936">
        <v>0.99</v>
      </c>
      <c r="I7936" t="s">
        <v>20</v>
      </c>
      <c r="J7936">
        <v>1.1000000000000001</v>
      </c>
      <c r="K7936">
        <v>1</v>
      </c>
      <c r="L7936">
        <v>2025</v>
      </c>
      <c r="M7936" t="s">
        <v>112</v>
      </c>
      <c r="N7936" s="89" cm="1">
        <f t="array" ref="N7936">IF(ISNUMBER(_34_KNMI_Stations[[#This Row],[Etmaal temperatuur °C]]),IF(_34_KNMI_Stations[[#This Row],[Etmaal temperatuur °C]]&lt;stookgrens[],stookgrens[]-_34_KNMI_Stations[[#This Row],[Etmaal temperatuur °C]],0),"")</f>
        <v>11.5</v>
      </c>
      <c r="O7936" s="89">
        <f>_34_KNMI_Stations[[#This Row],[graaddagen]]*_34_KNMI_Stations[[#This Row],[Gewogen factor]]</f>
        <v>12.65</v>
      </c>
      <c r="P7936" s="89" cm="1">
        <f t="array" ref="P7936">IF(ISNUMBER(_34_KNMI_Stations[[#This Row],[Etmaal temperatuur °C]]),IF(_34_KNMI_Stations[[#This Row],[Etmaal temperatuur °C]]&gt;stookgrens[],_34_KNMI_Stations[[#This Row],[Etmaal temperatuur °C]]-stookgrens[],0),"")</f>
        <v>0</v>
      </c>
    </row>
    <row r="7937" spans="1:16" x14ac:dyDescent="0.25">
      <c r="A7937">
        <v>310</v>
      </c>
      <c r="B7937" s="110">
        <v>45673</v>
      </c>
      <c r="C7937" s="89">
        <v>2.9</v>
      </c>
      <c r="D7937" s="89">
        <v>3.9</v>
      </c>
      <c r="E7937" s="96">
        <v>155</v>
      </c>
      <c r="F7937" s="89">
        <v>-0.1</v>
      </c>
      <c r="G7937" s="89">
        <v>1036.2</v>
      </c>
      <c r="H7937">
        <v>1</v>
      </c>
      <c r="I7937" t="s">
        <v>20</v>
      </c>
      <c r="J7937">
        <v>1.1000000000000001</v>
      </c>
      <c r="K7937">
        <v>1</v>
      </c>
      <c r="L7937">
        <v>2025</v>
      </c>
      <c r="M7937" t="s">
        <v>112</v>
      </c>
      <c r="N7937" s="89" cm="1">
        <f t="array" ref="N7937">IF(ISNUMBER(_34_KNMI_Stations[[#This Row],[Etmaal temperatuur °C]]),IF(_34_KNMI_Stations[[#This Row],[Etmaal temperatuur °C]]&lt;stookgrens[],stookgrens[]-_34_KNMI_Stations[[#This Row],[Etmaal temperatuur °C]],0),"")</f>
        <v>14.1</v>
      </c>
      <c r="O7937" s="89">
        <f>_34_KNMI_Stations[[#This Row],[graaddagen]]*_34_KNMI_Stations[[#This Row],[Gewogen factor]]</f>
        <v>15.510000000000002</v>
      </c>
      <c r="P7937" s="89" cm="1">
        <f t="array" ref="P7937">IF(ISNUMBER(_34_KNMI_Stations[[#This Row],[Etmaal temperatuur °C]]),IF(_34_KNMI_Stations[[#This Row],[Etmaal temperatuur °C]]&gt;stookgrens[],_34_KNMI_Stations[[#This Row],[Etmaal temperatuur °C]]-stookgrens[],0),"")</f>
        <v>0</v>
      </c>
    </row>
    <row r="7938" spans="1:16" x14ac:dyDescent="0.25">
      <c r="A7938">
        <v>310</v>
      </c>
      <c r="B7938" s="110">
        <v>45674</v>
      </c>
      <c r="C7938" s="89">
        <v>2.5</v>
      </c>
      <c r="D7938" s="89">
        <v>1.8</v>
      </c>
      <c r="E7938" s="96">
        <v>96</v>
      </c>
      <c r="F7938" s="89">
        <v>0</v>
      </c>
      <c r="G7938" s="89">
        <v>1036.8</v>
      </c>
      <c r="H7938">
        <v>0.98</v>
      </c>
      <c r="I7938" t="s">
        <v>20</v>
      </c>
      <c r="J7938">
        <v>1.1000000000000001</v>
      </c>
      <c r="K7938">
        <v>1</v>
      </c>
      <c r="L7938">
        <v>2025</v>
      </c>
      <c r="M7938" t="s">
        <v>112</v>
      </c>
      <c r="N7938" s="89" cm="1">
        <f t="array" ref="N7938">IF(ISNUMBER(_34_KNMI_Stations[[#This Row],[Etmaal temperatuur °C]]),IF(_34_KNMI_Stations[[#This Row],[Etmaal temperatuur °C]]&lt;stookgrens[],stookgrens[]-_34_KNMI_Stations[[#This Row],[Etmaal temperatuur °C]],0),"")</f>
        <v>16.2</v>
      </c>
      <c r="O7938" s="89">
        <f>_34_KNMI_Stations[[#This Row],[graaddagen]]*_34_KNMI_Stations[[#This Row],[Gewogen factor]]</f>
        <v>17.82</v>
      </c>
      <c r="P7938" s="89" cm="1">
        <f t="array" ref="P7938">IF(ISNUMBER(_34_KNMI_Stations[[#This Row],[Etmaal temperatuur °C]]),IF(_34_KNMI_Stations[[#This Row],[Etmaal temperatuur °C]]&gt;stookgrens[],_34_KNMI_Stations[[#This Row],[Etmaal temperatuur °C]]-stookgrens[],0),"")</f>
        <v>0</v>
      </c>
    </row>
    <row r="7939" spans="1:16" x14ac:dyDescent="0.25">
      <c r="A7939">
        <v>310</v>
      </c>
      <c r="B7939" s="110">
        <v>45675</v>
      </c>
      <c r="C7939" s="89">
        <v>3.8</v>
      </c>
      <c r="D7939" s="89">
        <v>0.2</v>
      </c>
      <c r="E7939" s="96">
        <v>87</v>
      </c>
      <c r="F7939" s="89">
        <v>-0.1</v>
      </c>
      <c r="G7939" s="89">
        <v>1030.5</v>
      </c>
      <c r="H7939">
        <v>0.96</v>
      </c>
      <c r="I7939" t="s">
        <v>20</v>
      </c>
      <c r="J7939">
        <v>1.1000000000000001</v>
      </c>
      <c r="K7939">
        <v>1</v>
      </c>
      <c r="L7939">
        <v>2025</v>
      </c>
      <c r="M7939" t="s">
        <v>112</v>
      </c>
      <c r="N7939" s="89" cm="1">
        <f t="array" ref="N7939">IF(ISNUMBER(_34_KNMI_Stations[[#This Row],[Etmaal temperatuur °C]]),IF(_34_KNMI_Stations[[#This Row],[Etmaal temperatuur °C]]&lt;stookgrens[],stookgrens[]-_34_KNMI_Stations[[#This Row],[Etmaal temperatuur °C]],0),"")</f>
        <v>17.8</v>
      </c>
      <c r="O7939" s="89">
        <f>_34_KNMI_Stations[[#This Row],[graaddagen]]*_34_KNMI_Stations[[#This Row],[Gewogen factor]]</f>
        <v>19.580000000000002</v>
      </c>
      <c r="P7939" s="89" cm="1">
        <f t="array" ref="P7939">IF(ISNUMBER(_34_KNMI_Stations[[#This Row],[Etmaal temperatuur °C]]),IF(_34_KNMI_Stations[[#This Row],[Etmaal temperatuur °C]]&gt;stookgrens[],_34_KNMI_Stations[[#This Row],[Etmaal temperatuur °C]]-stookgrens[],0),"")</f>
        <v>0</v>
      </c>
    </row>
    <row r="7940" spans="1:16" x14ac:dyDescent="0.25">
      <c r="A7940">
        <v>310</v>
      </c>
      <c r="B7940" s="110">
        <v>45676</v>
      </c>
      <c r="C7940" s="89">
        <v>2.5</v>
      </c>
      <c r="D7940" s="89">
        <v>0.2</v>
      </c>
      <c r="E7940" s="96">
        <v>105</v>
      </c>
      <c r="F7940" s="89">
        <v>0</v>
      </c>
      <c r="G7940" s="89">
        <v>1022.9</v>
      </c>
      <c r="H7940">
        <v>0.9</v>
      </c>
      <c r="I7940" t="s">
        <v>20</v>
      </c>
      <c r="J7940">
        <v>1.1000000000000001</v>
      </c>
      <c r="K7940">
        <v>1</v>
      </c>
      <c r="L7940">
        <v>2025</v>
      </c>
      <c r="M7940" t="s">
        <v>112</v>
      </c>
      <c r="N7940" s="89" cm="1">
        <f t="array" ref="N7940">IF(ISNUMBER(_34_KNMI_Stations[[#This Row],[Etmaal temperatuur °C]]),IF(_34_KNMI_Stations[[#This Row],[Etmaal temperatuur °C]]&lt;stookgrens[],stookgrens[]-_34_KNMI_Stations[[#This Row],[Etmaal temperatuur °C]],0),"")</f>
        <v>17.8</v>
      </c>
      <c r="O7940" s="89">
        <f>_34_KNMI_Stations[[#This Row],[graaddagen]]*_34_KNMI_Stations[[#This Row],[Gewogen factor]]</f>
        <v>19.580000000000002</v>
      </c>
      <c r="P7940" s="89" cm="1">
        <f t="array" ref="P7940">IF(ISNUMBER(_34_KNMI_Stations[[#This Row],[Etmaal temperatuur °C]]),IF(_34_KNMI_Stations[[#This Row],[Etmaal temperatuur °C]]&gt;stookgrens[],_34_KNMI_Stations[[#This Row],[Etmaal temperatuur °C]]-stookgrens[],0),"")</f>
        <v>0</v>
      </c>
    </row>
    <row r="7941" spans="1:16" x14ac:dyDescent="0.25">
      <c r="A7941">
        <v>310</v>
      </c>
      <c r="B7941" s="110">
        <v>45677</v>
      </c>
      <c r="C7941" s="89">
        <v>4</v>
      </c>
      <c r="D7941" s="89">
        <v>1</v>
      </c>
      <c r="E7941" s="96">
        <v>155</v>
      </c>
      <c r="F7941" s="89">
        <v>0</v>
      </c>
      <c r="G7941" s="89">
        <v>1019.4</v>
      </c>
      <c r="H7941">
        <v>0.92</v>
      </c>
      <c r="I7941" t="s">
        <v>20</v>
      </c>
      <c r="J7941">
        <v>1.1000000000000001</v>
      </c>
      <c r="K7941">
        <v>1</v>
      </c>
      <c r="L7941">
        <v>2025</v>
      </c>
      <c r="M7941" t="s">
        <v>113</v>
      </c>
      <c r="N7941" s="89" cm="1">
        <f t="array" ref="N7941">IF(ISNUMBER(_34_KNMI_Stations[[#This Row],[Etmaal temperatuur °C]]),IF(_34_KNMI_Stations[[#This Row],[Etmaal temperatuur °C]]&lt;stookgrens[],stookgrens[]-_34_KNMI_Stations[[#This Row],[Etmaal temperatuur °C]],0),"")</f>
        <v>17</v>
      </c>
      <c r="O7941" s="89">
        <f>_34_KNMI_Stations[[#This Row],[graaddagen]]*_34_KNMI_Stations[[#This Row],[Gewogen factor]]</f>
        <v>18.700000000000003</v>
      </c>
      <c r="P7941" s="89" cm="1">
        <f t="array" ref="P7941">IF(ISNUMBER(_34_KNMI_Stations[[#This Row],[Etmaal temperatuur °C]]),IF(_34_KNMI_Stations[[#This Row],[Etmaal temperatuur °C]]&gt;stookgrens[],_34_KNMI_Stations[[#This Row],[Etmaal temperatuur °C]]-stookgrens[],0),"")</f>
        <v>0</v>
      </c>
    </row>
    <row r="7942" spans="1:16" x14ac:dyDescent="0.25">
      <c r="A7942">
        <v>310</v>
      </c>
      <c r="B7942" s="110">
        <v>45678</v>
      </c>
      <c r="C7942" s="89">
        <v>4.4000000000000004</v>
      </c>
      <c r="D7942" s="89">
        <v>0.1</v>
      </c>
      <c r="E7942" s="96">
        <v>176</v>
      </c>
      <c r="F7942" s="89">
        <v>0</v>
      </c>
      <c r="G7942" s="89">
        <v>1015.2</v>
      </c>
      <c r="H7942">
        <v>0.98</v>
      </c>
      <c r="I7942" t="s">
        <v>20</v>
      </c>
      <c r="J7942">
        <v>1.1000000000000001</v>
      </c>
      <c r="K7942">
        <v>1</v>
      </c>
      <c r="L7942">
        <v>2025</v>
      </c>
      <c r="M7942" t="s">
        <v>113</v>
      </c>
      <c r="N7942" s="89" cm="1">
        <f t="array" ref="N7942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7942" s="89">
        <f>_34_KNMI_Stations[[#This Row],[graaddagen]]*_34_KNMI_Stations[[#This Row],[Gewogen factor]]</f>
        <v>19.690000000000001</v>
      </c>
      <c r="P7942" s="89" cm="1">
        <f t="array" ref="P7942">IF(ISNUMBER(_34_KNMI_Stations[[#This Row],[Etmaal temperatuur °C]]),IF(_34_KNMI_Stations[[#This Row],[Etmaal temperatuur °C]]&gt;stookgrens[],_34_KNMI_Stations[[#This Row],[Etmaal temperatuur °C]]-stookgrens[],0),"")</f>
        <v>0</v>
      </c>
    </row>
    <row r="7943" spans="1:16" x14ac:dyDescent="0.25">
      <c r="A7943">
        <v>310</v>
      </c>
      <c r="B7943" s="110">
        <v>45679</v>
      </c>
      <c r="C7943" s="89">
        <v>4</v>
      </c>
      <c r="D7943" s="89">
        <v>3.8</v>
      </c>
      <c r="E7943" s="96">
        <v>86</v>
      </c>
      <c r="F7943" s="89">
        <v>6.1</v>
      </c>
      <c r="G7943" s="89">
        <v>1003.5</v>
      </c>
      <c r="H7943">
        <v>0.96</v>
      </c>
      <c r="I7943" t="s">
        <v>20</v>
      </c>
      <c r="J7943">
        <v>1.1000000000000001</v>
      </c>
      <c r="K7943">
        <v>1</v>
      </c>
      <c r="L7943">
        <v>2025</v>
      </c>
      <c r="M7943" t="s">
        <v>113</v>
      </c>
      <c r="N7943" s="89" cm="1">
        <f t="array" ref="N7943">IF(ISNUMBER(_34_KNMI_Stations[[#This Row],[Etmaal temperatuur °C]]),IF(_34_KNMI_Stations[[#This Row],[Etmaal temperatuur °C]]&lt;stookgrens[],stookgrens[]-_34_KNMI_Stations[[#This Row],[Etmaal temperatuur °C]],0),"")</f>
        <v>14.2</v>
      </c>
      <c r="O7943" s="89">
        <f>_34_KNMI_Stations[[#This Row],[graaddagen]]*_34_KNMI_Stations[[#This Row],[Gewogen factor]]</f>
        <v>15.620000000000001</v>
      </c>
      <c r="P7943" s="89" cm="1">
        <f t="array" ref="P7943">IF(ISNUMBER(_34_KNMI_Stations[[#This Row],[Etmaal temperatuur °C]]),IF(_34_KNMI_Stations[[#This Row],[Etmaal temperatuur °C]]&gt;stookgrens[],_34_KNMI_Stations[[#This Row],[Etmaal temperatuur °C]]-stookgrens[],0),"")</f>
        <v>0</v>
      </c>
    </row>
    <row r="7944" spans="1:16" x14ac:dyDescent="0.25">
      <c r="A7944">
        <v>310</v>
      </c>
      <c r="B7944" s="110">
        <v>45680</v>
      </c>
      <c r="C7944" s="89">
        <v>8.8000000000000007</v>
      </c>
      <c r="D7944" s="89">
        <v>5.6</v>
      </c>
      <c r="E7944" s="96">
        <v>287</v>
      </c>
      <c r="F7944" s="89">
        <v>0.9</v>
      </c>
      <c r="G7944" s="89">
        <v>1004.2</v>
      </c>
      <c r="H7944">
        <v>0.88</v>
      </c>
      <c r="I7944" t="s">
        <v>20</v>
      </c>
      <c r="J7944">
        <v>1.1000000000000001</v>
      </c>
      <c r="K7944">
        <v>1</v>
      </c>
      <c r="L7944">
        <v>2025</v>
      </c>
      <c r="M7944" t="s">
        <v>113</v>
      </c>
      <c r="N7944" s="89" cm="1">
        <f t="array" ref="N7944">IF(ISNUMBER(_34_KNMI_Stations[[#This Row],[Etmaal temperatuur °C]]),IF(_34_KNMI_Stations[[#This Row],[Etmaal temperatuur °C]]&lt;stookgrens[],stookgrens[]-_34_KNMI_Stations[[#This Row],[Etmaal temperatuur °C]],0),"")</f>
        <v>12.4</v>
      </c>
      <c r="O7944" s="89">
        <f>_34_KNMI_Stations[[#This Row],[graaddagen]]*_34_KNMI_Stations[[#This Row],[Gewogen factor]]</f>
        <v>13.640000000000002</v>
      </c>
      <c r="P7944" s="89" cm="1">
        <f t="array" ref="P7944">IF(ISNUMBER(_34_KNMI_Stations[[#This Row],[Etmaal temperatuur °C]]),IF(_34_KNMI_Stations[[#This Row],[Etmaal temperatuur °C]]&gt;stookgrens[],_34_KNMI_Stations[[#This Row],[Etmaal temperatuur °C]]-stookgrens[],0),"")</f>
        <v>0</v>
      </c>
    </row>
    <row r="7945" spans="1:16" x14ac:dyDescent="0.25">
      <c r="A7945">
        <v>310</v>
      </c>
      <c r="B7945" s="110">
        <v>45681</v>
      </c>
      <c r="C7945" s="89">
        <v>10.5</v>
      </c>
      <c r="D7945" s="89">
        <v>7.4</v>
      </c>
      <c r="E7945" s="96">
        <v>116</v>
      </c>
      <c r="F7945" s="89">
        <v>0.9</v>
      </c>
      <c r="G7945" s="89">
        <v>1000.6</v>
      </c>
      <c r="H7945">
        <v>0.89</v>
      </c>
      <c r="I7945" t="s">
        <v>20</v>
      </c>
      <c r="J7945">
        <v>1.1000000000000001</v>
      </c>
      <c r="K7945">
        <v>1</v>
      </c>
      <c r="L7945">
        <v>2025</v>
      </c>
      <c r="M7945" t="s">
        <v>113</v>
      </c>
      <c r="N7945" s="89" cm="1">
        <f t="array" ref="N7945">IF(ISNUMBER(_34_KNMI_Stations[[#This Row],[Etmaal temperatuur °C]]),IF(_34_KNMI_Stations[[#This Row],[Etmaal temperatuur °C]]&lt;stookgrens[],stookgrens[]-_34_KNMI_Stations[[#This Row],[Etmaal temperatuur °C]],0),"")</f>
        <v>10.6</v>
      </c>
      <c r="O7945" s="89">
        <f>_34_KNMI_Stations[[#This Row],[graaddagen]]*_34_KNMI_Stations[[#This Row],[Gewogen factor]]</f>
        <v>11.66</v>
      </c>
      <c r="P7945" s="89" cm="1">
        <f t="array" ref="P7945">IF(ISNUMBER(_34_KNMI_Stations[[#This Row],[Etmaal temperatuur °C]]),IF(_34_KNMI_Stations[[#This Row],[Etmaal temperatuur °C]]&gt;stookgrens[],_34_KNMI_Stations[[#This Row],[Etmaal temperatuur °C]]-stookgrens[],0),"")</f>
        <v>0</v>
      </c>
    </row>
    <row r="7946" spans="1:16" x14ac:dyDescent="0.25">
      <c r="A7946">
        <v>310</v>
      </c>
      <c r="B7946" s="110">
        <v>45682</v>
      </c>
      <c r="C7946" s="89">
        <v>3.1</v>
      </c>
      <c r="D7946" s="89">
        <v>5.4</v>
      </c>
      <c r="E7946" s="96">
        <v>304</v>
      </c>
      <c r="F7946" s="89">
        <v>4.7</v>
      </c>
      <c r="G7946" s="89">
        <v>1004.8</v>
      </c>
      <c r="H7946">
        <v>0.9</v>
      </c>
      <c r="I7946" t="s">
        <v>20</v>
      </c>
      <c r="J7946">
        <v>1.1000000000000001</v>
      </c>
      <c r="K7946">
        <v>1</v>
      </c>
      <c r="L7946">
        <v>2025</v>
      </c>
      <c r="M7946" t="s">
        <v>113</v>
      </c>
      <c r="N7946" s="89" cm="1">
        <f t="array" ref="N7946">IF(ISNUMBER(_34_KNMI_Stations[[#This Row],[Etmaal temperatuur °C]]),IF(_34_KNMI_Stations[[#This Row],[Etmaal temperatuur °C]]&lt;stookgrens[],stookgrens[]-_34_KNMI_Stations[[#This Row],[Etmaal temperatuur °C]],0),"")</f>
        <v>12.6</v>
      </c>
      <c r="O7946" s="89">
        <f>_34_KNMI_Stations[[#This Row],[graaddagen]]*_34_KNMI_Stations[[#This Row],[Gewogen factor]]</f>
        <v>13.860000000000001</v>
      </c>
      <c r="P7946" s="89" cm="1">
        <f t="array" ref="P7946">IF(ISNUMBER(_34_KNMI_Stations[[#This Row],[Etmaal temperatuur °C]]),IF(_34_KNMI_Stations[[#This Row],[Etmaal temperatuur °C]]&gt;stookgrens[],_34_KNMI_Stations[[#This Row],[Etmaal temperatuur °C]]-stookgrens[],0),"")</f>
        <v>0</v>
      </c>
    </row>
    <row r="7947" spans="1:16" x14ac:dyDescent="0.25">
      <c r="A7947">
        <v>310</v>
      </c>
      <c r="B7947" s="110">
        <v>45683</v>
      </c>
      <c r="C7947" s="89">
        <v>8.6</v>
      </c>
      <c r="D7947" s="89">
        <v>4.7</v>
      </c>
      <c r="E7947" s="96">
        <v>404</v>
      </c>
      <c r="F7947" s="89">
        <v>1.6</v>
      </c>
      <c r="G7947" s="89">
        <v>1001.3</v>
      </c>
      <c r="H7947">
        <v>0.87</v>
      </c>
      <c r="I7947" t="s">
        <v>20</v>
      </c>
      <c r="J7947">
        <v>1.1000000000000001</v>
      </c>
      <c r="K7947">
        <v>1</v>
      </c>
      <c r="L7947">
        <v>2025</v>
      </c>
      <c r="M7947" t="s">
        <v>113</v>
      </c>
      <c r="N7947" s="89" cm="1">
        <f t="array" ref="N7947">IF(ISNUMBER(_34_KNMI_Stations[[#This Row],[Etmaal temperatuur °C]]),IF(_34_KNMI_Stations[[#This Row],[Etmaal temperatuur °C]]&lt;stookgrens[],stookgrens[]-_34_KNMI_Stations[[#This Row],[Etmaal temperatuur °C]],0),"")</f>
        <v>13.3</v>
      </c>
      <c r="O7947" s="89">
        <f>_34_KNMI_Stations[[#This Row],[graaddagen]]*_34_KNMI_Stations[[#This Row],[Gewogen factor]]</f>
        <v>14.630000000000003</v>
      </c>
      <c r="P7947" s="89" cm="1">
        <f t="array" ref="P7947">IF(ISNUMBER(_34_KNMI_Stations[[#This Row],[Etmaal temperatuur °C]]),IF(_34_KNMI_Stations[[#This Row],[Etmaal temperatuur °C]]&gt;stookgrens[],_34_KNMI_Stations[[#This Row],[Etmaal temperatuur °C]]-stookgrens[],0),"")</f>
        <v>0</v>
      </c>
    </row>
    <row r="7948" spans="1:16" x14ac:dyDescent="0.25">
      <c r="A7948">
        <v>310</v>
      </c>
      <c r="B7948" s="110">
        <v>45684</v>
      </c>
      <c r="C7948" s="89">
        <v>11.6</v>
      </c>
      <c r="D7948" s="89">
        <v>8.4</v>
      </c>
      <c r="E7948" s="96">
        <v>567</v>
      </c>
      <c r="F7948" s="89">
        <v>4.8</v>
      </c>
      <c r="G7948" s="89">
        <v>987.4</v>
      </c>
      <c r="H7948">
        <v>0.8</v>
      </c>
      <c r="I7948" t="s">
        <v>20</v>
      </c>
      <c r="J7948">
        <v>1.1000000000000001</v>
      </c>
      <c r="K7948">
        <v>1</v>
      </c>
      <c r="L7948">
        <v>2025</v>
      </c>
      <c r="M7948" t="s">
        <v>114</v>
      </c>
      <c r="N7948" s="89" cm="1">
        <f t="array" ref="N7948">IF(ISNUMBER(_34_KNMI_Stations[[#This Row],[Etmaal temperatuur °C]]),IF(_34_KNMI_Stations[[#This Row],[Etmaal temperatuur °C]]&lt;stookgrens[],stookgrens[]-_34_KNMI_Stations[[#This Row],[Etmaal temperatuur °C]],0),"")</f>
        <v>9.6</v>
      </c>
      <c r="O7948" s="89">
        <f>_34_KNMI_Stations[[#This Row],[graaddagen]]*_34_KNMI_Stations[[#This Row],[Gewogen factor]]</f>
        <v>10.56</v>
      </c>
      <c r="P7948" s="89" cm="1">
        <f t="array" ref="P7948">IF(ISNUMBER(_34_KNMI_Stations[[#This Row],[Etmaal temperatuur °C]]),IF(_34_KNMI_Stations[[#This Row],[Etmaal temperatuur °C]]&gt;stookgrens[],_34_KNMI_Stations[[#This Row],[Etmaal temperatuur °C]]-stookgrens[],0),"")</f>
        <v>0</v>
      </c>
    </row>
    <row r="7949" spans="1:16" x14ac:dyDescent="0.25">
      <c r="A7949">
        <v>310</v>
      </c>
      <c r="B7949" s="110">
        <v>45685</v>
      </c>
      <c r="C7949" s="89">
        <v>11.7</v>
      </c>
      <c r="D7949" s="89">
        <v>7.6</v>
      </c>
      <c r="E7949" s="96">
        <v>264</v>
      </c>
      <c r="F7949" s="89">
        <v>2.8</v>
      </c>
      <c r="G7949" s="89">
        <v>988.5</v>
      </c>
      <c r="H7949">
        <v>0.85</v>
      </c>
      <c r="I7949" t="s">
        <v>20</v>
      </c>
      <c r="J7949">
        <v>1.1000000000000001</v>
      </c>
      <c r="K7949">
        <v>1</v>
      </c>
      <c r="L7949">
        <v>2025</v>
      </c>
      <c r="M7949" t="s">
        <v>114</v>
      </c>
      <c r="N7949" s="89" cm="1">
        <f t="array" ref="N7949">IF(ISNUMBER(_34_KNMI_Stations[[#This Row],[Etmaal temperatuur °C]]),IF(_34_KNMI_Stations[[#This Row],[Etmaal temperatuur °C]]&lt;stookgrens[],stookgrens[]-_34_KNMI_Stations[[#This Row],[Etmaal temperatuur °C]],0),"")</f>
        <v>10.4</v>
      </c>
      <c r="O7949" s="89">
        <f>_34_KNMI_Stations[[#This Row],[graaddagen]]*_34_KNMI_Stations[[#This Row],[Gewogen factor]]</f>
        <v>11.440000000000001</v>
      </c>
      <c r="P7949" s="89" cm="1">
        <f t="array" ref="P7949">IF(ISNUMBER(_34_KNMI_Stations[[#This Row],[Etmaal temperatuur °C]]),IF(_34_KNMI_Stations[[#This Row],[Etmaal temperatuur °C]]&gt;stookgrens[],_34_KNMI_Stations[[#This Row],[Etmaal temperatuur °C]]-stookgrens[],0),"")</f>
        <v>0</v>
      </c>
    </row>
    <row r="7950" spans="1:16" x14ac:dyDescent="0.25">
      <c r="A7950">
        <v>310</v>
      </c>
      <c r="B7950" s="110">
        <v>45686</v>
      </c>
      <c r="C7950" s="89">
        <v>6.7</v>
      </c>
      <c r="D7950" s="89">
        <v>6.9</v>
      </c>
      <c r="E7950" s="96">
        <v>403</v>
      </c>
      <c r="F7950" s="89">
        <v>1.8</v>
      </c>
      <c r="G7950" s="89">
        <v>1003.3</v>
      </c>
      <c r="H7950">
        <v>0.89</v>
      </c>
      <c r="I7950" t="s">
        <v>20</v>
      </c>
      <c r="J7950">
        <v>1.1000000000000001</v>
      </c>
      <c r="K7950">
        <v>1</v>
      </c>
      <c r="L7950">
        <v>2025</v>
      </c>
      <c r="M7950" t="s">
        <v>114</v>
      </c>
      <c r="N7950" s="89" cm="1">
        <f t="array" ref="N7950">IF(ISNUMBER(_34_KNMI_Stations[[#This Row],[Etmaal temperatuur °C]]),IF(_34_KNMI_Stations[[#This Row],[Etmaal temperatuur °C]]&lt;stookgrens[],stookgrens[]-_34_KNMI_Stations[[#This Row],[Etmaal temperatuur °C]],0),"")</f>
        <v>11.1</v>
      </c>
      <c r="O7950" s="89">
        <f>_34_KNMI_Stations[[#This Row],[graaddagen]]*_34_KNMI_Stations[[#This Row],[Gewogen factor]]</f>
        <v>12.21</v>
      </c>
      <c r="P7950" s="89" cm="1">
        <f t="array" ref="P7950">IF(ISNUMBER(_34_KNMI_Stations[[#This Row],[Etmaal temperatuur °C]]),IF(_34_KNMI_Stations[[#This Row],[Etmaal temperatuur °C]]&gt;stookgrens[],_34_KNMI_Stations[[#This Row],[Etmaal temperatuur °C]]-stookgrens[],0),"")</f>
        <v>0</v>
      </c>
    </row>
    <row r="7951" spans="1:16" x14ac:dyDescent="0.25">
      <c r="A7951">
        <v>310</v>
      </c>
      <c r="B7951" s="110">
        <v>45687</v>
      </c>
      <c r="C7951" s="89">
        <v>3.5</v>
      </c>
      <c r="D7951" s="89">
        <v>5.9</v>
      </c>
      <c r="E7951" s="96">
        <v>359</v>
      </c>
      <c r="F7951" s="89">
        <v>4.2</v>
      </c>
      <c r="G7951" s="89">
        <v>1017.6</v>
      </c>
      <c r="H7951">
        <v>0.86</v>
      </c>
      <c r="I7951" t="s">
        <v>20</v>
      </c>
      <c r="J7951">
        <v>1.1000000000000001</v>
      </c>
      <c r="K7951">
        <v>1</v>
      </c>
      <c r="L7951">
        <v>2025</v>
      </c>
      <c r="M7951" t="s">
        <v>114</v>
      </c>
      <c r="N7951" s="89" cm="1">
        <f t="array" ref="N7951">IF(ISNUMBER(_34_KNMI_Stations[[#This Row],[Etmaal temperatuur °C]]),IF(_34_KNMI_Stations[[#This Row],[Etmaal temperatuur °C]]&lt;stookgrens[],stookgrens[]-_34_KNMI_Stations[[#This Row],[Etmaal temperatuur °C]],0),"")</f>
        <v>12.1</v>
      </c>
      <c r="O7951" s="89">
        <f>_34_KNMI_Stations[[#This Row],[graaddagen]]*_34_KNMI_Stations[[#This Row],[Gewogen factor]]</f>
        <v>13.31</v>
      </c>
      <c r="P7951" s="89" cm="1">
        <f t="array" ref="P7951">IF(ISNUMBER(_34_KNMI_Stations[[#This Row],[Etmaal temperatuur °C]]),IF(_34_KNMI_Stations[[#This Row],[Etmaal temperatuur °C]]&gt;stookgrens[],_34_KNMI_Stations[[#This Row],[Etmaal temperatuur °C]]-stookgrens[],0),"")</f>
        <v>0</v>
      </c>
    </row>
    <row r="7952" spans="1:16" x14ac:dyDescent="0.25">
      <c r="A7952">
        <v>310</v>
      </c>
      <c r="B7952" s="110">
        <v>45688</v>
      </c>
      <c r="C7952" s="89">
        <v>4.7</v>
      </c>
      <c r="D7952" s="89">
        <v>4.3</v>
      </c>
      <c r="E7952" s="96">
        <v>296</v>
      </c>
      <c r="F7952" s="89">
        <v>0.1</v>
      </c>
      <c r="G7952" s="89">
        <v>1027.5999999999999</v>
      </c>
      <c r="H7952">
        <v>0.89</v>
      </c>
      <c r="I7952" t="s">
        <v>20</v>
      </c>
      <c r="J7952">
        <v>1.1000000000000001</v>
      </c>
      <c r="K7952">
        <v>1</v>
      </c>
      <c r="L7952">
        <v>2025</v>
      </c>
      <c r="M7952" t="s">
        <v>114</v>
      </c>
      <c r="N7952" s="89" cm="1">
        <f t="array" ref="N7952">IF(ISNUMBER(_34_KNMI_Stations[[#This Row],[Etmaal temperatuur °C]]),IF(_34_KNMI_Stations[[#This Row],[Etmaal temperatuur °C]]&lt;stookgrens[],stookgrens[]-_34_KNMI_Stations[[#This Row],[Etmaal temperatuur °C]],0),"")</f>
        <v>13.7</v>
      </c>
      <c r="O7952" s="89">
        <f>_34_KNMI_Stations[[#This Row],[graaddagen]]*_34_KNMI_Stations[[#This Row],[Gewogen factor]]</f>
        <v>15.07</v>
      </c>
      <c r="P7952" s="89" cm="1">
        <f t="array" ref="P7952">IF(ISNUMBER(_34_KNMI_Stations[[#This Row],[Etmaal temperatuur °C]]),IF(_34_KNMI_Stations[[#This Row],[Etmaal temperatuur °C]]&gt;stookgrens[],_34_KNMI_Stations[[#This Row],[Etmaal temperatuur °C]]-stookgrens[],0),"")</f>
        <v>0</v>
      </c>
    </row>
    <row r="7953" spans="1:16" x14ac:dyDescent="0.25">
      <c r="A7953">
        <v>310</v>
      </c>
      <c r="B7953" s="110">
        <v>45689</v>
      </c>
      <c r="C7953" s="89">
        <v>3.5</v>
      </c>
      <c r="D7953" s="89">
        <v>3.9</v>
      </c>
      <c r="E7953" s="96">
        <v>703</v>
      </c>
      <c r="F7953" s="89">
        <v>0</v>
      </c>
      <c r="G7953" s="89">
        <v>1030.5999999999999</v>
      </c>
      <c r="H7953">
        <v>0.83</v>
      </c>
      <c r="I7953" t="s">
        <v>20</v>
      </c>
      <c r="J7953">
        <v>1.1000000000000001</v>
      </c>
      <c r="K7953">
        <v>2</v>
      </c>
      <c r="L7953">
        <v>2025</v>
      </c>
      <c r="M7953" t="s">
        <v>114</v>
      </c>
      <c r="N7953" s="89" cm="1">
        <f t="array" ref="N7953">IF(ISNUMBER(_34_KNMI_Stations[[#This Row],[Etmaal temperatuur °C]]),IF(_34_KNMI_Stations[[#This Row],[Etmaal temperatuur °C]]&lt;stookgrens[],stookgrens[]-_34_KNMI_Stations[[#This Row],[Etmaal temperatuur °C]],0),"")</f>
        <v>14.1</v>
      </c>
      <c r="O7953" s="89">
        <f>_34_KNMI_Stations[[#This Row],[graaddagen]]*_34_KNMI_Stations[[#This Row],[Gewogen factor]]</f>
        <v>15.510000000000002</v>
      </c>
      <c r="P7953" s="89" cm="1">
        <f t="array" ref="P7953">IF(ISNUMBER(_34_KNMI_Stations[[#This Row],[Etmaal temperatuur °C]]),IF(_34_KNMI_Stations[[#This Row],[Etmaal temperatuur °C]]&gt;stookgrens[],_34_KNMI_Stations[[#This Row],[Etmaal temperatuur °C]]-stookgrens[],0),"")</f>
        <v>0</v>
      </c>
    </row>
    <row r="7954" spans="1:16" x14ac:dyDescent="0.25">
      <c r="A7954">
        <v>310</v>
      </c>
      <c r="B7954" s="110">
        <v>45690</v>
      </c>
      <c r="C7954" s="89">
        <v>3.5</v>
      </c>
      <c r="D7954" s="89">
        <v>3.1</v>
      </c>
      <c r="E7954" s="96">
        <v>739</v>
      </c>
      <c r="F7954" s="89">
        <v>0</v>
      </c>
      <c r="G7954" s="89">
        <v>1025</v>
      </c>
      <c r="H7954">
        <v>0.81</v>
      </c>
      <c r="I7954" t="s">
        <v>20</v>
      </c>
      <c r="J7954">
        <v>1.1000000000000001</v>
      </c>
      <c r="K7954">
        <v>2</v>
      </c>
      <c r="L7954">
        <v>2025</v>
      </c>
      <c r="M7954" t="s">
        <v>114</v>
      </c>
      <c r="N7954" s="89" cm="1">
        <f t="array" ref="N7954">IF(ISNUMBER(_34_KNMI_Stations[[#This Row],[Etmaal temperatuur °C]]),IF(_34_KNMI_Stations[[#This Row],[Etmaal temperatuur °C]]&lt;stookgrens[],stookgrens[]-_34_KNMI_Stations[[#This Row],[Etmaal temperatuur °C]],0),"")</f>
        <v>14.9</v>
      </c>
      <c r="O7954" s="89">
        <f>_34_KNMI_Stations[[#This Row],[graaddagen]]*_34_KNMI_Stations[[#This Row],[Gewogen factor]]</f>
        <v>16.39</v>
      </c>
      <c r="P7954" s="89" cm="1">
        <f t="array" ref="P7954">IF(ISNUMBER(_34_KNMI_Stations[[#This Row],[Etmaal temperatuur °C]]),IF(_34_KNMI_Stations[[#This Row],[Etmaal temperatuur °C]]&gt;stookgrens[],_34_KNMI_Stations[[#This Row],[Etmaal temperatuur °C]]-stookgrens[],0),"")</f>
        <v>0</v>
      </c>
    </row>
    <row r="7955" spans="1:16" x14ac:dyDescent="0.25">
      <c r="A7955">
        <v>310</v>
      </c>
      <c r="B7955" s="110">
        <v>45691</v>
      </c>
      <c r="C7955" s="89">
        <v>4.3</v>
      </c>
      <c r="D7955" s="89">
        <v>3.4</v>
      </c>
      <c r="E7955" s="96">
        <v>680</v>
      </c>
      <c r="F7955" s="89">
        <v>0</v>
      </c>
      <c r="G7955" s="89">
        <v>1026.5999999999999</v>
      </c>
      <c r="H7955">
        <v>0.89</v>
      </c>
      <c r="I7955" t="s">
        <v>20</v>
      </c>
      <c r="J7955">
        <v>1.1000000000000001</v>
      </c>
      <c r="K7955">
        <v>2</v>
      </c>
      <c r="L7955">
        <v>2025</v>
      </c>
      <c r="M7955" t="s">
        <v>115</v>
      </c>
      <c r="N7955" s="89" cm="1">
        <f t="array" ref="N7955">IF(ISNUMBER(_34_KNMI_Stations[[#This Row],[Etmaal temperatuur °C]]),IF(_34_KNMI_Stations[[#This Row],[Etmaal temperatuur °C]]&lt;stookgrens[],stookgrens[]-_34_KNMI_Stations[[#This Row],[Etmaal temperatuur °C]],0),"")</f>
        <v>14.6</v>
      </c>
      <c r="O7955" s="89">
        <f>_34_KNMI_Stations[[#This Row],[graaddagen]]*_34_KNMI_Stations[[#This Row],[Gewogen factor]]</f>
        <v>16.060000000000002</v>
      </c>
      <c r="P7955" s="89" cm="1">
        <f t="array" ref="P7955">IF(ISNUMBER(_34_KNMI_Stations[[#This Row],[Etmaal temperatuur °C]]),IF(_34_KNMI_Stations[[#This Row],[Etmaal temperatuur °C]]&gt;stookgrens[],_34_KNMI_Stations[[#This Row],[Etmaal temperatuur °C]]-stookgrens[],0),"")</f>
        <v>0</v>
      </c>
    </row>
    <row r="7956" spans="1:16" x14ac:dyDescent="0.25">
      <c r="A7956">
        <v>310</v>
      </c>
      <c r="B7956" s="110">
        <v>45692</v>
      </c>
      <c r="C7956" s="89">
        <v>8.9</v>
      </c>
      <c r="D7956" s="89">
        <v>2.8</v>
      </c>
      <c r="E7956" s="96">
        <v>312</v>
      </c>
      <c r="F7956" s="89">
        <v>0</v>
      </c>
      <c r="G7956" s="89">
        <v>1026.8</v>
      </c>
      <c r="H7956">
        <v>0.93</v>
      </c>
      <c r="I7956" t="s">
        <v>20</v>
      </c>
      <c r="J7956">
        <v>1.1000000000000001</v>
      </c>
      <c r="K7956">
        <v>2</v>
      </c>
      <c r="L7956">
        <v>2025</v>
      </c>
      <c r="M7956" t="s">
        <v>115</v>
      </c>
      <c r="N7956" s="89" cm="1">
        <f t="array" ref="N7956">IF(ISNUMBER(_34_KNMI_Stations[[#This Row],[Etmaal temperatuur °C]]),IF(_34_KNMI_Stations[[#This Row],[Etmaal temperatuur °C]]&lt;stookgrens[],stookgrens[]-_34_KNMI_Stations[[#This Row],[Etmaal temperatuur °C]],0),"")</f>
        <v>15.2</v>
      </c>
      <c r="O7956" s="89">
        <f>_34_KNMI_Stations[[#This Row],[graaddagen]]*_34_KNMI_Stations[[#This Row],[Gewogen factor]]</f>
        <v>16.72</v>
      </c>
      <c r="P7956" s="89" cm="1">
        <f t="array" ref="P7956">IF(ISNUMBER(_34_KNMI_Stations[[#This Row],[Etmaal temperatuur °C]]),IF(_34_KNMI_Stations[[#This Row],[Etmaal temperatuur °C]]&gt;stookgrens[],_34_KNMI_Stations[[#This Row],[Etmaal temperatuur °C]]-stookgrens[],0),"")</f>
        <v>0</v>
      </c>
    </row>
    <row r="7957" spans="1:16" x14ac:dyDescent="0.25">
      <c r="A7957">
        <v>310</v>
      </c>
      <c r="B7957" s="110">
        <v>45693</v>
      </c>
      <c r="C7957" s="89">
        <v>3.9</v>
      </c>
      <c r="D7957" s="89">
        <v>4.8</v>
      </c>
      <c r="E7957" s="96">
        <v>630</v>
      </c>
      <c r="F7957" s="89">
        <v>0</v>
      </c>
      <c r="G7957" s="89">
        <v>1037.7</v>
      </c>
      <c r="H7957">
        <v>0.96</v>
      </c>
      <c r="I7957" t="s">
        <v>20</v>
      </c>
      <c r="J7957">
        <v>1.1000000000000001</v>
      </c>
      <c r="K7957">
        <v>2</v>
      </c>
      <c r="L7957">
        <v>2025</v>
      </c>
      <c r="M7957" t="s">
        <v>115</v>
      </c>
      <c r="N7957" s="89" cm="1">
        <f t="array" ref="N7957">IF(ISNUMBER(_34_KNMI_Stations[[#This Row],[Etmaal temperatuur °C]]),IF(_34_KNMI_Stations[[#This Row],[Etmaal temperatuur °C]]&lt;stookgrens[],stookgrens[]-_34_KNMI_Stations[[#This Row],[Etmaal temperatuur °C]],0),"")</f>
        <v>13.2</v>
      </c>
      <c r="O7957" s="89">
        <f>_34_KNMI_Stations[[#This Row],[graaddagen]]*_34_KNMI_Stations[[#This Row],[Gewogen factor]]</f>
        <v>14.52</v>
      </c>
      <c r="P7957" s="89" cm="1">
        <f t="array" ref="P7957">IF(ISNUMBER(_34_KNMI_Stations[[#This Row],[Etmaal temperatuur °C]]),IF(_34_KNMI_Stations[[#This Row],[Etmaal temperatuur °C]]&gt;stookgrens[],_34_KNMI_Stations[[#This Row],[Etmaal temperatuur °C]]-stookgrens[],0),"")</f>
        <v>0</v>
      </c>
    </row>
    <row r="7958" spans="1:16" x14ac:dyDescent="0.25">
      <c r="A7958">
        <v>310</v>
      </c>
      <c r="B7958" s="110">
        <v>45694</v>
      </c>
      <c r="C7958" s="89">
        <v>4.5</v>
      </c>
      <c r="D7958" s="89">
        <v>4.5</v>
      </c>
      <c r="E7958" s="96">
        <v>438</v>
      </c>
      <c r="F7958" s="89">
        <v>0.1</v>
      </c>
      <c r="G7958" s="89">
        <v>1040.5999999999999</v>
      </c>
      <c r="H7958">
        <v>0.91</v>
      </c>
      <c r="I7958" t="s">
        <v>20</v>
      </c>
      <c r="J7958">
        <v>1.1000000000000001</v>
      </c>
      <c r="K7958">
        <v>2</v>
      </c>
      <c r="L7958">
        <v>2025</v>
      </c>
      <c r="M7958" t="s">
        <v>115</v>
      </c>
      <c r="N7958" s="89" cm="1">
        <f t="array" ref="N7958">IF(ISNUMBER(_34_KNMI_Stations[[#This Row],[Etmaal temperatuur °C]]),IF(_34_KNMI_Stations[[#This Row],[Etmaal temperatuur °C]]&lt;stookgrens[],stookgrens[]-_34_KNMI_Stations[[#This Row],[Etmaal temperatuur °C]],0),"")</f>
        <v>13.5</v>
      </c>
      <c r="O7958" s="89">
        <f>_34_KNMI_Stations[[#This Row],[graaddagen]]*_34_KNMI_Stations[[#This Row],[Gewogen factor]]</f>
        <v>14.850000000000001</v>
      </c>
      <c r="P7958" s="89" cm="1">
        <f t="array" ref="P7958">IF(ISNUMBER(_34_KNMI_Stations[[#This Row],[Etmaal temperatuur °C]]),IF(_34_KNMI_Stations[[#This Row],[Etmaal temperatuur °C]]&gt;stookgrens[],_34_KNMI_Stations[[#This Row],[Etmaal temperatuur °C]]-stookgrens[],0),"")</f>
        <v>0</v>
      </c>
    </row>
    <row r="7959" spans="1:16" x14ac:dyDescent="0.25">
      <c r="A7959">
        <v>310</v>
      </c>
      <c r="B7959" s="110">
        <v>45695</v>
      </c>
      <c r="C7959" s="89">
        <v>8.8000000000000007</v>
      </c>
      <c r="D7959" s="89">
        <v>3.6</v>
      </c>
      <c r="E7959" s="96">
        <v>113</v>
      </c>
      <c r="F7959" s="89">
        <v>-0.1</v>
      </c>
      <c r="G7959" s="89">
        <v>1025.3</v>
      </c>
      <c r="H7959">
        <v>0.79</v>
      </c>
      <c r="I7959" t="s">
        <v>20</v>
      </c>
      <c r="J7959">
        <v>1.1000000000000001</v>
      </c>
      <c r="K7959">
        <v>2</v>
      </c>
      <c r="L7959">
        <v>2025</v>
      </c>
      <c r="M7959" t="s">
        <v>115</v>
      </c>
      <c r="N7959" s="89" cm="1">
        <f t="array" ref="N7959">IF(ISNUMBER(_34_KNMI_Stations[[#This Row],[Etmaal temperatuur °C]]),IF(_34_KNMI_Stations[[#This Row],[Etmaal temperatuur °C]]&lt;stookgrens[],stookgrens[]-_34_KNMI_Stations[[#This Row],[Etmaal temperatuur °C]],0),"")</f>
        <v>14.4</v>
      </c>
      <c r="O7959" s="89">
        <f>_34_KNMI_Stations[[#This Row],[graaddagen]]*_34_KNMI_Stations[[#This Row],[Gewogen factor]]</f>
        <v>15.840000000000002</v>
      </c>
      <c r="P7959" s="89" cm="1">
        <f t="array" ref="P7959">IF(ISNUMBER(_34_KNMI_Stations[[#This Row],[Etmaal temperatuur °C]]),IF(_34_KNMI_Stations[[#This Row],[Etmaal temperatuur °C]]&gt;stookgrens[],_34_KNMI_Stations[[#This Row],[Etmaal temperatuur °C]]-stookgrens[],0),"")</f>
        <v>0</v>
      </c>
    </row>
    <row r="7960" spans="1:16" x14ac:dyDescent="0.25">
      <c r="A7960">
        <v>310</v>
      </c>
      <c r="B7960" s="110">
        <v>45696</v>
      </c>
      <c r="C7960" s="89">
        <v>4.5</v>
      </c>
      <c r="D7960" s="89">
        <v>5.5</v>
      </c>
      <c r="E7960" s="96">
        <v>401</v>
      </c>
      <c r="F7960" s="89">
        <v>0.1</v>
      </c>
      <c r="G7960" s="89">
        <v>1020.3</v>
      </c>
      <c r="H7960">
        <v>0.83</v>
      </c>
      <c r="I7960" t="s">
        <v>20</v>
      </c>
      <c r="J7960">
        <v>1.1000000000000001</v>
      </c>
      <c r="K7960">
        <v>2</v>
      </c>
      <c r="L7960">
        <v>2025</v>
      </c>
      <c r="M7960" t="s">
        <v>115</v>
      </c>
      <c r="N7960" s="89" cm="1">
        <f t="array" ref="N7960">IF(ISNUMBER(_34_KNMI_Stations[[#This Row],[Etmaal temperatuur °C]]),IF(_34_KNMI_Stations[[#This Row],[Etmaal temperatuur °C]]&lt;stookgrens[],stookgrens[]-_34_KNMI_Stations[[#This Row],[Etmaal temperatuur °C]],0),"")</f>
        <v>12.5</v>
      </c>
      <c r="O7960" s="89">
        <f>_34_KNMI_Stations[[#This Row],[graaddagen]]*_34_KNMI_Stations[[#This Row],[Gewogen factor]]</f>
        <v>13.750000000000002</v>
      </c>
      <c r="P7960" s="89" cm="1">
        <f t="array" ref="P7960">IF(ISNUMBER(_34_KNMI_Stations[[#This Row],[Etmaal temperatuur °C]]),IF(_34_KNMI_Stations[[#This Row],[Etmaal temperatuur °C]]&gt;stookgrens[],_34_KNMI_Stations[[#This Row],[Etmaal temperatuur °C]]-stookgrens[],0),"")</f>
        <v>0</v>
      </c>
    </row>
    <row r="7961" spans="1:16" x14ac:dyDescent="0.25">
      <c r="A7961">
        <v>310</v>
      </c>
      <c r="B7961" s="110">
        <v>45697</v>
      </c>
      <c r="C7961" s="89">
        <v>2.5</v>
      </c>
      <c r="D7961" s="89">
        <v>4.9000000000000004</v>
      </c>
      <c r="E7961" s="96">
        <v>335</v>
      </c>
      <c r="F7961" s="89">
        <v>-0.1</v>
      </c>
      <c r="G7961" s="89">
        <v>1027.8</v>
      </c>
      <c r="H7961">
        <v>0.88</v>
      </c>
      <c r="I7961" t="s">
        <v>20</v>
      </c>
      <c r="J7961">
        <v>1.1000000000000001</v>
      </c>
      <c r="K7961">
        <v>2</v>
      </c>
      <c r="L7961">
        <v>2025</v>
      </c>
      <c r="M7961" t="s">
        <v>115</v>
      </c>
      <c r="N7961" s="89" cm="1">
        <f t="array" ref="N7961">IF(ISNUMBER(_34_KNMI_Stations[[#This Row],[Etmaal temperatuur °C]]),IF(_34_KNMI_Stations[[#This Row],[Etmaal temperatuur °C]]&lt;stookgrens[],stookgrens[]-_34_KNMI_Stations[[#This Row],[Etmaal temperatuur °C]],0),"")</f>
        <v>13.1</v>
      </c>
      <c r="O7961" s="89">
        <f>_34_KNMI_Stations[[#This Row],[graaddagen]]*_34_KNMI_Stations[[#This Row],[Gewogen factor]]</f>
        <v>14.41</v>
      </c>
      <c r="P7961" s="89" cm="1">
        <f t="array" ref="P7961">IF(ISNUMBER(_34_KNMI_Stations[[#This Row],[Etmaal temperatuur °C]]),IF(_34_KNMI_Stations[[#This Row],[Etmaal temperatuur °C]]&gt;stookgrens[],_34_KNMI_Stations[[#This Row],[Etmaal temperatuur °C]]-stookgrens[],0),"")</f>
        <v>0</v>
      </c>
    </row>
    <row r="7962" spans="1:16" x14ac:dyDescent="0.25">
      <c r="A7962">
        <v>310</v>
      </c>
      <c r="B7962" s="110">
        <v>45698</v>
      </c>
      <c r="C7962" s="89">
        <v>7.1</v>
      </c>
      <c r="D7962" s="89">
        <v>2.2999999999999998</v>
      </c>
      <c r="E7962" s="96">
        <v>205</v>
      </c>
      <c r="F7962" s="89">
        <v>2.5</v>
      </c>
      <c r="G7962" s="89">
        <v>1022</v>
      </c>
      <c r="H7962">
        <v>0.88</v>
      </c>
      <c r="I7962" t="s">
        <v>20</v>
      </c>
      <c r="J7962">
        <v>1.1000000000000001</v>
      </c>
      <c r="K7962">
        <v>2</v>
      </c>
      <c r="L7962">
        <v>2025</v>
      </c>
      <c r="M7962" t="s">
        <v>116</v>
      </c>
      <c r="N7962" s="89" cm="1">
        <f t="array" ref="N7962">IF(ISNUMBER(_34_KNMI_Stations[[#This Row],[Etmaal temperatuur °C]]),IF(_34_KNMI_Stations[[#This Row],[Etmaal temperatuur °C]]&lt;stookgrens[],stookgrens[]-_34_KNMI_Stations[[#This Row],[Etmaal temperatuur °C]],0),"")</f>
        <v>15.7</v>
      </c>
      <c r="O7962" s="89">
        <f>_34_KNMI_Stations[[#This Row],[graaddagen]]*_34_KNMI_Stations[[#This Row],[Gewogen factor]]</f>
        <v>17.27</v>
      </c>
      <c r="P7962" s="89" cm="1">
        <f t="array" ref="P7962">IF(ISNUMBER(_34_KNMI_Stations[[#This Row],[Etmaal temperatuur °C]]),IF(_34_KNMI_Stations[[#This Row],[Etmaal temperatuur °C]]&gt;stookgrens[],_34_KNMI_Stations[[#This Row],[Etmaal temperatuur °C]]-stookgrens[],0),"")</f>
        <v>0</v>
      </c>
    </row>
    <row r="7963" spans="1:16" x14ac:dyDescent="0.25">
      <c r="A7963">
        <v>310</v>
      </c>
      <c r="B7963" s="110">
        <v>45699</v>
      </c>
      <c r="C7963" s="89">
        <v>4.4000000000000004</v>
      </c>
      <c r="D7963" s="89">
        <v>2.6</v>
      </c>
      <c r="E7963" s="96">
        <v>141</v>
      </c>
      <c r="F7963" s="89">
        <v>9.3000000000000007</v>
      </c>
      <c r="G7963" s="89">
        <v>1016.7</v>
      </c>
      <c r="H7963">
        <v>0.97</v>
      </c>
      <c r="I7963" t="s">
        <v>20</v>
      </c>
      <c r="J7963">
        <v>1.1000000000000001</v>
      </c>
      <c r="K7963">
        <v>2</v>
      </c>
      <c r="L7963">
        <v>2025</v>
      </c>
      <c r="M7963" t="s">
        <v>116</v>
      </c>
      <c r="N7963" s="89" cm="1">
        <f t="array" ref="N7963">IF(ISNUMBER(_34_KNMI_Stations[[#This Row],[Etmaal temperatuur °C]]),IF(_34_KNMI_Stations[[#This Row],[Etmaal temperatuur °C]]&lt;stookgrens[],stookgrens[]-_34_KNMI_Stations[[#This Row],[Etmaal temperatuur °C]],0),"")</f>
        <v>15.4</v>
      </c>
      <c r="O7963" s="89">
        <f>_34_KNMI_Stations[[#This Row],[graaddagen]]*_34_KNMI_Stations[[#This Row],[Gewogen factor]]</f>
        <v>16.940000000000001</v>
      </c>
      <c r="P7963" s="89" cm="1">
        <f t="array" ref="P7963">IF(ISNUMBER(_34_KNMI_Stations[[#This Row],[Etmaal temperatuur °C]]),IF(_34_KNMI_Stations[[#This Row],[Etmaal temperatuur °C]]&gt;stookgrens[],_34_KNMI_Stations[[#This Row],[Etmaal temperatuur °C]]-stookgrens[],0),"")</f>
        <v>0</v>
      </c>
    </row>
    <row r="7964" spans="1:16" x14ac:dyDescent="0.25">
      <c r="A7964">
        <v>310</v>
      </c>
      <c r="B7964" s="110">
        <v>45700</v>
      </c>
      <c r="C7964" s="89">
        <v>3.3</v>
      </c>
      <c r="D7964" s="89">
        <v>4.3</v>
      </c>
      <c r="E7964" s="96">
        <v>341</v>
      </c>
      <c r="F7964" s="89">
        <v>0.2</v>
      </c>
      <c r="G7964" s="89">
        <v>1017.9</v>
      </c>
      <c r="H7964">
        <v>0.93</v>
      </c>
      <c r="I7964" t="s">
        <v>20</v>
      </c>
      <c r="J7964">
        <v>1.1000000000000001</v>
      </c>
      <c r="K7964">
        <v>2</v>
      </c>
      <c r="L7964">
        <v>2025</v>
      </c>
      <c r="M7964" t="s">
        <v>116</v>
      </c>
      <c r="N7964" s="89" cm="1">
        <f t="array" ref="N7964">IF(ISNUMBER(_34_KNMI_Stations[[#This Row],[Etmaal temperatuur °C]]),IF(_34_KNMI_Stations[[#This Row],[Etmaal temperatuur °C]]&lt;stookgrens[],stookgrens[]-_34_KNMI_Stations[[#This Row],[Etmaal temperatuur °C]],0),"")</f>
        <v>13.7</v>
      </c>
      <c r="O7964" s="89">
        <f>_34_KNMI_Stations[[#This Row],[graaddagen]]*_34_KNMI_Stations[[#This Row],[Gewogen factor]]</f>
        <v>15.07</v>
      </c>
      <c r="P7964" s="89" cm="1">
        <f t="array" ref="P7964">IF(ISNUMBER(_34_KNMI_Stations[[#This Row],[Etmaal temperatuur °C]]),IF(_34_KNMI_Stations[[#This Row],[Etmaal temperatuur °C]]&gt;stookgrens[],_34_KNMI_Stations[[#This Row],[Etmaal temperatuur °C]]-stookgrens[],0),"")</f>
        <v>0</v>
      </c>
    </row>
    <row r="7965" spans="1:16" x14ac:dyDescent="0.25">
      <c r="A7965">
        <v>310</v>
      </c>
      <c r="B7965" s="110">
        <v>45701</v>
      </c>
      <c r="C7965" s="89">
        <v>4.0999999999999996</v>
      </c>
      <c r="D7965" s="89">
        <v>2.2000000000000002</v>
      </c>
      <c r="E7965" s="96">
        <v>358</v>
      </c>
      <c r="F7965" s="89">
        <v>0.7</v>
      </c>
      <c r="G7965" s="89">
        <v>1022.3</v>
      </c>
      <c r="H7965">
        <v>0.82</v>
      </c>
      <c r="I7965" t="s">
        <v>20</v>
      </c>
      <c r="J7965">
        <v>1.1000000000000001</v>
      </c>
      <c r="K7965">
        <v>2</v>
      </c>
      <c r="L7965">
        <v>2025</v>
      </c>
      <c r="M7965" t="s">
        <v>116</v>
      </c>
      <c r="N7965" s="89" cm="1">
        <f t="array" ref="N7965">IF(ISNUMBER(_34_KNMI_Stations[[#This Row],[Etmaal temperatuur °C]]),IF(_34_KNMI_Stations[[#This Row],[Etmaal temperatuur °C]]&lt;stookgrens[],stookgrens[]-_34_KNMI_Stations[[#This Row],[Etmaal temperatuur °C]],0),"")</f>
        <v>15.8</v>
      </c>
      <c r="O7965" s="89">
        <f>_34_KNMI_Stations[[#This Row],[graaddagen]]*_34_KNMI_Stations[[#This Row],[Gewogen factor]]</f>
        <v>17.380000000000003</v>
      </c>
      <c r="P7965" s="89" cm="1">
        <f t="array" ref="P7965">IF(ISNUMBER(_34_KNMI_Stations[[#This Row],[Etmaal temperatuur °C]]),IF(_34_KNMI_Stations[[#This Row],[Etmaal temperatuur °C]]&gt;stookgrens[],_34_KNMI_Stations[[#This Row],[Etmaal temperatuur °C]]-stookgrens[],0),"")</f>
        <v>0</v>
      </c>
    </row>
    <row r="7966" spans="1:16" x14ac:dyDescent="0.25">
      <c r="A7966">
        <v>310</v>
      </c>
      <c r="B7966" s="110">
        <v>45702</v>
      </c>
      <c r="C7966" s="89">
        <v>4.5</v>
      </c>
      <c r="D7966" s="89">
        <v>1.2</v>
      </c>
      <c r="E7966" s="96">
        <v>609</v>
      </c>
      <c r="F7966" s="89">
        <v>0</v>
      </c>
      <c r="G7966" s="89">
        <v>1027.4000000000001</v>
      </c>
      <c r="H7966">
        <v>0.83</v>
      </c>
      <c r="I7966" t="s">
        <v>20</v>
      </c>
      <c r="J7966">
        <v>1.1000000000000001</v>
      </c>
      <c r="K7966">
        <v>2</v>
      </c>
      <c r="L7966">
        <v>2025</v>
      </c>
      <c r="M7966" t="s">
        <v>116</v>
      </c>
      <c r="N7966" s="89" cm="1">
        <f t="array" ref="N7966">IF(ISNUMBER(_34_KNMI_Stations[[#This Row],[Etmaal temperatuur °C]]),IF(_34_KNMI_Stations[[#This Row],[Etmaal temperatuur °C]]&lt;stookgrens[],stookgrens[]-_34_KNMI_Stations[[#This Row],[Etmaal temperatuur °C]],0),"")</f>
        <v>16.8</v>
      </c>
      <c r="O7966" s="89">
        <f>_34_KNMI_Stations[[#This Row],[graaddagen]]*_34_KNMI_Stations[[#This Row],[Gewogen factor]]</f>
        <v>18.480000000000004</v>
      </c>
      <c r="P7966" s="89" cm="1">
        <f t="array" ref="P7966">IF(ISNUMBER(_34_KNMI_Stations[[#This Row],[Etmaal temperatuur °C]]),IF(_34_KNMI_Stations[[#This Row],[Etmaal temperatuur °C]]&gt;stookgrens[],_34_KNMI_Stations[[#This Row],[Etmaal temperatuur °C]]-stookgrens[],0),"")</f>
        <v>0</v>
      </c>
    </row>
    <row r="7967" spans="1:16" x14ac:dyDescent="0.25">
      <c r="A7967">
        <v>310</v>
      </c>
      <c r="B7967" s="110">
        <v>45703</v>
      </c>
      <c r="C7967" s="89">
        <v>5</v>
      </c>
      <c r="D7967" s="89">
        <v>1.8</v>
      </c>
      <c r="E7967" s="96">
        <v>569</v>
      </c>
      <c r="F7967" s="89">
        <v>0.2</v>
      </c>
      <c r="G7967" s="89">
        <v>1023.1</v>
      </c>
      <c r="H7967">
        <v>0.77</v>
      </c>
      <c r="I7967" t="s">
        <v>20</v>
      </c>
      <c r="J7967">
        <v>1.1000000000000001</v>
      </c>
      <c r="K7967">
        <v>2</v>
      </c>
      <c r="L7967">
        <v>2025</v>
      </c>
      <c r="M7967" t="s">
        <v>116</v>
      </c>
      <c r="N7967" s="89" cm="1">
        <f t="array" ref="N7967">IF(ISNUMBER(_34_KNMI_Stations[[#This Row],[Etmaal temperatuur °C]]),IF(_34_KNMI_Stations[[#This Row],[Etmaal temperatuur °C]]&lt;stookgrens[],stookgrens[]-_34_KNMI_Stations[[#This Row],[Etmaal temperatuur °C]],0),"")</f>
        <v>16.2</v>
      </c>
      <c r="O7967" s="89">
        <f>_34_KNMI_Stations[[#This Row],[graaddagen]]*_34_KNMI_Stations[[#This Row],[Gewogen factor]]</f>
        <v>17.82</v>
      </c>
      <c r="P7967" s="89" cm="1">
        <f t="array" ref="P7967">IF(ISNUMBER(_34_KNMI_Stations[[#This Row],[Etmaal temperatuur °C]]),IF(_34_KNMI_Stations[[#This Row],[Etmaal temperatuur °C]]&gt;stookgrens[],_34_KNMI_Stations[[#This Row],[Etmaal temperatuur °C]]-stookgrens[],0),"")</f>
        <v>0</v>
      </c>
    </row>
    <row r="7968" spans="1:16" x14ac:dyDescent="0.25">
      <c r="A7968">
        <v>310</v>
      </c>
      <c r="B7968" s="110">
        <v>45704</v>
      </c>
      <c r="C7968" s="89">
        <v>5.8</v>
      </c>
      <c r="D7968" s="89">
        <v>1.2</v>
      </c>
      <c r="E7968" s="96">
        <v>857</v>
      </c>
      <c r="F7968" s="89">
        <v>0.1</v>
      </c>
      <c r="G7968" s="89">
        <v>1021.7</v>
      </c>
      <c r="H7968">
        <v>0.77</v>
      </c>
      <c r="I7968" t="s">
        <v>20</v>
      </c>
      <c r="J7968">
        <v>1.1000000000000001</v>
      </c>
      <c r="K7968">
        <v>2</v>
      </c>
      <c r="L7968">
        <v>2025</v>
      </c>
      <c r="M7968" t="s">
        <v>116</v>
      </c>
      <c r="N7968" s="89" cm="1">
        <f t="array" ref="N7968">IF(ISNUMBER(_34_KNMI_Stations[[#This Row],[Etmaal temperatuur °C]]),IF(_34_KNMI_Stations[[#This Row],[Etmaal temperatuur °C]]&lt;stookgrens[],stookgrens[]-_34_KNMI_Stations[[#This Row],[Etmaal temperatuur °C]],0),"")</f>
        <v>16.8</v>
      </c>
      <c r="O7968" s="89">
        <f>_34_KNMI_Stations[[#This Row],[graaddagen]]*_34_KNMI_Stations[[#This Row],[Gewogen factor]]</f>
        <v>18.480000000000004</v>
      </c>
      <c r="P7968" s="89" cm="1">
        <f t="array" ref="P7968">IF(ISNUMBER(_34_KNMI_Stations[[#This Row],[Etmaal temperatuur °C]]),IF(_34_KNMI_Stations[[#This Row],[Etmaal temperatuur °C]]&gt;stookgrens[],_34_KNMI_Stations[[#This Row],[Etmaal temperatuur °C]]-stookgrens[],0),"")</f>
        <v>0</v>
      </c>
    </row>
    <row r="7969" spans="1:16" x14ac:dyDescent="0.25">
      <c r="A7969">
        <v>310</v>
      </c>
      <c r="B7969" s="110">
        <v>45705</v>
      </c>
      <c r="C7969" s="89">
        <v>4.2</v>
      </c>
      <c r="D7969" s="89">
        <v>0.4</v>
      </c>
      <c r="E7969" s="96">
        <v>966</v>
      </c>
      <c r="F7969" s="89">
        <v>0</v>
      </c>
      <c r="G7969" s="89">
        <v>1023.7</v>
      </c>
      <c r="H7969">
        <v>0.77</v>
      </c>
      <c r="I7969" t="s">
        <v>20</v>
      </c>
      <c r="J7969">
        <v>1.1000000000000001</v>
      </c>
      <c r="K7969">
        <v>2</v>
      </c>
      <c r="L7969">
        <v>2025</v>
      </c>
      <c r="M7969" t="s">
        <v>117</v>
      </c>
      <c r="N7969" s="89" cm="1">
        <f t="array" ref="N7969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7969" s="89">
        <f>_34_KNMI_Stations[[#This Row],[graaddagen]]*_34_KNMI_Stations[[#This Row],[Gewogen factor]]</f>
        <v>19.360000000000003</v>
      </c>
      <c r="P7969" s="89" cm="1">
        <f t="array" ref="P7969">IF(ISNUMBER(_34_KNMI_Stations[[#This Row],[Etmaal temperatuur °C]]),IF(_34_KNMI_Stations[[#This Row],[Etmaal temperatuur °C]]&gt;stookgrens[],_34_KNMI_Stations[[#This Row],[Etmaal temperatuur °C]]-stookgrens[],0),"")</f>
        <v>0</v>
      </c>
    </row>
    <row r="7970" spans="1:16" x14ac:dyDescent="0.25">
      <c r="A7970">
        <v>310</v>
      </c>
      <c r="B7970" s="110">
        <v>45706</v>
      </c>
      <c r="C7970" s="89">
        <v>6.4</v>
      </c>
      <c r="D7970" s="89">
        <v>1.1000000000000001</v>
      </c>
      <c r="E7970" s="96">
        <v>987</v>
      </c>
      <c r="F7970" s="89">
        <v>0</v>
      </c>
      <c r="G7970" s="89">
        <v>1023.2</v>
      </c>
      <c r="H7970">
        <v>0.69</v>
      </c>
      <c r="I7970" t="s">
        <v>20</v>
      </c>
      <c r="J7970">
        <v>1.1000000000000001</v>
      </c>
      <c r="K7970">
        <v>2</v>
      </c>
      <c r="L7970">
        <v>2025</v>
      </c>
      <c r="M7970" t="s">
        <v>117</v>
      </c>
      <c r="N7970" s="89" cm="1">
        <f t="array" ref="N7970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7970" s="89">
        <f>_34_KNMI_Stations[[#This Row],[graaddagen]]*_34_KNMI_Stations[[#This Row],[Gewogen factor]]</f>
        <v>18.59</v>
      </c>
      <c r="P7970" s="89" cm="1">
        <f t="array" ref="P7970">IF(ISNUMBER(_34_KNMI_Stations[[#This Row],[Etmaal temperatuur °C]]),IF(_34_KNMI_Stations[[#This Row],[Etmaal temperatuur °C]]&gt;stookgrens[],_34_KNMI_Stations[[#This Row],[Etmaal temperatuur °C]]-stookgrens[],0),"")</f>
        <v>0</v>
      </c>
    </row>
    <row r="7971" spans="1:16" x14ac:dyDescent="0.25">
      <c r="A7971">
        <v>310</v>
      </c>
      <c r="B7971" s="110">
        <v>45707</v>
      </c>
      <c r="C7971" s="89">
        <v>7</v>
      </c>
      <c r="D7971" s="89">
        <v>3.1</v>
      </c>
      <c r="E7971" s="96">
        <v>686</v>
      </c>
      <c r="F7971" s="89">
        <v>0</v>
      </c>
      <c r="G7971" s="89">
        <v>1019.7</v>
      </c>
      <c r="H7971">
        <v>0.71</v>
      </c>
      <c r="I7971" t="s">
        <v>20</v>
      </c>
      <c r="J7971">
        <v>1.1000000000000001</v>
      </c>
      <c r="K7971">
        <v>2</v>
      </c>
      <c r="L7971">
        <v>2025</v>
      </c>
      <c r="M7971" t="s">
        <v>117</v>
      </c>
      <c r="N7971" s="89" cm="1">
        <f t="array" ref="N7971">IF(ISNUMBER(_34_KNMI_Stations[[#This Row],[Etmaal temperatuur °C]]),IF(_34_KNMI_Stations[[#This Row],[Etmaal temperatuur °C]]&lt;stookgrens[],stookgrens[]-_34_KNMI_Stations[[#This Row],[Etmaal temperatuur °C]],0),"")</f>
        <v>14.9</v>
      </c>
      <c r="O7971" s="89">
        <f>_34_KNMI_Stations[[#This Row],[graaddagen]]*_34_KNMI_Stations[[#This Row],[Gewogen factor]]</f>
        <v>16.39</v>
      </c>
      <c r="P7971" s="89" cm="1">
        <f t="array" ref="P7971">IF(ISNUMBER(_34_KNMI_Stations[[#This Row],[Etmaal temperatuur °C]]),IF(_34_KNMI_Stations[[#This Row],[Etmaal temperatuur °C]]&gt;stookgrens[],_34_KNMI_Stations[[#This Row],[Etmaal temperatuur °C]]-stookgrens[],0),"")</f>
        <v>0</v>
      </c>
    </row>
    <row r="7972" spans="1:16" x14ac:dyDescent="0.25">
      <c r="A7972">
        <v>310</v>
      </c>
      <c r="B7972" s="110">
        <v>45708</v>
      </c>
      <c r="C7972" s="89">
        <v>7</v>
      </c>
      <c r="D7972" s="89">
        <v>7.3</v>
      </c>
      <c r="E7972" s="96">
        <v>396</v>
      </c>
      <c r="F7972" s="89">
        <v>-0.1</v>
      </c>
      <c r="G7972" s="89">
        <v>1019</v>
      </c>
      <c r="H7972">
        <v>0.92</v>
      </c>
      <c r="I7972" t="s">
        <v>20</v>
      </c>
      <c r="J7972">
        <v>1.1000000000000001</v>
      </c>
      <c r="K7972">
        <v>2</v>
      </c>
      <c r="L7972">
        <v>2025</v>
      </c>
      <c r="M7972" t="s">
        <v>117</v>
      </c>
      <c r="N7972" s="89" cm="1">
        <f t="array" ref="N7972">IF(ISNUMBER(_34_KNMI_Stations[[#This Row],[Etmaal temperatuur °C]]),IF(_34_KNMI_Stations[[#This Row],[Etmaal temperatuur °C]]&lt;stookgrens[],stookgrens[]-_34_KNMI_Stations[[#This Row],[Etmaal temperatuur °C]],0),"")</f>
        <v>10.7</v>
      </c>
      <c r="O7972" s="89">
        <f>_34_KNMI_Stations[[#This Row],[graaddagen]]*_34_KNMI_Stations[[#This Row],[Gewogen factor]]</f>
        <v>11.77</v>
      </c>
      <c r="P7972" s="89" cm="1">
        <f t="array" ref="P7972">IF(ISNUMBER(_34_KNMI_Stations[[#This Row],[Etmaal temperatuur °C]]),IF(_34_KNMI_Stations[[#This Row],[Etmaal temperatuur °C]]&gt;stookgrens[],_34_KNMI_Stations[[#This Row],[Etmaal temperatuur °C]]-stookgrens[],0),"")</f>
        <v>0</v>
      </c>
    </row>
    <row r="7973" spans="1:16" x14ac:dyDescent="0.25">
      <c r="A7973">
        <v>310</v>
      </c>
      <c r="B7973" s="110">
        <v>45709</v>
      </c>
      <c r="C7973" s="89">
        <v>7.8</v>
      </c>
      <c r="D7973" s="89">
        <v>9.9</v>
      </c>
      <c r="E7973" s="96">
        <v>516</v>
      </c>
      <c r="F7973" s="89">
        <v>-0.1</v>
      </c>
      <c r="G7973" s="89">
        <v>1015</v>
      </c>
      <c r="H7973">
        <v>0.85</v>
      </c>
      <c r="I7973" t="s">
        <v>20</v>
      </c>
      <c r="J7973">
        <v>1.1000000000000001</v>
      </c>
      <c r="K7973">
        <v>2</v>
      </c>
      <c r="L7973">
        <v>2025</v>
      </c>
      <c r="M7973" t="s">
        <v>117</v>
      </c>
      <c r="N7973" s="89" cm="1">
        <f t="array" ref="N7973">IF(ISNUMBER(_34_KNMI_Stations[[#This Row],[Etmaal temperatuur °C]]),IF(_34_KNMI_Stations[[#This Row],[Etmaal temperatuur °C]]&lt;stookgrens[],stookgrens[]-_34_KNMI_Stations[[#This Row],[Etmaal temperatuur °C]],0),"")</f>
        <v>8.1</v>
      </c>
      <c r="O7973" s="89">
        <f>_34_KNMI_Stations[[#This Row],[graaddagen]]*_34_KNMI_Stations[[#This Row],[Gewogen factor]]</f>
        <v>8.91</v>
      </c>
      <c r="P7973" s="89" cm="1">
        <f t="array" ref="P7973">IF(ISNUMBER(_34_KNMI_Stations[[#This Row],[Etmaal temperatuur °C]]),IF(_34_KNMI_Stations[[#This Row],[Etmaal temperatuur °C]]&gt;stookgrens[],_34_KNMI_Stations[[#This Row],[Etmaal temperatuur °C]]-stookgrens[],0),"")</f>
        <v>0</v>
      </c>
    </row>
    <row r="7974" spans="1:16" x14ac:dyDescent="0.25">
      <c r="A7974">
        <v>310</v>
      </c>
      <c r="B7974" s="110">
        <v>45710</v>
      </c>
      <c r="C7974" s="89">
        <v>7.3</v>
      </c>
      <c r="D7974" s="89">
        <v>7.9</v>
      </c>
      <c r="E7974" s="96">
        <v>174</v>
      </c>
      <c r="F7974" s="89">
        <v>6.9</v>
      </c>
      <c r="G7974" s="89">
        <v>1015</v>
      </c>
      <c r="H7974">
        <v>0.95</v>
      </c>
      <c r="I7974" t="s">
        <v>20</v>
      </c>
      <c r="J7974">
        <v>1.1000000000000001</v>
      </c>
      <c r="K7974">
        <v>2</v>
      </c>
      <c r="L7974">
        <v>2025</v>
      </c>
      <c r="M7974" t="s">
        <v>117</v>
      </c>
      <c r="N7974" s="89" cm="1">
        <f t="array" ref="N7974">IF(ISNUMBER(_34_KNMI_Stations[[#This Row],[Etmaal temperatuur °C]]),IF(_34_KNMI_Stations[[#This Row],[Etmaal temperatuur °C]]&lt;stookgrens[],stookgrens[]-_34_KNMI_Stations[[#This Row],[Etmaal temperatuur °C]],0),"")</f>
        <v>10.1</v>
      </c>
      <c r="O7974" s="89">
        <f>_34_KNMI_Stations[[#This Row],[graaddagen]]*_34_KNMI_Stations[[#This Row],[Gewogen factor]]</f>
        <v>11.110000000000001</v>
      </c>
      <c r="P7974" s="89" cm="1">
        <f t="array" ref="P7974">IF(ISNUMBER(_34_KNMI_Stations[[#This Row],[Etmaal temperatuur °C]]),IF(_34_KNMI_Stations[[#This Row],[Etmaal temperatuur °C]]&gt;stookgrens[],_34_KNMI_Stations[[#This Row],[Etmaal temperatuur °C]]-stookgrens[],0),"")</f>
        <v>0</v>
      </c>
    </row>
    <row r="7975" spans="1:16" x14ac:dyDescent="0.25">
      <c r="A7975">
        <v>310</v>
      </c>
      <c r="B7975" s="110">
        <v>45711</v>
      </c>
      <c r="C7975" s="89">
        <v>7.5</v>
      </c>
      <c r="D7975" s="89">
        <v>8.6999999999999993</v>
      </c>
      <c r="E7975" s="96">
        <v>948</v>
      </c>
      <c r="F7975" s="89">
        <v>0</v>
      </c>
      <c r="G7975" s="89">
        <v>1024.3</v>
      </c>
      <c r="H7975">
        <v>0.86</v>
      </c>
      <c r="I7975" t="s">
        <v>20</v>
      </c>
      <c r="J7975">
        <v>1.1000000000000001</v>
      </c>
      <c r="K7975">
        <v>2</v>
      </c>
      <c r="L7975">
        <v>2025</v>
      </c>
      <c r="M7975" t="s">
        <v>117</v>
      </c>
      <c r="N7975" s="89" cm="1">
        <f t="array" ref="N7975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7975" s="89">
        <f>_34_KNMI_Stations[[#This Row],[graaddagen]]*_34_KNMI_Stations[[#This Row],[Gewogen factor]]</f>
        <v>10.230000000000002</v>
      </c>
      <c r="P7975" s="89" cm="1">
        <f t="array" ref="P7975">IF(ISNUMBER(_34_KNMI_Stations[[#This Row],[Etmaal temperatuur °C]]),IF(_34_KNMI_Stations[[#This Row],[Etmaal temperatuur °C]]&gt;stookgrens[],_34_KNMI_Stations[[#This Row],[Etmaal temperatuur °C]]-stookgrens[],0),"")</f>
        <v>0</v>
      </c>
    </row>
    <row r="7976" spans="1:16" x14ac:dyDescent="0.25">
      <c r="A7976">
        <v>310</v>
      </c>
      <c r="B7976" s="110">
        <v>45712</v>
      </c>
      <c r="C7976" s="89">
        <v>10</v>
      </c>
      <c r="D7976" s="89">
        <v>9.1</v>
      </c>
      <c r="E7976" s="96">
        <v>270</v>
      </c>
      <c r="F7976" s="89">
        <v>2.5</v>
      </c>
      <c r="G7976" s="89">
        <v>1014.9</v>
      </c>
      <c r="H7976">
        <v>0.86</v>
      </c>
      <c r="I7976" t="s">
        <v>20</v>
      </c>
      <c r="J7976">
        <v>1.1000000000000001</v>
      </c>
      <c r="K7976">
        <v>2</v>
      </c>
      <c r="L7976">
        <v>2025</v>
      </c>
      <c r="M7976" t="s">
        <v>118</v>
      </c>
      <c r="N7976" s="89" cm="1">
        <f t="array" ref="N7976">IF(ISNUMBER(_34_KNMI_Stations[[#This Row],[Etmaal temperatuur °C]]),IF(_34_KNMI_Stations[[#This Row],[Etmaal temperatuur °C]]&lt;stookgrens[],stookgrens[]-_34_KNMI_Stations[[#This Row],[Etmaal temperatuur °C]],0),"")</f>
        <v>8.9</v>
      </c>
      <c r="O7976" s="89">
        <f>_34_KNMI_Stations[[#This Row],[graaddagen]]*_34_KNMI_Stations[[#This Row],[Gewogen factor]]</f>
        <v>9.7900000000000009</v>
      </c>
      <c r="P7976" s="89" cm="1">
        <f t="array" ref="P7976">IF(ISNUMBER(_34_KNMI_Stations[[#This Row],[Etmaal temperatuur °C]]),IF(_34_KNMI_Stations[[#This Row],[Etmaal temperatuur °C]]&gt;stookgrens[],_34_KNMI_Stations[[#This Row],[Etmaal temperatuur °C]]-stookgrens[],0),"")</f>
        <v>0</v>
      </c>
    </row>
    <row r="7977" spans="1:16" x14ac:dyDescent="0.25">
      <c r="A7977">
        <v>310</v>
      </c>
      <c r="B7977" s="110">
        <v>45713</v>
      </c>
      <c r="C7977" s="89">
        <v>3.8</v>
      </c>
      <c r="D7977" s="89">
        <v>7.4</v>
      </c>
      <c r="E7977" s="96">
        <v>299</v>
      </c>
      <c r="F7977" s="89">
        <v>0.2</v>
      </c>
      <c r="G7977" s="89">
        <v>1013.6</v>
      </c>
      <c r="H7977">
        <v>0.95</v>
      </c>
      <c r="I7977" t="s">
        <v>20</v>
      </c>
      <c r="J7977">
        <v>1.1000000000000001</v>
      </c>
      <c r="K7977">
        <v>2</v>
      </c>
      <c r="L7977">
        <v>2025</v>
      </c>
      <c r="M7977" t="s">
        <v>118</v>
      </c>
      <c r="N7977" s="89" cm="1">
        <f t="array" ref="N7977">IF(ISNUMBER(_34_KNMI_Stations[[#This Row],[Etmaal temperatuur °C]]),IF(_34_KNMI_Stations[[#This Row],[Etmaal temperatuur °C]]&lt;stookgrens[],stookgrens[]-_34_KNMI_Stations[[#This Row],[Etmaal temperatuur °C]],0),"")</f>
        <v>10.6</v>
      </c>
      <c r="O7977" s="89">
        <f>_34_KNMI_Stations[[#This Row],[graaddagen]]*_34_KNMI_Stations[[#This Row],[Gewogen factor]]</f>
        <v>11.66</v>
      </c>
      <c r="P7977" s="89" cm="1">
        <f t="array" ref="P7977">IF(ISNUMBER(_34_KNMI_Stations[[#This Row],[Etmaal temperatuur °C]]),IF(_34_KNMI_Stations[[#This Row],[Etmaal temperatuur °C]]&gt;stookgrens[],_34_KNMI_Stations[[#This Row],[Etmaal temperatuur °C]]-stookgrens[],0),"")</f>
        <v>0</v>
      </c>
    </row>
    <row r="7978" spans="1:16" x14ac:dyDescent="0.25">
      <c r="A7978">
        <v>310</v>
      </c>
      <c r="B7978" s="110">
        <v>45714</v>
      </c>
      <c r="C7978" s="89">
        <v>6.8</v>
      </c>
      <c r="D7978" s="89">
        <v>6.7</v>
      </c>
      <c r="E7978" s="96">
        <v>826</v>
      </c>
      <c r="F7978" s="89">
        <v>6.9</v>
      </c>
      <c r="G7978" s="89">
        <v>1014.6</v>
      </c>
      <c r="H7978">
        <v>0.89</v>
      </c>
      <c r="I7978" t="s">
        <v>20</v>
      </c>
      <c r="J7978">
        <v>1.1000000000000001</v>
      </c>
      <c r="K7978">
        <v>2</v>
      </c>
      <c r="L7978">
        <v>2025</v>
      </c>
      <c r="M7978" t="s">
        <v>118</v>
      </c>
      <c r="N7978" s="89" cm="1">
        <f t="array" ref="N7978">IF(ISNUMBER(_34_KNMI_Stations[[#This Row],[Etmaal temperatuur °C]]),IF(_34_KNMI_Stations[[#This Row],[Etmaal temperatuur °C]]&lt;stookgrens[],stookgrens[]-_34_KNMI_Stations[[#This Row],[Etmaal temperatuur °C]],0),"")</f>
        <v>11.3</v>
      </c>
      <c r="O7978" s="89">
        <f>_34_KNMI_Stations[[#This Row],[graaddagen]]*_34_KNMI_Stations[[#This Row],[Gewogen factor]]</f>
        <v>12.430000000000001</v>
      </c>
      <c r="P7978" s="89" cm="1">
        <f t="array" ref="P7978">IF(ISNUMBER(_34_KNMI_Stations[[#This Row],[Etmaal temperatuur °C]]),IF(_34_KNMI_Stations[[#This Row],[Etmaal temperatuur °C]]&gt;stookgrens[],_34_KNMI_Stations[[#This Row],[Etmaal temperatuur °C]]-stookgrens[],0),"")</f>
        <v>0</v>
      </c>
    </row>
    <row r="7979" spans="1:16" x14ac:dyDescent="0.25">
      <c r="A7979">
        <v>310</v>
      </c>
      <c r="B7979" s="110">
        <v>45715</v>
      </c>
      <c r="C7979" s="89">
        <v>6.8</v>
      </c>
      <c r="D7979" s="89">
        <v>5.7</v>
      </c>
      <c r="E7979" s="96">
        <v>523</v>
      </c>
      <c r="F7979" s="89">
        <v>3.2</v>
      </c>
      <c r="G7979" s="89">
        <v>1016.8</v>
      </c>
      <c r="H7979">
        <v>0.89</v>
      </c>
      <c r="I7979" t="s">
        <v>20</v>
      </c>
      <c r="J7979">
        <v>1.1000000000000001</v>
      </c>
      <c r="K7979">
        <v>2</v>
      </c>
      <c r="L7979">
        <v>2025</v>
      </c>
      <c r="M7979" t="s">
        <v>118</v>
      </c>
      <c r="N7979" s="89" cm="1">
        <f t="array" ref="N7979">IF(ISNUMBER(_34_KNMI_Stations[[#This Row],[Etmaal temperatuur °C]]),IF(_34_KNMI_Stations[[#This Row],[Etmaal temperatuur °C]]&lt;stookgrens[],stookgrens[]-_34_KNMI_Stations[[#This Row],[Etmaal temperatuur °C]],0),"")</f>
        <v>12.3</v>
      </c>
      <c r="O7979" s="89">
        <f>_34_KNMI_Stations[[#This Row],[graaddagen]]*_34_KNMI_Stations[[#This Row],[Gewogen factor]]</f>
        <v>13.530000000000001</v>
      </c>
      <c r="P7979" s="89" cm="1">
        <f t="array" ref="P7979">IF(ISNUMBER(_34_KNMI_Stations[[#This Row],[Etmaal temperatuur °C]]),IF(_34_KNMI_Stations[[#This Row],[Etmaal temperatuur °C]]&gt;stookgrens[],_34_KNMI_Stations[[#This Row],[Etmaal temperatuur °C]]-stookgrens[],0),"")</f>
        <v>0</v>
      </c>
    </row>
    <row r="7980" spans="1:16" x14ac:dyDescent="0.25">
      <c r="A7980">
        <v>310</v>
      </c>
      <c r="B7980" s="110">
        <v>45716</v>
      </c>
      <c r="C7980" s="89">
        <v>4.4000000000000004</v>
      </c>
      <c r="D7980" s="89">
        <v>5.9</v>
      </c>
      <c r="E7980" s="96">
        <v>819</v>
      </c>
      <c r="F7980" s="89">
        <v>0.2</v>
      </c>
      <c r="G7980" s="89">
        <v>1027.3</v>
      </c>
      <c r="H7980">
        <v>0.84</v>
      </c>
      <c r="I7980" t="s">
        <v>20</v>
      </c>
      <c r="J7980">
        <v>1.1000000000000001</v>
      </c>
      <c r="K7980">
        <v>2</v>
      </c>
      <c r="L7980">
        <v>2025</v>
      </c>
      <c r="M7980" t="s">
        <v>118</v>
      </c>
      <c r="N7980" s="89" cm="1">
        <f t="array" ref="N7980">IF(ISNUMBER(_34_KNMI_Stations[[#This Row],[Etmaal temperatuur °C]]),IF(_34_KNMI_Stations[[#This Row],[Etmaal temperatuur °C]]&lt;stookgrens[],stookgrens[]-_34_KNMI_Stations[[#This Row],[Etmaal temperatuur °C]],0),"")</f>
        <v>12.1</v>
      </c>
      <c r="O7980" s="89">
        <f>_34_KNMI_Stations[[#This Row],[graaddagen]]*_34_KNMI_Stations[[#This Row],[Gewogen factor]]</f>
        <v>13.31</v>
      </c>
      <c r="P7980" s="89" cm="1">
        <f t="array" ref="P7980">IF(ISNUMBER(_34_KNMI_Stations[[#This Row],[Etmaal temperatuur °C]]),IF(_34_KNMI_Stations[[#This Row],[Etmaal temperatuur °C]]&gt;stookgrens[],_34_KNMI_Stations[[#This Row],[Etmaal temperatuur °C]]-stookgrens[],0),"")</f>
        <v>0</v>
      </c>
    </row>
    <row r="7981" spans="1:16" x14ac:dyDescent="0.25">
      <c r="A7981">
        <v>310</v>
      </c>
      <c r="B7981" s="110">
        <v>45717</v>
      </c>
      <c r="C7981" s="89">
        <v>3.1</v>
      </c>
      <c r="D7981" s="89">
        <v>4.5999999999999996</v>
      </c>
      <c r="E7981" s="96">
        <v>853</v>
      </c>
      <c r="F7981" s="89">
        <v>0</v>
      </c>
      <c r="G7981" s="89">
        <v>1033.9000000000001</v>
      </c>
      <c r="H7981">
        <v>0.84</v>
      </c>
      <c r="I7981" t="s">
        <v>20</v>
      </c>
      <c r="J7981">
        <v>1</v>
      </c>
      <c r="K7981">
        <v>3</v>
      </c>
      <c r="L7981">
        <v>2025</v>
      </c>
      <c r="M7981" t="s">
        <v>118</v>
      </c>
      <c r="N7981" s="89" cm="1">
        <f t="array" ref="N7981">IF(ISNUMBER(_34_KNMI_Stations[[#This Row],[Etmaal temperatuur °C]]),IF(_34_KNMI_Stations[[#This Row],[Etmaal temperatuur °C]]&lt;stookgrens[],stookgrens[]-_34_KNMI_Stations[[#This Row],[Etmaal temperatuur °C]],0),"")</f>
        <v>13.4</v>
      </c>
      <c r="O7981" s="89">
        <f>_34_KNMI_Stations[[#This Row],[graaddagen]]*_34_KNMI_Stations[[#This Row],[Gewogen factor]]</f>
        <v>13.4</v>
      </c>
      <c r="P7981" s="89" cm="1">
        <f t="array" ref="P7981">IF(ISNUMBER(_34_KNMI_Stations[[#This Row],[Etmaal temperatuur °C]]),IF(_34_KNMI_Stations[[#This Row],[Etmaal temperatuur °C]]&gt;stookgrens[],_34_KNMI_Stations[[#This Row],[Etmaal temperatuur °C]]-stookgrens[],0),"")</f>
        <v>0</v>
      </c>
    </row>
    <row r="7982" spans="1:16" x14ac:dyDescent="0.25">
      <c r="A7982">
        <v>310</v>
      </c>
      <c r="B7982" s="110">
        <v>45718</v>
      </c>
      <c r="C7982" s="89">
        <v>2.4</v>
      </c>
      <c r="D7982" s="89">
        <v>4.2</v>
      </c>
      <c r="E7982" s="96">
        <v>1264</v>
      </c>
      <c r="F7982" s="89">
        <v>0</v>
      </c>
      <c r="G7982" s="89">
        <v>1034.3</v>
      </c>
      <c r="H7982">
        <v>0.86</v>
      </c>
      <c r="I7982" t="s">
        <v>20</v>
      </c>
      <c r="J7982">
        <v>1</v>
      </c>
      <c r="K7982">
        <v>3</v>
      </c>
      <c r="L7982">
        <v>2025</v>
      </c>
      <c r="M7982" t="s">
        <v>118</v>
      </c>
      <c r="N7982" s="89" cm="1">
        <f t="array" ref="N7982">IF(ISNUMBER(_34_KNMI_Stations[[#This Row],[Etmaal temperatuur °C]]),IF(_34_KNMI_Stations[[#This Row],[Etmaal temperatuur °C]]&lt;stookgrens[],stookgrens[]-_34_KNMI_Stations[[#This Row],[Etmaal temperatuur °C]],0),"")</f>
        <v>13.8</v>
      </c>
      <c r="O7982" s="89">
        <f>_34_KNMI_Stations[[#This Row],[graaddagen]]*_34_KNMI_Stations[[#This Row],[Gewogen factor]]</f>
        <v>13.8</v>
      </c>
      <c r="P7982" s="89" cm="1">
        <f t="array" ref="P7982">IF(ISNUMBER(_34_KNMI_Stations[[#This Row],[Etmaal temperatuur °C]]),IF(_34_KNMI_Stations[[#This Row],[Etmaal temperatuur °C]]&gt;stookgrens[],_34_KNMI_Stations[[#This Row],[Etmaal temperatuur °C]]-stookgrens[],0),"")</f>
        <v>0</v>
      </c>
    </row>
    <row r="7983" spans="1:16" x14ac:dyDescent="0.25">
      <c r="A7983">
        <v>310</v>
      </c>
      <c r="B7983" s="110">
        <v>45719</v>
      </c>
      <c r="C7983" s="89">
        <v>2.1</v>
      </c>
      <c r="D7983" s="89">
        <v>4.5999999999999996</v>
      </c>
      <c r="E7983" s="96">
        <v>1272</v>
      </c>
      <c r="F7983" s="89">
        <v>0</v>
      </c>
      <c r="G7983" s="89">
        <v>1029.5999999999999</v>
      </c>
      <c r="H7983">
        <v>0.87</v>
      </c>
      <c r="I7983" t="s">
        <v>20</v>
      </c>
      <c r="J7983">
        <v>1</v>
      </c>
      <c r="K7983">
        <v>3</v>
      </c>
      <c r="L7983">
        <v>2025</v>
      </c>
      <c r="M7983" t="s">
        <v>119</v>
      </c>
      <c r="N7983" s="89" cm="1">
        <f t="array" ref="N7983">IF(ISNUMBER(_34_KNMI_Stations[[#This Row],[Etmaal temperatuur °C]]),IF(_34_KNMI_Stations[[#This Row],[Etmaal temperatuur °C]]&lt;stookgrens[],stookgrens[]-_34_KNMI_Stations[[#This Row],[Etmaal temperatuur °C]],0),"")</f>
        <v>13.4</v>
      </c>
      <c r="O7983" s="89">
        <f>_34_KNMI_Stations[[#This Row],[graaddagen]]*_34_KNMI_Stations[[#This Row],[Gewogen factor]]</f>
        <v>13.4</v>
      </c>
      <c r="P7983" s="89" cm="1">
        <f t="array" ref="P7983">IF(ISNUMBER(_34_KNMI_Stations[[#This Row],[Etmaal temperatuur °C]]),IF(_34_KNMI_Stations[[#This Row],[Etmaal temperatuur °C]]&gt;stookgrens[],_34_KNMI_Stations[[#This Row],[Etmaal temperatuur °C]]-stookgrens[],0),"")</f>
        <v>0</v>
      </c>
    </row>
    <row r="7984" spans="1:16" x14ac:dyDescent="0.25">
      <c r="A7984">
        <v>310</v>
      </c>
      <c r="B7984" s="110">
        <v>45720</v>
      </c>
      <c r="C7984" s="89">
        <v>1.6</v>
      </c>
      <c r="D7984" s="89">
        <v>5</v>
      </c>
      <c r="E7984" s="96">
        <v>1278</v>
      </c>
      <c r="F7984" s="89">
        <v>0</v>
      </c>
      <c r="G7984" s="89">
        <v>1026.5</v>
      </c>
      <c r="H7984">
        <v>0.82</v>
      </c>
      <c r="I7984" t="s">
        <v>20</v>
      </c>
      <c r="J7984">
        <v>1</v>
      </c>
      <c r="K7984">
        <v>3</v>
      </c>
      <c r="L7984">
        <v>2025</v>
      </c>
      <c r="M7984" t="s">
        <v>119</v>
      </c>
      <c r="N7984" s="89" cm="1">
        <f t="array" ref="N7984">IF(ISNUMBER(_34_KNMI_Stations[[#This Row],[Etmaal temperatuur °C]]),IF(_34_KNMI_Stations[[#This Row],[Etmaal temperatuur °C]]&lt;stookgrens[],stookgrens[]-_34_KNMI_Stations[[#This Row],[Etmaal temperatuur °C]],0),"")</f>
        <v>13</v>
      </c>
      <c r="O7984" s="89">
        <f>_34_KNMI_Stations[[#This Row],[graaddagen]]*_34_KNMI_Stations[[#This Row],[Gewogen factor]]</f>
        <v>13</v>
      </c>
      <c r="P7984" s="89" cm="1">
        <f t="array" ref="P7984">IF(ISNUMBER(_34_KNMI_Stations[[#This Row],[Etmaal temperatuur °C]]),IF(_34_KNMI_Stations[[#This Row],[Etmaal temperatuur °C]]&gt;stookgrens[],_34_KNMI_Stations[[#This Row],[Etmaal temperatuur °C]]-stookgrens[],0),"")</f>
        <v>0</v>
      </c>
    </row>
    <row r="7985" spans="1:16" x14ac:dyDescent="0.25">
      <c r="A7985">
        <v>310</v>
      </c>
      <c r="B7985" s="110">
        <v>45721</v>
      </c>
      <c r="C7985" s="89">
        <v>2.1</v>
      </c>
      <c r="D7985" s="89">
        <v>8</v>
      </c>
      <c r="E7985" s="96">
        <v>1344</v>
      </c>
      <c r="F7985" s="89">
        <v>0</v>
      </c>
      <c r="G7985" s="89">
        <v>1022.9</v>
      </c>
      <c r="H7985">
        <v>0.76</v>
      </c>
      <c r="I7985" t="s">
        <v>20</v>
      </c>
      <c r="J7985">
        <v>1</v>
      </c>
      <c r="K7985">
        <v>3</v>
      </c>
      <c r="L7985">
        <v>2025</v>
      </c>
      <c r="M7985" t="s">
        <v>119</v>
      </c>
      <c r="N7985" s="89" cm="1">
        <f t="array" ref="N7985">IF(ISNUMBER(_34_KNMI_Stations[[#This Row],[Etmaal temperatuur °C]]),IF(_34_KNMI_Stations[[#This Row],[Etmaal temperatuur °C]]&lt;stookgrens[],stookgrens[]-_34_KNMI_Stations[[#This Row],[Etmaal temperatuur °C]],0),"")</f>
        <v>10</v>
      </c>
      <c r="O7985" s="89">
        <f>_34_KNMI_Stations[[#This Row],[graaddagen]]*_34_KNMI_Stations[[#This Row],[Gewogen factor]]</f>
        <v>10</v>
      </c>
      <c r="P7985" s="89" cm="1">
        <f t="array" ref="P7985">IF(ISNUMBER(_34_KNMI_Stations[[#This Row],[Etmaal temperatuur °C]]),IF(_34_KNMI_Stations[[#This Row],[Etmaal temperatuur °C]]&gt;stookgrens[],_34_KNMI_Stations[[#This Row],[Etmaal temperatuur °C]]-stookgrens[],0),"")</f>
        <v>0</v>
      </c>
    </row>
    <row r="7986" spans="1:16" x14ac:dyDescent="0.25">
      <c r="A7986">
        <v>310</v>
      </c>
      <c r="B7986" s="110">
        <v>45722</v>
      </c>
      <c r="C7986" s="89">
        <v>4.8</v>
      </c>
      <c r="D7986" s="89">
        <v>8.6999999999999993</v>
      </c>
      <c r="E7986" s="96">
        <v>1305</v>
      </c>
      <c r="F7986" s="89">
        <v>0</v>
      </c>
      <c r="G7986" s="89">
        <v>1016.8</v>
      </c>
      <c r="H7986">
        <v>0.75</v>
      </c>
      <c r="I7986" t="s">
        <v>20</v>
      </c>
      <c r="J7986">
        <v>1</v>
      </c>
      <c r="K7986">
        <v>3</v>
      </c>
      <c r="L7986">
        <v>2025</v>
      </c>
      <c r="M7986" t="s">
        <v>119</v>
      </c>
      <c r="N7986" s="89" cm="1">
        <f t="array" ref="N7986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7986" s="89">
        <f>_34_KNMI_Stations[[#This Row],[graaddagen]]*_34_KNMI_Stations[[#This Row],[Gewogen factor]]</f>
        <v>9.3000000000000007</v>
      </c>
      <c r="P7986" s="89" cm="1">
        <f t="array" ref="P7986">IF(ISNUMBER(_34_KNMI_Stations[[#This Row],[Etmaal temperatuur °C]]),IF(_34_KNMI_Stations[[#This Row],[Etmaal temperatuur °C]]&gt;stookgrens[],_34_KNMI_Stations[[#This Row],[Etmaal temperatuur °C]]-stookgrens[],0),"")</f>
        <v>0</v>
      </c>
    </row>
    <row r="7987" spans="1:16" x14ac:dyDescent="0.25">
      <c r="A7987">
        <v>310</v>
      </c>
      <c r="B7987" s="110">
        <v>45723</v>
      </c>
      <c r="C7987" s="89">
        <v>5.3</v>
      </c>
      <c r="D7987" s="89">
        <v>10.1</v>
      </c>
      <c r="E7987" s="96">
        <v>1339</v>
      </c>
      <c r="F7987" s="89">
        <v>0</v>
      </c>
      <c r="G7987" s="89">
        <v>1015.1</v>
      </c>
      <c r="H7987">
        <v>0.69</v>
      </c>
      <c r="I7987" t="s">
        <v>20</v>
      </c>
      <c r="J7987">
        <v>1</v>
      </c>
      <c r="K7987">
        <v>3</v>
      </c>
      <c r="L7987">
        <v>2025</v>
      </c>
      <c r="M7987" t="s">
        <v>119</v>
      </c>
      <c r="N7987" s="89" cm="1">
        <f t="array" ref="N7987">IF(ISNUMBER(_34_KNMI_Stations[[#This Row],[Etmaal temperatuur °C]]),IF(_34_KNMI_Stations[[#This Row],[Etmaal temperatuur °C]]&lt;stookgrens[],stookgrens[]-_34_KNMI_Stations[[#This Row],[Etmaal temperatuur °C]],0),"")</f>
        <v>7.9</v>
      </c>
      <c r="O7987" s="89">
        <f>_34_KNMI_Stations[[#This Row],[graaddagen]]*_34_KNMI_Stations[[#This Row],[Gewogen factor]]</f>
        <v>7.9</v>
      </c>
      <c r="P7987" s="89" cm="1">
        <f t="array" ref="P7987">IF(ISNUMBER(_34_KNMI_Stations[[#This Row],[Etmaal temperatuur °C]]),IF(_34_KNMI_Stations[[#This Row],[Etmaal temperatuur °C]]&gt;stookgrens[],_34_KNMI_Stations[[#This Row],[Etmaal temperatuur °C]]-stookgrens[],0),"")</f>
        <v>0</v>
      </c>
    </row>
    <row r="7988" spans="1:16" x14ac:dyDescent="0.25">
      <c r="A7988">
        <v>310</v>
      </c>
      <c r="B7988" s="110">
        <v>45724</v>
      </c>
      <c r="C7988" s="89">
        <v>5.8</v>
      </c>
      <c r="D7988" s="89">
        <v>11.2</v>
      </c>
      <c r="E7988" s="96">
        <v>1334</v>
      </c>
      <c r="F7988" s="89">
        <v>0</v>
      </c>
      <c r="G7988" s="89">
        <v>1010.8</v>
      </c>
      <c r="H7988">
        <v>0.61</v>
      </c>
      <c r="I7988" t="s">
        <v>20</v>
      </c>
      <c r="J7988">
        <v>1</v>
      </c>
      <c r="K7988">
        <v>3</v>
      </c>
      <c r="L7988">
        <v>2025</v>
      </c>
      <c r="M7988" t="s">
        <v>119</v>
      </c>
      <c r="N7988" s="89" cm="1">
        <f t="array" ref="N7988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7988" s="89">
        <f>_34_KNMI_Stations[[#This Row],[graaddagen]]*_34_KNMI_Stations[[#This Row],[Gewogen factor]]</f>
        <v>6.8000000000000007</v>
      </c>
      <c r="P7988" s="89" cm="1">
        <f t="array" ref="P7988">IF(ISNUMBER(_34_KNMI_Stations[[#This Row],[Etmaal temperatuur °C]]),IF(_34_KNMI_Stations[[#This Row],[Etmaal temperatuur °C]]&gt;stookgrens[],_34_KNMI_Stations[[#This Row],[Etmaal temperatuur °C]]-stookgrens[],0),"")</f>
        <v>0</v>
      </c>
    </row>
    <row r="7989" spans="1:16" x14ac:dyDescent="0.25">
      <c r="A7989">
        <v>310</v>
      </c>
      <c r="B7989" s="110">
        <v>45725</v>
      </c>
      <c r="C7989" s="89">
        <v>4.0999999999999996</v>
      </c>
      <c r="D7989" s="89">
        <v>11.4</v>
      </c>
      <c r="E7989" s="96">
        <v>1274</v>
      </c>
      <c r="F7989" s="89">
        <v>0</v>
      </c>
      <c r="G7989" s="89">
        <v>1004.2</v>
      </c>
      <c r="H7989">
        <v>0.61</v>
      </c>
      <c r="I7989" t="s">
        <v>20</v>
      </c>
      <c r="J7989">
        <v>1</v>
      </c>
      <c r="K7989">
        <v>3</v>
      </c>
      <c r="L7989">
        <v>2025</v>
      </c>
      <c r="M7989" t="s">
        <v>119</v>
      </c>
      <c r="N7989" s="89" cm="1">
        <f t="array" ref="N7989">IF(ISNUMBER(_34_KNMI_Stations[[#This Row],[Etmaal temperatuur °C]]),IF(_34_KNMI_Stations[[#This Row],[Etmaal temperatuur °C]]&lt;stookgrens[],stookgrens[]-_34_KNMI_Stations[[#This Row],[Etmaal temperatuur °C]],0),"")</f>
        <v>6.6</v>
      </c>
      <c r="O7989" s="89">
        <f>_34_KNMI_Stations[[#This Row],[graaddagen]]*_34_KNMI_Stations[[#This Row],[Gewogen factor]]</f>
        <v>6.6</v>
      </c>
      <c r="P7989" s="89" cm="1">
        <f t="array" ref="P7989">IF(ISNUMBER(_34_KNMI_Stations[[#This Row],[Etmaal temperatuur °C]]),IF(_34_KNMI_Stations[[#This Row],[Etmaal temperatuur °C]]&gt;stookgrens[],_34_KNMI_Stations[[#This Row],[Etmaal temperatuur °C]]-stookgrens[],0),"")</f>
        <v>0</v>
      </c>
    </row>
    <row r="7990" spans="1:16" x14ac:dyDescent="0.25">
      <c r="A7990">
        <v>310</v>
      </c>
      <c r="B7990" s="110">
        <v>45726</v>
      </c>
      <c r="C7990" s="89">
        <v>3.9</v>
      </c>
      <c r="D7990" s="89">
        <v>10.1</v>
      </c>
      <c r="E7990" s="96">
        <v>1258</v>
      </c>
      <c r="F7990" s="89">
        <v>0</v>
      </c>
      <c r="G7990" s="89">
        <v>1002.3</v>
      </c>
      <c r="H7990">
        <v>0.69</v>
      </c>
      <c r="I7990" t="s">
        <v>20</v>
      </c>
      <c r="J7990">
        <v>1</v>
      </c>
      <c r="K7990">
        <v>3</v>
      </c>
      <c r="L7990">
        <v>2025</v>
      </c>
      <c r="M7990" t="s">
        <v>120</v>
      </c>
      <c r="N7990" s="89" cm="1">
        <f t="array" ref="N7990">IF(ISNUMBER(_34_KNMI_Stations[[#This Row],[Etmaal temperatuur °C]]),IF(_34_KNMI_Stations[[#This Row],[Etmaal temperatuur °C]]&lt;stookgrens[],stookgrens[]-_34_KNMI_Stations[[#This Row],[Etmaal temperatuur °C]],0),"")</f>
        <v>7.9</v>
      </c>
      <c r="O7990" s="89">
        <f>_34_KNMI_Stations[[#This Row],[graaddagen]]*_34_KNMI_Stations[[#This Row],[Gewogen factor]]</f>
        <v>7.9</v>
      </c>
      <c r="P7990" s="89" cm="1">
        <f t="array" ref="P7990">IF(ISNUMBER(_34_KNMI_Stations[[#This Row],[Etmaal temperatuur °C]]),IF(_34_KNMI_Stations[[#This Row],[Etmaal temperatuur °C]]&gt;stookgrens[],_34_KNMI_Stations[[#This Row],[Etmaal temperatuur °C]]-stookgrens[],0),"")</f>
        <v>0</v>
      </c>
    </row>
    <row r="7991" spans="1:16" x14ac:dyDescent="0.25">
      <c r="A7991">
        <v>310</v>
      </c>
      <c r="B7991" s="110">
        <v>45727</v>
      </c>
      <c r="C7991" s="89">
        <v>5.3</v>
      </c>
      <c r="D7991" s="89">
        <v>6.3</v>
      </c>
      <c r="E7991" s="96">
        <v>841</v>
      </c>
      <c r="F7991" s="89">
        <v>0.1</v>
      </c>
      <c r="G7991" s="89">
        <v>1004.7</v>
      </c>
      <c r="H7991">
        <v>0.78</v>
      </c>
      <c r="I7991" t="s">
        <v>20</v>
      </c>
      <c r="J7991">
        <v>1</v>
      </c>
      <c r="K7991">
        <v>3</v>
      </c>
      <c r="L7991">
        <v>2025</v>
      </c>
      <c r="M7991" t="s">
        <v>120</v>
      </c>
      <c r="N7991" s="89" cm="1">
        <f t="array" ref="N7991">IF(ISNUMBER(_34_KNMI_Stations[[#This Row],[Etmaal temperatuur °C]]),IF(_34_KNMI_Stations[[#This Row],[Etmaal temperatuur °C]]&lt;stookgrens[],stookgrens[]-_34_KNMI_Stations[[#This Row],[Etmaal temperatuur °C]],0),"")</f>
        <v>11.7</v>
      </c>
      <c r="O7991" s="89">
        <f>_34_KNMI_Stations[[#This Row],[graaddagen]]*_34_KNMI_Stations[[#This Row],[Gewogen factor]]</f>
        <v>11.7</v>
      </c>
      <c r="P7991" s="89" cm="1">
        <f t="array" ref="P7991">IF(ISNUMBER(_34_KNMI_Stations[[#This Row],[Etmaal temperatuur °C]]),IF(_34_KNMI_Stations[[#This Row],[Etmaal temperatuur °C]]&gt;stookgrens[],_34_KNMI_Stations[[#This Row],[Etmaal temperatuur °C]]-stookgrens[],0),"")</f>
        <v>0</v>
      </c>
    </row>
    <row r="7992" spans="1:16" x14ac:dyDescent="0.25">
      <c r="A7992">
        <v>310</v>
      </c>
      <c r="B7992" s="110">
        <v>45728</v>
      </c>
      <c r="C7992" s="89">
        <v>3.6</v>
      </c>
      <c r="D7992" s="89">
        <v>5.5</v>
      </c>
      <c r="E7992" s="96">
        <v>1415</v>
      </c>
      <c r="F7992" s="89">
        <v>0.8</v>
      </c>
      <c r="G7992" s="89">
        <v>1001.5</v>
      </c>
      <c r="H7992">
        <v>0.8</v>
      </c>
      <c r="I7992" t="s">
        <v>20</v>
      </c>
      <c r="J7992">
        <v>1</v>
      </c>
      <c r="K7992">
        <v>3</v>
      </c>
      <c r="L7992">
        <v>2025</v>
      </c>
      <c r="M7992" t="s">
        <v>120</v>
      </c>
      <c r="N7992" s="89" cm="1">
        <f t="array" ref="N7992">IF(ISNUMBER(_34_KNMI_Stations[[#This Row],[Etmaal temperatuur °C]]),IF(_34_KNMI_Stations[[#This Row],[Etmaal temperatuur °C]]&lt;stookgrens[],stookgrens[]-_34_KNMI_Stations[[#This Row],[Etmaal temperatuur °C]],0),"")</f>
        <v>12.5</v>
      </c>
      <c r="O7992" s="89">
        <f>_34_KNMI_Stations[[#This Row],[graaddagen]]*_34_KNMI_Stations[[#This Row],[Gewogen factor]]</f>
        <v>12.5</v>
      </c>
      <c r="P7992" s="89" cm="1">
        <f t="array" ref="P7992">IF(ISNUMBER(_34_KNMI_Stations[[#This Row],[Etmaal temperatuur °C]]),IF(_34_KNMI_Stations[[#This Row],[Etmaal temperatuur °C]]&gt;stookgrens[],_34_KNMI_Stations[[#This Row],[Etmaal temperatuur °C]]-stookgrens[],0),"")</f>
        <v>0</v>
      </c>
    </row>
    <row r="7993" spans="1:16" x14ac:dyDescent="0.25">
      <c r="A7993">
        <v>310</v>
      </c>
      <c r="B7993" s="110">
        <v>45729</v>
      </c>
      <c r="C7993" s="89">
        <v>3.8</v>
      </c>
      <c r="D7993" s="89">
        <v>4.5</v>
      </c>
      <c r="E7993" s="96">
        <v>932</v>
      </c>
      <c r="F7993" s="89">
        <v>1.6</v>
      </c>
      <c r="G7993" s="89">
        <v>1001.5</v>
      </c>
      <c r="H7993">
        <v>0.79</v>
      </c>
      <c r="I7993" t="s">
        <v>20</v>
      </c>
      <c r="J7993">
        <v>1</v>
      </c>
      <c r="K7993">
        <v>3</v>
      </c>
      <c r="L7993">
        <v>2025</v>
      </c>
      <c r="M7993" t="s">
        <v>120</v>
      </c>
      <c r="N7993" s="89" cm="1">
        <f t="array" ref="N7993">IF(ISNUMBER(_34_KNMI_Stations[[#This Row],[Etmaal temperatuur °C]]),IF(_34_KNMI_Stations[[#This Row],[Etmaal temperatuur °C]]&lt;stookgrens[],stookgrens[]-_34_KNMI_Stations[[#This Row],[Etmaal temperatuur °C]],0),"")</f>
        <v>13.5</v>
      </c>
      <c r="O7993" s="89">
        <f>_34_KNMI_Stations[[#This Row],[graaddagen]]*_34_KNMI_Stations[[#This Row],[Gewogen factor]]</f>
        <v>13.5</v>
      </c>
      <c r="P7993" s="89" cm="1">
        <f t="array" ref="P7993">IF(ISNUMBER(_34_KNMI_Stations[[#This Row],[Etmaal temperatuur °C]]),IF(_34_KNMI_Stations[[#This Row],[Etmaal temperatuur °C]]&gt;stookgrens[],_34_KNMI_Stations[[#This Row],[Etmaal temperatuur °C]]-stookgrens[],0),"")</f>
        <v>0</v>
      </c>
    </row>
    <row r="7994" spans="1:16" x14ac:dyDescent="0.25">
      <c r="A7994">
        <v>310</v>
      </c>
      <c r="B7994" s="110">
        <v>45730</v>
      </c>
      <c r="C7994" s="89">
        <v>4.0999999999999996</v>
      </c>
      <c r="D7994" s="89">
        <v>4.2</v>
      </c>
      <c r="E7994" s="96">
        <v>1450</v>
      </c>
      <c r="F7994" s="89">
        <v>-0.1</v>
      </c>
      <c r="G7994" s="89">
        <v>1010.6</v>
      </c>
      <c r="H7994">
        <v>0.7</v>
      </c>
      <c r="I7994" t="s">
        <v>20</v>
      </c>
      <c r="J7994">
        <v>1</v>
      </c>
      <c r="K7994">
        <v>3</v>
      </c>
      <c r="L7994">
        <v>2025</v>
      </c>
      <c r="M7994" t="s">
        <v>120</v>
      </c>
      <c r="N7994" s="89" cm="1">
        <f t="array" ref="N7994">IF(ISNUMBER(_34_KNMI_Stations[[#This Row],[Etmaal temperatuur °C]]),IF(_34_KNMI_Stations[[#This Row],[Etmaal temperatuur °C]]&lt;stookgrens[],stookgrens[]-_34_KNMI_Stations[[#This Row],[Etmaal temperatuur °C]],0),"")</f>
        <v>13.8</v>
      </c>
      <c r="O7994" s="89">
        <f>_34_KNMI_Stations[[#This Row],[graaddagen]]*_34_KNMI_Stations[[#This Row],[Gewogen factor]]</f>
        <v>13.8</v>
      </c>
      <c r="P7994" s="89" cm="1">
        <f t="array" ref="P7994">IF(ISNUMBER(_34_KNMI_Stations[[#This Row],[Etmaal temperatuur °C]]),IF(_34_KNMI_Stations[[#This Row],[Etmaal temperatuur °C]]&gt;stookgrens[],_34_KNMI_Stations[[#This Row],[Etmaal temperatuur °C]]-stookgrens[],0),"")</f>
        <v>0</v>
      </c>
    </row>
    <row r="7995" spans="1:16" x14ac:dyDescent="0.25">
      <c r="A7995">
        <v>310</v>
      </c>
      <c r="B7995" s="110">
        <v>45731</v>
      </c>
      <c r="C7995" s="89">
        <v>6.8</v>
      </c>
      <c r="D7995" s="89">
        <v>4.2</v>
      </c>
      <c r="E7995" s="96">
        <v>1428</v>
      </c>
      <c r="F7995" s="89">
        <v>0</v>
      </c>
      <c r="G7995" s="89">
        <v>1019.7</v>
      </c>
      <c r="H7995">
        <v>0.7</v>
      </c>
      <c r="I7995" t="s">
        <v>20</v>
      </c>
      <c r="J7995">
        <v>1</v>
      </c>
      <c r="K7995">
        <v>3</v>
      </c>
      <c r="L7995">
        <v>2025</v>
      </c>
      <c r="M7995" t="s">
        <v>120</v>
      </c>
      <c r="N7995" s="89" cm="1">
        <f t="array" ref="N7995">IF(ISNUMBER(_34_KNMI_Stations[[#This Row],[Etmaal temperatuur °C]]),IF(_34_KNMI_Stations[[#This Row],[Etmaal temperatuur °C]]&lt;stookgrens[],stookgrens[]-_34_KNMI_Stations[[#This Row],[Etmaal temperatuur °C]],0),"")</f>
        <v>13.8</v>
      </c>
      <c r="O7995" s="89">
        <f>_34_KNMI_Stations[[#This Row],[graaddagen]]*_34_KNMI_Stations[[#This Row],[Gewogen factor]]</f>
        <v>13.8</v>
      </c>
      <c r="P7995" s="89" cm="1">
        <f t="array" ref="P7995">IF(ISNUMBER(_34_KNMI_Stations[[#This Row],[Etmaal temperatuur °C]]),IF(_34_KNMI_Stations[[#This Row],[Etmaal temperatuur °C]]&gt;stookgrens[],_34_KNMI_Stations[[#This Row],[Etmaal temperatuur °C]]-stookgrens[],0),"")</f>
        <v>0</v>
      </c>
    </row>
    <row r="7996" spans="1:16" x14ac:dyDescent="0.25">
      <c r="A7996">
        <v>310</v>
      </c>
      <c r="B7996" s="110">
        <v>45732</v>
      </c>
      <c r="C7996" s="89">
        <v>5.5</v>
      </c>
      <c r="D7996" s="89">
        <v>5.0999999999999996</v>
      </c>
      <c r="E7996" s="96">
        <v>1509</v>
      </c>
      <c r="F7996" s="89">
        <v>0</v>
      </c>
      <c r="G7996" s="89">
        <v>1023.5</v>
      </c>
      <c r="H7996">
        <v>0.76</v>
      </c>
      <c r="I7996" t="s">
        <v>20</v>
      </c>
      <c r="J7996">
        <v>1</v>
      </c>
      <c r="K7996">
        <v>3</v>
      </c>
      <c r="L7996">
        <v>2025</v>
      </c>
      <c r="M7996" t="s">
        <v>120</v>
      </c>
      <c r="N7996" s="89" cm="1">
        <f t="array" ref="N7996">IF(ISNUMBER(_34_KNMI_Stations[[#This Row],[Etmaal temperatuur °C]]),IF(_34_KNMI_Stations[[#This Row],[Etmaal temperatuur °C]]&lt;stookgrens[],stookgrens[]-_34_KNMI_Stations[[#This Row],[Etmaal temperatuur °C]],0),"")</f>
        <v>12.9</v>
      </c>
      <c r="O7996" s="89">
        <f>_34_KNMI_Stations[[#This Row],[graaddagen]]*_34_KNMI_Stations[[#This Row],[Gewogen factor]]</f>
        <v>12.9</v>
      </c>
      <c r="P7996" s="89" cm="1">
        <f t="array" ref="P7996">IF(ISNUMBER(_34_KNMI_Stations[[#This Row],[Etmaal temperatuur °C]]),IF(_34_KNMI_Stations[[#This Row],[Etmaal temperatuur °C]]&gt;stookgrens[],_34_KNMI_Stations[[#This Row],[Etmaal temperatuur °C]]-stookgrens[],0),"")</f>
        <v>0</v>
      </c>
    </row>
    <row r="7997" spans="1:16" x14ac:dyDescent="0.25">
      <c r="A7997">
        <v>310</v>
      </c>
      <c r="B7997" s="110">
        <v>45733</v>
      </c>
      <c r="C7997" s="89">
        <v>5.4</v>
      </c>
      <c r="D7997" s="89">
        <v>6.6</v>
      </c>
      <c r="E7997" s="96">
        <v>1020</v>
      </c>
      <c r="F7997" s="89">
        <v>-0.1</v>
      </c>
      <c r="G7997" s="89">
        <v>1027.8</v>
      </c>
      <c r="H7997">
        <v>0.65</v>
      </c>
      <c r="I7997" t="s">
        <v>20</v>
      </c>
      <c r="J7997">
        <v>1</v>
      </c>
      <c r="K7997">
        <v>3</v>
      </c>
      <c r="L7997">
        <v>2025</v>
      </c>
      <c r="M7997" t="s">
        <v>121</v>
      </c>
      <c r="N7997" s="89" cm="1">
        <f t="array" ref="N7997">IF(ISNUMBER(_34_KNMI_Stations[[#This Row],[Etmaal temperatuur °C]]),IF(_34_KNMI_Stations[[#This Row],[Etmaal temperatuur °C]]&lt;stookgrens[],stookgrens[]-_34_KNMI_Stations[[#This Row],[Etmaal temperatuur °C]],0),"")</f>
        <v>11.4</v>
      </c>
      <c r="O7997" s="89">
        <f>_34_KNMI_Stations[[#This Row],[graaddagen]]*_34_KNMI_Stations[[#This Row],[Gewogen factor]]</f>
        <v>11.4</v>
      </c>
      <c r="P7997" s="89" cm="1">
        <f t="array" ref="P7997">IF(ISNUMBER(_34_KNMI_Stations[[#This Row],[Etmaal temperatuur °C]]),IF(_34_KNMI_Stations[[#This Row],[Etmaal temperatuur °C]]&gt;stookgrens[],_34_KNMI_Stations[[#This Row],[Etmaal temperatuur °C]]-stookgrens[],0),"")</f>
        <v>0</v>
      </c>
    </row>
    <row r="7998" spans="1:16" x14ac:dyDescent="0.25">
      <c r="A7998">
        <v>310</v>
      </c>
      <c r="B7998" s="110">
        <v>45734</v>
      </c>
      <c r="C7998" s="89">
        <v>6.8</v>
      </c>
      <c r="D7998" s="89">
        <v>6.4</v>
      </c>
      <c r="E7998" s="96">
        <v>1728</v>
      </c>
      <c r="F7998" s="89">
        <v>0</v>
      </c>
      <c r="G7998" s="89">
        <v>1025.8</v>
      </c>
      <c r="H7998">
        <v>0.5</v>
      </c>
      <c r="I7998" t="s">
        <v>20</v>
      </c>
      <c r="J7998">
        <v>1</v>
      </c>
      <c r="K7998">
        <v>3</v>
      </c>
      <c r="L7998">
        <v>2025</v>
      </c>
      <c r="M7998" t="s">
        <v>121</v>
      </c>
      <c r="N7998" s="89" cm="1">
        <f t="array" ref="N7998">IF(ISNUMBER(_34_KNMI_Stations[[#This Row],[Etmaal temperatuur °C]]),IF(_34_KNMI_Stations[[#This Row],[Etmaal temperatuur °C]]&lt;stookgrens[],stookgrens[]-_34_KNMI_Stations[[#This Row],[Etmaal temperatuur °C]],0),"")</f>
        <v>11.6</v>
      </c>
      <c r="O7998" s="89">
        <f>_34_KNMI_Stations[[#This Row],[graaddagen]]*_34_KNMI_Stations[[#This Row],[Gewogen factor]]</f>
        <v>11.6</v>
      </c>
      <c r="P7998" s="89" cm="1">
        <f t="array" ref="P7998">IF(ISNUMBER(_34_KNMI_Stations[[#This Row],[Etmaal temperatuur °C]]),IF(_34_KNMI_Stations[[#This Row],[Etmaal temperatuur °C]]&gt;stookgrens[],_34_KNMI_Stations[[#This Row],[Etmaal temperatuur °C]]-stookgrens[],0),"")</f>
        <v>0</v>
      </c>
    </row>
    <row r="7999" spans="1:16" x14ac:dyDescent="0.25">
      <c r="A7999">
        <v>310</v>
      </c>
      <c r="B7999" s="110">
        <v>45735</v>
      </c>
      <c r="C7999" s="89">
        <v>4.2</v>
      </c>
      <c r="D7999" s="89">
        <v>9.1</v>
      </c>
      <c r="E7999" s="96">
        <v>1658</v>
      </c>
      <c r="F7999" s="89">
        <v>0</v>
      </c>
      <c r="G7999" s="89">
        <v>1022.8</v>
      </c>
      <c r="H7999">
        <v>0.62</v>
      </c>
      <c r="I7999" t="s">
        <v>20</v>
      </c>
      <c r="J7999">
        <v>1</v>
      </c>
      <c r="K7999">
        <v>3</v>
      </c>
      <c r="L7999">
        <v>2025</v>
      </c>
      <c r="M7999" t="s">
        <v>121</v>
      </c>
      <c r="N7999" s="89" cm="1">
        <f t="array" ref="N7999">IF(ISNUMBER(_34_KNMI_Stations[[#This Row],[Etmaal temperatuur °C]]),IF(_34_KNMI_Stations[[#This Row],[Etmaal temperatuur °C]]&lt;stookgrens[],stookgrens[]-_34_KNMI_Stations[[#This Row],[Etmaal temperatuur °C]],0),"")</f>
        <v>8.9</v>
      </c>
      <c r="O7999" s="89">
        <f>_34_KNMI_Stations[[#This Row],[graaddagen]]*_34_KNMI_Stations[[#This Row],[Gewogen factor]]</f>
        <v>8.9</v>
      </c>
      <c r="P7999" s="89" cm="1">
        <f t="array" ref="P7999">IF(ISNUMBER(_34_KNMI_Stations[[#This Row],[Etmaal temperatuur °C]]),IF(_34_KNMI_Stations[[#This Row],[Etmaal temperatuur °C]]&gt;stookgrens[],_34_KNMI_Stations[[#This Row],[Etmaal temperatuur °C]]-stookgrens[],0),"")</f>
        <v>0</v>
      </c>
    </row>
    <row r="8000" spans="1:16" x14ac:dyDescent="0.25">
      <c r="A8000">
        <v>310</v>
      </c>
      <c r="B8000" s="110">
        <v>45736</v>
      </c>
      <c r="C8000" s="89">
        <v>2.8</v>
      </c>
      <c r="D8000" s="89">
        <v>11.7</v>
      </c>
      <c r="E8000" s="96">
        <v>1579</v>
      </c>
      <c r="F8000" s="89">
        <v>0</v>
      </c>
      <c r="G8000" s="89">
        <v>1020.6</v>
      </c>
      <c r="H8000">
        <v>0.65</v>
      </c>
      <c r="I8000" t="s">
        <v>20</v>
      </c>
      <c r="J8000">
        <v>1</v>
      </c>
      <c r="K8000">
        <v>3</v>
      </c>
      <c r="L8000">
        <v>2025</v>
      </c>
      <c r="M8000" t="s">
        <v>121</v>
      </c>
      <c r="N8000" s="89" cm="1">
        <f t="array" ref="N8000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8000" s="89">
        <f>_34_KNMI_Stations[[#This Row],[graaddagen]]*_34_KNMI_Stations[[#This Row],[Gewogen factor]]</f>
        <v>6.3000000000000007</v>
      </c>
      <c r="P8000" s="89" cm="1">
        <f t="array" ref="P8000">IF(ISNUMBER(_34_KNMI_Stations[[#This Row],[Etmaal temperatuur °C]]),IF(_34_KNMI_Stations[[#This Row],[Etmaal temperatuur °C]]&gt;stookgrens[],_34_KNMI_Stations[[#This Row],[Etmaal temperatuur °C]]-stookgrens[],0),"")</f>
        <v>0</v>
      </c>
    </row>
    <row r="8001" spans="1:16" x14ac:dyDescent="0.25">
      <c r="A8001">
        <v>310</v>
      </c>
      <c r="B8001" s="110">
        <v>45737</v>
      </c>
      <c r="C8001" s="89">
        <v>7.2</v>
      </c>
      <c r="D8001" s="89">
        <v>12.1</v>
      </c>
      <c r="E8001" s="96">
        <v>1372</v>
      </c>
      <c r="F8001" s="89">
        <v>0</v>
      </c>
      <c r="G8001" s="89">
        <v>1010.2</v>
      </c>
      <c r="H8001">
        <v>0.67</v>
      </c>
      <c r="I8001" t="s">
        <v>20</v>
      </c>
      <c r="J8001">
        <v>1</v>
      </c>
      <c r="K8001">
        <v>3</v>
      </c>
      <c r="L8001">
        <v>2025</v>
      </c>
      <c r="M8001" t="s">
        <v>121</v>
      </c>
      <c r="N8001" s="89" cm="1">
        <f t="array" ref="N8001">IF(ISNUMBER(_34_KNMI_Stations[[#This Row],[Etmaal temperatuur °C]]),IF(_34_KNMI_Stations[[#This Row],[Etmaal temperatuur °C]]&lt;stookgrens[],stookgrens[]-_34_KNMI_Stations[[#This Row],[Etmaal temperatuur °C]],0),"")</f>
        <v>5.9</v>
      </c>
      <c r="O8001" s="89">
        <f>_34_KNMI_Stations[[#This Row],[graaddagen]]*_34_KNMI_Stations[[#This Row],[Gewogen factor]]</f>
        <v>5.9</v>
      </c>
      <c r="P8001" s="89" cm="1">
        <f t="array" ref="P8001">IF(ISNUMBER(_34_KNMI_Stations[[#This Row],[Etmaal temperatuur °C]]),IF(_34_KNMI_Stations[[#This Row],[Etmaal temperatuur °C]]&gt;stookgrens[],_34_KNMI_Stations[[#This Row],[Etmaal temperatuur °C]]-stookgrens[],0),"")</f>
        <v>0</v>
      </c>
    </row>
    <row r="8002" spans="1:16" x14ac:dyDescent="0.25">
      <c r="A8002">
        <v>310</v>
      </c>
      <c r="B8002" s="110">
        <v>45738</v>
      </c>
      <c r="C8002" s="89">
        <v>5</v>
      </c>
      <c r="D8002" s="89">
        <v>12.7</v>
      </c>
      <c r="E8002" s="96">
        <v>696</v>
      </c>
      <c r="F8002" s="89">
        <v>-0.1</v>
      </c>
      <c r="G8002" s="89">
        <v>1002.1</v>
      </c>
      <c r="H8002">
        <v>0.71</v>
      </c>
      <c r="I8002" t="s">
        <v>20</v>
      </c>
      <c r="J8002">
        <v>1</v>
      </c>
      <c r="K8002">
        <v>3</v>
      </c>
      <c r="L8002">
        <v>2025</v>
      </c>
      <c r="M8002" t="s">
        <v>121</v>
      </c>
      <c r="N8002" s="89" cm="1">
        <f t="array" ref="N8002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8002" s="89">
        <f>_34_KNMI_Stations[[#This Row],[graaddagen]]*_34_KNMI_Stations[[#This Row],[Gewogen factor]]</f>
        <v>5.3000000000000007</v>
      </c>
      <c r="P8002" s="89" cm="1">
        <f t="array" ref="P8002">IF(ISNUMBER(_34_KNMI_Stations[[#This Row],[Etmaal temperatuur °C]]),IF(_34_KNMI_Stations[[#This Row],[Etmaal temperatuur °C]]&gt;stookgrens[],_34_KNMI_Stations[[#This Row],[Etmaal temperatuur °C]]-stookgrens[],0),"")</f>
        <v>0</v>
      </c>
    </row>
    <row r="8003" spans="1:16" x14ac:dyDescent="0.25">
      <c r="A8003">
        <v>310</v>
      </c>
      <c r="B8003" s="110">
        <v>45739</v>
      </c>
      <c r="C8003" s="89">
        <v>4</v>
      </c>
      <c r="D8003" s="89">
        <v>11.4</v>
      </c>
      <c r="E8003" s="96">
        <v>1497</v>
      </c>
      <c r="F8003" s="89">
        <v>-0.1</v>
      </c>
      <c r="G8003" s="89">
        <v>1004.1</v>
      </c>
      <c r="H8003">
        <v>0.8</v>
      </c>
      <c r="I8003" t="s">
        <v>20</v>
      </c>
      <c r="J8003">
        <v>1</v>
      </c>
      <c r="K8003">
        <v>3</v>
      </c>
      <c r="L8003">
        <v>2025</v>
      </c>
      <c r="M8003" t="s">
        <v>121</v>
      </c>
      <c r="N8003" s="89" cm="1">
        <f t="array" ref="N8003">IF(ISNUMBER(_34_KNMI_Stations[[#This Row],[Etmaal temperatuur °C]]),IF(_34_KNMI_Stations[[#This Row],[Etmaal temperatuur °C]]&lt;stookgrens[],stookgrens[]-_34_KNMI_Stations[[#This Row],[Etmaal temperatuur °C]],0),"")</f>
        <v>6.6</v>
      </c>
      <c r="O8003" s="89">
        <f>_34_KNMI_Stations[[#This Row],[graaddagen]]*_34_KNMI_Stations[[#This Row],[Gewogen factor]]</f>
        <v>6.6</v>
      </c>
      <c r="P8003" s="89" cm="1">
        <f t="array" ref="P8003">IF(ISNUMBER(_34_KNMI_Stations[[#This Row],[Etmaal temperatuur °C]]),IF(_34_KNMI_Stations[[#This Row],[Etmaal temperatuur °C]]&gt;stookgrens[],_34_KNMI_Stations[[#This Row],[Etmaal temperatuur °C]]-stookgrens[],0),"")</f>
        <v>0</v>
      </c>
    </row>
    <row r="8004" spans="1:16" x14ac:dyDescent="0.25">
      <c r="A8004">
        <v>310</v>
      </c>
      <c r="B8004" s="110">
        <v>45740</v>
      </c>
      <c r="C8004" s="89">
        <v>4.0999999999999996</v>
      </c>
      <c r="D8004" s="89">
        <v>8.1999999999999993</v>
      </c>
      <c r="E8004" s="96">
        <v>1082</v>
      </c>
      <c r="F8004" s="89">
        <v>0</v>
      </c>
      <c r="G8004" s="89">
        <v>1016.5</v>
      </c>
      <c r="H8004">
        <v>0.87</v>
      </c>
      <c r="I8004" t="s">
        <v>20</v>
      </c>
      <c r="J8004">
        <v>1</v>
      </c>
      <c r="K8004">
        <v>3</v>
      </c>
      <c r="L8004">
        <v>2025</v>
      </c>
      <c r="M8004" t="s">
        <v>122</v>
      </c>
      <c r="N8004" s="89" cm="1">
        <f t="array" ref="N8004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8004" s="89">
        <f>_34_KNMI_Stations[[#This Row],[graaddagen]]*_34_KNMI_Stations[[#This Row],[Gewogen factor]]</f>
        <v>9.8000000000000007</v>
      </c>
      <c r="P8004" s="89" cm="1">
        <f t="array" ref="P8004">IF(ISNUMBER(_34_KNMI_Stations[[#This Row],[Etmaal temperatuur °C]]),IF(_34_KNMI_Stations[[#This Row],[Etmaal temperatuur °C]]&gt;stookgrens[],_34_KNMI_Stations[[#This Row],[Etmaal temperatuur °C]]-stookgrens[],0),"")</f>
        <v>0</v>
      </c>
    </row>
    <row r="8005" spans="1:16" x14ac:dyDescent="0.25">
      <c r="A8005">
        <v>310</v>
      </c>
      <c r="B8005" s="110">
        <v>45741</v>
      </c>
      <c r="C8005" s="89">
        <v>4.8</v>
      </c>
      <c r="D8005" s="89">
        <v>7.6</v>
      </c>
      <c r="E8005" s="96">
        <v>1293</v>
      </c>
      <c r="F8005" s="89">
        <v>-0.1</v>
      </c>
      <c r="G8005" s="89">
        <v>1021.6</v>
      </c>
      <c r="H8005">
        <v>0.93</v>
      </c>
      <c r="I8005" t="s">
        <v>20</v>
      </c>
      <c r="J8005">
        <v>1</v>
      </c>
      <c r="K8005">
        <v>3</v>
      </c>
      <c r="L8005">
        <v>2025</v>
      </c>
      <c r="M8005" t="s">
        <v>122</v>
      </c>
      <c r="N8005" s="89" cm="1">
        <f t="array" ref="N8005">IF(ISNUMBER(_34_KNMI_Stations[[#This Row],[Etmaal temperatuur °C]]),IF(_34_KNMI_Stations[[#This Row],[Etmaal temperatuur °C]]&lt;stookgrens[],stookgrens[]-_34_KNMI_Stations[[#This Row],[Etmaal temperatuur °C]],0),"")</f>
        <v>10.4</v>
      </c>
      <c r="O8005" s="89">
        <f>_34_KNMI_Stations[[#This Row],[graaddagen]]*_34_KNMI_Stations[[#This Row],[Gewogen factor]]</f>
        <v>10.4</v>
      </c>
      <c r="P8005" s="89" cm="1">
        <f t="array" ref="P8005">IF(ISNUMBER(_34_KNMI_Stations[[#This Row],[Etmaal temperatuur °C]]),IF(_34_KNMI_Stations[[#This Row],[Etmaal temperatuur °C]]&gt;stookgrens[],_34_KNMI_Stations[[#This Row],[Etmaal temperatuur °C]]-stookgrens[],0),"")</f>
        <v>0</v>
      </c>
    </row>
    <row r="8006" spans="1:16" x14ac:dyDescent="0.25">
      <c r="A8006">
        <v>310</v>
      </c>
      <c r="B8006" s="110">
        <v>45742</v>
      </c>
      <c r="C8006" s="89">
        <v>3.5</v>
      </c>
      <c r="D8006" s="89">
        <v>8.5</v>
      </c>
      <c r="E8006" s="96">
        <v>1109</v>
      </c>
      <c r="F8006" s="89">
        <v>0</v>
      </c>
      <c r="G8006" s="89">
        <v>1024.9000000000001</v>
      </c>
      <c r="H8006">
        <v>0.86</v>
      </c>
      <c r="I8006" t="s">
        <v>20</v>
      </c>
      <c r="J8006">
        <v>1</v>
      </c>
      <c r="K8006">
        <v>3</v>
      </c>
      <c r="L8006">
        <v>2025</v>
      </c>
      <c r="M8006" t="s">
        <v>122</v>
      </c>
      <c r="N8006" s="89" cm="1">
        <f t="array" ref="N8006">IF(ISNUMBER(_34_KNMI_Stations[[#This Row],[Etmaal temperatuur °C]]),IF(_34_KNMI_Stations[[#This Row],[Etmaal temperatuur °C]]&lt;stookgrens[],stookgrens[]-_34_KNMI_Stations[[#This Row],[Etmaal temperatuur °C]],0),"")</f>
        <v>9.5</v>
      </c>
      <c r="O8006" s="89">
        <f>_34_KNMI_Stations[[#This Row],[graaddagen]]*_34_KNMI_Stations[[#This Row],[Gewogen factor]]</f>
        <v>9.5</v>
      </c>
      <c r="P8006" s="89" cm="1">
        <f t="array" ref="P8006">IF(ISNUMBER(_34_KNMI_Stations[[#This Row],[Etmaal temperatuur °C]]),IF(_34_KNMI_Stations[[#This Row],[Etmaal temperatuur °C]]&gt;stookgrens[],_34_KNMI_Stations[[#This Row],[Etmaal temperatuur °C]]-stookgrens[],0),"")</f>
        <v>0</v>
      </c>
    </row>
    <row r="8007" spans="1:16" x14ac:dyDescent="0.25">
      <c r="A8007">
        <v>310</v>
      </c>
      <c r="B8007" s="110">
        <v>45743</v>
      </c>
      <c r="C8007" s="89">
        <v>1.7</v>
      </c>
      <c r="D8007" s="89">
        <v>8.4</v>
      </c>
      <c r="E8007" s="96">
        <v>1823</v>
      </c>
      <c r="F8007" s="89">
        <v>0</v>
      </c>
      <c r="G8007" s="89">
        <v>1020.8</v>
      </c>
      <c r="H8007">
        <v>0.83</v>
      </c>
      <c r="I8007" t="s">
        <v>20</v>
      </c>
      <c r="J8007">
        <v>1</v>
      </c>
      <c r="K8007">
        <v>3</v>
      </c>
      <c r="L8007">
        <v>2025</v>
      </c>
      <c r="M8007" t="s">
        <v>122</v>
      </c>
      <c r="N8007" s="89" cm="1">
        <f t="array" ref="N8007">IF(ISNUMBER(_34_KNMI_Stations[[#This Row],[Etmaal temperatuur °C]]),IF(_34_KNMI_Stations[[#This Row],[Etmaal temperatuur °C]]&lt;stookgrens[],stookgrens[]-_34_KNMI_Stations[[#This Row],[Etmaal temperatuur °C]],0),"")</f>
        <v>9.6</v>
      </c>
      <c r="O8007" s="89">
        <f>_34_KNMI_Stations[[#This Row],[graaddagen]]*_34_KNMI_Stations[[#This Row],[Gewogen factor]]</f>
        <v>9.6</v>
      </c>
      <c r="P8007" s="89" cm="1">
        <f t="array" ref="P8007">IF(ISNUMBER(_34_KNMI_Stations[[#This Row],[Etmaal temperatuur °C]]),IF(_34_KNMI_Stations[[#This Row],[Etmaal temperatuur °C]]&gt;stookgrens[],_34_KNMI_Stations[[#This Row],[Etmaal temperatuur °C]]-stookgrens[],0),"")</f>
        <v>0</v>
      </c>
    </row>
    <row r="8008" spans="1:16" x14ac:dyDescent="0.25">
      <c r="A8008">
        <v>310</v>
      </c>
      <c r="B8008" s="110">
        <v>45744</v>
      </c>
      <c r="C8008" s="89">
        <v>5.8</v>
      </c>
      <c r="D8008" s="89">
        <v>8.4</v>
      </c>
      <c r="E8008" s="96">
        <v>581</v>
      </c>
      <c r="F8008" s="89">
        <v>1.4</v>
      </c>
      <c r="G8008" s="89">
        <v>1013</v>
      </c>
      <c r="H8008">
        <v>0.92</v>
      </c>
      <c r="I8008" t="s">
        <v>20</v>
      </c>
      <c r="J8008">
        <v>1</v>
      </c>
      <c r="K8008">
        <v>3</v>
      </c>
      <c r="L8008">
        <v>2025</v>
      </c>
      <c r="M8008" t="s">
        <v>122</v>
      </c>
      <c r="N8008" s="89" cm="1">
        <f t="array" ref="N8008">IF(ISNUMBER(_34_KNMI_Stations[[#This Row],[Etmaal temperatuur °C]]),IF(_34_KNMI_Stations[[#This Row],[Etmaal temperatuur °C]]&lt;stookgrens[],stookgrens[]-_34_KNMI_Stations[[#This Row],[Etmaal temperatuur °C]],0),"")</f>
        <v>9.6</v>
      </c>
      <c r="O8008" s="89">
        <f>_34_KNMI_Stations[[#This Row],[graaddagen]]*_34_KNMI_Stations[[#This Row],[Gewogen factor]]</f>
        <v>9.6</v>
      </c>
      <c r="P8008" s="89" cm="1">
        <f t="array" ref="P8008">IF(ISNUMBER(_34_KNMI_Stations[[#This Row],[Etmaal temperatuur °C]]),IF(_34_KNMI_Stations[[#This Row],[Etmaal temperatuur °C]]&gt;stookgrens[],_34_KNMI_Stations[[#This Row],[Etmaal temperatuur °C]]-stookgrens[],0),"")</f>
        <v>0</v>
      </c>
    </row>
    <row r="8009" spans="1:16" x14ac:dyDescent="0.25">
      <c r="A8009">
        <v>310</v>
      </c>
      <c r="B8009" s="110">
        <v>45745</v>
      </c>
      <c r="C8009" s="89">
        <v>5</v>
      </c>
      <c r="D8009" s="89">
        <v>7.8</v>
      </c>
      <c r="E8009" s="96">
        <v>1747</v>
      </c>
      <c r="F8009" s="89">
        <v>0</v>
      </c>
      <c r="G8009" s="89">
        <v>1020.2</v>
      </c>
      <c r="H8009">
        <v>0.79</v>
      </c>
      <c r="I8009" t="s">
        <v>20</v>
      </c>
      <c r="J8009">
        <v>1</v>
      </c>
      <c r="K8009">
        <v>3</v>
      </c>
      <c r="L8009">
        <v>2025</v>
      </c>
      <c r="M8009" t="s">
        <v>122</v>
      </c>
      <c r="N8009" s="89" cm="1">
        <f t="array" ref="N8009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8009" s="89">
        <f>_34_KNMI_Stations[[#This Row],[graaddagen]]*_34_KNMI_Stations[[#This Row],[Gewogen factor]]</f>
        <v>10.199999999999999</v>
      </c>
      <c r="P8009" s="89" cm="1">
        <f t="array" ref="P8009">IF(ISNUMBER(_34_KNMI_Stations[[#This Row],[Etmaal temperatuur °C]]),IF(_34_KNMI_Stations[[#This Row],[Etmaal temperatuur °C]]&gt;stookgrens[],_34_KNMI_Stations[[#This Row],[Etmaal temperatuur °C]]-stookgrens[],0),"")</f>
        <v>0</v>
      </c>
    </row>
    <row r="8010" spans="1:16" x14ac:dyDescent="0.25">
      <c r="A8010">
        <v>310</v>
      </c>
      <c r="B8010" s="110">
        <v>45746</v>
      </c>
      <c r="C8010" s="89">
        <v>7.8</v>
      </c>
      <c r="D8010" s="89">
        <v>9.6999999999999993</v>
      </c>
      <c r="E8010" s="96">
        <v>1848</v>
      </c>
      <c r="F8010" s="89">
        <v>0.6</v>
      </c>
      <c r="G8010" s="89">
        <v>1019.5</v>
      </c>
      <c r="H8010">
        <v>0.8</v>
      </c>
      <c r="I8010" t="s">
        <v>20</v>
      </c>
      <c r="J8010">
        <v>1</v>
      </c>
      <c r="K8010">
        <v>3</v>
      </c>
      <c r="L8010">
        <v>2025</v>
      </c>
      <c r="M8010" t="s">
        <v>122</v>
      </c>
      <c r="N8010" s="89" cm="1">
        <f t="array" ref="N8010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8010" s="89">
        <f>_34_KNMI_Stations[[#This Row],[graaddagen]]*_34_KNMI_Stations[[#This Row],[Gewogen factor]]</f>
        <v>8.3000000000000007</v>
      </c>
      <c r="P8010" s="89" cm="1">
        <f t="array" ref="P8010">IF(ISNUMBER(_34_KNMI_Stations[[#This Row],[Etmaal temperatuur °C]]),IF(_34_KNMI_Stations[[#This Row],[Etmaal temperatuur °C]]&gt;stookgrens[],_34_KNMI_Stations[[#This Row],[Etmaal temperatuur °C]]-stookgrens[],0),"")</f>
        <v>0</v>
      </c>
    </row>
    <row r="8011" spans="1:16" x14ac:dyDescent="0.25">
      <c r="A8011">
        <v>310</v>
      </c>
      <c r="B8011" s="110">
        <v>45747</v>
      </c>
      <c r="C8011" s="89">
        <v>4.9000000000000004</v>
      </c>
      <c r="D8011" s="89">
        <v>8.1999999999999993</v>
      </c>
      <c r="E8011" s="96">
        <v>1931</v>
      </c>
      <c r="F8011" s="89">
        <v>0</v>
      </c>
      <c r="G8011" s="89">
        <v>1028.0999999999999</v>
      </c>
      <c r="H8011">
        <v>0.78</v>
      </c>
      <c r="I8011" t="s">
        <v>20</v>
      </c>
      <c r="J8011">
        <v>1</v>
      </c>
      <c r="K8011">
        <v>3</v>
      </c>
      <c r="L8011">
        <v>2025</v>
      </c>
      <c r="M8011" t="s">
        <v>123</v>
      </c>
      <c r="N8011" s="89" cm="1">
        <f t="array" ref="N8011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8011" s="89">
        <f>_34_KNMI_Stations[[#This Row],[graaddagen]]*_34_KNMI_Stations[[#This Row],[Gewogen factor]]</f>
        <v>9.8000000000000007</v>
      </c>
      <c r="P8011" s="89" cm="1">
        <f t="array" ref="P8011">IF(ISNUMBER(_34_KNMI_Stations[[#This Row],[Etmaal temperatuur °C]]),IF(_34_KNMI_Stations[[#This Row],[Etmaal temperatuur °C]]&gt;stookgrens[],_34_KNMI_Stations[[#This Row],[Etmaal temperatuur °C]]-stookgrens[],0),"")</f>
        <v>0</v>
      </c>
    </row>
    <row r="8012" spans="1:16" x14ac:dyDescent="0.25">
      <c r="A8012">
        <v>310</v>
      </c>
      <c r="B8012" s="110">
        <v>45748</v>
      </c>
      <c r="C8012" s="89">
        <v>6.4</v>
      </c>
      <c r="D8012" s="89">
        <v>9.5</v>
      </c>
      <c r="E8012" s="96">
        <v>1973</v>
      </c>
      <c r="F8012" s="89">
        <v>0</v>
      </c>
      <c r="G8012" s="89">
        <v>1026.4000000000001</v>
      </c>
      <c r="H8012">
        <v>0.66</v>
      </c>
      <c r="I8012" t="s">
        <v>20</v>
      </c>
      <c r="J8012">
        <v>0.8</v>
      </c>
      <c r="K8012">
        <v>4</v>
      </c>
      <c r="L8012">
        <v>2025</v>
      </c>
      <c r="M8012" t="s">
        <v>123</v>
      </c>
      <c r="N8012" s="89" cm="1">
        <f t="array" ref="N8012">IF(ISNUMBER(_34_KNMI_Stations[[#This Row],[Etmaal temperatuur °C]]),IF(_34_KNMI_Stations[[#This Row],[Etmaal temperatuur °C]]&lt;stookgrens[],stookgrens[]-_34_KNMI_Stations[[#This Row],[Etmaal temperatuur °C]],0),"")</f>
        <v>8.5</v>
      </c>
      <c r="O8012" s="89">
        <f>_34_KNMI_Stations[[#This Row],[graaddagen]]*_34_KNMI_Stations[[#This Row],[Gewogen factor]]</f>
        <v>6.8000000000000007</v>
      </c>
      <c r="P8012" s="89" cm="1">
        <f t="array" ref="P8012">IF(ISNUMBER(_34_KNMI_Stations[[#This Row],[Etmaal temperatuur °C]]),IF(_34_KNMI_Stations[[#This Row],[Etmaal temperatuur °C]]&gt;stookgrens[],_34_KNMI_Stations[[#This Row],[Etmaal temperatuur °C]]-stookgrens[],0),"")</f>
        <v>0</v>
      </c>
    </row>
    <row r="8013" spans="1:16" x14ac:dyDescent="0.25">
      <c r="A8013">
        <v>310</v>
      </c>
      <c r="B8013" s="110">
        <v>45749</v>
      </c>
      <c r="C8013" s="89">
        <v>7.6</v>
      </c>
      <c r="D8013" s="89">
        <v>12.2</v>
      </c>
      <c r="E8013" s="96">
        <v>1947</v>
      </c>
      <c r="F8013" s="89">
        <v>0</v>
      </c>
      <c r="G8013" s="89">
        <v>1021.7</v>
      </c>
      <c r="H8013">
        <v>0.56999999999999995</v>
      </c>
      <c r="I8013" t="s">
        <v>20</v>
      </c>
      <c r="J8013">
        <v>0.8</v>
      </c>
      <c r="K8013">
        <v>4</v>
      </c>
      <c r="L8013">
        <v>2025</v>
      </c>
      <c r="M8013" t="s">
        <v>123</v>
      </c>
      <c r="N8013" s="89" cm="1">
        <f t="array" ref="N8013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8013" s="89">
        <f>_34_KNMI_Stations[[#This Row],[graaddagen]]*_34_KNMI_Stations[[#This Row],[Gewogen factor]]</f>
        <v>4.6400000000000006</v>
      </c>
      <c r="P8013" s="89" cm="1">
        <f t="array" ref="P8013">IF(ISNUMBER(_34_KNMI_Stations[[#This Row],[Etmaal temperatuur °C]]),IF(_34_KNMI_Stations[[#This Row],[Etmaal temperatuur °C]]&gt;stookgrens[],_34_KNMI_Stations[[#This Row],[Etmaal temperatuur °C]]-stookgrens[],0),"")</f>
        <v>0</v>
      </c>
    </row>
    <row r="8014" spans="1:16" x14ac:dyDescent="0.25">
      <c r="A8014">
        <v>310</v>
      </c>
      <c r="B8014" s="110">
        <v>45750</v>
      </c>
      <c r="C8014" s="89">
        <v>6.5</v>
      </c>
      <c r="D8014" s="89">
        <v>13.4</v>
      </c>
      <c r="E8014" s="96">
        <v>1917</v>
      </c>
      <c r="F8014" s="89">
        <v>0</v>
      </c>
      <c r="G8014" s="89">
        <v>1020.9</v>
      </c>
      <c r="H8014">
        <v>0.61</v>
      </c>
      <c r="I8014" t="s">
        <v>20</v>
      </c>
      <c r="J8014">
        <v>0.8</v>
      </c>
      <c r="K8014">
        <v>4</v>
      </c>
      <c r="L8014">
        <v>2025</v>
      </c>
      <c r="M8014" t="s">
        <v>123</v>
      </c>
      <c r="N8014" s="89" cm="1">
        <f t="array" ref="N8014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8014" s="89">
        <f>_34_KNMI_Stations[[#This Row],[graaddagen]]*_34_KNMI_Stations[[#This Row],[Gewogen factor]]</f>
        <v>3.6799999999999997</v>
      </c>
      <c r="P8014" s="89" cm="1">
        <f t="array" ref="P8014">IF(ISNUMBER(_34_KNMI_Stations[[#This Row],[Etmaal temperatuur °C]]),IF(_34_KNMI_Stations[[#This Row],[Etmaal temperatuur °C]]&gt;stookgrens[],_34_KNMI_Stations[[#This Row],[Etmaal temperatuur °C]]-stookgrens[],0),"")</f>
        <v>0</v>
      </c>
    </row>
    <row r="8015" spans="1:16" x14ac:dyDescent="0.25">
      <c r="A8015">
        <v>310</v>
      </c>
      <c r="B8015" s="110">
        <v>45751</v>
      </c>
      <c r="C8015" s="89">
        <v>5.2</v>
      </c>
      <c r="D8015" s="89">
        <v>14.6</v>
      </c>
      <c r="E8015" s="96">
        <v>1999</v>
      </c>
      <c r="F8015" s="89">
        <v>0</v>
      </c>
      <c r="G8015" s="89">
        <v>1018.9</v>
      </c>
      <c r="H8015">
        <v>0.57999999999999996</v>
      </c>
      <c r="I8015" t="s">
        <v>20</v>
      </c>
      <c r="J8015">
        <v>0.8</v>
      </c>
      <c r="K8015">
        <v>4</v>
      </c>
      <c r="L8015">
        <v>2025</v>
      </c>
      <c r="M8015" t="s">
        <v>123</v>
      </c>
      <c r="N8015" s="89" cm="1">
        <f t="array" ref="N8015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8015" s="89">
        <f>_34_KNMI_Stations[[#This Row],[graaddagen]]*_34_KNMI_Stations[[#This Row],[Gewogen factor]]</f>
        <v>2.7200000000000006</v>
      </c>
      <c r="P8015" s="89" cm="1">
        <f t="array" ref="P8015">IF(ISNUMBER(_34_KNMI_Stations[[#This Row],[Etmaal temperatuur °C]]),IF(_34_KNMI_Stations[[#This Row],[Etmaal temperatuur °C]]&gt;stookgrens[],_34_KNMI_Stations[[#This Row],[Etmaal temperatuur °C]]-stookgrens[],0),"")</f>
        <v>0</v>
      </c>
    </row>
    <row r="8016" spans="1:16" x14ac:dyDescent="0.25">
      <c r="A8016">
        <v>310</v>
      </c>
      <c r="B8016" s="110">
        <v>45752</v>
      </c>
      <c r="C8016" s="89">
        <v>7</v>
      </c>
      <c r="D8016" s="89">
        <v>11.7</v>
      </c>
      <c r="E8016" s="96">
        <v>2089</v>
      </c>
      <c r="F8016" s="89">
        <v>0</v>
      </c>
      <c r="G8016" s="89">
        <v>1018.9</v>
      </c>
      <c r="H8016">
        <v>0.62</v>
      </c>
      <c r="I8016" t="s">
        <v>20</v>
      </c>
      <c r="J8016">
        <v>0.8</v>
      </c>
      <c r="K8016">
        <v>4</v>
      </c>
      <c r="L8016">
        <v>2025</v>
      </c>
      <c r="M8016" t="s">
        <v>123</v>
      </c>
      <c r="N8016" s="89" cm="1">
        <f t="array" ref="N8016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8016" s="89">
        <f>_34_KNMI_Stations[[#This Row],[graaddagen]]*_34_KNMI_Stations[[#This Row],[Gewogen factor]]</f>
        <v>5.0400000000000009</v>
      </c>
      <c r="P8016" s="89" cm="1">
        <f t="array" ref="P8016">IF(ISNUMBER(_34_KNMI_Stations[[#This Row],[Etmaal temperatuur °C]]),IF(_34_KNMI_Stations[[#This Row],[Etmaal temperatuur °C]]&gt;stookgrens[],_34_KNMI_Stations[[#This Row],[Etmaal temperatuur °C]]-stookgrens[],0),"")</f>
        <v>0</v>
      </c>
    </row>
    <row r="8017" spans="1:16" x14ac:dyDescent="0.25">
      <c r="A8017">
        <v>310</v>
      </c>
      <c r="B8017" s="110">
        <v>45753</v>
      </c>
      <c r="C8017" s="89">
        <v>7.3</v>
      </c>
      <c r="D8017" s="89">
        <v>9.4</v>
      </c>
      <c r="E8017" s="96">
        <v>2158</v>
      </c>
      <c r="F8017" s="89">
        <v>0</v>
      </c>
      <c r="G8017" s="89">
        <v>1023.5</v>
      </c>
      <c r="H8017">
        <v>0.46</v>
      </c>
      <c r="I8017" t="s">
        <v>20</v>
      </c>
      <c r="J8017">
        <v>0.8</v>
      </c>
      <c r="K8017">
        <v>4</v>
      </c>
      <c r="L8017">
        <v>2025</v>
      </c>
      <c r="M8017" t="s">
        <v>123</v>
      </c>
      <c r="N8017" s="89" cm="1">
        <f t="array" ref="N8017">IF(ISNUMBER(_34_KNMI_Stations[[#This Row],[Etmaal temperatuur °C]]),IF(_34_KNMI_Stations[[#This Row],[Etmaal temperatuur °C]]&lt;stookgrens[],stookgrens[]-_34_KNMI_Stations[[#This Row],[Etmaal temperatuur °C]],0),"")</f>
        <v>8.6</v>
      </c>
      <c r="O8017" s="89">
        <f>_34_KNMI_Stations[[#This Row],[graaddagen]]*_34_KNMI_Stations[[#This Row],[Gewogen factor]]</f>
        <v>6.88</v>
      </c>
      <c r="P8017" s="89" cm="1">
        <f t="array" ref="P8017">IF(ISNUMBER(_34_KNMI_Stations[[#This Row],[Etmaal temperatuur °C]]),IF(_34_KNMI_Stations[[#This Row],[Etmaal temperatuur °C]]&gt;stookgrens[],_34_KNMI_Stations[[#This Row],[Etmaal temperatuur °C]]-stookgrens[],0),"")</f>
        <v>0</v>
      </c>
    </row>
    <row r="8018" spans="1:16" x14ac:dyDescent="0.25">
      <c r="A8018">
        <v>310</v>
      </c>
      <c r="B8018" s="110">
        <v>45754</v>
      </c>
      <c r="C8018" s="89">
        <v>4.8</v>
      </c>
      <c r="D8018" s="89">
        <v>8.5</v>
      </c>
      <c r="E8018" s="96">
        <v>2134</v>
      </c>
      <c r="F8018" s="89">
        <v>0</v>
      </c>
      <c r="G8018" s="89">
        <v>1025.9000000000001</v>
      </c>
      <c r="H8018">
        <v>0.6</v>
      </c>
      <c r="I8018" t="s">
        <v>20</v>
      </c>
      <c r="J8018">
        <v>0.8</v>
      </c>
      <c r="K8018">
        <v>4</v>
      </c>
      <c r="L8018">
        <v>2025</v>
      </c>
      <c r="M8018" t="s">
        <v>124</v>
      </c>
      <c r="N8018" s="89" cm="1">
        <f t="array" ref="N8018">IF(ISNUMBER(_34_KNMI_Stations[[#This Row],[Etmaal temperatuur °C]]),IF(_34_KNMI_Stations[[#This Row],[Etmaal temperatuur °C]]&lt;stookgrens[],stookgrens[]-_34_KNMI_Stations[[#This Row],[Etmaal temperatuur °C]],0),"")</f>
        <v>9.5</v>
      </c>
      <c r="O8018" s="89">
        <f>_34_KNMI_Stations[[#This Row],[graaddagen]]*_34_KNMI_Stations[[#This Row],[Gewogen factor]]</f>
        <v>7.6000000000000005</v>
      </c>
      <c r="P8018" s="89" cm="1">
        <f t="array" ref="P8018">IF(ISNUMBER(_34_KNMI_Stations[[#This Row],[Etmaal temperatuur °C]]),IF(_34_KNMI_Stations[[#This Row],[Etmaal temperatuur °C]]&gt;stookgrens[],_34_KNMI_Stations[[#This Row],[Etmaal temperatuur °C]]-stookgrens[],0),"")</f>
        <v>0</v>
      </c>
    </row>
    <row r="8019" spans="1:16" x14ac:dyDescent="0.25">
      <c r="A8019">
        <v>310</v>
      </c>
      <c r="B8019" s="110">
        <v>45755</v>
      </c>
      <c r="C8019" s="89">
        <v>4.9000000000000004</v>
      </c>
      <c r="D8019" s="89">
        <v>9.6999999999999993</v>
      </c>
      <c r="E8019" s="96">
        <v>2104</v>
      </c>
      <c r="F8019" s="89">
        <v>0</v>
      </c>
      <c r="G8019" s="89">
        <v>1026.5</v>
      </c>
      <c r="H8019">
        <v>0.64</v>
      </c>
      <c r="I8019" t="s">
        <v>20</v>
      </c>
      <c r="J8019">
        <v>0.8</v>
      </c>
      <c r="K8019">
        <v>4</v>
      </c>
      <c r="L8019">
        <v>2025</v>
      </c>
      <c r="M8019" t="s">
        <v>124</v>
      </c>
      <c r="N8019" s="89" cm="1">
        <f t="array" ref="N8019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8019" s="89">
        <f>_34_KNMI_Stations[[#This Row],[graaddagen]]*_34_KNMI_Stations[[#This Row],[Gewogen factor]]</f>
        <v>6.6400000000000006</v>
      </c>
      <c r="P8019" s="89" cm="1">
        <f t="array" ref="P8019">IF(ISNUMBER(_34_KNMI_Stations[[#This Row],[Etmaal temperatuur °C]]),IF(_34_KNMI_Stations[[#This Row],[Etmaal temperatuur °C]]&gt;stookgrens[],_34_KNMI_Stations[[#This Row],[Etmaal temperatuur °C]]-stookgrens[],0),"")</f>
        <v>0</v>
      </c>
    </row>
    <row r="8020" spans="1:16" x14ac:dyDescent="0.25">
      <c r="A8020">
        <v>310</v>
      </c>
      <c r="B8020" s="110">
        <v>45756</v>
      </c>
      <c r="C8020" s="89">
        <v>5.9</v>
      </c>
      <c r="D8020" s="89">
        <v>8.1999999999999993</v>
      </c>
      <c r="E8020" s="96">
        <v>1928</v>
      </c>
      <c r="F8020" s="89">
        <v>0</v>
      </c>
      <c r="G8020" s="89">
        <v>1027.5999999999999</v>
      </c>
      <c r="H8020">
        <v>0.76</v>
      </c>
      <c r="I8020" t="s">
        <v>20</v>
      </c>
      <c r="J8020">
        <v>0.8</v>
      </c>
      <c r="K8020">
        <v>4</v>
      </c>
      <c r="L8020">
        <v>2025</v>
      </c>
      <c r="M8020" t="s">
        <v>124</v>
      </c>
      <c r="N8020" s="89" cm="1">
        <f t="array" ref="N8020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8020" s="89">
        <f>_34_KNMI_Stations[[#This Row],[graaddagen]]*_34_KNMI_Stations[[#This Row],[Gewogen factor]]</f>
        <v>7.8400000000000007</v>
      </c>
      <c r="P8020" s="89" cm="1">
        <f t="array" ref="P8020">IF(ISNUMBER(_34_KNMI_Stations[[#This Row],[Etmaal temperatuur °C]]),IF(_34_KNMI_Stations[[#This Row],[Etmaal temperatuur °C]]&gt;stookgrens[],_34_KNMI_Stations[[#This Row],[Etmaal temperatuur °C]]-stookgrens[],0),"")</f>
        <v>0</v>
      </c>
    </row>
    <row r="8021" spans="1:16" x14ac:dyDescent="0.25">
      <c r="A8021">
        <v>310</v>
      </c>
      <c r="B8021" s="110">
        <v>45757</v>
      </c>
      <c r="C8021" s="89">
        <v>4.0999999999999996</v>
      </c>
      <c r="D8021" s="89">
        <v>8.4</v>
      </c>
      <c r="E8021" s="96">
        <v>1475</v>
      </c>
      <c r="F8021" s="89">
        <v>0</v>
      </c>
      <c r="G8021" s="89">
        <v>1029.2</v>
      </c>
      <c r="H8021">
        <v>0.79</v>
      </c>
      <c r="I8021" t="s">
        <v>20</v>
      </c>
      <c r="J8021">
        <v>0.8</v>
      </c>
      <c r="K8021">
        <v>4</v>
      </c>
      <c r="L8021">
        <v>2025</v>
      </c>
      <c r="M8021" t="s">
        <v>124</v>
      </c>
      <c r="N8021" s="89" cm="1">
        <f t="array" ref="N8021">IF(ISNUMBER(_34_KNMI_Stations[[#This Row],[Etmaal temperatuur °C]]),IF(_34_KNMI_Stations[[#This Row],[Etmaal temperatuur °C]]&lt;stookgrens[],stookgrens[]-_34_KNMI_Stations[[#This Row],[Etmaal temperatuur °C]],0),"")</f>
        <v>9.6</v>
      </c>
      <c r="O8021" s="89">
        <f>_34_KNMI_Stations[[#This Row],[graaddagen]]*_34_KNMI_Stations[[#This Row],[Gewogen factor]]</f>
        <v>7.68</v>
      </c>
      <c r="P8021" s="89" cm="1">
        <f t="array" ref="P8021">IF(ISNUMBER(_34_KNMI_Stations[[#This Row],[Etmaal temperatuur °C]]),IF(_34_KNMI_Stations[[#This Row],[Etmaal temperatuur °C]]&gt;stookgrens[],_34_KNMI_Stations[[#This Row],[Etmaal temperatuur °C]]-stookgrens[],0),"")</f>
        <v>0</v>
      </c>
    </row>
    <row r="8022" spans="1:16" x14ac:dyDescent="0.25">
      <c r="A8022">
        <v>310</v>
      </c>
      <c r="B8022" s="110">
        <v>45758</v>
      </c>
      <c r="C8022" s="89">
        <v>3.3</v>
      </c>
      <c r="D8022" s="89">
        <v>9.9</v>
      </c>
      <c r="E8022" s="96">
        <v>2152</v>
      </c>
      <c r="F8022" s="89">
        <v>0</v>
      </c>
      <c r="G8022" s="89">
        <v>1021.8</v>
      </c>
      <c r="H8022">
        <v>0.8</v>
      </c>
      <c r="I8022" t="s">
        <v>20</v>
      </c>
      <c r="J8022">
        <v>0.8</v>
      </c>
      <c r="K8022">
        <v>4</v>
      </c>
      <c r="L8022">
        <v>2025</v>
      </c>
      <c r="M8022" t="s">
        <v>124</v>
      </c>
      <c r="N8022" s="89" cm="1">
        <f t="array" ref="N8022">IF(ISNUMBER(_34_KNMI_Stations[[#This Row],[Etmaal temperatuur °C]]),IF(_34_KNMI_Stations[[#This Row],[Etmaal temperatuur °C]]&lt;stookgrens[],stookgrens[]-_34_KNMI_Stations[[#This Row],[Etmaal temperatuur °C]],0),"")</f>
        <v>8.1</v>
      </c>
      <c r="O8022" s="89">
        <f>_34_KNMI_Stations[[#This Row],[graaddagen]]*_34_KNMI_Stations[[#This Row],[Gewogen factor]]</f>
        <v>6.48</v>
      </c>
      <c r="P8022" s="89" cm="1">
        <f t="array" ref="P8022">IF(ISNUMBER(_34_KNMI_Stations[[#This Row],[Etmaal temperatuur °C]]),IF(_34_KNMI_Stations[[#This Row],[Etmaal temperatuur °C]]&gt;stookgrens[],_34_KNMI_Stations[[#This Row],[Etmaal temperatuur °C]]-stookgrens[],0),"")</f>
        <v>0</v>
      </c>
    </row>
    <row r="8023" spans="1:16" x14ac:dyDescent="0.25">
      <c r="A8023">
        <v>310</v>
      </c>
      <c r="B8023" s="110">
        <v>45759</v>
      </c>
      <c r="C8023" s="89">
        <v>6</v>
      </c>
      <c r="D8023" s="89">
        <v>13.7</v>
      </c>
      <c r="E8023" s="96">
        <v>2191</v>
      </c>
      <c r="F8023" s="89">
        <v>0</v>
      </c>
      <c r="G8023" s="89">
        <v>1007.6</v>
      </c>
      <c r="H8023">
        <v>0.68</v>
      </c>
      <c r="I8023" t="s">
        <v>20</v>
      </c>
      <c r="J8023">
        <v>0.8</v>
      </c>
      <c r="K8023">
        <v>4</v>
      </c>
      <c r="L8023">
        <v>2025</v>
      </c>
      <c r="M8023" t="s">
        <v>124</v>
      </c>
      <c r="N8023" s="89" cm="1">
        <f t="array" ref="N8023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8023" s="89">
        <f>_34_KNMI_Stations[[#This Row],[graaddagen]]*_34_KNMI_Stations[[#This Row],[Gewogen factor]]</f>
        <v>3.4400000000000008</v>
      </c>
      <c r="P8023" s="89" cm="1">
        <f t="array" ref="P8023">IF(ISNUMBER(_34_KNMI_Stations[[#This Row],[Etmaal temperatuur °C]]),IF(_34_KNMI_Stations[[#This Row],[Etmaal temperatuur °C]]&gt;stookgrens[],_34_KNMI_Stations[[#This Row],[Etmaal temperatuur °C]]-stookgrens[],0),"")</f>
        <v>0</v>
      </c>
    </row>
    <row r="8024" spans="1:16" x14ac:dyDescent="0.25">
      <c r="A8024">
        <v>310</v>
      </c>
      <c r="B8024" s="110">
        <v>45760</v>
      </c>
      <c r="C8024" s="89">
        <v>7</v>
      </c>
      <c r="D8024" s="89">
        <v>12.2</v>
      </c>
      <c r="E8024" s="96">
        <v>1492</v>
      </c>
      <c r="F8024" s="89">
        <v>0.2</v>
      </c>
      <c r="G8024" s="89">
        <v>1004.4</v>
      </c>
      <c r="H8024">
        <v>0.82</v>
      </c>
      <c r="I8024" t="s">
        <v>20</v>
      </c>
      <c r="J8024">
        <v>0.8</v>
      </c>
      <c r="K8024">
        <v>4</v>
      </c>
      <c r="L8024">
        <v>2025</v>
      </c>
      <c r="M8024" t="s">
        <v>124</v>
      </c>
      <c r="N8024" s="89" cm="1">
        <f t="array" ref="N8024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8024" s="89">
        <f>_34_KNMI_Stations[[#This Row],[graaddagen]]*_34_KNMI_Stations[[#This Row],[Gewogen factor]]</f>
        <v>4.6400000000000006</v>
      </c>
      <c r="P8024" s="89" cm="1">
        <f t="array" ref="P8024">IF(ISNUMBER(_34_KNMI_Stations[[#This Row],[Etmaal temperatuur °C]]),IF(_34_KNMI_Stations[[#This Row],[Etmaal temperatuur °C]]&gt;stookgrens[],_34_KNMI_Stations[[#This Row],[Etmaal temperatuur °C]]-stookgrens[],0),"")</f>
        <v>0</v>
      </c>
    </row>
    <row r="8025" spans="1:16" x14ac:dyDescent="0.25">
      <c r="A8025">
        <v>310</v>
      </c>
      <c r="B8025" s="110">
        <v>45761</v>
      </c>
      <c r="C8025" s="89">
        <v>4.3</v>
      </c>
      <c r="D8025" s="89">
        <v>12.3</v>
      </c>
      <c r="E8025" s="96">
        <v>1967</v>
      </c>
      <c r="F8025" s="89">
        <v>0.6</v>
      </c>
      <c r="G8025" s="89">
        <v>1006.5</v>
      </c>
      <c r="H8025">
        <v>0.73</v>
      </c>
      <c r="I8025" t="s">
        <v>20</v>
      </c>
      <c r="J8025">
        <v>0.8</v>
      </c>
      <c r="K8025">
        <v>4</v>
      </c>
      <c r="L8025">
        <v>2025</v>
      </c>
      <c r="M8025" t="s">
        <v>125</v>
      </c>
      <c r="N8025" s="89" cm="1">
        <f t="array" ref="N8025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8025" s="89">
        <f>_34_KNMI_Stations[[#This Row],[graaddagen]]*_34_KNMI_Stations[[#This Row],[Gewogen factor]]</f>
        <v>4.5599999999999996</v>
      </c>
      <c r="P8025" s="89" cm="1">
        <f t="array" ref="P8025">IF(ISNUMBER(_34_KNMI_Stations[[#This Row],[Etmaal temperatuur °C]]),IF(_34_KNMI_Stations[[#This Row],[Etmaal temperatuur °C]]&gt;stookgrens[],_34_KNMI_Stations[[#This Row],[Etmaal temperatuur °C]]-stookgrens[],0),"")</f>
        <v>0</v>
      </c>
    </row>
    <row r="8026" spans="1:16" x14ac:dyDescent="0.25">
      <c r="A8026">
        <v>310</v>
      </c>
      <c r="B8026" s="110">
        <v>45762</v>
      </c>
      <c r="C8026" s="89">
        <v>5.4</v>
      </c>
      <c r="D8026" s="89">
        <v>13.4</v>
      </c>
      <c r="E8026" s="96">
        <v>1190</v>
      </c>
      <c r="F8026" s="89">
        <v>2.1</v>
      </c>
      <c r="G8026" s="89">
        <v>998</v>
      </c>
      <c r="H8026">
        <v>0.8</v>
      </c>
      <c r="I8026" t="s">
        <v>20</v>
      </c>
      <c r="J8026">
        <v>0.8</v>
      </c>
      <c r="K8026">
        <v>4</v>
      </c>
      <c r="L8026">
        <v>2025</v>
      </c>
      <c r="M8026" t="s">
        <v>125</v>
      </c>
      <c r="N8026" s="89" cm="1">
        <f t="array" ref="N8026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8026" s="89">
        <f>_34_KNMI_Stations[[#This Row],[graaddagen]]*_34_KNMI_Stations[[#This Row],[Gewogen factor]]</f>
        <v>3.6799999999999997</v>
      </c>
      <c r="P8026" s="89" cm="1">
        <f t="array" ref="P8026">IF(ISNUMBER(_34_KNMI_Stations[[#This Row],[Etmaal temperatuur °C]]),IF(_34_KNMI_Stations[[#This Row],[Etmaal temperatuur °C]]&gt;stookgrens[],_34_KNMI_Stations[[#This Row],[Etmaal temperatuur °C]]-stookgrens[],0),"")</f>
        <v>0</v>
      </c>
    </row>
    <row r="8027" spans="1:16" x14ac:dyDescent="0.25">
      <c r="A8027">
        <v>310</v>
      </c>
      <c r="B8027" s="110">
        <v>45763</v>
      </c>
      <c r="C8027" s="89">
        <v>4.7</v>
      </c>
      <c r="D8027" s="89">
        <v>10.8</v>
      </c>
      <c r="E8027" s="96">
        <v>1047</v>
      </c>
      <c r="F8027" s="89">
        <v>-0.1</v>
      </c>
      <c r="G8027" s="89">
        <v>1008.5</v>
      </c>
      <c r="H8027">
        <v>0.72</v>
      </c>
      <c r="I8027" t="s">
        <v>20</v>
      </c>
      <c r="J8027">
        <v>0.8</v>
      </c>
      <c r="K8027">
        <v>4</v>
      </c>
      <c r="L8027">
        <v>2025</v>
      </c>
      <c r="M8027" t="s">
        <v>125</v>
      </c>
      <c r="N8027" s="89" cm="1">
        <f t="array" ref="N8027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8027" s="89">
        <f>_34_KNMI_Stations[[#This Row],[graaddagen]]*_34_KNMI_Stations[[#This Row],[Gewogen factor]]</f>
        <v>5.76</v>
      </c>
      <c r="P8027" s="89" cm="1">
        <f t="array" ref="P8027">IF(ISNUMBER(_34_KNMI_Stations[[#This Row],[Etmaal temperatuur °C]]),IF(_34_KNMI_Stations[[#This Row],[Etmaal temperatuur °C]]&gt;stookgrens[],_34_KNMI_Stations[[#This Row],[Etmaal temperatuur °C]]-stookgrens[],0),"")</f>
        <v>0</v>
      </c>
    </row>
    <row r="8028" spans="1:16" x14ac:dyDescent="0.25">
      <c r="A8028">
        <v>310</v>
      </c>
      <c r="B8028" s="110">
        <v>45764</v>
      </c>
      <c r="C8028" s="89">
        <v>2.2000000000000002</v>
      </c>
      <c r="D8028" s="89">
        <v>11.2</v>
      </c>
      <c r="E8028" s="96">
        <v>1262</v>
      </c>
      <c r="F8028" s="89">
        <v>-0.1</v>
      </c>
      <c r="G8028" s="89">
        <v>1013.4</v>
      </c>
      <c r="H8028">
        <v>0.69</v>
      </c>
      <c r="I8028" t="s">
        <v>20</v>
      </c>
      <c r="J8028">
        <v>0.8</v>
      </c>
      <c r="K8028">
        <v>4</v>
      </c>
      <c r="L8028">
        <v>2025</v>
      </c>
      <c r="M8028" t="s">
        <v>125</v>
      </c>
      <c r="N8028" s="89" cm="1">
        <f t="array" ref="N8028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8028" s="89">
        <f>_34_KNMI_Stations[[#This Row],[graaddagen]]*_34_KNMI_Stations[[#This Row],[Gewogen factor]]</f>
        <v>5.4400000000000013</v>
      </c>
      <c r="P8028" s="89" cm="1">
        <f t="array" ref="P8028">IF(ISNUMBER(_34_KNMI_Stations[[#This Row],[Etmaal temperatuur °C]]),IF(_34_KNMI_Stations[[#This Row],[Etmaal temperatuur °C]]&gt;stookgrens[],_34_KNMI_Stations[[#This Row],[Etmaal temperatuur °C]]-stookgrens[],0),"")</f>
        <v>0</v>
      </c>
    </row>
    <row r="8029" spans="1:16" x14ac:dyDescent="0.25">
      <c r="A8029">
        <v>310</v>
      </c>
      <c r="B8029" s="110">
        <v>45765</v>
      </c>
      <c r="C8029" s="89">
        <v>3.1</v>
      </c>
      <c r="D8029" s="89">
        <v>11.9</v>
      </c>
      <c r="E8029" s="96">
        <v>2197</v>
      </c>
      <c r="F8029" s="89">
        <v>0</v>
      </c>
      <c r="G8029" s="89">
        <v>1013.6</v>
      </c>
      <c r="H8029">
        <v>0.67</v>
      </c>
      <c r="I8029" t="s">
        <v>20</v>
      </c>
      <c r="J8029">
        <v>0.8</v>
      </c>
      <c r="K8029">
        <v>4</v>
      </c>
      <c r="L8029">
        <v>2025</v>
      </c>
      <c r="M8029" t="s">
        <v>125</v>
      </c>
      <c r="N8029" s="89" cm="1">
        <f t="array" ref="N8029">IF(ISNUMBER(_34_KNMI_Stations[[#This Row],[Etmaal temperatuur °C]]),IF(_34_KNMI_Stations[[#This Row],[Etmaal temperatuur °C]]&lt;stookgrens[],stookgrens[]-_34_KNMI_Stations[[#This Row],[Etmaal temperatuur °C]],0),"")</f>
        <v>6.1</v>
      </c>
      <c r="O8029" s="89">
        <f>_34_KNMI_Stations[[#This Row],[graaddagen]]*_34_KNMI_Stations[[#This Row],[Gewogen factor]]</f>
        <v>4.88</v>
      </c>
      <c r="P8029" s="89" cm="1">
        <f t="array" ref="P8029">IF(ISNUMBER(_34_KNMI_Stations[[#This Row],[Etmaal temperatuur °C]]),IF(_34_KNMI_Stations[[#This Row],[Etmaal temperatuur °C]]&gt;stookgrens[],_34_KNMI_Stations[[#This Row],[Etmaal temperatuur °C]]-stookgrens[],0),"")</f>
        <v>0</v>
      </c>
    </row>
    <row r="8030" spans="1:16" x14ac:dyDescent="0.25">
      <c r="A8030">
        <v>310</v>
      </c>
      <c r="B8030" s="110">
        <v>45766</v>
      </c>
      <c r="C8030" s="89">
        <v>5.9</v>
      </c>
      <c r="D8030" s="89">
        <v>11.6</v>
      </c>
      <c r="E8030" s="96">
        <v>2100</v>
      </c>
      <c r="F8030" s="89">
        <v>0</v>
      </c>
      <c r="G8030" s="89">
        <v>1008.7</v>
      </c>
      <c r="H8030">
        <v>0.68</v>
      </c>
      <c r="I8030" t="s">
        <v>20</v>
      </c>
      <c r="J8030">
        <v>0.8</v>
      </c>
      <c r="K8030">
        <v>4</v>
      </c>
      <c r="L8030">
        <v>2025</v>
      </c>
      <c r="M8030" t="s">
        <v>125</v>
      </c>
      <c r="N8030" s="89" cm="1">
        <f t="array" ref="N8030">IF(ISNUMBER(_34_KNMI_Stations[[#This Row],[Etmaal temperatuur °C]]),IF(_34_KNMI_Stations[[#This Row],[Etmaal temperatuur °C]]&lt;stookgrens[],stookgrens[]-_34_KNMI_Stations[[#This Row],[Etmaal temperatuur °C]],0),"")</f>
        <v>6.4</v>
      </c>
      <c r="O8030" s="89">
        <f>_34_KNMI_Stations[[#This Row],[graaddagen]]*_34_KNMI_Stations[[#This Row],[Gewogen factor]]</f>
        <v>5.120000000000001</v>
      </c>
      <c r="P8030" s="89" cm="1">
        <f t="array" ref="P8030">IF(ISNUMBER(_34_KNMI_Stations[[#This Row],[Etmaal temperatuur °C]]),IF(_34_KNMI_Stations[[#This Row],[Etmaal temperatuur °C]]&gt;stookgrens[],_34_KNMI_Stations[[#This Row],[Etmaal temperatuur °C]]-stookgrens[],0),"")</f>
        <v>0</v>
      </c>
    </row>
    <row r="8031" spans="1:16" x14ac:dyDescent="0.25">
      <c r="A8031">
        <v>310</v>
      </c>
      <c r="B8031" s="110">
        <v>45767</v>
      </c>
      <c r="C8031" s="89">
        <v>4</v>
      </c>
      <c r="D8031" s="89">
        <v>10.7</v>
      </c>
      <c r="E8031" s="96">
        <v>1315</v>
      </c>
      <c r="F8031" s="89">
        <v>4.3</v>
      </c>
      <c r="G8031" s="89">
        <v>1007.1</v>
      </c>
      <c r="H8031">
        <v>0.82</v>
      </c>
      <c r="I8031" t="s">
        <v>20</v>
      </c>
      <c r="J8031">
        <v>0.8</v>
      </c>
      <c r="K8031">
        <v>4</v>
      </c>
      <c r="L8031">
        <v>2025</v>
      </c>
      <c r="M8031" t="s">
        <v>125</v>
      </c>
      <c r="N8031" s="89" cm="1">
        <f t="array" ref="N8031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8031" s="89">
        <f>_34_KNMI_Stations[[#This Row],[graaddagen]]*_34_KNMI_Stations[[#This Row],[Gewogen factor]]</f>
        <v>5.8400000000000007</v>
      </c>
      <c r="P8031" s="89" cm="1">
        <f t="array" ref="P8031">IF(ISNUMBER(_34_KNMI_Stations[[#This Row],[Etmaal temperatuur °C]]),IF(_34_KNMI_Stations[[#This Row],[Etmaal temperatuur °C]]&gt;stookgrens[],_34_KNMI_Stations[[#This Row],[Etmaal temperatuur °C]]-stookgrens[],0),"")</f>
        <v>0</v>
      </c>
    </row>
    <row r="8032" spans="1:16" x14ac:dyDescent="0.25">
      <c r="A8032">
        <v>310</v>
      </c>
      <c r="B8032" s="110">
        <v>45768</v>
      </c>
      <c r="C8032" s="89">
        <v>3.7</v>
      </c>
      <c r="D8032" s="89">
        <v>11.9</v>
      </c>
      <c r="E8032" s="96">
        <v>1927</v>
      </c>
      <c r="F8032" s="89">
        <v>1.1000000000000001</v>
      </c>
      <c r="G8032" s="89">
        <v>1010.3</v>
      </c>
      <c r="H8032">
        <v>0.89</v>
      </c>
      <c r="I8032" t="s">
        <v>20</v>
      </c>
      <c r="J8032">
        <v>0.8</v>
      </c>
      <c r="K8032">
        <v>4</v>
      </c>
      <c r="L8032">
        <v>2025</v>
      </c>
      <c r="M8032" t="s">
        <v>126</v>
      </c>
      <c r="N8032" s="89" cm="1">
        <f t="array" ref="N8032">IF(ISNUMBER(_34_KNMI_Stations[[#This Row],[Etmaal temperatuur °C]]),IF(_34_KNMI_Stations[[#This Row],[Etmaal temperatuur °C]]&lt;stookgrens[],stookgrens[]-_34_KNMI_Stations[[#This Row],[Etmaal temperatuur °C]],0),"")</f>
        <v>6.1</v>
      </c>
      <c r="O8032" s="89">
        <f>_34_KNMI_Stations[[#This Row],[graaddagen]]*_34_KNMI_Stations[[#This Row],[Gewogen factor]]</f>
        <v>4.88</v>
      </c>
      <c r="P8032" s="89" cm="1">
        <f t="array" ref="P8032">IF(ISNUMBER(_34_KNMI_Stations[[#This Row],[Etmaal temperatuur °C]]),IF(_34_KNMI_Stations[[#This Row],[Etmaal temperatuur °C]]&gt;stookgrens[],_34_KNMI_Stations[[#This Row],[Etmaal temperatuur °C]]-stookgrens[],0),"")</f>
        <v>0</v>
      </c>
    </row>
    <row r="8033" spans="1:16" x14ac:dyDescent="0.25">
      <c r="A8033">
        <v>310</v>
      </c>
      <c r="B8033" s="110">
        <v>45769</v>
      </c>
      <c r="C8033" s="89">
        <v>4.3</v>
      </c>
      <c r="D8033" s="89">
        <v>11.4</v>
      </c>
      <c r="E8033" s="96">
        <v>2167</v>
      </c>
      <c r="F8033" s="89">
        <v>0</v>
      </c>
      <c r="G8033" s="89">
        <v>1017.2</v>
      </c>
      <c r="H8033">
        <v>0.84</v>
      </c>
      <c r="I8033" t="s">
        <v>20</v>
      </c>
      <c r="J8033">
        <v>0.8</v>
      </c>
      <c r="K8033">
        <v>4</v>
      </c>
      <c r="L8033">
        <v>2025</v>
      </c>
      <c r="M8033" t="s">
        <v>126</v>
      </c>
      <c r="N8033" s="89" cm="1">
        <f t="array" ref="N8033">IF(ISNUMBER(_34_KNMI_Stations[[#This Row],[Etmaal temperatuur °C]]),IF(_34_KNMI_Stations[[#This Row],[Etmaal temperatuur °C]]&lt;stookgrens[],stookgrens[]-_34_KNMI_Stations[[#This Row],[Etmaal temperatuur °C]],0),"")</f>
        <v>6.6</v>
      </c>
      <c r="O8033" s="89">
        <f>_34_KNMI_Stations[[#This Row],[graaddagen]]*_34_KNMI_Stations[[#This Row],[Gewogen factor]]</f>
        <v>5.28</v>
      </c>
      <c r="P8033" s="89" cm="1">
        <f t="array" ref="P8033">IF(ISNUMBER(_34_KNMI_Stations[[#This Row],[Etmaal temperatuur °C]]),IF(_34_KNMI_Stations[[#This Row],[Etmaal temperatuur °C]]&gt;stookgrens[],_34_KNMI_Stations[[#This Row],[Etmaal temperatuur °C]]-stookgrens[],0),"")</f>
        <v>0</v>
      </c>
    </row>
    <row r="8034" spans="1:16" x14ac:dyDescent="0.25">
      <c r="A8034">
        <v>310</v>
      </c>
      <c r="B8034" s="110">
        <v>45770</v>
      </c>
      <c r="C8034" s="89">
        <v>3.2</v>
      </c>
      <c r="D8034" s="89">
        <v>11.5</v>
      </c>
      <c r="E8034" s="96">
        <v>997</v>
      </c>
      <c r="F8034" s="89">
        <v>8.6999999999999993</v>
      </c>
      <c r="G8034" s="89">
        <v>1014.6</v>
      </c>
      <c r="H8034">
        <v>0.8</v>
      </c>
      <c r="I8034" t="s">
        <v>20</v>
      </c>
      <c r="J8034">
        <v>0.8</v>
      </c>
      <c r="K8034">
        <v>4</v>
      </c>
      <c r="L8034">
        <v>2025</v>
      </c>
      <c r="M8034" t="s">
        <v>126</v>
      </c>
      <c r="N8034" s="89" cm="1">
        <f t="array" ref="N8034">IF(ISNUMBER(_34_KNMI_Stations[[#This Row],[Etmaal temperatuur °C]]),IF(_34_KNMI_Stations[[#This Row],[Etmaal temperatuur °C]]&lt;stookgrens[],stookgrens[]-_34_KNMI_Stations[[#This Row],[Etmaal temperatuur °C]],0),"")</f>
        <v>6.5</v>
      </c>
      <c r="O8034" s="89">
        <f>_34_KNMI_Stations[[#This Row],[graaddagen]]*_34_KNMI_Stations[[#This Row],[Gewogen factor]]</f>
        <v>5.2</v>
      </c>
      <c r="P8034" s="89" cm="1">
        <f t="array" ref="P8034">IF(ISNUMBER(_34_KNMI_Stations[[#This Row],[Etmaal temperatuur °C]]),IF(_34_KNMI_Stations[[#This Row],[Etmaal temperatuur °C]]&gt;stookgrens[],_34_KNMI_Stations[[#This Row],[Etmaal temperatuur °C]]-stookgrens[],0),"")</f>
        <v>0</v>
      </c>
    </row>
    <row r="8035" spans="1:16" x14ac:dyDescent="0.25">
      <c r="A8035">
        <v>310</v>
      </c>
      <c r="B8035" s="110">
        <v>45771</v>
      </c>
      <c r="C8035" s="89">
        <v>6</v>
      </c>
      <c r="D8035" s="89">
        <v>10.7</v>
      </c>
      <c r="E8035" s="96">
        <v>802</v>
      </c>
      <c r="F8035" s="89">
        <v>6.6</v>
      </c>
      <c r="G8035" s="89">
        <v>1019.1</v>
      </c>
      <c r="H8035">
        <v>0.92</v>
      </c>
      <c r="I8035" t="s">
        <v>20</v>
      </c>
      <c r="J8035">
        <v>0.8</v>
      </c>
      <c r="K8035">
        <v>4</v>
      </c>
      <c r="L8035">
        <v>2025</v>
      </c>
      <c r="M8035" t="s">
        <v>126</v>
      </c>
      <c r="N8035" s="89" cm="1">
        <f t="array" ref="N8035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8035" s="89">
        <f>_34_KNMI_Stations[[#This Row],[graaddagen]]*_34_KNMI_Stations[[#This Row],[Gewogen factor]]</f>
        <v>5.8400000000000007</v>
      </c>
      <c r="P8035" s="89" cm="1">
        <f t="array" ref="P8035">IF(ISNUMBER(_34_KNMI_Stations[[#This Row],[Etmaal temperatuur °C]]),IF(_34_KNMI_Stations[[#This Row],[Etmaal temperatuur °C]]&gt;stookgrens[],_34_KNMI_Stations[[#This Row],[Etmaal temperatuur °C]]-stookgrens[],0),"")</f>
        <v>0</v>
      </c>
    </row>
    <row r="8036" spans="1:16" x14ac:dyDescent="0.25">
      <c r="A8036">
        <v>310</v>
      </c>
      <c r="B8036" s="110">
        <v>45772</v>
      </c>
      <c r="C8036" s="89">
        <v>4.5999999999999996</v>
      </c>
      <c r="D8036" s="89">
        <v>11.7</v>
      </c>
      <c r="E8036" s="96">
        <v>2193</v>
      </c>
      <c r="F8036" s="89">
        <v>0</v>
      </c>
      <c r="G8036" s="89">
        <v>1022.3</v>
      </c>
      <c r="H8036">
        <v>0.8</v>
      </c>
      <c r="I8036" t="s">
        <v>20</v>
      </c>
      <c r="J8036">
        <v>0.8</v>
      </c>
      <c r="K8036">
        <v>4</v>
      </c>
      <c r="L8036">
        <v>2025</v>
      </c>
      <c r="M8036" t="s">
        <v>126</v>
      </c>
      <c r="N8036" s="89" cm="1">
        <f t="array" ref="N8036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8036" s="89">
        <f>_34_KNMI_Stations[[#This Row],[graaddagen]]*_34_KNMI_Stations[[#This Row],[Gewogen factor]]</f>
        <v>5.0400000000000009</v>
      </c>
      <c r="P8036" s="89" cm="1">
        <f t="array" ref="P8036">IF(ISNUMBER(_34_KNMI_Stations[[#This Row],[Etmaal temperatuur °C]]),IF(_34_KNMI_Stations[[#This Row],[Etmaal temperatuur °C]]&gt;stookgrens[],_34_KNMI_Stations[[#This Row],[Etmaal temperatuur °C]]-stookgrens[],0),"")</f>
        <v>0</v>
      </c>
    </row>
    <row r="8037" spans="1:16" x14ac:dyDescent="0.25">
      <c r="A8037">
        <v>310</v>
      </c>
      <c r="B8037" s="110">
        <v>45773</v>
      </c>
      <c r="C8037" s="89">
        <v>4</v>
      </c>
      <c r="D8037" s="89">
        <v>12.6</v>
      </c>
      <c r="E8037" s="96">
        <v>2426</v>
      </c>
      <c r="F8037" s="89">
        <v>0</v>
      </c>
      <c r="G8037" s="89">
        <v>1022.4</v>
      </c>
      <c r="H8037">
        <v>0.77</v>
      </c>
      <c r="I8037" t="s">
        <v>20</v>
      </c>
      <c r="J8037">
        <v>0.8</v>
      </c>
      <c r="K8037">
        <v>4</v>
      </c>
      <c r="L8037">
        <v>2025</v>
      </c>
      <c r="M8037" t="s">
        <v>126</v>
      </c>
      <c r="N8037" s="89" cm="1">
        <f t="array" ref="N8037">IF(ISNUMBER(_34_KNMI_Stations[[#This Row],[Etmaal temperatuur °C]]),IF(_34_KNMI_Stations[[#This Row],[Etmaal temperatuur °C]]&lt;stookgrens[],stookgrens[]-_34_KNMI_Stations[[#This Row],[Etmaal temperatuur °C]],0),"")</f>
        <v>5.4</v>
      </c>
      <c r="O8037" s="89">
        <f>_34_KNMI_Stations[[#This Row],[graaddagen]]*_34_KNMI_Stations[[#This Row],[Gewogen factor]]</f>
        <v>4.32</v>
      </c>
      <c r="P8037" s="89" cm="1">
        <f t="array" ref="P8037">IF(ISNUMBER(_34_KNMI_Stations[[#This Row],[Etmaal temperatuur °C]]),IF(_34_KNMI_Stations[[#This Row],[Etmaal temperatuur °C]]&gt;stookgrens[],_34_KNMI_Stations[[#This Row],[Etmaal temperatuur °C]]-stookgrens[],0),"")</f>
        <v>0</v>
      </c>
    </row>
    <row r="8038" spans="1:16" x14ac:dyDescent="0.25">
      <c r="A8038">
        <v>310</v>
      </c>
      <c r="B8038" s="110">
        <v>45774</v>
      </c>
      <c r="C8038" s="89">
        <v>3.8</v>
      </c>
      <c r="D8038" s="89">
        <v>14.1</v>
      </c>
      <c r="E8038" s="96">
        <v>2461</v>
      </c>
      <c r="F8038" s="89">
        <v>0</v>
      </c>
      <c r="G8038" s="89">
        <v>1025.3</v>
      </c>
      <c r="H8038">
        <v>0.71</v>
      </c>
      <c r="I8038" t="s">
        <v>20</v>
      </c>
      <c r="J8038">
        <v>0.8</v>
      </c>
      <c r="K8038">
        <v>4</v>
      </c>
      <c r="L8038">
        <v>2025</v>
      </c>
      <c r="M8038" t="s">
        <v>126</v>
      </c>
      <c r="N8038" s="89" cm="1">
        <f t="array" ref="N8038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8038" s="89">
        <f>_34_KNMI_Stations[[#This Row],[graaddagen]]*_34_KNMI_Stations[[#This Row],[Gewogen factor]]</f>
        <v>3.1200000000000006</v>
      </c>
      <c r="P8038" s="89" cm="1">
        <f t="array" ref="P8038">IF(ISNUMBER(_34_KNMI_Stations[[#This Row],[Etmaal temperatuur °C]]),IF(_34_KNMI_Stations[[#This Row],[Etmaal temperatuur °C]]&gt;stookgrens[],_34_KNMI_Stations[[#This Row],[Etmaal temperatuur °C]]-stookgrens[],0),"")</f>
        <v>0</v>
      </c>
    </row>
    <row r="8039" spans="1:16" x14ac:dyDescent="0.25">
      <c r="A8039">
        <v>310</v>
      </c>
      <c r="B8039" s="110">
        <v>45775</v>
      </c>
      <c r="C8039" s="89">
        <v>3.5</v>
      </c>
      <c r="D8039" s="89">
        <v>14.9</v>
      </c>
      <c r="E8039" s="96">
        <v>2522</v>
      </c>
      <c r="F8039" s="89">
        <v>0</v>
      </c>
      <c r="G8039" s="89">
        <v>1027.0999999999999</v>
      </c>
      <c r="H8039">
        <v>0.65</v>
      </c>
      <c r="I8039" t="s">
        <v>20</v>
      </c>
      <c r="J8039">
        <v>0.8</v>
      </c>
      <c r="K8039">
        <v>4</v>
      </c>
      <c r="L8039">
        <v>2025</v>
      </c>
      <c r="M8039" t="s">
        <v>127</v>
      </c>
      <c r="N8039" s="89" cm="1">
        <f t="array" ref="N8039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8039" s="89">
        <f>_34_KNMI_Stations[[#This Row],[graaddagen]]*_34_KNMI_Stations[[#This Row],[Gewogen factor]]</f>
        <v>2.48</v>
      </c>
      <c r="P8039" s="89" cm="1">
        <f t="array" ref="P8039">IF(ISNUMBER(_34_KNMI_Stations[[#This Row],[Etmaal temperatuur °C]]),IF(_34_KNMI_Stations[[#This Row],[Etmaal temperatuur °C]]&gt;stookgrens[],_34_KNMI_Stations[[#This Row],[Etmaal temperatuur °C]]-stookgrens[],0),"")</f>
        <v>0</v>
      </c>
    </row>
    <row r="8040" spans="1:16" x14ac:dyDescent="0.25">
      <c r="A8040">
        <v>310</v>
      </c>
      <c r="B8040" s="110">
        <v>45776</v>
      </c>
      <c r="C8040" s="89">
        <v>4.0999999999999996</v>
      </c>
      <c r="D8040" s="89">
        <v>16</v>
      </c>
      <c r="E8040" s="96">
        <v>2525</v>
      </c>
      <c r="F8040" s="89">
        <v>0</v>
      </c>
      <c r="G8040" s="89">
        <v>1025.9000000000001</v>
      </c>
      <c r="H8040">
        <v>0.68</v>
      </c>
      <c r="I8040" t="s">
        <v>20</v>
      </c>
      <c r="J8040">
        <v>0.8</v>
      </c>
      <c r="K8040">
        <v>4</v>
      </c>
      <c r="L8040">
        <v>2025</v>
      </c>
      <c r="M8040" t="s">
        <v>127</v>
      </c>
      <c r="N8040" s="89" cm="1">
        <f t="array" ref="N8040">IF(ISNUMBER(_34_KNMI_Stations[[#This Row],[Etmaal temperatuur °C]]),IF(_34_KNMI_Stations[[#This Row],[Etmaal temperatuur °C]]&lt;stookgrens[],stookgrens[]-_34_KNMI_Stations[[#This Row],[Etmaal temperatuur °C]],0),"")</f>
        <v>2</v>
      </c>
      <c r="O8040" s="89">
        <f>_34_KNMI_Stations[[#This Row],[graaddagen]]*_34_KNMI_Stations[[#This Row],[Gewogen factor]]</f>
        <v>1.6</v>
      </c>
      <c r="P8040" s="89" cm="1">
        <f t="array" ref="P8040">IF(ISNUMBER(_34_KNMI_Stations[[#This Row],[Etmaal temperatuur °C]]),IF(_34_KNMI_Stations[[#This Row],[Etmaal temperatuur °C]]&gt;stookgrens[],_34_KNMI_Stations[[#This Row],[Etmaal temperatuur °C]]-stookgrens[],0),"")</f>
        <v>0</v>
      </c>
    </row>
    <row r="8041" spans="1:16" x14ac:dyDescent="0.25">
      <c r="A8041">
        <v>310</v>
      </c>
      <c r="B8041" s="110">
        <v>45777</v>
      </c>
      <c r="C8041" s="89">
        <v>3.8</v>
      </c>
      <c r="D8041" s="89">
        <v>17.3</v>
      </c>
      <c r="E8041" s="96">
        <v>2518</v>
      </c>
      <c r="F8041" s="89">
        <v>0</v>
      </c>
      <c r="G8041" s="89">
        <v>1022.4</v>
      </c>
      <c r="H8041">
        <v>0.7</v>
      </c>
      <c r="I8041" t="s">
        <v>20</v>
      </c>
      <c r="J8041">
        <v>0.8</v>
      </c>
      <c r="K8041">
        <v>4</v>
      </c>
      <c r="L8041">
        <v>2025</v>
      </c>
      <c r="M8041" t="s">
        <v>127</v>
      </c>
      <c r="N8041" s="89" cm="1">
        <f t="array" ref="N8041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8041" s="89">
        <f>_34_KNMI_Stations[[#This Row],[graaddagen]]*_34_KNMI_Stations[[#This Row],[Gewogen factor]]</f>
        <v>0.5599999999999995</v>
      </c>
      <c r="P8041" s="89" cm="1">
        <f t="array" ref="P8041">IF(ISNUMBER(_34_KNMI_Stations[[#This Row],[Etmaal temperatuur °C]]),IF(_34_KNMI_Stations[[#This Row],[Etmaal temperatuur °C]]&gt;stookgrens[],_34_KNMI_Stations[[#This Row],[Etmaal temperatuur °C]]-stookgrens[],0),"")</f>
        <v>0</v>
      </c>
    </row>
    <row r="8042" spans="1:16" x14ac:dyDescent="0.25">
      <c r="A8042">
        <v>310</v>
      </c>
      <c r="B8042" s="110">
        <v>45778</v>
      </c>
      <c r="C8042" s="89">
        <v>2.6</v>
      </c>
      <c r="D8042" s="89">
        <v>20.100000000000001</v>
      </c>
      <c r="E8042" s="96">
        <v>2481</v>
      </c>
      <c r="F8042" s="89">
        <v>0</v>
      </c>
      <c r="G8042" s="89">
        <v>1017.4</v>
      </c>
      <c r="H8042">
        <v>0.6</v>
      </c>
      <c r="I8042" t="s">
        <v>20</v>
      </c>
      <c r="J8042">
        <v>0.8</v>
      </c>
      <c r="K8042">
        <v>5</v>
      </c>
      <c r="L8042">
        <v>2025</v>
      </c>
      <c r="M8042" t="s">
        <v>127</v>
      </c>
      <c r="N8042" s="89" cm="1">
        <f t="array" ref="N8042">IF(ISNUMBER(_34_KNMI_Stations[[#This Row],[Etmaal temperatuur °C]]),IF(_34_KNMI_Stations[[#This Row],[Etmaal temperatuur °C]]&lt;stookgrens[],stookgrens[]-_34_KNMI_Stations[[#This Row],[Etmaal temperatuur °C]],0),"")</f>
        <v>0</v>
      </c>
      <c r="O8042" s="89">
        <f>_34_KNMI_Stations[[#This Row],[graaddagen]]*_34_KNMI_Stations[[#This Row],[Gewogen factor]]</f>
        <v>0</v>
      </c>
      <c r="P8042" s="89" cm="1">
        <f t="array" ref="P8042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8043" spans="1:16" x14ac:dyDescent="0.25">
      <c r="A8043">
        <v>310</v>
      </c>
      <c r="B8043" s="110">
        <v>45779</v>
      </c>
      <c r="C8043" s="89">
        <v>3.7</v>
      </c>
      <c r="D8043" s="89">
        <v>16.2</v>
      </c>
      <c r="E8043" s="96">
        <v>2362</v>
      </c>
      <c r="F8043" s="89">
        <v>0</v>
      </c>
      <c r="G8043" s="89">
        <v>1014.8</v>
      </c>
      <c r="H8043">
        <v>0.74</v>
      </c>
      <c r="I8043" t="s">
        <v>20</v>
      </c>
      <c r="J8043">
        <v>0.8</v>
      </c>
      <c r="K8043">
        <v>5</v>
      </c>
      <c r="L8043">
        <v>2025</v>
      </c>
      <c r="M8043" t="s">
        <v>127</v>
      </c>
      <c r="N8043" s="89" cm="1">
        <f t="array" ref="N8043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8043" s="89">
        <f>_34_KNMI_Stations[[#This Row],[graaddagen]]*_34_KNMI_Stations[[#This Row],[Gewogen factor]]</f>
        <v>1.4400000000000006</v>
      </c>
      <c r="P8043" s="89" cm="1">
        <f t="array" ref="P8043">IF(ISNUMBER(_34_KNMI_Stations[[#This Row],[Etmaal temperatuur °C]]),IF(_34_KNMI_Stations[[#This Row],[Etmaal temperatuur °C]]&gt;stookgrens[],_34_KNMI_Stations[[#This Row],[Etmaal temperatuur °C]]-stookgrens[],0),"")</f>
        <v>0</v>
      </c>
    </row>
    <row r="8044" spans="1:16" x14ac:dyDescent="0.25">
      <c r="A8044">
        <v>310</v>
      </c>
      <c r="B8044" s="110">
        <v>45780</v>
      </c>
      <c r="C8044" s="89">
        <v>4.9000000000000004</v>
      </c>
      <c r="D8044" s="89">
        <v>13.5</v>
      </c>
      <c r="E8044" s="96">
        <v>2296</v>
      </c>
      <c r="F8044" s="89">
        <v>0</v>
      </c>
      <c r="G8044" s="89">
        <v>1012.8</v>
      </c>
      <c r="H8044">
        <v>0.7</v>
      </c>
      <c r="I8044" t="s">
        <v>20</v>
      </c>
      <c r="J8044">
        <v>0.8</v>
      </c>
      <c r="K8044">
        <v>5</v>
      </c>
      <c r="L8044">
        <v>2025</v>
      </c>
      <c r="M8044" t="s">
        <v>127</v>
      </c>
      <c r="N8044" s="89" cm="1">
        <f t="array" ref="N8044">IF(ISNUMBER(_34_KNMI_Stations[[#This Row],[Etmaal temperatuur °C]]),IF(_34_KNMI_Stations[[#This Row],[Etmaal temperatuur °C]]&lt;stookgrens[],stookgrens[]-_34_KNMI_Stations[[#This Row],[Etmaal temperatuur °C]],0),"")</f>
        <v>4.5</v>
      </c>
      <c r="O8044" s="89">
        <f>_34_KNMI_Stations[[#This Row],[graaddagen]]*_34_KNMI_Stations[[#This Row],[Gewogen factor]]</f>
        <v>3.6</v>
      </c>
      <c r="P8044" s="89" cm="1">
        <f t="array" ref="P8044">IF(ISNUMBER(_34_KNMI_Stations[[#This Row],[Etmaal temperatuur °C]]),IF(_34_KNMI_Stations[[#This Row],[Etmaal temperatuur °C]]&gt;stookgrens[],_34_KNMI_Stations[[#This Row],[Etmaal temperatuur °C]]-stookgrens[],0),"")</f>
        <v>0</v>
      </c>
    </row>
    <row r="8045" spans="1:16" x14ac:dyDescent="0.25">
      <c r="A8045">
        <v>310</v>
      </c>
      <c r="B8045" s="110">
        <v>45781</v>
      </c>
      <c r="C8045" s="89">
        <v>5.9</v>
      </c>
      <c r="D8045" s="89">
        <v>10.3</v>
      </c>
      <c r="E8045" s="96">
        <v>1621</v>
      </c>
      <c r="F8045" s="89">
        <v>0.1</v>
      </c>
      <c r="G8045" s="89">
        <v>1016.1</v>
      </c>
      <c r="H8045">
        <v>0.67</v>
      </c>
      <c r="I8045" t="s">
        <v>20</v>
      </c>
      <c r="J8045">
        <v>0.8</v>
      </c>
      <c r="K8045">
        <v>5</v>
      </c>
      <c r="L8045">
        <v>2025</v>
      </c>
      <c r="M8045" t="s">
        <v>127</v>
      </c>
      <c r="N8045" s="89" cm="1">
        <f t="array" ref="N8045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8045" s="89">
        <f>_34_KNMI_Stations[[#This Row],[graaddagen]]*_34_KNMI_Stations[[#This Row],[Gewogen factor]]</f>
        <v>6.16</v>
      </c>
      <c r="P8045" s="89" cm="1">
        <f t="array" ref="P8045">IF(ISNUMBER(_34_KNMI_Stations[[#This Row],[Etmaal temperatuur °C]]),IF(_34_KNMI_Stations[[#This Row],[Etmaal temperatuur °C]]&gt;stookgrens[],_34_KNMI_Stations[[#This Row],[Etmaal temperatuur °C]]-stookgrens[],0),"")</f>
        <v>0</v>
      </c>
    </row>
    <row r="8046" spans="1:16" x14ac:dyDescent="0.25">
      <c r="A8046">
        <v>310</v>
      </c>
      <c r="B8046" s="110">
        <v>45782</v>
      </c>
      <c r="C8046" s="89">
        <v>6.5</v>
      </c>
      <c r="D8046" s="89">
        <v>10.3</v>
      </c>
      <c r="E8046" s="96">
        <v>1664</v>
      </c>
      <c r="F8046" s="89">
        <v>0.3</v>
      </c>
      <c r="G8046" s="89">
        <v>1019</v>
      </c>
      <c r="H8046">
        <v>0.62</v>
      </c>
      <c r="I8046" t="s">
        <v>20</v>
      </c>
      <c r="J8046">
        <v>0.8</v>
      </c>
      <c r="K8046">
        <v>5</v>
      </c>
      <c r="L8046">
        <v>2025</v>
      </c>
      <c r="M8046" t="s">
        <v>132</v>
      </c>
      <c r="N8046" s="89" cm="1">
        <f t="array" ref="N8046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8046" s="89">
        <f>_34_KNMI_Stations[[#This Row],[graaddagen]]*_34_KNMI_Stations[[#This Row],[Gewogen factor]]</f>
        <v>6.16</v>
      </c>
      <c r="P8046" s="89" cm="1">
        <f t="array" ref="P8046">IF(ISNUMBER(_34_KNMI_Stations[[#This Row],[Etmaal temperatuur °C]]),IF(_34_KNMI_Stations[[#This Row],[Etmaal temperatuur °C]]&gt;stookgrens[],_34_KNMI_Stations[[#This Row],[Etmaal temperatuur °C]]-stookgrens[],0),"")</f>
        <v>0</v>
      </c>
    </row>
    <row r="8047" spans="1:16" x14ac:dyDescent="0.25">
      <c r="A8047">
        <v>310</v>
      </c>
      <c r="B8047" s="110">
        <v>45783</v>
      </c>
      <c r="C8047" s="89">
        <v>6.3</v>
      </c>
      <c r="D8047" s="89">
        <v>10.8</v>
      </c>
      <c r="E8047" s="96">
        <v>2014</v>
      </c>
      <c r="F8047" s="89">
        <v>-0.1</v>
      </c>
      <c r="G8047" s="89">
        <v>1022.6</v>
      </c>
      <c r="H8047">
        <v>0.69</v>
      </c>
      <c r="I8047" t="s">
        <v>20</v>
      </c>
      <c r="J8047">
        <v>0.8</v>
      </c>
      <c r="K8047">
        <v>5</v>
      </c>
      <c r="L8047">
        <v>2025</v>
      </c>
      <c r="M8047" t="s">
        <v>132</v>
      </c>
      <c r="N8047" s="89" cm="1">
        <f t="array" ref="N8047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8047" s="89">
        <f>_34_KNMI_Stations[[#This Row],[graaddagen]]*_34_KNMI_Stations[[#This Row],[Gewogen factor]]</f>
        <v>5.76</v>
      </c>
      <c r="P8047" s="89" cm="1">
        <f t="array" ref="P8047">IF(ISNUMBER(_34_KNMI_Stations[[#This Row],[Etmaal temperatuur °C]]),IF(_34_KNMI_Stations[[#This Row],[Etmaal temperatuur °C]]&gt;stookgrens[],_34_KNMI_Stations[[#This Row],[Etmaal temperatuur °C]]-stookgrens[],0),"")</f>
        <v>0</v>
      </c>
    </row>
    <row r="8048" spans="1:16" x14ac:dyDescent="0.25">
      <c r="A8048">
        <v>310</v>
      </c>
      <c r="B8048" s="110">
        <v>45784</v>
      </c>
      <c r="C8048" s="89">
        <v>5.5</v>
      </c>
      <c r="D8048" s="89">
        <v>10.8</v>
      </c>
      <c r="E8048" s="96">
        <v>1350</v>
      </c>
      <c r="F8048" s="89">
        <v>0.1</v>
      </c>
      <c r="G8048" s="89">
        <v>1021.3</v>
      </c>
      <c r="H8048">
        <v>0.74</v>
      </c>
      <c r="I8048" t="s">
        <v>20</v>
      </c>
      <c r="J8048">
        <v>0.8</v>
      </c>
      <c r="K8048">
        <v>5</v>
      </c>
      <c r="L8048">
        <v>2025</v>
      </c>
      <c r="M8048" t="s">
        <v>132</v>
      </c>
      <c r="N8048" s="89" cm="1">
        <f t="array" ref="N8048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8048" s="89">
        <f>_34_KNMI_Stations[[#This Row],[graaddagen]]*_34_KNMI_Stations[[#This Row],[Gewogen factor]]</f>
        <v>5.76</v>
      </c>
      <c r="P8048" s="89" cm="1">
        <f t="array" ref="P8048">IF(ISNUMBER(_34_KNMI_Stations[[#This Row],[Etmaal temperatuur °C]]),IF(_34_KNMI_Stations[[#This Row],[Etmaal temperatuur °C]]&gt;stookgrens[],_34_KNMI_Stations[[#This Row],[Etmaal temperatuur °C]]-stookgrens[],0),"")</f>
        <v>0</v>
      </c>
    </row>
    <row r="8049" spans="1:16" x14ac:dyDescent="0.25">
      <c r="A8049">
        <v>310</v>
      </c>
      <c r="B8049" s="110">
        <v>45785</v>
      </c>
      <c r="C8049" s="89">
        <v>5.5</v>
      </c>
      <c r="D8049" s="89">
        <v>12.9</v>
      </c>
      <c r="E8049" s="96">
        <v>2504</v>
      </c>
      <c r="F8049" s="89">
        <v>0</v>
      </c>
      <c r="G8049" s="89">
        <v>1018.6</v>
      </c>
      <c r="H8049">
        <v>0.75</v>
      </c>
      <c r="I8049" t="s">
        <v>20</v>
      </c>
      <c r="J8049">
        <v>0.8</v>
      </c>
      <c r="K8049">
        <v>5</v>
      </c>
      <c r="L8049">
        <v>2025</v>
      </c>
      <c r="M8049" t="s">
        <v>132</v>
      </c>
      <c r="N8049" s="89" cm="1">
        <f t="array" ref="N8049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8049" s="89">
        <f>_34_KNMI_Stations[[#This Row],[graaddagen]]*_34_KNMI_Stations[[#This Row],[Gewogen factor]]</f>
        <v>4.08</v>
      </c>
      <c r="P8049" s="89" cm="1">
        <f t="array" ref="P8049">IF(ISNUMBER(_34_KNMI_Stations[[#This Row],[Etmaal temperatuur °C]]),IF(_34_KNMI_Stations[[#This Row],[Etmaal temperatuur °C]]&gt;stookgrens[],_34_KNMI_Stations[[#This Row],[Etmaal temperatuur °C]]-stookgrens[],0),"")</f>
        <v>0</v>
      </c>
    </row>
    <row r="8050" spans="1:16" x14ac:dyDescent="0.25">
      <c r="A8050">
        <v>310</v>
      </c>
      <c r="B8050" s="110">
        <v>45786</v>
      </c>
      <c r="C8050" s="89">
        <v>5.9</v>
      </c>
      <c r="D8050" s="89">
        <v>14.6</v>
      </c>
      <c r="E8050" s="96">
        <v>2761</v>
      </c>
      <c r="F8050" s="89">
        <v>0</v>
      </c>
      <c r="G8050" s="89">
        <v>1020.1</v>
      </c>
      <c r="H8050">
        <v>0.49</v>
      </c>
      <c r="I8050" t="s">
        <v>20</v>
      </c>
      <c r="J8050">
        <v>0.8</v>
      </c>
      <c r="K8050">
        <v>5</v>
      </c>
      <c r="L8050">
        <v>2025</v>
      </c>
      <c r="M8050" t="s">
        <v>132</v>
      </c>
      <c r="N8050" s="89" cm="1">
        <f t="array" ref="N8050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8050" s="89">
        <f>_34_KNMI_Stations[[#This Row],[graaddagen]]*_34_KNMI_Stations[[#This Row],[Gewogen factor]]</f>
        <v>2.7200000000000006</v>
      </c>
      <c r="P8050" s="89" cm="1">
        <f t="array" ref="P8050">IF(ISNUMBER(_34_KNMI_Stations[[#This Row],[Etmaal temperatuur °C]]),IF(_34_KNMI_Stations[[#This Row],[Etmaal temperatuur °C]]&gt;stookgrens[],_34_KNMI_Stations[[#This Row],[Etmaal temperatuur °C]]-stookgrens[],0),"")</f>
        <v>0</v>
      </c>
    </row>
    <row r="8051" spans="1:16" x14ac:dyDescent="0.25">
      <c r="A8051">
        <v>310</v>
      </c>
      <c r="B8051" s="110">
        <v>45787</v>
      </c>
      <c r="C8051" s="89">
        <v>4.5</v>
      </c>
      <c r="D8051" s="89">
        <v>16.2</v>
      </c>
      <c r="E8051" s="96">
        <v>2760</v>
      </c>
      <c r="F8051" s="89">
        <v>0</v>
      </c>
      <c r="G8051" s="89">
        <v>1018.3</v>
      </c>
      <c r="H8051">
        <v>0.56000000000000005</v>
      </c>
      <c r="I8051" t="s">
        <v>20</v>
      </c>
      <c r="J8051">
        <v>0.8</v>
      </c>
      <c r="K8051">
        <v>5</v>
      </c>
      <c r="L8051">
        <v>2025</v>
      </c>
      <c r="M8051" t="s">
        <v>132</v>
      </c>
      <c r="N8051" s="89" cm="1">
        <f t="array" ref="N8051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8051" s="89">
        <f>_34_KNMI_Stations[[#This Row],[graaddagen]]*_34_KNMI_Stations[[#This Row],[Gewogen factor]]</f>
        <v>1.4400000000000006</v>
      </c>
      <c r="P8051" s="89" cm="1">
        <f t="array" ref="P8051">IF(ISNUMBER(_34_KNMI_Stations[[#This Row],[Etmaal temperatuur °C]]),IF(_34_KNMI_Stations[[#This Row],[Etmaal temperatuur °C]]&gt;stookgrens[],_34_KNMI_Stations[[#This Row],[Etmaal temperatuur °C]]-stookgrens[],0),"")</f>
        <v>0</v>
      </c>
    </row>
    <row r="8052" spans="1:16" x14ac:dyDescent="0.25">
      <c r="A8052">
        <v>310</v>
      </c>
      <c r="B8052" s="110">
        <v>45788</v>
      </c>
      <c r="C8052" s="89">
        <v>5.4</v>
      </c>
      <c r="D8052" s="89">
        <v>18.399999999999999</v>
      </c>
      <c r="E8052" s="96">
        <v>2741</v>
      </c>
      <c r="F8052" s="89">
        <v>0</v>
      </c>
      <c r="G8052" s="89">
        <v>1012.1</v>
      </c>
      <c r="H8052">
        <v>0.52</v>
      </c>
      <c r="I8052" t="s">
        <v>20</v>
      </c>
      <c r="J8052">
        <v>0.8</v>
      </c>
      <c r="K8052">
        <v>5</v>
      </c>
      <c r="L8052">
        <v>2025</v>
      </c>
      <c r="M8052" t="s">
        <v>132</v>
      </c>
      <c r="N8052" s="89" cm="1">
        <f t="array" ref="N8052">IF(ISNUMBER(_34_KNMI_Stations[[#This Row],[Etmaal temperatuur °C]]),IF(_34_KNMI_Stations[[#This Row],[Etmaal temperatuur °C]]&lt;stookgrens[],stookgrens[]-_34_KNMI_Stations[[#This Row],[Etmaal temperatuur °C]],0),"")</f>
        <v>0</v>
      </c>
      <c r="O8052" s="89">
        <f>_34_KNMI_Stations[[#This Row],[graaddagen]]*_34_KNMI_Stations[[#This Row],[Gewogen factor]]</f>
        <v>0</v>
      </c>
      <c r="P8052" s="89" cm="1">
        <f t="array" ref="P8052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8053" spans="1:16" x14ac:dyDescent="0.25">
      <c r="A8053">
        <v>310</v>
      </c>
      <c r="B8053" s="110">
        <v>45789</v>
      </c>
      <c r="C8053" s="89">
        <v>4.9000000000000004</v>
      </c>
      <c r="D8053" s="89">
        <v>18.100000000000001</v>
      </c>
      <c r="E8053" s="96">
        <v>2736</v>
      </c>
      <c r="F8053" s="89">
        <v>0</v>
      </c>
      <c r="G8053" s="89">
        <v>1012</v>
      </c>
      <c r="H8053">
        <v>0.59</v>
      </c>
      <c r="I8053" t="s">
        <v>20</v>
      </c>
      <c r="J8053">
        <v>0.8</v>
      </c>
      <c r="K8053">
        <v>5</v>
      </c>
      <c r="L8053">
        <v>2025</v>
      </c>
      <c r="M8053" t="s">
        <v>133</v>
      </c>
      <c r="N8053" s="89" cm="1">
        <f t="array" ref="N8053">IF(ISNUMBER(_34_KNMI_Stations[[#This Row],[Etmaal temperatuur °C]]),IF(_34_KNMI_Stations[[#This Row],[Etmaal temperatuur °C]]&lt;stookgrens[],stookgrens[]-_34_KNMI_Stations[[#This Row],[Etmaal temperatuur °C]],0),"")</f>
        <v>0</v>
      </c>
      <c r="O8053" s="89">
        <f>_34_KNMI_Stations[[#This Row],[graaddagen]]*_34_KNMI_Stations[[#This Row],[Gewogen factor]]</f>
        <v>0</v>
      </c>
      <c r="P8053" s="89" cm="1">
        <f t="array" ref="P8053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8054" spans="1:16" x14ac:dyDescent="0.25">
      <c r="A8054">
        <v>310</v>
      </c>
      <c r="B8054" s="110">
        <v>45790</v>
      </c>
      <c r="C8054" s="89">
        <v>4.5999999999999996</v>
      </c>
      <c r="D8054" s="89">
        <v>17.2</v>
      </c>
      <c r="E8054" s="96">
        <v>2760</v>
      </c>
      <c r="F8054" s="89">
        <v>0</v>
      </c>
      <c r="G8054" s="89">
        <v>1017.1</v>
      </c>
      <c r="H8054">
        <v>0.56999999999999995</v>
      </c>
      <c r="I8054" t="s">
        <v>20</v>
      </c>
      <c r="J8054">
        <v>0.8</v>
      </c>
      <c r="K8054">
        <v>5</v>
      </c>
      <c r="L8054">
        <v>2025</v>
      </c>
      <c r="M8054" t="s">
        <v>133</v>
      </c>
      <c r="N8054" s="89" cm="1">
        <f t="array" ref="N8054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8054" s="89">
        <f>_34_KNMI_Stations[[#This Row],[graaddagen]]*_34_KNMI_Stations[[#This Row],[Gewogen factor]]</f>
        <v>0.64000000000000057</v>
      </c>
      <c r="P8054" s="89" cm="1">
        <f t="array" ref="P8054">IF(ISNUMBER(_34_KNMI_Stations[[#This Row],[Etmaal temperatuur °C]]),IF(_34_KNMI_Stations[[#This Row],[Etmaal temperatuur °C]]&gt;stookgrens[],_34_KNMI_Stations[[#This Row],[Etmaal temperatuur °C]]-stookgrens[],0),"")</f>
        <v>0</v>
      </c>
    </row>
    <row r="8055" spans="1:16" x14ac:dyDescent="0.25">
      <c r="A8055">
        <v>310</v>
      </c>
      <c r="B8055" s="110">
        <v>45791</v>
      </c>
      <c r="C8055" s="89">
        <v>5.5</v>
      </c>
      <c r="D8055" s="89">
        <v>14.9</v>
      </c>
      <c r="E8055" s="96">
        <v>2594</v>
      </c>
      <c r="F8055" s="89">
        <v>0</v>
      </c>
      <c r="G8055" s="89">
        <v>1019.7</v>
      </c>
      <c r="H8055">
        <v>0.67</v>
      </c>
      <c r="I8055" t="s">
        <v>20</v>
      </c>
      <c r="J8055">
        <v>0.8</v>
      </c>
      <c r="K8055">
        <v>5</v>
      </c>
      <c r="L8055">
        <v>2025</v>
      </c>
      <c r="M8055" t="s">
        <v>133</v>
      </c>
      <c r="N8055" s="89" cm="1">
        <f t="array" ref="N8055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8055" s="89">
        <f>_34_KNMI_Stations[[#This Row],[graaddagen]]*_34_KNMI_Stations[[#This Row],[Gewogen factor]]</f>
        <v>2.48</v>
      </c>
      <c r="P8055" s="89" cm="1">
        <f t="array" ref="P8055">IF(ISNUMBER(_34_KNMI_Stations[[#This Row],[Etmaal temperatuur °C]]),IF(_34_KNMI_Stations[[#This Row],[Etmaal temperatuur °C]]&gt;stookgrens[],_34_KNMI_Stations[[#This Row],[Etmaal temperatuur °C]]-stookgrens[],0),"")</f>
        <v>0</v>
      </c>
    </row>
    <row r="8056" spans="1:16" x14ac:dyDescent="0.25">
      <c r="A8056">
        <v>310</v>
      </c>
      <c r="B8056" s="110">
        <v>45792</v>
      </c>
      <c r="C8056" s="89">
        <v>6.5</v>
      </c>
      <c r="D8056" s="89">
        <v>12.8</v>
      </c>
      <c r="E8056" s="96">
        <v>1672</v>
      </c>
      <c r="F8056" s="89">
        <v>0</v>
      </c>
      <c r="G8056" s="89">
        <v>1021.8</v>
      </c>
      <c r="H8056">
        <v>0.67</v>
      </c>
      <c r="I8056" t="s">
        <v>20</v>
      </c>
      <c r="J8056">
        <v>0.8</v>
      </c>
      <c r="K8056">
        <v>5</v>
      </c>
      <c r="L8056">
        <v>2025</v>
      </c>
      <c r="M8056" t="s">
        <v>133</v>
      </c>
      <c r="N8056" s="89" cm="1">
        <f t="array" ref="N8056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8056" s="89">
        <f>_34_KNMI_Stations[[#This Row],[graaddagen]]*_34_KNMI_Stations[[#This Row],[Gewogen factor]]</f>
        <v>4.1599999999999993</v>
      </c>
      <c r="P8056" s="89" cm="1">
        <f t="array" ref="P8056">IF(ISNUMBER(_34_KNMI_Stations[[#This Row],[Etmaal temperatuur °C]]),IF(_34_KNMI_Stations[[#This Row],[Etmaal temperatuur °C]]&gt;stookgrens[],_34_KNMI_Stations[[#This Row],[Etmaal temperatuur °C]]-stookgrens[],0),"")</f>
        <v>0</v>
      </c>
    </row>
    <row r="8057" spans="1:16" x14ac:dyDescent="0.25">
      <c r="A8057">
        <v>310</v>
      </c>
      <c r="B8057" s="110">
        <v>45793</v>
      </c>
      <c r="C8057" s="89">
        <v>5.4</v>
      </c>
      <c r="D8057" s="89">
        <v>11.8</v>
      </c>
      <c r="E8057" s="96">
        <v>1881</v>
      </c>
      <c r="F8057" s="89">
        <v>0</v>
      </c>
      <c r="G8057" s="89">
        <v>1023</v>
      </c>
      <c r="H8057">
        <v>0.73</v>
      </c>
      <c r="I8057" t="s">
        <v>20</v>
      </c>
      <c r="J8057">
        <v>0.8</v>
      </c>
      <c r="K8057">
        <v>5</v>
      </c>
      <c r="L8057">
        <v>2025</v>
      </c>
      <c r="M8057" t="s">
        <v>133</v>
      </c>
      <c r="N8057" s="89" cm="1">
        <f t="array" ref="N8057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8057" s="89">
        <f>_34_KNMI_Stations[[#This Row],[graaddagen]]*_34_KNMI_Stations[[#This Row],[Gewogen factor]]</f>
        <v>4.96</v>
      </c>
      <c r="P8057" s="89" cm="1">
        <f t="array" ref="P8057">IF(ISNUMBER(_34_KNMI_Stations[[#This Row],[Etmaal temperatuur °C]]),IF(_34_KNMI_Stations[[#This Row],[Etmaal temperatuur °C]]&gt;stookgrens[],_34_KNMI_Stations[[#This Row],[Etmaal temperatuur °C]]-stookgrens[],0),"")</f>
        <v>0</v>
      </c>
    </row>
    <row r="8058" spans="1:16" x14ac:dyDescent="0.25">
      <c r="A8058">
        <v>310</v>
      </c>
      <c r="B8058" s="110">
        <v>45794</v>
      </c>
      <c r="C8058" s="89">
        <v>5.5</v>
      </c>
      <c r="D8058" s="89">
        <v>12.7</v>
      </c>
      <c r="E8058" s="96">
        <v>2534</v>
      </c>
      <c r="F8058" s="89">
        <v>0</v>
      </c>
      <c r="G8058" s="89">
        <v>1020.6</v>
      </c>
      <c r="H8058">
        <v>0.75</v>
      </c>
      <c r="I8058" t="s">
        <v>20</v>
      </c>
      <c r="J8058">
        <v>0.8</v>
      </c>
      <c r="K8058">
        <v>5</v>
      </c>
      <c r="L8058">
        <v>2025</v>
      </c>
      <c r="M8058" t="s">
        <v>133</v>
      </c>
      <c r="N8058" s="89" cm="1">
        <f t="array" ref="N8058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8058" s="89">
        <f>_34_KNMI_Stations[[#This Row],[graaddagen]]*_34_KNMI_Stations[[#This Row],[Gewogen factor]]</f>
        <v>4.2400000000000011</v>
      </c>
      <c r="P8058" s="89" cm="1">
        <f t="array" ref="P8058">IF(ISNUMBER(_34_KNMI_Stations[[#This Row],[Etmaal temperatuur °C]]),IF(_34_KNMI_Stations[[#This Row],[Etmaal temperatuur °C]]&gt;stookgrens[],_34_KNMI_Stations[[#This Row],[Etmaal temperatuur °C]]-stookgrens[],0),"")</f>
        <v>0</v>
      </c>
    </row>
    <row r="8059" spans="1:16" x14ac:dyDescent="0.25">
      <c r="A8059">
        <v>310</v>
      </c>
      <c r="B8059" s="110">
        <v>45795</v>
      </c>
      <c r="C8059" s="89">
        <v>4.5</v>
      </c>
      <c r="D8059" s="89">
        <v>12.3</v>
      </c>
      <c r="E8059" s="96">
        <v>1167</v>
      </c>
      <c r="F8059" s="89">
        <v>-0.1</v>
      </c>
      <c r="G8059" s="89">
        <v>1019.1</v>
      </c>
      <c r="H8059">
        <v>0.77</v>
      </c>
      <c r="I8059" t="s">
        <v>20</v>
      </c>
      <c r="J8059">
        <v>0.8</v>
      </c>
      <c r="K8059">
        <v>5</v>
      </c>
      <c r="L8059">
        <v>2025</v>
      </c>
      <c r="M8059" t="s">
        <v>133</v>
      </c>
      <c r="N8059" s="89" cm="1">
        <f t="array" ref="N8059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8059" s="89">
        <f>_34_KNMI_Stations[[#This Row],[graaddagen]]*_34_KNMI_Stations[[#This Row],[Gewogen factor]]</f>
        <v>4.5599999999999996</v>
      </c>
      <c r="P8059" s="89" cm="1">
        <f t="array" ref="P8059">IF(ISNUMBER(_34_KNMI_Stations[[#This Row],[Etmaal temperatuur °C]]),IF(_34_KNMI_Stations[[#This Row],[Etmaal temperatuur °C]]&gt;stookgrens[],_34_KNMI_Stations[[#This Row],[Etmaal temperatuur °C]]-stookgrens[],0),"")</f>
        <v>0</v>
      </c>
    </row>
    <row r="8060" spans="1:16" x14ac:dyDescent="0.25">
      <c r="A8060">
        <v>310</v>
      </c>
      <c r="B8060" s="110">
        <v>45796</v>
      </c>
      <c r="C8060" s="89">
        <v>5.0999999999999996</v>
      </c>
      <c r="D8060" s="89">
        <v>15.4</v>
      </c>
      <c r="E8060" s="96">
        <v>2830</v>
      </c>
      <c r="F8060" s="89">
        <v>0</v>
      </c>
      <c r="G8060" s="89">
        <v>1019.6</v>
      </c>
      <c r="H8060">
        <v>0.67</v>
      </c>
      <c r="I8060" t="s">
        <v>20</v>
      </c>
      <c r="J8060">
        <v>0.8</v>
      </c>
      <c r="K8060">
        <v>5</v>
      </c>
      <c r="L8060">
        <v>2025</v>
      </c>
      <c r="M8060" t="s">
        <v>349</v>
      </c>
      <c r="N8060" s="89" cm="1">
        <f t="array" ref="N8060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8060" s="89">
        <f>_34_KNMI_Stations[[#This Row],[graaddagen]]*_34_KNMI_Stations[[#This Row],[Gewogen factor]]</f>
        <v>2.0799999999999996</v>
      </c>
      <c r="P8060" s="89" cm="1">
        <f t="array" ref="P8060">IF(ISNUMBER(_34_KNMI_Stations[[#This Row],[Etmaal temperatuur °C]]),IF(_34_KNMI_Stations[[#This Row],[Etmaal temperatuur °C]]&gt;stookgrens[],_34_KNMI_Stations[[#This Row],[Etmaal temperatuur °C]]-stookgrens[],0),"")</f>
        <v>0</v>
      </c>
    </row>
    <row r="8061" spans="1:16" x14ac:dyDescent="0.25">
      <c r="A8061">
        <v>310</v>
      </c>
      <c r="B8061" s="110">
        <v>45797</v>
      </c>
      <c r="C8061" s="89">
        <v>5</v>
      </c>
      <c r="D8061" s="89">
        <v>14.7</v>
      </c>
      <c r="E8061" s="96">
        <v>2726</v>
      </c>
      <c r="F8061" s="89">
        <v>0</v>
      </c>
      <c r="G8061" s="89">
        <v>1019.1</v>
      </c>
      <c r="H8061">
        <v>0.69</v>
      </c>
      <c r="I8061" t="s">
        <v>20</v>
      </c>
      <c r="J8061">
        <v>0.8</v>
      </c>
      <c r="K8061">
        <v>5</v>
      </c>
      <c r="L8061">
        <v>2025</v>
      </c>
      <c r="M8061" t="s">
        <v>349</v>
      </c>
      <c r="N8061" s="89" cm="1">
        <f t="array" ref="N8061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8061" s="89">
        <f>_34_KNMI_Stations[[#This Row],[graaddagen]]*_34_KNMI_Stations[[#This Row],[Gewogen factor]]</f>
        <v>2.6400000000000006</v>
      </c>
      <c r="P8061" s="89" cm="1">
        <f t="array" ref="P8061">IF(ISNUMBER(_34_KNMI_Stations[[#This Row],[Etmaal temperatuur °C]]),IF(_34_KNMI_Stations[[#This Row],[Etmaal temperatuur °C]]&gt;stookgrens[],_34_KNMI_Stations[[#This Row],[Etmaal temperatuur °C]]-stookgrens[],0),"")</f>
        <v>0</v>
      </c>
    </row>
    <row r="8062" spans="1:16" x14ac:dyDescent="0.25">
      <c r="A8062">
        <v>310</v>
      </c>
      <c r="B8062" s="110">
        <v>45798</v>
      </c>
      <c r="C8062" s="89">
        <v>4.4000000000000004</v>
      </c>
      <c r="D8062" s="89">
        <v>12.9</v>
      </c>
      <c r="E8062" s="96">
        <v>1859</v>
      </c>
      <c r="F8062" s="89">
        <v>0</v>
      </c>
      <c r="G8062" s="89">
        <v>1016</v>
      </c>
      <c r="H8062">
        <v>0.73</v>
      </c>
      <c r="I8062" t="s">
        <v>20</v>
      </c>
      <c r="J8062">
        <v>0.8</v>
      </c>
      <c r="K8062">
        <v>5</v>
      </c>
      <c r="L8062">
        <v>2025</v>
      </c>
      <c r="M8062" t="s">
        <v>349</v>
      </c>
      <c r="N8062" s="89" cm="1">
        <f t="array" ref="N8062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8062" s="89">
        <f>_34_KNMI_Stations[[#This Row],[graaddagen]]*_34_KNMI_Stations[[#This Row],[Gewogen factor]]</f>
        <v>4.08</v>
      </c>
      <c r="P8062" s="89" cm="1">
        <f t="array" ref="P8062">IF(ISNUMBER(_34_KNMI_Stations[[#This Row],[Etmaal temperatuur °C]]),IF(_34_KNMI_Stations[[#This Row],[Etmaal temperatuur °C]]&gt;stookgrens[],_34_KNMI_Stations[[#This Row],[Etmaal temperatuur °C]]-stookgrens[],0),"")</f>
        <v>0</v>
      </c>
    </row>
    <row r="8063" spans="1:16" x14ac:dyDescent="0.25">
      <c r="A8063">
        <v>310</v>
      </c>
      <c r="B8063" s="110">
        <v>45799</v>
      </c>
      <c r="C8063" s="89">
        <v>5</v>
      </c>
      <c r="D8063" s="89">
        <v>11.3</v>
      </c>
      <c r="E8063" s="96">
        <v>1946</v>
      </c>
      <c r="F8063" s="89">
        <v>0.2</v>
      </c>
      <c r="G8063" s="89">
        <v>1017.9</v>
      </c>
      <c r="H8063">
        <v>0.65</v>
      </c>
      <c r="I8063" t="s">
        <v>20</v>
      </c>
      <c r="J8063">
        <v>0.8</v>
      </c>
      <c r="K8063">
        <v>5</v>
      </c>
      <c r="L8063">
        <v>2025</v>
      </c>
      <c r="M8063" t="s">
        <v>349</v>
      </c>
      <c r="N8063" s="89" cm="1">
        <f t="array" ref="N8063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8063" s="89">
        <f>_34_KNMI_Stations[[#This Row],[graaddagen]]*_34_KNMI_Stations[[#This Row],[Gewogen factor]]</f>
        <v>5.3599999999999994</v>
      </c>
      <c r="P8063" s="89" cm="1">
        <f t="array" ref="P8063">IF(ISNUMBER(_34_KNMI_Stations[[#This Row],[Etmaal temperatuur °C]]),IF(_34_KNMI_Stations[[#This Row],[Etmaal temperatuur °C]]&gt;stookgrens[],_34_KNMI_Stations[[#This Row],[Etmaal temperatuur °C]]-stookgrens[],0),"")</f>
        <v>0</v>
      </c>
    </row>
    <row r="8064" spans="1:16" x14ac:dyDescent="0.25">
      <c r="A8064">
        <v>310</v>
      </c>
      <c r="B8064" s="110">
        <v>45800</v>
      </c>
      <c r="C8064" s="89">
        <v>5.0999999999999996</v>
      </c>
      <c r="D8064" s="89">
        <v>11.6</v>
      </c>
      <c r="E8064" s="96">
        <v>2260</v>
      </c>
      <c r="F8064" s="89">
        <v>0.8</v>
      </c>
      <c r="G8064" s="89">
        <v>1019</v>
      </c>
      <c r="H8064">
        <v>0.67</v>
      </c>
      <c r="I8064" t="s">
        <v>20</v>
      </c>
      <c r="J8064">
        <v>0.8</v>
      </c>
      <c r="K8064">
        <v>5</v>
      </c>
      <c r="L8064">
        <v>2025</v>
      </c>
      <c r="M8064" t="s">
        <v>349</v>
      </c>
      <c r="N8064" s="89" cm="1">
        <f t="array" ref="N8064">IF(ISNUMBER(_34_KNMI_Stations[[#This Row],[Etmaal temperatuur °C]]),IF(_34_KNMI_Stations[[#This Row],[Etmaal temperatuur °C]]&lt;stookgrens[],stookgrens[]-_34_KNMI_Stations[[#This Row],[Etmaal temperatuur °C]],0),"")</f>
        <v>6.4</v>
      </c>
      <c r="O8064" s="89">
        <f>_34_KNMI_Stations[[#This Row],[graaddagen]]*_34_KNMI_Stations[[#This Row],[Gewogen factor]]</f>
        <v>5.120000000000001</v>
      </c>
      <c r="P8064" s="89" cm="1">
        <f t="array" ref="P8064">IF(ISNUMBER(_34_KNMI_Stations[[#This Row],[Etmaal temperatuur °C]]),IF(_34_KNMI_Stations[[#This Row],[Etmaal temperatuur °C]]&gt;stookgrens[],_34_KNMI_Stations[[#This Row],[Etmaal temperatuur °C]]-stookgrens[],0),"")</f>
        <v>0</v>
      </c>
    </row>
    <row r="8065" spans="1:16" x14ac:dyDescent="0.25">
      <c r="A8065">
        <v>310</v>
      </c>
      <c r="B8065" s="110">
        <v>45801</v>
      </c>
      <c r="C8065" s="89">
        <v>8.5</v>
      </c>
      <c r="D8065" s="89">
        <v>13.8</v>
      </c>
      <c r="E8065" s="96">
        <v>613</v>
      </c>
      <c r="F8065" s="89">
        <v>6.9</v>
      </c>
      <c r="G8065" s="89">
        <v>1012.8</v>
      </c>
      <c r="H8065">
        <v>0.84</v>
      </c>
      <c r="I8065" t="s">
        <v>20</v>
      </c>
      <c r="J8065">
        <v>0.8</v>
      </c>
      <c r="K8065">
        <v>5</v>
      </c>
      <c r="L8065">
        <v>2025</v>
      </c>
      <c r="M8065" t="s">
        <v>349</v>
      </c>
      <c r="N8065" s="89" cm="1">
        <f t="array" ref="N8065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8065" s="89">
        <f>_34_KNMI_Stations[[#This Row],[graaddagen]]*_34_KNMI_Stations[[#This Row],[Gewogen factor]]</f>
        <v>3.3599999999999994</v>
      </c>
      <c r="P8065" s="89" cm="1">
        <f t="array" ref="P8065">IF(ISNUMBER(_34_KNMI_Stations[[#This Row],[Etmaal temperatuur °C]]),IF(_34_KNMI_Stations[[#This Row],[Etmaal temperatuur °C]]&gt;stookgrens[],_34_KNMI_Stations[[#This Row],[Etmaal temperatuur °C]]-stookgrens[],0),"")</f>
        <v>0</v>
      </c>
    </row>
    <row r="8066" spans="1:16" x14ac:dyDescent="0.25">
      <c r="A8066">
        <v>310</v>
      </c>
      <c r="B8066" s="110">
        <v>45802</v>
      </c>
      <c r="C8066" s="89">
        <v>10.4</v>
      </c>
      <c r="D8066" s="89">
        <v>15.3</v>
      </c>
      <c r="E8066" s="96">
        <v>1974</v>
      </c>
      <c r="F8066" s="89">
        <v>1.2</v>
      </c>
      <c r="G8066" s="89">
        <v>1010.3</v>
      </c>
      <c r="H8066">
        <v>0.82</v>
      </c>
      <c r="I8066" t="s">
        <v>20</v>
      </c>
      <c r="J8066">
        <v>0.8</v>
      </c>
      <c r="K8066">
        <v>5</v>
      </c>
      <c r="L8066">
        <v>2025</v>
      </c>
      <c r="M8066" t="s">
        <v>349</v>
      </c>
      <c r="N8066" s="89" cm="1">
        <f t="array" ref="N8066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8066" s="89">
        <f>_34_KNMI_Stations[[#This Row],[graaddagen]]*_34_KNMI_Stations[[#This Row],[Gewogen factor]]</f>
        <v>2.1599999999999997</v>
      </c>
      <c r="P8066" s="89" cm="1">
        <f t="array" ref="P8066">IF(ISNUMBER(_34_KNMI_Stations[[#This Row],[Etmaal temperatuur °C]]),IF(_34_KNMI_Stations[[#This Row],[Etmaal temperatuur °C]]&gt;stookgrens[],_34_KNMI_Stations[[#This Row],[Etmaal temperatuur °C]]-stookgrens[],0),"")</f>
        <v>0</v>
      </c>
    </row>
    <row r="8067" spans="1:16" x14ac:dyDescent="0.25">
      <c r="A8067">
        <v>310</v>
      </c>
      <c r="B8067" s="110">
        <v>45803</v>
      </c>
      <c r="C8067" s="89">
        <v>9.5</v>
      </c>
      <c r="D8067" s="89">
        <v>14.7</v>
      </c>
      <c r="E8067" s="96">
        <v>2396</v>
      </c>
      <c r="F8067" s="89">
        <v>0.2</v>
      </c>
      <c r="G8067" s="89">
        <v>1016.4</v>
      </c>
      <c r="H8067">
        <v>0.72</v>
      </c>
      <c r="I8067" t="s">
        <v>20</v>
      </c>
      <c r="J8067">
        <v>0.8</v>
      </c>
      <c r="K8067">
        <v>5</v>
      </c>
      <c r="L8067">
        <v>2025</v>
      </c>
      <c r="M8067" t="s">
        <v>350</v>
      </c>
      <c r="N8067" s="89" cm="1">
        <f t="array" ref="N8067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8067" s="89">
        <f>_34_KNMI_Stations[[#This Row],[graaddagen]]*_34_KNMI_Stations[[#This Row],[Gewogen factor]]</f>
        <v>2.6400000000000006</v>
      </c>
      <c r="P8067" s="89" cm="1">
        <f t="array" ref="P8067">IF(ISNUMBER(_34_KNMI_Stations[[#This Row],[Etmaal temperatuur °C]]),IF(_34_KNMI_Stations[[#This Row],[Etmaal temperatuur °C]]&gt;stookgrens[],_34_KNMI_Stations[[#This Row],[Etmaal temperatuur °C]]-stookgrens[],0),"")</f>
        <v>0</v>
      </c>
    </row>
    <row r="8068" spans="1:16" x14ac:dyDescent="0.25">
      <c r="A8068">
        <v>310</v>
      </c>
      <c r="B8068" s="110">
        <v>45804</v>
      </c>
      <c r="C8068" s="89">
        <v>12</v>
      </c>
      <c r="D8068" s="89">
        <v>14.8</v>
      </c>
      <c r="E8068" s="96">
        <v>814</v>
      </c>
      <c r="F8068" s="89">
        <v>14.1</v>
      </c>
      <c r="G8068" s="89">
        <v>1013.5</v>
      </c>
      <c r="H8068">
        <v>0.87</v>
      </c>
      <c r="I8068" t="s">
        <v>20</v>
      </c>
      <c r="J8068">
        <v>0.8</v>
      </c>
      <c r="K8068">
        <v>5</v>
      </c>
      <c r="L8068">
        <v>2025</v>
      </c>
      <c r="M8068" t="s">
        <v>350</v>
      </c>
      <c r="N8068" s="89" cm="1">
        <f t="array" ref="N8068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8068" s="89">
        <f>_34_KNMI_Stations[[#This Row],[graaddagen]]*_34_KNMI_Stations[[#This Row],[Gewogen factor]]</f>
        <v>2.5599999999999996</v>
      </c>
      <c r="P8068" s="89" cm="1">
        <f t="array" ref="P8068">IF(ISNUMBER(_34_KNMI_Stations[[#This Row],[Etmaal temperatuur °C]]),IF(_34_KNMI_Stations[[#This Row],[Etmaal temperatuur °C]]&gt;stookgrens[],_34_KNMI_Stations[[#This Row],[Etmaal temperatuur °C]]-stookgrens[],0),"")</f>
        <v>0</v>
      </c>
    </row>
    <row r="8069" spans="1:16" x14ac:dyDescent="0.25">
      <c r="A8069">
        <v>310</v>
      </c>
      <c r="B8069" s="110">
        <v>45805</v>
      </c>
      <c r="C8069" s="89">
        <v>8.6</v>
      </c>
      <c r="D8069" s="89">
        <v>15.2</v>
      </c>
      <c r="E8069" s="96">
        <v>2045</v>
      </c>
      <c r="F8069" s="89">
        <v>-0.1</v>
      </c>
      <c r="G8069" s="89">
        <v>1016.3</v>
      </c>
      <c r="H8069">
        <v>0.86</v>
      </c>
      <c r="I8069" t="s">
        <v>20</v>
      </c>
      <c r="J8069">
        <v>0.8</v>
      </c>
      <c r="K8069">
        <v>5</v>
      </c>
      <c r="L8069">
        <v>2025</v>
      </c>
      <c r="M8069" t="s">
        <v>350</v>
      </c>
      <c r="N8069" s="89" cm="1">
        <f t="array" ref="N8069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8069" s="89">
        <f>_34_KNMI_Stations[[#This Row],[graaddagen]]*_34_KNMI_Stations[[#This Row],[Gewogen factor]]</f>
        <v>2.2400000000000007</v>
      </c>
      <c r="P8069" s="89" cm="1">
        <f t="array" ref="P8069">IF(ISNUMBER(_34_KNMI_Stations[[#This Row],[Etmaal temperatuur °C]]),IF(_34_KNMI_Stations[[#This Row],[Etmaal temperatuur °C]]&gt;stookgrens[],_34_KNMI_Stations[[#This Row],[Etmaal temperatuur °C]]-stookgrens[],0),"")</f>
        <v>0</v>
      </c>
    </row>
    <row r="8070" spans="1:16" x14ac:dyDescent="0.25">
      <c r="A8070">
        <v>310</v>
      </c>
      <c r="B8070" s="110">
        <v>45806</v>
      </c>
      <c r="C8070" s="89">
        <v>8</v>
      </c>
      <c r="D8070" s="89">
        <v>15.8</v>
      </c>
      <c r="E8070" s="96">
        <v>1356</v>
      </c>
      <c r="F8070" s="89">
        <v>-0.1</v>
      </c>
      <c r="G8070" s="89">
        <v>1020.4</v>
      </c>
      <c r="H8070">
        <v>0.86</v>
      </c>
      <c r="I8070" t="s">
        <v>20</v>
      </c>
      <c r="J8070">
        <v>0.8</v>
      </c>
      <c r="K8070">
        <v>5</v>
      </c>
      <c r="L8070">
        <v>2025</v>
      </c>
      <c r="M8070" t="s">
        <v>350</v>
      </c>
      <c r="N8070" s="89" cm="1">
        <f t="array" ref="N8070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8070" s="89">
        <f>_34_KNMI_Stations[[#This Row],[graaddagen]]*_34_KNMI_Stations[[#This Row],[Gewogen factor]]</f>
        <v>1.7599999999999996</v>
      </c>
      <c r="P8070" s="89" cm="1">
        <f t="array" ref="P8070">IF(ISNUMBER(_34_KNMI_Stations[[#This Row],[Etmaal temperatuur °C]]),IF(_34_KNMI_Stations[[#This Row],[Etmaal temperatuur °C]]&gt;stookgrens[],_34_KNMI_Stations[[#This Row],[Etmaal temperatuur °C]]-stookgrens[],0),"")</f>
        <v>0</v>
      </c>
    </row>
    <row r="8071" spans="1:16" x14ac:dyDescent="0.25">
      <c r="A8071">
        <v>310</v>
      </c>
      <c r="B8071" s="110">
        <v>45807</v>
      </c>
      <c r="C8071" s="89">
        <v>6.4</v>
      </c>
      <c r="D8071" s="89">
        <v>16.2</v>
      </c>
      <c r="E8071" s="96">
        <v>2591</v>
      </c>
      <c r="F8071" s="89">
        <v>0</v>
      </c>
      <c r="G8071" s="89">
        <v>1019.9</v>
      </c>
      <c r="H8071">
        <v>0.85</v>
      </c>
      <c r="I8071" t="s">
        <v>20</v>
      </c>
      <c r="J8071">
        <v>0.8</v>
      </c>
      <c r="K8071">
        <v>5</v>
      </c>
      <c r="L8071">
        <v>2025</v>
      </c>
      <c r="M8071" t="s">
        <v>350</v>
      </c>
      <c r="N8071" s="89" cm="1">
        <f t="array" ref="N8071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8071" s="89">
        <f>_34_KNMI_Stations[[#This Row],[graaddagen]]*_34_KNMI_Stations[[#This Row],[Gewogen factor]]</f>
        <v>1.4400000000000006</v>
      </c>
      <c r="P8071" s="89" cm="1">
        <f t="array" ref="P8071">IF(ISNUMBER(_34_KNMI_Stations[[#This Row],[Etmaal temperatuur °C]]),IF(_34_KNMI_Stations[[#This Row],[Etmaal temperatuur °C]]&gt;stookgrens[],_34_KNMI_Stations[[#This Row],[Etmaal temperatuur °C]]-stookgrens[],0),"")</f>
        <v>0</v>
      </c>
    </row>
    <row r="8072" spans="1:16" x14ac:dyDescent="0.25">
      <c r="A8072">
        <v>310</v>
      </c>
      <c r="B8072" s="110">
        <v>45808</v>
      </c>
      <c r="C8072" s="89">
        <v>3</v>
      </c>
      <c r="D8072" s="89">
        <v>18</v>
      </c>
      <c r="E8072" s="96">
        <v>2253</v>
      </c>
      <c r="F8072" s="89">
        <v>0</v>
      </c>
      <c r="G8072" s="89">
        <v>1016.8</v>
      </c>
      <c r="H8072">
        <v>0.79</v>
      </c>
      <c r="I8072" t="s">
        <v>20</v>
      </c>
      <c r="J8072">
        <v>0.8</v>
      </c>
      <c r="K8072">
        <v>5</v>
      </c>
      <c r="L8072">
        <v>2025</v>
      </c>
      <c r="M8072" t="s">
        <v>350</v>
      </c>
      <c r="N8072" s="89" cm="1">
        <f t="array" ref="N8072">IF(ISNUMBER(_34_KNMI_Stations[[#This Row],[Etmaal temperatuur °C]]),IF(_34_KNMI_Stations[[#This Row],[Etmaal temperatuur °C]]&lt;stookgrens[],stookgrens[]-_34_KNMI_Stations[[#This Row],[Etmaal temperatuur °C]],0),"")</f>
        <v>0</v>
      </c>
      <c r="O8072" s="89">
        <f>_34_KNMI_Stations[[#This Row],[graaddagen]]*_34_KNMI_Stations[[#This Row],[Gewogen factor]]</f>
        <v>0</v>
      </c>
      <c r="P8072" s="89" cm="1">
        <f t="array" ref="P8072">IF(ISNUMBER(_34_KNMI_Stations[[#This Row],[Etmaal temperatuur °C]]),IF(_34_KNMI_Stations[[#This Row],[Etmaal temperatuur °C]]&gt;stookgrens[],_34_KNMI_Stations[[#This Row],[Etmaal temperatuur °C]]-stookgrens[],0),"")</f>
        <v>0</v>
      </c>
    </row>
    <row r="8073" spans="1:16" x14ac:dyDescent="0.25">
      <c r="A8073">
        <v>310</v>
      </c>
      <c r="B8073" s="110">
        <v>45809</v>
      </c>
      <c r="C8073" s="89">
        <v>8.5</v>
      </c>
      <c r="D8073" s="89">
        <v>15.9</v>
      </c>
      <c r="E8073" s="96">
        <v>1945</v>
      </c>
      <c r="F8073" s="89">
        <v>0</v>
      </c>
      <c r="G8073" s="89">
        <v>1014.5</v>
      </c>
      <c r="H8073">
        <v>0.78</v>
      </c>
      <c r="I8073" t="s">
        <v>20</v>
      </c>
      <c r="J8073">
        <v>0.8</v>
      </c>
      <c r="K8073">
        <v>6</v>
      </c>
      <c r="L8073">
        <v>2025</v>
      </c>
      <c r="M8073" t="s">
        <v>350</v>
      </c>
      <c r="N8073" s="89" cm="1">
        <f t="array" ref="N8073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8073" s="89">
        <f>_34_KNMI_Stations[[#This Row],[graaddagen]]*_34_KNMI_Stations[[#This Row],[Gewogen factor]]</f>
        <v>1.6799999999999997</v>
      </c>
      <c r="P8073" s="89" cm="1">
        <f t="array" ref="P8073">IF(ISNUMBER(_34_KNMI_Stations[[#This Row],[Etmaal temperatuur °C]]),IF(_34_KNMI_Stations[[#This Row],[Etmaal temperatuur °C]]&gt;stookgrens[],_34_KNMI_Stations[[#This Row],[Etmaal temperatuur °C]]-stookgrens[],0),"")</f>
        <v>0</v>
      </c>
    </row>
    <row r="8074" spans="1:16" x14ac:dyDescent="0.25">
      <c r="A8074">
        <v>310</v>
      </c>
      <c r="B8074" s="110">
        <v>45810</v>
      </c>
      <c r="C8074" s="89">
        <v>4.5</v>
      </c>
      <c r="D8074" s="89">
        <v>15.1</v>
      </c>
      <c r="E8074" s="96">
        <v>2791</v>
      </c>
      <c r="F8074" s="89">
        <v>0</v>
      </c>
      <c r="G8074" s="89">
        <v>1016.4</v>
      </c>
      <c r="H8074">
        <v>0.74</v>
      </c>
      <c r="I8074" t="s">
        <v>20</v>
      </c>
      <c r="J8074">
        <v>0.8</v>
      </c>
      <c r="K8074">
        <v>6</v>
      </c>
      <c r="L8074">
        <v>2025</v>
      </c>
      <c r="M8074" t="s">
        <v>351</v>
      </c>
      <c r="N8074" s="89" cm="1">
        <f t="array" ref="N8074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8074" s="89">
        <f>_34_KNMI_Stations[[#This Row],[graaddagen]]*_34_KNMI_Stations[[#This Row],[Gewogen factor]]</f>
        <v>2.3200000000000003</v>
      </c>
      <c r="P8074" s="89" cm="1">
        <f t="array" ref="P8074">IF(ISNUMBER(_34_KNMI_Stations[[#This Row],[Etmaal temperatuur °C]]),IF(_34_KNMI_Stations[[#This Row],[Etmaal temperatuur °C]]&gt;stookgrens[],_34_KNMI_Stations[[#This Row],[Etmaal temperatuur °C]]-stookgrens[],0),"")</f>
        <v>0</v>
      </c>
    </row>
    <row r="8075" spans="1:16" x14ac:dyDescent="0.25">
      <c r="A8075">
        <v>310</v>
      </c>
      <c r="B8075" s="110">
        <v>45811</v>
      </c>
      <c r="C8075" s="89">
        <v>8.3000000000000007</v>
      </c>
      <c r="D8075" s="89">
        <v>16.7</v>
      </c>
      <c r="E8075" s="96">
        <v>2045</v>
      </c>
      <c r="F8075" s="89">
        <v>-0.1</v>
      </c>
      <c r="G8075" s="89">
        <v>1009.6</v>
      </c>
      <c r="H8075">
        <v>0.66</v>
      </c>
      <c r="I8075" t="s">
        <v>20</v>
      </c>
      <c r="J8075">
        <v>0.8</v>
      </c>
      <c r="K8075">
        <v>6</v>
      </c>
      <c r="L8075">
        <v>2025</v>
      </c>
      <c r="M8075" t="s">
        <v>351</v>
      </c>
      <c r="N8075" s="89" cm="1">
        <f t="array" ref="N8075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8075" s="89">
        <f>_34_KNMI_Stations[[#This Row],[graaddagen]]*_34_KNMI_Stations[[#This Row],[Gewogen factor]]</f>
        <v>1.0400000000000007</v>
      </c>
      <c r="P8075" s="89" cm="1">
        <f t="array" ref="P8075">IF(ISNUMBER(_34_KNMI_Stations[[#This Row],[Etmaal temperatuur °C]]),IF(_34_KNMI_Stations[[#This Row],[Etmaal temperatuur °C]]&gt;stookgrens[],_34_KNMI_Stations[[#This Row],[Etmaal temperatuur °C]]-stookgrens[],0),"")</f>
        <v>0</v>
      </c>
    </row>
    <row r="8076" spans="1:16" x14ac:dyDescent="0.25">
      <c r="A8076">
        <v>310</v>
      </c>
      <c r="B8076" s="110">
        <v>45812</v>
      </c>
      <c r="C8076" s="89">
        <v>7.8</v>
      </c>
      <c r="D8076" s="89">
        <v>15.3</v>
      </c>
      <c r="E8076" s="96">
        <v>1926</v>
      </c>
      <c r="F8076" s="89">
        <v>0.1</v>
      </c>
      <c r="G8076" s="89">
        <v>1007.5</v>
      </c>
      <c r="H8076">
        <v>0.74</v>
      </c>
      <c r="I8076" t="s">
        <v>20</v>
      </c>
      <c r="J8076">
        <v>0.8</v>
      </c>
      <c r="K8076">
        <v>6</v>
      </c>
      <c r="L8076">
        <v>2025</v>
      </c>
      <c r="M8076" t="s">
        <v>351</v>
      </c>
      <c r="N8076" s="89" cm="1">
        <f t="array" ref="N8076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8076" s="89">
        <f>_34_KNMI_Stations[[#This Row],[graaddagen]]*_34_KNMI_Stations[[#This Row],[Gewogen factor]]</f>
        <v>2.1599999999999997</v>
      </c>
      <c r="P8076" s="89" cm="1">
        <f t="array" ref="P8076">IF(ISNUMBER(_34_KNMI_Stations[[#This Row],[Etmaal temperatuur °C]]),IF(_34_KNMI_Stations[[#This Row],[Etmaal temperatuur °C]]&gt;stookgrens[],_34_KNMI_Stations[[#This Row],[Etmaal temperatuur °C]]-stookgrens[],0),"")</f>
        <v>0</v>
      </c>
    </row>
    <row r="8077" spans="1:16" x14ac:dyDescent="0.25">
      <c r="A8077">
        <v>310</v>
      </c>
      <c r="B8077" s="110">
        <v>45813</v>
      </c>
      <c r="C8077" s="89">
        <v>8.6999999999999993</v>
      </c>
      <c r="D8077" s="89">
        <v>15.5</v>
      </c>
      <c r="E8077" s="96">
        <v>1197</v>
      </c>
      <c r="F8077" s="89">
        <v>7.9</v>
      </c>
      <c r="G8077" s="89">
        <v>1005.9</v>
      </c>
      <c r="H8077">
        <v>0.82</v>
      </c>
      <c r="I8077" t="s">
        <v>20</v>
      </c>
      <c r="J8077">
        <v>0.8</v>
      </c>
      <c r="K8077">
        <v>6</v>
      </c>
      <c r="L8077">
        <v>2025</v>
      </c>
      <c r="M8077" t="s">
        <v>351</v>
      </c>
      <c r="N8077" s="89" cm="1">
        <f t="array" ref="N8077">IF(ISNUMBER(_34_KNMI_Stations[[#This Row],[Etmaal temperatuur °C]]),IF(_34_KNMI_Stations[[#This Row],[Etmaal temperatuur °C]]&lt;stookgrens[],stookgrens[]-_34_KNMI_Stations[[#This Row],[Etmaal temperatuur °C]],0),"")</f>
        <v>2.5</v>
      </c>
      <c r="O8077" s="89">
        <f>_34_KNMI_Stations[[#This Row],[graaddagen]]*_34_KNMI_Stations[[#This Row],[Gewogen factor]]</f>
        <v>2</v>
      </c>
      <c r="P8077" s="89" cm="1">
        <f t="array" ref="P8077">IF(ISNUMBER(_34_KNMI_Stations[[#This Row],[Etmaal temperatuur °C]]),IF(_34_KNMI_Stations[[#This Row],[Etmaal temperatuur °C]]&gt;stookgrens[],_34_KNMI_Stations[[#This Row],[Etmaal temperatuur °C]]-stookgrens[],0),"")</f>
        <v>0</v>
      </c>
    </row>
    <row r="8078" spans="1:16" x14ac:dyDescent="0.25">
      <c r="A8078">
        <v>310</v>
      </c>
      <c r="B8078" s="110">
        <v>45814</v>
      </c>
      <c r="C8078" s="89">
        <v>9.3000000000000007</v>
      </c>
      <c r="D8078" s="89">
        <v>15.1</v>
      </c>
      <c r="E8078" s="96">
        <v>1619</v>
      </c>
      <c r="F8078" s="89">
        <v>4.2</v>
      </c>
      <c r="G8078" s="89">
        <v>1008.1</v>
      </c>
      <c r="H8078">
        <v>0.81</v>
      </c>
      <c r="I8078" t="s">
        <v>20</v>
      </c>
      <c r="J8078">
        <v>0.8</v>
      </c>
      <c r="K8078">
        <v>6</v>
      </c>
      <c r="L8078">
        <v>2025</v>
      </c>
      <c r="M8078" t="s">
        <v>351</v>
      </c>
      <c r="N8078" s="89" cm="1">
        <f t="array" ref="N8078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8078" s="89">
        <f>_34_KNMI_Stations[[#This Row],[graaddagen]]*_34_KNMI_Stations[[#This Row],[Gewogen factor]]</f>
        <v>2.3200000000000003</v>
      </c>
      <c r="P8078" s="89" cm="1">
        <f t="array" ref="P8078">IF(ISNUMBER(_34_KNMI_Stations[[#This Row],[Etmaal temperatuur °C]]),IF(_34_KNMI_Stations[[#This Row],[Etmaal temperatuur °C]]&gt;stookgrens[],_34_KNMI_Stations[[#This Row],[Etmaal temperatuur °C]]-stookgrens[],0),"")</f>
        <v>0</v>
      </c>
    </row>
    <row r="8079" spans="1:16" x14ac:dyDescent="0.25">
      <c r="A8079">
        <v>310</v>
      </c>
      <c r="B8079" s="110">
        <v>45815</v>
      </c>
      <c r="C8079" s="89">
        <v>8.6</v>
      </c>
      <c r="D8079" s="89">
        <v>14.3</v>
      </c>
      <c r="E8079" s="96">
        <v>1586</v>
      </c>
      <c r="F8079" s="89">
        <v>4.9000000000000004</v>
      </c>
      <c r="G8079" s="89">
        <v>1007</v>
      </c>
      <c r="H8079">
        <v>0.84</v>
      </c>
      <c r="I8079" t="s">
        <v>20</v>
      </c>
      <c r="J8079">
        <v>0.8</v>
      </c>
      <c r="K8079">
        <v>6</v>
      </c>
      <c r="L8079">
        <v>2025</v>
      </c>
      <c r="M8079" t="s">
        <v>351</v>
      </c>
      <c r="N8079" s="89" cm="1">
        <f t="array" ref="N8079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8079" s="89">
        <f>_34_KNMI_Stations[[#This Row],[graaddagen]]*_34_KNMI_Stations[[#This Row],[Gewogen factor]]</f>
        <v>2.9599999999999995</v>
      </c>
      <c r="P8079" s="89" cm="1">
        <f t="array" ref="P8079">IF(ISNUMBER(_34_KNMI_Stations[[#This Row],[Etmaal temperatuur °C]]),IF(_34_KNMI_Stations[[#This Row],[Etmaal temperatuur °C]]&gt;stookgrens[],_34_KNMI_Stations[[#This Row],[Etmaal temperatuur °C]]-stookgrens[],0),"")</f>
        <v>0</v>
      </c>
    </row>
    <row r="8080" spans="1:16" x14ac:dyDescent="0.25">
      <c r="A8080">
        <v>310</v>
      </c>
      <c r="B8080" s="110">
        <v>45816</v>
      </c>
      <c r="C8080" s="89">
        <v>9.3000000000000007</v>
      </c>
      <c r="D8080" s="89">
        <v>14.1</v>
      </c>
      <c r="E8080" s="96">
        <v>2278</v>
      </c>
      <c r="F8080" s="89">
        <v>1.8</v>
      </c>
      <c r="G8080" s="89">
        <v>1015.7</v>
      </c>
      <c r="H8080">
        <v>0.72</v>
      </c>
      <c r="I8080" t="s">
        <v>20</v>
      </c>
      <c r="J8080">
        <v>0.8</v>
      </c>
      <c r="K8080">
        <v>6</v>
      </c>
      <c r="L8080">
        <v>2025</v>
      </c>
      <c r="M8080" t="s">
        <v>351</v>
      </c>
      <c r="N8080" s="89" cm="1">
        <f t="array" ref="N8080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8080" s="89">
        <f>_34_KNMI_Stations[[#This Row],[graaddagen]]*_34_KNMI_Stations[[#This Row],[Gewogen factor]]</f>
        <v>3.1200000000000006</v>
      </c>
      <c r="P8080" s="89" cm="1">
        <f t="array" ref="P8080">IF(ISNUMBER(_34_KNMI_Stations[[#This Row],[Etmaal temperatuur °C]]),IF(_34_KNMI_Stations[[#This Row],[Etmaal temperatuur °C]]&gt;stookgrens[],_34_KNMI_Stations[[#This Row],[Etmaal temperatuur °C]]-stookgrens[],0),"")</f>
        <v>0</v>
      </c>
    </row>
    <row r="8081" spans="1:16" x14ac:dyDescent="0.25">
      <c r="A8081">
        <v>310</v>
      </c>
      <c r="B8081" s="110">
        <v>45817</v>
      </c>
      <c r="C8081" s="89">
        <v>6</v>
      </c>
      <c r="D8081" s="89">
        <v>14.8</v>
      </c>
      <c r="E8081" s="96">
        <v>1696</v>
      </c>
      <c r="F8081" s="89">
        <v>0</v>
      </c>
      <c r="G8081" s="89">
        <v>1021.6</v>
      </c>
      <c r="H8081">
        <v>0.78</v>
      </c>
      <c r="I8081" t="s">
        <v>20</v>
      </c>
      <c r="J8081">
        <v>0.8</v>
      </c>
      <c r="K8081">
        <v>6</v>
      </c>
      <c r="L8081">
        <v>2025</v>
      </c>
      <c r="M8081" t="s">
        <v>352</v>
      </c>
      <c r="N8081" s="89" cm="1">
        <f t="array" ref="N8081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8081" s="89">
        <f>_34_KNMI_Stations[[#This Row],[graaddagen]]*_34_KNMI_Stations[[#This Row],[Gewogen factor]]</f>
        <v>2.5599999999999996</v>
      </c>
      <c r="P8081" s="89" cm="1">
        <f t="array" ref="P8081">IF(ISNUMBER(_34_KNMI_Stations[[#This Row],[Etmaal temperatuur °C]]),IF(_34_KNMI_Stations[[#This Row],[Etmaal temperatuur °C]]&gt;stookgrens[],_34_KNMI_Stations[[#This Row],[Etmaal temperatuur °C]]-stookgrens[],0),"")</f>
        <v>0</v>
      </c>
    </row>
    <row r="8082" spans="1:16" x14ac:dyDescent="0.25">
      <c r="A8082">
        <v>310</v>
      </c>
      <c r="B8082" s="110">
        <v>45818</v>
      </c>
      <c r="C8082" s="89">
        <v>8</v>
      </c>
      <c r="D8082" s="89">
        <v>15.1</v>
      </c>
      <c r="E8082" s="96">
        <v>1325</v>
      </c>
      <c r="F8082" s="89">
        <v>-0.1</v>
      </c>
      <c r="G8082" s="89">
        <v>1017.7</v>
      </c>
      <c r="H8082">
        <v>0.8</v>
      </c>
      <c r="I8082" t="s">
        <v>20</v>
      </c>
      <c r="J8082">
        <v>0.8</v>
      </c>
      <c r="K8082">
        <v>6</v>
      </c>
      <c r="L8082">
        <v>2025</v>
      </c>
      <c r="M8082" t="s">
        <v>352</v>
      </c>
      <c r="N8082" s="89" cm="1">
        <f t="array" ref="N8082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8082" s="89">
        <f>_34_KNMI_Stations[[#This Row],[graaddagen]]*_34_KNMI_Stations[[#This Row],[Gewogen factor]]</f>
        <v>2.3200000000000003</v>
      </c>
      <c r="P8082" s="89" cm="1">
        <f t="array" ref="P8082">IF(ISNUMBER(_34_KNMI_Stations[[#This Row],[Etmaal temperatuur °C]]),IF(_34_KNMI_Stations[[#This Row],[Etmaal temperatuur °C]]&gt;stookgrens[],_34_KNMI_Stations[[#This Row],[Etmaal temperatuur °C]]-stookgrens[],0),"")</f>
        <v>0</v>
      </c>
    </row>
    <row r="8083" spans="1:16" x14ac:dyDescent="0.25">
      <c r="A8083">
        <v>310</v>
      </c>
      <c r="B8083" s="110">
        <v>45819</v>
      </c>
      <c r="C8083" s="89">
        <v>4.2</v>
      </c>
      <c r="D8083" s="89">
        <v>16.7</v>
      </c>
      <c r="E8083" s="96">
        <v>2904</v>
      </c>
      <c r="F8083" s="89">
        <v>0</v>
      </c>
      <c r="G8083" s="89">
        <v>1021.1</v>
      </c>
      <c r="H8083">
        <v>0.7</v>
      </c>
      <c r="I8083" t="s">
        <v>20</v>
      </c>
      <c r="J8083">
        <v>0.8</v>
      </c>
      <c r="K8083">
        <v>6</v>
      </c>
      <c r="L8083">
        <v>2025</v>
      </c>
      <c r="M8083" t="s">
        <v>352</v>
      </c>
      <c r="N8083" s="89" cm="1">
        <f t="array" ref="N8083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8083" s="89">
        <f>_34_KNMI_Stations[[#This Row],[graaddagen]]*_34_KNMI_Stations[[#This Row],[Gewogen factor]]</f>
        <v>1.0400000000000007</v>
      </c>
      <c r="P8083" s="89" cm="1">
        <f t="array" ref="P8083">IF(ISNUMBER(_34_KNMI_Stations[[#This Row],[Etmaal temperatuur °C]]),IF(_34_KNMI_Stations[[#This Row],[Etmaal temperatuur °C]]&gt;stookgrens[],_34_KNMI_Stations[[#This Row],[Etmaal temperatuur °C]]-stookgrens[],0),"")</f>
        <v>0</v>
      </c>
    </row>
    <row r="8084" spans="1:16" x14ac:dyDescent="0.25">
      <c r="A8084">
        <v>310</v>
      </c>
      <c r="B8084" s="110">
        <v>45820</v>
      </c>
      <c r="C8084" s="89">
        <v>6</v>
      </c>
      <c r="D8084" s="89">
        <v>20.2</v>
      </c>
      <c r="E8084" s="96">
        <v>2844</v>
      </c>
      <c r="F8084" s="89">
        <v>0</v>
      </c>
      <c r="G8084" s="89">
        <v>1015.2</v>
      </c>
      <c r="H8084">
        <v>0.67</v>
      </c>
      <c r="I8084" t="s">
        <v>20</v>
      </c>
      <c r="J8084">
        <v>0.8</v>
      </c>
      <c r="K8084">
        <v>6</v>
      </c>
      <c r="L8084">
        <v>2025</v>
      </c>
      <c r="M8084" t="s">
        <v>352</v>
      </c>
      <c r="N8084" s="89" cm="1">
        <f t="array" ref="N8084">IF(ISNUMBER(_34_KNMI_Stations[[#This Row],[Etmaal temperatuur °C]]),IF(_34_KNMI_Stations[[#This Row],[Etmaal temperatuur °C]]&lt;stookgrens[],stookgrens[]-_34_KNMI_Stations[[#This Row],[Etmaal temperatuur °C]],0),"")</f>
        <v>0</v>
      </c>
      <c r="O8084" s="89">
        <f>_34_KNMI_Stations[[#This Row],[graaddagen]]*_34_KNMI_Stations[[#This Row],[Gewogen factor]]</f>
        <v>0</v>
      </c>
      <c r="P8084" s="89" cm="1">
        <f t="array" ref="P8084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8085" spans="1:16" x14ac:dyDescent="0.25">
      <c r="A8085">
        <v>310</v>
      </c>
      <c r="B8085" s="110">
        <v>45821</v>
      </c>
      <c r="C8085" s="89">
        <v>4.2</v>
      </c>
      <c r="D8085" s="89">
        <v>22.9</v>
      </c>
      <c r="E8085" s="96">
        <v>2670</v>
      </c>
      <c r="F8085" s="89">
        <v>0</v>
      </c>
      <c r="G8085" s="89">
        <v>1017.7</v>
      </c>
      <c r="H8085">
        <v>0.68</v>
      </c>
      <c r="I8085" t="s">
        <v>20</v>
      </c>
      <c r="J8085">
        <v>0.8</v>
      </c>
      <c r="K8085">
        <v>6</v>
      </c>
      <c r="L8085">
        <v>2025</v>
      </c>
      <c r="M8085" t="s">
        <v>352</v>
      </c>
      <c r="N8085" s="89" cm="1">
        <f t="array" ref="N8085">IF(ISNUMBER(_34_KNMI_Stations[[#This Row],[Etmaal temperatuur °C]]),IF(_34_KNMI_Stations[[#This Row],[Etmaal temperatuur °C]]&lt;stookgrens[],stookgrens[]-_34_KNMI_Stations[[#This Row],[Etmaal temperatuur °C]],0),"")</f>
        <v>0</v>
      </c>
      <c r="O8085" s="89">
        <f>_34_KNMI_Stations[[#This Row],[graaddagen]]*_34_KNMI_Stations[[#This Row],[Gewogen factor]]</f>
        <v>0</v>
      </c>
      <c r="P8085" s="89" cm="1">
        <f t="array" ref="P8085">IF(ISNUMBER(_34_KNMI_Stations[[#This Row],[Etmaal temperatuur °C]]),IF(_34_KNMI_Stations[[#This Row],[Etmaal temperatuur °C]]&gt;stookgrens[],_34_KNMI_Stations[[#This Row],[Etmaal temperatuur °C]]-stookgrens[],0),"")</f>
        <v>4.8999999999999986</v>
      </c>
    </row>
    <row r="8086" spans="1:16" x14ac:dyDescent="0.25">
      <c r="A8086">
        <v>310</v>
      </c>
      <c r="B8086" s="110">
        <v>45822</v>
      </c>
      <c r="C8086" s="89">
        <v>5.7</v>
      </c>
      <c r="D8086" s="89">
        <v>19.600000000000001</v>
      </c>
      <c r="E8086" s="96">
        <v>1878</v>
      </c>
      <c r="F8086" s="89">
        <v>1.3</v>
      </c>
      <c r="G8086" s="89">
        <v>1017.3</v>
      </c>
      <c r="H8086">
        <v>0.77</v>
      </c>
      <c r="I8086" t="s">
        <v>20</v>
      </c>
      <c r="J8086">
        <v>0.8</v>
      </c>
      <c r="K8086">
        <v>6</v>
      </c>
      <c r="L8086">
        <v>2025</v>
      </c>
      <c r="M8086" t="s">
        <v>352</v>
      </c>
      <c r="N8086" s="89" cm="1">
        <f t="array" ref="N8086">IF(ISNUMBER(_34_KNMI_Stations[[#This Row],[Etmaal temperatuur °C]]),IF(_34_KNMI_Stations[[#This Row],[Etmaal temperatuur °C]]&lt;stookgrens[],stookgrens[]-_34_KNMI_Stations[[#This Row],[Etmaal temperatuur °C]],0),"")</f>
        <v>0</v>
      </c>
      <c r="O8086" s="89">
        <f>_34_KNMI_Stations[[#This Row],[graaddagen]]*_34_KNMI_Stations[[#This Row],[Gewogen factor]]</f>
        <v>0</v>
      </c>
      <c r="P8086" s="89" cm="1">
        <f t="array" ref="P8086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8087" spans="1:16" x14ac:dyDescent="0.25">
      <c r="A8087">
        <v>310</v>
      </c>
      <c r="B8087" s="110">
        <v>45823</v>
      </c>
      <c r="C8087" s="89">
        <v>6.5</v>
      </c>
      <c r="D8087" s="89">
        <v>17.399999999999999</v>
      </c>
      <c r="E8087" s="96">
        <v>2879</v>
      </c>
      <c r="F8087" s="89">
        <v>0</v>
      </c>
      <c r="G8087" s="89">
        <v>1022.6</v>
      </c>
      <c r="H8087">
        <v>0.76</v>
      </c>
      <c r="I8087" t="s">
        <v>20</v>
      </c>
      <c r="J8087">
        <v>0.8</v>
      </c>
      <c r="K8087">
        <v>6</v>
      </c>
      <c r="L8087">
        <v>2025</v>
      </c>
      <c r="M8087" t="s">
        <v>352</v>
      </c>
      <c r="N8087" s="89" cm="1">
        <f t="array" ref="N8087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8087" s="89">
        <f>_34_KNMI_Stations[[#This Row],[graaddagen]]*_34_KNMI_Stations[[#This Row],[Gewogen factor]]</f>
        <v>0.48000000000000115</v>
      </c>
      <c r="P8087" s="89" cm="1">
        <f t="array" ref="P8087">IF(ISNUMBER(_34_KNMI_Stations[[#This Row],[Etmaal temperatuur °C]]),IF(_34_KNMI_Stations[[#This Row],[Etmaal temperatuur °C]]&gt;stookgrens[],_34_KNMI_Stations[[#This Row],[Etmaal temperatuur °C]]-stookgrens[],0),"")</f>
        <v>0</v>
      </c>
    </row>
    <row r="8088" spans="1:16" x14ac:dyDescent="0.25">
      <c r="A8088">
        <v>310</v>
      </c>
      <c r="B8088" s="110">
        <v>45824</v>
      </c>
      <c r="C8088" s="89">
        <v>3.6</v>
      </c>
      <c r="D8088" s="89">
        <v>18.600000000000001</v>
      </c>
      <c r="E8088" s="96">
        <v>2969</v>
      </c>
      <c r="F8088" s="89">
        <v>0</v>
      </c>
      <c r="G8088" s="89">
        <v>1027.5</v>
      </c>
      <c r="H8088">
        <v>0.69</v>
      </c>
      <c r="I8088" t="s">
        <v>20</v>
      </c>
      <c r="J8088">
        <v>0.8</v>
      </c>
      <c r="K8088">
        <v>6</v>
      </c>
      <c r="L8088">
        <v>2025</v>
      </c>
      <c r="M8088" t="s">
        <v>353</v>
      </c>
      <c r="N8088" s="89" cm="1">
        <f t="array" ref="N8088">IF(ISNUMBER(_34_KNMI_Stations[[#This Row],[Etmaal temperatuur °C]]),IF(_34_KNMI_Stations[[#This Row],[Etmaal temperatuur °C]]&lt;stookgrens[],stookgrens[]-_34_KNMI_Stations[[#This Row],[Etmaal temperatuur °C]],0),"")</f>
        <v>0</v>
      </c>
      <c r="O8088" s="89">
        <f>_34_KNMI_Stations[[#This Row],[graaddagen]]*_34_KNMI_Stations[[#This Row],[Gewogen factor]]</f>
        <v>0</v>
      </c>
      <c r="P8088" s="89" cm="1">
        <f t="array" ref="P8088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8089" spans="1:16" x14ac:dyDescent="0.25">
      <c r="A8089">
        <v>310</v>
      </c>
      <c r="B8089" s="110">
        <v>45825</v>
      </c>
      <c r="C8089" s="89">
        <v>3.5</v>
      </c>
      <c r="D8089" s="89">
        <v>19.399999999999999</v>
      </c>
      <c r="E8089" s="96">
        <v>2805</v>
      </c>
      <c r="F8089" s="89">
        <v>0</v>
      </c>
      <c r="G8089" s="89">
        <v>1025.7</v>
      </c>
      <c r="H8089">
        <v>0.71</v>
      </c>
      <c r="I8089" t="s">
        <v>20</v>
      </c>
      <c r="J8089">
        <v>0.8</v>
      </c>
      <c r="K8089">
        <v>6</v>
      </c>
      <c r="L8089">
        <v>2025</v>
      </c>
      <c r="M8089" t="s">
        <v>353</v>
      </c>
      <c r="N8089" s="89" cm="1">
        <f t="array" ref="N8089">IF(ISNUMBER(_34_KNMI_Stations[[#This Row],[Etmaal temperatuur °C]]),IF(_34_KNMI_Stations[[#This Row],[Etmaal temperatuur °C]]&lt;stookgrens[],stookgrens[]-_34_KNMI_Stations[[#This Row],[Etmaal temperatuur °C]],0),"")</f>
        <v>0</v>
      </c>
      <c r="O8089" s="89">
        <f>_34_KNMI_Stations[[#This Row],[graaddagen]]*_34_KNMI_Stations[[#This Row],[Gewogen factor]]</f>
        <v>0</v>
      </c>
      <c r="P8089" s="89" cm="1">
        <f t="array" ref="P8089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8090" spans="1:16" x14ac:dyDescent="0.25">
      <c r="A8090">
        <v>310</v>
      </c>
      <c r="B8090" s="110">
        <v>45826</v>
      </c>
      <c r="C8090" s="89">
        <v>3.9</v>
      </c>
      <c r="D8090" s="89">
        <v>19.3</v>
      </c>
      <c r="E8090" s="96">
        <v>2900</v>
      </c>
      <c r="F8090" s="89">
        <v>0</v>
      </c>
      <c r="G8090" s="89">
        <v>1024.5999999999999</v>
      </c>
      <c r="H8090">
        <v>0.72</v>
      </c>
      <c r="I8090" t="s">
        <v>20</v>
      </c>
      <c r="J8090">
        <v>0.8</v>
      </c>
      <c r="K8090">
        <v>6</v>
      </c>
      <c r="L8090">
        <v>2025</v>
      </c>
      <c r="M8090" t="s">
        <v>353</v>
      </c>
      <c r="N8090" s="89" cm="1">
        <f t="array" ref="N8090">IF(ISNUMBER(_34_KNMI_Stations[[#This Row],[Etmaal temperatuur °C]]),IF(_34_KNMI_Stations[[#This Row],[Etmaal temperatuur °C]]&lt;stookgrens[],stookgrens[]-_34_KNMI_Stations[[#This Row],[Etmaal temperatuur °C]],0),"")</f>
        <v>0</v>
      </c>
      <c r="O8090" s="89">
        <f>_34_KNMI_Stations[[#This Row],[graaddagen]]*_34_KNMI_Stations[[#This Row],[Gewogen factor]]</f>
        <v>0</v>
      </c>
      <c r="P8090" s="89" cm="1">
        <f t="array" ref="P8090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8091" spans="1:16" x14ac:dyDescent="0.25">
      <c r="A8091">
        <v>310</v>
      </c>
      <c r="B8091" s="110">
        <v>45827</v>
      </c>
      <c r="C8091" s="89">
        <v>3.7</v>
      </c>
      <c r="D8091" s="89">
        <v>20.5</v>
      </c>
      <c r="E8091" s="96">
        <v>2632</v>
      </c>
      <c r="F8091" s="89">
        <v>0</v>
      </c>
      <c r="G8091" s="89">
        <v>1026.0999999999999</v>
      </c>
      <c r="H8091">
        <v>0.71</v>
      </c>
      <c r="I8091" t="s">
        <v>20</v>
      </c>
      <c r="J8091">
        <v>0.8</v>
      </c>
      <c r="K8091">
        <v>6</v>
      </c>
      <c r="L8091">
        <v>2025</v>
      </c>
      <c r="M8091" t="s">
        <v>353</v>
      </c>
      <c r="N8091" s="89" cm="1">
        <f t="array" ref="N8091">IF(ISNUMBER(_34_KNMI_Stations[[#This Row],[Etmaal temperatuur °C]]),IF(_34_KNMI_Stations[[#This Row],[Etmaal temperatuur °C]]&lt;stookgrens[],stookgrens[]-_34_KNMI_Stations[[#This Row],[Etmaal temperatuur °C]],0),"")</f>
        <v>0</v>
      </c>
      <c r="O8091" s="89">
        <f>_34_KNMI_Stations[[#This Row],[graaddagen]]*_34_KNMI_Stations[[#This Row],[Gewogen factor]]</f>
        <v>0</v>
      </c>
      <c r="P8091" s="89" cm="1">
        <f t="array" ref="P8091">IF(ISNUMBER(_34_KNMI_Stations[[#This Row],[Etmaal temperatuur °C]]),IF(_34_KNMI_Stations[[#This Row],[Etmaal temperatuur °C]]&gt;stookgrens[],_34_KNMI_Stations[[#This Row],[Etmaal temperatuur °C]]-stookgrens[],0),"")</f>
        <v>2.5</v>
      </c>
    </row>
    <row r="8092" spans="1:16" x14ac:dyDescent="0.25">
      <c r="A8092">
        <v>310</v>
      </c>
      <c r="B8092" s="110">
        <v>45828</v>
      </c>
      <c r="C8092" s="89">
        <v>4.5</v>
      </c>
      <c r="D8092" s="89">
        <v>21.6</v>
      </c>
      <c r="E8092" s="96">
        <v>2861</v>
      </c>
      <c r="F8092" s="89">
        <v>0</v>
      </c>
      <c r="G8092" s="89">
        <v>1024.5</v>
      </c>
      <c r="H8092">
        <v>0.56999999999999995</v>
      </c>
      <c r="I8092" t="s">
        <v>20</v>
      </c>
      <c r="J8092">
        <v>0.8</v>
      </c>
      <c r="K8092">
        <v>6</v>
      </c>
      <c r="L8092">
        <v>2025</v>
      </c>
      <c r="M8092" t="s">
        <v>353</v>
      </c>
      <c r="N8092" s="89" cm="1">
        <f t="array" ref="N8092">IF(ISNUMBER(_34_KNMI_Stations[[#This Row],[Etmaal temperatuur °C]]),IF(_34_KNMI_Stations[[#This Row],[Etmaal temperatuur °C]]&lt;stookgrens[],stookgrens[]-_34_KNMI_Stations[[#This Row],[Etmaal temperatuur °C]],0),"")</f>
        <v>0</v>
      </c>
      <c r="O8092" s="89">
        <f>_34_KNMI_Stations[[#This Row],[graaddagen]]*_34_KNMI_Stations[[#This Row],[Gewogen factor]]</f>
        <v>0</v>
      </c>
      <c r="P8092" s="89" cm="1">
        <f t="array" ref="P8092">IF(ISNUMBER(_34_KNMI_Stations[[#This Row],[Etmaal temperatuur °C]]),IF(_34_KNMI_Stations[[#This Row],[Etmaal temperatuur °C]]&gt;stookgrens[],_34_KNMI_Stations[[#This Row],[Etmaal temperatuur °C]]-stookgrens[],0),"")</f>
        <v>3.6000000000000014</v>
      </c>
    </row>
    <row r="8093" spans="1:16" x14ac:dyDescent="0.25">
      <c r="A8093">
        <v>310</v>
      </c>
      <c r="B8093" s="110">
        <v>45829</v>
      </c>
      <c r="C8093" s="89">
        <v>4.2</v>
      </c>
      <c r="D8093" s="89">
        <v>24.4</v>
      </c>
      <c r="E8093" s="96">
        <v>2970</v>
      </c>
      <c r="F8093" s="89">
        <v>0</v>
      </c>
      <c r="G8093" s="89">
        <v>1019</v>
      </c>
      <c r="H8093">
        <v>0.47</v>
      </c>
      <c r="I8093" t="s">
        <v>20</v>
      </c>
      <c r="J8093">
        <v>0.8</v>
      </c>
      <c r="K8093">
        <v>6</v>
      </c>
      <c r="L8093">
        <v>2025</v>
      </c>
      <c r="M8093" t="s">
        <v>353</v>
      </c>
      <c r="N8093" s="89" cm="1">
        <f t="array" ref="N8093">IF(ISNUMBER(_34_KNMI_Stations[[#This Row],[Etmaal temperatuur °C]]),IF(_34_KNMI_Stations[[#This Row],[Etmaal temperatuur °C]]&lt;stookgrens[],stookgrens[]-_34_KNMI_Stations[[#This Row],[Etmaal temperatuur °C]],0),"")</f>
        <v>0</v>
      </c>
      <c r="O8093" s="89">
        <f>_34_KNMI_Stations[[#This Row],[graaddagen]]*_34_KNMI_Stations[[#This Row],[Gewogen factor]]</f>
        <v>0</v>
      </c>
      <c r="P8093" s="89" cm="1">
        <f t="array" ref="P8093">IF(ISNUMBER(_34_KNMI_Stations[[#This Row],[Etmaal temperatuur °C]]),IF(_34_KNMI_Stations[[#This Row],[Etmaal temperatuur °C]]&gt;stookgrens[],_34_KNMI_Stations[[#This Row],[Etmaal temperatuur °C]]-stookgrens[],0),"")</f>
        <v>6.3999999999999986</v>
      </c>
    </row>
    <row r="8094" spans="1:16" x14ac:dyDescent="0.25">
      <c r="A8094">
        <v>310</v>
      </c>
      <c r="B8094" s="110">
        <v>45830</v>
      </c>
      <c r="C8094" s="89">
        <v>8.1999999999999993</v>
      </c>
      <c r="D8094" s="89">
        <v>20.9</v>
      </c>
      <c r="E8094" s="96">
        <v>2027</v>
      </c>
      <c r="F8094" s="89">
        <v>-0.1</v>
      </c>
      <c r="G8094" s="89">
        <v>1013.7</v>
      </c>
      <c r="H8094">
        <v>0.71</v>
      </c>
      <c r="I8094" t="s">
        <v>20</v>
      </c>
      <c r="J8094">
        <v>0.8</v>
      </c>
      <c r="K8094">
        <v>6</v>
      </c>
      <c r="L8094">
        <v>2025</v>
      </c>
      <c r="M8094" t="s">
        <v>353</v>
      </c>
      <c r="N8094" s="89" cm="1">
        <f t="array" ref="N8094">IF(ISNUMBER(_34_KNMI_Stations[[#This Row],[Etmaal temperatuur °C]]),IF(_34_KNMI_Stations[[#This Row],[Etmaal temperatuur °C]]&lt;stookgrens[],stookgrens[]-_34_KNMI_Stations[[#This Row],[Etmaal temperatuur °C]],0),"")</f>
        <v>0</v>
      </c>
      <c r="O8094" s="89">
        <f>_34_KNMI_Stations[[#This Row],[graaddagen]]*_34_KNMI_Stations[[#This Row],[Gewogen factor]]</f>
        <v>0</v>
      </c>
      <c r="P8094" s="89" cm="1">
        <f t="array" ref="P8094">IF(ISNUMBER(_34_KNMI_Stations[[#This Row],[Etmaal temperatuur °C]]),IF(_34_KNMI_Stations[[#This Row],[Etmaal temperatuur °C]]&gt;stookgrens[],_34_KNMI_Stations[[#This Row],[Etmaal temperatuur °C]]-stookgrens[],0),"")</f>
        <v>2.8999999999999986</v>
      </c>
    </row>
    <row r="8095" spans="1:16" x14ac:dyDescent="0.25">
      <c r="A8095">
        <v>310</v>
      </c>
      <c r="B8095" s="110">
        <v>45831</v>
      </c>
      <c r="C8095" s="89">
        <v>10.6</v>
      </c>
      <c r="D8095" s="89">
        <v>18.2</v>
      </c>
      <c r="E8095" s="96">
        <v>2295</v>
      </c>
      <c r="F8095" s="89">
        <v>0.5</v>
      </c>
      <c r="G8095" s="89">
        <v>1013</v>
      </c>
      <c r="H8095">
        <v>0.69</v>
      </c>
      <c r="I8095" t="s">
        <v>20</v>
      </c>
      <c r="J8095">
        <v>0.8</v>
      </c>
      <c r="K8095">
        <v>6</v>
      </c>
      <c r="L8095">
        <v>2025</v>
      </c>
      <c r="M8095" t="s">
        <v>354</v>
      </c>
      <c r="N8095" s="89" cm="1">
        <f t="array" ref="N8095">IF(ISNUMBER(_34_KNMI_Stations[[#This Row],[Etmaal temperatuur °C]]),IF(_34_KNMI_Stations[[#This Row],[Etmaal temperatuur °C]]&lt;stookgrens[],stookgrens[]-_34_KNMI_Stations[[#This Row],[Etmaal temperatuur °C]],0),"")</f>
        <v>0</v>
      </c>
      <c r="O8095" s="89">
        <f>_34_KNMI_Stations[[#This Row],[graaddagen]]*_34_KNMI_Stations[[#This Row],[Gewogen factor]]</f>
        <v>0</v>
      </c>
      <c r="P8095" s="89" cm="1">
        <f t="array" ref="P8095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8096" spans="1:16" x14ac:dyDescent="0.25">
      <c r="A8096">
        <v>310</v>
      </c>
      <c r="B8096" s="110">
        <v>45832</v>
      </c>
      <c r="C8096" s="89">
        <v>9.5</v>
      </c>
      <c r="D8096" s="89">
        <v>17.8</v>
      </c>
      <c r="E8096" s="96">
        <v>1487</v>
      </c>
      <c r="F8096" s="89">
        <v>1</v>
      </c>
      <c r="G8096" s="89">
        <v>1013</v>
      </c>
      <c r="H8096">
        <v>0.8</v>
      </c>
      <c r="I8096" t="s">
        <v>20</v>
      </c>
      <c r="J8096">
        <v>0.8</v>
      </c>
      <c r="K8096">
        <v>6</v>
      </c>
      <c r="L8096">
        <v>2025</v>
      </c>
      <c r="M8096" t="s">
        <v>354</v>
      </c>
      <c r="N8096" s="89" cm="1">
        <f t="array" ref="N8096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8096" s="89">
        <f>_34_KNMI_Stations[[#This Row],[graaddagen]]*_34_KNMI_Stations[[#This Row],[Gewogen factor]]</f>
        <v>0.15999999999999945</v>
      </c>
      <c r="P8096" s="89" cm="1">
        <f t="array" ref="P8096">IF(ISNUMBER(_34_KNMI_Stations[[#This Row],[Etmaal temperatuur °C]]),IF(_34_KNMI_Stations[[#This Row],[Etmaal temperatuur °C]]&gt;stookgrens[],_34_KNMI_Stations[[#This Row],[Etmaal temperatuur °C]]-stookgrens[],0),"")</f>
        <v>0</v>
      </c>
    </row>
    <row r="8097" spans="1:16" x14ac:dyDescent="0.25">
      <c r="A8097">
        <v>310</v>
      </c>
      <c r="B8097" s="110">
        <v>45833</v>
      </c>
      <c r="C8097" s="89">
        <v>4.8</v>
      </c>
      <c r="D8097" s="89">
        <v>19.899999999999999</v>
      </c>
      <c r="E8097" s="96">
        <v>1923</v>
      </c>
      <c r="F8097" s="89">
        <v>2</v>
      </c>
      <c r="G8097" s="89">
        <v>1012.4</v>
      </c>
      <c r="H8097">
        <v>0.81</v>
      </c>
      <c r="I8097" t="s">
        <v>20</v>
      </c>
      <c r="J8097">
        <v>0.8</v>
      </c>
      <c r="K8097">
        <v>6</v>
      </c>
      <c r="L8097">
        <v>2025</v>
      </c>
      <c r="M8097" t="s">
        <v>354</v>
      </c>
      <c r="N8097" s="89" cm="1">
        <f t="array" ref="N8097">IF(ISNUMBER(_34_KNMI_Stations[[#This Row],[Etmaal temperatuur °C]]),IF(_34_KNMI_Stations[[#This Row],[Etmaal temperatuur °C]]&lt;stookgrens[],stookgrens[]-_34_KNMI_Stations[[#This Row],[Etmaal temperatuur °C]],0),"")</f>
        <v>0</v>
      </c>
      <c r="O8097" s="89">
        <f>_34_KNMI_Stations[[#This Row],[graaddagen]]*_34_KNMI_Stations[[#This Row],[Gewogen factor]]</f>
        <v>0</v>
      </c>
      <c r="P8097" s="89" cm="1">
        <f t="array" ref="P8097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8098" spans="1:16" x14ac:dyDescent="0.25">
      <c r="A8098">
        <v>310</v>
      </c>
      <c r="B8098" s="110">
        <v>45834</v>
      </c>
      <c r="C8098" s="89">
        <v>9</v>
      </c>
      <c r="D8098" s="89">
        <v>19.3</v>
      </c>
      <c r="E8098" s="96">
        <v>1454</v>
      </c>
      <c r="F8098" s="89">
        <v>3.7</v>
      </c>
      <c r="G8098" s="89">
        <v>1013</v>
      </c>
      <c r="H8098">
        <v>0.82</v>
      </c>
      <c r="I8098" t="s">
        <v>20</v>
      </c>
      <c r="J8098">
        <v>0.8</v>
      </c>
      <c r="K8098">
        <v>6</v>
      </c>
      <c r="L8098">
        <v>2025</v>
      </c>
      <c r="M8098" t="s">
        <v>354</v>
      </c>
      <c r="N8098" s="89" cm="1">
        <f t="array" ref="N8098">IF(ISNUMBER(_34_KNMI_Stations[[#This Row],[Etmaal temperatuur °C]]),IF(_34_KNMI_Stations[[#This Row],[Etmaal temperatuur °C]]&lt;stookgrens[],stookgrens[]-_34_KNMI_Stations[[#This Row],[Etmaal temperatuur °C]],0),"")</f>
        <v>0</v>
      </c>
      <c r="O8098" s="89">
        <f>_34_KNMI_Stations[[#This Row],[graaddagen]]*_34_KNMI_Stations[[#This Row],[Gewogen factor]]</f>
        <v>0</v>
      </c>
      <c r="P8098" s="89" cm="1">
        <f t="array" ref="P8098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8099" spans="1:16" x14ac:dyDescent="0.25">
      <c r="A8099">
        <v>310</v>
      </c>
      <c r="B8099" s="110">
        <v>45835</v>
      </c>
      <c r="C8099" s="89">
        <v>6.6</v>
      </c>
      <c r="D8099" s="89">
        <v>19.3</v>
      </c>
      <c r="E8099" s="96">
        <v>2602</v>
      </c>
      <c r="F8099" s="89">
        <v>1</v>
      </c>
      <c r="G8099" s="89">
        <v>1021.6</v>
      </c>
      <c r="H8099">
        <v>0.76</v>
      </c>
      <c r="I8099" t="s">
        <v>20</v>
      </c>
      <c r="J8099">
        <v>0.8</v>
      </c>
      <c r="K8099">
        <v>6</v>
      </c>
      <c r="L8099">
        <v>2025</v>
      </c>
      <c r="M8099" t="s">
        <v>354</v>
      </c>
      <c r="N8099" s="89" cm="1">
        <f t="array" ref="N8099">IF(ISNUMBER(_34_KNMI_Stations[[#This Row],[Etmaal temperatuur °C]]),IF(_34_KNMI_Stations[[#This Row],[Etmaal temperatuur °C]]&lt;stookgrens[],stookgrens[]-_34_KNMI_Stations[[#This Row],[Etmaal temperatuur °C]],0),"")</f>
        <v>0</v>
      </c>
      <c r="O8099" s="89">
        <f>_34_KNMI_Stations[[#This Row],[graaddagen]]*_34_KNMI_Stations[[#This Row],[Gewogen factor]]</f>
        <v>0</v>
      </c>
      <c r="P8099" s="89" cm="1">
        <f t="array" ref="P8099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8100" spans="1:16" x14ac:dyDescent="0.25">
      <c r="A8100">
        <v>310</v>
      </c>
      <c r="B8100" s="110">
        <v>45836</v>
      </c>
      <c r="C8100" s="89">
        <v>7.7</v>
      </c>
      <c r="D8100" s="89">
        <v>20.8</v>
      </c>
      <c r="E8100" s="96">
        <v>2584</v>
      </c>
      <c r="F8100" s="89">
        <v>0</v>
      </c>
      <c r="G8100" s="89">
        <v>1024.2</v>
      </c>
      <c r="H8100">
        <v>0.82</v>
      </c>
      <c r="I8100" t="s">
        <v>20</v>
      </c>
      <c r="J8100">
        <v>0.8</v>
      </c>
      <c r="K8100">
        <v>6</v>
      </c>
      <c r="L8100">
        <v>2025</v>
      </c>
      <c r="M8100" t="s">
        <v>354</v>
      </c>
      <c r="N8100" s="89" cm="1">
        <f t="array" ref="N8100">IF(ISNUMBER(_34_KNMI_Stations[[#This Row],[Etmaal temperatuur °C]]),IF(_34_KNMI_Stations[[#This Row],[Etmaal temperatuur °C]]&lt;stookgrens[],stookgrens[]-_34_KNMI_Stations[[#This Row],[Etmaal temperatuur °C]],0),"")</f>
        <v>0</v>
      </c>
      <c r="O8100" s="89">
        <f>_34_KNMI_Stations[[#This Row],[graaddagen]]*_34_KNMI_Stations[[#This Row],[Gewogen factor]]</f>
        <v>0</v>
      </c>
      <c r="P8100" s="89" cm="1">
        <f t="array" ref="P8100">IF(ISNUMBER(_34_KNMI_Stations[[#This Row],[Etmaal temperatuur °C]]),IF(_34_KNMI_Stations[[#This Row],[Etmaal temperatuur °C]]&gt;stookgrens[],_34_KNMI_Stations[[#This Row],[Etmaal temperatuur °C]]-stookgrens[],0),"")</f>
        <v>2.8000000000000007</v>
      </c>
    </row>
    <row r="8101" spans="1:16" x14ac:dyDescent="0.25">
      <c r="A8101">
        <v>310</v>
      </c>
      <c r="B8101" s="110">
        <v>45837</v>
      </c>
      <c r="C8101" s="89">
        <v>4.3</v>
      </c>
      <c r="D8101" s="89">
        <v>21.1</v>
      </c>
      <c r="E8101" s="96">
        <v>2845</v>
      </c>
      <c r="F8101" s="89">
        <v>0</v>
      </c>
      <c r="G8101" s="89">
        <v>1024.5999999999999</v>
      </c>
      <c r="H8101">
        <v>0.77</v>
      </c>
      <c r="I8101" t="s">
        <v>20</v>
      </c>
      <c r="J8101">
        <v>0.8</v>
      </c>
      <c r="K8101">
        <v>6</v>
      </c>
      <c r="L8101">
        <v>2025</v>
      </c>
      <c r="M8101" t="s">
        <v>354</v>
      </c>
      <c r="N8101" s="89" cm="1">
        <f t="array" ref="N8101">IF(ISNUMBER(_34_KNMI_Stations[[#This Row],[Etmaal temperatuur °C]]),IF(_34_KNMI_Stations[[#This Row],[Etmaal temperatuur °C]]&lt;stookgrens[],stookgrens[]-_34_KNMI_Stations[[#This Row],[Etmaal temperatuur °C]],0),"")</f>
        <v>0</v>
      </c>
      <c r="O8101" s="89">
        <f>_34_KNMI_Stations[[#This Row],[graaddagen]]*_34_KNMI_Stations[[#This Row],[Gewogen factor]]</f>
        <v>0</v>
      </c>
      <c r="P8101" s="89" cm="1">
        <f t="array" ref="P8101">IF(ISNUMBER(_34_KNMI_Stations[[#This Row],[Etmaal temperatuur °C]]),IF(_34_KNMI_Stations[[#This Row],[Etmaal temperatuur °C]]&gt;stookgrens[],_34_KNMI_Stations[[#This Row],[Etmaal temperatuur °C]]-stookgrens[],0),"")</f>
        <v>3.1000000000000014</v>
      </c>
    </row>
    <row r="8102" spans="1:16" x14ac:dyDescent="0.25">
      <c r="A8102">
        <v>310</v>
      </c>
      <c r="B8102" s="110">
        <v>45838</v>
      </c>
      <c r="C8102" s="89">
        <v>3.8</v>
      </c>
      <c r="D8102" s="89">
        <v>24.7</v>
      </c>
      <c r="E8102" s="96">
        <v>2911</v>
      </c>
      <c r="F8102" s="89">
        <v>0</v>
      </c>
      <c r="G8102" s="89">
        <v>1018.7</v>
      </c>
      <c r="H8102">
        <v>0.65</v>
      </c>
      <c r="I8102" t="s">
        <v>20</v>
      </c>
      <c r="J8102">
        <v>0.8</v>
      </c>
      <c r="K8102">
        <v>6</v>
      </c>
      <c r="L8102">
        <v>2025</v>
      </c>
      <c r="M8102" t="s">
        <v>355</v>
      </c>
      <c r="N8102" s="89" cm="1">
        <f t="array" ref="N8102">IF(ISNUMBER(_34_KNMI_Stations[[#This Row],[Etmaal temperatuur °C]]),IF(_34_KNMI_Stations[[#This Row],[Etmaal temperatuur °C]]&lt;stookgrens[],stookgrens[]-_34_KNMI_Stations[[#This Row],[Etmaal temperatuur °C]],0),"")</f>
        <v>0</v>
      </c>
      <c r="O8102" s="89">
        <f>_34_KNMI_Stations[[#This Row],[graaddagen]]*_34_KNMI_Stations[[#This Row],[Gewogen factor]]</f>
        <v>0</v>
      </c>
      <c r="P8102" s="89" cm="1">
        <f t="array" ref="P8102">IF(ISNUMBER(_34_KNMI_Stations[[#This Row],[Etmaal temperatuur °C]]),IF(_34_KNMI_Stations[[#This Row],[Etmaal temperatuur °C]]&gt;stookgrens[],_34_KNMI_Stations[[#This Row],[Etmaal temperatuur °C]]-stookgrens[],0),"")</f>
        <v>6.6999999999999993</v>
      </c>
    </row>
    <row r="8103" spans="1:16" x14ac:dyDescent="0.25">
      <c r="A8103">
        <v>310</v>
      </c>
      <c r="B8103" s="110">
        <v>45839</v>
      </c>
      <c r="C8103" s="89">
        <v>4</v>
      </c>
      <c r="D8103" s="89">
        <v>26.1</v>
      </c>
      <c r="E8103" s="96">
        <v>2780</v>
      </c>
      <c r="F8103" s="89">
        <v>0</v>
      </c>
      <c r="G8103" s="89">
        <v>1014.3</v>
      </c>
      <c r="H8103">
        <v>0.63</v>
      </c>
      <c r="I8103" t="s">
        <v>20</v>
      </c>
      <c r="J8103">
        <v>0.8</v>
      </c>
      <c r="K8103">
        <v>7</v>
      </c>
      <c r="L8103">
        <v>2025</v>
      </c>
      <c r="M8103" t="s">
        <v>355</v>
      </c>
      <c r="N8103" s="89" cm="1">
        <f t="array" ref="N8103">IF(ISNUMBER(_34_KNMI_Stations[[#This Row],[Etmaal temperatuur °C]]),IF(_34_KNMI_Stations[[#This Row],[Etmaal temperatuur °C]]&lt;stookgrens[],stookgrens[]-_34_KNMI_Stations[[#This Row],[Etmaal temperatuur °C]],0),"")</f>
        <v>0</v>
      </c>
      <c r="O8103" s="89">
        <f>_34_KNMI_Stations[[#This Row],[graaddagen]]*_34_KNMI_Stations[[#This Row],[Gewogen factor]]</f>
        <v>0</v>
      </c>
      <c r="P8103" s="89" cm="1">
        <f t="array" ref="P8103">IF(ISNUMBER(_34_KNMI_Stations[[#This Row],[Etmaal temperatuur °C]]),IF(_34_KNMI_Stations[[#This Row],[Etmaal temperatuur °C]]&gt;stookgrens[],_34_KNMI_Stations[[#This Row],[Etmaal temperatuur °C]]-stookgrens[],0),"")</f>
        <v>8.1000000000000014</v>
      </c>
    </row>
    <row r="8104" spans="1:16" x14ac:dyDescent="0.25">
      <c r="A8104">
        <v>310</v>
      </c>
      <c r="B8104" s="110">
        <v>45840</v>
      </c>
      <c r="C8104" s="89">
        <v>4.7</v>
      </c>
      <c r="D8104" s="89">
        <v>20.3</v>
      </c>
      <c r="E8104" s="96">
        <v>1942</v>
      </c>
      <c r="F8104" s="89">
        <v>5.4</v>
      </c>
      <c r="G8104" s="89">
        <v>1016.5</v>
      </c>
      <c r="H8104">
        <v>0.82</v>
      </c>
      <c r="I8104" t="s">
        <v>20</v>
      </c>
      <c r="J8104">
        <v>0.8</v>
      </c>
      <c r="K8104">
        <v>7</v>
      </c>
      <c r="L8104">
        <v>2025</v>
      </c>
      <c r="M8104" t="s">
        <v>355</v>
      </c>
      <c r="N8104" s="89" cm="1">
        <f t="array" ref="N8104">IF(ISNUMBER(_34_KNMI_Stations[[#This Row],[Etmaal temperatuur °C]]),IF(_34_KNMI_Stations[[#This Row],[Etmaal temperatuur °C]]&lt;stookgrens[],stookgrens[]-_34_KNMI_Stations[[#This Row],[Etmaal temperatuur °C]],0),"")</f>
        <v>0</v>
      </c>
      <c r="O8104" s="89">
        <f>_34_KNMI_Stations[[#This Row],[graaddagen]]*_34_KNMI_Stations[[#This Row],[Gewogen factor]]</f>
        <v>0</v>
      </c>
      <c r="P8104" s="89" cm="1">
        <f t="array" ref="P8104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8105" spans="1:16" x14ac:dyDescent="0.25">
      <c r="A8105">
        <v>310</v>
      </c>
      <c r="B8105" s="110">
        <v>45841</v>
      </c>
      <c r="C8105" s="89">
        <v>4.3</v>
      </c>
      <c r="D8105" s="89">
        <v>17.7</v>
      </c>
      <c r="E8105" s="96">
        <v>3067</v>
      </c>
      <c r="F8105" s="89">
        <v>0</v>
      </c>
      <c r="G8105" s="89">
        <v>1027.5</v>
      </c>
      <c r="H8105">
        <v>0.59</v>
      </c>
      <c r="I8105" t="s">
        <v>20</v>
      </c>
      <c r="J8105">
        <v>0.8</v>
      </c>
      <c r="K8105">
        <v>7</v>
      </c>
      <c r="L8105">
        <v>2025</v>
      </c>
      <c r="M8105" t="s">
        <v>355</v>
      </c>
      <c r="N8105" s="89" cm="1">
        <f t="array" ref="N8105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8105" s="89">
        <f>_34_KNMI_Stations[[#This Row],[graaddagen]]*_34_KNMI_Stations[[#This Row],[Gewogen factor]]</f>
        <v>0.24000000000000057</v>
      </c>
      <c r="P8105" s="89" cm="1">
        <f t="array" ref="P8105">IF(ISNUMBER(_34_KNMI_Stations[[#This Row],[Etmaal temperatuur °C]]),IF(_34_KNMI_Stations[[#This Row],[Etmaal temperatuur °C]]&gt;stookgrens[],_34_KNMI_Stations[[#This Row],[Etmaal temperatuur °C]]-stookgrens[],0),"")</f>
        <v>0</v>
      </c>
    </row>
    <row r="8106" spans="1:16" x14ac:dyDescent="0.25">
      <c r="A8106">
        <v>310</v>
      </c>
      <c r="B8106" s="110">
        <v>45842</v>
      </c>
      <c r="C8106" s="89">
        <v>5.3</v>
      </c>
      <c r="D8106" s="89">
        <v>19.899999999999999</v>
      </c>
      <c r="E8106" s="96">
        <v>2739</v>
      </c>
      <c r="F8106" s="89">
        <v>0</v>
      </c>
      <c r="G8106" s="89">
        <v>1025.9000000000001</v>
      </c>
      <c r="H8106">
        <v>0.56999999999999995</v>
      </c>
      <c r="I8106" t="s">
        <v>20</v>
      </c>
      <c r="J8106">
        <v>0.8</v>
      </c>
      <c r="K8106">
        <v>7</v>
      </c>
      <c r="L8106">
        <v>2025</v>
      </c>
      <c r="M8106" t="s">
        <v>355</v>
      </c>
      <c r="N8106" s="89" cm="1">
        <f t="array" ref="N8106">IF(ISNUMBER(_34_KNMI_Stations[[#This Row],[Etmaal temperatuur °C]]),IF(_34_KNMI_Stations[[#This Row],[Etmaal temperatuur °C]]&lt;stookgrens[],stookgrens[]-_34_KNMI_Stations[[#This Row],[Etmaal temperatuur °C]],0),"")</f>
        <v>0</v>
      </c>
      <c r="O8106" s="89">
        <f>_34_KNMI_Stations[[#This Row],[graaddagen]]*_34_KNMI_Stations[[#This Row],[Gewogen factor]]</f>
        <v>0</v>
      </c>
      <c r="P8106" s="89" cm="1">
        <f t="array" ref="P8106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8107" spans="1:16" x14ac:dyDescent="0.25">
      <c r="A8107">
        <v>310</v>
      </c>
      <c r="B8107" s="110">
        <v>45843</v>
      </c>
      <c r="C8107" s="89">
        <v>10</v>
      </c>
      <c r="D8107" s="89">
        <v>18.7</v>
      </c>
      <c r="E8107" s="96">
        <v>1356</v>
      </c>
      <c r="F8107" s="89">
        <v>-0.1</v>
      </c>
      <c r="G8107" s="89">
        <v>1015.4</v>
      </c>
      <c r="H8107">
        <v>0.76</v>
      </c>
      <c r="I8107" t="s">
        <v>20</v>
      </c>
      <c r="J8107">
        <v>0.8</v>
      </c>
      <c r="K8107">
        <v>7</v>
      </c>
      <c r="L8107">
        <v>2025</v>
      </c>
      <c r="M8107" t="s">
        <v>355</v>
      </c>
      <c r="N8107" s="89" cm="1">
        <f t="array" ref="N8107">IF(ISNUMBER(_34_KNMI_Stations[[#This Row],[Etmaal temperatuur °C]]),IF(_34_KNMI_Stations[[#This Row],[Etmaal temperatuur °C]]&lt;stookgrens[],stookgrens[]-_34_KNMI_Stations[[#This Row],[Etmaal temperatuur °C]],0),"")</f>
        <v>0</v>
      </c>
      <c r="O8107" s="89">
        <f>_34_KNMI_Stations[[#This Row],[graaddagen]]*_34_KNMI_Stations[[#This Row],[Gewogen factor]]</f>
        <v>0</v>
      </c>
      <c r="P8107" s="89" cm="1">
        <f t="array" ref="P8107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8108" spans="1:16" x14ac:dyDescent="0.25">
      <c r="A8108">
        <v>310</v>
      </c>
      <c r="B8108" s="110">
        <v>45844</v>
      </c>
      <c r="C8108" s="89">
        <v>6</v>
      </c>
      <c r="D8108" s="89">
        <v>17.600000000000001</v>
      </c>
      <c r="E8108" s="96">
        <v>928</v>
      </c>
      <c r="F8108" s="89">
        <v>15.3</v>
      </c>
      <c r="G8108" s="89">
        <v>1006.3</v>
      </c>
      <c r="H8108">
        <v>0.89</v>
      </c>
      <c r="I8108" t="s">
        <v>20</v>
      </c>
      <c r="J8108">
        <v>0.8</v>
      </c>
      <c r="K8108">
        <v>7</v>
      </c>
      <c r="L8108">
        <v>2025</v>
      </c>
      <c r="M8108" t="s">
        <v>355</v>
      </c>
      <c r="N8108" s="89" cm="1">
        <f t="array" ref="N8108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8108" s="89">
        <f>_34_KNMI_Stations[[#This Row],[graaddagen]]*_34_KNMI_Stations[[#This Row],[Gewogen factor]]</f>
        <v>0.3199999999999989</v>
      </c>
      <c r="P8108" s="89" cm="1">
        <f t="array" ref="P8108">IF(ISNUMBER(_34_KNMI_Stations[[#This Row],[Etmaal temperatuur °C]]),IF(_34_KNMI_Stations[[#This Row],[Etmaal temperatuur °C]]&gt;stookgrens[],_34_KNMI_Stations[[#This Row],[Etmaal temperatuur °C]]-stookgrens[],0),"")</f>
        <v>0</v>
      </c>
    </row>
    <row r="8109" spans="1:16" x14ac:dyDescent="0.25">
      <c r="A8109">
        <v>310</v>
      </c>
      <c r="B8109" s="110">
        <v>45845</v>
      </c>
      <c r="C8109" s="89">
        <v>6</v>
      </c>
      <c r="D8109" s="89">
        <v>16.600000000000001</v>
      </c>
      <c r="E8109" s="96">
        <v>1860</v>
      </c>
      <c r="F8109" s="89">
        <v>0.7</v>
      </c>
      <c r="G8109" s="89">
        <v>1008.6</v>
      </c>
      <c r="H8109">
        <v>0.72</v>
      </c>
      <c r="I8109" t="s">
        <v>20</v>
      </c>
      <c r="J8109">
        <v>0.8</v>
      </c>
      <c r="K8109">
        <v>7</v>
      </c>
      <c r="L8109">
        <v>2025</v>
      </c>
      <c r="M8109" t="s">
        <v>356</v>
      </c>
      <c r="N8109" s="89" cm="1">
        <f t="array" ref="N8109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8109" s="89">
        <f>_34_KNMI_Stations[[#This Row],[graaddagen]]*_34_KNMI_Stations[[#This Row],[Gewogen factor]]</f>
        <v>1.119999999999999</v>
      </c>
      <c r="P8109" s="89" cm="1">
        <f t="array" ref="P8109">IF(ISNUMBER(_34_KNMI_Stations[[#This Row],[Etmaal temperatuur °C]]),IF(_34_KNMI_Stations[[#This Row],[Etmaal temperatuur °C]]&gt;stookgrens[],_34_KNMI_Stations[[#This Row],[Etmaal temperatuur °C]]-stookgrens[],0),"")</f>
        <v>0</v>
      </c>
    </row>
    <row r="8110" spans="1:16" x14ac:dyDescent="0.25">
      <c r="A8110">
        <v>310</v>
      </c>
      <c r="B8110" s="110">
        <v>45846</v>
      </c>
      <c r="C8110" s="89">
        <v>5.3</v>
      </c>
      <c r="D8110" s="89">
        <v>16.100000000000001</v>
      </c>
      <c r="E8110" s="96">
        <v>1845</v>
      </c>
      <c r="F8110" s="89">
        <v>1.5</v>
      </c>
      <c r="G8110" s="89">
        <v>1016.2</v>
      </c>
      <c r="H8110">
        <v>0.72</v>
      </c>
      <c r="I8110" t="s">
        <v>20</v>
      </c>
      <c r="J8110">
        <v>0.8</v>
      </c>
      <c r="K8110">
        <v>7</v>
      </c>
      <c r="L8110">
        <v>2025</v>
      </c>
      <c r="M8110" t="s">
        <v>356</v>
      </c>
      <c r="N8110" s="89" cm="1">
        <f t="array" ref="N8110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8110" s="89">
        <f>_34_KNMI_Stations[[#This Row],[graaddagen]]*_34_KNMI_Stations[[#This Row],[Gewogen factor]]</f>
        <v>1.5199999999999989</v>
      </c>
      <c r="P8110" s="89" cm="1">
        <f t="array" ref="P8110">IF(ISNUMBER(_34_KNMI_Stations[[#This Row],[Etmaal temperatuur °C]]),IF(_34_KNMI_Stations[[#This Row],[Etmaal temperatuur °C]]&gt;stookgrens[],_34_KNMI_Stations[[#This Row],[Etmaal temperatuur °C]]-stookgrens[],0),"")</f>
        <v>0</v>
      </c>
    </row>
    <row r="8111" spans="1:16" x14ac:dyDescent="0.25">
      <c r="A8111">
        <v>310</v>
      </c>
      <c r="B8111" s="110">
        <v>45847</v>
      </c>
      <c r="C8111" s="89">
        <v>3.5</v>
      </c>
      <c r="D8111" s="89">
        <v>18.899999999999999</v>
      </c>
      <c r="E8111" s="96">
        <v>2963</v>
      </c>
      <c r="F8111" s="89">
        <v>0</v>
      </c>
      <c r="G8111" s="89">
        <v>1021.6</v>
      </c>
      <c r="H8111">
        <v>0.7</v>
      </c>
      <c r="I8111" t="s">
        <v>20</v>
      </c>
      <c r="J8111">
        <v>0.8</v>
      </c>
      <c r="K8111">
        <v>7</v>
      </c>
      <c r="L8111">
        <v>2025</v>
      </c>
      <c r="M8111" t="s">
        <v>356</v>
      </c>
      <c r="N8111" s="89" cm="1">
        <f t="array" ref="N8111">IF(ISNUMBER(_34_KNMI_Stations[[#This Row],[Etmaal temperatuur °C]]),IF(_34_KNMI_Stations[[#This Row],[Etmaal temperatuur °C]]&lt;stookgrens[],stookgrens[]-_34_KNMI_Stations[[#This Row],[Etmaal temperatuur °C]],0),"")</f>
        <v>0</v>
      </c>
      <c r="O8111" s="89">
        <f>_34_KNMI_Stations[[#This Row],[graaddagen]]*_34_KNMI_Stations[[#This Row],[Gewogen factor]]</f>
        <v>0</v>
      </c>
      <c r="P8111" s="89" cm="1">
        <f t="array" ref="P8111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8112" spans="1:16" x14ac:dyDescent="0.25">
      <c r="A8112">
        <v>310</v>
      </c>
      <c r="B8112" s="110">
        <v>45848</v>
      </c>
      <c r="C8112" s="89">
        <v>3.2</v>
      </c>
      <c r="D8112" s="89">
        <v>20.8</v>
      </c>
      <c r="E8112" s="96">
        <v>2671</v>
      </c>
      <c r="F8112" s="89">
        <v>0</v>
      </c>
      <c r="G8112" s="89">
        <v>1022.4</v>
      </c>
      <c r="H8112">
        <v>0.69</v>
      </c>
      <c r="I8112" t="s">
        <v>20</v>
      </c>
      <c r="J8112">
        <v>0.8</v>
      </c>
      <c r="K8112">
        <v>7</v>
      </c>
      <c r="L8112">
        <v>2025</v>
      </c>
      <c r="M8112" t="s">
        <v>356</v>
      </c>
      <c r="N8112" s="89" cm="1">
        <f t="array" ref="N8112">IF(ISNUMBER(_34_KNMI_Stations[[#This Row],[Etmaal temperatuur °C]]),IF(_34_KNMI_Stations[[#This Row],[Etmaal temperatuur °C]]&lt;stookgrens[],stookgrens[]-_34_KNMI_Stations[[#This Row],[Etmaal temperatuur °C]],0),"")</f>
        <v>0</v>
      </c>
      <c r="O8112" s="89">
        <f>_34_KNMI_Stations[[#This Row],[graaddagen]]*_34_KNMI_Stations[[#This Row],[Gewogen factor]]</f>
        <v>0</v>
      </c>
      <c r="P8112" s="89" cm="1">
        <f t="array" ref="P8112">IF(ISNUMBER(_34_KNMI_Stations[[#This Row],[Etmaal temperatuur °C]]),IF(_34_KNMI_Stations[[#This Row],[Etmaal temperatuur °C]]&gt;stookgrens[],_34_KNMI_Stations[[#This Row],[Etmaal temperatuur °C]]-stookgrens[],0),"")</f>
        <v>2.8000000000000007</v>
      </c>
    </row>
    <row r="8113" spans="1:16" x14ac:dyDescent="0.25">
      <c r="A8113">
        <v>310</v>
      </c>
      <c r="B8113" s="110">
        <v>45849</v>
      </c>
      <c r="C8113" s="89">
        <v>3.5</v>
      </c>
      <c r="D8113" s="89">
        <v>20.7</v>
      </c>
      <c r="E8113" s="96">
        <v>2712</v>
      </c>
      <c r="F8113" s="89">
        <v>0</v>
      </c>
      <c r="G8113" s="89">
        <v>1020.4</v>
      </c>
      <c r="H8113">
        <v>0.72</v>
      </c>
      <c r="I8113" t="s">
        <v>20</v>
      </c>
      <c r="J8113">
        <v>0.8</v>
      </c>
      <c r="K8113">
        <v>7</v>
      </c>
      <c r="L8113">
        <v>2025</v>
      </c>
      <c r="M8113" t="s">
        <v>356</v>
      </c>
      <c r="N8113" s="89" cm="1">
        <f t="array" ref="N8113">IF(ISNUMBER(_34_KNMI_Stations[[#This Row],[Etmaal temperatuur °C]]),IF(_34_KNMI_Stations[[#This Row],[Etmaal temperatuur °C]]&lt;stookgrens[],stookgrens[]-_34_KNMI_Stations[[#This Row],[Etmaal temperatuur °C]],0),"")</f>
        <v>0</v>
      </c>
      <c r="O8113" s="89">
        <f>_34_KNMI_Stations[[#This Row],[graaddagen]]*_34_KNMI_Stations[[#This Row],[Gewogen factor]]</f>
        <v>0</v>
      </c>
      <c r="P8113" s="89" cm="1">
        <f t="array" ref="P8113">IF(ISNUMBER(_34_KNMI_Stations[[#This Row],[Etmaal temperatuur °C]]),IF(_34_KNMI_Stations[[#This Row],[Etmaal temperatuur °C]]&gt;stookgrens[],_34_KNMI_Stations[[#This Row],[Etmaal temperatuur °C]]-stookgrens[],0),"")</f>
        <v>2.6999999999999993</v>
      </c>
    </row>
    <row r="8114" spans="1:16" x14ac:dyDescent="0.25">
      <c r="A8114">
        <v>310</v>
      </c>
      <c r="B8114" s="110">
        <v>45850</v>
      </c>
      <c r="C8114" s="89">
        <v>4</v>
      </c>
      <c r="D8114" s="89">
        <v>19.100000000000001</v>
      </c>
      <c r="E8114" s="96">
        <v>2214</v>
      </c>
      <c r="F8114" s="89">
        <v>0</v>
      </c>
      <c r="G8114" s="89">
        <v>1015.9</v>
      </c>
      <c r="H8114">
        <v>0.79</v>
      </c>
      <c r="I8114" t="s">
        <v>20</v>
      </c>
      <c r="J8114">
        <v>0.8</v>
      </c>
      <c r="K8114">
        <v>7</v>
      </c>
      <c r="L8114">
        <v>2025</v>
      </c>
      <c r="M8114" t="s">
        <v>356</v>
      </c>
      <c r="N8114" s="89" cm="1">
        <f t="array" ref="N8114">IF(ISNUMBER(_34_KNMI_Stations[[#This Row],[Etmaal temperatuur °C]]),IF(_34_KNMI_Stations[[#This Row],[Etmaal temperatuur °C]]&lt;stookgrens[],stookgrens[]-_34_KNMI_Stations[[#This Row],[Etmaal temperatuur °C]],0),"")</f>
        <v>0</v>
      </c>
      <c r="O8114" s="89">
        <f>_34_KNMI_Stations[[#This Row],[graaddagen]]*_34_KNMI_Stations[[#This Row],[Gewogen factor]]</f>
        <v>0</v>
      </c>
      <c r="P8114" s="89" cm="1">
        <f t="array" ref="P8114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8115" spans="1:16" x14ac:dyDescent="0.25">
      <c r="A8115">
        <v>310</v>
      </c>
      <c r="B8115" s="110">
        <v>45851</v>
      </c>
      <c r="C8115" s="89">
        <v>3.4</v>
      </c>
      <c r="D8115" s="89">
        <v>19.8</v>
      </c>
      <c r="E8115" s="96">
        <v>2457</v>
      </c>
      <c r="F8115" s="89">
        <v>0</v>
      </c>
      <c r="G8115" s="89">
        <v>1012</v>
      </c>
      <c r="H8115">
        <v>0.79</v>
      </c>
      <c r="I8115" t="s">
        <v>20</v>
      </c>
      <c r="J8115">
        <v>0.8</v>
      </c>
      <c r="K8115">
        <v>7</v>
      </c>
      <c r="L8115">
        <v>2025</v>
      </c>
      <c r="M8115" t="s">
        <v>356</v>
      </c>
      <c r="N8115" s="89" cm="1">
        <f t="array" ref="N8115">IF(ISNUMBER(_34_KNMI_Stations[[#This Row],[Etmaal temperatuur °C]]),IF(_34_KNMI_Stations[[#This Row],[Etmaal temperatuur °C]]&lt;stookgrens[],stookgrens[]-_34_KNMI_Stations[[#This Row],[Etmaal temperatuur °C]],0),"")</f>
        <v>0</v>
      </c>
      <c r="O8115" s="89">
        <f>_34_KNMI_Stations[[#This Row],[graaddagen]]*_34_KNMI_Stations[[#This Row],[Gewogen factor]]</f>
        <v>0</v>
      </c>
      <c r="P8115" s="89" cm="1">
        <f t="array" ref="P8115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8116" spans="1:16" x14ac:dyDescent="0.25">
      <c r="A8116">
        <v>310</v>
      </c>
      <c r="B8116" s="110">
        <v>45852</v>
      </c>
      <c r="C8116" s="89">
        <v>7.5</v>
      </c>
      <c r="D8116" s="89">
        <v>20.100000000000001</v>
      </c>
      <c r="E8116" s="96">
        <v>1972</v>
      </c>
      <c r="F8116" s="89">
        <v>-0.1</v>
      </c>
      <c r="G8116" s="89">
        <v>1014.6</v>
      </c>
      <c r="H8116">
        <v>0.78</v>
      </c>
      <c r="I8116" t="s">
        <v>20</v>
      </c>
      <c r="J8116">
        <v>0.8</v>
      </c>
      <c r="K8116">
        <v>7</v>
      </c>
      <c r="L8116">
        <v>2025</v>
      </c>
      <c r="M8116" t="s">
        <v>357</v>
      </c>
      <c r="N8116" s="89" cm="1">
        <f t="array" ref="N8116">IF(ISNUMBER(_34_KNMI_Stations[[#This Row],[Etmaal temperatuur °C]]),IF(_34_KNMI_Stations[[#This Row],[Etmaal temperatuur °C]]&lt;stookgrens[],stookgrens[]-_34_KNMI_Stations[[#This Row],[Etmaal temperatuur °C]],0),"")</f>
        <v>0</v>
      </c>
      <c r="O8116" s="89">
        <f>_34_KNMI_Stations[[#This Row],[graaddagen]]*_34_KNMI_Stations[[#This Row],[Gewogen factor]]</f>
        <v>0</v>
      </c>
      <c r="P8116" s="89" cm="1">
        <f t="array" ref="P8116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8117" spans="1:16" x14ac:dyDescent="0.25">
      <c r="A8117">
        <v>310</v>
      </c>
      <c r="B8117" s="110">
        <v>45853</v>
      </c>
      <c r="C8117" s="89">
        <v>9.1</v>
      </c>
      <c r="D8117" s="89">
        <v>18.7</v>
      </c>
      <c r="E8117" s="96">
        <v>2204</v>
      </c>
      <c r="F8117" s="89">
        <v>-0.1</v>
      </c>
      <c r="G8117" s="89">
        <v>1017</v>
      </c>
      <c r="H8117">
        <v>0.69</v>
      </c>
      <c r="I8117" t="s">
        <v>20</v>
      </c>
      <c r="J8117">
        <v>0.8</v>
      </c>
      <c r="K8117">
        <v>7</v>
      </c>
      <c r="L8117">
        <v>2025</v>
      </c>
      <c r="M8117" t="s">
        <v>357</v>
      </c>
      <c r="N8117" s="89" cm="1">
        <f t="array" ref="N8117">IF(ISNUMBER(_34_KNMI_Stations[[#This Row],[Etmaal temperatuur °C]]),IF(_34_KNMI_Stations[[#This Row],[Etmaal temperatuur °C]]&lt;stookgrens[],stookgrens[]-_34_KNMI_Stations[[#This Row],[Etmaal temperatuur °C]],0),"")</f>
        <v>0</v>
      </c>
      <c r="O8117" s="89">
        <f>_34_KNMI_Stations[[#This Row],[graaddagen]]*_34_KNMI_Stations[[#This Row],[Gewogen factor]]</f>
        <v>0</v>
      </c>
      <c r="P8117" s="89" cm="1">
        <f t="array" ref="P8117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8118" spans="1:16" x14ac:dyDescent="0.25">
      <c r="A8118">
        <v>310</v>
      </c>
      <c r="B8118" s="110">
        <v>45854</v>
      </c>
      <c r="C8118" s="89">
        <v>7.1</v>
      </c>
      <c r="D8118" s="89">
        <v>18.2</v>
      </c>
      <c r="E8118" s="96">
        <v>1772</v>
      </c>
      <c r="F8118" s="89">
        <v>7.4</v>
      </c>
      <c r="G8118" s="89">
        <v>1015.1</v>
      </c>
      <c r="H8118">
        <v>0.76</v>
      </c>
      <c r="I8118" t="s">
        <v>20</v>
      </c>
      <c r="J8118">
        <v>0.8</v>
      </c>
      <c r="K8118">
        <v>7</v>
      </c>
      <c r="L8118">
        <v>2025</v>
      </c>
      <c r="M8118" t="s">
        <v>357</v>
      </c>
      <c r="N8118" s="89" cm="1">
        <f t="array" ref="N8118">IF(ISNUMBER(_34_KNMI_Stations[[#This Row],[Etmaal temperatuur °C]]),IF(_34_KNMI_Stations[[#This Row],[Etmaal temperatuur °C]]&lt;stookgrens[],stookgrens[]-_34_KNMI_Stations[[#This Row],[Etmaal temperatuur °C]],0),"")</f>
        <v>0</v>
      </c>
      <c r="O8118" s="89">
        <f>_34_KNMI_Stations[[#This Row],[graaddagen]]*_34_KNMI_Stations[[#This Row],[Gewogen factor]]</f>
        <v>0</v>
      </c>
      <c r="P8118" s="89" cm="1">
        <f t="array" ref="P8118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8119" spans="1:16" x14ac:dyDescent="0.25">
      <c r="A8119">
        <v>310</v>
      </c>
      <c r="B8119" s="110">
        <v>45855</v>
      </c>
      <c r="C8119" s="89">
        <v>2.2999999999999998</v>
      </c>
      <c r="D8119" s="89">
        <v>20.6</v>
      </c>
      <c r="E8119" s="96">
        <v>2712</v>
      </c>
      <c r="F8119" s="89">
        <v>0</v>
      </c>
      <c r="G8119" s="89">
        <v>1017.7</v>
      </c>
      <c r="H8119">
        <v>0.65</v>
      </c>
      <c r="I8119" t="s">
        <v>20</v>
      </c>
      <c r="J8119">
        <v>0.8</v>
      </c>
      <c r="K8119">
        <v>7</v>
      </c>
      <c r="L8119">
        <v>2025</v>
      </c>
      <c r="M8119" t="s">
        <v>357</v>
      </c>
      <c r="N8119" s="89" cm="1">
        <f t="array" ref="N8119">IF(ISNUMBER(_34_KNMI_Stations[[#This Row],[Etmaal temperatuur °C]]),IF(_34_KNMI_Stations[[#This Row],[Etmaal temperatuur °C]]&lt;stookgrens[],stookgrens[]-_34_KNMI_Stations[[#This Row],[Etmaal temperatuur °C]],0),"")</f>
        <v>0</v>
      </c>
      <c r="O8119" s="89">
        <f>_34_KNMI_Stations[[#This Row],[graaddagen]]*_34_KNMI_Stations[[#This Row],[Gewogen factor]]</f>
        <v>0</v>
      </c>
      <c r="P8119" s="89" cm="1">
        <f t="array" ref="P8119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8120" spans="1:16" x14ac:dyDescent="0.25">
      <c r="A8120">
        <v>310</v>
      </c>
      <c r="B8120" s="110">
        <v>45856</v>
      </c>
      <c r="C8120" s="89">
        <v>2.8</v>
      </c>
      <c r="D8120" s="89">
        <v>23.7</v>
      </c>
      <c r="E8120" s="96">
        <v>2346</v>
      </c>
      <c r="F8120" s="89">
        <v>0</v>
      </c>
      <c r="G8120" s="89">
        <v>1013.4</v>
      </c>
      <c r="H8120">
        <v>0.61</v>
      </c>
      <c r="I8120" t="s">
        <v>20</v>
      </c>
      <c r="J8120">
        <v>0.8</v>
      </c>
      <c r="K8120">
        <v>7</v>
      </c>
      <c r="L8120">
        <v>2025</v>
      </c>
      <c r="M8120" t="s">
        <v>357</v>
      </c>
      <c r="N8120" s="89" cm="1">
        <f t="array" ref="N8120">IF(ISNUMBER(_34_KNMI_Stations[[#This Row],[Etmaal temperatuur °C]]),IF(_34_KNMI_Stations[[#This Row],[Etmaal temperatuur °C]]&lt;stookgrens[],stookgrens[]-_34_KNMI_Stations[[#This Row],[Etmaal temperatuur °C]],0),"")</f>
        <v>0</v>
      </c>
      <c r="O8120" s="89">
        <f>_34_KNMI_Stations[[#This Row],[graaddagen]]*_34_KNMI_Stations[[#This Row],[Gewogen factor]]</f>
        <v>0</v>
      </c>
      <c r="P8120" s="89" cm="1">
        <f t="array" ref="P8120">IF(ISNUMBER(_34_KNMI_Stations[[#This Row],[Etmaal temperatuur °C]]),IF(_34_KNMI_Stations[[#This Row],[Etmaal temperatuur °C]]&gt;stookgrens[],_34_KNMI_Stations[[#This Row],[Etmaal temperatuur °C]]-stookgrens[],0),"")</f>
        <v>5.6999999999999993</v>
      </c>
    </row>
    <row r="8121" spans="1:16" x14ac:dyDescent="0.25">
      <c r="A8121">
        <v>310</v>
      </c>
      <c r="B8121" s="110">
        <v>45857</v>
      </c>
      <c r="C8121" s="89">
        <v>6.8</v>
      </c>
      <c r="D8121" s="89">
        <v>22.9</v>
      </c>
      <c r="E8121" s="96">
        <v>2063</v>
      </c>
      <c r="F8121" s="89">
        <v>-0.1</v>
      </c>
      <c r="G8121" s="89">
        <v>1005.9</v>
      </c>
      <c r="H8121">
        <v>0.71</v>
      </c>
      <c r="I8121" t="s">
        <v>20</v>
      </c>
      <c r="J8121">
        <v>0.8</v>
      </c>
      <c r="K8121">
        <v>7</v>
      </c>
      <c r="L8121">
        <v>2025</v>
      </c>
      <c r="M8121" t="s">
        <v>357</v>
      </c>
      <c r="N8121" s="89" cm="1">
        <f t="array" ref="N8121">IF(ISNUMBER(_34_KNMI_Stations[[#This Row],[Etmaal temperatuur °C]]),IF(_34_KNMI_Stations[[#This Row],[Etmaal temperatuur °C]]&lt;stookgrens[],stookgrens[]-_34_KNMI_Stations[[#This Row],[Etmaal temperatuur °C]],0),"")</f>
        <v>0</v>
      </c>
      <c r="O8121" s="89">
        <f>_34_KNMI_Stations[[#This Row],[graaddagen]]*_34_KNMI_Stations[[#This Row],[Gewogen factor]]</f>
        <v>0</v>
      </c>
      <c r="P8121" s="89" cm="1">
        <f t="array" ref="P8121">IF(ISNUMBER(_34_KNMI_Stations[[#This Row],[Etmaal temperatuur °C]]),IF(_34_KNMI_Stations[[#This Row],[Etmaal temperatuur °C]]&gt;stookgrens[],_34_KNMI_Stations[[#This Row],[Etmaal temperatuur °C]]-stookgrens[],0),"")</f>
        <v>4.8999999999999986</v>
      </c>
    </row>
    <row r="8122" spans="1:16" x14ac:dyDescent="0.25">
      <c r="A8122">
        <v>310</v>
      </c>
      <c r="B8122" s="110">
        <v>45858</v>
      </c>
      <c r="C8122" s="89">
        <v>4.5999999999999996</v>
      </c>
      <c r="D8122" s="89">
        <v>20.100000000000001</v>
      </c>
      <c r="E8122" s="96">
        <v>1234</v>
      </c>
      <c r="F8122" s="89">
        <v>1.8</v>
      </c>
      <c r="G8122" s="89">
        <v>1003.3</v>
      </c>
      <c r="H8122">
        <v>0.81</v>
      </c>
      <c r="I8122" t="s">
        <v>20</v>
      </c>
      <c r="J8122">
        <v>0.8</v>
      </c>
      <c r="K8122">
        <v>7</v>
      </c>
      <c r="L8122">
        <v>2025</v>
      </c>
      <c r="M8122" t="s">
        <v>357</v>
      </c>
      <c r="N8122" s="89" cm="1">
        <f t="array" ref="N8122">IF(ISNUMBER(_34_KNMI_Stations[[#This Row],[Etmaal temperatuur °C]]),IF(_34_KNMI_Stations[[#This Row],[Etmaal temperatuur °C]]&lt;stookgrens[],stookgrens[]-_34_KNMI_Stations[[#This Row],[Etmaal temperatuur °C]],0),"")</f>
        <v>0</v>
      </c>
      <c r="O8122" s="89">
        <f>_34_KNMI_Stations[[#This Row],[graaddagen]]*_34_KNMI_Stations[[#This Row],[Gewogen factor]]</f>
        <v>0</v>
      </c>
      <c r="P8122" s="89" cm="1">
        <f t="array" ref="P8122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8123" spans="1:16" x14ac:dyDescent="0.25">
      <c r="A8123">
        <v>310</v>
      </c>
      <c r="B8123" s="110">
        <v>45859</v>
      </c>
      <c r="C8123" s="89">
        <v>7.1</v>
      </c>
      <c r="D8123" s="89">
        <v>18.899999999999999</v>
      </c>
      <c r="E8123" s="96">
        <v>1605</v>
      </c>
      <c r="F8123" s="89">
        <v>5.8</v>
      </c>
      <c r="G8123" s="89">
        <v>1002.3</v>
      </c>
      <c r="H8123">
        <v>0.8</v>
      </c>
      <c r="I8123" t="s">
        <v>20</v>
      </c>
      <c r="J8123">
        <v>0.8</v>
      </c>
      <c r="K8123">
        <v>7</v>
      </c>
      <c r="L8123">
        <v>2025</v>
      </c>
      <c r="M8123" t="s">
        <v>358</v>
      </c>
      <c r="N8123" s="89" cm="1">
        <f t="array" ref="N8123">IF(ISNUMBER(_34_KNMI_Stations[[#This Row],[Etmaal temperatuur °C]]),IF(_34_KNMI_Stations[[#This Row],[Etmaal temperatuur °C]]&lt;stookgrens[],stookgrens[]-_34_KNMI_Stations[[#This Row],[Etmaal temperatuur °C]],0),"")</f>
        <v>0</v>
      </c>
      <c r="O8123" s="89">
        <f>_34_KNMI_Stations[[#This Row],[graaddagen]]*_34_KNMI_Stations[[#This Row],[Gewogen factor]]</f>
        <v>0</v>
      </c>
      <c r="P8123" s="89" cm="1">
        <f t="array" ref="P8123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8124" spans="1:16" x14ac:dyDescent="0.25">
      <c r="A8124">
        <v>310</v>
      </c>
      <c r="B8124" s="110">
        <v>45860</v>
      </c>
      <c r="C8124" s="89">
        <v>9</v>
      </c>
      <c r="D8124" s="89">
        <v>19.3</v>
      </c>
      <c r="E8124" s="96">
        <v>2543</v>
      </c>
      <c r="F8124" s="89">
        <v>-0.1</v>
      </c>
      <c r="G8124" s="89">
        <v>1009.7</v>
      </c>
      <c r="H8124">
        <v>0.82</v>
      </c>
      <c r="I8124" t="s">
        <v>20</v>
      </c>
      <c r="J8124">
        <v>0.8</v>
      </c>
      <c r="K8124">
        <v>7</v>
      </c>
      <c r="L8124">
        <v>2025</v>
      </c>
      <c r="M8124" t="s">
        <v>358</v>
      </c>
      <c r="N8124" s="89" cm="1">
        <f t="array" ref="N8124">IF(ISNUMBER(_34_KNMI_Stations[[#This Row],[Etmaal temperatuur °C]]),IF(_34_KNMI_Stations[[#This Row],[Etmaal temperatuur °C]]&lt;stookgrens[],stookgrens[]-_34_KNMI_Stations[[#This Row],[Etmaal temperatuur °C]],0),"")</f>
        <v>0</v>
      </c>
      <c r="O8124" s="89">
        <f>_34_KNMI_Stations[[#This Row],[graaddagen]]*_34_KNMI_Stations[[#This Row],[Gewogen factor]]</f>
        <v>0</v>
      </c>
      <c r="P8124" s="89" cm="1">
        <f t="array" ref="P8124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8125" spans="1:16" x14ac:dyDescent="0.25">
      <c r="A8125">
        <v>310</v>
      </c>
      <c r="B8125" s="110">
        <v>45861</v>
      </c>
      <c r="C8125" s="89">
        <v>5</v>
      </c>
      <c r="D8125" s="89">
        <v>19.100000000000001</v>
      </c>
      <c r="E8125" s="96">
        <v>1994</v>
      </c>
      <c r="F8125" s="89">
        <v>0.5</v>
      </c>
      <c r="G8125" s="89">
        <v>1012.6</v>
      </c>
      <c r="H8125">
        <v>0.81</v>
      </c>
      <c r="I8125" t="s">
        <v>20</v>
      </c>
      <c r="J8125">
        <v>0.8</v>
      </c>
      <c r="K8125">
        <v>7</v>
      </c>
      <c r="L8125">
        <v>2025</v>
      </c>
      <c r="M8125" t="s">
        <v>358</v>
      </c>
      <c r="N8125" s="89" cm="1">
        <f t="array" ref="N8125">IF(ISNUMBER(_34_KNMI_Stations[[#This Row],[Etmaal temperatuur °C]]),IF(_34_KNMI_Stations[[#This Row],[Etmaal temperatuur °C]]&lt;stookgrens[],stookgrens[]-_34_KNMI_Stations[[#This Row],[Etmaal temperatuur °C]],0),"")</f>
        <v>0</v>
      </c>
      <c r="O8125" s="89">
        <f>_34_KNMI_Stations[[#This Row],[graaddagen]]*_34_KNMI_Stations[[#This Row],[Gewogen factor]]</f>
        <v>0</v>
      </c>
      <c r="P8125" s="89" cm="1">
        <f t="array" ref="P8125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8126" spans="1:16" x14ac:dyDescent="0.25">
      <c r="A8126">
        <v>310</v>
      </c>
      <c r="B8126" s="110">
        <v>45862</v>
      </c>
      <c r="C8126" s="89">
        <v>3.8</v>
      </c>
      <c r="D8126" s="89">
        <v>19.5</v>
      </c>
      <c r="E8126" s="96">
        <v>2103</v>
      </c>
      <c r="F8126" s="89">
        <v>1.5</v>
      </c>
      <c r="G8126" s="89">
        <v>1014.9</v>
      </c>
      <c r="H8126">
        <v>0.81</v>
      </c>
      <c r="I8126" t="s">
        <v>20</v>
      </c>
      <c r="J8126">
        <v>0.8</v>
      </c>
      <c r="K8126">
        <v>7</v>
      </c>
      <c r="L8126">
        <v>2025</v>
      </c>
      <c r="M8126" t="s">
        <v>358</v>
      </c>
      <c r="N8126" s="89" cm="1">
        <f t="array" ref="N8126">IF(ISNUMBER(_34_KNMI_Stations[[#This Row],[Etmaal temperatuur °C]]),IF(_34_KNMI_Stations[[#This Row],[Etmaal temperatuur °C]]&lt;stookgrens[],stookgrens[]-_34_KNMI_Stations[[#This Row],[Etmaal temperatuur °C]],0),"")</f>
        <v>0</v>
      </c>
      <c r="O8126" s="89">
        <f>_34_KNMI_Stations[[#This Row],[graaddagen]]*_34_KNMI_Stations[[#This Row],[Gewogen factor]]</f>
        <v>0</v>
      </c>
      <c r="P8126" s="89" cm="1">
        <f t="array" ref="P8126">IF(ISNUMBER(_34_KNMI_Stations[[#This Row],[Etmaal temperatuur °C]]),IF(_34_KNMI_Stations[[#This Row],[Etmaal temperatuur °C]]&gt;stookgrens[],_34_KNMI_Stations[[#This Row],[Etmaal temperatuur °C]]-stookgrens[],0),"")</f>
        <v>1.5</v>
      </c>
    </row>
    <row r="8127" spans="1:16" x14ac:dyDescent="0.25">
      <c r="A8127">
        <v>310</v>
      </c>
      <c r="B8127" s="110">
        <v>45863</v>
      </c>
      <c r="C8127" s="89">
        <v>2.9</v>
      </c>
      <c r="D8127" s="89">
        <v>19.600000000000001</v>
      </c>
      <c r="E8127" s="96">
        <v>1289</v>
      </c>
      <c r="F8127" s="89">
        <v>-0.1</v>
      </c>
      <c r="G8127" s="89">
        <v>1018.2</v>
      </c>
      <c r="H8127">
        <v>0.8</v>
      </c>
      <c r="I8127" t="s">
        <v>20</v>
      </c>
      <c r="J8127">
        <v>0.8</v>
      </c>
      <c r="K8127">
        <v>7</v>
      </c>
      <c r="L8127">
        <v>2025</v>
      </c>
      <c r="M8127" t="s">
        <v>358</v>
      </c>
      <c r="N8127" s="89" cm="1">
        <f t="array" ref="N8127">IF(ISNUMBER(_34_KNMI_Stations[[#This Row],[Etmaal temperatuur °C]]),IF(_34_KNMI_Stations[[#This Row],[Etmaal temperatuur °C]]&lt;stookgrens[],stookgrens[]-_34_KNMI_Stations[[#This Row],[Etmaal temperatuur °C]],0),"")</f>
        <v>0</v>
      </c>
      <c r="O8127" s="89">
        <f>_34_KNMI_Stations[[#This Row],[graaddagen]]*_34_KNMI_Stations[[#This Row],[Gewogen factor]]</f>
        <v>0</v>
      </c>
      <c r="P8127" s="89" cm="1">
        <f t="array" ref="P8127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8128" spans="1:16" x14ac:dyDescent="0.25">
      <c r="A8128">
        <v>310</v>
      </c>
      <c r="B8128" s="110">
        <v>45864</v>
      </c>
      <c r="C8128" s="89">
        <v>5.8</v>
      </c>
      <c r="D8128" s="89">
        <v>19.8</v>
      </c>
      <c r="E8128" s="96">
        <v>2154</v>
      </c>
      <c r="F8128" s="89">
        <v>0.5</v>
      </c>
      <c r="G8128" s="89">
        <v>1016.3</v>
      </c>
      <c r="H8128">
        <v>0.81</v>
      </c>
      <c r="I8128" t="s">
        <v>20</v>
      </c>
      <c r="J8128">
        <v>0.8</v>
      </c>
      <c r="K8128">
        <v>7</v>
      </c>
      <c r="L8128">
        <v>2025</v>
      </c>
      <c r="M8128" t="s">
        <v>358</v>
      </c>
      <c r="N8128" s="89" cm="1">
        <f t="array" ref="N8128">IF(ISNUMBER(_34_KNMI_Stations[[#This Row],[Etmaal temperatuur °C]]),IF(_34_KNMI_Stations[[#This Row],[Etmaal temperatuur °C]]&lt;stookgrens[],stookgrens[]-_34_KNMI_Stations[[#This Row],[Etmaal temperatuur °C]],0),"")</f>
        <v>0</v>
      </c>
      <c r="O8128" s="89">
        <f>_34_KNMI_Stations[[#This Row],[graaddagen]]*_34_KNMI_Stations[[#This Row],[Gewogen factor]]</f>
        <v>0</v>
      </c>
      <c r="P8128" s="89" cm="1">
        <f t="array" ref="P8128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8129" spans="1:16" x14ac:dyDescent="0.25">
      <c r="A8129">
        <v>310</v>
      </c>
      <c r="B8129" s="110">
        <v>45865</v>
      </c>
      <c r="C8129" s="89">
        <v>3.9</v>
      </c>
      <c r="D8129" s="89">
        <v>18.399999999999999</v>
      </c>
      <c r="E8129" s="96">
        <v>1508</v>
      </c>
      <c r="F8129" s="89">
        <v>6.4</v>
      </c>
      <c r="G8129" s="89">
        <v>1015.4</v>
      </c>
      <c r="H8129">
        <v>0.77</v>
      </c>
      <c r="I8129" t="s">
        <v>20</v>
      </c>
      <c r="J8129">
        <v>0.8</v>
      </c>
      <c r="K8129">
        <v>7</v>
      </c>
      <c r="L8129">
        <v>2025</v>
      </c>
      <c r="M8129" t="s">
        <v>358</v>
      </c>
      <c r="N8129" s="89" cm="1">
        <f t="array" ref="N8129">IF(ISNUMBER(_34_KNMI_Stations[[#This Row],[Etmaal temperatuur °C]]),IF(_34_KNMI_Stations[[#This Row],[Etmaal temperatuur °C]]&lt;stookgrens[],stookgrens[]-_34_KNMI_Stations[[#This Row],[Etmaal temperatuur °C]],0),"")</f>
        <v>0</v>
      </c>
      <c r="O8129" s="89">
        <f>_34_KNMI_Stations[[#This Row],[graaddagen]]*_34_KNMI_Stations[[#This Row],[Gewogen factor]]</f>
        <v>0</v>
      </c>
      <c r="P8129" s="89" cm="1">
        <f t="array" ref="P8129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8130" spans="1:16" x14ac:dyDescent="0.25">
      <c r="A8130">
        <v>310</v>
      </c>
      <c r="B8130" s="110">
        <v>45866</v>
      </c>
      <c r="C8130" s="89">
        <v>5</v>
      </c>
      <c r="D8130" s="89">
        <v>19.2</v>
      </c>
      <c r="E8130" s="96">
        <v>2578</v>
      </c>
      <c r="F8130" s="89">
        <v>-0.1</v>
      </c>
      <c r="G8130" s="89">
        <v>1018.8</v>
      </c>
      <c r="H8130">
        <v>0.67</v>
      </c>
      <c r="I8130" t="s">
        <v>20</v>
      </c>
      <c r="J8130">
        <v>0.8</v>
      </c>
      <c r="K8130">
        <v>7</v>
      </c>
      <c r="L8130">
        <v>2025</v>
      </c>
      <c r="M8130" t="s">
        <v>359</v>
      </c>
      <c r="N8130" s="89" cm="1">
        <f t="array" ref="N8130">IF(ISNUMBER(_34_KNMI_Stations[[#This Row],[Etmaal temperatuur °C]]),IF(_34_KNMI_Stations[[#This Row],[Etmaal temperatuur °C]]&lt;stookgrens[],stookgrens[]-_34_KNMI_Stations[[#This Row],[Etmaal temperatuur °C]],0),"")</f>
        <v>0</v>
      </c>
      <c r="O8130" s="89">
        <f>_34_KNMI_Stations[[#This Row],[graaddagen]]*_34_KNMI_Stations[[#This Row],[Gewogen factor]]</f>
        <v>0</v>
      </c>
      <c r="P8130" s="89" cm="1">
        <f t="array" ref="P8130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8131" spans="1:16" x14ac:dyDescent="0.25">
      <c r="A8131">
        <v>310</v>
      </c>
      <c r="B8131" s="110">
        <v>45867</v>
      </c>
      <c r="C8131" s="89">
        <v>5.3</v>
      </c>
      <c r="D8131" s="89">
        <v>19.3</v>
      </c>
      <c r="E8131" s="96">
        <v>2335</v>
      </c>
      <c r="F8131" s="89">
        <v>-0.1</v>
      </c>
      <c r="G8131" s="89">
        <v>1017.6</v>
      </c>
      <c r="H8131">
        <v>0.74</v>
      </c>
      <c r="I8131" t="s">
        <v>20</v>
      </c>
      <c r="J8131">
        <v>0.8</v>
      </c>
      <c r="K8131">
        <v>7</v>
      </c>
      <c r="L8131">
        <v>2025</v>
      </c>
      <c r="M8131" t="s">
        <v>359</v>
      </c>
      <c r="N8131" s="89" cm="1">
        <f t="array" ref="N8131">IF(ISNUMBER(_34_KNMI_Stations[[#This Row],[Etmaal temperatuur °C]]),IF(_34_KNMI_Stations[[#This Row],[Etmaal temperatuur °C]]&lt;stookgrens[],stookgrens[]-_34_KNMI_Stations[[#This Row],[Etmaal temperatuur °C]],0),"")</f>
        <v>0</v>
      </c>
      <c r="O8131" s="89">
        <f>_34_KNMI_Stations[[#This Row],[graaddagen]]*_34_KNMI_Stations[[#This Row],[Gewogen factor]]</f>
        <v>0</v>
      </c>
      <c r="P8131" s="89" cm="1">
        <f t="array" ref="P8131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8132" spans="1:16" x14ac:dyDescent="0.25">
      <c r="A8132">
        <v>310</v>
      </c>
      <c r="B8132" s="110">
        <v>45868</v>
      </c>
      <c r="C8132" s="89">
        <v>4.5</v>
      </c>
      <c r="D8132" s="89">
        <v>19.3</v>
      </c>
      <c r="E8132" s="96">
        <v>2077</v>
      </c>
      <c r="F8132" s="89">
        <v>0.2</v>
      </c>
      <c r="G8132" s="89">
        <v>1017.5</v>
      </c>
      <c r="H8132">
        <v>0.67</v>
      </c>
      <c r="I8132" t="s">
        <v>20</v>
      </c>
      <c r="J8132">
        <v>0.8</v>
      </c>
      <c r="K8132">
        <v>7</v>
      </c>
      <c r="L8132">
        <v>2025</v>
      </c>
      <c r="M8132" t="s">
        <v>359</v>
      </c>
      <c r="N8132" s="89" cm="1">
        <f t="array" ref="N8132">IF(ISNUMBER(_34_KNMI_Stations[[#This Row],[Etmaal temperatuur °C]]),IF(_34_KNMI_Stations[[#This Row],[Etmaal temperatuur °C]]&lt;stookgrens[],stookgrens[]-_34_KNMI_Stations[[#This Row],[Etmaal temperatuur °C]],0),"")</f>
        <v>0</v>
      </c>
      <c r="O8132" s="89">
        <f>_34_KNMI_Stations[[#This Row],[graaddagen]]*_34_KNMI_Stations[[#This Row],[Gewogen factor]]</f>
        <v>0</v>
      </c>
      <c r="P8132" s="89" cm="1">
        <f t="array" ref="P8132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8133" spans="1:16" x14ac:dyDescent="0.25">
      <c r="A8133">
        <v>310</v>
      </c>
      <c r="B8133" s="110">
        <v>45869</v>
      </c>
      <c r="C8133" s="89">
        <v>5.6</v>
      </c>
      <c r="D8133" s="89">
        <v>18.5</v>
      </c>
      <c r="E8133" s="96">
        <v>1198</v>
      </c>
      <c r="F8133" s="89">
        <v>10</v>
      </c>
      <c r="G8133" s="89">
        <v>1014.9</v>
      </c>
      <c r="H8133">
        <v>0.87</v>
      </c>
      <c r="I8133" t="s">
        <v>20</v>
      </c>
      <c r="J8133">
        <v>0.8</v>
      </c>
      <c r="K8133">
        <v>7</v>
      </c>
      <c r="L8133">
        <v>2025</v>
      </c>
      <c r="M8133" t="s">
        <v>359</v>
      </c>
      <c r="N8133" s="89" cm="1">
        <f t="array" ref="N8133">IF(ISNUMBER(_34_KNMI_Stations[[#This Row],[Etmaal temperatuur °C]]),IF(_34_KNMI_Stations[[#This Row],[Etmaal temperatuur °C]]&lt;stookgrens[],stookgrens[]-_34_KNMI_Stations[[#This Row],[Etmaal temperatuur °C]],0),"")</f>
        <v>0</v>
      </c>
      <c r="O8133" s="89">
        <f>_34_KNMI_Stations[[#This Row],[graaddagen]]*_34_KNMI_Stations[[#This Row],[Gewogen factor]]</f>
        <v>0</v>
      </c>
      <c r="P8133" s="89" cm="1">
        <f t="array" ref="P8133">IF(ISNUMBER(_34_KNMI_Stations[[#This Row],[Etmaal temperatuur °C]]),IF(_34_KNMI_Stations[[#This Row],[Etmaal temperatuur °C]]&gt;stookgrens[],_34_KNMI_Stations[[#This Row],[Etmaal temperatuur °C]]-stookgrens[],0),"")</f>
        <v>0.5</v>
      </c>
    </row>
    <row r="8134" spans="1:16" x14ac:dyDescent="0.25">
      <c r="A8134">
        <v>310</v>
      </c>
      <c r="B8134" s="110">
        <v>45870</v>
      </c>
      <c r="C8134" s="89">
        <v>5.3</v>
      </c>
      <c r="D8134" s="89">
        <v>17.7</v>
      </c>
      <c r="E8134" s="96">
        <v>1339</v>
      </c>
      <c r="F8134" s="89">
        <v>0.2</v>
      </c>
      <c r="G8134" s="89">
        <v>1013.7</v>
      </c>
      <c r="H8134">
        <v>0.77</v>
      </c>
      <c r="I8134" t="s">
        <v>20</v>
      </c>
      <c r="J8134">
        <v>0.8</v>
      </c>
      <c r="K8134">
        <v>8</v>
      </c>
      <c r="L8134">
        <v>2025</v>
      </c>
      <c r="M8134" t="s">
        <v>359</v>
      </c>
      <c r="N8134" s="89" cm="1">
        <f t="array" ref="N8134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8134" s="89">
        <f>_34_KNMI_Stations[[#This Row],[graaddagen]]*_34_KNMI_Stations[[#This Row],[Gewogen factor]]</f>
        <v>0.24000000000000057</v>
      </c>
      <c r="P8134" s="89" cm="1">
        <f t="array" ref="P8134">IF(ISNUMBER(_34_KNMI_Stations[[#This Row],[Etmaal temperatuur °C]]),IF(_34_KNMI_Stations[[#This Row],[Etmaal temperatuur °C]]&gt;stookgrens[],_34_KNMI_Stations[[#This Row],[Etmaal temperatuur °C]]-stookgrens[],0),"")</f>
        <v>0</v>
      </c>
    </row>
    <row r="8135" spans="1:16" x14ac:dyDescent="0.25">
      <c r="A8135">
        <v>310</v>
      </c>
      <c r="B8135" s="110">
        <v>45871</v>
      </c>
      <c r="C8135" s="89">
        <v>6.3</v>
      </c>
      <c r="D8135" s="89">
        <v>17.100000000000001</v>
      </c>
      <c r="E8135" s="96">
        <v>1545</v>
      </c>
      <c r="F8135" s="89">
        <v>9.1999999999999993</v>
      </c>
      <c r="G8135" s="89">
        <v>1016.2</v>
      </c>
      <c r="H8135">
        <v>0.75</v>
      </c>
      <c r="I8135" t="s">
        <v>20</v>
      </c>
      <c r="J8135">
        <v>0.8</v>
      </c>
      <c r="K8135">
        <v>8</v>
      </c>
      <c r="L8135">
        <v>2025</v>
      </c>
      <c r="M8135" t="s">
        <v>359</v>
      </c>
      <c r="N8135" s="89" cm="1">
        <f t="array" ref="N8135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8135" s="89">
        <f>_34_KNMI_Stations[[#This Row],[graaddagen]]*_34_KNMI_Stations[[#This Row],[Gewogen factor]]</f>
        <v>0.71999999999999886</v>
      </c>
      <c r="P8135" s="89" cm="1">
        <f t="array" ref="P8135">IF(ISNUMBER(_34_KNMI_Stations[[#This Row],[Etmaal temperatuur °C]]),IF(_34_KNMI_Stations[[#This Row],[Etmaal temperatuur °C]]&gt;stookgrens[],_34_KNMI_Stations[[#This Row],[Etmaal temperatuur °C]]-stookgrens[],0),"")</f>
        <v>0</v>
      </c>
    </row>
    <row r="8136" spans="1:16" x14ac:dyDescent="0.25">
      <c r="A8136">
        <v>310</v>
      </c>
      <c r="B8136" s="110">
        <v>45872</v>
      </c>
      <c r="C8136" s="89">
        <v>9</v>
      </c>
      <c r="D8136" s="89">
        <v>18.5</v>
      </c>
      <c r="E8136" s="96">
        <v>2153</v>
      </c>
      <c r="F8136" s="89">
        <v>4.9000000000000004</v>
      </c>
      <c r="G8136" s="89">
        <v>1017.6</v>
      </c>
      <c r="H8136">
        <v>0.82</v>
      </c>
      <c r="I8136" t="s">
        <v>20</v>
      </c>
      <c r="J8136">
        <v>0.8</v>
      </c>
      <c r="K8136">
        <v>8</v>
      </c>
      <c r="L8136">
        <v>2025</v>
      </c>
      <c r="M8136" t="s">
        <v>359</v>
      </c>
      <c r="N8136" s="89" cm="1">
        <f t="array" ref="N8136">IF(ISNUMBER(_34_KNMI_Stations[[#This Row],[Etmaal temperatuur °C]]),IF(_34_KNMI_Stations[[#This Row],[Etmaal temperatuur °C]]&lt;stookgrens[],stookgrens[]-_34_KNMI_Stations[[#This Row],[Etmaal temperatuur °C]],0),"")</f>
        <v>0</v>
      </c>
      <c r="O8136" s="89">
        <f>_34_KNMI_Stations[[#This Row],[graaddagen]]*_34_KNMI_Stations[[#This Row],[Gewogen factor]]</f>
        <v>0</v>
      </c>
      <c r="P8136" s="89" cm="1">
        <f t="array" ref="P8136">IF(ISNUMBER(_34_KNMI_Stations[[#This Row],[Etmaal temperatuur °C]]),IF(_34_KNMI_Stations[[#This Row],[Etmaal temperatuur °C]]&gt;stookgrens[],_34_KNMI_Stations[[#This Row],[Etmaal temperatuur °C]]-stookgrens[],0),"")</f>
        <v>0.5</v>
      </c>
    </row>
    <row r="8137" spans="1:16" x14ac:dyDescent="0.25">
      <c r="A8137">
        <v>310</v>
      </c>
      <c r="B8137" s="110">
        <v>45873</v>
      </c>
      <c r="C8137" s="89">
        <v>8.8000000000000007</v>
      </c>
      <c r="D8137" s="89">
        <v>20.8</v>
      </c>
      <c r="E8137" s="96">
        <v>1579</v>
      </c>
      <c r="F8137" s="89">
        <v>0.7</v>
      </c>
      <c r="G8137" s="89">
        <v>1015.9</v>
      </c>
      <c r="H8137">
        <v>0.81</v>
      </c>
      <c r="I8137" t="s">
        <v>20</v>
      </c>
      <c r="J8137">
        <v>0.8</v>
      </c>
      <c r="K8137">
        <v>8</v>
      </c>
      <c r="L8137">
        <v>2025</v>
      </c>
      <c r="M8137" t="s">
        <v>360</v>
      </c>
      <c r="N8137" s="89" cm="1">
        <f t="array" ref="N8137">IF(ISNUMBER(_34_KNMI_Stations[[#This Row],[Etmaal temperatuur °C]]),IF(_34_KNMI_Stations[[#This Row],[Etmaal temperatuur °C]]&lt;stookgrens[],stookgrens[]-_34_KNMI_Stations[[#This Row],[Etmaal temperatuur °C]],0),"")</f>
        <v>0</v>
      </c>
      <c r="O8137" s="89">
        <f>_34_KNMI_Stations[[#This Row],[graaddagen]]*_34_KNMI_Stations[[#This Row],[Gewogen factor]]</f>
        <v>0</v>
      </c>
      <c r="P8137" s="89" cm="1">
        <f t="array" ref="P8137">IF(ISNUMBER(_34_KNMI_Stations[[#This Row],[Etmaal temperatuur °C]]),IF(_34_KNMI_Stations[[#This Row],[Etmaal temperatuur °C]]&gt;stookgrens[],_34_KNMI_Stations[[#This Row],[Etmaal temperatuur °C]]-stookgrens[],0),"")</f>
        <v>2.8000000000000007</v>
      </c>
    </row>
    <row r="8138" spans="1:16" x14ac:dyDescent="0.25">
      <c r="A8138">
        <v>310</v>
      </c>
      <c r="B8138" s="110">
        <v>45874</v>
      </c>
      <c r="C8138" s="89">
        <v>7.1</v>
      </c>
      <c r="D8138" s="89">
        <v>18.8</v>
      </c>
      <c r="E8138" s="96">
        <v>2395</v>
      </c>
      <c r="F8138" s="89">
        <v>0</v>
      </c>
      <c r="G8138" s="89">
        <v>1020.7</v>
      </c>
      <c r="H8138">
        <v>0.57999999999999996</v>
      </c>
      <c r="I8138" t="s">
        <v>20</v>
      </c>
      <c r="J8138">
        <v>0.8</v>
      </c>
      <c r="K8138">
        <v>8</v>
      </c>
      <c r="L8138">
        <v>2025</v>
      </c>
      <c r="M8138" t="s">
        <v>360</v>
      </c>
      <c r="N8138" s="89" cm="1">
        <f t="array" ref="N8138">IF(ISNUMBER(_34_KNMI_Stations[[#This Row],[Etmaal temperatuur °C]]),IF(_34_KNMI_Stations[[#This Row],[Etmaal temperatuur °C]]&lt;stookgrens[],stookgrens[]-_34_KNMI_Stations[[#This Row],[Etmaal temperatuur °C]],0),"")</f>
        <v>0</v>
      </c>
      <c r="O8138" s="89">
        <f>_34_KNMI_Stations[[#This Row],[graaddagen]]*_34_KNMI_Stations[[#This Row],[Gewogen factor]]</f>
        <v>0</v>
      </c>
      <c r="P8138" s="89" cm="1">
        <f t="array" ref="P8138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8139" spans="1:16" x14ac:dyDescent="0.25">
      <c r="A8139">
        <v>310</v>
      </c>
      <c r="B8139" s="110">
        <v>45875</v>
      </c>
      <c r="C8139" s="89">
        <v>3.1</v>
      </c>
      <c r="D8139" s="89">
        <v>18.7</v>
      </c>
      <c r="E8139" s="96">
        <v>2390</v>
      </c>
      <c r="F8139" s="89">
        <v>0</v>
      </c>
      <c r="G8139" s="89">
        <v>1023.4</v>
      </c>
      <c r="H8139">
        <v>0.6</v>
      </c>
      <c r="I8139" t="s">
        <v>20</v>
      </c>
      <c r="J8139">
        <v>0.8</v>
      </c>
      <c r="K8139">
        <v>8</v>
      </c>
      <c r="L8139">
        <v>2025</v>
      </c>
      <c r="M8139" t="s">
        <v>360</v>
      </c>
      <c r="N8139" s="89" cm="1">
        <f t="array" ref="N8139">IF(ISNUMBER(_34_KNMI_Stations[[#This Row],[Etmaal temperatuur °C]]),IF(_34_KNMI_Stations[[#This Row],[Etmaal temperatuur °C]]&lt;stookgrens[],stookgrens[]-_34_KNMI_Stations[[#This Row],[Etmaal temperatuur °C]],0),"")</f>
        <v>0</v>
      </c>
      <c r="O8139" s="89">
        <f>_34_KNMI_Stations[[#This Row],[graaddagen]]*_34_KNMI_Stations[[#This Row],[Gewogen factor]]</f>
        <v>0</v>
      </c>
      <c r="P8139" s="89" cm="1">
        <f t="array" ref="P8139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8140" spans="1:16" x14ac:dyDescent="0.25">
      <c r="A8140">
        <v>310</v>
      </c>
      <c r="B8140" s="110">
        <v>45876</v>
      </c>
      <c r="C8140" s="89">
        <v>5.5</v>
      </c>
      <c r="D8140" s="89">
        <v>19.8</v>
      </c>
      <c r="E8140" s="96">
        <v>1636</v>
      </c>
      <c r="F8140" s="89">
        <v>-0.1</v>
      </c>
      <c r="G8140" s="89">
        <v>1016.4</v>
      </c>
      <c r="H8140">
        <v>0.68</v>
      </c>
      <c r="I8140" t="s">
        <v>20</v>
      </c>
      <c r="J8140">
        <v>0.8</v>
      </c>
      <c r="K8140">
        <v>8</v>
      </c>
      <c r="L8140">
        <v>2025</v>
      </c>
      <c r="M8140" t="s">
        <v>360</v>
      </c>
      <c r="N8140" s="89" cm="1">
        <f t="array" ref="N8140">IF(ISNUMBER(_34_KNMI_Stations[[#This Row],[Etmaal temperatuur °C]]),IF(_34_KNMI_Stations[[#This Row],[Etmaal temperatuur °C]]&lt;stookgrens[],stookgrens[]-_34_KNMI_Stations[[#This Row],[Etmaal temperatuur °C]],0),"")</f>
        <v>0</v>
      </c>
      <c r="O8140" s="89">
        <f>_34_KNMI_Stations[[#This Row],[graaddagen]]*_34_KNMI_Stations[[#This Row],[Gewogen factor]]</f>
        <v>0</v>
      </c>
      <c r="P8140" s="89" cm="1">
        <f t="array" ref="P8140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8141" spans="1:16" x14ac:dyDescent="0.25">
      <c r="A8141">
        <v>310</v>
      </c>
      <c r="B8141" s="110">
        <v>45877</v>
      </c>
      <c r="C8141" s="89">
        <v>5.2</v>
      </c>
      <c r="D8141" s="89">
        <v>19.5</v>
      </c>
      <c r="E8141" s="96">
        <v>1739</v>
      </c>
      <c r="F8141" s="89">
        <v>0</v>
      </c>
      <c r="G8141" s="89">
        <v>1018.7</v>
      </c>
      <c r="H8141">
        <v>0.78</v>
      </c>
      <c r="I8141" t="s">
        <v>20</v>
      </c>
      <c r="J8141">
        <v>0.8</v>
      </c>
      <c r="K8141">
        <v>8</v>
      </c>
      <c r="L8141">
        <v>2025</v>
      </c>
      <c r="M8141" t="s">
        <v>360</v>
      </c>
      <c r="N8141" s="89" cm="1">
        <f t="array" ref="N8141">IF(ISNUMBER(_34_KNMI_Stations[[#This Row],[Etmaal temperatuur °C]]),IF(_34_KNMI_Stations[[#This Row],[Etmaal temperatuur °C]]&lt;stookgrens[],stookgrens[]-_34_KNMI_Stations[[#This Row],[Etmaal temperatuur °C]],0),"")</f>
        <v>0</v>
      </c>
      <c r="O8141" s="89">
        <f>_34_KNMI_Stations[[#This Row],[graaddagen]]*_34_KNMI_Stations[[#This Row],[Gewogen factor]]</f>
        <v>0</v>
      </c>
      <c r="P8141" s="89" cm="1">
        <f t="array" ref="P8141">IF(ISNUMBER(_34_KNMI_Stations[[#This Row],[Etmaal temperatuur °C]]),IF(_34_KNMI_Stations[[#This Row],[Etmaal temperatuur °C]]&gt;stookgrens[],_34_KNMI_Stations[[#This Row],[Etmaal temperatuur °C]]-stookgrens[],0),"")</f>
        <v>1.5</v>
      </c>
    </row>
    <row r="8142" spans="1:16" x14ac:dyDescent="0.25">
      <c r="A8142">
        <v>310</v>
      </c>
      <c r="B8142" s="110">
        <v>45878</v>
      </c>
      <c r="C8142" s="89">
        <v>5.7</v>
      </c>
      <c r="D8142" s="89">
        <v>18.899999999999999</v>
      </c>
      <c r="E8142" s="96">
        <v>2506</v>
      </c>
      <c r="F8142" s="89">
        <v>0</v>
      </c>
      <c r="G8142" s="89">
        <v>1021.5</v>
      </c>
      <c r="H8142">
        <v>0.76</v>
      </c>
      <c r="I8142" t="s">
        <v>20</v>
      </c>
      <c r="J8142">
        <v>0.8</v>
      </c>
      <c r="K8142">
        <v>8</v>
      </c>
      <c r="L8142">
        <v>2025</v>
      </c>
      <c r="M8142" t="s">
        <v>360</v>
      </c>
      <c r="N8142" s="89" cm="1">
        <f t="array" ref="N8142">IF(ISNUMBER(_34_KNMI_Stations[[#This Row],[Etmaal temperatuur °C]]),IF(_34_KNMI_Stations[[#This Row],[Etmaal temperatuur °C]]&lt;stookgrens[],stookgrens[]-_34_KNMI_Stations[[#This Row],[Etmaal temperatuur °C]],0),"")</f>
        <v>0</v>
      </c>
      <c r="O8142" s="89">
        <f>_34_KNMI_Stations[[#This Row],[graaddagen]]*_34_KNMI_Stations[[#This Row],[Gewogen factor]]</f>
        <v>0</v>
      </c>
      <c r="P8142" s="89" cm="1">
        <f t="array" ref="P8142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8143" spans="1:16" x14ac:dyDescent="0.25">
      <c r="A8143">
        <v>310</v>
      </c>
      <c r="B8143" s="110">
        <v>45879</v>
      </c>
      <c r="C8143" s="89">
        <v>3.5</v>
      </c>
      <c r="D8143" s="89">
        <v>20.2</v>
      </c>
      <c r="E8143" s="96">
        <v>2390</v>
      </c>
      <c r="F8143" s="89">
        <v>0</v>
      </c>
      <c r="G8143" s="89">
        <v>1027.0999999999999</v>
      </c>
      <c r="H8143">
        <v>0.68</v>
      </c>
      <c r="I8143" t="s">
        <v>20</v>
      </c>
      <c r="J8143">
        <v>0.8</v>
      </c>
      <c r="K8143">
        <v>8</v>
      </c>
      <c r="L8143">
        <v>2025</v>
      </c>
      <c r="M8143" t="s">
        <v>360</v>
      </c>
      <c r="N8143" s="89" cm="1">
        <f t="array" ref="N8143">IF(ISNUMBER(_34_KNMI_Stations[[#This Row],[Etmaal temperatuur °C]]),IF(_34_KNMI_Stations[[#This Row],[Etmaal temperatuur °C]]&lt;stookgrens[],stookgrens[]-_34_KNMI_Stations[[#This Row],[Etmaal temperatuur °C]],0),"")</f>
        <v>0</v>
      </c>
      <c r="O8143" s="89">
        <f>_34_KNMI_Stations[[#This Row],[graaddagen]]*_34_KNMI_Stations[[#This Row],[Gewogen factor]]</f>
        <v>0</v>
      </c>
      <c r="P8143" s="89" cm="1">
        <f t="array" ref="P8143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8144" spans="1:16" x14ac:dyDescent="0.25">
      <c r="A8144">
        <v>310</v>
      </c>
      <c r="B8144" s="110">
        <v>45880</v>
      </c>
      <c r="C8144" s="89">
        <v>3.4</v>
      </c>
      <c r="D8144" s="89">
        <v>21.8</v>
      </c>
      <c r="E8144" s="96">
        <v>2438</v>
      </c>
      <c r="F8144" s="89">
        <v>0</v>
      </c>
      <c r="G8144" s="89">
        <v>1022.5</v>
      </c>
      <c r="H8144">
        <v>0.65</v>
      </c>
      <c r="I8144" t="s">
        <v>20</v>
      </c>
      <c r="J8144">
        <v>0.8</v>
      </c>
      <c r="K8144">
        <v>8</v>
      </c>
      <c r="L8144">
        <v>2025</v>
      </c>
      <c r="M8144" t="s">
        <v>361</v>
      </c>
      <c r="N8144" s="89" cm="1">
        <f t="array" ref="N8144">IF(ISNUMBER(_34_KNMI_Stations[[#This Row],[Etmaal temperatuur °C]]),IF(_34_KNMI_Stations[[#This Row],[Etmaal temperatuur °C]]&lt;stookgrens[],stookgrens[]-_34_KNMI_Stations[[#This Row],[Etmaal temperatuur °C]],0),"")</f>
        <v>0</v>
      </c>
      <c r="O8144" s="89">
        <f>_34_KNMI_Stations[[#This Row],[graaddagen]]*_34_KNMI_Stations[[#This Row],[Gewogen factor]]</f>
        <v>0</v>
      </c>
      <c r="P8144" s="89" cm="1">
        <f t="array" ref="P8144">IF(ISNUMBER(_34_KNMI_Stations[[#This Row],[Etmaal temperatuur °C]]),IF(_34_KNMI_Stations[[#This Row],[Etmaal temperatuur °C]]&gt;stookgrens[],_34_KNMI_Stations[[#This Row],[Etmaal temperatuur °C]]-stookgrens[],0),"")</f>
        <v>3.8000000000000007</v>
      </c>
    </row>
    <row r="8145" spans="1:16" x14ac:dyDescent="0.25">
      <c r="A8145">
        <v>310</v>
      </c>
      <c r="B8145" s="110">
        <v>45881</v>
      </c>
      <c r="C8145" s="89">
        <v>4</v>
      </c>
      <c r="D8145" s="89">
        <v>24.6</v>
      </c>
      <c r="E8145" s="96">
        <v>2273</v>
      </c>
      <c r="F8145" s="89">
        <v>-0.1</v>
      </c>
      <c r="G8145" s="89">
        <v>1014.6</v>
      </c>
      <c r="H8145">
        <v>0.6</v>
      </c>
      <c r="I8145" t="s">
        <v>20</v>
      </c>
      <c r="J8145">
        <v>0.8</v>
      </c>
      <c r="K8145">
        <v>8</v>
      </c>
      <c r="L8145">
        <v>2025</v>
      </c>
      <c r="M8145" t="s">
        <v>361</v>
      </c>
      <c r="N8145" s="89" cm="1">
        <f t="array" ref="N8145">IF(ISNUMBER(_34_KNMI_Stations[[#This Row],[Etmaal temperatuur °C]]),IF(_34_KNMI_Stations[[#This Row],[Etmaal temperatuur °C]]&lt;stookgrens[],stookgrens[]-_34_KNMI_Stations[[#This Row],[Etmaal temperatuur °C]],0),"")</f>
        <v>0</v>
      </c>
      <c r="O8145" s="89">
        <f>_34_KNMI_Stations[[#This Row],[graaddagen]]*_34_KNMI_Stations[[#This Row],[Gewogen factor]]</f>
        <v>0</v>
      </c>
      <c r="P8145" s="89" cm="1">
        <f t="array" ref="P8145">IF(ISNUMBER(_34_KNMI_Stations[[#This Row],[Etmaal temperatuur °C]]),IF(_34_KNMI_Stations[[#This Row],[Etmaal temperatuur °C]]&gt;stookgrens[],_34_KNMI_Stations[[#This Row],[Etmaal temperatuur °C]]-stookgrens[],0),"")</f>
        <v>6.6000000000000014</v>
      </c>
    </row>
    <row r="8146" spans="1:16" x14ac:dyDescent="0.25">
      <c r="A8146">
        <v>310</v>
      </c>
      <c r="B8146" s="110">
        <v>45882</v>
      </c>
      <c r="C8146" s="89">
        <v>3.1</v>
      </c>
      <c r="D8146" s="89">
        <v>22.3</v>
      </c>
      <c r="E8146" s="96">
        <v>1529</v>
      </c>
      <c r="F8146" s="89">
        <v>-0.1</v>
      </c>
      <c r="G8146" s="89">
        <v>1015.5</v>
      </c>
      <c r="H8146">
        <v>0.8</v>
      </c>
      <c r="I8146" t="s">
        <v>20</v>
      </c>
      <c r="J8146">
        <v>0.8</v>
      </c>
      <c r="K8146">
        <v>8</v>
      </c>
      <c r="L8146">
        <v>2025</v>
      </c>
      <c r="M8146" t="s">
        <v>361</v>
      </c>
      <c r="N8146" s="89" cm="1">
        <f t="array" ref="N8146">IF(ISNUMBER(_34_KNMI_Stations[[#This Row],[Etmaal temperatuur °C]]),IF(_34_KNMI_Stations[[#This Row],[Etmaal temperatuur °C]]&lt;stookgrens[],stookgrens[]-_34_KNMI_Stations[[#This Row],[Etmaal temperatuur °C]],0),"")</f>
        <v>0</v>
      </c>
      <c r="O8146" s="89">
        <f>_34_KNMI_Stations[[#This Row],[graaddagen]]*_34_KNMI_Stations[[#This Row],[Gewogen factor]]</f>
        <v>0</v>
      </c>
      <c r="P8146" s="89" cm="1">
        <f t="array" ref="P8146">IF(ISNUMBER(_34_KNMI_Stations[[#This Row],[Etmaal temperatuur °C]]),IF(_34_KNMI_Stations[[#This Row],[Etmaal temperatuur °C]]&gt;stookgrens[],_34_KNMI_Stations[[#This Row],[Etmaal temperatuur °C]]-stookgrens[],0),"")</f>
        <v>4.3000000000000007</v>
      </c>
    </row>
    <row r="8147" spans="1:16" x14ac:dyDescent="0.25">
      <c r="A8147">
        <v>310</v>
      </c>
      <c r="B8147" s="110">
        <v>45883</v>
      </c>
      <c r="C8147" s="89">
        <v>5</v>
      </c>
      <c r="D8147" s="89">
        <v>21.6</v>
      </c>
      <c r="E8147" s="96">
        <v>1986</v>
      </c>
      <c r="F8147" s="89">
        <v>0</v>
      </c>
      <c r="G8147" s="89">
        <v>1019</v>
      </c>
      <c r="H8147">
        <v>0.81</v>
      </c>
      <c r="I8147" t="s">
        <v>20</v>
      </c>
      <c r="J8147">
        <v>0.8</v>
      </c>
      <c r="K8147">
        <v>8</v>
      </c>
      <c r="L8147">
        <v>2025</v>
      </c>
      <c r="M8147" t="s">
        <v>361</v>
      </c>
      <c r="N8147" s="89" cm="1">
        <f t="array" ref="N8147">IF(ISNUMBER(_34_KNMI_Stations[[#This Row],[Etmaal temperatuur °C]]),IF(_34_KNMI_Stations[[#This Row],[Etmaal temperatuur °C]]&lt;stookgrens[],stookgrens[]-_34_KNMI_Stations[[#This Row],[Etmaal temperatuur °C]],0),"")</f>
        <v>0</v>
      </c>
      <c r="O8147" s="89">
        <f>_34_KNMI_Stations[[#This Row],[graaddagen]]*_34_KNMI_Stations[[#This Row],[Gewogen factor]]</f>
        <v>0</v>
      </c>
      <c r="P8147" s="89" cm="1">
        <f t="array" ref="P8147">IF(ISNUMBER(_34_KNMI_Stations[[#This Row],[Etmaal temperatuur °C]]),IF(_34_KNMI_Stations[[#This Row],[Etmaal temperatuur °C]]&gt;stookgrens[],_34_KNMI_Stations[[#This Row],[Etmaal temperatuur °C]]-stookgrens[],0),"")</f>
        <v>3.6000000000000014</v>
      </c>
    </row>
    <row r="8148" spans="1:16" x14ac:dyDescent="0.25">
      <c r="A8148">
        <v>310</v>
      </c>
      <c r="B8148" s="110">
        <v>45884</v>
      </c>
      <c r="C8148" s="89">
        <v>4.2</v>
      </c>
      <c r="D8148" s="89">
        <v>21</v>
      </c>
      <c r="E8148" s="96">
        <v>2316</v>
      </c>
      <c r="F8148" s="89">
        <v>0</v>
      </c>
      <c r="G8148" s="89">
        <v>1024.0999999999999</v>
      </c>
      <c r="H8148">
        <v>0.81</v>
      </c>
      <c r="I8148" t="s">
        <v>20</v>
      </c>
      <c r="J8148">
        <v>0.8</v>
      </c>
      <c r="K8148">
        <v>8</v>
      </c>
      <c r="L8148">
        <v>2025</v>
      </c>
      <c r="M8148" t="s">
        <v>361</v>
      </c>
      <c r="N8148" s="89" cm="1">
        <f t="array" ref="N8148">IF(ISNUMBER(_34_KNMI_Stations[[#This Row],[Etmaal temperatuur °C]]),IF(_34_KNMI_Stations[[#This Row],[Etmaal temperatuur °C]]&lt;stookgrens[],stookgrens[]-_34_KNMI_Stations[[#This Row],[Etmaal temperatuur °C]],0),"")</f>
        <v>0</v>
      </c>
      <c r="O8148" s="89">
        <f>_34_KNMI_Stations[[#This Row],[graaddagen]]*_34_KNMI_Stations[[#This Row],[Gewogen factor]]</f>
        <v>0</v>
      </c>
      <c r="P8148" s="89" cm="1">
        <f t="array" ref="P8148">IF(ISNUMBER(_34_KNMI_Stations[[#This Row],[Etmaal temperatuur °C]]),IF(_34_KNMI_Stations[[#This Row],[Etmaal temperatuur °C]]&gt;stookgrens[],_34_KNMI_Stations[[#This Row],[Etmaal temperatuur °C]]-stookgrens[],0),"")</f>
        <v>3</v>
      </c>
    </row>
    <row r="8149" spans="1:16" x14ac:dyDescent="0.25">
      <c r="A8149">
        <v>310</v>
      </c>
      <c r="B8149" s="110">
        <v>45885</v>
      </c>
      <c r="C8149" s="89">
        <v>5.4</v>
      </c>
      <c r="D8149" s="89">
        <v>18.899999999999999</v>
      </c>
      <c r="E8149" s="96">
        <v>1138</v>
      </c>
      <c r="F8149" s="89">
        <v>0.1</v>
      </c>
      <c r="G8149" s="89">
        <v>1025.7</v>
      </c>
      <c r="H8149">
        <v>0.76</v>
      </c>
      <c r="I8149" t="s">
        <v>20</v>
      </c>
      <c r="J8149">
        <v>0.8</v>
      </c>
      <c r="K8149">
        <v>8</v>
      </c>
      <c r="L8149">
        <v>2025</v>
      </c>
      <c r="M8149" t="s">
        <v>361</v>
      </c>
      <c r="N8149" s="89" cm="1">
        <f t="array" ref="N8149">IF(ISNUMBER(_34_KNMI_Stations[[#This Row],[Etmaal temperatuur °C]]),IF(_34_KNMI_Stations[[#This Row],[Etmaal temperatuur °C]]&lt;stookgrens[],stookgrens[]-_34_KNMI_Stations[[#This Row],[Etmaal temperatuur °C]],0),"")</f>
        <v>0</v>
      </c>
      <c r="O8149" s="89">
        <f>_34_KNMI_Stations[[#This Row],[graaddagen]]*_34_KNMI_Stations[[#This Row],[Gewogen factor]]</f>
        <v>0</v>
      </c>
      <c r="P8149" s="89" cm="1">
        <f t="array" ref="P8149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8150" spans="1:16" x14ac:dyDescent="0.25">
      <c r="A8150">
        <v>310</v>
      </c>
      <c r="B8150" s="110">
        <v>45886</v>
      </c>
      <c r="C8150" s="89">
        <v>3.8</v>
      </c>
      <c r="D8150" s="89">
        <v>18</v>
      </c>
      <c r="E8150" s="96">
        <v>1462</v>
      </c>
      <c r="F8150" s="89">
        <v>-0.1</v>
      </c>
      <c r="G8150" s="89">
        <v>1023.5</v>
      </c>
      <c r="H8150">
        <v>0.75</v>
      </c>
      <c r="I8150" t="s">
        <v>20</v>
      </c>
      <c r="J8150">
        <v>0.8</v>
      </c>
      <c r="K8150">
        <v>8</v>
      </c>
      <c r="L8150">
        <v>2025</v>
      </c>
      <c r="M8150" t="s">
        <v>361</v>
      </c>
      <c r="N8150" s="89" cm="1">
        <f t="array" ref="N8150">IF(ISNUMBER(_34_KNMI_Stations[[#This Row],[Etmaal temperatuur °C]]),IF(_34_KNMI_Stations[[#This Row],[Etmaal temperatuur °C]]&lt;stookgrens[],stookgrens[]-_34_KNMI_Stations[[#This Row],[Etmaal temperatuur °C]],0),"")</f>
        <v>0</v>
      </c>
      <c r="O8150" s="89">
        <f>_34_KNMI_Stations[[#This Row],[graaddagen]]*_34_KNMI_Stations[[#This Row],[Gewogen factor]]</f>
        <v>0</v>
      </c>
      <c r="P8150" s="89" cm="1">
        <f t="array" ref="P8150">IF(ISNUMBER(_34_KNMI_Stations[[#This Row],[Etmaal temperatuur °C]]),IF(_34_KNMI_Stations[[#This Row],[Etmaal temperatuur °C]]&gt;stookgrens[],_34_KNMI_Stations[[#This Row],[Etmaal temperatuur °C]]-stookgrens[],0),"")</f>
        <v>0</v>
      </c>
    </row>
    <row r="8151" spans="1:16" x14ac:dyDescent="0.25">
      <c r="A8151">
        <v>310</v>
      </c>
      <c r="B8151" s="110">
        <v>45887</v>
      </c>
      <c r="C8151" s="89">
        <v>4.4000000000000004</v>
      </c>
      <c r="D8151" s="89">
        <v>19.600000000000001</v>
      </c>
      <c r="E8151" s="96">
        <v>1265</v>
      </c>
      <c r="F8151" s="89">
        <v>0</v>
      </c>
      <c r="G8151" s="89">
        <v>1019.8</v>
      </c>
      <c r="H8151">
        <v>0.76</v>
      </c>
      <c r="I8151" t="s">
        <v>20</v>
      </c>
      <c r="J8151">
        <v>0.8</v>
      </c>
      <c r="K8151">
        <v>8</v>
      </c>
      <c r="L8151">
        <v>2025</v>
      </c>
      <c r="M8151" t="s">
        <v>362</v>
      </c>
      <c r="N8151" s="89" cm="1">
        <f t="array" ref="N8151">IF(ISNUMBER(_34_KNMI_Stations[[#This Row],[Etmaal temperatuur °C]]),IF(_34_KNMI_Stations[[#This Row],[Etmaal temperatuur °C]]&lt;stookgrens[],stookgrens[]-_34_KNMI_Stations[[#This Row],[Etmaal temperatuur °C]],0),"")</f>
        <v>0</v>
      </c>
      <c r="O8151" s="89">
        <f>_34_KNMI_Stations[[#This Row],[graaddagen]]*_34_KNMI_Stations[[#This Row],[Gewogen factor]]</f>
        <v>0</v>
      </c>
      <c r="P8151" s="89" cm="1">
        <f t="array" ref="P8151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8152" spans="1:16" x14ac:dyDescent="0.25">
      <c r="A8152">
        <v>310</v>
      </c>
      <c r="B8152" s="110">
        <v>45888</v>
      </c>
      <c r="C8152" s="89">
        <v>5.7</v>
      </c>
      <c r="D8152" s="89">
        <v>20.6</v>
      </c>
      <c r="E8152" s="96">
        <v>2230</v>
      </c>
      <c r="F8152" s="89">
        <v>0</v>
      </c>
      <c r="G8152" s="89">
        <v>1014.5</v>
      </c>
      <c r="H8152">
        <v>0.72</v>
      </c>
      <c r="I8152" t="s">
        <v>20</v>
      </c>
      <c r="J8152">
        <v>0.8</v>
      </c>
      <c r="K8152">
        <v>8</v>
      </c>
      <c r="L8152">
        <v>2025</v>
      </c>
      <c r="M8152" t="s">
        <v>362</v>
      </c>
      <c r="N8152" s="89" cm="1">
        <f t="array" ref="N8152">IF(ISNUMBER(_34_KNMI_Stations[[#This Row],[Etmaal temperatuur °C]]),IF(_34_KNMI_Stations[[#This Row],[Etmaal temperatuur °C]]&lt;stookgrens[],stookgrens[]-_34_KNMI_Stations[[#This Row],[Etmaal temperatuur °C]],0),"")</f>
        <v>0</v>
      </c>
      <c r="O8152" s="89">
        <f>_34_KNMI_Stations[[#This Row],[graaddagen]]*_34_KNMI_Stations[[#This Row],[Gewogen factor]]</f>
        <v>0</v>
      </c>
      <c r="P8152" s="89" cm="1">
        <f t="array" ref="P8152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8153" spans="1:16" x14ac:dyDescent="0.25">
      <c r="A8153">
        <v>310</v>
      </c>
      <c r="B8153" s="110">
        <v>45889</v>
      </c>
      <c r="C8153" s="89">
        <v>5.5</v>
      </c>
      <c r="D8153" s="89">
        <v>18.5</v>
      </c>
      <c r="E8153" s="96">
        <v>1605</v>
      </c>
      <c r="F8153" s="89">
        <v>0</v>
      </c>
      <c r="G8153" s="89">
        <v>1013.6</v>
      </c>
      <c r="H8153">
        <v>0.71</v>
      </c>
      <c r="I8153" t="s">
        <v>20</v>
      </c>
      <c r="J8153">
        <v>0.8</v>
      </c>
      <c r="K8153">
        <v>8</v>
      </c>
      <c r="L8153">
        <v>2025</v>
      </c>
      <c r="M8153" t="s">
        <v>362</v>
      </c>
      <c r="N8153" s="89" cm="1">
        <f t="array" ref="N8153">IF(ISNUMBER(_34_KNMI_Stations[[#This Row],[Etmaal temperatuur °C]]),IF(_34_KNMI_Stations[[#This Row],[Etmaal temperatuur °C]]&lt;stookgrens[],stookgrens[]-_34_KNMI_Stations[[#This Row],[Etmaal temperatuur °C]],0),"")</f>
        <v>0</v>
      </c>
      <c r="O8153" s="89">
        <f>_34_KNMI_Stations[[#This Row],[graaddagen]]*_34_KNMI_Stations[[#This Row],[Gewogen factor]]</f>
        <v>0</v>
      </c>
      <c r="P8153" s="89" cm="1">
        <f t="array" ref="P8153">IF(ISNUMBER(_34_KNMI_Stations[[#This Row],[Etmaal temperatuur °C]]),IF(_34_KNMI_Stations[[#This Row],[Etmaal temperatuur °C]]&gt;stookgrens[],_34_KNMI_Stations[[#This Row],[Etmaal temperatuur °C]]-stookgrens[],0),"")</f>
        <v>0.5</v>
      </c>
    </row>
    <row r="8154" spans="1:16" x14ac:dyDescent="0.25">
      <c r="A8154">
        <v>310</v>
      </c>
      <c r="B8154" s="110">
        <v>45890</v>
      </c>
      <c r="C8154" s="89">
        <v>6.3</v>
      </c>
      <c r="D8154" s="89">
        <v>18.2</v>
      </c>
      <c r="E8154" s="96">
        <v>1969</v>
      </c>
      <c r="F8154" s="89">
        <v>0</v>
      </c>
      <c r="G8154" s="89">
        <v>1015.6</v>
      </c>
      <c r="H8154">
        <v>0.64</v>
      </c>
      <c r="I8154" t="s">
        <v>20</v>
      </c>
      <c r="J8154">
        <v>0.8</v>
      </c>
      <c r="K8154">
        <v>8</v>
      </c>
      <c r="L8154">
        <v>2025</v>
      </c>
      <c r="M8154" t="s">
        <v>362</v>
      </c>
      <c r="N8154" s="89" cm="1">
        <f t="array" ref="N8154">IF(ISNUMBER(_34_KNMI_Stations[[#This Row],[Etmaal temperatuur °C]]),IF(_34_KNMI_Stations[[#This Row],[Etmaal temperatuur °C]]&lt;stookgrens[],stookgrens[]-_34_KNMI_Stations[[#This Row],[Etmaal temperatuur °C]],0),"")</f>
        <v>0</v>
      </c>
      <c r="O8154" s="89">
        <f>_34_KNMI_Stations[[#This Row],[graaddagen]]*_34_KNMI_Stations[[#This Row],[Gewogen factor]]</f>
        <v>0</v>
      </c>
      <c r="P8154" s="89" cm="1">
        <f t="array" ref="P8154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8155" spans="1:16" x14ac:dyDescent="0.25">
      <c r="A8155">
        <v>310</v>
      </c>
      <c r="B8155" s="110">
        <v>45891</v>
      </c>
      <c r="C8155" s="89">
        <v>3.7</v>
      </c>
      <c r="D8155" s="89">
        <v>17.100000000000001</v>
      </c>
      <c r="E8155" s="96">
        <v>1387</v>
      </c>
      <c r="F8155" s="89">
        <v>0.1</v>
      </c>
      <c r="G8155" s="89">
        <v>1020.3</v>
      </c>
      <c r="H8155">
        <v>0.61</v>
      </c>
      <c r="I8155" t="s">
        <v>20</v>
      </c>
      <c r="J8155">
        <v>0.8</v>
      </c>
      <c r="K8155">
        <v>8</v>
      </c>
      <c r="L8155">
        <v>2025</v>
      </c>
      <c r="M8155" t="s">
        <v>362</v>
      </c>
      <c r="N8155" s="89" cm="1">
        <f t="array" ref="N8155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8155" s="89">
        <f>_34_KNMI_Stations[[#This Row],[graaddagen]]*_34_KNMI_Stations[[#This Row],[Gewogen factor]]</f>
        <v>0.71999999999999886</v>
      </c>
      <c r="P8155" s="89" cm="1">
        <f t="array" ref="P8155">IF(ISNUMBER(_34_KNMI_Stations[[#This Row],[Etmaal temperatuur °C]]),IF(_34_KNMI_Stations[[#This Row],[Etmaal temperatuur °C]]&gt;stookgrens[],_34_KNMI_Stations[[#This Row],[Etmaal temperatuur °C]]-stookgrens[],0),"")</f>
        <v>0</v>
      </c>
    </row>
    <row r="8156" spans="1:16" x14ac:dyDescent="0.25">
      <c r="A8156">
        <v>310</v>
      </c>
      <c r="B8156" s="110">
        <v>45892</v>
      </c>
      <c r="C8156" s="89">
        <v>4.9000000000000004</v>
      </c>
      <c r="D8156" s="89">
        <v>17.100000000000001</v>
      </c>
      <c r="E8156" s="96">
        <v>1839</v>
      </c>
      <c r="F8156" s="89">
        <v>1.7</v>
      </c>
      <c r="G8156" s="89">
        <v>1020.6</v>
      </c>
      <c r="H8156">
        <v>0.6</v>
      </c>
      <c r="I8156" t="s">
        <v>20</v>
      </c>
      <c r="J8156">
        <v>0.8</v>
      </c>
      <c r="K8156">
        <v>8</v>
      </c>
      <c r="L8156">
        <v>2025</v>
      </c>
      <c r="M8156" t="s">
        <v>362</v>
      </c>
      <c r="N8156" s="89" cm="1">
        <f t="array" ref="N8156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8156" s="89">
        <f>_34_KNMI_Stations[[#This Row],[graaddagen]]*_34_KNMI_Stations[[#This Row],[Gewogen factor]]</f>
        <v>0.71999999999999886</v>
      </c>
      <c r="P8156" s="89" cm="1">
        <f t="array" ref="P8156">IF(ISNUMBER(_34_KNMI_Stations[[#This Row],[Etmaal temperatuur °C]]),IF(_34_KNMI_Stations[[#This Row],[Etmaal temperatuur °C]]&gt;stookgrens[],_34_KNMI_Stations[[#This Row],[Etmaal temperatuur °C]]-stookgrens[],0),"")</f>
        <v>0</v>
      </c>
    </row>
    <row r="8157" spans="1:16" x14ac:dyDescent="0.25">
      <c r="A8157">
        <v>310</v>
      </c>
      <c r="B8157" s="110">
        <v>45893</v>
      </c>
      <c r="C8157" s="89">
        <v>2.5</v>
      </c>
      <c r="D8157" s="89">
        <v>17.100000000000001</v>
      </c>
      <c r="E8157" s="96">
        <v>2100</v>
      </c>
      <c r="F8157" s="89">
        <v>0</v>
      </c>
      <c r="G8157" s="89">
        <v>1021.5</v>
      </c>
      <c r="H8157">
        <v>0.67</v>
      </c>
      <c r="I8157" t="s">
        <v>20</v>
      </c>
      <c r="J8157">
        <v>0.8</v>
      </c>
      <c r="K8157">
        <v>8</v>
      </c>
      <c r="L8157">
        <v>2025</v>
      </c>
      <c r="M8157" t="s">
        <v>362</v>
      </c>
      <c r="N8157" s="89" cm="1">
        <f t="array" ref="N8157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8157" s="89">
        <f>_34_KNMI_Stations[[#This Row],[graaddagen]]*_34_KNMI_Stations[[#This Row],[Gewogen factor]]</f>
        <v>0.71999999999999886</v>
      </c>
      <c r="P8157" s="89" cm="1">
        <f t="array" ref="P8157">IF(ISNUMBER(_34_KNMI_Stations[[#This Row],[Etmaal temperatuur °C]]),IF(_34_KNMI_Stations[[#This Row],[Etmaal temperatuur °C]]&gt;stookgrens[],_34_KNMI_Stations[[#This Row],[Etmaal temperatuur °C]]-stookgrens[],0),"")</f>
        <v>0</v>
      </c>
    </row>
    <row r="8158" spans="1:16" x14ac:dyDescent="0.25">
      <c r="A8158">
        <v>310</v>
      </c>
      <c r="B8158" s="110">
        <v>45894</v>
      </c>
      <c r="C8158" s="89">
        <v>3.9</v>
      </c>
      <c r="D8158" s="89">
        <v>19.8</v>
      </c>
      <c r="E8158" s="96">
        <v>2226</v>
      </c>
      <c r="F8158" s="89">
        <v>0</v>
      </c>
      <c r="G8158" s="89">
        <v>1017.5</v>
      </c>
      <c r="H8158">
        <v>0.56000000000000005</v>
      </c>
      <c r="I8158" t="s">
        <v>20</v>
      </c>
      <c r="J8158">
        <v>0.8</v>
      </c>
      <c r="K8158">
        <v>8</v>
      </c>
      <c r="L8158">
        <v>2025</v>
      </c>
      <c r="M8158" t="s">
        <v>363</v>
      </c>
      <c r="N8158" s="89" cm="1">
        <f t="array" ref="N8158">IF(ISNUMBER(_34_KNMI_Stations[[#This Row],[Etmaal temperatuur °C]]),IF(_34_KNMI_Stations[[#This Row],[Etmaal temperatuur °C]]&lt;stookgrens[],stookgrens[]-_34_KNMI_Stations[[#This Row],[Etmaal temperatuur °C]],0),"")</f>
        <v>0</v>
      </c>
      <c r="O8158" s="89">
        <f>_34_KNMI_Stations[[#This Row],[graaddagen]]*_34_KNMI_Stations[[#This Row],[Gewogen factor]]</f>
        <v>0</v>
      </c>
      <c r="P8158" s="89" cm="1">
        <f t="array" ref="P8158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8159" spans="1:16" x14ac:dyDescent="0.25">
      <c r="A8159">
        <v>310</v>
      </c>
      <c r="B8159" s="110">
        <v>45895</v>
      </c>
      <c r="C8159" s="89">
        <v>7.1</v>
      </c>
      <c r="D8159" s="89">
        <v>20.399999999999999</v>
      </c>
      <c r="E8159" s="96">
        <v>1541</v>
      </c>
      <c r="F8159" s="89">
        <v>0</v>
      </c>
      <c r="G8159" s="89">
        <v>1009</v>
      </c>
      <c r="H8159">
        <v>0.67</v>
      </c>
      <c r="I8159" t="s">
        <v>20</v>
      </c>
      <c r="J8159">
        <v>0.8</v>
      </c>
      <c r="K8159">
        <v>8</v>
      </c>
      <c r="L8159">
        <v>2025</v>
      </c>
      <c r="M8159" t="s">
        <v>363</v>
      </c>
      <c r="N8159" s="89" cm="1">
        <f t="array" ref="N8159">IF(ISNUMBER(_34_KNMI_Stations[[#This Row],[Etmaal temperatuur °C]]),IF(_34_KNMI_Stations[[#This Row],[Etmaal temperatuur °C]]&lt;stookgrens[],stookgrens[]-_34_KNMI_Stations[[#This Row],[Etmaal temperatuur °C]],0),"")</f>
        <v>0</v>
      </c>
      <c r="O8159" s="89">
        <f>_34_KNMI_Stations[[#This Row],[graaddagen]]*_34_KNMI_Stations[[#This Row],[Gewogen factor]]</f>
        <v>0</v>
      </c>
      <c r="P8159" s="89" cm="1">
        <f t="array" ref="P8159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8160" spans="1:16" x14ac:dyDescent="0.25">
      <c r="A8160">
        <v>310</v>
      </c>
      <c r="B8160" s="110">
        <v>45896</v>
      </c>
      <c r="C8160" s="89">
        <v>3.8</v>
      </c>
      <c r="D8160" s="89">
        <v>19.399999999999999</v>
      </c>
      <c r="E8160" s="96">
        <v>1252</v>
      </c>
      <c r="F8160" s="89">
        <v>0</v>
      </c>
      <c r="G8160" s="89">
        <v>1007.3</v>
      </c>
      <c r="H8160">
        <v>0.73</v>
      </c>
      <c r="I8160" t="s">
        <v>20</v>
      </c>
      <c r="J8160">
        <v>0.8</v>
      </c>
      <c r="K8160">
        <v>8</v>
      </c>
      <c r="L8160">
        <v>2025</v>
      </c>
      <c r="M8160" t="s">
        <v>363</v>
      </c>
      <c r="N8160" s="89" cm="1">
        <f t="array" ref="N8160">IF(ISNUMBER(_34_KNMI_Stations[[#This Row],[Etmaal temperatuur °C]]),IF(_34_KNMI_Stations[[#This Row],[Etmaal temperatuur °C]]&lt;stookgrens[],stookgrens[]-_34_KNMI_Stations[[#This Row],[Etmaal temperatuur °C]],0),"")</f>
        <v>0</v>
      </c>
      <c r="O8160" s="89">
        <f>_34_KNMI_Stations[[#This Row],[graaddagen]]*_34_KNMI_Stations[[#This Row],[Gewogen factor]]</f>
        <v>0</v>
      </c>
      <c r="P8160" s="89" cm="1">
        <f t="array" ref="P8160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8161" spans="1:16" x14ac:dyDescent="0.25">
      <c r="A8161">
        <v>310</v>
      </c>
      <c r="B8161" s="110">
        <v>45897</v>
      </c>
      <c r="C8161" s="89">
        <v>5.3</v>
      </c>
      <c r="D8161" s="89">
        <v>18.8</v>
      </c>
      <c r="E8161" s="96">
        <v>1502</v>
      </c>
      <c r="F8161" s="89">
        <v>7.6</v>
      </c>
      <c r="G8161" s="89">
        <v>1003.5</v>
      </c>
      <c r="H8161">
        <v>0.73</v>
      </c>
      <c r="I8161" t="s">
        <v>20</v>
      </c>
      <c r="J8161">
        <v>0.8</v>
      </c>
      <c r="K8161">
        <v>8</v>
      </c>
      <c r="L8161">
        <v>2025</v>
      </c>
      <c r="M8161" t="s">
        <v>363</v>
      </c>
      <c r="N8161" s="89" cm="1">
        <f t="array" ref="N8161">IF(ISNUMBER(_34_KNMI_Stations[[#This Row],[Etmaal temperatuur °C]]),IF(_34_KNMI_Stations[[#This Row],[Etmaal temperatuur °C]]&lt;stookgrens[],stookgrens[]-_34_KNMI_Stations[[#This Row],[Etmaal temperatuur °C]],0),"")</f>
        <v>0</v>
      </c>
      <c r="O8161" s="89">
        <f>_34_KNMI_Stations[[#This Row],[graaddagen]]*_34_KNMI_Stations[[#This Row],[Gewogen factor]]</f>
        <v>0</v>
      </c>
      <c r="P8161" s="89" cm="1">
        <f t="array" ref="P8161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8162" spans="1:16" x14ac:dyDescent="0.25">
      <c r="A8162">
        <v>310</v>
      </c>
      <c r="B8162" s="110">
        <v>45898</v>
      </c>
      <c r="C8162" s="89">
        <v>7.7</v>
      </c>
      <c r="D8162" s="89">
        <v>17.3</v>
      </c>
      <c r="E8162" s="96">
        <v>1090</v>
      </c>
      <c r="F8162" s="89">
        <v>5.5</v>
      </c>
      <c r="G8162" s="89">
        <v>999.4</v>
      </c>
      <c r="H8162">
        <v>0.78</v>
      </c>
      <c r="I8162" t="s">
        <v>20</v>
      </c>
      <c r="J8162">
        <v>0.8</v>
      </c>
      <c r="K8162">
        <v>8</v>
      </c>
      <c r="L8162">
        <v>2025</v>
      </c>
      <c r="M8162" t="s">
        <v>363</v>
      </c>
      <c r="N8162" s="89" cm="1">
        <f t="array" ref="N8162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8162" s="89">
        <f>_34_KNMI_Stations[[#This Row],[graaddagen]]*_34_KNMI_Stations[[#This Row],[Gewogen factor]]</f>
        <v>0.5599999999999995</v>
      </c>
      <c r="P8162" s="89" cm="1">
        <f t="array" ref="P8162">IF(ISNUMBER(_34_KNMI_Stations[[#This Row],[Etmaal temperatuur °C]]),IF(_34_KNMI_Stations[[#This Row],[Etmaal temperatuur °C]]&gt;stookgrens[],_34_KNMI_Stations[[#This Row],[Etmaal temperatuur °C]]-stookgrens[],0),"")</f>
        <v>0</v>
      </c>
    </row>
    <row r="8163" spans="1:16" x14ac:dyDescent="0.25">
      <c r="A8163">
        <v>310</v>
      </c>
      <c r="B8163" s="110">
        <v>45899</v>
      </c>
      <c r="C8163" s="89">
        <v>7.2</v>
      </c>
      <c r="D8163" s="89">
        <v>18.899999999999999</v>
      </c>
      <c r="E8163" s="96">
        <v>1432</v>
      </c>
      <c r="F8163" s="89">
        <v>2.2000000000000002</v>
      </c>
      <c r="G8163" s="89">
        <v>1005.5</v>
      </c>
      <c r="H8163">
        <v>0.73</v>
      </c>
      <c r="I8163" t="s">
        <v>20</v>
      </c>
      <c r="J8163">
        <v>0.8</v>
      </c>
      <c r="K8163">
        <v>8</v>
      </c>
      <c r="L8163">
        <v>2025</v>
      </c>
      <c r="M8163" t="s">
        <v>363</v>
      </c>
      <c r="N8163" s="89" cm="1">
        <f t="array" ref="N8163">IF(ISNUMBER(_34_KNMI_Stations[[#This Row],[Etmaal temperatuur °C]]),IF(_34_KNMI_Stations[[#This Row],[Etmaal temperatuur °C]]&lt;stookgrens[],stookgrens[]-_34_KNMI_Stations[[#This Row],[Etmaal temperatuur °C]],0),"")</f>
        <v>0</v>
      </c>
      <c r="O8163" s="89">
        <f>_34_KNMI_Stations[[#This Row],[graaddagen]]*_34_KNMI_Stations[[#This Row],[Gewogen factor]]</f>
        <v>0</v>
      </c>
      <c r="P8163" s="89" cm="1">
        <f t="array" ref="P8163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8164" spans="1:16" x14ac:dyDescent="0.25">
      <c r="A8164">
        <v>310</v>
      </c>
      <c r="B8164" s="110">
        <v>45900</v>
      </c>
      <c r="C8164" s="89">
        <v>5.4</v>
      </c>
      <c r="D8164" s="89">
        <v>18.8</v>
      </c>
      <c r="E8164" s="96">
        <v>892</v>
      </c>
      <c r="F8164" s="89">
        <v>0.4</v>
      </c>
      <c r="G8164" s="89">
        <v>1006.4</v>
      </c>
      <c r="H8164">
        <v>0.76</v>
      </c>
      <c r="I8164" t="s">
        <v>20</v>
      </c>
      <c r="J8164">
        <v>0.8</v>
      </c>
      <c r="K8164">
        <v>8</v>
      </c>
      <c r="L8164">
        <v>2025</v>
      </c>
      <c r="M8164" t="s">
        <v>363</v>
      </c>
      <c r="N8164" s="89" cm="1">
        <f t="array" ref="N8164">IF(ISNUMBER(_34_KNMI_Stations[[#This Row],[Etmaal temperatuur °C]]),IF(_34_KNMI_Stations[[#This Row],[Etmaal temperatuur °C]]&lt;stookgrens[],stookgrens[]-_34_KNMI_Stations[[#This Row],[Etmaal temperatuur °C]],0),"")</f>
        <v>0</v>
      </c>
      <c r="O8164" s="89">
        <f>_34_KNMI_Stations[[#This Row],[graaddagen]]*_34_KNMI_Stations[[#This Row],[Gewogen factor]]</f>
        <v>0</v>
      </c>
      <c r="P8164" s="89" cm="1">
        <f t="array" ref="P8164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8165" spans="1:16" x14ac:dyDescent="0.25">
      <c r="A8165">
        <v>310</v>
      </c>
      <c r="B8165" s="110">
        <v>45901</v>
      </c>
      <c r="C8165" s="89">
        <v>7.8</v>
      </c>
      <c r="D8165" s="89">
        <v>18.399999999999999</v>
      </c>
      <c r="E8165" s="96">
        <v>1586</v>
      </c>
      <c r="F8165" s="89">
        <v>0.5</v>
      </c>
      <c r="G8165" s="89">
        <v>1006.2</v>
      </c>
      <c r="H8165">
        <v>0.73</v>
      </c>
      <c r="I8165" t="s">
        <v>20</v>
      </c>
      <c r="J8165">
        <v>0.8</v>
      </c>
      <c r="K8165">
        <v>9</v>
      </c>
      <c r="L8165">
        <v>2025</v>
      </c>
      <c r="M8165" t="s">
        <v>364</v>
      </c>
      <c r="N8165" s="89" cm="1">
        <f t="array" ref="N8165">IF(ISNUMBER(_34_KNMI_Stations[[#This Row],[Etmaal temperatuur °C]]),IF(_34_KNMI_Stations[[#This Row],[Etmaal temperatuur °C]]&lt;stookgrens[],stookgrens[]-_34_KNMI_Stations[[#This Row],[Etmaal temperatuur °C]],0),"")</f>
        <v>0</v>
      </c>
      <c r="O8165" s="89">
        <f>_34_KNMI_Stations[[#This Row],[graaddagen]]*_34_KNMI_Stations[[#This Row],[Gewogen factor]]</f>
        <v>0</v>
      </c>
      <c r="P8165" s="89" cm="1">
        <f t="array" ref="P8165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8166" spans="1:16" x14ac:dyDescent="0.25">
      <c r="A8166">
        <v>310</v>
      </c>
      <c r="B8166" s="110">
        <v>45902</v>
      </c>
      <c r="C8166" s="89">
        <v>8.9</v>
      </c>
      <c r="D8166" s="89">
        <v>17.5</v>
      </c>
      <c r="E8166" s="96">
        <v>1510</v>
      </c>
      <c r="F8166" s="89">
        <v>-0.1</v>
      </c>
      <c r="G8166" s="89">
        <v>1006.2</v>
      </c>
      <c r="H8166">
        <v>0.76</v>
      </c>
      <c r="I8166" t="s">
        <v>20</v>
      </c>
      <c r="J8166">
        <v>0.8</v>
      </c>
      <c r="K8166">
        <v>9</v>
      </c>
      <c r="L8166">
        <v>2025</v>
      </c>
      <c r="M8166" t="s">
        <v>364</v>
      </c>
      <c r="N8166" s="89" cm="1">
        <f t="array" ref="N8166">IF(ISNUMBER(_34_KNMI_Stations[[#This Row],[Etmaal temperatuur °C]]),IF(_34_KNMI_Stations[[#This Row],[Etmaal temperatuur °C]]&lt;stookgrens[],stookgrens[]-_34_KNMI_Stations[[#This Row],[Etmaal temperatuur °C]],0),"")</f>
        <v>0.5</v>
      </c>
      <c r="O8166" s="89">
        <f>_34_KNMI_Stations[[#This Row],[graaddagen]]*_34_KNMI_Stations[[#This Row],[Gewogen factor]]</f>
        <v>0.4</v>
      </c>
      <c r="P8166" s="89" cm="1">
        <f t="array" ref="P8166">IF(ISNUMBER(_34_KNMI_Stations[[#This Row],[Etmaal temperatuur °C]]),IF(_34_KNMI_Stations[[#This Row],[Etmaal temperatuur °C]]&gt;stookgrens[],_34_KNMI_Stations[[#This Row],[Etmaal temperatuur °C]]-stookgrens[],0),"")</f>
        <v>0</v>
      </c>
    </row>
    <row r="8167" spans="1:16" x14ac:dyDescent="0.25">
      <c r="A8167">
        <v>310</v>
      </c>
      <c r="B8167" s="110">
        <v>45903</v>
      </c>
      <c r="C8167" s="89">
        <v>11.1</v>
      </c>
      <c r="D8167" s="89">
        <v>18.899999999999999</v>
      </c>
      <c r="E8167" s="96">
        <v>1007</v>
      </c>
      <c r="F8167" s="89">
        <v>4.8</v>
      </c>
      <c r="G8167" s="89">
        <v>1002.6</v>
      </c>
      <c r="H8167">
        <v>0.82</v>
      </c>
      <c r="I8167" t="s">
        <v>20</v>
      </c>
      <c r="J8167">
        <v>0.8</v>
      </c>
      <c r="K8167">
        <v>9</v>
      </c>
      <c r="L8167">
        <v>2025</v>
      </c>
      <c r="M8167" t="s">
        <v>364</v>
      </c>
      <c r="N8167" s="89" cm="1">
        <f t="array" ref="N8167">IF(ISNUMBER(_34_KNMI_Stations[[#This Row],[Etmaal temperatuur °C]]),IF(_34_KNMI_Stations[[#This Row],[Etmaal temperatuur °C]]&lt;stookgrens[],stookgrens[]-_34_KNMI_Stations[[#This Row],[Etmaal temperatuur °C]],0),"")</f>
        <v>0</v>
      </c>
      <c r="O8167" s="89">
        <f>_34_KNMI_Stations[[#This Row],[graaddagen]]*_34_KNMI_Stations[[#This Row],[Gewogen factor]]</f>
        <v>0</v>
      </c>
      <c r="P8167" s="89" cm="1">
        <f t="array" ref="P8167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8168" spans="1:16" x14ac:dyDescent="0.25">
      <c r="A8168">
        <v>310</v>
      </c>
      <c r="B8168" s="110">
        <v>45904</v>
      </c>
      <c r="C8168" s="89">
        <v>9.3000000000000007</v>
      </c>
      <c r="D8168" s="89">
        <v>17.8</v>
      </c>
      <c r="E8168" s="96">
        <v>1466</v>
      </c>
      <c r="F8168" s="89">
        <v>0.3</v>
      </c>
      <c r="G8168" s="89">
        <v>1009.5</v>
      </c>
      <c r="H8168">
        <v>0.75</v>
      </c>
      <c r="I8168" t="s">
        <v>20</v>
      </c>
      <c r="J8168">
        <v>0.8</v>
      </c>
      <c r="K8168">
        <v>9</v>
      </c>
      <c r="L8168">
        <v>2025</v>
      </c>
      <c r="M8168" t="s">
        <v>364</v>
      </c>
      <c r="N8168" s="89" cm="1">
        <f t="array" ref="N8168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8168" s="89">
        <f>_34_KNMI_Stations[[#This Row],[graaddagen]]*_34_KNMI_Stations[[#This Row],[Gewogen factor]]</f>
        <v>0.15999999999999945</v>
      </c>
      <c r="P8168" s="89" cm="1">
        <f t="array" ref="P8168">IF(ISNUMBER(_34_KNMI_Stations[[#This Row],[Etmaal temperatuur °C]]),IF(_34_KNMI_Stations[[#This Row],[Etmaal temperatuur °C]]&gt;stookgrens[],_34_KNMI_Stations[[#This Row],[Etmaal temperatuur °C]]-stookgrens[],0),"")</f>
        <v>0</v>
      </c>
    </row>
    <row r="8169" spans="1:16" x14ac:dyDescent="0.25">
      <c r="A8169">
        <v>310</v>
      </c>
      <c r="B8169" s="110">
        <v>45905</v>
      </c>
      <c r="C8169" s="89">
        <v>5.0999999999999996</v>
      </c>
      <c r="D8169" s="89">
        <v>17</v>
      </c>
      <c r="E8169" s="96">
        <v>1934</v>
      </c>
      <c r="F8169" s="89">
        <v>0</v>
      </c>
      <c r="G8169" s="89">
        <v>1020.3</v>
      </c>
      <c r="H8169">
        <v>0.75</v>
      </c>
      <c r="I8169" t="s">
        <v>20</v>
      </c>
      <c r="J8169">
        <v>0.8</v>
      </c>
      <c r="K8169">
        <v>9</v>
      </c>
      <c r="L8169">
        <v>2025</v>
      </c>
      <c r="M8169" t="s">
        <v>364</v>
      </c>
      <c r="N8169" s="89" cm="1">
        <f t="array" ref="N8169">IF(ISNUMBER(_34_KNMI_Stations[[#This Row],[Etmaal temperatuur °C]]),IF(_34_KNMI_Stations[[#This Row],[Etmaal temperatuur °C]]&lt;stookgrens[],stookgrens[]-_34_KNMI_Stations[[#This Row],[Etmaal temperatuur °C]],0),"")</f>
        <v>1</v>
      </c>
      <c r="O8169" s="89">
        <f>_34_KNMI_Stations[[#This Row],[graaddagen]]*_34_KNMI_Stations[[#This Row],[Gewogen factor]]</f>
        <v>0.8</v>
      </c>
      <c r="P8169" s="89" cm="1">
        <f t="array" ref="P8169">IF(ISNUMBER(_34_KNMI_Stations[[#This Row],[Etmaal temperatuur °C]]),IF(_34_KNMI_Stations[[#This Row],[Etmaal temperatuur °C]]&gt;stookgrens[],_34_KNMI_Stations[[#This Row],[Etmaal temperatuur °C]]-stookgrens[],0),"")</f>
        <v>0</v>
      </c>
    </row>
    <row r="8170" spans="1:16" x14ac:dyDescent="0.25">
      <c r="A8170">
        <v>310</v>
      </c>
      <c r="B8170" s="110">
        <v>45906</v>
      </c>
      <c r="C8170" s="89">
        <v>5.6</v>
      </c>
      <c r="D8170" s="89">
        <v>19.100000000000001</v>
      </c>
      <c r="E8170" s="96">
        <v>1536</v>
      </c>
      <c r="F8170" s="89">
        <v>0</v>
      </c>
      <c r="G8170" s="89">
        <v>1020.6</v>
      </c>
      <c r="H8170">
        <v>0.67</v>
      </c>
      <c r="I8170" t="s">
        <v>20</v>
      </c>
      <c r="J8170">
        <v>0.8</v>
      </c>
      <c r="K8170">
        <v>9</v>
      </c>
      <c r="L8170">
        <v>2025</v>
      </c>
      <c r="M8170" t="s">
        <v>364</v>
      </c>
      <c r="N8170" s="89" cm="1">
        <f t="array" ref="N8170">IF(ISNUMBER(_34_KNMI_Stations[[#This Row],[Etmaal temperatuur °C]]),IF(_34_KNMI_Stations[[#This Row],[Etmaal temperatuur °C]]&lt;stookgrens[],stookgrens[]-_34_KNMI_Stations[[#This Row],[Etmaal temperatuur °C]],0),"")</f>
        <v>0</v>
      </c>
      <c r="O8170" s="89">
        <f>_34_KNMI_Stations[[#This Row],[graaddagen]]*_34_KNMI_Stations[[#This Row],[Gewogen factor]]</f>
        <v>0</v>
      </c>
      <c r="P8170" s="89" cm="1">
        <f t="array" ref="P8170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8171" spans="1:16" x14ac:dyDescent="0.25">
      <c r="A8171">
        <v>310</v>
      </c>
      <c r="B8171" s="110">
        <v>45907</v>
      </c>
      <c r="C8171" s="89">
        <v>7.3</v>
      </c>
      <c r="D8171" s="89">
        <v>20.9</v>
      </c>
      <c r="E8171" s="96">
        <v>1874</v>
      </c>
      <c r="F8171" s="89">
        <v>-0.1</v>
      </c>
      <c r="G8171" s="89">
        <v>1012.3</v>
      </c>
      <c r="H8171">
        <v>0.68</v>
      </c>
      <c r="I8171" t="s">
        <v>20</v>
      </c>
      <c r="J8171">
        <v>0.8</v>
      </c>
      <c r="K8171">
        <v>9</v>
      </c>
      <c r="L8171">
        <v>2025</v>
      </c>
      <c r="M8171" t="s">
        <v>364</v>
      </c>
      <c r="N8171" s="89" cm="1">
        <f t="array" ref="N8171">IF(ISNUMBER(_34_KNMI_Stations[[#This Row],[Etmaal temperatuur °C]]),IF(_34_KNMI_Stations[[#This Row],[Etmaal temperatuur °C]]&lt;stookgrens[],stookgrens[]-_34_KNMI_Stations[[#This Row],[Etmaal temperatuur °C]],0),"")</f>
        <v>0</v>
      </c>
      <c r="O8171" s="89">
        <f>_34_KNMI_Stations[[#This Row],[graaddagen]]*_34_KNMI_Stations[[#This Row],[Gewogen factor]]</f>
        <v>0</v>
      </c>
      <c r="P8171" s="89" cm="1">
        <f t="array" ref="P8171">IF(ISNUMBER(_34_KNMI_Stations[[#This Row],[Etmaal temperatuur °C]]),IF(_34_KNMI_Stations[[#This Row],[Etmaal temperatuur °C]]&gt;stookgrens[],_34_KNMI_Stations[[#This Row],[Etmaal temperatuur °C]]-stookgrens[],0),"")</f>
        <v>2.8999999999999986</v>
      </c>
    </row>
    <row r="8172" spans="1:16" x14ac:dyDescent="0.25">
      <c r="A8172">
        <v>310</v>
      </c>
      <c r="B8172" s="110">
        <v>45908</v>
      </c>
      <c r="C8172" s="89">
        <v>5.0999999999999996</v>
      </c>
      <c r="D8172" s="89">
        <v>18.8</v>
      </c>
      <c r="E8172" s="96">
        <v>1572</v>
      </c>
      <c r="F8172" s="89">
        <v>0</v>
      </c>
      <c r="G8172" s="89">
        <v>1016.9</v>
      </c>
      <c r="H8172">
        <v>0.72</v>
      </c>
      <c r="I8172" t="s">
        <v>20</v>
      </c>
      <c r="J8172">
        <v>0.8</v>
      </c>
      <c r="K8172">
        <v>9</v>
      </c>
      <c r="L8172">
        <v>2025</v>
      </c>
      <c r="M8172" t="s">
        <v>365</v>
      </c>
      <c r="N8172" s="89" cm="1">
        <f t="array" ref="N8172">IF(ISNUMBER(_34_KNMI_Stations[[#This Row],[Etmaal temperatuur °C]]),IF(_34_KNMI_Stations[[#This Row],[Etmaal temperatuur °C]]&lt;stookgrens[],stookgrens[]-_34_KNMI_Stations[[#This Row],[Etmaal temperatuur °C]],0),"")</f>
        <v>0</v>
      </c>
      <c r="O8172" s="89">
        <f>_34_KNMI_Stations[[#This Row],[graaddagen]]*_34_KNMI_Stations[[#This Row],[Gewogen factor]]</f>
        <v>0</v>
      </c>
      <c r="P8172" s="89" cm="1">
        <f t="array" ref="P8172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8173" spans="1:16" x14ac:dyDescent="0.25">
      <c r="A8173">
        <v>310</v>
      </c>
      <c r="B8173" s="110">
        <v>45909</v>
      </c>
      <c r="C8173" s="89">
        <v>4</v>
      </c>
      <c r="D8173" s="89">
        <v>17.2</v>
      </c>
      <c r="E8173" s="96">
        <v>1643</v>
      </c>
      <c r="F8173" s="89">
        <v>0</v>
      </c>
      <c r="G8173" s="89">
        <v>1015.7</v>
      </c>
      <c r="H8173">
        <v>0.75</v>
      </c>
      <c r="I8173" t="s">
        <v>20</v>
      </c>
      <c r="J8173">
        <v>0.8</v>
      </c>
      <c r="K8173">
        <v>9</v>
      </c>
      <c r="L8173">
        <v>2025</v>
      </c>
      <c r="M8173" t="s">
        <v>365</v>
      </c>
      <c r="N8173" s="89" cm="1">
        <f t="array" ref="N8173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8173" s="89">
        <f>_34_KNMI_Stations[[#This Row],[graaddagen]]*_34_KNMI_Stations[[#This Row],[Gewogen factor]]</f>
        <v>0.64000000000000057</v>
      </c>
      <c r="P8173" s="89" cm="1">
        <f t="array" ref="P8173">IF(ISNUMBER(_34_KNMI_Stations[[#This Row],[Etmaal temperatuur °C]]),IF(_34_KNMI_Stations[[#This Row],[Etmaal temperatuur °C]]&gt;stookgrens[],_34_KNMI_Stations[[#This Row],[Etmaal temperatuur °C]]-stookgrens[],0),"")</f>
        <v>0</v>
      </c>
    </row>
    <row r="8174" spans="1:16" x14ac:dyDescent="0.25">
      <c r="A8174">
        <v>310</v>
      </c>
      <c r="B8174" s="110">
        <v>45910</v>
      </c>
      <c r="C8174" s="89">
        <v>6.2</v>
      </c>
      <c r="D8174" s="89">
        <v>17</v>
      </c>
      <c r="E8174" s="96">
        <v>1009</v>
      </c>
      <c r="F8174" s="89">
        <v>0.6</v>
      </c>
      <c r="G8174" s="89">
        <v>1006</v>
      </c>
      <c r="H8174">
        <v>0.76</v>
      </c>
      <c r="I8174" t="s">
        <v>20</v>
      </c>
      <c r="J8174">
        <v>0.8</v>
      </c>
      <c r="K8174">
        <v>9</v>
      </c>
      <c r="L8174">
        <v>2025</v>
      </c>
      <c r="M8174" t="s">
        <v>365</v>
      </c>
      <c r="N8174" s="89" cm="1">
        <f t="array" ref="N8174">IF(ISNUMBER(_34_KNMI_Stations[[#This Row],[Etmaal temperatuur °C]]),IF(_34_KNMI_Stations[[#This Row],[Etmaal temperatuur °C]]&lt;stookgrens[],stookgrens[]-_34_KNMI_Stations[[#This Row],[Etmaal temperatuur °C]],0),"")</f>
        <v>1</v>
      </c>
      <c r="O8174" s="89">
        <f>_34_KNMI_Stations[[#This Row],[graaddagen]]*_34_KNMI_Stations[[#This Row],[Gewogen factor]]</f>
        <v>0.8</v>
      </c>
      <c r="P8174" s="89" cm="1">
        <f t="array" ref="P8174">IF(ISNUMBER(_34_KNMI_Stations[[#This Row],[Etmaal temperatuur °C]]),IF(_34_KNMI_Stations[[#This Row],[Etmaal temperatuur °C]]&gt;stookgrens[],_34_KNMI_Stations[[#This Row],[Etmaal temperatuur °C]]-stookgrens[],0),"")</f>
        <v>0</v>
      </c>
    </row>
    <row r="8175" spans="1:16" x14ac:dyDescent="0.25">
      <c r="A8175">
        <v>310</v>
      </c>
      <c r="B8175" s="110">
        <v>45911</v>
      </c>
      <c r="C8175" s="89">
        <v>10</v>
      </c>
      <c r="D8175" s="89">
        <v>16.100000000000001</v>
      </c>
      <c r="E8175" s="96">
        <v>1201</v>
      </c>
      <c r="F8175" s="89">
        <v>2.4</v>
      </c>
      <c r="G8175" s="89">
        <v>1004.9</v>
      </c>
      <c r="H8175">
        <v>0.77</v>
      </c>
      <c r="I8175" t="s">
        <v>20</v>
      </c>
      <c r="J8175">
        <v>0.8</v>
      </c>
      <c r="K8175">
        <v>9</v>
      </c>
      <c r="L8175">
        <v>2025</v>
      </c>
      <c r="M8175" t="s">
        <v>365</v>
      </c>
      <c r="N8175" s="89" cm="1">
        <f t="array" ref="N8175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8175" s="89">
        <f>_34_KNMI_Stations[[#This Row],[graaddagen]]*_34_KNMI_Stations[[#This Row],[Gewogen factor]]</f>
        <v>1.5199999999999989</v>
      </c>
      <c r="P8175" s="89" cm="1">
        <f t="array" ref="P8175">IF(ISNUMBER(_34_KNMI_Stations[[#This Row],[Etmaal temperatuur °C]]),IF(_34_KNMI_Stations[[#This Row],[Etmaal temperatuur °C]]&gt;stookgrens[],_34_KNMI_Stations[[#This Row],[Etmaal temperatuur °C]]-stookgrens[],0),"")</f>
        <v>0</v>
      </c>
    </row>
    <row r="8176" spans="1:16" x14ac:dyDescent="0.25">
      <c r="A8176">
        <v>310</v>
      </c>
      <c r="B8176" s="110">
        <v>45912</v>
      </c>
      <c r="C8176" s="89">
        <v>9.8000000000000007</v>
      </c>
      <c r="D8176" s="89">
        <v>15.6</v>
      </c>
      <c r="E8176" s="96">
        <v>1606</v>
      </c>
      <c r="F8176" s="89">
        <v>0.2</v>
      </c>
      <c r="G8176" s="89">
        <v>1012.5</v>
      </c>
      <c r="H8176">
        <v>0.75</v>
      </c>
      <c r="I8176" t="s">
        <v>20</v>
      </c>
      <c r="J8176">
        <v>0.8</v>
      </c>
      <c r="K8176">
        <v>9</v>
      </c>
      <c r="L8176">
        <v>2025</v>
      </c>
      <c r="M8176" t="s">
        <v>365</v>
      </c>
      <c r="N8176" s="89" cm="1">
        <f t="array" ref="N8176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8176" s="89">
        <f>_34_KNMI_Stations[[#This Row],[graaddagen]]*_34_KNMI_Stations[[#This Row],[Gewogen factor]]</f>
        <v>1.9200000000000004</v>
      </c>
      <c r="P8176" s="89" cm="1">
        <f t="array" ref="P8176">IF(ISNUMBER(_34_KNMI_Stations[[#This Row],[Etmaal temperatuur °C]]),IF(_34_KNMI_Stations[[#This Row],[Etmaal temperatuur °C]]&gt;stookgrens[],_34_KNMI_Stations[[#This Row],[Etmaal temperatuur °C]]-stookgrens[],0),"")</f>
        <v>0</v>
      </c>
    </row>
    <row r="8177" spans="1:16" x14ac:dyDescent="0.25">
      <c r="A8177">
        <v>310</v>
      </c>
      <c r="B8177" s="110">
        <v>45913</v>
      </c>
      <c r="C8177" s="89">
        <v>8.4</v>
      </c>
      <c r="D8177" s="89">
        <v>14.4</v>
      </c>
      <c r="E8177" s="96">
        <v>963</v>
      </c>
      <c r="F8177" s="89">
        <v>7.2</v>
      </c>
      <c r="G8177" s="89">
        <v>1011.4</v>
      </c>
      <c r="H8177">
        <v>0.83</v>
      </c>
      <c r="I8177" t="s">
        <v>20</v>
      </c>
      <c r="J8177">
        <v>0.8</v>
      </c>
      <c r="K8177">
        <v>9</v>
      </c>
      <c r="L8177">
        <v>2025</v>
      </c>
      <c r="M8177" t="s">
        <v>365</v>
      </c>
      <c r="N8177" s="89" cm="1">
        <f t="array" ref="N8177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8177" s="89">
        <f>_34_KNMI_Stations[[#This Row],[graaddagen]]*_34_KNMI_Stations[[#This Row],[Gewogen factor]]</f>
        <v>2.88</v>
      </c>
      <c r="P8177" s="89" cm="1">
        <f t="array" ref="P8177">IF(ISNUMBER(_34_KNMI_Stations[[#This Row],[Etmaal temperatuur °C]]),IF(_34_KNMI_Stations[[#This Row],[Etmaal temperatuur °C]]&gt;stookgrens[],_34_KNMI_Stations[[#This Row],[Etmaal temperatuur °C]]-stookgrens[],0),"")</f>
        <v>0</v>
      </c>
    </row>
    <row r="8178" spans="1:16" x14ac:dyDescent="0.25">
      <c r="A8178">
        <v>310</v>
      </c>
      <c r="B8178" s="110">
        <v>45914</v>
      </c>
      <c r="C8178" s="89">
        <v>7.6</v>
      </c>
      <c r="D8178" s="89">
        <v>16</v>
      </c>
      <c r="E8178" s="96">
        <v>1245</v>
      </c>
      <c r="F8178" s="89">
        <v>9</v>
      </c>
      <c r="G8178" s="89">
        <v>1010.6</v>
      </c>
      <c r="H8178">
        <v>0.81</v>
      </c>
      <c r="I8178" t="s">
        <v>20</v>
      </c>
      <c r="J8178">
        <v>0.8</v>
      </c>
      <c r="K8178">
        <v>9</v>
      </c>
      <c r="L8178">
        <v>2025</v>
      </c>
      <c r="M8178" t="s">
        <v>365</v>
      </c>
      <c r="N8178" s="89" cm="1">
        <f t="array" ref="N8178">IF(ISNUMBER(_34_KNMI_Stations[[#This Row],[Etmaal temperatuur °C]]),IF(_34_KNMI_Stations[[#This Row],[Etmaal temperatuur °C]]&lt;stookgrens[],stookgrens[]-_34_KNMI_Stations[[#This Row],[Etmaal temperatuur °C]],0),"")</f>
        <v>2</v>
      </c>
      <c r="O8178" s="89">
        <f>_34_KNMI_Stations[[#This Row],[graaddagen]]*_34_KNMI_Stations[[#This Row],[Gewogen factor]]</f>
        <v>1.6</v>
      </c>
      <c r="P8178" s="89" cm="1">
        <f t="array" ref="P8178">IF(ISNUMBER(_34_KNMI_Stations[[#This Row],[Etmaal temperatuur °C]]),IF(_34_KNMI_Stations[[#This Row],[Etmaal temperatuur °C]]&gt;stookgrens[],_34_KNMI_Stations[[#This Row],[Etmaal temperatuur °C]]-stookgrens[],0),"")</f>
        <v>0</v>
      </c>
    </row>
    <row r="8179" spans="1:16" x14ac:dyDescent="0.25">
      <c r="A8179">
        <v>310</v>
      </c>
      <c r="B8179" s="110">
        <v>45915</v>
      </c>
      <c r="C8179" s="89">
        <v>15.3</v>
      </c>
      <c r="D8179" s="89">
        <v>17.2</v>
      </c>
      <c r="E8179" s="96">
        <v>1335</v>
      </c>
      <c r="F8179" s="89">
        <v>1.6</v>
      </c>
      <c r="G8179" s="89">
        <v>1006.7</v>
      </c>
      <c r="H8179">
        <v>0.72</v>
      </c>
      <c r="I8179" t="s">
        <v>20</v>
      </c>
      <c r="J8179">
        <v>0.8</v>
      </c>
      <c r="K8179">
        <v>9</v>
      </c>
      <c r="L8179">
        <v>2025</v>
      </c>
      <c r="M8179" t="s">
        <v>366</v>
      </c>
      <c r="N8179" s="89" cm="1">
        <f t="array" ref="N8179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8179" s="89">
        <f>_34_KNMI_Stations[[#This Row],[graaddagen]]*_34_KNMI_Stations[[#This Row],[Gewogen factor]]</f>
        <v>0.64000000000000057</v>
      </c>
      <c r="P8179" s="89" cm="1">
        <f t="array" ref="P8179">IF(ISNUMBER(_34_KNMI_Stations[[#This Row],[Etmaal temperatuur °C]]),IF(_34_KNMI_Stations[[#This Row],[Etmaal temperatuur °C]]&gt;stookgrens[],_34_KNMI_Stations[[#This Row],[Etmaal temperatuur °C]]-stookgrens[],0),"")</f>
        <v>0</v>
      </c>
    </row>
    <row r="8180" spans="1:16" x14ac:dyDescent="0.25">
      <c r="A8180">
        <v>310</v>
      </c>
      <c r="B8180" s="110">
        <v>45916</v>
      </c>
      <c r="C8180" s="89">
        <v>12.4</v>
      </c>
      <c r="D8180" s="89">
        <v>16.2</v>
      </c>
      <c r="E8180" s="96">
        <v>1231</v>
      </c>
      <c r="F8180" s="89">
        <v>1.8</v>
      </c>
      <c r="G8180" s="89">
        <v>1016.1</v>
      </c>
      <c r="H8180">
        <v>0.7</v>
      </c>
      <c r="I8180" t="s">
        <v>20</v>
      </c>
      <c r="J8180">
        <v>0.8</v>
      </c>
      <c r="K8180">
        <v>9</v>
      </c>
      <c r="L8180">
        <v>2025</v>
      </c>
      <c r="M8180" t="s">
        <v>366</v>
      </c>
      <c r="N8180" s="89" cm="1">
        <f t="array" ref="N8180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8180" s="89">
        <f>_34_KNMI_Stations[[#This Row],[graaddagen]]*_34_KNMI_Stations[[#This Row],[Gewogen factor]]</f>
        <v>1.4400000000000006</v>
      </c>
      <c r="P8180" s="89" cm="1">
        <f t="array" ref="P8180">IF(ISNUMBER(_34_KNMI_Stations[[#This Row],[Etmaal temperatuur °C]]),IF(_34_KNMI_Stations[[#This Row],[Etmaal temperatuur °C]]&gt;stookgrens[],_34_KNMI_Stations[[#This Row],[Etmaal temperatuur °C]]-stookgrens[],0),"")</f>
        <v>0</v>
      </c>
    </row>
    <row r="8181" spans="1:16" x14ac:dyDescent="0.25">
      <c r="A8181">
        <v>310</v>
      </c>
      <c r="B8181" s="110">
        <v>45917</v>
      </c>
      <c r="C8181" s="89">
        <v>9</v>
      </c>
      <c r="D8181" s="89">
        <v>16.2</v>
      </c>
      <c r="E8181" s="96">
        <v>448</v>
      </c>
      <c r="F8181" s="89">
        <v>1.1000000000000001</v>
      </c>
      <c r="G8181" s="89">
        <v>1019</v>
      </c>
      <c r="H8181">
        <v>0.82</v>
      </c>
      <c r="I8181" t="s">
        <v>20</v>
      </c>
      <c r="J8181">
        <v>0.8</v>
      </c>
      <c r="K8181">
        <v>9</v>
      </c>
      <c r="L8181">
        <v>2025</v>
      </c>
      <c r="M8181" t="s">
        <v>366</v>
      </c>
      <c r="N8181" s="89" cm="1">
        <f t="array" ref="N8181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8181" s="89">
        <f>_34_KNMI_Stations[[#This Row],[graaddagen]]*_34_KNMI_Stations[[#This Row],[Gewogen factor]]</f>
        <v>1.4400000000000006</v>
      </c>
      <c r="P8181" s="89" cm="1">
        <f t="array" ref="P8181">IF(ISNUMBER(_34_KNMI_Stations[[#This Row],[Etmaal temperatuur °C]]),IF(_34_KNMI_Stations[[#This Row],[Etmaal temperatuur °C]]&gt;stookgrens[],_34_KNMI_Stations[[#This Row],[Etmaal temperatuur °C]]-stookgrens[],0),"")</f>
        <v>0</v>
      </c>
    </row>
    <row r="8182" spans="1:16" x14ac:dyDescent="0.25">
      <c r="A8182">
        <v>310</v>
      </c>
      <c r="B8182" s="110">
        <v>45918</v>
      </c>
      <c r="C8182" s="89">
        <v>8.5</v>
      </c>
      <c r="D8182" s="89">
        <v>18.8</v>
      </c>
      <c r="E8182" s="96">
        <v>721</v>
      </c>
      <c r="F8182" s="89">
        <v>0</v>
      </c>
      <c r="G8182" s="89">
        <v>1020.9</v>
      </c>
      <c r="H8182">
        <v>0.81</v>
      </c>
      <c r="I8182" t="s">
        <v>20</v>
      </c>
      <c r="J8182">
        <v>0.8</v>
      </c>
      <c r="K8182">
        <v>9</v>
      </c>
      <c r="L8182">
        <v>2025</v>
      </c>
      <c r="M8182" t="s">
        <v>366</v>
      </c>
      <c r="N8182" s="89" cm="1">
        <f t="array" ref="N8182">IF(ISNUMBER(_34_KNMI_Stations[[#This Row],[Etmaal temperatuur °C]]),IF(_34_KNMI_Stations[[#This Row],[Etmaal temperatuur °C]]&lt;stookgrens[],stookgrens[]-_34_KNMI_Stations[[#This Row],[Etmaal temperatuur °C]],0),"")</f>
        <v>0</v>
      </c>
      <c r="O8182" s="89">
        <f>_34_KNMI_Stations[[#This Row],[graaddagen]]*_34_KNMI_Stations[[#This Row],[Gewogen factor]]</f>
        <v>0</v>
      </c>
      <c r="P8182" s="89" cm="1">
        <f t="array" ref="P8182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8183" spans="1:16" x14ac:dyDescent="0.25">
      <c r="A8183">
        <v>310</v>
      </c>
      <c r="B8183" s="110">
        <v>45919</v>
      </c>
      <c r="C8183" s="89">
        <v>5.0999999999999996</v>
      </c>
      <c r="D8183" s="89">
        <v>19.5</v>
      </c>
      <c r="E8183" s="96">
        <v>1629</v>
      </c>
      <c r="F8183" s="89">
        <v>0</v>
      </c>
      <c r="G8183" s="89">
        <v>1019.3</v>
      </c>
      <c r="H8183">
        <v>0.75</v>
      </c>
      <c r="I8183" t="s">
        <v>20</v>
      </c>
      <c r="J8183">
        <v>0.8</v>
      </c>
      <c r="K8183">
        <v>9</v>
      </c>
      <c r="L8183">
        <v>2025</v>
      </c>
      <c r="M8183" t="s">
        <v>366</v>
      </c>
      <c r="N8183" s="89" cm="1">
        <f t="array" ref="N8183">IF(ISNUMBER(_34_KNMI_Stations[[#This Row],[Etmaal temperatuur °C]]),IF(_34_KNMI_Stations[[#This Row],[Etmaal temperatuur °C]]&lt;stookgrens[],stookgrens[]-_34_KNMI_Stations[[#This Row],[Etmaal temperatuur °C]],0),"")</f>
        <v>0</v>
      </c>
      <c r="O8183" s="89">
        <f>_34_KNMI_Stations[[#This Row],[graaddagen]]*_34_KNMI_Stations[[#This Row],[Gewogen factor]]</f>
        <v>0</v>
      </c>
      <c r="P8183" s="89" cm="1">
        <f t="array" ref="P8183">IF(ISNUMBER(_34_KNMI_Stations[[#This Row],[Etmaal temperatuur °C]]),IF(_34_KNMI_Stations[[#This Row],[Etmaal temperatuur °C]]&gt;stookgrens[],_34_KNMI_Stations[[#This Row],[Etmaal temperatuur °C]]-stookgrens[],0),"")</f>
        <v>1.5</v>
      </c>
    </row>
    <row r="8184" spans="1:16" x14ac:dyDescent="0.25">
      <c r="A8184">
        <v>310</v>
      </c>
      <c r="B8184" s="110">
        <v>45920</v>
      </c>
      <c r="C8184" s="89">
        <v>6.7</v>
      </c>
      <c r="D8184" s="89">
        <v>19.100000000000001</v>
      </c>
      <c r="E8184" s="96">
        <v>651</v>
      </c>
      <c r="F8184" s="89">
        <v>4.5999999999999996</v>
      </c>
      <c r="G8184" s="89">
        <v>1011.5</v>
      </c>
      <c r="H8184">
        <v>0.81</v>
      </c>
      <c r="I8184" t="s">
        <v>20</v>
      </c>
      <c r="J8184">
        <v>0.8</v>
      </c>
      <c r="K8184">
        <v>9</v>
      </c>
      <c r="L8184">
        <v>2025</v>
      </c>
      <c r="M8184" t="s">
        <v>366</v>
      </c>
      <c r="N8184" s="89" cm="1">
        <f t="array" ref="N8184">IF(ISNUMBER(_34_KNMI_Stations[[#This Row],[Etmaal temperatuur °C]]),IF(_34_KNMI_Stations[[#This Row],[Etmaal temperatuur °C]]&lt;stookgrens[],stookgrens[]-_34_KNMI_Stations[[#This Row],[Etmaal temperatuur °C]],0),"")</f>
        <v>0</v>
      </c>
      <c r="O8184" s="89">
        <f>_34_KNMI_Stations[[#This Row],[graaddagen]]*_34_KNMI_Stations[[#This Row],[Gewogen factor]]</f>
        <v>0</v>
      </c>
      <c r="P8184" s="89" cm="1">
        <f t="array" ref="P8184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8185" spans="1:16" x14ac:dyDescent="0.25">
      <c r="A8185">
        <v>310</v>
      </c>
      <c r="B8185" s="110">
        <v>45921</v>
      </c>
      <c r="C8185" s="89">
        <v>7.2</v>
      </c>
      <c r="D8185" s="89">
        <v>14.3</v>
      </c>
      <c r="E8185" s="96">
        <v>1033</v>
      </c>
      <c r="F8185" s="89">
        <v>2</v>
      </c>
      <c r="G8185" s="89">
        <v>1016.2</v>
      </c>
      <c r="H8185">
        <v>0.73</v>
      </c>
      <c r="I8185" t="s">
        <v>20</v>
      </c>
      <c r="J8185">
        <v>0.8</v>
      </c>
      <c r="K8185">
        <v>9</v>
      </c>
      <c r="L8185">
        <v>2025</v>
      </c>
      <c r="M8185" t="s">
        <v>366</v>
      </c>
      <c r="N8185" s="89" cm="1">
        <f t="array" ref="N8185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8185" s="89">
        <f>_34_KNMI_Stations[[#This Row],[graaddagen]]*_34_KNMI_Stations[[#This Row],[Gewogen factor]]</f>
        <v>2.9599999999999995</v>
      </c>
      <c r="P8185" s="89" cm="1">
        <f t="array" ref="P8185">IF(ISNUMBER(_34_KNMI_Stations[[#This Row],[Etmaal temperatuur °C]]),IF(_34_KNMI_Stations[[#This Row],[Etmaal temperatuur °C]]&gt;stookgrens[],_34_KNMI_Stations[[#This Row],[Etmaal temperatuur °C]]-stookgrens[],0),"")</f>
        <v>0</v>
      </c>
    </row>
    <row r="8186" spans="1:16" x14ac:dyDescent="0.25">
      <c r="A8186">
        <v>310</v>
      </c>
      <c r="B8186" s="110">
        <v>45922</v>
      </c>
      <c r="C8186" s="89">
        <v>5.9</v>
      </c>
      <c r="D8186" s="89">
        <v>13.4</v>
      </c>
      <c r="E8186" s="96">
        <v>1442</v>
      </c>
      <c r="F8186" s="89">
        <v>0.4</v>
      </c>
      <c r="G8186" s="89">
        <v>1023.8</v>
      </c>
      <c r="H8186">
        <v>0.68</v>
      </c>
      <c r="I8186" t="s">
        <v>20</v>
      </c>
      <c r="J8186">
        <v>0.8</v>
      </c>
      <c r="K8186">
        <v>9</v>
      </c>
      <c r="L8186">
        <v>2025</v>
      </c>
      <c r="M8186" t="s">
        <v>367</v>
      </c>
      <c r="N8186" s="89" cm="1">
        <f t="array" ref="N8186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8186" s="89">
        <f>_34_KNMI_Stations[[#This Row],[graaddagen]]*_34_KNMI_Stations[[#This Row],[Gewogen factor]]</f>
        <v>3.6799999999999997</v>
      </c>
      <c r="P8186" s="89" cm="1">
        <f t="array" ref="P8186">IF(ISNUMBER(_34_KNMI_Stations[[#This Row],[Etmaal temperatuur °C]]),IF(_34_KNMI_Stations[[#This Row],[Etmaal temperatuur °C]]&gt;stookgrens[],_34_KNMI_Stations[[#This Row],[Etmaal temperatuur °C]]-stookgrens[],0),"")</f>
        <v>0</v>
      </c>
    </row>
    <row r="8187" spans="1:16" x14ac:dyDescent="0.25">
      <c r="A8187">
        <v>310</v>
      </c>
      <c r="B8187" s="110">
        <v>45923</v>
      </c>
      <c r="C8187" s="89">
        <v>4.9000000000000004</v>
      </c>
      <c r="D8187" s="89">
        <v>13.6</v>
      </c>
      <c r="E8187" s="96">
        <v>1105</v>
      </c>
      <c r="F8187" s="89">
        <v>-0.1</v>
      </c>
      <c r="G8187" s="89">
        <v>1025.5</v>
      </c>
      <c r="H8187">
        <v>0.72</v>
      </c>
      <c r="I8187" t="s">
        <v>20</v>
      </c>
      <c r="J8187">
        <v>0.8</v>
      </c>
      <c r="K8187">
        <v>9</v>
      </c>
      <c r="L8187">
        <v>2025</v>
      </c>
      <c r="M8187" t="s">
        <v>367</v>
      </c>
      <c r="N8187" s="89" cm="1">
        <f t="array" ref="N8187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8187" s="89">
        <f>_34_KNMI_Stations[[#This Row],[graaddagen]]*_34_KNMI_Stations[[#This Row],[Gewogen factor]]</f>
        <v>3.5200000000000005</v>
      </c>
      <c r="P8187" s="89" cm="1">
        <f t="array" ref="P8187">IF(ISNUMBER(_34_KNMI_Stations[[#This Row],[Etmaal temperatuur °C]]),IF(_34_KNMI_Stations[[#This Row],[Etmaal temperatuur °C]]&gt;stookgrens[],_34_KNMI_Stations[[#This Row],[Etmaal temperatuur °C]]-stookgrens[],0),"")</f>
        <v>0</v>
      </c>
    </row>
    <row r="8188" spans="1:16" x14ac:dyDescent="0.25">
      <c r="A8188">
        <v>310</v>
      </c>
      <c r="B8188" s="110">
        <v>45924</v>
      </c>
      <c r="C8188" s="89">
        <v>6.6</v>
      </c>
      <c r="D8188" s="89">
        <v>12.8</v>
      </c>
      <c r="E8188" s="96">
        <v>1071</v>
      </c>
      <c r="F8188" s="89">
        <v>0</v>
      </c>
      <c r="G8188" s="89">
        <v>1024.7</v>
      </c>
      <c r="H8188">
        <v>0.65</v>
      </c>
      <c r="I8188" t="s">
        <v>20</v>
      </c>
      <c r="J8188">
        <v>0.8</v>
      </c>
      <c r="K8188">
        <v>9</v>
      </c>
      <c r="L8188">
        <v>2025</v>
      </c>
      <c r="M8188" t="s">
        <v>367</v>
      </c>
      <c r="N8188" s="89" cm="1">
        <f t="array" ref="N8188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8188" s="89">
        <f>_34_KNMI_Stations[[#This Row],[graaddagen]]*_34_KNMI_Stations[[#This Row],[Gewogen factor]]</f>
        <v>4.1599999999999993</v>
      </c>
      <c r="P8188" s="89" cm="1">
        <f t="array" ref="P8188">IF(ISNUMBER(_34_KNMI_Stations[[#This Row],[Etmaal temperatuur °C]]),IF(_34_KNMI_Stations[[#This Row],[Etmaal temperatuur °C]]&gt;stookgrens[],_34_KNMI_Stations[[#This Row],[Etmaal temperatuur °C]]-stookgrens[],0),"")</f>
        <v>0</v>
      </c>
    </row>
    <row r="8189" spans="1:16" x14ac:dyDescent="0.25">
      <c r="A8189">
        <v>310</v>
      </c>
      <c r="B8189" s="110">
        <v>45925</v>
      </c>
      <c r="C8189" s="89">
        <v>6.6</v>
      </c>
      <c r="D8189" s="89">
        <v>12.1</v>
      </c>
      <c r="E8189" s="96">
        <v>1016</v>
      </c>
      <c r="F8189" s="89">
        <v>-0.1</v>
      </c>
      <c r="G8189" s="89">
        <v>1022.7</v>
      </c>
      <c r="H8189">
        <v>0.66</v>
      </c>
      <c r="I8189" t="s">
        <v>20</v>
      </c>
      <c r="J8189">
        <v>0.8</v>
      </c>
      <c r="K8189">
        <v>9</v>
      </c>
      <c r="L8189">
        <v>2025</v>
      </c>
      <c r="M8189" t="s">
        <v>367</v>
      </c>
      <c r="N8189" s="89" cm="1">
        <f t="array" ref="N8189">IF(ISNUMBER(_34_KNMI_Stations[[#This Row],[Etmaal temperatuur °C]]),IF(_34_KNMI_Stations[[#This Row],[Etmaal temperatuur °C]]&lt;stookgrens[],stookgrens[]-_34_KNMI_Stations[[#This Row],[Etmaal temperatuur °C]],0),"")</f>
        <v>5.9</v>
      </c>
      <c r="O8189" s="89">
        <f>_34_KNMI_Stations[[#This Row],[graaddagen]]*_34_KNMI_Stations[[#This Row],[Gewogen factor]]</f>
        <v>4.7200000000000006</v>
      </c>
      <c r="P8189" s="89" cm="1">
        <f t="array" ref="P8189">IF(ISNUMBER(_34_KNMI_Stations[[#This Row],[Etmaal temperatuur °C]]),IF(_34_KNMI_Stations[[#This Row],[Etmaal temperatuur °C]]&gt;stookgrens[],_34_KNMI_Stations[[#This Row],[Etmaal temperatuur °C]]-stookgrens[],0),"")</f>
        <v>0</v>
      </c>
    </row>
    <row r="8190" spans="1:16" x14ac:dyDescent="0.25">
      <c r="A8190">
        <v>310</v>
      </c>
      <c r="B8190" s="110">
        <v>45926</v>
      </c>
      <c r="C8190" s="89">
        <v>4</v>
      </c>
      <c r="D8190" s="89">
        <v>12.3</v>
      </c>
      <c r="E8190" s="96">
        <v>668</v>
      </c>
      <c r="F8190" s="89">
        <v>0</v>
      </c>
      <c r="G8190" s="89">
        <v>1021.9</v>
      </c>
      <c r="H8190">
        <v>0.75</v>
      </c>
      <c r="I8190" t="s">
        <v>20</v>
      </c>
      <c r="J8190">
        <v>0.8</v>
      </c>
      <c r="K8190">
        <v>9</v>
      </c>
      <c r="L8190">
        <v>2025</v>
      </c>
      <c r="M8190" t="s">
        <v>367</v>
      </c>
      <c r="N8190" s="89" cm="1">
        <f t="array" ref="N8190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8190" s="89">
        <f>_34_KNMI_Stations[[#This Row],[graaddagen]]*_34_KNMI_Stations[[#This Row],[Gewogen factor]]</f>
        <v>4.5599999999999996</v>
      </c>
      <c r="P8190" s="89" cm="1">
        <f t="array" ref="P8190">IF(ISNUMBER(_34_KNMI_Stations[[#This Row],[Etmaal temperatuur °C]]),IF(_34_KNMI_Stations[[#This Row],[Etmaal temperatuur °C]]&gt;stookgrens[],_34_KNMI_Stations[[#This Row],[Etmaal temperatuur °C]]-stookgrens[],0),"")</f>
        <v>0</v>
      </c>
    </row>
    <row r="8191" spans="1:16" x14ac:dyDescent="0.25">
      <c r="A8191">
        <v>310</v>
      </c>
      <c r="B8191" s="110">
        <v>45927</v>
      </c>
      <c r="C8191" s="89">
        <v>2.2000000000000002</v>
      </c>
      <c r="D8191" s="89">
        <v>13.7</v>
      </c>
      <c r="E8191" s="96">
        <v>1452</v>
      </c>
      <c r="F8191" s="89">
        <v>0</v>
      </c>
      <c r="G8191" s="89">
        <v>1021.3</v>
      </c>
      <c r="H8191">
        <v>0.78</v>
      </c>
      <c r="I8191" t="s">
        <v>20</v>
      </c>
      <c r="J8191">
        <v>0.8</v>
      </c>
      <c r="K8191">
        <v>9</v>
      </c>
      <c r="L8191">
        <v>2025</v>
      </c>
      <c r="M8191" t="s">
        <v>367</v>
      </c>
      <c r="N8191" s="89" cm="1">
        <f t="array" ref="N8191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8191" s="89">
        <f>_34_KNMI_Stations[[#This Row],[graaddagen]]*_34_KNMI_Stations[[#This Row],[Gewogen factor]]</f>
        <v>3.4400000000000008</v>
      </c>
      <c r="P8191" s="89" cm="1">
        <f t="array" ref="P8191">IF(ISNUMBER(_34_KNMI_Stations[[#This Row],[Etmaal temperatuur °C]]),IF(_34_KNMI_Stations[[#This Row],[Etmaal temperatuur °C]]&gt;stookgrens[],_34_KNMI_Stations[[#This Row],[Etmaal temperatuur °C]]-stookgrens[],0),"")</f>
        <v>0</v>
      </c>
    </row>
    <row r="8192" spans="1:16" x14ac:dyDescent="0.25">
      <c r="A8192">
        <v>310</v>
      </c>
      <c r="B8192" s="110">
        <v>45928</v>
      </c>
      <c r="C8192" s="89">
        <v>2.8</v>
      </c>
      <c r="D8192" s="89">
        <v>14.6</v>
      </c>
      <c r="E8192" s="96">
        <v>1428</v>
      </c>
      <c r="F8192" s="89">
        <v>0</v>
      </c>
      <c r="G8192" s="89">
        <v>1022.1</v>
      </c>
      <c r="H8192">
        <v>0.75</v>
      </c>
      <c r="I8192" t="s">
        <v>20</v>
      </c>
      <c r="J8192">
        <v>0.8</v>
      </c>
      <c r="K8192">
        <v>9</v>
      </c>
      <c r="L8192">
        <v>2025</v>
      </c>
      <c r="M8192" t="s">
        <v>367</v>
      </c>
      <c r="N8192" s="89" cm="1">
        <f t="array" ref="N8192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8192" s="89">
        <f>_34_KNMI_Stations[[#This Row],[graaddagen]]*_34_KNMI_Stations[[#This Row],[Gewogen factor]]</f>
        <v>2.7200000000000006</v>
      </c>
      <c r="P8192" s="89" cm="1">
        <f t="array" ref="P8192">IF(ISNUMBER(_34_KNMI_Stations[[#This Row],[Etmaal temperatuur °C]]),IF(_34_KNMI_Stations[[#This Row],[Etmaal temperatuur °C]]&gt;stookgrens[],_34_KNMI_Stations[[#This Row],[Etmaal temperatuur °C]]-stookgrens[],0),"")</f>
        <v>0</v>
      </c>
    </row>
    <row r="8193" spans="1:16" x14ac:dyDescent="0.25">
      <c r="A8193">
        <v>310</v>
      </c>
      <c r="B8193" s="110">
        <v>45929</v>
      </c>
      <c r="C8193" s="89">
        <v>2.9</v>
      </c>
      <c r="D8193" s="89">
        <v>14.6</v>
      </c>
      <c r="E8193" s="96">
        <v>1191</v>
      </c>
      <c r="F8193" s="89">
        <v>0</v>
      </c>
      <c r="G8193" s="89">
        <v>1023.9</v>
      </c>
      <c r="H8193">
        <v>0.76</v>
      </c>
      <c r="I8193" t="s">
        <v>20</v>
      </c>
      <c r="J8193">
        <v>0.8</v>
      </c>
      <c r="K8193">
        <v>9</v>
      </c>
      <c r="L8193">
        <v>2025</v>
      </c>
      <c r="M8193" t="s">
        <v>368</v>
      </c>
      <c r="N8193" s="89" cm="1">
        <f t="array" ref="N8193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8193" s="89">
        <f>_34_KNMI_Stations[[#This Row],[graaddagen]]*_34_KNMI_Stations[[#This Row],[Gewogen factor]]</f>
        <v>2.7200000000000006</v>
      </c>
      <c r="P8193" s="89" cm="1">
        <f t="array" ref="P8193">IF(ISNUMBER(_34_KNMI_Stations[[#This Row],[Etmaal temperatuur °C]]),IF(_34_KNMI_Stations[[#This Row],[Etmaal temperatuur °C]]&gt;stookgrens[],_34_KNMI_Stations[[#This Row],[Etmaal temperatuur °C]]-stookgrens[],0),"")</f>
        <v>0</v>
      </c>
    </row>
    <row r="8194" spans="1:16" x14ac:dyDescent="0.25">
      <c r="A8194">
        <v>310</v>
      </c>
      <c r="B8194" s="110">
        <v>45930</v>
      </c>
      <c r="C8194" s="89">
        <v>2.9</v>
      </c>
      <c r="D8194" s="89">
        <v>14.8</v>
      </c>
      <c r="E8194" s="96">
        <v>987</v>
      </c>
      <c r="F8194" s="89">
        <v>-0.1</v>
      </c>
      <c r="G8194" s="89">
        <v>1025.8</v>
      </c>
      <c r="H8194">
        <v>0.75</v>
      </c>
      <c r="I8194" t="s">
        <v>20</v>
      </c>
      <c r="J8194">
        <v>0.8</v>
      </c>
      <c r="K8194">
        <v>9</v>
      </c>
      <c r="L8194">
        <v>2025</v>
      </c>
      <c r="M8194" t="s">
        <v>368</v>
      </c>
      <c r="N8194" s="89" cm="1">
        <f t="array" ref="N8194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8194" s="89">
        <f>_34_KNMI_Stations[[#This Row],[graaddagen]]*_34_KNMI_Stations[[#This Row],[Gewogen factor]]</f>
        <v>2.5599999999999996</v>
      </c>
      <c r="P8194" s="89" cm="1">
        <f t="array" ref="P8194">IF(ISNUMBER(_34_KNMI_Stations[[#This Row],[Etmaal temperatuur °C]]),IF(_34_KNMI_Stations[[#This Row],[Etmaal temperatuur °C]]&gt;stookgrens[],_34_KNMI_Stations[[#This Row],[Etmaal temperatuur °C]]-stookgrens[],0),"")</f>
        <v>0</v>
      </c>
    </row>
    <row r="8195" spans="1:16" x14ac:dyDescent="0.25">
      <c r="A8195">
        <v>310</v>
      </c>
      <c r="B8195" s="110">
        <v>45931</v>
      </c>
      <c r="C8195" s="89">
        <v>3</v>
      </c>
      <c r="D8195" s="89">
        <v>13.5</v>
      </c>
      <c r="E8195" s="96">
        <v>948</v>
      </c>
      <c r="F8195" s="89">
        <v>0</v>
      </c>
      <c r="G8195" s="89">
        <v>1028.3</v>
      </c>
      <c r="H8195">
        <v>0.82</v>
      </c>
      <c r="I8195" t="s">
        <v>20</v>
      </c>
      <c r="J8195">
        <v>1</v>
      </c>
      <c r="K8195">
        <v>10</v>
      </c>
      <c r="L8195">
        <v>2025</v>
      </c>
      <c r="M8195" t="s">
        <v>368</v>
      </c>
      <c r="N8195" s="89" cm="1">
        <f t="array" ref="N8195">IF(ISNUMBER(_34_KNMI_Stations[[#This Row],[Etmaal temperatuur °C]]),IF(_34_KNMI_Stations[[#This Row],[Etmaal temperatuur °C]]&lt;stookgrens[],stookgrens[]-_34_KNMI_Stations[[#This Row],[Etmaal temperatuur °C]],0),"")</f>
        <v>4.5</v>
      </c>
      <c r="O8195" s="89">
        <f>_34_KNMI_Stations[[#This Row],[graaddagen]]*_34_KNMI_Stations[[#This Row],[Gewogen factor]]</f>
        <v>4.5</v>
      </c>
      <c r="P8195" s="89" cm="1">
        <f t="array" ref="P8195">IF(ISNUMBER(_34_KNMI_Stations[[#This Row],[Etmaal temperatuur °C]]),IF(_34_KNMI_Stations[[#This Row],[Etmaal temperatuur °C]]&gt;stookgrens[],_34_KNMI_Stations[[#This Row],[Etmaal temperatuur °C]]-stookgrens[],0),"")</f>
        <v>0</v>
      </c>
    </row>
    <row r="8196" spans="1:16" x14ac:dyDescent="0.25">
      <c r="A8196">
        <v>310</v>
      </c>
      <c r="B8196" s="110">
        <v>45932</v>
      </c>
      <c r="C8196" s="89">
        <v>5.8</v>
      </c>
      <c r="D8196" s="89">
        <v>14.8</v>
      </c>
      <c r="E8196" s="96">
        <v>876</v>
      </c>
      <c r="F8196" s="89">
        <v>0</v>
      </c>
      <c r="G8196" s="89">
        <v>1025</v>
      </c>
      <c r="H8196">
        <v>0.68</v>
      </c>
      <c r="I8196" t="s">
        <v>20</v>
      </c>
      <c r="J8196">
        <v>1</v>
      </c>
      <c r="K8196">
        <v>10</v>
      </c>
      <c r="L8196">
        <v>2025</v>
      </c>
      <c r="M8196" t="s">
        <v>368</v>
      </c>
      <c r="N8196" s="89" cm="1">
        <f t="array" ref="N8196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8196" s="89">
        <f>_34_KNMI_Stations[[#This Row],[graaddagen]]*_34_KNMI_Stations[[#This Row],[Gewogen factor]]</f>
        <v>3.1999999999999993</v>
      </c>
      <c r="P8196" s="89" cm="1">
        <f t="array" ref="P8196">IF(ISNUMBER(_34_KNMI_Stations[[#This Row],[Etmaal temperatuur °C]]),IF(_34_KNMI_Stations[[#This Row],[Etmaal temperatuur °C]]&gt;stookgrens[],_34_KNMI_Stations[[#This Row],[Etmaal temperatuur °C]]-stookgrens[],0),"")</f>
        <v>0</v>
      </c>
    </row>
    <row r="8197" spans="1:16" x14ac:dyDescent="0.25">
      <c r="A8197">
        <v>310</v>
      </c>
      <c r="B8197" s="110">
        <v>45933</v>
      </c>
      <c r="C8197" s="89">
        <v>9.9</v>
      </c>
      <c r="D8197" s="89">
        <v>13.8</v>
      </c>
      <c r="E8197" s="96">
        <v>335</v>
      </c>
      <c r="F8197" s="89">
        <v>5.4</v>
      </c>
      <c r="G8197" s="89">
        <v>1012.7</v>
      </c>
      <c r="H8197">
        <v>0.77</v>
      </c>
      <c r="I8197" t="s">
        <v>20</v>
      </c>
      <c r="J8197">
        <v>1</v>
      </c>
      <c r="K8197">
        <v>10</v>
      </c>
      <c r="L8197">
        <v>2025</v>
      </c>
      <c r="M8197" t="s">
        <v>368</v>
      </c>
      <c r="N8197" s="89" cm="1">
        <f t="array" ref="N8197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8197" s="89">
        <f>_34_KNMI_Stations[[#This Row],[graaddagen]]*_34_KNMI_Stations[[#This Row],[Gewogen factor]]</f>
        <v>4.1999999999999993</v>
      </c>
      <c r="P8197" s="89" cm="1">
        <f t="array" ref="P8197">IF(ISNUMBER(_34_KNMI_Stations[[#This Row],[Etmaal temperatuur °C]]),IF(_34_KNMI_Stations[[#This Row],[Etmaal temperatuur °C]]&gt;stookgrens[],_34_KNMI_Stations[[#This Row],[Etmaal temperatuur °C]]-stookgrens[],0),"")</f>
        <v>0</v>
      </c>
    </row>
    <row r="8198" spans="1:16" x14ac:dyDescent="0.25">
      <c r="A8198">
        <v>310</v>
      </c>
      <c r="B8198" s="110">
        <v>45934</v>
      </c>
      <c r="C8198" s="89">
        <v>15.3</v>
      </c>
      <c r="D8198" s="89">
        <v>14.8</v>
      </c>
      <c r="E8198" s="96">
        <v>1016</v>
      </c>
      <c r="F8198" s="89">
        <v>13.9</v>
      </c>
      <c r="G8198" s="89">
        <v>999.7</v>
      </c>
      <c r="H8198">
        <v>0.69</v>
      </c>
      <c r="I8198" t="s">
        <v>20</v>
      </c>
      <c r="J8198">
        <v>1</v>
      </c>
      <c r="K8198">
        <v>10</v>
      </c>
      <c r="L8198">
        <v>2025</v>
      </c>
      <c r="M8198" t="s">
        <v>368</v>
      </c>
      <c r="N8198" s="89" cm="1">
        <f t="array" ref="N8198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8198" s="89">
        <f>_34_KNMI_Stations[[#This Row],[graaddagen]]*_34_KNMI_Stations[[#This Row],[Gewogen factor]]</f>
        <v>3.1999999999999993</v>
      </c>
      <c r="P8198" s="89" cm="1">
        <f t="array" ref="P8198">IF(ISNUMBER(_34_KNMI_Stations[[#This Row],[Etmaal temperatuur °C]]),IF(_34_KNMI_Stations[[#This Row],[Etmaal temperatuur °C]]&gt;stookgrens[],_34_KNMI_Stations[[#This Row],[Etmaal temperatuur °C]]-stookgrens[],0),"")</f>
        <v>0</v>
      </c>
    </row>
    <row r="8199" spans="1:16" x14ac:dyDescent="0.25">
      <c r="A8199">
        <v>310</v>
      </c>
      <c r="B8199" s="110">
        <v>45935</v>
      </c>
      <c r="C8199" s="89">
        <v>10.4</v>
      </c>
      <c r="D8199" s="89">
        <v>14.1</v>
      </c>
      <c r="E8199" s="96">
        <v>544</v>
      </c>
      <c r="F8199" s="89">
        <v>0.7</v>
      </c>
      <c r="G8199" s="89">
        <v>1013.4</v>
      </c>
      <c r="H8199">
        <v>0.63</v>
      </c>
      <c r="I8199" t="s">
        <v>20</v>
      </c>
      <c r="J8199">
        <v>1</v>
      </c>
      <c r="K8199">
        <v>10</v>
      </c>
      <c r="L8199">
        <v>2025</v>
      </c>
      <c r="M8199" t="s">
        <v>368</v>
      </c>
      <c r="N8199" s="89" cm="1">
        <f t="array" ref="N8199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8199" s="89">
        <f>_34_KNMI_Stations[[#This Row],[graaddagen]]*_34_KNMI_Stations[[#This Row],[Gewogen factor]]</f>
        <v>3.9000000000000004</v>
      </c>
      <c r="P8199" s="89" cm="1">
        <f t="array" ref="P8199">IF(ISNUMBER(_34_KNMI_Stations[[#This Row],[Etmaal temperatuur °C]]),IF(_34_KNMI_Stations[[#This Row],[Etmaal temperatuur °C]]&gt;stookgrens[],_34_KNMI_Stations[[#This Row],[Etmaal temperatuur °C]]-stookgrens[],0),"")</f>
        <v>0</v>
      </c>
    </row>
    <row r="8200" spans="1:16" x14ac:dyDescent="0.25">
      <c r="A8200">
        <v>310</v>
      </c>
      <c r="B8200" s="110">
        <v>45936</v>
      </c>
      <c r="C8200" s="89">
        <v>6.6</v>
      </c>
      <c r="D8200" s="89">
        <v>14.6</v>
      </c>
      <c r="E8200" s="96">
        <v>828</v>
      </c>
      <c r="F8200" s="89">
        <v>0</v>
      </c>
      <c r="G8200" s="89">
        <v>1023.4</v>
      </c>
      <c r="H8200">
        <v>0.8</v>
      </c>
      <c r="I8200" t="s">
        <v>20</v>
      </c>
      <c r="J8200">
        <v>1</v>
      </c>
      <c r="K8200">
        <v>10</v>
      </c>
      <c r="L8200">
        <v>2025</v>
      </c>
      <c r="M8200" t="s">
        <v>369</v>
      </c>
      <c r="N8200" s="89" cm="1">
        <f t="array" ref="N8200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8200" s="89">
        <f>_34_KNMI_Stations[[#This Row],[graaddagen]]*_34_KNMI_Stations[[#This Row],[Gewogen factor]]</f>
        <v>3.4000000000000004</v>
      </c>
      <c r="P8200" s="89" cm="1">
        <f t="array" ref="P8200">IF(ISNUMBER(_34_KNMI_Stations[[#This Row],[Etmaal temperatuur °C]]),IF(_34_KNMI_Stations[[#This Row],[Etmaal temperatuur °C]]&gt;stookgrens[],_34_KNMI_Stations[[#This Row],[Etmaal temperatuur °C]]-stookgrens[],0),"")</f>
        <v>0</v>
      </c>
    </row>
    <row r="8201" spans="1:16" x14ac:dyDescent="0.25">
      <c r="A8201">
        <v>310</v>
      </c>
      <c r="B8201" s="110">
        <v>45937</v>
      </c>
      <c r="C8201" s="89">
        <v>4.5</v>
      </c>
      <c r="D8201" s="89">
        <v>14.2</v>
      </c>
      <c r="E8201" s="96">
        <v>326</v>
      </c>
      <c r="F8201" s="89">
        <v>0.2</v>
      </c>
      <c r="G8201" s="89">
        <v>1024.5999999999999</v>
      </c>
      <c r="H8201">
        <v>0.92</v>
      </c>
      <c r="I8201" t="s">
        <v>20</v>
      </c>
      <c r="J8201">
        <v>1</v>
      </c>
      <c r="K8201">
        <v>10</v>
      </c>
      <c r="L8201">
        <v>2025</v>
      </c>
      <c r="M8201" t="s">
        <v>369</v>
      </c>
      <c r="N8201" s="89" cm="1">
        <f t="array" ref="N8201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8201" s="89">
        <f>_34_KNMI_Stations[[#This Row],[graaddagen]]*_34_KNMI_Stations[[#This Row],[Gewogen factor]]</f>
        <v>3.8000000000000007</v>
      </c>
      <c r="P8201" s="89" cm="1">
        <f t="array" ref="P8201">IF(ISNUMBER(_34_KNMI_Stations[[#This Row],[Etmaal temperatuur °C]]),IF(_34_KNMI_Stations[[#This Row],[Etmaal temperatuur °C]]&gt;stookgrens[],_34_KNMI_Stations[[#This Row],[Etmaal temperatuur °C]]-stookgrens[],0),"")</f>
        <v>0</v>
      </c>
    </row>
    <row r="8202" spans="1:16" x14ac:dyDescent="0.25">
      <c r="A8202">
        <v>310</v>
      </c>
      <c r="B8202" s="110">
        <v>45938</v>
      </c>
      <c r="C8202" s="89">
        <v>3.8</v>
      </c>
      <c r="D8202" s="89">
        <v>14.1</v>
      </c>
      <c r="E8202" s="96">
        <v>523</v>
      </c>
      <c r="F8202" s="89">
        <v>0.9</v>
      </c>
      <c r="G8202" s="89">
        <v>1023.1</v>
      </c>
      <c r="H8202">
        <v>0.88</v>
      </c>
      <c r="I8202" t="s">
        <v>20</v>
      </c>
      <c r="J8202">
        <v>1</v>
      </c>
      <c r="K8202">
        <v>10</v>
      </c>
      <c r="L8202">
        <v>2025</v>
      </c>
      <c r="M8202" t="s">
        <v>369</v>
      </c>
      <c r="N8202" s="89" cm="1">
        <f t="array" ref="N8202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8202" s="89">
        <f>_34_KNMI_Stations[[#This Row],[graaddagen]]*_34_KNMI_Stations[[#This Row],[Gewogen factor]]</f>
        <v>3.9000000000000004</v>
      </c>
      <c r="P8202" s="89" cm="1">
        <f t="array" ref="P8202">IF(ISNUMBER(_34_KNMI_Stations[[#This Row],[Etmaal temperatuur °C]]),IF(_34_KNMI_Stations[[#This Row],[Etmaal temperatuur °C]]&gt;stookgrens[],_34_KNMI_Stations[[#This Row],[Etmaal temperatuur °C]]-stookgrens[],0),"")</f>
        <v>0</v>
      </c>
    </row>
    <row r="8203" spans="1:16" x14ac:dyDescent="0.25">
      <c r="A8203">
        <v>310</v>
      </c>
      <c r="B8203" s="110">
        <v>45939</v>
      </c>
      <c r="C8203" s="89">
        <v>2.9</v>
      </c>
      <c r="D8203" s="89">
        <v>13.9</v>
      </c>
      <c r="E8203" s="96">
        <v>1068</v>
      </c>
      <c r="F8203" s="89">
        <v>0</v>
      </c>
      <c r="G8203" s="89">
        <v>1027.2</v>
      </c>
      <c r="H8203">
        <v>0.75</v>
      </c>
      <c r="I8203" t="s">
        <v>20</v>
      </c>
      <c r="J8203">
        <v>1</v>
      </c>
      <c r="K8203">
        <v>10</v>
      </c>
      <c r="L8203">
        <v>2025</v>
      </c>
      <c r="M8203" t="s">
        <v>369</v>
      </c>
      <c r="N8203" s="89" cm="1">
        <f t="array" ref="N8203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8203" s="89">
        <f>_34_KNMI_Stations[[#This Row],[graaddagen]]*_34_KNMI_Stations[[#This Row],[Gewogen factor]]</f>
        <v>4.0999999999999996</v>
      </c>
      <c r="P8203" s="89" cm="1">
        <f t="array" ref="P8203">IF(ISNUMBER(_34_KNMI_Stations[[#This Row],[Etmaal temperatuur °C]]),IF(_34_KNMI_Stations[[#This Row],[Etmaal temperatuur °C]]&gt;stookgrens[],_34_KNMI_Stations[[#This Row],[Etmaal temperatuur °C]]-stookgrens[],0),"")</f>
        <v>0</v>
      </c>
    </row>
    <row r="8204" spans="1:16" x14ac:dyDescent="0.25">
      <c r="A8204">
        <v>310</v>
      </c>
      <c r="B8204" s="110">
        <v>45940</v>
      </c>
      <c r="C8204" s="89">
        <v>3.3</v>
      </c>
      <c r="D8204" s="89">
        <v>15</v>
      </c>
      <c r="E8204" s="96">
        <v>393</v>
      </c>
      <c r="F8204" s="89">
        <v>0</v>
      </c>
      <c r="G8204" s="89">
        <v>1033.0999999999999</v>
      </c>
      <c r="H8204">
        <v>0.81</v>
      </c>
      <c r="I8204" t="s">
        <v>20</v>
      </c>
      <c r="J8204">
        <v>1</v>
      </c>
      <c r="K8204">
        <v>10</v>
      </c>
      <c r="L8204">
        <v>2025</v>
      </c>
      <c r="M8204" t="s">
        <v>369</v>
      </c>
      <c r="N8204" s="89" cm="1">
        <f t="array" ref="N8204">IF(ISNUMBER(_34_KNMI_Stations[[#This Row],[Etmaal temperatuur °C]]),IF(_34_KNMI_Stations[[#This Row],[Etmaal temperatuur °C]]&lt;stookgrens[],stookgrens[]-_34_KNMI_Stations[[#This Row],[Etmaal temperatuur °C]],0),"")</f>
        <v>3</v>
      </c>
      <c r="O8204" s="89">
        <f>_34_KNMI_Stations[[#This Row],[graaddagen]]*_34_KNMI_Stations[[#This Row],[Gewogen factor]]</f>
        <v>3</v>
      </c>
      <c r="P8204" s="89" cm="1">
        <f t="array" ref="P8204">IF(ISNUMBER(_34_KNMI_Stations[[#This Row],[Etmaal temperatuur °C]]),IF(_34_KNMI_Stations[[#This Row],[Etmaal temperatuur °C]]&gt;stookgrens[],_34_KNMI_Stations[[#This Row],[Etmaal temperatuur °C]]-stookgrens[],0),"")</f>
        <v>0</v>
      </c>
    </row>
    <row r="8205" spans="1:16" x14ac:dyDescent="0.25">
      <c r="A8205">
        <v>310</v>
      </c>
      <c r="B8205" s="110">
        <v>45941</v>
      </c>
      <c r="C8205" s="89">
        <v>2.8</v>
      </c>
      <c r="D8205" s="89">
        <v>14.4</v>
      </c>
      <c r="E8205" s="96">
        <v>170</v>
      </c>
      <c r="F8205" s="89">
        <v>-0.1</v>
      </c>
      <c r="G8205" s="89">
        <v>1034</v>
      </c>
      <c r="H8205">
        <v>0.8</v>
      </c>
      <c r="I8205" t="s">
        <v>20</v>
      </c>
      <c r="J8205">
        <v>1</v>
      </c>
      <c r="K8205">
        <v>10</v>
      </c>
      <c r="L8205">
        <v>2025</v>
      </c>
      <c r="M8205" t="s">
        <v>369</v>
      </c>
      <c r="N8205" s="89" cm="1">
        <f t="array" ref="N8205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8205" s="89">
        <f>_34_KNMI_Stations[[#This Row],[graaddagen]]*_34_KNMI_Stations[[#This Row],[Gewogen factor]]</f>
        <v>3.5999999999999996</v>
      </c>
      <c r="P8205" s="89" cm="1">
        <f t="array" ref="P8205">IF(ISNUMBER(_34_KNMI_Stations[[#This Row],[Etmaal temperatuur °C]]),IF(_34_KNMI_Stations[[#This Row],[Etmaal temperatuur °C]]&gt;stookgrens[],_34_KNMI_Stations[[#This Row],[Etmaal temperatuur °C]]-stookgrens[],0),"")</f>
        <v>0</v>
      </c>
    </row>
    <row r="8206" spans="1:16" x14ac:dyDescent="0.25">
      <c r="A8206">
        <v>310</v>
      </c>
      <c r="B8206" s="110">
        <v>45942</v>
      </c>
      <c r="C8206" s="89">
        <v>2.5</v>
      </c>
      <c r="D8206" s="89">
        <v>14.7</v>
      </c>
      <c r="E8206" s="96">
        <v>556</v>
      </c>
      <c r="F8206" s="89">
        <v>-0.1</v>
      </c>
      <c r="G8206" s="89">
        <v>1031.0999999999999</v>
      </c>
      <c r="H8206">
        <v>0.81</v>
      </c>
      <c r="I8206" t="s">
        <v>20</v>
      </c>
      <c r="J8206">
        <v>1</v>
      </c>
      <c r="K8206">
        <v>10</v>
      </c>
      <c r="L8206">
        <v>2025</v>
      </c>
      <c r="M8206" t="s">
        <v>369</v>
      </c>
      <c r="N8206" s="89" cm="1">
        <f t="array" ref="N8206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8206" s="89">
        <f>_34_KNMI_Stations[[#This Row],[graaddagen]]*_34_KNMI_Stations[[#This Row],[Gewogen factor]]</f>
        <v>3.3000000000000007</v>
      </c>
      <c r="P8206" s="89" cm="1">
        <f t="array" ref="P8206">IF(ISNUMBER(_34_KNMI_Stations[[#This Row],[Etmaal temperatuur °C]]),IF(_34_KNMI_Stations[[#This Row],[Etmaal temperatuur °C]]&gt;stookgrens[],_34_KNMI_Stations[[#This Row],[Etmaal temperatuur °C]]-stookgrens[],0),"")</f>
        <v>0</v>
      </c>
    </row>
    <row r="8207" spans="1:16" x14ac:dyDescent="0.25">
      <c r="A8207">
        <v>310</v>
      </c>
      <c r="B8207" s="110">
        <v>45943</v>
      </c>
      <c r="C8207" s="89">
        <v>3.6</v>
      </c>
      <c r="D8207" s="89">
        <v>14.3</v>
      </c>
      <c r="E8207" s="96">
        <v>385</v>
      </c>
      <c r="F8207" s="89">
        <v>-0.1</v>
      </c>
      <c r="G8207" s="89">
        <v>1028.5999999999999</v>
      </c>
      <c r="H8207">
        <v>0.86</v>
      </c>
      <c r="I8207" t="s">
        <v>20</v>
      </c>
      <c r="J8207">
        <v>1</v>
      </c>
      <c r="K8207">
        <v>10</v>
      </c>
      <c r="L8207">
        <v>2025</v>
      </c>
      <c r="M8207" t="s">
        <v>370</v>
      </c>
      <c r="N8207" s="89" cm="1">
        <f t="array" ref="N8207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8207" s="89">
        <f>_34_KNMI_Stations[[#This Row],[graaddagen]]*_34_KNMI_Stations[[#This Row],[Gewogen factor]]</f>
        <v>3.6999999999999993</v>
      </c>
      <c r="P8207" s="89" cm="1">
        <f t="array" ref="P8207">IF(ISNUMBER(_34_KNMI_Stations[[#This Row],[Etmaal temperatuur °C]]),IF(_34_KNMI_Stations[[#This Row],[Etmaal temperatuur °C]]&gt;stookgrens[],_34_KNMI_Stations[[#This Row],[Etmaal temperatuur °C]]-stookgrens[],0),"")</f>
        <v>0</v>
      </c>
    </row>
    <row r="8208" spans="1:16" x14ac:dyDescent="0.25">
      <c r="A8208">
        <v>310</v>
      </c>
      <c r="B8208" s="110">
        <v>45944</v>
      </c>
      <c r="C8208" s="89">
        <v>2.8</v>
      </c>
      <c r="D8208" s="89">
        <v>13.7</v>
      </c>
      <c r="E8208" s="96">
        <v>525</v>
      </c>
      <c r="F8208" s="89">
        <v>-0.1</v>
      </c>
      <c r="G8208" s="89">
        <v>1028</v>
      </c>
      <c r="H8208">
        <v>0.83</v>
      </c>
      <c r="I8208" t="s">
        <v>20</v>
      </c>
      <c r="J8208">
        <v>1</v>
      </c>
      <c r="K8208">
        <v>10</v>
      </c>
      <c r="L8208">
        <v>2025</v>
      </c>
      <c r="M8208" t="s">
        <v>370</v>
      </c>
      <c r="N8208" s="89" cm="1">
        <f t="array" ref="N8208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8208" s="89">
        <f>_34_KNMI_Stations[[#This Row],[graaddagen]]*_34_KNMI_Stations[[#This Row],[Gewogen factor]]</f>
        <v>4.3000000000000007</v>
      </c>
      <c r="P8208" s="89" cm="1">
        <f t="array" ref="P8208">IF(ISNUMBER(_34_KNMI_Stations[[#This Row],[Etmaal temperatuur °C]]),IF(_34_KNMI_Stations[[#This Row],[Etmaal temperatuur °C]]&gt;stookgrens[],_34_KNMI_Stations[[#This Row],[Etmaal temperatuur °C]]-stookgrens[],0),"")</f>
        <v>0</v>
      </c>
    </row>
    <row r="8209" spans="1:16" x14ac:dyDescent="0.25">
      <c r="A8209">
        <v>310</v>
      </c>
      <c r="B8209" s="110">
        <v>45945</v>
      </c>
      <c r="C8209" s="89">
        <v>2.5</v>
      </c>
      <c r="D8209" s="89">
        <v>13.3</v>
      </c>
      <c r="E8209" s="96">
        <v>352</v>
      </c>
      <c r="F8209" s="89">
        <v>0.3</v>
      </c>
      <c r="G8209" s="89">
        <v>1027.7</v>
      </c>
      <c r="H8209">
        <v>0.88</v>
      </c>
      <c r="I8209" t="s">
        <v>20</v>
      </c>
      <c r="J8209">
        <v>1</v>
      </c>
      <c r="K8209">
        <v>10</v>
      </c>
      <c r="L8209">
        <v>2025</v>
      </c>
      <c r="M8209" t="s">
        <v>370</v>
      </c>
      <c r="N8209" s="89" cm="1">
        <f t="array" ref="N8209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8209" s="89">
        <f>_34_KNMI_Stations[[#This Row],[graaddagen]]*_34_KNMI_Stations[[#This Row],[Gewogen factor]]</f>
        <v>4.6999999999999993</v>
      </c>
      <c r="P8209" s="89" cm="1">
        <f t="array" ref="P8209">IF(ISNUMBER(_34_KNMI_Stations[[#This Row],[Etmaal temperatuur °C]]),IF(_34_KNMI_Stations[[#This Row],[Etmaal temperatuur °C]]&gt;stookgrens[],_34_KNMI_Stations[[#This Row],[Etmaal temperatuur °C]]-stookgrens[],0),"")</f>
        <v>0</v>
      </c>
    </row>
    <row r="8210" spans="1:16" x14ac:dyDescent="0.25">
      <c r="A8210">
        <v>310</v>
      </c>
      <c r="B8210" s="110">
        <v>45946</v>
      </c>
      <c r="C8210" s="89">
        <v>2.2000000000000002</v>
      </c>
      <c r="D8210" s="89">
        <v>13</v>
      </c>
      <c r="E8210" s="96">
        <v>522</v>
      </c>
      <c r="F8210" s="89">
        <v>1.3</v>
      </c>
      <c r="G8210" s="89">
        <v>1026.3</v>
      </c>
      <c r="H8210">
        <v>0.85</v>
      </c>
      <c r="I8210" t="s">
        <v>20</v>
      </c>
      <c r="J8210">
        <v>1</v>
      </c>
      <c r="K8210">
        <v>10</v>
      </c>
      <c r="L8210">
        <v>2025</v>
      </c>
      <c r="M8210" t="s">
        <v>370</v>
      </c>
      <c r="N8210" s="89" cm="1">
        <f t="array" ref="N8210">IF(ISNUMBER(_34_KNMI_Stations[[#This Row],[Etmaal temperatuur °C]]),IF(_34_KNMI_Stations[[#This Row],[Etmaal temperatuur °C]]&lt;stookgrens[],stookgrens[]-_34_KNMI_Stations[[#This Row],[Etmaal temperatuur °C]],0),"")</f>
        <v>5</v>
      </c>
      <c r="O8210" s="89">
        <f>_34_KNMI_Stations[[#This Row],[graaddagen]]*_34_KNMI_Stations[[#This Row],[Gewogen factor]]</f>
        <v>5</v>
      </c>
      <c r="P8210" s="89" cm="1">
        <f t="array" ref="P8210">IF(ISNUMBER(_34_KNMI_Stations[[#This Row],[Etmaal temperatuur °C]]),IF(_34_KNMI_Stations[[#This Row],[Etmaal temperatuur °C]]&gt;stookgrens[],_34_KNMI_Stations[[#This Row],[Etmaal temperatuur °C]]-stookgrens[],0),"")</f>
        <v>0</v>
      </c>
    </row>
    <row r="8211" spans="1:16" x14ac:dyDescent="0.25">
      <c r="A8211">
        <v>310</v>
      </c>
      <c r="B8211" s="110">
        <v>45947</v>
      </c>
      <c r="C8211" s="89">
        <v>1.7</v>
      </c>
      <c r="D8211" s="89">
        <v>12.6</v>
      </c>
      <c r="E8211" s="96">
        <v>329</v>
      </c>
      <c r="F8211" s="89">
        <v>1.2</v>
      </c>
      <c r="G8211" s="89">
        <v>1025.7</v>
      </c>
      <c r="H8211">
        <v>0.85</v>
      </c>
      <c r="I8211" t="s">
        <v>20</v>
      </c>
      <c r="J8211">
        <v>1</v>
      </c>
      <c r="K8211">
        <v>10</v>
      </c>
      <c r="L8211">
        <v>2025</v>
      </c>
      <c r="M8211" t="s">
        <v>370</v>
      </c>
      <c r="N8211" s="89" cm="1">
        <f t="array" ref="N8211">IF(ISNUMBER(_34_KNMI_Stations[[#This Row],[Etmaal temperatuur °C]]),IF(_34_KNMI_Stations[[#This Row],[Etmaal temperatuur °C]]&lt;stookgrens[],stookgrens[]-_34_KNMI_Stations[[#This Row],[Etmaal temperatuur °C]],0),"")</f>
        <v>5.4</v>
      </c>
      <c r="O8211" s="89">
        <f>_34_KNMI_Stations[[#This Row],[graaddagen]]*_34_KNMI_Stations[[#This Row],[Gewogen factor]]</f>
        <v>5.4</v>
      </c>
      <c r="P8211" s="89" cm="1">
        <f t="array" ref="P8211">IF(ISNUMBER(_34_KNMI_Stations[[#This Row],[Etmaal temperatuur °C]]),IF(_34_KNMI_Stations[[#This Row],[Etmaal temperatuur °C]]&gt;stookgrens[],_34_KNMI_Stations[[#This Row],[Etmaal temperatuur °C]]-stookgrens[],0),"")</f>
        <v>0</v>
      </c>
    </row>
    <row r="8212" spans="1:16" x14ac:dyDescent="0.25">
      <c r="A8212">
        <v>310</v>
      </c>
      <c r="B8212" s="110">
        <v>45948</v>
      </c>
      <c r="C8212" s="89">
        <v>5.5</v>
      </c>
      <c r="D8212" s="89">
        <v>12.7</v>
      </c>
      <c r="E8212" s="96">
        <v>679</v>
      </c>
      <c r="F8212" s="89">
        <v>0</v>
      </c>
      <c r="G8212" s="89">
        <v>1024.2</v>
      </c>
      <c r="H8212">
        <v>0.74</v>
      </c>
      <c r="I8212" t="s">
        <v>20</v>
      </c>
      <c r="J8212">
        <v>1</v>
      </c>
      <c r="K8212">
        <v>10</v>
      </c>
      <c r="L8212">
        <v>2025</v>
      </c>
      <c r="M8212" t="s">
        <v>370</v>
      </c>
      <c r="N8212" s="89" cm="1">
        <f t="array" ref="N8212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8212" s="89">
        <f>_34_KNMI_Stations[[#This Row],[graaddagen]]*_34_KNMI_Stations[[#This Row],[Gewogen factor]]</f>
        <v>5.3000000000000007</v>
      </c>
      <c r="P8212" s="89" cm="1">
        <f t="array" ref="P8212">IF(ISNUMBER(_34_KNMI_Stations[[#This Row],[Etmaal temperatuur °C]]),IF(_34_KNMI_Stations[[#This Row],[Etmaal temperatuur °C]]&gt;stookgrens[],_34_KNMI_Stations[[#This Row],[Etmaal temperatuur °C]]-stookgrens[],0),"")</f>
        <v>0</v>
      </c>
    </row>
    <row r="8213" spans="1:16" x14ac:dyDescent="0.25">
      <c r="A8213">
        <v>310</v>
      </c>
      <c r="B8213" s="110">
        <v>45949</v>
      </c>
      <c r="C8213" s="89">
        <v>7.9</v>
      </c>
      <c r="D8213" s="89">
        <v>12.8</v>
      </c>
      <c r="E8213" s="96">
        <v>730</v>
      </c>
      <c r="F8213" s="89">
        <v>2.4</v>
      </c>
      <c r="G8213" s="89">
        <v>1008.7</v>
      </c>
      <c r="H8213">
        <v>0.8</v>
      </c>
      <c r="I8213" t="s">
        <v>20</v>
      </c>
      <c r="J8213">
        <v>1</v>
      </c>
      <c r="K8213">
        <v>10</v>
      </c>
      <c r="L8213">
        <v>2025</v>
      </c>
      <c r="M8213" t="s">
        <v>370</v>
      </c>
      <c r="N8213" s="89" cm="1">
        <f t="array" ref="N8213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8213" s="89">
        <f>_34_KNMI_Stations[[#This Row],[graaddagen]]*_34_KNMI_Stations[[#This Row],[Gewogen factor]]</f>
        <v>5.1999999999999993</v>
      </c>
      <c r="P8213" s="89" cm="1">
        <f t="array" ref="P8213">IF(ISNUMBER(_34_KNMI_Stations[[#This Row],[Etmaal temperatuur °C]]),IF(_34_KNMI_Stations[[#This Row],[Etmaal temperatuur °C]]&gt;stookgrens[],_34_KNMI_Stations[[#This Row],[Etmaal temperatuur °C]]-stookgrens[],0),"")</f>
        <v>0</v>
      </c>
    </row>
    <row r="8214" spans="1:16" x14ac:dyDescent="0.25">
      <c r="A8214">
        <v>310</v>
      </c>
      <c r="B8214" s="110">
        <v>45950</v>
      </c>
      <c r="C8214" s="89">
        <v>9</v>
      </c>
      <c r="D8214" s="89">
        <v>14.6</v>
      </c>
      <c r="E8214" s="96">
        <v>550</v>
      </c>
      <c r="F8214" s="89">
        <v>3</v>
      </c>
      <c r="G8214" s="89">
        <v>993.6</v>
      </c>
      <c r="H8214">
        <v>0.86</v>
      </c>
      <c r="I8214" t="s">
        <v>20</v>
      </c>
      <c r="J8214">
        <v>1</v>
      </c>
      <c r="K8214">
        <v>10</v>
      </c>
      <c r="L8214">
        <v>2025</v>
      </c>
      <c r="M8214" t="s">
        <v>371</v>
      </c>
      <c r="N8214" s="89" cm="1">
        <f t="array" ref="N8214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8214" s="89">
        <f>_34_KNMI_Stations[[#This Row],[graaddagen]]*_34_KNMI_Stations[[#This Row],[Gewogen factor]]</f>
        <v>3.4000000000000004</v>
      </c>
      <c r="P8214" s="89" cm="1">
        <f t="array" ref="P8214">IF(ISNUMBER(_34_KNMI_Stations[[#This Row],[Etmaal temperatuur °C]]),IF(_34_KNMI_Stations[[#This Row],[Etmaal temperatuur °C]]&gt;stookgrens[],_34_KNMI_Stations[[#This Row],[Etmaal temperatuur °C]]-stookgrens[],0),"")</f>
        <v>0</v>
      </c>
    </row>
    <row r="8215" spans="1:16" x14ac:dyDescent="0.25">
      <c r="A8215">
        <v>310</v>
      </c>
      <c r="B8215" s="110">
        <v>45951</v>
      </c>
      <c r="C8215" s="89">
        <v>9.5</v>
      </c>
      <c r="D8215" s="89">
        <v>13.9</v>
      </c>
      <c r="E8215" s="96">
        <v>597</v>
      </c>
      <c r="F8215" s="89">
        <v>1.9</v>
      </c>
      <c r="G8215" s="89">
        <v>993.1</v>
      </c>
      <c r="H8215">
        <v>0.87</v>
      </c>
      <c r="I8215" t="s">
        <v>20</v>
      </c>
      <c r="J8215">
        <v>1</v>
      </c>
      <c r="K8215">
        <v>10</v>
      </c>
      <c r="L8215">
        <v>2025</v>
      </c>
      <c r="M8215" t="s">
        <v>371</v>
      </c>
      <c r="N8215" s="89" cm="1">
        <f t="array" ref="N8215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8215" s="89">
        <f>_34_KNMI_Stations[[#This Row],[graaddagen]]*_34_KNMI_Stations[[#This Row],[Gewogen factor]]</f>
        <v>4.0999999999999996</v>
      </c>
      <c r="P8215" s="89" cm="1">
        <f t="array" ref="P8215">IF(ISNUMBER(_34_KNMI_Stations[[#This Row],[Etmaal temperatuur °C]]),IF(_34_KNMI_Stations[[#This Row],[Etmaal temperatuur °C]]&gt;stookgrens[],_34_KNMI_Stations[[#This Row],[Etmaal temperatuur °C]]-stookgrens[],0),"")</f>
        <v>0</v>
      </c>
    </row>
    <row r="8216" spans="1:16" x14ac:dyDescent="0.25">
      <c r="A8216">
        <v>310</v>
      </c>
      <c r="B8216" s="110">
        <v>45952</v>
      </c>
      <c r="C8216" s="89">
        <v>5.7</v>
      </c>
      <c r="D8216" s="89">
        <v>13.3</v>
      </c>
      <c r="E8216" s="96">
        <v>583</v>
      </c>
      <c r="F8216" s="89">
        <v>9</v>
      </c>
      <c r="G8216" s="89">
        <v>995.8</v>
      </c>
      <c r="H8216">
        <v>0.86</v>
      </c>
      <c r="I8216" t="s">
        <v>20</v>
      </c>
      <c r="J8216">
        <v>1</v>
      </c>
      <c r="K8216">
        <v>10</v>
      </c>
      <c r="L8216">
        <v>2025</v>
      </c>
      <c r="M8216" t="s">
        <v>371</v>
      </c>
      <c r="N8216" s="89" cm="1">
        <f t="array" ref="N8216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8216" s="89">
        <f>_34_KNMI_Stations[[#This Row],[graaddagen]]*_34_KNMI_Stations[[#This Row],[Gewogen factor]]</f>
        <v>4.6999999999999993</v>
      </c>
      <c r="P8216" s="89" cm="1">
        <f t="array" ref="P8216">IF(ISNUMBER(_34_KNMI_Stations[[#This Row],[Etmaal temperatuur °C]]),IF(_34_KNMI_Stations[[#This Row],[Etmaal temperatuur °C]]&gt;stookgrens[],_34_KNMI_Stations[[#This Row],[Etmaal temperatuur °C]]-stookgrens[],0),"")</f>
        <v>0</v>
      </c>
    </row>
    <row r="8217" spans="1:16" x14ac:dyDescent="0.25">
      <c r="A8217">
        <v>310</v>
      </c>
      <c r="B8217" s="110">
        <v>45953</v>
      </c>
      <c r="C8217" s="89">
        <v>12.6</v>
      </c>
      <c r="D8217" s="89">
        <v>12.6</v>
      </c>
      <c r="E8217" s="96">
        <v>277</v>
      </c>
      <c r="F8217" s="89">
        <v>15.6</v>
      </c>
      <c r="G8217" s="89">
        <v>982</v>
      </c>
      <c r="H8217">
        <v>0.79</v>
      </c>
      <c r="I8217" t="s">
        <v>20</v>
      </c>
      <c r="J8217">
        <v>1</v>
      </c>
      <c r="K8217">
        <v>10</v>
      </c>
      <c r="L8217">
        <v>2025</v>
      </c>
      <c r="M8217" t="s">
        <v>371</v>
      </c>
      <c r="N8217" s="89" cm="1">
        <f t="array" ref="N8217">IF(ISNUMBER(_34_KNMI_Stations[[#This Row],[Etmaal temperatuur °C]]),IF(_34_KNMI_Stations[[#This Row],[Etmaal temperatuur °C]]&lt;stookgrens[],stookgrens[]-_34_KNMI_Stations[[#This Row],[Etmaal temperatuur °C]],0),"")</f>
        <v>5.4</v>
      </c>
      <c r="O8217" s="89">
        <f>_34_KNMI_Stations[[#This Row],[graaddagen]]*_34_KNMI_Stations[[#This Row],[Gewogen factor]]</f>
        <v>5.4</v>
      </c>
      <c r="P8217" s="89" cm="1">
        <f t="array" ref="P8217">IF(ISNUMBER(_34_KNMI_Stations[[#This Row],[Etmaal temperatuur °C]]),IF(_34_KNMI_Stations[[#This Row],[Etmaal temperatuur °C]]&gt;stookgrens[],_34_KNMI_Stations[[#This Row],[Etmaal temperatuur °C]]-stookgrens[],0),"")</f>
        <v>0</v>
      </c>
    </row>
    <row r="8218" spans="1:16" x14ac:dyDescent="0.25">
      <c r="A8218">
        <v>310</v>
      </c>
      <c r="B8218" s="110">
        <v>45954</v>
      </c>
      <c r="C8218" s="89">
        <v>12.7</v>
      </c>
      <c r="D8218" s="89">
        <v>10.7</v>
      </c>
      <c r="E8218" s="96">
        <v>649</v>
      </c>
      <c r="F8218" s="89">
        <v>1.5</v>
      </c>
      <c r="G8218" s="89">
        <v>998.7</v>
      </c>
      <c r="H8218">
        <v>0.76</v>
      </c>
      <c r="I8218" t="s">
        <v>20</v>
      </c>
      <c r="J8218">
        <v>1</v>
      </c>
      <c r="K8218">
        <v>10</v>
      </c>
      <c r="L8218">
        <v>2025</v>
      </c>
      <c r="M8218" t="s">
        <v>371</v>
      </c>
      <c r="N8218" s="89" cm="1">
        <f t="array" ref="N8218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8218" s="89">
        <f>_34_KNMI_Stations[[#This Row],[graaddagen]]*_34_KNMI_Stations[[#This Row],[Gewogen factor]]</f>
        <v>7.3000000000000007</v>
      </c>
      <c r="P8218" s="89" cm="1">
        <f t="array" ref="P8218">IF(ISNUMBER(_34_KNMI_Stations[[#This Row],[Etmaal temperatuur °C]]),IF(_34_KNMI_Stations[[#This Row],[Etmaal temperatuur °C]]&gt;stookgrens[],_34_KNMI_Stations[[#This Row],[Etmaal temperatuur °C]]-stookgrens[],0),"")</f>
        <v>0</v>
      </c>
    </row>
    <row r="8219" spans="1:16" x14ac:dyDescent="0.25">
      <c r="A8219">
        <v>310</v>
      </c>
      <c r="B8219" s="110">
        <v>45955</v>
      </c>
      <c r="C8219" s="89">
        <v>9.4</v>
      </c>
      <c r="D8219" s="89">
        <v>10.3</v>
      </c>
      <c r="E8219" s="96">
        <v>312</v>
      </c>
      <c r="F8219" s="89">
        <v>7.3</v>
      </c>
      <c r="G8219" s="89">
        <v>999.7</v>
      </c>
      <c r="H8219">
        <v>0.74</v>
      </c>
      <c r="I8219" t="s">
        <v>20</v>
      </c>
      <c r="J8219">
        <v>1</v>
      </c>
      <c r="K8219">
        <v>10</v>
      </c>
      <c r="L8219">
        <v>2025</v>
      </c>
      <c r="M8219" t="s">
        <v>371</v>
      </c>
      <c r="N8219" s="89" cm="1">
        <f t="array" ref="N8219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8219" s="89">
        <f>_34_KNMI_Stations[[#This Row],[graaddagen]]*_34_KNMI_Stations[[#This Row],[Gewogen factor]]</f>
        <v>7.6999999999999993</v>
      </c>
      <c r="P8219" s="89" cm="1">
        <f t="array" ref="P8219">IF(ISNUMBER(_34_KNMI_Stations[[#This Row],[Etmaal temperatuur °C]]),IF(_34_KNMI_Stations[[#This Row],[Etmaal temperatuur °C]]&gt;stookgrens[],_34_KNMI_Stations[[#This Row],[Etmaal temperatuur °C]]-stookgrens[],0),"")</f>
        <v>0</v>
      </c>
    </row>
    <row r="8220" spans="1:16" x14ac:dyDescent="0.25">
      <c r="A8220">
        <v>310</v>
      </c>
      <c r="B8220" s="110">
        <v>45956</v>
      </c>
      <c r="C8220" s="89">
        <v>11</v>
      </c>
      <c r="D8220" s="89">
        <v>9.5</v>
      </c>
      <c r="E8220" s="96">
        <v>716</v>
      </c>
      <c r="F8220" s="89">
        <v>4.5999999999999996</v>
      </c>
      <c r="G8220" s="89">
        <v>1005.1</v>
      </c>
      <c r="H8220">
        <v>0.71</v>
      </c>
      <c r="I8220" t="s">
        <v>20</v>
      </c>
      <c r="J8220">
        <v>1</v>
      </c>
      <c r="K8220">
        <v>10</v>
      </c>
      <c r="L8220">
        <v>2025</v>
      </c>
      <c r="M8220" t="s">
        <v>371</v>
      </c>
      <c r="N8220" s="89" cm="1">
        <f t="array" ref="N8220">IF(ISNUMBER(_34_KNMI_Stations[[#This Row],[Etmaal temperatuur °C]]),IF(_34_KNMI_Stations[[#This Row],[Etmaal temperatuur °C]]&lt;stookgrens[],stookgrens[]-_34_KNMI_Stations[[#This Row],[Etmaal temperatuur °C]],0),"")</f>
        <v>8.5</v>
      </c>
      <c r="O8220" s="89">
        <f>_34_KNMI_Stations[[#This Row],[graaddagen]]*_34_KNMI_Stations[[#This Row],[Gewogen factor]]</f>
        <v>8.5</v>
      </c>
      <c r="P8220" s="89" cm="1">
        <f t="array" ref="P8220">IF(ISNUMBER(_34_KNMI_Stations[[#This Row],[Etmaal temperatuur °C]]),IF(_34_KNMI_Stations[[#This Row],[Etmaal temperatuur °C]]&gt;stookgrens[],_34_KNMI_Stations[[#This Row],[Etmaal temperatuur °C]]-stookgrens[],0),"")</f>
        <v>0</v>
      </c>
    </row>
    <row r="8221" spans="1:16" x14ac:dyDescent="0.25">
      <c r="A8221">
        <v>310</v>
      </c>
      <c r="B8221" s="110">
        <v>45957</v>
      </c>
      <c r="C8221" s="89">
        <v>10.5</v>
      </c>
      <c r="D8221" s="89">
        <v>12</v>
      </c>
      <c r="E8221" s="96">
        <v>418</v>
      </c>
      <c r="F8221" s="89">
        <v>3.2</v>
      </c>
      <c r="G8221" s="89">
        <v>1003.4</v>
      </c>
      <c r="H8221">
        <v>0.7</v>
      </c>
      <c r="I8221" t="s">
        <v>20</v>
      </c>
      <c r="J8221">
        <v>1</v>
      </c>
      <c r="K8221">
        <v>10</v>
      </c>
      <c r="L8221">
        <v>2025</v>
      </c>
      <c r="M8221" t="s">
        <v>372</v>
      </c>
      <c r="N8221" s="89" cm="1">
        <f t="array" ref="N8221">IF(ISNUMBER(_34_KNMI_Stations[[#This Row],[Etmaal temperatuur °C]]),IF(_34_KNMI_Stations[[#This Row],[Etmaal temperatuur °C]]&lt;stookgrens[],stookgrens[]-_34_KNMI_Stations[[#This Row],[Etmaal temperatuur °C]],0),"")</f>
        <v>6</v>
      </c>
      <c r="O8221" s="89">
        <f>_34_KNMI_Stations[[#This Row],[graaddagen]]*_34_KNMI_Stations[[#This Row],[Gewogen factor]]</f>
        <v>6</v>
      </c>
      <c r="P8221" s="89" cm="1">
        <f t="array" ref="P8221">IF(ISNUMBER(_34_KNMI_Stations[[#This Row],[Etmaal temperatuur °C]]),IF(_34_KNMI_Stations[[#This Row],[Etmaal temperatuur °C]]&gt;stookgrens[],_34_KNMI_Stations[[#This Row],[Etmaal temperatuur °C]]-stookgrens[],0),"")</f>
        <v>0</v>
      </c>
    </row>
    <row r="8222" spans="1:16" x14ac:dyDescent="0.25">
      <c r="A8222">
        <v>310</v>
      </c>
      <c r="B8222" s="110">
        <v>45958</v>
      </c>
      <c r="C8222" s="89">
        <v>9.9</v>
      </c>
      <c r="D8222" s="89">
        <v>12.2</v>
      </c>
      <c r="E8222" s="96">
        <v>402</v>
      </c>
      <c r="F8222" s="89">
        <v>1.3</v>
      </c>
      <c r="G8222" s="89">
        <v>1006.7</v>
      </c>
      <c r="H8222">
        <v>0.82</v>
      </c>
      <c r="I8222" t="s">
        <v>20</v>
      </c>
      <c r="J8222">
        <v>1</v>
      </c>
      <c r="K8222">
        <v>10</v>
      </c>
      <c r="L8222">
        <v>2025</v>
      </c>
      <c r="M8222" t="s">
        <v>372</v>
      </c>
      <c r="N8222" s="89" cm="1">
        <f t="array" ref="N8222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8222" s="89">
        <f>_34_KNMI_Stations[[#This Row],[graaddagen]]*_34_KNMI_Stations[[#This Row],[Gewogen factor]]</f>
        <v>5.8000000000000007</v>
      </c>
      <c r="P8222" s="89" cm="1">
        <f t="array" ref="P8222">IF(ISNUMBER(_34_KNMI_Stations[[#This Row],[Etmaal temperatuur °C]]),IF(_34_KNMI_Stations[[#This Row],[Etmaal temperatuur °C]]&gt;stookgrens[],_34_KNMI_Stations[[#This Row],[Etmaal temperatuur °C]]-stookgrens[],0),"")</f>
        <v>0</v>
      </c>
    </row>
    <row r="8223" spans="1:16" x14ac:dyDescent="0.25">
      <c r="A8223">
        <v>310</v>
      </c>
      <c r="B8223" s="110">
        <v>45959</v>
      </c>
      <c r="C8223" s="89">
        <v>6.7</v>
      </c>
      <c r="D8223" s="89">
        <v>11.7</v>
      </c>
      <c r="E8223" s="96">
        <v>305</v>
      </c>
      <c r="F8223" s="89">
        <v>4.5999999999999996</v>
      </c>
      <c r="G8223" s="89">
        <v>1001.7</v>
      </c>
      <c r="H8223">
        <v>0.88</v>
      </c>
      <c r="I8223" t="s">
        <v>20</v>
      </c>
      <c r="J8223">
        <v>1</v>
      </c>
      <c r="K8223">
        <v>10</v>
      </c>
      <c r="L8223">
        <v>2025</v>
      </c>
      <c r="M8223" t="s">
        <v>372</v>
      </c>
      <c r="N8223" s="89" cm="1">
        <f t="array" ref="N8223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8223" s="89">
        <f>_34_KNMI_Stations[[#This Row],[graaddagen]]*_34_KNMI_Stations[[#This Row],[Gewogen factor]]</f>
        <v>6.3000000000000007</v>
      </c>
      <c r="P8223" s="89" cm="1">
        <f t="array" ref="P8223">IF(ISNUMBER(_34_KNMI_Stations[[#This Row],[Etmaal temperatuur °C]]),IF(_34_KNMI_Stations[[#This Row],[Etmaal temperatuur °C]]&gt;stookgrens[],_34_KNMI_Stations[[#This Row],[Etmaal temperatuur °C]]-stookgrens[],0),"")</f>
        <v>0</v>
      </c>
    </row>
    <row r="8224" spans="1:16" x14ac:dyDescent="0.25">
      <c r="A8224">
        <v>310</v>
      </c>
      <c r="B8224" s="110">
        <v>45960</v>
      </c>
      <c r="C8224" s="89">
        <v>7.2</v>
      </c>
      <c r="D8224" s="89">
        <v>11.5</v>
      </c>
      <c r="E8224" s="96">
        <v>786</v>
      </c>
      <c r="F8224" s="89">
        <v>0</v>
      </c>
      <c r="G8224" s="89">
        <v>1008.5</v>
      </c>
      <c r="H8224">
        <v>0.76</v>
      </c>
      <c r="I8224" t="s">
        <v>20</v>
      </c>
      <c r="J8224">
        <v>1</v>
      </c>
      <c r="K8224">
        <v>10</v>
      </c>
      <c r="L8224">
        <v>2025</v>
      </c>
      <c r="M8224" t="s">
        <v>372</v>
      </c>
      <c r="N8224" s="89" cm="1">
        <f t="array" ref="N8224">IF(ISNUMBER(_34_KNMI_Stations[[#This Row],[Etmaal temperatuur °C]]),IF(_34_KNMI_Stations[[#This Row],[Etmaal temperatuur °C]]&lt;stookgrens[],stookgrens[]-_34_KNMI_Stations[[#This Row],[Etmaal temperatuur °C]],0),"")</f>
        <v>6.5</v>
      </c>
      <c r="O8224" s="89">
        <f>_34_KNMI_Stations[[#This Row],[graaddagen]]*_34_KNMI_Stations[[#This Row],[Gewogen factor]]</f>
        <v>6.5</v>
      </c>
      <c r="P8224" s="89" cm="1">
        <f t="array" ref="P8224">IF(ISNUMBER(_34_KNMI_Stations[[#This Row],[Etmaal temperatuur °C]]),IF(_34_KNMI_Stations[[#This Row],[Etmaal temperatuur °C]]&gt;stookgrens[],_34_KNMI_Stations[[#This Row],[Etmaal temperatuur °C]]-stookgrens[],0),"")</f>
        <v>0</v>
      </c>
    </row>
    <row r="8225" spans="1:16" x14ac:dyDescent="0.25">
      <c r="A8225">
        <v>310</v>
      </c>
      <c r="B8225" s="110">
        <v>45961</v>
      </c>
      <c r="C8225" s="89">
        <v>8.1999999999999993</v>
      </c>
      <c r="D8225" s="89">
        <v>12.3</v>
      </c>
      <c r="E8225" s="96">
        <v>483</v>
      </c>
      <c r="F8225" s="89">
        <v>0.1</v>
      </c>
      <c r="G8225" s="89">
        <v>1008</v>
      </c>
      <c r="H8225">
        <v>0.82</v>
      </c>
      <c r="I8225" t="s">
        <v>20</v>
      </c>
      <c r="J8225">
        <v>1</v>
      </c>
      <c r="K8225">
        <v>10</v>
      </c>
      <c r="L8225">
        <v>2025</v>
      </c>
      <c r="M8225" t="s">
        <v>372</v>
      </c>
      <c r="N8225" s="89" cm="1">
        <f t="array" ref="N8225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8225" s="89">
        <f>_34_KNMI_Stations[[#This Row],[graaddagen]]*_34_KNMI_Stations[[#This Row],[Gewogen factor]]</f>
        <v>5.6999999999999993</v>
      </c>
      <c r="P8225" s="89" cm="1">
        <f t="array" ref="P8225">IF(ISNUMBER(_34_KNMI_Stations[[#This Row],[Etmaal temperatuur °C]]),IF(_34_KNMI_Stations[[#This Row],[Etmaal temperatuur °C]]&gt;stookgrens[],_34_KNMI_Stations[[#This Row],[Etmaal temperatuur °C]]-stookgrens[],0),"")</f>
        <v>0</v>
      </c>
    </row>
    <row r="8226" spans="1:16" x14ac:dyDescent="0.25">
      <c r="A8226">
        <v>310</v>
      </c>
      <c r="B8226" s="110">
        <v>45962</v>
      </c>
      <c r="C8226" s="89">
        <v>8.4</v>
      </c>
      <c r="D8226" s="89">
        <v>12.9</v>
      </c>
      <c r="E8226" s="96">
        <v>252</v>
      </c>
      <c r="F8226" s="89">
        <v>5.2</v>
      </c>
      <c r="G8226" s="89">
        <v>1005.9</v>
      </c>
      <c r="H8226">
        <v>0.85</v>
      </c>
      <c r="I8226" t="s">
        <v>20</v>
      </c>
      <c r="J8226">
        <v>1.1000000000000001</v>
      </c>
      <c r="K8226">
        <v>11</v>
      </c>
      <c r="L8226">
        <v>2025</v>
      </c>
      <c r="M8226" t="s">
        <v>372</v>
      </c>
      <c r="N8226" s="89" cm="1">
        <f t="array" ref="N8226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8226" s="89">
        <f>_34_KNMI_Stations[[#This Row],[graaddagen]]*_34_KNMI_Stations[[#This Row],[Gewogen factor]]</f>
        <v>5.61</v>
      </c>
      <c r="P8226" s="89" cm="1">
        <f t="array" ref="P8226">IF(ISNUMBER(_34_KNMI_Stations[[#This Row],[Etmaal temperatuur °C]]),IF(_34_KNMI_Stations[[#This Row],[Etmaal temperatuur °C]]&gt;stookgrens[],_34_KNMI_Stations[[#This Row],[Etmaal temperatuur °C]]-stookgrens[],0),"")</f>
        <v>0</v>
      </c>
    </row>
    <row r="8227" spans="1:16" x14ac:dyDescent="0.25">
      <c r="A8227">
        <v>310</v>
      </c>
      <c r="B8227" s="110">
        <v>45963</v>
      </c>
      <c r="C8227" s="89">
        <v>8</v>
      </c>
      <c r="D8227" s="89">
        <v>10.9</v>
      </c>
      <c r="E8227" s="96">
        <v>506</v>
      </c>
      <c r="F8227" s="89">
        <v>1.1000000000000001</v>
      </c>
      <c r="G8227" s="89">
        <v>1009.8</v>
      </c>
      <c r="H8227">
        <v>0.81</v>
      </c>
      <c r="I8227" t="s">
        <v>20</v>
      </c>
      <c r="J8227">
        <v>1.1000000000000001</v>
      </c>
      <c r="K8227">
        <v>11</v>
      </c>
      <c r="L8227">
        <v>2025</v>
      </c>
      <c r="M8227" t="s">
        <v>372</v>
      </c>
      <c r="N8227" s="89" cm="1">
        <f t="array" ref="N8227">IF(ISNUMBER(_34_KNMI_Stations[[#This Row],[Etmaal temperatuur °C]]),IF(_34_KNMI_Stations[[#This Row],[Etmaal temperatuur °C]]&lt;stookgrens[],stookgrens[]-_34_KNMI_Stations[[#This Row],[Etmaal temperatuur °C]],0),"")</f>
        <v>7.1</v>
      </c>
      <c r="O8227" s="89">
        <f>_34_KNMI_Stations[[#This Row],[graaddagen]]*_34_KNMI_Stations[[#This Row],[Gewogen factor]]</f>
        <v>7.8100000000000005</v>
      </c>
      <c r="P8227" s="89" cm="1">
        <f t="array" ref="P8227">IF(ISNUMBER(_34_KNMI_Stations[[#This Row],[Etmaal temperatuur °C]]),IF(_34_KNMI_Stations[[#This Row],[Etmaal temperatuur °C]]&gt;stookgrens[],_34_KNMI_Stations[[#This Row],[Etmaal temperatuur °C]]-stookgrens[],0),"")</f>
        <v>0</v>
      </c>
    </row>
    <row r="8228" spans="1:16" x14ac:dyDescent="0.25">
      <c r="A8228">
        <v>310</v>
      </c>
      <c r="B8228" s="110">
        <v>45964</v>
      </c>
      <c r="C8228" s="89">
        <v>9</v>
      </c>
      <c r="D8228" s="89">
        <v>11.3</v>
      </c>
      <c r="E8228" s="96">
        <v>244</v>
      </c>
      <c r="F8228" s="89">
        <v>-0.1</v>
      </c>
      <c r="G8228" s="89">
        <v>1016.2</v>
      </c>
      <c r="H8228">
        <v>0.87</v>
      </c>
      <c r="I8228" t="s">
        <v>20</v>
      </c>
      <c r="J8228">
        <v>1.1000000000000001</v>
      </c>
      <c r="K8228">
        <v>11</v>
      </c>
      <c r="L8228">
        <v>2025</v>
      </c>
      <c r="M8228" t="s">
        <v>373</v>
      </c>
      <c r="N8228" s="89" cm="1">
        <f t="array" ref="N8228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8228" s="89">
        <f>_34_KNMI_Stations[[#This Row],[graaddagen]]*_34_KNMI_Stations[[#This Row],[Gewogen factor]]</f>
        <v>7.37</v>
      </c>
      <c r="P8228" s="89" cm="1">
        <f t="array" ref="P8228">IF(ISNUMBER(_34_KNMI_Stations[[#This Row],[Etmaal temperatuur °C]]),IF(_34_KNMI_Stations[[#This Row],[Etmaal temperatuur °C]]&gt;stookgrens[],_34_KNMI_Stations[[#This Row],[Etmaal temperatuur °C]]-stookgrens[],0),"")</f>
        <v>0</v>
      </c>
    </row>
    <row r="8229" spans="1:16" x14ac:dyDescent="0.25">
      <c r="A8229">
        <v>310</v>
      </c>
      <c r="B8229" s="110">
        <v>45965</v>
      </c>
      <c r="C8229" s="89">
        <v>8.1</v>
      </c>
      <c r="D8229" s="89">
        <v>13.5</v>
      </c>
      <c r="E8229" s="96">
        <v>536</v>
      </c>
      <c r="F8229" s="89">
        <v>0</v>
      </c>
      <c r="G8229" s="89">
        <v>1015.6</v>
      </c>
      <c r="H8229">
        <v>0.79</v>
      </c>
      <c r="I8229" t="s">
        <v>20</v>
      </c>
      <c r="J8229">
        <v>1.1000000000000001</v>
      </c>
      <c r="K8229">
        <v>11</v>
      </c>
      <c r="L8229">
        <v>2025</v>
      </c>
      <c r="M8229" t="s">
        <v>373</v>
      </c>
      <c r="N8229" s="89" cm="1">
        <f t="array" ref="N8229">IF(ISNUMBER(_34_KNMI_Stations[[#This Row],[Etmaal temperatuur °C]]),IF(_34_KNMI_Stations[[#This Row],[Etmaal temperatuur °C]]&lt;stookgrens[],stookgrens[]-_34_KNMI_Stations[[#This Row],[Etmaal temperatuur °C]],0),"")</f>
        <v>4.5</v>
      </c>
      <c r="O8229" s="89">
        <f>_34_KNMI_Stations[[#This Row],[graaddagen]]*_34_KNMI_Stations[[#This Row],[Gewogen factor]]</f>
        <v>4.95</v>
      </c>
      <c r="P8229" s="89" cm="1">
        <f t="array" ref="P8229">IF(ISNUMBER(_34_KNMI_Stations[[#This Row],[Etmaal temperatuur °C]]),IF(_34_KNMI_Stations[[#This Row],[Etmaal temperatuur °C]]&gt;stookgrens[],_34_KNMI_Stations[[#This Row],[Etmaal temperatuur °C]]-stookgrens[],0),"")</f>
        <v>0</v>
      </c>
    </row>
    <row r="8230" spans="1:16" x14ac:dyDescent="0.25">
      <c r="A8230">
        <v>310</v>
      </c>
      <c r="B8230" s="110">
        <v>45966</v>
      </c>
      <c r="C8230" s="89">
        <v>6.8</v>
      </c>
      <c r="D8230" s="89">
        <v>13.7</v>
      </c>
      <c r="E8230" s="96">
        <v>474</v>
      </c>
      <c r="F8230" s="89">
        <v>0</v>
      </c>
      <c r="G8230" s="89">
        <v>1012.2</v>
      </c>
      <c r="H8230">
        <v>0.75</v>
      </c>
      <c r="I8230" t="s">
        <v>20</v>
      </c>
      <c r="J8230">
        <v>1.1000000000000001</v>
      </c>
      <c r="K8230">
        <v>11</v>
      </c>
      <c r="L8230">
        <v>2025</v>
      </c>
      <c r="M8230" t="s">
        <v>373</v>
      </c>
      <c r="N8230" s="89" cm="1">
        <f t="array" ref="N8230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8230" s="89">
        <f>_34_KNMI_Stations[[#This Row],[graaddagen]]*_34_KNMI_Stations[[#This Row],[Gewogen factor]]</f>
        <v>4.7300000000000013</v>
      </c>
      <c r="P8230" s="89" cm="1">
        <f t="array" ref="P8230">IF(ISNUMBER(_34_KNMI_Stations[[#This Row],[Etmaal temperatuur °C]]),IF(_34_KNMI_Stations[[#This Row],[Etmaal temperatuur °C]]&gt;stookgrens[],_34_KNMI_Stations[[#This Row],[Etmaal temperatuur °C]]-stookgrens[],0),"")</f>
        <v>0</v>
      </c>
    </row>
    <row r="8231" spans="1:16" x14ac:dyDescent="0.25">
      <c r="A8231">
        <v>310</v>
      </c>
      <c r="B8231" s="110">
        <v>45967</v>
      </c>
      <c r="C8231" s="89">
        <v>4</v>
      </c>
      <c r="D8231" s="89">
        <v>12.5</v>
      </c>
      <c r="E8231" s="96">
        <v>540</v>
      </c>
      <c r="F8231" s="89">
        <v>0</v>
      </c>
      <c r="G8231" s="89">
        <v>1008</v>
      </c>
      <c r="H8231">
        <v>0.83</v>
      </c>
      <c r="I8231" t="s">
        <v>20</v>
      </c>
      <c r="J8231">
        <v>1.1000000000000001</v>
      </c>
      <c r="K8231">
        <v>11</v>
      </c>
      <c r="L8231">
        <v>2025</v>
      </c>
      <c r="M8231" t="s">
        <v>373</v>
      </c>
      <c r="N8231" s="89" cm="1">
        <f t="array" ref="N8231">IF(ISNUMBER(_34_KNMI_Stations[[#This Row],[Etmaal temperatuur °C]]),IF(_34_KNMI_Stations[[#This Row],[Etmaal temperatuur °C]]&lt;stookgrens[],stookgrens[]-_34_KNMI_Stations[[#This Row],[Etmaal temperatuur °C]],0),"")</f>
        <v>5.5</v>
      </c>
      <c r="O8231" s="89">
        <f>_34_KNMI_Stations[[#This Row],[graaddagen]]*_34_KNMI_Stations[[#This Row],[Gewogen factor]]</f>
        <v>6.0500000000000007</v>
      </c>
      <c r="P8231" s="89" cm="1">
        <f t="array" ref="P8231">IF(ISNUMBER(_34_KNMI_Stations[[#This Row],[Etmaal temperatuur °C]]),IF(_34_KNMI_Stations[[#This Row],[Etmaal temperatuur °C]]&gt;stookgrens[],_34_KNMI_Stations[[#This Row],[Etmaal temperatuur °C]]-stookgrens[],0),"")</f>
        <v>0</v>
      </c>
    </row>
    <row r="8232" spans="1:16" x14ac:dyDescent="0.25">
      <c r="A8232">
        <v>310</v>
      </c>
      <c r="B8232" s="110">
        <v>45968</v>
      </c>
      <c r="C8232" s="89">
        <v>4</v>
      </c>
      <c r="D8232" s="89">
        <v>12.4</v>
      </c>
      <c r="E8232" s="96">
        <v>672</v>
      </c>
      <c r="F8232" s="89">
        <v>0</v>
      </c>
      <c r="G8232" s="89">
        <v>1009.1</v>
      </c>
      <c r="H8232">
        <v>0.87</v>
      </c>
      <c r="I8232" t="s">
        <v>20</v>
      </c>
      <c r="J8232">
        <v>1.1000000000000001</v>
      </c>
      <c r="K8232">
        <v>11</v>
      </c>
      <c r="L8232">
        <v>2025</v>
      </c>
      <c r="M8232" t="s">
        <v>373</v>
      </c>
      <c r="N8232" s="89" cm="1">
        <f t="array" ref="N8232">IF(ISNUMBER(_34_KNMI_Stations[[#This Row],[Etmaal temperatuur °C]]),IF(_34_KNMI_Stations[[#This Row],[Etmaal temperatuur °C]]&lt;stookgrens[],stookgrens[]-_34_KNMI_Stations[[#This Row],[Etmaal temperatuur °C]],0),"")</f>
        <v>5.6</v>
      </c>
      <c r="O8232" s="89">
        <f>_34_KNMI_Stations[[#This Row],[graaddagen]]*_34_KNMI_Stations[[#This Row],[Gewogen factor]]</f>
        <v>6.16</v>
      </c>
      <c r="P8232" s="89" cm="1">
        <f t="array" ref="P8232">IF(ISNUMBER(_34_KNMI_Stations[[#This Row],[Etmaal temperatuur °C]]),IF(_34_KNMI_Stations[[#This Row],[Etmaal temperatuur °C]]&gt;stookgrens[],_34_KNMI_Stations[[#This Row],[Etmaal temperatuur °C]]-stookgrens[],0),"")</f>
        <v>0</v>
      </c>
    </row>
    <row r="8233" spans="1:16" x14ac:dyDescent="0.25">
      <c r="A8233">
        <v>310</v>
      </c>
      <c r="B8233" s="110">
        <v>45969</v>
      </c>
      <c r="C8233" s="89">
        <v>3.3</v>
      </c>
      <c r="D8233" s="89">
        <v>11.9</v>
      </c>
      <c r="E8233" s="96">
        <v>371</v>
      </c>
      <c r="F8233" s="89">
        <v>0.1</v>
      </c>
      <c r="G8233" s="89">
        <v>1013.6</v>
      </c>
      <c r="H8233">
        <v>0.9</v>
      </c>
      <c r="I8233" t="s">
        <v>20</v>
      </c>
      <c r="J8233">
        <v>1.1000000000000001</v>
      </c>
      <c r="K8233">
        <v>11</v>
      </c>
      <c r="L8233">
        <v>2025</v>
      </c>
      <c r="M8233" t="s">
        <v>373</v>
      </c>
      <c r="N8233" s="89" cm="1">
        <f t="array" ref="N8233">IF(ISNUMBER(_34_KNMI_Stations[[#This Row],[Etmaal temperatuur °C]]),IF(_34_KNMI_Stations[[#This Row],[Etmaal temperatuur °C]]&lt;stookgrens[],stookgrens[]-_34_KNMI_Stations[[#This Row],[Etmaal temperatuur °C]],0),"")</f>
        <v>6.1</v>
      </c>
      <c r="O8233" s="89">
        <f>_34_KNMI_Stations[[#This Row],[graaddagen]]*_34_KNMI_Stations[[#This Row],[Gewogen factor]]</f>
        <v>6.71</v>
      </c>
      <c r="P8233" s="89" cm="1">
        <f t="array" ref="P8233">IF(ISNUMBER(_34_KNMI_Stations[[#This Row],[Etmaal temperatuur °C]]),IF(_34_KNMI_Stations[[#This Row],[Etmaal temperatuur °C]]&gt;stookgrens[],_34_KNMI_Stations[[#This Row],[Etmaal temperatuur °C]]-stookgrens[],0),"")</f>
        <v>0</v>
      </c>
    </row>
    <row r="8234" spans="1:16" x14ac:dyDescent="0.25">
      <c r="A8234">
        <v>310</v>
      </c>
      <c r="B8234" s="110">
        <v>45970</v>
      </c>
      <c r="C8234" s="89">
        <v>4.8</v>
      </c>
      <c r="D8234" s="89">
        <v>11.5</v>
      </c>
      <c r="E8234" s="96">
        <v>600</v>
      </c>
      <c r="F8234" s="89">
        <v>0</v>
      </c>
      <c r="G8234" s="89">
        <v>1017</v>
      </c>
      <c r="H8234">
        <v>0.88</v>
      </c>
      <c r="I8234" t="s">
        <v>20</v>
      </c>
      <c r="J8234">
        <v>1.1000000000000001</v>
      </c>
      <c r="K8234">
        <v>11</v>
      </c>
      <c r="L8234">
        <v>2025</v>
      </c>
      <c r="M8234" t="s">
        <v>373</v>
      </c>
      <c r="N8234" s="89" cm="1">
        <f t="array" ref="N8234">IF(ISNUMBER(_34_KNMI_Stations[[#This Row],[Etmaal temperatuur °C]]),IF(_34_KNMI_Stations[[#This Row],[Etmaal temperatuur °C]]&lt;stookgrens[],stookgrens[]-_34_KNMI_Stations[[#This Row],[Etmaal temperatuur °C]],0),"")</f>
        <v>6.5</v>
      </c>
      <c r="O8234" s="89">
        <f>_34_KNMI_Stations[[#This Row],[graaddagen]]*_34_KNMI_Stations[[#This Row],[Gewogen factor]]</f>
        <v>7.15</v>
      </c>
      <c r="P8234" s="89" cm="1">
        <f t="array" ref="P8234">IF(ISNUMBER(_34_KNMI_Stations[[#This Row],[Etmaal temperatuur °C]]),IF(_34_KNMI_Stations[[#This Row],[Etmaal temperatuur °C]]&gt;stookgrens[],_34_KNMI_Stations[[#This Row],[Etmaal temperatuur °C]]-stookgrens[],0),"")</f>
        <v>0</v>
      </c>
    </row>
    <row r="8235" spans="1:16" x14ac:dyDescent="0.25">
      <c r="A8235">
        <v>310</v>
      </c>
      <c r="B8235" s="110">
        <v>45971</v>
      </c>
      <c r="C8235" s="89">
        <v>8.8000000000000007</v>
      </c>
      <c r="D8235" s="89">
        <v>10.4</v>
      </c>
      <c r="E8235" s="96">
        <v>311</v>
      </c>
      <c r="F8235" s="89">
        <v>0.9</v>
      </c>
      <c r="G8235" s="89">
        <v>1010.3</v>
      </c>
      <c r="H8235">
        <v>0.86</v>
      </c>
      <c r="I8235" t="s">
        <v>20</v>
      </c>
      <c r="J8235">
        <v>1.1000000000000001</v>
      </c>
      <c r="K8235">
        <v>11</v>
      </c>
      <c r="L8235">
        <v>2025</v>
      </c>
      <c r="M8235" t="s">
        <v>374</v>
      </c>
      <c r="N8235" s="89" cm="1">
        <f t="array" ref="N8235">IF(ISNUMBER(_34_KNMI_Stations[[#This Row],[Etmaal temperatuur °C]]),IF(_34_KNMI_Stations[[#This Row],[Etmaal temperatuur °C]]&lt;stookgrens[],stookgrens[]-_34_KNMI_Stations[[#This Row],[Etmaal temperatuur °C]],0),"")</f>
        <v>7.6</v>
      </c>
      <c r="O8235" s="89">
        <f>_34_KNMI_Stations[[#This Row],[graaddagen]]*_34_KNMI_Stations[[#This Row],[Gewogen factor]]</f>
        <v>8.36</v>
      </c>
      <c r="P8235" s="89" cm="1">
        <f t="array" ref="P8235">IF(ISNUMBER(_34_KNMI_Stations[[#This Row],[Etmaal temperatuur °C]]),IF(_34_KNMI_Stations[[#This Row],[Etmaal temperatuur °C]]&gt;stookgrens[],_34_KNMI_Stations[[#This Row],[Etmaal temperatuur °C]]-stookgrens[],0),"")</f>
        <v>0</v>
      </c>
    </row>
    <row r="8236" spans="1:16" x14ac:dyDescent="0.25">
      <c r="A8236">
        <v>310</v>
      </c>
      <c r="B8236" s="110">
        <v>45972</v>
      </c>
      <c r="C8236" s="89">
        <v>8.5</v>
      </c>
      <c r="D8236" s="89">
        <v>11</v>
      </c>
      <c r="E8236" s="96">
        <v>334</v>
      </c>
      <c r="F8236" s="89">
        <v>-0.1</v>
      </c>
      <c r="G8236" s="89">
        <v>1010.5</v>
      </c>
      <c r="H8236">
        <v>0.88</v>
      </c>
      <c r="I8236" t="s">
        <v>20</v>
      </c>
      <c r="J8236">
        <v>1.1000000000000001</v>
      </c>
      <c r="K8236">
        <v>11</v>
      </c>
      <c r="L8236">
        <v>2025</v>
      </c>
      <c r="M8236" t="s">
        <v>374</v>
      </c>
      <c r="N8236" s="89" cm="1">
        <f t="array" ref="N8236">IF(ISNUMBER(_34_KNMI_Stations[[#This Row],[Etmaal temperatuur °C]]),IF(_34_KNMI_Stations[[#This Row],[Etmaal temperatuur °C]]&lt;stookgrens[],stookgrens[]-_34_KNMI_Stations[[#This Row],[Etmaal temperatuur °C]],0),"")</f>
        <v>7</v>
      </c>
      <c r="O8236" s="89">
        <f>_34_KNMI_Stations[[#This Row],[graaddagen]]*_34_KNMI_Stations[[#This Row],[Gewogen factor]]</f>
        <v>7.7000000000000011</v>
      </c>
      <c r="P8236" s="89" cm="1">
        <f t="array" ref="P8236">IF(ISNUMBER(_34_KNMI_Stations[[#This Row],[Etmaal temperatuur °C]]),IF(_34_KNMI_Stations[[#This Row],[Etmaal temperatuur °C]]&gt;stookgrens[],_34_KNMI_Stations[[#This Row],[Etmaal temperatuur °C]]-stookgrens[],0),"")</f>
        <v>0</v>
      </c>
    </row>
    <row r="8237" spans="1:16" x14ac:dyDescent="0.25">
      <c r="A8237">
        <v>310</v>
      </c>
      <c r="B8237" s="110">
        <v>45973</v>
      </c>
      <c r="C8237" s="89">
        <v>7.5</v>
      </c>
      <c r="D8237" s="89">
        <v>12.7</v>
      </c>
      <c r="E8237" s="96">
        <v>609</v>
      </c>
      <c r="F8237" s="89">
        <v>0</v>
      </c>
      <c r="G8237" s="89">
        <v>1007.6</v>
      </c>
      <c r="H8237">
        <v>0.77</v>
      </c>
      <c r="I8237" t="s">
        <v>20</v>
      </c>
      <c r="J8237">
        <v>1.1000000000000001</v>
      </c>
      <c r="K8237">
        <v>11</v>
      </c>
      <c r="L8237">
        <v>2025</v>
      </c>
      <c r="M8237" t="s">
        <v>374</v>
      </c>
      <c r="N8237" s="89" cm="1">
        <f t="array" ref="N8237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8237" s="89">
        <f>_34_KNMI_Stations[[#This Row],[graaddagen]]*_34_KNMI_Stations[[#This Row],[Gewogen factor]]</f>
        <v>5.830000000000001</v>
      </c>
      <c r="P8237" s="89" cm="1">
        <f t="array" ref="P8237">IF(ISNUMBER(_34_KNMI_Stations[[#This Row],[Etmaal temperatuur °C]]),IF(_34_KNMI_Stations[[#This Row],[Etmaal temperatuur °C]]&gt;stookgrens[],_34_KNMI_Stations[[#This Row],[Etmaal temperatuur °C]]-stookgrens[],0),"")</f>
        <v>0</v>
      </c>
    </row>
    <row r="8238" spans="1:16" x14ac:dyDescent="0.25">
      <c r="A8238">
        <v>310</v>
      </c>
      <c r="B8238" s="110">
        <v>45974</v>
      </c>
      <c r="C8238" s="89">
        <v>6.4</v>
      </c>
      <c r="D8238" s="89">
        <v>13.1</v>
      </c>
      <c r="E8238" s="96">
        <v>187</v>
      </c>
      <c r="F8238" s="89">
        <v>1.6</v>
      </c>
      <c r="G8238" s="89">
        <v>1008.5</v>
      </c>
      <c r="H8238">
        <v>0.86</v>
      </c>
      <c r="I8238" t="s">
        <v>20</v>
      </c>
      <c r="J8238">
        <v>1.1000000000000001</v>
      </c>
      <c r="K8238">
        <v>11</v>
      </c>
      <c r="L8238">
        <v>2025</v>
      </c>
      <c r="M8238" t="s">
        <v>374</v>
      </c>
      <c r="N8238" s="89" cm="1">
        <f t="array" ref="N8238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8238" s="89">
        <f>_34_KNMI_Stations[[#This Row],[graaddagen]]*_34_KNMI_Stations[[#This Row],[Gewogen factor]]</f>
        <v>5.3900000000000006</v>
      </c>
      <c r="P8238" s="89" cm="1">
        <f t="array" ref="P8238">IF(ISNUMBER(_34_KNMI_Stations[[#This Row],[Etmaal temperatuur °C]]),IF(_34_KNMI_Stations[[#This Row],[Etmaal temperatuur °C]]&gt;stookgrens[],_34_KNMI_Stations[[#This Row],[Etmaal temperatuur °C]]-stookgrens[],0),"")</f>
        <v>0</v>
      </c>
    </row>
    <row r="8239" spans="1:16" x14ac:dyDescent="0.25">
      <c r="A8239">
        <v>310</v>
      </c>
      <c r="B8239" s="110">
        <v>45975</v>
      </c>
      <c r="C8239" s="89">
        <v>4.4000000000000004</v>
      </c>
      <c r="D8239" s="89">
        <v>13.2</v>
      </c>
      <c r="E8239" s="96">
        <v>82</v>
      </c>
      <c r="F8239" s="89">
        <v>0.3</v>
      </c>
      <c r="G8239" s="89">
        <v>1004.5</v>
      </c>
      <c r="H8239">
        <v>0.85</v>
      </c>
      <c r="I8239" t="s">
        <v>20</v>
      </c>
      <c r="J8239">
        <v>1.1000000000000001</v>
      </c>
      <c r="K8239">
        <v>11</v>
      </c>
      <c r="L8239">
        <v>2025</v>
      </c>
      <c r="M8239" t="s">
        <v>374</v>
      </c>
      <c r="N8239" s="89" cm="1">
        <f t="array" ref="N8239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8239" s="89">
        <f>_34_KNMI_Stations[[#This Row],[graaddagen]]*_34_KNMI_Stations[[#This Row],[Gewogen factor]]</f>
        <v>5.2800000000000011</v>
      </c>
      <c r="P8239" s="89" cm="1">
        <f t="array" ref="P8239">IF(ISNUMBER(_34_KNMI_Stations[[#This Row],[Etmaal temperatuur °C]]),IF(_34_KNMI_Stations[[#This Row],[Etmaal temperatuur °C]]&gt;stookgrens[],_34_KNMI_Stations[[#This Row],[Etmaal temperatuur °C]]-stookgrens[],0),"")</f>
        <v>0</v>
      </c>
    </row>
    <row r="8240" spans="1:16" x14ac:dyDescent="0.25">
      <c r="A8240">
        <v>310</v>
      </c>
      <c r="B8240" s="110">
        <v>45976</v>
      </c>
      <c r="C8240" s="89">
        <v>3</v>
      </c>
      <c r="D8240" s="89">
        <v>11.6</v>
      </c>
      <c r="E8240" s="96">
        <v>185</v>
      </c>
      <c r="F8240" s="89">
        <v>-0.1</v>
      </c>
      <c r="G8240" s="89">
        <v>1007.6</v>
      </c>
      <c r="H8240">
        <v>0.95</v>
      </c>
      <c r="I8240" t="s">
        <v>20</v>
      </c>
      <c r="J8240">
        <v>1.1000000000000001</v>
      </c>
      <c r="K8240">
        <v>11</v>
      </c>
      <c r="L8240">
        <v>2025</v>
      </c>
      <c r="M8240" t="s">
        <v>374</v>
      </c>
      <c r="N8240" s="89" cm="1">
        <f t="array" ref="N8240">IF(ISNUMBER(_34_KNMI_Stations[[#This Row],[Etmaal temperatuur °C]]),IF(_34_KNMI_Stations[[#This Row],[Etmaal temperatuur °C]]&lt;stookgrens[],stookgrens[]-_34_KNMI_Stations[[#This Row],[Etmaal temperatuur °C]],0),"")</f>
        <v>6.4</v>
      </c>
      <c r="O8240" s="89">
        <f>_34_KNMI_Stations[[#This Row],[graaddagen]]*_34_KNMI_Stations[[#This Row],[Gewogen factor]]</f>
        <v>7.0400000000000009</v>
      </c>
      <c r="P8240" s="89" cm="1">
        <f t="array" ref="P8240">IF(ISNUMBER(_34_KNMI_Stations[[#This Row],[Etmaal temperatuur °C]]),IF(_34_KNMI_Stations[[#This Row],[Etmaal temperatuur °C]]&gt;stookgrens[],_34_KNMI_Stations[[#This Row],[Etmaal temperatuur °C]]-stookgrens[],0),"")</f>
        <v>0</v>
      </c>
    </row>
    <row r="8241" spans="1:16" x14ac:dyDescent="0.25">
      <c r="A8241">
        <v>310</v>
      </c>
      <c r="B8241" s="110">
        <v>45977</v>
      </c>
      <c r="C8241" s="89">
        <v>3.8</v>
      </c>
      <c r="D8241" s="89">
        <v>8.1</v>
      </c>
      <c r="E8241" s="96">
        <v>204</v>
      </c>
      <c r="F8241" s="89">
        <v>0.3</v>
      </c>
      <c r="G8241" s="89">
        <v>1009.8</v>
      </c>
      <c r="H8241">
        <v>0.84</v>
      </c>
      <c r="I8241" t="s">
        <v>20</v>
      </c>
      <c r="J8241">
        <v>1.1000000000000001</v>
      </c>
      <c r="K8241">
        <v>11</v>
      </c>
      <c r="L8241">
        <v>2025</v>
      </c>
      <c r="M8241" t="s">
        <v>374</v>
      </c>
      <c r="N8241" s="89" cm="1">
        <f t="array" ref="N8241">IF(ISNUMBER(_34_KNMI_Stations[[#This Row],[Etmaal temperatuur °C]]),IF(_34_KNMI_Stations[[#This Row],[Etmaal temperatuur °C]]&lt;stookgrens[],stookgrens[]-_34_KNMI_Stations[[#This Row],[Etmaal temperatuur °C]],0),"")</f>
        <v>9.9</v>
      </c>
      <c r="O8241" s="89">
        <f>_34_KNMI_Stations[[#This Row],[graaddagen]]*_34_KNMI_Stations[[#This Row],[Gewogen factor]]</f>
        <v>10.89</v>
      </c>
      <c r="P8241" s="89" cm="1">
        <f t="array" ref="P8241">IF(ISNUMBER(_34_KNMI_Stations[[#This Row],[Etmaal temperatuur °C]]),IF(_34_KNMI_Stations[[#This Row],[Etmaal temperatuur °C]]&gt;stookgrens[],_34_KNMI_Stations[[#This Row],[Etmaal temperatuur °C]]-stookgrens[],0),"")</f>
        <v>0</v>
      </c>
    </row>
    <row r="8242" spans="1:16" x14ac:dyDescent="0.25">
      <c r="A8242">
        <v>310</v>
      </c>
      <c r="B8242" s="110">
        <v>45978</v>
      </c>
      <c r="C8242" s="89">
        <v>5.2</v>
      </c>
      <c r="D8242" s="89">
        <v>7.5</v>
      </c>
      <c r="E8242" s="96">
        <v>422</v>
      </c>
      <c r="F8242" s="89">
        <v>4.2</v>
      </c>
      <c r="G8242" s="89">
        <v>1017.6</v>
      </c>
      <c r="H8242">
        <v>0.73</v>
      </c>
      <c r="I8242" t="s">
        <v>20</v>
      </c>
      <c r="J8242">
        <v>1.1000000000000001</v>
      </c>
      <c r="K8242">
        <v>11</v>
      </c>
      <c r="L8242">
        <v>2025</v>
      </c>
      <c r="M8242" t="s">
        <v>375</v>
      </c>
      <c r="N8242" s="89" cm="1">
        <f t="array" ref="N8242">IF(ISNUMBER(_34_KNMI_Stations[[#This Row],[Etmaal temperatuur °C]]),IF(_34_KNMI_Stations[[#This Row],[Etmaal temperatuur °C]]&lt;stookgrens[],stookgrens[]-_34_KNMI_Stations[[#This Row],[Etmaal temperatuur °C]],0),"")</f>
        <v>10.5</v>
      </c>
      <c r="O8242" s="89">
        <f>_34_KNMI_Stations[[#This Row],[graaddagen]]*_34_KNMI_Stations[[#This Row],[Gewogen factor]]</f>
        <v>11.55</v>
      </c>
      <c r="P8242" s="89" cm="1">
        <f t="array" ref="P8242">IF(ISNUMBER(_34_KNMI_Stations[[#This Row],[Etmaal temperatuur °C]]),IF(_34_KNMI_Stations[[#This Row],[Etmaal temperatuur °C]]&gt;stookgrens[],_34_KNMI_Stations[[#This Row],[Etmaal temperatuur °C]]-stookgrens[],0),"")</f>
        <v>0</v>
      </c>
    </row>
    <row r="8243" spans="1:16" x14ac:dyDescent="0.25">
      <c r="A8243">
        <v>310</v>
      </c>
      <c r="B8243" s="110">
        <v>45979</v>
      </c>
      <c r="C8243" s="89">
        <v>7.8</v>
      </c>
      <c r="D8243" s="89">
        <v>6.7</v>
      </c>
      <c r="E8243" s="96">
        <v>171</v>
      </c>
      <c r="F8243" s="89">
        <v>2.7</v>
      </c>
      <c r="G8243" s="89">
        <v>1015.9</v>
      </c>
      <c r="H8243">
        <v>0.78</v>
      </c>
      <c r="I8243" t="s">
        <v>20</v>
      </c>
      <c r="J8243">
        <v>1.1000000000000001</v>
      </c>
      <c r="K8243">
        <v>11</v>
      </c>
      <c r="L8243">
        <v>2025</v>
      </c>
      <c r="M8243" t="s">
        <v>375</v>
      </c>
      <c r="N8243" s="89" cm="1">
        <f t="array" ref="N8243">IF(ISNUMBER(_34_KNMI_Stations[[#This Row],[Etmaal temperatuur °C]]),IF(_34_KNMI_Stations[[#This Row],[Etmaal temperatuur °C]]&lt;stookgrens[],stookgrens[]-_34_KNMI_Stations[[#This Row],[Etmaal temperatuur °C]],0),"")</f>
        <v>11.3</v>
      </c>
      <c r="O8243" s="89">
        <f>_34_KNMI_Stations[[#This Row],[graaddagen]]*_34_KNMI_Stations[[#This Row],[Gewogen factor]]</f>
        <v>12.430000000000001</v>
      </c>
      <c r="P8243" s="89" cm="1">
        <f t="array" ref="P8243">IF(ISNUMBER(_34_KNMI_Stations[[#This Row],[Etmaal temperatuur °C]]),IF(_34_KNMI_Stations[[#This Row],[Etmaal temperatuur °C]]&gt;stookgrens[],_34_KNMI_Stations[[#This Row],[Etmaal temperatuur °C]]-stookgrens[],0),"")</f>
        <v>0</v>
      </c>
    </row>
    <row r="8244" spans="1:16" x14ac:dyDescent="0.25">
      <c r="A8244">
        <v>310</v>
      </c>
      <c r="B8244" s="110">
        <v>45980</v>
      </c>
      <c r="C8244" s="89">
        <v>6.8</v>
      </c>
      <c r="D8244" s="89">
        <v>5.9</v>
      </c>
      <c r="E8244" s="96">
        <v>255</v>
      </c>
      <c r="F8244" s="89">
        <v>13.6</v>
      </c>
      <c r="G8244" s="89">
        <v>1003.3</v>
      </c>
      <c r="H8244">
        <v>0.86</v>
      </c>
      <c r="I8244" t="s">
        <v>20</v>
      </c>
      <c r="J8244">
        <v>1.1000000000000001</v>
      </c>
      <c r="K8244">
        <v>11</v>
      </c>
      <c r="L8244">
        <v>2025</v>
      </c>
      <c r="M8244" t="s">
        <v>375</v>
      </c>
      <c r="N8244" s="89" cm="1">
        <f t="array" ref="N8244">IF(ISNUMBER(_34_KNMI_Stations[[#This Row],[Etmaal temperatuur °C]]),IF(_34_KNMI_Stations[[#This Row],[Etmaal temperatuur °C]]&lt;stookgrens[],stookgrens[]-_34_KNMI_Stations[[#This Row],[Etmaal temperatuur °C]],0),"")</f>
        <v>12.1</v>
      </c>
      <c r="O8244" s="89">
        <f>_34_KNMI_Stations[[#This Row],[graaddagen]]*_34_KNMI_Stations[[#This Row],[Gewogen factor]]</f>
        <v>13.31</v>
      </c>
      <c r="P8244" s="89" cm="1">
        <f t="array" ref="P8244">IF(ISNUMBER(_34_KNMI_Stations[[#This Row],[Etmaal temperatuur °C]]),IF(_34_KNMI_Stations[[#This Row],[Etmaal temperatuur °C]]&gt;stookgrens[],_34_KNMI_Stations[[#This Row],[Etmaal temperatuur °C]]-stookgrens[],0),"")</f>
        <v>0</v>
      </c>
    </row>
    <row r="8245" spans="1:16" x14ac:dyDescent="0.25">
      <c r="A8245">
        <v>310</v>
      </c>
      <c r="B8245" s="110">
        <v>45981</v>
      </c>
      <c r="C8245" s="89">
        <v>4</v>
      </c>
      <c r="D8245" s="89">
        <v>3.1</v>
      </c>
      <c r="E8245" s="96">
        <v>64</v>
      </c>
      <c r="F8245" s="89">
        <v>22.1</v>
      </c>
      <c r="G8245" s="89">
        <v>1010.7</v>
      </c>
      <c r="H8245">
        <v>0.9</v>
      </c>
      <c r="I8245" t="s">
        <v>20</v>
      </c>
      <c r="J8245">
        <v>1.1000000000000001</v>
      </c>
      <c r="K8245">
        <v>11</v>
      </c>
      <c r="L8245">
        <v>2025</v>
      </c>
      <c r="M8245" t="s">
        <v>375</v>
      </c>
      <c r="N8245" s="89" cm="1">
        <f t="array" ref="N8245">IF(ISNUMBER(_34_KNMI_Stations[[#This Row],[Etmaal temperatuur °C]]),IF(_34_KNMI_Stations[[#This Row],[Etmaal temperatuur °C]]&lt;stookgrens[],stookgrens[]-_34_KNMI_Stations[[#This Row],[Etmaal temperatuur °C]],0),"")</f>
        <v>14.9</v>
      </c>
      <c r="O8245" s="89">
        <f>_34_KNMI_Stations[[#This Row],[graaddagen]]*_34_KNMI_Stations[[#This Row],[Gewogen factor]]</f>
        <v>16.39</v>
      </c>
      <c r="P8245" s="89" cm="1">
        <f t="array" ref="P8245">IF(ISNUMBER(_34_KNMI_Stations[[#This Row],[Etmaal temperatuur °C]]),IF(_34_KNMI_Stations[[#This Row],[Etmaal temperatuur °C]]&gt;stookgrens[],_34_KNMI_Stations[[#This Row],[Etmaal temperatuur °C]]-stookgrens[],0),"")</f>
        <v>0</v>
      </c>
    </row>
    <row r="8246" spans="1:16" x14ac:dyDescent="0.25">
      <c r="A8246">
        <v>310</v>
      </c>
      <c r="B8246" s="110">
        <v>45982</v>
      </c>
      <c r="C8246" s="89">
        <v>3.8</v>
      </c>
      <c r="D8246" s="89">
        <v>3.8</v>
      </c>
      <c r="E8246" s="96">
        <v>518</v>
      </c>
      <c r="F8246" s="89">
        <v>0.1</v>
      </c>
      <c r="G8246" s="89">
        <v>1023.9</v>
      </c>
      <c r="H8246">
        <v>0.84</v>
      </c>
      <c r="I8246" t="s">
        <v>20</v>
      </c>
      <c r="J8246">
        <v>1.1000000000000001</v>
      </c>
      <c r="K8246">
        <v>11</v>
      </c>
      <c r="L8246">
        <v>2025</v>
      </c>
      <c r="M8246" t="s">
        <v>375</v>
      </c>
      <c r="N8246" s="89" cm="1">
        <f t="array" ref="N8246">IF(ISNUMBER(_34_KNMI_Stations[[#This Row],[Etmaal temperatuur °C]]),IF(_34_KNMI_Stations[[#This Row],[Etmaal temperatuur °C]]&lt;stookgrens[],stookgrens[]-_34_KNMI_Stations[[#This Row],[Etmaal temperatuur °C]],0),"")</f>
        <v>14.2</v>
      </c>
      <c r="O8246" s="89">
        <f>_34_KNMI_Stations[[#This Row],[graaddagen]]*_34_KNMI_Stations[[#This Row],[Gewogen factor]]</f>
        <v>15.620000000000001</v>
      </c>
      <c r="P8246" s="89" cm="1">
        <f t="array" ref="P8246">IF(ISNUMBER(_34_KNMI_Stations[[#This Row],[Etmaal temperatuur °C]]),IF(_34_KNMI_Stations[[#This Row],[Etmaal temperatuur °C]]&gt;stookgrens[],_34_KNMI_Stations[[#This Row],[Etmaal temperatuur °C]]-stookgrens[],0),"")</f>
        <v>0</v>
      </c>
    </row>
    <row r="8247" spans="1:16" x14ac:dyDescent="0.25">
      <c r="A8247">
        <v>310</v>
      </c>
      <c r="B8247" s="110">
        <v>45983</v>
      </c>
      <c r="C8247" s="89">
        <v>9.8000000000000007</v>
      </c>
      <c r="D8247" s="89">
        <v>2.2999999999999998</v>
      </c>
      <c r="E8247" s="96">
        <v>460</v>
      </c>
      <c r="F8247" s="89">
        <v>0.4</v>
      </c>
      <c r="G8247" s="89">
        <v>1022.2</v>
      </c>
      <c r="H8247">
        <v>0.82</v>
      </c>
      <c r="I8247" t="s">
        <v>20</v>
      </c>
      <c r="J8247">
        <v>1.1000000000000001</v>
      </c>
      <c r="K8247">
        <v>11</v>
      </c>
      <c r="L8247">
        <v>2025</v>
      </c>
      <c r="M8247" t="s">
        <v>375</v>
      </c>
      <c r="N8247" s="89" cm="1">
        <f t="array" ref="N8247">IF(ISNUMBER(_34_KNMI_Stations[[#This Row],[Etmaal temperatuur °C]]),IF(_34_KNMI_Stations[[#This Row],[Etmaal temperatuur °C]]&lt;stookgrens[],stookgrens[]-_34_KNMI_Stations[[#This Row],[Etmaal temperatuur °C]],0),"")</f>
        <v>15.7</v>
      </c>
      <c r="O8247" s="89">
        <f>_34_KNMI_Stations[[#This Row],[graaddagen]]*_34_KNMI_Stations[[#This Row],[Gewogen factor]]</f>
        <v>17.27</v>
      </c>
      <c r="P8247" s="89" cm="1">
        <f t="array" ref="P8247">IF(ISNUMBER(_34_KNMI_Stations[[#This Row],[Etmaal temperatuur °C]]),IF(_34_KNMI_Stations[[#This Row],[Etmaal temperatuur °C]]&gt;stookgrens[],_34_KNMI_Stations[[#This Row],[Etmaal temperatuur °C]]-stookgrens[],0),"")</f>
        <v>0</v>
      </c>
    </row>
    <row r="8248" spans="1:16" x14ac:dyDescent="0.25">
      <c r="A8248">
        <v>310</v>
      </c>
      <c r="B8248" s="110">
        <v>45984</v>
      </c>
      <c r="C8248" s="89">
        <v>11.8</v>
      </c>
      <c r="D8248" s="89">
        <v>3.7</v>
      </c>
      <c r="E8248" s="96">
        <v>101</v>
      </c>
      <c r="F8248" s="89">
        <v>4.8</v>
      </c>
      <c r="G8248" s="89">
        <v>1002.8</v>
      </c>
      <c r="H8248">
        <v>0.92</v>
      </c>
      <c r="I8248" t="s">
        <v>20</v>
      </c>
      <c r="J8248">
        <v>1.1000000000000001</v>
      </c>
      <c r="K8248">
        <v>11</v>
      </c>
      <c r="L8248">
        <v>2025</v>
      </c>
      <c r="M8248" t="s">
        <v>375</v>
      </c>
      <c r="N8248" s="89" cm="1">
        <f t="array" ref="N8248">IF(ISNUMBER(_34_KNMI_Stations[[#This Row],[Etmaal temperatuur °C]]),IF(_34_KNMI_Stations[[#This Row],[Etmaal temperatuur °C]]&lt;stookgrens[],stookgrens[]-_34_KNMI_Stations[[#This Row],[Etmaal temperatuur °C]],0),"")</f>
        <v>14.3</v>
      </c>
      <c r="O8248" s="89">
        <f>_34_KNMI_Stations[[#This Row],[graaddagen]]*_34_KNMI_Stations[[#This Row],[Gewogen factor]]</f>
        <v>15.730000000000002</v>
      </c>
      <c r="P8248" s="89" cm="1">
        <f t="array" ref="P8248">IF(ISNUMBER(_34_KNMI_Stations[[#This Row],[Etmaal temperatuur °C]]),IF(_34_KNMI_Stations[[#This Row],[Etmaal temperatuur °C]]&gt;stookgrens[],_34_KNMI_Stations[[#This Row],[Etmaal temperatuur °C]]-stookgrens[],0),"")</f>
        <v>0</v>
      </c>
    </row>
    <row r="8249" spans="1:16" x14ac:dyDescent="0.25">
      <c r="A8249">
        <v>310</v>
      </c>
      <c r="B8249" s="110">
        <v>45985</v>
      </c>
      <c r="C8249" s="89">
        <v>6.3</v>
      </c>
      <c r="D8249" s="89">
        <v>6.2</v>
      </c>
      <c r="E8249" s="96">
        <v>212</v>
      </c>
      <c r="F8249" s="89">
        <v>0.7</v>
      </c>
      <c r="G8249" s="89">
        <v>993.9</v>
      </c>
      <c r="H8249">
        <v>0.9</v>
      </c>
      <c r="I8249" t="s">
        <v>20</v>
      </c>
      <c r="J8249">
        <v>1.1000000000000001</v>
      </c>
      <c r="K8249">
        <v>11</v>
      </c>
      <c r="L8249">
        <v>2025</v>
      </c>
      <c r="M8249" t="s">
        <v>376</v>
      </c>
      <c r="N8249" s="89" cm="1">
        <f t="array" ref="N8249">IF(ISNUMBER(_34_KNMI_Stations[[#This Row],[Etmaal temperatuur °C]]),IF(_34_KNMI_Stations[[#This Row],[Etmaal temperatuur °C]]&lt;stookgrens[],stookgrens[]-_34_KNMI_Stations[[#This Row],[Etmaal temperatuur °C]],0),"")</f>
        <v>11.8</v>
      </c>
      <c r="O8249" s="89">
        <f>_34_KNMI_Stations[[#This Row],[graaddagen]]*_34_KNMI_Stations[[#This Row],[Gewogen factor]]</f>
        <v>12.980000000000002</v>
      </c>
      <c r="P8249" s="89" cm="1">
        <f t="array" ref="P8249">IF(ISNUMBER(_34_KNMI_Stations[[#This Row],[Etmaal temperatuur °C]]),IF(_34_KNMI_Stations[[#This Row],[Etmaal temperatuur °C]]&gt;stookgrens[],_34_KNMI_Stations[[#This Row],[Etmaal temperatuur °C]]-stookgrens[],0),"")</f>
        <v>0</v>
      </c>
    </row>
    <row r="8250" spans="1:16" x14ac:dyDescent="0.25">
      <c r="A8250">
        <v>310</v>
      </c>
      <c r="B8250" s="110">
        <v>45986</v>
      </c>
      <c r="C8250" s="89">
        <v>4.4000000000000004</v>
      </c>
      <c r="D8250" s="89">
        <v>6.6</v>
      </c>
      <c r="E8250" s="96">
        <v>229</v>
      </c>
      <c r="F8250" s="89">
        <v>4.5999999999999996</v>
      </c>
      <c r="G8250" s="89">
        <v>1007.7</v>
      </c>
      <c r="H8250">
        <v>0.84</v>
      </c>
      <c r="I8250" t="s">
        <v>20</v>
      </c>
      <c r="J8250">
        <v>1.1000000000000001</v>
      </c>
      <c r="K8250">
        <v>11</v>
      </c>
      <c r="L8250">
        <v>2025</v>
      </c>
      <c r="M8250" t="s">
        <v>376</v>
      </c>
      <c r="N8250" s="89" cm="1">
        <f t="array" ref="N8250">IF(ISNUMBER(_34_KNMI_Stations[[#This Row],[Etmaal temperatuur °C]]),IF(_34_KNMI_Stations[[#This Row],[Etmaal temperatuur °C]]&lt;stookgrens[],stookgrens[]-_34_KNMI_Stations[[#This Row],[Etmaal temperatuur °C]],0),"")</f>
        <v>11.4</v>
      </c>
      <c r="O8250" s="89">
        <f>_34_KNMI_Stations[[#This Row],[graaddagen]]*_34_KNMI_Stations[[#This Row],[Gewogen factor]]</f>
        <v>12.540000000000001</v>
      </c>
      <c r="P8250" s="89" cm="1">
        <f t="array" ref="P8250">IF(ISNUMBER(_34_KNMI_Stations[[#This Row],[Etmaal temperatuur °C]]),IF(_34_KNMI_Stations[[#This Row],[Etmaal temperatuur °C]]&gt;stookgrens[],_34_KNMI_Stations[[#This Row],[Etmaal temperatuur °C]]-stookgrens[],0),"")</f>
        <v>0</v>
      </c>
    </row>
    <row r="8251" spans="1:16" x14ac:dyDescent="0.25">
      <c r="A8251">
        <v>310</v>
      </c>
      <c r="B8251" s="110">
        <v>45987</v>
      </c>
      <c r="C8251" s="89">
        <v>3.5</v>
      </c>
      <c r="D8251" s="89">
        <v>5.0999999999999996</v>
      </c>
      <c r="E8251" s="96">
        <v>252</v>
      </c>
      <c r="F8251" s="89">
        <v>0.2</v>
      </c>
      <c r="G8251" s="89">
        <v>1020.7</v>
      </c>
      <c r="H8251">
        <v>0.91</v>
      </c>
      <c r="I8251" t="s">
        <v>20</v>
      </c>
      <c r="J8251">
        <v>1.1000000000000001</v>
      </c>
      <c r="K8251">
        <v>11</v>
      </c>
      <c r="L8251">
        <v>2025</v>
      </c>
      <c r="M8251" t="s">
        <v>376</v>
      </c>
      <c r="N8251" s="89" cm="1">
        <f t="array" ref="N8251">IF(ISNUMBER(_34_KNMI_Stations[[#This Row],[Etmaal temperatuur °C]]),IF(_34_KNMI_Stations[[#This Row],[Etmaal temperatuur °C]]&lt;stookgrens[],stookgrens[]-_34_KNMI_Stations[[#This Row],[Etmaal temperatuur °C]],0),"")</f>
        <v>12.9</v>
      </c>
      <c r="O8251" s="89">
        <f>_34_KNMI_Stations[[#This Row],[graaddagen]]*_34_KNMI_Stations[[#This Row],[Gewogen factor]]</f>
        <v>14.190000000000001</v>
      </c>
      <c r="P8251" s="89" cm="1">
        <f t="array" ref="P8251">IF(ISNUMBER(_34_KNMI_Stations[[#This Row],[Etmaal temperatuur °C]]),IF(_34_KNMI_Stations[[#This Row],[Etmaal temperatuur °C]]&gt;stookgrens[],_34_KNMI_Stations[[#This Row],[Etmaal temperatuur °C]]-stookgrens[],0),"")</f>
        <v>0</v>
      </c>
    </row>
    <row r="8252" spans="1:16" x14ac:dyDescent="0.25">
      <c r="A8252">
        <v>310</v>
      </c>
      <c r="B8252" s="110">
        <v>45988</v>
      </c>
      <c r="C8252" s="89">
        <v>9.5</v>
      </c>
      <c r="D8252" s="89">
        <v>7.4</v>
      </c>
      <c r="E8252" s="96">
        <v>104</v>
      </c>
      <c r="F8252" s="89">
        <v>0.7</v>
      </c>
      <c r="G8252" s="89">
        <v>1016.8</v>
      </c>
      <c r="H8252">
        <v>0.91</v>
      </c>
      <c r="I8252" t="s">
        <v>20</v>
      </c>
      <c r="J8252">
        <v>1.1000000000000001</v>
      </c>
      <c r="K8252">
        <v>11</v>
      </c>
      <c r="L8252">
        <v>2025</v>
      </c>
      <c r="M8252" t="s">
        <v>376</v>
      </c>
      <c r="N8252" s="89" cm="1">
        <f t="array" ref="N8252">IF(ISNUMBER(_34_KNMI_Stations[[#This Row],[Etmaal temperatuur °C]]),IF(_34_KNMI_Stations[[#This Row],[Etmaal temperatuur °C]]&lt;stookgrens[],stookgrens[]-_34_KNMI_Stations[[#This Row],[Etmaal temperatuur °C]],0),"")</f>
        <v>10.6</v>
      </c>
      <c r="O8252" s="89">
        <f>_34_KNMI_Stations[[#This Row],[graaddagen]]*_34_KNMI_Stations[[#This Row],[Gewogen factor]]</f>
        <v>11.66</v>
      </c>
      <c r="P8252" s="89" cm="1">
        <f t="array" ref="P8252">IF(ISNUMBER(_34_KNMI_Stations[[#This Row],[Etmaal temperatuur °C]]),IF(_34_KNMI_Stations[[#This Row],[Etmaal temperatuur °C]]&gt;stookgrens[],_34_KNMI_Stations[[#This Row],[Etmaal temperatuur °C]]-stookgrens[],0),"")</f>
        <v>0</v>
      </c>
    </row>
    <row r="8253" spans="1:16" x14ac:dyDescent="0.25">
      <c r="A8253">
        <v>310</v>
      </c>
      <c r="B8253" s="110">
        <v>45989</v>
      </c>
      <c r="C8253" s="89">
        <v>8.1</v>
      </c>
      <c r="D8253" s="89">
        <v>9.5</v>
      </c>
      <c r="E8253" s="96">
        <v>199</v>
      </c>
      <c r="F8253" s="89">
        <v>-0.1</v>
      </c>
      <c r="G8253" s="89">
        <v>1013</v>
      </c>
      <c r="H8253">
        <v>0.93</v>
      </c>
      <c r="I8253" t="s">
        <v>20</v>
      </c>
      <c r="J8253">
        <v>1.1000000000000001</v>
      </c>
      <c r="K8253">
        <v>11</v>
      </c>
      <c r="L8253">
        <v>2025</v>
      </c>
      <c r="M8253" t="s">
        <v>376</v>
      </c>
      <c r="N8253" s="89" cm="1">
        <f t="array" ref="N8253">IF(ISNUMBER(_34_KNMI_Stations[[#This Row],[Etmaal temperatuur °C]]),IF(_34_KNMI_Stations[[#This Row],[Etmaal temperatuur °C]]&lt;stookgrens[],stookgrens[]-_34_KNMI_Stations[[#This Row],[Etmaal temperatuur °C]],0),"")</f>
        <v>8.5</v>
      </c>
      <c r="O8253" s="89">
        <f>_34_KNMI_Stations[[#This Row],[graaddagen]]*_34_KNMI_Stations[[#This Row],[Gewogen factor]]</f>
        <v>9.3500000000000014</v>
      </c>
      <c r="P8253" s="89" cm="1">
        <f t="array" ref="P8253">IF(ISNUMBER(_34_KNMI_Stations[[#This Row],[Etmaal temperatuur °C]]),IF(_34_KNMI_Stations[[#This Row],[Etmaal temperatuur °C]]&gt;stookgrens[],_34_KNMI_Stations[[#This Row],[Etmaal temperatuur °C]]-stookgrens[],0),"")</f>
        <v>0</v>
      </c>
    </row>
    <row r="8254" spans="1:16" x14ac:dyDescent="0.25">
      <c r="A8254">
        <v>310</v>
      </c>
      <c r="B8254" s="110">
        <v>45990</v>
      </c>
      <c r="C8254" s="89">
        <v>8.4</v>
      </c>
      <c r="D8254" s="89">
        <v>8.9</v>
      </c>
      <c r="E8254" s="96">
        <v>163</v>
      </c>
      <c r="F8254" s="89">
        <v>0.8</v>
      </c>
      <c r="G8254" s="89">
        <v>1006.1</v>
      </c>
      <c r="H8254">
        <v>0.9</v>
      </c>
      <c r="I8254" t="s">
        <v>20</v>
      </c>
      <c r="J8254">
        <v>1.1000000000000001</v>
      </c>
      <c r="K8254">
        <v>11</v>
      </c>
      <c r="L8254">
        <v>2025</v>
      </c>
      <c r="M8254" t="s">
        <v>376</v>
      </c>
      <c r="N8254" s="89" cm="1">
        <f t="array" ref="N8254">IF(ISNUMBER(_34_KNMI_Stations[[#This Row],[Etmaal temperatuur °C]]),IF(_34_KNMI_Stations[[#This Row],[Etmaal temperatuur °C]]&lt;stookgrens[],stookgrens[]-_34_KNMI_Stations[[#This Row],[Etmaal temperatuur °C]],0),"")</f>
        <v>9.1</v>
      </c>
      <c r="O8254" s="89">
        <f>_34_KNMI_Stations[[#This Row],[graaddagen]]*_34_KNMI_Stations[[#This Row],[Gewogen factor]]</f>
        <v>10.01</v>
      </c>
      <c r="P8254" s="89" cm="1">
        <f t="array" ref="P8254">IF(ISNUMBER(_34_KNMI_Stations[[#This Row],[Etmaal temperatuur °C]]),IF(_34_KNMI_Stations[[#This Row],[Etmaal temperatuur °C]]&gt;stookgrens[],_34_KNMI_Stations[[#This Row],[Etmaal temperatuur °C]]-stookgrens[],0),"")</f>
        <v>0</v>
      </c>
    </row>
    <row r="8255" spans="1:16" x14ac:dyDescent="0.25">
      <c r="A8255">
        <v>310</v>
      </c>
      <c r="B8255" s="110">
        <v>45991</v>
      </c>
      <c r="C8255" s="89">
        <v>6.9</v>
      </c>
      <c r="D8255" s="89">
        <v>6.7</v>
      </c>
      <c r="E8255" s="96">
        <v>220</v>
      </c>
      <c r="F8255" s="89">
        <v>0.2</v>
      </c>
      <c r="G8255" s="89">
        <v>1011.9</v>
      </c>
      <c r="H8255">
        <v>0.78</v>
      </c>
      <c r="I8255" t="s">
        <v>20</v>
      </c>
      <c r="J8255">
        <v>1.1000000000000001</v>
      </c>
      <c r="K8255">
        <v>11</v>
      </c>
      <c r="L8255">
        <v>2025</v>
      </c>
      <c r="M8255" t="s">
        <v>376</v>
      </c>
      <c r="N8255" s="89" cm="1">
        <f t="array" ref="N8255">IF(ISNUMBER(_34_KNMI_Stations[[#This Row],[Etmaal temperatuur °C]]),IF(_34_KNMI_Stations[[#This Row],[Etmaal temperatuur °C]]&lt;stookgrens[],stookgrens[]-_34_KNMI_Stations[[#This Row],[Etmaal temperatuur °C]],0),"")</f>
        <v>11.3</v>
      </c>
      <c r="O8255" s="89">
        <f>_34_KNMI_Stations[[#This Row],[graaddagen]]*_34_KNMI_Stations[[#This Row],[Gewogen factor]]</f>
        <v>12.430000000000001</v>
      </c>
      <c r="P8255" s="89" cm="1">
        <f t="array" ref="P8255">IF(ISNUMBER(_34_KNMI_Stations[[#This Row],[Etmaal temperatuur °C]]),IF(_34_KNMI_Stations[[#This Row],[Etmaal temperatuur °C]]&gt;stookgrens[],_34_KNMI_Stations[[#This Row],[Etmaal temperatuur °C]]-stookgrens[],0),"")</f>
        <v>0</v>
      </c>
    </row>
    <row r="8256" spans="1:16" x14ac:dyDescent="0.25">
      <c r="A8256">
        <v>310</v>
      </c>
      <c r="B8256" s="110">
        <v>45992</v>
      </c>
      <c r="C8256" s="89">
        <v>11.9</v>
      </c>
      <c r="D8256" s="89">
        <v>6.7</v>
      </c>
      <c r="E8256" s="96">
        <v>157</v>
      </c>
      <c r="F8256" s="89">
        <v>0.8</v>
      </c>
      <c r="G8256" s="89">
        <v>1009.7</v>
      </c>
      <c r="H8256">
        <v>0.81</v>
      </c>
      <c r="I8256" t="s">
        <v>20</v>
      </c>
      <c r="J8256">
        <v>1.1000000000000001</v>
      </c>
      <c r="K8256">
        <v>12</v>
      </c>
      <c r="L8256">
        <v>2025</v>
      </c>
      <c r="M8256" t="s">
        <v>377</v>
      </c>
      <c r="N8256" s="89" cm="1">
        <f t="array" ref="N8256">IF(ISNUMBER(_34_KNMI_Stations[[#This Row],[Etmaal temperatuur °C]]),IF(_34_KNMI_Stations[[#This Row],[Etmaal temperatuur °C]]&lt;stookgrens[],stookgrens[]-_34_KNMI_Stations[[#This Row],[Etmaal temperatuur °C]],0),"")</f>
        <v>11.3</v>
      </c>
      <c r="O8256" s="89">
        <f>_34_KNMI_Stations[[#This Row],[graaddagen]]*_34_KNMI_Stations[[#This Row],[Gewogen factor]]</f>
        <v>12.430000000000001</v>
      </c>
      <c r="P8256" s="89" cm="1">
        <f t="array" ref="P8256">IF(ISNUMBER(_34_KNMI_Stations[[#This Row],[Etmaal temperatuur °C]]),IF(_34_KNMI_Stations[[#This Row],[Etmaal temperatuur °C]]&gt;stookgrens[],_34_KNMI_Stations[[#This Row],[Etmaal temperatuur °C]]-stookgrens[],0),"")</f>
        <v>0</v>
      </c>
    </row>
    <row r="8257" spans="1:16" x14ac:dyDescent="0.25">
      <c r="A8257">
        <v>310</v>
      </c>
      <c r="B8257" s="110">
        <v>45993</v>
      </c>
      <c r="C8257" s="89">
        <v>8.6999999999999993</v>
      </c>
      <c r="D8257" s="89">
        <v>7.9</v>
      </c>
      <c r="E8257" s="96">
        <v>237</v>
      </c>
      <c r="F8257" s="89">
        <v>-0.1</v>
      </c>
      <c r="G8257" s="89">
        <v>1006.6</v>
      </c>
      <c r="H8257">
        <v>0.8</v>
      </c>
      <c r="I8257" t="s">
        <v>20</v>
      </c>
      <c r="J8257">
        <v>1.1000000000000001</v>
      </c>
      <c r="K8257">
        <v>12</v>
      </c>
      <c r="L8257">
        <v>2025</v>
      </c>
      <c r="M8257" t="s">
        <v>377</v>
      </c>
      <c r="N8257" s="89" cm="1">
        <f t="array" ref="N8257">IF(ISNUMBER(_34_KNMI_Stations[[#This Row],[Etmaal temperatuur °C]]),IF(_34_KNMI_Stations[[#This Row],[Etmaal temperatuur °C]]&lt;stookgrens[],stookgrens[]-_34_KNMI_Stations[[#This Row],[Etmaal temperatuur °C]],0),"")</f>
        <v>10.1</v>
      </c>
      <c r="O8257" s="89">
        <f>_34_KNMI_Stations[[#This Row],[graaddagen]]*_34_KNMI_Stations[[#This Row],[Gewogen factor]]</f>
        <v>11.110000000000001</v>
      </c>
      <c r="P8257" s="89" cm="1">
        <f t="array" ref="P8257">IF(ISNUMBER(_34_KNMI_Stations[[#This Row],[Etmaal temperatuur °C]]),IF(_34_KNMI_Stations[[#This Row],[Etmaal temperatuur °C]]&gt;stookgrens[],_34_KNMI_Stations[[#This Row],[Etmaal temperatuur °C]]-stookgrens[],0),"")</f>
        <v>0</v>
      </c>
    </row>
    <row r="8258" spans="1:16" x14ac:dyDescent="0.25">
      <c r="A8258">
        <v>310</v>
      </c>
      <c r="B8258" s="110">
        <v>45994</v>
      </c>
      <c r="C8258" s="89">
        <v>4.8</v>
      </c>
      <c r="D8258" s="89">
        <v>7.5</v>
      </c>
      <c r="E8258" s="96">
        <v>433</v>
      </c>
      <c r="F8258" s="89">
        <v>0</v>
      </c>
      <c r="G8258" s="89">
        <v>1010.3</v>
      </c>
      <c r="H8258">
        <v>0.86</v>
      </c>
      <c r="I8258" t="s">
        <v>20</v>
      </c>
      <c r="J8258">
        <v>1.1000000000000001</v>
      </c>
      <c r="K8258">
        <v>12</v>
      </c>
      <c r="L8258">
        <v>2025</v>
      </c>
      <c r="M8258" t="s">
        <v>377</v>
      </c>
      <c r="N8258" s="89" cm="1">
        <f t="array" ref="N8258">IF(ISNUMBER(_34_KNMI_Stations[[#This Row],[Etmaal temperatuur °C]]),IF(_34_KNMI_Stations[[#This Row],[Etmaal temperatuur °C]]&lt;stookgrens[],stookgrens[]-_34_KNMI_Stations[[#This Row],[Etmaal temperatuur °C]],0),"")</f>
        <v>10.5</v>
      </c>
      <c r="O8258" s="89">
        <f>_34_KNMI_Stations[[#This Row],[graaddagen]]*_34_KNMI_Stations[[#This Row],[Gewogen factor]]</f>
        <v>11.55</v>
      </c>
      <c r="P8258" s="89" cm="1">
        <f t="array" ref="P8258">IF(ISNUMBER(_34_KNMI_Stations[[#This Row],[Etmaal temperatuur °C]]),IF(_34_KNMI_Stations[[#This Row],[Etmaal temperatuur °C]]&gt;stookgrens[],_34_KNMI_Stations[[#This Row],[Etmaal temperatuur °C]]-stookgrens[],0),"")</f>
        <v>0</v>
      </c>
    </row>
    <row r="8259" spans="1:16" x14ac:dyDescent="0.25">
      <c r="A8259">
        <v>310</v>
      </c>
      <c r="B8259" s="110">
        <v>45995</v>
      </c>
      <c r="C8259" s="89">
        <v>7.4</v>
      </c>
      <c r="D8259" s="89">
        <v>6.9</v>
      </c>
      <c r="E8259" s="96">
        <v>239</v>
      </c>
      <c r="F8259" s="89">
        <v>0.1</v>
      </c>
      <c r="G8259" s="89">
        <v>1003.8</v>
      </c>
      <c r="H8259">
        <v>0.87</v>
      </c>
      <c r="I8259" t="s">
        <v>20</v>
      </c>
      <c r="J8259">
        <v>1.1000000000000001</v>
      </c>
      <c r="K8259">
        <v>12</v>
      </c>
      <c r="L8259">
        <v>2025</v>
      </c>
      <c r="M8259" t="s">
        <v>377</v>
      </c>
      <c r="N8259" s="89" cm="1">
        <f t="array" ref="N8259">IF(ISNUMBER(_34_KNMI_Stations[[#This Row],[Etmaal temperatuur °C]]),IF(_34_KNMI_Stations[[#This Row],[Etmaal temperatuur °C]]&lt;stookgrens[],stookgrens[]-_34_KNMI_Stations[[#This Row],[Etmaal temperatuur °C]],0),"")</f>
        <v>11.1</v>
      </c>
      <c r="O8259" s="89">
        <f>_34_KNMI_Stations[[#This Row],[graaddagen]]*_34_KNMI_Stations[[#This Row],[Gewogen factor]]</f>
        <v>12.21</v>
      </c>
      <c r="P8259" s="89" cm="1">
        <f t="array" ref="P8259">IF(ISNUMBER(_34_KNMI_Stations[[#This Row],[Etmaal temperatuur °C]]),IF(_34_KNMI_Stations[[#This Row],[Etmaal temperatuur °C]]&gt;stookgrens[],_34_KNMI_Stations[[#This Row],[Etmaal temperatuur °C]]-stookgrens[],0),"")</f>
        <v>0</v>
      </c>
    </row>
    <row r="8260" spans="1:16" x14ac:dyDescent="0.25">
      <c r="A8260">
        <v>310</v>
      </c>
      <c r="B8260" s="110">
        <v>45996</v>
      </c>
      <c r="C8260" s="89">
        <v>7.3</v>
      </c>
      <c r="D8260" s="89">
        <v>5.4</v>
      </c>
      <c r="E8260" s="96">
        <v>420</v>
      </c>
      <c r="F8260" s="89">
        <v>0.1</v>
      </c>
      <c r="G8260" s="89">
        <v>1007.5</v>
      </c>
      <c r="H8260">
        <v>0.89</v>
      </c>
      <c r="I8260" t="s">
        <v>20</v>
      </c>
      <c r="J8260">
        <v>1.1000000000000001</v>
      </c>
      <c r="K8260">
        <v>12</v>
      </c>
      <c r="L8260">
        <v>2025</v>
      </c>
      <c r="M8260" t="s">
        <v>377</v>
      </c>
      <c r="N8260" s="89" cm="1">
        <f t="array" ref="N8260">IF(ISNUMBER(_34_KNMI_Stations[[#This Row],[Etmaal temperatuur °C]]),IF(_34_KNMI_Stations[[#This Row],[Etmaal temperatuur °C]]&lt;stookgrens[],stookgrens[]-_34_KNMI_Stations[[#This Row],[Etmaal temperatuur °C]],0),"")</f>
        <v>12.6</v>
      </c>
      <c r="O8260" s="89">
        <f>_34_KNMI_Stations[[#This Row],[graaddagen]]*_34_KNMI_Stations[[#This Row],[Gewogen factor]]</f>
        <v>13.860000000000001</v>
      </c>
      <c r="P8260" s="89" cm="1">
        <f t="array" ref="P8260">IF(ISNUMBER(_34_KNMI_Stations[[#This Row],[Etmaal temperatuur °C]]),IF(_34_KNMI_Stations[[#This Row],[Etmaal temperatuur °C]]&gt;stookgrens[],_34_KNMI_Stations[[#This Row],[Etmaal temperatuur °C]]-stookgrens[],0),"")</f>
        <v>0</v>
      </c>
    </row>
    <row r="8261" spans="1:16" x14ac:dyDescent="0.25">
      <c r="A8261">
        <v>310</v>
      </c>
      <c r="B8261" s="110">
        <v>45997</v>
      </c>
      <c r="C8261" s="89">
        <v>11.1</v>
      </c>
      <c r="D8261" s="89">
        <v>8.9</v>
      </c>
      <c r="E8261" s="96">
        <v>210</v>
      </c>
      <c r="F8261" s="89">
        <v>1.8</v>
      </c>
      <c r="G8261" s="89">
        <v>1000.3</v>
      </c>
      <c r="H8261">
        <v>0.89</v>
      </c>
      <c r="I8261" t="s">
        <v>20</v>
      </c>
      <c r="J8261">
        <v>1.1000000000000001</v>
      </c>
      <c r="K8261">
        <v>12</v>
      </c>
      <c r="L8261">
        <v>2025</v>
      </c>
      <c r="M8261" t="s">
        <v>377</v>
      </c>
      <c r="N8261" s="89" cm="1">
        <f t="array" ref="N8261">IF(ISNUMBER(_34_KNMI_Stations[[#This Row],[Etmaal temperatuur °C]]),IF(_34_KNMI_Stations[[#This Row],[Etmaal temperatuur °C]]&lt;stookgrens[],stookgrens[]-_34_KNMI_Stations[[#This Row],[Etmaal temperatuur °C]],0),"")</f>
        <v>9.1</v>
      </c>
      <c r="O8261" s="89">
        <f>_34_KNMI_Stations[[#This Row],[graaddagen]]*_34_KNMI_Stations[[#This Row],[Gewogen factor]]</f>
        <v>10.01</v>
      </c>
      <c r="P8261" s="89" cm="1">
        <f t="array" ref="P8261">IF(ISNUMBER(_34_KNMI_Stations[[#This Row],[Etmaal temperatuur °C]]),IF(_34_KNMI_Stations[[#This Row],[Etmaal temperatuur °C]]&gt;stookgrens[],_34_KNMI_Stations[[#This Row],[Etmaal temperatuur °C]]-stookgrens[],0),"")</f>
        <v>0</v>
      </c>
    </row>
    <row r="8262" spans="1:16" x14ac:dyDescent="0.25">
      <c r="A8262">
        <v>310</v>
      </c>
      <c r="B8262" s="110">
        <v>45998</v>
      </c>
      <c r="C8262" s="89">
        <v>9.5</v>
      </c>
      <c r="D8262" s="89">
        <v>10.3</v>
      </c>
      <c r="E8262" s="96">
        <v>122</v>
      </c>
      <c r="F8262" s="89">
        <v>4.0999999999999996</v>
      </c>
      <c r="G8262" s="89">
        <v>1004.2</v>
      </c>
      <c r="H8262">
        <v>0.92</v>
      </c>
      <c r="I8262" t="s">
        <v>20</v>
      </c>
      <c r="J8262">
        <v>1.1000000000000001</v>
      </c>
      <c r="K8262">
        <v>12</v>
      </c>
      <c r="L8262">
        <v>2025</v>
      </c>
      <c r="M8262" t="s">
        <v>377</v>
      </c>
      <c r="N8262" s="89" cm="1">
        <f t="array" ref="N8262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8262" s="89">
        <f>_34_KNMI_Stations[[#This Row],[graaddagen]]*_34_KNMI_Stations[[#This Row],[Gewogen factor]]</f>
        <v>8.4700000000000006</v>
      </c>
      <c r="P8262" s="89" cm="1">
        <f t="array" ref="P8262">IF(ISNUMBER(_34_KNMI_Stations[[#This Row],[Etmaal temperatuur °C]]),IF(_34_KNMI_Stations[[#This Row],[Etmaal temperatuur °C]]&gt;stookgrens[],_34_KNMI_Stations[[#This Row],[Etmaal temperatuur °C]]-stookgrens[],0),"")</f>
        <v>0</v>
      </c>
    </row>
    <row r="8263" spans="1:16" x14ac:dyDescent="0.25">
      <c r="A8263">
        <v>310</v>
      </c>
      <c r="B8263" s="110">
        <v>45999</v>
      </c>
      <c r="C8263" s="89">
        <v>7.3</v>
      </c>
      <c r="D8263" s="89">
        <v>10.8</v>
      </c>
      <c r="E8263" s="96">
        <v>63</v>
      </c>
      <c r="F8263" s="89">
        <v>5.7</v>
      </c>
      <c r="G8263" s="89">
        <v>1011.2</v>
      </c>
      <c r="H8263">
        <v>0.93</v>
      </c>
      <c r="I8263" t="s">
        <v>20</v>
      </c>
      <c r="J8263">
        <v>1.1000000000000001</v>
      </c>
      <c r="K8263">
        <v>12</v>
      </c>
      <c r="L8263">
        <v>2025</v>
      </c>
      <c r="M8263" t="s">
        <v>378</v>
      </c>
      <c r="N8263" s="89" cm="1">
        <f t="array" ref="N8263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8263" s="89">
        <f>_34_KNMI_Stations[[#This Row],[graaddagen]]*_34_KNMI_Stations[[#This Row],[Gewogen factor]]</f>
        <v>7.92</v>
      </c>
      <c r="P8263" s="89" cm="1">
        <f t="array" ref="P8263">IF(ISNUMBER(_34_KNMI_Stations[[#This Row],[Etmaal temperatuur °C]]),IF(_34_KNMI_Stations[[#This Row],[Etmaal temperatuur °C]]&gt;stookgrens[],_34_KNMI_Stations[[#This Row],[Etmaal temperatuur °C]]-stookgrens[],0),"")</f>
        <v>0</v>
      </c>
    </row>
    <row r="8264" spans="1:16" x14ac:dyDescent="0.25">
      <c r="A8264">
        <v>310</v>
      </c>
      <c r="B8264" s="110">
        <v>46000</v>
      </c>
      <c r="C8264" s="89">
        <v>8.5</v>
      </c>
      <c r="D8264" s="89">
        <v>11.4</v>
      </c>
      <c r="E8264" s="96">
        <v>155</v>
      </c>
      <c r="F8264" s="89">
        <v>0.3</v>
      </c>
      <c r="G8264" s="89">
        <v>1009.7</v>
      </c>
      <c r="H8264">
        <v>0.84</v>
      </c>
      <c r="I8264" t="s">
        <v>20</v>
      </c>
      <c r="J8264">
        <v>1.1000000000000001</v>
      </c>
      <c r="K8264">
        <v>12</v>
      </c>
      <c r="L8264">
        <v>2025</v>
      </c>
      <c r="M8264" t="s">
        <v>378</v>
      </c>
      <c r="N8264" s="89" cm="1">
        <f t="array" ref="N8264">IF(ISNUMBER(_34_KNMI_Stations[[#This Row],[Etmaal temperatuur °C]]),IF(_34_KNMI_Stations[[#This Row],[Etmaal temperatuur °C]]&lt;stookgrens[],stookgrens[]-_34_KNMI_Stations[[#This Row],[Etmaal temperatuur °C]],0),"")</f>
        <v>6.6</v>
      </c>
      <c r="O8264" s="89">
        <f>_34_KNMI_Stations[[#This Row],[graaddagen]]*_34_KNMI_Stations[[#This Row],[Gewogen factor]]</f>
        <v>7.26</v>
      </c>
      <c r="P8264" s="89" cm="1">
        <f t="array" ref="P8264">IF(ISNUMBER(_34_KNMI_Stations[[#This Row],[Etmaal temperatuur °C]]),IF(_34_KNMI_Stations[[#This Row],[Etmaal temperatuur °C]]&gt;stookgrens[],_34_KNMI_Stations[[#This Row],[Etmaal temperatuur °C]]-stookgrens[],0),"")</f>
        <v>0</v>
      </c>
    </row>
    <row r="8265" spans="1:16" x14ac:dyDescent="0.25">
      <c r="A8265">
        <v>310</v>
      </c>
      <c r="B8265" s="110">
        <v>46001</v>
      </c>
      <c r="C8265" s="89">
        <v>7</v>
      </c>
      <c r="D8265" s="89">
        <v>10.3</v>
      </c>
      <c r="E8265" s="96">
        <v>211</v>
      </c>
      <c r="F8265" s="89">
        <v>0</v>
      </c>
      <c r="G8265" s="89">
        <v>1017.5</v>
      </c>
      <c r="H8265">
        <v>0.89</v>
      </c>
      <c r="I8265" t="s">
        <v>20</v>
      </c>
      <c r="J8265">
        <v>1.1000000000000001</v>
      </c>
      <c r="K8265">
        <v>12</v>
      </c>
      <c r="L8265">
        <v>2025</v>
      </c>
      <c r="M8265" t="s">
        <v>378</v>
      </c>
      <c r="N8265" s="89" cm="1">
        <f t="array" ref="N8265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8265" s="89">
        <f>_34_KNMI_Stations[[#This Row],[graaddagen]]*_34_KNMI_Stations[[#This Row],[Gewogen factor]]</f>
        <v>8.4700000000000006</v>
      </c>
      <c r="P8265" s="89" cm="1">
        <f t="array" ref="P8265">IF(ISNUMBER(_34_KNMI_Stations[[#This Row],[Etmaal temperatuur °C]]),IF(_34_KNMI_Stations[[#This Row],[Etmaal temperatuur °C]]&gt;stookgrens[],_34_KNMI_Stations[[#This Row],[Etmaal temperatuur °C]]-stookgrens[],0),"")</f>
        <v>0</v>
      </c>
    </row>
    <row r="8266" spans="1:16" x14ac:dyDescent="0.25">
      <c r="A8266">
        <v>310</v>
      </c>
      <c r="B8266" s="110">
        <v>46002</v>
      </c>
      <c r="C8266" s="89">
        <v>6.3</v>
      </c>
      <c r="D8266" s="89">
        <v>7.9</v>
      </c>
      <c r="E8266" s="96">
        <v>306</v>
      </c>
      <c r="F8266" s="89">
        <v>0</v>
      </c>
      <c r="G8266" s="89">
        <v>1021.7</v>
      </c>
      <c r="H8266">
        <v>0.94</v>
      </c>
      <c r="I8266" t="s">
        <v>20</v>
      </c>
      <c r="J8266">
        <v>1.1000000000000001</v>
      </c>
      <c r="K8266">
        <v>12</v>
      </c>
      <c r="L8266">
        <v>2025</v>
      </c>
      <c r="M8266" t="s">
        <v>378</v>
      </c>
      <c r="N8266" s="89" cm="1">
        <f t="array" ref="N8266">IF(ISNUMBER(_34_KNMI_Stations[[#This Row],[Etmaal temperatuur °C]]),IF(_34_KNMI_Stations[[#This Row],[Etmaal temperatuur °C]]&lt;stookgrens[],stookgrens[]-_34_KNMI_Stations[[#This Row],[Etmaal temperatuur °C]],0),"")</f>
        <v>10.1</v>
      </c>
      <c r="O8266" s="89">
        <f>_34_KNMI_Stations[[#This Row],[graaddagen]]*_34_KNMI_Stations[[#This Row],[Gewogen factor]]</f>
        <v>11.110000000000001</v>
      </c>
      <c r="P8266" s="89" cm="1">
        <f t="array" ref="P8266">IF(ISNUMBER(_34_KNMI_Stations[[#This Row],[Etmaal temperatuur °C]]),IF(_34_KNMI_Stations[[#This Row],[Etmaal temperatuur °C]]&gt;stookgrens[],_34_KNMI_Stations[[#This Row],[Etmaal temperatuur °C]]-stookgrens[],0),"")</f>
        <v>0</v>
      </c>
    </row>
    <row r="8267" spans="1:16" x14ac:dyDescent="0.25">
      <c r="A8267">
        <v>310</v>
      </c>
      <c r="B8267" s="110">
        <v>46003</v>
      </c>
      <c r="C8267" s="89">
        <v>5.5</v>
      </c>
      <c r="D8267" s="89">
        <v>9.1999999999999993</v>
      </c>
      <c r="E8267" s="96">
        <v>122</v>
      </c>
      <c r="F8267" s="89">
        <v>0.1</v>
      </c>
      <c r="G8267" s="89">
        <v>1020.1</v>
      </c>
      <c r="H8267">
        <v>0.92</v>
      </c>
      <c r="I8267" t="s">
        <v>20</v>
      </c>
      <c r="J8267">
        <v>1.1000000000000001</v>
      </c>
      <c r="K8267">
        <v>12</v>
      </c>
      <c r="L8267">
        <v>2025</v>
      </c>
      <c r="M8267" t="s">
        <v>378</v>
      </c>
      <c r="N8267" s="89" cm="1">
        <f t="array" ref="N8267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8267" s="89">
        <f>_34_KNMI_Stations[[#This Row],[graaddagen]]*_34_KNMI_Stations[[#This Row],[Gewogen factor]]</f>
        <v>9.6800000000000015</v>
      </c>
      <c r="P8267" s="89" cm="1">
        <f t="array" ref="P8267">IF(ISNUMBER(_34_KNMI_Stations[[#This Row],[Etmaal temperatuur °C]]),IF(_34_KNMI_Stations[[#This Row],[Etmaal temperatuur °C]]&gt;stookgrens[],_34_KNMI_Stations[[#This Row],[Etmaal temperatuur °C]]-stookgrens[],0),"")</f>
        <v>0</v>
      </c>
    </row>
    <row r="8268" spans="1:16" x14ac:dyDescent="0.25">
      <c r="A8268">
        <v>310</v>
      </c>
      <c r="B8268" s="110">
        <v>46004</v>
      </c>
      <c r="C8268" s="89">
        <v>2.8</v>
      </c>
      <c r="D8268" s="89">
        <v>7.9</v>
      </c>
      <c r="E8268" s="96">
        <v>267</v>
      </c>
      <c r="F8268" s="89">
        <v>0</v>
      </c>
      <c r="G8268" s="89">
        <v>1027.3</v>
      </c>
      <c r="H8268">
        <v>0.94</v>
      </c>
      <c r="I8268" t="s">
        <v>20</v>
      </c>
      <c r="J8268">
        <v>1.1000000000000001</v>
      </c>
      <c r="K8268">
        <v>12</v>
      </c>
      <c r="L8268">
        <v>2025</v>
      </c>
      <c r="M8268" t="s">
        <v>378</v>
      </c>
      <c r="N8268" s="89" cm="1">
        <f t="array" ref="N8268">IF(ISNUMBER(_34_KNMI_Stations[[#This Row],[Etmaal temperatuur °C]]),IF(_34_KNMI_Stations[[#This Row],[Etmaal temperatuur °C]]&lt;stookgrens[],stookgrens[]-_34_KNMI_Stations[[#This Row],[Etmaal temperatuur °C]],0),"")</f>
        <v>10.1</v>
      </c>
      <c r="O8268" s="89">
        <f>_34_KNMI_Stations[[#This Row],[graaddagen]]*_34_KNMI_Stations[[#This Row],[Gewogen factor]]</f>
        <v>11.110000000000001</v>
      </c>
      <c r="P8268" s="89" cm="1">
        <f t="array" ref="P8268">IF(ISNUMBER(_34_KNMI_Stations[[#This Row],[Etmaal temperatuur °C]]),IF(_34_KNMI_Stations[[#This Row],[Etmaal temperatuur °C]]&gt;stookgrens[],_34_KNMI_Stations[[#This Row],[Etmaal temperatuur °C]]-stookgrens[],0),"")</f>
        <v>0</v>
      </c>
    </row>
    <row r="8269" spans="1:16" x14ac:dyDescent="0.25">
      <c r="A8269">
        <v>310</v>
      </c>
      <c r="B8269" s="110">
        <v>46005</v>
      </c>
      <c r="C8269" s="89">
        <v>7.3</v>
      </c>
      <c r="D8269" s="89">
        <v>7.3</v>
      </c>
      <c r="E8269" s="96">
        <v>156</v>
      </c>
      <c r="F8269" s="89">
        <v>0</v>
      </c>
      <c r="G8269" s="89">
        <v>1021.8</v>
      </c>
      <c r="H8269">
        <v>0.95</v>
      </c>
      <c r="I8269" t="s">
        <v>20</v>
      </c>
      <c r="J8269">
        <v>1.1000000000000001</v>
      </c>
      <c r="K8269">
        <v>12</v>
      </c>
      <c r="L8269">
        <v>2025</v>
      </c>
      <c r="M8269" t="s">
        <v>378</v>
      </c>
      <c r="N8269" s="89" cm="1">
        <f t="array" ref="N8269">IF(ISNUMBER(_34_KNMI_Stations[[#This Row],[Etmaal temperatuur °C]]),IF(_34_KNMI_Stations[[#This Row],[Etmaal temperatuur °C]]&lt;stookgrens[],stookgrens[]-_34_KNMI_Stations[[#This Row],[Etmaal temperatuur °C]],0),"")</f>
        <v>10.7</v>
      </c>
      <c r="O8269" s="89">
        <f>_34_KNMI_Stations[[#This Row],[graaddagen]]*_34_KNMI_Stations[[#This Row],[Gewogen factor]]</f>
        <v>11.77</v>
      </c>
      <c r="P8269" s="89" cm="1">
        <f t="array" ref="P8269">IF(ISNUMBER(_34_KNMI_Stations[[#This Row],[Etmaal temperatuur °C]]),IF(_34_KNMI_Stations[[#This Row],[Etmaal temperatuur °C]]&gt;stookgrens[],_34_KNMI_Stations[[#This Row],[Etmaal temperatuur °C]]-stookgrens[],0),"")</f>
        <v>0</v>
      </c>
    </row>
    <row r="8270" spans="1:16" x14ac:dyDescent="0.25">
      <c r="A8270">
        <v>310</v>
      </c>
      <c r="B8270" s="110">
        <v>46006</v>
      </c>
      <c r="C8270" s="89">
        <v>7.8</v>
      </c>
      <c r="D8270" s="89">
        <v>7.5</v>
      </c>
      <c r="E8270" s="96">
        <v>110</v>
      </c>
      <c r="F8270" s="89">
        <v>0</v>
      </c>
      <c r="G8270" s="89">
        <v>1011.9</v>
      </c>
      <c r="H8270">
        <v>0.89</v>
      </c>
      <c r="I8270" t="s">
        <v>20</v>
      </c>
      <c r="J8270">
        <v>1.1000000000000001</v>
      </c>
      <c r="K8270">
        <v>12</v>
      </c>
      <c r="L8270">
        <v>2025</v>
      </c>
      <c r="M8270" t="s">
        <v>379</v>
      </c>
      <c r="N8270" s="89" cm="1">
        <f t="array" ref="N8270">IF(ISNUMBER(_34_KNMI_Stations[[#This Row],[Etmaal temperatuur °C]]),IF(_34_KNMI_Stations[[#This Row],[Etmaal temperatuur °C]]&lt;stookgrens[],stookgrens[]-_34_KNMI_Stations[[#This Row],[Etmaal temperatuur °C]],0),"")</f>
        <v>10.5</v>
      </c>
      <c r="O8270" s="89">
        <f>_34_KNMI_Stations[[#This Row],[graaddagen]]*_34_KNMI_Stations[[#This Row],[Gewogen factor]]</f>
        <v>11.55</v>
      </c>
      <c r="P8270" s="89" cm="1">
        <f t="array" ref="P8270">IF(ISNUMBER(_34_KNMI_Stations[[#This Row],[Etmaal temperatuur °C]]),IF(_34_KNMI_Stations[[#This Row],[Etmaal temperatuur °C]]&gt;stookgrens[],_34_KNMI_Stations[[#This Row],[Etmaal temperatuur °C]]-stookgrens[],0),"")</f>
        <v>0</v>
      </c>
    </row>
    <row r="8271" spans="1:16" x14ac:dyDescent="0.25">
      <c r="A8271">
        <v>310</v>
      </c>
      <c r="B8271" s="110">
        <v>46007</v>
      </c>
      <c r="C8271" s="89">
        <v>3.7</v>
      </c>
      <c r="D8271" s="89">
        <v>9.3000000000000007</v>
      </c>
      <c r="E8271" s="96">
        <v>266</v>
      </c>
      <c r="F8271" s="89">
        <v>0.3</v>
      </c>
      <c r="G8271" s="89">
        <v>1011.2</v>
      </c>
      <c r="H8271">
        <v>0.88</v>
      </c>
      <c r="I8271" t="s">
        <v>20</v>
      </c>
      <c r="J8271">
        <v>1.1000000000000001</v>
      </c>
      <c r="K8271">
        <v>12</v>
      </c>
      <c r="L8271">
        <v>2025</v>
      </c>
      <c r="M8271" t="s">
        <v>379</v>
      </c>
      <c r="N8271" s="89" cm="1">
        <f t="array" ref="N8271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8271" s="89">
        <f>_34_KNMI_Stations[[#This Row],[graaddagen]]*_34_KNMI_Stations[[#This Row],[Gewogen factor]]</f>
        <v>9.57</v>
      </c>
      <c r="P8271" s="89" cm="1">
        <f t="array" ref="P8271">IF(ISNUMBER(_34_KNMI_Stations[[#This Row],[Etmaal temperatuur °C]]),IF(_34_KNMI_Stations[[#This Row],[Etmaal temperatuur °C]]&gt;stookgrens[],_34_KNMI_Stations[[#This Row],[Etmaal temperatuur °C]]-stookgrens[],0),"")</f>
        <v>0</v>
      </c>
    </row>
    <row r="8272" spans="1:16" x14ac:dyDescent="0.25">
      <c r="A8272">
        <v>310</v>
      </c>
      <c r="B8272" s="110">
        <v>46008</v>
      </c>
      <c r="C8272" s="89">
        <v>6</v>
      </c>
      <c r="D8272" s="89">
        <v>8.3000000000000007</v>
      </c>
      <c r="E8272" s="96">
        <v>167</v>
      </c>
      <c r="F8272" s="89">
        <v>-0.1</v>
      </c>
      <c r="G8272" s="89">
        <v>1016.6</v>
      </c>
      <c r="H8272">
        <v>0.89</v>
      </c>
      <c r="I8272" t="s">
        <v>20</v>
      </c>
      <c r="J8272">
        <v>1.1000000000000001</v>
      </c>
      <c r="K8272">
        <v>12</v>
      </c>
      <c r="L8272">
        <v>2025</v>
      </c>
      <c r="M8272" t="s">
        <v>379</v>
      </c>
      <c r="N8272" s="89" cm="1">
        <f t="array" ref="N8272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8272" s="89">
        <f>_34_KNMI_Stations[[#This Row],[graaddagen]]*_34_KNMI_Stations[[#This Row],[Gewogen factor]]</f>
        <v>10.67</v>
      </c>
      <c r="P8272" s="89" cm="1">
        <f t="array" ref="P8272">IF(ISNUMBER(_34_KNMI_Stations[[#This Row],[Etmaal temperatuur °C]]),IF(_34_KNMI_Stations[[#This Row],[Etmaal temperatuur °C]]&gt;stookgrens[],_34_KNMI_Stations[[#This Row],[Etmaal temperatuur °C]]-stookgrens[],0),"")</f>
        <v>0</v>
      </c>
    </row>
    <row r="8273" spans="1:16" x14ac:dyDescent="0.25">
      <c r="A8273">
        <v>310</v>
      </c>
      <c r="B8273" s="110">
        <v>46009</v>
      </c>
      <c r="C8273" s="89">
        <v>11.7</v>
      </c>
      <c r="D8273" s="89">
        <v>10.1</v>
      </c>
      <c r="E8273" s="96">
        <v>169</v>
      </c>
      <c r="F8273" s="89">
        <v>0.3</v>
      </c>
      <c r="G8273" s="89">
        <v>1011</v>
      </c>
      <c r="H8273">
        <v>0.81</v>
      </c>
      <c r="I8273" t="s">
        <v>20</v>
      </c>
      <c r="J8273">
        <v>1.1000000000000001</v>
      </c>
      <c r="K8273">
        <v>12</v>
      </c>
      <c r="L8273">
        <v>2025</v>
      </c>
      <c r="M8273" t="s">
        <v>379</v>
      </c>
      <c r="N8273" s="89" cm="1">
        <f t="array" ref="N8273">IF(ISNUMBER(_34_KNMI_Stations[[#This Row],[Etmaal temperatuur °C]]),IF(_34_KNMI_Stations[[#This Row],[Etmaal temperatuur °C]]&lt;stookgrens[],stookgrens[]-_34_KNMI_Stations[[#This Row],[Etmaal temperatuur °C]],0),"")</f>
        <v>7.9</v>
      </c>
      <c r="O8273" s="89">
        <f>_34_KNMI_Stations[[#This Row],[graaddagen]]*_34_KNMI_Stations[[#This Row],[Gewogen factor]]</f>
        <v>8.6900000000000013</v>
      </c>
      <c r="P8273" s="89" cm="1">
        <f t="array" ref="P8273">IF(ISNUMBER(_34_KNMI_Stations[[#This Row],[Etmaal temperatuur °C]]),IF(_34_KNMI_Stations[[#This Row],[Etmaal temperatuur °C]]&gt;stookgrens[],_34_KNMI_Stations[[#This Row],[Etmaal temperatuur °C]]-stookgrens[],0),"")</f>
        <v>0</v>
      </c>
    </row>
    <row r="8274" spans="1:16" x14ac:dyDescent="0.25">
      <c r="A8274">
        <v>310</v>
      </c>
      <c r="B8274" s="110">
        <v>46010</v>
      </c>
      <c r="C8274" s="89">
        <v>6.1</v>
      </c>
      <c r="D8274" s="89">
        <v>9</v>
      </c>
      <c r="E8274" s="96">
        <v>252</v>
      </c>
      <c r="F8274" s="89">
        <v>3.9</v>
      </c>
      <c r="G8274" s="89">
        <v>1016.4</v>
      </c>
      <c r="H8274">
        <v>0.89</v>
      </c>
      <c r="I8274" t="s">
        <v>20</v>
      </c>
      <c r="J8274">
        <v>1.1000000000000001</v>
      </c>
      <c r="K8274">
        <v>12</v>
      </c>
      <c r="L8274">
        <v>2025</v>
      </c>
      <c r="M8274" t="s">
        <v>379</v>
      </c>
      <c r="N8274" s="89" cm="1">
        <f t="array" ref="N8274">IF(ISNUMBER(_34_KNMI_Stations[[#This Row],[Etmaal temperatuur °C]]),IF(_34_KNMI_Stations[[#This Row],[Etmaal temperatuur °C]]&lt;stookgrens[],stookgrens[]-_34_KNMI_Stations[[#This Row],[Etmaal temperatuur °C]],0),"")</f>
        <v>9</v>
      </c>
      <c r="O8274" s="89">
        <f>_34_KNMI_Stations[[#This Row],[graaddagen]]*_34_KNMI_Stations[[#This Row],[Gewogen factor]]</f>
        <v>9.9</v>
      </c>
      <c r="P8274" s="89" cm="1">
        <f t="array" ref="P8274">IF(ISNUMBER(_34_KNMI_Stations[[#This Row],[Etmaal temperatuur °C]]),IF(_34_KNMI_Stations[[#This Row],[Etmaal temperatuur °C]]&gt;stookgrens[],_34_KNMI_Stations[[#This Row],[Etmaal temperatuur °C]]-stookgrens[],0),"")</f>
        <v>0</v>
      </c>
    </row>
    <row r="8275" spans="1:16" x14ac:dyDescent="0.25">
      <c r="A8275">
        <v>310</v>
      </c>
      <c r="B8275" s="110">
        <v>46011</v>
      </c>
      <c r="C8275" s="89">
        <v>4.8</v>
      </c>
      <c r="D8275" s="89">
        <v>7.1</v>
      </c>
      <c r="E8275" s="96">
        <v>272</v>
      </c>
      <c r="F8275" s="89">
        <v>2.2999999999999998</v>
      </c>
      <c r="G8275" s="89">
        <v>1014.8</v>
      </c>
      <c r="H8275">
        <v>0.91</v>
      </c>
      <c r="I8275" t="s">
        <v>20</v>
      </c>
      <c r="J8275">
        <v>1.1000000000000001</v>
      </c>
      <c r="K8275">
        <v>12</v>
      </c>
      <c r="L8275">
        <v>2025</v>
      </c>
      <c r="M8275" t="s">
        <v>379</v>
      </c>
      <c r="N8275" s="89" cm="1">
        <f t="array" ref="N8275">IF(ISNUMBER(_34_KNMI_Stations[[#This Row],[Etmaal temperatuur °C]]),IF(_34_KNMI_Stations[[#This Row],[Etmaal temperatuur °C]]&lt;stookgrens[],stookgrens[]-_34_KNMI_Stations[[#This Row],[Etmaal temperatuur °C]],0),"")</f>
        <v>10.9</v>
      </c>
      <c r="O8275" s="89">
        <f>_34_KNMI_Stations[[#This Row],[graaddagen]]*_34_KNMI_Stations[[#This Row],[Gewogen factor]]</f>
        <v>11.990000000000002</v>
      </c>
      <c r="P8275" s="89" cm="1">
        <f t="array" ref="P8275">IF(ISNUMBER(_34_KNMI_Stations[[#This Row],[Etmaal temperatuur °C]]),IF(_34_KNMI_Stations[[#This Row],[Etmaal temperatuur °C]]&gt;stookgrens[],_34_KNMI_Stations[[#This Row],[Etmaal temperatuur °C]]-stookgrens[],0),"")</f>
        <v>0</v>
      </c>
    </row>
    <row r="8276" spans="1:16" x14ac:dyDescent="0.25">
      <c r="A8276">
        <v>310</v>
      </c>
      <c r="B8276" s="110">
        <v>46012</v>
      </c>
      <c r="C8276" s="89">
        <v>5.5</v>
      </c>
      <c r="D8276" s="89">
        <v>9</v>
      </c>
      <c r="E8276" s="96">
        <v>180</v>
      </c>
      <c r="F8276" s="89">
        <v>-0.1</v>
      </c>
      <c r="G8276" s="89">
        <v>1009.3</v>
      </c>
      <c r="H8276">
        <v>0.9</v>
      </c>
      <c r="I8276" t="s">
        <v>20</v>
      </c>
      <c r="J8276">
        <v>1.1000000000000001</v>
      </c>
      <c r="K8276">
        <v>12</v>
      </c>
      <c r="L8276">
        <v>2025</v>
      </c>
      <c r="M8276" t="s">
        <v>379</v>
      </c>
      <c r="N8276" s="89" cm="1">
        <f t="array" ref="N8276">IF(ISNUMBER(_34_KNMI_Stations[[#This Row],[Etmaal temperatuur °C]]),IF(_34_KNMI_Stations[[#This Row],[Etmaal temperatuur °C]]&lt;stookgrens[],stookgrens[]-_34_KNMI_Stations[[#This Row],[Etmaal temperatuur °C]],0),"")</f>
        <v>9</v>
      </c>
      <c r="O8276" s="89">
        <f>_34_KNMI_Stations[[#This Row],[graaddagen]]*_34_KNMI_Stations[[#This Row],[Gewogen factor]]</f>
        <v>9.9</v>
      </c>
      <c r="P8276" s="89" cm="1">
        <f t="array" ref="P8276">IF(ISNUMBER(_34_KNMI_Stations[[#This Row],[Etmaal temperatuur °C]]),IF(_34_KNMI_Stations[[#This Row],[Etmaal temperatuur °C]]&gt;stookgrens[],_34_KNMI_Stations[[#This Row],[Etmaal temperatuur °C]]-stookgrens[],0),"")</f>
        <v>0</v>
      </c>
    </row>
    <row r="8277" spans="1:16" x14ac:dyDescent="0.25">
      <c r="A8277">
        <v>310</v>
      </c>
      <c r="B8277" s="110">
        <v>46013</v>
      </c>
      <c r="C8277" s="89">
        <v>4.9000000000000004</v>
      </c>
      <c r="D8277" s="89">
        <v>6.2</v>
      </c>
      <c r="E8277" s="96">
        <v>298</v>
      </c>
      <c r="F8277" s="89">
        <v>0</v>
      </c>
      <c r="G8277" s="89">
        <v>1010</v>
      </c>
      <c r="H8277">
        <v>0.84</v>
      </c>
      <c r="I8277" t="s">
        <v>20</v>
      </c>
      <c r="J8277">
        <v>1.1000000000000001</v>
      </c>
      <c r="K8277">
        <v>12</v>
      </c>
      <c r="L8277">
        <v>2025</v>
      </c>
      <c r="M8277" t="s">
        <v>380</v>
      </c>
      <c r="N8277" s="89" cm="1">
        <f t="array" ref="N8277">IF(ISNUMBER(_34_KNMI_Stations[[#This Row],[Etmaal temperatuur °C]]),IF(_34_KNMI_Stations[[#This Row],[Etmaal temperatuur °C]]&lt;stookgrens[],stookgrens[]-_34_KNMI_Stations[[#This Row],[Etmaal temperatuur °C]],0),"")</f>
        <v>11.8</v>
      </c>
      <c r="O8277" s="89">
        <f>_34_KNMI_Stations[[#This Row],[graaddagen]]*_34_KNMI_Stations[[#This Row],[Gewogen factor]]</f>
        <v>12.980000000000002</v>
      </c>
      <c r="P8277" s="89" cm="1">
        <f t="array" ref="P8277">IF(ISNUMBER(_34_KNMI_Stations[[#This Row],[Etmaal temperatuur °C]]),IF(_34_KNMI_Stations[[#This Row],[Etmaal temperatuur °C]]&gt;stookgrens[],_34_KNMI_Stations[[#This Row],[Etmaal temperatuur °C]]-stookgrens[],0),"")</f>
        <v>0</v>
      </c>
    </row>
    <row r="8278" spans="1:16" x14ac:dyDescent="0.25">
      <c r="A8278">
        <v>310</v>
      </c>
      <c r="B8278" s="110">
        <v>46014</v>
      </c>
      <c r="C8278" s="89">
        <v>7.5</v>
      </c>
      <c r="D8278" s="89">
        <v>4.9000000000000004</v>
      </c>
      <c r="E8278" s="96">
        <v>67</v>
      </c>
      <c r="F8278" s="89">
        <v>0</v>
      </c>
      <c r="G8278" s="89">
        <v>1018.2</v>
      </c>
      <c r="H8278">
        <v>0.78</v>
      </c>
      <c r="I8278" t="s">
        <v>20</v>
      </c>
      <c r="J8278">
        <v>1.1000000000000001</v>
      </c>
      <c r="K8278">
        <v>12</v>
      </c>
      <c r="L8278">
        <v>2025</v>
      </c>
      <c r="M8278" t="s">
        <v>380</v>
      </c>
      <c r="N8278" s="89" cm="1">
        <f t="array" ref="N8278">IF(ISNUMBER(_34_KNMI_Stations[[#This Row],[Etmaal temperatuur °C]]),IF(_34_KNMI_Stations[[#This Row],[Etmaal temperatuur °C]]&lt;stookgrens[],stookgrens[]-_34_KNMI_Stations[[#This Row],[Etmaal temperatuur °C]],0),"")</f>
        <v>13.1</v>
      </c>
      <c r="O8278" s="89">
        <f>_34_KNMI_Stations[[#This Row],[graaddagen]]*_34_KNMI_Stations[[#This Row],[Gewogen factor]]</f>
        <v>14.41</v>
      </c>
      <c r="P8278" s="89" cm="1">
        <f t="array" ref="P8278">IF(ISNUMBER(_34_KNMI_Stations[[#This Row],[Etmaal temperatuur °C]]),IF(_34_KNMI_Stations[[#This Row],[Etmaal temperatuur °C]]&gt;stookgrens[],_34_KNMI_Stations[[#This Row],[Etmaal temperatuur °C]]-stookgrens[],0),"")</f>
        <v>0</v>
      </c>
    </row>
    <row r="8279" spans="1:16" x14ac:dyDescent="0.25">
      <c r="A8279">
        <v>310</v>
      </c>
      <c r="B8279" s="110">
        <v>46015</v>
      </c>
      <c r="C8279" s="89">
        <v>10.4</v>
      </c>
      <c r="D8279" s="89">
        <v>1.9</v>
      </c>
      <c r="E8279" s="96">
        <v>427</v>
      </c>
      <c r="F8279" s="89">
        <v>0</v>
      </c>
      <c r="G8279" s="89">
        <v>1030.0999999999999</v>
      </c>
      <c r="H8279">
        <v>0.73</v>
      </c>
      <c r="I8279" t="s">
        <v>20</v>
      </c>
      <c r="J8279">
        <v>1.1000000000000001</v>
      </c>
      <c r="K8279">
        <v>12</v>
      </c>
      <c r="L8279">
        <v>2025</v>
      </c>
      <c r="M8279" t="s">
        <v>380</v>
      </c>
      <c r="N8279" s="89" cm="1">
        <f t="array" ref="N8279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8279" s="89">
        <f>_34_KNMI_Stations[[#This Row],[graaddagen]]*_34_KNMI_Stations[[#This Row],[Gewogen factor]]</f>
        <v>17.710000000000004</v>
      </c>
      <c r="P8279" s="89" cm="1">
        <f t="array" ref="P8279">IF(ISNUMBER(_34_KNMI_Stations[[#This Row],[Etmaal temperatuur °C]]),IF(_34_KNMI_Stations[[#This Row],[Etmaal temperatuur °C]]&gt;stookgrens[],_34_KNMI_Stations[[#This Row],[Etmaal temperatuur °C]]-stookgrens[],0),"")</f>
        <v>0</v>
      </c>
    </row>
    <row r="8280" spans="1:16" x14ac:dyDescent="0.25">
      <c r="A8280">
        <v>310</v>
      </c>
      <c r="B8280" s="110">
        <v>46016</v>
      </c>
      <c r="C8280" s="89">
        <v>8.8000000000000007</v>
      </c>
      <c r="D8280" s="89">
        <v>-1.1000000000000001</v>
      </c>
      <c r="E8280" s="96">
        <v>424</v>
      </c>
      <c r="F8280" s="89">
        <v>0</v>
      </c>
      <c r="G8280" s="89">
        <v>1028.7</v>
      </c>
      <c r="H8280">
        <v>0.69</v>
      </c>
      <c r="I8280" t="s">
        <v>20</v>
      </c>
      <c r="J8280">
        <v>1.1000000000000001</v>
      </c>
      <c r="K8280">
        <v>12</v>
      </c>
      <c r="L8280">
        <v>2025</v>
      </c>
      <c r="M8280" t="s">
        <v>380</v>
      </c>
      <c r="N8280" s="89" cm="1">
        <f t="array" ref="N8280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8280" s="89">
        <f>_34_KNMI_Stations[[#This Row],[graaddagen]]*_34_KNMI_Stations[[#This Row],[Gewogen factor]]</f>
        <v>21.01</v>
      </c>
      <c r="P8280" s="89" cm="1">
        <f t="array" ref="P8280">IF(ISNUMBER(_34_KNMI_Stations[[#This Row],[Etmaal temperatuur °C]]),IF(_34_KNMI_Stations[[#This Row],[Etmaal temperatuur °C]]&gt;stookgrens[],_34_KNMI_Stations[[#This Row],[Etmaal temperatuur °C]]-stookgrens[],0),"")</f>
        <v>0</v>
      </c>
    </row>
    <row r="8281" spans="1:16" x14ac:dyDescent="0.25">
      <c r="A8281">
        <v>310</v>
      </c>
      <c r="B8281" s="110">
        <v>46017</v>
      </c>
      <c r="C8281" s="89">
        <v>5.8</v>
      </c>
      <c r="D8281" s="89">
        <v>-0.2</v>
      </c>
      <c r="E8281" s="96">
        <v>416</v>
      </c>
      <c r="F8281" s="89">
        <v>0</v>
      </c>
      <c r="G8281" s="89">
        <v>1029.8</v>
      </c>
      <c r="H8281">
        <v>0.79</v>
      </c>
      <c r="I8281" t="s">
        <v>20</v>
      </c>
      <c r="J8281">
        <v>1.1000000000000001</v>
      </c>
      <c r="K8281">
        <v>12</v>
      </c>
      <c r="L8281">
        <v>2025</v>
      </c>
      <c r="M8281" t="s">
        <v>380</v>
      </c>
      <c r="N8281" s="89" cm="1">
        <f t="array" ref="N8281">IF(ISNUMBER(_34_KNMI_Stations[[#This Row],[Etmaal temperatuur °C]]),IF(_34_KNMI_Stations[[#This Row],[Etmaal temperatuur °C]]&lt;stookgrens[],stookgrens[]-_34_KNMI_Stations[[#This Row],[Etmaal temperatuur °C]],0),"")</f>
        <v>18.2</v>
      </c>
      <c r="O8281" s="89">
        <f>_34_KNMI_Stations[[#This Row],[graaddagen]]*_34_KNMI_Stations[[#This Row],[Gewogen factor]]</f>
        <v>20.02</v>
      </c>
      <c r="P8281" s="89" cm="1">
        <f t="array" ref="P8281">IF(ISNUMBER(_34_KNMI_Stations[[#This Row],[Etmaal temperatuur °C]]),IF(_34_KNMI_Stations[[#This Row],[Etmaal temperatuur °C]]&gt;stookgrens[],_34_KNMI_Stations[[#This Row],[Etmaal temperatuur °C]]-stookgrens[],0),"")</f>
        <v>0</v>
      </c>
    </row>
    <row r="8282" spans="1:16" x14ac:dyDescent="0.25">
      <c r="A8282">
        <v>310</v>
      </c>
      <c r="B8282" s="110">
        <v>46018</v>
      </c>
      <c r="C8282" s="89">
        <v>5.6</v>
      </c>
      <c r="D8282" s="89">
        <v>2.5</v>
      </c>
      <c r="E8282" s="96">
        <v>231</v>
      </c>
      <c r="F8282" s="89">
        <v>0</v>
      </c>
      <c r="G8282" s="89">
        <v>1033.5</v>
      </c>
      <c r="H8282">
        <v>0.83</v>
      </c>
      <c r="I8282" t="s">
        <v>20</v>
      </c>
      <c r="J8282">
        <v>1.1000000000000001</v>
      </c>
      <c r="K8282">
        <v>12</v>
      </c>
      <c r="L8282">
        <v>2025</v>
      </c>
      <c r="M8282" t="s">
        <v>380</v>
      </c>
      <c r="N8282" s="89" cm="1">
        <f t="array" ref="N8282">IF(ISNUMBER(_34_KNMI_Stations[[#This Row],[Etmaal temperatuur °C]]),IF(_34_KNMI_Stations[[#This Row],[Etmaal temperatuur °C]]&lt;stookgrens[],stookgrens[]-_34_KNMI_Stations[[#This Row],[Etmaal temperatuur °C]],0),"")</f>
        <v>15.5</v>
      </c>
      <c r="O8282" s="89">
        <f>_34_KNMI_Stations[[#This Row],[graaddagen]]*_34_KNMI_Stations[[#This Row],[Gewogen factor]]</f>
        <v>17.05</v>
      </c>
      <c r="P8282" s="89" cm="1">
        <f t="array" ref="P8282">IF(ISNUMBER(_34_KNMI_Stations[[#This Row],[Etmaal temperatuur °C]]),IF(_34_KNMI_Stations[[#This Row],[Etmaal temperatuur °C]]&gt;stookgrens[],_34_KNMI_Stations[[#This Row],[Etmaal temperatuur °C]]-stookgrens[],0),"")</f>
        <v>0</v>
      </c>
    </row>
    <row r="8283" spans="1:16" x14ac:dyDescent="0.25">
      <c r="A8283">
        <v>310</v>
      </c>
      <c r="B8283" s="110">
        <v>46019</v>
      </c>
      <c r="C8283" s="89">
        <v>4.5</v>
      </c>
      <c r="D8283" s="89">
        <v>4</v>
      </c>
      <c r="E8283" s="96">
        <v>345</v>
      </c>
      <c r="F8283" s="89">
        <v>0</v>
      </c>
      <c r="G8283" s="89">
        <v>1031.3</v>
      </c>
      <c r="H8283">
        <v>0.82</v>
      </c>
      <c r="I8283" t="s">
        <v>20</v>
      </c>
      <c r="J8283">
        <v>1.1000000000000001</v>
      </c>
      <c r="K8283">
        <v>12</v>
      </c>
      <c r="L8283">
        <v>2025</v>
      </c>
      <c r="M8283" t="s">
        <v>380</v>
      </c>
      <c r="N8283" s="89" cm="1">
        <f t="array" ref="N8283">IF(ISNUMBER(_34_KNMI_Stations[[#This Row],[Etmaal temperatuur °C]]),IF(_34_KNMI_Stations[[#This Row],[Etmaal temperatuur °C]]&lt;stookgrens[],stookgrens[]-_34_KNMI_Stations[[#This Row],[Etmaal temperatuur °C]],0),"")</f>
        <v>14</v>
      </c>
      <c r="O8283" s="89">
        <f>_34_KNMI_Stations[[#This Row],[graaddagen]]*_34_KNMI_Stations[[#This Row],[Gewogen factor]]</f>
        <v>15.400000000000002</v>
      </c>
      <c r="P8283" s="89" cm="1">
        <f t="array" ref="P8283">IF(ISNUMBER(_34_KNMI_Stations[[#This Row],[Etmaal temperatuur °C]]),IF(_34_KNMI_Stations[[#This Row],[Etmaal temperatuur °C]]&gt;stookgrens[],_34_KNMI_Stations[[#This Row],[Etmaal temperatuur °C]]-stookgrens[],0),"")</f>
        <v>0</v>
      </c>
    </row>
    <row r="8284" spans="1:16" x14ac:dyDescent="0.25">
      <c r="A8284">
        <v>310</v>
      </c>
      <c r="B8284" s="110">
        <v>46020</v>
      </c>
      <c r="C8284" s="89">
        <v>2.2999999999999998</v>
      </c>
      <c r="D8284" s="89">
        <v>4</v>
      </c>
      <c r="E8284" s="96">
        <v>93</v>
      </c>
      <c r="F8284" s="89">
        <v>0.1</v>
      </c>
      <c r="G8284" s="89">
        <v>1027.5</v>
      </c>
      <c r="H8284">
        <v>0.9</v>
      </c>
      <c r="I8284" t="s">
        <v>20</v>
      </c>
      <c r="J8284">
        <v>1.1000000000000001</v>
      </c>
      <c r="K8284">
        <v>12</v>
      </c>
      <c r="L8284">
        <v>2025</v>
      </c>
      <c r="M8284" t="s">
        <v>306</v>
      </c>
      <c r="N8284" s="89" cm="1">
        <f t="array" ref="N8284">IF(ISNUMBER(_34_KNMI_Stations[[#This Row],[Etmaal temperatuur °C]]),IF(_34_KNMI_Stations[[#This Row],[Etmaal temperatuur °C]]&lt;stookgrens[],stookgrens[]-_34_KNMI_Stations[[#This Row],[Etmaal temperatuur °C]],0),"")</f>
        <v>14</v>
      </c>
      <c r="O8284" s="89">
        <f>_34_KNMI_Stations[[#This Row],[graaddagen]]*_34_KNMI_Stations[[#This Row],[Gewogen factor]]</f>
        <v>15.400000000000002</v>
      </c>
      <c r="P8284" s="89" cm="1">
        <f t="array" ref="P8284">IF(ISNUMBER(_34_KNMI_Stations[[#This Row],[Etmaal temperatuur °C]]),IF(_34_KNMI_Stations[[#This Row],[Etmaal temperatuur °C]]&gt;stookgrens[],_34_KNMI_Stations[[#This Row],[Etmaal temperatuur °C]]-stookgrens[],0),"")</f>
        <v>0</v>
      </c>
    </row>
    <row r="8285" spans="1:16" x14ac:dyDescent="0.25">
      <c r="A8285">
        <v>310</v>
      </c>
      <c r="B8285" s="110">
        <v>46021</v>
      </c>
      <c r="C8285" s="89">
        <v>3</v>
      </c>
      <c r="D8285" s="89">
        <v>4</v>
      </c>
      <c r="E8285" s="96">
        <v>367</v>
      </c>
      <c r="F8285" s="89">
        <v>0.2</v>
      </c>
      <c r="G8285" s="89">
        <v>1031.0999999999999</v>
      </c>
      <c r="H8285">
        <v>0.81</v>
      </c>
      <c r="I8285" t="s">
        <v>20</v>
      </c>
      <c r="J8285">
        <v>1.1000000000000001</v>
      </c>
      <c r="K8285">
        <v>12</v>
      </c>
      <c r="L8285">
        <v>2025</v>
      </c>
      <c r="M8285" t="s">
        <v>306</v>
      </c>
      <c r="N8285" s="89" cm="1">
        <f t="array" ref="N8285">IF(ISNUMBER(_34_KNMI_Stations[[#This Row],[Etmaal temperatuur °C]]),IF(_34_KNMI_Stations[[#This Row],[Etmaal temperatuur °C]]&lt;stookgrens[],stookgrens[]-_34_KNMI_Stations[[#This Row],[Etmaal temperatuur °C]],0),"")</f>
        <v>14</v>
      </c>
      <c r="O8285" s="89">
        <f>_34_KNMI_Stations[[#This Row],[graaddagen]]*_34_KNMI_Stations[[#This Row],[Gewogen factor]]</f>
        <v>15.400000000000002</v>
      </c>
      <c r="P8285" s="89" cm="1">
        <f t="array" ref="P8285">IF(ISNUMBER(_34_KNMI_Stations[[#This Row],[Etmaal temperatuur °C]]),IF(_34_KNMI_Stations[[#This Row],[Etmaal temperatuur °C]]&gt;stookgrens[],_34_KNMI_Stations[[#This Row],[Etmaal temperatuur °C]]-stookgrens[],0),"")</f>
        <v>0</v>
      </c>
    </row>
    <row r="8286" spans="1:16" x14ac:dyDescent="0.25">
      <c r="A8286">
        <v>310</v>
      </c>
      <c r="B8286" s="110">
        <v>46022</v>
      </c>
      <c r="C8286" s="89">
        <v>5.3</v>
      </c>
      <c r="D8286" s="89">
        <v>4.5</v>
      </c>
      <c r="E8286" s="96">
        <v>242</v>
      </c>
      <c r="F8286" s="89">
        <v>1</v>
      </c>
      <c r="G8286" s="89">
        <v>1025.0999999999999</v>
      </c>
      <c r="H8286">
        <v>0.82</v>
      </c>
      <c r="I8286" t="s">
        <v>20</v>
      </c>
      <c r="J8286">
        <v>1.1000000000000001</v>
      </c>
      <c r="K8286">
        <v>12</v>
      </c>
      <c r="L8286">
        <v>2025</v>
      </c>
      <c r="M8286" t="s">
        <v>306</v>
      </c>
      <c r="N8286" s="89" cm="1">
        <f t="array" ref="N8286">IF(ISNUMBER(_34_KNMI_Stations[[#This Row],[Etmaal temperatuur °C]]),IF(_34_KNMI_Stations[[#This Row],[Etmaal temperatuur °C]]&lt;stookgrens[],stookgrens[]-_34_KNMI_Stations[[#This Row],[Etmaal temperatuur °C]],0),"")</f>
        <v>13.5</v>
      </c>
      <c r="O8286" s="89">
        <f>_34_KNMI_Stations[[#This Row],[graaddagen]]*_34_KNMI_Stations[[#This Row],[Gewogen factor]]</f>
        <v>14.850000000000001</v>
      </c>
      <c r="P8286" s="89" cm="1">
        <f t="array" ref="P8286">IF(ISNUMBER(_34_KNMI_Stations[[#This Row],[Etmaal temperatuur °C]]),IF(_34_KNMI_Stations[[#This Row],[Etmaal temperatuur °C]]&gt;stookgrens[],_34_KNMI_Stations[[#This Row],[Etmaal temperatuur °C]]-stookgrens[],0),"")</f>
        <v>0</v>
      </c>
    </row>
    <row r="8287" spans="1:16" x14ac:dyDescent="0.25">
      <c r="A8287">
        <v>310</v>
      </c>
      <c r="B8287" s="110">
        <v>46023</v>
      </c>
      <c r="C8287" s="89">
        <v>11.6</v>
      </c>
      <c r="D8287" s="89">
        <v>5.3</v>
      </c>
      <c r="E8287" s="96">
        <v>74</v>
      </c>
      <c r="F8287" s="89">
        <v>-0.1</v>
      </c>
      <c r="G8287" s="89">
        <v>1006.2</v>
      </c>
      <c r="H8287">
        <v>0.72</v>
      </c>
      <c r="I8287" t="s">
        <v>20</v>
      </c>
      <c r="J8287">
        <v>1.1000000000000001</v>
      </c>
      <c r="K8287">
        <v>1</v>
      </c>
      <c r="L8287">
        <v>2026</v>
      </c>
      <c r="M8287" t="s">
        <v>306</v>
      </c>
      <c r="N8287" s="89" cm="1">
        <f t="array" ref="N8287">IF(ISNUMBER(_34_KNMI_Stations[[#This Row],[Etmaal temperatuur °C]]),IF(_34_KNMI_Stations[[#This Row],[Etmaal temperatuur °C]]&lt;stookgrens[],stookgrens[]-_34_KNMI_Stations[[#This Row],[Etmaal temperatuur °C]],0),"")</f>
        <v>12.7</v>
      </c>
      <c r="O8287" s="89">
        <f>_34_KNMI_Stations[[#This Row],[graaddagen]]*_34_KNMI_Stations[[#This Row],[Gewogen factor]]</f>
        <v>13.97</v>
      </c>
      <c r="P8287" s="89" cm="1">
        <f t="array" ref="P8287">IF(ISNUMBER(_34_KNMI_Stations[[#This Row],[Etmaal temperatuur °C]]),IF(_34_KNMI_Stations[[#This Row],[Etmaal temperatuur °C]]&gt;stookgrens[],_34_KNMI_Stations[[#This Row],[Etmaal temperatuur °C]]-stookgrens[],0),"")</f>
        <v>0</v>
      </c>
    </row>
    <row r="8288" spans="1:16" x14ac:dyDescent="0.25">
      <c r="A8288">
        <v>310</v>
      </c>
      <c r="B8288" s="110">
        <v>46024</v>
      </c>
      <c r="C8288" s="89">
        <v>9.1</v>
      </c>
      <c r="D8288" s="89">
        <v>3.9</v>
      </c>
      <c r="E8288" s="96">
        <v>345</v>
      </c>
      <c r="F8288" s="89">
        <v>0.2</v>
      </c>
      <c r="G8288" s="89">
        <v>1002.5</v>
      </c>
      <c r="H8288">
        <v>0.64</v>
      </c>
      <c r="I8288" t="s">
        <v>20</v>
      </c>
      <c r="J8288">
        <v>1.1000000000000001</v>
      </c>
      <c r="K8288">
        <v>1</v>
      </c>
      <c r="L8288">
        <v>2026</v>
      </c>
      <c r="M8288" t="s">
        <v>306</v>
      </c>
      <c r="N8288" s="89" cm="1">
        <f t="array" ref="N8288">IF(ISNUMBER(_34_KNMI_Stations[[#This Row],[Etmaal temperatuur °C]]),IF(_34_KNMI_Stations[[#This Row],[Etmaal temperatuur °C]]&lt;stookgrens[],stookgrens[]-_34_KNMI_Stations[[#This Row],[Etmaal temperatuur °C]],0),"")</f>
        <v>14.1</v>
      </c>
      <c r="O8288" s="89">
        <f>_34_KNMI_Stations[[#This Row],[graaddagen]]*_34_KNMI_Stations[[#This Row],[Gewogen factor]]</f>
        <v>15.510000000000002</v>
      </c>
      <c r="P8288" s="89" cm="1">
        <f t="array" ref="P8288">IF(ISNUMBER(_34_KNMI_Stations[[#This Row],[Etmaal temperatuur °C]]),IF(_34_KNMI_Stations[[#This Row],[Etmaal temperatuur °C]]&gt;stookgrens[],_34_KNMI_Stations[[#This Row],[Etmaal temperatuur °C]]-stookgrens[],0),"")</f>
        <v>0</v>
      </c>
    </row>
    <row r="8289" spans="1:16" x14ac:dyDescent="0.25">
      <c r="A8289">
        <v>310</v>
      </c>
      <c r="B8289" s="110">
        <v>46025</v>
      </c>
      <c r="C8289" s="89">
        <v>8.1</v>
      </c>
      <c r="D8289" s="89">
        <v>3.2</v>
      </c>
      <c r="E8289" s="96">
        <v>182</v>
      </c>
      <c r="F8289" s="89">
        <v>0.9</v>
      </c>
      <c r="G8289" s="89">
        <v>1005.3</v>
      </c>
      <c r="H8289">
        <v>0.72</v>
      </c>
      <c r="I8289" t="s">
        <v>20</v>
      </c>
      <c r="J8289">
        <v>1.1000000000000001</v>
      </c>
      <c r="K8289">
        <v>1</v>
      </c>
      <c r="L8289">
        <v>2026</v>
      </c>
      <c r="M8289" t="s">
        <v>306</v>
      </c>
      <c r="N8289" s="89" cm="1">
        <f t="array" ref="N8289">IF(ISNUMBER(_34_KNMI_Stations[[#This Row],[Etmaal temperatuur °C]]),IF(_34_KNMI_Stations[[#This Row],[Etmaal temperatuur °C]]&lt;stookgrens[],stookgrens[]-_34_KNMI_Stations[[#This Row],[Etmaal temperatuur °C]],0),"")</f>
        <v>14.8</v>
      </c>
      <c r="O8289" s="89">
        <f>_34_KNMI_Stations[[#This Row],[graaddagen]]*_34_KNMI_Stations[[#This Row],[Gewogen factor]]</f>
        <v>16.28</v>
      </c>
      <c r="P8289" s="89" cm="1">
        <f t="array" ref="P8289">IF(ISNUMBER(_34_KNMI_Stations[[#This Row],[Etmaal temperatuur °C]]),IF(_34_KNMI_Stations[[#This Row],[Etmaal temperatuur °C]]&gt;stookgrens[],_34_KNMI_Stations[[#This Row],[Etmaal temperatuur °C]]-stookgrens[],0),"")</f>
        <v>0</v>
      </c>
    </row>
    <row r="8290" spans="1:16" x14ac:dyDescent="0.25">
      <c r="A8290">
        <v>310</v>
      </c>
      <c r="B8290" s="110">
        <v>46026</v>
      </c>
      <c r="C8290" s="89">
        <v>7.1</v>
      </c>
      <c r="D8290" s="89">
        <v>2.5</v>
      </c>
      <c r="E8290" s="96">
        <v>455</v>
      </c>
      <c r="F8290" s="89">
        <v>0</v>
      </c>
      <c r="G8290" s="89">
        <v>1010.4</v>
      </c>
      <c r="H8290">
        <v>0.66</v>
      </c>
      <c r="I8290" t="s">
        <v>20</v>
      </c>
      <c r="J8290">
        <v>1.1000000000000001</v>
      </c>
      <c r="K8290">
        <v>1</v>
      </c>
      <c r="L8290">
        <v>2026</v>
      </c>
      <c r="M8290" t="s">
        <v>306</v>
      </c>
      <c r="N8290" s="89" cm="1">
        <f t="array" ref="N8290">IF(ISNUMBER(_34_KNMI_Stations[[#This Row],[Etmaal temperatuur °C]]),IF(_34_KNMI_Stations[[#This Row],[Etmaal temperatuur °C]]&lt;stookgrens[],stookgrens[]-_34_KNMI_Stations[[#This Row],[Etmaal temperatuur °C]],0),"")</f>
        <v>15.5</v>
      </c>
      <c r="O8290" s="89">
        <f>_34_KNMI_Stations[[#This Row],[graaddagen]]*_34_KNMI_Stations[[#This Row],[Gewogen factor]]</f>
        <v>17.05</v>
      </c>
      <c r="P8290" s="89" cm="1">
        <f t="array" ref="P8290">IF(ISNUMBER(_34_KNMI_Stations[[#This Row],[Etmaal temperatuur °C]]),IF(_34_KNMI_Stations[[#This Row],[Etmaal temperatuur °C]]&gt;stookgrens[],_34_KNMI_Stations[[#This Row],[Etmaal temperatuur °C]]-stookgrens[],0),"")</f>
        <v>0</v>
      </c>
    </row>
    <row r="8291" spans="1:16" x14ac:dyDescent="0.25">
      <c r="A8291">
        <v>310</v>
      </c>
      <c r="B8291" s="110">
        <v>46027</v>
      </c>
      <c r="C8291" s="89">
        <v>6.5</v>
      </c>
      <c r="D8291" s="89">
        <v>1.3</v>
      </c>
      <c r="E8291" s="96">
        <v>279</v>
      </c>
      <c r="F8291" s="89">
        <v>8</v>
      </c>
      <c r="G8291" s="89">
        <v>1010.6</v>
      </c>
      <c r="H8291">
        <v>0.84</v>
      </c>
      <c r="I8291" t="s">
        <v>20</v>
      </c>
      <c r="J8291">
        <v>1.1000000000000001</v>
      </c>
      <c r="K8291">
        <v>1</v>
      </c>
      <c r="L8291">
        <v>2026</v>
      </c>
      <c r="M8291" t="s">
        <v>344</v>
      </c>
      <c r="N8291" s="89" cm="1">
        <f t="array" ref="N8291">IF(ISNUMBER(_34_KNMI_Stations[[#This Row],[Etmaal temperatuur °C]]),IF(_34_KNMI_Stations[[#This Row],[Etmaal temperatuur °C]]&lt;stookgrens[],stookgrens[]-_34_KNMI_Stations[[#This Row],[Etmaal temperatuur °C]],0),"")</f>
        <v>16.7</v>
      </c>
      <c r="O8291" s="89">
        <f>_34_KNMI_Stations[[#This Row],[graaddagen]]*_34_KNMI_Stations[[#This Row],[Gewogen factor]]</f>
        <v>18.37</v>
      </c>
      <c r="P8291" s="89" cm="1">
        <f t="array" ref="P8291">IF(ISNUMBER(_34_KNMI_Stations[[#This Row],[Etmaal temperatuur °C]]),IF(_34_KNMI_Stations[[#This Row],[Etmaal temperatuur °C]]&gt;stookgrens[],_34_KNMI_Stations[[#This Row],[Etmaal temperatuur °C]]-stookgrens[],0),"")</f>
        <v>0</v>
      </c>
    </row>
    <row r="8292" spans="1:16" x14ac:dyDescent="0.25">
      <c r="A8292">
        <v>310</v>
      </c>
      <c r="B8292" s="110">
        <v>46028</v>
      </c>
      <c r="C8292" s="89">
        <v>6.5</v>
      </c>
      <c r="D8292" s="89">
        <v>1.9</v>
      </c>
      <c r="E8292" s="96">
        <v>415</v>
      </c>
      <c r="F8292" s="89">
        <v>0.8</v>
      </c>
      <c r="G8292" s="89">
        <v>1015</v>
      </c>
      <c r="H8292">
        <v>0.8</v>
      </c>
      <c r="I8292" t="s">
        <v>20</v>
      </c>
      <c r="J8292">
        <v>1.1000000000000001</v>
      </c>
      <c r="K8292">
        <v>1</v>
      </c>
      <c r="L8292">
        <v>2026</v>
      </c>
      <c r="M8292" t="s">
        <v>344</v>
      </c>
      <c r="N8292" s="89" cm="1">
        <f t="array" ref="N8292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8292" s="89">
        <f>_34_KNMI_Stations[[#This Row],[graaddagen]]*_34_KNMI_Stations[[#This Row],[Gewogen factor]]</f>
        <v>17.710000000000004</v>
      </c>
      <c r="P8292" s="89" cm="1">
        <f t="array" ref="P8292">IF(ISNUMBER(_34_KNMI_Stations[[#This Row],[Etmaal temperatuur °C]]),IF(_34_KNMI_Stations[[#This Row],[Etmaal temperatuur °C]]&gt;stookgrens[],_34_KNMI_Stations[[#This Row],[Etmaal temperatuur °C]]-stookgrens[],0),"")</f>
        <v>0</v>
      </c>
    </row>
    <row r="8293" spans="1:16" x14ac:dyDescent="0.25">
      <c r="A8293">
        <v>310</v>
      </c>
      <c r="B8293" s="110">
        <v>46029</v>
      </c>
      <c r="C8293" s="89">
        <v>10</v>
      </c>
      <c r="D8293" s="89">
        <v>2.4</v>
      </c>
      <c r="E8293" s="96">
        <v>115</v>
      </c>
      <c r="F8293" s="89">
        <v>4.5999999999999996</v>
      </c>
      <c r="G8293" s="89">
        <v>1005</v>
      </c>
      <c r="H8293">
        <v>0.87</v>
      </c>
      <c r="I8293" t="s">
        <v>20</v>
      </c>
      <c r="J8293">
        <v>1.1000000000000001</v>
      </c>
      <c r="K8293">
        <v>1</v>
      </c>
      <c r="L8293">
        <v>2026</v>
      </c>
      <c r="M8293" t="s">
        <v>344</v>
      </c>
      <c r="N8293" s="89" cm="1">
        <f t="array" ref="N8293">IF(ISNUMBER(_34_KNMI_Stations[[#This Row],[Etmaal temperatuur °C]]),IF(_34_KNMI_Stations[[#This Row],[Etmaal temperatuur °C]]&lt;stookgrens[],stookgrens[]-_34_KNMI_Stations[[#This Row],[Etmaal temperatuur °C]],0),"")</f>
        <v>15.6</v>
      </c>
      <c r="O8293" s="89">
        <f>_34_KNMI_Stations[[#This Row],[graaddagen]]*_34_KNMI_Stations[[#This Row],[Gewogen factor]]</f>
        <v>17.16</v>
      </c>
      <c r="P8293" s="89" cm="1">
        <f t="array" ref="P8293">IF(ISNUMBER(_34_KNMI_Stations[[#This Row],[Etmaal temperatuur °C]]),IF(_34_KNMI_Stations[[#This Row],[Etmaal temperatuur °C]]&gt;stookgrens[],_34_KNMI_Stations[[#This Row],[Etmaal temperatuur °C]]-stookgrens[],0),"")</f>
        <v>0</v>
      </c>
    </row>
    <row r="8294" spans="1:16" x14ac:dyDescent="0.25">
      <c r="A8294">
        <v>310</v>
      </c>
      <c r="B8294" s="110">
        <v>46030</v>
      </c>
      <c r="C8294" s="89">
        <v>7.3</v>
      </c>
      <c r="D8294" s="89">
        <v>2.8</v>
      </c>
      <c r="E8294" s="96">
        <v>226</v>
      </c>
      <c r="F8294" s="89">
        <v>10.3</v>
      </c>
      <c r="G8294" s="89">
        <v>1000.4</v>
      </c>
      <c r="H8294">
        <v>0.93</v>
      </c>
      <c r="I8294" t="s">
        <v>20</v>
      </c>
      <c r="J8294">
        <v>1.1000000000000001</v>
      </c>
      <c r="K8294">
        <v>1</v>
      </c>
      <c r="L8294">
        <v>2026</v>
      </c>
      <c r="M8294" t="s">
        <v>344</v>
      </c>
      <c r="N8294" s="89" cm="1">
        <f t="array" ref="N8294">IF(ISNUMBER(_34_KNMI_Stations[[#This Row],[Etmaal temperatuur °C]]),IF(_34_KNMI_Stations[[#This Row],[Etmaal temperatuur °C]]&lt;stookgrens[],stookgrens[]-_34_KNMI_Stations[[#This Row],[Etmaal temperatuur °C]],0),"")</f>
        <v>15.2</v>
      </c>
      <c r="O8294" s="89">
        <f>_34_KNMI_Stations[[#This Row],[graaddagen]]*_34_KNMI_Stations[[#This Row],[Gewogen factor]]</f>
        <v>16.72</v>
      </c>
      <c r="P8294" s="89" cm="1">
        <f t="array" ref="P8294">IF(ISNUMBER(_34_KNMI_Stations[[#This Row],[Etmaal temperatuur °C]]),IF(_34_KNMI_Stations[[#This Row],[Etmaal temperatuur °C]]&gt;stookgrens[],_34_KNMI_Stations[[#This Row],[Etmaal temperatuur °C]]-stookgrens[],0),"")</f>
        <v>0</v>
      </c>
    </row>
    <row r="8295" spans="1:16" x14ac:dyDescent="0.25">
      <c r="A8295">
        <v>310</v>
      </c>
      <c r="B8295" s="110">
        <v>46031</v>
      </c>
      <c r="C8295" s="89">
        <v>6.9</v>
      </c>
      <c r="D8295" s="89">
        <v>4.5</v>
      </c>
      <c r="E8295" s="96">
        <v>100</v>
      </c>
      <c r="F8295" s="89">
        <v>7.4</v>
      </c>
      <c r="G8295" s="89">
        <v>985.1</v>
      </c>
      <c r="H8295">
        <v>0.9</v>
      </c>
      <c r="I8295" t="s">
        <v>20</v>
      </c>
      <c r="J8295">
        <v>1.1000000000000001</v>
      </c>
      <c r="K8295">
        <v>1</v>
      </c>
      <c r="L8295">
        <v>2026</v>
      </c>
      <c r="M8295" t="s">
        <v>344</v>
      </c>
      <c r="N8295" s="89" cm="1">
        <f t="array" ref="N8295">IF(ISNUMBER(_34_KNMI_Stations[[#This Row],[Etmaal temperatuur °C]]),IF(_34_KNMI_Stations[[#This Row],[Etmaal temperatuur °C]]&lt;stookgrens[],stookgrens[]-_34_KNMI_Stations[[#This Row],[Etmaal temperatuur °C]],0),"")</f>
        <v>13.5</v>
      </c>
      <c r="O8295" s="89">
        <f>_34_KNMI_Stations[[#This Row],[graaddagen]]*_34_KNMI_Stations[[#This Row],[Gewogen factor]]</f>
        <v>14.850000000000001</v>
      </c>
      <c r="P8295" s="89" cm="1">
        <f t="array" ref="P8295">IF(ISNUMBER(_34_KNMI_Stations[[#This Row],[Etmaal temperatuur °C]]),IF(_34_KNMI_Stations[[#This Row],[Etmaal temperatuur °C]]&gt;stookgrens[],_34_KNMI_Stations[[#This Row],[Etmaal temperatuur °C]]-stookgrens[],0),"")</f>
        <v>0</v>
      </c>
    </row>
    <row r="8296" spans="1:16" x14ac:dyDescent="0.25">
      <c r="A8296">
        <v>310</v>
      </c>
      <c r="B8296" s="110">
        <v>46032</v>
      </c>
      <c r="C8296" s="89">
        <v>4.2</v>
      </c>
      <c r="D8296" s="89">
        <v>-0.8</v>
      </c>
      <c r="E8296" s="96">
        <v>76</v>
      </c>
      <c r="F8296" s="89">
        <v>1.7</v>
      </c>
      <c r="G8296" s="89">
        <v>1012.1</v>
      </c>
      <c r="H8296">
        <v>0.84</v>
      </c>
      <c r="I8296" t="s">
        <v>20</v>
      </c>
      <c r="J8296">
        <v>1.1000000000000001</v>
      </c>
      <c r="K8296">
        <v>1</v>
      </c>
      <c r="L8296">
        <v>2026</v>
      </c>
      <c r="M8296" t="s">
        <v>344</v>
      </c>
      <c r="N8296" s="89" cm="1">
        <f t="array" ref="N8296">IF(ISNUMBER(_34_KNMI_Stations[[#This Row],[Etmaal temperatuur °C]]),IF(_34_KNMI_Stations[[#This Row],[Etmaal temperatuur °C]]&lt;stookgrens[],stookgrens[]-_34_KNMI_Stations[[#This Row],[Etmaal temperatuur °C]],0),"")</f>
        <v>18.8</v>
      </c>
      <c r="O8296" s="89">
        <f>_34_KNMI_Stations[[#This Row],[graaddagen]]*_34_KNMI_Stations[[#This Row],[Gewogen factor]]</f>
        <v>20.680000000000003</v>
      </c>
      <c r="P8296" s="89" cm="1">
        <f t="array" ref="P8296">IF(ISNUMBER(_34_KNMI_Stations[[#This Row],[Etmaal temperatuur °C]]),IF(_34_KNMI_Stations[[#This Row],[Etmaal temperatuur °C]]&gt;stookgrens[],_34_KNMI_Stations[[#This Row],[Etmaal temperatuur °C]]-stookgrens[],0),"")</f>
        <v>0</v>
      </c>
    </row>
    <row r="8297" spans="1:16" x14ac:dyDescent="0.25">
      <c r="A8297">
        <v>310</v>
      </c>
      <c r="B8297" s="110">
        <v>46033</v>
      </c>
      <c r="C8297" s="89">
        <v>7.9</v>
      </c>
      <c r="D8297" s="89">
        <v>0.7</v>
      </c>
      <c r="E8297" s="96">
        <v>356</v>
      </c>
      <c r="F8297" s="89">
        <v>0.8</v>
      </c>
      <c r="G8297" s="89">
        <v>1019.4</v>
      </c>
      <c r="H8297">
        <v>0.8</v>
      </c>
      <c r="I8297" t="s">
        <v>20</v>
      </c>
      <c r="J8297">
        <v>1.1000000000000001</v>
      </c>
      <c r="K8297">
        <v>1</v>
      </c>
      <c r="L8297">
        <v>2026</v>
      </c>
      <c r="M8297" t="s">
        <v>344</v>
      </c>
      <c r="N8297" s="89" cm="1">
        <f t="array" ref="N8297">IF(ISNUMBER(_34_KNMI_Stations[[#This Row],[Etmaal temperatuur °C]]),IF(_34_KNMI_Stations[[#This Row],[Etmaal temperatuur °C]]&lt;stookgrens[],stookgrens[]-_34_KNMI_Stations[[#This Row],[Etmaal temperatuur °C]],0),"")</f>
        <v>17.3</v>
      </c>
      <c r="O8297" s="89">
        <f>_34_KNMI_Stations[[#This Row],[graaddagen]]*_34_KNMI_Stations[[#This Row],[Gewogen factor]]</f>
        <v>19.03</v>
      </c>
      <c r="P8297" s="89" cm="1">
        <f t="array" ref="P8297">IF(ISNUMBER(_34_KNMI_Stations[[#This Row],[Etmaal temperatuur °C]]),IF(_34_KNMI_Stations[[#This Row],[Etmaal temperatuur °C]]&gt;stookgrens[],_34_KNMI_Stations[[#This Row],[Etmaal temperatuur °C]]-stookgrens[],0),"")</f>
        <v>0</v>
      </c>
    </row>
    <row r="8298" spans="1:16" x14ac:dyDescent="0.25">
      <c r="A8298">
        <v>310</v>
      </c>
      <c r="B8298" s="110">
        <v>46034</v>
      </c>
      <c r="C8298" s="89">
        <v>8.8000000000000007</v>
      </c>
      <c r="D8298" s="89">
        <v>5.9</v>
      </c>
      <c r="E8298" s="96">
        <v>142</v>
      </c>
      <c r="F8298" s="89">
        <v>3.8</v>
      </c>
      <c r="G8298" s="89">
        <v>1006.7</v>
      </c>
      <c r="H8298">
        <v>0.94</v>
      </c>
      <c r="I8298" t="s">
        <v>20</v>
      </c>
      <c r="J8298">
        <v>1.1000000000000001</v>
      </c>
      <c r="K8298">
        <v>1</v>
      </c>
      <c r="L8298">
        <v>2026</v>
      </c>
      <c r="M8298" t="s">
        <v>381</v>
      </c>
      <c r="N8298" s="89" cm="1">
        <f t="array" ref="N8298">IF(ISNUMBER(_34_KNMI_Stations[[#This Row],[Etmaal temperatuur °C]]),IF(_34_KNMI_Stations[[#This Row],[Etmaal temperatuur °C]]&lt;stookgrens[],stookgrens[]-_34_KNMI_Stations[[#This Row],[Etmaal temperatuur °C]],0),"")</f>
        <v>12.1</v>
      </c>
      <c r="O8298" s="89">
        <f>_34_KNMI_Stations[[#This Row],[graaddagen]]*_34_KNMI_Stations[[#This Row],[Gewogen factor]]</f>
        <v>13.31</v>
      </c>
      <c r="P8298" s="89" cm="1">
        <f t="array" ref="P8298">IF(ISNUMBER(_34_KNMI_Stations[[#This Row],[Etmaal temperatuur °C]]),IF(_34_KNMI_Stations[[#This Row],[Etmaal temperatuur °C]]&gt;stookgrens[],_34_KNMI_Stations[[#This Row],[Etmaal temperatuur °C]]-stookgrens[],0),"")</f>
        <v>0</v>
      </c>
    </row>
    <row r="8299" spans="1:16" x14ac:dyDescent="0.25">
      <c r="A8299">
        <v>310</v>
      </c>
      <c r="B8299" s="110">
        <v>46035</v>
      </c>
      <c r="C8299" s="89">
        <v>6.8</v>
      </c>
      <c r="D8299" s="89">
        <v>7.2</v>
      </c>
      <c r="E8299" s="96">
        <v>131</v>
      </c>
      <c r="F8299" s="89">
        <v>3.5</v>
      </c>
      <c r="G8299" s="89">
        <v>1007.4</v>
      </c>
      <c r="H8299">
        <v>0.93</v>
      </c>
      <c r="I8299" t="s">
        <v>20</v>
      </c>
      <c r="J8299">
        <v>1.1000000000000001</v>
      </c>
      <c r="K8299">
        <v>1</v>
      </c>
      <c r="L8299">
        <v>2026</v>
      </c>
      <c r="M8299" t="s">
        <v>381</v>
      </c>
      <c r="N8299" s="89" cm="1">
        <f t="array" ref="N8299">IF(ISNUMBER(_34_KNMI_Stations[[#This Row],[Etmaal temperatuur °C]]),IF(_34_KNMI_Stations[[#This Row],[Etmaal temperatuur °C]]&lt;stookgrens[],stookgrens[]-_34_KNMI_Stations[[#This Row],[Etmaal temperatuur °C]],0),"")</f>
        <v>10.8</v>
      </c>
      <c r="O8299" s="89">
        <f>_34_KNMI_Stations[[#This Row],[graaddagen]]*_34_KNMI_Stations[[#This Row],[Gewogen factor]]</f>
        <v>11.880000000000003</v>
      </c>
      <c r="P8299" s="89" cm="1">
        <f t="array" ref="P8299">IF(ISNUMBER(_34_KNMI_Stations[[#This Row],[Etmaal temperatuur °C]]),IF(_34_KNMI_Stations[[#This Row],[Etmaal temperatuur °C]]&gt;stookgrens[],_34_KNMI_Stations[[#This Row],[Etmaal temperatuur °C]]-stookgrens[],0),"")</f>
        <v>0</v>
      </c>
    </row>
    <row r="8300" spans="1:16" x14ac:dyDescent="0.25">
      <c r="A8300">
        <v>310</v>
      </c>
      <c r="B8300" s="110">
        <v>46036</v>
      </c>
      <c r="C8300" s="89">
        <v>3.6</v>
      </c>
      <c r="D8300" s="89">
        <v>6</v>
      </c>
      <c r="E8300" s="96">
        <v>375</v>
      </c>
      <c r="F8300" s="89">
        <v>1.5</v>
      </c>
      <c r="G8300" s="89">
        <v>1012</v>
      </c>
      <c r="H8300">
        <v>0.92</v>
      </c>
      <c r="I8300" t="s">
        <v>20</v>
      </c>
      <c r="J8300">
        <v>1.1000000000000001</v>
      </c>
      <c r="K8300">
        <v>1</v>
      </c>
      <c r="L8300">
        <v>2026</v>
      </c>
      <c r="M8300" t="s">
        <v>381</v>
      </c>
      <c r="N8300" s="89" cm="1">
        <f t="array" ref="N8300">IF(ISNUMBER(_34_KNMI_Stations[[#This Row],[Etmaal temperatuur °C]]),IF(_34_KNMI_Stations[[#This Row],[Etmaal temperatuur °C]]&lt;stookgrens[],stookgrens[]-_34_KNMI_Stations[[#This Row],[Etmaal temperatuur °C]],0),"")</f>
        <v>12</v>
      </c>
      <c r="O8300" s="89">
        <f>_34_KNMI_Stations[[#This Row],[graaddagen]]*_34_KNMI_Stations[[#This Row],[Gewogen factor]]</f>
        <v>13.200000000000001</v>
      </c>
      <c r="P8300" s="89" cm="1">
        <f t="array" ref="P8300">IF(ISNUMBER(_34_KNMI_Stations[[#This Row],[Etmaal temperatuur °C]]),IF(_34_KNMI_Stations[[#This Row],[Etmaal temperatuur °C]]&gt;stookgrens[],_34_KNMI_Stations[[#This Row],[Etmaal temperatuur °C]]-stookgrens[],0),"")</f>
        <v>0</v>
      </c>
    </row>
    <row r="8301" spans="1:16" x14ac:dyDescent="0.25">
      <c r="A8301">
        <v>310</v>
      </c>
      <c r="B8301" s="110">
        <v>46037</v>
      </c>
      <c r="C8301" s="89">
        <v>8.4</v>
      </c>
      <c r="D8301" s="89">
        <v>7.9</v>
      </c>
      <c r="E8301" s="96">
        <v>117</v>
      </c>
      <c r="F8301" s="89">
        <v>1.7</v>
      </c>
      <c r="G8301" s="89">
        <v>1005.9</v>
      </c>
      <c r="H8301">
        <v>0.88</v>
      </c>
      <c r="I8301" t="s">
        <v>20</v>
      </c>
      <c r="J8301">
        <v>1.1000000000000001</v>
      </c>
      <c r="K8301">
        <v>1</v>
      </c>
      <c r="L8301">
        <v>2026</v>
      </c>
      <c r="M8301" t="s">
        <v>381</v>
      </c>
      <c r="N8301" s="89" cm="1">
        <f t="array" ref="N8301">IF(ISNUMBER(_34_KNMI_Stations[[#This Row],[Etmaal temperatuur °C]]),IF(_34_KNMI_Stations[[#This Row],[Etmaal temperatuur °C]]&lt;stookgrens[],stookgrens[]-_34_KNMI_Stations[[#This Row],[Etmaal temperatuur °C]],0),"")</f>
        <v>10.1</v>
      </c>
      <c r="O8301" s="89">
        <f>_34_KNMI_Stations[[#This Row],[graaddagen]]*_34_KNMI_Stations[[#This Row],[Gewogen factor]]</f>
        <v>11.110000000000001</v>
      </c>
      <c r="P8301" s="89" cm="1">
        <f t="array" ref="P8301">IF(ISNUMBER(_34_KNMI_Stations[[#This Row],[Etmaal temperatuur °C]]),IF(_34_KNMI_Stations[[#This Row],[Etmaal temperatuur °C]]&gt;stookgrens[],_34_KNMI_Stations[[#This Row],[Etmaal temperatuur °C]]-stookgrens[],0),"")</f>
        <v>0</v>
      </c>
    </row>
    <row r="8302" spans="1:16" x14ac:dyDescent="0.25">
      <c r="A8302">
        <v>310</v>
      </c>
      <c r="B8302" s="110">
        <v>46038</v>
      </c>
      <c r="C8302" s="89">
        <v>6.4</v>
      </c>
      <c r="D8302" s="89">
        <v>7.1</v>
      </c>
      <c r="E8302" s="96">
        <v>402</v>
      </c>
      <c r="F8302" s="89">
        <v>0.6</v>
      </c>
      <c r="G8302" s="89">
        <v>1010.5</v>
      </c>
      <c r="H8302">
        <v>0.89</v>
      </c>
      <c r="I8302" t="s">
        <v>20</v>
      </c>
      <c r="J8302">
        <v>1.1000000000000001</v>
      </c>
      <c r="K8302">
        <v>1</v>
      </c>
      <c r="L8302">
        <v>2026</v>
      </c>
      <c r="M8302" t="s">
        <v>381</v>
      </c>
      <c r="N8302" s="89" cm="1">
        <f t="array" ref="N8302">IF(ISNUMBER(_34_KNMI_Stations[[#This Row],[Etmaal temperatuur °C]]),IF(_34_KNMI_Stations[[#This Row],[Etmaal temperatuur °C]]&lt;stookgrens[],stookgrens[]-_34_KNMI_Stations[[#This Row],[Etmaal temperatuur °C]],0),"")</f>
        <v>10.9</v>
      </c>
      <c r="O8302" s="89">
        <f>_34_KNMI_Stations[[#This Row],[graaddagen]]*_34_KNMI_Stations[[#This Row],[Gewogen factor]]</f>
        <v>11.990000000000002</v>
      </c>
      <c r="P8302" s="89" cm="1">
        <f t="array" ref="P8302">IF(ISNUMBER(_34_KNMI_Stations[[#This Row],[Etmaal temperatuur °C]]),IF(_34_KNMI_Stations[[#This Row],[Etmaal temperatuur °C]]&gt;stookgrens[],_34_KNMI_Stations[[#This Row],[Etmaal temperatuur °C]]-stookgrens[],0),"")</f>
        <v>0</v>
      </c>
    </row>
    <row r="8303" spans="1:16" x14ac:dyDescent="0.25">
      <c r="A8303">
        <v>310</v>
      </c>
      <c r="B8303" s="110">
        <v>46039</v>
      </c>
      <c r="C8303" s="89">
        <v>3</v>
      </c>
      <c r="D8303" s="89">
        <v>7.3</v>
      </c>
      <c r="E8303" s="96">
        <v>371</v>
      </c>
      <c r="F8303" s="89">
        <v>0.3</v>
      </c>
      <c r="G8303" s="89">
        <v>1017.2</v>
      </c>
      <c r="H8303">
        <v>0.94</v>
      </c>
      <c r="I8303" t="s">
        <v>20</v>
      </c>
      <c r="J8303">
        <v>1.1000000000000001</v>
      </c>
      <c r="K8303">
        <v>1</v>
      </c>
      <c r="L8303">
        <v>2026</v>
      </c>
      <c r="M8303" t="s">
        <v>381</v>
      </c>
      <c r="N8303" s="89" cm="1">
        <f t="array" ref="N8303">IF(ISNUMBER(_34_KNMI_Stations[[#This Row],[Etmaal temperatuur °C]]),IF(_34_KNMI_Stations[[#This Row],[Etmaal temperatuur °C]]&lt;stookgrens[],stookgrens[]-_34_KNMI_Stations[[#This Row],[Etmaal temperatuur °C]],0),"")</f>
        <v>10.7</v>
      </c>
      <c r="O8303" s="89">
        <f>_34_KNMI_Stations[[#This Row],[graaddagen]]*_34_KNMI_Stations[[#This Row],[Gewogen factor]]</f>
        <v>11.77</v>
      </c>
      <c r="P8303" s="89" cm="1">
        <f t="array" ref="P8303">IF(ISNUMBER(_34_KNMI_Stations[[#This Row],[Etmaal temperatuur °C]]),IF(_34_KNMI_Stations[[#This Row],[Etmaal temperatuur °C]]&gt;stookgrens[],_34_KNMI_Stations[[#This Row],[Etmaal temperatuur °C]]-stookgrens[],0),"")</f>
        <v>0</v>
      </c>
    </row>
    <row r="8304" spans="1:16" x14ac:dyDescent="0.25">
      <c r="A8304">
        <v>310</v>
      </c>
      <c r="B8304" s="110">
        <v>46040</v>
      </c>
      <c r="C8304" s="89">
        <v>3.9</v>
      </c>
      <c r="D8304" s="89">
        <v>6.2</v>
      </c>
      <c r="E8304" s="96">
        <v>430</v>
      </c>
      <c r="F8304" s="89">
        <v>0</v>
      </c>
      <c r="G8304" s="89">
        <v>1018.8</v>
      </c>
      <c r="H8304">
        <v>0.86</v>
      </c>
      <c r="I8304" t="s">
        <v>20</v>
      </c>
      <c r="J8304">
        <v>1.1000000000000001</v>
      </c>
      <c r="K8304">
        <v>1</v>
      </c>
      <c r="L8304">
        <v>2026</v>
      </c>
      <c r="M8304" t="s">
        <v>381</v>
      </c>
      <c r="N8304" s="89" cm="1">
        <f t="array" ref="N8304">IF(ISNUMBER(_34_KNMI_Stations[[#This Row],[Etmaal temperatuur °C]]),IF(_34_KNMI_Stations[[#This Row],[Etmaal temperatuur °C]]&lt;stookgrens[],stookgrens[]-_34_KNMI_Stations[[#This Row],[Etmaal temperatuur °C]],0),"")</f>
        <v>11.8</v>
      </c>
      <c r="O8304" s="89">
        <f>_34_KNMI_Stations[[#This Row],[graaddagen]]*_34_KNMI_Stations[[#This Row],[Gewogen factor]]</f>
        <v>12.980000000000002</v>
      </c>
      <c r="P8304" s="89" cm="1">
        <f t="array" ref="P8304">IF(ISNUMBER(_34_KNMI_Stations[[#This Row],[Etmaal temperatuur °C]]),IF(_34_KNMI_Stations[[#This Row],[Etmaal temperatuur °C]]&gt;stookgrens[],_34_KNMI_Stations[[#This Row],[Etmaal temperatuur °C]]-stookgrens[],0),"")</f>
        <v>0</v>
      </c>
    </row>
    <row r="8305" spans="1:16" x14ac:dyDescent="0.25">
      <c r="A8305">
        <v>310</v>
      </c>
      <c r="B8305" s="110">
        <v>46041</v>
      </c>
      <c r="C8305" s="89">
        <v>3.9</v>
      </c>
      <c r="D8305" s="89">
        <v>4.7</v>
      </c>
      <c r="E8305" s="96">
        <v>444</v>
      </c>
      <c r="F8305" s="89">
        <v>0</v>
      </c>
      <c r="G8305" s="89">
        <v>1017.7</v>
      </c>
      <c r="H8305">
        <v>0.89</v>
      </c>
      <c r="I8305" t="s">
        <v>20</v>
      </c>
      <c r="J8305">
        <v>1.1000000000000001</v>
      </c>
      <c r="K8305">
        <v>1</v>
      </c>
      <c r="L8305">
        <v>2026</v>
      </c>
      <c r="M8305" t="s">
        <v>382</v>
      </c>
      <c r="N8305" s="89" cm="1">
        <f t="array" ref="N8305">IF(ISNUMBER(_34_KNMI_Stations[[#This Row],[Etmaal temperatuur °C]]),IF(_34_KNMI_Stations[[#This Row],[Etmaal temperatuur °C]]&lt;stookgrens[],stookgrens[]-_34_KNMI_Stations[[#This Row],[Etmaal temperatuur °C]],0),"")</f>
        <v>13.3</v>
      </c>
      <c r="O8305" s="89">
        <f>_34_KNMI_Stations[[#This Row],[graaddagen]]*_34_KNMI_Stations[[#This Row],[Gewogen factor]]</f>
        <v>14.630000000000003</v>
      </c>
      <c r="P8305" s="89" cm="1">
        <f t="array" ref="P8305">IF(ISNUMBER(_34_KNMI_Stations[[#This Row],[Etmaal temperatuur °C]]),IF(_34_KNMI_Stations[[#This Row],[Etmaal temperatuur °C]]&gt;stookgrens[],_34_KNMI_Stations[[#This Row],[Etmaal temperatuur °C]]-stookgrens[],0),"")</f>
        <v>0</v>
      </c>
    </row>
    <row r="8306" spans="1:16" x14ac:dyDescent="0.25">
      <c r="A8306">
        <v>310</v>
      </c>
      <c r="B8306" s="110">
        <v>46042</v>
      </c>
      <c r="C8306" s="89">
        <v>5.5</v>
      </c>
      <c r="D8306" s="89">
        <v>5.2</v>
      </c>
      <c r="E8306" s="96">
        <v>438</v>
      </c>
      <c r="F8306" s="89">
        <v>0.1</v>
      </c>
      <c r="G8306" s="89">
        <v>1014</v>
      </c>
      <c r="H8306">
        <v>0.9</v>
      </c>
      <c r="I8306" t="s">
        <v>20</v>
      </c>
      <c r="J8306">
        <v>1.1000000000000001</v>
      </c>
      <c r="K8306">
        <v>1</v>
      </c>
      <c r="L8306">
        <v>2026</v>
      </c>
      <c r="M8306" t="s">
        <v>382</v>
      </c>
      <c r="N8306" s="89" cm="1">
        <f t="array" ref="N8306">IF(ISNUMBER(_34_KNMI_Stations[[#This Row],[Etmaal temperatuur °C]]),IF(_34_KNMI_Stations[[#This Row],[Etmaal temperatuur °C]]&lt;stookgrens[],stookgrens[]-_34_KNMI_Stations[[#This Row],[Etmaal temperatuur °C]],0),"")</f>
        <v>12.8</v>
      </c>
      <c r="O8306" s="89">
        <f>_34_KNMI_Stations[[#This Row],[graaddagen]]*_34_KNMI_Stations[[#This Row],[Gewogen factor]]</f>
        <v>14.080000000000002</v>
      </c>
      <c r="P8306" s="89" cm="1">
        <f t="array" ref="P8306">IF(ISNUMBER(_34_KNMI_Stations[[#This Row],[Etmaal temperatuur °C]]),IF(_34_KNMI_Stations[[#This Row],[Etmaal temperatuur °C]]&gt;stookgrens[],_34_KNMI_Stations[[#This Row],[Etmaal temperatuur °C]]-stookgrens[],0),"")</f>
        <v>0</v>
      </c>
    </row>
    <row r="8307" spans="1:16" x14ac:dyDescent="0.25">
      <c r="A8307">
        <v>310</v>
      </c>
      <c r="B8307" s="110">
        <v>46043</v>
      </c>
      <c r="C8307" s="89">
        <v>8.6999999999999993</v>
      </c>
      <c r="D8307" s="89">
        <v>6.7</v>
      </c>
      <c r="E8307" s="96">
        <v>301</v>
      </c>
      <c r="F8307" s="89">
        <v>0.4</v>
      </c>
      <c r="G8307" s="89">
        <v>999.1</v>
      </c>
      <c r="H8307">
        <v>0.81</v>
      </c>
      <c r="I8307" t="s">
        <v>20</v>
      </c>
      <c r="J8307">
        <v>1.1000000000000001</v>
      </c>
      <c r="K8307">
        <v>1</v>
      </c>
      <c r="L8307">
        <v>2026</v>
      </c>
      <c r="M8307" t="s">
        <v>382</v>
      </c>
      <c r="N8307" s="89" cm="1">
        <f t="array" ref="N8307">IF(ISNUMBER(_34_KNMI_Stations[[#This Row],[Etmaal temperatuur °C]]),IF(_34_KNMI_Stations[[#This Row],[Etmaal temperatuur °C]]&lt;stookgrens[],stookgrens[]-_34_KNMI_Stations[[#This Row],[Etmaal temperatuur °C]],0),"")</f>
        <v>11.3</v>
      </c>
      <c r="O8307" s="89">
        <f>_34_KNMI_Stations[[#This Row],[graaddagen]]*_34_KNMI_Stations[[#This Row],[Gewogen factor]]</f>
        <v>12.430000000000001</v>
      </c>
      <c r="P8307" s="89" cm="1">
        <f t="array" ref="P8307">IF(ISNUMBER(_34_KNMI_Stations[[#This Row],[Etmaal temperatuur °C]]),IF(_34_KNMI_Stations[[#This Row],[Etmaal temperatuur °C]]&gt;stookgrens[],_34_KNMI_Stations[[#This Row],[Etmaal temperatuur °C]]-stookgrens[],0),"")</f>
        <v>0</v>
      </c>
    </row>
    <row r="8308" spans="1:16" x14ac:dyDescent="0.25">
      <c r="A8308">
        <v>310</v>
      </c>
      <c r="B8308" s="110">
        <v>46044</v>
      </c>
      <c r="C8308" s="89">
        <v>7.2</v>
      </c>
      <c r="D8308" s="89">
        <v>5.7</v>
      </c>
      <c r="E8308" s="96">
        <v>387</v>
      </c>
      <c r="F8308" s="89">
        <v>-0.1</v>
      </c>
      <c r="G8308" s="89">
        <v>993</v>
      </c>
      <c r="H8308">
        <v>0.82</v>
      </c>
      <c r="I8308" t="s">
        <v>20</v>
      </c>
      <c r="J8308">
        <v>1.1000000000000001</v>
      </c>
      <c r="K8308">
        <v>1</v>
      </c>
      <c r="L8308">
        <v>2026</v>
      </c>
      <c r="M8308" t="s">
        <v>382</v>
      </c>
      <c r="N8308" s="89" cm="1">
        <f t="array" ref="N8308">IF(ISNUMBER(_34_KNMI_Stations[[#This Row],[Etmaal temperatuur °C]]),IF(_34_KNMI_Stations[[#This Row],[Etmaal temperatuur °C]]&lt;stookgrens[],stookgrens[]-_34_KNMI_Stations[[#This Row],[Etmaal temperatuur °C]],0),"")</f>
        <v>12.3</v>
      </c>
      <c r="O8308" s="89">
        <f>_34_KNMI_Stations[[#This Row],[graaddagen]]*_34_KNMI_Stations[[#This Row],[Gewogen factor]]</f>
        <v>13.530000000000001</v>
      </c>
      <c r="P8308" s="89" cm="1">
        <f t="array" ref="P8308">IF(ISNUMBER(_34_KNMI_Stations[[#This Row],[Etmaal temperatuur °C]]),IF(_34_KNMI_Stations[[#This Row],[Etmaal temperatuur °C]]&gt;stookgrens[],_34_KNMI_Stations[[#This Row],[Etmaal temperatuur °C]]-stookgrens[],0),"")</f>
        <v>0</v>
      </c>
    </row>
    <row r="8309" spans="1:16" x14ac:dyDescent="0.25">
      <c r="A8309">
        <v>310</v>
      </c>
      <c r="B8309" s="110">
        <v>46045</v>
      </c>
      <c r="C8309" s="89">
        <v>6.6</v>
      </c>
      <c r="D8309" s="89">
        <v>5.9</v>
      </c>
      <c r="E8309" s="96">
        <v>259</v>
      </c>
      <c r="F8309" s="89">
        <v>-0.1</v>
      </c>
      <c r="G8309" s="89">
        <v>992.5</v>
      </c>
      <c r="H8309">
        <v>0.9</v>
      </c>
      <c r="I8309" t="s">
        <v>20</v>
      </c>
      <c r="J8309">
        <v>1.1000000000000001</v>
      </c>
      <c r="K8309">
        <v>1</v>
      </c>
      <c r="L8309">
        <v>2026</v>
      </c>
      <c r="M8309" t="s">
        <v>382</v>
      </c>
      <c r="N8309" s="89" cm="1">
        <f t="array" ref="N8309">IF(ISNUMBER(_34_KNMI_Stations[[#This Row],[Etmaal temperatuur °C]]),IF(_34_KNMI_Stations[[#This Row],[Etmaal temperatuur °C]]&lt;stookgrens[],stookgrens[]-_34_KNMI_Stations[[#This Row],[Etmaal temperatuur °C]],0),"")</f>
        <v>12.1</v>
      </c>
      <c r="O8309" s="89">
        <f>_34_KNMI_Stations[[#This Row],[graaddagen]]*_34_KNMI_Stations[[#This Row],[Gewogen factor]]</f>
        <v>13.31</v>
      </c>
      <c r="P8309" s="89" cm="1">
        <f t="array" ref="P8309">IF(ISNUMBER(_34_KNMI_Stations[[#This Row],[Etmaal temperatuur °C]]),IF(_34_KNMI_Stations[[#This Row],[Etmaal temperatuur °C]]&gt;stookgrens[],_34_KNMI_Stations[[#This Row],[Etmaal temperatuur °C]]-stookgrens[],0),"")</f>
        <v>0</v>
      </c>
    </row>
    <row r="8310" spans="1:16" x14ac:dyDescent="0.25">
      <c r="A8310">
        <v>310</v>
      </c>
      <c r="B8310" s="110">
        <v>46046</v>
      </c>
      <c r="C8310" s="89">
        <v>6</v>
      </c>
      <c r="D8310" s="89">
        <v>5.8</v>
      </c>
      <c r="E8310" s="96">
        <v>574</v>
      </c>
      <c r="F8310" s="89">
        <v>0</v>
      </c>
      <c r="G8310" s="89">
        <v>999</v>
      </c>
      <c r="H8310">
        <v>0.85</v>
      </c>
      <c r="I8310" t="s">
        <v>20</v>
      </c>
      <c r="J8310">
        <v>1.1000000000000001</v>
      </c>
      <c r="K8310">
        <v>1</v>
      </c>
      <c r="L8310">
        <v>2026</v>
      </c>
      <c r="M8310" t="s">
        <v>382</v>
      </c>
      <c r="N8310" s="89" cm="1">
        <f t="array" ref="N8310">IF(ISNUMBER(_34_KNMI_Stations[[#This Row],[Etmaal temperatuur °C]]),IF(_34_KNMI_Stations[[#This Row],[Etmaal temperatuur °C]]&lt;stookgrens[],stookgrens[]-_34_KNMI_Stations[[#This Row],[Etmaal temperatuur °C]],0),"")</f>
        <v>12.2</v>
      </c>
      <c r="O8310" s="89">
        <f>_34_KNMI_Stations[[#This Row],[graaddagen]]*_34_KNMI_Stations[[#This Row],[Gewogen factor]]</f>
        <v>13.42</v>
      </c>
      <c r="P8310" s="89" cm="1">
        <f t="array" ref="P8310">IF(ISNUMBER(_34_KNMI_Stations[[#This Row],[Etmaal temperatuur °C]]),IF(_34_KNMI_Stations[[#This Row],[Etmaal temperatuur °C]]&gt;stookgrens[],_34_KNMI_Stations[[#This Row],[Etmaal temperatuur °C]]-stookgrens[],0),"")</f>
        <v>0</v>
      </c>
    </row>
    <row r="8311" spans="1:16" x14ac:dyDescent="0.25">
      <c r="A8311">
        <v>310</v>
      </c>
      <c r="B8311" s="110">
        <v>46047</v>
      </c>
      <c r="C8311" s="89">
        <v>5.7</v>
      </c>
      <c r="D8311" s="89">
        <v>2.2000000000000002</v>
      </c>
      <c r="E8311" s="96">
        <v>256</v>
      </c>
      <c r="F8311" s="89">
        <v>0</v>
      </c>
      <c r="G8311" s="89">
        <v>997.3</v>
      </c>
      <c r="H8311">
        <v>0.88</v>
      </c>
      <c r="I8311" t="s">
        <v>20</v>
      </c>
      <c r="J8311">
        <v>1.1000000000000001</v>
      </c>
      <c r="K8311">
        <v>1</v>
      </c>
      <c r="L8311">
        <v>2026</v>
      </c>
      <c r="M8311" t="s">
        <v>382</v>
      </c>
      <c r="N8311" s="89" cm="1">
        <f t="array" ref="N8311">IF(ISNUMBER(_34_KNMI_Stations[[#This Row],[Etmaal temperatuur °C]]),IF(_34_KNMI_Stations[[#This Row],[Etmaal temperatuur °C]]&lt;stookgrens[],stookgrens[]-_34_KNMI_Stations[[#This Row],[Etmaal temperatuur °C]],0),"")</f>
        <v>15.8</v>
      </c>
      <c r="O8311" s="89">
        <f>_34_KNMI_Stations[[#This Row],[graaddagen]]*_34_KNMI_Stations[[#This Row],[Gewogen factor]]</f>
        <v>17.380000000000003</v>
      </c>
      <c r="P8311" s="89" cm="1">
        <f t="array" ref="P8311">IF(ISNUMBER(_34_KNMI_Stations[[#This Row],[Etmaal temperatuur °C]]),IF(_34_KNMI_Stations[[#This Row],[Etmaal temperatuur °C]]&gt;stookgrens[],_34_KNMI_Stations[[#This Row],[Etmaal temperatuur °C]]-stookgrens[],0),"")</f>
        <v>0</v>
      </c>
    </row>
    <row r="8312" spans="1:16" x14ac:dyDescent="0.25">
      <c r="A8312">
        <v>310</v>
      </c>
      <c r="B8312" s="110">
        <v>46048</v>
      </c>
      <c r="C8312" s="89">
        <v>3.3</v>
      </c>
      <c r="D8312" s="89">
        <v>1</v>
      </c>
      <c r="E8312" s="96">
        <v>96</v>
      </c>
      <c r="F8312" s="89">
        <v>0</v>
      </c>
      <c r="G8312" s="89">
        <v>1002.5</v>
      </c>
      <c r="H8312">
        <v>0.9</v>
      </c>
      <c r="I8312" t="s">
        <v>20</v>
      </c>
      <c r="J8312">
        <v>1.1000000000000001</v>
      </c>
      <c r="K8312">
        <v>1</v>
      </c>
      <c r="L8312">
        <v>2026</v>
      </c>
      <c r="M8312" t="s">
        <v>383</v>
      </c>
      <c r="N8312" s="89" cm="1">
        <f t="array" ref="N8312">IF(ISNUMBER(_34_KNMI_Stations[[#This Row],[Etmaal temperatuur °C]]),IF(_34_KNMI_Stations[[#This Row],[Etmaal temperatuur °C]]&lt;stookgrens[],stookgrens[]-_34_KNMI_Stations[[#This Row],[Etmaal temperatuur °C]],0),"")</f>
        <v>17</v>
      </c>
      <c r="O8312" s="89">
        <f>_34_KNMI_Stations[[#This Row],[graaddagen]]*_34_KNMI_Stations[[#This Row],[Gewogen factor]]</f>
        <v>18.700000000000003</v>
      </c>
      <c r="P8312" s="89" cm="1">
        <f t="array" ref="P8312">IF(ISNUMBER(_34_KNMI_Stations[[#This Row],[Etmaal temperatuur °C]]),IF(_34_KNMI_Stations[[#This Row],[Etmaal temperatuur °C]]&gt;stookgrens[],_34_KNMI_Stations[[#This Row],[Etmaal temperatuur °C]]-stookgrens[],0),"")</f>
        <v>0</v>
      </c>
    </row>
    <row r="8313" spans="1:16" x14ac:dyDescent="0.25">
      <c r="A8313">
        <v>310</v>
      </c>
      <c r="B8313" s="110">
        <v>46049</v>
      </c>
      <c r="C8313" s="89">
        <v>7.5</v>
      </c>
      <c r="D8313" s="89">
        <v>3.8</v>
      </c>
      <c r="E8313" s="96">
        <v>108</v>
      </c>
      <c r="F8313" s="89">
        <v>12</v>
      </c>
      <c r="G8313" s="89">
        <v>993.1</v>
      </c>
      <c r="H8313">
        <v>0.92</v>
      </c>
      <c r="I8313" t="s">
        <v>20</v>
      </c>
      <c r="J8313">
        <v>1.1000000000000001</v>
      </c>
      <c r="K8313">
        <v>1</v>
      </c>
      <c r="L8313">
        <v>2026</v>
      </c>
      <c r="M8313" t="s">
        <v>383</v>
      </c>
      <c r="N8313" s="89" cm="1">
        <f t="array" ref="N8313">IF(ISNUMBER(_34_KNMI_Stations[[#This Row],[Etmaal temperatuur °C]]),IF(_34_KNMI_Stations[[#This Row],[Etmaal temperatuur °C]]&lt;stookgrens[],stookgrens[]-_34_KNMI_Stations[[#This Row],[Etmaal temperatuur °C]],0),"")</f>
        <v>14.2</v>
      </c>
      <c r="O8313" s="89">
        <f>_34_KNMI_Stations[[#This Row],[graaddagen]]*_34_KNMI_Stations[[#This Row],[Gewogen factor]]</f>
        <v>15.620000000000001</v>
      </c>
      <c r="P8313" s="89" cm="1">
        <f t="array" ref="P8313">IF(ISNUMBER(_34_KNMI_Stations[[#This Row],[Etmaal temperatuur °C]]),IF(_34_KNMI_Stations[[#This Row],[Etmaal temperatuur °C]]&gt;stookgrens[],_34_KNMI_Stations[[#This Row],[Etmaal temperatuur °C]]-stookgrens[],0),"")</f>
        <v>0</v>
      </c>
    </row>
    <row r="8314" spans="1:16" x14ac:dyDescent="0.25">
      <c r="A8314">
        <v>310</v>
      </c>
      <c r="B8314" s="110">
        <v>46050</v>
      </c>
      <c r="C8314" s="89">
        <v>2.7</v>
      </c>
      <c r="D8314" s="89">
        <v>3.8</v>
      </c>
      <c r="E8314" s="96">
        <v>248</v>
      </c>
      <c r="F8314" s="89">
        <v>0</v>
      </c>
      <c r="G8314" s="89">
        <v>995.6</v>
      </c>
      <c r="H8314">
        <v>0.98</v>
      </c>
      <c r="I8314" t="s">
        <v>20</v>
      </c>
      <c r="J8314">
        <v>1.1000000000000001</v>
      </c>
      <c r="K8314">
        <v>1</v>
      </c>
      <c r="L8314">
        <v>2026</v>
      </c>
      <c r="M8314" t="s">
        <v>383</v>
      </c>
      <c r="N8314" s="89" cm="1">
        <f t="array" ref="N8314">IF(ISNUMBER(_34_KNMI_Stations[[#This Row],[Etmaal temperatuur °C]]),IF(_34_KNMI_Stations[[#This Row],[Etmaal temperatuur °C]]&lt;stookgrens[],stookgrens[]-_34_KNMI_Stations[[#This Row],[Etmaal temperatuur °C]],0),"")</f>
        <v>14.2</v>
      </c>
      <c r="O8314" s="89">
        <f>_34_KNMI_Stations[[#This Row],[graaddagen]]*_34_KNMI_Stations[[#This Row],[Gewogen factor]]</f>
        <v>15.620000000000001</v>
      </c>
      <c r="P8314" s="89" cm="1">
        <f t="array" ref="P8314">IF(ISNUMBER(_34_KNMI_Stations[[#This Row],[Etmaal temperatuur °C]]),IF(_34_KNMI_Stations[[#This Row],[Etmaal temperatuur °C]]&gt;stookgrens[],_34_KNMI_Stations[[#This Row],[Etmaal temperatuur °C]]-stookgrens[],0),"")</f>
        <v>0</v>
      </c>
    </row>
    <row r="8315" spans="1:16" x14ac:dyDescent="0.25">
      <c r="A8315">
        <v>310</v>
      </c>
      <c r="B8315" s="110">
        <v>46051</v>
      </c>
      <c r="C8315" s="89">
        <v>3.7</v>
      </c>
      <c r="D8315" s="89">
        <v>1.3</v>
      </c>
      <c r="E8315" s="96">
        <v>109</v>
      </c>
      <c r="F8315" s="89">
        <v>0</v>
      </c>
      <c r="G8315" s="89">
        <v>999.1</v>
      </c>
      <c r="H8315">
        <v>0.87</v>
      </c>
      <c r="I8315" t="s">
        <v>20</v>
      </c>
      <c r="J8315">
        <v>1.1000000000000001</v>
      </c>
      <c r="K8315">
        <v>1</v>
      </c>
      <c r="L8315">
        <v>2026</v>
      </c>
      <c r="M8315" t="s">
        <v>383</v>
      </c>
      <c r="N8315" s="89" cm="1">
        <f t="array" ref="N8315">IF(ISNUMBER(_34_KNMI_Stations[[#This Row],[Etmaal temperatuur °C]]),IF(_34_KNMI_Stations[[#This Row],[Etmaal temperatuur °C]]&lt;stookgrens[],stookgrens[]-_34_KNMI_Stations[[#This Row],[Etmaal temperatuur °C]],0),"")</f>
        <v>16.7</v>
      </c>
      <c r="O8315" s="89">
        <f>_34_KNMI_Stations[[#This Row],[graaddagen]]*_34_KNMI_Stations[[#This Row],[Gewogen factor]]</f>
        <v>18.37</v>
      </c>
      <c r="P8315" s="89" cm="1">
        <f t="array" ref="P8315">IF(ISNUMBER(_34_KNMI_Stations[[#This Row],[Etmaal temperatuur °C]]),IF(_34_KNMI_Stations[[#This Row],[Etmaal temperatuur °C]]&gt;stookgrens[],_34_KNMI_Stations[[#This Row],[Etmaal temperatuur °C]]-stookgrens[],0),"")</f>
        <v>0</v>
      </c>
    </row>
    <row r="8316" spans="1:16" x14ac:dyDescent="0.25">
      <c r="A8316">
        <v>310</v>
      </c>
      <c r="B8316" s="110">
        <v>46052</v>
      </c>
      <c r="C8316" s="89">
        <v>7.7</v>
      </c>
      <c r="D8316" s="89">
        <v>4</v>
      </c>
      <c r="E8316" s="96">
        <v>294</v>
      </c>
      <c r="F8316" s="89">
        <v>0.1</v>
      </c>
      <c r="G8316" s="89">
        <v>994.4</v>
      </c>
      <c r="H8316">
        <v>0.9</v>
      </c>
      <c r="I8316" t="s">
        <v>20</v>
      </c>
      <c r="J8316">
        <v>1.1000000000000001</v>
      </c>
      <c r="K8316">
        <v>1</v>
      </c>
      <c r="L8316">
        <v>2026</v>
      </c>
      <c r="M8316" t="s">
        <v>383</v>
      </c>
      <c r="N8316" s="89" cm="1">
        <f t="array" ref="N8316">IF(ISNUMBER(_34_KNMI_Stations[[#This Row],[Etmaal temperatuur °C]]),IF(_34_KNMI_Stations[[#This Row],[Etmaal temperatuur °C]]&lt;stookgrens[],stookgrens[]-_34_KNMI_Stations[[#This Row],[Etmaal temperatuur °C]],0),"")</f>
        <v>14</v>
      </c>
      <c r="O8316" s="89">
        <f>_34_KNMI_Stations[[#This Row],[graaddagen]]*_34_KNMI_Stations[[#This Row],[Gewogen factor]]</f>
        <v>15.400000000000002</v>
      </c>
      <c r="P8316" s="89" cm="1">
        <f t="array" ref="P8316">IF(ISNUMBER(_34_KNMI_Stations[[#This Row],[Etmaal temperatuur °C]]),IF(_34_KNMI_Stations[[#This Row],[Etmaal temperatuur °C]]&gt;stookgrens[],_34_KNMI_Stations[[#This Row],[Etmaal temperatuur °C]]-stookgrens[],0),"")</f>
        <v>0</v>
      </c>
    </row>
    <row r="8317" spans="1:16" x14ac:dyDescent="0.25">
      <c r="A8317">
        <v>310</v>
      </c>
      <c r="B8317" s="110">
        <v>46053</v>
      </c>
      <c r="C8317" s="89">
        <v>4.0999999999999996</v>
      </c>
      <c r="D8317" s="89">
        <v>6.3</v>
      </c>
      <c r="E8317" s="96">
        <v>567</v>
      </c>
      <c r="F8317" s="89">
        <v>0.6</v>
      </c>
      <c r="G8317" s="89">
        <v>1000.4</v>
      </c>
      <c r="H8317">
        <v>0.92</v>
      </c>
      <c r="I8317" t="s">
        <v>20</v>
      </c>
      <c r="J8317">
        <v>1.1000000000000001</v>
      </c>
      <c r="K8317">
        <v>1</v>
      </c>
      <c r="L8317">
        <v>2026</v>
      </c>
      <c r="M8317" t="s">
        <v>383</v>
      </c>
      <c r="N8317" s="89" cm="1">
        <f t="array" ref="N8317">IF(ISNUMBER(_34_KNMI_Stations[[#This Row],[Etmaal temperatuur °C]]),IF(_34_KNMI_Stations[[#This Row],[Etmaal temperatuur °C]]&lt;stookgrens[],stookgrens[]-_34_KNMI_Stations[[#This Row],[Etmaal temperatuur °C]],0),"")</f>
        <v>11.7</v>
      </c>
      <c r="O8317" s="89">
        <f>_34_KNMI_Stations[[#This Row],[graaddagen]]*_34_KNMI_Stations[[#This Row],[Gewogen factor]]</f>
        <v>12.870000000000001</v>
      </c>
      <c r="P8317" s="89" cm="1">
        <f t="array" ref="P8317">IF(ISNUMBER(_34_KNMI_Stations[[#This Row],[Etmaal temperatuur °C]]),IF(_34_KNMI_Stations[[#This Row],[Etmaal temperatuur °C]]&gt;stookgrens[],_34_KNMI_Stations[[#This Row],[Etmaal temperatuur °C]]-stookgrens[],0),"")</f>
        <v>0</v>
      </c>
    </row>
    <row r="8318" spans="1:16" x14ac:dyDescent="0.25">
      <c r="A8318">
        <v>319</v>
      </c>
      <c r="B8318" s="110">
        <v>45658</v>
      </c>
      <c r="C8318" s="89">
        <v>9.5</v>
      </c>
      <c r="D8318" s="89">
        <v>7.6</v>
      </c>
      <c r="E8318" s="96">
        <v>53</v>
      </c>
      <c r="F8318" s="89">
        <v>14.2</v>
      </c>
      <c r="G8318" s="89">
        <v>1011.7</v>
      </c>
      <c r="H8318">
        <v>0.83</v>
      </c>
      <c r="I8318" t="s">
        <v>21</v>
      </c>
      <c r="J8318">
        <v>1.1000000000000001</v>
      </c>
      <c r="K8318">
        <v>1</v>
      </c>
      <c r="L8318">
        <v>2025</v>
      </c>
      <c r="M8318" t="s">
        <v>59</v>
      </c>
      <c r="N8318" s="89" cm="1">
        <f t="array" ref="N8318">IF(ISNUMBER(_34_KNMI_Stations[[#This Row],[Etmaal temperatuur °C]]),IF(_34_KNMI_Stations[[#This Row],[Etmaal temperatuur °C]]&lt;stookgrens[],stookgrens[]-_34_KNMI_Stations[[#This Row],[Etmaal temperatuur °C]],0),"")</f>
        <v>10.4</v>
      </c>
      <c r="O8318" s="89">
        <f>_34_KNMI_Stations[[#This Row],[graaddagen]]*_34_KNMI_Stations[[#This Row],[Gewogen factor]]</f>
        <v>11.440000000000001</v>
      </c>
      <c r="P8318" s="89" cm="1">
        <f t="array" ref="P8318">IF(ISNUMBER(_34_KNMI_Stations[[#This Row],[Etmaal temperatuur °C]]),IF(_34_KNMI_Stations[[#This Row],[Etmaal temperatuur °C]]&gt;stookgrens[],_34_KNMI_Stations[[#This Row],[Etmaal temperatuur °C]]-stookgrens[],0),"")</f>
        <v>0</v>
      </c>
    </row>
    <row r="8319" spans="1:16" x14ac:dyDescent="0.25">
      <c r="A8319">
        <v>319</v>
      </c>
      <c r="B8319" s="110">
        <v>45659</v>
      </c>
      <c r="C8319" s="89">
        <v>3.3</v>
      </c>
      <c r="D8319" s="89">
        <v>3.8</v>
      </c>
      <c r="E8319" s="96">
        <v>392</v>
      </c>
      <c r="F8319" s="89">
        <v>4.5999999999999996</v>
      </c>
      <c r="G8319" s="89">
        <v>1015.8</v>
      </c>
      <c r="H8319">
        <v>0.89</v>
      </c>
      <c r="I8319" t="s">
        <v>21</v>
      </c>
      <c r="J8319">
        <v>1.1000000000000001</v>
      </c>
      <c r="K8319">
        <v>1</v>
      </c>
      <c r="L8319">
        <v>2025</v>
      </c>
      <c r="M8319" t="s">
        <v>59</v>
      </c>
      <c r="N8319" s="89" cm="1">
        <f t="array" ref="N8319">IF(ISNUMBER(_34_KNMI_Stations[[#This Row],[Etmaal temperatuur °C]]),IF(_34_KNMI_Stations[[#This Row],[Etmaal temperatuur °C]]&lt;stookgrens[],stookgrens[]-_34_KNMI_Stations[[#This Row],[Etmaal temperatuur °C]],0),"")</f>
        <v>14.2</v>
      </c>
      <c r="O8319" s="89">
        <f>_34_KNMI_Stations[[#This Row],[graaddagen]]*_34_KNMI_Stations[[#This Row],[Gewogen factor]]</f>
        <v>15.620000000000001</v>
      </c>
      <c r="P8319" s="89" cm="1">
        <f t="array" ref="P8319">IF(ISNUMBER(_34_KNMI_Stations[[#This Row],[Etmaal temperatuur °C]]),IF(_34_KNMI_Stations[[#This Row],[Etmaal temperatuur °C]]&gt;stookgrens[],_34_KNMI_Stations[[#This Row],[Etmaal temperatuur °C]]-stookgrens[],0),"")</f>
        <v>0</v>
      </c>
    </row>
    <row r="8320" spans="1:16" x14ac:dyDescent="0.25">
      <c r="A8320">
        <v>319</v>
      </c>
      <c r="B8320" s="110">
        <v>45660</v>
      </c>
      <c r="C8320" s="89">
        <v>4.3</v>
      </c>
      <c r="D8320" s="89">
        <v>2</v>
      </c>
      <c r="E8320" s="96">
        <v>284</v>
      </c>
      <c r="F8320" s="89">
        <v>0.6</v>
      </c>
      <c r="G8320" s="89">
        <v>1021.4</v>
      </c>
      <c r="H8320">
        <v>0.85</v>
      </c>
      <c r="I8320" t="s">
        <v>21</v>
      </c>
      <c r="J8320">
        <v>1.1000000000000001</v>
      </c>
      <c r="K8320">
        <v>1</v>
      </c>
      <c r="L8320">
        <v>2025</v>
      </c>
      <c r="M8320" t="s">
        <v>59</v>
      </c>
      <c r="N8320" s="89" cm="1">
        <f t="array" ref="N8320">IF(ISNUMBER(_34_KNMI_Stations[[#This Row],[Etmaal temperatuur °C]]),IF(_34_KNMI_Stations[[#This Row],[Etmaal temperatuur °C]]&lt;stookgrens[],stookgrens[]-_34_KNMI_Stations[[#This Row],[Etmaal temperatuur °C]],0),"")</f>
        <v>16</v>
      </c>
      <c r="O8320" s="89">
        <f>_34_KNMI_Stations[[#This Row],[graaddagen]]*_34_KNMI_Stations[[#This Row],[Gewogen factor]]</f>
        <v>17.600000000000001</v>
      </c>
      <c r="P8320" s="89" cm="1">
        <f t="array" ref="P8320">IF(ISNUMBER(_34_KNMI_Stations[[#This Row],[Etmaal temperatuur °C]]),IF(_34_KNMI_Stations[[#This Row],[Etmaal temperatuur °C]]&gt;stookgrens[],_34_KNMI_Stations[[#This Row],[Etmaal temperatuur °C]]-stookgrens[],0),"")</f>
        <v>0</v>
      </c>
    </row>
    <row r="8321" spans="1:16" x14ac:dyDescent="0.25">
      <c r="A8321">
        <v>319</v>
      </c>
      <c r="B8321" s="110">
        <v>45661</v>
      </c>
      <c r="C8321" s="89">
        <v>2.2000000000000002</v>
      </c>
      <c r="D8321" s="89">
        <v>1.1000000000000001</v>
      </c>
      <c r="E8321" s="96">
        <v>229</v>
      </c>
      <c r="F8321" s="89">
        <v>0</v>
      </c>
      <c r="G8321" s="89">
        <v>1017</v>
      </c>
      <c r="H8321">
        <v>0.86</v>
      </c>
      <c r="I8321" t="s">
        <v>21</v>
      </c>
      <c r="J8321">
        <v>1.1000000000000001</v>
      </c>
      <c r="K8321">
        <v>1</v>
      </c>
      <c r="L8321">
        <v>2025</v>
      </c>
      <c r="M8321" t="s">
        <v>59</v>
      </c>
      <c r="N8321" s="89" cm="1">
        <f t="array" ref="N8321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8321" s="89">
        <f>_34_KNMI_Stations[[#This Row],[graaddagen]]*_34_KNMI_Stations[[#This Row],[Gewogen factor]]</f>
        <v>18.59</v>
      </c>
      <c r="P8321" s="89" cm="1">
        <f t="array" ref="P8321">IF(ISNUMBER(_34_KNMI_Stations[[#This Row],[Etmaal temperatuur °C]]),IF(_34_KNMI_Stations[[#This Row],[Etmaal temperatuur °C]]&gt;stookgrens[],_34_KNMI_Stations[[#This Row],[Etmaal temperatuur °C]]-stookgrens[],0),"")</f>
        <v>0</v>
      </c>
    </row>
    <row r="8322" spans="1:16" x14ac:dyDescent="0.25">
      <c r="A8322">
        <v>319</v>
      </c>
      <c r="B8322" s="110">
        <v>45662</v>
      </c>
      <c r="C8322" s="89">
        <v>7.3</v>
      </c>
      <c r="D8322" s="89">
        <v>7.5</v>
      </c>
      <c r="E8322" s="96">
        <v>64</v>
      </c>
      <c r="F8322" s="89">
        <v>12.9</v>
      </c>
      <c r="G8322" s="89">
        <v>993.5</v>
      </c>
      <c r="H8322">
        <v>0.92</v>
      </c>
      <c r="I8322" t="s">
        <v>21</v>
      </c>
      <c r="J8322">
        <v>1.1000000000000001</v>
      </c>
      <c r="K8322">
        <v>1</v>
      </c>
      <c r="L8322">
        <v>2025</v>
      </c>
      <c r="M8322" t="s">
        <v>59</v>
      </c>
      <c r="N8322" s="89" cm="1">
        <f t="array" ref="N8322">IF(ISNUMBER(_34_KNMI_Stations[[#This Row],[Etmaal temperatuur °C]]),IF(_34_KNMI_Stations[[#This Row],[Etmaal temperatuur °C]]&lt;stookgrens[],stookgrens[]-_34_KNMI_Stations[[#This Row],[Etmaal temperatuur °C]],0),"")</f>
        <v>10.5</v>
      </c>
      <c r="O8322" s="89">
        <f>_34_KNMI_Stations[[#This Row],[graaddagen]]*_34_KNMI_Stations[[#This Row],[Gewogen factor]]</f>
        <v>11.55</v>
      </c>
      <c r="P8322" s="89" cm="1">
        <f t="array" ref="P8322">IF(ISNUMBER(_34_KNMI_Stations[[#This Row],[Etmaal temperatuur °C]]),IF(_34_KNMI_Stations[[#This Row],[Etmaal temperatuur °C]]&gt;stookgrens[],_34_KNMI_Stations[[#This Row],[Etmaal temperatuur °C]]-stookgrens[],0),"")</f>
        <v>0</v>
      </c>
    </row>
    <row r="8323" spans="1:16" x14ac:dyDescent="0.25">
      <c r="A8323">
        <v>319</v>
      </c>
      <c r="B8323" s="110">
        <v>45663</v>
      </c>
      <c r="C8323" s="89">
        <v>9.9</v>
      </c>
      <c r="D8323" s="89">
        <v>8.8000000000000007</v>
      </c>
      <c r="E8323" s="96">
        <v>118</v>
      </c>
      <c r="F8323" s="89">
        <v>3.6</v>
      </c>
      <c r="G8323" s="89">
        <v>986.4</v>
      </c>
      <c r="H8323">
        <v>0.78</v>
      </c>
      <c r="I8323" t="s">
        <v>21</v>
      </c>
      <c r="J8323">
        <v>1.1000000000000001</v>
      </c>
      <c r="K8323">
        <v>1</v>
      </c>
      <c r="L8323">
        <v>2025</v>
      </c>
      <c r="M8323" t="s">
        <v>111</v>
      </c>
      <c r="N8323" s="89" cm="1">
        <f t="array" ref="N8323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8323" s="89">
        <f>_34_KNMI_Stations[[#This Row],[graaddagen]]*_34_KNMI_Stations[[#This Row],[Gewogen factor]]</f>
        <v>10.119999999999999</v>
      </c>
      <c r="P8323" s="89" cm="1">
        <f t="array" ref="P8323">IF(ISNUMBER(_34_KNMI_Stations[[#This Row],[Etmaal temperatuur °C]]),IF(_34_KNMI_Stations[[#This Row],[Etmaal temperatuur °C]]&gt;stookgrens[],_34_KNMI_Stations[[#This Row],[Etmaal temperatuur °C]]-stookgrens[],0),"")</f>
        <v>0</v>
      </c>
    </row>
    <row r="8324" spans="1:16" x14ac:dyDescent="0.25">
      <c r="A8324">
        <v>319</v>
      </c>
      <c r="B8324" s="110">
        <v>45664</v>
      </c>
      <c r="C8324" s="89">
        <v>7.1</v>
      </c>
      <c r="D8324" s="89">
        <v>3.2</v>
      </c>
      <c r="E8324" s="96">
        <v>250</v>
      </c>
      <c r="F8324" s="89">
        <v>1.5</v>
      </c>
      <c r="G8324" s="89">
        <v>999.4</v>
      </c>
      <c r="H8324">
        <v>0.86</v>
      </c>
      <c r="I8324" t="s">
        <v>21</v>
      </c>
      <c r="J8324">
        <v>1.1000000000000001</v>
      </c>
      <c r="K8324">
        <v>1</v>
      </c>
      <c r="L8324">
        <v>2025</v>
      </c>
      <c r="M8324" t="s">
        <v>111</v>
      </c>
      <c r="N8324" s="89" cm="1">
        <f t="array" ref="N8324">IF(ISNUMBER(_34_KNMI_Stations[[#This Row],[Etmaal temperatuur °C]]),IF(_34_KNMI_Stations[[#This Row],[Etmaal temperatuur °C]]&lt;stookgrens[],stookgrens[]-_34_KNMI_Stations[[#This Row],[Etmaal temperatuur °C]],0),"")</f>
        <v>14.8</v>
      </c>
      <c r="O8324" s="89">
        <f>_34_KNMI_Stations[[#This Row],[graaddagen]]*_34_KNMI_Stations[[#This Row],[Gewogen factor]]</f>
        <v>16.28</v>
      </c>
      <c r="P8324" s="89" cm="1">
        <f t="array" ref="P8324">IF(ISNUMBER(_34_KNMI_Stations[[#This Row],[Etmaal temperatuur °C]]),IF(_34_KNMI_Stations[[#This Row],[Etmaal temperatuur °C]]&gt;stookgrens[],_34_KNMI_Stations[[#This Row],[Etmaal temperatuur °C]]-stookgrens[],0),"")</f>
        <v>0</v>
      </c>
    </row>
    <row r="8325" spans="1:16" x14ac:dyDescent="0.25">
      <c r="A8325">
        <v>319</v>
      </c>
      <c r="B8325" s="110">
        <v>45665</v>
      </c>
      <c r="C8325" s="89">
        <v>3.5</v>
      </c>
      <c r="D8325" s="89">
        <v>2.2000000000000002</v>
      </c>
      <c r="E8325" s="96">
        <v>218</v>
      </c>
      <c r="F8325" s="89">
        <v>3.6</v>
      </c>
      <c r="G8325" s="89">
        <v>1002</v>
      </c>
      <c r="H8325">
        <v>0.88</v>
      </c>
      <c r="I8325" t="s">
        <v>21</v>
      </c>
      <c r="J8325">
        <v>1.1000000000000001</v>
      </c>
      <c r="K8325">
        <v>1</v>
      </c>
      <c r="L8325">
        <v>2025</v>
      </c>
      <c r="M8325" t="s">
        <v>111</v>
      </c>
      <c r="N8325" s="89" cm="1">
        <f t="array" ref="N8325">IF(ISNUMBER(_34_KNMI_Stations[[#This Row],[Etmaal temperatuur °C]]),IF(_34_KNMI_Stations[[#This Row],[Etmaal temperatuur °C]]&lt;stookgrens[],stookgrens[]-_34_KNMI_Stations[[#This Row],[Etmaal temperatuur °C]],0),"")</f>
        <v>15.8</v>
      </c>
      <c r="O8325" s="89">
        <f>_34_KNMI_Stations[[#This Row],[graaddagen]]*_34_KNMI_Stations[[#This Row],[Gewogen factor]]</f>
        <v>17.380000000000003</v>
      </c>
      <c r="P8325" s="89" cm="1">
        <f t="array" ref="P8325">IF(ISNUMBER(_34_KNMI_Stations[[#This Row],[Etmaal temperatuur °C]]),IF(_34_KNMI_Stations[[#This Row],[Etmaal temperatuur °C]]&gt;stookgrens[],_34_KNMI_Stations[[#This Row],[Etmaal temperatuur °C]]-stookgrens[],0),"")</f>
        <v>0</v>
      </c>
    </row>
    <row r="8326" spans="1:16" x14ac:dyDescent="0.25">
      <c r="A8326">
        <v>319</v>
      </c>
      <c r="B8326" s="110">
        <v>45666</v>
      </c>
      <c r="C8326" s="89">
        <v>4</v>
      </c>
      <c r="D8326" s="89">
        <v>2</v>
      </c>
      <c r="E8326" s="96">
        <v>265</v>
      </c>
      <c r="F8326" s="89">
        <v>3.6</v>
      </c>
      <c r="G8326" s="89">
        <v>1006.1</v>
      </c>
      <c r="H8326">
        <v>0.86</v>
      </c>
      <c r="I8326" t="s">
        <v>21</v>
      </c>
      <c r="J8326">
        <v>1.1000000000000001</v>
      </c>
      <c r="K8326">
        <v>1</v>
      </c>
      <c r="L8326">
        <v>2025</v>
      </c>
      <c r="M8326" t="s">
        <v>111</v>
      </c>
      <c r="N8326" s="89" cm="1">
        <f t="array" ref="N8326">IF(ISNUMBER(_34_KNMI_Stations[[#This Row],[Etmaal temperatuur °C]]),IF(_34_KNMI_Stations[[#This Row],[Etmaal temperatuur °C]]&lt;stookgrens[],stookgrens[]-_34_KNMI_Stations[[#This Row],[Etmaal temperatuur °C]],0),"")</f>
        <v>16</v>
      </c>
      <c r="O8326" s="89">
        <f>_34_KNMI_Stations[[#This Row],[graaddagen]]*_34_KNMI_Stations[[#This Row],[Gewogen factor]]</f>
        <v>17.600000000000001</v>
      </c>
      <c r="P8326" s="89" cm="1">
        <f t="array" ref="P8326">IF(ISNUMBER(_34_KNMI_Stations[[#This Row],[Etmaal temperatuur °C]]),IF(_34_KNMI_Stations[[#This Row],[Etmaal temperatuur °C]]&gt;stookgrens[],_34_KNMI_Stations[[#This Row],[Etmaal temperatuur °C]]-stookgrens[],0),"")</f>
        <v>0</v>
      </c>
    </row>
    <row r="8327" spans="1:16" x14ac:dyDescent="0.25">
      <c r="A8327">
        <v>319</v>
      </c>
      <c r="B8327" s="110">
        <v>45667</v>
      </c>
      <c r="C8327" s="89">
        <v>3.3</v>
      </c>
      <c r="D8327" s="89">
        <v>1.2</v>
      </c>
      <c r="E8327" s="96">
        <v>441</v>
      </c>
      <c r="F8327" s="89">
        <v>-0.1</v>
      </c>
      <c r="G8327" s="89">
        <v>1019.6</v>
      </c>
      <c r="H8327">
        <v>0.89</v>
      </c>
      <c r="I8327" t="s">
        <v>21</v>
      </c>
      <c r="J8327">
        <v>1.1000000000000001</v>
      </c>
      <c r="K8327">
        <v>1</v>
      </c>
      <c r="L8327">
        <v>2025</v>
      </c>
      <c r="M8327" t="s">
        <v>111</v>
      </c>
      <c r="N8327" s="89" cm="1">
        <f t="array" ref="N8327">IF(ISNUMBER(_34_KNMI_Stations[[#This Row],[Etmaal temperatuur °C]]),IF(_34_KNMI_Stations[[#This Row],[Etmaal temperatuur °C]]&lt;stookgrens[],stookgrens[]-_34_KNMI_Stations[[#This Row],[Etmaal temperatuur °C]],0),"")</f>
        <v>16.8</v>
      </c>
      <c r="O8327" s="89">
        <f>_34_KNMI_Stations[[#This Row],[graaddagen]]*_34_KNMI_Stations[[#This Row],[Gewogen factor]]</f>
        <v>18.480000000000004</v>
      </c>
      <c r="P8327" s="89" cm="1">
        <f t="array" ref="P8327">IF(ISNUMBER(_34_KNMI_Stations[[#This Row],[Etmaal temperatuur °C]]),IF(_34_KNMI_Stations[[#This Row],[Etmaal temperatuur °C]]&gt;stookgrens[],_34_KNMI_Stations[[#This Row],[Etmaal temperatuur °C]]-stookgrens[],0),"")</f>
        <v>0</v>
      </c>
    </row>
    <row r="8328" spans="1:16" x14ac:dyDescent="0.25">
      <c r="A8328">
        <v>319</v>
      </c>
      <c r="B8328" s="110">
        <v>45668</v>
      </c>
      <c r="C8328" s="89">
        <v>1.7</v>
      </c>
      <c r="D8328" s="89">
        <v>0.6</v>
      </c>
      <c r="E8328" s="96">
        <v>540</v>
      </c>
      <c r="F8328" s="89">
        <v>-0.1</v>
      </c>
      <c r="G8328" s="89">
        <v>1028.9000000000001</v>
      </c>
      <c r="H8328">
        <v>0.92</v>
      </c>
      <c r="I8328" t="s">
        <v>21</v>
      </c>
      <c r="J8328">
        <v>1.1000000000000001</v>
      </c>
      <c r="K8328">
        <v>1</v>
      </c>
      <c r="L8328">
        <v>2025</v>
      </c>
      <c r="M8328" t="s">
        <v>111</v>
      </c>
      <c r="N8328" s="89" cm="1">
        <f t="array" ref="N8328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8328" s="89">
        <f>_34_KNMI_Stations[[#This Row],[graaddagen]]*_34_KNMI_Stations[[#This Row],[Gewogen factor]]</f>
        <v>19.14</v>
      </c>
      <c r="P8328" s="89" cm="1">
        <f t="array" ref="P8328">IF(ISNUMBER(_34_KNMI_Stations[[#This Row],[Etmaal temperatuur °C]]),IF(_34_KNMI_Stations[[#This Row],[Etmaal temperatuur °C]]&gt;stookgrens[],_34_KNMI_Stations[[#This Row],[Etmaal temperatuur °C]]-stookgrens[],0),"")</f>
        <v>0</v>
      </c>
    </row>
    <row r="8329" spans="1:16" x14ac:dyDescent="0.25">
      <c r="A8329">
        <v>319</v>
      </c>
      <c r="B8329" s="110">
        <v>45669</v>
      </c>
      <c r="C8329" s="89">
        <v>1.1000000000000001</v>
      </c>
      <c r="D8329" s="89">
        <v>2.2999999999999998</v>
      </c>
      <c r="E8329" s="96">
        <v>259</v>
      </c>
      <c r="F8329" s="89">
        <v>-0.1</v>
      </c>
      <c r="G8329" s="89">
        <v>1039.9000000000001</v>
      </c>
      <c r="H8329">
        <v>0.92</v>
      </c>
      <c r="I8329" t="s">
        <v>21</v>
      </c>
      <c r="J8329">
        <v>1.1000000000000001</v>
      </c>
      <c r="K8329">
        <v>1</v>
      </c>
      <c r="L8329">
        <v>2025</v>
      </c>
      <c r="M8329" t="s">
        <v>111</v>
      </c>
      <c r="N8329" s="89" cm="1">
        <f t="array" ref="N8329">IF(ISNUMBER(_34_KNMI_Stations[[#This Row],[Etmaal temperatuur °C]]),IF(_34_KNMI_Stations[[#This Row],[Etmaal temperatuur °C]]&lt;stookgrens[],stookgrens[]-_34_KNMI_Stations[[#This Row],[Etmaal temperatuur °C]],0),"")</f>
        <v>15.7</v>
      </c>
      <c r="O8329" s="89">
        <f>_34_KNMI_Stations[[#This Row],[graaddagen]]*_34_KNMI_Stations[[#This Row],[Gewogen factor]]</f>
        <v>17.27</v>
      </c>
      <c r="P8329" s="89" cm="1">
        <f t="array" ref="P8329">IF(ISNUMBER(_34_KNMI_Stations[[#This Row],[Etmaal temperatuur °C]]),IF(_34_KNMI_Stations[[#This Row],[Etmaal temperatuur °C]]&gt;stookgrens[],_34_KNMI_Stations[[#This Row],[Etmaal temperatuur °C]]-stookgrens[],0),"")</f>
        <v>0</v>
      </c>
    </row>
    <row r="8330" spans="1:16" x14ac:dyDescent="0.25">
      <c r="A8330">
        <v>319</v>
      </c>
      <c r="B8330" s="110">
        <v>45670</v>
      </c>
      <c r="C8330" s="89">
        <v>1.5</v>
      </c>
      <c r="D8330" s="89">
        <v>0.8</v>
      </c>
      <c r="E8330" s="96">
        <v>537</v>
      </c>
      <c r="F8330" s="89">
        <v>0</v>
      </c>
      <c r="G8330" s="89">
        <v>1041</v>
      </c>
      <c r="H8330">
        <v>0.81</v>
      </c>
      <c r="I8330" t="s">
        <v>21</v>
      </c>
      <c r="J8330">
        <v>1.1000000000000001</v>
      </c>
      <c r="K8330">
        <v>1</v>
      </c>
      <c r="L8330">
        <v>2025</v>
      </c>
      <c r="M8330" t="s">
        <v>112</v>
      </c>
      <c r="N8330" s="89" cm="1">
        <f t="array" ref="N8330">IF(ISNUMBER(_34_KNMI_Stations[[#This Row],[Etmaal temperatuur °C]]),IF(_34_KNMI_Stations[[#This Row],[Etmaal temperatuur °C]]&lt;stookgrens[],stookgrens[]-_34_KNMI_Stations[[#This Row],[Etmaal temperatuur °C]],0),"")</f>
        <v>17.2</v>
      </c>
      <c r="O8330" s="89">
        <f>_34_KNMI_Stations[[#This Row],[graaddagen]]*_34_KNMI_Stations[[#This Row],[Gewogen factor]]</f>
        <v>18.920000000000002</v>
      </c>
      <c r="P8330" s="89" cm="1">
        <f t="array" ref="P8330">IF(ISNUMBER(_34_KNMI_Stations[[#This Row],[Etmaal temperatuur °C]]),IF(_34_KNMI_Stations[[#This Row],[Etmaal temperatuur °C]]&gt;stookgrens[],_34_KNMI_Stations[[#This Row],[Etmaal temperatuur °C]]-stookgrens[],0),"")</f>
        <v>0</v>
      </c>
    </row>
    <row r="8331" spans="1:16" x14ac:dyDescent="0.25">
      <c r="A8331">
        <v>319</v>
      </c>
      <c r="B8331" s="110">
        <v>45671</v>
      </c>
      <c r="C8331" s="89">
        <v>3.1</v>
      </c>
      <c r="D8331" s="89">
        <v>1.7</v>
      </c>
      <c r="E8331" s="96">
        <v>300</v>
      </c>
      <c r="F8331" s="89">
        <v>-0.1</v>
      </c>
      <c r="G8331" s="89">
        <v>1035.4000000000001</v>
      </c>
      <c r="H8331">
        <v>0.86</v>
      </c>
      <c r="I8331" t="s">
        <v>21</v>
      </c>
      <c r="J8331">
        <v>1.1000000000000001</v>
      </c>
      <c r="K8331">
        <v>1</v>
      </c>
      <c r="L8331">
        <v>2025</v>
      </c>
      <c r="M8331" t="s">
        <v>112</v>
      </c>
      <c r="N8331" s="89" cm="1">
        <f t="array" ref="N8331">IF(ISNUMBER(_34_KNMI_Stations[[#This Row],[Etmaal temperatuur °C]]),IF(_34_KNMI_Stations[[#This Row],[Etmaal temperatuur °C]]&lt;stookgrens[],stookgrens[]-_34_KNMI_Stations[[#This Row],[Etmaal temperatuur °C]],0),"")</f>
        <v>16.3</v>
      </c>
      <c r="O8331" s="89">
        <f>_34_KNMI_Stations[[#This Row],[graaddagen]]*_34_KNMI_Stations[[#This Row],[Gewogen factor]]</f>
        <v>17.930000000000003</v>
      </c>
      <c r="P8331" s="89" cm="1">
        <f t="array" ref="P8331">IF(ISNUMBER(_34_KNMI_Stations[[#This Row],[Etmaal temperatuur °C]]),IF(_34_KNMI_Stations[[#This Row],[Etmaal temperatuur °C]]&gt;stookgrens[],_34_KNMI_Stations[[#This Row],[Etmaal temperatuur °C]]-stookgrens[],0),"")</f>
        <v>0</v>
      </c>
    </row>
    <row r="8332" spans="1:16" x14ac:dyDescent="0.25">
      <c r="A8332">
        <v>319</v>
      </c>
      <c r="B8332" s="110">
        <v>45672</v>
      </c>
      <c r="C8332" s="89">
        <v>1</v>
      </c>
      <c r="D8332" s="89">
        <v>6.3</v>
      </c>
      <c r="E8332" s="96">
        <v>200</v>
      </c>
      <c r="F8332" s="89">
        <v>0</v>
      </c>
      <c r="G8332" s="89">
        <v>1034.4000000000001</v>
      </c>
      <c r="H8332">
        <v>0.98</v>
      </c>
      <c r="I8332" t="s">
        <v>21</v>
      </c>
      <c r="J8332">
        <v>1.1000000000000001</v>
      </c>
      <c r="K8332">
        <v>1</v>
      </c>
      <c r="L8332">
        <v>2025</v>
      </c>
      <c r="M8332" t="s">
        <v>112</v>
      </c>
      <c r="N8332" s="89" cm="1">
        <f t="array" ref="N8332">IF(ISNUMBER(_34_KNMI_Stations[[#This Row],[Etmaal temperatuur °C]]),IF(_34_KNMI_Stations[[#This Row],[Etmaal temperatuur °C]]&lt;stookgrens[],stookgrens[]-_34_KNMI_Stations[[#This Row],[Etmaal temperatuur °C]],0),"")</f>
        <v>11.7</v>
      </c>
      <c r="O8332" s="89">
        <f>_34_KNMI_Stations[[#This Row],[graaddagen]]*_34_KNMI_Stations[[#This Row],[Gewogen factor]]</f>
        <v>12.870000000000001</v>
      </c>
      <c r="P8332" s="89" cm="1">
        <f t="array" ref="P8332">IF(ISNUMBER(_34_KNMI_Stations[[#This Row],[Etmaal temperatuur °C]]),IF(_34_KNMI_Stations[[#This Row],[Etmaal temperatuur °C]]&gt;stookgrens[],_34_KNMI_Stations[[#This Row],[Etmaal temperatuur °C]]-stookgrens[],0),"")</f>
        <v>0</v>
      </c>
    </row>
    <row r="8333" spans="1:16" x14ac:dyDescent="0.25">
      <c r="A8333">
        <v>319</v>
      </c>
      <c r="B8333" s="110">
        <v>45673</v>
      </c>
      <c r="C8333" s="89">
        <v>1.8</v>
      </c>
      <c r="D8333" s="89">
        <v>3.8</v>
      </c>
      <c r="E8333" s="96">
        <v>154</v>
      </c>
      <c r="F8333" s="89">
        <v>-0.1</v>
      </c>
      <c r="G8333" s="89">
        <v>1036.4000000000001</v>
      </c>
      <c r="H8333">
        <v>0.99</v>
      </c>
      <c r="I8333" t="s">
        <v>21</v>
      </c>
      <c r="J8333">
        <v>1.1000000000000001</v>
      </c>
      <c r="K8333">
        <v>1</v>
      </c>
      <c r="L8333">
        <v>2025</v>
      </c>
      <c r="M8333" t="s">
        <v>112</v>
      </c>
      <c r="N8333" s="89" cm="1">
        <f t="array" ref="N8333">IF(ISNUMBER(_34_KNMI_Stations[[#This Row],[Etmaal temperatuur °C]]),IF(_34_KNMI_Stations[[#This Row],[Etmaal temperatuur °C]]&lt;stookgrens[],stookgrens[]-_34_KNMI_Stations[[#This Row],[Etmaal temperatuur °C]],0),"")</f>
        <v>14.2</v>
      </c>
      <c r="O8333" s="89">
        <f>_34_KNMI_Stations[[#This Row],[graaddagen]]*_34_KNMI_Stations[[#This Row],[Gewogen factor]]</f>
        <v>15.620000000000001</v>
      </c>
      <c r="P8333" s="89" cm="1">
        <f t="array" ref="P8333">IF(ISNUMBER(_34_KNMI_Stations[[#This Row],[Etmaal temperatuur °C]]),IF(_34_KNMI_Stations[[#This Row],[Etmaal temperatuur °C]]&gt;stookgrens[],_34_KNMI_Stations[[#This Row],[Etmaal temperatuur °C]]-stookgrens[],0),"")</f>
        <v>0</v>
      </c>
    </row>
    <row r="8334" spans="1:16" x14ac:dyDescent="0.25">
      <c r="A8334">
        <v>319</v>
      </c>
      <c r="B8334" s="110">
        <v>45674</v>
      </c>
      <c r="C8334" s="89">
        <v>1.5</v>
      </c>
      <c r="D8334" s="89">
        <v>1.9</v>
      </c>
      <c r="E8334" s="96">
        <v>121</v>
      </c>
      <c r="F8334" s="89">
        <v>0</v>
      </c>
      <c r="G8334" s="89">
        <v>1037.0999999999999</v>
      </c>
      <c r="H8334">
        <v>0.95</v>
      </c>
      <c r="I8334" t="s">
        <v>21</v>
      </c>
      <c r="J8334">
        <v>1.1000000000000001</v>
      </c>
      <c r="K8334">
        <v>1</v>
      </c>
      <c r="L8334">
        <v>2025</v>
      </c>
      <c r="M8334" t="s">
        <v>112</v>
      </c>
      <c r="N8334" s="89" cm="1">
        <f t="array" ref="N8334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8334" s="89">
        <f>_34_KNMI_Stations[[#This Row],[graaddagen]]*_34_KNMI_Stations[[#This Row],[Gewogen factor]]</f>
        <v>17.710000000000004</v>
      </c>
      <c r="P8334" s="89" cm="1">
        <f t="array" ref="P8334">IF(ISNUMBER(_34_KNMI_Stations[[#This Row],[Etmaal temperatuur °C]]),IF(_34_KNMI_Stations[[#This Row],[Etmaal temperatuur °C]]&gt;stookgrens[],_34_KNMI_Stations[[#This Row],[Etmaal temperatuur °C]]-stookgrens[],0),"")</f>
        <v>0</v>
      </c>
    </row>
    <row r="8335" spans="1:16" x14ac:dyDescent="0.25">
      <c r="A8335">
        <v>319</v>
      </c>
      <c r="B8335" s="110">
        <v>45675</v>
      </c>
      <c r="C8335" s="89">
        <v>2.2000000000000002</v>
      </c>
      <c r="D8335" s="89">
        <v>-0.2</v>
      </c>
      <c r="E8335" s="96">
        <v>88</v>
      </c>
      <c r="F8335" s="89">
        <v>-0.1</v>
      </c>
      <c r="G8335" s="89">
        <v>1030.8</v>
      </c>
      <c r="H8335">
        <v>0.94</v>
      </c>
      <c r="I8335" t="s">
        <v>21</v>
      </c>
      <c r="J8335">
        <v>1.1000000000000001</v>
      </c>
      <c r="K8335">
        <v>1</v>
      </c>
      <c r="L8335">
        <v>2025</v>
      </c>
      <c r="M8335" t="s">
        <v>112</v>
      </c>
      <c r="N8335" s="89" cm="1">
        <f t="array" ref="N8335">IF(ISNUMBER(_34_KNMI_Stations[[#This Row],[Etmaal temperatuur °C]]),IF(_34_KNMI_Stations[[#This Row],[Etmaal temperatuur °C]]&lt;stookgrens[],stookgrens[]-_34_KNMI_Stations[[#This Row],[Etmaal temperatuur °C]],0),"")</f>
        <v>18.2</v>
      </c>
      <c r="O8335" s="89">
        <f>_34_KNMI_Stations[[#This Row],[graaddagen]]*_34_KNMI_Stations[[#This Row],[Gewogen factor]]</f>
        <v>20.02</v>
      </c>
      <c r="P8335" s="89" cm="1">
        <f t="array" ref="P8335">IF(ISNUMBER(_34_KNMI_Stations[[#This Row],[Etmaal temperatuur °C]]),IF(_34_KNMI_Stations[[#This Row],[Etmaal temperatuur °C]]&gt;stookgrens[],_34_KNMI_Stations[[#This Row],[Etmaal temperatuur °C]]-stookgrens[],0),"")</f>
        <v>0</v>
      </c>
    </row>
    <row r="8336" spans="1:16" x14ac:dyDescent="0.25">
      <c r="A8336">
        <v>319</v>
      </c>
      <c r="B8336" s="110">
        <v>45676</v>
      </c>
      <c r="C8336" s="89">
        <v>1.3</v>
      </c>
      <c r="D8336" s="89">
        <v>-0.1</v>
      </c>
      <c r="E8336" s="96">
        <v>102</v>
      </c>
      <c r="F8336" s="89">
        <v>0</v>
      </c>
      <c r="G8336" s="89">
        <v>1023.2</v>
      </c>
      <c r="H8336">
        <v>0.9</v>
      </c>
      <c r="I8336" t="s">
        <v>21</v>
      </c>
      <c r="J8336">
        <v>1.1000000000000001</v>
      </c>
      <c r="K8336">
        <v>1</v>
      </c>
      <c r="L8336">
        <v>2025</v>
      </c>
      <c r="M8336" t="s">
        <v>112</v>
      </c>
      <c r="N8336" s="89" cm="1">
        <f t="array" ref="N8336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8336" s="89">
        <f>_34_KNMI_Stations[[#This Row],[graaddagen]]*_34_KNMI_Stations[[#This Row],[Gewogen factor]]</f>
        <v>19.910000000000004</v>
      </c>
      <c r="P8336" s="89" cm="1">
        <f t="array" ref="P8336">IF(ISNUMBER(_34_KNMI_Stations[[#This Row],[Etmaal temperatuur °C]]),IF(_34_KNMI_Stations[[#This Row],[Etmaal temperatuur °C]]&gt;stookgrens[],_34_KNMI_Stations[[#This Row],[Etmaal temperatuur °C]]-stookgrens[],0),"")</f>
        <v>0</v>
      </c>
    </row>
    <row r="8337" spans="1:16" x14ac:dyDescent="0.25">
      <c r="A8337">
        <v>319</v>
      </c>
      <c r="B8337" s="110">
        <v>45677</v>
      </c>
      <c r="C8337" s="89">
        <v>1.8</v>
      </c>
      <c r="D8337" s="89">
        <v>0</v>
      </c>
      <c r="E8337" s="96">
        <v>116</v>
      </c>
      <c r="F8337" s="89">
        <v>-0.1</v>
      </c>
      <c r="G8337" s="89">
        <v>1019.9</v>
      </c>
      <c r="H8337">
        <v>0.93</v>
      </c>
      <c r="I8337" t="s">
        <v>21</v>
      </c>
      <c r="J8337">
        <v>1.1000000000000001</v>
      </c>
      <c r="K8337">
        <v>1</v>
      </c>
      <c r="L8337">
        <v>2025</v>
      </c>
      <c r="M8337" t="s">
        <v>113</v>
      </c>
      <c r="N8337" s="89" cm="1">
        <f t="array" ref="N8337">IF(ISNUMBER(_34_KNMI_Stations[[#This Row],[Etmaal temperatuur °C]]),IF(_34_KNMI_Stations[[#This Row],[Etmaal temperatuur °C]]&lt;stookgrens[],stookgrens[]-_34_KNMI_Stations[[#This Row],[Etmaal temperatuur °C]],0),"")</f>
        <v>18</v>
      </c>
      <c r="O8337" s="89">
        <f>_34_KNMI_Stations[[#This Row],[graaddagen]]*_34_KNMI_Stations[[#This Row],[Gewogen factor]]</f>
        <v>19.8</v>
      </c>
      <c r="P8337" s="89" cm="1">
        <f t="array" ref="P8337">IF(ISNUMBER(_34_KNMI_Stations[[#This Row],[Etmaal temperatuur °C]]),IF(_34_KNMI_Stations[[#This Row],[Etmaal temperatuur °C]]&gt;stookgrens[],_34_KNMI_Stations[[#This Row],[Etmaal temperatuur °C]]-stookgrens[],0),"")</f>
        <v>0</v>
      </c>
    </row>
    <row r="8338" spans="1:16" x14ac:dyDescent="0.25">
      <c r="A8338">
        <v>319</v>
      </c>
      <c r="B8338" s="110">
        <v>45678</v>
      </c>
      <c r="C8338" s="89">
        <v>2.1</v>
      </c>
      <c r="D8338" s="89">
        <v>-1</v>
      </c>
      <c r="E8338" s="96">
        <v>175</v>
      </c>
      <c r="F8338" s="89">
        <v>0</v>
      </c>
      <c r="G8338" s="89">
        <v>1015.6</v>
      </c>
      <c r="H8338">
        <v>0.97</v>
      </c>
      <c r="I8338" t="s">
        <v>21</v>
      </c>
      <c r="J8338">
        <v>1.1000000000000001</v>
      </c>
      <c r="K8338">
        <v>1</v>
      </c>
      <c r="L8338">
        <v>2025</v>
      </c>
      <c r="M8338" t="s">
        <v>113</v>
      </c>
      <c r="N8338" s="89" cm="1">
        <f t="array" ref="N8338">IF(ISNUMBER(_34_KNMI_Stations[[#This Row],[Etmaal temperatuur °C]]),IF(_34_KNMI_Stations[[#This Row],[Etmaal temperatuur °C]]&lt;stookgrens[],stookgrens[]-_34_KNMI_Stations[[#This Row],[Etmaal temperatuur °C]],0),"")</f>
        <v>19</v>
      </c>
      <c r="O8338" s="89">
        <f>_34_KNMI_Stations[[#This Row],[graaddagen]]*_34_KNMI_Stations[[#This Row],[Gewogen factor]]</f>
        <v>20.900000000000002</v>
      </c>
      <c r="P8338" s="89" cm="1">
        <f t="array" ref="P8338">IF(ISNUMBER(_34_KNMI_Stations[[#This Row],[Etmaal temperatuur °C]]),IF(_34_KNMI_Stations[[#This Row],[Etmaal temperatuur °C]]&gt;stookgrens[],_34_KNMI_Stations[[#This Row],[Etmaal temperatuur °C]]-stookgrens[],0),"")</f>
        <v>0</v>
      </c>
    </row>
    <row r="8339" spans="1:16" x14ac:dyDescent="0.25">
      <c r="A8339">
        <v>319</v>
      </c>
      <c r="B8339" s="110">
        <v>45679</v>
      </c>
      <c r="C8339" s="89">
        <v>2</v>
      </c>
      <c r="D8339" s="89">
        <v>2.1</v>
      </c>
      <c r="E8339" s="96">
        <v>86</v>
      </c>
      <c r="F8339" s="89">
        <v>8.8000000000000007</v>
      </c>
      <c r="G8339" s="89">
        <v>1003.8</v>
      </c>
      <c r="H8339">
        <v>0.97</v>
      </c>
      <c r="I8339" t="s">
        <v>21</v>
      </c>
      <c r="J8339">
        <v>1.1000000000000001</v>
      </c>
      <c r="K8339">
        <v>1</v>
      </c>
      <c r="L8339">
        <v>2025</v>
      </c>
      <c r="M8339" t="s">
        <v>113</v>
      </c>
      <c r="N8339" s="89" cm="1">
        <f t="array" ref="N8339">IF(ISNUMBER(_34_KNMI_Stations[[#This Row],[Etmaal temperatuur °C]]),IF(_34_KNMI_Stations[[#This Row],[Etmaal temperatuur °C]]&lt;stookgrens[],stookgrens[]-_34_KNMI_Stations[[#This Row],[Etmaal temperatuur °C]],0),"")</f>
        <v>15.9</v>
      </c>
      <c r="O8339" s="89">
        <f>_34_KNMI_Stations[[#This Row],[graaddagen]]*_34_KNMI_Stations[[#This Row],[Gewogen factor]]</f>
        <v>17.490000000000002</v>
      </c>
      <c r="P8339" s="89" cm="1">
        <f t="array" ref="P8339">IF(ISNUMBER(_34_KNMI_Stations[[#This Row],[Etmaal temperatuur °C]]),IF(_34_KNMI_Stations[[#This Row],[Etmaal temperatuur °C]]&gt;stookgrens[],_34_KNMI_Stations[[#This Row],[Etmaal temperatuur °C]]-stookgrens[],0),"")</f>
        <v>0</v>
      </c>
    </row>
    <row r="8340" spans="1:16" x14ac:dyDescent="0.25">
      <c r="A8340">
        <v>319</v>
      </c>
      <c r="B8340" s="110">
        <v>45680</v>
      </c>
      <c r="C8340" s="89">
        <v>6.8</v>
      </c>
      <c r="D8340" s="89">
        <v>5.6</v>
      </c>
      <c r="E8340" s="96">
        <v>269</v>
      </c>
      <c r="F8340" s="89">
        <v>1.7</v>
      </c>
      <c r="G8340" s="89">
        <v>1005</v>
      </c>
      <c r="H8340">
        <v>0.85</v>
      </c>
      <c r="I8340" t="s">
        <v>21</v>
      </c>
      <c r="J8340">
        <v>1.1000000000000001</v>
      </c>
      <c r="K8340">
        <v>1</v>
      </c>
      <c r="L8340">
        <v>2025</v>
      </c>
      <c r="M8340" t="s">
        <v>113</v>
      </c>
      <c r="N8340" s="89" cm="1">
        <f t="array" ref="N8340">IF(ISNUMBER(_34_KNMI_Stations[[#This Row],[Etmaal temperatuur °C]]),IF(_34_KNMI_Stations[[#This Row],[Etmaal temperatuur °C]]&lt;stookgrens[],stookgrens[]-_34_KNMI_Stations[[#This Row],[Etmaal temperatuur °C]],0),"")</f>
        <v>12.4</v>
      </c>
      <c r="O8340" s="89">
        <f>_34_KNMI_Stations[[#This Row],[graaddagen]]*_34_KNMI_Stations[[#This Row],[Gewogen factor]]</f>
        <v>13.640000000000002</v>
      </c>
      <c r="P8340" s="89" cm="1">
        <f t="array" ref="P8340">IF(ISNUMBER(_34_KNMI_Stations[[#This Row],[Etmaal temperatuur °C]]),IF(_34_KNMI_Stations[[#This Row],[Etmaal temperatuur °C]]&gt;stookgrens[],_34_KNMI_Stations[[#This Row],[Etmaal temperatuur °C]]-stookgrens[],0),"")</f>
        <v>0</v>
      </c>
    </row>
    <row r="8341" spans="1:16" x14ac:dyDescent="0.25">
      <c r="A8341">
        <v>319</v>
      </c>
      <c r="B8341" s="110">
        <v>45681</v>
      </c>
      <c r="C8341" s="89">
        <v>7.4</v>
      </c>
      <c r="D8341" s="89">
        <v>8.3000000000000007</v>
      </c>
      <c r="E8341" s="96">
        <v>113</v>
      </c>
      <c r="F8341" s="89">
        <v>1.7</v>
      </c>
      <c r="G8341" s="89">
        <v>1001.7</v>
      </c>
      <c r="H8341">
        <v>0.84</v>
      </c>
      <c r="I8341" t="s">
        <v>21</v>
      </c>
      <c r="J8341">
        <v>1.1000000000000001</v>
      </c>
      <c r="K8341">
        <v>1</v>
      </c>
      <c r="L8341">
        <v>2025</v>
      </c>
      <c r="M8341" t="s">
        <v>113</v>
      </c>
      <c r="N8341" s="89" cm="1">
        <f t="array" ref="N8341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8341" s="89">
        <f>_34_KNMI_Stations[[#This Row],[graaddagen]]*_34_KNMI_Stations[[#This Row],[Gewogen factor]]</f>
        <v>10.67</v>
      </c>
      <c r="P8341" s="89" cm="1">
        <f t="array" ref="P8341">IF(ISNUMBER(_34_KNMI_Stations[[#This Row],[Etmaal temperatuur °C]]),IF(_34_KNMI_Stations[[#This Row],[Etmaal temperatuur °C]]&gt;stookgrens[],_34_KNMI_Stations[[#This Row],[Etmaal temperatuur °C]]-stookgrens[],0),"")</f>
        <v>0</v>
      </c>
    </row>
    <row r="8342" spans="1:16" x14ac:dyDescent="0.25">
      <c r="A8342">
        <v>319</v>
      </c>
      <c r="B8342" s="110">
        <v>45682</v>
      </c>
      <c r="C8342" s="89">
        <v>2.1</v>
      </c>
      <c r="D8342" s="89">
        <v>5.6</v>
      </c>
      <c r="E8342" s="96">
        <v>231</v>
      </c>
      <c r="F8342" s="89">
        <v>9</v>
      </c>
      <c r="G8342" s="89">
        <v>1005</v>
      </c>
      <c r="H8342">
        <v>0.92</v>
      </c>
      <c r="I8342" t="s">
        <v>21</v>
      </c>
      <c r="J8342">
        <v>1.1000000000000001</v>
      </c>
      <c r="K8342">
        <v>1</v>
      </c>
      <c r="L8342">
        <v>2025</v>
      </c>
      <c r="M8342" t="s">
        <v>113</v>
      </c>
      <c r="N8342" s="89" cm="1">
        <f t="array" ref="N8342">IF(ISNUMBER(_34_KNMI_Stations[[#This Row],[Etmaal temperatuur °C]]),IF(_34_KNMI_Stations[[#This Row],[Etmaal temperatuur °C]]&lt;stookgrens[],stookgrens[]-_34_KNMI_Stations[[#This Row],[Etmaal temperatuur °C]],0),"")</f>
        <v>12.4</v>
      </c>
      <c r="O8342" s="89">
        <f>_34_KNMI_Stations[[#This Row],[graaddagen]]*_34_KNMI_Stations[[#This Row],[Gewogen factor]]</f>
        <v>13.640000000000002</v>
      </c>
      <c r="P8342" s="89" cm="1">
        <f t="array" ref="P8342">IF(ISNUMBER(_34_KNMI_Stations[[#This Row],[Etmaal temperatuur °C]]),IF(_34_KNMI_Stations[[#This Row],[Etmaal temperatuur °C]]&gt;stookgrens[],_34_KNMI_Stations[[#This Row],[Etmaal temperatuur °C]]-stookgrens[],0),"")</f>
        <v>0</v>
      </c>
    </row>
    <row r="8343" spans="1:16" x14ac:dyDescent="0.25">
      <c r="A8343">
        <v>319</v>
      </c>
      <c r="B8343" s="110">
        <v>45683</v>
      </c>
      <c r="C8343" s="89">
        <v>4</v>
      </c>
      <c r="D8343" s="89">
        <v>4.5999999999999996</v>
      </c>
      <c r="E8343" s="96">
        <v>413</v>
      </c>
      <c r="F8343" s="89">
        <v>3.5</v>
      </c>
      <c r="G8343" s="89">
        <v>1002</v>
      </c>
      <c r="H8343">
        <v>0.84</v>
      </c>
      <c r="I8343" t="s">
        <v>21</v>
      </c>
      <c r="J8343">
        <v>1.1000000000000001</v>
      </c>
      <c r="K8343">
        <v>1</v>
      </c>
      <c r="L8343">
        <v>2025</v>
      </c>
      <c r="M8343" t="s">
        <v>113</v>
      </c>
      <c r="N8343" s="89" cm="1">
        <f t="array" ref="N8343">IF(ISNUMBER(_34_KNMI_Stations[[#This Row],[Etmaal temperatuur °C]]),IF(_34_KNMI_Stations[[#This Row],[Etmaal temperatuur °C]]&lt;stookgrens[],stookgrens[]-_34_KNMI_Stations[[#This Row],[Etmaal temperatuur °C]],0),"")</f>
        <v>13.4</v>
      </c>
      <c r="O8343" s="89">
        <f>_34_KNMI_Stations[[#This Row],[graaddagen]]*_34_KNMI_Stations[[#This Row],[Gewogen factor]]</f>
        <v>14.740000000000002</v>
      </c>
      <c r="P8343" s="89" cm="1">
        <f t="array" ref="P8343">IF(ISNUMBER(_34_KNMI_Stations[[#This Row],[Etmaal temperatuur °C]]),IF(_34_KNMI_Stations[[#This Row],[Etmaal temperatuur °C]]&gt;stookgrens[],_34_KNMI_Stations[[#This Row],[Etmaal temperatuur °C]]-stookgrens[],0),"")</f>
        <v>0</v>
      </c>
    </row>
    <row r="8344" spans="1:16" x14ac:dyDescent="0.25">
      <c r="A8344">
        <v>319</v>
      </c>
      <c r="B8344" s="110">
        <v>45684</v>
      </c>
      <c r="C8344" s="89">
        <v>8.1999999999999993</v>
      </c>
      <c r="D8344" s="89">
        <v>9.6</v>
      </c>
      <c r="E8344" s="96">
        <v>541</v>
      </c>
      <c r="F8344" s="89">
        <v>4.9000000000000004</v>
      </c>
      <c r="G8344" s="89">
        <v>988.5</v>
      </c>
      <c r="H8344">
        <v>0.73</v>
      </c>
      <c r="I8344" t="s">
        <v>21</v>
      </c>
      <c r="J8344">
        <v>1.1000000000000001</v>
      </c>
      <c r="K8344">
        <v>1</v>
      </c>
      <c r="L8344">
        <v>2025</v>
      </c>
      <c r="M8344" t="s">
        <v>114</v>
      </c>
      <c r="N8344" s="89" cm="1">
        <f t="array" ref="N8344">IF(ISNUMBER(_34_KNMI_Stations[[#This Row],[Etmaal temperatuur °C]]),IF(_34_KNMI_Stations[[#This Row],[Etmaal temperatuur °C]]&lt;stookgrens[],stookgrens[]-_34_KNMI_Stations[[#This Row],[Etmaal temperatuur °C]],0),"")</f>
        <v>8.4</v>
      </c>
      <c r="O8344" s="89">
        <f>_34_KNMI_Stations[[#This Row],[graaddagen]]*_34_KNMI_Stations[[#This Row],[Gewogen factor]]</f>
        <v>9.240000000000002</v>
      </c>
      <c r="P8344" s="89" cm="1">
        <f t="array" ref="P8344">IF(ISNUMBER(_34_KNMI_Stations[[#This Row],[Etmaal temperatuur °C]]),IF(_34_KNMI_Stations[[#This Row],[Etmaal temperatuur °C]]&gt;stookgrens[],_34_KNMI_Stations[[#This Row],[Etmaal temperatuur °C]]-stookgrens[],0),"")</f>
        <v>0</v>
      </c>
    </row>
    <row r="8345" spans="1:16" x14ac:dyDescent="0.25">
      <c r="A8345">
        <v>319</v>
      </c>
      <c r="B8345" s="110">
        <v>45685</v>
      </c>
      <c r="C8345" s="89">
        <v>7.6</v>
      </c>
      <c r="D8345" s="89">
        <v>8.5</v>
      </c>
      <c r="E8345" s="96">
        <v>192</v>
      </c>
      <c r="F8345" s="89">
        <v>2.1</v>
      </c>
      <c r="G8345" s="89">
        <v>989.5</v>
      </c>
      <c r="H8345">
        <v>0.79</v>
      </c>
      <c r="I8345" t="s">
        <v>21</v>
      </c>
      <c r="J8345">
        <v>1.1000000000000001</v>
      </c>
      <c r="K8345">
        <v>1</v>
      </c>
      <c r="L8345">
        <v>2025</v>
      </c>
      <c r="M8345" t="s">
        <v>114</v>
      </c>
      <c r="N8345" s="89" cm="1">
        <f t="array" ref="N8345">IF(ISNUMBER(_34_KNMI_Stations[[#This Row],[Etmaal temperatuur °C]]),IF(_34_KNMI_Stations[[#This Row],[Etmaal temperatuur °C]]&lt;stookgrens[],stookgrens[]-_34_KNMI_Stations[[#This Row],[Etmaal temperatuur °C]],0),"")</f>
        <v>9.5</v>
      </c>
      <c r="O8345" s="89">
        <f>_34_KNMI_Stations[[#This Row],[graaddagen]]*_34_KNMI_Stations[[#This Row],[Gewogen factor]]</f>
        <v>10.450000000000001</v>
      </c>
      <c r="P8345" s="89" cm="1">
        <f t="array" ref="P8345">IF(ISNUMBER(_34_KNMI_Stations[[#This Row],[Etmaal temperatuur °C]]),IF(_34_KNMI_Stations[[#This Row],[Etmaal temperatuur °C]]&gt;stookgrens[],_34_KNMI_Stations[[#This Row],[Etmaal temperatuur °C]]-stookgrens[],0),"")</f>
        <v>0</v>
      </c>
    </row>
    <row r="8346" spans="1:16" x14ac:dyDescent="0.25">
      <c r="A8346">
        <v>319</v>
      </c>
      <c r="B8346" s="110">
        <v>45686</v>
      </c>
      <c r="C8346" s="89">
        <v>5.3</v>
      </c>
      <c r="D8346" s="89">
        <v>7.5</v>
      </c>
      <c r="E8346" s="96">
        <v>436</v>
      </c>
      <c r="F8346" s="89">
        <v>3.1</v>
      </c>
      <c r="G8346" s="89">
        <v>1003.9</v>
      </c>
      <c r="H8346">
        <v>0.85</v>
      </c>
      <c r="I8346" t="s">
        <v>21</v>
      </c>
      <c r="J8346">
        <v>1.1000000000000001</v>
      </c>
      <c r="K8346">
        <v>1</v>
      </c>
      <c r="L8346">
        <v>2025</v>
      </c>
      <c r="M8346" t="s">
        <v>114</v>
      </c>
      <c r="N8346" s="89" cm="1">
        <f t="array" ref="N8346">IF(ISNUMBER(_34_KNMI_Stations[[#This Row],[Etmaal temperatuur °C]]),IF(_34_KNMI_Stations[[#This Row],[Etmaal temperatuur °C]]&lt;stookgrens[],stookgrens[]-_34_KNMI_Stations[[#This Row],[Etmaal temperatuur °C]],0),"")</f>
        <v>10.5</v>
      </c>
      <c r="O8346" s="89">
        <f>_34_KNMI_Stations[[#This Row],[graaddagen]]*_34_KNMI_Stations[[#This Row],[Gewogen factor]]</f>
        <v>11.55</v>
      </c>
      <c r="P8346" s="89" cm="1">
        <f t="array" ref="P8346">IF(ISNUMBER(_34_KNMI_Stations[[#This Row],[Etmaal temperatuur °C]]),IF(_34_KNMI_Stations[[#This Row],[Etmaal temperatuur °C]]&gt;stookgrens[],_34_KNMI_Stations[[#This Row],[Etmaal temperatuur °C]]-stookgrens[],0),"")</f>
        <v>0</v>
      </c>
    </row>
    <row r="8347" spans="1:16" x14ac:dyDescent="0.25">
      <c r="A8347">
        <v>319</v>
      </c>
      <c r="B8347" s="110">
        <v>45687</v>
      </c>
      <c r="C8347" s="89">
        <v>3.5</v>
      </c>
      <c r="D8347" s="89">
        <v>5.0999999999999996</v>
      </c>
      <c r="E8347" s="96">
        <v>217</v>
      </c>
      <c r="F8347" s="89">
        <v>7.4</v>
      </c>
      <c r="G8347" s="89">
        <v>1017.7</v>
      </c>
      <c r="H8347">
        <v>0.9</v>
      </c>
      <c r="I8347" t="s">
        <v>21</v>
      </c>
      <c r="J8347">
        <v>1.1000000000000001</v>
      </c>
      <c r="K8347">
        <v>1</v>
      </c>
      <c r="L8347">
        <v>2025</v>
      </c>
      <c r="M8347" t="s">
        <v>114</v>
      </c>
      <c r="N8347" s="89" cm="1">
        <f t="array" ref="N8347">IF(ISNUMBER(_34_KNMI_Stations[[#This Row],[Etmaal temperatuur °C]]),IF(_34_KNMI_Stations[[#This Row],[Etmaal temperatuur °C]]&lt;stookgrens[],stookgrens[]-_34_KNMI_Stations[[#This Row],[Etmaal temperatuur °C]],0),"")</f>
        <v>12.9</v>
      </c>
      <c r="O8347" s="89">
        <f>_34_KNMI_Stations[[#This Row],[graaddagen]]*_34_KNMI_Stations[[#This Row],[Gewogen factor]]</f>
        <v>14.190000000000001</v>
      </c>
      <c r="P8347" s="89" cm="1">
        <f t="array" ref="P8347">IF(ISNUMBER(_34_KNMI_Stations[[#This Row],[Etmaal temperatuur °C]]),IF(_34_KNMI_Stations[[#This Row],[Etmaal temperatuur °C]]&gt;stookgrens[],_34_KNMI_Stations[[#This Row],[Etmaal temperatuur °C]]-stookgrens[],0),"")</f>
        <v>0</v>
      </c>
    </row>
    <row r="8348" spans="1:16" x14ac:dyDescent="0.25">
      <c r="A8348">
        <v>319</v>
      </c>
      <c r="B8348" s="110">
        <v>45688</v>
      </c>
      <c r="C8348" s="89">
        <v>1.9</v>
      </c>
      <c r="D8348" s="89">
        <v>3</v>
      </c>
      <c r="E8348" s="96">
        <v>322</v>
      </c>
      <c r="F8348" s="89">
        <v>0</v>
      </c>
      <c r="G8348" s="89">
        <v>1028.0999999999999</v>
      </c>
      <c r="H8348">
        <v>0.89</v>
      </c>
      <c r="I8348" t="s">
        <v>21</v>
      </c>
      <c r="J8348">
        <v>1.1000000000000001</v>
      </c>
      <c r="K8348">
        <v>1</v>
      </c>
      <c r="L8348">
        <v>2025</v>
      </c>
      <c r="M8348" t="s">
        <v>114</v>
      </c>
      <c r="N8348" s="89" cm="1">
        <f t="array" ref="N8348">IF(ISNUMBER(_34_KNMI_Stations[[#This Row],[Etmaal temperatuur °C]]),IF(_34_KNMI_Stations[[#This Row],[Etmaal temperatuur °C]]&lt;stookgrens[],stookgrens[]-_34_KNMI_Stations[[#This Row],[Etmaal temperatuur °C]],0),"")</f>
        <v>15</v>
      </c>
      <c r="O8348" s="89">
        <f>_34_KNMI_Stations[[#This Row],[graaddagen]]*_34_KNMI_Stations[[#This Row],[Gewogen factor]]</f>
        <v>16.5</v>
      </c>
      <c r="P8348" s="89" cm="1">
        <f t="array" ref="P8348">IF(ISNUMBER(_34_KNMI_Stations[[#This Row],[Etmaal temperatuur °C]]),IF(_34_KNMI_Stations[[#This Row],[Etmaal temperatuur °C]]&gt;stookgrens[],_34_KNMI_Stations[[#This Row],[Etmaal temperatuur °C]]-stookgrens[],0),"")</f>
        <v>0</v>
      </c>
    </row>
    <row r="8349" spans="1:16" x14ac:dyDescent="0.25">
      <c r="A8349">
        <v>319</v>
      </c>
      <c r="B8349" s="110">
        <v>45689</v>
      </c>
      <c r="C8349" s="89">
        <v>1.6</v>
      </c>
      <c r="D8349" s="89">
        <v>1.4</v>
      </c>
      <c r="E8349" s="96">
        <v>770</v>
      </c>
      <c r="F8349" s="89">
        <v>0</v>
      </c>
      <c r="G8349" s="89">
        <v>1030.8</v>
      </c>
      <c r="H8349">
        <v>0.83</v>
      </c>
      <c r="I8349" t="s">
        <v>21</v>
      </c>
      <c r="J8349">
        <v>1.1000000000000001</v>
      </c>
      <c r="K8349">
        <v>2</v>
      </c>
      <c r="L8349">
        <v>2025</v>
      </c>
      <c r="M8349" t="s">
        <v>114</v>
      </c>
      <c r="N8349" s="89" cm="1">
        <f t="array" ref="N8349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8349" s="89">
        <f>_34_KNMI_Stations[[#This Row],[graaddagen]]*_34_KNMI_Stations[[#This Row],[Gewogen factor]]</f>
        <v>18.260000000000002</v>
      </c>
      <c r="P8349" s="89" cm="1">
        <f t="array" ref="P8349">IF(ISNUMBER(_34_KNMI_Stations[[#This Row],[Etmaal temperatuur °C]]),IF(_34_KNMI_Stations[[#This Row],[Etmaal temperatuur °C]]&gt;stookgrens[],_34_KNMI_Stations[[#This Row],[Etmaal temperatuur °C]]-stookgrens[],0),"")</f>
        <v>0</v>
      </c>
    </row>
    <row r="8350" spans="1:16" x14ac:dyDescent="0.25">
      <c r="A8350">
        <v>319</v>
      </c>
      <c r="B8350" s="110">
        <v>45690</v>
      </c>
      <c r="C8350" s="89">
        <v>1.5</v>
      </c>
      <c r="D8350" s="89">
        <v>0.4</v>
      </c>
      <c r="E8350" s="96">
        <v>863</v>
      </c>
      <c r="F8350" s="89">
        <v>0</v>
      </c>
      <c r="G8350" s="89">
        <v>1025.4000000000001</v>
      </c>
      <c r="H8350">
        <v>0.84</v>
      </c>
      <c r="I8350" t="s">
        <v>21</v>
      </c>
      <c r="J8350">
        <v>1.1000000000000001</v>
      </c>
      <c r="K8350">
        <v>2</v>
      </c>
      <c r="L8350">
        <v>2025</v>
      </c>
      <c r="M8350" t="s">
        <v>114</v>
      </c>
      <c r="N8350" s="89" cm="1">
        <f t="array" ref="N8350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8350" s="89">
        <f>_34_KNMI_Stations[[#This Row],[graaddagen]]*_34_KNMI_Stations[[#This Row],[Gewogen factor]]</f>
        <v>19.360000000000003</v>
      </c>
      <c r="P8350" s="89" cm="1">
        <f t="array" ref="P8350">IF(ISNUMBER(_34_KNMI_Stations[[#This Row],[Etmaal temperatuur °C]]),IF(_34_KNMI_Stations[[#This Row],[Etmaal temperatuur °C]]&gt;stookgrens[],_34_KNMI_Stations[[#This Row],[Etmaal temperatuur °C]]-stookgrens[],0),"")</f>
        <v>0</v>
      </c>
    </row>
    <row r="8351" spans="1:16" x14ac:dyDescent="0.25">
      <c r="A8351">
        <v>319</v>
      </c>
      <c r="B8351" s="110">
        <v>45691</v>
      </c>
      <c r="C8351" s="89">
        <v>2.4</v>
      </c>
      <c r="D8351" s="89">
        <v>2.2999999999999998</v>
      </c>
      <c r="E8351" s="96">
        <v>755</v>
      </c>
      <c r="F8351" s="89">
        <v>0</v>
      </c>
      <c r="G8351" s="89">
        <v>1027.0999999999999</v>
      </c>
      <c r="H8351">
        <v>0.87</v>
      </c>
      <c r="I8351" t="s">
        <v>21</v>
      </c>
      <c r="J8351">
        <v>1.1000000000000001</v>
      </c>
      <c r="K8351">
        <v>2</v>
      </c>
      <c r="L8351">
        <v>2025</v>
      </c>
      <c r="M8351" t="s">
        <v>115</v>
      </c>
      <c r="N8351" s="89" cm="1">
        <f t="array" ref="N8351">IF(ISNUMBER(_34_KNMI_Stations[[#This Row],[Etmaal temperatuur °C]]),IF(_34_KNMI_Stations[[#This Row],[Etmaal temperatuur °C]]&lt;stookgrens[],stookgrens[]-_34_KNMI_Stations[[#This Row],[Etmaal temperatuur °C]],0),"")</f>
        <v>15.7</v>
      </c>
      <c r="O8351" s="89">
        <f>_34_KNMI_Stations[[#This Row],[graaddagen]]*_34_KNMI_Stations[[#This Row],[Gewogen factor]]</f>
        <v>17.27</v>
      </c>
      <c r="P8351" s="89" cm="1">
        <f t="array" ref="P8351">IF(ISNUMBER(_34_KNMI_Stations[[#This Row],[Etmaal temperatuur °C]]),IF(_34_KNMI_Stations[[#This Row],[Etmaal temperatuur °C]]&gt;stookgrens[],_34_KNMI_Stations[[#This Row],[Etmaal temperatuur °C]]-stookgrens[],0),"")</f>
        <v>0</v>
      </c>
    </row>
    <row r="8352" spans="1:16" x14ac:dyDescent="0.25">
      <c r="A8352">
        <v>319</v>
      </c>
      <c r="B8352" s="110">
        <v>45692</v>
      </c>
      <c r="C8352" s="89">
        <v>4.7</v>
      </c>
      <c r="D8352" s="89">
        <v>2.1</v>
      </c>
      <c r="E8352" s="96">
        <v>238</v>
      </c>
      <c r="F8352" s="89">
        <v>-0.1</v>
      </c>
      <c r="G8352" s="89">
        <v>1027.7</v>
      </c>
      <c r="H8352">
        <v>0.89</v>
      </c>
      <c r="I8352" t="s">
        <v>21</v>
      </c>
      <c r="J8352">
        <v>1.1000000000000001</v>
      </c>
      <c r="K8352">
        <v>2</v>
      </c>
      <c r="L8352">
        <v>2025</v>
      </c>
      <c r="M8352" t="s">
        <v>115</v>
      </c>
      <c r="N8352" s="89" cm="1">
        <f t="array" ref="N8352">IF(ISNUMBER(_34_KNMI_Stations[[#This Row],[Etmaal temperatuur °C]]),IF(_34_KNMI_Stations[[#This Row],[Etmaal temperatuur °C]]&lt;stookgrens[],stookgrens[]-_34_KNMI_Stations[[#This Row],[Etmaal temperatuur °C]],0),"")</f>
        <v>15.9</v>
      </c>
      <c r="O8352" s="89">
        <f>_34_KNMI_Stations[[#This Row],[graaddagen]]*_34_KNMI_Stations[[#This Row],[Gewogen factor]]</f>
        <v>17.490000000000002</v>
      </c>
      <c r="P8352" s="89" cm="1">
        <f t="array" ref="P8352">IF(ISNUMBER(_34_KNMI_Stations[[#This Row],[Etmaal temperatuur °C]]),IF(_34_KNMI_Stations[[#This Row],[Etmaal temperatuur °C]]&gt;stookgrens[],_34_KNMI_Stations[[#This Row],[Etmaal temperatuur °C]]-stookgrens[],0),"")</f>
        <v>0</v>
      </c>
    </row>
    <row r="8353" spans="1:16" x14ac:dyDescent="0.25">
      <c r="A8353">
        <v>319</v>
      </c>
      <c r="B8353" s="110">
        <v>45693</v>
      </c>
      <c r="C8353" s="89">
        <v>3</v>
      </c>
      <c r="D8353" s="89">
        <v>4.7</v>
      </c>
      <c r="E8353" s="96">
        <v>400</v>
      </c>
      <c r="F8353" s="89">
        <v>0</v>
      </c>
      <c r="G8353" s="89">
        <v>1038.0999999999999</v>
      </c>
      <c r="H8353">
        <v>0.95</v>
      </c>
      <c r="I8353" t="s">
        <v>21</v>
      </c>
      <c r="J8353">
        <v>1.1000000000000001</v>
      </c>
      <c r="K8353">
        <v>2</v>
      </c>
      <c r="L8353">
        <v>2025</v>
      </c>
      <c r="M8353" t="s">
        <v>115</v>
      </c>
      <c r="N8353" s="89" cm="1">
        <f t="array" ref="N8353">IF(ISNUMBER(_34_KNMI_Stations[[#This Row],[Etmaal temperatuur °C]]),IF(_34_KNMI_Stations[[#This Row],[Etmaal temperatuur °C]]&lt;stookgrens[],stookgrens[]-_34_KNMI_Stations[[#This Row],[Etmaal temperatuur °C]],0),"")</f>
        <v>13.3</v>
      </c>
      <c r="O8353" s="89">
        <f>_34_KNMI_Stations[[#This Row],[graaddagen]]*_34_KNMI_Stations[[#This Row],[Gewogen factor]]</f>
        <v>14.630000000000003</v>
      </c>
      <c r="P8353" s="89" cm="1">
        <f t="array" ref="P8353">IF(ISNUMBER(_34_KNMI_Stations[[#This Row],[Etmaal temperatuur °C]]),IF(_34_KNMI_Stations[[#This Row],[Etmaal temperatuur °C]]&gt;stookgrens[],_34_KNMI_Stations[[#This Row],[Etmaal temperatuur °C]]-stookgrens[],0),"")</f>
        <v>0</v>
      </c>
    </row>
    <row r="8354" spans="1:16" x14ac:dyDescent="0.25">
      <c r="A8354">
        <v>319</v>
      </c>
      <c r="B8354" s="110">
        <v>45694</v>
      </c>
      <c r="C8354" s="89">
        <v>3.5</v>
      </c>
      <c r="D8354" s="89">
        <v>4.3</v>
      </c>
      <c r="E8354" s="96">
        <v>228</v>
      </c>
      <c r="F8354" s="89">
        <v>0</v>
      </c>
      <c r="G8354" s="89">
        <v>1040.5</v>
      </c>
      <c r="H8354">
        <v>0.9</v>
      </c>
      <c r="I8354" t="s">
        <v>21</v>
      </c>
      <c r="J8354">
        <v>1.1000000000000001</v>
      </c>
      <c r="K8354">
        <v>2</v>
      </c>
      <c r="L8354">
        <v>2025</v>
      </c>
      <c r="M8354" t="s">
        <v>115</v>
      </c>
      <c r="N8354" s="89" cm="1">
        <f t="array" ref="N8354">IF(ISNUMBER(_34_KNMI_Stations[[#This Row],[Etmaal temperatuur °C]]),IF(_34_KNMI_Stations[[#This Row],[Etmaal temperatuur °C]]&lt;stookgrens[],stookgrens[]-_34_KNMI_Stations[[#This Row],[Etmaal temperatuur °C]],0),"")</f>
        <v>13.7</v>
      </c>
      <c r="O8354" s="89">
        <f>_34_KNMI_Stations[[#This Row],[graaddagen]]*_34_KNMI_Stations[[#This Row],[Gewogen factor]]</f>
        <v>15.07</v>
      </c>
      <c r="P8354" s="89" cm="1">
        <f t="array" ref="P8354">IF(ISNUMBER(_34_KNMI_Stations[[#This Row],[Etmaal temperatuur °C]]),IF(_34_KNMI_Stations[[#This Row],[Etmaal temperatuur °C]]&gt;stookgrens[],_34_KNMI_Stations[[#This Row],[Etmaal temperatuur °C]]-stookgrens[],0),"")</f>
        <v>0</v>
      </c>
    </row>
    <row r="8355" spans="1:16" x14ac:dyDescent="0.25">
      <c r="A8355">
        <v>319</v>
      </c>
      <c r="B8355" s="110">
        <v>45695</v>
      </c>
      <c r="C8355" s="89">
        <v>6.6</v>
      </c>
      <c r="D8355" s="89">
        <v>3.5</v>
      </c>
      <c r="E8355" s="96">
        <v>117</v>
      </c>
      <c r="F8355" s="89">
        <v>-0.1</v>
      </c>
      <c r="G8355" s="89">
        <v>1025.0999999999999</v>
      </c>
      <c r="H8355">
        <v>0.77</v>
      </c>
      <c r="I8355" t="s">
        <v>21</v>
      </c>
      <c r="J8355">
        <v>1.1000000000000001</v>
      </c>
      <c r="K8355">
        <v>2</v>
      </c>
      <c r="L8355">
        <v>2025</v>
      </c>
      <c r="M8355" t="s">
        <v>115</v>
      </c>
      <c r="N8355" s="89" cm="1">
        <f t="array" ref="N8355">IF(ISNUMBER(_34_KNMI_Stations[[#This Row],[Etmaal temperatuur °C]]),IF(_34_KNMI_Stations[[#This Row],[Etmaal temperatuur °C]]&lt;stookgrens[],stookgrens[]-_34_KNMI_Stations[[#This Row],[Etmaal temperatuur °C]],0),"")</f>
        <v>14.5</v>
      </c>
      <c r="O8355" s="89">
        <f>_34_KNMI_Stations[[#This Row],[graaddagen]]*_34_KNMI_Stations[[#This Row],[Gewogen factor]]</f>
        <v>15.950000000000001</v>
      </c>
      <c r="P8355" s="89" cm="1">
        <f t="array" ref="P8355">IF(ISNUMBER(_34_KNMI_Stations[[#This Row],[Etmaal temperatuur °C]]),IF(_34_KNMI_Stations[[#This Row],[Etmaal temperatuur °C]]&gt;stookgrens[],_34_KNMI_Stations[[#This Row],[Etmaal temperatuur °C]]-stookgrens[],0),"")</f>
        <v>0</v>
      </c>
    </row>
    <row r="8356" spans="1:16" x14ac:dyDescent="0.25">
      <c r="A8356">
        <v>319</v>
      </c>
      <c r="B8356" s="110">
        <v>45696</v>
      </c>
      <c r="C8356" s="89">
        <v>3</v>
      </c>
      <c r="D8356" s="89">
        <v>5.9</v>
      </c>
      <c r="E8356" s="96">
        <v>492</v>
      </c>
      <c r="F8356" s="89">
        <v>0.1</v>
      </c>
      <c r="G8356" s="89">
        <v>1020.5</v>
      </c>
      <c r="H8356">
        <v>0.79</v>
      </c>
      <c r="I8356" t="s">
        <v>21</v>
      </c>
      <c r="J8356">
        <v>1.1000000000000001</v>
      </c>
      <c r="K8356">
        <v>2</v>
      </c>
      <c r="L8356">
        <v>2025</v>
      </c>
      <c r="M8356" t="s">
        <v>115</v>
      </c>
      <c r="N8356" s="89" cm="1">
        <f t="array" ref="N8356">IF(ISNUMBER(_34_KNMI_Stations[[#This Row],[Etmaal temperatuur °C]]),IF(_34_KNMI_Stations[[#This Row],[Etmaal temperatuur °C]]&lt;stookgrens[],stookgrens[]-_34_KNMI_Stations[[#This Row],[Etmaal temperatuur °C]],0),"")</f>
        <v>12.1</v>
      </c>
      <c r="O8356" s="89">
        <f>_34_KNMI_Stations[[#This Row],[graaddagen]]*_34_KNMI_Stations[[#This Row],[Gewogen factor]]</f>
        <v>13.31</v>
      </c>
      <c r="P8356" s="89" cm="1">
        <f t="array" ref="P8356">IF(ISNUMBER(_34_KNMI_Stations[[#This Row],[Etmaal temperatuur °C]]),IF(_34_KNMI_Stations[[#This Row],[Etmaal temperatuur °C]]&gt;stookgrens[],_34_KNMI_Stations[[#This Row],[Etmaal temperatuur °C]]-stookgrens[],0),"")</f>
        <v>0</v>
      </c>
    </row>
    <row r="8357" spans="1:16" x14ac:dyDescent="0.25">
      <c r="A8357">
        <v>319</v>
      </c>
      <c r="B8357" s="110">
        <v>45697</v>
      </c>
      <c r="C8357" s="89">
        <v>1.8</v>
      </c>
      <c r="D8357" s="89">
        <v>4.8</v>
      </c>
      <c r="E8357" s="96">
        <v>283</v>
      </c>
      <c r="F8357" s="89">
        <v>-0.1</v>
      </c>
      <c r="G8357" s="89">
        <v>1027.9000000000001</v>
      </c>
      <c r="H8357">
        <v>0.87</v>
      </c>
      <c r="I8357" t="s">
        <v>21</v>
      </c>
      <c r="J8357">
        <v>1.1000000000000001</v>
      </c>
      <c r="K8357">
        <v>2</v>
      </c>
      <c r="L8357">
        <v>2025</v>
      </c>
      <c r="M8357" t="s">
        <v>115</v>
      </c>
      <c r="N8357" s="89" cm="1">
        <f t="array" ref="N8357">IF(ISNUMBER(_34_KNMI_Stations[[#This Row],[Etmaal temperatuur °C]]),IF(_34_KNMI_Stations[[#This Row],[Etmaal temperatuur °C]]&lt;stookgrens[],stookgrens[]-_34_KNMI_Stations[[#This Row],[Etmaal temperatuur °C]],0),"")</f>
        <v>13.2</v>
      </c>
      <c r="O8357" s="89">
        <f>_34_KNMI_Stations[[#This Row],[graaddagen]]*_34_KNMI_Stations[[#This Row],[Gewogen factor]]</f>
        <v>14.52</v>
      </c>
      <c r="P8357" s="89" cm="1">
        <f t="array" ref="P8357">IF(ISNUMBER(_34_KNMI_Stations[[#This Row],[Etmaal temperatuur °C]]),IF(_34_KNMI_Stations[[#This Row],[Etmaal temperatuur °C]]&gt;stookgrens[],_34_KNMI_Stations[[#This Row],[Etmaal temperatuur °C]]-stookgrens[],0),"")</f>
        <v>0</v>
      </c>
    </row>
    <row r="8358" spans="1:16" x14ac:dyDescent="0.25">
      <c r="A8358">
        <v>319</v>
      </c>
      <c r="B8358" s="110">
        <v>45698</v>
      </c>
      <c r="C8358" s="89">
        <v>5.2</v>
      </c>
      <c r="D8358" s="89">
        <v>2.6</v>
      </c>
      <c r="E8358" s="96">
        <v>186</v>
      </c>
      <c r="F8358" s="89">
        <v>4.8</v>
      </c>
      <c r="G8358" s="89">
        <v>1021.9</v>
      </c>
      <c r="H8358">
        <v>0.87</v>
      </c>
      <c r="I8358" t="s">
        <v>21</v>
      </c>
      <c r="J8358">
        <v>1.1000000000000001</v>
      </c>
      <c r="K8358">
        <v>2</v>
      </c>
      <c r="L8358">
        <v>2025</v>
      </c>
      <c r="M8358" t="s">
        <v>116</v>
      </c>
      <c r="N8358" s="89" cm="1">
        <f t="array" ref="N8358">IF(ISNUMBER(_34_KNMI_Stations[[#This Row],[Etmaal temperatuur °C]]),IF(_34_KNMI_Stations[[#This Row],[Etmaal temperatuur °C]]&lt;stookgrens[],stookgrens[]-_34_KNMI_Stations[[#This Row],[Etmaal temperatuur °C]],0),"")</f>
        <v>15.4</v>
      </c>
      <c r="O8358" s="89">
        <f>_34_KNMI_Stations[[#This Row],[graaddagen]]*_34_KNMI_Stations[[#This Row],[Gewogen factor]]</f>
        <v>16.940000000000001</v>
      </c>
      <c r="P8358" s="89" cm="1">
        <f t="array" ref="P8358">IF(ISNUMBER(_34_KNMI_Stations[[#This Row],[Etmaal temperatuur °C]]),IF(_34_KNMI_Stations[[#This Row],[Etmaal temperatuur °C]]&gt;stookgrens[],_34_KNMI_Stations[[#This Row],[Etmaal temperatuur °C]]-stookgrens[],0),"")</f>
        <v>0</v>
      </c>
    </row>
    <row r="8359" spans="1:16" x14ac:dyDescent="0.25">
      <c r="A8359">
        <v>319</v>
      </c>
      <c r="B8359" s="110">
        <v>45699</v>
      </c>
      <c r="C8359" s="89">
        <v>2.6</v>
      </c>
      <c r="D8359" s="89">
        <v>2.1</v>
      </c>
      <c r="E8359" s="96">
        <v>143</v>
      </c>
      <c r="F8359" s="89">
        <v>7.7</v>
      </c>
      <c r="G8359" s="89">
        <v>1017.1</v>
      </c>
      <c r="H8359">
        <v>0.96</v>
      </c>
      <c r="I8359" t="s">
        <v>21</v>
      </c>
      <c r="J8359">
        <v>1.1000000000000001</v>
      </c>
      <c r="K8359">
        <v>2</v>
      </c>
      <c r="L8359">
        <v>2025</v>
      </c>
      <c r="M8359" t="s">
        <v>116</v>
      </c>
      <c r="N8359" s="89" cm="1">
        <f t="array" ref="N8359">IF(ISNUMBER(_34_KNMI_Stations[[#This Row],[Etmaal temperatuur °C]]),IF(_34_KNMI_Stations[[#This Row],[Etmaal temperatuur °C]]&lt;stookgrens[],stookgrens[]-_34_KNMI_Stations[[#This Row],[Etmaal temperatuur °C]],0),"")</f>
        <v>15.9</v>
      </c>
      <c r="O8359" s="89">
        <f>_34_KNMI_Stations[[#This Row],[graaddagen]]*_34_KNMI_Stations[[#This Row],[Gewogen factor]]</f>
        <v>17.490000000000002</v>
      </c>
      <c r="P8359" s="89" cm="1">
        <f t="array" ref="P8359">IF(ISNUMBER(_34_KNMI_Stations[[#This Row],[Etmaal temperatuur °C]]),IF(_34_KNMI_Stations[[#This Row],[Etmaal temperatuur °C]]&gt;stookgrens[],_34_KNMI_Stations[[#This Row],[Etmaal temperatuur °C]]-stookgrens[],0),"")</f>
        <v>0</v>
      </c>
    </row>
    <row r="8360" spans="1:16" x14ac:dyDescent="0.25">
      <c r="A8360">
        <v>319</v>
      </c>
      <c r="B8360" s="110">
        <v>45700</v>
      </c>
      <c r="C8360" s="89">
        <v>2</v>
      </c>
      <c r="D8360" s="89">
        <v>3.9</v>
      </c>
      <c r="E8360" s="96">
        <v>267</v>
      </c>
      <c r="F8360" s="89">
        <v>-0.1</v>
      </c>
      <c r="G8360" s="89">
        <v>1018.2</v>
      </c>
      <c r="H8360">
        <v>0.93</v>
      </c>
      <c r="I8360" t="s">
        <v>21</v>
      </c>
      <c r="J8360">
        <v>1.1000000000000001</v>
      </c>
      <c r="K8360">
        <v>2</v>
      </c>
      <c r="L8360">
        <v>2025</v>
      </c>
      <c r="M8360" t="s">
        <v>116</v>
      </c>
      <c r="N8360" s="89" cm="1">
        <f t="array" ref="N8360">IF(ISNUMBER(_34_KNMI_Stations[[#This Row],[Etmaal temperatuur °C]]),IF(_34_KNMI_Stations[[#This Row],[Etmaal temperatuur °C]]&lt;stookgrens[],stookgrens[]-_34_KNMI_Stations[[#This Row],[Etmaal temperatuur °C]],0),"")</f>
        <v>14.1</v>
      </c>
      <c r="O8360" s="89">
        <f>_34_KNMI_Stations[[#This Row],[graaddagen]]*_34_KNMI_Stations[[#This Row],[Gewogen factor]]</f>
        <v>15.510000000000002</v>
      </c>
      <c r="P8360" s="89" cm="1">
        <f t="array" ref="P8360">IF(ISNUMBER(_34_KNMI_Stations[[#This Row],[Etmaal temperatuur °C]]),IF(_34_KNMI_Stations[[#This Row],[Etmaal temperatuur °C]]&gt;stookgrens[],_34_KNMI_Stations[[#This Row],[Etmaal temperatuur °C]]-stookgrens[],0),"")</f>
        <v>0</v>
      </c>
    </row>
    <row r="8361" spans="1:16" x14ac:dyDescent="0.25">
      <c r="A8361">
        <v>319</v>
      </c>
      <c r="B8361" s="110">
        <v>45701</v>
      </c>
      <c r="C8361" s="89">
        <v>3.3</v>
      </c>
      <c r="D8361" s="89">
        <v>1.8</v>
      </c>
      <c r="E8361" s="96">
        <v>196</v>
      </c>
      <c r="F8361" s="89">
        <v>0.7</v>
      </c>
      <c r="G8361" s="89">
        <v>1022.4</v>
      </c>
      <c r="H8361">
        <v>0.86</v>
      </c>
      <c r="I8361" t="s">
        <v>21</v>
      </c>
      <c r="J8361">
        <v>1.1000000000000001</v>
      </c>
      <c r="K8361">
        <v>2</v>
      </c>
      <c r="L8361">
        <v>2025</v>
      </c>
      <c r="M8361" t="s">
        <v>116</v>
      </c>
      <c r="N8361" s="89" cm="1">
        <f t="array" ref="N8361">IF(ISNUMBER(_34_KNMI_Stations[[#This Row],[Etmaal temperatuur °C]]),IF(_34_KNMI_Stations[[#This Row],[Etmaal temperatuur °C]]&lt;stookgrens[],stookgrens[]-_34_KNMI_Stations[[#This Row],[Etmaal temperatuur °C]],0),"")</f>
        <v>16.2</v>
      </c>
      <c r="O8361" s="89">
        <f>_34_KNMI_Stations[[#This Row],[graaddagen]]*_34_KNMI_Stations[[#This Row],[Gewogen factor]]</f>
        <v>17.82</v>
      </c>
      <c r="P8361" s="89" cm="1">
        <f t="array" ref="P8361">IF(ISNUMBER(_34_KNMI_Stations[[#This Row],[Etmaal temperatuur °C]]),IF(_34_KNMI_Stations[[#This Row],[Etmaal temperatuur °C]]&gt;stookgrens[],_34_KNMI_Stations[[#This Row],[Etmaal temperatuur °C]]-stookgrens[],0),"")</f>
        <v>0</v>
      </c>
    </row>
    <row r="8362" spans="1:16" x14ac:dyDescent="0.25">
      <c r="A8362">
        <v>319</v>
      </c>
      <c r="B8362" s="110">
        <v>45702</v>
      </c>
      <c r="C8362" s="89">
        <v>2</v>
      </c>
      <c r="D8362" s="89">
        <v>-0.5</v>
      </c>
      <c r="E8362" s="96">
        <v>666</v>
      </c>
      <c r="F8362" s="89">
        <v>0</v>
      </c>
      <c r="G8362" s="89">
        <v>1027.7</v>
      </c>
      <c r="H8362">
        <v>0.87</v>
      </c>
      <c r="I8362" t="s">
        <v>21</v>
      </c>
      <c r="J8362">
        <v>1.1000000000000001</v>
      </c>
      <c r="K8362">
        <v>2</v>
      </c>
      <c r="L8362">
        <v>2025</v>
      </c>
      <c r="M8362" t="s">
        <v>116</v>
      </c>
      <c r="N8362" s="89" cm="1">
        <f t="array" ref="N8362">IF(ISNUMBER(_34_KNMI_Stations[[#This Row],[Etmaal temperatuur °C]]),IF(_34_KNMI_Stations[[#This Row],[Etmaal temperatuur °C]]&lt;stookgrens[],stookgrens[]-_34_KNMI_Stations[[#This Row],[Etmaal temperatuur °C]],0),"")</f>
        <v>18.5</v>
      </c>
      <c r="O8362" s="89">
        <f>_34_KNMI_Stations[[#This Row],[graaddagen]]*_34_KNMI_Stations[[#This Row],[Gewogen factor]]</f>
        <v>20.350000000000001</v>
      </c>
      <c r="P8362" s="89" cm="1">
        <f t="array" ref="P8362">IF(ISNUMBER(_34_KNMI_Stations[[#This Row],[Etmaal temperatuur °C]]),IF(_34_KNMI_Stations[[#This Row],[Etmaal temperatuur °C]]&gt;stookgrens[],_34_KNMI_Stations[[#This Row],[Etmaal temperatuur °C]]-stookgrens[],0),"")</f>
        <v>0</v>
      </c>
    </row>
    <row r="8363" spans="1:16" x14ac:dyDescent="0.25">
      <c r="A8363">
        <v>319</v>
      </c>
      <c r="B8363" s="110">
        <v>45703</v>
      </c>
      <c r="C8363" s="89">
        <v>2.2999999999999998</v>
      </c>
      <c r="D8363" s="89">
        <v>0.3</v>
      </c>
      <c r="E8363" s="96">
        <v>714</v>
      </c>
      <c r="F8363" s="89">
        <v>-0.1</v>
      </c>
      <c r="G8363" s="89">
        <v>1023.3</v>
      </c>
      <c r="H8363">
        <v>0.79</v>
      </c>
      <c r="I8363" t="s">
        <v>21</v>
      </c>
      <c r="J8363">
        <v>1.1000000000000001</v>
      </c>
      <c r="K8363">
        <v>2</v>
      </c>
      <c r="L8363">
        <v>2025</v>
      </c>
      <c r="M8363" t="s">
        <v>116</v>
      </c>
      <c r="N8363" s="89" cm="1">
        <f t="array" ref="N8363">IF(ISNUMBER(_34_KNMI_Stations[[#This Row],[Etmaal temperatuur °C]]),IF(_34_KNMI_Stations[[#This Row],[Etmaal temperatuur °C]]&lt;stookgrens[],stookgrens[]-_34_KNMI_Stations[[#This Row],[Etmaal temperatuur °C]],0),"")</f>
        <v>17.7</v>
      </c>
      <c r="O8363" s="89">
        <f>_34_KNMI_Stations[[#This Row],[graaddagen]]*_34_KNMI_Stations[[#This Row],[Gewogen factor]]</f>
        <v>19.470000000000002</v>
      </c>
      <c r="P8363" s="89" cm="1">
        <f t="array" ref="P8363">IF(ISNUMBER(_34_KNMI_Stations[[#This Row],[Etmaal temperatuur °C]]),IF(_34_KNMI_Stations[[#This Row],[Etmaal temperatuur °C]]&gt;stookgrens[],_34_KNMI_Stations[[#This Row],[Etmaal temperatuur °C]]-stookgrens[],0),"")</f>
        <v>0</v>
      </c>
    </row>
    <row r="8364" spans="1:16" x14ac:dyDescent="0.25">
      <c r="A8364">
        <v>319</v>
      </c>
      <c r="B8364" s="110">
        <v>45704</v>
      </c>
      <c r="C8364" s="89">
        <v>4</v>
      </c>
      <c r="D8364" s="89">
        <v>0.8</v>
      </c>
      <c r="E8364" s="96">
        <v>819</v>
      </c>
      <c r="F8364" s="89">
        <v>-0.1</v>
      </c>
      <c r="G8364" s="89">
        <v>1021.7</v>
      </c>
      <c r="H8364">
        <v>0.77</v>
      </c>
      <c r="I8364" t="s">
        <v>21</v>
      </c>
      <c r="J8364">
        <v>1.1000000000000001</v>
      </c>
      <c r="K8364">
        <v>2</v>
      </c>
      <c r="L8364">
        <v>2025</v>
      </c>
      <c r="M8364" t="s">
        <v>116</v>
      </c>
      <c r="N8364" s="89" cm="1">
        <f t="array" ref="N8364">IF(ISNUMBER(_34_KNMI_Stations[[#This Row],[Etmaal temperatuur °C]]),IF(_34_KNMI_Stations[[#This Row],[Etmaal temperatuur °C]]&lt;stookgrens[],stookgrens[]-_34_KNMI_Stations[[#This Row],[Etmaal temperatuur °C]],0),"")</f>
        <v>17.2</v>
      </c>
      <c r="O8364" s="89">
        <f>_34_KNMI_Stations[[#This Row],[graaddagen]]*_34_KNMI_Stations[[#This Row],[Gewogen factor]]</f>
        <v>18.920000000000002</v>
      </c>
      <c r="P8364" s="89" cm="1">
        <f t="array" ref="P8364">IF(ISNUMBER(_34_KNMI_Stations[[#This Row],[Etmaal temperatuur °C]]),IF(_34_KNMI_Stations[[#This Row],[Etmaal temperatuur °C]]&gt;stookgrens[],_34_KNMI_Stations[[#This Row],[Etmaal temperatuur °C]]-stookgrens[],0),"")</f>
        <v>0</v>
      </c>
    </row>
    <row r="8365" spans="1:16" x14ac:dyDescent="0.25">
      <c r="A8365">
        <v>319</v>
      </c>
      <c r="B8365" s="110">
        <v>45705</v>
      </c>
      <c r="C8365" s="89">
        <v>2.6</v>
      </c>
      <c r="D8365" s="89">
        <v>-0.4</v>
      </c>
      <c r="E8365" s="96">
        <v>1084</v>
      </c>
      <c r="F8365" s="89">
        <v>0</v>
      </c>
      <c r="G8365" s="89">
        <v>1023.7</v>
      </c>
      <c r="H8365">
        <v>0.76</v>
      </c>
      <c r="I8365" t="s">
        <v>21</v>
      </c>
      <c r="J8365">
        <v>1.1000000000000001</v>
      </c>
      <c r="K8365">
        <v>2</v>
      </c>
      <c r="L8365">
        <v>2025</v>
      </c>
      <c r="M8365" t="s">
        <v>117</v>
      </c>
      <c r="N8365" s="89" cm="1">
        <f t="array" ref="N8365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8365" s="89">
        <f>_34_KNMI_Stations[[#This Row],[graaddagen]]*_34_KNMI_Stations[[#This Row],[Gewogen factor]]</f>
        <v>20.239999999999998</v>
      </c>
      <c r="P8365" s="89" cm="1">
        <f t="array" ref="P8365">IF(ISNUMBER(_34_KNMI_Stations[[#This Row],[Etmaal temperatuur °C]]),IF(_34_KNMI_Stations[[#This Row],[Etmaal temperatuur °C]]&gt;stookgrens[],_34_KNMI_Stations[[#This Row],[Etmaal temperatuur °C]]-stookgrens[],0),"")</f>
        <v>0</v>
      </c>
    </row>
    <row r="8366" spans="1:16" x14ac:dyDescent="0.25">
      <c r="A8366">
        <v>319</v>
      </c>
      <c r="B8366" s="110">
        <v>45706</v>
      </c>
      <c r="C8366" s="89">
        <v>3.5</v>
      </c>
      <c r="D8366" s="89">
        <v>0.2</v>
      </c>
      <c r="E8366" s="96">
        <v>991</v>
      </c>
      <c r="F8366" s="89">
        <v>0</v>
      </c>
      <c r="G8366" s="89">
        <v>1023.5</v>
      </c>
      <c r="H8366">
        <v>0.66</v>
      </c>
      <c r="I8366" t="s">
        <v>21</v>
      </c>
      <c r="J8366">
        <v>1.1000000000000001</v>
      </c>
      <c r="K8366">
        <v>2</v>
      </c>
      <c r="L8366">
        <v>2025</v>
      </c>
      <c r="M8366" t="s">
        <v>117</v>
      </c>
      <c r="N8366" s="89" cm="1">
        <f t="array" ref="N8366">IF(ISNUMBER(_34_KNMI_Stations[[#This Row],[Etmaal temperatuur °C]]),IF(_34_KNMI_Stations[[#This Row],[Etmaal temperatuur °C]]&lt;stookgrens[],stookgrens[]-_34_KNMI_Stations[[#This Row],[Etmaal temperatuur °C]],0),"")</f>
        <v>17.8</v>
      </c>
      <c r="O8366" s="89">
        <f>_34_KNMI_Stations[[#This Row],[graaddagen]]*_34_KNMI_Stations[[#This Row],[Gewogen factor]]</f>
        <v>19.580000000000002</v>
      </c>
      <c r="P8366" s="89" cm="1">
        <f t="array" ref="P8366">IF(ISNUMBER(_34_KNMI_Stations[[#This Row],[Etmaal temperatuur °C]]),IF(_34_KNMI_Stations[[#This Row],[Etmaal temperatuur °C]]&gt;stookgrens[],_34_KNMI_Stations[[#This Row],[Etmaal temperatuur °C]]-stookgrens[],0),"")</f>
        <v>0</v>
      </c>
    </row>
    <row r="8367" spans="1:16" x14ac:dyDescent="0.25">
      <c r="A8367">
        <v>319</v>
      </c>
      <c r="B8367" s="110">
        <v>45707</v>
      </c>
      <c r="C8367" s="89">
        <v>3.1</v>
      </c>
      <c r="D8367" s="89">
        <v>2.6</v>
      </c>
      <c r="E8367" s="96">
        <v>745</v>
      </c>
      <c r="F8367" s="89">
        <v>0</v>
      </c>
      <c r="G8367" s="89">
        <v>1020.1</v>
      </c>
      <c r="H8367">
        <v>0.64</v>
      </c>
      <c r="I8367" t="s">
        <v>21</v>
      </c>
      <c r="J8367">
        <v>1.1000000000000001</v>
      </c>
      <c r="K8367">
        <v>2</v>
      </c>
      <c r="L8367">
        <v>2025</v>
      </c>
      <c r="M8367" t="s">
        <v>117</v>
      </c>
      <c r="N8367" s="89" cm="1">
        <f t="array" ref="N8367">IF(ISNUMBER(_34_KNMI_Stations[[#This Row],[Etmaal temperatuur °C]]),IF(_34_KNMI_Stations[[#This Row],[Etmaal temperatuur °C]]&lt;stookgrens[],stookgrens[]-_34_KNMI_Stations[[#This Row],[Etmaal temperatuur °C]],0),"")</f>
        <v>15.4</v>
      </c>
      <c r="O8367" s="89">
        <f>_34_KNMI_Stations[[#This Row],[graaddagen]]*_34_KNMI_Stations[[#This Row],[Gewogen factor]]</f>
        <v>16.940000000000001</v>
      </c>
      <c r="P8367" s="89" cm="1">
        <f t="array" ref="P8367">IF(ISNUMBER(_34_KNMI_Stations[[#This Row],[Etmaal temperatuur °C]]),IF(_34_KNMI_Stations[[#This Row],[Etmaal temperatuur °C]]&gt;stookgrens[],_34_KNMI_Stations[[#This Row],[Etmaal temperatuur °C]]-stookgrens[],0),"")</f>
        <v>0</v>
      </c>
    </row>
    <row r="8368" spans="1:16" x14ac:dyDescent="0.25">
      <c r="A8368">
        <v>319</v>
      </c>
      <c r="B8368" s="110">
        <v>45708</v>
      </c>
      <c r="C8368" s="89">
        <v>4.5</v>
      </c>
      <c r="D8368" s="89">
        <v>9.1</v>
      </c>
      <c r="E8368" s="96">
        <v>375</v>
      </c>
      <c r="F8368" s="89">
        <v>0.1</v>
      </c>
      <c r="G8368" s="89">
        <v>1019.7</v>
      </c>
      <c r="H8368">
        <v>0.85</v>
      </c>
      <c r="I8368" t="s">
        <v>21</v>
      </c>
      <c r="J8368">
        <v>1.1000000000000001</v>
      </c>
      <c r="K8368">
        <v>2</v>
      </c>
      <c r="L8368">
        <v>2025</v>
      </c>
      <c r="M8368" t="s">
        <v>117</v>
      </c>
      <c r="N8368" s="89" cm="1">
        <f t="array" ref="N8368">IF(ISNUMBER(_34_KNMI_Stations[[#This Row],[Etmaal temperatuur °C]]),IF(_34_KNMI_Stations[[#This Row],[Etmaal temperatuur °C]]&lt;stookgrens[],stookgrens[]-_34_KNMI_Stations[[#This Row],[Etmaal temperatuur °C]],0),"")</f>
        <v>8.9</v>
      </c>
      <c r="O8368" s="89">
        <f>_34_KNMI_Stations[[#This Row],[graaddagen]]*_34_KNMI_Stations[[#This Row],[Gewogen factor]]</f>
        <v>9.7900000000000009</v>
      </c>
      <c r="P8368" s="89" cm="1">
        <f t="array" ref="P8368">IF(ISNUMBER(_34_KNMI_Stations[[#This Row],[Etmaal temperatuur °C]]),IF(_34_KNMI_Stations[[#This Row],[Etmaal temperatuur °C]]&gt;stookgrens[],_34_KNMI_Stations[[#This Row],[Etmaal temperatuur °C]]-stookgrens[],0),"")</f>
        <v>0</v>
      </c>
    </row>
    <row r="8369" spans="1:16" x14ac:dyDescent="0.25">
      <c r="A8369">
        <v>319</v>
      </c>
      <c r="B8369" s="110">
        <v>45709</v>
      </c>
      <c r="C8369" s="89">
        <v>4.4000000000000004</v>
      </c>
      <c r="D8369" s="89">
        <v>14.1</v>
      </c>
      <c r="E8369" s="96">
        <v>640</v>
      </c>
      <c r="F8369" s="89">
        <v>-0.1</v>
      </c>
      <c r="G8369" s="89">
        <v>1015.5</v>
      </c>
      <c r="H8369">
        <v>0.72</v>
      </c>
      <c r="I8369" t="s">
        <v>21</v>
      </c>
      <c r="J8369">
        <v>1.1000000000000001</v>
      </c>
      <c r="K8369">
        <v>2</v>
      </c>
      <c r="L8369">
        <v>2025</v>
      </c>
      <c r="M8369" t="s">
        <v>117</v>
      </c>
      <c r="N8369" s="89" cm="1">
        <f t="array" ref="N8369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8369" s="89">
        <f>_34_KNMI_Stations[[#This Row],[graaddagen]]*_34_KNMI_Stations[[#This Row],[Gewogen factor]]</f>
        <v>4.2900000000000009</v>
      </c>
      <c r="P8369" s="89" cm="1">
        <f t="array" ref="P8369">IF(ISNUMBER(_34_KNMI_Stations[[#This Row],[Etmaal temperatuur °C]]),IF(_34_KNMI_Stations[[#This Row],[Etmaal temperatuur °C]]&gt;stookgrens[],_34_KNMI_Stations[[#This Row],[Etmaal temperatuur °C]]-stookgrens[],0),"")</f>
        <v>0</v>
      </c>
    </row>
    <row r="8370" spans="1:16" x14ac:dyDescent="0.25">
      <c r="A8370">
        <v>319</v>
      </c>
      <c r="B8370" s="110">
        <v>45710</v>
      </c>
      <c r="C8370" s="89">
        <v>4.3</v>
      </c>
      <c r="D8370" s="89">
        <v>10.7</v>
      </c>
      <c r="E8370" s="96">
        <v>209</v>
      </c>
      <c r="F8370" s="89">
        <v>2.6</v>
      </c>
      <c r="G8370" s="89">
        <v>1015.5</v>
      </c>
      <c r="H8370">
        <v>0.88</v>
      </c>
      <c r="I8370" t="s">
        <v>21</v>
      </c>
      <c r="J8370">
        <v>1.1000000000000001</v>
      </c>
      <c r="K8370">
        <v>2</v>
      </c>
      <c r="L8370">
        <v>2025</v>
      </c>
      <c r="M8370" t="s">
        <v>117</v>
      </c>
      <c r="N8370" s="89" cm="1">
        <f t="array" ref="N8370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8370" s="89">
        <f>_34_KNMI_Stations[[#This Row],[graaddagen]]*_34_KNMI_Stations[[#This Row],[Gewogen factor]]</f>
        <v>8.0300000000000011</v>
      </c>
      <c r="P8370" s="89" cm="1">
        <f t="array" ref="P8370">IF(ISNUMBER(_34_KNMI_Stations[[#This Row],[Etmaal temperatuur °C]]),IF(_34_KNMI_Stations[[#This Row],[Etmaal temperatuur °C]]&gt;stookgrens[],_34_KNMI_Stations[[#This Row],[Etmaal temperatuur °C]]-stookgrens[],0),"")</f>
        <v>0</v>
      </c>
    </row>
    <row r="8371" spans="1:16" x14ac:dyDescent="0.25">
      <c r="A8371">
        <v>319</v>
      </c>
      <c r="B8371" s="110">
        <v>45711</v>
      </c>
      <c r="C8371" s="89">
        <v>5.3</v>
      </c>
      <c r="D8371" s="89">
        <v>10.7</v>
      </c>
      <c r="E8371" s="96">
        <v>1038</v>
      </c>
      <c r="F8371" s="89">
        <v>0</v>
      </c>
      <c r="G8371" s="89">
        <v>1024.9000000000001</v>
      </c>
      <c r="H8371">
        <v>0.78</v>
      </c>
      <c r="I8371" t="s">
        <v>21</v>
      </c>
      <c r="J8371">
        <v>1.1000000000000001</v>
      </c>
      <c r="K8371">
        <v>2</v>
      </c>
      <c r="L8371">
        <v>2025</v>
      </c>
      <c r="M8371" t="s">
        <v>117</v>
      </c>
      <c r="N8371" s="89" cm="1">
        <f t="array" ref="N8371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8371" s="89">
        <f>_34_KNMI_Stations[[#This Row],[graaddagen]]*_34_KNMI_Stations[[#This Row],[Gewogen factor]]</f>
        <v>8.0300000000000011</v>
      </c>
      <c r="P8371" s="89" cm="1">
        <f t="array" ref="P8371">IF(ISNUMBER(_34_KNMI_Stations[[#This Row],[Etmaal temperatuur °C]]),IF(_34_KNMI_Stations[[#This Row],[Etmaal temperatuur °C]]&gt;stookgrens[],_34_KNMI_Stations[[#This Row],[Etmaal temperatuur °C]]-stookgrens[],0),"")</f>
        <v>0</v>
      </c>
    </row>
    <row r="8372" spans="1:16" x14ac:dyDescent="0.25">
      <c r="A8372">
        <v>319</v>
      </c>
      <c r="B8372" s="110">
        <v>45712</v>
      </c>
      <c r="C8372" s="89">
        <v>7.4</v>
      </c>
      <c r="D8372" s="89">
        <v>11.2</v>
      </c>
      <c r="E8372" s="96">
        <v>273</v>
      </c>
      <c r="F8372" s="89">
        <v>0.4</v>
      </c>
      <c r="G8372" s="89">
        <v>1015.8</v>
      </c>
      <c r="H8372">
        <v>0.76</v>
      </c>
      <c r="I8372" t="s">
        <v>21</v>
      </c>
      <c r="J8372">
        <v>1.1000000000000001</v>
      </c>
      <c r="K8372">
        <v>2</v>
      </c>
      <c r="L8372">
        <v>2025</v>
      </c>
      <c r="M8372" t="s">
        <v>118</v>
      </c>
      <c r="N8372" s="89" cm="1">
        <f t="array" ref="N8372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8372" s="89">
        <f>_34_KNMI_Stations[[#This Row],[graaddagen]]*_34_KNMI_Stations[[#This Row],[Gewogen factor]]</f>
        <v>7.4800000000000013</v>
      </c>
      <c r="P8372" s="89" cm="1">
        <f t="array" ref="P8372">IF(ISNUMBER(_34_KNMI_Stations[[#This Row],[Etmaal temperatuur °C]]),IF(_34_KNMI_Stations[[#This Row],[Etmaal temperatuur °C]]&gt;stookgrens[],_34_KNMI_Stations[[#This Row],[Etmaal temperatuur °C]]-stookgrens[],0),"")</f>
        <v>0</v>
      </c>
    </row>
    <row r="8373" spans="1:16" x14ac:dyDescent="0.25">
      <c r="A8373">
        <v>319</v>
      </c>
      <c r="B8373" s="110">
        <v>45713</v>
      </c>
      <c r="C8373" s="89">
        <v>3.4</v>
      </c>
      <c r="D8373" s="89">
        <v>8.4</v>
      </c>
      <c r="E8373" s="96">
        <v>401</v>
      </c>
      <c r="F8373" s="89">
        <v>0.1</v>
      </c>
      <c r="G8373" s="89">
        <v>1013.7</v>
      </c>
      <c r="H8373">
        <v>0.92</v>
      </c>
      <c r="I8373" t="s">
        <v>21</v>
      </c>
      <c r="J8373">
        <v>1.1000000000000001</v>
      </c>
      <c r="K8373">
        <v>2</v>
      </c>
      <c r="L8373">
        <v>2025</v>
      </c>
      <c r="M8373" t="s">
        <v>118</v>
      </c>
      <c r="N8373" s="89" cm="1">
        <f t="array" ref="N8373">IF(ISNUMBER(_34_KNMI_Stations[[#This Row],[Etmaal temperatuur °C]]),IF(_34_KNMI_Stations[[#This Row],[Etmaal temperatuur °C]]&lt;stookgrens[],stookgrens[]-_34_KNMI_Stations[[#This Row],[Etmaal temperatuur °C]],0),"")</f>
        <v>9.6</v>
      </c>
      <c r="O8373" s="89">
        <f>_34_KNMI_Stations[[#This Row],[graaddagen]]*_34_KNMI_Stations[[#This Row],[Gewogen factor]]</f>
        <v>10.56</v>
      </c>
      <c r="P8373" s="89" cm="1">
        <f t="array" ref="P8373">IF(ISNUMBER(_34_KNMI_Stations[[#This Row],[Etmaal temperatuur °C]]),IF(_34_KNMI_Stations[[#This Row],[Etmaal temperatuur °C]]&gt;stookgrens[],_34_KNMI_Stations[[#This Row],[Etmaal temperatuur °C]]-stookgrens[],0),"")</f>
        <v>0</v>
      </c>
    </row>
    <row r="8374" spans="1:16" x14ac:dyDescent="0.25">
      <c r="A8374">
        <v>319</v>
      </c>
      <c r="B8374" s="110">
        <v>45714</v>
      </c>
      <c r="C8374" s="89">
        <v>4.5999999999999996</v>
      </c>
      <c r="D8374" s="89">
        <v>6.8</v>
      </c>
      <c r="E8374" s="96">
        <v>685</v>
      </c>
      <c r="F8374" s="89">
        <v>5.7</v>
      </c>
      <c r="G8374" s="89">
        <v>1015.2</v>
      </c>
      <c r="H8374">
        <v>0.86</v>
      </c>
      <c r="I8374" t="s">
        <v>21</v>
      </c>
      <c r="J8374">
        <v>1.1000000000000001</v>
      </c>
      <c r="K8374">
        <v>2</v>
      </c>
      <c r="L8374">
        <v>2025</v>
      </c>
      <c r="M8374" t="s">
        <v>118</v>
      </c>
      <c r="N8374" s="89" cm="1">
        <f t="array" ref="N8374">IF(ISNUMBER(_34_KNMI_Stations[[#This Row],[Etmaal temperatuur °C]]),IF(_34_KNMI_Stations[[#This Row],[Etmaal temperatuur °C]]&lt;stookgrens[],stookgrens[]-_34_KNMI_Stations[[#This Row],[Etmaal temperatuur °C]],0),"")</f>
        <v>11.2</v>
      </c>
      <c r="O8374" s="89">
        <f>_34_KNMI_Stations[[#This Row],[graaddagen]]*_34_KNMI_Stations[[#This Row],[Gewogen factor]]</f>
        <v>12.32</v>
      </c>
      <c r="P8374" s="89" cm="1">
        <f t="array" ref="P8374">IF(ISNUMBER(_34_KNMI_Stations[[#This Row],[Etmaal temperatuur °C]]),IF(_34_KNMI_Stations[[#This Row],[Etmaal temperatuur °C]]&gt;stookgrens[],_34_KNMI_Stations[[#This Row],[Etmaal temperatuur °C]]-stookgrens[],0),"")</f>
        <v>0</v>
      </c>
    </row>
    <row r="8375" spans="1:16" x14ac:dyDescent="0.25">
      <c r="A8375">
        <v>319</v>
      </c>
      <c r="B8375" s="110">
        <v>45715</v>
      </c>
      <c r="C8375" s="89">
        <v>6.1</v>
      </c>
      <c r="D8375" s="89">
        <v>5.8</v>
      </c>
      <c r="E8375" s="96">
        <v>628</v>
      </c>
      <c r="F8375" s="89">
        <v>0.9</v>
      </c>
      <c r="G8375" s="89">
        <v>1017.2</v>
      </c>
      <c r="H8375">
        <v>0.87</v>
      </c>
      <c r="I8375" t="s">
        <v>21</v>
      </c>
      <c r="J8375">
        <v>1.1000000000000001</v>
      </c>
      <c r="K8375">
        <v>2</v>
      </c>
      <c r="L8375">
        <v>2025</v>
      </c>
      <c r="M8375" t="s">
        <v>118</v>
      </c>
      <c r="N8375" s="89" cm="1">
        <f t="array" ref="N8375">IF(ISNUMBER(_34_KNMI_Stations[[#This Row],[Etmaal temperatuur °C]]),IF(_34_KNMI_Stations[[#This Row],[Etmaal temperatuur °C]]&lt;stookgrens[],stookgrens[]-_34_KNMI_Stations[[#This Row],[Etmaal temperatuur °C]],0),"")</f>
        <v>12.2</v>
      </c>
      <c r="O8375" s="89">
        <f>_34_KNMI_Stations[[#This Row],[graaddagen]]*_34_KNMI_Stations[[#This Row],[Gewogen factor]]</f>
        <v>13.42</v>
      </c>
      <c r="P8375" s="89" cm="1">
        <f t="array" ref="P8375">IF(ISNUMBER(_34_KNMI_Stations[[#This Row],[Etmaal temperatuur °C]]),IF(_34_KNMI_Stations[[#This Row],[Etmaal temperatuur °C]]&gt;stookgrens[],_34_KNMI_Stations[[#This Row],[Etmaal temperatuur °C]]-stookgrens[],0),"")</f>
        <v>0</v>
      </c>
    </row>
    <row r="8376" spans="1:16" x14ac:dyDescent="0.25">
      <c r="A8376">
        <v>319</v>
      </c>
      <c r="B8376" s="110">
        <v>45716</v>
      </c>
      <c r="C8376" s="89">
        <v>4.5</v>
      </c>
      <c r="D8376" s="89">
        <v>5.8</v>
      </c>
      <c r="E8376" s="96">
        <v>818</v>
      </c>
      <c r="F8376" s="89">
        <v>-0.1</v>
      </c>
      <c r="G8376" s="89">
        <v>1027.2</v>
      </c>
      <c r="H8376">
        <v>0.83</v>
      </c>
      <c r="I8376" t="s">
        <v>21</v>
      </c>
      <c r="J8376">
        <v>1.1000000000000001</v>
      </c>
      <c r="K8376">
        <v>2</v>
      </c>
      <c r="L8376">
        <v>2025</v>
      </c>
      <c r="M8376" t="s">
        <v>118</v>
      </c>
      <c r="N8376" s="89" cm="1">
        <f t="array" ref="N8376">IF(ISNUMBER(_34_KNMI_Stations[[#This Row],[Etmaal temperatuur °C]]),IF(_34_KNMI_Stations[[#This Row],[Etmaal temperatuur °C]]&lt;stookgrens[],stookgrens[]-_34_KNMI_Stations[[#This Row],[Etmaal temperatuur °C]],0),"")</f>
        <v>12.2</v>
      </c>
      <c r="O8376" s="89">
        <f>_34_KNMI_Stations[[#This Row],[graaddagen]]*_34_KNMI_Stations[[#This Row],[Gewogen factor]]</f>
        <v>13.42</v>
      </c>
      <c r="P8376" s="89" cm="1">
        <f t="array" ref="P8376">IF(ISNUMBER(_34_KNMI_Stations[[#This Row],[Etmaal temperatuur °C]]),IF(_34_KNMI_Stations[[#This Row],[Etmaal temperatuur °C]]&gt;stookgrens[],_34_KNMI_Stations[[#This Row],[Etmaal temperatuur °C]]-stookgrens[],0),"")</f>
        <v>0</v>
      </c>
    </row>
    <row r="8377" spans="1:16" x14ac:dyDescent="0.25">
      <c r="A8377">
        <v>319</v>
      </c>
      <c r="B8377" s="110">
        <v>45717</v>
      </c>
      <c r="C8377" s="89">
        <v>3.1</v>
      </c>
      <c r="D8377" s="89">
        <v>3.5</v>
      </c>
      <c r="E8377" s="96">
        <v>685</v>
      </c>
      <c r="F8377" s="89">
        <v>0</v>
      </c>
      <c r="G8377" s="89">
        <v>1034</v>
      </c>
      <c r="H8377">
        <v>0.86</v>
      </c>
      <c r="I8377" t="s">
        <v>21</v>
      </c>
      <c r="J8377">
        <v>1</v>
      </c>
      <c r="K8377">
        <v>3</v>
      </c>
      <c r="L8377">
        <v>2025</v>
      </c>
      <c r="M8377" t="s">
        <v>118</v>
      </c>
      <c r="N8377" s="89" cm="1">
        <f t="array" ref="N8377">IF(ISNUMBER(_34_KNMI_Stations[[#This Row],[Etmaal temperatuur °C]]),IF(_34_KNMI_Stations[[#This Row],[Etmaal temperatuur °C]]&lt;stookgrens[],stookgrens[]-_34_KNMI_Stations[[#This Row],[Etmaal temperatuur °C]],0),"")</f>
        <v>14.5</v>
      </c>
      <c r="O8377" s="89">
        <f>_34_KNMI_Stations[[#This Row],[graaddagen]]*_34_KNMI_Stations[[#This Row],[Gewogen factor]]</f>
        <v>14.5</v>
      </c>
      <c r="P8377" s="89" cm="1">
        <f t="array" ref="P8377">IF(ISNUMBER(_34_KNMI_Stations[[#This Row],[Etmaal temperatuur °C]]),IF(_34_KNMI_Stations[[#This Row],[Etmaal temperatuur °C]]&gt;stookgrens[],_34_KNMI_Stations[[#This Row],[Etmaal temperatuur °C]]-stookgrens[],0),"")</f>
        <v>0</v>
      </c>
    </row>
    <row r="8378" spans="1:16" x14ac:dyDescent="0.25">
      <c r="A8378">
        <v>319</v>
      </c>
      <c r="B8378" s="110">
        <v>45718</v>
      </c>
      <c r="C8378" s="89">
        <v>1.9</v>
      </c>
      <c r="D8378" s="89">
        <v>2.5</v>
      </c>
      <c r="E8378" s="96">
        <v>1282</v>
      </c>
      <c r="F8378" s="89">
        <v>0</v>
      </c>
      <c r="G8378" s="89">
        <v>1034.3</v>
      </c>
      <c r="H8378">
        <v>0.87</v>
      </c>
      <c r="I8378" t="s">
        <v>21</v>
      </c>
      <c r="J8378">
        <v>1</v>
      </c>
      <c r="K8378">
        <v>3</v>
      </c>
      <c r="L8378">
        <v>2025</v>
      </c>
      <c r="M8378" t="s">
        <v>118</v>
      </c>
      <c r="N8378" s="89" cm="1">
        <f t="array" ref="N8378">IF(ISNUMBER(_34_KNMI_Stations[[#This Row],[Etmaal temperatuur °C]]),IF(_34_KNMI_Stations[[#This Row],[Etmaal temperatuur °C]]&lt;stookgrens[],stookgrens[]-_34_KNMI_Stations[[#This Row],[Etmaal temperatuur °C]],0),"")</f>
        <v>15.5</v>
      </c>
      <c r="O8378" s="89">
        <f>_34_KNMI_Stations[[#This Row],[graaddagen]]*_34_KNMI_Stations[[#This Row],[Gewogen factor]]</f>
        <v>15.5</v>
      </c>
      <c r="P8378" s="89" cm="1">
        <f t="array" ref="P8378">IF(ISNUMBER(_34_KNMI_Stations[[#This Row],[Etmaal temperatuur °C]]),IF(_34_KNMI_Stations[[#This Row],[Etmaal temperatuur °C]]&gt;stookgrens[],_34_KNMI_Stations[[#This Row],[Etmaal temperatuur °C]]-stookgrens[],0),"")</f>
        <v>0</v>
      </c>
    </row>
    <row r="8379" spans="1:16" x14ac:dyDescent="0.25">
      <c r="A8379">
        <v>319</v>
      </c>
      <c r="B8379" s="110">
        <v>45719</v>
      </c>
      <c r="C8379" s="89">
        <v>1.3</v>
      </c>
      <c r="D8379" s="89">
        <v>3.1</v>
      </c>
      <c r="E8379" s="96">
        <v>1299</v>
      </c>
      <c r="F8379" s="89">
        <v>0</v>
      </c>
      <c r="G8379" s="89">
        <v>1029.7</v>
      </c>
      <c r="H8379">
        <v>0.86</v>
      </c>
      <c r="I8379" t="s">
        <v>21</v>
      </c>
      <c r="J8379">
        <v>1</v>
      </c>
      <c r="K8379">
        <v>3</v>
      </c>
      <c r="L8379">
        <v>2025</v>
      </c>
      <c r="M8379" t="s">
        <v>119</v>
      </c>
      <c r="N8379" s="89" cm="1">
        <f t="array" ref="N8379">IF(ISNUMBER(_34_KNMI_Stations[[#This Row],[Etmaal temperatuur °C]]),IF(_34_KNMI_Stations[[#This Row],[Etmaal temperatuur °C]]&lt;stookgrens[],stookgrens[]-_34_KNMI_Stations[[#This Row],[Etmaal temperatuur °C]],0),"")</f>
        <v>14.9</v>
      </c>
      <c r="O8379" s="89">
        <f>_34_KNMI_Stations[[#This Row],[graaddagen]]*_34_KNMI_Stations[[#This Row],[Gewogen factor]]</f>
        <v>14.9</v>
      </c>
      <c r="P8379" s="89" cm="1">
        <f t="array" ref="P8379">IF(ISNUMBER(_34_KNMI_Stations[[#This Row],[Etmaal temperatuur °C]]),IF(_34_KNMI_Stations[[#This Row],[Etmaal temperatuur °C]]&gt;stookgrens[],_34_KNMI_Stations[[#This Row],[Etmaal temperatuur °C]]-stookgrens[],0),"")</f>
        <v>0</v>
      </c>
    </row>
    <row r="8380" spans="1:16" x14ac:dyDescent="0.25">
      <c r="A8380">
        <v>319</v>
      </c>
      <c r="B8380" s="110">
        <v>45720</v>
      </c>
      <c r="C8380" s="89">
        <v>0.8</v>
      </c>
      <c r="D8380" s="89">
        <v>3.9</v>
      </c>
      <c r="E8380" s="96">
        <v>1255</v>
      </c>
      <c r="F8380" s="89">
        <v>0</v>
      </c>
      <c r="G8380" s="89">
        <v>1026.5999999999999</v>
      </c>
      <c r="H8380">
        <v>0.81</v>
      </c>
      <c r="I8380" t="s">
        <v>21</v>
      </c>
      <c r="J8380">
        <v>1</v>
      </c>
      <c r="K8380">
        <v>3</v>
      </c>
      <c r="L8380">
        <v>2025</v>
      </c>
      <c r="M8380" t="s">
        <v>119</v>
      </c>
      <c r="N8380" s="89" cm="1">
        <f t="array" ref="N8380">IF(ISNUMBER(_34_KNMI_Stations[[#This Row],[Etmaal temperatuur °C]]),IF(_34_KNMI_Stations[[#This Row],[Etmaal temperatuur °C]]&lt;stookgrens[],stookgrens[]-_34_KNMI_Stations[[#This Row],[Etmaal temperatuur °C]],0),"")</f>
        <v>14.1</v>
      </c>
      <c r="O8380" s="89">
        <f>_34_KNMI_Stations[[#This Row],[graaddagen]]*_34_KNMI_Stations[[#This Row],[Gewogen factor]]</f>
        <v>14.1</v>
      </c>
      <c r="P8380" s="89" cm="1">
        <f t="array" ref="P8380">IF(ISNUMBER(_34_KNMI_Stations[[#This Row],[Etmaal temperatuur °C]]),IF(_34_KNMI_Stations[[#This Row],[Etmaal temperatuur °C]]&gt;stookgrens[],_34_KNMI_Stations[[#This Row],[Etmaal temperatuur °C]]-stookgrens[],0),"")</f>
        <v>0</v>
      </c>
    </row>
    <row r="8381" spans="1:16" x14ac:dyDescent="0.25">
      <c r="A8381">
        <v>319</v>
      </c>
      <c r="B8381" s="110">
        <v>45721</v>
      </c>
      <c r="C8381" s="89">
        <v>1.8</v>
      </c>
      <c r="D8381" s="89">
        <v>6.3</v>
      </c>
      <c r="E8381" s="96">
        <v>1343</v>
      </c>
      <c r="F8381" s="89">
        <v>0</v>
      </c>
      <c r="G8381" s="89">
        <v>1023.1</v>
      </c>
      <c r="H8381">
        <v>0.73</v>
      </c>
      <c r="I8381" t="s">
        <v>21</v>
      </c>
      <c r="J8381">
        <v>1</v>
      </c>
      <c r="K8381">
        <v>3</v>
      </c>
      <c r="L8381">
        <v>2025</v>
      </c>
      <c r="M8381" t="s">
        <v>119</v>
      </c>
      <c r="N8381" s="89" cm="1">
        <f t="array" ref="N8381">IF(ISNUMBER(_34_KNMI_Stations[[#This Row],[Etmaal temperatuur °C]]),IF(_34_KNMI_Stations[[#This Row],[Etmaal temperatuur °C]]&lt;stookgrens[],stookgrens[]-_34_KNMI_Stations[[#This Row],[Etmaal temperatuur °C]],0),"")</f>
        <v>11.7</v>
      </c>
      <c r="O8381" s="89">
        <f>_34_KNMI_Stations[[#This Row],[graaddagen]]*_34_KNMI_Stations[[#This Row],[Gewogen factor]]</f>
        <v>11.7</v>
      </c>
      <c r="P8381" s="89" cm="1">
        <f t="array" ref="P8381">IF(ISNUMBER(_34_KNMI_Stations[[#This Row],[Etmaal temperatuur °C]]),IF(_34_KNMI_Stations[[#This Row],[Etmaal temperatuur °C]]&gt;stookgrens[],_34_KNMI_Stations[[#This Row],[Etmaal temperatuur °C]]-stookgrens[],0),"")</f>
        <v>0</v>
      </c>
    </row>
    <row r="8382" spans="1:16" x14ac:dyDescent="0.25">
      <c r="A8382">
        <v>319</v>
      </c>
      <c r="B8382" s="110">
        <v>45722</v>
      </c>
      <c r="C8382" s="89">
        <v>2.7</v>
      </c>
      <c r="D8382" s="89">
        <v>9.4</v>
      </c>
      <c r="E8382" s="96">
        <v>1313</v>
      </c>
      <c r="F8382" s="89">
        <v>0</v>
      </c>
      <c r="G8382" s="89">
        <v>1017.2</v>
      </c>
      <c r="H8382">
        <v>0.63</v>
      </c>
      <c r="I8382" t="s">
        <v>21</v>
      </c>
      <c r="J8382">
        <v>1</v>
      </c>
      <c r="K8382">
        <v>3</v>
      </c>
      <c r="L8382">
        <v>2025</v>
      </c>
      <c r="M8382" t="s">
        <v>119</v>
      </c>
      <c r="N8382" s="89" cm="1">
        <f t="array" ref="N8382">IF(ISNUMBER(_34_KNMI_Stations[[#This Row],[Etmaal temperatuur °C]]),IF(_34_KNMI_Stations[[#This Row],[Etmaal temperatuur °C]]&lt;stookgrens[],stookgrens[]-_34_KNMI_Stations[[#This Row],[Etmaal temperatuur °C]],0),"")</f>
        <v>8.6</v>
      </c>
      <c r="O8382" s="89">
        <f>_34_KNMI_Stations[[#This Row],[graaddagen]]*_34_KNMI_Stations[[#This Row],[Gewogen factor]]</f>
        <v>8.6</v>
      </c>
      <c r="P8382" s="89" cm="1">
        <f t="array" ref="P8382">IF(ISNUMBER(_34_KNMI_Stations[[#This Row],[Etmaal temperatuur °C]]),IF(_34_KNMI_Stations[[#This Row],[Etmaal temperatuur °C]]&gt;stookgrens[],_34_KNMI_Stations[[#This Row],[Etmaal temperatuur °C]]-stookgrens[],0),"")</f>
        <v>0</v>
      </c>
    </row>
    <row r="8383" spans="1:16" x14ac:dyDescent="0.25">
      <c r="A8383">
        <v>319</v>
      </c>
      <c r="B8383" s="110">
        <v>45723</v>
      </c>
      <c r="C8383" s="89">
        <v>2.9</v>
      </c>
      <c r="D8383" s="89">
        <v>11.3</v>
      </c>
      <c r="E8383" s="96">
        <v>1325</v>
      </c>
      <c r="F8383" s="89">
        <v>0</v>
      </c>
      <c r="G8383" s="89">
        <v>1015.5</v>
      </c>
      <c r="H8383">
        <v>0.56999999999999995</v>
      </c>
      <c r="I8383" t="s">
        <v>21</v>
      </c>
      <c r="J8383">
        <v>1</v>
      </c>
      <c r="K8383">
        <v>3</v>
      </c>
      <c r="L8383">
        <v>2025</v>
      </c>
      <c r="M8383" t="s">
        <v>119</v>
      </c>
      <c r="N8383" s="89" cm="1">
        <f t="array" ref="N8383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8383" s="89">
        <f>_34_KNMI_Stations[[#This Row],[graaddagen]]*_34_KNMI_Stations[[#This Row],[Gewogen factor]]</f>
        <v>6.6999999999999993</v>
      </c>
      <c r="P8383" s="89" cm="1">
        <f t="array" ref="P8383">IF(ISNUMBER(_34_KNMI_Stations[[#This Row],[Etmaal temperatuur °C]]),IF(_34_KNMI_Stations[[#This Row],[Etmaal temperatuur °C]]&gt;stookgrens[],_34_KNMI_Stations[[#This Row],[Etmaal temperatuur °C]]-stookgrens[],0),"")</f>
        <v>0</v>
      </c>
    </row>
    <row r="8384" spans="1:16" x14ac:dyDescent="0.25">
      <c r="A8384">
        <v>319</v>
      </c>
      <c r="B8384" s="110">
        <v>45724</v>
      </c>
      <c r="C8384" s="89">
        <v>2.8</v>
      </c>
      <c r="D8384" s="89">
        <v>11.6</v>
      </c>
      <c r="E8384" s="96">
        <v>1343</v>
      </c>
      <c r="F8384" s="89">
        <v>0</v>
      </c>
      <c r="G8384" s="89">
        <v>1010.9</v>
      </c>
      <c r="H8384">
        <v>0.55000000000000004</v>
      </c>
      <c r="I8384" t="s">
        <v>21</v>
      </c>
      <c r="J8384">
        <v>1</v>
      </c>
      <c r="K8384">
        <v>3</v>
      </c>
      <c r="L8384">
        <v>2025</v>
      </c>
      <c r="M8384" t="s">
        <v>119</v>
      </c>
      <c r="N8384" s="89" cm="1">
        <f t="array" ref="N8384">IF(ISNUMBER(_34_KNMI_Stations[[#This Row],[Etmaal temperatuur °C]]),IF(_34_KNMI_Stations[[#This Row],[Etmaal temperatuur °C]]&lt;stookgrens[],stookgrens[]-_34_KNMI_Stations[[#This Row],[Etmaal temperatuur °C]],0),"")</f>
        <v>6.4</v>
      </c>
      <c r="O8384" s="89">
        <f>_34_KNMI_Stations[[#This Row],[graaddagen]]*_34_KNMI_Stations[[#This Row],[Gewogen factor]]</f>
        <v>6.4</v>
      </c>
      <c r="P8384" s="89" cm="1">
        <f t="array" ref="P8384">IF(ISNUMBER(_34_KNMI_Stations[[#This Row],[Etmaal temperatuur °C]]),IF(_34_KNMI_Stations[[#This Row],[Etmaal temperatuur °C]]&gt;stookgrens[],_34_KNMI_Stations[[#This Row],[Etmaal temperatuur °C]]-stookgrens[],0),"")</f>
        <v>0</v>
      </c>
    </row>
    <row r="8385" spans="1:16" x14ac:dyDescent="0.25">
      <c r="A8385">
        <v>319</v>
      </c>
      <c r="B8385" s="110">
        <v>45725</v>
      </c>
      <c r="C8385" s="89">
        <v>2.2999999999999998</v>
      </c>
      <c r="D8385" s="89">
        <v>10.9</v>
      </c>
      <c r="E8385" s="96">
        <v>1327</v>
      </c>
      <c r="F8385" s="89">
        <v>0</v>
      </c>
      <c r="G8385" s="89">
        <v>1004.2</v>
      </c>
      <c r="H8385">
        <v>0.59</v>
      </c>
      <c r="I8385" t="s">
        <v>21</v>
      </c>
      <c r="J8385">
        <v>1</v>
      </c>
      <c r="K8385">
        <v>3</v>
      </c>
      <c r="L8385">
        <v>2025</v>
      </c>
      <c r="M8385" t="s">
        <v>119</v>
      </c>
      <c r="N8385" s="89" cm="1">
        <f t="array" ref="N8385">IF(ISNUMBER(_34_KNMI_Stations[[#This Row],[Etmaal temperatuur °C]]),IF(_34_KNMI_Stations[[#This Row],[Etmaal temperatuur °C]]&lt;stookgrens[],stookgrens[]-_34_KNMI_Stations[[#This Row],[Etmaal temperatuur °C]],0),"")</f>
        <v>7.1</v>
      </c>
      <c r="O8385" s="89">
        <f>_34_KNMI_Stations[[#This Row],[graaddagen]]*_34_KNMI_Stations[[#This Row],[Gewogen factor]]</f>
        <v>7.1</v>
      </c>
      <c r="P8385" s="89" cm="1">
        <f t="array" ref="P8385">IF(ISNUMBER(_34_KNMI_Stations[[#This Row],[Etmaal temperatuur °C]]),IF(_34_KNMI_Stations[[#This Row],[Etmaal temperatuur °C]]&gt;stookgrens[],_34_KNMI_Stations[[#This Row],[Etmaal temperatuur °C]]-stookgrens[],0),"")</f>
        <v>0</v>
      </c>
    </row>
    <row r="8386" spans="1:16" x14ac:dyDescent="0.25">
      <c r="A8386">
        <v>319</v>
      </c>
      <c r="B8386" s="110">
        <v>45726</v>
      </c>
      <c r="C8386" s="89">
        <v>2</v>
      </c>
      <c r="D8386" s="89">
        <v>9.5</v>
      </c>
      <c r="E8386" s="96">
        <v>1168</v>
      </c>
      <c r="F8386" s="89">
        <v>0</v>
      </c>
      <c r="G8386" s="89">
        <v>1002.2</v>
      </c>
      <c r="H8386">
        <v>0.73</v>
      </c>
      <c r="I8386" t="s">
        <v>21</v>
      </c>
      <c r="J8386">
        <v>1</v>
      </c>
      <c r="K8386">
        <v>3</v>
      </c>
      <c r="L8386">
        <v>2025</v>
      </c>
      <c r="M8386" t="s">
        <v>120</v>
      </c>
      <c r="N8386" s="89" cm="1">
        <f t="array" ref="N8386">IF(ISNUMBER(_34_KNMI_Stations[[#This Row],[Etmaal temperatuur °C]]),IF(_34_KNMI_Stations[[#This Row],[Etmaal temperatuur °C]]&lt;stookgrens[],stookgrens[]-_34_KNMI_Stations[[#This Row],[Etmaal temperatuur °C]],0),"")</f>
        <v>8.5</v>
      </c>
      <c r="O8386" s="89">
        <f>_34_KNMI_Stations[[#This Row],[graaddagen]]*_34_KNMI_Stations[[#This Row],[Gewogen factor]]</f>
        <v>8.5</v>
      </c>
      <c r="P8386" s="89" cm="1">
        <f t="array" ref="P8386">IF(ISNUMBER(_34_KNMI_Stations[[#This Row],[Etmaal temperatuur °C]]),IF(_34_KNMI_Stations[[#This Row],[Etmaal temperatuur °C]]&gt;stookgrens[],_34_KNMI_Stations[[#This Row],[Etmaal temperatuur °C]]-stookgrens[],0),"")</f>
        <v>0</v>
      </c>
    </row>
    <row r="8387" spans="1:16" x14ac:dyDescent="0.25">
      <c r="A8387">
        <v>319</v>
      </c>
      <c r="B8387" s="110">
        <v>45727</v>
      </c>
      <c r="C8387" s="89">
        <v>4.2</v>
      </c>
      <c r="D8387" s="89">
        <v>5.6</v>
      </c>
      <c r="E8387" s="96">
        <v>540</v>
      </c>
      <c r="F8387" s="89">
        <v>-0.1</v>
      </c>
      <c r="G8387" s="89">
        <v>1004.7</v>
      </c>
      <c r="H8387">
        <v>0.8</v>
      </c>
      <c r="I8387" t="s">
        <v>21</v>
      </c>
      <c r="J8387">
        <v>1</v>
      </c>
      <c r="K8387">
        <v>3</v>
      </c>
      <c r="L8387">
        <v>2025</v>
      </c>
      <c r="M8387" t="s">
        <v>120</v>
      </c>
      <c r="N8387" s="89" cm="1">
        <f t="array" ref="N8387">IF(ISNUMBER(_34_KNMI_Stations[[#This Row],[Etmaal temperatuur °C]]),IF(_34_KNMI_Stations[[#This Row],[Etmaal temperatuur °C]]&lt;stookgrens[],stookgrens[]-_34_KNMI_Stations[[#This Row],[Etmaal temperatuur °C]],0),"")</f>
        <v>12.4</v>
      </c>
      <c r="O8387" s="89">
        <f>_34_KNMI_Stations[[#This Row],[graaddagen]]*_34_KNMI_Stations[[#This Row],[Gewogen factor]]</f>
        <v>12.4</v>
      </c>
      <c r="P8387" s="89" cm="1">
        <f t="array" ref="P8387">IF(ISNUMBER(_34_KNMI_Stations[[#This Row],[Etmaal temperatuur °C]]),IF(_34_KNMI_Stations[[#This Row],[Etmaal temperatuur °C]]&gt;stookgrens[],_34_KNMI_Stations[[#This Row],[Etmaal temperatuur °C]]-stookgrens[],0),"")</f>
        <v>0</v>
      </c>
    </row>
    <row r="8388" spans="1:16" x14ac:dyDescent="0.25">
      <c r="A8388">
        <v>319</v>
      </c>
      <c r="B8388" s="110">
        <v>45728</v>
      </c>
      <c r="C8388" s="89">
        <v>2.8</v>
      </c>
      <c r="D8388" s="89">
        <v>4.2</v>
      </c>
      <c r="E8388" s="96">
        <v>853</v>
      </c>
      <c r="F8388" s="89">
        <v>-0.1</v>
      </c>
      <c r="G8388" s="89">
        <v>1001.7</v>
      </c>
      <c r="H8388">
        <v>0.82</v>
      </c>
      <c r="I8388" t="s">
        <v>21</v>
      </c>
      <c r="J8388">
        <v>1</v>
      </c>
      <c r="K8388">
        <v>3</v>
      </c>
      <c r="L8388">
        <v>2025</v>
      </c>
      <c r="M8388" t="s">
        <v>120</v>
      </c>
      <c r="N8388" s="89" cm="1">
        <f t="array" ref="N8388">IF(ISNUMBER(_34_KNMI_Stations[[#This Row],[Etmaal temperatuur °C]]),IF(_34_KNMI_Stations[[#This Row],[Etmaal temperatuur °C]]&lt;stookgrens[],stookgrens[]-_34_KNMI_Stations[[#This Row],[Etmaal temperatuur °C]],0),"")</f>
        <v>13.8</v>
      </c>
      <c r="O8388" s="89">
        <f>_34_KNMI_Stations[[#This Row],[graaddagen]]*_34_KNMI_Stations[[#This Row],[Gewogen factor]]</f>
        <v>13.8</v>
      </c>
      <c r="P8388" s="89" cm="1">
        <f t="array" ref="P8388">IF(ISNUMBER(_34_KNMI_Stations[[#This Row],[Etmaal temperatuur °C]]),IF(_34_KNMI_Stations[[#This Row],[Etmaal temperatuur °C]]&gt;stookgrens[],_34_KNMI_Stations[[#This Row],[Etmaal temperatuur °C]]-stookgrens[],0),"")</f>
        <v>0</v>
      </c>
    </row>
    <row r="8389" spans="1:16" x14ac:dyDescent="0.25">
      <c r="A8389">
        <v>319</v>
      </c>
      <c r="B8389" s="110">
        <v>45729</v>
      </c>
      <c r="C8389" s="89">
        <v>3.3</v>
      </c>
      <c r="D8389" s="89">
        <v>4</v>
      </c>
      <c r="E8389" s="96">
        <v>822</v>
      </c>
      <c r="F8389" s="89">
        <v>0.1</v>
      </c>
      <c r="G8389" s="89">
        <v>1001.5</v>
      </c>
      <c r="H8389">
        <v>0.79</v>
      </c>
      <c r="I8389" t="s">
        <v>21</v>
      </c>
      <c r="J8389">
        <v>1</v>
      </c>
      <c r="K8389">
        <v>3</v>
      </c>
      <c r="L8389">
        <v>2025</v>
      </c>
      <c r="M8389" t="s">
        <v>120</v>
      </c>
      <c r="N8389" s="89" cm="1">
        <f t="array" ref="N8389">IF(ISNUMBER(_34_KNMI_Stations[[#This Row],[Etmaal temperatuur °C]]),IF(_34_KNMI_Stations[[#This Row],[Etmaal temperatuur °C]]&lt;stookgrens[],stookgrens[]-_34_KNMI_Stations[[#This Row],[Etmaal temperatuur °C]],0),"")</f>
        <v>14</v>
      </c>
      <c r="O8389" s="89">
        <f>_34_KNMI_Stations[[#This Row],[graaddagen]]*_34_KNMI_Stations[[#This Row],[Gewogen factor]]</f>
        <v>14</v>
      </c>
      <c r="P8389" s="89" cm="1">
        <f t="array" ref="P8389">IF(ISNUMBER(_34_KNMI_Stations[[#This Row],[Etmaal temperatuur °C]]),IF(_34_KNMI_Stations[[#This Row],[Etmaal temperatuur °C]]&gt;stookgrens[],_34_KNMI_Stations[[#This Row],[Etmaal temperatuur °C]]-stookgrens[],0),"")</f>
        <v>0</v>
      </c>
    </row>
    <row r="8390" spans="1:16" x14ac:dyDescent="0.25">
      <c r="A8390">
        <v>319</v>
      </c>
      <c r="B8390" s="110">
        <v>45730</v>
      </c>
      <c r="C8390" s="89">
        <v>3</v>
      </c>
      <c r="D8390" s="89">
        <v>2.8</v>
      </c>
      <c r="E8390" s="96">
        <v>1058</v>
      </c>
      <c r="F8390" s="89">
        <v>0</v>
      </c>
      <c r="G8390" s="89">
        <v>1010.6</v>
      </c>
      <c r="H8390">
        <v>0.74</v>
      </c>
      <c r="I8390" t="s">
        <v>21</v>
      </c>
      <c r="J8390">
        <v>1</v>
      </c>
      <c r="K8390">
        <v>3</v>
      </c>
      <c r="L8390">
        <v>2025</v>
      </c>
      <c r="M8390" t="s">
        <v>120</v>
      </c>
      <c r="N8390" s="89" cm="1">
        <f t="array" ref="N8390">IF(ISNUMBER(_34_KNMI_Stations[[#This Row],[Etmaal temperatuur °C]]),IF(_34_KNMI_Stations[[#This Row],[Etmaal temperatuur °C]]&lt;stookgrens[],stookgrens[]-_34_KNMI_Stations[[#This Row],[Etmaal temperatuur °C]],0),"")</f>
        <v>15.2</v>
      </c>
      <c r="O8390" s="89">
        <f>_34_KNMI_Stations[[#This Row],[graaddagen]]*_34_KNMI_Stations[[#This Row],[Gewogen factor]]</f>
        <v>15.2</v>
      </c>
      <c r="P8390" s="89" cm="1">
        <f t="array" ref="P8390">IF(ISNUMBER(_34_KNMI_Stations[[#This Row],[Etmaal temperatuur °C]]),IF(_34_KNMI_Stations[[#This Row],[Etmaal temperatuur °C]]&gt;stookgrens[],_34_KNMI_Stations[[#This Row],[Etmaal temperatuur °C]]-stookgrens[],0),"")</f>
        <v>0</v>
      </c>
    </row>
    <row r="8391" spans="1:16" x14ac:dyDescent="0.25">
      <c r="A8391">
        <v>319</v>
      </c>
      <c r="B8391" s="110">
        <v>45731</v>
      </c>
      <c r="C8391" s="89">
        <v>5.6</v>
      </c>
      <c r="D8391" s="89">
        <v>3.5</v>
      </c>
      <c r="E8391" s="96">
        <v>1014</v>
      </c>
      <c r="F8391" s="89">
        <v>0</v>
      </c>
      <c r="G8391" s="89">
        <v>1019.6</v>
      </c>
      <c r="H8391">
        <v>0.72</v>
      </c>
      <c r="I8391" t="s">
        <v>21</v>
      </c>
      <c r="J8391">
        <v>1</v>
      </c>
      <c r="K8391">
        <v>3</v>
      </c>
      <c r="L8391">
        <v>2025</v>
      </c>
      <c r="M8391" t="s">
        <v>120</v>
      </c>
      <c r="N8391" s="89" cm="1">
        <f t="array" ref="N8391">IF(ISNUMBER(_34_KNMI_Stations[[#This Row],[Etmaal temperatuur °C]]),IF(_34_KNMI_Stations[[#This Row],[Etmaal temperatuur °C]]&lt;stookgrens[],stookgrens[]-_34_KNMI_Stations[[#This Row],[Etmaal temperatuur °C]],0),"")</f>
        <v>14.5</v>
      </c>
      <c r="O8391" s="89">
        <f>_34_KNMI_Stations[[#This Row],[graaddagen]]*_34_KNMI_Stations[[#This Row],[Gewogen factor]]</f>
        <v>14.5</v>
      </c>
      <c r="P8391" s="89" cm="1">
        <f t="array" ref="P8391">IF(ISNUMBER(_34_KNMI_Stations[[#This Row],[Etmaal temperatuur °C]]),IF(_34_KNMI_Stations[[#This Row],[Etmaal temperatuur °C]]&gt;stookgrens[],_34_KNMI_Stations[[#This Row],[Etmaal temperatuur °C]]-stookgrens[],0),"")</f>
        <v>0</v>
      </c>
    </row>
    <row r="8392" spans="1:16" x14ac:dyDescent="0.25">
      <c r="A8392">
        <v>319</v>
      </c>
      <c r="B8392" s="110">
        <v>45732</v>
      </c>
      <c r="C8392" s="89">
        <v>5</v>
      </c>
      <c r="D8392" s="89">
        <v>4.2</v>
      </c>
      <c r="E8392" s="96">
        <v>1578</v>
      </c>
      <c r="F8392" s="89">
        <v>0</v>
      </c>
      <c r="G8392" s="89">
        <v>1023.3</v>
      </c>
      <c r="H8392">
        <v>0.75</v>
      </c>
      <c r="I8392" t="s">
        <v>21</v>
      </c>
      <c r="J8392">
        <v>1</v>
      </c>
      <c r="K8392">
        <v>3</v>
      </c>
      <c r="L8392">
        <v>2025</v>
      </c>
      <c r="M8392" t="s">
        <v>120</v>
      </c>
      <c r="N8392" s="89" cm="1">
        <f t="array" ref="N8392">IF(ISNUMBER(_34_KNMI_Stations[[#This Row],[Etmaal temperatuur °C]]),IF(_34_KNMI_Stations[[#This Row],[Etmaal temperatuur °C]]&lt;stookgrens[],stookgrens[]-_34_KNMI_Stations[[#This Row],[Etmaal temperatuur °C]],0),"")</f>
        <v>13.8</v>
      </c>
      <c r="O8392" s="89">
        <f>_34_KNMI_Stations[[#This Row],[graaddagen]]*_34_KNMI_Stations[[#This Row],[Gewogen factor]]</f>
        <v>13.8</v>
      </c>
      <c r="P8392" s="89" cm="1">
        <f t="array" ref="P8392">IF(ISNUMBER(_34_KNMI_Stations[[#This Row],[Etmaal temperatuur °C]]),IF(_34_KNMI_Stations[[#This Row],[Etmaal temperatuur °C]]&gt;stookgrens[],_34_KNMI_Stations[[#This Row],[Etmaal temperatuur °C]]-stookgrens[],0),"")</f>
        <v>0</v>
      </c>
    </row>
    <row r="8393" spans="1:16" x14ac:dyDescent="0.25">
      <c r="A8393">
        <v>319</v>
      </c>
      <c r="B8393" s="110">
        <v>45733</v>
      </c>
      <c r="C8393" s="89">
        <v>4</v>
      </c>
      <c r="D8393" s="89">
        <v>6.1</v>
      </c>
      <c r="E8393" s="96">
        <v>1126</v>
      </c>
      <c r="F8393" s="89">
        <v>-0.1</v>
      </c>
      <c r="G8393" s="89">
        <v>1027.8</v>
      </c>
      <c r="H8393">
        <v>0.65</v>
      </c>
      <c r="I8393" t="s">
        <v>21</v>
      </c>
      <c r="J8393">
        <v>1</v>
      </c>
      <c r="K8393">
        <v>3</v>
      </c>
      <c r="L8393">
        <v>2025</v>
      </c>
      <c r="M8393" t="s">
        <v>121</v>
      </c>
      <c r="N8393" s="89" cm="1">
        <f t="array" ref="N8393">IF(ISNUMBER(_34_KNMI_Stations[[#This Row],[Etmaal temperatuur °C]]),IF(_34_KNMI_Stations[[#This Row],[Etmaal temperatuur °C]]&lt;stookgrens[],stookgrens[]-_34_KNMI_Stations[[#This Row],[Etmaal temperatuur °C]],0),"")</f>
        <v>11.9</v>
      </c>
      <c r="O8393" s="89">
        <f>_34_KNMI_Stations[[#This Row],[graaddagen]]*_34_KNMI_Stations[[#This Row],[Gewogen factor]]</f>
        <v>11.9</v>
      </c>
      <c r="P8393" s="89" cm="1">
        <f t="array" ref="P8393">IF(ISNUMBER(_34_KNMI_Stations[[#This Row],[Etmaal temperatuur °C]]),IF(_34_KNMI_Stations[[#This Row],[Etmaal temperatuur °C]]&gt;stookgrens[],_34_KNMI_Stations[[#This Row],[Etmaal temperatuur °C]]-stookgrens[],0),"")</f>
        <v>0</v>
      </c>
    </row>
    <row r="8394" spans="1:16" x14ac:dyDescent="0.25">
      <c r="A8394">
        <v>319</v>
      </c>
      <c r="B8394" s="110">
        <v>45734</v>
      </c>
      <c r="C8394" s="89">
        <v>4</v>
      </c>
      <c r="D8394" s="89">
        <v>5.4</v>
      </c>
      <c r="E8394" s="96">
        <v>1724</v>
      </c>
      <c r="F8394" s="89">
        <v>0</v>
      </c>
      <c r="G8394" s="89">
        <v>1025.8</v>
      </c>
      <c r="H8394">
        <v>0.45</v>
      </c>
      <c r="I8394" t="s">
        <v>21</v>
      </c>
      <c r="J8394">
        <v>1</v>
      </c>
      <c r="K8394">
        <v>3</v>
      </c>
      <c r="L8394">
        <v>2025</v>
      </c>
      <c r="M8394" t="s">
        <v>121</v>
      </c>
      <c r="N8394" s="89" cm="1">
        <f t="array" ref="N8394">IF(ISNUMBER(_34_KNMI_Stations[[#This Row],[Etmaal temperatuur °C]]),IF(_34_KNMI_Stations[[#This Row],[Etmaal temperatuur °C]]&lt;stookgrens[],stookgrens[]-_34_KNMI_Stations[[#This Row],[Etmaal temperatuur °C]],0),"")</f>
        <v>12.6</v>
      </c>
      <c r="O8394" s="89">
        <f>_34_KNMI_Stations[[#This Row],[graaddagen]]*_34_KNMI_Stations[[#This Row],[Gewogen factor]]</f>
        <v>12.6</v>
      </c>
      <c r="P8394" s="89" cm="1">
        <f t="array" ref="P8394">IF(ISNUMBER(_34_KNMI_Stations[[#This Row],[Etmaal temperatuur °C]]),IF(_34_KNMI_Stations[[#This Row],[Etmaal temperatuur °C]]&gt;stookgrens[],_34_KNMI_Stations[[#This Row],[Etmaal temperatuur °C]]-stookgrens[],0),"")</f>
        <v>0</v>
      </c>
    </row>
    <row r="8395" spans="1:16" x14ac:dyDescent="0.25">
      <c r="A8395">
        <v>319</v>
      </c>
      <c r="B8395" s="110">
        <v>45735</v>
      </c>
      <c r="C8395" s="89">
        <v>2.2999999999999998</v>
      </c>
      <c r="D8395" s="89">
        <v>8.6</v>
      </c>
      <c r="E8395" s="96">
        <v>1666</v>
      </c>
      <c r="F8395" s="89">
        <v>0</v>
      </c>
      <c r="G8395" s="89">
        <v>1023</v>
      </c>
      <c r="H8395">
        <v>0.54</v>
      </c>
      <c r="I8395" t="s">
        <v>21</v>
      </c>
      <c r="J8395">
        <v>1</v>
      </c>
      <c r="K8395">
        <v>3</v>
      </c>
      <c r="L8395">
        <v>2025</v>
      </c>
      <c r="M8395" t="s">
        <v>121</v>
      </c>
      <c r="N8395" s="89" cm="1">
        <f t="array" ref="N8395">IF(ISNUMBER(_34_KNMI_Stations[[#This Row],[Etmaal temperatuur °C]]),IF(_34_KNMI_Stations[[#This Row],[Etmaal temperatuur °C]]&lt;stookgrens[],stookgrens[]-_34_KNMI_Stations[[#This Row],[Etmaal temperatuur °C]],0),"")</f>
        <v>9.4</v>
      </c>
      <c r="O8395" s="89">
        <f>_34_KNMI_Stations[[#This Row],[graaddagen]]*_34_KNMI_Stations[[#This Row],[Gewogen factor]]</f>
        <v>9.4</v>
      </c>
      <c r="P8395" s="89" cm="1">
        <f t="array" ref="P8395">IF(ISNUMBER(_34_KNMI_Stations[[#This Row],[Etmaal temperatuur °C]]),IF(_34_KNMI_Stations[[#This Row],[Etmaal temperatuur °C]]&gt;stookgrens[],_34_KNMI_Stations[[#This Row],[Etmaal temperatuur °C]]-stookgrens[],0),"")</f>
        <v>0</v>
      </c>
    </row>
    <row r="8396" spans="1:16" x14ac:dyDescent="0.25">
      <c r="A8396">
        <v>319</v>
      </c>
      <c r="B8396" s="110">
        <v>45736</v>
      </c>
      <c r="C8396" s="89">
        <v>1.8</v>
      </c>
      <c r="D8396" s="89">
        <v>10.7</v>
      </c>
      <c r="E8396" s="96">
        <v>1612</v>
      </c>
      <c r="F8396" s="89">
        <v>0</v>
      </c>
      <c r="G8396" s="89">
        <v>1020.7</v>
      </c>
      <c r="H8396">
        <v>0.63</v>
      </c>
      <c r="I8396" t="s">
        <v>21</v>
      </c>
      <c r="J8396">
        <v>1</v>
      </c>
      <c r="K8396">
        <v>3</v>
      </c>
      <c r="L8396">
        <v>2025</v>
      </c>
      <c r="M8396" t="s">
        <v>121</v>
      </c>
      <c r="N8396" s="89" cm="1">
        <f t="array" ref="N8396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8396" s="89">
        <f>_34_KNMI_Stations[[#This Row],[graaddagen]]*_34_KNMI_Stations[[#This Row],[Gewogen factor]]</f>
        <v>7.3000000000000007</v>
      </c>
      <c r="P8396" s="89" cm="1">
        <f t="array" ref="P8396">IF(ISNUMBER(_34_KNMI_Stations[[#This Row],[Etmaal temperatuur °C]]),IF(_34_KNMI_Stations[[#This Row],[Etmaal temperatuur °C]]&gt;stookgrens[],_34_KNMI_Stations[[#This Row],[Etmaal temperatuur °C]]-stookgrens[],0),"")</f>
        <v>0</v>
      </c>
    </row>
    <row r="8397" spans="1:16" x14ac:dyDescent="0.25">
      <c r="A8397">
        <v>319</v>
      </c>
      <c r="B8397" s="110">
        <v>45737</v>
      </c>
      <c r="C8397" s="89">
        <v>3.5</v>
      </c>
      <c r="D8397" s="89">
        <v>14.6</v>
      </c>
      <c r="E8397" s="96">
        <v>1326</v>
      </c>
      <c r="F8397" s="89">
        <v>-0.1</v>
      </c>
      <c r="G8397" s="89">
        <v>1010.4</v>
      </c>
      <c r="H8397">
        <v>0.56000000000000005</v>
      </c>
      <c r="I8397" t="s">
        <v>21</v>
      </c>
      <c r="J8397">
        <v>1</v>
      </c>
      <c r="K8397">
        <v>3</v>
      </c>
      <c r="L8397">
        <v>2025</v>
      </c>
      <c r="M8397" t="s">
        <v>121</v>
      </c>
      <c r="N8397" s="89" cm="1">
        <f t="array" ref="N8397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8397" s="89">
        <f>_34_KNMI_Stations[[#This Row],[graaddagen]]*_34_KNMI_Stations[[#This Row],[Gewogen factor]]</f>
        <v>3.4000000000000004</v>
      </c>
      <c r="P8397" s="89" cm="1">
        <f t="array" ref="P8397">IF(ISNUMBER(_34_KNMI_Stations[[#This Row],[Etmaal temperatuur °C]]),IF(_34_KNMI_Stations[[#This Row],[Etmaal temperatuur °C]]&gt;stookgrens[],_34_KNMI_Stations[[#This Row],[Etmaal temperatuur °C]]-stookgrens[],0),"")</f>
        <v>0</v>
      </c>
    </row>
    <row r="8398" spans="1:16" x14ac:dyDescent="0.25">
      <c r="A8398">
        <v>319</v>
      </c>
      <c r="B8398" s="110">
        <v>45738</v>
      </c>
      <c r="C8398" s="89">
        <v>2.6</v>
      </c>
      <c r="D8398" s="89">
        <v>14.2</v>
      </c>
      <c r="E8398" s="96">
        <v>870</v>
      </c>
      <c r="F8398" s="89">
        <v>-0.1</v>
      </c>
      <c r="G8398" s="89">
        <v>1002.2</v>
      </c>
      <c r="H8398">
        <v>0.63</v>
      </c>
      <c r="I8398" t="s">
        <v>21</v>
      </c>
      <c r="J8398">
        <v>1</v>
      </c>
      <c r="K8398">
        <v>3</v>
      </c>
      <c r="L8398">
        <v>2025</v>
      </c>
      <c r="M8398" t="s">
        <v>121</v>
      </c>
      <c r="N8398" s="89" cm="1">
        <f t="array" ref="N8398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8398" s="89">
        <f>_34_KNMI_Stations[[#This Row],[graaddagen]]*_34_KNMI_Stations[[#This Row],[Gewogen factor]]</f>
        <v>3.8000000000000007</v>
      </c>
      <c r="P8398" s="89" cm="1">
        <f t="array" ref="P8398">IF(ISNUMBER(_34_KNMI_Stations[[#This Row],[Etmaal temperatuur °C]]),IF(_34_KNMI_Stations[[#This Row],[Etmaal temperatuur °C]]&gt;stookgrens[],_34_KNMI_Stations[[#This Row],[Etmaal temperatuur °C]]-stookgrens[],0),"")</f>
        <v>0</v>
      </c>
    </row>
    <row r="8399" spans="1:16" x14ac:dyDescent="0.25">
      <c r="A8399">
        <v>319</v>
      </c>
      <c r="B8399" s="110">
        <v>45739</v>
      </c>
      <c r="C8399" s="89">
        <v>2.6</v>
      </c>
      <c r="D8399" s="89">
        <v>12.1</v>
      </c>
      <c r="E8399" s="96">
        <v>1271</v>
      </c>
      <c r="F8399" s="89">
        <v>0</v>
      </c>
      <c r="G8399" s="89">
        <v>1004.3</v>
      </c>
      <c r="H8399">
        <v>0.71</v>
      </c>
      <c r="I8399" t="s">
        <v>21</v>
      </c>
      <c r="J8399">
        <v>1</v>
      </c>
      <c r="K8399">
        <v>3</v>
      </c>
      <c r="L8399">
        <v>2025</v>
      </c>
      <c r="M8399" t="s">
        <v>121</v>
      </c>
      <c r="N8399" s="89" cm="1">
        <f t="array" ref="N8399">IF(ISNUMBER(_34_KNMI_Stations[[#This Row],[Etmaal temperatuur °C]]),IF(_34_KNMI_Stations[[#This Row],[Etmaal temperatuur °C]]&lt;stookgrens[],stookgrens[]-_34_KNMI_Stations[[#This Row],[Etmaal temperatuur °C]],0),"")</f>
        <v>5.9</v>
      </c>
      <c r="O8399" s="89">
        <f>_34_KNMI_Stations[[#This Row],[graaddagen]]*_34_KNMI_Stations[[#This Row],[Gewogen factor]]</f>
        <v>5.9</v>
      </c>
      <c r="P8399" s="89" cm="1">
        <f t="array" ref="P8399">IF(ISNUMBER(_34_KNMI_Stations[[#This Row],[Etmaal temperatuur °C]]),IF(_34_KNMI_Stations[[#This Row],[Etmaal temperatuur °C]]&gt;stookgrens[],_34_KNMI_Stations[[#This Row],[Etmaal temperatuur °C]]-stookgrens[],0),"")</f>
        <v>0</v>
      </c>
    </row>
    <row r="8400" spans="1:16" x14ac:dyDescent="0.25">
      <c r="A8400">
        <v>319</v>
      </c>
      <c r="B8400" s="110">
        <v>45740</v>
      </c>
      <c r="C8400" s="89">
        <v>3</v>
      </c>
      <c r="D8400" s="89">
        <v>8.9</v>
      </c>
      <c r="E8400" s="96">
        <v>1078</v>
      </c>
      <c r="F8400" s="89">
        <v>0</v>
      </c>
      <c r="G8400" s="89">
        <v>1016.5</v>
      </c>
      <c r="H8400">
        <v>0.86</v>
      </c>
      <c r="I8400" t="s">
        <v>21</v>
      </c>
      <c r="J8400">
        <v>1</v>
      </c>
      <c r="K8400">
        <v>3</v>
      </c>
      <c r="L8400">
        <v>2025</v>
      </c>
      <c r="M8400" t="s">
        <v>122</v>
      </c>
      <c r="N8400" s="89" cm="1">
        <f t="array" ref="N8400">IF(ISNUMBER(_34_KNMI_Stations[[#This Row],[Etmaal temperatuur °C]]),IF(_34_KNMI_Stations[[#This Row],[Etmaal temperatuur °C]]&lt;stookgrens[],stookgrens[]-_34_KNMI_Stations[[#This Row],[Etmaal temperatuur °C]],0),"")</f>
        <v>9.1</v>
      </c>
      <c r="O8400" s="89">
        <f>_34_KNMI_Stations[[#This Row],[graaddagen]]*_34_KNMI_Stations[[#This Row],[Gewogen factor]]</f>
        <v>9.1</v>
      </c>
      <c r="P8400" s="89" cm="1">
        <f t="array" ref="P8400">IF(ISNUMBER(_34_KNMI_Stations[[#This Row],[Etmaal temperatuur °C]]),IF(_34_KNMI_Stations[[#This Row],[Etmaal temperatuur °C]]&gt;stookgrens[],_34_KNMI_Stations[[#This Row],[Etmaal temperatuur °C]]-stookgrens[],0),"")</f>
        <v>0</v>
      </c>
    </row>
    <row r="8401" spans="1:16" x14ac:dyDescent="0.25">
      <c r="A8401">
        <v>319</v>
      </c>
      <c r="B8401" s="110">
        <v>45741</v>
      </c>
      <c r="C8401" s="89">
        <v>3.9</v>
      </c>
      <c r="D8401" s="89">
        <v>8.6999999999999993</v>
      </c>
      <c r="E8401" s="96">
        <v>1375</v>
      </c>
      <c r="F8401" s="89">
        <v>0.4</v>
      </c>
      <c r="G8401" s="89">
        <v>1021.8</v>
      </c>
      <c r="H8401">
        <v>0.84</v>
      </c>
      <c r="I8401" t="s">
        <v>21</v>
      </c>
      <c r="J8401">
        <v>1</v>
      </c>
      <c r="K8401">
        <v>3</v>
      </c>
      <c r="L8401">
        <v>2025</v>
      </c>
      <c r="M8401" t="s">
        <v>122</v>
      </c>
      <c r="N8401" s="89" cm="1">
        <f t="array" ref="N8401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8401" s="89">
        <f>_34_KNMI_Stations[[#This Row],[graaddagen]]*_34_KNMI_Stations[[#This Row],[Gewogen factor]]</f>
        <v>9.3000000000000007</v>
      </c>
      <c r="P8401" s="89" cm="1">
        <f t="array" ref="P8401">IF(ISNUMBER(_34_KNMI_Stations[[#This Row],[Etmaal temperatuur °C]]),IF(_34_KNMI_Stations[[#This Row],[Etmaal temperatuur °C]]&gt;stookgrens[],_34_KNMI_Stations[[#This Row],[Etmaal temperatuur °C]]-stookgrens[],0),"")</f>
        <v>0</v>
      </c>
    </row>
    <row r="8402" spans="1:16" x14ac:dyDescent="0.25">
      <c r="A8402">
        <v>319</v>
      </c>
      <c r="B8402" s="110">
        <v>45742</v>
      </c>
      <c r="C8402" s="89">
        <v>2.6</v>
      </c>
      <c r="D8402" s="89">
        <v>7.7</v>
      </c>
      <c r="E8402" s="96">
        <v>833</v>
      </c>
      <c r="F8402" s="89">
        <v>0</v>
      </c>
      <c r="G8402" s="89">
        <v>1024.9000000000001</v>
      </c>
      <c r="H8402">
        <v>0.86</v>
      </c>
      <c r="I8402" t="s">
        <v>21</v>
      </c>
      <c r="J8402">
        <v>1</v>
      </c>
      <c r="K8402">
        <v>3</v>
      </c>
      <c r="L8402">
        <v>2025</v>
      </c>
      <c r="M8402" t="s">
        <v>122</v>
      </c>
      <c r="N8402" s="89" cm="1">
        <f t="array" ref="N8402">IF(ISNUMBER(_34_KNMI_Stations[[#This Row],[Etmaal temperatuur °C]]),IF(_34_KNMI_Stations[[#This Row],[Etmaal temperatuur °C]]&lt;stookgrens[],stookgrens[]-_34_KNMI_Stations[[#This Row],[Etmaal temperatuur °C]],0),"")</f>
        <v>10.3</v>
      </c>
      <c r="O8402" s="89">
        <f>_34_KNMI_Stations[[#This Row],[graaddagen]]*_34_KNMI_Stations[[#This Row],[Gewogen factor]]</f>
        <v>10.3</v>
      </c>
      <c r="P8402" s="89" cm="1">
        <f t="array" ref="P8402">IF(ISNUMBER(_34_KNMI_Stations[[#This Row],[Etmaal temperatuur °C]]),IF(_34_KNMI_Stations[[#This Row],[Etmaal temperatuur °C]]&gt;stookgrens[],_34_KNMI_Stations[[#This Row],[Etmaal temperatuur °C]]-stookgrens[],0),"")</f>
        <v>0</v>
      </c>
    </row>
    <row r="8403" spans="1:16" x14ac:dyDescent="0.25">
      <c r="A8403">
        <v>319</v>
      </c>
      <c r="B8403" s="110">
        <v>45743</v>
      </c>
      <c r="C8403" s="89">
        <v>1</v>
      </c>
      <c r="D8403" s="89">
        <v>7.7</v>
      </c>
      <c r="E8403" s="96">
        <v>1786</v>
      </c>
      <c r="F8403" s="89">
        <v>0</v>
      </c>
      <c r="G8403" s="89">
        <v>1020.9</v>
      </c>
      <c r="H8403">
        <v>0.8</v>
      </c>
      <c r="I8403" t="s">
        <v>21</v>
      </c>
      <c r="J8403">
        <v>1</v>
      </c>
      <c r="K8403">
        <v>3</v>
      </c>
      <c r="L8403">
        <v>2025</v>
      </c>
      <c r="M8403" t="s">
        <v>122</v>
      </c>
      <c r="N8403" s="89" cm="1">
        <f t="array" ref="N8403">IF(ISNUMBER(_34_KNMI_Stations[[#This Row],[Etmaal temperatuur °C]]),IF(_34_KNMI_Stations[[#This Row],[Etmaal temperatuur °C]]&lt;stookgrens[],stookgrens[]-_34_KNMI_Stations[[#This Row],[Etmaal temperatuur °C]],0),"")</f>
        <v>10.3</v>
      </c>
      <c r="O8403" s="89">
        <f>_34_KNMI_Stations[[#This Row],[graaddagen]]*_34_KNMI_Stations[[#This Row],[Gewogen factor]]</f>
        <v>10.3</v>
      </c>
      <c r="P8403" s="89" cm="1">
        <f t="array" ref="P8403">IF(ISNUMBER(_34_KNMI_Stations[[#This Row],[Etmaal temperatuur °C]]),IF(_34_KNMI_Stations[[#This Row],[Etmaal temperatuur °C]]&gt;stookgrens[],_34_KNMI_Stations[[#This Row],[Etmaal temperatuur °C]]-stookgrens[],0),"")</f>
        <v>0</v>
      </c>
    </row>
    <row r="8404" spans="1:16" x14ac:dyDescent="0.25">
      <c r="A8404">
        <v>319</v>
      </c>
      <c r="B8404" s="110">
        <v>45744</v>
      </c>
      <c r="C8404" s="89">
        <v>3.5</v>
      </c>
      <c r="D8404" s="89">
        <v>8.1</v>
      </c>
      <c r="E8404" s="96">
        <v>670</v>
      </c>
      <c r="F8404" s="89">
        <v>2.5</v>
      </c>
      <c r="G8404" s="89">
        <v>1013.3</v>
      </c>
      <c r="H8404">
        <v>0.89</v>
      </c>
      <c r="I8404" t="s">
        <v>21</v>
      </c>
      <c r="J8404">
        <v>1</v>
      </c>
      <c r="K8404">
        <v>3</v>
      </c>
      <c r="L8404">
        <v>2025</v>
      </c>
      <c r="M8404" t="s">
        <v>122</v>
      </c>
      <c r="N8404" s="89" cm="1">
        <f t="array" ref="N8404">IF(ISNUMBER(_34_KNMI_Stations[[#This Row],[Etmaal temperatuur °C]]),IF(_34_KNMI_Stations[[#This Row],[Etmaal temperatuur °C]]&lt;stookgrens[],stookgrens[]-_34_KNMI_Stations[[#This Row],[Etmaal temperatuur °C]],0),"")</f>
        <v>9.9</v>
      </c>
      <c r="O8404" s="89">
        <f>_34_KNMI_Stations[[#This Row],[graaddagen]]*_34_KNMI_Stations[[#This Row],[Gewogen factor]]</f>
        <v>9.9</v>
      </c>
      <c r="P8404" s="89" cm="1">
        <f t="array" ref="P8404">IF(ISNUMBER(_34_KNMI_Stations[[#This Row],[Etmaal temperatuur °C]]),IF(_34_KNMI_Stations[[#This Row],[Etmaal temperatuur °C]]&gt;stookgrens[],_34_KNMI_Stations[[#This Row],[Etmaal temperatuur °C]]-stookgrens[],0),"")</f>
        <v>0</v>
      </c>
    </row>
    <row r="8405" spans="1:16" x14ac:dyDescent="0.25">
      <c r="A8405">
        <v>319</v>
      </c>
      <c r="B8405" s="110">
        <v>45745</v>
      </c>
      <c r="C8405" s="89">
        <v>4.0999999999999996</v>
      </c>
      <c r="D8405" s="89">
        <v>7.8</v>
      </c>
      <c r="E8405" s="96">
        <v>1778</v>
      </c>
      <c r="F8405" s="89">
        <v>0</v>
      </c>
      <c r="G8405" s="89">
        <v>1020.5</v>
      </c>
      <c r="H8405">
        <v>0.76</v>
      </c>
      <c r="I8405" t="s">
        <v>21</v>
      </c>
      <c r="J8405">
        <v>1</v>
      </c>
      <c r="K8405">
        <v>3</v>
      </c>
      <c r="L8405">
        <v>2025</v>
      </c>
      <c r="M8405" t="s">
        <v>122</v>
      </c>
      <c r="N8405" s="89" cm="1">
        <f t="array" ref="N8405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8405" s="89">
        <f>_34_KNMI_Stations[[#This Row],[graaddagen]]*_34_KNMI_Stations[[#This Row],[Gewogen factor]]</f>
        <v>10.199999999999999</v>
      </c>
      <c r="P8405" s="89" cm="1">
        <f t="array" ref="P8405">IF(ISNUMBER(_34_KNMI_Stations[[#This Row],[Etmaal temperatuur °C]]),IF(_34_KNMI_Stations[[#This Row],[Etmaal temperatuur °C]]&gt;stookgrens[],_34_KNMI_Stations[[#This Row],[Etmaal temperatuur °C]]-stookgrens[],0),"")</f>
        <v>0</v>
      </c>
    </row>
    <row r="8406" spans="1:16" x14ac:dyDescent="0.25">
      <c r="A8406">
        <v>319</v>
      </c>
      <c r="B8406" s="110">
        <v>45746</v>
      </c>
      <c r="C8406" s="89">
        <v>6.8</v>
      </c>
      <c r="D8406" s="89">
        <v>9.8000000000000007</v>
      </c>
      <c r="E8406" s="96">
        <v>1401</v>
      </c>
      <c r="F8406" s="89">
        <v>-0.1</v>
      </c>
      <c r="G8406" s="89">
        <v>1019.9</v>
      </c>
      <c r="H8406">
        <v>0.74</v>
      </c>
      <c r="I8406" t="s">
        <v>21</v>
      </c>
      <c r="J8406">
        <v>1</v>
      </c>
      <c r="K8406">
        <v>3</v>
      </c>
      <c r="L8406">
        <v>2025</v>
      </c>
      <c r="M8406" t="s">
        <v>122</v>
      </c>
      <c r="N8406" s="89" cm="1">
        <f t="array" ref="N8406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8406" s="89">
        <f>_34_KNMI_Stations[[#This Row],[graaddagen]]*_34_KNMI_Stations[[#This Row],[Gewogen factor]]</f>
        <v>8.1999999999999993</v>
      </c>
      <c r="P8406" s="89" cm="1">
        <f t="array" ref="P8406">IF(ISNUMBER(_34_KNMI_Stations[[#This Row],[Etmaal temperatuur °C]]),IF(_34_KNMI_Stations[[#This Row],[Etmaal temperatuur °C]]&gt;stookgrens[],_34_KNMI_Stations[[#This Row],[Etmaal temperatuur °C]]-stookgrens[],0),"")</f>
        <v>0</v>
      </c>
    </row>
    <row r="8407" spans="1:16" x14ac:dyDescent="0.25">
      <c r="A8407">
        <v>319</v>
      </c>
      <c r="B8407" s="110">
        <v>45747</v>
      </c>
      <c r="C8407" s="89">
        <v>4.3</v>
      </c>
      <c r="D8407" s="89">
        <v>8.5</v>
      </c>
      <c r="E8407" s="96">
        <v>1819</v>
      </c>
      <c r="F8407" s="89">
        <v>0</v>
      </c>
      <c r="G8407" s="89">
        <v>1028</v>
      </c>
      <c r="H8407">
        <v>0.76</v>
      </c>
      <c r="I8407" t="s">
        <v>21</v>
      </c>
      <c r="J8407">
        <v>1</v>
      </c>
      <c r="K8407">
        <v>3</v>
      </c>
      <c r="L8407">
        <v>2025</v>
      </c>
      <c r="M8407" t="s">
        <v>123</v>
      </c>
      <c r="N8407" s="89" cm="1">
        <f t="array" ref="N8407">IF(ISNUMBER(_34_KNMI_Stations[[#This Row],[Etmaal temperatuur °C]]),IF(_34_KNMI_Stations[[#This Row],[Etmaal temperatuur °C]]&lt;stookgrens[],stookgrens[]-_34_KNMI_Stations[[#This Row],[Etmaal temperatuur °C]],0),"")</f>
        <v>9.5</v>
      </c>
      <c r="O8407" s="89">
        <f>_34_KNMI_Stations[[#This Row],[graaddagen]]*_34_KNMI_Stations[[#This Row],[Gewogen factor]]</f>
        <v>9.5</v>
      </c>
      <c r="P8407" s="89" cm="1">
        <f t="array" ref="P8407">IF(ISNUMBER(_34_KNMI_Stations[[#This Row],[Etmaal temperatuur °C]]),IF(_34_KNMI_Stations[[#This Row],[Etmaal temperatuur °C]]&gt;stookgrens[],_34_KNMI_Stations[[#This Row],[Etmaal temperatuur °C]]-stookgrens[],0),"")</f>
        <v>0</v>
      </c>
    </row>
    <row r="8408" spans="1:16" x14ac:dyDescent="0.25">
      <c r="A8408">
        <v>319</v>
      </c>
      <c r="B8408" s="110">
        <v>45748</v>
      </c>
      <c r="C8408" s="89">
        <v>4.8</v>
      </c>
      <c r="D8408" s="89">
        <v>8.9</v>
      </c>
      <c r="E8408" s="96">
        <v>1912</v>
      </c>
      <c r="F8408" s="89">
        <v>0</v>
      </c>
      <c r="G8408" s="89">
        <v>1026.2</v>
      </c>
      <c r="H8408">
        <v>0.64</v>
      </c>
      <c r="I8408" t="s">
        <v>21</v>
      </c>
      <c r="J8408">
        <v>0.8</v>
      </c>
      <c r="K8408">
        <v>4</v>
      </c>
      <c r="L8408">
        <v>2025</v>
      </c>
      <c r="M8408" t="s">
        <v>123</v>
      </c>
      <c r="N8408" s="89" cm="1">
        <f t="array" ref="N8408">IF(ISNUMBER(_34_KNMI_Stations[[#This Row],[Etmaal temperatuur °C]]),IF(_34_KNMI_Stations[[#This Row],[Etmaal temperatuur °C]]&lt;stookgrens[],stookgrens[]-_34_KNMI_Stations[[#This Row],[Etmaal temperatuur °C]],0),"")</f>
        <v>9.1</v>
      </c>
      <c r="O8408" s="89">
        <f>_34_KNMI_Stations[[#This Row],[graaddagen]]*_34_KNMI_Stations[[#This Row],[Gewogen factor]]</f>
        <v>7.28</v>
      </c>
      <c r="P8408" s="89" cm="1">
        <f t="array" ref="P8408">IF(ISNUMBER(_34_KNMI_Stations[[#This Row],[Etmaal temperatuur °C]]),IF(_34_KNMI_Stations[[#This Row],[Etmaal temperatuur °C]]&gt;stookgrens[],_34_KNMI_Stations[[#This Row],[Etmaal temperatuur °C]]-stookgrens[],0),"")</f>
        <v>0</v>
      </c>
    </row>
    <row r="8409" spans="1:16" x14ac:dyDescent="0.25">
      <c r="A8409">
        <v>319</v>
      </c>
      <c r="B8409" s="110">
        <v>45749</v>
      </c>
      <c r="C8409" s="89">
        <v>5.8</v>
      </c>
      <c r="D8409" s="89">
        <v>12.1</v>
      </c>
      <c r="E8409" s="96">
        <v>1724</v>
      </c>
      <c r="F8409" s="89">
        <v>0</v>
      </c>
      <c r="G8409" s="89">
        <v>1021.4</v>
      </c>
      <c r="H8409">
        <v>0.55000000000000004</v>
      </c>
      <c r="I8409" t="s">
        <v>21</v>
      </c>
      <c r="J8409">
        <v>0.8</v>
      </c>
      <c r="K8409">
        <v>4</v>
      </c>
      <c r="L8409">
        <v>2025</v>
      </c>
      <c r="M8409" t="s">
        <v>123</v>
      </c>
      <c r="N8409" s="89" cm="1">
        <f t="array" ref="N8409">IF(ISNUMBER(_34_KNMI_Stations[[#This Row],[Etmaal temperatuur °C]]),IF(_34_KNMI_Stations[[#This Row],[Etmaal temperatuur °C]]&lt;stookgrens[],stookgrens[]-_34_KNMI_Stations[[#This Row],[Etmaal temperatuur °C]],0),"")</f>
        <v>5.9</v>
      </c>
      <c r="O8409" s="89">
        <f>_34_KNMI_Stations[[#This Row],[graaddagen]]*_34_KNMI_Stations[[#This Row],[Gewogen factor]]</f>
        <v>4.7200000000000006</v>
      </c>
      <c r="P8409" s="89" cm="1">
        <f t="array" ref="P8409">IF(ISNUMBER(_34_KNMI_Stations[[#This Row],[Etmaal temperatuur °C]]),IF(_34_KNMI_Stations[[#This Row],[Etmaal temperatuur °C]]&gt;stookgrens[],_34_KNMI_Stations[[#This Row],[Etmaal temperatuur °C]]-stookgrens[],0),"")</f>
        <v>0</v>
      </c>
    </row>
    <row r="8410" spans="1:16" x14ac:dyDescent="0.25">
      <c r="A8410">
        <v>319</v>
      </c>
      <c r="B8410" s="110">
        <v>45750</v>
      </c>
      <c r="C8410" s="89">
        <v>4</v>
      </c>
      <c r="D8410" s="89">
        <v>13.7</v>
      </c>
      <c r="E8410" s="96">
        <v>1729</v>
      </c>
      <c r="F8410" s="89">
        <v>0</v>
      </c>
      <c r="G8410" s="89">
        <v>1020.9</v>
      </c>
      <c r="H8410">
        <v>0.56999999999999995</v>
      </c>
      <c r="I8410" t="s">
        <v>21</v>
      </c>
      <c r="J8410">
        <v>0.8</v>
      </c>
      <c r="K8410">
        <v>4</v>
      </c>
      <c r="L8410">
        <v>2025</v>
      </c>
      <c r="M8410" t="s">
        <v>123</v>
      </c>
      <c r="N8410" s="89" cm="1">
        <f t="array" ref="N8410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8410" s="89">
        <f>_34_KNMI_Stations[[#This Row],[graaddagen]]*_34_KNMI_Stations[[#This Row],[Gewogen factor]]</f>
        <v>3.4400000000000008</v>
      </c>
      <c r="P8410" s="89" cm="1">
        <f t="array" ref="P8410">IF(ISNUMBER(_34_KNMI_Stations[[#This Row],[Etmaal temperatuur °C]]),IF(_34_KNMI_Stations[[#This Row],[Etmaal temperatuur °C]]&gt;stookgrens[],_34_KNMI_Stations[[#This Row],[Etmaal temperatuur °C]]-stookgrens[],0),"")</f>
        <v>0</v>
      </c>
    </row>
    <row r="8411" spans="1:16" x14ac:dyDescent="0.25">
      <c r="A8411">
        <v>319</v>
      </c>
      <c r="B8411" s="110">
        <v>45751</v>
      </c>
      <c r="C8411" s="89">
        <v>3.5</v>
      </c>
      <c r="D8411" s="89">
        <v>14.1</v>
      </c>
      <c r="E8411" s="96">
        <v>1967</v>
      </c>
      <c r="F8411" s="89">
        <v>0</v>
      </c>
      <c r="G8411" s="89">
        <v>1018.7</v>
      </c>
      <c r="H8411">
        <v>0.59</v>
      </c>
      <c r="I8411" t="s">
        <v>21</v>
      </c>
      <c r="J8411">
        <v>0.8</v>
      </c>
      <c r="K8411">
        <v>4</v>
      </c>
      <c r="L8411">
        <v>2025</v>
      </c>
      <c r="M8411" t="s">
        <v>123</v>
      </c>
      <c r="N8411" s="89" cm="1">
        <f t="array" ref="N8411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8411" s="89">
        <f>_34_KNMI_Stations[[#This Row],[graaddagen]]*_34_KNMI_Stations[[#This Row],[Gewogen factor]]</f>
        <v>3.1200000000000006</v>
      </c>
      <c r="P8411" s="89" cm="1">
        <f t="array" ref="P8411">IF(ISNUMBER(_34_KNMI_Stations[[#This Row],[Etmaal temperatuur °C]]),IF(_34_KNMI_Stations[[#This Row],[Etmaal temperatuur °C]]&gt;stookgrens[],_34_KNMI_Stations[[#This Row],[Etmaal temperatuur °C]]-stookgrens[],0),"")</f>
        <v>0</v>
      </c>
    </row>
    <row r="8412" spans="1:16" x14ac:dyDescent="0.25">
      <c r="A8412">
        <v>319</v>
      </c>
      <c r="B8412" s="110">
        <v>45752</v>
      </c>
      <c r="C8412" s="89">
        <v>5.2</v>
      </c>
      <c r="D8412" s="89">
        <v>11.6</v>
      </c>
      <c r="E8412" s="96">
        <v>2038</v>
      </c>
      <c r="F8412" s="89">
        <v>0</v>
      </c>
      <c r="G8412" s="89">
        <v>1018.5</v>
      </c>
      <c r="H8412">
        <v>0.62</v>
      </c>
      <c r="I8412" t="s">
        <v>21</v>
      </c>
      <c r="J8412">
        <v>0.8</v>
      </c>
      <c r="K8412">
        <v>4</v>
      </c>
      <c r="L8412">
        <v>2025</v>
      </c>
      <c r="M8412" t="s">
        <v>123</v>
      </c>
      <c r="N8412" s="89" cm="1">
        <f t="array" ref="N8412">IF(ISNUMBER(_34_KNMI_Stations[[#This Row],[Etmaal temperatuur °C]]),IF(_34_KNMI_Stations[[#This Row],[Etmaal temperatuur °C]]&lt;stookgrens[],stookgrens[]-_34_KNMI_Stations[[#This Row],[Etmaal temperatuur °C]],0),"")</f>
        <v>6.4</v>
      </c>
      <c r="O8412" s="89">
        <f>_34_KNMI_Stations[[#This Row],[graaddagen]]*_34_KNMI_Stations[[#This Row],[Gewogen factor]]</f>
        <v>5.120000000000001</v>
      </c>
      <c r="P8412" s="89" cm="1">
        <f t="array" ref="P8412">IF(ISNUMBER(_34_KNMI_Stations[[#This Row],[Etmaal temperatuur °C]]),IF(_34_KNMI_Stations[[#This Row],[Etmaal temperatuur °C]]&gt;stookgrens[],_34_KNMI_Stations[[#This Row],[Etmaal temperatuur °C]]-stookgrens[],0),"")</f>
        <v>0</v>
      </c>
    </row>
    <row r="8413" spans="1:16" x14ac:dyDescent="0.25">
      <c r="A8413">
        <v>319</v>
      </c>
      <c r="B8413" s="110">
        <v>45753</v>
      </c>
      <c r="C8413" s="89">
        <v>5</v>
      </c>
      <c r="D8413" s="89">
        <v>8.4</v>
      </c>
      <c r="E8413" s="96">
        <v>2114</v>
      </c>
      <c r="F8413" s="89">
        <v>0</v>
      </c>
      <c r="G8413" s="89">
        <v>1023.3</v>
      </c>
      <c r="H8413">
        <v>0.47</v>
      </c>
      <c r="I8413" t="s">
        <v>21</v>
      </c>
      <c r="J8413">
        <v>0.8</v>
      </c>
      <c r="K8413">
        <v>4</v>
      </c>
      <c r="L8413">
        <v>2025</v>
      </c>
      <c r="M8413" t="s">
        <v>123</v>
      </c>
      <c r="N8413" s="89" cm="1">
        <f t="array" ref="N8413">IF(ISNUMBER(_34_KNMI_Stations[[#This Row],[Etmaal temperatuur °C]]),IF(_34_KNMI_Stations[[#This Row],[Etmaal temperatuur °C]]&lt;stookgrens[],stookgrens[]-_34_KNMI_Stations[[#This Row],[Etmaal temperatuur °C]],0),"")</f>
        <v>9.6</v>
      </c>
      <c r="O8413" s="89">
        <f>_34_KNMI_Stations[[#This Row],[graaddagen]]*_34_KNMI_Stations[[#This Row],[Gewogen factor]]</f>
        <v>7.68</v>
      </c>
      <c r="P8413" s="89" cm="1">
        <f t="array" ref="P8413">IF(ISNUMBER(_34_KNMI_Stations[[#This Row],[Etmaal temperatuur °C]]),IF(_34_KNMI_Stations[[#This Row],[Etmaal temperatuur °C]]&gt;stookgrens[],_34_KNMI_Stations[[#This Row],[Etmaal temperatuur °C]]-stookgrens[],0),"")</f>
        <v>0</v>
      </c>
    </row>
    <row r="8414" spans="1:16" x14ac:dyDescent="0.25">
      <c r="A8414">
        <v>319</v>
      </c>
      <c r="B8414" s="110">
        <v>45754</v>
      </c>
      <c r="C8414" s="89">
        <v>3.5</v>
      </c>
      <c r="D8414" s="89">
        <v>7.2</v>
      </c>
      <c r="E8414" s="96">
        <v>2106</v>
      </c>
      <c r="F8414" s="89">
        <v>0</v>
      </c>
      <c r="G8414" s="89">
        <v>1025.7</v>
      </c>
      <c r="H8414">
        <v>0.59</v>
      </c>
      <c r="I8414" t="s">
        <v>21</v>
      </c>
      <c r="J8414">
        <v>0.8</v>
      </c>
      <c r="K8414">
        <v>4</v>
      </c>
      <c r="L8414">
        <v>2025</v>
      </c>
      <c r="M8414" t="s">
        <v>124</v>
      </c>
      <c r="N8414" s="89" cm="1">
        <f t="array" ref="N8414">IF(ISNUMBER(_34_KNMI_Stations[[#This Row],[Etmaal temperatuur °C]]),IF(_34_KNMI_Stations[[#This Row],[Etmaal temperatuur °C]]&lt;stookgrens[],stookgrens[]-_34_KNMI_Stations[[#This Row],[Etmaal temperatuur °C]],0),"")</f>
        <v>10.8</v>
      </c>
      <c r="O8414" s="89">
        <f>_34_KNMI_Stations[[#This Row],[graaddagen]]*_34_KNMI_Stations[[#This Row],[Gewogen factor]]</f>
        <v>8.64</v>
      </c>
      <c r="P8414" s="89" cm="1">
        <f t="array" ref="P8414">IF(ISNUMBER(_34_KNMI_Stations[[#This Row],[Etmaal temperatuur °C]]),IF(_34_KNMI_Stations[[#This Row],[Etmaal temperatuur °C]]&gt;stookgrens[],_34_KNMI_Stations[[#This Row],[Etmaal temperatuur °C]]-stookgrens[],0),"")</f>
        <v>0</v>
      </c>
    </row>
    <row r="8415" spans="1:16" x14ac:dyDescent="0.25">
      <c r="A8415">
        <v>319</v>
      </c>
      <c r="B8415" s="110">
        <v>45755</v>
      </c>
      <c r="C8415" s="89">
        <v>3.1</v>
      </c>
      <c r="D8415" s="89">
        <v>9.1</v>
      </c>
      <c r="E8415" s="96">
        <v>2069</v>
      </c>
      <c r="F8415" s="89">
        <v>0</v>
      </c>
      <c r="G8415" s="89">
        <v>1026.3</v>
      </c>
      <c r="H8415">
        <v>0.65</v>
      </c>
      <c r="I8415" t="s">
        <v>21</v>
      </c>
      <c r="J8415">
        <v>0.8</v>
      </c>
      <c r="K8415">
        <v>4</v>
      </c>
      <c r="L8415">
        <v>2025</v>
      </c>
      <c r="M8415" t="s">
        <v>124</v>
      </c>
      <c r="N8415" s="89" cm="1">
        <f t="array" ref="N8415">IF(ISNUMBER(_34_KNMI_Stations[[#This Row],[Etmaal temperatuur °C]]),IF(_34_KNMI_Stations[[#This Row],[Etmaal temperatuur °C]]&lt;stookgrens[],stookgrens[]-_34_KNMI_Stations[[#This Row],[Etmaal temperatuur °C]],0),"")</f>
        <v>8.9</v>
      </c>
      <c r="O8415" s="89">
        <f>_34_KNMI_Stations[[#This Row],[graaddagen]]*_34_KNMI_Stations[[#This Row],[Gewogen factor]]</f>
        <v>7.120000000000001</v>
      </c>
      <c r="P8415" s="89" cm="1">
        <f t="array" ref="P8415">IF(ISNUMBER(_34_KNMI_Stations[[#This Row],[Etmaal temperatuur °C]]),IF(_34_KNMI_Stations[[#This Row],[Etmaal temperatuur °C]]&gt;stookgrens[],_34_KNMI_Stations[[#This Row],[Etmaal temperatuur °C]]-stookgrens[],0),"")</f>
        <v>0</v>
      </c>
    </row>
    <row r="8416" spans="1:16" x14ac:dyDescent="0.25">
      <c r="A8416">
        <v>319</v>
      </c>
      <c r="B8416" s="110">
        <v>45756</v>
      </c>
      <c r="C8416" s="89">
        <v>4.5999999999999996</v>
      </c>
      <c r="D8416" s="89">
        <v>8</v>
      </c>
      <c r="E8416" s="96">
        <v>1959</v>
      </c>
      <c r="F8416" s="89">
        <v>0</v>
      </c>
      <c r="G8416" s="89">
        <v>1027.4000000000001</v>
      </c>
      <c r="H8416">
        <v>0.78</v>
      </c>
      <c r="I8416" t="s">
        <v>21</v>
      </c>
      <c r="J8416">
        <v>0.8</v>
      </c>
      <c r="K8416">
        <v>4</v>
      </c>
      <c r="L8416">
        <v>2025</v>
      </c>
      <c r="M8416" t="s">
        <v>124</v>
      </c>
      <c r="N8416" s="89" cm="1">
        <f t="array" ref="N8416">IF(ISNUMBER(_34_KNMI_Stations[[#This Row],[Etmaal temperatuur °C]]),IF(_34_KNMI_Stations[[#This Row],[Etmaal temperatuur °C]]&lt;stookgrens[],stookgrens[]-_34_KNMI_Stations[[#This Row],[Etmaal temperatuur °C]],0),"")</f>
        <v>10</v>
      </c>
      <c r="O8416" s="89">
        <f>_34_KNMI_Stations[[#This Row],[graaddagen]]*_34_KNMI_Stations[[#This Row],[Gewogen factor]]</f>
        <v>8</v>
      </c>
      <c r="P8416" s="89" cm="1">
        <f t="array" ref="P8416">IF(ISNUMBER(_34_KNMI_Stations[[#This Row],[Etmaal temperatuur °C]]),IF(_34_KNMI_Stations[[#This Row],[Etmaal temperatuur °C]]&gt;stookgrens[],_34_KNMI_Stations[[#This Row],[Etmaal temperatuur °C]]-stookgrens[],0),"")</f>
        <v>0</v>
      </c>
    </row>
    <row r="8417" spans="1:16" x14ac:dyDescent="0.25">
      <c r="A8417">
        <v>319</v>
      </c>
      <c r="B8417" s="110">
        <v>45757</v>
      </c>
      <c r="C8417" s="89">
        <v>3.7</v>
      </c>
      <c r="D8417" s="89">
        <v>8.1999999999999993</v>
      </c>
      <c r="E8417" s="96">
        <v>1288</v>
      </c>
      <c r="F8417" s="89">
        <v>0</v>
      </c>
      <c r="G8417" s="89">
        <v>1029.2</v>
      </c>
      <c r="H8417">
        <v>0.78</v>
      </c>
      <c r="I8417" t="s">
        <v>21</v>
      </c>
      <c r="J8417">
        <v>0.8</v>
      </c>
      <c r="K8417">
        <v>4</v>
      </c>
      <c r="L8417">
        <v>2025</v>
      </c>
      <c r="M8417" t="s">
        <v>124</v>
      </c>
      <c r="N8417" s="89" cm="1">
        <f t="array" ref="N8417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8417" s="89">
        <f>_34_KNMI_Stations[[#This Row],[graaddagen]]*_34_KNMI_Stations[[#This Row],[Gewogen factor]]</f>
        <v>7.8400000000000007</v>
      </c>
      <c r="P8417" s="89" cm="1">
        <f t="array" ref="P8417">IF(ISNUMBER(_34_KNMI_Stations[[#This Row],[Etmaal temperatuur °C]]),IF(_34_KNMI_Stations[[#This Row],[Etmaal temperatuur °C]]&gt;stookgrens[],_34_KNMI_Stations[[#This Row],[Etmaal temperatuur °C]]-stookgrens[],0),"")</f>
        <v>0</v>
      </c>
    </row>
    <row r="8418" spans="1:16" x14ac:dyDescent="0.25">
      <c r="A8418">
        <v>319</v>
      </c>
      <c r="B8418" s="110">
        <v>45758</v>
      </c>
      <c r="C8418" s="89">
        <v>2.2000000000000002</v>
      </c>
      <c r="D8418" s="89">
        <v>8.9</v>
      </c>
      <c r="E8418" s="96">
        <v>2162</v>
      </c>
      <c r="F8418" s="89">
        <v>0</v>
      </c>
      <c r="G8418" s="89">
        <v>1022</v>
      </c>
      <c r="H8418">
        <v>0.79</v>
      </c>
      <c r="I8418" t="s">
        <v>21</v>
      </c>
      <c r="J8418">
        <v>0.8</v>
      </c>
      <c r="K8418">
        <v>4</v>
      </c>
      <c r="L8418">
        <v>2025</v>
      </c>
      <c r="M8418" t="s">
        <v>124</v>
      </c>
      <c r="N8418" s="89" cm="1">
        <f t="array" ref="N8418">IF(ISNUMBER(_34_KNMI_Stations[[#This Row],[Etmaal temperatuur °C]]),IF(_34_KNMI_Stations[[#This Row],[Etmaal temperatuur °C]]&lt;stookgrens[],stookgrens[]-_34_KNMI_Stations[[#This Row],[Etmaal temperatuur °C]],0),"")</f>
        <v>9.1</v>
      </c>
      <c r="O8418" s="89">
        <f>_34_KNMI_Stations[[#This Row],[graaddagen]]*_34_KNMI_Stations[[#This Row],[Gewogen factor]]</f>
        <v>7.28</v>
      </c>
      <c r="P8418" s="89" cm="1">
        <f t="array" ref="P8418">IF(ISNUMBER(_34_KNMI_Stations[[#This Row],[Etmaal temperatuur °C]]),IF(_34_KNMI_Stations[[#This Row],[Etmaal temperatuur °C]]&gt;stookgrens[],_34_KNMI_Stations[[#This Row],[Etmaal temperatuur °C]]-stookgrens[],0),"")</f>
        <v>0</v>
      </c>
    </row>
    <row r="8419" spans="1:16" x14ac:dyDescent="0.25">
      <c r="A8419">
        <v>319</v>
      </c>
      <c r="B8419" s="110">
        <v>45759</v>
      </c>
      <c r="C8419" s="89">
        <v>3.7</v>
      </c>
      <c r="D8419" s="89">
        <v>15.3</v>
      </c>
      <c r="E8419" s="96">
        <v>2210</v>
      </c>
      <c r="F8419" s="89">
        <v>-0.1</v>
      </c>
      <c r="G8419" s="89">
        <v>1007.8</v>
      </c>
      <c r="H8419">
        <v>0.57999999999999996</v>
      </c>
      <c r="I8419" t="s">
        <v>21</v>
      </c>
      <c r="J8419">
        <v>0.8</v>
      </c>
      <c r="K8419">
        <v>4</v>
      </c>
      <c r="L8419">
        <v>2025</v>
      </c>
      <c r="M8419" t="s">
        <v>124</v>
      </c>
      <c r="N8419" s="89" cm="1">
        <f t="array" ref="N8419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8419" s="89">
        <f>_34_KNMI_Stations[[#This Row],[graaddagen]]*_34_KNMI_Stations[[#This Row],[Gewogen factor]]</f>
        <v>2.1599999999999997</v>
      </c>
      <c r="P8419" s="89" cm="1">
        <f t="array" ref="P8419">IF(ISNUMBER(_34_KNMI_Stations[[#This Row],[Etmaal temperatuur °C]]),IF(_34_KNMI_Stations[[#This Row],[Etmaal temperatuur °C]]&gt;stookgrens[],_34_KNMI_Stations[[#This Row],[Etmaal temperatuur °C]]-stookgrens[],0),"")</f>
        <v>0</v>
      </c>
    </row>
    <row r="8420" spans="1:16" x14ac:dyDescent="0.25">
      <c r="A8420">
        <v>319</v>
      </c>
      <c r="B8420" s="110">
        <v>45760</v>
      </c>
      <c r="C8420" s="89">
        <v>5.9</v>
      </c>
      <c r="D8420" s="89">
        <v>13.5</v>
      </c>
      <c r="E8420" s="96">
        <v>1300</v>
      </c>
      <c r="F8420" s="89">
        <v>3</v>
      </c>
      <c r="G8420" s="89">
        <v>1004.9</v>
      </c>
      <c r="H8420">
        <v>0.78</v>
      </c>
      <c r="I8420" t="s">
        <v>21</v>
      </c>
      <c r="J8420">
        <v>0.8</v>
      </c>
      <c r="K8420">
        <v>4</v>
      </c>
      <c r="L8420">
        <v>2025</v>
      </c>
      <c r="M8420" t="s">
        <v>124</v>
      </c>
      <c r="N8420" s="89" cm="1">
        <f t="array" ref="N8420">IF(ISNUMBER(_34_KNMI_Stations[[#This Row],[Etmaal temperatuur °C]]),IF(_34_KNMI_Stations[[#This Row],[Etmaal temperatuur °C]]&lt;stookgrens[],stookgrens[]-_34_KNMI_Stations[[#This Row],[Etmaal temperatuur °C]],0),"")</f>
        <v>4.5</v>
      </c>
      <c r="O8420" s="89">
        <f>_34_KNMI_Stations[[#This Row],[graaddagen]]*_34_KNMI_Stations[[#This Row],[Gewogen factor]]</f>
        <v>3.6</v>
      </c>
      <c r="P8420" s="89" cm="1">
        <f t="array" ref="P8420">IF(ISNUMBER(_34_KNMI_Stations[[#This Row],[Etmaal temperatuur °C]]),IF(_34_KNMI_Stations[[#This Row],[Etmaal temperatuur °C]]&gt;stookgrens[],_34_KNMI_Stations[[#This Row],[Etmaal temperatuur °C]]-stookgrens[],0),"")</f>
        <v>0</v>
      </c>
    </row>
    <row r="8421" spans="1:16" x14ac:dyDescent="0.25">
      <c r="A8421">
        <v>319</v>
      </c>
      <c r="B8421" s="110">
        <v>45761</v>
      </c>
      <c r="C8421" s="89">
        <v>2.6</v>
      </c>
      <c r="D8421" s="89">
        <v>12.4</v>
      </c>
      <c r="E8421" s="96">
        <v>2040</v>
      </c>
      <c r="F8421" s="89">
        <v>1.2</v>
      </c>
      <c r="G8421" s="89">
        <v>1006.6</v>
      </c>
      <c r="H8421">
        <v>0.71</v>
      </c>
      <c r="I8421" t="s">
        <v>21</v>
      </c>
      <c r="J8421">
        <v>0.8</v>
      </c>
      <c r="K8421">
        <v>4</v>
      </c>
      <c r="L8421">
        <v>2025</v>
      </c>
      <c r="M8421" t="s">
        <v>125</v>
      </c>
      <c r="N8421" s="89" cm="1">
        <f t="array" ref="N8421">IF(ISNUMBER(_34_KNMI_Stations[[#This Row],[Etmaal temperatuur °C]]),IF(_34_KNMI_Stations[[#This Row],[Etmaal temperatuur °C]]&lt;stookgrens[],stookgrens[]-_34_KNMI_Stations[[#This Row],[Etmaal temperatuur °C]],0),"")</f>
        <v>5.6</v>
      </c>
      <c r="O8421" s="89">
        <f>_34_KNMI_Stations[[#This Row],[graaddagen]]*_34_KNMI_Stations[[#This Row],[Gewogen factor]]</f>
        <v>4.4799999999999995</v>
      </c>
      <c r="P8421" s="89" cm="1">
        <f t="array" ref="P8421">IF(ISNUMBER(_34_KNMI_Stations[[#This Row],[Etmaal temperatuur °C]]),IF(_34_KNMI_Stations[[#This Row],[Etmaal temperatuur °C]]&gt;stookgrens[],_34_KNMI_Stations[[#This Row],[Etmaal temperatuur °C]]-stookgrens[],0),"")</f>
        <v>0</v>
      </c>
    </row>
    <row r="8422" spans="1:16" x14ac:dyDescent="0.25">
      <c r="A8422">
        <v>319</v>
      </c>
      <c r="B8422" s="110">
        <v>45762</v>
      </c>
      <c r="C8422" s="89">
        <v>3.6</v>
      </c>
      <c r="D8422" s="89">
        <v>14.9</v>
      </c>
      <c r="E8422" s="96">
        <v>1173</v>
      </c>
      <c r="F8422" s="89">
        <v>-0.1</v>
      </c>
      <c r="G8422" s="89">
        <v>998.2</v>
      </c>
      <c r="H8422">
        <v>0.7</v>
      </c>
      <c r="I8422" t="s">
        <v>21</v>
      </c>
      <c r="J8422">
        <v>0.8</v>
      </c>
      <c r="K8422">
        <v>4</v>
      </c>
      <c r="L8422">
        <v>2025</v>
      </c>
      <c r="M8422" t="s">
        <v>125</v>
      </c>
      <c r="N8422" s="89" cm="1">
        <f t="array" ref="N8422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8422" s="89">
        <f>_34_KNMI_Stations[[#This Row],[graaddagen]]*_34_KNMI_Stations[[#This Row],[Gewogen factor]]</f>
        <v>2.48</v>
      </c>
      <c r="P8422" s="89" cm="1">
        <f t="array" ref="P8422">IF(ISNUMBER(_34_KNMI_Stations[[#This Row],[Etmaal temperatuur °C]]),IF(_34_KNMI_Stations[[#This Row],[Etmaal temperatuur °C]]&gt;stookgrens[],_34_KNMI_Stations[[#This Row],[Etmaal temperatuur °C]]-stookgrens[],0),"")</f>
        <v>0</v>
      </c>
    </row>
    <row r="8423" spans="1:16" x14ac:dyDescent="0.25">
      <c r="A8423">
        <v>319</v>
      </c>
      <c r="B8423" s="110">
        <v>45763</v>
      </c>
      <c r="C8423" s="89">
        <v>3.4</v>
      </c>
      <c r="D8423" s="89">
        <v>10.8</v>
      </c>
      <c r="E8423" s="96">
        <v>985</v>
      </c>
      <c r="F8423" s="89">
        <v>0</v>
      </c>
      <c r="G8423" s="89">
        <v>1008.8</v>
      </c>
      <c r="H8423">
        <v>0.67</v>
      </c>
      <c r="I8423" t="s">
        <v>21</v>
      </c>
      <c r="J8423">
        <v>0.8</v>
      </c>
      <c r="K8423">
        <v>4</v>
      </c>
      <c r="L8423">
        <v>2025</v>
      </c>
      <c r="M8423" t="s">
        <v>125</v>
      </c>
      <c r="N8423" s="89" cm="1">
        <f t="array" ref="N8423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8423" s="89">
        <f>_34_KNMI_Stations[[#This Row],[graaddagen]]*_34_KNMI_Stations[[#This Row],[Gewogen factor]]</f>
        <v>5.76</v>
      </c>
      <c r="P8423" s="89" cm="1">
        <f t="array" ref="P8423">IF(ISNUMBER(_34_KNMI_Stations[[#This Row],[Etmaal temperatuur °C]]),IF(_34_KNMI_Stations[[#This Row],[Etmaal temperatuur °C]]&gt;stookgrens[],_34_KNMI_Stations[[#This Row],[Etmaal temperatuur °C]]-stookgrens[],0),"")</f>
        <v>0</v>
      </c>
    </row>
    <row r="8424" spans="1:16" x14ac:dyDescent="0.25">
      <c r="A8424">
        <v>319</v>
      </c>
      <c r="B8424" s="110">
        <v>45764</v>
      </c>
      <c r="C8424" s="89">
        <v>1.8</v>
      </c>
      <c r="D8424" s="89">
        <v>10.4</v>
      </c>
      <c r="E8424" s="96">
        <v>1143</v>
      </c>
      <c r="F8424" s="89">
        <v>0</v>
      </c>
      <c r="G8424" s="89">
        <v>1013.4</v>
      </c>
      <c r="H8424">
        <v>0.74</v>
      </c>
      <c r="I8424" t="s">
        <v>21</v>
      </c>
      <c r="J8424">
        <v>0.8</v>
      </c>
      <c r="K8424">
        <v>4</v>
      </c>
      <c r="L8424">
        <v>2025</v>
      </c>
      <c r="M8424" t="s">
        <v>125</v>
      </c>
      <c r="N8424" s="89" cm="1">
        <f t="array" ref="N8424">IF(ISNUMBER(_34_KNMI_Stations[[#This Row],[Etmaal temperatuur °C]]),IF(_34_KNMI_Stations[[#This Row],[Etmaal temperatuur °C]]&lt;stookgrens[],stookgrens[]-_34_KNMI_Stations[[#This Row],[Etmaal temperatuur °C]],0),"")</f>
        <v>7.6</v>
      </c>
      <c r="O8424" s="89">
        <f>_34_KNMI_Stations[[#This Row],[graaddagen]]*_34_KNMI_Stations[[#This Row],[Gewogen factor]]</f>
        <v>6.08</v>
      </c>
      <c r="P8424" s="89" cm="1">
        <f t="array" ref="P8424">IF(ISNUMBER(_34_KNMI_Stations[[#This Row],[Etmaal temperatuur °C]]),IF(_34_KNMI_Stations[[#This Row],[Etmaal temperatuur °C]]&gt;stookgrens[],_34_KNMI_Stations[[#This Row],[Etmaal temperatuur °C]]-stookgrens[],0),"")</f>
        <v>0</v>
      </c>
    </row>
    <row r="8425" spans="1:16" x14ac:dyDescent="0.25">
      <c r="A8425">
        <v>319</v>
      </c>
      <c r="B8425" s="110">
        <v>45765</v>
      </c>
      <c r="C8425" s="89">
        <v>1.9</v>
      </c>
      <c r="D8425" s="89">
        <v>11.4</v>
      </c>
      <c r="E8425" s="96">
        <v>2195</v>
      </c>
      <c r="F8425" s="89">
        <v>0</v>
      </c>
      <c r="G8425" s="89">
        <v>1013.7</v>
      </c>
      <c r="H8425">
        <v>0.64</v>
      </c>
      <c r="I8425" t="s">
        <v>21</v>
      </c>
      <c r="J8425">
        <v>0.8</v>
      </c>
      <c r="K8425">
        <v>4</v>
      </c>
      <c r="L8425">
        <v>2025</v>
      </c>
      <c r="M8425" t="s">
        <v>125</v>
      </c>
      <c r="N8425" s="89" cm="1">
        <f t="array" ref="N8425">IF(ISNUMBER(_34_KNMI_Stations[[#This Row],[Etmaal temperatuur °C]]),IF(_34_KNMI_Stations[[#This Row],[Etmaal temperatuur °C]]&lt;stookgrens[],stookgrens[]-_34_KNMI_Stations[[#This Row],[Etmaal temperatuur °C]],0),"")</f>
        <v>6.6</v>
      </c>
      <c r="O8425" s="89">
        <f>_34_KNMI_Stations[[#This Row],[graaddagen]]*_34_KNMI_Stations[[#This Row],[Gewogen factor]]</f>
        <v>5.28</v>
      </c>
      <c r="P8425" s="89" cm="1">
        <f t="array" ref="P8425">IF(ISNUMBER(_34_KNMI_Stations[[#This Row],[Etmaal temperatuur °C]]),IF(_34_KNMI_Stations[[#This Row],[Etmaal temperatuur °C]]&gt;stookgrens[],_34_KNMI_Stations[[#This Row],[Etmaal temperatuur °C]]-stookgrens[],0),"")</f>
        <v>0</v>
      </c>
    </row>
    <row r="8426" spans="1:16" x14ac:dyDescent="0.25">
      <c r="A8426">
        <v>319</v>
      </c>
      <c r="B8426" s="110">
        <v>45766</v>
      </c>
      <c r="C8426" s="89">
        <v>4.4000000000000004</v>
      </c>
      <c r="D8426" s="89">
        <v>11.6</v>
      </c>
      <c r="E8426" s="96">
        <v>2106</v>
      </c>
      <c r="F8426" s="89">
        <v>0</v>
      </c>
      <c r="G8426" s="89">
        <v>1008.5</v>
      </c>
      <c r="H8426">
        <v>0.65</v>
      </c>
      <c r="I8426" t="s">
        <v>21</v>
      </c>
      <c r="J8426">
        <v>0.8</v>
      </c>
      <c r="K8426">
        <v>4</v>
      </c>
      <c r="L8426">
        <v>2025</v>
      </c>
      <c r="M8426" t="s">
        <v>125</v>
      </c>
      <c r="N8426" s="89" cm="1">
        <f t="array" ref="N8426">IF(ISNUMBER(_34_KNMI_Stations[[#This Row],[Etmaal temperatuur °C]]),IF(_34_KNMI_Stations[[#This Row],[Etmaal temperatuur °C]]&lt;stookgrens[],stookgrens[]-_34_KNMI_Stations[[#This Row],[Etmaal temperatuur °C]],0),"")</f>
        <v>6.4</v>
      </c>
      <c r="O8426" s="89">
        <f>_34_KNMI_Stations[[#This Row],[graaddagen]]*_34_KNMI_Stations[[#This Row],[Gewogen factor]]</f>
        <v>5.120000000000001</v>
      </c>
      <c r="P8426" s="89" cm="1">
        <f t="array" ref="P8426">IF(ISNUMBER(_34_KNMI_Stations[[#This Row],[Etmaal temperatuur °C]]),IF(_34_KNMI_Stations[[#This Row],[Etmaal temperatuur °C]]&gt;stookgrens[],_34_KNMI_Stations[[#This Row],[Etmaal temperatuur °C]]-stookgrens[],0),"")</f>
        <v>0</v>
      </c>
    </row>
    <row r="8427" spans="1:16" x14ac:dyDescent="0.25">
      <c r="A8427">
        <v>319</v>
      </c>
      <c r="B8427" s="110">
        <v>45767</v>
      </c>
      <c r="C8427" s="89">
        <v>2.5</v>
      </c>
      <c r="D8427" s="89">
        <v>11</v>
      </c>
      <c r="E8427" s="96">
        <v>1103</v>
      </c>
      <c r="F8427" s="89">
        <v>3.3</v>
      </c>
      <c r="G8427" s="89">
        <v>1007.1</v>
      </c>
      <c r="H8427">
        <v>0.83</v>
      </c>
      <c r="I8427" t="s">
        <v>21</v>
      </c>
      <c r="J8427">
        <v>0.8</v>
      </c>
      <c r="K8427">
        <v>4</v>
      </c>
      <c r="L8427">
        <v>2025</v>
      </c>
      <c r="M8427" t="s">
        <v>125</v>
      </c>
      <c r="N8427" s="89" cm="1">
        <f t="array" ref="N8427">IF(ISNUMBER(_34_KNMI_Stations[[#This Row],[Etmaal temperatuur °C]]),IF(_34_KNMI_Stations[[#This Row],[Etmaal temperatuur °C]]&lt;stookgrens[],stookgrens[]-_34_KNMI_Stations[[#This Row],[Etmaal temperatuur °C]],0),"")</f>
        <v>7</v>
      </c>
      <c r="O8427" s="89">
        <f>_34_KNMI_Stations[[#This Row],[graaddagen]]*_34_KNMI_Stations[[#This Row],[Gewogen factor]]</f>
        <v>5.6000000000000005</v>
      </c>
      <c r="P8427" s="89" cm="1">
        <f t="array" ref="P8427">IF(ISNUMBER(_34_KNMI_Stations[[#This Row],[Etmaal temperatuur °C]]),IF(_34_KNMI_Stations[[#This Row],[Etmaal temperatuur °C]]&gt;stookgrens[],_34_KNMI_Stations[[#This Row],[Etmaal temperatuur °C]]-stookgrens[],0),"")</f>
        <v>0</v>
      </c>
    </row>
    <row r="8428" spans="1:16" x14ac:dyDescent="0.25">
      <c r="A8428">
        <v>319</v>
      </c>
      <c r="B8428" s="110">
        <v>45768</v>
      </c>
      <c r="C8428" s="89">
        <v>1.9</v>
      </c>
      <c r="D8428" s="89">
        <v>11.7</v>
      </c>
      <c r="E8428" s="96">
        <v>1177</v>
      </c>
      <c r="F8428" s="89">
        <v>-0.1</v>
      </c>
      <c r="G8428" s="89">
        <v>1010.5</v>
      </c>
      <c r="H8428">
        <v>0.87</v>
      </c>
      <c r="I8428" t="s">
        <v>21</v>
      </c>
      <c r="J8428">
        <v>0.8</v>
      </c>
      <c r="K8428">
        <v>4</v>
      </c>
      <c r="L8428">
        <v>2025</v>
      </c>
      <c r="M8428" t="s">
        <v>126</v>
      </c>
      <c r="N8428" s="89" cm="1">
        <f t="array" ref="N8428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8428" s="89">
        <f>_34_KNMI_Stations[[#This Row],[graaddagen]]*_34_KNMI_Stations[[#This Row],[Gewogen factor]]</f>
        <v>5.0400000000000009</v>
      </c>
      <c r="P8428" s="89" cm="1">
        <f t="array" ref="P8428">IF(ISNUMBER(_34_KNMI_Stations[[#This Row],[Etmaal temperatuur °C]]),IF(_34_KNMI_Stations[[#This Row],[Etmaal temperatuur °C]]&gt;stookgrens[],_34_KNMI_Stations[[#This Row],[Etmaal temperatuur °C]]-stookgrens[],0),"")</f>
        <v>0</v>
      </c>
    </row>
    <row r="8429" spans="1:16" x14ac:dyDescent="0.25">
      <c r="A8429">
        <v>319</v>
      </c>
      <c r="B8429" s="110">
        <v>45769</v>
      </c>
      <c r="C8429" s="89">
        <v>3</v>
      </c>
      <c r="D8429" s="89">
        <v>11.8</v>
      </c>
      <c r="E8429" s="96">
        <v>1846</v>
      </c>
      <c r="F8429" s="89">
        <v>0</v>
      </c>
      <c r="G8429" s="89">
        <v>1017.4</v>
      </c>
      <c r="H8429">
        <v>0.81</v>
      </c>
      <c r="I8429" t="s">
        <v>21</v>
      </c>
      <c r="J8429">
        <v>0.8</v>
      </c>
      <c r="K8429">
        <v>4</v>
      </c>
      <c r="L8429">
        <v>2025</v>
      </c>
      <c r="M8429" t="s">
        <v>126</v>
      </c>
      <c r="N8429" s="89" cm="1">
        <f t="array" ref="N8429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8429" s="89">
        <f>_34_KNMI_Stations[[#This Row],[graaddagen]]*_34_KNMI_Stations[[#This Row],[Gewogen factor]]</f>
        <v>4.96</v>
      </c>
      <c r="P8429" s="89" cm="1">
        <f t="array" ref="P8429">IF(ISNUMBER(_34_KNMI_Stations[[#This Row],[Etmaal temperatuur °C]]),IF(_34_KNMI_Stations[[#This Row],[Etmaal temperatuur °C]]&gt;stookgrens[],_34_KNMI_Stations[[#This Row],[Etmaal temperatuur °C]]-stookgrens[],0),"")</f>
        <v>0</v>
      </c>
    </row>
    <row r="8430" spans="1:16" x14ac:dyDescent="0.25">
      <c r="A8430">
        <v>319</v>
      </c>
      <c r="B8430" s="110">
        <v>45770</v>
      </c>
      <c r="C8430" s="89">
        <v>2.1</v>
      </c>
      <c r="D8430" s="89">
        <v>10.3</v>
      </c>
      <c r="E8430" s="96">
        <v>872</v>
      </c>
      <c r="F8430" s="89">
        <v>-0.1</v>
      </c>
      <c r="G8430" s="89">
        <v>1014.6</v>
      </c>
      <c r="H8430">
        <v>0.84</v>
      </c>
      <c r="I8430" t="s">
        <v>21</v>
      </c>
      <c r="J8430">
        <v>0.8</v>
      </c>
      <c r="K8430">
        <v>4</v>
      </c>
      <c r="L8430">
        <v>2025</v>
      </c>
      <c r="M8430" t="s">
        <v>126</v>
      </c>
      <c r="N8430" s="89" cm="1">
        <f t="array" ref="N8430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8430" s="89">
        <f>_34_KNMI_Stations[[#This Row],[graaddagen]]*_34_KNMI_Stations[[#This Row],[Gewogen factor]]</f>
        <v>6.16</v>
      </c>
      <c r="P8430" s="89" cm="1">
        <f t="array" ref="P8430">IF(ISNUMBER(_34_KNMI_Stations[[#This Row],[Etmaal temperatuur °C]]),IF(_34_KNMI_Stations[[#This Row],[Etmaal temperatuur °C]]&gt;stookgrens[],_34_KNMI_Stations[[#This Row],[Etmaal temperatuur °C]]-stookgrens[],0),"")</f>
        <v>0</v>
      </c>
    </row>
    <row r="8431" spans="1:16" x14ac:dyDescent="0.25">
      <c r="A8431">
        <v>319</v>
      </c>
      <c r="B8431" s="110">
        <v>45771</v>
      </c>
      <c r="C8431" s="89">
        <v>4.9000000000000004</v>
      </c>
      <c r="D8431" s="89">
        <v>11.3</v>
      </c>
      <c r="E8431" s="96">
        <v>669</v>
      </c>
      <c r="F8431" s="89">
        <v>1.4</v>
      </c>
      <c r="G8431" s="89">
        <v>1018.8</v>
      </c>
      <c r="H8431">
        <v>0.92</v>
      </c>
      <c r="I8431" t="s">
        <v>21</v>
      </c>
      <c r="J8431">
        <v>0.8</v>
      </c>
      <c r="K8431">
        <v>4</v>
      </c>
      <c r="L8431">
        <v>2025</v>
      </c>
      <c r="M8431" t="s">
        <v>126</v>
      </c>
      <c r="N8431" s="89" cm="1">
        <f t="array" ref="N8431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8431" s="89">
        <f>_34_KNMI_Stations[[#This Row],[graaddagen]]*_34_KNMI_Stations[[#This Row],[Gewogen factor]]</f>
        <v>5.3599999999999994</v>
      </c>
      <c r="P8431" s="89" cm="1">
        <f t="array" ref="P8431">IF(ISNUMBER(_34_KNMI_Stations[[#This Row],[Etmaal temperatuur °C]]),IF(_34_KNMI_Stations[[#This Row],[Etmaal temperatuur °C]]&gt;stookgrens[],_34_KNMI_Stations[[#This Row],[Etmaal temperatuur °C]]-stookgrens[],0),"")</f>
        <v>0</v>
      </c>
    </row>
    <row r="8432" spans="1:16" x14ac:dyDescent="0.25">
      <c r="A8432">
        <v>319</v>
      </c>
      <c r="B8432" s="110">
        <v>45772</v>
      </c>
      <c r="C8432" s="89">
        <v>3.5</v>
      </c>
      <c r="D8432" s="89">
        <v>11.9</v>
      </c>
      <c r="E8432" s="96">
        <v>2151</v>
      </c>
      <c r="F8432" s="89">
        <v>0</v>
      </c>
      <c r="G8432" s="89">
        <v>1022.2</v>
      </c>
      <c r="H8432">
        <v>0.78</v>
      </c>
      <c r="I8432" t="s">
        <v>21</v>
      </c>
      <c r="J8432">
        <v>0.8</v>
      </c>
      <c r="K8432">
        <v>4</v>
      </c>
      <c r="L8432">
        <v>2025</v>
      </c>
      <c r="M8432" t="s">
        <v>126</v>
      </c>
      <c r="N8432" s="89" cm="1">
        <f t="array" ref="N8432">IF(ISNUMBER(_34_KNMI_Stations[[#This Row],[Etmaal temperatuur °C]]),IF(_34_KNMI_Stations[[#This Row],[Etmaal temperatuur °C]]&lt;stookgrens[],stookgrens[]-_34_KNMI_Stations[[#This Row],[Etmaal temperatuur °C]],0),"")</f>
        <v>6.1</v>
      </c>
      <c r="O8432" s="89">
        <f>_34_KNMI_Stations[[#This Row],[graaddagen]]*_34_KNMI_Stations[[#This Row],[Gewogen factor]]</f>
        <v>4.88</v>
      </c>
      <c r="P8432" s="89" cm="1">
        <f t="array" ref="P8432">IF(ISNUMBER(_34_KNMI_Stations[[#This Row],[Etmaal temperatuur °C]]),IF(_34_KNMI_Stations[[#This Row],[Etmaal temperatuur °C]]&gt;stookgrens[],_34_KNMI_Stations[[#This Row],[Etmaal temperatuur °C]]-stookgrens[],0),"")</f>
        <v>0</v>
      </c>
    </row>
    <row r="8433" spans="1:16" x14ac:dyDescent="0.25">
      <c r="A8433">
        <v>319</v>
      </c>
      <c r="B8433" s="110">
        <v>45773</v>
      </c>
      <c r="C8433" s="89">
        <v>3</v>
      </c>
      <c r="D8433" s="89">
        <v>11.5</v>
      </c>
      <c r="E8433" s="96">
        <v>2231</v>
      </c>
      <c r="F8433" s="89">
        <v>0</v>
      </c>
      <c r="G8433" s="89">
        <v>1022.2</v>
      </c>
      <c r="H8433">
        <v>0.78</v>
      </c>
      <c r="I8433" t="s">
        <v>21</v>
      </c>
      <c r="J8433">
        <v>0.8</v>
      </c>
      <c r="K8433">
        <v>4</v>
      </c>
      <c r="L8433">
        <v>2025</v>
      </c>
      <c r="M8433" t="s">
        <v>126</v>
      </c>
      <c r="N8433" s="89" cm="1">
        <f t="array" ref="N8433">IF(ISNUMBER(_34_KNMI_Stations[[#This Row],[Etmaal temperatuur °C]]),IF(_34_KNMI_Stations[[#This Row],[Etmaal temperatuur °C]]&lt;stookgrens[],stookgrens[]-_34_KNMI_Stations[[#This Row],[Etmaal temperatuur °C]],0),"")</f>
        <v>6.5</v>
      </c>
      <c r="O8433" s="89">
        <f>_34_KNMI_Stations[[#This Row],[graaddagen]]*_34_KNMI_Stations[[#This Row],[Gewogen factor]]</f>
        <v>5.2</v>
      </c>
      <c r="P8433" s="89" cm="1">
        <f t="array" ref="P8433">IF(ISNUMBER(_34_KNMI_Stations[[#This Row],[Etmaal temperatuur °C]]),IF(_34_KNMI_Stations[[#This Row],[Etmaal temperatuur °C]]&gt;stookgrens[],_34_KNMI_Stations[[#This Row],[Etmaal temperatuur °C]]-stookgrens[],0),"")</f>
        <v>0</v>
      </c>
    </row>
    <row r="8434" spans="1:16" x14ac:dyDescent="0.25">
      <c r="A8434">
        <v>319</v>
      </c>
      <c r="B8434" s="110">
        <v>45774</v>
      </c>
      <c r="C8434" s="89">
        <v>2.2999999999999998</v>
      </c>
      <c r="D8434" s="89">
        <v>13.7</v>
      </c>
      <c r="E8434" s="96">
        <v>2420</v>
      </c>
      <c r="F8434" s="89">
        <v>0</v>
      </c>
      <c r="G8434" s="89">
        <v>1025</v>
      </c>
      <c r="H8434">
        <v>0.72</v>
      </c>
      <c r="I8434" t="s">
        <v>21</v>
      </c>
      <c r="J8434">
        <v>0.8</v>
      </c>
      <c r="K8434">
        <v>4</v>
      </c>
      <c r="L8434">
        <v>2025</v>
      </c>
      <c r="M8434" t="s">
        <v>126</v>
      </c>
      <c r="N8434" s="89" cm="1">
        <f t="array" ref="N8434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8434" s="89">
        <f>_34_KNMI_Stations[[#This Row],[graaddagen]]*_34_KNMI_Stations[[#This Row],[Gewogen factor]]</f>
        <v>3.4400000000000008</v>
      </c>
      <c r="P8434" s="89" cm="1">
        <f t="array" ref="P8434">IF(ISNUMBER(_34_KNMI_Stations[[#This Row],[Etmaal temperatuur °C]]),IF(_34_KNMI_Stations[[#This Row],[Etmaal temperatuur °C]]&gt;stookgrens[],_34_KNMI_Stations[[#This Row],[Etmaal temperatuur °C]]-stookgrens[],0),"")</f>
        <v>0</v>
      </c>
    </row>
    <row r="8435" spans="1:16" x14ac:dyDescent="0.25">
      <c r="A8435">
        <v>319</v>
      </c>
      <c r="B8435" s="110">
        <v>45775</v>
      </c>
      <c r="C8435" s="89">
        <v>2.2000000000000002</v>
      </c>
      <c r="D8435" s="89">
        <v>14</v>
      </c>
      <c r="E8435" s="96">
        <v>2472</v>
      </c>
      <c r="F8435" s="89">
        <v>0</v>
      </c>
      <c r="G8435" s="89">
        <v>1026.9000000000001</v>
      </c>
      <c r="H8435">
        <v>0.68</v>
      </c>
      <c r="I8435" t="s">
        <v>21</v>
      </c>
      <c r="J8435">
        <v>0.8</v>
      </c>
      <c r="K8435">
        <v>4</v>
      </c>
      <c r="L8435">
        <v>2025</v>
      </c>
      <c r="M8435" t="s">
        <v>127</v>
      </c>
      <c r="N8435" s="89" cm="1">
        <f t="array" ref="N8435">IF(ISNUMBER(_34_KNMI_Stations[[#This Row],[Etmaal temperatuur °C]]),IF(_34_KNMI_Stations[[#This Row],[Etmaal temperatuur °C]]&lt;stookgrens[],stookgrens[]-_34_KNMI_Stations[[#This Row],[Etmaal temperatuur °C]],0),"")</f>
        <v>4</v>
      </c>
      <c r="O8435" s="89">
        <f>_34_KNMI_Stations[[#This Row],[graaddagen]]*_34_KNMI_Stations[[#This Row],[Gewogen factor]]</f>
        <v>3.2</v>
      </c>
      <c r="P8435" s="89" cm="1">
        <f t="array" ref="P8435">IF(ISNUMBER(_34_KNMI_Stations[[#This Row],[Etmaal temperatuur °C]]),IF(_34_KNMI_Stations[[#This Row],[Etmaal temperatuur °C]]&gt;stookgrens[],_34_KNMI_Stations[[#This Row],[Etmaal temperatuur °C]]-stookgrens[],0),"")</f>
        <v>0</v>
      </c>
    </row>
    <row r="8436" spans="1:16" x14ac:dyDescent="0.25">
      <c r="A8436">
        <v>319</v>
      </c>
      <c r="B8436" s="110">
        <v>45776</v>
      </c>
      <c r="C8436" s="89">
        <v>3</v>
      </c>
      <c r="D8436" s="89">
        <v>15.5</v>
      </c>
      <c r="E8436" s="96">
        <v>2475</v>
      </c>
      <c r="F8436" s="89">
        <v>0</v>
      </c>
      <c r="G8436" s="89">
        <v>1025.5999999999999</v>
      </c>
      <c r="H8436">
        <v>0.68</v>
      </c>
      <c r="I8436" t="s">
        <v>21</v>
      </c>
      <c r="J8436">
        <v>0.8</v>
      </c>
      <c r="K8436">
        <v>4</v>
      </c>
      <c r="L8436">
        <v>2025</v>
      </c>
      <c r="M8436" t="s">
        <v>127</v>
      </c>
      <c r="N8436" s="89" cm="1">
        <f t="array" ref="N8436">IF(ISNUMBER(_34_KNMI_Stations[[#This Row],[Etmaal temperatuur °C]]),IF(_34_KNMI_Stations[[#This Row],[Etmaal temperatuur °C]]&lt;stookgrens[],stookgrens[]-_34_KNMI_Stations[[#This Row],[Etmaal temperatuur °C]],0),"")</f>
        <v>2.5</v>
      </c>
      <c r="O8436" s="89">
        <f>_34_KNMI_Stations[[#This Row],[graaddagen]]*_34_KNMI_Stations[[#This Row],[Gewogen factor]]</f>
        <v>2</v>
      </c>
      <c r="P8436" s="89" cm="1">
        <f t="array" ref="P8436">IF(ISNUMBER(_34_KNMI_Stations[[#This Row],[Etmaal temperatuur °C]]),IF(_34_KNMI_Stations[[#This Row],[Etmaal temperatuur °C]]&gt;stookgrens[],_34_KNMI_Stations[[#This Row],[Etmaal temperatuur °C]]-stookgrens[],0),"")</f>
        <v>0</v>
      </c>
    </row>
    <row r="8437" spans="1:16" x14ac:dyDescent="0.25">
      <c r="A8437">
        <v>319</v>
      </c>
      <c r="B8437" s="110">
        <v>45777</v>
      </c>
      <c r="C8437" s="89">
        <v>2.6</v>
      </c>
      <c r="D8437" s="89">
        <v>17</v>
      </c>
      <c r="E8437" s="96">
        <v>2463</v>
      </c>
      <c r="F8437" s="89">
        <v>0</v>
      </c>
      <c r="G8437" s="89">
        <v>1022.2</v>
      </c>
      <c r="H8437">
        <v>0.7</v>
      </c>
      <c r="I8437" t="s">
        <v>21</v>
      </c>
      <c r="J8437">
        <v>0.8</v>
      </c>
      <c r="K8437">
        <v>4</v>
      </c>
      <c r="L8437">
        <v>2025</v>
      </c>
      <c r="M8437" t="s">
        <v>127</v>
      </c>
      <c r="N8437" s="89" cm="1">
        <f t="array" ref="N8437">IF(ISNUMBER(_34_KNMI_Stations[[#This Row],[Etmaal temperatuur °C]]),IF(_34_KNMI_Stations[[#This Row],[Etmaal temperatuur °C]]&lt;stookgrens[],stookgrens[]-_34_KNMI_Stations[[#This Row],[Etmaal temperatuur °C]],0),"")</f>
        <v>1</v>
      </c>
      <c r="O8437" s="89">
        <f>_34_KNMI_Stations[[#This Row],[graaddagen]]*_34_KNMI_Stations[[#This Row],[Gewogen factor]]</f>
        <v>0.8</v>
      </c>
      <c r="P8437" s="89" cm="1">
        <f t="array" ref="P8437">IF(ISNUMBER(_34_KNMI_Stations[[#This Row],[Etmaal temperatuur °C]]),IF(_34_KNMI_Stations[[#This Row],[Etmaal temperatuur °C]]&gt;stookgrens[],_34_KNMI_Stations[[#This Row],[Etmaal temperatuur °C]]-stookgrens[],0),"")</f>
        <v>0</v>
      </c>
    </row>
    <row r="8438" spans="1:16" x14ac:dyDescent="0.25">
      <c r="A8438">
        <v>319</v>
      </c>
      <c r="B8438" s="110">
        <v>45778</v>
      </c>
      <c r="C8438" s="89">
        <v>1.6</v>
      </c>
      <c r="D8438" s="89">
        <v>19.5</v>
      </c>
      <c r="E8438" s="96">
        <v>2436</v>
      </c>
      <c r="F8438" s="89">
        <v>0</v>
      </c>
      <c r="G8438" s="89">
        <v>1017.3</v>
      </c>
      <c r="H8438">
        <v>0.61</v>
      </c>
      <c r="I8438" t="s">
        <v>21</v>
      </c>
      <c r="J8438">
        <v>0.8</v>
      </c>
      <c r="K8438">
        <v>5</v>
      </c>
      <c r="L8438">
        <v>2025</v>
      </c>
      <c r="M8438" t="s">
        <v>127</v>
      </c>
      <c r="N8438" s="89" cm="1">
        <f t="array" ref="N8438">IF(ISNUMBER(_34_KNMI_Stations[[#This Row],[Etmaal temperatuur °C]]),IF(_34_KNMI_Stations[[#This Row],[Etmaal temperatuur °C]]&lt;stookgrens[],stookgrens[]-_34_KNMI_Stations[[#This Row],[Etmaal temperatuur °C]],0),"")</f>
        <v>0</v>
      </c>
      <c r="O8438" s="89">
        <f>_34_KNMI_Stations[[#This Row],[graaddagen]]*_34_KNMI_Stations[[#This Row],[Gewogen factor]]</f>
        <v>0</v>
      </c>
      <c r="P8438" s="89" cm="1">
        <f t="array" ref="P8438">IF(ISNUMBER(_34_KNMI_Stations[[#This Row],[Etmaal temperatuur °C]]),IF(_34_KNMI_Stations[[#This Row],[Etmaal temperatuur °C]]&gt;stookgrens[],_34_KNMI_Stations[[#This Row],[Etmaal temperatuur °C]]-stookgrens[],0),"")</f>
        <v>1.5</v>
      </c>
    </row>
    <row r="8439" spans="1:16" x14ac:dyDescent="0.25">
      <c r="A8439">
        <v>319</v>
      </c>
      <c r="B8439" s="110">
        <v>45779</v>
      </c>
      <c r="C8439" s="89">
        <v>2.9</v>
      </c>
      <c r="D8439" s="89">
        <v>17.7</v>
      </c>
      <c r="E8439" s="96">
        <v>2370</v>
      </c>
      <c r="F8439" s="89">
        <v>0</v>
      </c>
      <c r="G8439" s="89">
        <v>1014.7</v>
      </c>
      <c r="H8439">
        <v>0.7</v>
      </c>
      <c r="I8439" t="s">
        <v>21</v>
      </c>
      <c r="J8439">
        <v>0.8</v>
      </c>
      <c r="K8439">
        <v>5</v>
      </c>
      <c r="L8439">
        <v>2025</v>
      </c>
      <c r="M8439" t="s">
        <v>127</v>
      </c>
      <c r="N8439" s="89" cm="1">
        <f t="array" ref="N8439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8439" s="89">
        <f>_34_KNMI_Stations[[#This Row],[graaddagen]]*_34_KNMI_Stations[[#This Row],[Gewogen factor]]</f>
        <v>0.24000000000000057</v>
      </c>
      <c r="P8439" s="89" cm="1">
        <f t="array" ref="P8439">IF(ISNUMBER(_34_KNMI_Stations[[#This Row],[Etmaal temperatuur °C]]),IF(_34_KNMI_Stations[[#This Row],[Etmaal temperatuur °C]]&gt;stookgrens[],_34_KNMI_Stations[[#This Row],[Etmaal temperatuur °C]]-stookgrens[],0),"")</f>
        <v>0</v>
      </c>
    </row>
    <row r="8440" spans="1:16" x14ac:dyDescent="0.25">
      <c r="A8440">
        <v>319</v>
      </c>
      <c r="B8440" s="110">
        <v>45780</v>
      </c>
      <c r="C8440" s="89">
        <v>4</v>
      </c>
      <c r="D8440" s="89">
        <v>13.9</v>
      </c>
      <c r="E8440" s="96">
        <v>2170</v>
      </c>
      <c r="F8440" s="89">
        <v>0</v>
      </c>
      <c r="G8440" s="89">
        <v>1012.5</v>
      </c>
      <c r="H8440">
        <v>0.7</v>
      </c>
      <c r="I8440" t="s">
        <v>21</v>
      </c>
      <c r="J8440">
        <v>0.8</v>
      </c>
      <c r="K8440">
        <v>5</v>
      </c>
      <c r="L8440">
        <v>2025</v>
      </c>
      <c r="M8440" t="s">
        <v>127</v>
      </c>
      <c r="N8440" s="89" cm="1">
        <f t="array" ref="N8440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8440" s="89">
        <f>_34_KNMI_Stations[[#This Row],[graaddagen]]*_34_KNMI_Stations[[#This Row],[Gewogen factor]]</f>
        <v>3.28</v>
      </c>
      <c r="P8440" s="89" cm="1">
        <f t="array" ref="P8440">IF(ISNUMBER(_34_KNMI_Stations[[#This Row],[Etmaal temperatuur °C]]),IF(_34_KNMI_Stations[[#This Row],[Etmaal temperatuur °C]]&gt;stookgrens[],_34_KNMI_Stations[[#This Row],[Etmaal temperatuur °C]]-stookgrens[],0),"")</f>
        <v>0</v>
      </c>
    </row>
    <row r="8441" spans="1:16" x14ac:dyDescent="0.25">
      <c r="A8441">
        <v>319</v>
      </c>
      <c r="B8441" s="110">
        <v>45781</v>
      </c>
      <c r="C8441" s="89">
        <v>5.4</v>
      </c>
      <c r="D8441" s="89">
        <v>10.3</v>
      </c>
      <c r="E8441" s="96">
        <v>1841</v>
      </c>
      <c r="F8441" s="89">
        <v>-0.1</v>
      </c>
      <c r="G8441" s="89">
        <v>1015.8</v>
      </c>
      <c r="H8441">
        <v>0.68</v>
      </c>
      <c r="I8441" t="s">
        <v>21</v>
      </c>
      <c r="J8441">
        <v>0.8</v>
      </c>
      <c r="K8441">
        <v>5</v>
      </c>
      <c r="L8441">
        <v>2025</v>
      </c>
      <c r="M8441" t="s">
        <v>127</v>
      </c>
      <c r="N8441" s="89" cm="1">
        <f t="array" ref="N8441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8441" s="89">
        <f>_34_KNMI_Stations[[#This Row],[graaddagen]]*_34_KNMI_Stations[[#This Row],[Gewogen factor]]</f>
        <v>6.16</v>
      </c>
      <c r="P8441" s="89" cm="1">
        <f t="array" ref="P8441">IF(ISNUMBER(_34_KNMI_Stations[[#This Row],[Etmaal temperatuur °C]]),IF(_34_KNMI_Stations[[#This Row],[Etmaal temperatuur °C]]&gt;stookgrens[],_34_KNMI_Stations[[#This Row],[Etmaal temperatuur °C]]-stookgrens[],0),"")</f>
        <v>0</v>
      </c>
    </row>
    <row r="8442" spans="1:16" x14ac:dyDescent="0.25">
      <c r="A8442">
        <v>319</v>
      </c>
      <c r="B8442" s="110">
        <v>45782</v>
      </c>
      <c r="C8442" s="89">
        <v>4.3</v>
      </c>
      <c r="D8442" s="89">
        <v>9.6999999999999993</v>
      </c>
      <c r="E8442" s="96">
        <v>1541</v>
      </c>
      <c r="F8442" s="89">
        <v>-0.1</v>
      </c>
      <c r="G8442" s="89">
        <v>1018.8</v>
      </c>
      <c r="H8442">
        <v>0.63</v>
      </c>
      <c r="I8442" t="s">
        <v>21</v>
      </c>
      <c r="J8442">
        <v>0.8</v>
      </c>
      <c r="K8442">
        <v>5</v>
      </c>
      <c r="L8442">
        <v>2025</v>
      </c>
      <c r="M8442" t="s">
        <v>132</v>
      </c>
      <c r="N8442" s="89" cm="1">
        <f t="array" ref="N8442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8442" s="89">
        <f>_34_KNMI_Stations[[#This Row],[graaddagen]]*_34_KNMI_Stations[[#This Row],[Gewogen factor]]</f>
        <v>6.6400000000000006</v>
      </c>
      <c r="P8442" s="89" cm="1">
        <f t="array" ref="P8442">IF(ISNUMBER(_34_KNMI_Stations[[#This Row],[Etmaal temperatuur °C]]),IF(_34_KNMI_Stations[[#This Row],[Etmaal temperatuur °C]]&gt;stookgrens[],_34_KNMI_Stations[[#This Row],[Etmaal temperatuur °C]]-stookgrens[],0),"")</f>
        <v>0</v>
      </c>
    </row>
    <row r="8443" spans="1:16" x14ac:dyDescent="0.25">
      <c r="A8443">
        <v>319</v>
      </c>
      <c r="B8443" s="110">
        <v>45783</v>
      </c>
      <c r="C8443" s="89">
        <v>5.5</v>
      </c>
      <c r="D8443" s="89">
        <v>10.6</v>
      </c>
      <c r="E8443" s="96">
        <v>2062</v>
      </c>
      <c r="F8443" s="89">
        <v>0</v>
      </c>
      <c r="G8443" s="89">
        <v>1022.3</v>
      </c>
      <c r="H8443">
        <v>0.69</v>
      </c>
      <c r="I8443" t="s">
        <v>21</v>
      </c>
      <c r="J8443">
        <v>0.8</v>
      </c>
      <c r="K8443">
        <v>5</v>
      </c>
      <c r="L8443">
        <v>2025</v>
      </c>
      <c r="M8443" t="s">
        <v>132</v>
      </c>
      <c r="N8443" s="89" cm="1">
        <f t="array" ref="N8443">IF(ISNUMBER(_34_KNMI_Stations[[#This Row],[Etmaal temperatuur °C]]),IF(_34_KNMI_Stations[[#This Row],[Etmaal temperatuur °C]]&lt;stookgrens[],stookgrens[]-_34_KNMI_Stations[[#This Row],[Etmaal temperatuur °C]],0),"")</f>
        <v>7.4</v>
      </c>
      <c r="O8443" s="89">
        <f>_34_KNMI_Stations[[#This Row],[graaddagen]]*_34_KNMI_Stations[[#This Row],[Gewogen factor]]</f>
        <v>5.9200000000000008</v>
      </c>
      <c r="P8443" s="89" cm="1">
        <f t="array" ref="P8443">IF(ISNUMBER(_34_KNMI_Stations[[#This Row],[Etmaal temperatuur °C]]),IF(_34_KNMI_Stations[[#This Row],[Etmaal temperatuur °C]]&gt;stookgrens[],_34_KNMI_Stations[[#This Row],[Etmaal temperatuur °C]]-stookgrens[],0),"")</f>
        <v>0</v>
      </c>
    </row>
    <row r="8444" spans="1:16" x14ac:dyDescent="0.25">
      <c r="A8444">
        <v>319</v>
      </c>
      <c r="B8444" s="110">
        <v>45784</v>
      </c>
      <c r="C8444" s="89">
        <v>4.5999999999999996</v>
      </c>
      <c r="D8444" s="89">
        <v>10.9</v>
      </c>
      <c r="E8444" s="96">
        <v>1009</v>
      </c>
      <c r="F8444" s="89">
        <v>0</v>
      </c>
      <c r="G8444" s="89">
        <v>1021.1</v>
      </c>
      <c r="H8444">
        <v>0.72</v>
      </c>
      <c r="I8444" t="s">
        <v>21</v>
      </c>
      <c r="J8444">
        <v>0.8</v>
      </c>
      <c r="K8444">
        <v>5</v>
      </c>
      <c r="L8444">
        <v>2025</v>
      </c>
      <c r="M8444" t="s">
        <v>132</v>
      </c>
      <c r="N8444" s="89" cm="1">
        <f t="array" ref="N8444">IF(ISNUMBER(_34_KNMI_Stations[[#This Row],[Etmaal temperatuur °C]]),IF(_34_KNMI_Stations[[#This Row],[Etmaal temperatuur °C]]&lt;stookgrens[],stookgrens[]-_34_KNMI_Stations[[#This Row],[Etmaal temperatuur °C]],0),"")</f>
        <v>7.1</v>
      </c>
      <c r="O8444" s="89">
        <f>_34_KNMI_Stations[[#This Row],[graaddagen]]*_34_KNMI_Stations[[#This Row],[Gewogen factor]]</f>
        <v>5.68</v>
      </c>
      <c r="P8444" s="89" cm="1">
        <f t="array" ref="P8444">IF(ISNUMBER(_34_KNMI_Stations[[#This Row],[Etmaal temperatuur °C]]),IF(_34_KNMI_Stations[[#This Row],[Etmaal temperatuur °C]]&gt;stookgrens[],_34_KNMI_Stations[[#This Row],[Etmaal temperatuur °C]]-stookgrens[],0),"")</f>
        <v>0</v>
      </c>
    </row>
    <row r="8445" spans="1:16" x14ac:dyDescent="0.25">
      <c r="A8445">
        <v>319</v>
      </c>
      <c r="B8445" s="110">
        <v>45785</v>
      </c>
      <c r="C8445" s="89">
        <v>4.2</v>
      </c>
      <c r="D8445" s="89">
        <v>12.8</v>
      </c>
      <c r="E8445" s="96">
        <v>2141</v>
      </c>
      <c r="F8445" s="89">
        <v>0</v>
      </c>
      <c r="G8445" s="89">
        <v>1018.3</v>
      </c>
      <c r="H8445">
        <v>0.69</v>
      </c>
      <c r="I8445" t="s">
        <v>21</v>
      </c>
      <c r="J8445">
        <v>0.8</v>
      </c>
      <c r="K8445">
        <v>5</v>
      </c>
      <c r="L8445">
        <v>2025</v>
      </c>
      <c r="M8445" t="s">
        <v>132</v>
      </c>
      <c r="N8445" s="89" cm="1">
        <f t="array" ref="N8445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8445" s="89">
        <f>_34_KNMI_Stations[[#This Row],[graaddagen]]*_34_KNMI_Stations[[#This Row],[Gewogen factor]]</f>
        <v>4.1599999999999993</v>
      </c>
      <c r="P8445" s="89" cm="1">
        <f t="array" ref="P8445">IF(ISNUMBER(_34_KNMI_Stations[[#This Row],[Etmaal temperatuur °C]]),IF(_34_KNMI_Stations[[#This Row],[Etmaal temperatuur °C]]&gt;stookgrens[],_34_KNMI_Stations[[#This Row],[Etmaal temperatuur °C]]-stookgrens[],0),"")</f>
        <v>0</v>
      </c>
    </row>
    <row r="8446" spans="1:16" x14ac:dyDescent="0.25">
      <c r="A8446">
        <v>319</v>
      </c>
      <c r="B8446" s="110">
        <v>45786</v>
      </c>
      <c r="C8446" s="89">
        <v>3.8</v>
      </c>
      <c r="D8446" s="89">
        <v>13.2</v>
      </c>
      <c r="E8446" s="96">
        <v>2723</v>
      </c>
      <c r="F8446" s="89">
        <v>0</v>
      </c>
      <c r="G8446" s="89">
        <v>1019.9</v>
      </c>
      <c r="H8446">
        <v>0.49</v>
      </c>
      <c r="I8446" t="s">
        <v>21</v>
      </c>
      <c r="J8446">
        <v>0.8</v>
      </c>
      <c r="K8446">
        <v>5</v>
      </c>
      <c r="L8446">
        <v>2025</v>
      </c>
      <c r="M8446" t="s">
        <v>132</v>
      </c>
      <c r="N8446" s="89" cm="1">
        <f t="array" ref="N8446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8446" s="89">
        <f>_34_KNMI_Stations[[#This Row],[graaddagen]]*_34_KNMI_Stations[[#This Row],[Gewogen factor]]</f>
        <v>3.8400000000000007</v>
      </c>
      <c r="P8446" s="89" cm="1">
        <f t="array" ref="P8446">IF(ISNUMBER(_34_KNMI_Stations[[#This Row],[Etmaal temperatuur °C]]),IF(_34_KNMI_Stations[[#This Row],[Etmaal temperatuur °C]]&gt;stookgrens[],_34_KNMI_Stations[[#This Row],[Etmaal temperatuur °C]]-stookgrens[],0),"")</f>
        <v>0</v>
      </c>
    </row>
    <row r="8447" spans="1:16" x14ac:dyDescent="0.25">
      <c r="A8447">
        <v>319</v>
      </c>
      <c r="B8447" s="110">
        <v>45787</v>
      </c>
      <c r="C8447" s="89">
        <v>2.9</v>
      </c>
      <c r="D8447" s="89">
        <v>15.7</v>
      </c>
      <c r="E8447" s="96">
        <v>2726</v>
      </c>
      <c r="F8447" s="89">
        <v>0</v>
      </c>
      <c r="G8447" s="89">
        <v>1018.2</v>
      </c>
      <c r="H8447">
        <v>0.46</v>
      </c>
      <c r="I8447" t="s">
        <v>21</v>
      </c>
      <c r="J8447">
        <v>0.8</v>
      </c>
      <c r="K8447">
        <v>5</v>
      </c>
      <c r="L8447">
        <v>2025</v>
      </c>
      <c r="M8447" t="s">
        <v>132</v>
      </c>
      <c r="N8447" s="89" cm="1">
        <f t="array" ref="N8447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8447" s="89">
        <f>_34_KNMI_Stations[[#This Row],[graaddagen]]*_34_KNMI_Stations[[#This Row],[Gewogen factor]]</f>
        <v>1.8400000000000007</v>
      </c>
      <c r="P8447" s="89" cm="1">
        <f t="array" ref="P8447">IF(ISNUMBER(_34_KNMI_Stations[[#This Row],[Etmaal temperatuur °C]]),IF(_34_KNMI_Stations[[#This Row],[Etmaal temperatuur °C]]&gt;stookgrens[],_34_KNMI_Stations[[#This Row],[Etmaal temperatuur °C]]-stookgrens[],0),"")</f>
        <v>0</v>
      </c>
    </row>
    <row r="8448" spans="1:16" x14ac:dyDescent="0.25">
      <c r="A8448">
        <v>319</v>
      </c>
      <c r="B8448" s="110">
        <v>45788</v>
      </c>
      <c r="C8448" s="89">
        <v>3.2</v>
      </c>
      <c r="D8448" s="89">
        <v>18.8</v>
      </c>
      <c r="E8448" s="96">
        <v>2697</v>
      </c>
      <c r="F8448" s="89">
        <v>0</v>
      </c>
      <c r="G8448" s="89">
        <v>1012.1</v>
      </c>
      <c r="H8448">
        <v>0.42</v>
      </c>
      <c r="I8448" t="s">
        <v>21</v>
      </c>
      <c r="J8448">
        <v>0.8</v>
      </c>
      <c r="K8448">
        <v>5</v>
      </c>
      <c r="L8448">
        <v>2025</v>
      </c>
      <c r="M8448" t="s">
        <v>132</v>
      </c>
      <c r="N8448" s="89" cm="1">
        <f t="array" ref="N8448">IF(ISNUMBER(_34_KNMI_Stations[[#This Row],[Etmaal temperatuur °C]]),IF(_34_KNMI_Stations[[#This Row],[Etmaal temperatuur °C]]&lt;stookgrens[],stookgrens[]-_34_KNMI_Stations[[#This Row],[Etmaal temperatuur °C]],0),"")</f>
        <v>0</v>
      </c>
      <c r="O8448" s="89">
        <f>_34_KNMI_Stations[[#This Row],[graaddagen]]*_34_KNMI_Stations[[#This Row],[Gewogen factor]]</f>
        <v>0</v>
      </c>
      <c r="P8448" s="89" cm="1">
        <f t="array" ref="P8448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8449" spans="1:16" x14ac:dyDescent="0.25">
      <c r="A8449">
        <v>319</v>
      </c>
      <c r="B8449" s="110">
        <v>45789</v>
      </c>
      <c r="C8449" s="89">
        <v>2.6</v>
      </c>
      <c r="D8449" s="89">
        <v>17.7</v>
      </c>
      <c r="E8449" s="96">
        <v>2361</v>
      </c>
      <c r="F8449" s="89">
        <v>-0.1</v>
      </c>
      <c r="G8449" s="89">
        <v>1012</v>
      </c>
      <c r="H8449">
        <v>0.56000000000000005</v>
      </c>
      <c r="I8449" t="s">
        <v>21</v>
      </c>
      <c r="J8449">
        <v>0.8</v>
      </c>
      <c r="K8449">
        <v>5</v>
      </c>
      <c r="L8449">
        <v>2025</v>
      </c>
      <c r="M8449" t="s">
        <v>133</v>
      </c>
      <c r="N8449" s="89" cm="1">
        <f t="array" ref="N8449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8449" s="89">
        <f>_34_KNMI_Stations[[#This Row],[graaddagen]]*_34_KNMI_Stations[[#This Row],[Gewogen factor]]</f>
        <v>0.24000000000000057</v>
      </c>
      <c r="P8449" s="89" cm="1">
        <f t="array" ref="P8449">IF(ISNUMBER(_34_KNMI_Stations[[#This Row],[Etmaal temperatuur °C]]),IF(_34_KNMI_Stations[[#This Row],[Etmaal temperatuur °C]]&gt;stookgrens[],_34_KNMI_Stations[[#This Row],[Etmaal temperatuur °C]]-stookgrens[],0),"")</f>
        <v>0</v>
      </c>
    </row>
    <row r="8450" spans="1:16" x14ac:dyDescent="0.25">
      <c r="A8450">
        <v>319</v>
      </c>
      <c r="B8450" s="110">
        <v>45790</v>
      </c>
      <c r="C8450" s="89">
        <v>3</v>
      </c>
      <c r="D8450" s="89">
        <v>16.3</v>
      </c>
      <c r="E8450" s="96">
        <v>2736</v>
      </c>
      <c r="F8450" s="89">
        <v>0</v>
      </c>
      <c r="G8450" s="89">
        <v>1016.8</v>
      </c>
      <c r="H8450">
        <v>0.59</v>
      </c>
      <c r="I8450" t="s">
        <v>21</v>
      </c>
      <c r="J8450">
        <v>0.8</v>
      </c>
      <c r="K8450">
        <v>5</v>
      </c>
      <c r="L8450">
        <v>2025</v>
      </c>
      <c r="M8450" t="s">
        <v>133</v>
      </c>
      <c r="N8450" s="89" cm="1">
        <f t="array" ref="N8450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8450" s="89">
        <f>_34_KNMI_Stations[[#This Row],[graaddagen]]*_34_KNMI_Stations[[#This Row],[Gewogen factor]]</f>
        <v>1.3599999999999994</v>
      </c>
      <c r="P8450" s="89" cm="1">
        <f t="array" ref="P8450">IF(ISNUMBER(_34_KNMI_Stations[[#This Row],[Etmaal temperatuur °C]]),IF(_34_KNMI_Stations[[#This Row],[Etmaal temperatuur °C]]&gt;stookgrens[],_34_KNMI_Stations[[#This Row],[Etmaal temperatuur °C]]-stookgrens[],0),"")</f>
        <v>0</v>
      </c>
    </row>
    <row r="8451" spans="1:16" x14ac:dyDescent="0.25">
      <c r="A8451">
        <v>319</v>
      </c>
      <c r="B8451" s="110">
        <v>45791</v>
      </c>
      <c r="C8451" s="89">
        <v>4.2</v>
      </c>
      <c r="D8451" s="89">
        <v>14.8</v>
      </c>
      <c r="E8451" s="96">
        <v>2597</v>
      </c>
      <c r="F8451" s="89">
        <v>0</v>
      </c>
      <c r="G8451" s="89">
        <v>1019.3</v>
      </c>
      <c r="H8451">
        <v>0.66</v>
      </c>
      <c r="I8451" t="s">
        <v>21</v>
      </c>
      <c r="J8451">
        <v>0.8</v>
      </c>
      <c r="K8451">
        <v>5</v>
      </c>
      <c r="L8451">
        <v>2025</v>
      </c>
      <c r="M8451" t="s">
        <v>133</v>
      </c>
      <c r="N8451" s="89" cm="1">
        <f t="array" ref="N8451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8451" s="89">
        <f>_34_KNMI_Stations[[#This Row],[graaddagen]]*_34_KNMI_Stations[[#This Row],[Gewogen factor]]</f>
        <v>2.5599999999999996</v>
      </c>
      <c r="P8451" s="89" cm="1">
        <f t="array" ref="P8451">IF(ISNUMBER(_34_KNMI_Stations[[#This Row],[Etmaal temperatuur °C]]),IF(_34_KNMI_Stations[[#This Row],[Etmaal temperatuur °C]]&gt;stookgrens[],_34_KNMI_Stations[[#This Row],[Etmaal temperatuur °C]]-stookgrens[],0),"")</f>
        <v>0</v>
      </c>
    </row>
    <row r="8452" spans="1:16" x14ac:dyDescent="0.25">
      <c r="A8452">
        <v>319</v>
      </c>
      <c r="B8452" s="110">
        <v>45792</v>
      </c>
      <c r="C8452" s="89">
        <v>5.0999999999999996</v>
      </c>
      <c r="D8452" s="89">
        <v>13.1</v>
      </c>
      <c r="E8452" s="96">
        <v>1460</v>
      </c>
      <c r="F8452" s="89">
        <v>0</v>
      </c>
      <c r="G8452" s="89">
        <v>1021.4</v>
      </c>
      <c r="H8452">
        <v>0.67</v>
      </c>
      <c r="I8452" t="s">
        <v>21</v>
      </c>
      <c r="J8452">
        <v>0.8</v>
      </c>
      <c r="K8452">
        <v>5</v>
      </c>
      <c r="L8452">
        <v>2025</v>
      </c>
      <c r="M8452" t="s">
        <v>133</v>
      </c>
      <c r="N8452" s="89" cm="1">
        <f t="array" ref="N8452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8452" s="89">
        <f>_34_KNMI_Stations[[#This Row],[graaddagen]]*_34_KNMI_Stations[[#This Row],[Gewogen factor]]</f>
        <v>3.9200000000000004</v>
      </c>
      <c r="P8452" s="89" cm="1">
        <f t="array" ref="P8452">IF(ISNUMBER(_34_KNMI_Stations[[#This Row],[Etmaal temperatuur °C]]),IF(_34_KNMI_Stations[[#This Row],[Etmaal temperatuur °C]]&gt;stookgrens[],_34_KNMI_Stations[[#This Row],[Etmaal temperatuur °C]]-stookgrens[],0),"")</f>
        <v>0</v>
      </c>
    </row>
    <row r="8453" spans="1:16" x14ac:dyDescent="0.25">
      <c r="A8453">
        <v>319</v>
      </c>
      <c r="B8453" s="110">
        <v>45793</v>
      </c>
      <c r="C8453" s="89">
        <v>4.9000000000000004</v>
      </c>
      <c r="D8453" s="89">
        <v>11.8</v>
      </c>
      <c r="E8453" s="96">
        <v>2192</v>
      </c>
      <c r="F8453" s="89">
        <v>0</v>
      </c>
      <c r="G8453" s="89">
        <v>1022.9</v>
      </c>
      <c r="H8453">
        <v>0.71</v>
      </c>
      <c r="I8453" t="s">
        <v>21</v>
      </c>
      <c r="J8453">
        <v>0.8</v>
      </c>
      <c r="K8453">
        <v>5</v>
      </c>
      <c r="L8453">
        <v>2025</v>
      </c>
      <c r="M8453" t="s">
        <v>133</v>
      </c>
      <c r="N8453" s="89" cm="1">
        <f t="array" ref="N8453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8453" s="89">
        <f>_34_KNMI_Stations[[#This Row],[graaddagen]]*_34_KNMI_Stations[[#This Row],[Gewogen factor]]</f>
        <v>4.96</v>
      </c>
      <c r="P8453" s="89" cm="1">
        <f t="array" ref="P8453">IF(ISNUMBER(_34_KNMI_Stations[[#This Row],[Etmaal temperatuur °C]]),IF(_34_KNMI_Stations[[#This Row],[Etmaal temperatuur °C]]&gt;stookgrens[],_34_KNMI_Stations[[#This Row],[Etmaal temperatuur °C]]-stookgrens[],0),"")</f>
        <v>0</v>
      </c>
    </row>
    <row r="8454" spans="1:16" x14ac:dyDescent="0.25">
      <c r="A8454">
        <v>319</v>
      </c>
      <c r="B8454" s="110">
        <v>45794</v>
      </c>
      <c r="C8454" s="89">
        <v>4.7</v>
      </c>
      <c r="D8454" s="89">
        <v>13.6</v>
      </c>
      <c r="E8454" s="96">
        <v>2414</v>
      </c>
      <c r="F8454" s="89">
        <v>0</v>
      </c>
      <c r="G8454" s="89">
        <v>1020.3</v>
      </c>
      <c r="H8454">
        <v>0.71</v>
      </c>
      <c r="I8454" t="s">
        <v>21</v>
      </c>
      <c r="J8454">
        <v>0.8</v>
      </c>
      <c r="K8454">
        <v>5</v>
      </c>
      <c r="L8454">
        <v>2025</v>
      </c>
      <c r="M8454" t="s">
        <v>133</v>
      </c>
      <c r="N8454" s="89" cm="1">
        <f t="array" ref="N8454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8454" s="89">
        <f>_34_KNMI_Stations[[#This Row],[graaddagen]]*_34_KNMI_Stations[[#This Row],[Gewogen factor]]</f>
        <v>3.5200000000000005</v>
      </c>
      <c r="P8454" s="89" cm="1">
        <f t="array" ref="P8454">IF(ISNUMBER(_34_KNMI_Stations[[#This Row],[Etmaal temperatuur °C]]),IF(_34_KNMI_Stations[[#This Row],[Etmaal temperatuur °C]]&gt;stookgrens[],_34_KNMI_Stations[[#This Row],[Etmaal temperatuur °C]]-stookgrens[],0),"")</f>
        <v>0</v>
      </c>
    </row>
    <row r="8455" spans="1:16" x14ac:dyDescent="0.25">
      <c r="A8455">
        <v>319</v>
      </c>
      <c r="B8455" s="110">
        <v>45795</v>
      </c>
      <c r="C8455" s="89">
        <v>3.4</v>
      </c>
      <c r="D8455" s="89">
        <v>12.5</v>
      </c>
      <c r="E8455" s="96">
        <v>1015</v>
      </c>
      <c r="F8455" s="89">
        <v>-0.1</v>
      </c>
      <c r="G8455" s="89">
        <v>1019</v>
      </c>
      <c r="H8455">
        <v>0.74</v>
      </c>
      <c r="I8455" t="s">
        <v>21</v>
      </c>
      <c r="J8455">
        <v>0.8</v>
      </c>
      <c r="K8455">
        <v>5</v>
      </c>
      <c r="L8455">
        <v>2025</v>
      </c>
      <c r="M8455" t="s">
        <v>133</v>
      </c>
      <c r="N8455" s="89" cm="1">
        <f t="array" ref="N8455">IF(ISNUMBER(_34_KNMI_Stations[[#This Row],[Etmaal temperatuur °C]]),IF(_34_KNMI_Stations[[#This Row],[Etmaal temperatuur °C]]&lt;stookgrens[],stookgrens[]-_34_KNMI_Stations[[#This Row],[Etmaal temperatuur °C]],0),"")</f>
        <v>5.5</v>
      </c>
      <c r="O8455" s="89">
        <f>_34_KNMI_Stations[[#This Row],[graaddagen]]*_34_KNMI_Stations[[#This Row],[Gewogen factor]]</f>
        <v>4.4000000000000004</v>
      </c>
      <c r="P8455" s="89" cm="1">
        <f t="array" ref="P8455">IF(ISNUMBER(_34_KNMI_Stations[[#This Row],[Etmaal temperatuur °C]]),IF(_34_KNMI_Stations[[#This Row],[Etmaal temperatuur °C]]&gt;stookgrens[],_34_KNMI_Stations[[#This Row],[Etmaal temperatuur °C]]-stookgrens[],0),"")</f>
        <v>0</v>
      </c>
    </row>
    <row r="8456" spans="1:16" x14ac:dyDescent="0.25">
      <c r="A8456">
        <v>319</v>
      </c>
      <c r="B8456" s="110">
        <v>45796</v>
      </c>
      <c r="C8456" s="89">
        <v>3.8</v>
      </c>
      <c r="D8456" s="89">
        <v>15.2</v>
      </c>
      <c r="E8456" s="96">
        <v>2741</v>
      </c>
      <c r="F8456" s="89">
        <v>0</v>
      </c>
      <c r="G8456" s="89">
        <v>1019.2</v>
      </c>
      <c r="H8456">
        <v>0.67</v>
      </c>
      <c r="I8456" t="s">
        <v>21</v>
      </c>
      <c r="J8456">
        <v>0.8</v>
      </c>
      <c r="K8456">
        <v>5</v>
      </c>
      <c r="L8456">
        <v>2025</v>
      </c>
      <c r="M8456" t="s">
        <v>349</v>
      </c>
      <c r="N8456" s="89" cm="1">
        <f t="array" ref="N8456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8456" s="89">
        <f>_34_KNMI_Stations[[#This Row],[graaddagen]]*_34_KNMI_Stations[[#This Row],[Gewogen factor]]</f>
        <v>2.2400000000000007</v>
      </c>
      <c r="P8456" s="89" cm="1">
        <f t="array" ref="P8456">IF(ISNUMBER(_34_KNMI_Stations[[#This Row],[Etmaal temperatuur °C]]),IF(_34_KNMI_Stations[[#This Row],[Etmaal temperatuur °C]]&gt;stookgrens[],_34_KNMI_Stations[[#This Row],[Etmaal temperatuur °C]]-stookgrens[],0),"")</f>
        <v>0</v>
      </c>
    </row>
    <row r="8457" spans="1:16" x14ac:dyDescent="0.25">
      <c r="A8457">
        <v>319</v>
      </c>
      <c r="B8457" s="110">
        <v>45797</v>
      </c>
      <c r="C8457" s="89">
        <v>3.8</v>
      </c>
      <c r="D8457" s="89">
        <v>14.7</v>
      </c>
      <c r="E8457" s="96">
        <v>2690</v>
      </c>
      <c r="F8457" s="89">
        <v>0</v>
      </c>
      <c r="G8457" s="89">
        <v>1018.8</v>
      </c>
      <c r="H8457">
        <v>0.67</v>
      </c>
      <c r="I8457" t="s">
        <v>21</v>
      </c>
      <c r="J8457">
        <v>0.8</v>
      </c>
      <c r="K8457">
        <v>5</v>
      </c>
      <c r="L8457">
        <v>2025</v>
      </c>
      <c r="M8457" t="s">
        <v>349</v>
      </c>
      <c r="N8457" s="89" cm="1">
        <f t="array" ref="N8457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8457" s="89">
        <f>_34_KNMI_Stations[[#This Row],[graaddagen]]*_34_KNMI_Stations[[#This Row],[Gewogen factor]]</f>
        <v>2.6400000000000006</v>
      </c>
      <c r="P8457" s="89" cm="1">
        <f t="array" ref="P8457">IF(ISNUMBER(_34_KNMI_Stations[[#This Row],[Etmaal temperatuur °C]]),IF(_34_KNMI_Stations[[#This Row],[Etmaal temperatuur °C]]&gt;stookgrens[],_34_KNMI_Stations[[#This Row],[Etmaal temperatuur °C]]-stookgrens[],0),"")</f>
        <v>0</v>
      </c>
    </row>
    <row r="8458" spans="1:16" x14ac:dyDescent="0.25">
      <c r="A8458">
        <v>319</v>
      </c>
      <c r="B8458" s="110">
        <v>45798</v>
      </c>
      <c r="C8458" s="89">
        <v>3.5</v>
      </c>
      <c r="D8458" s="89">
        <v>13.2</v>
      </c>
      <c r="E8458" s="96">
        <v>2063</v>
      </c>
      <c r="F8458" s="89">
        <v>0</v>
      </c>
      <c r="G8458" s="89">
        <v>1015.9</v>
      </c>
      <c r="H8458">
        <v>0.69</v>
      </c>
      <c r="I8458" t="s">
        <v>21</v>
      </c>
      <c r="J8458">
        <v>0.8</v>
      </c>
      <c r="K8458">
        <v>5</v>
      </c>
      <c r="L8458">
        <v>2025</v>
      </c>
      <c r="M8458" t="s">
        <v>349</v>
      </c>
      <c r="N8458" s="89" cm="1">
        <f t="array" ref="N8458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8458" s="89">
        <f>_34_KNMI_Stations[[#This Row],[graaddagen]]*_34_KNMI_Stations[[#This Row],[Gewogen factor]]</f>
        <v>3.8400000000000007</v>
      </c>
      <c r="P8458" s="89" cm="1">
        <f t="array" ref="P8458">IF(ISNUMBER(_34_KNMI_Stations[[#This Row],[Etmaal temperatuur °C]]),IF(_34_KNMI_Stations[[#This Row],[Etmaal temperatuur °C]]&gt;stookgrens[],_34_KNMI_Stations[[#This Row],[Etmaal temperatuur °C]]-stookgrens[],0),"")</f>
        <v>0</v>
      </c>
    </row>
    <row r="8459" spans="1:16" x14ac:dyDescent="0.25">
      <c r="A8459">
        <v>319</v>
      </c>
      <c r="B8459" s="110">
        <v>45799</v>
      </c>
      <c r="C8459" s="89">
        <v>4.3</v>
      </c>
      <c r="D8459" s="89">
        <v>10.8</v>
      </c>
      <c r="E8459" s="96">
        <v>1904</v>
      </c>
      <c r="F8459" s="89">
        <v>0.2</v>
      </c>
      <c r="G8459" s="89">
        <v>1017.9</v>
      </c>
      <c r="H8459">
        <v>0.66</v>
      </c>
      <c r="I8459" t="s">
        <v>21</v>
      </c>
      <c r="J8459">
        <v>0.8</v>
      </c>
      <c r="K8459">
        <v>5</v>
      </c>
      <c r="L8459">
        <v>2025</v>
      </c>
      <c r="M8459" t="s">
        <v>349</v>
      </c>
      <c r="N8459" s="89" cm="1">
        <f t="array" ref="N8459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8459" s="89">
        <f>_34_KNMI_Stations[[#This Row],[graaddagen]]*_34_KNMI_Stations[[#This Row],[Gewogen factor]]</f>
        <v>5.76</v>
      </c>
      <c r="P8459" s="89" cm="1">
        <f t="array" ref="P8459">IF(ISNUMBER(_34_KNMI_Stations[[#This Row],[Etmaal temperatuur °C]]),IF(_34_KNMI_Stations[[#This Row],[Etmaal temperatuur °C]]&gt;stookgrens[],_34_KNMI_Stations[[#This Row],[Etmaal temperatuur °C]]-stookgrens[],0),"")</f>
        <v>0</v>
      </c>
    </row>
    <row r="8460" spans="1:16" x14ac:dyDescent="0.25">
      <c r="A8460">
        <v>319</v>
      </c>
      <c r="B8460" s="110">
        <v>45800</v>
      </c>
      <c r="C8460" s="89">
        <v>3.5</v>
      </c>
      <c r="D8460" s="89">
        <v>10.6</v>
      </c>
      <c r="E8460" s="96">
        <v>1971</v>
      </c>
      <c r="F8460" s="89">
        <v>0.6</v>
      </c>
      <c r="G8460" s="89">
        <v>1019.2</v>
      </c>
      <c r="H8460">
        <v>0.7</v>
      </c>
      <c r="I8460" t="s">
        <v>21</v>
      </c>
      <c r="J8460">
        <v>0.8</v>
      </c>
      <c r="K8460">
        <v>5</v>
      </c>
      <c r="L8460">
        <v>2025</v>
      </c>
      <c r="M8460" t="s">
        <v>349</v>
      </c>
      <c r="N8460" s="89" cm="1">
        <f t="array" ref="N8460">IF(ISNUMBER(_34_KNMI_Stations[[#This Row],[Etmaal temperatuur °C]]),IF(_34_KNMI_Stations[[#This Row],[Etmaal temperatuur °C]]&lt;stookgrens[],stookgrens[]-_34_KNMI_Stations[[#This Row],[Etmaal temperatuur °C]],0),"")</f>
        <v>7.4</v>
      </c>
      <c r="O8460" s="89">
        <f>_34_KNMI_Stations[[#This Row],[graaddagen]]*_34_KNMI_Stations[[#This Row],[Gewogen factor]]</f>
        <v>5.9200000000000008</v>
      </c>
      <c r="P8460" s="89" cm="1">
        <f t="array" ref="P8460">IF(ISNUMBER(_34_KNMI_Stations[[#This Row],[Etmaal temperatuur °C]]),IF(_34_KNMI_Stations[[#This Row],[Etmaal temperatuur °C]]&gt;stookgrens[],_34_KNMI_Stations[[#This Row],[Etmaal temperatuur °C]]-stookgrens[],0),"")</f>
        <v>0</v>
      </c>
    </row>
    <row r="8461" spans="1:16" x14ac:dyDescent="0.25">
      <c r="A8461">
        <v>319</v>
      </c>
      <c r="B8461" s="110">
        <v>45801</v>
      </c>
      <c r="C8461" s="89">
        <v>5.7</v>
      </c>
      <c r="D8461" s="89">
        <v>13.8</v>
      </c>
      <c r="E8461" s="96">
        <v>554</v>
      </c>
      <c r="F8461" s="89">
        <v>5.9</v>
      </c>
      <c r="G8461" s="89">
        <v>1013.6</v>
      </c>
      <c r="H8461">
        <v>0.8</v>
      </c>
      <c r="I8461" t="s">
        <v>21</v>
      </c>
      <c r="J8461">
        <v>0.8</v>
      </c>
      <c r="K8461">
        <v>5</v>
      </c>
      <c r="L8461">
        <v>2025</v>
      </c>
      <c r="M8461" t="s">
        <v>349</v>
      </c>
      <c r="N8461" s="89" cm="1">
        <f t="array" ref="N8461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8461" s="89">
        <f>_34_KNMI_Stations[[#This Row],[graaddagen]]*_34_KNMI_Stations[[#This Row],[Gewogen factor]]</f>
        <v>3.3599999999999994</v>
      </c>
      <c r="P8461" s="89" cm="1">
        <f t="array" ref="P8461">IF(ISNUMBER(_34_KNMI_Stations[[#This Row],[Etmaal temperatuur °C]]),IF(_34_KNMI_Stations[[#This Row],[Etmaal temperatuur °C]]&gt;stookgrens[],_34_KNMI_Stations[[#This Row],[Etmaal temperatuur °C]]-stookgrens[],0),"")</f>
        <v>0</v>
      </c>
    </row>
    <row r="8462" spans="1:16" x14ac:dyDescent="0.25">
      <c r="A8462">
        <v>319</v>
      </c>
      <c r="B8462" s="110">
        <v>45802</v>
      </c>
      <c r="C8462" s="89">
        <v>6.7</v>
      </c>
      <c r="D8462" s="89">
        <v>16.2</v>
      </c>
      <c r="E8462" s="96">
        <v>1194</v>
      </c>
      <c r="F8462" s="89">
        <v>0.8</v>
      </c>
      <c r="G8462" s="89">
        <v>1010.9</v>
      </c>
      <c r="H8462">
        <v>0.74</v>
      </c>
      <c r="I8462" t="s">
        <v>21</v>
      </c>
      <c r="J8462">
        <v>0.8</v>
      </c>
      <c r="K8462">
        <v>5</v>
      </c>
      <c r="L8462">
        <v>2025</v>
      </c>
      <c r="M8462" t="s">
        <v>349</v>
      </c>
      <c r="N8462" s="89" cm="1">
        <f t="array" ref="N8462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8462" s="89">
        <f>_34_KNMI_Stations[[#This Row],[graaddagen]]*_34_KNMI_Stations[[#This Row],[Gewogen factor]]</f>
        <v>1.4400000000000006</v>
      </c>
      <c r="P8462" s="89" cm="1">
        <f t="array" ref="P8462">IF(ISNUMBER(_34_KNMI_Stations[[#This Row],[Etmaal temperatuur °C]]),IF(_34_KNMI_Stations[[#This Row],[Etmaal temperatuur °C]]&gt;stookgrens[],_34_KNMI_Stations[[#This Row],[Etmaal temperatuur °C]]-stookgrens[],0),"")</f>
        <v>0</v>
      </c>
    </row>
    <row r="8463" spans="1:16" x14ac:dyDescent="0.25">
      <c r="A8463">
        <v>319</v>
      </c>
      <c r="B8463" s="110">
        <v>45803</v>
      </c>
      <c r="C8463" s="89">
        <v>5.8</v>
      </c>
      <c r="D8463" s="89">
        <v>15.1</v>
      </c>
      <c r="E8463" s="96">
        <v>1486</v>
      </c>
      <c r="F8463" s="89">
        <v>0.1</v>
      </c>
      <c r="G8463" s="89">
        <v>1017.1</v>
      </c>
      <c r="H8463">
        <v>0.66</v>
      </c>
      <c r="I8463" t="s">
        <v>21</v>
      </c>
      <c r="J8463">
        <v>0.8</v>
      </c>
      <c r="K8463">
        <v>5</v>
      </c>
      <c r="L8463">
        <v>2025</v>
      </c>
      <c r="M8463" t="s">
        <v>350</v>
      </c>
      <c r="N8463" s="89" cm="1">
        <f t="array" ref="N8463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8463" s="89">
        <f>_34_KNMI_Stations[[#This Row],[graaddagen]]*_34_KNMI_Stations[[#This Row],[Gewogen factor]]</f>
        <v>2.3200000000000003</v>
      </c>
      <c r="P8463" s="89" cm="1">
        <f t="array" ref="P8463">IF(ISNUMBER(_34_KNMI_Stations[[#This Row],[Etmaal temperatuur °C]]),IF(_34_KNMI_Stations[[#This Row],[Etmaal temperatuur °C]]&gt;stookgrens[],_34_KNMI_Stations[[#This Row],[Etmaal temperatuur °C]]-stookgrens[],0),"")</f>
        <v>0</v>
      </c>
    </row>
    <row r="8464" spans="1:16" x14ac:dyDescent="0.25">
      <c r="A8464">
        <v>319</v>
      </c>
      <c r="B8464" s="110">
        <v>45804</v>
      </c>
      <c r="C8464" s="89">
        <v>8</v>
      </c>
      <c r="D8464" s="89">
        <v>15.3</v>
      </c>
      <c r="E8464" s="96">
        <v>811</v>
      </c>
      <c r="F8464" s="89">
        <v>15.2</v>
      </c>
      <c r="G8464" s="89">
        <v>1014.4</v>
      </c>
      <c r="H8464">
        <v>0.83</v>
      </c>
      <c r="I8464" t="s">
        <v>21</v>
      </c>
      <c r="J8464">
        <v>0.8</v>
      </c>
      <c r="K8464">
        <v>5</v>
      </c>
      <c r="L8464">
        <v>2025</v>
      </c>
      <c r="M8464" t="s">
        <v>350</v>
      </c>
      <c r="N8464" s="89" cm="1">
        <f t="array" ref="N8464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8464" s="89">
        <f>_34_KNMI_Stations[[#This Row],[graaddagen]]*_34_KNMI_Stations[[#This Row],[Gewogen factor]]</f>
        <v>2.1599999999999997</v>
      </c>
      <c r="P8464" s="89" cm="1">
        <f t="array" ref="P8464">IF(ISNUMBER(_34_KNMI_Stations[[#This Row],[Etmaal temperatuur °C]]),IF(_34_KNMI_Stations[[#This Row],[Etmaal temperatuur °C]]&gt;stookgrens[],_34_KNMI_Stations[[#This Row],[Etmaal temperatuur °C]]-stookgrens[],0),"")</f>
        <v>0</v>
      </c>
    </row>
    <row r="8465" spans="1:16" x14ac:dyDescent="0.25">
      <c r="A8465">
        <v>319</v>
      </c>
      <c r="B8465" s="110">
        <v>45805</v>
      </c>
      <c r="C8465" s="89">
        <v>5.5</v>
      </c>
      <c r="D8465" s="89">
        <v>15.5</v>
      </c>
      <c r="E8465" s="96">
        <v>1815</v>
      </c>
      <c r="F8465" s="89">
        <v>0.5</v>
      </c>
      <c r="G8465" s="89">
        <v>1016.6</v>
      </c>
      <c r="H8465">
        <v>0.82</v>
      </c>
      <c r="I8465" t="s">
        <v>21</v>
      </c>
      <c r="J8465">
        <v>0.8</v>
      </c>
      <c r="K8465">
        <v>5</v>
      </c>
      <c r="L8465">
        <v>2025</v>
      </c>
      <c r="M8465" t="s">
        <v>350</v>
      </c>
      <c r="N8465" s="89" cm="1">
        <f t="array" ref="N8465">IF(ISNUMBER(_34_KNMI_Stations[[#This Row],[Etmaal temperatuur °C]]),IF(_34_KNMI_Stations[[#This Row],[Etmaal temperatuur °C]]&lt;stookgrens[],stookgrens[]-_34_KNMI_Stations[[#This Row],[Etmaal temperatuur °C]],0),"")</f>
        <v>2.5</v>
      </c>
      <c r="O8465" s="89">
        <f>_34_KNMI_Stations[[#This Row],[graaddagen]]*_34_KNMI_Stations[[#This Row],[Gewogen factor]]</f>
        <v>2</v>
      </c>
      <c r="P8465" s="89" cm="1">
        <f t="array" ref="P8465">IF(ISNUMBER(_34_KNMI_Stations[[#This Row],[Etmaal temperatuur °C]]),IF(_34_KNMI_Stations[[#This Row],[Etmaal temperatuur °C]]&gt;stookgrens[],_34_KNMI_Stations[[#This Row],[Etmaal temperatuur °C]]-stookgrens[],0),"")</f>
        <v>0</v>
      </c>
    </row>
    <row r="8466" spans="1:16" x14ac:dyDescent="0.25">
      <c r="A8466">
        <v>319</v>
      </c>
      <c r="B8466" s="110">
        <v>45806</v>
      </c>
      <c r="C8466" s="89">
        <v>5.4</v>
      </c>
      <c r="D8466" s="89">
        <v>15.8</v>
      </c>
      <c r="E8466" s="96">
        <v>1266</v>
      </c>
      <c r="F8466" s="89">
        <v>0.1</v>
      </c>
      <c r="G8466" s="89">
        <v>1021</v>
      </c>
      <c r="H8466">
        <v>0.86</v>
      </c>
      <c r="I8466" t="s">
        <v>21</v>
      </c>
      <c r="J8466">
        <v>0.8</v>
      </c>
      <c r="K8466">
        <v>5</v>
      </c>
      <c r="L8466">
        <v>2025</v>
      </c>
      <c r="M8466" t="s">
        <v>350</v>
      </c>
      <c r="N8466" s="89" cm="1">
        <f t="array" ref="N8466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8466" s="89">
        <f>_34_KNMI_Stations[[#This Row],[graaddagen]]*_34_KNMI_Stations[[#This Row],[Gewogen factor]]</f>
        <v>1.7599999999999996</v>
      </c>
      <c r="P8466" s="89" cm="1">
        <f t="array" ref="P8466">IF(ISNUMBER(_34_KNMI_Stations[[#This Row],[Etmaal temperatuur °C]]),IF(_34_KNMI_Stations[[#This Row],[Etmaal temperatuur °C]]&gt;stookgrens[],_34_KNMI_Stations[[#This Row],[Etmaal temperatuur °C]]-stookgrens[],0),"")</f>
        <v>0</v>
      </c>
    </row>
    <row r="8467" spans="1:16" x14ac:dyDescent="0.25">
      <c r="A8467">
        <v>319</v>
      </c>
      <c r="B8467" s="110">
        <v>45807</v>
      </c>
      <c r="C8467" s="89">
        <v>3.9</v>
      </c>
      <c r="D8467" s="89">
        <v>17.8</v>
      </c>
      <c r="E8467" s="96">
        <v>2567</v>
      </c>
      <c r="F8467" s="89">
        <v>0</v>
      </c>
      <c r="G8467" s="89">
        <v>1020</v>
      </c>
      <c r="H8467">
        <v>0.81</v>
      </c>
      <c r="I8467" t="s">
        <v>21</v>
      </c>
      <c r="J8467">
        <v>0.8</v>
      </c>
      <c r="K8467">
        <v>5</v>
      </c>
      <c r="L8467">
        <v>2025</v>
      </c>
      <c r="M8467" t="s">
        <v>350</v>
      </c>
      <c r="N8467" s="89" cm="1">
        <f t="array" ref="N8467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8467" s="89">
        <f>_34_KNMI_Stations[[#This Row],[graaddagen]]*_34_KNMI_Stations[[#This Row],[Gewogen factor]]</f>
        <v>0.15999999999999945</v>
      </c>
      <c r="P8467" s="89" cm="1">
        <f t="array" ref="P8467">IF(ISNUMBER(_34_KNMI_Stations[[#This Row],[Etmaal temperatuur °C]]),IF(_34_KNMI_Stations[[#This Row],[Etmaal temperatuur °C]]&gt;stookgrens[],_34_KNMI_Stations[[#This Row],[Etmaal temperatuur °C]]-stookgrens[],0),"")</f>
        <v>0</v>
      </c>
    </row>
    <row r="8468" spans="1:16" x14ac:dyDescent="0.25">
      <c r="A8468">
        <v>319</v>
      </c>
      <c r="B8468" s="110">
        <v>45808</v>
      </c>
      <c r="C8468" s="89">
        <v>1.8</v>
      </c>
      <c r="D8468" s="89">
        <v>19.100000000000001</v>
      </c>
      <c r="E8468" s="96">
        <v>2229</v>
      </c>
      <c r="F8468" s="89">
        <v>0</v>
      </c>
      <c r="G8468" s="89">
        <v>1016.8</v>
      </c>
      <c r="H8468">
        <v>0.75</v>
      </c>
      <c r="I8468" t="s">
        <v>21</v>
      </c>
      <c r="J8468">
        <v>0.8</v>
      </c>
      <c r="K8468">
        <v>5</v>
      </c>
      <c r="L8468">
        <v>2025</v>
      </c>
      <c r="M8468" t="s">
        <v>350</v>
      </c>
      <c r="N8468" s="89" cm="1">
        <f t="array" ref="N8468">IF(ISNUMBER(_34_KNMI_Stations[[#This Row],[Etmaal temperatuur °C]]),IF(_34_KNMI_Stations[[#This Row],[Etmaal temperatuur °C]]&lt;stookgrens[],stookgrens[]-_34_KNMI_Stations[[#This Row],[Etmaal temperatuur °C]],0),"")</f>
        <v>0</v>
      </c>
      <c r="O8468" s="89">
        <f>_34_KNMI_Stations[[#This Row],[graaddagen]]*_34_KNMI_Stations[[#This Row],[Gewogen factor]]</f>
        <v>0</v>
      </c>
      <c r="P8468" s="89" cm="1">
        <f t="array" ref="P8468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8469" spans="1:16" x14ac:dyDescent="0.25">
      <c r="A8469">
        <v>319</v>
      </c>
      <c r="B8469" s="110">
        <v>45809</v>
      </c>
      <c r="C8469" s="89">
        <v>5.0999999999999996</v>
      </c>
      <c r="D8469" s="89">
        <v>16.7</v>
      </c>
      <c r="E8469" s="96">
        <v>1605</v>
      </c>
      <c r="F8469" s="89">
        <v>0</v>
      </c>
      <c r="G8469" s="89">
        <v>1014.9</v>
      </c>
      <c r="H8469">
        <v>0.68</v>
      </c>
      <c r="I8469" t="s">
        <v>21</v>
      </c>
      <c r="J8469">
        <v>0.8</v>
      </c>
      <c r="K8469">
        <v>6</v>
      </c>
      <c r="L8469">
        <v>2025</v>
      </c>
      <c r="M8469" t="s">
        <v>350</v>
      </c>
      <c r="N8469" s="89" cm="1">
        <f t="array" ref="N8469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8469" s="89">
        <f>_34_KNMI_Stations[[#This Row],[graaddagen]]*_34_KNMI_Stations[[#This Row],[Gewogen factor]]</f>
        <v>1.0400000000000007</v>
      </c>
      <c r="P8469" s="89" cm="1">
        <f t="array" ref="P8469">IF(ISNUMBER(_34_KNMI_Stations[[#This Row],[Etmaal temperatuur °C]]),IF(_34_KNMI_Stations[[#This Row],[Etmaal temperatuur °C]]&gt;stookgrens[],_34_KNMI_Stations[[#This Row],[Etmaal temperatuur °C]]-stookgrens[],0),"")</f>
        <v>0</v>
      </c>
    </row>
    <row r="8470" spans="1:16" x14ac:dyDescent="0.25">
      <c r="A8470">
        <v>319</v>
      </c>
      <c r="B8470" s="110">
        <v>45810</v>
      </c>
      <c r="C8470" s="89">
        <v>3.5</v>
      </c>
      <c r="D8470" s="89">
        <v>14.4</v>
      </c>
      <c r="E8470" s="96">
        <v>2212</v>
      </c>
      <c r="F8470" s="89">
        <v>0.6</v>
      </c>
      <c r="G8470" s="89">
        <v>1016.5</v>
      </c>
      <c r="H8470">
        <v>0.72</v>
      </c>
      <c r="I8470" t="s">
        <v>21</v>
      </c>
      <c r="J8470">
        <v>0.8</v>
      </c>
      <c r="K8470">
        <v>6</v>
      </c>
      <c r="L8470">
        <v>2025</v>
      </c>
      <c r="M8470" t="s">
        <v>351</v>
      </c>
      <c r="N8470" s="89" cm="1">
        <f t="array" ref="N8470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8470" s="89">
        <f>_34_KNMI_Stations[[#This Row],[graaddagen]]*_34_KNMI_Stations[[#This Row],[Gewogen factor]]</f>
        <v>2.88</v>
      </c>
      <c r="P8470" s="89" cm="1">
        <f t="array" ref="P8470">IF(ISNUMBER(_34_KNMI_Stations[[#This Row],[Etmaal temperatuur °C]]),IF(_34_KNMI_Stations[[#This Row],[Etmaal temperatuur °C]]&gt;stookgrens[],_34_KNMI_Stations[[#This Row],[Etmaal temperatuur °C]]-stookgrens[],0),"")</f>
        <v>0</v>
      </c>
    </row>
    <row r="8471" spans="1:16" x14ac:dyDescent="0.25">
      <c r="A8471">
        <v>319</v>
      </c>
      <c r="B8471" s="110">
        <v>45811</v>
      </c>
      <c r="C8471" s="89">
        <v>4.7</v>
      </c>
      <c r="D8471" s="89">
        <v>17.2</v>
      </c>
      <c r="E8471" s="96">
        <v>1978</v>
      </c>
      <c r="F8471" s="89">
        <v>-0.1</v>
      </c>
      <c r="G8471" s="89">
        <v>1010.1</v>
      </c>
      <c r="H8471">
        <v>0.56999999999999995</v>
      </c>
      <c r="I8471" t="s">
        <v>21</v>
      </c>
      <c r="J8471">
        <v>0.8</v>
      </c>
      <c r="K8471">
        <v>6</v>
      </c>
      <c r="L8471">
        <v>2025</v>
      </c>
      <c r="M8471" t="s">
        <v>351</v>
      </c>
      <c r="N8471" s="89" cm="1">
        <f t="array" ref="N8471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8471" s="89">
        <f>_34_KNMI_Stations[[#This Row],[graaddagen]]*_34_KNMI_Stations[[#This Row],[Gewogen factor]]</f>
        <v>0.64000000000000057</v>
      </c>
      <c r="P8471" s="89" cm="1">
        <f t="array" ref="P8471">IF(ISNUMBER(_34_KNMI_Stations[[#This Row],[Etmaal temperatuur °C]]),IF(_34_KNMI_Stations[[#This Row],[Etmaal temperatuur °C]]&gt;stookgrens[],_34_KNMI_Stations[[#This Row],[Etmaal temperatuur °C]]-stookgrens[],0),"")</f>
        <v>0</v>
      </c>
    </row>
    <row r="8472" spans="1:16" x14ac:dyDescent="0.25">
      <c r="A8472">
        <v>319</v>
      </c>
      <c r="B8472" s="110">
        <v>45812</v>
      </c>
      <c r="C8472" s="89">
        <v>4.4000000000000004</v>
      </c>
      <c r="D8472" s="89">
        <v>15.8</v>
      </c>
      <c r="E8472" s="96">
        <v>1552</v>
      </c>
      <c r="F8472" s="89">
        <v>0.5</v>
      </c>
      <c r="G8472" s="89">
        <v>1007.9</v>
      </c>
      <c r="H8472">
        <v>0.66</v>
      </c>
      <c r="I8472" t="s">
        <v>21</v>
      </c>
      <c r="J8472">
        <v>0.8</v>
      </c>
      <c r="K8472">
        <v>6</v>
      </c>
      <c r="L8472">
        <v>2025</v>
      </c>
      <c r="M8472" t="s">
        <v>351</v>
      </c>
      <c r="N8472" s="89" cm="1">
        <f t="array" ref="N8472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8472" s="89">
        <f>_34_KNMI_Stations[[#This Row],[graaddagen]]*_34_KNMI_Stations[[#This Row],[Gewogen factor]]</f>
        <v>1.7599999999999996</v>
      </c>
      <c r="P8472" s="89" cm="1">
        <f t="array" ref="P8472">IF(ISNUMBER(_34_KNMI_Stations[[#This Row],[Etmaal temperatuur °C]]),IF(_34_KNMI_Stations[[#This Row],[Etmaal temperatuur °C]]&gt;stookgrens[],_34_KNMI_Stations[[#This Row],[Etmaal temperatuur °C]]-stookgrens[],0),"")</f>
        <v>0</v>
      </c>
    </row>
    <row r="8473" spans="1:16" x14ac:dyDescent="0.25">
      <c r="A8473">
        <v>319</v>
      </c>
      <c r="B8473" s="110">
        <v>45813</v>
      </c>
      <c r="C8473" s="89">
        <v>5.2</v>
      </c>
      <c r="D8473" s="89">
        <v>15.5</v>
      </c>
      <c r="E8473" s="96">
        <v>1187</v>
      </c>
      <c r="F8473" s="89">
        <v>6.7</v>
      </c>
      <c r="G8473" s="89">
        <v>1006.4</v>
      </c>
      <c r="H8473">
        <v>0.8</v>
      </c>
      <c r="I8473" t="s">
        <v>21</v>
      </c>
      <c r="J8473">
        <v>0.8</v>
      </c>
      <c r="K8473">
        <v>6</v>
      </c>
      <c r="L8473">
        <v>2025</v>
      </c>
      <c r="M8473" t="s">
        <v>351</v>
      </c>
      <c r="N8473" s="89" cm="1">
        <f t="array" ref="N8473">IF(ISNUMBER(_34_KNMI_Stations[[#This Row],[Etmaal temperatuur °C]]),IF(_34_KNMI_Stations[[#This Row],[Etmaal temperatuur °C]]&lt;stookgrens[],stookgrens[]-_34_KNMI_Stations[[#This Row],[Etmaal temperatuur °C]],0),"")</f>
        <v>2.5</v>
      </c>
      <c r="O8473" s="89">
        <f>_34_KNMI_Stations[[#This Row],[graaddagen]]*_34_KNMI_Stations[[#This Row],[Gewogen factor]]</f>
        <v>2</v>
      </c>
      <c r="P8473" s="89" cm="1">
        <f t="array" ref="P8473">IF(ISNUMBER(_34_KNMI_Stations[[#This Row],[Etmaal temperatuur °C]]),IF(_34_KNMI_Stations[[#This Row],[Etmaal temperatuur °C]]&gt;stookgrens[],_34_KNMI_Stations[[#This Row],[Etmaal temperatuur °C]]-stookgrens[],0),"")</f>
        <v>0</v>
      </c>
    </row>
    <row r="8474" spans="1:16" x14ac:dyDescent="0.25">
      <c r="A8474">
        <v>319</v>
      </c>
      <c r="B8474" s="110">
        <v>45814</v>
      </c>
      <c r="C8474" s="89">
        <v>6.6</v>
      </c>
      <c r="D8474" s="89">
        <v>16.100000000000001</v>
      </c>
      <c r="E8474" s="96">
        <v>1946</v>
      </c>
      <c r="F8474" s="89">
        <v>0.1</v>
      </c>
      <c r="G8474" s="89">
        <v>1008.6</v>
      </c>
      <c r="H8474">
        <v>0.7</v>
      </c>
      <c r="I8474" t="s">
        <v>21</v>
      </c>
      <c r="J8474">
        <v>0.8</v>
      </c>
      <c r="K8474">
        <v>6</v>
      </c>
      <c r="L8474">
        <v>2025</v>
      </c>
      <c r="M8474" t="s">
        <v>351</v>
      </c>
      <c r="N8474" s="89" cm="1">
        <f t="array" ref="N8474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8474" s="89">
        <f>_34_KNMI_Stations[[#This Row],[graaddagen]]*_34_KNMI_Stations[[#This Row],[Gewogen factor]]</f>
        <v>1.5199999999999989</v>
      </c>
      <c r="P8474" s="89" cm="1">
        <f t="array" ref="P8474">IF(ISNUMBER(_34_KNMI_Stations[[#This Row],[Etmaal temperatuur °C]]),IF(_34_KNMI_Stations[[#This Row],[Etmaal temperatuur °C]]&gt;stookgrens[],_34_KNMI_Stations[[#This Row],[Etmaal temperatuur °C]]-stookgrens[],0),"")</f>
        <v>0</v>
      </c>
    </row>
    <row r="8475" spans="1:16" x14ac:dyDescent="0.25">
      <c r="A8475">
        <v>319</v>
      </c>
      <c r="B8475" s="110">
        <v>45815</v>
      </c>
      <c r="C8475" s="89">
        <v>5.5</v>
      </c>
      <c r="D8475" s="89">
        <v>14.5</v>
      </c>
      <c r="E8475" s="96">
        <v>1561</v>
      </c>
      <c r="F8475" s="89">
        <v>15.3</v>
      </c>
      <c r="G8475" s="89">
        <v>1007.6</v>
      </c>
      <c r="H8475">
        <v>0.83</v>
      </c>
      <c r="I8475" t="s">
        <v>21</v>
      </c>
      <c r="J8475">
        <v>0.8</v>
      </c>
      <c r="K8475">
        <v>6</v>
      </c>
      <c r="L8475">
        <v>2025</v>
      </c>
      <c r="M8475" t="s">
        <v>351</v>
      </c>
      <c r="N8475" s="89" cm="1">
        <f t="array" ref="N8475">IF(ISNUMBER(_34_KNMI_Stations[[#This Row],[Etmaal temperatuur °C]]),IF(_34_KNMI_Stations[[#This Row],[Etmaal temperatuur °C]]&lt;stookgrens[],stookgrens[]-_34_KNMI_Stations[[#This Row],[Etmaal temperatuur °C]],0),"")</f>
        <v>3.5</v>
      </c>
      <c r="O8475" s="89">
        <f>_34_KNMI_Stations[[#This Row],[graaddagen]]*_34_KNMI_Stations[[#This Row],[Gewogen factor]]</f>
        <v>2.8000000000000003</v>
      </c>
      <c r="P8475" s="89" cm="1">
        <f t="array" ref="P8475">IF(ISNUMBER(_34_KNMI_Stations[[#This Row],[Etmaal temperatuur °C]]),IF(_34_KNMI_Stations[[#This Row],[Etmaal temperatuur °C]]&gt;stookgrens[],_34_KNMI_Stations[[#This Row],[Etmaal temperatuur °C]]-stookgrens[],0),"")</f>
        <v>0</v>
      </c>
    </row>
    <row r="8476" spans="1:16" x14ac:dyDescent="0.25">
      <c r="A8476">
        <v>319</v>
      </c>
      <c r="B8476" s="110">
        <v>45816</v>
      </c>
      <c r="C8476" s="89">
        <v>6.4</v>
      </c>
      <c r="D8476" s="89">
        <v>13.6</v>
      </c>
      <c r="E8476" s="96">
        <v>2070</v>
      </c>
      <c r="F8476" s="89">
        <v>0.1</v>
      </c>
      <c r="G8476" s="89">
        <v>1016.3</v>
      </c>
      <c r="H8476">
        <v>0.72</v>
      </c>
      <c r="I8476" t="s">
        <v>21</v>
      </c>
      <c r="J8476">
        <v>0.8</v>
      </c>
      <c r="K8476">
        <v>6</v>
      </c>
      <c r="L8476">
        <v>2025</v>
      </c>
      <c r="M8476" t="s">
        <v>351</v>
      </c>
      <c r="N8476" s="89" cm="1">
        <f t="array" ref="N8476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8476" s="89">
        <f>_34_KNMI_Stations[[#This Row],[graaddagen]]*_34_KNMI_Stations[[#This Row],[Gewogen factor]]</f>
        <v>3.5200000000000005</v>
      </c>
      <c r="P8476" s="89" cm="1">
        <f t="array" ref="P8476">IF(ISNUMBER(_34_KNMI_Stations[[#This Row],[Etmaal temperatuur °C]]),IF(_34_KNMI_Stations[[#This Row],[Etmaal temperatuur °C]]&gt;stookgrens[],_34_KNMI_Stations[[#This Row],[Etmaal temperatuur °C]]-stookgrens[],0),"")</f>
        <v>0</v>
      </c>
    </row>
    <row r="8477" spans="1:16" x14ac:dyDescent="0.25">
      <c r="A8477">
        <v>319</v>
      </c>
      <c r="B8477" s="110">
        <v>45817</v>
      </c>
      <c r="C8477" s="89">
        <v>3.5</v>
      </c>
      <c r="D8477" s="89">
        <v>14.4</v>
      </c>
      <c r="E8477" s="96">
        <v>1620</v>
      </c>
      <c r="F8477" s="89">
        <v>0</v>
      </c>
      <c r="G8477" s="89">
        <v>1022</v>
      </c>
      <c r="H8477">
        <v>0.77</v>
      </c>
      <c r="I8477" t="s">
        <v>21</v>
      </c>
      <c r="J8477">
        <v>0.8</v>
      </c>
      <c r="K8477">
        <v>6</v>
      </c>
      <c r="L8477">
        <v>2025</v>
      </c>
      <c r="M8477" t="s">
        <v>352</v>
      </c>
      <c r="N8477" s="89" cm="1">
        <f t="array" ref="N8477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8477" s="89">
        <f>_34_KNMI_Stations[[#This Row],[graaddagen]]*_34_KNMI_Stations[[#This Row],[Gewogen factor]]</f>
        <v>2.88</v>
      </c>
      <c r="P8477" s="89" cm="1">
        <f t="array" ref="P8477">IF(ISNUMBER(_34_KNMI_Stations[[#This Row],[Etmaal temperatuur °C]]),IF(_34_KNMI_Stations[[#This Row],[Etmaal temperatuur °C]]&gt;stookgrens[],_34_KNMI_Stations[[#This Row],[Etmaal temperatuur °C]]-stookgrens[],0),"")</f>
        <v>0</v>
      </c>
    </row>
    <row r="8478" spans="1:16" x14ac:dyDescent="0.25">
      <c r="A8478">
        <v>319</v>
      </c>
      <c r="B8478" s="110">
        <v>45818</v>
      </c>
      <c r="C8478" s="89">
        <v>4.9000000000000004</v>
      </c>
      <c r="D8478" s="89">
        <v>15</v>
      </c>
      <c r="E8478" s="96">
        <v>1102</v>
      </c>
      <c r="F8478" s="89">
        <v>-0.1</v>
      </c>
      <c r="G8478" s="89">
        <v>1018.1</v>
      </c>
      <c r="H8478">
        <v>0.78</v>
      </c>
      <c r="I8478" t="s">
        <v>21</v>
      </c>
      <c r="J8478">
        <v>0.8</v>
      </c>
      <c r="K8478">
        <v>6</v>
      </c>
      <c r="L8478">
        <v>2025</v>
      </c>
      <c r="M8478" t="s">
        <v>352</v>
      </c>
      <c r="N8478" s="89" cm="1">
        <f t="array" ref="N8478">IF(ISNUMBER(_34_KNMI_Stations[[#This Row],[Etmaal temperatuur °C]]),IF(_34_KNMI_Stations[[#This Row],[Etmaal temperatuur °C]]&lt;stookgrens[],stookgrens[]-_34_KNMI_Stations[[#This Row],[Etmaal temperatuur °C]],0),"")</f>
        <v>3</v>
      </c>
      <c r="O8478" s="89">
        <f>_34_KNMI_Stations[[#This Row],[graaddagen]]*_34_KNMI_Stations[[#This Row],[Gewogen factor]]</f>
        <v>2.4000000000000004</v>
      </c>
      <c r="P8478" s="89" cm="1">
        <f t="array" ref="P8478">IF(ISNUMBER(_34_KNMI_Stations[[#This Row],[Etmaal temperatuur °C]]),IF(_34_KNMI_Stations[[#This Row],[Etmaal temperatuur °C]]&gt;stookgrens[],_34_KNMI_Stations[[#This Row],[Etmaal temperatuur °C]]-stookgrens[],0),"")</f>
        <v>0</v>
      </c>
    </row>
    <row r="8479" spans="1:16" x14ac:dyDescent="0.25">
      <c r="A8479">
        <v>319</v>
      </c>
      <c r="B8479" s="110">
        <v>45819</v>
      </c>
      <c r="C8479" s="89">
        <v>2.4</v>
      </c>
      <c r="D8479" s="89">
        <v>16</v>
      </c>
      <c r="E8479" s="96">
        <v>2937</v>
      </c>
      <c r="F8479" s="89">
        <v>0</v>
      </c>
      <c r="G8479" s="89">
        <v>1021</v>
      </c>
      <c r="H8479">
        <v>0.68</v>
      </c>
      <c r="I8479" t="s">
        <v>21</v>
      </c>
      <c r="J8479">
        <v>0.8</v>
      </c>
      <c r="K8479">
        <v>6</v>
      </c>
      <c r="L8479">
        <v>2025</v>
      </c>
      <c r="M8479" t="s">
        <v>352</v>
      </c>
      <c r="N8479" s="89" cm="1">
        <f t="array" ref="N8479">IF(ISNUMBER(_34_KNMI_Stations[[#This Row],[Etmaal temperatuur °C]]),IF(_34_KNMI_Stations[[#This Row],[Etmaal temperatuur °C]]&lt;stookgrens[],stookgrens[]-_34_KNMI_Stations[[#This Row],[Etmaal temperatuur °C]],0),"")</f>
        <v>2</v>
      </c>
      <c r="O8479" s="89">
        <f>_34_KNMI_Stations[[#This Row],[graaddagen]]*_34_KNMI_Stations[[#This Row],[Gewogen factor]]</f>
        <v>1.6</v>
      </c>
      <c r="P8479" s="89" cm="1">
        <f t="array" ref="P8479">IF(ISNUMBER(_34_KNMI_Stations[[#This Row],[Etmaal temperatuur °C]]),IF(_34_KNMI_Stations[[#This Row],[Etmaal temperatuur °C]]&gt;stookgrens[],_34_KNMI_Stations[[#This Row],[Etmaal temperatuur °C]]-stookgrens[],0),"")</f>
        <v>0</v>
      </c>
    </row>
    <row r="8480" spans="1:16" x14ac:dyDescent="0.25">
      <c r="A8480">
        <v>319</v>
      </c>
      <c r="B8480" s="110">
        <v>45820</v>
      </c>
      <c r="C8480" s="89">
        <v>3.3</v>
      </c>
      <c r="D8480" s="89">
        <v>21.5</v>
      </c>
      <c r="E8480" s="96">
        <v>2851</v>
      </c>
      <c r="F8480" s="89">
        <v>0</v>
      </c>
      <c r="G8480" s="89">
        <v>1015.2</v>
      </c>
      <c r="H8480">
        <v>0.63</v>
      </c>
      <c r="I8480" t="s">
        <v>21</v>
      </c>
      <c r="J8480">
        <v>0.8</v>
      </c>
      <c r="K8480">
        <v>6</v>
      </c>
      <c r="L8480">
        <v>2025</v>
      </c>
      <c r="M8480" t="s">
        <v>352</v>
      </c>
      <c r="N8480" s="89" cm="1">
        <f t="array" ref="N8480">IF(ISNUMBER(_34_KNMI_Stations[[#This Row],[Etmaal temperatuur °C]]),IF(_34_KNMI_Stations[[#This Row],[Etmaal temperatuur °C]]&lt;stookgrens[],stookgrens[]-_34_KNMI_Stations[[#This Row],[Etmaal temperatuur °C]],0),"")</f>
        <v>0</v>
      </c>
      <c r="O8480" s="89">
        <f>_34_KNMI_Stations[[#This Row],[graaddagen]]*_34_KNMI_Stations[[#This Row],[Gewogen factor]]</f>
        <v>0</v>
      </c>
      <c r="P8480" s="89" cm="1">
        <f t="array" ref="P8480">IF(ISNUMBER(_34_KNMI_Stations[[#This Row],[Etmaal temperatuur °C]]),IF(_34_KNMI_Stations[[#This Row],[Etmaal temperatuur °C]]&gt;stookgrens[],_34_KNMI_Stations[[#This Row],[Etmaal temperatuur °C]]-stookgrens[],0),"")</f>
        <v>3.5</v>
      </c>
    </row>
    <row r="8481" spans="1:16" x14ac:dyDescent="0.25">
      <c r="A8481">
        <v>319</v>
      </c>
      <c r="B8481" s="110">
        <v>45821</v>
      </c>
      <c r="C8481" s="89">
        <v>2.4</v>
      </c>
      <c r="D8481" s="89">
        <v>23.1</v>
      </c>
      <c r="E8481" s="96">
        <v>2312</v>
      </c>
      <c r="F8481" s="89">
        <v>0.2</v>
      </c>
      <c r="G8481" s="89">
        <v>1017.5</v>
      </c>
      <c r="H8481">
        <v>0.74</v>
      </c>
      <c r="I8481" t="s">
        <v>21</v>
      </c>
      <c r="J8481">
        <v>0.8</v>
      </c>
      <c r="K8481">
        <v>6</v>
      </c>
      <c r="L8481">
        <v>2025</v>
      </c>
      <c r="M8481" t="s">
        <v>352</v>
      </c>
      <c r="N8481" s="89" cm="1">
        <f t="array" ref="N8481">IF(ISNUMBER(_34_KNMI_Stations[[#This Row],[Etmaal temperatuur °C]]),IF(_34_KNMI_Stations[[#This Row],[Etmaal temperatuur °C]]&lt;stookgrens[],stookgrens[]-_34_KNMI_Stations[[#This Row],[Etmaal temperatuur °C]],0),"")</f>
        <v>0</v>
      </c>
      <c r="O8481" s="89">
        <f>_34_KNMI_Stations[[#This Row],[graaddagen]]*_34_KNMI_Stations[[#This Row],[Gewogen factor]]</f>
        <v>0</v>
      </c>
      <c r="P8481" s="89" cm="1">
        <f t="array" ref="P8481">IF(ISNUMBER(_34_KNMI_Stations[[#This Row],[Etmaal temperatuur °C]]),IF(_34_KNMI_Stations[[#This Row],[Etmaal temperatuur °C]]&gt;stookgrens[],_34_KNMI_Stations[[#This Row],[Etmaal temperatuur °C]]-stookgrens[],0),"")</f>
        <v>5.1000000000000014</v>
      </c>
    </row>
    <row r="8482" spans="1:16" x14ac:dyDescent="0.25">
      <c r="A8482">
        <v>319</v>
      </c>
      <c r="B8482" s="110">
        <v>45822</v>
      </c>
      <c r="C8482" s="89">
        <v>3.5</v>
      </c>
      <c r="D8482" s="89">
        <v>21.3</v>
      </c>
      <c r="E8482" s="96">
        <v>1405</v>
      </c>
      <c r="F8482" s="89">
        <v>0.6</v>
      </c>
      <c r="G8482" s="89">
        <v>1017.4</v>
      </c>
      <c r="H8482">
        <v>0.73</v>
      </c>
      <c r="I8482" t="s">
        <v>21</v>
      </c>
      <c r="J8482">
        <v>0.8</v>
      </c>
      <c r="K8482">
        <v>6</v>
      </c>
      <c r="L8482">
        <v>2025</v>
      </c>
      <c r="M8482" t="s">
        <v>352</v>
      </c>
      <c r="N8482" s="89" cm="1">
        <f t="array" ref="N8482">IF(ISNUMBER(_34_KNMI_Stations[[#This Row],[Etmaal temperatuur °C]]),IF(_34_KNMI_Stations[[#This Row],[Etmaal temperatuur °C]]&lt;stookgrens[],stookgrens[]-_34_KNMI_Stations[[#This Row],[Etmaal temperatuur °C]],0),"")</f>
        <v>0</v>
      </c>
      <c r="O8482" s="89">
        <f>_34_KNMI_Stations[[#This Row],[graaddagen]]*_34_KNMI_Stations[[#This Row],[Gewogen factor]]</f>
        <v>0</v>
      </c>
      <c r="P8482" s="89" cm="1">
        <f t="array" ref="P8482">IF(ISNUMBER(_34_KNMI_Stations[[#This Row],[Etmaal temperatuur °C]]),IF(_34_KNMI_Stations[[#This Row],[Etmaal temperatuur °C]]&gt;stookgrens[],_34_KNMI_Stations[[#This Row],[Etmaal temperatuur °C]]-stookgrens[],0),"")</f>
        <v>3.3000000000000007</v>
      </c>
    </row>
    <row r="8483" spans="1:16" x14ac:dyDescent="0.25">
      <c r="A8483">
        <v>319</v>
      </c>
      <c r="B8483" s="110">
        <v>45823</v>
      </c>
      <c r="C8483" s="89">
        <v>3.8</v>
      </c>
      <c r="D8483" s="89">
        <v>18</v>
      </c>
      <c r="E8483" s="96">
        <v>2654</v>
      </c>
      <c r="F8483" s="89">
        <v>0</v>
      </c>
      <c r="G8483" s="89">
        <v>1022.7</v>
      </c>
      <c r="H8483">
        <v>0.67</v>
      </c>
      <c r="I8483" t="s">
        <v>21</v>
      </c>
      <c r="J8483">
        <v>0.8</v>
      </c>
      <c r="K8483">
        <v>6</v>
      </c>
      <c r="L8483">
        <v>2025</v>
      </c>
      <c r="M8483" t="s">
        <v>352</v>
      </c>
      <c r="N8483" s="89" cm="1">
        <f t="array" ref="N8483">IF(ISNUMBER(_34_KNMI_Stations[[#This Row],[Etmaal temperatuur °C]]),IF(_34_KNMI_Stations[[#This Row],[Etmaal temperatuur °C]]&lt;stookgrens[],stookgrens[]-_34_KNMI_Stations[[#This Row],[Etmaal temperatuur °C]],0),"")</f>
        <v>0</v>
      </c>
      <c r="O8483" s="89">
        <f>_34_KNMI_Stations[[#This Row],[graaddagen]]*_34_KNMI_Stations[[#This Row],[Gewogen factor]]</f>
        <v>0</v>
      </c>
      <c r="P8483" s="89" cm="1">
        <f t="array" ref="P8483">IF(ISNUMBER(_34_KNMI_Stations[[#This Row],[Etmaal temperatuur °C]]),IF(_34_KNMI_Stations[[#This Row],[Etmaal temperatuur °C]]&gt;stookgrens[],_34_KNMI_Stations[[#This Row],[Etmaal temperatuur °C]]-stookgrens[],0),"")</f>
        <v>0</v>
      </c>
    </row>
    <row r="8484" spans="1:16" x14ac:dyDescent="0.25">
      <c r="A8484">
        <v>319</v>
      </c>
      <c r="B8484" s="110">
        <v>45824</v>
      </c>
      <c r="C8484" s="89">
        <v>2.8</v>
      </c>
      <c r="D8484" s="89">
        <v>18.100000000000001</v>
      </c>
      <c r="E8484" s="96">
        <v>2927</v>
      </c>
      <c r="F8484" s="89">
        <v>0</v>
      </c>
      <c r="G8484" s="89">
        <v>1027.4000000000001</v>
      </c>
      <c r="H8484">
        <v>0.71</v>
      </c>
      <c r="I8484" t="s">
        <v>21</v>
      </c>
      <c r="J8484">
        <v>0.8</v>
      </c>
      <c r="K8484">
        <v>6</v>
      </c>
      <c r="L8484">
        <v>2025</v>
      </c>
      <c r="M8484" t="s">
        <v>353</v>
      </c>
      <c r="N8484" s="89" cm="1">
        <f t="array" ref="N8484">IF(ISNUMBER(_34_KNMI_Stations[[#This Row],[Etmaal temperatuur °C]]),IF(_34_KNMI_Stations[[#This Row],[Etmaal temperatuur °C]]&lt;stookgrens[],stookgrens[]-_34_KNMI_Stations[[#This Row],[Etmaal temperatuur °C]],0),"")</f>
        <v>0</v>
      </c>
      <c r="O8484" s="89">
        <f>_34_KNMI_Stations[[#This Row],[graaddagen]]*_34_KNMI_Stations[[#This Row],[Gewogen factor]]</f>
        <v>0</v>
      </c>
      <c r="P8484" s="89" cm="1">
        <f t="array" ref="P8484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8485" spans="1:16" x14ac:dyDescent="0.25">
      <c r="A8485">
        <v>319</v>
      </c>
      <c r="B8485" s="110">
        <v>45825</v>
      </c>
      <c r="C8485" s="89">
        <v>1.9</v>
      </c>
      <c r="D8485" s="89">
        <v>18.600000000000001</v>
      </c>
      <c r="E8485" s="96">
        <v>2777</v>
      </c>
      <c r="F8485" s="89">
        <v>0</v>
      </c>
      <c r="G8485" s="89">
        <v>1025.5999999999999</v>
      </c>
      <c r="H8485">
        <v>0.69</v>
      </c>
      <c r="I8485" t="s">
        <v>21</v>
      </c>
      <c r="J8485">
        <v>0.8</v>
      </c>
      <c r="K8485">
        <v>6</v>
      </c>
      <c r="L8485">
        <v>2025</v>
      </c>
      <c r="M8485" t="s">
        <v>353</v>
      </c>
      <c r="N8485" s="89" cm="1">
        <f t="array" ref="N8485">IF(ISNUMBER(_34_KNMI_Stations[[#This Row],[Etmaal temperatuur °C]]),IF(_34_KNMI_Stations[[#This Row],[Etmaal temperatuur °C]]&lt;stookgrens[],stookgrens[]-_34_KNMI_Stations[[#This Row],[Etmaal temperatuur °C]],0),"")</f>
        <v>0</v>
      </c>
      <c r="O8485" s="89">
        <f>_34_KNMI_Stations[[#This Row],[graaddagen]]*_34_KNMI_Stations[[#This Row],[Gewogen factor]]</f>
        <v>0</v>
      </c>
      <c r="P8485" s="89" cm="1">
        <f t="array" ref="P8485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8486" spans="1:16" x14ac:dyDescent="0.25">
      <c r="A8486">
        <v>319</v>
      </c>
      <c r="B8486" s="110">
        <v>45826</v>
      </c>
      <c r="C8486" s="89">
        <v>2.5</v>
      </c>
      <c r="D8486" s="89">
        <v>18.7</v>
      </c>
      <c r="E8486" s="96">
        <v>2841</v>
      </c>
      <c r="F8486" s="89">
        <v>0</v>
      </c>
      <c r="G8486" s="89">
        <v>1024.5</v>
      </c>
      <c r="H8486">
        <v>0.7</v>
      </c>
      <c r="I8486" t="s">
        <v>21</v>
      </c>
      <c r="J8486">
        <v>0.8</v>
      </c>
      <c r="K8486">
        <v>6</v>
      </c>
      <c r="L8486">
        <v>2025</v>
      </c>
      <c r="M8486" t="s">
        <v>353</v>
      </c>
      <c r="N8486" s="89" cm="1">
        <f t="array" ref="N8486">IF(ISNUMBER(_34_KNMI_Stations[[#This Row],[Etmaal temperatuur °C]]),IF(_34_KNMI_Stations[[#This Row],[Etmaal temperatuur °C]]&lt;stookgrens[],stookgrens[]-_34_KNMI_Stations[[#This Row],[Etmaal temperatuur °C]],0),"")</f>
        <v>0</v>
      </c>
      <c r="O8486" s="89">
        <f>_34_KNMI_Stations[[#This Row],[graaddagen]]*_34_KNMI_Stations[[#This Row],[Gewogen factor]]</f>
        <v>0</v>
      </c>
      <c r="P8486" s="89" cm="1">
        <f t="array" ref="P8486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8487" spans="1:16" x14ac:dyDescent="0.25">
      <c r="A8487">
        <v>319</v>
      </c>
      <c r="B8487" s="110">
        <v>45827</v>
      </c>
      <c r="C8487" s="89">
        <v>2.5</v>
      </c>
      <c r="D8487" s="89">
        <v>19.899999999999999</v>
      </c>
      <c r="E8487" s="96">
        <v>2821</v>
      </c>
      <c r="F8487" s="89">
        <v>0</v>
      </c>
      <c r="G8487" s="89">
        <v>1025.9000000000001</v>
      </c>
      <c r="H8487">
        <v>0.68</v>
      </c>
      <c r="I8487" t="s">
        <v>21</v>
      </c>
      <c r="J8487">
        <v>0.8</v>
      </c>
      <c r="K8487">
        <v>6</v>
      </c>
      <c r="L8487">
        <v>2025</v>
      </c>
      <c r="M8487" t="s">
        <v>353</v>
      </c>
      <c r="N8487" s="89" cm="1">
        <f t="array" ref="N8487">IF(ISNUMBER(_34_KNMI_Stations[[#This Row],[Etmaal temperatuur °C]]),IF(_34_KNMI_Stations[[#This Row],[Etmaal temperatuur °C]]&lt;stookgrens[],stookgrens[]-_34_KNMI_Stations[[#This Row],[Etmaal temperatuur °C]],0),"")</f>
        <v>0</v>
      </c>
      <c r="O8487" s="89">
        <f>_34_KNMI_Stations[[#This Row],[graaddagen]]*_34_KNMI_Stations[[#This Row],[Gewogen factor]]</f>
        <v>0</v>
      </c>
      <c r="P8487" s="89" cm="1">
        <f t="array" ref="P8487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8488" spans="1:16" x14ac:dyDescent="0.25">
      <c r="A8488">
        <v>319</v>
      </c>
      <c r="B8488" s="110">
        <v>45828</v>
      </c>
      <c r="C8488" s="89">
        <v>2.9</v>
      </c>
      <c r="D8488" s="89">
        <v>20.5</v>
      </c>
      <c r="E8488" s="96">
        <v>2821</v>
      </c>
      <c r="F8488" s="89">
        <v>0</v>
      </c>
      <c r="G8488" s="89">
        <v>1024.4000000000001</v>
      </c>
      <c r="H8488">
        <v>0.56000000000000005</v>
      </c>
      <c r="I8488" t="s">
        <v>21</v>
      </c>
      <c r="J8488">
        <v>0.8</v>
      </c>
      <c r="K8488">
        <v>6</v>
      </c>
      <c r="L8488">
        <v>2025</v>
      </c>
      <c r="M8488" t="s">
        <v>353</v>
      </c>
      <c r="N8488" s="89" cm="1">
        <f t="array" ref="N8488">IF(ISNUMBER(_34_KNMI_Stations[[#This Row],[Etmaal temperatuur °C]]),IF(_34_KNMI_Stations[[#This Row],[Etmaal temperatuur °C]]&lt;stookgrens[],stookgrens[]-_34_KNMI_Stations[[#This Row],[Etmaal temperatuur °C]],0),"")</f>
        <v>0</v>
      </c>
      <c r="O8488" s="89">
        <f>_34_KNMI_Stations[[#This Row],[graaddagen]]*_34_KNMI_Stations[[#This Row],[Gewogen factor]]</f>
        <v>0</v>
      </c>
      <c r="P8488" s="89" cm="1">
        <f t="array" ref="P8488">IF(ISNUMBER(_34_KNMI_Stations[[#This Row],[Etmaal temperatuur °C]]),IF(_34_KNMI_Stations[[#This Row],[Etmaal temperatuur °C]]&gt;stookgrens[],_34_KNMI_Stations[[#This Row],[Etmaal temperatuur °C]]-stookgrens[],0),"")</f>
        <v>2.5</v>
      </c>
    </row>
    <row r="8489" spans="1:16" x14ac:dyDescent="0.25">
      <c r="A8489">
        <v>319</v>
      </c>
      <c r="B8489" s="110">
        <v>45829</v>
      </c>
      <c r="C8489" s="89">
        <v>2</v>
      </c>
      <c r="D8489" s="89">
        <v>23.7</v>
      </c>
      <c r="E8489" s="96">
        <v>2922</v>
      </c>
      <c r="F8489" s="89">
        <v>0</v>
      </c>
      <c r="G8489" s="89">
        <v>1019</v>
      </c>
      <c r="H8489">
        <v>0.47</v>
      </c>
      <c r="I8489" t="s">
        <v>21</v>
      </c>
      <c r="J8489">
        <v>0.8</v>
      </c>
      <c r="K8489">
        <v>6</v>
      </c>
      <c r="L8489">
        <v>2025</v>
      </c>
      <c r="M8489" t="s">
        <v>353</v>
      </c>
      <c r="N8489" s="89" cm="1">
        <f t="array" ref="N8489">IF(ISNUMBER(_34_KNMI_Stations[[#This Row],[Etmaal temperatuur °C]]),IF(_34_KNMI_Stations[[#This Row],[Etmaal temperatuur °C]]&lt;stookgrens[],stookgrens[]-_34_KNMI_Stations[[#This Row],[Etmaal temperatuur °C]],0),"")</f>
        <v>0</v>
      </c>
      <c r="O8489" s="89">
        <f>_34_KNMI_Stations[[#This Row],[graaddagen]]*_34_KNMI_Stations[[#This Row],[Gewogen factor]]</f>
        <v>0</v>
      </c>
      <c r="P8489" s="89" cm="1">
        <f t="array" ref="P8489">IF(ISNUMBER(_34_KNMI_Stations[[#This Row],[Etmaal temperatuur °C]]),IF(_34_KNMI_Stations[[#This Row],[Etmaal temperatuur °C]]&gt;stookgrens[],_34_KNMI_Stations[[#This Row],[Etmaal temperatuur °C]]-stookgrens[],0),"")</f>
        <v>5.6999999999999993</v>
      </c>
    </row>
    <row r="8490" spans="1:16" x14ac:dyDescent="0.25">
      <c r="A8490">
        <v>319</v>
      </c>
      <c r="B8490" s="110">
        <v>45830</v>
      </c>
      <c r="C8490" s="89">
        <v>4.7</v>
      </c>
      <c r="D8490" s="89">
        <v>22.8</v>
      </c>
      <c r="E8490" s="96">
        <v>1970</v>
      </c>
      <c r="F8490" s="89">
        <v>0.1</v>
      </c>
      <c r="G8490" s="89">
        <v>1014.1</v>
      </c>
      <c r="H8490">
        <v>0.55000000000000004</v>
      </c>
      <c r="I8490" t="s">
        <v>21</v>
      </c>
      <c r="J8490">
        <v>0.8</v>
      </c>
      <c r="K8490">
        <v>6</v>
      </c>
      <c r="L8490">
        <v>2025</v>
      </c>
      <c r="M8490" t="s">
        <v>353</v>
      </c>
      <c r="N8490" s="89" cm="1">
        <f t="array" ref="N8490">IF(ISNUMBER(_34_KNMI_Stations[[#This Row],[Etmaal temperatuur °C]]),IF(_34_KNMI_Stations[[#This Row],[Etmaal temperatuur °C]]&lt;stookgrens[],stookgrens[]-_34_KNMI_Stations[[#This Row],[Etmaal temperatuur °C]],0),"")</f>
        <v>0</v>
      </c>
      <c r="O8490" s="89">
        <f>_34_KNMI_Stations[[#This Row],[graaddagen]]*_34_KNMI_Stations[[#This Row],[Gewogen factor]]</f>
        <v>0</v>
      </c>
      <c r="P8490" s="89" cm="1">
        <f t="array" ref="P8490">IF(ISNUMBER(_34_KNMI_Stations[[#This Row],[Etmaal temperatuur °C]]),IF(_34_KNMI_Stations[[#This Row],[Etmaal temperatuur °C]]&gt;stookgrens[],_34_KNMI_Stations[[#This Row],[Etmaal temperatuur °C]]-stookgrens[],0),"")</f>
        <v>4.8000000000000007</v>
      </c>
    </row>
    <row r="8491" spans="1:16" x14ac:dyDescent="0.25">
      <c r="A8491">
        <v>319</v>
      </c>
      <c r="B8491" s="110">
        <v>45831</v>
      </c>
      <c r="C8491" s="89">
        <v>6.8</v>
      </c>
      <c r="D8491" s="89">
        <v>18.7</v>
      </c>
      <c r="E8491" s="96">
        <v>2340</v>
      </c>
      <c r="F8491" s="89">
        <v>0.4</v>
      </c>
      <c r="G8491" s="89">
        <v>1013.5</v>
      </c>
      <c r="H8491">
        <v>0.59</v>
      </c>
      <c r="I8491" t="s">
        <v>21</v>
      </c>
      <c r="J8491">
        <v>0.8</v>
      </c>
      <c r="K8491">
        <v>6</v>
      </c>
      <c r="L8491">
        <v>2025</v>
      </c>
      <c r="M8491" t="s">
        <v>354</v>
      </c>
      <c r="N8491" s="89" cm="1">
        <f t="array" ref="N8491">IF(ISNUMBER(_34_KNMI_Stations[[#This Row],[Etmaal temperatuur °C]]),IF(_34_KNMI_Stations[[#This Row],[Etmaal temperatuur °C]]&lt;stookgrens[],stookgrens[]-_34_KNMI_Stations[[#This Row],[Etmaal temperatuur °C]],0),"")</f>
        <v>0</v>
      </c>
      <c r="O8491" s="89">
        <f>_34_KNMI_Stations[[#This Row],[graaddagen]]*_34_KNMI_Stations[[#This Row],[Gewogen factor]]</f>
        <v>0</v>
      </c>
      <c r="P8491" s="89" cm="1">
        <f t="array" ref="P8491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8492" spans="1:16" x14ac:dyDescent="0.25">
      <c r="A8492">
        <v>319</v>
      </c>
      <c r="B8492" s="110">
        <v>45832</v>
      </c>
      <c r="C8492" s="89">
        <v>6.4</v>
      </c>
      <c r="D8492" s="89">
        <v>18.2</v>
      </c>
      <c r="E8492" s="96">
        <v>1802</v>
      </c>
      <c r="F8492" s="89">
        <v>0.6</v>
      </c>
      <c r="G8492" s="89">
        <v>1013.6</v>
      </c>
      <c r="H8492">
        <v>0.72</v>
      </c>
      <c r="I8492" t="s">
        <v>21</v>
      </c>
      <c r="J8492">
        <v>0.8</v>
      </c>
      <c r="K8492">
        <v>6</v>
      </c>
      <c r="L8492">
        <v>2025</v>
      </c>
      <c r="M8492" t="s">
        <v>354</v>
      </c>
      <c r="N8492" s="89" cm="1">
        <f t="array" ref="N8492">IF(ISNUMBER(_34_KNMI_Stations[[#This Row],[Etmaal temperatuur °C]]),IF(_34_KNMI_Stations[[#This Row],[Etmaal temperatuur °C]]&lt;stookgrens[],stookgrens[]-_34_KNMI_Stations[[#This Row],[Etmaal temperatuur °C]],0),"")</f>
        <v>0</v>
      </c>
      <c r="O8492" s="89">
        <f>_34_KNMI_Stations[[#This Row],[graaddagen]]*_34_KNMI_Stations[[#This Row],[Gewogen factor]]</f>
        <v>0</v>
      </c>
      <c r="P8492" s="89" cm="1">
        <f t="array" ref="P8492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8493" spans="1:16" x14ac:dyDescent="0.25">
      <c r="A8493">
        <v>319</v>
      </c>
      <c r="B8493" s="110">
        <v>45833</v>
      </c>
      <c r="C8493" s="89">
        <v>3.2</v>
      </c>
      <c r="D8493" s="89">
        <v>21.1</v>
      </c>
      <c r="E8493" s="96">
        <v>2210</v>
      </c>
      <c r="F8493" s="89">
        <v>14.6</v>
      </c>
      <c r="G8493" s="89">
        <v>1012.4</v>
      </c>
      <c r="H8493">
        <v>0.75</v>
      </c>
      <c r="I8493" t="s">
        <v>21</v>
      </c>
      <c r="J8493">
        <v>0.8</v>
      </c>
      <c r="K8493">
        <v>6</v>
      </c>
      <c r="L8493">
        <v>2025</v>
      </c>
      <c r="M8493" t="s">
        <v>354</v>
      </c>
      <c r="N8493" s="89" cm="1">
        <f t="array" ref="N8493">IF(ISNUMBER(_34_KNMI_Stations[[#This Row],[Etmaal temperatuur °C]]),IF(_34_KNMI_Stations[[#This Row],[Etmaal temperatuur °C]]&lt;stookgrens[],stookgrens[]-_34_KNMI_Stations[[#This Row],[Etmaal temperatuur °C]],0),"")</f>
        <v>0</v>
      </c>
      <c r="O8493" s="89">
        <f>_34_KNMI_Stations[[#This Row],[graaddagen]]*_34_KNMI_Stations[[#This Row],[Gewogen factor]]</f>
        <v>0</v>
      </c>
      <c r="P8493" s="89" cm="1">
        <f t="array" ref="P8493">IF(ISNUMBER(_34_KNMI_Stations[[#This Row],[Etmaal temperatuur °C]]),IF(_34_KNMI_Stations[[#This Row],[Etmaal temperatuur °C]]&gt;stookgrens[],_34_KNMI_Stations[[#This Row],[Etmaal temperatuur °C]]-stookgrens[],0),"")</f>
        <v>3.1000000000000014</v>
      </c>
    </row>
    <row r="8494" spans="1:16" x14ac:dyDescent="0.25">
      <c r="A8494">
        <v>319</v>
      </c>
      <c r="B8494" s="110">
        <v>45834</v>
      </c>
      <c r="C8494" s="89">
        <v>5.5</v>
      </c>
      <c r="D8494" s="89">
        <v>19.600000000000001</v>
      </c>
      <c r="E8494" s="96">
        <v>1481</v>
      </c>
      <c r="F8494" s="89">
        <v>2.2999999999999998</v>
      </c>
      <c r="G8494" s="89">
        <v>1013.6</v>
      </c>
      <c r="H8494">
        <v>0.78</v>
      </c>
      <c r="I8494" t="s">
        <v>21</v>
      </c>
      <c r="J8494">
        <v>0.8</v>
      </c>
      <c r="K8494">
        <v>6</v>
      </c>
      <c r="L8494">
        <v>2025</v>
      </c>
      <c r="M8494" t="s">
        <v>354</v>
      </c>
      <c r="N8494" s="89" cm="1">
        <f t="array" ref="N8494">IF(ISNUMBER(_34_KNMI_Stations[[#This Row],[Etmaal temperatuur °C]]),IF(_34_KNMI_Stations[[#This Row],[Etmaal temperatuur °C]]&lt;stookgrens[],stookgrens[]-_34_KNMI_Stations[[#This Row],[Etmaal temperatuur °C]],0),"")</f>
        <v>0</v>
      </c>
      <c r="O8494" s="89">
        <f>_34_KNMI_Stations[[#This Row],[graaddagen]]*_34_KNMI_Stations[[#This Row],[Gewogen factor]]</f>
        <v>0</v>
      </c>
      <c r="P8494" s="89" cm="1">
        <f t="array" ref="P8494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8495" spans="1:16" x14ac:dyDescent="0.25">
      <c r="A8495">
        <v>319</v>
      </c>
      <c r="B8495" s="110">
        <v>45835</v>
      </c>
      <c r="C8495" s="89">
        <v>4.8</v>
      </c>
      <c r="D8495" s="89">
        <v>19.600000000000001</v>
      </c>
      <c r="E8495" s="96">
        <v>2224</v>
      </c>
      <c r="F8495" s="89">
        <v>0.8</v>
      </c>
      <c r="G8495" s="89">
        <v>1022</v>
      </c>
      <c r="H8495">
        <v>0.74</v>
      </c>
      <c r="I8495" t="s">
        <v>21</v>
      </c>
      <c r="J8495">
        <v>0.8</v>
      </c>
      <c r="K8495">
        <v>6</v>
      </c>
      <c r="L8495">
        <v>2025</v>
      </c>
      <c r="M8495" t="s">
        <v>354</v>
      </c>
      <c r="N8495" s="89" cm="1">
        <f t="array" ref="N8495">IF(ISNUMBER(_34_KNMI_Stations[[#This Row],[Etmaal temperatuur °C]]),IF(_34_KNMI_Stations[[#This Row],[Etmaal temperatuur °C]]&lt;stookgrens[],stookgrens[]-_34_KNMI_Stations[[#This Row],[Etmaal temperatuur °C]],0),"")</f>
        <v>0</v>
      </c>
      <c r="O8495" s="89">
        <f>_34_KNMI_Stations[[#This Row],[graaddagen]]*_34_KNMI_Stations[[#This Row],[Gewogen factor]]</f>
        <v>0</v>
      </c>
      <c r="P8495" s="89" cm="1">
        <f t="array" ref="P8495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8496" spans="1:16" x14ac:dyDescent="0.25">
      <c r="A8496">
        <v>319</v>
      </c>
      <c r="B8496" s="110">
        <v>45836</v>
      </c>
      <c r="C8496" s="89">
        <v>5.0999999999999996</v>
      </c>
      <c r="D8496" s="89">
        <v>21.7</v>
      </c>
      <c r="E8496" s="96">
        <v>1741</v>
      </c>
      <c r="F8496" s="89">
        <v>0</v>
      </c>
      <c r="G8496" s="89">
        <v>1024.5</v>
      </c>
      <c r="H8496">
        <v>0.77</v>
      </c>
      <c r="I8496" t="s">
        <v>21</v>
      </c>
      <c r="J8496">
        <v>0.8</v>
      </c>
      <c r="K8496">
        <v>6</v>
      </c>
      <c r="L8496">
        <v>2025</v>
      </c>
      <c r="M8496" t="s">
        <v>354</v>
      </c>
      <c r="N8496" s="89" cm="1">
        <f t="array" ref="N8496">IF(ISNUMBER(_34_KNMI_Stations[[#This Row],[Etmaal temperatuur °C]]),IF(_34_KNMI_Stations[[#This Row],[Etmaal temperatuur °C]]&lt;stookgrens[],stookgrens[]-_34_KNMI_Stations[[#This Row],[Etmaal temperatuur °C]],0),"")</f>
        <v>0</v>
      </c>
      <c r="O8496" s="89">
        <f>_34_KNMI_Stations[[#This Row],[graaddagen]]*_34_KNMI_Stations[[#This Row],[Gewogen factor]]</f>
        <v>0</v>
      </c>
      <c r="P8496" s="89" cm="1">
        <f t="array" ref="P8496">IF(ISNUMBER(_34_KNMI_Stations[[#This Row],[Etmaal temperatuur °C]]),IF(_34_KNMI_Stations[[#This Row],[Etmaal temperatuur °C]]&gt;stookgrens[],_34_KNMI_Stations[[#This Row],[Etmaal temperatuur °C]]-stookgrens[],0),"")</f>
        <v>3.6999999999999993</v>
      </c>
    </row>
    <row r="8497" spans="1:16" x14ac:dyDescent="0.25">
      <c r="A8497">
        <v>319</v>
      </c>
      <c r="B8497" s="110">
        <v>45837</v>
      </c>
      <c r="C8497" s="89">
        <v>2.8</v>
      </c>
      <c r="D8497" s="89">
        <v>21.4</v>
      </c>
      <c r="E8497" s="96">
        <v>2640</v>
      </c>
      <c r="F8497" s="89">
        <v>0</v>
      </c>
      <c r="G8497" s="89">
        <v>1024.5</v>
      </c>
      <c r="H8497">
        <v>0.77</v>
      </c>
      <c r="I8497" t="s">
        <v>21</v>
      </c>
      <c r="J8497">
        <v>0.8</v>
      </c>
      <c r="K8497">
        <v>6</v>
      </c>
      <c r="L8497">
        <v>2025</v>
      </c>
      <c r="M8497" t="s">
        <v>354</v>
      </c>
      <c r="N8497" s="89" cm="1">
        <f t="array" ref="N8497">IF(ISNUMBER(_34_KNMI_Stations[[#This Row],[Etmaal temperatuur °C]]),IF(_34_KNMI_Stations[[#This Row],[Etmaal temperatuur °C]]&lt;stookgrens[],stookgrens[]-_34_KNMI_Stations[[#This Row],[Etmaal temperatuur °C]],0),"")</f>
        <v>0</v>
      </c>
      <c r="O8497" s="89">
        <f>_34_KNMI_Stations[[#This Row],[graaddagen]]*_34_KNMI_Stations[[#This Row],[Gewogen factor]]</f>
        <v>0</v>
      </c>
      <c r="P8497" s="89" cm="1">
        <f t="array" ref="P8497">IF(ISNUMBER(_34_KNMI_Stations[[#This Row],[Etmaal temperatuur °C]]),IF(_34_KNMI_Stations[[#This Row],[Etmaal temperatuur °C]]&gt;stookgrens[],_34_KNMI_Stations[[#This Row],[Etmaal temperatuur °C]]-stookgrens[],0),"")</f>
        <v>3.3999999999999986</v>
      </c>
    </row>
    <row r="8498" spans="1:16" x14ac:dyDescent="0.25">
      <c r="A8498">
        <v>319</v>
      </c>
      <c r="B8498" s="110">
        <v>45838</v>
      </c>
      <c r="C8498" s="89">
        <v>2</v>
      </c>
      <c r="D8498" s="89">
        <v>24.5</v>
      </c>
      <c r="E8498" s="96">
        <v>2810</v>
      </c>
      <c r="F8498" s="89">
        <v>0</v>
      </c>
      <c r="G8498" s="89">
        <v>1018.5</v>
      </c>
      <c r="H8498">
        <v>0.67</v>
      </c>
      <c r="I8498" t="s">
        <v>21</v>
      </c>
      <c r="J8498">
        <v>0.8</v>
      </c>
      <c r="K8498">
        <v>6</v>
      </c>
      <c r="L8498">
        <v>2025</v>
      </c>
      <c r="M8498" t="s">
        <v>355</v>
      </c>
      <c r="N8498" s="89" cm="1">
        <f t="array" ref="N8498">IF(ISNUMBER(_34_KNMI_Stations[[#This Row],[Etmaal temperatuur °C]]),IF(_34_KNMI_Stations[[#This Row],[Etmaal temperatuur °C]]&lt;stookgrens[],stookgrens[]-_34_KNMI_Stations[[#This Row],[Etmaal temperatuur °C]],0),"")</f>
        <v>0</v>
      </c>
      <c r="O8498" s="89">
        <f>_34_KNMI_Stations[[#This Row],[graaddagen]]*_34_KNMI_Stations[[#This Row],[Gewogen factor]]</f>
        <v>0</v>
      </c>
      <c r="P8498" s="89" cm="1">
        <f t="array" ref="P8498">IF(ISNUMBER(_34_KNMI_Stations[[#This Row],[Etmaal temperatuur °C]]),IF(_34_KNMI_Stations[[#This Row],[Etmaal temperatuur °C]]&gt;stookgrens[],_34_KNMI_Stations[[#This Row],[Etmaal temperatuur °C]]-stookgrens[],0),"")</f>
        <v>6.5</v>
      </c>
    </row>
    <row r="8499" spans="1:16" x14ac:dyDescent="0.25">
      <c r="A8499">
        <v>319</v>
      </c>
      <c r="B8499" s="110">
        <v>45839</v>
      </c>
      <c r="C8499" s="89">
        <v>2.4</v>
      </c>
      <c r="D8499" s="89">
        <v>27.2</v>
      </c>
      <c r="E8499" s="96">
        <v>2587</v>
      </c>
      <c r="F8499" s="89">
        <v>0</v>
      </c>
      <c r="G8499" s="89">
        <v>1014.3</v>
      </c>
      <c r="H8499">
        <v>0.59</v>
      </c>
      <c r="I8499" t="s">
        <v>21</v>
      </c>
      <c r="J8499">
        <v>0.8</v>
      </c>
      <c r="K8499">
        <v>7</v>
      </c>
      <c r="L8499">
        <v>2025</v>
      </c>
      <c r="M8499" t="s">
        <v>355</v>
      </c>
      <c r="N8499" s="89" cm="1">
        <f t="array" ref="N8499">IF(ISNUMBER(_34_KNMI_Stations[[#This Row],[Etmaal temperatuur °C]]),IF(_34_KNMI_Stations[[#This Row],[Etmaal temperatuur °C]]&lt;stookgrens[],stookgrens[]-_34_KNMI_Stations[[#This Row],[Etmaal temperatuur °C]],0),"")</f>
        <v>0</v>
      </c>
      <c r="O8499" s="89">
        <f>_34_KNMI_Stations[[#This Row],[graaddagen]]*_34_KNMI_Stations[[#This Row],[Gewogen factor]]</f>
        <v>0</v>
      </c>
      <c r="P8499" s="89" cm="1">
        <f t="array" ref="P8499">IF(ISNUMBER(_34_KNMI_Stations[[#This Row],[Etmaal temperatuur °C]]),IF(_34_KNMI_Stations[[#This Row],[Etmaal temperatuur °C]]&gt;stookgrens[],_34_KNMI_Stations[[#This Row],[Etmaal temperatuur °C]]-stookgrens[],0),"")</f>
        <v>9.1999999999999993</v>
      </c>
    </row>
    <row r="8500" spans="1:16" x14ac:dyDescent="0.25">
      <c r="A8500">
        <v>319</v>
      </c>
      <c r="B8500" s="110">
        <v>45840</v>
      </c>
      <c r="C8500" s="89">
        <v>3.4</v>
      </c>
      <c r="D8500" s="89">
        <v>21.4</v>
      </c>
      <c r="E8500" s="96">
        <v>1986</v>
      </c>
      <c r="F8500" s="89">
        <v>0.2</v>
      </c>
      <c r="G8500" s="89">
        <v>1016.5</v>
      </c>
      <c r="H8500">
        <v>0.77</v>
      </c>
      <c r="I8500" t="s">
        <v>21</v>
      </c>
      <c r="J8500">
        <v>0.8</v>
      </c>
      <c r="K8500">
        <v>7</v>
      </c>
      <c r="L8500">
        <v>2025</v>
      </c>
      <c r="M8500" t="s">
        <v>355</v>
      </c>
      <c r="N8500" s="89" cm="1">
        <f t="array" ref="N8500">IF(ISNUMBER(_34_KNMI_Stations[[#This Row],[Etmaal temperatuur °C]]),IF(_34_KNMI_Stations[[#This Row],[Etmaal temperatuur °C]]&lt;stookgrens[],stookgrens[]-_34_KNMI_Stations[[#This Row],[Etmaal temperatuur °C]],0),"")</f>
        <v>0</v>
      </c>
      <c r="O8500" s="89">
        <f>_34_KNMI_Stations[[#This Row],[graaddagen]]*_34_KNMI_Stations[[#This Row],[Gewogen factor]]</f>
        <v>0</v>
      </c>
      <c r="P8500" s="89" cm="1">
        <f t="array" ref="P8500">IF(ISNUMBER(_34_KNMI_Stations[[#This Row],[Etmaal temperatuur °C]]),IF(_34_KNMI_Stations[[#This Row],[Etmaal temperatuur °C]]&gt;stookgrens[],_34_KNMI_Stations[[#This Row],[Etmaal temperatuur °C]]-stookgrens[],0),"")</f>
        <v>3.3999999999999986</v>
      </c>
    </row>
    <row r="8501" spans="1:16" x14ac:dyDescent="0.25">
      <c r="A8501">
        <v>319</v>
      </c>
      <c r="B8501" s="110">
        <v>45841</v>
      </c>
      <c r="C8501" s="89">
        <v>3.7</v>
      </c>
      <c r="D8501" s="89">
        <v>17.100000000000001</v>
      </c>
      <c r="E8501" s="96">
        <v>2893</v>
      </c>
      <c r="F8501" s="89">
        <v>0</v>
      </c>
      <c r="G8501" s="89">
        <v>1027.4000000000001</v>
      </c>
      <c r="H8501">
        <v>0.6</v>
      </c>
      <c r="I8501" t="s">
        <v>21</v>
      </c>
      <c r="J8501">
        <v>0.8</v>
      </c>
      <c r="K8501">
        <v>7</v>
      </c>
      <c r="L8501">
        <v>2025</v>
      </c>
      <c r="M8501" t="s">
        <v>355</v>
      </c>
      <c r="N8501" s="89" cm="1">
        <f t="array" ref="N8501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8501" s="89">
        <f>_34_KNMI_Stations[[#This Row],[graaddagen]]*_34_KNMI_Stations[[#This Row],[Gewogen factor]]</f>
        <v>0.71999999999999886</v>
      </c>
      <c r="P8501" s="89" cm="1">
        <f t="array" ref="P8501">IF(ISNUMBER(_34_KNMI_Stations[[#This Row],[Etmaal temperatuur °C]]),IF(_34_KNMI_Stations[[#This Row],[Etmaal temperatuur °C]]&gt;stookgrens[],_34_KNMI_Stations[[#This Row],[Etmaal temperatuur °C]]-stookgrens[],0),"")</f>
        <v>0</v>
      </c>
    </row>
    <row r="8502" spans="1:16" x14ac:dyDescent="0.25">
      <c r="A8502">
        <v>319</v>
      </c>
      <c r="B8502" s="110">
        <v>45842</v>
      </c>
      <c r="C8502" s="89">
        <v>2.9</v>
      </c>
      <c r="D8502" s="89">
        <v>18.899999999999999</v>
      </c>
      <c r="E8502" s="96">
        <v>2617</v>
      </c>
      <c r="F8502" s="89">
        <v>0</v>
      </c>
      <c r="G8502" s="89">
        <v>1026</v>
      </c>
      <c r="H8502">
        <v>0.55000000000000004</v>
      </c>
      <c r="I8502" t="s">
        <v>21</v>
      </c>
      <c r="J8502">
        <v>0.8</v>
      </c>
      <c r="K8502">
        <v>7</v>
      </c>
      <c r="L8502">
        <v>2025</v>
      </c>
      <c r="M8502" t="s">
        <v>355</v>
      </c>
      <c r="N8502" s="89" cm="1">
        <f t="array" ref="N8502">IF(ISNUMBER(_34_KNMI_Stations[[#This Row],[Etmaal temperatuur °C]]),IF(_34_KNMI_Stations[[#This Row],[Etmaal temperatuur °C]]&lt;stookgrens[],stookgrens[]-_34_KNMI_Stations[[#This Row],[Etmaal temperatuur °C]],0),"")</f>
        <v>0</v>
      </c>
      <c r="O8502" s="89">
        <f>_34_KNMI_Stations[[#This Row],[graaddagen]]*_34_KNMI_Stations[[#This Row],[Gewogen factor]]</f>
        <v>0</v>
      </c>
      <c r="P8502" s="89" cm="1">
        <f t="array" ref="P8502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8503" spans="1:16" x14ac:dyDescent="0.25">
      <c r="A8503">
        <v>319</v>
      </c>
      <c r="B8503" s="110">
        <v>45843</v>
      </c>
      <c r="C8503" s="89">
        <v>6.8</v>
      </c>
      <c r="D8503" s="89">
        <v>19.3</v>
      </c>
      <c r="E8503" s="96">
        <v>1501</v>
      </c>
      <c r="F8503" s="89">
        <v>-0.1</v>
      </c>
      <c r="G8503" s="89">
        <v>1016</v>
      </c>
      <c r="H8503">
        <v>0.61</v>
      </c>
      <c r="I8503" t="s">
        <v>21</v>
      </c>
      <c r="J8503">
        <v>0.8</v>
      </c>
      <c r="K8503">
        <v>7</v>
      </c>
      <c r="L8503">
        <v>2025</v>
      </c>
      <c r="M8503" t="s">
        <v>355</v>
      </c>
      <c r="N8503" s="89" cm="1">
        <f t="array" ref="N8503">IF(ISNUMBER(_34_KNMI_Stations[[#This Row],[Etmaal temperatuur °C]]),IF(_34_KNMI_Stations[[#This Row],[Etmaal temperatuur °C]]&lt;stookgrens[],stookgrens[]-_34_KNMI_Stations[[#This Row],[Etmaal temperatuur °C]],0),"")</f>
        <v>0</v>
      </c>
      <c r="O8503" s="89">
        <f>_34_KNMI_Stations[[#This Row],[graaddagen]]*_34_KNMI_Stations[[#This Row],[Gewogen factor]]</f>
        <v>0</v>
      </c>
      <c r="P8503" s="89" cm="1">
        <f t="array" ref="P8503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8504" spans="1:16" x14ac:dyDescent="0.25">
      <c r="A8504">
        <v>319</v>
      </c>
      <c r="B8504" s="110">
        <v>45844</v>
      </c>
      <c r="C8504" s="89">
        <v>3.5</v>
      </c>
      <c r="D8504" s="89">
        <v>16.899999999999999</v>
      </c>
      <c r="E8504" s="96">
        <v>734</v>
      </c>
      <c r="F8504" s="89">
        <v>24.1</v>
      </c>
      <c r="G8504" s="89">
        <v>1006.8</v>
      </c>
      <c r="H8504">
        <v>0.92</v>
      </c>
      <c r="I8504" t="s">
        <v>21</v>
      </c>
      <c r="J8504">
        <v>0.8</v>
      </c>
      <c r="K8504">
        <v>7</v>
      </c>
      <c r="L8504">
        <v>2025</v>
      </c>
      <c r="M8504" t="s">
        <v>355</v>
      </c>
      <c r="N8504" s="89" cm="1">
        <f t="array" ref="N8504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8504" s="89">
        <f>_34_KNMI_Stations[[#This Row],[graaddagen]]*_34_KNMI_Stations[[#This Row],[Gewogen factor]]</f>
        <v>0.88000000000000123</v>
      </c>
      <c r="P8504" s="89" cm="1">
        <f t="array" ref="P8504">IF(ISNUMBER(_34_KNMI_Stations[[#This Row],[Etmaal temperatuur °C]]),IF(_34_KNMI_Stations[[#This Row],[Etmaal temperatuur °C]]&gt;stookgrens[],_34_KNMI_Stations[[#This Row],[Etmaal temperatuur °C]]-stookgrens[],0),"")</f>
        <v>0</v>
      </c>
    </row>
    <row r="8505" spans="1:16" x14ac:dyDescent="0.25">
      <c r="A8505">
        <v>319</v>
      </c>
      <c r="B8505" s="110">
        <v>45845</v>
      </c>
      <c r="C8505" s="89">
        <v>4.8</v>
      </c>
      <c r="D8505" s="89">
        <v>16.100000000000001</v>
      </c>
      <c r="E8505" s="96">
        <v>1725</v>
      </c>
      <c r="F8505" s="89">
        <v>17.2</v>
      </c>
      <c r="G8505" s="89">
        <v>1008.6</v>
      </c>
      <c r="H8505">
        <v>0.77</v>
      </c>
      <c r="I8505" t="s">
        <v>21</v>
      </c>
      <c r="J8505">
        <v>0.8</v>
      </c>
      <c r="K8505">
        <v>7</v>
      </c>
      <c r="L8505">
        <v>2025</v>
      </c>
      <c r="M8505" t="s">
        <v>356</v>
      </c>
      <c r="N8505" s="89" cm="1">
        <f t="array" ref="N8505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8505" s="89">
        <f>_34_KNMI_Stations[[#This Row],[graaddagen]]*_34_KNMI_Stations[[#This Row],[Gewogen factor]]</f>
        <v>1.5199999999999989</v>
      </c>
      <c r="P8505" s="89" cm="1">
        <f t="array" ref="P8505">IF(ISNUMBER(_34_KNMI_Stations[[#This Row],[Etmaal temperatuur °C]]),IF(_34_KNMI_Stations[[#This Row],[Etmaal temperatuur °C]]&gt;stookgrens[],_34_KNMI_Stations[[#This Row],[Etmaal temperatuur °C]]-stookgrens[],0),"")</f>
        <v>0</v>
      </c>
    </row>
    <row r="8506" spans="1:16" x14ac:dyDescent="0.25">
      <c r="A8506">
        <v>319</v>
      </c>
      <c r="B8506" s="110">
        <v>45846</v>
      </c>
      <c r="C8506" s="89">
        <v>4</v>
      </c>
      <c r="D8506" s="89">
        <v>15.1</v>
      </c>
      <c r="E8506" s="96">
        <v>1703</v>
      </c>
      <c r="F8506" s="89">
        <v>0.7</v>
      </c>
      <c r="G8506" s="89">
        <v>1016.2</v>
      </c>
      <c r="H8506">
        <v>0.76</v>
      </c>
      <c r="I8506" t="s">
        <v>21</v>
      </c>
      <c r="J8506">
        <v>0.8</v>
      </c>
      <c r="K8506">
        <v>7</v>
      </c>
      <c r="L8506">
        <v>2025</v>
      </c>
      <c r="M8506" t="s">
        <v>356</v>
      </c>
      <c r="N8506" s="89" cm="1">
        <f t="array" ref="N8506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8506" s="89">
        <f>_34_KNMI_Stations[[#This Row],[graaddagen]]*_34_KNMI_Stations[[#This Row],[Gewogen factor]]</f>
        <v>2.3200000000000003</v>
      </c>
      <c r="P8506" s="89" cm="1">
        <f t="array" ref="P8506">IF(ISNUMBER(_34_KNMI_Stations[[#This Row],[Etmaal temperatuur °C]]),IF(_34_KNMI_Stations[[#This Row],[Etmaal temperatuur °C]]&gt;stookgrens[],_34_KNMI_Stations[[#This Row],[Etmaal temperatuur °C]]-stookgrens[],0),"")</f>
        <v>0</v>
      </c>
    </row>
    <row r="8507" spans="1:16" x14ac:dyDescent="0.25">
      <c r="A8507">
        <v>319</v>
      </c>
      <c r="B8507" s="110">
        <v>45847</v>
      </c>
      <c r="C8507" s="89">
        <v>2.5</v>
      </c>
      <c r="D8507" s="89">
        <v>18</v>
      </c>
      <c r="E8507" s="96">
        <v>2675</v>
      </c>
      <c r="F8507" s="89">
        <v>0</v>
      </c>
      <c r="G8507" s="89">
        <v>1021.6</v>
      </c>
      <c r="H8507">
        <v>0.68</v>
      </c>
      <c r="I8507" t="s">
        <v>21</v>
      </c>
      <c r="J8507">
        <v>0.8</v>
      </c>
      <c r="K8507">
        <v>7</v>
      </c>
      <c r="L8507">
        <v>2025</v>
      </c>
      <c r="M8507" t="s">
        <v>356</v>
      </c>
      <c r="N8507" s="89" cm="1">
        <f t="array" ref="N8507">IF(ISNUMBER(_34_KNMI_Stations[[#This Row],[Etmaal temperatuur °C]]),IF(_34_KNMI_Stations[[#This Row],[Etmaal temperatuur °C]]&lt;stookgrens[],stookgrens[]-_34_KNMI_Stations[[#This Row],[Etmaal temperatuur °C]],0),"")</f>
        <v>0</v>
      </c>
      <c r="O8507" s="89">
        <f>_34_KNMI_Stations[[#This Row],[graaddagen]]*_34_KNMI_Stations[[#This Row],[Gewogen factor]]</f>
        <v>0</v>
      </c>
      <c r="P8507" s="89" cm="1">
        <f t="array" ref="P8507">IF(ISNUMBER(_34_KNMI_Stations[[#This Row],[Etmaal temperatuur °C]]),IF(_34_KNMI_Stations[[#This Row],[Etmaal temperatuur °C]]&gt;stookgrens[],_34_KNMI_Stations[[#This Row],[Etmaal temperatuur °C]]-stookgrens[],0),"")</f>
        <v>0</v>
      </c>
    </row>
    <row r="8508" spans="1:16" x14ac:dyDescent="0.25">
      <c r="A8508">
        <v>319</v>
      </c>
      <c r="B8508" s="110">
        <v>45848</v>
      </c>
      <c r="C8508" s="89">
        <v>2.2000000000000002</v>
      </c>
      <c r="D8508" s="89">
        <v>19.600000000000001</v>
      </c>
      <c r="E8508" s="96">
        <v>2465</v>
      </c>
      <c r="F8508" s="89">
        <v>0</v>
      </c>
      <c r="G8508" s="89">
        <v>1022.3</v>
      </c>
      <c r="H8508">
        <v>0.71</v>
      </c>
      <c r="I8508" t="s">
        <v>21</v>
      </c>
      <c r="J8508">
        <v>0.8</v>
      </c>
      <c r="K8508">
        <v>7</v>
      </c>
      <c r="L8508">
        <v>2025</v>
      </c>
      <c r="M8508" t="s">
        <v>356</v>
      </c>
      <c r="N8508" s="89" cm="1">
        <f t="array" ref="N8508">IF(ISNUMBER(_34_KNMI_Stations[[#This Row],[Etmaal temperatuur °C]]),IF(_34_KNMI_Stations[[#This Row],[Etmaal temperatuur °C]]&lt;stookgrens[],stookgrens[]-_34_KNMI_Stations[[#This Row],[Etmaal temperatuur °C]],0),"")</f>
        <v>0</v>
      </c>
      <c r="O8508" s="89">
        <f>_34_KNMI_Stations[[#This Row],[graaddagen]]*_34_KNMI_Stations[[#This Row],[Gewogen factor]]</f>
        <v>0</v>
      </c>
      <c r="P8508" s="89" cm="1">
        <f t="array" ref="P8508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8509" spans="1:16" x14ac:dyDescent="0.25">
      <c r="A8509">
        <v>319</v>
      </c>
      <c r="B8509" s="110">
        <v>45849</v>
      </c>
      <c r="C8509" s="89">
        <v>2.8</v>
      </c>
      <c r="D8509" s="89">
        <v>19.899999999999999</v>
      </c>
      <c r="E8509" s="96">
        <v>2737</v>
      </c>
      <c r="F8509" s="89">
        <v>-0.1</v>
      </c>
      <c r="G8509" s="89">
        <v>1020.2</v>
      </c>
      <c r="H8509">
        <v>0.72</v>
      </c>
      <c r="I8509" t="s">
        <v>21</v>
      </c>
      <c r="J8509">
        <v>0.8</v>
      </c>
      <c r="K8509">
        <v>7</v>
      </c>
      <c r="L8509">
        <v>2025</v>
      </c>
      <c r="M8509" t="s">
        <v>356</v>
      </c>
      <c r="N8509" s="89" cm="1">
        <f t="array" ref="N8509">IF(ISNUMBER(_34_KNMI_Stations[[#This Row],[Etmaal temperatuur °C]]),IF(_34_KNMI_Stations[[#This Row],[Etmaal temperatuur °C]]&lt;stookgrens[],stookgrens[]-_34_KNMI_Stations[[#This Row],[Etmaal temperatuur °C]],0),"")</f>
        <v>0</v>
      </c>
      <c r="O8509" s="89">
        <f>_34_KNMI_Stations[[#This Row],[graaddagen]]*_34_KNMI_Stations[[#This Row],[Gewogen factor]]</f>
        <v>0</v>
      </c>
      <c r="P8509" s="89" cm="1">
        <f t="array" ref="P8509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8510" spans="1:16" x14ac:dyDescent="0.25">
      <c r="A8510">
        <v>319</v>
      </c>
      <c r="B8510" s="110">
        <v>45850</v>
      </c>
      <c r="C8510" s="89">
        <v>3</v>
      </c>
      <c r="D8510" s="89">
        <v>19.399999999999999</v>
      </c>
      <c r="E8510" s="96">
        <v>2141</v>
      </c>
      <c r="F8510" s="89">
        <v>0</v>
      </c>
      <c r="G8510" s="89">
        <v>1015.7</v>
      </c>
      <c r="H8510">
        <v>0.75</v>
      </c>
      <c r="I8510" t="s">
        <v>21</v>
      </c>
      <c r="J8510">
        <v>0.8</v>
      </c>
      <c r="K8510">
        <v>7</v>
      </c>
      <c r="L8510">
        <v>2025</v>
      </c>
      <c r="M8510" t="s">
        <v>356</v>
      </c>
      <c r="N8510" s="89" cm="1">
        <f t="array" ref="N8510">IF(ISNUMBER(_34_KNMI_Stations[[#This Row],[Etmaal temperatuur °C]]),IF(_34_KNMI_Stations[[#This Row],[Etmaal temperatuur °C]]&lt;stookgrens[],stookgrens[]-_34_KNMI_Stations[[#This Row],[Etmaal temperatuur °C]],0),"")</f>
        <v>0</v>
      </c>
      <c r="O8510" s="89">
        <f>_34_KNMI_Stations[[#This Row],[graaddagen]]*_34_KNMI_Stations[[#This Row],[Gewogen factor]]</f>
        <v>0</v>
      </c>
      <c r="P8510" s="89" cm="1">
        <f t="array" ref="P8510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8511" spans="1:16" x14ac:dyDescent="0.25">
      <c r="A8511">
        <v>319</v>
      </c>
      <c r="B8511" s="110">
        <v>45851</v>
      </c>
      <c r="C8511" s="89">
        <v>2.4</v>
      </c>
      <c r="D8511" s="89">
        <v>20</v>
      </c>
      <c r="E8511" s="96">
        <v>2310</v>
      </c>
      <c r="F8511" s="89">
        <v>0</v>
      </c>
      <c r="G8511" s="89">
        <v>1011.9</v>
      </c>
      <c r="H8511">
        <v>0.75</v>
      </c>
      <c r="I8511" t="s">
        <v>21</v>
      </c>
      <c r="J8511">
        <v>0.8</v>
      </c>
      <c r="K8511">
        <v>7</v>
      </c>
      <c r="L8511">
        <v>2025</v>
      </c>
      <c r="M8511" t="s">
        <v>356</v>
      </c>
      <c r="N8511" s="89" cm="1">
        <f t="array" ref="N8511">IF(ISNUMBER(_34_KNMI_Stations[[#This Row],[Etmaal temperatuur °C]]),IF(_34_KNMI_Stations[[#This Row],[Etmaal temperatuur °C]]&lt;stookgrens[],stookgrens[]-_34_KNMI_Stations[[#This Row],[Etmaal temperatuur °C]],0),"")</f>
        <v>0</v>
      </c>
      <c r="O8511" s="89">
        <f>_34_KNMI_Stations[[#This Row],[graaddagen]]*_34_KNMI_Stations[[#This Row],[Gewogen factor]]</f>
        <v>0</v>
      </c>
      <c r="P8511" s="89" cm="1">
        <f t="array" ref="P8511">IF(ISNUMBER(_34_KNMI_Stations[[#This Row],[Etmaal temperatuur °C]]),IF(_34_KNMI_Stations[[#This Row],[Etmaal temperatuur °C]]&gt;stookgrens[],_34_KNMI_Stations[[#This Row],[Etmaal temperatuur °C]]-stookgrens[],0),"")</f>
        <v>2</v>
      </c>
    </row>
    <row r="8512" spans="1:16" x14ac:dyDescent="0.25">
      <c r="A8512">
        <v>319</v>
      </c>
      <c r="B8512" s="110">
        <v>45852</v>
      </c>
      <c r="C8512" s="89">
        <v>4.8</v>
      </c>
      <c r="D8512" s="89">
        <v>20.6</v>
      </c>
      <c r="E8512" s="96">
        <v>1891</v>
      </c>
      <c r="F8512" s="89">
        <v>-0.1</v>
      </c>
      <c r="G8512" s="89">
        <v>1015</v>
      </c>
      <c r="H8512">
        <v>0.69</v>
      </c>
      <c r="I8512" t="s">
        <v>21</v>
      </c>
      <c r="J8512">
        <v>0.8</v>
      </c>
      <c r="K8512">
        <v>7</v>
      </c>
      <c r="L8512">
        <v>2025</v>
      </c>
      <c r="M8512" t="s">
        <v>357</v>
      </c>
      <c r="N8512" s="89" cm="1">
        <f t="array" ref="N8512">IF(ISNUMBER(_34_KNMI_Stations[[#This Row],[Etmaal temperatuur °C]]),IF(_34_KNMI_Stations[[#This Row],[Etmaal temperatuur °C]]&lt;stookgrens[],stookgrens[]-_34_KNMI_Stations[[#This Row],[Etmaal temperatuur °C]],0),"")</f>
        <v>0</v>
      </c>
      <c r="O8512" s="89">
        <f>_34_KNMI_Stations[[#This Row],[graaddagen]]*_34_KNMI_Stations[[#This Row],[Gewogen factor]]</f>
        <v>0</v>
      </c>
      <c r="P8512" s="89" cm="1">
        <f t="array" ref="P8512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8513" spans="1:16" x14ac:dyDescent="0.25">
      <c r="A8513">
        <v>319</v>
      </c>
      <c r="B8513" s="110">
        <v>45853</v>
      </c>
      <c r="C8513" s="89">
        <v>6</v>
      </c>
      <c r="D8513" s="89">
        <v>19.2</v>
      </c>
      <c r="E8513" s="96">
        <v>2170</v>
      </c>
      <c r="F8513" s="89">
        <v>-0.1</v>
      </c>
      <c r="G8513" s="89">
        <v>1017.5</v>
      </c>
      <c r="H8513">
        <v>0.59</v>
      </c>
      <c r="I8513" t="s">
        <v>21</v>
      </c>
      <c r="J8513">
        <v>0.8</v>
      </c>
      <c r="K8513">
        <v>7</v>
      </c>
      <c r="L8513">
        <v>2025</v>
      </c>
      <c r="M8513" t="s">
        <v>357</v>
      </c>
      <c r="N8513" s="89" cm="1">
        <f t="array" ref="N8513">IF(ISNUMBER(_34_KNMI_Stations[[#This Row],[Etmaal temperatuur °C]]),IF(_34_KNMI_Stations[[#This Row],[Etmaal temperatuur °C]]&lt;stookgrens[],stookgrens[]-_34_KNMI_Stations[[#This Row],[Etmaal temperatuur °C]],0),"")</f>
        <v>0</v>
      </c>
      <c r="O8513" s="89">
        <f>_34_KNMI_Stations[[#This Row],[graaddagen]]*_34_KNMI_Stations[[#This Row],[Gewogen factor]]</f>
        <v>0</v>
      </c>
      <c r="P8513" s="89" cm="1">
        <f t="array" ref="P8513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8514" spans="1:16" x14ac:dyDescent="0.25">
      <c r="A8514">
        <v>319</v>
      </c>
      <c r="B8514" s="110">
        <v>45854</v>
      </c>
      <c r="C8514" s="89">
        <v>5.5</v>
      </c>
      <c r="D8514" s="89">
        <v>17.8</v>
      </c>
      <c r="E8514" s="96">
        <v>1577</v>
      </c>
      <c r="F8514" s="89">
        <v>0.2</v>
      </c>
      <c r="G8514" s="89">
        <v>1015.4</v>
      </c>
      <c r="H8514">
        <v>0.74</v>
      </c>
      <c r="I8514" t="s">
        <v>21</v>
      </c>
      <c r="J8514">
        <v>0.8</v>
      </c>
      <c r="K8514">
        <v>7</v>
      </c>
      <c r="L8514">
        <v>2025</v>
      </c>
      <c r="M8514" t="s">
        <v>357</v>
      </c>
      <c r="N8514" s="89" cm="1">
        <f t="array" ref="N8514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8514" s="89">
        <f>_34_KNMI_Stations[[#This Row],[graaddagen]]*_34_KNMI_Stations[[#This Row],[Gewogen factor]]</f>
        <v>0.15999999999999945</v>
      </c>
      <c r="P8514" s="89" cm="1">
        <f t="array" ref="P8514">IF(ISNUMBER(_34_KNMI_Stations[[#This Row],[Etmaal temperatuur °C]]),IF(_34_KNMI_Stations[[#This Row],[Etmaal temperatuur °C]]&gt;stookgrens[],_34_KNMI_Stations[[#This Row],[Etmaal temperatuur °C]]-stookgrens[],0),"")</f>
        <v>0</v>
      </c>
    </row>
    <row r="8515" spans="1:16" x14ac:dyDescent="0.25">
      <c r="A8515">
        <v>319</v>
      </c>
      <c r="B8515" s="110">
        <v>45855</v>
      </c>
      <c r="C8515" s="89">
        <v>1.8</v>
      </c>
      <c r="D8515" s="89">
        <v>19.399999999999999</v>
      </c>
      <c r="E8515" s="96">
        <v>2473</v>
      </c>
      <c r="F8515" s="89">
        <v>0</v>
      </c>
      <c r="G8515" s="89">
        <v>1017.7</v>
      </c>
      <c r="H8515">
        <v>0.67</v>
      </c>
      <c r="I8515" t="s">
        <v>21</v>
      </c>
      <c r="J8515">
        <v>0.8</v>
      </c>
      <c r="K8515">
        <v>7</v>
      </c>
      <c r="L8515">
        <v>2025</v>
      </c>
      <c r="M8515" t="s">
        <v>357</v>
      </c>
      <c r="N8515" s="89" cm="1">
        <f t="array" ref="N8515">IF(ISNUMBER(_34_KNMI_Stations[[#This Row],[Etmaal temperatuur °C]]),IF(_34_KNMI_Stations[[#This Row],[Etmaal temperatuur °C]]&lt;stookgrens[],stookgrens[]-_34_KNMI_Stations[[#This Row],[Etmaal temperatuur °C]],0),"")</f>
        <v>0</v>
      </c>
      <c r="O8515" s="89">
        <f>_34_KNMI_Stations[[#This Row],[graaddagen]]*_34_KNMI_Stations[[#This Row],[Gewogen factor]]</f>
        <v>0</v>
      </c>
      <c r="P8515" s="89" cm="1">
        <f t="array" ref="P8515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8516" spans="1:16" x14ac:dyDescent="0.25">
      <c r="A8516">
        <v>319</v>
      </c>
      <c r="B8516" s="110">
        <v>45856</v>
      </c>
      <c r="C8516" s="89">
        <v>1.9</v>
      </c>
      <c r="D8516" s="89">
        <v>23.2</v>
      </c>
      <c r="E8516" s="96">
        <v>2124</v>
      </c>
      <c r="F8516" s="89">
        <v>0</v>
      </c>
      <c r="G8516" s="89">
        <v>1013.4</v>
      </c>
      <c r="H8516">
        <v>0.6</v>
      </c>
      <c r="I8516" t="s">
        <v>21</v>
      </c>
      <c r="J8516">
        <v>0.8</v>
      </c>
      <c r="K8516">
        <v>7</v>
      </c>
      <c r="L8516">
        <v>2025</v>
      </c>
      <c r="M8516" t="s">
        <v>357</v>
      </c>
      <c r="N8516" s="89" cm="1">
        <f t="array" ref="N8516">IF(ISNUMBER(_34_KNMI_Stations[[#This Row],[Etmaal temperatuur °C]]),IF(_34_KNMI_Stations[[#This Row],[Etmaal temperatuur °C]]&lt;stookgrens[],stookgrens[]-_34_KNMI_Stations[[#This Row],[Etmaal temperatuur °C]],0),"")</f>
        <v>0</v>
      </c>
      <c r="O8516" s="89">
        <f>_34_KNMI_Stations[[#This Row],[graaddagen]]*_34_KNMI_Stations[[#This Row],[Gewogen factor]]</f>
        <v>0</v>
      </c>
      <c r="P8516" s="89" cm="1">
        <f t="array" ref="P8516">IF(ISNUMBER(_34_KNMI_Stations[[#This Row],[Etmaal temperatuur °C]]),IF(_34_KNMI_Stations[[#This Row],[Etmaal temperatuur °C]]&gt;stookgrens[],_34_KNMI_Stations[[#This Row],[Etmaal temperatuur °C]]-stookgrens[],0),"")</f>
        <v>5.1999999999999993</v>
      </c>
    </row>
    <row r="8517" spans="1:16" x14ac:dyDescent="0.25">
      <c r="A8517">
        <v>319</v>
      </c>
      <c r="B8517" s="110">
        <v>45857</v>
      </c>
      <c r="C8517" s="89">
        <v>3.9</v>
      </c>
      <c r="D8517" s="89">
        <v>23.7</v>
      </c>
      <c r="E8517" s="96">
        <v>1854</v>
      </c>
      <c r="F8517" s="89">
        <v>-0.1</v>
      </c>
      <c r="G8517" s="89">
        <v>1006</v>
      </c>
      <c r="H8517">
        <v>0.6</v>
      </c>
      <c r="I8517" t="s">
        <v>21</v>
      </c>
      <c r="J8517">
        <v>0.8</v>
      </c>
      <c r="K8517">
        <v>7</v>
      </c>
      <c r="L8517">
        <v>2025</v>
      </c>
      <c r="M8517" t="s">
        <v>357</v>
      </c>
      <c r="N8517" s="89" cm="1">
        <f t="array" ref="N8517">IF(ISNUMBER(_34_KNMI_Stations[[#This Row],[Etmaal temperatuur °C]]),IF(_34_KNMI_Stations[[#This Row],[Etmaal temperatuur °C]]&lt;stookgrens[],stookgrens[]-_34_KNMI_Stations[[#This Row],[Etmaal temperatuur °C]],0),"")</f>
        <v>0</v>
      </c>
      <c r="O8517" s="89">
        <f>_34_KNMI_Stations[[#This Row],[graaddagen]]*_34_KNMI_Stations[[#This Row],[Gewogen factor]]</f>
        <v>0</v>
      </c>
      <c r="P8517" s="89" cm="1">
        <f t="array" ref="P8517">IF(ISNUMBER(_34_KNMI_Stations[[#This Row],[Etmaal temperatuur °C]]),IF(_34_KNMI_Stations[[#This Row],[Etmaal temperatuur °C]]&gt;stookgrens[],_34_KNMI_Stations[[#This Row],[Etmaal temperatuur °C]]-stookgrens[],0),"")</f>
        <v>5.6999999999999993</v>
      </c>
    </row>
    <row r="8518" spans="1:16" x14ac:dyDescent="0.25">
      <c r="A8518">
        <v>319</v>
      </c>
      <c r="B8518" s="110">
        <v>45858</v>
      </c>
      <c r="C8518" s="89">
        <v>2.9</v>
      </c>
      <c r="D8518" s="89">
        <v>19.8</v>
      </c>
      <c r="E8518" s="96">
        <v>1367</v>
      </c>
      <c r="F8518" s="89">
        <v>1.9</v>
      </c>
      <c r="G8518" s="89">
        <v>1003.6</v>
      </c>
      <c r="H8518">
        <v>0.8</v>
      </c>
      <c r="I8518" t="s">
        <v>21</v>
      </c>
      <c r="J8518">
        <v>0.8</v>
      </c>
      <c r="K8518">
        <v>7</v>
      </c>
      <c r="L8518">
        <v>2025</v>
      </c>
      <c r="M8518" t="s">
        <v>357</v>
      </c>
      <c r="N8518" s="89" cm="1">
        <f t="array" ref="N8518">IF(ISNUMBER(_34_KNMI_Stations[[#This Row],[Etmaal temperatuur °C]]),IF(_34_KNMI_Stations[[#This Row],[Etmaal temperatuur °C]]&lt;stookgrens[],stookgrens[]-_34_KNMI_Stations[[#This Row],[Etmaal temperatuur °C]],0),"")</f>
        <v>0</v>
      </c>
      <c r="O8518" s="89">
        <f>_34_KNMI_Stations[[#This Row],[graaddagen]]*_34_KNMI_Stations[[#This Row],[Gewogen factor]]</f>
        <v>0</v>
      </c>
      <c r="P8518" s="89" cm="1">
        <f t="array" ref="P8518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8519" spans="1:16" x14ac:dyDescent="0.25">
      <c r="A8519">
        <v>319</v>
      </c>
      <c r="B8519" s="110">
        <v>45859</v>
      </c>
      <c r="C8519" s="89">
        <v>4.4000000000000004</v>
      </c>
      <c r="D8519" s="89">
        <v>18.3</v>
      </c>
      <c r="E8519" s="96">
        <v>1636</v>
      </c>
      <c r="F8519" s="89">
        <v>0.6</v>
      </c>
      <c r="G8519" s="89">
        <v>1002.8</v>
      </c>
      <c r="H8519">
        <v>0.77</v>
      </c>
      <c r="I8519" t="s">
        <v>21</v>
      </c>
      <c r="J8519">
        <v>0.8</v>
      </c>
      <c r="K8519">
        <v>7</v>
      </c>
      <c r="L8519">
        <v>2025</v>
      </c>
      <c r="M8519" t="s">
        <v>358</v>
      </c>
      <c r="N8519" s="89" cm="1">
        <f t="array" ref="N8519">IF(ISNUMBER(_34_KNMI_Stations[[#This Row],[Etmaal temperatuur °C]]),IF(_34_KNMI_Stations[[#This Row],[Etmaal temperatuur °C]]&lt;stookgrens[],stookgrens[]-_34_KNMI_Stations[[#This Row],[Etmaal temperatuur °C]],0),"")</f>
        <v>0</v>
      </c>
      <c r="O8519" s="89">
        <f>_34_KNMI_Stations[[#This Row],[graaddagen]]*_34_KNMI_Stations[[#This Row],[Gewogen factor]]</f>
        <v>0</v>
      </c>
      <c r="P8519" s="89" cm="1">
        <f t="array" ref="P8519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8520" spans="1:16" x14ac:dyDescent="0.25">
      <c r="A8520">
        <v>319</v>
      </c>
      <c r="B8520" s="110">
        <v>45860</v>
      </c>
      <c r="C8520" s="89">
        <v>5.5</v>
      </c>
      <c r="D8520" s="89">
        <v>19.5</v>
      </c>
      <c r="E8520" s="96">
        <v>2242</v>
      </c>
      <c r="F8520" s="89">
        <v>2.2000000000000002</v>
      </c>
      <c r="G8520" s="89">
        <v>1010.1</v>
      </c>
      <c r="H8520">
        <v>0.74</v>
      </c>
      <c r="I8520" t="s">
        <v>21</v>
      </c>
      <c r="J8520">
        <v>0.8</v>
      </c>
      <c r="K8520">
        <v>7</v>
      </c>
      <c r="L8520">
        <v>2025</v>
      </c>
      <c r="M8520" t="s">
        <v>358</v>
      </c>
      <c r="N8520" s="89" cm="1">
        <f t="array" ref="N8520">IF(ISNUMBER(_34_KNMI_Stations[[#This Row],[Etmaal temperatuur °C]]),IF(_34_KNMI_Stations[[#This Row],[Etmaal temperatuur °C]]&lt;stookgrens[],stookgrens[]-_34_KNMI_Stations[[#This Row],[Etmaal temperatuur °C]],0),"")</f>
        <v>0</v>
      </c>
      <c r="O8520" s="89">
        <f>_34_KNMI_Stations[[#This Row],[graaddagen]]*_34_KNMI_Stations[[#This Row],[Gewogen factor]]</f>
        <v>0</v>
      </c>
      <c r="P8520" s="89" cm="1">
        <f t="array" ref="P8520">IF(ISNUMBER(_34_KNMI_Stations[[#This Row],[Etmaal temperatuur °C]]),IF(_34_KNMI_Stations[[#This Row],[Etmaal temperatuur °C]]&gt;stookgrens[],_34_KNMI_Stations[[#This Row],[Etmaal temperatuur °C]]-stookgrens[],0),"")</f>
        <v>1.5</v>
      </c>
    </row>
    <row r="8521" spans="1:16" x14ac:dyDescent="0.25">
      <c r="A8521">
        <v>319</v>
      </c>
      <c r="B8521" s="110">
        <v>45861</v>
      </c>
      <c r="C8521" s="89">
        <v>3.8</v>
      </c>
      <c r="D8521" s="89">
        <v>18.3</v>
      </c>
      <c r="E8521" s="96">
        <v>1184</v>
      </c>
      <c r="F8521" s="89">
        <v>0.5</v>
      </c>
      <c r="G8521" s="89">
        <v>1012.9</v>
      </c>
      <c r="H8521">
        <v>0.81</v>
      </c>
      <c r="I8521" t="s">
        <v>21</v>
      </c>
      <c r="J8521">
        <v>0.8</v>
      </c>
      <c r="K8521">
        <v>7</v>
      </c>
      <c r="L8521">
        <v>2025</v>
      </c>
      <c r="M8521" t="s">
        <v>358</v>
      </c>
      <c r="N8521" s="89" cm="1">
        <f t="array" ref="N8521">IF(ISNUMBER(_34_KNMI_Stations[[#This Row],[Etmaal temperatuur °C]]),IF(_34_KNMI_Stations[[#This Row],[Etmaal temperatuur °C]]&lt;stookgrens[],stookgrens[]-_34_KNMI_Stations[[#This Row],[Etmaal temperatuur °C]],0),"")</f>
        <v>0</v>
      </c>
      <c r="O8521" s="89">
        <f>_34_KNMI_Stations[[#This Row],[graaddagen]]*_34_KNMI_Stations[[#This Row],[Gewogen factor]]</f>
        <v>0</v>
      </c>
      <c r="P8521" s="89" cm="1">
        <f t="array" ref="P8521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8522" spans="1:16" x14ac:dyDescent="0.25">
      <c r="A8522">
        <v>319</v>
      </c>
      <c r="B8522" s="110">
        <v>45862</v>
      </c>
      <c r="C8522" s="89">
        <v>2.4</v>
      </c>
      <c r="D8522" s="89">
        <v>19.2</v>
      </c>
      <c r="E8522" s="96">
        <v>2019</v>
      </c>
      <c r="F8522" s="89">
        <v>6.8</v>
      </c>
      <c r="G8522" s="89">
        <v>1014.9</v>
      </c>
      <c r="H8522">
        <v>0.81</v>
      </c>
      <c r="I8522" t="s">
        <v>21</v>
      </c>
      <c r="J8522">
        <v>0.8</v>
      </c>
      <c r="K8522">
        <v>7</v>
      </c>
      <c r="L8522">
        <v>2025</v>
      </c>
      <c r="M8522" t="s">
        <v>358</v>
      </c>
      <c r="N8522" s="89" cm="1">
        <f t="array" ref="N8522">IF(ISNUMBER(_34_KNMI_Stations[[#This Row],[Etmaal temperatuur °C]]),IF(_34_KNMI_Stations[[#This Row],[Etmaal temperatuur °C]]&lt;stookgrens[],stookgrens[]-_34_KNMI_Stations[[#This Row],[Etmaal temperatuur °C]],0),"")</f>
        <v>0</v>
      </c>
      <c r="O8522" s="89">
        <f>_34_KNMI_Stations[[#This Row],[graaddagen]]*_34_KNMI_Stations[[#This Row],[Gewogen factor]]</f>
        <v>0</v>
      </c>
      <c r="P8522" s="89" cm="1">
        <f t="array" ref="P8522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8523" spans="1:16" x14ac:dyDescent="0.25">
      <c r="A8523">
        <v>319</v>
      </c>
      <c r="B8523" s="110">
        <v>45863</v>
      </c>
      <c r="C8523" s="89">
        <v>2.1</v>
      </c>
      <c r="D8523" s="89">
        <v>18.600000000000001</v>
      </c>
      <c r="E8523" s="96">
        <v>1238</v>
      </c>
      <c r="F8523" s="89">
        <v>-0.1</v>
      </c>
      <c r="G8523" s="89">
        <v>1018.1</v>
      </c>
      <c r="H8523">
        <v>0.84</v>
      </c>
      <c r="I8523" t="s">
        <v>21</v>
      </c>
      <c r="J8523">
        <v>0.8</v>
      </c>
      <c r="K8523">
        <v>7</v>
      </c>
      <c r="L8523">
        <v>2025</v>
      </c>
      <c r="M8523" t="s">
        <v>358</v>
      </c>
      <c r="N8523" s="89" cm="1">
        <f t="array" ref="N8523">IF(ISNUMBER(_34_KNMI_Stations[[#This Row],[Etmaal temperatuur °C]]),IF(_34_KNMI_Stations[[#This Row],[Etmaal temperatuur °C]]&lt;stookgrens[],stookgrens[]-_34_KNMI_Stations[[#This Row],[Etmaal temperatuur °C]],0),"")</f>
        <v>0</v>
      </c>
      <c r="O8523" s="89">
        <f>_34_KNMI_Stations[[#This Row],[graaddagen]]*_34_KNMI_Stations[[#This Row],[Gewogen factor]]</f>
        <v>0</v>
      </c>
      <c r="P8523" s="89" cm="1">
        <f t="array" ref="P8523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8524" spans="1:16" x14ac:dyDescent="0.25">
      <c r="A8524">
        <v>319</v>
      </c>
      <c r="B8524" s="110">
        <v>45864</v>
      </c>
      <c r="C8524" s="89">
        <v>3.6</v>
      </c>
      <c r="D8524" s="89">
        <v>20.3</v>
      </c>
      <c r="E8524" s="96">
        <v>1928</v>
      </c>
      <c r="F8524" s="89">
        <v>-0.1</v>
      </c>
      <c r="G8524" s="89">
        <v>1016.5</v>
      </c>
      <c r="H8524">
        <v>0.73</v>
      </c>
      <c r="I8524" t="s">
        <v>21</v>
      </c>
      <c r="J8524">
        <v>0.8</v>
      </c>
      <c r="K8524">
        <v>7</v>
      </c>
      <c r="L8524">
        <v>2025</v>
      </c>
      <c r="M8524" t="s">
        <v>358</v>
      </c>
      <c r="N8524" s="89" cm="1">
        <f t="array" ref="N8524">IF(ISNUMBER(_34_KNMI_Stations[[#This Row],[Etmaal temperatuur °C]]),IF(_34_KNMI_Stations[[#This Row],[Etmaal temperatuur °C]]&lt;stookgrens[],stookgrens[]-_34_KNMI_Stations[[#This Row],[Etmaal temperatuur °C]],0),"")</f>
        <v>0</v>
      </c>
      <c r="O8524" s="89">
        <f>_34_KNMI_Stations[[#This Row],[graaddagen]]*_34_KNMI_Stations[[#This Row],[Gewogen factor]]</f>
        <v>0</v>
      </c>
      <c r="P8524" s="89" cm="1">
        <f t="array" ref="P8524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8525" spans="1:16" x14ac:dyDescent="0.25">
      <c r="A8525">
        <v>319</v>
      </c>
      <c r="B8525" s="110">
        <v>45865</v>
      </c>
      <c r="C8525" s="89">
        <v>3.3</v>
      </c>
      <c r="D8525" s="89">
        <v>17.600000000000001</v>
      </c>
      <c r="E8525" s="96">
        <v>1233</v>
      </c>
      <c r="F8525" s="89">
        <v>6.7</v>
      </c>
      <c r="G8525" s="89">
        <v>1015.4</v>
      </c>
      <c r="H8525">
        <v>0.81</v>
      </c>
      <c r="I8525" t="s">
        <v>21</v>
      </c>
      <c r="J8525">
        <v>0.8</v>
      </c>
      <c r="K8525">
        <v>7</v>
      </c>
      <c r="L8525">
        <v>2025</v>
      </c>
      <c r="M8525" t="s">
        <v>358</v>
      </c>
      <c r="N8525" s="89" cm="1">
        <f t="array" ref="N8525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8525" s="89">
        <f>_34_KNMI_Stations[[#This Row],[graaddagen]]*_34_KNMI_Stations[[#This Row],[Gewogen factor]]</f>
        <v>0.3199999999999989</v>
      </c>
      <c r="P8525" s="89" cm="1">
        <f t="array" ref="P8525">IF(ISNUMBER(_34_KNMI_Stations[[#This Row],[Etmaal temperatuur °C]]),IF(_34_KNMI_Stations[[#This Row],[Etmaal temperatuur °C]]&gt;stookgrens[],_34_KNMI_Stations[[#This Row],[Etmaal temperatuur °C]]-stookgrens[],0),"")</f>
        <v>0</v>
      </c>
    </row>
    <row r="8526" spans="1:16" x14ac:dyDescent="0.25">
      <c r="A8526">
        <v>319</v>
      </c>
      <c r="B8526" s="110">
        <v>45866</v>
      </c>
      <c r="C8526" s="89">
        <v>3.8</v>
      </c>
      <c r="D8526" s="89">
        <v>18.3</v>
      </c>
      <c r="E8526" s="96">
        <v>1944</v>
      </c>
      <c r="F8526" s="89">
        <v>-0.1</v>
      </c>
      <c r="G8526" s="89">
        <v>1018.8</v>
      </c>
      <c r="H8526">
        <v>0.71</v>
      </c>
      <c r="I8526" t="s">
        <v>21</v>
      </c>
      <c r="J8526">
        <v>0.8</v>
      </c>
      <c r="K8526">
        <v>7</v>
      </c>
      <c r="L8526">
        <v>2025</v>
      </c>
      <c r="M8526" t="s">
        <v>359</v>
      </c>
      <c r="N8526" s="89" cm="1">
        <f t="array" ref="N8526">IF(ISNUMBER(_34_KNMI_Stations[[#This Row],[Etmaal temperatuur °C]]),IF(_34_KNMI_Stations[[#This Row],[Etmaal temperatuur °C]]&lt;stookgrens[],stookgrens[]-_34_KNMI_Stations[[#This Row],[Etmaal temperatuur °C]],0),"")</f>
        <v>0</v>
      </c>
      <c r="O8526" s="89">
        <f>_34_KNMI_Stations[[#This Row],[graaddagen]]*_34_KNMI_Stations[[#This Row],[Gewogen factor]]</f>
        <v>0</v>
      </c>
      <c r="P8526" s="89" cm="1">
        <f t="array" ref="P8526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8527" spans="1:16" x14ac:dyDescent="0.25">
      <c r="A8527">
        <v>319</v>
      </c>
      <c r="B8527" s="110">
        <v>45867</v>
      </c>
      <c r="C8527" s="89">
        <v>4.0999999999999996</v>
      </c>
      <c r="D8527" s="89">
        <v>18.3</v>
      </c>
      <c r="E8527" s="96">
        <v>1930</v>
      </c>
      <c r="F8527" s="89">
        <v>-0.1</v>
      </c>
      <c r="G8527" s="89">
        <v>1017.8</v>
      </c>
      <c r="H8527">
        <v>0.75</v>
      </c>
      <c r="I8527" t="s">
        <v>21</v>
      </c>
      <c r="J8527">
        <v>0.8</v>
      </c>
      <c r="K8527">
        <v>7</v>
      </c>
      <c r="L8527">
        <v>2025</v>
      </c>
      <c r="M8527" t="s">
        <v>359</v>
      </c>
      <c r="N8527" s="89" cm="1">
        <f t="array" ref="N8527">IF(ISNUMBER(_34_KNMI_Stations[[#This Row],[Etmaal temperatuur °C]]),IF(_34_KNMI_Stations[[#This Row],[Etmaal temperatuur °C]]&lt;stookgrens[],stookgrens[]-_34_KNMI_Stations[[#This Row],[Etmaal temperatuur °C]],0),"")</f>
        <v>0</v>
      </c>
      <c r="O8527" s="89">
        <f>_34_KNMI_Stations[[#This Row],[graaddagen]]*_34_KNMI_Stations[[#This Row],[Gewogen factor]]</f>
        <v>0</v>
      </c>
      <c r="P8527" s="89" cm="1">
        <f t="array" ref="P8527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8528" spans="1:16" x14ac:dyDescent="0.25">
      <c r="A8528">
        <v>319</v>
      </c>
      <c r="B8528" s="110">
        <v>45868</v>
      </c>
      <c r="C8528" s="89">
        <v>3.6</v>
      </c>
      <c r="D8528" s="89">
        <v>18.600000000000001</v>
      </c>
      <c r="E8528" s="96">
        <v>2288</v>
      </c>
      <c r="F8528" s="89">
        <v>0.9</v>
      </c>
      <c r="G8528" s="89">
        <v>1017.5</v>
      </c>
      <c r="H8528">
        <v>0.69</v>
      </c>
      <c r="I8528" t="s">
        <v>21</v>
      </c>
      <c r="J8528">
        <v>0.8</v>
      </c>
      <c r="K8528">
        <v>7</v>
      </c>
      <c r="L8528">
        <v>2025</v>
      </c>
      <c r="M8528" t="s">
        <v>359</v>
      </c>
      <c r="N8528" s="89" cm="1">
        <f t="array" ref="N8528">IF(ISNUMBER(_34_KNMI_Stations[[#This Row],[Etmaal temperatuur °C]]),IF(_34_KNMI_Stations[[#This Row],[Etmaal temperatuur °C]]&lt;stookgrens[],stookgrens[]-_34_KNMI_Stations[[#This Row],[Etmaal temperatuur °C]],0),"")</f>
        <v>0</v>
      </c>
      <c r="O8528" s="89">
        <f>_34_KNMI_Stations[[#This Row],[graaddagen]]*_34_KNMI_Stations[[#This Row],[Gewogen factor]]</f>
        <v>0</v>
      </c>
      <c r="P8528" s="89" cm="1">
        <f t="array" ref="P8528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8529" spans="1:16" x14ac:dyDescent="0.25">
      <c r="A8529">
        <v>319</v>
      </c>
      <c r="B8529" s="110">
        <v>45869</v>
      </c>
      <c r="C8529" s="89">
        <v>4.0999999999999996</v>
      </c>
      <c r="D8529" s="89">
        <v>18.600000000000001</v>
      </c>
      <c r="E8529" s="96">
        <v>1225</v>
      </c>
      <c r="F8529" s="89">
        <v>4.5999999999999996</v>
      </c>
      <c r="G8529" s="89">
        <v>1015.2</v>
      </c>
      <c r="H8529">
        <v>0.84</v>
      </c>
      <c r="I8529" t="s">
        <v>21</v>
      </c>
      <c r="J8529">
        <v>0.8</v>
      </c>
      <c r="K8529">
        <v>7</v>
      </c>
      <c r="L8529">
        <v>2025</v>
      </c>
      <c r="M8529" t="s">
        <v>359</v>
      </c>
      <c r="N8529" s="89" cm="1">
        <f t="array" ref="N8529">IF(ISNUMBER(_34_KNMI_Stations[[#This Row],[Etmaal temperatuur °C]]),IF(_34_KNMI_Stations[[#This Row],[Etmaal temperatuur °C]]&lt;stookgrens[],stookgrens[]-_34_KNMI_Stations[[#This Row],[Etmaal temperatuur °C]],0),"")</f>
        <v>0</v>
      </c>
      <c r="O8529" s="89">
        <f>_34_KNMI_Stations[[#This Row],[graaddagen]]*_34_KNMI_Stations[[#This Row],[Gewogen factor]]</f>
        <v>0</v>
      </c>
      <c r="P8529" s="89" cm="1">
        <f t="array" ref="P8529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8530" spans="1:16" x14ac:dyDescent="0.25">
      <c r="A8530">
        <v>319</v>
      </c>
      <c r="B8530" s="110">
        <v>45870</v>
      </c>
      <c r="C8530" s="89">
        <v>4.2</v>
      </c>
      <c r="D8530" s="89">
        <v>17</v>
      </c>
      <c r="E8530" s="96">
        <v>1377</v>
      </c>
      <c r="F8530" s="89">
        <v>3</v>
      </c>
      <c r="G8530" s="89">
        <v>1013.7</v>
      </c>
      <c r="H8530">
        <v>0.83</v>
      </c>
      <c r="I8530" t="s">
        <v>21</v>
      </c>
      <c r="J8530">
        <v>0.8</v>
      </c>
      <c r="K8530">
        <v>8</v>
      </c>
      <c r="L8530">
        <v>2025</v>
      </c>
      <c r="M8530" t="s">
        <v>359</v>
      </c>
      <c r="N8530" s="89" cm="1">
        <f t="array" ref="N8530">IF(ISNUMBER(_34_KNMI_Stations[[#This Row],[Etmaal temperatuur °C]]),IF(_34_KNMI_Stations[[#This Row],[Etmaal temperatuur °C]]&lt;stookgrens[],stookgrens[]-_34_KNMI_Stations[[#This Row],[Etmaal temperatuur °C]],0),"")</f>
        <v>1</v>
      </c>
      <c r="O8530" s="89">
        <f>_34_KNMI_Stations[[#This Row],[graaddagen]]*_34_KNMI_Stations[[#This Row],[Gewogen factor]]</f>
        <v>0.8</v>
      </c>
      <c r="P8530" s="89" cm="1">
        <f t="array" ref="P8530">IF(ISNUMBER(_34_KNMI_Stations[[#This Row],[Etmaal temperatuur °C]]),IF(_34_KNMI_Stations[[#This Row],[Etmaal temperatuur °C]]&gt;stookgrens[],_34_KNMI_Stations[[#This Row],[Etmaal temperatuur °C]]-stookgrens[],0),"")</f>
        <v>0</v>
      </c>
    </row>
    <row r="8531" spans="1:16" x14ac:dyDescent="0.25">
      <c r="A8531">
        <v>319</v>
      </c>
      <c r="B8531" s="110">
        <v>45871</v>
      </c>
      <c r="C8531" s="89">
        <v>5.0999999999999996</v>
      </c>
      <c r="D8531" s="89">
        <v>16.600000000000001</v>
      </c>
      <c r="E8531" s="96">
        <v>1735</v>
      </c>
      <c r="F8531" s="89">
        <v>14</v>
      </c>
      <c r="G8531" s="89">
        <v>1016.2</v>
      </c>
      <c r="H8531">
        <v>0.79</v>
      </c>
      <c r="I8531" t="s">
        <v>21</v>
      </c>
      <c r="J8531">
        <v>0.8</v>
      </c>
      <c r="K8531">
        <v>8</v>
      </c>
      <c r="L8531">
        <v>2025</v>
      </c>
      <c r="M8531" t="s">
        <v>359</v>
      </c>
      <c r="N8531" s="89" cm="1">
        <f t="array" ref="N8531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8531" s="89">
        <f>_34_KNMI_Stations[[#This Row],[graaddagen]]*_34_KNMI_Stations[[#This Row],[Gewogen factor]]</f>
        <v>1.119999999999999</v>
      </c>
      <c r="P8531" s="89" cm="1">
        <f t="array" ref="P8531">IF(ISNUMBER(_34_KNMI_Stations[[#This Row],[Etmaal temperatuur °C]]),IF(_34_KNMI_Stations[[#This Row],[Etmaal temperatuur °C]]&gt;stookgrens[],_34_KNMI_Stations[[#This Row],[Etmaal temperatuur °C]]-stookgrens[],0),"")</f>
        <v>0</v>
      </c>
    </row>
    <row r="8532" spans="1:16" x14ac:dyDescent="0.25">
      <c r="A8532">
        <v>319</v>
      </c>
      <c r="B8532" s="110">
        <v>45872</v>
      </c>
      <c r="C8532" s="89">
        <v>5.5</v>
      </c>
      <c r="D8532" s="89">
        <v>18.399999999999999</v>
      </c>
      <c r="E8532" s="96">
        <v>1894</v>
      </c>
      <c r="F8532" s="89">
        <v>1.2</v>
      </c>
      <c r="G8532" s="89">
        <v>1018.1</v>
      </c>
      <c r="H8532">
        <v>0.76</v>
      </c>
      <c r="I8532" t="s">
        <v>21</v>
      </c>
      <c r="J8532">
        <v>0.8</v>
      </c>
      <c r="K8532">
        <v>8</v>
      </c>
      <c r="L8532">
        <v>2025</v>
      </c>
      <c r="M8532" t="s">
        <v>359</v>
      </c>
      <c r="N8532" s="89" cm="1">
        <f t="array" ref="N8532">IF(ISNUMBER(_34_KNMI_Stations[[#This Row],[Etmaal temperatuur °C]]),IF(_34_KNMI_Stations[[#This Row],[Etmaal temperatuur °C]]&lt;stookgrens[],stookgrens[]-_34_KNMI_Stations[[#This Row],[Etmaal temperatuur °C]],0),"")</f>
        <v>0</v>
      </c>
      <c r="O8532" s="89">
        <f>_34_KNMI_Stations[[#This Row],[graaddagen]]*_34_KNMI_Stations[[#This Row],[Gewogen factor]]</f>
        <v>0</v>
      </c>
      <c r="P8532" s="89" cm="1">
        <f t="array" ref="P8532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8533" spans="1:16" x14ac:dyDescent="0.25">
      <c r="A8533">
        <v>319</v>
      </c>
      <c r="B8533" s="110">
        <v>45873</v>
      </c>
      <c r="C8533" s="89">
        <v>6.4</v>
      </c>
      <c r="D8533" s="89">
        <v>20.6</v>
      </c>
      <c r="E8533" s="96">
        <v>1594</v>
      </c>
      <c r="F8533" s="89">
        <v>0.5</v>
      </c>
      <c r="G8533" s="89">
        <v>1016.5</v>
      </c>
      <c r="H8533">
        <v>0.81</v>
      </c>
      <c r="I8533" t="s">
        <v>21</v>
      </c>
      <c r="J8533">
        <v>0.8</v>
      </c>
      <c r="K8533">
        <v>8</v>
      </c>
      <c r="L8533">
        <v>2025</v>
      </c>
      <c r="M8533" t="s">
        <v>360</v>
      </c>
      <c r="N8533" s="89" cm="1">
        <f t="array" ref="N8533">IF(ISNUMBER(_34_KNMI_Stations[[#This Row],[Etmaal temperatuur °C]]),IF(_34_KNMI_Stations[[#This Row],[Etmaal temperatuur °C]]&lt;stookgrens[],stookgrens[]-_34_KNMI_Stations[[#This Row],[Etmaal temperatuur °C]],0),"")</f>
        <v>0</v>
      </c>
      <c r="O8533" s="89">
        <f>_34_KNMI_Stations[[#This Row],[graaddagen]]*_34_KNMI_Stations[[#This Row],[Gewogen factor]]</f>
        <v>0</v>
      </c>
      <c r="P8533" s="89" cm="1">
        <f t="array" ref="P8533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8534" spans="1:16" x14ac:dyDescent="0.25">
      <c r="A8534">
        <v>319</v>
      </c>
      <c r="B8534" s="110">
        <v>45874</v>
      </c>
      <c r="C8534" s="89">
        <v>5.3</v>
      </c>
      <c r="D8534" s="89">
        <v>18.2</v>
      </c>
      <c r="E8534" s="96">
        <v>2082</v>
      </c>
      <c r="F8534" s="89">
        <v>-0.1</v>
      </c>
      <c r="G8534" s="89">
        <v>1021</v>
      </c>
      <c r="H8534">
        <v>0.63</v>
      </c>
      <c r="I8534" t="s">
        <v>21</v>
      </c>
      <c r="J8534">
        <v>0.8</v>
      </c>
      <c r="K8534">
        <v>8</v>
      </c>
      <c r="L8534">
        <v>2025</v>
      </c>
      <c r="M8534" t="s">
        <v>360</v>
      </c>
      <c r="N8534" s="89" cm="1">
        <f t="array" ref="N8534">IF(ISNUMBER(_34_KNMI_Stations[[#This Row],[Etmaal temperatuur °C]]),IF(_34_KNMI_Stations[[#This Row],[Etmaal temperatuur °C]]&lt;stookgrens[],stookgrens[]-_34_KNMI_Stations[[#This Row],[Etmaal temperatuur °C]],0),"")</f>
        <v>0</v>
      </c>
      <c r="O8534" s="89">
        <f>_34_KNMI_Stations[[#This Row],[graaddagen]]*_34_KNMI_Stations[[#This Row],[Gewogen factor]]</f>
        <v>0</v>
      </c>
      <c r="P8534" s="89" cm="1">
        <f t="array" ref="P8534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8535" spans="1:16" x14ac:dyDescent="0.25">
      <c r="A8535">
        <v>319</v>
      </c>
      <c r="B8535" s="110">
        <v>45875</v>
      </c>
      <c r="C8535" s="89">
        <v>2.1</v>
      </c>
      <c r="D8535" s="89">
        <v>17</v>
      </c>
      <c r="E8535" s="96">
        <v>1732</v>
      </c>
      <c r="F8535" s="89">
        <v>0</v>
      </c>
      <c r="G8535" s="89">
        <v>1023.5</v>
      </c>
      <c r="H8535">
        <v>0.71</v>
      </c>
      <c r="I8535" t="s">
        <v>21</v>
      </c>
      <c r="J8535">
        <v>0.8</v>
      </c>
      <c r="K8535">
        <v>8</v>
      </c>
      <c r="L8535">
        <v>2025</v>
      </c>
      <c r="M8535" t="s">
        <v>360</v>
      </c>
      <c r="N8535" s="89" cm="1">
        <f t="array" ref="N8535">IF(ISNUMBER(_34_KNMI_Stations[[#This Row],[Etmaal temperatuur °C]]),IF(_34_KNMI_Stations[[#This Row],[Etmaal temperatuur °C]]&lt;stookgrens[],stookgrens[]-_34_KNMI_Stations[[#This Row],[Etmaal temperatuur °C]],0),"")</f>
        <v>1</v>
      </c>
      <c r="O8535" s="89">
        <f>_34_KNMI_Stations[[#This Row],[graaddagen]]*_34_KNMI_Stations[[#This Row],[Gewogen factor]]</f>
        <v>0.8</v>
      </c>
      <c r="P8535" s="89" cm="1">
        <f t="array" ref="P8535">IF(ISNUMBER(_34_KNMI_Stations[[#This Row],[Etmaal temperatuur °C]]),IF(_34_KNMI_Stations[[#This Row],[Etmaal temperatuur °C]]&gt;stookgrens[],_34_KNMI_Stations[[#This Row],[Etmaal temperatuur °C]]-stookgrens[],0),"")</f>
        <v>0</v>
      </c>
    </row>
    <row r="8536" spans="1:16" x14ac:dyDescent="0.25">
      <c r="A8536">
        <v>319</v>
      </c>
      <c r="B8536" s="110">
        <v>45876</v>
      </c>
      <c r="C8536" s="89">
        <v>3.7</v>
      </c>
      <c r="D8536" s="89">
        <v>20.5</v>
      </c>
      <c r="E8536" s="96">
        <v>1510</v>
      </c>
      <c r="F8536" s="89">
        <v>-0.1</v>
      </c>
      <c r="G8536" s="89">
        <v>1016.6</v>
      </c>
      <c r="H8536">
        <v>0.56000000000000005</v>
      </c>
      <c r="I8536" t="s">
        <v>21</v>
      </c>
      <c r="J8536">
        <v>0.8</v>
      </c>
      <c r="K8536">
        <v>8</v>
      </c>
      <c r="L8536">
        <v>2025</v>
      </c>
      <c r="M8536" t="s">
        <v>360</v>
      </c>
      <c r="N8536" s="89" cm="1">
        <f t="array" ref="N8536">IF(ISNUMBER(_34_KNMI_Stations[[#This Row],[Etmaal temperatuur °C]]),IF(_34_KNMI_Stations[[#This Row],[Etmaal temperatuur °C]]&lt;stookgrens[],stookgrens[]-_34_KNMI_Stations[[#This Row],[Etmaal temperatuur °C]],0),"")</f>
        <v>0</v>
      </c>
      <c r="O8536" s="89">
        <f>_34_KNMI_Stations[[#This Row],[graaddagen]]*_34_KNMI_Stations[[#This Row],[Gewogen factor]]</f>
        <v>0</v>
      </c>
      <c r="P8536" s="89" cm="1">
        <f t="array" ref="P8536">IF(ISNUMBER(_34_KNMI_Stations[[#This Row],[Etmaal temperatuur °C]]),IF(_34_KNMI_Stations[[#This Row],[Etmaal temperatuur °C]]&gt;stookgrens[],_34_KNMI_Stations[[#This Row],[Etmaal temperatuur °C]]-stookgrens[],0),"")</f>
        <v>2.5</v>
      </c>
    </row>
    <row r="8537" spans="1:16" x14ac:dyDescent="0.25">
      <c r="A8537">
        <v>319</v>
      </c>
      <c r="B8537" s="110">
        <v>45877</v>
      </c>
      <c r="C8537" s="89">
        <v>3.4</v>
      </c>
      <c r="D8537" s="89">
        <v>18.8</v>
      </c>
      <c r="E8537" s="96">
        <v>1253</v>
      </c>
      <c r="F8537" s="89">
        <v>0</v>
      </c>
      <c r="G8537" s="89">
        <v>1018.9</v>
      </c>
      <c r="H8537">
        <v>0.75</v>
      </c>
      <c r="I8537" t="s">
        <v>21</v>
      </c>
      <c r="J8537">
        <v>0.8</v>
      </c>
      <c r="K8537">
        <v>8</v>
      </c>
      <c r="L8537">
        <v>2025</v>
      </c>
      <c r="M8537" t="s">
        <v>360</v>
      </c>
      <c r="N8537" s="89" cm="1">
        <f t="array" ref="N8537">IF(ISNUMBER(_34_KNMI_Stations[[#This Row],[Etmaal temperatuur °C]]),IF(_34_KNMI_Stations[[#This Row],[Etmaal temperatuur °C]]&lt;stookgrens[],stookgrens[]-_34_KNMI_Stations[[#This Row],[Etmaal temperatuur °C]],0),"")</f>
        <v>0</v>
      </c>
      <c r="O8537" s="89">
        <f>_34_KNMI_Stations[[#This Row],[graaddagen]]*_34_KNMI_Stations[[#This Row],[Gewogen factor]]</f>
        <v>0</v>
      </c>
      <c r="P8537" s="89" cm="1">
        <f t="array" ref="P8537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8538" spans="1:16" x14ac:dyDescent="0.25">
      <c r="A8538">
        <v>319</v>
      </c>
      <c r="B8538" s="110">
        <v>45878</v>
      </c>
      <c r="C8538" s="89">
        <v>3</v>
      </c>
      <c r="D8538" s="89">
        <v>17.100000000000001</v>
      </c>
      <c r="E8538" s="96">
        <v>2053</v>
      </c>
      <c r="F8538" s="89">
        <v>0</v>
      </c>
      <c r="G8538" s="89">
        <v>1021.6</v>
      </c>
      <c r="H8538">
        <v>0.76</v>
      </c>
      <c r="I8538" t="s">
        <v>21</v>
      </c>
      <c r="J8538">
        <v>0.8</v>
      </c>
      <c r="K8538">
        <v>8</v>
      </c>
      <c r="L8538">
        <v>2025</v>
      </c>
      <c r="M8538" t="s">
        <v>360</v>
      </c>
      <c r="N8538" s="89" cm="1">
        <f t="array" ref="N8538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8538" s="89">
        <f>_34_KNMI_Stations[[#This Row],[graaddagen]]*_34_KNMI_Stations[[#This Row],[Gewogen factor]]</f>
        <v>0.71999999999999886</v>
      </c>
      <c r="P8538" s="89" cm="1">
        <f t="array" ref="P8538">IF(ISNUMBER(_34_KNMI_Stations[[#This Row],[Etmaal temperatuur °C]]),IF(_34_KNMI_Stations[[#This Row],[Etmaal temperatuur °C]]&gt;stookgrens[],_34_KNMI_Stations[[#This Row],[Etmaal temperatuur °C]]-stookgrens[],0),"")</f>
        <v>0</v>
      </c>
    </row>
    <row r="8539" spans="1:16" x14ac:dyDescent="0.25">
      <c r="A8539">
        <v>319</v>
      </c>
      <c r="B8539" s="110">
        <v>45879</v>
      </c>
      <c r="C8539" s="89">
        <v>2.2999999999999998</v>
      </c>
      <c r="D8539" s="89">
        <v>19.3</v>
      </c>
      <c r="E8539" s="96">
        <v>2056</v>
      </c>
      <c r="F8539" s="89">
        <v>0</v>
      </c>
      <c r="G8539" s="89">
        <v>1027</v>
      </c>
      <c r="H8539">
        <v>0.69</v>
      </c>
      <c r="I8539" t="s">
        <v>21</v>
      </c>
      <c r="J8539">
        <v>0.8</v>
      </c>
      <c r="K8539">
        <v>8</v>
      </c>
      <c r="L8539">
        <v>2025</v>
      </c>
      <c r="M8539" t="s">
        <v>360</v>
      </c>
      <c r="N8539" s="89" cm="1">
        <f t="array" ref="N8539">IF(ISNUMBER(_34_KNMI_Stations[[#This Row],[Etmaal temperatuur °C]]),IF(_34_KNMI_Stations[[#This Row],[Etmaal temperatuur °C]]&lt;stookgrens[],stookgrens[]-_34_KNMI_Stations[[#This Row],[Etmaal temperatuur °C]],0),"")</f>
        <v>0</v>
      </c>
      <c r="O8539" s="89">
        <f>_34_KNMI_Stations[[#This Row],[graaddagen]]*_34_KNMI_Stations[[#This Row],[Gewogen factor]]</f>
        <v>0</v>
      </c>
      <c r="P8539" s="89" cm="1">
        <f t="array" ref="P8539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8540" spans="1:16" x14ac:dyDescent="0.25">
      <c r="A8540">
        <v>319</v>
      </c>
      <c r="B8540" s="110">
        <v>45880</v>
      </c>
      <c r="C8540" s="89">
        <v>2.2000000000000002</v>
      </c>
      <c r="D8540" s="89">
        <v>21.5</v>
      </c>
      <c r="E8540" s="96">
        <v>2226</v>
      </c>
      <c r="F8540" s="89">
        <v>0</v>
      </c>
      <c r="G8540" s="89">
        <v>1022.2</v>
      </c>
      <c r="H8540">
        <v>0.61</v>
      </c>
      <c r="I8540" t="s">
        <v>21</v>
      </c>
      <c r="J8540">
        <v>0.8</v>
      </c>
      <c r="K8540">
        <v>8</v>
      </c>
      <c r="L8540">
        <v>2025</v>
      </c>
      <c r="M8540" t="s">
        <v>361</v>
      </c>
      <c r="N8540" s="89" cm="1">
        <f t="array" ref="N8540">IF(ISNUMBER(_34_KNMI_Stations[[#This Row],[Etmaal temperatuur °C]]),IF(_34_KNMI_Stations[[#This Row],[Etmaal temperatuur °C]]&lt;stookgrens[],stookgrens[]-_34_KNMI_Stations[[#This Row],[Etmaal temperatuur °C]],0),"")</f>
        <v>0</v>
      </c>
      <c r="O8540" s="89">
        <f>_34_KNMI_Stations[[#This Row],[graaddagen]]*_34_KNMI_Stations[[#This Row],[Gewogen factor]]</f>
        <v>0</v>
      </c>
      <c r="P8540" s="89" cm="1">
        <f t="array" ref="P8540">IF(ISNUMBER(_34_KNMI_Stations[[#This Row],[Etmaal temperatuur °C]]),IF(_34_KNMI_Stations[[#This Row],[Etmaal temperatuur °C]]&gt;stookgrens[],_34_KNMI_Stations[[#This Row],[Etmaal temperatuur °C]]-stookgrens[],0),"")</f>
        <v>3.5</v>
      </c>
    </row>
    <row r="8541" spans="1:16" x14ac:dyDescent="0.25">
      <c r="A8541">
        <v>319</v>
      </c>
      <c r="B8541" s="110">
        <v>45881</v>
      </c>
      <c r="C8541" s="89">
        <v>2.2999999999999998</v>
      </c>
      <c r="D8541" s="89">
        <v>24.3</v>
      </c>
      <c r="E8541" s="96">
        <v>2255</v>
      </c>
      <c r="F8541" s="89">
        <v>-0.1</v>
      </c>
      <c r="G8541" s="89">
        <v>1014.6</v>
      </c>
      <c r="H8541">
        <v>0.56000000000000005</v>
      </c>
      <c r="I8541" t="s">
        <v>21</v>
      </c>
      <c r="J8541">
        <v>0.8</v>
      </c>
      <c r="K8541">
        <v>8</v>
      </c>
      <c r="L8541">
        <v>2025</v>
      </c>
      <c r="M8541" t="s">
        <v>361</v>
      </c>
      <c r="N8541" s="89" cm="1">
        <f t="array" ref="N8541">IF(ISNUMBER(_34_KNMI_Stations[[#This Row],[Etmaal temperatuur °C]]),IF(_34_KNMI_Stations[[#This Row],[Etmaal temperatuur °C]]&lt;stookgrens[],stookgrens[]-_34_KNMI_Stations[[#This Row],[Etmaal temperatuur °C]],0),"")</f>
        <v>0</v>
      </c>
      <c r="O8541" s="89">
        <f>_34_KNMI_Stations[[#This Row],[graaddagen]]*_34_KNMI_Stations[[#This Row],[Gewogen factor]]</f>
        <v>0</v>
      </c>
      <c r="P8541" s="89" cm="1">
        <f t="array" ref="P8541">IF(ISNUMBER(_34_KNMI_Stations[[#This Row],[Etmaal temperatuur °C]]),IF(_34_KNMI_Stations[[#This Row],[Etmaal temperatuur °C]]&gt;stookgrens[],_34_KNMI_Stations[[#This Row],[Etmaal temperatuur °C]]-stookgrens[],0),"")</f>
        <v>6.3000000000000007</v>
      </c>
    </row>
    <row r="8542" spans="1:16" x14ac:dyDescent="0.25">
      <c r="A8542">
        <v>319</v>
      </c>
      <c r="B8542" s="110">
        <v>45882</v>
      </c>
      <c r="C8542" s="89">
        <v>2.2999999999999998</v>
      </c>
      <c r="D8542" s="89">
        <v>23.4</v>
      </c>
      <c r="E8542" s="96">
        <v>1636</v>
      </c>
      <c r="F8542" s="89">
        <v>-0.1</v>
      </c>
      <c r="G8542" s="89">
        <v>1015.6</v>
      </c>
      <c r="H8542">
        <v>0.74</v>
      </c>
      <c r="I8542" t="s">
        <v>21</v>
      </c>
      <c r="J8542">
        <v>0.8</v>
      </c>
      <c r="K8542">
        <v>8</v>
      </c>
      <c r="L8542">
        <v>2025</v>
      </c>
      <c r="M8542" t="s">
        <v>361</v>
      </c>
      <c r="N8542" s="89" cm="1">
        <f t="array" ref="N8542">IF(ISNUMBER(_34_KNMI_Stations[[#This Row],[Etmaal temperatuur °C]]),IF(_34_KNMI_Stations[[#This Row],[Etmaal temperatuur °C]]&lt;stookgrens[],stookgrens[]-_34_KNMI_Stations[[#This Row],[Etmaal temperatuur °C]],0),"")</f>
        <v>0</v>
      </c>
      <c r="O8542" s="89">
        <f>_34_KNMI_Stations[[#This Row],[graaddagen]]*_34_KNMI_Stations[[#This Row],[Gewogen factor]]</f>
        <v>0</v>
      </c>
      <c r="P8542" s="89" cm="1">
        <f t="array" ref="P8542">IF(ISNUMBER(_34_KNMI_Stations[[#This Row],[Etmaal temperatuur °C]]),IF(_34_KNMI_Stations[[#This Row],[Etmaal temperatuur °C]]&gt;stookgrens[],_34_KNMI_Stations[[#This Row],[Etmaal temperatuur °C]]-stookgrens[],0),"")</f>
        <v>5.3999999999999986</v>
      </c>
    </row>
    <row r="8543" spans="1:16" x14ac:dyDescent="0.25">
      <c r="A8543">
        <v>319</v>
      </c>
      <c r="B8543" s="110">
        <v>45883</v>
      </c>
      <c r="C8543" s="89">
        <v>2.9</v>
      </c>
      <c r="D8543" s="89">
        <v>22.5</v>
      </c>
      <c r="E8543" s="96">
        <v>2106</v>
      </c>
      <c r="F8543" s="89">
        <v>-0.1</v>
      </c>
      <c r="G8543" s="89">
        <v>1018.9</v>
      </c>
      <c r="H8543">
        <v>0.76</v>
      </c>
      <c r="I8543" t="s">
        <v>21</v>
      </c>
      <c r="J8543">
        <v>0.8</v>
      </c>
      <c r="K8543">
        <v>8</v>
      </c>
      <c r="L8543">
        <v>2025</v>
      </c>
      <c r="M8543" t="s">
        <v>361</v>
      </c>
      <c r="N8543" s="89" cm="1">
        <f t="array" ref="N8543">IF(ISNUMBER(_34_KNMI_Stations[[#This Row],[Etmaal temperatuur °C]]),IF(_34_KNMI_Stations[[#This Row],[Etmaal temperatuur °C]]&lt;stookgrens[],stookgrens[]-_34_KNMI_Stations[[#This Row],[Etmaal temperatuur °C]],0),"")</f>
        <v>0</v>
      </c>
      <c r="O8543" s="89">
        <f>_34_KNMI_Stations[[#This Row],[graaddagen]]*_34_KNMI_Stations[[#This Row],[Gewogen factor]]</f>
        <v>0</v>
      </c>
      <c r="P8543" s="89" cm="1">
        <f t="array" ref="P8543">IF(ISNUMBER(_34_KNMI_Stations[[#This Row],[Etmaal temperatuur °C]]),IF(_34_KNMI_Stations[[#This Row],[Etmaal temperatuur °C]]&gt;stookgrens[],_34_KNMI_Stations[[#This Row],[Etmaal temperatuur °C]]-stookgrens[],0),"")</f>
        <v>4.5</v>
      </c>
    </row>
    <row r="8544" spans="1:16" x14ac:dyDescent="0.25">
      <c r="A8544">
        <v>319</v>
      </c>
      <c r="B8544" s="110">
        <v>45884</v>
      </c>
      <c r="C8544" s="89">
        <v>3</v>
      </c>
      <c r="D8544" s="89">
        <v>21.3</v>
      </c>
      <c r="E8544" s="96">
        <v>2286</v>
      </c>
      <c r="F8544" s="89">
        <v>0</v>
      </c>
      <c r="G8544" s="89">
        <v>1024</v>
      </c>
      <c r="H8544">
        <v>0.74</v>
      </c>
      <c r="I8544" t="s">
        <v>21</v>
      </c>
      <c r="J8544">
        <v>0.8</v>
      </c>
      <c r="K8544">
        <v>8</v>
      </c>
      <c r="L8544">
        <v>2025</v>
      </c>
      <c r="M8544" t="s">
        <v>361</v>
      </c>
      <c r="N8544" s="89" cm="1">
        <f t="array" ref="N8544">IF(ISNUMBER(_34_KNMI_Stations[[#This Row],[Etmaal temperatuur °C]]),IF(_34_KNMI_Stations[[#This Row],[Etmaal temperatuur °C]]&lt;stookgrens[],stookgrens[]-_34_KNMI_Stations[[#This Row],[Etmaal temperatuur °C]],0),"")</f>
        <v>0</v>
      </c>
      <c r="O8544" s="89">
        <f>_34_KNMI_Stations[[#This Row],[graaddagen]]*_34_KNMI_Stations[[#This Row],[Gewogen factor]]</f>
        <v>0</v>
      </c>
      <c r="P8544" s="89" cm="1">
        <f t="array" ref="P8544">IF(ISNUMBER(_34_KNMI_Stations[[#This Row],[Etmaal temperatuur °C]]),IF(_34_KNMI_Stations[[#This Row],[Etmaal temperatuur °C]]&gt;stookgrens[],_34_KNMI_Stations[[#This Row],[Etmaal temperatuur °C]]-stookgrens[],0),"")</f>
        <v>3.3000000000000007</v>
      </c>
    </row>
    <row r="8545" spans="1:16" x14ac:dyDescent="0.25">
      <c r="A8545">
        <v>319</v>
      </c>
      <c r="B8545" s="110">
        <v>45885</v>
      </c>
      <c r="C8545" s="89">
        <v>4.3</v>
      </c>
      <c r="D8545" s="89">
        <v>18.899999999999999</v>
      </c>
      <c r="E8545" s="96">
        <v>777</v>
      </c>
      <c r="F8545" s="89">
        <v>-0.1</v>
      </c>
      <c r="G8545" s="89">
        <v>1025.4000000000001</v>
      </c>
      <c r="H8545">
        <v>0.76</v>
      </c>
      <c r="I8545" t="s">
        <v>21</v>
      </c>
      <c r="J8545">
        <v>0.8</v>
      </c>
      <c r="K8545">
        <v>8</v>
      </c>
      <c r="L8545">
        <v>2025</v>
      </c>
      <c r="M8545" t="s">
        <v>361</v>
      </c>
      <c r="N8545" s="89" cm="1">
        <f t="array" ref="N8545">IF(ISNUMBER(_34_KNMI_Stations[[#This Row],[Etmaal temperatuur °C]]),IF(_34_KNMI_Stations[[#This Row],[Etmaal temperatuur °C]]&lt;stookgrens[],stookgrens[]-_34_KNMI_Stations[[#This Row],[Etmaal temperatuur °C]],0),"")</f>
        <v>0</v>
      </c>
      <c r="O8545" s="89">
        <f>_34_KNMI_Stations[[#This Row],[graaddagen]]*_34_KNMI_Stations[[#This Row],[Gewogen factor]]</f>
        <v>0</v>
      </c>
      <c r="P8545" s="89" cm="1">
        <f t="array" ref="P8545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8546" spans="1:16" x14ac:dyDescent="0.25">
      <c r="A8546">
        <v>319</v>
      </c>
      <c r="B8546" s="110">
        <v>45886</v>
      </c>
      <c r="C8546" s="89">
        <v>3</v>
      </c>
      <c r="D8546" s="89">
        <v>17.399999999999999</v>
      </c>
      <c r="E8546" s="96">
        <v>1801</v>
      </c>
      <c r="F8546" s="89">
        <v>0</v>
      </c>
      <c r="G8546" s="89">
        <v>1023.3</v>
      </c>
      <c r="H8546">
        <v>0.76</v>
      </c>
      <c r="I8546" t="s">
        <v>21</v>
      </c>
      <c r="J8546">
        <v>0.8</v>
      </c>
      <c r="K8546">
        <v>8</v>
      </c>
      <c r="L8546">
        <v>2025</v>
      </c>
      <c r="M8546" t="s">
        <v>361</v>
      </c>
      <c r="N8546" s="89" cm="1">
        <f t="array" ref="N8546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8546" s="89">
        <f>_34_KNMI_Stations[[#This Row],[graaddagen]]*_34_KNMI_Stations[[#This Row],[Gewogen factor]]</f>
        <v>0.48000000000000115</v>
      </c>
      <c r="P8546" s="89" cm="1">
        <f t="array" ref="P8546">IF(ISNUMBER(_34_KNMI_Stations[[#This Row],[Etmaal temperatuur °C]]),IF(_34_KNMI_Stations[[#This Row],[Etmaal temperatuur °C]]&gt;stookgrens[],_34_KNMI_Stations[[#This Row],[Etmaal temperatuur °C]]-stookgrens[],0),"")</f>
        <v>0</v>
      </c>
    </row>
    <row r="8547" spans="1:16" x14ac:dyDescent="0.25">
      <c r="A8547">
        <v>319</v>
      </c>
      <c r="B8547" s="110">
        <v>45887</v>
      </c>
      <c r="C8547" s="89">
        <v>3.4</v>
      </c>
      <c r="D8547" s="89">
        <v>20.100000000000001</v>
      </c>
      <c r="E8547" s="96">
        <v>1526</v>
      </c>
      <c r="F8547" s="89">
        <v>0</v>
      </c>
      <c r="G8547" s="89">
        <v>1019.5</v>
      </c>
      <c r="H8547">
        <v>0.72</v>
      </c>
      <c r="I8547" t="s">
        <v>21</v>
      </c>
      <c r="J8547">
        <v>0.8</v>
      </c>
      <c r="K8547">
        <v>8</v>
      </c>
      <c r="L8547">
        <v>2025</v>
      </c>
      <c r="M8547" t="s">
        <v>362</v>
      </c>
      <c r="N8547" s="89" cm="1">
        <f t="array" ref="N8547">IF(ISNUMBER(_34_KNMI_Stations[[#This Row],[Etmaal temperatuur °C]]),IF(_34_KNMI_Stations[[#This Row],[Etmaal temperatuur °C]]&lt;stookgrens[],stookgrens[]-_34_KNMI_Stations[[#This Row],[Etmaal temperatuur °C]],0),"")</f>
        <v>0</v>
      </c>
      <c r="O8547" s="89">
        <f>_34_KNMI_Stations[[#This Row],[graaddagen]]*_34_KNMI_Stations[[#This Row],[Gewogen factor]]</f>
        <v>0</v>
      </c>
      <c r="P8547" s="89" cm="1">
        <f t="array" ref="P8547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8548" spans="1:16" x14ac:dyDescent="0.25">
      <c r="A8548">
        <v>319</v>
      </c>
      <c r="B8548" s="110">
        <v>45888</v>
      </c>
      <c r="C8548" s="89">
        <v>3.8</v>
      </c>
      <c r="D8548" s="89">
        <v>20.8</v>
      </c>
      <c r="E8548" s="96">
        <v>2165</v>
      </c>
      <c r="F8548" s="89">
        <v>0</v>
      </c>
      <c r="G8548" s="89">
        <v>1014.3</v>
      </c>
      <c r="H8548">
        <v>0.69</v>
      </c>
      <c r="I8548" t="s">
        <v>21</v>
      </c>
      <c r="J8548">
        <v>0.8</v>
      </c>
      <c r="K8548">
        <v>8</v>
      </c>
      <c r="L8548">
        <v>2025</v>
      </c>
      <c r="M8548" t="s">
        <v>362</v>
      </c>
      <c r="N8548" s="89" cm="1">
        <f t="array" ref="N8548">IF(ISNUMBER(_34_KNMI_Stations[[#This Row],[Etmaal temperatuur °C]]),IF(_34_KNMI_Stations[[#This Row],[Etmaal temperatuur °C]]&lt;stookgrens[],stookgrens[]-_34_KNMI_Stations[[#This Row],[Etmaal temperatuur °C]],0),"")</f>
        <v>0</v>
      </c>
      <c r="O8548" s="89">
        <f>_34_KNMI_Stations[[#This Row],[graaddagen]]*_34_KNMI_Stations[[#This Row],[Gewogen factor]]</f>
        <v>0</v>
      </c>
      <c r="P8548" s="89" cm="1">
        <f t="array" ref="P8548">IF(ISNUMBER(_34_KNMI_Stations[[#This Row],[Etmaal temperatuur °C]]),IF(_34_KNMI_Stations[[#This Row],[Etmaal temperatuur °C]]&gt;stookgrens[],_34_KNMI_Stations[[#This Row],[Etmaal temperatuur °C]]-stookgrens[],0),"")</f>
        <v>2.8000000000000007</v>
      </c>
    </row>
    <row r="8549" spans="1:16" x14ac:dyDescent="0.25">
      <c r="A8549">
        <v>319</v>
      </c>
      <c r="B8549" s="110">
        <v>45889</v>
      </c>
      <c r="C8549" s="89">
        <v>4.4000000000000004</v>
      </c>
      <c r="D8549" s="89">
        <v>18.7</v>
      </c>
      <c r="E8549" s="96">
        <v>1500</v>
      </c>
      <c r="F8549" s="89">
        <v>0</v>
      </c>
      <c r="G8549" s="89">
        <v>1013.3</v>
      </c>
      <c r="H8549">
        <v>0.7</v>
      </c>
      <c r="I8549" t="s">
        <v>21</v>
      </c>
      <c r="J8549">
        <v>0.8</v>
      </c>
      <c r="K8549">
        <v>8</v>
      </c>
      <c r="L8549">
        <v>2025</v>
      </c>
      <c r="M8549" t="s">
        <v>362</v>
      </c>
      <c r="N8549" s="89" cm="1">
        <f t="array" ref="N8549">IF(ISNUMBER(_34_KNMI_Stations[[#This Row],[Etmaal temperatuur °C]]),IF(_34_KNMI_Stations[[#This Row],[Etmaal temperatuur °C]]&lt;stookgrens[],stookgrens[]-_34_KNMI_Stations[[#This Row],[Etmaal temperatuur °C]],0),"")</f>
        <v>0</v>
      </c>
      <c r="O8549" s="89">
        <f>_34_KNMI_Stations[[#This Row],[graaddagen]]*_34_KNMI_Stations[[#This Row],[Gewogen factor]]</f>
        <v>0</v>
      </c>
      <c r="P8549" s="89" cm="1">
        <f t="array" ref="P8549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8550" spans="1:16" x14ac:dyDescent="0.25">
      <c r="A8550">
        <v>319</v>
      </c>
      <c r="B8550" s="110">
        <v>45890</v>
      </c>
      <c r="C8550" s="89">
        <v>5.2</v>
      </c>
      <c r="D8550" s="89">
        <v>17.7</v>
      </c>
      <c r="E8550" s="96">
        <v>1739</v>
      </c>
      <c r="F8550" s="89">
        <v>0</v>
      </c>
      <c r="G8550" s="89">
        <v>1015.3</v>
      </c>
      <c r="H8550">
        <v>0.66</v>
      </c>
      <c r="I8550" t="s">
        <v>21</v>
      </c>
      <c r="J8550">
        <v>0.8</v>
      </c>
      <c r="K8550">
        <v>8</v>
      </c>
      <c r="L8550">
        <v>2025</v>
      </c>
      <c r="M8550" t="s">
        <v>362</v>
      </c>
      <c r="N8550" s="89" cm="1">
        <f t="array" ref="N8550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8550" s="89">
        <f>_34_KNMI_Stations[[#This Row],[graaddagen]]*_34_KNMI_Stations[[#This Row],[Gewogen factor]]</f>
        <v>0.24000000000000057</v>
      </c>
      <c r="P8550" s="89" cm="1">
        <f t="array" ref="P8550">IF(ISNUMBER(_34_KNMI_Stations[[#This Row],[Etmaal temperatuur °C]]),IF(_34_KNMI_Stations[[#This Row],[Etmaal temperatuur °C]]&gt;stookgrens[],_34_KNMI_Stations[[#This Row],[Etmaal temperatuur °C]]-stookgrens[],0),"")</f>
        <v>0</v>
      </c>
    </row>
    <row r="8551" spans="1:16" x14ac:dyDescent="0.25">
      <c r="A8551">
        <v>319</v>
      </c>
      <c r="B8551" s="110">
        <v>45891</v>
      </c>
      <c r="C8551" s="89">
        <v>2.8</v>
      </c>
      <c r="D8551" s="89">
        <v>16.3</v>
      </c>
      <c r="E8551" s="96">
        <v>1171</v>
      </c>
      <c r="F8551" s="89">
        <v>-0.1</v>
      </c>
      <c r="G8551" s="89">
        <v>1020.3</v>
      </c>
      <c r="H8551">
        <v>0.64</v>
      </c>
      <c r="I8551" t="s">
        <v>21</v>
      </c>
      <c r="J8551">
        <v>0.8</v>
      </c>
      <c r="K8551">
        <v>8</v>
      </c>
      <c r="L8551">
        <v>2025</v>
      </c>
      <c r="M8551" t="s">
        <v>362</v>
      </c>
      <c r="N8551" s="89" cm="1">
        <f t="array" ref="N8551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8551" s="89">
        <f>_34_KNMI_Stations[[#This Row],[graaddagen]]*_34_KNMI_Stations[[#This Row],[Gewogen factor]]</f>
        <v>1.3599999999999994</v>
      </c>
      <c r="P8551" s="89" cm="1">
        <f t="array" ref="P8551">IF(ISNUMBER(_34_KNMI_Stations[[#This Row],[Etmaal temperatuur °C]]),IF(_34_KNMI_Stations[[#This Row],[Etmaal temperatuur °C]]&gt;stookgrens[],_34_KNMI_Stations[[#This Row],[Etmaal temperatuur °C]]-stookgrens[],0),"")</f>
        <v>0</v>
      </c>
    </row>
    <row r="8552" spans="1:16" x14ac:dyDescent="0.25">
      <c r="A8552">
        <v>319</v>
      </c>
      <c r="B8552" s="110">
        <v>45892</v>
      </c>
      <c r="C8552" s="89">
        <v>3.3</v>
      </c>
      <c r="D8552" s="89">
        <v>16</v>
      </c>
      <c r="E8552" s="96">
        <v>1765</v>
      </c>
      <c r="F8552" s="89">
        <v>0.9</v>
      </c>
      <c r="G8552" s="89">
        <v>1020.6</v>
      </c>
      <c r="H8552">
        <v>0.66</v>
      </c>
      <c r="I8552" t="s">
        <v>21</v>
      </c>
      <c r="J8552">
        <v>0.8</v>
      </c>
      <c r="K8552">
        <v>8</v>
      </c>
      <c r="L8552">
        <v>2025</v>
      </c>
      <c r="M8552" t="s">
        <v>362</v>
      </c>
      <c r="N8552" s="89" cm="1">
        <f t="array" ref="N8552">IF(ISNUMBER(_34_KNMI_Stations[[#This Row],[Etmaal temperatuur °C]]),IF(_34_KNMI_Stations[[#This Row],[Etmaal temperatuur °C]]&lt;stookgrens[],stookgrens[]-_34_KNMI_Stations[[#This Row],[Etmaal temperatuur °C]],0),"")</f>
        <v>2</v>
      </c>
      <c r="O8552" s="89">
        <f>_34_KNMI_Stations[[#This Row],[graaddagen]]*_34_KNMI_Stations[[#This Row],[Gewogen factor]]</f>
        <v>1.6</v>
      </c>
      <c r="P8552" s="89" cm="1">
        <f t="array" ref="P8552">IF(ISNUMBER(_34_KNMI_Stations[[#This Row],[Etmaal temperatuur °C]]),IF(_34_KNMI_Stations[[#This Row],[Etmaal temperatuur °C]]&gt;stookgrens[],_34_KNMI_Stations[[#This Row],[Etmaal temperatuur °C]]-stookgrens[],0),"")</f>
        <v>0</v>
      </c>
    </row>
    <row r="8553" spans="1:16" x14ac:dyDescent="0.25">
      <c r="A8553">
        <v>319</v>
      </c>
      <c r="B8553" s="110">
        <v>45893</v>
      </c>
      <c r="C8553" s="89">
        <v>2</v>
      </c>
      <c r="D8553" s="89">
        <v>14.8</v>
      </c>
      <c r="E8553" s="96">
        <v>2124</v>
      </c>
      <c r="F8553" s="89">
        <v>0</v>
      </c>
      <c r="G8553" s="89">
        <v>1021.4</v>
      </c>
      <c r="H8553">
        <v>0.67</v>
      </c>
      <c r="I8553" t="s">
        <v>21</v>
      </c>
      <c r="J8553">
        <v>0.8</v>
      </c>
      <c r="K8553">
        <v>8</v>
      </c>
      <c r="L8553">
        <v>2025</v>
      </c>
      <c r="M8553" t="s">
        <v>362</v>
      </c>
      <c r="N8553" s="89" cm="1">
        <f t="array" ref="N8553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8553" s="89">
        <f>_34_KNMI_Stations[[#This Row],[graaddagen]]*_34_KNMI_Stations[[#This Row],[Gewogen factor]]</f>
        <v>2.5599999999999996</v>
      </c>
      <c r="P8553" s="89" cm="1">
        <f t="array" ref="P8553">IF(ISNUMBER(_34_KNMI_Stations[[#This Row],[Etmaal temperatuur °C]]),IF(_34_KNMI_Stations[[#This Row],[Etmaal temperatuur °C]]&gt;stookgrens[],_34_KNMI_Stations[[#This Row],[Etmaal temperatuur °C]]-stookgrens[],0),"")</f>
        <v>0</v>
      </c>
    </row>
    <row r="8554" spans="1:16" x14ac:dyDescent="0.25">
      <c r="A8554">
        <v>319</v>
      </c>
      <c r="B8554" s="110">
        <v>45894</v>
      </c>
      <c r="C8554" s="89">
        <v>1.7</v>
      </c>
      <c r="D8554" s="89">
        <v>17.3</v>
      </c>
      <c r="E8554" s="96">
        <v>2141</v>
      </c>
      <c r="F8554" s="89">
        <v>0</v>
      </c>
      <c r="G8554" s="89">
        <v>1017.5</v>
      </c>
      <c r="H8554">
        <v>0.56999999999999995</v>
      </c>
      <c r="I8554" t="s">
        <v>21</v>
      </c>
      <c r="J8554">
        <v>0.8</v>
      </c>
      <c r="K8554">
        <v>8</v>
      </c>
      <c r="L8554">
        <v>2025</v>
      </c>
      <c r="M8554" t="s">
        <v>363</v>
      </c>
      <c r="N8554" s="89" cm="1">
        <f t="array" ref="N8554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8554" s="89">
        <f>_34_KNMI_Stations[[#This Row],[graaddagen]]*_34_KNMI_Stations[[#This Row],[Gewogen factor]]</f>
        <v>0.5599999999999995</v>
      </c>
      <c r="P8554" s="89" cm="1">
        <f t="array" ref="P8554">IF(ISNUMBER(_34_KNMI_Stations[[#This Row],[Etmaal temperatuur °C]]),IF(_34_KNMI_Stations[[#This Row],[Etmaal temperatuur °C]]&gt;stookgrens[],_34_KNMI_Stations[[#This Row],[Etmaal temperatuur °C]]-stookgrens[],0),"")</f>
        <v>0</v>
      </c>
    </row>
    <row r="8555" spans="1:16" x14ac:dyDescent="0.25">
      <c r="A8555">
        <v>319</v>
      </c>
      <c r="B8555" s="110">
        <v>45895</v>
      </c>
      <c r="C8555" s="89">
        <v>4</v>
      </c>
      <c r="D8555" s="89">
        <v>21</v>
      </c>
      <c r="E8555" s="96">
        <v>1517</v>
      </c>
      <c r="F8555" s="89">
        <v>0</v>
      </c>
      <c r="G8555" s="89">
        <v>1009.4</v>
      </c>
      <c r="H8555">
        <v>0.54</v>
      </c>
      <c r="I8555" t="s">
        <v>21</v>
      </c>
      <c r="J8555">
        <v>0.8</v>
      </c>
      <c r="K8555">
        <v>8</v>
      </c>
      <c r="L8555">
        <v>2025</v>
      </c>
      <c r="M8555" t="s">
        <v>363</v>
      </c>
      <c r="N8555" s="89" cm="1">
        <f t="array" ref="N8555">IF(ISNUMBER(_34_KNMI_Stations[[#This Row],[Etmaal temperatuur °C]]),IF(_34_KNMI_Stations[[#This Row],[Etmaal temperatuur °C]]&lt;stookgrens[],stookgrens[]-_34_KNMI_Stations[[#This Row],[Etmaal temperatuur °C]],0),"")</f>
        <v>0</v>
      </c>
      <c r="O8555" s="89">
        <f>_34_KNMI_Stations[[#This Row],[graaddagen]]*_34_KNMI_Stations[[#This Row],[Gewogen factor]]</f>
        <v>0</v>
      </c>
      <c r="P8555" s="89" cm="1">
        <f t="array" ref="P8555">IF(ISNUMBER(_34_KNMI_Stations[[#This Row],[Etmaal temperatuur °C]]),IF(_34_KNMI_Stations[[#This Row],[Etmaal temperatuur °C]]&gt;stookgrens[],_34_KNMI_Stations[[#This Row],[Etmaal temperatuur °C]]-stookgrens[],0),"")</f>
        <v>3</v>
      </c>
    </row>
    <row r="8556" spans="1:16" x14ac:dyDescent="0.25">
      <c r="A8556">
        <v>319</v>
      </c>
      <c r="B8556" s="110">
        <v>45896</v>
      </c>
      <c r="C8556" s="89">
        <v>2.8</v>
      </c>
      <c r="D8556" s="89">
        <v>19.2</v>
      </c>
      <c r="E8556" s="96">
        <v>1183</v>
      </c>
      <c r="F8556" s="89">
        <v>-0.1</v>
      </c>
      <c r="G8556" s="89">
        <v>1007.5</v>
      </c>
      <c r="H8556">
        <v>0.7</v>
      </c>
      <c r="I8556" t="s">
        <v>21</v>
      </c>
      <c r="J8556">
        <v>0.8</v>
      </c>
      <c r="K8556">
        <v>8</v>
      </c>
      <c r="L8556">
        <v>2025</v>
      </c>
      <c r="M8556" t="s">
        <v>363</v>
      </c>
      <c r="N8556" s="89" cm="1">
        <f t="array" ref="N8556">IF(ISNUMBER(_34_KNMI_Stations[[#This Row],[Etmaal temperatuur °C]]),IF(_34_KNMI_Stations[[#This Row],[Etmaal temperatuur °C]]&lt;stookgrens[],stookgrens[]-_34_KNMI_Stations[[#This Row],[Etmaal temperatuur °C]],0),"")</f>
        <v>0</v>
      </c>
      <c r="O8556" s="89">
        <f>_34_KNMI_Stations[[#This Row],[graaddagen]]*_34_KNMI_Stations[[#This Row],[Gewogen factor]]</f>
        <v>0</v>
      </c>
      <c r="P8556" s="89" cm="1">
        <f t="array" ref="P8556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8557" spans="1:16" x14ac:dyDescent="0.25">
      <c r="A8557">
        <v>319</v>
      </c>
      <c r="B8557" s="110">
        <v>45897</v>
      </c>
      <c r="C8557" s="89">
        <v>3.8</v>
      </c>
      <c r="D8557" s="89">
        <v>18.7</v>
      </c>
      <c r="E8557" s="96">
        <v>1358</v>
      </c>
      <c r="F8557" s="89">
        <v>0.1</v>
      </c>
      <c r="G8557" s="89">
        <v>1003.8</v>
      </c>
      <c r="H8557">
        <v>0.65</v>
      </c>
      <c r="I8557" t="s">
        <v>21</v>
      </c>
      <c r="J8557">
        <v>0.8</v>
      </c>
      <c r="K8557">
        <v>8</v>
      </c>
      <c r="L8557">
        <v>2025</v>
      </c>
      <c r="M8557" t="s">
        <v>363</v>
      </c>
      <c r="N8557" s="89" cm="1">
        <f t="array" ref="N8557">IF(ISNUMBER(_34_KNMI_Stations[[#This Row],[Etmaal temperatuur °C]]),IF(_34_KNMI_Stations[[#This Row],[Etmaal temperatuur °C]]&lt;stookgrens[],stookgrens[]-_34_KNMI_Stations[[#This Row],[Etmaal temperatuur °C]],0),"")</f>
        <v>0</v>
      </c>
      <c r="O8557" s="89">
        <f>_34_KNMI_Stations[[#This Row],[graaddagen]]*_34_KNMI_Stations[[#This Row],[Gewogen factor]]</f>
        <v>0</v>
      </c>
      <c r="P8557" s="89" cm="1">
        <f t="array" ref="P8557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8558" spans="1:16" x14ac:dyDescent="0.25">
      <c r="A8558">
        <v>319</v>
      </c>
      <c r="B8558" s="110">
        <v>45898</v>
      </c>
      <c r="C8558" s="89">
        <v>4.4000000000000004</v>
      </c>
      <c r="D8558" s="89">
        <v>16.8</v>
      </c>
      <c r="E8558" s="96">
        <v>1080</v>
      </c>
      <c r="F8558" s="89">
        <v>3</v>
      </c>
      <c r="G8558" s="89">
        <v>1000</v>
      </c>
      <c r="H8558">
        <v>0.75</v>
      </c>
      <c r="I8558" t="s">
        <v>21</v>
      </c>
      <c r="J8558">
        <v>0.8</v>
      </c>
      <c r="K8558">
        <v>8</v>
      </c>
      <c r="L8558">
        <v>2025</v>
      </c>
      <c r="M8558" t="s">
        <v>363</v>
      </c>
      <c r="N8558" s="89" cm="1">
        <f t="array" ref="N8558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8558" s="89">
        <f>_34_KNMI_Stations[[#This Row],[graaddagen]]*_34_KNMI_Stations[[#This Row],[Gewogen factor]]</f>
        <v>0.95999999999999952</v>
      </c>
      <c r="P8558" s="89" cm="1">
        <f t="array" ref="P8558">IF(ISNUMBER(_34_KNMI_Stations[[#This Row],[Etmaal temperatuur °C]]),IF(_34_KNMI_Stations[[#This Row],[Etmaal temperatuur °C]]&gt;stookgrens[],_34_KNMI_Stations[[#This Row],[Etmaal temperatuur °C]]-stookgrens[],0),"")</f>
        <v>0</v>
      </c>
    </row>
    <row r="8559" spans="1:16" x14ac:dyDescent="0.25">
      <c r="A8559">
        <v>319</v>
      </c>
      <c r="B8559" s="110">
        <v>45899</v>
      </c>
      <c r="C8559" s="89">
        <v>4.9000000000000004</v>
      </c>
      <c r="D8559" s="89">
        <v>18.8</v>
      </c>
      <c r="E8559" s="96">
        <v>1263</v>
      </c>
      <c r="F8559" s="89">
        <v>0.2</v>
      </c>
      <c r="G8559" s="89">
        <v>1006.1</v>
      </c>
      <c r="H8559">
        <v>0.72</v>
      </c>
      <c r="I8559" t="s">
        <v>21</v>
      </c>
      <c r="J8559">
        <v>0.8</v>
      </c>
      <c r="K8559">
        <v>8</v>
      </c>
      <c r="L8559">
        <v>2025</v>
      </c>
      <c r="M8559" t="s">
        <v>363</v>
      </c>
      <c r="N8559" s="89" cm="1">
        <f t="array" ref="N8559">IF(ISNUMBER(_34_KNMI_Stations[[#This Row],[Etmaal temperatuur °C]]),IF(_34_KNMI_Stations[[#This Row],[Etmaal temperatuur °C]]&lt;stookgrens[],stookgrens[]-_34_KNMI_Stations[[#This Row],[Etmaal temperatuur °C]],0),"")</f>
        <v>0</v>
      </c>
      <c r="O8559" s="89">
        <f>_34_KNMI_Stations[[#This Row],[graaddagen]]*_34_KNMI_Stations[[#This Row],[Gewogen factor]]</f>
        <v>0</v>
      </c>
      <c r="P8559" s="89" cm="1">
        <f t="array" ref="P8559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8560" spans="1:16" x14ac:dyDescent="0.25">
      <c r="A8560">
        <v>319</v>
      </c>
      <c r="B8560" s="110">
        <v>45900</v>
      </c>
      <c r="C8560" s="89">
        <v>3.5</v>
      </c>
      <c r="D8560" s="89">
        <v>18.8</v>
      </c>
      <c r="E8560" s="96">
        <v>1031</v>
      </c>
      <c r="F8560" s="89">
        <v>1.3</v>
      </c>
      <c r="G8560" s="89">
        <v>1006.8</v>
      </c>
      <c r="H8560">
        <v>0.78</v>
      </c>
      <c r="I8560" t="s">
        <v>21</v>
      </c>
      <c r="J8560">
        <v>0.8</v>
      </c>
      <c r="K8560">
        <v>8</v>
      </c>
      <c r="L8560">
        <v>2025</v>
      </c>
      <c r="M8560" t="s">
        <v>363</v>
      </c>
      <c r="N8560" s="89" cm="1">
        <f t="array" ref="N8560">IF(ISNUMBER(_34_KNMI_Stations[[#This Row],[Etmaal temperatuur °C]]),IF(_34_KNMI_Stations[[#This Row],[Etmaal temperatuur °C]]&lt;stookgrens[],stookgrens[]-_34_KNMI_Stations[[#This Row],[Etmaal temperatuur °C]],0),"")</f>
        <v>0</v>
      </c>
      <c r="O8560" s="89">
        <f>_34_KNMI_Stations[[#This Row],[graaddagen]]*_34_KNMI_Stations[[#This Row],[Gewogen factor]]</f>
        <v>0</v>
      </c>
      <c r="P8560" s="89" cm="1">
        <f t="array" ref="P8560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8561" spans="1:16" x14ac:dyDescent="0.25">
      <c r="A8561">
        <v>319</v>
      </c>
      <c r="B8561" s="110">
        <v>45901</v>
      </c>
      <c r="C8561" s="89">
        <v>4.7</v>
      </c>
      <c r="D8561" s="89">
        <v>18.399999999999999</v>
      </c>
      <c r="E8561" s="96">
        <v>1790</v>
      </c>
      <c r="F8561" s="89">
        <v>0.5</v>
      </c>
      <c r="G8561" s="89">
        <v>1006.7</v>
      </c>
      <c r="H8561">
        <v>0.71</v>
      </c>
      <c r="I8561" t="s">
        <v>21</v>
      </c>
      <c r="J8561">
        <v>0.8</v>
      </c>
      <c r="K8561">
        <v>9</v>
      </c>
      <c r="L8561">
        <v>2025</v>
      </c>
      <c r="M8561" t="s">
        <v>364</v>
      </c>
      <c r="N8561" s="89" cm="1">
        <f t="array" ref="N8561">IF(ISNUMBER(_34_KNMI_Stations[[#This Row],[Etmaal temperatuur °C]]),IF(_34_KNMI_Stations[[#This Row],[Etmaal temperatuur °C]]&lt;stookgrens[],stookgrens[]-_34_KNMI_Stations[[#This Row],[Etmaal temperatuur °C]],0),"")</f>
        <v>0</v>
      </c>
      <c r="O8561" s="89">
        <f>_34_KNMI_Stations[[#This Row],[graaddagen]]*_34_KNMI_Stations[[#This Row],[Gewogen factor]]</f>
        <v>0</v>
      </c>
      <c r="P8561" s="89" cm="1">
        <f t="array" ref="P8561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8562" spans="1:16" x14ac:dyDescent="0.25">
      <c r="A8562">
        <v>319</v>
      </c>
      <c r="B8562" s="110">
        <v>45902</v>
      </c>
      <c r="C8562" s="89">
        <v>5.3</v>
      </c>
      <c r="D8562" s="89">
        <v>17.5</v>
      </c>
      <c r="E8562" s="96">
        <v>1563</v>
      </c>
      <c r="F8562" s="89">
        <v>-0.1</v>
      </c>
      <c r="G8562" s="89">
        <v>1006.9</v>
      </c>
      <c r="H8562">
        <v>0.73</v>
      </c>
      <c r="I8562" t="s">
        <v>21</v>
      </c>
      <c r="J8562">
        <v>0.8</v>
      </c>
      <c r="K8562">
        <v>9</v>
      </c>
      <c r="L8562">
        <v>2025</v>
      </c>
      <c r="M8562" t="s">
        <v>364</v>
      </c>
      <c r="N8562" s="89" cm="1">
        <f t="array" ref="N8562">IF(ISNUMBER(_34_KNMI_Stations[[#This Row],[Etmaal temperatuur °C]]),IF(_34_KNMI_Stations[[#This Row],[Etmaal temperatuur °C]]&lt;stookgrens[],stookgrens[]-_34_KNMI_Stations[[#This Row],[Etmaal temperatuur °C]],0),"")</f>
        <v>0.5</v>
      </c>
      <c r="O8562" s="89">
        <f>_34_KNMI_Stations[[#This Row],[graaddagen]]*_34_KNMI_Stations[[#This Row],[Gewogen factor]]</f>
        <v>0.4</v>
      </c>
      <c r="P8562" s="89" cm="1">
        <f t="array" ref="P8562">IF(ISNUMBER(_34_KNMI_Stations[[#This Row],[Etmaal temperatuur °C]]),IF(_34_KNMI_Stations[[#This Row],[Etmaal temperatuur °C]]&gt;stookgrens[],_34_KNMI_Stations[[#This Row],[Etmaal temperatuur °C]]-stookgrens[],0),"")</f>
        <v>0</v>
      </c>
    </row>
    <row r="8563" spans="1:16" x14ac:dyDescent="0.25">
      <c r="A8563">
        <v>319</v>
      </c>
      <c r="B8563" s="110">
        <v>45903</v>
      </c>
      <c r="C8563" s="89">
        <v>6.9</v>
      </c>
      <c r="D8563" s="89">
        <v>19.100000000000001</v>
      </c>
      <c r="E8563" s="96">
        <v>701</v>
      </c>
      <c r="F8563" s="89">
        <v>5</v>
      </c>
      <c r="G8563" s="89">
        <v>1003.7</v>
      </c>
      <c r="H8563">
        <v>0.81</v>
      </c>
      <c r="I8563" t="s">
        <v>21</v>
      </c>
      <c r="J8563">
        <v>0.8</v>
      </c>
      <c r="K8563">
        <v>9</v>
      </c>
      <c r="L8563">
        <v>2025</v>
      </c>
      <c r="M8563" t="s">
        <v>364</v>
      </c>
      <c r="N8563" s="89" cm="1">
        <f t="array" ref="N8563">IF(ISNUMBER(_34_KNMI_Stations[[#This Row],[Etmaal temperatuur °C]]),IF(_34_KNMI_Stations[[#This Row],[Etmaal temperatuur °C]]&lt;stookgrens[],stookgrens[]-_34_KNMI_Stations[[#This Row],[Etmaal temperatuur °C]],0),"")</f>
        <v>0</v>
      </c>
      <c r="O8563" s="89">
        <f>_34_KNMI_Stations[[#This Row],[graaddagen]]*_34_KNMI_Stations[[#This Row],[Gewogen factor]]</f>
        <v>0</v>
      </c>
      <c r="P8563" s="89" cm="1">
        <f t="array" ref="P8563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8564" spans="1:16" x14ac:dyDescent="0.25">
      <c r="A8564">
        <v>319</v>
      </c>
      <c r="B8564" s="110">
        <v>45904</v>
      </c>
      <c r="C8564" s="89">
        <v>5.6</v>
      </c>
      <c r="D8564" s="89">
        <v>17.5</v>
      </c>
      <c r="E8564" s="96">
        <v>1401</v>
      </c>
      <c r="F8564" s="89">
        <v>6.1</v>
      </c>
      <c r="G8564" s="89">
        <v>1010.2</v>
      </c>
      <c r="H8564">
        <v>0.77</v>
      </c>
      <c r="I8564" t="s">
        <v>21</v>
      </c>
      <c r="J8564">
        <v>0.8</v>
      </c>
      <c r="K8564">
        <v>9</v>
      </c>
      <c r="L8564">
        <v>2025</v>
      </c>
      <c r="M8564" t="s">
        <v>364</v>
      </c>
      <c r="N8564" s="89" cm="1">
        <f t="array" ref="N8564">IF(ISNUMBER(_34_KNMI_Stations[[#This Row],[Etmaal temperatuur °C]]),IF(_34_KNMI_Stations[[#This Row],[Etmaal temperatuur °C]]&lt;stookgrens[],stookgrens[]-_34_KNMI_Stations[[#This Row],[Etmaal temperatuur °C]],0),"")</f>
        <v>0.5</v>
      </c>
      <c r="O8564" s="89">
        <f>_34_KNMI_Stations[[#This Row],[graaddagen]]*_34_KNMI_Stations[[#This Row],[Gewogen factor]]</f>
        <v>0.4</v>
      </c>
      <c r="P8564" s="89" cm="1">
        <f t="array" ref="P8564">IF(ISNUMBER(_34_KNMI_Stations[[#This Row],[Etmaal temperatuur °C]]),IF(_34_KNMI_Stations[[#This Row],[Etmaal temperatuur °C]]&gt;stookgrens[],_34_KNMI_Stations[[#This Row],[Etmaal temperatuur °C]]-stookgrens[],0),"")</f>
        <v>0</v>
      </c>
    </row>
    <row r="8565" spans="1:16" x14ac:dyDescent="0.25">
      <c r="A8565">
        <v>319</v>
      </c>
      <c r="B8565" s="110">
        <v>45905</v>
      </c>
      <c r="C8565" s="89">
        <v>3.4</v>
      </c>
      <c r="D8565" s="89">
        <v>15.8</v>
      </c>
      <c r="E8565" s="96">
        <v>1766</v>
      </c>
      <c r="F8565" s="89">
        <v>-0.1</v>
      </c>
      <c r="G8565" s="89">
        <v>1020.5</v>
      </c>
      <c r="H8565">
        <v>0.78</v>
      </c>
      <c r="I8565" t="s">
        <v>21</v>
      </c>
      <c r="J8565">
        <v>0.8</v>
      </c>
      <c r="K8565">
        <v>9</v>
      </c>
      <c r="L8565">
        <v>2025</v>
      </c>
      <c r="M8565" t="s">
        <v>364</v>
      </c>
      <c r="N8565" s="89" cm="1">
        <f t="array" ref="N8565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8565" s="89">
        <f>_34_KNMI_Stations[[#This Row],[graaddagen]]*_34_KNMI_Stations[[#This Row],[Gewogen factor]]</f>
        <v>1.7599999999999996</v>
      </c>
      <c r="P8565" s="89" cm="1">
        <f t="array" ref="P8565">IF(ISNUMBER(_34_KNMI_Stations[[#This Row],[Etmaal temperatuur °C]]),IF(_34_KNMI_Stations[[#This Row],[Etmaal temperatuur °C]]&gt;stookgrens[],_34_KNMI_Stations[[#This Row],[Etmaal temperatuur °C]]-stookgrens[],0),"")</f>
        <v>0</v>
      </c>
    </row>
    <row r="8566" spans="1:16" x14ac:dyDescent="0.25">
      <c r="A8566">
        <v>319</v>
      </c>
      <c r="B8566" s="110">
        <v>45906</v>
      </c>
      <c r="C8566" s="89">
        <v>2.4</v>
      </c>
      <c r="D8566" s="89">
        <v>17.399999999999999</v>
      </c>
      <c r="E8566" s="96">
        <v>1642</v>
      </c>
      <c r="F8566" s="89">
        <v>0</v>
      </c>
      <c r="G8566" s="89">
        <v>1020.7</v>
      </c>
      <c r="H8566">
        <v>0.67</v>
      </c>
      <c r="I8566" t="s">
        <v>21</v>
      </c>
      <c r="J8566">
        <v>0.8</v>
      </c>
      <c r="K8566">
        <v>9</v>
      </c>
      <c r="L8566">
        <v>2025</v>
      </c>
      <c r="M8566" t="s">
        <v>364</v>
      </c>
      <c r="N8566" s="89" cm="1">
        <f t="array" ref="N8566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8566" s="89">
        <f>_34_KNMI_Stations[[#This Row],[graaddagen]]*_34_KNMI_Stations[[#This Row],[Gewogen factor]]</f>
        <v>0.48000000000000115</v>
      </c>
      <c r="P8566" s="89" cm="1">
        <f t="array" ref="P8566">IF(ISNUMBER(_34_KNMI_Stations[[#This Row],[Etmaal temperatuur °C]]),IF(_34_KNMI_Stations[[#This Row],[Etmaal temperatuur °C]]&gt;stookgrens[],_34_KNMI_Stations[[#This Row],[Etmaal temperatuur °C]]-stookgrens[],0),"")</f>
        <v>0</v>
      </c>
    </row>
    <row r="8567" spans="1:16" x14ac:dyDescent="0.25">
      <c r="A8567">
        <v>319</v>
      </c>
      <c r="B8567" s="110">
        <v>45907</v>
      </c>
      <c r="C8567" s="89">
        <v>3.3</v>
      </c>
      <c r="D8567" s="89">
        <v>21.9</v>
      </c>
      <c r="E8567" s="96">
        <v>1864</v>
      </c>
      <c r="F8567" s="89">
        <v>-0.1</v>
      </c>
      <c r="G8567" s="89">
        <v>1012.6</v>
      </c>
      <c r="H8567">
        <v>0.61</v>
      </c>
      <c r="I8567" t="s">
        <v>21</v>
      </c>
      <c r="J8567">
        <v>0.8</v>
      </c>
      <c r="K8567">
        <v>9</v>
      </c>
      <c r="L8567">
        <v>2025</v>
      </c>
      <c r="M8567" t="s">
        <v>364</v>
      </c>
      <c r="N8567" s="89" cm="1">
        <f t="array" ref="N8567">IF(ISNUMBER(_34_KNMI_Stations[[#This Row],[Etmaal temperatuur °C]]),IF(_34_KNMI_Stations[[#This Row],[Etmaal temperatuur °C]]&lt;stookgrens[],stookgrens[]-_34_KNMI_Stations[[#This Row],[Etmaal temperatuur °C]],0),"")</f>
        <v>0</v>
      </c>
      <c r="O8567" s="89">
        <f>_34_KNMI_Stations[[#This Row],[graaddagen]]*_34_KNMI_Stations[[#This Row],[Gewogen factor]]</f>
        <v>0</v>
      </c>
      <c r="P8567" s="89" cm="1">
        <f t="array" ref="P8567">IF(ISNUMBER(_34_KNMI_Stations[[#This Row],[Etmaal temperatuur °C]]),IF(_34_KNMI_Stations[[#This Row],[Etmaal temperatuur °C]]&gt;stookgrens[],_34_KNMI_Stations[[#This Row],[Etmaal temperatuur °C]]-stookgrens[],0),"")</f>
        <v>3.8999999999999986</v>
      </c>
    </row>
    <row r="8568" spans="1:16" x14ac:dyDescent="0.25">
      <c r="A8568">
        <v>319</v>
      </c>
      <c r="B8568" s="110">
        <v>45908</v>
      </c>
      <c r="C8568" s="89">
        <v>3.1</v>
      </c>
      <c r="D8568" s="89">
        <v>18.600000000000001</v>
      </c>
      <c r="E8568" s="96">
        <v>1097</v>
      </c>
      <c r="F8568" s="89">
        <v>0</v>
      </c>
      <c r="G8568" s="89">
        <v>1017</v>
      </c>
      <c r="H8568">
        <v>0.74</v>
      </c>
      <c r="I8568" t="s">
        <v>21</v>
      </c>
      <c r="J8568">
        <v>0.8</v>
      </c>
      <c r="K8568">
        <v>9</v>
      </c>
      <c r="L8568">
        <v>2025</v>
      </c>
      <c r="M8568" t="s">
        <v>365</v>
      </c>
      <c r="N8568" s="89" cm="1">
        <f t="array" ref="N8568">IF(ISNUMBER(_34_KNMI_Stations[[#This Row],[Etmaal temperatuur °C]]),IF(_34_KNMI_Stations[[#This Row],[Etmaal temperatuur °C]]&lt;stookgrens[],stookgrens[]-_34_KNMI_Stations[[#This Row],[Etmaal temperatuur °C]],0),"")</f>
        <v>0</v>
      </c>
      <c r="O8568" s="89">
        <f>_34_KNMI_Stations[[#This Row],[graaddagen]]*_34_KNMI_Stations[[#This Row],[Gewogen factor]]</f>
        <v>0</v>
      </c>
      <c r="P8568" s="89" cm="1">
        <f t="array" ref="P8568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8569" spans="1:16" x14ac:dyDescent="0.25">
      <c r="A8569">
        <v>319</v>
      </c>
      <c r="B8569" s="110">
        <v>45909</v>
      </c>
      <c r="C8569" s="89">
        <v>1.9</v>
      </c>
      <c r="D8569" s="89">
        <v>15.6</v>
      </c>
      <c r="E8569" s="96">
        <v>1322</v>
      </c>
      <c r="F8569" s="89">
        <v>0</v>
      </c>
      <c r="G8569" s="89">
        <v>1015.8</v>
      </c>
      <c r="H8569">
        <v>0.78</v>
      </c>
      <c r="I8569" t="s">
        <v>21</v>
      </c>
      <c r="J8569">
        <v>0.8</v>
      </c>
      <c r="K8569">
        <v>9</v>
      </c>
      <c r="L8569">
        <v>2025</v>
      </c>
      <c r="M8569" t="s">
        <v>365</v>
      </c>
      <c r="N8569" s="89" cm="1">
        <f t="array" ref="N8569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8569" s="89">
        <f>_34_KNMI_Stations[[#This Row],[graaddagen]]*_34_KNMI_Stations[[#This Row],[Gewogen factor]]</f>
        <v>1.9200000000000004</v>
      </c>
      <c r="P8569" s="89" cm="1">
        <f t="array" ref="P8569">IF(ISNUMBER(_34_KNMI_Stations[[#This Row],[Etmaal temperatuur °C]]),IF(_34_KNMI_Stations[[#This Row],[Etmaal temperatuur °C]]&gt;stookgrens[],_34_KNMI_Stations[[#This Row],[Etmaal temperatuur °C]]-stookgrens[],0),"")</f>
        <v>0</v>
      </c>
    </row>
    <row r="8570" spans="1:16" x14ac:dyDescent="0.25">
      <c r="A8570">
        <v>319</v>
      </c>
      <c r="B8570" s="110">
        <v>45910</v>
      </c>
      <c r="C8570" s="89">
        <v>3.3</v>
      </c>
      <c r="D8570" s="89">
        <v>16.600000000000001</v>
      </c>
      <c r="E8570" s="96">
        <v>968</v>
      </c>
      <c r="F8570" s="89">
        <v>1.2</v>
      </c>
      <c r="G8570" s="89">
        <v>1006.4</v>
      </c>
      <c r="H8570">
        <v>0.75</v>
      </c>
      <c r="I8570" t="s">
        <v>21</v>
      </c>
      <c r="J8570">
        <v>0.8</v>
      </c>
      <c r="K8570">
        <v>9</v>
      </c>
      <c r="L8570">
        <v>2025</v>
      </c>
      <c r="M8570" t="s">
        <v>365</v>
      </c>
      <c r="N8570" s="89" cm="1">
        <f t="array" ref="N8570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8570" s="89">
        <f>_34_KNMI_Stations[[#This Row],[graaddagen]]*_34_KNMI_Stations[[#This Row],[Gewogen factor]]</f>
        <v>1.119999999999999</v>
      </c>
      <c r="P8570" s="89" cm="1">
        <f t="array" ref="P8570">IF(ISNUMBER(_34_KNMI_Stations[[#This Row],[Etmaal temperatuur °C]]),IF(_34_KNMI_Stations[[#This Row],[Etmaal temperatuur °C]]&gt;stookgrens[],_34_KNMI_Stations[[#This Row],[Etmaal temperatuur °C]]-stookgrens[],0),"")</f>
        <v>0</v>
      </c>
    </row>
    <row r="8571" spans="1:16" x14ac:dyDescent="0.25">
      <c r="A8571">
        <v>319</v>
      </c>
      <c r="B8571" s="110">
        <v>45911</v>
      </c>
      <c r="C8571" s="89">
        <v>6.3</v>
      </c>
      <c r="D8571" s="89">
        <v>15.4</v>
      </c>
      <c r="E8571" s="96">
        <v>1016</v>
      </c>
      <c r="F8571" s="89">
        <v>2.7</v>
      </c>
      <c r="G8571" s="89">
        <v>1005.8</v>
      </c>
      <c r="H8571">
        <v>0.79</v>
      </c>
      <c r="I8571" t="s">
        <v>21</v>
      </c>
      <c r="J8571">
        <v>0.8</v>
      </c>
      <c r="K8571">
        <v>9</v>
      </c>
      <c r="L8571">
        <v>2025</v>
      </c>
      <c r="M8571" t="s">
        <v>365</v>
      </c>
      <c r="N8571" s="89" cm="1">
        <f t="array" ref="N8571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8571" s="89">
        <f>_34_KNMI_Stations[[#This Row],[graaddagen]]*_34_KNMI_Stations[[#This Row],[Gewogen factor]]</f>
        <v>2.0799999999999996</v>
      </c>
      <c r="P8571" s="89" cm="1">
        <f t="array" ref="P8571">IF(ISNUMBER(_34_KNMI_Stations[[#This Row],[Etmaal temperatuur °C]]),IF(_34_KNMI_Stations[[#This Row],[Etmaal temperatuur °C]]&gt;stookgrens[],_34_KNMI_Stations[[#This Row],[Etmaal temperatuur °C]]-stookgrens[],0),"")</f>
        <v>0</v>
      </c>
    </row>
    <row r="8572" spans="1:16" x14ac:dyDescent="0.25">
      <c r="A8572">
        <v>319</v>
      </c>
      <c r="B8572" s="110">
        <v>45912</v>
      </c>
      <c r="C8572" s="89">
        <v>6.2</v>
      </c>
      <c r="D8572" s="89">
        <v>14.6</v>
      </c>
      <c r="E8572" s="96">
        <v>1479</v>
      </c>
      <c r="F8572" s="89">
        <v>1.2</v>
      </c>
      <c r="G8572" s="89">
        <v>1013.3</v>
      </c>
      <c r="H8572">
        <v>0.77</v>
      </c>
      <c r="I8572" t="s">
        <v>21</v>
      </c>
      <c r="J8572">
        <v>0.8</v>
      </c>
      <c r="K8572">
        <v>9</v>
      </c>
      <c r="L8572">
        <v>2025</v>
      </c>
      <c r="M8572" t="s">
        <v>365</v>
      </c>
      <c r="N8572" s="89" cm="1">
        <f t="array" ref="N8572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8572" s="89">
        <f>_34_KNMI_Stations[[#This Row],[graaddagen]]*_34_KNMI_Stations[[#This Row],[Gewogen factor]]</f>
        <v>2.7200000000000006</v>
      </c>
      <c r="P8572" s="89" cm="1">
        <f t="array" ref="P8572">IF(ISNUMBER(_34_KNMI_Stations[[#This Row],[Etmaal temperatuur °C]]),IF(_34_KNMI_Stations[[#This Row],[Etmaal temperatuur °C]]&gt;stookgrens[],_34_KNMI_Stations[[#This Row],[Etmaal temperatuur °C]]-stookgrens[],0),"")</f>
        <v>0</v>
      </c>
    </row>
    <row r="8573" spans="1:16" x14ac:dyDescent="0.25">
      <c r="A8573">
        <v>319</v>
      </c>
      <c r="B8573" s="110">
        <v>45913</v>
      </c>
      <c r="C8573" s="89">
        <v>4.8</v>
      </c>
      <c r="D8573" s="89">
        <v>14</v>
      </c>
      <c r="E8573" s="96">
        <v>1051</v>
      </c>
      <c r="F8573" s="89">
        <v>8</v>
      </c>
      <c r="G8573" s="89">
        <v>1012</v>
      </c>
      <c r="H8573">
        <v>0.84</v>
      </c>
      <c r="I8573" t="s">
        <v>21</v>
      </c>
      <c r="J8573">
        <v>0.8</v>
      </c>
      <c r="K8573">
        <v>9</v>
      </c>
      <c r="L8573">
        <v>2025</v>
      </c>
      <c r="M8573" t="s">
        <v>365</v>
      </c>
      <c r="N8573" s="89" cm="1">
        <f t="array" ref="N8573">IF(ISNUMBER(_34_KNMI_Stations[[#This Row],[Etmaal temperatuur °C]]),IF(_34_KNMI_Stations[[#This Row],[Etmaal temperatuur °C]]&lt;stookgrens[],stookgrens[]-_34_KNMI_Stations[[#This Row],[Etmaal temperatuur °C]],0),"")</f>
        <v>4</v>
      </c>
      <c r="O8573" s="89">
        <f>_34_KNMI_Stations[[#This Row],[graaddagen]]*_34_KNMI_Stations[[#This Row],[Gewogen factor]]</f>
        <v>3.2</v>
      </c>
      <c r="P8573" s="89" cm="1">
        <f t="array" ref="P8573">IF(ISNUMBER(_34_KNMI_Stations[[#This Row],[Etmaal temperatuur °C]]),IF(_34_KNMI_Stations[[#This Row],[Etmaal temperatuur °C]]&gt;stookgrens[],_34_KNMI_Stations[[#This Row],[Etmaal temperatuur °C]]-stookgrens[],0),"")</f>
        <v>0</v>
      </c>
    </row>
    <row r="8574" spans="1:16" x14ac:dyDescent="0.25">
      <c r="A8574">
        <v>319</v>
      </c>
      <c r="B8574" s="110">
        <v>45914</v>
      </c>
      <c r="C8574" s="89">
        <v>4.5</v>
      </c>
      <c r="D8574" s="89">
        <v>15.7</v>
      </c>
      <c r="E8574" s="96">
        <v>1245</v>
      </c>
      <c r="F8574" s="89">
        <v>11</v>
      </c>
      <c r="G8574" s="89">
        <v>1011.2</v>
      </c>
      <c r="H8574">
        <v>0.82</v>
      </c>
      <c r="I8574" t="s">
        <v>21</v>
      </c>
      <c r="J8574">
        <v>0.8</v>
      </c>
      <c r="K8574">
        <v>9</v>
      </c>
      <c r="L8574">
        <v>2025</v>
      </c>
      <c r="M8574" t="s">
        <v>365</v>
      </c>
      <c r="N8574" s="89" cm="1">
        <f t="array" ref="N8574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8574" s="89">
        <f>_34_KNMI_Stations[[#This Row],[graaddagen]]*_34_KNMI_Stations[[#This Row],[Gewogen factor]]</f>
        <v>1.8400000000000007</v>
      </c>
      <c r="P8574" s="89" cm="1">
        <f t="array" ref="P8574">IF(ISNUMBER(_34_KNMI_Stations[[#This Row],[Etmaal temperatuur °C]]),IF(_34_KNMI_Stations[[#This Row],[Etmaal temperatuur °C]]&gt;stookgrens[],_34_KNMI_Stations[[#This Row],[Etmaal temperatuur °C]]-stookgrens[],0),"")</f>
        <v>0</v>
      </c>
    </row>
    <row r="8575" spans="1:16" x14ac:dyDescent="0.25">
      <c r="A8575">
        <v>319</v>
      </c>
      <c r="B8575" s="110">
        <v>45915</v>
      </c>
      <c r="C8575" s="89">
        <v>9.6999999999999993</v>
      </c>
      <c r="D8575" s="89">
        <v>16.600000000000001</v>
      </c>
      <c r="E8575" s="96">
        <v>1383</v>
      </c>
      <c r="F8575" s="89">
        <v>1.3</v>
      </c>
      <c r="G8575" s="89">
        <v>1008.3</v>
      </c>
      <c r="H8575">
        <v>0.75</v>
      </c>
      <c r="I8575" t="s">
        <v>21</v>
      </c>
      <c r="J8575">
        <v>0.8</v>
      </c>
      <c r="K8575">
        <v>9</v>
      </c>
      <c r="L8575">
        <v>2025</v>
      </c>
      <c r="M8575" t="s">
        <v>366</v>
      </c>
      <c r="N8575" s="89" cm="1">
        <f t="array" ref="N8575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8575" s="89">
        <f>_34_KNMI_Stations[[#This Row],[graaddagen]]*_34_KNMI_Stations[[#This Row],[Gewogen factor]]</f>
        <v>1.119999999999999</v>
      </c>
      <c r="P8575" s="89" cm="1">
        <f t="array" ref="P8575">IF(ISNUMBER(_34_KNMI_Stations[[#This Row],[Etmaal temperatuur °C]]),IF(_34_KNMI_Stations[[#This Row],[Etmaal temperatuur °C]]&gt;stookgrens[],_34_KNMI_Stations[[#This Row],[Etmaal temperatuur °C]]-stookgrens[],0),"")</f>
        <v>0</v>
      </c>
    </row>
    <row r="8576" spans="1:16" x14ac:dyDescent="0.25">
      <c r="A8576">
        <v>319</v>
      </c>
      <c r="B8576" s="110">
        <v>45916</v>
      </c>
      <c r="C8576" s="89">
        <v>7</v>
      </c>
      <c r="D8576" s="89">
        <v>15.4</v>
      </c>
      <c r="E8576" s="96">
        <v>1223</v>
      </c>
      <c r="F8576" s="89">
        <v>-0.1</v>
      </c>
      <c r="G8576" s="89">
        <v>1017.1</v>
      </c>
      <c r="H8576">
        <v>0.72</v>
      </c>
      <c r="I8576" t="s">
        <v>21</v>
      </c>
      <c r="J8576">
        <v>0.8</v>
      </c>
      <c r="K8576">
        <v>9</v>
      </c>
      <c r="L8576">
        <v>2025</v>
      </c>
      <c r="M8576" t="s">
        <v>366</v>
      </c>
      <c r="N8576" s="89" cm="1">
        <f t="array" ref="N8576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8576" s="89">
        <f>_34_KNMI_Stations[[#This Row],[graaddagen]]*_34_KNMI_Stations[[#This Row],[Gewogen factor]]</f>
        <v>2.0799999999999996</v>
      </c>
      <c r="P8576" s="89" cm="1">
        <f t="array" ref="P8576">IF(ISNUMBER(_34_KNMI_Stations[[#This Row],[Etmaal temperatuur °C]]),IF(_34_KNMI_Stations[[#This Row],[Etmaal temperatuur °C]]&gt;stookgrens[],_34_KNMI_Stations[[#This Row],[Etmaal temperatuur °C]]-stookgrens[],0),"")</f>
        <v>0</v>
      </c>
    </row>
    <row r="8577" spans="1:16" x14ac:dyDescent="0.25">
      <c r="A8577">
        <v>319</v>
      </c>
      <c r="B8577" s="110">
        <v>45917</v>
      </c>
      <c r="C8577" s="89">
        <v>5.9</v>
      </c>
      <c r="D8577" s="89">
        <v>16.3</v>
      </c>
      <c r="E8577" s="96">
        <v>613</v>
      </c>
      <c r="F8577" s="89">
        <v>0.4</v>
      </c>
      <c r="G8577" s="89">
        <v>1019.7</v>
      </c>
      <c r="H8577">
        <v>0.79</v>
      </c>
      <c r="I8577" t="s">
        <v>21</v>
      </c>
      <c r="J8577">
        <v>0.8</v>
      </c>
      <c r="K8577">
        <v>9</v>
      </c>
      <c r="L8577">
        <v>2025</v>
      </c>
      <c r="M8577" t="s">
        <v>366</v>
      </c>
      <c r="N8577" s="89" cm="1">
        <f t="array" ref="N8577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8577" s="89">
        <f>_34_KNMI_Stations[[#This Row],[graaddagen]]*_34_KNMI_Stations[[#This Row],[Gewogen factor]]</f>
        <v>1.3599999999999994</v>
      </c>
      <c r="P8577" s="89" cm="1">
        <f t="array" ref="P8577">IF(ISNUMBER(_34_KNMI_Stations[[#This Row],[Etmaal temperatuur °C]]),IF(_34_KNMI_Stations[[#This Row],[Etmaal temperatuur °C]]&gt;stookgrens[],_34_KNMI_Stations[[#This Row],[Etmaal temperatuur °C]]-stookgrens[],0),"")</f>
        <v>0</v>
      </c>
    </row>
    <row r="8578" spans="1:16" x14ac:dyDescent="0.25">
      <c r="A8578">
        <v>319</v>
      </c>
      <c r="B8578" s="110">
        <v>45918</v>
      </c>
      <c r="C8578" s="89">
        <v>5.5</v>
      </c>
      <c r="D8578" s="89">
        <v>19</v>
      </c>
      <c r="E8578" s="96">
        <v>672</v>
      </c>
      <c r="F8578" s="89">
        <v>-0.1</v>
      </c>
      <c r="G8578" s="89">
        <v>1021.6</v>
      </c>
      <c r="H8578">
        <v>0.79</v>
      </c>
      <c r="I8578" t="s">
        <v>21</v>
      </c>
      <c r="J8578">
        <v>0.8</v>
      </c>
      <c r="K8578">
        <v>9</v>
      </c>
      <c r="L8578">
        <v>2025</v>
      </c>
      <c r="M8578" t="s">
        <v>366</v>
      </c>
      <c r="N8578" s="89" cm="1">
        <f t="array" ref="N8578">IF(ISNUMBER(_34_KNMI_Stations[[#This Row],[Etmaal temperatuur °C]]),IF(_34_KNMI_Stations[[#This Row],[Etmaal temperatuur °C]]&lt;stookgrens[],stookgrens[]-_34_KNMI_Stations[[#This Row],[Etmaal temperatuur °C]],0),"")</f>
        <v>0</v>
      </c>
      <c r="O8578" s="89">
        <f>_34_KNMI_Stations[[#This Row],[graaddagen]]*_34_KNMI_Stations[[#This Row],[Gewogen factor]]</f>
        <v>0</v>
      </c>
      <c r="P8578" s="89" cm="1">
        <f t="array" ref="P8578">IF(ISNUMBER(_34_KNMI_Stations[[#This Row],[Etmaal temperatuur °C]]),IF(_34_KNMI_Stations[[#This Row],[Etmaal temperatuur °C]]&gt;stookgrens[],_34_KNMI_Stations[[#This Row],[Etmaal temperatuur °C]]-stookgrens[],0),"")</f>
        <v>1</v>
      </c>
    </row>
    <row r="8579" spans="1:16" x14ac:dyDescent="0.25">
      <c r="A8579">
        <v>319</v>
      </c>
      <c r="B8579" s="110">
        <v>45919</v>
      </c>
      <c r="C8579" s="89">
        <v>2.4</v>
      </c>
      <c r="D8579" s="89">
        <v>20.3</v>
      </c>
      <c r="E8579" s="96">
        <v>1419</v>
      </c>
      <c r="F8579" s="89">
        <v>0</v>
      </c>
      <c r="G8579" s="89">
        <v>1019.6</v>
      </c>
      <c r="H8579">
        <v>0.69</v>
      </c>
      <c r="I8579" t="s">
        <v>21</v>
      </c>
      <c r="J8579">
        <v>0.8</v>
      </c>
      <c r="K8579">
        <v>9</v>
      </c>
      <c r="L8579">
        <v>2025</v>
      </c>
      <c r="M8579" t="s">
        <v>366</v>
      </c>
      <c r="N8579" s="89" cm="1">
        <f t="array" ref="N8579">IF(ISNUMBER(_34_KNMI_Stations[[#This Row],[Etmaal temperatuur °C]]),IF(_34_KNMI_Stations[[#This Row],[Etmaal temperatuur °C]]&lt;stookgrens[],stookgrens[]-_34_KNMI_Stations[[#This Row],[Etmaal temperatuur °C]],0),"")</f>
        <v>0</v>
      </c>
      <c r="O8579" s="89">
        <f>_34_KNMI_Stations[[#This Row],[graaddagen]]*_34_KNMI_Stations[[#This Row],[Gewogen factor]]</f>
        <v>0</v>
      </c>
      <c r="P8579" s="89" cm="1">
        <f t="array" ref="P8579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8580" spans="1:16" x14ac:dyDescent="0.25">
      <c r="A8580">
        <v>319</v>
      </c>
      <c r="B8580" s="110">
        <v>45920</v>
      </c>
      <c r="C8580" s="89">
        <v>4.3</v>
      </c>
      <c r="D8580" s="89">
        <v>20</v>
      </c>
      <c r="E8580" s="96">
        <v>559</v>
      </c>
      <c r="F8580" s="89">
        <v>4.9000000000000004</v>
      </c>
      <c r="G8580" s="89">
        <v>1012.1</v>
      </c>
      <c r="H8580">
        <v>0.79</v>
      </c>
      <c r="I8580" t="s">
        <v>21</v>
      </c>
      <c r="J8580">
        <v>0.8</v>
      </c>
      <c r="K8580">
        <v>9</v>
      </c>
      <c r="L8580">
        <v>2025</v>
      </c>
      <c r="M8580" t="s">
        <v>366</v>
      </c>
      <c r="N8580" s="89" cm="1">
        <f t="array" ref="N8580">IF(ISNUMBER(_34_KNMI_Stations[[#This Row],[Etmaal temperatuur °C]]),IF(_34_KNMI_Stations[[#This Row],[Etmaal temperatuur °C]]&lt;stookgrens[],stookgrens[]-_34_KNMI_Stations[[#This Row],[Etmaal temperatuur °C]],0),"")</f>
        <v>0</v>
      </c>
      <c r="O8580" s="89">
        <f>_34_KNMI_Stations[[#This Row],[graaddagen]]*_34_KNMI_Stations[[#This Row],[Gewogen factor]]</f>
        <v>0</v>
      </c>
      <c r="P8580" s="89" cm="1">
        <f t="array" ref="P8580">IF(ISNUMBER(_34_KNMI_Stations[[#This Row],[Etmaal temperatuur °C]]),IF(_34_KNMI_Stations[[#This Row],[Etmaal temperatuur °C]]&gt;stookgrens[],_34_KNMI_Stations[[#This Row],[Etmaal temperatuur °C]]-stookgrens[],0),"")</f>
        <v>2</v>
      </c>
    </row>
    <row r="8581" spans="1:16" x14ac:dyDescent="0.25">
      <c r="A8581">
        <v>319</v>
      </c>
      <c r="B8581" s="110">
        <v>45921</v>
      </c>
      <c r="C8581" s="89">
        <v>4.8</v>
      </c>
      <c r="D8581" s="89">
        <v>13.4</v>
      </c>
      <c r="E8581" s="96">
        <v>724</v>
      </c>
      <c r="F8581" s="89">
        <v>1.7</v>
      </c>
      <c r="G8581" s="89">
        <v>1016.5</v>
      </c>
      <c r="H8581">
        <v>0.8</v>
      </c>
      <c r="I8581" t="s">
        <v>21</v>
      </c>
      <c r="J8581">
        <v>0.8</v>
      </c>
      <c r="K8581">
        <v>9</v>
      </c>
      <c r="L8581">
        <v>2025</v>
      </c>
      <c r="M8581" t="s">
        <v>366</v>
      </c>
      <c r="N8581" s="89" cm="1">
        <f t="array" ref="N8581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8581" s="89">
        <f>_34_KNMI_Stations[[#This Row],[graaddagen]]*_34_KNMI_Stations[[#This Row],[Gewogen factor]]</f>
        <v>3.6799999999999997</v>
      </c>
      <c r="P8581" s="89" cm="1">
        <f t="array" ref="P8581">IF(ISNUMBER(_34_KNMI_Stations[[#This Row],[Etmaal temperatuur °C]]),IF(_34_KNMI_Stations[[#This Row],[Etmaal temperatuur °C]]&gt;stookgrens[],_34_KNMI_Stations[[#This Row],[Etmaal temperatuur °C]]-stookgrens[],0),"")</f>
        <v>0</v>
      </c>
    </row>
    <row r="8582" spans="1:16" x14ac:dyDescent="0.25">
      <c r="A8582">
        <v>319</v>
      </c>
      <c r="B8582" s="110">
        <v>45922</v>
      </c>
      <c r="C8582" s="89">
        <v>4.8</v>
      </c>
      <c r="D8582" s="89">
        <v>12.1</v>
      </c>
      <c r="E8582" s="96">
        <v>1318</v>
      </c>
      <c r="F8582" s="89">
        <v>-0.1</v>
      </c>
      <c r="G8582" s="89">
        <v>1023.6</v>
      </c>
      <c r="H8582">
        <v>0.74</v>
      </c>
      <c r="I8582" t="s">
        <v>21</v>
      </c>
      <c r="J8582">
        <v>0.8</v>
      </c>
      <c r="K8582">
        <v>9</v>
      </c>
      <c r="L8582">
        <v>2025</v>
      </c>
      <c r="M8582" t="s">
        <v>367</v>
      </c>
      <c r="N8582" s="89" cm="1">
        <f t="array" ref="N8582">IF(ISNUMBER(_34_KNMI_Stations[[#This Row],[Etmaal temperatuur °C]]),IF(_34_KNMI_Stations[[#This Row],[Etmaal temperatuur °C]]&lt;stookgrens[],stookgrens[]-_34_KNMI_Stations[[#This Row],[Etmaal temperatuur °C]],0),"")</f>
        <v>5.9</v>
      </c>
      <c r="O8582" s="89">
        <f>_34_KNMI_Stations[[#This Row],[graaddagen]]*_34_KNMI_Stations[[#This Row],[Gewogen factor]]</f>
        <v>4.7200000000000006</v>
      </c>
      <c r="P8582" s="89" cm="1">
        <f t="array" ref="P8582">IF(ISNUMBER(_34_KNMI_Stations[[#This Row],[Etmaal temperatuur °C]]),IF(_34_KNMI_Stations[[#This Row],[Etmaal temperatuur °C]]&gt;stookgrens[],_34_KNMI_Stations[[#This Row],[Etmaal temperatuur °C]]-stookgrens[],0),"")</f>
        <v>0</v>
      </c>
    </row>
    <row r="8583" spans="1:16" x14ac:dyDescent="0.25">
      <c r="A8583">
        <v>319</v>
      </c>
      <c r="B8583" s="110">
        <v>45923</v>
      </c>
      <c r="C8583" s="89">
        <v>4.3</v>
      </c>
      <c r="D8583" s="89">
        <v>13.1</v>
      </c>
      <c r="E8583" s="96">
        <v>1320</v>
      </c>
      <c r="F8583" s="89">
        <v>0</v>
      </c>
      <c r="G8583" s="89">
        <v>1025.3</v>
      </c>
      <c r="H8583">
        <v>0.76</v>
      </c>
      <c r="I8583" t="s">
        <v>21</v>
      </c>
      <c r="J8583">
        <v>0.8</v>
      </c>
      <c r="K8583">
        <v>9</v>
      </c>
      <c r="L8583">
        <v>2025</v>
      </c>
      <c r="M8583" t="s">
        <v>367</v>
      </c>
      <c r="N8583" s="89" cm="1">
        <f t="array" ref="N8583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8583" s="89">
        <f>_34_KNMI_Stations[[#This Row],[graaddagen]]*_34_KNMI_Stations[[#This Row],[Gewogen factor]]</f>
        <v>3.9200000000000004</v>
      </c>
      <c r="P8583" s="89" cm="1">
        <f t="array" ref="P8583">IF(ISNUMBER(_34_KNMI_Stations[[#This Row],[Etmaal temperatuur °C]]),IF(_34_KNMI_Stations[[#This Row],[Etmaal temperatuur °C]]&gt;stookgrens[],_34_KNMI_Stations[[#This Row],[Etmaal temperatuur °C]]-stookgrens[],0),"")</f>
        <v>0</v>
      </c>
    </row>
    <row r="8584" spans="1:16" x14ac:dyDescent="0.25">
      <c r="A8584">
        <v>319</v>
      </c>
      <c r="B8584" s="110">
        <v>45924</v>
      </c>
      <c r="C8584" s="89">
        <v>5.4</v>
      </c>
      <c r="D8584" s="89">
        <v>11.7</v>
      </c>
      <c r="E8584" s="96">
        <v>1010</v>
      </c>
      <c r="F8584" s="89">
        <v>0</v>
      </c>
      <c r="G8584" s="89">
        <v>1024.4000000000001</v>
      </c>
      <c r="H8584">
        <v>0.71</v>
      </c>
      <c r="I8584" t="s">
        <v>21</v>
      </c>
      <c r="J8584">
        <v>0.8</v>
      </c>
      <c r="K8584">
        <v>9</v>
      </c>
      <c r="L8584">
        <v>2025</v>
      </c>
      <c r="M8584" t="s">
        <v>367</v>
      </c>
      <c r="N8584" s="89" cm="1">
        <f t="array" ref="N8584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8584" s="89">
        <f>_34_KNMI_Stations[[#This Row],[graaddagen]]*_34_KNMI_Stations[[#This Row],[Gewogen factor]]</f>
        <v>5.0400000000000009</v>
      </c>
      <c r="P8584" s="89" cm="1">
        <f t="array" ref="P8584">IF(ISNUMBER(_34_KNMI_Stations[[#This Row],[Etmaal temperatuur °C]]),IF(_34_KNMI_Stations[[#This Row],[Etmaal temperatuur °C]]&gt;stookgrens[],_34_KNMI_Stations[[#This Row],[Etmaal temperatuur °C]]-stookgrens[],0),"")</f>
        <v>0</v>
      </c>
    </row>
    <row r="8585" spans="1:16" x14ac:dyDescent="0.25">
      <c r="A8585">
        <v>319</v>
      </c>
      <c r="B8585" s="110">
        <v>45925</v>
      </c>
      <c r="C8585" s="89">
        <v>4.5999999999999996</v>
      </c>
      <c r="D8585" s="89">
        <v>10.9</v>
      </c>
      <c r="E8585" s="96">
        <v>616</v>
      </c>
      <c r="F8585" s="89">
        <v>-0.1</v>
      </c>
      <c r="G8585" s="89">
        <v>1022.5</v>
      </c>
      <c r="H8585">
        <v>0.72</v>
      </c>
      <c r="I8585" t="s">
        <v>21</v>
      </c>
      <c r="J8585">
        <v>0.8</v>
      </c>
      <c r="K8585">
        <v>9</v>
      </c>
      <c r="L8585">
        <v>2025</v>
      </c>
      <c r="M8585" t="s">
        <v>367</v>
      </c>
      <c r="N8585" s="89" cm="1">
        <f t="array" ref="N8585">IF(ISNUMBER(_34_KNMI_Stations[[#This Row],[Etmaal temperatuur °C]]),IF(_34_KNMI_Stations[[#This Row],[Etmaal temperatuur °C]]&lt;stookgrens[],stookgrens[]-_34_KNMI_Stations[[#This Row],[Etmaal temperatuur °C]],0),"")</f>
        <v>7.1</v>
      </c>
      <c r="O8585" s="89">
        <f>_34_KNMI_Stations[[#This Row],[graaddagen]]*_34_KNMI_Stations[[#This Row],[Gewogen factor]]</f>
        <v>5.68</v>
      </c>
      <c r="P8585" s="89" cm="1">
        <f t="array" ref="P8585">IF(ISNUMBER(_34_KNMI_Stations[[#This Row],[Etmaal temperatuur °C]]),IF(_34_KNMI_Stations[[#This Row],[Etmaal temperatuur °C]]&gt;stookgrens[],_34_KNMI_Stations[[#This Row],[Etmaal temperatuur °C]]-stookgrens[],0),"")</f>
        <v>0</v>
      </c>
    </row>
    <row r="8586" spans="1:16" x14ac:dyDescent="0.25">
      <c r="A8586">
        <v>319</v>
      </c>
      <c r="B8586" s="110">
        <v>45926</v>
      </c>
      <c r="C8586" s="89">
        <v>2</v>
      </c>
      <c r="D8586" s="89">
        <v>10.9</v>
      </c>
      <c r="E8586" s="96">
        <v>842</v>
      </c>
      <c r="F8586" s="89">
        <v>-0.1</v>
      </c>
      <c r="G8586" s="89">
        <v>1021.9</v>
      </c>
      <c r="H8586">
        <v>0.81</v>
      </c>
      <c r="I8586" t="s">
        <v>21</v>
      </c>
      <c r="J8586">
        <v>0.8</v>
      </c>
      <c r="K8586">
        <v>9</v>
      </c>
      <c r="L8586">
        <v>2025</v>
      </c>
      <c r="M8586" t="s">
        <v>367</v>
      </c>
      <c r="N8586" s="89" cm="1">
        <f t="array" ref="N8586">IF(ISNUMBER(_34_KNMI_Stations[[#This Row],[Etmaal temperatuur °C]]),IF(_34_KNMI_Stations[[#This Row],[Etmaal temperatuur °C]]&lt;stookgrens[],stookgrens[]-_34_KNMI_Stations[[#This Row],[Etmaal temperatuur °C]],0),"")</f>
        <v>7.1</v>
      </c>
      <c r="O8586" s="89">
        <f>_34_KNMI_Stations[[#This Row],[graaddagen]]*_34_KNMI_Stations[[#This Row],[Gewogen factor]]</f>
        <v>5.68</v>
      </c>
      <c r="P8586" s="89" cm="1">
        <f t="array" ref="P8586">IF(ISNUMBER(_34_KNMI_Stations[[#This Row],[Etmaal temperatuur °C]]),IF(_34_KNMI_Stations[[#This Row],[Etmaal temperatuur °C]]&gt;stookgrens[],_34_KNMI_Stations[[#This Row],[Etmaal temperatuur °C]]-stookgrens[],0),"")</f>
        <v>0</v>
      </c>
    </row>
    <row r="8587" spans="1:16" x14ac:dyDescent="0.25">
      <c r="A8587">
        <v>319</v>
      </c>
      <c r="B8587" s="110">
        <v>45927</v>
      </c>
      <c r="C8587" s="89">
        <v>1.3</v>
      </c>
      <c r="D8587" s="89">
        <v>11.4</v>
      </c>
      <c r="E8587" s="96">
        <v>1274</v>
      </c>
      <c r="F8587" s="89">
        <v>0</v>
      </c>
      <c r="G8587" s="89">
        <v>1021.4</v>
      </c>
      <c r="H8587">
        <v>0.82</v>
      </c>
      <c r="I8587" t="s">
        <v>21</v>
      </c>
      <c r="J8587">
        <v>0.8</v>
      </c>
      <c r="K8587">
        <v>9</v>
      </c>
      <c r="L8587">
        <v>2025</v>
      </c>
      <c r="M8587" t="s">
        <v>367</v>
      </c>
      <c r="N8587" s="89" cm="1">
        <f t="array" ref="N8587">IF(ISNUMBER(_34_KNMI_Stations[[#This Row],[Etmaal temperatuur °C]]),IF(_34_KNMI_Stations[[#This Row],[Etmaal temperatuur °C]]&lt;stookgrens[],stookgrens[]-_34_KNMI_Stations[[#This Row],[Etmaal temperatuur °C]],0),"")</f>
        <v>6.6</v>
      </c>
      <c r="O8587" s="89">
        <f>_34_KNMI_Stations[[#This Row],[graaddagen]]*_34_KNMI_Stations[[#This Row],[Gewogen factor]]</f>
        <v>5.28</v>
      </c>
      <c r="P8587" s="89" cm="1">
        <f t="array" ref="P8587">IF(ISNUMBER(_34_KNMI_Stations[[#This Row],[Etmaal temperatuur °C]]),IF(_34_KNMI_Stations[[#This Row],[Etmaal temperatuur °C]]&gt;stookgrens[],_34_KNMI_Stations[[#This Row],[Etmaal temperatuur °C]]-stookgrens[],0),"")</f>
        <v>0</v>
      </c>
    </row>
    <row r="8588" spans="1:16" x14ac:dyDescent="0.25">
      <c r="A8588">
        <v>319</v>
      </c>
      <c r="B8588" s="110">
        <v>45928</v>
      </c>
      <c r="C8588" s="89">
        <v>1.3</v>
      </c>
      <c r="D8588" s="89">
        <v>12.1</v>
      </c>
      <c r="E8588" s="96">
        <v>1350</v>
      </c>
      <c r="F8588" s="89">
        <v>0</v>
      </c>
      <c r="G8588" s="89">
        <v>1022.2</v>
      </c>
      <c r="H8588">
        <v>0.8</v>
      </c>
      <c r="I8588" t="s">
        <v>21</v>
      </c>
      <c r="J8588">
        <v>0.8</v>
      </c>
      <c r="K8588">
        <v>9</v>
      </c>
      <c r="L8588">
        <v>2025</v>
      </c>
      <c r="M8588" t="s">
        <v>367</v>
      </c>
      <c r="N8588" s="89" cm="1">
        <f t="array" ref="N8588">IF(ISNUMBER(_34_KNMI_Stations[[#This Row],[Etmaal temperatuur °C]]),IF(_34_KNMI_Stations[[#This Row],[Etmaal temperatuur °C]]&lt;stookgrens[],stookgrens[]-_34_KNMI_Stations[[#This Row],[Etmaal temperatuur °C]],0),"")</f>
        <v>5.9</v>
      </c>
      <c r="O8588" s="89">
        <f>_34_KNMI_Stations[[#This Row],[graaddagen]]*_34_KNMI_Stations[[#This Row],[Gewogen factor]]</f>
        <v>4.7200000000000006</v>
      </c>
      <c r="P8588" s="89" cm="1">
        <f t="array" ref="P8588">IF(ISNUMBER(_34_KNMI_Stations[[#This Row],[Etmaal temperatuur °C]]),IF(_34_KNMI_Stations[[#This Row],[Etmaal temperatuur °C]]&gt;stookgrens[],_34_KNMI_Stations[[#This Row],[Etmaal temperatuur °C]]-stookgrens[],0),"")</f>
        <v>0</v>
      </c>
    </row>
    <row r="8589" spans="1:16" x14ac:dyDescent="0.25">
      <c r="A8589">
        <v>319</v>
      </c>
      <c r="B8589" s="110">
        <v>45929</v>
      </c>
      <c r="C8589" s="89">
        <v>2.2000000000000002</v>
      </c>
      <c r="D8589" s="89">
        <v>13.2</v>
      </c>
      <c r="E8589" s="96">
        <v>1188</v>
      </c>
      <c r="F8589" s="89">
        <v>0</v>
      </c>
      <c r="G8589" s="89">
        <v>1023.9</v>
      </c>
      <c r="H8589">
        <v>0.83</v>
      </c>
      <c r="I8589" t="s">
        <v>21</v>
      </c>
      <c r="J8589">
        <v>0.8</v>
      </c>
      <c r="K8589">
        <v>9</v>
      </c>
      <c r="L8589">
        <v>2025</v>
      </c>
      <c r="M8589" t="s">
        <v>368</v>
      </c>
      <c r="N8589" s="89" cm="1">
        <f t="array" ref="N8589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8589" s="89">
        <f>_34_KNMI_Stations[[#This Row],[graaddagen]]*_34_KNMI_Stations[[#This Row],[Gewogen factor]]</f>
        <v>3.8400000000000007</v>
      </c>
      <c r="P8589" s="89" cm="1">
        <f t="array" ref="P8589">IF(ISNUMBER(_34_KNMI_Stations[[#This Row],[Etmaal temperatuur °C]]),IF(_34_KNMI_Stations[[#This Row],[Etmaal temperatuur °C]]&gt;stookgrens[],_34_KNMI_Stations[[#This Row],[Etmaal temperatuur °C]]-stookgrens[],0),"")</f>
        <v>0</v>
      </c>
    </row>
    <row r="8590" spans="1:16" x14ac:dyDescent="0.25">
      <c r="A8590">
        <v>319</v>
      </c>
      <c r="B8590" s="110">
        <v>45930</v>
      </c>
      <c r="C8590" s="89">
        <v>2.2000000000000002</v>
      </c>
      <c r="D8590" s="89">
        <v>13.3</v>
      </c>
      <c r="E8590" s="96">
        <v>1011</v>
      </c>
      <c r="F8590" s="89">
        <v>-0.1</v>
      </c>
      <c r="G8590" s="89">
        <v>1025.7</v>
      </c>
      <c r="H8590">
        <v>0.83</v>
      </c>
      <c r="I8590" t="s">
        <v>21</v>
      </c>
      <c r="J8590">
        <v>0.8</v>
      </c>
      <c r="K8590">
        <v>9</v>
      </c>
      <c r="L8590">
        <v>2025</v>
      </c>
      <c r="M8590" t="s">
        <v>368</v>
      </c>
      <c r="N8590" s="89" cm="1">
        <f t="array" ref="N8590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8590" s="89">
        <f>_34_KNMI_Stations[[#This Row],[graaddagen]]*_34_KNMI_Stations[[#This Row],[Gewogen factor]]</f>
        <v>3.76</v>
      </c>
      <c r="P8590" s="89" cm="1">
        <f t="array" ref="P8590">IF(ISNUMBER(_34_KNMI_Stations[[#This Row],[Etmaal temperatuur °C]]),IF(_34_KNMI_Stations[[#This Row],[Etmaal temperatuur °C]]&gt;stookgrens[],_34_KNMI_Stations[[#This Row],[Etmaal temperatuur °C]]-stookgrens[],0),"")</f>
        <v>0</v>
      </c>
    </row>
    <row r="8591" spans="1:16" x14ac:dyDescent="0.25">
      <c r="A8591">
        <v>319</v>
      </c>
      <c r="B8591" s="110">
        <v>45931</v>
      </c>
      <c r="C8591" s="89">
        <v>1</v>
      </c>
      <c r="D8591" s="89">
        <v>10.7</v>
      </c>
      <c r="E8591" s="96">
        <v>935</v>
      </c>
      <c r="F8591" s="89">
        <v>0</v>
      </c>
      <c r="G8591" s="89">
        <v>1028.4000000000001</v>
      </c>
      <c r="H8591">
        <v>0.85</v>
      </c>
      <c r="I8591" t="s">
        <v>21</v>
      </c>
      <c r="J8591">
        <v>1</v>
      </c>
      <c r="K8591">
        <v>10</v>
      </c>
      <c r="L8591">
        <v>2025</v>
      </c>
      <c r="M8591" t="s">
        <v>368</v>
      </c>
      <c r="N8591" s="89" cm="1">
        <f t="array" ref="N8591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8591" s="89">
        <f>_34_KNMI_Stations[[#This Row],[graaddagen]]*_34_KNMI_Stations[[#This Row],[Gewogen factor]]</f>
        <v>7.3000000000000007</v>
      </c>
      <c r="P8591" s="89" cm="1">
        <f t="array" ref="P8591">IF(ISNUMBER(_34_KNMI_Stations[[#This Row],[Etmaal temperatuur °C]]),IF(_34_KNMI_Stations[[#This Row],[Etmaal temperatuur °C]]&gt;stookgrens[],_34_KNMI_Stations[[#This Row],[Etmaal temperatuur °C]]-stookgrens[],0),"")</f>
        <v>0</v>
      </c>
    </row>
    <row r="8592" spans="1:16" x14ac:dyDescent="0.25">
      <c r="A8592">
        <v>319</v>
      </c>
      <c r="B8592" s="110">
        <v>45932</v>
      </c>
      <c r="C8592" s="89">
        <v>2.5</v>
      </c>
      <c r="D8592" s="89">
        <v>13.6</v>
      </c>
      <c r="E8592" s="96">
        <v>842</v>
      </c>
      <c r="F8592" s="89">
        <v>-0.1</v>
      </c>
      <c r="G8592" s="89">
        <v>1025.4000000000001</v>
      </c>
      <c r="H8592">
        <v>0.67</v>
      </c>
      <c r="I8592" t="s">
        <v>21</v>
      </c>
      <c r="J8592">
        <v>1</v>
      </c>
      <c r="K8592">
        <v>10</v>
      </c>
      <c r="L8592">
        <v>2025</v>
      </c>
      <c r="M8592" t="s">
        <v>368</v>
      </c>
      <c r="N8592" s="89" cm="1">
        <f t="array" ref="N8592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8592" s="89">
        <f>_34_KNMI_Stations[[#This Row],[graaddagen]]*_34_KNMI_Stations[[#This Row],[Gewogen factor]]</f>
        <v>4.4000000000000004</v>
      </c>
      <c r="P8592" s="89" cm="1">
        <f t="array" ref="P8592">IF(ISNUMBER(_34_KNMI_Stations[[#This Row],[Etmaal temperatuur °C]]),IF(_34_KNMI_Stations[[#This Row],[Etmaal temperatuur °C]]&gt;stookgrens[],_34_KNMI_Stations[[#This Row],[Etmaal temperatuur °C]]-stookgrens[],0),"")</f>
        <v>0</v>
      </c>
    </row>
    <row r="8593" spans="1:16" x14ac:dyDescent="0.25">
      <c r="A8593">
        <v>319</v>
      </c>
      <c r="B8593" s="110">
        <v>45933</v>
      </c>
      <c r="C8593" s="89">
        <v>4.8</v>
      </c>
      <c r="D8593" s="89">
        <v>12.9</v>
      </c>
      <c r="E8593" s="96">
        <v>346</v>
      </c>
      <c r="F8593" s="89">
        <v>5.5</v>
      </c>
      <c r="G8593" s="89">
        <v>1013.7</v>
      </c>
      <c r="H8593">
        <v>0.78</v>
      </c>
      <c r="I8593" t="s">
        <v>21</v>
      </c>
      <c r="J8593">
        <v>1</v>
      </c>
      <c r="K8593">
        <v>10</v>
      </c>
      <c r="L8593">
        <v>2025</v>
      </c>
      <c r="M8593" t="s">
        <v>368</v>
      </c>
      <c r="N8593" s="89" cm="1">
        <f t="array" ref="N8593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8593" s="89">
        <f>_34_KNMI_Stations[[#This Row],[graaddagen]]*_34_KNMI_Stations[[#This Row],[Gewogen factor]]</f>
        <v>5.0999999999999996</v>
      </c>
      <c r="P8593" s="89" cm="1">
        <f t="array" ref="P8593">IF(ISNUMBER(_34_KNMI_Stations[[#This Row],[Etmaal temperatuur °C]]),IF(_34_KNMI_Stations[[#This Row],[Etmaal temperatuur °C]]&gt;stookgrens[],_34_KNMI_Stations[[#This Row],[Etmaal temperatuur °C]]-stookgrens[],0),"")</f>
        <v>0</v>
      </c>
    </row>
    <row r="8594" spans="1:16" x14ac:dyDescent="0.25">
      <c r="A8594">
        <v>319</v>
      </c>
      <c r="B8594" s="110">
        <v>45934</v>
      </c>
      <c r="C8594" s="89">
        <v>9.3000000000000007</v>
      </c>
      <c r="D8594" s="89">
        <v>14.1</v>
      </c>
      <c r="E8594" s="96">
        <v>1024</v>
      </c>
      <c r="F8594" s="89">
        <v>12.4</v>
      </c>
      <c r="G8594" s="89">
        <v>1001.1</v>
      </c>
      <c r="H8594">
        <v>0.74</v>
      </c>
      <c r="I8594" t="s">
        <v>21</v>
      </c>
      <c r="J8594">
        <v>1</v>
      </c>
      <c r="K8594">
        <v>10</v>
      </c>
      <c r="L8594">
        <v>2025</v>
      </c>
      <c r="M8594" t="s">
        <v>368</v>
      </c>
      <c r="N8594" s="89" cm="1">
        <f t="array" ref="N8594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8594" s="89">
        <f>_34_KNMI_Stations[[#This Row],[graaddagen]]*_34_KNMI_Stations[[#This Row],[Gewogen factor]]</f>
        <v>3.9000000000000004</v>
      </c>
      <c r="P8594" s="89" cm="1">
        <f t="array" ref="P8594">IF(ISNUMBER(_34_KNMI_Stations[[#This Row],[Etmaal temperatuur °C]]),IF(_34_KNMI_Stations[[#This Row],[Etmaal temperatuur °C]]&gt;stookgrens[],_34_KNMI_Stations[[#This Row],[Etmaal temperatuur °C]]-stookgrens[],0),"")</f>
        <v>0</v>
      </c>
    </row>
    <row r="8595" spans="1:16" x14ac:dyDescent="0.25">
      <c r="A8595">
        <v>319</v>
      </c>
      <c r="B8595" s="110">
        <v>45935</v>
      </c>
      <c r="C8595" s="89">
        <v>6.5</v>
      </c>
      <c r="D8595" s="89">
        <v>12.6</v>
      </c>
      <c r="E8595" s="96">
        <v>598</v>
      </c>
      <c r="F8595" s="89">
        <v>0.6</v>
      </c>
      <c r="G8595" s="89">
        <v>1014.2</v>
      </c>
      <c r="H8595">
        <v>0.74</v>
      </c>
      <c r="I8595" t="s">
        <v>21</v>
      </c>
      <c r="J8595">
        <v>1</v>
      </c>
      <c r="K8595">
        <v>10</v>
      </c>
      <c r="L8595">
        <v>2025</v>
      </c>
      <c r="M8595" t="s">
        <v>368</v>
      </c>
      <c r="N8595" s="89" cm="1">
        <f t="array" ref="N8595">IF(ISNUMBER(_34_KNMI_Stations[[#This Row],[Etmaal temperatuur °C]]),IF(_34_KNMI_Stations[[#This Row],[Etmaal temperatuur °C]]&lt;stookgrens[],stookgrens[]-_34_KNMI_Stations[[#This Row],[Etmaal temperatuur °C]],0),"")</f>
        <v>5.4</v>
      </c>
      <c r="O8595" s="89">
        <f>_34_KNMI_Stations[[#This Row],[graaddagen]]*_34_KNMI_Stations[[#This Row],[Gewogen factor]]</f>
        <v>5.4</v>
      </c>
      <c r="P8595" s="89" cm="1">
        <f t="array" ref="P8595">IF(ISNUMBER(_34_KNMI_Stations[[#This Row],[Etmaal temperatuur °C]]),IF(_34_KNMI_Stations[[#This Row],[Etmaal temperatuur °C]]&gt;stookgrens[],_34_KNMI_Stations[[#This Row],[Etmaal temperatuur °C]]-stookgrens[],0),"")</f>
        <v>0</v>
      </c>
    </row>
    <row r="8596" spans="1:16" x14ac:dyDescent="0.25">
      <c r="A8596">
        <v>319</v>
      </c>
      <c r="B8596" s="110">
        <v>45936</v>
      </c>
      <c r="C8596" s="89">
        <v>4.2</v>
      </c>
      <c r="D8596" s="89">
        <v>13.5</v>
      </c>
      <c r="E8596" s="96">
        <v>582</v>
      </c>
      <c r="F8596" s="89">
        <v>-0.1</v>
      </c>
      <c r="G8596" s="89">
        <v>1023.9</v>
      </c>
      <c r="H8596">
        <v>0.84</v>
      </c>
      <c r="I8596" t="s">
        <v>21</v>
      </c>
      <c r="J8596">
        <v>1</v>
      </c>
      <c r="K8596">
        <v>10</v>
      </c>
      <c r="L8596">
        <v>2025</v>
      </c>
      <c r="M8596" t="s">
        <v>369</v>
      </c>
      <c r="N8596" s="89" cm="1">
        <f t="array" ref="N8596">IF(ISNUMBER(_34_KNMI_Stations[[#This Row],[Etmaal temperatuur °C]]),IF(_34_KNMI_Stations[[#This Row],[Etmaal temperatuur °C]]&lt;stookgrens[],stookgrens[]-_34_KNMI_Stations[[#This Row],[Etmaal temperatuur °C]],0),"")</f>
        <v>4.5</v>
      </c>
      <c r="O8596" s="89">
        <f>_34_KNMI_Stations[[#This Row],[graaddagen]]*_34_KNMI_Stations[[#This Row],[Gewogen factor]]</f>
        <v>4.5</v>
      </c>
      <c r="P8596" s="89" cm="1">
        <f t="array" ref="P8596">IF(ISNUMBER(_34_KNMI_Stations[[#This Row],[Etmaal temperatuur °C]]),IF(_34_KNMI_Stations[[#This Row],[Etmaal temperatuur °C]]&gt;stookgrens[],_34_KNMI_Stations[[#This Row],[Etmaal temperatuur °C]]-stookgrens[],0),"")</f>
        <v>0</v>
      </c>
    </row>
    <row r="8597" spans="1:16" x14ac:dyDescent="0.25">
      <c r="A8597">
        <v>319</v>
      </c>
      <c r="B8597" s="110">
        <v>45937</v>
      </c>
      <c r="C8597" s="89">
        <v>2.9</v>
      </c>
      <c r="D8597" s="89">
        <v>14</v>
      </c>
      <c r="E8597" s="96">
        <v>290</v>
      </c>
      <c r="F8597" s="89">
        <v>-0.1</v>
      </c>
      <c r="G8597" s="89">
        <v>1025.0999999999999</v>
      </c>
      <c r="H8597">
        <v>0.92</v>
      </c>
      <c r="I8597" t="s">
        <v>21</v>
      </c>
      <c r="J8597">
        <v>1</v>
      </c>
      <c r="K8597">
        <v>10</v>
      </c>
      <c r="L8597">
        <v>2025</v>
      </c>
      <c r="M8597" t="s">
        <v>369</v>
      </c>
      <c r="N8597" s="89" cm="1">
        <f t="array" ref="N8597">IF(ISNUMBER(_34_KNMI_Stations[[#This Row],[Etmaal temperatuur °C]]),IF(_34_KNMI_Stations[[#This Row],[Etmaal temperatuur °C]]&lt;stookgrens[],stookgrens[]-_34_KNMI_Stations[[#This Row],[Etmaal temperatuur °C]],0),"")</f>
        <v>4</v>
      </c>
      <c r="O8597" s="89">
        <f>_34_KNMI_Stations[[#This Row],[graaddagen]]*_34_KNMI_Stations[[#This Row],[Gewogen factor]]</f>
        <v>4</v>
      </c>
      <c r="P8597" s="89" cm="1">
        <f t="array" ref="P8597">IF(ISNUMBER(_34_KNMI_Stations[[#This Row],[Etmaal temperatuur °C]]),IF(_34_KNMI_Stations[[#This Row],[Etmaal temperatuur °C]]&gt;stookgrens[],_34_KNMI_Stations[[#This Row],[Etmaal temperatuur °C]]-stookgrens[],0),"")</f>
        <v>0</v>
      </c>
    </row>
    <row r="8598" spans="1:16" x14ac:dyDescent="0.25">
      <c r="A8598">
        <v>319</v>
      </c>
      <c r="B8598" s="110">
        <v>45938</v>
      </c>
      <c r="C8598" s="89">
        <v>2.2999999999999998</v>
      </c>
      <c r="D8598" s="89">
        <v>13.9</v>
      </c>
      <c r="E8598" s="96">
        <v>316</v>
      </c>
      <c r="F8598" s="89">
        <v>0.5</v>
      </c>
      <c r="G8598" s="89">
        <v>1023.3</v>
      </c>
      <c r="H8598">
        <v>0.9</v>
      </c>
      <c r="I8598" t="s">
        <v>21</v>
      </c>
      <c r="J8598">
        <v>1</v>
      </c>
      <c r="K8598">
        <v>10</v>
      </c>
      <c r="L8598">
        <v>2025</v>
      </c>
      <c r="M8598" t="s">
        <v>369</v>
      </c>
      <c r="N8598" s="89" cm="1">
        <f t="array" ref="N8598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8598" s="89">
        <f>_34_KNMI_Stations[[#This Row],[graaddagen]]*_34_KNMI_Stations[[#This Row],[Gewogen factor]]</f>
        <v>4.0999999999999996</v>
      </c>
      <c r="P8598" s="89" cm="1">
        <f t="array" ref="P8598">IF(ISNUMBER(_34_KNMI_Stations[[#This Row],[Etmaal temperatuur °C]]),IF(_34_KNMI_Stations[[#This Row],[Etmaal temperatuur °C]]&gt;stookgrens[],_34_KNMI_Stations[[#This Row],[Etmaal temperatuur °C]]-stookgrens[],0),"")</f>
        <v>0</v>
      </c>
    </row>
    <row r="8599" spans="1:16" x14ac:dyDescent="0.25">
      <c r="A8599">
        <v>319</v>
      </c>
      <c r="B8599" s="110">
        <v>45939</v>
      </c>
      <c r="C8599" s="89">
        <v>2.5</v>
      </c>
      <c r="D8599" s="89">
        <v>12.9</v>
      </c>
      <c r="E8599" s="96">
        <v>953</v>
      </c>
      <c r="F8599" s="89">
        <v>0</v>
      </c>
      <c r="G8599" s="89">
        <v>1027.3</v>
      </c>
      <c r="H8599">
        <v>0.85</v>
      </c>
      <c r="I8599" t="s">
        <v>21</v>
      </c>
      <c r="J8599">
        <v>1</v>
      </c>
      <c r="K8599">
        <v>10</v>
      </c>
      <c r="L8599">
        <v>2025</v>
      </c>
      <c r="M8599" t="s">
        <v>369</v>
      </c>
      <c r="N8599" s="89" cm="1">
        <f t="array" ref="N8599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8599" s="89">
        <f>_34_KNMI_Stations[[#This Row],[graaddagen]]*_34_KNMI_Stations[[#This Row],[Gewogen factor]]</f>
        <v>5.0999999999999996</v>
      </c>
      <c r="P8599" s="89" cm="1">
        <f t="array" ref="P8599">IF(ISNUMBER(_34_KNMI_Stations[[#This Row],[Etmaal temperatuur °C]]),IF(_34_KNMI_Stations[[#This Row],[Etmaal temperatuur °C]]&gt;stookgrens[],_34_KNMI_Stations[[#This Row],[Etmaal temperatuur °C]]-stookgrens[],0),"")</f>
        <v>0</v>
      </c>
    </row>
    <row r="8600" spans="1:16" x14ac:dyDescent="0.25">
      <c r="A8600">
        <v>319</v>
      </c>
      <c r="B8600" s="110">
        <v>45940</v>
      </c>
      <c r="C8600" s="89">
        <v>2</v>
      </c>
      <c r="D8600" s="89">
        <v>14.7</v>
      </c>
      <c r="E8600" s="96">
        <v>506</v>
      </c>
      <c r="F8600" s="89">
        <v>-0.1</v>
      </c>
      <c r="G8600" s="89">
        <v>1033.3</v>
      </c>
      <c r="H8600">
        <v>0.85</v>
      </c>
      <c r="I8600" t="s">
        <v>21</v>
      </c>
      <c r="J8600">
        <v>1</v>
      </c>
      <c r="K8600">
        <v>10</v>
      </c>
      <c r="L8600">
        <v>2025</v>
      </c>
      <c r="M8600" t="s">
        <v>369</v>
      </c>
      <c r="N8600" s="89" cm="1">
        <f t="array" ref="N8600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8600" s="89">
        <f>_34_KNMI_Stations[[#This Row],[graaddagen]]*_34_KNMI_Stations[[#This Row],[Gewogen factor]]</f>
        <v>3.3000000000000007</v>
      </c>
      <c r="P8600" s="89" cm="1">
        <f t="array" ref="P8600">IF(ISNUMBER(_34_KNMI_Stations[[#This Row],[Etmaal temperatuur °C]]),IF(_34_KNMI_Stations[[#This Row],[Etmaal temperatuur °C]]&gt;stookgrens[],_34_KNMI_Stations[[#This Row],[Etmaal temperatuur °C]]-stookgrens[],0),"")</f>
        <v>0</v>
      </c>
    </row>
    <row r="8601" spans="1:16" x14ac:dyDescent="0.25">
      <c r="A8601">
        <v>319</v>
      </c>
      <c r="B8601" s="110">
        <v>45941</v>
      </c>
      <c r="C8601" s="89">
        <v>1.4</v>
      </c>
      <c r="D8601" s="89">
        <v>13.9</v>
      </c>
      <c r="E8601" s="96">
        <v>209</v>
      </c>
      <c r="F8601" s="89">
        <v>-0.1</v>
      </c>
      <c r="G8601" s="89">
        <v>1034.0999999999999</v>
      </c>
      <c r="H8601">
        <v>0.89</v>
      </c>
      <c r="I8601" t="s">
        <v>21</v>
      </c>
      <c r="J8601">
        <v>1</v>
      </c>
      <c r="K8601">
        <v>10</v>
      </c>
      <c r="L8601">
        <v>2025</v>
      </c>
      <c r="M8601" t="s">
        <v>369</v>
      </c>
      <c r="N8601" s="89" cm="1">
        <f t="array" ref="N8601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8601" s="89">
        <f>_34_KNMI_Stations[[#This Row],[graaddagen]]*_34_KNMI_Stations[[#This Row],[Gewogen factor]]</f>
        <v>4.0999999999999996</v>
      </c>
      <c r="P8601" s="89" cm="1">
        <f t="array" ref="P8601">IF(ISNUMBER(_34_KNMI_Stations[[#This Row],[Etmaal temperatuur °C]]),IF(_34_KNMI_Stations[[#This Row],[Etmaal temperatuur °C]]&gt;stookgrens[],_34_KNMI_Stations[[#This Row],[Etmaal temperatuur °C]]-stookgrens[],0),"")</f>
        <v>0</v>
      </c>
    </row>
    <row r="8602" spans="1:16" x14ac:dyDescent="0.25">
      <c r="A8602">
        <v>319</v>
      </c>
      <c r="B8602" s="110">
        <v>45942</v>
      </c>
      <c r="C8602" s="89">
        <v>2.1</v>
      </c>
      <c r="D8602" s="89">
        <v>14.3</v>
      </c>
      <c r="E8602" s="96">
        <v>669</v>
      </c>
      <c r="F8602" s="89">
        <v>-0.1</v>
      </c>
      <c r="G8602" s="89">
        <v>1031.0999999999999</v>
      </c>
      <c r="H8602">
        <v>0.87</v>
      </c>
      <c r="I8602" t="s">
        <v>21</v>
      </c>
      <c r="J8602">
        <v>1</v>
      </c>
      <c r="K8602">
        <v>10</v>
      </c>
      <c r="L8602">
        <v>2025</v>
      </c>
      <c r="M8602" t="s">
        <v>369</v>
      </c>
      <c r="N8602" s="89" cm="1">
        <f t="array" ref="N8602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8602" s="89">
        <f>_34_KNMI_Stations[[#This Row],[graaddagen]]*_34_KNMI_Stations[[#This Row],[Gewogen factor]]</f>
        <v>3.6999999999999993</v>
      </c>
      <c r="P8602" s="89" cm="1">
        <f t="array" ref="P8602">IF(ISNUMBER(_34_KNMI_Stations[[#This Row],[Etmaal temperatuur °C]]),IF(_34_KNMI_Stations[[#This Row],[Etmaal temperatuur °C]]&gt;stookgrens[],_34_KNMI_Stations[[#This Row],[Etmaal temperatuur °C]]-stookgrens[],0),"")</f>
        <v>0</v>
      </c>
    </row>
    <row r="8603" spans="1:16" x14ac:dyDescent="0.25">
      <c r="A8603">
        <v>319</v>
      </c>
      <c r="B8603" s="110">
        <v>45943</v>
      </c>
      <c r="C8603" s="89">
        <v>2.8</v>
      </c>
      <c r="D8603" s="89">
        <v>13.8</v>
      </c>
      <c r="E8603" s="96">
        <v>390</v>
      </c>
      <c r="F8603" s="89">
        <v>0.2</v>
      </c>
      <c r="G8603" s="89">
        <v>1028.5</v>
      </c>
      <c r="H8603">
        <v>0.93</v>
      </c>
      <c r="I8603" t="s">
        <v>21</v>
      </c>
      <c r="J8603">
        <v>1</v>
      </c>
      <c r="K8603">
        <v>10</v>
      </c>
      <c r="L8603">
        <v>2025</v>
      </c>
      <c r="M8603" t="s">
        <v>370</v>
      </c>
      <c r="N8603" s="89" cm="1">
        <f t="array" ref="N8603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8603" s="89">
        <f>_34_KNMI_Stations[[#This Row],[graaddagen]]*_34_KNMI_Stations[[#This Row],[Gewogen factor]]</f>
        <v>4.1999999999999993</v>
      </c>
      <c r="P8603" s="89" cm="1">
        <f t="array" ref="P8603">IF(ISNUMBER(_34_KNMI_Stations[[#This Row],[Etmaal temperatuur °C]]),IF(_34_KNMI_Stations[[#This Row],[Etmaal temperatuur °C]]&gt;stookgrens[],_34_KNMI_Stations[[#This Row],[Etmaal temperatuur °C]]-stookgrens[],0),"")</f>
        <v>0</v>
      </c>
    </row>
    <row r="8604" spans="1:16" x14ac:dyDescent="0.25">
      <c r="A8604">
        <v>319</v>
      </c>
      <c r="B8604" s="110">
        <v>45944</v>
      </c>
      <c r="C8604" s="89">
        <v>2</v>
      </c>
      <c r="D8604" s="89">
        <v>12.9</v>
      </c>
      <c r="E8604" s="96">
        <v>494</v>
      </c>
      <c r="F8604" s="89">
        <v>-0.1</v>
      </c>
      <c r="G8604" s="89">
        <v>1028</v>
      </c>
      <c r="H8604">
        <v>0.9</v>
      </c>
      <c r="I8604" t="s">
        <v>21</v>
      </c>
      <c r="J8604">
        <v>1</v>
      </c>
      <c r="K8604">
        <v>10</v>
      </c>
      <c r="L8604">
        <v>2025</v>
      </c>
      <c r="M8604" t="s">
        <v>370</v>
      </c>
      <c r="N8604" s="89" cm="1">
        <f t="array" ref="N8604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8604" s="89">
        <f>_34_KNMI_Stations[[#This Row],[graaddagen]]*_34_KNMI_Stations[[#This Row],[Gewogen factor]]</f>
        <v>5.0999999999999996</v>
      </c>
      <c r="P8604" s="89" cm="1">
        <f t="array" ref="P8604">IF(ISNUMBER(_34_KNMI_Stations[[#This Row],[Etmaal temperatuur °C]]),IF(_34_KNMI_Stations[[#This Row],[Etmaal temperatuur °C]]&gt;stookgrens[],_34_KNMI_Stations[[#This Row],[Etmaal temperatuur °C]]-stookgrens[],0),"")</f>
        <v>0</v>
      </c>
    </row>
    <row r="8605" spans="1:16" x14ac:dyDescent="0.25">
      <c r="A8605">
        <v>319</v>
      </c>
      <c r="B8605" s="110">
        <v>45945</v>
      </c>
      <c r="C8605" s="89">
        <v>1.9</v>
      </c>
      <c r="D8605" s="89">
        <v>13.1</v>
      </c>
      <c r="E8605" s="96">
        <v>328</v>
      </c>
      <c r="F8605" s="89">
        <v>0.1</v>
      </c>
      <c r="G8605" s="89">
        <v>1027.5999999999999</v>
      </c>
      <c r="H8605">
        <v>0.91</v>
      </c>
      <c r="I8605" t="s">
        <v>21</v>
      </c>
      <c r="J8605">
        <v>1</v>
      </c>
      <c r="K8605">
        <v>10</v>
      </c>
      <c r="L8605">
        <v>2025</v>
      </c>
      <c r="M8605" t="s">
        <v>370</v>
      </c>
      <c r="N8605" s="89" cm="1">
        <f t="array" ref="N8605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8605" s="89">
        <f>_34_KNMI_Stations[[#This Row],[graaddagen]]*_34_KNMI_Stations[[#This Row],[Gewogen factor]]</f>
        <v>4.9000000000000004</v>
      </c>
      <c r="P8605" s="89" cm="1">
        <f t="array" ref="P8605">IF(ISNUMBER(_34_KNMI_Stations[[#This Row],[Etmaal temperatuur °C]]),IF(_34_KNMI_Stations[[#This Row],[Etmaal temperatuur °C]]&gt;stookgrens[],_34_KNMI_Stations[[#This Row],[Etmaal temperatuur °C]]-stookgrens[],0),"")</f>
        <v>0</v>
      </c>
    </row>
    <row r="8606" spans="1:16" x14ac:dyDescent="0.25">
      <c r="A8606">
        <v>319</v>
      </c>
      <c r="B8606" s="110">
        <v>45946</v>
      </c>
      <c r="C8606" s="89">
        <v>1.7</v>
      </c>
      <c r="D8606" s="89">
        <v>12.1</v>
      </c>
      <c r="E8606" s="96">
        <v>523</v>
      </c>
      <c r="F8606" s="89">
        <v>0</v>
      </c>
      <c r="G8606" s="89">
        <v>1026.2</v>
      </c>
      <c r="H8606">
        <v>0.9</v>
      </c>
      <c r="I8606" t="s">
        <v>21</v>
      </c>
      <c r="J8606">
        <v>1</v>
      </c>
      <c r="K8606">
        <v>10</v>
      </c>
      <c r="L8606">
        <v>2025</v>
      </c>
      <c r="M8606" t="s">
        <v>370</v>
      </c>
      <c r="N8606" s="89" cm="1">
        <f t="array" ref="N8606">IF(ISNUMBER(_34_KNMI_Stations[[#This Row],[Etmaal temperatuur °C]]),IF(_34_KNMI_Stations[[#This Row],[Etmaal temperatuur °C]]&lt;stookgrens[],stookgrens[]-_34_KNMI_Stations[[#This Row],[Etmaal temperatuur °C]],0),"")</f>
        <v>5.9</v>
      </c>
      <c r="O8606" s="89">
        <f>_34_KNMI_Stations[[#This Row],[graaddagen]]*_34_KNMI_Stations[[#This Row],[Gewogen factor]]</f>
        <v>5.9</v>
      </c>
      <c r="P8606" s="89" cm="1">
        <f t="array" ref="P8606">IF(ISNUMBER(_34_KNMI_Stations[[#This Row],[Etmaal temperatuur °C]]),IF(_34_KNMI_Stations[[#This Row],[Etmaal temperatuur °C]]&gt;stookgrens[],_34_KNMI_Stations[[#This Row],[Etmaal temperatuur °C]]-stookgrens[],0),"")</f>
        <v>0</v>
      </c>
    </row>
    <row r="8607" spans="1:16" x14ac:dyDescent="0.25">
      <c r="A8607">
        <v>319</v>
      </c>
      <c r="B8607" s="110">
        <v>45947</v>
      </c>
      <c r="C8607" s="89">
        <v>0.9</v>
      </c>
      <c r="D8607" s="89">
        <v>12.1</v>
      </c>
      <c r="E8607" s="96">
        <v>322</v>
      </c>
      <c r="F8607" s="89">
        <v>1.1000000000000001</v>
      </c>
      <c r="G8607" s="89">
        <v>1025.7</v>
      </c>
      <c r="H8607">
        <v>0.92</v>
      </c>
      <c r="I8607" t="s">
        <v>21</v>
      </c>
      <c r="J8607">
        <v>1</v>
      </c>
      <c r="K8607">
        <v>10</v>
      </c>
      <c r="L8607">
        <v>2025</v>
      </c>
      <c r="M8607" t="s">
        <v>370</v>
      </c>
      <c r="N8607" s="89" cm="1">
        <f t="array" ref="N8607">IF(ISNUMBER(_34_KNMI_Stations[[#This Row],[Etmaal temperatuur °C]]),IF(_34_KNMI_Stations[[#This Row],[Etmaal temperatuur °C]]&lt;stookgrens[],stookgrens[]-_34_KNMI_Stations[[#This Row],[Etmaal temperatuur °C]],0),"")</f>
        <v>5.9</v>
      </c>
      <c r="O8607" s="89">
        <f>_34_KNMI_Stations[[#This Row],[graaddagen]]*_34_KNMI_Stations[[#This Row],[Gewogen factor]]</f>
        <v>5.9</v>
      </c>
      <c r="P8607" s="89" cm="1">
        <f t="array" ref="P8607">IF(ISNUMBER(_34_KNMI_Stations[[#This Row],[Etmaal temperatuur °C]]),IF(_34_KNMI_Stations[[#This Row],[Etmaal temperatuur °C]]&gt;stookgrens[],_34_KNMI_Stations[[#This Row],[Etmaal temperatuur °C]]-stookgrens[],0),"")</f>
        <v>0</v>
      </c>
    </row>
    <row r="8608" spans="1:16" x14ac:dyDescent="0.25">
      <c r="A8608">
        <v>319</v>
      </c>
      <c r="B8608" s="110">
        <v>45948</v>
      </c>
      <c r="C8608" s="89">
        <v>2</v>
      </c>
      <c r="D8608" s="89">
        <v>11</v>
      </c>
      <c r="E8608" s="96">
        <v>481</v>
      </c>
      <c r="F8608" s="89">
        <v>0</v>
      </c>
      <c r="G8608" s="89">
        <v>1024.4000000000001</v>
      </c>
      <c r="H8608">
        <v>0.82</v>
      </c>
      <c r="I8608" t="s">
        <v>21</v>
      </c>
      <c r="J8608">
        <v>1</v>
      </c>
      <c r="K8608">
        <v>10</v>
      </c>
      <c r="L8608">
        <v>2025</v>
      </c>
      <c r="M8608" t="s">
        <v>370</v>
      </c>
      <c r="N8608" s="89" cm="1">
        <f t="array" ref="N8608">IF(ISNUMBER(_34_KNMI_Stations[[#This Row],[Etmaal temperatuur °C]]),IF(_34_KNMI_Stations[[#This Row],[Etmaal temperatuur °C]]&lt;stookgrens[],stookgrens[]-_34_KNMI_Stations[[#This Row],[Etmaal temperatuur °C]],0),"")</f>
        <v>7</v>
      </c>
      <c r="O8608" s="89">
        <f>_34_KNMI_Stations[[#This Row],[graaddagen]]*_34_KNMI_Stations[[#This Row],[Gewogen factor]]</f>
        <v>7</v>
      </c>
      <c r="P8608" s="89" cm="1">
        <f t="array" ref="P8608">IF(ISNUMBER(_34_KNMI_Stations[[#This Row],[Etmaal temperatuur °C]]),IF(_34_KNMI_Stations[[#This Row],[Etmaal temperatuur °C]]&gt;stookgrens[],_34_KNMI_Stations[[#This Row],[Etmaal temperatuur °C]]-stookgrens[],0),"")</f>
        <v>0</v>
      </c>
    </row>
    <row r="8609" spans="1:16" x14ac:dyDescent="0.25">
      <c r="A8609">
        <v>319</v>
      </c>
      <c r="B8609" s="110">
        <v>45949</v>
      </c>
      <c r="C8609" s="89">
        <v>3.4</v>
      </c>
      <c r="D8609" s="89">
        <v>12</v>
      </c>
      <c r="E8609" s="96">
        <v>574</v>
      </c>
      <c r="F8609" s="89">
        <v>1.6</v>
      </c>
      <c r="G8609" s="89">
        <v>1009.2</v>
      </c>
      <c r="H8609">
        <v>0.81</v>
      </c>
      <c r="I8609" t="s">
        <v>21</v>
      </c>
      <c r="J8609">
        <v>1</v>
      </c>
      <c r="K8609">
        <v>10</v>
      </c>
      <c r="L8609">
        <v>2025</v>
      </c>
      <c r="M8609" t="s">
        <v>370</v>
      </c>
      <c r="N8609" s="89" cm="1">
        <f t="array" ref="N8609">IF(ISNUMBER(_34_KNMI_Stations[[#This Row],[Etmaal temperatuur °C]]),IF(_34_KNMI_Stations[[#This Row],[Etmaal temperatuur °C]]&lt;stookgrens[],stookgrens[]-_34_KNMI_Stations[[#This Row],[Etmaal temperatuur °C]],0),"")</f>
        <v>6</v>
      </c>
      <c r="O8609" s="89">
        <f>_34_KNMI_Stations[[#This Row],[graaddagen]]*_34_KNMI_Stations[[#This Row],[Gewogen factor]]</f>
        <v>6</v>
      </c>
      <c r="P8609" s="89" cm="1">
        <f t="array" ref="P8609">IF(ISNUMBER(_34_KNMI_Stations[[#This Row],[Etmaal temperatuur °C]]),IF(_34_KNMI_Stations[[#This Row],[Etmaal temperatuur °C]]&gt;stookgrens[],_34_KNMI_Stations[[#This Row],[Etmaal temperatuur °C]]-stookgrens[],0),"")</f>
        <v>0</v>
      </c>
    </row>
    <row r="8610" spans="1:16" x14ac:dyDescent="0.25">
      <c r="A8610">
        <v>319</v>
      </c>
      <c r="B8610" s="110">
        <v>45950</v>
      </c>
      <c r="C8610" s="89">
        <v>5</v>
      </c>
      <c r="D8610" s="89">
        <v>14.6</v>
      </c>
      <c r="E8610" s="96">
        <v>387</v>
      </c>
      <c r="F8610" s="89">
        <v>6.9</v>
      </c>
      <c r="G8610" s="89">
        <v>994.4</v>
      </c>
      <c r="H8610">
        <v>0.87</v>
      </c>
      <c r="I8610" t="s">
        <v>21</v>
      </c>
      <c r="J8610">
        <v>1</v>
      </c>
      <c r="K8610">
        <v>10</v>
      </c>
      <c r="L8610">
        <v>2025</v>
      </c>
      <c r="M8610" t="s">
        <v>371</v>
      </c>
      <c r="N8610" s="89" cm="1">
        <f t="array" ref="N8610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8610" s="89">
        <f>_34_KNMI_Stations[[#This Row],[graaddagen]]*_34_KNMI_Stations[[#This Row],[Gewogen factor]]</f>
        <v>3.4000000000000004</v>
      </c>
      <c r="P8610" s="89" cm="1">
        <f t="array" ref="P8610">IF(ISNUMBER(_34_KNMI_Stations[[#This Row],[Etmaal temperatuur °C]]),IF(_34_KNMI_Stations[[#This Row],[Etmaal temperatuur °C]]&gt;stookgrens[],_34_KNMI_Stations[[#This Row],[Etmaal temperatuur °C]]-stookgrens[],0),"")</f>
        <v>0</v>
      </c>
    </row>
    <row r="8611" spans="1:16" x14ac:dyDescent="0.25">
      <c r="A8611">
        <v>319</v>
      </c>
      <c r="B8611" s="110">
        <v>45951</v>
      </c>
      <c r="C8611" s="89">
        <v>6.5</v>
      </c>
      <c r="D8611" s="89">
        <v>13.7</v>
      </c>
      <c r="E8611" s="96">
        <v>436</v>
      </c>
      <c r="F8611" s="89">
        <v>4.8</v>
      </c>
      <c r="G8611" s="89">
        <v>994</v>
      </c>
      <c r="H8611">
        <v>0.89</v>
      </c>
      <c r="I8611" t="s">
        <v>21</v>
      </c>
      <c r="J8611">
        <v>1</v>
      </c>
      <c r="K8611">
        <v>10</v>
      </c>
      <c r="L8611">
        <v>2025</v>
      </c>
      <c r="M8611" t="s">
        <v>371</v>
      </c>
      <c r="N8611" s="89" cm="1">
        <f t="array" ref="N8611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8611" s="89">
        <f>_34_KNMI_Stations[[#This Row],[graaddagen]]*_34_KNMI_Stations[[#This Row],[Gewogen factor]]</f>
        <v>4.3000000000000007</v>
      </c>
      <c r="P8611" s="89" cm="1">
        <f t="array" ref="P8611">IF(ISNUMBER(_34_KNMI_Stations[[#This Row],[Etmaal temperatuur °C]]),IF(_34_KNMI_Stations[[#This Row],[Etmaal temperatuur °C]]&gt;stookgrens[],_34_KNMI_Stations[[#This Row],[Etmaal temperatuur °C]]-stookgrens[],0),"")</f>
        <v>0</v>
      </c>
    </row>
    <row r="8612" spans="1:16" x14ac:dyDescent="0.25">
      <c r="A8612">
        <v>319</v>
      </c>
      <c r="B8612" s="110">
        <v>45952</v>
      </c>
      <c r="C8612" s="89">
        <v>3.5</v>
      </c>
      <c r="D8612" s="89">
        <v>13</v>
      </c>
      <c r="E8612" s="96">
        <v>611</v>
      </c>
      <c r="F8612" s="89">
        <v>9.6</v>
      </c>
      <c r="G8612" s="89">
        <v>996.2</v>
      </c>
      <c r="H8612">
        <v>0.88</v>
      </c>
      <c r="I8612" t="s">
        <v>21</v>
      </c>
      <c r="J8612">
        <v>1</v>
      </c>
      <c r="K8612">
        <v>10</v>
      </c>
      <c r="L8612">
        <v>2025</v>
      </c>
      <c r="M8612" t="s">
        <v>371</v>
      </c>
      <c r="N8612" s="89" cm="1">
        <f t="array" ref="N8612">IF(ISNUMBER(_34_KNMI_Stations[[#This Row],[Etmaal temperatuur °C]]),IF(_34_KNMI_Stations[[#This Row],[Etmaal temperatuur °C]]&lt;stookgrens[],stookgrens[]-_34_KNMI_Stations[[#This Row],[Etmaal temperatuur °C]],0),"")</f>
        <v>5</v>
      </c>
      <c r="O8612" s="89">
        <f>_34_KNMI_Stations[[#This Row],[graaddagen]]*_34_KNMI_Stations[[#This Row],[Gewogen factor]]</f>
        <v>5</v>
      </c>
      <c r="P8612" s="89" cm="1">
        <f t="array" ref="P8612">IF(ISNUMBER(_34_KNMI_Stations[[#This Row],[Etmaal temperatuur °C]]),IF(_34_KNMI_Stations[[#This Row],[Etmaal temperatuur °C]]&gt;stookgrens[],_34_KNMI_Stations[[#This Row],[Etmaal temperatuur °C]]-stookgrens[],0),"")</f>
        <v>0</v>
      </c>
    </row>
    <row r="8613" spans="1:16" x14ac:dyDescent="0.25">
      <c r="A8613">
        <v>319</v>
      </c>
      <c r="B8613" s="110">
        <v>45953</v>
      </c>
      <c r="C8613" s="89">
        <v>8.3000000000000007</v>
      </c>
      <c r="D8613" s="89">
        <v>12</v>
      </c>
      <c r="E8613" s="96">
        <v>182</v>
      </c>
      <c r="F8613" s="89">
        <v>23.9</v>
      </c>
      <c r="G8613" s="89">
        <v>983.1</v>
      </c>
      <c r="H8613">
        <v>0.85</v>
      </c>
      <c r="I8613" t="s">
        <v>21</v>
      </c>
      <c r="J8613">
        <v>1</v>
      </c>
      <c r="K8613">
        <v>10</v>
      </c>
      <c r="L8613">
        <v>2025</v>
      </c>
      <c r="M8613" t="s">
        <v>371</v>
      </c>
      <c r="N8613" s="89" cm="1">
        <f t="array" ref="N8613">IF(ISNUMBER(_34_KNMI_Stations[[#This Row],[Etmaal temperatuur °C]]),IF(_34_KNMI_Stations[[#This Row],[Etmaal temperatuur °C]]&lt;stookgrens[],stookgrens[]-_34_KNMI_Stations[[#This Row],[Etmaal temperatuur °C]],0),"")</f>
        <v>6</v>
      </c>
      <c r="O8613" s="89">
        <f>_34_KNMI_Stations[[#This Row],[graaddagen]]*_34_KNMI_Stations[[#This Row],[Gewogen factor]]</f>
        <v>6</v>
      </c>
      <c r="P8613" s="89" cm="1">
        <f t="array" ref="P8613">IF(ISNUMBER(_34_KNMI_Stations[[#This Row],[Etmaal temperatuur °C]]),IF(_34_KNMI_Stations[[#This Row],[Etmaal temperatuur °C]]&gt;stookgrens[],_34_KNMI_Stations[[#This Row],[Etmaal temperatuur °C]]-stookgrens[],0),"")</f>
        <v>0</v>
      </c>
    </row>
    <row r="8614" spans="1:16" x14ac:dyDescent="0.25">
      <c r="A8614">
        <v>319</v>
      </c>
      <c r="B8614" s="110">
        <v>45954</v>
      </c>
      <c r="C8614" s="89">
        <v>8.8000000000000007</v>
      </c>
      <c r="D8614" s="89">
        <v>9.4</v>
      </c>
      <c r="E8614" s="96">
        <v>846</v>
      </c>
      <c r="F8614" s="89">
        <v>0.4</v>
      </c>
      <c r="G8614" s="89">
        <v>1000</v>
      </c>
      <c r="H8614">
        <v>0.8</v>
      </c>
      <c r="I8614" t="s">
        <v>21</v>
      </c>
      <c r="J8614">
        <v>1</v>
      </c>
      <c r="K8614">
        <v>10</v>
      </c>
      <c r="L8614">
        <v>2025</v>
      </c>
      <c r="M8614" t="s">
        <v>371</v>
      </c>
      <c r="N8614" s="89" cm="1">
        <f t="array" ref="N8614">IF(ISNUMBER(_34_KNMI_Stations[[#This Row],[Etmaal temperatuur °C]]),IF(_34_KNMI_Stations[[#This Row],[Etmaal temperatuur °C]]&lt;stookgrens[],stookgrens[]-_34_KNMI_Stations[[#This Row],[Etmaal temperatuur °C]],0),"")</f>
        <v>8.6</v>
      </c>
      <c r="O8614" s="89">
        <f>_34_KNMI_Stations[[#This Row],[graaddagen]]*_34_KNMI_Stations[[#This Row],[Gewogen factor]]</f>
        <v>8.6</v>
      </c>
      <c r="P8614" s="89" cm="1">
        <f t="array" ref="P8614">IF(ISNUMBER(_34_KNMI_Stations[[#This Row],[Etmaal temperatuur °C]]),IF(_34_KNMI_Stations[[#This Row],[Etmaal temperatuur °C]]&gt;stookgrens[],_34_KNMI_Stations[[#This Row],[Etmaal temperatuur °C]]-stookgrens[],0),"")</f>
        <v>0</v>
      </c>
    </row>
    <row r="8615" spans="1:16" x14ac:dyDescent="0.25">
      <c r="A8615">
        <v>319</v>
      </c>
      <c r="B8615" s="110">
        <v>45955</v>
      </c>
      <c r="C8615" s="89">
        <v>6.8</v>
      </c>
      <c r="D8615" s="89">
        <v>9.3000000000000007</v>
      </c>
      <c r="E8615" s="96">
        <v>359</v>
      </c>
      <c r="F8615" s="89">
        <v>7.9</v>
      </c>
      <c r="G8615" s="89">
        <v>1000.5</v>
      </c>
      <c r="H8615">
        <v>0.87</v>
      </c>
      <c r="I8615" t="s">
        <v>21</v>
      </c>
      <c r="J8615">
        <v>1</v>
      </c>
      <c r="K8615">
        <v>10</v>
      </c>
      <c r="L8615">
        <v>2025</v>
      </c>
      <c r="M8615" t="s">
        <v>371</v>
      </c>
      <c r="N8615" s="89" cm="1">
        <f t="array" ref="N8615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8615" s="89">
        <f>_34_KNMI_Stations[[#This Row],[graaddagen]]*_34_KNMI_Stations[[#This Row],[Gewogen factor]]</f>
        <v>8.6999999999999993</v>
      </c>
      <c r="P8615" s="89" cm="1">
        <f t="array" ref="P8615">IF(ISNUMBER(_34_KNMI_Stations[[#This Row],[Etmaal temperatuur °C]]),IF(_34_KNMI_Stations[[#This Row],[Etmaal temperatuur °C]]&gt;stookgrens[],_34_KNMI_Stations[[#This Row],[Etmaal temperatuur °C]]-stookgrens[],0),"")</f>
        <v>0</v>
      </c>
    </row>
    <row r="8616" spans="1:16" x14ac:dyDescent="0.25">
      <c r="A8616">
        <v>319</v>
      </c>
      <c r="B8616" s="110">
        <v>45956</v>
      </c>
      <c r="C8616" s="89">
        <v>6.8</v>
      </c>
      <c r="D8616" s="89">
        <v>8</v>
      </c>
      <c r="E8616" s="96">
        <v>648</v>
      </c>
      <c r="F8616" s="89">
        <v>2.4</v>
      </c>
      <c r="G8616" s="89">
        <v>1006</v>
      </c>
      <c r="H8616">
        <v>0.8</v>
      </c>
      <c r="I8616" t="s">
        <v>21</v>
      </c>
      <c r="J8616">
        <v>1</v>
      </c>
      <c r="K8616">
        <v>10</v>
      </c>
      <c r="L8616">
        <v>2025</v>
      </c>
      <c r="M8616" t="s">
        <v>371</v>
      </c>
      <c r="N8616" s="89" cm="1">
        <f t="array" ref="N8616">IF(ISNUMBER(_34_KNMI_Stations[[#This Row],[Etmaal temperatuur °C]]),IF(_34_KNMI_Stations[[#This Row],[Etmaal temperatuur °C]]&lt;stookgrens[],stookgrens[]-_34_KNMI_Stations[[#This Row],[Etmaal temperatuur °C]],0),"")</f>
        <v>10</v>
      </c>
      <c r="O8616" s="89">
        <f>_34_KNMI_Stations[[#This Row],[graaddagen]]*_34_KNMI_Stations[[#This Row],[Gewogen factor]]</f>
        <v>10</v>
      </c>
      <c r="P8616" s="89" cm="1">
        <f t="array" ref="P8616">IF(ISNUMBER(_34_KNMI_Stations[[#This Row],[Etmaal temperatuur °C]]),IF(_34_KNMI_Stations[[#This Row],[Etmaal temperatuur °C]]&gt;stookgrens[],_34_KNMI_Stations[[#This Row],[Etmaal temperatuur °C]]-stookgrens[],0),"")</f>
        <v>0</v>
      </c>
    </row>
    <row r="8617" spans="1:16" x14ac:dyDescent="0.25">
      <c r="A8617">
        <v>319</v>
      </c>
      <c r="B8617" s="110">
        <v>45957</v>
      </c>
      <c r="C8617" s="89">
        <v>7</v>
      </c>
      <c r="D8617" s="89">
        <v>10.4</v>
      </c>
      <c r="E8617" s="96">
        <v>550</v>
      </c>
      <c r="F8617" s="89">
        <v>2.5</v>
      </c>
      <c r="G8617" s="89">
        <v>1004.2</v>
      </c>
      <c r="H8617">
        <v>0.83</v>
      </c>
      <c r="I8617" t="s">
        <v>21</v>
      </c>
      <c r="J8617">
        <v>1</v>
      </c>
      <c r="K8617">
        <v>10</v>
      </c>
      <c r="L8617">
        <v>2025</v>
      </c>
      <c r="M8617" t="s">
        <v>372</v>
      </c>
      <c r="N8617" s="89" cm="1">
        <f t="array" ref="N8617">IF(ISNUMBER(_34_KNMI_Stations[[#This Row],[Etmaal temperatuur °C]]),IF(_34_KNMI_Stations[[#This Row],[Etmaal temperatuur °C]]&lt;stookgrens[],stookgrens[]-_34_KNMI_Stations[[#This Row],[Etmaal temperatuur °C]],0),"")</f>
        <v>7.6</v>
      </c>
      <c r="O8617" s="89">
        <f>_34_KNMI_Stations[[#This Row],[graaddagen]]*_34_KNMI_Stations[[#This Row],[Gewogen factor]]</f>
        <v>7.6</v>
      </c>
      <c r="P8617" s="89" cm="1">
        <f t="array" ref="P8617">IF(ISNUMBER(_34_KNMI_Stations[[#This Row],[Etmaal temperatuur °C]]),IF(_34_KNMI_Stations[[#This Row],[Etmaal temperatuur °C]]&gt;stookgrens[],_34_KNMI_Stations[[#This Row],[Etmaal temperatuur °C]]-stookgrens[],0),"")</f>
        <v>0</v>
      </c>
    </row>
    <row r="8618" spans="1:16" x14ac:dyDescent="0.25">
      <c r="A8618">
        <v>319</v>
      </c>
      <c r="B8618" s="110">
        <v>45958</v>
      </c>
      <c r="C8618" s="89">
        <v>6.5</v>
      </c>
      <c r="D8618" s="89">
        <v>11.9</v>
      </c>
      <c r="E8618" s="96">
        <v>414</v>
      </c>
      <c r="F8618" s="89">
        <v>1.9</v>
      </c>
      <c r="G8618" s="89">
        <v>1007.5</v>
      </c>
      <c r="H8618">
        <v>0.83</v>
      </c>
      <c r="I8618" t="s">
        <v>21</v>
      </c>
      <c r="J8618">
        <v>1</v>
      </c>
      <c r="K8618">
        <v>10</v>
      </c>
      <c r="L8618">
        <v>2025</v>
      </c>
      <c r="M8618" t="s">
        <v>372</v>
      </c>
      <c r="N8618" s="89" cm="1">
        <f t="array" ref="N8618">IF(ISNUMBER(_34_KNMI_Stations[[#This Row],[Etmaal temperatuur °C]]),IF(_34_KNMI_Stations[[#This Row],[Etmaal temperatuur °C]]&lt;stookgrens[],stookgrens[]-_34_KNMI_Stations[[#This Row],[Etmaal temperatuur °C]],0),"")</f>
        <v>6.1</v>
      </c>
      <c r="O8618" s="89">
        <f>_34_KNMI_Stations[[#This Row],[graaddagen]]*_34_KNMI_Stations[[#This Row],[Gewogen factor]]</f>
        <v>6.1</v>
      </c>
      <c r="P8618" s="89" cm="1">
        <f t="array" ref="P8618">IF(ISNUMBER(_34_KNMI_Stations[[#This Row],[Etmaal temperatuur °C]]),IF(_34_KNMI_Stations[[#This Row],[Etmaal temperatuur °C]]&gt;stookgrens[],_34_KNMI_Stations[[#This Row],[Etmaal temperatuur °C]]-stookgrens[],0),"")</f>
        <v>0</v>
      </c>
    </row>
    <row r="8619" spans="1:16" x14ac:dyDescent="0.25">
      <c r="A8619">
        <v>319</v>
      </c>
      <c r="B8619" s="110">
        <v>45959</v>
      </c>
      <c r="C8619" s="89">
        <v>4</v>
      </c>
      <c r="D8619" s="89">
        <v>11.8</v>
      </c>
      <c r="E8619" s="96">
        <v>196</v>
      </c>
      <c r="F8619" s="89">
        <v>7.7</v>
      </c>
      <c r="G8619" s="89">
        <v>1002.2</v>
      </c>
      <c r="H8619">
        <v>0.89</v>
      </c>
      <c r="I8619" t="s">
        <v>21</v>
      </c>
      <c r="J8619">
        <v>1</v>
      </c>
      <c r="K8619">
        <v>10</v>
      </c>
      <c r="L8619">
        <v>2025</v>
      </c>
      <c r="M8619" t="s">
        <v>372</v>
      </c>
      <c r="N8619" s="89" cm="1">
        <f t="array" ref="N8619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8619" s="89">
        <f>_34_KNMI_Stations[[#This Row],[graaddagen]]*_34_KNMI_Stations[[#This Row],[Gewogen factor]]</f>
        <v>6.1999999999999993</v>
      </c>
      <c r="P8619" s="89" cm="1">
        <f t="array" ref="P8619">IF(ISNUMBER(_34_KNMI_Stations[[#This Row],[Etmaal temperatuur °C]]),IF(_34_KNMI_Stations[[#This Row],[Etmaal temperatuur °C]]&gt;stookgrens[],_34_KNMI_Stations[[#This Row],[Etmaal temperatuur °C]]-stookgrens[],0),"")</f>
        <v>0</v>
      </c>
    </row>
    <row r="8620" spans="1:16" x14ac:dyDescent="0.25">
      <c r="A8620">
        <v>319</v>
      </c>
      <c r="B8620" s="110">
        <v>45960</v>
      </c>
      <c r="C8620" s="89">
        <v>4</v>
      </c>
      <c r="D8620" s="89">
        <v>10.3</v>
      </c>
      <c r="E8620" s="96">
        <v>770</v>
      </c>
      <c r="F8620" s="89">
        <v>-0.1</v>
      </c>
      <c r="G8620" s="89">
        <v>1009.1</v>
      </c>
      <c r="H8620">
        <v>0.82</v>
      </c>
      <c r="I8620" t="s">
        <v>21</v>
      </c>
      <c r="J8620">
        <v>1</v>
      </c>
      <c r="K8620">
        <v>10</v>
      </c>
      <c r="L8620">
        <v>2025</v>
      </c>
      <c r="M8620" t="s">
        <v>372</v>
      </c>
      <c r="N8620" s="89" cm="1">
        <f t="array" ref="N8620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8620" s="89">
        <f>_34_KNMI_Stations[[#This Row],[graaddagen]]*_34_KNMI_Stations[[#This Row],[Gewogen factor]]</f>
        <v>7.6999999999999993</v>
      </c>
      <c r="P8620" s="89" cm="1">
        <f t="array" ref="P8620">IF(ISNUMBER(_34_KNMI_Stations[[#This Row],[Etmaal temperatuur °C]]),IF(_34_KNMI_Stations[[#This Row],[Etmaal temperatuur °C]]&gt;stookgrens[],_34_KNMI_Stations[[#This Row],[Etmaal temperatuur °C]]-stookgrens[],0),"")</f>
        <v>0</v>
      </c>
    </row>
    <row r="8621" spans="1:16" x14ac:dyDescent="0.25">
      <c r="A8621">
        <v>319</v>
      </c>
      <c r="B8621" s="110">
        <v>45961</v>
      </c>
      <c r="C8621" s="89">
        <v>3.5</v>
      </c>
      <c r="D8621" s="89">
        <v>11.9</v>
      </c>
      <c r="E8621" s="96">
        <v>456</v>
      </c>
      <c r="F8621" s="89">
        <v>0.1</v>
      </c>
      <c r="G8621" s="89">
        <v>1008.7</v>
      </c>
      <c r="H8621">
        <v>0.82</v>
      </c>
      <c r="I8621" t="s">
        <v>21</v>
      </c>
      <c r="J8621">
        <v>1</v>
      </c>
      <c r="K8621">
        <v>10</v>
      </c>
      <c r="L8621">
        <v>2025</v>
      </c>
      <c r="M8621" t="s">
        <v>372</v>
      </c>
      <c r="N8621" s="89" cm="1">
        <f t="array" ref="N8621">IF(ISNUMBER(_34_KNMI_Stations[[#This Row],[Etmaal temperatuur °C]]),IF(_34_KNMI_Stations[[#This Row],[Etmaal temperatuur °C]]&lt;stookgrens[],stookgrens[]-_34_KNMI_Stations[[#This Row],[Etmaal temperatuur °C]],0),"")</f>
        <v>6.1</v>
      </c>
      <c r="O8621" s="89">
        <f>_34_KNMI_Stations[[#This Row],[graaddagen]]*_34_KNMI_Stations[[#This Row],[Gewogen factor]]</f>
        <v>6.1</v>
      </c>
      <c r="P8621" s="89" cm="1">
        <f t="array" ref="P8621">IF(ISNUMBER(_34_KNMI_Stations[[#This Row],[Etmaal temperatuur °C]]),IF(_34_KNMI_Stations[[#This Row],[Etmaal temperatuur °C]]&gt;stookgrens[],_34_KNMI_Stations[[#This Row],[Etmaal temperatuur °C]]-stookgrens[],0),"")</f>
        <v>0</v>
      </c>
    </row>
    <row r="8622" spans="1:16" x14ac:dyDescent="0.25">
      <c r="A8622">
        <v>319</v>
      </c>
      <c r="B8622" s="110">
        <v>45962</v>
      </c>
      <c r="C8622" s="89">
        <v>4.9000000000000004</v>
      </c>
      <c r="D8622" s="89">
        <v>13.1</v>
      </c>
      <c r="E8622" s="96">
        <v>205</v>
      </c>
      <c r="F8622" s="89">
        <v>3.6</v>
      </c>
      <c r="G8622" s="89">
        <v>1006.7</v>
      </c>
      <c r="H8622">
        <v>0.85</v>
      </c>
      <c r="I8622" t="s">
        <v>21</v>
      </c>
      <c r="J8622">
        <v>1.1000000000000001</v>
      </c>
      <c r="K8622">
        <v>11</v>
      </c>
      <c r="L8622">
        <v>2025</v>
      </c>
      <c r="M8622" t="s">
        <v>372</v>
      </c>
      <c r="N8622" s="89" cm="1">
        <f t="array" ref="N8622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8622" s="89">
        <f>_34_KNMI_Stations[[#This Row],[graaddagen]]*_34_KNMI_Stations[[#This Row],[Gewogen factor]]</f>
        <v>5.3900000000000006</v>
      </c>
      <c r="P8622" s="89" cm="1">
        <f t="array" ref="P8622">IF(ISNUMBER(_34_KNMI_Stations[[#This Row],[Etmaal temperatuur °C]]),IF(_34_KNMI_Stations[[#This Row],[Etmaal temperatuur °C]]&gt;stookgrens[],_34_KNMI_Stations[[#This Row],[Etmaal temperatuur °C]]-stookgrens[],0),"")</f>
        <v>0</v>
      </c>
    </row>
    <row r="8623" spans="1:16" x14ac:dyDescent="0.25">
      <c r="A8623">
        <v>319</v>
      </c>
      <c r="B8623" s="110">
        <v>45963</v>
      </c>
      <c r="C8623" s="89">
        <v>5.5</v>
      </c>
      <c r="D8623" s="89">
        <v>10.6</v>
      </c>
      <c r="E8623" s="96">
        <v>516</v>
      </c>
      <c r="F8623" s="89">
        <v>2.2000000000000002</v>
      </c>
      <c r="G8623" s="89">
        <v>1010.5</v>
      </c>
      <c r="H8623">
        <v>0.84</v>
      </c>
      <c r="I8623" t="s">
        <v>21</v>
      </c>
      <c r="J8623">
        <v>1.1000000000000001</v>
      </c>
      <c r="K8623">
        <v>11</v>
      </c>
      <c r="L8623">
        <v>2025</v>
      </c>
      <c r="M8623" t="s">
        <v>372</v>
      </c>
      <c r="N8623" s="89" cm="1">
        <f t="array" ref="N8623">IF(ISNUMBER(_34_KNMI_Stations[[#This Row],[Etmaal temperatuur °C]]),IF(_34_KNMI_Stations[[#This Row],[Etmaal temperatuur °C]]&lt;stookgrens[],stookgrens[]-_34_KNMI_Stations[[#This Row],[Etmaal temperatuur °C]],0),"")</f>
        <v>7.4</v>
      </c>
      <c r="O8623" s="89">
        <f>_34_KNMI_Stations[[#This Row],[graaddagen]]*_34_KNMI_Stations[[#This Row],[Gewogen factor]]</f>
        <v>8.14</v>
      </c>
      <c r="P8623" s="89" cm="1">
        <f t="array" ref="P8623">IF(ISNUMBER(_34_KNMI_Stations[[#This Row],[Etmaal temperatuur °C]]),IF(_34_KNMI_Stations[[#This Row],[Etmaal temperatuur °C]]&gt;stookgrens[],_34_KNMI_Stations[[#This Row],[Etmaal temperatuur °C]]-stookgrens[],0),"")</f>
        <v>0</v>
      </c>
    </row>
    <row r="8624" spans="1:16" x14ac:dyDescent="0.25">
      <c r="A8624">
        <v>319</v>
      </c>
      <c r="B8624" s="110">
        <v>45964</v>
      </c>
      <c r="C8624" s="89">
        <v>5.9</v>
      </c>
      <c r="D8624" s="89">
        <v>11.1</v>
      </c>
      <c r="E8624" s="96">
        <v>272</v>
      </c>
      <c r="F8624" s="89">
        <v>-0.1</v>
      </c>
      <c r="G8624" s="89">
        <v>1017.1</v>
      </c>
      <c r="H8624">
        <v>0.86</v>
      </c>
      <c r="I8624" t="s">
        <v>21</v>
      </c>
      <c r="J8624">
        <v>1.1000000000000001</v>
      </c>
      <c r="K8624">
        <v>11</v>
      </c>
      <c r="L8624">
        <v>2025</v>
      </c>
      <c r="M8624" t="s">
        <v>373</v>
      </c>
      <c r="N8624" s="89" cm="1">
        <f t="array" ref="N8624">IF(ISNUMBER(_34_KNMI_Stations[[#This Row],[Etmaal temperatuur °C]]),IF(_34_KNMI_Stations[[#This Row],[Etmaal temperatuur °C]]&lt;stookgrens[],stookgrens[]-_34_KNMI_Stations[[#This Row],[Etmaal temperatuur °C]],0),"")</f>
        <v>6.9</v>
      </c>
      <c r="O8624" s="89">
        <f>_34_KNMI_Stations[[#This Row],[graaddagen]]*_34_KNMI_Stations[[#This Row],[Gewogen factor]]</f>
        <v>7.5900000000000007</v>
      </c>
      <c r="P8624" s="89" cm="1">
        <f t="array" ref="P8624">IF(ISNUMBER(_34_KNMI_Stations[[#This Row],[Etmaal temperatuur °C]]),IF(_34_KNMI_Stations[[#This Row],[Etmaal temperatuur °C]]&gt;stookgrens[],_34_KNMI_Stations[[#This Row],[Etmaal temperatuur °C]]-stookgrens[],0),"")</f>
        <v>0</v>
      </c>
    </row>
    <row r="8625" spans="1:16" x14ac:dyDescent="0.25">
      <c r="A8625">
        <v>319</v>
      </c>
      <c r="B8625" s="110">
        <v>45965</v>
      </c>
      <c r="C8625" s="89">
        <v>4.8</v>
      </c>
      <c r="D8625" s="89">
        <v>14.1</v>
      </c>
      <c r="E8625" s="96">
        <v>569</v>
      </c>
      <c r="F8625" s="89">
        <v>0</v>
      </c>
      <c r="G8625" s="89">
        <v>1016.2</v>
      </c>
      <c r="H8625">
        <v>0.74</v>
      </c>
      <c r="I8625" t="s">
        <v>21</v>
      </c>
      <c r="J8625">
        <v>1.1000000000000001</v>
      </c>
      <c r="K8625">
        <v>11</v>
      </c>
      <c r="L8625">
        <v>2025</v>
      </c>
      <c r="M8625" t="s">
        <v>373</v>
      </c>
      <c r="N8625" s="89" cm="1">
        <f t="array" ref="N8625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8625" s="89">
        <f>_34_KNMI_Stations[[#This Row],[graaddagen]]*_34_KNMI_Stations[[#This Row],[Gewogen factor]]</f>
        <v>4.2900000000000009</v>
      </c>
      <c r="P8625" s="89" cm="1">
        <f t="array" ref="P8625">IF(ISNUMBER(_34_KNMI_Stations[[#This Row],[Etmaal temperatuur °C]]),IF(_34_KNMI_Stations[[#This Row],[Etmaal temperatuur °C]]&gt;stookgrens[],_34_KNMI_Stations[[#This Row],[Etmaal temperatuur °C]]-stookgrens[],0),"")</f>
        <v>0</v>
      </c>
    </row>
    <row r="8626" spans="1:16" x14ac:dyDescent="0.25">
      <c r="A8626">
        <v>319</v>
      </c>
      <c r="B8626" s="110">
        <v>45966</v>
      </c>
      <c r="C8626" s="89">
        <v>2.8</v>
      </c>
      <c r="D8626" s="89">
        <v>14.6</v>
      </c>
      <c r="E8626" s="96">
        <v>498</v>
      </c>
      <c r="F8626" s="89">
        <v>0</v>
      </c>
      <c r="G8626" s="89">
        <v>1012.7</v>
      </c>
      <c r="H8626">
        <v>0.66</v>
      </c>
      <c r="I8626" t="s">
        <v>21</v>
      </c>
      <c r="J8626">
        <v>1.1000000000000001</v>
      </c>
      <c r="K8626">
        <v>11</v>
      </c>
      <c r="L8626">
        <v>2025</v>
      </c>
      <c r="M8626" t="s">
        <v>373</v>
      </c>
      <c r="N8626" s="89" cm="1">
        <f t="array" ref="N8626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8626" s="89">
        <f>_34_KNMI_Stations[[#This Row],[graaddagen]]*_34_KNMI_Stations[[#This Row],[Gewogen factor]]</f>
        <v>3.7400000000000007</v>
      </c>
      <c r="P8626" s="89" cm="1">
        <f t="array" ref="P8626">IF(ISNUMBER(_34_KNMI_Stations[[#This Row],[Etmaal temperatuur °C]]),IF(_34_KNMI_Stations[[#This Row],[Etmaal temperatuur °C]]&gt;stookgrens[],_34_KNMI_Stations[[#This Row],[Etmaal temperatuur °C]]-stookgrens[],0),"")</f>
        <v>0</v>
      </c>
    </row>
    <row r="8627" spans="1:16" x14ac:dyDescent="0.25">
      <c r="A8627">
        <v>319</v>
      </c>
      <c r="B8627" s="110">
        <v>45967</v>
      </c>
      <c r="C8627" s="89">
        <v>2</v>
      </c>
      <c r="D8627" s="89">
        <v>11.9</v>
      </c>
      <c r="E8627" s="96">
        <v>477</v>
      </c>
      <c r="F8627" s="89">
        <v>0</v>
      </c>
      <c r="G8627" s="89">
        <v>1008.4</v>
      </c>
      <c r="H8627">
        <v>0.81</v>
      </c>
      <c r="I8627" t="s">
        <v>21</v>
      </c>
      <c r="J8627">
        <v>1.1000000000000001</v>
      </c>
      <c r="K8627">
        <v>11</v>
      </c>
      <c r="L8627">
        <v>2025</v>
      </c>
      <c r="M8627" t="s">
        <v>373</v>
      </c>
      <c r="N8627" s="89" cm="1">
        <f t="array" ref="N8627">IF(ISNUMBER(_34_KNMI_Stations[[#This Row],[Etmaal temperatuur °C]]),IF(_34_KNMI_Stations[[#This Row],[Etmaal temperatuur °C]]&lt;stookgrens[],stookgrens[]-_34_KNMI_Stations[[#This Row],[Etmaal temperatuur °C]],0),"")</f>
        <v>6.1</v>
      </c>
      <c r="O8627" s="89">
        <f>_34_KNMI_Stations[[#This Row],[graaddagen]]*_34_KNMI_Stations[[#This Row],[Gewogen factor]]</f>
        <v>6.71</v>
      </c>
      <c r="P8627" s="89" cm="1">
        <f t="array" ref="P8627">IF(ISNUMBER(_34_KNMI_Stations[[#This Row],[Etmaal temperatuur °C]]),IF(_34_KNMI_Stations[[#This Row],[Etmaal temperatuur °C]]&gt;stookgrens[],_34_KNMI_Stations[[#This Row],[Etmaal temperatuur °C]]-stookgrens[],0),"")</f>
        <v>0</v>
      </c>
    </row>
    <row r="8628" spans="1:16" x14ac:dyDescent="0.25">
      <c r="A8628">
        <v>319</v>
      </c>
      <c r="B8628" s="110">
        <v>45968</v>
      </c>
      <c r="C8628" s="89">
        <v>2.5</v>
      </c>
      <c r="D8628" s="89">
        <v>11.9</v>
      </c>
      <c r="E8628" s="96">
        <v>674</v>
      </c>
      <c r="F8628" s="89">
        <v>0</v>
      </c>
      <c r="G8628" s="89">
        <v>1009.4</v>
      </c>
      <c r="H8628">
        <v>0.85</v>
      </c>
      <c r="I8628" t="s">
        <v>21</v>
      </c>
      <c r="J8628">
        <v>1.1000000000000001</v>
      </c>
      <c r="K8628">
        <v>11</v>
      </c>
      <c r="L8628">
        <v>2025</v>
      </c>
      <c r="M8628" t="s">
        <v>373</v>
      </c>
      <c r="N8628" s="89" cm="1">
        <f t="array" ref="N8628">IF(ISNUMBER(_34_KNMI_Stations[[#This Row],[Etmaal temperatuur °C]]),IF(_34_KNMI_Stations[[#This Row],[Etmaal temperatuur °C]]&lt;stookgrens[],stookgrens[]-_34_KNMI_Stations[[#This Row],[Etmaal temperatuur °C]],0),"")</f>
        <v>6.1</v>
      </c>
      <c r="O8628" s="89">
        <f>_34_KNMI_Stations[[#This Row],[graaddagen]]*_34_KNMI_Stations[[#This Row],[Gewogen factor]]</f>
        <v>6.71</v>
      </c>
      <c r="P8628" s="89" cm="1">
        <f t="array" ref="P8628">IF(ISNUMBER(_34_KNMI_Stations[[#This Row],[Etmaal temperatuur °C]]),IF(_34_KNMI_Stations[[#This Row],[Etmaal temperatuur °C]]&gt;stookgrens[],_34_KNMI_Stations[[#This Row],[Etmaal temperatuur °C]]-stookgrens[],0),"")</f>
        <v>0</v>
      </c>
    </row>
    <row r="8629" spans="1:16" x14ac:dyDescent="0.25">
      <c r="A8629">
        <v>319</v>
      </c>
      <c r="B8629" s="110">
        <v>45969</v>
      </c>
      <c r="C8629" s="89">
        <v>2.4</v>
      </c>
      <c r="D8629" s="89">
        <v>10.9</v>
      </c>
      <c r="E8629" s="96">
        <v>324</v>
      </c>
      <c r="F8629" s="89">
        <v>-0.1</v>
      </c>
      <c r="G8629" s="89">
        <v>1013.9</v>
      </c>
      <c r="H8629">
        <v>0.94</v>
      </c>
      <c r="I8629" t="s">
        <v>21</v>
      </c>
      <c r="J8629">
        <v>1.1000000000000001</v>
      </c>
      <c r="K8629">
        <v>11</v>
      </c>
      <c r="L8629">
        <v>2025</v>
      </c>
      <c r="M8629" t="s">
        <v>373</v>
      </c>
      <c r="N8629" s="89" cm="1">
        <f t="array" ref="N8629">IF(ISNUMBER(_34_KNMI_Stations[[#This Row],[Etmaal temperatuur °C]]),IF(_34_KNMI_Stations[[#This Row],[Etmaal temperatuur °C]]&lt;stookgrens[],stookgrens[]-_34_KNMI_Stations[[#This Row],[Etmaal temperatuur °C]],0),"")</f>
        <v>7.1</v>
      </c>
      <c r="O8629" s="89">
        <f>_34_KNMI_Stations[[#This Row],[graaddagen]]*_34_KNMI_Stations[[#This Row],[Gewogen factor]]</f>
        <v>7.8100000000000005</v>
      </c>
      <c r="P8629" s="89" cm="1">
        <f t="array" ref="P8629">IF(ISNUMBER(_34_KNMI_Stations[[#This Row],[Etmaal temperatuur °C]]),IF(_34_KNMI_Stations[[#This Row],[Etmaal temperatuur °C]]&gt;stookgrens[],_34_KNMI_Stations[[#This Row],[Etmaal temperatuur °C]]-stookgrens[],0),"")</f>
        <v>0</v>
      </c>
    </row>
    <row r="8630" spans="1:16" x14ac:dyDescent="0.25">
      <c r="A8630">
        <v>319</v>
      </c>
      <c r="B8630" s="110">
        <v>45970</v>
      </c>
      <c r="C8630" s="89">
        <v>3</v>
      </c>
      <c r="D8630" s="89">
        <v>10.5</v>
      </c>
      <c r="E8630" s="96">
        <v>672</v>
      </c>
      <c r="F8630" s="89">
        <v>0</v>
      </c>
      <c r="G8630" s="89">
        <v>1017.4</v>
      </c>
      <c r="H8630">
        <v>0.89</v>
      </c>
      <c r="I8630" t="s">
        <v>21</v>
      </c>
      <c r="J8630">
        <v>1.1000000000000001</v>
      </c>
      <c r="K8630">
        <v>11</v>
      </c>
      <c r="L8630">
        <v>2025</v>
      </c>
      <c r="M8630" t="s">
        <v>373</v>
      </c>
      <c r="N8630" s="89" cm="1">
        <f t="array" ref="N8630">IF(ISNUMBER(_34_KNMI_Stations[[#This Row],[Etmaal temperatuur °C]]),IF(_34_KNMI_Stations[[#This Row],[Etmaal temperatuur °C]]&lt;stookgrens[],stookgrens[]-_34_KNMI_Stations[[#This Row],[Etmaal temperatuur °C]],0),"")</f>
        <v>7.5</v>
      </c>
      <c r="O8630" s="89">
        <f>_34_KNMI_Stations[[#This Row],[graaddagen]]*_34_KNMI_Stations[[#This Row],[Gewogen factor]]</f>
        <v>8.25</v>
      </c>
      <c r="P8630" s="89" cm="1">
        <f t="array" ref="P8630">IF(ISNUMBER(_34_KNMI_Stations[[#This Row],[Etmaal temperatuur °C]]),IF(_34_KNMI_Stations[[#This Row],[Etmaal temperatuur °C]]&gt;stookgrens[],_34_KNMI_Stations[[#This Row],[Etmaal temperatuur °C]]-stookgrens[],0),"")</f>
        <v>0</v>
      </c>
    </row>
    <row r="8631" spans="1:16" x14ac:dyDescent="0.25">
      <c r="A8631">
        <v>319</v>
      </c>
      <c r="B8631" s="110">
        <v>45971</v>
      </c>
      <c r="C8631" s="89">
        <v>4.3</v>
      </c>
      <c r="D8631" s="89">
        <v>10.1</v>
      </c>
      <c r="E8631" s="96">
        <v>336</v>
      </c>
      <c r="F8631" s="89">
        <v>1.2</v>
      </c>
      <c r="G8631" s="89">
        <v>1011</v>
      </c>
      <c r="H8631">
        <v>0.85</v>
      </c>
      <c r="I8631" t="s">
        <v>21</v>
      </c>
      <c r="J8631">
        <v>1.1000000000000001</v>
      </c>
      <c r="K8631">
        <v>11</v>
      </c>
      <c r="L8631">
        <v>2025</v>
      </c>
      <c r="M8631" t="s">
        <v>374</v>
      </c>
      <c r="N8631" s="89" cm="1">
        <f t="array" ref="N8631">IF(ISNUMBER(_34_KNMI_Stations[[#This Row],[Etmaal temperatuur °C]]),IF(_34_KNMI_Stations[[#This Row],[Etmaal temperatuur °C]]&lt;stookgrens[],stookgrens[]-_34_KNMI_Stations[[#This Row],[Etmaal temperatuur °C]],0),"")</f>
        <v>7.9</v>
      </c>
      <c r="O8631" s="89">
        <f>_34_KNMI_Stations[[#This Row],[graaddagen]]*_34_KNMI_Stations[[#This Row],[Gewogen factor]]</f>
        <v>8.6900000000000013</v>
      </c>
      <c r="P8631" s="89" cm="1">
        <f t="array" ref="P8631">IF(ISNUMBER(_34_KNMI_Stations[[#This Row],[Etmaal temperatuur °C]]),IF(_34_KNMI_Stations[[#This Row],[Etmaal temperatuur °C]]&gt;stookgrens[],_34_KNMI_Stations[[#This Row],[Etmaal temperatuur °C]]-stookgrens[],0),"")</f>
        <v>0</v>
      </c>
    </row>
    <row r="8632" spans="1:16" x14ac:dyDescent="0.25">
      <c r="A8632">
        <v>319</v>
      </c>
      <c r="B8632" s="110">
        <v>45972</v>
      </c>
      <c r="C8632" s="89">
        <v>4.8</v>
      </c>
      <c r="D8632" s="89">
        <v>11.1</v>
      </c>
      <c r="E8632" s="96">
        <v>270</v>
      </c>
      <c r="F8632" s="89">
        <v>-0.1</v>
      </c>
      <c r="G8632" s="89">
        <v>1011.2</v>
      </c>
      <c r="H8632">
        <v>0.86</v>
      </c>
      <c r="I8632" t="s">
        <v>21</v>
      </c>
      <c r="J8632">
        <v>1.1000000000000001</v>
      </c>
      <c r="K8632">
        <v>11</v>
      </c>
      <c r="L8632">
        <v>2025</v>
      </c>
      <c r="M8632" t="s">
        <v>374</v>
      </c>
      <c r="N8632" s="89" cm="1">
        <f t="array" ref="N8632">IF(ISNUMBER(_34_KNMI_Stations[[#This Row],[Etmaal temperatuur °C]]),IF(_34_KNMI_Stations[[#This Row],[Etmaal temperatuur °C]]&lt;stookgrens[],stookgrens[]-_34_KNMI_Stations[[#This Row],[Etmaal temperatuur °C]],0),"")</f>
        <v>6.9</v>
      </c>
      <c r="O8632" s="89">
        <f>_34_KNMI_Stations[[#This Row],[graaddagen]]*_34_KNMI_Stations[[#This Row],[Gewogen factor]]</f>
        <v>7.5900000000000007</v>
      </c>
      <c r="P8632" s="89" cm="1">
        <f t="array" ref="P8632">IF(ISNUMBER(_34_KNMI_Stations[[#This Row],[Etmaal temperatuur °C]]),IF(_34_KNMI_Stations[[#This Row],[Etmaal temperatuur °C]]&gt;stookgrens[],_34_KNMI_Stations[[#This Row],[Etmaal temperatuur °C]]-stookgrens[],0),"")</f>
        <v>0</v>
      </c>
    </row>
    <row r="8633" spans="1:16" x14ac:dyDescent="0.25">
      <c r="A8633">
        <v>319</v>
      </c>
      <c r="B8633" s="110">
        <v>45973</v>
      </c>
      <c r="C8633" s="89">
        <v>4.3</v>
      </c>
      <c r="D8633" s="89">
        <v>13.1</v>
      </c>
      <c r="E8633" s="96">
        <v>587</v>
      </c>
      <c r="F8633" s="89">
        <v>0</v>
      </c>
      <c r="G8633" s="89">
        <v>1008.3</v>
      </c>
      <c r="H8633">
        <v>0.73</v>
      </c>
      <c r="I8633" t="s">
        <v>21</v>
      </c>
      <c r="J8633">
        <v>1.1000000000000001</v>
      </c>
      <c r="K8633">
        <v>11</v>
      </c>
      <c r="L8633">
        <v>2025</v>
      </c>
      <c r="M8633" t="s">
        <v>374</v>
      </c>
      <c r="N8633" s="89" cm="1">
        <f t="array" ref="N8633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8633" s="89">
        <f>_34_KNMI_Stations[[#This Row],[graaddagen]]*_34_KNMI_Stations[[#This Row],[Gewogen factor]]</f>
        <v>5.3900000000000006</v>
      </c>
      <c r="P8633" s="89" cm="1">
        <f t="array" ref="P8633">IF(ISNUMBER(_34_KNMI_Stations[[#This Row],[Etmaal temperatuur °C]]),IF(_34_KNMI_Stations[[#This Row],[Etmaal temperatuur °C]]&gt;stookgrens[],_34_KNMI_Stations[[#This Row],[Etmaal temperatuur °C]]-stookgrens[],0),"")</f>
        <v>0</v>
      </c>
    </row>
    <row r="8634" spans="1:16" x14ac:dyDescent="0.25">
      <c r="A8634">
        <v>319</v>
      </c>
      <c r="B8634" s="110">
        <v>45974</v>
      </c>
      <c r="C8634" s="89">
        <v>3.8</v>
      </c>
      <c r="D8634" s="89">
        <v>13.6</v>
      </c>
      <c r="E8634" s="96">
        <v>134</v>
      </c>
      <c r="F8634" s="89">
        <v>1.1000000000000001</v>
      </c>
      <c r="G8634" s="89">
        <v>1009</v>
      </c>
      <c r="H8634">
        <v>0.84</v>
      </c>
      <c r="I8634" t="s">
        <v>21</v>
      </c>
      <c r="J8634">
        <v>1.1000000000000001</v>
      </c>
      <c r="K8634">
        <v>11</v>
      </c>
      <c r="L8634">
        <v>2025</v>
      </c>
      <c r="M8634" t="s">
        <v>374</v>
      </c>
      <c r="N8634" s="89" cm="1">
        <f t="array" ref="N8634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8634" s="89">
        <f>_34_KNMI_Stations[[#This Row],[graaddagen]]*_34_KNMI_Stations[[#This Row],[Gewogen factor]]</f>
        <v>4.8400000000000007</v>
      </c>
      <c r="P8634" s="89" cm="1">
        <f t="array" ref="P8634">IF(ISNUMBER(_34_KNMI_Stations[[#This Row],[Etmaal temperatuur °C]]),IF(_34_KNMI_Stations[[#This Row],[Etmaal temperatuur °C]]&gt;stookgrens[],_34_KNMI_Stations[[#This Row],[Etmaal temperatuur °C]]-stookgrens[],0),"")</f>
        <v>0</v>
      </c>
    </row>
    <row r="8635" spans="1:16" x14ac:dyDescent="0.25">
      <c r="A8635">
        <v>319</v>
      </c>
      <c r="B8635" s="110">
        <v>45975</v>
      </c>
      <c r="C8635" s="89">
        <v>2</v>
      </c>
      <c r="D8635" s="89">
        <v>13.5</v>
      </c>
      <c r="E8635" s="96">
        <v>97</v>
      </c>
      <c r="F8635" s="89">
        <v>0.1</v>
      </c>
      <c r="G8635" s="89">
        <v>1004.7</v>
      </c>
      <c r="H8635">
        <v>0.84</v>
      </c>
      <c r="I8635" t="s">
        <v>21</v>
      </c>
      <c r="J8635">
        <v>1.1000000000000001</v>
      </c>
      <c r="K8635">
        <v>11</v>
      </c>
      <c r="L8635">
        <v>2025</v>
      </c>
      <c r="M8635" t="s">
        <v>374</v>
      </c>
      <c r="N8635" s="89" cm="1">
        <f t="array" ref="N8635">IF(ISNUMBER(_34_KNMI_Stations[[#This Row],[Etmaal temperatuur °C]]),IF(_34_KNMI_Stations[[#This Row],[Etmaal temperatuur °C]]&lt;stookgrens[],stookgrens[]-_34_KNMI_Stations[[#This Row],[Etmaal temperatuur °C]],0),"")</f>
        <v>4.5</v>
      </c>
      <c r="O8635" s="89">
        <f>_34_KNMI_Stations[[#This Row],[graaddagen]]*_34_KNMI_Stations[[#This Row],[Gewogen factor]]</f>
        <v>4.95</v>
      </c>
      <c r="P8635" s="89" cm="1">
        <f t="array" ref="P8635">IF(ISNUMBER(_34_KNMI_Stations[[#This Row],[Etmaal temperatuur °C]]),IF(_34_KNMI_Stations[[#This Row],[Etmaal temperatuur °C]]&gt;stookgrens[],_34_KNMI_Stations[[#This Row],[Etmaal temperatuur °C]]-stookgrens[],0),"")</f>
        <v>0</v>
      </c>
    </row>
    <row r="8636" spans="1:16" x14ac:dyDescent="0.25">
      <c r="A8636">
        <v>319</v>
      </c>
      <c r="B8636" s="110">
        <v>45976</v>
      </c>
      <c r="C8636" s="89">
        <v>1.9</v>
      </c>
      <c r="D8636" s="89">
        <v>12.7</v>
      </c>
      <c r="E8636" s="96">
        <v>243</v>
      </c>
      <c r="F8636" s="89">
        <v>3.3</v>
      </c>
      <c r="G8636" s="89">
        <v>1007.6</v>
      </c>
      <c r="H8636">
        <v>0.95</v>
      </c>
      <c r="I8636" t="s">
        <v>21</v>
      </c>
      <c r="J8636">
        <v>1.1000000000000001</v>
      </c>
      <c r="K8636">
        <v>11</v>
      </c>
      <c r="L8636">
        <v>2025</v>
      </c>
      <c r="M8636" t="s">
        <v>374</v>
      </c>
      <c r="N8636" s="89" cm="1">
        <f t="array" ref="N8636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8636" s="89">
        <f>_34_KNMI_Stations[[#This Row],[graaddagen]]*_34_KNMI_Stations[[#This Row],[Gewogen factor]]</f>
        <v>5.830000000000001</v>
      </c>
      <c r="P8636" s="89" cm="1">
        <f t="array" ref="P8636">IF(ISNUMBER(_34_KNMI_Stations[[#This Row],[Etmaal temperatuur °C]]),IF(_34_KNMI_Stations[[#This Row],[Etmaal temperatuur °C]]&gt;stookgrens[],_34_KNMI_Stations[[#This Row],[Etmaal temperatuur °C]]-stookgrens[],0),"")</f>
        <v>0</v>
      </c>
    </row>
    <row r="8637" spans="1:16" x14ac:dyDescent="0.25">
      <c r="A8637">
        <v>319</v>
      </c>
      <c r="B8637" s="110">
        <v>45977</v>
      </c>
      <c r="C8637" s="89">
        <v>3.4</v>
      </c>
      <c r="D8637" s="89">
        <v>7.5</v>
      </c>
      <c r="E8637" s="96">
        <v>135</v>
      </c>
      <c r="F8637" s="89">
        <v>1.8</v>
      </c>
      <c r="G8637" s="89">
        <v>1009.8</v>
      </c>
      <c r="H8637">
        <v>0.93</v>
      </c>
      <c r="I8637" t="s">
        <v>21</v>
      </c>
      <c r="J8637">
        <v>1.1000000000000001</v>
      </c>
      <c r="K8637">
        <v>11</v>
      </c>
      <c r="L8637">
        <v>2025</v>
      </c>
      <c r="M8637" t="s">
        <v>374</v>
      </c>
      <c r="N8637" s="89" cm="1">
        <f t="array" ref="N8637">IF(ISNUMBER(_34_KNMI_Stations[[#This Row],[Etmaal temperatuur °C]]),IF(_34_KNMI_Stations[[#This Row],[Etmaal temperatuur °C]]&lt;stookgrens[],stookgrens[]-_34_KNMI_Stations[[#This Row],[Etmaal temperatuur °C]],0),"")</f>
        <v>10.5</v>
      </c>
      <c r="O8637" s="89">
        <f>_34_KNMI_Stations[[#This Row],[graaddagen]]*_34_KNMI_Stations[[#This Row],[Gewogen factor]]</f>
        <v>11.55</v>
      </c>
      <c r="P8637" s="89" cm="1">
        <f t="array" ref="P8637">IF(ISNUMBER(_34_KNMI_Stations[[#This Row],[Etmaal temperatuur °C]]),IF(_34_KNMI_Stations[[#This Row],[Etmaal temperatuur °C]]&gt;stookgrens[],_34_KNMI_Stations[[#This Row],[Etmaal temperatuur °C]]-stookgrens[],0),"")</f>
        <v>0</v>
      </c>
    </row>
    <row r="8638" spans="1:16" x14ac:dyDescent="0.25">
      <c r="A8638">
        <v>319</v>
      </c>
      <c r="B8638" s="110">
        <v>45978</v>
      </c>
      <c r="C8638" s="89">
        <v>4.0999999999999996</v>
      </c>
      <c r="D8638" s="89">
        <v>5.6</v>
      </c>
      <c r="E8638" s="96">
        <v>465</v>
      </c>
      <c r="F8638" s="89">
        <v>1.5</v>
      </c>
      <c r="G8638" s="89">
        <v>1017.8</v>
      </c>
      <c r="H8638">
        <v>0.83</v>
      </c>
      <c r="I8638" t="s">
        <v>21</v>
      </c>
      <c r="J8638">
        <v>1.1000000000000001</v>
      </c>
      <c r="K8638">
        <v>11</v>
      </c>
      <c r="L8638">
        <v>2025</v>
      </c>
      <c r="M8638" t="s">
        <v>375</v>
      </c>
      <c r="N8638" s="89" cm="1">
        <f t="array" ref="N8638">IF(ISNUMBER(_34_KNMI_Stations[[#This Row],[Etmaal temperatuur °C]]),IF(_34_KNMI_Stations[[#This Row],[Etmaal temperatuur °C]]&lt;stookgrens[],stookgrens[]-_34_KNMI_Stations[[#This Row],[Etmaal temperatuur °C]],0),"")</f>
        <v>12.4</v>
      </c>
      <c r="O8638" s="89">
        <f>_34_KNMI_Stations[[#This Row],[graaddagen]]*_34_KNMI_Stations[[#This Row],[Gewogen factor]]</f>
        <v>13.640000000000002</v>
      </c>
      <c r="P8638" s="89" cm="1">
        <f t="array" ref="P8638">IF(ISNUMBER(_34_KNMI_Stations[[#This Row],[Etmaal temperatuur °C]]),IF(_34_KNMI_Stations[[#This Row],[Etmaal temperatuur °C]]&gt;stookgrens[],_34_KNMI_Stations[[#This Row],[Etmaal temperatuur °C]]-stookgrens[],0),"")</f>
        <v>0</v>
      </c>
    </row>
    <row r="8639" spans="1:16" x14ac:dyDescent="0.25">
      <c r="A8639">
        <v>319</v>
      </c>
      <c r="B8639" s="110">
        <v>45979</v>
      </c>
      <c r="C8639" s="89">
        <v>4.5999999999999996</v>
      </c>
      <c r="D8639" s="89">
        <v>5.3</v>
      </c>
      <c r="E8639" s="96">
        <v>339</v>
      </c>
      <c r="F8639" s="89">
        <v>1.6</v>
      </c>
      <c r="G8639" s="89">
        <v>1016.7</v>
      </c>
      <c r="H8639">
        <v>0.85</v>
      </c>
      <c r="I8639" t="s">
        <v>21</v>
      </c>
      <c r="J8639">
        <v>1.1000000000000001</v>
      </c>
      <c r="K8639">
        <v>11</v>
      </c>
      <c r="L8639">
        <v>2025</v>
      </c>
      <c r="M8639" t="s">
        <v>375</v>
      </c>
      <c r="N8639" s="89" cm="1">
        <f t="array" ref="N8639">IF(ISNUMBER(_34_KNMI_Stations[[#This Row],[Etmaal temperatuur °C]]),IF(_34_KNMI_Stations[[#This Row],[Etmaal temperatuur °C]]&lt;stookgrens[],stookgrens[]-_34_KNMI_Stations[[#This Row],[Etmaal temperatuur °C]],0),"")</f>
        <v>12.7</v>
      </c>
      <c r="O8639" s="89">
        <f>_34_KNMI_Stations[[#This Row],[graaddagen]]*_34_KNMI_Stations[[#This Row],[Gewogen factor]]</f>
        <v>13.97</v>
      </c>
      <c r="P8639" s="89" cm="1">
        <f t="array" ref="P8639">IF(ISNUMBER(_34_KNMI_Stations[[#This Row],[Etmaal temperatuur °C]]),IF(_34_KNMI_Stations[[#This Row],[Etmaal temperatuur °C]]&gt;stookgrens[],_34_KNMI_Stations[[#This Row],[Etmaal temperatuur °C]]-stookgrens[],0),"")</f>
        <v>0</v>
      </c>
    </row>
    <row r="8640" spans="1:16" x14ac:dyDescent="0.25">
      <c r="A8640">
        <v>319</v>
      </c>
      <c r="B8640" s="110">
        <v>45980</v>
      </c>
      <c r="C8640" s="89">
        <v>4.8</v>
      </c>
      <c r="D8640" s="89">
        <v>5.7</v>
      </c>
      <c r="E8640" s="96">
        <v>167</v>
      </c>
      <c r="F8640" s="89">
        <v>7</v>
      </c>
      <c r="G8640" s="89">
        <v>1003.6</v>
      </c>
      <c r="H8640">
        <v>0.87</v>
      </c>
      <c r="I8640" t="s">
        <v>21</v>
      </c>
      <c r="J8640">
        <v>1.1000000000000001</v>
      </c>
      <c r="K8640">
        <v>11</v>
      </c>
      <c r="L8640">
        <v>2025</v>
      </c>
      <c r="M8640" t="s">
        <v>375</v>
      </c>
      <c r="N8640" s="89" cm="1">
        <f t="array" ref="N8640">IF(ISNUMBER(_34_KNMI_Stations[[#This Row],[Etmaal temperatuur °C]]),IF(_34_KNMI_Stations[[#This Row],[Etmaal temperatuur °C]]&lt;stookgrens[],stookgrens[]-_34_KNMI_Stations[[#This Row],[Etmaal temperatuur °C]],0),"")</f>
        <v>12.3</v>
      </c>
      <c r="O8640" s="89">
        <f>_34_KNMI_Stations[[#This Row],[graaddagen]]*_34_KNMI_Stations[[#This Row],[Gewogen factor]]</f>
        <v>13.530000000000001</v>
      </c>
      <c r="P8640" s="89" cm="1">
        <f t="array" ref="P8640">IF(ISNUMBER(_34_KNMI_Stations[[#This Row],[Etmaal temperatuur °C]]),IF(_34_KNMI_Stations[[#This Row],[Etmaal temperatuur °C]]&gt;stookgrens[],_34_KNMI_Stations[[#This Row],[Etmaal temperatuur °C]]-stookgrens[],0),"")</f>
        <v>0</v>
      </c>
    </row>
    <row r="8641" spans="1:16" x14ac:dyDescent="0.25">
      <c r="A8641">
        <v>319</v>
      </c>
      <c r="B8641" s="110">
        <v>45981</v>
      </c>
      <c r="C8641" s="89">
        <v>3.5</v>
      </c>
      <c r="D8641" s="89">
        <v>1.9</v>
      </c>
      <c r="E8641" s="96">
        <v>179</v>
      </c>
      <c r="F8641" s="89">
        <v>15.7</v>
      </c>
      <c r="G8641" s="89">
        <v>1011</v>
      </c>
      <c r="H8641">
        <v>0.95</v>
      </c>
      <c r="I8641" t="s">
        <v>21</v>
      </c>
      <c r="J8641">
        <v>1.1000000000000001</v>
      </c>
      <c r="K8641">
        <v>11</v>
      </c>
      <c r="L8641">
        <v>2025</v>
      </c>
      <c r="M8641" t="s">
        <v>375</v>
      </c>
      <c r="N8641" s="89" cm="1">
        <f t="array" ref="N8641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8641" s="89">
        <f>_34_KNMI_Stations[[#This Row],[graaddagen]]*_34_KNMI_Stations[[#This Row],[Gewogen factor]]</f>
        <v>17.710000000000004</v>
      </c>
      <c r="P8641" s="89" cm="1">
        <f t="array" ref="P8641">IF(ISNUMBER(_34_KNMI_Stations[[#This Row],[Etmaal temperatuur °C]]),IF(_34_KNMI_Stations[[#This Row],[Etmaal temperatuur °C]]&gt;stookgrens[],_34_KNMI_Stations[[#This Row],[Etmaal temperatuur °C]]-stookgrens[],0),"")</f>
        <v>0</v>
      </c>
    </row>
    <row r="8642" spans="1:16" x14ac:dyDescent="0.25">
      <c r="A8642">
        <v>319</v>
      </c>
      <c r="B8642" s="110">
        <v>45982</v>
      </c>
      <c r="C8642" s="89">
        <v>2.1</v>
      </c>
      <c r="D8642" s="89">
        <v>2.1</v>
      </c>
      <c r="E8642" s="96">
        <v>423</v>
      </c>
      <c r="F8642" s="89">
        <v>0.2</v>
      </c>
      <c r="G8642" s="89">
        <v>1024.0999999999999</v>
      </c>
      <c r="H8642">
        <v>0.92</v>
      </c>
      <c r="I8642" t="s">
        <v>21</v>
      </c>
      <c r="J8642">
        <v>1.1000000000000001</v>
      </c>
      <c r="K8642">
        <v>11</v>
      </c>
      <c r="L8642">
        <v>2025</v>
      </c>
      <c r="M8642" t="s">
        <v>375</v>
      </c>
      <c r="N8642" s="89" cm="1">
        <f t="array" ref="N8642">IF(ISNUMBER(_34_KNMI_Stations[[#This Row],[Etmaal temperatuur °C]]),IF(_34_KNMI_Stations[[#This Row],[Etmaal temperatuur °C]]&lt;stookgrens[],stookgrens[]-_34_KNMI_Stations[[#This Row],[Etmaal temperatuur °C]],0),"")</f>
        <v>15.9</v>
      </c>
      <c r="O8642" s="89">
        <f>_34_KNMI_Stations[[#This Row],[graaddagen]]*_34_KNMI_Stations[[#This Row],[Gewogen factor]]</f>
        <v>17.490000000000002</v>
      </c>
      <c r="P8642" s="89" cm="1">
        <f t="array" ref="P8642">IF(ISNUMBER(_34_KNMI_Stations[[#This Row],[Etmaal temperatuur °C]]),IF(_34_KNMI_Stations[[#This Row],[Etmaal temperatuur °C]]&gt;stookgrens[],_34_KNMI_Stations[[#This Row],[Etmaal temperatuur °C]]-stookgrens[],0),"")</f>
        <v>0</v>
      </c>
    </row>
    <row r="8643" spans="1:16" x14ac:dyDescent="0.25">
      <c r="A8643">
        <v>319</v>
      </c>
      <c r="B8643" s="110">
        <v>45983</v>
      </c>
      <c r="C8643" s="89">
        <v>4.3</v>
      </c>
      <c r="D8643" s="89">
        <v>0.3</v>
      </c>
      <c r="E8643" s="96">
        <v>457</v>
      </c>
      <c r="F8643" s="89">
        <v>-0.1</v>
      </c>
      <c r="G8643" s="89">
        <v>1023.2</v>
      </c>
      <c r="H8643">
        <v>0.84</v>
      </c>
      <c r="I8643" t="s">
        <v>21</v>
      </c>
      <c r="J8643">
        <v>1.1000000000000001</v>
      </c>
      <c r="K8643">
        <v>11</v>
      </c>
      <c r="L8643">
        <v>2025</v>
      </c>
      <c r="M8643" t="s">
        <v>375</v>
      </c>
      <c r="N8643" s="89" cm="1">
        <f t="array" ref="N8643">IF(ISNUMBER(_34_KNMI_Stations[[#This Row],[Etmaal temperatuur °C]]),IF(_34_KNMI_Stations[[#This Row],[Etmaal temperatuur °C]]&lt;stookgrens[],stookgrens[]-_34_KNMI_Stations[[#This Row],[Etmaal temperatuur °C]],0),"")</f>
        <v>17.7</v>
      </c>
      <c r="O8643" s="89">
        <f>_34_KNMI_Stations[[#This Row],[graaddagen]]*_34_KNMI_Stations[[#This Row],[Gewogen factor]]</f>
        <v>19.470000000000002</v>
      </c>
      <c r="P8643" s="89" cm="1">
        <f t="array" ref="P8643">IF(ISNUMBER(_34_KNMI_Stations[[#This Row],[Etmaal temperatuur °C]]),IF(_34_KNMI_Stations[[#This Row],[Etmaal temperatuur °C]]&gt;stookgrens[],_34_KNMI_Stations[[#This Row],[Etmaal temperatuur °C]]-stookgrens[],0),"")</f>
        <v>0</v>
      </c>
    </row>
    <row r="8644" spans="1:16" x14ac:dyDescent="0.25">
      <c r="A8644">
        <v>319</v>
      </c>
      <c r="B8644" s="110">
        <v>45984</v>
      </c>
      <c r="C8644" s="89">
        <v>6.5</v>
      </c>
      <c r="D8644" s="89">
        <v>2.7</v>
      </c>
      <c r="E8644" s="96">
        <v>87</v>
      </c>
      <c r="F8644" s="89">
        <v>3.4</v>
      </c>
      <c r="G8644" s="89">
        <v>1003.9</v>
      </c>
      <c r="H8644">
        <v>0.91</v>
      </c>
      <c r="I8644" t="s">
        <v>21</v>
      </c>
      <c r="J8644">
        <v>1.1000000000000001</v>
      </c>
      <c r="K8644">
        <v>11</v>
      </c>
      <c r="L8644">
        <v>2025</v>
      </c>
      <c r="M8644" t="s">
        <v>375</v>
      </c>
      <c r="N8644" s="89" cm="1">
        <f t="array" ref="N8644">IF(ISNUMBER(_34_KNMI_Stations[[#This Row],[Etmaal temperatuur °C]]),IF(_34_KNMI_Stations[[#This Row],[Etmaal temperatuur °C]]&lt;stookgrens[],stookgrens[]-_34_KNMI_Stations[[#This Row],[Etmaal temperatuur °C]],0),"")</f>
        <v>15.3</v>
      </c>
      <c r="O8644" s="89">
        <f>_34_KNMI_Stations[[#This Row],[graaddagen]]*_34_KNMI_Stations[[#This Row],[Gewogen factor]]</f>
        <v>16.830000000000002</v>
      </c>
      <c r="P8644" s="89" cm="1">
        <f t="array" ref="P8644">IF(ISNUMBER(_34_KNMI_Stations[[#This Row],[Etmaal temperatuur °C]]),IF(_34_KNMI_Stations[[#This Row],[Etmaal temperatuur °C]]&gt;stookgrens[],_34_KNMI_Stations[[#This Row],[Etmaal temperatuur °C]]-stookgrens[],0),"")</f>
        <v>0</v>
      </c>
    </row>
    <row r="8645" spans="1:16" x14ac:dyDescent="0.25">
      <c r="A8645">
        <v>319</v>
      </c>
      <c r="B8645" s="110">
        <v>45985</v>
      </c>
      <c r="C8645" s="89">
        <v>3.8</v>
      </c>
      <c r="D8645" s="89">
        <v>6</v>
      </c>
      <c r="E8645" s="96">
        <v>259</v>
      </c>
      <c r="F8645" s="89">
        <v>6.1</v>
      </c>
      <c r="G8645" s="89">
        <v>994.4</v>
      </c>
      <c r="H8645">
        <v>0.91</v>
      </c>
      <c r="I8645" t="s">
        <v>21</v>
      </c>
      <c r="J8645">
        <v>1.1000000000000001</v>
      </c>
      <c r="K8645">
        <v>11</v>
      </c>
      <c r="L8645">
        <v>2025</v>
      </c>
      <c r="M8645" t="s">
        <v>376</v>
      </c>
      <c r="N8645" s="89" cm="1">
        <f t="array" ref="N8645">IF(ISNUMBER(_34_KNMI_Stations[[#This Row],[Etmaal temperatuur °C]]),IF(_34_KNMI_Stations[[#This Row],[Etmaal temperatuur °C]]&lt;stookgrens[],stookgrens[]-_34_KNMI_Stations[[#This Row],[Etmaal temperatuur °C]],0),"")</f>
        <v>12</v>
      </c>
      <c r="O8645" s="89">
        <f>_34_KNMI_Stations[[#This Row],[graaddagen]]*_34_KNMI_Stations[[#This Row],[Gewogen factor]]</f>
        <v>13.200000000000001</v>
      </c>
      <c r="P8645" s="89" cm="1">
        <f t="array" ref="P8645">IF(ISNUMBER(_34_KNMI_Stations[[#This Row],[Etmaal temperatuur °C]]),IF(_34_KNMI_Stations[[#This Row],[Etmaal temperatuur °C]]&gt;stookgrens[],_34_KNMI_Stations[[#This Row],[Etmaal temperatuur °C]]-stookgrens[],0),"")</f>
        <v>0</v>
      </c>
    </row>
    <row r="8646" spans="1:16" x14ac:dyDescent="0.25">
      <c r="A8646">
        <v>319</v>
      </c>
      <c r="B8646" s="110">
        <v>45986</v>
      </c>
      <c r="C8646" s="89">
        <v>3.5</v>
      </c>
      <c r="D8646" s="89">
        <v>5.0999999999999996</v>
      </c>
      <c r="E8646" s="96">
        <v>180</v>
      </c>
      <c r="F8646" s="89">
        <v>1.8</v>
      </c>
      <c r="G8646" s="89">
        <v>1007.7</v>
      </c>
      <c r="H8646">
        <v>0.9</v>
      </c>
      <c r="I8646" t="s">
        <v>21</v>
      </c>
      <c r="J8646">
        <v>1.1000000000000001</v>
      </c>
      <c r="K8646">
        <v>11</v>
      </c>
      <c r="L8646">
        <v>2025</v>
      </c>
      <c r="M8646" t="s">
        <v>376</v>
      </c>
      <c r="N8646" s="89" cm="1">
        <f t="array" ref="N8646">IF(ISNUMBER(_34_KNMI_Stations[[#This Row],[Etmaal temperatuur °C]]),IF(_34_KNMI_Stations[[#This Row],[Etmaal temperatuur °C]]&lt;stookgrens[],stookgrens[]-_34_KNMI_Stations[[#This Row],[Etmaal temperatuur °C]],0),"")</f>
        <v>12.9</v>
      </c>
      <c r="O8646" s="89">
        <f>_34_KNMI_Stations[[#This Row],[graaddagen]]*_34_KNMI_Stations[[#This Row],[Gewogen factor]]</f>
        <v>14.190000000000001</v>
      </c>
      <c r="P8646" s="89" cm="1">
        <f t="array" ref="P8646">IF(ISNUMBER(_34_KNMI_Stations[[#This Row],[Etmaal temperatuur °C]]),IF(_34_KNMI_Stations[[#This Row],[Etmaal temperatuur °C]]&gt;stookgrens[],_34_KNMI_Stations[[#This Row],[Etmaal temperatuur °C]]-stookgrens[],0),"")</f>
        <v>0</v>
      </c>
    </row>
    <row r="8647" spans="1:16" x14ac:dyDescent="0.25">
      <c r="A8647">
        <v>319</v>
      </c>
      <c r="B8647" s="110">
        <v>45987</v>
      </c>
      <c r="C8647" s="89">
        <v>2.2999999999999998</v>
      </c>
      <c r="D8647" s="89">
        <v>4.5</v>
      </c>
      <c r="E8647" s="96">
        <v>268</v>
      </c>
      <c r="F8647" s="89">
        <v>-0.1</v>
      </c>
      <c r="G8647" s="89">
        <v>1021</v>
      </c>
      <c r="H8647">
        <v>0.93</v>
      </c>
      <c r="I8647" t="s">
        <v>21</v>
      </c>
      <c r="J8647">
        <v>1.1000000000000001</v>
      </c>
      <c r="K8647">
        <v>11</v>
      </c>
      <c r="L8647">
        <v>2025</v>
      </c>
      <c r="M8647" t="s">
        <v>376</v>
      </c>
      <c r="N8647" s="89" cm="1">
        <f t="array" ref="N8647">IF(ISNUMBER(_34_KNMI_Stations[[#This Row],[Etmaal temperatuur °C]]),IF(_34_KNMI_Stations[[#This Row],[Etmaal temperatuur °C]]&lt;stookgrens[],stookgrens[]-_34_KNMI_Stations[[#This Row],[Etmaal temperatuur °C]],0),"")</f>
        <v>13.5</v>
      </c>
      <c r="O8647" s="89">
        <f>_34_KNMI_Stations[[#This Row],[graaddagen]]*_34_KNMI_Stations[[#This Row],[Gewogen factor]]</f>
        <v>14.850000000000001</v>
      </c>
      <c r="P8647" s="89" cm="1">
        <f t="array" ref="P8647">IF(ISNUMBER(_34_KNMI_Stations[[#This Row],[Etmaal temperatuur °C]]),IF(_34_KNMI_Stations[[#This Row],[Etmaal temperatuur °C]]&gt;stookgrens[],_34_KNMI_Stations[[#This Row],[Etmaal temperatuur °C]]-stookgrens[],0),"")</f>
        <v>0</v>
      </c>
    </row>
    <row r="8648" spans="1:16" x14ac:dyDescent="0.25">
      <c r="A8648">
        <v>319</v>
      </c>
      <c r="B8648" s="110">
        <v>45988</v>
      </c>
      <c r="C8648" s="89">
        <v>6.2</v>
      </c>
      <c r="D8648" s="89">
        <v>6.7</v>
      </c>
      <c r="E8648" s="96">
        <v>68</v>
      </c>
      <c r="F8648" s="89">
        <v>0.6</v>
      </c>
      <c r="G8648" s="89">
        <v>1017.8</v>
      </c>
      <c r="H8648">
        <v>0.91</v>
      </c>
      <c r="I8648" t="s">
        <v>21</v>
      </c>
      <c r="J8648">
        <v>1.1000000000000001</v>
      </c>
      <c r="K8648">
        <v>11</v>
      </c>
      <c r="L8648">
        <v>2025</v>
      </c>
      <c r="M8648" t="s">
        <v>376</v>
      </c>
      <c r="N8648" s="89" cm="1">
        <f t="array" ref="N8648">IF(ISNUMBER(_34_KNMI_Stations[[#This Row],[Etmaal temperatuur °C]]),IF(_34_KNMI_Stations[[#This Row],[Etmaal temperatuur °C]]&lt;stookgrens[],stookgrens[]-_34_KNMI_Stations[[#This Row],[Etmaal temperatuur °C]],0),"")</f>
        <v>11.3</v>
      </c>
      <c r="O8648" s="89">
        <f>_34_KNMI_Stations[[#This Row],[graaddagen]]*_34_KNMI_Stations[[#This Row],[Gewogen factor]]</f>
        <v>12.430000000000001</v>
      </c>
      <c r="P8648" s="89" cm="1">
        <f t="array" ref="P8648">IF(ISNUMBER(_34_KNMI_Stations[[#This Row],[Etmaal temperatuur °C]]),IF(_34_KNMI_Stations[[#This Row],[Etmaal temperatuur °C]]&gt;stookgrens[],_34_KNMI_Stations[[#This Row],[Etmaal temperatuur °C]]-stookgrens[],0),"")</f>
        <v>0</v>
      </c>
    </row>
    <row r="8649" spans="1:16" x14ac:dyDescent="0.25">
      <c r="A8649">
        <v>319</v>
      </c>
      <c r="B8649" s="110">
        <v>45989</v>
      </c>
      <c r="C8649" s="89">
        <v>5.7</v>
      </c>
      <c r="D8649" s="89">
        <v>9.8000000000000007</v>
      </c>
      <c r="E8649" s="96">
        <v>113</v>
      </c>
      <c r="F8649" s="89">
        <v>-0.1</v>
      </c>
      <c r="G8649" s="89">
        <v>1013.8</v>
      </c>
      <c r="H8649">
        <v>0.93</v>
      </c>
      <c r="I8649" t="s">
        <v>21</v>
      </c>
      <c r="J8649">
        <v>1.1000000000000001</v>
      </c>
      <c r="K8649">
        <v>11</v>
      </c>
      <c r="L8649">
        <v>2025</v>
      </c>
      <c r="M8649" t="s">
        <v>376</v>
      </c>
      <c r="N8649" s="89" cm="1">
        <f t="array" ref="N8649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8649" s="89">
        <f>_34_KNMI_Stations[[#This Row],[graaddagen]]*_34_KNMI_Stations[[#This Row],[Gewogen factor]]</f>
        <v>9.02</v>
      </c>
      <c r="P8649" s="89" cm="1">
        <f t="array" ref="P8649">IF(ISNUMBER(_34_KNMI_Stations[[#This Row],[Etmaal temperatuur °C]]),IF(_34_KNMI_Stations[[#This Row],[Etmaal temperatuur °C]]&gt;stookgrens[],_34_KNMI_Stations[[#This Row],[Etmaal temperatuur °C]]-stookgrens[],0),"")</f>
        <v>0</v>
      </c>
    </row>
    <row r="8650" spans="1:16" x14ac:dyDescent="0.25">
      <c r="A8650">
        <v>319</v>
      </c>
      <c r="B8650" s="110">
        <v>45990</v>
      </c>
      <c r="C8650" s="89">
        <v>4.9000000000000004</v>
      </c>
      <c r="D8650" s="89">
        <v>9.3000000000000007</v>
      </c>
      <c r="E8650" s="96">
        <v>140</v>
      </c>
      <c r="F8650" s="89">
        <v>1.9</v>
      </c>
      <c r="G8650" s="89">
        <v>1006.8</v>
      </c>
      <c r="H8650">
        <v>0.89</v>
      </c>
      <c r="I8650" t="s">
        <v>21</v>
      </c>
      <c r="J8650">
        <v>1.1000000000000001</v>
      </c>
      <c r="K8650">
        <v>11</v>
      </c>
      <c r="L8650">
        <v>2025</v>
      </c>
      <c r="M8650" t="s">
        <v>376</v>
      </c>
      <c r="N8650" s="89" cm="1">
        <f t="array" ref="N8650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8650" s="89">
        <f>_34_KNMI_Stations[[#This Row],[graaddagen]]*_34_KNMI_Stations[[#This Row],[Gewogen factor]]</f>
        <v>9.57</v>
      </c>
      <c r="P8650" s="89" cm="1">
        <f t="array" ref="P8650">IF(ISNUMBER(_34_KNMI_Stations[[#This Row],[Etmaal temperatuur °C]]),IF(_34_KNMI_Stations[[#This Row],[Etmaal temperatuur °C]]&gt;stookgrens[],_34_KNMI_Stations[[#This Row],[Etmaal temperatuur °C]]-stookgrens[],0),"")</f>
        <v>0</v>
      </c>
    </row>
    <row r="8651" spans="1:16" x14ac:dyDescent="0.25">
      <c r="A8651">
        <v>319</v>
      </c>
      <c r="B8651" s="110">
        <v>45991</v>
      </c>
      <c r="C8651" s="89">
        <v>5</v>
      </c>
      <c r="D8651" s="89">
        <v>6.1</v>
      </c>
      <c r="E8651" s="96">
        <v>237</v>
      </c>
      <c r="F8651" s="89">
        <v>-0.1</v>
      </c>
      <c r="G8651" s="89">
        <v>1012.5</v>
      </c>
      <c r="H8651">
        <v>0.82</v>
      </c>
      <c r="I8651" t="s">
        <v>21</v>
      </c>
      <c r="J8651">
        <v>1.1000000000000001</v>
      </c>
      <c r="K8651">
        <v>11</v>
      </c>
      <c r="L8651">
        <v>2025</v>
      </c>
      <c r="M8651" t="s">
        <v>376</v>
      </c>
      <c r="N8651" s="89" cm="1">
        <f t="array" ref="N8651">IF(ISNUMBER(_34_KNMI_Stations[[#This Row],[Etmaal temperatuur °C]]),IF(_34_KNMI_Stations[[#This Row],[Etmaal temperatuur °C]]&lt;stookgrens[],stookgrens[]-_34_KNMI_Stations[[#This Row],[Etmaal temperatuur °C]],0),"")</f>
        <v>11.9</v>
      </c>
      <c r="O8651" s="89">
        <f>_34_KNMI_Stations[[#This Row],[graaddagen]]*_34_KNMI_Stations[[#This Row],[Gewogen factor]]</f>
        <v>13.090000000000002</v>
      </c>
      <c r="P8651" s="89" cm="1">
        <f t="array" ref="P8651">IF(ISNUMBER(_34_KNMI_Stations[[#This Row],[Etmaal temperatuur °C]]),IF(_34_KNMI_Stations[[#This Row],[Etmaal temperatuur °C]]&gt;stookgrens[],_34_KNMI_Stations[[#This Row],[Etmaal temperatuur °C]]-stookgrens[],0),"")</f>
        <v>0</v>
      </c>
    </row>
    <row r="8652" spans="1:16" x14ac:dyDescent="0.25">
      <c r="A8652">
        <v>319</v>
      </c>
      <c r="B8652" s="110">
        <v>45992</v>
      </c>
      <c r="C8652" s="89">
        <v>6.5</v>
      </c>
      <c r="D8652" s="89">
        <v>6.1</v>
      </c>
      <c r="E8652" s="96">
        <v>170</v>
      </c>
      <c r="F8652" s="89">
        <v>-0.1</v>
      </c>
      <c r="G8652" s="89">
        <v>1010.8</v>
      </c>
      <c r="H8652">
        <v>0.78</v>
      </c>
      <c r="I8652" t="s">
        <v>21</v>
      </c>
      <c r="J8652">
        <v>1.1000000000000001</v>
      </c>
      <c r="K8652">
        <v>12</v>
      </c>
      <c r="L8652">
        <v>2025</v>
      </c>
      <c r="M8652" t="s">
        <v>377</v>
      </c>
      <c r="N8652" s="89" cm="1">
        <f t="array" ref="N8652">IF(ISNUMBER(_34_KNMI_Stations[[#This Row],[Etmaal temperatuur °C]]),IF(_34_KNMI_Stations[[#This Row],[Etmaal temperatuur °C]]&lt;stookgrens[],stookgrens[]-_34_KNMI_Stations[[#This Row],[Etmaal temperatuur °C]],0),"")</f>
        <v>11.9</v>
      </c>
      <c r="O8652" s="89">
        <f>_34_KNMI_Stations[[#This Row],[graaddagen]]*_34_KNMI_Stations[[#This Row],[Gewogen factor]]</f>
        <v>13.090000000000002</v>
      </c>
      <c r="P8652" s="89" cm="1">
        <f t="array" ref="P8652">IF(ISNUMBER(_34_KNMI_Stations[[#This Row],[Etmaal temperatuur °C]]),IF(_34_KNMI_Stations[[#This Row],[Etmaal temperatuur °C]]&gt;stookgrens[],_34_KNMI_Stations[[#This Row],[Etmaal temperatuur °C]]-stookgrens[],0),"")</f>
        <v>0</v>
      </c>
    </row>
    <row r="8653" spans="1:16" x14ac:dyDescent="0.25">
      <c r="A8653">
        <v>319</v>
      </c>
      <c r="B8653" s="110">
        <v>45993</v>
      </c>
      <c r="C8653" s="89">
        <v>5</v>
      </c>
      <c r="D8653" s="89">
        <v>8.1</v>
      </c>
      <c r="E8653" s="96">
        <v>277</v>
      </c>
      <c r="F8653" s="89">
        <v>-0.1</v>
      </c>
      <c r="G8653" s="89">
        <v>1007.3</v>
      </c>
      <c r="H8653">
        <v>0.76</v>
      </c>
      <c r="I8653" t="s">
        <v>21</v>
      </c>
      <c r="J8653">
        <v>1.1000000000000001</v>
      </c>
      <c r="K8653">
        <v>12</v>
      </c>
      <c r="L8653">
        <v>2025</v>
      </c>
      <c r="M8653" t="s">
        <v>377</v>
      </c>
      <c r="N8653" s="89" cm="1">
        <f t="array" ref="N8653">IF(ISNUMBER(_34_KNMI_Stations[[#This Row],[Etmaal temperatuur °C]]),IF(_34_KNMI_Stations[[#This Row],[Etmaal temperatuur °C]]&lt;stookgrens[],stookgrens[]-_34_KNMI_Stations[[#This Row],[Etmaal temperatuur °C]],0),"")</f>
        <v>9.9</v>
      </c>
      <c r="O8653" s="89">
        <f>_34_KNMI_Stations[[#This Row],[graaddagen]]*_34_KNMI_Stations[[#This Row],[Gewogen factor]]</f>
        <v>10.89</v>
      </c>
      <c r="P8653" s="89" cm="1">
        <f t="array" ref="P8653">IF(ISNUMBER(_34_KNMI_Stations[[#This Row],[Etmaal temperatuur °C]]),IF(_34_KNMI_Stations[[#This Row],[Etmaal temperatuur °C]]&gt;stookgrens[],_34_KNMI_Stations[[#This Row],[Etmaal temperatuur °C]]-stookgrens[],0),"")</f>
        <v>0</v>
      </c>
    </row>
    <row r="8654" spans="1:16" x14ac:dyDescent="0.25">
      <c r="A8654">
        <v>319</v>
      </c>
      <c r="B8654" s="110">
        <v>45994</v>
      </c>
      <c r="C8654" s="89">
        <v>2.5</v>
      </c>
      <c r="D8654" s="89">
        <v>7.4</v>
      </c>
      <c r="E8654" s="96">
        <v>205</v>
      </c>
      <c r="F8654" s="89">
        <v>0</v>
      </c>
      <c r="G8654" s="89">
        <v>1010.7</v>
      </c>
      <c r="H8654">
        <v>0.86</v>
      </c>
      <c r="I8654" t="s">
        <v>21</v>
      </c>
      <c r="J8654">
        <v>1.1000000000000001</v>
      </c>
      <c r="K8654">
        <v>12</v>
      </c>
      <c r="L8654">
        <v>2025</v>
      </c>
      <c r="M8654" t="s">
        <v>377</v>
      </c>
      <c r="N8654" s="89" cm="1">
        <f t="array" ref="N8654">IF(ISNUMBER(_34_KNMI_Stations[[#This Row],[Etmaal temperatuur °C]]),IF(_34_KNMI_Stations[[#This Row],[Etmaal temperatuur °C]]&lt;stookgrens[],stookgrens[]-_34_KNMI_Stations[[#This Row],[Etmaal temperatuur °C]],0),"")</f>
        <v>10.6</v>
      </c>
      <c r="O8654" s="89">
        <f>_34_KNMI_Stations[[#This Row],[graaddagen]]*_34_KNMI_Stations[[#This Row],[Gewogen factor]]</f>
        <v>11.66</v>
      </c>
      <c r="P8654" s="89" cm="1">
        <f t="array" ref="P8654">IF(ISNUMBER(_34_KNMI_Stations[[#This Row],[Etmaal temperatuur °C]]),IF(_34_KNMI_Stations[[#This Row],[Etmaal temperatuur °C]]&gt;stookgrens[],_34_KNMI_Stations[[#This Row],[Etmaal temperatuur °C]]-stookgrens[],0),"")</f>
        <v>0</v>
      </c>
    </row>
    <row r="8655" spans="1:16" x14ac:dyDescent="0.25">
      <c r="A8655">
        <v>319</v>
      </c>
      <c r="B8655" s="110">
        <v>45995</v>
      </c>
      <c r="C8655" s="89">
        <v>3.3</v>
      </c>
      <c r="D8655" s="89">
        <v>6.4</v>
      </c>
      <c r="E8655" s="96">
        <v>247</v>
      </c>
      <c r="F8655" s="89">
        <v>0.4</v>
      </c>
      <c r="G8655" s="89">
        <v>1004.3</v>
      </c>
      <c r="H8655">
        <v>0.88</v>
      </c>
      <c r="I8655" t="s">
        <v>21</v>
      </c>
      <c r="J8655">
        <v>1.1000000000000001</v>
      </c>
      <c r="K8655">
        <v>12</v>
      </c>
      <c r="L8655">
        <v>2025</v>
      </c>
      <c r="M8655" t="s">
        <v>377</v>
      </c>
      <c r="N8655" s="89" cm="1">
        <f t="array" ref="N8655">IF(ISNUMBER(_34_KNMI_Stations[[#This Row],[Etmaal temperatuur °C]]),IF(_34_KNMI_Stations[[#This Row],[Etmaal temperatuur °C]]&lt;stookgrens[],stookgrens[]-_34_KNMI_Stations[[#This Row],[Etmaal temperatuur °C]],0),"")</f>
        <v>11.6</v>
      </c>
      <c r="O8655" s="89">
        <f>_34_KNMI_Stations[[#This Row],[graaddagen]]*_34_KNMI_Stations[[#This Row],[Gewogen factor]]</f>
        <v>12.76</v>
      </c>
      <c r="P8655" s="89" cm="1">
        <f t="array" ref="P8655">IF(ISNUMBER(_34_KNMI_Stations[[#This Row],[Etmaal temperatuur °C]]),IF(_34_KNMI_Stations[[#This Row],[Etmaal temperatuur °C]]&gt;stookgrens[],_34_KNMI_Stations[[#This Row],[Etmaal temperatuur °C]]-stookgrens[],0),"")</f>
        <v>0</v>
      </c>
    </row>
    <row r="8656" spans="1:16" x14ac:dyDescent="0.25">
      <c r="A8656">
        <v>319</v>
      </c>
      <c r="B8656" s="110">
        <v>45996</v>
      </c>
      <c r="C8656" s="89">
        <v>3.5</v>
      </c>
      <c r="D8656" s="89">
        <v>4</v>
      </c>
      <c r="E8656" s="96">
        <v>312</v>
      </c>
      <c r="F8656" s="89">
        <v>-0.1</v>
      </c>
      <c r="G8656" s="89">
        <v>1008.2</v>
      </c>
      <c r="H8656">
        <v>0.92</v>
      </c>
      <c r="I8656" t="s">
        <v>21</v>
      </c>
      <c r="J8656">
        <v>1.1000000000000001</v>
      </c>
      <c r="K8656">
        <v>12</v>
      </c>
      <c r="L8656">
        <v>2025</v>
      </c>
      <c r="M8656" t="s">
        <v>377</v>
      </c>
      <c r="N8656" s="89" cm="1">
        <f t="array" ref="N8656">IF(ISNUMBER(_34_KNMI_Stations[[#This Row],[Etmaal temperatuur °C]]),IF(_34_KNMI_Stations[[#This Row],[Etmaal temperatuur °C]]&lt;stookgrens[],stookgrens[]-_34_KNMI_Stations[[#This Row],[Etmaal temperatuur °C]],0),"")</f>
        <v>14</v>
      </c>
      <c r="O8656" s="89">
        <f>_34_KNMI_Stations[[#This Row],[graaddagen]]*_34_KNMI_Stations[[#This Row],[Gewogen factor]]</f>
        <v>15.400000000000002</v>
      </c>
      <c r="P8656" s="89" cm="1">
        <f t="array" ref="P8656">IF(ISNUMBER(_34_KNMI_Stations[[#This Row],[Etmaal temperatuur °C]]),IF(_34_KNMI_Stations[[#This Row],[Etmaal temperatuur °C]]&gt;stookgrens[],_34_KNMI_Stations[[#This Row],[Etmaal temperatuur °C]]-stookgrens[],0),"")</f>
        <v>0</v>
      </c>
    </row>
    <row r="8657" spans="1:16" x14ac:dyDescent="0.25">
      <c r="A8657">
        <v>319</v>
      </c>
      <c r="B8657" s="110">
        <v>45997</v>
      </c>
      <c r="C8657" s="89">
        <v>7.8</v>
      </c>
      <c r="D8657" s="89">
        <v>9.4</v>
      </c>
      <c r="E8657" s="96">
        <v>147</v>
      </c>
      <c r="F8657" s="89">
        <v>4.9000000000000004</v>
      </c>
      <c r="G8657" s="89">
        <v>1001.4</v>
      </c>
      <c r="H8657">
        <v>0.88</v>
      </c>
      <c r="I8657" t="s">
        <v>21</v>
      </c>
      <c r="J8657">
        <v>1.1000000000000001</v>
      </c>
      <c r="K8657">
        <v>12</v>
      </c>
      <c r="L8657">
        <v>2025</v>
      </c>
      <c r="M8657" t="s">
        <v>377</v>
      </c>
      <c r="N8657" s="89" cm="1">
        <f t="array" ref="N8657">IF(ISNUMBER(_34_KNMI_Stations[[#This Row],[Etmaal temperatuur °C]]),IF(_34_KNMI_Stations[[#This Row],[Etmaal temperatuur °C]]&lt;stookgrens[],stookgrens[]-_34_KNMI_Stations[[#This Row],[Etmaal temperatuur °C]],0),"")</f>
        <v>8.6</v>
      </c>
      <c r="O8657" s="89">
        <f>_34_KNMI_Stations[[#This Row],[graaddagen]]*_34_KNMI_Stations[[#This Row],[Gewogen factor]]</f>
        <v>9.4600000000000009</v>
      </c>
      <c r="P8657" s="89" cm="1">
        <f t="array" ref="P8657">IF(ISNUMBER(_34_KNMI_Stations[[#This Row],[Etmaal temperatuur °C]]),IF(_34_KNMI_Stations[[#This Row],[Etmaal temperatuur °C]]&gt;stookgrens[],_34_KNMI_Stations[[#This Row],[Etmaal temperatuur °C]]-stookgrens[],0),"")</f>
        <v>0</v>
      </c>
    </row>
    <row r="8658" spans="1:16" x14ac:dyDescent="0.25">
      <c r="A8658">
        <v>319</v>
      </c>
      <c r="B8658" s="110">
        <v>45998</v>
      </c>
      <c r="C8658" s="89">
        <v>6.9</v>
      </c>
      <c r="D8658" s="89">
        <v>11.7</v>
      </c>
      <c r="E8658" s="96">
        <v>95</v>
      </c>
      <c r="F8658" s="89">
        <v>3.9</v>
      </c>
      <c r="G8658" s="89">
        <v>1005.1</v>
      </c>
      <c r="H8658">
        <v>0.9</v>
      </c>
      <c r="I8658" t="s">
        <v>21</v>
      </c>
      <c r="J8658">
        <v>1.1000000000000001</v>
      </c>
      <c r="K8658">
        <v>12</v>
      </c>
      <c r="L8658">
        <v>2025</v>
      </c>
      <c r="M8658" t="s">
        <v>377</v>
      </c>
      <c r="N8658" s="89" cm="1">
        <f t="array" ref="N8658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8658" s="89">
        <f>_34_KNMI_Stations[[#This Row],[graaddagen]]*_34_KNMI_Stations[[#This Row],[Gewogen factor]]</f>
        <v>6.9300000000000015</v>
      </c>
      <c r="P8658" s="89" cm="1">
        <f t="array" ref="P8658">IF(ISNUMBER(_34_KNMI_Stations[[#This Row],[Etmaal temperatuur °C]]),IF(_34_KNMI_Stations[[#This Row],[Etmaal temperatuur °C]]&gt;stookgrens[],_34_KNMI_Stations[[#This Row],[Etmaal temperatuur °C]]-stookgrens[],0),"")</f>
        <v>0</v>
      </c>
    </row>
    <row r="8659" spans="1:16" x14ac:dyDescent="0.25">
      <c r="A8659">
        <v>319</v>
      </c>
      <c r="B8659" s="110">
        <v>45999</v>
      </c>
      <c r="C8659" s="89">
        <v>6</v>
      </c>
      <c r="D8659" s="89">
        <v>13.3</v>
      </c>
      <c r="E8659" s="96">
        <v>72</v>
      </c>
      <c r="F8659" s="89">
        <v>2</v>
      </c>
      <c r="G8659" s="89">
        <v>1011.8</v>
      </c>
      <c r="H8659">
        <v>0.89</v>
      </c>
      <c r="I8659" t="s">
        <v>21</v>
      </c>
      <c r="J8659">
        <v>1.1000000000000001</v>
      </c>
      <c r="K8659">
        <v>12</v>
      </c>
      <c r="L8659">
        <v>2025</v>
      </c>
      <c r="M8659" t="s">
        <v>378</v>
      </c>
      <c r="N8659" s="89" cm="1">
        <f t="array" ref="N8659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8659" s="89">
        <f>_34_KNMI_Stations[[#This Row],[graaddagen]]*_34_KNMI_Stations[[#This Row],[Gewogen factor]]</f>
        <v>5.17</v>
      </c>
      <c r="P8659" s="89" cm="1">
        <f t="array" ref="P8659">IF(ISNUMBER(_34_KNMI_Stations[[#This Row],[Etmaal temperatuur °C]]),IF(_34_KNMI_Stations[[#This Row],[Etmaal temperatuur °C]]&gt;stookgrens[],_34_KNMI_Stations[[#This Row],[Etmaal temperatuur °C]]-stookgrens[],0),"")</f>
        <v>0</v>
      </c>
    </row>
    <row r="8660" spans="1:16" x14ac:dyDescent="0.25">
      <c r="A8660">
        <v>319</v>
      </c>
      <c r="B8660" s="110">
        <v>46000</v>
      </c>
      <c r="C8660" s="89">
        <v>5.3</v>
      </c>
      <c r="D8660" s="89">
        <v>13.2</v>
      </c>
      <c r="E8660" s="96">
        <v>228</v>
      </c>
      <c r="F8660" s="89">
        <v>-0.1</v>
      </c>
      <c r="G8660" s="89">
        <v>1010.4</v>
      </c>
      <c r="H8660">
        <v>0.79</v>
      </c>
      <c r="I8660" t="s">
        <v>21</v>
      </c>
      <c r="J8660">
        <v>1.1000000000000001</v>
      </c>
      <c r="K8660">
        <v>12</v>
      </c>
      <c r="L8660">
        <v>2025</v>
      </c>
      <c r="M8660" t="s">
        <v>378</v>
      </c>
      <c r="N8660" s="89" cm="1">
        <f t="array" ref="N8660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8660" s="89">
        <f>_34_KNMI_Stations[[#This Row],[graaddagen]]*_34_KNMI_Stations[[#This Row],[Gewogen factor]]</f>
        <v>5.2800000000000011</v>
      </c>
      <c r="P8660" s="89" cm="1">
        <f t="array" ref="P8660">IF(ISNUMBER(_34_KNMI_Stations[[#This Row],[Etmaal temperatuur °C]]),IF(_34_KNMI_Stations[[#This Row],[Etmaal temperatuur °C]]&gt;stookgrens[],_34_KNMI_Stations[[#This Row],[Etmaal temperatuur °C]]-stookgrens[],0),"")</f>
        <v>0</v>
      </c>
    </row>
    <row r="8661" spans="1:16" x14ac:dyDescent="0.25">
      <c r="A8661">
        <v>319</v>
      </c>
      <c r="B8661" s="110">
        <v>46001</v>
      </c>
      <c r="C8661" s="89">
        <v>6</v>
      </c>
      <c r="D8661" s="89">
        <v>11.9</v>
      </c>
      <c r="E8661" s="96">
        <v>197</v>
      </c>
      <c r="F8661" s="89">
        <v>0</v>
      </c>
      <c r="G8661" s="89">
        <v>1018.1</v>
      </c>
      <c r="H8661">
        <v>0.85</v>
      </c>
      <c r="I8661" t="s">
        <v>21</v>
      </c>
      <c r="J8661">
        <v>1.1000000000000001</v>
      </c>
      <c r="K8661">
        <v>12</v>
      </c>
      <c r="L8661">
        <v>2025</v>
      </c>
      <c r="M8661" t="s">
        <v>378</v>
      </c>
      <c r="N8661" s="89" cm="1">
        <f t="array" ref="N8661">IF(ISNUMBER(_34_KNMI_Stations[[#This Row],[Etmaal temperatuur °C]]),IF(_34_KNMI_Stations[[#This Row],[Etmaal temperatuur °C]]&lt;stookgrens[],stookgrens[]-_34_KNMI_Stations[[#This Row],[Etmaal temperatuur °C]],0),"")</f>
        <v>6.1</v>
      </c>
      <c r="O8661" s="89">
        <f>_34_KNMI_Stations[[#This Row],[graaddagen]]*_34_KNMI_Stations[[#This Row],[Gewogen factor]]</f>
        <v>6.71</v>
      </c>
      <c r="P8661" s="89" cm="1">
        <f t="array" ref="P8661">IF(ISNUMBER(_34_KNMI_Stations[[#This Row],[Etmaal temperatuur °C]]),IF(_34_KNMI_Stations[[#This Row],[Etmaal temperatuur °C]]&gt;stookgrens[],_34_KNMI_Stations[[#This Row],[Etmaal temperatuur °C]]-stookgrens[],0),"")</f>
        <v>0</v>
      </c>
    </row>
    <row r="8662" spans="1:16" x14ac:dyDescent="0.25">
      <c r="A8662">
        <v>319</v>
      </c>
      <c r="B8662" s="110">
        <v>46002</v>
      </c>
      <c r="C8662" s="89">
        <v>3.5</v>
      </c>
      <c r="D8662" s="89">
        <v>8.4</v>
      </c>
      <c r="E8662" s="96">
        <v>245</v>
      </c>
      <c r="F8662" s="89">
        <v>0</v>
      </c>
      <c r="G8662" s="89">
        <v>1022.2</v>
      </c>
      <c r="H8662">
        <v>0.93</v>
      </c>
      <c r="I8662" t="s">
        <v>21</v>
      </c>
      <c r="J8662">
        <v>1.1000000000000001</v>
      </c>
      <c r="K8662">
        <v>12</v>
      </c>
      <c r="L8662">
        <v>2025</v>
      </c>
      <c r="M8662" t="s">
        <v>378</v>
      </c>
      <c r="N8662" s="89" cm="1">
        <f t="array" ref="N8662">IF(ISNUMBER(_34_KNMI_Stations[[#This Row],[Etmaal temperatuur °C]]),IF(_34_KNMI_Stations[[#This Row],[Etmaal temperatuur °C]]&lt;stookgrens[],stookgrens[]-_34_KNMI_Stations[[#This Row],[Etmaal temperatuur °C]],0),"")</f>
        <v>9.6</v>
      </c>
      <c r="O8662" s="89">
        <f>_34_KNMI_Stations[[#This Row],[graaddagen]]*_34_KNMI_Stations[[#This Row],[Gewogen factor]]</f>
        <v>10.56</v>
      </c>
      <c r="P8662" s="89" cm="1">
        <f t="array" ref="P8662">IF(ISNUMBER(_34_KNMI_Stations[[#This Row],[Etmaal temperatuur °C]]),IF(_34_KNMI_Stations[[#This Row],[Etmaal temperatuur °C]]&gt;stookgrens[],_34_KNMI_Stations[[#This Row],[Etmaal temperatuur °C]]-stookgrens[],0),"")</f>
        <v>0</v>
      </c>
    </row>
    <row r="8663" spans="1:16" x14ac:dyDescent="0.25">
      <c r="A8663">
        <v>319</v>
      </c>
      <c r="B8663" s="110">
        <v>46003</v>
      </c>
      <c r="C8663" s="89">
        <v>3.2</v>
      </c>
      <c r="D8663" s="89">
        <v>9.6999999999999993</v>
      </c>
      <c r="E8663" s="96">
        <v>104</v>
      </c>
      <c r="F8663" s="89">
        <v>-0.1</v>
      </c>
      <c r="G8663" s="89">
        <v>1020.6</v>
      </c>
      <c r="H8663">
        <v>0.9</v>
      </c>
      <c r="I8663" t="s">
        <v>21</v>
      </c>
      <c r="J8663">
        <v>1.1000000000000001</v>
      </c>
      <c r="K8663">
        <v>12</v>
      </c>
      <c r="L8663">
        <v>2025</v>
      </c>
      <c r="M8663" t="s">
        <v>378</v>
      </c>
      <c r="N8663" s="89" cm="1">
        <f t="array" ref="N8663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8663" s="89">
        <f>_34_KNMI_Stations[[#This Row],[graaddagen]]*_34_KNMI_Stations[[#This Row],[Gewogen factor]]</f>
        <v>9.1300000000000008</v>
      </c>
      <c r="P8663" s="89" cm="1">
        <f t="array" ref="P8663">IF(ISNUMBER(_34_KNMI_Stations[[#This Row],[Etmaal temperatuur °C]]),IF(_34_KNMI_Stations[[#This Row],[Etmaal temperatuur °C]]&gt;stookgrens[],_34_KNMI_Stations[[#This Row],[Etmaal temperatuur °C]]-stookgrens[],0),"")</f>
        <v>0</v>
      </c>
    </row>
    <row r="8664" spans="1:16" x14ac:dyDescent="0.25">
      <c r="A8664">
        <v>319</v>
      </c>
      <c r="B8664" s="110">
        <v>46004</v>
      </c>
      <c r="C8664" s="89">
        <v>1.8</v>
      </c>
      <c r="D8664" s="89">
        <v>7.6</v>
      </c>
      <c r="E8664" s="96">
        <v>309</v>
      </c>
      <c r="F8664" s="89">
        <v>0</v>
      </c>
      <c r="G8664" s="89">
        <v>1027.5999999999999</v>
      </c>
      <c r="H8664">
        <v>0.92</v>
      </c>
      <c r="I8664" t="s">
        <v>21</v>
      </c>
      <c r="J8664">
        <v>1.1000000000000001</v>
      </c>
      <c r="K8664">
        <v>12</v>
      </c>
      <c r="L8664">
        <v>2025</v>
      </c>
      <c r="M8664" t="s">
        <v>378</v>
      </c>
      <c r="N8664" s="89" cm="1">
        <f t="array" ref="N8664">IF(ISNUMBER(_34_KNMI_Stations[[#This Row],[Etmaal temperatuur °C]]),IF(_34_KNMI_Stations[[#This Row],[Etmaal temperatuur °C]]&lt;stookgrens[],stookgrens[]-_34_KNMI_Stations[[#This Row],[Etmaal temperatuur °C]],0),"")</f>
        <v>10.4</v>
      </c>
      <c r="O8664" s="89">
        <f>_34_KNMI_Stations[[#This Row],[graaddagen]]*_34_KNMI_Stations[[#This Row],[Gewogen factor]]</f>
        <v>11.440000000000001</v>
      </c>
      <c r="P8664" s="89" cm="1">
        <f t="array" ref="P8664">IF(ISNUMBER(_34_KNMI_Stations[[#This Row],[Etmaal temperatuur °C]]),IF(_34_KNMI_Stations[[#This Row],[Etmaal temperatuur °C]]&gt;stookgrens[],_34_KNMI_Stations[[#This Row],[Etmaal temperatuur °C]]-stookgrens[],0),"")</f>
        <v>0</v>
      </c>
    </row>
    <row r="8665" spans="1:16" x14ac:dyDescent="0.25">
      <c r="A8665">
        <v>319</v>
      </c>
      <c r="B8665" s="110">
        <v>46005</v>
      </c>
      <c r="C8665" s="89">
        <v>4.2</v>
      </c>
      <c r="D8665" s="89">
        <v>7.5</v>
      </c>
      <c r="E8665" s="96">
        <v>55</v>
      </c>
      <c r="F8665" s="89">
        <v>-0.1</v>
      </c>
      <c r="G8665" s="89">
        <v>1022.4</v>
      </c>
      <c r="H8665">
        <v>0.94</v>
      </c>
      <c r="I8665" t="s">
        <v>21</v>
      </c>
      <c r="J8665">
        <v>1.1000000000000001</v>
      </c>
      <c r="K8665">
        <v>12</v>
      </c>
      <c r="L8665">
        <v>2025</v>
      </c>
      <c r="M8665" t="s">
        <v>378</v>
      </c>
      <c r="N8665" s="89" cm="1">
        <f t="array" ref="N8665">IF(ISNUMBER(_34_KNMI_Stations[[#This Row],[Etmaal temperatuur °C]]),IF(_34_KNMI_Stations[[#This Row],[Etmaal temperatuur °C]]&lt;stookgrens[],stookgrens[]-_34_KNMI_Stations[[#This Row],[Etmaal temperatuur °C]],0),"")</f>
        <v>10.5</v>
      </c>
      <c r="O8665" s="89">
        <f>_34_KNMI_Stations[[#This Row],[graaddagen]]*_34_KNMI_Stations[[#This Row],[Gewogen factor]]</f>
        <v>11.55</v>
      </c>
      <c r="P8665" s="89" cm="1">
        <f t="array" ref="P8665">IF(ISNUMBER(_34_KNMI_Stations[[#This Row],[Etmaal temperatuur °C]]),IF(_34_KNMI_Stations[[#This Row],[Etmaal temperatuur °C]]&gt;stookgrens[],_34_KNMI_Stations[[#This Row],[Etmaal temperatuur °C]]-stookgrens[],0),"")</f>
        <v>0</v>
      </c>
    </row>
    <row r="8666" spans="1:16" x14ac:dyDescent="0.25">
      <c r="A8666">
        <v>319</v>
      </c>
      <c r="B8666" s="110">
        <v>46006</v>
      </c>
      <c r="C8666" s="89">
        <v>4.0999999999999996</v>
      </c>
      <c r="D8666" s="89">
        <v>7.7</v>
      </c>
      <c r="E8666" s="96">
        <v>253</v>
      </c>
      <c r="F8666" s="89">
        <v>0</v>
      </c>
      <c r="G8666" s="89">
        <v>1012.4</v>
      </c>
      <c r="H8666">
        <v>0.86</v>
      </c>
      <c r="I8666" t="s">
        <v>21</v>
      </c>
      <c r="J8666">
        <v>1.1000000000000001</v>
      </c>
      <c r="K8666">
        <v>12</v>
      </c>
      <c r="L8666">
        <v>2025</v>
      </c>
      <c r="M8666" t="s">
        <v>379</v>
      </c>
      <c r="N8666" s="89" cm="1">
        <f t="array" ref="N8666">IF(ISNUMBER(_34_KNMI_Stations[[#This Row],[Etmaal temperatuur °C]]),IF(_34_KNMI_Stations[[#This Row],[Etmaal temperatuur °C]]&lt;stookgrens[],stookgrens[]-_34_KNMI_Stations[[#This Row],[Etmaal temperatuur °C]],0),"")</f>
        <v>10.3</v>
      </c>
      <c r="O8666" s="89">
        <f>_34_KNMI_Stations[[#This Row],[graaddagen]]*_34_KNMI_Stations[[#This Row],[Gewogen factor]]</f>
        <v>11.330000000000002</v>
      </c>
      <c r="P8666" s="89" cm="1">
        <f t="array" ref="P8666">IF(ISNUMBER(_34_KNMI_Stations[[#This Row],[Etmaal temperatuur °C]]),IF(_34_KNMI_Stations[[#This Row],[Etmaal temperatuur °C]]&gt;stookgrens[],_34_KNMI_Stations[[#This Row],[Etmaal temperatuur °C]]-stookgrens[],0),"")</f>
        <v>0</v>
      </c>
    </row>
    <row r="8667" spans="1:16" x14ac:dyDescent="0.25">
      <c r="A8667">
        <v>319</v>
      </c>
      <c r="B8667" s="110">
        <v>46007</v>
      </c>
      <c r="C8667" s="89">
        <v>2.4</v>
      </c>
      <c r="D8667" s="89">
        <v>9.8000000000000007</v>
      </c>
      <c r="E8667" s="96">
        <v>217</v>
      </c>
      <c r="F8667" s="89">
        <v>0.8</v>
      </c>
      <c r="G8667" s="89">
        <v>1011.6</v>
      </c>
      <c r="H8667">
        <v>0.82</v>
      </c>
      <c r="I8667" t="s">
        <v>21</v>
      </c>
      <c r="J8667">
        <v>1.1000000000000001</v>
      </c>
      <c r="K8667">
        <v>12</v>
      </c>
      <c r="L8667">
        <v>2025</v>
      </c>
      <c r="M8667" t="s">
        <v>379</v>
      </c>
      <c r="N8667" s="89" cm="1">
        <f t="array" ref="N8667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8667" s="89">
        <f>_34_KNMI_Stations[[#This Row],[graaddagen]]*_34_KNMI_Stations[[#This Row],[Gewogen factor]]</f>
        <v>9.02</v>
      </c>
      <c r="P8667" s="89" cm="1">
        <f t="array" ref="P8667">IF(ISNUMBER(_34_KNMI_Stations[[#This Row],[Etmaal temperatuur °C]]),IF(_34_KNMI_Stations[[#This Row],[Etmaal temperatuur °C]]&gt;stookgrens[],_34_KNMI_Stations[[#This Row],[Etmaal temperatuur °C]]-stookgrens[],0),"")</f>
        <v>0</v>
      </c>
    </row>
    <row r="8668" spans="1:16" x14ac:dyDescent="0.25">
      <c r="A8668">
        <v>319</v>
      </c>
      <c r="B8668" s="110">
        <v>46008</v>
      </c>
      <c r="C8668" s="89">
        <v>4</v>
      </c>
      <c r="D8668" s="89">
        <v>8.5</v>
      </c>
      <c r="E8668" s="96">
        <v>162</v>
      </c>
      <c r="F8668" s="89">
        <v>-0.1</v>
      </c>
      <c r="G8668" s="89">
        <v>1017.1</v>
      </c>
      <c r="H8668">
        <v>0.89</v>
      </c>
      <c r="I8668" t="s">
        <v>21</v>
      </c>
      <c r="J8668">
        <v>1.1000000000000001</v>
      </c>
      <c r="K8668">
        <v>12</v>
      </c>
      <c r="L8668">
        <v>2025</v>
      </c>
      <c r="M8668" t="s">
        <v>379</v>
      </c>
      <c r="N8668" s="89" cm="1">
        <f t="array" ref="N8668">IF(ISNUMBER(_34_KNMI_Stations[[#This Row],[Etmaal temperatuur °C]]),IF(_34_KNMI_Stations[[#This Row],[Etmaal temperatuur °C]]&lt;stookgrens[],stookgrens[]-_34_KNMI_Stations[[#This Row],[Etmaal temperatuur °C]],0),"")</f>
        <v>9.5</v>
      </c>
      <c r="O8668" s="89">
        <f>_34_KNMI_Stations[[#This Row],[graaddagen]]*_34_KNMI_Stations[[#This Row],[Gewogen factor]]</f>
        <v>10.450000000000001</v>
      </c>
      <c r="P8668" s="89" cm="1">
        <f t="array" ref="P8668">IF(ISNUMBER(_34_KNMI_Stations[[#This Row],[Etmaal temperatuur °C]]),IF(_34_KNMI_Stations[[#This Row],[Etmaal temperatuur °C]]&gt;stookgrens[],_34_KNMI_Stations[[#This Row],[Etmaal temperatuur °C]]-stookgrens[],0),"")</f>
        <v>0</v>
      </c>
    </row>
    <row r="8669" spans="1:16" x14ac:dyDescent="0.25">
      <c r="A8669">
        <v>319</v>
      </c>
      <c r="B8669" s="110">
        <v>46009</v>
      </c>
      <c r="C8669" s="89">
        <v>7.1</v>
      </c>
      <c r="D8669" s="89">
        <v>11.1</v>
      </c>
      <c r="E8669" s="96">
        <v>211</v>
      </c>
      <c r="F8669" s="89">
        <v>0.6</v>
      </c>
      <c r="G8669" s="89">
        <v>1011.9</v>
      </c>
      <c r="H8669">
        <v>0.77</v>
      </c>
      <c r="I8669" t="s">
        <v>21</v>
      </c>
      <c r="J8669">
        <v>1.1000000000000001</v>
      </c>
      <c r="K8669">
        <v>12</v>
      </c>
      <c r="L8669">
        <v>2025</v>
      </c>
      <c r="M8669" t="s">
        <v>379</v>
      </c>
      <c r="N8669" s="89" cm="1">
        <f t="array" ref="N8669">IF(ISNUMBER(_34_KNMI_Stations[[#This Row],[Etmaal temperatuur °C]]),IF(_34_KNMI_Stations[[#This Row],[Etmaal temperatuur °C]]&lt;stookgrens[],stookgrens[]-_34_KNMI_Stations[[#This Row],[Etmaal temperatuur °C]],0),"")</f>
        <v>6.9</v>
      </c>
      <c r="O8669" s="89">
        <f>_34_KNMI_Stations[[#This Row],[graaddagen]]*_34_KNMI_Stations[[#This Row],[Gewogen factor]]</f>
        <v>7.5900000000000007</v>
      </c>
      <c r="P8669" s="89" cm="1">
        <f t="array" ref="P8669">IF(ISNUMBER(_34_KNMI_Stations[[#This Row],[Etmaal temperatuur °C]]),IF(_34_KNMI_Stations[[#This Row],[Etmaal temperatuur °C]]&gt;stookgrens[],_34_KNMI_Stations[[#This Row],[Etmaal temperatuur °C]]-stookgrens[],0),"")</f>
        <v>0</v>
      </c>
    </row>
    <row r="8670" spans="1:16" x14ac:dyDescent="0.25">
      <c r="A8670">
        <v>319</v>
      </c>
      <c r="B8670" s="110">
        <v>46010</v>
      </c>
      <c r="C8670" s="89">
        <v>4.2</v>
      </c>
      <c r="D8670" s="89">
        <v>9.4</v>
      </c>
      <c r="E8670" s="96">
        <v>200</v>
      </c>
      <c r="F8670" s="89">
        <v>5</v>
      </c>
      <c r="G8670" s="89">
        <v>1017</v>
      </c>
      <c r="H8670">
        <v>0.9</v>
      </c>
      <c r="I8670" t="s">
        <v>21</v>
      </c>
      <c r="J8670">
        <v>1.1000000000000001</v>
      </c>
      <c r="K8670">
        <v>12</v>
      </c>
      <c r="L8670">
        <v>2025</v>
      </c>
      <c r="M8670" t="s">
        <v>379</v>
      </c>
      <c r="N8670" s="89" cm="1">
        <f t="array" ref="N8670">IF(ISNUMBER(_34_KNMI_Stations[[#This Row],[Etmaal temperatuur °C]]),IF(_34_KNMI_Stations[[#This Row],[Etmaal temperatuur °C]]&lt;stookgrens[],stookgrens[]-_34_KNMI_Stations[[#This Row],[Etmaal temperatuur °C]],0),"")</f>
        <v>8.6</v>
      </c>
      <c r="O8670" s="89">
        <f>_34_KNMI_Stations[[#This Row],[graaddagen]]*_34_KNMI_Stations[[#This Row],[Gewogen factor]]</f>
        <v>9.4600000000000009</v>
      </c>
      <c r="P8670" s="89" cm="1">
        <f t="array" ref="P8670">IF(ISNUMBER(_34_KNMI_Stations[[#This Row],[Etmaal temperatuur °C]]),IF(_34_KNMI_Stations[[#This Row],[Etmaal temperatuur °C]]&gt;stookgrens[],_34_KNMI_Stations[[#This Row],[Etmaal temperatuur °C]]-stookgrens[],0),"")</f>
        <v>0</v>
      </c>
    </row>
    <row r="8671" spans="1:16" x14ac:dyDescent="0.25">
      <c r="A8671">
        <v>319</v>
      </c>
      <c r="B8671" s="110">
        <v>46011</v>
      </c>
      <c r="C8671" s="89">
        <v>2.1</v>
      </c>
      <c r="D8671" s="89">
        <v>5.8</v>
      </c>
      <c r="E8671" s="96">
        <v>168</v>
      </c>
      <c r="F8671" s="89">
        <v>2</v>
      </c>
      <c r="G8671" s="89">
        <v>1015.1</v>
      </c>
      <c r="H8671">
        <v>0.96</v>
      </c>
      <c r="I8671" t="s">
        <v>21</v>
      </c>
      <c r="J8671">
        <v>1.1000000000000001</v>
      </c>
      <c r="K8671">
        <v>12</v>
      </c>
      <c r="L8671">
        <v>2025</v>
      </c>
      <c r="M8671" t="s">
        <v>379</v>
      </c>
      <c r="N8671" s="89" cm="1">
        <f t="array" ref="N8671">IF(ISNUMBER(_34_KNMI_Stations[[#This Row],[Etmaal temperatuur °C]]),IF(_34_KNMI_Stations[[#This Row],[Etmaal temperatuur °C]]&lt;stookgrens[],stookgrens[]-_34_KNMI_Stations[[#This Row],[Etmaal temperatuur °C]],0),"")</f>
        <v>12.2</v>
      </c>
      <c r="O8671" s="89">
        <f>_34_KNMI_Stations[[#This Row],[graaddagen]]*_34_KNMI_Stations[[#This Row],[Gewogen factor]]</f>
        <v>13.42</v>
      </c>
      <c r="P8671" s="89" cm="1">
        <f t="array" ref="P8671">IF(ISNUMBER(_34_KNMI_Stations[[#This Row],[Etmaal temperatuur °C]]),IF(_34_KNMI_Stations[[#This Row],[Etmaal temperatuur °C]]&gt;stookgrens[],_34_KNMI_Stations[[#This Row],[Etmaal temperatuur °C]]-stookgrens[],0),"")</f>
        <v>0</v>
      </c>
    </row>
    <row r="8672" spans="1:16" x14ac:dyDescent="0.25">
      <c r="A8672">
        <v>319</v>
      </c>
      <c r="B8672" s="110">
        <v>46012</v>
      </c>
      <c r="C8672" s="89">
        <v>2.8</v>
      </c>
      <c r="D8672" s="89">
        <v>8.8000000000000007</v>
      </c>
      <c r="E8672" s="96">
        <v>145</v>
      </c>
      <c r="F8672" s="89">
        <v>-0.1</v>
      </c>
      <c r="G8672" s="89">
        <v>1009.3</v>
      </c>
      <c r="H8672">
        <v>0.92</v>
      </c>
      <c r="I8672" t="s">
        <v>21</v>
      </c>
      <c r="J8672">
        <v>1.1000000000000001</v>
      </c>
      <c r="K8672">
        <v>12</v>
      </c>
      <c r="L8672">
        <v>2025</v>
      </c>
      <c r="M8672" t="s">
        <v>379</v>
      </c>
      <c r="N8672" s="89" cm="1">
        <f t="array" ref="N8672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8672" s="89">
        <f>_34_KNMI_Stations[[#This Row],[graaddagen]]*_34_KNMI_Stations[[#This Row],[Gewogen factor]]</f>
        <v>10.119999999999999</v>
      </c>
      <c r="P8672" s="89" cm="1">
        <f t="array" ref="P8672">IF(ISNUMBER(_34_KNMI_Stations[[#This Row],[Etmaal temperatuur °C]]),IF(_34_KNMI_Stations[[#This Row],[Etmaal temperatuur °C]]&gt;stookgrens[],_34_KNMI_Stations[[#This Row],[Etmaal temperatuur °C]]-stookgrens[],0),"")</f>
        <v>0</v>
      </c>
    </row>
    <row r="8673" spans="1:16" x14ac:dyDescent="0.25">
      <c r="A8673">
        <v>319</v>
      </c>
      <c r="B8673" s="110">
        <v>46013</v>
      </c>
      <c r="C8673" s="89">
        <v>2.5</v>
      </c>
      <c r="D8673" s="89">
        <v>5</v>
      </c>
      <c r="E8673" s="96">
        <v>314</v>
      </c>
      <c r="F8673" s="89">
        <v>0</v>
      </c>
      <c r="G8673" s="89">
        <v>1010.1</v>
      </c>
      <c r="H8673">
        <v>0.87</v>
      </c>
      <c r="I8673" t="s">
        <v>21</v>
      </c>
      <c r="J8673">
        <v>1.1000000000000001</v>
      </c>
      <c r="K8673">
        <v>12</v>
      </c>
      <c r="L8673">
        <v>2025</v>
      </c>
      <c r="M8673" t="s">
        <v>380</v>
      </c>
      <c r="N8673" s="89" cm="1">
        <f t="array" ref="N8673">IF(ISNUMBER(_34_KNMI_Stations[[#This Row],[Etmaal temperatuur °C]]),IF(_34_KNMI_Stations[[#This Row],[Etmaal temperatuur °C]]&lt;stookgrens[],stookgrens[]-_34_KNMI_Stations[[#This Row],[Etmaal temperatuur °C]],0),"")</f>
        <v>13</v>
      </c>
      <c r="O8673" s="89">
        <f>_34_KNMI_Stations[[#This Row],[graaddagen]]*_34_KNMI_Stations[[#This Row],[Gewogen factor]]</f>
        <v>14.3</v>
      </c>
      <c r="P8673" s="89" cm="1">
        <f t="array" ref="P8673">IF(ISNUMBER(_34_KNMI_Stations[[#This Row],[Etmaal temperatuur °C]]),IF(_34_KNMI_Stations[[#This Row],[Etmaal temperatuur °C]]&gt;stookgrens[],_34_KNMI_Stations[[#This Row],[Etmaal temperatuur °C]]-stookgrens[],0),"")</f>
        <v>0</v>
      </c>
    </row>
    <row r="8674" spans="1:16" x14ac:dyDescent="0.25">
      <c r="A8674">
        <v>319</v>
      </c>
      <c r="B8674" s="110">
        <v>46014</v>
      </c>
      <c r="C8674" s="89">
        <v>5.2</v>
      </c>
      <c r="D8674" s="89">
        <v>4.7</v>
      </c>
      <c r="E8674" s="96">
        <v>75</v>
      </c>
      <c r="F8674" s="89">
        <v>0</v>
      </c>
      <c r="G8674" s="89">
        <v>1018</v>
      </c>
      <c r="H8674">
        <v>0.81</v>
      </c>
      <c r="I8674" t="s">
        <v>21</v>
      </c>
      <c r="J8674">
        <v>1.1000000000000001</v>
      </c>
      <c r="K8674">
        <v>12</v>
      </c>
      <c r="L8674">
        <v>2025</v>
      </c>
      <c r="M8674" t="s">
        <v>380</v>
      </c>
      <c r="N8674" s="89" cm="1">
        <f t="array" ref="N8674">IF(ISNUMBER(_34_KNMI_Stations[[#This Row],[Etmaal temperatuur °C]]),IF(_34_KNMI_Stations[[#This Row],[Etmaal temperatuur °C]]&lt;stookgrens[],stookgrens[]-_34_KNMI_Stations[[#This Row],[Etmaal temperatuur °C]],0),"")</f>
        <v>13.3</v>
      </c>
      <c r="O8674" s="89">
        <f>_34_KNMI_Stations[[#This Row],[graaddagen]]*_34_KNMI_Stations[[#This Row],[Gewogen factor]]</f>
        <v>14.630000000000003</v>
      </c>
      <c r="P8674" s="89" cm="1">
        <f t="array" ref="P8674">IF(ISNUMBER(_34_KNMI_Stations[[#This Row],[Etmaal temperatuur °C]]),IF(_34_KNMI_Stations[[#This Row],[Etmaal temperatuur °C]]&gt;stookgrens[],_34_KNMI_Stations[[#This Row],[Etmaal temperatuur °C]]-stookgrens[],0),"")</f>
        <v>0</v>
      </c>
    </row>
    <row r="8675" spans="1:16" x14ac:dyDescent="0.25">
      <c r="A8675">
        <v>319</v>
      </c>
      <c r="B8675" s="110">
        <v>46015</v>
      </c>
      <c r="C8675" s="89">
        <v>8.5</v>
      </c>
      <c r="D8675" s="89">
        <v>1.3</v>
      </c>
      <c r="E8675" s="96">
        <v>452</v>
      </c>
      <c r="F8675" s="89">
        <v>0</v>
      </c>
      <c r="G8675" s="89">
        <v>1029.9000000000001</v>
      </c>
      <c r="H8675">
        <v>0.75</v>
      </c>
      <c r="I8675" t="s">
        <v>21</v>
      </c>
      <c r="J8675">
        <v>1.1000000000000001</v>
      </c>
      <c r="K8675">
        <v>12</v>
      </c>
      <c r="L8675">
        <v>2025</v>
      </c>
      <c r="M8675" t="s">
        <v>380</v>
      </c>
      <c r="N8675" s="89" cm="1">
        <f t="array" ref="N8675">IF(ISNUMBER(_34_KNMI_Stations[[#This Row],[Etmaal temperatuur °C]]),IF(_34_KNMI_Stations[[#This Row],[Etmaal temperatuur °C]]&lt;stookgrens[],stookgrens[]-_34_KNMI_Stations[[#This Row],[Etmaal temperatuur °C]],0),"")</f>
        <v>16.7</v>
      </c>
      <c r="O8675" s="89">
        <f>_34_KNMI_Stations[[#This Row],[graaddagen]]*_34_KNMI_Stations[[#This Row],[Gewogen factor]]</f>
        <v>18.37</v>
      </c>
      <c r="P8675" s="89" cm="1">
        <f t="array" ref="P8675">IF(ISNUMBER(_34_KNMI_Stations[[#This Row],[Etmaal temperatuur °C]]),IF(_34_KNMI_Stations[[#This Row],[Etmaal temperatuur °C]]&gt;stookgrens[],_34_KNMI_Stations[[#This Row],[Etmaal temperatuur °C]]-stookgrens[],0),"")</f>
        <v>0</v>
      </c>
    </row>
    <row r="8676" spans="1:16" x14ac:dyDescent="0.25">
      <c r="A8676">
        <v>319</v>
      </c>
      <c r="B8676" s="110">
        <v>46016</v>
      </c>
      <c r="C8676" s="89">
        <v>6.8</v>
      </c>
      <c r="D8676" s="89">
        <v>-2</v>
      </c>
      <c r="E8676" s="96">
        <v>443</v>
      </c>
      <c r="F8676" s="89">
        <v>0</v>
      </c>
      <c r="G8676" s="89">
        <v>1028.5999999999999</v>
      </c>
      <c r="H8676">
        <v>0.7</v>
      </c>
      <c r="I8676" t="s">
        <v>21</v>
      </c>
      <c r="J8676">
        <v>1.1000000000000001</v>
      </c>
      <c r="K8676">
        <v>12</v>
      </c>
      <c r="L8676">
        <v>2025</v>
      </c>
      <c r="M8676" t="s">
        <v>380</v>
      </c>
      <c r="N8676" s="89" cm="1">
        <f t="array" ref="N8676">IF(ISNUMBER(_34_KNMI_Stations[[#This Row],[Etmaal temperatuur °C]]),IF(_34_KNMI_Stations[[#This Row],[Etmaal temperatuur °C]]&lt;stookgrens[],stookgrens[]-_34_KNMI_Stations[[#This Row],[Etmaal temperatuur °C]],0),"")</f>
        <v>20</v>
      </c>
      <c r="O8676" s="89">
        <f>_34_KNMI_Stations[[#This Row],[graaddagen]]*_34_KNMI_Stations[[#This Row],[Gewogen factor]]</f>
        <v>22</v>
      </c>
      <c r="P8676" s="89" cm="1">
        <f t="array" ref="P8676">IF(ISNUMBER(_34_KNMI_Stations[[#This Row],[Etmaal temperatuur °C]]),IF(_34_KNMI_Stations[[#This Row],[Etmaal temperatuur °C]]&gt;stookgrens[],_34_KNMI_Stations[[#This Row],[Etmaal temperatuur °C]]-stookgrens[],0),"")</f>
        <v>0</v>
      </c>
    </row>
    <row r="8677" spans="1:16" x14ac:dyDescent="0.25">
      <c r="A8677">
        <v>319</v>
      </c>
      <c r="B8677" s="110">
        <v>46017</v>
      </c>
      <c r="C8677" s="89">
        <v>3.9</v>
      </c>
      <c r="D8677" s="89">
        <v>-1.6</v>
      </c>
      <c r="E8677" s="96">
        <v>433</v>
      </c>
      <c r="F8677" s="89">
        <v>0</v>
      </c>
      <c r="G8677" s="89">
        <v>1029.8</v>
      </c>
      <c r="H8677">
        <v>0.82</v>
      </c>
      <c r="I8677" t="s">
        <v>21</v>
      </c>
      <c r="J8677">
        <v>1.1000000000000001</v>
      </c>
      <c r="K8677">
        <v>12</v>
      </c>
      <c r="L8677">
        <v>2025</v>
      </c>
      <c r="M8677" t="s">
        <v>380</v>
      </c>
      <c r="N8677" s="89" cm="1">
        <f t="array" ref="N8677">IF(ISNUMBER(_34_KNMI_Stations[[#This Row],[Etmaal temperatuur °C]]),IF(_34_KNMI_Stations[[#This Row],[Etmaal temperatuur °C]]&lt;stookgrens[],stookgrens[]-_34_KNMI_Stations[[#This Row],[Etmaal temperatuur °C]],0),"")</f>
        <v>19.600000000000001</v>
      </c>
      <c r="O8677" s="89">
        <f>_34_KNMI_Stations[[#This Row],[graaddagen]]*_34_KNMI_Stations[[#This Row],[Gewogen factor]]</f>
        <v>21.560000000000002</v>
      </c>
      <c r="P8677" s="89" cm="1">
        <f t="array" ref="P8677">IF(ISNUMBER(_34_KNMI_Stations[[#This Row],[Etmaal temperatuur °C]]),IF(_34_KNMI_Stations[[#This Row],[Etmaal temperatuur °C]]&gt;stookgrens[],_34_KNMI_Stations[[#This Row],[Etmaal temperatuur °C]]-stookgrens[],0),"")</f>
        <v>0</v>
      </c>
    </row>
    <row r="8678" spans="1:16" x14ac:dyDescent="0.25">
      <c r="A8678">
        <v>319</v>
      </c>
      <c r="B8678" s="110">
        <v>46018</v>
      </c>
      <c r="C8678" s="89">
        <v>4.3</v>
      </c>
      <c r="D8678" s="89">
        <v>1</v>
      </c>
      <c r="E8678" s="96">
        <v>398</v>
      </c>
      <c r="F8678" s="89">
        <v>-0.1</v>
      </c>
      <c r="G8678" s="89">
        <v>1033.5</v>
      </c>
      <c r="H8678">
        <v>0.85</v>
      </c>
      <c r="I8678" t="s">
        <v>21</v>
      </c>
      <c r="J8678">
        <v>1.1000000000000001</v>
      </c>
      <c r="K8678">
        <v>12</v>
      </c>
      <c r="L8678">
        <v>2025</v>
      </c>
      <c r="M8678" t="s">
        <v>380</v>
      </c>
      <c r="N8678" s="89" cm="1">
        <f t="array" ref="N8678">IF(ISNUMBER(_34_KNMI_Stations[[#This Row],[Etmaal temperatuur °C]]),IF(_34_KNMI_Stations[[#This Row],[Etmaal temperatuur °C]]&lt;stookgrens[],stookgrens[]-_34_KNMI_Stations[[#This Row],[Etmaal temperatuur °C]],0),"")</f>
        <v>17</v>
      </c>
      <c r="O8678" s="89">
        <f>_34_KNMI_Stations[[#This Row],[graaddagen]]*_34_KNMI_Stations[[#This Row],[Gewogen factor]]</f>
        <v>18.700000000000003</v>
      </c>
      <c r="P8678" s="89" cm="1">
        <f t="array" ref="P8678">IF(ISNUMBER(_34_KNMI_Stations[[#This Row],[Etmaal temperatuur °C]]),IF(_34_KNMI_Stations[[#This Row],[Etmaal temperatuur °C]]&gt;stookgrens[],_34_KNMI_Stations[[#This Row],[Etmaal temperatuur °C]]-stookgrens[],0),"")</f>
        <v>0</v>
      </c>
    </row>
    <row r="8679" spans="1:16" x14ac:dyDescent="0.25">
      <c r="A8679">
        <v>319</v>
      </c>
      <c r="B8679" s="110">
        <v>46019</v>
      </c>
      <c r="C8679" s="89">
        <v>3.4</v>
      </c>
      <c r="D8679" s="89">
        <v>2.6</v>
      </c>
      <c r="E8679" s="96">
        <v>356</v>
      </c>
      <c r="F8679" s="89">
        <v>0</v>
      </c>
      <c r="G8679" s="89">
        <v>1031.3</v>
      </c>
      <c r="H8679">
        <v>0.87</v>
      </c>
      <c r="I8679" t="s">
        <v>21</v>
      </c>
      <c r="J8679">
        <v>1.1000000000000001</v>
      </c>
      <c r="K8679">
        <v>12</v>
      </c>
      <c r="L8679">
        <v>2025</v>
      </c>
      <c r="M8679" t="s">
        <v>380</v>
      </c>
      <c r="N8679" s="89" cm="1">
        <f t="array" ref="N8679">IF(ISNUMBER(_34_KNMI_Stations[[#This Row],[Etmaal temperatuur °C]]),IF(_34_KNMI_Stations[[#This Row],[Etmaal temperatuur °C]]&lt;stookgrens[],stookgrens[]-_34_KNMI_Stations[[#This Row],[Etmaal temperatuur °C]],0),"")</f>
        <v>15.4</v>
      </c>
      <c r="O8679" s="89">
        <f>_34_KNMI_Stations[[#This Row],[graaddagen]]*_34_KNMI_Stations[[#This Row],[Gewogen factor]]</f>
        <v>16.940000000000001</v>
      </c>
      <c r="P8679" s="89" cm="1">
        <f t="array" ref="P8679">IF(ISNUMBER(_34_KNMI_Stations[[#This Row],[Etmaal temperatuur °C]]),IF(_34_KNMI_Stations[[#This Row],[Etmaal temperatuur °C]]&gt;stookgrens[],_34_KNMI_Stations[[#This Row],[Etmaal temperatuur °C]]-stookgrens[],0),"")</f>
        <v>0</v>
      </c>
    </row>
    <row r="8680" spans="1:16" x14ac:dyDescent="0.25">
      <c r="A8680">
        <v>319</v>
      </c>
      <c r="B8680" s="110">
        <v>46020</v>
      </c>
      <c r="C8680" s="89">
        <v>1.5</v>
      </c>
      <c r="D8680" s="89">
        <v>0.8</v>
      </c>
      <c r="E8680" s="96">
        <v>89</v>
      </c>
      <c r="F8680" s="89">
        <v>0.4</v>
      </c>
      <c r="G8680" s="89">
        <v>1027.5999999999999</v>
      </c>
      <c r="H8680">
        <v>0.97</v>
      </c>
      <c r="I8680" t="s">
        <v>21</v>
      </c>
      <c r="J8680">
        <v>1.1000000000000001</v>
      </c>
      <c r="K8680">
        <v>12</v>
      </c>
      <c r="L8680">
        <v>2025</v>
      </c>
      <c r="M8680" t="s">
        <v>306</v>
      </c>
      <c r="N8680" s="89" cm="1">
        <f t="array" ref="N8680">IF(ISNUMBER(_34_KNMI_Stations[[#This Row],[Etmaal temperatuur °C]]),IF(_34_KNMI_Stations[[#This Row],[Etmaal temperatuur °C]]&lt;stookgrens[],stookgrens[]-_34_KNMI_Stations[[#This Row],[Etmaal temperatuur °C]],0),"")</f>
        <v>17.2</v>
      </c>
      <c r="O8680" s="89">
        <f>_34_KNMI_Stations[[#This Row],[graaddagen]]*_34_KNMI_Stations[[#This Row],[Gewogen factor]]</f>
        <v>18.920000000000002</v>
      </c>
      <c r="P8680" s="89" cm="1">
        <f t="array" ref="P8680">IF(ISNUMBER(_34_KNMI_Stations[[#This Row],[Etmaal temperatuur °C]]),IF(_34_KNMI_Stations[[#This Row],[Etmaal temperatuur °C]]&gt;stookgrens[],_34_KNMI_Stations[[#This Row],[Etmaal temperatuur °C]]-stookgrens[],0),"")</f>
        <v>0</v>
      </c>
    </row>
    <row r="8681" spans="1:16" x14ac:dyDescent="0.25">
      <c r="A8681">
        <v>319</v>
      </c>
      <c r="B8681" s="110">
        <v>46021</v>
      </c>
      <c r="C8681" s="89">
        <v>2.8</v>
      </c>
      <c r="D8681" s="89">
        <v>2.5</v>
      </c>
      <c r="E8681" s="96">
        <v>407</v>
      </c>
      <c r="F8681" s="89">
        <v>0</v>
      </c>
      <c r="G8681" s="89">
        <v>1031</v>
      </c>
      <c r="H8681">
        <v>0.87</v>
      </c>
      <c r="I8681" t="s">
        <v>21</v>
      </c>
      <c r="J8681">
        <v>1.1000000000000001</v>
      </c>
      <c r="K8681">
        <v>12</v>
      </c>
      <c r="L8681">
        <v>2025</v>
      </c>
      <c r="M8681" t="s">
        <v>306</v>
      </c>
      <c r="N8681" s="89" cm="1">
        <f t="array" ref="N8681">IF(ISNUMBER(_34_KNMI_Stations[[#This Row],[Etmaal temperatuur °C]]),IF(_34_KNMI_Stations[[#This Row],[Etmaal temperatuur °C]]&lt;stookgrens[],stookgrens[]-_34_KNMI_Stations[[#This Row],[Etmaal temperatuur °C]],0),"")</f>
        <v>15.5</v>
      </c>
      <c r="O8681" s="89">
        <f>_34_KNMI_Stations[[#This Row],[graaddagen]]*_34_KNMI_Stations[[#This Row],[Gewogen factor]]</f>
        <v>17.05</v>
      </c>
      <c r="P8681" s="89" cm="1">
        <f t="array" ref="P8681">IF(ISNUMBER(_34_KNMI_Stations[[#This Row],[Etmaal temperatuur °C]]),IF(_34_KNMI_Stations[[#This Row],[Etmaal temperatuur °C]]&gt;stookgrens[],_34_KNMI_Stations[[#This Row],[Etmaal temperatuur °C]]-stookgrens[],0),"")</f>
        <v>0</v>
      </c>
    </row>
    <row r="8682" spans="1:16" x14ac:dyDescent="0.25">
      <c r="A8682">
        <v>319</v>
      </c>
      <c r="B8682" s="110">
        <v>46022</v>
      </c>
      <c r="C8682" s="89">
        <v>3.8</v>
      </c>
      <c r="D8682" s="89">
        <v>2.2999999999999998</v>
      </c>
      <c r="E8682" s="96">
        <v>220</v>
      </c>
      <c r="F8682" s="89">
        <v>0.6</v>
      </c>
      <c r="G8682" s="89">
        <v>1025.7</v>
      </c>
      <c r="H8682">
        <v>0.91</v>
      </c>
      <c r="I8682" t="s">
        <v>21</v>
      </c>
      <c r="J8682">
        <v>1.1000000000000001</v>
      </c>
      <c r="K8682">
        <v>12</v>
      </c>
      <c r="L8682">
        <v>2025</v>
      </c>
      <c r="M8682" t="s">
        <v>306</v>
      </c>
      <c r="N8682" s="89" cm="1">
        <f t="array" ref="N8682">IF(ISNUMBER(_34_KNMI_Stations[[#This Row],[Etmaal temperatuur °C]]),IF(_34_KNMI_Stations[[#This Row],[Etmaal temperatuur °C]]&lt;stookgrens[],stookgrens[]-_34_KNMI_Stations[[#This Row],[Etmaal temperatuur °C]],0),"")</f>
        <v>15.7</v>
      </c>
      <c r="O8682" s="89">
        <f>_34_KNMI_Stations[[#This Row],[graaddagen]]*_34_KNMI_Stations[[#This Row],[Gewogen factor]]</f>
        <v>17.27</v>
      </c>
      <c r="P8682" s="89" cm="1">
        <f t="array" ref="P8682">IF(ISNUMBER(_34_KNMI_Stations[[#This Row],[Etmaal temperatuur °C]]),IF(_34_KNMI_Stations[[#This Row],[Etmaal temperatuur °C]]&gt;stookgrens[],_34_KNMI_Stations[[#This Row],[Etmaal temperatuur °C]]-stookgrens[],0),"")</f>
        <v>0</v>
      </c>
    </row>
    <row r="8683" spans="1:16" x14ac:dyDescent="0.25">
      <c r="A8683">
        <v>319</v>
      </c>
      <c r="B8683" s="110">
        <v>46023</v>
      </c>
      <c r="C8683" s="89">
        <v>7.3</v>
      </c>
      <c r="D8683" s="89">
        <v>4</v>
      </c>
      <c r="E8683" s="96">
        <v>72</v>
      </c>
      <c r="F8683" s="89">
        <v>0.2</v>
      </c>
      <c r="G8683" s="89">
        <v>1007.3</v>
      </c>
      <c r="H8683">
        <v>0.8</v>
      </c>
      <c r="I8683" t="s">
        <v>21</v>
      </c>
      <c r="J8683">
        <v>1.1000000000000001</v>
      </c>
      <c r="K8683">
        <v>1</v>
      </c>
      <c r="L8683">
        <v>2026</v>
      </c>
      <c r="M8683" t="s">
        <v>306</v>
      </c>
      <c r="N8683" s="89" cm="1">
        <f t="array" ref="N8683">IF(ISNUMBER(_34_KNMI_Stations[[#This Row],[Etmaal temperatuur °C]]),IF(_34_KNMI_Stations[[#This Row],[Etmaal temperatuur °C]]&lt;stookgrens[],stookgrens[]-_34_KNMI_Stations[[#This Row],[Etmaal temperatuur °C]],0),"")</f>
        <v>14</v>
      </c>
      <c r="O8683" s="89">
        <f>_34_KNMI_Stations[[#This Row],[graaddagen]]*_34_KNMI_Stations[[#This Row],[Gewogen factor]]</f>
        <v>15.400000000000002</v>
      </c>
      <c r="P8683" s="89" cm="1">
        <f t="array" ref="P8683">IF(ISNUMBER(_34_KNMI_Stations[[#This Row],[Etmaal temperatuur °C]]),IF(_34_KNMI_Stations[[#This Row],[Etmaal temperatuur °C]]&gt;stookgrens[],_34_KNMI_Stations[[#This Row],[Etmaal temperatuur °C]]-stookgrens[],0),"")</f>
        <v>0</v>
      </c>
    </row>
    <row r="8684" spans="1:16" x14ac:dyDescent="0.25">
      <c r="A8684">
        <v>319</v>
      </c>
      <c r="B8684" s="110">
        <v>46024</v>
      </c>
      <c r="C8684" s="89">
        <v>6.6</v>
      </c>
      <c r="D8684" s="89">
        <v>2.7</v>
      </c>
      <c r="E8684" s="96">
        <v>396</v>
      </c>
      <c r="F8684" s="89">
        <v>0.4</v>
      </c>
      <c r="G8684" s="89">
        <v>1003</v>
      </c>
      <c r="H8684">
        <v>0.74</v>
      </c>
      <c r="I8684" t="s">
        <v>21</v>
      </c>
      <c r="J8684">
        <v>1.1000000000000001</v>
      </c>
      <c r="K8684">
        <v>1</v>
      </c>
      <c r="L8684">
        <v>2026</v>
      </c>
      <c r="M8684" t="s">
        <v>306</v>
      </c>
      <c r="N8684" s="89" cm="1">
        <f t="array" ref="N8684">IF(ISNUMBER(_34_KNMI_Stations[[#This Row],[Etmaal temperatuur °C]]),IF(_34_KNMI_Stations[[#This Row],[Etmaal temperatuur °C]]&lt;stookgrens[],stookgrens[]-_34_KNMI_Stations[[#This Row],[Etmaal temperatuur °C]],0),"")</f>
        <v>15.3</v>
      </c>
      <c r="O8684" s="89">
        <f>_34_KNMI_Stations[[#This Row],[graaddagen]]*_34_KNMI_Stations[[#This Row],[Gewogen factor]]</f>
        <v>16.830000000000002</v>
      </c>
      <c r="P8684" s="89" cm="1">
        <f t="array" ref="P8684">IF(ISNUMBER(_34_KNMI_Stations[[#This Row],[Etmaal temperatuur °C]]),IF(_34_KNMI_Stations[[#This Row],[Etmaal temperatuur °C]]&gt;stookgrens[],_34_KNMI_Stations[[#This Row],[Etmaal temperatuur °C]]-stookgrens[],0),"")</f>
        <v>0</v>
      </c>
    </row>
    <row r="8685" spans="1:16" x14ac:dyDescent="0.25">
      <c r="A8685">
        <v>319</v>
      </c>
      <c r="B8685" s="110">
        <v>46025</v>
      </c>
      <c r="C8685" s="89">
        <v>5.5</v>
      </c>
      <c r="D8685" s="89">
        <v>1.4</v>
      </c>
      <c r="E8685" s="96">
        <v>237</v>
      </c>
      <c r="F8685" s="89">
        <v>2.2000000000000002</v>
      </c>
      <c r="G8685" s="89">
        <v>1006</v>
      </c>
      <c r="H8685">
        <v>0.84</v>
      </c>
      <c r="I8685" t="s">
        <v>21</v>
      </c>
      <c r="J8685">
        <v>1.1000000000000001</v>
      </c>
      <c r="K8685">
        <v>1</v>
      </c>
      <c r="L8685">
        <v>2026</v>
      </c>
      <c r="M8685" t="s">
        <v>306</v>
      </c>
      <c r="N8685" s="89" cm="1">
        <f t="array" ref="N8685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8685" s="89">
        <f>_34_KNMI_Stations[[#This Row],[graaddagen]]*_34_KNMI_Stations[[#This Row],[Gewogen factor]]</f>
        <v>18.260000000000002</v>
      </c>
      <c r="P8685" s="89" cm="1">
        <f t="array" ref="P8685">IF(ISNUMBER(_34_KNMI_Stations[[#This Row],[Etmaal temperatuur °C]]),IF(_34_KNMI_Stations[[#This Row],[Etmaal temperatuur °C]]&gt;stookgrens[],_34_KNMI_Stations[[#This Row],[Etmaal temperatuur °C]]-stookgrens[],0),"")</f>
        <v>0</v>
      </c>
    </row>
    <row r="8686" spans="1:16" x14ac:dyDescent="0.25">
      <c r="A8686">
        <v>319</v>
      </c>
      <c r="B8686" s="110">
        <v>46026</v>
      </c>
      <c r="C8686" s="89">
        <v>5.2</v>
      </c>
      <c r="D8686" s="89">
        <v>0.7</v>
      </c>
      <c r="E8686" s="96">
        <v>401</v>
      </c>
      <c r="F8686" s="89">
        <v>-0.1</v>
      </c>
      <c r="G8686" s="89">
        <v>1011</v>
      </c>
      <c r="H8686">
        <v>0.79</v>
      </c>
      <c r="I8686" t="s">
        <v>21</v>
      </c>
      <c r="J8686">
        <v>1.1000000000000001</v>
      </c>
      <c r="K8686">
        <v>1</v>
      </c>
      <c r="L8686">
        <v>2026</v>
      </c>
      <c r="M8686" t="s">
        <v>306</v>
      </c>
      <c r="N8686" s="89" cm="1">
        <f t="array" ref="N8686">IF(ISNUMBER(_34_KNMI_Stations[[#This Row],[Etmaal temperatuur °C]]),IF(_34_KNMI_Stations[[#This Row],[Etmaal temperatuur °C]]&lt;stookgrens[],stookgrens[]-_34_KNMI_Stations[[#This Row],[Etmaal temperatuur °C]],0),"")</f>
        <v>17.3</v>
      </c>
      <c r="O8686" s="89">
        <f>_34_KNMI_Stations[[#This Row],[graaddagen]]*_34_KNMI_Stations[[#This Row],[Gewogen factor]]</f>
        <v>19.03</v>
      </c>
      <c r="P8686" s="89" cm="1">
        <f t="array" ref="P8686">IF(ISNUMBER(_34_KNMI_Stations[[#This Row],[Etmaal temperatuur °C]]),IF(_34_KNMI_Stations[[#This Row],[Etmaal temperatuur °C]]&gt;stookgrens[],_34_KNMI_Stations[[#This Row],[Etmaal temperatuur °C]]-stookgrens[],0),"")</f>
        <v>0</v>
      </c>
    </row>
    <row r="8687" spans="1:16" x14ac:dyDescent="0.25">
      <c r="A8687">
        <v>319</v>
      </c>
      <c r="B8687" s="110">
        <v>46027</v>
      </c>
      <c r="C8687" s="89">
        <v>4.5</v>
      </c>
      <c r="D8687" s="89">
        <v>-0.1</v>
      </c>
      <c r="E8687" s="96">
        <v>271</v>
      </c>
      <c r="F8687" s="89">
        <v>3.4</v>
      </c>
      <c r="G8687" s="89">
        <v>1011.3</v>
      </c>
      <c r="H8687">
        <v>0.89</v>
      </c>
      <c r="I8687" t="s">
        <v>21</v>
      </c>
      <c r="J8687">
        <v>1.1000000000000001</v>
      </c>
      <c r="K8687">
        <v>1</v>
      </c>
      <c r="L8687">
        <v>2026</v>
      </c>
      <c r="M8687" t="s">
        <v>344</v>
      </c>
      <c r="N8687" s="89" cm="1">
        <f t="array" ref="N8687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8687" s="89">
        <f>_34_KNMI_Stations[[#This Row],[graaddagen]]*_34_KNMI_Stations[[#This Row],[Gewogen factor]]</f>
        <v>19.910000000000004</v>
      </c>
      <c r="P8687" s="89" cm="1">
        <f t="array" ref="P8687">IF(ISNUMBER(_34_KNMI_Stations[[#This Row],[Etmaal temperatuur °C]]),IF(_34_KNMI_Stations[[#This Row],[Etmaal temperatuur °C]]&gt;stookgrens[],_34_KNMI_Stations[[#This Row],[Etmaal temperatuur °C]]-stookgrens[],0),"")</f>
        <v>0</v>
      </c>
    </row>
    <row r="8688" spans="1:16" x14ac:dyDescent="0.25">
      <c r="A8688">
        <v>319</v>
      </c>
      <c r="B8688" s="110">
        <v>46028</v>
      </c>
      <c r="C8688" s="89">
        <v>3.5</v>
      </c>
      <c r="D8688" s="89">
        <v>-1</v>
      </c>
      <c r="E8688" s="96">
        <v>596</v>
      </c>
      <c r="F8688" s="89">
        <v>3.4</v>
      </c>
      <c r="G8688" s="89">
        <v>1015.7</v>
      </c>
      <c r="H8688">
        <v>0.9</v>
      </c>
      <c r="I8688" t="s">
        <v>21</v>
      </c>
      <c r="J8688">
        <v>1.1000000000000001</v>
      </c>
      <c r="K8688">
        <v>1</v>
      </c>
      <c r="L8688">
        <v>2026</v>
      </c>
      <c r="M8688" t="s">
        <v>344</v>
      </c>
      <c r="N8688" s="89" cm="1">
        <f t="array" ref="N8688">IF(ISNUMBER(_34_KNMI_Stations[[#This Row],[Etmaal temperatuur °C]]),IF(_34_KNMI_Stations[[#This Row],[Etmaal temperatuur °C]]&lt;stookgrens[],stookgrens[]-_34_KNMI_Stations[[#This Row],[Etmaal temperatuur °C]],0),"")</f>
        <v>19</v>
      </c>
      <c r="O8688" s="89">
        <f>_34_KNMI_Stations[[#This Row],[graaddagen]]*_34_KNMI_Stations[[#This Row],[Gewogen factor]]</f>
        <v>20.900000000000002</v>
      </c>
      <c r="P8688" s="89" cm="1">
        <f t="array" ref="P8688">IF(ISNUMBER(_34_KNMI_Stations[[#This Row],[Etmaal temperatuur °C]]),IF(_34_KNMI_Stations[[#This Row],[Etmaal temperatuur °C]]&gt;stookgrens[],_34_KNMI_Stations[[#This Row],[Etmaal temperatuur °C]]-stookgrens[],0),"")</f>
        <v>0</v>
      </c>
    </row>
    <row r="8689" spans="1:16" x14ac:dyDescent="0.25">
      <c r="A8689">
        <v>319</v>
      </c>
      <c r="B8689" s="110">
        <v>46029</v>
      </c>
      <c r="C8689" s="89">
        <v>7.7</v>
      </c>
      <c r="D8689" s="89">
        <v>1</v>
      </c>
      <c r="E8689" s="96">
        <v>190</v>
      </c>
      <c r="F8689" s="89">
        <v>3.9</v>
      </c>
      <c r="G8689" s="89">
        <v>1006</v>
      </c>
      <c r="H8689">
        <v>0.89</v>
      </c>
      <c r="I8689" t="s">
        <v>21</v>
      </c>
      <c r="J8689">
        <v>1.1000000000000001</v>
      </c>
      <c r="K8689">
        <v>1</v>
      </c>
      <c r="L8689">
        <v>2026</v>
      </c>
      <c r="M8689" t="s">
        <v>344</v>
      </c>
      <c r="N8689" s="89" cm="1">
        <f t="array" ref="N8689">IF(ISNUMBER(_34_KNMI_Stations[[#This Row],[Etmaal temperatuur °C]]),IF(_34_KNMI_Stations[[#This Row],[Etmaal temperatuur °C]]&lt;stookgrens[],stookgrens[]-_34_KNMI_Stations[[#This Row],[Etmaal temperatuur °C]],0),"")</f>
        <v>17</v>
      </c>
      <c r="O8689" s="89">
        <f>_34_KNMI_Stations[[#This Row],[graaddagen]]*_34_KNMI_Stations[[#This Row],[Gewogen factor]]</f>
        <v>18.700000000000003</v>
      </c>
      <c r="P8689" s="89" cm="1">
        <f t="array" ref="P8689">IF(ISNUMBER(_34_KNMI_Stations[[#This Row],[Etmaal temperatuur °C]]),IF(_34_KNMI_Stations[[#This Row],[Etmaal temperatuur °C]]&gt;stookgrens[],_34_KNMI_Stations[[#This Row],[Etmaal temperatuur °C]]-stookgrens[],0),"")</f>
        <v>0</v>
      </c>
    </row>
    <row r="8690" spans="1:16" x14ac:dyDescent="0.25">
      <c r="A8690">
        <v>319</v>
      </c>
      <c r="B8690" s="110">
        <v>46030</v>
      </c>
      <c r="C8690" s="89">
        <v>3.3</v>
      </c>
      <c r="D8690" s="89">
        <v>2.1</v>
      </c>
      <c r="E8690" s="96">
        <v>211</v>
      </c>
      <c r="F8690" s="89">
        <v>11.6</v>
      </c>
      <c r="G8690" s="89">
        <v>1001</v>
      </c>
      <c r="H8690">
        <v>0.94</v>
      </c>
      <c r="I8690" t="s">
        <v>21</v>
      </c>
      <c r="J8690">
        <v>1.1000000000000001</v>
      </c>
      <c r="K8690">
        <v>1</v>
      </c>
      <c r="L8690">
        <v>2026</v>
      </c>
      <c r="M8690" t="s">
        <v>344</v>
      </c>
      <c r="N8690" s="89" cm="1">
        <f t="array" ref="N8690">IF(ISNUMBER(_34_KNMI_Stations[[#This Row],[Etmaal temperatuur °C]]),IF(_34_KNMI_Stations[[#This Row],[Etmaal temperatuur °C]]&lt;stookgrens[],stookgrens[]-_34_KNMI_Stations[[#This Row],[Etmaal temperatuur °C]],0),"")</f>
        <v>15.9</v>
      </c>
      <c r="O8690" s="89">
        <f>_34_KNMI_Stations[[#This Row],[graaddagen]]*_34_KNMI_Stations[[#This Row],[Gewogen factor]]</f>
        <v>17.490000000000002</v>
      </c>
      <c r="P8690" s="89" cm="1">
        <f t="array" ref="P8690">IF(ISNUMBER(_34_KNMI_Stations[[#This Row],[Etmaal temperatuur °C]]),IF(_34_KNMI_Stations[[#This Row],[Etmaal temperatuur °C]]&gt;stookgrens[],_34_KNMI_Stations[[#This Row],[Etmaal temperatuur °C]]-stookgrens[],0),"")</f>
        <v>0</v>
      </c>
    </row>
    <row r="8691" spans="1:16" x14ac:dyDescent="0.25">
      <c r="A8691">
        <v>319</v>
      </c>
      <c r="B8691" s="110">
        <v>46031</v>
      </c>
      <c r="C8691" s="89">
        <v>6</v>
      </c>
      <c r="D8691" s="89">
        <v>4.5999999999999996</v>
      </c>
      <c r="E8691" s="96">
        <v>96</v>
      </c>
      <c r="F8691" s="89">
        <v>12.6</v>
      </c>
      <c r="G8691" s="89">
        <v>985</v>
      </c>
      <c r="H8691">
        <v>0.92</v>
      </c>
      <c r="I8691" t="s">
        <v>21</v>
      </c>
      <c r="J8691">
        <v>1.1000000000000001</v>
      </c>
      <c r="K8691">
        <v>1</v>
      </c>
      <c r="L8691">
        <v>2026</v>
      </c>
      <c r="M8691" t="s">
        <v>344</v>
      </c>
      <c r="N8691" s="89" cm="1">
        <f t="array" ref="N8691">IF(ISNUMBER(_34_KNMI_Stations[[#This Row],[Etmaal temperatuur °C]]),IF(_34_KNMI_Stations[[#This Row],[Etmaal temperatuur °C]]&lt;stookgrens[],stookgrens[]-_34_KNMI_Stations[[#This Row],[Etmaal temperatuur °C]],0),"")</f>
        <v>13.4</v>
      </c>
      <c r="O8691" s="89">
        <f>_34_KNMI_Stations[[#This Row],[graaddagen]]*_34_KNMI_Stations[[#This Row],[Gewogen factor]]</f>
        <v>14.740000000000002</v>
      </c>
      <c r="P8691" s="89" cm="1">
        <f t="array" ref="P8691">IF(ISNUMBER(_34_KNMI_Stations[[#This Row],[Etmaal temperatuur °C]]),IF(_34_KNMI_Stations[[#This Row],[Etmaal temperatuur °C]]&gt;stookgrens[],_34_KNMI_Stations[[#This Row],[Etmaal temperatuur °C]]-stookgrens[],0),"")</f>
        <v>0</v>
      </c>
    </row>
    <row r="8692" spans="1:16" x14ac:dyDescent="0.25">
      <c r="A8692">
        <v>319</v>
      </c>
      <c r="B8692" s="110">
        <v>46032</v>
      </c>
      <c r="C8692" s="89">
        <v>4.0999999999999996</v>
      </c>
      <c r="D8692" s="89">
        <v>-0.9</v>
      </c>
      <c r="E8692" s="96">
        <v>88</v>
      </c>
      <c r="F8692" s="89">
        <v>0.6</v>
      </c>
      <c r="G8692" s="89">
        <v>1012.1</v>
      </c>
      <c r="H8692">
        <v>0.86</v>
      </c>
      <c r="I8692" t="s">
        <v>21</v>
      </c>
      <c r="J8692">
        <v>1.1000000000000001</v>
      </c>
      <c r="K8692">
        <v>1</v>
      </c>
      <c r="L8692">
        <v>2026</v>
      </c>
      <c r="M8692" t="s">
        <v>344</v>
      </c>
      <c r="N8692" s="89" cm="1">
        <f t="array" ref="N8692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8692" s="89">
        <f>_34_KNMI_Stations[[#This Row],[graaddagen]]*_34_KNMI_Stations[[#This Row],[Gewogen factor]]</f>
        <v>20.79</v>
      </c>
      <c r="P8692" s="89" cm="1">
        <f t="array" ref="P8692">IF(ISNUMBER(_34_KNMI_Stations[[#This Row],[Etmaal temperatuur °C]]),IF(_34_KNMI_Stations[[#This Row],[Etmaal temperatuur °C]]&gt;stookgrens[],_34_KNMI_Stations[[#This Row],[Etmaal temperatuur °C]]-stookgrens[],0),"")</f>
        <v>0</v>
      </c>
    </row>
    <row r="8693" spans="1:16" x14ac:dyDescent="0.25">
      <c r="A8693">
        <v>319</v>
      </c>
      <c r="B8693" s="110">
        <v>46033</v>
      </c>
      <c r="C8693" s="89">
        <v>3.7</v>
      </c>
      <c r="D8693" s="89">
        <v>0.2</v>
      </c>
      <c r="E8693" s="96">
        <v>365</v>
      </c>
      <c r="F8693" s="89">
        <v>1</v>
      </c>
      <c r="G8693" s="89">
        <v>1020.2</v>
      </c>
      <c r="H8693">
        <v>0.81</v>
      </c>
      <c r="I8693" t="s">
        <v>21</v>
      </c>
      <c r="J8693">
        <v>1.1000000000000001</v>
      </c>
      <c r="K8693">
        <v>1</v>
      </c>
      <c r="L8693">
        <v>2026</v>
      </c>
      <c r="M8693" t="s">
        <v>344</v>
      </c>
      <c r="N8693" s="89" cm="1">
        <f t="array" ref="N8693">IF(ISNUMBER(_34_KNMI_Stations[[#This Row],[Etmaal temperatuur °C]]),IF(_34_KNMI_Stations[[#This Row],[Etmaal temperatuur °C]]&lt;stookgrens[],stookgrens[]-_34_KNMI_Stations[[#This Row],[Etmaal temperatuur °C]],0),"")</f>
        <v>17.8</v>
      </c>
      <c r="O8693" s="89">
        <f>_34_KNMI_Stations[[#This Row],[graaddagen]]*_34_KNMI_Stations[[#This Row],[Gewogen factor]]</f>
        <v>19.580000000000002</v>
      </c>
      <c r="P8693" s="89" cm="1">
        <f t="array" ref="P8693">IF(ISNUMBER(_34_KNMI_Stations[[#This Row],[Etmaal temperatuur °C]]),IF(_34_KNMI_Stations[[#This Row],[Etmaal temperatuur °C]]&gt;stookgrens[],_34_KNMI_Stations[[#This Row],[Etmaal temperatuur °C]]-stookgrens[],0),"")</f>
        <v>0</v>
      </c>
    </row>
    <row r="8694" spans="1:16" x14ac:dyDescent="0.25">
      <c r="A8694">
        <v>319</v>
      </c>
      <c r="B8694" s="110">
        <v>46034</v>
      </c>
      <c r="C8694" s="89">
        <v>5.7</v>
      </c>
      <c r="D8694" s="89">
        <v>7.3</v>
      </c>
      <c r="E8694" s="96">
        <v>88</v>
      </c>
      <c r="F8694" s="89">
        <v>3.8</v>
      </c>
      <c r="G8694" s="89">
        <v>1007.5</v>
      </c>
      <c r="H8694">
        <v>0.93</v>
      </c>
      <c r="I8694" t="s">
        <v>21</v>
      </c>
      <c r="J8694">
        <v>1.1000000000000001</v>
      </c>
      <c r="K8694">
        <v>1</v>
      </c>
      <c r="L8694">
        <v>2026</v>
      </c>
      <c r="M8694" t="s">
        <v>381</v>
      </c>
      <c r="N8694" s="89" cm="1">
        <f t="array" ref="N8694">IF(ISNUMBER(_34_KNMI_Stations[[#This Row],[Etmaal temperatuur °C]]),IF(_34_KNMI_Stations[[#This Row],[Etmaal temperatuur °C]]&lt;stookgrens[],stookgrens[]-_34_KNMI_Stations[[#This Row],[Etmaal temperatuur °C]],0),"")</f>
        <v>10.7</v>
      </c>
      <c r="O8694" s="89">
        <f>_34_KNMI_Stations[[#This Row],[graaddagen]]*_34_KNMI_Stations[[#This Row],[Gewogen factor]]</f>
        <v>11.77</v>
      </c>
      <c r="P8694" s="89" cm="1">
        <f t="array" ref="P8694">IF(ISNUMBER(_34_KNMI_Stations[[#This Row],[Etmaal temperatuur °C]]),IF(_34_KNMI_Stations[[#This Row],[Etmaal temperatuur °C]]&gt;stookgrens[],_34_KNMI_Stations[[#This Row],[Etmaal temperatuur °C]]-stookgrens[],0),"")</f>
        <v>0</v>
      </c>
    </row>
    <row r="8695" spans="1:16" x14ac:dyDescent="0.25">
      <c r="A8695">
        <v>319</v>
      </c>
      <c r="B8695" s="110">
        <v>46035</v>
      </c>
      <c r="C8695" s="89">
        <v>4.4000000000000004</v>
      </c>
      <c r="D8695" s="89">
        <v>9.8000000000000007</v>
      </c>
      <c r="E8695" s="96">
        <v>181</v>
      </c>
      <c r="F8695" s="89">
        <v>1.5</v>
      </c>
      <c r="G8695" s="89">
        <v>1007.9</v>
      </c>
      <c r="H8695">
        <v>0.87</v>
      </c>
      <c r="I8695" t="s">
        <v>21</v>
      </c>
      <c r="J8695">
        <v>1.1000000000000001</v>
      </c>
      <c r="K8695">
        <v>1</v>
      </c>
      <c r="L8695">
        <v>2026</v>
      </c>
      <c r="M8695" t="s">
        <v>381</v>
      </c>
      <c r="N8695" s="89" cm="1">
        <f t="array" ref="N8695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8695" s="89">
        <f>_34_KNMI_Stations[[#This Row],[graaddagen]]*_34_KNMI_Stations[[#This Row],[Gewogen factor]]</f>
        <v>9.02</v>
      </c>
      <c r="P8695" s="89" cm="1">
        <f t="array" ref="P8695">IF(ISNUMBER(_34_KNMI_Stations[[#This Row],[Etmaal temperatuur °C]]),IF(_34_KNMI_Stations[[#This Row],[Etmaal temperatuur °C]]&gt;stookgrens[],_34_KNMI_Stations[[#This Row],[Etmaal temperatuur °C]]-stookgrens[],0),"")</f>
        <v>0</v>
      </c>
    </row>
    <row r="8696" spans="1:16" x14ac:dyDescent="0.25">
      <c r="A8696">
        <v>319</v>
      </c>
      <c r="B8696" s="110">
        <v>46036</v>
      </c>
      <c r="C8696" s="89">
        <v>2.5</v>
      </c>
      <c r="D8696" s="89">
        <v>7.6</v>
      </c>
      <c r="E8696" s="96">
        <v>246</v>
      </c>
      <c r="F8696" s="89">
        <v>1.7</v>
      </c>
      <c r="G8696" s="89">
        <v>1012.4</v>
      </c>
      <c r="H8696">
        <v>0.94</v>
      </c>
      <c r="I8696" t="s">
        <v>21</v>
      </c>
      <c r="J8696">
        <v>1.1000000000000001</v>
      </c>
      <c r="K8696">
        <v>1</v>
      </c>
      <c r="L8696">
        <v>2026</v>
      </c>
      <c r="M8696" t="s">
        <v>381</v>
      </c>
      <c r="N8696" s="89" cm="1">
        <f t="array" ref="N8696">IF(ISNUMBER(_34_KNMI_Stations[[#This Row],[Etmaal temperatuur °C]]),IF(_34_KNMI_Stations[[#This Row],[Etmaal temperatuur °C]]&lt;stookgrens[],stookgrens[]-_34_KNMI_Stations[[#This Row],[Etmaal temperatuur °C]],0),"")</f>
        <v>10.4</v>
      </c>
      <c r="O8696" s="89">
        <f>_34_KNMI_Stations[[#This Row],[graaddagen]]*_34_KNMI_Stations[[#This Row],[Gewogen factor]]</f>
        <v>11.440000000000001</v>
      </c>
      <c r="P8696" s="89" cm="1">
        <f t="array" ref="P8696">IF(ISNUMBER(_34_KNMI_Stations[[#This Row],[Etmaal temperatuur °C]]),IF(_34_KNMI_Stations[[#This Row],[Etmaal temperatuur °C]]&gt;stookgrens[],_34_KNMI_Stations[[#This Row],[Etmaal temperatuur °C]]-stookgrens[],0),"")</f>
        <v>0</v>
      </c>
    </row>
    <row r="8697" spans="1:16" x14ac:dyDescent="0.25">
      <c r="A8697">
        <v>319</v>
      </c>
      <c r="B8697" s="110">
        <v>46037</v>
      </c>
      <c r="C8697" s="89">
        <v>5</v>
      </c>
      <c r="D8697" s="89">
        <v>10.1</v>
      </c>
      <c r="E8697" s="96">
        <v>128</v>
      </c>
      <c r="F8697" s="89">
        <v>0.3</v>
      </c>
      <c r="G8697" s="89">
        <v>1006.6</v>
      </c>
      <c r="H8697">
        <v>0.83</v>
      </c>
      <c r="I8697" t="s">
        <v>21</v>
      </c>
      <c r="J8697">
        <v>1.1000000000000001</v>
      </c>
      <c r="K8697">
        <v>1</v>
      </c>
      <c r="L8697">
        <v>2026</v>
      </c>
      <c r="M8697" t="s">
        <v>381</v>
      </c>
      <c r="N8697" s="89" cm="1">
        <f t="array" ref="N8697">IF(ISNUMBER(_34_KNMI_Stations[[#This Row],[Etmaal temperatuur °C]]),IF(_34_KNMI_Stations[[#This Row],[Etmaal temperatuur °C]]&lt;stookgrens[],stookgrens[]-_34_KNMI_Stations[[#This Row],[Etmaal temperatuur °C]],0),"")</f>
        <v>7.9</v>
      </c>
      <c r="O8697" s="89">
        <f>_34_KNMI_Stations[[#This Row],[graaddagen]]*_34_KNMI_Stations[[#This Row],[Gewogen factor]]</f>
        <v>8.6900000000000013</v>
      </c>
      <c r="P8697" s="89" cm="1">
        <f t="array" ref="P8697">IF(ISNUMBER(_34_KNMI_Stations[[#This Row],[Etmaal temperatuur °C]]),IF(_34_KNMI_Stations[[#This Row],[Etmaal temperatuur °C]]&gt;stookgrens[],_34_KNMI_Stations[[#This Row],[Etmaal temperatuur °C]]-stookgrens[],0),"")</f>
        <v>0</v>
      </c>
    </row>
    <row r="8698" spans="1:16" x14ac:dyDescent="0.25">
      <c r="A8698">
        <v>319</v>
      </c>
      <c r="B8698" s="110">
        <v>46038</v>
      </c>
      <c r="C8698" s="89">
        <v>4.4000000000000004</v>
      </c>
      <c r="D8698" s="89">
        <v>8.6999999999999993</v>
      </c>
      <c r="E8698" s="96">
        <v>369</v>
      </c>
      <c r="F8698" s="89">
        <v>0.1</v>
      </c>
      <c r="G8698" s="89">
        <v>1011</v>
      </c>
      <c r="H8698">
        <v>0.84</v>
      </c>
      <c r="I8698" t="s">
        <v>21</v>
      </c>
      <c r="J8698">
        <v>1.1000000000000001</v>
      </c>
      <c r="K8698">
        <v>1</v>
      </c>
      <c r="L8698">
        <v>2026</v>
      </c>
      <c r="M8698" t="s">
        <v>381</v>
      </c>
      <c r="N8698" s="89" cm="1">
        <f t="array" ref="N8698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8698" s="89">
        <f>_34_KNMI_Stations[[#This Row],[graaddagen]]*_34_KNMI_Stations[[#This Row],[Gewogen factor]]</f>
        <v>10.230000000000002</v>
      </c>
      <c r="P8698" s="89" cm="1">
        <f t="array" ref="P8698">IF(ISNUMBER(_34_KNMI_Stations[[#This Row],[Etmaal temperatuur °C]]),IF(_34_KNMI_Stations[[#This Row],[Etmaal temperatuur °C]]&gt;stookgrens[],_34_KNMI_Stations[[#This Row],[Etmaal temperatuur °C]]-stookgrens[],0),"")</f>
        <v>0</v>
      </c>
    </row>
    <row r="8699" spans="1:16" x14ac:dyDescent="0.25">
      <c r="A8699">
        <v>319</v>
      </c>
      <c r="B8699" s="110">
        <v>46039</v>
      </c>
      <c r="C8699" s="89">
        <v>1.8</v>
      </c>
      <c r="D8699" s="89">
        <v>8.3000000000000007</v>
      </c>
      <c r="E8699" s="96">
        <v>414</v>
      </c>
      <c r="F8699" s="89">
        <v>1.4</v>
      </c>
      <c r="G8699" s="89">
        <v>1017.3</v>
      </c>
      <c r="H8699">
        <v>0.93</v>
      </c>
      <c r="I8699" t="s">
        <v>21</v>
      </c>
      <c r="J8699">
        <v>1.1000000000000001</v>
      </c>
      <c r="K8699">
        <v>1</v>
      </c>
      <c r="L8699">
        <v>2026</v>
      </c>
      <c r="M8699" t="s">
        <v>381</v>
      </c>
      <c r="N8699" s="89" cm="1">
        <f t="array" ref="N8699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8699" s="89">
        <f>_34_KNMI_Stations[[#This Row],[graaddagen]]*_34_KNMI_Stations[[#This Row],[Gewogen factor]]</f>
        <v>10.67</v>
      </c>
      <c r="P8699" s="89" cm="1">
        <f t="array" ref="P8699">IF(ISNUMBER(_34_KNMI_Stations[[#This Row],[Etmaal temperatuur °C]]),IF(_34_KNMI_Stations[[#This Row],[Etmaal temperatuur °C]]&gt;stookgrens[],_34_KNMI_Stations[[#This Row],[Etmaal temperatuur °C]]-stookgrens[],0),"")</f>
        <v>0</v>
      </c>
    </row>
    <row r="8700" spans="1:16" x14ac:dyDescent="0.25">
      <c r="A8700">
        <v>319</v>
      </c>
      <c r="B8700" s="110">
        <v>46040</v>
      </c>
      <c r="C8700" s="89">
        <v>2</v>
      </c>
      <c r="D8700" s="89">
        <v>5.9</v>
      </c>
      <c r="E8700" s="96">
        <v>464</v>
      </c>
      <c r="F8700" s="89">
        <v>0</v>
      </c>
      <c r="G8700" s="89">
        <v>1019</v>
      </c>
      <c r="H8700">
        <v>0.89</v>
      </c>
      <c r="I8700" t="s">
        <v>21</v>
      </c>
      <c r="J8700">
        <v>1.1000000000000001</v>
      </c>
      <c r="K8700">
        <v>1</v>
      </c>
      <c r="L8700">
        <v>2026</v>
      </c>
      <c r="M8700" t="s">
        <v>381</v>
      </c>
      <c r="N8700" s="89" cm="1">
        <f t="array" ref="N8700">IF(ISNUMBER(_34_KNMI_Stations[[#This Row],[Etmaal temperatuur °C]]),IF(_34_KNMI_Stations[[#This Row],[Etmaal temperatuur °C]]&lt;stookgrens[],stookgrens[]-_34_KNMI_Stations[[#This Row],[Etmaal temperatuur °C]],0),"")</f>
        <v>12.1</v>
      </c>
      <c r="O8700" s="89">
        <f>_34_KNMI_Stations[[#This Row],[graaddagen]]*_34_KNMI_Stations[[#This Row],[Gewogen factor]]</f>
        <v>13.31</v>
      </c>
      <c r="P8700" s="89" cm="1">
        <f t="array" ref="P8700">IF(ISNUMBER(_34_KNMI_Stations[[#This Row],[Etmaal temperatuur °C]]),IF(_34_KNMI_Stations[[#This Row],[Etmaal temperatuur °C]]&gt;stookgrens[],_34_KNMI_Stations[[#This Row],[Etmaal temperatuur °C]]-stookgrens[],0),"")</f>
        <v>0</v>
      </c>
    </row>
    <row r="8701" spans="1:16" x14ac:dyDescent="0.25">
      <c r="A8701">
        <v>319</v>
      </c>
      <c r="B8701" s="110">
        <v>46041</v>
      </c>
      <c r="C8701" s="89">
        <v>1.9</v>
      </c>
      <c r="D8701" s="89">
        <v>4.3</v>
      </c>
      <c r="E8701" s="96">
        <v>426</v>
      </c>
      <c r="F8701" s="89">
        <v>0</v>
      </c>
      <c r="G8701" s="89">
        <v>1018</v>
      </c>
      <c r="H8701">
        <v>0.89</v>
      </c>
      <c r="I8701" t="s">
        <v>21</v>
      </c>
      <c r="J8701">
        <v>1.1000000000000001</v>
      </c>
      <c r="K8701">
        <v>1</v>
      </c>
      <c r="L8701">
        <v>2026</v>
      </c>
      <c r="M8701" t="s">
        <v>382</v>
      </c>
      <c r="N8701" s="89" cm="1">
        <f t="array" ref="N8701">IF(ISNUMBER(_34_KNMI_Stations[[#This Row],[Etmaal temperatuur °C]]),IF(_34_KNMI_Stations[[#This Row],[Etmaal temperatuur °C]]&lt;stookgrens[],stookgrens[]-_34_KNMI_Stations[[#This Row],[Etmaal temperatuur °C]],0),"")</f>
        <v>13.7</v>
      </c>
      <c r="O8701" s="89">
        <f>_34_KNMI_Stations[[#This Row],[graaddagen]]*_34_KNMI_Stations[[#This Row],[Gewogen factor]]</f>
        <v>15.07</v>
      </c>
      <c r="P8701" s="89" cm="1">
        <f t="array" ref="P8701">IF(ISNUMBER(_34_KNMI_Stations[[#This Row],[Etmaal temperatuur °C]]),IF(_34_KNMI_Stations[[#This Row],[Etmaal temperatuur °C]]&gt;stookgrens[],_34_KNMI_Stations[[#This Row],[Etmaal temperatuur °C]]-stookgrens[],0),"")</f>
        <v>0</v>
      </c>
    </row>
    <row r="8702" spans="1:16" x14ac:dyDescent="0.25">
      <c r="A8702">
        <v>319</v>
      </c>
      <c r="B8702" s="110">
        <v>46042</v>
      </c>
      <c r="C8702" s="89">
        <v>2.6</v>
      </c>
      <c r="D8702" s="89">
        <v>4.5999999999999996</v>
      </c>
      <c r="E8702" s="96">
        <v>467</v>
      </c>
      <c r="F8702" s="89">
        <v>0.2</v>
      </c>
      <c r="G8702" s="89">
        <v>1014.5</v>
      </c>
      <c r="H8702">
        <v>0.91</v>
      </c>
      <c r="I8702" t="s">
        <v>21</v>
      </c>
      <c r="J8702">
        <v>1.1000000000000001</v>
      </c>
      <c r="K8702">
        <v>1</v>
      </c>
      <c r="L8702">
        <v>2026</v>
      </c>
      <c r="M8702" t="s">
        <v>382</v>
      </c>
      <c r="N8702" s="89" cm="1">
        <f t="array" ref="N8702">IF(ISNUMBER(_34_KNMI_Stations[[#This Row],[Etmaal temperatuur °C]]),IF(_34_KNMI_Stations[[#This Row],[Etmaal temperatuur °C]]&lt;stookgrens[],stookgrens[]-_34_KNMI_Stations[[#This Row],[Etmaal temperatuur °C]],0),"")</f>
        <v>13.4</v>
      </c>
      <c r="O8702" s="89">
        <f>_34_KNMI_Stations[[#This Row],[graaddagen]]*_34_KNMI_Stations[[#This Row],[Gewogen factor]]</f>
        <v>14.740000000000002</v>
      </c>
      <c r="P8702" s="89" cm="1">
        <f t="array" ref="P8702">IF(ISNUMBER(_34_KNMI_Stations[[#This Row],[Etmaal temperatuur °C]]),IF(_34_KNMI_Stations[[#This Row],[Etmaal temperatuur °C]]&gt;stookgrens[],_34_KNMI_Stations[[#This Row],[Etmaal temperatuur °C]]-stookgrens[],0),"")</f>
        <v>0</v>
      </c>
    </row>
    <row r="8703" spans="1:16" x14ac:dyDescent="0.25">
      <c r="A8703">
        <v>319</v>
      </c>
      <c r="B8703" s="110">
        <v>46043</v>
      </c>
      <c r="C8703" s="89">
        <v>4.0999999999999996</v>
      </c>
      <c r="D8703" s="89">
        <v>7.6</v>
      </c>
      <c r="E8703" s="96">
        <v>293</v>
      </c>
      <c r="F8703" s="89">
        <v>1</v>
      </c>
      <c r="G8703" s="89">
        <v>999.7</v>
      </c>
      <c r="H8703">
        <v>0.76</v>
      </c>
      <c r="I8703" t="s">
        <v>21</v>
      </c>
      <c r="J8703">
        <v>1.1000000000000001</v>
      </c>
      <c r="K8703">
        <v>1</v>
      </c>
      <c r="L8703">
        <v>2026</v>
      </c>
      <c r="M8703" t="s">
        <v>382</v>
      </c>
      <c r="N8703" s="89" cm="1">
        <f t="array" ref="N8703">IF(ISNUMBER(_34_KNMI_Stations[[#This Row],[Etmaal temperatuur °C]]),IF(_34_KNMI_Stations[[#This Row],[Etmaal temperatuur °C]]&lt;stookgrens[],stookgrens[]-_34_KNMI_Stations[[#This Row],[Etmaal temperatuur °C]],0),"")</f>
        <v>10.4</v>
      </c>
      <c r="O8703" s="89">
        <f>_34_KNMI_Stations[[#This Row],[graaddagen]]*_34_KNMI_Stations[[#This Row],[Gewogen factor]]</f>
        <v>11.440000000000001</v>
      </c>
      <c r="P8703" s="89" cm="1">
        <f t="array" ref="P8703">IF(ISNUMBER(_34_KNMI_Stations[[#This Row],[Etmaal temperatuur °C]]),IF(_34_KNMI_Stations[[#This Row],[Etmaal temperatuur °C]]&gt;stookgrens[],_34_KNMI_Stations[[#This Row],[Etmaal temperatuur °C]]-stookgrens[],0),"")</f>
        <v>0</v>
      </c>
    </row>
    <row r="8704" spans="1:16" x14ac:dyDescent="0.25">
      <c r="A8704">
        <v>319</v>
      </c>
      <c r="B8704" s="110">
        <v>46044</v>
      </c>
      <c r="C8704" s="89">
        <v>3.3</v>
      </c>
      <c r="D8704" s="89">
        <v>6.4</v>
      </c>
      <c r="E8704" s="96">
        <v>422</v>
      </c>
      <c r="F8704" s="89">
        <v>-0.1</v>
      </c>
      <c r="G8704" s="89">
        <v>993.4</v>
      </c>
      <c r="H8704">
        <v>0.78</v>
      </c>
      <c r="I8704" t="s">
        <v>21</v>
      </c>
      <c r="J8704">
        <v>1.1000000000000001</v>
      </c>
      <c r="K8704">
        <v>1</v>
      </c>
      <c r="L8704">
        <v>2026</v>
      </c>
      <c r="M8704" t="s">
        <v>382</v>
      </c>
      <c r="N8704" s="89" cm="1">
        <f t="array" ref="N8704">IF(ISNUMBER(_34_KNMI_Stations[[#This Row],[Etmaal temperatuur °C]]),IF(_34_KNMI_Stations[[#This Row],[Etmaal temperatuur °C]]&lt;stookgrens[],stookgrens[]-_34_KNMI_Stations[[#This Row],[Etmaal temperatuur °C]],0),"")</f>
        <v>11.6</v>
      </c>
      <c r="O8704" s="89">
        <f>_34_KNMI_Stations[[#This Row],[graaddagen]]*_34_KNMI_Stations[[#This Row],[Gewogen factor]]</f>
        <v>12.76</v>
      </c>
      <c r="P8704" s="89" cm="1">
        <f t="array" ref="P8704">IF(ISNUMBER(_34_KNMI_Stations[[#This Row],[Etmaal temperatuur °C]]),IF(_34_KNMI_Stations[[#This Row],[Etmaal temperatuur °C]]&gt;stookgrens[],_34_KNMI_Stations[[#This Row],[Etmaal temperatuur °C]]-stookgrens[],0),"")</f>
        <v>0</v>
      </c>
    </row>
    <row r="8705" spans="1:16" x14ac:dyDescent="0.25">
      <c r="A8705">
        <v>319</v>
      </c>
      <c r="B8705" s="110">
        <v>46045</v>
      </c>
      <c r="C8705" s="89">
        <v>2.8</v>
      </c>
      <c r="D8705" s="89">
        <v>6.8</v>
      </c>
      <c r="E8705" s="96">
        <v>260</v>
      </c>
      <c r="F8705" s="89">
        <v>-0.1</v>
      </c>
      <c r="G8705" s="89">
        <v>992.8</v>
      </c>
      <c r="H8705">
        <v>0.86</v>
      </c>
      <c r="I8705" t="s">
        <v>21</v>
      </c>
      <c r="J8705">
        <v>1.1000000000000001</v>
      </c>
      <c r="K8705">
        <v>1</v>
      </c>
      <c r="L8705">
        <v>2026</v>
      </c>
      <c r="M8705" t="s">
        <v>382</v>
      </c>
      <c r="N8705" s="89" cm="1">
        <f t="array" ref="N8705">IF(ISNUMBER(_34_KNMI_Stations[[#This Row],[Etmaal temperatuur °C]]),IF(_34_KNMI_Stations[[#This Row],[Etmaal temperatuur °C]]&lt;stookgrens[],stookgrens[]-_34_KNMI_Stations[[#This Row],[Etmaal temperatuur °C]],0),"")</f>
        <v>11.2</v>
      </c>
      <c r="O8705" s="89">
        <f>_34_KNMI_Stations[[#This Row],[graaddagen]]*_34_KNMI_Stations[[#This Row],[Gewogen factor]]</f>
        <v>12.32</v>
      </c>
      <c r="P8705" s="89" cm="1">
        <f t="array" ref="P8705">IF(ISNUMBER(_34_KNMI_Stations[[#This Row],[Etmaal temperatuur °C]]),IF(_34_KNMI_Stations[[#This Row],[Etmaal temperatuur °C]]&gt;stookgrens[],_34_KNMI_Stations[[#This Row],[Etmaal temperatuur °C]]-stookgrens[],0),"")</f>
        <v>0</v>
      </c>
    </row>
    <row r="8706" spans="1:16" x14ac:dyDescent="0.25">
      <c r="A8706">
        <v>319</v>
      </c>
      <c r="B8706" s="110">
        <v>46046</v>
      </c>
      <c r="C8706" s="89">
        <v>2.4</v>
      </c>
      <c r="D8706" s="89">
        <v>5.8</v>
      </c>
      <c r="E8706" s="96">
        <v>565</v>
      </c>
      <c r="F8706" s="89">
        <v>0</v>
      </c>
      <c r="G8706" s="89">
        <v>999.4</v>
      </c>
      <c r="H8706">
        <v>0.81</v>
      </c>
      <c r="I8706" t="s">
        <v>21</v>
      </c>
      <c r="J8706">
        <v>1.1000000000000001</v>
      </c>
      <c r="K8706">
        <v>1</v>
      </c>
      <c r="L8706">
        <v>2026</v>
      </c>
      <c r="M8706" t="s">
        <v>382</v>
      </c>
      <c r="N8706" s="89" cm="1">
        <f t="array" ref="N8706">IF(ISNUMBER(_34_KNMI_Stations[[#This Row],[Etmaal temperatuur °C]]),IF(_34_KNMI_Stations[[#This Row],[Etmaal temperatuur °C]]&lt;stookgrens[],stookgrens[]-_34_KNMI_Stations[[#This Row],[Etmaal temperatuur °C]],0),"")</f>
        <v>12.2</v>
      </c>
      <c r="O8706" s="89">
        <f>_34_KNMI_Stations[[#This Row],[graaddagen]]*_34_KNMI_Stations[[#This Row],[Gewogen factor]]</f>
        <v>13.42</v>
      </c>
      <c r="P8706" s="89" cm="1">
        <f t="array" ref="P8706">IF(ISNUMBER(_34_KNMI_Stations[[#This Row],[Etmaal temperatuur °C]]),IF(_34_KNMI_Stations[[#This Row],[Etmaal temperatuur °C]]&gt;stookgrens[],_34_KNMI_Stations[[#This Row],[Etmaal temperatuur °C]]-stookgrens[],0),"")</f>
        <v>0</v>
      </c>
    </row>
    <row r="8707" spans="1:16" x14ac:dyDescent="0.25">
      <c r="A8707">
        <v>319</v>
      </c>
      <c r="B8707" s="110">
        <v>46047</v>
      </c>
      <c r="C8707" s="89">
        <v>2.2999999999999998</v>
      </c>
      <c r="D8707" s="89">
        <v>1</v>
      </c>
      <c r="E8707" s="96">
        <v>276</v>
      </c>
      <c r="F8707" s="89">
        <v>0</v>
      </c>
      <c r="G8707" s="89">
        <v>997.5</v>
      </c>
      <c r="H8707">
        <v>0.93</v>
      </c>
      <c r="I8707" t="s">
        <v>21</v>
      </c>
      <c r="J8707">
        <v>1.1000000000000001</v>
      </c>
      <c r="K8707">
        <v>1</v>
      </c>
      <c r="L8707">
        <v>2026</v>
      </c>
      <c r="M8707" t="s">
        <v>382</v>
      </c>
      <c r="N8707" s="89" cm="1">
        <f t="array" ref="N8707">IF(ISNUMBER(_34_KNMI_Stations[[#This Row],[Etmaal temperatuur °C]]),IF(_34_KNMI_Stations[[#This Row],[Etmaal temperatuur °C]]&lt;stookgrens[],stookgrens[]-_34_KNMI_Stations[[#This Row],[Etmaal temperatuur °C]],0),"")</f>
        <v>17</v>
      </c>
      <c r="O8707" s="89">
        <f>_34_KNMI_Stations[[#This Row],[graaddagen]]*_34_KNMI_Stations[[#This Row],[Gewogen factor]]</f>
        <v>18.700000000000003</v>
      </c>
      <c r="P8707" s="89" cm="1">
        <f t="array" ref="P8707">IF(ISNUMBER(_34_KNMI_Stations[[#This Row],[Etmaal temperatuur °C]]),IF(_34_KNMI_Stations[[#This Row],[Etmaal temperatuur °C]]&gt;stookgrens[],_34_KNMI_Stations[[#This Row],[Etmaal temperatuur °C]]-stookgrens[],0),"")</f>
        <v>0</v>
      </c>
    </row>
    <row r="8708" spans="1:16" x14ac:dyDescent="0.25">
      <c r="A8708">
        <v>319</v>
      </c>
      <c r="B8708" s="110">
        <v>46048</v>
      </c>
      <c r="C8708" s="89">
        <v>2.1</v>
      </c>
      <c r="D8708" s="89">
        <v>0.1</v>
      </c>
      <c r="E8708" s="96">
        <v>88</v>
      </c>
      <c r="F8708" s="89">
        <v>0</v>
      </c>
      <c r="G8708" s="89">
        <v>1002.7</v>
      </c>
      <c r="H8708">
        <v>0.94</v>
      </c>
      <c r="I8708" t="s">
        <v>21</v>
      </c>
      <c r="J8708">
        <v>1.1000000000000001</v>
      </c>
      <c r="K8708">
        <v>1</v>
      </c>
      <c r="L8708">
        <v>2026</v>
      </c>
      <c r="M8708" t="s">
        <v>383</v>
      </c>
      <c r="N8708" s="89" cm="1">
        <f t="array" ref="N8708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8708" s="89">
        <f>_34_KNMI_Stations[[#This Row],[graaddagen]]*_34_KNMI_Stations[[#This Row],[Gewogen factor]]</f>
        <v>19.690000000000001</v>
      </c>
      <c r="P8708" s="89" cm="1">
        <f t="array" ref="P8708">IF(ISNUMBER(_34_KNMI_Stations[[#This Row],[Etmaal temperatuur °C]]),IF(_34_KNMI_Stations[[#This Row],[Etmaal temperatuur °C]]&gt;stookgrens[],_34_KNMI_Stations[[#This Row],[Etmaal temperatuur °C]]-stookgrens[],0),"")</f>
        <v>0</v>
      </c>
    </row>
    <row r="8709" spans="1:16" x14ac:dyDescent="0.25">
      <c r="A8709">
        <v>319</v>
      </c>
      <c r="B8709" s="110">
        <v>46049</v>
      </c>
      <c r="C8709" s="89">
        <v>3.6</v>
      </c>
      <c r="D8709" s="89">
        <v>3.7</v>
      </c>
      <c r="E8709" s="96">
        <v>111</v>
      </c>
      <c r="F8709" s="89">
        <v>10.5</v>
      </c>
      <c r="G8709" s="89">
        <v>993.5</v>
      </c>
      <c r="H8709">
        <v>0.93</v>
      </c>
      <c r="I8709" t="s">
        <v>21</v>
      </c>
      <c r="J8709">
        <v>1.1000000000000001</v>
      </c>
      <c r="K8709">
        <v>1</v>
      </c>
      <c r="L8709">
        <v>2026</v>
      </c>
      <c r="M8709" t="s">
        <v>383</v>
      </c>
      <c r="N8709" s="89" cm="1">
        <f t="array" ref="N8709">IF(ISNUMBER(_34_KNMI_Stations[[#This Row],[Etmaal temperatuur °C]]),IF(_34_KNMI_Stations[[#This Row],[Etmaal temperatuur °C]]&lt;stookgrens[],stookgrens[]-_34_KNMI_Stations[[#This Row],[Etmaal temperatuur °C]],0),"")</f>
        <v>14.3</v>
      </c>
      <c r="O8709" s="89">
        <f>_34_KNMI_Stations[[#This Row],[graaddagen]]*_34_KNMI_Stations[[#This Row],[Gewogen factor]]</f>
        <v>15.730000000000002</v>
      </c>
      <c r="P8709" s="89" cm="1">
        <f t="array" ref="P8709">IF(ISNUMBER(_34_KNMI_Stations[[#This Row],[Etmaal temperatuur °C]]),IF(_34_KNMI_Stations[[#This Row],[Etmaal temperatuur °C]]&gt;stookgrens[],_34_KNMI_Stations[[#This Row],[Etmaal temperatuur °C]]-stookgrens[],0),"")</f>
        <v>0</v>
      </c>
    </row>
    <row r="8710" spans="1:16" x14ac:dyDescent="0.25">
      <c r="A8710">
        <v>319</v>
      </c>
      <c r="B8710" s="110">
        <v>46050</v>
      </c>
      <c r="C8710" s="89">
        <v>2.1</v>
      </c>
      <c r="D8710" s="89">
        <v>3.9</v>
      </c>
      <c r="E8710" s="96">
        <v>223</v>
      </c>
      <c r="F8710" s="89">
        <v>-0.1</v>
      </c>
      <c r="G8710" s="89">
        <v>995.7</v>
      </c>
      <c r="H8710">
        <v>0.98</v>
      </c>
      <c r="I8710" t="s">
        <v>21</v>
      </c>
      <c r="J8710">
        <v>1.1000000000000001</v>
      </c>
      <c r="K8710">
        <v>1</v>
      </c>
      <c r="L8710">
        <v>2026</v>
      </c>
      <c r="M8710" t="s">
        <v>383</v>
      </c>
      <c r="N8710" s="89" cm="1">
        <f t="array" ref="N8710">IF(ISNUMBER(_34_KNMI_Stations[[#This Row],[Etmaal temperatuur °C]]),IF(_34_KNMI_Stations[[#This Row],[Etmaal temperatuur °C]]&lt;stookgrens[],stookgrens[]-_34_KNMI_Stations[[#This Row],[Etmaal temperatuur °C]],0),"")</f>
        <v>14.1</v>
      </c>
      <c r="O8710" s="89">
        <f>_34_KNMI_Stations[[#This Row],[graaddagen]]*_34_KNMI_Stations[[#This Row],[Gewogen factor]]</f>
        <v>15.510000000000002</v>
      </c>
      <c r="P8710" s="89" cm="1">
        <f t="array" ref="P8710">IF(ISNUMBER(_34_KNMI_Stations[[#This Row],[Etmaal temperatuur °C]]),IF(_34_KNMI_Stations[[#This Row],[Etmaal temperatuur °C]]&gt;stookgrens[],_34_KNMI_Stations[[#This Row],[Etmaal temperatuur °C]]-stookgrens[],0),"")</f>
        <v>0</v>
      </c>
    </row>
    <row r="8711" spans="1:16" x14ac:dyDescent="0.25">
      <c r="A8711">
        <v>319</v>
      </c>
      <c r="B8711" s="110">
        <v>46051</v>
      </c>
      <c r="C8711" s="89">
        <v>2.4</v>
      </c>
      <c r="D8711" s="89">
        <v>1.3</v>
      </c>
      <c r="E8711" s="96">
        <v>106</v>
      </c>
      <c r="F8711" s="89">
        <v>0</v>
      </c>
      <c r="G8711" s="89">
        <v>999.3</v>
      </c>
      <c r="H8711">
        <v>0.89</v>
      </c>
      <c r="I8711" t="s">
        <v>21</v>
      </c>
      <c r="J8711">
        <v>1.1000000000000001</v>
      </c>
      <c r="K8711">
        <v>1</v>
      </c>
      <c r="L8711">
        <v>2026</v>
      </c>
      <c r="M8711" t="s">
        <v>383</v>
      </c>
      <c r="N8711" s="89" cm="1">
        <f t="array" ref="N8711">IF(ISNUMBER(_34_KNMI_Stations[[#This Row],[Etmaal temperatuur °C]]),IF(_34_KNMI_Stations[[#This Row],[Etmaal temperatuur °C]]&lt;stookgrens[],stookgrens[]-_34_KNMI_Stations[[#This Row],[Etmaal temperatuur °C]],0),"")</f>
        <v>16.7</v>
      </c>
      <c r="O8711" s="89">
        <f>_34_KNMI_Stations[[#This Row],[graaddagen]]*_34_KNMI_Stations[[#This Row],[Gewogen factor]]</f>
        <v>18.37</v>
      </c>
      <c r="P8711" s="89" cm="1">
        <f t="array" ref="P8711">IF(ISNUMBER(_34_KNMI_Stations[[#This Row],[Etmaal temperatuur °C]]),IF(_34_KNMI_Stations[[#This Row],[Etmaal temperatuur °C]]&gt;stookgrens[],_34_KNMI_Stations[[#This Row],[Etmaal temperatuur °C]]-stookgrens[],0),"")</f>
        <v>0</v>
      </c>
    </row>
    <row r="8712" spans="1:16" x14ac:dyDescent="0.25">
      <c r="A8712">
        <v>319</v>
      </c>
      <c r="B8712" s="110">
        <v>46052</v>
      </c>
      <c r="C8712" s="89">
        <v>3.4</v>
      </c>
      <c r="D8712" s="89">
        <v>4.0999999999999996</v>
      </c>
      <c r="E8712" s="96">
        <v>224</v>
      </c>
      <c r="F8712" s="89">
        <v>0.8</v>
      </c>
      <c r="G8712" s="89">
        <v>994.9</v>
      </c>
      <c r="H8712">
        <v>0.9</v>
      </c>
      <c r="I8712" t="s">
        <v>21</v>
      </c>
      <c r="J8712">
        <v>1.1000000000000001</v>
      </c>
      <c r="K8712">
        <v>1</v>
      </c>
      <c r="L8712">
        <v>2026</v>
      </c>
      <c r="M8712" t="s">
        <v>383</v>
      </c>
      <c r="N8712" s="89" cm="1">
        <f t="array" ref="N8712">IF(ISNUMBER(_34_KNMI_Stations[[#This Row],[Etmaal temperatuur °C]]),IF(_34_KNMI_Stations[[#This Row],[Etmaal temperatuur °C]]&lt;stookgrens[],stookgrens[]-_34_KNMI_Stations[[#This Row],[Etmaal temperatuur °C]],0),"")</f>
        <v>13.9</v>
      </c>
      <c r="O8712" s="89">
        <f>_34_KNMI_Stations[[#This Row],[graaddagen]]*_34_KNMI_Stations[[#This Row],[Gewogen factor]]</f>
        <v>15.290000000000001</v>
      </c>
      <c r="P8712" s="89" cm="1">
        <f t="array" ref="P8712">IF(ISNUMBER(_34_KNMI_Stations[[#This Row],[Etmaal temperatuur °C]]),IF(_34_KNMI_Stations[[#This Row],[Etmaal temperatuur °C]]&gt;stookgrens[],_34_KNMI_Stations[[#This Row],[Etmaal temperatuur °C]]-stookgrens[],0),"")</f>
        <v>0</v>
      </c>
    </row>
    <row r="8713" spans="1:16" x14ac:dyDescent="0.25">
      <c r="A8713">
        <v>319</v>
      </c>
      <c r="B8713" s="110">
        <v>46053</v>
      </c>
      <c r="C8713" s="89">
        <v>2.2000000000000002</v>
      </c>
      <c r="D8713" s="89">
        <v>7.6</v>
      </c>
      <c r="E8713" s="96">
        <v>412</v>
      </c>
      <c r="F8713" s="89">
        <v>0.3</v>
      </c>
      <c r="G8713" s="89">
        <v>1000.8</v>
      </c>
      <c r="H8713">
        <v>0.88</v>
      </c>
      <c r="I8713" t="s">
        <v>21</v>
      </c>
      <c r="J8713">
        <v>1.1000000000000001</v>
      </c>
      <c r="K8713">
        <v>1</v>
      </c>
      <c r="L8713">
        <v>2026</v>
      </c>
      <c r="M8713" t="s">
        <v>383</v>
      </c>
      <c r="N8713" s="89" cm="1">
        <f t="array" ref="N8713">IF(ISNUMBER(_34_KNMI_Stations[[#This Row],[Etmaal temperatuur °C]]),IF(_34_KNMI_Stations[[#This Row],[Etmaal temperatuur °C]]&lt;stookgrens[],stookgrens[]-_34_KNMI_Stations[[#This Row],[Etmaal temperatuur °C]],0),"")</f>
        <v>10.4</v>
      </c>
      <c r="O8713" s="89">
        <f>_34_KNMI_Stations[[#This Row],[graaddagen]]*_34_KNMI_Stations[[#This Row],[Gewogen factor]]</f>
        <v>11.440000000000001</v>
      </c>
      <c r="P8713" s="89" cm="1">
        <f t="array" ref="P8713">IF(ISNUMBER(_34_KNMI_Stations[[#This Row],[Etmaal temperatuur °C]]),IF(_34_KNMI_Stations[[#This Row],[Etmaal temperatuur °C]]&gt;stookgrens[],_34_KNMI_Stations[[#This Row],[Etmaal temperatuur °C]]-stookgrens[],0),"")</f>
        <v>0</v>
      </c>
    </row>
    <row r="8714" spans="1:16" x14ac:dyDescent="0.25">
      <c r="A8714">
        <v>323</v>
      </c>
      <c r="B8714" s="110">
        <v>45658</v>
      </c>
      <c r="C8714" s="89">
        <v>8.9</v>
      </c>
      <c r="D8714" s="89">
        <v>7.6</v>
      </c>
      <c r="E8714" s="96">
        <v>58</v>
      </c>
      <c r="F8714" s="89">
        <v>17.5</v>
      </c>
      <c r="G8714" s="89">
        <v>1010.4</v>
      </c>
      <c r="H8714">
        <v>0.82</v>
      </c>
      <c r="I8714" t="s">
        <v>22</v>
      </c>
      <c r="J8714">
        <v>1.1000000000000001</v>
      </c>
      <c r="K8714">
        <v>1</v>
      </c>
      <c r="L8714">
        <v>2025</v>
      </c>
      <c r="M8714" t="s">
        <v>59</v>
      </c>
      <c r="N8714" s="89" cm="1">
        <f t="array" ref="N8714">IF(ISNUMBER(_34_KNMI_Stations[[#This Row],[Etmaal temperatuur °C]]),IF(_34_KNMI_Stations[[#This Row],[Etmaal temperatuur °C]]&lt;stookgrens[],stookgrens[]-_34_KNMI_Stations[[#This Row],[Etmaal temperatuur °C]],0),"")</f>
        <v>10.4</v>
      </c>
      <c r="O8714" s="89">
        <f>_34_KNMI_Stations[[#This Row],[graaddagen]]*_34_KNMI_Stations[[#This Row],[Gewogen factor]]</f>
        <v>11.440000000000001</v>
      </c>
      <c r="P8714" s="89" cm="1">
        <f t="array" ref="P8714">IF(ISNUMBER(_34_KNMI_Stations[[#This Row],[Etmaal temperatuur °C]]),IF(_34_KNMI_Stations[[#This Row],[Etmaal temperatuur °C]]&gt;stookgrens[],_34_KNMI_Stations[[#This Row],[Etmaal temperatuur °C]]-stookgrens[],0),"")</f>
        <v>0</v>
      </c>
    </row>
    <row r="8715" spans="1:16" x14ac:dyDescent="0.25">
      <c r="A8715">
        <v>323</v>
      </c>
      <c r="B8715" s="110">
        <v>45659</v>
      </c>
      <c r="C8715" s="89">
        <v>3.9</v>
      </c>
      <c r="D8715" s="89">
        <v>4</v>
      </c>
      <c r="E8715" s="96">
        <v>298</v>
      </c>
      <c r="F8715" s="89">
        <v>4.8</v>
      </c>
      <c r="G8715" s="89">
        <v>1015.3</v>
      </c>
      <c r="H8715">
        <v>0.86</v>
      </c>
      <c r="I8715" t="s">
        <v>22</v>
      </c>
      <c r="J8715">
        <v>1.1000000000000001</v>
      </c>
      <c r="K8715">
        <v>1</v>
      </c>
      <c r="L8715">
        <v>2025</v>
      </c>
      <c r="M8715" t="s">
        <v>59</v>
      </c>
      <c r="N8715" s="89" cm="1">
        <f t="array" ref="N8715">IF(ISNUMBER(_34_KNMI_Stations[[#This Row],[Etmaal temperatuur °C]]),IF(_34_KNMI_Stations[[#This Row],[Etmaal temperatuur °C]]&lt;stookgrens[],stookgrens[]-_34_KNMI_Stations[[#This Row],[Etmaal temperatuur °C]],0),"")</f>
        <v>14</v>
      </c>
      <c r="O8715" s="89">
        <f>_34_KNMI_Stations[[#This Row],[graaddagen]]*_34_KNMI_Stations[[#This Row],[Gewogen factor]]</f>
        <v>15.400000000000002</v>
      </c>
      <c r="P8715" s="89" cm="1">
        <f t="array" ref="P8715">IF(ISNUMBER(_34_KNMI_Stations[[#This Row],[Etmaal temperatuur °C]]),IF(_34_KNMI_Stations[[#This Row],[Etmaal temperatuur °C]]&gt;stookgrens[],_34_KNMI_Stations[[#This Row],[Etmaal temperatuur °C]]-stookgrens[],0),"")</f>
        <v>0</v>
      </c>
    </row>
    <row r="8716" spans="1:16" x14ac:dyDescent="0.25">
      <c r="A8716">
        <v>323</v>
      </c>
      <c r="B8716" s="110">
        <v>45660</v>
      </c>
      <c r="C8716" s="89">
        <v>5.2</v>
      </c>
      <c r="D8716" s="89">
        <v>3.1</v>
      </c>
      <c r="E8716" s="96">
        <v>248</v>
      </c>
      <c r="F8716" s="89">
        <v>5.3</v>
      </c>
      <c r="G8716" s="89">
        <v>1020.6</v>
      </c>
      <c r="H8716">
        <v>0.8</v>
      </c>
      <c r="I8716" t="s">
        <v>22</v>
      </c>
      <c r="J8716">
        <v>1.1000000000000001</v>
      </c>
      <c r="K8716">
        <v>1</v>
      </c>
      <c r="L8716">
        <v>2025</v>
      </c>
      <c r="M8716" t="s">
        <v>59</v>
      </c>
      <c r="N8716" s="89" cm="1">
        <f t="array" ref="N8716">IF(ISNUMBER(_34_KNMI_Stations[[#This Row],[Etmaal temperatuur °C]]),IF(_34_KNMI_Stations[[#This Row],[Etmaal temperatuur °C]]&lt;stookgrens[],stookgrens[]-_34_KNMI_Stations[[#This Row],[Etmaal temperatuur °C]],0),"")</f>
        <v>14.9</v>
      </c>
      <c r="O8716" s="89">
        <f>_34_KNMI_Stations[[#This Row],[graaddagen]]*_34_KNMI_Stations[[#This Row],[Gewogen factor]]</f>
        <v>16.39</v>
      </c>
      <c r="P8716" s="89" cm="1">
        <f t="array" ref="P8716">IF(ISNUMBER(_34_KNMI_Stations[[#This Row],[Etmaal temperatuur °C]]),IF(_34_KNMI_Stations[[#This Row],[Etmaal temperatuur °C]]&gt;stookgrens[],_34_KNMI_Stations[[#This Row],[Etmaal temperatuur °C]]-stookgrens[],0),"")</f>
        <v>0</v>
      </c>
    </row>
    <row r="8717" spans="1:16" x14ac:dyDescent="0.25">
      <c r="A8717">
        <v>323</v>
      </c>
      <c r="B8717" s="110">
        <v>45661</v>
      </c>
      <c r="C8717" s="89">
        <v>3</v>
      </c>
      <c r="D8717" s="89">
        <v>2.1</v>
      </c>
      <c r="E8717" s="96">
        <v>262</v>
      </c>
      <c r="F8717" s="89">
        <v>1.3</v>
      </c>
      <c r="G8717" s="89">
        <v>1016.6</v>
      </c>
      <c r="H8717">
        <v>0.85</v>
      </c>
      <c r="I8717" t="s">
        <v>22</v>
      </c>
      <c r="J8717">
        <v>1.1000000000000001</v>
      </c>
      <c r="K8717">
        <v>1</v>
      </c>
      <c r="L8717">
        <v>2025</v>
      </c>
      <c r="M8717" t="s">
        <v>59</v>
      </c>
      <c r="N8717" s="89" cm="1">
        <f t="array" ref="N8717">IF(ISNUMBER(_34_KNMI_Stations[[#This Row],[Etmaal temperatuur °C]]),IF(_34_KNMI_Stations[[#This Row],[Etmaal temperatuur °C]]&lt;stookgrens[],stookgrens[]-_34_KNMI_Stations[[#This Row],[Etmaal temperatuur °C]],0),"")</f>
        <v>15.9</v>
      </c>
      <c r="O8717" s="89">
        <f>_34_KNMI_Stations[[#This Row],[graaddagen]]*_34_KNMI_Stations[[#This Row],[Gewogen factor]]</f>
        <v>17.490000000000002</v>
      </c>
      <c r="P8717" s="89" cm="1">
        <f t="array" ref="P8717">IF(ISNUMBER(_34_KNMI_Stations[[#This Row],[Etmaal temperatuur °C]]),IF(_34_KNMI_Stations[[#This Row],[Etmaal temperatuur °C]]&gt;stookgrens[],_34_KNMI_Stations[[#This Row],[Etmaal temperatuur °C]]-stookgrens[],0),"")</f>
        <v>0</v>
      </c>
    </row>
    <row r="8718" spans="1:16" x14ac:dyDescent="0.25">
      <c r="A8718">
        <v>323</v>
      </c>
      <c r="B8718" s="110">
        <v>45662</v>
      </c>
      <c r="C8718" s="89">
        <v>6.5</v>
      </c>
      <c r="D8718" s="89">
        <v>6.9</v>
      </c>
      <c r="E8718" s="96">
        <v>53</v>
      </c>
      <c r="F8718" s="89">
        <v>21.7</v>
      </c>
      <c r="G8718" s="89">
        <v>992.9</v>
      </c>
      <c r="H8718">
        <v>0.91</v>
      </c>
      <c r="I8718" t="s">
        <v>22</v>
      </c>
      <c r="J8718">
        <v>1.1000000000000001</v>
      </c>
      <c r="K8718">
        <v>1</v>
      </c>
      <c r="L8718">
        <v>2025</v>
      </c>
      <c r="M8718" t="s">
        <v>59</v>
      </c>
      <c r="N8718" s="89" cm="1">
        <f t="array" ref="N8718">IF(ISNUMBER(_34_KNMI_Stations[[#This Row],[Etmaal temperatuur °C]]),IF(_34_KNMI_Stations[[#This Row],[Etmaal temperatuur °C]]&lt;stookgrens[],stookgrens[]-_34_KNMI_Stations[[#This Row],[Etmaal temperatuur °C]],0),"")</f>
        <v>11.1</v>
      </c>
      <c r="O8718" s="89">
        <f>_34_KNMI_Stations[[#This Row],[graaddagen]]*_34_KNMI_Stations[[#This Row],[Gewogen factor]]</f>
        <v>12.21</v>
      </c>
      <c r="P8718" s="89" cm="1">
        <f t="array" ref="P8718">IF(ISNUMBER(_34_KNMI_Stations[[#This Row],[Etmaal temperatuur °C]]),IF(_34_KNMI_Stations[[#This Row],[Etmaal temperatuur °C]]&gt;stookgrens[],_34_KNMI_Stations[[#This Row],[Etmaal temperatuur °C]]-stookgrens[],0),"")</f>
        <v>0</v>
      </c>
    </row>
    <row r="8719" spans="1:16" x14ac:dyDescent="0.25">
      <c r="A8719">
        <v>323</v>
      </c>
      <c r="B8719" s="110">
        <v>45663</v>
      </c>
      <c r="C8719" s="89">
        <v>10</v>
      </c>
      <c r="D8719" s="89">
        <v>8.6</v>
      </c>
      <c r="E8719" s="96">
        <v>119</v>
      </c>
      <c r="F8719" s="89">
        <v>2.1</v>
      </c>
      <c r="G8719" s="89">
        <v>985.3</v>
      </c>
      <c r="H8719">
        <v>0.77</v>
      </c>
      <c r="I8719" t="s">
        <v>22</v>
      </c>
      <c r="J8719">
        <v>1.1000000000000001</v>
      </c>
      <c r="K8719">
        <v>1</v>
      </c>
      <c r="L8719">
        <v>2025</v>
      </c>
      <c r="M8719" t="s">
        <v>111</v>
      </c>
      <c r="N8719" s="89" cm="1">
        <f t="array" ref="N8719">IF(ISNUMBER(_34_KNMI_Stations[[#This Row],[Etmaal temperatuur °C]]),IF(_34_KNMI_Stations[[#This Row],[Etmaal temperatuur °C]]&lt;stookgrens[],stookgrens[]-_34_KNMI_Stations[[#This Row],[Etmaal temperatuur °C]],0),"")</f>
        <v>9.4</v>
      </c>
      <c r="O8719" s="89">
        <f>_34_KNMI_Stations[[#This Row],[graaddagen]]*_34_KNMI_Stations[[#This Row],[Gewogen factor]]</f>
        <v>10.340000000000002</v>
      </c>
      <c r="P8719" s="89" cm="1">
        <f t="array" ref="P8719">IF(ISNUMBER(_34_KNMI_Stations[[#This Row],[Etmaal temperatuur °C]]),IF(_34_KNMI_Stations[[#This Row],[Etmaal temperatuur °C]]&gt;stookgrens[],_34_KNMI_Stations[[#This Row],[Etmaal temperatuur °C]]-stookgrens[],0),"")</f>
        <v>0</v>
      </c>
    </row>
    <row r="8720" spans="1:16" x14ac:dyDescent="0.25">
      <c r="A8720">
        <v>323</v>
      </c>
      <c r="B8720" s="110">
        <v>45664</v>
      </c>
      <c r="C8720" s="89">
        <v>5.9</v>
      </c>
      <c r="D8720" s="89">
        <v>3.4</v>
      </c>
      <c r="E8720" s="96">
        <v>315</v>
      </c>
      <c r="F8720" s="89">
        <v>3.6</v>
      </c>
      <c r="G8720" s="89">
        <v>998.5</v>
      </c>
      <c r="H8720">
        <v>0.84</v>
      </c>
      <c r="I8720" t="s">
        <v>22</v>
      </c>
      <c r="J8720">
        <v>1.1000000000000001</v>
      </c>
      <c r="K8720">
        <v>1</v>
      </c>
      <c r="L8720">
        <v>2025</v>
      </c>
      <c r="M8720" t="s">
        <v>111</v>
      </c>
      <c r="N8720" s="89" cm="1">
        <f t="array" ref="N8720">IF(ISNUMBER(_34_KNMI_Stations[[#This Row],[Etmaal temperatuur °C]]),IF(_34_KNMI_Stations[[#This Row],[Etmaal temperatuur °C]]&lt;stookgrens[],stookgrens[]-_34_KNMI_Stations[[#This Row],[Etmaal temperatuur °C]],0),"")</f>
        <v>14.6</v>
      </c>
      <c r="O8720" s="89">
        <f>_34_KNMI_Stations[[#This Row],[graaddagen]]*_34_KNMI_Stations[[#This Row],[Gewogen factor]]</f>
        <v>16.060000000000002</v>
      </c>
      <c r="P8720" s="89" cm="1">
        <f t="array" ref="P8720">IF(ISNUMBER(_34_KNMI_Stations[[#This Row],[Etmaal temperatuur °C]]),IF(_34_KNMI_Stations[[#This Row],[Etmaal temperatuur °C]]&gt;stookgrens[],_34_KNMI_Stations[[#This Row],[Etmaal temperatuur °C]]-stookgrens[],0),"")</f>
        <v>0</v>
      </c>
    </row>
    <row r="8721" spans="1:16" x14ac:dyDescent="0.25">
      <c r="A8721">
        <v>323</v>
      </c>
      <c r="B8721" s="110">
        <v>45665</v>
      </c>
      <c r="C8721" s="89">
        <v>3.5</v>
      </c>
      <c r="D8721" s="89">
        <v>2.4</v>
      </c>
      <c r="E8721" s="96">
        <v>199</v>
      </c>
      <c r="F8721" s="89">
        <v>1.3</v>
      </c>
      <c r="G8721" s="89">
        <v>1001.6</v>
      </c>
      <c r="H8721">
        <v>0.85</v>
      </c>
      <c r="I8721" t="s">
        <v>22</v>
      </c>
      <c r="J8721">
        <v>1.1000000000000001</v>
      </c>
      <c r="K8721">
        <v>1</v>
      </c>
      <c r="L8721">
        <v>2025</v>
      </c>
      <c r="M8721" t="s">
        <v>111</v>
      </c>
      <c r="N8721" s="89" cm="1">
        <f t="array" ref="N8721">IF(ISNUMBER(_34_KNMI_Stations[[#This Row],[Etmaal temperatuur °C]]),IF(_34_KNMI_Stations[[#This Row],[Etmaal temperatuur °C]]&lt;stookgrens[],stookgrens[]-_34_KNMI_Stations[[#This Row],[Etmaal temperatuur °C]],0),"")</f>
        <v>15.6</v>
      </c>
      <c r="O8721" s="89">
        <f>_34_KNMI_Stations[[#This Row],[graaddagen]]*_34_KNMI_Stations[[#This Row],[Gewogen factor]]</f>
        <v>17.16</v>
      </c>
      <c r="P8721" s="89" cm="1">
        <f t="array" ref="P8721">IF(ISNUMBER(_34_KNMI_Stations[[#This Row],[Etmaal temperatuur °C]]),IF(_34_KNMI_Stations[[#This Row],[Etmaal temperatuur °C]]&gt;stookgrens[],_34_KNMI_Stations[[#This Row],[Etmaal temperatuur °C]]-stookgrens[],0),"")</f>
        <v>0</v>
      </c>
    </row>
    <row r="8722" spans="1:16" x14ac:dyDescent="0.25">
      <c r="A8722">
        <v>323</v>
      </c>
      <c r="B8722" s="110">
        <v>45666</v>
      </c>
      <c r="C8722" s="89">
        <v>4.5999999999999996</v>
      </c>
      <c r="D8722" s="89">
        <v>2.8</v>
      </c>
      <c r="E8722" s="96">
        <v>308</v>
      </c>
      <c r="F8722" s="89">
        <v>1.7</v>
      </c>
      <c r="G8722" s="89">
        <v>1005.6</v>
      </c>
      <c r="H8722">
        <v>0.79</v>
      </c>
      <c r="I8722" t="s">
        <v>22</v>
      </c>
      <c r="J8722">
        <v>1.1000000000000001</v>
      </c>
      <c r="K8722">
        <v>1</v>
      </c>
      <c r="L8722">
        <v>2025</v>
      </c>
      <c r="M8722" t="s">
        <v>111</v>
      </c>
      <c r="N8722" s="89" cm="1">
        <f t="array" ref="N8722">IF(ISNUMBER(_34_KNMI_Stations[[#This Row],[Etmaal temperatuur °C]]),IF(_34_KNMI_Stations[[#This Row],[Etmaal temperatuur °C]]&lt;stookgrens[],stookgrens[]-_34_KNMI_Stations[[#This Row],[Etmaal temperatuur °C]],0),"")</f>
        <v>15.2</v>
      </c>
      <c r="O8722" s="89">
        <f>_34_KNMI_Stations[[#This Row],[graaddagen]]*_34_KNMI_Stations[[#This Row],[Gewogen factor]]</f>
        <v>16.72</v>
      </c>
      <c r="P8722" s="89" cm="1">
        <f t="array" ref="P8722">IF(ISNUMBER(_34_KNMI_Stations[[#This Row],[Etmaal temperatuur °C]]),IF(_34_KNMI_Stations[[#This Row],[Etmaal temperatuur °C]]&gt;stookgrens[],_34_KNMI_Stations[[#This Row],[Etmaal temperatuur °C]]-stookgrens[],0),"")</f>
        <v>0</v>
      </c>
    </row>
    <row r="8723" spans="1:16" x14ac:dyDescent="0.25">
      <c r="A8723">
        <v>323</v>
      </c>
      <c r="B8723" s="110">
        <v>45667</v>
      </c>
      <c r="C8723" s="89">
        <v>3.4</v>
      </c>
      <c r="D8723" s="89">
        <v>2.1</v>
      </c>
      <c r="E8723" s="96">
        <v>490</v>
      </c>
      <c r="F8723" s="89">
        <v>0.3</v>
      </c>
      <c r="G8723" s="89">
        <v>1019</v>
      </c>
      <c r="H8723">
        <v>0.82</v>
      </c>
      <c r="I8723" t="s">
        <v>22</v>
      </c>
      <c r="J8723">
        <v>1.1000000000000001</v>
      </c>
      <c r="K8723">
        <v>1</v>
      </c>
      <c r="L8723">
        <v>2025</v>
      </c>
      <c r="M8723" t="s">
        <v>111</v>
      </c>
      <c r="N8723" s="89" cm="1">
        <f t="array" ref="N8723">IF(ISNUMBER(_34_KNMI_Stations[[#This Row],[Etmaal temperatuur °C]]),IF(_34_KNMI_Stations[[#This Row],[Etmaal temperatuur °C]]&lt;stookgrens[],stookgrens[]-_34_KNMI_Stations[[#This Row],[Etmaal temperatuur °C]],0),"")</f>
        <v>15.9</v>
      </c>
      <c r="O8723" s="89">
        <f>_34_KNMI_Stations[[#This Row],[graaddagen]]*_34_KNMI_Stations[[#This Row],[Gewogen factor]]</f>
        <v>17.490000000000002</v>
      </c>
      <c r="P8723" s="89" cm="1">
        <f t="array" ref="P8723">IF(ISNUMBER(_34_KNMI_Stations[[#This Row],[Etmaal temperatuur °C]]),IF(_34_KNMI_Stations[[#This Row],[Etmaal temperatuur °C]]&gt;stookgrens[],_34_KNMI_Stations[[#This Row],[Etmaal temperatuur °C]]-stookgrens[],0),"")</f>
        <v>0</v>
      </c>
    </row>
    <row r="8724" spans="1:16" x14ac:dyDescent="0.25">
      <c r="A8724">
        <v>323</v>
      </c>
      <c r="B8724" s="110">
        <v>45668</v>
      </c>
      <c r="C8724" s="89">
        <v>1.8</v>
      </c>
      <c r="D8724" s="89">
        <v>1.8</v>
      </c>
      <c r="E8724" s="96">
        <v>505</v>
      </c>
      <c r="F8724" s="89">
        <v>0.4</v>
      </c>
      <c r="G8724" s="89">
        <v>1028.5</v>
      </c>
      <c r="H8724">
        <v>0.88</v>
      </c>
      <c r="I8724" t="s">
        <v>22</v>
      </c>
      <c r="J8724">
        <v>1.1000000000000001</v>
      </c>
      <c r="K8724">
        <v>1</v>
      </c>
      <c r="L8724">
        <v>2025</v>
      </c>
      <c r="M8724" t="s">
        <v>111</v>
      </c>
      <c r="N8724" s="89" cm="1">
        <f t="array" ref="N8724">IF(ISNUMBER(_34_KNMI_Stations[[#This Row],[Etmaal temperatuur °C]]),IF(_34_KNMI_Stations[[#This Row],[Etmaal temperatuur °C]]&lt;stookgrens[],stookgrens[]-_34_KNMI_Stations[[#This Row],[Etmaal temperatuur °C]],0),"")</f>
        <v>16.2</v>
      </c>
      <c r="O8724" s="89">
        <f>_34_KNMI_Stations[[#This Row],[graaddagen]]*_34_KNMI_Stations[[#This Row],[Gewogen factor]]</f>
        <v>17.82</v>
      </c>
      <c r="P8724" s="89" cm="1">
        <f t="array" ref="P8724">IF(ISNUMBER(_34_KNMI_Stations[[#This Row],[Etmaal temperatuur °C]]),IF(_34_KNMI_Stations[[#This Row],[Etmaal temperatuur °C]]&gt;stookgrens[],_34_KNMI_Stations[[#This Row],[Etmaal temperatuur °C]]-stookgrens[],0),"")</f>
        <v>0</v>
      </c>
    </row>
    <row r="8725" spans="1:16" x14ac:dyDescent="0.25">
      <c r="A8725">
        <v>323</v>
      </c>
      <c r="B8725" s="110">
        <v>45669</v>
      </c>
      <c r="C8725" s="89">
        <v>1.3</v>
      </c>
      <c r="D8725" s="89">
        <v>2.1</v>
      </c>
      <c r="E8725" s="96">
        <v>388</v>
      </c>
      <c r="F8725" s="89">
        <v>0</v>
      </c>
      <c r="G8725" s="89">
        <v>1039.7</v>
      </c>
      <c r="H8725">
        <v>0.84</v>
      </c>
      <c r="I8725" t="s">
        <v>22</v>
      </c>
      <c r="J8725">
        <v>1.1000000000000001</v>
      </c>
      <c r="K8725">
        <v>1</v>
      </c>
      <c r="L8725">
        <v>2025</v>
      </c>
      <c r="M8725" t="s">
        <v>111</v>
      </c>
      <c r="N8725" s="89" cm="1">
        <f t="array" ref="N8725">IF(ISNUMBER(_34_KNMI_Stations[[#This Row],[Etmaal temperatuur °C]]),IF(_34_KNMI_Stations[[#This Row],[Etmaal temperatuur °C]]&lt;stookgrens[],stookgrens[]-_34_KNMI_Stations[[#This Row],[Etmaal temperatuur °C]],0),"")</f>
        <v>15.9</v>
      </c>
      <c r="O8725" s="89">
        <f>_34_KNMI_Stations[[#This Row],[graaddagen]]*_34_KNMI_Stations[[#This Row],[Gewogen factor]]</f>
        <v>17.490000000000002</v>
      </c>
      <c r="P8725" s="89" cm="1">
        <f t="array" ref="P8725">IF(ISNUMBER(_34_KNMI_Stations[[#This Row],[Etmaal temperatuur °C]]),IF(_34_KNMI_Stations[[#This Row],[Etmaal temperatuur °C]]&gt;stookgrens[],_34_KNMI_Stations[[#This Row],[Etmaal temperatuur °C]]-stookgrens[],0),"")</f>
        <v>0</v>
      </c>
    </row>
    <row r="8726" spans="1:16" x14ac:dyDescent="0.25">
      <c r="A8726">
        <v>323</v>
      </c>
      <c r="B8726" s="110">
        <v>45670</v>
      </c>
      <c r="C8726" s="89">
        <v>2.1</v>
      </c>
      <c r="D8726" s="89">
        <v>1</v>
      </c>
      <c r="E8726" s="96">
        <v>502</v>
      </c>
      <c r="F8726" s="89">
        <v>0</v>
      </c>
      <c r="G8726" s="89">
        <v>1040.7</v>
      </c>
      <c r="H8726">
        <v>0.79</v>
      </c>
      <c r="I8726" t="s">
        <v>22</v>
      </c>
      <c r="J8726">
        <v>1.1000000000000001</v>
      </c>
      <c r="K8726">
        <v>1</v>
      </c>
      <c r="L8726">
        <v>2025</v>
      </c>
      <c r="M8726" t="s">
        <v>112</v>
      </c>
      <c r="N8726" s="89" cm="1">
        <f t="array" ref="N8726">IF(ISNUMBER(_34_KNMI_Stations[[#This Row],[Etmaal temperatuur °C]]),IF(_34_KNMI_Stations[[#This Row],[Etmaal temperatuur °C]]&lt;stookgrens[],stookgrens[]-_34_KNMI_Stations[[#This Row],[Etmaal temperatuur °C]],0),"")</f>
        <v>17</v>
      </c>
      <c r="O8726" s="89">
        <f>_34_KNMI_Stations[[#This Row],[graaddagen]]*_34_KNMI_Stations[[#This Row],[Gewogen factor]]</f>
        <v>18.700000000000003</v>
      </c>
      <c r="P8726" s="89" cm="1">
        <f t="array" ref="P8726">IF(ISNUMBER(_34_KNMI_Stations[[#This Row],[Etmaal temperatuur °C]]),IF(_34_KNMI_Stations[[#This Row],[Etmaal temperatuur °C]]&gt;stookgrens[],_34_KNMI_Stations[[#This Row],[Etmaal temperatuur °C]]-stookgrens[],0),"")</f>
        <v>0</v>
      </c>
    </row>
    <row r="8727" spans="1:16" x14ac:dyDescent="0.25">
      <c r="A8727">
        <v>323</v>
      </c>
      <c r="B8727" s="110">
        <v>45671</v>
      </c>
      <c r="C8727" s="89">
        <v>3.5</v>
      </c>
      <c r="D8727" s="89">
        <v>2.7</v>
      </c>
      <c r="E8727" s="96">
        <v>282</v>
      </c>
      <c r="F8727" s="89">
        <v>0.5</v>
      </c>
      <c r="G8727" s="89">
        <v>1034.8</v>
      </c>
      <c r="H8727">
        <v>0.87</v>
      </c>
      <c r="I8727" t="s">
        <v>22</v>
      </c>
      <c r="J8727">
        <v>1.1000000000000001</v>
      </c>
      <c r="K8727">
        <v>1</v>
      </c>
      <c r="L8727">
        <v>2025</v>
      </c>
      <c r="M8727" t="s">
        <v>112</v>
      </c>
      <c r="N8727" s="89" cm="1">
        <f t="array" ref="N8727">IF(ISNUMBER(_34_KNMI_Stations[[#This Row],[Etmaal temperatuur °C]]),IF(_34_KNMI_Stations[[#This Row],[Etmaal temperatuur °C]]&lt;stookgrens[],stookgrens[]-_34_KNMI_Stations[[#This Row],[Etmaal temperatuur °C]],0),"")</f>
        <v>15.3</v>
      </c>
      <c r="O8727" s="89">
        <f>_34_KNMI_Stations[[#This Row],[graaddagen]]*_34_KNMI_Stations[[#This Row],[Gewogen factor]]</f>
        <v>16.830000000000002</v>
      </c>
      <c r="P8727" s="89" cm="1">
        <f t="array" ref="P8727">IF(ISNUMBER(_34_KNMI_Stations[[#This Row],[Etmaal temperatuur °C]]),IF(_34_KNMI_Stations[[#This Row],[Etmaal temperatuur °C]]&gt;stookgrens[],_34_KNMI_Stations[[#This Row],[Etmaal temperatuur °C]]-stookgrens[],0),"")</f>
        <v>0</v>
      </c>
    </row>
    <row r="8728" spans="1:16" x14ac:dyDescent="0.25">
      <c r="A8728">
        <v>323</v>
      </c>
      <c r="B8728" s="110">
        <v>45672</v>
      </c>
      <c r="C8728" s="89">
        <v>1.3</v>
      </c>
      <c r="D8728" s="89">
        <v>6.4</v>
      </c>
      <c r="E8728" s="96">
        <v>256</v>
      </c>
      <c r="F8728" s="89">
        <v>-0.1</v>
      </c>
      <c r="G8728" s="89">
        <v>1034.2</v>
      </c>
      <c r="H8728">
        <v>0.97</v>
      </c>
      <c r="I8728" t="s">
        <v>22</v>
      </c>
      <c r="J8728">
        <v>1.1000000000000001</v>
      </c>
      <c r="K8728">
        <v>1</v>
      </c>
      <c r="L8728">
        <v>2025</v>
      </c>
      <c r="M8728" t="s">
        <v>112</v>
      </c>
      <c r="N8728" s="89" cm="1">
        <f t="array" ref="N8728">IF(ISNUMBER(_34_KNMI_Stations[[#This Row],[Etmaal temperatuur °C]]),IF(_34_KNMI_Stations[[#This Row],[Etmaal temperatuur °C]]&lt;stookgrens[],stookgrens[]-_34_KNMI_Stations[[#This Row],[Etmaal temperatuur °C]],0),"")</f>
        <v>11.6</v>
      </c>
      <c r="O8728" s="89">
        <f>_34_KNMI_Stations[[#This Row],[graaddagen]]*_34_KNMI_Stations[[#This Row],[Gewogen factor]]</f>
        <v>12.76</v>
      </c>
      <c r="P8728" s="89" cm="1">
        <f t="array" ref="P8728">IF(ISNUMBER(_34_KNMI_Stations[[#This Row],[Etmaal temperatuur °C]]),IF(_34_KNMI_Stations[[#This Row],[Etmaal temperatuur °C]]&gt;stookgrens[],_34_KNMI_Stations[[#This Row],[Etmaal temperatuur °C]]-stookgrens[],0),"")</f>
        <v>0</v>
      </c>
    </row>
    <row r="8729" spans="1:16" x14ac:dyDescent="0.25">
      <c r="A8729">
        <v>323</v>
      </c>
      <c r="B8729" s="110">
        <v>45673</v>
      </c>
      <c r="C8729" s="89">
        <v>2.2999999999999998</v>
      </c>
      <c r="D8729" s="89">
        <v>3.9</v>
      </c>
      <c r="E8729" s="96">
        <v>156</v>
      </c>
      <c r="F8729" s="89">
        <v>0</v>
      </c>
      <c r="G8729" s="89">
        <v>1036.3</v>
      </c>
      <c r="H8729">
        <v>0.96</v>
      </c>
      <c r="I8729" t="s">
        <v>22</v>
      </c>
      <c r="J8729">
        <v>1.1000000000000001</v>
      </c>
      <c r="K8729">
        <v>1</v>
      </c>
      <c r="L8729">
        <v>2025</v>
      </c>
      <c r="M8729" t="s">
        <v>112</v>
      </c>
      <c r="N8729" s="89" cm="1">
        <f t="array" ref="N8729">IF(ISNUMBER(_34_KNMI_Stations[[#This Row],[Etmaal temperatuur °C]]),IF(_34_KNMI_Stations[[#This Row],[Etmaal temperatuur °C]]&lt;stookgrens[],stookgrens[]-_34_KNMI_Stations[[#This Row],[Etmaal temperatuur °C]],0),"")</f>
        <v>14.1</v>
      </c>
      <c r="O8729" s="89">
        <f>_34_KNMI_Stations[[#This Row],[graaddagen]]*_34_KNMI_Stations[[#This Row],[Gewogen factor]]</f>
        <v>15.510000000000002</v>
      </c>
      <c r="P8729" s="89" cm="1">
        <f t="array" ref="P8729">IF(ISNUMBER(_34_KNMI_Stations[[#This Row],[Etmaal temperatuur °C]]),IF(_34_KNMI_Stations[[#This Row],[Etmaal temperatuur °C]]&gt;stookgrens[],_34_KNMI_Stations[[#This Row],[Etmaal temperatuur °C]]-stookgrens[],0),"")</f>
        <v>0</v>
      </c>
    </row>
    <row r="8730" spans="1:16" x14ac:dyDescent="0.25">
      <c r="A8730">
        <v>323</v>
      </c>
      <c r="B8730" s="110">
        <v>45674</v>
      </c>
      <c r="C8730" s="89">
        <v>2</v>
      </c>
      <c r="D8730" s="89">
        <v>1.6</v>
      </c>
      <c r="E8730" s="96">
        <v>98</v>
      </c>
      <c r="F8730" s="89">
        <v>0</v>
      </c>
      <c r="G8730" s="89">
        <v>1036.9000000000001</v>
      </c>
      <c r="H8730">
        <v>0.95</v>
      </c>
      <c r="I8730" t="s">
        <v>22</v>
      </c>
      <c r="J8730">
        <v>1.1000000000000001</v>
      </c>
      <c r="K8730">
        <v>1</v>
      </c>
      <c r="L8730">
        <v>2025</v>
      </c>
      <c r="M8730" t="s">
        <v>112</v>
      </c>
      <c r="N8730" s="89" cm="1">
        <f t="array" ref="N8730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8730" s="89">
        <f>_34_KNMI_Stations[[#This Row],[graaddagen]]*_34_KNMI_Stations[[#This Row],[Gewogen factor]]</f>
        <v>18.04</v>
      </c>
      <c r="P8730" s="89" cm="1">
        <f t="array" ref="P8730">IF(ISNUMBER(_34_KNMI_Stations[[#This Row],[Etmaal temperatuur °C]]),IF(_34_KNMI_Stations[[#This Row],[Etmaal temperatuur °C]]&gt;stookgrens[],_34_KNMI_Stations[[#This Row],[Etmaal temperatuur °C]]-stookgrens[],0),"")</f>
        <v>0</v>
      </c>
    </row>
    <row r="8731" spans="1:16" x14ac:dyDescent="0.25">
      <c r="A8731">
        <v>323</v>
      </c>
      <c r="B8731" s="110">
        <v>45675</v>
      </c>
      <c r="C8731" s="89">
        <v>2.5</v>
      </c>
      <c r="D8731" s="89">
        <v>-0.1</v>
      </c>
      <c r="E8731" s="96">
        <v>101</v>
      </c>
      <c r="F8731" s="89">
        <v>0</v>
      </c>
      <c r="G8731" s="89">
        <v>1030.7</v>
      </c>
      <c r="H8731">
        <v>0.93</v>
      </c>
      <c r="I8731" t="s">
        <v>22</v>
      </c>
      <c r="J8731">
        <v>1.1000000000000001</v>
      </c>
      <c r="K8731">
        <v>1</v>
      </c>
      <c r="L8731">
        <v>2025</v>
      </c>
      <c r="M8731" t="s">
        <v>112</v>
      </c>
      <c r="N8731" s="89" cm="1">
        <f t="array" ref="N8731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8731" s="89">
        <f>_34_KNMI_Stations[[#This Row],[graaddagen]]*_34_KNMI_Stations[[#This Row],[Gewogen factor]]</f>
        <v>19.910000000000004</v>
      </c>
      <c r="P8731" s="89" cm="1">
        <f t="array" ref="P8731">IF(ISNUMBER(_34_KNMI_Stations[[#This Row],[Etmaal temperatuur °C]]),IF(_34_KNMI_Stations[[#This Row],[Etmaal temperatuur °C]]&gt;stookgrens[],_34_KNMI_Stations[[#This Row],[Etmaal temperatuur °C]]-stookgrens[],0),"")</f>
        <v>0</v>
      </c>
    </row>
    <row r="8732" spans="1:16" x14ac:dyDescent="0.25">
      <c r="A8732">
        <v>323</v>
      </c>
      <c r="B8732" s="110">
        <v>45676</v>
      </c>
      <c r="C8732" s="89">
        <v>1.5</v>
      </c>
      <c r="D8732" s="89">
        <v>0</v>
      </c>
      <c r="E8732" s="96">
        <v>108</v>
      </c>
      <c r="F8732" s="89">
        <v>0</v>
      </c>
      <c r="G8732" s="89">
        <v>1023</v>
      </c>
      <c r="H8732">
        <v>0.88</v>
      </c>
      <c r="I8732" t="s">
        <v>22</v>
      </c>
      <c r="J8732">
        <v>1.1000000000000001</v>
      </c>
      <c r="K8732">
        <v>1</v>
      </c>
      <c r="L8732">
        <v>2025</v>
      </c>
      <c r="M8732" t="s">
        <v>112</v>
      </c>
      <c r="N8732" s="89" cm="1">
        <f t="array" ref="N8732">IF(ISNUMBER(_34_KNMI_Stations[[#This Row],[Etmaal temperatuur °C]]),IF(_34_KNMI_Stations[[#This Row],[Etmaal temperatuur °C]]&lt;stookgrens[],stookgrens[]-_34_KNMI_Stations[[#This Row],[Etmaal temperatuur °C]],0),"")</f>
        <v>18</v>
      </c>
      <c r="O8732" s="89">
        <f>_34_KNMI_Stations[[#This Row],[graaddagen]]*_34_KNMI_Stations[[#This Row],[Gewogen factor]]</f>
        <v>19.8</v>
      </c>
      <c r="P8732" s="89" cm="1">
        <f t="array" ref="P8732">IF(ISNUMBER(_34_KNMI_Stations[[#This Row],[Etmaal temperatuur °C]]),IF(_34_KNMI_Stations[[#This Row],[Etmaal temperatuur °C]]&gt;stookgrens[],_34_KNMI_Stations[[#This Row],[Etmaal temperatuur °C]]-stookgrens[],0),"")</f>
        <v>0</v>
      </c>
    </row>
    <row r="8733" spans="1:16" x14ac:dyDescent="0.25">
      <c r="A8733">
        <v>323</v>
      </c>
      <c r="B8733" s="110">
        <v>45677</v>
      </c>
      <c r="C8733" s="89">
        <v>2.7</v>
      </c>
      <c r="D8733" s="89">
        <v>0.6</v>
      </c>
      <c r="E8733" s="96">
        <v>120</v>
      </c>
      <c r="F8733" s="89">
        <v>0</v>
      </c>
      <c r="G8733" s="89">
        <v>1019.4</v>
      </c>
      <c r="H8733">
        <v>0.88</v>
      </c>
      <c r="I8733" t="s">
        <v>22</v>
      </c>
      <c r="J8733">
        <v>1.1000000000000001</v>
      </c>
      <c r="K8733">
        <v>1</v>
      </c>
      <c r="L8733">
        <v>2025</v>
      </c>
      <c r="M8733" t="s">
        <v>113</v>
      </c>
      <c r="N8733" s="89" cm="1">
        <f t="array" ref="N8733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8733" s="89">
        <f>_34_KNMI_Stations[[#This Row],[graaddagen]]*_34_KNMI_Stations[[#This Row],[Gewogen factor]]</f>
        <v>19.14</v>
      </c>
      <c r="P8733" s="89" cm="1">
        <f t="array" ref="P8733">IF(ISNUMBER(_34_KNMI_Stations[[#This Row],[Etmaal temperatuur °C]]),IF(_34_KNMI_Stations[[#This Row],[Etmaal temperatuur °C]]&gt;stookgrens[],_34_KNMI_Stations[[#This Row],[Etmaal temperatuur °C]]-stookgrens[],0),"")</f>
        <v>0</v>
      </c>
    </row>
    <row r="8734" spans="1:16" x14ac:dyDescent="0.25">
      <c r="A8734">
        <v>323</v>
      </c>
      <c r="B8734" s="110">
        <v>45678</v>
      </c>
      <c r="C8734" s="89">
        <v>3.2</v>
      </c>
      <c r="D8734" s="89">
        <v>-0.5</v>
      </c>
      <c r="E8734" s="96">
        <v>193</v>
      </c>
      <c r="F8734" s="89">
        <v>0</v>
      </c>
      <c r="G8734" s="89">
        <v>1015.3</v>
      </c>
      <c r="H8734">
        <v>0.94</v>
      </c>
      <c r="I8734" t="s">
        <v>22</v>
      </c>
      <c r="J8734">
        <v>1.1000000000000001</v>
      </c>
      <c r="K8734">
        <v>1</v>
      </c>
      <c r="L8734">
        <v>2025</v>
      </c>
      <c r="M8734" t="s">
        <v>113</v>
      </c>
      <c r="N8734" s="89" cm="1">
        <f t="array" ref="N8734">IF(ISNUMBER(_34_KNMI_Stations[[#This Row],[Etmaal temperatuur °C]]),IF(_34_KNMI_Stations[[#This Row],[Etmaal temperatuur °C]]&lt;stookgrens[],stookgrens[]-_34_KNMI_Stations[[#This Row],[Etmaal temperatuur °C]],0),"")</f>
        <v>18.5</v>
      </c>
      <c r="O8734" s="89">
        <f>_34_KNMI_Stations[[#This Row],[graaddagen]]*_34_KNMI_Stations[[#This Row],[Gewogen factor]]</f>
        <v>20.350000000000001</v>
      </c>
      <c r="P8734" s="89" cm="1">
        <f t="array" ref="P8734">IF(ISNUMBER(_34_KNMI_Stations[[#This Row],[Etmaal temperatuur °C]]),IF(_34_KNMI_Stations[[#This Row],[Etmaal temperatuur °C]]&gt;stookgrens[],_34_KNMI_Stations[[#This Row],[Etmaal temperatuur °C]]-stookgrens[],0),"")</f>
        <v>0</v>
      </c>
    </row>
    <row r="8735" spans="1:16" x14ac:dyDescent="0.25">
      <c r="A8735">
        <v>323</v>
      </c>
      <c r="B8735" s="110">
        <v>45679</v>
      </c>
      <c r="C8735" s="89">
        <v>2.7</v>
      </c>
      <c r="D8735" s="89">
        <v>2.7</v>
      </c>
      <c r="E8735" s="96">
        <v>105</v>
      </c>
      <c r="F8735" s="89">
        <v>6.9</v>
      </c>
      <c r="G8735" s="89">
        <v>1003.5</v>
      </c>
      <c r="H8735">
        <v>0.94</v>
      </c>
      <c r="I8735" t="s">
        <v>22</v>
      </c>
      <c r="J8735">
        <v>1.1000000000000001</v>
      </c>
      <c r="K8735">
        <v>1</v>
      </c>
      <c r="L8735">
        <v>2025</v>
      </c>
      <c r="M8735" t="s">
        <v>113</v>
      </c>
      <c r="N8735" s="89" cm="1">
        <f t="array" ref="N8735">IF(ISNUMBER(_34_KNMI_Stations[[#This Row],[Etmaal temperatuur °C]]),IF(_34_KNMI_Stations[[#This Row],[Etmaal temperatuur °C]]&lt;stookgrens[],stookgrens[]-_34_KNMI_Stations[[#This Row],[Etmaal temperatuur °C]],0),"")</f>
        <v>15.3</v>
      </c>
      <c r="O8735" s="89">
        <f>_34_KNMI_Stations[[#This Row],[graaddagen]]*_34_KNMI_Stations[[#This Row],[Gewogen factor]]</f>
        <v>16.830000000000002</v>
      </c>
      <c r="P8735" s="89" cm="1">
        <f t="array" ref="P8735">IF(ISNUMBER(_34_KNMI_Stations[[#This Row],[Etmaal temperatuur °C]]),IF(_34_KNMI_Stations[[#This Row],[Etmaal temperatuur °C]]&gt;stookgrens[],_34_KNMI_Stations[[#This Row],[Etmaal temperatuur °C]]-stookgrens[],0),"")</f>
        <v>0</v>
      </c>
    </row>
    <row r="8736" spans="1:16" x14ac:dyDescent="0.25">
      <c r="A8736">
        <v>323</v>
      </c>
      <c r="B8736" s="110">
        <v>45680</v>
      </c>
      <c r="C8736" s="89">
        <v>6</v>
      </c>
      <c r="D8736" s="89">
        <v>5.5</v>
      </c>
      <c r="E8736" s="96">
        <v>296</v>
      </c>
      <c r="F8736" s="89">
        <v>1.4</v>
      </c>
      <c r="G8736" s="89">
        <v>1004.1</v>
      </c>
      <c r="H8736">
        <v>0.85</v>
      </c>
      <c r="I8736" t="s">
        <v>22</v>
      </c>
      <c r="J8736">
        <v>1.1000000000000001</v>
      </c>
      <c r="K8736">
        <v>1</v>
      </c>
      <c r="L8736">
        <v>2025</v>
      </c>
      <c r="M8736" t="s">
        <v>113</v>
      </c>
      <c r="N8736" s="89" cm="1">
        <f t="array" ref="N8736">IF(ISNUMBER(_34_KNMI_Stations[[#This Row],[Etmaal temperatuur °C]]),IF(_34_KNMI_Stations[[#This Row],[Etmaal temperatuur °C]]&lt;stookgrens[],stookgrens[]-_34_KNMI_Stations[[#This Row],[Etmaal temperatuur °C]],0),"")</f>
        <v>12.5</v>
      </c>
      <c r="O8736" s="89">
        <f>_34_KNMI_Stations[[#This Row],[graaddagen]]*_34_KNMI_Stations[[#This Row],[Gewogen factor]]</f>
        <v>13.750000000000002</v>
      </c>
      <c r="P8736" s="89" cm="1">
        <f t="array" ref="P8736">IF(ISNUMBER(_34_KNMI_Stations[[#This Row],[Etmaal temperatuur °C]]),IF(_34_KNMI_Stations[[#This Row],[Etmaal temperatuur °C]]&gt;stookgrens[],_34_KNMI_Stations[[#This Row],[Etmaal temperatuur °C]]-stookgrens[],0),"")</f>
        <v>0</v>
      </c>
    </row>
    <row r="8737" spans="1:16" x14ac:dyDescent="0.25">
      <c r="A8737">
        <v>323</v>
      </c>
      <c r="B8737" s="110">
        <v>45681</v>
      </c>
      <c r="C8737" s="89">
        <v>6.6</v>
      </c>
      <c r="D8737" s="89">
        <v>8</v>
      </c>
      <c r="E8737" s="96">
        <v>110</v>
      </c>
      <c r="F8737" s="89">
        <v>2.1</v>
      </c>
      <c r="G8737" s="89">
        <v>1000.8</v>
      </c>
      <c r="H8737">
        <v>0.83</v>
      </c>
      <c r="I8737" t="s">
        <v>22</v>
      </c>
      <c r="J8737">
        <v>1.1000000000000001</v>
      </c>
      <c r="K8737">
        <v>1</v>
      </c>
      <c r="L8737">
        <v>2025</v>
      </c>
      <c r="M8737" t="s">
        <v>113</v>
      </c>
      <c r="N8737" s="89" cm="1">
        <f t="array" ref="N8737">IF(ISNUMBER(_34_KNMI_Stations[[#This Row],[Etmaal temperatuur °C]]),IF(_34_KNMI_Stations[[#This Row],[Etmaal temperatuur °C]]&lt;stookgrens[],stookgrens[]-_34_KNMI_Stations[[#This Row],[Etmaal temperatuur °C]],0),"")</f>
        <v>10</v>
      </c>
      <c r="O8737" s="89">
        <f>_34_KNMI_Stations[[#This Row],[graaddagen]]*_34_KNMI_Stations[[#This Row],[Gewogen factor]]</f>
        <v>11</v>
      </c>
      <c r="P8737" s="89" cm="1">
        <f t="array" ref="P8737">IF(ISNUMBER(_34_KNMI_Stations[[#This Row],[Etmaal temperatuur °C]]),IF(_34_KNMI_Stations[[#This Row],[Etmaal temperatuur °C]]&gt;stookgrens[],_34_KNMI_Stations[[#This Row],[Etmaal temperatuur °C]]-stookgrens[],0),"")</f>
        <v>0</v>
      </c>
    </row>
    <row r="8738" spans="1:16" x14ac:dyDescent="0.25">
      <c r="A8738">
        <v>323</v>
      </c>
      <c r="B8738" s="110">
        <v>45682</v>
      </c>
      <c r="C8738" s="89">
        <v>2.4</v>
      </c>
      <c r="D8738" s="89">
        <v>5.2</v>
      </c>
      <c r="E8738" s="96">
        <v>276</v>
      </c>
      <c r="F8738" s="89">
        <v>5.4</v>
      </c>
      <c r="G8738" s="89">
        <v>1004.7</v>
      </c>
      <c r="H8738">
        <v>0.89</v>
      </c>
      <c r="I8738" t="s">
        <v>22</v>
      </c>
      <c r="J8738">
        <v>1.1000000000000001</v>
      </c>
      <c r="K8738">
        <v>1</v>
      </c>
      <c r="L8738">
        <v>2025</v>
      </c>
      <c r="M8738" t="s">
        <v>113</v>
      </c>
      <c r="N8738" s="89" cm="1">
        <f t="array" ref="N8738">IF(ISNUMBER(_34_KNMI_Stations[[#This Row],[Etmaal temperatuur °C]]),IF(_34_KNMI_Stations[[#This Row],[Etmaal temperatuur °C]]&lt;stookgrens[],stookgrens[]-_34_KNMI_Stations[[#This Row],[Etmaal temperatuur °C]],0),"")</f>
        <v>12.8</v>
      </c>
      <c r="O8738" s="89">
        <f>_34_KNMI_Stations[[#This Row],[graaddagen]]*_34_KNMI_Stations[[#This Row],[Gewogen factor]]</f>
        <v>14.080000000000002</v>
      </c>
      <c r="P8738" s="89" cm="1">
        <f t="array" ref="P8738">IF(ISNUMBER(_34_KNMI_Stations[[#This Row],[Etmaal temperatuur °C]]),IF(_34_KNMI_Stations[[#This Row],[Etmaal temperatuur °C]]&gt;stookgrens[],_34_KNMI_Stations[[#This Row],[Etmaal temperatuur °C]]-stookgrens[],0),"")</f>
        <v>0</v>
      </c>
    </row>
    <row r="8739" spans="1:16" x14ac:dyDescent="0.25">
      <c r="A8739">
        <v>323</v>
      </c>
      <c r="B8739" s="110">
        <v>45683</v>
      </c>
      <c r="C8739" s="89">
        <v>5.3</v>
      </c>
      <c r="D8739" s="89">
        <v>4.4000000000000004</v>
      </c>
      <c r="E8739" s="96">
        <v>440</v>
      </c>
      <c r="F8739" s="89">
        <v>1</v>
      </c>
      <c r="G8739" s="89">
        <v>1001.5</v>
      </c>
      <c r="H8739">
        <v>0.83</v>
      </c>
      <c r="I8739" t="s">
        <v>22</v>
      </c>
      <c r="J8739">
        <v>1.1000000000000001</v>
      </c>
      <c r="K8739">
        <v>1</v>
      </c>
      <c r="L8739">
        <v>2025</v>
      </c>
      <c r="M8739" t="s">
        <v>113</v>
      </c>
      <c r="N8739" s="89" cm="1">
        <f t="array" ref="N8739">IF(ISNUMBER(_34_KNMI_Stations[[#This Row],[Etmaal temperatuur °C]]),IF(_34_KNMI_Stations[[#This Row],[Etmaal temperatuur °C]]&lt;stookgrens[],stookgrens[]-_34_KNMI_Stations[[#This Row],[Etmaal temperatuur °C]],0),"")</f>
        <v>13.6</v>
      </c>
      <c r="O8739" s="89">
        <f>_34_KNMI_Stations[[#This Row],[graaddagen]]*_34_KNMI_Stations[[#This Row],[Gewogen factor]]</f>
        <v>14.96</v>
      </c>
      <c r="P8739" s="89" cm="1">
        <f t="array" ref="P8739">IF(ISNUMBER(_34_KNMI_Stations[[#This Row],[Etmaal temperatuur °C]]),IF(_34_KNMI_Stations[[#This Row],[Etmaal temperatuur °C]]&gt;stookgrens[],_34_KNMI_Stations[[#This Row],[Etmaal temperatuur °C]]-stookgrens[],0),"")</f>
        <v>0</v>
      </c>
    </row>
    <row r="8740" spans="1:16" x14ac:dyDescent="0.25">
      <c r="A8740">
        <v>323</v>
      </c>
      <c r="B8740" s="110">
        <v>45684</v>
      </c>
      <c r="C8740" s="89">
        <v>7.7</v>
      </c>
      <c r="D8740" s="89">
        <v>9.1999999999999993</v>
      </c>
      <c r="E8740" s="96">
        <v>532</v>
      </c>
      <c r="F8740" s="89">
        <v>5.6</v>
      </c>
      <c r="G8740" s="89">
        <v>987.7</v>
      </c>
      <c r="H8740">
        <v>0.74</v>
      </c>
      <c r="I8740" t="s">
        <v>22</v>
      </c>
      <c r="J8740">
        <v>1.1000000000000001</v>
      </c>
      <c r="K8740">
        <v>1</v>
      </c>
      <c r="L8740">
        <v>2025</v>
      </c>
      <c r="M8740" t="s">
        <v>114</v>
      </c>
      <c r="N8740" s="89" cm="1">
        <f t="array" ref="N8740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8740" s="89">
        <f>_34_KNMI_Stations[[#This Row],[graaddagen]]*_34_KNMI_Stations[[#This Row],[Gewogen factor]]</f>
        <v>9.6800000000000015</v>
      </c>
      <c r="P8740" s="89" cm="1">
        <f t="array" ref="P8740">IF(ISNUMBER(_34_KNMI_Stations[[#This Row],[Etmaal temperatuur °C]]),IF(_34_KNMI_Stations[[#This Row],[Etmaal temperatuur °C]]&gt;stookgrens[],_34_KNMI_Stations[[#This Row],[Etmaal temperatuur °C]]-stookgrens[],0),"")</f>
        <v>0</v>
      </c>
    </row>
    <row r="8741" spans="1:16" x14ac:dyDescent="0.25">
      <c r="A8741">
        <v>323</v>
      </c>
      <c r="B8741" s="110">
        <v>45685</v>
      </c>
      <c r="C8741" s="89">
        <v>7.8</v>
      </c>
      <c r="D8741" s="89">
        <v>8.3000000000000007</v>
      </c>
      <c r="E8741" s="96">
        <v>210</v>
      </c>
      <c r="F8741" s="89">
        <v>3.9</v>
      </c>
      <c r="G8741" s="89">
        <v>988.8</v>
      </c>
      <c r="H8741">
        <v>0.79</v>
      </c>
      <c r="I8741" t="s">
        <v>22</v>
      </c>
      <c r="J8741">
        <v>1.1000000000000001</v>
      </c>
      <c r="K8741">
        <v>1</v>
      </c>
      <c r="L8741">
        <v>2025</v>
      </c>
      <c r="M8741" t="s">
        <v>114</v>
      </c>
      <c r="N8741" s="89" cm="1">
        <f t="array" ref="N8741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8741" s="89">
        <f>_34_KNMI_Stations[[#This Row],[graaddagen]]*_34_KNMI_Stations[[#This Row],[Gewogen factor]]</f>
        <v>10.67</v>
      </c>
      <c r="P8741" s="89" cm="1">
        <f t="array" ref="P8741">IF(ISNUMBER(_34_KNMI_Stations[[#This Row],[Etmaal temperatuur °C]]),IF(_34_KNMI_Stations[[#This Row],[Etmaal temperatuur °C]]&gt;stookgrens[],_34_KNMI_Stations[[#This Row],[Etmaal temperatuur °C]]-stookgrens[],0),"")</f>
        <v>0</v>
      </c>
    </row>
    <row r="8742" spans="1:16" x14ac:dyDescent="0.25">
      <c r="A8742">
        <v>323</v>
      </c>
      <c r="B8742" s="110">
        <v>45686</v>
      </c>
      <c r="C8742" s="89">
        <v>5.3</v>
      </c>
      <c r="D8742" s="89">
        <v>7.2</v>
      </c>
      <c r="E8742" s="96">
        <v>384</v>
      </c>
      <c r="F8742" s="89">
        <v>1.5</v>
      </c>
      <c r="G8742" s="89">
        <v>1003.3</v>
      </c>
      <c r="H8742">
        <v>0.84</v>
      </c>
      <c r="I8742" t="s">
        <v>22</v>
      </c>
      <c r="J8742">
        <v>1.1000000000000001</v>
      </c>
      <c r="K8742">
        <v>1</v>
      </c>
      <c r="L8742">
        <v>2025</v>
      </c>
      <c r="M8742" t="s">
        <v>114</v>
      </c>
      <c r="N8742" s="89" cm="1">
        <f t="array" ref="N8742">IF(ISNUMBER(_34_KNMI_Stations[[#This Row],[Etmaal temperatuur °C]]),IF(_34_KNMI_Stations[[#This Row],[Etmaal temperatuur °C]]&lt;stookgrens[],stookgrens[]-_34_KNMI_Stations[[#This Row],[Etmaal temperatuur °C]],0),"")</f>
        <v>10.8</v>
      </c>
      <c r="O8742" s="89">
        <f>_34_KNMI_Stations[[#This Row],[graaddagen]]*_34_KNMI_Stations[[#This Row],[Gewogen factor]]</f>
        <v>11.880000000000003</v>
      </c>
      <c r="P8742" s="89" cm="1">
        <f t="array" ref="P8742">IF(ISNUMBER(_34_KNMI_Stations[[#This Row],[Etmaal temperatuur °C]]),IF(_34_KNMI_Stations[[#This Row],[Etmaal temperatuur °C]]&gt;stookgrens[],_34_KNMI_Stations[[#This Row],[Etmaal temperatuur °C]]-stookgrens[],0),"")</f>
        <v>0</v>
      </c>
    </row>
    <row r="8743" spans="1:16" x14ac:dyDescent="0.25">
      <c r="A8743">
        <v>323</v>
      </c>
      <c r="B8743" s="110">
        <v>45687</v>
      </c>
      <c r="C8743" s="89">
        <v>3.1</v>
      </c>
      <c r="D8743" s="89">
        <v>4.9000000000000004</v>
      </c>
      <c r="E8743" s="96">
        <v>311</v>
      </c>
      <c r="F8743" s="89">
        <v>4.7</v>
      </c>
      <c r="G8743" s="89">
        <v>1017.5</v>
      </c>
      <c r="H8743">
        <v>0.88</v>
      </c>
      <c r="I8743" t="s">
        <v>22</v>
      </c>
      <c r="J8743">
        <v>1.1000000000000001</v>
      </c>
      <c r="K8743">
        <v>1</v>
      </c>
      <c r="L8743">
        <v>2025</v>
      </c>
      <c r="M8743" t="s">
        <v>114</v>
      </c>
      <c r="N8743" s="89" cm="1">
        <f t="array" ref="N8743">IF(ISNUMBER(_34_KNMI_Stations[[#This Row],[Etmaal temperatuur °C]]),IF(_34_KNMI_Stations[[#This Row],[Etmaal temperatuur °C]]&lt;stookgrens[],stookgrens[]-_34_KNMI_Stations[[#This Row],[Etmaal temperatuur °C]],0),"")</f>
        <v>13.1</v>
      </c>
      <c r="O8743" s="89">
        <f>_34_KNMI_Stations[[#This Row],[graaddagen]]*_34_KNMI_Stations[[#This Row],[Gewogen factor]]</f>
        <v>14.41</v>
      </c>
      <c r="P8743" s="89" cm="1">
        <f t="array" ref="P8743">IF(ISNUMBER(_34_KNMI_Stations[[#This Row],[Etmaal temperatuur °C]]),IF(_34_KNMI_Stations[[#This Row],[Etmaal temperatuur °C]]&gt;stookgrens[],_34_KNMI_Stations[[#This Row],[Etmaal temperatuur °C]]-stookgrens[],0),"")</f>
        <v>0</v>
      </c>
    </row>
    <row r="8744" spans="1:16" x14ac:dyDescent="0.25">
      <c r="A8744">
        <v>323</v>
      </c>
      <c r="B8744" s="110">
        <v>45688</v>
      </c>
      <c r="C8744" s="89">
        <v>3</v>
      </c>
      <c r="D8744" s="89">
        <v>3.1</v>
      </c>
      <c r="E8744" s="96">
        <v>333</v>
      </c>
      <c r="F8744" s="89">
        <v>0</v>
      </c>
      <c r="G8744" s="89">
        <v>1027.7</v>
      </c>
      <c r="H8744">
        <v>0.87</v>
      </c>
      <c r="I8744" t="s">
        <v>22</v>
      </c>
      <c r="J8744">
        <v>1.1000000000000001</v>
      </c>
      <c r="K8744">
        <v>1</v>
      </c>
      <c r="L8744">
        <v>2025</v>
      </c>
      <c r="M8744" t="s">
        <v>114</v>
      </c>
      <c r="N8744" s="89" cm="1">
        <f t="array" ref="N8744">IF(ISNUMBER(_34_KNMI_Stations[[#This Row],[Etmaal temperatuur °C]]),IF(_34_KNMI_Stations[[#This Row],[Etmaal temperatuur °C]]&lt;stookgrens[],stookgrens[]-_34_KNMI_Stations[[#This Row],[Etmaal temperatuur °C]],0),"")</f>
        <v>14.9</v>
      </c>
      <c r="O8744" s="89">
        <f>_34_KNMI_Stations[[#This Row],[graaddagen]]*_34_KNMI_Stations[[#This Row],[Gewogen factor]]</f>
        <v>16.39</v>
      </c>
      <c r="P8744" s="89" cm="1">
        <f t="array" ref="P8744">IF(ISNUMBER(_34_KNMI_Stations[[#This Row],[Etmaal temperatuur °C]]),IF(_34_KNMI_Stations[[#This Row],[Etmaal temperatuur °C]]&gt;stookgrens[],_34_KNMI_Stations[[#This Row],[Etmaal temperatuur °C]]-stookgrens[],0),"")</f>
        <v>0</v>
      </c>
    </row>
    <row r="8745" spans="1:16" x14ac:dyDescent="0.25">
      <c r="A8745">
        <v>323</v>
      </c>
      <c r="B8745" s="110">
        <v>45689</v>
      </c>
      <c r="C8745" s="89">
        <v>2</v>
      </c>
      <c r="D8745" s="89">
        <v>2.1</v>
      </c>
      <c r="E8745" s="96">
        <v>723</v>
      </c>
      <c r="F8745" s="89">
        <v>0</v>
      </c>
      <c r="G8745" s="89">
        <v>1030.7</v>
      </c>
      <c r="H8745">
        <v>0.83</v>
      </c>
      <c r="I8745" t="s">
        <v>22</v>
      </c>
      <c r="J8745">
        <v>1.1000000000000001</v>
      </c>
      <c r="K8745">
        <v>2</v>
      </c>
      <c r="L8745">
        <v>2025</v>
      </c>
      <c r="M8745" t="s">
        <v>114</v>
      </c>
      <c r="N8745" s="89" cm="1">
        <f t="array" ref="N8745">IF(ISNUMBER(_34_KNMI_Stations[[#This Row],[Etmaal temperatuur °C]]),IF(_34_KNMI_Stations[[#This Row],[Etmaal temperatuur °C]]&lt;stookgrens[],stookgrens[]-_34_KNMI_Stations[[#This Row],[Etmaal temperatuur °C]],0),"")</f>
        <v>15.9</v>
      </c>
      <c r="O8745" s="89">
        <f>_34_KNMI_Stations[[#This Row],[graaddagen]]*_34_KNMI_Stations[[#This Row],[Gewogen factor]]</f>
        <v>17.490000000000002</v>
      </c>
      <c r="P8745" s="89" cm="1">
        <f t="array" ref="P8745">IF(ISNUMBER(_34_KNMI_Stations[[#This Row],[Etmaal temperatuur °C]]),IF(_34_KNMI_Stations[[#This Row],[Etmaal temperatuur °C]]&gt;stookgrens[],_34_KNMI_Stations[[#This Row],[Etmaal temperatuur °C]]-stookgrens[],0),"")</f>
        <v>0</v>
      </c>
    </row>
    <row r="8746" spans="1:16" x14ac:dyDescent="0.25">
      <c r="A8746">
        <v>323</v>
      </c>
      <c r="B8746" s="110">
        <v>45690</v>
      </c>
      <c r="C8746" s="89">
        <v>2.1</v>
      </c>
      <c r="D8746" s="89">
        <v>0.8</v>
      </c>
      <c r="E8746" s="96">
        <v>810</v>
      </c>
      <c r="F8746" s="89">
        <v>0</v>
      </c>
      <c r="G8746" s="89">
        <v>1025.2</v>
      </c>
      <c r="H8746">
        <v>0.82</v>
      </c>
      <c r="I8746" t="s">
        <v>22</v>
      </c>
      <c r="J8746">
        <v>1.1000000000000001</v>
      </c>
      <c r="K8746">
        <v>2</v>
      </c>
      <c r="L8746">
        <v>2025</v>
      </c>
      <c r="M8746" t="s">
        <v>114</v>
      </c>
      <c r="N8746" s="89" cm="1">
        <f t="array" ref="N8746">IF(ISNUMBER(_34_KNMI_Stations[[#This Row],[Etmaal temperatuur °C]]),IF(_34_KNMI_Stations[[#This Row],[Etmaal temperatuur °C]]&lt;stookgrens[],stookgrens[]-_34_KNMI_Stations[[#This Row],[Etmaal temperatuur °C]],0),"")</f>
        <v>17.2</v>
      </c>
      <c r="O8746" s="89">
        <f>_34_KNMI_Stations[[#This Row],[graaddagen]]*_34_KNMI_Stations[[#This Row],[Gewogen factor]]</f>
        <v>18.920000000000002</v>
      </c>
      <c r="P8746" s="89" cm="1">
        <f t="array" ref="P8746">IF(ISNUMBER(_34_KNMI_Stations[[#This Row],[Etmaal temperatuur °C]]),IF(_34_KNMI_Stations[[#This Row],[Etmaal temperatuur °C]]&gt;stookgrens[],_34_KNMI_Stations[[#This Row],[Etmaal temperatuur °C]]-stookgrens[],0),"")</f>
        <v>0</v>
      </c>
    </row>
    <row r="8747" spans="1:16" x14ac:dyDescent="0.25">
      <c r="A8747">
        <v>323</v>
      </c>
      <c r="B8747" s="110">
        <v>45691</v>
      </c>
      <c r="C8747" s="89">
        <v>3</v>
      </c>
      <c r="D8747" s="89">
        <v>2.5</v>
      </c>
      <c r="E8747" s="96">
        <v>756</v>
      </c>
      <c r="F8747" s="89">
        <v>0</v>
      </c>
      <c r="G8747" s="89">
        <v>1026.7</v>
      </c>
      <c r="H8747">
        <v>0.85</v>
      </c>
      <c r="I8747" t="s">
        <v>22</v>
      </c>
      <c r="J8747">
        <v>1.1000000000000001</v>
      </c>
      <c r="K8747">
        <v>2</v>
      </c>
      <c r="L8747">
        <v>2025</v>
      </c>
      <c r="M8747" t="s">
        <v>115</v>
      </c>
      <c r="N8747" s="89" cm="1">
        <f t="array" ref="N8747">IF(ISNUMBER(_34_KNMI_Stations[[#This Row],[Etmaal temperatuur °C]]),IF(_34_KNMI_Stations[[#This Row],[Etmaal temperatuur °C]]&lt;stookgrens[],stookgrens[]-_34_KNMI_Stations[[#This Row],[Etmaal temperatuur °C]],0),"")</f>
        <v>15.5</v>
      </c>
      <c r="O8747" s="89">
        <f>_34_KNMI_Stations[[#This Row],[graaddagen]]*_34_KNMI_Stations[[#This Row],[Gewogen factor]]</f>
        <v>17.05</v>
      </c>
      <c r="P8747" s="89" cm="1">
        <f t="array" ref="P8747">IF(ISNUMBER(_34_KNMI_Stations[[#This Row],[Etmaal temperatuur °C]]),IF(_34_KNMI_Stations[[#This Row],[Etmaal temperatuur °C]]&gt;stookgrens[],_34_KNMI_Stations[[#This Row],[Etmaal temperatuur °C]]-stookgrens[],0),"")</f>
        <v>0</v>
      </c>
    </row>
    <row r="8748" spans="1:16" x14ac:dyDescent="0.25">
      <c r="A8748">
        <v>323</v>
      </c>
      <c r="B8748" s="110">
        <v>45692</v>
      </c>
      <c r="C8748" s="89">
        <v>5.3</v>
      </c>
      <c r="D8748" s="89">
        <v>2.8</v>
      </c>
      <c r="E8748" s="96">
        <v>318</v>
      </c>
      <c r="F8748" s="89">
        <v>0</v>
      </c>
      <c r="G8748" s="89">
        <v>1027</v>
      </c>
      <c r="H8748">
        <v>0.86</v>
      </c>
      <c r="I8748" t="s">
        <v>22</v>
      </c>
      <c r="J8748">
        <v>1.1000000000000001</v>
      </c>
      <c r="K8748">
        <v>2</v>
      </c>
      <c r="L8748">
        <v>2025</v>
      </c>
      <c r="M8748" t="s">
        <v>115</v>
      </c>
      <c r="N8748" s="89" cm="1">
        <f t="array" ref="N8748">IF(ISNUMBER(_34_KNMI_Stations[[#This Row],[Etmaal temperatuur °C]]),IF(_34_KNMI_Stations[[#This Row],[Etmaal temperatuur °C]]&lt;stookgrens[],stookgrens[]-_34_KNMI_Stations[[#This Row],[Etmaal temperatuur °C]],0),"")</f>
        <v>15.2</v>
      </c>
      <c r="O8748" s="89">
        <f>_34_KNMI_Stations[[#This Row],[graaddagen]]*_34_KNMI_Stations[[#This Row],[Gewogen factor]]</f>
        <v>16.72</v>
      </c>
      <c r="P8748" s="89" cm="1">
        <f t="array" ref="P8748">IF(ISNUMBER(_34_KNMI_Stations[[#This Row],[Etmaal temperatuur °C]]),IF(_34_KNMI_Stations[[#This Row],[Etmaal temperatuur °C]]&gt;stookgrens[],_34_KNMI_Stations[[#This Row],[Etmaal temperatuur °C]]-stookgrens[],0),"")</f>
        <v>0</v>
      </c>
    </row>
    <row r="8749" spans="1:16" x14ac:dyDescent="0.25">
      <c r="A8749">
        <v>323</v>
      </c>
      <c r="B8749" s="110">
        <v>45693</v>
      </c>
      <c r="C8749" s="89">
        <v>2.5</v>
      </c>
      <c r="D8749" s="89">
        <v>4.4000000000000004</v>
      </c>
      <c r="E8749" s="96">
        <v>534</v>
      </c>
      <c r="F8749" s="89">
        <v>0</v>
      </c>
      <c r="G8749" s="89">
        <v>1037.7</v>
      </c>
      <c r="H8749">
        <v>0.93</v>
      </c>
      <c r="I8749" t="s">
        <v>22</v>
      </c>
      <c r="J8749">
        <v>1.1000000000000001</v>
      </c>
      <c r="K8749">
        <v>2</v>
      </c>
      <c r="L8749">
        <v>2025</v>
      </c>
      <c r="M8749" t="s">
        <v>115</v>
      </c>
      <c r="N8749" s="89" cm="1">
        <f t="array" ref="N8749">IF(ISNUMBER(_34_KNMI_Stations[[#This Row],[Etmaal temperatuur °C]]),IF(_34_KNMI_Stations[[#This Row],[Etmaal temperatuur °C]]&lt;stookgrens[],stookgrens[]-_34_KNMI_Stations[[#This Row],[Etmaal temperatuur °C]],0),"")</f>
        <v>13.6</v>
      </c>
      <c r="O8749" s="89">
        <f>_34_KNMI_Stations[[#This Row],[graaddagen]]*_34_KNMI_Stations[[#This Row],[Gewogen factor]]</f>
        <v>14.96</v>
      </c>
      <c r="P8749" s="89" cm="1">
        <f t="array" ref="P8749">IF(ISNUMBER(_34_KNMI_Stations[[#This Row],[Etmaal temperatuur °C]]),IF(_34_KNMI_Stations[[#This Row],[Etmaal temperatuur °C]]&gt;stookgrens[],_34_KNMI_Stations[[#This Row],[Etmaal temperatuur °C]]-stookgrens[],0),"")</f>
        <v>0</v>
      </c>
    </row>
    <row r="8750" spans="1:16" x14ac:dyDescent="0.25">
      <c r="A8750">
        <v>323</v>
      </c>
      <c r="B8750" s="110">
        <v>45694</v>
      </c>
      <c r="C8750" s="89">
        <v>3.8</v>
      </c>
      <c r="D8750" s="89">
        <v>4.4000000000000004</v>
      </c>
      <c r="E8750" s="96">
        <v>477</v>
      </c>
      <c r="F8750" s="89">
        <v>0</v>
      </c>
      <c r="G8750" s="89">
        <v>1040.7</v>
      </c>
      <c r="H8750">
        <v>0.87</v>
      </c>
      <c r="I8750" t="s">
        <v>22</v>
      </c>
      <c r="J8750">
        <v>1.1000000000000001</v>
      </c>
      <c r="K8750">
        <v>2</v>
      </c>
      <c r="L8750">
        <v>2025</v>
      </c>
      <c r="M8750" t="s">
        <v>115</v>
      </c>
      <c r="N8750" s="89" cm="1">
        <f t="array" ref="N8750">IF(ISNUMBER(_34_KNMI_Stations[[#This Row],[Etmaal temperatuur °C]]),IF(_34_KNMI_Stations[[#This Row],[Etmaal temperatuur °C]]&lt;stookgrens[],stookgrens[]-_34_KNMI_Stations[[#This Row],[Etmaal temperatuur °C]],0),"")</f>
        <v>13.6</v>
      </c>
      <c r="O8750" s="89">
        <f>_34_KNMI_Stations[[#This Row],[graaddagen]]*_34_KNMI_Stations[[#This Row],[Gewogen factor]]</f>
        <v>14.96</v>
      </c>
      <c r="P8750" s="89" cm="1">
        <f t="array" ref="P8750">IF(ISNUMBER(_34_KNMI_Stations[[#This Row],[Etmaal temperatuur °C]]),IF(_34_KNMI_Stations[[#This Row],[Etmaal temperatuur °C]]&gt;stookgrens[],_34_KNMI_Stations[[#This Row],[Etmaal temperatuur °C]]-stookgrens[],0),"")</f>
        <v>0</v>
      </c>
    </row>
    <row r="8751" spans="1:16" x14ac:dyDescent="0.25">
      <c r="A8751">
        <v>323</v>
      </c>
      <c r="B8751" s="110">
        <v>45695</v>
      </c>
      <c r="C8751" s="89">
        <v>7.9</v>
      </c>
      <c r="D8751" s="89">
        <v>3.4</v>
      </c>
      <c r="E8751" s="96">
        <v>122</v>
      </c>
      <c r="F8751" s="89">
        <v>0</v>
      </c>
      <c r="G8751" s="89">
        <v>1025.7</v>
      </c>
      <c r="H8751">
        <v>0.76</v>
      </c>
      <c r="I8751" t="s">
        <v>22</v>
      </c>
      <c r="J8751">
        <v>1.1000000000000001</v>
      </c>
      <c r="K8751">
        <v>2</v>
      </c>
      <c r="L8751">
        <v>2025</v>
      </c>
      <c r="M8751" t="s">
        <v>115</v>
      </c>
      <c r="N8751" s="89" cm="1">
        <f t="array" ref="N8751">IF(ISNUMBER(_34_KNMI_Stations[[#This Row],[Etmaal temperatuur °C]]),IF(_34_KNMI_Stations[[#This Row],[Etmaal temperatuur °C]]&lt;stookgrens[],stookgrens[]-_34_KNMI_Stations[[#This Row],[Etmaal temperatuur °C]],0),"")</f>
        <v>14.6</v>
      </c>
      <c r="O8751" s="89">
        <f>_34_KNMI_Stations[[#This Row],[graaddagen]]*_34_KNMI_Stations[[#This Row],[Gewogen factor]]</f>
        <v>16.060000000000002</v>
      </c>
      <c r="P8751" s="89" cm="1">
        <f t="array" ref="P8751">IF(ISNUMBER(_34_KNMI_Stations[[#This Row],[Etmaal temperatuur °C]]),IF(_34_KNMI_Stations[[#This Row],[Etmaal temperatuur °C]]&gt;stookgrens[],_34_KNMI_Stations[[#This Row],[Etmaal temperatuur °C]]-stookgrens[],0),"")</f>
        <v>0</v>
      </c>
    </row>
    <row r="8752" spans="1:16" x14ac:dyDescent="0.25">
      <c r="A8752">
        <v>323</v>
      </c>
      <c r="B8752" s="110">
        <v>45696</v>
      </c>
      <c r="C8752" s="89">
        <v>3.3</v>
      </c>
      <c r="D8752" s="89">
        <v>5.2</v>
      </c>
      <c r="E8752" s="96">
        <v>380</v>
      </c>
      <c r="F8752" s="89">
        <v>0.1</v>
      </c>
      <c r="G8752" s="89">
        <v>1020.5</v>
      </c>
      <c r="H8752">
        <v>0.79</v>
      </c>
      <c r="I8752" t="s">
        <v>22</v>
      </c>
      <c r="J8752">
        <v>1.1000000000000001</v>
      </c>
      <c r="K8752">
        <v>2</v>
      </c>
      <c r="L8752">
        <v>2025</v>
      </c>
      <c r="M8752" t="s">
        <v>115</v>
      </c>
      <c r="N8752" s="89" cm="1">
        <f t="array" ref="N8752">IF(ISNUMBER(_34_KNMI_Stations[[#This Row],[Etmaal temperatuur °C]]),IF(_34_KNMI_Stations[[#This Row],[Etmaal temperatuur °C]]&lt;stookgrens[],stookgrens[]-_34_KNMI_Stations[[#This Row],[Etmaal temperatuur °C]],0),"")</f>
        <v>12.8</v>
      </c>
      <c r="O8752" s="89">
        <f>_34_KNMI_Stations[[#This Row],[graaddagen]]*_34_KNMI_Stations[[#This Row],[Gewogen factor]]</f>
        <v>14.080000000000002</v>
      </c>
      <c r="P8752" s="89" cm="1">
        <f t="array" ref="P8752">IF(ISNUMBER(_34_KNMI_Stations[[#This Row],[Etmaal temperatuur °C]]),IF(_34_KNMI_Stations[[#This Row],[Etmaal temperatuur °C]]&gt;stookgrens[],_34_KNMI_Stations[[#This Row],[Etmaal temperatuur °C]]-stookgrens[],0),"")</f>
        <v>0</v>
      </c>
    </row>
    <row r="8753" spans="1:16" x14ac:dyDescent="0.25">
      <c r="A8753">
        <v>323</v>
      </c>
      <c r="B8753" s="110">
        <v>45697</v>
      </c>
      <c r="C8753" s="89">
        <v>2.2000000000000002</v>
      </c>
      <c r="D8753" s="89">
        <v>4.5</v>
      </c>
      <c r="E8753" s="96">
        <v>425</v>
      </c>
      <c r="F8753" s="89">
        <v>0</v>
      </c>
      <c r="G8753" s="89">
        <v>1027.9000000000001</v>
      </c>
      <c r="H8753">
        <v>0.86</v>
      </c>
      <c r="I8753" t="s">
        <v>22</v>
      </c>
      <c r="J8753">
        <v>1.1000000000000001</v>
      </c>
      <c r="K8753">
        <v>2</v>
      </c>
      <c r="L8753">
        <v>2025</v>
      </c>
      <c r="M8753" t="s">
        <v>115</v>
      </c>
      <c r="N8753" s="89" cm="1">
        <f t="array" ref="N8753">IF(ISNUMBER(_34_KNMI_Stations[[#This Row],[Etmaal temperatuur °C]]),IF(_34_KNMI_Stations[[#This Row],[Etmaal temperatuur °C]]&lt;stookgrens[],stookgrens[]-_34_KNMI_Stations[[#This Row],[Etmaal temperatuur °C]],0),"")</f>
        <v>13.5</v>
      </c>
      <c r="O8753" s="89">
        <f>_34_KNMI_Stations[[#This Row],[graaddagen]]*_34_KNMI_Stations[[#This Row],[Gewogen factor]]</f>
        <v>14.850000000000001</v>
      </c>
      <c r="P8753" s="89" cm="1">
        <f t="array" ref="P8753">IF(ISNUMBER(_34_KNMI_Stations[[#This Row],[Etmaal temperatuur °C]]),IF(_34_KNMI_Stations[[#This Row],[Etmaal temperatuur °C]]&gt;stookgrens[],_34_KNMI_Stations[[#This Row],[Etmaal temperatuur °C]]-stookgrens[],0),"")</f>
        <v>0</v>
      </c>
    </row>
    <row r="8754" spans="1:16" x14ac:dyDescent="0.25">
      <c r="A8754">
        <v>323</v>
      </c>
      <c r="B8754" s="110">
        <v>45698</v>
      </c>
      <c r="C8754" s="89">
        <v>7.2</v>
      </c>
      <c r="D8754" s="89">
        <v>2.2000000000000002</v>
      </c>
      <c r="E8754" s="96">
        <v>161</v>
      </c>
      <c r="F8754" s="89">
        <v>2.7</v>
      </c>
      <c r="G8754" s="89">
        <v>1022.3</v>
      </c>
      <c r="H8754">
        <v>0.84</v>
      </c>
      <c r="I8754" t="s">
        <v>22</v>
      </c>
      <c r="J8754">
        <v>1.1000000000000001</v>
      </c>
      <c r="K8754">
        <v>2</v>
      </c>
      <c r="L8754">
        <v>2025</v>
      </c>
      <c r="M8754" t="s">
        <v>116</v>
      </c>
      <c r="N8754" s="89" cm="1">
        <f t="array" ref="N8754">IF(ISNUMBER(_34_KNMI_Stations[[#This Row],[Etmaal temperatuur °C]]),IF(_34_KNMI_Stations[[#This Row],[Etmaal temperatuur °C]]&lt;stookgrens[],stookgrens[]-_34_KNMI_Stations[[#This Row],[Etmaal temperatuur °C]],0),"")</f>
        <v>15.8</v>
      </c>
      <c r="O8754" s="89">
        <f>_34_KNMI_Stations[[#This Row],[graaddagen]]*_34_KNMI_Stations[[#This Row],[Gewogen factor]]</f>
        <v>17.380000000000003</v>
      </c>
      <c r="P8754" s="89" cm="1">
        <f t="array" ref="P8754">IF(ISNUMBER(_34_KNMI_Stations[[#This Row],[Etmaal temperatuur °C]]),IF(_34_KNMI_Stations[[#This Row],[Etmaal temperatuur °C]]&gt;stookgrens[],_34_KNMI_Stations[[#This Row],[Etmaal temperatuur °C]]-stookgrens[],0),"")</f>
        <v>0</v>
      </c>
    </row>
    <row r="8755" spans="1:16" x14ac:dyDescent="0.25">
      <c r="A8755">
        <v>323</v>
      </c>
      <c r="B8755" s="110">
        <v>45699</v>
      </c>
      <c r="C8755" s="89">
        <v>3.4</v>
      </c>
      <c r="D8755" s="89">
        <v>2.6</v>
      </c>
      <c r="E8755" s="96">
        <v>124</v>
      </c>
      <c r="F8755" s="89">
        <v>6.6</v>
      </c>
      <c r="G8755" s="89">
        <v>1016.6</v>
      </c>
      <c r="H8755">
        <v>0.93</v>
      </c>
      <c r="I8755" t="s">
        <v>22</v>
      </c>
      <c r="J8755">
        <v>1.1000000000000001</v>
      </c>
      <c r="K8755">
        <v>2</v>
      </c>
      <c r="L8755">
        <v>2025</v>
      </c>
      <c r="M8755" t="s">
        <v>116</v>
      </c>
      <c r="N8755" s="89" cm="1">
        <f t="array" ref="N8755">IF(ISNUMBER(_34_KNMI_Stations[[#This Row],[Etmaal temperatuur °C]]),IF(_34_KNMI_Stations[[#This Row],[Etmaal temperatuur °C]]&lt;stookgrens[],stookgrens[]-_34_KNMI_Stations[[#This Row],[Etmaal temperatuur °C]],0),"")</f>
        <v>15.4</v>
      </c>
      <c r="O8755" s="89">
        <f>_34_KNMI_Stations[[#This Row],[graaddagen]]*_34_KNMI_Stations[[#This Row],[Gewogen factor]]</f>
        <v>16.940000000000001</v>
      </c>
      <c r="P8755" s="89" cm="1">
        <f t="array" ref="P8755">IF(ISNUMBER(_34_KNMI_Stations[[#This Row],[Etmaal temperatuur °C]]),IF(_34_KNMI_Stations[[#This Row],[Etmaal temperatuur °C]]&gt;stookgrens[],_34_KNMI_Stations[[#This Row],[Etmaal temperatuur °C]]-stookgrens[],0),"")</f>
        <v>0</v>
      </c>
    </row>
    <row r="8756" spans="1:16" x14ac:dyDescent="0.25">
      <c r="A8756">
        <v>323</v>
      </c>
      <c r="B8756" s="110">
        <v>45700</v>
      </c>
      <c r="C8756" s="89">
        <v>2.5</v>
      </c>
      <c r="D8756" s="89">
        <v>4.3</v>
      </c>
      <c r="E8756" s="96">
        <v>373</v>
      </c>
      <c r="F8756" s="89">
        <v>-0.1</v>
      </c>
      <c r="G8756" s="89">
        <v>1017.8</v>
      </c>
      <c r="H8756">
        <v>0.89</v>
      </c>
      <c r="I8756" t="s">
        <v>22</v>
      </c>
      <c r="J8756">
        <v>1.1000000000000001</v>
      </c>
      <c r="K8756">
        <v>2</v>
      </c>
      <c r="L8756">
        <v>2025</v>
      </c>
      <c r="M8756" t="s">
        <v>116</v>
      </c>
      <c r="N8756" s="89" cm="1">
        <f t="array" ref="N8756">IF(ISNUMBER(_34_KNMI_Stations[[#This Row],[Etmaal temperatuur °C]]),IF(_34_KNMI_Stations[[#This Row],[Etmaal temperatuur °C]]&lt;stookgrens[],stookgrens[]-_34_KNMI_Stations[[#This Row],[Etmaal temperatuur °C]],0),"")</f>
        <v>13.7</v>
      </c>
      <c r="O8756" s="89">
        <f>_34_KNMI_Stations[[#This Row],[graaddagen]]*_34_KNMI_Stations[[#This Row],[Gewogen factor]]</f>
        <v>15.07</v>
      </c>
      <c r="P8756" s="89" cm="1">
        <f t="array" ref="P8756">IF(ISNUMBER(_34_KNMI_Stations[[#This Row],[Etmaal temperatuur °C]]),IF(_34_KNMI_Stations[[#This Row],[Etmaal temperatuur °C]]&gt;stookgrens[],_34_KNMI_Stations[[#This Row],[Etmaal temperatuur °C]]-stookgrens[],0),"")</f>
        <v>0</v>
      </c>
    </row>
    <row r="8757" spans="1:16" x14ac:dyDescent="0.25">
      <c r="A8757">
        <v>323</v>
      </c>
      <c r="B8757" s="110">
        <v>45701</v>
      </c>
      <c r="C8757" s="89">
        <v>4.3</v>
      </c>
      <c r="D8757" s="89">
        <v>2</v>
      </c>
      <c r="E8757" s="96">
        <v>253</v>
      </c>
      <c r="F8757" s="89">
        <v>0</v>
      </c>
      <c r="G8757" s="89">
        <v>1022.3</v>
      </c>
      <c r="H8757">
        <v>0.79</v>
      </c>
      <c r="I8757" t="s">
        <v>22</v>
      </c>
      <c r="J8757">
        <v>1.1000000000000001</v>
      </c>
      <c r="K8757">
        <v>2</v>
      </c>
      <c r="L8757">
        <v>2025</v>
      </c>
      <c r="M8757" t="s">
        <v>116</v>
      </c>
      <c r="N8757" s="89" cm="1">
        <f t="array" ref="N8757">IF(ISNUMBER(_34_KNMI_Stations[[#This Row],[Etmaal temperatuur °C]]),IF(_34_KNMI_Stations[[#This Row],[Etmaal temperatuur °C]]&lt;stookgrens[],stookgrens[]-_34_KNMI_Stations[[#This Row],[Etmaal temperatuur °C]],0),"")</f>
        <v>16</v>
      </c>
      <c r="O8757" s="89">
        <f>_34_KNMI_Stations[[#This Row],[graaddagen]]*_34_KNMI_Stations[[#This Row],[Gewogen factor]]</f>
        <v>17.600000000000001</v>
      </c>
      <c r="P8757" s="89" cm="1">
        <f t="array" ref="P8757">IF(ISNUMBER(_34_KNMI_Stations[[#This Row],[Etmaal temperatuur °C]]),IF(_34_KNMI_Stations[[#This Row],[Etmaal temperatuur °C]]&gt;stookgrens[],_34_KNMI_Stations[[#This Row],[Etmaal temperatuur °C]]-stookgrens[],0),"")</f>
        <v>0</v>
      </c>
    </row>
    <row r="8758" spans="1:16" x14ac:dyDescent="0.25">
      <c r="A8758">
        <v>323</v>
      </c>
      <c r="B8758" s="110">
        <v>45702</v>
      </c>
      <c r="C8758" s="89">
        <v>2.7</v>
      </c>
      <c r="D8758" s="89">
        <v>0.2</v>
      </c>
      <c r="E8758" s="96">
        <v>632</v>
      </c>
      <c r="F8758" s="89">
        <v>0</v>
      </c>
      <c r="G8758" s="89">
        <v>1027.5999999999999</v>
      </c>
      <c r="H8758">
        <v>0.83</v>
      </c>
      <c r="I8758" t="s">
        <v>22</v>
      </c>
      <c r="J8758">
        <v>1.1000000000000001</v>
      </c>
      <c r="K8758">
        <v>2</v>
      </c>
      <c r="L8758">
        <v>2025</v>
      </c>
      <c r="M8758" t="s">
        <v>116</v>
      </c>
      <c r="N8758" s="89" cm="1">
        <f t="array" ref="N8758">IF(ISNUMBER(_34_KNMI_Stations[[#This Row],[Etmaal temperatuur °C]]),IF(_34_KNMI_Stations[[#This Row],[Etmaal temperatuur °C]]&lt;stookgrens[],stookgrens[]-_34_KNMI_Stations[[#This Row],[Etmaal temperatuur °C]],0),"")</f>
        <v>17.8</v>
      </c>
      <c r="O8758" s="89">
        <f>_34_KNMI_Stations[[#This Row],[graaddagen]]*_34_KNMI_Stations[[#This Row],[Gewogen factor]]</f>
        <v>19.580000000000002</v>
      </c>
      <c r="P8758" s="89" cm="1">
        <f t="array" ref="P8758">IF(ISNUMBER(_34_KNMI_Stations[[#This Row],[Etmaal temperatuur °C]]),IF(_34_KNMI_Stations[[#This Row],[Etmaal temperatuur °C]]&gt;stookgrens[],_34_KNMI_Stations[[#This Row],[Etmaal temperatuur °C]]-stookgrens[],0),"")</f>
        <v>0</v>
      </c>
    </row>
    <row r="8759" spans="1:16" x14ac:dyDescent="0.25">
      <c r="A8759">
        <v>323</v>
      </c>
      <c r="B8759" s="110">
        <v>45703</v>
      </c>
      <c r="C8759" s="89">
        <v>2.8</v>
      </c>
      <c r="D8759" s="89">
        <v>0.6</v>
      </c>
      <c r="E8759" s="96">
        <v>633</v>
      </c>
      <c r="F8759" s="89">
        <v>0.6</v>
      </c>
      <c r="G8759" s="89">
        <v>1023.4</v>
      </c>
      <c r="H8759">
        <v>0.78</v>
      </c>
      <c r="I8759" t="s">
        <v>22</v>
      </c>
      <c r="J8759">
        <v>1.1000000000000001</v>
      </c>
      <c r="K8759">
        <v>2</v>
      </c>
      <c r="L8759">
        <v>2025</v>
      </c>
      <c r="M8759" t="s">
        <v>116</v>
      </c>
      <c r="N8759" s="89" cm="1">
        <f t="array" ref="N8759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8759" s="89">
        <f>_34_KNMI_Stations[[#This Row],[graaddagen]]*_34_KNMI_Stations[[#This Row],[Gewogen factor]]</f>
        <v>19.14</v>
      </c>
      <c r="P8759" s="89" cm="1">
        <f t="array" ref="P8759">IF(ISNUMBER(_34_KNMI_Stations[[#This Row],[Etmaal temperatuur °C]]),IF(_34_KNMI_Stations[[#This Row],[Etmaal temperatuur °C]]&gt;stookgrens[],_34_KNMI_Stations[[#This Row],[Etmaal temperatuur °C]]-stookgrens[],0),"")</f>
        <v>0</v>
      </c>
    </row>
    <row r="8760" spans="1:16" x14ac:dyDescent="0.25">
      <c r="A8760">
        <v>323</v>
      </c>
      <c r="B8760" s="110">
        <v>45704</v>
      </c>
      <c r="C8760" s="89">
        <v>5.5</v>
      </c>
      <c r="D8760" s="89">
        <v>1</v>
      </c>
      <c r="E8760" s="96">
        <v>856</v>
      </c>
      <c r="F8760" s="89">
        <v>0.5</v>
      </c>
      <c r="G8760" s="89">
        <v>1022</v>
      </c>
      <c r="H8760">
        <v>0.75</v>
      </c>
      <c r="I8760" t="s">
        <v>22</v>
      </c>
      <c r="J8760">
        <v>1.1000000000000001</v>
      </c>
      <c r="K8760">
        <v>2</v>
      </c>
      <c r="L8760">
        <v>2025</v>
      </c>
      <c r="M8760" t="s">
        <v>116</v>
      </c>
      <c r="N8760" s="89" cm="1">
        <f t="array" ref="N8760">IF(ISNUMBER(_34_KNMI_Stations[[#This Row],[Etmaal temperatuur °C]]),IF(_34_KNMI_Stations[[#This Row],[Etmaal temperatuur °C]]&lt;stookgrens[],stookgrens[]-_34_KNMI_Stations[[#This Row],[Etmaal temperatuur °C]],0),"")</f>
        <v>17</v>
      </c>
      <c r="O8760" s="89">
        <f>_34_KNMI_Stations[[#This Row],[graaddagen]]*_34_KNMI_Stations[[#This Row],[Gewogen factor]]</f>
        <v>18.700000000000003</v>
      </c>
      <c r="P8760" s="89" cm="1">
        <f t="array" ref="P8760">IF(ISNUMBER(_34_KNMI_Stations[[#This Row],[Etmaal temperatuur °C]]),IF(_34_KNMI_Stations[[#This Row],[Etmaal temperatuur °C]]&gt;stookgrens[],_34_KNMI_Stations[[#This Row],[Etmaal temperatuur °C]]-stookgrens[],0),"")</f>
        <v>0</v>
      </c>
    </row>
    <row r="8761" spans="1:16" x14ac:dyDescent="0.25">
      <c r="A8761">
        <v>323</v>
      </c>
      <c r="B8761" s="110">
        <v>45705</v>
      </c>
      <c r="C8761" s="89">
        <v>4.3</v>
      </c>
      <c r="D8761" s="89">
        <v>0</v>
      </c>
      <c r="E8761" s="96">
        <v>997</v>
      </c>
      <c r="F8761" s="89">
        <v>0</v>
      </c>
      <c r="G8761" s="89">
        <v>1024</v>
      </c>
      <c r="H8761">
        <v>0.74</v>
      </c>
      <c r="I8761" t="s">
        <v>22</v>
      </c>
      <c r="J8761">
        <v>1.1000000000000001</v>
      </c>
      <c r="K8761">
        <v>2</v>
      </c>
      <c r="L8761">
        <v>2025</v>
      </c>
      <c r="M8761" t="s">
        <v>117</v>
      </c>
      <c r="N8761" s="89" cm="1">
        <f t="array" ref="N8761">IF(ISNUMBER(_34_KNMI_Stations[[#This Row],[Etmaal temperatuur °C]]),IF(_34_KNMI_Stations[[#This Row],[Etmaal temperatuur °C]]&lt;stookgrens[],stookgrens[]-_34_KNMI_Stations[[#This Row],[Etmaal temperatuur °C]],0),"")</f>
        <v>18</v>
      </c>
      <c r="O8761" s="89">
        <f>_34_KNMI_Stations[[#This Row],[graaddagen]]*_34_KNMI_Stations[[#This Row],[Gewogen factor]]</f>
        <v>19.8</v>
      </c>
      <c r="P8761" s="89" cm="1">
        <f t="array" ref="P8761">IF(ISNUMBER(_34_KNMI_Stations[[#This Row],[Etmaal temperatuur °C]]),IF(_34_KNMI_Stations[[#This Row],[Etmaal temperatuur °C]]&gt;stookgrens[],_34_KNMI_Stations[[#This Row],[Etmaal temperatuur °C]]-stookgrens[],0),"")</f>
        <v>0</v>
      </c>
    </row>
    <row r="8762" spans="1:16" x14ac:dyDescent="0.25">
      <c r="A8762">
        <v>323</v>
      </c>
      <c r="B8762" s="110">
        <v>45706</v>
      </c>
      <c r="C8762" s="89">
        <v>5.0999999999999996</v>
      </c>
      <c r="D8762" s="89">
        <v>0.3</v>
      </c>
      <c r="E8762" s="96">
        <v>1015</v>
      </c>
      <c r="F8762" s="89">
        <v>0</v>
      </c>
      <c r="G8762" s="89">
        <v>1023.6</v>
      </c>
      <c r="H8762">
        <v>0.66</v>
      </c>
      <c r="I8762" t="s">
        <v>22</v>
      </c>
      <c r="J8762">
        <v>1.1000000000000001</v>
      </c>
      <c r="K8762">
        <v>2</v>
      </c>
      <c r="L8762">
        <v>2025</v>
      </c>
      <c r="M8762" t="s">
        <v>117</v>
      </c>
      <c r="N8762" s="89" cm="1">
        <f t="array" ref="N8762">IF(ISNUMBER(_34_KNMI_Stations[[#This Row],[Etmaal temperatuur °C]]),IF(_34_KNMI_Stations[[#This Row],[Etmaal temperatuur °C]]&lt;stookgrens[],stookgrens[]-_34_KNMI_Stations[[#This Row],[Etmaal temperatuur °C]],0),"")</f>
        <v>17.7</v>
      </c>
      <c r="O8762" s="89">
        <f>_34_KNMI_Stations[[#This Row],[graaddagen]]*_34_KNMI_Stations[[#This Row],[Gewogen factor]]</f>
        <v>19.470000000000002</v>
      </c>
      <c r="P8762" s="89" cm="1">
        <f t="array" ref="P8762">IF(ISNUMBER(_34_KNMI_Stations[[#This Row],[Etmaal temperatuur °C]]),IF(_34_KNMI_Stations[[#This Row],[Etmaal temperatuur °C]]&gt;stookgrens[],_34_KNMI_Stations[[#This Row],[Etmaal temperatuur °C]]-stookgrens[],0),"")</f>
        <v>0</v>
      </c>
    </row>
    <row r="8763" spans="1:16" x14ac:dyDescent="0.25">
      <c r="A8763">
        <v>323</v>
      </c>
      <c r="B8763" s="110">
        <v>45707</v>
      </c>
      <c r="C8763" s="89">
        <v>4.4000000000000004</v>
      </c>
      <c r="D8763" s="89">
        <v>2.2999999999999998</v>
      </c>
      <c r="E8763" s="96">
        <v>691</v>
      </c>
      <c r="F8763" s="89">
        <v>0</v>
      </c>
      <c r="G8763" s="89">
        <v>1020</v>
      </c>
      <c r="H8763">
        <v>0.63</v>
      </c>
      <c r="I8763" t="s">
        <v>22</v>
      </c>
      <c r="J8763">
        <v>1.1000000000000001</v>
      </c>
      <c r="K8763">
        <v>2</v>
      </c>
      <c r="L8763">
        <v>2025</v>
      </c>
      <c r="M8763" t="s">
        <v>117</v>
      </c>
      <c r="N8763" s="89" cm="1">
        <f t="array" ref="N8763">IF(ISNUMBER(_34_KNMI_Stations[[#This Row],[Etmaal temperatuur °C]]),IF(_34_KNMI_Stations[[#This Row],[Etmaal temperatuur °C]]&lt;stookgrens[],stookgrens[]-_34_KNMI_Stations[[#This Row],[Etmaal temperatuur °C]],0),"")</f>
        <v>15.7</v>
      </c>
      <c r="O8763" s="89">
        <f>_34_KNMI_Stations[[#This Row],[graaddagen]]*_34_KNMI_Stations[[#This Row],[Gewogen factor]]</f>
        <v>17.27</v>
      </c>
      <c r="P8763" s="89" cm="1">
        <f t="array" ref="P8763">IF(ISNUMBER(_34_KNMI_Stations[[#This Row],[Etmaal temperatuur °C]]),IF(_34_KNMI_Stations[[#This Row],[Etmaal temperatuur °C]]&gt;stookgrens[],_34_KNMI_Stations[[#This Row],[Etmaal temperatuur °C]]-stookgrens[],0),"")</f>
        <v>0</v>
      </c>
    </row>
    <row r="8764" spans="1:16" x14ac:dyDescent="0.25">
      <c r="A8764">
        <v>323</v>
      </c>
      <c r="B8764" s="110">
        <v>45708</v>
      </c>
      <c r="C8764" s="89">
        <v>4.8</v>
      </c>
      <c r="D8764" s="89">
        <v>8.6999999999999993</v>
      </c>
      <c r="E8764" s="96">
        <v>410</v>
      </c>
      <c r="F8764" s="89">
        <v>0.1</v>
      </c>
      <c r="G8764" s="89">
        <v>1019.2</v>
      </c>
      <c r="H8764">
        <v>0.84</v>
      </c>
      <c r="I8764" t="s">
        <v>22</v>
      </c>
      <c r="J8764">
        <v>1.1000000000000001</v>
      </c>
      <c r="K8764">
        <v>2</v>
      </c>
      <c r="L8764">
        <v>2025</v>
      </c>
      <c r="M8764" t="s">
        <v>117</v>
      </c>
      <c r="N8764" s="89" cm="1">
        <f t="array" ref="N8764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8764" s="89">
        <f>_34_KNMI_Stations[[#This Row],[graaddagen]]*_34_KNMI_Stations[[#This Row],[Gewogen factor]]</f>
        <v>10.230000000000002</v>
      </c>
      <c r="P8764" s="89" cm="1">
        <f t="array" ref="P8764">IF(ISNUMBER(_34_KNMI_Stations[[#This Row],[Etmaal temperatuur °C]]),IF(_34_KNMI_Stations[[#This Row],[Etmaal temperatuur °C]]&gt;stookgrens[],_34_KNMI_Stations[[#This Row],[Etmaal temperatuur °C]]-stookgrens[],0),"")</f>
        <v>0</v>
      </c>
    </row>
    <row r="8765" spans="1:16" x14ac:dyDescent="0.25">
      <c r="A8765">
        <v>323</v>
      </c>
      <c r="B8765" s="110">
        <v>45709</v>
      </c>
      <c r="C8765" s="89">
        <v>5</v>
      </c>
      <c r="D8765" s="89">
        <v>13.5</v>
      </c>
      <c r="E8765" s="96">
        <v>572</v>
      </c>
      <c r="F8765" s="89">
        <v>0</v>
      </c>
      <c r="G8765" s="89">
        <v>1015.1</v>
      </c>
      <c r="H8765">
        <v>0.72</v>
      </c>
      <c r="I8765" t="s">
        <v>22</v>
      </c>
      <c r="J8765">
        <v>1.1000000000000001</v>
      </c>
      <c r="K8765">
        <v>2</v>
      </c>
      <c r="L8765">
        <v>2025</v>
      </c>
      <c r="M8765" t="s">
        <v>117</v>
      </c>
      <c r="N8765" s="89" cm="1">
        <f t="array" ref="N8765">IF(ISNUMBER(_34_KNMI_Stations[[#This Row],[Etmaal temperatuur °C]]),IF(_34_KNMI_Stations[[#This Row],[Etmaal temperatuur °C]]&lt;stookgrens[],stookgrens[]-_34_KNMI_Stations[[#This Row],[Etmaal temperatuur °C]],0),"")</f>
        <v>4.5</v>
      </c>
      <c r="O8765" s="89">
        <f>_34_KNMI_Stations[[#This Row],[graaddagen]]*_34_KNMI_Stations[[#This Row],[Gewogen factor]]</f>
        <v>4.95</v>
      </c>
      <c r="P8765" s="89" cm="1">
        <f t="array" ref="P8765">IF(ISNUMBER(_34_KNMI_Stations[[#This Row],[Etmaal temperatuur °C]]),IF(_34_KNMI_Stations[[#This Row],[Etmaal temperatuur °C]]&gt;stookgrens[],_34_KNMI_Stations[[#This Row],[Etmaal temperatuur °C]]-stookgrens[],0),"")</f>
        <v>0</v>
      </c>
    </row>
    <row r="8766" spans="1:16" x14ac:dyDescent="0.25">
      <c r="A8766">
        <v>323</v>
      </c>
      <c r="B8766" s="110">
        <v>45710</v>
      </c>
      <c r="C8766" s="89">
        <v>4.3</v>
      </c>
      <c r="D8766" s="89">
        <v>10</v>
      </c>
      <c r="E8766" s="96">
        <v>157</v>
      </c>
      <c r="F8766" s="89">
        <v>4</v>
      </c>
      <c r="G8766" s="89">
        <v>1015.1</v>
      </c>
      <c r="H8766">
        <v>0.87</v>
      </c>
      <c r="I8766" t="s">
        <v>22</v>
      </c>
      <c r="J8766">
        <v>1.1000000000000001</v>
      </c>
      <c r="K8766">
        <v>2</v>
      </c>
      <c r="L8766">
        <v>2025</v>
      </c>
      <c r="M8766" t="s">
        <v>117</v>
      </c>
      <c r="N8766" s="89" cm="1">
        <f t="array" ref="N8766">IF(ISNUMBER(_34_KNMI_Stations[[#This Row],[Etmaal temperatuur °C]]),IF(_34_KNMI_Stations[[#This Row],[Etmaal temperatuur °C]]&lt;stookgrens[],stookgrens[]-_34_KNMI_Stations[[#This Row],[Etmaal temperatuur °C]],0),"")</f>
        <v>8</v>
      </c>
      <c r="O8766" s="89">
        <f>_34_KNMI_Stations[[#This Row],[graaddagen]]*_34_KNMI_Stations[[#This Row],[Gewogen factor]]</f>
        <v>8.8000000000000007</v>
      </c>
      <c r="P8766" s="89" cm="1">
        <f t="array" ref="P8766">IF(ISNUMBER(_34_KNMI_Stations[[#This Row],[Etmaal temperatuur °C]]),IF(_34_KNMI_Stations[[#This Row],[Etmaal temperatuur °C]]&gt;stookgrens[],_34_KNMI_Stations[[#This Row],[Etmaal temperatuur °C]]-stookgrens[],0),"")</f>
        <v>0</v>
      </c>
    </row>
    <row r="8767" spans="1:16" x14ac:dyDescent="0.25">
      <c r="A8767">
        <v>323</v>
      </c>
      <c r="B8767" s="110">
        <v>45711</v>
      </c>
      <c r="C8767" s="89">
        <v>5.4</v>
      </c>
      <c r="D8767" s="89">
        <v>10.6</v>
      </c>
      <c r="E8767" s="96">
        <v>961</v>
      </c>
      <c r="F8767" s="89">
        <v>0</v>
      </c>
      <c r="G8767" s="89">
        <v>1024.4000000000001</v>
      </c>
      <c r="H8767">
        <v>0.77</v>
      </c>
      <c r="I8767" t="s">
        <v>22</v>
      </c>
      <c r="J8767">
        <v>1.1000000000000001</v>
      </c>
      <c r="K8767">
        <v>2</v>
      </c>
      <c r="L8767">
        <v>2025</v>
      </c>
      <c r="M8767" t="s">
        <v>117</v>
      </c>
      <c r="N8767" s="89" cm="1">
        <f t="array" ref="N8767">IF(ISNUMBER(_34_KNMI_Stations[[#This Row],[Etmaal temperatuur °C]]),IF(_34_KNMI_Stations[[#This Row],[Etmaal temperatuur °C]]&lt;stookgrens[],stookgrens[]-_34_KNMI_Stations[[#This Row],[Etmaal temperatuur °C]],0),"")</f>
        <v>7.4</v>
      </c>
      <c r="O8767" s="89">
        <f>_34_KNMI_Stations[[#This Row],[graaddagen]]*_34_KNMI_Stations[[#This Row],[Gewogen factor]]</f>
        <v>8.14</v>
      </c>
      <c r="P8767" s="89" cm="1">
        <f t="array" ref="P8767">IF(ISNUMBER(_34_KNMI_Stations[[#This Row],[Etmaal temperatuur °C]]),IF(_34_KNMI_Stations[[#This Row],[Etmaal temperatuur °C]]&gt;stookgrens[],_34_KNMI_Stations[[#This Row],[Etmaal temperatuur °C]]-stookgrens[],0),"")</f>
        <v>0</v>
      </c>
    </row>
    <row r="8768" spans="1:16" x14ac:dyDescent="0.25">
      <c r="A8768">
        <v>323</v>
      </c>
      <c r="B8768" s="110">
        <v>45712</v>
      </c>
      <c r="C8768" s="89">
        <v>6.5</v>
      </c>
      <c r="D8768" s="89">
        <v>10.7</v>
      </c>
      <c r="E8768" s="96">
        <v>247</v>
      </c>
      <c r="F8768" s="89">
        <v>2.1</v>
      </c>
      <c r="G8768" s="89">
        <v>1015.1</v>
      </c>
      <c r="H8768">
        <v>0.78</v>
      </c>
      <c r="I8768" t="s">
        <v>22</v>
      </c>
      <c r="J8768">
        <v>1.1000000000000001</v>
      </c>
      <c r="K8768">
        <v>2</v>
      </c>
      <c r="L8768">
        <v>2025</v>
      </c>
      <c r="M8768" t="s">
        <v>118</v>
      </c>
      <c r="N8768" s="89" cm="1">
        <f t="array" ref="N8768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8768" s="89">
        <f>_34_KNMI_Stations[[#This Row],[graaddagen]]*_34_KNMI_Stations[[#This Row],[Gewogen factor]]</f>
        <v>8.0300000000000011</v>
      </c>
      <c r="P8768" s="89" cm="1">
        <f t="array" ref="P8768">IF(ISNUMBER(_34_KNMI_Stations[[#This Row],[Etmaal temperatuur °C]]),IF(_34_KNMI_Stations[[#This Row],[Etmaal temperatuur °C]]&gt;stookgrens[],_34_KNMI_Stations[[#This Row],[Etmaal temperatuur °C]]-stookgrens[],0),"")</f>
        <v>0</v>
      </c>
    </row>
    <row r="8769" spans="1:16" x14ac:dyDescent="0.25">
      <c r="A8769">
        <v>323</v>
      </c>
      <c r="B8769" s="110">
        <v>45713</v>
      </c>
      <c r="C8769" s="89">
        <v>3.3</v>
      </c>
      <c r="D8769" s="89">
        <v>7.5</v>
      </c>
      <c r="E8769" s="96">
        <v>296</v>
      </c>
      <c r="F8769" s="89">
        <v>0.5</v>
      </c>
      <c r="G8769" s="89">
        <v>1013.6</v>
      </c>
      <c r="H8769">
        <v>0.93</v>
      </c>
      <c r="I8769" t="s">
        <v>22</v>
      </c>
      <c r="J8769">
        <v>1.1000000000000001</v>
      </c>
      <c r="K8769">
        <v>2</v>
      </c>
      <c r="L8769">
        <v>2025</v>
      </c>
      <c r="M8769" t="s">
        <v>118</v>
      </c>
      <c r="N8769" s="89" cm="1">
        <f t="array" ref="N8769">IF(ISNUMBER(_34_KNMI_Stations[[#This Row],[Etmaal temperatuur °C]]),IF(_34_KNMI_Stations[[#This Row],[Etmaal temperatuur °C]]&lt;stookgrens[],stookgrens[]-_34_KNMI_Stations[[#This Row],[Etmaal temperatuur °C]],0),"")</f>
        <v>10.5</v>
      </c>
      <c r="O8769" s="89">
        <f>_34_KNMI_Stations[[#This Row],[graaddagen]]*_34_KNMI_Stations[[#This Row],[Gewogen factor]]</f>
        <v>11.55</v>
      </c>
      <c r="P8769" s="89" cm="1">
        <f t="array" ref="P8769">IF(ISNUMBER(_34_KNMI_Stations[[#This Row],[Etmaal temperatuur °C]]),IF(_34_KNMI_Stations[[#This Row],[Etmaal temperatuur °C]]&gt;stookgrens[],_34_KNMI_Stations[[#This Row],[Etmaal temperatuur °C]]-stookgrens[],0),"")</f>
        <v>0</v>
      </c>
    </row>
    <row r="8770" spans="1:16" x14ac:dyDescent="0.25">
      <c r="A8770">
        <v>323</v>
      </c>
      <c r="B8770" s="110">
        <v>45714</v>
      </c>
      <c r="C8770" s="89">
        <v>4.5</v>
      </c>
      <c r="D8770" s="89">
        <v>6.7</v>
      </c>
      <c r="E8770" s="96">
        <v>887</v>
      </c>
      <c r="F8770" s="89">
        <v>5</v>
      </c>
      <c r="G8770" s="89">
        <v>1014.6</v>
      </c>
      <c r="H8770">
        <v>0.84</v>
      </c>
      <c r="I8770" t="s">
        <v>22</v>
      </c>
      <c r="J8770">
        <v>1.1000000000000001</v>
      </c>
      <c r="K8770">
        <v>2</v>
      </c>
      <c r="L8770">
        <v>2025</v>
      </c>
      <c r="M8770" t="s">
        <v>118</v>
      </c>
      <c r="N8770" s="89" cm="1">
        <f t="array" ref="N8770">IF(ISNUMBER(_34_KNMI_Stations[[#This Row],[Etmaal temperatuur °C]]),IF(_34_KNMI_Stations[[#This Row],[Etmaal temperatuur °C]]&lt;stookgrens[],stookgrens[]-_34_KNMI_Stations[[#This Row],[Etmaal temperatuur °C]],0),"")</f>
        <v>11.3</v>
      </c>
      <c r="O8770" s="89">
        <f>_34_KNMI_Stations[[#This Row],[graaddagen]]*_34_KNMI_Stations[[#This Row],[Gewogen factor]]</f>
        <v>12.430000000000001</v>
      </c>
      <c r="P8770" s="89" cm="1">
        <f t="array" ref="P8770">IF(ISNUMBER(_34_KNMI_Stations[[#This Row],[Etmaal temperatuur °C]]),IF(_34_KNMI_Stations[[#This Row],[Etmaal temperatuur °C]]&gt;stookgrens[],_34_KNMI_Stations[[#This Row],[Etmaal temperatuur °C]]-stookgrens[],0),"")</f>
        <v>0</v>
      </c>
    </row>
    <row r="8771" spans="1:16" x14ac:dyDescent="0.25">
      <c r="A8771">
        <v>323</v>
      </c>
      <c r="B8771" s="110">
        <v>45715</v>
      </c>
      <c r="C8771" s="89">
        <v>6</v>
      </c>
      <c r="D8771" s="89">
        <v>5.7</v>
      </c>
      <c r="E8771" s="96">
        <v>537</v>
      </c>
      <c r="F8771" s="89">
        <v>3.4</v>
      </c>
      <c r="G8771" s="89">
        <v>1016.5</v>
      </c>
      <c r="H8771">
        <v>0.86</v>
      </c>
      <c r="I8771" t="s">
        <v>22</v>
      </c>
      <c r="J8771">
        <v>1.1000000000000001</v>
      </c>
      <c r="K8771">
        <v>2</v>
      </c>
      <c r="L8771">
        <v>2025</v>
      </c>
      <c r="M8771" t="s">
        <v>118</v>
      </c>
      <c r="N8771" s="89" cm="1">
        <f t="array" ref="N8771">IF(ISNUMBER(_34_KNMI_Stations[[#This Row],[Etmaal temperatuur °C]]),IF(_34_KNMI_Stations[[#This Row],[Etmaal temperatuur °C]]&lt;stookgrens[],stookgrens[]-_34_KNMI_Stations[[#This Row],[Etmaal temperatuur °C]],0),"")</f>
        <v>12.3</v>
      </c>
      <c r="O8771" s="89">
        <f>_34_KNMI_Stations[[#This Row],[graaddagen]]*_34_KNMI_Stations[[#This Row],[Gewogen factor]]</f>
        <v>13.530000000000001</v>
      </c>
      <c r="P8771" s="89" cm="1">
        <f t="array" ref="P8771">IF(ISNUMBER(_34_KNMI_Stations[[#This Row],[Etmaal temperatuur °C]]),IF(_34_KNMI_Stations[[#This Row],[Etmaal temperatuur °C]]&gt;stookgrens[],_34_KNMI_Stations[[#This Row],[Etmaal temperatuur °C]]-stookgrens[],0),"")</f>
        <v>0</v>
      </c>
    </row>
    <row r="8772" spans="1:16" x14ac:dyDescent="0.25">
      <c r="A8772">
        <v>323</v>
      </c>
      <c r="B8772" s="110">
        <v>45716</v>
      </c>
      <c r="C8772" s="89">
        <v>4.5999999999999996</v>
      </c>
      <c r="D8772" s="89">
        <v>5.7</v>
      </c>
      <c r="E8772" s="96">
        <v>1023</v>
      </c>
      <c r="F8772" s="89">
        <v>0</v>
      </c>
      <c r="G8772" s="89">
        <v>1027.2</v>
      </c>
      <c r="H8772">
        <v>0.82</v>
      </c>
      <c r="I8772" t="s">
        <v>22</v>
      </c>
      <c r="J8772">
        <v>1.1000000000000001</v>
      </c>
      <c r="K8772">
        <v>2</v>
      </c>
      <c r="L8772">
        <v>2025</v>
      </c>
      <c r="M8772" t="s">
        <v>118</v>
      </c>
      <c r="N8772" s="89" cm="1">
        <f t="array" ref="N8772">IF(ISNUMBER(_34_KNMI_Stations[[#This Row],[Etmaal temperatuur °C]]),IF(_34_KNMI_Stations[[#This Row],[Etmaal temperatuur °C]]&lt;stookgrens[],stookgrens[]-_34_KNMI_Stations[[#This Row],[Etmaal temperatuur °C]],0),"")</f>
        <v>12.3</v>
      </c>
      <c r="O8772" s="89">
        <f>_34_KNMI_Stations[[#This Row],[graaddagen]]*_34_KNMI_Stations[[#This Row],[Gewogen factor]]</f>
        <v>13.530000000000001</v>
      </c>
      <c r="P8772" s="89" cm="1">
        <f t="array" ref="P8772">IF(ISNUMBER(_34_KNMI_Stations[[#This Row],[Etmaal temperatuur °C]]),IF(_34_KNMI_Stations[[#This Row],[Etmaal temperatuur °C]]&gt;stookgrens[],_34_KNMI_Stations[[#This Row],[Etmaal temperatuur °C]]-stookgrens[],0),"")</f>
        <v>0</v>
      </c>
    </row>
    <row r="8773" spans="1:16" x14ac:dyDescent="0.25">
      <c r="A8773">
        <v>323</v>
      </c>
      <c r="B8773" s="110">
        <v>45717</v>
      </c>
      <c r="C8773" s="89">
        <v>2.5</v>
      </c>
      <c r="D8773" s="89">
        <v>4</v>
      </c>
      <c r="E8773" s="96">
        <v>913</v>
      </c>
      <c r="F8773" s="89">
        <v>0</v>
      </c>
      <c r="G8773" s="89">
        <v>1034</v>
      </c>
      <c r="H8773">
        <v>0.83</v>
      </c>
      <c r="I8773" t="s">
        <v>22</v>
      </c>
      <c r="J8773">
        <v>1</v>
      </c>
      <c r="K8773">
        <v>3</v>
      </c>
      <c r="L8773">
        <v>2025</v>
      </c>
      <c r="M8773" t="s">
        <v>118</v>
      </c>
      <c r="N8773" s="89" cm="1">
        <f t="array" ref="N8773">IF(ISNUMBER(_34_KNMI_Stations[[#This Row],[Etmaal temperatuur °C]]),IF(_34_KNMI_Stations[[#This Row],[Etmaal temperatuur °C]]&lt;stookgrens[],stookgrens[]-_34_KNMI_Stations[[#This Row],[Etmaal temperatuur °C]],0),"")</f>
        <v>14</v>
      </c>
      <c r="O8773" s="89">
        <f>_34_KNMI_Stations[[#This Row],[graaddagen]]*_34_KNMI_Stations[[#This Row],[Gewogen factor]]</f>
        <v>14</v>
      </c>
      <c r="P8773" s="89" cm="1">
        <f t="array" ref="P8773">IF(ISNUMBER(_34_KNMI_Stations[[#This Row],[Etmaal temperatuur °C]]),IF(_34_KNMI_Stations[[#This Row],[Etmaal temperatuur °C]]&gt;stookgrens[],_34_KNMI_Stations[[#This Row],[Etmaal temperatuur °C]]-stookgrens[],0),"")</f>
        <v>0</v>
      </c>
    </row>
    <row r="8774" spans="1:16" x14ac:dyDescent="0.25">
      <c r="A8774">
        <v>323</v>
      </c>
      <c r="B8774" s="110">
        <v>45718</v>
      </c>
      <c r="C8774" s="89">
        <v>1.8</v>
      </c>
      <c r="D8774" s="89">
        <v>3.2</v>
      </c>
      <c r="E8774" s="96">
        <v>1278</v>
      </c>
      <c r="F8774" s="89">
        <v>0</v>
      </c>
      <c r="G8774" s="89">
        <v>1034.3</v>
      </c>
      <c r="H8774">
        <v>0.84</v>
      </c>
      <c r="I8774" t="s">
        <v>22</v>
      </c>
      <c r="J8774">
        <v>1</v>
      </c>
      <c r="K8774">
        <v>3</v>
      </c>
      <c r="L8774">
        <v>2025</v>
      </c>
      <c r="M8774" t="s">
        <v>118</v>
      </c>
      <c r="N8774" s="89" cm="1">
        <f t="array" ref="N8774">IF(ISNUMBER(_34_KNMI_Stations[[#This Row],[Etmaal temperatuur °C]]),IF(_34_KNMI_Stations[[#This Row],[Etmaal temperatuur °C]]&lt;stookgrens[],stookgrens[]-_34_KNMI_Stations[[#This Row],[Etmaal temperatuur °C]],0),"")</f>
        <v>14.8</v>
      </c>
      <c r="O8774" s="89">
        <f>_34_KNMI_Stations[[#This Row],[graaddagen]]*_34_KNMI_Stations[[#This Row],[Gewogen factor]]</f>
        <v>14.8</v>
      </c>
      <c r="P8774" s="89" cm="1">
        <f t="array" ref="P8774">IF(ISNUMBER(_34_KNMI_Stations[[#This Row],[Etmaal temperatuur °C]]),IF(_34_KNMI_Stations[[#This Row],[Etmaal temperatuur °C]]&gt;stookgrens[],_34_KNMI_Stations[[#This Row],[Etmaal temperatuur °C]]-stookgrens[],0),"")</f>
        <v>0</v>
      </c>
    </row>
    <row r="8775" spans="1:16" x14ac:dyDescent="0.25">
      <c r="A8775">
        <v>323</v>
      </c>
      <c r="B8775" s="110">
        <v>45719</v>
      </c>
      <c r="C8775" s="89">
        <v>1.4</v>
      </c>
      <c r="D8775" s="89">
        <v>3.2</v>
      </c>
      <c r="E8775" s="96">
        <v>1301</v>
      </c>
      <c r="F8775" s="89">
        <v>0</v>
      </c>
      <c r="G8775" s="89">
        <v>1029.7</v>
      </c>
      <c r="H8775">
        <v>0.85</v>
      </c>
      <c r="I8775" t="s">
        <v>22</v>
      </c>
      <c r="J8775">
        <v>1</v>
      </c>
      <c r="K8775">
        <v>3</v>
      </c>
      <c r="L8775">
        <v>2025</v>
      </c>
      <c r="M8775" t="s">
        <v>119</v>
      </c>
      <c r="N8775" s="89" cm="1">
        <f t="array" ref="N8775">IF(ISNUMBER(_34_KNMI_Stations[[#This Row],[Etmaal temperatuur °C]]),IF(_34_KNMI_Stations[[#This Row],[Etmaal temperatuur °C]]&lt;stookgrens[],stookgrens[]-_34_KNMI_Stations[[#This Row],[Etmaal temperatuur °C]],0),"")</f>
        <v>14.8</v>
      </c>
      <c r="O8775" s="89">
        <f>_34_KNMI_Stations[[#This Row],[graaddagen]]*_34_KNMI_Stations[[#This Row],[Gewogen factor]]</f>
        <v>14.8</v>
      </c>
      <c r="P8775" s="89" cm="1">
        <f t="array" ref="P8775">IF(ISNUMBER(_34_KNMI_Stations[[#This Row],[Etmaal temperatuur °C]]),IF(_34_KNMI_Stations[[#This Row],[Etmaal temperatuur °C]]&gt;stookgrens[],_34_KNMI_Stations[[#This Row],[Etmaal temperatuur °C]]-stookgrens[],0),"")</f>
        <v>0</v>
      </c>
    </row>
    <row r="8776" spans="1:16" x14ac:dyDescent="0.25">
      <c r="A8776">
        <v>323</v>
      </c>
      <c r="B8776" s="110">
        <v>45720</v>
      </c>
      <c r="C8776" s="89">
        <v>1.2</v>
      </c>
      <c r="D8776" s="89">
        <v>3.6</v>
      </c>
      <c r="E8776" s="96">
        <v>1297</v>
      </c>
      <c r="F8776" s="89">
        <v>0</v>
      </c>
      <c r="G8776" s="89">
        <v>1026.5</v>
      </c>
      <c r="H8776">
        <v>0.83</v>
      </c>
      <c r="I8776" t="s">
        <v>22</v>
      </c>
      <c r="J8776">
        <v>1</v>
      </c>
      <c r="K8776">
        <v>3</v>
      </c>
      <c r="L8776">
        <v>2025</v>
      </c>
      <c r="M8776" t="s">
        <v>119</v>
      </c>
      <c r="N8776" s="89" cm="1">
        <f t="array" ref="N8776">IF(ISNUMBER(_34_KNMI_Stations[[#This Row],[Etmaal temperatuur °C]]),IF(_34_KNMI_Stations[[#This Row],[Etmaal temperatuur °C]]&lt;stookgrens[],stookgrens[]-_34_KNMI_Stations[[#This Row],[Etmaal temperatuur °C]],0),"")</f>
        <v>14.4</v>
      </c>
      <c r="O8776" s="89">
        <f>_34_KNMI_Stations[[#This Row],[graaddagen]]*_34_KNMI_Stations[[#This Row],[Gewogen factor]]</f>
        <v>14.4</v>
      </c>
      <c r="P8776" s="89" cm="1">
        <f t="array" ref="P8776">IF(ISNUMBER(_34_KNMI_Stations[[#This Row],[Etmaal temperatuur °C]]),IF(_34_KNMI_Stations[[#This Row],[Etmaal temperatuur °C]]&gt;stookgrens[],_34_KNMI_Stations[[#This Row],[Etmaal temperatuur °C]]-stookgrens[],0),"")</f>
        <v>0</v>
      </c>
    </row>
    <row r="8777" spans="1:16" x14ac:dyDescent="0.25">
      <c r="A8777">
        <v>323</v>
      </c>
      <c r="B8777" s="110">
        <v>45721</v>
      </c>
      <c r="C8777" s="89">
        <v>2.2000000000000002</v>
      </c>
      <c r="D8777" s="89">
        <v>6.4</v>
      </c>
      <c r="E8777" s="96">
        <v>1366</v>
      </c>
      <c r="F8777" s="89">
        <v>0</v>
      </c>
      <c r="G8777" s="89">
        <v>1022.9</v>
      </c>
      <c r="H8777">
        <v>0.75</v>
      </c>
      <c r="I8777" t="s">
        <v>22</v>
      </c>
      <c r="J8777">
        <v>1</v>
      </c>
      <c r="K8777">
        <v>3</v>
      </c>
      <c r="L8777">
        <v>2025</v>
      </c>
      <c r="M8777" t="s">
        <v>119</v>
      </c>
      <c r="N8777" s="89" cm="1">
        <f t="array" ref="N8777">IF(ISNUMBER(_34_KNMI_Stations[[#This Row],[Etmaal temperatuur °C]]),IF(_34_KNMI_Stations[[#This Row],[Etmaal temperatuur °C]]&lt;stookgrens[],stookgrens[]-_34_KNMI_Stations[[#This Row],[Etmaal temperatuur °C]],0),"")</f>
        <v>11.6</v>
      </c>
      <c r="O8777" s="89">
        <f>_34_KNMI_Stations[[#This Row],[graaddagen]]*_34_KNMI_Stations[[#This Row],[Gewogen factor]]</f>
        <v>11.6</v>
      </c>
      <c r="P8777" s="89" cm="1">
        <f t="array" ref="P8777">IF(ISNUMBER(_34_KNMI_Stations[[#This Row],[Etmaal temperatuur °C]]),IF(_34_KNMI_Stations[[#This Row],[Etmaal temperatuur °C]]&gt;stookgrens[],_34_KNMI_Stations[[#This Row],[Etmaal temperatuur °C]]-stookgrens[],0),"")</f>
        <v>0</v>
      </c>
    </row>
    <row r="8778" spans="1:16" x14ac:dyDescent="0.25">
      <c r="A8778">
        <v>323</v>
      </c>
      <c r="B8778" s="110">
        <v>45722</v>
      </c>
      <c r="C8778" s="89">
        <v>3.3</v>
      </c>
      <c r="D8778" s="89">
        <v>9.6</v>
      </c>
      <c r="E8778" s="96">
        <v>1300</v>
      </c>
      <c r="F8778" s="89">
        <v>0</v>
      </c>
      <c r="G8778" s="89">
        <v>1016.9</v>
      </c>
      <c r="H8778">
        <v>0.63</v>
      </c>
      <c r="I8778" t="s">
        <v>22</v>
      </c>
      <c r="J8778">
        <v>1</v>
      </c>
      <c r="K8778">
        <v>3</v>
      </c>
      <c r="L8778">
        <v>2025</v>
      </c>
      <c r="M8778" t="s">
        <v>119</v>
      </c>
      <c r="N8778" s="89" cm="1">
        <f t="array" ref="N8778">IF(ISNUMBER(_34_KNMI_Stations[[#This Row],[Etmaal temperatuur °C]]),IF(_34_KNMI_Stations[[#This Row],[Etmaal temperatuur °C]]&lt;stookgrens[],stookgrens[]-_34_KNMI_Stations[[#This Row],[Etmaal temperatuur °C]],0),"")</f>
        <v>8.4</v>
      </c>
      <c r="O8778" s="89">
        <f>_34_KNMI_Stations[[#This Row],[graaddagen]]*_34_KNMI_Stations[[#This Row],[Gewogen factor]]</f>
        <v>8.4</v>
      </c>
      <c r="P8778" s="89" cm="1">
        <f t="array" ref="P8778">IF(ISNUMBER(_34_KNMI_Stations[[#This Row],[Etmaal temperatuur °C]]),IF(_34_KNMI_Stations[[#This Row],[Etmaal temperatuur °C]]&gt;stookgrens[],_34_KNMI_Stations[[#This Row],[Etmaal temperatuur °C]]-stookgrens[],0),"")</f>
        <v>0</v>
      </c>
    </row>
    <row r="8779" spans="1:16" x14ac:dyDescent="0.25">
      <c r="A8779">
        <v>323</v>
      </c>
      <c r="B8779" s="110">
        <v>45723</v>
      </c>
      <c r="C8779" s="89">
        <v>3.6</v>
      </c>
      <c r="D8779" s="89">
        <v>11.1</v>
      </c>
      <c r="E8779" s="96">
        <v>1323</v>
      </c>
      <c r="F8779" s="89">
        <v>0</v>
      </c>
      <c r="G8779" s="89">
        <v>1015.3</v>
      </c>
      <c r="H8779">
        <v>0.59</v>
      </c>
      <c r="I8779" t="s">
        <v>22</v>
      </c>
      <c r="J8779">
        <v>1</v>
      </c>
      <c r="K8779">
        <v>3</v>
      </c>
      <c r="L8779">
        <v>2025</v>
      </c>
      <c r="M8779" t="s">
        <v>119</v>
      </c>
      <c r="N8779" s="89" cm="1">
        <f t="array" ref="N8779">IF(ISNUMBER(_34_KNMI_Stations[[#This Row],[Etmaal temperatuur °C]]),IF(_34_KNMI_Stations[[#This Row],[Etmaal temperatuur °C]]&lt;stookgrens[],stookgrens[]-_34_KNMI_Stations[[#This Row],[Etmaal temperatuur °C]],0),"")</f>
        <v>6.9</v>
      </c>
      <c r="O8779" s="89">
        <f>_34_KNMI_Stations[[#This Row],[graaddagen]]*_34_KNMI_Stations[[#This Row],[Gewogen factor]]</f>
        <v>6.9</v>
      </c>
      <c r="P8779" s="89" cm="1">
        <f t="array" ref="P8779">IF(ISNUMBER(_34_KNMI_Stations[[#This Row],[Etmaal temperatuur °C]]),IF(_34_KNMI_Stations[[#This Row],[Etmaal temperatuur °C]]&gt;stookgrens[],_34_KNMI_Stations[[#This Row],[Etmaal temperatuur °C]]-stookgrens[],0),"")</f>
        <v>0</v>
      </c>
    </row>
    <row r="8780" spans="1:16" x14ac:dyDescent="0.25">
      <c r="A8780">
        <v>323</v>
      </c>
      <c r="B8780" s="110">
        <v>45724</v>
      </c>
      <c r="C8780" s="89">
        <v>3.4</v>
      </c>
      <c r="D8780" s="89">
        <v>10.8</v>
      </c>
      <c r="E8780" s="96">
        <v>1343</v>
      </c>
      <c r="F8780" s="89">
        <v>0</v>
      </c>
      <c r="G8780" s="89">
        <v>1011.1</v>
      </c>
      <c r="H8780">
        <v>0.59</v>
      </c>
      <c r="I8780" t="s">
        <v>22</v>
      </c>
      <c r="J8780">
        <v>1</v>
      </c>
      <c r="K8780">
        <v>3</v>
      </c>
      <c r="L8780">
        <v>2025</v>
      </c>
      <c r="M8780" t="s">
        <v>119</v>
      </c>
      <c r="N8780" s="89" cm="1">
        <f t="array" ref="N8780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8780" s="89">
        <f>_34_KNMI_Stations[[#This Row],[graaddagen]]*_34_KNMI_Stations[[#This Row],[Gewogen factor]]</f>
        <v>7.1999999999999993</v>
      </c>
      <c r="P8780" s="89" cm="1">
        <f t="array" ref="P8780">IF(ISNUMBER(_34_KNMI_Stations[[#This Row],[Etmaal temperatuur °C]]),IF(_34_KNMI_Stations[[#This Row],[Etmaal temperatuur °C]]&gt;stookgrens[],_34_KNMI_Stations[[#This Row],[Etmaal temperatuur °C]]-stookgrens[],0),"")</f>
        <v>0</v>
      </c>
    </row>
    <row r="8781" spans="1:16" x14ac:dyDescent="0.25">
      <c r="A8781">
        <v>323</v>
      </c>
      <c r="B8781" s="110">
        <v>45725</v>
      </c>
      <c r="C8781" s="89">
        <v>3.4</v>
      </c>
      <c r="D8781" s="89">
        <v>10.4</v>
      </c>
      <c r="E8781" s="96">
        <v>1344</v>
      </c>
      <c r="F8781" s="89">
        <v>0</v>
      </c>
      <c r="G8781" s="89">
        <v>1004.4</v>
      </c>
      <c r="H8781">
        <v>0.64</v>
      </c>
      <c r="I8781" t="s">
        <v>22</v>
      </c>
      <c r="J8781">
        <v>1</v>
      </c>
      <c r="K8781">
        <v>3</v>
      </c>
      <c r="L8781">
        <v>2025</v>
      </c>
      <c r="M8781" t="s">
        <v>119</v>
      </c>
      <c r="N8781" s="89" cm="1">
        <f t="array" ref="N8781">IF(ISNUMBER(_34_KNMI_Stations[[#This Row],[Etmaal temperatuur °C]]),IF(_34_KNMI_Stations[[#This Row],[Etmaal temperatuur °C]]&lt;stookgrens[],stookgrens[]-_34_KNMI_Stations[[#This Row],[Etmaal temperatuur °C]],0),"")</f>
        <v>7.6</v>
      </c>
      <c r="O8781" s="89">
        <f>_34_KNMI_Stations[[#This Row],[graaddagen]]*_34_KNMI_Stations[[#This Row],[Gewogen factor]]</f>
        <v>7.6</v>
      </c>
      <c r="P8781" s="89" cm="1">
        <f t="array" ref="P8781">IF(ISNUMBER(_34_KNMI_Stations[[#This Row],[Etmaal temperatuur °C]]),IF(_34_KNMI_Stations[[#This Row],[Etmaal temperatuur °C]]&gt;stookgrens[],_34_KNMI_Stations[[#This Row],[Etmaal temperatuur °C]]-stookgrens[],0),"")</f>
        <v>0</v>
      </c>
    </row>
    <row r="8782" spans="1:16" x14ac:dyDescent="0.25">
      <c r="A8782">
        <v>323</v>
      </c>
      <c r="B8782" s="110">
        <v>45726</v>
      </c>
      <c r="C8782" s="89">
        <v>2.8</v>
      </c>
      <c r="D8782" s="89">
        <v>8.9</v>
      </c>
      <c r="E8782" s="96">
        <v>1345</v>
      </c>
      <c r="F8782" s="89">
        <v>0</v>
      </c>
      <c r="G8782" s="89">
        <v>1002.4</v>
      </c>
      <c r="H8782">
        <v>0.74</v>
      </c>
      <c r="I8782" t="s">
        <v>22</v>
      </c>
      <c r="J8782">
        <v>1</v>
      </c>
      <c r="K8782">
        <v>3</v>
      </c>
      <c r="L8782">
        <v>2025</v>
      </c>
      <c r="M8782" t="s">
        <v>120</v>
      </c>
      <c r="N8782" s="89" cm="1">
        <f t="array" ref="N8782">IF(ISNUMBER(_34_KNMI_Stations[[#This Row],[Etmaal temperatuur °C]]),IF(_34_KNMI_Stations[[#This Row],[Etmaal temperatuur °C]]&lt;stookgrens[],stookgrens[]-_34_KNMI_Stations[[#This Row],[Etmaal temperatuur °C]],0),"")</f>
        <v>9.1</v>
      </c>
      <c r="O8782" s="89">
        <f>_34_KNMI_Stations[[#This Row],[graaddagen]]*_34_KNMI_Stations[[#This Row],[Gewogen factor]]</f>
        <v>9.1</v>
      </c>
      <c r="P8782" s="89" cm="1">
        <f t="array" ref="P8782">IF(ISNUMBER(_34_KNMI_Stations[[#This Row],[Etmaal temperatuur °C]]),IF(_34_KNMI_Stations[[#This Row],[Etmaal temperatuur °C]]&gt;stookgrens[],_34_KNMI_Stations[[#This Row],[Etmaal temperatuur °C]]-stookgrens[],0),"")</f>
        <v>0</v>
      </c>
    </row>
    <row r="8783" spans="1:16" x14ac:dyDescent="0.25">
      <c r="A8783">
        <v>323</v>
      </c>
      <c r="B8783" s="110">
        <v>45727</v>
      </c>
      <c r="C8783" s="89">
        <v>4.9000000000000004</v>
      </c>
      <c r="D8783" s="89">
        <v>5.8</v>
      </c>
      <c r="E8783" s="96">
        <v>863</v>
      </c>
      <c r="F8783" s="89">
        <v>0.3</v>
      </c>
      <c r="G8783" s="89">
        <v>1004.6</v>
      </c>
      <c r="H8783">
        <v>0.78</v>
      </c>
      <c r="I8783" t="s">
        <v>22</v>
      </c>
      <c r="J8783">
        <v>1</v>
      </c>
      <c r="K8783">
        <v>3</v>
      </c>
      <c r="L8783">
        <v>2025</v>
      </c>
      <c r="M8783" t="s">
        <v>120</v>
      </c>
      <c r="N8783" s="89" cm="1">
        <f t="array" ref="N8783">IF(ISNUMBER(_34_KNMI_Stations[[#This Row],[Etmaal temperatuur °C]]),IF(_34_KNMI_Stations[[#This Row],[Etmaal temperatuur °C]]&lt;stookgrens[],stookgrens[]-_34_KNMI_Stations[[#This Row],[Etmaal temperatuur °C]],0),"")</f>
        <v>12.2</v>
      </c>
      <c r="O8783" s="89">
        <f>_34_KNMI_Stations[[#This Row],[graaddagen]]*_34_KNMI_Stations[[#This Row],[Gewogen factor]]</f>
        <v>12.2</v>
      </c>
      <c r="P8783" s="89" cm="1">
        <f t="array" ref="P8783">IF(ISNUMBER(_34_KNMI_Stations[[#This Row],[Etmaal temperatuur °C]]),IF(_34_KNMI_Stations[[#This Row],[Etmaal temperatuur °C]]&gt;stookgrens[],_34_KNMI_Stations[[#This Row],[Etmaal temperatuur °C]]-stookgrens[],0),"")</f>
        <v>0</v>
      </c>
    </row>
    <row r="8784" spans="1:16" x14ac:dyDescent="0.25">
      <c r="A8784">
        <v>323</v>
      </c>
      <c r="B8784" s="110">
        <v>45728</v>
      </c>
      <c r="C8784" s="89">
        <v>3.6</v>
      </c>
      <c r="D8784" s="89">
        <v>4.2</v>
      </c>
      <c r="E8784" s="96">
        <v>1049</v>
      </c>
      <c r="F8784" s="89">
        <v>1.7</v>
      </c>
      <c r="G8784" s="89">
        <v>1001.4</v>
      </c>
      <c r="H8784">
        <v>0.83</v>
      </c>
      <c r="I8784" t="s">
        <v>22</v>
      </c>
      <c r="J8784">
        <v>1</v>
      </c>
      <c r="K8784">
        <v>3</v>
      </c>
      <c r="L8784">
        <v>2025</v>
      </c>
      <c r="M8784" t="s">
        <v>120</v>
      </c>
      <c r="N8784" s="89" cm="1">
        <f t="array" ref="N8784">IF(ISNUMBER(_34_KNMI_Stations[[#This Row],[Etmaal temperatuur °C]]),IF(_34_KNMI_Stations[[#This Row],[Etmaal temperatuur °C]]&lt;stookgrens[],stookgrens[]-_34_KNMI_Stations[[#This Row],[Etmaal temperatuur °C]],0),"")</f>
        <v>13.8</v>
      </c>
      <c r="O8784" s="89">
        <f>_34_KNMI_Stations[[#This Row],[graaddagen]]*_34_KNMI_Stations[[#This Row],[Gewogen factor]]</f>
        <v>13.8</v>
      </c>
      <c r="P8784" s="89" cm="1">
        <f t="array" ref="P8784">IF(ISNUMBER(_34_KNMI_Stations[[#This Row],[Etmaal temperatuur °C]]),IF(_34_KNMI_Stations[[#This Row],[Etmaal temperatuur °C]]&gt;stookgrens[],_34_KNMI_Stations[[#This Row],[Etmaal temperatuur °C]]-stookgrens[],0),"")</f>
        <v>0</v>
      </c>
    </row>
    <row r="8785" spans="1:16" x14ac:dyDescent="0.25">
      <c r="A8785">
        <v>323</v>
      </c>
      <c r="B8785" s="110">
        <v>45729</v>
      </c>
      <c r="C8785" s="89">
        <v>3</v>
      </c>
      <c r="D8785" s="89">
        <v>4</v>
      </c>
      <c r="E8785" s="96">
        <v>906</v>
      </c>
      <c r="F8785" s="89">
        <v>1</v>
      </c>
      <c r="G8785" s="89">
        <v>1001.5</v>
      </c>
      <c r="H8785">
        <v>0.8</v>
      </c>
      <c r="I8785" t="s">
        <v>22</v>
      </c>
      <c r="J8785">
        <v>1</v>
      </c>
      <c r="K8785">
        <v>3</v>
      </c>
      <c r="L8785">
        <v>2025</v>
      </c>
      <c r="M8785" t="s">
        <v>120</v>
      </c>
      <c r="N8785" s="89" cm="1">
        <f t="array" ref="N8785">IF(ISNUMBER(_34_KNMI_Stations[[#This Row],[Etmaal temperatuur °C]]),IF(_34_KNMI_Stations[[#This Row],[Etmaal temperatuur °C]]&lt;stookgrens[],stookgrens[]-_34_KNMI_Stations[[#This Row],[Etmaal temperatuur °C]],0),"")</f>
        <v>14</v>
      </c>
      <c r="O8785" s="89">
        <f>_34_KNMI_Stations[[#This Row],[graaddagen]]*_34_KNMI_Stations[[#This Row],[Gewogen factor]]</f>
        <v>14</v>
      </c>
      <c r="P8785" s="89" cm="1">
        <f t="array" ref="P8785">IF(ISNUMBER(_34_KNMI_Stations[[#This Row],[Etmaal temperatuur °C]]),IF(_34_KNMI_Stations[[#This Row],[Etmaal temperatuur °C]]&gt;stookgrens[],_34_KNMI_Stations[[#This Row],[Etmaal temperatuur °C]]-stookgrens[],0),"")</f>
        <v>0</v>
      </c>
    </row>
    <row r="8786" spans="1:16" x14ac:dyDescent="0.25">
      <c r="A8786">
        <v>323</v>
      </c>
      <c r="B8786" s="110">
        <v>45730</v>
      </c>
      <c r="C8786" s="89">
        <v>3.7</v>
      </c>
      <c r="D8786" s="89">
        <v>3</v>
      </c>
      <c r="E8786" s="96">
        <v>1141</v>
      </c>
      <c r="F8786" s="89">
        <v>0.4</v>
      </c>
      <c r="G8786" s="89">
        <v>1010.6</v>
      </c>
      <c r="H8786">
        <v>0.73</v>
      </c>
      <c r="I8786" t="s">
        <v>22</v>
      </c>
      <c r="J8786">
        <v>1</v>
      </c>
      <c r="K8786">
        <v>3</v>
      </c>
      <c r="L8786">
        <v>2025</v>
      </c>
      <c r="M8786" t="s">
        <v>120</v>
      </c>
      <c r="N8786" s="89" cm="1">
        <f t="array" ref="N8786">IF(ISNUMBER(_34_KNMI_Stations[[#This Row],[Etmaal temperatuur °C]]),IF(_34_KNMI_Stations[[#This Row],[Etmaal temperatuur °C]]&lt;stookgrens[],stookgrens[]-_34_KNMI_Stations[[#This Row],[Etmaal temperatuur °C]],0),"")</f>
        <v>15</v>
      </c>
      <c r="O8786" s="89">
        <f>_34_KNMI_Stations[[#This Row],[graaddagen]]*_34_KNMI_Stations[[#This Row],[Gewogen factor]]</f>
        <v>15</v>
      </c>
      <c r="P8786" s="89" cm="1">
        <f t="array" ref="P8786">IF(ISNUMBER(_34_KNMI_Stations[[#This Row],[Etmaal temperatuur °C]]),IF(_34_KNMI_Stations[[#This Row],[Etmaal temperatuur °C]]&gt;stookgrens[],_34_KNMI_Stations[[#This Row],[Etmaal temperatuur °C]]-stookgrens[],0),"")</f>
        <v>0</v>
      </c>
    </row>
    <row r="8787" spans="1:16" x14ac:dyDescent="0.25">
      <c r="A8787">
        <v>323</v>
      </c>
      <c r="B8787" s="110">
        <v>45731</v>
      </c>
      <c r="C8787" s="89">
        <v>6.5</v>
      </c>
      <c r="D8787" s="89">
        <v>4.2</v>
      </c>
      <c r="E8787" s="96">
        <v>1240</v>
      </c>
      <c r="F8787" s="89">
        <v>0</v>
      </c>
      <c r="G8787" s="89">
        <v>1019.9</v>
      </c>
      <c r="H8787">
        <v>0.67</v>
      </c>
      <c r="I8787" t="s">
        <v>22</v>
      </c>
      <c r="J8787">
        <v>1</v>
      </c>
      <c r="K8787">
        <v>3</v>
      </c>
      <c r="L8787">
        <v>2025</v>
      </c>
      <c r="M8787" t="s">
        <v>120</v>
      </c>
      <c r="N8787" s="89" cm="1">
        <f t="array" ref="N8787">IF(ISNUMBER(_34_KNMI_Stations[[#This Row],[Etmaal temperatuur °C]]),IF(_34_KNMI_Stations[[#This Row],[Etmaal temperatuur °C]]&lt;stookgrens[],stookgrens[]-_34_KNMI_Stations[[#This Row],[Etmaal temperatuur °C]],0),"")</f>
        <v>13.8</v>
      </c>
      <c r="O8787" s="89">
        <f>_34_KNMI_Stations[[#This Row],[graaddagen]]*_34_KNMI_Stations[[#This Row],[Gewogen factor]]</f>
        <v>13.8</v>
      </c>
      <c r="P8787" s="89" cm="1">
        <f t="array" ref="P8787">IF(ISNUMBER(_34_KNMI_Stations[[#This Row],[Etmaal temperatuur °C]]),IF(_34_KNMI_Stations[[#This Row],[Etmaal temperatuur °C]]&gt;stookgrens[],_34_KNMI_Stations[[#This Row],[Etmaal temperatuur °C]]-stookgrens[],0),"")</f>
        <v>0</v>
      </c>
    </row>
    <row r="8788" spans="1:16" x14ac:dyDescent="0.25">
      <c r="A8788">
        <v>323</v>
      </c>
      <c r="B8788" s="110">
        <v>45732</v>
      </c>
      <c r="C8788" s="89">
        <v>5.2</v>
      </c>
      <c r="D8788" s="89">
        <v>5.0999999999999996</v>
      </c>
      <c r="E8788" s="96">
        <v>1626</v>
      </c>
      <c r="F8788" s="89">
        <v>0</v>
      </c>
      <c r="G8788" s="89">
        <v>1023.6</v>
      </c>
      <c r="H8788">
        <v>0.74</v>
      </c>
      <c r="I8788" t="s">
        <v>22</v>
      </c>
      <c r="J8788">
        <v>1</v>
      </c>
      <c r="K8788">
        <v>3</v>
      </c>
      <c r="L8788">
        <v>2025</v>
      </c>
      <c r="M8788" t="s">
        <v>120</v>
      </c>
      <c r="N8788" s="89" cm="1">
        <f t="array" ref="N8788">IF(ISNUMBER(_34_KNMI_Stations[[#This Row],[Etmaal temperatuur °C]]),IF(_34_KNMI_Stations[[#This Row],[Etmaal temperatuur °C]]&lt;stookgrens[],stookgrens[]-_34_KNMI_Stations[[#This Row],[Etmaal temperatuur °C]],0),"")</f>
        <v>12.9</v>
      </c>
      <c r="O8788" s="89">
        <f>_34_KNMI_Stations[[#This Row],[graaddagen]]*_34_KNMI_Stations[[#This Row],[Gewogen factor]]</f>
        <v>12.9</v>
      </c>
      <c r="P8788" s="89" cm="1">
        <f t="array" ref="P8788">IF(ISNUMBER(_34_KNMI_Stations[[#This Row],[Etmaal temperatuur °C]]),IF(_34_KNMI_Stations[[#This Row],[Etmaal temperatuur °C]]&gt;stookgrens[],_34_KNMI_Stations[[#This Row],[Etmaal temperatuur °C]]-stookgrens[],0),"")</f>
        <v>0</v>
      </c>
    </row>
    <row r="8789" spans="1:16" x14ac:dyDescent="0.25">
      <c r="A8789">
        <v>323</v>
      </c>
      <c r="B8789" s="110">
        <v>45733</v>
      </c>
      <c r="C8789" s="89">
        <v>4.7</v>
      </c>
      <c r="D8789" s="89">
        <v>6.5</v>
      </c>
      <c r="E8789" s="96">
        <v>1151</v>
      </c>
      <c r="F8789" s="89">
        <v>0</v>
      </c>
      <c r="G8789" s="89">
        <v>1028</v>
      </c>
      <c r="H8789">
        <v>0.62</v>
      </c>
      <c r="I8789" t="s">
        <v>22</v>
      </c>
      <c r="J8789">
        <v>1</v>
      </c>
      <c r="K8789">
        <v>3</v>
      </c>
      <c r="L8789">
        <v>2025</v>
      </c>
      <c r="M8789" t="s">
        <v>121</v>
      </c>
      <c r="N8789" s="89" cm="1">
        <f t="array" ref="N8789">IF(ISNUMBER(_34_KNMI_Stations[[#This Row],[Etmaal temperatuur °C]]),IF(_34_KNMI_Stations[[#This Row],[Etmaal temperatuur °C]]&lt;stookgrens[],stookgrens[]-_34_KNMI_Stations[[#This Row],[Etmaal temperatuur °C]],0),"")</f>
        <v>11.5</v>
      </c>
      <c r="O8789" s="89">
        <f>_34_KNMI_Stations[[#This Row],[graaddagen]]*_34_KNMI_Stations[[#This Row],[Gewogen factor]]</f>
        <v>11.5</v>
      </c>
      <c r="P8789" s="89" cm="1">
        <f t="array" ref="P8789">IF(ISNUMBER(_34_KNMI_Stations[[#This Row],[Etmaal temperatuur °C]]),IF(_34_KNMI_Stations[[#This Row],[Etmaal temperatuur °C]]&gt;stookgrens[],_34_KNMI_Stations[[#This Row],[Etmaal temperatuur °C]]-stookgrens[],0),"")</f>
        <v>0</v>
      </c>
    </row>
    <row r="8790" spans="1:16" x14ac:dyDescent="0.25">
      <c r="A8790">
        <v>323</v>
      </c>
      <c r="B8790" s="110">
        <v>45734</v>
      </c>
      <c r="C8790" s="89">
        <v>5.0999999999999996</v>
      </c>
      <c r="D8790" s="89">
        <v>5.4</v>
      </c>
      <c r="E8790" s="96">
        <v>1739</v>
      </c>
      <c r="F8790" s="89">
        <v>0</v>
      </c>
      <c r="G8790" s="89">
        <v>1026.0999999999999</v>
      </c>
      <c r="H8790">
        <v>0.49</v>
      </c>
      <c r="I8790" t="s">
        <v>22</v>
      </c>
      <c r="J8790">
        <v>1</v>
      </c>
      <c r="K8790">
        <v>3</v>
      </c>
      <c r="L8790">
        <v>2025</v>
      </c>
      <c r="M8790" t="s">
        <v>121</v>
      </c>
      <c r="N8790" s="89" cm="1">
        <f t="array" ref="N8790">IF(ISNUMBER(_34_KNMI_Stations[[#This Row],[Etmaal temperatuur °C]]),IF(_34_KNMI_Stations[[#This Row],[Etmaal temperatuur °C]]&lt;stookgrens[],stookgrens[]-_34_KNMI_Stations[[#This Row],[Etmaal temperatuur °C]],0),"")</f>
        <v>12.6</v>
      </c>
      <c r="O8790" s="89">
        <f>_34_KNMI_Stations[[#This Row],[graaddagen]]*_34_KNMI_Stations[[#This Row],[Gewogen factor]]</f>
        <v>12.6</v>
      </c>
      <c r="P8790" s="89" cm="1">
        <f t="array" ref="P8790">IF(ISNUMBER(_34_KNMI_Stations[[#This Row],[Etmaal temperatuur °C]]),IF(_34_KNMI_Stations[[#This Row],[Etmaal temperatuur °C]]&gt;stookgrens[],_34_KNMI_Stations[[#This Row],[Etmaal temperatuur °C]]-stookgrens[],0),"")</f>
        <v>0</v>
      </c>
    </row>
    <row r="8791" spans="1:16" x14ac:dyDescent="0.25">
      <c r="A8791">
        <v>323</v>
      </c>
      <c r="B8791" s="110">
        <v>45735</v>
      </c>
      <c r="C8791" s="89">
        <v>2.7</v>
      </c>
      <c r="D8791" s="89">
        <v>8.9</v>
      </c>
      <c r="E8791" s="96">
        <v>1664</v>
      </c>
      <c r="F8791" s="89">
        <v>0</v>
      </c>
      <c r="G8791" s="89">
        <v>1022.9</v>
      </c>
      <c r="H8791">
        <v>0.55000000000000004</v>
      </c>
      <c r="I8791" t="s">
        <v>22</v>
      </c>
      <c r="J8791">
        <v>1</v>
      </c>
      <c r="K8791">
        <v>3</v>
      </c>
      <c r="L8791">
        <v>2025</v>
      </c>
      <c r="M8791" t="s">
        <v>121</v>
      </c>
      <c r="N8791" s="89" cm="1">
        <f t="array" ref="N8791">IF(ISNUMBER(_34_KNMI_Stations[[#This Row],[Etmaal temperatuur °C]]),IF(_34_KNMI_Stations[[#This Row],[Etmaal temperatuur °C]]&lt;stookgrens[],stookgrens[]-_34_KNMI_Stations[[#This Row],[Etmaal temperatuur °C]],0),"")</f>
        <v>9.1</v>
      </c>
      <c r="O8791" s="89">
        <f>_34_KNMI_Stations[[#This Row],[graaddagen]]*_34_KNMI_Stations[[#This Row],[Gewogen factor]]</f>
        <v>9.1</v>
      </c>
      <c r="P8791" s="89" cm="1">
        <f t="array" ref="P8791">IF(ISNUMBER(_34_KNMI_Stations[[#This Row],[Etmaal temperatuur °C]]),IF(_34_KNMI_Stations[[#This Row],[Etmaal temperatuur °C]]&gt;stookgrens[],_34_KNMI_Stations[[#This Row],[Etmaal temperatuur °C]]-stookgrens[],0),"")</f>
        <v>0</v>
      </c>
    </row>
    <row r="8792" spans="1:16" x14ac:dyDescent="0.25">
      <c r="A8792">
        <v>323</v>
      </c>
      <c r="B8792" s="110">
        <v>45736</v>
      </c>
      <c r="C8792" s="89">
        <v>2.2999999999999998</v>
      </c>
      <c r="D8792" s="89">
        <v>10.5</v>
      </c>
      <c r="E8792" s="96">
        <v>1581</v>
      </c>
      <c r="F8792" s="89">
        <v>0</v>
      </c>
      <c r="G8792" s="89">
        <v>1020.7</v>
      </c>
      <c r="H8792">
        <v>0.66</v>
      </c>
      <c r="I8792" t="s">
        <v>22</v>
      </c>
      <c r="J8792">
        <v>1</v>
      </c>
      <c r="K8792">
        <v>3</v>
      </c>
      <c r="L8792">
        <v>2025</v>
      </c>
      <c r="M8792" t="s">
        <v>121</v>
      </c>
      <c r="N8792" s="89" cm="1">
        <f t="array" ref="N8792">IF(ISNUMBER(_34_KNMI_Stations[[#This Row],[Etmaal temperatuur °C]]),IF(_34_KNMI_Stations[[#This Row],[Etmaal temperatuur °C]]&lt;stookgrens[],stookgrens[]-_34_KNMI_Stations[[#This Row],[Etmaal temperatuur °C]],0),"")</f>
        <v>7.5</v>
      </c>
      <c r="O8792" s="89">
        <f>_34_KNMI_Stations[[#This Row],[graaddagen]]*_34_KNMI_Stations[[#This Row],[Gewogen factor]]</f>
        <v>7.5</v>
      </c>
      <c r="P8792" s="89" cm="1">
        <f t="array" ref="P8792">IF(ISNUMBER(_34_KNMI_Stations[[#This Row],[Etmaal temperatuur °C]]),IF(_34_KNMI_Stations[[#This Row],[Etmaal temperatuur °C]]&gt;stookgrens[],_34_KNMI_Stations[[#This Row],[Etmaal temperatuur °C]]-stookgrens[],0),"")</f>
        <v>0</v>
      </c>
    </row>
    <row r="8793" spans="1:16" x14ac:dyDescent="0.25">
      <c r="A8793">
        <v>323</v>
      </c>
      <c r="B8793" s="110">
        <v>45737</v>
      </c>
      <c r="C8793" s="89">
        <v>4.7</v>
      </c>
      <c r="D8793" s="89">
        <v>14</v>
      </c>
      <c r="E8793" s="96">
        <v>1355</v>
      </c>
      <c r="F8793" s="89">
        <v>0</v>
      </c>
      <c r="G8793" s="89">
        <v>1010.6</v>
      </c>
      <c r="H8793">
        <v>0.57999999999999996</v>
      </c>
      <c r="I8793" t="s">
        <v>22</v>
      </c>
      <c r="J8793">
        <v>1</v>
      </c>
      <c r="K8793">
        <v>3</v>
      </c>
      <c r="L8793">
        <v>2025</v>
      </c>
      <c r="M8793" t="s">
        <v>121</v>
      </c>
      <c r="N8793" s="89" cm="1">
        <f t="array" ref="N8793">IF(ISNUMBER(_34_KNMI_Stations[[#This Row],[Etmaal temperatuur °C]]),IF(_34_KNMI_Stations[[#This Row],[Etmaal temperatuur °C]]&lt;stookgrens[],stookgrens[]-_34_KNMI_Stations[[#This Row],[Etmaal temperatuur °C]],0),"")</f>
        <v>4</v>
      </c>
      <c r="O8793" s="89">
        <f>_34_KNMI_Stations[[#This Row],[graaddagen]]*_34_KNMI_Stations[[#This Row],[Gewogen factor]]</f>
        <v>4</v>
      </c>
      <c r="P8793" s="89" cm="1">
        <f t="array" ref="P8793">IF(ISNUMBER(_34_KNMI_Stations[[#This Row],[Etmaal temperatuur °C]]),IF(_34_KNMI_Stations[[#This Row],[Etmaal temperatuur °C]]&gt;stookgrens[],_34_KNMI_Stations[[#This Row],[Etmaal temperatuur °C]]-stookgrens[],0),"")</f>
        <v>0</v>
      </c>
    </row>
    <row r="8794" spans="1:16" x14ac:dyDescent="0.25">
      <c r="A8794">
        <v>323</v>
      </c>
      <c r="B8794" s="110">
        <v>45738</v>
      </c>
      <c r="C8794" s="89">
        <v>2.9</v>
      </c>
      <c r="D8794" s="89">
        <v>13.2</v>
      </c>
      <c r="E8794" s="96">
        <v>587</v>
      </c>
      <c r="F8794" s="89">
        <v>0.2</v>
      </c>
      <c r="G8794" s="89">
        <v>1002.3</v>
      </c>
      <c r="H8794">
        <v>0.69</v>
      </c>
      <c r="I8794" t="s">
        <v>22</v>
      </c>
      <c r="J8794">
        <v>1</v>
      </c>
      <c r="K8794">
        <v>3</v>
      </c>
      <c r="L8794">
        <v>2025</v>
      </c>
      <c r="M8794" t="s">
        <v>121</v>
      </c>
      <c r="N8794" s="89" cm="1">
        <f t="array" ref="N8794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8794" s="89">
        <f>_34_KNMI_Stations[[#This Row],[graaddagen]]*_34_KNMI_Stations[[#This Row],[Gewogen factor]]</f>
        <v>4.8000000000000007</v>
      </c>
      <c r="P8794" s="89" cm="1">
        <f t="array" ref="P8794">IF(ISNUMBER(_34_KNMI_Stations[[#This Row],[Etmaal temperatuur °C]]),IF(_34_KNMI_Stations[[#This Row],[Etmaal temperatuur °C]]&gt;stookgrens[],_34_KNMI_Stations[[#This Row],[Etmaal temperatuur °C]]-stookgrens[],0),"")</f>
        <v>0</v>
      </c>
    </row>
    <row r="8795" spans="1:16" x14ac:dyDescent="0.25">
      <c r="A8795">
        <v>323</v>
      </c>
      <c r="B8795" s="110">
        <v>45739</v>
      </c>
      <c r="C8795" s="89">
        <v>2.9</v>
      </c>
      <c r="D8795" s="89">
        <v>11.8</v>
      </c>
      <c r="E8795" s="96">
        <v>1496</v>
      </c>
      <c r="F8795" s="89">
        <v>0</v>
      </c>
      <c r="G8795" s="89">
        <v>1004.1</v>
      </c>
      <c r="H8795">
        <v>0.75</v>
      </c>
      <c r="I8795" t="s">
        <v>22</v>
      </c>
      <c r="J8795">
        <v>1</v>
      </c>
      <c r="K8795">
        <v>3</v>
      </c>
      <c r="L8795">
        <v>2025</v>
      </c>
      <c r="M8795" t="s">
        <v>121</v>
      </c>
      <c r="N8795" s="89" cm="1">
        <f t="array" ref="N8795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8795" s="89">
        <f>_34_KNMI_Stations[[#This Row],[graaddagen]]*_34_KNMI_Stations[[#This Row],[Gewogen factor]]</f>
        <v>6.1999999999999993</v>
      </c>
      <c r="P8795" s="89" cm="1">
        <f t="array" ref="P8795">IF(ISNUMBER(_34_KNMI_Stations[[#This Row],[Etmaal temperatuur °C]]),IF(_34_KNMI_Stations[[#This Row],[Etmaal temperatuur °C]]&gt;stookgrens[],_34_KNMI_Stations[[#This Row],[Etmaal temperatuur °C]]-stookgrens[],0),"")</f>
        <v>0</v>
      </c>
    </row>
    <row r="8796" spans="1:16" x14ac:dyDescent="0.25">
      <c r="A8796">
        <v>323</v>
      </c>
      <c r="B8796" s="110">
        <v>45740</v>
      </c>
      <c r="C8796" s="89">
        <v>3.8</v>
      </c>
      <c r="D8796" s="89">
        <v>7.4</v>
      </c>
      <c r="E8796" s="96">
        <v>1201</v>
      </c>
      <c r="F8796" s="89">
        <v>0</v>
      </c>
      <c r="G8796" s="89">
        <v>1016.4</v>
      </c>
      <c r="H8796">
        <v>0.87</v>
      </c>
      <c r="I8796" t="s">
        <v>22</v>
      </c>
      <c r="J8796">
        <v>1</v>
      </c>
      <c r="K8796">
        <v>3</v>
      </c>
      <c r="L8796">
        <v>2025</v>
      </c>
      <c r="M8796" t="s">
        <v>122</v>
      </c>
      <c r="N8796" s="89" cm="1">
        <f t="array" ref="N8796">IF(ISNUMBER(_34_KNMI_Stations[[#This Row],[Etmaal temperatuur °C]]),IF(_34_KNMI_Stations[[#This Row],[Etmaal temperatuur °C]]&lt;stookgrens[],stookgrens[]-_34_KNMI_Stations[[#This Row],[Etmaal temperatuur °C]],0),"")</f>
        <v>10.6</v>
      </c>
      <c r="O8796" s="89">
        <f>_34_KNMI_Stations[[#This Row],[graaddagen]]*_34_KNMI_Stations[[#This Row],[Gewogen factor]]</f>
        <v>10.6</v>
      </c>
      <c r="P8796" s="89" cm="1">
        <f t="array" ref="P8796">IF(ISNUMBER(_34_KNMI_Stations[[#This Row],[Etmaal temperatuur °C]]),IF(_34_KNMI_Stations[[#This Row],[Etmaal temperatuur °C]]&gt;stookgrens[],_34_KNMI_Stations[[#This Row],[Etmaal temperatuur °C]]-stookgrens[],0),"")</f>
        <v>0</v>
      </c>
    </row>
    <row r="8797" spans="1:16" x14ac:dyDescent="0.25">
      <c r="A8797">
        <v>323</v>
      </c>
      <c r="B8797" s="110">
        <v>45741</v>
      </c>
      <c r="C8797" s="89">
        <v>4</v>
      </c>
      <c r="D8797" s="89">
        <v>8.3000000000000007</v>
      </c>
      <c r="E8797" s="96">
        <v>1308</v>
      </c>
      <c r="F8797" s="89">
        <v>0</v>
      </c>
      <c r="G8797" s="89">
        <v>1021.5</v>
      </c>
      <c r="H8797">
        <v>0.84</v>
      </c>
      <c r="I8797" t="s">
        <v>22</v>
      </c>
      <c r="J8797">
        <v>1</v>
      </c>
      <c r="K8797">
        <v>3</v>
      </c>
      <c r="L8797">
        <v>2025</v>
      </c>
      <c r="M8797" t="s">
        <v>122</v>
      </c>
      <c r="N8797" s="89" cm="1">
        <f t="array" ref="N8797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8797" s="89">
        <f>_34_KNMI_Stations[[#This Row],[graaddagen]]*_34_KNMI_Stations[[#This Row],[Gewogen factor]]</f>
        <v>9.6999999999999993</v>
      </c>
      <c r="P8797" s="89" cm="1">
        <f t="array" ref="P8797">IF(ISNUMBER(_34_KNMI_Stations[[#This Row],[Etmaal temperatuur °C]]),IF(_34_KNMI_Stations[[#This Row],[Etmaal temperatuur °C]]&gt;stookgrens[],_34_KNMI_Stations[[#This Row],[Etmaal temperatuur °C]]-stookgrens[],0),"")</f>
        <v>0</v>
      </c>
    </row>
    <row r="8798" spans="1:16" x14ac:dyDescent="0.25">
      <c r="A8798">
        <v>323</v>
      </c>
      <c r="B8798" s="110">
        <v>45742</v>
      </c>
      <c r="C8798" s="89">
        <v>2.5</v>
      </c>
      <c r="D8798" s="89">
        <v>7.3</v>
      </c>
      <c r="E8798" s="96">
        <v>1172</v>
      </c>
      <c r="F8798" s="89">
        <v>0</v>
      </c>
      <c r="G8798" s="89">
        <v>1024.8</v>
      </c>
      <c r="H8798">
        <v>0.85</v>
      </c>
      <c r="I8798" t="s">
        <v>22</v>
      </c>
      <c r="J8798">
        <v>1</v>
      </c>
      <c r="K8798">
        <v>3</v>
      </c>
      <c r="L8798">
        <v>2025</v>
      </c>
      <c r="M8798" t="s">
        <v>122</v>
      </c>
      <c r="N8798" s="89" cm="1">
        <f t="array" ref="N8798">IF(ISNUMBER(_34_KNMI_Stations[[#This Row],[Etmaal temperatuur °C]]),IF(_34_KNMI_Stations[[#This Row],[Etmaal temperatuur °C]]&lt;stookgrens[],stookgrens[]-_34_KNMI_Stations[[#This Row],[Etmaal temperatuur °C]],0),"")</f>
        <v>10.7</v>
      </c>
      <c r="O8798" s="89">
        <f>_34_KNMI_Stations[[#This Row],[graaddagen]]*_34_KNMI_Stations[[#This Row],[Gewogen factor]]</f>
        <v>10.7</v>
      </c>
      <c r="P8798" s="89" cm="1">
        <f t="array" ref="P8798">IF(ISNUMBER(_34_KNMI_Stations[[#This Row],[Etmaal temperatuur °C]]),IF(_34_KNMI_Stations[[#This Row],[Etmaal temperatuur °C]]&gt;stookgrens[],_34_KNMI_Stations[[#This Row],[Etmaal temperatuur °C]]-stookgrens[],0),"")</f>
        <v>0</v>
      </c>
    </row>
    <row r="8799" spans="1:16" x14ac:dyDescent="0.25">
      <c r="A8799">
        <v>323</v>
      </c>
      <c r="B8799" s="110">
        <v>45743</v>
      </c>
      <c r="C8799" s="89">
        <v>1.5</v>
      </c>
      <c r="D8799" s="89">
        <v>6.6</v>
      </c>
      <c r="E8799" s="96">
        <v>1839</v>
      </c>
      <c r="F8799" s="89">
        <v>0</v>
      </c>
      <c r="G8799" s="89">
        <v>1020.7</v>
      </c>
      <c r="H8799">
        <v>0.81</v>
      </c>
      <c r="I8799" t="s">
        <v>22</v>
      </c>
      <c r="J8799">
        <v>1</v>
      </c>
      <c r="K8799">
        <v>3</v>
      </c>
      <c r="L8799">
        <v>2025</v>
      </c>
      <c r="M8799" t="s">
        <v>122</v>
      </c>
      <c r="N8799" s="89" cm="1">
        <f t="array" ref="N8799">IF(ISNUMBER(_34_KNMI_Stations[[#This Row],[Etmaal temperatuur °C]]),IF(_34_KNMI_Stations[[#This Row],[Etmaal temperatuur °C]]&lt;stookgrens[],stookgrens[]-_34_KNMI_Stations[[#This Row],[Etmaal temperatuur °C]],0),"")</f>
        <v>11.4</v>
      </c>
      <c r="O8799" s="89">
        <f>_34_KNMI_Stations[[#This Row],[graaddagen]]*_34_KNMI_Stations[[#This Row],[Gewogen factor]]</f>
        <v>11.4</v>
      </c>
      <c r="P8799" s="89" cm="1">
        <f t="array" ref="P8799">IF(ISNUMBER(_34_KNMI_Stations[[#This Row],[Etmaal temperatuur °C]]),IF(_34_KNMI_Stations[[#This Row],[Etmaal temperatuur °C]]&gt;stookgrens[],_34_KNMI_Stations[[#This Row],[Etmaal temperatuur °C]]-stookgrens[],0),"")</f>
        <v>0</v>
      </c>
    </row>
    <row r="8800" spans="1:16" x14ac:dyDescent="0.25">
      <c r="A8800">
        <v>323</v>
      </c>
      <c r="B8800" s="110">
        <v>45744</v>
      </c>
      <c r="C8800" s="89">
        <v>4.7</v>
      </c>
      <c r="D8800" s="89">
        <v>8.1999999999999993</v>
      </c>
      <c r="E8800" s="96">
        <v>621</v>
      </c>
      <c r="F8800" s="89">
        <v>1.9</v>
      </c>
      <c r="G8800" s="89">
        <v>1013</v>
      </c>
      <c r="H8800">
        <v>0.86</v>
      </c>
      <c r="I8800" t="s">
        <v>22</v>
      </c>
      <c r="J8800">
        <v>1</v>
      </c>
      <c r="K8800">
        <v>3</v>
      </c>
      <c r="L8800">
        <v>2025</v>
      </c>
      <c r="M8800" t="s">
        <v>122</v>
      </c>
      <c r="N8800" s="89" cm="1">
        <f t="array" ref="N8800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8800" s="89">
        <f>_34_KNMI_Stations[[#This Row],[graaddagen]]*_34_KNMI_Stations[[#This Row],[Gewogen factor]]</f>
        <v>9.8000000000000007</v>
      </c>
      <c r="P8800" s="89" cm="1">
        <f t="array" ref="P8800">IF(ISNUMBER(_34_KNMI_Stations[[#This Row],[Etmaal temperatuur °C]]),IF(_34_KNMI_Stations[[#This Row],[Etmaal temperatuur °C]]&gt;stookgrens[],_34_KNMI_Stations[[#This Row],[Etmaal temperatuur °C]]-stookgrens[],0),"")</f>
        <v>0</v>
      </c>
    </row>
    <row r="8801" spans="1:16" x14ac:dyDescent="0.25">
      <c r="A8801">
        <v>323</v>
      </c>
      <c r="B8801" s="110">
        <v>45745</v>
      </c>
      <c r="C8801" s="89">
        <v>4.4000000000000004</v>
      </c>
      <c r="D8801" s="89">
        <v>7.8</v>
      </c>
      <c r="E8801" s="96">
        <v>1717</v>
      </c>
      <c r="F8801" s="89">
        <v>0</v>
      </c>
      <c r="G8801" s="89">
        <v>1020.1</v>
      </c>
      <c r="H8801">
        <v>0.75</v>
      </c>
      <c r="I8801" t="s">
        <v>22</v>
      </c>
      <c r="J8801">
        <v>1</v>
      </c>
      <c r="K8801">
        <v>3</v>
      </c>
      <c r="L8801">
        <v>2025</v>
      </c>
      <c r="M8801" t="s">
        <v>122</v>
      </c>
      <c r="N8801" s="89" cm="1">
        <f t="array" ref="N8801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8801" s="89">
        <f>_34_KNMI_Stations[[#This Row],[graaddagen]]*_34_KNMI_Stations[[#This Row],[Gewogen factor]]</f>
        <v>10.199999999999999</v>
      </c>
      <c r="P8801" s="89" cm="1">
        <f t="array" ref="P8801">IF(ISNUMBER(_34_KNMI_Stations[[#This Row],[Etmaal temperatuur °C]]),IF(_34_KNMI_Stations[[#This Row],[Etmaal temperatuur °C]]&gt;stookgrens[],_34_KNMI_Stations[[#This Row],[Etmaal temperatuur °C]]-stookgrens[],0),"")</f>
        <v>0</v>
      </c>
    </row>
    <row r="8802" spans="1:16" x14ac:dyDescent="0.25">
      <c r="A8802">
        <v>323</v>
      </c>
      <c r="B8802" s="110">
        <v>45746</v>
      </c>
      <c r="C8802" s="89">
        <v>7.8</v>
      </c>
      <c r="D8802" s="89">
        <v>10</v>
      </c>
      <c r="E8802" s="96">
        <v>1795</v>
      </c>
      <c r="F8802" s="89">
        <v>0.4</v>
      </c>
      <c r="G8802" s="89">
        <v>1019.3</v>
      </c>
      <c r="H8802">
        <v>0.74</v>
      </c>
      <c r="I8802" t="s">
        <v>22</v>
      </c>
      <c r="J8802">
        <v>1</v>
      </c>
      <c r="K8802">
        <v>3</v>
      </c>
      <c r="L8802">
        <v>2025</v>
      </c>
      <c r="M8802" t="s">
        <v>122</v>
      </c>
      <c r="N8802" s="89" cm="1">
        <f t="array" ref="N8802">IF(ISNUMBER(_34_KNMI_Stations[[#This Row],[Etmaal temperatuur °C]]),IF(_34_KNMI_Stations[[#This Row],[Etmaal temperatuur °C]]&lt;stookgrens[],stookgrens[]-_34_KNMI_Stations[[#This Row],[Etmaal temperatuur °C]],0),"")</f>
        <v>8</v>
      </c>
      <c r="O8802" s="89">
        <f>_34_KNMI_Stations[[#This Row],[graaddagen]]*_34_KNMI_Stations[[#This Row],[Gewogen factor]]</f>
        <v>8</v>
      </c>
      <c r="P8802" s="89" cm="1">
        <f t="array" ref="P8802">IF(ISNUMBER(_34_KNMI_Stations[[#This Row],[Etmaal temperatuur °C]]),IF(_34_KNMI_Stations[[#This Row],[Etmaal temperatuur °C]]&gt;stookgrens[],_34_KNMI_Stations[[#This Row],[Etmaal temperatuur °C]]-stookgrens[],0),"")</f>
        <v>0</v>
      </c>
    </row>
    <row r="8803" spans="1:16" x14ac:dyDescent="0.25">
      <c r="A8803">
        <v>323</v>
      </c>
      <c r="B8803" s="110">
        <v>45747</v>
      </c>
      <c r="C8803" s="89">
        <v>4.9000000000000004</v>
      </c>
      <c r="D8803" s="89">
        <v>8.1999999999999993</v>
      </c>
      <c r="E8803" s="96">
        <v>1948</v>
      </c>
      <c r="F8803" s="89">
        <v>0</v>
      </c>
      <c r="G8803" s="89">
        <v>1028</v>
      </c>
      <c r="H8803">
        <v>0.76</v>
      </c>
      <c r="I8803" t="s">
        <v>22</v>
      </c>
      <c r="J8803">
        <v>1</v>
      </c>
      <c r="K8803">
        <v>3</v>
      </c>
      <c r="L8803">
        <v>2025</v>
      </c>
      <c r="M8803" t="s">
        <v>123</v>
      </c>
      <c r="N8803" s="89" cm="1">
        <f t="array" ref="N8803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8803" s="89">
        <f>_34_KNMI_Stations[[#This Row],[graaddagen]]*_34_KNMI_Stations[[#This Row],[Gewogen factor]]</f>
        <v>9.8000000000000007</v>
      </c>
      <c r="P8803" s="89" cm="1">
        <f t="array" ref="P8803">IF(ISNUMBER(_34_KNMI_Stations[[#This Row],[Etmaal temperatuur °C]]),IF(_34_KNMI_Stations[[#This Row],[Etmaal temperatuur °C]]&gt;stookgrens[],_34_KNMI_Stations[[#This Row],[Etmaal temperatuur °C]]-stookgrens[],0),"")</f>
        <v>0</v>
      </c>
    </row>
    <row r="8804" spans="1:16" x14ac:dyDescent="0.25">
      <c r="A8804">
        <v>323</v>
      </c>
      <c r="B8804" s="110">
        <v>45748</v>
      </c>
      <c r="C8804" s="89">
        <v>5.4</v>
      </c>
      <c r="D8804" s="89">
        <v>9.3000000000000007</v>
      </c>
      <c r="E8804" s="96">
        <v>1989</v>
      </c>
      <c r="F8804" s="89">
        <v>0</v>
      </c>
      <c r="G8804" s="89">
        <v>1026.5999999999999</v>
      </c>
      <c r="H8804">
        <v>0.66</v>
      </c>
      <c r="I8804" t="s">
        <v>22</v>
      </c>
      <c r="J8804">
        <v>0.8</v>
      </c>
      <c r="K8804">
        <v>4</v>
      </c>
      <c r="L8804">
        <v>2025</v>
      </c>
      <c r="M8804" t="s">
        <v>123</v>
      </c>
      <c r="N8804" s="89" cm="1">
        <f t="array" ref="N8804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8804" s="89">
        <f>_34_KNMI_Stations[[#This Row],[graaddagen]]*_34_KNMI_Stations[[#This Row],[Gewogen factor]]</f>
        <v>6.96</v>
      </c>
      <c r="P8804" s="89" cm="1">
        <f t="array" ref="P8804">IF(ISNUMBER(_34_KNMI_Stations[[#This Row],[Etmaal temperatuur °C]]),IF(_34_KNMI_Stations[[#This Row],[Etmaal temperatuur °C]]&gt;stookgrens[],_34_KNMI_Stations[[#This Row],[Etmaal temperatuur °C]]-stookgrens[],0),"")</f>
        <v>0</v>
      </c>
    </row>
    <row r="8805" spans="1:16" x14ac:dyDescent="0.25">
      <c r="A8805">
        <v>323</v>
      </c>
      <c r="B8805" s="110">
        <v>45749</v>
      </c>
      <c r="C8805" s="89">
        <v>6.6</v>
      </c>
      <c r="D8805" s="89">
        <v>11.8</v>
      </c>
      <c r="E8805" s="96">
        <v>1967</v>
      </c>
      <c r="F8805" s="89">
        <v>0</v>
      </c>
      <c r="G8805" s="89">
        <v>1022</v>
      </c>
      <c r="H8805">
        <v>0.56999999999999995</v>
      </c>
      <c r="I8805" t="s">
        <v>22</v>
      </c>
      <c r="J8805">
        <v>0.8</v>
      </c>
      <c r="K8805">
        <v>4</v>
      </c>
      <c r="L8805">
        <v>2025</v>
      </c>
      <c r="M8805" t="s">
        <v>123</v>
      </c>
      <c r="N8805" s="89" cm="1">
        <f t="array" ref="N8805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8805" s="89">
        <f>_34_KNMI_Stations[[#This Row],[graaddagen]]*_34_KNMI_Stations[[#This Row],[Gewogen factor]]</f>
        <v>4.96</v>
      </c>
      <c r="P8805" s="89" cm="1">
        <f t="array" ref="P8805">IF(ISNUMBER(_34_KNMI_Stations[[#This Row],[Etmaal temperatuur °C]]),IF(_34_KNMI_Stations[[#This Row],[Etmaal temperatuur °C]]&gt;stookgrens[],_34_KNMI_Stations[[#This Row],[Etmaal temperatuur °C]]-stookgrens[],0),"")</f>
        <v>0</v>
      </c>
    </row>
    <row r="8806" spans="1:16" x14ac:dyDescent="0.25">
      <c r="A8806">
        <v>323</v>
      </c>
      <c r="B8806" s="110">
        <v>45750</v>
      </c>
      <c r="C8806" s="89">
        <v>4.5999999999999996</v>
      </c>
      <c r="D8806" s="89">
        <v>13.4</v>
      </c>
      <c r="E8806" s="96">
        <v>1954</v>
      </c>
      <c r="F8806" s="89">
        <v>0</v>
      </c>
      <c r="G8806" s="89">
        <v>1021.2</v>
      </c>
      <c r="H8806">
        <v>0.57999999999999996</v>
      </c>
      <c r="I8806" t="s">
        <v>22</v>
      </c>
      <c r="J8806">
        <v>0.8</v>
      </c>
      <c r="K8806">
        <v>4</v>
      </c>
      <c r="L8806">
        <v>2025</v>
      </c>
      <c r="M8806" t="s">
        <v>123</v>
      </c>
      <c r="N8806" s="89" cm="1">
        <f t="array" ref="N8806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8806" s="89">
        <f>_34_KNMI_Stations[[#This Row],[graaddagen]]*_34_KNMI_Stations[[#This Row],[Gewogen factor]]</f>
        <v>3.6799999999999997</v>
      </c>
      <c r="P8806" s="89" cm="1">
        <f t="array" ref="P8806">IF(ISNUMBER(_34_KNMI_Stations[[#This Row],[Etmaal temperatuur °C]]),IF(_34_KNMI_Stations[[#This Row],[Etmaal temperatuur °C]]&gt;stookgrens[],_34_KNMI_Stations[[#This Row],[Etmaal temperatuur °C]]-stookgrens[],0),"")</f>
        <v>0</v>
      </c>
    </row>
    <row r="8807" spans="1:16" x14ac:dyDescent="0.25">
      <c r="A8807">
        <v>323</v>
      </c>
      <c r="B8807" s="110">
        <v>45751</v>
      </c>
      <c r="C8807" s="89">
        <v>4.2</v>
      </c>
      <c r="D8807" s="89">
        <v>13.8</v>
      </c>
      <c r="E8807" s="96">
        <v>2020</v>
      </c>
      <c r="F8807" s="89">
        <v>0</v>
      </c>
      <c r="G8807" s="89">
        <v>1019.1</v>
      </c>
      <c r="H8807">
        <v>0.61</v>
      </c>
      <c r="I8807" t="s">
        <v>22</v>
      </c>
      <c r="J8807">
        <v>0.8</v>
      </c>
      <c r="K8807">
        <v>4</v>
      </c>
      <c r="L8807">
        <v>2025</v>
      </c>
      <c r="M8807" t="s">
        <v>123</v>
      </c>
      <c r="N8807" s="89" cm="1">
        <f t="array" ref="N8807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8807" s="89">
        <f>_34_KNMI_Stations[[#This Row],[graaddagen]]*_34_KNMI_Stations[[#This Row],[Gewogen factor]]</f>
        <v>3.3599999999999994</v>
      </c>
      <c r="P8807" s="89" cm="1">
        <f t="array" ref="P8807">IF(ISNUMBER(_34_KNMI_Stations[[#This Row],[Etmaal temperatuur °C]]),IF(_34_KNMI_Stations[[#This Row],[Etmaal temperatuur °C]]&gt;stookgrens[],_34_KNMI_Stations[[#This Row],[Etmaal temperatuur °C]]-stookgrens[],0),"")</f>
        <v>0</v>
      </c>
    </row>
    <row r="8808" spans="1:16" x14ac:dyDescent="0.25">
      <c r="A8808">
        <v>323</v>
      </c>
      <c r="B8808" s="110">
        <v>45752</v>
      </c>
      <c r="C8808" s="89">
        <v>5.9</v>
      </c>
      <c r="D8808" s="89">
        <v>11.5</v>
      </c>
      <c r="E8808" s="96">
        <v>2098</v>
      </c>
      <c r="F8808" s="89">
        <v>0</v>
      </c>
      <c r="G8808" s="89">
        <v>1019.1</v>
      </c>
      <c r="H8808">
        <v>0.6</v>
      </c>
      <c r="I8808" t="s">
        <v>22</v>
      </c>
      <c r="J8808">
        <v>0.8</v>
      </c>
      <c r="K8808">
        <v>4</v>
      </c>
      <c r="L8808">
        <v>2025</v>
      </c>
      <c r="M8808" t="s">
        <v>123</v>
      </c>
      <c r="N8808" s="89" cm="1">
        <f t="array" ref="N8808">IF(ISNUMBER(_34_KNMI_Stations[[#This Row],[Etmaal temperatuur °C]]),IF(_34_KNMI_Stations[[#This Row],[Etmaal temperatuur °C]]&lt;stookgrens[],stookgrens[]-_34_KNMI_Stations[[#This Row],[Etmaal temperatuur °C]],0),"")</f>
        <v>6.5</v>
      </c>
      <c r="O8808" s="89">
        <f>_34_KNMI_Stations[[#This Row],[graaddagen]]*_34_KNMI_Stations[[#This Row],[Gewogen factor]]</f>
        <v>5.2</v>
      </c>
      <c r="P8808" s="89" cm="1">
        <f t="array" ref="P8808">IF(ISNUMBER(_34_KNMI_Stations[[#This Row],[Etmaal temperatuur °C]]),IF(_34_KNMI_Stations[[#This Row],[Etmaal temperatuur °C]]&gt;stookgrens[],_34_KNMI_Stations[[#This Row],[Etmaal temperatuur °C]]-stookgrens[],0),"")</f>
        <v>0</v>
      </c>
    </row>
    <row r="8809" spans="1:16" x14ac:dyDescent="0.25">
      <c r="A8809">
        <v>323</v>
      </c>
      <c r="B8809" s="110">
        <v>45753</v>
      </c>
      <c r="C8809" s="89">
        <v>6.2</v>
      </c>
      <c r="D8809" s="89">
        <v>8.9</v>
      </c>
      <c r="E8809" s="96">
        <v>2161</v>
      </c>
      <c r="F8809" s="89">
        <v>0</v>
      </c>
      <c r="G8809" s="89">
        <v>1023.8</v>
      </c>
      <c r="H8809">
        <v>0.46</v>
      </c>
      <c r="I8809" t="s">
        <v>22</v>
      </c>
      <c r="J8809">
        <v>0.8</v>
      </c>
      <c r="K8809">
        <v>4</v>
      </c>
      <c r="L8809">
        <v>2025</v>
      </c>
      <c r="M8809" t="s">
        <v>123</v>
      </c>
      <c r="N8809" s="89" cm="1">
        <f t="array" ref="N8809">IF(ISNUMBER(_34_KNMI_Stations[[#This Row],[Etmaal temperatuur °C]]),IF(_34_KNMI_Stations[[#This Row],[Etmaal temperatuur °C]]&lt;stookgrens[],stookgrens[]-_34_KNMI_Stations[[#This Row],[Etmaal temperatuur °C]],0),"")</f>
        <v>9.1</v>
      </c>
      <c r="O8809" s="89">
        <f>_34_KNMI_Stations[[#This Row],[graaddagen]]*_34_KNMI_Stations[[#This Row],[Gewogen factor]]</f>
        <v>7.28</v>
      </c>
      <c r="P8809" s="89" cm="1">
        <f t="array" ref="P8809">IF(ISNUMBER(_34_KNMI_Stations[[#This Row],[Etmaal temperatuur °C]]),IF(_34_KNMI_Stations[[#This Row],[Etmaal temperatuur °C]]&gt;stookgrens[],_34_KNMI_Stations[[#This Row],[Etmaal temperatuur °C]]-stookgrens[],0),"")</f>
        <v>0</v>
      </c>
    </row>
    <row r="8810" spans="1:16" x14ac:dyDescent="0.25">
      <c r="A8810">
        <v>323</v>
      </c>
      <c r="B8810" s="110">
        <v>45754</v>
      </c>
      <c r="C8810" s="89">
        <v>4.4000000000000004</v>
      </c>
      <c r="D8810" s="89">
        <v>8.5</v>
      </c>
      <c r="E8810" s="96">
        <v>2153</v>
      </c>
      <c r="F8810" s="89">
        <v>0</v>
      </c>
      <c r="G8810" s="89">
        <v>1026.0999999999999</v>
      </c>
      <c r="H8810">
        <v>0.56000000000000005</v>
      </c>
      <c r="I8810" t="s">
        <v>22</v>
      </c>
      <c r="J8810">
        <v>0.8</v>
      </c>
      <c r="K8810">
        <v>4</v>
      </c>
      <c r="L8810">
        <v>2025</v>
      </c>
      <c r="M8810" t="s">
        <v>124</v>
      </c>
      <c r="N8810" s="89" cm="1">
        <f t="array" ref="N8810">IF(ISNUMBER(_34_KNMI_Stations[[#This Row],[Etmaal temperatuur °C]]),IF(_34_KNMI_Stations[[#This Row],[Etmaal temperatuur °C]]&lt;stookgrens[],stookgrens[]-_34_KNMI_Stations[[#This Row],[Etmaal temperatuur °C]],0),"")</f>
        <v>9.5</v>
      </c>
      <c r="O8810" s="89">
        <f>_34_KNMI_Stations[[#This Row],[graaddagen]]*_34_KNMI_Stations[[#This Row],[Gewogen factor]]</f>
        <v>7.6000000000000005</v>
      </c>
      <c r="P8810" s="89" cm="1">
        <f t="array" ref="P8810">IF(ISNUMBER(_34_KNMI_Stations[[#This Row],[Etmaal temperatuur °C]]),IF(_34_KNMI_Stations[[#This Row],[Etmaal temperatuur °C]]&gt;stookgrens[],_34_KNMI_Stations[[#This Row],[Etmaal temperatuur °C]]-stookgrens[],0),"")</f>
        <v>0</v>
      </c>
    </row>
    <row r="8811" spans="1:16" x14ac:dyDescent="0.25">
      <c r="A8811">
        <v>323</v>
      </c>
      <c r="B8811" s="110">
        <v>45755</v>
      </c>
      <c r="C8811" s="89">
        <v>4.3</v>
      </c>
      <c r="D8811" s="89">
        <v>9.4</v>
      </c>
      <c r="E8811" s="96">
        <v>2144</v>
      </c>
      <c r="F8811" s="89">
        <v>0</v>
      </c>
      <c r="G8811" s="89">
        <v>1026.7</v>
      </c>
      <c r="H8811">
        <v>0.63</v>
      </c>
      <c r="I8811" t="s">
        <v>22</v>
      </c>
      <c r="J8811">
        <v>0.8</v>
      </c>
      <c r="K8811">
        <v>4</v>
      </c>
      <c r="L8811">
        <v>2025</v>
      </c>
      <c r="M8811" t="s">
        <v>124</v>
      </c>
      <c r="N8811" s="89" cm="1">
        <f t="array" ref="N8811">IF(ISNUMBER(_34_KNMI_Stations[[#This Row],[Etmaal temperatuur °C]]),IF(_34_KNMI_Stations[[#This Row],[Etmaal temperatuur °C]]&lt;stookgrens[],stookgrens[]-_34_KNMI_Stations[[#This Row],[Etmaal temperatuur °C]],0),"")</f>
        <v>8.6</v>
      </c>
      <c r="O8811" s="89">
        <f>_34_KNMI_Stations[[#This Row],[graaddagen]]*_34_KNMI_Stations[[#This Row],[Gewogen factor]]</f>
        <v>6.88</v>
      </c>
      <c r="P8811" s="89" cm="1">
        <f t="array" ref="P8811">IF(ISNUMBER(_34_KNMI_Stations[[#This Row],[Etmaal temperatuur °C]]),IF(_34_KNMI_Stations[[#This Row],[Etmaal temperatuur °C]]&gt;stookgrens[],_34_KNMI_Stations[[#This Row],[Etmaal temperatuur °C]]-stookgrens[],0),"")</f>
        <v>0</v>
      </c>
    </row>
    <row r="8812" spans="1:16" x14ac:dyDescent="0.25">
      <c r="A8812">
        <v>323</v>
      </c>
      <c r="B8812" s="110">
        <v>45756</v>
      </c>
      <c r="C8812" s="89">
        <v>5</v>
      </c>
      <c r="D8812" s="89">
        <v>8.1999999999999993</v>
      </c>
      <c r="E8812" s="96">
        <v>2050</v>
      </c>
      <c r="F8812" s="89">
        <v>0</v>
      </c>
      <c r="G8812" s="89">
        <v>1027.5999999999999</v>
      </c>
      <c r="H8812">
        <v>0.73</v>
      </c>
      <c r="I8812" t="s">
        <v>22</v>
      </c>
      <c r="J8812">
        <v>0.8</v>
      </c>
      <c r="K8812">
        <v>4</v>
      </c>
      <c r="L8812">
        <v>2025</v>
      </c>
      <c r="M8812" t="s">
        <v>124</v>
      </c>
      <c r="N8812" s="89" cm="1">
        <f t="array" ref="N8812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8812" s="89">
        <f>_34_KNMI_Stations[[#This Row],[graaddagen]]*_34_KNMI_Stations[[#This Row],[Gewogen factor]]</f>
        <v>7.8400000000000007</v>
      </c>
      <c r="P8812" s="89" cm="1">
        <f t="array" ref="P8812">IF(ISNUMBER(_34_KNMI_Stations[[#This Row],[Etmaal temperatuur °C]]),IF(_34_KNMI_Stations[[#This Row],[Etmaal temperatuur °C]]&gt;stookgrens[],_34_KNMI_Stations[[#This Row],[Etmaal temperatuur °C]]-stookgrens[],0),"")</f>
        <v>0</v>
      </c>
    </row>
    <row r="8813" spans="1:16" x14ac:dyDescent="0.25">
      <c r="A8813">
        <v>323</v>
      </c>
      <c r="B8813" s="110">
        <v>45757</v>
      </c>
      <c r="C8813" s="89">
        <v>4.4000000000000004</v>
      </c>
      <c r="D8813" s="89">
        <v>7.6</v>
      </c>
      <c r="E8813" s="96">
        <v>1364</v>
      </c>
      <c r="F8813" s="89">
        <v>0</v>
      </c>
      <c r="G8813" s="89">
        <v>1029.0999999999999</v>
      </c>
      <c r="H8813">
        <v>0.78</v>
      </c>
      <c r="I8813" t="s">
        <v>22</v>
      </c>
      <c r="J8813">
        <v>0.8</v>
      </c>
      <c r="K8813">
        <v>4</v>
      </c>
      <c r="L8813">
        <v>2025</v>
      </c>
      <c r="M8813" t="s">
        <v>124</v>
      </c>
      <c r="N8813" s="89" cm="1">
        <f t="array" ref="N8813">IF(ISNUMBER(_34_KNMI_Stations[[#This Row],[Etmaal temperatuur °C]]),IF(_34_KNMI_Stations[[#This Row],[Etmaal temperatuur °C]]&lt;stookgrens[],stookgrens[]-_34_KNMI_Stations[[#This Row],[Etmaal temperatuur °C]],0),"")</f>
        <v>10.4</v>
      </c>
      <c r="O8813" s="89">
        <f>_34_KNMI_Stations[[#This Row],[graaddagen]]*_34_KNMI_Stations[[#This Row],[Gewogen factor]]</f>
        <v>8.32</v>
      </c>
      <c r="P8813" s="89" cm="1">
        <f t="array" ref="P8813">IF(ISNUMBER(_34_KNMI_Stations[[#This Row],[Etmaal temperatuur °C]]),IF(_34_KNMI_Stations[[#This Row],[Etmaal temperatuur °C]]&gt;stookgrens[],_34_KNMI_Stations[[#This Row],[Etmaal temperatuur °C]]-stookgrens[],0),"")</f>
        <v>0</v>
      </c>
    </row>
    <row r="8814" spans="1:16" x14ac:dyDescent="0.25">
      <c r="A8814">
        <v>323</v>
      </c>
      <c r="B8814" s="110">
        <v>45758</v>
      </c>
      <c r="C8814" s="89">
        <v>2.8</v>
      </c>
      <c r="D8814" s="89">
        <v>8.9</v>
      </c>
      <c r="E8814" s="96">
        <v>2159</v>
      </c>
      <c r="F8814" s="89">
        <v>0</v>
      </c>
      <c r="G8814" s="89">
        <v>1021.8</v>
      </c>
      <c r="H8814">
        <v>0.78</v>
      </c>
      <c r="I8814" t="s">
        <v>22</v>
      </c>
      <c r="J8814">
        <v>0.8</v>
      </c>
      <c r="K8814">
        <v>4</v>
      </c>
      <c r="L8814">
        <v>2025</v>
      </c>
      <c r="M8814" t="s">
        <v>124</v>
      </c>
      <c r="N8814" s="89" cm="1">
        <f t="array" ref="N8814">IF(ISNUMBER(_34_KNMI_Stations[[#This Row],[Etmaal temperatuur °C]]),IF(_34_KNMI_Stations[[#This Row],[Etmaal temperatuur °C]]&lt;stookgrens[],stookgrens[]-_34_KNMI_Stations[[#This Row],[Etmaal temperatuur °C]],0),"")</f>
        <v>9.1</v>
      </c>
      <c r="O8814" s="89">
        <f>_34_KNMI_Stations[[#This Row],[graaddagen]]*_34_KNMI_Stations[[#This Row],[Gewogen factor]]</f>
        <v>7.28</v>
      </c>
      <c r="P8814" s="89" cm="1">
        <f t="array" ref="P8814">IF(ISNUMBER(_34_KNMI_Stations[[#This Row],[Etmaal temperatuur °C]]),IF(_34_KNMI_Stations[[#This Row],[Etmaal temperatuur °C]]&gt;stookgrens[],_34_KNMI_Stations[[#This Row],[Etmaal temperatuur °C]]-stookgrens[],0),"")</f>
        <v>0</v>
      </c>
    </row>
    <row r="8815" spans="1:16" x14ac:dyDescent="0.25">
      <c r="A8815">
        <v>323</v>
      </c>
      <c r="B8815" s="110">
        <v>45759</v>
      </c>
      <c r="C8815" s="89">
        <v>4.5</v>
      </c>
      <c r="D8815" s="89">
        <v>15.9</v>
      </c>
      <c r="E8815" s="96">
        <v>2216</v>
      </c>
      <c r="F8815" s="89">
        <v>0</v>
      </c>
      <c r="G8815" s="89">
        <v>1007.8</v>
      </c>
      <c r="H8815">
        <v>0.55000000000000004</v>
      </c>
      <c r="I8815" t="s">
        <v>22</v>
      </c>
      <c r="J8815">
        <v>0.8</v>
      </c>
      <c r="K8815">
        <v>4</v>
      </c>
      <c r="L8815">
        <v>2025</v>
      </c>
      <c r="M8815" t="s">
        <v>124</v>
      </c>
      <c r="N8815" s="89" cm="1">
        <f t="array" ref="N8815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8815" s="89">
        <f>_34_KNMI_Stations[[#This Row],[graaddagen]]*_34_KNMI_Stations[[#This Row],[Gewogen factor]]</f>
        <v>1.6799999999999997</v>
      </c>
      <c r="P8815" s="89" cm="1">
        <f t="array" ref="P8815">IF(ISNUMBER(_34_KNMI_Stations[[#This Row],[Etmaal temperatuur °C]]),IF(_34_KNMI_Stations[[#This Row],[Etmaal temperatuur °C]]&gt;stookgrens[],_34_KNMI_Stations[[#This Row],[Etmaal temperatuur °C]]-stookgrens[],0),"")</f>
        <v>0</v>
      </c>
    </row>
    <row r="8816" spans="1:16" x14ac:dyDescent="0.25">
      <c r="A8816">
        <v>323</v>
      </c>
      <c r="B8816" s="110">
        <v>45760</v>
      </c>
      <c r="C8816" s="89">
        <v>5.0999999999999996</v>
      </c>
      <c r="D8816" s="89">
        <v>13.2</v>
      </c>
      <c r="E8816" s="96">
        <v>1539</v>
      </c>
      <c r="F8816" s="89">
        <v>1.6</v>
      </c>
      <c r="G8816" s="89">
        <v>1004.4</v>
      </c>
      <c r="H8816">
        <v>0.75</v>
      </c>
      <c r="I8816" t="s">
        <v>22</v>
      </c>
      <c r="J8816">
        <v>0.8</v>
      </c>
      <c r="K8816">
        <v>4</v>
      </c>
      <c r="L8816">
        <v>2025</v>
      </c>
      <c r="M8816" t="s">
        <v>124</v>
      </c>
      <c r="N8816" s="89" cm="1">
        <f t="array" ref="N8816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8816" s="89">
        <f>_34_KNMI_Stations[[#This Row],[graaddagen]]*_34_KNMI_Stations[[#This Row],[Gewogen factor]]</f>
        <v>3.8400000000000007</v>
      </c>
      <c r="P8816" s="89" cm="1">
        <f t="array" ref="P8816">IF(ISNUMBER(_34_KNMI_Stations[[#This Row],[Etmaal temperatuur °C]]),IF(_34_KNMI_Stations[[#This Row],[Etmaal temperatuur °C]]&gt;stookgrens[],_34_KNMI_Stations[[#This Row],[Etmaal temperatuur °C]]-stookgrens[],0),"")</f>
        <v>0</v>
      </c>
    </row>
    <row r="8817" spans="1:16" x14ac:dyDescent="0.25">
      <c r="A8817">
        <v>323</v>
      </c>
      <c r="B8817" s="110">
        <v>45761</v>
      </c>
      <c r="C8817" s="89">
        <v>3.3</v>
      </c>
      <c r="D8817" s="89">
        <v>12.2</v>
      </c>
      <c r="E8817" s="96">
        <v>2020</v>
      </c>
      <c r="F8817" s="89">
        <v>0.2</v>
      </c>
      <c r="G8817" s="89">
        <v>1006.5</v>
      </c>
      <c r="H8817">
        <v>0.68</v>
      </c>
      <c r="I8817" t="s">
        <v>22</v>
      </c>
      <c r="J8817">
        <v>0.8</v>
      </c>
      <c r="K8817">
        <v>4</v>
      </c>
      <c r="L8817">
        <v>2025</v>
      </c>
      <c r="M8817" t="s">
        <v>125</v>
      </c>
      <c r="N8817" s="89" cm="1">
        <f t="array" ref="N8817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8817" s="89">
        <f>_34_KNMI_Stations[[#This Row],[graaddagen]]*_34_KNMI_Stations[[#This Row],[Gewogen factor]]</f>
        <v>4.6400000000000006</v>
      </c>
      <c r="P8817" s="89" cm="1">
        <f t="array" ref="P8817">IF(ISNUMBER(_34_KNMI_Stations[[#This Row],[Etmaal temperatuur °C]]),IF(_34_KNMI_Stations[[#This Row],[Etmaal temperatuur °C]]&gt;stookgrens[],_34_KNMI_Stations[[#This Row],[Etmaal temperatuur °C]]-stookgrens[],0),"")</f>
        <v>0</v>
      </c>
    </row>
    <row r="8818" spans="1:16" x14ac:dyDescent="0.25">
      <c r="A8818">
        <v>323</v>
      </c>
      <c r="B8818" s="110">
        <v>45762</v>
      </c>
      <c r="C8818" s="89">
        <v>3.8</v>
      </c>
      <c r="D8818" s="89">
        <v>14.3</v>
      </c>
      <c r="E8818" s="96">
        <v>1365</v>
      </c>
      <c r="F8818" s="89">
        <v>-0.1</v>
      </c>
      <c r="G8818" s="89">
        <v>998.1</v>
      </c>
      <c r="H8818">
        <v>0.72</v>
      </c>
      <c r="I8818" t="s">
        <v>22</v>
      </c>
      <c r="J8818">
        <v>0.8</v>
      </c>
      <c r="K8818">
        <v>4</v>
      </c>
      <c r="L8818">
        <v>2025</v>
      </c>
      <c r="M8818" t="s">
        <v>125</v>
      </c>
      <c r="N8818" s="89" cm="1">
        <f t="array" ref="N8818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8818" s="89">
        <f>_34_KNMI_Stations[[#This Row],[graaddagen]]*_34_KNMI_Stations[[#This Row],[Gewogen factor]]</f>
        <v>2.9599999999999995</v>
      </c>
      <c r="P8818" s="89" cm="1">
        <f t="array" ref="P8818">IF(ISNUMBER(_34_KNMI_Stations[[#This Row],[Etmaal temperatuur °C]]),IF(_34_KNMI_Stations[[#This Row],[Etmaal temperatuur °C]]&gt;stookgrens[],_34_KNMI_Stations[[#This Row],[Etmaal temperatuur °C]]-stookgrens[],0),"")</f>
        <v>0</v>
      </c>
    </row>
    <row r="8819" spans="1:16" x14ac:dyDescent="0.25">
      <c r="A8819">
        <v>323</v>
      </c>
      <c r="B8819" s="110">
        <v>45763</v>
      </c>
      <c r="C8819" s="89">
        <v>3.1</v>
      </c>
      <c r="D8819" s="89">
        <v>10.4</v>
      </c>
      <c r="E8819" s="96">
        <v>989</v>
      </c>
      <c r="F8819" s="89">
        <v>0</v>
      </c>
      <c r="G8819" s="89">
        <v>1008.6</v>
      </c>
      <c r="H8819">
        <v>0.67</v>
      </c>
      <c r="I8819" t="s">
        <v>22</v>
      </c>
      <c r="J8819">
        <v>0.8</v>
      </c>
      <c r="K8819">
        <v>4</v>
      </c>
      <c r="L8819">
        <v>2025</v>
      </c>
      <c r="M8819" t="s">
        <v>125</v>
      </c>
      <c r="N8819" s="89" cm="1">
        <f t="array" ref="N8819">IF(ISNUMBER(_34_KNMI_Stations[[#This Row],[Etmaal temperatuur °C]]),IF(_34_KNMI_Stations[[#This Row],[Etmaal temperatuur °C]]&lt;stookgrens[],stookgrens[]-_34_KNMI_Stations[[#This Row],[Etmaal temperatuur °C]],0),"")</f>
        <v>7.6</v>
      </c>
      <c r="O8819" s="89">
        <f>_34_KNMI_Stations[[#This Row],[graaddagen]]*_34_KNMI_Stations[[#This Row],[Gewogen factor]]</f>
        <v>6.08</v>
      </c>
      <c r="P8819" s="89" cm="1">
        <f t="array" ref="P8819">IF(ISNUMBER(_34_KNMI_Stations[[#This Row],[Etmaal temperatuur °C]]),IF(_34_KNMI_Stations[[#This Row],[Etmaal temperatuur °C]]&gt;stookgrens[],_34_KNMI_Stations[[#This Row],[Etmaal temperatuur °C]]-stookgrens[],0),"")</f>
        <v>0</v>
      </c>
    </row>
    <row r="8820" spans="1:16" x14ac:dyDescent="0.25">
      <c r="A8820">
        <v>323</v>
      </c>
      <c r="B8820" s="110">
        <v>45764</v>
      </c>
      <c r="C8820" s="89">
        <v>2.1</v>
      </c>
      <c r="D8820" s="89">
        <v>10</v>
      </c>
      <c r="E8820" s="96">
        <v>1188</v>
      </c>
      <c r="F8820" s="89">
        <v>0</v>
      </c>
      <c r="G8820" s="89">
        <v>1013.4</v>
      </c>
      <c r="H8820">
        <v>0.74</v>
      </c>
      <c r="I8820" t="s">
        <v>22</v>
      </c>
      <c r="J8820">
        <v>0.8</v>
      </c>
      <c r="K8820">
        <v>4</v>
      </c>
      <c r="L8820">
        <v>2025</v>
      </c>
      <c r="M8820" t="s">
        <v>125</v>
      </c>
      <c r="N8820" s="89" cm="1">
        <f t="array" ref="N8820">IF(ISNUMBER(_34_KNMI_Stations[[#This Row],[Etmaal temperatuur °C]]),IF(_34_KNMI_Stations[[#This Row],[Etmaal temperatuur °C]]&lt;stookgrens[],stookgrens[]-_34_KNMI_Stations[[#This Row],[Etmaal temperatuur °C]],0),"")</f>
        <v>8</v>
      </c>
      <c r="O8820" s="89">
        <f>_34_KNMI_Stations[[#This Row],[graaddagen]]*_34_KNMI_Stations[[#This Row],[Gewogen factor]]</f>
        <v>6.4</v>
      </c>
      <c r="P8820" s="89" cm="1">
        <f t="array" ref="P8820">IF(ISNUMBER(_34_KNMI_Stations[[#This Row],[Etmaal temperatuur °C]]),IF(_34_KNMI_Stations[[#This Row],[Etmaal temperatuur °C]]&gt;stookgrens[],_34_KNMI_Stations[[#This Row],[Etmaal temperatuur °C]]-stookgrens[],0),"")</f>
        <v>0</v>
      </c>
    </row>
    <row r="8821" spans="1:16" x14ac:dyDescent="0.25">
      <c r="A8821">
        <v>323</v>
      </c>
      <c r="B8821" s="110">
        <v>45765</v>
      </c>
      <c r="C8821" s="89">
        <v>2.2999999999999998</v>
      </c>
      <c r="D8821" s="89">
        <v>10.8</v>
      </c>
      <c r="E8821" s="96">
        <v>2176</v>
      </c>
      <c r="F8821" s="89">
        <v>0</v>
      </c>
      <c r="G8821" s="89">
        <v>1013.7</v>
      </c>
      <c r="H8821">
        <v>0.63</v>
      </c>
      <c r="I8821" t="s">
        <v>22</v>
      </c>
      <c r="J8821">
        <v>0.8</v>
      </c>
      <c r="K8821">
        <v>4</v>
      </c>
      <c r="L8821">
        <v>2025</v>
      </c>
      <c r="M8821" t="s">
        <v>125</v>
      </c>
      <c r="N8821" s="89" cm="1">
        <f t="array" ref="N8821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8821" s="89">
        <f>_34_KNMI_Stations[[#This Row],[graaddagen]]*_34_KNMI_Stations[[#This Row],[Gewogen factor]]</f>
        <v>5.76</v>
      </c>
      <c r="P8821" s="89" cm="1">
        <f t="array" ref="P8821">IF(ISNUMBER(_34_KNMI_Stations[[#This Row],[Etmaal temperatuur °C]]),IF(_34_KNMI_Stations[[#This Row],[Etmaal temperatuur °C]]&gt;stookgrens[],_34_KNMI_Stations[[#This Row],[Etmaal temperatuur °C]]-stookgrens[],0),"")</f>
        <v>0</v>
      </c>
    </row>
    <row r="8822" spans="1:16" x14ac:dyDescent="0.25">
      <c r="A8822">
        <v>323</v>
      </c>
      <c r="B8822" s="110">
        <v>45766</v>
      </c>
      <c r="C8822" s="89">
        <v>4.8</v>
      </c>
      <c r="D8822" s="89">
        <v>11.3</v>
      </c>
      <c r="E8822" s="96">
        <v>2095</v>
      </c>
      <c r="F8822" s="89">
        <v>0</v>
      </c>
      <c r="G8822" s="89">
        <v>1009</v>
      </c>
      <c r="H8822">
        <v>0.67</v>
      </c>
      <c r="I8822" t="s">
        <v>22</v>
      </c>
      <c r="J8822">
        <v>0.8</v>
      </c>
      <c r="K8822">
        <v>4</v>
      </c>
      <c r="L8822">
        <v>2025</v>
      </c>
      <c r="M8822" t="s">
        <v>125</v>
      </c>
      <c r="N8822" s="89" cm="1">
        <f t="array" ref="N8822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8822" s="89">
        <f>_34_KNMI_Stations[[#This Row],[graaddagen]]*_34_KNMI_Stations[[#This Row],[Gewogen factor]]</f>
        <v>5.3599999999999994</v>
      </c>
      <c r="P8822" s="89" cm="1">
        <f t="array" ref="P8822">IF(ISNUMBER(_34_KNMI_Stations[[#This Row],[Etmaal temperatuur °C]]),IF(_34_KNMI_Stations[[#This Row],[Etmaal temperatuur °C]]&gt;stookgrens[],_34_KNMI_Stations[[#This Row],[Etmaal temperatuur °C]]-stookgrens[],0),"")</f>
        <v>0</v>
      </c>
    </row>
    <row r="8823" spans="1:16" x14ac:dyDescent="0.25">
      <c r="A8823">
        <v>323</v>
      </c>
      <c r="B8823" s="110">
        <v>45767</v>
      </c>
      <c r="C8823" s="89">
        <v>3.4</v>
      </c>
      <c r="D8823" s="89">
        <v>10.7</v>
      </c>
      <c r="E8823" s="96">
        <v>1490</v>
      </c>
      <c r="F8823" s="89">
        <v>6.1</v>
      </c>
      <c r="G8823" s="89">
        <v>1007.2</v>
      </c>
      <c r="H8823">
        <v>0.79</v>
      </c>
      <c r="I8823" t="s">
        <v>22</v>
      </c>
      <c r="J8823">
        <v>0.8</v>
      </c>
      <c r="K8823">
        <v>4</v>
      </c>
      <c r="L8823">
        <v>2025</v>
      </c>
      <c r="M8823" t="s">
        <v>125</v>
      </c>
      <c r="N8823" s="89" cm="1">
        <f t="array" ref="N8823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8823" s="89">
        <f>_34_KNMI_Stations[[#This Row],[graaddagen]]*_34_KNMI_Stations[[#This Row],[Gewogen factor]]</f>
        <v>5.8400000000000007</v>
      </c>
      <c r="P8823" s="89" cm="1">
        <f t="array" ref="P8823">IF(ISNUMBER(_34_KNMI_Stations[[#This Row],[Etmaal temperatuur °C]]),IF(_34_KNMI_Stations[[#This Row],[Etmaal temperatuur °C]]&gt;stookgrens[],_34_KNMI_Stations[[#This Row],[Etmaal temperatuur °C]]-stookgrens[],0),"")</f>
        <v>0</v>
      </c>
    </row>
    <row r="8824" spans="1:16" x14ac:dyDescent="0.25">
      <c r="A8824">
        <v>323</v>
      </c>
      <c r="B8824" s="110">
        <v>45768</v>
      </c>
      <c r="C8824" s="89">
        <v>2.2999999999999998</v>
      </c>
      <c r="D8824" s="89">
        <v>12.1</v>
      </c>
      <c r="E8824" s="96">
        <v>1460</v>
      </c>
      <c r="F8824" s="89">
        <v>1.1000000000000001</v>
      </c>
      <c r="G8824" s="89">
        <v>1010.3</v>
      </c>
      <c r="H8824">
        <v>0.84</v>
      </c>
      <c r="I8824" t="s">
        <v>22</v>
      </c>
      <c r="J8824">
        <v>0.8</v>
      </c>
      <c r="K8824">
        <v>4</v>
      </c>
      <c r="L8824">
        <v>2025</v>
      </c>
      <c r="M8824" t="s">
        <v>126</v>
      </c>
      <c r="N8824" s="89" cm="1">
        <f t="array" ref="N8824">IF(ISNUMBER(_34_KNMI_Stations[[#This Row],[Etmaal temperatuur °C]]),IF(_34_KNMI_Stations[[#This Row],[Etmaal temperatuur °C]]&lt;stookgrens[],stookgrens[]-_34_KNMI_Stations[[#This Row],[Etmaal temperatuur °C]],0),"")</f>
        <v>5.9</v>
      </c>
      <c r="O8824" s="89">
        <f>_34_KNMI_Stations[[#This Row],[graaddagen]]*_34_KNMI_Stations[[#This Row],[Gewogen factor]]</f>
        <v>4.7200000000000006</v>
      </c>
      <c r="P8824" s="89" cm="1">
        <f t="array" ref="P8824">IF(ISNUMBER(_34_KNMI_Stations[[#This Row],[Etmaal temperatuur °C]]),IF(_34_KNMI_Stations[[#This Row],[Etmaal temperatuur °C]]&gt;stookgrens[],_34_KNMI_Stations[[#This Row],[Etmaal temperatuur °C]]-stookgrens[],0),"")</f>
        <v>0</v>
      </c>
    </row>
    <row r="8825" spans="1:16" x14ac:dyDescent="0.25">
      <c r="A8825">
        <v>323</v>
      </c>
      <c r="B8825" s="110">
        <v>45769</v>
      </c>
      <c r="C8825" s="89">
        <v>3</v>
      </c>
      <c r="D8825" s="89">
        <v>11.4</v>
      </c>
      <c r="E8825" s="96">
        <v>1736</v>
      </c>
      <c r="F8825" s="89">
        <v>0</v>
      </c>
      <c r="G8825" s="89">
        <v>1017.1</v>
      </c>
      <c r="H8825">
        <v>0.79</v>
      </c>
      <c r="I8825" t="s">
        <v>22</v>
      </c>
      <c r="J8825">
        <v>0.8</v>
      </c>
      <c r="K8825">
        <v>4</v>
      </c>
      <c r="L8825">
        <v>2025</v>
      </c>
      <c r="M8825" t="s">
        <v>126</v>
      </c>
      <c r="N8825" s="89" cm="1">
        <f t="array" ref="N8825">IF(ISNUMBER(_34_KNMI_Stations[[#This Row],[Etmaal temperatuur °C]]),IF(_34_KNMI_Stations[[#This Row],[Etmaal temperatuur °C]]&lt;stookgrens[],stookgrens[]-_34_KNMI_Stations[[#This Row],[Etmaal temperatuur °C]],0),"")</f>
        <v>6.6</v>
      </c>
      <c r="O8825" s="89">
        <f>_34_KNMI_Stations[[#This Row],[graaddagen]]*_34_KNMI_Stations[[#This Row],[Gewogen factor]]</f>
        <v>5.28</v>
      </c>
      <c r="P8825" s="89" cm="1">
        <f t="array" ref="P8825">IF(ISNUMBER(_34_KNMI_Stations[[#This Row],[Etmaal temperatuur °C]]),IF(_34_KNMI_Stations[[#This Row],[Etmaal temperatuur °C]]&gt;stookgrens[],_34_KNMI_Stations[[#This Row],[Etmaal temperatuur °C]]-stookgrens[],0),"")</f>
        <v>0</v>
      </c>
    </row>
    <row r="8826" spans="1:16" x14ac:dyDescent="0.25">
      <c r="A8826">
        <v>323</v>
      </c>
      <c r="B8826" s="110">
        <v>45770</v>
      </c>
      <c r="C8826" s="89">
        <v>2.4</v>
      </c>
      <c r="D8826" s="89">
        <v>10.6</v>
      </c>
      <c r="E8826" s="96">
        <v>897</v>
      </c>
      <c r="F8826" s="89">
        <v>17.600000000000001</v>
      </c>
      <c r="G8826" s="89">
        <v>1014.6</v>
      </c>
      <c r="H8826">
        <v>0.84</v>
      </c>
      <c r="I8826" t="s">
        <v>22</v>
      </c>
      <c r="J8826">
        <v>0.8</v>
      </c>
      <c r="K8826">
        <v>4</v>
      </c>
      <c r="L8826">
        <v>2025</v>
      </c>
      <c r="M8826" t="s">
        <v>126</v>
      </c>
      <c r="N8826" s="89" cm="1">
        <f t="array" ref="N8826">IF(ISNUMBER(_34_KNMI_Stations[[#This Row],[Etmaal temperatuur °C]]),IF(_34_KNMI_Stations[[#This Row],[Etmaal temperatuur °C]]&lt;stookgrens[],stookgrens[]-_34_KNMI_Stations[[#This Row],[Etmaal temperatuur °C]],0),"")</f>
        <v>7.4</v>
      </c>
      <c r="O8826" s="89">
        <f>_34_KNMI_Stations[[#This Row],[graaddagen]]*_34_KNMI_Stations[[#This Row],[Gewogen factor]]</f>
        <v>5.9200000000000008</v>
      </c>
      <c r="P8826" s="89" cm="1">
        <f t="array" ref="P8826">IF(ISNUMBER(_34_KNMI_Stations[[#This Row],[Etmaal temperatuur °C]]),IF(_34_KNMI_Stations[[#This Row],[Etmaal temperatuur °C]]&gt;stookgrens[],_34_KNMI_Stations[[#This Row],[Etmaal temperatuur °C]]-stookgrens[],0),"")</f>
        <v>0</v>
      </c>
    </row>
    <row r="8827" spans="1:16" x14ac:dyDescent="0.25">
      <c r="A8827">
        <v>323</v>
      </c>
      <c r="B8827" s="110">
        <v>45771</v>
      </c>
      <c r="C8827" s="89">
        <v>5.5</v>
      </c>
      <c r="D8827" s="89">
        <v>11.3</v>
      </c>
      <c r="E8827" s="96">
        <v>929</v>
      </c>
      <c r="F8827" s="89">
        <v>1.8</v>
      </c>
      <c r="G8827" s="89">
        <v>1018.8</v>
      </c>
      <c r="H8827">
        <v>0.87</v>
      </c>
      <c r="I8827" t="s">
        <v>22</v>
      </c>
      <c r="J8827">
        <v>0.8</v>
      </c>
      <c r="K8827">
        <v>4</v>
      </c>
      <c r="L8827">
        <v>2025</v>
      </c>
      <c r="M8827" t="s">
        <v>126</v>
      </c>
      <c r="N8827" s="89" cm="1">
        <f t="array" ref="N8827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8827" s="89">
        <f>_34_KNMI_Stations[[#This Row],[graaddagen]]*_34_KNMI_Stations[[#This Row],[Gewogen factor]]</f>
        <v>5.3599999999999994</v>
      </c>
      <c r="P8827" s="89" cm="1">
        <f t="array" ref="P8827">IF(ISNUMBER(_34_KNMI_Stations[[#This Row],[Etmaal temperatuur °C]]),IF(_34_KNMI_Stations[[#This Row],[Etmaal temperatuur °C]]&gt;stookgrens[],_34_KNMI_Stations[[#This Row],[Etmaal temperatuur °C]]-stookgrens[],0),"")</f>
        <v>0</v>
      </c>
    </row>
    <row r="8828" spans="1:16" x14ac:dyDescent="0.25">
      <c r="A8828">
        <v>323</v>
      </c>
      <c r="B8828" s="110">
        <v>45772</v>
      </c>
      <c r="C8828" s="89">
        <v>3.6</v>
      </c>
      <c r="D8828" s="89">
        <v>11.5</v>
      </c>
      <c r="E8828" s="96">
        <v>2371</v>
      </c>
      <c r="F8828" s="89">
        <v>0</v>
      </c>
      <c r="G8828" s="89">
        <v>1022.4</v>
      </c>
      <c r="H8828">
        <v>0.78</v>
      </c>
      <c r="I8828" t="s">
        <v>22</v>
      </c>
      <c r="J8828">
        <v>0.8</v>
      </c>
      <c r="K8828">
        <v>4</v>
      </c>
      <c r="L8828">
        <v>2025</v>
      </c>
      <c r="M8828" t="s">
        <v>126</v>
      </c>
      <c r="N8828" s="89" cm="1">
        <f t="array" ref="N8828">IF(ISNUMBER(_34_KNMI_Stations[[#This Row],[Etmaal temperatuur °C]]),IF(_34_KNMI_Stations[[#This Row],[Etmaal temperatuur °C]]&lt;stookgrens[],stookgrens[]-_34_KNMI_Stations[[#This Row],[Etmaal temperatuur °C]],0),"")</f>
        <v>6.5</v>
      </c>
      <c r="O8828" s="89">
        <f>_34_KNMI_Stations[[#This Row],[graaddagen]]*_34_KNMI_Stations[[#This Row],[Gewogen factor]]</f>
        <v>5.2</v>
      </c>
      <c r="P8828" s="89" cm="1">
        <f t="array" ref="P8828">IF(ISNUMBER(_34_KNMI_Stations[[#This Row],[Etmaal temperatuur °C]]),IF(_34_KNMI_Stations[[#This Row],[Etmaal temperatuur °C]]&gt;stookgrens[],_34_KNMI_Stations[[#This Row],[Etmaal temperatuur °C]]-stookgrens[],0),"")</f>
        <v>0</v>
      </c>
    </row>
    <row r="8829" spans="1:16" x14ac:dyDescent="0.25">
      <c r="A8829">
        <v>323</v>
      </c>
      <c r="B8829" s="110">
        <v>45773</v>
      </c>
      <c r="C8829" s="89">
        <v>3.6</v>
      </c>
      <c r="D8829" s="89">
        <v>12.3</v>
      </c>
      <c r="E8829" s="96">
        <v>2500</v>
      </c>
      <c r="F8829" s="89">
        <v>0</v>
      </c>
      <c r="G8829" s="89">
        <v>1022.4</v>
      </c>
      <c r="H8829">
        <v>0.77</v>
      </c>
      <c r="I8829" t="s">
        <v>22</v>
      </c>
      <c r="J8829">
        <v>0.8</v>
      </c>
      <c r="K8829">
        <v>4</v>
      </c>
      <c r="L8829">
        <v>2025</v>
      </c>
      <c r="M8829" t="s">
        <v>126</v>
      </c>
      <c r="N8829" s="89" cm="1">
        <f t="array" ref="N8829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8829" s="89">
        <f>_34_KNMI_Stations[[#This Row],[graaddagen]]*_34_KNMI_Stations[[#This Row],[Gewogen factor]]</f>
        <v>4.5599999999999996</v>
      </c>
      <c r="P8829" s="89" cm="1">
        <f t="array" ref="P8829">IF(ISNUMBER(_34_KNMI_Stations[[#This Row],[Etmaal temperatuur °C]]),IF(_34_KNMI_Stations[[#This Row],[Etmaal temperatuur °C]]&gt;stookgrens[],_34_KNMI_Stations[[#This Row],[Etmaal temperatuur °C]]-stookgrens[],0),"")</f>
        <v>0</v>
      </c>
    </row>
    <row r="8830" spans="1:16" x14ac:dyDescent="0.25">
      <c r="A8830">
        <v>323</v>
      </c>
      <c r="B8830" s="110">
        <v>45774</v>
      </c>
      <c r="C8830" s="89">
        <v>2.8</v>
      </c>
      <c r="D8830" s="89">
        <v>13</v>
      </c>
      <c r="E8830" s="96">
        <v>2517</v>
      </c>
      <c r="F8830" s="89">
        <v>0</v>
      </c>
      <c r="G8830" s="89">
        <v>1025.2</v>
      </c>
      <c r="H8830">
        <v>0.74</v>
      </c>
      <c r="I8830" t="s">
        <v>22</v>
      </c>
      <c r="J8830">
        <v>0.8</v>
      </c>
      <c r="K8830">
        <v>4</v>
      </c>
      <c r="L8830">
        <v>2025</v>
      </c>
      <c r="M8830" t="s">
        <v>126</v>
      </c>
      <c r="N8830" s="89" cm="1">
        <f t="array" ref="N8830">IF(ISNUMBER(_34_KNMI_Stations[[#This Row],[Etmaal temperatuur °C]]),IF(_34_KNMI_Stations[[#This Row],[Etmaal temperatuur °C]]&lt;stookgrens[],stookgrens[]-_34_KNMI_Stations[[#This Row],[Etmaal temperatuur °C]],0),"")</f>
        <v>5</v>
      </c>
      <c r="O8830" s="89">
        <f>_34_KNMI_Stations[[#This Row],[graaddagen]]*_34_KNMI_Stations[[#This Row],[Gewogen factor]]</f>
        <v>4</v>
      </c>
      <c r="P8830" s="89" cm="1">
        <f t="array" ref="P8830">IF(ISNUMBER(_34_KNMI_Stations[[#This Row],[Etmaal temperatuur °C]]),IF(_34_KNMI_Stations[[#This Row],[Etmaal temperatuur °C]]&gt;stookgrens[],_34_KNMI_Stations[[#This Row],[Etmaal temperatuur °C]]-stookgrens[],0),"")</f>
        <v>0</v>
      </c>
    </row>
    <row r="8831" spans="1:16" x14ac:dyDescent="0.25">
      <c r="A8831">
        <v>323</v>
      </c>
      <c r="B8831" s="110">
        <v>45775</v>
      </c>
      <c r="C8831" s="89">
        <v>2.2999999999999998</v>
      </c>
      <c r="D8831" s="89">
        <v>13.6</v>
      </c>
      <c r="E8831" s="96">
        <v>2536</v>
      </c>
      <c r="F8831" s="89">
        <v>0</v>
      </c>
      <c r="G8831" s="89">
        <v>1027.0999999999999</v>
      </c>
      <c r="H8831">
        <v>0.69</v>
      </c>
      <c r="I8831" t="s">
        <v>22</v>
      </c>
      <c r="J8831">
        <v>0.8</v>
      </c>
      <c r="K8831">
        <v>4</v>
      </c>
      <c r="L8831">
        <v>2025</v>
      </c>
      <c r="M8831" t="s">
        <v>127</v>
      </c>
      <c r="N8831" s="89" cm="1">
        <f t="array" ref="N8831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8831" s="89">
        <f>_34_KNMI_Stations[[#This Row],[graaddagen]]*_34_KNMI_Stations[[#This Row],[Gewogen factor]]</f>
        <v>3.5200000000000005</v>
      </c>
      <c r="P8831" s="89" cm="1">
        <f t="array" ref="P8831">IF(ISNUMBER(_34_KNMI_Stations[[#This Row],[Etmaal temperatuur °C]]),IF(_34_KNMI_Stations[[#This Row],[Etmaal temperatuur °C]]&gt;stookgrens[],_34_KNMI_Stations[[#This Row],[Etmaal temperatuur °C]]-stookgrens[],0),"")</f>
        <v>0</v>
      </c>
    </row>
    <row r="8832" spans="1:16" x14ac:dyDescent="0.25">
      <c r="A8832">
        <v>323</v>
      </c>
      <c r="B8832" s="110">
        <v>45776</v>
      </c>
      <c r="C8832" s="89">
        <v>3.2</v>
      </c>
      <c r="D8832" s="89">
        <v>15.7</v>
      </c>
      <c r="E8832" s="96">
        <v>2528</v>
      </c>
      <c r="F8832" s="89">
        <v>0</v>
      </c>
      <c r="G8832" s="89">
        <v>1026</v>
      </c>
      <c r="H8832">
        <v>0.69</v>
      </c>
      <c r="I8832" t="s">
        <v>22</v>
      </c>
      <c r="J8832">
        <v>0.8</v>
      </c>
      <c r="K8832">
        <v>4</v>
      </c>
      <c r="L8832">
        <v>2025</v>
      </c>
      <c r="M8832" t="s">
        <v>127</v>
      </c>
      <c r="N8832" s="89" cm="1">
        <f t="array" ref="N8832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8832" s="89">
        <f>_34_KNMI_Stations[[#This Row],[graaddagen]]*_34_KNMI_Stations[[#This Row],[Gewogen factor]]</f>
        <v>1.8400000000000007</v>
      </c>
      <c r="P8832" s="89" cm="1">
        <f t="array" ref="P8832">IF(ISNUMBER(_34_KNMI_Stations[[#This Row],[Etmaal temperatuur °C]]),IF(_34_KNMI_Stations[[#This Row],[Etmaal temperatuur °C]]&gt;stookgrens[],_34_KNMI_Stations[[#This Row],[Etmaal temperatuur °C]]-stookgrens[],0),"")</f>
        <v>0</v>
      </c>
    </row>
    <row r="8833" spans="1:16" x14ac:dyDescent="0.25">
      <c r="A8833">
        <v>323</v>
      </c>
      <c r="B8833" s="110">
        <v>45777</v>
      </c>
      <c r="C8833" s="89">
        <v>2.9</v>
      </c>
      <c r="D8833" s="89">
        <v>17</v>
      </c>
      <c r="E8833" s="96">
        <v>2549</v>
      </c>
      <c r="F8833" s="89">
        <v>0</v>
      </c>
      <c r="G8833" s="89">
        <v>1022.5</v>
      </c>
      <c r="H8833">
        <v>0.71</v>
      </c>
      <c r="I8833" t="s">
        <v>22</v>
      </c>
      <c r="J8833">
        <v>0.8</v>
      </c>
      <c r="K8833">
        <v>4</v>
      </c>
      <c r="L8833">
        <v>2025</v>
      </c>
      <c r="M8833" t="s">
        <v>127</v>
      </c>
      <c r="N8833" s="89" cm="1">
        <f t="array" ref="N8833">IF(ISNUMBER(_34_KNMI_Stations[[#This Row],[Etmaal temperatuur °C]]),IF(_34_KNMI_Stations[[#This Row],[Etmaal temperatuur °C]]&lt;stookgrens[],stookgrens[]-_34_KNMI_Stations[[#This Row],[Etmaal temperatuur °C]],0),"")</f>
        <v>1</v>
      </c>
      <c r="O8833" s="89">
        <f>_34_KNMI_Stations[[#This Row],[graaddagen]]*_34_KNMI_Stations[[#This Row],[Gewogen factor]]</f>
        <v>0.8</v>
      </c>
      <c r="P8833" s="89" cm="1">
        <f t="array" ref="P8833">IF(ISNUMBER(_34_KNMI_Stations[[#This Row],[Etmaal temperatuur °C]]),IF(_34_KNMI_Stations[[#This Row],[Etmaal temperatuur °C]]&gt;stookgrens[],_34_KNMI_Stations[[#This Row],[Etmaal temperatuur °C]]-stookgrens[],0),"")</f>
        <v>0</v>
      </c>
    </row>
    <row r="8834" spans="1:16" x14ac:dyDescent="0.25">
      <c r="A8834">
        <v>323</v>
      </c>
      <c r="B8834" s="110">
        <v>45778</v>
      </c>
      <c r="C8834" s="89">
        <v>1.7</v>
      </c>
      <c r="D8834" s="89">
        <v>19</v>
      </c>
      <c r="E8834" s="96">
        <v>2494</v>
      </c>
      <c r="F8834" s="89">
        <v>0</v>
      </c>
      <c r="G8834" s="89">
        <v>1017.4</v>
      </c>
      <c r="H8834">
        <v>0.65</v>
      </c>
      <c r="I8834" t="s">
        <v>22</v>
      </c>
      <c r="J8834">
        <v>0.8</v>
      </c>
      <c r="K8834">
        <v>5</v>
      </c>
      <c r="L8834">
        <v>2025</v>
      </c>
      <c r="M8834" t="s">
        <v>127</v>
      </c>
      <c r="N8834" s="89" cm="1">
        <f t="array" ref="N8834">IF(ISNUMBER(_34_KNMI_Stations[[#This Row],[Etmaal temperatuur °C]]),IF(_34_KNMI_Stations[[#This Row],[Etmaal temperatuur °C]]&lt;stookgrens[],stookgrens[]-_34_KNMI_Stations[[#This Row],[Etmaal temperatuur °C]],0),"")</f>
        <v>0</v>
      </c>
      <c r="O8834" s="89">
        <f>_34_KNMI_Stations[[#This Row],[graaddagen]]*_34_KNMI_Stations[[#This Row],[Gewogen factor]]</f>
        <v>0</v>
      </c>
      <c r="P8834" s="89" cm="1">
        <f t="array" ref="P8834">IF(ISNUMBER(_34_KNMI_Stations[[#This Row],[Etmaal temperatuur °C]]),IF(_34_KNMI_Stations[[#This Row],[Etmaal temperatuur °C]]&gt;stookgrens[],_34_KNMI_Stations[[#This Row],[Etmaal temperatuur °C]]-stookgrens[],0),"")</f>
        <v>1</v>
      </c>
    </row>
    <row r="8835" spans="1:16" x14ac:dyDescent="0.25">
      <c r="A8835">
        <v>323</v>
      </c>
      <c r="B8835" s="110">
        <v>45779</v>
      </c>
      <c r="C8835" s="89">
        <v>3.3</v>
      </c>
      <c r="D8835" s="89">
        <v>16.399999999999999</v>
      </c>
      <c r="E8835" s="96">
        <v>2388</v>
      </c>
      <c r="F8835" s="89">
        <v>0</v>
      </c>
      <c r="G8835" s="89">
        <v>1014.7</v>
      </c>
      <c r="H8835">
        <v>0.74</v>
      </c>
      <c r="I8835" t="s">
        <v>22</v>
      </c>
      <c r="J8835">
        <v>0.8</v>
      </c>
      <c r="K8835">
        <v>5</v>
      </c>
      <c r="L8835">
        <v>2025</v>
      </c>
      <c r="M8835" t="s">
        <v>127</v>
      </c>
      <c r="N8835" s="89" cm="1">
        <f t="array" ref="N8835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8835" s="89">
        <f>_34_KNMI_Stations[[#This Row],[graaddagen]]*_34_KNMI_Stations[[#This Row],[Gewogen factor]]</f>
        <v>1.2800000000000011</v>
      </c>
      <c r="P8835" s="89" cm="1">
        <f t="array" ref="P8835">IF(ISNUMBER(_34_KNMI_Stations[[#This Row],[Etmaal temperatuur °C]]),IF(_34_KNMI_Stations[[#This Row],[Etmaal temperatuur °C]]&gt;stookgrens[],_34_KNMI_Stations[[#This Row],[Etmaal temperatuur °C]]-stookgrens[],0),"")</f>
        <v>0</v>
      </c>
    </row>
    <row r="8836" spans="1:16" x14ac:dyDescent="0.25">
      <c r="A8836">
        <v>323</v>
      </c>
      <c r="B8836" s="110">
        <v>45780</v>
      </c>
      <c r="C8836" s="89">
        <v>5</v>
      </c>
      <c r="D8836" s="89">
        <v>13.1</v>
      </c>
      <c r="E8836" s="96">
        <v>2412</v>
      </c>
      <c r="F8836" s="89">
        <v>0</v>
      </c>
      <c r="G8836" s="89">
        <v>1012.7</v>
      </c>
      <c r="H8836">
        <v>0.68</v>
      </c>
      <c r="I8836" t="s">
        <v>22</v>
      </c>
      <c r="J8836">
        <v>0.8</v>
      </c>
      <c r="K8836">
        <v>5</v>
      </c>
      <c r="L8836">
        <v>2025</v>
      </c>
      <c r="M8836" t="s">
        <v>127</v>
      </c>
      <c r="N8836" s="89" cm="1">
        <f t="array" ref="N8836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8836" s="89">
        <f>_34_KNMI_Stations[[#This Row],[graaddagen]]*_34_KNMI_Stations[[#This Row],[Gewogen factor]]</f>
        <v>3.9200000000000004</v>
      </c>
      <c r="P8836" s="89" cm="1">
        <f t="array" ref="P8836">IF(ISNUMBER(_34_KNMI_Stations[[#This Row],[Etmaal temperatuur °C]]),IF(_34_KNMI_Stations[[#This Row],[Etmaal temperatuur °C]]&gt;stookgrens[],_34_KNMI_Stations[[#This Row],[Etmaal temperatuur °C]]-stookgrens[],0),"")</f>
        <v>0</v>
      </c>
    </row>
    <row r="8837" spans="1:16" x14ac:dyDescent="0.25">
      <c r="A8837">
        <v>323</v>
      </c>
      <c r="B8837" s="110">
        <v>45781</v>
      </c>
      <c r="C8837" s="89">
        <v>6</v>
      </c>
      <c r="D8837" s="89">
        <v>10.3</v>
      </c>
      <c r="E8837" s="96">
        <v>2045</v>
      </c>
      <c r="F8837" s="89">
        <v>0</v>
      </c>
      <c r="G8837" s="89">
        <v>1015.9</v>
      </c>
      <c r="H8837">
        <v>0.66</v>
      </c>
      <c r="I8837" t="s">
        <v>22</v>
      </c>
      <c r="J8837">
        <v>0.8</v>
      </c>
      <c r="K8837">
        <v>5</v>
      </c>
      <c r="L8837">
        <v>2025</v>
      </c>
      <c r="M8837" t="s">
        <v>127</v>
      </c>
      <c r="N8837" s="89" cm="1">
        <f t="array" ref="N8837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8837" s="89">
        <f>_34_KNMI_Stations[[#This Row],[graaddagen]]*_34_KNMI_Stations[[#This Row],[Gewogen factor]]</f>
        <v>6.16</v>
      </c>
      <c r="P8837" s="89" cm="1">
        <f t="array" ref="P8837">IF(ISNUMBER(_34_KNMI_Stations[[#This Row],[Etmaal temperatuur °C]]),IF(_34_KNMI_Stations[[#This Row],[Etmaal temperatuur °C]]&gt;stookgrens[],_34_KNMI_Stations[[#This Row],[Etmaal temperatuur °C]]-stookgrens[],0),"")</f>
        <v>0</v>
      </c>
    </row>
    <row r="8838" spans="1:16" x14ac:dyDescent="0.25">
      <c r="A8838">
        <v>323</v>
      </c>
      <c r="B8838" s="110">
        <v>45782</v>
      </c>
      <c r="C8838" s="89">
        <v>5.5</v>
      </c>
      <c r="D8838" s="89">
        <v>10.3</v>
      </c>
      <c r="E8838" s="96">
        <v>1596</v>
      </c>
      <c r="F8838" s="89">
        <v>0</v>
      </c>
      <c r="G8838" s="89">
        <v>1019</v>
      </c>
      <c r="H8838">
        <v>0.57999999999999996</v>
      </c>
      <c r="I8838" t="s">
        <v>22</v>
      </c>
      <c r="J8838">
        <v>0.8</v>
      </c>
      <c r="K8838">
        <v>5</v>
      </c>
      <c r="L8838">
        <v>2025</v>
      </c>
      <c r="M8838" t="s">
        <v>132</v>
      </c>
      <c r="N8838" s="89" cm="1">
        <f t="array" ref="N8838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8838" s="89">
        <f>_34_KNMI_Stations[[#This Row],[graaddagen]]*_34_KNMI_Stations[[#This Row],[Gewogen factor]]</f>
        <v>6.16</v>
      </c>
      <c r="P8838" s="89" cm="1">
        <f t="array" ref="P8838">IF(ISNUMBER(_34_KNMI_Stations[[#This Row],[Etmaal temperatuur °C]]),IF(_34_KNMI_Stations[[#This Row],[Etmaal temperatuur °C]]&gt;stookgrens[],_34_KNMI_Stations[[#This Row],[Etmaal temperatuur °C]]-stookgrens[],0),"")</f>
        <v>0</v>
      </c>
    </row>
    <row r="8839" spans="1:16" x14ac:dyDescent="0.25">
      <c r="A8839">
        <v>323</v>
      </c>
      <c r="B8839" s="110">
        <v>45783</v>
      </c>
      <c r="C8839" s="89">
        <v>5.8</v>
      </c>
      <c r="D8839" s="89">
        <v>10.7</v>
      </c>
      <c r="E8839" s="96">
        <v>1996</v>
      </c>
      <c r="F8839" s="89">
        <v>0</v>
      </c>
      <c r="G8839" s="89">
        <v>1022.6</v>
      </c>
      <c r="H8839">
        <v>0.66</v>
      </c>
      <c r="I8839" t="s">
        <v>22</v>
      </c>
      <c r="J8839">
        <v>0.8</v>
      </c>
      <c r="K8839">
        <v>5</v>
      </c>
      <c r="L8839">
        <v>2025</v>
      </c>
      <c r="M8839" t="s">
        <v>132</v>
      </c>
      <c r="N8839" s="89" cm="1">
        <f t="array" ref="N8839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8839" s="89">
        <f>_34_KNMI_Stations[[#This Row],[graaddagen]]*_34_KNMI_Stations[[#This Row],[Gewogen factor]]</f>
        <v>5.8400000000000007</v>
      </c>
      <c r="P8839" s="89" cm="1">
        <f t="array" ref="P8839">IF(ISNUMBER(_34_KNMI_Stations[[#This Row],[Etmaal temperatuur °C]]),IF(_34_KNMI_Stations[[#This Row],[Etmaal temperatuur °C]]&gt;stookgrens[],_34_KNMI_Stations[[#This Row],[Etmaal temperatuur °C]]-stookgrens[],0),"")</f>
        <v>0</v>
      </c>
    </row>
    <row r="8840" spans="1:16" x14ac:dyDescent="0.25">
      <c r="A8840">
        <v>323</v>
      </c>
      <c r="B8840" s="110">
        <v>45784</v>
      </c>
      <c r="C8840" s="89">
        <v>5.2</v>
      </c>
      <c r="D8840" s="89">
        <v>10.8</v>
      </c>
      <c r="E8840" s="96">
        <v>1436</v>
      </c>
      <c r="F8840" s="89">
        <v>0</v>
      </c>
      <c r="G8840" s="89">
        <v>1021.3</v>
      </c>
      <c r="H8840">
        <v>0.69</v>
      </c>
      <c r="I8840" t="s">
        <v>22</v>
      </c>
      <c r="J8840">
        <v>0.8</v>
      </c>
      <c r="K8840">
        <v>5</v>
      </c>
      <c r="L8840">
        <v>2025</v>
      </c>
      <c r="M8840" t="s">
        <v>132</v>
      </c>
      <c r="N8840" s="89" cm="1">
        <f t="array" ref="N8840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8840" s="89">
        <f>_34_KNMI_Stations[[#This Row],[graaddagen]]*_34_KNMI_Stations[[#This Row],[Gewogen factor]]</f>
        <v>5.76</v>
      </c>
      <c r="P8840" s="89" cm="1">
        <f t="array" ref="P8840">IF(ISNUMBER(_34_KNMI_Stations[[#This Row],[Etmaal temperatuur °C]]),IF(_34_KNMI_Stations[[#This Row],[Etmaal temperatuur °C]]&gt;stookgrens[],_34_KNMI_Stations[[#This Row],[Etmaal temperatuur °C]]-stookgrens[],0),"")</f>
        <v>0</v>
      </c>
    </row>
    <row r="8841" spans="1:16" x14ac:dyDescent="0.25">
      <c r="A8841">
        <v>323</v>
      </c>
      <c r="B8841" s="110">
        <v>45785</v>
      </c>
      <c r="C8841" s="89">
        <v>4.5999999999999996</v>
      </c>
      <c r="D8841" s="89">
        <v>13</v>
      </c>
      <c r="E8841" s="96">
        <v>2384</v>
      </c>
      <c r="F8841" s="89">
        <v>0</v>
      </c>
      <c r="G8841" s="89">
        <v>1018.7</v>
      </c>
      <c r="H8841">
        <v>0.71</v>
      </c>
      <c r="I8841" t="s">
        <v>22</v>
      </c>
      <c r="J8841">
        <v>0.8</v>
      </c>
      <c r="K8841">
        <v>5</v>
      </c>
      <c r="L8841">
        <v>2025</v>
      </c>
      <c r="M8841" t="s">
        <v>132</v>
      </c>
      <c r="N8841" s="89" cm="1">
        <f t="array" ref="N8841">IF(ISNUMBER(_34_KNMI_Stations[[#This Row],[Etmaal temperatuur °C]]),IF(_34_KNMI_Stations[[#This Row],[Etmaal temperatuur °C]]&lt;stookgrens[],stookgrens[]-_34_KNMI_Stations[[#This Row],[Etmaal temperatuur °C]],0),"")</f>
        <v>5</v>
      </c>
      <c r="O8841" s="89">
        <f>_34_KNMI_Stations[[#This Row],[graaddagen]]*_34_KNMI_Stations[[#This Row],[Gewogen factor]]</f>
        <v>4</v>
      </c>
      <c r="P8841" s="89" cm="1">
        <f t="array" ref="P8841">IF(ISNUMBER(_34_KNMI_Stations[[#This Row],[Etmaal temperatuur °C]]),IF(_34_KNMI_Stations[[#This Row],[Etmaal temperatuur °C]]&gt;stookgrens[],_34_KNMI_Stations[[#This Row],[Etmaal temperatuur °C]]-stookgrens[],0),"")</f>
        <v>0</v>
      </c>
    </row>
    <row r="8842" spans="1:16" x14ac:dyDescent="0.25">
      <c r="A8842">
        <v>323</v>
      </c>
      <c r="B8842" s="110">
        <v>45786</v>
      </c>
      <c r="C8842" s="89">
        <v>4.5</v>
      </c>
      <c r="D8842" s="89">
        <v>14.5</v>
      </c>
      <c r="E8842" s="96">
        <v>2729</v>
      </c>
      <c r="F8842" s="89">
        <v>0</v>
      </c>
      <c r="G8842" s="89">
        <v>1020.3</v>
      </c>
      <c r="H8842">
        <v>0.49</v>
      </c>
      <c r="I8842" t="s">
        <v>22</v>
      </c>
      <c r="J8842">
        <v>0.8</v>
      </c>
      <c r="K8842">
        <v>5</v>
      </c>
      <c r="L8842">
        <v>2025</v>
      </c>
      <c r="M8842" t="s">
        <v>132</v>
      </c>
      <c r="N8842" s="89" cm="1">
        <f t="array" ref="N8842">IF(ISNUMBER(_34_KNMI_Stations[[#This Row],[Etmaal temperatuur °C]]),IF(_34_KNMI_Stations[[#This Row],[Etmaal temperatuur °C]]&lt;stookgrens[],stookgrens[]-_34_KNMI_Stations[[#This Row],[Etmaal temperatuur °C]],0),"")</f>
        <v>3.5</v>
      </c>
      <c r="O8842" s="89">
        <f>_34_KNMI_Stations[[#This Row],[graaddagen]]*_34_KNMI_Stations[[#This Row],[Gewogen factor]]</f>
        <v>2.8000000000000003</v>
      </c>
      <c r="P8842" s="89" cm="1">
        <f t="array" ref="P8842">IF(ISNUMBER(_34_KNMI_Stations[[#This Row],[Etmaal temperatuur °C]]),IF(_34_KNMI_Stations[[#This Row],[Etmaal temperatuur °C]]&gt;stookgrens[],_34_KNMI_Stations[[#This Row],[Etmaal temperatuur °C]]-stookgrens[],0),"")</f>
        <v>0</v>
      </c>
    </row>
    <row r="8843" spans="1:16" x14ac:dyDescent="0.25">
      <c r="A8843">
        <v>323</v>
      </c>
      <c r="B8843" s="110">
        <v>45787</v>
      </c>
      <c r="C8843" s="89">
        <v>3.8</v>
      </c>
      <c r="D8843" s="89">
        <v>16.399999999999999</v>
      </c>
      <c r="E8843" s="96">
        <v>2752</v>
      </c>
      <c r="F8843" s="89">
        <v>0</v>
      </c>
      <c r="G8843" s="89">
        <v>1018.5</v>
      </c>
      <c r="H8843">
        <v>0.48</v>
      </c>
      <c r="I8843" t="s">
        <v>22</v>
      </c>
      <c r="J8843">
        <v>0.8</v>
      </c>
      <c r="K8843">
        <v>5</v>
      </c>
      <c r="L8843">
        <v>2025</v>
      </c>
      <c r="M8843" t="s">
        <v>132</v>
      </c>
      <c r="N8843" s="89" cm="1">
        <f t="array" ref="N8843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8843" s="89">
        <f>_34_KNMI_Stations[[#This Row],[graaddagen]]*_34_KNMI_Stations[[#This Row],[Gewogen factor]]</f>
        <v>1.2800000000000011</v>
      </c>
      <c r="P8843" s="89" cm="1">
        <f t="array" ref="P8843">IF(ISNUMBER(_34_KNMI_Stations[[#This Row],[Etmaal temperatuur °C]]),IF(_34_KNMI_Stations[[#This Row],[Etmaal temperatuur °C]]&gt;stookgrens[],_34_KNMI_Stations[[#This Row],[Etmaal temperatuur °C]]-stookgrens[],0),"")</f>
        <v>0</v>
      </c>
    </row>
    <row r="8844" spans="1:16" x14ac:dyDescent="0.25">
      <c r="A8844">
        <v>323</v>
      </c>
      <c r="B8844" s="110">
        <v>45788</v>
      </c>
      <c r="C8844" s="89">
        <v>3.8</v>
      </c>
      <c r="D8844" s="89">
        <v>18.5</v>
      </c>
      <c r="E8844" s="96">
        <v>2740</v>
      </c>
      <c r="F8844" s="89">
        <v>0</v>
      </c>
      <c r="G8844" s="89">
        <v>1012.4</v>
      </c>
      <c r="H8844">
        <v>0.46</v>
      </c>
      <c r="I8844" t="s">
        <v>22</v>
      </c>
      <c r="J8844">
        <v>0.8</v>
      </c>
      <c r="K8844">
        <v>5</v>
      </c>
      <c r="L8844">
        <v>2025</v>
      </c>
      <c r="M8844" t="s">
        <v>132</v>
      </c>
      <c r="N8844" s="89" cm="1">
        <f t="array" ref="N8844">IF(ISNUMBER(_34_KNMI_Stations[[#This Row],[Etmaal temperatuur °C]]),IF(_34_KNMI_Stations[[#This Row],[Etmaal temperatuur °C]]&lt;stookgrens[],stookgrens[]-_34_KNMI_Stations[[#This Row],[Etmaal temperatuur °C]],0),"")</f>
        <v>0</v>
      </c>
      <c r="O8844" s="89">
        <f>_34_KNMI_Stations[[#This Row],[graaddagen]]*_34_KNMI_Stations[[#This Row],[Gewogen factor]]</f>
        <v>0</v>
      </c>
      <c r="P8844" s="89" cm="1">
        <f t="array" ref="P8844">IF(ISNUMBER(_34_KNMI_Stations[[#This Row],[Etmaal temperatuur °C]]),IF(_34_KNMI_Stations[[#This Row],[Etmaal temperatuur °C]]&gt;stookgrens[],_34_KNMI_Stations[[#This Row],[Etmaal temperatuur °C]]-stookgrens[],0),"")</f>
        <v>0.5</v>
      </c>
    </row>
    <row r="8845" spans="1:16" x14ac:dyDescent="0.25">
      <c r="A8845">
        <v>323</v>
      </c>
      <c r="B8845" s="110">
        <v>45789</v>
      </c>
      <c r="C8845" s="89">
        <v>4</v>
      </c>
      <c r="D8845" s="89">
        <v>19</v>
      </c>
      <c r="E8845" s="96">
        <v>2744</v>
      </c>
      <c r="F8845" s="89">
        <v>0</v>
      </c>
      <c r="G8845" s="89">
        <v>1012.2</v>
      </c>
      <c r="H8845">
        <v>0.48</v>
      </c>
      <c r="I8845" t="s">
        <v>22</v>
      </c>
      <c r="J8845">
        <v>0.8</v>
      </c>
      <c r="K8845">
        <v>5</v>
      </c>
      <c r="L8845">
        <v>2025</v>
      </c>
      <c r="M8845" t="s">
        <v>133</v>
      </c>
      <c r="N8845" s="89" cm="1">
        <f t="array" ref="N8845">IF(ISNUMBER(_34_KNMI_Stations[[#This Row],[Etmaal temperatuur °C]]),IF(_34_KNMI_Stations[[#This Row],[Etmaal temperatuur °C]]&lt;stookgrens[],stookgrens[]-_34_KNMI_Stations[[#This Row],[Etmaal temperatuur °C]],0),"")</f>
        <v>0</v>
      </c>
      <c r="O8845" s="89">
        <f>_34_KNMI_Stations[[#This Row],[graaddagen]]*_34_KNMI_Stations[[#This Row],[Gewogen factor]]</f>
        <v>0</v>
      </c>
      <c r="P8845" s="89" cm="1">
        <f t="array" ref="P8845">IF(ISNUMBER(_34_KNMI_Stations[[#This Row],[Etmaal temperatuur °C]]),IF(_34_KNMI_Stations[[#This Row],[Etmaal temperatuur °C]]&gt;stookgrens[],_34_KNMI_Stations[[#This Row],[Etmaal temperatuur °C]]-stookgrens[],0),"")</f>
        <v>1</v>
      </c>
    </row>
    <row r="8846" spans="1:16" x14ac:dyDescent="0.25">
      <c r="A8846">
        <v>323</v>
      </c>
      <c r="B8846" s="110">
        <v>45790</v>
      </c>
      <c r="C8846" s="89">
        <v>4.2</v>
      </c>
      <c r="D8846" s="89">
        <v>17.100000000000001</v>
      </c>
      <c r="E8846" s="96">
        <v>2784</v>
      </c>
      <c r="F8846" s="89">
        <v>0</v>
      </c>
      <c r="G8846" s="89">
        <v>1017.2</v>
      </c>
      <c r="H8846">
        <v>0.5</v>
      </c>
      <c r="I8846" t="s">
        <v>22</v>
      </c>
      <c r="J8846">
        <v>0.8</v>
      </c>
      <c r="K8846">
        <v>5</v>
      </c>
      <c r="L8846">
        <v>2025</v>
      </c>
      <c r="M8846" t="s">
        <v>133</v>
      </c>
      <c r="N8846" s="89" cm="1">
        <f t="array" ref="N8846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8846" s="89">
        <f>_34_KNMI_Stations[[#This Row],[graaddagen]]*_34_KNMI_Stations[[#This Row],[Gewogen factor]]</f>
        <v>0.71999999999999886</v>
      </c>
      <c r="P8846" s="89" cm="1">
        <f t="array" ref="P8846">IF(ISNUMBER(_34_KNMI_Stations[[#This Row],[Etmaal temperatuur °C]]),IF(_34_KNMI_Stations[[#This Row],[Etmaal temperatuur °C]]&gt;stookgrens[],_34_KNMI_Stations[[#This Row],[Etmaal temperatuur °C]]-stookgrens[],0),"")</f>
        <v>0</v>
      </c>
    </row>
    <row r="8847" spans="1:16" x14ac:dyDescent="0.25">
      <c r="A8847">
        <v>323</v>
      </c>
      <c r="B8847" s="110">
        <v>45791</v>
      </c>
      <c r="C8847" s="89">
        <v>4.4000000000000004</v>
      </c>
      <c r="D8847" s="89">
        <v>14.4</v>
      </c>
      <c r="E8847" s="96">
        <v>2558</v>
      </c>
      <c r="F8847" s="89">
        <v>0</v>
      </c>
      <c r="G8847" s="89">
        <v>1019.6</v>
      </c>
      <c r="H8847">
        <v>0.67</v>
      </c>
      <c r="I8847" t="s">
        <v>22</v>
      </c>
      <c r="J8847">
        <v>0.8</v>
      </c>
      <c r="K8847">
        <v>5</v>
      </c>
      <c r="L8847">
        <v>2025</v>
      </c>
      <c r="M8847" t="s">
        <v>133</v>
      </c>
      <c r="N8847" s="89" cm="1">
        <f t="array" ref="N8847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8847" s="89">
        <f>_34_KNMI_Stations[[#This Row],[graaddagen]]*_34_KNMI_Stations[[#This Row],[Gewogen factor]]</f>
        <v>2.88</v>
      </c>
      <c r="P8847" s="89" cm="1">
        <f t="array" ref="P8847">IF(ISNUMBER(_34_KNMI_Stations[[#This Row],[Etmaal temperatuur °C]]),IF(_34_KNMI_Stations[[#This Row],[Etmaal temperatuur °C]]&gt;stookgrens[],_34_KNMI_Stations[[#This Row],[Etmaal temperatuur °C]]-stookgrens[],0),"")</f>
        <v>0</v>
      </c>
    </row>
    <row r="8848" spans="1:16" x14ac:dyDescent="0.25">
      <c r="A8848">
        <v>323</v>
      </c>
      <c r="B8848" s="110">
        <v>45792</v>
      </c>
      <c r="C8848" s="89">
        <v>5.8</v>
      </c>
      <c r="D8848" s="89">
        <v>12.9</v>
      </c>
      <c r="E8848" s="96">
        <v>1955</v>
      </c>
      <c r="F8848" s="89">
        <v>0</v>
      </c>
      <c r="G8848" s="89">
        <v>1021.6</v>
      </c>
      <c r="H8848">
        <v>0.65</v>
      </c>
      <c r="I8848" t="s">
        <v>22</v>
      </c>
      <c r="J8848">
        <v>0.8</v>
      </c>
      <c r="K8848">
        <v>5</v>
      </c>
      <c r="L8848">
        <v>2025</v>
      </c>
      <c r="M8848" t="s">
        <v>133</v>
      </c>
      <c r="N8848" s="89" cm="1">
        <f t="array" ref="N8848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8848" s="89">
        <f>_34_KNMI_Stations[[#This Row],[graaddagen]]*_34_KNMI_Stations[[#This Row],[Gewogen factor]]</f>
        <v>4.08</v>
      </c>
      <c r="P8848" s="89" cm="1">
        <f t="array" ref="P8848">IF(ISNUMBER(_34_KNMI_Stations[[#This Row],[Etmaal temperatuur °C]]),IF(_34_KNMI_Stations[[#This Row],[Etmaal temperatuur °C]]&gt;stookgrens[],_34_KNMI_Stations[[#This Row],[Etmaal temperatuur °C]]-stookgrens[],0),"")</f>
        <v>0</v>
      </c>
    </row>
    <row r="8849" spans="1:16" x14ac:dyDescent="0.25">
      <c r="A8849">
        <v>323</v>
      </c>
      <c r="B8849" s="110">
        <v>45793</v>
      </c>
      <c r="C8849" s="89">
        <v>5.4</v>
      </c>
      <c r="D8849" s="89">
        <v>11.9</v>
      </c>
      <c r="E8849" s="96">
        <v>1931</v>
      </c>
      <c r="F8849" s="89">
        <v>0</v>
      </c>
      <c r="G8849" s="89">
        <v>1022.8</v>
      </c>
      <c r="H8849">
        <v>0.71</v>
      </c>
      <c r="I8849" t="s">
        <v>22</v>
      </c>
      <c r="J8849">
        <v>0.8</v>
      </c>
      <c r="K8849">
        <v>5</v>
      </c>
      <c r="L8849">
        <v>2025</v>
      </c>
      <c r="M8849" t="s">
        <v>133</v>
      </c>
      <c r="N8849" s="89" cm="1">
        <f t="array" ref="N8849">IF(ISNUMBER(_34_KNMI_Stations[[#This Row],[Etmaal temperatuur °C]]),IF(_34_KNMI_Stations[[#This Row],[Etmaal temperatuur °C]]&lt;stookgrens[],stookgrens[]-_34_KNMI_Stations[[#This Row],[Etmaal temperatuur °C]],0),"")</f>
        <v>6.1</v>
      </c>
      <c r="O8849" s="89">
        <f>_34_KNMI_Stations[[#This Row],[graaddagen]]*_34_KNMI_Stations[[#This Row],[Gewogen factor]]</f>
        <v>4.88</v>
      </c>
      <c r="P8849" s="89" cm="1">
        <f t="array" ref="P8849">IF(ISNUMBER(_34_KNMI_Stations[[#This Row],[Etmaal temperatuur °C]]),IF(_34_KNMI_Stations[[#This Row],[Etmaal temperatuur °C]]&gt;stookgrens[],_34_KNMI_Stations[[#This Row],[Etmaal temperatuur °C]]-stookgrens[],0),"")</f>
        <v>0</v>
      </c>
    </row>
    <row r="8850" spans="1:16" x14ac:dyDescent="0.25">
      <c r="A8850">
        <v>323</v>
      </c>
      <c r="B8850" s="110">
        <v>45794</v>
      </c>
      <c r="C8850" s="89">
        <v>5</v>
      </c>
      <c r="D8850" s="89">
        <v>12.9</v>
      </c>
      <c r="E8850" s="96">
        <v>2752</v>
      </c>
      <c r="F8850" s="89">
        <v>0</v>
      </c>
      <c r="G8850" s="89">
        <v>1020.4</v>
      </c>
      <c r="H8850">
        <v>0.74</v>
      </c>
      <c r="I8850" t="s">
        <v>22</v>
      </c>
      <c r="J8850">
        <v>0.8</v>
      </c>
      <c r="K8850">
        <v>5</v>
      </c>
      <c r="L8850">
        <v>2025</v>
      </c>
      <c r="M8850" t="s">
        <v>133</v>
      </c>
      <c r="N8850" s="89" cm="1">
        <f t="array" ref="N8850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8850" s="89">
        <f>_34_KNMI_Stations[[#This Row],[graaddagen]]*_34_KNMI_Stations[[#This Row],[Gewogen factor]]</f>
        <v>4.08</v>
      </c>
      <c r="P8850" s="89" cm="1">
        <f t="array" ref="P8850">IF(ISNUMBER(_34_KNMI_Stations[[#This Row],[Etmaal temperatuur °C]]),IF(_34_KNMI_Stations[[#This Row],[Etmaal temperatuur °C]]&gt;stookgrens[],_34_KNMI_Stations[[#This Row],[Etmaal temperatuur °C]]-stookgrens[],0),"")</f>
        <v>0</v>
      </c>
    </row>
    <row r="8851" spans="1:16" x14ac:dyDescent="0.25">
      <c r="A8851">
        <v>323</v>
      </c>
      <c r="B8851" s="110">
        <v>45795</v>
      </c>
      <c r="C8851" s="89">
        <v>4.0999999999999996</v>
      </c>
      <c r="D8851" s="89">
        <v>12.4</v>
      </c>
      <c r="E8851" s="96">
        <v>1412</v>
      </c>
      <c r="F8851" s="89">
        <v>0</v>
      </c>
      <c r="G8851" s="89">
        <v>1018.9</v>
      </c>
      <c r="H8851">
        <v>0.76</v>
      </c>
      <c r="I8851" t="s">
        <v>22</v>
      </c>
      <c r="J8851">
        <v>0.8</v>
      </c>
      <c r="K8851">
        <v>5</v>
      </c>
      <c r="L8851">
        <v>2025</v>
      </c>
      <c r="M8851" t="s">
        <v>133</v>
      </c>
      <c r="N8851" s="89" cm="1">
        <f t="array" ref="N8851">IF(ISNUMBER(_34_KNMI_Stations[[#This Row],[Etmaal temperatuur °C]]),IF(_34_KNMI_Stations[[#This Row],[Etmaal temperatuur °C]]&lt;stookgrens[],stookgrens[]-_34_KNMI_Stations[[#This Row],[Etmaal temperatuur °C]],0),"")</f>
        <v>5.6</v>
      </c>
      <c r="O8851" s="89">
        <f>_34_KNMI_Stations[[#This Row],[graaddagen]]*_34_KNMI_Stations[[#This Row],[Gewogen factor]]</f>
        <v>4.4799999999999995</v>
      </c>
      <c r="P8851" s="89" cm="1">
        <f t="array" ref="P8851">IF(ISNUMBER(_34_KNMI_Stations[[#This Row],[Etmaal temperatuur °C]]),IF(_34_KNMI_Stations[[#This Row],[Etmaal temperatuur °C]]&gt;stookgrens[],_34_KNMI_Stations[[#This Row],[Etmaal temperatuur °C]]-stookgrens[],0),"")</f>
        <v>0</v>
      </c>
    </row>
    <row r="8852" spans="1:16" x14ac:dyDescent="0.25">
      <c r="A8852">
        <v>323</v>
      </c>
      <c r="B8852" s="110">
        <v>45796</v>
      </c>
      <c r="C8852" s="89">
        <v>4.3</v>
      </c>
      <c r="D8852" s="89">
        <v>15.4</v>
      </c>
      <c r="E8852" s="96">
        <v>2925</v>
      </c>
      <c r="F8852" s="89">
        <v>0</v>
      </c>
      <c r="G8852" s="89">
        <v>1019.7</v>
      </c>
      <c r="H8852">
        <v>0.65</v>
      </c>
      <c r="I8852" t="s">
        <v>22</v>
      </c>
      <c r="J8852">
        <v>0.8</v>
      </c>
      <c r="K8852">
        <v>5</v>
      </c>
      <c r="L8852">
        <v>2025</v>
      </c>
      <c r="M8852" t="s">
        <v>349</v>
      </c>
      <c r="N8852" s="89" cm="1">
        <f t="array" ref="N8852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8852" s="89">
        <f>_34_KNMI_Stations[[#This Row],[graaddagen]]*_34_KNMI_Stations[[#This Row],[Gewogen factor]]</f>
        <v>2.0799999999999996</v>
      </c>
      <c r="P8852" s="89" cm="1">
        <f t="array" ref="P8852">IF(ISNUMBER(_34_KNMI_Stations[[#This Row],[Etmaal temperatuur °C]]),IF(_34_KNMI_Stations[[#This Row],[Etmaal temperatuur °C]]&gt;stookgrens[],_34_KNMI_Stations[[#This Row],[Etmaal temperatuur °C]]-stookgrens[],0),"")</f>
        <v>0</v>
      </c>
    </row>
    <row r="8853" spans="1:16" x14ac:dyDescent="0.25">
      <c r="A8853">
        <v>323</v>
      </c>
      <c r="B8853" s="110">
        <v>45797</v>
      </c>
      <c r="C8853" s="89">
        <v>4.5</v>
      </c>
      <c r="D8853" s="89">
        <v>14.2</v>
      </c>
      <c r="E8853" s="96">
        <v>2859</v>
      </c>
      <c r="F8853" s="89">
        <v>0</v>
      </c>
      <c r="G8853" s="89">
        <v>1019</v>
      </c>
      <c r="H8853">
        <v>0.7</v>
      </c>
      <c r="I8853" t="s">
        <v>22</v>
      </c>
      <c r="J8853">
        <v>0.8</v>
      </c>
      <c r="K8853">
        <v>5</v>
      </c>
      <c r="L8853">
        <v>2025</v>
      </c>
      <c r="M8853" t="s">
        <v>349</v>
      </c>
      <c r="N8853" s="89" cm="1">
        <f t="array" ref="N8853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8853" s="89">
        <f>_34_KNMI_Stations[[#This Row],[graaddagen]]*_34_KNMI_Stations[[#This Row],[Gewogen factor]]</f>
        <v>3.0400000000000009</v>
      </c>
      <c r="P8853" s="89" cm="1">
        <f t="array" ref="P8853">IF(ISNUMBER(_34_KNMI_Stations[[#This Row],[Etmaal temperatuur °C]]),IF(_34_KNMI_Stations[[#This Row],[Etmaal temperatuur °C]]&gt;stookgrens[],_34_KNMI_Stations[[#This Row],[Etmaal temperatuur °C]]-stookgrens[],0),"")</f>
        <v>0</v>
      </c>
    </row>
    <row r="8854" spans="1:16" x14ac:dyDescent="0.25">
      <c r="A8854">
        <v>323</v>
      </c>
      <c r="B8854" s="110">
        <v>45798</v>
      </c>
      <c r="C8854" s="89">
        <v>4.2</v>
      </c>
      <c r="D8854" s="89">
        <v>12.6</v>
      </c>
      <c r="E8854" s="96">
        <v>2037</v>
      </c>
      <c r="F8854" s="89">
        <v>0</v>
      </c>
      <c r="G8854" s="89">
        <v>1015.8</v>
      </c>
      <c r="H8854">
        <v>0.7</v>
      </c>
      <c r="I8854" t="s">
        <v>22</v>
      </c>
      <c r="J8854">
        <v>0.8</v>
      </c>
      <c r="K8854">
        <v>5</v>
      </c>
      <c r="L8854">
        <v>2025</v>
      </c>
      <c r="M8854" t="s">
        <v>349</v>
      </c>
      <c r="N8854" s="89" cm="1">
        <f t="array" ref="N8854">IF(ISNUMBER(_34_KNMI_Stations[[#This Row],[Etmaal temperatuur °C]]),IF(_34_KNMI_Stations[[#This Row],[Etmaal temperatuur °C]]&lt;stookgrens[],stookgrens[]-_34_KNMI_Stations[[#This Row],[Etmaal temperatuur °C]],0),"")</f>
        <v>5.4</v>
      </c>
      <c r="O8854" s="89">
        <f>_34_KNMI_Stations[[#This Row],[graaddagen]]*_34_KNMI_Stations[[#This Row],[Gewogen factor]]</f>
        <v>4.32</v>
      </c>
      <c r="P8854" s="89" cm="1">
        <f t="array" ref="P8854">IF(ISNUMBER(_34_KNMI_Stations[[#This Row],[Etmaal temperatuur °C]]),IF(_34_KNMI_Stations[[#This Row],[Etmaal temperatuur °C]]&gt;stookgrens[],_34_KNMI_Stations[[#This Row],[Etmaal temperatuur °C]]-stookgrens[],0),"")</f>
        <v>0</v>
      </c>
    </row>
    <row r="8855" spans="1:16" x14ac:dyDescent="0.25">
      <c r="A8855">
        <v>323</v>
      </c>
      <c r="B8855" s="110">
        <v>45799</v>
      </c>
      <c r="C8855" s="89">
        <v>5.5</v>
      </c>
      <c r="D8855" s="89">
        <v>11.2</v>
      </c>
      <c r="E8855" s="96">
        <v>1869</v>
      </c>
      <c r="F8855" s="89">
        <v>0.3</v>
      </c>
      <c r="G8855" s="89">
        <v>1017.7</v>
      </c>
      <c r="H8855">
        <v>0.62</v>
      </c>
      <c r="I8855" t="s">
        <v>22</v>
      </c>
      <c r="J8855">
        <v>0.8</v>
      </c>
      <c r="K8855">
        <v>5</v>
      </c>
      <c r="L8855">
        <v>2025</v>
      </c>
      <c r="M8855" t="s">
        <v>349</v>
      </c>
      <c r="N8855" s="89" cm="1">
        <f t="array" ref="N8855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8855" s="89">
        <f>_34_KNMI_Stations[[#This Row],[graaddagen]]*_34_KNMI_Stations[[#This Row],[Gewogen factor]]</f>
        <v>5.4400000000000013</v>
      </c>
      <c r="P8855" s="89" cm="1">
        <f t="array" ref="P8855">IF(ISNUMBER(_34_KNMI_Stations[[#This Row],[Etmaal temperatuur °C]]),IF(_34_KNMI_Stations[[#This Row],[Etmaal temperatuur °C]]&gt;stookgrens[],_34_KNMI_Stations[[#This Row],[Etmaal temperatuur °C]]-stookgrens[],0),"")</f>
        <v>0</v>
      </c>
    </row>
    <row r="8856" spans="1:16" x14ac:dyDescent="0.25">
      <c r="A8856">
        <v>323</v>
      </c>
      <c r="B8856" s="110">
        <v>45800</v>
      </c>
      <c r="C8856" s="89">
        <v>5.2</v>
      </c>
      <c r="D8856" s="89">
        <v>11.3</v>
      </c>
      <c r="E8856" s="96">
        <v>2084</v>
      </c>
      <c r="F8856" s="89">
        <v>-0.1</v>
      </c>
      <c r="G8856" s="89">
        <v>1018.8</v>
      </c>
      <c r="H8856">
        <v>0.61</v>
      </c>
      <c r="I8856" t="s">
        <v>22</v>
      </c>
      <c r="J8856">
        <v>0.8</v>
      </c>
      <c r="K8856">
        <v>5</v>
      </c>
      <c r="L8856">
        <v>2025</v>
      </c>
      <c r="M8856" t="s">
        <v>349</v>
      </c>
      <c r="N8856" s="89" cm="1">
        <f t="array" ref="N8856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8856" s="89">
        <f>_34_KNMI_Stations[[#This Row],[graaddagen]]*_34_KNMI_Stations[[#This Row],[Gewogen factor]]</f>
        <v>5.3599999999999994</v>
      </c>
      <c r="P8856" s="89" cm="1">
        <f t="array" ref="P8856">IF(ISNUMBER(_34_KNMI_Stations[[#This Row],[Etmaal temperatuur °C]]),IF(_34_KNMI_Stations[[#This Row],[Etmaal temperatuur °C]]&gt;stookgrens[],_34_KNMI_Stations[[#This Row],[Etmaal temperatuur °C]]-stookgrens[],0),"")</f>
        <v>0</v>
      </c>
    </row>
    <row r="8857" spans="1:16" x14ac:dyDescent="0.25">
      <c r="A8857">
        <v>323</v>
      </c>
      <c r="B8857" s="110">
        <v>45801</v>
      </c>
      <c r="C8857" s="89">
        <v>5.2</v>
      </c>
      <c r="D8857" s="89">
        <v>13.6</v>
      </c>
      <c r="E8857" s="96">
        <v>661</v>
      </c>
      <c r="F8857" s="89">
        <v>11.1</v>
      </c>
      <c r="G8857" s="89">
        <v>1012.8</v>
      </c>
      <c r="H8857">
        <v>0.79</v>
      </c>
      <c r="I8857" t="s">
        <v>22</v>
      </c>
      <c r="J8857">
        <v>0.8</v>
      </c>
      <c r="K8857">
        <v>5</v>
      </c>
      <c r="L8857">
        <v>2025</v>
      </c>
      <c r="M8857" t="s">
        <v>349</v>
      </c>
      <c r="N8857" s="89" cm="1">
        <f t="array" ref="N8857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8857" s="89">
        <f>_34_KNMI_Stations[[#This Row],[graaddagen]]*_34_KNMI_Stations[[#This Row],[Gewogen factor]]</f>
        <v>3.5200000000000005</v>
      </c>
      <c r="P8857" s="89" cm="1">
        <f t="array" ref="P8857">IF(ISNUMBER(_34_KNMI_Stations[[#This Row],[Etmaal temperatuur °C]]),IF(_34_KNMI_Stations[[#This Row],[Etmaal temperatuur °C]]&gt;stookgrens[],_34_KNMI_Stations[[#This Row],[Etmaal temperatuur °C]]-stookgrens[],0),"")</f>
        <v>0</v>
      </c>
    </row>
    <row r="8858" spans="1:16" x14ac:dyDescent="0.25">
      <c r="A8858">
        <v>323</v>
      </c>
      <c r="B8858" s="110">
        <v>45802</v>
      </c>
      <c r="C8858" s="89">
        <v>7</v>
      </c>
      <c r="D8858" s="89">
        <v>15.9</v>
      </c>
      <c r="E8858" s="96">
        <v>1986</v>
      </c>
      <c r="F8858" s="89">
        <v>0.8</v>
      </c>
      <c r="G8858" s="89">
        <v>1010.3</v>
      </c>
      <c r="H8858">
        <v>0.76</v>
      </c>
      <c r="I8858" t="s">
        <v>22</v>
      </c>
      <c r="J8858">
        <v>0.8</v>
      </c>
      <c r="K8858">
        <v>5</v>
      </c>
      <c r="L8858">
        <v>2025</v>
      </c>
      <c r="M8858" t="s">
        <v>349</v>
      </c>
      <c r="N8858" s="89" cm="1">
        <f t="array" ref="N8858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8858" s="89">
        <f>_34_KNMI_Stations[[#This Row],[graaddagen]]*_34_KNMI_Stations[[#This Row],[Gewogen factor]]</f>
        <v>1.6799999999999997</v>
      </c>
      <c r="P8858" s="89" cm="1">
        <f t="array" ref="P8858">IF(ISNUMBER(_34_KNMI_Stations[[#This Row],[Etmaal temperatuur °C]]),IF(_34_KNMI_Stations[[#This Row],[Etmaal temperatuur °C]]&gt;stookgrens[],_34_KNMI_Stations[[#This Row],[Etmaal temperatuur °C]]-stookgrens[],0),"")</f>
        <v>0</v>
      </c>
    </row>
    <row r="8859" spans="1:16" x14ac:dyDescent="0.25">
      <c r="A8859">
        <v>323</v>
      </c>
      <c r="B8859" s="110">
        <v>45803</v>
      </c>
      <c r="C8859" s="89">
        <v>6.3</v>
      </c>
      <c r="D8859" s="89">
        <v>14.6</v>
      </c>
      <c r="E8859" s="96">
        <v>2434</v>
      </c>
      <c r="F8859" s="89">
        <v>0.4</v>
      </c>
      <c r="G8859" s="89">
        <v>1016.5</v>
      </c>
      <c r="H8859">
        <v>0.65</v>
      </c>
      <c r="I8859" t="s">
        <v>22</v>
      </c>
      <c r="J8859">
        <v>0.8</v>
      </c>
      <c r="K8859">
        <v>5</v>
      </c>
      <c r="L8859">
        <v>2025</v>
      </c>
      <c r="M8859" t="s">
        <v>350</v>
      </c>
      <c r="N8859" s="89" cm="1">
        <f t="array" ref="N8859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8859" s="89">
        <f>_34_KNMI_Stations[[#This Row],[graaddagen]]*_34_KNMI_Stations[[#This Row],[Gewogen factor]]</f>
        <v>2.7200000000000006</v>
      </c>
      <c r="P8859" s="89" cm="1">
        <f t="array" ref="P8859">IF(ISNUMBER(_34_KNMI_Stations[[#This Row],[Etmaal temperatuur °C]]),IF(_34_KNMI_Stations[[#This Row],[Etmaal temperatuur °C]]&gt;stookgrens[],_34_KNMI_Stations[[#This Row],[Etmaal temperatuur °C]]-stookgrens[],0),"")</f>
        <v>0</v>
      </c>
    </row>
    <row r="8860" spans="1:16" x14ac:dyDescent="0.25">
      <c r="A8860">
        <v>323</v>
      </c>
      <c r="B8860" s="110">
        <v>45804</v>
      </c>
      <c r="C8860" s="89">
        <v>7.5</v>
      </c>
      <c r="D8860" s="89">
        <v>14.8</v>
      </c>
      <c r="E8860" s="96">
        <v>939</v>
      </c>
      <c r="F8860" s="89">
        <v>16.600000000000001</v>
      </c>
      <c r="G8860" s="89">
        <v>1013.6</v>
      </c>
      <c r="H8860">
        <v>0.82</v>
      </c>
      <c r="I8860" t="s">
        <v>22</v>
      </c>
      <c r="J8860">
        <v>0.8</v>
      </c>
      <c r="K8860">
        <v>5</v>
      </c>
      <c r="L8860">
        <v>2025</v>
      </c>
      <c r="M8860" t="s">
        <v>350</v>
      </c>
      <c r="N8860" s="89" cm="1">
        <f t="array" ref="N8860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8860" s="89">
        <f>_34_KNMI_Stations[[#This Row],[graaddagen]]*_34_KNMI_Stations[[#This Row],[Gewogen factor]]</f>
        <v>2.5599999999999996</v>
      </c>
      <c r="P8860" s="89" cm="1">
        <f t="array" ref="P8860">IF(ISNUMBER(_34_KNMI_Stations[[#This Row],[Etmaal temperatuur °C]]),IF(_34_KNMI_Stations[[#This Row],[Etmaal temperatuur °C]]&gt;stookgrens[],_34_KNMI_Stations[[#This Row],[Etmaal temperatuur °C]]-stookgrens[],0),"")</f>
        <v>0</v>
      </c>
    </row>
    <row r="8861" spans="1:16" x14ac:dyDescent="0.25">
      <c r="A8861">
        <v>323</v>
      </c>
      <c r="B8861" s="110">
        <v>45805</v>
      </c>
      <c r="C8861" s="89">
        <v>6.3</v>
      </c>
      <c r="D8861" s="89">
        <v>14.9</v>
      </c>
      <c r="E8861" s="96">
        <v>1857</v>
      </c>
      <c r="F8861" s="89">
        <v>-0.1</v>
      </c>
      <c r="G8861" s="89">
        <v>1016.2</v>
      </c>
      <c r="H8861">
        <v>0.82</v>
      </c>
      <c r="I8861" t="s">
        <v>22</v>
      </c>
      <c r="J8861">
        <v>0.8</v>
      </c>
      <c r="K8861">
        <v>5</v>
      </c>
      <c r="L8861">
        <v>2025</v>
      </c>
      <c r="M8861" t="s">
        <v>350</v>
      </c>
      <c r="N8861" s="89" cm="1">
        <f t="array" ref="N8861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8861" s="89">
        <f>_34_KNMI_Stations[[#This Row],[graaddagen]]*_34_KNMI_Stations[[#This Row],[Gewogen factor]]</f>
        <v>2.48</v>
      </c>
      <c r="P8861" s="89" cm="1">
        <f t="array" ref="P8861">IF(ISNUMBER(_34_KNMI_Stations[[#This Row],[Etmaal temperatuur °C]]),IF(_34_KNMI_Stations[[#This Row],[Etmaal temperatuur °C]]&gt;stookgrens[],_34_KNMI_Stations[[#This Row],[Etmaal temperatuur °C]]-stookgrens[],0),"")</f>
        <v>0</v>
      </c>
    </row>
    <row r="8862" spans="1:16" x14ac:dyDescent="0.25">
      <c r="A8862">
        <v>323</v>
      </c>
      <c r="B8862" s="110">
        <v>45806</v>
      </c>
      <c r="C8862" s="89">
        <v>5.3</v>
      </c>
      <c r="D8862" s="89">
        <v>15.9</v>
      </c>
      <c r="E8862" s="96">
        <v>1400</v>
      </c>
      <c r="F8862" s="89">
        <v>0</v>
      </c>
      <c r="G8862" s="89">
        <v>1020.3</v>
      </c>
      <c r="H8862">
        <v>0.82</v>
      </c>
      <c r="I8862" t="s">
        <v>22</v>
      </c>
      <c r="J8862">
        <v>0.8</v>
      </c>
      <c r="K8862">
        <v>5</v>
      </c>
      <c r="L8862">
        <v>2025</v>
      </c>
      <c r="M8862" t="s">
        <v>350</v>
      </c>
      <c r="N8862" s="89" cm="1">
        <f t="array" ref="N8862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8862" s="89">
        <f>_34_KNMI_Stations[[#This Row],[graaddagen]]*_34_KNMI_Stations[[#This Row],[Gewogen factor]]</f>
        <v>1.6799999999999997</v>
      </c>
      <c r="P8862" s="89" cm="1">
        <f t="array" ref="P8862">IF(ISNUMBER(_34_KNMI_Stations[[#This Row],[Etmaal temperatuur °C]]),IF(_34_KNMI_Stations[[#This Row],[Etmaal temperatuur °C]]&gt;stookgrens[],_34_KNMI_Stations[[#This Row],[Etmaal temperatuur °C]]-stookgrens[],0),"")</f>
        <v>0</v>
      </c>
    </row>
    <row r="8863" spans="1:16" x14ac:dyDescent="0.25">
      <c r="A8863">
        <v>323</v>
      </c>
      <c r="B8863" s="110">
        <v>45807</v>
      </c>
      <c r="C8863" s="89">
        <v>4.8</v>
      </c>
      <c r="D8863" s="89">
        <v>16.8</v>
      </c>
      <c r="E8863" s="96">
        <v>2652</v>
      </c>
      <c r="F8863" s="89">
        <v>0</v>
      </c>
      <c r="G8863" s="89">
        <v>1019.8</v>
      </c>
      <c r="H8863">
        <v>0.8</v>
      </c>
      <c r="I8863" t="s">
        <v>22</v>
      </c>
      <c r="J8863">
        <v>0.8</v>
      </c>
      <c r="K8863">
        <v>5</v>
      </c>
      <c r="L8863">
        <v>2025</v>
      </c>
      <c r="M8863" t="s">
        <v>350</v>
      </c>
      <c r="N8863" s="89" cm="1">
        <f t="array" ref="N8863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8863" s="89">
        <f>_34_KNMI_Stations[[#This Row],[graaddagen]]*_34_KNMI_Stations[[#This Row],[Gewogen factor]]</f>
        <v>0.95999999999999952</v>
      </c>
      <c r="P8863" s="89" cm="1">
        <f t="array" ref="P8863">IF(ISNUMBER(_34_KNMI_Stations[[#This Row],[Etmaal temperatuur °C]]),IF(_34_KNMI_Stations[[#This Row],[Etmaal temperatuur °C]]&gt;stookgrens[],_34_KNMI_Stations[[#This Row],[Etmaal temperatuur °C]]-stookgrens[],0),"")</f>
        <v>0</v>
      </c>
    </row>
    <row r="8864" spans="1:16" x14ac:dyDescent="0.25">
      <c r="A8864">
        <v>323</v>
      </c>
      <c r="B8864" s="110">
        <v>45808</v>
      </c>
      <c r="C8864" s="89">
        <v>2.4</v>
      </c>
      <c r="D8864" s="89">
        <v>18.399999999999999</v>
      </c>
      <c r="E8864" s="96">
        <v>2373</v>
      </c>
      <c r="F8864" s="89">
        <v>0</v>
      </c>
      <c r="G8864" s="89">
        <v>1016.7</v>
      </c>
      <c r="H8864">
        <v>0.75</v>
      </c>
      <c r="I8864" t="s">
        <v>22</v>
      </c>
      <c r="J8864">
        <v>0.8</v>
      </c>
      <c r="K8864">
        <v>5</v>
      </c>
      <c r="L8864">
        <v>2025</v>
      </c>
      <c r="M8864" t="s">
        <v>350</v>
      </c>
      <c r="N8864" s="89" cm="1">
        <f t="array" ref="N8864">IF(ISNUMBER(_34_KNMI_Stations[[#This Row],[Etmaal temperatuur °C]]),IF(_34_KNMI_Stations[[#This Row],[Etmaal temperatuur °C]]&lt;stookgrens[],stookgrens[]-_34_KNMI_Stations[[#This Row],[Etmaal temperatuur °C]],0),"")</f>
        <v>0</v>
      </c>
      <c r="O8864" s="89">
        <f>_34_KNMI_Stations[[#This Row],[graaddagen]]*_34_KNMI_Stations[[#This Row],[Gewogen factor]]</f>
        <v>0</v>
      </c>
      <c r="P8864" s="89" cm="1">
        <f t="array" ref="P8864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8865" spans="1:16" x14ac:dyDescent="0.25">
      <c r="A8865">
        <v>323</v>
      </c>
      <c r="B8865" s="110">
        <v>45809</v>
      </c>
      <c r="C8865" s="89">
        <v>5.6</v>
      </c>
      <c r="D8865" s="89">
        <v>16</v>
      </c>
      <c r="E8865" s="96">
        <v>1952</v>
      </c>
      <c r="F8865" s="89">
        <v>-0.1</v>
      </c>
      <c r="G8865" s="89">
        <v>1014.4</v>
      </c>
      <c r="H8865">
        <v>0.71</v>
      </c>
      <c r="I8865" t="s">
        <v>22</v>
      </c>
      <c r="J8865">
        <v>0.8</v>
      </c>
      <c r="K8865">
        <v>6</v>
      </c>
      <c r="L8865">
        <v>2025</v>
      </c>
      <c r="M8865" t="s">
        <v>350</v>
      </c>
      <c r="N8865" s="89" cm="1">
        <f t="array" ref="N8865">IF(ISNUMBER(_34_KNMI_Stations[[#This Row],[Etmaal temperatuur °C]]),IF(_34_KNMI_Stations[[#This Row],[Etmaal temperatuur °C]]&lt;stookgrens[],stookgrens[]-_34_KNMI_Stations[[#This Row],[Etmaal temperatuur °C]],0),"")</f>
        <v>2</v>
      </c>
      <c r="O8865" s="89">
        <f>_34_KNMI_Stations[[#This Row],[graaddagen]]*_34_KNMI_Stations[[#This Row],[Gewogen factor]]</f>
        <v>1.6</v>
      </c>
      <c r="P8865" s="89" cm="1">
        <f t="array" ref="P8865">IF(ISNUMBER(_34_KNMI_Stations[[#This Row],[Etmaal temperatuur °C]]),IF(_34_KNMI_Stations[[#This Row],[Etmaal temperatuur °C]]&gt;stookgrens[],_34_KNMI_Stations[[#This Row],[Etmaal temperatuur °C]]-stookgrens[],0),"")</f>
        <v>0</v>
      </c>
    </row>
    <row r="8866" spans="1:16" x14ac:dyDescent="0.25">
      <c r="A8866">
        <v>323</v>
      </c>
      <c r="B8866" s="110">
        <v>45810</v>
      </c>
      <c r="C8866" s="89">
        <v>3.6</v>
      </c>
      <c r="D8866" s="89">
        <v>14.3</v>
      </c>
      <c r="E8866" s="96">
        <v>2820</v>
      </c>
      <c r="F8866" s="89">
        <v>-0.1</v>
      </c>
      <c r="G8866" s="89">
        <v>1016.2</v>
      </c>
      <c r="H8866">
        <v>0.72</v>
      </c>
      <c r="I8866" t="s">
        <v>22</v>
      </c>
      <c r="J8866">
        <v>0.8</v>
      </c>
      <c r="K8866">
        <v>6</v>
      </c>
      <c r="L8866">
        <v>2025</v>
      </c>
      <c r="M8866" t="s">
        <v>351</v>
      </c>
      <c r="N8866" s="89" cm="1">
        <f t="array" ref="N8866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8866" s="89">
        <f>_34_KNMI_Stations[[#This Row],[graaddagen]]*_34_KNMI_Stations[[#This Row],[Gewogen factor]]</f>
        <v>2.9599999999999995</v>
      </c>
      <c r="P8866" s="89" cm="1">
        <f t="array" ref="P8866">IF(ISNUMBER(_34_KNMI_Stations[[#This Row],[Etmaal temperatuur °C]]),IF(_34_KNMI_Stations[[#This Row],[Etmaal temperatuur °C]]&gt;stookgrens[],_34_KNMI_Stations[[#This Row],[Etmaal temperatuur °C]]-stookgrens[],0),"")</f>
        <v>0</v>
      </c>
    </row>
    <row r="8867" spans="1:16" x14ac:dyDescent="0.25">
      <c r="A8867">
        <v>323</v>
      </c>
      <c r="B8867" s="110">
        <v>45811</v>
      </c>
      <c r="C8867" s="89">
        <v>5.0999999999999996</v>
      </c>
      <c r="D8867" s="89">
        <v>16.8</v>
      </c>
      <c r="E8867" s="96">
        <v>2230</v>
      </c>
      <c r="F8867" s="89">
        <v>0</v>
      </c>
      <c r="G8867" s="89">
        <v>1009.7</v>
      </c>
      <c r="H8867">
        <v>0.59</v>
      </c>
      <c r="I8867" t="s">
        <v>22</v>
      </c>
      <c r="J8867">
        <v>0.8</v>
      </c>
      <c r="K8867">
        <v>6</v>
      </c>
      <c r="L8867">
        <v>2025</v>
      </c>
      <c r="M8867" t="s">
        <v>351</v>
      </c>
      <c r="N8867" s="89" cm="1">
        <f t="array" ref="N8867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8867" s="89">
        <f>_34_KNMI_Stations[[#This Row],[graaddagen]]*_34_KNMI_Stations[[#This Row],[Gewogen factor]]</f>
        <v>0.95999999999999952</v>
      </c>
      <c r="P8867" s="89" cm="1">
        <f t="array" ref="P8867">IF(ISNUMBER(_34_KNMI_Stations[[#This Row],[Etmaal temperatuur °C]]),IF(_34_KNMI_Stations[[#This Row],[Etmaal temperatuur °C]]&gt;stookgrens[],_34_KNMI_Stations[[#This Row],[Etmaal temperatuur °C]]-stookgrens[],0),"")</f>
        <v>0</v>
      </c>
    </row>
    <row r="8868" spans="1:16" x14ac:dyDescent="0.25">
      <c r="A8868">
        <v>323</v>
      </c>
      <c r="B8868" s="110">
        <v>45812</v>
      </c>
      <c r="C8868" s="89">
        <v>4.7</v>
      </c>
      <c r="D8868" s="89">
        <v>15.1</v>
      </c>
      <c r="E8868" s="96">
        <v>1727</v>
      </c>
      <c r="F8868" s="89">
        <v>0.4</v>
      </c>
      <c r="G8868" s="89">
        <v>1007.6</v>
      </c>
      <c r="H8868">
        <v>0.7</v>
      </c>
      <c r="I8868" t="s">
        <v>22</v>
      </c>
      <c r="J8868">
        <v>0.8</v>
      </c>
      <c r="K8868">
        <v>6</v>
      </c>
      <c r="L8868">
        <v>2025</v>
      </c>
      <c r="M8868" t="s">
        <v>351</v>
      </c>
      <c r="N8868" s="89" cm="1">
        <f t="array" ref="N8868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8868" s="89">
        <f>_34_KNMI_Stations[[#This Row],[graaddagen]]*_34_KNMI_Stations[[#This Row],[Gewogen factor]]</f>
        <v>2.3200000000000003</v>
      </c>
      <c r="P8868" s="89" cm="1">
        <f t="array" ref="P8868">IF(ISNUMBER(_34_KNMI_Stations[[#This Row],[Etmaal temperatuur °C]]),IF(_34_KNMI_Stations[[#This Row],[Etmaal temperatuur °C]]&gt;stookgrens[],_34_KNMI_Stations[[#This Row],[Etmaal temperatuur °C]]-stookgrens[],0),"")</f>
        <v>0</v>
      </c>
    </row>
    <row r="8869" spans="1:16" x14ac:dyDescent="0.25">
      <c r="A8869">
        <v>323</v>
      </c>
      <c r="B8869" s="110">
        <v>45813</v>
      </c>
      <c r="C8869" s="89">
        <v>5.2</v>
      </c>
      <c r="D8869" s="89">
        <v>15.3</v>
      </c>
      <c r="E8869" s="96">
        <v>1298</v>
      </c>
      <c r="F8869" s="89">
        <v>10.1</v>
      </c>
      <c r="G8869" s="89">
        <v>1006</v>
      </c>
      <c r="H8869">
        <v>0.78</v>
      </c>
      <c r="I8869" t="s">
        <v>22</v>
      </c>
      <c r="J8869">
        <v>0.8</v>
      </c>
      <c r="K8869">
        <v>6</v>
      </c>
      <c r="L8869">
        <v>2025</v>
      </c>
      <c r="M8869" t="s">
        <v>351</v>
      </c>
      <c r="N8869" s="89" cm="1">
        <f t="array" ref="N8869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8869" s="89">
        <f>_34_KNMI_Stations[[#This Row],[graaddagen]]*_34_KNMI_Stations[[#This Row],[Gewogen factor]]</f>
        <v>2.1599999999999997</v>
      </c>
      <c r="P8869" s="89" cm="1">
        <f t="array" ref="P8869">IF(ISNUMBER(_34_KNMI_Stations[[#This Row],[Etmaal temperatuur °C]]),IF(_34_KNMI_Stations[[#This Row],[Etmaal temperatuur °C]]&gt;stookgrens[],_34_KNMI_Stations[[#This Row],[Etmaal temperatuur °C]]-stookgrens[],0),"")</f>
        <v>0</v>
      </c>
    </row>
    <row r="8870" spans="1:16" x14ac:dyDescent="0.25">
      <c r="A8870">
        <v>323</v>
      </c>
      <c r="B8870" s="110">
        <v>45814</v>
      </c>
      <c r="C8870" s="89">
        <v>6</v>
      </c>
      <c r="D8870" s="89">
        <v>15</v>
      </c>
      <c r="E8870" s="96">
        <v>1689</v>
      </c>
      <c r="F8870" s="89">
        <v>3.1</v>
      </c>
      <c r="G8870" s="89">
        <v>1008.1</v>
      </c>
      <c r="H8870">
        <v>0.79</v>
      </c>
      <c r="I8870" t="s">
        <v>22</v>
      </c>
      <c r="J8870">
        <v>0.8</v>
      </c>
      <c r="K8870">
        <v>6</v>
      </c>
      <c r="L8870">
        <v>2025</v>
      </c>
      <c r="M8870" t="s">
        <v>351</v>
      </c>
      <c r="N8870" s="89" cm="1">
        <f t="array" ref="N8870">IF(ISNUMBER(_34_KNMI_Stations[[#This Row],[Etmaal temperatuur °C]]),IF(_34_KNMI_Stations[[#This Row],[Etmaal temperatuur °C]]&lt;stookgrens[],stookgrens[]-_34_KNMI_Stations[[#This Row],[Etmaal temperatuur °C]],0),"")</f>
        <v>3</v>
      </c>
      <c r="O8870" s="89">
        <f>_34_KNMI_Stations[[#This Row],[graaddagen]]*_34_KNMI_Stations[[#This Row],[Gewogen factor]]</f>
        <v>2.4000000000000004</v>
      </c>
      <c r="P8870" s="89" cm="1">
        <f t="array" ref="P8870">IF(ISNUMBER(_34_KNMI_Stations[[#This Row],[Etmaal temperatuur °C]]),IF(_34_KNMI_Stations[[#This Row],[Etmaal temperatuur °C]]&gt;stookgrens[],_34_KNMI_Stations[[#This Row],[Etmaal temperatuur °C]]-stookgrens[],0),"")</f>
        <v>0</v>
      </c>
    </row>
    <row r="8871" spans="1:16" x14ac:dyDescent="0.25">
      <c r="A8871">
        <v>323</v>
      </c>
      <c r="B8871" s="110">
        <v>45815</v>
      </c>
      <c r="C8871" s="89">
        <v>5.3</v>
      </c>
      <c r="D8871" s="89">
        <v>14.1</v>
      </c>
      <c r="E8871" s="96">
        <v>1628</v>
      </c>
      <c r="F8871" s="89">
        <v>7.5</v>
      </c>
      <c r="G8871" s="89">
        <v>1007.2</v>
      </c>
      <c r="H8871">
        <v>0.82</v>
      </c>
      <c r="I8871" t="s">
        <v>22</v>
      </c>
      <c r="J8871">
        <v>0.8</v>
      </c>
      <c r="K8871">
        <v>6</v>
      </c>
      <c r="L8871">
        <v>2025</v>
      </c>
      <c r="M8871" t="s">
        <v>351</v>
      </c>
      <c r="N8871" s="89" cm="1">
        <f t="array" ref="N8871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8871" s="89">
        <f>_34_KNMI_Stations[[#This Row],[graaddagen]]*_34_KNMI_Stations[[#This Row],[Gewogen factor]]</f>
        <v>3.1200000000000006</v>
      </c>
      <c r="P8871" s="89" cm="1">
        <f t="array" ref="P8871">IF(ISNUMBER(_34_KNMI_Stations[[#This Row],[Etmaal temperatuur °C]]),IF(_34_KNMI_Stations[[#This Row],[Etmaal temperatuur °C]]&gt;stookgrens[],_34_KNMI_Stations[[#This Row],[Etmaal temperatuur °C]]-stookgrens[],0),"")</f>
        <v>0</v>
      </c>
    </row>
    <row r="8872" spans="1:16" x14ac:dyDescent="0.25">
      <c r="A8872">
        <v>323</v>
      </c>
      <c r="B8872" s="110">
        <v>45816</v>
      </c>
      <c r="C8872" s="89">
        <v>7</v>
      </c>
      <c r="D8872" s="89">
        <v>13.5</v>
      </c>
      <c r="E8872" s="96">
        <v>1966</v>
      </c>
      <c r="F8872" s="89">
        <v>0.3</v>
      </c>
      <c r="G8872" s="89">
        <v>1015.6</v>
      </c>
      <c r="H8872">
        <v>0.73</v>
      </c>
      <c r="I8872" t="s">
        <v>22</v>
      </c>
      <c r="J8872">
        <v>0.8</v>
      </c>
      <c r="K8872">
        <v>6</v>
      </c>
      <c r="L8872">
        <v>2025</v>
      </c>
      <c r="M8872" t="s">
        <v>351</v>
      </c>
      <c r="N8872" s="89" cm="1">
        <f t="array" ref="N8872">IF(ISNUMBER(_34_KNMI_Stations[[#This Row],[Etmaal temperatuur °C]]),IF(_34_KNMI_Stations[[#This Row],[Etmaal temperatuur °C]]&lt;stookgrens[],stookgrens[]-_34_KNMI_Stations[[#This Row],[Etmaal temperatuur °C]],0),"")</f>
        <v>4.5</v>
      </c>
      <c r="O8872" s="89">
        <f>_34_KNMI_Stations[[#This Row],[graaddagen]]*_34_KNMI_Stations[[#This Row],[Gewogen factor]]</f>
        <v>3.6</v>
      </c>
      <c r="P8872" s="89" cm="1">
        <f t="array" ref="P8872">IF(ISNUMBER(_34_KNMI_Stations[[#This Row],[Etmaal temperatuur °C]]),IF(_34_KNMI_Stations[[#This Row],[Etmaal temperatuur °C]]&gt;stookgrens[],_34_KNMI_Stations[[#This Row],[Etmaal temperatuur °C]]-stookgrens[],0),"")</f>
        <v>0</v>
      </c>
    </row>
    <row r="8873" spans="1:16" x14ac:dyDescent="0.25">
      <c r="A8873">
        <v>323</v>
      </c>
      <c r="B8873" s="110">
        <v>45817</v>
      </c>
      <c r="C8873" s="89">
        <v>3.8</v>
      </c>
      <c r="D8873" s="89">
        <v>14.5</v>
      </c>
      <c r="E8873" s="96">
        <v>1952</v>
      </c>
      <c r="F8873" s="89">
        <v>0</v>
      </c>
      <c r="G8873" s="89">
        <v>1021.7</v>
      </c>
      <c r="H8873">
        <v>0.75</v>
      </c>
      <c r="I8873" t="s">
        <v>22</v>
      </c>
      <c r="J8873">
        <v>0.8</v>
      </c>
      <c r="K8873">
        <v>6</v>
      </c>
      <c r="L8873">
        <v>2025</v>
      </c>
      <c r="M8873" t="s">
        <v>352</v>
      </c>
      <c r="N8873" s="89" cm="1">
        <f t="array" ref="N8873">IF(ISNUMBER(_34_KNMI_Stations[[#This Row],[Etmaal temperatuur °C]]),IF(_34_KNMI_Stations[[#This Row],[Etmaal temperatuur °C]]&lt;stookgrens[],stookgrens[]-_34_KNMI_Stations[[#This Row],[Etmaal temperatuur °C]],0),"")</f>
        <v>3.5</v>
      </c>
      <c r="O8873" s="89">
        <f>_34_KNMI_Stations[[#This Row],[graaddagen]]*_34_KNMI_Stations[[#This Row],[Gewogen factor]]</f>
        <v>2.8000000000000003</v>
      </c>
      <c r="P8873" s="89" cm="1">
        <f t="array" ref="P8873">IF(ISNUMBER(_34_KNMI_Stations[[#This Row],[Etmaal temperatuur °C]]),IF(_34_KNMI_Stations[[#This Row],[Etmaal temperatuur °C]]&gt;stookgrens[],_34_KNMI_Stations[[#This Row],[Etmaal temperatuur °C]]-stookgrens[],0),"")</f>
        <v>0</v>
      </c>
    </row>
    <row r="8874" spans="1:16" x14ac:dyDescent="0.25">
      <c r="A8874">
        <v>323</v>
      </c>
      <c r="B8874" s="110">
        <v>45818</v>
      </c>
      <c r="C8874" s="89">
        <v>5.5</v>
      </c>
      <c r="D8874" s="89">
        <v>14.4</v>
      </c>
      <c r="E8874" s="96">
        <v>1460</v>
      </c>
      <c r="F8874" s="89">
        <v>0.2</v>
      </c>
      <c r="G8874" s="89">
        <v>1017.7</v>
      </c>
      <c r="H8874">
        <v>0.8</v>
      </c>
      <c r="I8874" t="s">
        <v>22</v>
      </c>
      <c r="J8874">
        <v>0.8</v>
      </c>
      <c r="K8874">
        <v>6</v>
      </c>
      <c r="L8874">
        <v>2025</v>
      </c>
      <c r="M8874" t="s">
        <v>352</v>
      </c>
      <c r="N8874" s="89" cm="1">
        <f t="array" ref="N8874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8874" s="89">
        <f>_34_KNMI_Stations[[#This Row],[graaddagen]]*_34_KNMI_Stations[[#This Row],[Gewogen factor]]</f>
        <v>2.88</v>
      </c>
      <c r="P8874" s="89" cm="1">
        <f t="array" ref="P8874">IF(ISNUMBER(_34_KNMI_Stations[[#This Row],[Etmaal temperatuur °C]]),IF(_34_KNMI_Stations[[#This Row],[Etmaal temperatuur °C]]&gt;stookgrens[],_34_KNMI_Stations[[#This Row],[Etmaal temperatuur °C]]-stookgrens[],0),"")</f>
        <v>0</v>
      </c>
    </row>
    <row r="8875" spans="1:16" x14ac:dyDescent="0.25">
      <c r="A8875">
        <v>323</v>
      </c>
      <c r="B8875" s="110">
        <v>45819</v>
      </c>
      <c r="C8875" s="89">
        <v>3.3</v>
      </c>
      <c r="D8875" s="89">
        <v>15.3</v>
      </c>
      <c r="E8875" s="96">
        <v>2951</v>
      </c>
      <c r="F8875" s="89">
        <v>0</v>
      </c>
      <c r="G8875" s="89">
        <v>1021.2</v>
      </c>
      <c r="H8875">
        <v>0.74</v>
      </c>
      <c r="I8875" t="s">
        <v>22</v>
      </c>
      <c r="J8875">
        <v>0.8</v>
      </c>
      <c r="K8875">
        <v>6</v>
      </c>
      <c r="L8875">
        <v>2025</v>
      </c>
      <c r="M8875" t="s">
        <v>352</v>
      </c>
      <c r="N8875" s="89" cm="1">
        <f t="array" ref="N8875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8875" s="89">
        <f>_34_KNMI_Stations[[#This Row],[graaddagen]]*_34_KNMI_Stations[[#This Row],[Gewogen factor]]</f>
        <v>2.1599999999999997</v>
      </c>
      <c r="P8875" s="89" cm="1">
        <f t="array" ref="P8875">IF(ISNUMBER(_34_KNMI_Stations[[#This Row],[Etmaal temperatuur °C]]),IF(_34_KNMI_Stations[[#This Row],[Etmaal temperatuur °C]]&gt;stookgrens[],_34_KNMI_Stations[[#This Row],[Etmaal temperatuur °C]]-stookgrens[],0),"")</f>
        <v>0</v>
      </c>
    </row>
    <row r="8876" spans="1:16" x14ac:dyDescent="0.25">
      <c r="A8876">
        <v>323</v>
      </c>
      <c r="B8876" s="110">
        <v>45820</v>
      </c>
      <c r="C8876" s="89">
        <v>4.5</v>
      </c>
      <c r="D8876" s="89">
        <v>21.2</v>
      </c>
      <c r="E8876" s="96">
        <v>2919</v>
      </c>
      <c r="F8876" s="89">
        <v>0</v>
      </c>
      <c r="G8876" s="89">
        <v>1015.1</v>
      </c>
      <c r="H8876">
        <v>0.62</v>
      </c>
      <c r="I8876" t="s">
        <v>22</v>
      </c>
      <c r="J8876">
        <v>0.8</v>
      </c>
      <c r="K8876">
        <v>6</v>
      </c>
      <c r="L8876">
        <v>2025</v>
      </c>
      <c r="M8876" t="s">
        <v>352</v>
      </c>
      <c r="N8876" s="89" cm="1">
        <f t="array" ref="N8876">IF(ISNUMBER(_34_KNMI_Stations[[#This Row],[Etmaal temperatuur °C]]),IF(_34_KNMI_Stations[[#This Row],[Etmaal temperatuur °C]]&lt;stookgrens[],stookgrens[]-_34_KNMI_Stations[[#This Row],[Etmaal temperatuur °C]],0),"")</f>
        <v>0</v>
      </c>
      <c r="O8876" s="89">
        <f>_34_KNMI_Stations[[#This Row],[graaddagen]]*_34_KNMI_Stations[[#This Row],[Gewogen factor]]</f>
        <v>0</v>
      </c>
      <c r="P8876" s="89" cm="1">
        <f t="array" ref="P8876">IF(ISNUMBER(_34_KNMI_Stations[[#This Row],[Etmaal temperatuur °C]]),IF(_34_KNMI_Stations[[#This Row],[Etmaal temperatuur °C]]&gt;stookgrens[],_34_KNMI_Stations[[#This Row],[Etmaal temperatuur °C]]-stookgrens[],0),"")</f>
        <v>3.1999999999999993</v>
      </c>
    </row>
    <row r="8877" spans="1:16" x14ac:dyDescent="0.25">
      <c r="A8877">
        <v>323</v>
      </c>
      <c r="B8877" s="110">
        <v>45821</v>
      </c>
      <c r="C8877" s="89">
        <v>3</v>
      </c>
      <c r="D8877" s="89">
        <v>22.1</v>
      </c>
      <c r="E8877" s="96">
        <v>2718</v>
      </c>
      <c r="F8877" s="89">
        <v>0</v>
      </c>
      <c r="G8877" s="89">
        <v>1017.3</v>
      </c>
      <c r="H8877">
        <v>0.74</v>
      </c>
      <c r="I8877" t="s">
        <v>22</v>
      </c>
      <c r="J8877">
        <v>0.8</v>
      </c>
      <c r="K8877">
        <v>6</v>
      </c>
      <c r="L8877">
        <v>2025</v>
      </c>
      <c r="M8877" t="s">
        <v>352</v>
      </c>
      <c r="N8877" s="89" cm="1">
        <f t="array" ref="N8877">IF(ISNUMBER(_34_KNMI_Stations[[#This Row],[Etmaal temperatuur °C]]),IF(_34_KNMI_Stations[[#This Row],[Etmaal temperatuur °C]]&lt;stookgrens[],stookgrens[]-_34_KNMI_Stations[[#This Row],[Etmaal temperatuur °C]],0),"")</f>
        <v>0</v>
      </c>
      <c r="O8877" s="89">
        <f>_34_KNMI_Stations[[#This Row],[graaddagen]]*_34_KNMI_Stations[[#This Row],[Gewogen factor]]</f>
        <v>0</v>
      </c>
      <c r="P8877" s="89" cm="1">
        <f t="array" ref="P8877">IF(ISNUMBER(_34_KNMI_Stations[[#This Row],[Etmaal temperatuur °C]]),IF(_34_KNMI_Stations[[#This Row],[Etmaal temperatuur °C]]&gt;stookgrens[],_34_KNMI_Stations[[#This Row],[Etmaal temperatuur °C]]-stookgrens[],0),"")</f>
        <v>4.1000000000000014</v>
      </c>
    </row>
    <row r="8878" spans="1:16" x14ac:dyDescent="0.25">
      <c r="A8878">
        <v>323</v>
      </c>
      <c r="B8878" s="110">
        <v>45822</v>
      </c>
      <c r="C8878" s="89">
        <v>3.9</v>
      </c>
      <c r="D8878" s="89">
        <v>20</v>
      </c>
      <c r="E8878" s="96">
        <v>1434</v>
      </c>
      <c r="F8878" s="89">
        <v>1.4</v>
      </c>
      <c r="G8878" s="89">
        <v>1017.1</v>
      </c>
      <c r="H8878">
        <v>0.75</v>
      </c>
      <c r="I8878" t="s">
        <v>22</v>
      </c>
      <c r="J8878">
        <v>0.8</v>
      </c>
      <c r="K8878">
        <v>6</v>
      </c>
      <c r="L8878">
        <v>2025</v>
      </c>
      <c r="M8878" t="s">
        <v>352</v>
      </c>
      <c r="N8878" s="89" cm="1">
        <f t="array" ref="N8878">IF(ISNUMBER(_34_KNMI_Stations[[#This Row],[Etmaal temperatuur °C]]),IF(_34_KNMI_Stations[[#This Row],[Etmaal temperatuur °C]]&lt;stookgrens[],stookgrens[]-_34_KNMI_Stations[[#This Row],[Etmaal temperatuur °C]],0),"")</f>
        <v>0</v>
      </c>
      <c r="O8878" s="89">
        <f>_34_KNMI_Stations[[#This Row],[graaddagen]]*_34_KNMI_Stations[[#This Row],[Gewogen factor]]</f>
        <v>0</v>
      </c>
      <c r="P8878" s="89" cm="1">
        <f t="array" ref="P8878">IF(ISNUMBER(_34_KNMI_Stations[[#This Row],[Etmaal temperatuur °C]]),IF(_34_KNMI_Stations[[#This Row],[Etmaal temperatuur °C]]&gt;stookgrens[],_34_KNMI_Stations[[#This Row],[Etmaal temperatuur °C]]-stookgrens[],0),"")</f>
        <v>2</v>
      </c>
    </row>
    <row r="8879" spans="1:16" x14ac:dyDescent="0.25">
      <c r="A8879">
        <v>323</v>
      </c>
      <c r="B8879" s="110">
        <v>45823</v>
      </c>
      <c r="C8879" s="89">
        <v>4.3</v>
      </c>
      <c r="D8879" s="89">
        <v>17.2</v>
      </c>
      <c r="E8879" s="96">
        <v>2717</v>
      </c>
      <c r="F8879" s="89">
        <v>0</v>
      </c>
      <c r="G8879" s="89">
        <v>1022.3</v>
      </c>
      <c r="H8879">
        <v>0.73</v>
      </c>
      <c r="I8879" t="s">
        <v>22</v>
      </c>
      <c r="J8879">
        <v>0.8</v>
      </c>
      <c r="K8879">
        <v>6</v>
      </c>
      <c r="L8879">
        <v>2025</v>
      </c>
      <c r="M8879" t="s">
        <v>352</v>
      </c>
      <c r="N8879" s="89" cm="1">
        <f t="array" ref="N8879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8879" s="89">
        <f>_34_KNMI_Stations[[#This Row],[graaddagen]]*_34_KNMI_Stations[[#This Row],[Gewogen factor]]</f>
        <v>0.64000000000000057</v>
      </c>
      <c r="P8879" s="89" cm="1">
        <f t="array" ref="P8879">IF(ISNUMBER(_34_KNMI_Stations[[#This Row],[Etmaal temperatuur °C]]),IF(_34_KNMI_Stations[[#This Row],[Etmaal temperatuur °C]]&gt;stookgrens[],_34_KNMI_Stations[[#This Row],[Etmaal temperatuur °C]]-stookgrens[],0),"")</f>
        <v>0</v>
      </c>
    </row>
    <row r="8880" spans="1:16" x14ac:dyDescent="0.25">
      <c r="A8880">
        <v>323</v>
      </c>
      <c r="B8880" s="110">
        <v>45824</v>
      </c>
      <c r="C8880" s="89">
        <v>3</v>
      </c>
      <c r="D8880" s="89">
        <v>17</v>
      </c>
      <c r="E8880" s="96">
        <v>2999</v>
      </c>
      <c r="F8880" s="89">
        <v>0</v>
      </c>
      <c r="G8880" s="89">
        <v>1027.2</v>
      </c>
      <c r="H8880">
        <v>0.76</v>
      </c>
      <c r="I8880" t="s">
        <v>22</v>
      </c>
      <c r="J8880">
        <v>0.8</v>
      </c>
      <c r="K8880">
        <v>6</v>
      </c>
      <c r="L8880">
        <v>2025</v>
      </c>
      <c r="M8880" t="s">
        <v>353</v>
      </c>
      <c r="N8880" s="89" cm="1">
        <f t="array" ref="N8880">IF(ISNUMBER(_34_KNMI_Stations[[#This Row],[Etmaal temperatuur °C]]),IF(_34_KNMI_Stations[[#This Row],[Etmaal temperatuur °C]]&lt;stookgrens[],stookgrens[]-_34_KNMI_Stations[[#This Row],[Etmaal temperatuur °C]],0),"")</f>
        <v>1</v>
      </c>
      <c r="O8880" s="89">
        <f>_34_KNMI_Stations[[#This Row],[graaddagen]]*_34_KNMI_Stations[[#This Row],[Gewogen factor]]</f>
        <v>0.8</v>
      </c>
      <c r="P8880" s="89" cm="1">
        <f t="array" ref="P8880">IF(ISNUMBER(_34_KNMI_Stations[[#This Row],[Etmaal temperatuur °C]]),IF(_34_KNMI_Stations[[#This Row],[Etmaal temperatuur °C]]&gt;stookgrens[],_34_KNMI_Stations[[#This Row],[Etmaal temperatuur °C]]-stookgrens[],0),"")</f>
        <v>0</v>
      </c>
    </row>
    <row r="8881" spans="1:16" x14ac:dyDescent="0.25">
      <c r="A8881">
        <v>323</v>
      </c>
      <c r="B8881" s="110">
        <v>45825</v>
      </c>
      <c r="C8881" s="89">
        <v>2.6</v>
      </c>
      <c r="D8881" s="89">
        <v>18</v>
      </c>
      <c r="E8881" s="96">
        <v>2821</v>
      </c>
      <c r="F8881" s="89">
        <v>0</v>
      </c>
      <c r="G8881" s="89">
        <v>1025.3</v>
      </c>
      <c r="H8881">
        <v>0.74</v>
      </c>
      <c r="I8881" t="s">
        <v>22</v>
      </c>
      <c r="J8881">
        <v>0.8</v>
      </c>
      <c r="K8881">
        <v>6</v>
      </c>
      <c r="L8881">
        <v>2025</v>
      </c>
      <c r="M8881" t="s">
        <v>353</v>
      </c>
      <c r="N8881" s="89" cm="1">
        <f t="array" ref="N8881">IF(ISNUMBER(_34_KNMI_Stations[[#This Row],[Etmaal temperatuur °C]]),IF(_34_KNMI_Stations[[#This Row],[Etmaal temperatuur °C]]&lt;stookgrens[],stookgrens[]-_34_KNMI_Stations[[#This Row],[Etmaal temperatuur °C]],0),"")</f>
        <v>0</v>
      </c>
      <c r="O8881" s="89">
        <f>_34_KNMI_Stations[[#This Row],[graaddagen]]*_34_KNMI_Stations[[#This Row],[Gewogen factor]]</f>
        <v>0</v>
      </c>
      <c r="P8881" s="89" cm="1">
        <f t="array" ref="P8881">IF(ISNUMBER(_34_KNMI_Stations[[#This Row],[Etmaal temperatuur °C]]),IF(_34_KNMI_Stations[[#This Row],[Etmaal temperatuur °C]]&gt;stookgrens[],_34_KNMI_Stations[[#This Row],[Etmaal temperatuur °C]]-stookgrens[],0),"")</f>
        <v>0</v>
      </c>
    </row>
    <row r="8882" spans="1:16" x14ac:dyDescent="0.25">
      <c r="A8882">
        <v>323</v>
      </c>
      <c r="B8882" s="110">
        <v>45826</v>
      </c>
      <c r="C8882" s="89">
        <v>3.2</v>
      </c>
      <c r="D8882" s="89">
        <v>18.3</v>
      </c>
      <c r="E8882" s="96">
        <v>2929</v>
      </c>
      <c r="F8882" s="89">
        <v>0</v>
      </c>
      <c r="G8882" s="89">
        <v>1024.3</v>
      </c>
      <c r="H8882">
        <v>0.77</v>
      </c>
      <c r="I8882" t="s">
        <v>22</v>
      </c>
      <c r="J8882">
        <v>0.8</v>
      </c>
      <c r="K8882">
        <v>6</v>
      </c>
      <c r="L8882">
        <v>2025</v>
      </c>
      <c r="M8882" t="s">
        <v>353</v>
      </c>
      <c r="N8882" s="89" cm="1">
        <f t="array" ref="N8882">IF(ISNUMBER(_34_KNMI_Stations[[#This Row],[Etmaal temperatuur °C]]),IF(_34_KNMI_Stations[[#This Row],[Etmaal temperatuur °C]]&lt;stookgrens[],stookgrens[]-_34_KNMI_Stations[[#This Row],[Etmaal temperatuur °C]],0),"")</f>
        <v>0</v>
      </c>
      <c r="O8882" s="89">
        <f>_34_KNMI_Stations[[#This Row],[graaddagen]]*_34_KNMI_Stations[[#This Row],[Gewogen factor]]</f>
        <v>0</v>
      </c>
      <c r="P8882" s="89" cm="1">
        <f t="array" ref="P8882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8883" spans="1:16" x14ac:dyDescent="0.25">
      <c r="A8883">
        <v>323</v>
      </c>
      <c r="B8883" s="110">
        <v>45827</v>
      </c>
      <c r="C8883" s="89">
        <v>2.9</v>
      </c>
      <c r="D8883" s="89">
        <v>20.2</v>
      </c>
      <c r="E8883" s="96">
        <v>2881</v>
      </c>
      <c r="F8883" s="89">
        <v>0</v>
      </c>
      <c r="G8883" s="89">
        <v>1025.8</v>
      </c>
      <c r="H8883">
        <v>0.67</v>
      </c>
      <c r="I8883" t="s">
        <v>22</v>
      </c>
      <c r="J8883">
        <v>0.8</v>
      </c>
      <c r="K8883">
        <v>6</v>
      </c>
      <c r="L8883">
        <v>2025</v>
      </c>
      <c r="M8883" t="s">
        <v>353</v>
      </c>
      <c r="N8883" s="89" cm="1">
        <f t="array" ref="N8883">IF(ISNUMBER(_34_KNMI_Stations[[#This Row],[Etmaal temperatuur °C]]),IF(_34_KNMI_Stations[[#This Row],[Etmaal temperatuur °C]]&lt;stookgrens[],stookgrens[]-_34_KNMI_Stations[[#This Row],[Etmaal temperatuur °C]],0),"")</f>
        <v>0</v>
      </c>
      <c r="O8883" s="89">
        <f>_34_KNMI_Stations[[#This Row],[graaddagen]]*_34_KNMI_Stations[[#This Row],[Gewogen factor]]</f>
        <v>0</v>
      </c>
      <c r="P8883" s="89" cm="1">
        <f t="array" ref="P8883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8884" spans="1:16" x14ac:dyDescent="0.25">
      <c r="A8884">
        <v>323</v>
      </c>
      <c r="B8884" s="110">
        <v>45828</v>
      </c>
      <c r="C8884" s="89">
        <v>3.8</v>
      </c>
      <c r="D8884" s="89">
        <v>21</v>
      </c>
      <c r="E8884" s="96">
        <v>2907</v>
      </c>
      <c r="F8884" s="89">
        <v>0</v>
      </c>
      <c r="G8884" s="89">
        <v>1024.3</v>
      </c>
      <c r="H8884">
        <v>0.56999999999999995</v>
      </c>
      <c r="I8884" t="s">
        <v>22</v>
      </c>
      <c r="J8884">
        <v>0.8</v>
      </c>
      <c r="K8884">
        <v>6</v>
      </c>
      <c r="L8884">
        <v>2025</v>
      </c>
      <c r="M8884" t="s">
        <v>353</v>
      </c>
      <c r="N8884" s="89" cm="1">
        <f t="array" ref="N8884">IF(ISNUMBER(_34_KNMI_Stations[[#This Row],[Etmaal temperatuur °C]]),IF(_34_KNMI_Stations[[#This Row],[Etmaal temperatuur °C]]&lt;stookgrens[],stookgrens[]-_34_KNMI_Stations[[#This Row],[Etmaal temperatuur °C]],0),"")</f>
        <v>0</v>
      </c>
      <c r="O8884" s="89">
        <f>_34_KNMI_Stations[[#This Row],[graaddagen]]*_34_KNMI_Stations[[#This Row],[Gewogen factor]]</f>
        <v>0</v>
      </c>
      <c r="P8884" s="89" cm="1">
        <f t="array" ref="P8884">IF(ISNUMBER(_34_KNMI_Stations[[#This Row],[Etmaal temperatuur °C]]),IF(_34_KNMI_Stations[[#This Row],[Etmaal temperatuur °C]]&gt;stookgrens[],_34_KNMI_Stations[[#This Row],[Etmaal temperatuur °C]]-stookgrens[],0),"")</f>
        <v>3</v>
      </c>
    </row>
    <row r="8885" spans="1:16" x14ac:dyDescent="0.25">
      <c r="A8885">
        <v>323</v>
      </c>
      <c r="B8885" s="110">
        <v>45829</v>
      </c>
      <c r="C8885" s="89">
        <v>2.9</v>
      </c>
      <c r="D8885" s="89">
        <v>24</v>
      </c>
      <c r="E8885" s="96">
        <v>3016</v>
      </c>
      <c r="F8885" s="89">
        <v>0</v>
      </c>
      <c r="G8885" s="89">
        <v>1018.7</v>
      </c>
      <c r="H8885">
        <v>0.48</v>
      </c>
      <c r="I8885" t="s">
        <v>22</v>
      </c>
      <c r="J8885">
        <v>0.8</v>
      </c>
      <c r="K8885">
        <v>6</v>
      </c>
      <c r="L8885">
        <v>2025</v>
      </c>
      <c r="M8885" t="s">
        <v>353</v>
      </c>
      <c r="N8885" s="89" cm="1">
        <f t="array" ref="N8885">IF(ISNUMBER(_34_KNMI_Stations[[#This Row],[Etmaal temperatuur °C]]),IF(_34_KNMI_Stations[[#This Row],[Etmaal temperatuur °C]]&lt;stookgrens[],stookgrens[]-_34_KNMI_Stations[[#This Row],[Etmaal temperatuur °C]],0),"")</f>
        <v>0</v>
      </c>
      <c r="O8885" s="89">
        <f>_34_KNMI_Stations[[#This Row],[graaddagen]]*_34_KNMI_Stations[[#This Row],[Gewogen factor]]</f>
        <v>0</v>
      </c>
      <c r="P8885" s="89" cm="1">
        <f t="array" ref="P8885">IF(ISNUMBER(_34_KNMI_Stations[[#This Row],[Etmaal temperatuur °C]]),IF(_34_KNMI_Stations[[#This Row],[Etmaal temperatuur °C]]&gt;stookgrens[],_34_KNMI_Stations[[#This Row],[Etmaal temperatuur °C]]-stookgrens[],0),"")</f>
        <v>6</v>
      </c>
    </row>
    <row r="8886" spans="1:16" x14ac:dyDescent="0.25">
      <c r="A8886">
        <v>323</v>
      </c>
      <c r="B8886" s="110">
        <v>45830</v>
      </c>
      <c r="C8886" s="89">
        <v>5.5</v>
      </c>
      <c r="D8886" s="89">
        <v>21.7</v>
      </c>
      <c r="E8886" s="96">
        <v>1946</v>
      </c>
      <c r="F8886" s="89">
        <v>0</v>
      </c>
      <c r="G8886" s="89">
        <v>1013.4</v>
      </c>
      <c r="H8886">
        <v>0.62</v>
      </c>
      <c r="I8886" t="s">
        <v>22</v>
      </c>
      <c r="J8886">
        <v>0.8</v>
      </c>
      <c r="K8886">
        <v>6</v>
      </c>
      <c r="L8886">
        <v>2025</v>
      </c>
      <c r="M8886" t="s">
        <v>353</v>
      </c>
      <c r="N8886" s="89" cm="1">
        <f t="array" ref="N8886">IF(ISNUMBER(_34_KNMI_Stations[[#This Row],[Etmaal temperatuur °C]]),IF(_34_KNMI_Stations[[#This Row],[Etmaal temperatuur °C]]&lt;stookgrens[],stookgrens[]-_34_KNMI_Stations[[#This Row],[Etmaal temperatuur °C]],0),"")</f>
        <v>0</v>
      </c>
      <c r="O8886" s="89">
        <f>_34_KNMI_Stations[[#This Row],[graaddagen]]*_34_KNMI_Stations[[#This Row],[Gewogen factor]]</f>
        <v>0</v>
      </c>
      <c r="P8886" s="89" cm="1">
        <f t="array" ref="P8886">IF(ISNUMBER(_34_KNMI_Stations[[#This Row],[Etmaal temperatuur °C]]),IF(_34_KNMI_Stations[[#This Row],[Etmaal temperatuur °C]]&gt;stookgrens[],_34_KNMI_Stations[[#This Row],[Etmaal temperatuur °C]]-stookgrens[],0),"")</f>
        <v>3.6999999999999993</v>
      </c>
    </row>
    <row r="8887" spans="1:16" x14ac:dyDescent="0.25">
      <c r="A8887">
        <v>323</v>
      </c>
      <c r="B8887" s="110">
        <v>45831</v>
      </c>
      <c r="C8887" s="89">
        <v>7.1</v>
      </c>
      <c r="D8887" s="89">
        <v>17.8</v>
      </c>
      <c r="E8887" s="96">
        <v>2100</v>
      </c>
      <c r="F8887" s="89">
        <v>1.4</v>
      </c>
      <c r="G8887" s="89">
        <v>1012.7</v>
      </c>
      <c r="H8887">
        <v>0.66</v>
      </c>
      <c r="I8887" t="s">
        <v>22</v>
      </c>
      <c r="J8887">
        <v>0.8</v>
      </c>
      <c r="K8887">
        <v>6</v>
      </c>
      <c r="L8887">
        <v>2025</v>
      </c>
      <c r="M8887" t="s">
        <v>354</v>
      </c>
      <c r="N8887" s="89" cm="1">
        <f t="array" ref="N8887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8887" s="89">
        <f>_34_KNMI_Stations[[#This Row],[graaddagen]]*_34_KNMI_Stations[[#This Row],[Gewogen factor]]</f>
        <v>0.15999999999999945</v>
      </c>
      <c r="P8887" s="89" cm="1">
        <f t="array" ref="P8887">IF(ISNUMBER(_34_KNMI_Stations[[#This Row],[Etmaal temperatuur °C]]),IF(_34_KNMI_Stations[[#This Row],[Etmaal temperatuur °C]]&gt;stookgrens[],_34_KNMI_Stations[[#This Row],[Etmaal temperatuur °C]]-stookgrens[],0),"")</f>
        <v>0</v>
      </c>
    </row>
    <row r="8888" spans="1:16" x14ac:dyDescent="0.25">
      <c r="A8888">
        <v>323</v>
      </c>
      <c r="B8888" s="110">
        <v>45832</v>
      </c>
      <c r="C8888" s="89">
        <v>6.1</v>
      </c>
      <c r="D8888" s="89">
        <v>17.7</v>
      </c>
      <c r="E8888" s="96">
        <v>1629</v>
      </c>
      <c r="F8888" s="89">
        <v>-0.1</v>
      </c>
      <c r="G8888" s="89">
        <v>1012.7</v>
      </c>
      <c r="H8888">
        <v>0.76</v>
      </c>
      <c r="I8888" t="s">
        <v>22</v>
      </c>
      <c r="J8888">
        <v>0.8</v>
      </c>
      <c r="K8888">
        <v>6</v>
      </c>
      <c r="L8888">
        <v>2025</v>
      </c>
      <c r="M8888" t="s">
        <v>354</v>
      </c>
      <c r="N8888" s="89" cm="1">
        <f t="array" ref="N8888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8888" s="89">
        <f>_34_KNMI_Stations[[#This Row],[graaddagen]]*_34_KNMI_Stations[[#This Row],[Gewogen factor]]</f>
        <v>0.24000000000000057</v>
      </c>
      <c r="P8888" s="89" cm="1">
        <f t="array" ref="P8888">IF(ISNUMBER(_34_KNMI_Stations[[#This Row],[Etmaal temperatuur °C]]),IF(_34_KNMI_Stations[[#This Row],[Etmaal temperatuur °C]]&gt;stookgrens[],_34_KNMI_Stations[[#This Row],[Etmaal temperatuur °C]]-stookgrens[],0),"")</f>
        <v>0</v>
      </c>
    </row>
    <row r="8889" spans="1:16" x14ac:dyDescent="0.25">
      <c r="A8889">
        <v>323</v>
      </c>
      <c r="B8889" s="110">
        <v>45833</v>
      </c>
      <c r="C8889" s="89">
        <v>3.8</v>
      </c>
      <c r="D8889" s="89">
        <v>19.899999999999999</v>
      </c>
      <c r="E8889" s="96">
        <v>2083</v>
      </c>
      <c r="F8889" s="89">
        <v>1.4</v>
      </c>
      <c r="G8889" s="89">
        <v>1012.1</v>
      </c>
      <c r="H8889">
        <v>0.8</v>
      </c>
      <c r="I8889" t="s">
        <v>22</v>
      </c>
      <c r="J8889">
        <v>0.8</v>
      </c>
      <c r="K8889">
        <v>6</v>
      </c>
      <c r="L8889">
        <v>2025</v>
      </c>
      <c r="M8889" t="s">
        <v>354</v>
      </c>
      <c r="N8889" s="89" cm="1">
        <f t="array" ref="N8889">IF(ISNUMBER(_34_KNMI_Stations[[#This Row],[Etmaal temperatuur °C]]),IF(_34_KNMI_Stations[[#This Row],[Etmaal temperatuur °C]]&lt;stookgrens[],stookgrens[]-_34_KNMI_Stations[[#This Row],[Etmaal temperatuur °C]],0),"")</f>
        <v>0</v>
      </c>
      <c r="O8889" s="89">
        <f>_34_KNMI_Stations[[#This Row],[graaddagen]]*_34_KNMI_Stations[[#This Row],[Gewogen factor]]</f>
        <v>0</v>
      </c>
      <c r="P8889" s="89" cm="1">
        <f t="array" ref="P8889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8890" spans="1:16" x14ac:dyDescent="0.25">
      <c r="A8890">
        <v>323</v>
      </c>
      <c r="B8890" s="110">
        <v>45834</v>
      </c>
      <c r="C8890" s="89">
        <v>5.7</v>
      </c>
      <c r="D8890" s="89">
        <v>19</v>
      </c>
      <c r="E8890" s="96">
        <v>1367</v>
      </c>
      <c r="F8890" s="89">
        <v>15.4</v>
      </c>
      <c r="G8890" s="89">
        <v>1012.7</v>
      </c>
      <c r="H8890">
        <v>0.81</v>
      </c>
      <c r="I8890" t="s">
        <v>22</v>
      </c>
      <c r="J8890">
        <v>0.8</v>
      </c>
      <c r="K8890">
        <v>6</v>
      </c>
      <c r="L8890">
        <v>2025</v>
      </c>
      <c r="M8890" t="s">
        <v>354</v>
      </c>
      <c r="N8890" s="89" cm="1">
        <f t="array" ref="N8890">IF(ISNUMBER(_34_KNMI_Stations[[#This Row],[Etmaal temperatuur °C]]),IF(_34_KNMI_Stations[[#This Row],[Etmaal temperatuur °C]]&lt;stookgrens[],stookgrens[]-_34_KNMI_Stations[[#This Row],[Etmaal temperatuur °C]],0),"")</f>
        <v>0</v>
      </c>
      <c r="O8890" s="89">
        <f>_34_KNMI_Stations[[#This Row],[graaddagen]]*_34_KNMI_Stations[[#This Row],[Gewogen factor]]</f>
        <v>0</v>
      </c>
      <c r="P8890" s="89" cm="1">
        <f t="array" ref="P8890">IF(ISNUMBER(_34_KNMI_Stations[[#This Row],[Etmaal temperatuur °C]]),IF(_34_KNMI_Stations[[#This Row],[Etmaal temperatuur °C]]&gt;stookgrens[],_34_KNMI_Stations[[#This Row],[Etmaal temperatuur °C]]-stookgrens[],0),"")</f>
        <v>1</v>
      </c>
    </row>
    <row r="8891" spans="1:16" x14ac:dyDescent="0.25">
      <c r="A8891">
        <v>323</v>
      </c>
      <c r="B8891" s="110">
        <v>45835</v>
      </c>
      <c r="C8891" s="89">
        <v>4.8</v>
      </c>
      <c r="D8891" s="89">
        <v>19.399999999999999</v>
      </c>
      <c r="E8891" s="96">
        <v>2523</v>
      </c>
      <c r="F8891" s="89">
        <v>1.2</v>
      </c>
      <c r="G8891" s="89">
        <v>1021.2</v>
      </c>
      <c r="H8891">
        <v>0.74</v>
      </c>
      <c r="I8891" t="s">
        <v>22</v>
      </c>
      <c r="J8891">
        <v>0.8</v>
      </c>
      <c r="K8891">
        <v>6</v>
      </c>
      <c r="L8891">
        <v>2025</v>
      </c>
      <c r="M8891" t="s">
        <v>354</v>
      </c>
      <c r="N8891" s="89" cm="1">
        <f t="array" ref="N8891">IF(ISNUMBER(_34_KNMI_Stations[[#This Row],[Etmaal temperatuur °C]]),IF(_34_KNMI_Stations[[#This Row],[Etmaal temperatuur °C]]&lt;stookgrens[],stookgrens[]-_34_KNMI_Stations[[#This Row],[Etmaal temperatuur °C]],0),"")</f>
        <v>0</v>
      </c>
      <c r="O8891" s="89">
        <f>_34_KNMI_Stations[[#This Row],[graaddagen]]*_34_KNMI_Stations[[#This Row],[Gewogen factor]]</f>
        <v>0</v>
      </c>
      <c r="P8891" s="89" cm="1">
        <f t="array" ref="P8891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8892" spans="1:16" x14ac:dyDescent="0.25">
      <c r="A8892">
        <v>323</v>
      </c>
      <c r="B8892" s="110">
        <v>45836</v>
      </c>
      <c r="C8892" s="89">
        <v>5.5</v>
      </c>
      <c r="D8892" s="89">
        <v>21.6</v>
      </c>
      <c r="E8892" s="96">
        <v>2267</v>
      </c>
      <c r="F8892" s="89">
        <v>0</v>
      </c>
      <c r="G8892" s="89">
        <v>1023.6</v>
      </c>
      <c r="H8892">
        <v>0.76</v>
      </c>
      <c r="I8892" t="s">
        <v>22</v>
      </c>
      <c r="J8892">
        <v>0.8</v>
      </c>
      <c r="K8892">
        <v>6</v>
      </c>
      <c r="L8892">
        <v>2025</v>
      </c>
      <c r="M8892" t="s">
        <v>354</v>
      </c>
      <c r="N8892" s="89" cm="1">
        <f t="array" ref="N8892">IF(ISNUMBER(_34_KNMI_Stations[[#This Row],[Etmaal temperatuur °C]]),IF(_34_KNMI_Stations[[#This Row],[Etmaal temperatuur °C]]&lt;stookgrens[],stookgrens[]-_34_KNMI_Stations[[#This Row],[Etmaal temperatuur °C]],0),"")</f>
        <v>0</v>
      </c>
      <c r="O8892" s="89">
        <f>_34_KNMI_Stations[[#This Row],[graaddagen]]*_34_KNMI_Stations[[#This Row],[Gewogen factor]]</f>
        <v>0</v>
      </c>
      <c r="P8892" s="89" cm="1">
        <f t="array" ref="P8892">IF(ISNUMBER(_34_KNMI_Stations[[#This Row],[Etmaal temperatuur °C]]),IF(_34_KNMI_Stations[[#This Row],[Etmaal temperatuur °C]]&gt;stookgrens[],_34_KNMI_Stations[[#This Row],[Etmaal temperatuur °C]]-stookgrens[],0),"")</f>
        <v>3.6000000000000014</v>
      </c>
    </row>
    <row r="8893" spans="1:16" x14ac:dyDescent="0.25">
      <c r="A8893">
        <v>323</v>
      </c>
      <c r="B8893" s="110">
        <v>45837</v>
      </c>
      <c r="C8893" s="89">
        <v>3.4</v>
      </c>
      <c r="D8893" s="89">
        <v>20.399999999999999</v>
      </c>
      <c r="E8893" s="96">
        <v>2919</v>
      </c>
      <c r="F8893" s="89">
        <v>0</v>
      </c>
      <c r="G8893" s="89">
        <v>1024.0999999999999</v>
      </c>
      <c r="H8893">
        <v>0.8</v>
      </c>
      <c r="I8893" t="s">
        <v>22</v>
      </c>
      <c r="J8893">
        <v>0.8</v>
      </c>
      <c r="K8893">
        <v>6</v>
      </c>
      <c r="L8893">
        <v>2025</v>
      </c>
      <c r="M8893" t="s">
        <v>354</v>
      </c>
      <c r="N8893" s="89" cm="1">
        <f t="array" ref="N8893">IF(ISNUMBER(_34_KNMI_Stations[[#This Row],[Etmaal temperatuur °C]]),IF(_34_KNMI_Stations[[#This Row],[Etmaal temperatuur °C]]&lt;stookgrens[],stookgrens[]-_34_KNMI_Stations[[#This Row],[Etmaal temperatuur °C]],0),"")</f>
        <v>0</v>
      </c>
      <c r="O8893" s="89">
        <f>_34_KNMI_Stations[[#This Row],[graaddagen]]*_34_KNMI_Stations[[#This Row],[Gewogen factor]]</f>
        <v>0</v>
      </c>
      <c r="P8893" s="89" cm="1">
        <f t="array" ref="P8893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8894" spans="1:16" x14ac:dyDescent="0.25">
      <c r="A8894">
        <v>323</v>
      </c>
      <c r="B8894" s="110">
        <v>45838</v>
      </c>
      <c r="C8894" s="89">
        <v>3.5</v>
      </c>
      <c r="D8894" s="89">
        <v>24.2</v>
      </c>
      <c r="E8894" s="96">
        <v>2956</v>
      </c>
      <c r="F8894" s="89">
        <v>0</v>
      </c>
      <c r="G8894" s="89">
        <v>1018.2</v>
      </c>
      <c r="H8894">
        <v>0.66</v>
      </c>
      <c r="I8894" t="s">
        <v>22</v>
      </c>
      <c r="J8894">
        <v>0.8</v>
      </c>
      <c r="K8894">
        <v>6</v>
      </c>
      <c r="L8894">
        <v>2025</v>
      </c>
      <c r="M8894" t="s">
        <v>355</v>
      </c>
      <c r="N8894" s="89" cm="1">
        <f t="array" ref="N8894">IF(ISNUMBER(_34_KNMI_Stations[[#This Row],[Etmaal temperatuur °C]]),IF(_34_KNMI_Stations[[#This Row],[Etmaal temperatuur °C]]&lt;stookgrens[],stookgrens[]-_34_KNMI_Stations[[#This Row],[Etmaal temperatuur °C]],0),"")</f>
        <v>0</v>
      </c>
      <c r="O8894" s="89">
        <f>_34_KNMI_Stations[[#This Row],[graaddagen]]*_34_KNMI_Stations[[#This Row],[Gewogen factor]]</f>
        <v>0</v>
      </c>
      <c r="P8894" s="89" cm="1">
        <f t="array" ref="P8894">IF(ISNUMBER(_34_KNMI_Stations[[#This Row],[Etmaal temperatuur °C]]),IF(_34_KNMI_Stations[[#This Row],[Etmaal temperatuur °C]]&gt;stookgrens[],_34_KNMI_Stations[[#This Row],[Etmaal temperatuur °C]]-stookgrens[],0),"")</f>
        <v>6.1999999999999993</v>
      </c>
    </row>
    <row r="8895" spans="1:16" x14ac:dyDescent="0.25">
      <c r="A8895">
        <v>323</v>
      </c>
      <c r="B8895" s="110">
        <v>45839</v>
      </c>
      <c r="C8895" s="89">
        <v>2.7</v>
      </c>
      <c r="D8895" s="89">
        <v>26.9</v>
      </c>
      <c r="E8895" s="96">
        <v>2884</v>
      </c>
      <c r="F8895" s="89">
        <v>0</v>
      </c>
      <c r="G8895" s="89">
        <v>1013.6</v>
      </c>
      <c r="H8895">
        <v>0.59</v>
      </c>
      <c r="I8895" t="s">
        <v>22</v>
      </c>
      <c r="J8895">
        <v>0.8</v>
      </c>
      <c r="K8895">
        <v>7</v>
      </c>
      <c r="L8895">
        <v>2025</v>
      </c>
      <c r="M8895" t="s">
        <v>355</v>
      </c>
      <c r="N8895" s="89" cm="1">
        <f t="array" ref="N8895">IF(ISNUMBER(_34_KNMI_Stations[[#This Row],[Etmaal temperatuur °C]]),IF(_34_KNMI_Stations[[#This Row],[Etmaal temperatuur °C]]&lt;stookgrens[],stookgrens[]-_34_KNMI_Stations[[#This Row],[Etmaal temperatuur °C]],0),"")</f>
        <v>0</v>
      </c>
      <c r="O8895" s="89">
        <f>_34_KNMI_Stations[[#This Row],[graaddagen]]*_34_KNMI_Stations[[#This Row],[Gewogen factor]]</f>
        <v>0</v>
      </c>
      <c r="P8895" s="89" cm="1">
        <f t="array" ref="P8895">IF(ISNUMBER(_34_KNMI_Stations[[#This Row],[Etmaal temperatuur °C]]),IF(_34_KNMI_Stations[[#This Row],[Etmaal temperatuur °C]]&gt;stookgrens[],_34_KNMI_Stations[[#This Row],[Etmaal temperatuur °C]]-stookgrens[],0),"")</f>
        <v>8.8999999999999986</v>
      </c>
    </row>
    <row r="8896" spans="1:16" x14ac:dyDescent="0.25">
      <c r="A8896">
        <v>323</v>
      </c>
      <c r="B8896" s="110">
        <v>45840</v>
      </c>
      <c r="C8896" s="89">
        <v>3.9</v>
      </c>
      <c r="D8896" s="89">
        <v>20</v>
      </c>
      <c r="E8896" s="96">
        <v>2079</v>
      </c>
      <c r="F8896" s="89">
        <v>3.4</v>
      </c>
      <c r="G8896" s="89">
        <v>1016.3</v>
      </c>
      <c r="H8896">
        <v>0.83</v>
      </c>
      <c r="I8896" t="s">
        <v>22</v>
      </c>
      <c r="J8896">
        <v>0.8</v>
      </c>
      <c r="K8896">
        <v>7</v>
      </c>
      <c r="L8896">
        <v>2025</v>
      </c>
      <c r="M8896" t="s">
        <v>355</v>
      </c>
      <c r="N8896" s="89" cm="1">
        <f t="array" ref="N8896">IF(ISNUMBER(_34_KNMI_Stations[[#This Row],[Etmaal temperatuur °C]]),IF(_34_KNMI_Stations[[#This Row],[Etmaal temperatuur °C]]&lt;stookgrens[],stookgrens[]-_34_KNMI_Stations[[#This Row],[Etmaal temperatuur °C]],0),"")</f>
        <v>0</v>
      </c>
      <c r="O8896" s="89">
        <f>_34_KNMI_Stations[[#This Row],[graaddagen]]*_34_KNMI_Stations[[#This Row],[Gewogen factor]]</f>
        <v>0</v>
      </c>
      <c r="P8896" s="89" cm="1">
        <f t="array" ref="P8896">IF(ISNUMBER(_34_KNMI_Stations[[#This Row],[Etmaal temperatuur °C]]),IF(_34_KNMI_Stations[[#This Row],[Etmaal temperatuur °C]]&gt;stookgrens[],_34_KNMI_Stations[[#This Row],[Etmaal temperatuur °C]]-stookgrens[],0),"")</f>
        <v>2</v>
      </c>
    </row>
    <row r="8897" spans="1:16" x14ac:dyDescent="0.25">
      <c r="A8897">
        <v>323</v>
      </c>
      <c r="B8897" s="110">
        <v>45841</v>
      </c>
      <c r="C8897" s="89">
        <v>4.4000000000000004</v>
      </c>
      <c r="D8897" s="89">
        <v>16.399999999999999</v>
      </c>
      <c r="E8897" s="96">
        <v>2970</v>
      </c>
      <c r="F8897" s="89">
        <v>0</v>
      </c>
      <c r="G8897" s="89">
        <v>1027.3</v>
      </c>
      <c r="H8897">
        <v>0.68</v>
      </c>
      <c r="I8897" t="s">
        <v>22</v>
      </c>
      <c r="J8897">
        <v>0.8</v>
      </c>
      <c r="K8897">
        <v>7</v>
      </c>
      <c r="L8897">
        <v>2025</v>
      </c>
      <c r="M8897" t="s">
        <v>355</v>
      </c>
      <c r="N8897" s="89" cm="1">
        <f t="array" ref="N8897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8897" s="89">
        <f>_34_KNMI_Stations[[#This Row],[graaddagen]]*_34_KNMI_Stations[[#This Row],[Gewogen factor]]</f>
        <v>1.2800000000000011</v>
      </c>
      <c r="P8897" s="89" cm="1">
        <f t="array" ref="P8897">IF(ISNUMBER(_34_KNMI_Stations[[#This Row],[Etmaal temperatuur °C]]),IF(_34_KNMI_Stations[[#This Row],[Etmaal temperatuur °C]]&gt;stookgrens[],_34_KNMI_Stations[[#This Row],[Etmaal temperatuur °C]]-stookgrens[],0),"")</f>
        <v>0</v>
      </c>
    </row>
    <row r="8898" spans="1:16" x14ac:dyDescent="0.25">
      <c r="A8898">
        <v>323</v>
      </c>
      <c r="B8898" s="110">
        <v>45842</v>
      </c>
      <c r="C8898" s="89">
        <v>3.9</v>
      </c>
      <c r="D8898" s="89">
        <v>18.7</v>
      </c>
      <c r="E8898" s="96">
        <v>2767</v>
      </c>
      <c r="F8898" s="89">
        <v>0</v>
      </c>
      <c r="G8898" s="89">
        <v>1025.7</v>
      </c>
      <c r="H8898">
        <v>0.57999999999999996</v>
      </c>
      <c r="I8898" t="s">
        <v>22</v>
      </c>
      <c r="J8898">
        <v>0.8</v>
      </c>
      <c r="K8898">
        <v>7</v>
      </c>
      <c r="L8898">
        <v>2025</v>
      </c>
      <c r="M8898" t="s">
        <v>355</v>
      </c>
      <c r="N8898" s="89" cm="1">
        <f t="array" ref="N8898">IF(ISNUMBER(_34_KNMI_Stations[[#This Row],[Etmaal temperatuur °C]]),IF(_34_KNMI_Stations[[#This Row],[Etmaal temperatuur °C]]&lt;stookgrens[],stookgrens[]-_34_KNMI_Stations[[#This Row],[Etmaal temperatuur °C]],0),"")</f>
        <v>0</v>
      </c>
      <c r="O8898" s="89">
        <f>_34_KNMI_Stations[[#This Row],[graaddagen]]*_34_KNMI_Stations[[#This Row],[Gewogen factor]]</f>
        <v>0</v>
      </c>
      <c r="P8898" s="89" cm="1">
        <f t="array" ref="P8898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8899" spans="1:16" x14ac:dyDescent="0.25">
      <c r="A8899">
        <v>323</v>
      </c>
      <c r="B8899" s="110">
        <v>45843</v>
      </c>
      <c r="C8899" s="89">
        <v>6.3</v>
      </c>
      <c r="D8899" s="89">
        <v>18.600000000000001</v>
      </c>
      <c r="E8899" s="96">
        <v>1363</v>
      </c>
      <c r="F8899" s="89">
        <v>1.4</v>
      </c>
      <c r="G8899" s="89">
        <v>1015.3</v>
      </c>
      <c r="H8899">
        <v>0.72</v>
      </c>
      <c r="I8899" t="s">
        <v>22</v>
      </c>
      <c r="J8899">
        <v>0.8</v>
      </c>
      <c r="K8899">
        <v>7</v>
      </c>
      <c r="L8899">
        <v>2025</v>
      </c>
      <c r="M8899" t="s">
        <v>355</v>
      </c>
      <c r="N8899" s="89" cm="1">
        <f t="array" ref="N8899">IF(ISNUMBER(_34_KNMI_Stations[[#This Row],[Etmaal temperatuur °C]]),IF(_34_KNMI_Stations[[#This Row],[Etmaal temperatuur °C]]&lt;stookgrens[],stookgrens[]-_34_KNMI_Stations[[#This Row],[Etmaal temperatuur °C]],0),"")</f>
        <v>0</v>
      </c>
      <c r="O8899" s="89">
        <f>_34_KNMI_Stations[[#This Row],[graaddagen]]*_34_KNMI_Stations[[#This Row],[Gewogen factor]]</f>
        <v>0</v>
      </c>
      <c r="P8899" s="89" cm="1">
        <f t="array" ref="P8899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8900" spans="1:16" x14ac:dyDescent="0.25">
      <c r="A8900">
        <v>323</v>
      </c>
      <c r="B8900" s="110">
        <v>45844</v>
      </c>
      <c r="C8900" s="89">
        <v>3.8</v>
      </c>
      <c r="D8900" s="89">
        <v>16.899999999999999</v>
      </c>
      <c r="E8900" s="96">
        <v>901</v>
      </c>
      <c r="F8900" s="89">
        <v>14.2</v>
      </c>
      <c r="G8900" s="89">
        <v>1006.3</v>
      </c>
      <c r="H8900">
        <v>0.91</v>
      </c>
      <c r="I8900" t="s">
        <v>22</v>
      </c>
      <c r="J8900">
        <v>0.8</v>
      </c>
      <c r="K8900">
        <v>7</v>
      </c>
      <c r="L8900">
        <v>2025</v>
      </c>
      <c r="M8900" t="s">
        <v>355</v>
      </c>
      <c r="N8900" s="89" cm="1">
        <f t="array" ref="N8900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8900" s="89">
        <f>_34_KNMI_Stations[[#This Row],[graaddagen]]*_34_KNMI_Stations[[#This Row],[Gewogen factor]]</f>
        <v>0.88000000000000123</v>
      </c>
      <c r="P8900" s="89" cm="1">
        <f t="array" ref="P8900">IF(ISNUMBER(_34_KNMI_Stations[[#This Row],[Etmaal temperatuur °C]]),IF(_34_KNMI_Stations[[#This Row],[Etmaal temperatuur °C]]&gt;stookgrens[],_34_KNMI_Stations[[#This Row],[Etmaal temperatuur °C]]-stookgrens[],0),"")</f>
        <v>0</v>
      </c>
    </row>
    <row r="8901" spans="1:16" x14ac:dyDescent="0.25">
      <c r="A8901">
        <v>323</v>
      </c>
      <c r="B8901" s="110">
        <v>45845</v>
      </c>
      <c r="C8901" s="89">
        <v>5.6</v>
      </c>
      <c r="D8901" s="89">
        <v>15.8</v>
      </c>
      <c r="E8901" s="96">
        <v>2047</v>
      </c>
      <c r="F8901" s="89">
        <v>5.4</v>
      </c>
      <c r="G8901" s="89">
        <v>1008.4</v>
      </c>
      <c r="H8901">
        <v>0.77</v>
      </c>
      <c r="I8901" t="s">
        <v>22</v>
      </c>
      <c r="J8901">
        <v>0.8</v>
      </c>
      <c r="K8901">
        <v>7</v>
      </c>
      <c r="L8901">
        <v>2025</v>
      </c>
      <c r="M8901" t="s">
        <v>356</v>
      </c>
      <c r="N8901" s="89" cm="1">
        <f t="array" ref="N8901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8901" s="89">
        <f>_34_KNMI_Stations[[#This Row],[graaddagen]]*_34_KNMI_Stations[[#This Row],[Gewogen factor]]</f>
        <v>1.7599999999999996</v>
      </c>
      <c r="P8901" s="89" cm="1">
        <f t="array" ref="P8901">IF(ISNUMBER(_34_KNMI_Stations[[#This Row],[Etmaal temperatuur °C]]),IF(_34_KNMI_Stations[[#This Row],[Etmaal temperatuur °C]]&gt;stookgrens[],_34_KNMI_Stations[[#This Row],[Etmaal temperatuur °C]]-stookgrens[],0),"")</f>
        <v>0</v>
      </c>
    </row>
    <row r="8902" spans="1:16" x14ac:dyDescent="0.25">
      <c r="A8902">
        <v>323</v>
      </c>
      <c r="B8902" s="110">
        <v>45846</v>
      </c>
      <c r="C8902" s="89">
        <v>4.5999999999999996</v>
      </c>
      <c r="D8902" s="89">
        <v>14.7</v>
      </c>
      <c r="E8902" s="96">
        <v>1953</v>
      </c>
      <c r="F8902" s="89">
        <v>1.3</v>
      </c>
      <c r="G8902" s="89">
        <v>1015.9</v>
      </c>
      <c r="H8902">
        <v>0.78</v>
      </c>
      <c r="I8902" t="s">
        <v>22</v>
      </c>
      <c r="J8902">
        <v>0.8</v>
      </c>
      <c r="K8902">
        <v>7</v>
      </c>
      <c r="L8902">
        <v>2025</v>
      </c>
      <c r="M8902" t="s">
        <v>356</v>
      </c>
      <c r="N8902" s="89" cm="1">
        <f t="array" ref="N8902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8902" s="89">
        <f>_34_KNMI_Stations[[#This Row],[graaddagen]]*_34_KNMI_Stations[[#This Row],[Gewogen factor]]</f>
        <v>2.6400000000000006</v>
      </c>
      <c r="P8902" s="89" cm="1">
        <f t="array" ref="P8902">IF(ISNUMBER(_34_KNMI_Stations[[#This Row],[Etmaal temperatuur °C]]),IF(_34_KNMI_Stations[[#This Row],[Etmaal temperatuur °C]]&gt;stookgrens[],_34_KNMI_Stations[[#This Row],[Etmaal temperatuur °C]]-stookgrens[],0),"")</f>
        <v>0</v>
      </c>
    </row>
    <row r="8903" spans="1:16" x14ac:dyDescent="0.25">
      <c r="A8903">
        <v>323</v>
      </c>
      <c r="B8903" s="110">
        <v>45847</v>
      </c>
      <c r="C8903" s="89">
        <v>2.8</v>
      </c>
      <c r="D8903" s="89">
        <v>17.899999999999999</v>
      </c>
      <c r="E8903" s="96">
        <v>2898</v>
      </c>
      <c r="F8903" s="89">
        <v>0</v>
      </c>
      <c r="G8903" s="89">
        <v>1021.4</v>
      </c>
      <c r="H8903">
        <v>0.71</v>
      </c>
      <c r="I8903" t="s">
        <v>22</v>
      </c>
      <c r="J8903">
        <v>0.8</v>
      </c>
      <c r="K8903">
        <v>7</v>
      </c>
      <c r="L8903">
        <v>2025</v>
      </c>
      <c r="M8903" t="s">
        <v>356</v>
      </c>
      <c r="N8903" s="89" cm="1">
        <f t="array" ref="N8903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8903" s="89">
        <f>_34_KNMI_Stations[[#This Row],[graaddagen]]*_34_KNMI_Stations[[#This Row],[Gewogen factor]]</f>
        <v>8.000000000000114E-2</v>
      </c>
      <c r="P8903" s="89" cm="1">
        <f t="array" ref="P8903">IF(ISNUMBER(_34_KNMI_Stations[[#This Row],[Etmaal temperatuur °C]]),IF(_34_KNMI_Stations[[#This Row],[Etmaal temperatuur °C]]&gt;stookgrens[],_34_KNMI_Stations[[#This Row],[Etmaal temperatuur °C]]-stookgrens[],0),"")</f>
        <v>0</v>
      </c>
    </row>
    <row r="8904" spans="1:16" x14ac:dyDescent="0.25">
      <c r="A8904">
        <v>323</v>
      </c>
      <c r="B8904" s="110">
        <v>45848</v>
      </c>
      <c r="C8904" s="89">
        <v>2.8</v>
      </c>
      <c r="D8904" s="89">
        <v>19.7</v>
      </c>
      <c r="E8904" s="96">
        <v>2808</v>
      </c>
      <c r="F8904" s="89">
        <v>0</v>
      </c>
      <c r="G8904" s="89">
        <v>1022.4</v>
      </c>
      <c r="H8904">
        <v>0.72</v>
      </c>
      <c r="I8904" t="s">
        <v>22</v>
      </c>
      <c r="J8904">
        <v>0.8</v>
      </c>
      <c r="K8904">
        <v>7</v>
      </c>
      <c r="L8904">
        <v>2025</v>
      </c>
      <c r="M8904" t="s">
        <v>356</v>
      </c>
      <c r="N8904" s="89" cm="1">
        <f t="array" ref="N8904">IF(ISNUMBER(_34_KNMI_Stations[[#This Row],[Etmaal temperatuur °C]]),IF(_34_KNMI_Stations[[#This Row],[Etmaal temperatuur °C]]&lt;stookgrens[],stookgrens[]-_34_KNMI_Stations[[#This Row],[Etmaal temperatuur °C]],0),"")</f>
        <v>0</v>
      </c>
      <c r="O8904" s="89">
        <f>_34_KNMI_Stations[[#This Row],[graaddagen]]*_34_KNMI_Stations[[#This Row],[Gewogen factor]]</f>
        <v>0</v>
      </c>
      <c r="P8904" s="89" cm="1">
        <f t="array" ref="P8904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8905" spans="1:16" x14ac:dyDescent="0.25">
      <c r="A8905">
        <v>323</v>
      </c>
      <c r="B8905" s="110">
        <v>45849</v>
      </c>
      <c r="C8905" s="89">
        <v>3.4</v>
      </c>
      <c r="D8905" s="89">
        <v>20</v>
      </c>
      <c r="E8905" s="96">
        <v>2803</v>
      </c>
      <c r="F8905" s="89">
        <v>0</v>
      </c>
      <c r="G8905" s="89">
        <v>1020.4</v>
      </c>
      <c r="H8905">
        <v>0.76</v>
      </c>
      <c r="I8905" t="s">
        <v>22</v>
      </c>
      <c r="J8905">
        <v>0.8</v>
      </c>
      <c r="K8905">
        <v>7</v>
      </c>
      <c r="L8905">
        <v>2025</v>
      </c>
      <c r="M8905" t="s">
        <v>356</v>
      </c>
      <c r="N8905" s="89" cm="1">
        <f t="array" ref="N8905">IF(ISNUMBER(_34_KNMI_Stations[[#This Row],[Etmaal temperatuur °C]]),IF(_34_KNMI_Stations[[#This Row],[Etmaal temperatuur °C]]&lt;stookgrens[],stookgrens[]-_34_KNMI_Stations[[#This Row],[Etmaal temperatuur °C]],0),"")</f>
        <v>0</v>
      </c>
      <c r="O8905" s="89">
        <f>_34_KNMI_Stations[[#This Row],[graaddagen]]*_34_KNMI_Stations[[#This Row],[Gewogen factor]]</f>
        <v>0</v>
      </c>
      <c r="P8905" s="89" cm="1">
        <f t="array" ref="P8905">IF(ISNUMBER(_34_KNMI_Stations[[#This Row],[Etmaal temperatuur °C]]),IF(_34_KNMI_Stations[[#This Row],[Etmaal temperatuur °C]]&gt;stookgrens[],_34_KNMI_Stations[[#This Row],[Etmaal temperatuur °C]]-stookgrens[],0),"")</f>
        <v>2</v>
      </c>
    </row>
    <row r="8906" spans="1:16" x14ac:dyDescent="0.25">
      <c r="A8906">
        <v>323</v>
      </c>
      <c r="B8906" s="110">
        <v>45850</v>
      </c>
      <c r="C8906" s="89">
        <v>4.2</v>
      </c>
      <c r="D8906" s="89">
        <v>19</v>
      </c>
      <c r="E8906" s="96">
        <v>2355</v>
      </c>
      <c r="F8906" s="89">
        <v>0</v>
      </c>
      <c r="G8906" s="89">
        <v>1015.9</v>
      </c>
      <c r="H8906">
        <v>0.8</v>
      </c>
      <c r="I8906" t="s">
        <v>22</v>
      </c>
      <c r="J8906">
        <v>0.8</v>
      </c>
      <c r="K8906">
        <v>7</v>
      </c>
      <c r="L8906">
        <v>2025</v>
      </c>
      <c r="M8906" t="s">
        <v>356</v>
      </c>
      <c r="N8906" s="89" cm="1">
        <f t="array" ref="N8906">IF(ISNUMBER(_34_KNMI_Stations[[#This Row],[Etmaal temperatuur °C]]),IF(_34_KNMI_Stations[[#This Row],[Etmaal temperatuur °C]]&lt;stookgrens[],stookgrens[]-_34_KNMI_Stations[[#This Row],[Etmaal temperatuur °C]],0),"")</f>
        <v>0</v>
      </c>
      <c r="O8906" s="89">
        <f>_34_KNMI_Stations[[#This Row],[graaddagen]]*_34_KNMI_Stations[[#This Row],[Gewogen factor]]</f>
        <v>0</v>
      </c>
      <c r="P8906" s="89" cm="1">
        <f t="array" ref="P8906">IF(ISNUMBER(_34_KNMI_Stations[[#This Row],[Etmaal temperatuur °C]]),IF(_34_KNMI_Stations[[#This Row],[Etmaal temperatuur °C]]&gt;stookgrens[],_34_KNMI_Stations[[#This Row],[Etmaal temperatuur °C]]-stookgrens[],0),"")</f>
        <v>1</v>
      </c>
    </row>
    <row r="8907" spans="1:16" x14ac:dyDescent="0.25">
      <c r="A8907">
        <v>323</v>
      </c>
      <c r="B8907" s="110">
        <v>45851</v>
      </c>
      <c r="C8907" s="89">
        <v>2.8</v>
      </c>
      <c r="D8907" s="89">
        <v>19.3</v>
      </c>
      <c r="E8907" s="96">
        <v>1984</v>
      </c>
      <c r="F8907" s="89">
        <v>0</v>
      </c>
      <c r="G8907" s="89">
        <v>1011.9</v>
      </c>
      <c r="H8907">
        <v>0.81</v>
      </c>
      <c r="I8907" t="s">
        <v>22</v>
      </c>
      <c r="J8907">
        <v>0.8</v>
      </c>
      <c r="K8907">
        <v>7</v>
      </c>
      <c r="L8907">
        <v>2025</v>
      </c>
      <c r="M8907" t="s">
        <v>356</v>
      </c>
      <c r="N8907" s="89" cm="1">
        <f t="array" ref="N8907">IF(ISNUMBER(_34_KNMI_Stations[[#This Row],[Etmaal temperatuur °C]]),IF(_34_KNMI_Stations[[#This Row],[Etmaal temperatuur °C]]&lt;stookgrens[],stookgrens[]-_34_KNMI_Stations[[#This Row],[Etmaal temperatuur °C]],0),"")</f>
        <v>0</v>
      </c>
      <c r="O8907" s="89">
        <f>_34_KNMI_Stations[[#This Row],[graaddagen]]*_34_KNMI_Stations[[#This Row],[Gewogen factor]]</f>
        <v>0</v>
      </c>
      <c r="P8907" s="89" cm="1">
        <f t="array" ref="P8907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8908" spans="1:16" x14ac:dyDescent="0.25">
      <c r="A8908">
        <v>323</v>
      </c>
      <c r="B8908" s="110">
        <v>45852</v>
      </c>
      <c r="C8908" s="89">
        <v>5.3</v>
      </c>
      <c r="D8908" s="89">
        <v>20.3</v>
      </c>
      <c r="E8908" s="96">
        <v>2051</v>
      </c>
      <c r="F8908" s="89">
        <v>0</v>
      </c>
      <c r="G8908" s="89">
        <v>1014.6</v>
      </c>
      <c r="H8908">
        <v>0.72</v>
      </c>
      <c r="I8908" t="s">
        <v>22</v>
      </c>
      <c r="J8908">
        <v>0.8</v>
      </c>
      <c r="K8908">
        <v>7</v>
      </c>
      <c r="L8908">
        <v>2025</v>
      </c>
      <c r="M8908" t="s">
        <v>357</v>
      </c>
      <c r="N8908" s="89" cm="1">
        <f t="array" ref="N8908">IF(ISNUMBER(_34_KNMI_Stations[[#This Row],[Etmaal temperatuur °C]]),IF(_34_KNMI_Stations[[#This Row],[Etmaal temperatuur °C]]&lt;stookgrens[],stookgrens[]-_34_KNMI_Stations[[#This Row],[Etmaal temperatuur °C]],0),"")</f>
        <v>0</v>
      </c>
      <c r="O8908" s="89">
        <f>_34_KNMI_Stations[[#This Row],[graaddagen]]*_34_KNMI_Stations[[#This Row],[Gewogen factor]]</f>
        <v>0</v>
      </c>
      <c r="P8908" s="89" cm="1">
        <f t="array" ref="P8908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8909" spans="1:16" x14ac:dyDescent="0.25">
      <c r="A8909">
        <v>323</v>
      </c>
      <c r="B8909" s="110">
        <v>45853</v>
      </c>
      <c r="C8909" s="89">
        <v>6.2</v>
      </c>
      <c r="D8909" s="89">
        <v>18.399999999999999</v>
      </c>
      <c r="E8909" s="96">
        <v>1946</v>
      </c>
      <c r="F8909" s="89">
        <v>0.7</v>
      </c>
      <c r="G8909" s="89">
        <v>1017</v>
      </c>
      <c r="H8909">
        <v>0.67</v>
      </c>
      <c r="I8909" t="s">
        <v>22</v>
      </c>
      <c r="J8909">
        <v>0.8</v>
      </c>
      <c r="K8909">
        <v>7</v>
      </c>
      <c r="L8909">
        <v>2025</v>
      </c>
      <c r="M8909" t="s">
        <v>357</v>
      </c>
      <c r="N8909" s="89" cm="1">
        <f t="array" ref="N8909">IF(ISNUMBER(_34_KNMI_Stations[[#This Row],[Etmaal temperatuur °C]]),IF(_34_KNMI_Stations[[#This Row],[Etmaal temperatuur °C]]&lt;stookgrens[],stookgrens[]-_34_KNMI_Stations[[#This Row],[Etmaal temperatuur °C]],0),"")</f>
        <v>0</v>
      </c>
      <c r="O8909" s="89">
        <f>_34_KNMI_Stations[[#This Row],[graaddagen]]*_34_KNMI_Stations[[#This Row],[Gewogen factor]]</f>
        <v>0</v>
      </c>
      <c r="P8909" s="89" cm="1">
        <f t="array" ref="P8909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8910" spans="1:16" x14ac:dyDescent="0.25">
      <c r="A8910">
        <v>323</v>
      </c>
      <c r="B8910" s="110">
        <v>45854</v>
      </c>
      <c r="C8910" s="89">
        <v>5.6</v>
      </c>
      <c r="D8910" s="89">
        <v>17.3</v>
      </c>
      <c r="E8910" s="96">
        <v>1750</v>
      </c>
      <c r="F8910" s="89">
        <v>4.3</v>
      </c>
      <c r="G8910" s="89">
        <v>1015</v>
      </c>
      <c r="H8910">
        <v>0.8</v>
      </c>
      <c r="I8910" t="s">
        <v>22</v>
      </c>
      <c r="J8910">
        <v>0.8</v>
      </c>
      <c r="K8910">
        <v>7</v>
      </c>
      <c r="L8910">
        <v>2025</v>
      </c>
      <c r="M8910" t="s">
        <v>357</v>
      </c>
      <c r="N8910" s="89" cm="1">
        <f t="array" ref="N8910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8910" s="89">
        <f>_34_KNMI_Stations[[#This Row],[graaddagen]]*_34_KNMI_Stations[[#This Row],[Gewogen factor]]</f>
        <v>0.5599999999999995</v>
      </c>
      <c r="P8910" s="89" cm="1">
        <f t="array" ref="P8910">IF(ISNUMBER(_34_KNMI_Stations[[#This Row],[Etmaal temperatuur °C]]),IF(_34_KNMI_Stations[[#This Row],[Etmaal temperatuur °C]]&gt;stookgrens[],_34_KNMI_Stations[[#This Row],[Etmaal temperatuur °C]]-stookgrens[],0),"")</f>
        <v>0</v>
      </c>
    </row>
    <row r="8911" spans="1:16" x14ac:dyDescent="0.25">
      <c r="A8911">
        <v>323</v>
      </c>
      <c r="B8911" s="110">
        <v>45855</v>
      </c>
      <c r="C8911" s="89">
        <v>2</v>
      </c>
      <c r="D8911" s="89">
        <v>19</v>
      </c>
      <c r="E8911" s="96">
        <v>2520</v>
      </c>
      <c r="F8911" s="89">
        <v>0</v>
      </c>
      <c r="G8911" s="89">
        <v>1017.7</v>
      </c>
      <c r="H8911">
        <v>0.73</v>
      </c>
      <c r="I8911" t="s">
        <v>22</v>
      </c>
      <c r="J8911">
        <v>0.8</v>
      </c>
      <c r="K8911">
        <v>7</v>
      </c>
      <c r="L8911">
        <v>2025</v>
      </c>
      <c r="M8911" t="s">
        <v>357</v>
      </c>
      <c r="N8911" s="89" cm="1">
        <f t="array" ref="N8911">IF(ISNUMBER(_34_KNMI_Stations[[#This Row],[Etmaal temperatuur °C]]),IF(_34_KNMI_Stations[[#This Row],[Etmaal temperatuur °C]]&lt;stookgrens[],stookgrens[]-_34_KNMI_Stations[[#This Row],[Etmaal temperatuur °C]],0),"")</f>
        <v>0</v>
      </c>
      <c r="O8911" s="89">
        <f>_34_KNMI_Stations[[#This Row],[graaddagen]]*_34_KNMI_Stations[[#This Row],[Gewogen factor]]</f>
        <v>0</v>
      </c>
      <c r="P8911" s="89" cm="1">
        <f t="array" ref="P8911">IF(ISNUMBER(_34_KNMI_Stations[[#This Row],[Etmaal temperatuur °C]]),IF(_34_KNMI_Stations[[#This Row],[Etmaal temperatuur °C]]&gt;stookgrens[],_34_KNMI_Stations[[#This Row],[Etmaal temperatuur °C]]-stookgrens[],0),"")</f>
        <v>1</v>
      </c>
    </row>
    <row r="8912" spans="1:16" x14ac:dyDescent="0.25">
      <c r="A8912">
        <v>323</v>
      </c>
      <c r="B8912" s="110">
        <v>45856</v>
      </c>
      <c r="C8912" s="89">
        <v>2.4</v>
      </c>
      <c r="D8912" s="89">
        <v>22.9</v>
      </c>
      <c r="E8912" s="96">
        <v>2060</v>
      </c>
      <c r="F8912" s="89">
        <v>0</v>
      </c>
      <c r="G8912" s="89">
        <v>1013.6</v>
      </c>
      <c r="H8912">
        <v>0.62</v>
      </c>
      <c r="I8912" t="s">
        <v>22</v>
      </c>
      <c r="J8912">
        <v>0.8</v>
      </c>
      <c r="K8912">
        <v>7</v>
      </c>
      <c r="L8912">
        <v>2025</v>
      </c>
      <c r="M8912" t="s">
        <v>357</v>
      </c>
      <c r="N8912" s="89" cm="1">
        <f t="array" ref="N8912">IF(ISNUMBER(_34_KNMI_Stations[[#This Row],[Etmaal temperatuur °C]]),IF(_34_KNMI_Stations[[#This Row],[Etmaal temperatuur °C]]&lt;stookgrens[],stookgrens[]-_34_KNMI_Stations[[#This Row],[Etmaal temperatuur °C]],0),"")</f>
        <v>0</v>
      </c>
      <c r="O8912" s="89">
        <f>_34_KNMI_Stations[[#This Row],[graaddagen]]*_34_KNMI_Stations[[#This Row],[Gewogen factor]]</f>
        <v>0</v>
      </c>
      <c r="P8912" s="89" cm="1">
        <f t="array" ref="P8912">IF(ISNUMBER(_34_KNMI_Stations[[#This Row],[Etmaal temperatuur °C]]),IF(_34_KNMI_Stations[[#This Row],[Etmaal temperatuur °C]]&gt;stookgrens[],_34_KNMI_Stations[[#This Row],[Etmaal temperatuur °C]]-stookgrens[],0),"")</f>
        <v>4.8999999999999986</v>
      </c>
    </row>
    <row r="8913" spans="1:16" x14ac:dyDescent="0.25">
      <c r="A8913">
        <v>323</v>
      </c>
      <c r="B8913" s="110">
        <v>45857</v>
      </c>
      <c r="C8913" s="89">
        <v>4.5</v>
      </c>
      <c r="D8913" s="89">
        <v>23.3</v>
      </c>
      <c r="E8913" s="96">
        <v>1829</v>
      </c>
      <c r="F8913" s="89">
        <v>-0.1</v>
      </c>
      <c r="G8913" s="89">
        <v>1006.1</v>
      </c>
      <c r="H8913">
        <v>0.66</v>
      </c>
      <c r="I8913" t="s">
        <v>22</v>
      </c>
      <c r="J8913">
        <v>0.8</v>
      </c>
      <c r="K8913">
        <v>7</v>
      </c>
      <c r="L8913">
        <v>2025</v>
      </c>
      <c r="M8913" t="s">
        <v>357</v>
      </c>
      <c r="N8913" s="89" cm="1">
        <f t="array" ref="N8913">IF(ISNUMBER(_34_KNMI_Stations[[#This Row],[Etmaal temperatuur °C]]),IF(_34_KNMI_Stations[[#This Row],[Etmaal temperatuur °C]]&lt;stookgrens[],stookgrens[]-_34_KNMI_Stations[[#This Row],[Etmaal temperatuur °C]],0),"")</f>
        <v>0</v>
      </c>
      <c r="O8913" s="89">
        <f>_34_KNMI_Stations[[#This Row],[graaddagen]]*_34_KNMI_Stations[[#This Row],[Gewogen factor]]</f>
        <v>0</v>
      </c>
      <c r="P8913" s="89" cm="1">
        <f t="array" ref="P8913">IF(ISNUMBER(_34_KNMI_Stations[[#This Row],[Etmaal temperatuur °C]]),IF(_34_KNMI_Stations[[#This Row],[Etmaal temperatuur °C]]&gt;stookgrens[],_34_KNMI_Stations[[#This Row],[Etmaal temperatuur °C]]-stookgrens[],0),"")</f>
        <v>5.3000000000000007</v>
      </c>
    </row>
    <row r="8914" spans="1:16" x14ac:dyDescent="0.25">
      <c r="A8914">
        <v>323</v>
      </c>
      <c r="B8914" s="110">
        <v>45858</v>
      </c>
      <c r="C8914" s="89">
        <v>3.1</v>
      </c>
      <c r="D8914" s="89">
        <v>19.8</v>
      </c>
      <c r="E8914" s="96">
        <v>1232</v>
      </c>
      <c r="F8914" s="89">
        <v>2</v>
      </c>
      <c r="G8914" s="89">
        <v>1003.5</v>
      </c>
      <c r="H8914">
        <v>0.8</v>
      </c>
      <c r="I8914" t="s">
        <v>22</v>
      </c>
      <c r="J8914">
        <v>0.8</v>
      </c>
      <c r="K8914">
        <v>7</v>
      </c>
      <c r="L8914">
        <v>2025</v>
      </c>
      <c r="M8914" t="s">
        <v>357</v>
      </c>
      <c r="N8914" s="89" cm="1">
        <f t="array" ref="N8914">IF(ISNUMBER(_34_KNMI_Stations[[#This Row],[Etmaal temperatuur °C]]),IF(_34_KNMI_Stations[[#This Row],[Etmaal temperatuur °C]]&lt;stookgrens[],stookgrens[]-_34_KNMI_Stations[[#This Row],[Etmaal temperatuur °C]],0),"")</f>
        <v>0</v>
      </c>
      <c r="O8914" s="89">
        <f>_34_KNMI_Stations[[#This Row],[graaddagen]]*_34_KNMI_Stations[[#This Row],[Gewogen factor]]</f>
        <v>0</v>
      </c>
      <c r="P8914" s="89" cm="1">
        <f t="array" ref="P8914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8915" spans="1:16" x14ac:dyDescent="0.25">
      <c r="A8915">
        <v>323</v>
      </c>
      <c r="B8915" s="110">
        <v>45859</v>
      </c>
      <c r="C8915" s="89">
        <v>4.0999999999999996</v>
      </c>
      <c r="D8915" s="89">
        <v>18.8</v>
      </c>
      <c r="E8915" s="96">
        <v>1578</v>
      </c>
      <c r="F8915" s="89">
        <v>2.7</v>
      </c>
      <c r="G8915" s="89">
        <v>1002.4</v>
      </c>
      <c r="H8915">
        <v>0.78</v>
      </c>
      <c r="I8915" t="s">
        <v>22</v>
      </c>
      <c r="J8915">
        <v>0.8</v>
      </c>
      <c r="K8915">
        <v>7</v>
      </c>
      <c r="L8915">
        <v>2025</v>
      </c>
      <c r="M8915" t="s">
        <v>358</v>
      </c>
      <c r="N8915" s="89" cm="1">
        <f t="array" ref="N8915">IF(ISNUMBER(_34_KNMI_Stations[[#This Row],[Etmaal temperatuur °C]]),IF(_34_KNMI_Stations[[#This Row],[Etmaal temperatuur °C]]&lt;stookgrens[],stookgrens[]-_34_KNMI_Stations[[#This Row],[Etmaal temperatuur °C]],0),"")</f>
        <v>0</v>
      </c>
      <c r="O8915" s="89">
        <f>_34_KNMI_Stations[[#This Row],[graaddagen]]*_34_KNMI_Stations[[#This Row],[Gewogen factor]]</f>
        <v>0</v>
      </c>
      <c r="P8915" s="89" cm="1">
        <f t="array" ref="P8915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8916" spans="1:16" x14ac:dyDescent="0.25">
      <c r="A8916">
        <v>323</v>
      </c>
      <c r="B8916" s="110">
        <v>45860</v>
      </c>
      <c r="C8916" s="89">
        <v>6.7</v>
      </c>
      <c r="D8916" s="89">
        <v>19.3</v>
      </c>
      <c r="E8916" s="96">
        <v>2272</v>
      </c>
      <c r="F8916" s="89">
        <v>0.1</v>
      </c>
      <c r="G8916" s="89">
        <v>1009.6</v>
      </c>
      <c r="H8916">
        <v>0.8</v>
      </c>
      <c r="I8916" t="s">
        <v>22</v>
      </c>
      <c r="J8916">
        <v>0.8</v>
      </c>
      <c r="K8916">
        <v>7</v>
      </c>
      <c r="L8916">
        <v>2025</v>
      </c>
      <c r="M8916" t="s">
        <v>358</v>
      </c>
      <c r="N8916" s="89" cm="1">
        <f t="array" ref="N8916">IF(ISNUMBER(_34_KNMI_Stations[[#This Row],[Etmaal temperatuur °C]]),IF(_34_KNMI_Stations[[#This Row],[Etmaal temperatuur °C]]&lt;stookgrens[],stookgrens[]-_34_KNMI_Stations[[#This Row],[Etmaal temperatuur °C]],0),"")</f>
        <v>0</v>
      </c>
      <c r="O8916" s="89">
        <f>_34_KNMI_Stations[[#This Row],[graaddagen]]*_34_KNMI_Stations[[#This Row],[Gewogen factor]]</f>
        <v>0</v>
      </c>
      <c r="P8916" s="89" cm="1">
        <f t="array" ref="P8916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8917" spans="1:16" x14ac:dyDescent="0.25">
      <c r="A8917">
        <v>323</v>
      </c>
      <c r="B8917" s="110">
        <v>45861</v>
      </c>
      <c r="C8917" s="89">
        <v>4.2</v>
      </c>
      <c r="D8917" s="89">
        <v>18.600000000000001</v>
      </c>
      <c r="E8917" s="96">
        <v>1849</v>
      </c>
      <c r="F8917" s="89">
        <v>1.4</v>
      </c>
      <c r="G8917" s="89">
        <v>1012.6</v>
      </c>
      <c r="H8917">
        <v>0.83</v>
      </c>
      <c r="I8917" t="s">
        <v>22</v>
      </c>
      <c r="J8917">
        <v>0.8</v>
      </c>
      <c r="K8917">
        <v>7</v>
      </c>
      <c r="L8917">
        <v>2025</v>
      </c>
      <c r="M8917" t="s">
        <v>358</v>
      </c>
      <c r="N8917" s="89" cm="1">
        <f t="array" ref="N8917">IF(ISNUMBER(_34_KNMI_Stations[[#This Row],[Etmaal temperatuur °C]]),IF(_34_KNMI_Stations[[#This Row],[Etmaal temperatuur °C]]&lt;stookgrens[],stookgrens[]-_34_KNMI_Stations[[#This Row],[Etmaal temperatuur °C]],0),"")</f>
        <v>0</v>
      </c>
      <c r="O8917" s="89">
        <f>_34_KNMI_Stations[[#This Row],[graaddagen]]*_34_KNMI_Stations[[#This Row],[Gewogen factor]]</f>
        <v>0</v>
      </c>
      <c r="P8917" s="89" cm="1">
        <f t="array" ref="P8917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8918" spans="1:16" x14ac:dyDescent="0.25">
      <c r="A8918">
        <v>323</v>
      </c>
      <c r="B8918" s="110">
        <v>45862</v>
      </c>
      <c r="C8918" s="89">
        <v>3.1</v>
      </c>
      <c r="D8918" s="89">
        <v>19.2</v>
      </c>
      <c r="E8918" s="96">
        <v>2044</v>
      </c>
      <c r="F8918" s="89">
        <v>0</v>
      </c>
      <c r="G8918" s="89">
        <v>1014.9</v>
      </c>
      <c r="H8918">
        <v>0.81</v>
      </c>
      <c r="I8918" t="s">
        <v>22</v>
      </c>
      <c r="J8918">
        <v>0.8</v>
      </c>
      <c r="K8918">
        <v>7</v>
      </c>
      <c r="L8918">
        <v>2025</v>
      </c>
      <c r="M8918" t="s">
        <v>358</v>
      </c>
      <c r="N8918" s="89" cm="1">
        <f t="array" ref="N8918">IF(ISNUMBER(_34_KNMI_Stations[[#This Row],[Etmaal temperatuur °C]]),IF(_34_KNMI_Stations[[#This Row],[Etmaal temperatuur °C]]&lt;stookgrens[],stookgrens[]-_34_KNMI_Stations[[#This Row],[Etmaal temperatuur °C]],0),"")</f>
        <v>0</v>
      </c>
      <c r="O8918" s="89">
        <f>_34_KNMI_Stations[[#This Row],[graaddagen]]*_34_KNMI_Stations[[#This Row],[Gewogen factor]]</f>
        <v>0</v>
      </c>
      <c r="P8918" s="89" cm="1">
        <f t="array" ref="P8918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8919" spans="1:16" x14ac:dyDescent="0.25">
      <c r="A8919">
        <v>323</v>
      </c>
      <c r="B8919" s="110">
        <v>45863</v>
      </c>
      <c r="C8919" s="89">
        <v>2.7</v>
      </c>
      <c r="D8919" s="89">
        <v>18.3</v>
      </c>
      <c r="E8919" s="96">
        <v>1259</v>
      </c>
      <c r="F8919" s="89">
        <v>0</v>
      </c>
      <c r="G8919" s="89">
        <v>1018.1</v>
      </c>
      <c r="H8919">
        <v>0.84</v>
      </c>
      <c r="I8919" t="s">
        <v>22</v>
      </c>
      <c r="J8919">
        <v>0.8</v>
      </c>
      <c r="K8919">
        <v>7</v>
      </c>
      <c r="L8919">
        <v>2025</v>
      </c>
      <c r="M8919" t="s">
        <v>358</v>
      </c>
      <c r="N8919" s="89" cm="1">
        <f t="array" ref="N8919">IF(ISNUMBER(_34_KNMI_Stations[[#This Row],[Etmaal temperatuur °C]]),IF(_34_KNMI_Stations[[#This Row],[Etmaal temperatuur °C]]&lt;stookgrens[],stookgrens[]-_34_KNMI_Stations[[#This Row],[Etmaal temperatuur °C]],0),"")</f>
        <v>0</v>
      </c>
      <c r="O8919" s="89">
        <f>_34_KNMI_Stations[[#This Row],[graaddagen]]*_34_KNMI_Stations[[#This Row],[Gewogen factor]]</f>
        <v>0</v>
      </c>
      <c r="P8919" s="89" cm="1">
        <f t="array" ref="P8919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8920" spans="1:16" x14ac:dyDescent="0.25">
      <c r="A8920">
        <v>323</v>
      </c>
      <c r="B8920" s="110">
        <v>45864</v>
      </c>
      <c r="C8920" s="89">
        <v>4.4000000000000004</v>
      </c>
      <c r="D8920" s="89">
        <v>19.899999999999999</v>
      </c>
      <c r="E8920" s="96">
        <v>2161</v>
      </c>
      <c r="F8920" s="89">
        <v>0.7</v>
      </c>
      <c r="G8920" s="89">
        <v>1016.3</v>
      </c>
      <c r="H8920">
        <v>0.79</v>
      </c>
      <c r="I8920" t="s">
        <v>22</v>
      </c>
      <c r="J8920">
        <v>0.8</v>
      </c>
      <c r="K8920">
        <v>7</v>
      </c>
      <c r="L8920">
        <v>2025</v>
      </c>
      <c r="M8920" t="s">
        <v>358</v>
      </c>
      <c r="N8920" s="89" cm="1">
        <f t="array" ref="N8920">IF(ISNUMBER(_34_KNMI_Stations[[#This Row],[Etmaal temperatuur °C]]),IF(_34_KNMI_Stations[[#This Row],[Etmaal temperatuur °C]]&lt;stookgrens[],stookgrens[]-_34_KNMI_Stations[[#This Row],[Etmaal temperatuur °C]],0),"")</f>
        <v>0</v>
      </c>
      <c r="O8920" s="89">
        <f>_34_KNMI_Stations[[#This Row],[graaddagen]]*_34_KNMI_Stations[[#This Row],[Gewogen factor]]</f>
        <v>0</v>
      </c>
      <c r="P8920" s="89" cm="1">
        <f t="array" ref="P8920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8921" spans="1:16" x14ac:dyDescent="0.25">
      <c r="A8921">
        <v>323</v>
      </c>
      <c r="B8921" s="110">
        <v>45865</v>
      </c>
      <c r="C8921" s="89">
        <v>3.4</v>
      </c>
      <c r="D8921" s="89">
        <v>17.8</v>
      </c>
      <c r="E8921" s="96">
        <v>1339</v>
      </c>
      <c r="F8921" s="89">
        <v>6</v>
      </c>
      <c r="G8921" s="89">
        <v>1015.4</v>
      </c>
      <c r="H8921">
        <v>0.81</v>
      </c>
      <c r="I8921" t="s">
        <v>22</v>
      </c>
      <c r="J8921">
        <v>0.8</v>
      </c>
      <c r="K8921">
        <v>7</v>
      </c>
      <c r="L8921">
        <v>2025</v>
      </c>
      <c r="M8921" t="s">
        <v>358</v>
      </c>
      <c r="N8921" s="89" cm="1">
        <f t="array" ref="N8921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8921" s="89">
        <f>_34_KNMI_Stations[[#This Row],[graaddagen]]*_34_KNMI_Stations[[#This Row],[Gewogen factor]]</f>
        <v>0.15999999999999945</v>
      </c>
      <c r="P8921" s="89" cm="1">
        <f t="array" ref="P8921">IF(ISNUMBER(_34_KNMI_Stations[[#This Row],[Etmaal temperatuur °C]]),IF(_34_KNMI_Stations[[#This Row],[Etmaal temperatuur °C]]&gt;stookgrens[],_34_KNMI_Stations[[#This Row],[Etmaal temperatuur °C]]-stookgrens[],0),"")</f>
        <v>0</v>
      </c>
    </row>
    <row r="8922" spans="1:16" x14ac:dyDescent="0.25">
      <c r="A8922">
        <v>323</v>
      </c>
      <c r="B8922" s="110">
        <v>45866</v>
      </c>
      <c r="C8922" s="89">
        <v>4.9000000000000004</v>
      </c>
      <c r="D8922" s="89">
        <v>17.7</v>
      </c>
      <c r="E8922" s="96">
        <v>1932</v>
      </c>
      <c r="F8922" s="89">
        <v>0.5</v>
      </c>
      <c r="G8922" s="89">
        <v>1018.6</v>
      </c>
      <c r="H8922">
        <v>0.75</v>
      </c>
      <c r="I8922" t="s">
        <v>22</v>
      </c>
      <c r="J8922">
        <v>0.8</v>
      </c>
      <c r="K8922">
        <v>7</v>
      </c>
      <c r="L8922">
        <v>2025</v>
      </c>
      <c r="M8922" t="s">
        <v>359</v>
      </c>
      <c r="N8922" s="89" cm="1">
        <f t="array" ref="N8922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8922" s="89">
        <f>_34_KNMI_Stations[[#This Row],[graaddagen]]*_34_KNMI_Stations[[#This Row],[Gewogen factor]]</f>
        <v>0.24000000000000057</v>
      </c>
      <c r="P8922" s="89" cm="1">
        <f t="array" ref="P8922">IF(ISNUMBER(_34_KNMI_Stations[[#This Row],[Etmaal temperatuur °C]]),IF(_34_KNMI_Stations[[#This Row],[Etmaal temperatuur °C]]&gt;stookgrens[],_34_KNMI_Stations[[#This Row],[Etmaal temperatuur °C]]-stookgrens[],0),"")</f>
        <v>0</v>
      </c>
    </row>
    <row r="8923" spans="1:16" x14ac:dyDescent="0.25">
      <c r="A8923">
        <v>323</v>
      </c>
      <c r="B8923" s="110">
        <v>45867</v>
      </c>
      <c r="C8923" s="89">
        <v>3.2</v>
      </c>
      <c r="D8923" s="89">
        <v>18.100000000000001</v>
      </c>
      <c r="E8923" s="96">
        <v>1999</v>
      </c>
      <c r="F8923" s="89">
        <v>1.3</v>
      </c>
      <c r="G8923" s="89">
        <v>1017.5</v>
      </c>
      <c r="H8923">
        <v>0.78</v>
      </c>
      <c r="I8923" t="s">
        <v>22</v>
      </c>
      <c r="J8923">
        <v>0.8</v>
      </c>
      <c r="K8923">
        <v>7</v>
      </c>
      <c r="L8923">
        <v>2025</v>
      </c>
      <c r="M8923" t="s">
        <v>359</v>
      </c>
      <c r="N8923" s="89" cm="1">
        <f t="array" ref="N8923">IF(ISNUMBER(_34_KNMI_Stations[[#This Row],[Etmaal temperatuur °C]]),IF(_34_KNMI_Stations[[#This Row],[Etmaal temperatuur °C]]&lt;stookgrens[],stookgrens[]-_34_KNMI_Stations[[#This Row],[Etmaal temperatuur °C]],0),"")</f>
        <v>0</v>
      </c>
      <c r="O8923" s="89">
        <f>_34_KNMI_Stations[[#This Row],[graaddagen]]*_34_KNMI_Stations[[#This Row],[Gewogen factor]]</f>
        <v>0</v>
      </c>
      <c r="P8923" s="89" cm="1">
        <f t="array" ref="P8923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8924" spans="1:16" x14ac:dyDescent="0.25">
      <c r="A8924">
        <v>323</v>
      </c>
      <c r="B8924" s="110">
        <v>45868</v>
      </c>
      <c r="C8924" s="89">
        <v>3.8</v>
      </c>
      <c r="D8924" s="89">
        <v>18.2</v>
      </c>
      <c r="E8924" s="96">
        <v>2218</v>
      </c>
      <c r="F8924" s="89">
        <v>-0.1</v>
      </c>
      <c r="G8924" s="89">
        <v>1017.3</v>
      </c>
      <c r="H8924">
        <v>0.71</v>
      </c>
      <c r="I8924" t="s">
        <v>22</v>
      </c>
      <c r="J8924">
        <v>0.8</v>
      </c>
      <c r="K8924">
        <v>7</v>
      </c>
      <c r="L8924">
        <v>2025</v>
      </c>
      <c r="M8924" t="s">
        <v>359</v>
      </c>
      <c r="N8924" s="89" cm="1">
        <f t="array" ref="N8924">IF(ISNUMBER(_34_KNMI_Stations[[#This Row],[Etmaal temperatuur °C]]),IF(_34_KNMI_Stations[[#This Row],[Etmaal temperatuur °C]]&lt;stookgrens[],stookgrens[]-_34_KNMI_Stations[[#This Row],[Etmaal temperatuur °C]],0),"")</f>
        <v>0</v>
      </c>
      <c r="O8924" s="89">
        <f>_34_KNMI_Stations[[#This Row],[graaddagen]]*_34_KNMI_Stations[[#This Row],[Gewogen factor]]</f>
        <v>0</v>
      </c>
      <c r="P8924" s="89" cm="1">
        <f t="array" ref="P8924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8925" spans="1:16" x14ac:dyDescent="0.25">
      <c r="A8925">
        <v>323</v>
      </c>
      <c r="B8925" s="110">
        <v>45869</v>
      </c>
      <c r="C8925" s="89">
        <v>4.0999999999999996</v>
      </c>
      <c r="D8925" s="89">
        <v>18.399999999999999</v>
      </c>
      <c r="E8925" s="96">
        <v>1290</v>
      </c>
      <c r="F8925" s="89">
        <v>1.8</v>
      </c>
      <c r="G8925" s="89">
        <v>1014.8</v>
      </c>
      <c r="H8925">
        <v>0.85</v>
      </c>
      <c r="I8925" t="s">
        <v>22</v>
      </c>
      <c r="J8925">
        <v>0.8</v>
      </c>
      <c r="K8925">
        <v>7</v>
      </c>
      <c r="L8925">
        <v>2025</v>
      </c>
      <c r="M8925" t="s">
        <v>359</v>
      </c>
      <c r="N8925" s="89" cm="1">
        <f t="array" ref="N8925">IF(ISNUMBER(_34_KNMI_Stations[[#This Row],[Etmaal temperatuur °C]]),IF(_34_KNMI_Stations[[#This Row],[Etmaal temperatuur °C]]&lt;stookgrens[],stookgrens[]-_34_KNMI_Stations[[#This Row],[Etmaal temperatuur °C]],0),"")</f>
        <v>0</v>
      </c>
      <c r="O8925" s="89">
        <f>_34_KNMI_Stations[[#This Row],[graaddagen]]*_34_KNMI_Stations[[#This Row],[Gewogen factor]]</f>
        <v>0</v>
      </c>
      <c r="P8925" s="89" cm="1">
        <f t="array" ref="P8925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8926" spans="1:16" x14ac:dyDescent="0.25">
      <c r="A8926">
        <v>323</v>
      </c>
      <c r="B8926" s="110">
        <v>45870</v>
      </c>
      <c r="C8926" s="89">
        <v>5.5</v>
      </c>
      <c r="D8926" s="89">
        <v>16.899999999999999</v>
      </c>
      <c r="E8926" s="96">
        <v>1604</v>
      </c>
      <c r="F8926" s="89">
        <v>4.5999999999999996</v>
      </c>
      <c r="G8926" s="89">
        <v>1013.4</v>
      </c>
      <c r="H8926">
        <v>0.83</v>
      </c>
      <c r="I8926" t="s">
        <v>22</v>
      </c>
      <c r="J8926">
        <v>0.8</v>
      </c>
      <c r="K8926">
        <v>8</v>
      </c>
      <c r="L8926">
        <v>2025</v>
      </c>
      <c r="M8926" t="s">
        <v>359</v>
      </c>
      <c r="N8926" s="89" cm="1">
        <f t="array" ref="N8926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8926" s="89">
        <f>_34_KNMI_Stations[[#This Row],[graaddagen]]*_34_KNMI_Stations[[#This Row],[Gewogen factor]]</f>
        <v>0.88000000000000123</v>
      </c>
      <c r="P8926" s="89" cm="1">
        <f t="array" ref="P8926">IF(ISNUMBER(_34_KNMI_Stations[[#This Row],[Etmaal temperatuur °C]]),IF(_34_KNMI_Stations[[#This Row],[Etmaal temperatuur °C]]&gt;stookgrens[],_34_KNMI_Stations[[#This Row],[Etmaal temperatuur °C]]-stookgrens[],0),"")</f>
        <v>0</v>
      </c>
    </row>
    <row r="8927" spans="1:16" x14ac:dyDescent="0.25">
      <c r="A8927">
        <v>323</v>
      </c>
      <c r="B8927" s="110">
        <v>45871</v>
      </c>
      <c r="C8927" s="89">
        <v>6.1</v>
      </c>
      <c r="D8927" s="89">
        <v>16.8</v>
      </c>
      <c r="E8927" s="96">
        <v>1821</v>
      </c>
      <c r="F8927" s="89">
        <v>5.7</v>
      </c>
      <c r="G8927" s="89">
        <v>1015.8</v>
      </c>
      <c r="H8927">
        <v>0.78</v>
      </c>
      <c r="I8927" t="s">
        <v>22</v>
      </c>
      <c r="J8927">
        <v>0.8</v>
      </c>
      <c r="K8927">
        <v>8</v>
      </c>
      <c r="L8927">
        <v>2025</v>
      </c>
      <c r="M8927" t="s">
        <v>359</v>
      </c>
      <c r="N8927" s="89" cm="1">
        <f t="array" ref="N8927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8927" s="89">
        <f>_34_KNMI_Stations[[#This Row],[graaddagen]]*_34_KNMI_Stations[[#This Row],[Gewogen factor]]</f>
        <v>0.95999999999999952</v>
      </c>
      <c r="P8927" s="89" cm="1">
        <f t="array" ref="P8927">IF(ISNUMBER(_34_KNMI_Stations[[#This Row],[Etmaal temperatuur °C]]),IF(_34_KNMI_Stations[[#This Row],[Etmaal temperatuur °C]]&gt;stookgrens[],_34_KNMI_Stations[[#This Row],[Etmaal temperatuur °C]]-stookgrens[],0),"")</f>
        <v>0</v>
      </c>
    </row>
    <row r="8928" spans="1:16" x14ac:dyDescent="0.25">
      <c r="A8928">
        <v>323</v>
      </c>
      <c r="B8928" s="110">
        <v>45872</v>
      </c>
      <c r="C8928" s="89">
        <v>6.1</v>
      </c>
      <c r="D8928" s="89">
        <v>18.5</v>
      </c>
      <c r="E8928" s="96">
        <v>2129</v>
      </c>
      <c r="F8928" s="89">
        <v>5</v>
      </c>
      <c r="G8928" s="89">
        <v>1017.6</v>
      </c>
      <c r="H8928">
        <v>0.79</v>
      </c>
      <c r="I8928" t="s">
        <v>22</v>
      </c>
      <c r="J8928">
        <v>0.8</v>
      </c>
      <c r="K8928">
        <v>8</v>
      </c>
      <c r="L8928">
        <v>2025</v>
      </c>
      <c r="M8928" t="s">
        <v>359</v>
      </c>
      <c r="N8928" s="89" cm="1">
        <f t="array" ref="N8928">IF(ISNUMBER(_34_KNMI_Stations[[#This Row],[Etmaal temperatuur °C]]),IF(_34_KNMI_Stations[[#This Row],[Etmaal temperatuur °C]]&lt;stookgrens[],stookgrens[]-_34_KNMI_Stations[[#This Row],[Etmaal temperatuur °C]],0),"")</f>
        <v>0</v>
      </c>
      <c r="O8928" s="89">
        <f>_34_KNMI_Stations[[#This Row],[graaddagen]]*_34_KNMI_Stations[[#This Row],[Gewogen factor]]</f>
        <v>0</v>
      </c>
      <c r="P8928" s="89" cm="1">
        <f t="array" ref="P8928">IF(ISNUMBER(_34_KNMI_Stations[[#This Row],[Etmaal temperatuur °C]]),IF(_34_KNMI_Stations[[#This Row],[Etmaal temperatuur °C]]&gt;stookgrens[],_34_KNMI_Stations[[#This Row],[Etmaal temperatuur °C]]-stookgrens[],0),"")</f>
        <v>0.5</v>
      </c>
    </row>
    <row r="8929" spans="1:16" x14ac:dyDescent="0.25">
      <c r="A8929">
        <v>323</v>
      </c>
      <c r="B8929" s="110">
        <v>45873</v>
      </c>
      <c r="C8929" s="89">
        <v>6.1</v>
      </c>
      <c r="D8929" s="89">
        <v>20.3</v>
      </c>
      <c r="E8929" s="96">
        <v>1569</v>
      </c>
      <c r="F8929" s="89">
        <v>2.8</v>
      </c>
      <c r="G8929" s="89">
        <v>1015.9</v>
      </c>
      <c r="H8929">
        <v>0.82</v>
      </c>
      <c r="I8929" t="s">
        <v>22</v>
      </c>
      <c r="J8929">
        <v>0.8</v>
      </c>
      <c r="K8929">
        <v>8</v>
      </c>
      <c r="L8929">
        <v>2025</v>
      </c>
      <c r="M8929" t="s">
        <v>360</v>
      </c>
      <c r="N8929" s="89" cm="1">
        <f t="array" ref="N8929">IF(ISNUMBER(_34_KNMI_Stations[[#This Row],[Etmaal temperatuur °C]]),IF(_34_KNMI_Stations[[#This Row],[Etmaal temperatuur °C]]&lt;stookgrens[],stookgrens[]-_34_KNMI_Stations[[#This Row],[Etmaal temperatuur °C]],0),"")</f>
        <v>0</v>
      </c>
      <c r="O8929" s="89">
        <f>_34_KNMI_Stations[[#This Row],[graaddagen]]*_34_KNMI_Stations[[#This Row],[Gewogen factor]]</f>
        <v>0</v>
      </c>
      <c r="P8929" s="89" cm="1">
        <f t="array" ref="P8929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8930" spans="1:16" x14ac:dyDescent="0.25">
      <c r="A8930">
        <v>323</v>
      </c>
      <c r="B8930" s="110">
        <v>45874</v>
      </c>
      <c r="C8930" s="89">
        <v>5.8</v>
      </c>
      <c r="D8930" s="89">
        <v>17.600000000000001</v>
      </c>
      <c r="E8930" s="96">
        <v>2182</v>
      </c>
      <c r="F8930" s="89">
        <v>0</v>
      </c>
      <c r="G8930" s="89">
        <v>1020.5</v>
      </c>
      <c r="H8930">
        <v>0.66</v>
      </c>
      <c r="I8930" t="s">
        <v>22</v>
      </c>
      <c r="J8930">
        <v>0.8</v>
      </c>
      <c r="K8930">
        <v>8</v>
      </c>
      <c r="L8930">
        <v>2025</v>
      </c>
      <c r="M8930" t="s">
        <v>360</v>
      </c>
      <c r="N8930" s="89" cm="1">
        <f t="array" ref="N8930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8930" s="89">
        <f>_34_KNMI_Stations[[#This Row],[graaddagen]]*_34_KNMI_Stations[[#This Row],[Gewogen factor]]</f>
        <v>0.3199999999999989</v>
      </c>
      <c r="P8930" s="89" cm="1">
        <f t="array" ref="P8930">IF(ISNUMBER(_34_KNMI_Stations[[#This Row],[Etmaal temperatuur °C]]),IF(_34_KNMI_Stations[[#This Row],[Etmaal temperatuur °C]]&gt;stookgrens[],_34_KNMI_Stations[[#This Row],[Etmaal temperatuur °C]]-stookgrens[],0),"")</f>
        <v>0</v>
      </c>
    </row>
    <row r="8931" spans="1:16" x14ac:dyDescent="0.25">
      <c r="A8931">
        <v>323</v>
      </c>
      <c r="B8931" s="110">
        <v>45875</v>
      </c>
      <c r="C8931" s="89">
        <v>2.8</v>
      </c>
      <c r="D8931" s="89">
        <v>17.3</v>
      </c>
      <c r="E8931" s="96">
        <v>2244</v>
      </c>
      <c r="F8931" s="89">
        <v>0</v>
      </c>
      <c r="G8931" s="89">
        <v>1023.3</v>
      </c>
      <c r="H8931">
        <v>0.68</v>
      </c>
      <c r="I8931" t="s">
        <v>22</v>
      </c>
      <c r="J8931">
        <v>0.8</v>
      </c>
      <c r="K8931">
        <v>8</v>
      </c>
      <c r="L8931">
        <v>2025</v>
      </c>
      <c r="M8931" t="s">
        <v>360</v>
      </c>
      <c r="N8931" s="89" cm="1">
        <f t="array" ref="N8931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8931" s="89">
        <f>_34_KNMI_Stations[[#This Row],[graaddagen]]*_34_KNMI_Stations[[#This Row],[Gewogen factor]]</f>
        <v>0.5599999999999995</v>
      </c>
      <c r="P8931" s="89" cm="1">
        <f t="array" ref="P8931">IF(ISNUMBER(_34_KNMI_Stations[[#This Row],[Etmaal temperatuur °C]]),IF(_34_KNMI_Stations[[#This Row],[Etmaal temperatuur °C]]&gt;stookgrens[],_34_KNMI_Stations[[#This Row],[Etmaal temperatuur °C]]-stookgrens[],0),"")</f>
        <v>0</v>
      </c>
    </row>
    <row r="8932" spans="1:16" x14ac:dyDescent="0.25">
      <c r="A8932">
        <v>323</v>
      </c>
      <c r="B8932" s="110">
        <v>45876</v>
      </c>
      <c r="C8932" s="89">
        <v>3.5</v>
      </c>
      <c r="D8932" s="89">
        <v>19.8</v>
      </c>
      <c r="E8932" s="96">
        <v>1660</v>
      </c>
      <c r="F8932" s="89">
        <v>0</v>
      </c>
      <c r="G8932" s="89">
        <v>1016.4</v>
      </c>
      <c r="H8932">
        <v>0.65</v>
      </c>
      <c r="I8932" t="s">
        <v>22</v>
      </c>
      <c r="J8932">
        <v>0.8</v>
      </c>
      <c r="K8932">
        <v>8</v>
      </c>
      <c r="L8932">
        <v>2025</v>
      </c>
      <c r="M8932" t="s">
        <v>360</v>
      </c>
      <c r="N8932" s="89" cm="1">
        <f t="array" ref="N8932">IF(ISNUMBER(_34_KNMI_Stations[[#This Row],[Etmaal temperatuur °C]]),IF(_34_KNMI_Stations[[#This Row],[Etmaal temperatuur °C]]&lt;stookgrens[],stookgrens[]-_34_KNMI_Stations[[#This Row],[Etmaal temperatuur °C]],0),"")</f>
        <v>0</v>
      </c>
      <c r="O8932" s="89">
        <f>_34_KNMI_Stations[[#This Row],[graaddagen]]*_34_KNMI_Stations[[#This Row],[Gewogen factor]]</f>
        <v>0</v>
      </c>
      <c r="P8932" s="89" cm="1">
        <f t="array" ref="P8932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8933" spans="1:16" x14ac:dyDescent="0.25">
      <c r="A8933">
        <v>323</v>
      </c>
      <c r="B8933" s="110">
        <v>45877</v>
      </c>
      <c r="C8933" s="89">
        <v>3.8</v>
      </c>
      <c r="D8933" s="89">
        <v>18.8</v>
      </c>
      <c r="E8933" s="96">
        <v>1597</v>
      </c>
      <c r="F8933" s="89">
        <v>0</v>
      </c>
      <c r="G8933" s="89">
        <v>1018.6</v>
      </c>
      <c r="H8933">
        <v>0.79</v>
      </c>
      <c r="I8933" t="s">
        <v>22</v>
      </c>
      <c r="J8933">
        <v>0.8</v>
      </c>
      <c r="K8933">
        <v>8</v>
      </c>
      <c r="L8933">
        <v>2025</v>
      </c>
      <c r="M8933" t="s">
        <v>360</v>
      </c>
      <c r="N8933" s="89" cm="1">
        <f t="array" ref="N8933">IF(ISNUMBER(_34_KNMI_Stations[[#This Row],[Etmaal temperatuur °C]]),IF(_34_KNMI_Stations[[#This Row],[Etmaal temperatuur °C]]&lt;stookgrens[],stookgrens[]-_34_KNMI_Stations[[#This Row],[Etmaal temperatuur °C]],0),"")</f>
        <v>0</v>
      </c>
      <c r="O8933" s="89">
        <f>_34_KNMI_Stations[[#This Row],[graaddagen]]*_34_KNMI_Stations[[#This Row],[Gewogen factor]]</f>
        <v>0</v>
      </c>
      <c r="P8933" s="89" cm="1">
        <f t="array" ref="P8933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8934" spans="1:16" x14ac:dyDescent="0.25">
      <c r="A8934">
        <v>323</v>
      </c>
      <c r="B8934" s="110">
        <v>45878</v>
      </c>
      <c r="C8934" s="89">
        <v>3.3</v>
      </c>
      <c r="D8934" s="89">
        <v>17.5</v>
      </c>
      <c r="E8934" s="96">
        <v>2425</v>
      </c>
      <c r="F8934" s="89">
        <v>0</v>
      </c>
      <c r="G8934" s="89">
        <v>1021.4</v>
      </c>
      <c r="H8934">
        <v>0.77</v>
      </c>
      <c r="I8934" t="s">
        <v>22</v>
      </c>
      <c r="J8934">
        <v>0.8</v>
      </c>
      <c r="K8934">
        <v>8</v>
      </c>
      <c r="L8934">
        <v>2025</v>
      </c>
      <c r="M8934" t="s">
        <v>360</v>
      </c>
      <c r="N8934" s="89" cm="1">
        <f t="array" ref="N8934">IF(ISNUMBER(_34_KNMI_Stations[[#This Row],[Etmaal temperatuur °C]]),IF(_34_KNMI_Stations[[#This Row],[Etmaal temperatuur °C]]&lt;stookgrens[],stookgrens[]-_34_KNMI_Stations[[#This Row],[Etmaal temperatuur °C]],0),"")</f>
        <v>0.5</v>
      </c>
      <c r="O8934" s="89">
        <f>_34_KNMI_Stations[[#This Row],[graaddagen]]*_34_KNMI_Stations[[#This Row],[Gewogen factor]]</f>
        <v>0.4</v>
      </c>
      <c r="P8934" s="89" cm="1">
        <f t="array" ref="P8934">IF(ISNUMBER(_34_KNMI_Stations[[#This Row],[Etmaal temperatuur °C]]),IF(_34_KNMI_Stations[[#This Row],[Etmaal temperatuur °C]]&gt;stookgrens[],_34_KNMI_Stations[[#This Row],[Etmaal temperatuur °C]]-stookgrens[],0),"")</f>
        <v>0</v>
      </c>
    </row>
    <row r="8935" spans="1:16" x14ac:dyDescent="0.25">
      <c r="A8935">
        <v>323</v>
      </c>
      <c r="B8935" s="110">
        <v>45879</v>
      </c>
      <c r="C8935" s="89">
        <v>3</v>
      </c>
      <c r="D8935" s="89">
        <v>19.5</v>
      </c>
      <c r="E8935" s="96">
        <v>2454</v>
      </c>
      <c r="F8935" s="89">
        <v>0</v>
      </c>
      <c r="G8935" s="89">
        <v>1027.0999999999999</v>
      </c>
      <c r="H8935">
        <v>0.69</v>
      </c>
      <c r="I8935" t="s">
        <v>22</v>
      </c>
      <c r="J8935">
        <v>0.8</v>
      </c>
      <c r="K8935">
        <v>8</v>
      </c>
      <c r="L8935">
        <v>2025</v>
      </c>
      <c r="M8935" t="s">
        <v>360</v>
      </c>
      <c r="N8935" s="89" cm="1">
        <f t="array" ref="N8935">IF(ISNUMBER(_34_KNMI_Stations[[#This Row],[Etmaal temperatuur °C]]),IF(_34_KNMI_Stations[[#This Row],[Etmaal temperatuur °C]]&lt;stookgrens[],stookgrens[]-_34_KNMI_Stations[[#This Row],[Etmaal temperatuur °C]],0),"")</f>
        <v>0</v>
      </c>
      <c r="O8935" s="89">
        <f>_34_KNMI_Stations[[#This Row],[graaddagen]]*_34_KNMI_Stations[[#This Row],[Gewogen factor]]</f>
        <v>0</v>
      </c>
      <c r="P8935" s="89" cm="1">
        <f t="array" ref="P8935">IF(ISNUMBER(_34_KNMI_Stations[[#This Row],[Etmaal temperatuur °C]]),IF(_34_KNMI_Stations[[#This Row],[Etmaal temperatuur °C]]&gt;stookgrens[],_34_KNMI_Stations[[#This Row],[Etmaal temperatuur °C]]-stookgrens[],0),"")</f>
        <v>1.5</v>
      </c>
    </row>
    <row r="8936" spans="1:16" x14ac:dyDescent="0.25">
      <c r="A8936">
        <v>323</v>
      </c>
      <c r="B8936" s="110">
        <v>45880</v>
      </c>
      <c r="C8936" s="89">
        <v>3.2</v>
      </c>
      <c r="D8936" s="89">
        <v>21.8</v>
      </c>
      <c r="E8936" s="96">
        <v>2437</v>
      </c>
      <c r="F8936" s="89">
        <v>0</v>
      </c>
      <c r="G8936" s="89">
        <v>1022.6</v>
      </c>
      <c r="H8936">
        <v>0.65</v>
      </c>
      <c r="I8936" t="s">
        <v>22</v>
      </c>
      <c r="J8936">
        <v>0.8</v>
      </c>
      <c r="K8936">
        <v>8</v>
      </c>
      <c r="L8936">
        <v>2025</v>
      </c>
      <c r="M8936" t="s">
        <v>361</v>
      </c>
      <c r="N8936" s="89" cm="1">
        <f t="array" ref="N8936">IF(ISNUMBER(_34_KNMI_Stations[[#This Row],[Etmaal temperatuur °C]]),IF(_34_KNMI_Stations[[#This Row],[Etmaal temperatuur °C]]&lt;stookgrens[],stookgrens[]-_34_KNMI_Stations[[#This Row],[Etmaal temperatuur °C]],0),"")</f>
        <v>0</v>
      </c>
      <c r="O8936" s="89">
        <f>_34_KNMI_Stations[[#This Row],[graaddagen]]*_34_KNMI_Stations[[#This Row],[Gewogen factor]]</f>
        <v>0</v>
      </c>
      <c r="P8936" s="89" cm="1">
        <f t="array" ref="P8936">IF(ISNUMBER(_34_KNMI_Stations[[#This Row],[Etmaal temperatuur °C]]),IF(_34_KNMI_Stations[[#This Row],[Etmaal temperatuur °C]]&gt;stookgrens[],_34_KNMI_Stations[[#This Row],[Etmaal temperatuur °C]]-stookgrens[],0),"")</f>
        <v>3.8000000000000007</v>
      </c>
    </row>
    <row r="8937" spans="1:16" x14ac:dyDescent="0.25">
      <c r="A8937">
        <v>323</v>
      </c>
      <c r="B8937" s="110">
        <v>45881</v>
      </c>
      <c r="C8937" s="89">
        <v>3.3</v>
      </c>
      <c r="D8937" s="89">
        <v>24.2</v>
      </c>
      <c r="E8937" s="96">
        <v>2271</v>
      </c>
      <c r="F8937" s="89">
        <v>0.1</v>
      </c>
      <c r="G8937" s="89">
        <v>1014.9</v>
      </c>
      <c r="H8937">
        <v>0.6</v>
      </c>
      <c r="I8937" t="s">
        <v>22</v>
      </c>
      <c r="J8937">
        <v>0.8</v>
      </c>
      <c r="K8937">
        <v>8</v>
      </c>
      <c r="L8937">
        <v>2025</v>
      </c>
      <c r="M8937" t="s">
        <v>361</v>
      </c>
      <c r="N8937" s="89" cm="1">
        <f t="array" ref="N8937">IF(ISNUMBER(_34_KNMI_Stations[[#This Row],[Etmaal temperatuur °C]]),IF(_34_KNMI_Stations[[#This Row],[Etmaal temperatuur °C]]&lt;stookgrens[],stookgrens[]-_34_KNMI_Stations[[#This Row],[Etmaal temperatuur °C]],0),"")</f>
        <v>0</v>
      </c>
      <c r="O8937" s="89">
        <f>_34_KNMI_Stations[[#This Row],[graaddagen]]*_34_KNMI_Stations[[#This Row],[Gewogen factor]]</f>
        <v>0</v>
      </c>
      <c r="P8937" s="89" cm="1">
        <f t="array" ref="P8937">IF(ISNUMBER(_34_KNMI_Stations[[#This Row],[Etmaal temperatuur °C]]),IF(_34_KNMI_Stations[[#This Row],[Etmaal temperatuur °C]]&gt;stookgrens[],_34_KNMI_Stations[[#This Row],[Etmaal temperatuur °C]]-stookgrens[],0),"")</f>
        <v>6.1999999999999993</v>
      </c>
    </row>
    <row r="8938" spans="1:16" x14ac:dyDescent="0.25">
      <c r="A8938">
        <v>323</v>
      </c>
      <c r="B8938" s="110">
        <v>45882</v>
      </c>
      <c r="C8938" s="89">
        <v>2.2999999999999998</v>
      </c>
      <c r="D8938" s="89">
        <v>22.5</v>
      </c>
      <c r="E8938" s="96">
        <v>1717</v>
      </c>
      <c r="F8938" s="89">
        <v>0</v>
      </c>
      <c r="G8938" s="89">
        <v>1015.5</v>
      </c>
      <c r="H8938">
        <v>0.79</v>
      </c>
      <c r="I8938" t="s">
        <v>22</v>
      </c>
      <c r="J8938">
        <v>0.8</v>
      </c>
      <c r="K8938">
        <v>8</v>
      </c>
      <c r="L8938">
        <v>2025</v>
      </c>
      <c r="M8938" t="s">
        <v>361</v>
      </c>
      <c r="N8938" s="89" cm="1">
        <f t="array" ref="N8938">IF(ISNUMBER(_34_KNMI_Stations[[#This Row],[Etmaal temperatuur °C]]),IF(_34_KNMI_Stations[[#This Row],[Etmaal temperatuur °C]]&lt;stookgrens[],stookgrens[]-_34_KNMI_Stations[[#This Row],[Etmaal temperatuur °C]],0),"")</f>
        <v>0</v>
      </c>
      <c r="O8938" s="89">
        <f>_34_KNMI_Stations[[#This Row],[graaddagen]]*_34_KNMI_Stations[[#This Row],[Gewogen factor]]</f>
        <v>0</v>
      </c>
      <c r="P8938" s="89" cm="1">
        <f t="array" ref="P8938">IF(ISNUMBER(_34_KNMI_Stations[[#This Row],[Etmaal temperatuur °C]]),IF(_34_KNMI_Stations[[#This Row],[Etmaal temperatuur °C]]&gt;stookgrens[],_34_KNMI_Stations[[#This Row],[Etmaal temperatuur °C]]-stookgrens[],0),"")</f>
        <v>4.5</v>
      </c>
    </row>
    <row r="8939" spans="1:16" x14ac:dyDescent="0.25">
      <c r="A8939">
        <v>323</v>
      </c>
      <c r="B8939" s="110">
        <v>45883</v>
      </c>
      <c r="C8939" s="89">
        <v>3.5</v>
      </c>
      <c r="D8939" s="89">
        <v>21.7</v>
      </c>
      <c r="E8939" s="96">
        <v>2201</v>
      </c>
      <c r="F8939" s="89">
        <v>0</v>
      </c>
      <c r="G8939" s="89">
        <v>1019</v>
      </c>
      <c r="H8939">
        <v>0.78</v>
      </c>
      <c r="I8939" t="s">
        <v>22</v>
      </c>
      <c r="J8939">
        <v>0.8</v>
      </c>
      <c r="K8939">
        <v>8</v>
      </c>
      <c r="L8939">
        <v>2025</v>
      </c>
      <c r="M8939" t="s">
        <v>361</v>
      </c>
      <c r="N8939" s="89" cm="1">
        <f t="array" ref="N8939">IF(ISNUMBER(_34_KNMI_Stations[[#This Row],[Etmaal temperatuur °C]]),IF(_34_KNMI_Stations[[#This Row],[Etmaal temperatuur °C]]&lt;stookgrens[],stookgrens[]-_34_KNMI_Stations[[#This Row],[Etmaal temperatuur °C]],0),"")</f>
        <v>0</v>
      </c>
      <c r="O8939" s="89">
        <f>_34_KNMI_Stations[[#This Row],[graaddagen]]*_34_KNMI_Stations[[#This Row],[Gewogen factor]]</f>
        <v>0</v>
      </c>
      <c r="P8939" s="89" cm="1">
        <f t="array" ref="P8939">IF(ISNUMBER(_34_KNMI_Stations[[#This Row],[Etmaal temperatuur °C]]),IF(_34_KNMI_Stations[[#This Row],[Etmaal temperatuur °C]]&gt;stookgrens[],_34_KNMI_Stations[[#This Row],[Etmaal temperatuur °C]]-stookgrens[],0),"")</f>
        <v>3.6999999999999993</v>
      </c>
    </row>
    <row r="8940" spans="1:16" x14ac:dyDescent="0.25">
      <c r="A8940">
        <v>323</v>
      </c>
      <c r="B8940" s="110">
        <v>45884</v>
      </c>
      <c r="C8940" s="89">
        <v>3.5</v>
      </c>
      <c r="D8940" s="89">
        <v>20.6</v>
      </c>
      <c r="E8940" s="96">
        <v>2296</v>
      </c>
      <c r="F8940" s="89">
        <v>0</v>
      </c>
      <c r="G8940" s="89">
        <v>1024.0999999999999</v>
      </c>
      <c r="H8940">
        <v>0.81</v>
      </c>
      <c r="I8940" t="s">
        <v>22</v>
      </c>
      <c r="J8940">
        <v>0.8</v>
      </c>
      <c r="K8940">
        <v>8</v>
      </c>
      <c r="L8940">
        <v>2025</v>
      </c>
      <c r="M8940" t="s">
        <v>361</v>
      </c>
      <c r="N8940" s="89" cm="1">
        <f t="array" ref="N8940">IF(ISNUMBER(_34_KNMI_Stations[[#This Row],[Etmaal temperatuur °C]]),IF(_34_KNMI_Stations[[#This Row],[Etmaal temperatuur °C]]&lt;stookgrens[],stookgrens[]-_34_KNMI_Stations[[#This Row],[Etmaal temperatuur °C]],0),"")</f>
        <v>0</v>
      </c>
      <c r="O8940" s="89">
        <f>_34_KNMI_Stations[[#This Row],[graaddagen]]*_34_KNMI_Stations[[#This Row],[Gewogen factor]]</f>
        <v>0</v>
      </c>
      <c r="P8940" s="89" cm="1">
        <f t="array" ref="P8940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8941" spans="1:16" x14ac:dyDescent="0.25">
      <c r="A8941">
        <v>323</v>
      </c>
      <c r="B8941" s="110">
        <v>45885</v>
      </c>
      <c r="C8941" s="89">
        <v>5</v>
      </c>
      <c r="D8941" s="89">
        <v>19</v>
      </c>
      <c r="E8941" s="96">
        <v>1252</v>
      </c>
      <c r="F8941" s="89">
        <v>0</v>
      </c>
      <c r="G8941" s="89">
        <v>1025.7</v>
      </c>
      <c r="H8941">
        <v>0.74</v>
      </c>
      <c r="I8941" t="s">
        <v>22</v>
      </c>
      <c r="J8941">
        <v>0.8</v>
      </c>
      <c r="K8941">
        <v>8</v>
      </c>
      <c r="L8941">
        <v>2025</v>
      </c>
      <c r="M8941" t="s">
        <v>361</v>
      </c>
      <c r="N8941" s="89" cm="1">
        <f t="array" ref="N8941">IF(ISNUMBER(_34_KNMI_Stations[[#This Row],[Etmaal temperatuur °C]]),IF(_34_KNMI_Stations[[#This Row],[Etmaal temperatuur °C]]&lt;stookgrens[],stookgrens[]-_34_KNMI_Stations[[#This Row],[Etmaal temperatuur °C]],0),"")</f>
        <v>0</v>
      </c>
      <c r="O8941" s="89">
        <f>_34_KNMI_Stations[[#This Row],[graaddagen]]*_34_KNMI_Stations[[#This Row],[Gewogen factor]]</f>
        <v>0</v>
      </c>
      <c r="P8941" s="89" cm="1">
        <f t="array" ref="P8941">IF(ISNUMBER(_34_KNMI_Stations[[#This Row],[Etmaal temperatuur °C]]),IF(_34_KNMI_Stations[[#This Row],[Etmaal temperatuur °C]]&gt;stookgrens[],_34_KNMI_Stations[[#This Row],[Etmaal temperatuur °C]]-stookgrens[],0),"")</f>
        <v>1</v>
      </c>
    </row>
    <row r="8942" spans="1:16" x14ac:dyDescent="0.25">
      <c r="A8942">
        <v>323</v>
      </c>
      <c r="B8942" s="110">
        <v>45886</v>
      </c>
      <c r="C8942" s="89">
        <v>3.5</v>
      </c>
      <c r="D8942" s="89">
        <v>17.600000000000001</v>
      </c>
      <c r="E8942" s="96">
        <v>1219</v>
      </c>
      <c r="F8942" s="89">
        <v>0</v>
      </c>
      <c r="G8942" s="89">
        <v>1023.4</v>
      </c>
      <c r="H8942">
        <v>0.75</v>
      </c>
      <c r="I8942" t="s">
        <v>22</v>
      </c>
      <c r="J8942">
        <v>0.8</v>
      </c>
      <c r="K8942">
        <v>8</v>
      </c>
      <c r="L8942">
        <v>2025</v>
      </c>
      <c r="M8942" t="s">
        <v>361</v>
      </c>
      <c r="N8942" s="89" cm="1">
        <f t="array" ref="N8942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8942" s="89">
        <f>_34_KNMI_Stations[[#This Row],[graaddagen]]*_34_KNMI_Stations[[#This Row],[Gewogen factor]]</f>
        <v>0.3199999999999989</v>
      </c>
      <c r="P8942" s="89" cm="1">
        <f t="array" ref="P8942">IF(ISNUMBER(_34_KNMI_Stations[[#This Row],[Etmaal temperatuur °C]]),IF(_34_KNMI_Stations[[#This Row],[Etmaal temperatuur °C]]&gt;stookgrens[],_34_KNMI_Stations[[#This Row],[Etmaal temperatuur °C]]-stookgrens[],0),"")</f>
        <v>0</v>
      </c>
    </row>
    <row r="8943" spans="1:16" x14ac:dyDescent="0.25">
      <c r="A8943">
        <v>323</v>
      </c>
      <c r="B8943" s="110">
        <v>45887</v>
      </c>
      <c r="C8943" s="89">
        <v>4.3</v>
      </c>
      <c r="D8943" s="89">
        <v>19.8</v>
      </c>
      <c r="E8943" s="96">
        <v>1729</v>
      </c>
      <c r="F8943" s="89">
        <v>0</v>
      </c>
      <c r="G8943" s="89">
        <v>1019.8</v>
      </c>
      <c r="H8943">
        <v>0.74</v>
      </c>
      <c r="I8943" t="s">
        <v>22</v>
      </c>
      <c r="J8943">
        <v>0.8</v>
      </c>
      <c r="K8943">
        <v>8</v>
      </c>
      <c r="L8943">
        <v>2025</v>
      </c>
      <c r="M8943" t="s">
        <v>362</v>
      </c>
      <c r="N8943" s="89" cm="1">
        <f t="array" ref="N8943">IF(ISNUMBER(_34_KNMI_Stations[[#This Row],[Etmaal temperatuur °C]]),IF(_34_KNMI_Stations[[#This Row],[Etmaal temperatuur °C]]&lt;stookgrens[],stookgrens[]-_34_KNMI_Stations[[#This Row],[Etmaal temperatuur °C]],0),"")</f>
        <v>0</v>
      </c>
      <c r="O8943" s="89">
        <f>_34_KNMI_Stations[[#This Row],[graaddagen]]*_34_KNMI_Stations[[#This Row],[Gewogen factor]]</f>
        <v>0</v>
      </c>
      <c r="P8943" s="89" cm="1">
        <f t="array" ref="P8943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8944" spans="1:16" x14ac:dyDescent="0.25">
      <c r="A8944">
        <v>323</v>
      </c>
      <c r="B8944" s="110">
        <v>45888</v>
      </c>
      <c r="C8944" s="89">
        <v>5</v>
      </c>
      <c r="D8944" s="89">
        <v>20.5</v>
      </c>
      <c r="E8944" s="96">
        <v>2293</v>
      </c>
      <c r="F8944" s="89">
        <v>0</v>
      </c>
      <c r="G8944" s="89">
        <v>1014.7</v>
      </c>
      <c r="H8944">
        <v>0.71</v>
      </c>
      <c r="I8944" t="s">
        <v>22</v>
      </c>
      <c r="J8944">
        <v>0.8</v>
      </c>
      <c r="K8944">
        <v>8</v>
      </c>
      <c r="L8944">
        <v>2025</v>
      </c>
      <c r="M8944" t="s">
        <v>362</v>
      </c>
      <c r="N8944" s="89" cm="1">
        <f t="array" ref="N8944">IF(ISNUMBER(_34_KNMI_Stations[[#This Row],[Etmaal temperatuur °C]]),IF(_34_KNMI_Stations[[#This Row],[Etmaal temperatuur °C]]&lt;stookgrens[],stookgrens[]-_34_KNMI_Stations[[#This Row],[Etmaal temperatuur °C]],0),"")</f>
        <v>0</v>
      </c>
      <c r="O8944" s="89">
        <f>_34_KNMI_Stations[[#This Row],[graaddagen]]*_34_KNMI_Stations[[#This Row],[Gewogen factor]]</f>
        <v>0</v>
      </c>
      <c r="P8944" s="89" cm="1">
        <f t="array" ref="P8944">IF(ISNUMBER(_34_KNMI_Stations[[#This Row],[Etmaal temperatuur °C]]),IF(_34_KNMI_Stations[[#This Row],[Etmaal temperatuur °C]]&gt;stookgrens[],_34_KNMI_Stations[[#This Row],[Etmaal temperatuur °C]]-stookgrens[],0),"")</f>
        <v>2.5</v>
      </c>
    </row>
    <row r="8945" spans="1:16" x14ac:dyDescent="0.25">
      <c r="A8945">
        <v>323</v>
      </c>
      <c r="B8945" s="110">
        <v>45889</v>
      </c>
      <c r="C8945" s="89">
        <v>5.3</v>
      </c>
      <c r="D8945" s="89">
        <v>18.899999999999999</v>
      </c>
      <c r="E8945" s="96">
        <v>1997</v>
      </c>
      <c r="F8945" s="89">
        <v>0</v>
      </c>
      <c r="G8945" s="89">
        <v>1013.5</v>
      </c>
      <c r="H8945">
        <v>0.68</v>
      </c>
      <c r="I8945" t="s">
        <v>22</v>
      </c>
      <c r="J8945">
        <v>0.8</v>
      </c>
      <c r="K8945">
        <v>8</v>
      </c>
      <c r="L8945">
        <v>2025</v>
      </c>
      <c r="M8945" t="s">
        <v>362</v>
      </c>
      <c r="N8945" s="89" cm="1">
        <f t="array" ref="N8945">IF(ISNUMBER(_34_KNMI_Stations[[#This Row],[Etmaal temperatuur °C]]),IF(_34_KNMI_Stations[[#This Row],[Etmaal temperatuur °C]]&lt;stookgrens[],stookgrens[]-_34_KNMI_Stations[[#This Row],[Etmaal temperatuur °C]],0),"")</f>
        <v>0</v>
      </c>
      <c r="O8945" s="89">
        <f>_34_KNMI_Stations[[#This Row],[graaddagen]]*_34_KNMI_Stations[[#This Row],[Gewogen factor]]</f>
        <v>0</v>
      </c>
      <c r="P8945" s="89" cm="1">
        <f t="array" ref="P8945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8946" spans="1:16" x14ac:dyDescent="0.25">
      <c r="A8946">
        <v>323</v>
      </c>
      <c r="B8946" s="110">
        <v>45890</v>
      </c>
      <c r="C8946" s="89">
        <v>6</v>
      </c>
      <c r="D8946" s="89">
        <v>18.100000000000001</v>
      </c>
      <c r="E8946" s="96">
        <v>2218</v>
      </c>
      <c r="F8946" s="89">
        <v>0</v>
      </c>
      <c r="G8946" s="89">
        <v>1015.5</v>
      </c>
      <c r="H8946">
        <v>0.65</v>
      </c>
      <c r="I8946" t="s">
        <v>22</v>
      </c>
      <c r="J8946">
        <v>0.8</v>
      </c>
      <c r="K8946">
        <v>8</v>
      </c>
      <c r="L8946">
        <v>2025</v>
      </c>
      <c r="M8946" t="s">
        <v>362</v>
      </c>
      <c r="N8946" s="89" cm="1">
        <f t="array" ref="N8946">IF(ISNUMBER(_34_KNMI_Stations[[#This Row],[Etmaal temperatuur °C]]),IF(_34_KNMI_Stations[[#This Row],[Etmaal temperatuur °C]]&lt;stookgrens[],stookgrens[]-_34_KNMI_Stations[[#This Row],[Etmaal temperatuur °C]],0),"")</f>
        <v>0</v>
      </c>
      <c r="O8946" s="89">
        <f>_34_KNMI_Stations[[#This Row],[graaddagen]]*_34_KNMI_Stations[[#This Row],[Gewogen factor]]</f>
        <v>0</v>
      </c>
      <c r="P8946" s="89" cm="1">
        <f t="array" ref="P8946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8947" spans="1:16" x14ac:dyDescent="0.25">
      <c r="A8947">
        <v>323</v>
      </c>
      <c r="B8947" s="110">
        <v>45891</v>
      </c>
      <c r="C8947" s="89">
        <v>3.4</v>
      </c>
      <c r="D8947" s="89">
        <v>16.100000000000001</v>
      </c>
      <c r="E8947" s="96">
        <v>1142</v>
      </c>
      <c r="F8947" s="89">
        <v>0.3</v>
      </c>
      <c r="G8947" s="89">
        <v>1020.1</v>
      </c>
      <c r="H8947">
        <v>0.67</v>
      </c>
      <c r="I8947" t="s">
        <v>22</v>
      </c>
      <c r="J8947">
        <v>0.8</v>
      </c>
      <c r="K8947">
        <v>8</v>
      </c>
      <c r="L8947">
        <v>2025</v>
      </c>
      <c r="M8947" t="s">
        <v>362</v>
      </c>
      <c r="N8947" s="89" cm="1">
        <f t="array" ref="N8947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8947" s="89">
        <f>_34_KNMI_Stations[[#This Row],[graaddagen]]*_34_KNMI_Stations[[#This Row],[Gewogen factor]]</f>
        <v>1.5199999999999989</v>
      </c>
      <c r="P8947" s="89" cm="1">
        <f t="array" ref="P8947">IF(ISNUMBER(_34_KNMI_Stations[[#This Row],[Etmaal temperatuur °C]]),IF(_34_KNMI_Stations[[#This Row],[Etmaal temperatuur °C]]&gt;stookgrens[],_34_KNMI_Stations[[#This Row],[Etmaal temperatuur °C]]-stookgrens[],0),"")</f>
        <v>0</v>
      </c>
    </row>
    <row r="8948" spans="1:16" x14ac:dyDescent="0.25">
      <c r="A8948">
        <v>323</v>
      </c>
      <c r="B8948" s="110">
        <v>45892</v>
      </c>
      <c r="C8948" s="89">
        <v>3.9</v>
      </c>
      <c r="D8948" s="89">
        <v>16</v>
      </c>
      <c r="E8948" s="96">
        <v>2009</v>
      </c>
      <c r="F8948" s="89">
        <v>0.9</v>
      </c>
      <c r="G8948" s="89">
        <v>1020.5</v>
      </c>
      <c r="H8948">
        <v>0.66</v>
      </c>
      <c r="I8948" t="s">
        <v>22</v>
      </c>
      <c r="J8948">
        <v>0.8</v>
      </c>
      <c r="K8948">
        <v>8</v>
      </c>
      <c r="L8948">
        <v>2025</v>
      </c>
      <c r="M8948" t="s">
        <v>362</v>
      </c>
      <c r="N8948" s="89" cm="1">
        <f t="array" ref="N8948">IF(ISNUMBER(_34_KNMI_Stations[[#This Row],[Etmaal temperatuur °C]]),IF(_34_KNMI_Stations[[#This Row],[Etmaal temperatuur °C]]&lt;stookgrens[],stookgrens[]-_34_KNMI_Stations[[#This Row],[Etmaal temperatuur °C]],0),"")</f>
        <v>2</v>
      </c>
      <c r="O8948" s="89">
        <f>_34_KNMI_Stations[[#This Row],[graaddagen]]*_34_KNMI_Stations[[#This Row],[Gewogen factor]]</f>
        <v>1.6</v>
      </c>
      <c r="P8948" s="89" cm="1">
        <f t="array" ref="P8948">IF(ISNUMBER(_34_KNMI_Stations[[#This Row],[Etmaal temperatuur °C]]),IF(_34_KNMI_Stations[[#This Row],[Etmaal temperatuur °C]]&gt;stookgrens[],_34_KNMI_Stations[[#This Row],[Etmaal temperatuur °C]]-stookgrens[],0),"")</f>
        <v>0</v>
      </c>
    </row>
    <row r="8949" spans="1:16" x14ac:dyDescent="0.25">
      <c r="A8949">
        <v>323</v>
      </c>
      <c r="B8949" s="110">
        <v>45893</v>
      </c>
      <c r="C8949" s="89">
        <v>2.2999999999999998</v>
      </c>
      <c r="D8949" s="89">
        <v>15.5</v>
      </c>
      <c r="E8949" s="96">
        <v>2250</v>
      </c>
      <c r="F8949" s="89">
        <v>0</v>
      </c>
      <c r="G8949" s="89">
        <v>1021.4</v>
      </c>
      <c r="H8949">
        <v>0.69</v>
      </c>
      <c r="I8949" t="s">
        <v>22</v>
      </c>
      <c r="J8949">
        <v>0.8</v>
      </c>
      <c r="K8949">
        <v>8</v>
      </c>
      <c r="L8949">
        <v>2025</v>
      </c>
      <c r="M8949" t="s">
        <v>362</v>
      </c>
      <c r="N8949" s="89" cm="1">
        <f t="array" ref="N8949">IF(ISNUMBER(_34_KNMI_Stations[[#This Row],[Etmaal temperatuur °C]]),IF(_34_KNMI_Stations[[#This Row],[Etmaal temperatuur °C]]&lt;stookgrens[],stookgrens[]-_34_KNMI_Stations[[#This Row],[Etmaal temperatuur °C]],0),"")</f>
        <v>2.5</v>
      </c>
      <c r="O8949" s="89">
        <f>_34_KNMI_Stations[[#This Row],[graaddagen]]*_34_KNMI_Stations[[#This Row],[Gewogen factor]]</f>
        <v>2</v>
      </c>
      <c r="P8949" s="89" cm="1">
        <f t="array" ref="P8949">IF(ISNUMBER(_34_KNMI_Stations[[#This Row],[Etmaal temperatuur °C]]),IF(_34_KNMI_Stations[[#This Row],[Etmaal temperatuur °C]]&gt;stookgrens[],_34_KNMI_Stations[[#This Row],[Etmaal temperatuur °C]]-stookgrens[],0),"")</f>
        <v>0</v>
      </c>
    </row>
    <row r="8950" spans="1:16" x14ac:dyDescent="0.25">
      <c r="A8950">
        <v>323</v>
      </c>
      <c r="B8950" s="110">
        <v>45894</v>
      </c>
      <c r="C8950" s="89">
        <v>2.7</v>
      </c>
      <c r="D8950" s="89">
        <v>18.600000000000001</v>
      </c>
      <c r="E8950" s="96">
        <v>2213</v>
      </c>
      <c r="F8950" s="89">
        <v>0</v>
      </c>
      <c r="G8950" s="89">
        <v>1017.6</v>
      </c>
      <c r="H8950">
        <v>0.56999999999999995</v>
      </c>
      <c r="I8950" t="s">
        <v>22</v>
      </c>
      <c r="J8950">
        <v>0.8</v>
      </c>
      <c r="K8950">
        <v>8</v>
      </c>
      <c r="L8950">
        <v>2025</v>
      </c>
      <c r="M8950" t="s">
        <v>363</v>
      </c>
      <c r="N8950" s="89" cm="1">
        <f t="array" ref="N8950">IF(ISNUMBER(_34_KNMI_Stations[[#This Row],[Etmaal temperatuur °C]]),IF(_34_KNMI_Stations[[#This Row],[Etmaal temperatuur °C]]&lt;stookgrens[],stookgrens[]-_34_KNMI_Stations[[#This Row],[Etmaal temperatuur °C]],0),"")</f>
        <v>0</v>
      </c>
      <c r="O8950" s="89">
        <f>_34_KNMI_Stations[[#This Row],[graaddagen]]*_34_KNMI_Stations[[#This Row],[Gewogen factor]]</f>
        <v>0</v>
      </c>
      <c r="P8950" s="89" cm="1">
        <f t="array" ref="P8950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8951" spans="1:16" x14ac:dyDescent="0.25">
      <c r="A8951">
        <v>323</v>
      </c>
      <c r="B8951" s="110">
        <v>45895</v>
      </c>
      <c r="C8951" s="89">
        <v>5</v>
      </c>
      <c r="D8951" s="89">
        <v>20.7</v>
      </c>
      <c r="E8951" s="96">
        <v>1615</v>
      </c>
      <c r="F8951" s="89">
        <v>0</v>
      </c>
      <c r="G8951" s="89">
        <v>1009.1</v>
      </c>
      <c r="H8951">
        <v>0.57999999999999996</v>
      </c>
      <c r="I8951" t="s">
        <v>22</v>
      </c>
      <c r="J8951">
        <v>0.8</v>
      </c>
      <c r="K8951">
        <v>8</v>
      </c>
      <c r="L8951">
        <v>2025</v>
      </c>
      <c r="M8951" t="s">
        <v>363</v>
      </c>
      <c r="N8951" s="89" cm="1">
        <f t="array" ref="N8951">IF(ISNUMBER(_34_KNMI_Stations[[#This Row],[Etmaal temperatuur °C]]),IF(_34_KNMI_Stations[[#This Row],[Etmaal temperatuur °C]]&lt;stookgrens[],stookgrens[]-_34_KNMI_Stations[[#This Row],[Etmaal temperatuur °C]],0),"")</f>
        <v>0</v>
      </c>
      <c r="O8951" s="89">
        <f>_34_KNMI_Stations[[#This Row],[graaddagen]]*_34_KNMI_Stations[[#This Row],[Gewogen factor]]</f>
        <v>0</v>
      </c>
      <c r="P8951" s="89" cm="1">
        <f t="array" ref="P8951">IF(ISNUMBER(_34_KNMI_Stations[[#This Row],[Etmaal temperatuur °C]]),IF(_34_KNMI_Stations[[#This Row],[Etmaal temperatuur °C]]&gt;stookgrens[],_34_KNMI_Stations[[#This Row],[Etmaal temperatuur °C]]-stookgrens[],0),"")</f>
        <v>2.6999999999999993</v>
      </c>
    </row>
    <row r="8952" spans="1:16" x14ac:dyDescent="0.25">
      <c r="A8952">
        <v>323</v>
      </c>
      <c r="B8952" s="110">
        <v>45896</v>
      </c>
      <c r="C8952" s="89">
        <v>3</v>
      </c>
      <c r="D8952" s="89">
        <v>19.100000000000001</v>
      </c>
      <c r="E8952" s="96">
        <v>1252</v>
      </c>
      <c r="F8952" s="89">
        <v>0</v>
      </c>
      <c r="G8952" s="89">
        <v>1007.4</v>
      </c>
      <c r="H8952">
        <v>0.73</v>
      </c>
      <c r="I8952" t="s">
        <v>22</v>
      </c>
      <c r="J8952">
        <v>0.8</v>
      </c>
      <c r="K8952">
        <v>8</v>
      </c>
      <c r="L8952">
        <v>2025</v>
      </c>
      <c r="M8952" t="s">
        <v>363</v>
      </c>
      <c r="N8952" s="89" cm="1">
        <f t="array" ref="N8952">IF(ISNUMBER(_34_KNMI_Stations[[#This Row],[Etmaal temperatuur °C]]),IF(_34_KNMI_Stations[[#This Row],[Etmaal temperatuur °C]]&lt;stookgrens[],stookgrens[]-_34_KNMI_Stations[[#This Row],[Etmaal temperatuur °C]],0),"")</f>
        <v>0</v>
      </c>
      <c r="O8952" s="89">
        <f>_34_KNMI_Stations[[#This Row],[graaddagen]]*_34_KNMI_Stations[[#This Row],[Gewogen factor]]</f>
        <v>0</v>
      </c>
      <c r="P8952" s="89" cm="1">
        <f t="array" ref="P8952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8953" spans="1:16" x14ac:dyDescent="0.25">
      <c r="A8953">
        <v>323</v>
      </c>
      <c r="B8953" s="110">
        <v>45897</v>
      </c>
      <c r="C8953" s="89">
        <v>4</v>
      </c>
      <c r="D8953" s="89">
        <v>18.399999999999999</v>
      </c>
      <c r="E8953" s="96">
        <v>1391</v>
      </c>
      <c r="F8953" s="89">
        <v>0.8</v>
      </c>
      <c r="G8953" s="89">
        <v>1003.5</v>
      </c>
      <c r="H8953">
        <v>0.72</v>
      </c>
      <c r="I8953" t="s">
        <v>22</v>
      </c>
      <c r="J8953">
        <v>0.8</v>
      </c>
      <c r="K8953">
        <v>8</v>
      </c>
      <c r="L8953">
        <v>2025</v>
      </c>
      <c r="M8953" t="s">
        <v>363</v>
      </c>
      <c r="N8953" s="89" cm="1">
        <f t="array" ref="N8953">IF(ISNUMBER(_34_KNMI_Stations[[#This Row],[Etmaal temperatuur °C]]),IF(_34_KNMI_Stations[[#This Row],[Etmaal temperatuur °C]]&lt;stookgrens[],stookgrens[]-_34_KNMI_Stations[[#This Row],[Etmaal temperatuur °C]],0),"")</f>
        <v>0</v>
      </c>
      <c r="O8953" s="89">
        <f>_34_KNMI_Stations[[#This Row],[graaddagen]]*_34_KNMI_Stations[[#This Row],[Gewogen factor]]</f>
        <v>0</v>
      </c>
      <c r="P8953" s="89" cm="1">
        <f t="array" ref="P8953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8954" spans="1:16" x14ac:dyDescent="0.25">
      <c r="A8954">
        <v>323</v>
      </c>
      <c r="B8954" s="110">
        <v>45898</v>
      </c>
      <c r="C8954" s="89">
        <v>4.5</v>
      </c>
      <c r="D8954" s="89">
        <v>17</v>
      </c>
      <c r="E8954" s="96">
        <v>1160</v>
      </c>
      <c r="F8954" s="89">
        <v>7</v>
      </c>
      <c r="G8954" s="89">
        <v>999.6</v>
      </c>
      <c r="H8954">
        <v>0.76</v>
      </c>
      <c r="I8954" t="s">
        <v>22</v>
      </c>
      <c r="J8954">
        <v>0.8</v>
      </c>
      <c r="K8954">
        <v>8</v>
      </c>
      <c r="L8954">
        <v>2025</v>
      </c>
      <c r="M8954" t="s">
        <v>363</v>
      </c>
      <c r="N8954" s="89" cm="1">
        <f t="array" ref="N8954">IF(ISNUMBER(_34_KNMI_Stations[[#This Row],[Etmaal temperatuur °C]]),IF(_34_KNMI_Stations[[#This Row],[Etmaal temperatuur °C]]&lt;stookgrens[],stookgrens[]-_34_KNMI_Stations[[#This Row],[Etmaal temperatuur °C]],0),"")</f>
        <v>1</v>
      </c>
      <c r="O8954" s="89">
        <f>_34_KNMI_Stations[[#This Row],[graaddagen]]*_34_KNMI_Stations[[#This Row],[Gewogen factor]]</f>
        <v>0.8</v>
      </c>
      <c r="P8954" s="89" cm="1">
        <f t="array" ref="P8954">IF(ISNUMBER(_34_KNMI_Stations[[#This Row],[Etmaal temperatuur °C]]),IF(_34_KNMI_Stations[[#This Row],[Etmaal temperatuur °C]]&gt;stookgrens[],_34_KNMI_Stations[[#This Row],[Etmaal temperatuur °C]]-stookgrens[],0),"")</f>
        <v>0</v>
      </c>
    </row>
    <row r="8955" spans="1:16" x14ac:dyDescent="0.25">
      <c r="A8955">
        <v>323</v>
      </c>
      <c r="B8955" s="110">
        <v>45899</v>
      </c>
      <c r="C8955" s="89">
        <v>4.9000000000000004</v>
      </c>
      <c r="D8955" s="89">
        <v>18.5</v>
      </c>
      <c r="E8955" s="96">
        <v>1280</v>
      </c>
      <c r="F8955" s="89">
        <v>3.2</v>
      </c>
      <c r="G8955" s="89">
        <v>1005.7</v>
      </c>
      <c r="H8955">
        <v>0.74</v>
      </c>
      <c r="I8955" t="s">
        <v>22</v>
      </c>
      <c r="J8955">
        <v>0.8</v>
      </c>
      <c r="K8955">
        <v>8</v>
      </c>
      <c r="L8955">
        <v>2025</v>
      </c>
      <c r="M8955" t="s">
        <v>363</v>
      </c>
      <c r="N8955" s="89" cm="1">
        <f t="array" ref="N8955">IF(ISNUMBER(_34_KNMI_Stations[[#This Row],[Etmaal temperatuur °C]]),IF(_34_KNMI_Stations[[#This Row],[Etmaal temperatuur °C]]&lt;stookgrens[],stookgrens[]-_34_KNMI_Stations[[#This Row],[Etmaal temperatuur °C]],0),"")</f>
        <v>0</v>
      </c>
      <c r="O8955" s="89">
        <f>_34_KNMI_Stations[[#This Row],[graaddagen]]*_34_KNMI_Stations[[#This Row],[Gewogen factor]]</f>
        <v>0</v>
      </c>
      <c r="P8955" s="89" cm="1">
        <f t="array" ref="P8955">IF(ISNUMBER(_34_KNMI_Stations[[#This Row],[Etmaal temperatuur °C]]),IF(_34_KNMI_Stations[[#This Row],[Etmaal temperatuur °C]]&gt;stookgrens[],_34_KNMI_Stations[[#This Row],[Etmaal temperatuur °C]]-stookgrens[],0),"")</f>
        <v>0.5</v>
      </c>
    </row>
    <row r="8956" spans="1:16" x14ac:dyDescent="0.25">
      <c r="A8956">
        <v>323</v>
      </c>
      <c r="B8956" s="110">
        <v>45900</v>
      </c>
      <c r="C8956" s="89">
        <v>3.5</v>
      </c>
      <c r="D8956" s="89">
        <v>18.7</v>
      </c>
      <c r="E8956" s="96">
        <v>1019</v>
      </c>
      <c r="F8956" s="89">
        <v>0.3</v>
      </c>
      <c r="G8956" s="89">
        <v>1006.5</v>
      </c>
      <c r="H8956">
        <v>0.77</v>
      </c>
      <c r="I8956" t="s">
        <v>22</v>
      </c>
      <c r="J8956">
        <v>0.8</v>
      </c>
      <c r="K8956">
        <v>8</v>
      </c>
      <c r="L8956">
        <v>2025</v>
      </c>
      <c r="M8956" t="s">
        <v>363</v>
      </c>
      <c r="N8956" s="89" cm="1">
        <f t="array" ref="N8956">IF(ISNUMBER(_34_KNMI_Stations[[#This Row],[Etmaal temperatuur °C]]),IF(_34_KNMI_Stations[[#This Row],[Etmaal temperatuur °C]]&lt;stookgrens[],stookgrens[]-_34_KNMI_Stations[[#This Row],[Etmaal temperatuur °C]],0),"")</f>
        <v>0</v>
      </c>
      <c r="O8956" s="89">
        <f>_34_KNMI_Stations[[#This Row],[graaddagen]]*_34_KNMI_Stations[[#This Row],[Gewogen factor]]</f>
        <v>0</v>
      </c>
      <c r="P8956" s="89" cm="1">
        <f t="array" ref="P8956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8957" spans="1:16" x14ac:dyDescent="0.25">
      <c r="A8957">
        <v>323</v>
      </c>
      <c r="B8957" s="110">
        <v>45901</v>
      </c>
      <c r="C8957" s="89">
        <v>4.5</v>
      </c>
      <c r="D8957" s="89">
        <v>18.3</v>
      </c>
      <c r="E8957" s="96">
        <v>1687</v>
      </c>
      <c r="F8957" s="89">
        <v>0.7</v>
      </c>
      <c r="G8957" s="89">
        <v>1006.4</v>
      </c>
      <c r="H8957">
        <v>0.73</v>
      </c>
      <c r="I8957" t="s">
        <v>22</v>
      </c>
      <c r="J8957">
        <v>0.8</v>
      </c>
      <c r="K8957">
        <v>9</v>
      </c>
      <c r="L8957">
        <v>2025</v>
      </c>
      <c r="M8957" t="s">
        <v>364</v>
      </c>
      <c r="N8957" s="89" cm="1">
        <f t="array" ref="N8957">IF(ISNUMBER(_34_KNMI_Stations[[#This Row],[Etmaal temperatuur °C]]),IF(_34_KNMI_Stations[[#This Row],[Etmaal temperatuur °C]]&lt;stookgrens[],stookgrens[]-_34_KNMI_Stations[[#This Row],[Etmaal temperatuur °C]],0),"")</f>
        <v>0</v>
      </c>
      <c r="O8957" s="89">
        <f>_34_KNMI_Stations[[#This Row],[graaddagen]]*_34_KNMI_Stations[[#This Row],[Gewogen factor]]</f>
        <v>0</v>
      </c>
      <c r="P8957" s="89" cm="1">
        <f t="array" ref="P8957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8958" spans="1:16" x14ac:dyDescent="0.25">
      <c r="A8958">
        <v>323</v>
      </c>
      <c r="B8958" s="110">
        <v>45902</v>
      </c>
      <c r="C8958" s="89">
        <v>5.5</v>
      </c>
      <c r="D8958" s="89">
        <v>17.3</v>
      </c>
      <c r="E8958" s="96">
        <v>1586</v>
      </c>
      <c r="F8958" s="89">
        <v>-0.1</v>
      </c>
      <c r="G8958" s="89">
        <v>1006.5</v>
      </c>
      <c r="H8958">
        <v>0.74</v>
      </c>
      <c r="I8958" t="s">
        <v>22</v>
      </c>
      <c r="J8958">
        <v>0.8</v>
      </c>
      <c r="K8958">
        <v>9</v>
      </c>
      <c r="L8958">
        <v>2025</v>
      </c>
      <c r="M8958" t="s">
        <v>364</v>
      </c>
      <c r="N8958" s="89" cm="1">
        <f t="array" ref="N8958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8958" s="89">
        <f>_34_KNMI_Stations[[#This Row],[graaddagen]]*_34_KNMI_Stations[[#This Row],[Gewogen factor]]</f>
        <v>0.5599999999999995</v>
      </c>
      <c r="P8958" s="89" cm="1">
        <f t="array" ref="P8958">IF(ISNUMBER(_34_KNMI_Stations[[#This Row],[Etmaal temperatuur °C]]),IF(_34_KNMI_Stations[[#This Row],[Etmaal temperatuur °C]]&gt;stookgrens[],_34_KNMI_Stations[[#This Row],[Etmaal temperatuur °C]]-stookgrens[],0),"")</f>
        <v>0</v>
      </c>
    </row>
    <row r="8959" spans="1:16" x14ac:dyDescent="0.25">
      <c r="A8959">
        <v>323</v>
      </c>
      <c r="B8959" s="110">
        <v>45903</v>
      </c>
      <c r="C8959" s="89">
        <v>7.1</v>
      </c>
      <c r="D8959" s="89">
        <v>19.100000000000001</v>
      </c>
      <c r="E8959" s="96">
        <v>879</v>
      </c>
      <c r="F8959" s="89">
        <v>6.6</v>
      </c>
      <c r="G8959" s="89">
        <v>1002.9</v>
      </c>
      <c r="H8959">
        <v>0.81</v>
      </c>
      <c r="I8959" t="s">
        <v>22</v>
      </c>
      <c r="J8959">
        <v>0.8</v>
      </c>
      <c r="K8959">
        <v>9</v>
      </c>
      <c r="L8959">
        <v>2025</v>
      </c>
      <c r="M8959" t="s">
        <v>364</v>
      </c>
      <c r="N8959" s="89" cm="1">
        <f t="array" ref="N8959">IF(ISNUMBER(_34_KNMI_Stations[[#This Row],[Etmaal temperatuur °C]]),IF(_34_KNMI_Stations[[#This Row],[Etmaal temperatuur °C]]&lt;stookgrens[],stookgrens[]-_34_KNMI_Stations[[#This Row],[Etmaal temperatuur °C]],0),"")</f>
        <v>0</v>
      </c>
      <c r="O8959" s="89">
        <f>_34_KNMI_Stations[[#This Row],[graaddagen]]*_34_KNMI_Stations[[#This Row],[Gewogen factor]]</f>
        <v>0</v>
      </c>
      <c r="P8959" s="89" cm="1">
        <f t="array" ref="P8959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8960" spans="1:16" x14ac:dyDescent="0.25">
      <c r="A8960">
        <v>323</v>
      </c>
      <c r="B8960" s="110">
        <v>45904</v>
      </c>
      <c r="C8960" s="89">
        <v>6</v>
      </c>
      <c r="D8960" s="89">
        <v>17.7</v>
      </c>
      <c r="E8960" s="96">
        <v>1509</v>
      </c>
      <c r="F8960" s="89">
        <v>0.1</v>
      </c>
      <c r="G8960" s="89">
        <v>1009.6</v>
      </c>
      <c r="H8960">
        <v>0.75</v>
      </c>
      <c r="I8960" t="s">
        <v>22</v>
      </c>
      <c r="J8960">
        <v>0.8</v>
      </c>
      <c r="K8960">
        <v>9</v>
      </c>
      <c r="L8960">
        <v>2025</v>
      </c>
      <c r="M8960" t="s">
        <v>364</v>
      </c>
      <c r="N8960" s="89" cm="1">
        <f t="array" ref="N8960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8960" s="89">
        <f>_34_KNMI_Stations[[#This Row],[graaddagen]]*_34_KNMI_Stations[[#This Row],[Gewogen factor]]</f>
        <v>0.24000000000000057</v>
      </c>
      <c r="P8960" s="89" cm="1">
        <f t="array" ref="P8960">IF(ISNUMBER(_34_KNMI_Stations[[#This Row],[Etmaal temperatuur °C]]),IF(_34_KNMI_Stations[[#This Row],[Etmaal temperatuur °C]]&gt;stookgrens[],_34_KNMI_Stations[[#This Row],[Etmaal temperatuur °C]]-stookgrens[],0),"")</f>
        <v>0</v>
      </c>
    </row>
    <row r="8961" spans="1:16" x14ac:dyDescent="0.25">
      <c r="A8961">
        <v>323</v>
      </c>
      <c r="B8961" s="110">
        <v>45905</v>
      </c>
      <c r="C8961" s="89">
        <v>3.7</v>
      </c>
      <c r="D8961" s="89">
        <v>15.9</v>
      </c>
      <c r="E8961" s="96">
        <v>1811</v>
      </c>
      <c r="F8961" s="89">
        <v>0</v>
      </c>
      <c r="G8961" s="89">
        <v>1020.2</v>
      </c>
      <c r="H8961">
        <v>0.81</v>
      </c>
      <c r="I8961" t="s">
        <v>22</v>
      </c>
      <c r="J8961">
        <v>0.8</v>
      </c>
      <c r="K8961">
        <v>9</v>
      </c>
      <c r="L8961">
        <v>2025</v>
      </c>
      <c r="M8961" t="s">
        <v>364</v>
      </c>
      <c r="N8961" s="89" cm="1">
        <f t="array" ref="N8961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8961" s="89">
        <f>_34_KNMI_Stations[[#This Row],[graaddagen]]*_34_KNMI_Stations[[#This Row],[Gewogen factor]]</f>
        <v>1.6799999999999997</v>
      </c>
      <c r="P8961" s="89" cm="1">
        <f t="array" ref="P8961">IF(ISNUMBER(_34_KNMI_Stations[[#This Row],[Etmaal temperatuur °C]]),IF(_34_KNMI_Stations[[#This Row],[Etmaal temperatuur °C]]&gt;stookgrens[],_34_KNMI_Stations[[#This Row],[Etmaal temperatuur °C]]-stookgrens[],0),"")</f>
        <v>0</v>
      </c>
    </row>
    <row r="8962" spans="1:16" x14ac:dyDescent="0.25">
      <c r="A8962">
        <v>323</v>
      </c>
      <c r="B8962" s="110">
        <v>45906</v>
      </c>
      <c r="C8962" s="89">
        <v>3.3</v>
      </c>
      <c r="D8962" s="89">
        <v>17.899999999999999</v>
      </c>
      <c r="E8962" s="96">
        <v>1622</v>
      </c>
      <c r="F8962" s="89">
        <v>0</v>
      </c>
      <c r="G8962" s="89">
        <v>1020.9</v>
      </c>
      <c r="H8962">
        <v>0.69</v>
      </c>
      <c r="I8962" t="s">
        <v>22</v>
      </c>
      <c r="J8962">
        <v>0.8</v>
      </c>
      <c r="K8962">
        <v>9</v>
      </c>
      <c r="L8962">
        <v>2025</v>
      </c>
      <c r="M8962" t="s">
        <v>364</v>
      </c>
      <c r="N8962" s="89" cm="1">
        <f t="array" ref="N8962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8962" s="89">
        <f>_34_KNMI_Stations[[#This Row],[graaddagen]]*_34_KNMI_Stations[[#This Row],[Gewogen factor]]</f>
        <v>8.000000000000114E-2</v>
      </c>
      <c r="P8962" s="89" cm="1">
        <f t="array" ref="P8962">IF(ISNUMBER(_34_KNMI_Stations[[#This Row],[Etmaal temperatuur °C]]),IF(_34_KNMI_Stations[[#This Row],[Etmaal temperatuur °C]]&gt;stookgrens[],_34_KNMI_Stations[[#This Row],[Etmaal temperatuur °C]]-stookgrens[],0),"")</f>
        <v>0</v>
      </c>
    </row>
    <row r="8963" spans="1:16" x14ac:dyDescent="0.25">
      <c r="A8963">
        <v>323</v>
      </c>
      <c r="B8963" s="110">
        <v>45907</v>
      </c>
      <c r="C8963" s="89">
        <v>4.8</v>
      </c>
      <c r="D8963" s="89">
        <v>21.8</v>
      </c>
      <c r="E8963" s="96">
        <v>1905</v>
      </c>
      <c r="F8963" s="89">
        <v>0</v>
      </c>
      <c r="G8963" s="89">
        <v>1012.7</v>
      </c>
      <c r="H8963">
        <v>0.61</v>
      </c>
      <c r="I8963" t="s">
        <v>22</v>
      </c>
      <c r="J8963">
        <v>0.8</v>
      </c>
      <c r="K8963">
        <v>9</v>
      </c>
      <c r="L8963">
        <v>2025</v>
      </c>
      <c r="M8963" t="s">
        <v>364</v>
      </c>
      <c r="N8963" s="89" cm="1">
        <f t="array" ref="N8963">IF(ISNUMBER(_34_KNMI_Stations[[#This Row],[Etmaal temperatuur °C]]),IF(_34_KNMI_Stations[[#This Row],[Etmaal temperatuur °C]]&lt;stookgrens[],stookgrens[]-_34_KNMI_Stations[[#This Row],[Etmaal temperatuur °C]],0),"")</f>
        <v>0</v>
      </c>
      <c r="O8963" s="89">
        <f>_34_KNMI_Stations[[#This Row],[graaddagen]]*_34_KNMI_Stations[[#This Row],[Gewogen factor]]</f>
        <v>0</v>
      </c>
      <c r="P8963" s="89" cm="1">
        <f t="array" ref="P8963">IF(ISNUMBER(_34_KNMI_Stations[[#This Row],[Etmaal temperatuur °C]]),IF(_34_KNMI_Stations[[#This Row],[Etmaal temperatuur °C]]&gt;stookgrens[],_34_KNMI_Stations[[#This Row],[Etmaal temperatuur °C]]-stookgrens[],0),"")</f>
        <v>3.8000000000000007</v>
      </c>
    </row>
    <row r="8964" spans="1:16" x14ac:dyDescent="0.25">
      <c r="A8964">
        <v>323</v>
      </c>
      <c r="B8964" s="110">
        <v>45908</v>
      </c>
      <c r="C8964" s="89">
        <v>3.8</v>
      </c>
      <c r="D8964" s="89">
        <v>18.2</v>
      </c>
      <c r="E8964" s="96">
        <v>1599</v>
      </c>
      <c r="F8964" s="89">
        <v>0</v>
      </c>
      <c r="G8964" s="89">
        <v>1016.9</v>
      </c>
      <c r="H8964">
        <v>0.76</v>
      </c>
      <c r="I8964" t="s">
        <v>22</v>
      </c>
      <c r="J8964">
        <v>0.8</v>
      </c>
      <c r="K8964">
        <v>9</v>
      </c>
      <c r="L8964">
        <v>2025</v>
      </c>
      <c r="M8964" t="s">
        <v>365</v>
      </c>
      <c r="N8964" s="89" cm="1">
        <f t="array" ref="N8964">IF(ISNUMBER(_34_KNMI_Stations[[#This Row],[Etmaal temperatuur °C]]),IF(_34_KNMI_Stations[[#This Row],[Etmaal temperatuur °C]]&lt;stookgrens[],stookgrens[]-_34_KNMI_Stations[[#This Row],[Etmaal temperatuur °C]],0),"")</f>
        <v>0</v>
      </c>
      <c r="O8964" s="89">
        <f>_34_KNMI_Stations[[#This Row],[graaddagen]]*_34_KNMI_Stations[[#This Row],[Gewogen factor]]</f>
        <v>0</v>
      </c>
      <c r="P8964" s="89" cm="1">
        <f t="array" ref="P8964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8965" spans="1:16" x14ac:dyDescent="0.25">
      <c r="A8965">
        <v>323</v>
      </c>
      <c r="B8965" s="110">
        <v>45909</v>
      </c>
      <c r="C8965" s="89">
        <v>2.2000000000000002</v>
      </c>
      <c r="D8965" s="89">
        <v>15.5</v>
      </c>
      <c r="E8965" s="96">
        <v>1052</v>
      </c>
      <c r="F8965" s="89">
        <v>6.8</v>
      </c>
      <c r="G8965" s="89">
        <v>1015.7</v>
      </c>
      <c r="H8965">
        <v>0.81</v>
      </c>
      <c r="I8965" t="s">
        <v>22</v>
      </c>
      <c r="J8965">
        <v>0.8</v>
      </c>
      <c r="K8965">
        <v>9</v>
      </c>
      <c r="L8965">
        <v>2025</v>
      </c>
      <c r="M8965" t="s">
        <v>365</v>
      </c>
      <c r="N8965" s="89" cm="1">
        <f t="array" ref="N8965">IF(ISNUMBER(_34_KNMI_Stations[[#This Row],[Etmaal temperatuur °C]]),IF(_34_KNMI_Stations[[#This Row],[Etmaal temperatuur °C]]&lt;stookgrens[],stookgrens[]-_34_KNMI_Stations[[#This Row],[Etmaal temperatuur °C]],0),"")</f>
        <v>2.5</v>
      </c>
      <c r="O8965" s="89">
        <f>_34_KNMI_Stations[[#This Row],[graaddagen]]*_34_KNMI_Stations[[#This Row],[Gewogen factor]]</f>
        <v>2</v>
      </c>
      <c r="P8965" s="89" cm="1">
        <f t="array" ref="P8965">IF(ISNUMBER(_34_KNMI_Stations[[#This Row],[Etmaal temperatuur °C]]),IF(_34_KNMI_Stations[[#This Row],[Etmaal temperatuur °C]]&gt;stookgrens[],_34_KNMI_Stations[[#This Row],[Etmaal temperatuur °C]]-stookgrens[],0),"")</f>
        <v>0</v>
      </c>
    </row>
    <row r="8966" spans="1:16" x14ac:dyDescent="0.25">
      <c r="A8966">
        <v>323</v>
      </c>
      <c r="B8966" s="110">
        <v>45910</v>
      </c>
      <c r="C8966" s="89">
        <v>3.9</v>
      </c>
      <c r="D8966" s="89">
        <v>16.600000000000001</v>
      </c>
      <c r="E8966" s="96">
        <v>1092</v>
      </c>
      <c r="F8966" s="89">
        <v>0.7</v>
      </c>
      <c r="G8966" s="89">
        <v>1006.2</v>
      </c>
      <c r="H8966">
        <v>0.77</v>
      </c>
      <c r="I8966" t="s">
        <v>22</v>
      </c>
      <c r="J8966">
        <v>0.8</v>
      </c>
      <c r="K8966">
        <v>9</v>
      </c>
      <c r="L8966">
        <v>2025</v>
      </c>
      <c r="M8966" t="s">
        <v>365</v>
      </c>
      <c r="N8966" s="89" cm="1">
        <f t="array" ref="N8966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8966" s="89">
        <f>_34_KNMI_Stations[[#This Row],[graaddagen]]*_34_KNMI_Stations[[#This Row],[Gewogen factor]]</f>
        <v>1.119999999999999</v>
      </c>
      <c r="P8966" s="89" cm="1">
        <f t="array" ref="P8966">IF(ISNUMBER(_34_KNMI_Stations[[#This Row],[Etmaal temperatuur °C]]),IF(_34_KNMI_Stations[[#This Row],[Etmaal temperatuur °C]]&gt;stookgrens[],_34_KNMI_Stations[[#This Row],[Etmaal temperatuur °C]]-stookgrens[],0),"")</f>
        <v>0</v>
      </c>
    </row>
    <row r="8967" spans="1:16" x14ac:dyDescent="0.25">
      <c r="A8967">
        <v>323</v>
      </c>
      <c r="B8967" s="110">
        <v>45911</v>
      </c>
      <c r="C8967" s="89">
        <v>6.4</v>
      </c>
      <c r="D8967" s="89">
        <v>15.6</v>
      </c>
      <c r="E8967" s="96">
        <v>1197</v>
      </c>
      <c r="F8967" s="89">
        <v>2</v>
      </c>
      <c r="G8967" s="89">
        <v>1005</v>
      </c>
      <c r="H8967">
        <v>0.79</v>
      </c>
      <c r="I8967" t="s">
        <v>22</v>
      </c>
      <c r="J8967">
        <v>0.8</v>
      </c>
      <c r="K8967">
        <v>9</v>
      </c>
      <c r="L8967">
        <v>2025</v>
      </c>
      <c r="M8967" t="s">
        <v>365</v>
      </c>
      <c r="N8967" s="89" cm="1">
        <f t="array" ref="N8967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8967" s="89">
        <f>_34_KNMI_Stations[[#This Row],[graaddagen]]*_34_KNMI_Stations[[#This Row],[Gewogen factor]]</f>
        <v>1.9200000000000004</v>
      </c>
      <c r="P8967" s="89" cm="1">
        <f t="array" ref="P8967">IF(ISNUMBER(_34_KNMI_Stations[[#This Row],[Etmaal temperatuur °C]]),IF(_34_KNMI_Stations[[#This Row],[Etmaal temperatuur °C]]&gt;stookgrens[],_34_KNMI_Stations[[#This Row],[Etmaal temperatuur °C]]-stookgrens[],0),"")</f>
        <v>0</v>
      </c>
    </row>
    <row r="8968" spans="1:16" x14ac:dyDescent="0.25">
      <c r="A8968">
        <v>323</v>
      </c>
      <c r="B8968" s="110">
        <v>45912</v>
      </c>
      <c r="C8968" s="89">
        <v>6.1</v>
      </c>
      <c r="D8968" s="89">
        <v>15.1</v>
      </c>
      <c r="E8968" s="96">
        <v>1548</v>
      </c>
      <c r="F8968" s="89">
        <v>0.1</v>
      </c>
      <c r="G8968" s="89">
        <v>1012.6</v>
      </c>
      <c r="H8968">
        <v>0.73</v>
      </c>
      <c r="I8968" t="s">
        <v>22</v>
      </c>
      <c r="J8968">
        <v>0.8</v>
      </c>
      <c r="K8968">
        <v>9</v>
      </c>
      <c r="L8968">
        <v>2025</v>
      </c>
      <c r="M8968" t="s">
        <v>365</v>
      </c>
      <c r="N8968" s="89" cm="1">
        <f t="array" ref="N8968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8968" s="89">
        <f>_34_KNMI_Stations[[#This Row],[graaddagen]]*_34_KNMI_Stations[[#This Row],[Gewogen factor]]</f>
        <v>2.3200000000000003</v>
      </c>
      <c r="P8968" s="89" cm="1">
        <f t="array" ref="P8968">IF(ISNUMBER(_34_KNMI_Stations[[#This Row],[Etmaal temperatuur °C]]),IF(_34_KNMI_Stations[[#This Row],[Etmaal temperatuur °C]]&gt;stookgrens[],_34_KNMI_Stations[[#This Row],[Etmaal temperatuur °C]]-stookgrens[],0),"")</f>
        <v>0</v>
      </c>
    </row>
    <row r="8969" spans="1:16" x14ac:dyDescent="0.25">
      <c r="A8969">
        <v>323</v>
      </c>
      <c r="B8969" s="110">
        <v>45913</v>
      </c>
      <c r="C8969" s="89">
        <v>5.2</v>
      </c>
      <c r="D8969" s="89">
        <v>13.9</v>
      </c>
      <c r="E8969" s="96">
        <v>982</v>
      </c>
      <c r="F8969" s="89">
        <v>7.1</v>
      </c>
      <c r="G8969" s="89">
        <v>1011.5</v>
      </c>
      <c r="H8969">
        <v>0.84</v>
      </c>
      <c r="I8969" t="s">
        <v>22</v>
      </c>
      <c r="J8969">
        <v>0.8</v>
      </c>
      <c r="K8969">
        <v>9</v>
      </c>
      <c r="L8969">
        <v>2025</v>
      </c>
      <c r="M8969" t="s">
        <v>365</v>
      </c>
      <c r="N8969" s="89" cm="1">
        <f t="array" ref="N8969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8969" s="89">
        <f>_34_KNMI_Stations[[#This Row],[graaddagen]]*_34_KNMI_Stations[[#This Row],[Gewogen factor]]</f>
        <v>3.28</v>
      </c>
      <c r="P8969" s="89" cm="1">
        <f t="array" ref="P8969">IF(ISNUMBER(_34_KNMI_Stations[[#This Row],[Etmaal temperatuur °C]]),IF(_34_KNMI_Stations[[#This Row],[Etmaal temperatuur °C]]&gt;stookgrens[],_34_KNMI_Stations[[#This Row],[Etmaal temperatuur °C]]-stookgrens[],0),"")</f>
        <v>0</v>
      </c>
    </row>
    <row r="8970" spans="1:16" x14ac:dyDescent="0.25">
      <c r="A8970">
        <v>323</v>
      </c>
      <c r="B8970" s="110">
        <v>45914</v>
      </c>
      <c r="C8970" s="89">
        <v>4.5999999999999996</v>
      </c>
      <c r="D8970" s="89">
        <v>15.5</v>
      </c>
      <c r="E8970" s="96">
        <v>1254</v>
      </c>
      <c r="F8970" s="89">
        <v>8</v>
      </c>
      <c r="G8970" s="89">
        <v>1010.7</v>
      </c>
      <c r="H8970">
        <v>0.81</v>
      </c>
      <c r="I8970" t="s">
        <v>22</v>
      </c>
      <c r="J8970">
        <v>0.8</v>
      </c>
      <c r="K8970">
        <v>9</v>
      </c>
      <c r="L8970">
        <v>2025</v>
      </c>
      <c r="M8970" t="s">
        <v>365</v>
      </c>
      <c r="N8970" s="89" cm="1">
        <f t="array" ref="N8970">IF(ISNUMBER(_34_KNMI_Stations[[#This Row],[Etmaal temperatuur °C]]),IF(_34_KNMI_Stations[[#This Row],[Etmaal temperatuur °C]]&lt;stookgrens[],stookgrens[]-_34_KNMI_Stations[[#This Row],[Etmaal temperatuur °C]],0),"")</f>
        <v>2.5</v>
      </c>
      <c r="O8970" s="89">
        <f>_34_KNMI_Stations[[#This Row],[graaddagen]]*_34_KNMI_Stations[[#This Row],[Gewogen factor]]</f>
        <v>2</v>
      </c>
      <c r="P8970" s="89" cm="1">
        <f t="array" ref="P8970">IF(ISNUMBER(_34_KNMI_Stations[[#This Row],[Etmaal temperatuur °C]]),IF(_34_KNMI_Stations[[#This Row],[Etmaal temperatuur °C]]&gt;stookgrens[],_34_KNMI_Stations[[#This Row],[Etmaal temperatuur °C]]-stookgrens[],0),"")</f>
        <v>0</v>
      </c>
    </row>
    <row r="8971" spans="1:16" x14ac:dyDescent="0.25">
      <c r="A8971">
        <v>323</v>
      </c>
      <c r="B8971" s="110">
        <v>45915</v>
      </c>
      <c r="C8971" s="89">
        <v>11.4</v>
      </c>
      <c r="D8971" s="89">
        <v>16.8</v>
      </c>
      <c r="E8971" s="96">
        <v>1354</v>
      </c>
      <c r="F8971" s="89">
        <v>1.8</v>
      </c>
      <c r="G8971" s="89">
        <v>1007</v>
      </c>
      <c r="H8971">
        <v>0.72</v>
      </c>
      <c r="I8971" t="s">
        <v>22</v>
      </c>
      <c r="J8971">
        <v>0.8</v>
      </c>
      <c r="K8971">
        <v>9</v>
      </c>
      <c r="L8971">
        <v>2025</v>
      </c>
      <c r="M8971" t="s">
        <v>366</v>
      </c>
      <c r="N8971" s="89" cm="1">
        <f t="array" ref="N8971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8971" s="89">
        <f>_34_KNMI_Stations[[#This Row],[graaddagen]]*_34_KNMI_Stations[[#This Row],[Gewogen factor]]</f>
        <v>0.95999999999999952</v>
      </c>
      <c r="P8971" s="89" cm="1">
        <f t="array" ref="P8971">IF(ISNUMBER(_34_KNMI_Stations[[#This Row],[Etmaal temperatuur °C]]),IF(_34_KNMI_Stations[[#This Row],[Etmaal temperatuur °C]]&gt;stookgrens[],_34_KNMI_Stations[[#This Row],[Etmaal temperatuur °C]]-stookgrens[],0),"")</f>
        <v>0</v>
      </c>
    </row>
    <row r="8972" spans="1:16" x14ac:dyDescent="0.25">
      <c r="A8972">
        <v>323</v>
      </c>
      <c r="B8972" s="110">
        <v>45916</v>
      </c>
      <c r="C8972" s="89">
        <v>9.1999999999999993</v>
      </c>
      <c r="D8972" s="89">
        <v>15.6</v>
      </c>
      <c r="E8972" s="96">
        <v>933</v>
      </c>
      <c r="F8972" s="89">
        <v>0.1</v>
      </c>
      <c r="G8972" s="89">
        <v>1016.2</v>
      </c>
      <c r="H8972">
        <v>0.73</v>
      </c>
      <c r="I8972" t="s">
        <v>22</v>
      </c>
      <c r="J8972">
        <v>0.8</v>
      </c>
      <c r="K8972">
        <v>9</v>
      </c>
      <c r="L8972">
        <v>2025</v>
      </c>
      <c r="M8972" t="s">
        <v>366</v>
      </c>
      <c r="N8972" s="89" cm="1">
        <f t="array" ref="N8972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8972" s="89">
        <f>_34_KNMI_Stations[[#This Row],[graaddagen]]*_34_KNMI_Stations[[#This Row],[Gewogen factor]]</f>
        <v>1.9200000000000004</v>
      </c>
      <c r="P8972" s="89" cm="1">
        <f t="array" ref="P8972">IF(ISNUMBER(_34_KNMI_Stations[[#This Row],[Etmaal temperatuur °C]]),IF(_34_KNMI_Stations[[#This Row],[Etmaal temperatuur °C]]&gt;stookgrens[],_34_KNMI_Stations[[#This Row],[Etmaal temperatuur °C]]-stookgrens[],0),"")</f>
        <v>0</v>
      </c>
    </row>
    <row r="8973" spans="1:16" x14ac:dyDescent="0.25">
      <c r="A8973">
        <v>323</v>
      </c>
      <c r="B8973" s="110">
        <v>45917</v>
      </c>
      <c r="C8973" s="89">
        <v>5.9</v>
      </c>
      <c r="D8973" s="89">
        <v>15.9</v>
      </c>
      <c r="E8973" s="96">
        <v>442</v>
      </c>
      <c r="F8973" s="89">
        <v>1.2</v>
      </c>
      <c r="G8973" s="89">
        <v>1019</v>
      </c>
      <c r="H8973">
        <v>0.82</v>
      </c>
      <c r="I8973" t="s">
        <v>22</v>
      </c>
      <c r="J8973">
        <v>0.8</v>
      </c>
      <c r="K8973">
        <v>9</v>
      </c>
      <c r="L8973">
        <v>2025</v>
      </c>
      <c r="M8973" t="s">
        <v>366</v>
      </c>
      <c r="N8973" s="89" cm="1">
        <f t="array" ref="N8973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8973" s="89">
        <f>_34_KNMI_Stations[[#This Row],[graaddagen]]*_34_KNMI_Stations[[#This Row],[Gewogen factor]]</f>
        <v>1.6799999999999997</v>
      </c>
      <c r="P8973" s="89" cm="1">
        <f t="array" ref="P8973">IF(ISNUMBER(_34_KNMI_Stations[[#This Row],[Etmaal temperatuur °C]]),IF(_34_KNMI_Stations[[#This Row],[Etmaal temperatuur °C]]&gt;stookgrens[],_34_KNMI_Stations[[#This Row],[Etmaal temperatuur °C]]-stookgrens[],0),"")</f>
        <v>0</v>
      </c>
    </row>
    <row r="8974" spans="1:16" x14ac:dyDescent="0.25">
      <c r="A8974">
        <v>323</v>
      </c>
      <c r="B8974" s="110">
        <v>45918</v>
      </c>
      <c r="C8974" s="89">
        <v>6.3</v>
      </c>
      <c r="D8974" s="89">
        <v>19</v>
      </c>
      <c r="E8974" s="96">
        <v>701</v>
      </c>
      <c r="F8974" s="89">
        <v>0</v>
      </c>
      <c r="G8974" s="89">
        <v>1020.9</v>
      </c>
      <c r="H8974">
        <v>0.81</v>
      </c>
      <c r="I8974" t="s">
        <v>22</v>
      </c>
      <c r="J8974">
        <v>0.8</v>
      </c>
      <c r="K8974">
        <v>9</v>
      </c>
      <c r="L8974">
        <v>2025</v>
      </c>
      <c r="M8974" t="s">
        <v>366</v>
      </c>
      <c r="N8974" s="89" cm="1">
        <f t="array" ref="N8974">IF(ISNUMBER(_34_KNMI_Stations[[#This Row],[Etmaal temperatuur °C]]),IF(_34_KNMI_Stations[[#This Row],[Etmaal temperatuur °C]]&lt;stookgrens[],stookgrens[]-_34_KNMI_Stations[[#This Row],[Etmaal temperatuur °C]],0),"")</f>
        <v>0</v>
      </c>
      <c r="O8974" s="89">
        <f>_34_KNMI_Stations[[#This Row],[graaddagen]]*_34_KNMI_Stations[[#This Row],[Gewogen factor]]</f>
        <v>0</v>
      </c>
      <c r="P8974" s="89" cm="1">
        <f t="array" ref="P8974">IF(ISNUMBER(_34_KNMI_Stations[[#This Row],[Etmaal temperatuur °C]]),IF(_34_KNMI_Stations[[#This Row],[Etmaal temperatuur °C]]&gt;stookgrens[],_34_KNMI_Stations[[#This Row],[Etmaal temperatuur °C]]-stookgrens[],0),"")</f>
        <v>1</v>
      </c>
    </row>
    <row r="8975" spans="1:16" x14ac:dyDescent="0.25">
      <c r="A8975">
        <v>323</v>
      </c>
      <c r="B8975" s="110">
        <v>45919</v>
      </c>
      <c r="C8975" s="89">
        <v>3.5</v>
      </c>
      <c r="D8975" s="89">
        <v>20.8</v>
      </c>
      <c r="E8975" s="96">
        <v>1633</v>
      </c>
      <c r="F8975" s="89">
        <v>0</v>
      </c>
      <c r="G8975" s="89">
        <v>1019.4</v>
      </c>
      <c r="H8975">
        <v>0.68</v>
      </c>
      <c r="I8975" t="s">
        <v>22</v>
      </c>
      <c r="J8975">
        <v>0.8</v>
      </c>
      <c r="K8975">
        <v>9</v>
      </c>
      <c r="L8975">
        <v>2025</v>
      </c>
      <c r="M8975" t="s">
        <v>366</v>
      </c>
      <c r="N8975" s="89" cm="1">
        <f t="array" ref="N8975">IF(ISNUMBER(_34_KNMI_Stations[[#This Row],[Etmaal temperatuur °C]]),IF(_34_KNMI_Stations[[#This Row],[Etmaal temperatuur °C]]&lt;stookgrens[],stookgrens[]-_34_KNMI_Stations[[#This Row],[Etmaal temperatuur °C]],0),"")</f>
        <v>0</v>
      </c>
      <c r="O8975" s="89">
        <f>_34_KNMI_Stations[[#This Row],[graaddagen]]*_34_KNMI_Stations[[#This Row],[Gewogen factor]]</f>
        <v>0</v>
      </c>
      <c r="P8975" s="89" cm="1">
        <f t="array" ref="P8975">IF(ISNUMBER(_34_KNMI_Stations[[#This Row],[Etmaal temperatuur °C]]),IF(_34_KNMI_Stations[[#This Row],[Etmaal temperatuur °C]]&gt;stookgrens[],_34_KNMI_Stations[[#This Row],[Etmaal temperatuur °C]]-stookgrens[],0),"")</f>
        <v>2.8000000000000007</v>
      </c>
    </row>
    <row r="8976" spans="1:16" x14ac:dyDescent="0.25">
      <c r="A8976">
        <v>323</v>
      </c>
      <c r="B8976" s="110">
        <v>45920</v>
      </c>
      <c r="C8976" s="89">
        <v>4.5</v>
      </c>
      <c r="D8976" s="89">
        <v>19.8</v>
      </c>
      <c r="E8976" s="96">
        <v>609</v>
      </c>
      <c r="F8976" s="89">
        <v>3.1</v>
      </c>
      <c r="G8976" s="89">
        <v>1011.6</v>
      </c>
      <c r="H8976">
        <v>0.79</v>
      </c>
      <c r="I8976" t="s">
        <v>22</v>
      </c>
      <c r="J8976">
        <v>0.8</v>
      </c>
      <c r="K8976">
        <v>9</v>
      </c>
      <c r="L8976">
        <v>2025</v>
      </c>
      <c r="M8976" t="s">
        <v>366</v>
      </c>
      <c r="N8976" s="89" cm="1">
        <f t="array" ref="N8976">IF(ISNUMBER(_34_KNMI_Stations[[#This Row],[Etmaal temperatuur °C]]),IF(_34_KNMI_Stations[[#This Row],[Etmaal temperatuur °C]]&lt;stookgrens[],stookgrens[]-_34_KNMI_Stations[[#This Row],[Etmaal temperatuur °C]],0),"")</f>
        <v>0</v>
      </c>
      <c r="O8976" s="89">
        <f>_34_KNMI_Stations[[#This Row],[graaddagen]]*_34_KNMI_Stations[[#This Row],[Gewogen factor]]</f>
        <v>0</v>
      </c>
      <c r="P8976" s="89" cm="1">
        <f t="array" ref="P8976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8977" spans="1:16" x14ac:dyDescent="0.25">
      <c r="A8977">
        <v>323</v>
      </c>
      <c r="B8977" s="110">
        <v>45921</v>
      </c>
      <c r="C8977" s="89">
        <v>6</v>
      </c>
      <c r="D8977" s="89">
        <v>14</v>
      </c>
      <c r="E8977" s="96">
        <v>994</v>
      </c>
      <c r="F8977" s="89">
        <v>0.4</v>
      </c>
      <c r="G8977" s="89">
        <v>1016</v>
      </c>
      <c r="H8977">
        <v>0.76</v>
      </c>
      <c r="I8977" t="s">
        <v>22</v>
      </c>
      <c r="J8977">
        <v>0.8</v>
      </c>
      <c r="K8977">
        <v>9</v>
      </c>
      <c r="L8977">
        <v>2025</v>
      </c>
      <c r="M8977" t="s">
        <v>366</v>
      </c>
      <c r="N8977" s="89" cm="1">
        <f t="array" ref="N8977">IF(ISNUMBER(_34_KNMI_Stations[[#This Row],[Etmaal temperatuur °C]]),IF(_34_KNMI_Stations[[#This Row],[Etmaal temperatuur °C]]&lt;stookgrens[],stookgrens[]-_34_KNMI_Stations[[#This Row],[Etmaal temperatuur °C]],0),"")</f>
        <v>4</v>
      </c>
      <c r="O8977" s="89">
        <f>_34_KNMI_Stations[[#This Row],[graaddagen]]*_34_KNMI_Stations[[#This Row],[Gewogen factor]]</f>
        <v>3.2</v>
      </c>
      <c r="P8977" s="89" cm="1">
        <f t="array" ref="P8977">IF(ISNUMBER(_34_KNMI_Stations[[#This Row],[Etmaal temperatuur °C]]),IF(_34_KNMI_Stations[[#This Row],[Etmaal temperatuur °C]]&gt;stookgrens[],_34_KNMI_Stations[[#This Row],[Etmaal temperatuur °C]]-stookgrens[],0),"")</f>
        <v>0</v>
      </c>
    </row>
    <row r="8978" spans="1:16" x14ac:dyDescent="0.25">
      <c r="A8978">
        <v>323</v>
      </c>
      <c r="B8978" s="110">
        <v>45922</v>
      </c>
      <c r="C8978" s="89">
        <v>5.8</v>
      </c>
      <c r="D8978" s="89">
        <v>13.4</v>
      </c>
      <c r="E8978" s="96">
        <v>1433</v>
      </c>
      <c r="F8978" s="89">
        <v>0.4</v>
      </c>
      <c r="G8978" s="89">
        <v>1023.7</v>
      </c>
      <c r="H8978">
        <v>0.68</v>
      </c>
      <c r="I8978" t="s">
        <v>22</v>
      </c>
      <c r="J8978">
        <v>0.8</v>
      </c>
      <c r="K8978">
        <v>9</v>
      </c>
      <c r="L8978">
        <v>2025</v>
      </c>
      <c r="M8978" t="s">
        <v>367</v>
      </c>
      <c r="N8978" s="89" cm="1">
        <f t="array" ref="N8978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8978" s="89">
        <f>_34_KNMI_Stations[[#This Row],[graaddagen]]*_34_KNMI_Stations[[#This Row],[Gewogen factor]]</f>
        <v>3.6799999999999997</v>
      </c>
      <c r="P8978" s="89" cm="1">
        <f t="array" ref="P8978">IF(ISNUMBER(_34_KNMI_Stations[[#This Row],[Etmaal temperatuur °C]]),IF(_34_KNMI_Stations[[#This Row],[Etmaal temperatuur °C]]&gt;stookgrens[],_34_KNMI_Stations[[#This Row],[Etmaal temperatuur °C]]-stookgrens[],0),"")</f>
        <v>0</v>
      </c>
    </row>
    <row r="8979" spans="1:16" x14ac:dyDescent="0.25">
      <c r="A8979">
        <v>323</v>
      </c>
      <c r="B8979" s="110">
        <v>45923</v>
      </c>
      <c r="C8979" s="89">
        <v>4.7</v>
      </c>
      <c r="D8979" s="89">
        <v>13.6</v>
      </c>
      <c r="E8979" s="96">
        <v>1257</v>
      </c>
      <c r="F8979" s="89">
        <v>0</v>
      </c>
      <c r="G8979" s="89">
        <v>1025.5</v>
      </c>
      <c r="H8979">
        <v>0.72</v>
      </c>
      <c r="I8979" t="s">
        <v>22</v>
      </c>
      <c r="J8979">
        <v>0.8</v>
      </c>
      <c r="K8979">
        <v>9</v>
      </c>
      <c r="L8979">
        <v>2025</v>
      </c>
      <c r="M8979" t="s">
        <v>367</v>
      </c>
      <c r="N8979" s="89" cm="1">
        <f t="array" ref="N8979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8979" s="89">
        <f>_34_KNMI_Stations[[#This Row],[graaddagen]]*_34_KNMI_Stations[[#This Row],[Gewogen factor]]</f>
        <v>3.5200000000000005</v>
      </c>
      <c r="P8979" s="89" cm="1">
        <f t="array" ref="P8979">IF(ISNUMBER(_34_KNMI_Stations[[#This Row],[Etmaal temperatuur °C]]),IF(_34_KNMI_Stations[[#This Row],[Etmaal temperatuur °C]]&gt;stookgrens[],_34_KNMI_Stations[[#This Row],[Etmaal temperatuur °C]]-stookgrens[],0),"")</f>
        <v>0</v>
      </c>
    </row>
    <row r="8980" spans="1:16" x14ac:dyDescent="0.25">
      <c r="A8980">
        <v>323</v>
      </c>
      <c r="B8980" s="110">
        <v>45924</v>
      </c>
      <c r="C8980" s="89">
        <v>6.3</v>
      </c>
      <c r="D8980" s="89">
        <v>12.9</v>
      </c>
      <c r="E8980" s="96">
        <v>1089</v>
      </c>
      <c r="F8980" s="89">
        <v>0</v>
      </c>
      <c r="G8980" s="89">
        <v>1024.8</v>
      </c>
      <c r="H8980">
        <v>0.65</v>
      </c>
      <c r="I8980" t="s">
        <v>22</v>
      </c>
      <c r="J8980">
        <v>0.8</v>
      </c>
      <c r="K8980">
        <v>9</v>
      </c>
      <c r="L8980">
        <v>2025</v>
      </c>
      <c r="M8980" t="s">
        <v>367</v>
      </c>
      <c r="N8980" s="89" cm="1">
        <f t="array" ref="N8980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8980" s="89">
        <f>_34_KNMI_Stations[[#This Row],[graaddagen]]*_34_KNMI_Stations[[#This Row],[Gewogen factor]]</f>
        <v>4.08</v>
      </c>
      <c r="P8980" s="89" cm="1">
        <f t="array" ref="P8980">IF(ISNUMBER(_34_KNMI_Stations[[#This Row],[Etmaal temperatuur °C]]),IF(_34_KNMI_Stations[[#This Row],[Etmaal temperatuur °C]]&gt;stookgrens[],_34_KNMI_Stations[[#This Row],[Etmaal temperatuur °C]]-stookgrens[],0),"")</f>
        <v>0</v>
      </c>
    </row>
    <row r="8981" spans="1:16" x14ac:dyDescent="0.25">
      <c r="A8981">
        <v>323</v>
      </c>
      <c r="B8981" s="110">
        <v>45925</v>
      </c>
      <c r="C8981" s="89">
        <v>6.3</v>
      </c>
      <c r="D8981" s="89">
        <v>12</v>
      </c>
      <c r="E8981" s="96">
        <v>907</v>
      </c>
      <c r="F8981" s="89">
        <v>0</v>
      </c>
      <c r="G8981" s="89">
        <v>1022.8</v>
      </c>
      <c r="H8981">
        <v>0.66</v>
      </c>
      <c r="I8981" t="s">
        <v>22</v>
      </c>
      <c r="J8981">
        <v>0.8</v>
      </c>
      <c r="K8981">
        <v>9</v>
      </c>
      <c r="L8981">
        <v>2025</v>
      </c>
      <c r="M8981" t="s">
        <v>367</v>
      </c>
      <c r="N8981" s="89" cm="1">
        <f t="array" ref="N8981">IF(ISNUMBER(_34_KNMI_Stations[[#This Row],[Etmaal temperatuur °C]]),IF(_34_KNMI_Stations[[#This Row],[Etmaal temperatuur °C]]&lt;stookgrens[],stookgrens[]-_34_KNMI_Stations[[#This Row],[Etmaal temperatuur °C]],0),"")</f>
        <v>6</v>
      </c>
      <c r="O8981" s="89">
        <f>_34_KNMI_Stations[[#This Row],[graaddagen]]*_34_KNMI_Stations[[#This Row],[Gewogen factor]]</f>
        <v>4.8000000000000007</v>
      </c>
      <c r="P8981" s="89" cm="1">
        <f t="array" ref="P8981">IF(ISNUMBER(_34_KNMI_Stations[[#This Row],[Etmaal temperatuur °C]]),IF(_34_KNMI_Stations[[#This Row],[Etmaal temperatuur °C]]&gt;stookgrens[],_34_KNMI_Stations[[#This Row],[Etmaal temperatuur °C]]-stookgrens[],0),"")</f>
        <v>0</v>
      </c>
    </row>
    <row r="8982" spans="1:16" x14ac:dyDescent="0.25">
      <c r="A8982">
        <v>323</v>
      </c>
      <c r="B8982" s="110">
        <v>45926</v>
      </c>
      <c r="C8982" s="89">
        <v>3.6</v>
      </c>
      <c r="D8982" s="89">
        <v>12</v>
      </c>
      <c r="E8982" s="96">
        <v>703</v>
      </c>
      <c r="F8982" s="89">
        <v>0</v>
      </c>
      <c r="G8982" s="89">
        <v>1022</v>
      </c>
      <c r="H8982">
        <v>0.76</v>
      </c>
      <c r="I8982" t="s">
        <v>22</v>
      </c>
      <c r="J8982">
        <v>0.8</v>
      </c>
      <c r="K8982">
        <v>9</v>
      </c>
      <c r="L8982">
        <v>2025</v>
      </c>
      <c r="M8982" t="s">
        <v>367</v>
      </c>
      <c r="N8982" s="89" cm="1">
        <f t="array" ref="N8982">IF(ISNUMBER(_34_KNMI_Stations[[#This Row],[Etmaal temperatuur °C]]),IF(_34_KNMI_Stations[[#This Row],[Etmaal temperatuur °C]]&lt;stookgrens[],stookgrens[]-_34_KNMI_Stations[[#This Row],[Etmaal temperatuur °C]],0),"")</f>
        <v>6</v>
      </c>
      <c r="O8982" s="89">
        <f>_34_KNMI_Stations[[#This Row],[graaddagen]]*_34_KNMI_Stations[[#This Row],[Gewogen factor]]</f>
        <v>4.8000000000000007</v>
      </c>
      <c r="P8982" s="89" cm="1">
        <f t="array" ref="P8982">IF(ISNUMBER(_34_KNMI_Stations[[#This Row],[Etmaal temperatuur °C]]),IF(_34_KNMI_Stations[[#This Row],[Etmaal temperatuur °C]]&gt;stookgrens[],_34_KNMI_Stations[[#This Row],[Etmaal temperatuur °C]]-stookgrens[],0),"")</f>
        <v>0</v>
      </c>
    </row>
    <row r="8983" spans="1:16" x14ac:dyDescent="0.25">
      <c r="A8983">
        <v>323</v>
      </c>
      <c r="B8983" s="110">
        <v>45927</v>
      </c>
      <c r="C8983" s="89">
        <v>1.8</v>
      </c>
      <c r="D8983" s="89">
        <v>11.6</v>
      </c>
      <c r="E8983" s="96">
        <v>1203</v>
      </c>
      <c r="F8983" s="89">
        <v>0</v>
      </c>
      <c r="G8983" s="89">
        <v>1021.3</v>
      </c>
      <c r="H8983">
        <v>0.85</v>
      </c>
      <c r="I8983" t="s">
        <v>22</v>
      </c>
      <c r="J8983">
        <v>0.8</v>
      </c>
      <c r="K8983">
        <v>9</v>
      </c>
      <c r="L8983">
        <v>2025</v>
      </c>
      <c r="M8983" t="s">
        <v>367</v>
      </c>
      <c r="N8983" s="89" cm="1">
        <f t="array" ref="N8983">IF(ISNUMBER(_34_KNMI_Stations[[#This Row],[Etmaal temperatuur °C]]),IF(_34_KNMI_Stations[[#This Row],[Etmaal temperatuur °C]]&lt;stookgrens[],stookgrens[]-_34_KNMI_Stations[[#This Row],[Etmaal temperatuur °C]],0),"")</f>
        <v>6.4</v>
      </c>
      <c r="O8983" s="89">
        <f>_34_KNMI_Stations[[#This Row],[graaddagen]]*_34_KNMI_Stations[[#This Row],[Gewogen factor]]</f>
        <v>5.120000000000001</v>
      </c>
      <c r="P8983" s="89" cm="1">
        <f t="array" ref="P8983">IF(ISNUMBER(_34_KNMI_Stations[[#This Row],[Etmaal temperatuur °C]]),IF(_34_KNMI_Stations[[#This Row],[Etmaal temperatuur °C]]&gt;stookgrens[],_34_KNMI_Stations[[#This Row],[Etmaal temperatuur °C]]-stookgrens[],0),"")</f>
        <v>0</v>
      </c>
    </row>
    <row r="8984" spans="1:16" x14ac:dyDescent="0.25">
      <c r="A8984">
        <v>323</v>
      </c>
      <c r="B8984" s="110">
        <v>45928</v>
      </c>
      <c r="C8984" s="89">
        <v>2</v>
      </c>
      <c r="D8984" s="89">
        <v>13.4</v>
      </c>
      <c r="E8984" s="96">
        <v>1406</v>
      </c>
      <c r="F8984" s="89">
        <v>0</v>
      </c>
      <c r="G8984" s="89">
        <v>1022.2</v>
      </c>
      <c r="H8984">
        <v>0.8</v>
      </c>
      <c r="I8984" t="s">
        <v>22</v>
      </c>
      <c r="J8984">
        <v>0.8</v>
      </c>
      <c r="K8984">
        <v>9</v>
      </c>
      <c r="L8984">
        <v>2025</v>
      </c>
      <c r="M8984" t="s">
        <v>367</v>
      </c>
      <c r="N8984" s="89" cm="1">
        <f t="array" ref="N8984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8984" s="89">
        <f>_34_KNMI_Stations[[#This Row],[graaddagen]]*_34_KNMI_Stations[[#This Row],[Gewogen factor]]</f>
        <v>3.6799999999999997</v>
      </c>
      <c r="P8984" s="89" cm="1">
        <f t="array" ref="P8984">IF(ISNUMBER(_34_KNMI_Stations[[#This Row],[Etmaal temperatuur °C]]),IF(_34_KNMI_Stations[[#This Row],[Etmaal temperatuur °C]]&gt;stookgrens[],_34_KNMI_Stations[[#This Row],[Etmaal temperatuur °C]]-stookgrens[],0),"")</f>
        <v>0</v>
      </c>
    </row>
    <row r="8985" spans="1:16" x14ac:dyDescent="0.25">
      <c r="A8985">
        <v>323</v>
      </c>
      <c r="B8985" s="110">
        <v>45929</v>
      </c>
      <c r="C8985" s="89">
        <v>2.8</v>
      </c>
      <c r="D8985" s="89">
        <v>13.2</v>
      </c>
      <c r="E8985" s="96">
        <v>1137</v>
      </c>
      <c r="F8985" s="89">
        <v>0</v>
      </c>
      <c r="G8985" s="89">
        <v>1023.7</v>
      </c>
      <c r="H8985">
        <v>0.82</v>
      </c>
      <c r="I8985" t="s">
        <v>22</v>
      </c>
      <c r="J8985">
        <v>0.8</v>
      </c>
      <c r="K8985">
        <v>9</v>
      </c>
      <c r="L8985">
        <v>2025</v>
      </c>
      <c r="M8985" t="s">
        <v>368</v>
      </c>
      <c r="N8985" s="89" cm="1">
        <f t="array" ref="N8985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8985" s="89">
        <f>_34_KNMI_Stations[[#This Row],[graaddagen]]*_34_KNMI_Stations[[#This Row],[Gewogen factor]]</f>
        <v>3.8400000000000007</v>
      </c>
      <c r="P8985" s="89" cm="1">
        <f t="array" ref="P8985">IF(ISNUMBER(_34_KNMI_Stations[[#This Row],[Etmaal temperatuur °C]]),IF(_34_KNMI_Stations[[#This Row],[Etmaal temperatuur °C]]&gt;stookgrens[],_34_KNMI_Stations[[#This Row],[Etmaal temperatuur °C]]-stookgrens[],0),"")</f>
        <v>0</v>
      </c>
    </row>
    <row r="8986" spans="1:16" x14ac:dyDescent="0.25">
      <c r="A8986">
        <v>323</v>
      </c>
      <c r="B8986" s="110">
        <v>45930</v>
      </c>
      <c r="C8986" s="89">
        <v>2.6</v>
      </c>
      <c r="D8986" s="89">
        <v>14.1</v>
      </c>
      <c r="E8986" s="96">
        <v>1033</v>
      </c>
      <c r="F8986" s="89">
        <v>0.7</v>
      </c>
      <c r="G8986" s="89">
        <v>1025.7</v>
      </c>
      <c r="H8986">
        <v>0.82</v>
      </c>
      <c r="I8986" t="s">
        <v>22</v>
      </c>
      <c r="J8986">
        <v>0.8</v>
      </c>
      <c r="K8986">
        <v>9</v>
      </c>
      <c r="L8986">
        <v>2025</v>
      </c>
      <c r="M8986" t="s">
        <v>368</v>
      </c>
      <c r="N8986" s="89" cm="1">
        <f t="array" ref="N8986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8986" s="89">
        <f>_34_KNMI_Stations[[#This Row],[graaddagen]]*_34_KNMI_Stations[[#This Row],[Gewogen factor]]</f>
        <v>3.1200000000000006</v>
      </c>
      <c r="P8986" s="89" cm="1">
        <f t="array" ref="P8986">IF(ISNUMBER(_34_KNMI_Stations[[#This Row],[Etmaal temperatuur °C]]),IF(_34_KNMI_Stations[[#This Row],[Etmaal temperatuur °C]]&gt;stookgrens[],_34_KNMI_Stations[[#This Row],[Etmaal temperatuur °C]]-stookgrens[],0),"")</f>
        <v>0</v>
      </c>
    </row>
    <row r="8987" spans="1:16" x14ac:dyDescent="0.25">
      <c r="A8987">
        <v>323</v>
      </c>
      <c r="B8987" s="110">
        <v>45931</v>
      </c>
      <c r="C8987" s="89">
        <v>2</v>
      </c>
      <c r="D8987" s="89">
        <v>12</v>
      </c>
      <c r="E8987" s="96">
        <v>954</v>
      </c>
      <c r="F8987" s="89">
        <v>0</v>
      </c>
      <c r="G8987" s="89">
        <v>1028.3</v>
      </c>
      <c r="H8987">
        <v>0.84</v>
      </c>
      <c r="I8987" t="s">
        <v>22</v>
      </c>
      <c r="J8987">
        <v>1</v>
      </c>
      <c r="K8987">
        <v>10</v>
      </c>
      <c r="L8987">
        <v>2025</v>
      </c>
      <c r="M8987" t="s">
        <v>368</v>
      </c>
      <c r="N8987" s="89" cm="1">
        <f t="array" ref="N8987">IF(ISNUMBER(_34_KNMI_Stations[[#This Row],[Etmaal temperatuur °C]]),IF(_34_KNMI_Stations[[#This Row],[Etmaal temperatuur °C]]&lt;stookgrens[],stookgrens[]-_34_KNMI_Stations[[#This Row],[Etmaal temperatuur °C]],0),"")</f>
        <v>6</v>
      </c>
      <c r="O8987" s="89">
        <f>_34_KNMI_Stations[[#This Row],[graaddagen]]*_34_KNMI_Stations[[#This Row],[Gewogen factor]]</f>
        <v>6</v>
      </c>
      <c r="P8987" s="89" cm="1">
        <f t="array" ref="P8987">IF(ISNUMBER(_34_KNMI_Stations[[#This Row],[Etmaal temperatuur °C]]),IF(_34_KNMI_Stations[[#This Row],[Etmaal temperatuur °C]]&gt;stookgrens[],_34_KNMI_Stations[[#This Row],[Etmaal temperatuur °C]]-stookgrens[],0),"")</f>
        <v>0</v>
      </c>
    </row>
    <row r="8988" spans="1:16" x14ac:dyDescent="0.25">
      <c r="A8988">
        <v>323</v>
      </c>
      <c r="B8988" s="110">
        <v>45932</v>
      </c>
      <c r="C8988" s="89">
        <v>3.4</v>
      </c>
      <c r="D8988" s="89">
        <v>13.9</v>
      </c>
      <c r="E8988" s="96">
        <v>843</v>
      </c>
      <c r="F8988" s="89">
        <v>0</v>
      </c>
      <c r="G8988" s="89">
        <v>1025.0999999999999</v>
      </c>
      <c r="H8988">
        <v>0.68</v>
      </c>
      <c r="I8988" t="s">
        <v>22</v>
      </c>
      <c r="J8988">
        <v>1</v>
      </c>
      <c r="K8988">
        <v>10</v>
      </c>
      <c r="L8988">
        <v>2025</v>
      </c>
      <c r="M8988" t="s">
        <v>368</v>
      </c>
      <c r="N8988" s="89" cm="1">
        <f t="array" ref="N8988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8988" s="89">
        <f>_34_KNMI_Stations[[#This Row],[graaddagen]]*_34_KNMI_Stations[[#This Row],[Gewogen factor]]</f>
        <v>4.0999999999999996</v>
      </c>
      <c r="P8988" s="89" cm="1">
        <f t="array" ref="P8988">IF(ISNUMBER(_34_KNMI_Stations[[#This Row],[Etmaal temperatuur °C]]),IF(_34_KNMI_Stations[[#This Row],[Etmaal temperatuur °C]]&gt;stookgrens[],_34_KNMI_Stations[[#This Row],[Etmaal temperatuur °C]]-stookgrens[],0),"")</f>
        <v>0</v>
      </c>
    </row>
    <row r="8989" spans="1:16" x14ac:dyDescent="0.25">
      <c r="A8989">
        <v>323</v>
      </c>
      <c r="B8989" s="110">
        <v>45933</v>
      </c>
      <c r="C8989" s="89">
        <v>6</v>
      </c>
      <c r="D8989" s="89">
        <v>13</v>
      </c>
      <c r="E8989" s="96">
        <v>362</v>
      </c>
      <c r="F8989" s="89">
        <v>6.2</v>
      </c>
      <c r="G8989" s="89">
        <v>1013</v>
      </c>
      <c r="H8989">
        <v>0.78</v>
      </c>
      <c r="I8989" t="s">
        <v>22</v>
      </c>
      <c r="J8989">
        <v>1</v>
      </c>
      <c r="K8989">
        <v>10</v>
      </c>
      <c r="L8989">
        <v>2025</v>
      </c>
      <c r="M8989" t="s">
        <v>368</v>
      </c>
      <c r="N8989" s="89" cm="1">
        <f t="array" ref="N8989">IF(ISNUMBER(_34_KNMI_Stations[[#This Row],[Etmaal temperatuur °C]]),IF(_34_KNMI_Stations[[#This Row],[Etmaal temperatuur °C]]&lt;stookgrens[],stookgrens[]-_34_KNMI_Stations[[#This Row],[Etmaal temperatuur °C]],0),"")</f>
        <v>5</v>
      </c>
      <c r="O8989" s="89">
        <f>_34_KNMI_Stations[[#This Row],[graaddagen]]*_34_KNMI_Stations[[#This Row],[Gewogen factor]]</f>
        <v>5</v>
      </c>
      <c r="P8989" s="89" cm="1">
        <f t="array" ref="P8989">IF(ISNUMBER(_34_KNMI_Stations[[#This Row],[Etmaal temperatuur °C]]),IF(_34_KNMI_Stations[[#This Row],[Etmaal temperatuur °C]]&gt;stookgrens[],_34_KNMI_Stations[[#This Row],[Etmaal temperatuur °C]]-stookgrens[],0),"")</f>
        <v>0</v>
      </c>
    </row>
    <row r="8990" spans="1:16" x14ac:dyDescent="0.25">
      <c r="A8990">
        <v>323</v>
      </c>
      <c r="B8990" s="110">
        <v>45934</v>
      </c>
      <c r="C8990" s="89">
        <v>11.6</v>
      </c>
      <c r="D8990" s="89">
        <v>14.2</v>
      </c>
      <c r="E8990" s="96">
        <v>919</v>
      </c>
      <c r="F8990" s="89">
        <v>16.3</v>
      </c>
      <c r="G8990" s="89">
        <v>999.9</v>
      </c>
      <c r="H8990">
        <v>0.74</v>
      </c>
      <c r="I8990" t="s">
        <v>22</v>
      </c>
      <c r="J8990">
        <v>1</v>
      </c>
      <c r="K8990">
        <v>10</v>
      </c>
      <c r="L8990">
        <v>2025</v>
      </c>
      <c r="M8990" t="s">
        <v>368</v>
      </c>
      <c r="N8990" s="89" cm="1">
        <f t="array" ref="N8990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8990" s="89">
        <f>_34_KNMI_Stations[[#This Row],[graaddagen]]*_34_KNMI_Stations[[#This Row],[Gewogen factor]]</f>
        <v>3.8000000000000007</v>
      </c>
      <c r="P8990" s="89" cm="1">
        <f t="array" ref="P8990">IF(ISNUMBER(_34_KNMI_Stations[[#This Row],[Etmaal temperatuur °C]]),IF(_34_KNMI_Stations[[#This Row],[Etmaal temperatuur °C]]&gt;stookgrens[],_34_KNMI_Stations[[#This Row],[Etmaal temperatuur °C]]-stookgrens[],0),"")</f>
        <v>0</v>
      </c>
    </row>
    <row r="8991" spans="1:16" x14ac:dyDescent="0.25">
      <c r="A8991">
        <v>323</v>
      </c>
      <c r="B8991" s="110">
        <v>45935</v>
      </c>
      <c r="C8991" s="89">
        <v>8.4</v>
      </c>
      <c r="D8991" s="89">
        <v>13.1</v>
      </c>
      <c r="E8991" s="96">
        <v>494</v>
      </c>
      <c r="F8991" s="89">
        <v>2</v>
      </c>
      <c r="G8991" s="89">
        <v>1013.2</v>
      </c>
      <c r="H8991">
        <v>0.71</v>
      </c>
      <c r="I8991" t="s">
        <v>22</v>
      </c>
      <c r="J8991">
        <v>1</v>
      </c>
      <c r="K8991">
        <v>10</v>
      </c>
      <c r="L8991">
        <v>2025</v>
      </c>
      <c r="M8991" t="s">
        <v>368</v>
      </c>
      <c r="N8991" s="89" cm="1">
        <f t="array" ref="N8991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8991" s="89">
        <f>_34_KNMI_Stations[[#This Row],[graaddagen]]*_34_KNMI_Stations[[#This Row],[Gewogen factor]]</f>
        <v>4.9000000000000004</v>
      </c>
      <c r="P8991" s="89" cm="1">
        <f t="array" ref="P8991">IF(ISNUMBER(_34_KNMI_Stations[[#This Row],[Etmaal temperatuur °C]]),IF(_34_KNMI_Stations[[#This Row],[Etmaal temperatuur °C]]&gt;stookgrens[],_34_KNMI_Stations[[#This Row],[Etmaal temperatuur °C]]-stookgrens[],0),"")</f>
        <v>0</v>
      </c>
    </row>
    <row r="8992" spans="1:16" x14ac:dyDescent="0.25">
      <c r="A8992">
        <v>323</v>
      </c>
      <c r="B8992" s="110">
        <v>45936</v>
      </c>
      <c r="C8992" s="89">
        <v>5.2</v>
      </c>
      <c r="D8992" s="89">
        <v>14.1</v>
      </c>
      <c r="E8992" s="96">
        <v>639</v>
      </c>
      <c r="F8992" s="89">
        <v>0</v>
      </c>
      <c r="G8992" s="89">
        <v>1023.2</v>
      </c>
      <c r="H8992">
        <v>0.84</v>
      </c>
      <c r="I8992" t="s">
        <v>22</v>
      </c>
      <c r="J8992">
        <v>1</v>
      </c>
      <c r="K8992">
        <v>10</v>
      </c>
      <c r="L8992">
        <v>2025</v>
      </c>
      <c r="M8992" t="s">
        <v>369</v>
      </c>
      <c r="N8992" s="89" cm="1">
        <f t="array" ref="N8992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8992" s="89">
        <f>_34_KNMI_Stations[[#This Row],[graaddagen]]*_34_KNMI_Stations[[#This Row],[Gewogen factor]]</f>
        <v>3.9000000000000004</v>
      </c>
      <c r="P8992" s="89" cm="1">
        <f t="array" ref="P8992">IF(ISNUMBER(_34_KNMI_Stations[[#This Row],[Etmaal temperatuur °C]]),IF(_34_KNMI_Stations[[#This Row],[Etmaal temperatuur °C]]&gt;stookgrens[],_34_KNMI_Stations[[#This Row],[Etmaal temperatuur °C]]-stookgrens[],0),"")</f>
        <v>0</v>
      </c>
    </row>
    <row r="8993" spans="1:16" x14ac:dyDescent="0.25">
      <c r="A8993">
        <v>323</v>
      </c>
      <c r="B8993" s="110">
        <v>45937</v>
      </c>
      <c r="C8993" s="89">
        <v>3.2</v>
      </c>
      <c r="D8993" s="89">
        <v>14.2</v>
      </c>
      <c r="E8993" s="96">
        <v>346</v>
      </c>
      <c r="F8993" s="89">
        <v>0.2</v>
      </c>
      <c r="G8993" s="89">
        <v>1024.5</v>
      </c>
      <c r="H8993">
        <v>0.93</v>
      </c>
      <c r="I8993" t="s">
        <v>22</v>
      </c>
      <c r="J8993">
        <v>1</v>
      </c>
      <c r="K8993">
        <v>10</v>
      </c>
      <c r="L8993">
        <v>2025</v>
      </c>
      <c r="M8993" t="s">
        <v>369</v>
      </c>
      <c r="N8993" s="89" cm="1">
        <f t="array" ref="N8993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8993" s="89">
        <f>_34_KNMI_Stations[[#This Row],[graaddagen]]*_34_KNMI_Stations[[#This Row],[Gewogen factor]]</f>
        <v>3.8000000000000007</v>
      </c>
      <c r="P8993" s="89" cm="1">
        <f t="array" ref="P8993">IF(ISNUMBER(_34_KNMI_Stations[[#This Row],[Etmaal temperatuur °C]]),IF(_34_KNMI_Stations[[#This Row],[Etmaal temperatuur °C]]&gt;stookgrens[],_34_KNMI_Stations[[#This Row],[Etmaal temperatuur °C]]-stookgrens[],0),"")</f>
        <v>0</v>
      </c>
    </row>
    <row r="8994" spans="1:16" x14ac:dyDescent="0.25">
      <c r="A8994">
        <v>323</v>
      </c>
      <c r="B8994" s="110">
        <v>45938</v>
      </c>
      <c r="C8994" s="89">
        <v>2.8</v>
      </c>
      <c r="D8994" s="89">
        <v>14.1</v>
      </c>
      <c r="E8994" s="96">
        <v>372</v>
      </c>
      <c r="F8994" s="89">
        <v>0.4</v>
      </c>
      <c r="G8994" s="89">
        <v>1023</v>
      </c>
      <c r="H8994">
        <v>0.89</v>
      </c>
      <c r="I8994" t="s">
        <v>22</v>
      </c>
      <c r="J8994">
        <v>1</v>
      </c>
      <c r="K8994">
        <v>10</v>
      </c>
      <c r="L8994">
        <v>2025</v>
      </c>
      <c r="M8994" t="s">
        <v>369</v>
      </c>
      <c r="N8994" s="89" cm="1">
        <f t="array" ref="N8994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8994" s="89">
        <f>_34_KNMI_Stations[[#This Row],[graaddagen]]*_34_KNMI_Stations[[#This Row],[Gewogen factor]]</f>
        <v>3.9000000000000004</v>
      </c>
      <c r="P8994" s="89" cm="1">
        <f t="array" ref="P8994">IF(ISNUMBER(_34_KNMI_Stations[[#This Row],[Etmaal temperatuur °C]]),IF(_34_KNMI_Stations[[#This Row],[Etmaal temperatuur °C]]&gt;stookgrens[],_34_KNMI_Stations[[#This Row],[Etmaal temperatuur °C]]-stookgrens[],0),"")</f>
        <v>0</v>
      </c>
    </row>
    <row r="8995" spans="1:16" x14ac:dyDescent="0.25">
      <c r="A8995">
        <v>323</v>
      </c>
      <c r="B8995" s="110">
        <v>45939</v>
      </c>
      <c r="C8995" s="89">
        <v>2.7</v>
      </c>
      <c r="D8995" s="89">
        <v>12.9</v>
      </c>
      <c r="E8995" s="96">
        <v>900</v>
      </c>
      <c r="F8995" s="89">
        <v>0</v>
      </c>
      <c r="G8995" s="89">
        <v>1027</v>
      </c>
      <c r="H8995">
        <v>0.81</v>
      </c>
      <c r="I8995" t="s">
        <v>22</v>
      </c>
      <c r="J8995">
        <v>1</v>
      </c>
      <c r="K8995">
        <v>10</v>
      </c>
      <c r="L8995">
        <v>2025</v>
      </c>
      <c r="M8995" t="s">
        <v>369</v>
      </c>
      <c r="N8995" s="89" cm="1">
        <f t="array" ref="N8995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8995" s="89">
        <f>_34_KNMI_Stations[[#This Row],[graaddagen]]*_34_KNMI_Stations[[#This Row],[Gewogen factor]]</f>
        <v>5.0999999999999996</v>
      </c>
      <c r="P8995" s="89" cm="1">
        <f t="array" ref="P8995">IF(ISNUMBER(_34_KNMI_Stations[[#This Row],[Etmaal temperatuur °C]]),IF(_34_KNMI_Stations[[#This Row],[Etmaal temperatuur °C]]&gt;stookgrens[],_34_KNMI_Stations[[#This Row],[Etmaal temperatuur °C]]-stookgrens[],0),"")</f>
        <v>0</v>
      </c>
    </row>
    <row r="8996" spans="1:16" x14ac:dyDescent="0.25">
      <c r="A8996">
        <v>323</v>
      </c>
      <c r="B8996" s="110">
        <v>45940</v>
      </c>
      <c r="C8996" s="89">
        <v>2.7</v>
      </c>
      <c r="D8996" s="89">
        <v>14.9</v>
      </c>
      <c r="E8996" s="96">
        <v>499</v>
      </c>
      <c r="F8996" s="89">
        <v>0</v>
      </c>
      <c r="G8996" s="89">
        <v>1033</v>
      </c>
      <c r="H8996">
        <v>0.84</v>
      </c>
      <c r="I8996" t="s">
        <v>22</v>
      </c>
      <c r="J8996">
        <v>1</v>
      </c>
      <c r="K8996">
        <v>10</v>
      </c>
      <c r="L8996">
        <v>2025</v>
      </c>
      <c r="M8996" t="s">
        <v>369</v>
      </c>
      <c r="N8996" s="89" cm="1">
        <f t="array" ref="N8996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8996" s="89">
        <f>_34_KNMI_Stations[[#This Row],[graaddagen]]*_34_KNMI_Stations[[#This Row],[Gewogen factor]]</f>
        <v>3.0999999999999996</v>
      </c>
      <c r="P8996" s="89" cm="1">
        <f t="array" ref="P8996">IF(ISNUMBER(_34_KNMI_Stations[[#This Row],[Etmaal temperatuur °C]]),IF(_34_KNMI_Stations[[#This Row],[Etmaal temperatuur °C]]&gt;stookgrens[],_34_KNMI_Stations[[#This Row],[Etmaal temperatuur °C]]-stookgrens[],0),"")</f>
        <v>0</v>
      </c>
    </row>
    <row r="8997" spans="1:16" x14ac:dyDescent="0.25">
      <c r="A8997">
        <v>323</v>
      </c>
      <c r="B8997" s="110">
        <v>45941</v>
      </c>
      <c r="C8997" s="89">
        <v>1.8</v>
      </c>
      <c r="D8997" s="89">
        <v>14.1</v>
      </c>
      <c r="E8997" s="96">
        <v>179</v>
      </c>
      <c r="F8997" s="89">
        <v>0</v>
      </c>
      <c r="G8997" s="89">
        <v>1033.9000000000001</v>
      </c>
      <c r="H8997">
        <v>0.84</v>
      </c>
      <c r="I8997" t="s">
        <v>22</v>
      </c>
      <c r="J8997">
        <v>1</v>
      </c>
      <c r="K8997">
        <v>10</v>
      </c>
      <c r="L8997">
        <v>2025</v>
      </c>
      <c r="M8997" t="s">
        <v>369</v>
      </c>
      <c r="N8997" s="89" cm="1">
        <f t="array" ref="N8997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8997" s="89">
        <f>_34_KNMI_Stations[[#This Row],[graaddagen]]*_34_KNMI_Stations[[#This Row],[Gewogen factor]]</f>
        <v>3.9000000000000004</v>
      </c>
      <c r="P8997" s="89" cm="1">
        <f t="array" ref="P8997">IF(ISNUMBER(_34_KNMI_Stations[[#This Row],[Etmaal temperatuur °C]]),IF(_34_KNMI_Stations[[#This Row],[Etmaal temperatuur °C]]&gt;stookgrens[],_34_KNMI_Stations[[#This Row],[Etmaal temperatuur °C]]-stookgrens[],0),"")</f>
        <v>0</v>
      </c>
    </row>
    <row r="8998" spans="1:16" x14ac:dyDescent="0.25">
      <c r="A8998">
        <v>323</v>
      </c>
      <c r="B8998" s="110">
        <v>45942</v>
      </c>
      <c r="C8998" s="89">
        <v>2.1</v>
      </c>
      <c r="D8998" s="89">
        <v>14.4</v>
      </c>
      <c r="E8998" s="96">
        <v>619</v>
      </c>
      <c r="F8998" s="89">
        <v>0</v>
      </c>
      <c r="G8998" s="89">
        <v>1031.0999999999999</v>
      </c>
      <c r="H8998">
        <v>0.86</v>
      </c>
      <c r="I8998" t="s">
        <v>22</v>
      </c>
      <c r="J8998">
        <v>1</v>
      </c>
      <c r="K8998">
        <v>10</v>
      </c>
      <c r="L8998">
        <v>2025</v>
      </c>
      <c r="M8998" t="s">
        <v>369</v>
      </c>
      <c r="N8998" s="89" cm="1">
        <f t="array" ref="N8998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8998" s="89">
        <f>_34_KNMI_Stations[[#This Row],[graaddagen]]*_34_KNMI_Stations[[#This Row],[Gewogen factor]]</f>
        <v>3.5999999999999996</v>
      </c>
      <c r="P8998" s="89" cm="1">
        <f t="array" ref="P8998">IF(ISNUMBER(_34_KNMI_Stations[[#This Row],[Etmaal temperatuur °C]]),IF(_34_KNMI_Stations[[#This Row],[Etmaal temperatuur °C]]&gt;stookgrens[],_34_KNMI_Stations[[#This Row],[Etmaal temperatuur °C]]-stookgrens[],0),"")</f>
        <v>0</v>
      </c>
    </row>
    <row r="8999" spans="1:16" x14ac:dyDescent="0.25">
      <c r="A8999">
        <v>323</v>
      </c>
      <c r="B8999" s="110">
        <v>45943</v>
      </c>
      <c r="C8999" s="89">
        <v>3.1</v>
      </c>
      <c r="D8999" s="89">
        <v>13.8</v>
      </c>
      <c r="E8999" s="96">
        <v>403</v>
      </c>
      <c r="F8999" s="89">
        <v>0</v>
      </c>
      <c r="G8999" s="89">
        <v>1028.5999999999999</v>
      </c>
      <c r="H8999">
        <v>0.9</v>
      </c>
      <c r="I8999" t="s">
        <v>22</v>
      </c>
      <c r="J8999">
        <v>1</v>
      </c>
      <c r="K8999">
        <v>10</v>
      </c>
      <c r="L8999">
        <v>2025</v>
      </c>
      <c r="M8999" t="s">
        <v>370</v>
      </c>
      <c r="N8999" s="89" cm="1">
        <f t="array" ref="N8999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8999" s="89">
        <f>_34_KNMI_Stations[[#This Row],[graaddagen]]*_34_KNMI_Stations[[#This Row],[Gewogen factor]]</f>
        <v>4.1999999999999993</v>
      </c>
      <c r="P8999" s="89" cm="1">
        <f t="array" ref="P8999">IF(ISNUMBER(_34_KNMI_Stations[[#This Row],[Etmaal temperatuur °C]]),IF(_34_KNMI_Stations[[#This Row],[Etmaal temperatuur °C]]&gt;stookgrens[],_34_KNMI_Stations[[#This Row],[Etmaal temperatuur °C]]-stookgrens[],0),"")</f>
        <v>0</v>
      </c>
    </row>
    <row r="9000" spans="1:16" x14ac:dyDescent="0.25">
      <c r="A9000">
        <v>323</v>
      </c>
      <c r="B9000" s="110">
        <v>45944</v>
      </c>
      <c r="C9000" s="89">
        <v>2.5</v>
      </c>
      <c r="D9000" s="89">
        <v>13.5</v>
      </c>
      <c r="E9000" s="96">
        <v>503</v>
      </c>
      <c r="F9000" s="89">
        <v>0</v>
      </c>
      <c r="G9000" s="89">
        <v>1027.9000000000001</v>
      </c>
      <c r="H9000">
        <v>0.86</v>
      </c>
      <c r="I9000" t="s">
        <v>22</v>
      </c>
      <c r="J9000">
        <v>1</v>
      </c>
      <c r="K9000">
        <v>10</v>
      </c>
      <c r="L9000">
        <v>2025</v>
      </c>
      <c r="M9000" t="s">
        <v>370</v>
      </c>
      <c r="N9000" s="89" cm="1">
        <f t="array" ref="N9000">IF(ISNUMBER(_34_KNMI_Stations[[#This Row],[Etmaal temperatuur °C]]),IF(_34_KNMI_Stations[[#This Row],[Etmaal temperatuur °C]]&lt;stookgrens[],stookgrens[]-_34_KNMI_Stations[[#This Row],[Etmaal temperatuur °C]],0),"")</f>
        <v>4.5</v>
      </c>
      <c r="O9000" s="89">
        <f>_34_KNMI_Stations[[#This Row],[graaddagen]]*_34_KNMI_Stations[[#This Row],[Gewogen factor]]</f>
        <v>4.5</v>
      </c>
      <c r="P9000" s="89" cm="1">
        <f t="array" ref="P9000">IF(ISNUMBER(_34_KNMI_Stations[[#This Row],[Etmaal temperatuur °C]]),IF(_34_KNMI_Stations[[#This Row],[Etmaal temperatuur °C]]&gt;stookgrens[],_34_KNMI_Stations[[#This Row],[Etmaal temperatuur °C]]-stookgrens[],0),"")</f>
        <v>0</v>
      </c>
    </row>
    <row r="9001" spans="1:16" x14ac:dyDescent="0.25">
      <c r="A9001">
        <v>323</v>
      </c>
      <c r="B9001" s="110">
        <v>45945</v>
      </c>
      <c r="C9001" s="89">
        <v>2.2000000000000002</v>
      </c>
      <c r="D9001" s="89">
        <v>13.1</v>
      </c>
      <c r="E9001" s="96">
        <v>264</v>
      </c>
      <c r="F9001" s="89">
        <v>0.5</v>
      </c>
      <c r="G9001" s="89">
        <v>1027.5999999999999</v>
      </c>
      <c r="H9001">
        <v>0.91</v>
      </c>
      <c r="I9001" t="s">
        <v>22</v>
      </c>
      <c r="J9001">
        <v>1</v>
      </c>
      <c r="K9001">
        <v>10</v>
      </c>
      <c r="L9001">
        <v>2025</v>
      </c>
      <c r="M9001" t="s">
        <v>370</v>
      </c>
      <c r="N9001" s="89" cm="1">
        <f t="array" ref="N9001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9001" s="89">
        <f>_34_KNMI_Stations[[#This Row],[graaddagen]]*_34_KNMI_Stations[[#This Row],[Gewogen factor]]</f>
        <v>4.9000000000000004</v>
      </c>
      <c r="P9001" s="89" cm="1">
        <f t="array" ref="P9001">IF(ISNUMBER(_34_KNMI_Stations[[#This Row],[Etmaal temperatuur °C]]),IF(_34_KNMI_Stations[[#This Row],[Etmaal temperatuur °C]]&gt;stookgrens[],_34_KNMI_Stations[[#This Row],[Etmaal temperatuur °C]]-stookgrens[],0),"")</f>
        <v>0</v>
      </c>
    </row>
    <row r="9002" spans="1:16" x14ac:dyDescent="0.25">
      <c r="A9002">
        <v>323</v>
      </c>
      <c r="B9002" s="110">
        <v>45946</v>
      </c>
      <c r="C9002" s="89">
        <v>2</v>
      </c>
      <c r="D9002" s="89">
        <v>12.5</v>
      </c>
      <c r="E9002" s="96">
        <v>532</v>
      </c>
      <c r="F9002" s="89">
        <v>0</v>
      </c>
      <c r="G9002" s="89">
        <v>1026.2</v>
      </c>
      <c r="H9002">
        <v>0.88</v>
      </c>
      <c r="I9002" t="s">
        <v>22</v>
      </c>
      <c r="J9002">
        <v>1</v>
      </c>
      <c r="K9002">
        <v>10</v>
      </c>
      <c r="L9002">
        <v>2025</v>
      </c>
      <c r="M9002" t="s">
        <v>370</v>
      </c>
      <c r="N9002" s="89" cm="1">
        <f t="array" ref="N9002">IF(ISNUMBER(_34_KNMI_Stations[[#This Row],[Etmaal temperatuur °C]]),IF(_34_KNMI_Stations[[#This Row],[Etmaal temperatuur °C]]&lt;stookgrens[],stookgrens[]-_34_KNMI_Stations[[#This Row],[Etmaal temperatuur °C]],0),"")</f>
        <v>5.5</v>
      </c>
      <c r="O9002" s="89">
        <f>_34_KNMI_Stations[[#This Row],[graaddagen]]*_34_KNMI_Stations[[#This Row],[Gewogen factor]]</f>
        <v>5.5</v>
      </c>
      <c r="P9002" s="89" cm="1">
        <f t="array" ref="P9002">IF(ISNUMBER(_34_KNMI_Stations[[#This Row],[Etmaal temperatuur °C]]),IF(_34_KNMI_Stations[[#This Row],[Etmaal temperatuur °C]]&gt;stookgrens[],_34_KNMI_Stations[[#This Row],[Etmaal temperatuur °C]]-stookgrens[],0),"")</f>
        <v>0</v>
      </c>
    </row>
    <row r="9003" spans="1:16" x14ac:dyDescent="0.25">
      <c r="A9003">
        <v>323</v>
      </c>
      <c r="B9003" s="110">
        <v>45947</v>
      </c>
      <c r="C9003" s="89">
        <v>1.8</v>
      </c>
      <c r="D9003" s="89">
        <v>12.4</v>
      </c>
      <c r="E9003" s="96">
        <v>368</v>
      </c>
      <c r="F9003" s="89">
        <v>1.1000000000000001</v>
      </c>
      <c r="G9003" s="89">
        <v>1025.5999999999999</v>
      </c>
      <c r="H9003">
        <v>0.87</v>
      </c>
      <c r="I9003" t="s">
        <v>22</v>
      </c>
      <c r="J9003">
        <v>1</v>
      </c>
      <c r="K9003">
        <v>10</v>
      </c>
      <c r="L9003">
        <v>2025</v>
      </c>
      <c r="M9003" t="s">
        <v>370</v>
      </c>
      <c r="N9003" s="89" cm="1">
        <f t="array" ref="N9003">IF(ISNUMBER(_34_KNMI_Stations[[#This Row],[Etmaal temperatuur °C]]),IF(_34_KNMI_Stations[[#This Row],[Etmaal temperatuur °C]]&lt;stookgrens[],stookgrens[]-_34_KNMI_Stations[[#This Row],[Etmaal temperatuur °C]],0),"")</f>
        <v>5.6</v>
      </c>
      <c r="O9003" s="89">
        <f>_34_KNMI_Stations[[#This Row],[graaddagen]]*_34_KNMI_Stations[[#This Row],[Gewogen factor]]</f>
        <v>5.6</v>
      </c>
      <c r="P9003" s="89" cm="1">
        <f t="array" ref="P9003">IF(ISNUMBER(_34_KNMI_Stations[[#This Row],[Etmaal temperatuur °C]]),IF(_34_KNMI_Stations[[#This Row],[Etmaal temperatuur °C]]&gt;stookgrens[],_34_KNMI_Stations[[#This Row],[Etmaal temperatuur °C]]-stookgrens[],0),"")</f>
        <v>0</v>
      </c>
    </row>
    <row r="9004" spans="1:16" x14ac:dyDescent="0.25">
      <c r="A9004">
        <v>323</v>
      </c>
      <c r="B9004" s="110">
        <v>45948</v>
      </c>
      <c r="C9004" s="89">
        <v>3.3</v>
      </c>
      <c r="D9004" s="89">
        <v>11.5</v>
      </c>
      <c r="E9004" s="96">
        <v>639</v>
      </c>
      <c r="F9004" s="89">
        <v>0</v>
      </c>
      <c r="G9004" s="89">
        <v>1024.4000000000001</v>
      </c>
      <c r="H9004">
        <v>0.79</v>
      </c>
      <c r="I9004" t="s">
        <v>22</v>
      </c>
      <c r="J9004">
        <v>1</v>
      </c>
      <c r="K9004">
        <v>10</v>
      </c>
      <c r="L9004">
        <v>2025</v>
      </c>
      <c r="M9004" t="s">
        <v>370</v>
      </c>
      <c r="N9004" s="89" cm="1">
        <f t="array" ref="N9004">IF(ISNUMBER(_34_KNMI_Stations[[#This Row],[Etmaal temperatuur °C]]),IF(_34_KNMI_Stations[[#This Row],[Etmaal temperatuur °C]]&lt;stookgrens[],stookgrens[]-_34_KNMI_Stations[[#This Row],[Etmaal temperatuur °C]],0),"")</f>
        <v>6.5</v>
      </c>
      <c r="O9004" s="89">
        <f>_34_KNMI_Stations[[#This Row],[graaddagen]]*_34_KNMI_Stations[[#This Row],[Gewogen factor]]</f>
        <v>6.5</v>
      </c>
      <c r="P9004" s="89" cm="1">
        <f t="array" ref="P9004">IF(ISNUMBER(_34_KNMI_Stations[[#This Row],[Etmaal temperatuur °C]]),IF(_34_KNMI_Stations[[#This Row],[Etmaal temperatuur °C]]&gt;stookgrens[],_34_KNMI_Stations[[#This Row],[Etmaal temperatuur °C]]-stookgrens[],0),"")</f>
        <v>0</v>
      </c>
    </row>
    <row r="9005" spans="1:16" x14ac:dyDescent="0.25">
      <c r="A9005">
        <v>323</v>
      </c>
      <c r="B9005" s="110">
        <v>45949</v>
      </c>
      <c r="C9005" s="89">
        <v>5</v>
      </c>
      <c r="D9005" s="89">
        <v>11.9</v>
      </c>
      <c r="E9005" s="96">
        <v>739</v>
      </c>
      <c r="F9005" s="89">
        <v>3.1</v>
      </c>
      <c r="G9005" s="89">
        <v>1008.9</v>
      </c>
      <c r="H9005">
        <v>0.82</v>
      </c>
      <c r="I9005" t="s">
        <v>22</v>
      </c>
      <c r="J9005">
        <v>1</v>
      </c>
      <c r="K9005">
        <v>10</v>
      </c>
      <c r="L9005">
        <v>2025</v>
      </c>
      <c r="M9005" t="s">
        <v>370</v>
      </c>
      <c r="N9005" s="89" cm="1">
        <f t="array" ref="N9005">IF(ISNUMBER(_34_KNMI_Stations[[#This Row],[Etmaal temperatuur °C]]),IF(_34_KNMI_Stations[[#This Row],[Etmaal temperatuur °C]]&lt;stookgrens[],stookgrens[]-_34_KNMI_Stations[[#This Row],[Etmaal temperatuur °C]],0),"")</f>
        <v>6.1</v>
      </c>
      <c r="O9005" s="89">
        <f>_34_KNMI_Stations[[#This Row],[graaddagen]]*_34_KNMI_Stations[[#This Row],[Gewogen factor]]</f>
        <v>6.1</v>
      </c>
      <c r="P9005" s="89" cm="1">
        <f t="array" ref="P9005">IF(ISNUMBER(_34_KNMI_Stations[[#This Row],[Etmaal temperatuur °C]]),IF(_34_KNMI_Stations[[#This Row],[Etmaal temperatuur °C]]&gt;stookgrens[],_34_KNMI_Stations[[#This Row],[Etmaal temperatuur °C]]-stookgrens[],0),"")</f>
        <v>0</v>
      </c>
    </row>
    <row r="9006" spans="1:16" x14ac:dyDescent="0.25">
      <c r="A9006">
        <v>323</v>
      </c>
      <c r="B9006" s="110">
        <v>45950</v>
      </c>
      <c r="C9006" s="89">
        <v>5.3</v>
      </c>
      <c r="D9006" s="89">
        <v>14.4</v>
      </c>
      <c r="E9006" s="96">
        <v>382</v>
      </c>
      <c r="F9006" s="89">
        <v>4.9000000000000004</v>
      </c>
      <c r="G9006" s="89">
        <v>993.9</v>
      </c>
      <c r="H9006">
        <v>0.86</v>
      </c>
      <c r="I9006" t="s">
        <v>22</v>
      </c>
      <c r="J9006">
        <v>1</v>
      </c>
      <c r="K9006">
        <v>10</v>
      </c>
      <c r="L9006">
        <v>2025</v>
      </c>
      <c r="M9006" t="s">
        <v>371</v>
      </c>
      <c r="N9006" s="89" cm="1">
        <f t="array" ref="N9006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9006" s="89">
        <f>_34_KNMI_Stations[[#This Row],[graaddagen]]*_34_KNMI_Stations[[#This Row],[Gewogen factor]]</f>
        <v>3.5999999999999996</v>
      </c>
      <c r="P9006" s="89" cm="1">
        <f t="array" ref="P9006">IF(ISNUMBER(_34_KNMI_Stations[[#This Row],[Etmaal temperatuur °C]]),IF(_34_KNMI_Stations[[#This Row],[Etmaal temperatuur °C]]&gt;stookgrens[],_34_KNMI_Stations[[#This Row],[Etmaal temperatuur °C]]-stookgrens[],0),"")</f>
        <v>0</v>
      </c>
    </row>
    <row r="9007" spans="1:16" x14ac:dyDescent="0.25">
      <c r="A9007">
        <v>323</v>
      </c>
      <c r="B9007" s="110">
        <v>45951</v>
      </c>
      <c r="C9007" s="89">
        <v>6.3</v>
      </c>
      <c r="D9007" s="89">
        <v>13.7</v>
      </c>
      <c r="E9007" s="96">
        <v>450</v>
      </c>
      <c r="F9007" s="89">
        <v>9.5</v>
      </c>
      <c r="G9007" s="89">
        <v>993.2</v>
      </c>
      <c r="H9007">
        <v>0.88</v>
      </c>
      <c r="I9007" t="s">
        <v>22</v>
      </c>
      <c r="J9007">
        <v>1</v>
      </c>
      <c r="K9007">
        <v>10</v>
      </c>
      <c r="L9007">
        <v>2025</v>
      </c>
      <c r="M9007" t="s">
        <v>371</v>
      </c>
      <c r="N9007" s="89" cm="1">
        <f t="array" ref="N9007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9007" s="89">
        <f>_34_KNMI_Stations[[#This Row],[graaddagen]]*_34_KNMI_Stations[[#This Row],[Gewogen factor]]</f>
        <v>4.3000000000000007</v>
      </c>
      <c r="P9007" s="89" cm="1">
        <f t="array" ref="P9007">IF(ISNUMBER(_34_KNMI_Stations[[#This Row],[Etmaal temperatuur °C]]),IF(_34_KNMI_Stations[[#This Row],[Etmaal temperatuur °C]]&gt;stookgrens[],_34_KNMI_Stations[[#This Row],[Etmaal temperatuur °C]]-stookgrens[],0),"")</f>
        <v>0</v>
      </c>
    </row>
    <row r="9008" spans="1:16" x14ac:dyDescent="0.25">
      <c r="A9008">
        <v>323</v>
      </c>
      <c r="B9008" s="110">
        <v>45952</v>
      </c>
      <c r="C9008" s="89">
        <v>3.5</v>
      </c>
      <c r="D9008" s="89">
        <v>12.8</v>
      </c>
      <c r="E9008" s="96">
        <v>625</v>
      </c>
      <c r="F9008" s="89">
        <v>8.6999999999999993</v>
      </c>
      <c r="G9008" s="89">
        <v>995.9</v>
      </c>
      <c r="H9008">
        <v>0.88</v>
      </c>
      <c r="I9008" t="s">
        <v>22</v>
      </c>
      <c r="J9008">
        <v>1</v>
      </c>
      <c r="K9008">
        <v>10</v>
      </c>
      <c r="L9008">
        <v>2025</v>
      </c>
      <c r="M9008" t="s">
        <v>371</v>
      </c>
      <c r="N9008" s="89" cm="1">
        <f t="array" ref="N9008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9008" s="89">
        <f>_34_KNMI_Stations[[#This Row],[graaddagen]]*_34_KNMI_Stations[[#This Row],[Gewogen factor]]</f>
        <v>5.1999999999999993</v>
      </c>
      <c r="P9008" s="89" cm="1">
        <f t="array" ref="P9008">IF(ISNUMBER(_34_KNMI_Stations[[#This Row],[Etmaal temperatuur °C]]),IF(_34_KNMI_Stations[[#This Row],[Etmaal temperatuur °C]]&gt;stookgrens[],_34_KNMI_Stations[[#This Row],[Etmaal temperatuur °C]]-stookgrens[],0),"")</f>
        <v>0</v>
      </c>
    </row>
    <row r="9009" spans="1:16" x14ac:dyDescent="0.25">
      <c r="A9009">
        <v>323</v>
      </c>
      <c r="B9009" s="110">
        <v>45953</v>
      </c>
      <c r="C9009" s="89">
        <v>9.3000000000000007</v>
      </c>
      <c r="D9009" s="89">
        <v>12.2</v>
      </c>
      <c r="E9009" s="96">
        <v>285</v>
      </c>
      <c r="F9009" s="89">
        <v>15.6</v>
      </c>
      <c r="G9009" s="89">
        <v>982</v>
      </c>
      <c r="H9009">
        <v>0.83</v>
      </c>
      <c r="I9009" t="s">
        <v>22</v>
      </c>
      <c r="J9009">
        <v>1</v>
      </c>
      <c r="K9009">
        <v>10</v>
      </c>
      <c r="L9009">
        <v>2025</v>
      </c>
      <c r="M9009" t="s">
        <v>371</v>
      </c>
      <c r="N9009" s="89" cm="1">
        <f t="array" ref="N9009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9009" s="89">
        <f>_34_KNMI_Stations[[#This Row],[graaddagen]]*_34_KNMI_Stations[[#This Row],[Gewogen factor]]</f>
        <v>5.8000000000000007</v>
      </c>
      <c r="P9009" s="89" cm="1">
        <f t="array" ref="P9009">IF(ISNUMBER(_34_KNMI_Stations[[#This Row],[Etmaal temperatuur °C]]),IF(_34_KNMI_Stations[[#This Row],[Etmaal temperatuur °C]]&gt;stookgrens[],_34_KNMI_Stations[[#This Row],[Etmaal temperatuur °C]]-stookgrens[],0),"")</f>
        <v>0</v>
      </c>
    </row>
    <row r="9010" spans="1:16" x14ac:dyDescent="0.25">
      <c r="A9010">
        <v>323</v>
      </c>
      <c r="B9010" s="110">
        <v>45954</v>
      </c>
      <c r="C9010" s="89">
        <v>8.5</v>
      </c>
      <c r="D9010" s="89">
        <v>9.9</v>
      </c>
      <c r="E9010" s="96">
        <v>544</v>
      </c>
      <c r="F9010" s="89">
        <v>1.2</v>
      </c>
      <c r="G9010" s="89">
        <v>998.7</v>
      </c>
      <c r="H9010">
        <v>0.78</v>
      </c>
      <c r="I9010" t="s">
        <v>22</v>
      </c>
      <c r="J9010">
        <v>1</v>
      </c>
      <c r="K9010">
        <v>10</v>
      </c>
      <c r="L9010">
        <v>2025</v>
      </c>
      <c r="M9010" t="s">
        <v>371</v>
      </c>
      <c r="N9010" s="89" cm="1">
        <f t="array" ref="N9010">IF(ISNUMBER(_34_KNMI_Stations[[#This Row],[Etmaal temperatuur °C]]),IF(_34_KNMI_Stations[[#This Row],[Etmaal temperatuur °C]]&lt;stookgrens[],stookgrens[]-_34_KNMI_Stations[[#This Row],[Etmaal temperatuur °C]],0),"")</f>
        <v>8.1</v>
      </c>
      <c r="O9010" s="89">
        <f>_34_KNMI_Stations[[#This Row],[graaddagen]]*_34_KNMI_Stations[[#This Row],[Gewogen factor]]</f>
        <v>8.1</v>
      </c>
      <c r="P9010" s="89" cm="1">
        <f t="array" ref="P9010">IF(ISNUMBER(_34_KNMI_Stations[[#This Row],[Etmaal temperatuur °C]]),IF(_34_KNMI_Stations[[#This Row],[Etmaal temperatuur °C]]&gt;stookgrens[],_34_KNMI_Stations[[#This Row],[Etmaal temperatuur °C]]-stookgrens[],0),"")</f>
        <v>0</v>
      </c>
    </row>
    <row r="9011" spans="1:16" x14ac:dyDescent="0.25">
      <c r="A9011">
        <v>323</v>
      </c>
      <c r="B9011" s="110">
        <v>45955</v>
      </c>
      <c r="C9011" s="89">
        <v>7.7</v>
      </c>
      <c r="D9011" s="89">
        <v>9.6</v>
      </c>
      <c r="E9011" s="96">
        <v>307</v>
      </c>
      <c r="F9011" s="89">
        <v>13</v>
      </c>
      <c r="G9011" s="89">
        <v>999.4</v>
      </c>
      <c r="H9011">
        <v>0.81</v>
      </c>
      <c r="I9011" t="s">
        <v>22</v>
      </c>
      <c r="J9011">
        <v>1</v>
      </c>
      <c r="K9011">
        <v>10</v>
      </c>
      <c r="L9011">
        <v>2025</v>
      </c>
      <c r="M9011" t="s">
        <v>371</v>
      </c>
      <c r="N9011" s="89" cm="1">
        <f t="array" ref="N9011">IF(ISNUMBER(_34_KNMI_Stations[[#This Row],[Etmaal temperatuur °C]]),IF(_34_KNMI_Stations[[#This Row],[Etmaal temperatuur °C]]&lt;stookgrens[],stookgrens[]-_34_KNMI_Stations[[#This Row],[Etmaal temperatuur °C]],0),"")</f>
        <v>8.4</v>
      </c>
      <c r="O9011" s="89">
        <f>_34_KNMI_Stations[[#This Row],[graaddagen]]*_34_KNMI_Stations[[#This Row],[Gewogen factor]]</f>
        <v>8.4</v>
      </c>
      <c r="P9011" s="89" cm="1">
        <f t="array" ref="P9011">IF(ISNUMBER(_34_KNMI_Stations[[#This Row],[Etmaal temperatuur °C]]),IF(_34_KNMI_Stations[[#This Row],[Etmaal temperatuur °C]]&gt;stookgrens[],_34_KNMI_Stations[[#This Row],[Etmaal temperatuur °C]]-stookgrens[],0),"")</f>
        <v>0</v>
      </c>
    </row>
    <row r="9012" spans="1:16" x14ac:dyDescent="0.25">
      <c r="A9012">
        <v>323</v>
      </c>
      <c r="B9012" s="110">
        <v>45956</v>
      </c>
      <c r="C9012" s="89">
        <v>8.4</v>
      </c>
      <c r="D9012" s="89">
        <v>8.9</v>
      </c>
      <c r="E9012" s="96">
        <v>687</v>
      </c>
      <c r="F9012" s="89">
        <v>3.7</v>
      </c>
      <c r="G9012" s="89">
        <v>1004.8</v>
      </c>
      <c r="H9012">
        <v>0.75</v>
      </c>
      <c r="I9012" t="s">
        <v>22</v>
      </c>
      <c r="J9012">
        <v>1</v>
      </c>
      <c r="K9012">
        <v>10</v>
      </c>
      <c r="L9012">
        <v>2025</v>
      </c>
      <c r="M9012" t="s">
        <v>371</v>
      </c>
      <c r="N9012" s="89" cm="1">
        <f t="array" ref="N9012">IF(ISNUMBER(_34_KNMI_Stations[[#This Row],[Etmaal temperatuur °C]]),IF(_34_KNMI_Stations[[#This Row],[Etmaal temperatuur °C]]&lt;stookgrens[],stookgrens[]-_34_KNMI_Stations[[#This Row],[Etmaal temperatuur °C]],0),"")</f>
        <v>9.1</v>
      </c>
      <c r="O9012" s="89">
        <f>_34_KNMI_Stations[[#This Row],[graaddagen]]*_34_KNMI_Stations[[#This Row],[Gewogen factor]]</f>
        <v>9.1</v>
      </c>
      <c r="P9012" s="89" cm="1">
        <f t="array" ref="P9012">IF(ISNUMBER(_34_KNMI_Stations[[#This Row],[Etmaal temperatuur °C]]),IF(_34_KNMI_Stations[[#This Row],[Etmaal temperatuur °C]]&gt;stookgrens[],_34_KNMI_Stations[[#This Row],[Etmaal temperatuur °C]]-stookgrens[],0),"")</f>
        <v>0</v>
      </c>
    </row>
    <row r="9013" spans="1:16" x14ac:dyDescent="0.25">
      <c r="A9013">
        <v>323</v>
      </c>
      <c r="B9013" s="110">
        <v>45957</v>
      </c>
      <c r="C9013" s="89">
        <v>8.6</v>
      </c>
      <c r="D9013" s="89">
        <v>10.7</v>
      </c>
      <c r="E9013" s="96">
        <v>521</v>
      </c>
      <c r="F9013" s="89">
        <v>3.3</v>
      </c>
      <c r="G9013" s="89">
        <v>1003.1</v>
      </c>
      <c r="H9013">
        <v>0.79</v>
      </c>
      <c r="I9013" t="s">
        <v>22</v>
      </c>
      <c r="J9013">
        <v>1</v>
      </c>
      <c r="K9013">
        <v>10</v>
      </c>
      <c r="L9013">
        <v>2025</v>
      </c>
      <c r="M9013" t="s">
        <v>372</v>
      </c>
      <c r="N9013" s="89" cm="1">
        <f t="array" ref="N9013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9013" s="89">
        <f>_34_KNMI_Stations[[#This Row],[graaddagen]]*_34_KNMI_Stations[[#This Row],[Gewogen factor]]</f>
        <v>7.3000000000000007</v>
      </c>
      <c r="P9013" s="89" cm="1">
        <f t="array" ref="P9013">IF(ISNUMBER(_34_KNMI_Stations[[#This Row],[Etmaal temperatuur °C]]),IF(_34_KNMI_Stations[[#This Row],[Etmaal temperatuur °C]]&gt;stookgrens[],_34_KNMI_Stations[[#This Row],[Etmaal temperatuur °C]]-stookgrens[],0),"")</f>
        <v>0</v>
      </c>
    </row>
    <row r="9014" spans="1:16" x14ac:dyDescent="0.25">
      <c r="A9014">
        <v>323</v>
      </c>
      <c r="B9014" s="110">
        <v>45958</v>
      </c>
      <c r="C9014" s="89">
        <v>7.2</v>
      </c>
      <c r="D9014" s="89">
        <v>11.8</v>
      </c>
      <c r="E9014" s="96">
        <v>472</v>
      </c>
      <c r="F9014" s="89">
        <v>0.3</v>
      </c>
      <c r="G9014" s="89">
        <v>1006.5</v>
      </c>
      <c r="H9014">
        <v>0.82</v>
      </c>
      <c r="I9014" t="s">
        <v>22</v>
      </c>
      <c r="J9014">
        <v>1</v>
      </c>
      <c r="K9014">
        <v>10</v>
      </c>
      <c r="L9014">
        <v>2025</v>
      </c>
      <c r="M9014" t="s">
        <v>372</v>
      </c>
      <c r="N9014" s="89" cm="1">
        <f t="array" ref="N9014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9014" s="89">
        <f>_34_KNMI_Stations[[#This Row],[graaddagen]]*_34_KNMI_Stations[[#This Row],[Gewogen factor]]</f>
        <v>6.1999999999999993</v>
      </c>
      <c r="P9014" s="89" cm="1">
        <f t="array" ref="P9014">IF(ISNUMBER(_34_KNMI_Stations[[#This Row],[Etmaal temperatuur °C]]),IF(_34_KNMI_Stations[[#This Row],[Etmaal temperatuur °C]]&gt;stookgrens[],_34_KNMI_Stations[[#This Row],[Etmaal temperatuur °C]]-stookgrens[],0),"")</f>
        <v>0</v>
      </c>
    </row>
    <row r="9015" spans="1:16" x14ac:dyDescent="0.25">
      <c r="A9015">
        <v>323</v>
      </c>
      <c r="B9015" s="110">
        <v>45959</v>
      </c>
      <c r="C9015" s="89">
        <v>4.2</v>
      </c>
      <c r="D9015" s="89">
        <v>11.5</v>
      </c>
      <c r="E9015" s="96">
        <v>314</v>
      </c>
      <c r="F9015" s="89">
        <v>6.1</v>
      </c>
      <c r="G9015" s="89">
        <v>1001.6</v>
      </c>
      <c r="H9015">
        <v>0.89</v>
      </c>
      <c r="I9015" t="s">
        <v>22</v>
      </c>
      <c r="J9015">
        <v>1</v>
      </c>
      <c r="K9015">
        <v>10</v>
      </c>
      <c r="L9015">
        <v>2025</v>
      </c>
      <c r="M9015" t="s">
        <v>372</v>
      </c>
      <c r="N9015" s="89" cm="1">
        <f t="array" ref="N9015">IF(ISNUMBER(_34_KNMI_Stations[[#This Row],[Etmaal temperatuur °C]]),IF(_34_KNMI_Stations[[#This Row],[Etmaal temperatuur °C]]&lt;stookgrens[],stookgrens[]-_34_KNMI_Stations[[#This Row],[Etmaal temperatuur °C]],0),"")</f>
        <v>6.5</v>
      </c>
      <c r="O9015" s="89">
        <f>_34_KNMI_Stations[[#This Row],[graaddagen]]*_34_KNMI_Stations[[#This Row],[Gewogen factor]]</f>
        <v>6.5</v>
      </c>
      <c r="P9015" s="89" cm="1">
        <f t="array" ref="P9015">IF(ISNUMBER(_34_KNMI_Stations[[#This Row],[Etmaal temperatuur °C]]),IF(_34_KNMI_Stations[[#This Row],[Etmaal temperatuur °C]]&gt;stookgrens[],_34_KNMI_Stations[[#This Row],[Etmaal temperatuur °C]]-stookgrens[],0),"")</f>
        <v>0</v>
      </c>
    </row>
    <row r="9016" spans="1:16" x14ac:dyDescent="0.25">
      <c r="A9016">
        <v>323</v>
      </c>
      <c r="B9016" s="110">
        <v>45960</v>
      </c>
      <c r="C9016" s="89">
        <v>4.5</v>
      </c>
      <c r="D9016" s="89">
        <v>10.4</v>
      </c>
      <c r="E9016" s="96">
        <v>702</v>
      </c>
      <c r="F9016" s="89">
        <v>-0.1</v>
      </c>
      <c r="G9016" s="89">
        <v>1008.5</v>
      </c>
      <c r="H9016">
        <v>0.8</v>
      </c>
      <c r="I9016" t="s">
        <v>22</v>
      </c>
      <c r="J9016">
        <v>1</v>
      </c>
      <c r="K9016">
        <v>10</v>
      </c>
      <c r="L9016">
        <v>2025</v>
      </c>
      <c r="M9016" t="s">
        <v>372</v>
      </c>
      <c r="N9016" s="89" cm="1">
        <f t="array" ref="N9016">IF(ISNUMBER(_34_KNMI_Stations[[#This Row],[Etmaal temperatuur °C]]),IF(_34_KNMI_Stations[[#This Row],[Etmaal temperatuur °C]]&lt;stookgrens[],stookgrens[]-_34_KNMI_Stations[[#This Row],[Etmaal temperatuur °C]],0),"")</f>
        <v>7.6</v>
      </c>
      <c r="O9016" s="89">
        <f>_34_KNMI_Stations[[#This Row],[graaddagen]]*_34_KNMI_Stations[[#This Row],[Gewogen factor]]</f>
        <v>7.6</v>
      </c>
      <c r="P9016" s="89" cm="1">
        <f t="array" ref="P9016">IF(ISNUMBER(_34_KNMI_Stations[[#This Row],[Etmaal temperatuur °C]]),IF(_34_KNMI_Stations[[#This Row],[Etmaal temperatuur °C]]&gt;stookgrens[],_34_KNMI_Stations[[#This Row],[Etmaal temperatuur °C]]-stookgrens[],0),"")</f>
        <v>0</v>
      </c>
    </row>
    <row r="9017" spans="1:16" x14ac:dyDescent="0.25">
      <c r="A9017">
        <v>323</v>
      </c>
      <c r="B9017" s="110">
        <v>45961</v>
      </c>
      <c r="C9017" s="89">
        <v>5.0999999999999996</v>
      </c>
      <c r="D9017" s="89">
        <v>11.7</v>
      </c>
      <c r="E9017" s="96">
        <v>472</v>
      </c>
      <c r="F9017" s="89">
        <v>0.1</v>
      </c>
      <c r="G9017" s="89">
        <v>1008.2</v>
      </c>
      <c r="H9017">
        <v>0.82</v>
      </c>
      <c r="I9017" t="s">
        <v>22</v>
      </c>
      <c r="J9017">
        <v>1</v>
      </c>
      <c r="K9017">
        <v>10</v>
      </c>
      <c r="L9017">
        <v>2025</v>
      </c>
      <c r="M9017" t="s">
        <v>372</v>
      </c>
      <c r="N9017" s="89" cm="1">
        <f t="array" ref="N9017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9017" s="89">
        <f>_34_KNMI_Stations[[#This Row],[graaddagen]]*_34_KNMI_Stations[[#This Row],[Gewogen factor]]</f>
        <v>6.3000000000000007</v>
      </c>
      <c r="P9017" s="89" cm="1">
        <f t="array" ref="P9017">IF(ISNUMBER(_34_KNMI_Stations[[#This Row],[Etmaal temperatuur °C]]),IF(_34_KNMI_Stations[[#This Row],[Etmaal temperatuur °C]]&gt;stookgrens[],_34_KNMI_Stations[[#This Row],[Etmaal temperatuur °C]]-stookgrens[],0),"")</f>
        <v>0</v>
      </c>
    </row>
    <row r="9018" spans="1:16" x14ac:dyDescent="0.25">
      <c r="A9018">
        <v>323</v>
      </c>
      <c r="B9018" s="110">
        <v>45962</v>
      </c>
      <c r="C9018" s="89">
        <v>5.2</v>
      </c>
      <c r="D9018" s="89">
        <v>12.8</v>
      </c>
      <c r="E9018" s="96">
        <v>225</v>
      </c>
      <c r="F9018" s="89">
        <v>6.1</v>
      </c>
      <c r="G9018" s="89">
        <v>1006</v>
      </c>
      <c r="H9018">
        <v>0.85</v>
      </c>
      <c r="I9018" t="s">
        <v>22</v>
      </c>
      <c r="J9018">
        <v>1.1000000000000001</v>
      </c>
      <c r="K9018">
        <v>11</v>
      </c>
      <c r="L9018">
        <v>2025</v>
      </c>
      <c r="M9018" t="s">
        <v>372</v>
      </c>
      <c r="N9018" s="89" cm="1">
        <f t="array" ref="N9018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9018" s="89">
        <f>_34_KNMI_Stations[[#This Row],[graaddagen]]*_34_KNMI_Stations[[#This Row],[Gewogen factor]]</f>
        <v>5.72</v>
      </c>
      <c r="P9018" s="89" cm="1">
        <f t="array" ref="P9018">IF(ISNUMBER(_34_KNMI_Stations[[#This Row],[Etmaal temperatuur °C]]),IF(_34_KNMI_Stations[[#This Row],[Etmaal temperatuur °C]]&gt;stookgrens[],_34_KNMI_Stations[[#This Row],[Etmaal temperatuur °C]]-stookgrens[],0),"")</f>
        <v>0</v>
      </c>
    </row>
    <row r="9019" spans="1:16" x14ac:dyDescent="0.25">
      <c r="A9019">
        <v>323</v>
      </c>
      <c r="B9019" s="110">
        <v>45963</v>
      </c>
      <c r="C9019" s="89">
        <v>4.8</v>
      </c>
      <c r="D9019" s="89">
        <v>10.3</v>
      </c>
      <c r="E9019" s="96">
        <v>420</v>
      </c>
      <c r="F9019" s="89">
        <v>1</v>
      </c>
      <c r="G9019" s="89">
        <v>1009.8</v>
      </c>
      <c r="H9019">
        <v>0.84</v>
      </c>
      <c r="I9019" t="s">
        <v>22</v>
      </c>
      <c r="J9019">
        <v>1.1000000000000001</v>
      </c>
      <c r="K9019">
        <v>11</v>
      </c>
      <c r="L9019">
        <v>2025</v>
      </c>
      <c r="M9019" t="s">
        <v>372</v>
      </c>
      <c r="N9019" s="89" cm="1">
        <f t="array" ref="N9019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9019" s="89">
        <f>_34_KNMI_Stations[[#This Row],[graaddagen]]*_34_KNMI_Stations[[#This Row],[Gewogen factor]]</f>
        <v>8.4700000000000006</v>
      </c>
      <c r="P9019" s="89" cm="1">
        <f t="array" ref="P9019">IF(ISNUMBER(_34_KNMI_Stations[[#This Row],[Etmaal temperatuur °C]]),IF(_34_KNMI_Stations[[#This Row],[Etmaal temperatuur °C]]&gt;stookgrens[],_34_KNMI_Stations[[#This Row],[Etmaal temperatuur °C]]-stookgrens[],0),"")</f>
        <v>0</v>
      </c>
    </row>
    <row r="9020" spans="1:16" x14ac:dyDescent="0.25">
      <c r="A9020">
        <v>323</v>
      </c>
      <c r="B9020" s="110">
        <v>45964</v>
      </c>
      <c r="C9020" s="89">
        <v>5.9</v>
      </c>
      <c r="D9020" s="89">
        <v>10.9</v>
      </c>
      <c r="E9020" s="96">
        <v>235</v>
      </c>
      <c r="F9020" s="89">
        <v>0.1</v>
      </c>
      <c r="G9020" s="89">
        <v>1016.2</v>
      </c>
      <c r="H9020">
        <v>0.87</v>
      </c>
      <c r="I9020" t="s">
        <v>22</v>
      </c>
      <c r="J9020">
        <v>1.1000000000000001</v>
      </c>
      <c r="K9020">
        <v>11</v>
      </c>
      <c r="L9020">
        <v>2025</v>
      </c>
      <c r="M9020" t="s">
        <v>373</v>
      </c>
      <c r="N9020" s="89" cm="1">
        <f t="array" ref="N9020">IF(ISNUMBER(_34_KNMI_Stations[[#This Row],[Etmaal temperatuur °C]]),IF(_34_KNMI_Stations[[#This Row],[Etmaal temperatuur °C]]&lt;stookgrens[],stookgrens[]-_34_KNMI_Stations[[#This Row],[Etmaal temperatuur °C]],0),"")</f>
        <v>7.1</v>
      </c>
      <c r="O9020" s="89">
        <f>_34_KNMI_Stations[[#This Row],[graaddagen]]*_34_KNMI_Stations[[#This Row],[Gewogen factor]]</f>
        <v>7.8100000000000005</v>
      </c>
      <c r="P9020" s="89" cm="1">
        <f t="array" ref="P9020">IF(ISNUMBER(_34_KNMI_Stations[[#This Row],[Etmaal temperatuur °C]]),IF(_34_KNMI_Stations[[#This Row],[Etmaal temperatuur °C]]&gt;stookgrens[],_34_KNMI_Stations[[#This Row],[Etmaal temperatuur °C]]-stookgrens[],0),"")</f>
        <v>0</v>
      </c>
    </row>
    <row r="9021" spans="1:16" x14ac:dyDescent="0.25">
      <c r="A9021">
        <v>323</v>
      </c>
      <c r="B9021" s="110">
        <v>45965</v>
      </c>
      <c r="C9021" s="89">
        <v>5.5</v>
      </c>
      <c r="D9021" s="89">
        <v>13.9</v>
      </c>
      <c r="E9021" s="96">
        <v>466</v>
      </c>
      <c r="F9021" s="89">
        <v>0</v>
      </c>
      <c r="G9021" s="89">
        <v>1015.7</v>
      </c>
      <c r="H9021">
        <v>0.75</v>
      </c>
      <c r="I9021" t="s">
        <v>22</v>
      </c>
      <c r="J9021">
        <v>1.1000000000000001</v>
      </c>
      <c r="K9021">
        <v>11</v>
      </c>
      <c r="L9021">
        <v>2025</v>
      </c>
      <c r="M9021" t="s">
        <v>373</v>
      </c>
      <c r="N9021" s="89" cm="1">
        <f t="array" ref="N9021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9021" s="89">
        <f>_34_KNMI_Stations[[#This Row],[graaddagen]]*_34_KNMI_Stations[[#This Row],[Gewogen factor]]</f>
        <v>4.51</v>
      </c>
      <c r="P9021" s="89" cm="1">
        <f t="array" ref="P9021">IF(ISNUMBER(_34_KNMI_Stations[[#This Row],[Etmaal temperatuur °C]]),IF(_34_KNMI_Stations[[#This Row],[Etmaal temperatuur °C]]&gt;stookgrens[],_34_KNMI_Stations[[#This Row],[Etmaal temperatuur °C]]-stookgrens[],0),"")</f>
        <v>0</v>
      </c>
    </row>
    <row r="9022" spans="1:16" x14ac:dyDescent="0.25">
      <c r="A9022">
        <v>323</v>
      </c>
      <c r="B9022" s="110">
        <v>45966</v>
      </c>
      <c r="C9022" s="89">
        <v>5</v>
      </c>
      <c r="D9022" s="89">
        <v>14.4</v>
      </c>
      <c r="E9022" s="96">
        <v>388</v>
      </c>
      <c r="F9022" s="89">
        <v>0</v>
      </c>
      <c r="G9022" s="89">
        <v>1012.3</v>
      </c>
      <c r="H9022">
        <v>0.68</v>
      </c>
      <c r="I9022" t="s">
        <v>22</v>
      </c>
      <c r="J9022">
        <v>1.1000000000000001</v>
      </c>
      <c r="K9022">
        <v>11</v>
      </c>
      <c r="L9022">
        <v>2025</v>
      </c>
      <c r="M9022" t="s">
        <v>373</v>
      </c>
      <c r="N9022" s="89" cm="1">
        <f t="array" ref="N9022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9022" s="89">
        <f>_34_KNMI_Stations[[#This Row],[graaddagen]]*_34_KNMI_Stations[[#This Row],[Gewogen factor]]</f>
        <v>3.96</v>
      </c>
      <c r="P9022" s="89" cm="1">
        <f t="array" ref="P9022">IF(ISNUMBER(_34_KNMI_Stations[[#This Row],[Etmaal temperatuur °C]]),IF(_34_KNMI_Stations[[#This Row],[Etmaal temperatuur °C]]&gt;stookgrens[],_34_KNMI_Stations[[#This Row],[Etmaal temperatuur °C]]-stookgrens[],0),"")</f>
        <v>0</v>
      </c>
    </row>
    <row r="9023" spans="1:16" x14ac:dyDescent="0.25">
      <c r="A9023">
        <v>323</v>
      </c>
      <c r="B9023" s="110">
        <v>45967</v>
      </c>
      <c r="C9023" s="89">
        <v>3.2</v>
      </c>
      <c r="D9023" s="89">
        <v>12</v>
      </c>
      <c r="E9023" s="96">
        <v>540</v>
      </c>
      <c r="F9023" s="89">
        <v>0</v>
      </c>
      <c r="G9023" s="89">
        <v>1008</v>
      </c>
      <c r="H9023">
        <v>0.8</v>
      </c>
      <c r="I9023" t="s">
        <v>22</v>
      </c>
      <c r="J9023">
        <v>1.1000000000000001</v>
      </c>
      <c r="K9023">
        <v>11</v>
      </c>
      <c r="L9023">
        <v>2025</v>
      </c>
      <c r="M9023" t="s">
        <v>373</v>
      </c>
      <c r="N9023" s="89" cm="1">
        <f t="array" ref="N9023">IF(ISNUMBER(_34_KNMI_Stations[[#This Row],[Etmaal temperatuur °C]]),IF(_34_KNMI_Stations[[#This Row],[Etmaal temperatuur °C]]&lt;stookgrens[],stookgrens[]-_34_KNMI_Stations[[#This Row],[Etmaal temperatuur °C]],0),"")</f>
        <v>6</v>
      </c>
      <c r="O9023" s="89">
        <f>_34_KNMI_Stations[[#This Row],[graaddagen]]*_34_KNMI_Stations[[#This Row],[Gewogen factor]]</f>
        <v>6.6000000000000005</v>
      </c>
      <c r="P9023" s="89" cm="1">
        <f t="array" ref="P9023">IF(ISNUMBER(_34_KNMI_Stations[[#This Row],[Etmaal temperatuur °C]]),IF(_34_KNMI_Stations[[#This Row],[Etmaal temperatuur °C]]&gt;stookgrens[],_34_KNMI_Stations[[#This Row],[Etmaal temperatuur °C]]-stookgrens[],0),"")</f>
        <v>0</v>
      </c>
    </row>
    <row r="9024" spans="1:16" x14ac:dyDescent="0.25">
      <c r="A9024">
        <v>323</v>
      </c>
      <c r="B9024" s="110">
        <v>45968</v>
      </c>
      <c r="C9024" s="89">
        <v>2.9</v>
      </c>
      <c r="D9024" s="89">
        <v>11.9</v>
      </c>
      <c r="E9024" s="96">
        <v>692</v>
      </c>
      <c r="F9024" s="89">
        <v>0</v>
      </c>
      <c r="G9024" s="89">
        <v>1009.1</v>
      </c>
      <c r="H9024">
        <v>0.86</v>
      </c>
      <c r="I9024" t="s">
        <v>22</v>
      </c>
      <c r="J9024">
        <v>1.1000000000000001</v>
      </c>
      <c r="K9024">
        <v>11</v>
      </c>
      <c r="L9024">
        <v>2025</v>
      </c>
      <c r="M9024" t="s">
        <v>373</v>
      </c>
      <c r="N9024" s="89" cm="1">
        <f t="array" ref="N9024">IF(ISNUMBER(_34_KNMI_Stations[[#This Row],[Etmaal temperatuur °C]]),IF(_34_KNMI_Stations[[#This Row],[Etmaal temperatuur °C]]&lt;stookgrens[],stookgrens[]-_34_KNMI_Stations[[#This Row],[Etmaal temperatuur °C]],0),"")</f>
        <v>6.1</v>
      </c>
      <c r="O9024" s="89">
        <f>_34_KNMI_Stations[[#This Row],[graaddagen]]*_34_KNMI_Stations[[#This Row],[Gewogen factor]]</f>
        <v>6.71</v>
      </c>
      <c r="P9024" s="89" cm="1">
        <f t="array" ref="P9024">IF(ISNUMBER(_34_KNMI_Stations[[#This Row],[Etmaal temperatuur °C]]),IF(_34_KNMI_Stations[[#This Row],[Etmaal temperatuur °C]]&gt;stookgrens[],_34_KNMI_Stations[[#This Row],[Etmaal temperatuur °C]]-stookgrens[],0),"")</f>
        <v>0</v>
      </c>
    </row>
    <row r="9025" spans="1:16" x14ac:dyDescent="0.25">
      <c r="A9025">
        <v>323</v>
      </c>
      <c r="B9025" s="110">
        <v>45969</v>
      </c>
      <c r="C9025" s="89">
        <v>2.2999999999999998</v>
      </c>
      <c r="D9025" s="89">
        <v>11.1</v>
      </c>
      <c r="E9025" s="96">
        <v>408</v>
      </c>
      <c r="F9025" s="89">
        <v>0.6</v>
      </c>
      <c r="G9025" s="89">
        <v>1013.6</v>
      </c>
      <c r="H9025">
        <v>0.93</v>
      </c>
      <c r="I9025" t="s">
        <v>22</v>
      </c>
      <c r="J9025">
        <v>1.1000000000000001</v>
      </c>
      <c r="K9025">
        <v>11</v>
      </c>
      <c r="L9025">
        <v>2025</v>
      </c>
      <c r="M9025" t="s">
        <v>373</v>
      </c>
      <c r="N9025" s="89" cm="1">
        <f t="array" ref="N9025">IF(ISNUMBER(_34_KNMI_Stations[[#This Row],[Etmaal temperatuur °C]]),IF(_34_KNMI_Stations[[#This Row],[Etmaal temperatuur °C]]&lt;stookgrens[],stookgrens[]-_34_KNMI_Stations[[#This Row],[Etmaal temperatuur °C]],0),"")</f>
        <v>6.9</v>
      </c>
      <c r="O9025" s="89">
        <f>_34_KNMI_Stations[[#This Row],[graaddagen]]*_34_KNMI_Stations[[#This Row],[Gewogen factor]]</f>
        <v>7.5900000000000007</v>
      </c>
      <c r="P9025" s="89" cm="1">
        <f t="array" ref="P9025">IF(ISNUMBER(_34_KNMI_Stations[[#This Row],[Etmaal temperatuur °C]]),IF(_34_KNMI_Stations[[#This Row],[Etmaal temperatuur °C]]&gt;stookgrens[],_34_KNMI_Stations[[#This Row],[Etmaal temperatuur °C]]-stookgrens[],0),"")</f>
        <v>0</v>
      </c>
    </row>
    <row r="9026" spans="1:16" x14ac:dyDescent="0.25">
      <c r="A9026">
        <v>323</v>
      </c>
      <c r="B9026" s="110">
        <v>45970</v>
      </c>
      <c r="C9026" s="89">
        <v>2.9</v>
      </c>
      <c r="D9026" s="89">
        <v>10.7</v>
      </c>
      <c r="E9026" s="96">
        <v>594</v>
      </c>
      <c r="F9026" s="89">
        <v>0</v>
      </c>
      <c r="G9026" s="89">
        <v>1017</v>
      </c>
      <c r="H9026">
        <v>0.89</v>
      </c>
      <c r="I9026" t="s">
        <v>22</v>
      </c>
      <c r="J9026">
        <v>1.1000000000000001</v>
      </c>
      <c r="K9026">
        <v>11</v>
      </c>
      <c r="L9026">
        <v>2025</v>
      </c>
      <c r="M9026" t="s">
        <v>373</v>
      </c>
      <c r="N9026" s="89" cm="1">
        <f t="array" ref="N9026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9026" s="89">
        <f>_34_KNMI_Stations[[#This Row],[graaddagen]]*_34_KNMI_Stations[[#This Row],[Gewogen factor]]</f>
        <v>8.0300000000000011</v>
      </c>
      <c r="P9026" s="89" cm="1">
        <f t="array" ref="P9026">IF(ISNUMBER(_34_KNMI_Stations[[#This Row],[Etmaal temperatuur °C]]),IF(_34_KNMI_Stations[[#This Row],[Etmaal temperatuur °C]]&gt;stookgrens[],_34_KNMI_Stations[[#This Row],[Etmaal temperatuur °C]]-stookgrens[],0),"")</f>
        <v>0</v>
      </c>
    </row>
    <row r="9027" spans="1:16" x14ac:dyDescent="0.25">
      <c r="A9027">
        <v>323</v>
      </c>
      <c r="B9027" s="110">
        <v>45971</v>
      </c>
      <c r="C9027" s="89">
        <v>5.3</v>
      </c>
      <c r="D9027" s="89">
        <v>9.9</v>
      </c>
      <c r="E9027" s="96">
        <v>315</v>
      </c>
      <c r="F9027" s="89">
        <v>1.3</v>
      </c>
      <c r="G9027" s="89">
        <v>1010.4</v>
      </c>
      <c r="H9027">
        <v>0.86</v>
      </c>
      <c r="I9027" t="s">
        <v>22</v>
      </c>
      <c r="J9027">
        <v>1.1000000000000001</v>
      </c>
      <c r="K9027">
        <v>11</v>
      </c>
      <c r="L9027">
        <v>2025</v>
      </c>
      <c r="M9027" t="s">
        <v>374</v>
      </c>
      <c r="N9027" s="89" cm="1">
        <f t="array" ref="N9027">IF(ISNUMBER(_34_KNMI_Stations[[#This Row],[Etmaal temperatuur °C]]),IF(_34_KNMI_Stations[[#This Row],[Etmaal temperatuur °C]]&lt;stookgrens[],stookgrens[]-_34_KNMI_Stations[[#This Row],[Etmaal temperatuur °C]],0),"")</f>
        <v>8.1</v>
      </c>
      <c r="O9027" s="89">
        <f>_34_KNMI_Stations[[#This Row],[graaddagen]]*_34_KNMI_Stations[[#This Row],[Gewogen factor]]</f>
        <v>8.91</v>
      </c>
      <c r="P9027" s="89" cm="1">
        <f t="array" ref="P9027">IF(ISNUMBER(_34_KNMI_Stations[[#This Row],[Etmaal temperatuur °C]]),IF(_34_KNMI_Stations[[#This Row],[Etmaal temperatuur °C]]&gt;stookgrens[],_34_KNMI_Stations[[#This Row],[Etmaal temperatuur °C]]-stookgrens[],0),"")</f>
        <v>0</v>
      </c>
    </row>
    <row r="9028" spans="1:16" x14ac:dyDescent="0.25">
      <c r="A9028">
        <v>323</v>
      </c>
      <c r="B9028" s="110">
        <v>45972</v>
      </c>
      <c r="C9028" s="89">
        <v>5.3</v>
      </c>
      <c r="D9028" s="89">
        <v>10.7</v>
      </c>
      <c r="E9028" s="96">
        <v>307</v>
      </c>
      <c r="F9028" s="89">
        <v>0</v>
      </c>
      <c r="G9028" s="89">
        <v>1010.6</v>
      </c>
      <c r="H9028">
        <v>0.87</v>
      </c>
      <c r="I9028" t="s">
        <v>22</v>
      </c>
      <c r="J9028">
        <v>1.1000000000000001</v>
      </c>
      <c r="K9028">
        <v>11</v>
      </c>
      <c r="L9028">
        <v>2025</v>
      </c>
      <c r="M9028" t="s">
        <v>374</v>
      </c>
      <c r="N9028" s="89" cm="1">
        <f t="array" ref="N9028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9028" s="89">
        <f>_34_KNMI_Stations[[#This Row],[graaddagen]]*_34_KNMI_Stations[[#This Row],[Gewogen factor]]</f>
        <v>8.0300000000000011</v>
      </c>
      <c r="P9028" s="89" cm="1">
        <f t="array" ref="P9028">IF(ISNUMBER(_34_KNMI_Stations[[#This Row],[Etmaal temperatuur °C]]),IF(_34_KNMI_Stations[[#This Row],[Etmaal temperatuur °C]]&gt;stookgrens[],_34_KNMI_Stations[[#This Row],[Etmaal temperatuur °C]]-stookgrens[],0),"")</f>
        <v>0</v>
      </c>
    </row>
    <row r="9029" spans="1:16" x14ac:dyDescent="0.25">
      <c r="A9029">
        <v>323</v>
      </c>
      <c r="B9029" s="110">
        <v>45973</v>
      </c>
      <c r="C9029" s="89">
        <v>5.5</v>
      </c>
      <c r="D9029" s="89">
        <v>12.6</v>
      </c>
      <c r="E9029" s="96">
        <v>601</v>
      </c>
      <c r="F9029" s="89">
        <v>0</v>
      </c>
      <c r="G9029" s="89">
        <v>1007.8</v>
      </c>
      <c r="H9029">
        <v>0.75</v>
      </c>
      <c r="I9029" t="s">
        <v>22</v>
      </c>
      <c r="J9029">
        <v>1.1000000000000001</v>
      </c>
      <c r="K9029">
        <v>11</v>
      </c>
      <c r="L9029">
        <v>2025</v>
      </c>
      <c r="M9029" t="s">
        <v>374</v>
      </c>
      <c r="N9029" s="89" cm="1">
        <f t="array" ref="N9029">IF(ISNUMBER(_34_KNMI_Stations[[#This Row],[Etmaal temperatuur °C]]),IF(_34_KNMI_Stations[[#This Row],[Etmaal temperatuur °C]]&lt;stookgrens[],stookgrens[]-_34_KNMI_Stations[[#This Row],[Etmaal temperatuur °C]],0),"")</f>
        <v>5.4</v>
      </c>
      <c r="O9029" s="89">
        <f>_34_KNMI_Stations[[#This Row],[graaddagen]]*_34_KNMI_Stations[[#This Row],[Gewogen factor]]</f>
        <v>5.9400000000000013</v>
      </c>
      <c r="P9029" s="89" cm="1">
        <f t="array" ref="P9029">IF(ISNUMBER(_34_KNMI_Stations[[#This Row],[Etmaal temperatuur °C]]),IF(_34_KNMI_Stations[[#This Row],[Etmaal temperatuur °C]]&gt;stookgrens[],_34_KNMI_Stations[[#This Row],[Etmaal temperatuur °C]]-stookgrens[],0),"")</f>
        <v>0</v>
      </c>
    </row>
    <row r="9030" spans="1:16" x14ac:dyDescent="0.25">
      <c r="A9030">
        <v>323</v>
      </c>
      <c r="B9030" s="110">
        <v>45974</v>
      </c>
      <c r="C9030" s="89">
        <v>3.8</v>
      </c>
      <c r="D9030" s="89">
        <v>13.5</v>
      </c>
      <c r="E9030" s="96">
        <v>196</v>
      </c>
      <c r="F9030" s="89">
        <v>1.6</v>
      </c>
      <c r="G9030" s="89">
        <v>1008.6</v>
      </c>
      <c r="H9030">
        <v>0.84</v>
      </c>
      <c r="I9030" t="s">
        <v>22</v>
      </c>
      <c r="J9030">
        <v>1.1000000000000001</v>
      </c>
      <c r="K9030">
        <v>11</v>
      </c>
      <c r="L9030">
        <v>2025</v>
      </c>
      <c r="M9030" t="s">
        <v>374</v>
      </c>
      <c r="N9030" s="89" cm="1">
        <f t="array" ref="N9030">IF(ISNUMBER(_34_KNMI_Stations[[#This Row],[Etmaal temperatuur °C]]),IF(_34_KNMI_Stations[[#This Row],[Etmaal temperatuur °C]]&lt;stookgrens[],stookgrens[]-_34_KNMI_Stations[[#This Row],[Etmaal temperatuur °C]],0),"")</f>
        <v>4.5</v>
      </c>
      <c r="O9030" s="89">
        <f>_34_KNMI_Stations[[#This Row],[graaddagen]]*_34_KNMI_Stations[[#This Row],[Gewogen factor]]</f>
        <v>4.95</v>
      </c>
      <c r="P9030" s="89" cm="1">
        <f t="array" ref="P9030">IF(ISNUMBER(_34_KNMI_Stations[[#This Row],[Etmaal temperatuur °C]]),IF(_34_KNMI_Stations[[#This Row],[Etmaal temperatuur °C]]&gt;stookgrens[],_34_KNMI_Stations[[#This Row],[Etmaal temperatuur °C]]-stookgrens[],0),"")</f>
        <v>0</v>
      </c>
    </row>
    <row r="9031" spans="1:16" x14ac:dyDescent="0.25">
      <c r="A9031">
        <v>323</v>
      </c>
      <c r="B9031" s="110">
        <v>45975</v>
      </c>
      <c r="C9031" s="89">
        <v>2.8</v>
      </c>
      <c r="D9031" s="89">
        <v>12.4</v>
      </c>
      <c r="E9031" s="96">
        <v>87</v>
      </c>
      <c r="F9031" s="89">
        <v>1.3</v>
      </c>
      <c r="G9031" s="89">
        <v>1004.7</v>
      </c>
      <c r="H9031">
        <v>0.91</v>
      </c>
      <c r="I9031" t="s">
        <v>22</v>
      </c>
      <c r="J9031">
        <v>1.1000000000000001</v>
      </c>
      <c r="K9031">
        <v>11</v>
      </c>
      <c r="L9031">
        <v>2025</v>
      </c>
      <c r="M9031" t="s">
        <v>374</v>
      </c>
      <c r="N9031" s="89" cm="1">
        <f t="array" ref="N9031">IF(ISNUMBER(_34_KNMI_Stations[[#This Row],[Etmaal temperatuur °C]]),IF(_34_KNMI_Stations[[#This Row],[Etmaal temperatuur °C]]&lt;stookgrens[],stookgrens[]-_34_KNMI_Stations[[#This Row],[Etmaal temperatuur °C]],0),"")</f>
        <v>5.6</v>
      </c>
      <c r="O9031" s="89">
        <f>_34_KNMI_Stations[[#This Row],[graaddagen]]*_34_KNMI_Stations[[#This Row],[Gewogen factor]]</f>
        <v>6.16</v>
      </c>
      <c r="P9031" s="89" cm="1">
        <f t="array" ref="P9031">IF(ISNUMBER(_34_KNMI_Stations[[#This Row],[Etmaal temperatuur °C]]),IF(_34_KNMI_Stations[[#This Row],[Etmaal temperatuur °C]]&gt;stookgrens[],_34_KNMI_Stations[[#This Row],[Etmaal temperatuur °C]]-stookgrens[],0),"")</f>
        <v>0</v>
      </c>
    </row>
    <row r="9032" spans="1:16" x14ac:dyDescent="0.25">
      <c r="A9032">
        <v>323</v>
      </c>
      <c r="B9032" s="110">
        <v>45976</v>
      </c>
      <c r="C9032" s="89">
        <v>3.3</v>
      </c>
      <c r="D9032" s="89">
        <v>10.8</v>
      </c>
      <c r="E9032" s="96">
        <v>132</v>
      </c>
      <c r="F9032" s="89">
        <v>1.3</v>
      </c>
      <c r="G9032" s="89">
        <v>1007.7</v>
      </c>
      <c r="H9032">
        <v>0.98</v>
      </c>
      <c r="I9032" t="s">
        <v>22</v>
      </c>
      <c r="J9032">
        <v>1.1000000000000001</v>
      </c>
      <c r="K9032">
        <v>11</v>
      </c>
      <c r="L9032">
        <v>2025</v>
      </c>
      <c r="M9032" t="s">
        <v>374</v>
      </c>
      <c r="N9032" s="89" cm="1">
        <f t="array" ref="N9032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9032" s="89">
        <f>_34_KNMI_Stations[[#This Row],[graaddagen]]*_34_KNMI_Stations[[#This Row],[Gewogen factor]]</f>
        <v>7.92</v>
      </c>
      <c r="P9032" s="89" cm="1">
        <f t="array" ref="P9032">IF(ISNUMBER(_34_KNMI_Stations[[#This Row],[Etmaal temperatuur °C]]),IF(_34_KNMI_Stations[[#This Row],[Etmaal temperatuur °C]]&gt;stookgrens[],_34_KNMI_Stations[[#This Row],[Etmaal temperatuur °C]]-stookgrens[],0),"")</f>
        <v>0</v>
      </c>
    </row>
    <row r="9033" spans="1:16" x14ac:dyDescent="0.25">
      <c r="A9033">
        <v>323</v>
      </c>
      <c r="B9033" s="110">
        <v>45977</v>
      </c>
      <c r="C9033" s="89">
        <v>4.0999999999999996</v>
      </c>
      <c r="D9033" s="89">
        <v>7.3</v>
      </c>
      <c r="E9033" s="96">
        <v>120</v>
      </c>
      <c r="F9033" s="89">
        <v>0</v>
      </c>
      <c r="G9033" s="89">
        <v>1009.7</v>
      </c>
      <c r="H9033">
        <v>0.87</v>
      </c>
      <c r="I9033" t="s">
        <v>22</v>
      </c>
      <c r="J9033">
        <v>1.1000000000000001</v>
      </c>
      <c r="K9033">
        <v>11</v>
      </c>
      <c r="L9033">
        <v>2025</v>
      </c>
      <c r="M9033" t="s">
        <v>374</v>
      </c>
      <c r="N9033" s="89" cm="1">
        <f t="array" ref="N9033">IF(ISNUMBER(_34_KNMI_Stations[[#This Row],[Etmaal temperatuur °C]]),IF(_34_KNMI_Stations[[#This Row],[Etmaal temperatuur °C]]&lt;stookgrens[],stookgrens[]-_34_KNMI_Stations[[#This Row],[Etmaal temperatuur °C]],0),"")</f>
        <v>10.7</v>
      </c>
      <c r="O9033" s="89">
        <f>_34_KNMI_Stations[[#This Row],[graaddagen]]*_34_KNMI_Stations[[#This Row],[Gewogen factor]]</f>
        <v>11.77</v>
      </c>
      <c r="P9033" s="89" cm="1">
        <f t="array" ref="P9033">IF(ISNUMBER(_34_KNMI_Stations[[#This Row],[Etmaal temperatuur °C]]),IF(_34_KNMI_Stations[[#This Row],[Etmaal temperatuur °C]]&gt;stookgrens[],_34_KNMI_Stations[[#This Row],[Etmaal temperatuur °C]]-stookgrens[],0),"")</f>
        <v>0</v>
      </c>
    </row>
    <row r="9034" spans="1:16" x14ac:dyDescent="0.25">
      <c r="A9034">
        <v>323</v>
      </c>
      <c r="B9034" s="110">
        <v>45978</v>
      </c>
      <c r="C9034" s="89">
        <v>5</v>
      </c>
      <c r="D9034" s="89">
        <v>6</v>
      </c>
      <c r="E9034" s="96">
        <v>442</v>
      </c>
      <c r="F9034" s="89">
        <v>2.9</v>
      </c>
      <c r="G9034" s="89">
        <v>1017.4</v>
      </c>
      <c r="H9034">
        <v>0.81</v>
      </c>
      <c r="I9034" t="s">
        <v>22</v>
      </c>
      <c r="J9034">
        <v>1.1000000000000001</v>
      </c>
      <c r="K9034">
        <v>11</v>
      </c>
      <c r="L9034">
        <v>2025</v>
      </c>
      <c r="M9034" t="s">
        <v>375</v>
      </c>
      <c r="N9034" s="89" cm="1">
        <f t="array" ref="N9034">IF(ISNUMBER(_34_KNMI_Stations[[#This Row],[Etmaal temperatuur °C]]),IF(_34_KNMI_Stations[[#This Row],[Etmaal temperatuur °C]]&lt;stookgrens[],stookgrens[]-_34_KNMI_Stations[[#This Row],[Etmaal temperatuur °C]],0),"")</f>
        <v>12</v>
      </c>
      <c r="O9034" s="89">
        <f>_34_KNMI_Stations[[#This Row],[graaddagen]]*_34_KNMI_Stations[[#This Row],[Gewogen factor]]</f>
        <v>13.200000000000001</v>
      </c>
      <c r="P9034" s="89" cm="1">
        <f t="array" ref="P9034">IF(ISNUMBER(_34_KNMI_Stations[[#This Row],[Etmaal temperatuur °C]]),IF(_34_KNMI_Stations[[#This Row],[Etmaal temperatuur °C]]&gt;stookgrens[],_34_KNMI_Stations[[#This Row],[Etmaal temperatuur °C]]-stookgrens[],0),"")</f>
        <v>0</v>
      </c>
    </row>
    <row r="9035" spans="1:16" x14ac:dyDescent="0.25">
      <c r="A9035">
        <v>323</v>
      </c>
      <c r="B9035" s="110">
        <v>45979</v>
      </c>
      <c r="C9035" s="89">
        <v>4.3</v>
      </c>
      <c r="D9035" s="89">
        <v>5.3</v>
      </c>
      <c r="E9035" s="96">
        <v>200</v>
      </c>
      <c r="F9035" s="89">
        <v>2.1</v>
      </c>
      <c r="G9035" s="89">
        <v>1015.8</v>
      </c>
      <c r="H9035">
        <v>0.85</v>
      </c>
      <c r="I9035" t="s">
        <v>22</v>
      </c>
      <c r="J9035">
        <v>1.1000000000000001</v>
      </c>
      <c r="K9035">
        <v>11</v>
      </c>
      <c r="L9035">
        <v>2025</v>
      </c>
      <c r="M9035" t="s">
        <v>375</v>
      </c>
      <c r="N9035" s="89" cm="1">
        <f t="array" ref="N9035">IF(ISNUMBER(_34_KNMI_Stations[[#This Row],[Etmaal temperatuur °C]]),IF(_34_KNMI_Stations[[#This Row],[Etmaal temperatuur °C]]&lt;stookgrens[],stookgrens[]-_34_KNMI_Stations[[#This Row],[Etmaal temperatuur °C]],0),"")</f>
        <v>12.7</v>
      </c>
      <c r="O9035" s="89">
        <f>_34_KNMI_Stations[[#This Row],[graaddagen]]*_34_KNMI_Stations[[#This Row],[Gewogen factor]]</f>
        <v>13.97</v>
      </c>
      <c r="P9035" s="89" cm="1">
        <f t="array" ref="P9035">IF(ISNUMBER(_34_KNMI_Stations[[#This Row],[Etmaal temperatuur °C]]),IF(_34_KNMI_Stations[[#This Row],[Etmaal temperatuur °C]]&gt;stookgrens[],_34_KNMI_Stations[[#This Row],[Etmaal temperatuur °C]]-stookgrens[],0),"")</f>
        <v>0</v>
      </c>
    </row>
    <row r="9036" spans="1:16" x14ac:dyDescent="0.25">
      <c r="A9036">
        <v>323</v>
      </c>
      <c r="B9036" s="110">
        <v>45980</v>
      </c>
      <c r="C9036" s="89">
        <v>4.9000000000000004</v>
      </c>
      <c r="D9036" s="89">
        <v>5.6</v>
      </c>
      <c r="E9036" s="96">
        <v>223</v>
      </c>
      <c r="F9036" s="89">
        <v>7.9</v>
      </c>
      <c r="G9036" s="89">
        <v>1003.2</v>
      </c>
      <c r="H9036">
        <v>0.87</v>
      </c>
      <c r="I9036" t="s">
        <v>22</v>
      </c>
      <c r="J9036">
        <v>1.1000000000000001</v>
      </c>
      <c r="K9036">
        <v>11</v>
      </c>
      <c r="L9036">
        <v>2025</v>
      </c>
      <c r="M9036" t="s">
        <v>375</v>
      </c>
      <c r="N9036" s="89" cm="1">
        <f t="array" ref="N9036">IF(ISNUMBER(_34_KNMI_Stations[[#This Row],[Etmaal temperatuur °C]]),IF(_34_KNMI_Stations[[#This Row],[Etmaal temperatuur °C]]&lt;stookgrens[],stookgrens[]-_34_KNMI_Stations[[#This Row],[Etmaal temperatuur °C]],0),"")</f>
        <v>12.4</v>
      </c>
      <c r="O9036" s="89">
        <f>_34_KNMI_Stations[[#This Row],[graaddagen]]*_34_KNMI_Stations[[#This Row],[Gewogen factor]]</f>
        <v>13.640000000000002</v>
      </c>
      <c r="P9036" s="89" cm="1">
        <f t="array" ref="P9036">IF(ISNUMBER(_34_KNMI_Stations[[#This Row],[Etmaal temperatuur °C]]),IF(_34_KNMI_Stations[[#This Row],[Etmaal temperatuur °C]]&gt;stookgrens[],_34_KNMI_Stations[[#This Row],[Etmaal temperatuur °C]]-stookgrens[],0),"")</f>
        <v>0</v>
      </c>
    </row>
    <row r="9037" spans="1:16" x14ac:dyDescent="0.25">
      <c r="A9037">
        <v>323</v>
      </c>
      <c r="B9037" s="110">
        <v>45981</v>
      </c>
      <c r="C9037" s="89">
        <v>3.2</v>
      </c>
      <c r="D9037" s="89">
        <v>2.1</v>
      </c>
      <c r="E9037" s="96">
        <v>110</v>
      </c>
      <c r="F9037" s="89">
        <v>14.6</v>
      </c>
      <c r="G9037" s="89">
        <v>1010.4</v>
      </c>
      <c r="H9037">
        <v>0.93</v>
      </c>
      <c r="I9037" t="s">
        <v>22</v>
      </c>
      <c r="J9037">
        <v>1.1000000000000001</v>
      </c>
      <c r="K9037">
        <v>11</v>
      </c>
      <c r="L9037">
        <v>2025</v>
      </c>
      <c r="M9037" t="s">
        <v>375</v>
      </c>
      <c r="N9037" s="89" cm="1">
        <f t="array" ref="N9037">IF(ISNUMBER(_34_KNMI_Stations[[#This Row],[Etmaal temperatuur °C]]),IF(_34_KNMI_Stations[[#This Row],[Etmaal temperatuur °C]]&lt;stookgrens[],stookgrens[]-_34_KNMI_Stations[[#This Row],[Etmaal temperatuur °C]],0),"")</f>
        <v>15.9</v>
      </c>
      <c r="O9037" s="89">
        <f>_34_KNMI_Stations[[#This Row],[graaddagen]]*_34_KNMI_Stations[[#This Row],[Gewogen factor]]</f>
        <v>17.490000000000002</v>
      </c>
      <c r="P9037" s="89" cm="1">
        <f t="array" ref="P9037">IF(ISNUMBER(_34_KNMI_Stations[[#This Row],[Etmaal temperatuur °C]]),IF(_34_KNMI_Stations[[#This Row],[Etmaal temperatuur °C]]&gt;stookgrens[],_34_KNMI_Stations[[#This Row],[Etmaal temperatuur °C]]-stookgrens[],0),"")</f>
        <v>0</v>
      </c>
    </row>
    <row r="9038" spans="1:16" x14ac:dyDescent="0.25">
      <c r="A9038">
        <v>323</v>
      </c>
      <c r="B9038" s="110">
        <v>45982</v>
      </c>
      <c r="C9038" s="89">
        <v>2.6</v>
      </c>
      <c r="D9038" s="89">
        <v>2.7</v>
      </c>
      <c r="E9038" s="96">
        <v>529</v>
      </c>
      <c r="F9038" s="89">
        <v>0.5</v>
      </c>
      <c r="G9038" s="89">
        <v>1023.8</v>
      </c>
      <c r="H9038">
        <v>0.88</v>
      </c>
      <c r="I9038" t="s">
        <v>22</v>
      </c>
      <c r="J9038">
        <v>1.1000000000000001</v>
      </c>
      <c r="K9038">
        <v>11</v>
      </c>
      <c r="L9038">
        <v>2025</v>
      </c>
      <c r="M9038" t="s">
        <v>375</v>
      </c>
      <c r="N9038" s="89" cm="1">
        <f t="array" ref="N9038">IF(ISNUMBER(_34_KNMI_Stations[[#This Row],[Etmaal temperatuur °C]]),IF(_34_KNMI_Stations[[#This Row],[Etmaal temperatuur °C]]&lt;stookgrens[],stookgrens[]-_34_KNMI_Stations[[#This Row],[Etmaal temperatuur °C]],0),"")</f>
        <v>15.3</v>
      </c>
      <c r="O9038" s="89">
        <f>_34_KNMI_Stations[[#This Row],[graaddagen]]*_34_KNMI_Stations[[#This Row],[Gewogen factor]]</f>
        <v>16.830000000000002</v>
      </c>
      <c r="P9038" s="89" cm="1">
        <f t="array" ref="P9038">IF(ISNUMBER(_34_KNMI_Stations[[#This Row],[Etmaal temperatuur °C]]),IF(_34_KNMI_Stations[[#This Row],[Etmaal temperatuur °C]]&gt;stookgrens[],_34_KNMI_Stations[[#This Row],[Etmaal temperatuur °C]]-stookgrens[],0),"")</f>
        <v>0</v>
      </c>
    </row>
    <row r="9039" spans="1:16" x14ac:dyDescent="0.25">
      <c r="A9039">
        <v>323</v>
      </c>
      <c r="B9039" s="110">
        <v>45983</v>
      </c>
      <c r="C9039" s="89">
        <v>5.3</v>
      </c>
      <c r="D9039" s="89">
        <v>1.4</v>
      </c>
      <c r="E9039" s="96">
        <v>374</v>
      </c>
      <c r="F9039" s="89">
        <v>0</v>
      </c>
      <c r="G9039" s="89">
        <v>1022.3</v>
      </c>
      <c r="H9039">
        <v>0.78</v>
      </c>
      <c r="I9039" t="s">
        <v>22</v>
      </c>
      <c r="J9039">
        <v>1.1000000000000001</v>
      </c>
      <c r="K9039">
        <v>11</v>
      </c>
      <c r="L9039">
        <v>2025</v>
      </c>
      <c r="M9039" t="s">
        <v>375</v>
      </c>
      <c r="N9039" s="89" cm="1">
        <f t="array" ref="N9039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9039" s="89">
        <f>_34_KNMI_Stations[[#This Row],[graaddagen]]*_34_KNMI_Stations[[#This Row],[Gewogen factor]]</f>
        <v>18.260000000000002</v>
      </c>
      <c r="P9039" s="89" cm="1">
        <f t="array" ref="P9039">IF(ISNUMBER(_34_KNMI_Stations[[#This Row],[Etmaal temperatuur °C]]),IF(_34_KNMI_Stations[[#This Row],[Etmaal temperatuur °C]]&gt;stookgrens[],_34_KNMI_Stations[[#This Row],[Etmaal temperatuur °C]]-stookgrens[],0),"")</f>
        <v>0</v>
      </c>
    </row>
    <row r="9040" spans="1:16" x14ac:dyDescent="0.25">
      <c r="A9040">
        <v>323</v>
      </c>
      <c r="B9040" s="110">
        <v>45984</v>
      </c>
      <c r="C9040" s="89">
        <v>6.9</v>
      </c>
      <c r="D9040" s="89">
        <v>2.8</v>
      </c>
      <c r="E9040" s="96">
        <v>86</v>
      </c>
      <c r="F9040" s="89">
        <v>5.5</v>
      </c>
      <c r="G9040" s="89">
        <v>1002.9</v>
      </c>
      <c r="H9040">
        <v>0.91</v>
      </c>
      <c r="I9040" t="s">
        <v>22</v>
      </c>
      <c r="J9040">
        <v>1.1000000000000001</v>
      </c>
      <c r="K9040">
        <v>11</v>
      </c>
      <c r="L9040">
        <v>2025</v>
      </c>
      <c r="M9040" t="s">
        <v>375</v>
      </c>
      <c r="N9040" s="89" cm="1">
        <f t="array" ref="N9040">IF(ISNUMBER(_34_KNMI_Stations[[#This Row],[Etmaal temperatuur °C]]),IF(_34_KNMI_Stations[[#This Row],[Etmaal temperatuur °C]]&lt;stookgrens[],stookgrens[]-_34_KNMI_Stations[[#This Row],[Etmaal temperatuur °C]],0),"")</f>
        <v>15.2</v>
      </c>
      <c r="O9040" s="89">
        <f>_34_KNMI_Stations[[#This Row],[graaddagen]]*_34_KNMI_Stations[[#This Row],[Gewogen factor]]</f>
        <v>16.72</v>
      </c>
      <c r="P9040" s="89" cm="1">
        <f t="array" ref="P9040">IF(ISNUMBER(_34_KNMI_Stations[[#This Row],[Etmaal temperatuur °C]]),IF(_34_KNMI_Stations[[#This Row],[Etmaal temperatuur °C]]&gt;stookgrens[],_34_KNMI_Stations[[#This Row],[Etmaal temperatuur °C]]-stookgrens[],0),"")</f>
        <v>0</v>
      </c>
    </row>
    <row r="9041" spans="1:16" x14ac:dyDescent="0.25">
      <c r="A9041">
        <v>323</v>
      </c>
      <c r="B9041" s="110">
        <v>45985</v>
      </c>
      <c r="C9041" s="89">
        <v>3.8</v>
      </c>
      <c r="D9041" s="89">
        <v>5.6</v>
      </c>
      <c r="E9041" s="96">
        <v>241</v>
      </c>
      <c r="F9041" s="89">
        <v>0.7</v>
      </c>
      <c r="G9041" s="89">
        <v>993.9</v>
      </c>
      <c r="H9041">
        <v>0.9</v>
      </c>
      <c r="I9041" t="s">
        <v>22</v>
      </c>
      <c r="J9041">
        <v>1.1000000000000001</v>
      </c>
      <c r="K9041">
        <v>11</v>
      </c>
      <c r="L9041">
        <v>2025</v>
      </c>
      <c r="M9041" t="s">
        <v>376</v>
      </c>
      <c r="N9041" s="89" cm="1">
        <f t="array" ref="N9041">IF(ISNUMBER(_34_KNMI_Stations[[#This Row],[Etmaal temperatuur °C]]),IF(_34_KNMI_Stations[[#This Row],[Etmaal temperatuur °C]]&lt;stookgrens[],stookgrens[]-_34_KNMI_Stations[[#This Row],[Etmaal temperatuur °C]],0),"")</f>
        <v>12.4</v>
      </c>
      <c r="O9041" s="89">
        <f>_34_KNMI_Stations[[#This Row],[graaddagen]]*_34_KNMI_Stations[[#This Row],[Gewogen factor]]</f>
        <v>13.640000000000002</v>
      </c>
      <c r="P9041" s="89" cm="1">
        <f t="array" ref="P9041">IF(ISNUMBER(_34_KNMI_Stations[[#This Row],[Etmaal temperatuur °C]]),IF(_34_KNMI_Stations[[#This Row],[Etmaal temperatuur °C]]&gt;stookgrens[],_34_KNMI_Stations[[#This Row],[Etmaal temperatuur °C]]-stookgrens[],0),"")</f>
        <v>0</v>
      </c>
    </row>
    <row r="9042" spans="1:16" x14ac:dyDescent="0.25">
      <c r="A9042">
        <v>323</v>
      </c>
      <c r="B9042" s="110">
        <v>45986</v>
      </c>
      <c r="C9042" s="89">
        <v>3.8</v>
      </c>
      <c r="D9042" s="89">
        <v>4.9000000000000004</v>
      </c>
      <c r="E9042" s="96">
        <v>201</v>
      </c>
      <c r="F9042" s="89">
        <v>4</v>
      </c>
      <c r="G9042" s="89">
        <v>1007.4</v>
      </c>
      <c r="H9042">
        <v>0.88</v>
      </c>
      <c r="I9042" t="s">
        <v>22</v>
      </c>
      <c r="J9042">
        <v>1.1000000000000001</v>
      </c>
      <c r="K9042">
        <v>11</v>
      </c>
      <c r="L9042">
        <v>2025</v>
      </c>
      <c r="M9042" t="s">
        <v>376</v>
      </c>
      <c r="N9042" s="89" cm="1">
        <f t="array" ref="N9042">IF(ISNUMBER(_34_KNMI_Stations[[#This Row],[Etmaal temperatuur °C]]),IF(_34_KNMI_Stations[[#This Row],[Etmaal temperatuur °C]]&lt;stookgrens[],stookgrens[]-_34_KNMI_Stations[[#This Row],[Etmaal temperatuur °C]],0),"")</f>
        <v>13.1</v>
      </c>
      <c r="O9042" s="89">
        <f>_34_KNMI_Stations[[#This Row],[graaddagen]]*_34_KNMI_Stations[[#This Row],[Gewogen factor]]</f>
        <v>14.41</v>
      </c>
      <c r="P9042" s="89" cm="1">
        <f t="array" ref="P9042">IF(ISNUMBER(_34_KNMI_Stations[[#This Row],[Etmaal temperatuur °C]]),IF(_34_KNMI_Stations[[#This Row],[Etmaal temperatuur °C]]&gt;stookgrens[],_34_KNMI_Stations[[#This Row],[Etmaal temperatuur °C]]-stookgrens[],0),"")</f>
        <v>0</v>
      </c>
    </row>
    <row r="9043" spans="1:16" x14ac:dyDescent="0.25">
      <c r="A9043">
        <v>323</v>
      </c>
      <c r="B9043" s="110">
        <v>45987</v>
      </c>
      <c r="C9043" s="89">
        <v>2.7</v>
      </c>
      <c r="D9043" s="89">
        <v>4.4000000000000004</v>
      </c>
      <c r="E9043" s="96">
        <v>301</v>
      </c>
      <c r="F9043" s="89">
        <v>-0.1</v>
      </c>
      <c r="G9043" s="89">
        <v>1020.6</v>
      </c>
      <c r="H9043">
        <v>0.94</v>
      </c>
      <c r="I9043" t="s">
        <v>22</v>
      </c>
      <c r="J9043">
        <v>1.1000000000000001</v>
      </c>
      <c r="K9043">
        <v>11</v>
      </c>
      <c r="L9043">
        <v>2025</v>
      </c>
      <c r="M9043" t="s">
        <v>376</v>
      </c>
      <c r="N9043" s="89" cm="1">
        <f t="array" ref="N9043">IF(ISNUMBER(_34_KNMI_Stations[[#This Row],[Etmaal temperatuur °C]]),IF(_34_KNMI_Stations[[#This Row],[Etmaal temperatuur °C]]&lt;stookgrens[],stookgrens[]-_34_KNMI_Stations[[#This Row],[Etmaal temperatuur °C]],0),"")</f>
        <v>13.6</v>
      </c>
      <c r="O9043" s="89">
        <f>_34_KNMI_Stations[[#This Row],[graaddagen]]*_34_KNMI_Stations[[#This Row],[Gewogen factor]]</f>
        <v>14.96</v>
      </c>
      <c r="P9043" s="89" cm="1">
        <f t="array" ref="P9043">IF(ISNUMBER(_34_KNMI_Stations[[#This Row],[Etmaal temperatuur °C]]),IF(_34_KNMI_Stations[[#This Row],[Etmaal temperatuur °C]]&gt;stookgrens[],_34_KNMI_Stations[[#This Row],[Etmaal temperatuur °C]]-stookgrens[],0),"")</f>
        <v>0</v>
      </c>
    </row>
    <row r="9044" spans="1:16" x14ac:dyDescent="0.25">
      <c r="A9044">
        <v>323</v>
      </c>
      <c r="B9044" s="110">
        <v>45988</v>
      </c>
      <c r="C9044" s="89">
        <v>6.7</v>
      </c>
      <c r="D9044" s="89">
        <v>6.8</v>
      </c>
      <c r="E9044" s="96">
        <v>96</v>
      </c>
      <c r="F9044" s="89">
        <v>1.2</v>
      </c>
      <c r="G9044" s="89">
        <v>1016.8</v>
      </c>
      <c r="H9044">
        <v>0.92</v>
      </c>
      <c r="I9044" t="s">
        <v>22</v>
      </c>
      <c r="J9044">
        <v>1.1000000000000001</v>
      </c>
      <c r="K9044">
        <v>11</v>
      </c>
      <c r="L9044">
        <v>2025</v>
      </c>
      <c r="M9044" t="s">
        <v>376</v>
      </c>
      <c r="N9044" s="89" cm="1">
        <f t="array" ref="N9044">IF(ISNUMBER(_34_KNMI_Stations[[#This Row],[Etmaal temperatuur °C]]),IF(_34_KNMI_Stations[[#This Row],[Etmaal temperatuur °C]]&lt;stookgrens[],stookgrens[]-_34_KNMI_Stations[[#This Row],[Etmaal temperatuur °C]],0),"")</f>
        <v>11.2</v>
      </c>
      <c r="O9044" s="89">
        <f>_34_KNMI_Stations[[#This Row],[graaddagen]]*_34_KNMI_Stations[[#This Row],[Gewogen factor]]</f>
        <v>12.32</v>
      </c>
      <c r="P9044" s="89" cm="1">
        <f t="array" ref="P9044">IF(ISNUMBER(_34_KNMI_Stations[[#This Row],[Etmaal temperatuur °C]]),IF(_34_KNMI_Stations[[#This Row],[Etmaal temperatuur °C]]&gt;stookgrens[],_34_KNMI_Stations[[#This Row],[Etmaal temperatuur °C]]-stookgrens[],0),"")</f>
        <v>0</v>
      </c>
    </row>
    <row r="9045" spans="1:16" x14ac:dyDescent="0.25">
      <c r="A9045">
        <v>323</v>
      </c>
      <c r="B9045" s="110">
        <v>45989</v>
      </c>
      <c r="C9045" s="89">
        <v>5.6</v>
      </c>
      <c r="D9045" s="89">
        <v>9.5</v>
      </c>
      <c r="E9045" s="96">
        <v>185</v>
      </c>
      <c r="F9045" s="89">
        <v>0.1</v>
      </c>
      <c r="G9045" s="89">
        <v>1013</v>
      </c>
      <c r="H9045">
        <v>0.94</v>
      </c>
      <c r="I9045" t="s">
        <v>22</v>
      </c>
      <c r="J9045">
        <v>1.1000000000000001</v>
      </c>
      <c r="K9045">
        <v>11</v>
      </c>
      <c r="L9045">
        <v>2025</v>
      </c>
      <c r="M9045" t="s">
        <v>376</v>
      </c>
      <c r="N9045" s="89" cm="1">
        <f t="array" ref="N9045">IF(ISNUMBER(_34_KNMI_Stations[[#This Row],[Etmaal temperatuur °C]]),IF(_34_KNMI_Stations[[#This Row],[Etmaal temperatuur °C]]&lt;stookgrens[],stookgrens[]-_34_KNMI_Stations[[#This Row],[Etmaal temperatuur °C]],0),"")</f>
        <v>8.5</v>
      </c>
      <c r="O9045" s="89">
        <f>_34_KNMI_Stations[[#This Row],[graaddagen]]*_34_KNMI_Stations[[#This Row],[Gewogen factor]]</f>
        <v>9.3500000000000014</v>
      </c>
      <c r="P9045" s="89" cm="1">
        <f t="array" ref="P9045">IF(ISNUMBER(_34_KNMI_Stations[[#This Row],[Etmaal temperatuur °C]]),IF(_34_KNMI_Stations[[#This Row],[Etmaal temperatuur °C]]&gt;stookgrens[],_34_KNMI_Stations[[#This Row],[Etmaal temperatuur °C]]-stookgrens[],0),"")</f>
        <v>0</v>
      </c>
    </row>
    <row r="9046" spans="1:16" x14ac:dyDescent="0.25">
      <c r="A9046">
        <v>323</v>
      </c>
      <c r="B9046" s="110">
        <v>45990</v>
      </c>
      <c r="C9046" s="89">
        <v>5.0999999999999996</v>
      </c>
      <c r="D9046" s="89">
        <v>9.1</v>
      </c>
      <c r="E9046" s="96">
        <v>134</v>
      </c>
      <c r="F9046" s="89">
        <v>1.1000000000000001</v>
      </c>
      <c r="G9046" s="89">
        <v>1006.1</v>
      </c>
      <c r="H9046">
        <v>0.89</v>
      </c>
      <c r="I9046" t="s">
        <v>22</v>
      </c>
      <c r="J9046">
        <v>1.1000000000000001</v>
      </c>
      <c r="K9046">
        <v>11</v>
      </c>
      <c r="L9046">
        <v>2025</v>
      </c>
      <c r="M9046" t="s">
        <v>376</v>
      </c>
      <c r="N9046" s="89" cm="1">
        <f t="array" ref="N9046">IF(ISNUMBER(_34_KNMI_Stations[[#This Row],[Etmaal temperatuur °C]]),IF(_34_KNMI_Stations[[#This Row],[Etmaal temperatuur °C]]&lt;stookgrens[],stookgrens[]-_34_KNMI_Stations[[#This Row],[Etmaal temperatuur °C]],0),"")</f>
        <v>8.9</v>
      </c>
      <c r="O9046" s="89">
        <f>_34_KNMI_Stations[[#This Row],[graaddagen]]*_34_KNMI_Stations[[#This Row],[Gewogen factor]]</f>
        <v>9.7900000000000009</v>
      </c>
      <c r="P9046" s="89" cm="1">
        <f t="array" ref="P9046">IF(ISNUMBER(_34_KNMI_Stations[[#This Row],[Etmaal temperatuur °C]]),IF(_34_KNMI_Stations[[#This Row],[Etmaal temperatuur °C]]&gt;stookgrens[],_34_KNMI_Stations[[#This Row],[Etmaal temperatuur °C]]-stookgrens[],0),"")</f>
        <v>0</v>
      </c>
    </row>
    <row r="9047" spans="1:16" x14ac:dyDescent="0.25">
      <c r="A9047">
        <v>323</v>
      </c>
      <c r="B9047" s="110">
        <v>45991</v>
      </c>
      <c r="C9047" s="89">
        <v>4.5</v>
      </c>
      <c r="D9047" s="89">
        <v>6.3</v>
      </c>
      <c r="E9047" s="96">
        <v>225</v>
      </c>
      <c r="F9047" s="89">
        <v>0.2</v>
      </c>
      <c r="G9047" s="89">
        <v>1011.7</v>
      </c>
      <c r="H9047">
        <v>0.81</v>
      </c>
      <c r="I9047" t="s">
        <v>22</v>
      </c>
      <c r="J9047">
        <v>1.1000000000000001</v>
      </c>
      <c r="K9047">
        <v>11</v>
      </c>
      <c r="L9047">
        <v>2025</v>
      </c>
      <c r="M9047" t="s">
        <v>376</v>
      </c>
      <c r="N9047" s="89" cm="1">
        <f t="array" ref="N9047">IF(ISNUMBER(_34_KNMI_Stations[[#This Row],[Etmaal temperatuur °C]]),IF(_34_KNMI_Stations[[#This Row],[Etmaal temperatuur °C]]&lt;stookgrens[],stookgrens[]-_34_KNMI_Stations[[#This Row],[Etmaal temperatuur °C]],0),"")</f>
        <v>11.7</v>
      </c>
      <c r="O9047" s="89">
        <f>_34_KNMI_Stations[[#This Row],[graaddagen]]*_34_KNMI_Stations[[#This Row],[Gewogen factor]]</f>
        <v>12.870000000000001</v>
      </c>
      <c r="P9047" s="89" cm="1">
        <f t="array" ref="P9047">IF(ISNUMBER(_34_KNMI_Stations[[#This Row],[Etmaal temperatuur °C]]),IF(_34_KNMI_Stations[[#This Row],[Etmaal temperatuur °C]]&gt;stookgrens[],_34_KNMI_Stations[[#This Row],[Etmaal temperatuur °C]]-stookgrens[],0),"")</f>
        <v>0</v>
      </c>
    </row>
    <row r="9048" spans="1:16" x14ac:dyDescent="0.25">
      <c r="A9048">
        <v>323</v>
      </c>
      <c r="B9048" s="110">
        <v>45992</v>
      </c>
      <c r="C9048" s="89">
        <v>7</v>
      </c>
      <c r="D9048" s="89">
        <v>6.3</v>
      </c>
      <c r="E9048" s="96">
        <v>181</v>
      </c>
      <c r="F9048" s="89">
        <v>1.4</v>
      </c>
      <c r="G9048" s="89">
        <v>1009.9</v>
      </c>
      <c r="H9048">
        <v>0.8</v>
      </c>
      <c r="I9048" t="s">
        <v>22</v>
      </c>
      <c r="J9048">
        <v>1.1000000000000001</v>
      </c>
      <c r="K9048">
        <v>12</v>
      </c>
      <c r="L9048">
        <v>2025</v>
      </c>
      <c r="M9048" t="s">
        <v>377</v>
      </c>
      <c r="N9048" s="89" cm="1">
        <f t="array" ref="N9048">IF(ISNUMBER(_34_KNMI_Stations[[#This Row],[Etmaal temperatuur °C]]),IF(_34_KNMI_Stations[[#This Row],[Etmaal temperatuur °C]]&lt;stookgrens[],stookgrens[]-_34_KNMI_Stations[[#This Row],[Etmaal temperatuur °C]],0),"")</f>
        <v>11.7</v>
      </c>
      <c r="O9048" s="89">
        <f>_34_KNMI_Stations[[#This Row],[graaddagen]]*_34_KNMI_Stations[[#This Row],[Gewogen factor]]</f>
        <v>12.870000000000001</v>
      </c>
      <c r="P9048" s="89" cm="1">
        <f t="array" ref="P9048">IF(ISNUMBER(_34_KNMI_Stations[[#This Row],[Etmaal temperatuur °C]]),IF(_34_KNMI_Stations[[#This Row],[Etmaal temperatuur °C]]&gt;stookgrens[],_34_KNMI_Stations[[#This Row],[Etmaal temperatuur °C]]-stookgrens[],0),"")</f>
        <v>0</v>
      </c>
    </row>
    <row r="9049" spans="1:16" x14ac:dyDescent="0.25">
      <c r="A9049">
        <v>323</v>
      </c>
      <c r="B9049" s="110">
        <v>45993</v>
      </c>
      <c r="C9049" s="89">
        <v>5.3</v>
      </c>
      <c r="D9049" s="89">
        <v>8</v>
      </c>
      <c r="E9049" s="96">
        <v>228</v>
      </c>
      <c r="F9049" s="89">
        <v>0.1</v>
      </c>
      <c r="G9049" s="89">
        <v>1006.8</v>
      </c>
      <c r="H9049">
        <v>0.77</v>
      </c>
      <c r="I9049" t="s">
        <v>22</v>
      </c>
      <c r="J9049">
        <v>1.1000000000000001</v>
      </c>
      <c r="K9049">
        <v>12</v>
      </c>
      <c r="L9049">
        <v>2025</v>
      </c>
      <c r="M9049" t="s">
        <v>377</v>
      </c>
      <c r="N9049" s="89" cm="1">
        <f t="array" ref="N9049">IF(ISNUMBER(_34_KNMI_Stations[[#This Row],[Etmaal temperatuur °C]]),IF(_34_KNMI_Stations[[#This Row],[Etmaal temperatuur °C]]&lt;stookgrens[],stookgrens[]-_34_KNMI_Stations[[#This Row],[Etmaal temperatuur °C]],0),"")</f>
        <v>10</v>
      </c>
      <c r="O9049" s="89">
        <f>_34_KNMI_Stations[[#This Row],[graaddagen]]*_34_KNMI_Stations[[#This Row],[Gewogen factor]]</f>
        <v>11</v>
      </c>
      <c r="P9049" s="89" cm="1">
        <f t="array" ref="P9049">IF(ISNUMBER(_34_KNMI_Stations[[#This Row],[Etmaal temperatuur °C]]),IF(_34_KNMI_Stations[[#This Row],[Etmaal temperatuur °C]]&gt;stookgrens[],_34_KNMI_Stations[[#This Row],[Etmaal temperatuur °C]]-stookgrens[],0),"")</f>
        <v>0</v>
      </c>
    </row>
    <row r="9050" spans="1:16" x14ac:dyDescent="0.25">
      <c r="A9050">
        <v>323</v>
      </c>
      <c r="B9050" s="110">
        <v>45994</v>
      </c>
      <c r="C9050" s="89">
        <v>3</v>
      </c>
      <c r="D9050" s="89">
        <v>7.3</v>
      </c>
      <c r="E9050" s="96">
        <v>355</v>
      </c>
      <c r="F9050" s="89">
        <v>0</v>
      </c>
      <c r="G9050" s="89">
        <v>1010.4</v>
      </c>
      <c r="H9050">
        <v>0.86</v>
      </c>
      <c r="I9050" t="s">
        <v>22</v>
      </c>
      <c r="J9050">
        <v>1.1000000000000001</v>
      </c>
      <c r="K9050">
        <v>12</v>
      </c>
      <c r="L9050">
        <v>2025</v>
      </c>
      <c r="M9050" t="s">
        <v>377</v>
      </c>
      <c r="N9050" s="89" cm="1">
        <f t="array" ref="N9050">IF(ISNUMBER(_34_KNMI_Stations[[#This Row],[Etmaal temperatuur °C]]),IF(_34_KNMI_Stations[[#This Row],[Etmaal temperatuur °C]]&lt;stookgrens[],stookgrens[]-_34_KNMI_Stations[[#This Row],[Etmaal temperatuur °C]],0),"")</f>
        <v>10.7</v>
      </c>
      <c r="O9050" s="89">
        <f>_34_KNMI_Stations[[#This Row],[graaddagen]]*_34_KNMI_Stations[[#This Row],[Gewogen factor]]</f>
        <v>11.77</v>
      </c>
      <c r="P9050" s="89" cm="1">
        <f t="array" ref="P9050">IF(ISNUMBER(_34_KNMI_Stations[[#This Row],[Etmaal temperatuur °C]]),IF(_34_KNMI_Stations[[#This Row],[Etmaal temperatuur °C]]&gt;stookgrens[],_34_KNMI_Stations[[#This Row],[Etmaal temperatuur °C]]-stookgrens[],0),"")</f>
        <v>0</v>
      </c>
    </row>
    <row r="9051" spans="1:16" x14ac:dyDescent="0.25">
      <c r="A9051">
        <v>323</v>
      </c>
      <c r="B9051" s="110">
        <v>45995</v>
      </c>
      <c r="C9051" s="89">
        <v>4.9000000000000004</v>
      </c>
      <c r="D9051" s="89">
        <v>6.5</v>
      </c>
      <c r="E9051" s="96">
        <v>260</v>
      </c>
      <c r="F9051" s="89">
        <v>0.5</v>
      </c>
      <c r="G9051" s="89">
        <v>1004</v>
      </c>
      <c r="H9051">
        <v>0.87</v>
      </c>
      <c r="I9051" t="s">
        <v>22</v>
      </c>
      <c r="J9051">
        <v>1.1000000000000001</v>
      </c>
      <c r="K9051">
        <v>12</v>
      </c>
      <c r="L9051">
        <v>2025</v>
      </c>
      <c r="M9051" t="s">
        <v>377</v>
      </c>
      <c r="N9051" s="89" cm="1">
        <f t="array" ref="N9051">IF(ISNUMBER(_34_KNMI_Stations[[#This Row],[Etmaal temperatuur °C]]),IF(_34_KNMI_Stations[[#This Row],[Etmaal temperatuur °C]]&lt;stookgrens[],stookgrens[]-_34_KNMI_Stations[[#This Row],[Etmaal temperatuur °C]],0),"")</f>
        <v>11.5</v>
      </c>
      <c r="O9051" s="89">
        <f>_34_KNMI_Stations[[#This Row],[graaddagen]]*_34_KNMI_Stations[[#This Row],[Gewogen factor]]</f>
        <v>12.65</v>
      </c>
      <c r="P9051" s="89" cm="1">
        <f t="array" ref="P9051">IF(ISNUMBER(_34_KNMI_Stations[[#This Row],[Etmaal temperatuur °C]]),IF(_34_KNMI_Stations[[#This Row],[Etmaal temperatuur °C]]&gt;stookgrens[],_34_KNMI_Stations[[#This Row],[Etmaal temperatuur °C]]-stookgrens[],0),"")</f>
        <v>0</v>
      </c>
    </row>
    <row r="9052" spans="1:16" x14ac:dyDescent="0.25">
      <c r="A9052">
        <v>323</v>
      </c>
      <c r="B9052" s="110">
        <v>45996</v>
      </c>
      <c r="C9052" s="89">
        <v>4.5</v>
      </c>
      <c r="D9052" s="89">
        <v>4.4000000000000004</v>
      </c>
      <c r="E9052" s="96">
        <v>294</v>
      </c>
      <c r="F9052" s="89">
        <v>-0.1</v>
      </c>
      <c r="G9052" s="89">
        <v>1007.7</v>
      </c>
      <c r="H9052">
        <v>0.92</v>
      </c>
      <c r="I9052" t="s">
        <v>22</v>
      </c>
      <c r="J9052">
        <v>1.1000000000000001</v>
      </c>
      <c r="K9052">
        <v>12</v>
      </c>
      <c r="L9052">
        <v>2025</v>
      </c>
      <c r="M9052" t="s">
        <v>377</v>
      </c>
      <c r="N9052" s="89" cm="1">
        <f t="array" ref="N9052">IF(ISNUMBER(_34_KNMI_Stations[[#This Row],[Etmaal temperatuur °C]]),IF(_34_KNMI_Stations[[#This Row],[Etmaal temperatuur °C]]&lt;stookgrens[],stookgrens[]-_34_KNMI_Stations[[#This Row],[Etmaal temperatuur °C]],0),"")</f>
        <v>13.6</v>
      </c>
      <c r="O9052" s="89">
        <f>_34_KNMI_Stations[[#This Row],[graaddagen]]*_34_KNMI_Stations[[#This Row],[Gewogen factor]]</f>
        <v>14.96</v>
      </c>
      <c r="P9052" s="89" cm="1">
        <f t="array" ref="P9052">IF(ISNUMBER(_34_KNMI_Stations[[#This Row],[Etmaal temperatuur °C]]),IF(_34_KNMI_Stations[[#This Row],[Etmaal temperatuur °C]]&gt;stookgrens[],_34_KNMI_Stations[[#This Row],[Etmaal temperatuur °C]]-stookgrens[],0),"")</f>
        <v>0</v>
      </c>
    </row>
    <row r="9053" spans="1:16" x14ac:dyDescent="0.25">
      <c r="A9053">
        <v>323</v>
      </c>
      <c r="B9053" s="110">
        <v>45997</v>
      </c>
      <c r="C9053" s="89">
        <v>6.8</v>
      </c>
      <c r="D9053" s="89">
        <v>9.1</v>
      </c>
      <c r="E9053" s="96">
        <v>186</v>
      </c>
      <c r="F9053" s="89">
        <v>2</v>
      </c>
      <c r="G9053" s="89">
        <v>1000.5</v>
      </c>
      <c r="H9053">
        <v>0.89</v>
      </c>
      <c r="I9053" t="s">
        <v>22</v>
      </c>
      <c r="J9053">
        <v>1.1000000000000001</v>
      </c>
      <c r="K9053">
        <v>12</v>
      </c>
      <c r="L9053">
        <v>2025</v>
      </c>
      <c r="M9053" t="s">
        <v>377</v>
      </c>
      <c r="N9053" s="89" cm="1">
        <f t="array" ref="N9053">IF(ISNUMBER(_34_KNMI_Stations[[#This Row],[Etmaal temperatuur °C]]),IF(_34_KNMI_Stations[[#This Row],[Etmaal temperatuur °C]]&lt;stookgrens[],stookgrens[]-_34_KNMI_Stations[[#This Row],[Etmaal temperatuur °C]],0),"")</f>
        <v>8.9</v>
      </c>
      <c r="O9053" s="89">
        <f>_34_KNMI_Stations[[#This Row],[graaddagen]]*_34_KNMI_Stations[[#This Row],[Gewogen factor]]</f>
        <v>9.7900000000000009</v>
      </c>
      <c r="P9053" s="89" cm="1">
        <f t="array" ref="P9053">IF(ISNUMBER(_34_KNMI_Stations[[#This Row],[Etmaal temperatuur °C]]),IF(_34_KNMI_Stations[[#This Row],[Etmaal temperatuur °C]]&gt;stookgrens[],_34_KNMI_Stations[[#This Row],[Etmaal temperatuur °C]]-stookgrens[],0),"")</f>
        <v>0</v>
      </c>
    </row>
    <row r="9054" spans="1:16" x14ac:dyDescent="0.25">
      <c r="A9054">
        <v>323</v>
      </c>
      <c r="B9054" s="110">
        <v>45998</v>
      </c>
      <c r="C9054" s="89">
        <v>6.3</v>
      </c>
      <c r="D9054" s="89">
        <v>10.9</v>
      </c>
      <c r="E9054" s="96">
        <v>129</v>
      </c>
      <c r="F9054" s="89">
        <v>5.7</v>
      </c>
      <c r="G9054" s="89">
        <v>1004.3</v>
      </c>
      <c r="H9054">
        <v>0.91</v>
      </c>
      <c r="I9054" t="s">
        <v>22</v>
      </c>
      <c r="J9054">
        <v>1.1000000000000001</v>
      </c>
      <c r="K9054">
        <v>12</v>
      </c>
      <c r="L9054">
        <v>2025</v>
      </c>
      <c r="M9054" t="s">
        <v>377</v>
      </c>
      <c r="N9054" s="89" cm="1">
        <f t="array" ref="N9054">IF(ISNUMBER(_34_KNMI_Stations[[#This Row],[Etmaal temperatuur °C]]),IF(_34_KNMI_Stations[[#This Row],[Etmaal temperatuur °C]]&lt;stookgrens[],stookgrens[]-_34_KNMI_Stations[[#This Row],[Etmaal temperatuur °C]],0),"")</f>
        <v>7.1</v>
      </c>
      <c r="O9054" s="89">
        <f>_34_KNMI_Stations[[#This Row],[graaddagen]]*_34_KNMI_Stations[[#This Row],[Gewogen factor]]</f>
        <v>7.8100000000000005</v>
      </c>
      <c r="P9054" s="89" cm="1">
        <f t="array" ref="P9054">IF(ISNUMBER(_34_KNMI_Stations[[#This Row],[Etmaal temperatuur °C]]),IF(_34_KNMI_Stations[[#This Row],[Etmaal temperatuur °C]]&gt;stookgrens[],_34_KNMI_Stations[[#This Row],[Etmaal temperatuur °C]]-stookgrens[],0),"")</f>
        <v>0</v>
      </c>
    </row>
    <row r="9055" spans="1:16" x14ac:dyDescent="0.25">
      <c r="A9055">
        <v>323</v>
      </c>
      <c r="B9055" s="110">
        <v>45999</v>
      </c>
      <c r="C9055" s="89">
        <v>4.8</v>
      </c>
      <c r="D9055" s="89">
        <v>12.3</v>
      </c>
      <c r="E9055" s="96">
        <v>61</v>
      </c>
      <c r="F9055" s="89">
        <v>3.5</v>
      </c>
      <c r="G9055" s="89">
        <v>1011.2</v>
      </c>
      <c r="H9055">
        <v>0.91</v>
      </c>
      <c r="I9055" t="s">
        <v>22</v>
      </c>
      <c r="J9055">
        <v>1.1000000000000001</v>
      </c>
      <c r="K9055">
        <v>12</v>
      </c>
      <c r="L9055">
        <v>2025</v>
      </c>
      <c r="M9055" t="s">
        <v>378</v>
      </c>
      <c r="N9055" s="89" cm="1">
        <f t="array" ref="N9055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9055" s="89">
        <f>_34_KNMI_Stations[[#This Row],[graaddagen]]*_34_KNMI_Stations[[#This Row],[Gewogen factor]]</f>
        <v>6.27</v>
      </c>
      <c r="P9055" s="89" cm="1">
        <f t="array" ref="P9055">IF(ISNUMBER(_34_KNMI_Stations[[#This Row],[Etmaal temperatuur °C]]),IF(_34_KNMI_Stations[[#This Row],[Etmaal temperatuur °C]]&gt;stookgrens[],_34_KNMI_Stations[[#This Row],[Etmaal temperatuur °C]]-stookgrens[],0),"")</f>
        <v>0</v>
      </c>
    </row>
    <row r="9056" spans="1:16" x14ac:dyDescent="0.25">
      <c r="A9056">
        <v>323</v>
      </c>
      <c r="B9056" s="110">
        <v>46000</v>
      </c>
      <c r="C9056" s="89">
        <v>5.2</v>
      </c>
      <c r="D9056" s="89">
        <v>12.9</v>
      </c>
      <c r="E9056" s="96">
        <v>166</v>
      </c>
      <c r="F9056" s="89">
        <v>0.3</v>
      </c>
      <c r="G9056" s="89">
        <v>1009.8</v>
      </c>
      <c r="H9056">
        <v>0.81</v>
      </c>
      <c r="I9056" t="s">
        <v>22</v>
      </c>
      <c r="J9056">
        <v>1.1000000000000001</v>
      </c>
      <c r="K9056">
        <v>12</v>
      </c>
      <c r="L9056">
        <v>2025</v>
      </c>
      <c r="M9056" t="s">
        <v>378</v>
      </c>
      <c r="N9056" s="89" cm="1">
        <f t="array" ref="N9056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9056" s="89">
        <f>_34_KNMI_Stations[[#This Row],[graaddagen]]*_34_KNMI_Stations[[#This Row],[Gewogen factor]]</f>
        <v>5.61</v>
      </c>
      <c r="P9056" s="89" cm="1">
        <f t="array" ref="P9056">IF(ISNUMBER(_34_KNMI_Stations[[#This Row],[Etmaal temperatuur °C]]),IF(_34_KNMI_Stations[[#This Row],[Etmaal temperatuur °C]]&gt;stookgrens[],_34_KNMI_Stations[[#This Row],[Etmaal temperatuur °C]]-stookgrens[],0),"")</f>
        <v>0</v>
      </c>
    </row>
    <row r="9057" spans="1:16" x14ac:dyDescent="0.25">
      <c r="A9057">
        <v>323</v>
      </c>
      <c r="B9057" s="110">
        <v>46001</v>
      </c>
      <c r="C9057" s="89">
        <v>4.5</v>
      </c>
      <c r="D9057" s="89">
        <v>11.3</v>
      </c>
      <c r="E9057" s="96">
        <v>178</v>
      </c>
      <c r="F9057" s="89">
        <v>0</v>
      </c>
      <c r="G9057" s="89">
        <v>1017.5</v>
      </c>
      <c r="H9057">
        <v>0.87</v>
      </c>
      <c r="I9057" t="s">
        <v>22</v>
      </c>
      <c r="J9057">
        <v>1.1000000000000001</v>
      </c>
      <c r="K9057">
        <v>12</v>
      </c>
      <c r="L9057">
        <v>2025</v>
      </c>
      <c r="M9057" t="s">
        <v>378</v>
      </c>
      <c r="N9057" s="89" cm="1">
        <f t="array" ref="N9057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9057" s="89">
        <f>_34_KNMI_Stations[[#This Row],[graaddagen]]*_34_KNMI_Stations[[#This Row],[Gewogen factor]]</f>
        <v>7.37</v>
      </c>
      <c r="P9057" s="89" cm="1">
        <f t="array" ref="P9057">IF(ISNUMBER(_34_KNMI_Stations[[#This Row],[Etmaal temperatuur °C]]),IF(_34_KNMI_Stations[[#This Row],[Etmaal temperatuur °C]]&gt;stookgrens[],_34_KNMI_Stations[[#This Row],[Etmaal temperatuur °C]]-stookgrens[],0),"")</f>
        <v>0</v>
      </c>
    </row>
    <row r="9058" spans="1:16" x14ac:dyDescent="0.25">
      <c r="A9058">
        <v>323</v>
      </c>
      <c r="B9058" s="110">
        <v>46002</v>
      </c>
      <c r="C9058" s="89">
        <v>4</v>
      </c>
      <c r="D9058" s="89">
        <v>8.1999999999999993</v>
      </c>
      <c r="E9058" s="96">
        <v>312</v>
      </c>
      <c r="F9058" s="89">
        <v>0</v>
      </c>
      <c r="G9058" s="89">
        <v>1021.7</v>
      </c>
      <c r="H9058">
        <v>0.93</v>
      </c>
      <c r="I9058" t="s">
        <v>22</v>
      </c>
      <c r="J9058">
        <v>1.1000000000000001</v>
      </c>
      <c r="K9058">
        <v>12</v>
      </c>
      <c r="L9058">
        <v>2025</v>
      </c>
      <c r="M9058" t="s">
        <v>378</v>
      </c>
      <c r="N9058" s="89" cm="1">
        <f t="array" ref="N9058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9058" s="89">
        <f>_34_KNMI_Stations[[#This Row],[graaddagen]]*_34_KNMI_Stations[[#This Row],[Gewogen factor]]</f>
        <v>10.780000000000001</v>
      </c>
      <c r="P9058" s="89" cm="1">
        <f t="array" ref="P9058">IF(ISNUMBER(_34_KNMI_Stations[[#This Row],[Etmaal temperatuur °C]]),IF(_34_KNMI_Stations[[#This Row],[Etmaal temperatuur °C]]&gt;stookgrens[],_34_KNMI_Stations[[#This Row],[Etmaal temperatuur °C]]-stookgrens[],0),"")</f>
        <v>0</v>
      </c>
    </row>
    <row r="9059" spans="1:16" x14ac:dyDescent="0.25">
      <c r="A9059">
        <v>323</v>
      </c>
      <c r="B9059" s="110">
        <v>46003</v>
      </c>
      <c r="C9059" s="89">
        <v>3.6</v>
      </c>
      <c r="D9059" s="89">
        <v>9.4</v>
      </c>
      <c r="E9059" s="96">
        <v>101</v>
      </c>
      <c r="F9059" s="89">
        <v>0</v>
      </c>
      <c r="G9059" s="89">
        <v>1020.2</v>
      </c>
      <c r="H9059">
        <v>0.9</v>
      </c>
      <c r="I9059" t="s">
        <v>22</v>
      </c>
      <c r="J9059">
        <v>1.1000000000000001</v>
      </c>
      <c r="K9059">
        <v>12</v>
      </c>
      <c r="L9059">
        <v>2025</v>
      </c>
      <c r="M9059" t="s">
        <v>378</v>
      </c>
      <c r="N9059" s="89" cm="1">
        <f t="array" ref="N9059">IF(ISNUMBER(_34_KNMI_Stations[[#This Row],[Etmaal temperatuur °C]]),IF(_34_KNMI_Stations[[#This Row],[Etmaal temperatuur °C]]&lt;stookgrens[],stookgrens[]-_34_KNMI_Stations[[#This Row],[Etmaal temperatuur °C]],0),"")</f>
        <v>8.6</v>
      </c>
      <c r="O9059" s="89">
        <f>_34_KNMI_Stations[[#This Row],[graaddagen]]*_34_KNMI_Stations[[#This Row],[Gewogen factor]]</f>
        <v>9.4600000000000009</v>
      </c>
      <c r="P9059" s="89" cm="1">
        <f t="array" ref="P9059">IF(ISNUMBER(_34_KNMI_Stations[[#This Row],[Etmaal temperatuur °C]]),IF(_34_KNMI_Stations[[#This Row],[Etmaal temperatuur °C]]&gt;stookgrens[],_34_KNMI_Stations[[#This Row],[Etmaal temperatuur °C]]-stookgrens[],0),"")</f>
        <v>0</v>
      </c>
    </row>
    <row r="9060" spans="1:16" x14ac:dyDescent="0.25">
      <c r="A9060">
        <v>323</v>
      </c>
      <c r="B9060" s="110">
        <v>46004</v>
      </c>
      <c r="C9060" s="89">
        <v>2.2999999999999998</v>
      </c>
      <c r="D9060" s="89">
        <v>7</v>
      </c>
      <c r="E9060" s="96">
        <v>259</v>
      </c>
      <c r="F9060" s="89">
        <v>0</v>
      </c>
      <c r="G9060" s="89">
        <v>1027.2</v>
      </c>
      <c r="H9060">
        <v>0.95</v>
      </c>
      <c r="I9060" t="s">
        <v>22</v>
      </c>
      <c r="J9060">
        <v>1.1000000000000001</v>
      </c>
      <c r="K9060">
        <v>12</v>
      </c>
      <c r="L9060">
        <v>2025</v>
      </c>
      <c r="M9060" t="s">
        <v>378</v>
      </c>
      <c r="N9060" s="89" cm="1">
        <f t="array" ref="N9060">IF(ISNUMBER(_34_KNMI_Stations[[#This Row],[Etmaal temperatuur °C]]),IF(_34_KNMI_Stations[[#This Row],[Etmaal temperatuur °C]]&lt;stookgrens[],stookgrens[]-_34_KNMI_Stations[[#This Row],[Etmaal temperatuur °C]],0),"")</f>
        <v>11</v>
      </c>
      <c r="O9060" s="89">
        <f>_34_KNMI_Stations[[#This Row],[graaddagen]]*_34_KNMI_Stations[[#This Row],[Gewogen factor]]</f>
        <v>12.100000000000001</v>
      </c>
      <c r="P9060" s="89" cm="1">
        <f t="array" ref="P9060">IF(ISNUMBER(_34_KNMI_Stations[[#This Row],[Etmaal temperatuur °C]]),IF(_34_KNMI_Stations[[#This Row],[Etmaal temperatuur °C]]&gt;stookgrens[],_34_KNMI_Stations[[#This Row],[Etmaal temperatuur °C]]-stookgrens[],0),"")</f>
        <v>0</v>
      </c>
    </row>
    <row r="9061" spans="1:16" x14ac:dyDescent="0.25">
      <c r="A9061">
        <v>323</v>
      </c>
      <c r="B9061" s="110">
        <v>46005</v>
      </c>
      <c r="C9061" s="89">
        <v>4.8</v>
      </c>
      <c r="D9061" s="89">
        <v>7.3</v>
      </c>
      <c r="E9061" s="96">
        <v>99</v>
      </c>
      <c r="F9061" s="89">
        <v>0</v>
      </c>
      <c r="G9061" s="89">
        <v>1021.8</v>
      </c>
      <c r="H9061">
        <v>0.94</v>
      </c>
      <c r="I9061" t="s">
        <v>22</v>
      </c>
      <c r="J9061">
        <v>1.1000000000000001</v>
      </c>
      <c r="K9061">
        <v>12</v>
      </c>
      <c r="L9061">
        <v>2025</v>
      </c>
      <c r="M9061" t="s">
        <v>378</v>
      </c>
      <c r="N9061" s="89" cm="1">
        <f t="array" ref="N9061">IF(ISNUMBER(_34_KNMI_Stations[[#This Row],[Etmaal temperatuur °C]]),IF(_34_KNMI_Stations[[#This Row],[Etmaal temperatuur °C]]&lt;stookgrens[],stookgrens[]-_34_KNMI_Stations[[#This Row],[Etmaal temperatuur °C]],0),"")</f>
        <v>10.7</v>
      </c>
      <c r="O9061" s="89">
        <f>_34_KNMI_Stations[[#This Row],[graaddagen]]*_34_KNMI_Stations[[#This Row],[Gewogen factor]]</f>
        <v>11.77</v>
      </c>
      <c r="P9061" s="89" cm="1">
        <f t="array" ref="P9061">IF(ISNUMBER(_34_KNMI_Stations[[#This Row],[Etmaal temperatuur °C]]),IF(_34_KNMI_Stations[[#This Row],[Etmaal temperatuur °C]]&gt;stookgrens[],_34_KNMI_Stations[[#This Row],[Etmaal temperatuur °C]]-stookgrens[],0),"")</f>
        <v>0</v>
      </c>
    </row>
    <row r="9062" spans="1:16" x14ac:dyDescent="0.25">
      <c r="A9062">
        <v>323</v>
      </c>
      <c r="B9062" s="110">
        <v>46006</v>
      </c>
      <c r="C9062" s="89">
        <v>5.2</v>
      </c>
      <c r="D9062" s="89">
        <v>7.5</v>
      </c>
      <c r="E9062" s="96">
        <v>155</v>
      </c>
      <c r="F9062" s="89">
        <v>0</v>
      </c>
      <c r="G9062" s="89">
        <v>1011.9</v>
      </c>
      <c r="H9062">
        <v>0.86</v>
      </c>
      <c r="I9062" t="s">
        <v>22</v>
      </c>
      <c r="J9062">
        <v>1.1000000000000001</v>
      </c>
      <c r="K9062">
        <v>12</v>
      </c>
      <c r="L9062">
        <v>2025</v>
      </c>
      <c r="M9062" t="s">
        <v>379</v>
      </c>
      <c r="N9062" s="89" cm="1">
        <f t="array" ref="N9062">IF(ISNUMBER(_34_KNMI_Stations[[#This Row],[Etmaal temperatuur °C]]),IF(_34_KNMI_Stations[[#This Row],[Etmaal temperatuur °C]]&lt;stookgrens[],stookgrens[]-_34_KNMI_Stations[[#This Row],[Etmaal temperatuur °C]],0),"")</f>
        <v>10.5</v>
      </c>
      <c r="O9062" s="89">
        <f>_34_KNMI_Stations[[#This Row],[graaddagen]]*_34_KNMI_Stations[[#This Row],[Gewogen factor]]</f>
        <v>11.55</v>
      </c>
      <c r="P9062" s="89" cm="1">
        <f t="array" ref="P9062">IF(ISNUMBER(_34_KNMI_Stations[[#This Row],[Etmaal temperatuur °C]]),IF(_34_KNMI_Stations[[#This Row],[Etmaal temperatuur °C]]&gt;stookgrens[],_34_KNMI_Stations[[#This Row],[Etmaal temperatuur °C]]-stookgrens[],0),"")</f>
        <v>0</v>
      </c>
    </row>
    <row r="9063" spans="1:16" x14ac:dyDescent="0.25">
      <c r="A9063">
        <v>323</v>
      </c>
      <c r="B9063" s="110">
        <v>46007</v>
      </c>
      <c r="C9063" s="89">
        <v>2.9</v>
      </c>
      <c r="D9063" s="89">
        <v>9.3000000000000007</v>
      </c>
      <c r="E9063" s="96">
        <v>207</v>
      </c>
      <c r="F9063" s="89">
        <v>0.4</v>
      </c>
      <c r="G9063" s="89">
        <v>1011.3</v>
      </c>
      <c r="H9063">
        <v>0.85</v>
      </c>
      <c r="I9063" t="s">
        <v>22</v>
      </c>
      <c r="J9063">
        <v>1.1000000000000001</v>
      </c>
      <c r="K9063">
        <v>12</v>
      </c>
      <c r="L9063">
        <v>2025</v>
      </c>
      <c r="M9063" t="s">
        <v>379</v>
      </c>
      <c r="N9063" s="89" cm="1">
        <f t="array" ref="N9063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9063" s="89">
        <f>_34_KNMI_Stations[[#This Row],[graaddagen]]*_34_KNMI_Stations[[#This Row],[Gewogen factor]]</f>
        <v>9.57</v>
      </c>
      <c r="P9063" s="89" cm="1">
        <f t="array" ref="P9063">IF(ISNUMBER(_34_KNMI_Stations[[#This Row],[Etmaal temperatuur °C]]),IF(_34_KNMI_Stations[[#This Row],[Etmaal temperatuur °C]]&gt;stookgrens[],_34_KNMI_Stations[[#This Row],[Etmaal temperatuur °C]]-stookgrens[],0),"")</f>
        <v>0</v>
      </c>
    </row>
    <row r="9064" spans="1:16" x14ac:dyDescent="0.25">
      <c r="A9064">
        <v>323</v>
      </c>
      <c r="B9064" s="110">
        <v>46008</v>
      </c>
      <c r="C9064" s="89">
        <v>3.9</v>
      </c>
      <c r="D9064" s="89">
        <v>8.4</v>
      </c>
      <c r="E9064" s="96">
        <v>174</v>
      </c>
      <c r="F9064" s="89">
        <v>0.1</v>
      </c>
      <c r="G9064" s="89">
        <v>1016.5</v>
      </c>
      <c r="H9064">
        <v>0.88</v>
      </c>
      <c r="I9064" t="s">
        <v>22</v>
      </c>
      <c r="J9064">
        <v>1.1000000000000001</v>
      </c>
      <c r="K9064">
        <v>12</v>
      </c>
      <c r="L9064">
        <v>2025</v>
      </c>
      <c r="M9064" t="s">
        <v>379</v>
      </c>
      <c r="N9064" s="89" cm="1">
        <f t="array" ref="N9064">IF(ISNUMBER(_34_KNMI_Stations[[#This Row],[Etmaal temperatuur °C]]),IF(_34_KNMI_Stations[[#This Row],[Etmaal temperatuur °C]]&lt;stookgrens[],stookgrens[]-_34_KNMI_Stations[[#This Row],[Etmaal temperatuur °C]],0),"")</f>
        <v>9.6</v>
      </c>
      <c r="O9064" s="89">
        <f>_34_KNMI_Stations[[#This Row],[graaddagen]]*_34_KNMI_Stations[[#This Row],[Gewogen factor]]</f>
        <v>10.56</v>
      </c>
      <c r="P9064" s="89" cm="1">
        <f t="array" ref="P9064">IF(ISNUMBER(_34_KNMI_Stations[[#This Row],[Etmaal temperatuur °C]]),IF(_34_KNMI_Stations[[#This Row],[Etmaal temperatuur °C]]&gt;stookgrens[],_34_KNMI_Stations[[#This Row],[Etmaal temperatuur °C]]-stookgrens[],0),"")</f>
        <v>0</v>
      </c>
    </row>
    <row r="9065" spans="1:16" x14ac:dyDescent="0.25">
      <c r="A9065">
        <v>323</v>
      </c>
      <c r="B9065" s="110">
        <v>46009</v>
      </c>
      <c r="C9065" s="89">
        <v>7.3</v>
      </c>
      <c r="D9065" s="89">
        <v>10.8</v>
      </c>
      <c r="E9065" s="96">
        <v>168</v>
      </c>
      <c r="F9065" s="89">
        <v>0.1</v>
      </c>
      <c r="G9065" s="89">
        <v>1011.2</v>
      </c>
      <c r="H9065">
        <v>0.78</v>
      </c>
      <c r="I9065" t="s">
        <v>22</v>
      </c>
      <c r="J9065">
        <v>1.1000000000000001</v>
      </c>
      <c r="K9065">
        <v>12</v>
      </c>
      <c r="L9065">
        <v>2025</v>
      </c>
      <c r="M9065" t="s">
        <v>379</v>
      </c>
      <c r="N9065" s="89" cm="1">
        <f t="array" ref="N9065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9065" s="89">
        <f>_34_KNMI_Stations[[#This Row],[graaddagen]]*_34_KNMI_Stations[[#This Row],[Gewogen factor]]</f>
        <v>7.92</v>
      </c>
      <c r="P9065" s="89" cm="1">
        <f t="array" ref="P9065">IF(ISNUMBER(_34_KNMI_Stations[[#This Row],[Etmaal temperatuur °C]]),IF(_34_KNMI_Stations[[#This Row],[Etmaal temperatuur °C]]&gt;stookgrens[],_34_KNMI_Stations[[#This Row],[Etmaal temperatuur °C]]-stookgrens[],0),"")</f>
        <v>0</v>
      </c>
    </row>
    <row r="9066" spans="1:16" x14ac:dyDescent="0.25">
      <c r="A9066">
        <v>323</v>
      </c>
      <c r="B9066" s="110">
        <v>46010</v>
      </c>
      <c r="C9066" s="89">
        <v>4.0999999999999996</v>
      </c>
      <c r="D9066" s="89">
        <v>9.1</v>
      </c>
      <c r="E9066" s="96">
        <v>228</v>
      </c>
      <c r="F9066" s="89">
        <v>4.4000000000000004</v>
      </c>
      <c r="G9066" s="89">
        <v>1016.4</v>
      </c>
      <c r="H9066">
        <v>0.89</v>
      </c>
      <c r="I9066" t="s">
        <v>22</v>
      </c>
      <c r="J9066">
        <v>1.1000000000000001</v>
      </c>
      <c r="K9066">
        <v>12</v>
      </c>
      <c r="L9066">
        <v>2025</v>
      </c>
      <c r="M9066" t="s">
        <v>379</v>
      </c>
      <c r="N9066" s="89" cm="1">
        <f t="array" ref="N9066">IF(ISNUMBER(_34_KNMI_Stations[[#This Row],[Etmaal temperatuur °C]]),IF(_34_KNMI_Stations[[#This Row],[Etmaal temperatuur °C]]&lt;stookgrens[],stookgrens[]-_34_KNMI_Stations[[#This Row],[Etmaal temperatuur °C]],0),"")</f>
        <v>8.9</v>
      </c>
      <c r="O9066" s="89">
        <f>_34_KNMI_Stations[[#This Row],[graaddagen]]*_34_KNMI_Stations[[#This Row],[Gewogen factor]]</f>
        <v>9.7900000000000009</v>
      </c>
      <c r="P9066" s="89" cm="1">
        <f t="array" ref="P9066">IF(ISNUMBER(_34_KNMI_Stations[[#This Row],[Etmaal temperatuur °C]]),IF(_34_KNMI_Stations[[#This Row],[Etmaal temperatuur °C]]&gt;stookgrens[],_34_KNMI_Stations[[#This Row],[Etmaal temperatuur °C]]-stookgrens[],0),"")</f>
        <v>0</v>
      </c>
    </row>
    <row r="9067" spans="1:16" x14ac:dyDescent="0.25">
      <c r="A9067">
        <v>323</v>
      </c>
      <c r="B9067" s="110">
        <v>46011</v>
      </c>
      <c r="C9067" s="89">
        <v>3.1</v>
      </c>
      <c r="D9067" s="89">
        <v>6.1</v>
      </c>
      <c r="E9067" s="96">
        <v>232</v>
      </c>
      <c r="F9067" s="89">
        <v>1.1000000000000001</v>
      </c>
      <c r="G9067" s="89">
        <v>1015</v>
      </c>
      <c r="H9067">
        <v>0.95</v>
      </c>
      <c r="I9067" t="s">
        <v>22</v>
      </c>
      <c r="J9067">
        <v>1.1000000000000001</v>
      </c>
      <c r="K9067">
        <v>12</v>
      </c>
      <c r="L9067">
        <v>2025</v>
      </c>
      <c r="M9067" t="s">
        <v>379</v>
      </c>
      <c r="N9067" s="89" cm="1">
        <f t="array" ref="N9067">IF(ISNUMBER(_34_KNMI_Stations[[#This Row],[Etmaal temperatuur °C]]),IF(_34_KNMI_Stations[[#This Row],[Etmaal temperatuur °C]]&lt;stookgrens[],stookgrens[]-_34_KNMI_Stations[[#This Row],[Etmaal temperatuur °C]],0),"")</f>
        <v>11.9</v>
      </c>
      <c r="O9067" s="89">
        <f>_34_KNMI_Stations[[#This Row],[graaddagen]]*_34_KNMI_Stations[[#This Row],[Gewogen factor]]</f>
        <v>13.090000000000002</v>
      </c>
      <c r="P9067" s="89" cm="1">
        <f t="array" ref="P9067">IF(ISNUMBER(_34_KNMI_Stations[[#This Row],[Etmaal temperatuur °C]]),IF(_34_KNMI_Stations[[#This Row],[Etmaal temperatuur °C]]&gt;stookgrens[],_34_KNMI_Stations[[#This Row],[Etmaal temperatuur °C]]-stookgrens[],0),"")</f>
        <v>0</v>
      </c>
    </row>
    <row r="9068" spans="1:16" x14ac:dyDescent="0.25">
      <c r="A9068">
        <v>323</v>
      </c>
      <c r="B9068" s="110">
        <v>46012</v>
      </c>
      <c r="C9068" s="89">
        <v>3.5</v>
      </c>
      <c r="D9068" s="89">
        <v>8.4</v>
      </c>
      <c r="E9068" s="96">
        <v>199</v>
      </c>
      <c r="F9068" s="89">
        <v>-0.1</v>
      </c>
      <c r="G9068" s="89">
        <v>1009.5</v>
      </c>
      <c r="H9068">
        <v>0.93</v>
      </c>
      <c r="I9068" t="s">
        <v>22</v>
      </c>
      <c r="J9068">
        <v>1.1000000000000001</v>
      </c>
      <c r="K9068">
        <v>12</v>
      </c>
      <c r="L9068">
        <v>2025</v>
      </c>
      <c r="M9068" t="s">
        <v>379</v>
      </c>
      <c r="N9068" s="89" cm="1">
        <f t="array" ref="N9068">IF(ISNUMBER(_34_KNMI_Stations[[#This Row],[Etmaal temperatuur °C]]),IF(_34_KNMI_Stations[[#This Row],[Etmaal temperatuur °C]]&lt;stookgrens[],stookgrens[]-_34_KNMI_Stations[[#This Row],[Etmaal temperatuur °C]],0),"")</f>
        <v>9.6</v>
      </c>
      <c r="O9068" s="89">
        <f>_34_KNMI_Stations[[#This Row],[graaddagen]]*_34_KNMI_Stations[[#This Row],[Gewogen factor]]</f>
        <v>10.56</v>
      </c>
      <c r="P9068" s="89" cm="1">
        <f t="array" ref="P9068">IF(ISNUMBER(_34_KNMI_Stations[[#This Row],[Etmaal temperatuur °C]]),IF(_34_KNMI_Stations[[#This Row],[Etmaal temperatuur °C]]&gt;stookgrens[],_34_KNMI_Stations[[#This Row],[Etmaal temperatuur °C]]-stookgrens[],0),"")</f>
        <v>0</v>
      </c>
    </row>
    <row r="9069" spans="1:16" x14ac:dyDescent="0.25">
      <c r="A9069">
        <v>323</v>
      </c>
      <c r="B9069" s="110">
        <v>46013</v>
      </c>
      <c r="C9069" s="89">
        <v>3.9</v>
      </c>
      <c r="D9069" s="89">
        <v>5.0999999999999996</v>
      </c>
      <c r="E9069" s="96">
        <v>285</v>
      </c>
      <c r="F9069" s="89">
        <v>0</v>
      </c>
      <c r="G9069" s="89">
        <v>1010.2</v>
      </c>
      <c r="H9069">
        <v>0.87</v>
      </c>
      <c r="I9069" t="s">
        <v>22</v>
      </c>
      <c r="J9069">
        <v>1.1000000000000001</v>
      </c>
      <c r="K9069">
        <v>12</v>
      </c>
      <c r="L9069">
        <v>2025</v>
      </c>
      <c r="M9069" t="s">
        <v>380</v>
      </c>
      <c r="N9069" s="89" cm="1">
        <f t="array" ref="N9069">IF(ISNUMBER(_34_KNMI_Stations[[#This Row],[Etmaal temperatuur °C]]),IF(_34_KNMI_Stations[[#This Row],[Etmaal temperatuur °C]]&lt;stookgrens[],stookgrens[]-_34_KNMI_Stations[[#This Row],[Etmaal temperatuur °C]],0),"")</f>
        <v>12.9</v>
      </c>
      <c r="O9069" s="89">
        <f>_34_KNMI_Stations[[#This Row],[graaddagen]]*_34_KNMI_Stations[[#This Row],[Gewogen factor]]</f>
        <v>14.190000000000001</v>
      </c>
      <c r="P9069" s="89" cm="1">
        <f t="array" ref="P9069">IF(ISNUMBER(_34_KNMI_Stations[[#This Row],[Etmaal temperatuur °C]]),IF(_34_KNMI_Stations[[#This Row],[Etmaal temperatuur °C]]&gt;stookgrens[],_34_KNMI_Stations[[#This Row],[Etmaal temperatuur °C]]-stookgrens[],0),"")</f>
        <v>0</v>
      </c>
    </row>
    <row r="9070" spans="1:16" x14ac:dyDescent="0.25">
      <c r="A9070">
        <v>323</v>
      </c>
      <c r="B9070" s="110">
        <v>46014</v>
      </c>
      <c r="C9070" s="89">
        <v>7.4</v>
      </c>
      <c r="D9070" s="89">
        <v>4.7</v>
      </c>
      <c r="E9070" s="96">
        <v>71</v>
      </c>
      <c r="F9070" s="89">
        <v>0</v>
      </c>
      <c r="G9070" s="89">
        <v>1018.4</v>
      </c>
      <c r="H9070">
        <v>0.8</v>
      </c>
      <c r="I9070" t="s">
        <v>22</v>
      </c>
      <c r="J9070">
        <v>1.1000000000000001</v>
      </c>
      <c r="K9070">
        <v>12</v>
      </c>
      <c r="L9070">
        <v>2025</v>
      </c>
      <c r="M9070" t="s">
        <v>380</v>
      </c>
      <c r="N9070" s="89" cm="1">
        <f t="array" ref="N9070">IF(ISNUMBER(_34_KNMI_Stations[[#This Row],[Etmaal temperatuur °C]]),IF(_34_KNMI_Stations[[#This Row],[Etmaal temperatuur °C]]&lt;stookgrens[],stookgrens[]-_34_KNMI_Stations[[#This Row],[Etmaal temperatuur °C]],0),"")</f>
        <v>13.3</v>
      </c>
      <c r="O9070" s="89">
        <f>_34_KNMI_Stations[[#This Row],[graaddagen]]*_34_KNMI_Stations[[#This Row],[Gewogen factor]]</f>
        <v>14.630000000000003</v>
      </c>
      <c r="P9070" s="89" cm="1">
        <f t="array" ref="P9070">IF(ISNUMBER(_34_KNMI_Stations[[#This Row],[Etmaal temperatuur °C]]),IF(_34_KNMI_Stations[[#This Row],[Etmaal temperatuur °C]]&gt;stookgrens[],_34_KNMI_Stations[[#This Row],[Etmaal temperatuur °C]]-stookgrens[],0),"")</f>
        <v>0</v>
      </c>
    </row>
    <row r="9071" spans="1:16" x14ac:dyDescent="0.25">
      <c r="A9071">
        <v>323</v>
      </c>
      <c r="B9071" s="110">
        <v>46015</v>
      </c>
      <c r="C9071" s="89">
        <v>9.1999999999999993</v>
      </c>
      <c r="D9071" s="89">
        <v>1.5</v>
      </c>
      <c r="E9071" s="96">
        <v>413</v>
      </c>
      <c r="F9071" s="89">
        <v>0</v>
      </c>
      <c r="G9071" s="89">
        <v>1030.5</v>
      </c>
      <c r="H9071">
        <v>0.74</v>
      </c>
      <c r="I9071" t="s">
        <v>22</v>
      </c>
      <c r="J9071">
        <v>1.1000000000000001</v>
      </c>
      <c r="K9071">
        <v>12</v>
      </c>
      <c r="L9071">
        <v>2025</v>
      </c>
      <c r="M9071" t="s">
        <v>380</v>
      </c>
      <c r="N9071" s="89" cm="1">
        <f t="array" ref="N9071">IF(ISNUMBER(_34_KNMI_Stations[[#This Row],[Etmaal temperatuur °C]]),IF(_34_KNMI_Stations[[#This Row],[Etmaal temperatuur °C]]&lt;stookgrens[],stookgrens[]-_34_KNMI_Stations[[#This Row],[Etmaal temperatuur °C]],0),"")</f>
        <v>16.5</v>
      </c>
      <c r="O9071" s="89">
        <f>_34_KNMI_Stations[[#This Row],[graaddagen]]*_34_KNMI_Stations[[#This Row],[Gewogen factor]]</f>
        <v>18.150000000000002</v>
      </c>
      <c r="P9071" s="89" cm="1">
        <f t="array" ref="P9071">IF(ISNUMBER(_34_KNMI_Stations[[#This Row],[Etmaal temperatuur °C]]),IF(_34_KNMI_Stations[[#This Row],[Etmaal temperatuur °C]]&gt;stookgrens[],_34_KNMI_Stations[[#This Row],[Etmaal temperatuur °C]]-stookgrens[],0),"")</f>
        <v>0</v>
      </c>
    </row>
    <row r="9072" spans="1:16" x14ac:dyDescent="0.25">
      <c r="A9072">
        <v>323</v>
      </c>
      <c r="B9072" s="110">
        <v>46016</v>
      </c>
      <c r="C9072" s="89">
        <v>8.6</v>
      </c>
      <c r="D9072" s="89">
        <v>-1.5</v>
      </c>
      <c r="E9072" s="96">
        <v>410</v>
      </c>
      <c r="F9072" s="89">
        <v>0</v>
      </c>
      <c r="G9072" s="89">
        <v>1029.0999999999999</v>
      </c>
      <c r="H9072">
        <v>0.69</v>
      </c>
      <c r="I9072" t="s">
        <v>22</v>
      </c>
      <c r="J9072">
        <v>1.1000000000000001</v>
      </c>
      <c r="K9072">
        <v>12</v>
      </c>
      <c r="L9072">
        <v>2025</v>
      </c>
      <c r="M9072" t="s">
        <v>380</v>
      </c>
      <c r="N9072" s="89" cm="1">
        <f t="array" ref="N9072">IF(ISNUMBER(_34_KNMI_Stations[[#This Row],[Etmaal temperatuur °C]]),IF(_34_KNMI_Stations[[#This Row],[Etmaal temperatuur °C]]&lt;stookgrens[],stookgrens[]-_34_KNMI_Stations[[#This Row],[Etmaal temperatuur °C]],0),"")</f>
        <v>19.5</v>
      </c>
      <c r="O9072" s="89">
        <f>_34_KNMI_Stations[[#This Row],[graaddagen]]*_34_KNMI_Stations[[#This Row],[Gewogen factor]]</f>
        <v>21.450000000000003</v>
      </c>
      <c r="P9072" s="89" cm="1">
        <f t="array" ref="P9072">IF(ISNUMBER(_34_KNMI_Stations[[#This Row],[Etmaal temperatuur °C]]),IF(_34_KNMI_Stations[[#This Row],[Etmaal temperatuur °C]]&gt;stookgrens[],_34_KNMI_Stations[[#This Row],[Etmaal temperatuur °C]]-stookgrens[],0),"")</f>
        <v>0</v>
      </c>
    </row>
    <row r="9073" spans="1:16" x14ac:dyDescent="0.25">
      <c r="A9073">
        <v>323</v>
      </c>
      <c r="B9073" s="110">
        <v>46017</v>
      </c>
      <c r="C9073" s="89">
        <v>5.8</v>
      </c>
      <c r="D9073" s="89">
        <v>-0.6</v>
      </c>
      <c r="E9073" s="96">
        <v>399</v>
      </c>
      <c r="F9073" s="89">
        <v>0</v>
      </c>
      <c r="G9073" s="89">
        <v>1030</v>
      </c>
      <c r="H9073">
        <v>0.79</v>
      </c>
      <c r="I9073" t="s">
        <v>22</v>
      </c>
      <c r="J9073">
        <v>1.1000000000000001</v>
      </c>
      <c r="K9073">
        <v>12</v>
      </c>
      <c r="L9073">
        <v>2025</v>
      </c>
      <c r="M9073" t="s">
        <v>380</v>
      </c>
      <c r="N9073" s="89" cm="1">
        <f t="array" ref="N9073">IF(ISNUMBER(_34_KNMI_Stations[[#This Row],[Etmaal temperatuur °C]]),IF(_34_KNMI_Stations[[#This Row],[Etmaal temperatuur °C]]&lt;stookgrens[],stookgrens[]-_34_KNMI_Stations[[#This Row],[Etmaal temperatuur °C]],0),"")</f>
        <v>18.600000000000001</v>
      </c>
      <c r="O9073" s="89">
        <f>_34_KNMI_Stations[[#This Row],[graaddagen]]*_34_KNMI_Stations[[#This Row],[Gewogen factor]]</f>
        <v>20.460000000000004</v>
      </c>
      <c r="P9073" s="89" cm="1">
        <f t="array" ref="P9073">IF(ISNUMBER(_34_KNMI_Stations[[#This Row],[Etmaal temperatuur °C]]),IF(_34_KNMI_Stations[[#This Row],[Etmaal temperatuur °C]]&gt;stookgrens[],_34_KNMI_Stations[[#This Row],[Etmaal temperatuur °C]]-stookgrens[],0),"")</f>
        <v>0</v>
      </c>
    </row>
    <row r="9074" spans="1:16" x14ac:dyDescent="0.25">
      <c r="A9074">
        <v>323</v>
      </c>
      <c r="B9074" s="110">
        <v>46018</v>
      </c>
      <c r="C9074" s="89">
        <v>4.5</v>
      </c>
      <c r="D9074" s="89">
        <v>2.5</v>
      </c>
      <c r="E9074" s="96">
        <v>198</v>
      </c>
      <c r="F9074" s="89">
        <v>0</v>
      </c>
      <c r="G9074" s="89">
        <v>1033.5999999999999</v>
      </c>
      <c r="H9074">
        <v>0.83</v>
      </c>
      <c r="I9074" t="s">
        <v>22</v>
      </c>
      <c r="J9074">
        <v>1.1000000000000001</v>
      </c>
      <c r="K9074">
        <v>12</v>
      </c>
      <c r="L9074">
        <v>2025</v>
      </c>
      <c r="M9074" t="s">
        <v>380</v>
      </c>
      <c r="N9074" s="89" cm="1">
        <f t="array" ref="N9074">IF(ISNUMBER(_34_KNMI_Stations[[#This Row],[Etmaal temperatuur °C]]),IF(_34_KNMI_Stations[[#This Row],[Etmaal temperatuur °C]]&lt;stookgrens[],stookgrens[]-_34_KNMI_Stations[[#This Row],[Etmaal temperatuur °C]],0),"")</f>
        <v>15.5</v>
      </c>
      <c r="O9074" s="89">
        <f>_34_KNMI_Stations[[#This Row],[graaddagen]]*_34_KNMI_Stations[[#This Row],[Gewogen factor]]</f>
        <v>17.05</v>
      </c>
      <c r="P9074" s="89" cm="1">
        <f t="array" ref="P9074">IF(ISNUMBER(_34_KNMI_Stations[[#This Row],[Etmaal temperatuur °C]]),IF(_34_KNMI_Stations[[#This Row],[Etmaal temperatuur °C]]&gt;stookgrens[],_34_KNMI_Stations[[#This Row],[Etmaal temperatuur °C]]-stookgrens[],0),"")</f>
        <v>0</v>
      </c>
    </row>
    <row r="9075" spans="1:16" x14ac:dyDescent="0.25">
      <c r="A9075">
        <v>323</v>
      </c>
      <c r="B9075" s="110">
        <v>46019</v>
      </c>
      <c r="C9075" s="89">
        <v>3.5</v>
      </c>
      <c r="D9075" s="89">
        <v>3.8</v>
      </c>
      <c r="E9075" s="96">
        <v>368</v>
      </c>
      <c r="F9075" s="89">
        <v>0</v>
      </c>
      <c r="G9075" s="89">
        <v>1031.4000000000001</v>
      </c>
      <c r="H9075">
        <v>0.85</v>
      </c>
      <c r="I9075" t="s">
        <v>22</v>
      </c>
      <c r="J9075">
        <v>1.1000000000000001</v>
      </c>
      <c r="K9075">
        <v>12</v>
      </c>
      <c r="L9075">
        <v>2025</v>
      </c>
      <c r="M9075" t="s">
        <v>380</v>
      </c>
      <c r="N9075" s="89" cm="1">
        <f t="array" ref="N9075">IF(ISNUMBER(_34_KNMI_Stations[[#This Row],[Etmaal temperatuur °C]]),IF(_34_KNMI_Stations[[#This Row],[Etmaal temperatuur °C]]&lt;stookgrens[],stookgrens[]-_34_KNMI_Stations[[#This Row],[Etmaal temperatuur °C]],0),"")</f>
        <v>14.2</v>
      </c>
      <c r="O9075" s="89">
        <f>_34_KNMI_Stations[[#This Row],[graaddagen]]*_34_KNMI_Stations[[#This Row],[Gewogen factor]]</f>
        <v>15.620000000000001</v>
      </c>
      <c r="P9075" s="89" cm="1">
        <f t="array" ref="P9075">IF(ISNUMBER(_34_KNMI_Stations[[#This Row],[Etmaal temperatuur °C]]),IF(_34_KNMI_Stations[[#This Row],[Etmaal temperatuur °C]]&gt;stookgrens[],_34_KNMI_Stations[[#This Row],[Etmaal temperatuur °C]]-stookgrens[],0),"")</f>
        <v>0</v>
      </c>
    </row>
    <row r="9076" spans="1:16" x14ac:dyDescent="0.25">
      <c r="A9076">
        <v>323</v>
      </c>
      <c r="B9076" s="110">
        <v>46020</v>
      </c>
      <c r="C9076" s="89">
        <v>1.8</v>
      </c>
      <c r="D9076" s="89">
        <v>2.6</v>
      </c>
      <c r="E9076" s="96">
        <v>88</v>
      </c>
      <c r="F9076" s="89">
        <v>-0.1</v>
      </c>
      <c r="G9076" s="89">
        <v>1027.3</v>
      </c>
      <c r="H9076">
        <v>0.95</v>
      </c>
      <c r="I9076" t="s">
        <v>22</v>
      </c>
      <c r="J9076">
        <v>1.1000000000000001</v>
      </c>
      <c r="K9076">
        <v>12</v>
      </c>
      <c r="L9076">
        <v>2025</v>
      </c>
      <c r="M9076" t="s">
        <v>306</v>
      </c>
      <c r="N9076" s="89" cm="1">
        <f t="array" ref="N9076">IF(ISNUMBER(_34_KNMI_Stations[[#This Row],[Etmaal temperatuur °C]]),IF(_34_KNMI_Stations[[#This Row],[Etmaal temperatuur °C]]&lt;stookgrens[],stookgrens[]-_34_KNMI_Stations[[#This Row],[Etmaal temperatuur °C]],0),"")</f>
        <v>15.4</v>
      </c>
      <c r="O9076" s="89">
        <f>_34_KNMI_Stations[[#This Row],[graaddagen]]*_34_KNMI_Stations[[#This Row],[Gewogen factor]]</f>
        <v>16.940000000000001</v>
      </c>
      <c r="P9076" s="89" cm="1">
        <f t="array" ref="P9076">IF(ISNUMBER(_34_KNMI_Stations[[#This Row],[Etmaal temperatuur °C]]),IF(_34_KNMI_Stations[[#This Row],[Etmaal temperatuur °C]]&gt;stookgrens[],_34_KNMI_Stations[[#This Row],[Etmaal temperatuur °C]]-stookgrens[],0),"")</f>
        <v>0</v>
      </c>
    </row>
    <row r="9077" spans="1:16" x14ac:dyDescent="0.25">
      <c r="A9077">
        <v>323</v>
      </c>
      <c r="B9077" s="110">
        <v>46021</v>
      </c>
      <c r="C9077" s="89">
        <v>2.6</v>
      </c>
      <c r="D9077" s="89">
        <v>2.9</v>
      </c>
      <c r="E9077" s="96">
        <v>323</v>
      </c>
      <c r="F9077" s="89">
        <v>0</v>
      </c>
      <c r="G9077" s="89">
        <v>1030.9000000000001</v>
      </c>
      <c r="H9077">
        <v>0.85</v>
      </c>
      <c r="I9077" t="s">
        <v>22</v>
      </c>
      <c r="J9077">
        <v>1.1000000000000001</v>
      </c>
      <c r="K9077">
        <v>12</v>
      </c>
      <c r="L9077">
        <v>2025</v>
      </c>
      <c r="M9077" t="s">
        <v>306</v>
      </c>
      <c r="N9077" s="89" cm="1">
        <f t="array" ref="N9077">IF(ISNUMBER(_34_KNMI_Stations[[#This Row],[Etmaal temperatuur °C]]),IF(_34_KNMI_Stations[[#This Row],[Etmaal temperatuur °C]]&lt;stookgrens[],stookgrens[]-_34_KNMI_Stations[[#This Row],[Etmaal temperatuur °C]],0),"")</f>
        <v>15.1</v>
      </c>
      <c r="O9077" s="89">
        <f>_34_KNMI_Stations[[#This Row],[graaddagen]]*_34_KNMI_Stations[[#This Row],[Gewogen factor]]</f>
        <v>16.61</v>
      </c>
      <c r="P9077" s="89" cm="1">
        <f t="array" ref="P9077">IF(ISNUMBER(_34_KNMI_Stations[[#This Row],[Etmaal temperatuur °C]]),IF(_34_KNMI_Stations[[#This Row],[Etmaal temperatuur °C]]&gt;stookgrens[],_34_KNMI_Stations[[#This Row],[Etmaal temperatuur °C]]-stookgrens[],0),"")</f>
        <v>0</v>
      </c>
    </row>
    <row r="9078" spans="1:16" x14ac:dyDescent="0.25">
      <c r="A9078">
        <v>323</v>
      </c>
      <c r="B9078" s="110">
        <v>46022</v>
      </c>
      <c r="C9078" s="89">
        <v>3.6</v>
      </c>
      <c r="D9078" s="89">
        <v>2.2999999999999998</v>
      </c>
      <c r="E9078" s="96">
        <v>223</v>
      </c>
      <c r="F9078" s="89">
        <v>0.9</v>
      </c>
      <c r="G9078" s="89">
        <v>1024.9000000000001</v>
      </c>
      <c r="H9078">
        <v>0.9</v>
      </c>
      <c r="I9078" t="s">
        <v>22</v>
      </c>
      <c r="J9078">
        <v>1.1000000000000001</v>
      </c>
      <c r="K9078">
        <v>12</v>
      </c>
      <c r="L9078">
        <v>2025</v>
      </c>
      <c r="M9078" t="s">
        <v>306</v>
      </c>
      <c r="N9078" s="89" cm="1">
        <f t="array" ref="N9078">IF(ISNUMBER(_34_KNMI_Stations[[#This Row],[Etmaal temperatuur °C]]),IF(_34_KNMI_Stations[[#This Row],[Etmaal temperatuur °C]]&lt;stookgrens[],stookgrens[]-_34_KNMI_Stations[[#This Row],[Etmaal temperatuur °C]],0),"")</f>
        <v>15.7</v>
      </c>
      <c r="O9078" s="89">
        <f>_34_KNMI_Stations[[#This Row],[graaddagen]]*_34_KNMI_Stations[[#This Row],[Gewogen factor]]</f>
        <v>17.27</v>
      </c>
      <c r="P9078" s="89" cm="1">
        <f t="array" ref="P9078">IF(ISNUMBER(_34_KNMI_Stations[[#This Row],[Etmaal temperatuur °C]]),IF(_34_KNMI_Stations[[#This Row],[Etmaal temperatuur °C]]&gt;stookgrens[],_34_KNMI_Stations[[#This Row],[Etmaal temperatuur °C]]-stookgrens[],0),"")</f>
        <v>0</v>
      </c>
    </row>
    <row r="9079" spans="1:16" x14ac:dyDescent="0.25">
      <c r="A9079">
        <v>323</v>
      </c>
      <c r="B9079" s="110">
        <v>46023</v>
      </c>
      <c r="C9079" s="89">
        <v>8.9</v>
      </c>
      <c r="D9079" s="89">
        <v>4.5999999999999996</v>
      </c>
      <c r="E9079" s="96">
        <v>66</v>
      </c>
      <c r="F9079" s="89">
        <v>0.4</v>
      </c>
      <c r="G9079" s="89">
        <v>1005.9</v>
      </c>
      <c r="H9079">
        <v>0.76</v>
      </c>
      <c r="I9079" t="s">
        <v>22</v>
      </c>
      <c r="J9079">
        <v>1.1000000000000001</v>
      </c>
      <c r="K9079">
        <v>1</v>
      </c>
      <c r="L9079">
        <v>2026</v>
      </c>
      <c r="M9079" t="s">
        <v>306</v>
      </c>
      <c r="N9079" s="89" cm="1">
        <f t="array" ref="N9079">IF(ISNUMBER(_34_KNMI_Stations[[#This Row],[Etmaal temperatuur °C]]),IF(_34_KNMI_Stations[[#This Row],[Etmaal temperatuur °C]]&lt;stookgrens[],stookgrens[]-_34_KNMI_Stations[[#This Row],[Etmaal temperatuur °C]],0),"")</f>
        <v>13.4</v>
      </c>
      <c r="O9079" s="89">
        <f>_34_KNMI_Stations[[#This Row],[graaddagen]]*_34_KNMI_Stations[[#This Row],[Gewogen factor]]</f>
        <v>14.740000000000002</v>
      </c>
      <c r="P9079" s="89" cm="1">
        <f t="array" ref="P9079">IF(ISNUMBER(_34_KNMI_Stations[[#This Row],[Etmaal temperatuur °C]]),IF(_34_KNMI_Stations[[#This Row],[Etmaal temperatuur °C]]&gt;stookgrens[],_34_KNMI_Stations[[#This Row],[Etmaal temperatuur °C]]-stookgrens[],0),"")</f>
        <v>0</v>
      </c>
    </row>
    <row r="9080" spans="1:16" x14ac:dyDescent="0.25">
      <c r="A9080">
        <v>323</v>
      </c>
      <c r="B9080" s="110">
        <v>46024</v>
      </c>
      <c r="C9080" s="89">
        <v>8.6</v>
      </c>
      <c r="D9080" s="89">
        <v>3</v>
      </c>
      <c r="E9080" s="96">
        <v>300</v>
      </c>
      <c r="F9080" s="89">
        <v>0.2</v>
      </c>
      <c r="G9080" s="89">
        <v>1002</v>
      </c>
      <c r="H9080">
        <v>0.73</v>
      </c>
      <c r="I9080" t="s">
        <v>22</v>
      </c>
      <c r="J9080">
        <v>1.1000000000000001</v>
      </c>
      <c r="K9080">
        <v>1</v>
      </c>
      <c r="L9080">
        <v>2026</v>
      </c>
      <c r="M9080" t="s">
        <v>306</v>
      </c>
      <c r="N9080" s="89" cm="1">
        <f t="array" ref="N9080">IF(ISNUMBER(_34_KNMI_Stations[[#This Row],[Etmaal temperatuur °C]]),IF(_34_KNMI_Stations[[#This Row],[Etmaal temperatuur °C]]&lt;stookgrens[],stookgrens[]-_34_KNMI_Stations[[#This Row],[Etmaal temperatuur °C]],0),"")</f>
        <v>15</v>
      </c>
      <c r="O9080" s="89">
        <f>_34_KNMI_Stations[[#This Row],[graaddagen]]*_34_KNMI_Stations[[#This Row],[Gewogen factor]]</f>
        <v>16.5</v>
      </c>
      <c r="P9080" s="89" cm="1">
        <f t="array" ref="P9080">IF(ISNUMBER(_34_KNMI_Stations[[#This Row],[Etmaal temperatuur °C]]),IF(_34_KNMI_Stations[[#This Row],[Etmaal temperatuur °C]]&gt;stookgrens[],_34_KNMI_Stations[[#This Row],[Etmaal temperatuur °C]]-stookgrens[],0),"")</f>
        <v>0</v>
      </c>
    </row>
    <row r="9081" spans="1:16" x14ac:dyDescent="0.25">
      <c r="A9081">
        <v>323</v>
      </c>
      <c r="B9081" s="110">
        <v>46025</v>
      </c>
      <c r="C9081" s="89">
        <v>6.6</v>
      </c>
      <c r="D9081" s="89">
        <v>2.1</v>
      </c>
      <c r="E9081" s="96">
        <v>157</v>
      </c>
      <c r="F9081" s="89">
        <v>2.5</v>
      </c>
      <c r="G9081" s="89">
        <v>1004.9</v>
      </c>
      <c r="H9081">
        <v>0.81</v>
      </c>
      <c r="I9081" t="s">
        <v>22</v>
      </c>
      <c r="J9081">
        <v>1.1000000000000001</v>
      </c>
      <c r="K9081">
        <v>1</v>
      </c>
      <c r="L9081">
        <v>2026</v>
      </c>
      <c r="M9081" t="s">
        <v>306</v>
      </c>
      <c r="N9081" s="89" cm="1">
        <f t="array" ref="N9081">IF(ISNUMBER(_34_KNMI_Stations[[#This Row],[Etmaal temperatuur °C]]),IF(_34_KNMI_Stations[[#This Row],[Etmaal temperatuur °C]]&lt;stookgrens[],stookgrens[]-_34_KNMI_Stations[[#This Row],[Etmaal temperatuur °C]],0),"")</f>
        <v>15.9</v>
      </c>
      <c r="O9081" s="89">
        <f>_34_KNMI_Stations[[#This Row],[graaddagen]]*_34_KNMI_Stations[[#This Row],[Gewogen factor]]</f>
        <v>17.490000000000002</v>
      </c>
      <c r="P9081" s="89" cm="1">
        <f t="array" ref="P9081">IF(ISNUMBER(_34_KNMI_Stations[[#This Row],[Etmaal temperatuur °C]]),IF(_34_KNMI_Stations[[#This Row],[Etmaal temperatuur °C]]&gt;stookgrens[],_34_KNMI_Stations[[#This Row],[Etmaal temperatuur °C]]-stookgrens[],0),"")</f>
        <v>0</v>
      </c>
    </row>
    <row r="9082" spans="1:16" x14ac:dyDescent="0.25">
      <c r="A9082">
        <v>323</v>
      </c>
      <c r="B9082" s="110">
        <v>46026</v>
      </c>
      <c r="C9082" s="89">
        <v>5.9</v>
      </c>
      <c r="D9082" s="89">
        <v>1.4</v>
      </c>
      <c r="E9082" s="96">
        <v>414</v>
      </c>
      <c r="F9082" s="89">
        <v>0</v>
      </c>
      <c r="G9082" s="89">
        <v>1010</v>
      </c>
      <c r="H9082">
        <v>0.76</v>
      </c>
      <c r="I9082" t="s">
        <v>22</v>
      </c>
      <c r="J9082">
        <v>1.1000000000000001</v>
      </c>
      <c r="K9082">
        <v>1</v>
      </c>
      <c r="L9082">
        <v>2026</v>
      </c>
      <c r="M9082" t="s">
        <v>306</v>
      </c>
      <c r="N9082" s="89" cm="1">
        <f t="array" ref="N9082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9082" s="89">
        <f>_34_KNMI_Stations[[#This Row],[graaddagen]]*_34_KNMI_Stations[[#This Row],[Gewogen factor]]</f>
        <v>18.260000000000002</v>
      </c>
      <c r="P9082" s="89" cm="1">
        <f t="array" ref="P9082">IF(ISNUMBER(_34_KNMI_Stations[[#This Row],[Etmaal temperatuur °C]]),IF(_34_KNMI_Stations[[#This Row],[Etmaal temperatuur °C]]&gt;stookgrens[],_34_KNMI_Stations[[#This Row],[Etmaal temperatuur °C]]-stookgrens[],0),"")</f>
        <v>0</v>
      </c>
    </row>
    <row r="9083" spans="1:16" x14ac:dyDescent="0.25">
      <c r="A9083">
        <v>323</v>
      </c>
      <c r="B9083" s="110">
        <v>46027</v>
      </c>
      <c r="C9083" s="89">
        <v>3.7</v>
      </c>
      <c r="D9083" s="89">
        <v>0.1</v>
      </c>
      <c r="E9083" s="96">
        <v>277</v>
      </c>
      <c r="F9083" s="89">
        <v>9.3000000000000007</v>
      </c>
      <c r="G9083" s="89">
        <v>1010.5</v>
      </c>
      <c r="H9083">
        <v>0.89</v>
      </c>
      <c r="I9083" t="s">
        <v>22</v>
      </c>
      <c r="J9083">
        <v>1.1000000000000001</v>
      </c>
      <c r="K9083">
        <v>1</v>
      </c>
      <c r="L9083">
        <v>2026</v>
      </c>
      <c r="M9083" t="s">
        <v>344</v>
      </c>
      <c r="N9083" s="89" cm="1">
        <f t="array" ref="N9083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9083" s="89">
        <f>_34_KNMI_Stations[[#This Row],[graaddagen]]*_34_KNMI_Stations[[#This Row],[Gewogen factor]]</f>
        <v>19.690000000000001</v>
      </c>
      <c r="P9083" s="89" cm="1">
        <f t="array" ref="P9083">IF(ISNUMBER(_34_KNMI_Stations[[#This Row],[Etmaal temperatuur °C]]),IF(_34_KNMI_Stations[[#This Row],[Etmaal temperatuur °C]]&gt;stookgrens[],_34_KNMI_Stations[[#This Row],[Etmaal temperatuur °C]]-stookgrens[],0),"")</f>
        <v>0</v>
      </c>
    </row>
    <row r="9084" spans="1:16" x14ac:dyDescent="0.25">
      <c r="A9084">
        <v>323</v>
      </c>
      <c r="B9084" s="110">
        <v>46028</v>
      </c>
      <c r="C9084" s="89">
        <v>4</v>
      </c>
      <c r="D9084" s="89">
        <v>0.1</v>
      </c>
      <c r="E9084" s="96">
        <v>571</v>
      </c>
      <c r="F9084" s="89">
        <v>1</v>
      </c>
      <c r="G9084" s="89">
        <v>1014.9</v>
      </c>
      <c r="H9084">
        <v>0.84</v>
      </c>
      <c r="I9084" t="s">
        <v>22</v>
      </c>
      <c r="J9084">
        <v>1.1000000000000001</v>
      </c>
      <c r="K9084">
        <v>1</v>
      </c>
      <c r="L9084">
        <v>2026</v>
      </c>
      <c r="M9084" t="s">
        <v>344</v>
      </c>
      <c r="N9084" s="89" cm="1">
        <f t="array" ref="N9084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9084" s="89">
        <f>_34_KNMI_Stations[[#This Row],[graaddagen]]*_34_KNMI_Stations[[#This Row],[Gewogen factor]]</f>
        <v>19.690000000000001</v>
      </c>
      <c r="P9084" s="89" cm="1">
        <f t="array" ref="P9084">IF(ISNUMBER(_34_KNMI_Stations[[#This Row],[Etmaal temperatuur °C]]),IF(_34_KNMI_Stations[[#This Row],[Etmaal temperatuur °C]]&gt;stookgrens[],_34_KNMI_Stations[[#This Row],[Etmaal temperatuur °C]]-stookgrens[],0),"")</f>
        <v>0</v>
      </c>
    </row>
    <row r="9085" spans="1:16" x14ac:dyDescent="0.25">
      <c r="A9085">
        <v>323</v>
      </c>
      <c r="B9085" s="110">
        <v>46029</v>
      </c>
      <c r="C9085" s="89">
        <v>6.4</v>
      </c>
      <c r="D9085" s="89">
        <v>1.2</v>
      </c>
      <c r="E9085" s="96">
        <v>167</v>
      </c>
      <c r="F9085" s="89">
        <v>10.9</v>
      </c>
      <c r="G9085" s="89">
        <v>1004.9</v>
      </c>
      <c r="H9085">
        <v>0.9</v>
      </c>
      <c r="I9085" t="s">
        <v>22</v>
      </c>
      <c r="J9085">
        <v>1.1000000000000001</v>
      </c>
      <c r="K9085">
        <v>1</v>
      </c>
      <c r="L9085">
        <v>2026</v>
      </c>
      <c r="M9085" t="s">
        <v>344</v>
      </c>
      <c r="N9085" s="89" cm="1">
        <f t="array" ref="N9085">IF(ISNUMBER(_34_KNMI_Stations[[#This Row],[Etmaal temperatuur °C]]),IF(_34_KNMI_Stations[[#This Row],[Etmaal temperatuur °C]]&lt;stookgrens[],stookgrens[]-_34_KNMI_Stations[[#This Row],[Etmaal temperatuur °C]],0),"")</f>
        <v>16.8</v>
      </c>
      <c r="O9085" s="89">
        <f>_34_KNMI_Stations[[#This Row],[graaddagen]]*_34_KNMI_Stations[[#This Row],[Gewogen factor]]</f>
        <v>18.480000000000004</v>
      </c>
      <c r="P9085" s="89" cm="1">
        <f t="array" ref="P9085">IF(ISNUMBER(_34_KNMI_Stations[[#This Row],[Etmaal temperatuur °C]]),IF(_34_KNMI_Stations[[#This Row],[Etmaal temperatuur °C]]&gt;stookgrens[],_34_KNMI_Stations[[#This Row],[Etmaal temperatuur °C]]-stookgrens[],0),"")</f>
        <v>0</v>
      </c>
    </row>
    <row r="9086" spans="1:16" x14ac:dyDescent="0.25">
      <c r="A9086">
        <v>323</v>
      </c>
      <c r="B9086" s="110">
        <v>46030</v>
      </c>
      <c r="C9086" s="89">
        <v>4.3</v>
      </c>
      <c r="D9086" s="89">
        <v>2</v>
      </c>
      <c r="E9086" s="96">
        <v>267</v>
      </c>
      <c r="F9086" s="89">
        <v>11</v>
      </c>
      <c r="G9086" s="89">
        <v>1000.6</v>
      </c>
      <c r="H9086">
        <v>0.93</v>
      </c>
      <c r="I9086" t="s">
        <v>22</v>
      </c>
      <c r="J9086">
        <v>1.1000000000000001</v>
      </c>
      <c r="K9086">
        <v>1</v>
      </c>
      <c r="L9086">
        <v>2026</v>
      </c>
      <c r="M9086" t="s">
        <v>344</v>
      </c>
      <c r="N9086" s="89" cm="1">
        <f t="array" ref="N9086">IF(ISNUMBER(_34_KNMI_Stations[[#This Row],[Etmaal temperatuur °C]]),IF(_34_KNMI_Stations[[#This Row],[Etmaal temperatuur °C]]&lt;stookgrens[],stookgrens[]-_34_KNMI_Stations[[#This Row],[Etmaal temperatuur °C]],0),"")</f>
        <v>16</v>
      </c>
      <c r="O9086" s="89">
        <f>_34_KNMI_Stations[[#This Row],[graaddagen]]*_34_KNMI_Stations[[#This Row],[Gewogen factor]]</f>
        <v>17.600000000000001</v>
      </c>
      <c r="P9086" s="89" cm="1">
        <f t="array" ref="P9086">IF(ISNUMBER(_34_KNMI_Stations[[#This Row],[Etmaal temperatuur °C]]),IF(_34_KNMI_Stations[[#This Row],[Etmaal temperatuur °C]]&gt;stookgrens[],_34_KNMI_Stations[[#This Row],[Etmaal temperatuur °C]]-stookgrens[],0),"")</f>
        <v>0</v>
      </c>
    </row>
    <row r="9087" spans="1:16" x14ac:dyDescent="0.25">
      <c r="A9087">
        <v>323</v>
      </c>
      <c r="B9087" s="110">
        <v>46031</v>
      </c>
      <c r="C9087" s="89">
        <v>5.7</v>
      </c>
      <c r="D9087" s="89">
        <v>3.8</v>
      </c>
      <c r="E9087" s="96">
        <v>109</v>
      </c>
      <c r="F9087" s="89">
        <v>9.1</v>
      </c>
      <c r="G9087" s="89">
        <v>985</v>
      </c>
      <c r="H9087">
        <v>0.92</v>
      </c>
      <c r="I9087" t="s">
        <v>22</v>
      </c>
      <c r="J9087">
        <v>1.1000000000000001</v>
      </c>
      <c r="K9087">
        <v>1</v>
      </c>
      <c r="L9087">
        <v>2026</v>
      </c>
      <c r="M9087" t="s">
        <v>344</v>
      </c>
      <c r="N9087" s="89" cm="1">
        <f t="array" ref="N9087">IF(ISNUMBER(_34_KNMI_Stations[[#This Row],[Etmaal temperatuur °C]]),IF(_34_KNMI_Stations[[#This Row],[Etmaal temperatuur °C]]&lt;stookgrens[],stookgrens[]-_34_KNMI_Stations[[#This Row],[Etmaal temperatuur °C]],0),"")</f>
        <v>14.2</v>
      </c>
      <c r="O9087" s="89">
        <f>_34_KNMI_Stations[[#This Row],[graaddagen]]*_34_KNMI_Stations[[#This Row],[Gewogen factor]]</f>
        <v>15.620000000000001</v>
      </c>
      <c r="P9087" s="89" cm="1">
        <f t="array" ref="P9087">IF(ISNUMBER(_34_KNMI_Stations[[#This Row],[Etmaal temperatuur °C]]),IF(_34_KNMI_Stations[[#This Row],[Etmaal temperatuur °C]]&gt;stookgrens[],_34_KNMI_Stations[[#This Row],[Etmaal temperatuur °C]]-stookgrens[],0),"")</f>
        <v>0</v>
      </c>
    </row>
    <row r="9088" spans="1:16" x14ac:dyDescent="0.25">
      <c r="A9088">
        <v>323</v>
      </c>
      <c r="B9088" s="110">
        <v>46032</v>
      </c>
      <c r="C9088" s="89">
        <v>4.0999999999999996</v>
      </c>
      <c r="D9088" s="89">
        <v>-1.3</v>
      </c>
      <c r="E9088" s="96">
        <v>99</v>
      </c>
      <c r="F9088" s="89">
        <v>0.2</v>
      </c>
      <c r="G9088" s="89">
        <v>1012</v>
      </c>
      <c r="H9088">
        <v>0.8</v>
      </c>
      <c r="I9088" t="s">
        <v>22</v>
      </c>
      <c r="J9088">
        <v>1.1000000000000001</v>
      </c>
      <c r="K9088">
        <v>1</v>
      </c>
      <c r="L9088">
        <v>2026</v>
      </c>
      <c r="M9088" t="s">
        <v>344</v>
      </c>
      <c r="N9088" s="89" cm="1">
        <f t="array" ref="N9088">IF(ISNUMBER(_34_KNMI_Stations[[#This Row],[Etmaal temperatuur °C]]),IF(_34_KNMI_Stations[[#This Row],[Etmaal temperatuur °C]]&lt;stookgrens[],stookgrens[]-_34_KNMI_Stations[[#This Row],[Etmaal temperatuur °C]],0),"")</f>
        <v>19.3</v>
      </c>
      <c r="O9088" s="89">
        <f>_34_KNMI_Stations[[#This Row],[graaddagen]]*_34_KNMI_Stations[[#This Row],[Gewogen factor]]</f>
        <v>21.230000000000004</v>
      </c>
      <c r="P9088" s="89" cm="1">
        <f t="array" ref="P9088">IF(ISNUMBER(_34_KNMI_Stations[[#This Row],[Etmaal temperatuur °C]]),IF(_34_KNMI_Stations[[#This Row],[Etmaal temperatuur °C]]&gt;stookgrens[],_34_KNMI_Stations[[#This Row],[Etmaal temperatuur °C]]-stookgrens[],0),"")</f>
        <v>0</v>
      </c>
    </row>
    <row r="9089" spans="1:16" x14ac:dyDescent="0.25">
      <c r="A9089">
        <v>323</v>
      </c>
      <c r="B9089" s="110">
        <v>46033</v>
      </c>
      <c r="C9089" s="89">
        <v>5.3</v>
      </c>
      <c r="D9089" s="89">
        <v>0</v>
      </c>
      <c r="E9089" s="96">
        <v>316</v>
      </c>
      <c r="F9089" s="89">
        <v>1.9</v>
      </c>
      <c r="G9089" s="89">
        <v>1019.6</v>
      </c>
      <c r="H9089">
        <v>0.8</v>
      </c>
      <c r="I9089" t="s">
        <v>22</v>
      </c>
      <c r="J9089">
        <v>1.1000000000000001</v>
      </c>
      <c r="K9089">
        <v>1</v>
      </c>
      <c r="L9089">
        <v>2026</v>
      </c>
      <c r="M9089" t="s">
        <v>344</v>
      </c>
      <c r="N9089" s="89" cm="1">
        <f t="array" ref="N9089">IF(ISNUMBER(_34_KNMI_Stations[[#This Row],[Etmaal temperatuur °C]]),IF(_34_KNMI_Stations[[#This Row],[Etmaal temperatuur °C]]&lt;stookgrens[],stookgrens[]-_34_KNMI_Stations[[#This Row],[Etmaal temperatuur °C]],0),"")</f>
        <v>18</v>
      </c>
      <c r="O9089" s="89">
        <f>_34_KNMI_Stations[[#This Row],[graaddagen]]*_34_KNMI_Stations[[#This Row],[Gewogen factor]]</f>
        <v>19.8</v>
      </c>
      <c r="P9089" s="89" cm="1">
        <f t="array" ref="P9089">IF(ISNUMBER(_34_KNMI_Stations[[#This Row],[Etmaal temperatuur °C]]),IF(_34_KNMI_Stations[[#This Row],[Etmaal temperatuur °C]]&gt;stookgrens[],_34_KNMI_Stations[[#This Row],[Etmaal temperatuur °C]]-stookgrens[],0),"")</f>
        <v>0</v>
      </c>
    </row>
    <row r="9090" spans="1:16" x14ac:dyDescent="0.25">
      <c r="A9090">
        <v>323</v>
      </c>
      <c r="B9090" s="110">
        <v>46034</v>
      </c>
      <c r="C9090" s="89">
        <v>5.7</v>
      </c>
      <c r="D9090" s="89">
        <v>6.8</v>
      </c>
      <c r="E9090" s="96">
        <v>115</v>
      </c>
      <c r="F9090" s="89">
        <v>4.3</v>
      </c>
      <c r="G9090" s="89">
        <v>1006.7</v>
      </c>
      <c r="H9090">
        <v>0.93</v>
      </c>
      <c r="I9090" t="s">
        <v>22</v>
      </c>
      <c r="J9090">
        <v>1.1000000000000001</v>
      </c>
      <c r="K9090">
        <v>1</v>
      </c>
      <c r="L9090">
        <v>2026</v>
      </c>
      <c r="M9090" t="s">
        <v>381</v>
      </c>
      <c r="N9090" s="89" cm="1">
        <f t="array" ref="N9090">IF(ISNUMBER(_34_KNMI_Stations[[#This Row],[Etmaal temperatuur °C]]),IF(_34_KNMI_Stations[[#This Row],[Etmaal temperatuur °C]]&lt;stookgrens[],stookgrens[]-_34_KNMI_Stations[[#This Row],[Etmaal temperatuur °C]],0),"")</f>
        <v>11.2</v>
      </c>
      <c r="O9090" s="89">
        <f>_34_KNMI_Stations[[#This Row],[graaddagen]]*_34_KNMI_Stations[[#This Row],[Gewogen factor]]</f>
        <v>12.32</v>
      </c>
      <c r="P9090" s="89" cm="1">
        <f t="array" ref="P9090">IF(ISNUMBER(_34_KNMI_Stations[[#This Row],[Etmaal temperatuur °C]]),IF(_34_KNMI_Stations[[#This Row],[Etmaal temperatuur °C]]&gt;stookgrens[],_34_KNMI_Stations[[#This Row],[Etmaal temperatuur °C]]-stookgrens[],0),"")</f>
        <v>0</v>
      </c>
    </row>
    <row r="9091" spans="1:16" x14ac:dyDescent="0.25">
      <c r="A9091">
        <v>323</v>
      </c>
      <c r="B9091" s="110">
        <v>46035</v>
      </c>
      <c r="C9091" s="89">
        <v>4</v>
      </c>
      <c r="D9091" s="89">
        <v>9</v>
      </c>
      <c r="E9091" s="96">
        <v>120</v>
      </c>
      <c r="F9091" s="89">
        <v>3.1</v>
      </c>
      <c r="G9091" s="89">
        <v>1007.4</v>
      </c>
      <c r="H9091">
        <v>0.91</v>
      </c>
      <c r="I9091" t="s">
        <v>22</v>
      </c>
      <c r="J9091">
        <v>1.1000000000000001</v>
      </c>
      <c r="K9091">
        <v>1</v>
      </c>
      <c r="L9091">
        <v>2026</v>
      </c>
      <c r="M9091" t="s">
        <v>381</v>
      </c>
      <c r="N9091" s="89" cm="1">
        <f t="array" ref="N9091">IF(ISNUMBER(_34_KNMI_Stations[[#This Row],[Etmaal temperatuur °C]]),IF(_34_KNMI_Stations[[#This Row],[Etmaal temperatuur °C]]&lt;stookgrens[],stookgrens[]-_34_KNMI_Stations[[#This Row],[Etmaal temperatuur °C]],0),"")</f>
        <v>9</v>
      </c>
      <c r="O9091" s="89">
        <f>_34_KNMI_Stations[[#This Row],[graaddagen]]*_34_KNMI_Stations[[#This Row],[Gewogen factor]]</f>
        <v>9.9</v>
      </c>
      <c r="P9091" s="89" cm="1">
        <f t="array" ref="P9091">IF(ISNUMBER(_34_KNMI_Stations[[#This Row],[Etmaal temperatuur °C]]),IF(_34_KNMI_Stations[[#This Row],[Etmaal temperatuur °C]]&gt;stookgrens[],_34_KNMI_Stations[[#This Row],[Etmaal temperatuur °C]]-stookgrens[],0),"")</f>
        <v>0</v>
      </c>
    </row>
    <row r="9092" spans="1:16" x14ac:dyDescent="0.25">
      <c r="A9092">
        <v>323</v>
      </c>
      <c r="B9092" s="110">
        <v>46036</v>
      </c>
      <c r="C9092" s="89">
        <v>2.6</v>
      </c>
      <c r="D9092" s="89">
        <v>6.8</v>
      </c>
      <c r="E9092" s="96">
        <v>456</v>
      </c>
      <c r="F9092" s="89">
        <v>1.7</v>
      </c>
      <c r="G9092" s="89">
        <v>1012</v>
      </c>
      <c r="H9092">
        <v>0.92</v>
      </c>
      <c r="I9092" t="s">
        <v>22</v>
      </c>
      <c r="J9092">
        <v>1.1000000000000001</v>
      </c>
      <c r="K9092">
        <v>1</v>
      </c>
      <c r="L9092">
        <v>2026</v>
      </c>
      <c r="M9092" t="s">
        <v>381</v>
      </c>
      <c r="N9092" s="89" cm="1">
        <f t="array" ref="N9092">IF(ISNUMBER(_34_KNMI_Stations[[#This Row],[Etmaal temperatuur °C]]),IF(_34_KNMI_Stations[[#This Row],[Etmaal temperatuur °C]]&lt;stookgrens[],stookgrens[]-_34_KNMI_Stations[[#This Row],[Etmaal temperatuur °C]],0),"")</f>
        <v>11.2</v>
      </c>
      <c r="O9092" s="89">
        <f>_34_KNMI_Stations[[#This Row],[graaddagen]]*_34_KNMI_Stations[[#This Row],[Gewogen factor]]</f>
        <v>12.32</v>
      </c>
      <c r="P9092" s="89" cm="1">
        <f t="array" ref="P9092">IF(ISNUMBER(_34_KNMI_Stations[[#This Row],[Etmaal temperatuur °C]]),IF(_34_KNMI_Stations[[#This Row],[Etmaal temperatuur °C]]&gt;stookgrens[],_34_KNMI_Stations[[#This Row],[Etmaal temperatuur °C]]-stookgrens[],0),"")</f>
        <v>0</v>
      </c>
    </row>
    <row r="9093" spans="1:16" x14ac:dyDescent="0.25">
      <c r="A9093">
        <v>323</v>
      </c>
      <c r="B9093" s="110">
        <v>46037</v>
      </c>
      <c r="C9093" s="89">
        <v>5.3</v>
      </c>
      <c r="D9093" s="89">
        <v>9.5</v>
      </c>
      <c r="E9093" s="96">
        <v>118</v>
      </c>
      <c r="F9093" s="89">
        <v>0.5</v>
      </c>
      <c r="G9093" s="89">
        <v>1006.1</v>
      </c>
      <c r="H9093">
        <v>0.86</v>
      </c>
      <c r="I9093" t="s">
        <v>22</v>
      </c>
      <c r="J9093">
        <v>1.1000000000000001</v>
      </c>
      <c r="K9093">
        <v>1</v>
      </c>
      <c r="L9093">
        <v>2026</v>
      </c>
      <c r="M9093" t="s">
        <v>381</v>
      </c>
      <c r="N9093" s="89" cm="1">
        <f t="array" ref="N9093">IF(ISNUMBER(_34_KNMI_Stations[[#This Row],[Etmaal temperatuur °C]]),IF(_34_KNMI_Stations[[#This Row],[Etmaal temperatuur °C]]&lt;stookgrens[],stookgrens[]-_34_KNMI_Stations[[#This Row],[Etmaal temperatuur °C]],0),"")</f>
        <v>8.5</v>
      </c>
      <c r="O9093" s="89">
        <f>_34_KNMI_Stations[[#This Row],[graaddagen]]*_34_KNMI_Stations[[#This Row],[Gewogen factor]]</f>
        <v>9.3500000000000014</v>
      </c>
      <c r="P9093" s="89" cm="1">
        <f t="array" ref="P9093">IF(ISNUMBER(_34_KNMI_Stations[[#This Row],[Etmaal temperatuur °C]]),IF(_34_KNMI_Stations[[#This Row],[Etmaal temperatuur °C]]&gt;stookgrens[],_34_KNMI_Stations[[#This Row],[Etmaal temperatuur °C]]-stookgrens[],0),"")</f>
        <v>0</v>
      </c>
    </row>
    <row r="9094" spans="1:16" x14ac:dyDescent="0.25">
      <c r="A9094">
        <v>323</v>
      </c>
      <c r="B9094" s="110">
        <v>46038</v>
      </c>
      <c r="C9094" s="89">
        <v>4.3</v>
      </c>
      <c r="D9094" s="89">
        <v>8.3000000000000007</v>
      </c>
      <c r="E9094" s="96">
        <v>410</v>
      </c>
      <c r="F9094" s="89">
        <v>0.2</v>
      </c>
      <c r="G9094" s="89">
        <v>1010.6</v>
      </c>
      <c r="H9094">
        <v>0.85</v>
      </c>
      <c r="I9094" t="s">
        <v>22</v>
      </c>
      <c r="J9094">
        <v>1.1000000000000001</v>
      </c>
      <c r="K9094">
        <v>1</v>
      </c>
      <c r="L9094">
        <v>2026</v>
      </c>
      <c r="M9094" t="s">
        <v>381</v>
      </c>
      <c r="N9094" s="89" cm="1">
        <f t="array" ref="N9094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9094" s="89">
        <f>_34_KNMI_Stations[[#This Row],[graaddagen]]*_34_KNMI_Stations[[#This Row],[Gewogen factor]]</f>
        <v>10.67</v>
      </c>
      <c r="P9094" s="89" cm="1">
        <f t="array" ref="P9094">IF(ISNUMBER(_34_KNMI_Stations[[#This Row],[Etmaal temperatuur °C]]),IF(_34_KNMI_Stations[[#This Row],[Etmaal temperatuur °C]]&gt;stookgrens[],_34_KNMI_Stations[[#This Row],[Etmaal temperatuur °C]]-stookgrens[],0),"")</f>
        <v>0</v>
      </c>
    </row>
    <row r="9095" spans="1:16" x14ac:dyDescent="0.25">
      <c r="A9095">
        <v>323</v>
      </c>
      <c r="B9095" s="110">
        <v>46039</v>
      </c>
      <c r="C9095" s="89">
        <v>2.2000000000000002</v>
      </c>
      <c r="D9095" s="89">
        <v>7.6</v>
      </c>
      <c r="E9095" s="96">
        <v>439</v>
      </c>
      <c r="F9095" s="89">
        <v>1.3</v>
      </c>
      <c r="G9095" s="89">
        <v>1017.3</v>
      </c>
      <c r="H9095">
        <v>0.94</v>
      </c>
      <c r="I9095" t="s">
        <v>22</v>
      </c>
      <c r="J9095">
        <v>1.1000000000000001</v>
      </c>
      <c r="K9095">
        <v>1</v>
      </c>
      <c r="L9095">
        <v>2026</v>
      </c>
      <c r="M9095" t="s">
        <v>381</v>
      </c>
      <c r="N9095" s="89" cm="1">
        <f t="array" ref="N9095">IF(ISNUMBER(_34_KNMI_Stations[[#This Row],[Etmaal temperatuur °C]]),IF(_34_KNMI_Stations[[#This Row],[Etmaal temperatuur °C]]&lt;stookgrens[],stookgrens[]-_34_KNMI_Stations[[#This Row],[Etmaal temperatuur °C]],0),"")</f>
        <v>10.4</v>
      </c>
      <c r="O9095" s="89">
        <f>_34_KNMI_Stations[[#This Row],[graaddagen]]*_34_KNMI_Stations[[#This Row],[Gewogen factor]]</f>
        <v>11.440000000000001</v>
      </c>
      <c r="P9095" s="89" cm="1">
        <f t="array" ref="P9095">IF(ISNUMBER(_34_KNMI_Stations[[#This Row],[Etmaal temperatuur °C]]),IF(_34_KNMI_Stations[[#This Row],[Etmaal temperatuur °C]]&gt;stookgrens[],_34_KNMI_Stations[[#This Row],[Etmaal temperatuur °C]]-stookgrens[],0),"")</f>
        <v>0</v>
      </c>
    </row>
    <row r="9096" spans="1:16" x14ac:dyDescent="0.25">
      <c r="A9096">
        <v>323</v>
      </c>
      <c r="B9096" s="110">
        <v>46040</v>
      </c>
      <c r="C9096" s="89">
        <v>3</v>
      </c>
      <c r="D9096" s="89">
        <v>5.4</v>
      </c>
      <c r="E9096" s="96">
        <v>465</v>
      </c>
      <c r="F9096" s="89">
        <v>0</v>
      </c>
      <c r="G9096" s="89">
        <v>1019</v>
      </c>
      <c r="H9096">
        <v>0.9</v>
      </c>
      <c r="I9096" t="s">
        <v>22</v>
      </c>
      <c r="J9096">
        <v>1.1000000000000001</v>
      </c>
      <c r="K9096">
        <v>1</v>
      </c>
      <c r="L9096">
        <v>2026</v>
      </c>
      <c r="M9096" t="s">
        <v>381</v>
      </c>
      <c r="N9096" s="89" cm="1">
        <f t="array" ref="N9096">IF(ISNUMBER(_34_KNMI_Stations[[#This Row],[Etmaal temperatuur °C]]),IF(_34_KNMI_Stations[[#This Row],[Etmaal temperatuur °C]]&lt;stookgrens[],stookgrens[]-_34_KNMI_Stations[[#This Row],[Etmaal temperatuur °C]],0),"")</f>
        <v>12.6</v>
      </c>
      <c r="O9096" s="89">
        <f>_34_KNMI_Stations[[#This Row],[graaddagen]]*_34_KNMI_Stations[[#This Row],[Gewogen factor]]</f>
        <v>13.860000000000001</v>
      </c>
      <c r="P9096" s="89" cm="1">
        <f t="array" ref="P9096">IF(ISNUMBER(_34_KNMI_Stations[[#This Row],[Etmaal temperatuur °C]]),IF(_34_KNMI_Stations[[#This Row],[Etmaal temperatuur °C]]&gt;stookgrens[],_34_KNMI_Stations[[#This Row],[Etmaal temperatuur °C]]-stookgrens[],0),"")</f>
        <v>0</v>
      </c>
    </row>
    <row r="9097" spans="1:16" x14ac:dyDescent="0.25">
      <c r="A9097">
        <v>323</v>
      </c>
      <c r="B9097" s="110">
        <v>46041</v>
      </c>
      <c r="C9097" s="89">
        <v>2.9</v>
      </c>
      <c r="D9097" s="89">
        <v>3.9</v>
      </c>
      <c r="E9097" s="96">
        <v>361</v>
      </c>
      <c r="F9097" s="89">
        <v>0</v>
      </c>
      <c r="G9097" s="89">
        <v>1017.7</v>
      </c>
      <c r="H9097">
        <v>0.89</v>
      </c>
      <c r="I9097" t="s">
        <v>22</v>
      </c>
      <c r="J9097">
        <v>1.1000000000000001</v>
      </c>
      <c r="K9097">
        <v>1</v>
      </c>
      <c r="L9097">
        <v>2026</v>
      </c>
      <c r="M9097" t="s">
        <v>382</v>
      </c>
      <c r="N9097" s="89" cm="1">
        <f t="array" ref="N9097">IF(ISNUMBER(_34_KNMI_Stations[[#This Row],[Etmaal temperatuur °C]]),IF(_34_KNMI_Stations[[#This Row],[Etmaal temperatuur °C]]&lt;stookgrens[],stookgrens[]-_34_KNMI_Stations[[#This Row],[Etmaal temperatuur °C]],0),"")</f>
        <v>14.1</v>
      </c>
      <c r="O9097" s="89">
        <f>_34_KNMI_Stations[[#This Row],[graaddagen]]*_34_KNMI_Stations[[#This Row],[Gewogen factor]]</f>
        <v>15.510000000000002</v>
      </c>
      <c r="P9097" s="89" cm="1">
        <f t="array" ref="P9097">IF(ISNUMBER(_34_KNMI_Stations[[#This Row],[Etmaal temperatuur °C]]),IF(_34_KNMI_Stations[[#This Row],[Etmaal temperatuur °C]]&gt;stookgrens[],_34_KNMI_Stations[[#This Row],[Etmaal temperatuur °C]]-stookgrens[],0),"")</f>
        <v>0</v>
      </c>
    </row>
    <row r="9098" spans="1:16" x14ac:dyDescent="0.25">
      <c r="A9098">
        <v>323</v>
      </c>
      <c r="B9098" s="110">
        <v>46042</v>
      </c>
      <c r="C9098" s="89">
        <v>3.7</v>
      </c>
      <c r="D9098" s="89">
        <v>5.2</v>
      </c>
      <c r="E9098" s="96">
        <v>471</v>
      </c>
      <c r="F9098" s="89">
        <v>0</v>
      </c>
      <c r="G9098" s="89">
        <v>1014.2</v>
      </c>
      <c r="H9098">
        <v>0.89</v>
      </c>
      <c r="I9098" t="s">
        <v>22</v>
      </c>
      <c r="J9098">
        <v>1.1000000000000001</v>
      </c>
      <c r="K9098">
        <v>1</v>
      </c>
      <c r="L9098">
        <v>2026</v>
      </c>
      <c r="M9098" t="s">
        <v>382</v>
      </c>
      <c r="N9098" s="89" cm="1">
        <f t="array" ref="N9098">IF(ISNUMBER(_34_KNMI_Stations[[#This Row],[Etmaal temperatuur °C]]),IF(_34_KNMI_Stations[[#This Row],[Etmaal temperatuur °C]]&lt;stookgrens[],stookgrens[]-_34_KNMI_Stations[[#This Row],[Etmaal temperatuur °C]],0),"")</f>
        <v>12.8</v>
      </c>
      <c r="O9098" s="89">
        <f>_34_KNMI_Stations[[#This Row],[graaddagen]]*_34_KNMI_Stations[[#This Row],[Gewogen factor]]</f>
        <v>14.080000000000002</v>
      </c>
      <c r="P9098" s="89" cm="1">
        <f t="array" ref="P9098">IF(ISNUMBER(_34_KNMI_Stations[[#This Row],[Etmaal temperatuur °C]]),IF(_34_KNMI_Stations[[#This Row],[Etmaal temperatuur °C]]&gt;stookgrens[],_34_KNMI_Stations[[#This Row],[Etmaal temperatuur °C]]-stookgrens[],0),"")</f>
        <v>0</v>
      </c>
    </row>
    <row r="9099" spans="1:16" x14ac:dyDescent="0.25">
      <c r="A9099">
        <v>323</v>
      </c>
      <c r="B9099" s="110">
        <v>46043</v>
      </c>
      <c r="C9099" s="89">
        <v>5.8</v>
      </c>
      <c r="D9099" s="89">
        <v>7.1</v>
      </c>
      <c r="E9099" s="96">
        <v>280</v>
      </c>
      <c r="F9099" s="89">
        <v>1.3</v>
      </c>
      <c r="G9099" s="89">
        <v>999.4</v>
      </c>
      <c r="H9099">
        <v>0.79</v>
      </c>
      <c r="I9099" t="s">
        <v>22</v>
      </c>
      <c r="J9099">
        <v>1.1000000000000001</v>
      </c>
      <c r="K9099">
        <v>1</v>
      </c>
      <c r="L9099">
        <v>2026</v>
      </c>
      <c r="M9099" t="s">
        <v>382</v>
      </c>
      <c r="N9099" s="89" cm="1">
        <f t="array" ref="N9099">IF(ISNUMBER(_34_KNMI_Stations[[#This Row],[Etmaal temperatuur °C]]),IF(_34_KNMI_Stations[[#This Row],[Etmaal temperatuur °C]]&lt;stookgrens[],stookgrens[]-_34_KNMI_Stations[[#This Row],[Etmaal temperatuur °C]],0),"")</f>
        <v>10.9</v>
      </c>
      <c r="O9099" s="89">
        <f>_34_KNMI_Stations[[#This Row],[graaddagen]]*_34_KNMI_Stations[[#This Row],[Gewogen factor]]</f>
        <v>11.990000000000002</v>
      </c>
      <c r="P9099" s="89" cm="1">
        <f t="array" ref="P9099">IF(ISNUMBER(_34_KNMI_Stations[[#This Row],[Etmaal temperatuur °C]]),IF(_34_KNMI_Stations[[#This Row],[Etmaal temperatuur °C]]&gt;stookgrens[],_34_KNMI_Stations[[#This Row],[Etmaal temperatuur °C]]-stookgrens[],0),"")</f>
        <v>0</v>
      </c>
    </row>
    <row r="9100" spans="1:16" x14ac:dyDescent="0.25">
      <c r="A9100">
        <v>323</v>
      </c>
      <c r="B9100" s="110">
        <v>46044</v>
      </c>
      <c r="C9100" s="89">
        <v>4.3</v>
      </c>
      <c r="D9100" s="89">
        <v>5.5</v>
      </c>
      <c r="E9100" s="96">
        <v>388</v>
      </c>
      <c r="F9100" s="89">
        <v>0</v>
      </c>
      <c r="G9100" s="89">
        <v>993.3</v>
      </c>
      <c r="H9100">
        <v>0.8</v>
      </c>
      <c r="I9100" t="s">
        <v>22</v>
      </c>
      <c r="J9100">
        <v>1.1000000000000001</v>
      </c>
      <c r="K9100">
        <v>1</v>
      </c>
      <c r="L9100">
        <v>2026</v>
      </c>
      <c r="M9100" t="s">
        <v>382</v>
      </c>
      <c r="N9100" s="89" cm="1">
        <f t="array" ref="N9100">IF(ISNUMBER(_34_KNMI_Stations[[#This Row],[Etmaal temperatuur °C]]),IF(_34_KNMI_Stations[[#This Row],[Etmaal temperatuur °C]]&lt;stookgrens[],stookgrens[]-_34_KNMI_Stations[[#This Row],[Etmaal temperatuur °C]],0),"")</f>
        <v>12.5</v>
      </c>
      <c r="O9100" s="89">
        <f>_34_KNMI_Stations[[#This Row],[graaddagen]]*_34_KNMI_Stations[[#This Row],[Gewogen factor]]</f>
        <v>13.750000000000002</v>
      </c>
      <c r="P9100" s="89" cm="1">
        <f t="array" ref="P9100">IF(ISNUMBER(_34_KNMI_Stations[[#This Row],[Etmaal temperatuur °C]]),IF(_34_KNMI_Stations[[#This Row],[Etmaal temperatuur °C]]&gt;stookgrens[],_34_KNMI_Stations[[#This Row],[Etmaal temperatuur °C]]-stookgrens[],0),"")</f>
        <v>0</v>
      </c>
    </row>
    <row r="9101" spans="1:16" x14ac:dyDescent="0.25">
      <c r="A9101">
        <v>323</v>
      </c>
      <c r="B9101" s="110">
        <v>46045</v>
      </c>
      <c r="C9101" s="89">
        <v>4.4000000000000004</v>
      </c>
      <c r="D9101" s="89">
        <v>6.6</v>
      </c>
      <c r="E9101" s="96">
        <v>283</v>
      </c>
      <c r="F9101" s="89">
        <v>0</v>
      </c>
      <c r="G9101" s="89">
        <v>992.7</v>
      </c>
      <c r="H9101">
        <v>0.86</v>
      </c>
      <c r="I9101" t="s">
        <v>22</v>
      </c>
      <c r="J9101">
        <v>1.1000000000000001</v>
      </c>
      <c r="K9101">
        <v>1</v>
      </c>
      <c r="L9101">
        <v>2026</v>
      </c>
      <c r="M9101" t="s">
        <v>382</v>
      </c>
      <c r="N9101" s="89" cm="1">
        <f t="array" ref="N9101">IF(ISNUMBER(_34_KNMI_Stations[[#This Row],[Etmaal temperatuur °C]]),IF(_34_KNMI_Stations[[#This Row],[Etmaal temperatuur °C]]&lt;stookgrens[],stookgrens[]-_34_KNMI_Stations[[#This Row],[Etmaal temperatuur °C]],0),"")</f>
        <v>11.4</v>
      </c>
      <c r="O9101" s="89">
        <f>_34_KNMI_Stations[[#This Row],[graaddagen]]*_34_KNMI_Stations[[#This Row],[Gewogen factor]]</f>
        <v>12.540000000000001</v>
      </c>
      <c r="P9101" s="89" cm="1">
        <f t="array" ref="P9101">IF(ISNUMBER(_34_KNMI_Stations[[#This Row],[Etmaal temperatuur °C]]),IF(_34_KNMI_Stations[[#This Row],[Etmaal temperatuur °C]]&gt;stookgrens[],_34_KNMI_Stations[[#This Row],[Etmaal temperatuur °C]]-stookgrens[],0),"")</f>
        <v>0</v>
      </c>
    </row>
    <row r="9102" spans="1:16" x14ac:dyDescent="0.25">
      <c r="A9102">
        <v>323</v>
      </c>
      <c r="B9102" s="110">
        <v>46046</v>
      </c>
      <c r="C9102" s="89">
        <v>3.6</v>
      </c>
      <c r="D9102" s="89">
        <v>5.3</v>
      </c>
      <c r="E9102" s="96">
        <v>561</v>
      </c>
      <c r="F9102" s="89">
        <v>0</v>
      </c>
      <c r="G9102" s="89">
        <v>999.2</v>
      </c>
      <c r="H9102">
        <v>0.84</v>
      </c>
      <c r="I9102" t="s">
        <v>22</v>
      </c>
      <c r="J9102">
        <v>1.1000000000000001</v>
      </c>
      <c r="K9102">
        <v>1</v>
      </c>
      <c r="L9102">
        <v>2026</v>
      </c>
      <c r="M9102" t="s">
        <v>382</v>
      </c>
      <c r="N9102" s="89" cm="1">
        <f t="array" ref="N9102">IF(ISNUMBER(_34_KNMI_Stations[[#This Row],[Etmaal temperatuur °C]]),IF(_34_KNMI_Stations[[#This Row],[Etmaal temperatuur °C]]&lt;stookgrens[],stookgrens[]-_34_KNMI_Stations[[#This Row],[Etmaal temperatuur °C]],0),"")</f>
        <v>12.7</v>
      </c>
      <c r="O9102" s="89">
        <f>_34_KNMI_Stations[[#This Row],[graaddagen]]*_34_KNMI_Stations[[#This Row],[Gewogen factor]]</f>
        <v>13.97</v>
      </c>
      <c r="P9102" s="89" cm="1">
        <f t="array" ref="P9102">IF(ISNUMBER(_34_KNMI_Stations[[#This Row],[Etmaal temperatuur °C]]),IF(_34_KNMI_Stations[[#This Row],[Etmaal temperatuur °C]]&gt;stookgrens[],_34_KNMI_Stations[[#This Row],[Etmaal temperatuur °C]]-stookgrens[],0),"")</f>
        <v>0</v>
      </c>
    </row>
    <row r="9103" spans="1:16" x14ac:dyDescent="0.25">
      <c r="A9103">
        <v>323</v>
      </c>
      <c r="B9103" s="110">
        <v>46047</v>
      </c>
      <c r="C9103" s="89">
        <v>3.8</v>
      </c>
      <c r="D9103" s="89">
        <v>1.2</v>
      </c>
      <c r="E9103" s="96">
        <v>428</v>
      </c>
      <c r="F9103" s="89">
        <v>0</v>
      </c>
      <c r="G9103" s="89">
        <v>997.4</v>
      </c>
      <c r="H9103">
        <v>0.88</v>
      </c>
      <c r="I9103" t="s">
        <v>22</v>
      </c>
      <c r="J9103">
        <v>1.1000000000000001</v>
      </c>
      <c r="K9103">
        <v>1</v>
      </c>
      <c r="L9103">
        <v>2026</v>
      </c>
      <c r="M9103" t="s">
        <v>382</v>
      </c>
      <c r="N9103" s="89" cm="1">
        <f t="array" ref="N9103">IF(ISNUMBER(_34_KNMI_Stations[[#This Row],[Etmaal temperatuur °C]]),IF(_34_KNMI_Stations[[#This Row],[Etmaal temperatuur °C]]&lt;stookgrens[],stookgrens[]-_34_KNMI_Stations[[#This Row],[Etmaal temperatuur °C]],0),"")</f>
        <v>16.8</v>
      </c>
      <c r="O9103" s="89">
        <f>_34_KNMI_Stations[[#This Row],[graaddagen]]*_34_KNMI_Stations[[#This Row],[Gewogen factor]]</f>
        <v>18.480000000000004</v>
      </c>
      <c r="P9103" s="89" cm="1">
        <f t="array" ref="P9103">IF(ISNUMBER(_34_KNMI_Stations[[#This Row],[Etmaal temperatuur °C]]),IF(_34_KNMI_Stations[[#This Row],[Etmaal temperatuur °C]]&gt;stookgrens[],_34_KNMI_Stations[[#This Row],[Etmaal temperatuur °C]]-stookgrens[],0),"")</f>
        <v>0</v>
      </c>
    </row>
    <row r="9104" spans="1:16" x14ac:dyDescent="0.25">
      <c r="A9104">
        <v>323</v>
      </c>
      <c r="B9104" s="110">
        <v>46048</v>
      </c>
      <c r="C9104" s="89">
        <v>2.6</v>
      </c>
      <c r="D9104" s="89">
        <v>0.7</v>
      </c>
      <c r="E9104" s="96">
        <v>149</v>
      </c>
      <c r="F9104" s="89">
        <v>0</v>
      </c>
      <c r="G9104" s="89">
        <v>1002.5</v>
      </c>
      <c r="H9104">
        <v>0.9</v>
      </c>
      <c r="I9104" t="s">
        <v>22</v>
      </c>
      <c r="J9104">
        <v>1.1000000000000001</v>
      </c>
      <c r="K9104">
        <v>1</v>
      </c>
      <c r="L9104">
        <v>2026</v>
      </c>
      <c r="M9104" t="s">
        <v>383</v>
      </c>
      <c r="N9104" s="89" cm="1">
        <f t="array" ref="N9104">IF(ISNUMBER(_34_KNMI_Stations[[#This Row],[Etmaal temperatuur °C]]),IF(_34_KNMI_Stations[[#This Row],[Etmaal temperatuur °C]]&lt;stookgrens[],stookgrens[]-_34_KNMI_Stations[[#This Row],[Etmaal temperatuur °C]],0),"")</f>
        <v>17.3</v>
      </c>
      <c r="O9104" s="89">
        <f>_34_KNMI_Stations[[#This Row],[graaddagen]]*_34_KNMI_Stations[[#This Row],[Gewogen factor]]</f>
        <v>19.03</v>
      </c>
      <c r="P9104" s="89" cm="1">
        <f t="array" ref="P9104">IF(ISNUMBER(_34_KNMI_Stations[[#This Row],[Etmaal temperatuur °C]]),IF(_34_KNMI_Stations[[#This Row],[Etmaal temperatuur °C]]&gt;stookgrens[],_34_KNMI_Stations[[#This Row],[Etmaal temperatuur °C]]-stookgrens[],0),"")</f>
        <v>0</v>
      </c>
    </row>
    <row r="9105" spans="1:16" x14ac:dyDescent="0.25">
      <c r="A9105">
        <v>323</v>
      </c>
      <c r="B9105" s="110">
        <v>46049</v>
      </c>
      <c r="C9105" s="89">
        <v>5.2</v>
      </c>
      <c r="D9105" s="89">
        <v>3.4</v>
      </c>
      <c r="E9105" s="96">
        <v>140</v>
      </c>
      <c r="F9105" s="89">
        <v>8.8000000000000007</v>
      </c>
      <c r="G9105" s="89">
        <v>993.4</v>
      </c>
      <c r="H9105">
        <v>0.91</v>
      </c>
      <c r="I9105" t="s">
        <v>22</v>
      </c>
      <c r="J9105">
        <v>1.1000000000000001</v>
      </c>
      <c r="K9105">
        <v>1</v>
      </c>
      <c r="L9105">
        <v>2026</v>
      </c>
      <c r="M9105" t="s">
        <v>383</v>
      </c>
      <c r="N9105" s="89" cm="1">
        <f t="array" ref="N9105">IF(ISNUMBER(_34_KNMI_Stations[[#This Row],[Etmaal temperatuur °C]]),IF(_34_KNMI_Stations[[#This Row],[Etmaal temperatuur °C]]&lt;stookgrens[],stookgrens[]-_34_KNMI_Stations[[#This Row],[Etmaal temperatuur °C]],0),"")</f>
        <v>14.6</v>
      </c>
      <c r="O9105" s="89">
        <f>_34_KNMI_Stations[[#This Row],[graaddagen]]*_34_KNMI_Stations[[#This Row],[Gewogen factor]]</f>
        <v>16.060000000000002</v>
      </c>
      <c r="P9105" s="89" cm="1">
        <f t="array" ref="P9105">IF(ISNUMBER(_34_KNMI_Stations[[#This Row],[Etmaal temperatuur °C]]),IF(_34_KNMI_Stations[[#This Row],[Etmaal temperatuur °C]]&gt;stookgrens[],_34_KNMI_Stations[[#This Row],[Etmaal temperatuur °C]]-stookgrens[],0),"")</f>
        <v>0</v>
      </c>
    </row>
    <row r="9106" spans="1:16" x14ac:dyDescent="0.25">
      <c r="A9106">
        <v>323</v>
      </c>
      <c r="B9106" s="110">
        <v>46050</v>
      </c>
      <c r="C9106" s="89">
        <v>2.6</v>
      </c>
      <c r="D9106" s="89">
        <v>3.7</v>
      </c>
      <c r="E9106" s="96">
        <v>185</v>
      </c>
      <c r="F9106" s="89">
        <v>0</v>
      </c>
      <c r="G9106" s="89">
        <v>995.6</v>
      </c>
      <c r="H9106">
        <v>0.97</v>
      </c>
      <c r="I9106" t="s">
        <v>22</v>
      </c>
      <c r="J9106">
        <v>1.1000000000000001</v>
      </c>
      <c r="K9106">
        <v>1</v>
      </c>
      <c r="L9106">
        <v>2026</v>
      </c>
      <c r="M9106" t="s">
        <v>383</v>
      </c>
      <c r="N9106" s="89" cm="1">
        <f t="array" ref="N9106">IF(ISNUMBER(_34_KNMI_Stations[[#This Row],[Etmaal temperatuur °C]]),IF(_34_KNMI_Stations[[#This Row],[Etmaal temperatuur °C]]&lt;stookgrens[],stookgrens[]-_34_KNMI_Stations[[#This Row],[Etmaal temperatuur °C]],0),"")</f>
        <v>14.3</v>
      </c>
      <c r="O9106" s="89">
        <f>_34_KNMI_Stations[[#This Row],[graaddagen]]*_34_KNMI_Stations[[#This Row],[Gewogen factor]]</f>
        <v>15.730000000000002</v>
      </c>
      <c r="P9106" s="89" cm="1">
        <f t="array" ref="P9106">IF(ISNUMBER(_34_KNMI_Stations[[#This Row],[Etmaal temperatuur °C]]),IF(_34_KNMI_Stations[[#This Row],[Etmaal temperatuur °C]]&gt;stookgrens[],_34_KNMI_Stations[[#This Row],[Etmaal temperatuur °C]]-stookgrens[],0),"")</f>
        <v>0</v>
      </c>
    </row>
    <row r="9107" spans="1:16" x14ac:dyDescent="0.25">
      <c r="A9107">
        <v>323</v>
      </c>
      <c r="B9107" s="110">
        <v>46051</v>
      </c>
      <c r="C9107" s="89">
        <v>2.8</v>
      </c>
      <c r="D9107" s="89">
        <v>1</v>
      </c>
      <c r="E9107" s="96">
        <v>113</v>
      </c>
      <c r="F9107" s="89">
        <v>0</v>
      </c>
      <c r="G9107" s="89">
        <v>999.2</v>
      </c>
      <c r="H9107">
        <v>0.87</v>
      </c>
      <c r="I9107" t="s">
        <v>22</v>
      </c>
      <c r="J9107">
        <v>1.1000000000000001</v>
      </c>
      <c r="K9107">
        <v>1</v>
      </c>
      <c r="L9107">
        <v>2026</v>
      </c>
      <c r="M9107" t="s">
        <v>383</v>
      </c>
      <c r="N9107" s="89" cm="1">
        <f t="array" ref="N9107">IF(ISNUMBER(_34_KNMI_Stations[[#This Row],[Etmaal temperatuur °C]]),IF(_34_KNMI_Stations[[#This Row],[Etmaal temperatuur °C]]&lt;stookgrens[],stookgrens[]-_34_KNMI_Stations[[#This Row],[Etmaal temperatuur °C]],0),"")</f>
        <v>17</v>
      </c>
      <c r="O9107" s="89">
        <f>_34_KNMI_Stations[[#This Row],[graaddagen]]*_34_KNMI_Stations[[#This Row],[Gewogen factor]]</f>
        <v>18.700000000000003</v>
      </c>
      <c r="P9107" s="89" cm="1">
        <f t="array" ref="P9107">IF(ISNUMBER(_34_KNMI_Stations[[#This Row],[Etmaal temperatuur °C]]),IF(_34_KNMI_Stations[[#This Row],[Etmaal temperatuur °C]]&gt;stookgrens[],_34_KNMI_Stations[[#This Row],[Etmaal temperatuur °C]]-stookgrens[],0),"")</f>
        <v>0</v>
      </c>
    </row>
    <row r="9108" spans="1:16" x14ac:dyDescent="0.25">
      <c r="A9108">
        <v>323</v>
      </c>
      <c r="B9108" s="110">
        <v>46052</v>
      </c>
      <c r="C9108" s="89">
        <v>4.8</v>
      </c>
      <c r="D9108" s="89">
        <v>3.8</v>
      </c>
      <c r="E9108" s="96">
        <v>256</v>
      </c>
      <c r="F9108" s="89">
        <v>0.4</v>
      </c>
      <c r="G9108" s="89">
        <v>994.8</v>
      </c>
      <c r="H9108">
        <v>0.89</v>
      </c>
      <c r="I9108" t="s">
        <v>22</v>
      </c>
      <c r="J9108">
        <v>1.1000000000000001</v>
      </c>
      <c r="K9108">
        <v>1</v>
      </c>
      <c r="L9108">
        <v>2026</v>
      </c>
      <c r="M9108" t="s">
        <v>383</v>
      </c>
      <c r="N9108" s="89" cm="1">
        <f t="array" ref="N9108">IF(ISNUMBER(_34_KNMI_Stations[[#This Row],[Etmaal temperatuur °C]]),IF(_34_KNMI_Stations[[#This Row],[Etmaal temperatuur °C]]&lt;stookgrens[],stookgrens[]-_34_KNMI_Stations[[#This Row],[Etmaal temperatuur °C]],0),"")</f>
        <v>14.2</v>
      </c>
      <c r="O9108" s="89">
        <f>_34_KNMI_Stations[[#This Row],[graaddagen]]*_34_KNMI_Stations[[#This Row],[Gewogen factor]]</f>
        <v>15.620000000000001</v>
      </c>
      <c r="P9108" s="89" cm="1">
        <f t="array" ref="P9108">IF(ISNUMBER(_34_KNMI_Stations[[#This Row],[Etmaal temperatuur °C]]),IF(_34_KNMI_Stations[[#This Row],[Etmaal temperatuur °C]]&gt;stookgrens[],_34_KNMI_Stations[[#This Row],[Etmaal temperatuur °C]]-stookgrens[],0),"")</f>
        <v>0</v>
      </c>
    </row>
    <row r="9109" spans="1:16" x14ac:dyDescent="0.25">
      <c r="A9109">
        <v>323</v>
      </c>
      <c r="B9109" s="110">
        <v>46053</v>
      </c>
      <c r="C9109" s="89">
        <v>2.8</v>
      </c>
      <c r="D9109" s="89">
        <v>7.1</v>
      </c>
      <c r="E9109" s="96">
        <v>487</v>
      </c>
      <c r="F9109" s="89">
        <v>0.7</v>
      </c>
      <c r="G9109" s="89">
        <v>1000.5</v>
      </c>
      <c r="H9109">
        <v>0.9</v>
      </c>
      <c r="I9109" t="s">
        <v>22</v>
      </c>
      <c r="J9109">
        <v>1.1000000000000001</v>
      </c>
      <c r="K9109">
        <v>1</v>
      </c>
      <c r="L9109">
        <v>2026</v>
      </c>
      <c r="M9109" t="s">
        <v>383</v>
      </c>
      <c r="N9109" s="89" cm="1">
        <f t="array" ref="N9109">IF(ISNUMBER(_34_KNMI_Stations[[#This Row],[Etmaal temperatuur °C]]),IF(_34_KNMI_Stations[[#This Row],[Etmaal temperatuur °C]]&lt;stookgrens[],stookgrens[]-_34_KNMI_Stations[[#This Row],[Etmaal temperatuur °C]],0),"")</f>
        <v>10.9</v>
      </c>
      <c r="O9109" s="89">
        <f>_34_KNMI_Stations[[#This Row],[graaddagen]]*_34_KNMI_Stations[[#This Row],[Gewogen factor]]</f>
        <v>11.990000000000002</v>
      </c>
      <c r="P9109" s="89" cm="1">
        <f t="array" ref="P9109">IF(ISNUMBER(_34_KNMI_Stations[[#This Row],[Etmaal temperatuur °C]]),IF(_34_KNMI_Stations[[#This Row],[Etmaal temperatuur °C]]&gt;stookgrens[],_34_KNMI_Stations[[#This Row],[Etmaal temperatuur °C]]-stookgrens[],0),"")</f>
        <v>0</v>
      </c>
    </row>
    <row r="9110" spans="1:16" x14ac:dyDescent="0.25">
      <c r="A9110">
        <v>330</v>
      </c>
      <c r="B9110" s="110">
        <v>45658</v>
      </c>
      <c r="C9110" s="89">
        <v>13.1</v>
      </c>
      <c r="D9110" s="89">
        <v>7.9</v>
      </c>
      <c r="E9110" s="96">
        <v>32</v>
      </c>
      <c r="F9110" s="89">
        <v>18.100000000000001</v>
      </c>
      <c r="G9110" s="89">
        <v>1008.7</v>
      </c>
      <c r="H9110">
        <v>0.84</v>
      </c>
      <c r="I9110" t="s">
        <v>23</v>
      </c>
      <c r="J9110">
        <v>1.1000000000000001</v>
      </c>
      <c r="K9110">
        <v>1</v>
      </c>
      <c r="L9110">
        <v>2025</v>
      </c>
      <c r="M9110" t="s">
        <v>59</v>
      </c>
      <c r="N9110" s="89" cm="1">
        <f t="array" ref="N9110">IF(ISNUMBER(_34_KNMI_Stations[[#This Row],[Etmaal temperatuur °C]]),IF(_34_KNMI_Stations[[#This Row],[Etmaal temperatuur °C]]&lt;stookgrens[],stookgrens[]-_34_KNMI_Stations[[#This Row],[Etmaal temperatuur °C]],0),"")</f>
        <v>10.1</v>
      </c>
      <c r="O9110" s="89">
        <f>_34_KNMI_Stations[[#This Row],[graaddagen]]*_34_KNMI_Stations[[#This Row],[Gewogen factor]]</f>
        <v>11.110000000000001</v>
      </c>
      <c r="P9110" s="89" cm="1">
        <f t="array" ref="P9110">IF(ISNUMBER(_34_KNMI_Stations[[#This Row],[Etmaal temperatuur °C]]),IF(_34_KNMI_Stations[[#This Row],[Etmaal temperatuur °C]]&gt;stookgrens[],_34_KNMI_Stations[[#This Row],[Etmaal temperatuur °C]]-stookgrens[],0),"")</f>
        <v>0</v>
      </c>
    </row>
    <row r="9111" spans="1:16" x14ac:dyDescent="0.25">
      <c r="A9111">
        <v>330</v>
      </c>
      <c r="B9111" s="110">
        <v>45659</v>
      </c>
      <c r="C9111" s="89">
        <v>7.8</v>
      </c>
      <c r="D9111" s="89">
        <v>5.5</v>
      </c>
      <c r="E9111" s="96">
        <v>220</v>
      </c>
      <c r="F9111" s="89">
        <v>0.4</v>
      </c>
      <c r="G9111" s="89">
        <v>1014.6</v>
      </c>
      <c r="H9111">
        <v>0.76</v>
      </c>
      <c r="I9111" t="s">
        <v>23</v>
      </c>
      <c r="J9111">
        <v>1.1000000000000001</v>
      </c>
      <c r="K9111">
        <v>1</v>
      </c>
      <c r="L9111">
        <v>2025</v>
      </c>
      <c r="M9111" t="s">
        <v>59</v>
      </c>
      <c r="N9111" s="89" cm="1">
        <f t="array" ref="N9111">IF(ISNUMBER(_34_KNMI_Stations[[#This Row],[Etmaal temperatuur °C]]),IF(_34_KNMI_Stations[[#This Row],[Etmaal temperatuur °C]]&lt;stookgrens[],stookgrens[]-_34_KNMI_Stations[[#This Row],[Etmaal temperatuur °C]],0),"")</f>
        <v>12.5</v>
      </c>
      <c r="O9111" s="89">
        <f>_34_KNMI_Stations[[#This Row],[graaddagen]]*_34_KNMI_Stations[[#This Row],[Gewogen factor]]</f>
        <v>13.750000000000002</v>
      </c>
      <c r="P9111" s="89" cm="1">
        <f t="array" ref="P9111">IF(ISNUMBER(_34_KNMI_Stations[[#This Row],[Etmaal temperatuur °C]]),IF(_34_KNMI_Stations[[#This Row],[Etmaal temperatuur °C]]&gt;stookgrens[],_34_KNMI_Stations[[#This Row],[Etmaal temperatuur °C]]-stookgrens[],0),"")</f>
        <v>0</v>
      </c>
    </row>
    <row r="9112" spans="1:16" x14ac:dyDescent="0.25">
      <c r="A9112">
        <v>330</v>
      </c>
      <c r="B9112" s="110">
        <v>45660</v>
      </c>
      <c r="C9112" s="89">
        <v>9.9</v>
      </c>
      <c r="D9112" s="89">
        <v>4.2</v>
      </c>
      <c r="E9112" s="96">
        <v>163</v>
      </c>
      <c r="F9112" s="89">
        <v>3.2</v>
      </c>
      <c r="G9112" s="89">
        <v>1019.4</v>
      </c>
      <c r="H9112">
        <v>0.76</v>
      </c>
      <c r="I9112" t="s">
        <v>23</v>
      </c>
      <c r="J9112">
        <v>1.1000000000000001</v>
      </c>
      <c r="K9112">
        <v>1</v>
      </c>
      <c r="L9112">
        <v>2025</v>
      </c>
      <c r="M9112" t="s">
        <v>59</v>
      </c>
      <c r="N9112" s="89" cm="1">
        <f t="array" ref="N9112">IF(ISNUMBER(_34_KNMI_Stations[[#This Row],[Etmaal temperatuur °C]]),IF(_34_KNMI_Stations[[#This Row],[Etmaal temperatuur °C]]&lt;stookgrens[],stookgrens[]-_34_KNMI_Stations[[#This Row],[Etmaal temperatuur °C]],0),"")</f>
        <v>13.8</v>
      </c>
      <c r="O9112" s="89">
        <f>_34_KNMI_Stations[[#This Row],[graaddagen]]*_34_KNMI_Stations[[#This Row],[Gewogen factor]]</f>
        <v>15.180000000000001</v>
      </c>
      <c r="P9112" s="89" cm="1">
        <f t="array" ref="P9112">IF(ISNUMBER(_34_KNMI_Stations[[#This Row],[Etmaal temperatuur °C]]),IF(_34_KNMI_Stations[[#This Row],[Etmaal temperatuur °C]]&gt;stookgrens[],_34_KNMI_Stations[[#This Row],[Etmaal temperatuur °C]]-stookgrens[],0),"")</f>
        <v>0</v>
      </c>
    </row>
    <row r="9113" spans="1:16" x14ac:dyDescent="0.25">
      <c r="A9113">
        <v>330</v>
      </c>
      <c r="B9113" s="110">
        <v>45661</v>
      </c>
      <c r="C9113" s="89">
        <v>5.2</v>
      </c>
      <c r="D9113" s="89">
        <v>3.3</v>
      </c>
      <c r="E9113" s="96">
        <v>170</v>
      </c>
      <c r="F9113" s="89">
        <v>0.3</v>
      </c>
      <c r="G9113" s="89">
        <v>1016.4</v>
      </c>
      <c r="H9113">
        <v>0.85</v>
      </c>
      <c r="I9113" t="s">
        <v>23</v>
      </c>
      <c r="J9113">
        <v>1.1000000000000001</v>
      </c>
      <c r="K9113">
        <v>1</v>
      </c>
      <c r="L9113">
        <v>2025</v>
      </c>
      <c r="M9113" t="s">
        <v>59</v>
      </c>
      <c r="N9113" s="89" cm="1">
        <f t="array" ref="N9113">IF(ISNUMBER(_34_KNMI_Stations[[#This Row],[Etmaal temperatuur °C]]),IF(_34_KNMI_Stations[[#This Row],[Etmaal temperatuur °C]]&lt;stookgrens[],stookgrens[]-_34_KNMI_Stations[[#This Row],[Etmaal temperatuur °C]],0),"")</f>
        <v>14.7</v>
      </c>
      <c r="O9113" s="89">
        <f>_34_KNMI_Stations[[#This Row],[graaddagen]]*_34_KNMI_Stations[[#This Row],[Gewogen factor]]</f>
        <v>16.170000000000002</v>
      </c>
      <c r="P9113" s="89" cm="1">
        <f t="array" ref="P9113">IF(ISNUMBER(_34_KNMI_Stations[[#This Row],[Etmaal temperatuur °C]]),IF(_34_KNMI_Stations[[#This Row],[Etmaal temperatuur °C]]&gt;stookgrens[],_34_KNMI_Stations[[#This Row],[Etmaal temperatuur °C]]-stookgrens[],0),"")</f>
        <v>0</v>
      </c>
    </row>
    <row r="9114" spans="1:16" x14ac:dyDescent="0.25">
      <c r="A9114">
        <v>330</v>
      </c>
      <c r="B9114" s="110">
        <v>45662</v>
      </c>
      <c r="C9114" s="89">
        <v>9.5</v>
      </c>
      <c r="D9114" s="89">
        <v>6</v>
      </c>
      <c r="E9114" s="96">
        <v>39</v>
      </c>
      <c r="F9114" s="89">
        <v>21.9</v>
      </c>
      <c r="G9114" s="89">
        <v>992.6</v>
      </c>
      <c r="H9114">
        <v>0.94</v>
      </c>
      <c r="I9114" t="s">
        <v>23</v>
      </c>
      <c r="J9114">
        <v>1.1000000000000001</v>
      </c>
      <c r="K9114">
        <v>1</v>
      </c>
      <c r="L9114">
        <v>2025</v>
      </c>
      <c r="M9114" t="s">
        <v>59</v>
      </c>
      <c r="N9114" s="89" cm="1">
        <f t="array" ref="N9114">IF(ISNUMBER(_34_KNMI_Stations[[#This Row],[Etmaal temperatuur °C]]),IF(_34_KNMI_Stations[[#This Row],[Etmaal temperatuur °C]]&lt;stookgrens[],stookgrens[]-_34_KNMI_Stations[[#This Row],[Etmaal temperatuur °C]],0),"")</f>
        <v>12</v>
      </c>
      <c r="O9114" s="89">
        <f>_34_KNMI_Stations[[#This Row],[graaddagen]]*_34_KNMI_Stations[[#This Row],[Gewogen factor]]</f>
        <v>13.200000000000001</v>
      </c>
      <c r="P9114" s="89" cm="1">
        <f t="array" ref="P9114">IF(ISNUMBER(_34_KNMI_Stations[[#This Row],[Etmaal temperatuur °C]]),IF(_34_KNMI_Stations[[#This Row],[Etmaal temperatuur °C]]&gt;stookgrens[],_34_KNMI_Stations[[#This Row],[Etmaal temperatuur °C]]-stookgrens[],0),"")</f>
        <v>0</v>
      </c>
    </row>
    <row r="9115" spans="1:16" x14ac:dyDescent="0.25">
      <c r="A9115">
        <v>330</v>
      </c>
      <c r="B9115" s="110">
        <v>45663</v>
      </c>
      <c r="C9115" s="89">
        <v>13.4</v>
      </c>
      <c r="D9115" s="89">
        <v>8.6999999999999993</v>
      </c>
      <c r="E9115" s="96">
        <v>113</v>
      </c>
      <c r="F9115" s="89">
        <v>0.5</v>
      </c>
      <c r="G9115" s="89">
        <v>983.9</v>
      </c>
      <c r="H9115">
        <v>0.79</v>
      </c>
      <c r="I9115" t="s">
        <v>23</v>
      </c>
      <c r="J9115">
        <v>1.1000000000000001</v>
      </c>
      <c r="K9115">
        <v>1</v>
      </c>
      <c r="L9115">
        <v>2025</v>
      </c>
      <c r="M9115" t="s">
        <v>111</v>
      </c>
      <c r="N9115" s="89" cm="1">
        <f t="array" ref="N9115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9115" s="89">
        <f>_34_KNMI_Stations[[#This Row],[graaddagen]]*_34_KNMI_Stations[[#This Row],[Gewogen factor]]</f>
        <v>10.230000000000002</v>
      </c>
      <c r="P9115" s="89" cm="1">
        <f t="array" ref="P9115">IF(ISNUMBER(_34_KNMI_Stations[[#This Row],[Etmaal temperatuur °C]]),IF(_34_KNMI_Stations[[#This Row],[Etmaal temperatuur °C]]&gt;stookgrens[],_34_KNMI_Stations[[#This Row],[Etmaal temperatuur °C]]-stookgrens[],0),"")</f>
        <v>0</v>
      </c>
    </row>
    <row r="9116" spans="1:16" x14ac:dyDescent="0.25">
      <c r="A9116">
        <v>330</v>
      </c>
      <c r="B9116" s="110">
        <v>45664</v>
      </c>
      <c r="C9116" s="89">
        <v>9</v>
      </c>
      <c r="D9116" s="89">
        <v>5.0999999999999996</v>
      </c>
      <c r="E9116" s="96">
        <v>310</v>
      </c>
      <c r="F9116" s="89">
        <v>0.8</v>
      </c>
      <c r="G9116" s="89">
        <v>997.3</v>
      </c>
      <c r="H9116">
        <v>0.75</v>
      </c>
      <c r="I9116" t="s">
        <v>23</v>
      </c>
      <c r="J9116">
        <v>1.1000000000000001</v>
      </c>
      <c r="K9116">
        <v>1</v>
      </c>
      <c r="L9116">
        <v>2025</v>
      </c>
      <c r="M9116" t="s">
        <v>111</v>
      </c>
      <c r="N9116" s="89" cm="1">
        <f t="array" ref="N9116">IF(ISNUMBER(_34_KNMI_Stations[[#This Row],[Etmaal temperatuur °C]]),IF(_34_KNMI_Stations[[#This Row],[Etmaal temperatuur °C]]&lt;stookgrens[],stookgrens[]-_34_KNMI_Stations[[#This Row],[Etmaal temperatuur °C]],0),"")</f>
        <v>12.9</v>
      </c>
      <c r="O9116" s="89">
        <f>_34_KNMI_Stations[[#This Row],[graaddagen]]*_34_KNMI_Stations[[#This Row],[Gewogen factor]]</f>
        <v>14.190000000000001</v>
      </c>
      <c r="P9116" s="89" cm="1">
        <f t="array" ref="P9116">IF(ISNUMBER(_34_KNMI_Stations[[#This Row],[Etmaal temperatuur °C]]),IF(_34_KNMI_Stations[[#This Row],[Etmaal temperatuur °C]]&gt;stookgrens[],_34_KNMI_Stations[[#This Row],[Etmaal temperatuur °C]]-stookgrens[],0),"")</f>
        <v>0</v>
      </c>
    </row>
    <row r="9117" spans="1:16" x14ac:dyDescent="0.25">
      <c r="A9117">
        <v>330</v>
      </c>
      <c r="B9117" s="110">
        <v>45665</v>
      </c>
      <c r="C9117" s="89">
        <v>5.8</v>
      </c>
      <c r="D9117" s="89">
        <v>4.3</v>
      </c>
      <c r="E9117" s="96">
        <v>242</v>
      </c>
      <c r="F9117" s="89">
        <v>0</v>
      </c>
      <c r="G9117" s="89">
        <v>1001.3</v>
      </c>
      <c r="H9117">
        <v>0.78</v>
      </c>
      <c r="I9117" t="s">
        <v>23</v>
      </c>
      <c r="J9117">
        <v>1.1000000000000001</v>
      </c>
      <c r="K9117">
        <v>1</v>
      </c>
      <c r="L9117">
        <v>2025</v>
      </c>
      <c r="M9117" t="s">
        <v>111</v>
      </c>
      <c r="N9117" s="89" cm="1">
        <f t="array" ref="N9117">IF(ISNUMBER(_34_KNMI_Stations[[#This Row],[Etmaal temperatuur °C]]),IF(_34_KNMI_Stations[[#This Row],[Etmaal temperatuur °C]]&lt;stookgrens[],stookgrens[]-_34_KNMI_Stations[[#This Row],[Etmaal temperatuur °C]],0),"")</f>
        <v>13.7</v>
      </c>
      <c r="O9117" s="89">
        <f>_34_KNMI_Stations[[#This Row],[graaddagen]]*_34_KNMI_Stations[[#This Row],[Gewogen factor]]</f>
        <v>15.07</v>
      </c>
      <c r="P9117" s="89" cm="1">
        <f t="array" ref="P9117">IF(ISNUMBER(_34_KNMI_Stations[[#This Row],[Etmaal temperatuur °C]]),IF(_34_KNMI_Stations[[#This Row],[Etmaal temperatuur °C]]&gt;stookgrens[],_34_KNMI_Stations[[#This Row],[Etmaal temperatuur °C]]-stookgrens[],0),"")</f>
        <v>0</v>
      </c>
    </row>
    <row r="9118" spans="1:16" x14ac:dyDescent="0.25">
      <c r="A9118">
        <v>330</v>
      </c>
      <c r="B9118" s="110">
        <v>45666</v>
      </c>
      <c r="C9118" s="89">
        <v>7</v>
      </c>
      <c r="D9118" s="89">
        <v>3.4</v>
      </c>
      <c r="E9118" s="96">
        <v>293</v>
      </c>
      <c r="F9118" s="89">
        <v>1.5</v>
      </c>
      <c r="G9118" s="89">
        <v>1005</v>
      </c>
      <c r="H9118">
        <v>0.78</v>
      </c>
      <c r="I9118" t="s">
        <v>23</v>
      </c>
      <c r="J9118">
        <v>1.1000000000000001</v>
      </c>
      <c r="K9118">
        <v>1</v>
      </c>
      <c r="L9118">
        <v>2025</v>
      </c>
      <c r="M9118" t="s">
        <v>111</v>
      </c>
      <c r="N9118" s="89" cm="1">
        <f t="array" ref="N9118">IF(ISNUMBER(_34_KNMI_Stations[[#This Row],[Etmaal temperatuur °C]]),IF(_34_KNMI_Stations[[#This Row],[Etmaal temperatuur °C]]&lt;stookgrens[],stookgrens[]-_34_KNMI_Stations[[#This Row],[Etmaal temperatuur °C]],0),"")</f>
        <v>14.6</v>
      </c>
      <c r="O9118" s="89">
        <f>_34_KNMI_Stations[[#This Row],[graaddagen]]*_34_KNMI_Stations[[#This Row],[Gewogen factor]]</f>
        <v>16.060000000000002</v>
      </c>
      <c r="P9118" s="89" cm="1">
        <f t="array" ref="P9118">IF(ISNUMBER(_34_KNMI_Stations[[#This Row],[Etmaal temperatuur °C]]),IF(_34_KNMI_Stations[[#This Row],[Etmaal temperatuur °C]]&gt;stookgrens[],_34_KNMI_Stations[[#This Row],[Etmaal temperatuur °C]]-stookgrens[],0),"")</f>
        <v>0</v>
      </c>
    </row>
    <row r="9119" spans="1:16" x14ac:dyDescent="0.25">
      <c r="A9119">
        <v>330</v>
      </c>
      <c r="B9119" s="110">
        <v>45667</v>
      </c>
      <c r="C9119" s="89">
        <v>6.4</v>
      </c>
      <c r="D9119" s="89">
        <v>4.2</v>
      </c>
      <c r="E9119" s="96">
        <v>456</v>
      </c>
      <c r="F9119" s="89">
        <v>0.2</v>
      </c>
      <c r="G9119" s="89">
        <v>1018.4</v>
      </c>
      <c r="H9119">
        <v>0.76</v>
      </c>
      <c r="I9119" t="s">
        <v>23</v>
      </c>
      <c r="J9119">
        <v>1.1000000000000001</v>
      </c>
      <c r="K9119">
        <v>1</v>
      </c>
      <c r="L9119">
        <v>2025</v>
      </c>
      <c r="M9119" t="s">
        <v>111</v>
      </c>
      <c r="N9119" s="89" cm="1">
        <f t="array" ref="N9119">IF(ISNUMBER(_34_KNMI_Stations[[#This Row],[Etmaal temperatuur °C]]),IF(_34_KNMI_Stations[[#This Row],[Etmaal temperatuur °C]]&lt;stookgrens[],stookgrens[]-_34_KNMI_Stations[[#This Row],[Etmaal temperatuur °C]],0),"")</f>
        <v>13.8</v>
      </c>
      <c r="O9119" s="89">
        <f>_34_KNMI_Stations[[#This Row],[graaddagen]]*_34_KNMI_Stations[[#This Row],[Gewogen factor]]</f>
        <v>15.180000000000001</v>
      </c>
      <c r="P9119" s="89" cm="1">
        <f t="array" ref="P9119">IF(ISNUMBER(_34_KNMI_Stations[[#This Row],[Etmaal temperatuur °C]]),IF(_34_KNMI_Stations[[#This Row],[Etmaal temperatuur °C]]&gt;stookgrens[],_34_KNMI_Stations[[#This Row],[Etmaal temperatuur °C]]-stookgrens[],0),"")</f>
        <v>0</v>
      </c>
    </row>
    <row r="9120" spans="1:16" x14ac:dyDescent="0.25">
      <c r="A9120">
        <v>330</v>
      </c>
      <c r="B9120" s="110">
        <v>45668</v>
      </c>
      <c r="C9120" s="89">
        <v>3.4</v>
      </c>
      <c r="D9120" s="89">
        <v>4</v>
      </c>
      <c r="E9120" s="96">
        <v>454</v>
      </c>
      <c r="F9120" s="89">
        <v>0.2</v>
      </c>
      <c r="G9120" s="89">
        <v>1028.3</v>
      </c>
      <c r="H9120">
        <v>0.84</v>
      </c>
      <c r="I9120" t="s">
        <v>23</v>
      </c>
      <c r="J9120">
        <v>1.1000000000000001</v>
      </c>
      <c r="K9120">
        <v>1</v>
      </c>
      <c r="L9120">
        <v>2025</v>
      </c>
      <c r="M9120" t="s">
        <v>111</v>
      </c>
      <c r="N9120" s="89" cm="1">
        <f t="array" ref="N9120">IF(ISNUMBER(_34_KNMI_Stations[[#This Row],[Etmaal temperatuur °C]]),IF(_34_KNMI_Stations[[#This Row],[Etmaal temperatuur °C]]&lt;stookgrens[],stookgrens[]-_34_KNMI_Stations[[#This Row],[Etmaal temperatuur °C]],0),"")</f>
        <v>14</v>
      </c>
      <c r="O9120" s="89">
        <f>_34_KNMI_Stations[[#This Row],[graaddagen]]*_34_KNMI_Stations[[#This Row],[Gewogen factor]]</f>
        <v>15.400000000000002</v>
      </c>
      <c r="P9120" s="89" cm="1">
        <f t="array" ref="P9120">IF(ISNUMBER(_34_KNMI_Stations[[#This Row],[Etmaal temperatuur °C]]),IF(_34_KNMI_Stations[[#This Row],[Etmaal temperatuur °C]]&gt;stookgrens[],_34_KNMI_Stations[[#This Row],[Etmaal temperatuur °C]]-stookgrens[],0),"")</f>
        <v>0</v>
      </c>
    </row>
    <row r="9121" spans="1:16" x14ac:dyDescent="0.25">
      <c r="A9121">
        <v>330</v>
      </c>
      <c r="B9121" s="110">
        <v>45669</v>
      </c>
      <c r="C9121" s="89">
        <v>2</v>
      </c>
      <c r="D9121" s="89">
        <v>3.8</v>
      </c>
      <c r="E9121" s="96">
        <v>339</v>
      </c>
      <c r="F9121" s="89">
        <v>0.4</v>
      </c>
      <c r="G9121" s="89">
        <v>1039.5999999999999</v>
      </c>
      <c r="H9121">
        <v>0.82</v>
      </c>
      <c r="I9121" t="s">
        <v>23</v>
      </c>
      <c r="J9121">
        <v>1.1000000000000001</v>
      </c>
      <c r="K9121">
        <v>1</v>
      </c>
      <c r="L9121">
        <v>2025</v>
      </c>
      <c r="M9121" t="s">
        <v>111</v>
      </c>
      <c r="N9121" s="89" cm="1">
        <f t="array" ref="N9121">IF(ISNUMBER(_34_KNMI_Stations[[#This Row],[Etmaal temperatuur °C]]),IF(_34_KNMI_Stations[[#This Row],[Etmaal temperatuur °C]]&lt;stookgrens[],stookgrens[]-_34_KNMI_Stations[[#This Row],[Etmaal temperatuur °C]],0),"")</f>
        <v>14.2</v>
      </c>
      <c r="O9121" s="89">
        <f>_34_KNMI_Stations[[#This Row],[graaddagen]]*_34_KNMI_Stations[[#This Row],[Gewogen factor]]</f>
        <v>15.620000000000001</v>
      </c>
      <c r="P9121" s="89" cm="1">
        <f t="array" ref="P9121">IF(ISNUMBER(_34_KNMI_Stations[[#This Row],[Etmaal temperatuur °C]]),IF(_34_KNMI_Stations[[#This Row],[Etmaal temperatuur °C]]&gt;stookgrens[],_34_KNMI_Stations[[#This Row],[Etmaal temperatuur °C]]-stookgrens[],0),"")</f>
        <v>0</v>
      </c>
    </row>
    <row r="9122" spans="1:16" x14ac:dyDescent="0.25">
      <c r="A9122">
        <v>330</v>
      </c>
      <c r="B9122" s="110">
        <v>45670</v>
      </c>
      <c r="C9122" s="89">
        <v>4.3</v>
      </c>
      <c r="D9122" s="89">
        <v>2.6</v>
      </c>
      <c r="E9122" s="96">
        <v>461</v>
      </c>
      <c r="F9122" s="89">
        <v>0</v>
      </c>
      <c r="G9122" s="89">
        <v>1040.5</v>
      </c>
      <c r="H9122">
        <v>0.76</v>
      </c>
      <c r="I9122" t="s">
        <v>23</v>
      </c>
      <c r="J9122">
        <v>1.1000000000000001</v>
      </c>
      <c r="K9122">
        <v>1</v>
      </c>
      <c r="L9122">
        <v>2025</v>
      </c>
      <c r="M9122" t="s">
        <v>112</v>
      </c>
      <c r="N9122" s="89" cm="1">
        <f t="array" ref="N9122">IF(ISNUMBER(_34_KNMI_Stations[[#This Row],[Etmaal temperatuur °C]]),IF(_34_KNMI_Stations[[#This Row],[Etmaal temperatuur °C]]&lt;stookgrens[],stookgrens[]-_34_KNMI_Stations[[#This Row],[Etmaal temperatuur °C]],0),"")</f>
        <v>15.4</v>
      </c>
      <c r="O9122" s="89">
        <f>_34_KNMI_Stations[[#This Row],[graaddagen]]*_34_KNMI_Stations[[#This Row],[Gewogen factor]]</f>
        <v>16.940000000000001</v>
      </c>
      <c r="P9122" s="89" cm="1">
        <f t="array" ref="P9122">IF(ISNUMBER(_34_KNMI_Stations[[#This Row],[Etmaal temperatuur °C]]),IF(_34_KNMI_Stations[[#This Row],[Etmaal temperatuur °C]]&gt;stookgrens[],_34_KNMI_Stations[[#This Row],[Etmaal temperatuur °C]]-stookgrens[],0),"")</f>
        <v>0</v>
      </c>
    </row>
    <row r="9123" spans="1:16" x14ac:dyDescent="0.25">
      <c r="A9123">
        <v>330</v>
      </c>
      <c r="B9123" s="110">
        <v>45671</v>
      </c>
      <c r="C9123" s="89">
        <v>5.9</v>
      </c>
      <c r="D9123" s="89">
        <v>4.8</v>
      </c>
      <c r="E9123" s="96">
        <v>227</v>
      </c>
      <c r="F9123" s="89">
        <v>0.3</v>
      </c>
      <c r="G9123" s="89">
        <v>1034.0999999999999</v>
      </c>
      <c r="H9123">
        <v>0.9</v>
      </c>
      <c r="I9123" t="s">
        <v>23</v>
      </c>
      <c r="J9123">
        <v>1.1000000000000001</v>
      </c>
      <c r="K9123">
        <v>1</v>
      </c>
      <c r="L9123">
        <v>2025</v>
      </c>
      <c r="M9123" t="s">
        <v>112</v>
      </c>
      <c r="N9123" s="89" cm="1">
        <f t="array" ref="N9123">IF(ISNUMBER(_34_KNMI_Stations[[#This Row],[Etmaal temperatuur °C]]),IF(_34_KNMI_Stations[[#This Row],[Etmaal temperatuur °C]]&lt;stookgrens[],stookgrens[]-_34_KNMI_Stations[[#This Row],[Etmaal temperatuur °C]],0),"")</f>
        <v>13.2</v>
      </c>
      <c r="O9123" s="89">
        <f>_34_KNMI_Stations[[#This Row],[graaddagen]]*_34_KNMI_Stations[[#This Row],[Gewogen factor]]</f>
        <v>14.52</v>
      </c>
      <c r="P9123" s="89" cm="1">
        <f t="array" ref="P9123">IF(ISNUMBER(_34_KNMI_Stations[[#This Row],[Etmaal temperatuur °C]]),IF(_34_KNMI_Stations[[#This Row],[Etmaal temperatuur °C]]&gt;stookgrens[],_34_KNMI_Stations[[#This Row],[Etmaal temperatuur °C]]-stookgrens[],0),"")</f>
        <v>0</v>
      </c>
    </row>
    <row r="9124" spans="1:16" x14ac:dyDescent="0.25">
      <c r="A9124">
        <v>330</v>
      </c>
      <c r="B9124" s="110">
        <v>45672</v>
      </c>
      <c r="C9124" s="89">
        <v>2.1</v>
      </c>
      <c r="D9124" s="89">
        <v>7.1</v>
      </c>
      <c r="E9124" s="96">
        <v>171</v>
      </c>
      <c r="F9124" s="89">
        <v>0</v>
      </c>
      <c r="G9124" s="89">
        <v>1034.0999999999999</v>
      </c>
      <c r="H9124">
        <v>0.98</v>
      </c>
      <c r="I9124" t="s">
        <v>23</v>
      </c>
      <c r="J9124">
        <v>1.1000000000000001</v>
      </c>
      <c r="K9124">
        <v>1</v>
      </c>
      <c r="L9124">
        <v>2025</v>
      </c>
      <c r="M9124" t="s">
        <v>112</v>
      </c>
      <c r="N9124" s="89" cm="1">
        <f t="array" ref="N9124">IF(ISNUMBER(_34_KNMI_Stations[[#This Row],[Etmaal temperatuur °C]]),IF(_34_KNMI_Stations[[#This Row],[Etmaal temperatuur °C]]&lt;stookgrens[],stookgrens[]-_34_KNMI_Stations[[#This Row],[Etmaal temperatuur °C]],0),"")</f>
        <v>10.9</v>
      </c>
      <c r="O9124" s="89">
        <f>_34_KNMI_Stations[[#This Row],[graaddagen]]*_34_KNMI_Stations[[#This Row],[Gewogen factor]]</f>
        <v>11.990000000000002</v>
      </c>
      <c r="P9124" s="89" cm="1">
        <f t="array" ref="P9124">IF(ISNUMBER(_34_KNMI_Stations[[#This Row],[Etmaal temperatuur °C]]),IF(_34_KNMI_Stations[[#This Row],[Etmaal temperatuur °C]]&gt;stookgrens[],_34_KNMI_Stations[[#This Row],[Etmaal temperatuur °C]]-stookgrens[],0),"")</f>
        <v>0</v>
      </c>
    </row>
    <row r="9125" spans="1:16" x14ac:dyDescent="0.25">
      <c r="A9125">
        <v>330</v>
      </c>
      <c r="B9125" s="110">
        <v>45673</v>
      </c>
      <c r="C9125" s="89">
        <v>3.9</v>
      </c>
      <c r="D9125" s="89">
        <v>4.0999999999999996</v>
      </c>
      <c r="E9125" s="96">
        <v>135</v>
      </c>
      <c r="F9125" s="89">
        <v>0</v>
      </c>
      <c r="G9125" s="89">
        <v>1036.3</v>
      </c>
      <c r="H9125">
        <v>0.98</v>
      </c>
      <c r="I9125" t="s">
        <v>23</v>
      </c>
      <c r="J9125">
        <v>1.1000000000000001</v>
      </c>
      <c r="K9125">
        <v>1</v>
      </c>
      <c r="L9125">
        <v>2025</v>
      </c>
      <c r="M9125" t="s">
        <v>112</v>
      </c>
      <c r="N9125" s="89" cm="1">
        <f t="array" ref="N9125">IF(ISNUMBER(_34_KNMI_Stations[[#This Row],[Etmaal temperatuur °C]]),IF(_34_KNMI_Stations[[#This Row],[Etmaal temperatuur °C]]&lt;stookgrens[],stookgrens[]-_34_KNMI_Stations[[#This Row],[Etmaal temperatuur °C]],0),"")</f>
        <v>13.9</v>
      </c>
      <c r="O9125" s="89">
        <f>_34_KNMI_Stations[[#This Row],[graaddagen]]*_34_KNMI_Stations[[#This Row],[Gewogen factor]]</f>
        <v>15.290000000000001</v>
      </c>
      <c r="P9125" s="89" cm="1">
        <f t="array" ref="P9125">IF(ISNUMBER(_34_KNMI_Stations[[#This Row],[Etmaal temperatuur °C]]),IF(_34_KNMI_Stations[[#This Row],[Etmaal temperatuur °C]]&gt;stookgrens[],_34_KNMI_Stations[[#This Row],[Etmaal temperatuur °C]]-stookgrens[],0),"")</f>
        <v>0</v>
      </c>
    </row>
    <row r="9126" spans="1:16" x14ac:dyDescent="0.25">
      <c r="A9126">
        <v>330</v>
      </c>
      <c r="B9126" s="110">
        <v>45674</v>
      </c>
      <c r="C9126" s="89">
        <v>3</v>
      </c>
      <c r="D9126" s="89">
        <v>1.2</v>
      </c>
      <c r="E9126" s="96">
        <v>92</v>
      </c>
      <c r="F9126" s="89">
        <v>0</v>
      </c>
      <c r="G9126" s="89">
        <v>1037</v>
      </c>
      <c r="H9126">
        <v>0.98</v>
      </c>
      <c r="I9126" t="s">
        <v>23</v>
      </c>
      <c r="J9126">
        <v>1.1000000000000001</v>
      </c>
      <c r="K9126">
        <v>1</v>
      </c>
      <c r="L9126">
        <v>2025</v>
      </c>
      <c r="M9126" t="s">
        <v>112</v>
      </c>
      <c r="N9126" s="89" cm="1">
        <f t="array" ref="N9126">IF(ISNUMBER(_34_KNMI_Stations[[#This Row],[Etmaal temperatuur °C]]),IF(_34_KNMI_Stations[[#This Row],[Etmaal temperatuur °C]]&lt;stookgrens[],stookgrens[]-_34_KNMI_Stations[[#This Row],[Etmaal temperatuur °C]],0),"")</f>
        <v>16.8</v>
      </c>
      <c r="O9126" s="89">
        <f>_34_KNMI_Stations[[#This Row],[graaddagen]]*_34_KNMI_Stations[[#This Row],[Gewogen factor]]</f>
        <v>18.480000000000004</v>
      </c>
      <c r="P9126" s="89" cm="1">
        <f t="array" ref="P9126">IF(ISNUMBER(_34_KNMI_Stations[[#This Row],[Etmaal temperatuur °C]]),IF(_34_KNMI_Stations[[#This Row],[Etmaal temperatuur °C]]&gt;stookgrens[],_34_KNMI_Stations[[#This Row],[Etmaal temperatuur °C]]-stookgrens[],0),"")</f>
        <v>0</v>
      </c>
    </row>
    <row r="9127" spans="1:16" x14ac:dyDescent="0.25">
      <c r="A9127">
        <v>330</v>
      </c>
      <c r="B9127" s="110">
        <v>45675</v>
      </c>
      <c r="C9127" s="89">
        <v>3.4</v>
      </c>
      <c r="D9127" s="89">
        <v>-0.3</v>
      </c>
      <c r="E9127" s="96">
        <v>158</v>
      </c>
      <c r="F9127" s="89">
        <v>0</v>
      </c>
      <c r="G9127" s="89">
        <v>1030.9000000000001</v>
      </c>
      <c r="H9127">
        <v>0.96</v>
      </c>
      <c r="I9127" t="s">
        <v>23</v>
      </c>
      <c r="J9127">
        <v>1.1000000000000001</v>
      </c>
      <c r="K9127">
        <v>1</v>
      </c>
      <c r="L9127">
        <v>2025</v>
      </c>
      <c r="M9127" t="s">
        <v>112</v>
      </c>
      <c r="N9127" s="89" cm="1">
        <f t="array" ref="N9127">IF(ISNUMBER(_34_KNMI_Stations[[#This Row],[Etmaal temperatuur °C]]),IF(_34_KNMI_Stations[[#This Row],[Etmaal temperatuur °C]]&lt;stookgrens[],stookgrens[]-_34_KNMI_Stations[[#This Row],[Etmaal temperatuur °C]],0),"")</f>
        <v>18.3</v>
      </c>
      <c r="O9127" s="89">
        <f>_34_KNMI_Stations[[#This Row],[graaddagen]]*_34_KNMI_Stations[[#This Row],[Gewogen factor]]</f>
        <v>20.130000000000003</v>
      </c>
      <c r="P9127" s="89" cm="1">
        <f t="array" ref="P9127">IF(ISNUMBER(_34_KNMI_Stations[[#This Row],[Etmaal temperatuur °C]]),IF(_34_KNMI_Stations[[#This Row],[Etmaal temperatuur °C]]&gt;stookgrens[],_34_KNMI_Stations[[#This Row],[Etmaal temperatuur °C]]-stookgrens[],0),"")</f>
        <v>0</v>
      </c>
    </row>
    <row r="9128" spans="1:16" x14ac:dyDescent="0.25">
      <c r="A9128">
        <v>330</v>
      </c>
      <c r="B9128" s="110">
        <v>45676</v>
      </c>
      <c r="C9128" s="89">
        <v>2.5</v>
      </c>
      <c r="D9128" s="89">
        <v>0</v>
      </c>
      <c r="E9128" s="96">
        <v>82</v>
      </c>
      <c r="F9128" s="89">
        <v>0</v>
      </c>
      <c r="G9128" s="89">
        <v>1023.1</v>
      </c>
      <c r="H9128">
        <v>0.91</v>
      </c>
      <c r="I9128" t="s">
        <v>23</v>
      </c>
      <c r="J9128">
        <v>1.1000000000000001</v>
      </c>
      <c r="K9128">
        <v>1</v>
      </c>
      <c r="L9128">
        <v>2025</v>
      </c>
      <c r="M9128" t="s">
        <v>112</v>
      </c>
      <c r="N9128" s="89" cm="1">
        <f t="array" ref="N9128">IF(ISNUMBER(_34_KNMI_Stations[[#This Row],[Etmaal temperatuur °C]]),IF(_34_KNMI_Stations[[#This Row],[Etmaal temperatuur °C]]&lt;stookgrens[],stookgrens[]-_34_KNMI_Stations[[#This Row],[Etmaal temperatuur °C]],0),"")</f>
        <v>18</v>
      </c>
      <c r="O9128" s="89">
        <f>_34_KNMI_Stations[[#This Row],[graaddagen]]*_34_KNMI_Stations[[#This Row],[Gewogen factor]]</f>
        <v>19.8</v>
      </c>
      <c r="P9128" s="89" cm="1">
        <f t="array" ref="P9128">IF(ISNUMBER(_34_KNMI_Stations[[#This Row],[Etmaal temperatuur °C]]),IF(_34_KNMI_Stations[[#This Row],[Etmaal temperatuur °C]]&gt;stookgrens[],_34_KNMI_Stations[[#This Row],[Etmaal temperatuur °C]]-stookgrens[],0),"")</f>
        <v>0</v>
      </c>
    </row>
    <row r="9129" spans="1:16" x14ac:dyDescent="0.25">
      <c r="A9129">
        <v>330</v>
      </c>
      <c r="B9129" s="110">
        <v>45677</v>
      </c>
      <c r="C9129" s="89">
        <v>5.6</v>
      </c>
      <c r="D9129" s="89">
        <v>1.2</v>
      </c>
      <c r="E9129" s="96">
        <v>107</v>
      </c>
      <c r="F9129" s="89">
        <v>0</v>
      </c>
      <c r="G9129" s="89">
        <v>1019.2</v>
      </c>
      <c r="H9129">
        <v>0.89</v>
      </c>
      <c r="I9129" t="s">
        <v>23</v>
      </c>
      <c r="J9129">
        <v>1.1000000000000001</v>
      </c>
      <c r="K9129">
        <v>1</v>
      </c>
      <c r="L9129">
        <v>2025</v>
      </c>
      <c r="M9129" t="s">
        <v>113</v>
      </c>
      <c r="N9129" s="89" cm="1">
        <f t="array" ref="N9129">IF(ISNUMBER(_34_KNMI_Stations[[#This Row],[Etmaal temperatuur °C]]),IF(_34_KNMI_Stations[[#This Row],[Etmaal temperatuur °C]]&lt;stookgrens[],stookgrens[]-_34_KNMI_Stations[[#This Row],[Etmaal temperatuur °C]],0),"")</f>
        <v>16.8</v>
      </c>
      <c r="O9129" s="89">
        <f>_34_KNMI_Stations[[#This Row],[graaddagen]]*_34_KNMI_Stations[[#This Row],[Gewogen factor]]</f>
        <v>18.480000000000004</v>
      </c>
      <c r="P9129" s="89" cm="1">
        <f t="array" ref="P9129">IF(ISNUMBER(_34_KNMI_Stations[[#This Row],[Etmaal temperatuur °C]]),IF(_34_KNMI_Stations[[#This Row],[Etmaal temperatuur °C]]&gt;stookgrens[],_34_KNMI_Stations[[#This Row],[Etmaal temperatuur °C]]-stookgrens[],0),"")</f>
        <v>0</v>
      </c>
    </row>
    <row r="9130" spans="1:16" x14ac:dyDescent="0.25">
      <c r="A9130">
        <v>330</v>
      </c>
      <c r="B9130" s="110">
        <v>45678</v>
      </c>
      <c r="C9130" s="89">
        <v>5.4</v>
      </c>
      <c r="D9130" s="89">
        <v>0.2</v>
      </c>
      <c r="E9130" s="96">
        <v>132</v>
      </c>
      <c r="F9130" s="89">
        <v>0</v>
      </c>
      <c r="G9130" s="89">
        <v>1015.3</v>
      </c>
      <c r="H9130">
        <v>0.97</v>
      </c>
      <c r="I9130" t="s">
        <v>23</v>
      </c>
      <c r="J9130">
        <v>1.1000000000000001</v>
      </c>
      <c r="K9130">
        <v>1</v>
      </c>
      <c r="L9130">
        <v>2025</v>
      </c>
      <c r="M9130" t="s">
        <v>113</v>
      </c>
      <c r="N9130" s="89" cm="1">
        <f t="array" ref="N9130">IF(ISNUMBER(_34_KNMI_Stations[[#This Row],[Etmaal temperatuur °C]]),IF(_34_KNMI_Stations[[#This Row],[Etmaal temperatuur °C]]&lt;stookgrens[],stookgrens[]-_34_KNMI_Stations[[#This Row],[Etmaal temperatuur °C]],0),"")</f>
        <v>17.8</v>
      </c>
      <c r="O9130" s="89">
        <f>_34_KNMI_Stations[[#This Row],[graaddagen]]*_34_KNMI_Stations[[#This Row],[Gewogen factor]]</f>
        <v>19.580000000000002</v>
      </c>
      <c r="P9130" s="89" cm="1">
        <f t="array" ref="P9130">IF(ISNUMBER(_34_KNMI_Stations[[#This Row],[Etmaal temperatuur °C]]),IF(_34_KNMI_Stations[[#This Row],[Etmaal temperatuur °C]]&gt;stookgrens[],_34_KNMI_Stations[[#This Row],[Etmaal temperatuur °C]]-stookgrens[],0),"")</f>
        <v>0</v>
      </c>
    </row>
    <row r="9131" spans="1:16" x14ac:dyDescent="0.25">
      <c r="A9131">
        <v>330</v>
      </c>
      <c r="B9131" s="110">
        <v>45679</v>
      </c>
      <c r="C9131" s="89">
        <v>4.5</v>
      </c>
      <c r="D9131" s="89">
        <v>3</v>
      </c>
      <c r="E9131" s="96">
        <v>101</v>
      </c>
      <c r="F9131" s="89">
        <v>3.2</v>
      </c>
      <c r="G9131" s="89">
        <v>1003.6</v>
      </c>
      <c r="H9131">
        <v>0.95</v>
      </c>
      <c r="I9131" t="s">
        <v>23</v>
      </c>
      <c r="J9131">
        <v>1.1000000000000001</v>
      </c>
      <c r="K9131">
        <v>1</v>
      </c>
      <c r="L9131">
        <v>2025</v>
      </c>
      <c r="M9131" t="s">
        <v>113</v>
      </c>
      <c r="N9131" s="89" cm="1">
        <f t="array" ref="N9131">IF(ISNUMBER(_34_KNMI_Stations[[#This Row],[Etmaal temperatuur °C]]),IF(_34_KNMI_Stations[[#This Row],[Etmaal temperatuur °C]]&lt;stookgrens[],stookgrens[]-_34_KNMI_Stations[[#This Row],[Etmaal temperatuur °C]],0),"")</f>
        <v>15</v>
      </c>
      <c r="O9131" s="89">
        <f>_34_KNMI_Stations[[#This Row],[graaddagen]]*_34_KNMI_Stations[[#This Row],[Gewogen factor]]</f>
        <v>16.5</v>
      </c>
      <c r="P9131" s="89" cm="1">
        <f t="array" ref="P9131">IF(ISNUMBER(_34_KNMI_Stations[[#This Row],[Etmaal temperatuur °C]]),IF(_34_KNMI_Stations[[#This Row],[Etmaal temperatuur °C]]&gt;stookgrens[],_34_KNMI_Stations[[#This Row],[Etmaal temperatuur °C]]-stookgrens[],0),"")</f>
        <v>0</v>
      </c>
    </row>
    <row r="9132" spans="1:16" x14ac:dyDescent="0.25">
      <c r="A9132">
        <v>330</v>
      </c>
      <c r="B9132" s="110">
        <v>45680</v>
      </c>
      <c r="C9132" s="89">
        <v>9.3000000000000007</v>
      </c>
      <c r="D9132" s="89">
        <v>6.2</v>
      </c>
      <c r="E9132" s="96">
        <v>270</v>
      </c>
      <c r="F9132" s="89">
        <v>3.6</v>
      </c>
      <c r="G9132" s="89">
        <v>1003.1</v>
      </c>
      <c r="H9132">
        <v>0.86</v>
      </c>
      <c r="I9132" t="s">
        <v>23</v>
      </c>
      <c r="J9132">
        <v>1.1000000000000001</v>
      </c>
      <c r="K9132">
        <v>1</v>
      </c>
      <c r="L9132">
        <v>2025</v>
      </c>
      <c r="M9132" t="s">
        <v>113</v>
      </c>
      <c r="N9132" s="89" cm="1">
        <f t="array" ref="N9132">IF(ISNUMBER(_34_KNMI_Stations[[#This Row],[Etmaal temperatuur °C]]),IF(_34_KNMI_Stations[[#This Row],[Etmaal temperatuur °C]]&lt;stookgrens[],stookgrens[]-_34_KNMI_Stations[[#This Row],[Etmaal temperatuur °C]],0),"")</f>
        <v>11.8</v>
      </c>
      <c r="O9132" s="89">
        <f>_34_KNMI_Stations[[#This Row],[graaddagen]]*_34_KNMI_Stations[[#This Row],[Gewogen factor]]</f>
        <v>12.980000000000002</v>
      </c>
      <c r="P9132" s="89" cm="1">
        <f t="array" ref="P9132">IF(ISNUMBER(_34_KNMI_Stations[[#This Row],[Etmaal temperatuur °C]]),IF(_34_KNMI_Stations[[#This Row],[Etmaal temperatuur °C]]&gt;stookgrens[],_34_KNMI_Stations[[#This Row],[Etmaal temperatuur °C]]-stookgrens[],0),"")</f>
        <v>0</v>
      </c>
    </row>
    <row r="9133" spans="1:16" x14ac:dyDescent="0.25">
      <c r="A9133">
        <v>330</v>
      </c>
      <c r="B9133" s="110">
        <v>45681</v>
      </c>
      <c r="C9133" s="89">
        <v>10</v>
      </c>
      <c r="D9133" s="89">
        <v>7.8</v>
      </c>
      <c r="E9133" s="96">
        <v>107</v>
      </c>
      <c r="F9133" s="89">
        <v>2.8</v>
      </c>
      <c r="G9133" s="89">
        <v>1000</v>
      </c>
      <c r="H9133">
        <v>0.87</v>
      </c>
      <c r="I9133" t="s">
        <v>23</v>
      </c>
      <c r="J9133">
        <v>1.1000000000000001</v>
      </c>
      <c r="K9133">
        <v>1</v>
      </c>
      <c r="L9133">
        <v>2025</v>
      </c>
      <c r="M9133" t="s">
        <v>113</v>
      </c>
      <c r="N9133" s="89" cm="1">
        <f t="array" ref="N9133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9133" s="89">
        <f>_34_KNMI_Stations[[#This Row],[graaddagen]]*_34_KNMI_Stations[[#This Row],[Gewogen factor]]</f>
        <v>11.22</v>
      </c>
      <c r="P9133" s="89" cm="1">
        <f t="array" ref="P9133">IF(ISNUMBER(_34_KNMI_Stations[[#This Row],[Etmaal temperatuur °C]]),IF(_34_KNMI_Stations[[#This Row],[Etmaal temperatuur °C]]&gt;stookgrens[],_34_KNMI_Stations[[#This Row],[Etmaal temperatuur °C]]-stookgrens[],0),"")</f>
        <v>0</v>
      </c>
    </row>
    <row r="9134" spans="1:16" x14ac:dyDescent="0.25">
      <c r="A9134">
        <v>330</v>
      </c>
      <c r="B9134" s="110">
        <v>45682</v>
      </c>
      <c r="C9134" s="89">
        <v>3.8</v>
      </c>
      <c r="D9134" s="89">
        <v>5.4</v>
      </c>
      <c r="E9134" s="96">
        <v>358</v>
      </c>
      <c r="F9134" s="89">
        <v>3.2</v>
      </c>
      <c r="G9134" s="89">
        <v>1004.6</v>
      </c>
      <c r="H9134">
        <v>0.88</v>
      </c>
      <c r="I9134" t="s">
        <v>23</v>
      </c>
      <c r="J9134">
        <v>1.1000000000000001</v>
      </c>
      <c r="K9134">
        <v>1</v>
      </c>
      <c r="L9134">
        <v>2025</v>
      </c>
      <c r="M9134" t="s">
        <v>113</v>
      </c>
      <c r="N9134" s="89" cm="1">
        <f t="array" ref="N9134">IF(ISNUMBER(_34_KNMI_Stations[[#This Row],[Etmaal temperatuur °C]]),IF(_34_KNMI_Stations[[#This Row],[Etmaal temperatuur °C]]&lt;stookgrens[],stookgrens[]-_34_KNMI_Stations[[#This Row],[Etmaal temperatuur °C]],0),"")</f>
        <v>12.6</v>
      </c>
      <c r="O9134" s="89">
        <f>_34_KNMI_Stations[[#This Row],[graaddagen]]*_34_KNMI_Stations[[#This Row],[Gewogen factor]]</f>
        <v>13.860000000000001</v>
      </c>
      <c r="P9134" s="89" cm="1">
        <f t="array" ref="P9134">IF(ISNUMBER(_34_KNMI_Stations[[#This Row],[Etmaal temperatuur °C]]),IF(_34_KNMI_Stations[[#This Row],[Etmaal temperatuur °C]]&gt;stookgrens[],_34_KNMI_Stations[[#This Row],[Etmaal temperatuur °C]]-stookgrens[],0),"")</f>
        <v>0</v>
      </c>
    </row>
    <row r="9135" spans="1:16" x14ac:dyDescent="0.25">
      <c r="A9135">
        <v>330</v>
      </c>
      <c r="B9135" s="110">
        <v>45683</v>
      </c>
      <c r="C9135" s="89">
        <v>8</v>
      </c>
      <c r="D9135" s="89">
        <v>4.3</v>
      </c>
      <c r="E9135" s="96">
        <v>456</v>
      </c>
      <c r="F9135" s="89">
        <v>2.9</v>
      </c>
      <c r="G9135" s="89">
        <v>1001.5</v>
      </c>
      <c r="H9135">
        <v>0.85</v>
      </c>
      <c r="I9135" t="s">
        <v>23</v>
      </c>
      <c r="J9135">
        <v>1.1000000000000001</v>
      </c>
      <c r="K9135">
        <v>1</v>
      </c>
      <c r="L9135">
        <v>2025</v>
      </c>
      <c r="M9135" t="s">
        <v>113</v>
      </c>
      <c r="N9135" s="89" cm="1">
        <f t="array" ref="N9135">IF(ISNUMBER(_34_KNMI_Stations[[#This Row],[Etmaal temperatuur °C]]),IF(_34_KNMI_Stations[[#This Row],[Etmaal temperatuur °C]]&lt;stookgrens[],stookgrens[]-_34_KNMI_Stations[[#This Row],[Etmaal temperatuur °C]],0),"")</f>
        <v>13.7</v>
      </c>
      <c r="O9135" s="89">
        <f>_34_KNMI_Stations[[#This Row],[graaddagen]]*_34_KNMI_Stations[[#This Row],[Gewogen factor]]</f>
        <v>15.07</v>
      </c>
      <c r="P9135" s="89" cm="1">
        <f t="array" ref="P9135">IF(ISNUMBER(_34_KNMI_Stations[[#This Row],[Etmaal temperatuur °C]]),IF(_34_KNMI_Stations[[#This Row],[Etmaal temperatuur °C]]&gt;stookgrens[],_34_KNMI_Stations[[#This Row],[Etmaal temperatuur °C]]-stookgrens[],0),"")</f>
        <v>0</v>
      </c>
    </row>
    <row r="9136" spans="1:16" x14ac:dyDescent="0.25">
      <c r="A9136">
        <v>330</v>
      </c>
      <c r="B9136" s="110">
        <v>45684</v>
      </c>
      <c r="C9136" s="89">
        <v>10.8</v>
      </c>
      <c r="D9136" s="89">
        <v>9</v>
      </c>
      <c r="E9136" s="96">
        <v>539</v>
      </c>
      <c r="F9136" s="89">
        <v>7</v>
      </c>
      <c r="G9136" s="89">
        <v>987.1</v>
      </c>
      <c r="H9136">
        <v>0.76</v>
      </c>
      <c r="I9136" t="s">
        <v>23</v>
      </c>
      <c r="J9136">
        <v>1.1000000000000001</v>
      </c>
      <c r="K9136">
        <v>1</v>
      </c>
      <c r="L9136">
        <v>2025</v>
      </c>
      <c r="M9136" t="s">
        <v>114</v>
      </c>
      <c r="N9136" s="89" cm="1">
        <f t="array" ref="N9136">IF(ISNUMBER(_34_KNMI_Stations[[#This Row],[Etmaal temperatuur °C]]),IF(_34_KNMI_Stations[[#This Row],[Etmaal temperatuur °C]]&lt;stookgrens[],stookgrens[]-_34_KNMI_Stations[[#This Row],[Etmaal temperatuur °C]],0),"")</f>
        <v>9</v>
      </c>
      <c r="O9136" s="89">
        <f>_34_KNMI_Stations[[#This Row],[graaddagen]]*_34_KNMI_Stations[[#This Row],[Gewogen factor]]</f>
        <v>9.9</v>
      </c>
      <c r="P9136" s="89" cm="1">
        <f t="array" ref="P9136">IF(ISNUMBER(_34_KNMI_Stations[[#This Row],[Etmaal temperatuur °C]]),IF(_34_KNMI_Stations[[#This Row],[Etmaal temperatuur °C]]&gt;stookgrens[],_34_KNMI_Stations[[#This Row],[Etmaal temperatuur °C]]-stookgrens[],0),"")</f>
        <v>0</v>
      </c>
    </row>
    <row r="9137" spans="1:16" x14ac:dyDescent="0.25">
      <c r="A9137">
        <v>330</v>
      </c>
      <c r="B9137" s="110">
        <v>45685</v>
      </c>
      <c r="C9137" s="89">
        <v>10.7</v>
      </c>
      <c r="D9137" s="89">
        <v>7.9</v>
      </c>
      <c r="E9137" s="96">
        <v>231</v>
      </c>
      <c r="F9137" s="89">
        <v>5</v>
      </c>
      <c r="G9137" s="89">
        <v>988.2</v>
      </c>
      <c r="H9137">
        <v>0.83</v>
      </c>
      <c r="I9137" t="s">
        <v>23</v>
      </c>
      <c r="J9137">
        <v>1.1000000000000001</v>
      </c>
      <c r="K9137">
        <v>1</v>
      </c>
      <c r="L9137">
        <v>2025</v>
      </c>
      <c r="M9137" t="s">
        <v>114</v>
      </c>
      <c r="N9137" s="89" cm="1">
        <f t="array" ref="N9137">IF(ISNUMBER(_34_KNMI_Stations[[#This Row],[Etmaal temperatuur °C]]),IF(_34_KNMI_Stations[[#This Row],[Etmaal temperatuur °C]]&lt;stookgrens[],stookgrens[]-_34_KNMI_Stations[[#This Row],[Etmaal temperatuur °C]],0),"")</f>
        <v>10.1</v>
      </c>
      <c r="O9137" s="89">
        <f>_34_KNMI_Stations[[#This Row],[graaddagen]]*_34_KNMI_Stations[[#This Row],[Gewogen factor]]</f>
        <v>11.110000000000001</v>
      </c>
      <c r="P9137" s="89" cm="1">
        <f t="array" ref="P9137">IF(ISNUMBER(_34_KNMI_Stations[[#This Row],[Etmaal temperatuur °C]]),IF(_34_KNMI_Stations[[#This Row],[Etmaal temperatuur °C]]&gt;stookgrens[],_34_KNMI_Stations[[#This Row],[Etmaal temperatuur °C]]-stookgrens[],0),"")</f>
        <v>0</v>
      </c>
    </row>
    <row r="9138" spans="1:16" x14ac:dyDescent="0.25">
      <c r="A9138">
        <v>330</v>
      </c>
      <c r="B9138" s="110">
        <v>45686</v>
      </c>
      <c r="C9138" s="89">
        <v>7.3</v>
      </c>
      <c r="D9138" s="89">
        <v>7.2</v>
      </c>
      <c r="E9138" s="96">
        <v>360</v>
      </c>
      <c r="F9138" s="89">
        <v>0.6</v>
      </c>
      <c r="G9138" s="89">
        <v>1002.5</v>
      </c>
      <c r="H9138">
        <v>0.87</v>
      </c>
      <c r="I9138" t="s">
        <v>23</v>
      </c>
      <c r="J9138">
        <v>1.1000000000000001</v>
      </c>
      <c r="K9138">
        <v>1</v>
      </c>
      <c r="L9138">
        <v>2025</v>
      </c>
      <c r="M9138" t="s">
        <v>114</v>
      </c>
      <c r="N9138" s="89" cm="1">
        <f t="array" ref="N9138">IF(ISNUMBER(_34_KNMI_Stations[[#This Row],[Etmaal temperatuur °C]]),IF(_34_KNMI_Stations[[#This Row],[Etmaal temperatuur °C]]&lt;stookgrens[],stookgrens[]-_34_KNMI_Stations[[#This Row],[Etmaal temperatuur °C]],0),"")</f>
        <v>10.8</v>
      </c>
      <c r="O9138" s="89">
        <f>_34_KNMI_Stations[[#This Row],[graaddagen]]*_34_KNMI_Stations[[#This Row],[Gewogen factor]]</f>
        <v>11.880000000000003</v>
      </c>
      <c r="P9138" s="89" cm="1">
        <f t="array" ref="P9138">IF(ISNUMBER(_34_KNMI_Stations[[#This Row],[Etmaal temperatuur °C]]),IF(_34_KNMI_Stations[[#This Row],[Etmaal temperatuur °C]]&gt;stookgrens[],_34_KNMI_Stations[[#This Row],[Etmaal temperatuur °C]]-stookgrens[],0),"")</f>
        <v>0</v>
      </c>
    </row>
    <row r="9139" spans="1:16" x14ac:dyDescent="0.25">
      <c r="A9139">
        <v>330</v>
      </c>
      <c r="B9139" s="110">
        <v>45687</v>
      </c>
      <c r="C9139" s="89">
        <v>5.2</v>
      </c>
      <c r="D9139" s="89">
        <v>6</v>
      </c>
      <c r="E9139" s="96">
        <v>352</v>
      </c>
      <c r="F9139" s="89">
        <v>0.4</v>
      </c>
      <c r="G9139" s="89">
        <v>1017.3</v>
      </c>
      <c r="H9139">
        <v>0.86</v>
      </c>
      <c r="I9139" t="s">
        <v>23</v>
      </c>
      <c r="J9139">
        <v>1.1000000000000001</v>
      </c>
      <c r="K9139">
        <v>1</v>
      </c>
      <c r="L9139">
        <v>2025</v>
      </c>
      <c r="M9139" t="s">
        <v>114</v>
      </c>
      <c r="N9139" s="89" cm="1">
        <f t="array" ref="N9139">IF(ISNUMBER(_34_KNMI_Stations[[#This Row],[Etmaal temperatuur °C]]),IF(_34_KNMI_Stations[[#This Row],[Etmaal temperatuur °C]]&lt;stookgrens[],stookgrens[]-_34_KNMI_Stations[[#This Row],[Etmaal temperatuur °C]],0),"")</f>
        <v>12</v>
      </c>
      <c r="O9139" s="89">
        <f>_34_KNMI_Stations[[#This Row],[graaddagen]]*_34_KNMI_Stations[[#This Row],[Gewogen factor]]</f>
        <v>13.200000000000001</v>
      </c>
      <c r="P9139" s="89" cm="1">
        <f t="array" ref="P9139">IF(ISNUMBER(_34_KNMI_Stations[[#This Row],[Etmaal temperatuur °C]]),IF(_34_KNMI_Stations[[#This Row],[Etmaal temperatuur °C]]&gt;stookgrens[],_34_KNMI_Stations[[#This Row],[Etmaal temperatuur °C]]-stookgrens[],0),"")</f>
        <v>0</v>
      </c>
    </row>
    <row r="9140" spans="1:16" x14ac:dyDescent="0.25">
      <c r="A9140">
        <v>330</v>
      </c>
      <c r="B9140" s="110">
        <v>45688</v>
      </c>
      <c r="C9140" s="89">
        <v>4.3</v>
      </c>
      <c r="D9140" s="89">
        <v>4.5</v>
      </c>
      <c r="E9140" s="96">
        <v>336</v>
      </c>
      <c r="F9140" s="89">
        <v>0</v>
      </c>
      <c r="G9140" s="89">
        <v>1027.5</v>
      </c>
      <c r="H9140">
        <v>0.86</v>
      </c>
      <c r="I9140" t="s">
        <v>23</v>
      </c>
      <c r="J9140">
        <v>1.1000000000000001</v>
      </c>
      <c r="K9140">
        <v>1</v>
      </c>
      <c r="L9140">
        <v>2025</v>
      </c>
      <c r="M9140" t="s">
        <v>114</v>
      </c>
      <c r="N9140" s="89" cm="1">
        <f t="array" ref="N9140">IF(ISNUMBER(_34_KNMI_Stations[[#This Row],[Etmaal temperatuur °C]]),IF(_34_KNMI_Stations[[#This Row],[Etmaal temperatuur °C]]&lt;stookgrens[],stookgrens[]-_34_KNMI_Stations[[#This Row],[Etmaal temperatuur °C]],0),"")</f>
        <v>13.5</v>
      </c>
      <c r="O9140" s="89">
        <f>_34_KNMI_Stations[[#This Row],[graaddagen]]*_34_KNMI_Stations[[#This Row],[Gewogen factor]]</f>
        <v>14.850000000000001</v>
      </c>
      <c r="P9140" s="89" cm="1">
        <f t="array" ref="P9140">IF(ISNUMBER(_34_KNMI_Stations[[#This Row],[Etmaal temperatuur °C]]),IF(_34_KNMI_Stations[[#This Row],[Etmaal temperatuur °C]]&gt;stookgrens[],_34_KNMI_Stations[[#This Row],[Etmaal temperatuur °C]]-stookgrens[],0),"")</f>
        <v>0</v>
      </c>
    </row>
    <row r="9141" spans="1:16" x14ac:dyDescent="0.25">
      <c r="A9141">
        <v>330</v>
      </c>
      <c r="B9141" s="110">
        <v>45689</v>
      </c>
      <c r="C9141" s="89">
        <v>3.3</v>
      </c>
      <c r="D9141" s="89">
        <v>2.5</v>
      </c>
      <c r="E9141" s="96">
        <v>689</v>
      </c>
      <c r="F9141" s="89">
        <v>0</v>
      </c>
      <c r="G9141" s="89">
        <v>1031</v>
      </c>
      <c r="H9141">
        <v>0.83</v>
      </c>
      <c r="I9141" t="s">
        <v>23</v>
      </c>
      <c r="J9141">
        <v>1.1000000000000001</v>
      </c>
      <c r="K9141">
        <v>2</v>
      </c>
      <c r="L9141">
        <v>2025</v>
      </c>
      <c r="M9141" t="s">
        <v>114</v>
      </c>
      <c r="N9141" s="89" cm="1">
        <f t="array" ref="N9141">IF(ISNUMBER(_34_KNMI_Stations[[#This Row],[Etmaal temperatuur °C]]),IF(_34_KNMI_Stations[[#This Row],[Etmaal temperatuur °C]]&lt;stookgrens[],stookgrens[]-_34_KNMI_Stations[[#This Row],[Etmaal temperatuur °C]],0),"")</f>
        <v>15.5</v>
      </c>
      <c r="O9141" s="89">
        <f>_34_KNMI_Stations[[#This Row],[graaddagen]]*_34_KNMI_Stations[[#This Row],[Gewogen factor]]</f>
        <v>17.05</v>
      </c>
      <c r="P9141" s="89" cm="1">
        <f t="array" ref="P9141">IF(ISNUMBER(_34_KNMI_Stations[[#This Row],[Etmaal temperatuur °C]]),IF(_34_KNMI_Stations[[#This Row],[Etmaal temperatuur °C]]&gt;stookgrens[],_34_KNMI_Stations[[#This Row],[Etmaal temperatuur °C]]-stookgrens[],0),"")</f>
        <v>0</v>
      </c>
    </row>
    <row r="9142" spans="1:16" x14ac:dyDescent="0.25">
      <c r="A9142">
        <v>330</v>
      </c>
      <c r="B9142" s="110">
        <v>45690</v>
      </c>
      <c r="C9142" s="89">
        <v>3.3</v>
      </c>
      <c r="D9142" s="89">
        <v>1.2</v>
      </c>
      <c r="E9142" s="96">
        <v>788</v>
      </c>
      <c r="F9142" s="89">
        <v>0</v>
      </c>
      <c r="G9142" s="89">
        <v>1025.3</v>
      </c>
      <c r="H9142">
        <v>0.83</v>
      </c>
      <c r="I9142" t="s">
        <v>23</v>
      </c>
      <c r="J9142">
        <v>1.1000000000000001</v>
      </c>
      <c r="K9142">
        <v>2</v>
      </c>
      <c r="L9142">
        <v>2025</v>
      </c>
      <c r="M9142" t="s">
        <v>114</v>
      </c>
      <c r="N9142" s="89" cm="1">
        <f t="array" ref="N9142">IF(ISNUMBER(_34_KNMI_Stations[[#This Row],[Etmaal temperatuur °C]]),IF(_34_KNMI_Stations[[#This Row],[Etmaal temperatuur °C]]&lt;stookgrens[],stookgrens[]-_34_KNMI_Stations[[#This Row],[Etmaal temperatuur °C]],0),"")</f>
        <v>16.8</v>
      </c>
      <c r="O9142" s="89">
        <f>_34_KNMI_Stations[[#This Row],[graaddagen]]*_34_KNMI_Stations[[#This Row],[Gewogen factor]]</f>
        <v>18.480000000000004</v>
      </c>
      <c r="P9142" s="89" cm="1">
        <f t="array" ref="P9142">IF(ISNUMBER(_34_KNMI_Stations[[#This Row],[Etmaal temperatuur °C]]),IF(_34_KNMI_Stations[[#This Row],[Etmaal temperatuur °C]]&gt;stookgrens[],_34_KNMI_Stations[[#This Row],[Etmaal temperatuur °C]]-stookgrens[],0),"")</f>
        <v>0</v>
      </c>
    </row>
    <row r="9143" spans="1:16" x14ac:dyDescent="0.25">
      <c r="A9143">
        <v>330</v>
      </c>
      <c r="B9143" s="110">
        <v>45691</v>
      </c>
      <c r="C9143" s="89">
        <v>4.5999999999999996</v>
      </c>
      <c r="D9143" s="89">
        <v>3.4</v>
      </c>
      <c r="E9143" s="96">
        <v>690</v>
      </c>
      <c r="F9143" s="89">
        <v>0</v>
      </c>
      <c r="G9143" s="89">
        <v>1026.4000000000001</v>
      </c>
      <c r="H9143">
        <v>0.87</v>
      </c>
      <c r="I9143" t="s">
        <v>23</v>
      </c>
      <c r="J9143">
        <v>1.1000000000000001</v>
      </c>
      <c r="K9143">
        <v>2</v>
      </c>
      <c r="L9143">
        <v>2025</v>
      </c>
      <c r="M9143" t="s">
        <v>115</v>
      </c>
      <c r="N9143" s="89" cm="1">
        <f t="array" ref="N9143">IF(ISNUMBER(_34_KNMI_Stations[[#This Row],[Etmaal temperatuur °C]]),IF(_34_KNMI_Stations[[#This Row],[Etmaal temperatuur °C]]&lt;stookgrens[],stookgrens[]-_34_KNMI_Stations[[#This Row],[Etmaal temperatuur °C]],0),"")</f>
        <v>14.6</v>
      </c>
      <c r="O9143" s="89">
        <f>_34_KNMI_Stations[[#This Row],[graaddagen]]*_34_KNMI_Stations[[#This Row],[Gewogen factor]]</f>
        <v>16.060000000000002</v>
      </c>
      <c r="P9143" s="89" cm="1">
        <f t="array" ref="P9143">IF(ISNUMBER(_34_KNMI_Stations[[#This Row],[Etmaal temperatuur °C]]),IF(_34_KNMI_Stations[[#This Row],[Etmaal temperatuur °C]]&gt;stookgrens[],_34_KNMI_Stations[[#This Row],[Etmaal temperatuur °C]]-stookgrens[],0),"")</f>
        <v>0</v>
      </c>
    </row>
    <row r="9144" spans="1:16" x14ac:dyDescent="0.25">
      <c r="A9144">
        <v>330</v>
      </c>
      <c r="B9144" s="110">
        <v>45692</v>
      </c>
      <c r="C9144" s="89">
        <v>8.1999999999999993</v>
      </c>
      <c r="D9144" s="89">
        <v>3.6</v>
      </c>
      <c r="E9144" s="96">
        <v>282</v>
      </c>
      <c r="F9144" s="89">
        <v>0</v>
      </c>
      <c r="G9144" s="89">
        <v>1026.3</v>
      </c>
      <c r="H9144">
        <v>0.87</v>
      </c>
      <c r="I9144" t="s">
        <v>23</v>
      </c>
      <c r="J9144">
        <v>1.1000000000000001</v>
      </c>
      <c r="K9144">
        <v>2</v>
      </c>
      <c r="L9144">
        <v>2025</v>
      </c>
      <c r="M9144" t="s">
        <v>115</v>
      </c>
      <c r="N9144" s="89" cm="1">
        <f t="array" ref="N9144">IF(ISNUMBER(_34_KNMI_Stations[[#This Row],[Etmaal temperatuur °C]]),IF(_34_KNMI_Stations[[#This Row],[Etmaal temperatuur °C]]&lt;stookgrens[],stookgrens[]-_34_KNMI_Stations[[#This Row],[Etmaal temperatuur °C]],0),"")</f>
        <v>14.4</v>
      </c>
      <c r="O9144" s="89">
        <f>_34_KNMI_Stations[[#This Row],[graaddagen]]*_34_KNMI_Stations[[#This Row],[Gewogen factor]]</f>
        <v>15.840000000000002</v>
      </c>
      <c r="P9144" s="89" cm="1">
        <f t="array" ref="P9144">IF(ISNUMBER(_34_KNMI_Stations[[#This Row],[Etmaal temperatuur °C]]),IF(_34_KNMI_Stations[[#This Row],[Etmaal temperatuur °C]]&gt;stookgrens[],_34_KNMI_Stations[[#This Row],[Etmaal temperatuur °C]]-stookgrens[],0),"")</f>
        <v>0</v>
      </c>
    </row>
    <row r="9145" spans="1:16" x14ac:dyDescent="0.25">
      <c r="A9145">
        <v>330</v>
      </c>
      <c r="B9145" s="110">
        <v>45693</v>
      </c>
      <c r="C9145" s="89">
        <v>3.9</v>
      </c>
      <c r="D9145" s="89">
        <v>5.9</v>
      </c>
      <c r="E9145" s="96">
        <v>675</v>
      </c>
      <c r="F9145" s="89">
        <v>0</v>
      </c>
      <c r="G9145" s="89">
        <v>1037.3</v>
      </c>
      <c r="H9145">
        <v>0.91</v>
      </c>
      <c r="I9145" t="s">
        <v>23</v>
      </c>
      <c r="J9145">
        <v>1.1000000000000001</v>
      </c>
      <c r="K9145">
        <v>2</v>
      </c>
      <c r="L9145">
        <v>2025</v>
      </c>
      <c r="M9145" t="s">
        <v>115</v>
      </c>
      <c r="N9145" s="89" cm="1">
        <f t="array" ref="N9145">IF(ISNUMBER(_34_KNMI_Stations[[#This Row],[Etmaal temperatuur °C]]),IF(_34_KNMI_Stations[[#This Row],[Etmaal temperatuur °C]]&lt;stookgrens[],stookgrens[]-_34_KNMI_Stations[[#This Row],[Etmaal temperatuur °C]],0),"")</f>
        <v>12.1</v>
      </c>
      <c r="O9145" s="89">
        <f>_34_KNMI_Stations[[#This Row],[graaddagen]]*_34_KNMI_Stations[[#This Row],[Gewogen factor]]</f>
        <v>13.31</v>
      </c>
      <c r="P9145" s="89" cm="1">
        <f t="array" ref="P9145">IF(ISNUMBER(_34_KNMI_Stations[[#This Row],[Etmaal temperatuur °C]]),IF(_34_KNMI_Stations[[#This Row],[Etmaal temperatuur °C]]&gt;stookgrens[],_34_KNMI_Stations[[#This Row],[Etmaal temperatuur °C]]-stookgrens[],0),"")</f>
        <v>0</v>
      </c>
    </row>
    <row r="9146" spans="1:16" x14ac:dyDescent="0.25">
      <c r="A9146">
        <v>330</v>
      </c>
      <c r="B9146" s="110">
        <v>45694</v>
      </c>
      <c r="C9146" s="89">
        <v>5.9</v>
      </c>
      <c r="D9146" s="89">
        <v>4.9000000000000004</v>
      </c>
      <c r="E9146" s="96">
        <v>515</v>
      </c>
      <c r="F9146" s="89">
        <v>0</v>
      </c>
      <c r="G9146" s="89">
        <v>1041.4000000000001</v>
      </c>
      <c r="H9146">
        <v>0.85</v>
      </c>
      <c r="I9146" t="s">
        <v>23</v>
      </c>
      <c r="J9146">
        <v>1.1000000000000001</v>
      </c>
      <c r="K9146">
        <v>2</v>
      </c>
      <c r="L9146">
        <v>2025</v>
      </c>
      <c r="M9146" t="s">
        <v>115</v>
      </c>
      <c r="N9146" s="89" cm="1">
        <f t="array" ref="N9146">IF(ISNUMBER(_34_KNMI_Stations[[#This Row],[Etmaal temperatuur °C]]),IF(_34_KNMI_Stations[[#This Row],[Etmaal temperatuur °C]]&lt;stookgrens[],stookgrens[]-_34_KNMI_Stations[[#This Row],[Etmaal temperatuur °C]],0),"")</f>
        <v>13.1</v>
      </c>
      <c r="O9146" s="89">
        <f>_34_KNMI_Stations[[#This Row],[graaddagen]]*_34_KNMI_Stations[[#This Row],[Gewogen factor]]</f>
        <v>14.41</v>
      </c>
      <c r="P9146" s="89" cm="1">
        <f t="array" ref="P9146">IF(ISNUMBER(_34_KNMI_Stations[[#This Row],[Etmaal temperatuur °C]]),IF(_34_KNMI_Stations[[#This Row],[Etmaal temperatuur °C]]&gt;stookgrens[],_34_KNMI_Stations[[#This Row],[Etmaal temperatuur °C]]-stookgrens[],0),"")</f>
        <v>0</v>
      </c>
    </row>
    <row r="9147" spans="1:16" x14ac:dyDescent="0.25">
      <c r="A9147">
        <v>330</v>
      </c>
      <c r="B9147" s="110">
        <v>45695</v>
      </c>
      <c r="C9147" s="89">
        <v>10.3</v>
      </c>
      <c r="D9147" s="89">
        <v>3.7</v>
      </c>
      <c r="E9147" s="96">
        <v>225</v>
      </c>
      <c r="F9147" s="89">
        <v>0</v>
      </c>
      <c r="G9147" s="89">
        <v>1027.3</v>
      </c>
      <c r="H9147">
        <v>0.72</v>
      </c>
      <c r="I9147" t="s">
        <v>23</v>
      </c>
      <c r="J9147">
        <v>1.1000000000000001</v>
      </c>
      <c r="K9147">
        <v>2</v>
      </c>
      <c r="L9147">
        <v>2025</v>
      </c>
      <c r="M9147" t="s">
        <v>115</v>
      </c>
      <c r="N9147" s="89" cm="1">
        <f t="array" ref="N9147">IF(ISNUMBER(_34_KNMI_Stations[[#This Row],[Etmaal temperatuur °C]]),IF(_34_KNMI_Stations[[#This Row],[Etmaal temperatuur °C]]&lt;stookgrens[],stookgrens[]-_34_KNMI_Stations[[#This Row],[Etmaal temperatuur °C]],0),"")</f>
        <v>14.3</v>
      </c>
      <c r="O9147" s="89">
        <f>_34_KNMI_Stations[[#This Row],[graaddagen]]*_34_KNMI_Stations[[#This Row],[Gewogen factor]]</f>
        <v>15.730000000000002</v>
      </c>
      <c r="P9147" s="89" cm="1">
        <f t="array" ref="P9147">IF(ISNUMBER(_34_KNMI_Stations[[#This Row],[Etmaal temperatuur °C]]),IF(_34_KNMI_Stations[[#This Row],[Etmaal temperatuur °C]]&gt;stookgrens[],_34_KNMI_Stations[[#This Row],[Etmaal temperatuur °C]]-stookgrens[],0),"")</f>
        <v>0</v>
      </c>
    </row>
    <row r="9148" spans="1:16" x14ac:dyDescent="0.25">
      <c r="A9148">
        <v>330</v>
      </c>
      <c r="B9148" s="110">
        <v>45696</v>
      </c>
      <c r="C9148" s="89">
        <v>5.7</v>
      </c>
      <c r="D9148" s="89">
        <v>5.0999999999999996</v>
      </c>
      <c r="E9148" s="96">
        <v>349</v>
      </c>
      <c r="F9148" s="89">
        <v>0</v>
      </c>
      <c r="G9148" s="89">
        <v>1021.1</v>
      </c>
      <c r="H9148">
        <v>0.73</v>
      </c>
      <c r="I9148" t="s">
        <v>23</v>
      </c>
      <c r="J9148">
        <v>1.1000000000000001</v>
      </c>
      <c r="K9148">
        <v>2</v>
      </c>
      <c r="L9148">
        <v>2025</v>
      </c>
      <c r="M9148" t="s">
        <v>115</v>
      </c>
      <c r="N9148" s="89" cm="1">
        <f t="array" ref="N9148">IF(ISNUMBER(_34_KNMI_Stations[[#This Row],[Etmaal temperatuur °C]]),IF(_34_KNMI_Stations[[#This Row],[Etmaal temperatuur °C]]&lt;stookgrens[],stookgrens[]-_34_KNMI_Stations[[#This Row],[Etmaal temperatuur °C]],0),"")</f>
        <v>12.9</v>
      </c>
      <c r="O9148" s="89">
        <f>_34_KNMI_Stations[[#This Row],[graaddagen]]*_34_KNMI_Stations[[#This Row],[Gewogen factor]]</f>
        <v>14.190000000000001</v>
      </c>
      <c r="P9148" s="89" cm="1">
        <f t="array" ref="P9148">IF(ISNUMBER(_34_KNMI_Stations[[#This Row],[Etmaal temperatuur °C]]),IF(_34_KNMI_Stations[[#This Row],[Etmaal temperatuur °C]]&gt;stookgrens[],_34_KNMI_Stations[[#This Row],[Etmaal temperatuur °C]]-stookgrens[],0),"")</f>
        <v>0</v>
      </c>
    </row>
    <row r="9149" spans="1:16" x14ac:dyDescent="0.25">
      <c r="A9149">
        <v>330</v>
      </c>
      <c r="B9149" s="110">
        <v>45697</v>
      </c>
      <c r="C9149" s="89">
        <v>4.2</v>
      </c>
      <c r="D9149" s="89">
        <v>3.8</v>
      </c>
      <c r="E9149" s="96">
        <v>318</v>
      </c>
      <c r="F9149" s="89">
        <v>0</v>
      </c>
      <c r="G9149" s="89">
        <v>1028.3</v>
      </c>
      <c r="H9149">
        <v>0.79</v>
      </c>
      <c r="I9149" t="s">
        <v>23</v>
      </c>
      <c r="J9149">
        <v>1.1000000000000001</v>
      </c>
      <c r="K9149">
        <v>2</v>
      </c>
      <c r="L9149">
        <v>2025</v>
      </c>
      <c r="M9149" t="s">
        <v>115</v>
      </c>
      <c r="N9149" s="89" cm="1">
        <f t="array" ref="N9149">IF(ISNUMBER(_34_KNMI_Stations[[#This Row],[Etmaal temperatuur °C]]),IF(_34_KNMI_Stations[[#This Row],[Etmaal temperatuur °C]]&lt;stookgrens[],stookgrens[]-_34_KNMI_Stations[[#This Row],[Etmaal temperatuur °C]],0),"")</f>
        <v>14.2</v>
      </c>
      <c r="O9149" s="89">
        <f>_34_KNMI_Stations[[#This Row],[graaddagen]]*_34_KNMI_Stations[[#This Row],[Gewogen factor]]</f>
        <v>15.620000000000001</v>
      </c>
      <c r="P9149" s="89" cm="1">
        <f t="array" ref="P9149">IF(ISNUMBER(_34_KNMI_Stations[[#This Row],[Etmaal temperatuur °C]]),IF(_34_KNMI_Stations[[#This Row],[Etmaal temperatuur °C]]&gt;stookgrens[],_34_KNMI_Stations[[#This Row],[Etmaal temperatuur °C]]-stookgrens[],0),"")</f>
        <v>0</v>
      </c>
    </row>
    <row r="9150" spans="1:16" x14ac:dyDescent="0.25">
      <c r="A9150">
        <v>330</v>
      </c>
      <c r="B9150" s="110">
        <v>45698</v>
      </c>
      <c r="C9150" s="89">
        <v>8.4</v>
      </c>
      <c r="D9150" s="89">
        <v>1.9</v>
      </c>
      <c r="E9150" s="96">
        <v>198</v>
      </c>
      <c r="F9150" s="89">
        <v>1.5</v>
      </c>
      <c r="G9150" s="89">
        <v>1023.6</v>
      </c>
      <c r="H9150">
        <v>0.84</v>
      </c>
      <c r="I9150" t="s">
        <v>23</v>
      </c>
      <c r="J9150">
        <v>1.1000000000000001</v>
      </c>
      <c r="K9150">
        <v>2</v>
      </c>
      <c r="L9150">
        <v>2025</v>
      </c>
      <c r="M9150" t="s">
        <v>116</v>
      </c>
      <c r="N9150" s="89" cm="1">
        <f t="array" ref="N9150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9150" s="89">
        <f>_34_KNMI_Stations[[#This Row],[graaddagen]]*_34_KNMI_Stations[[#This Row],[Gewogen factor]]</f>
        <v>17.710000000000004</v>
      </c>
      <c r="P9150" s="89" cm="1">
        <f t="array" ref="P9150">IF(ISNUMBER(_34_KNMI_Stations[[#This Row],[Etmaal temperatuur °C]]),IF(_34_KNMI_Stations[[#This Row],[Etmaal temperatuur °C]]&gt;stookgrens[],_34_KNMI_Stations[[#This Row],[Etmaal temperatuur °C]]-stookgrens[],0),"")</f>
        <v>0</v>
      </c>
    </row>
    <row r="9151" spans="1:16" x14ac:dyDescent="0.25">
      <c r="A9151">
        <v>330</v>
      </c>
      <c r="B9151" s="110">
        <v>45699</v>
      </c>
      <c r="C9151" s="89">
        <v>5.8</v>
      </c>
      <c r="D9151" s="89">
        <v>2.5</v>
      </c>
      <c r="E9151" s="96">
        <v>61</v>
      </c>
      <c r="F9151" s="89">
        <v>5</v>
      </c>
      <c r="G9151" s="89">
        <v>1016.7</v>
      </c>
      <c r="H9151">
        <v>0.96</v>
      </c>
      <c r="I9151" t="s">
        <v>23</v>
      </c>
      <c r="J9151">
        <v>1.1000000000000001</v>
      </c>
      <c r="K9151">
        <v>2</v>
      </c>
      <c r="L9151">
        <v>2025</v>
      </c>
      <c r="M9151" t="s">
        <v>116</v>
      </c>
      <c r="N9151" s="89" cm="1">
        <f t="array" ref="N9151">IF(ISNUMBER(_34_KNMI_Stations[[#This Row],[Etmaal temperatuur °C]]),IF(_34_KNMI_Stations[[#This Row],[Etmaal temperatuur °C]]&lt;stookgrens[],stookgrens[]-_34_KNMI_Stations[[#This Row],[Etmaal temperatuur °C]],0),"")</f>
        <v>15.5</v>
      </c>
      <c r="O9151" s="89">
        <f>_34_KNMI_Stations[[#This Row],[graaddagen]]*_34_KNMI_Stations[[#This Row],[Gewogen factor]]</f>
        <v>17.05</v>
      </c>
      <c r="P9151" s="89" cm="1">
        <f t="array" ref="P9151">IF(ISNUMBER(_34_KNMI_Stations[[#This Row],[Etmaal temperatuur °C]]),IF(_34_KNMI_Stations[[#This Row],[Etmaal temperatuur °C]]&gt;stookgrens[],_34_KNMI_Stations[[#This Row],[Etmaal temperatuur °C]]-stookgrens[],0),"")</f>
        <v>0</v>
      </c>
    </row>
    <row r="9152" spans="1:16" x14ac:dyDescent="0.25">
      <c r="A9152">
        <v>330</v>
      </c>
      <c r="B9152" s="110">
        <v>45700</v>
      </c>
      <c r="C9152" s="89">
        <v>3.7</v>
      </c>
      <c r="D9152" s="89">
        <v>4.2</v>
      </c>
      <c r="E9152" s="96">
        <v>292</v>
      </c>
      <c r="F9152" s="89">
        <v>0</v>
      </c>
      <c r="G9152" s="89">
        <v>1017.9</v>
      </c>
      <c r="H9152">
        <v>0.92</v>
      </c>
      <c r="I9152" t="s">
        <v>23</v>
      </c>
      <c r="J9152">
        <v>1.1000000000000001</v>
      </c>
      <c r="K9152">
        <v>2</v>
      </c>
      <c r="L9152">
        <v>2025</v>
      </c>
      <c r="M9152" t="s">
        <v>116</v>
      </c>
      <c r="N9152" s="89" cm="1">
        <f t="array" ref="N9152">IF(ISNUMBER(_34_KNMI_Stations[[#This Row],[Etmaal temperatuur °C]]),IF(_34_KNMI_Stations[[#This Row],[Etmaal temperatuur °C]]&lt;stookgrens[],stookgrens[]-_34_KNMI_Stations[[#This Row],[Etmaal temperatuur °C]],0),"")</f>
        <v>13.8</v>
      </c>
      <c r="O9152" s="89">
        <f>_34_KNMI_Stations[[#This Row],[graaddagen]]*_34_KNMI_Stations[[#This Row],[Gewogen factor]]</f>
        <v>15.180000000000001</v>
      </c>
      <c r="P9152" s="89" cm="1">
        <f t="array" ref="P9152">IF(ISNUMBER(_34_KNMI_Stations[[#This Row],[Etmaal temperatuur °C]]),IF(_34_KNMI_Stations[[#This Row],[Etmaal temperatuur °C]]&gt;stookgrens[],_34_KNMI_Stations[[#This Row],[Etmaal temperatuur °C]]-stookgrens[],0),"")</f>
        <v>0</v>
      </c>
    </row>
    <row r="9153" spans="1:16" x14ac:dyDescent="0.25">
      <c r="A9153">
        <v>330</v>
      </c>
      <c r="B9153" s="110">
        <v>45701</v>
      </c>
      <c r="C9153" s="89">
        <v>7</v>
      </c>
      <c r="D9153" s="89">
        <v>1.8</v>
      </c>
      <c r="E9153" s="96">
        <v>382</v>
      </c>
      <c r="F9153" s="89">
        <v>0</v>
      </c>
      <c r="G9153" s="89">
        <v>1022.7</v>
      </c>
      <c r="H9153">
        <v>0.77</v>
      </c>
      <c r="I9153" t="s">
        <v>23</v>
      </c>
      <c r="J9153">
        <v>1.1000000000000001</v>
      </c>
      <c r="K9153">
        <v>2</v>
      </c>
      <c r="L9153">
        <v>2025</v>
      </c>
      <c r="M9153" t="s">
        <v>116</v>
      </c>
      <c r="N9153" s="89" cm="1">
        <f t="array" ref="N9153">IF(ISNUMBER(_34_KNMI_Stations[[#This Row],[Etmaal temperatuur °C]]),IF(_34_KNMI_Stations[[#This Row],[Etmaal temperatuur °C]]&lt;stookgrens[],stookgrens[]-_34_KNMI_Stations[[#This Row],[Etmaal temperatuur °C]],0),"")</f>
        <v>16.2</v>
      </c>
      <c r="O9153" s="89">
        <f>_34_KNMI_Stations[[#This Row],[graaddagen]]*_34_KNMI_Stations[[#This Row],[Gewogen factor]]</f>
        <v>17.82</v>
      </c>
      <c r="P9153" s="89" cm="1">
        <f t="array" ref="P9153">IF(ISNUMBER(_34_KNMI_Stations[[#This Row],[Etmaal temperatuur °C]]),IF(_34_KNMI_Stations[[#This Row],[Etmaal temperatuur °C]]&gt;stookgrens[],_34_KNMI_Stations[[#This Row],[Etmaal temperatuur °C]]-stookgrens[],0),"")</f>
        <v>0</v>
      </c>
    </row>
    <row r="9154" spans="1:16" x14ac:dyDescent="0.25">
      <c r="A9154">
        <v>330</v>
      </c>
      <c r="B9154" s="110">
        <v>45702</v>
      </c>
      <c r="C9154" s="89">
        <v>3.3</v>
      </c>
      <c r="D9154" s="89">
        <v>0.5</v>
      </c>
      <c r="E9154" s="96">
        <v>653</v>
      </c>
      <c r="F9154" s="89">
        <v>0</v>
      </c>
      <c r="G9154" s="89">
        <v>1027.8</v>
      </c>
      <c r="H9154">
        <v>0.81</v>
      </c>
      <c r="I9154" t="s">
        <v>23</v>
      </c>
      <c r="J9154">
        <v>1.1000000000000001</v>
      </c>
      <c r="K9154">
        <v>2</v>
      </c>
      <c r="L9154">
        <v>2025</v>
      </c>
      <c r="M9154" t="s">
        <v>116</v>
      </c>
      <c r="N9154" s="89" cm="1">
        <f t="array" ref="N9154">IF(ISNUMBER(_34_KNMI_Stations[[#This Row],[Etmaal temperatuur °C]]),IF(_34_KNMI_Stations[[#This Row],[Etmaal temperatuur °C]]&lt;stookgrens[],stookgrens[]-_34_KNMI_Stations[[#This Row],[Etmaal temperatuur °C]],0),"")</f>
        <v>17.5</v>
      </c>
      <c r="O9154" s="89">
        <f>_34_KNMI_Stations[[#This Row],[graaddagen]]*_34_KNMI_Stations[[#This Row],[Gewogen factor]]</f>
        <v>19.25</v>
      </c>
      <c r="P9154" s="89" cm="1">
        <f t="array" ref="P9154">IF(ISNUMBER(_34_KNMI_Stations[[#This Row],[Etmaal temperatuur °C]]),IF(_34_KNMI_Stations[[#This Row],[Etmaal temperatuur °C]]&gt;stookgrens[],_34_KNMI_Stations[[#This Row],[Etmaal temperatuur °C]]-stookgrens[],0),"")</f>
        <v>0</v>
      </c>
    </row>
    <row r="9155" spans="1:16" x14ac:dyDescent="0.25">
      <c r="A9155">
        <v>330</v>
      </c>
      <c r="B9155" s="110">
        <v>45703</v>
      </c>
      <c r="C9155" s="89">
        <v>3.6</v>
      </c>
      <c r="D9155" s="89">
        <v>0.9</v>
      </c>
      <c r="E9155" s="96">
        <v>468</v>
      </c>
      <c r="F9155" s="89">
        <v>0.2</v>
      </c>
      <c r="G9155" s="89">
        <v>1023.7</v>
      </c>
      <c r="H9155">
        <v>0.77</v>
      </c>
      <c r="I9155" t="s">
        <v>23</v>
      </c>
      <c r="J9155">
        <v>1.1000000000000001</v>
      </c>
      <c r="K9155">
        <v>2</v>
      </c>
      <c r="L9155">
        <v>2025</v>
      </c>
      <c r="M9155" t="s">
        <v>116</v>
      </c>
      <c r="N9155" s="89" cm="1">
        <f t="array" ref="N9155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9155" s="89">
        <f>_34_KNMI_Stations[[#This Row],[graaddagen]]*_34_KNMI_Stations[[#This Row],[Gewogen factor]]</f>
        <v>18.810000000000002</v>
      </c>
      <c r="P9155" s="89" cm="1">
        <f t="array" ref="P9155">IF(ISNUMBER(_34_KNMI_Stations[[#This Row],[Etmaal temperatuur °C]]),IF(_34_KNMI_Stations[[#This Row],[Etmaal temperatuur °C]]&gt;stookgrens[],_34_KNMI_Stations[[#This Row],[Etmaal temperatuur °C]]-stookgrens[],0),"")</f>
        <v>0</v>
      </c>
    </row>
    <row r="9156" spans="1:16" x14ac:dyDescent="0.25">
      <c r="A9156">
        <v>330</v>
      </c>
      <c r="B9156" s="110">
        <v>45704</v>
      </c>
      <c r="C9156" s="89">
        <v>6.3</v>
      </c>
      <c r="D9156" s="89">
        <v>1.3</v>
      </c>
      <c r="E9156" s="96">
        <v>904</v>
      </c>
      <c r="F9156" s="89">
        <v>0</v>
      </c>
      <c r="G9156" s="89">
        <v>1022.8</v>
      </c>
      <c r="H9156">
        <v>0.69</v>
      </c>
      <c r="I9156" t="s">
        <v>23</v>
      </c>
      <c r="J9156">
        <v>1.1000000000000001</v>
      </c>
      <c r="K9156">
        <v>2</v>
      </c>
      <c r="L9156">
        <v>2025</v>
      </c>
      <c r="M9156" t="s">
        <v>116</v>
      </c>
      <c r="N9156" s="89" cm="1">
        <f t="array" ref="N9156">IF(ISNUMBER(_34_KNMI_Stations[[#This Row],[Etmaal temperatuur °C]]),IF(_34_KNMI_Stations[[#This Row],[Etmaal temperatuur °C]]&lt;stookgrens[],stookgrens[]-_34_KNMI_Stations[[#This Row],[Etmaal temperatuur °C]],0),"")</f>
        <v>16.7</v>
      </c>
      <c r="O9156" s="89">
        <f>_34_KNMI_Stations[[#This Row],[graaddagen]]*_34_KNMI_Stations[[#This Row],[Gewogen factor]]</f>
        <v>18.37</v>
      </c>
      <c r="P9156" s="89" cm="1">
        <f t="array" ref="P9156">IF(ISNUMBER(_34_KNMI_Stations[[#This Row],[Etmaal temperatuur °C]]),IF(_34_KNMI_Stations[[#This Row],[Etmaal temperatuur °C]]&gt;stookgrens[],_34_KNMI_Stations[[#This Row],[Etmaal temperatuur °C]]-stookgrens[],0),"")</f>
        <v>0</v>
      </c>
    </row>
    <row r="9157" spans="1:16" x14ac:dyDescent="0.25">
      <c r="A9157">
        <v>330</v>
      </c>
      <c r="B9157" s="110">
        <v>45705</v>
      </c>
      <c r="C9157" s="89">
        <v>4.4000000000000004</v>
      </c>
      <c r="D9157" s="89">
        <v>-0.4</v>
      </c>
      <c r="E9157" s="96">
        <v>961</v>
      </c>
      <c r="F9157" s="89">
        <v>0</v>
      </c>
      <c r="G9157" s="89">
        <v>1024.7</v>
      </c>
      <c r="H9157">
        <v>0.71</v>
      </c>
      <c r="I9157" t="s">
        <v>23</v>
      </c>
      <c r="J9157">
        <v>1.1000000000000001</v>
      </c>
      <c r="K9157">
        <v>2</v>
      </c>
      <c r="L9157">
        <v>2025</v>
      </c>
      <c r="M9157" t="s">
        <v>117</v>
      </c>
      <c r="N9157" s="89" cm="1">
        <f t="array" ref="N9157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9157" s="89">
        <f>_34_KNMI_Stations[[#This Row],[graaddagen]]*_34_KNMI_Stations[[#This Row],[Gewogen factor]]</f>
        <v>20.239999999999998</v>
      </c>
      <c r="P9157" s="89" cm="1">
        <f t="array" ref="P9157">IF(ISNUMBER(_34_KNMI_Stations[[#This Row],[Etmaal temperatuur °C]]),IF(_34_KNMI_Stations[[#This Row],[Etmaal temperatuur °C]]&gt;stookgrens[],_34_KNMI_Stations[[#This Row],[Etmaal temperatuur °C]]-stookgrens[],0),"")</f>
        <v>0</v>
      </c>
    </row>
    <row r="9158" spans="1:16" x14ac:dyDescent="0.25">
      <c r="A9158">
        <v>330</v>
      </c>
      <c r="B9158" s="110">
        <v>45706</v>
      </c>
      <c r="C9158" s="89">
        <v>6.4</v>
      </c>
      <c r="D9158" s="89">
        <v>-0.2</v>
      </c>
      <c r="E9158" s="96">
        <v>942</v>
      </c>
      <c r="F9158" s="89">
        <v>0</v>
      </c>
      <c r="G9158" s="89">
        <v>1024.5</v>
      </c>
      <c r="H9158">
        <v>0.64</v>
      </c>
      <c r="I9158" t="s">
        <v>23</v>
      </c>
      <c r="J9158">
        <v>1.1000000000000001</v>
      </c>
      <c r="K9158">
        <v>2</v>
      </c>
      <c r="L9158">
        <v>2025</v>
      </c>
      <c r="M9158" t="s">
        <v>117</v>
      </c>
      <c r="N9158" s="89" cm="1">
        <f t="array" ref="N9158">IF(ISNUMBER(_34_KNMI_Stations[[#This Row],[Etmaal temperatuur °C]]),IF(_34_KNMI_Stations[[#This Row],[Etmaal temperatuur °C]]&lt;stookgrens[],stookgrens[]-_34_KNMI_Stations[[#This Row],[Etmaal temperatuur °C]],0),"")</f>
        <v>18.2</v>
      </c>
      <c r="O9158" s="89">
        <f>_34_KNMI_Stations[[#This Row],[graaddagen]]*_34_KNMI_Stations[[#This Row],[Gewogen factor]]</f>
        <v>20.02</v>
      </c>
      <c r="P9158" s="89" cm="1">
        <f t="array" ref="P9158">IF(ISNUMBER(_34_KNMI_Stations[[#This Row],[Etmaal temperatuur °C]]),IF(_34_KNMI_Stations[[#This Row],[Etmaal temperatuur °C]]&gt;stookgrens[],_34_KNMI_Stations[[#This Row],[Etmaal temperatuur °C]]-stookgrens[],0),"")</f>
        <v>0</v>
      </c>
    </row>
    <row r="9159" spans="1:16" x14ac:dyDescent="0.25">
      <c r="A9159">
        <v>330</v>
      </c>
      <c r="B9159" s="110">
        <v>45707</v>
      </c>
      <c r="C9159" s="89">
        <v>7.6</v>
      </c>
      <c r="D9159" s="89">
        <v>2.5</v>
      </c>
      <c r="E9159" s="96">
        <v>702</v>
      </c>
      <c r="F9159" s="89">
        <v>0</v>
      </c>
      <c r="G9159" s="89">
        <v>1020.4</v>
      </c>
      <c r="H9159">
        <v>0.55000000000000004</v>
      </c>
      <c r="I9159" t="s">
        <v>23</v>
      </c>
      <c r="J9159">
        <v>1.1000000000000001</v>
      </c>
      <c r="K9159">
        <v>2</v>
      </c>
      <c r="L9159">
        <v>2025</v>
      </c>
      <c r="M9159" t="s">
        <v>117</v>
      </c>
      <c r="N9159" s="89" cm="1">
        <f t="array" ref="N9159">IF(ISNUMBER(_34_KNMI_Stations[[#This Row],[Etmaal temperatuur °C]]),IF(_34_KNMI_Stations[[#This Row],[Etmaal temperatuur °C]]&lt;stookgrens[],stookgrens[]-_34_KNMI_Stations[[#This Row],[Etmaal temperatuur °C]],0),"")</f>
        <v>15.5</v>
      </c>
      <c r="O9159" s="89">
        <f>_34_KNMI_Stations[[#This Row],[graaddagen]]*_34_KNMI_Stations[[#This Row],[Gewogen factor]]</f>
        <v>17.05</v>
      </c>
      <c r="P9159" s="89" cm="1">
        <f t="array" ref="P9159">IF(ISNUMBER(_34_KNMI_Stations[[#This Row],[Etmaal temperatuur °C]]),IF(_34_KNMI_Stations[[#This Row],[Etmaal temperatuur °C]]&gt;stookgrens[],_34_KNMI_Stations[[#This Row],[Etmaal temperatuur °C]]-stookgrens[],0),"")</f>
        <v>0</v>
      </c>
    </row>
    <row r="9160" spans="1:16" x14ac:dyDescent="0.25">
      <c r="A9160">
        <v>330</v>
      </c>
      <c r="B9160" s="110">
        <v>45708</v>
      </c>
      <c r="C9160" s="89">
        <v>7.1</v>
      </c>
      <c r="D9160" s="89">
        <v>8.1</v>
      </c>
      <c r="E9160" s="96">
        <v>320</v>
      </c>
      <c r="F9160" s="89">
        <v>1.1000000000000001</v>
      </c>
      <c r="G9160" s="89">
        <v>1018.8</v>
      </c>
      <c r="H9160">
        <v>0.87</v>
      </c>
      <c r="I9160" t="s">
        <v>23</v>
      </c>
      <c r="J9160">
        <v>1.1000000000000001</v>
      </c>
      <c r="K9160">
        <v>2</v>
      </c>
      <c r="L9160">
        <v>2025</v>
      </c>
      <c r="M9160" t="s">
        <v>117</v>
      </c>
      <c r="N9160" s="89" cm="1">
        <f t="array" ref="N9160">IF(ISNUMBER(_34_KNMI_Stations[[#This Row],[Etmaal temperatuur °C]]),IF(_34_KNMI_Stations[[#This Row],[Etmaal temperatuur °C]]&lt;stookgrens[],stookgrens[]-_34_KNMI_Stations[[#This Row],[Etmaal temperatuur °C]],0),"")</f>
        <v>9.9</v>
      </c>
      <c r="O9160" s="89">
        <f>_34_KNMI_Stations[[#This Row],[graaddagen]]*_34_KNMI_Stations[[#This Row],[Gewogen factor]]</f>
        <v>10.89</v>
      </c>
      <c r="P9160" s="89" cm="1">
        <f t="array" ref="P9160">IF(ISNUMBER(_34_KNMI_Stations[[#This Row],[Etmaal temperatuur °C]]),IF(_34_KNMI_Stations[[#This Row],[Etmaal temperatuur °C]]&gt;stookgrens[],_34_KNMI_Stations[[#This Row],[Etmaal temperatuur °C]]-stookgrens[],0),"")</f>
        <v>0</v>
      </c>
    </row>
    <row r="9161" spans="1:16" x14ac:dyDescent="0.25">
      <c r="A9161">
        <v>330</v>
      </c>
      <c r="B9161" s="110">
        <v>45709</v>
      </c>
      <c r="C9161" s="89">
        <v>8.1999999999999993</v>
      </c>
      <c r="D9161" s="89">
        <v>13.6</v>
      </c>
      <c r="E9161" s="96">
        <v>655</v>
      </c>
      <c r="F9161" s="89">
        <v>0</v>
      </c>
      <c r="G9161" s="89">
        <v>1015</v>
      </c>
      <c r="H9161">
        <v>0.73</v>
      </c>
      <c r="I9161" t="s">
        <v>23</v>
      </c>
      <c r="J9161">
        <v>1.1000000000000001</v>
      </c>
      <c r="K9161">
        <v>2</v>
      </c>
      <c r="L9161">
        <v>2025</v>
      </c>
      <c r="M9161" t="s">
        <v>117</v>
      </c>
      <c r="N9161" s="89" cm="1">
        <f t="array" ref="N9161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9161" s="89">
        <f>_34_KNMI_Stations[[#This Row],[graaddagen]]*_34_KNMI_Stations[[#This Row],[Gewogen factor]]</f>
        <v>4.8400000000000007</v>
      </c>
      <c r="P9161" s="89" cm="1">
        <f t="array" ref="P9161">IF(ISNUMBER(_34_KNMI_Stations[[#This Row],[Etmaal temperatuur °C]]),IF(_34_KNMI_Stations[[#This Row],[Etmaal temperatuur °C]]&gt;stookgrens[],_34_KNMI_Stations[[#This Row],[Etmaal temperatuur °C]]-stookgrens[],0),"")</f>
        <v>0</v>
      </c>
    </row>
    <row r="9162" spans="1:16" x14ac:dyDescent="0.25">
      <c r="A9162">
        <v>330</v>
      </c>
      <c r="B9162" s="110">
        <v>45710</v>
      </c>
      <c r="C9162" s="89">
        <v>6.5</v>
      </c>
      <c r="D9162" s="89">
        <v>9.5</v>
      </c>
      <c r="E9162" s="96">
        <v>129</v>
      </c>
      <c r="F9162" s="89">
        <v>7.8</v>
      </c>
      <c r="G9162" s="89">
        <v>1014.6</v>
      </c>
      <c r="H9162">
        <v>0.91</v>
      </c>
      <c r="I9162" t="s">
        <v>23</v>
      </c>
      <c r="J9162">
        <v>1.1000000000000001</v>
      </c>
      <c r="K9162">
        <v>2</v>
      </c>
      <c r="L9162">
        <v>2025</v>
      </c>
      <c r="M9162" t="s">
        <v>117</v>
      </c>
      <c r="N9162" s="89" cm="1">
        <f t="array" ref="N9162">IF(ISNUMBER(_34_KNMI_Stations[[#This Row],[Etmaal temperatuur °C]]),IF(_34_KNMI_Stations[[#This Row],[Etmaal temperatuur °C]]&lt;stookgrens[],stookgrens[]-_34_KNMI_Stations[[#This Row],[Etmaal temperatuur °C]],0),"")</f>
        <v>8.5</v>
      </c>
      <c r="O9162" s="89">
        <f>_34_KNMI_Stations[[#This Row],[graaddagen]]*_34_KNMI_Stations[[#This Row],[Gewogen factor]]</f>
        <v>9.3500000000000014</v>
      </c>
      <c r="P9162" s="89" cm="1">
        <f t="array" ref="P9162">IF(ISNUMBER(_34_KNMI_Stations[[#This Row],[Etmaal temperatuur °C]]),IF(_34_KNMI_Stations[[#This Row],[Etmaal temperatuur °C]]&gt;stookgrens[],_34_KNMI_Stations[[#This Row],[Etmaal temperatuur °C]]-stookgrens[],0),"")</f>
        <v>0</v>
      </c>
    </row>
    <row r="9163" spans="1:16" x14ac:dyDescent="0.25">
      <c r="A9163">
        <v>330</v>
      </c>
      <c r="B9163" s="110">
        <v>45711</v>
      </c>
      <c r="C9163" s="89">
        <v>8.3000000000000007</v>
      </c>
      <c r="D9163" s="89">
        <v>10.1</v>
      </c>
      <c r="E9163" s="96">
        <v>833</v>
      </c>
      <c r="F9163" s="89">
        <v>-0.1</v>
      </c>
      <c r="G9163" s="89">
        <v>1024</v>
      </c>
      <c r="H9163">
        <v>0.81</v>
      </c>
      <c r="I9163" t="s">
        <v>23</v>
      </c>
      <c r="J9163">
        <v>1.1000000000000001</v>
      </c>
      <c r="K9163">
        <v>2</v>
      </c>
      <c r="L9163">
        <v>2025</v>
      </c>
      <c r="M9163" t="s">
        <v>117</v>
      </c>
      <c r="N9163" s="89" cm="1">
        <f t="array" ref="N9163">IF(ISNUMBER(_34_KNMI_Stations[[#This Row],[Etmaal temperatuur °C]]),IF(_34_KNMI_Stations[[#This Row],[Etmaal temperatuur °C]]&lt;stookgrens[],stookgrens[]-_34_KNMI_Stations[[#This Row],[Etmaal temperatuur °C]],0),"")</f>
        <v>7.9</v>
      </c>
      <c r="O9163" s="89">
        <f>_34_KNMI_Stations[[#This Row],[graaddagen]]*_34_KNMI_Stations[[#This Row],[Gewogen factor]]</f>
        <v>8.6900000000000013</v>
      </c>
      <c r="P9163" s="89" cm="1">
        <f t="array" ref="P9163">IF(ISNUMBER(_34_KNMI_Stations[[#This Row],[Etmaal temperatuur °C]]),IF(_34_KNMI_Stations[[#This Row],[Etmaal temperatuur °C]]&gt;stookgrens[],_34_KNMI_Stations[[#This Row],[Etmaal temperatuur °C]]-stookgrens[],0),"")</f>
        <v>0</v>
      </c>
    </row>
    <row r="9164" spans="1:16" x14ac:dyDescent="0.25">
      <c r="A9164">
        <v>330</v>
      </c>
      <c r="B9164" s="110">
        <v>45712</v>
      </c>
      <c r="C9164" s="89">
        <v>9.9</v>
      </c>
      <c r="D9164" s="89">
        <v>9.6999999999999993</v>
      </c>
      <c r="E9164" s="96">
        <v>224</v>
      </c>
      <c r="F9164" s="89">
        <v>7.1</v>
      </c>
      <c r="G9164" s="89">
        <v>1014.4</v>
      </c>
      <c r="H9164">
        <v>0.86</v>
      </c>
      <c r="I9164" t="s">
        <v>23</v>
      </c>
      <c r="J9164">
        <v>1.1000000000000001</v>
      </c>
      <c r="K9164">
        <v>2</v>
      </c>
      <c r="L9164">
        <v>2025</v>
      </c>
      <c r="M9164" t="s">
        <v>118</v>
      </c>
      <c r="N9164" s="89" cm="1">
        <f t="array" ref="N9164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9164" s="89">
        <f>_34_KNMI_Stations[[#This Row],[graaddagen]]*_34_KNMI_Stations[[#This Row],[Gewogen factor]]</f>
        <v>9.1300000000000008</v>
      </c>
      <c r="P9164" s="89" cm="1">
        <f t="array" ref="P9164">IF(ISNUMBER(_34_KNMI_Stations[[#This Row],[Etmaal temperatuur °C]]),IF(_34_KNMI_Stations[[#This Row],[Etmaal temperatuur °C]]&gt;stookgrens[],_34_KNMI_Stations[[#This Row],[Etmaal temperatuur °C]]-stookgrens[],0),"")</f>
        <v>0</v>
      </c>
    </row>
    <row r="9165" spans="1:16" x14ac:dyDescent="0.25">
      <c r="A9165">
        <v>330</v>
      </c>
      <c r="B9165" s="110">
        <v>45713</v>
      </c>
      <c r="C9165" s="89">
        <v>4.0999999999999996</v>
      </c>
      <c r="D9165" s="89">
        <v>7.3</v>
      </c>
      <c r="E9165" s="96">
        <v>517</v>
      </c>
      <c r="F9165" s="89">
        <v>0</v>
      </c>
      <c r="G9165" s="89">
        <v>1013.5</v>
      </c>
      <c r="H9165">
        <v>0.94</v>
      </c>
      <c r="I9165" t="s">
        <v>23</v>
      </c>
      <c r="J9165">
        <v>1.1000000000000001</v>
      </c>
      <c r="K9165">
        <v>2</v>
      </c>
      <c r="L9165">
        <v>2025</v>
      </c>
      <c r="M9165" t="s">
        <v>118</v>
      </c>
      <c r="N9165" s="89" cm="1">
        <f t="array" ref="N9165">IF(ISNUMBER(_34_KNMI_Stations[[#This Row],[Etmaal temperatuur °C]]),IF(_34_KNMI_Stations[[#This Row],[Etmaal temperatuur °C]]&lt;stookgrens[],stookgrens[]-_34_KNMI_Stations[[#This Row],[Etmaal temperatuur °C]],0),"")</f>
        <v>10.7</v>
      </c>
      <c r="O9165" s="89">
        <f>_34_KNMI_Stations[[#This Row],[graaddagen]]*_34_KNMI_Stations[[#This Row],[Gewogen factor]]</f>
        <v>11.77</v>
      </c>
      <c r="P9165" s="89" cm="1">
        <f t="array" ref="P9165">IF(ISNUMBER(_34_KNMI_Stations[[#This Row],[Etmaal temperatuur °C]]),IF(_34_KNMI_Stations[[#This Row],[Etmaal temperatuur °C]]&gt;stookgrens[],_34_KNMI_Stations[[#This Row],[Etmaal temperatuur °C]]-stookgrens[],0),"")</f>
        <v>0</v>
      </c>
    </row>
    <row r="9166" spans="1:16" x14ac:dyDescent="0.25">
      <c r="A9166">
        <v>330</v>
      </c>
      <c r="B9166" s="110">
        <v>45714</v>
      </c>
      <c r="C9166" s="89">
        <v>6.4</v>
      </c>
      <c r="D9166" s="89">
        <v>7.1</v>
      </c>
      <c r="E9166" s="96">
        <v>920</v>
      </c>
      <c r="F9166" s="89">
        <v>3.8</v>
      </c>
      <c r="G9166" s="89">
        <v>1014.1</v>
      </c>
      <c r="H9166">
        <v>0.84</v>
      </c>
      <c r="I9166" t="s">
        <v>23</v>
      </c>
      <c r="J9166">
        <v>1.1000000000000001</v>
      </c>
      <c r="K9166">
        <v>2</v>
      </c>
      <c r="L9166">
        <v>2025</v>
      </c>
      <c r="M9166" t="s">
        <v>118</v>
      </c>
      <c r="N9166" s="89" cm="1">
        <f t="array" ref="N9166">IF(ISNUMBER(_34_KNMI_Stations[[#This Row],[Etmaal temperatuur °C]]),IF(_34_KNMI_Stations[[#This Row],[Etmaal temperatuur °C]]&lt;stookgrens[],stookgrens[]-_34_KNMI_Stations[[#This Row],[Etmaal temperatuur °C]],0),"")</f>
        <v>10.9</v>
      </c>
      <c r="O9166" s="89">
        <f>_34_KNMI_Stations[[#This Row],[graaddagen]]*_34_KNMI_Stations[[#This Row],[Gewogen factor]]</f>
        <v>11.990000000000002</v>
      </c>
      <c r="P9166" s="89" cm="1">
        <f t="array" ref="P9166">IF(ISNUMBER(_34_KNMI_Stations[[#This Row],[Etmaal temperatuur °C]]),IF(_34_KNMI_Stations[[#This Row],[Etmaal temperatuur °C]]&gt;stookgrens[],_34_KNMI_Stations[[#This Row],[Etmaal temperatuur °C]]-stookgrens[],0),"")</f>
        <v>0</v>
      </c>
    </row>
    <row r="9167" spans="1:16" x14ac:dyDescent="0.25">
      <c r="A9167">
        <v>330</v>
      </c>
      <c r="B9167" s="110">
        <v>45715</v>
      </c>
      <c r="C9167" s="89">
        <v>7.3</v>
      </c>
      <c r="D9167" s="89">
        <v>6</v>
      </c>
      <c r="E9167" s="96">
        <v>452</v>
      </c>
      <c r="F9167" s="89">
        <v>4.5999999999999996</v>
      </c>
      <c r="G9167" s="89">
        <v>1015.6</v>
      </c>
      <c r="H9167">
        <v>0.89</v>
      </c>
      <c r="I9167" t="s">
        <v>23</v>
      </c>
      <c r="J9167">
        <v>1.1000000000000001</v>
      </c>
      <c r="K9167">
        <v>2</v>
      </c>
      <c r="L9167">
        <v>2025</v>
      </c>
      <c r="M9167" t="s">
        <v>118</v>
      </c>
      <c r="N9167" s="89" cm="1">
        <f t="array" ref="N9167">IF(ISNUMBER(_34_KNMI_Stations[[#This Row],[Etmaal temperatuur °C]]),IF(_34_KNMI_Stations[[#This Row],[Etmaal temperatuur °C]]&lt;stookgrens[],stookgrens[]-_34_KNMI_Stations[[#This Row],[Etmaal temperatuur °C]],0),"")</f>
        <v>12</v>
      </c>
      <c r="O9167" s="89">
        <f>_34_KNMI_Stations[[#This Row],[graaddagen]]*_34_KNMI_Stations[[#This Row],[Gewogen factor]]</f>
        <v>13.200000000000001</v>
      </c>
      <c r="P9167" s="89" cm="1">
        <f t="array" ref="P9167">IF(ISNUMBER(_34_KNMI_Stations[[#This Row],[Etmaal temperatuur °C]]),IF(_34_KNMI_Stations[[#This Row],[Etmaal temperatuur °C]]&gt;stookgrens[],_34_KNMI_Stations[[#This Row],[Etmaal temperatuur °C]]-stookgrens[],0),"")</f>
        <v>0</v>
      </c>
    </row>
    <row r="9168" spans="1:16" x14ac:dyDescent="0.25">
      <c r="A9168">
        <v>330</v>
      </c>
      <c r="B9168" s="110">
        <v>45716</v>
      </c>
      <c r="C9168" s="89">
        <v>7</v>
      </c>
      <c r="D9168" s="89">
        <v>5.9</v>
      </c>
      <c r="E9168" s="96">
        <v>1044</v>
      </c>
      <c r="F9168" s="89">
        <v>0.7</v>
      </c>
      <c r="G9168" s="89">
        <v>1027.3</v>
      </c>
      <c r="H9168">
        <v>0.85</v>
      </c>
      <c r="I9168" t="s">
        <v>23</v>
      </c>
      <c r="J9168">
        <v>1.1000000000000001</v>
      </c>
      <c r="K9168">
        <v>2</v>
      </c>
      <c r="L9168">
        <v>2025</v>
      </c>
      <c r="M9168" t="s">
        <v>118</v>
      </c>
      <c r="N9168" s="89" cm="1">
        <f t="array" ref="N9168">IF(ISNUMBER(_34_KNMI_Stations[[#This Row],[Etmaal temperatuur °C]]),IF(_34_KNMI_Stations[[#This Row],[Etmaal temperatuur °C]]&lt;stookgrens[],stookgrens[]-_34_KNMI_Stations[[#This Row],[Etmaal temperatuur °C]],0),"")</f>
        <v>12.1</v>
      </c>
      <c r="O9168" s="89">
        <f>_34_KNMI_Stations[[#This Row],[graaddagen]]*_34_KNMI_Stations[[#This Row],[Gewogen factor]]</f>
        <v>13.31</v>
      </c>
      <c r="P9168" s="89" cm="1">
        <f t="array" ref="P9168">IF(ISNUMBER(_34_KNMI_Stations[[#This Row],[Etmaal temperatuur °C]]),IF(_34_KNMI_Stations[[#This Row],[Etmaal temperatuur °C]]&gt;stookgrens[],_34_KNMI_Stations[[#This Row],[Etmaal temperatuur °C]]-stookgrens[],0),"")</f>
        <v>0</v>
      </c>
    </row>
    <row r="9169" spans="1:16" x14ac:dyDescent="0.25">
      <c r="A9169">
        <v>330</v>
      </c>
      <c r="B9169" s="110">
        <v>45717</v>
      </c>
      <c r="C9169" s="89">
        <v>4.5</v>
      </c>
      <c r="D9169" s="89">
        <v>4.8</v>
      </c>
      <c r="E9169" s="96">
        <v>958</v>
      </c>
      <c r="F9169" s="89">
        <v>0</v>
      </c>
      <c r="G9169" s="89">
        <v>1034.2</v>
      </c>
      <c r="H9169">
        <v>0.83</v>
      </c>
      <c r="I9169" t="s">
        <v>23</v>
      </c>
      <c r="J9169">
        <v>1</v>
      </c>
      <c r="K9169">
        <v>3</v>
      </c>
      <c r="L9169">
        <v>2025</v>
      </c>
      <c r="M9169" t="s">
        <v>118</v>
      </c>
      <c r="N9169" s="89" cm="1">
        <f t="array" ref="N9169">IF(ISNUMBER(_34_KNMI_Stations[[#This Row],[Etmaal temperatuur °C]]),IF(_34_KNMI_Stations[[#This Row],[Etmaal temperatuur °C]]&lt;stookgrens[],stookgrens[]-_34_KNMI_Stations[[#This Row],[Etmaal temperatuur °C]],0),"")</f>
        <v>13.2</v>
      </c>
      <c r="O9169" s="89">
        <f>_34_KNMI_Stations[[#This Row],[graaddagen]]*_34_KNMI_Stations[[#This Row],[Gewogen factor]]</f>
        <v>13.2</v>
      </c>
      <c r="P9169" s="89" cm="1">
        <f t="array" ref="P9169">IF(ISNUMBER(_34_KNMI_Stations[[#This Row],[Etmaal temperatuur °C]]),IF(_34_KNMI_Stations[[#This Row],[Etmaal temperatuur °C]]&gt;stookgrens[],_34_KNMI_Stations[[#This Row],[Etmaal temperatuur °C]]-stookgrens[],0),"")</f>
        <v>0</v>
      </c>
    </row>
    <row r="9170" spans="1:16" x14ac:dyDescent="0.25">
      <c r="A9170">
        <v>330</v>
      </c>
      <c r="B9170" s="110">
        <v>45718</v>
      </c>
      <c r="C9170" s="89">
        <v>2</v>
      </c>
      <c r="D9170" s="89">
        <v>3.6</v>
      </c>
      <c r="E9170" s="96">
        <v>1231</v>
      </c>
      <c r="F9170" s="89">
        <v>0</v>
      </c>
      <c r="G9170" s="89">
        <v>1034.5999999999999</v>
      </c>
      <c r="H9170">
        <v>0.87</v>
      </c>
      <c r="I9170" t="s">
        <v>23</v>
      </c>
      <c r="J9170">
        <v>1</v>
      </c>
      <c r="K9170">
        <v>3</v>
      </c>
      <c r="L9170">
        <v>2025</v>
      </c>
      <c r="M9170" t="s">
        <v>118</v>
      </c>
      <c r="N9170" s="89" cm="1">
        <f t="array" ref="N9170">IF(ISNUMBER(_34_KNMI_Stations[[#This Row],[Etmaal temperatuur °C]]),IF(_34_KNMI_Stations[[#This Row],[Etmaal temperatuur °C]]&lt;stookgrens[],stookgrens[]-_34_KNMI_Stations[[#This Row],[Etmaal temperatuur °C]],0),"")</f>
        <v>14.4</v>
      </c>
      <c r="O9170" s="89">
        <f>_34_KNMI_Stations[[#This Row],[graaddagen]]*_34_KNMI_Stations[[#This Row],[Gewogen factor]]</f>
        <v>14.4</v>
      </c>
      <c r="P9170" s="89" cm="1">
        <f t="array" ref="P9170">IF(ISNUMBER(_34_KNMI_Stations[[#This Row],[Etmaal temperatuur °C]]),IF(_34_KNMI_Stations[[#This Row],[Etmaal temperatuur °C]]&gt;stookgrens[],_34_KNMI_Stations[[#This Row],[Etmaal temperatuur °C]]-stookgrens[],0),"")</f>
        <v>0</v>
      </c>
    </row>
    <row r="9171" spans="1:16" x14ac:dyDescent="0.25">
      <c r="A9171">
        <v>330</v>
      </c>
      <c r="B9171" s="110">
        <v>45719</v>
      </c>
      <c r="C9171" s="89">
        <v>1.9</v>
      </c>
      <c r="D9171" s="89">
        <v>3.6</v>
      </c>
      <c r="E9171" s="96">
        <v>1266</v>
      </c>
      <c r="F9171" s="89">
        <v>0</v>
      </c>
      <c r="G9171" s="89">
        <v>1029.8</v>
      </c>
      <c r="H9171">
        <v>0.9</v>
      </c>
      <c r="I9171" t="s">
        <v>23</v>
      </c>
      <c r="J9171">
        <v>1</v>
      </c>
      <c r="K9171">
        <v>3</v>
      </c>
      <c r="L9171">
        <v>2025</v>
      </c>
      <c r="M9171" t="s">
        <v>119</v>
      </c>
      <c r="N9171" s="89" cm="1">
        <f t="array" ref="N9171">IF(ISNUMBER(_34_KNMI_Stations[[#This Row],[Etmaal temperatuur °C]]),IF(_34_KNMI_Stations[[#This Row],[Etmaal temperatuur °C]]&lt;stookgrens[],stookgrens[]-_34_KNMI_Stations[[#This Row],[Etmaal temperatuur °C]],0),"")</f>
        <v>14.4</v>
      </c>
      <c r="O9171" s="89">
        <f>_34_KNMI_Stations[[#This Row],[graaddagen]]*_34_KNMI_Stations[[#This Row],[Gewogen factor]]</f>
        <v>14.4</v>
      </c>
      <c r="P9171" s="89" cm="1">
        <f t="array" ref="P9171">IF(ISNUMBER(_34_KNMI_Stations[[#This Row],[Etmaal temperatuur °C]]),IF(_34_KNMI_Stations[[#This Row],[Etmaal temperatuur °C]]&gt;stookgrens[],_34_KNMI_Stations[[#This Row],[Etmaal temperatuur °C]]-stookgrens[],0),"")</f>
        <v>0</v>
      </c>
    </row>
    <row r="9172" spans="1:16" x14ac:dyDescent="0.25">
      <c r="A9172">
        <v>330</v>
      </c>
      <c r="B9172" s="110">
        <v>45720</v>
      </c>
      <c r="C9172" s="89">
        <v>2.1</v>
      </c>
      <c r="D9172" s="89">
        <v>4.2</v>
      </c>
      <c r="E9172" s="96">
        <v>1283</v>
      </c>
      <c r="F9172" s="89">
        <v>0</v>
      </c>
      <c r="G9172" s="89">
        <v>1026.5999999999999</v>
      </c>
      <c r="H9172">
        <v>0.84</v>
      </c>
      <c r="I9172" t="s">
        <v>23</v>
      </c>
      <c r="J9172">
        <v>1</v>
      </c>
      <c r="K9172">
        <v>3</v>
      </c>
      <c r="L9172">
        <v>2025</v>
      </c>
      <c r="M9172" t="s">
        <v>119</v>
      </c>
      <c r="N9172" s="89" cm="1">
        <f t="array" ref="N9172">IF(ISNUMBER(_34_KNMI_Stations[[#This Row],[Etmaal temperatuur °C]]),IF(_34_KNMI_Stations[[#This Row],[Etmaal temperatuur °C]]&lt;stookgrens[],stookgrens[]-_34_KNMI_Stations[[#This Row],[Etmaal temperatuur °C]],0),"")</f>
        <v>13.8</v>
      </c>
      <c r="O9172" s="89">
        <f>_34_KNMI_Stations[[#This Row],[graaddagen]]*_34_KNMI_Stations[[#This Row],[Gewogen factor]]</f>
        <v>13.8</v>
      </c>
      <c r="P9172" s="89" cm="1">
        <f t="array" ref="P9172">IF(ISNUMBER(_34_KNMI_Stations[[#This Row],[Etmaal temperatuur °C]]),IF(_34_KNMI_Stations[[#This Row],[Etmaal temperatuur °C]]&gt;stookgrens[],_34_KNMI_Stations[[#This Row],[Etmaal temperatuur °C]]-stookgrens[],0),"")</f>
        <v>0</v>
      </c>
    </row>
    <row r="9173" spans="1:16" x14ac:dyDescent="0.25">
      <c r="A9173">
        <v>330</v>
      </c>
      <c r="B9173" s="110">
        <v>45721</v>
      </c>
      <c r="C9173" s="89">
        <v>3</v>
      </c>
      <c r="D9173" s="89">
        <v>7.3</v>
      </c>
      <c r="E9173" s="96">
        <v>1336</v>
      </c>
      <c r="F9173" s="89">
        <v>0</v>
      </c>
      <c r="G9173" s="89">
        <v>1022.7</v>
      </c>
      <c r="H9173">
        <v>0.69</v>
      </c>
      <c r="I9173" t="s">
        <v>23</v>
      </c>
      <c r="J9173">
        <v>1</v>
      </c>
      <c r="K9173">
        <v>3</v>
      </c>
      <c r="L9173">
        <v>2025</v>
      </c>
      <c r="M9173" t="s">
        <v>119</v>
      </c>
      <c r="N9173" s="89" cm="1">
        <f t="array" ref="N9173">IF(ISNUMBER(_34_KNMI_Stations[[#This Row],[Etmaal temperatuur °C]]),IF(_34_KNMI_Stations[[#This Row],[Etmaal temperatuur °C]]&lt;stookgrens[],stookgrens[]-_34_KNMI_Stations[[#This Row],[Etmaal temperatuur °C]],0),"")</f>
        <v>10.7</v>
      </c>
      <c r="O9173" s="89">
        <f>_34_KNMI_Stations[[#This Row],[graaddagen]]*_34_KNMI_Stations[[#This Row],[Gewogen factor]]</f>
        <v>10.7</v>
      </c>
      <c r="P9173" s="89" cm="1">
        <f t="array" ref="P9173">IF(ISNUMBER(_34_KNMI_Stations[[#This Row],[Etmaal temperatuur °C]]),IF(_34_KNMI_Stations[[#This Row],[Etmaal temperatuur °C]]&gt;stookgrens[],_34_KNMI_Stations[[#This Row],[Etmaal temperatuur °C]]-stookgrens[],0),"")</f>
        <v>0</v>
      </c>
    </row>
    <row r="9174" spans="1:16" x14ac:dyDescent="0.25">
      <c r="A9174">
        <v>330</v>
      </c>
      <c r="B9174" s="110">
        <v>45722</v>
      </c>
      <c r="C9174" s="89">
        <v>4.7</v>
      </c>
      <c r="D9174" s="89">
        <v>10.8</v>
      </c>
      <c r="E9174" s="96">
        <v>1247</v>
      </c>
      <c r="F9174" s="89">
        <v>0</v>
      </c>
      <c r="G9174" s="89">
        <v>1016.8</v>
      </c>
      <c r="H9174">
        <v>0.62</v>
      </c>
      <c r="I9174" t="s">
        <v>23</v>
      </c>
      <c r="J9174">
        <v>1</v>
      </c>
      <c r="K9174">
        <v>3</v>
      </c>
      <c r="L9174">
        <v>2025</v>
      </c>
      <c r="M9174" t="s">
        <v>119</v>
      </c>
      <c r="N9174" s="89" cm="1">
        <f t="array" ref="N9174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9174" s="89">
        <f>_34_KNMI_Stations[[#This Row],[graaddagen]]*_34_KNMI_Stations[[#This Row],[Gewogen factor]]</f>
        <v>7.1999999999999993</v>
      </c>
      <c r="P9174" s="89" cm="1">
        <f t="array" ref="P9174">IF(ISNUMBER(_34_KNMI_Stations[[#This Row],[Etmaal temperatuur °C]]),IF(_34_KNMI_Stations[[#This Row],[Etmaal temperatuur °C]]&gt;stookgrens[],_34_KNMI_Stations[[#This Row],[Etmaal temperatuur °C]]-stookgrens[],0),"")</f>
        <v>0</v>
      </c>
    </row>
    <row r="9175" spans="1:16" x14ac:dyDescent="0.25">
      <c r="A9175">
        <v>330</v>
      </c>
      <c r="B9175" s="110">
        <v>45723</v>
      </c>
      <c r="C9175" s="89">
        <v>4.7</v>
      </c>
      <c r="D9175" s="89">
        <v>11.9</v>
      </c>
      <c r="E9175" s="96">
        <v>1302</v>
      </c>
      <c r="F9175" s="89">
        <v>0</v>
      </c>
      <c r="G9175" s="89">
        <v>1015.4</v>
      </c>
      <c r="H9175">
        <v>0.63</v>
      </c>
      <c r="I9175" t="s">
        <v>23</v>
      </c>
      <c r="J9175">
        <v>1</v>
      </c>
      <c r="K9175">
        <v>3</v>
      </c>
      <c r="L9175">
        <v>2025</v>
      </c>
      <c r="M9175" t="s">
        <v>119</v>
      </c>
      <c r="N9175" s="89" cm="1">
        <f t="array" ref="N9175">IF(ISNUMBER(_34_KNMI_Stations[[#This Row],[Etmaal temperatuur °C]]),IF(_34_KNMI_Stations[[#This Row],[Etmaal temperatuur °C]]&lt;stookgrens[],stookgrens[]-_34_KNMI_Stations[[#This Row],[Etmaal temperatuur °C]],0),"")</f>
        <v>6.1</v>
      </c>
      <c r="O9175" s="89">
        <f>_34_KNMI_Stations[[#This Row],[graaddagen]]*_34_KNMI_Stations[[#This Row],[Gewogen factor]]</f>
        <v>6.1</v>
      </c>
      <c r="P9175" s="89" cm="1">
        <f t="array" ref="P9175">IF(ISNUMBER(_34_KNMI_Stations[[#This Row],[Etmaal temperatuur °C]]),IF(_34_KNMI_Stations[[#This Row],[Etmaal temperatuur °C]]&gt;stookgrens[],_34_KNMI_Stations[[#This Row],[Etmaal temperatuur °C]]-stookgrens[],0),"")</f>
        <v>0</v>
      </c>
    </row>
    <row r="9176" spans="1:16" x14ac:dyDescent="0.25">
      <c r="A9176">
        <v>330</v>
      </c>
      <c r="B9176" s="110">
        <v>45724</v>
      </c>
      <c r="C9176" s="89">
        <v>4.9000000000000004</v>
      </c>
      <c r="D9176" s="89">
        <v>12.3</v>
      </c>
      <c r="E9176" s="96">
        <v>1328</v>
      </c>
      <c r="F9176" s="89">
        <v>0</v>
      </c>
      <c r="G9176" s="89">
        <v>1011.7</v>
      </c>
      <c r="H9176">
        <v>0.52</v>
      </c>
      <c r="I9176" t="s">
        <v>23</v>
      </c>
      <c r="J9176">
        <v>1</v>
      </c>
      <c r="K9176">
        <v>3</v>
      </c>
      <c r="L9176">
        <v>2025</v>
      </c>
      <c r="M9176" t="s">
        <v>119</v>
      </c>
      <c r="N9176" s="89" cm="1">
        <f t="array" ref="N9176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9176" s="89">
        <f>_34_KNMI_Stations[[#This Row],[graaddagen]]*_34_KNMI_Stations[[#This Row],[Gewogen factor]]</f>
        <v>5.6999999999999993</v>
      </c>
      <c r="P9176" s="89" cm="1">
        <f t="array" ref="P9176">IF(ISNUMBER(_34_KNMI_Stations[[#This Row],[Etmaal temperatuur °C]]),IF(_34_KNMI_Stations[[#This Row],[Etmaal temperatuur °C]]&gt;stookgrens[],_34_KNMI_Stations[[#This Row],[Etmaal temperatuur °C]]-stookgrens[],0),"")</f>
        <v>0</v>
      </c>
    </row>
    <row r="9177" spans="1:16" x14ac:dyDescent="0.25">
      <c r="A9177">
        <v>330</v>
      </c>
      <c r="B9177" s="110">
        <v>45725</v>
      </c>
      <c r="C9177" s="89">
        <v>4.2</v>
      </c>
      <c r="D9177" s="89">
        <v>11.5</v>
      </c>
      <c r="E9177" s="96">
        <v>1247</v>
      </c>
      <c r="F9177" s="89">
        <v>0</v>
      </c>
      <c r="G9177" s="89">
        <v>1005</v>
      </c>
      <c r="H9177">
        <v>0.56000000000000005</v>
      </c>
      <c r="I9177" t="s">
        <v>23</v>
      </c>
      <c r="J9177">
        <v>1</v>
      </c>
      <c r="K9177">
        <v>3</v>
      </c>
      <c r="L9177">
        <v>2025</v>
      </c>
      <c r="M9177" t="s">
        <v>119</v>
      </c>
      <c r="N9177" s="89" cm="1">
        <f t="array" ref="N9177">IF(ISNUMBER(_34_KNMI_Stations[[#This Row],[Etmaal temperatuur °C]]),IF(_34_KNMI_Stations[[#This Row],[Etmaal temperatuur °C]]&lt;stookgrens[],stookgrens[]-_34_KNMI_Stations[[#This Row],[Etmaal temperatuur °C]],0),"")</f>
        <v>6.5</v>
      </c>
      <c r="O9177" s="89">
        <f>_34_KNMI_Stations[[#This Row],[graaddagen]]*_34_KNMI_Stations[[#This Row],[Gewogen factor]]</f>
        <v>6.5</v>
      </c>
      <c r="P9177" s="89" cm="1">
        <f t="array" ref="P9177">IF(ISNUMBER(_34_KNMI_Stations[[#This Row],[Etmaal temperatuur °C]]),IF(_34_KNMI_Stations[[#This Row],[Etmaal temperatuur °C]]&gt;stookgrens[],_34_KNMI_Stations[[#This Row],[Etmaal temperatuur °C]]-stookgrens[],0),"")</f>
        <v>0</v>
      </c>
    </row>
    <row r="9178" spans="1:16" x14ac:dyDescent="0.25">
      <c r="A9178">
        <v>330</v>
      </c>
      <c r="B9178" s="110">
        <v>45726</v>
      </c>
      <c r="C9178" s="89">
        <v>4.5</v>
      </c>
      <c r="D9178" s="89">
        <v>8.4</v>
      </c>
      <c r="E9178" s="96">
        <v>1355</v>
      </c>
      <c r="F9178" s="89">
        <v>0</v>
      </c>
      <c r="G9178" s="89">
        <v>1002.8</v>
      </c>
      <c r="H9178">
        <v>0.78</v>
      </c>
      <c r="I9178" t="s">
        <v>23</v>
      </c>
      <c r="J9178">
        <v>1</v>
      </c>
      <c r="K9178">
        <v>3</v>
      </c>
      <c r="L9178">
        <v>2025</v>
      </c>
      <c r="M9178" t="s">
        <v>120</v>
      </c>
      <c r="N9178" s="89" cm="1">
        <f t="array" ref="N9178">IF(ISNUMBER(_34_KNMI_Stations[[#This Row],[Etmaal temperatuur °C]]),IF(_34_KNMI_Stations[[#This Row],[Etmaal temperatuur °C]]&lt;stookgrens[],stookgrens[]-_34_KNMI_Stations[[#This Row],[Etmaal temperatuur °C]],0),"")</f>
        <v>9.6</v>
      </c>
      <c r="O9178" s="89">
        <f>_34_KNMI_Stations[[#This Row],[graaddagen]]*_34_KNMI_Stations[[#This Row],[Gewogen factor]]</f>
        <v>9.6</v>
      </c>
      <c r="P9178" s="89" cm="1">
        <f t="array" ref="P9178">IF(ISNUMBER(_34_KNMI_Stations[[#This Row],[Etmaal temperatuur °C]]),IF(_34_KNMI_Stations[[#This Row],[Etmaal temperatuur °C]]&gt;stookgrens[],_34_KNMI_Stations[[#This Row],[Etmaal temperatuur °C]]-stookgrens[],0),"")</f>
        <v>0</v>
      </c>
    </row>
    <row r="9179" spans="1:16" x14ac:dyDescent="0.25">
      <c r="A9179">
        <v>330</v>
      </c>
      <c r="B9179" s="110">
        <v>45727</v>
      </c>
      <c r="C9179" s="89">
        <v>7.5</v>
      </c>
      <c r="D9179" s="89">
        <v>6.2</v>
      </c>
      <c r="E9179" s="96">
        <v>972</v>
      </c>
      <c r="F9179" s="89">
        <v>0</v>
      </c>
      <c r="G9179" s="89">
        <v>1004.5</v>
      </c>
      <c r="H9179">
        <v>0.78</v>
      </c>
      <c r="I9179" t="s">
        <v>23</v>
      </c>
      <c r="J9179">
        <v>1</v>
      </c>
      <c r="K9179">
        <v>3</v>
      </c>
      <c r="L9179">
        <v>2025</v>
      </c>
      <c r="M9179" t="s">
        <v>120</v>
      </c>
      <c r="N9179" s="89" cm="1">
        <f t="array" ref="N9179">IF(ISNUMBER(_34_KNMI_Stations[[#This Row],[Etmaal temperatuur °C]]),IF(_34_KNMI_Stations[[#This Row],[Etmaal temperatuur °C]]&lt;stookgrens[],stookgrens[]-_34_KNMI_Stations[[#This Row],[Etmaal temperatuur °C]],0),"")</f>
        <v>11.8</v>
      </c>
      <c r="O9179" s="89">
        <f>_34_KNMI_Stations[[#This Row],[graaddagen]]*_34_KNMI_Stations[[#This Row],[Gewogen factor]]</f>
        <v>11.8</v>
      </c>
      <c r="P9179" s="89" cm="1">
        <f t="array" ref="P9179">IF(ISNUMBER(_34_KNMI_Stations[[#This Row],[Etmaal temperatuur °C]]),IF(_34_KNMI_Stations[[#This Row],[Etmaal temperatuur °C]]&gt;stookgrens[],_34_KNMI_Stations[[#This Row],[Etmaal temperatuur °C]]-stookgrens[],0),"")</f>
        <v>0</v>
      </c>
    </row>
    <row r="9180" spans="1:16" x14ac:dyDescent="0.25">
      <c r="A9180">
        <v>330</v>
      </c>
      <c r="B9180" s="110">
        <v>45728</v>
      </c>
      <c r="C9180" s="89">
        <v>5.0999999999999996</v>
      </c>
      <c r="D9180" s="89">
        <v>5</v>
      </c>
      <c r="E9180" s="96">
        <v>1219</v>
      </c>
      <c r="F9180" s="89">
        <v>2.2000000000000002</v>
      </c>
      <c r="G9180" s="89">
        <v>1001</v>
      </c>
      <c r="H9180">
        <v>0.83</v>
      </c>
      <c r="I9180" t="s">
        <v>23</v>
      </c>
      <c r="J9180">
        <v>1</v>
      </c>
      <c r="K9180">
        <v>3</v>
      </c>
      <c r="L9180">
        <v>2025</v>
      </c>
      <c r="M9180" t="s">
        <v>120</v>
      </c>
      <c r="N9180" s="89" cm="1">
        <f t="array" ref="N9180">IF(ISNUMBER(_34_KNMI_Stations[[#This Row],[Etmaal temperatuur °C]]),IF(_34_KNMI_Stations[[#This Row],[Etmaal temperatuur °C]]&lt;stookgrens[],stookgrens[]-_34_KNMI_Stations[[#This Row],[Etmaal temperatuur °C]],0),"")</f>
        <v>13</v>
      </c>
      <c r="O9180" s="89">
        <f>_34_KNMI_Stations[[#This Row],[graaddagen]]*_34_KNMI_Stations[[#This Row],[Gewogen factor]]</f>
        <v>13</v>
      </c>
      <c r="P9180" s="89" cm="1">
        <f t="array" ref="P9180">IF(ISNUMBER(_34_KNMI_Stations[[#This Row],[Etmaal temperatuur °C]]),IF(_34_KNMI_Stations[[#This Row],[Etmaal temperatuur °C]]&gt;stookgrens[],_34_KNMI_Stations[[#This Row],[Etmaal temperatuur °C]]-stookgrens[],0),"")</f>
        <v>0</v>
      </c>
    </row>
    <row r="9181" spans="1:16" x14ac:dyDescent="0.25">
      <c r="A9181">
        <v>330</v>
      </c>
      <c r="B9181" s="110">
        <v>45729</v>
      </c>
      <c r="C9181" s="89">
        <v>5.0999999999999996</v>
      </c>
      <c r="D9181" s="89">
        <v>4.2</v>
      </c>
      <c r="E9181" s="96">
        <v>1168</v>
      </c>
      <c r="F9181" s="89">
        <v>1</v>
      </c>
      <c r="G9181" s="89">
        <v>1001.6</v>
      </c>
      <c r="H9181">
        <v>0.82</v>
      </c>
      <c r="I9181" t="s">
        <v>23</v>
      </c>
      <c r="J9181">
        <v>1</v>
      </c>
      <c r="K9181">
        <v>3</v>
      </c>
      <c r="L9181">
        <v>2025</v>
      </c>
      <c r="M9181" t="s">
        <v>120</v>
      </c>
      <c r="N9181" s="89" cm="1">
        <f t="array" ref="N9181">IF(ISNUMBER(_34_KNMI_Stations[[#This Row],[Etmaal temperatuur °C]]),IF(_34_KNMI_Stations[[#This Row],[Etmaal temperatuur °C]]&lt;stookgrens[],stookgrens[]-_34_KNMI_Stations[[#This Row],[Etmaal temperatuur °C]],0),"")</f>
        <v>13.8</v>
      </c>
      <c r="O9181" s="89">
        <f>_34_KNMI_Stations[[#This Row],[graaddagen]]*_34_KNMI_Stations[[#This Row],[Gewogen factor]]</f>
        <v>13.8</v>
      </c>
      <c r="P9181" s="89" cm="1">
        <f t="array" ref="P9181">IF(ISNUMBER(_34_KNMI_Stations[[#This Row],[Etmaal temperatuur °C]]),IF(_34_KNMI_Stations[[#This Row],[Etmaal temperatuur °C]]&gt;stookgrens[],_34_KNMI_Stations[[#This Row],[Etmaal temperatuur °C]]-stookgrens[],0),"")</f>
        <v>0</v>
      </c>
    </row>
    <row r="9182" spans="1:16" x14ac:dyDescent="0.25">
      <c r="A9182">
        <v>330</v>
      </c>
      <c r="B9182" s="110">
        <v>45730</v>
      </c>
      <c r="C9182" s="89">
        <v>6.3</v>
      </c>
      <c r="D9182" s="89">
        <v>3.7</v>
      </c>
      <c r="E9182" s="96">
        <v>1374</v>
      </c>
      <c r="F9182" s="89">
        <v>0</v>
      </c>
      <c r="G9182" s="89">
        <v>1011</v>
      </c>
      <c r="H9182">
        <v>0.69</v>
      </c>
      <c r="I9182" t="s">
        <v>23</v>
      </c>
      <c r="J9182">
        <v>1</v>
      </c>
      <c r="K9182">
        <v>3</v>
      </c>
      <c r="L9182">
        <v>2025</v>
      </c>
      <c r="M9182" t="s">
        <v>120</v>
      </c>
      <c r="N9182" s="89" cm="1">
        <f t="array" ref="N9182">IF(ISNUMBER(_34_KNMI_Stations[[#This Row],[Etmaal temperatuur °C]]),IF(_34_KNMI_Stations[[#This Row],[Etmaal temperatuur °C]]&lt;stookgrens[],stookgrens[]-_34_KNMI_Stations[[#This Row],[Etmaal temperatuur °C]],0),"")</f>
        <v>14.3</v>
      </c>
      <c r="O9182" s="89">
        <f>_34_KNMI_Stations[[#This Row],[graaddagen]]*_34_KNMI_Stations[[#This Row],[Gewogen factor]]</f>
        <v>14.3</v>
      </c>
      <c r="P9182" s="89" cm="1">
        <f t="array" ref="P9182">IF(ISNUMBER(_34_KNMI_Stations[[#This Row],[Etmaal temperatuur °C]]),IF(_34_KNMI_Stations[[#This Row],[Etmaal temperatuur °C]]&gt;stookgrens[],_34_KNMI_Stations[[#This Row],[Etmaal temperatuur °C]]-stookgrens[],0),"")</f>
        <v>0</v>
      </c>
    </row>
    <row r="9183" spans="1:16" x14ac:dyDescent="0.25">
      <c r="A9183">
        <v>330</v>
      </c>
      <c r="B9183" s="110">
        <v>45731</v>
      </c>
      <c r="C9183" s="89">
        <v>9.1999999999999993</v>
      </c>
      <c r="D9183" s="89">
        <v>4</v>
      </c>
      <c r="E9183" s="96">
        <v>1309</v>
      </c>
      <c r="F9183" s="89">
        <v>0</v>
      </c>
      <c r="G9183" s="89">
        <v>1020.7</v>
      </c>
      <c r="H9183">
        <v>0.65</v>
      </c>
      <c r="I9183" t="s">
        <v>23</v>
      </c>
      <c r="J9183">
        <v>1</v>
      </c>
      <c r="K9183">
        <v>3</v>
      </c>
      <c r="L9183">
        <v>2025</v>
      </c>
      <c r="M9183" t="s">
        <v>120</v>
      </c>
      <c r="N9183" s="89" cm="1">
        <f t="array" ref="N9183">IF(ISNUMBER(_34_KNMI_Stations[[#This Row],[Etmaal temperatuur °C]]),IF(_34_KNMI_Stations[[#This Row],[Etmaal temperatuur °C]]&lt;stookgrens[],stookgrens[]-_34_KNMI_Stations[[#This Row],[Etmaal temperatuur °C]],0),"")</f>
        <v>14</v>
      </c>
      <c r="O9183" s="89">
        <f>_34_KNMI_Stations[[#This Row],[graaddagen]]*_34_KNMI_Stations[[#This Row],[Gewogen factor]]</f>
        <v>14</v>
      </c>
      <c r="P9183" s="89" cm="1">
        <f t="array" ref="P9183">IF(ISNUMBER(_34_KNMI_Stations[[#This Row],[Etmaal temperatuur °C]]),IF(_34_KNMI_Stations[[#This Row],[Etmaal temperatuur °C]]&gt;stookgrens[],_34_KNMI_Stations[[#This Row],[Etmaal temperatuur °C]]-stookgrens[],0),"")</f>
        <v>0</v>
      </c>
    </row>
    <row r="9184" spans="1:16" x14ac:dyDescent="0.25">
      <c r="A9184">
        <v>330</v>
      </c>
      <c r="B9184" s="110">
        <v>45732</v>
      </c>
      <c r="C9184" s="89">
        <v>7.5</v>
      </c>
      <c r="D9184" s="89">
        <v>5</v>
      </c>
      <c r="E9184" s="96">
        <v>1613</v>
      </c>
      <c r="F9184" s="89">
        <v>0</v>
      </c>
      <c r="G9184" s="89">
        <v>1024.0999999999999</v>
      </c>
      <c r="H9184">
        <v>0.77</v>
      </c>
      <c r="I9184" t="s">
        <v>23</v>
      </c>
      <c r="J9184">
        <v>1</v>
      </c>
      <c r="K9184">
        <v>3</v>
      </c>
      <c r="L9184">
        <v>2025</v>
      </c>
      <c r="M9184" t="s">
        <v>120</v>
      </c>
      <c r="N9184" s="89" cm="1">
        <f t="array" ref="N9184">IF(ISNUMBER(_34_KNMI_Stations[[#This Row],[Etmaal temperatuur °C]]),IF(_34_KNMI_Stations[[#This Row],[Etmaal temperatuur °C]]&lt;stookgrens[],stookgrens[]-_34_KNMI_Stations[[#This Row],[Etmaal temperatuur °C]],0),"")</f>
        <v>13</v>
      </c>
      <c r="O9184" s="89">
        <f>_34_KNMI_Stations[[#This Row],[graaddagen]]*_34_KNMI_Stations[[#This Row],[Gewogen factor]]</f>
        <v>13</v>
      </c>
      <c r="P9184" s="89" cm="1">
        <f t="array" ref="P9184">IF(ISNUMBER(_34_KNMI_Stations[[#This Row],[Etmaal temperatuur °C]]),IF(_34_KNMI_Stations[[#This Row],[Etmaal temperatuur °C]]&gt;stookgrens[],_34_KNMI_Stations[[#This Row],[Etmaal temperatuur °C]]-stookgrens[],0),"")</f>
        <v>0</v>
      </c>
    </row>
    <row r="9185" spans="1:16" x14ac:dyDescent="0.25">
      <c r="A9185">
        <v>330</v>
      </c>
      <c r="B9185" s="110">
        <v>45733</v>
      </c>
      <c r="C9185" s="89">
        <v>6</v>
      </c>
      <c r="D9185" s="89">
        <v>6.8</v>
      </c>
      <c r="E9185" s="96">
        <v>1444</v>
      </c>
      <c r="F9185" s="89">
        <v>0</v>
      </c>
      <c r="G9185" s="89">
        <v>1028.7</v>
      </c>
      <c r="H9185">
        <v>0.55000000000000004</v>
      </c>
      <c r="I9185" t="s">
        <v>23</v>
      </c>
      <c r="J9185">
        <v>1</v>
      </c>
      <c r="K9185">
        <v>3</v>
      </c>
      <c r="L9185">
        <v>2025</v>
      </c>
      <c r="M9185" t="s">
        <v>121</v>
      </c>
      <c r="N9185" s="89" cm="1">
        <f t="array" ref="N9185">IF(ISNUMBER(_34_KNMI_Stations[[#This Row],[Etmaal temperatuur °C]]),IF(_34_KNMI_Stations[[#This Row],[Etmaal temperatuur °C]]&lt;stookgrens[],stookgrens[]-_34_KNMI_Stations[[#This Row],[Etmaal temperatuur °C]],0),"")</f>
        <v>11.2</v>
      </c>
      <c r="O9185" s="89">
        <f>_34_KNMI_Stations[[#This Row],[graaddagen]]*_34_KNMI_Stations[[#This Row],[Gewogen factor]]</f>
        <v>11.2</v>
      </c>
      <c r="P9185" s="89" cm="1">
        <f t="array" ref="P9185">IF(ISNUMBER(_34_KNMI_Stations[[#This Row],[Etmaal temperatuur °C]]),IF(_34_KNMI_Stations[[#This Row],[Etmaal temperatuur °C]]&gt;stookgrens[],_34_KNMI_Stations[[#This Row],[Etmaal temperatuur °C]]-stookgrens[],0),"")</f>
        <v>0</v>
      </c>
    </row>
    <row r="9186" spans="1:16" x14ac:dyDescent="0.25">
      <c r="A9186">
        <v>330</v>
      </c>
      <c r="B9186" s="110">
        <v>45734</v>
      </c>
      <c r="C9186" s="89">
        <v>6.5</v>
      </c>
      <c r="D9186" s="89">
        <v>5.9</v>
      </c>
      <c r="E9186" s="96">
        <v>1697</v>
      </c>
      <c r="F9186" s="89">
        <v>0</v>
      </c>
      <c r="G9186" s="89">
        <v>1027</v>
      </c>
      <c r="H9186">
        <v>0.43</v>
      </c>
      <c r="I9186" t="s">
        <v>23</v>
      </c>
      <c r="J9186">
        <v>1</v>
      </c>
      <c r="K9186">
        <v>3</v>
      </c>
      <c r="L9186">
        <v>2025</v>
      </c>
      <c r="M9186" t="s">
        <v>121</v>
      </c>
      <c r="N9186" s="89" cm="1">
        <f t="array" ref="N9186">IF(ISNUMBER(_34_KNMI_Stations[[#This Row],[Etmaal temperatuur °C]]),IF(_34_KNMI_Stations[[#This Row],[Etmaal temperatuur °C]]&lt;stookgrens[],stookgrens[]-_34_KNMI_Stations[[#This Row],[Etmaal temperatuur °C]],0),"")</f>
        <v>12.1</v>
      </c>
      <c r="O9186" s="89">
        <f>_34_KNMI_Stations[[#This Row],[graaddagen]]*_34_KNMI_Stations[[#This Row],[Gewogen factor]]</f>
        <v>12.1</v>
      </c>
      <c r="P9186" s="89" cm="1">
        <f t="array" ref="P9186">IF(ISNUMBER(_34_KNMI_Stations[[#This Row],[Etmaal temperatuur °C]]),IF(_34_KNMI_Stations[[#This Row],[Etmaal temperatuur °C]]&gt;stookgrens[],_34_KNMI_Stations[[#This Row],[Etmaal temperatuur °C]]-stookgrens[],0),"")</f>
        <v>0</v>
      </c>
    </row>
    <row r="9187" spans="1:16" x14ac:dyDescent="0.25">
      <c r="A9187">
        <v>330</v>
      </c>
      <c r="B9187" s="110">
        <v>45735</v>
      </c>
      <c r="C9187" s="89">
        <v>4.2</v>
      </c>
      <c r="D9187" s="89">
        <v>9.6</v>
      </c>
      <c r="E9187" s="96">
        <v>1641</v>
      </c>
      <c r="F9187" s="89">
        <v>0</v>
      </c>
      <c r="G9187" s="89">
        <v>1023.2</v>
      </c>
      <c r="H9187">
        <v>0.5</v>
      </c>
      <c r="I9187" t="s">
        <v>23</v>
      </c>
      <c r="J9187">
        <v>1</v>
      </c>
      <c r="K9187">
        <v>3</v>
      </c>
      <c r="L9187">
        <v>2025</v>
      </c>
      <c r="M9187" t="s">
        <v>121</v>
      </c>
      <c r="N9187" s="89" cm="1">
        <f t="array" ref="N9187">IF(ISNUMBER(_34_KNMI_Stations[[#This Row],[Etmaal temperatuur °C]]),IF(_34_KNMI_Stations[[#This Row],[Etmaal temperatuur °C]]&lt;stookgrens[],stookgrens[]-_34_KNMI_Stations[[#This Row],[Etmaal temperatuur °C]],0),"")</f>
        <v>8.4</v>
      </c>
      <c r="O9187" s="89">
        <f>_34_KNMI_Stations[[#This Row],[graaddagen]]*_34_KNMI_Stations[[#This Row],[Gewogen factor]]</f>
        <v>8.4</v>
      </c>
      <c r="P9187" s="89" cm="1">
        <f t="array" ref="P9187">IF(ISNUMBER(_34_KNMI_Stations[[#This Row],[Etmaal temperatuur °C]]),IF(_34_KNMI_Stations[[#This Row],[Etmaal temperatuur °C]]&gt;stookgrens[],_34_KNMI_Stations[[#This Row],[Etmaal temperatuur °C]]-stookgrens[],0),"")</f>
        <v>0</v>
      </c>
    </row>
    <row r="9188" spans="1:16" x14ac:dyDescent="0.25">
      <c r="A9188">
        <v>330</v>
      </c>
      <c r="B9188" s="110">
        <v>45736</v>
      </c>
      <c r="C9188" s="89">
        <v>3</v>
      </c>
      <c r="D9188" s="89">
        <v>10.7</v>
      </c>
      <c r="E9188" s="96">
        <v>1529</v>
      </c>
      <c r="F9188" s="89">
        <v>0</v>
      </c>
      <c r="G9188" s="89">
        <v>1021</v>
      </c>
      <c r="H9188">
        <v>0.62</v>
      </c>
      <c r="I9188" t="s">
        <v>23</v>
      </c>
      <c r="J9188">
        <v>1</v>
      </c>
      <c r="K9188">
        <v>3</v>
      </c>
      <c r="L9188">
        <v>2025</v>
      </c>
      <c r="M9188" t="s">
        <v>121</v>
      </c>
      <c r="N9188" s="89" cm="1">
        <f t="array" ref="N9188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9188" s="89">
        <f>_34_KNMI_Stations[[#This Row],[graaddagen]]*_34_KNMI_Stations[[#This Row],[Gewogen factor]]</f>
        <v>7.3000000000000007</v>
      </c>
      <c r="P9188" s="89" cm="1">
        <f t="array" ref="P9188">IF(ISNUMBER(_34_KNMI_Stations[[#This Row],[Etmaal temperatuur °C]]),IF(_34_KNMI_Stations[[#This Row],[Etmaal temperatuur °C]]&gt;stookgrens[],_34_KNMI_Stations[[#This Row],[Etmaal temperatuur °C]]-stookgrens[],0),"")</f>
        <v>0</v>
      </c>
    </row>
    <row r="9189" spans="1:16" x14ac:dyDescent="0.25">
      <c r="A9189">
        <v>330</v>
      </c>
      <c r="B9189" s="110">
        <v>45737</v>
      </c>
      <c r="C9189" s="89">
        <v>7.5</v>
      </c>
      <c r="D9189" s="89">
        <v>15.6</v>
      </c>
      <c r="E9189" s="96">
        <v>1492</v>
      </c>
      <c r="F9189" s="89">
        <v>0</v>
      </c>
      <c r="G9189" s="89">
        <v>1011.1</v>
      </c>
      <c r="H9189">
        <v>0.5</v>
      </c>
      <c r="I9189" t="s">
        <v>23</v>
      </c>
      <c r="J9189">
        <v>1</v>
      </c>
      <c r="K9189">
        <v>3</v>
      </c>
      <c r="L9189">
        <v>2025</v>
      </c>
      <c r="M9189" t="s">
        <v>121</v>
      </c>
      <c r="N9189" s="89" cm="1">
        <f t="array" ref="N9189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9189" s="89">
        <f>_34_KNMI_Stations[[#This Row],[graaddagen]]*_34_KNMI_Stations[[#This Row],[Gewogen factor]]</f>
        <v>2.4000000000000004</v>
      </c>
      <c r="P9189" s="89" cm="1">
        <f t="array" ref="P9189">IF(ISNUMBER(_34_KNMI_Stations[[#This Row],[Etmaal temperatuur °C]]),IF(_34_KNMI_Stations[[#This Row],[Etmaal temperatuur °C]]&gt;stookgrens[],_34_KNMI_Stations[[#This Row],[Etmaal temperatuur °C]]-stookgrens[],0),"")</f>
        <v>0</v>
      </c>
    </row>
    <row r="9190" spans="1:16" x14ac:dyDescent="0.25">
      <c r="A9190">
        <v>330</v>
      </c>
      <c r="B9190" s="110">
        <v>45738</v>
      </c>
      <c r="C9190" s="89">
        <v>5</v>
      </c>
      <c r="D9190" s="89">
        <v>14.8</v>
      </c>
      <c r="E9190" s="96">
        <v>802</v>
      </c>
      <c r="F9190" s="89">
        <v>0.1</v>
      </c>
      <c r="G9190" s="89">
        <v>1002.8</v>
      </c>
      <c r="H9190">
        <v>0.61</v>
      </c>
      <c r="I9190" t="s">
        <v>23</v>
      </c>
      <c r="J9190">
        <v>1</v>
      </c>
      <c r="K9190">
        <v>3</v>
      </c>
      <c r="L9190">
        <v>2025</v>
      </c>
      <c r="M9190" t="s">
        <v>121</v>
      </c>
      <c r="N9190" s="89" cm="1">
        <f t="array" ref="N9190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9190" s="89">
        <f>_34_KNMI_Stations[[#This Row],[graaddagen]]*_34_KNMI_Stations[[#This Row],[Gewogen factor]]</f>
        <v>3.1999999999999993</v>
      </c>
      <c r="P9190" s="89" cm="1">
        <f t="array" ref="P9190">IF(ISNUMBER(_34_KNMI_Stations[[#This Row],[Etmaal temperatuur °C]]),IF(_34_KNMI_Stations[[#This Row],[Etmaal temperatuur °C]]&gt;stookgrens[],_34_KNMI_Stations[[#This Row],[Etmaal temperatuur °C]]-stookgrens[],0),"")</f>
        <v>0</v>
      </c>
    </row>
    <row r="9191" spans="1:16" x14ac:dyDescent="0.25">
      <c r="A9191">
        <v>330</v>
      </c>
      <c r="B9191" s="110">
        <v>45739</v>
      </c>
      <c r="C9191" s="89">
        <v>3.8</v>
      </c>
      <c r="D9191" s="89">
        <v>12.2</v>
      </c>
      <c r="E9191" s="96">
        <v>1516</v>
      </c>
      <c r="F9191" s="89">
        <v>0.1</v>
      </c>
      <c r="G9191" s="89">
        <v>1004.3</v>
      </c>
      <c r="H9191">
        <v>0.76</v>
      </c>
      <c r="I9191" t="s">
        <v>23</v>
      </c>
      <c r="J9191">
        <v>1</v>
      </c>
      <c r="K9191">
        <v>3</v>
      </c>
      <c r="L9191">
        <v>2025</v>
      </c>
      <c r="M9191" t="s">
        <v>121</v>
      </c>
      <c r="N9191" s="89" cm="1">
        <f t="array" ref="N9191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9191" s="89">
        <f>_34_KNMI_Stations[[#This Row],[graaddagen]]*_34_KNMI_Stations[[#This Row],[Gewogen factor]]</f>
        <v>5.8000000000000007</v>
      </c>
      <c r="P9191" s="89" cm="1">
        <f t="array" ref="P9191">IF(ISNUMBER(_34_KNMI_Stations[[#This Row],[Etmaal temperatuur °C]]),IF(_34_KNMI_Stations[[#This Row],[Etmaal temperatuur °C]]&gt;stookgrens[],_34_KNMI_Stations[[#This Row],[Etmaal temperatuur °C]]-stookgrens[],0),"")</f>
        <v>0</v>
      </c>
    </row>
    <row r="9192" spans="1:16" x14ac:dyDescent="0.25">
      <c r="A9192">
        <v>330</v>
      </c>
      <c r="B9192" s="110">
        <v>45740</v>
      </c>
      <c r="C9192" s="89">
        <v>4.5</v>
      </c>
      <c r="D9192" s="89">
        <v>7.8</v>
      </c>
      <c r="E9192" s="96">
        <v>797</v>
      </c>
      <c r="F9192" s="89">
        <v>0</v>
      </c>
      <c r="G9192" s="89">
        <v>1016.3</v>
      </c>
      <c r="H9192">
        <v>0.88</v>
      </c>
      <c r="I9192" t="s">
        <v>23</v>
      </c>
      <c r="J9192">
        <v>1</v>
      </c>
      <c r="K9192">
        <v>3</v>
      </c>
      <c r="L9192">
        <v>2025</v>
      </c>
      <c r="M9192" t="s">
        <v>122</v>
      </c>
      <c r="N9192" s="89" cm="1">
        <f t="array" ref="N9192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9192" s="89">
        <f>_34_KNMI_Stations[[#This Row],[graaddagen]]*_34_KNMI_Stations[[#This Row],[Gewogen factor]]</f>
        <v>10.199999999999999</v>
      </c>
      <c r="P9192" s="89" cm="1">
        <f t="array" ref="P9192">IF(ISNUMBER(_34_KNMI_Stations[[#This Row],[Etmaal temperatuur °C]]),IF(_34_KNMI_Stations[[#This Row],[Etmaal temperatuur °C]]&gt;stookgrens[],_34_KNMI_Stations[[#This Row],[Etmaal temperatuur °C]]-stookgrens[],0),"")</f>
        <v>0</v>
      </c>
    </row>
    <row r="9193" spans="1:16" x14ac:dyDescent="0.25">
      <c r="A9193">
        <v>330</v>
      </c>
      <c r="B9193" s="110">
        <v>45741</v>
      </c>
      <c r="C9193" s="89">
        <v>5</v>
      </c>
      <c r="D9193" s="89">
        <v>8</v>
      </c>
      <c r="E9193" s="96">
        <v>979</v>
      </c>
      <c r="F9193" s="89">
        <v>0</v>
      </c>
      <c r="G9193" s="89">
        <v>1021.2</v>
      </c>
      <c r="H9193">
        <v>0.89</v>
      </c>
      <c r="I9193" t="s">
        <v>23</v>
      </c>
      <c r="J9193">
        <v>1</v>
      </c>
      <c r="K9193">
        <v>3</v>
      </c>
      <c r="L9193">
        <v>2025</v>
      </c>
      <c r="M9193" t="s">
        <v>122</v>
      </c>
      <c r="N9193" s="89" cm="1">
        <f t="array" ref="N9193">IF(ISNUMBER(_34_KNMI_Stations[[#This Row],[Etmaal temperatuur °C]]),IF(_34_KNMI_Stations[[#This Row],[Etmaal temperatuur °C]]&lt;stookgrens[],stookgrens[]-_34_KNMI_Stations[[#This Row],[Etmaal temperatuur °C]],0),"")</f>
        <v>10</v>
      </c>
      <c r="O9193" s="89">
        <f>_34_KNMI_Stations[[#This Row],[graaddagen]]*_34_KNMI_Stations[[#This Row],[Gewogen factor]]</f>
        <v>10</v>
      </c>
      <c r="P9193" s="89" cm="1">
        <f t="array" ref="P9193">IF(ISNUMBER(_34_KNMI_Stations[[#This Row],[Etmaal temperatuur °C]]),IF(_34_KNMI_Stations[[#This Row],[Etmaal temperatuur °C]]&gt;stookgrens[],_34_KNMI_Stations[[#This Row],[Etmaal temperatuur °C]]-stookgrens[],0),"")</f>
        <v>0</v>
      </c>
    </row>
    <row r="9194" spans="1:16" x14ac:dyDescent="0.25">
      <c r="A9194">
        <v>330</v>
      </c>
      <c r="B9194" s="110">
        <v>45742</v>
      </c>
      <c r="C9194" s="89">
        <v>3.8</v>
      </c>
      <c r="D9194" s="89">
        <v>7.9</v>
      </c>
      <c r="E9194" s="96">
        <v>1553</v>
      </c>
      <c r="F9194" s="89">
        <v>0</v>
      </c>
      <c r="G9194" s="89">
        <v>1025</v>
      </c>
      <c r="H9194">
        <v>0.88</v>
      </c>
      <c r="I9194" t="s">
        <v>23</v>
      </c>
      <c r="J9194">
        <v>1</v>
      </c>
      <c r="K9194">
        <v>3</v>
      </c>
      <c r="L9194">
        <v>2025</v>
      </c>
      <c r="M9194" t="s">
        <v>122</v>
      </c>
      <c r="N9194" s="89" cm="1">
        <f t="array" ref="N9194">IF(ISNUMBER(_34_KNMI_Stations[[#This Row],[Etmaal temperatuur °C]]),IF(_34_KNMI_Stations[[#This Row],[Etmaal temperatuur °C]]&lt;stookgrens[],stookgrens[]-_34_KNMI_Stations[[#This Row],[Etmaal temperatuur °C]],0),"")</f>
        <v>10.1</v>
      </c>
      <c r="O9194" s="89">
        <f>_34_KNMI_Stations[[#This Row],[graaddagen]]*_34_KNMI_Stations[[#This Row],[Gewogen factor]]</f>
        <v>10.1</v>
      </c>
      <c r="P9194" s="89" cm="1">
        <f t="array" ref="P9194">IF(ISNUMBER(_34_KNMI_Stations[[#This Row],[Etmaal temperatuur °C]]),IF(_34_KNMI_Stations[[#This Row],[Etmaal temperatuur °C]]&gt;stookgrens[],_34_KNMI_Stations[[#This Row],[Etmaal temperatuur °C]]-stookgrens[],0),"")</f>
        <v>0</v>
      </c>
    </row>
    <row r="9195" spans="1:16" x14ac:dyDescent="0.25">
      <c r="A9195">
        <v>330</v>
      </c>
      <c r="B9195" s="110">
        <v>45743</v>
      </c>
      <c r="C9195" s="89">
        <v>2.9</v>
      </c>
      <c r="D9195" s="89">
        <v>8.6999999999999993</v>
      </c>
      <c r="E9195" s="96">
        <v>1801</v>
      </c>
      <c r="F9195" s="89">
        <v>0</v>
      </c>
      <c r="G9195" s="89">
        <v>1020.6</v>
      </c>
      <c r="H9195">
        <v>0.75</v>
      </c>
      <c r="I9195" t="s">
        <v>23</v>
      </c>
      <c r="J9195">
        <v>1</v>
      </c>
      <c r="K9195">
        <v>3</v>
      </c>
      <c r="L9195">
        <v>2025</v>
      </c>
      <c r="M9195" t="s">
        <v>122</v>
      </c>
      <c r="N9195" s="89" cm="1">
        <f t="array" ref="N9195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9195" s="89">
        <f>_34_KNMI_Stations[[#This Row],[graaddagen]]*_34_KNMI_Stations[[#This Row],[Gewogen factor]]</f>
        <v>9.3000000000000007</v>
      </c>
      <c r="P9195" s="89" cm="1">
        <f t="array" ref="P9195">IF(ISNUMBER(_34_KNMI_Stations[[#This Row],[Etmaal temperatuur °C]]),IF(_34_KNMI_Stations[[#This Row],[Etmaal temperatuur °C]]&gt;stookgrens[],_34_KNMI_Stations[[#This Row],[Etmaal temperatuur °C]]-stookgrens[],0),"")</f>
        <v>0</v>
      </c>
    </row>
    <row r="9196" spans="1:16" x14ac:dyDescent="0.25">
      <c r="A9196">
        <v>330</v>
      </c>
      <c r="B9196" s="110">
        <v>45744</v>
      </c>
      <c r="C9196" s="89">
        <v>5.2</v>
      </c>
      <c r="D9196" s="89">
        <v>8.1999999999999993</v>
      </c>
      <c r="E9196" s="96">
        <v>537</v>
      </c>
      <c r="F9196" s="89">
        <v>0.2</v>
      </c>
      <c r="G9196" s="89">
        <v>1012.7</v>
      </c>
      <c r="H9196">
        <v>0.89</v>
      </c>
      <c r="I9196" t="s">
        <v>23</v>
      </c>
      <c r="J9196">
        <v>1</v>
      </c>
      <c r="K9196">
        <v>3</v>
      </c>
      <c r="L9196">
        <v>2025</v>
      </c>
      <c r="M9196" t="s">
        <v>122</v>
      </c>
      <c r="N9196" s="89" cm="1">
        <f t="array" ref="N9196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9196" s="89">
        <f>_34_KNMI_Stations[[#This Row],[graaddagen]]*_34_KNMI_Stations[[#This Row],[Gewogen factor]]</f>
        <v>9.8000000000000007</v>
      </c>
      <c r="P9196" s="89" cm="1">
        <f t="array" ref="P9196">IF(ISNUMBER(_34_KNMI_Stations[[#This Row],[Etmaal temperatuur °C]]),IF(_34_KNMI_Stations[[#This Row],[Etmaal temperatuur °C]]&gt;stookgrens[],_34_KNMI_Stations[[#This Row],[Etmaal temperatuur °C]]-stookgrens[],0),"")</f>
        <v>0</v>
      </c>
    </row>
    <row r="9197" spans="1:16" x14ac:dyDescent="0.25">
      <c r="A9197">
        <v>330</v>
      </c>
      <c r="B9197" s="110">
        <v>45745</v>
      </c>
      <c r="C9197" s="89">
        <v>6.2</v>
      </c>
      <c r="D9197" s="89">
        <v>8.4</v>
      </c>
      <c r="E9197" s="96">
        <v>1826</v>
      </c>
      <c r="F9197" s="89">
        <v>0</v>
      </c>
      <c r="G9197" s="89">
        <v>1019.5</v>
      </c>
      <c r="H9197">
        <v>0.77</v>
      </c>
      <c r="I9197" t="s">
        <v>23</v>
      </c>
      <c r="J9197">
        <v>1</v>
      </c>
      <c r="K9197">
        <v>3</v>
      </c>
      <c r="L9197">
        <v>2025</v>
      </c>
      <c r="M9197" t="s">
        <v>122</v>
      </c>
      <c r="N9197" s="89" cm="1">
        <f t="array" ref="N9197">IF(ISNUMBER(_34_KNMI_Stations[[#This Row],[Etmaal temperatuur °C]]),IF(_34_KNMI_Stations[[#This Row],[Etmaal temperatuur °C]]&lt;stookgrens[],stookgrens[]-_34_KNMI_Stations[[#This Row],[Etmaal temperatuur °C]],0),"")</f>
        <v>9.6</v>
      </c>
      <c r="O9197" s="89">
        <f>_34_KNMI_Stations[[#This Row],[graaddagen]]*_34_KNMI_Stations[[#This Row],[Gewogen factor]]</f>
        <v>9.6</v>
      </c>
      <c r="P9197" s="89" cm="1">
        <f t="array" ref="P9197">IF(ISNUMBER(_34_KNMI_Stations[[#This Row],[Etmaal temperatuur °C]]),IF(_34_KNMI_Stations[[#This Row],[Etmaal temperatuur °C]]&gt;stookgrens[],_34_KNMI_Stations[[#This Row],[Etmaal temperatuur °C]]-stookgrens[],0),"")</f>
        <v>0</v>
      </c>
    </row>
    <row r="9198" spans="1:16" x14ac:dyDescent="0.25">
      <c r="A9198">
        <v>330</v>
      </c>
      <c r="B9198" s="110">
        <v>45746</v>
      </c>
      <c r="C9198" s="89">
        <v>10</v>
      </c>
      <c r="D9198" s="89">
        <v>9.6999999999999993</v>
      </c>
      <c r="E9198" s="96">
        <v>1871</v>
      </c>
      <c r="F9198" s="89">
        <v>0.3</v>
      </c>
      <c r="G9198" s="89">
        <v>1018.4</v>
      </c>
      <c r="H9198">
        <v>0.8</v>
      </c>
      <c r="I9198" t="s">
        <v>23</v>
      </c>
      <c r="J9198">
        <v>1</v>
      </c>
      <c r="K9198">
        <v>3</v>
      </c>
      <c r="L9198">
        <v>2025</v>
      </c>
      <c r="M9198" t="s">
        <v>122</v>
      </c>
      <c r="N9198" s="89" cm="1">
        <f t="array" ref="N9198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9198" s="89">
        <f>_34_KNMI_Stations[[#This Row],[graaddagen]]*_34_KNMI_Stations[[#This Row],[Gewogen factor]]</f>
        <v>8.3000000000000007</v>
      </c>
      <c r="P9198" s="89" cm="1">
        <f t="array" ref="P9198">IF(ISNUMBER(_34_KNMI_Stations[[#This Row],[Etmaal temperatuur °C]]),IF(_34_KNMI_Stations[[#This Row],[Etmaal temperatuur °C]]&gt;stookgrens[],_34_KNMI_Stations[[#This Row],[Etmaal temperatuur °C]]-stookgrens[],0),"")</f>
        <v>0</v>
      </c>
    </row>
    <row r="9199" spans="1:16" x14ac:dyDescent="0.25">
      <c r="A9199">
        <v>330</v>
      </c>
      <c r="B9199" s="110">
        <v>45747</v>
      </c>
      <c r="C9199" s="89">
        <v>7</v>
      </c>
      <c r="D9199" s="89">
        <v>8</v>
      </c>
      <c r="E9199" s="96">
        <v>1862</v>
      </c>
      <c r="F9199" s="89">
        <v>0</v>
      </c>
      <c r="G9199" s="89">
        <v>1028.3</v>
      </c>
      <c r="H9199">
        <v>0.76</v>
      </c>
      <c r="I9199" t="s">
        <v>23</v>
      </c>
      <c r="J9199">
        <v>1</v>
      </c>
      <c r="K9199">
        <v>3</v>
      </c>
      <c r="L9199">
        <v>2025</v>
      </c>
      <c r="M9199" t="s">
        <v>123</v>
      </c>
      <c r="N9199" s="89" cm="1">
        <f t="array" ref="N9199">IF(ISNUMBER(_34_KNMI_Stations[[#This Row],[Etmaal temperatuur °C]]),IF(_34_KNMI_Stations[[#This Row],[Etmaal temperatuur °C]]&lt;stookgrens[],stookgrens[]-_34_KNMI_Stations[[#This Row],[Etmaal temperatuur °C]],0),"")</f>
        <v>10</v>
      </c>
      <c r="O9199" s="89">
        <f>_34_KNMI_Stations[[#This Row],[graaddagen]]*_34_KNMI_Stations[[#This Row],[Gewogen factor]]</f>
        <v>10</v>
      </c>
      <c r="P9199" s="89" cm="1">
        <f t="array" ref="P9199">IF(ISNUMBER(_34_KNMI_Stations[[#This Row],[Etmaal temperatuur °C]]),IF(_34_KNMI_Stations[[#This Row],[Etmaal temperatuur °C]]&gt;stookgrens[],_34_KNMI_Stations[[#This Row],[Etmaal temperatuur °C]]-stookgrens[],0),"")</f>
        <v>0</v>
      </c>
    </row>
    <row r="9200" spans="1:16" x14ac:dyDescent="0.25">
      <c r="A9200">
        <v>330</v>
      </c>
      <c r="B9200" s="110">
        <v>45748</v>
      </c>
      <c r="C9200" s="89">
        <v>5.9</v>
      </c>
      <c r="D9200" s="89">
        <v>9.9</v>
      </c>
      <c r="E9200" s="96">
        <v>1943</v>
      </c>
      <c r="F9200" s="89">
        <v>0</v>
      </c>
      <c r="G9200" s="89">
        <v>1027.5</v>
      </c>
      <c r="H9200">
        <v>0.61</v>
      </c>
      <c r="I9200" t="s">
        <v>23</v>
      </c>
      <c r="J9200">
        <v>0.8</v>
      </c>
      <c r="K9200">
        <v>4</v>
      </c>
      <c r="L9200">
        <v>2025</v>
      </c>
      <c r="M9200" t="s">
        <v>123</v>
      </c>
      <c r="N9200" s="89" cm="1">
        <f t="array" ref="N9200">IF(ISNUMBER(_34_KNMI_Stations[[#This Row],[Etmaal temperatuur °C]]),IF(_34_KNMI_Stations[[#This Row],[Etmaal temperatuur °C]]&lt;stookgrens[],stookgrens[]-_34_KNMI_Stations[[#This Row],[Etmaal temperatuur °C]],0),"")</f>
        <v>8.1</v>
      </c>
      <c r="O9200" s="89">
        <f>_34_KNMI_Stations[[#This Row],[graaddagen]]*_34_KNMI_Stations[[#This Row],[Gewogen factor]]</f>
        <v>6.48</v>
      </c>
      <c r="P9200" s="89" cm="1">
        <f t="array" ref="P9200">IF(ISNUMBER(_34_KNMI_Stations[[#This Row],[Etmaal temperatuur °C]]),IF(_34_KNMI_Stations[[#This Row],[Etmaal temperatuur °C]]&gt;stookgrens[],_34_KNMI_Stations[[#This Row],[Etmaal temperatuur °C]]-stookgrens[],0),"")</f>
        <v>0</v>
      </c>
    </row>
    <row r="9201" spans="1:16" x14ac:dyDescent="0.25">
      <c r="A9201">
        <v>330</v>
      </c>
      <c r="B9201" s="110">
        <v>45749</v>
      </c>
      <c r="C9201" s="89">
        <v>8</v>
      </c>
      <c r="D9201" s="89">
        <v>12.9</v>
      </c>
      <c r="E9201" s="96">
        <v>1948</v>
      </c>
      <c r="F9201" s="89">
        <v>0</v>
      </c>
      <c r="G9201" s="89">
        <v>1023.2</v>
      </c>
      <c r="H9201">
        <v>0.51</v>
      </c>
      <c r="I9201" t="s">
        <v>23</v>
      </c>
      <c r="J9201">
        <v>0.8</v>
      </c>
      <c r="K9201">
        <v>4</v>
      </c>
      <c r="L9201">
        <v>2025</v>
      </c>
      <c r="M9201" t="s">
        <v>123</v>
      </c>
      <c r="N9201" s="89" cm="1">
        <f t="array" ref="N9201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9201" s="89">
        <f>_34_KNMI_Stations[[#This Row],[graaddagen]]*_34_KNMI_Stations[[#This Row],[Gewogen factor]]</f>
        <v>4.08</v>
      </c>
      <c r="P9201" s="89" cm="1">
        <f t="array" ref="P9201">IF(ISNUMBER(_34_KNMI_Stations[[#This Row],[Etmaal temperatuur °C]]),IF(_34_KNMI_Stations[[#This Row],[Etmaal temperatuur °C]]&gt;stookgrens[],_34_KNMI_Stations[[#This Row],[Etmaal temperatuur °C]]-stookgrens[],0),"")</f>
        <v>0</v>
      </c>
    </row>
    <row r="9202" spans="1:16" x14ac:dyDescent="0.25">
      <c r="A9202">
        <v>330</v>
      </c>
      <c r="B9202" s="110">
        <v>45750</v>
      </c>
      <c r="C9202" s="89">
        <v>6.6</v>
      </c>
      <c r="D9202" s="89">
        <v>14.8</v>
      </c>
      <c r="E9202" s="96">
        <v>1925</v>
      </c>
      <c r="F9202" s="89">
        <v>0</v>
      </c>
      <c r="G9202" s="89">
        <v>1022</v>
      </c>
      <c r="H9202">
        <v>0.51</v>
      </c>
      <c r="I9202" t="s">
        <v>23</v>
      </c>
      <c r="J9202">
        <v>0.8</v>
      </c>
      <c r="K9202">
        <v>4</v>
      </c>
      <c r="L9202">
        <v>2025</v>
      </c>
      <c r="M9202" t="s">
        <v>123</v>
      </c>
      <c r="N9202" s="89" cm="1">
        <f t="array" ref="N9202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9202" s="89">
        <f>_34_KNMI_Stations[[#This Row],[graaddagen]]*_34_KNMI_Stations[[#This Row],[Gewogen factor]]</f>
        <v>2.5599999999999996</v>
      </c>
      <c r="P9202" s="89" cm="1">
        <f t="array" ref="P9202">IF(ISNUMBER(_34_KNMI_Stations[[#This Row],[Etmaal temperatuur °C]]),IF(_34_KNMI_Stations[[#This Row],[Etmaal temperatuur °C]]&gt;stookgrens[],_34_KNMI_Stations[[#This Row],[Etmaal temperatuur °C]]-stookgrens[],0),"")</f>
        <v>0</v>
      </c>
    </row>
    <row r="9203" spans="1:16" x14ac:dyDescent="0.25">
      <c r="A9203">
        <v>330</v>
      </c>
      <c r="B9203" s="110">
        <v>45751</v>
      </c>
      <c r="C9203" s="89">
        <v>5.5</v>
      </c>
      <c r="D9203" s="89">
        <v>13.8</v>
      </c>
      <c r="E9203" s="96">
        <v>2003</v>
      </c>
      <c r="F9203" s="89">
        <v>0</v>
      </c>
      <c r="G9203" s="89">
        <v>1019.9</v>
      </c>
      <c r="H9203">
        <v>0.57999999999999996</v>
      </c>
      <c r="I9203" t="s">
        <v>23</v>
      </c>
      <c r="J9203">
        <v>0.8</v>
      </c>
      <c r="K9203">
        <v>4</v>
      </c>
      <c r="L9203">
        <v>2025</v>
      </c>
      <c r="M9203" t="s">
        <v>123</v>
      </c>
      <c r="N9203" s="89" cm="1">
        <f t="array" ref="N9203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9203" s="89">
        <f>_34_KNMI_Stations[[#This Row],[graaddagen]]*_34_KNMI_Stations[[#This Row],[Gewogen factor]]</f>
        <v>3.3599999999999994</v>
      </c>
      <c r="P9203" s="89" cm="1">
        <f t="array" ref="P9203">IF(ISNUMBER(_34_KNMI_Stations[[#This Row],[Etmaal temperatuur °C]]),IF(_34_KNMI_Stations[[#This Row],[Etmaal temperatuur °C]]&gt;stookgrens[],_34_KNMI_Stations[[#This Row],[Etmaal temperatuur °C]]-stookgrens[],0),"")</f>
        <v>0</v>
      </c>
    </row>
    <row r="9204" spans="1:16" x14ac:dyDescent="0.25">
      <c r="A9204">
        <v>330</v>
      </c>
      <c r="B9204" s="110">
        <v>45752</v>
      </c>
      <c r="C9204" s="89">
        <v>8.5</v>
      </c>
      <c r="D9204" s="89">
        <v>10.5</v>
      </c>
      <c r="E9204" s="96">
        <v>2085</v>
      </c>
      <c r="F9204" s="89">
        <v>0</v>
      </c>
      <c r="G9204" s="89">
        <v>1020.1</v>
      </c>
      <c r="H9204">
        <v>0.62</v>
      </c>
      <c r="I9204" t="s">
        <v>23</v>
      </c>
      <c r="J9204">
        <v>0.8</v>
      </c>
      <c r="K9204">
        <v>4</v>
      </c>
      <c r="L9204">
        <v>2025</v>
      </c>
      <c r="M9204" t="s">
        <v>123</v>
      </c>
      <c r="N9204" s="89" cm="1">
        <f t="array" ref="N9204">IF(ISNUMBER(_34_KNMI_Stations[[#This Row],[Etmaal temperatuur °C]]),IF(_34_KNMI_Stations[[#This Row],[Etmaal temperatuur °C]]&lt;stookgrens[],stookgrens[]-_34_KNMI_Stations[[#This Row],[Etmaal temperatuur °C]],0),"")</f>
        <v>7.5</v>
      </c>
      <c r="O9204" s="89">
        <f>_34_KNMI_Stations[[#This Row],[graaddagen]]*_34_KNMI_Stations[[#This Row],[Gewogen factor]]</f>
        <v>6</v>
      </c>
      <c r="P9204" s="89" cm="1">
        <f t="array" ref="P9204">IF(ISNUMBER(_34_KNMI_Stations[[#This Row],[Etmaal temperatuur °C]]),IF(_34_KNMI_Stations[[#This Row],[Etmaal temperatuur °C]]&gt;stookgrens[],_34_KNMI_Stations[[#This Row],[Etmaal temperatuur °C]]-stookgrens[],0),"")</f>
        <v>0</v>
      </c>
    </row>
    <row r="9205" spans="1:16" x14ac:dyDescent="0.25">
      <c r="A9205">
        <v>330</v>
      </c>
      <c r="B9205" s="110">
        <v>45753</v>
      </c>
      <c r="C9205" s="89">
        <v>7.1</v>
      </c>
      <c r="D9205" s="89">
        <v>8.9</v>
      </c>
      <c r="E9205" s="96">
        <v>2118</v>
      </c>
      <c r="F9205" s="89">
        <v>0</v>
      </c>
      <c r="G9205" s="89">
        <v>1024.8</v>
      </c>
      <c r="H9205">
        <v>0.43</v>
      </c>
      <c r="I9205" t="s">
        <v>23</v>
      </c>
      <c r="J9205">
        <v>0.8</v>
      </c>
      <c r="K9205">
        <v>4</v>
      </c>
      <c r="L9205">
        <v>2025</v>
      </c>
      <c r="M9205" t="s">
        <v>123</v>
      </c>
      <c r="N9205" s="89" cm="1">
        <f t="array" ref="N9205">IF(ISNUMBER(_34_KNMI_Stations[[#This Row],[Etmaal temperatuur °C]]),IF(_34_KNMI_Stations[[#This Row],[Etmaal temperatuur °C]]&lt;stookgrens[],stookgrens[]-_34_KNMI_Stations[[#This Row],[Etmaal temperatuur °C]],0),"")</f>
        <v>9.1</v>
      </c>
      <c r="O9205" s="89">
        <f>_34_KNMI_Stations[[#This Row],[graaddagen]]*_34_KNMI_Stations[[#This Row],[Gewogen factor]]</f>
        <v>7.28</v>
      </c>
      <c r="P9205" s="89" cm="1">
        <f t="array" ref="P9205">IF(ISNUMBER(_34_KNMI_Stations[[#This Row],[Etmaal temperatuur °C]]),IF(_34_KNMI_Stations[[#This Row],[Etmaal temperatuur °C]]&gt;stookgrens[],_34_KNMI_Stations[[#This Row],[Etmaal temperatuur °C]]-stookgrens[],0),"")</f>
        <v>0</v>
      </c>
    </row>
    <row r="9206" spans="1:16" x14ac:dyDescent="0.25">
      <c r="A9206">
        <v>330</v>
      </c>
      <c r="B9206" s="110">
        <v>45754</v>
      </c>
      <c r="C9206" s="89">
        <v>6.4</v>
      </c>
      <c r="D9206" s="89">
        <v>8.3000000000000007</v>
      </c>
      <c r="E9206" s="96">
        <v>2113</v>
      </c>
      <c r="F9206" s="89">
        <v>0</v>
      </c>
      <c r="G9206" s="89">
        <v>1026.7</v>
      </c>
      <c r="H9206">
        <v>0.6</v>
      </c>
      <c r="I9206" t="s">
        <v>23</v>
      </c>
      <c r="J9206">
        <v>0.8</v>
      </c>
      <c r="K9206">
        <v>4</v>
      </c>
      <c r="L9206">
        <v>2025</v>
      </c>
      <c r="M9206" t="s">
        <v>124</v>
      </c>
      <c r="N9206" s="89" cm="1">
        <f t="array" ref="N9206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9206" s="89">
        <f>_34_KNMI_Stations[[#This Row],[graaddagen]]*_34_KNMI_Stations[[#This Row],[Gewogen factor]]</f>
        <v>7.76</v>
      </c>
      <c r="P9206" s="89" cm="1">
        <f t="array" ref="P9206">IF(ISNUMBER(_34_KNMI_Stations[[#This Row],[Etmaal temperatuur °C]]),IF(_34_KNMI_Stations[[#This Row],[Etmaal temperatuur °C]]&gt;stookgrens[],_34_KNMI_Stations[[#This Row],[Etmaal temperatuur °C]]-stookgrens[],0),"")</f>
        <v>0</v>
      </c>
    </row>
    <row r="9207" spans="1:16" x14ac:dyDescent="0.25">
      <c r="A9207">
        <v>330</v>
      </c>
      <c r="B9207" s="110">
        <v>45755</v>
      </c>
      <c r="C9207" s="89">
        <v>7.4</v>
      </c>
      <c r="D9207" s="89">
        <v>8.4</v>
      </c>
      <c r="E9207" s="96">
        <v>2118</v>
      </c>
      <c r="F9207" s="89">
        <v>0</v>
      </c>
      <c r="G9207" s="89">
        <v>1027.3</v>
      </c>
      <c r="H9207">
        <v>0.7</v>
      </c>
      <c r="I9207" t="s">
        <v>23</v>
      </c>
      <c r="J9207">
        <v>0.8</v>
      </c>
      <c r="K9207">
        <v>4</v>
      </c>
      <c r="L9207">
        <v>2025</v>
      </c>
      <c r="M9207" t="s">
        <v>124</v>
      </c>
      <c r="N9207" s="89" cm="1">
        <f t="array" ref="N9207">IF(ISNUMBER(_34_KNMI_Stations[[#This Row],[Etmaal temperatuur °C]]),IF(_34_KNMI_Stations[[#This Row],[Etmaal temperatuur °C]]&lt;stookgrens[],stookgrens[]-_34_KNMI_Stations[[#This Row],[Etmaal temperatuur °C]],0),"")</f>
        <v>9.6</v>
      </c>
      <c r="O9207" s="89">
        <f>_34_KNMI_Stations[[#This Row],[graaddagen]]*_34_KNMI_Stations[[#This Row],[Gewogen factor]]</f>
        <v>7.68</v>
      </c>
      <c r="P9207" s="89" cm="1">
        <f t="array" ref="P9207">IF(ISNUMBER(_34_KNMI_Stations[[#This Row],[Etmaal temperatuur °C]]),IF(_34_KNMI_Stations[[#This Row],[Etmaal temperatuur °C]]&gt;stookgrens[],_34_KNMI_Stations[[#This Row],[Etmaal temperatuur °C]]-stookgrens[],0),"")</f>
        <v>0</v>
      </c>
    </row>
    <row r="9208" spans="1:16" x14ac:dyDescent="0.25">
      <c r="A9208">
        <v>330</v>
      </c>
      <c r="B9208" s="110">
        <v>45756</v>
      </c>
      <c r="C9208" s="89">
        <v>7.9</v>
      </c>
      <c r="D9208" s="89">
        <v>7.9</v>
      </c>
      <c r="E9208" s="96">
        <v>2072</v>
      </c>
      <c r="F9208" s="89">
        <v>0</v>
      </c>
      <c r="G9208" s="89">
        <v>1028</v>
      </c>
      <c r="H9208">
        <v>0.74</v>
      </c>
      <c r="I9208" t="s">
        <v>23</v>
      </c>
      <c r="J9208">
        <v>0.8</v>
      </c>
      <c r="K9208">
        <v>4</v>
      </c>
      <c r="L9208">
        <v>2025</v>
      </c>
      <c r="M9208" t="s">
        <v>124</v>
      </c>
      <c r="N9208" s="89" cm="1">
        <f t="array" ref="N9208">IF(ISNUMBER(_34_KNMI_Stations[[#This Row],[Etmaal temperatuur °C]]),IF(_34_KNMI_Stations[[#This Row],[Etmaal temperatuur °C]]&lt;stookgrens[],stookgrens[]-_34_KNMI_Stations[[#This Row],[Etmaal temperatuur °C]],0),"")</f>
        <v>10.1</v>
      </c>
      <c r="O9208" s="89">
        <f>_34_KNMI_Stations[[#This Row],[graaddagen]]*_34_KNMI_Stations[[#This Row],[Gewogen factor]]</f>
        <v>8.08</v>
      </c>
      <c r="P9208" s="89" cm="1">
        <f t="array" ref="P9208">IF(ISNUMBER(_34_KNMI_Stations[[#This Row],[Etmaal temperatuur °C]]),IF(_34_KNMI_Stations[[#This Row],[Etmaal temperatuur °C]]&gt;stookgrens[],_34_KNMI_Stations[[#This Row],[Etmaal temperatuur °C]]-stookgrens[],0),"")</f>
        <v>0</v>
      </c>
    </row>
    <row r="9209" spans="1:16" x14ac:dyDescent="0.25">
      <c r="A9209">
        <v>330</v>
      </c>
      <c r="B9209" s="110">
        <v>45757</v>
      </c>
      <c r="C9209" s="89">
        <v>5.9</v>
      </c>
      <c r="D9209" s="89">
        <v>8.4</v>
      </c>
      <c r="E9209" s="96">
        <v>1265</v>
      </c>
      <c r="F9209" s="89">
        <v>0</v>
      </c>
      <c r="G9209" s="89">
        <v>1029</v>
      </c>
      <c r="H9209">
        <v>0.79</v>
      </c>
      <c r="I9209" t="s">
        <v>23</v>
      </c>
      <c r="J9209">
        <v>0.8</v>
      </c>
      <c r="K9209">
        <v>4</v>
      </c>
      <c r="L9209">
        <v>2025</v>
      </c>
      <c r="M9209" t="s">
        <v>124</v>
      </c>
      <c r="N9209" s="89" cm="1">
        <f t="array" ref="N9209">IF(ISNUMBER(_34_KNMI_Stations[[#This Row],[Etmaal temperatuur °C]]),IF(_34_KNMI_Stations[[#This Row],[Etmaal temperatuur °C]]&lt;stookgrens[],stookgrens[]-_34_KNMI_Stations[[#This Row],[Etmaal temperatuur °C]],0),"")</f>
        <v>9.6</v>
      </c>
      <c r="O9209" s="89">
        <f>_34_KNMI_Stations[[#This Row],[graaddagen]]*_34_KNMI_Stations[[#This Row],[Gewogen factor]]</f>
        <v>7.68</v>
      </c>
      <c r="P9209" s="89" cm="1">
        <f t="array" ref="P9209">IF(ISNUMBER(_34_KNMI_Stations[[#This Row],[Etmaal temperatuur °C]]),IF(_34_KNMI_Stations[[#This Row],[Etmaal temperatuur °C]]&gt;stookgrens[],_34_KNMI_Stations[[#This Row],[Etmaal temperatuur °C]]-stookgrens[],0),"")</f>
        <v>0</v>
      </c>
    </row>
    <row r="9210" spans="1:16" x14ac:dyDescent="0.25">
      <c r="A9210">
        <v>330</v>
      </c>
      <c r="B9210" s="110">
        <v>45758</v>
      </c>
      <c r="C9210" s="89">
        <v>3.7</v>
      </c>
      <c r="D9210" s="89">
        <v>9.5</v>
      </c>
      <c r="E9210" s="96">
        <v>2125</v>
      </c>
      <c r="F9210" s="89">
        <v>0</v>
      </c>
      <c r="G9210" s="89">
        <v>1021.7</v>
      </c>
      <c r="H9210">
        <v>0.84</v>
      </c>
      <c r="I9210" t="s">
        <v>23</v>
      </c>
      <c r="J9210">
        <v>0.8</v>
      </c>
      <c r="K9210">
        <v>4</v>
      </c>
      <c r="L9210">
        <v>2025</v>
      </c>
      <c r="M9210" t="s">
        <v>124</v>
      </c>
      <c r="N9210" s="89" cm="1">
        <f t="array" ref="N9210">IF(ISNUMBER(_34_KNMI_Stations[[#This Row],[Etmaal temperatuur °C]]),IF(_34_KNMI_Stations[[#This Row],[Etmaal temperatuur °C]]&lt;stookgrens[],stookgrens[]-_34_KNMI_Stations[[#This Row],[Etmaal temperatuur °C]],0),"")</f>
        <v>8.5</v>
      </c>
      <c r="O9210" s="89">
        <f>_34_KNMI_Stations[[#This Row],[graaddagen]]*_34_KNMI_Stations[[#This Row],[Gewogen factor]]</f>
        <v>6.8000000000000007</v>
      </c>
      <c r="P9210" s="89" cm="1">
        <f t="array" ref="P9210">IF(ISNUMBER(_34_KNMI_Stations[[#This Row],[Etmaal temperatuur °C]]),IF(_34_KNMI_Stations[[#This Row],[Etmaal temperatuur °C]]&gt;stookgrens[],_34_KNMI_Stations[[#This Row],[Etmaal temperatuur °C]]-stookgrens[],0),"")</f>
        <v>0</v>
      </c>
    </row>
    <row r="9211" spans="1:16" x14ac:dyDescent="0.25">
      <c r="A9211">
        <v>330</v>
      </c>
      <c r="B9211" s="110">
        <v>45759</v>
      </c>
      <c r="C9211" s="89">
        <v>5.8</v>
      </c>
      <c r="D9211" s="89">
        <v>16.399999999999999</v>
      </c>
      <c r="E9211" s="96">
        <v>2152</v>
      </c>
      <c r="F9211" s="89">
        <v>0</v>
      </c>
      <c r="G9211" s="89">
        <v>1008.1</v>
      </c>
      <c r="H9211">
        <v>0.55000000000000004</v>
      </c>
      <c r="I9211" t="s">
        <v>23</v>
      </c>
      <c r="J9211">
        <v>0.8</v>
      </c>
      <c r="K9211">
        <v>4</v>
      </c>
      <c r="L9211">
        <v>2025</v>
      </c>
      <c r="M9211" t="s">
        <v>124</v>
      </c>
      <c r="N9211" s="89" cm="1">
        <f t="array" ref="N9211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9211" s="89">
        <f>_34_KNMI_Stations[[#This Row],[graaddagen]]*_34_KNMI_Stations[[#This Row],[Gewogen factor]]</f>
        <v>1.2800000000000011</v>
      </c>
      <c r="P9211" s="89" cm="1">
        <f t="array" ref="P9211">IF(ISNUMBER(_34_KNMI_Stations[[#This Row],[Etmaal temperatuur °C]]),IF(_34_KNMI_Stations[[#This Row],[Etmaal temperatuur °C]]&gt;stookgrens[],_34_KNMI_Stations[[#This Row],[Etmaal temperatuur °C]]-stookgrens[],0),"")</f>
        <v>0</v>
      </c>
    </row>
    <row r="9212" spans="1:16" x14ac:dyDescent="0.25">
      <c r="A9212">
        <v>330</v>
      </c>
      <c r="B9212" s="110">
        <v>45760</v>
      </c>
      <c r="C9212" s="89">
        <v>7.3</v>
      </c>
      <c r="D9212" s="89">
        <v>12.8</v>
      </c>
      <c r="E9212" s="96">
        <v>1742</v>
      </c>
      <c r="F9212" s="89">
        <v>1.8</v>
      </c>
      <c r="G9212" s="89">
        <v>1003.9</v>
      </c>
      <c r="H9212">
        <v>0.78</v>
      </c>
      <c r="I9212" t="s">
        <v>23</v>
      </c>
      <c r="J9212">
        <v>0.8</v>
      </c>
      <c r="K9212">
        <v>4</v>
      </c>
      <c r="L9212">
        <v>2025</v>
      </c>
      <c r="M9212" t="s">
        <v>124</v>
      </c>
      <c r="N9212" s="89" cm="1">
        <f t="array" ref="N9212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9212" s="89">
        <f>_34_KNMI_Stations[[#This Row],[graaddagen]]*_34_KNMI_Stations[[#This Row],[Gewogen factor]]</f>
        <v>4.1599999999999993</v>
      </c>
      <c r="P9212" s="89" cm="1">
        <f t="array" ref="P9212">IF(ISNUMBER(_34_KNMI_Stations[[#This Row],[Etmaal temperatuur °C]]),IF(_34_KNMI_Stations[[#This Row],[Etmaal temperatuur °C]]&gt;stookgrens[],_34_KNMI_Stations[[#This Row],[Etmaal temperatuur °C]]-stookgrens[],0),"")</f>
        <v>0</v>
      </c>
    </row>
    <row r="9213" spans="1:16" x14ac:dyDescent="0.25">
      <c r="A9213">
        <v>330</v>
      </c>
      <c r="B9213" s="110">
        <v>45761</v>
      </c>
      <c r="C9213" s="89">
        <v>5</v>
      </c>
      <c r="D9213" s="89">
        <v>12.7</v>
      </c>
      <c r="E9213" s="96">
        <v>1891</v>
      </c>
      <c r="F9213" s="89">
        <v>0</v>
      </c>
      <c r="G9213" s="89">
        <v>1006.7</v>
      </c>
      <c r="H9213">
        <v>0.7</v>
      </c>
      <c r="I9213" t="s">
        <v>23</v>
      </c>
      <c r="J9213">
        <v>0.8</v>
      </c>
      <c r="K9213">
        <v>4</v>
      </c>
      <c r="L9213">
        <v>2025</v>
      </c>
      <c r="M9213" t="s">
        <v>125</v>
      </c>
      <c r="N9213" s="89" cm="1">
        <f t="array" ref="N9213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9213" s="89">
        <f>_34_KNMI_Stations[[#This Row],[graaddagen]]*_34_KNMI_Stations[[#This Row],[Gewogen factor]]</f>
        <v>4.2400000000000011</v>
      </c>
      <c r="P9213" s="89" cm="1">
        <f t="array" ref="P9213">IF(ISNUMBER(_34_KNMI_Stations[[#This Row],[Etmaal temperatuur °C]]),IF(_34_KNMI_Stations[[#This Row],[Etmaal temperatuur °C]]&gt;stookgrens[],_34_KNMI_Stations[[#This Row],[Etmaal temperatuur °C]]-stookgrens[],0),"")</f>
        <v>0</v>
      </c>
    </row>
    <row r="9214" spans="1:16" x14ac:dyDescent="0.25">
      <c r="A9214">
        <v>330</v>
      </c>
      <c r="B9214" s="110">
        <v>45762</v>
      </c>
      <c r="C9214" s="89">
        <v>5</v>
      </c>
      <c r="D9214" s="89">
        <v>13.9</v>
      </c>
      <c r="E9214" s="96">
        <v>1037</v>
      </c>
      <c r="F9214" s="89">
        <v>0.6</v>
      </c>
      <c r="G9214" s="89">
        <v>998.3</v>
      </c>
      <c r="H9214">
        <v>0.74</v>
      </c>
      <c r="I9214" t="s">
        <v>23</v>
      </c>
      <c r="J9214">
        <v>0.8</v>
      </c>
      <c r="K9214">
        <v>4</v>
      </c>
      <c r="L9214">
        <v>2025</v>
      </c>
      <c r="M9214" t="s">
        <v>125</v>
      </c>
      <c r="N9214" s="89" cm="1">
        <f t="array" ref="N9214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9214" s="89">
        <f>_34_KNMI_Stations[[#This Row],[graaddagen]]*_34_KNMI_Stations[[#This Row],[Gewogen factor]]</f>
        <v>3.28</v>
      </c>
      <c r="P9214" s="89" cm="1">
        <f t="array" ref="P9214">IF(ISNUMBER(_34_KNMI_Stations[[#This Row],[Etmaal temperatuur °C]]),IF(_34_KNMI_Stations[[#This Row],[Etmaal temperatuur °C]]&gt;stookgrens[],_34_KNMI_Stations[[#This Row],[Etmaal temperatuur °C]]-stookgrens[],0),"")</f>
        <v>0</v>
      </c>
    </row>
    <row r="9215" spans="1:16" x14ac:dyDescent="0.25">
      <c r="A9215">
        <v>330</v>
      </c>
      <c r="B9215" s="110">
        <v>45763</v>
      </c>
      <c r="C9215" s="89">
        <v>4.9000000000000004</v>
      </c>
      <c r="D9215" s="89">
        <v>10.9</v>
      </c>
      <c r="E9215" s="96">
        <v>876</v>
      </c>
      <c r="F9215" s="89">
        <v>0</v>
      </c>
      <c r="G9215" s="89">
        <v>1008.5</v>
      </c>
      <c r="H9215">
        <v>0.68</v>
      </c>
      <c r="I9215" t="s">
        <v>23</v>
      </c>
      <c r="J9215">
        <v>0.8</v>
      </c>
      <c r="K9215">
        <v>4</v>
      </c>
      <c r="L9215">
        <v>2025</v>
      </c>
      <c r="M9215" t="s">
        <v>125</v>
      </c>
      <c r="N9215" s="89" cm="1">
        <f t="array" ref="N9215">IF(ISNUMBER(_34_KNMI_Stations[[#This Row],[Etmaal temperatuur °C]]),IF(_34_KNMI_Stations[[#This Row],[Etmaal temperatuur °C]]&lt;stookgrens[],stookgrens[]-_34_KNMI_Stations[[#This Row],[Etmaal temperatuur °C]],0),"")</f>
        <v>7.1</v>
      </c>
      <c r="O9215" s="89">
        <f>_34_KNMI_Stations[[#This Row],[graaddagen]]*_34_KNMI_Stations[[#This Row],[Gewogen factor]]</f>
        <v>5.68</v>
      </c>
      <c r="P9215" s="89" cm="1">
        <f t="array" ref="P9215">IF(ISNUMBER(_34_KNMI_Stations[[#This Row],[Etmaal temperatuur °C]]),IF(_34_KNMI_Stations[[#This Row],[Etmaal temperatuur °C]]&gt;stookgrens[],_34_KNMI_Stations[[#This Row],[Etmaal temperatuur °C]]-stookgrens[],0),"")</f>
        <v>0</v>
      </c>
    </row>
    <row r="9216" spans="1:16" x14ac:dyDescent="0.25">
      <c r="A9216">
        <v>330</v>
      </c>
      <c r="B9216" s="110">
        <v>45764</v>
      </c>
      <c r="C9216" s="89">
        <v>2.9</v>
      </c>
      <c r="D9216" s="89">
        <v>10</v>
      </c>
      <c r="E9216" s="96">
        <v>1062</v>
      </c>
      <c r="F9216" s="89">
        <v>0</v>
      </c>
      <c r="G9216" s="89">
        <v>1013.4</v>
      </c>
      <c r="H9216">
        <v>0.76</v>
      </c>
      <c r="I9216" t="s">
        <v>23</v>
      </c>
      <c r="J9216">
        <v>0.8</v>
      </c>
      <c r="K9216">
        <v>4</v>
      </c>
      <c r="L9216">
        <v>2025</v>
      </c>
      <c r="M9216" t="s">
        <v>125</v>
      </c>
      <c r="N9216" s="89" cm="1">
        <f t="array" ref="N9216">IF(ISNUMBER(_34_KNMI_Stations[[#This Row],[Etmaal temperatuur °C]]),IF(_34_KNMI_Stations[[#This Row],[Etmaal temperatuur °C]]&lt;stookgrens[],stookgrens[]-_34_KNMI_Stations[[#This Row],[Etmaal temperatuur °C]],0),"")</f>
        <v>8</v>
      </c>
      <c r="O9216" s="89">
        <f>_34_KNMI_Stations[[#This Row],[graaddagen]]*_34_KNMI_Stations[[#This Row],[Gewogen factor]]</f>
        <v>6.4</v>
      </c>
      <c r="P9216" s="89" cm="1">
        <f t="array" ref="P9216">IF(ISNUMBER(_34_KNMI_Stations[[#This Row],[Etmaal temperatuur °C]]),IF(_34_KNMI_Stations[[#This Row],[Etmaal temperatuur °C]]&gt;stookgrens[],_34_KNMI_Stations[[#This Row],[Etmaal temperatuur °C]]-stookgrens[],0),"")</f>
        <v>0</v>
      </c>
    </row>
    <row r="9217" spans="1:16" x14ac:dyDescent="0.25">
      <c r="A9217">
        <v>330</v>
      </c>
      <c r="B9217" s="110">
        <v>45765</v>
      </c>
      <c r="C9217" s="89">
        <v>3.8</v>
      </c>
      <c r="D9217" s="89">
        <v>10.6</v>
      </c>
      <c r="E9217" s="96">
        <v>2153</v>
      </c>
      <c r="F9217" s="89">
        <v>0</v>
      </c>
      <c r="G9217" s="89">
        <v>1014.1</v>
      </c>
      <c r="H9217">
        <v>0.73</v>
      </c>
      <c r="I9217" t="s">
        <v>23</v>
      </c>
      <c r="J9217">
        <v>0.8</v>
      </c>
      <c r="K9217">
        <v>4</v>
      </c>
      <c r="L9217">
        <v>2025</v>
      </c>
      <c r="M9217" t="s">
        <v>125</v>
      </c>
      <c r="N9217" s="89" cm="1">
        <f t="array" ref="N9217">IF(ISNUMBER(_34_KNMI_Stations[[#This Row],[Etmaal temperatuur °C]]),IF(_34_KNMI_Stations[[#This Row],[Etmaal temperatuur °C]]&lt;stookgrens[],stookgrens[]-_34_KNMI_Stations[[#This Row],[Etmaal temperatuur °C]],0),"")</f>
        <v>7.4</v>
      </c>
      <c r="O9217" s="89">
        <f>_34_KNMI_Stations[[#This Row],[graaddagen]]*_34_KNMI_Stations[[#This Row],[Gewogen factor]]</f>
        <v>5.9200000000000008</v>
      </c>
      <c r="P9217" s="89" cm="1">
        <f t="array" ref="P9217">IF(ISNUMBER(_34_KNMI_Stations[[#This Row],[Etmaal temperatuur °C]]),IF(_34_KNMI_Stations[[#This Row],[Etmaal temperatuur °C]]&gt;stookgrens[],_34_KNMI_Stations[[#This Row],[Etmaal temperatuur °C]]-stookgrens[],0),"")</f>
        <v>0</v>
      </c>
    </row>
    <row r="9218" spans="1:16" x14ac:dyDescent="0.25">
      <c r="A9218">
        <v>330</v>
      </c>
      <c r="B9218" s="110">
        <v>45766</v>
      </c>
      <c r="C9218" s="89">
        <v>8</v>
      </c>
      <c r="D9218" s="89">
        <v>9.8000000000000007</v>
      </c>
      <c r="E9218" s="96">
        <v>2186</v>
      </c>
      <c r="F9218" s="89">
        <v>0</v>
      </c>
      <c r="G9218" s="89">
        <v>1009.9</v>
      </c>
      <c r="H9218">
        <v>0.75</v>
      </c>
      <c r="I9218" t="s">
        <v>23</v>
      </c>
      <c r="J9218">
        <v>0.8</v>
      </c>
      <c r="K9218">
        <v>4</v>
      </c>
      <c r="L9218">
        <v>2025</v>
      </c>
      <c r="M9218" t="s">
        <v>125</v>
      </c>
      <c r="N9218" s="89" cm="1">
        <f t="array" ref="N9218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9218" s="89">
        <f>_34_KNMI_Stations[[#This Row],[graaddagen]]*_34_KNMI_Stations[[#This Row],[Gewogen factor]]</f>
        <v>6.56</v>
      </c>
      <c r="P9218" s="89" cm="1">
        <f t="array" ref="P9218">IF(ISNUMBER(_34_KNMI_Stations[[#This Row],[Etmaal temperatuur °C]]),IF(_34_KNMI_Stations[[#This Row],[Etmaal temperatuur °C]]&gt;stookgrens[],_34_KNMI_Stations[[#This Row],[Etmaal temperatuur °C]]-stookgrens[],0),"")</f>
        <v>0</v>
      </c>
    </row>
    <row r="9219" spans="1:16" x14ac:dyDescent="0.25">
      <c r="A9219">
        <v>330</v>
      </c>
      <c r="B9219" s="110">
        <v>45767</v>
      </c>
      <c r="C9219" s="89">
        <v>6.5</v>
      </c>
      <c r="D9219" s="89">
        <v>9.6</v>
      </c>
      <c r="E9219" s="96">
        <v>1963</v>
      </c>
      <c r="F9219" s="89">
        <v>0</v>
      </c>
      <c r="G9219" s="89">
        <v>1007.6</v>
      </c>
      <c r="H9219">
        <v>0.8</v>
      </c>
      <c r="I9219" t="s">
        <v>23</v>
      </c>
      <c r="J9219">
        <v>0.8</v>
      </c>
      <c r="K9219">
        <v>4</v>
      </c>
      <c r="L9219">
        <v>2025</v>
      </c>
      <c r="M9219" t="s">
        <v>125</v>
      </c>
      <c r="N9219" s="89" cm="1">
        <f t="array" ref="N9219">IF(ISNUMBER(_34_KNMI_Stations[[#This Row],[Etmaal temperatuur °C]]),IF(_34_KNMI_Stations[[#This Row],[Etmaal temperatuur °C]]&lt;stookgrens[],stookgrens[]-_34_KNMI_Stations[[#This Row],[Etmaal temperatuur °C]],0),"")</f>
        <v>8.4</v>
      </c>
      <c r="O9219" s="89">
        <f>_34_KNMI_Stations[[#This Row],[graaddagen]]*_34_KNMI_Stations[[#This Row],[Gewogen factor]]</f>
        <v>6.7200000000000006</v>
      </c>
      <c r="P9219" s="89" cm="1">
        <f t="array" ref="P9219">IF(ISNUMBER(_34_KNMI_Stations[[#This Row],[Etmaal temperatuur °C]]),IF(_34_KNMI_Stations[[#This Row],[Etmaal temperatuur °C]]&gt;stookgrens[],_34_KNMI_Stations[[#This Row],[Etmaal temperatuur °C]]-stookgrens[],0),"")</f>
        <v>0</v>
      </c>
    </row>
    <row r="9220" spans="1:16" x14ac:dyDescent="0.25">
      <c r="A9220">
        <v>330</v>
      </c>
      <c r="B9220" s="110">
        <v>45768</v>
      </c>
      <c r="C9220" s="89">
        <v>2.2999999999999998</v>
      </c>
      <c r="D9220" s="89">
        <v>11.2</v>
      </c>
      <c r="E9220" s="96">
        <v>664</v>
      </c>
      <c r="F9220" s="89">
        <v>3.8</v>
      </c>
      <c r="G9220" s="89">
        <v>1010.3</v>
      </c>
      <c r="H9220">
        <v>0.93</v>
      </c>
      <c r="I9220" t="s">
        <v>23</v>
      </c>
      <c r="J9220">
        <v>0.8</v>
      </c>
      <c r="K9220">
        <v>4</v>
      </c>
      <c r="L9220">
        <v>2025</v>
      </c>
      <c r="M9220" t="s">
        <v>126</v>
      </c>
      <c r="N9220" s="89" cm="1">
        <f t="array" ref="N9220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9220" s="89">
        <f>_34_KNMI_Stations[[#This Row],[graaddagen]]*_34_KNMI_Stations[[#This Row],[Gewogen factor]]</f>
        <v>5.4400000000000013</v>
      </c>
      <c r="P9220" s="89" cm="1">
        <f t="array" ref="P9220">IF(ISNUMBER(_34_KNMI_Stations[[#This Row],[Etmaal temperatuur °C]]),IF(_34_KNMI_Stations[[#This Row],[Etmaal temperatuur °C]]&gt;stookgrens[],_34_KNMI_Stations[[#This Row],[Etmaal temperatuur °C]]-stookgrens[],0),"")</f>
        <v>0</v>
      </c>
    </row>
    <row r="9221" spans="1:16" x14ac:dyDescent="0.25">
      <c r="A9221">
        <v>330</v>
      </c>
      <c r="B9221" s="110">
        <v>45769</v>
      </c>
      <c r="C9221" s="89">
        <v>3.5</v>
      </c>
      <c r="D9221" s="89">
        <v>11.6</v>
      </c>
      <c r="E9221" s="96">
        <v>2023</v>
      </c>
      <c r="F9221" s="89">
        <v>0</v>
      </c>
      <c r="G9221" s="89">
        <v>1016.9</v>
      </c>
      <c r="H9221">
        <v>0.84</v>
      </c>
      <c r="I9221" t="s">
        <v>23</v>
      </c>
      <c r="J9221">
        <v>0.8</v>
      </c>
      <c r="K9221">
        <v>4</v>
      </c>
      <c r="L9221">
        <v>2025</v>
      </c>
      <c r="M9221" t="s">
        <v>126</v>
      </c>
      <c r="N9221" s="89" cm="1">
        <f t="array" ref="N9221">IF(ISNUMBER(_34_KNMI_Stations[[#This Row],[Etmaal temperatuur °C]]),IF(_34_KNMI_Stations[[#This Row],[Etmaal temperatuur °C]]&lt;stookgrens[],stookgrens[]-_34_KNMI_Stations[[#This Row],[Etmaal temperatuur °C]],0),"")</f>
        <v>6.4</v>
      </c>
      <c r="O9221" s="89">
        <f>_34_KNMI_Stations[[#This Row],[graaddagen]]*_34_KNMI_Stations[[#This Row],[Gewogen factor]]</f>
        <v>5.120000000000001</v>
      </c>
      <c r="P9221" s="89" cm="1">
        <f t="array" ref="P9221">IF(ISNUMBER(_34_KNMI_Stations[[#This Row],[Etmaal temperatuur °C]]),IF(_34_KNMI_Stations[[#This Row],[Etmaal temperatuur °C]]&gt;stookgrens[],_34_KNMI_Stations[[#This Row],[Etmaal temperatuur °C]]-stookgrens[],0),"")</f>
        <v>0</v>
      </c>
    </row>
    <row r="9222" spans="1:16" x14ac:dyDescent="0.25">
      <c r="A9222">
        <v>330</v>
      </c>
      <c r="B9222" s="110">
        <v>45770</v>
      </c>
      <c r="C9222" s="89">
        <v>4.4000000000000004</v>
      </c>
      <c r="D9222" s="89">
        <v>10.5</v>
      </c>
      <c r="E9222" s="96">
        <v>680</v>
      </c>
      <c r="F9222" s="89">
        <v>6.2</v>
      </c>
      <c r="G9222" s="89">
        <v>1014.8</v>
      </c>
      <c r="H9222">
        <v>0.89</v>
      </c>
      <c r="I9222" t="s">
        <v>23</v>
      </c>
      <c r="J9222">
        <v>0.8</v>
      </c>
      <c r="K9222">
        <v>4</v>
      </c>
      <c r="L9222">
        <v>2025</v>
      </c>
      <c r="M9222" t="s">
        <v>126</v>
      </c>
      <c r="N9222" s="89" cm="1">
        <f t="array" ref="N9222">IF(ISNUMBER(_34_KNMI_Stations[[#This Row],[Etmaal temperatuur °C]]),IF(_34_KNMI_Stations[[#This Row],[Etmaal temperatuur °C]]&lt;stookgrens[],stookgrens[]-_34_KNMI_Stations[[#This Row],[Etmaal temperatuur °C]],0),"")</f>
        <v>7.5</v>
      </c>
      <c r="O9222" s="89">
        <f>_34_KNMI_Stations[[#This Row],[graaddagen]]*_34_KNMI_Stations[[#This Row],[Gewogen factor]]</f>
        <v>6</v>
      </c>
      <c r="P9222" s="89" cm="1">
        <f t="array" ref="P9222">IF(ISNUMBER(_34_KNMI_Stations[[#This Row],[Etmaal temperatuur °C]]),IF(_34_KNMI_Stations[[#This Row],[Etmaal temperatuur °C]]&gt;stookgrens[],_34_KNMI_Stations[[#This Row],[Etmaal temperatuur °C]]-stookgrens[],0),"")</f>
        <v>0</v>
      </c>
    </row>
    <row r="9223" spans="1:16" x14ac:dyDescent="0.25">
      <c r="A9223">
        <v>330</v>
      </c>
      <c r="B9223" s="110">
        <v>45771</v>
      </c>
      <c r="C9223" s="89">
        <v>9.3000000000000007</v>
      </c>
      <c r="D9223" s="89">
        <v>10.7</v>
      </c>
      <c r="E9223" s="96">
        <v>1003</v>
      </c>
      <c r="F9223" s="89">
        <v>0.9</v>
      </c>
      <c r="G9223" s="89">
        <v>1019.1</v>
      </c>
      <c r="H9223">
        <v>0.92</v>
      </c>
      <c r="I9223" t="s">
        <v>23</v>
      </c>
      <c r="J9223">
        <v>0.8</v>
      </c>
      <c r="K9223">
        <v>4</v>
      </c>
      <c r="L9223">
        <v>2025</v>
      </c>
      <c r="M9223" t="s">
        <v>126</v>
      </c>
      <c r="N9223" s="89" cm="1">
        <f t="array" ref="N9223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9223" s="89">
        <f>_34_KNMI_Stations[[#This Row],[graaddagen]]*_34_KNMI_Stations[[#This Row],[Gewogen factor]]</f>
        <v>5.8400000000000007</v>
      </c>
      <c r="P9223" s="89" cm="1">
        <f t="array" ref="P9223">IF(ISNUMBER(_34_KNMI_Stations[[#This Row],[Etmaal temperatuur °C]]),IF(_34_KNMI_Stations[[#This Row],[Etmaal temperatuur °C]]&gt;stookgrens[],_34_KNMI_Stations[[#This Row],[Etmaal temperatuur °C]]-stookgrens[],0),"")</f>
        <v>0</v>
      </c>
    </row>
    <row r="9224" spans="1:16" x14ac:dyDescent="0.25">
      <c r="A9224">
        <v>330</v>
      </c>
      <c r="B9224" s="110">
        <v>45772</v>
      </c>
      <c r="C9224" s="89">
        <v>7.5</v>
      </c>
      <c r="D9224" s="89">
        <v>10.1</v>
      </c>
      <c r="E9224" s="96">
        <v>2212</v>
      </c>
      <c r="F9224" s="89">
        <v>0</v>
      </c>
      <c r="G9224" s="89">
        <v>1022.9</v>
      </c>
      <c r="H9224">
        <v>0.83</v>
      </c>
      <c r="I9224" t="s">
        <v>23</v>
      </c>
      <c r="J9224">
        <v>0.8</v>
      </c>
      <c r="K9224">
        <v>4</v>
      </c>
      <c r="L9224">
        <v>2025</v>
      </c>
      <c r="M9224" t="s">
        <v>126</v>
      </c>
      <c r="N9224" s="89" cm="1">
        <f t="array" ref="N9224">IF(ISNUMBER(_34_KNMI_Stations[[#This Row],[Etmaal temperatuur °C]]),IF(_34_KNMI_Stations[[#This Row],[Etmaal temperatuur °C]]&lt;stookgrens[],stookgrens[]-_34_KNMI_Stations[[#This Row],[Etmaal temperatuur °C]],0),"")</f>
        <v>7.9</v>
      </c>
      <c r="O9224" s="89">
        <f>_34_KNMI_Stations[[#This Row],[graaddagen]]*_34_KNMI_Stations[[#This Row],[Gewogen factor]]</f>
        <v>6.32</v>
      </c>
      <c r="P9224" s="89" cm="1">
        <f t="array" ref="P9224">IF(ISNUMBER(_34_KNMI_Stations[[#This Row],[Etmaal temperatuur °C]]),IF(_34_KNMI_Stations[[#This Row],[Etmaal temperatuur °C]]&gt;stookgrens[],_34_KNMI_Stations[[#This Row],[Etmaal temperatuur °C]]-stookgrens[],0),"")</f>
        <v>0</v>
      </c>
    </row>
    <row r="9225" spans="1:16" x14ac:dyDescent="0.25">
      <c r="A9225">
        <v>330</v>
      </c>
      <c r="B9225" s="110">
        <v>45773</v>
      </c>
      <c r="C9225" s="89">
        <v>5.7</v>
      </c>
      <c r="D9225" s="89">
        <v>10.8</v>
      </c>
      <c r="E9225" s="96">
        <v>2083</v>
      </c>
      <c r="F9225" s="89">
        <v>0</v>
      </c>
      <c r="G9225" s="89">
        <v>1023</v>
      </c>
      <c r="H9225">
        <v>0.87</v>
      </c>
      <c r="I9225" t="s">
        <v>23</v>
      </c>
      <c r="J9225">
        <v>0.8</v>
      </c>
      <c r="K9225">
        <v>4</v>
      </c>
      <c r="L9225">
        <v>2025</v>
      </c>
      <c r="M9225" t="s">
        <v>126</v>
      </c>
      <c r="N9225" s="89" cm="1">
        <f t="array" ref="N9225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9225" s="89">
        <f>_34_KNMI_Stations[[#This Row],[graaddagen]]*_34_KNMI_Stations[[#This Row],[Gewogen factor]]</f>
        <v>5.76</v>
      </c>
      <c r="P9225" s="89" cm="1">
        <f t="array" ref="P9225">IF(ISNUMBER(_34_KNMI_Stations[[#This Row],[Etmaal temperatuur °C]]),IF(_34_KNMI_Stations[[#This Row],[Etmaal temperatuur °C]]&gt;stookgrens[],_34_KNMI_Stations[[#This Row],[Etmaal temperatuur °C]]-stookgrens[],0),"")</f>
        <v>0</v>
      </c>
    </row>
    <row r="9226" spans="1:16" x14ac:dyDescent="0.25">
      <c r="A9226">
        <v>330</v>
      </c>
      <c r="B9226" s="110">
        <v>45774</v>
      </c>
      <c r="C9226" s="89">
        <v>3.7</v>
      </c>
      <c r="D9226" s="89">
        <v>12.3</v>
      </c>
      <c r="E9226" s="96">
        <v>2511</v>
      </c>
      <c r="F9226" s="89">
        <v>0</v>
      </c>
      <c r="G9226" s="89">
        <v>1025.5</v>
      </c>
      <c r="H9226">
        <v>0.81</v>
      </c>
      <c r="I9226" t="s">
        <v>23</v>
      </c>
      <c r="J9226">
        <v>0.8</v>
      </c>
      <c r="K9226">
        <v>4</v>
      </c>
      <c r="L9226">
        <v>2025</v>
      </c>
      <c r="M9226" t="s">
        <v>126</v>
      </c>
      <c r="N9226" s="89" cm="1">
        <f t="array" ref="N9226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9226" s="89">
        <f>_34_KNMI_Stations[[#This Row],[graaddagen]]*_34_KNMI_Stations[[#This Row],[Gewogen factor]]</f>
        <v>4.5599999999999996</v>
      </c>
      <c r="P9226" s="89" cm="1">
        <f t="array" ref="P9226">IF(ISNUMBER(_34_KNMI_Stations[[#This Row],[Etmaal temperatuur °C]]),IF(_34_KNMI_Stations[[#This Row],[Etmaal temperatuur °C]]&gt;stookgrens[],_34_KNMI_Stations[[#This Row],[Etmaal temperatuur °C]]-stookgrens[],0),"")</f>
        <v>0</v>
      </c>
    </row>
    <row r="9227" spans="1:16" x14ac:dyDescent="0.25">
      <c r="A9227">
        <v>330</v>
      </c>
      <c r="B9227" s="110">
        <v>45775</v>
      </c>
      <c r="C9227" s="89">
        <v>2.9</v>
      </c>
      <c r="D9227" s="89">
        <v>13</v>
      </c>
      <c r="E9227" s="96">
        <v>2531</v>
      </c>
      <c r="F9227" s="89">
        <v>0</v>
      </c>
      <c r="G9227" s="89">
        <v>1027.4000000000001</v>
      </c>
      <c r="H9227">
        <v>0.74</v>
      </c>
      <c r="I9227" t="s">
        <v>23</v>
      </c>
      <c r="J9227">
        <v>0.8</v>
      </c>
      <c r="K9227">
        <v>4</v>
      </c>
      <c r="L9227">
        <v>2025</v>
      </c>
      <c r="M9227" t="s">
        <v>127</v>
      </c>
      <c r="N9227" s="89" cm="1">
        <f t="array" ref="N9227">IF(ISNUMBER(_34_KNMI_Stations[[#This Row],[Etmaal temperatuur °C]]),IF(_34_KNMI_Stations[[#This Row],[Etmaal temperatuur °C]]&lt;stookgrens[],stookgrens[]-_34_KNMI_Stations[[#This Row],[Etmaal temperatuur °C]],0),"")</f>
        <v>5</v>
      </c>
      <c r="O9227" s="89">
        <f>_34_KNMI_Stations[[#This Row],[graaddagen]]*_34_KNMI_Stations[[#This Row],[Gewogen factor]]</f>
        <v>4</v>
      </c>
      <c r="P9227" s="89" cm="1">
        <f t="array" ref="P9227">IF(ISNUMBER(_34_KNMI_Stations[[#This Row],[Etmaal temperatuur °C]]),IF(_34_KNMI_Stations[[#This Row],[Etmaal temperatuur °C]]&gt;stookgrens[],_34_KNMI_Stations[[#This Row],[Etmaal temperatuur °C]]-stookgrens[],0),"")</f>
        <v>0</v>
      </c>
    </row>
    <row r="9228" spans="1:16" x14ac:dyDescent="0.25">
      <c r="A9228">
        <v>330</v>
      </c>
      <c r="B9228" s="110">
        <v>45776</v>
      </c>
      <c r="C9228" s="89">
        <v>4.0999999999999996</v>
      </c>
      <c r="D9228" s="89">
        <v>13.2</v>
      </c>
      <c r="E9228" s="96">
        <v>2522</v>
      </c>
      <c r="F9228" s="89">
        <v>0</v>
      </c>
      <c r="G9228" s="89">
        <v>1026.5</v>
      </c>
      <c r="H9228">
        <v>0.81</v>
      </c>
      <c r="I9228" t="s">
        <v>23</v>
      </c>
      <c r="J9228">
        <v>0.8</v>
      </c>
      <c r="K9228">
        <v>4</v>
      </c>
      <c r="L9228">
        <v>2025</v>
      </c>
      <c r="M9228" t="s">
        <v>127</v>
      </c>
      <c r="N9228" s="89" cm="1">
        <f t="array" ref="N9228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9228" s="89">
        <f>_34_KNMI_Stations[[#This Row],[graaddagen]]*_34_KNMI_Stations[[#This Row],[Gewogen factor]]</f>
        <v>3.8400000000000007</v>
      </c>
      <c r="P9228" s="89" cm="1">
        <f t="array" ref="P9228">IF(ISNUMBER(_34_KNMI_Stations[[#This Row],[Etmaal temperatuur °C]]),IF(_34_KNMI_Stations[[#This Row],[Etmaal temperatuur °C]]&gt;stookgrens[],_34_KNMI_Stations[[#This Row],[Etmaal temperatuur °C]]-stookgrens[],0),"")</f>
        <v>0</v>
      </c>
    </row>
    <row r="9229" spans="1:16" x14ac:dyDescent="0.25">
      <c r="A9229">
        <v>330</v>
      </c>
      <c r="B9229" s="110">
        <v>45777</v>
      </c>
      <c r="C9229" s="89">
        <v>2.9</v>
      </c>
      <c r="D9229" s="89">
        <v>15.5</v>
      </c>
      <c r="E9229" s="96">
        <v>2464</v>
      </c>
      <c r="F9229" s="89">
        <v>0</v>
      </c>
      <c r="G9229" s="89">
        <v>1022.9</v>
      </c>
      <c r="H9229">
        <v>0.77</v>
      </c>
      <c r="I9229" t="s">
        <v>23</v>
      </c>
      <c r="J9229">
        <v>0.8</v>
      </c>
      <c r="K9229">
        <v>4</v>
      </c>
      <c r="L9229">
        <v>2025</v>
      </c>
      <c r="M9229" t="s">
        <v>127</v>
      </c>
      <c r="N9229" s="89" cm="1">
        <f t="array" ref="N9229">IF(ISNUMBER(_34_KNMI_Stations[[#This Row],[Etmaal temperatuur °C]]),IF(_34_KNMI_Stations[[#This Row],[Etmaal temperatuur °C]]&lt;stookgrens[],stookgrens[]-_34_KNMI_Stations[[#This Row],[Etmaal temperatuur °C]],0),"")</f>
        <v>2.5</v>
      </c>
      <c r="O9229" s="89">
        <f>_34_KNMI_Stations[[#This Row],[graaddagen]]*_34_KNMI_Stations[[#This Row],[Gewogen factor]]</f>
        <v>2</v>
      </c>
      <c r="P9229" s="89" cm="1">
        <f t="array" ref="P9229">IF(ISNUMBER(_34_KNMI_Stations[[#This Row],[Etmaal temperatuur °C]]),IF(_34_KNMI_Stations[[#This Row],[Etmaal temperatuur °C]]&gt;stookgrens[],_34_KNMI_Stations[[#This Row],[Etmaal temperatuur °C]]-stookgrens[],0),"")</f>
        <v>0</v>
      </c>
    </row>
    <row r="9230" spans="1:16" x14ac:dyDescent="0.25">
      <c r="A9230">
        <v>330</v>
      </c>
      <c r="B9230" s="110">
        <v>45778</v>
      </c>
      <c r="C9230" s="89">
        <v>2.6</v>
      </c>
      <c r="D9230" s="89">
        <v>17.899999999999999</v>
      </c>
      <c r="E9230" s="96">
        <v>2434</v>
      </c>
      <c r="F9230" s="89">
        <v>0</v>
      </c>
      <c r="G9230" s="89">
        <v>1017.6</v>
      </c>
      <c r="H9230">
        <v>0.68</v>
      </c>
      <c r="I9230" t="s">
        <v>23</v>
      </c>
      <c r="J9230">
        <v>0.8</v>
      </c>
      <c r="K9230">
        <v>5</v>
      </c>
      <c r="L9230">
        <v>2025</v>
      </c>
      <c r="M9230" t="s">
        <v>127</v>
      </c>
      <c r="N9230" s="89" cm="1">
        <f t="array" ref="N9230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9230" s="89">
        <f>_34_KNMI_Stations[[#This Row],[graaddagen]]*_34_KNMI_Stations[[#This Row],[Gewogen factor]]</f>
        <v>8.000000000000114E-2</v>
      </c>
      <c r="P9230" s="89" cm="1">
        <f t="array" ref="P9230">IF(ISNUMBER(_34_KNMI_Stations[[#This Row],[Etmaal temperatuur °C]]),IF(_34_KNMI_Stations[[#This Row],[Etmaal temperatuur °C]]&gt;stookgrens[],_34_KNMI_Stations[[#This Row],[Etmaal temperatuur °C]]-stookgrens[],0),"")</f>
        <v>0</v>
      </c>
    </row>
    <row r="9231" spans="1:16" x14ac:dyDescent="0.25">
      <c r="A9231">
        <v>330</v>
      </c>
      <c r="B9231" s="110">
        <v>45779</v>
      </c>
      <c r="C9231" s="89">
        <v>3.9</v>
      </c>
      <c r="D9231" s="89">
        <v>15.1</v>
      </c>
      <c r="E9231" s="96">
        <v>2076</v>
      </c>
      <c r="F9231" s="89">
        <v>0</v>
      </c>
      <c r="G9231" s="89">
        <v>1014.8</v>
      </c>
      <c r="H9231">
        <v>0.75</v>
      </c>
      <c r="I9231" t="s">
        <v>23</v>
      </c>
      <c r="J9231">
        <v>0.8</v>
      </c>
      <c r="K9231">
        <v>5</v>
      </c>
      <c r="L9231">
        <v>2025</v>
      </c>
      <c r="M9231" t="s">
        <v>127</v>
      </c>
      <c r="N9231" s="89" cm="1">
        <f t="array" ref="N9231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9231" s="89">
        <f>_34_KNMI_Stations[[#This Row],[graaddagen]]*_34_KNMI_Stations[[#This Row],[Gewogen factor]]</f>
        <v>2.3200000000000003</v>
      </c>
      <c r="P9231" s="89" cm="1">
        <f t="array" ref="P9231">IF(ISNUMBER(_34_KNMI_Stations[[#This Row],[Etmaal temperatuur °C]]),IF(_34_KNMI_Stations[[#This Row],[Etmaal temperatuur °C]]&gt;stookgrens[],_34_KNMI_Stations[[#This Row],[Etmaal temperatuur °C]]-stookgrens[],0),"")</f>
        <v>0</v>
      </c>
    </row>
    <row r="9232" spans="1:16" x14ac:dyDescent="0.25">
      <c r="A9232">
        <v>330</v>
      </c>
      <c r="B9232" s="110">
        <v>45780</v>
      </c>
      <c r="C9232" s="89">
        <v>6.6</v>
      </c>
      <c r="D9232" s="89">
        <v>12.3</v>
      </c>
      <c r="E9232" s="96">
        <v>2415</v>
      </c>
      <c r="F9232" s="89">
        <v>0</v>
      </c>
      <c r="G9232" s="89">
        <v>1012.8</v>
      </c>
      <c r="H9232">
        <v>0.69</v>
      </c>
      <c r="I9232" t="s">
        <v>23</v>
      </c>
      <c r="J9232">
        <v>0.8</v>
      </c>
      <c r="K9232">
        <v>5</v>
      </c>
      <c r="L9232">
        <v>2025</v>
      </c>
      <c r="M9232" t="s">
        <v>127</v>
      </c>
      <c r="N9232" s="89" cm="1">
        <f t="array" ref="N9232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9232" s="89">
        <f>_34_KNMI_Stations[[#This Row],[graaddagen]]*_34_KNMI_Stations[[#This Row],[Gewogen factor]]</f>
        <v>4.5599999999999996</v>
      </c>
      <c r="P9232" s="89" cm="1">
        <f t="array" ref="P9232">IF(ISNUMBER(_34_KNMI_Stations[[#This Row],[Etmaal temperatuur °C]]),IF(_34_KNMI_Stations[[#This Row],[Etmaal temperatuur °C]]&gt;stookgrens[],_34_KNMI_Stations[[#This Row],[Etmaal temperatuur °C]]-stookgrens[],0),"")</f>
        <v>0</v>
      </c>
    </row>
    <row r="9233" spans="1:16" x14ac:dyDescent="0.25">
      <c r="A9233">
        <v>330</v>
      </c>
      <c r="B9233" s="110">
        <v>45781</v>
      </c>
      <c r="C9233" s="89">
        <v>8.8000000000000007</v>
      </c>
      <c r="D9233" s="89">
        <v>10.1</v>
      </c>
      <c r="E9233" s="96">
        <v>2009</v>
      </c>
      <c r="F9233" s="89">
        <v>0.8</v>
      </c>
      <c r="G9233" s="89">
        <v>1015.9</v>
      </c>
      <c r="H9233">
        <v>0.69</v>
      </c>
      <c r="I9233" t="s">
        <v>23</v>
      </c>
      <c r="J9233">
        <v>0.8</v>
      </c>
      <c r="K9233">
        <v>5</v>
      </c>
      <c r="L9233">
        <v>2025</v>
      </c>
      <c r="M9233" t="s">
        <v>127</v>
      </c>
      <c r="N9233" s="89" cm="1">
        <f t="array" ref="N9233">IF(ISNUMBER(_34_KNMI_Stations[[#This Row],[Etmaal temperatuur °C]]),IF(_34_KNMI_Stations[[#This Row],[Etmaal temperatuur °C]]&lt;stookgrens[],stookgrens[]-_34_KNMI_Stations[[#This Row],[Etmaal temperatuur °C]],0),"")</f>
        <v>7.9</v>
      </c>
      <c r="O9233" s="89">
        <f>_34_KNMI_Stations[[#This Row],[graaddagen]]*_34_KNMI_Stations[[#This Row],[Gewogen factor]]</f>
        <v>6.32</v>
      </c>
      <c r="P9233" s="89" cm="1">
        <f t="array" ref="P9233">IF(ISNUMBER(_34_KNMI_Stations[[#This Row],[Etmaal temperatuur °C]]),IF(_34_KNMI_Stations[[#This Row],[Etmaal temperatuur °C]]&gt;stookgrens[],_34_KNMI_Stations[[#This Row],[Etmaal temperatuur °C]]-stookgrens[],0),"")</f>
        <v>0</v>
      </c>
    </row>
    <row r="9234" spans="1:16" x14ac:dyDescent="0.25">
      <c r="A9234">
        <v>330</v>
      </c>
      <c r="B9234" s="110">
        <v>45782</v>
      </c>
      <c r="C9234" s="89">
        <v>9.1999999999999993</v>
      </c>
      <c r="D9234" s="89">
        <v>10.3</v>
      </c>
      <c r="E9234" s="96">
        <v>2066</v>
      </c>
      <c r="F9234" s="89">
        <v>0.1</v>
      </c>
      <c r="G9234" s="89">
        <v>1019.5</v>
      </c>
      <c r="H9234">
        <v>0.62</v>
      </c>
      <c r="I9234" t="s">
        <v>23</v>
      </c>
      <c r="J9234">
        <v>0.8</v>
      </c>
      <c r="K9234">
        <v>5</v>
      </c>
      <c r="L9234">
        <v>2025</v>
      </c>
      <c r="M9234" t="s">
        <v>132</v>
      </c>
      <c r="N9234" s="89" cm="1">
        <f t="array" ref="N9234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9234" s="89">
        <f>_34_KNMI_Stations[[#This Row],[graaddagen]]*_34_KNMI_Stations[[#This Row],[Gewogen factor]]</f>
        <v>6.16</v>
      </c>
      <c r="P9234" s="89" cm="1">
        <f t="array" ref="P9234">IF(ISNUMBER(_34_KNMI_Stations[[#This Row],[Etmaal temperatuur °C]]),IF(_34_KNMI_Stations[[#This Row],[Etmaal temperatuur °C]]&gt;stookgrens[],_34_KNMI_Stations[[#This Row],[Etmaal temperatuur °C]]-stookgrens[],0),"")</f>
        <v>0</v>
      </c>
    </row>
    <row r="9235" spans="1:16" x14ac:dyDescent="0.25">
      <c r="A9235">
        <v>330</v>
      </c>
      <c r="B9235" s="110">
        <v>45783</v>
      </c>
      <c r="C9235" s="89">
        <v>8.3000000000000007</v>
      </c>
      <c r="D9235" s="89">
        <v>10.4</v>
      </c>
      <c r="E9235" s="96">
        <v>1729</v>
      </c>
      <c r="F9235" s="89">
        <v>0</v>
      </c>
      <c r="G9235" s="89">
        <v>1022.9</v>
      </c>
      <c r="H9235">
        <v>0.71</v>
      </c>
      <c r="I9235" t="s">
        <v>23</v>
      </c>
      <c r="J9235">
        <v>0.8</v>
      </c>
      <c r="K9235">
        <v>5</v>
      </c>
      <c r="L9235">
        <v>2025</v>
      </c>
      <c r="M9235" t="s">
        <v>132</v>
      </c>
      <c r="N9235" s="89" cm="1">
        <f t="array" ref="N9235">IF(ISNUMBER(_34_KNMI_Stations[[#This Row],[Etmaal temperatuur °C]]),IF(_34_KNMI_Stations[[#This Row],[Etmaal temperatuur °C]]&lt;stookgrens[],stookgrens[]-_34_KNMI_Stations[[#This Row],[Etmaal temperatuur °C]],0),"")</f>
        <v>7.6</v>
      </c>
      <c r="O9235" s="89">
        <f>_34_KNMI_Stations[[#This Row],[graaddagen]]*_34_KNMI_Stations[[#This Row],[Gewogen factor]]</f>
        <v>6.08</v>
      </c>
      <c r="P9235" s="89" cm="1">
        <f t="array" ref="P9235">IF(ISNUMBER(_34_KNMI_Stations[[#This Row],[Etmaal temperatuur °C]]),IF(_34_KNMI_Stations[[#This Row],[Etmaal temperatuur °C]]&gt;stookgrens[],_34_KNMI_Stations[[#This Row],[Etmaal temperatuur °C]]-stookgrens[],0),"")</f>
        <v>0</v>
      </c>
    </row>
    <row r="9236" spans="1:16" x14ac:dyDescent="0.25">
      <c r="A9236">
        <v>330</v>
      </c>
      <c r="B9236" s="110">
        <v>45784</v>
      </c>
      <c r="C9236" s="89">
        <v>8.9</v>
      </c>
      <c r="D9236" s="89">
        <v>10.8</v>
      </c>
      <c r="E9236" s="96">
        <v>1734</v>
      </c>
      <c r="F9236" s="89">
        <v>0</v>
      </c>
      <c r="G9236" s="89">
        <v>1021.7</v>
      </c>
      <c r="H9236">
        <v>0.72</v>
      </c>
      <c r="I9236" t="s">
        <v>23</v>
      </c>
      <c r="J9236">
        <v>0.8</v>
      </c>
      <c r="K9236">
        <v>5</v>
      </c>
      <c r="L9236">
        <v>2025</v>
      </c>
      <c r="M9236" t="s">
        <v>132</v>
      </c>
      <c r="N9236" s="89" cm="1">
        <f t="array" ref="N9236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9236" s="89">
        <f>_34_KNMI_Stations[[#This Row],[graaddagen]]*_34_KNMI_Stations[[#This Row],[Gewogen factor]]</f>
        <v>5.76</v>
      </c>
      <c r="P9236" s="89" cm="1">
        <f t="array" ref="P9236">IF(ISNUMBER(_34_KNMI_Stations[[#This Row],[Etmaal temperatuur °C]]),IF(_34_KNMI_Stations[[#This Row],[Etmaal temperatuur °C]]&gt;stookgrens[],_34_KNMI_Stations[[#This Row],[Etmaal temperatuur °C]]-stookgrens[],0),"")</f>
        <v>0</v>
      </c>
    </row>
    <row r="9237" spans="1:16" x14ac:dyDescent="0.25">
      <c r="A9237">
        <v>330</v>
      </c>
      <c r="B9237" s="110">
        <v>45785</v>
      </c>
      <c r="C9237" s="89">
        <v>8</v>
      </c>
      <c r="D9237" s="89">
        <v>12.3</v>
      </c>
      <c r="E9237" s="96">
        <v>2300</v>
      </c>
      <c r="F9237" s="89">
        <v>0</v>
      </c>
      <c r="G9237" s="89">
        <v>1019.2</v>
      </c>
      <c r="H9237">
        <v>0.77</v>
      </c>
      <c r="I9237" t="s">
        <v>23</v>
      </c>
      <c r="J9237">
        <v>0.8</v>
      </c>
      <c r="K9237">
        <v>5</v>
      </c>
      <c r="L9237">
        <v>2025</v>
      </c>
      <c r="M9237" t="s">
        <v>132</v>
      </c>
      <c r="N9237" s="89" cm="1">
        <f t="array" ref="N9237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9237" s="89">
        <f>_34_KNMI_Stations[[#This Row],[graaddagen]]*_34_KNMI_Stations[[#This Row],[Gewogen factor]]</f>
        <v>4.5599999999999996</v>
      </c>
      <c r="P9237" s="89" cm="1">
        <f t="array" ref="P9237">IF(ISNUMBER(_34_KNMI_Stations[[#This Row],[Etmaal temperatuur °C]]),IF(_34_KNMI_Stations[[#This Row],[Etmaal temperatuur °C]]&gt;stookgrens[],_34_KNMI_Stations[[#This Row],[Etmaal temperatuur °C]]-stookgrens[],0),"")</f>
        <v>0</v>
      </c>
    </row>
    <row r="9238" spans="1:16" x14ac:dyDescent="0.25">
      <c r="A9238">
        <v>330</v>
      </c>
      <c r="B9238" s="110">
        <v>45786</v>
      </c>
      <c r="C9238" s="89">
        <v>6.1</v>
      </c>
      <c r="D9238" s="89">
        <v>14.6</v>
      </c>
      <c r="E9238" s="96">
        <v>2665</v>
      </c>
      <c r="F9238" s="89">
        <v>0</v>
      </c>
      <c r="G9238" s="89">
        <v>1020.9</v>
      </c>
      <c r="H9238">
        <v>0.52</v>
      </c>
      <c r="I9238" t="s">
        <v>23</v>
      </c>
      <c r="J9238">
        <v>0.8</v>
      </c>
      <c r="K9238">
        <v>5</v>
      </c>
      <c r="L9238">
        <v>2025</v>
      </c>
      <c r="M9238" t="s">
        <v>132</v>
      </c>
      <c r="N9238" s="89" cm="1">
        <f t="array" ref="N9238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9238" s="89">
        <f>_34_KNMI_Stations[[#This Row],[graaddagen]]*_34_KNMI_Stations[[#This Row],[Gewogen factor]]</f>
        <v>2.7200000000000006</v>
      </c>
      <c r="P9238" s="89" cm="1">
        <f t="array" ref="P9238">IF(ISNUMBER(_34_KNMI_Stations[[#This Row],[Etmaal temperatuur °C]]),IF(_34_KNMI_Stations[[#This Row],[Etmaal temperatuur °C]]&gt;stookgrens[],_34_KNMI_Stations[[#This Row],[Etmaal temperatuur °C]]-stookgrens[],0),"")</f>
        <v>0</v>
      </c>
    </row>
    <row r="9239" spans="1:16" x14ac:dyDescent="0.25">
      <c r="A9239">
        <v>330</v>
      </c>
      <c r="B9239" s="110">
        <v>45787</v>
      </c>
      <c r="C9239" s="89">
        <v>5.8</v>
      </c>
      <c r="D9239" s="89">
        <v>17.100000000000001</v>
      </c>
      <c r="E9239" s="96">
        <v>2758</v>
      </c>
      <c r="F9239" s="89">
        <v>0</v>
      </c>
      <c r="G9239" s="89">
        <v>1019.1</v>
      </c>
      <c r="H9239">
        <v>0.46</v>
      </c>
      <c r="I9239" t="s">
        <v>23</v>
      </c>
      <c r="J9239">
        <v>0.8</v>
      </c>
      <c r="K9239">
        <v>5</v>
      </c>
      <c r="L9239">
        <v>2025</v>
      </c>
      <c r="M9239" t="s">
        <v>132</v>
      </c>
      <c r="N9239" s="89" cm="1">
        <f t="array" ref="N9239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9239" s="89">
        <f>_34_KNMI_Stations[[#This Row],[graaddagen]]*_34_KNMI_Stations[[#This Row],[Gewogen factor]]</f>
        <v>0.71999999999999886</v>
      </c>
      <c r="P9239" s="89" cm="1">
        <f t="array" ref="P9239">IF(ISNUMBER(_34_KNMI_Stations[[#This Row],[Etmaal temperatuur °C]]),IF(_34_KNMI_Stations[[#This Row],[Etmaal temperatuur °C]]&gt;stookgrens[],_34_KNMI_Stations[[#This Row],[Etmaal temperatuur °C]]-stookgrens[],0),"")</f>
        <v>0</v>
      </c>
    </row>
    <row r="9240" spans="1:16" x14ac:dyDescent="0.25">
      <c r="A9240">
        <v>330</v>
      </c>
      <c r="B9240" s="110">
        <v>45788</v>
      </c>
      <c r="C9240" s="89">
        <v>5.7</v>
      </c>
      <c r="D9240" s="89">
        <v>19.3</v>
      </c>
      <c r="E9240" s="96">
        <v>2770</v>
      </c>
      <c r="F9240" s="89">
        <v>0</v>
      </c>
      <c r="G9240" s="89">
        <v>1013</v>
      </c>
      <c r="H9240">
        <v>0.42</v>
      </c>
      <c r="I9240" t="s">
        <v>23</v>
      </c>
      <c r="J9240">
        <v>0.8</v>
      </c>
      <c r="K9240">
        <v>5</v>
      </c>
      <c r="L9240">
        <v>2025</v>
      </c>
      <c r="M9240" t="s">
        <v>132</v>
      </c>
      <c r="N9240" s="89" cm="1">
        <f t="array" ref="N9240">IF(ISNUMBER(_34_KNMI_Stations[[#This Row],[Etmaal temperatuur °C]]),IF(_34_KNMI_Stations[[#This Row],[Etmaal temperatuur °C]]&lt;stookgrens[],stookgrens[]-_34_KNMI_Stations[[#This Row],[Etmaal temperatuur °C]],0),"")</f>
        <v>0</v>
      </c>
      <c r="O9240" s="89">
        <f>_34_KNMI_Stations[[#This Row],[graaddagen]]*_34_KNMI_Stations[[#This Row],[Gewogen factor]]</f>
        <v>0</v>
      </c>
      <c r="P9240" s="89" cm="1">
        <f t="array" ref="P9240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9241" spans="1:16" x14ac:dyDescent="0.25">
      <c r="A9241">
        <v>330</v>
      </c>
      <c r="B9241" s="110">
        <v>45789</v>
      </c>
      <c r="C9241" s="89">
        <v>5.8</v>
      </c>
      <c r="D9241" s="89">
        <v>20</v>
      </c>
      <c r="E9241" s="96">
        <v>2760</v>
      </c>
      <c r="F9241" s="89">
        <v>0</v>
      </c>
      <c r="G9241" s="89">
        <v>1012.9</v>
      </c>
      <c r="H9241">
        <v>0.44</v>
      </c>
      <c r="I9241" t="s">
        <v>23</v>
      </c>
      <c r="J9241">
        <v>0.8</v>
      </c>
      <c r="K9241">
        <v>5</v>
      </c>
      <c r="L9241">
        <v>2025</v>
      </c>
      <c r="M9241" t="s">
        <v>133</v>
      </c>
      <c r="N9241" s="89" cm="1">
        <f t="array" ref="N9241">IF(ISNUMBER(_34_KNMI_Stations[[#This Row],[Etmaal temperatuur °C]]),IF(_34_KNMI_Stations[[#This Row],[Etmaal temperatuur °C]]&lt;stookgrens[],stookgrens[]-_34_KNMI_Stations[[#This Row],[Etmaal temperatuur °C]],0),"")</f>
        <v>0</v>
      </c>
      <c r="O9241" s="89">
        <f>_34_KNMI_Stations[[#This Row],[graaddagen]]*_34_KNMI_Stations[[#This Row],[Gewogen factor]]</f>
        <v>0</v>
      </c>
      <c r="P9241" s="89" cm="1">
        <f t="array" ref="P9241">IF(ISNUMBER(_34_KNMI_Stations[[#This Row],[Etmaal temperatuur °C]]),IF(_34_KNMI_Stations[[#This Row],[Etmaal temperatuur °C]]&gt;stookgrens[],_34_KNMI_Stations[[#This Row],[Etmaal temperatuur °C]]-stookgrens[],0),"")</f>
        <v>2</v>
      </c>
    </row>
    <row r="9242" spans="1:16" x14ac:dyDescent="0.25">
      <c r="A9242">
        <v>330</v>
      </c>
      <c r="B9242" s="110">
        <v>45790</v>
      </c>
      <c r="C9242" s="89">
        <v>6.9</v>
      </c>
      <c r="D9242" s="89">
        <v>16.8</v>
      </c>
      <c r="E9242" s="96">
        <v>2844</v>
      </c>
      <c r="F9242" s="89">
        <v>0</v>
      </c>
      <c r="G9242" s="89">
        <v>1017.9</v>
      </c>
      <c r="H9242">
        <v>0.52</v>
      </c>
      <c r="I9242" t="s">
        <v>23</v>
      </c>
      <c r="J9242">
        <v>0.8</v>
      </c>
      <c r="K9242">
        <v>5</v>
      </c>
      <c r="L9242">
        <v>2025</v>
      </c>
      <c r="M9242" t="s">
        <v>133</v>
      </c>
      <c r="N9242" s="89" cm="1">
        <f t="array" ref="N9242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9242" s="89">
        <f>_34_KNMI_Stations[[#This Row],[graaddagen]]*_34_KNMI_Stations[[#This Row],[Gewogen factor]]</f>
        <v>0.95999999999999952</v>
      </c>
      <c r="P9242" s="89" cm="1">
        <f t="array" ref="P9242">IF(ISNUMBER(_34_KNMI_Stations[[#This Row],[Etmaal temperatuur °C]]),IF(_34_KNMI_Stations[[#This Row],[Etmaal temperatuur °C]]&gt;stookgrens[],_34_KNMI_Stations[[#This Row],[Etmaal temperatuur °C]]-stookgrens[],0),"")</f>
        <v>0</v>
      </c>
    </row>
    <row r="9243" spans="1:16" x14ac:dyDescent="0.25">
      <c r="A9243">
        <v>330</v>
      </c>
      <c r="B9243" s="110">
        <v>45791</v>
      </c>
      <c r="C9243" s="89">
        <v>7.3</v>
      </c>
      <c r="D9243" s="89">
        <v>13.2</v>
      </c>
      <c r="E9243" s="96">
        <v>2526</v>
      </c>
      <c r="F9243" s="89">
        <v>0</v>
      </c>
      <c r="G9243" s="89">
        <v>1020.1</v>
      </c>
      <c r="H9243">
        <v>0.73</v>
      </c>
      <c r="I9243" t="s">
        <v>23</v>
      </c>
      <c r="J9243">
        <v>0.8</v>
      </c>
      <c r="K9243">
        <v>5</v>
      </c>
      <c r="L9243">
        <v>2025</v>
      </c>
      <c r="M9243" t="s">
        <v>133</v>
      </c>
      <c r="N9243" s="89" cm="1">
        <f t="array" ref="N9243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9243" s="89">
        <f>_34_KNMI_Stations[[#This Row],[graaddagen]]*_34_KNMI_Stations[[#This Row],[Gewogen factor]]</f>
        <v>3.8400000000000007</v>
      </c>
      <c r="P9243" s="89" cm="1">
        <f t="array" ref="P9243">IF(ISNUMBER(_34_KNMI_Stations[[#This Row],[Etmaal temperatuur °C]]),IF(_34_KNMI_Stations[[#This Row],[Etmaal temperatuur °C]]&gt;stookgrens[],_34_KNMI_Stations[[#This Row],[Etmaal temperatuur °C]]-stookgrens[],0),"")</f>
        <v>0</v>
      </c>
    </row>
    <row r="9244" spans="1:16" x14ac:dyDescent="0.25">
      <c r="A9244">
        <v>330</v>
      </c>
      <c r="B9244" s="110">
        <v>45792</v>
      </c>
      <c r="C9244" s="89">
        <v>10.1</v>
      </c>
      <c r="D9244" s="89">
        <v>12.9</v>
      </c>
      <c r="E9244" s="96">
        <v>2420</v>
      </c>
      <c r="F9244" s="89">
        <v>0</v>
      </c>
      <c r="G9244" s="89">
        <v>1021.9</v>
      </c>
      <c r="H9244">
        <v>0.69</v>
      </c>
      <c r="I9244" t="s">
        <v>23</v>
      </c>
      <c r="J9244">
        <v>0.8</v>
      </c>
      <c r="K9244">
        <v>5</v>
      </c>
      <c r="L9244">
        <v>2025</v>
      </c>
      <c r="M9244" t="s">
        <v>133</v>
      </c>
      <c r="N9244" s="89" cm="1">
        <f t="array" ref="N9244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9244" s="89">
        <f>_34_KNMI_Stations[[#This Row],[graaddagen]]*_34_KNMI_Stations[[#This Row],[Gewogen factor]]</f>
        <v>4.08</v>
      </c>
      <c r="P9244" s="89" cm="1">
        <f t="array" ref="P9244">IF(ISNUMBER(_34_KNMI_Stations[[#This Row],[Etmaal temperatuur °C]]),IF(_34_KNMI_Stations[[#This Row],[Etmaal temperatuur °C]]&gt;stookgrens[],_34_KNMI_Stations[[#This Row],[Etmaal temperatuur °C]]-stookgrens[],0),"")</f>
        <v>0</v>
      </c>
    </row>
    <row r="9245" spans="1:16" x14ac:dyDescent="0.25">
      <c r="A9245">
        <v>330</v>
      </c>
      <c r="B9245" s="110">
        <v>45793</v>
      </c>
      <c r="C9245" s="89">
        <v>7.8</v>
      </c>
      <c r="D9245" s="89">
        <v>11.9</v>
      </c>
      <c r="E9245" s="96">
        <v>1693</v>
      </c>
      <c r="F9245" s="89">
        <v>0</v>
      </c>
      <c r="G9245" s="89">
        <v>1022.7</v>
      </c>
      <c r="H9245">
        <v>0.74</v>
      </c>
      <c r="I9245" t="s">
        <v>23</v>
      </c>
      <c r="J9245">
        <v>0.8</v>
      </c>
      <c r="K9245">
        <v>5</v>
      </c>
      <c r="L9245">
        <v>2025</v>
      </c>
      <c r="M9245" t="s">
        <v>133</v>
      </c>
      <c r="N9245" s="89" cm="1">
        <f t="array" ref="N9245">IF(ISNUMBER(_34_KNMI_Stations[[#This Row],[Etmaal temperatuur °C]]),IF(_34_KNMI_Stations[[#This Row],[Etmaal temperatuur °C]]&lt;stookgrens[],stookgrens[]-_34_KNMI_Stations[[#This Row],[Etmaal temperatuur °C]],0),"")</f>
        <v>6.1</v>
      </c>
      <c r="O9245" s="89">
        <f>_34_KNMI_Stations[[#This Row],[graaddagen]]*_34_KNMI_Stations[[#This Row],[Gewogen factor]]</f>
        <v>4.88</v>
      </c>
      <c r="P9245" s="89" cm="1">
        <f t="array" ref="P9245">IF(ISNUMBER(_34_KNMI_Stations[[#This Row],[Etmaal temperatuur °C]]),IF(_34_KNMI_Stations[[#This Row],[Etmaal temperatuur °C]]&gt;stookgrens[],_34_KNMI_Stations[[#This Row],[Etmaal temperatuur °C]]-stookgrens[],0),"")</f>
        <v>0</v>
      </c>
    </row>
    <row r="9246" spans="1:16" x14ac:dyDescent="0.25">
      <c r="A9246">
        <v>330</v>
      </c>
      <c r="B9246" s="110">
        <v>45794</v>
      </c>
      <c r="C9246" s="89">
        <v>8</v>
      </c>
      <c r="D9246" s="89">
        <v>12.5</v>
      </c>
      <c r="E9246" s="96">
        <v>2341</v>
      </c>
      <c r="F9246" s="89">
        <v>0</v>
      </c>
      <c r="G9246" s="89">
        <v>1020.3</v>
      </c>
      <c r="H9246">
        <v>0.78</v>
      </c>
      <c r="I9246" t="s">
        <v>23</v>
      </c>
      <c r="J9246">
        <v>0.8</v>
      </c>
      <c r="K9246">
        <v>5</v>
      </c>
      <c r="L9246">
        <v>2025</v>
      </c>
      <c r="M9246" t="s">
        <v>133</v>
      </c>
      <c r="N9246" s="89" cm="1">
        <f t="array" ref="N9246">IF(ISNUMBER(_34_KNMI_Stations[[#This Row],[Etmaal temperatuur °C]]),IF(_34_KNMI_Stations[[#This Row],[Etmaal temperatuur °C]]&lt;stookgrens[],stookgrens[]-_34_KNMI_Stations[[#This Row],[Etmaal temperatuur °C]],0),"")</f>
        <v>5.5</v>
      </c>
      <c r="O9246" s="89">
        <f>_34_KNMI_Stations[[#This Row],[graaddagen]]*_34_KNMI_Stations[[#This Row],[Gewogen factor]]</f>
        <v>4.4000000000000004</v>
      </c>
      <c r="P9246" s="89" cm="1">
        <f t="array" ref="P9246">IF(ISNUMBER(_34_KNMI_Stations[[#This Row],[Etmaal temperatuur °C]]),IF(_34_KNMI_Stations[[#This Row],[Etmaal temperatuur °C]]&gt;stookgrens[],_34_KNMI_Stations[[#This Row],[Etmaal temperatuur °C]]-stookgrens[],0),"")</f>
        <v>0</v>
      </c>
    </row>
    <row r="9247" spans="1:16" x14ac:dyDescent="0.25">
      <c r="A9247">
        <v>330</v>
      </c>
      <c r="B9247" s="110">
        <v>45795</v>
      </c>
      <c r="C9247" s="89">
        <v>6.3</v>
      </c>
      <c r="D9247" s="89">
        <v>12.7</v>
      </c>
      <c r="E9247" s="96">
        <v>1978</v>
      </c>
      <c r="F9247" s="89">
        <v>0</v>
      </c>
      <c r="G9247" s="89">
        <v>1018.8</v>
      </c>
      <c r="H9247">
        <v>0.78</v>
      </c>
      <c r="I9247" t="s">
        <v>23</v>
      </c>
      <c r="J9247">
        <v>0.8</v>
      </c>
      <c r="K9247">
        <v>5</v>
      </c>
      <c r="L9247">
        <v>2025</v>
      </c>
      <c r="M9247" t="s">
        <v>133</v>
      </c>
      <c r="N9247" s="89" cm="1">
        <f t="array" ref="N9247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9247" s="89">
        <f>_34_KNMI_Stations[[#This Row],[graaddagen]]*_34_KNMI_Stations[[#This Row],[Gewogen factor]]</f>
        <v>4.2400000000000011</v>
      </c>
      <c r="P9247" s="89" cm="1">
        <f t="array" ref="P9247">IF(ISNUMBER(_34_KNMI_Stations[[#This Row],[Etmaal temperatuur °C]]),IF(_34_KNMI_Stations[[#This Row],[Etmaal temperatuur °C]]&gt;stookgrens[],_34_KNMI_Stations[[#This Row],[Etmaal temperatuur °C]]-stookgrens[],0),"")</f>
        <v>0</v>
      </c>
    </row>
    <row r="9248" spans="1:16" x14ac:dyDescent="0.25">
      <c r="A9248">
        <v>330</v>
      </c>
      <c r="B9248" s="110">
        <v>45796</v>
      </c>
      <c r="C9248" s="89">
        <v>7</v>
      </c>
      <c r="D9248" s="89">
        <v>14.2</v>
      </c>
      <c r="E9248" s="96">
        <v>2868</v>
      </c>
      <c r="F9248" s="89">
        <v>0</v>
      </c>
      <c r="G9248" s="89">
        <v>1020.3</v>
      </c>
      <c r="H9248">
        <v>0.76</v>
      </c>
      <c r="I9248" t="s">
        <v>23</v>
      </c>
      <c r="J9248">
        <v>0.8</v>
      </c>
      <c r="K9248">
        <v>5</v>
      </c>
      <c r="L9248">
        <v>2025</v>
      </c>
      <c r="M9248" t="s">
        <v>349</v>
      </c>
      <c r="N9248" s="89" cm="1">
        <f t="array" ref="N9248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9248" s="89">
        <f>_34_KNMI_Stations[[#This Row],[graaddagen]]*_34_KNMI_Stations[[#This Row],[Gewogen factor]]</f>
        <v>3.0400000000000009</v>
      </c>
      <c r="P9248" s="89" cm="1">
        <f t="array" ref="P9248">IF(ISNUMBER(_34_KNMI_Stations[[#This Row],[Etmaal temperatuur °C]]),IF(_34_KNMI_Stations[[#This Row],[Etmaal temperatuur °C]]&gt;stookgrens[],_34_KNMI_Stations[[#This Row],[Etmaal temperatuur °C]]-stookgrens[],0),"")</f>
        <v>0</v>
      </c>
    </row>
    <row r="9249" spans="1:16" x14ac:dyDescent="0.25">
      <c r="A9249">
        <v>330</v>
      </c>
      <c r="B9249" s="110">
        <v>45797</v>
      </c>
      <c r="C9249" s="89">
        <v>5.8</v>
      </c>
      <c r="D9249" s="89">
        <v>13.5</v>
      </c>
      <c r="E9249" s="96">
        <v>2783</v>
      </c>
      <c r="F9249" s="89">
        <v>0</v>
      </c>
      <c r="G9249" s="89">
        <v>1019.3</v>
      </c>
      <c r="H9249">
        <v>0.78</v>
      </c>
      <c r="I9249" t="s">
        <v>23</v>
      </c>
      <c r="J9249">
        <v>0.8</v>
      </c>
      <c r="K9249">
        <v>5</v>
      </c>
      <c r="L9249">
        <v>2025</v>
      </c>
      <c r="M9249" t="s">
        <v>349</v>
      </c>
      <c r="N9249" s="89" cm="1">
        <f t="array" ref="N9249">IF(ISNUMBER(_34_KNMI_Stations[[#This Row],[Etmaal temperatuur °C]]),IF(_34_KNMI_Stations[[#This Row],[Etmaal temperatuur °C]]&lt;stookgrens[],stookgrens[]-_34_KNMI_Stations[[#This Row],[Etmaal temperatuur °C]],0),"")</f>
        <v>4.5</v>
      </c>
      <c r="O9249" s="89">
        <f>_34_KNMI_Stations[[#This Row],[graaddagen]]*_34_KNMI_Stations[[#This Row],[Gewogen factor]]</f>
        <v>3.6</v>
      </c>
      <c r="P9249" s="89" cm="1">
        <f t="array" ref="P9249">IF(ISNUMBER(_34_KNMI_Stations[[#This Row],[Etmaal temperatuur °C]]),IF(_34_KNMI_Stations[[#This Row],[Etmaal temperatuur °C]]&gt;stookgrens[],_34_KNMI_Stations[[#This Row],[Etmaal temperatuur °C]]-stookgrens[],0),"")</f>
        <v>0</v>
      </c>
    </row>
    <row r="9250" spans="1:16" x14ac:dyDescent="0.25">
      <c r="A9250">
        <v>330</v>
      </c>
      <c r="B9250" s="110">
        <v>45798</v>
      </c>
      <c r="C9250" s="89">
        <v>6.1</v>
      </c>
      <c r="D9250" s="89">
        <v>12.6</v>
      </c>
      <c r="E9250" s="96">
        <v>1679</v>
      </c>
      <c r="F9250" s="89">
        <v>0</v>
      </c>
      <c r="G9250" s="89">
        <v>1015.7</v>
      </c>
      <c r="H9250">
        <v>0.75</v>
      </c>
      <c r="I9250" t="s">
        <v>23</v>
      </c>
      <c r="J9250">
        <v>0.8</v>
      </c>
      <c r="K9250">
        <v>5</v>
      </c>
      <c r="L9250">
        <v>2025</v>
      </c>
      <c r="M9250" t="s">
        <v>349</v>
      </c>
      <c r="N9250" s="89" cm="1">
        <f t="array" ref="N9250">IF(ISNUMBER(_34_KNMI_Stations[[#This Row],[Etmaal temperatuur °C]]),IF(_34_KNMI_Stations[[#This Row],[Etmaal temperatuur °C]]&lt;stookgrens[],stookgrens[]-_34_KNMI_Stations[[#This Row],[Etmaal temperatuur °C]],0),"")</f>
        <v>5.4</v>
      </c>
      <c r="O9250" s="89">
        <f>_34_KNMI_Stations[[#This Row],[graaddagen]]*_34_KNMI_Stations[[#This Row],[Gewogen factor]]</f>
        <v>4.32</v>
      </c>
      <c r="P9250" s="89" cm="1">
        <f t="array" ref="P9250">IF(ISNUMBER(_34_KNMI_Stations[[#This Row],[Etmaal temperatuur °C]]),IF(_34_KNMI_Stations[[#This Row],[Etmaal temperatuur °C]]&gt;stookgrens[],_34_KNMI_Stations[[#This Row],[Etmaal temperatuur °C]]-stookgrens[],0),"")</f>
        <v>0</v>
      </c>
    </row>
    <row r="9251" spans="1:16" x14ac:dyDescent="0.25">
      <c r="A9251">
        <v>330</v>
      </c>
      <c r="B9251" s="110">
        <v>45799</v>
      </c>
      <c r="C9251" s="89">
        <v>8.6999999999999993</v>
      </c>
      <c r="D9251" s="89">
        <v>11.7</v>
      </c>
      <c r="E9251" s="96">
        <v>2322</v>
      </c>
      <c r="F9251" s="89">
        <v>0.1</v>
      </c>
      <c r="G9251" s="89">
        <v>1017.3</v>
      </c>
      <c r="H9251">
        <v>0.62</v>
      </c>
      <c r="I9251" t="s">
        <v>23</v>
      </c>
      <c r="J9251">
        <v>0.8</v>
      </c>
      <c r="K9251">
        <v>5</v>
      </c>
      <c r="L9251">
        <v>2025</v>
      </c>
      <c r="M9251" t="s">
        <v>349</v>
      </c>
      <c r="N9251" s="89" cm="1">
        <f t="array" ref="N9251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9251" s="89">
        <f>_34_KNMI_Stations[[#This Row],[graaddagen]]*_34_KNMI_Stations[[#This Row],[Gewogen factor]]</f>
        <v>5.0400000000000009</v>
      </c>
      <c r="P9251" s="89" cm="1">
        <f t="array" ref="P9251">IF(ISNUMBER(_34_KNMI_Stations[[#This Row],[Etmaal temperatuur °C]]),IF(_34_KNMI_Stations[[#This Row],[Etmaal temperatuur °C]]&gt;stookgrens[],_34_KNMI_Stations[[#This Row],[Etmaal temperatuur °C]]-stookgrens[],0),"")</f>
        <v>0</v>
      </c>
    </row>
    <row r="9252" spans="1:16" x14ac:dyDescent="0.25">
      <c r="A9252">
        <v>330</v>
      </c>
      <c r="B9252" s="110">
        <v>45800</v>
      </c>
      <c r="C9252" s="89">
        <v>8.4</v>
      </c>
      <c r="D9252" s="89">
        <v>11.4</v>
      </c>
      <c r="E9252" s="96">
        <v>2513</v>
      </c>
      <c r="F9252" s="89">
        <v>0.2</v>
      </c>
      <c r="G9252" s="89">
        <v>1018.2</v>
      </c>
      <c r="H9252">
        <v>0.66</v>
      </c>
      <c r="I9252" t="s">
        <v>23</v>
      </c>
      <c r="J9252">
        <v>0.8</v>
      </c>
      <c r="K9252">
        <v>5</v>
      </c>
      <c r="L9252">
        <v>2025</v>
      </c>
      <c r="M9252" t="s">
        <v>349</v>
      </c>
      <c r="N9252" s="89" cm="1">
        <f t="array" ref="N9252">IF(ISNUMBER(_34_KNMI_Stations[[#This Row],[Etmaal temperatuur °C]]),IF(_34_KNMI_Stations[[#This Row],[Etmaal temperatuur °C]]&lt;stookgrens[],stookgrens[]-_34_KNMI_Stations[[#This Row],[Etmaal temperatuur °C]],0),"")</f>
        <v>6.6</v>
      </c>
      <c r="O9252" s="89">
        <f>_34_KNMI_Stations[[#This Row],[graaddagen]]*_34_KNMI_Stations[[#This Row],[Gewogen factor]]</f>
        <v>5.28</v>
      </c>
      <c r="P9252" s="89" cm="1">
        <f t="array" ref="P9252">IF(ISNUMBER(_34_KNMI_Stations[[#This Row],[Etmaal temperatuur °C]]),IF(_34_KNMI_Stations[[#This Row],[Etmaal temperatuur °C]]&gt;stookgrens[],_34_KNMI_Stations[[#This Row],[Etmaal temperatuur °C]]-stookgrens[],0),"")</f>
        <v>0</v>
      </c>
    </row>
    <row r="9253" spans="1:16" x14ac:dyDescent="0.25">
      <c r="A9253">
        <v>330</v>
      </c>
      <c r="B9253" s="110">
        <v>45801</v>
      </c>
      <c r="C9253" s="89">
        <v>8.3000000000000007</v>
      </c>
      <c r="D9253" s="89">
        <v>13.5</v>
      </c>
      <c r="E9253" s="96">
        <v>619</v>
      </c>
      <c r="F9253" s="89">
        <v>10.1</v>
      </c>
      <c r="G9253" s="89">
        <v>1012</v>
      </c>
      <c r="H9253">
        <v>0.86</v>
      </c>
      <c r="I9253" t="s">
        <v>23</v>
      </c>
      <c r="J9253">
        <v>0.8</v>
      </c>
      <c r="K9253">
        <v>5</v>
      </c>
      <c r="L9253">
        <v>2025</v>
      </c>
      <c r="M9253" t="s">
        <v>349</v>
      </c>
      <c r="N9253" s="89" cm="1">
        <f t="array" ref="N9253">IF(ISNUMBER(_34_KNMI_Stations[[#This Row],[Etmaal temperatuur °C]]),IF(_34_KNMI_Stations[[#This Row],[Etmaal temperatuur °C]]&lt;stookgrens[],stookgrens[]-_34_KNMI_Stations[[#This Row],[Etmaal temperatuur °C]],0),"")</f>
        <v>4.5</v>
      </c>
      <c r="O9253" s="89">
        <f>_34_KNMI_Stations[[#This Row],[graaddagen]]*_34_KNMI_Stations[[#This Row],[Gewogen factor]]</f>
        <v>3.6</v>
      </c>
      <c r="P9253" s="89" cm="1">
        <f t="array" ref="P9253">IF(ISNUMBER(_34_KNMI_Stations[[#This Row],[Etmaal temperatuur °C]]),IF(_34_KNMI_Stations[[#This Row],[Etmaal temperatuur °C]]&gt;stookgrens[],_34_KNMI_Stations[[#This Row],[Etmaal temperatuur °C]]-stookgrens[],0),"")</f>
        <v>0</v>
      </c>
    </row>
    <row r="9254" spans="1:16" x14ac:dyDescent="0.25">
      <c r="A9254">
        <v>330</v>
      </c>
      <c r="B9254" s="110">
        <v>45802</v>
      </c>
      <c r="C9254" s="89">
        <v>8.6999999999999993</v>
      </c>
      <c r="D9254" s="89">
        <v>15.4</v>
      </c>
      <c r="E9254" s="96">
        <v>1935</v>
      </c>
      <c r="F9254" s="89">
        <v>3.1</v>
      </c>
      <c r="G9254" s="89">
        <v>1009.5</v>
      </c>
      <c r="H9254">
        <v>0.82</v>
      </c>
      <c r="I9254" t="s">
        <v>23</v>
      </c>
      <c r="J9254">
        <v>0.8</v>
      </c>
      <c r="K9254">
        <v>5</v>
      </c>
      <c r="L9254">
        <v>2025</v>
      </c>
      <c r="M9254" t="s">
        <v>349</v>
      </c>
      <c r="N9254" s="89" cm="1">
        <f t="array" ref="N9254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9254" s="89">
        <f>_34_KNMI_Stations[[#This Row],[graaddagen]]*_34_KNMI_Stations[[#This Row],[Gewogen factor]]</f>
        <v>2.0799999999999996</v>
      </c>
      <c r="P9254" s="89" cm="1">
        <f t="array" ref="P9254">IF(ISNUMBER(_34_KNMI_Stations[[#This Row],[Etmaal temperatuur °C]]),IF(_34_KNMI_Stations[[#This Row],[Etmaal temperatuur °C]]&gt;stookgrens[],_34_KNMI_Stations[[#This Row],[Etmaal temperatuur °C]]-stookgrens[],0),"")</f>
        <v>0</v>
      </c>
    </row>
    <row r="9255" spans="1:16" x14ac:dyDescent="0.25">
      <c r="A9255">
        <v>330</v>
      </c>
      <c r="B9255" s="110">
        <v>45803</v>
      </c>
      <c r="C9255" s="89">
        <v>9.4</v>
      </c>
      <c r="D9255" s="89">
        <v>15</v>
      </c>
      <c r="E9255" s="96">
        <v>2671</v>
      </c>
      <c r="F9255" s="89">
        <v>0.7</v>
      </c>
      <c r="G9255" s="89">
        <v>1015.6</v>
      </c>
      <c r="H9255">
        <v>0.68</v>
      </c>
      <c r="I9255" t="s">
        <v>23</v>
      </c>
      <c r="J9255">
        <v>0.8</v>
      </c>
      <c r="K9255">
        <v>5</v>
      </c>
      <c r="L9255">
        <v>2025</v>
      </c>
      <c r="M9255" t="s">
        <v>350</v>
      </c>
      <c r="N9255" s="89" cm="1">
        <f t="array" ref="N9255">IF(ISNUMBER(_34_KNMI_Stations[[#This Row],[Etmaal temperatuur °C]]),IF(_34_KNMI_Stations[[#This Row],[Etmaal temperatuur °C]]&lt;stookgrens[],stookgrens[]-_34_KNMI_Stations[[#This Row],[Etmaal temperatuur °C]],0),"")</f>
        <v>3</v>
      </c>
      <c r="O9255" s="89">
        <f>_34_KNMI_Stations[[#This Row],[graaddagen]]*_34_KNMI_Stations[[#This Row],[Gewogen factor]]</f>
        <v>2.4000000000000004</v>
      </c>
      <c r="P9255" s="89" cm="1">
        <f t="array" ref="P9255">IF(ISNUMBER(_34_KNMI_Stations[[#This Row],[Etmaal temperatuur °C]]),IF(_34_KNMI_Stations[[#This Row],[Etmaal temperatuur °C]]&gt;stookgrens[],_34_KNMI_Stations[[#This Row],[Etmaal temperatuur °C]]-stookgrens[],0),"")</f>
        <v>0</v>
      </c>
    </row>
    <row r="9256" spans="1:16" x14ac:dyDescent="0.25">
      <c r="A9256">
        <v>330</v>
      </c>
      <c r="B9256" s="110">
        <v>45804</v>
      </c>
      <c r="C9256" s="89">
        <v>10.9</v>
      </c>
      <c r="D9256" s="89">
        <v>14.4</v>
      </c>
      <c r="E9256" s="96">
        <v>1134</v>
      </c>
      <c r="F9256" s="89">
        <v>16.899999999999999</v>
      </c>
      <c r="G9256" s="89">
        <v>1012.4</v>
      </c>
      <c r="H9256">
        <v>0.88</v>
      </c>
      <c r="I9256" t="s">
        <v>23</v>
      </c>
      <c r="J9256">
        <v>0.8</v>
      </c>
      <c r="K9256">
        <v>5</v>
      </c>
      <c r="L9256">
        <v>2025</v>
      </c>
      <c r="M9256" t="s">
        <v>350</v>
      </c>
      <c r="N9256" s="89" cm="1">
        <f t="array" ref="N9256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9256" s="89">
        <f>_34_KNMI_Stations[[#This Row],[graaddagen]]*_34_KNMI_Stations[[#This Row],[Gewogen factor]]</f>
        <v>2.88</v>
      </c>
      <c r="P9256" s="89" cm="1">
        <f t="array" ref="P9256">IF(ISNUMBER(_34_KNMI_Stations[[#This Row],[Etmaal temperatuur °C]]),IF(_34_KNMI_Stations[[#This Row],[Etmaal temperatuur °C]]&gt;stookgrens[],_34_KNMI_Stations[[#This Row],[Etmaal temperatuur °C]]-stookgrens[],0),"")</f>
        <v>0</v>
      </c>
    </row>
    <row r="9257" spans="1:16" x14ac:dyDescent="0.25">
      <c r="A9257">
        <v>330</v>
      </c>
      <c r="B9257" s="110">
        <v>45805</v>
      </c>
      <c r="C9257" s="89">
        <v>6.8</v>
      </c>
      <c r="D9257" s="89">
        <v>14.3</v>
      </c>
      <c r="E9257" s="96">
        <v>1799</v>
      </c>
      <c r="F9257" s="89">
        <v>0</v>
      </c>
      <c r="G9257" s="89">
        <v>1015.6</v>
      </c>
      <c r="H9257">
        <v>0.85</v>
      </c>
      <c r="I9257" t="s">
        <v>23</v>
      </c>
      <c r="J9257">
        <v>0.8</v>
      </c>
      <c r="K9257">
        <v>5</v>
      </c>
      <c r="L9257">
        <v>2025</v>
      </c>
      <c r="M9257" t="s">
        <v>350</v>
      </c>
      <c r="N9257" s="89" cm="1">
        <f t="array" ref="N9257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9257" s="89">
        <f>_34_KNMI_Stations[[#This Row],[graaddagen]]*_34_KNMI_Stations[[#This Row],[Gewogen factor]]</f>
        <v>2.9599999999999995</v>
      </c>
      <c r="P9257" s="89" cm="1">
        <f t="array" ref="P9257">IF(ISNUMBER(_34_KNMI_Stations[[#This Row],[Etmaal temperatuur °C]]),IF(_34_KNMI_Stations[[#This Row],[Etmaal temperatuur °C]]&gt;stookgrens[],_34_KNMI_Stations[[#This Row],[Etmaal temperatuur °C]]-stookgrens[],0),"")</f>
        <v>0</v>
      </c>
    </row>
    <row r="9258" spans="1:16" x14ac:dyDescent="0.25">
      <c r="A9258">
        <v>330</v>
      </c>
      <c r="B9258" s="110">
        <v>45806</v>
      </c>
      <c r="C9258" s="89">
        <v>9.1</v>
      </c>
      <c r="D9258" s="89">
        <v>15.1</v>
      </c>
      <c r="E9258" s="96">
        <v>1308</v>
      </c>
      <c r="F9258" s="89">
        <v>0.6</v>
      </c>
      <c r="G9258" s="89">
        <v>1019.6</v>
      </c>
      <c r="H9258">
        <v>0.88</v>
      </c>
      <c r="I9258" t="s">
        <v>23</v>
      </c>
      <c r="J9258">
        <v>0.8</v>
      </c>
      <c r="K9258">
        <v>5</v>
      </c>
      <c r="L9258">
        <v>2025</v>
      </c>
      <c r="M9258" t="s">
        <v>350</v>
      </c>
      <c r="N9258" s="89" cm="1">
        <f t="array" ref="N9258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9258" s="89">
        <f>_34_KNMI_Stations[[#This Row],[graaddagen]]*_34_KNMI_Stations[[#This Row],[Gewogen factor]]</f>
        <v>2.3200000000000003</v>
      </c>
      <c r="P9258" s="89" cm="1">
        <f t="array" ref="P9258">IF(ISNUMBER(_34_KNMI_Stations[[#This Row],[Etmaal temperatuur °C]]),IF(_34_KNMI_Stations[[#This Row],[Etmaal temperatuur °C]]&gt;stookgrens[],_34_KNMI_Stations[[#This Row],[Etmaal temperatuur °C]]-stookgrens[],0),"")</f>
        <v>0</v>
      </c>
    </row>
    <row r="9259" spans="1:16" x14ac:dyDescent="0.25">
      <c r="A9259">
        <v>330</v>
      </c>
      <c r="B9259" s="110">
        <v>45807</v>
      </c>
      <c r="C9259" s="89">
        <v>6.3</v>
      </c>
      <c r="D9259" s="89">
        <v>15.8</v>
      </c>
      <c r="E9259" s="96">
        <v>2196</v>
      </c>
      <c r="F9259" s="89">
        <v>0</v>
      </c>
      <c r="G9259" s="89">
        <v>1019.5</v>
      </c>
      <c r="H9259">
        <v>0.86</v>
      </c>
      <c r="I9259" t="s">
        <v>23</v>
      </c>
      <c r="J9259">
        <v>0.8</v>
      </c>
      <c r="K9259">
        <v>5</v>
      </c>
      <c r="L9259">
        <v>2025</v>
      </c>
      <c r="M9259" t="s">
        <v>350</v>
      </c>
      <c r="N9259" s="89" cm="1">
        <f t="array" ref="N9259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9259" s="89">
        <f>_34_KNMI_Stations[[#This Row],[graaddagen]]*_34_KNMI_Stations[[#This Row],[Gewogen factor]]</f>
        <v>1.7599999999999996</v>
      </c>
      <c r="P9259" s="89" cm="1">
        <f t="array" ref="P9259">IF(ISNUMBER(_34_KNMI_Stations[[#This Row],[Etmaal temperatuur °C]]),IF(_34_KNMI_Stations[[#This Row],[Etmaal temperatuur °C]]&gt;stookgrens[],_34_KNMI_Stations[[#This Row],[Etmaal temperatuur °C]]-stookgrens[],0),"")</f>
        <v>0</v>
      </c>
    </row>
    <row r="9260" spans="1:16" x14ac:dyDescent="0.25">
      <c r="A9260">
        <v>330</v>
      </c>
      <c r="B9260" s="110">
        <v>45808</v>
      </c>
      <c r="C9260" s="89">
        <v>3.2</v>
      </c>
      <c r="D9260" s="89">
        <v>17.7</v>
      </c>
      <c r="E9260" s="96">
        <v>2396</v>
      </c>
      <c r="F9260" s="89">
        <v>0</v>
      </c>
      <c r="G9260" s="89">
        <v>1016.7</v>
      </c>
      <c r="H9260">
        <v>0.81</v>
      </c>
      <c r="I9260" t="s">
        <v>23</v>
      </c>
      <c r="J9260">
        <v>0.8</v>
      </c>
      <c r="K9260">
        <v>5</v>
      </c>
      <c r="L9260">
        <v>2025</v>
      </c>
      <c r="M9260" t="s">
        <v>350</v>
      </c>
      <c r="N9260" s="89" cm="1">
        <f t="array" ref="N9260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9260" s="89">
        <f>_34_KNMI_Stations[[#This Row],[graaddagen]]*_34_KNMI_Stations[[#This Row],[Gewogen factor]]</f>
        <v>0.24000000000000057</v>
      </c>
      <c r="P9260" s="89" cm="1">
        <f t="array" ref="P9260">IF(ISNUMBER(_34_KNMI_Stations[[#This Row],[Etmaal temperatuur °C]]),IF(_34_KNMI_Stations[[#This Row],[Etmaal temperatuur °C]]&gt;stookgrens[],_34_KNMI_Stations[[#This Row],[Etmaal temperatuur °C]]-stookgrens[],0),"")</f>
        <v>0</v>
      </c>
    </row>
    <row r="9261" spans="1:16" x14ac:dyDescent="0.25">
      <c r="A9261">
        <v>330</v>
      </c>
      <c r="B9261" s="110">
        <v>45809</v>
      </c>
      <c r="C9261" s="89">
        <v>7.4</v>
      </c>
      <c r="D9261" s="89">
        <v>16.2</v>
      </c>
      <c r="E9261" s="96">
        <v>2110</v>
      </c>
      <c r="F9261" s="89">
        <v>0</v>
      </c>
      <c r="G9261" s="89">
        <v>1013.8</v>
      </c>
      <c r="H9261">
        <v>0.76</v>
      </c>
      <c r="I9261" t="s">
        <v>23</v>
      </c>
      <c r="J9261">
        <v>0.8</v>
      </c>
      <c r="K9261">
        <v>6</v>
      </c>
      <c r="L9261">
        <v>2025</v>
      </c>
      <c r="M9261" t="s">
        <v>350</v>
      </c>
      <c r="N9261" s="89" cm="1">
        <f t="array" ref="N9261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9261" s="89">
        <f>_34_KNMI_Stations[[#This Row],[graaddagen]]*_34_KNMI_Stations[[#This Row],[Gewogen factor]]</f>
        <v>1.4400000000000006</v>
      </c>
      <c r="P9261" s="89" cm="1">
        <f t="array" ref="P9261">IF(ISNUMBER(_34_KNMI_Stations[[#This Row],[Etmaal temperatuur °C]]),IF(_34_KNMI_Stations[[#This Row],[Etmaal temperatuur °C]]&gt;stookgrens[],_34_KNMI_Stations[[#This Row],[Etmaal temperatuur °C]]-stookgrens[],0),"")</f>
        <v>0</v>
      </c>
    </row>
    <row r="9262" spans="1:16" x14ac:dyDescent="0.25">
      <c r="A9262">
        <v>330</v>
      </c>
      <c r="B9262" s="110">
        <v>45810</v>
      </c>
      <c r="C9262" s="89">
        <v>4.4000000000000004</v>
      </c>
      <c r="D9262" s="89">
        <v>14.7</v>
      </c>
      <c r="E9262" s="96">
        <v>2608</v>
      </c>
      <c r="F9262" s="89">
        <v>0.3</v>
      </c>
      <c r="G9262" s="89">
        <v>1016</v>
      </c>
      <c r="H9262">
        <v>0.77</v>
      </c>
      <c r="I9262" t="s">
        <v>23</v>
      </c>
      <c r="J9262">
        <v>0.8</v>
      </c>
      <c r="K9262">
        <v>6</v>
      </c>
      <c r="L9262">
        <v>2025</v>
      </c>
      <c r="M9262" t="s">
        <v>351</v>
      </c>
      <c r="N9262" s="89" cm="1">
        <f t="array" ref="N9262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9262" s="89">
        <f>_34_KNMI_Stations[[#This Row],[graaddagen]]*_34_KNMI_Stations[[#This Row],[Gewogen factor]]</f>
        <v>2.6400000000000006</v>
      </c>
      <c r="P9262" s="89" cm="1">
        <f t="array" ref="P9262">IF(ISNUMBER(_34_KNMI_Stations[[#This Row],[Etmaal temperatuur °C]]),IF(_34_KNMI_Stations[[#This Row],[Etmaal temperatuur °C]]&gt;stookgrens[],_34_KNMI_Stations[[#This Row],[Etmaal temperatuur °C]]-stookgrens[],0),"")</f>
        <v>0</v>
      </c>
    </row>
    <row r="9263" spans="1:16" x14ac:dyDescent="0.25">
      <c r="A9263">
        <v>330</v>
      </c>
      <c r="B9263" s="110">
        <v>45811</v>
      </c>
      <c r="C9263" s="89">
        <v>8.3000000000000007</v>
      </c>
      <c r="D9263" s="89">
        <v>16.600000000000001</v>
      </c>
      <c r="E9263" s="96">
        <v>2087</v>
      </c>
      <c r="F9263" s="89">
        <v>0</v>
      </c>
      <c r="G9263" s="89">
        <v>1009.4</v>
      </c>
      <c r="H9263">
        <v>0.65</v>
      </c>
      <c r="I9263" t="s">
        <v>23</v>
      </c>
      <c r="J9263">
        <v>0.8</v>
      </c>
      <c r="K9263">
        <v>6</v>
      </c>
      <c r="L9263">
        <v>2025</v>
      </c>
      <c r="M9263" t="s">
        <v>351</v>
      </c>
      <c r="N9263" s="89" cm="1">
        <f t="array" ref="N9263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9263" s="89">
        <f>_34_KNMI_Stations[[#This Row],[graaddagen]]*_34_KNMI_Stations[[#This Row],[Gewogen factor]]</f>
        <v>1.119999999999999</v>
      </c>
      <c r="P9263" s="89" cm="1">
        <f t="array" ref="P9263">IF(ISNUMBER(_34_KNMI_Stations[[#This Row],[Etmaal temperatuur °C]]),IF(_34_KNMI_Stations[[#This Row],[Etmaal temperatuur °C]]&gt;stookgrens[],_34_KNMI_Stations[[#This Row],[Etmaal temperatuur °C]]-stookgrens[],0),"")</f>
        <v>0</v>
      </c>
    </row>
    <row r="9264" spans="1:16" x14ac:dyDescent="0.25">
      <c r="A9264">
        <v>330</v>
      </c>
      <c r="B9264" s="110">
        <v>45812</v>
      </c>
      <c r="C9264" s="89">
        <v>7.5</v>
      </c>
      <c r="D9264" s="89">
        <v>15.6</v>
      </c>
      <c r="E9264" s="96">
        <v>2470</v>
      </c>
      <c r="F9264" s="89">
        <v>2.8</v>
      </c>
      <c r="G9264" s="89">
        <v>1007</v>
      </c>
      <c r="H9264">
        <v>0.71</v>
      </c>
      <c r="I9264" t="s">
        <v>23</v>
      </c>
      <c r="J9264">
        <v>0.8</v>
      </c>
      <c r="K9264">
        <v>6</v>
      </c>
      <c r="L9264">
        <v>2025</v>
      </c>
      <c r="M9264" t="s">
        <v>351</v>
      </c>
      <c r="N9264" s="89" cm="1">
        <f t="array" ref="N9264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9264" s="89">
        <f>_34_KNMI_Stations[[#This Row],[graaddagen]]*_34_KNMI_Stations[[#This Row],[Gewogen factor]]</f>
        <v>1.9200000000000004</v>
      </c>
      <c r="P9264" s="89" cm="1">
        <f t="array" ref="P9264">IF(ISNUMBER(_34_KNMI_Stations[[#This Row],[Etmaal temperatuur °C]]),IF(_34_KNMI_Stations[[#This Row],[Etmaal temperatuur °C]]&gt;stookgrens[],_34_KNMI_Stations[[#This Row],[Etmaal temperatuur °C]]-stookgrens[],0),"")</f>
        <v>0</v>
      </c>
    </row>
    <row r="9265" spans="1:16" x14ac:dyDescent="0.25">
      <c r="A9265">
        <v>330</v>
      </c>
      <c r="B9265" s="110">
        <v>45813</v>
      </c>
      <c r="C9265" s="89">
        <v>8.1</v>
      </c>
      <c r="D9265" s="89">
        <v>15.4</v>
      </c>
      <c r="E9265" s="96">
        <v>1460</v>
      </c>
      <c r="F9265" s="89">
        <v>9</v>
      </c>
      <c r="G9265" s="89">
        <v>1005.5</v>
      </c>
      <c r="H9265">
        <v>0.8</v>
      </c>
      <c r="I9265" t="s">
        <v>23</v>
      </c>
      <c r="J9265">
        <v>0.8</v>
      </c>
      <c r="K9265">
        <v>6</v>
      </c>
      <c r="L9265">
        <v>2025</v>
      </c>
      <c r="M9265" t="s">
        <v>351</v>
      </c>
      <c r="N9265" s="89" cm="1">
        <f t="array" ref="N9265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9265" s="89">
        <f>_34_KNMI_Stations[[#This Row],[graaddagen]]*_34_KNMI_Stations[[#This Row],[Gewogen factor]]</f>
        <v>2.0799999999999996</v>
      </c>
      <c r="P9265" s="89" cm="1">
        <f t="array" ref="P9265">IF(ISNUMBER(_34_KNMI_Stations[[#This Row],[Etmaal temperatuur °C]]),IF(_34_KNMI_Stations[[#This Row],[Etmaal temperatuur °C]]&gt;stookgrens[],_34_KNMI_Stations[[#This Row],[Etmaal temperatuur °C]]-stookgrens[],0),"")</f>
        <v>0</v>
      </c>
    </row>
    <row r="9266" spans="1:16" x14ac:dyDescent="0.25">
      <c r="A9266">
        <v>330</v>
      </c>
      <c r="B9266" s="110">
        <v>45814</v>
      </c>
      <c r="C9266" s="89">
        <v>9.8000000000000007</v>
      </c>
      <c r="D9266" s="89">
        <v>15.5</v>
      </c>
      <c r="E9266" s="96">
        <v>2176</v>
      </c>
      <c r="F9266" s="89">
        <v>1.5</v>
      </c>
      <c r="G9266" s="89">
        <v>1007.3</v>
      </c>
      <c r="H9266">
        <v>0.75</v>
      </c>
      <c r="I9266" t="s">
        <v>23</v>
      </c>
      <c r="J9266">
        <v>0.8</v>
      </c>
      <c r="K9266">
        <v>6</v>
      </c>
      <c r="L9266">
        <v>2025</v>
      </c>
      <c r="M9266" t="s">
        <v>351</v>
      </c>
      <c r="N9266" s="89" cm="1">
        <f t="array" ref="N9266">IF(ISNUMBER(_34_KNMI_Stations[[#This Row],[Etmaal temperatuur °C]]),IF(_34_KNMI_Stations[[#This Row],[Etmaal temperatuur °C]]&lt;stookgrens[],stookgrens[]-_34_KNMI_Stations[[#This Row],[Etmaal temperatuur °C]],0),"")</f>
        <v>2.5</v>
      </c>
      <c r="O9266" s="89">
        <f>_34_KNMI_Stations[[#This Row],[graaddagen]]*_34_KNMI_Stations[[#This Row],[Gewogen factor]]</f>
        <v>2</v>
      </c>
      <c r="P9266" s="89" cm="1">
        <f t="array" ref="P9266">IF(ISNUMBER(_34_KNMI_Stations[[#This Row],[Etmaal temperatuur °C]]),IF(_34_KNMI_Stations[[#This Row],[Etmaal temperatuur °C]]&gt;stookgrens[],_34_KNMI_Stations[[#This Row],[Etmaal temperatuur °C]]-stookgrens[],0),"")</f>
        <v>0</v>
      </c>
    </row>
    <row r="9267" spans="1:16" x14ac:dyDescent="0.25">
      <c r="A9267">
        <v>330</v>
      </c>
      <c r="B9267" s="110">
        <v>45815</v>
      </c>
      <c r="C9267" s="89">
        <v>7.5</v>
      </c>
      <c r="D9267" s="89">
        <v>14.2</v>
      </c>
      <c r="E9267" s="96">
        <v>1678</v>
      </c>
      <c r="F9267" s="89">
        <v>28</v>
      </c>
      <c r="G9267" s="89">
        <v>1006.5</v>
      </c>
      <c r="H9267">
        <v>0.84</v>
      </c>
      <c r="I9267" t="s">
        <v>23</v>
      </c>
      <c r="J9267">
        <v>0.8</v>
      </c>
      <c r="K9267">
        <v>6</v>
      </c>
      <c r="L9267">
        <v>2025</v>
      </c>
      <c r="M9267" t="s">
        <v>351</v>
      </c>
      <c r="N9267" s="89" cm="1">
        <f t="array" ref="N9267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9267" s="89">
        <f>_34_KNMI_Stations[[#This Row],[graaddagen]]*_34_KNMI_Stations[[#This Row],[Gewogen factor]]</f>
        <v>3.0400000000000009</v>
      </c>
      <c r="P9267" s="89" cm="1">
        <f t="array" ref="P9267">IF(ISNUMBER(_34_KNMI_Stations[[#This Row],[Etmaal temperatuur °C]]),IF(_34_KNMI_Stations[[#This Row],[Etmaal temperatuur °C]]&gt;stookgrens[],_34_KNMI_Stations[[#This Row],[Etmaal temperatuur °C]]-stookgrens[],0),"")</f>
        <v>0</v>
      </c>
    </row>
    <row r="9268" spans="1:16" x14ac:dyDescent="0.25">
      <c r="A9268">
        <v>330</v>
      </c>
      <c r="B9268" s="110">
        <v>45816</v>
      </c>
      <c r="C9268" s="89">
        <v>10.3</v>
      </c>
      <c r="D9268" s="89">
        <v>13.6</v>
      </c>
      <c r="E9268" s="96">
        <v>1769</v>
      </c>
      <c r="F9268" s="89">
        <v>4.4000000000000004</v>
      </c>
      <c r="G9268" s="89">
        <v>1014.5</v>
      </c>
      <c r="H9268">
        <v>0.78</v>
      </c>
      <c r="I9268" t="s">
        <v>23</v>
      </c>
      <c r="J9268">
        <v>0.8</v>
      </c>
      <c r="K9268">
        <v>6</v>
      </c>
      <c r="L9268">
        <v>2025</v>
      </c>
      <c r="M9268" t="s">
        <v>351</v>
      </c>
      <c r="N9268" s="89" cm="1">
        <f t="array" ref="N9268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9268" s="89">
        <f>_34_KNMI_Stations[[#This Row],[graaddagen]]*_34_KNMI_Stations[[#This Row],[Gewogen factor]]</f>
        <v>3.5200000000000005</v>
      </c>
      <c r="P9268" s="89" cm="1">
        <f t="array" ref="P9268">IF(ISNUMBER(_34_KNMI_Stations[[#This Row],[Etmaal temperatuur °C]]),IF(_34_KNMI_Stations[[#This Row],[Etmaal temperatuur °C]]&gt;stookgrens[],_34_KNMI_Stations[[#This Row],[Etmaal temperatuur °C]]-stookgrens[],0),"")</f>
        <v>0</v>
      </c>
    </row>
    <row r="9269" spans="1:16" x14ac:dyDescent="0.25">
      <c r="A9269">
        <v>330</v>
      </c>
      <c r="B9269" s="110">
        <v>45817</v>
      </c>
      <c r="C9269" s="89">
        <v>5.9</v>
      </c>
      <c r="D9269" s="89">
        <v>15.7</v>
      </c>
      <c r="E9269" s="96">
        <v>2629</v>
      </c>
      <c r="F9269" s="89">
        <v>0</v>
      </c>
      <c r="G9269" s="89">
        <v>1021</v>
      </c>
      <c r="H9269">
        <v>0.73</v>
      </c>
      <c r="I9269" t="s">
        <v>23</v>
      </c>
      <c r="J9269">
        <v>0.8</v>
      </c>
      <c r="K9269">
        <v>6</v>
      </c>
      <c r="L9269">
        <v>2025</v>
      </c>
      <c r="M9269" t="s">
        <v>352</v>
      </c>
      <c r="N9269" s="89" cm="1">
        <f t="array" ref="N9269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9269" s="89">
        <f>_34_KNMI_Stations[[#This Row],[graaddagen]]*_34_KNMI_Stations[[#This Row],[Gewogen factor]]</f>
        <v>1.8400000000000007</v>
      </c>
      <c r="P9269" s="89" cm="1">
        <f t="array" ref="P9269">IF(ISNUMBER(_34_KNMI_Stations[[#This Row],[Etmaal temperatuur °C]]),IF(_34_KNMI_Stations[[#This Row],[Etmaal temperatuur °C]]&gt;stookgrens[],_34_KNMI_Stations[[#This Row],[Etmaal temperatuur °C]]-stookgrens[],0),"")</f>
        <v>0</v>
      </c>
    </row>
    <row r="9270" spans="1:16" x14ac:dyDescent="0.25">
      <c r="A9270">
        <v>330</v>
      </c>
      <c r="B9270" s="110">
        <v>45818</v>
      </c>
      <c r="C9270" s="89">
        <v>8.3000000000000007</v>
      </c>
      <c r="D9270" s="89">
        <v>14.7</v>
      </c>
      <c r="E9270" s="96">
        <v>1570</v>
      </c>
      <c r="F9270" s="89">
        <v>2</v>
      </c>
      <c r="G9270" s="89">
        <v>1016.9</v>
      </c>
      <c r="H9270">
        <v>0.82</v>
      </c>
      <c r="I9270" t="s">
        <v>23</v>
      </c>
      <c r="J9270">
        <v>0.8</v>
      </c>
      <c r="K9270">
        <v>6</v>
      </c>
      <c r="L9270">
        <v>2025</v>
      </c>
      <c r="M9270" t="s">
        <v>352</v>
      </c>
      <c r="N9270" s="89" cm="1">
        <f t="array" ref="N9270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9270" s="89">
        <f>_34_KNMI_Stations[[#This Row],[graaddagen]]*_34_KNMI_Stations[[#This Row],[Gewogen factor]]</f>
        <v>2.6400000000000006</v>
      </c>
      <c r="P9270" s="89" cm="1">
        <f t="array" ref="P9270">IF(ISNUMBER(_34_KNMI_Stations[[#This Row],[Etmaal temperatuur °C]]),IF(_34_KNMI_Stations[[#This Row],[Etmaal temperatuur °C]]&gt;stookgrens[],_34_KNMI_Stations[[#This Row],[Etmaal temperatuur °C]]-stookgrens[],0),"")</f>
        <v>0</v>
      </c>
    </row>
    <row r="9271" spans="1:16" x14ac:dyDescent="0.25">
      <c r="A9271">
        <v>330</v>
      </c>
      <c r="B9271" s="110">
        <v>45819</v>
      </c>
      <c r="C9271" s="89">
        <v>4.3</v>
      </c>
      <c r="D9271" s="89">
        <v>15.7</v>
      </c>
      <c r="E9271" s="96">
        <v>2863</v>
      </c>
      <c r="F9271" s="89">
        <v>0</v>
      </c>
      <c r="G9271" s="89">
        <v>1021.7</v>
      </c>
      <c r="H9271">
        <v>0.74</v>
      </c>
      <c r="I9271" t="s">
        <v>23</v>
      </c>
      <c r="J9271">
        <v>0.8</v>
      </c>
      <c r="K9271">
        <v>6</v>
      </c>
      <c r="L9271">
        <v>2025</v>
      </c>
      <c r="M9271" t="s">
        <v>352</v>
      </c>
      <c r="N9271" s="89" cm="1">
        <f t="array" ref="N9271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9271" s="89">
        <f>_34_KNMI_Stations[[#This Row],[graaddagen]]*_34_KNMI_Stations[[#This Row],[Gewogen factor]]</f>
        <v>1.8400000000000007</v>
      </c>
      <c r="P9271" s="89" cm="1">
        <f t="array" ref="P9271">IF(ISNUMBER(_34_KNMI_Stations[[#This Row],[Etmaal temperatuur °C]]),IF(_34_KNMI_Stations[[#This Row],[Etmaal temperatuur °C]]&gt;stookgrens[],_34_KNMI_Stations[[#This Row],[Etmaal temperatuur °C]]-stookgrens[],0),"")</f>
        <v>0</v>
      </c>
    </row>
    <row r="9272" spans="1:16" x14ac:dyDescent="0.25">
      <c r="A9272">
        <v>330</v>
      </c>
      <c r="B9272" s="110">
        <v>45820</v>
      </c>
      <c r="C9272" s="89">
        <v>6.9</v>
      </c>
      <c r="D9272" s="89">
        <v>21.5</v>
      </c>
      <c r="E9272" s="96">
        <v>2907</v>
      </c>
      <c r="F9272" s="89">
        <v>0</v>
      </c>
      <c r="G9272" s="89">
        <v>1016</v>
      </c>
      <c r="H9272">
        <v>0.55000000000000004</v>
      </c>
      <c r="I9272" t="s">
        <v>23</v>
      </c>
      <c r="J9272">
        <v>0.8</v>
      </c>
      <c r="K9272">
        <v>6</v>
      </c>
      <c r="L9272">
        <v>2025</v>
      </c>
      <c r="M9272" t="s">
        <v>352</v>
      </c>
      <c r="N9272" s="89" cm="1">
        <f t="array" ref="N9272">IF(ISNUMBER(_34_KNMI_Stations[[#This Row],[Etmaal temperatuur °C]]),IF(_34_KNMI_Stations[[#This Row],[Etmaal temperatuur °C]]&lt;stookgrens[],stookgrens[]-_34_KNMI_Stations[[#This Row],[Etmaal temperatuur °C]],0),"")</f>
        <v>0</v>
      </c>
      <c r="O9272" s="89">
        <f>_34_KNMI_Stations[[#This Row],[graaddagen]]*_34_KNMI_Stations[[#This Row],[Gewogen factor]]</f>
        <v>0</v>
      </c>
      <c r="P9272" s="89" cm="1">
        <f t="array" ref="P9272">IF(ISNUMBER(_34_KNMI_Stations[[#This Row],[Etmaal temperatuur °C]]),IF(_34_KNMI_Stations[[#This Row],[Etmaal temperatuur °C]]&gt;stookgrens[],_34_KNMI_Stations[[#This Row],[Etmaal temperatuur °C]]-stookgrens[],0),"")</f>
        <v>3.5</v>
      </c>
    </row>
    <row r="9273" spans="1:16" x14ac:dyDescent="0.25">
      <c r="A9273">
        <v>330</v>
      </c>
      <c r="B9273" s="110">
        <v>45821</v>
      </c>
      <c r="C9273" s="89">
        <v>3.7</v>
      </c>
      <c r="D9273" s="89">
        <v>21.3</v>
      </c>
      <c r="E9273" s="96">
        <v>2637</v>
      </c>
      <c r="F9273" s="89">
        <v>0</v>
      </c>
      <c r="G9273" s="89">
        <v>1018</v>
      </c>
      <c r="H9273">
        <v>0.73</v>
      </c>
      <c r="I9273" t="s">
        <v>23</v>
      </c>
      <c r="J9273">
        <v>0.8</v>
      </c>
      <c r="K9273">
        <v>6</v>
      </c>
      <c r="L9273">
        <v>2025</v>
      </c>
      <c r="M9273" t="s">
        <v>352</v>
      </c>
      <c r="N9273" s="89" cm="1">
        <f t="array" ref="N9273">IF(ISNUMBER(_34_KNMI_Stations[[#This Row],[Etmaal temperatuur °C]]),IF(_34_KNMI_Stations[[#This Row],[Etmaal temperatuur °C]]&lt;stookgrens[],stookgrens[]-_34_KNMI_Stations[[#This Row],[Etmaal temperatuur °C]],0),"")</f>
        <v>0</v>
      </c>
      <c r="O9273" s="89">
        <f>_34_KNMI_Stations[[#This Row],[graaddagen]]*_34_KNMI_Stations[[#This Row],[Gewogen factor]]</f>
        <v>0</v>
      </c>
      <c r="P9273" s="89" cm="1">
        <f t="array" ref="P9273">IF(ISNUMBER(_34_KNMI_Stations[[#This Row],[Etmaal temperatuur °C]]),IF(_34_KNMI_Stations[[#This Row],[Etmaal temperatuur °C]]&gt;stookgrens[],_34_KNMI_Stations[[#This Row],[Etmaal temperatuur °C]]-stookgrens[],0),"")</f>
        <v>3.3000000000000007</v>
      </c>
    </row>
    <row r="9274" spans="1:16" x14ac:dyDescent="0.25">
      <c r="A9274">
        <v>330</v>
      </c>
      <c r="B9274" s="110">
        <v>45822</v>
      </c>
      <c r="C9274" s="89">
        <v>6.8</v>
      </c>
      <c r="D9274" s="89">
        <v>20.399999999999999</v>
      </c>
      <c r="E9274" s="96">
        <v>1952</v>
      </c>
      <c r="F9274" s="89">
        <v>2.8</v>
      </c>
      <c r="G9274" s="89">
        <v>1017.3</v>
      </c>
      <c r="H9274">
        <v>0.72</v>
      </c>
      <c r="I9274" t="s">
        <v>23</v>
      </c>
      <c r="J9274">
        <v>0.8</v>
      </c>
      <c r="K9274">
        <v>6</v>
      </c>
      <c r="L9274">
        <v>2025</v>
      </c>
      <c r="M9274" t="s">
        <v>352</v>
      </c>
      <c r="N9274" s="89" cm="1">
        <f t="array" ref="N9274">IF(ISNUMBER(_34_KNMI_Stations[[#This Row],[Etmaal temperatuur °C]]),IF(_34_KNMI_Stations[[#This Row],[Etmaal temperatuur °C]]&lt;stookgrens[],stookgrens[]-_34_KNMI_Stations[[#This Row],[Etmaal temperatuur °C]],0),"")</f>
        <v>0</v>
      </c>
      <c r="O9274" s="89">
        <f>_34_KNMI_Stations[[#This Row],[graaddagen]]*_34_KNMI_Stations[[#This Row],[Gewogen factor]]</f>
        <v>0</v>
      </c>
      <c r="P9274" s="89" cm="1">
        <f t="array" ref="P9274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9275" spans="1:16" x14ac:dyDescent="0.25">
      <c r="A9275">
        <v>330</v>
      </c>
      <c r="B9275" s="110">
        <v>45823</v>
      </c>
      <c r="C9275" s="89">
        <v>5.6</v>
      </c>
      <c r="D9275" s="89">
        <v>17.7</v>
      </c>
      <c r="E9275" s="96">
        <v>2906</v>
      </c>
      <c r="F9275" s="89">
        <v>0</v>
      </c>
      <c r="G9275" s="89">
        <v>1022.1</v>
      </c>
      <c r="H9275">
        <v>0.75</v>
      </c>
      <c r="I9275" t="s">
        <v>23</v>
      </c>
      <c r="J9275">
        <v>0.8</v>
      </c>
      <c r="K9275">
        <v>6</v>
      </c>
      <c r="L9275">
        <v>2025</v>
      </c>
      <c r="M9275" t="s">
        <v>352</v>
      </c>
      <c r="N9275" s="89" cm="1">
        <f t="array" ref="N9275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9275" s="89">
        <f>_34_KNMI_Stations[[#This Row],[graaddagen]]*_34_KNMI_Stations[[#This Row],[Gewogen factor]]</f>
        <v>0.24000000000000057</v>
      </c>
      <c r="P9275" s="89" cm="1">
        <f t="array" ref="P9275">IF(ISNUMBER(_34_KNMI_Stations[[#This Row],[Etmaal temperatuur °C]]),IF(_34_KNMI_Stations[[#This Row],[Etmaal temperatuur °C]]&gt;stookgrens[],_34_KNMI_Stations[[#This Row],[Etmaal temperatuur °C]]-stookgrens[],0),"")</f>
        <v>0</v>
      </c>
    </row>
    <row r="9276" spans="1:16" x14ac:dyDescent="0.25">
      <c r="A9276">
        <v>330</v>
      </c>
      <c r="B9276" s="110">
        <v>45824</v>
      </c>
      <c r="C9276" s="89">
        <v>3.1</v>
      </c>
      <c r="D9276" s="89">
        <v>17</v>
      </c>
      <c r="E9276" s="96">
        <v>2972</v>
      </c>
      <c r="F9276" s="89">
        <v>0</v>
      </c>
      <c r="G9276" s="89">
        <v>1027.3</v>
      </c>
      <c r="H9276">
        <v>0.81</v>
      </c>
      <c r="I9276" t="s">
        <v>23</v>
      </c>
      <c r="J9276">
        <v>0.8</v>
      </c>
      <c r="K9276">
        <v>6</v>
      </c>
      <c r="L9276">
        <v>2025</v>
      </c>
      <c r="M9276" t="s">
        <v>353</v>
      </c>
      <c r="N9276" s="89" cm="1">
        <f t="array" ref="N9276">IF(ISNUMBER(_34_KNMI_Stations[[#This Row],[Etmaal temperatuur °C]]),IF(_34_KNMI_Stations[[#This Row],[Etmaal temperatuur °C]]&lt;stookgrens[],stookgrens[]-_34_KNMI_Stations[[#This Row],[Etmaal temperatuur °C]],0),"")</f>
        <v>1</v>
      </c>
      <c r="O9276" s="89">
        <f>_34_KNMI_Stations[[#This Row],[graaddagen]]*_34_KNMI_Stations[[#This Row],[Gewogen factor]]</f>
        <v>0.8</v>
      </c>
      <c r="P9276" s="89" cm="1">
        <f t="array" ref="P9276">IF(ISNUMBER(_34_KNMI_Stations[[#This Row],[Etmaal temperatuur °C]]),IF(_34_KNMI_Stations[[#This Row],[Etmaal temperatuur °C]]&gt;stookgrens[],_34_KNMI_Stations[[#This Row],[Etmaal temperatuur °C]]-stookgrens[],0),"")</f>
        <v>0</v>
      </c>
    </row>
    <row r="9277" spans="1:16" x14ac:dyDescent="0.25">
      <c r="A9277">
        <v>330</v>
      </c>
      <c r="B9277" s="110">
        <v>45825</v>
      </c>
      <c r="C9277" s="89">
        <v>3.9</v>
      </c>
      <c r="D9277" s="89">
        <v>18.399999999999999</v>
      </c>
      <c r="E9277" s="96">
        <v>2797</v>
      </c>
      <c r="F9277" s="89">
        <v>0</v>
      </c>
      <c r="G9277" s="89">
        <v>1025.5</v>
      </c>
      <c r="H9277">
        <v>0.72</v>
      </c>
      <c r="I9277" t="s">
        <v>23</v>
      </c>
      <c r="J9277">
        <v>0.8</v>
      </c>
      <c r="K9277">
        <v>6</v>
      </c>
      <c r="L9277">
        <v>2025</v>
      </c>
      <c r="M9277" t="s">
        <v>353</v>
      </c>
      <c r="N9277" s="89" cm="1">
        <f t="array" ref="N9277">IF(ISNUMBER(_34_KNMI_Stations[[#This Row],[Etmaal temperatuur °C]]),IF(_34_KNMI_Stations[[#This Row],[Etmaal temperatuur °C]]&lt;stookgrens[],stookgrens[]-_34_KNMI_Stations[[#This Row],[Etmaal temperatuur °C]],0),"")</f>
        <v>0</v>
      </c>
      <c r="O9277" s="89">
        <f>_34_KNMI_Stations[[#This Row],[graaddagen]]*_34_KNMI_Stations[[#This Row],[Gewogen factor]]</f>
        <v>0</v>
      </c>
      <c r="P9277" s="89" cm="1">
        <f t="array" ref="P9277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9278" spans="1:16" x14ac:dyDescent="0.25">
      <c r="A9278">
        <v>330</v>
      </c>
      <c r="B9278" s="110">
        <v>45826</v>
      </c>
      <c r="C9278" s="89">
        <v>3.9</v>
      </c>
      <c r="D9278" s="89">
        <v>17.7</v>
      </c>
      <c r="E9278" s="96">
        <v>2944</v>
      </c>
      <c r="F9278" s="89">
        <v>0</v>
      </c>
      <c r="G9278" s="89">
        <v>1024.5</v>
      </c>
      <c r="H9278">
        <v>0.84</v>
      </c>
      <c r="I9278" t="s">
        <v>23</v>
      </c>
      <c r="J9278">
        <v>0.8</v>
      </c>
      <c r="K9278">
        <v>6</v>
      </c>
      <c r="L9278">
        <v>2025</v>
      </c>
      <c r="M9278" t="s">
        <v>353</v>
      </c>
      <c r="N9278" s="89" cm="1">
        <f t="array" ref="N9278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9278" s="89">
        <f>_34_KNMI_Stations[[#This Row],[graaddagen]]*_34_KNMI_Stations[[#This Row],[Gewogen factor]]</f>
        <v>0.24000000000000057</v>
      </c>
      <c r="P9278" s="89" cm="1">
        <f t="array" ref="P9278">IF(ISNUMBER(_34_KNMI_Stations[[#This Row],[Etmaal temperatuur °C]]),IF(_34_KNMI_Stations[[#This Row],[Etmaal temperatuur °C]]&gt;stookgrens[],_34_KNMI_Stations[[#This Row],[Etmaal temperatuur °C]]-stookgrens[],0),"")</f>
        <v>0</v>
      </c>
    </row>
    <row r="9279" spans="1:16" x14ac:dyDescent="0.25">
      <c r="A9279">
        <v>330</v>
      </c>
      <c r="B9279" s="110">
        <v>45827</v>
      </c>
      <c r="C9279" s="89">
        <v>4.7</v>
      </c>
      <c r="D9279" s="89">
        <v>18.899999999999999</v>
      </c>
      <c r="E9279" s="96">
        <v>2450</v>
      </c>
      <c r="F9279" s="89">
        <v>0</v>
      </c>
      <c r="G9279" s="89">
        <v>1026.5999999999999</v>
      </c>
      <c r="H9279">
        <v>0.75</v>
      </c>
      <c r="I9279" t="s">
        <v>23</v>
      </c>
      <c r="J9279">
        <v>0.8</v>
      </c>
      <c r="K9279">
        <v>6</v>
      </c>
      <c r="L9279">
        <v>2025</v>
      </c>
      <c r="M9279" t="s">
        <v>353</v>
      </c>
      <c r="N9279" s="89" cm="1">
        <f t="array" ref="N9279">IF(ISNUMBER(_34_KNMI_Stations[[#This Row],[Etmaal temperatuur °C]]),IF(_34_KNMI_Stations[[#This Row],[Etmaal temperatuur °C]]&lt;stookgrens[],stookgrens[]-_34_KNMI_Stations[[#This Row],[Etmaal temperatuur °C]],0),"")</f>
        <v>0</v>
      </c>
      <c r="O9279" s="89">
        <f>_34_KNMI_Stations[[#This Row],[graaddagen]]*_34_KNMI_Stations[[#This Row],[Gewogen factor]]</f>
        <v>0</v>
      </c>
      <c r="P9279" s="89" cm="1">
        <f t="array" ref="P9279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9280" spans="1:16" x14ac:dyDescent="0.25">
      <c r="A9280">
        <v>330</v>
      </c>
      <c r="B9280" s="110">
        <v>45828</v>
      </c>
      <c r="C9280" s="89">
        <v>5</v>
      </c>
      <c r="D9280" s="89">
        <v>20.7</v>
      </c>
      <c r="E9280" s="96">
        <v>2825</v>
      </c>
      <c r="F9280" s="89">
        <v>0</v>
      </c>
      <c r="G9280" s="89">
        <v>1025.2</v>
      </c>
      <c r="H9280">
        <v>0.56999999999999995</v>
      </c>
      <c r="I9280" t="s">
        <v>23</v>
      </c>
      <c r="J9280">
        <v>0.8</v>
      </c>
      <c r="K9280">
        <v>6</v>
      </c>
      <c r="L9280">
        <v>2025</v>
      </c>
      <c r="M9280" t="s">
        <v>353</v>
      </c>
      <c r="N9280" s="89" cm="1">
        <f t="array" ref="N9280">IF(ISNUMBER(_34_KNMI_Stations[[#This Row],[Etmaal temperatuur °C]]),IF(_34_KNMI_Stations[[#This Row],[Etmaal temperatuur °C]]&lt;stookgrens[],stookgrens[]-_34_KNMI_Stations[[#This Row],[Etmaal temperatuur °C]],0),"")</f>
        <v>0</v>
      </c>
      <c r="O9280" s="89">
        <f>_34_KNMI_Stations[[#This Row],[graaddagen]]*_34_KNMI_Stations[[#This Row],[Gewogen factor]]</f>
        <v>0</v>
      </c>
      <c r="P9280" s="89" cm="1">
        <f t="array" ref="P9280">IF(ISNUMBER(_34_KNMI_Stations[[#This Row],[Etmaal temperatuur °C]]),IF(_34_KNMI_Stations[[#This Row],[Etmaal temperatuur °C]]&gt;stookgrens[],_34_KNMI_Stations[[#This Row],[Etmaal temperatuur °C]]-stookgrens[],0),"")</f>
        <v>2.6999999999999993</v>
      </c>
    </row>
    <row r="9281" spans="1:16" x14ac:dyDescent="0.25">
      <c r="A9281">
        <v>330</v>
      </c>
      <c r="B9281" s="110">
        <v>45829</v>
      </c>
      <c r="C9281" s="89">
        <v>4.5999999999999996</v>
      </c>
      <c r="D9281" s="89">
        <v>23.2</v>
      </c>
      <c r="E9281" s="96">
        <v>3005</v>
      </c>
      <c r="F9281" s="89">
        <v>0</v>
      </c>
      <c r="G9281" s="89">
        <v>1019.6</v>
      </c>
      <c r="H9281">
        <v>0.51</v>
      </c>
      <c r="I9281" t="s">
        <v>23</v>
      </c>
      <c r="J9281">
        <v>0.8</v>
      </c>
      <c r="K9281">
        <v>6</v>
      </c>
      <c r="L9281">
        <v>2025</v>
      </c>
      <c r="M9281" t="s">
        <v>353</v>
      </c>
      <c r="N9281" s="89" cm="1">
        <f t="array" ref="N9281">IF(ISNUMBER(_34_KNMI_Stations[[#This Row],[Etmaal temperatuur °C]]),IF(_34_KNMI_Stations[[#This Row],[Etmaal temperatuur °C]]&lt;stookgrens[],stookgrens[]-_34_KNMI_Stations[[#This Row],[Etmaal temperatuur °C]],0),"")</f>
        <v>0</v>
      </c>
      <c r="O9281" s="89">
        <f>_34_KNMI_Stations[[#This Row],[graaddagen]]*_34_KNMI_Stations[[#This Row],[Gewogen factor]]</f>
        <v>0</v>
      </c>
      <c r="P9281" s="89" cm="1">
        <f t="array" ref="P9281">IF(ISNUMBER(_34_KNMI_Stations[[#This Row],[Etmaal temperatuur °C]]),IF(_34_KNMI_Stations[[#This Row],[Etmaal temperatuur °C]]&gt;stookgrens[],_34_KNMI_Stations[[#This Row],[Etmaal temperatuur °C]]-stookgrens[],0),"")</f>
        <v>5.1999999999999993</v>
      </c>
    </row>
    <row r="9282" spans="1:16" x14ac:dyDescent="0.25">
      <c r="A9282">
        <v>330</v>
      </c>
      <c r="B9282" s="110">
        <v>45830</v>
      </c>
      <c r="C9282" s="89">
        <v>8.3000000000000007</v>
      </c>
      <c r="D9282" s="89">
        <v>21.2</v>
      </c>
      <c r="E9282" s="96">
        <v>2037</v>
      </c>
      <c r="F9282" s="89">
        <v>0.4</v>
      </c>
      <c r="G9282" s="89">
        <v>1013.3</v>
      </c>
      <c r="H9282">
        <v>0.66</v>
      </c>
      <c r="I9282" t="s">
        <v>23</v>
      </c>
      <c r="J9282">
        <v>0.8</v>
      </c>
      <c r="K9282">
        <v>6</v>
      </c>
      <c r="L9282">
        <v>2025</v>
      </c>
      <c r="M9282" t="s">
        <v>353</v>
      </c>
      <c r="N9282" s="89" cm="1">
        <f t="array" ref="N9282">IF(ISNUMBER(_34_KNMI_Stations[[#This Row],[Etmaal temperatuur °C]]),IF(_34_KNMI_Stations[[#This Row],[Etmaal temperatuur °C]]&lt;stookgrens[],stookgrens[]-_34_KNMI_Stations[[#This Row],[Etmaal temperatuur °C]],0),"")</f>
        <v>0</v>
      </c>
      <c r="O9282" s="89">
        <f>_34_KNMI_Stations[[#This Row],[graaddagen]]*_34_KNMI_Stations[[#This Row],[Gewogen factor]]</f>
        <v>0</v>
      </c>
      <c r="P9282" s="89" cm="1">
        <f t="array" ref="P9282">IF(ISNUMBER(_34_KNMI_Stations[[#This Row],[Etmaal temperatuur °C]]),IF(_34_KNMI_Stations[[#This Row],[Etmaal temperatuur °C]]&gt;stookgrens[],_34_KNMI_Stations[[#This Row],[Etmaal temperatuur °C]]-stookgrens[],0),"")</f>
        <v>3.1999999999999993</v>
      </c>
    </row>
    <row r="9283" spans="1:16" x14ac:dyDescent="0.25">
      <c r="A9283">
        <v>330</v>
      </c>
      <c r="B9283" s="110">
        <v>45831</v>
      </c>
      <c r="C9283" s="89">
        <v>9.8000000000000007</v>
      </c>
      <c r="D9283" s="89">
        <v>18.3</v>
      </c>
      <c r="E9283" s="96">
        <v>2582</v>
      </c>
      <c r="F9283" s="89">
        <v>0</v>
      </c>
      <c r="G9283" s="89">
        <v>1012.1</v>
      </c>
      <c r="H9283">
        <v>0.69</v>
      </c>
      <c r="I9283" t="s">
        <v>23</v>
      </c>
      <c r="J9283">
        <v>0.8</v>
      </c>
      <c r="K9283">
        <v>6</v>
      </c>
      <c r="L9283">
        <v>2025</v>
      </c>
      <c r="M9283" t="s">
        <v>354</v>
      </c>
      <c r="N9283" s="89" cm="1">
        <f t="array" ref="N9283">IF(ISNUMBER(_34_KNMI_Stations[[#This Row],[Etmaal temperatuur °C]]),IF(_34_KNMI_Stations[[#This Row],[Etmaal temperatuur °C]]&lt;stookgrens[],stookgrens[]-_34_KNMI_Stations[[#This Row],[Etmaal temperatuur °C]],0),"")</f>
        <v>0</v>
      </c>
      <c r="O9283" s="89">
        <f>_34_KNMI_Stations[[#This Row],[graaddagen]]*_34_KNMI_Stations[[#This Row],[Gewogen factor]]</f>
        <v>0</v>
      </c>
      <c r="P9283" s="89" cm="1">
        <f t="array" ref="P9283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9284" spans="1:16" x14ac:dyDescent="0.25">
      <c r="A9284">
        <v>330</v>
      </c>
      <c r="B9284" s="110">
        <v>45832</v>
      </c>
      <c r="C9284" s="89">
        <v>9.6</v>
      </c>
      <c r="D9284" s="89">
        <v>17.8</v>
      </c>
      <c r="E9284" s="96">
        <v>1395</v>
      </c>
      <c r="F9284" s="89">
        <v>0.1</v>
      </c>
      <c r="G9284" s="89">
        <v>1012</v>
      </c>
      <c r="H9284">
        <v>0.79</v>
      </c>
      <c r="I9284" t="s">
        <v>23</v>
      </c>
      <c r="J9284">
        <v>0.8</v>
      </c>
      <c r="K9284">
        <v>6</v>
      </c>
      <c r="L9284">
        <v>2025</v>
      </c>
      <c r="M9284" t="s">
        <v>354</v>
      </c>
      <c r="N9284" s="89" cm="1">
        <f t="array" ref="N9284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9284" s="89">
        <f>_34_KNMI_Stations[[#This Row],[graaddagen]]*_34_KNMI_Stations[[#This Row],[Gewogen factor]]</f>
        <v>0.15999999999999945</v>
      </c>
      <c r="P9284" s="89" cm="1">
        <f t="array" ref="P9284">IF(ISNUMBER(_34_KNMI_Stations[[#This Row],[Etmaal temperatuur °C]]),IF(_34_KNMI_Stations[[#This Row],[Etmaal temperatuur °C]]&gt;stookgrens[],_34_KNMI_Stations[[#This Row],[Etmaal temperatuur °C]]-stookgrens[],0),"")</f>
        <v>0</v>
      </c>
    </row>
    <row r="9285" spans="1:16" x14ac:dyDescent="0.25">
      <c r="A9285">
        <v>330</v>
      </c>
      <c r="B9285" s="110">
        <v>45833</v>
      </c>
      <c r="C9285" s="89">
        <v>4.9000000000000004</v>
      </c>
      <c r="D9285" s="89">
        <v>19</v>
      </c>
      <c r="E9285" s="96">
        <v>1943</v>
      </c>
      <c r="F9285" s="89">
        <v>0</v>
      </c>
      <c r="G9285" s="89">
        <v>1012.3</v>
      </c>
      <c r="H9285">
        <v>0.82</v>
      </c>
      <c r="I9285" t="s">
        <v>23</v>
      </c>
      <c r="J9285">
        <v>0.8</v>
      </c>
      <c r="K9285">
        <v>6</v>
      </c>
      <c r="L9285">
        <v>2025</v>
      </c>
      <c r="M9285" t="s">
        <v>354</v>
      </c>
      <c r="N9285" s="89" cm="1">
        <f t="array" ref="N9285">IF(ISNUMBER(_34_KNMI_Stations[[#This Row],[Etmaal temperatuur °C]]),IF(_34_KNMI_Stations[[#This Row],[Etmaal temperatuur °C]]&lt;stookgrens[],stookgrens[]-_34_KNMI_Stations[[#This Row],[Etmaal temperatuur °C]],0),"")</f>
        <v>0</v>
      </c>
      <c r="O9285" s="89">
        <f>_34_KNMI_Stations[[#This Row],[graaddagen]]*_34_KNMI_Stations[[#This Row],[Gewogen factor]]</f>
        <v>0</v>
      </c>
      <c r="P9285" s="89" cm="1">
        <f t="array" ref="P9285">IF(ISNUMBER(_34_KNMI_Stations[[#This Row],[Etmaal temperatuur °C]]),IF(_34_KNMI_Stations[[#This Row],[Etmaal temperatuur °C]]&gt;stookgrens[],_34_KNMI_Stations[[#This Row],[Etmaal temperatuur °C]]-stookgrens[],0),"")</f>
        <v>1</v>
      </c>
    </row>
    <row r="9286" spans="1:16" x14ac:dyDescent="0.25">
      <c r="A9286">
        <v>330</v>
      </c>
      <c r="B9286" s="110">
        <v>45834</v>
      </c>
      <c r="C9286" s="89">
        <v>8.1</v>
      </c>
      <c r="D9286" s="89">
        <v>19</v>
      </c>
      <c r="E9286" s="96">
        <v>1613</v>
      </c>
      <c r="F9286" s="89">
        <v>4.0999999999999996</v>
      </c>
      <c r="G9286" s="89">
        <v>1012.3</v>
      </c>
      <c r="H9286">
        <v>0.86</v>
      </c>
      <c r="I9286" t="s">
        <v>23</v>
      </c>
      <c r="J9286">
        <v>0.8</v>
      </c>
      <c r="K9286">
        <v>6</v>
      </c>
      <c r="L9286">
        <v>2025</v>
      </c>
      <c r="M9286" t="s">
        <v>354</v>
      </c>
      <c r="N9286" s="89" cm="1">
        <f t="array" ref="N9286">IF(ISNUMBER(_34_KNMI_Stations[[#This Row],[Etmaal temperatuur °C]]),IF(_34_KNMI_Stations[[#This Row],[Etmaal temperatuur °C]]&lt;stookgrens[],stookgrens[]-_34_KNMI_Stations[[#This Row],[Etmaal temperatuur °C]],0),"")</f>
        <v>0</v>
      </c>
      <c r="O9286" s="89">
        <f>_34_KNMI_Stations[[#This Row],[graaddagen]]*_34_KNMI_Stations[[#This Row],[Gewogen factor]]</f>
        <v>0</v>
      </c>
      <c r="P9286" s="89" cm="1">
        <f t="array" ref="P9286">IF(ISNUMBER(_34_KNMI_Stations[[#This Row],[Etmaal temperatuur °C]]),IF(_34_KNMI_Stations[[#This Row],[Etmaal temperatuur °C]]&gt;stookgrens[],_34_KNMI_Stations[[#This Row],[Etmaal temperatuur °C]]-stookgrens[],0),"")</f>
        <v>1</v>
      </c>
    </row>
    <row r="9287" spans="1:16" x14ac:dyDescent="0.25">
      <c r="A9287">
        <v>330</v>
      </c>
      <c r="B9287" s="110">
        <v>45835</v>
      </c>
      <c r="C9287" s="89">
        <v>6.6</v>
      </c>
      <c r="D9287" s="89">
        <v>18.600000000000001</v>
      </c>
      <c r="E9287" s="96">
        <v>2503</v>
      </c>
      <c r="F9287" s="89">
        <v>2.1</v>
      </c>
      <c r="G9287" s="89">
        <v>1021.1</v>
      </c>
      <c r="H9287">
        <v>0.77</v>
      </c>
      <c r="I9287" t="s">
        <v>23</v>
      </c>
      <c r="J9287">
        <v>0.8</v>
      </c>
      <c r="K9287">
        <v>6</v>
      </c>
      <c r="L9287">
        <v>2025</v>
      </c>
      <c r="M9287" t="s">
        <v>354</v>
      </c>
      <c r="N9287" s="89" cm="1">
        <f t="array" ref="N9287">IF(ISNUMBER(_34_KNMI_Stations[[#This Row],[Etmaal temperatuur °C]]),IF(_34_KNMI_Stations[[#This Row],[Etmaal temperatuur °C]]&lt;stookgrens[],stookgrens[]-_34_KNMI_Stations[[#This Row],[Etmaal temperatuur °C]],0),"")</f>
        <v>0</v>
      </c>
      <c r="O9287" s="89">
        <f>_34_KNMI_Stations[[#This Row],[graaddagen]]*_34_KNMI_Stations[[#This Row],[Gewogen factor]]</f>
        <v>0</v>
      </c>
      <c r="P9287" s="89" cm="1">
        <f t="array" ref="P9287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9288" spans="1:16" x14ac:dyDescent="0.25">
      <c r="A9288">
        <v>330</v>
      </c>
      <c r="B9288" s="110">
        <v>45836</v>
      </c>
      <c r="C9288" s="89">
        <v>8.4</v>
      </c>
      <c r="D9288" s="89">
        <v>20.9</v>
      </c>
      <c r="E9288" s="96">
        <v>2798</v>
      </c>
      <c r="F9288" s="89">
        <v>0</v>
      </c>
      <c r="G9288" s="89">
        <v>1023.5</v>
      </c>
      <c r="H9288">
        <v>0.8</v>
      </c>
      <c r="I9288" t="s">
        <v>23</v>
      </c>
      <c r="J9288">
        <v>0.8</v>
      </c>
      <c r="K9288">
        <v>6</v>
      </c>
      <c r="L9288">
        <v>2025</v>
      </c>
      <c r="M9288" t="s">
        <v>354</v>
      </c>
      <c r="N9288" s="89" cm="1">
        <f t="array" ref="N9288">IF(ISNUMBER(_34_KNMI_Stations[[#This Row],[Etmaal temperatuur °C]]),IF(_34_KNMI_Stations[[#This Row],[Etmaal temperatuur °C]]&lt;stookgrens[],stookgrens[]-_34_KNMI_Stations[[#This Row],[Etmaal temperatuur °C]],0),"")</f>
        <v>0</v>
      </c>
      <c r="O9288" s="89">
        <f>_34_KNMI_Stations[[#This Row],[graaddagen]]*_34_KNMI_Stations[[#This Row],[Gewogen factor]]</f>
        <v>0</v>
      </c>
      <c r="P9288" s="89" cm="1">
        <f t="array" ref="P9288">IF(ISNUMBER(_34_KNMI_Stations[[#This Row],[Etmaal temperatuur °C]]),IF(_34_KNMI_Stations[[#This Row],[Etmaal temperatuur °C]]&gt;stookgrens[],_34_KNMI_Stations[[#This Row],[Etmaal temperatuur °C]]-stookgrens[],0),"")</f>
        <v>2.8999999999999986</v>
      </c>
    </row>
    <row r="9289" spans="1:16" x14ac:dyDescent="0.25">
      <c r="A9289">
        <v>330</v>
      </c>
      <c r="B9289" s="110">
        <v>45837</v>
      </c>
      <c r="C9289" s="89">
        <v>4.5999999999999996</v>
      </c>
      <c r="D9289" s="89">
        <v>19.8</v>
      </c>
      <c r="E9289" s="96">
        <v>2999</v>
      </c>
      <c r="F9289" s="89">
        <v>0</v>
      </c>
      <c r="G9289" s="89">
        <v>1024.7</v>
      </c>
      <c r="H9289">
        <v>0.81</v>
      </c>
      <c r="I9289" t="s">
        <v>23</v>
      </c>
      <c r="J9289">
        <v>0.8</v>
      </c>
      <c r="K9289">
        <v>6</v>
      </c>
      <c r="L9289">
        <v>2025</v>
      </c>
      <c r="M9289" t="s">
        <v>354</v>
      </c>
      <c r="N9289" s="89" cm="1">
        <f t="array" ref="N9289">IF(ISNUMBER(_34_KNMI_Stations[[#This Row],[Etmaal temperatuur °C]]),IF(_34_KNMI_Stations[[#This Row],[Etmaal temperatuur °C]]&lt;stookgrens[],stookgrens[]-_34_KNMI_Stations[[#This Row],[Etmaal temperatuur °C]],0),"")</f>
        <v>0</v>
      </c>
      <c r="O9289" s="89">
        <f>_34_KNMI_Stations[[#This Row],[graaddagen]]*_34_KNMI_Stations[[#This Row],[Gewogen factor]]</f>
        <v>0</v>
      </c>
      <c r="P9289" s="89" cm="1">
        <f t="array" ref="P9289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9290" spans="1:16" x14ac:dyDescent="0.25">
      <c r="A9290">
        <v>330</v>
      </c>
      <c r="B9290" s="110">
        <v>45838</v>
      </c>
      <c r="C9290" s="89">
        <v>4.3</v>
      </c>
      <c r="D9290" s="89">
        <v>23.2</v>
      </c>
      <c r="E9290" s="96">
        <v>2981</v>
      </c>
      <c r="F9290" s="89">
        <v>0</v>
      </c>
      <c r="G9290" s="89">
        <v>1019.3</v>
      </c>
      <c r="H9290">
        <v>0.66</v>
      </c>
      <c r="I9290" t="s">
        <v>23</v>
      </c>
      <c r="J9290">
        <v>0.8</v>
      </c>
      <c r="K9290">
        <v>6</v>
      </c>
      <c r="L9290">
        <v>2025</v>
      </c>
      <c r="M9290" t="s">
        <v>355</v>
      </c>
      <c r="N9290" s="89" cm="1">
        <f t="array" ref="N9290">IF(ISNUMBER(_34_KNMI_Stations[[#This Row],[Etmaal temperatuur °C]]),IF(_34_KNMI_Stations[[#This Row],[Etmaal temperatuur °C]]&lt;stookgrens[],stookgrens[]-_34_KNMI_Stations[[#This Row],[Etmaal temperatuur °C]],0),"")</f>
        <v>0</v>
      </c>
      <c r="O9290" s="89">
        <f>_34_KNMI_Stations[[#This Row],[graaddagen]]*_34_KNMI_Stations[[#This Row],[Gewogen factor]]</f>
        <v>0</v>
      </c>
      <c r="P9290" s="89" cm="1">
        <f t="array" ref="P9290">IF(ISNUMBER(_34_KNMI_Stations[[#This Row],[Etmaal temperatuur °C]]),IF(_34_KNMI_Stations[[#This Row],[Etmaal temperatuur °C]]&gt;stookgrens[],_34_KNMI_Stations[[#This Row],[Etmaal temperatuur °C]]-stookgrens[],0),"")</f>
        <v>5.1999999999999993</v>
      </c>
    </row>
    <row r="9291" spans="1:16" x14ac:dyDescent="0.25">
      <c r="A9291">
        <v>330</v>
      </c>
      <c r="B9291" s="110">
        <v>45839</v>
      </c>
      <c r="C9291" s="89">
        <v>4</v>
      </c>
      <c r="D9291" s="89">
        <v>26.7</v>
      </c>
      <c r="E9291" s="96">
        <v>2874</v>
      </c>
      <c r="F9291" s="89">
        <v>0</v>
      </c>
      <c r="G9291" s="89">
        <v>1014.4</v>
      </c>
      <c r="H9291">
        <v>0.56000000000000005</v>
      </c>
      <c r="I9291" t="s">
        <v>23</v>
      </c>
      <c r="J9291">
        <v>0.8</v>
      </c>
      <c r="K9291">
        <v>7</v>
      </c>
      <c r="L9291">
        <v>2025</v>
      </c>
      <c r="M9291" t="s">
        <v>355</v>
      </c>
      <c r="N9291" s="89" cm="1">
        <f t="array" ref="N9291">IF(ISNUMBER(_34_KNMI_Stations[[#This Row],[Etmaal temperatuur °C]]),IF(_34_KNMI_Stations[[#This Row],[Etmaal temperatuur °C]]&lt;stookgrens[],stookgrens[]-_34_KNMI_Stations[[#This Row],[Etmaal temperatuur °C]],0),"")</f>
        <v>0</v>
      </c>
      <c r="O9291" s="89">
        <f>_34_KNMI_Stations[[#This Row],[graaddagen]]*_34_KNMI_Stations[[#This Row],[Gewogen factor]]</f>
        <v>0</v>
      </c>
      <c r="P9291" s="89" cm="1">
        <f t="array" ref="P9291">IF(ISNUMBER(_34_KNMI_Stations[[#This Row],[Etmaal temperatuur °C]]),IF(_34_KNMI_Stations[[#This Row],[Etmaal temperatuur °C]]&gt;stookgrens[],_34_KNMI_Stations[[#This Row],[Etmaal temperatuur °C]]-stookgrens[],0),"")</f>
        <v>8.6999999999999993</v>
      </c>
    </row>
    <row r="9292" spans="1:16" x14ac:dyDescent="0.25">
      <c r="A9292">
        <v>330</v>
      </c>
      <c r="B9292" s="110">
        <v>45840</v>
      </c>
      <c r="C9292" s="89">
        <v>5.9</v>
      </c>
      <c r="D9292" s="89">
        <v>19.600000000000001</v>
      </c>
      <c r="E9292" s="96">
        <v>1870</v>
      </c>
      <c r="F9292" s="89">
        <v>1.9</v>
      </c>
      <c r="G9292" s="89">
        <v>1016.1</v>
      </c>
      <c r="H9292">
        <v>0.83</v>
      </c>
      <c r="I9292" t="s">
        <v>23</v>
      </c>
      <c r="J9292">
        <v>0.8</v>
      </c>
      <c r="K9292">
        <v>7</v>
      </c>
      <c r="L9292">
        <v>2025</v>
      </c>
      <c r="M9292" t="s">
        <v>355</v>
      </c>
      <c r="N9292" s="89" cm="1">
        <f t="array" ref="N9292">IF(ISNUMBER(_34_KNMI_Stations[[#This Row],[Etmaal temperatuur °C]]),IF(_34_KNMI_Stations[[#This Row],[Etmaal temperatuur °C]]&lt;stookgrens[],stookgrens[]-_34_KNMI_Stations[[#This Row],[Etmaal temperatuur °C]],0),"")</f>
        <v>0</v>
      </c>
      <c r="O9292" s="89">
        <f>_34_KNMI_Stations[[#This Row],[graaddagen]]*_34_KNMI_Stations[[#This Row],[Gewogen factor]]</f>
        <v>0</v>
      </c>
      <c r="P9292" s="89" cm="1">
        <f t="array" ref="P9292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9293" spans="1:16" x14ac:dyDescent="0.25">
      <c r="A9293">
        <v>330</v>
      </c>
      <c r="B9293" s="110">
        <v>45841</v>
      </c>
      <c r="C9293" s="89">
        <v>6.2</v>
      </c>
      <c r="D9293" s="89">
        <v>16.5</v>
      </c>
      <c r="E9293" s="96">
        <v>2925</v>
      </c>
      <c r="F9293" s="89">
        <v>0</v>
      </c>
      <c r="G9293" s="89">
        <v>1027.0999999999999</v>
      </c>
      <c r="H9293">
        <v>0.69</v>
      </c>
      <c r="I9293" t="s">
        <v>23</v>
      </c>
      <c r="J9293">
        <v>0.8</v>
      </c>
      <c r="K9293">
        <v>7</v>
      </c>
      <c r="L9293">
        <v>2025</v>
      </c>
      <c r="M9293" t="s">
        <v>355</v>
      </c>
      <c r="N9293" s="89" cm="1">
        <f t="array" ref="N9293">IF(ISNUMBER(_34_KNMI_Stations[[#This Row],[Etmaal temperatuur °C]]),IF(_34_KNMI_Stations[[#This Row],[Etmaal temperatuur °C]]&lt;stookgrens[],stookgrens[]-_34_KNMI_Stations[[#This Row],[Etmaal temperatuur °C]],0),"")</f>
        <v>1.5</v>
      </c>
      <c r="O9293" s="89">
        <f>_34_KNMI_Stations[[#This Row],[graaddagen]]*_34_KNMI_Stations[[#This Row],[Gewogen factor]]</f>
        <v>1.2000000000000002</v>
      </c>
      <c r="P9293" s="89" cm="1">
        <f t="array" ref="P9293">IF(ISNUMBER(_34_KNMI_Stations[[#This Row],[Etmaal temperatuur °C]]),IF(_34_KNMI_Stations[[#This Row],[Etmaal temperatuur °C]]&gt;stookgrens[],_34_KNMI_Stations[[#This Row],[Etmaal temperatuur °C]]-stookgrens[],0),"")</f>
        <v>0</v>
      </c>
    </row>
    <row r="9294" spans="1:16" x14ac:dyDescent="0.25">
      <c r="A9294">
        <v>330</v>
      </c>
      <c r="B9294" s="110">
        <v>45842</v>
      </c>
      <c r="C9294" s="89">
        <v>6</v>
      </c>
      <c r="D9294" s="89">
        <v>19.7</v>
      </c>
      <c r="E9294" s="96">
        <v>2841</v>
      </c>
      <c r="F9294" s="89">
        <v>0</v>
      </c>
      <c r="G9294" s="89">
        <v>1025.4000000000001</v>
      </c>
      <c r="H9294">
        <v>0.56000000000000005</v>
      </c>
      <c r="I9294" t="s">
        <v>23</v>
      </c>
      <c r="J9294">
        <v>0.8</v>
      </c>
      <c r="K9294">
        <v>7</v>
      </c>
      <c r="L9294">
        <v>2025</v>
      </c>
      <c r="M9294" t="s">
        <v>355</v>
      </c>
      <c r="N9294" s="89" cm="1">
        <f t="array" ref="N9294">IF(ISNUMBER(_34_KNMI_Stations[[#This Row],[Etmaal temperatuur °C]]),IF(_34_KNMI_Stations[[#This Row],[Etmaal temperatuur °C]]&lt;stookgrens[],stookgrens[]-_34_KNMI_Stations[[#This Row],[Etmaal temperatuur °C]],0),"")</f>
        <v>0</v>
      </c>
      <c r="O9294" s="89">
        <f>_34_KNMI_Stations[[#This Row],[graaddagen]]*_34_KNMI_Stations[[#This Row],[Gewogen factor]]</f>
        <v>0</v>
      </c>
      <c r="P9294" s="89" cm="1">
        <f t="array" ref="P9294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9295" spans="1:16" x14ac:dyDescent="0.25">
      <c r="A9295">
        <v>330</v>
      </c>
      <c r="B9295" s="110">
        <v>45843</v>
      </c>
      <c r="C9295" s="89">
        <v>9.1</v>
      </c>
      <c r="D9295" s="89">
        <v>19.100000000000001</v>
      </c>
      <c r="E9295" s="96">
        <v>1447</v>
      </c>
      <c r="F9295" s="89">
        <v>0.5</v>
      </c>
      <c r="G9295" s="89">
        <v>1014.6</v>
      </c>
      <c r="H9295">
        <v>0.76</v>
      </c>
      <c r="I9295" t="s">
        <v>23</v>
      </c>
      <c r="J9295">
        <v>0.8</v>
      </c>
      <c r="K9295">
        <v>7</v>
      </c>
      <c r="L9295">
        <v>2025</v>
      </c>
      <c r="M9295" t="s">
        <v>355</v>
      </c>
      <c r="N9295" s="89" cm="1">
        <f t="array" ref="N9295">IF(ISNUMBER(_34_KNMI_Stations[[#This Row],[Etmaal temperatuur °C]]),IF(_34_KNMI_Stations[[#This Row],[Etmaal temperatuur °C]]&lt;stookgrens[],stookgrens[]-_34_KNMI_Stations[[#This Row],[Etmaal temperatuur °C]],0),"")</f>
        <v>0</v>
      </c>
      <c r="O9295" s="89">
        <f>_34_KNMI_Stations[[#This Row],[graaddagen]]*_34_KNMI_Stations[[#This Row],[Gewogen factor]]</f>
        <v>0</v>
      </c>
      <c r="P9295" s="89" cm="1">
        <f t="array" ref="P9295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9296" spans="1:16" x14ac:dyDescent="0.25">
      <c r="A9296">
        <v>330</v>
      </c>
      <c r="B9296" s="110">
        <v>45844</v>
      </c>
      <c r="C9296" s="89">
        <v>5.8</v>
      </c>
      <c r="D9296" s="89">
        <v>17.899999999999999</v>
      </c>
      <c r="E9296" s="96">
        <v>911</v>
      </c>
      <c r="F9296" s="89">
        <v>7.9</v>
      </c>
      <c r="G9296" s="89">
        <v>1005.8</v>
      </c>
      <c r="H9296">
        <v>0.88</v>
      </c>
      <c r="I9296" t="s">
        <v>23</v>
      </c>
      <c r="J9296">
        <v>0.8</v>
      </c>
      <c r="K9296">
        <v>7</v>
      </c>
      <c r="L9296">
        <v>2025</v>
      </c>
      <c r="M9296" t="s">
        <v>355</v>
      </c>
      <c r="N9296" s="89" cm="1">
        <f t="array" ref="N9296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9296" s="89">
        <f>_34_KNMI_Stations[[#This Row],[graaddagen]]*_34_KNMI_Stations[[#This Row],[Gewogen factor]]</f>
        <v>8.000000000000114E-2</v>
      </c>
      <c r="P9296" s="89" cm="1">
        <f t="array" ref="P9296">IF(ISNUMBER(_34_KNMI_Stations[[#This Row],[Etmaal temperatuur °C]]),IF(_34_KNMI_Stations[[#This Row],[Etmaal temperatuur °C]]&gt;stookgrens[],_34_KNMI_Stations[[#This Row],[Etmaal temperatuur °C]]-stookgrens[],0),"")</f>
        <v>0</v>
      </c>
    </row>
    <row r="9297" spans="1:16" x14ac:dyDescent="0.25">
      <c r="A9297">
        <v>330</v>
      </c>
      <c r="B9297" s="110">
        <v>45845</v>
      </c>
      <c r="C9297" s="89">
        <v>9.4</v>
      </c>
      <c r="D9297" s="89">
        <v>16.7</v>
      </c>
      <c r="E9297" s="96">
        <v>2345</v>
      </c>
      <c r="F9297" s="89">
        <v>0.2</v>
      </c>
      <c r="G9297" s="89">
        <v>1008</v>
      </c>
      <c r="H9297">
        <v>0.72</v>
      </c>
      <c r="I9297" t="s">
        <v>23</v>
      </c>
      <c r="J9297">
        <v>0.8</v>
      </c>
      <c r="K9297">
        <v>7</v>
      </c>
      <c r="L9297">
        <v>2025</v>
      </c>
      <c r="M9297" t="s">
        <v>356</v>
      </c>
      <c r="N9297" s="89" cm="1">
        <f t="array" ref="N9297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9297" s="89">
        <f>_34_KNMI_Stations[[#This Row],[graaddagen]]*_34_KNMI_Stations[[#This Row],[Gewogen factor]]</f>
        <v>1.0400000000000007</v>
      </c>
      <c r="P9297" s="89" cm="1">
        <f t="array" ref="P9297">IF(ISNUMBER(_34_KNMI_Stations[[#This Row],[Etmaal temperatuur °C]]),IF(_34_KNMI_Stations[[#This Row],[Etmaal temperatuur °C]]&gt;stookgrens[],_34_KNMI_Stations[[#This Row],[Etmaal temperatuur °C]]-stookgrens[],0),"")</f>
        <v>0</v>
      </c>
    </row>
    <row r="9298" spans="1:16" x14ac:dyDescent="0.25">
      <c r="A9298">
        <v>330</v>
      </c>
      <c r="B9298" s="110">
        <v>45846</v>
      </c>
      <c r="C9298" s="89">
        <v>8.5</v>
      </c>
      <c r="D9298" s="89">
        <v>15.6</v>
      </c>
      <c r="E9298" s="96">
        <v>1943</v>
      </c>
      <c r="F9298" s="89">
        <v>7.6</v>
      </c>
      <c r="G9298" s="89">
        <v>1015.5</v>
      </c>
      <c r="H9298">
        <v>0.77</v>
      </c>
      <c r="I9298" t="s">
        <v>23</v>
      </c>
      <c r="J9298">
        <v>0.8</v>
      </c>
      <c r="K9298">
        <v>7</v>
      </c>
      <c r="L9298">
        <v>2025</v>
      </c>
      <c r="M9298" t="s">
        <v>356</v>
      </c>
      <c r="N9298" s="89" cm="1">
        <f t="array" ref="N9298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9298" s="89">
        <f>_34_KNMI_Stations[[#This Row],[graaddagen]]*_34_KNMI_Stations[[#This Row],[Gewogen factor]]</f>
        <v>1.9200000000000004</v>
      </c>
      <c r="P9298" s="89" cm="1">
        <f t="array" ref="P9298">IF(ISNUMBER(_34_KNMI_Stations[[#This Row],[Etmaal temperatuur °C]]),IF(_34_KNMI_Stations[[#This Row],[Etmaal temperatuur °C]]&gt;stookgrens[],_34_KNMI_Stations[[#This Row],[Etmaal temperatuur °C]]-stookgrens[],0),"")</f>
        <v>0</v>
      </c>
    </row>
    <row r="9299" spans="1:16" x14ac:dyDescent="0.25">
      <c r="A9299">
        <v>330</v>
      </c>
      <c r="B9299" s="110">
        <v>45847</v>
      </c>
      <c r="C9299" s="89">
        <v>2.9</v>
      </c>
      <c r="D9299" s="89">
        <v>18</v>
      </c>
      <c r="E9299" s="96">
        <v>2925</v>
      </c>
      <c r="F9299" s="89">
        <v>0</v>
      </c>
      <c r="G9299" s="89">
        <v>1021.5</v>
      </c>
      <c r="H9299">
        <v>0.68</v>
      </c>
      <c r="I9299" t="s">
        <v>23</v>
      </c>
      <c r="J9299">
        <v>0.8</v>
      </c>
      <c r="K9299">
        <v>7</v>
      </c>
      <c r="L9299">
        <v>2025</v>
      </c>
      <c r="M9299" t="s">
        <v>356</v>
      </c>
      <c r="N9299" s="89" cm="1">
        <f t="array" ref="N9299">IF(ISNUMBER(_34_KNMI_Stations[[#This Row],[Etmaal temperatuur °C]]),IF(_34_KNMI_Stations[[#This Row],[Etmaal temperatuur °C]]&lt;stookgrens[],stookgrens[]-_34_KNMI_Stations[[#This Row],[Etmaal temperatuur °C]],0),"")</f>
        <v>0</v>
      </c>
      <c r="O9299" s="89">
        <f>_34_KNMI_Stations[[#This Row],[graaddagen]]*_34_KNMI_Stations[[#This Row],[Gewogen factor]]</f>
        <v>0</v>
      </c>
      <c r="P9299" s="89" cm="1">
        <f t="array" ref="P9299">IF(ISNUMBER(_34_KNMI_Stations[[#This Row],[Etmaal temperatuur °C]]),IF(_34_KNMI_Stations[[#This Row],[Etmaal temperatuur °C]]&gt;stookgrens[],_34_KNMI_Stations[[#This Row],[Etmaal temperatuur °C]]-stookgrens[],0),"")</f>
        <v>0</v>
      </c>
    </row>
    <row r="9300" spans="1:16" x14ac:dyDescent="0.25">
      <c r="A9300">
        <v>330</v>
      </c>
      <c r="B9300" s="110">
        <v>45848</v>
      </c>
      <c r="C9300" s="89">
        <v>4</v>
      </c>
      <c r="D9300" s="89">
        <v>18.899999999999999</v>
      </c>
      <c r="E9300" s="96">
        <v>2742</v>
      </c>
      <c r="F9300" s="89">
        <v>0</v>
      </c>
      <c r="G9300" s="89">
        <v>1022.7</v>
      </c>
      <c r="H9300">
        <v>0.77</v>
      </c>
      <c r="I9300" t="s">
        <v>23</v>
      </c>
      <c r="J9300">
        <v>0.8</v>
      </c>
      <c r="K9300">
        <v>7</v>
      </c>
      <c r="L9300">
        <v>2025</v>
      </c>
      <c r="M9300" t="s">
        <v>356</v>
      </c>
      <c r="N9300" s="89" cm="1">
        <f t="array" ref="N9300">IF(ISNUMBER(_34_KNMI_Stations[[#This Row],[Etmaal temperatuur °C]]),IF(_34_KNMI_Stations[[#This Row],[Etmaal temperatuur °C]]&lt;stookgrens[],stookgrens[]-_34_KNMI_Stations[[#This Row],[Etmaal temperatuur °C]],0),"")</f>
        <v>0</v>
      </c>
      <c r="O9300" s="89">
        <f>_34_KNMI_Stations[[#This Row],[graaddagen]]*_34_KNMI_Stations[[#This Row],[Gewogen factor]]</f>
        <v>0</v>
      </c>
      <c r="P9300" s="89" cm="1">
        <f t="array" ref="P9300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9301" spans="1:16" x14ac:dyDescent="0.25">
      <c r="A9301">
        <v>330</v>
      </c>
      <c r="B9301" s="110">
        <v>45849</v>
      </c>
      <c r="C9301" s="89">
        <v>4.5</v>
      </c>
      <c r="D9301" s="89">
        <v>19.3</v>
      </c>
      <c r="E9301" s="96">
        <v>2676</v>
      </c>
      <c r="F9301" s="89">
        <v>0</v>
      </c>
      <c r="G9301" s="89">
        <v>1020.7</v>
      </c>
      <c r="H9301">
        <v>0.79</v>
      </c>
      <c r="I9301" t="s">
        <v>23</v>
      </c>
      <c r="J9301">
        <v>0.8</v>
      </c>
      <c r="K9301">
        <v>7</v>
      </c>
      <c r="L9301">
        <v>2025</v>
      </c>
      <c r="M9301" t="s">
        <v>356</v>
      </c>
      <c r="N9301" s="89" cm="1">
        <f t="array" ref="N9301">IF(ISNUMBER(_34_KNMI_Stations[[#This Row],[Etmaal temperatuur °C]]),IF(_34_KNMI_Stations[[#This Row],[Etmaal temperatuur °C]]&lt;stookgrens[],stookgrens[]-_34_KNMI_Stations[[#This Row],[Etmaal temperatuur °C]],0),"")</f>
        <v>0</v>
      </c>
      <c r="O9301" s="89">
        <f>_34_KNMI_Stations[[#This Row],[graaddagen]]*_34_KNMI_Stations[[#This Row],[Gewogen factor]]</f>
        <v>0</v>
      </c>
      <c r="P9301" s="89" cm="1">
        <f t="array" ref="P9301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9302" spans="1:16" x14ac:dyDescent="0.25">
      <c r="A9302">
        <v>330</v>
      </c>
      <c r="B9302" s="110">
        <v>45850</v>
      </c>
      <c r="C9302" s="89">
        <v>5.8</v>
      </c>
      <c r="D9302" s="89">
        <v>18.8</v>
      </c>
      <c r="E9302" s="96">
        <v>2565</v>
      </c>
      <c r="F9302" s="89">
        <v>0</v>
      </c>
      <c r="G9302" s="89">
        <v>1016</v>
      </c>
      <c r="H9302">
        <v>0.8</v>
      </c>
      <c r="I9302" t="s">
        <v>23</v>
      </c>
      <c r="J9302">
        <v>0.8</v>
      </c>
      <c r="K9302">
        <v>7</v>
      </c>
      <c r="L9302">
        <v>2025</v>
      </c>
      <c r="M9302" t="s">
        <v>356</v>
      </c>
      <c r="N9302" s="89" cm="1">
        <f t="array" ref="N9302">IF(ISNUMBER(_34_KNMI_Stations[[#This Row],[Etmaal temperatuur °C]]),IF(_34_KNMI_Stations[[#This Row],[Etmaal temperatuur °C]]&lt;stookgrens[],stookgrens[]-_34_KNMI_Stations[[#This Row],[Etmaal temperatuur °C]],0),"")</f>
        <v>0</v>
      </c>
      <c r="O9302" s="89">
        <f>_34_KNMI_Stations[[#This Row],[graaddagen]]*_34_KNMI_Stations[[#This Row],[Gewogen factor]]</f>
        <v>0</v>
      </c>
      <c r="P9302" s="89" cm="1">
        <f t="array" ref="P9302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9303" spans="1:16" x14ac:dyDescent="0.25">
      <c r="A9303">
        <v>330</v>
      </c>
      <c r="B9303" s="110">
        <v>45851</v>
      </c>
      <c r="C9303" s="89">
        <v>3.5</v>
      </c>
      <c r="D9303" s="89">
        <v>19.600000000000001</v>
      </c>
      <c r="E9303" s="96">
        <v>2084</v>
      </c>
      <c r="F9303" s="89">
        <v>0</v>
      </c>
      <c r="G9303" s="89">
        <v>1011.9</v>
      </c>
      <c r="H9303">
        <v>0.84</v>
      </c>
      <c r="I9303" t="s">
        <v>23</v>
      </c>
      <c r="J9303">
        <v>0.8</v>
      </c>
      <c r="K9303">
        <v>7</v>
      </c>
      <c r="L9303">
        <v>2025</v>
      </c>
      <c r="M9303" t="s">
        <v>356</v>
      </c>
      <c r="N9303" s="89" cm="1">
        <f t="array" ref="N9303">IF(ISNUMBER(_34_KNMI_Stations[[#This Row],[Etmaal temperatuur °C]]),IF(_34_KNMI_Stations[[#This Row],[Etmaal temperatuur °C]]&lt;stookgrens[],stookgrens[]-_34_KNMI_Stations[[#This Row],[Etmaal temperatuur °C]],0),"")</f>
        <v>0</v>
      </c>
      <c r="O9303" s="89">
        <f>_34_KNMI_Stations[[#This Row],[graaddagen]]*_34_KNMI_Stations[[#This Row],[Gewogen factor]]</f>
        <v>0</v>
      </c>
      <c r="P9303" s="89" cm="1">
        <f t="array" ref="P9303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9304" spans="1:16" x14ac:dyDescent="0.25">
      <c r="A9304">
        <v>330</v>
      </c>
      <c r="B9304" s="110">
        <v>45852</v>
      </c>
      <c r="C9304" s="89">
        <v>6.5</v>
      </c>
      <c r="D9304" s="89">
        <v>20.100000000000001</v>
      </c>
      <c r="E9304" s="96">
        <v>2004</v>
      </c>
      <c r="F9304" s="89">
        <v>0</v>
      </c>
      <c r="G9304" s="89">
        <v>1014.2</v>
      </c>
      <c r="H9304">
        <v>0.75</v>
      </c>
      <c r="I9304" t="s">
        <v>23</v>
      </c>
      <c r="J9304">
        <v>0.8</v>
      </c>
      <c r="K9304">
        <v>7</v>
      </c>
      <c r="L9304">
        <v>2025</v>
      </c>
      <c r="M9304" t="s">
        <v>357</v>
      </c>
      <c r="N9304" s="89" cm="1">
        <f t="array" ref="N9304">IF(ISNUMBER(_34_KNMI_Stations[[#This Row],[Etmaal temperatuur °C]]),IF(_34_KNMI_Stations[[#This Row],[Etmaal temperatuur °C]]&lt;stookgrens[],stookgrens[]-_34_KNMI_Stations[[#This Row],[Etmaal temperatuur °C]],0),"")</f>
        <v>0</v>
      </c>
      <c r="O9304" s="89">
        <f>_34_KNMI_Stations[[#This Row],[graaddagen]]*_34_KNMI_Stations[[#This Row],[Gewogen factor]]</f>
        <v>0</v>
      </c>
      <c r="P9304" s="89" cm="1">
        <f t="array" ref="P9304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9305" spans="1:16" x14ac:dyDescent="0.25">
      <c r="A9305">
        <v>330</v>
      </c>
      <c r="B9305" s="110">
        <v>45853</v>
      </c>
      <c r="C9305" s="89">
        <v>9</v>
      </c>
      <c r="D9305" s="89">
        <v>19.100000000000001</v>
      </c>
      <c r="E9305" s="96">
        <v>2097</v>
      </c>
      <c r="F9305" s="89">
        <v>0.6</v>
      </c>
      <c r="G9305" s="89">
        <v>1016.4</v>
      </c>
      <c r="H9305">
        <v>0.66</v>
      </c>
      <c r="I9305" t="s">
        <v>23</v>
      </c>
      <c r="J9305">
        <v>0.8</v>
      </c>
      <c r="K9305">
        <v>7</v>
      </c>
      <c r="L9305">
        <v>2025</v>
      </c>
      <c r="M9305" t="s">
        <v>357</v>
      </c>
      <c r="N9305" s="89" cm="1">
        <f t="array" ref="N9305">IF(ISNUMBER(_34_KNMI_Stations[[#This Row],[Etmaal temperatuur °C]]),IF(_34_KNMI_Stations[[#This Row],[Etmaal temperatuur °C]]&lt;stookgrens[],stookgrens[]-_34_KNMI_Stations[[#This Row],[Etmaal temperatuur °C]],0),"")</f>
        <v>0</v>
      </c>
      <c r="O9305" s="89">
        <f>_34_KNMI_Stations[[#This Row],[graaddagen]]*_34_KNMI_Stations[[#This Row],[Gewogen factor]]</f>
        <v>0</v>
      </c>
      <c r="P9305" s="89" cm="1">
        <f t="array" ref="P9305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9306" spans="1:16" x14ac:dyDescent="0.25">
      <c r="A9306">
        <v>330</v>
      </c>
      <c r="B9306" s="110">
        <v>45854</v>
      </c>
      <c r="C9306" s="89">
        <v>8.1</v>
      </c>
      <c r="D9306" s="89">
        <v>17.8</v>
      </c>
      <c r="E9306" s="96">
        <v>2157</v>
      </c>
      <c r="F9306" s="89">
        <v>6.5</v>
      </c>
      <c r="G9306" s="89">
        <v>1014.5</v>
      </c>
      <c r="H9306">
        <v>0.81</v>
      </c>
      <c r="I9306" t="s">
        <v>23</v>
      </c>
      <c r="J9306">
        <v>0.8</v>
      </c>
      <c r="K9306">
        <v>7</v>
      </c>
      <c r="L9306">
        <v>2025</v>
      </c>
      <c r="M9306" t="s">
        <v>357</v>
      </c>
      <c r="N9306" s="89" cm="1">
        <f t="array" ref="N9306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9306" s="89">
        <f>_34_KNMI_Stations[[#This Row],[graaddagen]]*_34_KNMI_Stations[[#This Row],[Gewogen factor]]</f>
        <v>0.15999999999999945</v>
      </c>
      <c r="P9306" s="89" cm="1">
        <f t="array" ref="P9306">IF(ISNUMBER(_34_KNMI_Stations[[#This Row],[Etmaal temperatuur °C]]),IF(_34_KNMI_Stations[[#This Row],[Etmaal temperatuur °C]]&gt;stookgrens[],_34_KNMI_Stations[[#This Row],[Etmaal temperatuur °C]]-stookgrens[],0),"")</f>
        <v>0</v>
      </c>
    </row>
    <row r="9307" spans="1:16" x14ac:dyDescent="0.25">
      <c r="A9307">
        <v>330</v>
      </c>
      <c r="B9307" s="110">
        <v>45855</v>
      </c>
      <c r="C9307" s="89">
        <v>3.1</v>
      </c>
      <c r="D9307" s="89">
        <v>18.600000000000001</v>
      </c>
      <c r="E9307" s="96">
        <v>2859</v>
      </c>
      <c r="F9307" s="89">
        <v>0</v>
      </c>
      <c r="G9307" s="89">
        <v>1017.8</v>
      </c>
      <c r="H9307">
        <v>0.75</v>
      </c>
      <c r="I9307" t="s">
        <v>23</v>
      </c>
      <c r="J9307">
        <v>0.8</v>
      </c>
      <c r="K9307">
        <v>7</v>
      </c>
      <c r="L9307">
        <v>2025</v>
      </c>
      <c r="M9307" t="s">
        <v>357</v>
      </c>
      <c r="N9307" s="89" cm="1">
        <f t="array" ref="N9307">IF(ISNUMBER(_34_KNMI_Stations[[#This Row],[Etmaal temperatuur °C]]),IF(_34_KNMI_Stations[[#This Row],[Etmaal temperatuur °C]]&lt;stookgrens[],stookgrens[]-_34_KNMI_Stations[[#This Row],[Etmaal temperatuur °C]],0),"")</f>
        <v>0</v>
      </c>
      <c r="O9307" s="89">
        <f>_34_KNMI_Stations[[#This Row],[graaddagen]]*_34_KNMI_Stations[[#This Row],[Gewogen factor]]</f>
        <v>0</v>
      </c>
      <c r="P9307" s="89" cm="1">
        <f t="array" ref="P9307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9308" spans="1:16" x14ac:dyDescent="0.25">
      <c r="A9308">
        <v>330</v>
      </c>
      <c r="B9308" s="110">
        <v>45856</v>
      </c>
      <c r="C9308" s="89">
        <v>3.8</v>
      </c>
      <c r="D9308" s="89">
        <v>22</v>
      </c>
      <c r="E9308" s="96">
        <v>2337</v>
      </c>
      <c r="F9308" s="89">
        <v>0</v>
      </c>
      <c r="G9308" s="89">
        <v>1013.9</v>
      </c>
      <c r="H9308">
        <v>0.66</v>
      </c>
      <c r="I9308" t="s">
        <v>23</v>
      </c>
      <c r="J9308">
        <v>0.8</v>
      </c>
      <c r="K9308">
        <v>7</v>
      </c>
      <c r="L9308">
        <v>2025</v>
      </c>
      <c r="M9308" t="s">
        <v>357</v>
      </c>
      <c r="N9308" s="89" cm="1">
        <f t="array" ref="N9308">IF(ISNUMBER(_34_KNMI_Stations[[#This Row],[Etmaal temperatuur °C]]),IF(_34_KNMI_Stations[[#This Row],[Etmaal temperatuur °C]]&lt;stookgrens[],stookgrens[]-_34_KNMI_Stations[[#This Row],[Etmaal temperatuur °C]],0),"")</f>
        <v>0</v>
      </c>
      <c r="O9308" s="89">
        <f>_34_KNMI_Stations[[#This Row],[graaddagen]]*_34_KNMI_Stations[[#This Row],[Gewogen factor]]</f>
        <v>0</v>
      </c>
      <c r="P9308" s="89" cm="1">
        <f t="array" ref="P9308">IF(ISNUMBER(_34_KNMI_Stations[[#This Row],[Etmaal temperatuur °C]]),IF(_34_KNMI_Stations[[#This Row],[Etmaal temperatuur °C]]&gt;stookgrens[],_34_KNMI_Stations[[#This Row],[Etmaal temperatuur °C]]-stookgrens[],0),"")</f>
        <v>4</v>
      </c>
    </row>
    <row r="9309" spans="1:16" x14ac:dyDescent="0.25">
      <c r="A9309">
        <v>330</v>
      </c>
      <c r="B9309" s="110">
        <v>45857</v>
      </c>
      <c r="C9309" s="89">
        <v>6.1</v>
      </c>
      <c r="D9309" s="89">
        <v>23.5</v>
      </c>
      <c r="E9309" s="96">
        <v>1873</v>
      </c>
      <c r="F9309" s="89">
        <v>0</v>
      </c>
      <c r="G9309" s="89">
        <v>1006.3</v>
      </c>
      <c r="H9309">
        <v>0.66</v>
      </c>
      <c r="I9309" t="s">
        <v>23</v>
      </c>
      <c r="J9309">
        <v>0.8</v>
      </c>
      <c r="K9309">
        <v>7</v>
      </c>
      <c r="L9309">
        <v>2025</v>
      </c>
      <c r="M9309" t="s">
        <v>357</v>
      </c>
      <c r="N9309" s="89" cm="1">
        <f t="array" ref="N9309">IF(ISNUMBER(_34_KNMI_Stations[[#This Row],[Etmaal temperatuur °C]]),IF(_34_KNMI_Stations[[#This Row],[Etmaal temperatuur °C]]&lt;stookgrens[],stookgrens[]-_34_KNMI_Stations[[#This Row],[Etmaal temperatuur °C]],0),"")</f>
        <v>0</v>
      </c>
      <c r="O9309" s="89">
        <f>_34_KNMI_Stations[[#This Row],[graaddagen]]*_34_KNMI_Stations[[#This Row],[Gewogen factor]]</f>
        <v>0</v>
      </c>
      <c r="P9309" s="89" cm="1">
        <f t="array" ref="P9309">IF(ISNUMBER(_34_KNMI_Stations[[#This Row],[Etmaal temperatuur °C]]),IF(_34_KNMI_Stations[[#This Row],[Etmaal temperatuur °C]]&gt;stookgrens[],_34_KNMI_Stations[[#This Row],[Etmaal temperatuur °C]]-stookgrens[],0),"")</f>
        <v>5.5</v>
      </c>
    </row>
    <row r="9310" spans="1:16" x14ac:dyDescent="0.25">
      <c r="A9310">
        <v>330</v>
      </c>
      <c r="B9310" s="110">
        <v>45858</v>
      </c>
      <c r="C9310" s="89">
        <v>4.4000000000000004</v>
      </c>
      <c r="D9310" s="89">
        <v>20.2</v>
      </c>
      <c r="E9310" s="96">
        <v>1180</v>
      </c>
      <c r="F9310" s="89">
        <v>2.2999999999999998</v>
      </c>
      <c r="G9310" s="89">
        <v>1003.4</v>
      </c>
      <c r="H9310">
        <v>0.82</v>
      </c>
      <c r="I9310" t="s">
        <v>23</v>
      </c>
      <c r="J9310">
        <v>0.8</v>
      </c>
      <c r="K9310">
        <v>7</v>
      </c>
      <c r="L9310">
        <v>2025</v>
      </c>
      <c r="M9310" t="s">
        <v>357</v>
      </c>
      <c r="N9310" s="89" cm="1">
        <f t="array" ref="N9310">IF(ISNUMBER(_34_KNMI_Stations[[#This Row],[Etmaal temperatuur °C]]),IF(_34_KNMI_Stations[[#This Row],[Etmaal temperatuur °C]]&lt;stookgrens[],stookgrens[]-_34_KNMI_Stations[[#This Row],[Etmaal temperatuur °C]],0),"")</f>
        <v>0</v>
      </c>
      <c r="O9310" s="89">
        <f>_34_KNMI_Stations[[#This Row],[graaddagen]]*_34_KNMI_Stations[[#This Row],[Gewogen factor]]</f>
        <v>0</v>
      </c>
      <c r="P9310" s="89" cm="1">
        <f t="array" ref="P9310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9311" spans="1:16" x14ac:dyDescent="0.25">
      <c r="A9311">
        <v>330</v>
      </c>
      <c r="B9311" s="110">
        <v>45859</v>
      </c>
      <c r="C9311" s="89">
        <v>6</v>
      </c>
      <c r="D9311" s="89">
        <v>19.3</v>
      </c>
      <c r="E9311" s="96">
        <v>1708</v>
      </c>
      <c r="F9311" s="89">
        <v>1.8</v>
      </c>
      <c r="G9311" s="89">
        <v>1002.3</v>
      </c>
      <c r="H9311">
        <v>0.77</v>
      </c>
      <c r="I9311" t="s">
        <v>23</v>
      </c>
      <c r="J9311">
        <v>0.8</v>
      </c>
      <c r="K9311">
        <v>7</v>
      </c>
      <c r="L9311">
        <v>2025</v>
      </c>
      <c r="M9311" t="s">
        <v>358</v>
      </c>
      <c r="N9311" s="89" cm="1">
        <f t="array" ref="N9311">IF(ISNUMBER(_34_KNMI_Stations[[#This Row],[Etmaal temperatuur °C]]),IF(_34_KNMI_Stations[[#This Row],[Etmaal temperatuur °C]]&lt;stookgrens[],stookgrens[]-_34_KNMI_Stations[[#This Row],[Etmaal temperatuur °C]],0),"")</f>
        <v>0</v>
      </c>
      <c r="O9311" s="89">
        <f>_34_KNMI_Stations[[#This Row],[graaddagen]]*_34_KNMI_Stations[[#This Row],[Gewogen factor]]</f>
        <v>0</v>
      </c>
      <c r="P9311" s="89" cm="1">
        <f t="array" ref="P9311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9312" spans="1:16" x14ac:dyDescent="0.25">
      <c r="A9312">
        <v>330</v>
      </c>
      <c r="B9312" s="110">
        <v>45860</v>
      </c>
      <c r="C9312" s="89">
        <v>7.2</v>
      </c>
      <c r="D9312" s="89">
        <v>19.899999999999999</v>
      </c>
      <c r="E9312" s="96">
        <v>2225</v>
      </c>
      <c r="F9312" s="89">
        <v>0</v>
      </c>
      <c r="G9312" s="89">
        <v>1009</v>
      </c>
      <c r="H9312">
        <v>0.79</v>
      </c>
      <c r="I9312" t="s">
        <v>23</v>
      </c>
      <c r="J9312">
        <v>0.8</v>
      </c>
      <c r="K9312">
        <v>7</v>
      </c>
      <c r="L9312">
        <v>2025</v>
      </c>
      <c r="M9312" t="s">
        <v>358</v>
      </c>
      <c r="N9312" s="89" cm="1">
        <f t="array" ref="N9312">IF(ISNUMBER(_34_KNMI_Stations[[#This Row],[Etmaal temperatuur °C]]),IF(_34_KNMI_Stations[[#This Row],[Etmaal temperatuur °C]]&lt;stookgrens[],stookgrens[]-_34_KNMI_Stations[[#This Row],[Etmaal temperatuur °C]],0),"")</f>
        <v>0</v>
      </c>
      <c r="O9312" s="89">
        <f>_34_KNMI_Stations[[#This Row],[graaddagen]]*_34_KNMI_Stations[[#This Row],[Gewogen factor]]</f>
        <v>0</v>
      </c>
      <c r="P9312" s="89" cm="1">
        <f t="array" ref="P9312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9313" spans="1:16" x14ac:dyDescent="0.25">
      <c r="A9313">
        <v>330</v>
      </c>
      <c r="B9313" s="110">
        <v>45861</v>
      </c>
      <c r="C9313" s="89">
        <v>5.2</v>
      </c>
      <c r="D9313" s="89">
        <v>19.5</v>
      </c>
      <c r="E9313" s="96">
        <v>2136</v>
      </c>
      <c r="F9313" s="89">
        <v>0</v>
      </c>
      <c r="G9313" s="89">
        <v>1012.3</v>
      </c>
      <c r="H9313">
        <v>0.81</v>
      </c>
      <c r="I9313" t="s">
        <v>23</v>
      </c>
      <c r="J9313">
        <v>0.8</v>
      </c>
      <c r="K9313">
        <v>7</v>
      </c>
      <c r="L9313">
        <v>2025</v>
      </c>
      <c r="M9313" t="s">
        <v>358</v>
      </c>
      <c r="N9313" s="89" cm="1">
        <f t="array" ref="N9313">IF(ISNUMBER(_34_KNMI_Stations[[#This Row],[Etmaal temperatuur °C]]),IF(_34_KNMI_Stations[[#This Row],[Etmaal temperatuur °C]]&lt;stookgrens[],stookgrens[]-_34_KNMI_Stations[[#This Row],[Etmaal temperatuur °C]],0),"")</f>
        <v>0</v>
      </c>
      <c r="O9313" s="89">
        <f>_34_KNMI_Stations[[#This Row],[graaddagen]]*_34_KNMI_Stations[[#This Row],[Gewogen factor]]</f>
        <v>0</v>
      </c>
      <c r="P9313" s="89" cm="1">
        <f t="array" ref="P9313">IF(ISNUMBER(_34_KNMI_Stations[[#This Row],[Etmaal temperatuur °C]]),IF(_34_KNMI_Stations[[#This Row],[Etmaal temperatuur °C]]&gt;stookgrens[],_34_KNMI_Stations[[#This Row],[Etmaal temperatuur °C]]-stookgrens[],0),"")</f>
        <v>1.5</v>
      </c>
    </row>
    <row r="9314" spans="1:16" x14ac:dyDescent="0.25">
      <c r="A9314">
        <v>330</v>
      </c>
      <c r="B9314" s="110">
        <v>45862</v>
      </c>
      <c r="C9314" s="89">
        <v>4</v>
      </c>
      <c r="D9314" s="89">
        <v>19.600000000000001</v>
      </c>
      <c r="E9314" s="96">
        <v>2566</v>
      </c>
      <c r="F9314" s="89">
        <v>0</v>
      </c>
      <c r="G9314" s="89">
        <v>1014.9</v>
      </c>
      <c r="H9314">
        <v>0.79</v>
      </c>
      <c r="I9314" t="s">
        <v>23</v>
      </c>
      <c r="J9314">
        <v>0.8</v>
      </c>
      <c r="K9314">
        <v>7</v>
      </c>
      <c r="L9314">
        <v>2025</v>
      </c>
      <c r="M9314" t="s">
        <v>358</v>
      </c>
      <c r="N9314" s="89" cm="1">
        <f t="array" ref="N9314">IF(ISNUMBER(_34_KNMI_Stations[[#This Row],[Etmaal temperatuur °C]]),IF(_34_KNMI_Stations[[#This Row],[Etmaal temperatuur °C]]&lt;stookgrens[],stookgrens[]-_34_KNMI_Stations[[#This Row],[Etmaal temperatuur °C]],0),"")</f>
        <v>0</v>
      </c>
      <c r="O9314" s="89">
        <f>_34_KNMI_Stations[[#This Row],[graaddagen]]*_34_KNMI_Stations[[#This Row],[Gewogen factor]]</f>
        <v>0</v>
      </c>
      <c r="P9314" s="89" cm="1">
        <f t="array" ref="P9314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9315" spans="1:16" x14ac:dyDescent="0.25">
      <c r="A9315">
        <v>330</v>
      </c>
      <c r="B9315" s="110">
        <v>45863</v>
      </c>
      <c r="C9315" s="89">
        <v>4.4000000000000004</v>
      </c>
      <c r="D9315" s="89">
        <v>19.2</v>
      </c>
      <c r="E9315" s="96">
        <v>1981</v>
      </c>
      <c r="F9315" s="89">
        <v>-0.1</v>
      </c>
      <c r="G9315" s="89">
        <v>1018.1</v>
      </c>
      <c r="H9315">
        <v>0.8</v>
      </c>
      <c r="I9315" t="s">
        <v>23</v>
      </c>
      <c r="J9315">
        <v>0.8</v>
      </c>
      <c r="K9315">
        <v>7</v>
      </c>
      <c r="L9315">
        <v>2025</v>
      </c>
      <c r="M9315" t="s">
        <v>358</v>
      </c>
      <c r="N9315" s="89" cm="1">
        <f t="array" ref="N9315">IF(ISNUMBER(_34_KNMI_Stations[[#This Row],[Etmaal temperatuur °C]]),IF(_34_KNMI_Stations[[#This Row],[Etmaal temperatuur °C]]&lt;stookgrens[],stookgrens[]-_34_KNMI_Stations[[#This Row],[Etmaal temperatuur °C]],0),"")</f>
        <v>0</v>
      </c>
      <c r="O9315" s="89">
        <f>_34_KNMI_Stations[[#This Row],[graaddagen]]*_34_KNMI_Stations[[#This Row],[Gewogen factor]]</f>
        <v>0</v>
      </c>
      <c r="P9315" s="89" cm="1">
        <f t="array" ref="P9315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9316" spans="1:16" x14ac:dyDescent="0.25">
      <c r="A9316">
        <v>330</v>
      </c>
      <c r="B9316" s="110">
        <v>45864</v>
      </c>
      <c r="C9316" s="89">
        <v>6.3</v>
      </c>
      <c r="D9316" s="89">
        <v>20.100000000000001</v>
      </c>
      <c r="E9316" s="96">
        <v>2171</v>
      </c>
      <c r="F9316" s="89">
        <v>1.9</v>
      </c>
      <c r="G9316" s="89">
        <v>1016</v>
      </c>
      <c r="H9316">
        <v>0.8</v>
      </c>
      <c r="I9316" t="s">
        <v>23</v>
      </c>
      <c r="J9316">
        <v>0.8</v>
      </c>
      <c r="K9316">
        <v>7</v>
      </c>
      <c r="L9316">
        <v>2025</v>
      </c>
      <c r="M9316" t="s">
        <v>358</v>
      </c>
      <c r="N9316" s="89" cm="1">
        <f t="array" ref="N9316">IF(ISNUMBER(_34_KNMI_Stations[[#This Row],[Etmaal temperatuur °C]]),IF(_34_KNMI_Stations[[#This Row],[Etmaal temperatuur °C]]&lt;stookgrens[],stookgrens[]-_34_KNMI_Stations[[#This Row],[Etmaal temperatuur °C]],0),"")</f>
        <v>0</v>
      </c>
      <c r="O9316" s="89">
        <f>_34_KNMI_Stations[[#This Row],[graaddagen]]*_34_KNMI_Stations[[#This Row],[Gewogen factor]]</f>
        <v>0</v>
      </c>
      <c r="P9316" s="89" cm="1">
        <f t="array" ref="P9316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9317" spans="1:16" x14ac:dyDescent="0.25">
      <c r="A9317">
        <v>330</v>
      </c>
      <c r="B9317" s="110">
        <v>45865</v>
      </c>
      <c r="C9317" s="89">
        <v>6.3</v>
      </c>
      <c r="D9317" s="89">
        <v>18.600000000000001</v>
      </c>
      <c r="E9317" s="96">
        <v>1886</v>
      </c>
      <c r="F9317" s="89">
        <v>-0.1</v>
      </c>
      <c r="G9317" s="89">
        <v>1015.3</v>
      </c>
      <c r="H9317">
        <v>0.73</v>
      </c>
      <c r="I9317" t="s">
        <v>23</v>
      </c>
      <c r="J9317">
        <v>0.8</v>
      </c>
      <c r="K9317">
        <v>7</v>
      </c>
      <c r="L9317">
        <v>2025</v>
      </c>
      <c r="M9317" t="s">
        <v>358</v>
      </c>
      <c r="N9317" s="89" cm="1">
        <f t="array" ref="N9317">IF(ISNUMBER(_34_KNMI_Stations[[#This Row],[Etmaal temperatuur °C]]),IF(_34_KNMI_Stations[[#This Row],[Etmaal temperatuur °C]]&lt;stookgrens[],stookgrens[]-_34_KNMI_Stations[[#This Row],[Etmaal temperatuur °C]],0),"")</f>
        <v>0</v>
      </c>
      <c r="O9317" s="89">
        <f>_34_KNMI_Stations[[#This Row],[graaddagen]]*_34_KNMI_Stations[[#This Row],[Gewogen factor]]</f>
        <v>0</v>
      </c>
      <c r="P9317" s="89" cm="1">
        <f t="array" ref="P9317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9318" spans="1:16" x14ac:dyDescent="0.25">
      <c r="A9318">
        <v>330</v>
      </c>
      <c r="B9318" s="110">
        <v>45866</v>
      </c>
      <c r="C9318" s="89">
        <v>7.3</v>
      </c>
      <c r="D9318" s="89">
        <v>18.5</v>
      </c>
      <c r="E9318" s="96">
        <v>2114</v>
      </c>
      <c r="F9318" s="89">
        <v>0</v>
      </c>
      <c r="G9318" s="89">
        <v>1018.2</v>
      </c>
      <c r="H9318">
        <v>0.71</v>
      </c>
      <c r="I9318" t="s">
        <v>23</v>
      </c>
      <c r="J9318">
        <v>0.8</v>
      </c>
      <c r="K9318">
        <v>7</v>
      </c>
      <c r="L9318">
        <v>2025</v>
      </c>
      <c r="M9318" t="s">
        <v>359</v>
      </c>
      <c r="N9318" s="89" cm="1">
        <f t="array" ref="N9318">IF(ISNUMBER(_34_KNMI_Stations[[#This Row],[Etmaal temperatuur °C]]),IF(_34_KNMI_Stations[[#This Row],[Etmaal temperatuur °C]]&lt;stookgrens[],stookgrens[]-_34_KNMI_Stations[[#This Row],[Etmaal temperatuur °C]],0),"")</f>
        <v>0</v>
      </c>
      <c r="O9318" s="89">
        <f>_34_KNMI_Stations[[#This Row],[graaddagen]]*_34_KNMI_Stations[[#This Row],[Gewogen factor]]</f>
        <v>0</v>
      </c>
      <c r="P9318" s="89" cm="1">
        <f t="array" ref="P9318">IF(ISNUMBER(_34_KNMI_Stations[[#This Row],[Etmaal temperatuur °C]]),IF(_34_KNMI_Stations[[#This Row],[Etmaal temperatuur °C]]&gt;stookgrens[],_34_KNMI_Stations[[#This Row],[Etmaal temperatuur °C]]-stookgrens[],0),"")</f>
        <v>0.5</v>
      </c>
    </row>
    <row r="9319" spans="1:16" x14ac:dyDescent="0.25">
      <c r="A9319">
        <v>330</v>
      </c>
      <c r="B9319" s="110">
        <v>45867</v>
      </c>
      <c r="C9319" s="89">
        <v>3.6</v>
      </c>
      <c r="D9319" s="89">
        <v>18.8</v>
      </c>
      <c r="E9319" s="96">
        <v>2264</v>
      </c>
      <c r="F9319" s="89">
        <v>0</v>
      </c>
      <c r="G9319" s="89">
        <v>1017.5</v>
      </c>
      <c r="H9319">
        <v>0.66</v>
      </c>
      <c r="I9319" t="s">
        <v>23</v>
      </c>
      <c r="J9319">
        <v>0.8</v>
      </c>
      <c r="K9319">
        <v>7</v>
      </c>
      <c r="L9319">
        <v>2025</v>
      </c>
      <c r="M9319" t="s">
        <v>359</v>
      </c>
      <c r="N9319" s="89" cm="1">
        <f t="array" ref="N9319">IF(ISNUMBER(_34_KNMI_Stations[[#This Row],[Etmaal temperatuur °C]]),IF(_34_KNMI_Stations[[#This Row],[Etmaal temperatuur °C]]&lt;stookgrens[],stookgrens[]-_34_KNMI_Stations[[#This Row],[Etmaal temperatuur °C]],0),"")</f>
        <v>0</v>
      </c>
      <c r="O9319" s="89">
        <f>_34_KNMI_Stations[[#This Row],[graaddagen]]*_34_KNMI_Stations[[#This Row],[Gewogen factor]]</f>
        <v>0</v>
      </c>
      <c r="P9319" s="89" cm="1">
        <f t="array" ref="P9319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9320" spans="1:16" x14ac:dyDescent="0.25">
      <c r="A9320">
        <v>330</v>
      </c>
      <c r="B9320" s="110">
        <v>45868</v>
      </c>
      <c r="C9320" s="89">
        <v>6.5</v>
      </c>
      <c r="D9320" s="89">
        <v>19.2</v>
      </c>
      <c r="E9320" s="96">
        <v>2535</v>
      </c>
      <c r="F9320" s="89">
        <v>0</v>
      </c>
      <c r="G9320" s="89">
        <v>1016.9</v>
      </c>
      <c r="H9320">
        <v>0.66</v>
      </c>
      <c r="I9320" t="s">
        <v>23</v>
      </c>
      <c r="J9320">
        <v>0.8</v>
      </c>
      <c r="K9320">
        <v>7</v>
      </c>
      <c r="L9320">
        <v>2025</v>
      </c>
      <c r="M9320" t="s">
        <v>359</v>
      </c>
      <c r="N9320" s="89" cm="1">
        <f t="array" ref="N9320">IF(ISNUMBER(_34_KNMI_Stations[[#This Row],[Etmaal temperatuur °C]]),IF(_34_KNMI_Stations[[#This Row],[Etmaal temperatuur °C]]&lt;stookgrens[],stookgrens[]-_34_KNMI_Stations[[#This Row],[Etmaal temperatuur °C]],0),"")</f>
        <v>0</v>
      </c>
      <c r="O9320" s="89">
        <f>_34_KNMI_Stations[[#This Row],[graaddagen]]*_34_KNMI_Stations[[#This Row],[Gewogen factor]]</f>
        <v>0</v>
      </c>
      <c r="P9320" s="89" cm="1">
        <f t="array" ref="P9320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9321" spans="1:16" x14ac:dyDescent="0.25">
      <c r="A9321">
        <v>330</v>
      </c>
      <c r="B9321" s="110">
        <v>45869</v>
      </c>
      <c r="C9321" s="89">
        <v>6.3</v>
      </c>
      <c r="D9321" s="89">
        <v>18.7</v>
      </c>
      <c r="E9321" s="96">
        <v>1205</v>
      </c>
      <c r="F9321" s="89">
        <v>4.2</v>
      </c>
      <c r="G9321" s="89">
        <v>1014.3</v>
      </c>
      <c r="H9321">
        <v>0.81</v>
      </c>
      <c r="I9321" t="s">
        <v>23</v>
      </c>
      <c r="J9321">
        <v>0.8</v>
      </c>
      <c r="K9321">
        <v>7</v>
      </c>
      <c r="L9321">
        <v>2025</v>
      </c>
      <c r="M9321" t="s">
        <v>359</v>
      </c>
      <c r="N9321" s="89" cm="1">
        <f t="array" ref="N9321">IF(ISNUMBER(_34_KNMI_Stations[[#This Row],[Etmaal temperatuur °C]]),IF(_34_KNMI_Stations[[#This Row],[Etmaal temperatuur °C]]&lt;stookgrens[],stookgrens[]-_34_KNMI_Stations[[#This Row],[Etmaal temperatuur °C]],0),"")</f>
        <v>0</v>
      </c>
      <c r="O9321" s="89">
        <f>_34_KNMI_Stations[[#This Row],[graaddagen]]*_34_KNMI_Stations[[#This Row],[Gewogen factor]]</f>
        <v>0</v>
      </c>
      <c r="P9321" s="89" cm="1">
        <f t="array" ref="P9321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9322" spans="1:16" x14ac:dyDescent="0.25">
      <c r="A9322">
        <v>330</v>
      </c>
      <c r="B9322" s="110">
        <v>45870</v>
      </c>
      <c r="C9322" s="89">
        <v>9.9</v>
      </c>
      <c r="D9322" s="89">
        <v>17.899999999999999</v>
      </c>
      <c r="E9322" s="96">
        <v>1805</v>
      </c>
      <c r="F9322" s="89">
        <v>2.5</v>
      </c>
      <c r="G9322" s="89">
        <v>1012.8</v>
      </c>
      <c r="H9322">
        <v>0.79</v>
      </c>
      <c r="I9322" t="s">
        <v>23</v>
      </c>
      <c r="J9322">
        <v>0.8</v>
      </c>
      <c r="K9322">
        <v>8</v>
      </c>
      <c r="L9322">
        <v>2025</v>
      </c>
      <c r="M9322" t="s">
        <v>359</v>
      </c>
      <c r="N9322" s="89" cm="1">
        <f t="array" ref="N9322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9322" s="89">
        <f>_34_KNMI_Stations[[#This Row],[graaddagen]]*_34_KNMI_Stations[[#This Row],[Gewogen factor]]</f>
        <v>8.000000000000114E-2</v>
      </c>
      <c r="P9322" s="89" cm="1">
        <f t="array" ref="P9322">IF(ISNUMBER(_34_KNMI_Stations[[#This Row],[Etmaal temperatuur °C]]),IF(_34_KNMI_Stations[[#This Row],[Etmaal temperatuur °C]]&gt;stookgrens[],_34_KNMI_Stations[[#This Row],[Etmaal temperatuur °C]]-stookgrens[],0),"")</f>
        <v>0</v>
      </c>
    </row>
    <row r="9323" spans="1:16" x14ac:dyDescent="0.25">
      <c r="A9323">
        <v>330</v>
      </c>
      <c r="B9323" s="110">
        <v>45871</v>
      </c>
      <c r="C9323" s="89">
        <v>10.1</v>
      </c>
      <c r="D9323" s="89">
        <v>17.399999999999999</v>
      </c>
      <c r="E9323" s="96">
        <v>1365</v>
      </c>
      <c r="F9323" s="89">
        <v>2.1</v>
      </c>
      <c r="G9323" s="89">
        <v>1015.2</v>
      </c>
      <c r="H9323">
        <v>0.76</v>
      </c>
      <c r="I9323" t="s">
        <v>23</v>
      </c>
      <c r="J9323">
        <v>0.8</v>
      </c>
      <c r="K9323">
        <v>8</v>
      </c>
      <c r="L9323">
        <v>2025</v>
      </c>
      <c r="M9323" t="s">
        <v>359</v>
      </c>
      <c r="N9323" s="89" cm="1">
        <f t="array" ref="N9323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9323" s="89">
        <f>_34_KNMI_Stations[[#This Row],[graaddagen]]*_34_KNMI_Stations[[#This Row],[Gewogen factor]]</f>
        <v>0.48000000000000115</v>
      </c>
      <c r="P9323" s="89" cm="1">
        <f t="array" ref="P9323">IF(ISNUMBER(_34_KNMI_Stations[[#This Row],[Etmaal temperatuur °C]]),IF(_34_KNMI_Stations[[#This Row],[Etmaal temperatuur °C]]&gt;stookgrens[],_34_KNMI_Stations[[#This Row],[Etmaal temperatuur °C]]-stookgrens[],0),"")</f>
        <v>0</v>
      </c>
    </row>
    <row r="9324" spans="1:16" x14ac:dyDescent="0.25">
      <c r="A9324">
        <v>330</v>
      </c>
      <c r="B9324" s="110">
        <v>45872</v>
      </c>
      <c r="C9324" s="89">
        <v>8</v>
      </c>
      <c r="D9324" s="89">
        <v>19.3</v>
      </c>
      <c r="E9324" s="96">
        <v>1849</v>
      </c>
      <c r="F9324" s="89">
        <v>6</v>
      </c>
      <c r="G9324" s="89">
        <v>1016.9</v>
      </c>
      <c r="H9324">
        <v>0.75</v>
      </c>
      <c r="I9324" t="s">
        <v>23</v>
      </c>
      <c r="J9324">
        <v>0.8</v>
      </c>
      <c r="K9324">
        <v>8</v>
      </c>
      <c r="L9324">
        <v>2025</v>
      </c>
      <c r="M9324" t="s">
        <v>359</v>
      </c>
      <c r="N9324" s="89" cm="1">
        <f t="array" ref="N9324">IF(ISNUMBER(_34_KNMI_Stations[[#This Row],[Etmaal temperatuur °C]]),IF(_34_KNMI_Stations[[#This Row],[Etmaal temperatuur °C]]&lt;stookgrens[],stookgrens[]-_34_KNMI_Stations[[#This Row],[Etmaal temperatuur °C]],0),"")</f>
        <v>0</v>
      </c>
      <c r="O9324" s="89">
        <f>_34_KNMI_Stations[[#This Row],[graaddagen]]*_34_KNMI_Stations[[#This Row],[Gewogen factor]]</f>
        <v>0</v>
      </c>
      <c r="P9324" s="89" cm="1">
        <f t="array" ref="P9324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9325" spans="1:16" x14ac:dyDescent="0.25">
      <c r="A9325">
        <v>330</v>
      </c>
      <c r="B9325" s="110">
        <v>45873</v>
      </c>
      <c r="C9325" s="89">
        <v>8.8000000000000007</v>
      </c>
      <c r="D9325" s="89">
        <v>19.600000000000001</v>
      </c>
      <c r="E9325" s="96">
        <v>1295</v>
      </c>
      <c r="F9325" s="89">
        <v>2.6</v>
      </c>
      <c r="G9325" s="89">
        <v>1015.2</v>
      </c>
      <c r="H9325">
        <v>0.81</v>
      </c>
      <c r="I9325" t="s">
        <v>23</v>
      </c>
      <c r="J9325">
        <v>0.8</v>
      </c>
      <c r="K9325">
        <v>8</v>
      </c>
      <c r="L9325">
        <v>2025</v>
      </c>
      <c r="M9325" t="s">
        <v>360</v>
      </c>
      <c r="N9325" s="89" cm="1">
        <f t="array" ref="N9325">IF(ISNUMBER(_34_KNMI_Stations[[#This Row],[Etmaal temperatuur °C]]),IF(_34_KNMI_Stations[[#This Row],[Etmaal temperatuur °C]]&lt;stookgrens[],stookgrens[]-_34_KNMI_Stations[[#This Row],[Etmaal temperatuur °C]],0),"")</f>
        <v>0</v>
      </c>
      <c r="O9325" s="89">
        <f>_34_KNMI_Stations[[#This Row],[graaddagen]]*_34_KNMI_Stations[[#This Row],[Gewogen factor]]</f>
        <v>0</v>
      </c>
      <c r="P9325" s="89" cm="1">
        <f t="array" ref="P9325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9326" spans="1:16" x14ac:dyDescent="0.25">
      <c r="A9326">
        <v>330</v>
      </c>
      <c r="B9326" s="110">
        <v>45874</v>
      </c>
      <c r="C9326" s="89">
        <v>9.6999999999999993</v>
      </c>
      <c r="D9326" s="89">
        <v>18.600000000000001</v>
      </c>
      <c r="E9326" s="96">
        <v>2119</v>
      </c>
      <c r="F9326" s="89">
        <v>0</v>
      </c>
      <c r="G9326" s="89">
        <v>1019.8</v>
      </c>
      <c r="H9326">
        <v>0.61</v>
      </c>
      <c r="I9326" t="s">
        <v>23</v>
      </c>
      <c r="J9326">
        <v>0.8</v>
      </c>
      <c r="K9326">
        <v>8</v>
      </c>
      <c r="L9326">
        <v>2025</v>
      </c>
      <c r="M9326" t="s">
        <v>360</v>
      </c>
      <c r="N9326" s="89" cm="1">
        <f t="array" ref="N9326">IF(ISNUMBER(_34_KNMI_Stations[[#This Row],[Etmaal temperatuur °C]]),IF(_34_KNMI_Stations[[#This Row],[Etmaal temperatuur °C]]&lt;stookgrens[],stookgrens[]-_34_KNMI_Stations[[#This Row],[Etmaal temperatuur °C]],0),"")</f>
        <v>0</v>
      </c>
      <c r="O9326" s="89">
        <f>_34_KNMI_Stations[[#This Row],[graaddagen]]*_34_KNMI_Stations[[#This Row],[Gewogen factor]]</f>
        <v>0</v>
      </c>
      <c r="P9326" s="89" cm="1">
        <f t="array" ref="P9326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9327" spans="1:16" x14ac:dyDescent="0.25">
      <c r="A9327">
        <v>330</v>
      </c>
      <c r="B9327" s="110">
        <v>45875</v>
      </c>
      <c r="C9327" s="89">
        <v>5.3</v>
      </c>
      <c r="D9327" s="89">
        <v>18.3</v>
      </c>
      <c r="E9327" s="96">
        <v>2241</v>
      </c>
      <c r="F9327" s="89">
        <v>0</v>
      </c>
      <c r="G9327" s="89">
        <v>1023.1</v>
      </c>
      <c r="H9327">
        <v>0.64</v>
      </c>
      <c r="I9327" t="s">
        <v>23</v>
      </c>
      <c r="J9327">
        <v>0.8</v>
      </c>
      <c r="K9327">
        <v>8</v>
      </c>
      <c r="L9327">
        <v>2025</v>
      </c>
      <c r="M9327" t="s">
        <v>360</v>
      </c>
      <c r="N9327" s="89" cm="1">
        <f t="array" ref="N9327">IF(ISNUMBER(_34_KNMI_Stations[[#This Row],[Etmaal temperatuur °C]]),IF(_34_KNMI_Stations[[#This Row],[Etmaal temperatuur °C]]&lt;stookgrens[],stookgrens[]-_34_KNMI_Stations[[#This Row],[Etmaal temperatuur °C]],0),"")</f>
        <v>0</v>
      </c>
      <c r="O9327" s="89">
        <f>_34_KNMI_Stations[[#This Row],[graaddagen]]*_34_KNMI_Stations[[#This Row],[Gewogen factor]]</f>
        <v>0</v>
      </c>
      <c r="P9327" s="89" cm="1">
        <f t="array" ref="P9327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9328" spans="1:16" x14ac:dyDescent="0.25">
      <c r="A9328">
        <v>330</v>
      </c>
      <c r="B9328" s="110">
        <v>45876</v>
      </c>
      <c r="C9328" s="89">
        <v>6.1</v>
      </c>
      <c r="D9328" s="89">
        <v>19.8</v>
      </c>
      <c r="E9328" s="96">
        <v>1528</v>
      </c>
      <c r="F9328" s="89">
        <v>0</v>
      </c>
      <c r="G9328" s="89">
        <v>1016.1</v>
      </c>
      <c r="H9328">
        <v>0.66</v>
      </c>
      <c r="I9328" t="s">
        <v>23</v>
      </c>
      <c r="J9328">
        <v>0.8</v>
      </c>
      <c r="K9328">
        <v>8</v>
      </c>
      <c r="L9328">
        <v>2025</v>
      </c>
      <c r="M9328" t="s">
        <v>360</v>
      </c>
      <c r="N9328" s="89" cm="1">
        <f t="array" ref="N9328">IF(ISNUMBER(_34_KNMI_Stations[[#This Row],[Etmaal temperatuur °C]]),IF(_34_KNMI_Stations[[#This Row],[Etmaal temperatuur °C]]&lt;stookgrens[],stookgrens[]-_34_KNMI_Stations[[#This Row],[Etmaal temperatuur °C]],0),"")</f>
        <v>0</v>
      </c>
      <c r="O9328" s="89">
        <f>_34_KNMI_Stations[[#This Row],[graaddagen]]*_34_KNMI_Stations[[#This Row],[Gewogen factor]]</f>
        <v>0</v>
      </c>
      <c r="P9328" s="89" cm="1">
        <f t="array" ref="P9328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9329" spans="1:16" x14ac:dyDescent="0.25">
      <c r="A9329">
        <v>330</v>
      </c>
      <c r="B9329" s="110">
        <v>45877</v>
      </c>
      <c r="C9329" s="89">
        <v>4.8</v>
      </c>
      <c r="D9329" s="89">
        <v>19.2</v>
      </c>
      <c r="E9329" s="96">
        <v>1962</v>
      </c>
      <c r="F9329" s="89">
        <v>0</v>
      </c>
      <c r="G9329" s="89">
        <v>1018.4</v>
      </c>
      <c r="H9329">
        <v>0.79</v>
      </c>
      <c r="I9329" t="s">
        <v>23</v>
      </c>
      <c r="J9329">
        <v>0.8</v>
      </c>
      <c r="K9329">
        <v>8</v>
      </c>
      <c r="L9329">
        <v>2025</v>
      </c>
      <c r="M9329" t="s">
        <v>360</v>
      </c>
      <c r="N9329" s="89" cm="1">
        <f t="array" ref="N9329">IF(ISNUMBER(_34_KNMI_Stations[[#This Row],[Etmaal temperatuur °C]]),IF(_34_KNMI_Stations[[#This Row],[Etmaal temperatuur °C]]&lt;stookgrens[],stookgrens[]-_34_KNMI_Stations[[#This Row],[Etmaal temperatuur °C]],0),"")</f>
        <v>0</v>
      </c>
      <c r="O9329" s="89">
        <f>_34_KNMI_Stations[[#This Row],[graaddagen]]*_34_KNMI_Stations[[#This Row],[Gewogen factor]]</f>
        <v>0</v>
      </c>
      <c r="P9329" s="89" cm="1">
        <f t="array" ref="P9329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9330" spans="1:16" x14ac:dyDescent="0.25">
      <c r="A9330">
        <v>330</v>
      </c>
      <c r="B9330" s="110">
        <v>45878</v>
      </c>
      <c r="C9330" s="89">
        <v>4.9000000000000004</v>
      </c>
      <c r="D9330" s="89">
        <v>18.8</v>
      </c>
      <c r="E9330" s="96">
        <v>2397</v>
      </c>
      <c r="F9330" s="89">
        <v>0</v>
      </c>
      <c r="G9330" s="89">
        <v>1021.1</v>
      </c>
      <c r="H9330">
        <v>0.76</v>
      </c>
      <c r="I9330" t="s">
        <v>23</v>
      </c>
      <c r="J9330">
        <v>0.8</v>
      </c>
      <c r="K9330">
        <v>8</v>
      </c>
      <c r="L9330">
        <v>2025</v>
      </c>
      <c r="M9330" t="s">
        <v>360</v>
      </c>
      <c r="N9330" s="89" cm="1">
        <f t="array" ref="N9330">IF(ISNUMBER(_34_KNMI_Stations[[#This Row],[Etmaal temperatuur °C]]),IF(_34_KNMI_Stations[[#This Row],[Etmaal temperatuur °C]]&lt;stookgrens[],stookgrens[]-_34_KNMI_Stations[[#This Row],[Etmaal temperatuur °C]],0),"")</f>
        <v>0</v>
      </c>
      <c r="O9330" s="89">
        <f>_34_KNMI_Stations[[#This Row],[graaddagen]]*_34_KNMI_Stations[[#This Row],[Gewogen factor]]</f>
        <v>0</v>
      </c>
      <c r="P9330" s="89" cm="1">
        <f t="array" ref="P9330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9331" spans="1:16" x14ac:dyDescent="0.25">
      <c r="A9331">
        <v>330</v>
      </c>
      <c r="B9331" s="110">
        <v>45879</v>
      </c>
      <c r="C9331" s="89">
        <v>4.3</v>
      </c>
      <c r="D9331" s="89">
        <v>19.3</v>
      </c>
      <c r="E9331" s="96">
        <v>2477</v>
      </c>
      <c r="F9331" s="89">
        <v>0</v>
      </c>
      <c r="G9331" s="89">
        <v>1027.4000000000001</v>
      </c>
      <c r="H9331">
        <v>0.7</v>
      </c>
      <c r="I9331" t="s">
        <v>23</v>
      </c>
      <c r="J9331">
        <v>0.8</v>
      </c>
      <c r="K9331">
        <v>8</v>
      </c>
      <c r="L9331">
        <v>2025</v>
      </c>
      <c r="M9331" t="s">
        <v>360</v>
      </c>
      <c r="N9331" s="89" cm="1">
        <f t="array" ref="N9331">IF(ISNUMBER(_34_KNMI_Stations[[#This Row],[Etmaal temperatuur °C]]),IF(_34_KNMI_Stations[[#This Row],[Etmaal temperatuur °C]]&lt;stookgrens[],stookgrens[]-_34_KNMI_Stations[[#This Row],[Etmaal temperatuur °C]],0),"")</f>
        <v>0</v>
      </c>
      <c r="O9331" s="89">
        <f>_34_KNMI_Stations[[#This Row],[graaddagen]]*_34_KNMI_Stations[[#This Row],[Gewogen factor]]</f>
        <v>0</v>
      </c>
      <c r="P9331" s="89" cm="1">
        <f t="array" ref="P9331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9332" spans="1:16" x14ac:dyDescent="0.25">
      <c r="A9332">
        <v>330</v>
      </c>
      <c r="B9332" s="110">
        <v>45880</v>
      </c>
      <c r="C9332" s="89">
        <v>4.7</v>
      </c>
      <c r="D9332" s="89">
        <v>20.9</v>
      </c>
      <c r="E9332" s="96">
        <v>2433</v>
      </c>
      <c r="F9332" s="89">
        <v>0</v>
      </c>
      <c r="G9332" s="89">
        <v>1023.1</v>
      </c>
      <c r="H9332">
        <v>0.68</v>
      </c>
      <c r="I9332" t="s">
        <v>23</v>
      </c>
      <c r="J9332">
        <v>0.8</v>
      </c>
      <c r="K9332">
        <v>8</v>
      </c>
      <c r="L9332">
        <v>2025</v>
      </c>
      <c r="M9332" t="s">
        <v>361</v>
      </c>
      <c r="N9332" s="89" cm="1">
        <f t="array" ref="N9332">IF(ISNUMBER(_34_KNMI_Stations[[#This Row],[Etmaal temperatuur °C]]),IF(_34_KNMI_Stations[[#This Row],[Etmaal temperatuur °C]]&lt;stookgrens[],stookgrens[]-_34_KNMI_Stations[[#This Row],[Etmaal temperatuur °C]],0),"")</f>
        <v>0</v>
      </c>
      <c r="O9332" s="89">
        <f>_34_KNMI_Stations[[#This Row],[graaddagen]]*_34_KNMI_Stations[[#This Row],[Gewogen factor]]</f>
        <v>0</v>
      </c>
      <c r="P9332" s="89" cm="1">
        <f t="array" ref="P9332">IF(ISNUMBER(_34_KNMI_Stations[[#This Row],[Etmaal temperatuur °C]]),IF(_34_KNMI_Stations[[#This Row],[Etmaal temperatuur °C]]&gt;stookgrens[],_34_KNMI_Stations[[#This Row],[Etmaal temperatuur °C]]-stookgrens[],0),"")</f>
        <v>2.8999999999999986</v>
      </c>
    </row>
    <row r="9333" spans="1:16" x14ac:dyDescent="0.25">
      <c r="A9333">
        <v>330</v>
      </c>
      <c r="B9333" s="110">
        <v>45881</v>
      </c>
      <c r="C9333" s="89">
        <v>4.4000000000000004</v>
      </c>
      <c r="D9333" s="89">
        <v>23.2</v>
      </c>
      <c r="E9333" s="96">
        <v>2184</v>
      </c>
      <c r="F9333" s="89">
        <v>0</v>
      </c>
      <c r="G9333" s="89">
        <v>1015.3</v>
      </c>
      <c r="H9333">
        <v>0.67</v>
      </c>
      <c r="I9333" t="s">
        <v>23</v>
      </c>
      <c r="J9333">
        <v>0.8</v>
      </c>
      <c r="K9333">
        <v>8</v>
      </c>
      <c r="L9333">
        <v>2025</v>
      </c>
      <c r="M9333" t="s">
        <v>361</v>
      </c>
      <c r="N9333" s="89" cm="1">
        <f t="array" ref="N9333">IF(ISNUMBER(_34_KNMI_Stations[[#This Row],[Etmaal temperatuur °C]]),IF(_34_KNMI_Stations[[#This Row],[Etmaal temperatuur °C]]&lt;stookgrens[],stookgrens[]-_34_KNMI_Stations[[#This Row],[Etmaal temperatuur °C]],0),"")</f>
        <v>0</v>
      </c>
      <c r="O9333" s="89">
        <f>_34_KNMI_Stations[[#This Row],[graaddagen]]*_34_KNMI_Stations[[#This Row],[Gewogen factor]]</f>
        <v>0</v>
      </c>
      <c r="P9333" s="89" cm="1">
        <f t="array" ref="P9333">IF(ISNUMBER(_34_KNMI_Stations[[#This Row],[Etmaal temperatuur °C]]),IF(_34_KNMI_Stations[[#This Row],[Etmaal temperatuur °C]]&gt;stookgrens[],_34_KNMI_Stations[[#This Row],[Etmaal temperatuur °C]]-stookgrens[],0),"")</f>
        <v>5.1999999999999993</v>
      </c>
    </row>
    <row r="9334" spans="1:16" x14ac:dyDescent="0.25">
      <c r="A9334">
        <v>330</v>
      </c>
      <c r="B9334" s="110">
        <v>45882</v>
      </c>
      <c r="C9334" s="89">
        <v>2.7</v>
      </c>
      <c r="D9334" s="89">
        <v>21.8</v>
      </c>
      <c r="E9334" s="96">
        <v>1755</v>
      </c>
      <c r="F9334" s="89">
        <v>0</v>
      </c>
      <c r="G9334" s="89">
        <v>1015.4</v>
      </c>
      <c r="H9334">
        <v>0.82</v>
      </c>
      <c r="I9334" t="s">
        <v>23</v>
      </c>
      <c r="J9334">
        <v>0.8</v>
      </c>
      <c r="K9334">
        <v>8</v>
      </c>
      <c r="L9334">
        <v>2025</v>
      </c>
      <c r="M9334" t="s">
        <v>361</v>
      </c>
      <c r="N9334" s="89" cm="1">
        <f t="array" ref="N9334">IF(ISNUMBER(_34_KNMI_Stations[[#This Row],[Etmaal temperatuur °C]]),IF(_34_KNMI_Stations[[#This Row],[Etmaal temperatuur °C]]&lt;stookgrens[],stookgrens[]-_34_KNMI_Stations[[#This Row],[Etmaal temperatuur °C]],0),"")</f>
        <v>0</v>
      </c>
      <c r="O9334" s="89">
        <f>_34_KNMI_Stations[[#This Row],[graaddagen]]*_34_KNMI_Stations[[#This Row],[Gewogen factor]]</f>
        <v>0</v>
      </c>
      <c r="P9334" s="89" cm="1">
        <f t="array" ref="P9334">IF(ISNUMBER(_34_KNMI_Stations[[#This Row],[Etmaal temperatuur °C]]),IF(_34_KNMI_Stations[[#This Row],[Etmaal temperatuur °C]]&gt;stookgrens[],_34_KNMI_Stations[[#This Row],[Etmaal temperatuur °C]]-stookgrens[],0),"")</f>
        <v>3.8000000000000007</v>
      </c>
    </row>
    <row r="9335" spans="1:16" x14ac:dyDescent="0.25">
      <c r="A9335">
        <v>330</v>
      </c>
      <c r="B9335" s="110">
        <v>45883</v>
      </c>
      <c r="C9335" s="89">
        <v>4.5</v>
      </c>
      <c r="D9335" s="89">
        <v>21.9</v>
      </c>
      <c r="E9335" s="96">
        <v>2214</v>
      </c>
      <c r="F9335" s="89">
        <v>0</v>
      </c>
      <c r="G9335" s="89">
        <v>1018.9</v>
      </c>
      <c r="H9335">
        <v>0.78</v>
      </c>
      <c r="I9335" t="s">
        <v>23</v>
      </c>
      <c r="J9335">
        <v>0.8</v>
      </c>
      <c r="K9335">
        <v>8</v>
      </c>
      <c r="L9335">
        <v>2025</v>
      </c>
      <c r="M9335" t="s">
        <v>361</v>
      </c>
      <c r="N9335" s="89" cm="1">
        <f t="array" ref="N9335">IF(ISNUMBER(_34_KNMI_Stations[[#This Row],[Etmaal temperatuur °C]]),IF(_34_KNMI_Stations[[#This Row],[Etmaal temperatuur °C]]&lt;stookgrens[],stookgrens[]-_34_KNMI_Stations[[#This Row],[Etmaal temperatuur °C]],0),"")</f>
        <v>0</v>
      </c>
      <c r="O9335" s="89">
        <f>_34_KNMI_Stations[[#This Row],[graaddagen]]*_34_KNMI_Stations[[#This Row],[Gewogen factor]]</f>
        <v>0</v>
      </c>
      <c r="P9335" s="89" cm="1">
        <f t="array" ref="P9335">IF(ISNUMBER(_34_KNMI_Stations[[#This Row],[Etmaal temperatuur °C]]),IF(_34_KNMI_Stations[[#This Row],[Etmaal temperatuur °C]]&gt;stookgrens[],_34_KNMI_Stations[[#This Row],[Etmaal temperatuur °C]]-stookgrens[],0),"")</f>
        <v>3.8999999999999986</v>
      </c>
    </row>
    <row r="9336" spans="1:16" x14ac:dyDescent="0.25">
      <c r="A9336">
        <v>330</v>
      </c>
      <c r="B9336" s="110">
        <v>45884</v>
      </c>
      <c r="C9336" s="89">
        <v>4.5</v>
      </c>
      <c r="D9336" s="89">
        <v>20.7</v>
      </c>
      <c r="E9336" s="96">
        <v>2176</v>
      </c>
      <c r="F9336" s="89">
        <v>0</v>
      </c>
      <c r="G9336" s="89">
        <v>1024.0999999999999</v>
      </c>
      <c r="H9336">
        <v>0.83</v>
      </c>
      <c r="I9336" t="s">
        <v>23</v>
      </c>
      <c r="J9336">
        <v>0.8</v>
      </c>
      <c r="K9336">
        <v>8</v>
      </c>
      <c r="L9336">
        <v>2025</v>
      </c>
      <c r="M9336" t="s">
        <v>361</v>
      </c>
      <c r="N9336" s="89" cm="1">
        <f t="array" ref="N9336">IF(ISNUMBER(_34_KNMI_Stations[[#This Row],[Etmaal temperatuur °C]]),IF(_34_KNMI_Stations[[#This Row],[Etmaal temperatuur °C]]&lt;stookgrens[],stookgrens[]-_34_KNMI_Stations[[#This Row],[Etmaal temperatuur °C]],0),"")</f>
        <v>0</v>
      </c>
      <c r="O9336" s="89">
        <f>_34_KNMI_Stations[[#This Row],[graaddagen]]*_34_KNMI_Stations[[#This Row],[Gewogen factor]]</f>
        <v>0</v>
      </c>
      <c r="P9336" s="89" cm="1">
        <f t="array" ref="P9336">IF(ISNUMBER(_34_KNMI_Stations[[#This Row],[Etmaal temperatuur °C]]),IF(_34_KNMI_Stations[[#This Row],[Etmaal temperatuur °C]]&gt;stookgrens[],_34_KNMI_Stations[[#This Row],[Etmaal temperatuur °C]]-stookgrens[],0),"")</f>
        <v>2.6999999999999993</v>
      </c>
    </row>
    <row r="9337" spans="1:16" x14ac:dyDescent="0.25">
      <c r="A9337">
        <v>330</v>
      </c>
      <c r="B9337" s="110">
        <v>45885</v>
      </c>
      <c r="C9337" s="89">
        <v>8</v>
      </c>
      <c r="D9337" s="89">
        <v>18.399999999999999</v>
      </c>
      <c r="E9337" s="96">
        <v>1345</v>
      </c>
      <c r="F9337" s="89">
        <v>0</v>
      </c>
      <c r="G9337" s="89">
        <v>1026</v>
      </c>
      <c r="H9337">
        <v>0.74</v>
      </c>
      <c r="I9337" t="s">
        <v>23</v>
      </c>
      <c r="J9337">
        <v>0.8</v>
      </c>
      <c r="K9337">
        <v>8</v>
      </c>
      <c r="L9337">
        <v>2025</v>
      </c>
      <c r="M9337" t="s">
        <v>361</v>
      </c>
      <c r="N9337" s="89" cm="1">
        <f t="array" ref="N9337">IF(ISNUMBER(_34_KNMI_Stations[[#This Row],[Etmaal temperatuur °C]]),IF(_34_KNMI_Stations[[#This Row],[Etmaal temperatuur °C]]&lt;stookgrens[],stookgrens[]-_34_KNMI_Stations[[#This Row],[Etmaal temperatuur °C]],0),"")</f>
        <v>0</v>
      </c>
      <c r="O9337" s="89">
        <f>_34_KNMI_Stations[[#This Row],[graaddagen]]*_34_KNMI_Stations[[#This Row],[Gewogen factor]]</f>
        <v>0</v>
      </c>
      <c r="P9337" s="89" cm="1">
        <f t="array" ref="P9337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9338" spans="1:16" x14ac:dyDescent="0.25">
      <c r="A9338">
        <v>330</v>
      </c>
      <c r="B9338" s="110">
        <v>45886</v>
      </c>
      <c r="C9338" s="89">
        <v>4.5999999999999996</v>
      </c>
      <c r="D9338" s="89">
        <v>16.899999999999999</v>
      </c>
      <c r="E9338" s="96">
        <v>1139</v>
      </c>
      <c r="F9338" s="89">
        <v>-0.1</v>
      </c>
      <c r="G9338" s="89">
        <v>1023.6</v>
      </c>
      <c r="H9338">
        <v>0.8</v>
      </c>
      <c r="I9338" t="s">
        <v>23</v>
      </c>
      <c r="J9338">
        <v>0.8</v>
      </c>
      <c r="K9338">
        <v>8</v>
      </c>
      <c r="L9338">
        <v>2025</v>
      </c>
      <c r="M9338" t="s">
        <v>361</v>
      </c>
      <c r="N9338" s="89" cm="1">
        <f t="array" ref="N9338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9338" s="89">
        <f>_34_KNMI_Stations[[#This Row],[graaddagen]]*_34_KNMI_Stations[[#This Row],[Gewogen factor]]</f>
        <v>0.88000000000000123</v>
      </c>
      <c r="P9338" s="89" cm="1">
        <f t="array" ref="P9338">IF(ISNUMBER(_34_KNMI_Stations[[#This Row],[Etmaal temperatuur °C]]),IF(_34_KNMI_Stations[[#This Row],[Etmaal temperatuur °C]]&gt;stookgrens[],_34_KNMI_Stations[[#This Row],[Etmaal temperatuur °C]]-stookgrens[],0),"")</f>
        <v>0</v>
      </c>
    </row>
    <row r="9339" spans="1:16" x14ac:dyDescent="0.25">
      <c r="A9339">
        <v>330</v>
      </c>
      <c r="B9339" s="110">
        <v>45887</v>
      </c>
      <c r="C9339" s="89">
        <v>5.8</v>
      </c>
      <c r="D9339" s="89">
        <v>19.100000000000001</v>
      </c>
      <c r="E9339" s="96">
        <v>1496</v>
      </c>
      <c r="F9339" s="89">
        <v>0</v>
      </c>
      <c r="G9339" s="89">
        <v>1020.4</v>
      </c>
      <c r="H9339">
        <v>0.77</v>
      </c>
      <c r="I9339" t="s">
        <v>23</v>
      </c>
      <c r="J9339">
        <v>0.8</v>
      </c>
      <c r="K9339">
        <v>8</v>
      </c>
      <c r="L9339">
        <v>2025</v>
      </c>
      <c r="M9339" t="s">
        <v>362</v>
      </c>
      <c r="N9339" s="89" cm="1">
        <f t="array" ref="N9339">IF(ISNUMBER(_34_KNMI_Stations[[#This Row],[Etmaal temperatuur °C]]),IF(_34_KNMI_Stations[[#This Row],[Etmaal temperatuur °C]]&lt;stookgrens[],stookgrens[]-_34_KNMI_Stations[[#This Row],[Etmaal temperatuur °C]],0),"")</f>
        <v>0</v>
      </c>
      <c r="O9339" s="89">
        <f>_34_KNMI_Stations[[#This Row],[graaddagen]]*_34_KNMI_Stations[[#This Row],[Gewogen factor]]</f>
        <v>0</v>
      </c>
      <c r="P9339" s="89" cm="1">
        <f t="array" ref="P9339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9340" spans="1:16" x14ac:dyDescent="0.25">
      <c r="A9340">
        <v>330</v>
      </c>
      <c r="B9340" s="110">
        <v>45888</v>
      </c>
      <c r="C9340" s="89">
        <v>8</v>
      </c>
      <c r="D9340" s="89">
        <v>19.5</v>
      </c>
      <c r="E9340" s="96">
        <v>2301</v>
      </c>
      <c r="F9340" s="89">
        <v>0</v>
      </c>
      <c r="G9340" s="89">
        <v>1015.4</v>
      </c>
      <c r="H9340">
        <v>0.75</v>
      </c>
      <c r="I9340" t="s">
        <v>23</v>
      </c>
      <c r="J9340">
        <v>0.8</v>
      </c>
      <c r="K9340">
        <v>8</v>
      </c>
      <c r="L9340">
        <v>2025</v>
      </c>
      <c r="M9340" t="s">
        <v>362</v>
      </c>
      <c r="N9340" s="89" cm="1">
        <f t="array" ref="N9340">IF(ISNUMBER(_34_KNMI_Stations[[#This Row],[Etmaal temperatuur °C]]),IF(_34_KNMI_Stations[[#This Row],[Etmaal temperatuur °C]]&lt;stookgrens[],stookgrens[]-_34_KNMI_Stations[[#This Row],[Etmaal temperatuur °C]],0),"")</f>
        <v>0</v>
      </c>
      <c r="O9340" s="89">
        <f>_34_KNMI_Stations[[#This Row],[graaddagen]]*_34_KNMI_Stations[[#This Row],[Gewogen factor]]</f>
        <v>0</v>
      </c>
      <c r="P9340" s="89" cm="1">
        <f t="array" ref="P9340">IF(ISNUMBER(_34_KNMI_Stations[[#This Row],[Etmaal temperatuur °C]]),IF(_34_KNMI_Stations[[#This Row],[Etmaal temperatuur °C]]&gt;stookgrens[],_34_KNMI_Stations[[#This Row],[Etmaal temperatuur °C]]-stookgrens[],0),"")</f>
        <v>1.5</v>
      </c>
    </row>
    <row r="9341" spans="1:16" x14ac:dyDescent="0.25">
      <c r="A9341">
        <v>330</v>
      </c>
      <c r="B9341" s="110">
        <v>45889</v>
      </c>
      <c r="C9341" s="89">
        <v>8.5</v>
      </c>
      <c r="D9341" s="89">
        <v>18.8</v>
      </c>
      <c r="E9341" s="96">
        <v>2088</v>
      </c>
      <c r="F9341" s="89">
        <v>0</v>
      </c>
      <c r="G9341" s="89">
        <v>1013.9</v>
      </c>
      <c r="H9341">
        <v>0.67</v>
      </c>
      <c r="I9341" t="s">
        <v>23</v>
      </c>
      <c r="J9341">
        <v>0.8</v>
      </c>
      <c r="K9341">
        <v>8</v>
      </c>
      <c r="L9341">
        <v>2025</v>
      </c>
      <c r="M9341" t="s">
        <v>362</v>
      </c>
      <c r="N9341" s="89" cm="1">
        <f t="array" ref="N9341">IF(ISNUMBER(_34_KNMI_Stations[[#This Row],[Etmaal temperatuur °C]]),IF(_34_KNMI_Stations[[#This Row],[Etmaal temperatuur °C]]&lt;stookgrens[],stookgrens[]-_34_KNMI_Stations[[#This Row],[Etmaal temperatuur °C]],0),"")</f>
        <v>0</v>
      </c>
      <c r="O9341" s="89">
        <f>_34_KNMI_Stations[[#This Row],[graaddagen]]*_34_KNMI_Stations[[#This Row],[Gewogen factor]]</f>
        <v>0</v>
      </c>
      <c r="P9341" s="89" cm="1">
        <f t="array" ref="P9341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9342" spans="1:16" x14ac:dyDescent="0.25">
      <c r="A9342">
        <v>330</v>
      </c>
      <c r="B9342" s="110">
        <v>45890</v>
      </c>
      <c r="C9342" s="89">
        <v>9.4</v>
      </c>
      <c r="D9342" s="89">
        <v>18</v>
      </c>
      <c r="E9342" s="96">
        <v>2207</v>
      </c>
      <c r="F9342" s="89">
        <v>0</v>
      </c>
      <c r="G9342" s="89">
        <v>1015.8</v>
      </c>
      <c r="H9342">
        <v>0.64</v>
      </c>
      <c r="I9342" t="s">
        <v>23</v>
      </c>
      <c r="J9342">
        <v>0.8</v>
      </c>
      <c r="K9342">
        <v>8</v>
      </c>
      <c r="L9342">
        <v>2025</v>
      </c>
      <c r="M9342" t="s">
        <v>362</v>
      </c>
      <c r="N9342" s="89" cm="1">
        <f t="array" ref="N9342">IF(ISNUMBER(_34_KNMI_Stations[[#This Row],[Etmaal temperatuur °C]]),IF(_34_KNMI_Stations[[#This Row],[Etmaal temperatuur °C]]&lt;stookgrens[],stookgrens[]-_34_KNMI_Stations[[#This Row],[Etmaal temperatuur °C]],0),"")</f>
        <v>0</v>
      </c>
      <c r="O9342" s="89">
        <f>_34_KNMI_Stations[[#This Row],[graaddagen]]*_34_KNMI_Stations[[#This Row],[Gewogen factor]]</f>
        <v>0</v>
      </c>
      <c r="P9342" s="89" cm="1">
        <f t="array" ref="P9342">IF(ISNUMBER(_34_KNMI_Stations[[#This Row],[Etmaal temperatuur °C]]),IF(_34_KNMI_Stations[[#This Row],[Etmaal temperatuur °C]]&gt;stookgrens[],_34_KNMI_Stations[[#This Row],[Etmaal temperatuur °C]]-stookgrens[],0),"")</f>
        <v>0</v>
      </c>
    </row>
    <row r="9343" spans="1:16" x14ac:dyDescent="0.25">
      <c r="A9343">
        <v>330</v>
      </c>
      <c r="B9343" s="110">
        <v>45891</v>
      </c>
      <c r="C9343" s="89">
        <v>6.4</v>
      </c>
      <c r="D9343" s="89">
        <v>17.2</v>
      </c>
      <c r="E9343" s="96">
        <v>1375</v>
      </c>
      <c r="F9343" s="89">
        <v>0</v>
      </c>
      <c r="G9343" s="89">
        <v>1019.8</v>
      </c>
      <c r="H9343">
        <v>0.62</v>
      </c>
      <c r="I9343" t="s">
        <v>23</v>
      </c>
      <c r="J9343">
        <v>0.8</v>
      </c>
      <c r="K9343">
        <v>8</v>
      </c>
      <c r="L9343">
        <v>2025</v>
      </c>
      <c r="M9343" t="s">
        <v>362</v>
      </c>
      <c r="N9343" s="89" cm="1">
        <f t="array" ref="N9343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9343" s="89">
        <f>_34_KNMI_Stations[[#This Row],[graaddagen]]*_34_KNMI_Stations[[#This Row],[Gewogen factor]]</f>
        <v>0.64000000000000057</v>
      </c>
      <c r="P9343" s="89" cm="1">
        <f t="array" ref="P9343">IF(ISNUMBER(_34_KNMI_Stations[[#This Row],[Etmaal temperatuur °C]]),IF(_34_KNMI_Stations[[#This Row],[Etmaal temperatuur °C]]&gt;stookgrens[],_34_KNMI_Stations[[#This Row],[Etmaal temperatuur °C]]-stookgrens[],0),"")</f>
        <v>0</v>
      </c>
    </row>
    <row r="9344" spans="1:16" x14ac:dyDescent="0.25">
      <c r="A9344">
        <v>330</v>
      </c>
      <c r="B9344" s="110">
        <v>45892</v>
      </c>
      <c r="C9344" s="89">
        <v>6.1</v>
      </c>
      <c r="D9344" s="89">
        <v>16.8</v>
      </c>
      <c r="E9344" s="96">
        <v>1570</v>
      </c>
      <c r="F9344" s="89">
        <v>0</v>
      </c>
      <c r="G9344" s="89">
        <v>1020.5</v>
      </c>
      <c r="H9344">
        <v>0.61</v>
      </c>
      <c r="I9344" t="s">
        <v>23</v>
      </c>
      <c r="J9344">
        <v>0.8</v>
      </c>
      <c r="K9344">
        <v>8</v>
      </c>
      <c r="L9344">
        <v>2025</v>
      </c>
      <c r="M9344" t="s">
        <v>362</v>
      </c>
      <c r="N9344" s="89" cm="1">
        <f t="array" ref="N9344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9344" s="89">
        <f>_34_KNMI_Stations[[#This Row],[graaddagen]]*_34_KNMI_Stations[[#This Row],[Gewogen factor]]</f>
        <v>0.95999999999999952</v>
      </c>
      <c r="P9344" s="89" cm="1">
        <f t="array" ref="P9344">IF(ISNUMBER(_34_KNMI_Stations[[#This Row],[Etmaal temperatuur °C]]),IF(_34_KNMI_Stations[[#This Row],[Etmaal temperatuur °C]]&gt;stookgrens[],_34_KNMI_Stations[[#This Row],[Etmaal temperatuur °C]]-stookgrens[],0),"")</f>
        <v>0</v>
      </c>
    </row>
    <row r="9345" spans="1:16" x14ac:dyDescent="0.25">
      <c r="A9345">
        <v>330</v>
      </c>
      <c r="B9345" s="110">
        <v>45893</v>
      </c>
      <c r="C9345" s="89">
        <v>3</v>
      </c>
      <c r="D9345" s="89">
        <v>16</v>
      </c>
      <c r="E9345" s="96">
        <v>2263</v>
      </c>
      <c r="F9345" s="89">
        <v>0</v>
      </c>
      <c r="G9345" s="89">
        <v>1021.5</v>
      </c>
      <c r="H9345">
        <v>0.69</v>
      </c>
      <c r="I9345" t="s">
        <v>23</v>
      </c>
      <c r="J9345">
        <v>0.8</v>
      </c>
      <c r="K9345">
        <v>8</v>
      </c>
      <c r="L9345">
        <v>2025</v>
      </c>
      <c r="M9345" t="s">
        <v>362</v>
      </c>
      <c r="N9345" s="89" cm="1">
        <f t="array" ref="N9345">IF(ISNUMBER(_34_KNMI_Stations[[#This Row],[Etmaal temperatuur °C]]),IF(_34_KNMI_Stations[[#This Row],[Etmaal temperatuur °C]]&lt;stookgrens[],stookgrens[]-_34_KNMI_Stations[[#This Row],[Etmaal temperatuur °C]],0),"")</f>
        <v>2</v>
      </c>
      <c r="O9345" s="89">
        <f>_34_KNMI_Stations[[#This Row],[graaddagen]]*_34_KNMI_Stations[[#This Row],[Gewogen factor]]</f>
        <v>1.6</v>
      </c>
      <c r="P9345" s="89" cm="1">
        <f t="array" ref="P9345">IF(ISNUMBER(_34_KNMI_Stations[[#This Row],[Etmaal temperatuur °C]]),IF(_34_KNMI_Stations[[#This Row],[Etmaal temperatuur °C]]&gt;stookgrens[],_34_KNMI_Stations[[#This Row],[Etmaal temperatuur °C]]-stookgrens[],0),"")</f>
        <v>0</v>
      </c>
    </row>
    <row r="9346" spans="1:16" x14ac:dyDescent="0.25">
      <c r="A9346">
        <v>330</v>
      </c>
      <c r="B9346" s="110">
        <v>45894</v>
      </c>
      <c r="C9346" s="89">
        <v>3.9</v>
      </c>
      <c r="D9346" s="89">
        <v>18.100000000000001</v>
      </c>
      <c r="E9346" s="96">
        <v>2148</v>
      </c>
      <c r="F9346" s="89">
        <v>0</v>
      </c>
      <c r="G9346" s="89">
        <v>1017.8</v>
      </c>
      <c r="H9346">
        <v>0.64</v>
      </c>
      <c r="I9346" t="s">
        <v>23</v>
      </c>
      <c r="J9346">
        <v>0.8</v>
      </c>
      <c r="K9346">
        <v>8</v>
      </c>
      <c r="L9346">
        <v>2025</v>
      </c>
      <c r="M9346" t="s">
        <v>363</v>
      </c>
      <c r="N9346" s="89" cm="1">
        <f t="array" ref="N9346">IF(ISNUMBER(_34_KNMI_Stations[[#This Row],[Etmaal temperatuur °C]]),IF(_34_KNMI_Stations[[#This Row],[Etmaal temperatuur °C]]&lt;stookgrens[],stookgrens[]-_34_KNMI_Stations[[#This Row],[Etmaal temperatuur °C]],0),"")</f>
        <v>0</v>
      </c>
      <c r="O9346" s="89">
        <f>_34_KNMI_Stations[[#This Row],[graaddagen]]*_34_KNMI_Stations[[#This Row],[Gewogen factor]]</f>
        <v>0</v>
      </c>
      <c r="P9346" s="89" cm="1">
        <f t="array" ref="P9346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9347" spans="1:16" x14ac:dyDescent="0.25">
      <c r="A9347">
        <v>330</v>
      </c>
      <c r="B9347" s="110">
        <v>45895</v>
      </c>
      <c r="C9347" s="89">
        <v>7</v>
      </c>
      <c r="D9347" s="89">
        <v>20.8</v>
      </c>
      <c r="E9347" s="96">
        <v>1552</v>
      </c>
      <c r="F9347" s="89">
        <v>0</v>
      </c>
      <c r="G9347" s="89">
        <v>1009</v>
      </c>
      <c r="H9347">
        <v>0.61</v>
      </c>
      <c r="I9347" t="s">
        <v>23</v>
      </c>
      <c r="J9347">
        <v>0.8</v>
      </c>
      <c r="K9347">
        <v>8</v>
      </c>
      <c r="L9347">
        <v>2025</v>
      </c>
      <c r="M9347" t="s">
        <v>363</v>
      </c>
      <c r="N9347" s="89" cm="1">
        <f t="array" ref="N9347">IF(ISNUMBER(_34_KNMI_Stations[[#This Row],[Etmaal temperatuur °C]]),IF(_34_KNMI_Stations[[#This Row],[Etmaal temperatuur °C]]&lt;stookgrens[],stookgrens[]-_34_KNMI_Stations[[#This Row],[Etmaal temperatuur °C]],0),"")</f>
        <v>0</v>
      </c>
      <c r="O9347" s="89">
        <f>_34_KNMI_Stations[[#This Row],[graaddagen]]*_34_KNMI_Stations[[#This Row],[Gewogen factor]]</f>
        <v>0</v>
      </c>
      <c r="P9347" s="89" cm="1">
        <f t="array" ref="P9347">IF(ISNUMBER(_34_KNMI_Stations[[#This Row],[Etmaal temperatuur °C]]),IF(_34_KNMI_Stations[[#This Row],[Etmaal temperatuur °C]]&gt;stookgrens[],_34_KNMI_Stations[[#This Row],[Etmaal temperatuur °C]]-stookgrens[],0),"")</f>
        <v>2.8000000000000007</v>
      </c>
    </row>
    <row r="9348" spans="1:16" x14ac:dyDescent="0.25">
      <c r="A9348">
        <v>330</v>
      </c>
      <c r="B9348" s="110">
        <v>45896</v>
      </c>
      <c r="C9348" s="89">
        <v>4.5</v>
      </c>
      <c r="D9348" s="89">
        <v>19.600000000000001</v>
      </c>
      <c r="E9348" s="96">
        <v>1522</v>
      </c>
      <c r="F9348" s="89">
        <v>0</v>
      </c>
      <c r="G9348" s="89">
        <v>1007.3</v>
      </c>
      <c r="H9348">
        <v>0.74</v>
      </c>
      <c r="I9348" t="s">
        <v>23</v>
      </c>
      <c r="J9348">
        <v>0.8</v>
      </c>
      <c r="K9348">
        <v>8</v>
      </c>
      <c r="L9348">
        <v>2025</v>
      </c>
      <c r="M9348" t="s">
        <v>363</v>
      </c>
      <c r="N9348" s="89" cm="1">
        <f t="array" ref="N9348">IF(ISNUMBER(_34_KNMI_Stations[[#This Row],[Etmaal temperatuur °C]]),IF(_34_KNMI_Stations[[#This Row],[Etmaal temperatuur °C]]&lt;stookgrens[],stookgrens[]-_34_KNMI_Stations[[#This Row],[Etmaal temperatuur °C]],0),"")</f>
        <v>0</v>
      </c>
      <c r="O9348" s="89">
        <f>_34_KNMI_Stations[[#This Row],[graaddagen]]*_34_KNMI_Stations[[#This Row],[Gewogen factor]]</f>
        <v>0</v>
      </c>
      <c r="P9348" s="89" cm="1">
        <f t="array" ref="P9348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9349" spans="1:16" x14ac:dyDescent="0.25">
      <c r="A9349">
        <v>330</v>
      </c>
      <c r="B9349" s="110">
        <v>45897</v>
      </c>
      <c r="C9349" s="89">
        <v>5.0999999999999996</v>
      </c>
      <c r="D9349" s="89">
        <v>18.100000000000001</v>
      </c>
      <c r="E9349" s="96">
        <v>1176</v>
      </c>
      <c r="F9349" s="89">
        <v>16.2</v>
      </c>
      <c r="G9349" s="89">
        <v>1003.3</v>
      </c>
      <c r="H9349">
        <v>0.77</v>
      </c>
      <c r="I9349" t="s">
        <v>23</v>
      </c>
      <c r="J9349">
        <v>0.8</v>
      </c>
      <c r="K9349">
        <v>8</v>
      </c>
      <c r="L9349">
        <v>2025</v>
      </c>
      <c r="M9349" t="s">
        <v>363</v>
      </c>
      <c r="N9349" s="89" cm="1">
        <f t="array" ref="N9349">IF(ISNUMBER(_34_KNMI_Stations[[#This Row],[Etmaal temperatuur °C]]),IF(_34_KNMI_Stations[[#This Row],[Etmaal temperatuur °C]]&lt;stookgrens[],stookgrens[]-_34_KNMI_Stations[[#This Row],[Etmaal temperatuur °C]],0),"")</f>
        <v>0</v>
      </c>
      <c r="O9349" s="89">
        <f>_34_KNMI_Stations[[#This Row],[graaddagen]]*_34_KNMI_Stations[[#This Row],[Gewogen factor]]</f>
        <v>0</v>
      </c>
      <c r="P9349" s="89" cm="1">
        <f t="array" ref="P9349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9350" spans="1:16" x14ac:dyDescent="0.25">
      <c r="A9350">
        <v>330</v>
      </c>
      <c r="B9350" s="110">
        <v>45898</v>
      </c>
      <c r="C9350" s="89">
        <v>7.8</v>
      </c>
      <c r="D9350" s="89">
        <v>17.7</v>
      </c>
      <c r="E9350" s="96">
        <v>1322</v>
      </c>
      <c r="F9350" s="89">
        <v>7.2</v>
      </c>
      <c r="G9350" s="89">
        <v>999.4</v>
      </c>
      <c r="H9350">
        <v>0.77</v>
      </c>
      <c r="I9350" t="s">
        <v>23</v>
      </c>
      <c r="J9350">
        <v>0.8</v>
      </c>
      <c r="K9350">
        <v>8</v>
      </c>
      <c r="L9350">
        <v>2025</v>
      </c>
      <c r="M9350" t="s">
        <v>363</v>
      </c>
      <c r="N9350" s="89" cm="1">
        <f t="array" ref="N9350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9350" s="89">
        <f>_34_KNMI_Stations[[#This Row],[graaddagen]]*_34_KNMI_Stations[[#This Row],[Gewogen factor]]</f>
        <v>0.24000000000000057</v>
      </c>
      <c r="P9350" s="89" cm="1">
        <f t="array" ref="P9350">IF(ISNUMBER(_34_KNMI_Stations[[#This Row],[Etmaal temperatuur °C]]),IF(_34_KNMI_Stations[[#This Row],[Etmaal temperatuur °C]]&gt;stookgrens[],_34_KNMI_Stations[[#This Row],[Etmaal temperatuur °C]]-stookgrens[],0),"")</f>
        <v>0</v>
      </c>
    </row>
    <row r="9351" spans="1:16" x14ac:dyDescent="0.25">
      <c r="A9351">
        <v>330</v>
      </c>
      <c r="B9351" s="110">
        <v>45899</v>
      </c>
      <c r="C9351" s="89">
        <v>6.9</v>
      </c>
      <c r="D9351" s="89">
        <v>19.100000000000001</v>
      </c>
      <c r="E9351" s="96">
        <v>1657</v>
      </c>
      <c r="F9351" s="89">
        <v>31.2</v>
      </c>
      <c r="G9351" s="89">
        <v>1005.2</v>
      </c>
      <c r="H9351">
        <v>0.75</v>
      </c>
      <c r="I9351" t="s">
        <v>23</v>
      </c>
      <c r="J9351">
        <v>0.8</v>
      </c>
      <c r="K9351">
        <v>8</v>
      </c>
      <c r="L9351">
        <v>2025</v>
      </c>
      <c r="M9351" t="s">
        <v>363</v>
      </c>
      <c r="N9351" s="89" cm="1">
        <f t="array" ref="N9351">IF(ISNUMBER(_34_KNMI_Stations[[#This Row],[Etmaal temperatuur °C]]),IF(_34_KNMI_Stations[[#This Row],[Etmaal temperatuur °C]]&lt;stookgrens[],stookgrens[]-_34_KNMI_Stations[[#This Row],[Etmaal temperatuur °C]],0),"")</f>
        <v>0</v>
      </c>
      <c r="O9351" s="89">
        <f>_34_KNMI_Stations[[#This Row],[graaddagen]]*_34_KNMI_Stations[[#This Row],[Gewogen factor]]</f>
        <v>0</v>
      </c>
      <c r="P9351" s="89" cm="1">
        <f t="array" ref="P9351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9352" spans="1:16" x14ac:dyDescent="0.25">
      <c r="A9352">
        <v>330</v>
      </c>
      <c r="B9352" s="110">
        <v>45900</v>
      </c>
      <c r="C9352" s="89">
        <v>5.5</v>
      </c>
      <c r="D9352" s="89">
        <v>18.7</v>
      </c>
      <c r="E9352" s="96">
        <v>1005</v>
      </c>
      <c r="F9352" s="89">
        <v>0.2</v>
      </c>
      <c r="G9352" s="89">
        <v>1006.4</v>
      </c>
      <c r="H9352">
        <v>0.81</v>
      </c>
      <c r="I9352" t="s">
        <v>23</v>
      </c>
      <c r="J9352">
        <v>0.8</v>
      </c>
      <c r="K9352">
        <v>8</v>
      </c>
      <c r="L9352">
        <v>2025</v>
      </c>
      <c r="M9352" t="s">
        <v>363</v>
      </c>
      <c r="N9352" s="89" cm="1">
        <f t="array" ref="N9352">IF(ISNUMBER(_34_KNMI_Stations[[#This Row],[Etmaal temperatuur °C]]),IF(_34_KNMI_Stations[[#This Row],[Etmaal temperatuur °C]]&lt;stookgrens[],stookgrens[]-_34_KNMI_Stations[[#This Row],[Etmaal temperatuur °C]],0),"")</f>
        <v>0</v>
      </c>
      <c r="O9352" s="89">
        <f>_34_KNMI_Stations[[#This Row],[graaddagen]]*_34_KNMI_Stations[[#This Row],[Gewogen factor]]</f>
        <v>0</v>
      </c>
      <c r="P9352" s="89" cm="1">
        <f t="array" ref="P9352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9353" spans="1:16" x14ac:dyDescent="0.25">
      <c r="A9353">
        <v>330</v>
      </c>
      <c r="B9353" s="110">
        <v>45901</v>
      </c>
      <c r="C9353" s="89">
        <v>6.3</v>
      </c>
      <c r="D9353" s="89">
        <v>19.100000000000001</v>
      </c>
      <c r="E9353" s="96">
        <v>1853</v>
      </c>
      <c r="F9353" s="89">
        <v>0</v>
      </c>
      <c r="G9353" s="89">
        <v>1006.1</v>
      </c>
      <c r="H9353">
        <v>0.7</v>
      </c>
      <c r="I9353" t="s">
        <v>23</v>
      </c>
      <c r="J9353">
        <v>0.8</v>
      </c>
      <c r="K9353">
        <v>9</v>
      </c>
      <c r="L9353">
        <v>2025</v>
      </c>
      <c r="M9353" t="s">
        <v>364</v>
      </c>
      <c r="N9353" s="89" cm="1">
        <f t="array" ref="N9353">IF(ISNUMBER(_34_KNMI_Stations[[#This Row],[Etmaal temperatuur °C]]),IF(_34_KNMI_Stations[[#This Row],[Etmaal temperatuur °C]]&lt;stookgrens[],stookgrens[]-_34_KNMI_Stations[[#This Row],[Etmaal temperatuur °C]],0),"")</f>
        <v>0</v>
      </c>
      <c r="O9353" s="89">
        <f>_34_KNMI_Stations[[#This Row],[graaddagen]]*_34_KNMI_Stations[[#This Row],[Gewogen factor]]</f>
        <v>0</v>
      </c>
      <c r="P9353" s="89" cm="1">
        <f t="array" ref="P9353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9354" spans="1:16" x14ac:dyDescent="0.25">
      <c r="A9354">
        <v>330</v>
      </c>
      <c r="B9354" s="110">
        <v>45902</v>
      </c>
      <c r="C9354" s="89">
        <v>8.4</v>
      </c>
      <c r="D9354" s="89">
        <v>17.8</v>
      </c>
      <c r="E9354" s="96">
        <v>1442</v>
      </c>
      <c r="F9354" s="89">
        <v>0.1</v>
      </c>
      <c r="G9354" s="89">
        <v>1006.2</v>
      </c>
      <c r="H9354">
        <v>0.73</v>
      </c>
      <c r="I9354" t="s">
        <v>23</v>
      </c>
      <c r="J9354">
        <v>0.8</v>
      </c>
      <c r="K9354">
        <v>9</v>
      </c>
      <c r="L9354">
        <v>2025</v>
      </c>
      <c r="M9354" t="s">
        <v>364</v>
      </c>
      <c r="N9354" s="89" cm="1">
        <f t="array" ref="N9354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9354" s="89">
        <f>_34_KNMI_Stations[[#This Row],[graaddagen]]*_34_KNMI_Stations[[#This Row],[Gewogen factor]]</f>
        <v>0.15999999999999945</v>
      </c>
      <c r="P9354" s="89" cm="1">
        <f t="array" ref="P9354">IF(ISNUMBER(_34_KNMI_Stations[[#This Row],[Etmaal temperatuur °C]]),IF(_34_KNMI_Stations[[#This Row],[Etmaal temperatuur °C]]&gt;stookgrens[],_34_KNMI_Stations[[#This Row],[Etmaal temperatuur °C]]-stookgrens[],0),"")</f>
        <v>0</v>
      </c>
    </row>
    <row r="9355" spans="1:16" x14ac:dyDescent="0.25">
      <c r="A9355">
        <v>330</v>
      </c>
      <c r="B9355" s="110">
        <v>45903</v>
      </c>
      <c r="C9355" s="89">
        <v>10.8</v>
      </c>
      <c r="D9355" s="89">
        <v>18.8</v>
      </c>
      <c r="E9355" s="96">
        <v>866</v>
      </c>
      <c r="F9355" s="89">
        <v>8.4</v>
      </c>
      <c r="G9355" s="89">
        <v>1002.3</v>
      </c>
      <c r="H9355">
        <v>0.83</v>
      </c>
      <c r="I9355" t="s">
        <v>23</v>
      </c>
      <c r="J9355">
        <v>0.8</v>
      </c>
      <c r="K9355">
        <v>9</v>
      </c>
      <c r="L9355">
        <v>2025</v>
      </c>
      <c r="M9355" t="s">
        <v>364</v>
      </c>
      <c r="N9355" s="89" cm="1">
        <f t="array" ref="N9355">IF(ISNUMBER(_34_KNMI_Stations[[#This Row],[Etmaal temperatuur °C]]),IF(_34_KNMI_Stations[[#This Row],[Etmaal temperatuur °C]]&lt;stookgrens[],stookgrens[]-_34_KNMI_Stations[[#This Row],[Etmaal temperatuur °C]],0),"")</f>
        <v>0</v>
      </c>
      <c r="O9355" s="89">
        <f>_34_KNMI_Stations[[#This Row],[graaddagen]]*_34_KNMI_Stations[[#This Row],[Gewogen factor]]</f>
        <v>0</v>
      </c>
      <c r="P9355" s="89" cm="1">
        <f t="array" ref="P9355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9356" spans="1:16" x14ac:dyDescent="0.25">
      <c r="A9356">
        <v>330</v>
      </c>
      <c r="B9356" s="110">
        <v>45904</v>
      </c>
      <c r="C9356" s="89">
        <v>8.6999999999999993</v>
      </c>
      <c r="D9356" s="89">
        <v>18.100000000000001</v>
      </c>
      <c r="E9356" s="96">
        <v>1439</v>
      </c>
      <c r="F9356" s="89">
        <v>5.2</v>
      </c>
      <c r="G9356" s="89">
        <v>1009.1</v>
      </c>
      <c r="H9356">
        <v>0.75</v>
      </c>
      <c r="I9356" t="s">
        <v>23</v>
      </c>
      <c r="J9356">
        <v>0.8</v>
      </c>
      <c r="K9356">
        <v>9</v>
      </c>
      <c r="L9356">
        <v>2025</v>
      </c>
      <c r="M9356" t="s">
        <v>364</v>
      </c>
      <c r="N9356" s="89" cm="1">
        <f t="array" ref="N9356">IF(ISNUMBER(_34_KNMI_Stations[[#This Row],[Etmaal temperatuur °C]]),IF(_34_KNMI_Stations[[#This Row],[Etmaal temperatuur °C]]&lt;stookgrens[],stookgrens[]-_34_KNMI_Stations[[#This Row],[Etmaal temperatuur °C]],0),"")</f>
        <v>0</v>
      </c>
      <c r="O9356" s="89">
        <f>_34_KNMI_Stations[[#This Row],[graaddagen]]*_34_KNMI_Stations[[#This Row],[Gewogen factor]]</f>
        <v>0</v>
      </c>
      <c r="P9356" s="89" cm="1">
        <f t="array" ref="P9356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9357" spans="1:16" x14ac:dyDescent="0.25">
      <c r="A9357">
        <v>330</v>
      </c>
      <c r="B9357" s="110">
        <v>45905</v>
      </c>
      <c r="C9357" s="89">
        <v>5.2</v>
      </c>
      <c r="D9357" s="89">
        <v>17.100000000000001</v>
      </c>
      <c r="E9357" s="96">
        <v>1650</v>
      </c>
      <c r="F9357" s="89">
        <v>0</v>
      </c>
      <c r="G9357" s="89">
        <v>1019.9</v>
      </c>
      <c r="H9357">
        <v>0.74</v>
      </c>
      <c r="I9357" t="s">
        <v>23</v>
      </c>
      <c r="J9357">
        <v>0.8</v>
      </c>
      <c r="K9357">
        <v>9</v>
      </c>
      <c r="L9357">
        <v>2025</v>
      </c>
      <c r="M9357" t="s">
        <v>364</v>
      </c>
      <c r="N9357" s="89" cm="1">
        <f t="array" ref="N9357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9357" s="89">
        <f>_34_KNMI_Stations[[#This Row],[graaddagen]]*_34_KNMI_Stations[[#This Row],[Gewogen factor]]</f>
        <v>0.71999999999999886</v>
      </c>
      <c r="P9357" s="89" cm="1">
        <f t="array" ref="P9357">IF(ISNUMBER(_34_KNMI_Stations[[#This Row],[Etmaal temperatuur °C]]),IF(_34_KNMI_Stations[[#This Row],[Etmaal temperatuur °C]]&gt;stookgrens[],_34_KNMI_Stations[[#This Row],[Etmaal temperatuur °C]]-stookgrens[],0),"")</f>
        <v>0</v>
      </c>
    </row>
    <row r="9358" spans="1:16" x14ac:dyDescent="0.25">
      <c r="A9358">
        <v>330</v>
      </c>
      <c r="B9358" s="110">
        <v>45906</v>
      </c>
      <c r="C9358" s="89">
        <v>4.8</v>
      </c>
      <c r="D9358" s="89">
        <v>18</v>
      </c>
      <c r="E9358" s="96">
        <v>1585</v>
      </c>
      <c r="F9358" s="89">
        <v>0</v>
      </c>
      <c r="G9358" s="89">
        <v>1021.3</v>
      </c>
      <c r="H9358">
        <v>0.7</v>
      </c>
      <c r="I9358" t="s">
        <v>23</v>
      </c>
      <c r="J9358">
        <v>0.8</v>
      </c>
      <c r="K9358">
        <v>9</v>
      </c>
      <c r="L9358">
        <v>2025</v>
      </c>
      <c r="M9358" t="s">
        <v>364</v>
      </c>
      <c r="N9358" s="89" cm="1">
        <f t="array" ref="N9358">IF(ISNUMBER(_34_KNMI_Stations[[#This Row],[Etmaal temperatuur °C]]),IF(_34_KNMI_Stations[[#This Row],[Etmaal temperatuur °C]]&lt;stookgrens[],stookgrens[]-_34_KNMI_Stations[[#This Row],[Etmaal temperatuur °C]],0),"")</f>
        <v>0</v>
      </c>
      <c r="O9358" s="89">
        <f>_34_KNMI_Stations[[#This Row],[graaddagen]]*_34_KNMI_Stations[[#This Row],[Gewogen factor]]</f>
        <v>0</v>
      </c>
      <c r="P9358" s="89" cm="1">
        <f t="array" ref="P9358">IF(ISNUMBER(_34_KNMI_Stations[[#This Row],[Etmaal temperatuur °C]]),IF(_34_KNMI_Stations[[#This Row],[Etmaal temperatuur °C]]&gt;stookgrens[],_34_KNMI_Stations[[#This Row],[Etmaal temperatuur °C]]-stookgrens[],0),"")</f>
        <v>0</v>
      </c>
    </row>
    <row r="9359" spans="1:16" x14ac:dyDescent="0.25">
      <c r="A9359">
        <v>330</v>
      </c>
      <c r="B9359" s="110">
        <v>45907</v>
      </c>
      <c r="C9359" s="89">
        <v>7.5</v>
      </c>
      <c r="D9359" s="89">
        <v>21.4</v>
      </c>
      <c r="E9359" s="96">
        <v>1935</v>
      </c>
      <c r="F9359" s="89">
        <v>0</v>
      </c>
      <c r="G9359" s="89">
        <v>1013</v>
      </c>
      <c r="H9359">
        <v>0.61</v>
      </c>
      <c r="I9359" t="s">
        <v>23</v>
      </c>
      <c r="J9359">
        <v>0.8</v>
      </c>
      <c r="K9359">
        <v>9</v>
      </c>
      <c r="L9359">
        <v>2025</v>
      </c>
      <c r="M9359" t="s">
        <v>364</v>
      </c>
      <c r="N9359" s="89" cm="1">
        <f t="array" ref="N9359">IF(ISNUMBER(_34_KNMI_Stations[[#This Row],[Etmaal temperatuur °C]]),IF(_34_KNMI_Stations[[#This Row],[Etmaal temperatuur °C]]&lt;stookgrens[],stookgrens[]-_34_KNMI_Stations[[#This Row],[Etmaal temperatuur °C]],0),"")</f>
        <v>0</v>
      </c>
      <c r="O9359" s="89">
        <f>_34_KNMI_Stations[[#This Row],[graaddagen]]*_34_KNMI_Stations[[#This Row],[Gewogen factor]]</f>
        <v>0</v>
      </c>
      <c r="P9359" s="89" cm="1">
        <f t="array" ref="P9359">IF(ISNUMBER(_34_KNMI_Stations[[#This Row],[Etmaal temperatuur °C]]),IF(_34_KNMI_Stations[[#This Row],[Etmaal temperatuur °C]]&gt;stookgrens[],_34_KNMI_Stations[[#This Row],[Etmaal temperatuur °C]]-stookgrens[],0),"")</f>
        <v>3.3999999999999986</v>
      </c>
    </row>
    <row r="9360" spans="1:16" x14ac:dyDescent="0.25">
      <c r="A9360">
        <v>330</v>
      </c>
      <c r="B9360" s="110">
        <v>45908</v>
      </c>
      <c r="C9360" s="89">
        <v>4.8</v>
      </c>
      <c r="D9360" s="89">
        <v>18.7</v>
      </c>
      <c r="E9360" s="96">
        <v>1658</v>
      </c>
      <c r="F9360" s="89">
        <v>0</v>
      </c>
      <c r="G9360" s="89">
        <v>1016.6</v>
      </c>
      <c r="H9360">
        <v>0.74</v>
      </c>
      <c r="I9360" t="s">
        <v>23</v>
      </c>
      <c r="J9360">
        <v>0.8</v>
      </c>
      <c r="K9360">
        <v>9</v>
      </c>
      <c r="L9360">
        <v>2025</v>
      </c>
      <c r="M9360" t="s">
        <v>365</v>
      </c>
      <c r="N9360" s="89" cm="1">
        <f t="array" ref="N9360">IF(ISNUMBER(_34_KNMI_Stations[[#This Row],[Etmaal temperatuur °C]]),IF(_34_KNMI_Stations[[#This Row],[Etmaal temperatuur °C]]&lt;stookgrens[],stookgrens[]-_34_KNMI_Stations[[#This Row],[Etmaal temperatuur °C]],0),"")</f>
        <v>0</v>
      </c>
      <c r="O9360" s="89">
        <f>_34_KNMI_Stations[[#This Row],[graaddagen]]*_34_KNMI_Stations[[#This Row],[Gewogen factor]]</f>
        <v>0</v>
      </c>
      <c r="P9360" s="89" cm="1">
        <f t="array" ref="P9360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9361" spans="1:16" x14ac:dyDescent="0.25">
      <c r="A9361">
        <v>330</v>
      </c>
      <c r="B9361" s="110">
        <v>45909</v>
      </c>
      <c r="C9361" s="89">
        <v>3.7</v>
      </c>
      <c r="D9361" s="89">
        <v>15.4</v>
      </c>
      <c r="E9361" s="96">
        <v>1135</v>
      </c>
      <c r="F9361" s="89">
        <v>0</v>
      </c>
      <c r="G9361" s="89">
        <v>1016</v>
      </c>
      <c r="H9361">
        <v>0.77</v>
      </c>
      <c r="I9361" t="s">
        <v>23</v>
      </c>
      <c r="J9361">
        <v>0.8</v>
      </c>
      <c r="K9361">
        <v>9</v>
      </c>
      <c r="L9361">
        <v>2025</v>
      </c>
      <c r="M9361" t="s">
        <v>365</v>
      </c>
      <c r="N9361" s="89" cm="1">
        <f t="array" ref="N9361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9361" s="89">
        <f>_34_KNMI_Stations[[#This Row],[graaddagen]]*_34_KNMI_Stations[[#This Row],[Gewogen factor]]</f>
        <v>2.0799999999999996</v>
      </c>
      <c r="P9361" s="89" cm="1">
        <f t="array" ref="P9361">IF(ISNUMBER(_34_KNMI_Stations[[#This Row],[Etmaal temperatuur °C]]),IF(_34_KNMI_Stations[[#This Row],[Etmaal temperatuur °C]]&gt;stookgrens[],_34_KNMI_Stations[[#This Row],[Etmaal temperatuur °C]]-stookgrens[],0),"")</f>
        <v>0</v>
      </c>
    </row>
    <row r="9362" spans="1:16" x14ac:dyDescent="0.25">
      <c r="A9362">
        <v>330</v>
      </c>
      <c r="B9362" s="110">
        <v>45910</v>
      </c>
      <c r="C9362" s="89">
        <v>6.2</v>
      </c>
      <c r="D9362" s="89">
        <v>16.3</v>
      </c>
      <c r="E9362" s="96">
        <v>1173</v>
      </c>
      <c r="F9362" s="89">
        <v>0.1</v>
      </c>
      <c r="G9362" s="89">
        <v>1006.3</v>
      </c>
      <c r="H9362">
        <v>0.77</v>
      </c>
      <c r="I9362" t="s">
        <v>23</v>
      </c>
      <c r="J9362">
        <v>0.8</v>
      </c>
      <c r="K9362">
        <v>9</v>
      </c>
      <c r="L9362">
        <v>2025</v>
      </c>
      <c r="M9362" t="s">
        <v>365</v>
      </c>
      <c r="N9362" s="89" cm="1">
        <f t="array" ref="N9362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9362" s="89">
        <f>_34_KNMI_Stations[[#This Row],[graaddagen]]*_34_KNMI_Stations[[#This Row],[Gewogen factor]]</f>
        <v>1.3599999999999994</v>
      </c>
      <c r="P9362" s="89" cm="1">
        <f t="array" ref="P9362">IF(ISNUMBER(_34_KNMI_Stations[[#This Row],[Etmaal temperatuur °C]]),IF(_34_KNMI_Stations[[#This Row],[Etmaal temperatuur °C]]&gt;stookgrens[],_34_KNMI_Stations[[#This Row],[Etmaal temperatuur °C]]-stookgrens[],0),"")</f>
        <v>0</v>
      </c>
    </row>
    <row r="9363" spans="1:16" x14ac:dyDescent="0.25">
      <c r="A9363">
        <v>330</v>
      </c>
      <c r="B9363" s="110">
        <v>45911</v>
      </c>
      <c r="C9363" s="89">
        <v>9.6999999999999993</v>
      </c>
      <c r="D9363" s="89">
        <v>16.2</v>
      </c>
      <c r="E9363" s="96">
        <v>1039</v>
      </c>
      <c r="F9363" s="89">
        <v>4.9000000000000004</v>
      </c>
      <c r="G9363" s="89">
        <v>1004</v>
      </c>
      <c r="H9363">
        <v>0.76</v>
      </c>
      <c r="I9363" t="s">
        <v>23</v>
      </c>
      <c r="J9363">
        <v>0.8</v>
      </c>
      <c r="K9363">
        <v>9</v>
      </c>
      <c r="L9363">
        <v>2025</v>
      </c>
      <c r="M9363" t="s">
        <v>365</v>
      </c>
      <c r="N9363" s="89" cm="1">
        <f t="array" ref="N9363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9363" s="89">
        <f>_34_KNMI_Stations[[#This Row],[graaddagen]]*_34_KNMI_Stations[[#This Row],[Gewogen factor]]</f>
        <v>1.4400000000000006</v>
      </c>
      <c r="P9363" s="89" cm="1">
        <f t="array" ref="P9363">IF(ISNUMBER(_34_KNMI_Stations[[#This Row],[Etmaal temperatuur °C]]),IF(_34_KNMI_Stations[[#This Row],[Etmaal temperatuur °C]]&gt;stookgrens[],_34_KNMI_Stations[[#This Row],[Etmaal temperatuur °C]]-stookgrens[],0),"")</f>
        <v>0</v>
      </c>
    </row>
    <row r="9364" spans="1:16" x14ac:dyDescent="0.25">
      <c r="A9364">
        <v>330</v>
      </c>
      <c r="B9364" s="110">
        <v>45912</v>
      </c>
      <c r="C9364" s="89">
        <v>9.9</v>
      </c>
      <c r="D9364" s="89">
        <v>15.5</v>
      </c>
      <c r="E9364" s="96">
        <v>1465</v>
      </c>
      <c r="F9364" s="89">
        <v>1.3</v>
      </c>
      <c r="G9364" s="89">
        <v>1011.6</v>
      </c>
      <c r="H9364">
        <v>0.76</v>
      </c>
      <c r="I9364" t="s">
        <v>23</v>
      </c>
      <c r="J9364">
        <v>0.8</v>
      </c>
      <c r="K9364">
        <v>9</v>
      </c>
      <c r="L9364">
        <v>2025</v>
      </c>
      <c r="M9364" t="s">
        <v>365</v>
      </c>
      <c r="N9364" s="89" cm="1">
        <f t="array" ref="N9364">IF(ISNUMBER(_34_KNMI_Stations[[#This Row],[Etmaal temperatuur °C]]),IF(_34_KNMI_Stations[[#This Row],[Etmaal temperatuur °C]]&lt;stookgrens[],stookgrens[]-_34_KNMI_Stations[[#This Row],[Etmaal temperatuur °C]],0),"")</f>
        <v>2.5</v>
      </c>
      <c r="O9364" s="89">
        <f>_34_KNMI_Stations[[#This Row],[graaddagen]]*_34_KNMI_Stations[[#This Row],[Gewogen factor]]</f>
        <v>2</v>
      </c>
      <c r="P9364" s="89" cm="1">
        <f t="array" ref="P9364">IF(ISNUMBER(_34_KNMI_Stations[[#This Row],[Etmaal temperatuur °C]]),IF(_34_KNMI_Stations[[#This Row],[Etmaal temperatuur °C]]&gt;stookgrens[],_34_KNMI_Stations[[#This Row],[Etmaal temperatuur °C]]-stookgrens[],0),"")</f>
        <v>0</v>
      </c>
    </row>
    <row r="9365" spans="1:16" x14ac:dyDescent="0.25">
      <c r="A9365">
        <v>330</v>
      </c>
      <c r="B9365" s="110">
        <v>45913</v>
      </c>
      <c r="C9365" s="89">
        <v>8.1999999999999993</v>
      </c>
      <c r="D9365" s="89">
        <v>14.5</v>
      </c>
      <c r="E9365" s="96">
        <v>998</v>
      </c>
      <c r="F9365" s="89">
        <v>5.9</v>
      </c>
      <c r="G9365" s="89">
        <v>1010.8</v>
      </c>
      <c r="H9365">
        <v>0.82</v>
      </c>
      <c r="I9365" t="s">
        <v>23</v>
      </c>
      <c r="J9365">
        <v>0.8</v>
      </c>
      <c r="K9365">
        <v>9</v>
      </c>
      <c r="L9365">
        <v>2025</v>
      </c>
      <c r="M9365" t="s">
        <v>365</v>
      </c>
      <c r="N9365" s="89" cm="1">
        <f t="array" ref="N9365">IF(ISNUMBER(_34_KNMI_Stations[[#This Row],[Etmaal temperatuur °C]]),IF(_34_KNMI_Stations[[#This Row],[Etmaal temperatuur °C]]&lt;stookgrens[],stookgrens[]-_34_KNMI_Stations[[#This Row],[Etmaal temperatuur °C]],0),"")</f>
        <v>3.5</v>
      </c>
      <c r="O9365" s="89">
        <f>_34_KNMI_Stations[[#This Row],[graaddagen]]*_34_KNMI_Stations[[#This Row],[Gewogen factor]]</f>
        <v>2.8000000000000003</v>
      </c>
      <c r="P9365" s="89" cm="1">
        <f t="array" ref="P9365">IF(ISNUMBER(_34_KNMI_Stations[[#This Row],[Etmaal temperatuur °C]]),IF(_34_KNMI_Stations[[#This Row],[Etmaal temperatuur °C]]&gt;stookgrens[],_34_KNMI_Stations[[#This Row],[Etmaal temperatuur °C]]-stookgrens[],0),"")</f>
        <v>0</v>
      </c>
    </row>
    <row r="9366" spans="1:16" x14ac:dyDescent="0.25">
      <c r="A9366">
        <v>330</v>
      </c>
      <c r="B9366" s="110">
        <v>45914</v>
      </c>
      <c r="C9366" s="89">
        <v>7.4</v>
      </c>
      <c r="D9366" s="89">
        <v>15.9</v>
      </c>
      <c r="E9366" s="96">
        <v>1357</v>
      </c>
      <c r="F9366" s="89">
        <v>6</v>
      </c>
      <c r="G9366" s="89">
        <v>1010.3</v>
      </c>
      <c r="H9366">
        <v>0.79</v>
      </c>
      <c r="I9366" t="s">
        <v>23</v>
      </c>
      <c r="J9366">
        <v>0.8</v>
      </c>
      <c r="K9366">
        <v>9</v>
      </c>
      <c r="L9366">
        <v>2025</v>
      </c>
      <c r="M9366" t="s">
        <v>365</v>
      </c>
      <c r="N9366" s="89" cm="1">
        <f t="array" ref="N9366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9366" s="89">
        <f>_34_KNMI_Stations[[#This Row],[graaddagen]]*_34_KNMI_Stations[[#This Row],[Gewogen factor]]</f>
        <v>1.6799999999999997</v>
      </c>
      <c r="P9366" s="89" cm="1">
        <f t="array" ref="P9366">IF(ISNUMBER(_34_KNMI_Stations[[#This Row],[Etmaal temperatuur °C]]),IF(_34_KNMI_Stations[[#This Row],[Etmaal temperatuur °C]]&gt;stookgrens[],_34_KNMI_Stations[[#This Row],[Etmaal temperatuur °C]]-stookgrens[],0),"")</f>
        <v>0</v>
      </c>
    </row>
    <row r="9367" spans="1:16" x14ac:dyDescent="0.25">
      <c r="A9367">
        <v>330</v>
      </c>
      <c r="B9367" s="110">
        <v>45915</v>
      </c>
      <c r="C9367" s="89">
        <v>15</v>
      </c>
      <c r="D9367" s="89">
        <v>17.600000000000001</v>
      </c>
      <c r="E9367" s="96">
        <v>1394</v>
      </c>
      <c r="F9367" s="89">
        <v>-0.1</v>
      </c>
      <c r="G9367" s="89">
        <v>1005.3</v>
      </c>
      <c r="H9367">
        <v>0.71</v>
      </c>
      <c r="I9367" t="s">
        <v>23</v>
      </c>
      <c r="J9367">
        <v>0.8</v>
      </c>
      <c r="K9367">
        <v>9</v>
      </c>
      <c r="L9367">
        <v>2025</v>
      </c>
      <c r="M9367" t="s">
        <v>366</v>
      </c>
      <c r="N9367" s="89" cm="1">
        <f t="array" ref="N9367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9367" s="89">
        <f>_34_KNMI_Stations[[#This Row],[graaddagen]]*_34_KNMI_Stations[[#This Row],[Gewogen factor]]</f>
        <v>0.3199999999999989</v>
      </c>
      <c r="P9367" s="89" cm="1">
        <f t="array" ref="P9367">IF(ISNUMBER(_34_KNMI_Stations[[#This Row],[Etmaal temperatuur °C]]),IF(_34_KNMI_Stations[[#This Row],[Etmaal temperatuur °C]]&gt;stookgrens[],_34_KNMI_Stations[[#This Row],[Etmaal temperatuur °C]]-stookgrens[],0),"")</f>
        <v>0</v>
      </c>
    </row>
    <row r="9368" spans="1:16" x14ac:dyDescent="0.25">
      <c r="A9368">
        <v>330</v>
      </c>
      <c r="B9368" s="110">
        <v>45916</v>
      </c>
      <c r="C9368" s="89">
        <v>12.9</v>
      </c>
      <c r="D9368" s="89">
        <v>16.600000000000001</v>
      </c>
      <c r="E9368" s="96">
        <v>962</v>
      </c>
      <c r="F9368" s="89">
        <v>1.4</v>
      </c>
      <c r="G9368" s="89">
        <v>1014.7</v>
      </c>
      <c r="H9368">
        <v>0.69</v>
      </c>
      <c r="I9368" t="s">
        <v>23</v>
      </c>
      <c r="J9368">
        <v>0.8</v>
      </c>
      <c r="K9368">
        <v>9</v>
      </c>
      <c r="L9368">
        <v>2025</v>
      </c>
      <c r="M9368" t="s">
        <v>366</v>
      </c>
      <c r="N9368" s="89" cm="1">
        <f t="array" ref="N9368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9368" s="89">
        <f>_34_KNMI_Stations[[#This Row],[graaddagen]]*_34_KNMI_Stations[[#This Row],[Gewogen factor]]</f>
        <v>1.119999999999999</v>
      </c>
      <c r="P9368" s="89" cm="1">
        <f t="array" ref="P9368">IF(ISNUMBER(_34_KNMI_Stations[[#This Row],[Etmaal temperatuur °C]]),IF(_34_KNMI_Stations[[#This Row],[Etmaal temperatuur °C]]&gt;stookgrens[],_34_KNMI_Stations[[#This Row],[Etmaal temperatuur °C]]-stookgrens[],0),"")</f>
        <v>0</v>
      </c>
    </row>
    <row r="9369" spans="1:16" x14ac:dyDescent="0.25">
      <c r="A9369">
        <v>330</v>
      </c>
      <c r="B9369" s="110">
        <v>45917</v>
      </c>
      <c r="C9369" s="89">
        <v>8.9</v>
      </c>
      <c r="D9369" s="89">
        <v>16.3</v>
      </c>
      <c r="E9369" s="96">
        <v>390</v>
      </c>
      <c r="F9369" s="89">
        <v>1.4</v>
      </c>
      <c r="G9369" s="89">
        <v>1018.1</v>
      </c>
      <c r="H9369">
        <v>0.83</v>
      </c>
      <c r="I9369" t="s">
        <v>23</v>
      </c>
      <c r="J9369">
        <v>0.8</v>
      </c>
      <c r="K9369">
        <v>9</v>
      </c>
      <c r="L9369">
        <v>2025</v>
      </c>
      <c r="M9369" t="s">
        <v>366</v>
      </c>
      <c r="N9369" s="89" cm="1">
        <f t="array" ref="N9369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9369" s="89">
        <f>_34_KNMI_Stations[[#This Row],[graaddagen]]*_34_KNMI_Stations[[#This Row],[Gewogen factor]]</f>
        <v>1.3599999999999994</v>
      </c>
      <c r="P9369" s="89" cm="1">
        <f t="array" ref="P9369">IF(ISNUMBER(_34_KNMI_Stations[[#This Row],[Etmaal temperatuur °C]]),IF(_34_KNMI_Stations[[#This Row],[Etmaal temperatuur °C]]&gt;stookgrens[],_34_KNMI_Stations[[#This Row],[Etmaal temperatuur °C]]-stookgrens[],0),"")</f>
        <v>0</v>
      </c>
    </row>
    <row r="9370" spans="1:16" x14ac:dyDescent="0.25">
      <c r="A9370">
        <v>330</v>
      </c>
      <c r="B9370" s="110">
        <v>45918</v>
      </c>
      <c r="C9370" s="89">
        <v>9.1</v>
      </c>
      <c r="D9370" s="89">
        <v>18.5</v>
      </c>
      <c r="E9370" s="96">
        <v>886</v>
      </c>
      <c r="F9370" s="89">
        <v>0</v>
      </c>
      <c r="G9370" s="89">
        <v>1020.2</v>
      </c>
      <c r="H9370">
        <v>0.86</v>
      </c>
      <c r="I9370" t="s">
        <v>23</v>
      </c>
      <c r="J9370">
        <v>0.8</v>
      </c>
      <c r="K9370">
        <v>9</v>
      </c>
      <c r="L9370">
        <v>2025</v>
      </c>
      <c r="M9370" t="s">
        <v>366</v>
      </c>
      <c r="N9370" s="89" cm="1">
        <f t="array" ref="N9370">IF(ISNUMBER(_34_KNMI_Stations[[#This Row],[Etmaal temperatuur °C]]),IF(_34_KNMI_Stations[[#This Row],[Etmaal temperatuur °C]]&lt;stookgrens[],stookgrens[]-_34_KNMI_Stations[[#This Row],[Etmaal temperatuur °C]],0),"")</f>
        <v>0</v>
      </c>
      <c r="O9370" s="89">
        <f>_34_KNMI_Stations[[#This Row],[graaddagen]]*_34_KNMI_Stations[[#This Row],[Gewogen factor]]</f>
        <v>0</v>
      </c>
      <c r="P9370" s="89" cm="1">
        <f t="array" ref="P9370">IF(ISNUMBER(_34_KNMI_Stations[[#This Row],[Etmaal temperatuur °C]]),IF(_34_KNMI_Stations[[#This Row],[Etmaal temperatuur °C]]&gt;stookgrens[],_34_KNMI_Stations[[#This Row],[Etmaal temperatuur °C]]-stookgrens[],0),"")</f>
        <v>0.5</v>
      </c>
    </row>
    <row r="9371" spans="1:16" x14ac:dyDescent="0.25">
      <c r="A9371">
        <v>330</v>
      </c>
      <c r="B9371" s="110">
        <v>45919</v>
      </c>
      <c r="C9371" s="89">
        <v>5.9</v>
      </c>
      <c r="D9371" s="89">
        <v>21.1</v>
      </c>
      <c r="E9371" s="96">
        <v>1587</v>
      </c>
      <c r="F9371" s="89">
        <v>0</v>
      </c>
      <c r="G9371" s="89">
        <v>1019.2</v>
      </c>
      <c r="H9371">
        <v>0.68</v>
      </c>
      <c r="I9371" t="s">
        <v>23</v>
      </c>
      <c r="J9371">
        <v>0.8</v>
      </c>
      <c r="K9371">
        <v>9</v>
      </c>
      <c r="L9371">
        <v>2025</v>
      </c>
      <c r="M9371" t="s">
        <v>366</v>
      </c>
      <c r="N9371" s="89" cm="1">
        <f t="array" ref="N9371">IF(ISNUMBER(_34_KNMI_Stations[[#This Row],[Etmaal temperatuur °C]]),IF(_34_KNMI_Stations[[#This Row],[Etmaal temperatuur °C]]&lt;stookgrens[],stookgrens[]-_34_KNMI_Stations[[#This Row],[Etmaal temperatuur °C]],0),"")</f>
        <v>0</v>
      </c>
      <c r="O9371" s="89">
        <f>_34_KNMI_Stations[[#This Row],[graaddagen]]*_34_KNMI_Stations[[#This Row],[Gewogen factor]]</f>
        <v>0</v>
      </c>
      <c r="P9371" s="89" cm="1">
        <f t="array" ref="P9371">IF(ISNUMBER(_34_KNMI_Stations[[#This Row],[Etmaal temperatuur °C]]),IF(_34_KNMI_Stations[[#This Row],[Etmaal temperatuur °C]]&gt;stookgrens[],_34_KNMI_Stations[[#This Row],[Etmaal temperatuur °C]]-stookgrens[],0),"")</f>
        <v>3.1000000000000014</v>
      </c>
    </row>
    <row r="9372" spans="1:16" x14ac:dyDescent="0.25">
      <c r="A9372">
        <v>330</v>
      </c>
      <c r="B9372" s="110">
        <v>45920</v>
      </c>
      <c r="C9372" s="89">
        <v>7.3</v>
      </c>
      <c r="D9372" s="89">
        <v>19.8</v>
      </c>
      <c r="E9372" s="96">
        <v>683</v>
      </c>
      <c r="F9372" s="89">
        <v>2</v>
      </c>
      <c r="G9372" s="89">
        <v>1011.2</v>
      </c>
      <c r="H9372">
        <v>0.78</v>
      </c>
      <c r="I9372" t="s">
        <v>23</v>
      </c>
      <c r="J9372">
        <v>0.8</v>
      </c>
      <c r="K9372">
        <v>9</v>
      </c>
      <c r="L9372">
        <v>2025</v>
      </c>
      <c r="M9372" t="s">
        <v>366</v>
      </c>
      <c r="N9372" s="89" cm="1">
        <f t="array" ref="N9372">IF(ISNUMBER(_34_KNMI_Stations[[#This Row],[Etmaal temperatuur °C]]),IF(_34_KNMI_Stations[[#This Row],[Etmaal temperatuur °C]]&lt;stookgrens[],stookgrens[]-_34_KNMI_Stations[[#This Row],[Etmaal temperatuur °C]],0),"")</f>
        <v>0</v>
      </c>
      <c r="O9372" s="89">
        <f>_34_KNMI_Stations[[#This Row],[graaddagen]]*_34_KNMI_Stations[[#This Row],[Gewogen factor]]</f>
        <v>0</v>
      </c>
      <c r="P9372" s="89" cm="1">
        <f t="array" ref="P9372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9373" spans="1:16" x14ac:dyDescent="0.25">
      <c r="A9373">
        <v>330</v>
      </c>
      <c r="B9373" s="110">
        <v>45921</v>
      </c>
      <c r="C9373" s="89">
        <v>10.199999999999999</v>
      </c>
      <c r="D9373" s="89">
        <v>14.8</v>
      </c>
      <c r="E9373" s="96">
        <v>1095</v>
      </c>
      <c r="F9373" s="89">
        <v>0.9</v>
      </c>
      <c r="G9373" s="89">
        <v>1015.4</v>
      </c>
      <c r="H9373">
        <v>0.72</v>
      </c>
      <c r="I9373" t="s">
        <v>23</v>
      </c>
      <c r="J9373">
        <v>0.8</v>
      </c>
      <c r="K9373">
        <v>9</v>
      </c>
      <c r="L9373">
        <v>2025</v>
      </c>
      <c r="M9373" t="s">
        <v>366</v>
      </c>
      <c r="N9373" s="89" cm="1">
        <f t="array" ref="N9373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9373" s="89">
        <f>_34_KNMI_Stations[[#This Row],[graaddagen]]*_34_KNMI_Stations[[#This Row],[Gewogen factor]]</f>
        <v>2.5599999999999996</v>
      </c>
      <c r="P9373" s="89" cm="1">
        <f t="array" ref="P9373">IF(ISNUMBER(_34_KNMI_Stations[[#This Row],[Etmaal temperatuur °C]]),IF(_34_KNMI_Stations[[#This Row],[Etmaal temperatuur °C]]&gt;stookgrens[],_34_KNMI_Stations[[#This Row],[Etmaal temperatuur °C]]-stookgrens[],0),"")</f>
        <v>0</v>
      </c>
    </row>
    <row r="9374" spans="1:16" x14ac:dyDescent="0.25">
      <c r="A9374">
        <v>330</v>
      </c>
      <c r="B9374" s="110">
        <v>45922</v>
      </c>
      <c r="C9374" s="89">
        <v>8.4</v>
      </c>
      <c r="D9374" s="89">
        <v>12.9</v>
      </c>
      <c r="E9374" s="96">
        <v>1452</v>
      </c>
      <c r="F9374" s="89">
        <v>5.4</v>
      </c>
      <c r="G9374" s="89">
        <v>1024.0999999999999</v>
      </c>
      <c r="H9374">
        <v>0.72</v>
      </c>
      <c r="I9374" t="s">
        <v>23</v>
      </c>
      <c r="J9374">
        <v>0.8</v>
      </c>
      <c r="K9374">
        <v>9</v>
      </c>
      <c r="L9374">
        <v>2025</v>
      </c>
      <c r="M9374" t="s">
        <v>367</v>
      </c>
      <c r="N9374" s="89" cm="1">
        <f t="array" ref="N9374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9374" s="89">
        <f>_34_KNMI_Stations[[#This Row],[graaddagen]]*_34_KNMI_Stations[[#This Row],[Gewogen factor]]</f>
        <v>4.08</v>
      </c>
      <c r="P9374" s="89" cm="1">
        <f t="array" ref="P9374">IF(ISNUMBER(_34_KNMI_Stations[[#This Row],[Etmaal temperatuur °C]]),IF(_34_KNMI_Stations[[#This Row],[Etmaal temperatuur °C]]&gt;stookgrens[],_34_KNMI_Stations[[#This Row],[Etmaal temperatuur °C]]-stookgrens[],0),"")</f>
        <v>0</v>
      </c>
    </row>
    <row r="9375" spans="1:16" x14ac:dyDescent="0.25">
      <c r="A9375">
        <v>330</v>
      </c>
      <c r="B9375" s="110">
        <v>45923</v>
      </c>
      <c r="C9375" s="89">
        <v>6.6</v>
      </c>
      <c r="D9375" s="89">
        <v>12.7</v>
      </c>
      <c r="E9375" s="96">
        <v>1069</v>
      </c>
      <c r="F9375" s="89">
        <v>0.4</v>
      </c>
      <c r="G9375" s="89">
        <v>1026.0999999999999</v>
      </c>
      <c r="H9375">
        <v>0.78</v>
      </c>
      <c r="I9375" t="s">
        <v>23</v>
      </c>
      <c r="J9375">
        <v>0.8</v>
      </c>
      <c r="K9375">
        <v>9</v>
      </c>
      <c r="L9375">
        <v>2025</v>
      </c>
      <c r="M9375" t="s">
        <v>367</v>
      </c>
      <c r="N9375" s="89" cm="1">
        <f t="array" ref="N9375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9375" s="89">
        <f>_34_KNMI_Stations[[#This Row],[graaddagen]]*_34_KNMI_Stations[[#This Row],[Gewogen factor]]</f>
        <v>4.2400000000000011</v>
      </c>
      <c r="P9375" s="89" cm="1">
        <f t="array" ref="P9375">IF(ISNUMBER(_34_KNMI_Stations[[#This Row],[Etmaal temperatuur °C]]),IF(_34_KNMI_Stations[[#This Row],[Etmaal temperatuur °C]]&gt;stookgrens[],_34_KNMI_Stations[[#This Row],[Etmaal temperatuur °C]]-stookgrens[],0),"")</f>
        <v>0</v>
      </c>
    </row>
    <row r="9376" spans="1:16" x14ac:dyDescent="0.25">
      <c r="A9376">
        <v>330</v>
      </c>
      <c r="B9376" s="110">
        <v>45924</v>
      </c>
      <c r="C9376" s="89">
        <v>8.3000000000000007</v>
      </c>
      <c r="D9376" s="89">
        <v>12.8</v>
      </c>
      <c r="E9376" s="96">
        <v>1323</v>
      </c>
      <c r="F9376" s="89">
        <v>0</v>
      </c>
      <c r="G9376" s="89">
        <v>1025.8</v>
      </c>
      <c r="H9376">
        <v>0.65</v>
      </c>
      <c r="I9376" t="s">
        <v>23</v>
      </c>
      <c r="J9376">
        <v>0.8</v>
      </c>
      <c r="K9376">
        <v>9</v>
      </c>
      <c r="L9376">
        <v>2025</v>
      </c>
      <c r="M9376" t="s">
        <v>367</v>
      </c>
      <c r="N9376" s="89" cm="1">
        <f t="array" ref="N9376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9376" s="89">
        <f>_34_KNMI_Stations[[#This Row],[graaddagen]]*_34_KNMI_Stations[[#This Row],[Gewogen factor]]</f>
        <v>4.1599999999999993</v>
      </c>
      <c r="P9376" s="89" cm="1">
        <f t="array" ref="P9376">IF(ISNUMBER(_34_KNMI_Stations[[#This Row],[Etmaal temperatuur °C]]),IF(_34_KNMI_Stations[[#This Row],[Etmaal temperatuur °C]]&gt;stookgrens[],_34_KNMI_Stations[[#This Row],[Etmaal temperatuur °C]]-stookgrens[],0),"")</f>
        <v>0</v>
      </c>
    </row>
    <row r="9377" spans="1:16" x14ac:dyDescent="0.25">
      <c r="A9377">
        <v>330</v>
      </c>
      <c r="B9377" s="110">
        <v>45925</v>
      </c>
      <c r="C9377" s="89">
        <v>8.1999999999999993</v>
      </c>
      <c r="D9377" s="89">
        <v>13</v>
      </c>
      <c r="E9377" s="96">
        <v>1154</v>
      </c>
      <c r="F9377" s="89">
        <v>0</v>
      </c>
      <c r="G9377" s="89">
        <v>1023.6</v>
      </c>
      <c r="H9377">
        <v>0.6</v>
      </c>
      <c r="I9377" t="s">
        <v>23</v>
      </c>
      <c r="J9377">
        <v>0.8</v>
      </c>
      <c r="K9377">
        <v>9</v>
      </c>
      <c r="L9377">
        <v>2025</v>
      </c>
      <c r="M9377" t="s">
        <v>367</v>
      </c>
      <c r="N9377" s="89" cm="1">
        <f t="array" ref="N9377">IF(ISNUMBER(_34_KNMI_Stations[[#This Row],[Etmaal temperatuur °C]]),IF(_34_KNMI_Stations[[#This Row],[Etmaal temperatuur °C]]&lt;stookgrens[],stookgrens[]-_34_KNMI_Stations[[#This Row],[Etmaal temperatuur °C]],0),"")</f>
        <v>5</v>
      </c>
      <c r="O9377" s="89">
        <f>_34_KNMI_Stations[[#This Row],[graaddagen]]*_34_KNMI_Stations[[#This Row],[Gewogen factor]]</f>
        <v>4</v>
      </c>
      <c r="P9377" s="89" cm="1">
        <f t="array" ref="P9377">IF(ISNUMBER(_34_KNMI_Stations[[#This Row],[Etmaal temperatuur °C]]),IF(_34_KNMI_Stations[[#This Row],[Etmaal temperatuur °C]]&gt;stookgrens[],_34_KNMI_Stations[[#This Row],[Etmaal temperatuur °C]]-stookgrens[],0),"")</f>
        <v>0</v>
      </c>
    </row>
    <row r="9378" spans="1:16" x14ac:dyDescent="0.25">
      <c r="A9378">
        <v>330</v>
      </c>
      <c r="B9378" s="110">
        <v>45926</v>
      </c>
      <c r="C9378" s="89">
        <v>4.0999999999999996</v>
      </c>
      <c r="D9378" s="89">
        <v>12</v>
      </c>
      <c r="E9378" s="96">
        <v>641</v>
      </c>
      <c r="F9378" s="89">
        <v>0</v>
      </c>
      <c r="G9378" s="89">
        <v>1022.4</v>
      </c>
      <c r="H9378">
        <v>0.74</v>
      </c>
      <c r="I9378" t="s">
        <v>23</v>
      </c>
      <c r="J9378">
        <v>0.8</v>
      </c>
      <c r="K9378">
        <v>9</v>
      </c>
      <c r="L9378">
        <v>2025</v>
      </c>
      <c r="M9378" t="s">
        <v>367</v>
      </c>
      <c r="N9378" s="89" cm="1">
        <f t="array" ref="N9378">IF(ISNUMBER(_34_KNMI_Stations[[#This Row],[Etmaal temperatuur °C]]),IF(_34_KNMI_Stations[[#This Row],[Etmaal temperatuur °C]]&lt;stookgrens[],stookgrens[]-_34_KNMI_Stations[[#This Row],[Etmaal temperatuur °C]],0),"")</f>
        <v>6</v>
      </c>
      <c r="O9378" s="89">
        <f>_34_KNMI_Stations[[#This Row],[graaddagen]]*_34_KNMI_Stations[[#This Row],[Gewogen factor]]</f>
        <v>4.8000000000000007</v>
      </c>
      <c r="P9378" s="89" cm="1">
        <f t="array" ref="P9378">IF(ISNUMBER(_34_KNMI_Stations[[#This Row],[Etmaal temperatuur °C]]),IF(_34_KNMI_Stations[[#This Row],[Etmaal temperatuur °C]]&gt;stookgrens[],_34_KNMI_Stations[[#This Row],[Etmaal temperatuur °C]]-stookgrens[],0),"")</f>
        <v>0</v>
      </c>
    </row>
    <row r="9379" spans="1:16" x14ac:dyDescent="0.25">
      <c r="A9379">
        <v>330</v>
      </c>
      <c r="B9379" s="110">
        <v>45927</v>
      </c>
      <c r="C9379" s="89">
        <v>2.9</v>
      </c>
      <c r="D9379" s="89">
        <v>12.3</v>
      </c>
      <c r="E9379" s="96">
        <v>693</v>
      </c>
      <c r="F9379" s="89">
        <v>0</v>
      </c>
      <c r="G9379" s="89">
        <v>1021.5</v>
      </c>
      <c r="H9379">
        <v>0.86</v>
      </c>
      <c r="I9379" t="s">
        <v>23</v>
      </c>
      <c r="J9379">
        <v>0.8</v>
      </c>
      <c r="K9379">
        <v>9</v>
      </c>
      <c r="L9379">
        <v>2025</v>
      </c>
      <c r="M9379" t="s">
        <v>367</v>
      </c>
      <c r="N9379" s="89" cm="1">
        <f t="array" ref="N9379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9379" s="89">
        <f>_34_KNMI_Stations[[#This Row],[graaddagen]]*_34_KNMI_Stations[[#This Row],[Gewogen factor]]</f>
        <v>4.5599999999999996</v>
      </c>
      <c r="P9379" s="89" cm="1">
        <f t="array" ref="P9379">IF(ISNUMBER(_34_KNMI_Stations[[#This Row],[Etmaal temperatuur °C]]),IF(_34_KNMI_Stations[[#This Row],[Etmaal temperatuur °C]]&gt;stookgrens[],_34_KNMI_Stations[[#This Row],[Etmaal temperatuur °C]]-stookgrens[],0),"")</f>
        <v>0</v>
      </c>
    </row>
    <row r="9380" spans="1:16" x14ac:dyDescent="0.25">
      <c r="A9380">
        <v>330</v>
      </c>
      <c r="B9380" s="110">
        <v>45928</v>
      </c>
      <c r="C9380" s="89">
        <v>3.1</v>
      </c>
      <c r="D9380" s="89">
        <v>13.2</v>
      </c>
      <c r="E9380" s="96">
        <v>1377</v>
      </c>
      <c r="F9380" s="89">
        <v>0</v>
      </c>
      <c r="G9380" s="89">
        <v>1022.4</v>
      </c>
      <c r="H9380">
        <v>0.82</v>
      </c>
      <c r="I9380" t="s">
        <v>23</v>
      </c>
      <c r="J9380">
        <v>0.8</v>
      </c>
      <c r="K9380">
        <v>9</v>
      </c>
      <c r="L9380">
        <v>2025</v>
      </c>
      <c r="M9380" t="s">
        <v>367</v>
      </c>
      <c r="N9380" s="89" cm="1">
        <f t="array" ref="N9380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9380" s="89">
        <f>_34_KNMI_Stations[[#This Row],[graaddagen]]*_34_KNMI_Stations[[#This Row],[Gewogen factor]]</f>
        <v>3.8400000000000007</v>
      </c>
      <c r="P9380" s="89" cm="1">
        <f t="array" ref="P9380">IF(ISNUMBER(_34_KNMI_Stations[[#This Row],[Etmaal temperatuur °C]]),IF(_34_KNMI_Stations[[#This Row],[Etmaal temperatuur °C]]&gt;stookgrens[],_34_KNMI_Stations[[#This Row],[Etmaal temperatuur °C]]-stookgrens[],0),"")</f>
        <v>0</v>
      </c>
    </row>
    <row r="9381" spans="1:16" x14ac:dyDescent="0.25">
      <c r="A9381">
        <v>330</v>
      </c>
      <c r="B9381" s="110">
        <v>45929</v>
      </c>
      <c r="C9381" s="89">
        <v>4.3</v>
      </c>
      <c r="D9381" s="89">
        <v>14.3</v>
      </c>
      <c r="E9381" s="96">
        <v>1271</v>
      </c>
      <c r="F9381" s="89">
        <v>0</v>
      </c>
      <c r="G9381" s="89">
        <v>1023.7</v>
      </c>
      <c r="H9381">
        <v>0.82</v>
      </c>
      <c r="I9381" t="s">
        <v>23</v>
      </c>
      <c r="J9381">
        <v>0.8</v>
      </c>
      <c r="K9381">
        <v>9</v>
      </c>
      <c r="L9381">
        <v>2025</v>
      </c>
      <c r="M9381" t="s">
        <v>368</v>
      </c>
      <c r="N9381" s="89" cm="1">
        <f t="array" ref="N9381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9381" s="89">
        <f>_34_KNMI_Stations[[#This Row],[graaddagen]]*_34_KNMI_Stations[[#This Row],[Gewogen factor]]</f>
        <v>2.9599999999999995</v>
      </c>
      <c r="P9381" s="89" cm="1">
        <f t="array" ref="P9381">IF(ISNUMBER(_34_KNMI_Stations[[#This Row],[Etmaal temperatuur °C]]),IF(_34_KNMI_Stations[[#This Row],[Etmaal temperatuur °C]]&gt;stookgrens[],_34_KNMI_Stations[[#This Row],[Etmaal temperatuur °C]]-stookgrens[],0),"")</f>
        <v>0</v>
      </c>
    </row>
    <row r="9382" spans="1:16" x14ac:dyDescent="0.25">
      <c r="A9382">
        <v>330</v>
      </c>
      <c r="B9382" s="110">
        <v>45930</v>
      </c>
      <c r="C9382" s="89">
        <v>4</v>
      </c>
      <c r="D9382" s="89">
        <v>14.8</v>
      </c>
      <c r="E9382" s="96">
        <v>1282</v>
      </c>
      <c r="F9382" s="89">
        <v>0</v>
      </c>
      <c r="G9382" s="89">
        <v>1025.7</v>
      </c>
      <c r="H9382">
        <v>0.81</v>
      </c>
      <c r="I9382" t="s">
        <v>23</v>
      </c>
      <c r="J9382">
        <v>0.8</v>
      </c>
      <c r="K9382">
        <v>9</v>
      </c>
      <c r="L9382">
        <v>2025</v>
      </c>
      <c r="M9382" t="s">
        <v>368</v>
      </c>
      <c r="N9382" s="89" cm="1">
        <f t="array" ref="N9382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9382" s="89">
        <f>_34_KNMI_Stations[[#This Row],[graaddagen]]*_34_KNMI_Stations[[#This Row],[Gewogen factor]]</f>
        <v>2.5599999999999996</v>
      </c>
      <c r="P9382" s="89" cm="1">
        <f t="array" ref="P9382">IF(ISNUMBER(_34_KNMI_Stations[[#This Row],[Etmaal temperatuur °C]]),IF(_34_KNMI_Stations[[#This Row],[Etmaal temperatuur °C]]&gt;stookgrens[],_34_KNMI_Stations[[#This Row],[Etmaal temperatuur °C]]-stookgrens[],0),"")</f>
        <v>0</v>
      </c>
    </row>
    <row r="9383" spans="1:16" x14ac:dyDescent="0.25">
      <c r="A9383">
        <v>330</v>
      </c>
      <c r="B9383" s="110">
        <v>45931</v>
      </c>
      <c r="C9383" s="89">
        <v>3.4</v>
      </c>
      <c r="D9383" s="89">
        <v>12.9</v>
      </c>
      <c r="E9383" s="96">
        <v>1165</v>
      </c>
      <c r="F9383" s="89">
        <v>0</v>
      </c>
      <c r="G9383" s="89">
        <v>1028.5</v>
      </c>
      <c r="H9383">
        <v>0.75</v>
      </c>
      <c r="I9383" t="s">
        <v>23</v>
      </c>
      <c r="J9383">
        <v>1</v>
      </c>
      <c r="K9383">
        <v>10</v>
      </c>
      <c r="L9383">
        <v>2025</v>
      </c>
      <c r="M9383" t="s">
        <v>368</v>
      </c>
      <c r="N9383" s="89" cm="1">
        <f t="array" ref="N9383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9383" s="89">
        <f>_34_KNMI_Stations[[#This Row],[graaddagen]]*_34_KNMI_Stations[[#This Row],[Gewogen factor]]</f>
        <v>5.0999999999999996</v>
      </c>
      <c r="P9383" s="89" cm="1">
        <f t="array" ref="P9383">IF(ISNUMBER(_34_KNMI_Stations[[#This Row],[Etmaal temperatuur °C]]),IF(_34_KNMI_Stations[[#This Row],[Etmaal temperatuur °C]]&gt;stookgrens[],_34_KNMI_Stations[[#This Row],[Etmaal temperatuur °C]]-stookgrens[],0),"")</f>
        <v>0</v>
      </c>
    </row>
    <row r="9384" spans="1:16" x14ac:dyDescent="0.25">
      <c r="A9384">
        <v>330</v>
      </c>
      <c r="B9384" s="110">
        <v>45932</v>
      </c>
      <c r="C9384" s="89">
        <v>5.7</v>
      </c>
      <c r="D9384" s="89">
        <v>14</v>
      </c>
      <c r="E9384" s="96">
        <v>801</v>
      </c>
      <c r="F9384" s="89">
        <v>0</v>
      </c>
      <c r="G9384" s="89">
        <v>1025.0999999999999</v>
      </c>
      <c r="H9384">
        <v>0.68</v>
      </c>
      <c r="I9384" t="s">
        <v>23</v>
      </c>
      <c r="J9384">
        <v>1</v>
      </c>
      <c r="K9384">
        <v>10</v>
      </c>
      <c r="L9384">
        <v>2025</v>
      </c>
      <c r="M9384" t="s">
        <v>368</v>
      </c>
      <c r="N9384" s="89" cm="1">
        <f t="array" ref="N9384">IF(ISNUMBER(_34_KNMI_Stations[[#This Row],[Etmaal temperatuur °C]]),IF(_34_KNMI_Stations[[#This Row],[Etmaal temperatuur °C]]&lt;stookgrens[],stookgrens[]-_34_KNMI_Stations[[#This Row],[Etmaal temperatuur °C]],0),"")</f>
        <v>4</v>
      </c>
      <c r="O9384" s="89">
        <f>_34_KNMI_Stations[[#This Row],[graaddagen]]*_34_KNMI_Stations[[#This Row],[Gewogen factor]]</f>
        <v>4</v>
      </c>
      <c r="P9384" s="89" cm="1">
        <f t="array" ref="P9384">IF(ISNUMBER(_34_KNMI_Stations[[#This Row],[Etmaal temperatuur °C]]),IF(_34_KNMI_Stations[[#This Row],[Etmaal temperatuur °C]]&gt;stookgrens[],_34_KNMI_Stations[[#This Row],[Etmaal temperatuur °C]]-stookgrens[],0),"")</f>
        <v>0</v>
      </c>
    </row>
    <row r="9385" spans="1:16" x14ac:dyDescent="0.25">
      <c r="A9385">
        <v>330</v>
      </c>
      <c r="B9385" s="110">
        <v>45933</v>
      </c>
      <c r="C9385" s="89">
        <v>10.5</v>
      </c>
      <c r="D9385" s="89">
        <v>12.8</v>
      </c>
      <c r="E9385" s="96">
        <v>306</v>
      </c>
      <c r="F9385" s="89">
        <v>3.6</v>
      </c>
      <c r="G9385" s="89">
        <v>1012.5</v>
      </c>
      <c r="H9385">
        <v>0.8</v>
      </c>
      <c r="I9385" t="s">
        <v>23</v>
      </c>
      <c r="J9385">
        <v>1</v>
      </c>
      <c r="K9385">
        <v>10</v>
      </c>
      <c r="L9385">
        <v>2025</v>
      </c>
      <c r="M9385" t="s">
        <v>368</v>
      </c>
      <c r="N9385" s="89" cm="1">
        <f t="array" ref="N9385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9385" s="89">
        <f>_34_KNMI_Stations[[#This Row],[graaddagen]]*_34_KNMI_Stations[[#This Row],[Gewogen factor]]</f>
        <v>5.1999999999999993</v>
      </c>
      <c r="P9385" s="89" cm="1">
        <f t="array" ref="P9385">IF(ISNUMBER(_34_KNMI_Stations[[#This Row],[Etmaal temperatuur °C]]),IF(_34_KNMI_Stations[[#This Row],[Etmaal temperatuur °C]]&gt;stookgrens[],_34_KNMI_Stations[[#This Row],[Etmaal temperatuur °C]]-stookgrens[],0),"")</f>
        <v>0</v>
      </c>
    </row>
    <row r="9386" spans="1:16" x14ac:dyDescent="0.25">
      <c r="A9386">
        <v>330</v>
      </c>
      <c r="B9386" s="110">
        <v>45934</v>
      </c>
      <c r="C9386" s="89">
        <v>15.9</v>
      </c>
      <c r="D9386" s="89">
        <v>14.4</v>
      </c>
      <c r="E9386" s="96">
        <v>800</v>
      </c>
      <c r="F9386" s="89">
        <v>16.899999999999999</v>
      </c>
      <c r="G9386" s="89">
        <v>998.3</v>
      </c>
      <c r="H9386">
        <v>0.74</v>
      </c>
      <c r="I9386" t="s">
        <v>23</v>
      </c>
      <c r="J9386">
        <v>1</v>
      </c>
      <c r="K9386">
        <v>10</v>
      </c>
      <c r="L9386">
        <v>2025</v>
      </c>
      <c r="M9386" t="s">
        <v>368</v>
      </c>
      <c r="N9386" s="89" cm="1">
        <f t="array" ref="N9386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9386" s="89">
        <f>_34_KNMI_Stations[[#This Row],[graaddagen]]*_34_KNMI_Stations[[#This Row],[Gewogen factor]]</f>
        <v>3.5999999999999996</v>
      </c>
      <c r="P9386" s="89" cm="1">
        <f t="array" ref="P9386">IF(ISNUMBER(_34_KNMI_Stations[[#This Row],[Etmaal temperatuur °C]]),IF(_34_KNMI_Stations[[#This Row],[Etmaal temperatuur °C]]&gt;stookgrens[],_34_KNMI_Stations[[#This Row],[Etmaal temperatuur °C]]-stookgrens[],0),"")</f>
        <v>0</v>
      </c>
    </row>
    <row r="9387" spans="1:16" x14ac:dyDescent="0.25">
      <c r="A9387">
        <v>330</v>
      </c>
      <c r="B9387" s="110">
        <v>45935</v>
      </c>
      <c r="C9387" s="89">
        <v>13.6</v>
      </c>
      <c r="D9387" s="89">
        <v>13.9</v>
      </c>
      <c r="E9387" s="96">
        <v>546</v>
      </c>
      <c r="F9387" s="89">
        <v>0.8</v>
      </c>
      <c r="G9387" s="89">
        <v>1011.8</v>
      </c>
      <c r="H9387">
        <v>0.7</v>
      </c>
      <c r="I9387" t="s">
        <v>23</v>
      </c>
      <c r="J9387">
        <v>1</v>
      </c>
      <c r="K9387">
        <v>10</v>
      </c>
      <c r="L9387">
        <v>2025</v>
      </c>
      <c r="M9387" t="s">
        <v>368</v>
      </c>
      <c r="N9387" s="89" cm="1">
        <f t="array" ref="N9387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9387" s="89">
        <f>_34_KNMI_Stations[[#This Row],[graaddagen]]*_34_KNMI_Stations[[#This Row],[Gewogen factor]]</f>
        <v>4.0999999999999996</v>
      </c>
      <c r="P9387" s="89" cm="1">
        <f t="array" ref="P9387">IF(ISNUMBER(_34_KNMI_Stations[[#This Row],[Etmaal temperatuur °C]]),IF(_34_KNMI_Stations[[#This Row],[Etmaal temperatuur °C]]&gt;stookgrens[],_34_KNMI_Stations[[#This Row],[Etmaal temperatuur °C]]-stookgrens[],0),"")</f>
        <v>0</v>
      </c>
    </row>
    <row r="9388" spans="1:16" x14ac:dyDescent="0.25">
      <c r="A9388">
        <v>330</v>
      </c>
      <c r="B9388" s="110">
        <v>45936</v>
      </c>
      <c r="C9388" s="89">
        <v>7.3</v>
      </c>
      <c r="D9388" s="89">
        <v>15.1</v>
      </c>
      <c r="E9388" s="96">
        <v>455</v>
      </c>
      <c r="F9388" s="89">
        <v>0</v>
      </c>
      <c r="G9388" s="89">
        <v>1022.6</v>
      </c>
      <c r="H9388">
        <v>0.83</v>
      </c>
      <c r="I9388" t="s">
        <v>23</v>
      </c>
      <c r="J9388">
        <v>1</v>
      </c>
      <c r="K9388">
        <v>10</v>
      </c>
      <c r="L9388">
        <v>2025</v>
      </c>
      <c r="M9388" t="s">
        <v>369</v>
      </c>
      <c r="N9388" s="89" cm="1">
        <f t="array" ref="N9388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9388" s="89">
        <f>_34_KNMI_Stations[[#This Row],[graaddagen]]*_34_KNMI_Stations[[#This Row],[Gewogen factor]]</f>
        <v>2.9000000000000004</v>
      </c>
      <c r="P9388" s="89" cm="1">
        <f t="array" ref="P9388">IF(ISNUMBER(_34_KNMI_Stations[[#This Row],[Etmaal temperatuur °C]]),IF(_34_KNMI_Stations[[#This Row],[Etmaal temperatuur °C]]&gt;stookgrens[],_34_KNMI_Stations[[#This Row],[Etmaal temperatuur °C]]-stookgrens[],0),"")</f>
        <v>0</v>
      </c>
    </row>
    <row r="9389" spans="1:16" x14ac:dyDescent="0.25">
      <c r="A9389">
        <v>330</v>
      </c>
      <c r="B9389" s="110">
        <v>45937</v>
      </c>
      <c r="C9389" s="89">
        <v>5</v>
      </c>
      <c r="D9389" s="89">
        <v>15</v>
      </c>
      <c r="E9389" s="96">
        <v>614</v>
      </c>
      <c r="F9389" s="89">
        <v>0.3</v>
      </c>
      <c r="G9389" s="89">
        <v>1024.0999999999999</v>
      </c>
      <c r="H9389">
        <v>0.91</v>
      </c>
      <c r="I9389" t="s">
        <v>23</v>
      </c>
      <c r="J9389">
        <v>1</v>
      </c>
      <c r="K9389">
        <v>10</v>
      </c>
      <c r="L9389">
        <v>2025</v>
      </c>
      <c r="M9389" t="s">
        <v>369</v>
      </c>
      <c r="N9389" s="89" cm="1">
        <f t="array" ref="N9389">IF(ISNUMBER(_34_KNMI_Stations[[#This Row],[Etmaal temperatuur °C]]),IF(_34_KNMI_Stations[[#This Row],[Etmaal temperatuur °C]]&lt;stookgrens[],stookgrens[]-_34_KNMI_Stations[[#This Row],[Etmaal temperatuur °C]],0),"")</f>
        <v>3</v>
      </c>
      <c r="O9389" s="89">
        <f>_34_KNMI_Stations[[#This Row],[graaddagen]]*_34_KNMI_Stations[[#This Row],[Gewogen factor]]</f>
        <v>3</v>
      </c>
      <c r="P9389" s="89" cm="1">
        <f t="array" ref="P9389">IF(ISNUMBER(_34_KNMI_Stations[[#This Row],[Etmaal temperatuur °C]]),IF(_34_KNMI_Stations[[#This Row],[Etmaal temperatuur °C]]&gt;stookgrens[],_34_KNMI_Stations[[#This Row],[Etmaal temperatuur °C]]-stookgrens[],0),"")</f>
        <v>0</v>
      </c>
    </row>
    <row r="9390" spans="1:16" x14ac:dyDescent="0.25">
      <c r="A9390">
        <v>330</v>
      </c>
      <c r="B9390" s="110">
        <v>45938</v>
      </c>
      <c r="C9390" s="89">
        <v>5.0999999999999996</v>
      </c>
      <c r="D9390" s="89">
        <v>14.8</v>
      </c>
      <c r="E9390" s="96">
        <v>701</v>
      </c>
      <c r="F9390" s="89">
        <v>0.1</v>
      </c>
      <c r="G9390" s="89">
        <v>1022.7</v>
      </c>
      <c r="H9390">
        <v>0.87</v>
      </c>
      <c r="I9390" t="s">
        <v>23</v>
      </c>
      <c r="J9390">
        <v>1</v>
      </c>
      <c r="K9390">
        <v>10</v>
      </c>
      <c r="L9390">
        <v>2025</v>
      </c>
      <c r="M9390" t="s">
        <v>369</v>
      </c>
      <c r="N9390" s="89" cm="1">
        <f t="array" ref="N9390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9390" s="89">
        <f>_34_KNMI_Stations[[#This Row],[graaddagen]]*_34_KNMI_Stations[[#This Row],[Gewogen factor]]</f>
        <v>3.1999999999999993</v>
      </c>
      <c r="P9390" s="89" cm="1">
        <f t="array" ref="P9390">IF(ISNUMBER(_34_KNMI_Stations[[#This Row],[Etmaal temperatuur °C]]),IF(_34_KNMI_Stations[[#This Row],[Etmaal temperatuur °C]]&gt;stookgrens[],_34_KNMI_Stations[[#This Row],[Etmaal temperatuur °C]]-stookgrens[],0),"")</f>
        <v>0</v>
      </c>
    </row>
    <row r="9391" spans="1:16" x14ac:dyDescent="0.25">
      <c r="A9391">
        <v>330</v>
      </c>
      <c r="B9391" s="110">
        <v>45939</v>
      </c>
      <c r="C9391" s="89">
        <v>4.4000000000000004</v>
      </c>
      <c r="D9391" s="89">
        <v>14.4</v>
      </c>
      <c r="E9391" s="96">
        <v>694</v>
      </c>
      <c r="F9391" s="89">
        <v>0</v>
      </c>
      <c r="G9391" s="89">
        <v>1026.5999999999999</v>
      </c>
      <c r="H9391">
        <v>0.75</v>
      </c>
      <c r="I9391" t="s">
        <v>23</v>
      </c>
      <c r="J9391">
        <v>1</v>
      </c>
      <c r="K9391">
        <v>10</v>
      </c>
      <c r="L9391">
        <v>2025</v>
      </c>
      <c r="M9391" t="s">
        <v>369</v>
      </c>
      <c r="N9391" s="89" cm="1">
        <f t="array" ref="N9391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9391" s="89">
        <f>_34_KNMI_Stations[[#This Row],[graaddagen]]*_34_KNMI_Stations[[#This Row],[Gewogen factor]]</f>
        <v>3.5999999999999996</v>
      </c>
      <c r="P9391" s="89" cm="1">
        <f t="array" ref="P9391">IF(ISNUMBER(_34_KNMI_Stations[[#This Row],[Etmaal temperatuur °C]]),IF(_34_KNMI_Stations[[#This Row],[Etmaal temperatuur °C]]&gt;stookgrens[],_34_KNMI_Stations[[#This Row],[Etmaal temperatuur °C]]-stookgrens[],0),"")</f>
        <v>0</v>
      </c>
    </row>
    <row r="9392" spans="1:16" x14ac:dyDescent="0.25">
      <c r="A9392">
        <v>330</v>
      </c>
      <c r="B9392" s="110">
        <v>45940</v>
      </c>
      <c r="C9392" s="89">
        <v>4.2</v>
      </c>
      <c r="D9392" s="89">
        <v>15.4</v>
      </c>
      <c r="E9392" s="96">
        <v>800</v>
      </c>
      <c r="F9392" s="89">
        <v>0</v>
      </c>
      <c r="G9392" s="89">
        <v>1032.8</v>
      </c>
      <c r="H9392">
        <v>0.82</v>
      </c>
      <c r="I9392" t="s">
        <v>23</v>
      </c>
      <c r="J9392">
        <v>1</v>
      </c>
      <c r="K9392">
        <v>10</v>
      </c>
      <c r="L9392">
        <v>2025</v>
      </c>
      <c r="M9392" t="s">
        <v>369</v>
      </c>
      <c r="N9392" s="89" cm="1">
        <f t="array" ref="N9392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9392" s="89">
        <f>_34_KNMI_Stations[[#This Row],[graaddagen]]*_34_KNMI_Stations[[#This Row],[Gewogen factor]]</f>
        <v>2.5999999999999996</v>
      </c>
      <c r="P9392" s="89" cm="1">
        <f t="array" ref="P9392">IF(ISNUMBER(_34_KNMI_Stations[[#This Row],[Etmaal temperatuur °C]]),IF(_34_KNMI_Stations[[#This Row],[Etmaal temperatuur °C]]&gt;stookgrens[],_34_KNMI_Stations[[#This Row],[Etmaal temperatuur °C]]-stookgrens[],0),"")</f>
        <v>0</v>
      </c>
    </row>
    <row r="9393" spans="1:16" x14ac:dyDescent="0.25">
      <c r="A9393">
        <v>330</v>
      </c>
      <c r="B9393" s="110">
        <v>45941</v>
      </c>
      <c r="C9393" s="89">
        <v>3.1</v>
      </c>
      <c r="D9393" s="89">
        <v>14.4</v>
      </c>
      <c r="E9393" s="96">
        <v>279</v>
      </c>
      <c r="F9393" s="89">
        <v>0</v>
      </c>
      <c r="G9393" s="89">
        <v>1033.9000000000001</v>
      </c>
      <c r="H9393">
        <v>0.81</v>
      </c>
      <c r="I9393" t="s">
        <v>23</v>
      </c>
      <c r="J9393">
        <v>1</v>
      </c>
      <c r="K9393">
        <v>10</v>
      </c>
      <c r="L9393">
        <v>2025</v>
      </c>
      <c r="M9393" t="s">
        <v>369</v>
      </c>
      <c r="N9393" s="89" cm="1">
        <f t="array" ref="N9393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9393" s="89">
        <f>_34_KNMI_Stations[[#This Row],[graaddagen]]*_34_KNMI_Stations[[#This Row],[Gewogen factor]]</f>
        <v>3.5999999999999996</v>
      </c>
      <c r="P9393" s="89" cm="1">
        <f t="array" ref="P9393">IF(ISNUMBER(_34_KNMI_Stations[[#This Row],[Etmaal temperatuur °C]]),IF(_34_KNMI_Stations[[#This Row],[Etmaal temperatuur °C]]&gt;stookgrens[],_34_KNMI_Stations[[#This Row],[Etmaal temperatuur °C]]-stookgrens[],0),"")</f>
        <v>0</v>
      </c>
    </row>
    <row r="9394" spans="1:16" x14ac:dyDescent="0.25">
      <c r="A9394">
        <v>330</v>
      </c>
      <c r="B9394" s="110">
        <v>45942</v>
      </c>
      <c r="C9394" s="89">
        <v>4.2</v>
      </c>
      <c r="D9394" s="89">
        <v>14.5</v>
      </c>
      <c r="E9394" s="96">
        <v>542</v>
      </c>
      <c r="F9394" s="89">
        <v>0.2</v>
      </c>
      <c r="G9394" s="89">
        <v>1031.2</v>
      </c>
      <c r="H9394">
        <v>0.86</v>
      </c>
      <c r="I9394" t="s">
        <v>23</v>
      </c>
      <c r="J9394">
        <v>1</v>
      </c>
      <c r="K9394">
        <v>10</v>
      </c>
      <c r="L9394">
        <v>2025</v>
      </c>
      <c r="M9394" t="s">
        <v>369</v>
      </c>
      <c r="N9394" s="89" cm="1">
        <f t="array" ref="N9394">IF(ISNUMBER(_34_KNMI_Stations[[#This Row],[Etmaal temperatuur °C]]),IF(_34_KNMI_Stations[[#This Row],[Etmaal temperatuur °C]]&lt;stookgrens[],stookgrens[]-_34_KNMI_Stations[[#This Row],[Etmaal temperatuur °C]],0),"")</f>
        <v>3.5</v>
      </c>
      <c r="O9394" s="89">
        <f>_34_KNMI_Stations[[#This Row],[graaddagen]]*_34_KNMI_Stations[[#This Row],[Gewogen factor]]</f>
        <v>3.5</v>
      </c>
      <c r="P9394" s="89" cm="1">
        <f t="array" ref="P9394">IF(ISNUMBER(_34_KNMI_Stations[[#This Row],[Etmaal temperatuur °C]]),IF(_34_KNMI_Stations[[#This Row],[Etmaal temperatuur °C]]&gt;stookgrens[],_34_KNMI_Stations[[#This Row],[Etmaal temperatuur °C]]-stookgrens[],0),"")</f>
        <v>0</v>
      </c>
    </row>
    <row r="9395" spans="1:16" x14ac:dyDescent="0.25">
      <c r="A9395">
        <v>330</v>
      </c>
      <c r="B9395" s="110">
        <v>45943</v>
      </c>
      <c r="C9395" s="89">
        <v>5.3</v>
      </c>
      <c r="D9395" s="89">
        <v>13.7</v>
      </c>
      <c r="E9395" s="96">
        <v>417</v>
      </c>
      <c r="F9395" s="89">
        <v>0</v>
      </c>
      <c r="G9395" s="89">
        <v>1028.9000000000001</v>
      </c>
      <c r="H9395">
        <v>0.9</v>
      </c>
      <c r="I9395" t="s">
        <v>23</v>
      </c>
      <c r="J9395">
        <v>1</v>
      </c>
      <c r="K9395">
        <v>10</v>
      </c>
      <c r="L9395">
        <v>2025</v>
      </c>
      <c r="M9395" t="s">
        <v>370</v>
      </c>
      <c r="N9395" s="89" cm="1">
        <f t="array" ref="N9395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9395" s="89">
        <f>_34_KNMI_Stations[[#This Row],[graaddagen]]*_34_KNMI_Stations[[#This Row],[Gewogen factor]]</f>
        <v>4.3000000000000007</v>
      </c>
      <c r="P9395" s="89" cm="1">
        <f t="array" ref="P9395">IF(ISNUMBER(_34_KNMI_Stations[[#This Row],[Etmaal temperatuur °C]]),IF(_34_KNMI_Stations[[#This Row],[Etmaal temperatuur °C]]&gt;stookgrens[],_34_KNMI_Stations[[#This Row],[Etmaal temperatuur °C]]-stookgrens[],0),"")</f>
        <v>0</v>
      </c>
    </row>
    <row r="9396" spans="1:16" x14ac:dyDescent="0.25">
      <c r="A9396">
        <v>330</v>
      </c>
      <c r="B9396" s="110">
        <v>45944</v>
      </c>
      <c r="C9396" s="89">
        <v>4.3</v>
      </c>
      <c r="D9396" s="89">
        <v>13.7</v>
      </c>
      <c r="E9396" s="96">
        <v>698</v>
      </c>
      <c r="F9396" s="89">
        <v>0.2</v>
      </c>
      <c r="G9396" s="89">
        <v>1028</v>
      </c>
      <c r="H9396">
        <v>0.88</v>
      </c>
      <c r="I9396" t="s">
        <v>23</v>
      </c>
      <c r="J9396">
        <v>1</v>
      </c>
      <c r="K9396">
        <v>10</v>
      </c>
      <c r="L9396">
        <v>2025</v>
      </c>
      <c r="M9396" t="s">
        <v>370</v>
      </c>
      <c r="N9396" s="89" cm="1">
        <f t="array" ref="N9396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9396" s="89">
        <f>_34_KNMI_Stations[[#This Row],[graaddagen]]*_34_KNMI_Stations[[#This Row],[Gewogen factor]]</f>
        <v>4.3000000000000007</v>
      </c>
      <c r="P9396" s="89" cm="1">
        <f t="array" ref="P9396">IF(ISNUMBER(_34_KNMI_Stations[[#This Row],[Etmaal temperatuur °C]]),IF(_34_KNMI_Stations[[#This Row],[Etmaal temperatuur °C]]&gt;stookgrens[],_34_KNMI_Stations[[#This Row],[Etmaal temperatuur °C]]-stookgrens[],0),"")</f>
        <v>0</v>
      </c>
    </row>
    <row r="9397" spans="1:16" x14ac:dyDescent="0.25">
      <c r="A9397">
        <v>330</v>
      </c>
      <c r="B9397" s="110">
        <v>45945</v>
      </c>
      <c r="C9397" s="89">
        <v>5</v>
      </c>
      <c r="D9397" s="89">
        <v>13.1</v>
      </c>
      <c r="E9397" s="96">
        <v>505</v>
      </c>
      <c r="F9397" s="89">
        <v>1.2</v>
      </c>
      <c r="G9397" s="89">
        <v>1027.7</v>
      </c>
      <c r="H9397">
        <v>0.91</v>
      </c>
      <c r="I9397" t="s">
        <v>23</v>
      </c>
      <c r="J9397">
        <v>1</v>
      </c>
      <c r="K9397">
        <v>10</v>
      </c>
      <c r="L9397">
        <v>2025</v>
      </c>
      <c r="M9397" t="s">
        <v>370</v>
      </c>
      <c r="N9397" s="89" cm="1">
        <f t="array" ref="N9397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9397" s="89">
        <f>_34_KNMI_Stations[[#This Row],[graaddagen]]*_34_KNMI_Stations[[#This Row],[Gewogen factor]]</f>
        <v>4.9000000000000004</v>
      </c>
      <c r="P9397" s="89" cm="1">
        <f t="array" ref="P9397">IF(ISNUMBER(_34_KNMI_Stations[[#This Row],[Etmaal temperatuur °C]]),IF(_34_KNMI_Stations[[#This Row],[Etmaal temperatuur °C]]&gt;stookgrens[],_34_KNMI_Stations[[#This Row],[Etmaal temperatuur °C]]-stookgrens[],0),"")</f>
        <v>0</v>
      </c>
    </row>
    <row r="9398" spans="1:16" x14ac:dyDescent="0.25">
      <c r="A9398">
        <v>330</v>
      </c>
      <c r="B9398" s="110">
        <v>45946</v>
      </c>
      <c r="C9398" s="89">
        <v>4.5</v>
      </c>
      <c r="D9398" s="89">
        <v>13.2</v>
      </c>
      <c r="E9398" s="96">
        <v>742</v>
      </c>
      <c r="F9398" s="89">
        <v>1.9</v>
      </c>
      <c r="G9398" s="89">
        <v>1026.2</v>
      </c>
      <c r="H9398">
        <v>0.89</v>
      </c>
      <c r="I9398" t="s">
        <v>23</v>
      </c>
      <c r="J9398">
        <v>1</v>
      </c>
      <c r="K9398">
        <v>10</v>
      </c>
      <c r="L9398">
        <v>2025</v>
      </c>
      <c r="M9398" t="s">
        <v>370</v>
      </c>
      <c r="N9398" s="89" cm="1">
        <f t="array" ref="N9398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9398" s="89">
        <f>_34_KNMI_Stations[[#This Row],[graaddagen]]*_34_KNMI_Stations[[#This Row],[Gewogen factor]]</f>
        <v>4.8000000000000007</v>
      </c>
      <c r="P9398" s="89" cm="1">
        <f t="array" ref="P9398">IF(ISNUMBER(_34_KNMI_Stations[[#This Row],[Etmaal temperatuur °C]]),IF(_34_KNMI_Stations[[#This Row],[Etmaal temperatuur °C]]&gt;stookgrens[],_34_KNMI_Stations[[#This Row],[Etmaal temperatuur °C]]-stookgrens[],0),"")</f>
        <v>0</v>
      </c>
    </row>
    <row r="9399" spans="1:16" x14ac:dyDescent="0.25">
      <c r="A9399">
        <v>330</v>
      </c>
      <c r="B9399" s="110">
        <v>45947</v>
      </c>
      <c r="C9399" s="89">
        <v>4.2</v>
      </c>
      <c r="D9399" s="89">
        <v>12.7</v>
      </c>
      <c r="E9399" s="96">
        <v>300</v>
      </c>
      <c r="F9399" s="89">
        <v>0.2</v>
      </c>
      <c r="G9399" s="89">
        <v>1025.5999999999999</v>
      </c>
      <c r="H9399">
        <v>0.84</v>
      </c>
      <c r="I9399" t="s">
        <v>23</v>
      </c>
      <c r="J9399">
        <v>1</v>
      </c>
      <c r="K9399">
        <v>10</v>
      </c>
      <c r="L9399">
        <v>2025</v>
      </c>
      <c r="M9399" t="s">
        <v>370</v>
      </c>
      <c r="N9399" s="89" cm="1">
        <f t="array" ref="N9399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9399" s="89">
        <f>_34_KNMI_Stations[[#This Row],[graaddagen]]*_34_KNMI_Stations[[#This Row],[Gewogen factor]]</f>
        <v>5.3000000000000007</v>
      </c>
      <c r="P9399" s="89" cm="1">
        <f t="array" ref="P9399">IF(ISNUMBER(_34_KNMI_Stations[[#This Row],[Etmaal temperatuur °C]]),IF(_34_KNMI_Stations[[#This Row],[Etmaal temperatuur °C]]&gt;stookgrens[],_34_KNMI_Stations[[#This Row],[Etmaal temperatuur °C]]-stookgrens[],0),"")</f>
        <v>0</v>
      </c>
    </row>
    <row r="9400" spans="1:16" x14ac:dyDescent="0.25">
      <c r="A9400">
        <v>330</v>
      </c>
      <c r="B9400" s="110">
        <v>45948</v>
      </c>
      <c r="C9400" s="89">
        <v>4.5</v>
      </c>
      <c r="D9400" s="89">
        <v>11.2</v>
      </c>
      <c r="E9400" s="96">
        <v>717</v>
      </c>
      <c r="F9400" s="89">
        <v>0</v>
      </c>
      <c r="G9400" s="89">
        <v>1024.8</v>
      </c>
      <c r="H9400">
        <v>0.76</v>
      </c>
      <c r="I9400" t="s">
        <v>23</v>
      </c>
      <c r="J9400">
        <v>1</v>
      </c>
      <c r="K9400">
        <v>10</v>
      </c>
      <c r="L9400">
        <v>2025</v>
      </c>
      <c r="M9400" t="s">
        <v>370</v>
      </c>
      <c r="N9400" s="89" cm="1">
        <f t="array" ref="N9400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9400" s="89">
        <f>_34_KNMI_Stations[[#This Row],[graaddagen]]*_34_KNMI_Stations[[#This Row],[Gewogen factor]]</f>
        <v>6.8000000000000007</v>
      </c>
      <c r="P9400" s="89" cm="1">
        <f t="array" ref="P9400">IF(ISNUMBER(_34_KNMI_Stations[[#This Row],[Etmaal temperatuur °C]]),IF(_34_KNMI_Stations[[#This Row],[Etmaal temperatuur °C]]&gt;stookgrens[],_34_KNMI_Stations[[#This Row],[Etmaal temperatuur °C]]-stookgrens[],0),"")</f>
        <v>0</v>
      </c>
    </row>
    <row r="9401" spans="1:16" x14ac:dyDescent="0.25">
      <c r="A9401">
        <v>330</v>
      </c>
      <c r="B9401" s="110">
        <v>45949</v>
      </c>
      <c r="C9401" s="89">
        <v>7.4</v>
      </c>
      <c r="D9401" s="89">
        <v>11.9</v>
      </c>
      <c r="E9401" s="96">
        <v>701</v>
      </c>
      <c r="F9401" s="89">
        <v>3.8</v>
      </c>
      <c r="G9401" s="89">
        <v>1009.2</v>
      </c>
      <c r="H9401">
        <v>0.8</v>
      </c>
      <c r="I9401" t="s">
        <v>23</v>
      </c>
      <c r="J9401">
        <v>1</v>
      </c>
      <c r="K9401">
        <v>10</v>
      </c>
      <c r="L9401">
        <v>2025</v>
      </c>
      <c r="M9401" t="s">
        <v>370</v>
      </c>
      <c r="N9401" s="89" cm="1">
        <f t="array" ref="N9401">IF(ISNUMBER(_34_KNMI_Stations[[#This Row],[Etmaal temperatuur °C]]),IF(_34_KNMI_Stations[[#This Row],[Etmaal temperatuur °C]]&lt;stookgrens[],stookgrens[]-_34_KNMI_Stations[[#This Row],[Etmaal temperatuur °C]],0),"")</f>
        <v>6.1</v>
      </c>
      <c r="O9401" s="89">
        <f>_34_KNMI_Stations[[#This Row],[graaddagen]]*_34_KNMI_Stations[[#This Row],[Gewogen factor]]</f>
        <v>6.1</v>
      </c>
      <c r="P9401" s="89" cm="1">
        <f t="array" ref="P9401">IF(ISNUMBER(_34_KNMI_Stations[[#This Row],[Etmaal temperatuur °C]]),IF(_34_KNMI_Stations[[#This Row],[Etmaal temperatuur °C]]&gt;stookgrens[],_34_KNMI_Stations[[#This Row],[Etmaal temperatuur °C]]-stookgrens[],0),"")</f>
        <v>0</v>
      </c>
    </row>
    <row r="9402" spans="1:16" x14ac:dyDescent="0.25">
      <c r="A9402">
        <v>330</v>
      </c>
      <c r="B9402" s="110">
        <v>45950</v>
      </c>
      <c r="C9402" s="89">
        <v>8.9</v>
      </c>
      <c r="D9402" s="89">
        <v>14.3</v>
      </c>
      <c r="E9402" s="96">
        <v>474</v>
      </c>
      <c r="F9402" s="89">
        <v>2.2999999999999998</v>
      </c>
      <c r="G9402" s="89">
        <v>993.9</v>
      </c>
      <c r="H9402">
        <v>0.88</v>
      </c>
      <c r="I9402" t="s">
        <v>23</v>
      </c>
      <c r="J9402">
        <v>1</v>
      </c>
      <c r="K9402">
        <v>10</v>
      </c>
      <c r="L9402">
        <v>2025</v>
      </c>
      <c r="M9402" t="s">
        <v>371</v>
      </c>
      <c r="N9402" s="89" cm="1">
        <f t="array" ref="N9402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9402" s="89">
        <f>_34_KNMI_Stations[[#This Row],[graaddagen]]*_34_KNMI_Stations[[#This Row],[Gewogen factor]]</f>
        <v>3.6999999999999993</v>
      </c>
      <c r="P9402" s="89" cm="1">
        <f t="array" ref="P9402">IF(ISNUMBER(_34_KNMI_Stations[[#This Row],[Etmaal temperatuur °C]]),IF(_34_KNMI_Stations[[#This Row],[Etmaal temperatuur °C]]&gt;stookgrens[],_34_KNMI_Stations[[#This Row],[Etmaal temperatuur °C]]-stookgrens[],0),"")</f>
        <v>0</v>
      </c>
    </row>
    <row r="9403" spans="1:16" x14ac:dyDescent="0.25">
      <c r="A9403">
        <v>330</v>
      </c>
      <c r="B9403" s="110">
        <v>45951</v>
      </c>
      <c r="C9403" s="89">
        <v>9.1</v>
      </c>
      <c r="D9403" s="89">
        <v>14</v>
      </c>
      <c r="E9403" s="96">
        <v>592</v>
      </c>
      <c r="F9403" s="89">
        <v>7.7</v>
      </c>
      <c r="G9403" s="89">
        <v>992.2</v>
      </c>
      <c r="H9403">
        <v>0.88</v>
      </c>
      <c r="I9403" t="s">
        <v>23</v>
      </c>
      <c r="J9403">
        <v>1</v>
      </c>
      <c r="K9403">
        <v>10</v>
      </c>
      <c r="L9403">
        <v>2025</v>
      </c>
      <c r="M9403" t="s">
        <v>371</v>
      </c>
      <c r="N9403" s="89" cm="1">
        <f t="array" ref="N9403">IF(ISNUMBER(_34_KNMI_Stations[[#This Row],[Etmaal temperatuur °C]]),IF(_34_KNMI_Stations[[#This Row],[Etmaal temperatuur °C]]&lt;stookgrens[],stookgrens[]-_34_KNMI_Stations[[#This Row],[Etmaal temperatuur °C]],0),"")</f>
        <v>4</v>
      </c>
      <c r="O9403" s="89">
        <f>_34_KNMI_Stations[[#This Row],[graaddagen]]*_34_KNMI_Stations[[#This Row],[Gewogen factor]]</f>
        <v>4</v>
      </c>
      <c r="P9403" s="89" cm="1">
        <f t="array" ref="P9403">IF(ISNUMBER(_34_KNMI_Stations[[#This Row],[Etmaal temperatuur °C]]),IF(_34_KNMI_Stations[[#This Row],[Etmaal temperatuur °C]]&gt;stookgrens[],_34_KNMI_Stations[[#This Row],[Etmaal temperatuur °C]]-stookgrens[],0),"")</f>
        <v>0</v>
      </c>
    </row>
    <row r="9404" spans="1:16" x14ac:dyDescent="0.25">
      <c r="A9404">
        <v>330</v>
      </c>
      <c r="B9404" s="110">
        <v>45952</v>
      </c>
      <c r="C9404" s="89">
        <v>5.4</v>
      </c>
      <c r="D9404" s="89">
        <v>13.5</v>
      </c>
      <c r="E9404" s="96">
        <v>500</v>
      </c>
      <c r="F9404" s="89">
        <v>1</v>
      </c>
      <c r="G9404" s="89">
        <v>995.8</v>
      </c>
      <c r="H9404">
        <v>0.83</v>
      </c>
      <c r="I9404" t="s">
        <v>23</v>
      </c>
      <c r="J9404">
        <v>1</v>
      </c>
      <c r="K9404">
        <v>10</v>
      </c>
      <c r="L9404">
        <v>2025</v>
      </c>
      <c r="M9404" t="s">
        <v>371</v>
      </c>
      <c r="N9404" s="89" cm="1">
        <f t="array" ref="N9404">IF(ISNUMBER(_34_KNMI_Stations[[#This Row],[Etmaal temperatuur °C]]),IF(_34_KNMI_Stations[[#This Row],[Etmaal temperatuur °C]]&lt;stookgrens[],stookgrens[]-_34_KNMI_Stations[[#This Row],[Etmaal temperatuur °C]],0),"")</f>
        <v>4.5</v>
      </c>
      <c r="O9404" s="89">
        <f>_34_KNMI_Stations[[#This Row],[graaddagen]]*_34_KNMI_Stations[[#This Row],[Gewogen factor]]</f>
        <v>4.5</v>
      </c>
      <c r="P9404" s="89" cm="1">
        <f t="array" ref="P9404">IF(ISNUMBER(_34_KNMI_Stations[[#This Row],[Etmaal temperatuur °C]]),IF(_34_KNMI_Stations[[#This Row],[Etmaal temperatuur °C]]&gt;stookgrens[],_34_KNMI_Stations[[#This Row],[Etmaal temperatuur °C]]-stookgrens[],0),"")</f>
        <v>0</v>
      </c>
    </row>
    <row r="9405" spans="1:16" x14ac:dyDescent="0.25">
      <c r="A9405">
        <v>330</v>
      </c>
      <c r="B9405" s="110">
        <v>45953</v>
      </c>
      <c r="C9405" s="89">
        <v>13</v>
      </c>
      <c r="D9405" s="89">
        <v>12.2</v>
      </c>
      <c r="E9405" s="96">
        <v>287</v>
      </c>
      <c r="F9405" s="89">
        <v>20.5</v>
      </c>
      <c r="G9405" s="89">
        <v>981</v>
      </c>
      <c r="H9405">
        <v>0.85</v>
      </c>
      <c r="I9405" t="s">
        <v>23</v>
      </c>
      <c r="J9405">
        <v>1</v>
      </c>
      <c r="K9405">
        <v>10</v>
      </c>
      <c r="L9405">
        <v>2025</v>
      </c>
      <c r="M9405" t="s">
        <v>371</v>
      </c>
      <c r="N9405" s="89" cm="1">
        <f t="array" ref="N9405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9405" s="89">
        <f>_34_KNMI_Stations[[#This Row],[graaddagen]]*_34_KNMI_Stations[[#This Row],[Gewogen factor]]</f>
        <v>5.8000000000000007</v>
      </c>
      <c r="P9405" s="89" cm="1">
        <f t="array" ref="P9405">IF(ISNUMBER(_34_KNMI_Stations[[#This Row],[Etmaal temperatuur °C]]),IF(_34_KNMI_Stations[[#This Row],[Etmaal temperatuur °C]]&gt;stookgrens[],_34_KNMI_Stations[[#This Row],[Etmaal temperatuur °C]]-stookgrens[],0),"")</f>
        <v>0</v>
      </c>
    </row>
    <row r="9406" spans="1:16" x14ac:dyDescent="0.25">
      <c r="A9406">
        <v>330</v>
      </c>
      <c r="B9406" s="110">
        <v>45954</v>
      </c>
      <c r="C9406" s="89">
        <v>13.3</v>
      </c>
      <c r="D9406" s="89">
        <v>11</v>
      </c>
      <c r="E9406" s="96">
        <v>600</v>
      </c>
      <c r="F9406" s="89">
        <v>2.1</v>
      </c>
      <c r="G9406" s="89">
        <v>997</v>
      </c>
      <c r="H9406">
        <v>0.74</v>
      </c>
      <c r="I9406" t="s">
        <v>23</v>
      </c>
      <c r="J9406">
        <v>1</v>
      </c>
      <c r="K9406">
        <v>10</v>
      </c>
      <c r="L9406">
        <v>2025</v>
      </c>
      <c r="M9406" t="s">
        <v>371</v>
      </c>
      <c r="N9406" s="89" cm="1">
        <f t="array" ref="N9406">IF(ISNUMBER(_34_KNMI_Stations[[#This Row],[Etmaal temperatuur °C]]),IF(_34_KNMI_Stations[[#This Row],[Etmaal temperatuur °C]]&lt;stookgrens[],stookgrens[]-_34_KNMI_Stations[[#This Row],[Etmaal temperatuur °C]],0),"")</f>
        <v>7</v>
      </c>
      <c r="O9406" s="89">
        <f>_34_KNMI_Stations[[#This Row],[graaddagen]]*_34_KNMI_Stations[[#This Row],[Gewogen factor]]</f>
        <v>7</v>
      </c>
      <c r="P9406" s="89" cm="1">
        <f t="array" ref="P9406">IF(ISNUMBER(_34_KNMI_Stations[[#This Row],[Etmaal temperatuur °C]]),IF(_34_KNMI_Stations[[#This Row],[Etmaal temperatuur °C]]&gt;stookgrens[],_34_KNMI_Stations[[#This Row],[Etmaal temperatuur °C]]-stookgrens[],0),"")</f>
        <v>0</v>
      </c>
    </row>
    <row r="9407" spans="1:16" x14ac:dyDescent="0.25">
      <c r="A9407">
        <v>330</v>
      </c>
      <c r="B9407" s="110">
        <v>45955</v>
      </c>
      <c r="C9407" s="89">
        <v>12.3</v>
      </c>
      <c r="D9407" s="89">
        <v>10.4</v>
      </c>
      <c r="E9407" s="96">
        <v>359</v>
      </c>
      <c r="F9407" s="89">
        <v>14.2</v>
      </c>
      <c r="G9407" s="89">
        <v>998</v>
      </c>
      <c r="H9407">
        <v>0.81</v>
      </c>
      <c r="I9407" t="s">
        <v>23</v>
      </c>
      <c r="J9407">
        <v>1</v>
      </c>
      <c r="K9407">
        <v>10</v>
      </c>
      <c r="L9407">
        <v>2025</v>
      </c>
      <c r="M9407" t="s">
        <v>371</v>
      </c>
      <c r="N9407" s="89" cm="1">
        <f t="array" ref="N9407">IF(ISNUMBER(_34_KNMI_Stations[[#This Row],[Etmaal temperatuur °C]]),IF(_34_KNMI_Stations[[#This Row],[Etmaal temperatuur °C]]&lt;stookgrens[],stookgrens[]-_34_KNMI_Stations[[#This Row],[Etmaal temperatuur °C]],0),"")</f>
        <v>7.6</v>
      </c>
      <c r="O9407" s="89">
        <f>_34_KNMI_Stations[[#This Row],[graaddagen]]*_34_KNMI_Stations[[#This Row],[Gewogen factor]]</f>
        <v>7.6</v>
      </c>
      <c r="P9407" s="89" cm="1">
        <f t="array" ref="P9407">IF(ISNUMBER(_34_KNMI_Stations[[#This Row],[Etmaal temperatuur °C]]),IF(_34_KNMI_Stations[[#This Row],[Etmaal temperatuur °C]]&gt;stookgrens[],_34_KNMI_Stations[[#This Row],[Etmaal temperatuur °C]]-stookgrens[],0),"")</f>
        <v>0</v>
      </c>
    </row>
    <row r="9408" spans="1:16" x14ac:dyDescent="0.25">
      <c r="A9408">
        <v>330</v>
      </c>
      <c r="B9408" s="110">
        <v>45956</v>
      </c>
      <c r="C9408" s="89">
        <v>14</v>
      </c>
      <c r="D9408" s="89">
        <v>10.1</v>
      </c>
      <c r="E9408" s="96">
        <v>563</v>
      </c>
      <c r="F9408" s="89">
        <v>4.0999999999999996</v>
      </c>
      <c r="G9408" s="89">
        <v>1003</v>
      </c>
      <c r="H9408">
        <v>0.76</v>
      </c>
      <c r="I9408" t="s">
        <v>23</v>
      </c>
      <c r="J9408">
        <v>1</v>
      </c>
      <c r="K9408">
        <v>10</v>
      </c>
      <c r="L9408">
        <v>2025</v>
      </c>
      <c r="M9408" t="s">
        <v>371</v>
      </c>
      <c r="N9408" s="89" cm="1">
        <f t="array" ref="N9408">IF(ISNUMBER(_34_KNMI_Stations[[#This Row],[Etmaal temperatuur °C]]),IF(_34_KNMI_Stations[[#This Row],[Etmaal temperatuur °C]]&lt;stookgrens[],stookgrens[]-_34_KNMI_Stations[[#This Row],[Etmaal temperatuur °C]],0),"")</f>
        <v>7.9</v>
      </c>
      <c r="O9408" s="89">
        <f>_34_KNMI_Stations[[#This Row],[graaddagen]]*_34_KNMI_Stations[[#This Row],[Gewogen factor]]</f>
        <v>7.9</v>
      </c>
      <c r="P9408" s="89" cm="1">
        <f t="array" ref="P9408">IF(ISNUMBER(_34_KNMI_Stations[[#This Row],[Etmaal temperatuur °C]]),IF(_34_KNMI_Stations[[#This Row],[Etmaal temperatuur °C]]&gt;stookgrens[],_34_KNMI_Stations[[#This Row],[Etmaal temperatuur °C]]-stookgrens[],0),"")</f>
        <v>0</v>
      </c>
    </row>
    <row r="9409" spans="1:16" x14ac:dyDescent="0.25">
      <c r="A9409">
        <v>330</v>
      </c>
      <c r="B9409" s="110">
        <v>45957</v>
      </c>
      <c r="C9409" s="89">
        <v>14.5</v>
      </c>
      <c r="D9409" s="89">
        <v>11.6</v>
      </c>
      <c r="E9409" s="96">
        <v>404</v>
      </c>
      <c r="F9409" s="89">
        <v>3.8</v>
      </c>
      <c r="G9409" s="89">
        <v>1001.7</v>
      </c>
      <c r="H9409">
        <v>0.76</v>
      </c>
      <c r="I9409" t="s">
        <v>23</v>
      </c>
      <c r="J9409">
        <v>1</v>
      </c>
      <c r="K9409">
        <v>10</v>
      </c>
      <c r="L9409">
        <v>2025</v>
      </c>
      <c r="M9409" t="s">
        <v>372</v>
      </c>
      <c r="N9409" s="89" cm="1">
        <f t="array" ref="N9409">IF(ISNUMBER(_34_KNMI_Stations[[#This Row],[Etmaal temperatuur °C]]),IF(_34_KNMI_Stations[[#This Row],[Etmaal temperatuur °C]]&lt;stookgrens[],stookgrens[]-_34_KNMI_Stations[[#This Row],[Etmaal temperatuur °C]],0),"")</f>
        <v>6.4</v>
      </c>
      <c r="O9409" s="89">
        <f>_34_KNMI_Stations[[#This Row],[graaddagen]]*_34_KNMI_Stations[[#This Row],[Gewogen factor]]</f>
        <v>6.4</v>
      </c>
      <c r="P9409" s="89" cm="1">
        <f t="array" ref="P9409">IF(ISNUMBER(_34_KNMI_Stations[[#This Row],[Etmaal temperatuur °C]]),IF(_34_KNMI_Stations[[#This Row],[Etmaal temperatuur °C]]&gt;stookgrens[],_34_KNMI_Stations[[#This Row],[Etmaal temperatuur °C]]-stookgrens[],0),"")</f>
        <v>0</v>
      </c>
    </row>
    <row r="9410" spans="1:16" x14ac:dyDescent="0.25">
      <c r="A9410">
        <v>330</v>
      </c>
      <c r="B9410" s="110">
        <v>45958</v>
      </c>
      <c r="C9410" s="89">
        <v>10.199999999999999</v>
      </c>
      <c r="D9410" s="89">
        <v>13.1</v>
      </c>
      <c r="E9410" s="96">
        <v>350</v>
      </c>
      <c r="F9410" s="89">
        <v>0.8</v>
      </c>
      <c r="G9410" s="89">
        <v>1005.4</v>
      </c>
      <c r="H9410">
        <v>0.78</v>
      </c>
      <c r="I9410" t="s">
        <v>23</v>
      </c>
      <c r="J9410">
        <v>1</v>
      </c>
      <c r="K9410">
        <v>10</v>
      </c>
      <c r="L9410">
        <v>2025</v>
      </c>
      <c r="M9410" t="s">
        <v>372</v>
      </c>
      <c r="N9410" s="89" cm="1">
        <f t="array" ref="N9410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9410" s="89">
        <f>_34_KNMI_Stations[[#This Row],[graaddagen]]*_34_KNMI_Stations[[#This Row],[Gewogen factor]]</f>
        <v>4.9000000000000004</v>
      </c>
      <c r="P9410" s="89" cm="1">
        <f t="array" ref="P9410">IF(ISNUMBER(_34_KNMI_Stations[[#This Row],[Etmaal temperatuur °C]]),IF(_34_KNMI_Stations[[#This Row],[Etmaal temperatuur °C]]&gt;stookgrens[],_34_KNMI_Stations[[#This Row],[Etmaal temperatuur °C]]-stookgrens[],0),"")</f>
        <v>0</v>
      </c>
    </row>
    <row r="9411" spans="1:16" x14ac:dyDescent="0.25">
      <c r="A9411">
        <v>330</v>
      </c>
      <c r="B9411" s="110">
        <v>45959</v>
      </c>
      <c r="C9411" s="89">
        <v>7.1</v>
      </c>
      <c r="D9411" s="89">
        <v>11.6</v>
      </c>
      <c r="E9411" s="96">
        <v>312</v>
      </c>
      <c r="F9411" s="89">
        <v>4.9000000000000004</v>
      </c>
      <c r="G9411" s="89">
        <v>1001.2</v>
      </c>
      <c r="H9411">
        <v>0.9</v>
      </c>
      <c r="I9411" t="s">
        <v>23</v>
      </c>
      <c r="J9411">
        <v>1</v>
      </c>
      <c r="K9411">
        <v>10</v>
      </c>
      <c r="L9411">
        <v>2025</v>
      </c>
      <c r="M9411" t="s">
        <v>372</v>
      </c>
      <c r="N9411" s="89" cm="1">
        <f t="array" ref="N9411">IF(ISNUMBER(_34_KNMI_Stations[[#This Row],[Etmaal temperatuur °C]]),IF(_34_KNMI_Stations[[#This Row],[Etmaal temperatuur °C]]&lt;stookgrens[],stookgrens[]-_34_KNMI_Stations[[#This Row],[Etmaal temperatuur °C]],0),"")</f>
        <v>6.4</v>
      </c>
      <c r="O9411" s="89">
        <f>_34_KNMI_Stations[[#This Row],[graaddagen]]*_34_KNMI_Stations[[#This Row],[Gewogen factor]]</f>
        <v>6.4</v>
      </c>
      <c r="P9411" s="89" cm="1">
        <f t="array" ref="P9411">IF(ISNUMBER(_34_KNMI_Stations[[#This Row],[Etmaal temperatuur °C]]),IF(_34_KNMI_Stations[[#This Row],[Etmaal temperatuur °C]]&gt;stookgrens[],_34_KNMI_Stations[[#This Row],[Etmaal temperatuur °C]]-stookgrens[],0),"")</f>
        <v>0</v>
      </c>
    </row>
    <row r="9412" spans="1:16" x14ac:dyDescent="0.25">
      <c r="A9412">
        <v>330</v>
      </c>
      <c r="B9412" s="110">
        <v>45960</v>
      </c>
      <c r="C9412" s="89">
        <v>7.8</v>
      </c>
      <c r="D9412" s="89">
        <v>11.2</v>
      </c>
      <c r="E9412" s="96">
        <v>551</v>
      </c>
      <c r="F9412" s="89">
        <v>-0.1</v>
      </c>
      <c r="G9412" s="89">
        <v>1007.9</v>
      </c>
      <c r="H9412">
        <v>0.77</v>
      </c>
      <c r="I9412" t="s">
        <v>23</v>
      </c>
      <c r="J9412">
        <v>1</v>
      </c>
      <c r="K9412">
        <v>10</v>
      </c>
      <c r="L9412">
        <v>2025</v>
      </c>
      <c r="M9412" t="s">
        <v>372</v>
      </c>
      <c r="N9412" s="89" cm="1">
        <f t="array" ref="N9412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9412" s="89">
        <f>_34_KNMI_Stations[[#This Row],[graaddagen]]*_34_KNMI_Stations[[#This Row],[Gewogen factor]]</f>
        <v>6.8000000000000007</v>
      </c>
      <c r="P9412" s="89" cm="1">
        <f t="array" ref="P9412">IF(ISNUMBER(_34_KNMI_Stations[[#This Row],[Etmaal temperatuur °C]]),IF(_34_KNMI_Stations[[#This Row],[Etmaal temperatuur °C]]&gt;stookgrens[],_34_KNMI_Stations[[#This Row],[Etmaal temperatuur °C]]-stookgrens[],0),"")</f>
        <v>0</v>
      </c>
    </row>
    <row r="9413" spans="1:16" x14ac:dyDescent="0.25">
      <c r="A9413">
        <v>330</v>
      </c>
      <c r="B9413" s="110">
        <v>45961</v>
      </c>
      <c r="C9413" s="89">
        <v>8.5</v>
      </c>
      <c r="D9413" s="89">
        <v>11.6</v>
      </c>
      <c r="E9413" s="96">
        <v>410</v>
      </c>
      <c r="F9413" s="89">
        <v>0</v>
      </c>
      <c r="G9413" s="89">
        <v>1008</v>
      </c>
      <c r="H9413">
        <v>0.83</v>
      </c>
      <c r="I9413" t="s">
        <v>23</v>
      </c>
      <c r="J9413">
        <v>1</v>
      </c>
      <c r="K9413">
        <v>10</v>
      </c>
      <c r="L9413">
        <v>2025</v>
      </c>
      <c r="M9413" t="s">
        <v>372</v>
      </c>
      <c r="N9413" s="89" cm="1">
        <f t="array" ref="N9413">IF(ISNUMBER(_34_KNMI_Stations[[#This Row],[Etmaal temperatuur °C]]),IF(_34_KNMI_Stations[[#This Row],[Etmaal temperatuur °C]]&lt;stookgrens[],stookgrens[]-_34_KNMI_Stations[[#This Row],[Etmaal temperatuur °C]],0),"")</f>
        <v>6.4</v>
      </c>
      <c r="O9413" s="89">
        <f>_34_KNMI_Stations[[#This Row],[graaddagen]]*_34_KNMI_Stations[[#This Row],[Gewogen factor]]</f>
        <v>6.4</v>
      </c>
      <c r="P9413" s="89" cm="1">
        <f t="array" ref="P9413">IF(ISNUMBER(_34_KNMI_Stations[[#This Row],[Etmaal temperatuur °C]]),IF(_34_KNMI_Stations[[#This Row],[Etmaal temperatuur °C]]&gt;stookgrens[],_34_KNMI_Stations[[#This Row],[Etmaal temperatuur °C]]-stookgrens[],0),"")</f>
        <v>0</v>
      </c>
    </row>
    <row r="9414" spans="1:16" x14ac:dyDescent="0.25">
      <c r="A9414">
        <v>330</v>
      </c>
      <c r="B9414" s="110">
        <v>45962</v>
      </c>
      <c r="C9414" s="89">
        <v>8.6999999999999993</v>
      </c>
      <c r="D9414" s="89">
        <v>12.7</v>
      </c>
      <c r="E9414" s="96">
        <v>238</v>
      </c>
      <c r="F9414" s="89">
        <v>8.3000000000000007</v>
      </c>
      <c r="G9414" s="89">
        <v>1005.4</v>
      </c>
      <c r="H9414">
        <v>0.87</v>
      </c>
      <c r="I9414" t="s">
        <v>23</v>
      </c>
      <c r="J9414">
        <v>1.1000000000000001</v>
      </c>
      <c r="K9414">
        <v>11</v>
      </c>
      <c r="L9414">
        <v>2025</v>
      </c>
      <c r="M9414" t="s">
        <v>372</v>
      </c>
      <c r="N9414" s="89" cm="1">
        <f t="array" ref="N9414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9414" s="89">
        <f>_34_KNMI_Stations[[#This Row],[graaddagen]]*_34_KNMI_Stations[[#This Row],[Gewogen factor]]</f>
        <v>5.830000000000001</v>
      </c>
      <c r="P9414" s="89" cm="1">
        <f t="array" ref="P9414">IF(ISNUMBER(_34_KNMI_Stations[[#This Row],[Etmaal temperatuur °C]]),IF(_34_KNMI_Stations[[#This Row],[Etmaal temperatuur °C]]&gt;stookgrens[],_34_KNMI_Stations[[#This Row],[Etmaal temperatuur °C]]-stookgrens[],0),"")</f>
        <v>0</v>
      </c>
    </row>
    <row r="9415" spans="1:16" x14ac:dyDescent="0.25">
      <c r="A9415">
        <v>330</v>
      </c>
      <c r="B9415" s="110">
        <v>45963</v>
      </c>
      <c r="C9415" s="89">
        <v>7.7</v>
      </c>
      <c r="D9415" s="89">
        <v>11</v>
      </c>
      <c r="E9415" s="96">
        <v>419</v>
      </c>
      <c r="F9415" s="89">
        <v>2.7</v>
      </c>
      <c r="G9415" s="89">
        <v>1009.2</v>
      </c>
      <c r="H9415">
        <v>0.83</v>
      </c>
      <c r="I9415" t="s">
        <v>23</v>
      </c>
      <c r="J9415">
        <v>1.1000000000000001</v>
      </c>
      <c r="K9415">
        <v>11</v>
      </c>
      <c r="L9415">
        <v>2025</v>
      </c>
      <c r="M9415" t="s">
        <v>372</v>
      </c>
      <c r="N9415" s="89" cm="1">
        <f t="array" ref="N9415">IF(ISNUMBER(_34_KNMI_Stations[[#This Row],[Etmaal temperatuur °C]]),IF(_34_KNMI_Stations[[#This Row],[Etmaal temperatuur °C]]&lt;stookgrens[],stookgrens[]-_34_KNMI_Stations[[#This Row],[Etmaal temperatuur °C]],0),"")</f>
        <v>7</v>
      </c>
      <c r="O9415" s="89">
        <f>_34_KNMI_Stations[[#This Row],[graaddagen]]*_34_KNMI_Stations[[#This Row],[Gewogen factor]]</f>
        <v>7.7000000000000011</v>
      </c>
      <c r="P9415" s="89" cm="1">
        <f t="array" ref="P9415">IF(ISNUMBER(_34_KNMI_Stations[[#This Row],[Etmaal temperatuur °C]]),IF(_34_KNMI_Stations[[#This Row],[Etmaal temperatuur °C]]&gt;stookgrens[],_34_KNMI_Stations[[#This Row],[Etmaal temperatuur °C]]-stookgrens[],0),"")</f>
        <v>0</v>
      </c>
    </row>
    <row r="9416" spans="1:16" x14ac:dyDescent="0.25">
      <c r="A9416">
        <v>330</v>
      </c>
      <c r="B9416" s="110">
        <v>45964</v>
      </c>
      <c r="C9416" s="89">
        <v>9</v>
      </c>
      <c r="D9416" s="89">
        <v>11.4</v>
      </c>
      <c r="E9416" s="96">
        <v>248</v>
      </c>
      <c r="F9416" s="89">
        <v>0.5</v>
      </c>
      <c r="G9416" s="89">
        <v>1015.3</v>
      </c>
      <c r="H9416">
        <v>0.88</v>
      </c>
      <c r="I9416" t="s">
        <v>23</v>
      </c>
      <c r="J9416">
        <v>1.1000000000000001</v>
      </c>
      <c r="K9416">
        <v>11</v>
      </c>
      <c r="L9416">
        <v>2025</v>
      </c>
      <c r="M9416" t="s">
        <v>373</v>
      </c>
      <c r="N9416" s="89" cm="1">
        <f t="array" ref="N9416">IF(ISNUMBER(_34_KNMI_Stations[[#This Row],[Etmaal temperatuur °C]]),IF(_34_KNMI_Stations[[#This Row],[Etmaal temperatuur °C]]&lt;stookgrens[],stookgrens[]-_34_KNMI_Stations[[#This Row],[Etmaal temperatuur °C]],0),"")</f>
        <v>6.6</v>
      </c>
      <c r="O9416" s="89">
        <f>_34_KNMI_Stations[[#This Row],[graaddagen]]*_34_KNMI_Stations[[#This Row],[Gewogen factor]]</f>
        <v>7.26</v>
      </c>
      <c r="P9416" s="89" cm="1">
        <f t="array" ref="P9416">IF(ISNUMBER(_34_KNMI_Stations[[#This Row],[Etmaal temperatuur °C]]),IF(_34_KNMI_Stations[[#This Row],[Etmaal temperatuur °C]]&gt;stookgrens[],_34_KNMI_Stations[[#This Row],[Etmaal temperatuur °C]]-stookgrens[],0),"")</f>
        <v>0</v>
      </c>
    </row>
    <row r="9417" spans="1:16" x14ac:dyDescent="0.25">
      <c r="A9417">
        <v>330</v>
      </c>
      <c r="B9417" s="110">
        <v>45965</v>
      </c>
      <c r="C9417" s="89">
        <v>9.1</v>
      </c>
      <c r="D9417" s="89">
        <v>14.1</v>
      </c>
      <c r="E9417" s="96">
        <v>521</v>
      </c>
      <c r="F9417" s="89">
        <v>0</v>
      </c>
      <c r="G9417" s="89">
        <v>1015.3</v>
      </c>
      <c r="H9417">
        <v>0.76</v>
      </c>
      <c r="I9417" t="s">
        <v>23</v>
      </c>
      <c r="J9417">
        <v>1.1000000000000001</v>
      </c>
      <c r="K9417">
        <v>11</v>
      </c>
      <c r="L9417">
        <v>2025</v>
      </c>
      <c r="M9417" t="s">
        <v>373</v>
      </c>
      <c r="N9417" s="89" cm="1">
        <f t="array" ref="N9417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9417" s="89">
        <f>_34_KNMI_Stations[[#This Row],[graaddagen]]*_34_KNMI_Stations[[#This Row],[Gewogen factor]]</f>
        <v>4.2900000000000009</v>
      </c>
      <c r="P9417" s="89" cm="1">
        <f t="array" ref="P9417">IF(ISNUMBER(_34_KNMI_Stations[[#This Row],[Etmaal temperatuur °C]]),IF(_34_KNMI_Stations[[#This Row],[Etmaal temperatuur °C]]&gt;stookgrens[],_34_KNMI_Stations[[#This Row],[Etmaal temperatuur °C]]-stookgrens[],0),"")</f>
        <v>0</v>
      </c>
    </row>
    <row r="9418" spans="1:16" x14ac:dyDescent="0.25">
      <c r="A9418">
        <v>330</v>
      </c>
      <c r="B9418" s="110">
        <v>45966</v>
      </c>
      <c r="C9418" s="89">
        <v>7.9</v>
      </c>
      <c r="D9418" s="89">
        <v>14.8</v>
      </c>
      <c r="E9418" s="96">
        <v>456</v>
      </c>
      <c r="F9418" s="89">
        <v>0</v>
      </c>
      <c r="G9418" s="89">
        <v>1012.4</v>
      </c>
      <c r="H9418">
        <v>0.68</v>
      </c>
      <c r="I9418" t="s">
        <v>23</v>
      </c>
      <c r="J9418">
        <v>1.1000000000000001</v>
      </c>
      <c r="K9418">
        <v>11</v>
      </c>
      <c r="L9418">
        <v>2025</v>
      </c>
      <c r="M9418" t="s">
        <v>373</v>
      </c>
      <c r="N9418" s="89" cm="1">
        <f t="array" ref="N9418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9418" s="89">
        <f>_34_KNMI_Stations[[#This Row],[graaddagen]]*_34_KNMI_Stations[[#This Row],[Gewogen factor]]</f>
        <v>3.5199999999999996</v>
      </c>
      <c r="P9418" s="89" cm="1">
        <f t="array" ref="P9418">IF(ISNUMBER(_34_KNMI_Stations[[#This Row],[Etmaal temperatuur °C]]),IF(_34_KNMI_Stations[[#This Row],[Etmaal temperatuur °C]]&gt;stookgrens[],_34_KNMI_Stations[[#This Row],[Etmaal temperatuur °C]]-stookgrens[],0),"")</f>
        <v>0</v>
      </c>
    </row>
    <row r="9419" spans="1:16" x14ac:dyDescent="0.25">
      <c r="A9419">
        <v>330</v>
      </c>
      <c r="B9419" s="110">
        <v>45967</v>
      </c>
      <c r="C9419" s="89">
        <v>5</v>
      </c>
      <c r="D9419" s="89">
        <v>12.4</v>
      </c>
      <c r="E9419" s="96">
        <v>552</v>
      </c>
      <c r="F9419" s="89">
        <v>0</v>
      </c>
      <c r="G9419" s="89">
        <v>1008.1</v>
      </c>
      <c r="H9419">
        <v>0.77</v>
      </c>
      <c r="I9419" t="s">
        <v>23</v>
      </c>
      <c r="J9419">
        <v>1.1000000000000001</v>
      </c>
      <c r="K9419">
        <v>11</v>
      </c>
      <c r="L9419">
        <v>2025</v>
      </c>
      <c r="M9419" t="s">
        <v>373</v>
      </c>
      <c r="N9419" s="89" cm="1">
        <f t="array" ref="N9419">IF(ISNUMBER(_34_KNMI_Stations[[#This Row],[Etmaal temperatuur °C]]),IF(_34_KNMI_Stations[[#This Row],[Etmaal temperatuur °C]]&lt;stookgrens[],stookgrens[]-_34_KNMI_Stations[[#This Row],[Etmaal temperatuur °C]],0),"")</f>
        <v>5.6</v>
      </c>
      <c r="O9419" s="89">
        <f>_34_KNMI_Stations[[#This Row],[graaddagen]]*_34_KNMI_Stations[[#This Row],[Gewogen factor]]</f>
        <v>6.16</v>
      </c>
      <c r="P9419" s="89" cm="1">
        <f t="array" ref="P9419">IF(ISNUMBER(_34_KNMI_Stations[[#This Row],[Etmaal temperatuur °C]]),IF(_34_KNMI_Stations[[#This Row],[Etmaal temperatuur °C]]&gt;stookgrens[],_34_KNMI_Stations[[#This Row],[Etmaal temperatuur °C]]-stookgrens[],0),"")</f>
        <v>0</v>
      </c>
    </row>
    <row r="9420" spans="1:16" x14ac:dyDescent="0.25">
      <c r="A9420">
        <v>330</v>
      </c>
      <c r="B9420" s="110">
        <v>45968</v>
      </c>
      <c r="C9420" s="89">
        <v>3.8</v>
      </c>
      <c r="D9420" s="89">
        <v>12.4</v>
      </c>
      <c r="E9420" s="96">
        <v>658</v>
      </c>
      <c r="F9420" s="89">
        <v>0</v>
      </c>
      <c r="G9420" s="89">
        <v>1009.2</v>
      </c>
      <c r="H9420">
        <v>0.88</v>
      </c>
      <c r="I9420" t="s">
        <v>23</v>
      </c>
      <c r="J9420">
        <v>1.1000000000000001</v>
      </c>
      <c r="K9420">
        <v>11</v>
      </c>
      <c r="L9420">
        <v>2025</v>
      </c>
      <c r="M9420" t="s">
        <v>373</v>
      </c>
      <c r="N9420" s="89" cm="1">
        <f t="array" ref="N9420">IF(ISNUMBER(_34_KNMI_Stations[[#This Row],[Etmaal temperatuur °C]]),IF(_34_KNMI_Stations[[#This Row],[Etmaal temperatuur °C]]&lt;stookgrens[],stookgrens[]-_34_KNMI_Stations[[#This Row],[Etmaal temperatuur °C]],0),"")</f>
        <v>5.6</v>
      </c>
      <c r="O9420" s="89">
        <f>_34_KNMI_Stations[[#This Row],[graaddagen]]*_34_KNMI_Stations[[#This Row],[Gewogen factor]]</f>
        <v>6.16</v>
      </c>
      <c r="P9420" s="89" cm="1">
        <f t="array" ref="P9420">IF(ISNUMBER(_34_KNMI_Stations[[#This Row],[Etmaal temperatuur °C]]),IF(_34_KNMI_Stations[[#This Row],[Etmaal temperatuur °C]]&gt;stookgrens[],_34_KNMI_Stations[[#This Row],[Etmaal temperatuur °C]]-stookgrens[],0),"")</f>
        <v>0</v>
      </c>
    </row>
    <row r="9421" spans="1:16" x14ac:dyDescent="0.25">
      <c r="A9421">
        <v>330</v>
      </c>
      <c r="B9421" s="110">
        <v>45969</v>
      </c>
      <c r="C9421" s="89">
        <v>3</v>
      </c>
      <c r="D9421" s="89">
        <v>11.9</v>
      </c>
      <c r="E9421" s="96">
        <v>483</v>
      </c>
      <c r="F9421" s="89">
        <v>-0.1</v>
      </c>
      <c r="G9421" s="89">
        <v>1013.5</v>
      </c>
      <c r="H9421">
        <v>0.92</v>
      </c>
      <c r="I9421" t="s">
        <v>23</v>
      </c>
      <c r="J9421">
        <v>1.1000000000000001</v>
      </c>
      <c r="K9421">
        <v>11</v>
      </c>
      <c r="L9421">
        <v>2025</v>
      </c>
      <c r="M9421" t="s">
        <v>373</v>
      </c>
      <c r="N9421" s="89" cm="1">
        <f t="array" ref="N9421">IF(ISNUMBER(_34_KNMI_Stations[[#This Row],[Etmaal temperatuur °C]]),IF(_34_KNMI_Stations[[#This Row],[Etmaal temperatuur °C]]&lt;stookgrens[],stookgrens[]-_34_KNMI_Stations[[#This Row],[Etmaal temperatuur °C]],0),"")</f>
        <v>6.1</v>
      </c>
      <c r="O9421" s="89">
        <f>_34_KNMI_Stations[[#This Row],[graaddagen]]*_34_KNMI_Stations[[#This Row],[Gewogen factor]]</f>
        <v>6.71</v>
      </c>
      <c r="P9421" s="89" cm="1">
        <f t="array" ref="P9421">IF(ISNUMBER(_34_KNMI_Stations[[#This Row],[Etmaal temperatuur °C]]),IF(_34_KNMI_Stations[[#This Row],[Etmaal temperatuur °C]]&gt;stookgrens[],_34_KNMI_Stations[[#This Row],[Etmaal temperatuur °C]]-stookgrens[],0),"")</f>
        <v>0</v>
      </c>
    </row>
    <row r="9422" spans="1:16" x14ac:dyDescent="0.25">
      <c r="A9422">
        <v>330</v>
      </c>
      <c r="B9422" s="110">
        <v>45970</v>
      </c>
      <c r="C9422" s="89">
        <v>4.8</v>
      </c>
      <c r="D9422" s="89">
        <v>11.9</v>
      </c>
      <c r="E9422" s="96">
        <v>614</v>
      </c>
      <c r="F9422" s="89">
        <v>0</v>
      </c>
      <c r="G9422" s="89">
        <v>1016.7</v>
      </c>
      <c r="H9422">
        <v>0.88</v>
      </c>
      <c r="I9422" t="s">
        <v>23</v>
      </c>
      <c r="J9422">
        <v>1.1000000000000001</v>
      </c>
      <c r="K9422">
        <v>11</v>
      </c>
      <c r="L9422">
        <v>2025</v>
      </c>
      <c r="M9422" t="s">
        <v>373</v>
      </c>
      <c r="N9422" s="89" cm="1">
        <f t="array" ref="N9422">IF(ISNUMBER(_34_KNMI_Stations[[#This Row],[Etmaal temperatuur °C]]),IF(_34_KNMI_Stations[[#This Row],[Etmaal temperatuur °C]]&lt;stookgrens[],stookgrens[]-_34_KNMI_Stations[[#This Row],[Etmaal temperatuur °C]],0),"")</f>
        <v>6.1</v>
      </c>
      <c r="O9422" s="89">
        <f>_34_KNMI_Stations[[#This Row],[graaddagen]]*_34_KNMI_Stations[[#This Row],[Gewogen factor]]</f>
        <v>6.71</v>
      </c>
      <c r="P9422" s="89" cm="1">
        <f t="array" ref="P9422">IF(ISNUMBER(_34_KNMI_Stations[[#This Row],[Etmaal temperatuur °C]]),IF(_34_KNMI_Stations[[#This Row],[Etmaal temperatuur °C]]&gt;stookgrens[],_34_KNMI_Stations[[#This Row],[Etmaal temperatuur °C]]-stookgrens[],0),"")</f>
        <v>0</v>
      </c>
    </row>
    <row r="9423" spans="1:16" x14ac:dyDescent="0.25">
      <c r="A9423">
        <v>330</v>
      </c>
      <c r="B9423" s="110">
        <v>45971</v>
      </c>
      <c r="C9423" s="89">
        <v>8.6</v>
      </c>
      <c r="D9423" s="89">
        <v>10.1</v>
      </c>
      <c r="E9423" s="96">
        <v>312</v>
      </c>
      <c r="F9423" s="89">
        <v>1.2</v>
      </c>
      <c r="G9423" s="89">
        <v>1010.2</v>
      </c>
      <c r="H9423">
        <v>0.87</v>
      </c>
      <c r="I9423" t="s">
        <v>23</v>
      </c>
      <c r="J9423">
        <v>1.1000000000000001</v>
      </c>
      <c r="K9423">
        <v>11</v>
      </c>
      <c r="L9423">
        <v>2025</v>
      </c>
      <c r="M9423" t="s">
        <v>374</v>
      </c>
      <c r="N9423" s="89" cm="1">
        <f t="array" ref="N9423">IF(ISNUMBER(_34_KNMI_Stations[[#This Row],[Etmaal temperatuur °C]]),IF(_34_KNMI_Stations[[#This Row],[Etmaal temperatuur °C]]&lt;stookgrens[],stookgrens[]-_34_KNMI_Stations[[#This Row],[Etmaal temperatuur °C]],0),"")</f>
        <v>7.9</v>
      </c>
      <c r="O9423" s="89">
        <f>_34_KNMI_Stations[[#This Row],[graaddagen]]*_34_KNMI_Stations[[#This Row],[Gewogen factor]]</f>
        <v>8.6900000000000013</v>
      </c>
      <c r="P9423" s="89" cm="1">
        <f t="array" ref="P9423">IF(ISNUMBER(_34_KNMI_Stations[[#This Row],[Etmaal temperatuur °C]]),IF(_34_KNMI_Stations[[#This Row],[Etmaal temperatuur °C]]&gt;stookgrens[],_34_KNMI_Stations[[#This Row],[Etmaal temperatuur °C]]-stookgrens[],0),"")</f>
        <v>0</v>
      </c>
    </row>
    <row r="9424" spans="1:16" x14ac:dyDescent="0.25">
      <c r="A9424">
        <v>330</v>
      </c>
      <c r="B9424" s="110">
        <v>45972</v>
      </c>
      <c r="C9424" s="89">
        <v>8.5</v>
      </c>
      <c r="D9424" s="89">
        <v>10.9</v>
      </c>
      <c r="E9424" s="96">
        <v>337</v>
      </c>
      <c r="F9424" s="89">
        <v>-0.1</v>
      </c>
      <c r="G9424" s="89">
        <v>1010.2</v>
      </c>
      <c r="H9424">
        <v>0.88</v>
      </c>
      <c r="I9424" t="s">
        <v>23</v>
      </c>
      <c r="J9424">
        <v>1.1000000000000001</v>
      </c>
      <c r="K9424">
        <v>11</v>
      </c>
      <c r="L9424">
        <v>2025</v>
      </c>
      <c r="M9424" t="s">
        <v>374</v>
      </c>
      <c r="N9424" s="89" cm="1">
        <f t="array" ref="N9424">IF(ISNUMBER(_34_KNMI_Stations[[#This Row],[Etmaal temperatuur °C]]),IF(_34_KNMI_Stations[[#This Row],[Etmaal temperatuur °C]]&lt;stookgrens[],stookgrens[]-_34_KNMI_Stations[[#This Row],[Etmaal temperatuur °C]],0),"")</f>
        <v>7.1</v>
      </c>
      <c r="O9424" s="89">
        <f>_34_KNMI_Stations[[#This Row],[graaddagen]]*_34_KNMI_Stations[[#This Row],[Gewogen factor]]</f>
        <v>7.8100000000000005</v>
      </c>
      <c r="P9424" s="89" cm="1">
        <f t="array" ref="P9424">IF(ISNUMBER(_34_KNMI_Stations[[#This Row],[Etmaal temperatuur °C]]),IF(_34_KNMI_Stations[[#This Row],[Etmaal temperatuur °C]]&gt;stookgrens[],_34_KNMI_Stations[[#This Row],[Etmaal temperatuur °C]]-stookgrens[],0),"")</f>
        <v>0</v>
      </c>
    </row>
    <row r="9425" spans="1:16" x14ac:dyDescent="0.25">
      <c r="A9425">
        <v>330</v>
      </c>
      <c r="B9425" s="110">
        <v>45973</v>
      </c>
      <c r="C9425" s="89">
        <v>8.5</v>
      </c>
      <c r="D9425" s="89">
        <v>13.2</v>
      </c>
      <c r="E9425" s="96">
        <v>499</v>
      </c>
      <c r="F9425" s="89">
        <v>0</v>
      </c>
      <c r="G9425" s="89">
        <v>1007.5</v>
      </c>
      <c r="H9425">
        <v>0.74</v>
      </c>
      <c r="I9425" t="s">
        <v>23</v>
      </c>
      <c r="J9425">
        <v>1.1000000000000001</v>
      </c>
      <c r="K9425">
        <v>11</v>
      </c>
      <c r="L9425">
        <v>2025</v>
      </c>
      <c r="M9425" t="s">
        <v>374</v>
      </c>
      <c r="N9425" s="89" cm="1">
        <f t="array" ref="N9425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9425" s="89">
        <f>_34_KNMI_Stations[[#This Row],[graaddagen]]*_34_KNMI_Stations[[#This Row],[Gewogen factor]]</f>
        <v>5.2800000000000011</v>
      </c>
      <c r="P9425" s="89" cm="1">
        <f t="array" ref="P9425">IF(ISNUMBER(_34_KNMI_Stations[[#This Row],[Etmaal temperatuur °C]]),IF(_34_KNMI_Stations[[#This Row],[Etmaal temperatuur °C]]&gt;stookgrens[],_34_KNMI_Stations[[#This Row],[Etmaal temperatuur °C]]-stookgrens[],0),"")</f>
        <v>0</v>
      </c>
    </row>
    <row r="9426" spans="1:16" x14ac:dyDescent="0.25">
      <c r="A9426">
        <v>330</v>
      </c>
      <c r="B9426" s="110">
        <v>45974</v>
      </c>
      <c r="C9426" s="89">
        <v>6.2</v>
      </c>
      <c r="D9426" s="89">
        <v>13.6</v>
      </c>
      <c r="E9426" s="96">
        <v>263</v>
      </c>
      <c r="F9426" s="89">
        <v>1.7</v>
      </c>
      <c r="G9426" s="89">
        <v>1008.4</v>
      </c>
      <c r="H9426">
        <v>0.85</v>
      </c>
      <c r="I9426" t="s">
        <v>23</v>
      </c>
      <c r="J9426">
        <v>1.1000000000000001</v>
      </c>
      <c r="K9426">
        <v>11</v>
      </c>
      <c r="L9426">
        <v>2025</v>
      </c>
      <c r="M9426" t="s">
        <v>374</v>
      </c>
      <c r="N9426" s="89" cm="1">
        <f t="array" ref="N9426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9426" s="89">
        <f>_34_KNMI_Stations[[#This Row],[graaddagen]]*_34_KNMI_Stations[[#This Row],[Gewogen factor]]</f>
        <v>4.8400000000000007</v>
      </c>
      <c r="P9426" s="89" cm="1">
        <f t="array" ref="P9426">IF(ISNUMBER(_34_KNMI_Stations[[#This Row],[Etmaal temperatuur °C]]),IF(_34_KNMI_Stations[[#This Row],[Etmaal temperatuur °C]]&gt;stookgrens[],_34_KNMI_Stations[[#This Row],[Etmaal temperatuur °C]]-stookgrens[],0),"")</f>
        <v>0</v>
      </c>
    </row>
    <row r="9427" spans="1:16" x14ac:dyDescent="0.25">
      <c r="A9427">
        <v>330</v>
      </c>
      <c r="B9427" s="110">
        <v>45975</v>
      </c>
      <c r="C9427" s="89">
        <v>5.3</v>
      </c>
      <c r="D9427" s="89">
        <v>11.7</v>
      </c>
      <c r="E9427" s="96">
        <v>87</v>
      </c>
      <c r="F9427" s="89">
        <v>1.9</v>
      </c>
      <c r="G9427" s="89">
        <v>1005.5</v>
      </c>
      <c r="H9427">
        <v>0.96</v>
      </c>
      <c r="I9427" t="s">
        <v>23</v>
      </c>
      <c r="J9427">
        <v>1.1000000000000001</v>
      </c>
      <c r="K9427">
        <v>11</v>
      </c>
      <c r="L9427">
        <v>2025</v>
      </c>
      <c r="M9427" t="s">
        <v>374</v>
      </c>
      <c r="N9427" s="89" cm="1">
        <f t="array" ref="N9427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9427" s="89">
        <f>_34_KNMI_Stations[[#This Row],[graaddagen]]*_34_KNMI_Stations[[#This Row],[Gewogen factor]]</f>
        <v>6.9300000000000015</v>
      </c>
      <c r="P9427" s="89" cm="1">
        <f t="array" ref="P9427">IF(ISNUMBER(_34_KNMI_Stations[[#This Row],[Etmaal temperatuur °C]]),IF(_34_KNMI_Stations[[#This Row],[Etmaal temperatuur °C]]&gt;stookgrens[],_34_KNMI_Stations[[#This Row],[Etmaal temperatuur °C]]-stookgrens[],0),"")</f>
        <v>0</v>
      </c>
    </row>
    <row r="9428" spans="1:16" x14ac:dyDescent="0.25">
      <c r="A9428">
        <v>330</v>
      </c>
      <c r="B9428" s="110">
        <v>45976</v>
      </c>
      <c r="C9428" s="89">
        <v>5.7</v>
      </c>
      <c r="D9428" s="89">
        <v>8.9</v>
      </c>
      <c r="E9428" s="96">
        <v>103</v>
      </c>
      <c r="F9428" s="89">
        <v>0.4</v>
      </c>
      <c r="G9428" s="89">
        <v>1008.4</v>
      </c>
      <c r="H9428">
        <v>0.96</v>
      </c>
      <c r="I9428" t="s">
        <v>23</v>
      </c>
      <c r="J9428">
        <v>1.1000000000000001</v>
      </c>
      <c r="K9428">
        <v>11</v>
      </c>
      <c r="L9428">
        <v>2025</v>
      </c>
      <c r="M9428" t="s">
        <v>374</v>
      </c>
      <c r="N9428" s="89" cm="1">
        <f t="array" ref="N9428">IF(ISNUMBER(_34_KNMI_Stations[[#This Row],[Etmaal temperatuur °C]]),IF(_34_KNMI_Stations[[#This Row],[Etmaal temperatuur °C]]&lt;stookgrens[],stookgrens[]-_34_KNMI_Stations[[#This Row],[Etmaal temperatuur °C]],0),"")</f>
        <v>9.1</v>
      </c>
      <c r="O9428" s="89">
        <f>_34_KNMI_Stations[[#This Row],[graaddagen]]*_34_KNMI_Stations[[#This Row],[Gewogen factor]]</f>
        <v>10.01</v>
      </c>
      <c r="P9428" s="89" cm="1">
        <f t="array" ref="P9428">IF(ISNUMBER(_34_KNMI_Stations[[#This Row],[Etmaal temperatuur °C]]),IF(_34_KNMI_Stations[[#This Row],[Etmaal temperatuur °C]]&gt;stookgrens[],_34_KNMI_Stations[[#This Row],[Etmaal temperatuur °C]]-stookgrens[],0),"")</f>
        <v>0</v>
      </c>
    </row>
    <row r="9429" spans="1:16" x14ac:dyDescent="0.25">
      <c r="A9429">
        <v>330</v>
      </c>
      <c r="B9429" s="110">
        <v>45977</v>
      </c>
      <c r="C9429" s="89">
        <v>7.1</v>
      </c>
      <c r="D9429" s="89">
        <v>7.6</v>
      </c>
      <c r="E9429" s="96">
        <v>160</v>
      </c>
      <c r="F9429" s="89">
        <v>0.1</v>
      </c>
      <c r="G9429" s="89">
        <v>1010</v>
      </c>
      <c r="H9429">
        <v>0.83</v>
      </c>
      <c r="I9429" t="s">
        <v>23</v>
      </c>
      <c r="J9429">
        <v>1.1000000000000001</v>
      </c>
      <c r="K9429">
        <v>11</v>
      </c>
      <c r="L9429">
        <v>2025</v>
      </c>
      <c r="M9429" t="s">
        <v>374</v>
      </c>
      <c r="N9429" s="89" cm="1">
        <f t="array" ref="N9429">IF(ISNUMBER(_34_KNMI_Stations[[#This Row],[Etmaal temperatuur °C]]),IF(_34_KNMI_Stations[[#This Row],[Etmaal temperatuur °C]]&lt;stookgrens[],stookgrens[]-_34_KNMI_Stations[[#This Row],[Etmaal temperatuur °C]],0),"")</f>
        <v>10.4</v>
      </c>
      <c r="O9429" s="89">
        <f>_34_KNMI_Stations[[#This Row],[graaddagen]]*_34_KNMI_Stations[[#This Row],[Gewogen factor]]</f>
        <v>11.440000000000001</v>
      </c>
      <c r="P9429" s="89" cm="1">
        <f t="array" ref="P9429">IF(ISNUMBER(_34_KNMI_Stations[[#This Row],[Etmaal temperatuur °C]]),IF(_34_KNMI_Stations[[#This Row],[Etmaal temperatuur °C]]&gt;stookgrens[],_34_KNMI_Stations[[#This Row],[Etmaal temperatuur °C]]-stookgrens[],0),"")</f>
        <v>0</v>
      </c>
    </row>
    <row r="9430" spans="1:16" x14ac:dyDescent="0.25">
      <c r="A9430">
        <v>330</v>
      </c>
      <c r="B9430" s="110">
        <v>45978</v>
      </c>
      <c r="C9430" s="89">
        <v>9.6999999999999993</v>
      </c>
      <c r="D9430" s="89">
        <v>7.3</v>
      </c>
      <c r="E9430" s="96">
        <v>323</v>
      </c>
      <c r="F9430" s="89">
        <v>6.4</v>
      </c>
      <c r="G9430" s="89">
        <v>1017</v>
      </c>
      <c r="H9430">
        <v>0.79</v>
      </c>
      <c r="I9430" t="s">
        <v>23</v>
      </c>
      <c r="J9430">
        <v>1.1000000000000001</v>
      </c>
      <c r="K9430">
        <v>11</v>
      </c>
      <c r="L9430">
        <v>2025</v>
      </c>
      <c r="M9430" t="s">
        <v>375</v>
      </c>
      <c r="N9430" s="89" cm="1">
        <f t="array" ref="N9430">IF(ISNUMBER(_34_KNMI_Stations[[#This Row],[Etmaal temperatuur °C]]),IF(_34_KNMI_Stations[[#This Row],[Etmaal temperatuur °C]]&lt;stookgrens[],stookgrens[]-_34_KNMI_Stations[[#This Row],[Etmaal temperatuur °C]],0),"")</f>
        <v>10.7</v>
      </c>
      <c r="O9430" s="89">
        <f>_34_KNMI_Stations[[#This Row],[graaddagen]]*_34_KNMI_Stations[[#This Row],[Gewogen factor]]</f>
        <v>11.77</v>
      </c>
      <c r="P9430" s="89" cm="1">
        <f t="array" ref="P9430">IF(ISNUMBER(_34_KNMI_Stations[[#This Row],[Etmaal temperatuur °C]]),IF(_34_KNMI_Stations[[#This Row],[Etmaal temperatuur °C]]&gt;stookgrens[],_34_KNMI_Stations[[#This Row],[Etmaal temperatuur °C]]-stookgrens[],0),"")</f>
        <v>0</v>
      </c>
    </row>
    <row r="9431" spans="1:16" x14ac:dyDescent="0.25">
      <c r="A9431">
        <v>330</v>
      </c>
      <c r="B9431" s="110">
        <v>45979</v>
      </c>
      <c r="C9431" s="89">
        <v>8.6</v>
      </c>
      <c r="D9431" s="89">
        <v>6.9</v>
      </c>
      <c r="E9431" s="96">
        <v>225</v>
      </c>
      <c r="F9431" s="89">
        <v>0.9</v>
      </c>
      <c r="G9431" s="89">
        <v>1014.9</v>
      </c>
      <c r="H9431">
        <v>0.76</v>
      </c>
      <c r="I9431" t="s">
        <v>23</v>
      </c>
      <c r="J9431">
        <v>1.1000000000000001</v>
      </c>
      <c r="K9431">
        <v>11</v>
      </c>
      <c r="L9431">
        <v>2025</v>
      </c>
      <c r="M9431" t="s">
        <v>375</v>
      </c>
      <c r="N9431" s="89" cm="1">
        <f t="array" ref="N9431">IF(ISNUMBER(_34_KNMI_Stations[[#This Row],[Etmaal temperatuur °C]]),IF(_34_KNMI_Stations[[#This Row],[Etmaal temperatuur °C]]&lt;stookgrens[],stookgrens[]-_34_KNMI_Stations[[#This Row],[Etmaal temperatuur °C]],0),"")</f>
        <v>11.1</v>
      </c>
      <c r="O9431" s="89">
        <f>_34_KNMI_Stations[[#This Row],[graaddagen]]*_34_KNMI_Stations[[#This Row],[Gewogen factor]]</f>
        <v>12.21</v>
      </c>
      <c r="P9431" s="89" cm="1">
        <f t="array" ref="P9431">IF(ISNUMBER(_34_KNMI_Stations[[#This Row],[Etmaal temperatuur °C]]),IF(_34_KNMI_Stations[[#This Row],[Etmaal temperatuur °C]]&gt;stookgrens[],_34_KNMI_Stations[[#This Row],[Etmaal temperatuur °C]]-stookgrens[],0),"")</f>
        <v>0</v>
      </c>
    </row>
    <row r="9432" spans="1:16" x14ac:dyDescent="0.25">
      <c r="A9432">
        <v>330</v>
      </c>
      <c r="B9432" s="110">
        <v>45980</v>
      </c>
      <c r="C9432" s="89">
        <v>9</v>
      </c>
      <c r="D9432" s="89">
        <v>5.4</v>
      </c>
      <c r="E9432" s="96">
        <v>43</v>
      </c>
      <c r="F9432" s="89">
        <v>24.8</v>
      </c>
      <c r="G9432" s="89">
        <v>1002.8</v>
      </c>
      <c r="H9432">
        <v>0.91</v>
      </c>
      <c r="I9432" t="s">
        <v>23</v>
      </c>
      <c r="J9432">
        <v>1.1000000000000001</v>
      </c>
      <c r="K9432">
        <v>11</v>
      </c>
      <c r="L9432">
        <v>2025</v>
      </c>
      <c r="M9432" t="s">
        <v>375</v>
      </c>
      <c r="N9432" s="89" cm="1">
        <f t="array" ref="N9432">IF(ISNUMBER(_34_KNMI_Stations[[#This Row],[Etmaal temperatuur °C]]),IF(_34_KNMI_Stations[[#This Row],[Etmaal temperatuur °C]]&lt;stookgrens[],stookgrens[]-_34_KNMI_Stations[[#This Row],[Etmaal temperatuur °C]],0),"")</f>
        <v>12.6</v>
      </c>
      <c r="O9432" s="89">
        <f>_34_KNMI_Stations[[#This Row],[graaddagen]]*_34_KNMI_Stations[[#This Row],[Gewogen factor]]</f>
        <v>13.860000000000001</v>
      </c>
      <c r="P9432" s="89" cm="1">
        <f t="array" ref="P9432">IF(ISNUMBER(_34_KNMI_Stations[[#This Row],[Etmaal temperatuur °C]]),IF(_34_KNMI_Stations[[#This Row],[Etmaal temperatuur °C]]&gt;stookgrens[],_34_KNMI_Stations[[#This Row],[Etmaal temperatuur °C]]-stookgrens[],0),"")</f>
        <v>0</v>
      </c>
    </row>
    <row r="9433" spans="1:16" x14ac:dyDescent="0.25">
      <c r="A9433">
        <v>330</v>
      </c>
      <c r="B9433" s="110">
        <v>45981</v>
      </c>
      <c r="C9433" s="89">
        <v>4.8</v>
      </c>
      <c r="D9433" s="89">
        <v>3.3</v>
      </c>
      <c r="E9433" s="96">
        <v>142</v>
      </c>
      <c r="F9433" s="89">
        <v>7.6</v>
      </c>
      <c r="G9433" s="89">
        <v>1009.9</v>
      </c>
      <c r="H9433">
        <v>0.91</v>
      </c>
      <c r="I9433" t="s">
        <v>23</v>
      </c>
      <c r="J9433">
        <v>1.1000000000000001</v>
      </c>
      <c r="K9433">
        <v>11</v>
      </c>
      <c r="L9433">
        <v>2025</v>
      </c>
      <c r="M9433" t="s">
        <v>375</v>
      </c>
      <c r="N9433" s="89" cm="1">
        <f t="array" ref="N9433">IF(ISNUMBER(_34_KNMI_Stations[[#This Row],[Etmaal temperatuur °C]]),IF(_34_KNMI_Stations[[#This Row],[Etmaal temperatuur °C]]&lt;stookgrens[],stookgrens[]-_34_KNMI_Stations[[#This Row],[Etmaal temperatuur °C]],0),"")</f>
        <v>14.7</v>
      </c>
      <c r="O9433" s="89">
        <f>_34_KNMI_Stations[[#This Row],[graaddagen]]*_34_KNMI_Stations[[#This Row],[Gewogen factor]]</f>
        <v>16.170000000000002</v>
      </c>
      <c r="P9433" s="89" cm="1">
        <f t="array" ref="P9433">IF(ISNUMBER(_34_KNMI_Stations[[#This Row],[Etmaal temperatuur °C]]),IF(_34_KNMI_Stations[[#This Row],[Etmaal temperatuur °C]]&gt;stookgrens[],_34_KNMI_Stations[[#This Row],[Etmaal temperatuur °C]]-stookgrens[],0),"")</f>
        <v>0</v>
      </c>
    </row>
    <row r="9434" spans="1:16" x14ac:dyDescent="0.25">
      <c r="A9434">
        <v>330</v>
      </c>
      <c r="B9434" s="110">
        <v>45982</v>
      </c>
      <c r="C9434" s="89">
        <v>3.8</v>
      </c>
      <c r="D9434" s="89">
        <v>3.6</v>
      </c>
      <c r="E9434" s="96">
        <v>514</v>
      </c>
      <c r="F9434" s="89">
        <v>2.2000000000000002</v>
      </c>
      <c r="G9434" s="89">
        <v>1024</v>
      </c>
      <c r="H9434">
        <v>0.85</v>
      </c>
      <c r="I9434" t="s">
        <v>23</v>
      </c>
      <c r="J9434">
        <v>1.1000000000000001</v>
      </c>
      <c r="K9434">
        <v>11</v>
      </c>
      <c r="L9434">
        <v>2025</v>
      </c>
      <c r="M9434" t="s">
        <v>375</v>
      </c>
      <c r="N9434" s="89" cm="1">
        <f t="array" ref="N9434">IF(ISNUMBER(_34_KNMI_Stations[[#This Row],[Etmaal temperatuur °C]]),IF(_34_KNMI_Stations[[#This Row],[Etmaal temperatuur °C]]&lt;stookgrens[],stookgrens[]-_34_KNMI_Stations[[#This Row],[Etmaal temperatuur °C]],0),"")</f>
        <v>14.4</v>
      </c>
      <c r="O9434" s="89">
        <f>_34_KNMI_Stations[[#This Row],[graaddagen]]*_34_KNMI_Stations[[#This Row],[Gewogen factor]]</f>
        <v>15.840000000000002</v>
      </c>
      <c r="P9434" s="89" cm="1">
        <f t="array" ref="P9434">IF(ISNUMBER(_34_KNMI_Stations[[#This Row],[Etmaal temperatuur °C]]),IF(_34_KNMI_Stations[[#This Row],[Etmaal temperatuur °C]]&gt;stookgrens[],_34_KNMI_Stations[[#This Row],[Etmaal temperatuur °C]]-stookgrens[],0),"")</f>
        <v>0</v>
      </c>
    </row>
    <row r="9435" spans="1:16" x14ac:dyDescent="0.25">
      <c r="A9435">
        <v>330</v>
      </c>
      <c r="B9435" s="110">
        <v>45983</v>
      </c>
      <c r="C9435" s="89">
        <v>9.5</v>
      </c>
      <c r="D9435" s="89">
        <v>3.2</v>
      </c>
      <c r="E9435" s="96">
        <v>372</v>
      </c>
      <c r="F9435" s="89">
        <v>0</v>
      </c>
      <c r="G9435" s="89">
        <v>1021.6</v>
      </c>
      <c r="H9435">
        <v>0.77</v>
      </c>
      <c r="I9435" t="s">
        <v>23</v>
      </c>
      <c r="J9435">
        <v>1.1000000000000001</v>
      </c>
      <c r="K9435">
        <v>11</v>
      </c>
      <c r="L9435">
        <v>2025</v>
      </c>
      <c r="M9435" t="s">
        <v>375</v>
      </c>
      <c r="N9435" s="89" cm="1">
        <f t="array" ref="N9435">IF(ISNUMBER(_34_KNMI_Stations[[#This Row],[Etmaal temperatuur °C]]),IF(_34_KNMI_Stations[[#This Row],[Etmaal temperatuur °C]]&lt;stookgrens[],stookgrens[]-_34_KNMI_Stations[[#This Row],[Etmaal temperatuur °C]],0),"")</f>
        <v>14.8</v>
      </c>
      <c r="O9435" s="89">
        <f>_34_KNMI_Stations[[#This Row],[graaddagen]]*_34_KNMI_Stations[[#This Row],[Gewogen factor]]</f>
        <v>16.28</v>
      </c>
      <c r="P9435" s="89" cm="1">
        <f t="array" ref="P9435">IF(ISNUMBER(_34_KNMI_Stations[[#This Row],[Etmaal temperatuur °C]]),IF(_34_KNMI_Stations[[#This Row],[Etmaal temperatuur °C]]&gt;stookgrens[],_34_KNMI_Stations[[#This Row],[Etmaal temperatuur °C]]-stookgrens[],0),"")</f>
        <v>0</v>
      </c>
    </row>
    <row r="9436" spans="1:16" x14ac:dyDescent="0.25">
      <c r="A9436">
        <v>330</v>
      </c>
      <c r="B9436" s="110">
        <v>45984</v>
      </c>
      <c r="C9436" s="89">
        <v>11.1</v>
      </c>
      <c r="D9436" s="89">
        <v>3.6</v>
      </c>
      <c r="E9436" s="96">
        <v>68</v>
      </c>
      <c r="F9436" s="89">
        <v>6.2</v>
      </c>
      <c r="G9436" s="89">
        <v>1002.2</v>
      </c>
      <c r="H9436">
        <v>0.91</v>
      </c>
      <c r="I9436" t="s">
        <v>23</v>
      </c>
      <c r="J9436">
        <v>1.1000000000000001</v>
      </c>
      <c r="K9436">
        <v>11</v>
      </c>
      <c r="L9436">
        <v>2025</v>
      </c>
      <c r="M9436" t="s">
        <v>375</v>
      </c>
      <c r="N9436" s="89" cm="1">
        <f t="array" ref="N9436">IF(ISNUMBER(_34_KNMI_Stations[[#This Row],[Etmaal temperatuur °C]]),IF(_34_KNMI_Stations[[#This Row],[Etmaal temperatuur °C]]&lt;stookgrens[],stookgrens[]-_34_KNMI_Stations[[#This Row],[Etmaal temperatuur °C]],0),"")</f>
        <v>14.4</v>
      </c>
      <c r="O9436" s="89">
        <f>_34_KNMI_Stations[[#This Row],[graaddagen]]*_34_KNMI_Stations[[#This Row],[Gewogen factor]]</f>
        <v>15.840000000000002</v>
      </c>
      <c r="P9436" s="89" cm="1">
        <f t="array" ref="P9436">IF(ISNUMBER(_34_KNMI_Stations[[#This Row],[Etmaal temperatuur °C]]),IF(_34_KNMI_Stations[[#This Row],[Etmaal temperatuur °C]]&gt;stookgrens[],_34_KNMI_Stations[[#This Row],[Etmaal temperatuur °C]]-stookgrens[],0),"")</f>
        <v>0</v>
      </c>
    </row>
    <row r="9437" spans="1:16" x14ac:dyDescent="0.25">
      <c r="A9437">
        <v>330</v>
      </c>
      <c r="B9437" s="110">
        <v>45985</v>
      </c>
      <c r="C9437" s="89">
        <v>4.9000000000000004</v>
      </c>
      <c r="D9437" s="89">
        <v>5.8</v>
      </c>
      <c r="E9437" s="96">
        <v>281</v>
      </c>
      <c r="F9437" s="89">
        <v>1.6</v>
      </c>
      <c r="G9437" s="89">
        <v>993.8</v>
      </c>
      <c r="H9437">
        <v>0.92</v>
      </c>
      <c r="I9437" t="s">
        <v>23</v>
      </c>
      <c r="J9437">
        <v>1.1000000000000001</v>
      </c>
      <c r="K9437">
        <v>11</v>
      </c>
      <c r="L9437">
        <v>2025</v>
      </c>
      <c r="M9437" t="s">
        <v>376</v>
      </c>
      <c r="N9437" s="89" cm="1">
        <f t="array" ref="N9437">IF(ISNUMBER(_34_KNMI_Stations[[#This Row],[Etmaal temperatuur °C]]),IF(_34_KNMI_Stations[[#This Row],[Etmaal temperatuur °C]]&lt;stookgrens[],stookgrens[]-_34_KNMI_Stations[[#This Row],[Etmaal temperatuur °C]],0),"")</f>
        <v>12.2</v>
      </c>
      <c r="O9437" s="89">
        <f>_34_KNMI_Stations[[#This Row],[graaddagen]]*_34_KNMI_Stations[[#This Row],[Gewogen factor]]</f>
        <v>13.42</v>
      </c>
      <c r="P9437" s="89" cm="1">
        <f t="array" ref="P9437">IF(ISNUMBER(_34_KNMI_Stations[[#This Row],[Etmaal temperatuur °C]]),IF(_34_KNMI_Stations[[#This Row],[Etmaal temperatuur °C]]&gt;stookgrens[],_34_KNMI_Stations[[#This Row],[Etmaal temperatuur °C]]-stookgrens[],0),"")</f>
        <v>0</v>
      </c>
    </row>
    <row r="9438" spans="1:16" x14ac:dyDescent="0.25">
      <c r="A9438">
        <v>330</v>
      </c>
      <c r="B9438" s="110">
        <v>45986</v>
      </c>
      <c r="C9438" s="89">
        <v>9.1</v>
      </c>
      <c r="D9438" s="89">
        <v>6.3</v>
      </c>
      <c r="E9438" s="96">
        <v>259</v>
      </c>
      <c r="F9438" s="89">
        <v>6.3</v>
      </c>
      <c r="G9438" s="89">
        <v>1007.5</v>
      </c>
      <c r="H9438">
        <v>0.87</v>
      </c>
      <c r="I9438" t="s">
        <v>23</v>
      </c>
      <c r="J9438">
        <v>1.1000000000000001</v>
      </c>
      <c r="K9438">
        <v>11</v>
      </c>
      <c r="L9438">
        <v>2025</v>
      </c>
      <c r="M9438" t="s">
        <v>376</v>
      </c>
      <c r="N9438" s="89" cm="1">
        <f t="array" ref="N9438">IF(ISNUMBER(_34_KNMI_Stations[[#This Row],[Etmaal temperatuur °C]]),IF(_34_KNMI_Stations[[#This Row],[Etmaal temperatuur °C]]&lt;stookgrens[],stookgrens[]-_34_KNMI_Stations[[#This Row],[Etmaal temperatuur °C]],0),"")</f>
        <v>11.7</v>
      </c>
      <c r="O9438" s="89">
        <f>_34_KNMI_Stations[[#This Row],[graaddagen]]*_34_KNMI_Stations[[#This Row],[Gewogen factor]]</f>
        <v>12.870000000000001</v>
      </c>
      <c r="P9438" s="89" cm="1">
        <f t="array" ref="P9438">IF(ISNUMBER(_34_KNMI_Stations[[#This Row],[Etmaal temperatuur °C]]),IF(_34_KNMI_Stations[[#This Row],[Etmaal temperatuur °C]]&gt;stookgrens[],_34_KNMI_Stations[[#This Row],[Etmaal temperatuur °C]]-stookgrens[],0),"")</f>
        <v>0</v>
      </c>
    </row>
    <row r="9439" spans="1:16" x14ac:dyDescent="0.25">
      <c r="A9439">
        <v>330</v>
      </c>
      <c r="B9439" s="110">
        <v>45987</v>
      </c>
      <c r="C9439" s="89">
        <v>4.5</v>
      </c>
      <c r="D9439" s="89">
        <v>4.5</v>
      </c>
      <c r="E9439" s="96">
        <v>250</v>
      </c>
      <c r="F9439" s="89">
        <v>0</v>
      </c>
      <c r="G9439" s="89">
        <v>1020.5</v>
      </c>
      <c r="H9439">
        <v>0.95</v>
      </c>
      <c r="I9439" t="s">
        <v>23</v>
      </c>
      <c r="J9439">
        <v>1.1000000000000001</v>
      </c>
      <c r="K9439">
        <v>11</v>
      </c>
      <c r="L9439">
        <v>2025</v>
      </c>
      <c r="M9439" t="s">
        <v>376</v>
      </c>
      <c r="N9439" s="89" cm="1">
        <f t="array" ref="N9439">IF(ISNUMBER(_34_KNMI_Stations[[#This Row],[Etmaal temperatuur °C]]),IF(_34_KNMI_Stations[[#This Row],[Etmaal temperatuur °C]]&lt;stookgrens[],stookgrens[]-_34_KNMI_Stations[[#This Row],[Etmaal temperatuur °C]],0),"")</f>
        <v>13.5</v>
      </c>
      <c r="O9439" s="89">
        <f>_34_KNMI_Stations[[#This Row],[graaddagen]]*_34_KNMI_Stations[[#This Row],[Gewogen factor]]</f>
        <v>14.850000000000001</v>
      </c>
      <c r="P9439" s="89" cm="1">
        <f t="array" ref="P9439">IF(ISNUMBER(_34_KNMI_Stations[[#This Row],[Etmaal temperatuur °C]]),IF(_34_KNMI_Stations[[#This Row],[Etmaal temperatuur °C]]&gt;stookgrens[],_34_KNMI_Stations[[#This Row],[Etmaal temperatuur °C]]-stookgrens[],0),"")</f>
        <v>0</v>
      </c>
    </row>
    <row r="9440" spans="1:16" x14ac:dyDescent="0.25">
      <c r="A9440">
        <v>330</v>
      </c>
      <c r="B9440" s="110">
        <v>45988</v>
      </c>
      <c r="C9440" s="89">
        <v>9.5</v>
      </c>
      <c r="D9440" s="89">
        <v>7.3</v>
      </c>
      <c r="E9440" s="96">
        <v>77</v>
      </c>
      <c r="F9440" s="89">
        <v>0.6</v>
      </c>
      <c r="G9440" s="89">
        <v>1015.9</v>
      </c>
      <c r="H9440">
        <v>0.93</v>
      </c>
      <c r="I9440" t="s">
        <v>23</v>
      </c>
      <c r="J9440">
        <v>1.1000000000000001</v>
      </c>
      <c r="K9440">
        <v>11</v>
      </c>
      <c r="L9440">
        <v>2025</v>
      </c>
      <c r="M9440" t="s">
        <v>376</v>
      </c>
      <c r="N9440" s="89" cm="1">
        <f t="array" ref="N9440">IF(ISNUMBER(_34_KNMI_Stations[[#This Row],[Etmaal temperatuur °C]]),IF(_34_KNMI_Stations[[#This Row],[Etmaal temperatuur °C]]&lt;stookgrens[],stookgrens[]-_34_KNMI_Stations[[#This Row],[Etmaal temperatuur °C]],0),"")</f>
        <v>10.7</v>
      </c>
      <c r="O9440" s="89">
        <f>_34_KNMI_Stations[[#This Row],[graaddagen]]*_34_KNMI_Stations[[#This Row],[Gewogen factor]]</f>
        <v>11.77</v>
      </c>
      <c r="P9440" s="89" cm="1">
        <f t="array" ref="P9440">IF(ISNUMBER(_34_KNMI_Stations[[#This Row],[Etmaal temperatuur °C]]),IF(_34_KNMI_Stations[[#This Row],[Etmaal temperatuur °C]]&gt;stookgrens[],_34_KNMI_Stations[[#This Row],[Etmaal temperatuur °C]]-stookgrens[],0),"")</f>
        <v>0</v>
      </c>
    </row>
    <row r="9441" spans="1:16" x14ac:dyDescent="0.25">
      <c r="A9441">
        <v>330</v>
      </c>
      <c r="B9441" s="110">
        <v>45989</v>
      </c>
      <c r="C9441" s="89">
        <v>7.6</v>
      </c>
      <c r="D9441" s="89">
        <v>9.6999999999999993</v>
      </c>
      <c r="E9441" s="96">
        <v>214</v>
      </c>
      <c r="F9441" s="89">
        <v>0.6</v>
      </c>
      <c r="G9441" s="89">
        <v>1012.3</v>
      </c>
      <c r="H9441">
        <v>0.95</v>
      </c>
      <c r="I9441" t="s">
        <v>23</v>
      </c>
      <c r="J9441">
        <v>1.1000000000000001</v>
      </c>
      <c r="K9441">
        <v>11</v>
      </c>
      <c r="L9441">
        <v>2025</v>
      </c>
      <c r="M9441" t="s">
        <v>376</v>
      </c>
      <c r="N9441" s="89" cm="1">
        <f t="array" ref="N9441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9441" s="89">
        <f>_34_KNMI_Stations[[#This Row],[graaddagen]]*_34_KNMI_Stations[[#This Row],[Gewogen factor]]</f>
        <v>9.1300000000000008</v>
      </c>
      <c r="P9441" s="89" cm="1">
        <f t="array" ref="P9441">IF(ISNUMBER(_34_KNMI_Stations[[#This Row],[Etmaal temperatuur °C]]),IF(_34_KNMI_Stations[[#This Row],[Etmaal temperatuur °C]]&gt;stookgrens[],_34_KNMI_Stations[[#This Row],[Etmaal temperatuur °C]]-stookgrens[],0),"")</f>
        <v>0</v>
      </c>
    </row>
    <row r="9442" spans="1:16" x14ac:dyDescent="0.25">
      <c r="A9442">
        <v>330</v>
      </c>
      <c r="B9442" s="110">
        <v>45990</v>
      </c>
      <c r="C9442" s="89">
        <v>8.4</v>
      </c>
      <c r="D9442" s="89">
        <v>9.1</v>
      </c>
      <c r="E9442" s="96">
        <v>171</v>
      </c>
      <c r="F9442" s="89">
        <v>0.8</v>
      </c>
      <c r="G9442" s="89">
        <v>1005.7</v>
      </c>
      <c r="H9442">
        <v>0.91</v>
      </c>
      <c r="I9442" t="s">
        <v>23</v>
      </c>
      <c r="J9442">
        <v>1.1000000000000001</v>
      </c>
      <c r="K9442">
        <v>11</v>
      </c>
      <c r="L9442">
        <v>2025</v>
      </c>
      <c r="M9442" t="s">
        <v>376</v>
      </c>
      <c r="N9442" s="89" cm="1">
        <f t="array" ref="N9442">IF(ISNUMBER(_34_KNMI_Stations[[#This Row],[Etmaal temperatuur °C]]),IF(_34_KNMI_Stations[[#This Row],[Etmaal temperatuur °C]]&lt;stookgrens[],stookgrens[]-_34_KNMI_Stations[[#This Row],[Etmaal temperatuur °C]],0),"")</f>
        <v>8.9</v>
      </c>
      <c r="O9442" s="89">
        <f>_34_KNMI_Stations[[#This Row],[graaddagen]]*_34_KNMI_Stations[[#This Row],[Gewogen factor]]</f>
        <v>9.7900000000000009</v>
      </c>
      <c r="P9442" s="89" cm="1">
        <f t="array" ref="P9442">IF(ISNUMBER(_34_KNMI_Stations[[#This Row],[Etmaal temperatuur °C]]),IF(_34_KNMI_Stations[[#This Row],[Etmaal temperatuur °C]]&gt;stookgrens[],_34_KNMI_Stations[[#This Row],[Etmaal temperatuur °C]]-stookgrens[],0),"")</f>
        <v>0</v>
      </c>
    </row>
    <row r="9443" spans="1:16" x14ac:dyDescent="0.25">
      <c r="A9443">
        <v>330</v>
      </c>
      <c r="B9443" s="110">
        <v>45991</v>
      </c>
      <c r="C9443" s="89">
        <v>8</v>
      </c>
      <c r="D9443" s="89">
        <v>7.5</v>
      </c>
      <c r="E9443" s="96">
        <v>240</v>
      </c>
      <c r="F9443" s="89">
        <v>0</v>
      </c>
      <c r="G9443" s="89">
        <v>1010.9</v>
      </c>
      <c r="H9443">
        <v>0.76</v>
      </c>
      <c r="I9443" t="s">
        <v>23</v>
      </c>
      <c r="J9443">
        <v>1.1000000000000001</v>
      </c>
      <c r="K9443">
        <v>11</v>
      </c>
      <c r="L9443">
        <v>2025</v>
      </c>
      <c r="M9443" t="s">
        <v>376</v>
      </c>
      <c r="N9443" s="89" cm="1">
        <f t="array" ref="N9443">IF(ISNUMBER(_34_KNMI_Stations[[#This Row],[Etmaal temperatuur °C]]),IF(_34_KNMI_Stations[[#This Row],[Etmaal temperatuur °C]]&lt;stookgrens[],stookgrens[]-_34_KNMI_Stations[[#This Row],[Etmaal temperatuur °C]],0),"")</f>
        <v>10.5</v>
      </c>
      <c r="O9443" s="89">
        <f>_34_KNMI_Stations[[#This Row],[graaddagen]]*_34_KNMI_Stations[[#This Row],[Gewogen factor]]</f>
        <v>11.55</v>
      </c>
      <c r="P9443" s="89" cm="1">
        <f t="array" ref="P9443">IF(ISNUMBER(_34_KNMI_Stations[[#This Row],[Etmaal temperatuur °C]]),IF(_34_KNMI_Stations[[#This Row],[Etmaal temperatuur °C]]&gt;stookgrens[],_34_KNMI_Stations[[#This Row],[Etmaal temperatuur °C]]-stookgrens[],0),"")</f>
        <v>0</v>
      </c>
    </row>
    <row r="9444" spans="1:16" x14ac:dyDescent="0.25">
      <c r="A9444">
        <v>330</v>
      </c>
      <c r="B9444" s="110">
        <v>45992</v>
      </c>
      <c r="C9444" s="89">
        <v>11.6</v>
      </c>
      <c r="D9444" s="89">
        <v>6.5</v>
      </c>
      <c r="E9444" s="96">
        <v>137</v>
      </c>
      <c r="F9444" s="89">
        <v>1.6</v>
      </c>
      <c r="G9444" s="89">
        <v>1009.2</v>
      </c>
      <c r="H9444">
        <v>0.83</v>
      </c>
      <c r="I9444" t="s">
        <v>23</v>
      </c>
      <c r="J9444">
        <v>1.1000000000000001</v>
      </c>
      <c r="K9444">
        <v>12</v>
      </c>
      <c r="L9444">
        <v>2025</v>
      </c>
      <c r="M9444" t="s">
        <v>377</v>
      </c>
      <c r="N9444" s="89" cm="1">
        <f t="array" ref="N9444">IF(ISNUMBER(_34_KNMI_Stations[[#This Row],[Etmaal temperatuur °C]]),IF(_34_KNMI_Stations[[#This Row],[Etmaal temperatuur °C]]&lt;stookgrens[],stookgrens[]-_34_KNMI_Stations[[#This Row],[Etmaal temperatuur °C]],0),"")</f>
        <v>11.5</v>
      </c>
      <c r="O9444" s="89">
        <f>_34_KNMI_Stations[[#This Row],[graaddagen]]*_34_KNMI_Stations[[#This Row],[Gewogen factor]]</f>
        <v>12.65</v>
      </c>
      <c r="P9444" s="89" cm="1">
        <f t="array" ref="P9444">IF(ISNUMBER(_34_KNMI_Stations[[#This Row],[Etmaal temperatuur °C]]),IF(_34_KNMI_Stations[[#This Row],[Etmaal temperatuur °C]]&gt;stookgrens[],_34_KNMI_Stations[[#This Row],[Etmaal temperatuur °C]]-stookgrens[],0),"")</f>
        <v>0</v>
      </c>
    </row>
    <row r="9445" spans="1:16" x14ac:dyDescent="0.25">
      <c r="A9445">
        <v>330</v>
      </c>
      <c r="B9445" s="110">
        <v>45993</v>
      </c>
      <c r="C9445" s="89">
        <v>8.3000000000000007</v>
      </c>
      <c r="D9445" s="89">
        <v>8.1</v>
      </c>
      <c r="E9445" s="96">
        <v>172</v>
      </c>
      <c r="F9445" s="89">
        <v>0.1</v>
      </c>
      <c r="G9445" s="89">
        <v>1006.6</v>
      </c>
      <c r="H9445">
        <v>0.79</v>
      </c>
      <c r="I9445" t="s">
        <v>23</v>
      </c>
      <c r="J9445">
        <v>1.1000000000000001</v>
      </c>
      <c r="K9445">
        <v>12</v>
      </c>
      <c r="L9445">
        <v>2025</v>
      </c>
      <c r="M9445" t="s">
        <v>377</v>
      </c>
      <c r="N9445" s="89" cm="1">
        <f t="array" ref="N9445">IF(ISNUMBER(_34_KNMI_Stations[[#This Row],[Etmaal temperatuur °C]]),IF(_34_KNMI_Stations[[#This Row],[Etmaal temperatuur °C]]&lt;stookgrens[],stookgrens[]-_34_KNMI_Stations[[#This Row],[Etmaal temperatuur °C]],0),"")</f>
        <v>9.9</v>
      </c>
      <c r="O9445" s="89">
        <f>_34_KNMI_Stations[[#This Row],[graaddagen]]*_34_KNMI_Stations[[#This Row],[Gewogen factor]]</f>
        <v>10.89</v>
      </c>
      <c r="P9445" s="89" cm="1">
        <f t="array" ref="P9445">IF(ISNUMBER(_34_KNMI_Stations[[#This Row],[Etmaal temperatuur °C]]),IF(_34_KNMI_Stations[[#This Row],[Etmaal temperatuur °C]]&gt;stookgrens[],_34_KNMI_Stations[[#This Row],[Etmaal temperatuur °C]]-stookgrens[],0),"")</f>
        <v>0</v>
      </c>
    </row>
    <row r="9446" spans="1:16" x14ac:dyDescent="0.25">
      <c r="A9446">
        <v>330</v>
      </c>
      <c r="B9446" s="110">
        <v>45994</v>
      </c>
      <c r="C9446" s="89">
        <v>5.0999999999999996</v>
      </c>
      <c r="D9446" s="89">
        <v>7.9</v>
      </c>
      <c r="E9446" s="96">
        <v>263</v>
      </c>
      <c r="F9446" s="89">
        <v>0</v>
      </c>
      <c r="G9446" s="89">
        <v>1010.3</v>
      </c>
      <c r="H9446">
        <v>0.87</v>
      </c>
      <c r="I9446" t="s">
        <v>23</v>
      </c>
      <c r="J9446">
        <v>1.1000000000000001</v>
      </c>
      <c r="K9446">
        <v>12</v>
      </c>
      <c r="L9446">
        <v>2025</v>
      </c>
      <c r="M9446" t="s">
        <v>377</v>
      </c>
      <c r="N9446" s="89" cm="1">
        <f t="array" ref="N9446">IF(ISNUMBER(_34_KNMI_Stations[[#This Row],[Etmaal temperatuur °C]]),IF(_34_KNMI_Stations[[#This Row],[Etmaal temperatuur °C]]&lt;stookgrens[],stookgrens[]-_34_KNMI_Stations[[#This Row],[Etmaal temperatuur °C]],0),"")</f>
        <v>10.1</v>
      </c>
      <c r="O9446" s="89">
        <f>_34_KNMI_Stations[[#This Row],[graaddagen]]*_34_KNMI_Stations[[#This Row],[Gewogen factor]]</f>
        <v>11.110000000000001</v>
      </c>
      <c r="P9446" s="89" cm="1">
        <f t="array" ref="P9446">IF(ISNUMBER(_34_KNMI_Stations[[#This Row],[Etmaal temperatuur °C]]),IF(_34_KNMI_Stations[[#This Row],[Etmaal temperatuur °C]]&gt;stookgrens[],_34_KNMI_Stations[[#This Row],[Etmaal temperatuur °C]]-stookgrens[],0),"")</f>
        <v>0</v>
      </c>
    </row>
    <row r="9447" spans="1:16" x14ac:dyDescent="0.25">
      <c r="A9447">
        <v>330</v>
      </c>
      <c r="B9447" s="110">
        <v>45995</v>
      </c>
      <c r="C9447" s="89">
        <v>7.7</v>
      </c>
      <c r="D9447" s="89">
        <v>7.2</v>
      </c>
      <c r="E9447" s="96">
        <v>270</v>
      </c>
      <c r="F9447" s="89">
        <v>0</v>
      </c>
      <c r="G9447" s="89">
        <v>1004.1</v>
      </c>
      <c r="H9447">
        <v>0.85</v>
      </c>
      <c r="I9447" t="s">
        <v>23</v>
      </c>
      <c r="J9447">
        <v>1.1000000000000001</v>
      </c>
      <c r="K9447">
        <v>12</v>
      </c>
      <c r="L9447">
        <v>2025</v>
      </c>
      <c r="M9447" t="s">
        <v>377</v>
      </c>
      <c r="N9447" s="89" cm="1">
        <f t="array" ref="N9447">IF(ISNUMBER(_34_KNMI_Stations[[#This Row],[Etmaal temperatuur °C]]),IF(_34_KNMI_Stations[[#This Row],[Etmaal temperatuur °C]]&lt;stookgrens[],stookgrens[]-_34_KNMI_Stations[[#This Row],[Etmaal temperatuur °C]],0),"")</f>
        <v>10.8</v>
      </c>
      <c r="O9447" s="89">
        <f>_34_KNMI_Stations[[#This Row],[graaddagen]]*_34_KNMI_Stations[[#This Row],[Gewogen factor]]</f>
        <v>11.880000000000003</v>
      </c>
      <c r="P9447" s="89" cm="1">
        <f t="array" ref="P9447">IF(ISNUMBER(_34_KNMI_Stations[[#This Row],[Etmaal temperatuur °C]]),IF(_34_KNMI_Stations[[#This Row],[Etmaal temperatuur °C]]&gt;stookgrens[],_34_KNMI_Stations[[#This Row],[Etmaal temperatuur °C]]-stookgrens[],0),"")</f>
        <v>0</v>
      </c>
    </row>
    <row r="9448" spans="1:16" x14ac:dyDescent="0.25">
      <c r="A9448">
        <v>330</v>
      </c>
      <c r="B9448" s="110">
        <v>45996</v>
      </c>
      <c r="C9448" s="89">
        <v>7.2</v>
      </c>
      <c r="D9448" s="89">
        <v>4.9000000000000004</v>
      </c>
      <c r="E9448" s="96">
        <v>257</v>
      </c>
      <c r="F9448" s="89">
        <v>0.2</v>
      </c>
      <c r="G9448" s="89">
        <v>1007.6</v>
      </c>
      <c r="H9448">
        <v>0.93</v>
      </c>
      <c r="I9448" t="s">
        <v>23</v>
      </c>
      <c r="J9448">
        <v>1.1000000000000001</v>
      </c>
      <c r="K9448">
        <v>12</v>
      </c>
      <c r="L9448">
        <v>2025</v>
      </c>
      <c r="M9448" t="s">
        <v>377</v>
      </c>
      <c r="N9448" s="89" cm="1">
        <f t="array" ref="N9448">IF(ISNUMBER(_34_KNMI_Stations[[#This Row],[Etmaal temperatuur °C]]),IF(_34_KNMI_Stations[[#This Row],[Etmaal temperatuur °C]]&lt;stookgrens[],stookgrens[]-_34_KNMI_Stations[[#This Row],[Etmaal temperatuur °C]],0),"")</f>
        <v>13.1</v>
      </c>
      <c r="O9448" s="89">
        <f>_34_KNMI_Stations[[#This Row],[graaddagen]]*_34_KNMI_Stations[[#This Row],[Gewogen factor]]</f>
        <v>14.41</v>
      </c>
      <c r="P9448" s="89" cm="1">
        <f t="array" ref="P9448">IF(ISNUMBER(_34_KNMI_Stations[[#This Row],[Etmaal temperatuur °C]]),IF(_34_KNMI_Stations[[#This Row],[Etmaal temperatuur °C]]&gt;stookgrens[],_34_KNMI_Stations[[#This Row],[Etmaal temperatuur °C]]-stookgrens[],0),"")</f>
        <v>0</v>
      </c>
    </row>
    <row r="9449" spans="1:16" x14ac:dyDescent="0.25">
      <c r="A9449">
        <v>330</v>
      </c>
      <c r="B9449" s="110">
        <v>45997</v>
      </c>
      <c r="C9449" s="89">
        <v>10.1</v>
      </c>
      <c r="D9449" s="89">
        <v>8.8000000000000007</v>
      </c>
      <c r="E9449" s="96">
        <v>136</v>
      </c>
      <c r="F9449" s="89">
        <v>1.5</v>
      </c>
      <c r="G9449" s="89">
        <v>999.8</v>
      </c>
      <c r="H9449">
        <v>0.91</v>
      </c>
      <c r="I9449" t="s">
        <v>23</v>
      </c>
      <c r="J9449">
        <v>1.1000000000000001</v>
      </c>
      <c r="K9449">
        <v>12</v>
      </c>
      <c r="L9449">
        <v>2025</v>
      </c>
      <c r="M9449" t="s">
        <v>377</v>
      </c>
      <c r="N9449" s="89" cm="1">
        <f t="array" ref="N9449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9449" s="89">
        <f>_34_KNMI_Stations[[#This Row],[graaddagen]]*_34_KNMI_Stations[[#This Row],[Gewogen factor]]</f>
        <v>10.119999999999999</v>
      </c>
      <c r="P9449" s="89" cm="1">
        <f t="array" ref="P9449">IF(ISNUMBER(_34_KNMI_Stations[[#This Row],[Etmaal temperatuur °C]]),IF(_34_KNMI_Stations[[#This Row],[Etmaal temperatuur °C]]&gt;stookgrens[],_34_KNMI_Stations[[#This Row],[Etmaal temperatuur °C]]-stookgrens[],0),"")</f>
        <v>0</v>
      </c>
    </row>
    <row r="9450" spans="1:16" x14ac:dyDescent="0.25">
      <c r="A9450">
        <v>330</v>
      </c>
      <c r="B9450" s="110">
        <v>45998</v>
      </c>
      <c r="C9450" s="89">
        <v>8.9</v>
      </c>
      <c r="D9450" s="89">
        <v>10.5</v>
      </c>
      <c r="E9450" s="96">
        <v>118</v>
      </c>
      <c r="F9450" s="89">
        <v>7.1</v>
      </c>
      <c r="G9450" s="89">
        <v>1003.7</v>
      </c>
      <c r="H9450">
        <v>0.93</v>
      </c>
      <c r="I9450" t="s">
        <v>23</v>
      </c>
      <c r="J9450">
        <v>1.1000000000000001</v>
      </c>
      <c r="K9450">
        <v>12</v>
      </c>
      <c r="L9450">
        <v>2025</v>
      </c>
      <c r="M9450" t="s">
        <v>377</v>
      </c>
      <c r="N9450" s="89" cm="1">
        <f t="array" ref="N9450">IF(ISNUMBER(_34_KNMI_Stations[[#This Row],[Etmaal temperatuur °C]]),IF(_34_KNMI_Stations[[#This Row],[Etmaal temperatuur °C]]&lt;stookgrens[],stookgrens[]-_34_KNMI_Stations[[#This Row],[Etmaal temperatuur °C]],0),"")</f>
        <v>7.5</v>
      </c>
      <c r="O9450" s="89">
        <f>_34_KNMI_Stations[[#This Row],[graaddagen]]*_34_KNMI_Stations[[#This Row],[Gewogen factor]]</f>
        <v>8.25</v>
      </c>
      <c r="P9450" s="89" cm="1">
        <f t="array" ref="P9450">IF(ISNUMBER(_34_KNMI_Stations[[#This Row],[Etmaal temperatuur °C]]),IF(_34_KNMI_Stations[[#This Row],[Etmaal temperatuur °C]]&gt;stookgrens[],_34_KNMI_Stations[[#This Row],[Etmaal temperatuur °C]]-stookgrens[],0),"")</f>
        <v>0</v>
      </c>
    </row>
    <row r="9451" spans="1:16" x14ac:dyDescent="0.25">
      <c r="A9451">
        <v>330</v>
      </c>
      <c r="B9451" s="110">
        <v>45999</v>
      </c>
      <c r="C9451" s="89">
        <v>8</v>
      </c>
      <c r="D9451" s="89">
        <v>11.9</v>
      </c>
      <c r="E9451" s="96">
        <v>91</v>
      </c>
      <c r="F9451" s="89">
        <v>0</v>
      </c>
      <c r="G9451" s="89">
        <v>1010.4</v>
      </c>
      <c r="H9451">
        <v>0.9</v>
      </c>
      <c r="I9451" t="s">
        <v>23</v>
      </c>
      <c r="J9451">
        <v>1.1000000000000001</v>
      </c>
      <c r="K9451">
        <v>12</v>
      </c>
      <c r="L9451">
        <v>2025</v>
      </c>
      <c r="M9451" t="s">
        <v>378</v>
      </c>
      <c r="N9451" s="89" cm="1">
        <f t="array" ref="N9451">IF(ISNUMBER(_34_KNMI_Stations[[#This Row],[Etmaal temperatuur °C]]),IF(_34_KNMI_Stations[[#This Row],[Etmaal temperatuur °C]]&lt;stookgrens[],stookgrens[]-_34_KNMI_Stations[[#This Row],[Etmaal temperatuur °C]],0),"")</f>
        <v>6.1</v>
      </c>
      <c r="O9451" s="89">
        <f>_34_KNMI_Stations[[#This Row],[graaddagen]]*_34_KNMI_Stations[[#This Row],[Gewogen factor]]</f>
        <v>6.71</v>
      </c>
      <c r="P9451" s="89" cm="1">
        <f t="array" ref="P9451">IF(ISNUMBER(_34_KNMI_Stations[[#This Row],[Etmaal temperatuur °C]]),IF(_34_KNMI_Stations[[#This Row],[Etmaal temperatuur °C]]&gt;stookgrens[],_34_KNMI_Stations[[#This Row],[Etmaal temperatuur °C]]-stookgrens[],0),"")</f>
        <v>0</v>
      </c>
    </row>
    <row r="9452" spans="1:16" x14ac:dyDescent="0.25">
      <c r="A9452">
        <v>330</v>
      </c>
      <c r="B9452" s="110">
        <v>46000</v>
      </c>
      <c r="C9452" s="89">
        <v>8.5</v>
      </c>
      <c r="D9452" s="89">
        <v>12.6</v>
      </c>
      <c r="E9452" s="96">
        <v>124</v>
      </c>
      <c r="F9452" s="89">
        <v>0.1</v>
      </c>
      <c r="G9452" s="89">
        <v>1009.3</v>
      </c>
      <c r="H9452">
        <v>0.84</v>
      </c>
      <c r="I9452" t="s">
        <v>23</v>
      </c>
      <c r="J9452">
        <v>1.1000000000000001</v>
      </c>
      <c r="K9452">
        <v>12</v>
      </c>
      <c r="L9452">
        <v>2025</v>
      </c>
      <c r="M9452" t="s">
        <v>378</v>
      </c>
      <c r="N9452" s="89" cm="1">
        <f t="array" ref="N9452">IF(ISNUMBER(_34_KNMI_Stations[[#This Row],[Etmaal temperatuur °C]]),IF(_34_KNMI_Stations[[#This Row],[Etmaal temperatuur °C]]&lt;stookgrens[],stookgrens[]-_34_KNMI_Stations[[#This Row],[Etmaal temperatuur °C]],0),"")</f>
        <v>5.4</v>
      </c>
      <c r="O9452" s="89">
        <f>_34_KNMI_Stations[[#This Row],[graaddagen]]*_34_KNMI_Stations[[#This Row],[Gewogen factor]]</f>
        <v>5.9400000000000013</v>
      </c>
      <c r="P9452" s="89" cm="1">
        <f t="array" ref="P9452">IF(ISNUMBER(_34_KNMI_Stations[[#This Row],[Etmaal temperatuur °C]]),IF(_34_KNMI_Stations[[#This Row],[Etmaal temperatuur °C]]&gt;stookgrens[],_34_KNMI_Stations[[#This Row],[Etmaal temperatuur °C]]-stookgrens[],0),"")</f>
        <v>0</v>
      </c>
    </row>
    <row r="9453" spans="1:16" x14ac:dyDescent="0.25">
      <c r="A9453">
        <v>330</v>
      </c>
      <c r="B9453" s="110">
        <v>46001</v>
      </c>
      <c r="C9453" s="89">
        <v>7.8</v>
      </c>
      <c r="D9453" s="89">
        <v>11.2</v>
      </c>
      <c r="E9453" s="96">
        <v>228</v>
      </c>
      <c r="F9453" s="89">
        <v>0</v>
      </c>
      <c r="G9453" s="89">
        <v>1016.8</v>
      </c>
      <c r="H9453">
        <v>0.89</v>
      </c>
      <c r="I9453" t="s">
        <v>23</v>
      </c>
      <c r="J9453">
        <v>1.1000000000000001</v>
      </c>
      <c r="K9453">
        <v>12</v>
      </c>
      <c r="L9453">
        <v>2025</v>
      </c>
      <c r="M9453" t="s">
        <v>378</v>
      </c>
      <c r="N9453" s="89" cm="1">
        <f t="array" ref="N9453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9453" s="89">
        <f>_34_KNMI_Stations[[#This Row],[graaddagen]]*_34_KNMI_Stations[[#This Row],[Gewogen factor]]</f>
        <v>7.4800000000000013</v>
      </c>
      <c r="P9453" s="89" cm="1">
        <f t="array" ref="P9453">IF(ISNUMBER(_34_KNMI_Stations[[#This Row],[Etmaal temperatuur °C]]),IF(_34_KNMI_Stations[[#This Row],[Etmaal temperatuur °C]]&gt;stookgrens[],_34_KNMI_Stations[[#This Row],[Etmaal temperatuur °C]]-stookgrens[],0),"")</f>
        <v>0</v>
      </c>
    </row>
    <row r="9454" spans="1:16" x14ac:dyDescent="0.25">
      <c r="A9454">
        <v>330</v>
      </c>
      <c r="B9454" s="110">
        <v>46002</v>
      </c>
      <c r="C9454" s="89">
        <v>6.4</v>
      </c>
      <c r="D9454" s="89">
        <v>8.3000000000000007</v>
      </c>
      <c r="E9454" s="96">
        <v>180</v>
      </c>
      <c r="F9454" s="89">
        <v>0</v>
      </c>
      <c r="G9454" s="89">
        <v>1021.5</v>
      </c>
      <c r="H9454">
        <v>0.93</v>
      </c>
      <c r="I9454" t="s">
        <v>23</v>
      </c>
      <c r="J9454">
        <v>1.1000000000000001</v>
      </c>
      <c r="K9454">
        <v>12</v>
      </c>
      <c r="L9454">
        <v>2025</v>
      </c>
      <c r="M9454" t="s">
        <v>378</v>
      </c>
      <c r="N9454" s="89" cm="1">
        <f t="array" ref="N9454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9454" s="89">
        <f>_34_KNMI_Stations[[#This Row],[graaddagen]]*_34_KNMI_Stations[[#This Row],[Gewogen factor]]</f>
        <v>10.67</v>
      </c>
      <c r="P9454" s="89" cm="1">
        <f t="array" ref="P9454">IF(ISNUMBER(_34_KNMI_Stations[[#This Row],[Etmaal temperatuur °C]]),IF(_34_KNMI_Stations[[#This Row],[Etmaal temperatuur °C]]&gt;stookgrens[],_34_KNMI_Stations[[#This Row],[Etmaal temperatuur °C]]-stookgrens[],0),"")</f>
        <v>0</v>
      </c>
    </row>
    <row r="9455" spans="1:16" x14ac:dyDescent="0.25">
      <c r="A9455">
        <v>330</v>
      </c>
      <c r="B9455" s="110">
        <v>46003</v>
      </c>
      <c r="C9455" s="89">
        <v>6</v>
      </c>
      <c r="D9455" s="89">
        <v>9.3000000000000007</v>
      </c>
      <c r="E9455" s="96">
        <v>62</v>
      </c>
      <c r="F9455" s="89">
        <v>0</v>
      </c>
      <c r="G9455" s="89">
        <v>1020.1</v>
      </c>
      <c r="H9455">
        <v>0.9</v>
      </c>
      <c r="I9455" t="s">
        <v>23</v>
      </c>
      <c r="J9455">
        <v>1.1000000000000001</v>
      </c>
      <c r="K9455">
        <v>12</v>
      </c>
      <c r="L9455">
        <v>2025</v>
      </c>
      <c r="M9455" t="s">
        <v>378</v>
      </c>
      <c r="N9455" s="89" cm="1">
        <f t="array" ref="N9455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9455" s="89">
        <f>_34_KNMI_Stations[[#This Row],[graaddagen]]*_34_KNMI_Stations[[#This Row],[Gewogen factor]]</f>
        <v>9.57</v>
      </c>
      <c r="P9455" s="89" cm="1">
        <f t="array" ref="P9455">IF(ISNUMBER(_34_KNMI_Stations[[#This Row],[Etmaal temperatuur °C]]),IF(_34_KNMI_Stations[[#This Row],[Etmaal temperatuur °C]]&gt;stookgrens[],_34_KNMI_Stations[[#This Row],[Etmaal temperatuur °C]]-stookgrens[],0),"")</f>
        <v>0</v>
      </c>
    </row>
    <row r="9456" spans="1:16" x14ac:dyDescent="0.25">
      <c r="A9456">
        <v>330</v>
      </c>
      <c r="B9456" s="110">
        <v>46004</v>
      </c>
      <c r="C9456" s="89">
        <v>3.8</v>
      </c>
      <c r="D9456" s="89">
        <v>8.4</v>
      </c>
      <c r="E9456" s="96">
        <v>336</v>
      </c>
      <c r="F9456" s="89">
        <v>0</v>
      </c>
      <c r="G9456" s="89">
        <v>1027</v>
      </c>
      <c r="H9456">
        <v>0.92</v>
      </c>
      <c r="I9456" t="s">
        <v>23</v>
      </c>
      <c r="J9456">
        <v>1.1000000000000001</v>
      </c>
      <c r="K9456">
        <v>12</v>
      </c>
      <c r="L9456">
        <v>2025</v>
      </c>
      <c r="M9456" t="s">
        <v>378</v>
      </c>
      <c r="N9456" s="89" cm="1">
        <f t="array" ref="N9456">IF(ISNUMBER(_34_KNMI_Stations[[#This Row],[Etmaal temperatuur °C]]),IF(_34_KNMI_Stations[[#This Row],[Etmaal temperatuur °C]]&lt;stookgrens[],stookgrens[]-_34_KNMI_Stations[[#This Row],[Etmaal temperatuur °C]],0),"")</f>
        <v>9.6</v>
      </c>
      <c r="O9456" s="89">
        <f>_34_KNMI_Stations[[#This Row],[graaddagen]]*_34_KNMI_Stations[[#This Row],[Gewogen factor]]</f>
        <v>10.56</v>
      </c>
      <c r="P9456" s="89" cm="1">
        <f t="array" ref="P9456">IF(ISNUMBER(_34_KNMI_Stations[[#This Row],[Etmaal temperatuur °C]]),IF(_34_KNMI_Stations[[#This Row],[Etmaal temperatuur °C]]&gt;stookgrens[],_34_KNMI_Stations[[#This Row],[Etmaal temperatuur °C]]-stookgrens[],0),"")</f>
        <v>0</v>
      </c>
    </row>
    <row r="9457" spans="1:16" x14ac:dyDescent="0.25">
      <c r="A9457">
        <v>330</v>
      </c>
      <c r="B9457" s="110">
        <v>46005</v>
      </c>
      <c r="C9457" s="89">
        <v>7.7</v>
      </c>
      <c r="D9457" s="89">
        <v>7.4</v>
      </c>
      <c r="E9457" s="96">
        <v>178</v>
      </c>
      <c r="F9457" s="89">
        <v>0</v>
      </c>
      <c r="G9457" s="89">
        <v>1021.4</v>
      </c>
      <c r="H9457">
        <v>0.93</v>
      </c>
      <c r="I9457" t="s">
        <v>23</v>
      </c>
      <c r="J9457">
        <v>1.1000000000000001</v>
      </c>
      <c r="K9457">
        <v>12</v>
      </c>
      <c r="L9457">
        <v>2025</v>
      </c>
      <c r="M9457" t="s">
        <v>378</v>
      </c>
      <c r="N9457" s="89" cm="1">
        <f t="array" ref="N9457">IF(ISNUMBER(_34_KNMI_Stations[[#This Row],[Etmaal temperatuur °C]]),IF(_34_KNMI_Stations[[#This Row],[Etmaal temperatuur °C]]&lt;stookgrens[],stookgrens[]-_34_KNMI_Stations[[#This Row],[Etmaal temperatuur °C]],0),"")</f>
        <v>10.6</v>
      </c>
      <c r="O9457" s="89">
        <f>_34_KNMI_Stations[[#This Row],[graaddagen]]*_34_KNMI_Stations[[#This Row],[Gewogen factor]]</f>
        <v>11.66</v>
      </c>
      <c r="P9457" s="89" cm="1">
        <f t="array" ref="P9457">IF(ISNUMBER(_34_KNMI_Stations[[#This Row],[Etmaal temperatuur °C]]),IF(_34_KNMI_Stations[[#This Row],[Etmaal temperatuur °C]]&gt;stookgrens[],_34_KNMI_Stations[[#This Row],[Etmaal temperatuur °C]]-stookgrens[],0),"")</f>
        <v>0</v>
      </c>
    </row>
    <row r="9458" spans="1:16" x14ac:dyDescent="0.25">
      <c r="A9458">
        <v>330</v>
      </c>
      <c r="B9458" s="110">
        <v>46006</v>
      </c>
      <c r="C9458" s="89">
        <v>8.5</v>
      </c>
      <c r="D9458" s="89">
        <v>7.6</v>
      </c>
      <c r="E9458" s="96">
        <v>82</v>
      </c>
      <c r="F9458" s="89">
        <v>0</v>
      </c>
      <c r="G9458" s="89">
        <v>1011.7</v>
      </c>
      <c r="H9458">
        <v>0.88</v>
      </c>
      <c r="I9458" t="s">
        <v>23</v>
      </c>
      <c r="J9458">
        <v>1.1000000000000001</v>
      </c>
      <c r="K9458">
        <v>12</v>
      </c>
      <c r="L9458">
        <v>2025</v>
      </c>
      <c r="M9458" t="s">
        <v>379</v>
      </c>
      <c r="N9458" s="89" cm="1">
        <f t="array" ref="N9458">IF(ISNUMBER(_34_KNMI_Stations[[#This Row],[Etmaal temperatuur °C]]),IF(_34_KNMI_Stations[[#This Row],[Etmaal temperatuur °C]]&lt;stookgrens[],stookgrens[]-_34_KNMI_Stations[[#This Row],[Etmaal temperatuur °C]],0),"")</f>
        <v>10.4</v>
      </c>
      <c r="O9458" s="89">
        <f>_34_KNMI_Stations[[#This Row],[graaddagen]]*_34_KNMI_Stations[[#This Row],[Gewogen factor]]</f>
        <v>11.440000000000001</v>
      </c>
      <c r="P9458" s="89" cm="1">
        <f t="array" ref="P9458">IF(ISNUMBER(_34_KNMI_Stations[[#This Row],[Etmaal temperatuur °C]]),IF(_34_KNMI_Stations[[#This Row],[Etmaal temperatuur °C]]&gt;stookgrens[],_34_KNMI_Stations[[#This Row],[Etmaal temperatuur °C]]-stookgrens[],0),"")</f>
        <v>0</v>
      </c>
    </row>
    <row r="9459" spans="1:16" x14ac:dyDescent="0.25">
      <c r="A9459">
        <v>330</v>
      </c>
      <c r="B9459" s="110">
        <v>46007</v>
      </c>
      <c r="C9459" s="89">
        <v>5.0999999999999996</v>
      </c>
      <c r="D9459" s="89">
        <v>10</v>
      </c>
      <c r="E9459" s="96">
        <v>175</v>
      </c>
      <c r="F9459" s="89">
        <v>0.1</v>
      </c>
      <c r="G9459" s="89">
        <v>1011.3</v>
      </c>
      <c r="H9459">
        <v>0.85</v>
      </c>
      <c r="I9459" t="s">
        <v>23</v>
      </c>
      <c r="J9459">
        <v>1.1000000000000001</v>
      </c>
      <c r="K9459">
        <v>12</v>
      </c>
      <c r="L9459">
        <v>2025</v>
      </c>
      <c r="M9459" t="s">
        <v>379</v>
      </c>
      <c r="N9459" s="89" cm="1">
        <f t="array" ref="N9459">IF(ISNUMBER(_34_KNMI_Stations[[#This Row],[Etmaal temperatuur °C]]),IF(_34_KNMI_Stations[[#This Row],[Etmaal temperatuur °C]]&lt;stookgrens[],stookgrens[]-_34_KNMI_Stations[[#This Row],[Etmaal temperatuur °C]],0),"")</f>
        <v>8</v>
      </c>
      <c r="O9459" s="89">
        <f>_34_KNMI_Stations[[#This Row],[graaddagen]]*_34_KNMI_Stations[[#This Row],[Gewogen factor]]</f>
        <v>8.8000000000000007</v>
      </c>
      <c r="P9459" s="89" cm="1">
        <f t="array" ref="P9459">IF(ISNUMBER(_34_KNMI_Stations[[#This Row],[Etmaal temperatuur °C]]),IF(_34_KNMI_Stations[[#This Row],[Etmaal temperatuur °C]]&gt;stookgrens[],_34_KNMI_Stations[[#This Row],[Etmaal temperatuur °C]]-stookgrens[],0),"")</f>
        <v>0</v>
      </c>
    </row>
    <row r="9460" spans="1:16" x14ac:dyDescent="0.25">
      <c r="A9460">
        <v>330</v>
      </c>
      <c r="B9460" s="110">
        <v>46008</v>
      </c>
      <c r="C9460" s="89">
        <v>5.5</v>
      </c>
      <c r="D9460" s="89">
        <v>8.8000000000000007</v>
      </c>
      <c r="E9460" s="96">
        <v>169</v>
      </c>
      <c r="F9460" s="89">
        <v>0</v>
      </c>
      <c r="G9460" s="89">
        <v>1016.1</v>
      </c>
      <c r="H9460">
        <v>0.9</v>
      </c>
      <c r="I9460" t="s">
        <v>23</v>
      </c>
      <c r="J9460">
        <v>1.1000000000000001</v>
      </c>
      <c r="K9460">
        <v>12</v>
      </c>
      <c r="L9460">
        <v>2025</v>
      </c>
      <c r="M9460" t="s">
        <v>379</v>
      </c>
      <c r="N9460" s="89" cm="1">
        <f t="array" ref="N9460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9460" s="89">
        <f>_34_KNMI_Stations[[#This Row],[graaddagen]]*_34_KNMI_Stations[[#This Row],[Gewogen factor]]</f>
        <v>10.119999999999999</v>
      </c>
      <c r="P9460" s="89" cm="1">
        <f t="array" ref="P9460">IF(ISNUMBER(_34_KNMI_Stations[[#This Row],[Etmaal temperatuur °C]]),IF(_34_KNMI_Stations[[#This Row],[Etmaal temperatuur °C]]&gt;stookgrens[],_34_KNMI_Stations[[#This Row],[Etmaal temperatuur °C]]-stookgrens[],0),"")</f>
        <v>0</v>
      </c>
    </row>
    <row r="9461" spans="1:16" x14ac:dyDescent="0.25">
      <c r="A9461">
        <v>330</v>
      </c>
      <c r="B9461" s="110">
        <v>46009</v>
      </c>
      <c r="C9461" s="89">
        <v>11.2</v>
      </c>
      <c r="D9461" s="89">
        <v>10.3</v>
      </c>
      <c r="E9461" s="96">
        <v>108</v>
      </c>
      <c r="F9461" s="89">
        <v>0.3</v>
      </c>
      <c r="G9461" s="89">
        <v>1010.8</v>
      </c>
      <c r="H9461">
        <v>0.82</v>
      </c>
      <c r="I9461" t="s">
        <v>23</v>
      </c>
      <c r="J9461">
        <v>1.1000000000000001</v>
      </c>
      <c r="K9461">
        <v>12</v>
      </c>
      <c r="L9461">
        <v>2025</v>
      </c>
      <c r="M9461" t="s">
        <v>379</v>
      </c>
      <c r="N9461" s="89" cm="1">
        <f t="array" ref="N9461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9461" s="89">
        <f>_34_KNMI_Stations[[#This Row],[graaddagen]]*_34_KNMI_Stations[[#This Row],[Gewogen factor]]</f>
        <v>8.4700000000000006</v>
      </c>
      <c r="P9461" s="89" cm="1">
        <f t="array" ref="P9461">IF(ISNUMBER(_34_KNMI_Stations[[#This Row],[Etmaal temperatuur °C]]),IF(_34_KNMI_Stations[[#This Row],[Etmaal temperatuur °C]]&gt;stookgrens[],_34_KNMI_Stations[[#This Row],[Etmaal temperatuur °C]]-stookgrens[],0),"")</f>
        <v>0</v>
      </c>
    </row>
    <row r="9462" spans="1:16" x14ac:dyDescent="0.25">
      <c r="A9462">
        <v>330</v>
      </c>
      <c r="B9462" s="110">
        <v>46010</v>
      </c>
      <c r="C9462" s="89">
        <v>5.9</v>
      </c>
      <c r="D9462" s="89">
        <v>9.4</v>
      </c>
      <c r="E9462" s="96">
        <v>257</v>
      </c>
      <c r="F9462" s="89">
        <v>1.7</v>
      </c>
      <c r="G9462" s="89">
        <v>1015.9</v>
      </c>
      <c r="H9462">
        <v>0.88</v>
      </c>
      <c r="I9462" t="s">
        <v>23</v>
      </c>
      <c r="J9462">
        <v>1.1000000000000001</v>
      </c>
      <c r="K9462">
        <v>12</v>
      </c>
      <c r="L9462">
        <v>2025</v>
      </c>
      <c r="M9462" t="s">
        <v>379</v>
      </c>
      <c r="N9462" s="89" cm="1">
        <f t="array" ref="N9462">IF(ISNUMBER(_34_KNMI_Stations[[#This Row],[Etmaal temperatuur °C]]),IF(_34_KNMI_Stations[[#This Row],[Etmaal temperatuur °C]]&lt;stookgrens[],stookgrens[]-_34_KNMI_Stations[[#This Row],[Etmaal temperatuur °C]],0),"")</f>
        <v>8.6</v>
      </c>
      <c r="O9462" s="89">
        <f>_34_KNMI_Stations[[#This Row],[graaddagen]]*_34_KNMI_Stations[[#This Row],[Gewogen factor]]</f>
        <v>9.4600000000000009</v>
      </c>
      <c r="P9462" s="89" cm="1">
        <f t="array" ref="P9462">IF(ISNUMBER(_34_KNMI_Stations[[#This Row],[Etmaal temperatuur °C]]),IF(_34_KNMI_Stations[[#This Row],[Etmaal temperatuur °C]]&gt;stookgrens[],_34_KNMI_Stations[[#This Row],[Etmaal temperatuur °C]]-stookgrens[],0),"")</f>
        <v>0</v>
      </c>
    </row>
    <row r="9463" spans="1:16" x14ac:dyDescent="0.25">
      <c r="A9463">
        <v>330</v>
      </c>
      <c r="B9463" s="110">
        <v>46011</v>
      </c>
      <c r="C9463" s="89">
        <v>4.4000000000000004</v>
      </c>
      <c r="D9463" s="89">
        <v>6.7</v>
      </c>
      <c r="E9463" s="96">
        <v>236</v>
      </c>
      <c r="F9463" s="89">
        <v>0.3</v>
      </c>
      <c r="G9463" s="89">
        <v>1015.4</v>
      </c>
      <c r="H9463">
        <v>0.95</v>
      </c>
      <c r="I9463" t="s">
        <v>23</v>
      </c>
      <c r="J9463">
        <v>1.1000000000000001</v>
      </c>
      <c r="K9463">
        <v>12</v>
      </c>
      <c r="L9463">
        <v>2025</v>
      </c>
      <c r="M9463" t="s">
        <v>379</v>
      </c>
      <c r="N9463" s="89" cm="1">
        <f t="array" ref="N9463">IF(ISNUMBER(_34_KNMI_Stations[[#This Row],[Etmaal temperatuur °C]]),IF(_34_KNMI_Stations[[#This Row],[Etmaal temperatuur °C]]&lt;stookgrens[],stookgrens[]-_34_KNMI_Stations[[#This Row],[Etmaal temperatuur °C]],0),"")</f>
        <v>11.3</v>
      </c>
      <c r="O9463" s="89">
        <f>_34_KNMI_Stations[[#This Row],[graaddagen]]*_34_KNMI_Stations[[#This Row],[Gewogen factor]]</f>
        <v>12.430000000000001</v>
      </c>
      <c r="P9463" s="89" cm="1">
        <f t="array" ref="P9463">IF(ISNUMBER(_34_KNMI_Stations[[#This Row],[Etmaal temperatuur °C]]),IF(_34_KNMI_Stations[[#This Row],[Etmaal temperatuur °C]]&gt;stookgrens[],_34_KNMI_Stations[[#This Row],[Etmaal temperatuur °C]]-stookgrens[],0),"")</f>
        <v>0</v>
      </c>
    </row>
    <row r="9464" spans="1:16" x14ac:dyDescent="0.25">
      <c r="A9464">
        <v>330</v>
      </c>
      <c r="B9464" s="110">
        <v>46012</v>
      </c>
      <c r="C9464" s="89">
        <v>5.2</v>
      </c>
      <c r="D9464" s="89">
        <v>8.6999999999999993</v>
      </c>
      <c r="E9464" s="96">
        <v>226</v>
      </c>
      <c r="F9464" s="89">
        <v>0</v>
      </c>
      <c r="G9464" s="89">
        <v>1010.2</v>
      </c>
      <c r="H9464">
        <v>0.91</v>
      </c>
      <c r="I9464" t="s">
        <v>23</v>
      </c>
      <c r="J9464">
        <v>1.1000000000000001</v>
      </c>
      <c r="K9464">
        <v>12</v>
      </c>
      <c r="L9464">
        <v>2025</v>
      </c>
      <c r="M9464" t="s">
        <v>379</v>
      </c>
      <c r="N9464" s="89" cm="1">
        <f t="array" ref="N9464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9464" s="89">
        <f>_34_KNMI_Stations[[#This Row],[graaddagen]]*_34_KNMI_Stations[[#This Row],[Gewogen factor]]</f>
        <v>10.230000000000002</v>
      </c>
      <c r="P9464" s="89" cm="1">
        <f t="array" ref="P9464">IF(ISNUMBER(_34_KNMI_Stations[[#This Row],[Etmaal temperatuur °C]]),IF(_34_KNMI_Stations[[#This Row],[Etmaal temperatuur °C]]&gt;stookgrens[],_34_KNMI_Stations[[#This Row],[Etmaal temperatuur °C]]-stookgrens[],0),"")</f>
        <v>0</v>
      </c>
    </row>
    <row r="9465" spans="1:16" x14ac:dyDescent="0.25">
      <c r="A9465">
        <v>330</v>
      </c>
      <c r="B9465" s="110">
        <v>46013</v>
      </c>
      <c r="C9465" s="89">
        <v>5.3</v>
      </c>
      <c r="D9465" s="89">
        <v>5.5</v>
      </c>
      <c r="E9465" s="96">
        <v>278</v>
      </c>
      <c r="F9465" s="89">
        <v>0</v>
      </c>
      <c r="G9465" s="89">
        <v>1011.1</v>
      </c>
      <c r="H9465">
        <v>0.86</v>
      </c>
      <c r="I9465" t="s">
        <v>23</v>
      </c>
      <c r="J9465">
        <v>1.1000000000000001</v>
      </c>
      <c r="K9465">
        <v>12</v>
      </c>
      <c r="L9465">
        <v>2025</v>
      </c>
      <c r="M9465" t="s">
        <v>380</v>
      </c>
      <c r="N9465" s="89" cm="1">
        <f t="array" ref="N9465">IF(ISNUMBER(_34_KNMI_Stations[[#This Row],[Etmaal temperatuur °C]]),IF(_34_KNMI_Stations[[#This Row],[Etmaal temperatuur °C]]&lt;stookgrens[],stookgrens[]-_34_KNMI_Stations[[#This Row],[Etmaal temperatuur °C]],0),"")</f>
        <v>12.5</v>
      </c>
      <c r="O9465" s="89">
        <f>_34_KNMI_Stations[[#This Row],[graaddagen]]*_34_KNMI_Stations[[#This Row],[Gewogen factor]]</f>
        <v>13.750000000000002</v>
      </c>
      <c r="P9465" s="89" cm="1">
        <f t="array" ref="P9465">IF(ISNUMBER(_34_KNMI_Stations[[#This Row],[Etmaal temperatuur °C]]),IF(_34_KNMI_Stations[[#This Row],[Etmaal temperatuur °C]]&gt;stookgrens[],_34_KNMI_Stations[[#This Row],[Etmaal temperatuur °C]]-stookgrens[],0),"")</f>
        <v>0</v>
      </c>
    </row>
    <row r="9466" spans="1:16" x14ac:dyDescent="0.25">
      <c r="A9466">
        <v>330</v>
      </c>
      <c r="B9466" s="110">
        <v>46014</v>
      </c>
      <c r="C9466" s="89">
        <v>8.6</v>
      </c>
      <c r="D9466" s="89">
        <v>4.8</v>
      </c>
      <c r="E9466" s="96">
        <v>66</v>
      </c>
      <c r="F9466" s="89">
        <v>0</v>
      </c>
      <c r="G9466" s="89">
        <v>1019.7</v>
      </c>
      <c r="H9466">
        <v>0.78</v>
      </c>
      <c r="I9466" t="s">
        <v>23</v>
      </c>
      <c r="J9466">
        <v>1.1000000000000001</v>
      </c>
      <c r="K9466">
        <v>12</v>
      </c>
      <c r="L9466">
        <v>2025</v>
      </c>
      <c r="M9466" t="s">
        <v>380</v>
      </c>
      <c r="N9466" s="89" cm="1">
        <f t="array" ref="N9466">IF(ISNUMBER(_34_KNMI_Stations[[#This Row],[Etmaal temperatuur °C]]),IF(_34_KNMI_Stations[[#This Row],[Etmaal temperatuur °C]]&lt;stookgrens[],stookgrens[]-_34_KNMI_Stations[[#This Row],[Etmaal temperatuur °C]],0),"")</f>
        <v>13.2</v>
      </c>
      <c r="O9466" s="89">
        <f>_34_KNMI_Stations[[#This Row],[graaddagen]]*_34_KNMI_Stations[[#This Row],[Gewogen factor]]</f>
        <v>14.52</v>
      </c>
      <c r="P9466" s="89" cm="1">
        <f t="array" ref="P9466">IF(ISNUMBER(_34_KNMI_Stations[[#This Row],[Etmaal temperatuur °C]]),IF(_34_KNMI_Stations[[#This Row],[Etmaal temperatuur °C]]&gt;stookgrens[],_34_KNMI_Stations[[#This Row],[Etmaal temperatuur °C]]-stookgrens[],0),"")</f>
        <v>0</v>
      </c>
    </row>
    <row r="9467" spans="1:16" x14ac:dyDescent="0.25">
      <c r="A9467">
        <v>330</v>
      </c>
      <c r="B9467" s="110">
        <v>46015</v>
      </c>
      <c r="C9467" s="89">
        <v>10.8</v>
      </c>
      <c r="D9467" s="89">
        <v>1.5</v>
      </c>
      <c r="E9467" s="96">
        <v>391</v>
      </c>
      <c r="F9467" s="89">
        <v>0</v>
      </c>
      <c r="G9467" s="89">
        <v>1032.2</v>
      </c>
      <c r="H9467">
        <v>0.73</v>
      </c>
      <c r="I9467" t="s">
        <v>23</v>
      </c>
      <c r="J9467">
        <v>1.1000000000000001</v>
      </c>
      <c r="K9467">
        <v>12</v>
      </c>
      <c r="L9467">
        <v>2025</v>
      </c>
      <c r="M9467" t="s">
        <v>380</v>
      </c>
      <c r="N9467" s="89" cm="1">
        <f t="array" ref="N9467">IF(ISNUMBER(_34_KNMI_Stations[[#This Row],[Etmaal temperatuur °C]]),IF(_34_KNMI_Stations[[#This Row],[Etmaal temperatuur °C]]&lt;stookgrens[],stookgrens[]-_34_KNMI_Stations[[#This Row],[Etmaal temperatuur °C]],0),"")</f>
        <v>16.5</v>
      </c>
      <c r="O9467" s="89">
        <f>_34_KNMI_Stations[[#This Row],[graaddagen]]*_34_KNMI_Stations[[#This Row],[Gewogen factor]]</f>
        <v>18.150000000000002</v>
      </c>
      <c r="P9467" s="89" cm="1">
        <f t="array" ref="P9467">IF(ISNUMBER(_34_KNMI_Stations[[#This Row],[Etmaal temperatuur °C]]),IF(_34_KNMI_Stations[[#This Row],[Etmaal temperatuur °C]]&gt;stookgrens[],_34_KNMI_Stations[[#This Row],[Etmaal temperatuur °C]]-stookgrens[],0),"")</f>
        <v>0</v>
      </c>
    </row>
    <row r="9468" spans="1:16" x14ac:dyDescent="0.25">
      <c r="A9468">
        <v>330</v>
      </c>
      <c r="B9468" s="110">
        <v>46016</v>
      </c>
      <c r="C9468" s="89">
        <v>9.4</v>
      </c>
      <c r="D9468" s="89">
        <v>-1.8</v>
      </c>
      <c r="E9468" s="96">
        <v>396</v>
      </c>
      <c r="F9468" s="89">
        <v>0</v>
      </c>
      <c r="G9468" s="89">
        <v>1030.5</v>
      </c>
      <c r="H9468">
        <v>0.66</v>
      </c>
      <c r="I9468" t="s">
        <v>23</v>
      </c>
      <c r="J9468">
        <v>1.1000000000000001</v>
      </c>
      <c r="K9468">
        <v>12</v>
      </c>
      <c r="L9468">
        <v>2025</v>
      </c>
      <c r="M9468" t="s">
        <v>380</v>
      </c>
      <c r="N9468" s="89" cm="1">
        <f t="array" ref="N9468">IF(ISNUMBER(_34_KNMI_Stations[[#This Row],[Etmaal temperatuur °C]]),IF(_34_KNMI_Stations[[#This Row],[Etmaal temperatuur °C]]&lt;stookgrens[],stookgrens[]-_34_KNMI_Stations[[#This Row],[Etmaal temperatuur °C]],0),"")</f>
        <v>19.8</v>
      </c>
      <c r="O9468" s="89">
        <f>_34_KNMI_Stations[[#This Row],[graaddagen]]*_34_KNMI_Stations[[#This Row],[Gewogen factor]]</f>
        <v>21.78</v>
      </c>
      <c r="P9468" s="89" cm="1">
        <f t="array" ref="P9468">IF(ISNUMBER(_34_KNMI_Stations[[#This Row],[Etmaal temperatuur °C]]),IF(_34_KNMI_Stations[[#This Row],[Etmaal temperatuur °C]]&gt;stookgrens[],_34_KNMI_Stations[[#This Row],[Etmaal temperatuur °C]]-stookgrens[],0),"")</f>
        <v>0</v>
      </c>
    </row>
    <row r="9469" spans="1:16" x14ac:dyDescent="0.25">
      <c r="A9469">
        <v>330</v>
      </c>
      <c r="B9469" s="110">
        <v>46017</v>
      </c>
      <c r="C9469" s="89">
        <v>5.5</v>
      </c>
      <c r="D9469" s="89">
        <v>-1.2</v>
      </c>
      <c r="E9469" s="96">
        <v>378</v>
      </c>
      <c r="F9469" s="89">
        <v>0</v>
      </c>
      <c r="G9469" s="89">
        <v>1031.2</v>
      </c>
      <c r="H9469">
        <v>0.75</v>
      </c>
      <c r="I9469" t="s">
        <v>23</v>
      </c>
      <c r="J9469">
        <v>1.1000000000000001</v>
      </c>
      <c r="K9469">
        <v>12</v>
      </c>
      <c r="L9469">
        <v>2025</v>
      </c>
      <c r="M9469" t="s">
        <v>380</v>
      </c>
      <c r="N9469" s="89" cm="1">
        <f t="array" ref="N9469">IF(ISNUMBER(_34_KNMI_Stations[[#This Row],[Etmaal temperatuur °C]]),IF(_34_KNMI_Stations[[#This Row],[Etmaal temperatuur °C]]&lt;stookgrens[],stookgrens[]-_34_KNMI_Stations[[#This Row],[Etmaal temperatuur °C]],0),"")</f>
        <v>19.2</v>
      </c>
      <c r="O9469" s="89">
        <f>_34_KNMI_Stations[[#This Row],[graaddagen]]*_34_KNMI_Stations[[#This Row],[Gewogen factor]]</f>
        <v>21.12</v>
      </c>
      <c r="P9469" s="89" cm="1">
        <f t="array" ref="P9469">IF(ISNUMBER(_34_KNMI_Stations[[#This Row],[Etmaal temperatuur °C]]),IF(_34_KNMI_Stations[[#This Row],[Etmaal temperatuur °C]]&gt;stookgrens[],_34_KNMI_Stations[[#This Row],[Etmaal temperatuur °C]]-stookgrens[],0),"")</f>
        <v>0</v>
      </c>
    </row>
    <row r="9470" spans="1:16" x14ac:dyDescent="0.25">
      <c r="A9470">
        <v>330</v>
      </c>
      <c r="B9470" s="110">
        <v>46018</v>
      </c>
      <c r="C9470" s="89">
        <v>6.3</v>
      </c>
      <c r="D9470" s="89">
        <v>3.9</v>
      </c>
      <c r="E9470" s="96">
        <v>143</v>
      </c>
      <c r="F9470" s="89">
        <v>0</v>
      </c>
      <c r="G9470" s="89">
        <v>1034.4000000000001</v>
      </c>
      <c r="H9470">
        <v>0.77</v>
      </c>
      <c r="I9470" t="s">
        <v>23</v>
      </c>
      <c r="J9470">
        <v>1.1000000000000001</v>
      </c>
      <c r="K9470">
        <v>12</v>
      </c>
      <c r="L9470">
        <v>2025</v>
      </c>
      <c r="M9470" t="s">
        <v>380</v>
      </c>
      <c r="N9470" s="89" cm="1">
        <f t="array" ref="N9470">IF(ISNUMBER(_34_KNMI_Stations[[#This Row],[Etmaal temperatuur °C]]),IF(_34_KNMI_Stations[[#This Row],[Etmaal temperatuur °C]]&lt;stookgrens[],stookgrens[]-_34_KNMI_Stations[[#This Row],[Etmaal temperatuur °C]],0),"")</f>
        <v>14.1</v>
      </c>
      <c r="O9470" s="89">
        <f>_34_KNMI_Stations[[#This Row],[graaddagen]]*_34_KNMI_Stations[[#This Row],[Gewogen factor]]</f>
        <v>15.510000000000002</v>
      </c>
      <c r="P9470" s="89" cm="1">
        <f t="array" ref="P9470">IF(ISNUMBER(_34_KNMI_Stations[[#This Row],[Etmaal temperatuur °C]]),IF(_34_KNMI_Stations[[#This Row],[Etmaal temperatuur °C]]&gt;stookgrens[],_34_KNMI_Stations[[#This Row],[Etmaal temperatuur °C]]-stookgrens[],0),"")</f>
        <v>0</v>
      </c>
    </row>
    <row r="9471" spans="1:16" x14ac:dyDescent="0.25">
      <c r="A9471">
        <v>330</v>
      </c>
      <c r="B9471" s="110">
        <v>46019</v>
      </c>
      <c r="C9471" s="89">
        <v>4.2</v>
      </c>
      <c r="D9471" s="89">
        <v>4.3</v>
      </c>
      <c r="E9471" s="96">
        <v>341</v>
      </c>
      <c r="F9471" s="89">
        <v>0</v>
      </c>
      <c r="G9471" s="89">
        <v>1032</v>
      </c>
      <c r="H9471">
        <v>0.84</v>
      </c>
      <c r="I9471" t="s">
        <v>23</v>
      </c>
      <c r="J9471">
        <v>1.1000000000000001</v>
      </c>
      <c r="K9471">
        <v>12</v>
      </c>
      <c r="L9471">
        <v>2025</v>
      </c>
      <c r="M9471" t="s">
        <v>380</v>
      </c>
      <c r="N9471" s="89" cm="1">
        <f t="array" ref="N9471">IF(ISNUMBER(_34_KNMI_Stations[[#This Row],[Etmaal temperatuur °C]]),IF(_34_KNMI_Stations[[#This Row],[Etmaal temperatuur °C]]&lt;stookgrens[],stookgrens[]-_34_KNMI_Stations[[#This Row],[Etmaal temperatuur °C]],0),"")</f>
        <v>13.7</v>
      </c>
      <c r="O9471" s="89">
        <f>_34_KNMI_Stations[[#This Row],[graaddagen]]*_34_KNMI_Stations[[#This Row],[Gewogen factor]]</f>
        <v>15.07</v>
      </c>
      <c r="P9471" s="89" cm="1">
        <f t="array" ref="P9471">IF(ISNUMBER(_34_KNMI_Stations[[#This Row],[Etmaal temperatuur °C]]),IF(_34_KNMI_Stations[[#This Row],[Etmaal temperatuur °C]]&gt;stookgrens[],_34_KNMI_Stations[[#This Row],[Etmaal temperatuur °C]]-stookgrens[],0),"")</f>
        <v>0</v>
      </c>
    </row>
    <row r="9472" spans="1:16" x14ac:dyDescent="0.25">
      <c r="A9472">
        <v>330</v>
      </c>
      <c r="B9472" s="110">
        <v>46020</v>
      </c>
      <c r="C9472" s="89">
        <v>5.3</v>
      </c>
      <c r="D9472" s="89">
        <v>5.4</v>
      </c>
      <c r="E9472" s="96">
        <v>95</v>
      </c>
      <c r="F9472" s="89">
        <v>0.2</v>
      </c>
      <c r="G9472" s="89">
        <v>1027.4000000000001</v>
      </c>
      <c r="H9472">
        <v>0.88</v>
      </c>
      <c r="I9472" t="s">
        <v>23</v>
      </c>
      <c r="J9472">
        <v>1.1000000000000001</v>
      </c>
      <c r="K9472">
        <v>12</v>
      </c>
      <c r="L9472">
        <v>2025</v>
      </c>
      <c r="M9472" t="s">
        <v>306</v>
      </c>
      <c r="N9472" s="89" cm="1">
        <f t="array" ref="N9472">IF(ISNUMBER(_34_KNMI_Stations[[#This Row],[Etmaal temperatuur °C]]),IF(_34_KNMI_Stations[[#This Row],[Etmaal temperatuur °C]]&lt;stookgrens[],stookgrens[]-_34_KNMI_Stations[[#This Row],[Etmaal temperatuur °C]],0),"")</f>
        <v>12.6</v>
      </c>
      <c r="O9472" s="89">
        <f>_34_KNMI_Stations[[#This Row],[graaddagen]]*_34_KNMI_Stations[[#This Row],[Gewogen factor]]</f>
        <v>13.860000000000001</v>
      </c>
      <c r="P9472" s="89" cm="1">
        <f t="array" ref="P9472">IF(ISNUMBER(_34_KNMI_Stations[[#This Row],[Etmaal temperatuur °C]]),IF(_34_KNMI_Stations[[#This Row],[Etmaal temperatuur °C]]&gt;stookgrens[],_34_KNMI_Stations[[#This Row],[Etmaal temperatuur °C]]-stookgrens[],0),"")</f>
        <v>0</v>
      </c>
    </row>
    <row r="9473" spans="1:16" x14ac:dyDescent="0.25">
      <c r="A9473">
        <v>330</v>
      </c>
      <c r="B9473" s="110">
        <v>46021</v>
      </c>
      <c r="C9473" s="89">
        <v>6.6</v>
      </c>
      <c r="D9473" s="89">
        <v>4.5</v>
      </c>
      <c r="E9473" s="96">
        <v>318</v>
      </c>
      <c r="F9473" s="89">
        <v>1.8</v>
      </c>
      <c r="G9473" s="89">
        <v>1030.9000000000001</v>
      </c>
      <c r="H9473">
        <v>0.83</v>
      </c>
      <c r="I9473" t="s">
        <v>23</v>
      </c>
      <c r="J9473">
        <v>1.1000000000000001</v>
      </c>
      <c r="K9473">
        <v>12</v>
      </c>
      <c r="L9473">
        <v>2025</v>
      </c>
      <c r="M9473" t="s">
        <v>306</v>
      </c>
      <c r="N9473" s="89" cm="1">
        <f t="array" ref="N9473">IF(ISNUMBER(_34_KNMI_Stations[[#This Row],[Etmaal temperatuur °C]]),IF(_34_KNMI_Stations[[#This Row],[Etmaal temperatuur °C]]&lt;stookgrens[],stookgrens[]-_34_KNMI_Stations[[#This Row],[Etmaal temperatuur °C]],0),"")</f>
        <v>13.5</v>
      </c>
      <c r="O9473" s="89">
        <f>_34_KNMI_Stations[[#This Row],[graaddagen]]*_34_KNMI_Stations[[#This Row],[Gewogen factor]]</f>
        <v>14.850000000000001</v>
      </c>
      <c r="P9473" s="89" cm="1">
        <f t="array" ref="P9473">IF(ISNUMBER(_34_KNMI_Stations[[#This Row],[Etmaal temperatuur °C]]),IF(_34_KNMI_Stations[[#This Row],[Etmaal temperatuur °C]]&gt;stookgrens[],_34_KNMI_Stations[[#This Row],[Etmaal temperatuur °C]]-stookgrens[],0),"")</f>
        <v>0</v>
      </c>
    </row>
    <row r="9474" spans="1:16" x14ac:dyDescent="0.25">
      <c r="A9474">
        <v>330</v>
      </c>
      <c r="B9474" s="110">
        <v>46022</v>
      </c>
      <c r="C9474" s="89">
        <v>7.8</v>
      </c>
      <c r="D9474" s="89">
        <v>5</v>
      </c>
      <c r="E9474" s="96">
        <v>198</v>
      </c>
      <c r="F9474" s="89">
        <v>0.6</v>
      </c>
      <c r="G9474" s="89">
        <v>1024.2</v>
      </c>
      <c r="H9474">
        <v>0.83</v>
      </c>
      <c r="I9474" t="s">
        <v>23</v>
      </c>
      <c r="J9474">
        <v>1.1000000000000001</v>
      </c>
      <c r="K9474">
        <v>12</v>
      </c>
      <c r="L9474">
        <v>2025</v>
      </c>
      <c r="M9474" t="s">
        <v>306</v>
      </c>
      <c r="N9474" s="89" cm="1">
        <f t="array" ref="N9474">IF(ISNUMBER(_34_KNMI_Stations[[#This Row],[Etmaal temperatuur °C]]),IF(_34_KNMI_Stations[[#This Row],[Etmaal temperatuur °C]]&lt;stookgrens[],stookgrens[]-_34_KNMI_Stations[[#This Row],[Etmaal temperatuur °C]],0),"")</f>
        <v>13</v>
      </c>
      <c r="O9474" s="89">
        <f>_34_KNMI_Stations[[#This Row],[graaddagen]]*_34_KNMI_Stations[[#This Row],[Gewogen factor]]</f>
        <v>14.3</v>
      </c>
      <c r="P9474" s="89" cm="1">
        <f t="array" ref="P9474">IF(ISNUMBER(_34_KNMI_Stations[[#This Row],[Etmaal temperatuur °C]]),IF(_34_KNMI_Stations[[#This Row],[Etmaal temperatuur °C]]&gt;stookgrens[],_34_KNMI_Stations[[#This Row],[Etmaal temperatuur °C]]-stookgrens[],0),"")</f>
        <v>0</v>
      </c>
    </row>
    <row r="9475" spans="1:16" x14ac:dyDescent="0.25">
      <c r="A9475">
        <v>330</v>
      </c>
      <c r="B9475" s="110">
        <v>46023</v>
      </c>
      <c r="C9475" s="89">
        <v>13.9</v>
      </c>
      <c r="D9475" s="89">
        <v>5.4</v>
      </c>
      <c r="E9475" s="96">
        <v>101</v>
      </c>
      <c r="F9475" s="89">
        <v>0.5</v>
      </c>
      <c r="G9475" s="89">
        <v>1004.3</v>
      </c>
      <c r="H9475">
        <v>0.78</v>
      </c>
      <c r="I9475" t="s">
        <v>23</v>
      </c>
      <c r="J9475">
        <v>1.1000000000000001</v>
      </c>
      <c r="K9475">
        <v>1</v>
      </c>
      <c r="L9475">
        <v>2026</v>
      </c>
      <c r="M9475" t="s">
        <v>306</v>
      </c>
      <c r="N9475" s="89" cm="1">
        <f t="array" ref="N9475">IF(ISNUMBER(_34_KNMI_Stations[[#This Row],[Etmaal temperatuur °C]]),IF(_34_KNMI_Stations[[#This Row],[Etmaal temperatuur °C]]&lt;stookgrens[],stookgrens[]-_34_KNMI_Stations[[#This Row],[Etmaal temperatuur °C]],0),"")</f>
        <v>12.6</v>
      </c>
      <c r="O9475" s="89">
        <f>_34_KNMI_Stations[[#This Row],[graaddagen]]*_34_KNMI_Stations[[#This Row],[Gewogen factor]]</f>
        <v>13.860000000000001</v>
      </c>
      <c r="P9475" s="89" cm="1">
        <f t="array" ref="P9475">IF(ISNUMBER(_34_KNMI_Stations[[#This Row],[Etmaal temperatuur °C]]),IF(_34_KNMI_Stations[[#This Row],[Etmaal temperatuur °C]]&gt;stookgrens[],_34_KNMI_Stations[[#This Row],[Etmaal temperatuur °C]]-stookgrens[],0),"")</f>
        <v>0</v>
      </c>
    </row>
    <row r="9476" spans="1:16" x14ac:dyDescent="0.25">
      <c r="A9476">
        <v>330</v>
      </c>
      <c r="B9476" s="110">
        <v>46024</v>
      </c>
      <c r="C9476" s="89">
        <v>13.6</v>
      </c>
      <c r="D9476" s="89">
        <v>3.7</v>
      </c>
      <c r="E9476" s="96">
        <v>181</v>
      </c>
      <c r="F9476" s="89">
        <v>9.6999999999999993</v>
      </c>
      <c r="G9476" s="89">
        <v>1000.5</v>
      </c>
      <c r="H9476">
        <v>0.83</v>
      </c>
      <c r="I9476" t="s">
        <v>23</v>
      </c>
      <c r="J9476">
        <v>1.1000000000000001</v>
      </c>
      <c r="K9476">
        <v>1</v>
      </c>
      <c r="L9476">
        <v>2026</v>
      </c>
      <c r="M9476" t="s">
        <v>306</v>
      </c>
      <c r="N9476" s="89" cm="1">
        <f t="array" ref="N9476">IF(ISNUMBER(_34_KNMI_Stations[[#This Row],[Etmaal temperatuur °C]]),IF(_34_KNMI_Stations[[#This Row],[Etmaal temperatuur °C]]&lt;stookgrens[],stookgrens[]-_34_KNMI_Stations[[#This Row],[Etmaal temperatuur °C]],0),"")</f>
        <v>14.3</v>
      </c>
      <c r="O9476" s="89">
        <f>_34_KNMI_Stations[[#This Row],[graaddagen]]*_34_KNMI_Stations[[#This Row],[Gewogen factor]]</f>
        <v>15.730000000000002</v>
      </c>
      <c r="P9476" s="89" cm="1">
        <f t="array" ref="P9476">IF(ISNUMBER(_34_KNMI_Stations[[#This Row],[Etmaal temperatuur °C]]),IF(_34_KNMI_Stations[[#This Row],[Etmaal temperatuur °C]]&gt;stookgrens[],_34_KNMI_Stations[[#This Row],[Etmaal temperatuur °C]]-stookgrens[],0),"")</f>
        <v>0</v>
      </c>
    </row>
    <row r="9477" spans="1:16" x14ac:dyDescent="0.25">
      <c r="A9477">
        <v>330</v>
      </c>
      <c r="B9477" s="110">
        <v>46025</v>
      </c>
      <c r="C9477" s="89">
        <v>11.9</v>
      </c>
      <c r="D9477" s="89">
        <v>3.3</v>
      </c>
      <c r="E9477" s="96">
        <v>171</v>
      </c>
      <c r="F9477" s="89">
        <v>6.7</v>
      </c>
      <c r="G9477" s="89">
        <v>1003.5</v>
      </c>
      <c r="H9477">
        <v>0.81</v>
      </c>
      <c r="I9477" t="s">
        <v>23</v>
      </c>
      <c r="J9477">
        <v>1.1000000000000001</v>
      </c>
      <c r="K9477">
        <v>1</v>
      </c>
      <c r="L9477">
        <v>2026</v>
      </c>
      <c r="M9477" t="s">
        <v>306</v>
      </c>
      <c r="N9477" s="89" cm="1">
        <f t="array" ref="N9477">IF(ISNUMBER(_34_KNMI_Stations[[#This Row],[Etmaal temperatuur °C]]),IF(_34_KNMI_Stations[[#This Row],[Etmaal temperatuur °C]]&lt;stookgrens[],stookgrens[]-_34_KNMI_Stations[[#This Row],[Etmaal temperatuur °C]],0),"")</f>
        <v>14.7</v>
      </c>
      <c r="O9477" s="89">
        <f>_34_KNMI_Stations[[#This Row],[graaddagen]]*_34_KNMI_Stations[[#This Row],[Gewogen factor]]</f>
        <v>16.170000000000002</v>
      </c>
      <c r="P9477" s="89" cm="1">
        <f t="array" ref="P9477">IF(ISNUMBER(_34_KNMI_Stations[[#This Row],[Etmaal temperatuur °C]]),IF(_34_KNMI_Stations[[#This Row],[Etmaal temperatuur °C]]&gt;stookgrens[],_34_KNMI_Stations[[#This Row],[Etmaal temperatuur °C]]-stookgrens[],0),"")</f>
        <v>0</v>
      </c>
    </row>
    <row r="9478" spans="1:16" x14ac:dyDescent="0.25">
      <c r="A9478">
        <v>330</v>
      </c>
      <c r="B9478" s="110">
        <v>46026</v>
      </c>
      <c r="C9478" s="89">
        <v>11.1</v>
      </c>
      <c r="D9478" s="89">
        <v>2.5</v>
      </c>
      <c r="E9478" s="96">
        <v>212</v>
      </c>
      <c r="F9478" s="89">
        <v>6.6</v>
      </c>
      <c r="G9478" s="89">
        <v>1008.8</v>
      </c>
      <c r="H9478">
        <v>0.8</v>
      </c>
      <c r="I9478" t="s">
        <v>23</v>
      </c>
      <c r="J9478">
        <v>1.1000000000000001</v>
      </c>
      <c r="K9478">
        <v>1</v>
      </c>
      <c r="L9478">
        <v>2026</v>
      </c>
      <c r="M9478" t="s">
        <v>306</v>
      </c>
      <c r="N9478" s="89" cm="1">
        <f t="array" ref="N9478">IF(ISNUMBER(_34_KNMI_Stations[[#This Row],[Etmaal temperatuur °C]]),IF(_34_KNMI_Stations[[#This Row],[Etmaal temperatuur °C]]&lt;stookgrens[],stookgrens[]-_34_KNMI_Stations[[#This Row],[Etmaal temperatuur °C]],0),"")</f>
        <v>15.5</v>
      </c>
      <c r="O9478" s="89">
        <f>_34_KNMI_Stations[[#This Row],[graaddagen]]*_34_KNMI_Stations[[#This Row],[Gewogen factor]]</f>
        <v>17.05</v>
      </c>
      <c r="P9478" s="89" cm="1">
        <f t="array" ref="P9478">IF(ISNUMBER(_34_KNMI_Stations[[#This Row],[Etmaal temperatuur °C]]),IF(_34_KNMI_Stations[[#This Row],[Etmaal temperatuur °C]]&gt;stookgrens[],_34_KNMI_Stations[[#This Row],[Etmaal temperatuur °C]]-stookgrens[],0),"")</f>
        <v>0</v>
      </c>
    </row>
    <row r="9479" spans="1:16" x14ac:dyDescent="0.25">
      <c r="A9479">
        <v>330</v>
      </c>
      <c r="B9479" s="110">
        <v>46027</v>
      </c>
      <c r="C9479" s="89">
        <v>7.1</v>
      </c>
      <c r="D9479" s="89">
        <v>2.1</v>
      </c>
      <c r="E9479" s="96">
        <v>258</v>
      </c>
      <c r="F9479" s="89">
        <v>8.1</v>
      </c>
      <c r="G9479" s="89">
        <v>1009.7</v>
      </c>
      <c r="H9479">
        <v>0.83</v>
      </c>
      <c r="I9479" t="s">
        <v>23</v>
      </c>
      <c r="J9479">
        <v>1.1000000000000001</v>
      </c>
      <c r="K9479">
        <v>1</v>
      </c>
      <c r="L9479">
        <v>2026</v>
      </c>
      <c r="M9479" t="s">
        <v>344</v>
      </c>
      <c r="N9479" s="89" cm="1">
        <f t="array" ref="N9479">IF(ISNUMBER(_34_KNMI_Stations[[#This Row],[Etmaal temperatuur °C]]),IF(_34_KNMI_Stations[[#This Row],[Etmaal temperatuur °C]]&lt;stookgrens[],stookgrens[]-_34_KNMI_Stations[[#This Row],[Etmaal temperatuur °C]],0),"")</f>
        <v>15.9</v>
      </c>
      <c r="O9479" s="89">
        <f>_34_KNMI_Stations[[#This Row],[graaddagen]]*_34_KNMI_Stations[[#This Row],[Gewogen factor]]</f>
        <v>17.490000000000002</v>
      </c>
      <c r="P9479" s="89" cm="1">
        <f t="array" ref="P9479">IF(ISNUMBER(_34_KNMI_Stations[[#This Row],[Etmaal temperatuur °C]]),IF(_34_KNMI_Stations[[#This Row],[Etmaal temperatuur °C]]&gt;stookgrens[],_34_KNMI_Stations[[#This Row],[Etmaal temperatuur °C]]-stookgrens[],0),"")</f>
        <v>0</v>
      </c>
    </row>
    <row r="9480" spans="1:16" x14ac:dyDescent="0.25">
      <c r="A9480">
        <v>330</v>
      </c>
      <c r="B9480" s="110">
        <v>46028</v>
      </c>
      <c r="C9480" s="89">
        <v>6.8</v>
      </c>
      <c r="D9480" s="89">
        <v>1.9</v>
      </c>
      <c r="E9480" s="96">
        <v>355</v>
      </c>
      <c r="F9480" s="89">
        <v>8.8000000000000007</v>
      </c>
      <c r="G9480" s="89">
        <v>1014.2</v>
      </c>
      <c r="H9480">
        <v>0.83</v>
      </c>
      <c r="I9480" t="s">
        <v>23</v>
      </c>
      <c r="J9480">
        <v>1.1000000000000001</v>
      </c>
      <c r="K9480">
        <v>1</v>
      </c>
      <c r="L9480">
        <v>2026</v>
      </c>
      <c r="M9480" t="s">
        <v>344</v>
      </c>
      <c r="N9480" s="89" cm="1">
        <f t="array" ref="N9480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9480" s="89">
        <f>_34_KNMI_Stations[[#This Row],[graaddagen]]*_34_KNMI_Stations[[#This Row],[Gewogen factor]]</f>
        <v>17.710000000000004</v>
      </c>
      <c r="P9480" s="89" cm="1">
        <f t="array" ref="P9480">IF(ISNUMBER(_34_KNMI_Stations[[#This Row],[Etmaal temperatuur °C]]),IF(_34_KNMI_Stations[[#This Row],[Etmaal temperatuur °C]]&gt;stookgrens[],_34_KNMI_Stations[[#This Row],[Etmaal temperatuur °C]]-stookgrens[],0),"")</f>
        <v>0</v>
      </c>
    </row>
    <row r="9481" spans="1:16" x14ac:dyDescent="0.25">
      <c r="A9481">
        <v>330</v>
      </c>
      <c r="B9481" s="110">
        <v>46029</v>
      </c>
      <c r="C9481" s="89">
        <v>10.7</v>
      </c>
      <c r="D9481" s="89">
        <v>2.1</v>
      </c>
      <c r="E9481" s="96">
        <v>80</v>
      </c>
      <c r="F9481" s="89">
        <v>5.8</v>
      </c>
      <c r="G9481" s="89">
        <v>1003.9</v>
      </c>
      <c r="H9481">
        <v>0.92</v>
      </c>
      <c r="I9481" t="s">
        <v>23</v>
      </c>
      <c r="J9481">
        <v>1.1000000000000001</v>
      </c>
      <c r="K9481">
        <v>1</v>
      </c>
      <c r="L9481">
        <v>2026</v>
      </c>
      <c r="M9481" t="s">
        <v>344</v>
      </c>
      <c r="N9481" s="89" cm="1">
        <f t="array" ref="N9481">IF(ISNUMBER(_34_KNMI_Stations[[#This Row],[Etmaal temperatuur °C]]),IF(_34_KNMI_Stations[[#This Row],[Etmaal temperatuur °C]]&lt;stookgrens[],stookgrens[]-_34_KNMI_Stations[[#This Row],[Etmaal temperatuur °C]],0),"")</f>
        <v>15.9</v>
      </c>
      <c r="O9481" s="89">
        <f>_34_KNMI_Stations[[#This Row],[graaddagen]]*_34_KNMI_Stations[[#This Row],[Gewogen factor]]</f>
        <v>17.490000000000002</v>
      </c>
      <c r="P9481" s="89" cm="1">
        <f t="array" ref="P9481">IF(ISNUMBER(_34_KNMI_Stations[[#This Row],[Etmaal temperatuur °C]]),IF(_34_KNMI_Stations[[#This Row],[Etmaal temperatuur °C]]&gt;stookgrens[],_34_KNMI_Stations[[#This Row],[Etmaal temperatuur °C]]-stookgrens[],0),"")</f>
        <v>0</v>
      </c>
    </row>
    <row r="9482" spans="1:16" x14ac:dyDescent="0.25">
      <c r="A9482">
        <v>330</v>
      </c>
      <c r="B9482" s="110">
        <v>46030</v>
      </c>
      <c r="C9482" s="89">
        <v>6.5</v>
      </c>
      <c r="D9482" s="89">
        <v>3.2</v>
      </c>
      <c r="E9482" s="96">
        <v>256</v>
      </c>
      <c r="F9482" s="89">
        <v>7.4</v>
      </c>
      <c r="G9482" s="89">
        <v>1000.7</v>
      </c>
      <c r="H9482">
        <v>0.91</v>
      </c>
      <c r="I9482" t="s">
        <v>23</v>
      </c>
      <c r="J9482">
        <v>1.1000000000000001</v>
      </c>
      <c r="K9482">
        <v>1</v>
      </c>
      <c r="L9482">
        <v>2026</v>
      </c>
      <c r="M9482" t="s">
        <v>344</v>
      </c>
      <c r="N9482" s="89" cm="1">
        <f t="array" ref="N9482">IF(ISNUMBER(_34_KNMI_Stations[[#This Row],[Etmaal temperatuur °C]]),IF(_34_KNMI_Stations[[#This Row],[Etmaal temperatuur °C]]&lt;stookgrens[],stookgrens[]-_34_KNMI_Stations[[#This Row],[Etmaal temperatuur °C]],0),"")</f>
        <v>14.8</v>
      </c>
      <c r="O9482" s="89">
        <f>_34_KNMI_Stations[[#This Row],[graaddagen]]*_34_KNMI_Stations[[#This Row],[Gewogen factor]]</f>
        <v>16.28</v>
      </c>
      <c r="P9482" s="89" cm="1">
        <f t="array" ref="P9482">IF(ISNUMBER(_34_KNMI_Stations[[#This Row],[Etmaal temperatuur °C]]),IF(_34_KNMI_Stations[[#This Row],[Etmaal temperatuur °C]]&gt;stookgrens[],_34_KNMI_Stations[[#This Row],[Etmaal temperatuur °C]]-stookgrens[],0),"")</f>
        <v>0</v>
      </c>
    </row>
    <row r="9483" spans="1:16" x14ac:dyDescent="0.25">
      <c r="A9483">
        <v>330</v>
      </c>
      <c r="B9483" s="110">
        <v>46031</v>
      </c>
      <c r="C9483" s="89">
        <v>8.6999999999999993</v>
      </c>
      <c r="D9483" s="89">
        <v>2.5</v>
      </c>
      <c r="E9483" s="96">
        <v>121</v>
      </c>
      <c r="F9483" s="89">
        <v>6.6</v>
      </c>
      <c r="G9483" s="89">
        <v>985.9</v>
      </c>
      <c r="H9483">
        <v>0.95</v>
      </c>
      <c r="I9483" t="s">
        <v>23</v>
      </c>
      <c r="J9483">
        <v>1.1000000000000001</v>
      </c>
      <c r="K9483">
        <v>1</v>
      </c>
      <c r="L9483">
        <v>2026</v>
      </c>
      <c r="M9483" t="s">
        <v>344</v>
      </c>
      <c r="N9483" s="89" cm="1">
        <f t="array" ref="N9483">IF(ISNUMBER(_34_KNMI_Stations[[#This Row],[Etmaal temperatuur °C]]),IF(_34_KNMI_Stations[[#This Row],[Etmaal temperatuur °C]]&lt;stookgrens[],stookgrens[]-_34_KNMI_Stations[[#This Row],[Etmaal temperatuur °C]],0),"")</f>
        <v>15.5</v>
      </c>
      <c r="O9483" s="89">
        <f>_34_KNMI_Stations[[#This Row],[graaddagen]]*_34_KNMI_Stations[[#This Row],[Gewogen factor]]</f>
        <v>17.05</v>
      </c>
      <c r="P9483" s="89" cm="1">
        <f t="array" ref="P9483">IF(ISNUMBER(_34_KNMI_Stations[[#This Row],[Etmaal temperatuur °C]]),IF(_34_KNMI_Stations[[#This Row],[Etmaal temperatuur °C]]&gt;stookgrens[],_34_KNMI_Stations[[#This Row],[Etmaal temperatuur °C]]-stookgrens[],0),"")</f>
        <v>0</v>
      </c>
    </row>
    <row r="9484" spans="1:16" x14ac:dyDescent="0.25">
      <c r="A9484">
        <v>330</v>
      </c>
      <c r="B9484" s="110">
        <v>46032</v>
      </c>
      <c r="C9484" s="89">
        <v>6.5</v>
      </c>
      <c r="D9484" s="89">
        <v>-1.7</v>
      </c>
      <c r="E9484" s="96">
        <v>118</v>
      </c>
      <c r="F9484" s="89">
        <v>0</v>
      </c>
      <c r="G9484" s="89">
        <v>1012.5</v>
      </c>
      <c r="H9484">
        <v>0.79</v>
      </c>
      <c r="I9484" t="s">
        <v>23</v>
      </c>
      <c r="J9484">
        <v>1.1000000000000001</v>
      </c>
      <c r="K9484">
        <v>1</v>
      </c>
      <c r="L9484">
        <v>2026</v>
      </c>
      <c r="M9484" t="s">
        <v>344</v>
      </c>
      <c r="N9484" s="89" cm="1">
        <f t="array" ref="N9484">IF(ISNUMBER(_34_KNMI_Stations[[#This Row],[Etmaal temperatuur °C]]),IF(_34_KNMI_Stations[[#This Row],[Etmaal temperatuur °C]]&lt;stookgrens[],stookgrens[]-_34_KNMI_Stations[[#This Row],[Etmaal temperatuur °C]],0),"")</f>
        <v>19.7</v>
      </c>
      <c r="O9484" s="89">
        <f>_34_KNMI_Stations[[#This Row],[graaddagen]]*_34_KNMI_Stations[[#This Row],[Gewogen factor]]</f>
        <v>21.67</v>
      </c>
      <c r="P9484" s="89" cm="1">
        <f t="array" ref="P9484">IF(ISNUMBER(_34_KNMI_Stations[[#This Row],[Etmaal temperatuur °C]]),IF(_34_KNMI_Stations[[#This Row],[Etmaal temperatuur °C]]&gt;stookgrens[],_34_KNMI_Stations[[#This Row],[Etmaal temperatuur °C]]-stookgrens[],0),"")</f>
        <v>0</v>
      </c>
    </row>
    <row r="9485" spans="1:16" x14ac:dyDescent="0.25">
      <c r="A9485">
        <v>330</v>
      </c>
      <c r="B9485" s="110">
        <v>46033</v>
      </c>
      <c r="C9485" s="89">
        <v>8.4</v>
      </c>
      <c r="D9485" s="89">
        <v>-0.5</v>
      </c>
      <c r="E9485" s="96">
        <v>211</v>
      </c>
      <c r="F9485" s="89">
        <v>2.1</v>
      </c>
      <c r="G9485" s="89">
        <v>1019.6</v>
      </c>
      <c r="H9485">
        <v>0.83</v>
      </c>
      <c r="I9485" t="s">
        <v>23</v>
      </c>
      <c r="J9485">
        <v>1.1000000000000001</v>
      </c>
      <c r="K9485">
        <v>1</v>
      </c>
      <c r="L9485">
        <v>2026</v>
      </c>
      <c r="M9485" t="s">
        <v>344</v>
      </c>
      <c r="N9485" s="89" cm="1">
        <f t="array" ref="N9485">IF(ISNUMBER(_34_KNMI_Stations[[#This Row],[Etmaal temperatuur °C]]),IF(_34_KNMI_Stations[[#This Row],[Etmaal temperatuur °C]]&lt;stookgrens[],stookgrens[]-_34_KNMI_Stations[[#This Row],[Etmaal temperatuur °C]],0),"")</f>
        <v>18.5</v>
      </c>
      <c r="O9485" s="89">
        <f>_34_KNMI_Stations[[#This Row],[graaddagen]]*_34_KNMI_Stations[[#This Row],[Gewogen factor]]</f>
        <v>20.350000000000001</v>
      </c>
      <c r="P9485" s="89" cm="1">
        <f t="array" ref="P9485">IF(ISNUMBER(_34_KNMI_Stations[[#This Row],[Etmaal temperatuur °C]]),IF(_34_KNMI_Stations[[#This Row],[Etmaal temperatuur °C]]&gt;stookgrens[],_34_KNMI_Stations[[#This Row],[Etmaal temperatuur °C]]-stookgrens[],0),"")</f>
        <v>0</v>
      </c>
    </row>
    <row r="9486" spans="1:16" x14ac:dyDescent="0.25">
      <c r="A9486">
        <v>330</v>
      </c>
      <c r="B9486" s="110">
        <v>46034</v>
      </c>
      <c r="C9486" s="89">
        <v>9.4</v>
      </c>
      <c r="D9486" s="89">
        <v>6.5</v>
      </c>
      <c r="E9486" s="96">
        <v>114</v>
      </c>
      <c r="F9486" s="89">
        <v>0.5</v>
      </c>
      <c r="G9486" s="89">
        <v>1006.2</v>
      </c>
      <c r="H9486">
        <v>0.94</v>
      </c>
      <c r="I9486" t="s">
        <v>23</v>
      </c>
      <c r="J9486">
        <v>1.1000000000000001</v>
      </c>
      <c r="K9486">
        <v>1</v>
      </c>
      <c r="L9486">
        <v>2026</v>
      </c>
      <c r="M9486" t="s">
        <v>381</v>
      </c>
      <c r="N9486" s="89" cm="1">
        <f t="array" ref="N9486">IF(ISNUMBER(_34_KNMI_Stations[[#This Row],[Etmaal temperatuur °C]]),IF(_34_KNMI_Stations[[#This Row],[Etmaal temperatuur °C]]&lt;stookgrens[],stookgrens[]-_34_KNMI_Stations[[#This Row],[Etmaal temperatuur °C]],0),"")</f>
        <v>11.5</v>
      </c>
      <c r="O9486" s="89">
        <f>_34_KNMI_Stations[[#This Row],[graaddagen]]*_34_KNMI_Stations[[#This Row],[Gewogen factor]]</f>
        <v>12.65</v>
      </c>
      <c r="P9486" s="89" cm="1">
        <f t="array" ref="P9486">IF(ISNUMBER(_34_KNMI_Stations[[#This Row],[Etmaal temperatuur °C]]),IF(_34_KNMI_Stations[[#This Row],[Etmaal temperatuur °C]]&gt;stookgrens[],_34_KNMI_Stations[[#This Row],[Etmaal temperatuur °C]]-stookgrens[],0),"")</f>
        <v>0</v>
      </c>
    </row>
    <row r="9487" spans="1:16" x14ac:dyDescent="0.25">
      <c r="A9487">
        <v>330</v>
      </c>
      <c r="B9487" s="110">
        <v>46035</v>
      </c>
      <c r="C9487" s="89">
        <v>6.6</v>
      </c>
      <c r="D9487" s="89">
        <v>8.5</v>
      </c>
      <c r="E9487" s="96">
        <v>104</v>
      </c>
      <c r="F9487" s="89">
        <v>4</v>
      </c>
      <c r="G9487" s="89">
        <v>1007</v>
      </c>
      <c r="H9487">
        <v>0.94</v>
      </c>
      <c r="I9487" t="s">
        <v>23</v>
      </c>
      <c r="J9487">
        <v>1.1000000000000001</v>
      </c>
      <c r="K9487">
        <v>1</v>
      </c>
      <c r="L9487">
        <v>2026</v>
      </c>
      <c r="M9487" t="s">
        <v>381</v>
      </c>
      <c r="N9487" s="89" cm="1">
        <f t="array" ref="N9487">IF(ISNUMBER(_34_KNMI_Stations[[#This Row],[Etmaal temperatuur °C]]),IF(_34_KNMI_Stations[[#This Row],[Etmaal temperatuur °C]]&lt;stookgrens[],stookgrens[]-_34_KNMI_Stations[[#This Row],[Etmaal temperatuur °C]],0),"")</f>
        <v>9.5</v>
      </c>
      <c r="O9487" s="89">
        <f>_34_KNMI_Stations[[#This Row],[graaddagen]]*_34_KNMI_Stations[[#This Row],[Gewogen factor]]</f>
        <v>10.450000000000001</v>
      </c>
      <c r="P9487" s="89" cm="1">
        <f t="array" ref="P9487">IF(ISNUMBER(_34_KNMI_Stations[[#This Row],[Etmaal temperatuur °C]]),IF(_34_KNMI_Stations[[#This Row],[Etmaal temperatuur °C]]&gt;stookgrens[],_34_KNMI_Stations[[#This Row],[Etmaal temperatuur °C]]-stookgrens[],0),"")</f>
        <v>0</v>
      </c>
    </row>
    <row r="9488" spans="1:16" x14ac:dyDescent="0.25">
      <c r="A9488">
        <v>330</v>
      </c>
      <c r="B9488" s="110">
        <v>46036</v>
      </c>
      <c r="C9488" s="89">
        <v>3.7</v>
      </c>
      <c r="D9488" s="89">
        <v>6.2</v>
      </c>
      <c r="E9488" s="96">
        <v>514</v>
      </c>
      <c r="F9488" s="89">
        <v>0.8</v>
      </c>
      <c r="G9488" s="89">
        <v>1011.9</v>
      </c>
      <c r="H9488">
        <v>0.93</v>
      </c>
      <c r="I9488" t="s">
        <v>23</v>
      </c>
      <c r="J9488">
        <v>1.1000000000000001</v>
      </c>
      <c r="K9488">
        <v>1</v>
      </c>
      <c r="L9488">
        <v>2026</v>
      </c>
      <c r="M9488" t="s">
        <v>381</v>
      </c>
      <c r="N9488" s="89" cm="1">
        <f t="array" ref="N9488">IF(ISNUMBER(_34_KNMI_Stations[[#This Row],[Etmaal temperatuur °C]]),IF(_34_KNMI_Stations[[#This Row],[Etmaal temperatuur °C]]&lt;stookgrens[],stookgrens[]-_34_KNMI_Stations[[#This Row],[Etmaal temperatuur °C]],0),"")</f>
        <v>11.8</v>
      </c>
      <c r="O9488" s="89">
        <f>_34_KNMI_Stations[[#This Row],[graaddagen]]*_34_KNMI_Stations[[#This Row],[Gewogen factor]]</f>
        <v>12.980000000000002</v>
      </c>
      <c r="P9488" s="89" cm="1">
        <f t="array" ref="P9488">IF(ISNUMBER(_34_KNMI_Stations[[#This Row],[Etmaal temperatuur °C]]),IF(_34_KNMI_Stations[[#This Row],[Etmaal temperatuur °C]]&gt;stookgrens[],_34_KNMI_Stations[[#This Row],[Etmaal temperatuur °C]]-stookgrens[],0),"")</f>
        <v>0</v>
      </c>
    </row>
    <row r="9489" spans="1:16" x14ac:dyDescent="0.25">
      <c r="A9489">
        <v>330</v>
      </c>
      <c r="B9489" s="110">
        <v>46037</v>
      </c>
      <c r="C9489" s="89">
        <v>8.1999999999999993</v>
      </c>
      <c r="D9489" s="89">
        <v>8.8000000000000007</v>
      </c>
      <c r="E9489" s="96">
        <v>90</v>
      </c>
      <c r="F9489" s="89">
        <v>2.6</v>
      </c>
      <c r="G9489" s="89">
        <v>1005.9</v>
      </c>
      <c r="H9489">
        <v>0.9</v>
      </c>
      <c r="I9489" t="s">
        <v>23</v>
      </c>
      <c r="J9489">
        <v>1.1000000000000001</v>
      </c>
      <c r="K9489">
        <v>1</v>
      </c>
      <c r="L9489">
        <v>2026</v>
      </c>
      <c r="M9489" t="s">
        <v>381</v>
      </c>
      <c r="N9489" s="89" cm="1">
        <f t="array" ref="N9489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9489" s="89">
        <f>_34_KNMI_Stations[[#This Row],[graaddagen]]*_34_KNMI_Stations[[#This Row],[Gewogen factor]]</f>
        <v>10.119999999999999</v>
      </c>
      <c r="P9489" s="89" cm="1">
        <f t="array" ref="P9489">IF(ISNUMBER(_34_KNMI_Stations[[#This Row],[Etmaal temperatuur °C]]),IF(_34_KNMI_Stations[[#This Row],[Etmaal temperatuur °C]]&gt;stookgrens[],_34_KNMI_Stations[[#This Row],[Etmaal temperatuur °C]]-stookgrens[],0),"")</f>
        <v>0</v>
      </c>
    </row>
    <row r="9490" spans="1:16" x14ac:dyDescent="0.25">
      <c r="A9490">
        <v>330</v>
      </c>
      <c r="B9490" s="110">
        <v>46038</v>
      </c>
      <c r="C9490" s="89">
        <v>5.6</v>
      </c>
      <c r="D9490" s="89">
        <v>7.8</v>
      </c>
      <c r="E9490" s="96">
        <v>346</v>
      </c>
      <c r="F9490" s="89">
        <v>0.1</v>
      </c>
      <c r="G9490" s="89">
        <v>1010.6</v>
      </c>
      <c r="H9490">
        <v>0.89</v>
      </c>
      <c r="I9490" t="s">
        <v>23</v>
      </c>
      <c r="J9490">
        <v>1.1000000000000001</v>
      </c>
      <c r="K9490">
        <v>1</v>
      </c>
      <c r="L9490">
        <v>2026</v>
      </c>
      <c r="M9490" t="s">
        <v>381</v>
      </c>
      <c r="N9490" s="89" cm="1">
        <f t="array" ref="N9490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9490" s="89">
        <f>_34_KNMI_Stations[[#This Row],[graaddagen]]*_34_KNMI_Stations[[#This Row],[Gewogen factor]]</f>
        <v>11.22</v>
      </c>
      <c r="P9490" s="89" cm="1">
        <f t="array" ref="P9490">IF(ISNUMBER(_34_KNMI_Stations[[#This Row],[Etmaal temperatuur °C]]),IF(_34_KNMI_Stations[[#This Row],[Etmaal temperatuur °C]]&gt;stookgrens[],_34_KNMI_Stations[[#This Row],[Etmaal temperatuur °C]]-stookgrens[],0),"")</f>
        <v>0</v>
      </c>
    </row>
    <row r="9491" spans="1:16" x14ac:dyDescent="0.25">
      <c r="A9491">
        <v>330</v>
      </c>
      <c r="B9491" s="110">
        <v>46039</v>
      </c>
      <c r="C9491" s="89">
        <v>3.1</v>
      </c>
      <c r="D9491" s="89">
        <v>8</v>
      </c>
      <c r="E9491" s="96">
        <v>388</v>
      </c>
      <c r="F9491" s="89">
        <v>0.6</v>
      </c>
      <c r="G9491" s="89">
        <v>1017.7</v>
      </c>
      <c r="H9491">
        <v>0.93</v>
      </c>
      <c r="I9491" t="s">
        <v>23</v>
      </c>
      <c r="J9491">
        <v>1.1000000000000001</v>
      </c>
      <c r="K9491">
        <v>1</v>
      </c>
      <c r="L9491">
        <v>2026</v>
      </c>
      <c r="M9491" t="s">
        <v>381</v>
      </c>
      <c r="N9491" s="89" cm="1">
        <f t="array" ref="N9491">IF(ISNUMBER(_34_KNMI_Stations[[#This Row],[Etmaal temperatuur °C]]),IF(_34_KNMI_Stations[[#This Row],[Etmaal temperatuur °C]]&lt;stookgrens[],stookgrens[]-_34_KNMI_Stations[[#This Row],[Etmaal temperatuur °C]],0),"")</f>
        <v>10</v>
      </c>
      <c r="O9491" s="89">
        <f>_34_KNMI_Stations[[#This Row],[graaddagen]]*_34_KNMI_Stations[[#This Row],[Gewogen factor]]</f>
        <v>11</v>
      </c>
      <c r="P9491" s="89" cm="1">
        <f t="array" ref="P9491">IF(ISNUMBER(_34_KNMI_Stations[[#This Row],[Etmaal temperatuur °C]]),IF(_34_KNMI_Stations[[#This Row],[Etmaal temperatuur °C]]&gt;stookgrens[],_34_KNMI_Stations[[#This Row],[Etmaal temperatuur °C]]-stookgrens[],0),"")</f>
        <v>0</v>
      </c>
    </row>
    <row r="9492" spans="1:16" x14ac:dyDescent="0.25">
      <c r="A9492">
        <v>330</v>
      </c>
      <c r="B9492" s="110">
        <v>46040</v>
      </c>
      <c r="C9492" s="89">
        <v>3.9</v>
      </c>
      <c r="D9492" s="89">
        <v>5.6</v>
      </c>
      <c r="E9492" s="96">
        <v>442</v>
      </c>
      <c r="F9492" s="89">
        <v>0</v>
      </c>
      <c r="G9492" s="89">
        <v>1019.6</v>
      </c>
      <c r="H9492">
        <v>0.87</v>
      </c>
      <c r="I9492" t="s">
        <v>23</v>
      </c>
      <c r="J9492">
        <v>1.1000000000000001</v>
      </c>
      <c r="K9492">
        <v>1</v>
      </c>
      <c r="L9492">
        <v>2026</v>
      </c>
      <c r="M9492" t="s">
        <v>381</v>
      </c>
      <c r="N9492" s="89" cm="1">
        <f t="array" ref="N9492">IF(ISNUMBER(_34_KNMI_Stations[[#This Row],[Etmaal temperatuur °C]]),IF(_34_KNMI_Stations[[#This Row],[Etmaal temperatuur °C]]&lt;stookgrens[],stookgrens[]-_34_KNMI_Stations[[#This Row],[Etmaal temperatuur °C]],0),"")</f>
        <v>12.4</v>
      </c>
      <c r="O9492" s="89">
        <f>_34_KNMI_Stations[[#This Row],[graaddagen]]*_34_KNMI_Stations[[#This Row],[Gewogen factor]]</f>
        <v>13.640000000000002</v>
      </c>
      <c r="P9492" s="89" cm="1">
        <f t="array" ref="P9492">IF(ISNUMBER(_34_KNMI_Stations[[#This Row],[Etmaal temperatuur °C]]),IF(_34_KNMI_Stations[[#This Row],[Etmaal temperatuur °C]]&gt;stookgrens[],_34_KNMI_Stations[[#This Row],[Etmaal temperatuur °C]]-stookgrens[],0),"")</f>
        <v>0</v>
      </c>
    </row>
    <row r="9493" spans="1:16" x14ac:dyDescent="0.25">
      <c r="A9493">
        <v>330</v>
      </c>
      <c r="B9493" s="110">
        <v>46041</v>
      </c>
      <c r="C9493" s="89">
        <v>4.9000000000000004</v>
      </c>
      <c r="D9493" s="89">
        <v>4</v>
      </c>
      <c r="E9493" s="96">
        <v>339</v>
      </c>
      <c r="F9493" s="89">
        <v>0</v>
      </c>
      <c r="G9493" s="89">
        <v>1017.9</v>
      </c>
      <c r="H9493">
        <v>0.9</v>
      </c>
      <c r="I9493" t="s">
        <v>23</v>
      </c>
      <c r="J9493">
        <v>1.1000000000000001</v>
      </c>
      <c r="K9493">
        <v>1</v>
      </c>
      <c r="L9493">
        <v>2026</v>
      </c>
      <c r="M9493" t="s">
        <v>382</v>
      </c>
      <c r="N9493" s="89" cm="1">
        <f t="array" ref="N9493">IF(ISNUMBER(_34_KNMI_Stations[[#This Row],[Etmaal temperatuur °C]]),IF(_34_KNMI_Stations[[#This Row],[Etmaal temperatuur °C]]&lt;stookgrens[],stookgrens[]-_34_KNMI_Stations[[#This Row],[Etmaal temperatuur °C]],0),"")</f>
        <v>14</v>
      </c>
      <c r="O9493" s="89">
        <f>_34_KNMI_Stations[[#This Row],[graaddagen]]*_34_KNMI_Stations[[#This Row],[Gewogen factor]]</f>
        <v>15.400000000000002</v>
      </c>
      <c r="P9493" s="89" cm="1">
        <f t="array" ref="P9493">IF(ISNUMBER(_34_KNMI_Stations[[#This Row],[Etmaal temperatuur °C]]),IF(_34_KNMI_Stations[[#This Row],[Etmaal temperatuur °C]]&gt;stookgrens[],_34_KNMI_Stations[[#This Row],[Etmaal temperatuur °C]]-stookgrens[],0),"")</f>
        <v>0</v>
      </c>
    </row>
    <row r="9494" spans="1:16" x14ac:dyDescent="0.25">
      <c r="A9494">
        <v>330</v>
      </c>
      <c r="B9494" s="110">
        <v>46042</v>
      </c>
      <c r="C9494" s="89">
        <v>5.4</v>
      </c>
      <c r="D9494" s="89">
        <v>4.5</v>
      </c>
      <c r="E9494" s="96">
        <v>479</v>
      </c>
      <c r="F9494" s="89">
        <v>0</v>
      </c>
      <c r="G9494" s="89">
        <v>1014.4</v>
      </c>
      <c r="H9494">
        <v>0.89</v>
      </c>
      <c r="I9494" t="s">
        <v>23</v>
      </c>
      <c r="J9494">
        <v>1.1000000000000001</v>
      </c>
      <c r="K9494">
        <v>1</v>
      </c>
      <c r="L9494">
        <v>2026</v>
      </c>
      <c r="M9494" t="s">
        <v>382</v>
      </c>
      <c r="N9494" s="89" cm="1">
        <f t="array" ref="N9494">IF(ISNUMBER(_34_KNMI_Stations[[#This Row],[Etmaal temperatuur °C]]),IF(_34_KNMI_Stations[[#This Row],[Etmaal temperatuur °C]]&lt;stookgrens[],stookgrens[]-_34_KNMI_Stations[[#This Row],[Etmaal temperatuur °C]],0),"")</f>
        <v>13.5</v>
      </c>
      <c r="O9494" s="89">
        <f>_34_KNMI_Stations[[#This Row],[graaddagen]]*_34_KNMI_Stations[[#This Row],[Gewogen factor]]</f>
        <v>14.850000000000001</v>
      </c>
      <c r="P9494" s="89" cm="1">
        <f t="array" ref="P9494">IF(ISNUMBER(_34_KNMI_Stations[[#This Row],[Etmaal temperatuur °C]]),IF(_34_KNMI_Stations[[#This Row],[Etmaal temperatuur °C]]&gt;stookgrens[],_34_KNMI_Stations[[#This Row],[Etmaal temperatuur °C]]-stookgrens[],0),"")</f>
        <v>0</v>
      </c>
    </row>
    <row r="9495" spans="1:16" x14ac:dyDescent="0.25">
      <c r="A9495">
        <v>330</v>
      </c>
      <c r="B9495" s="110">
        <v>46043</v>
      </c>
      <c r="C9495" s="89">
        <v>8.9</v>
      </c>
      <c r="D9495" s="89">
        <v>6.6</v>
      </c>
      <c r="E9495" s="96">
        <v>250</v>
      </c>
      <c r="F9495" s="89">
        <v>1.4</v>
      </c>
      <c r="G9495" s="89">
        <v>1000</v>
      </c>
      <c r="H9495">
        <v>0.81</v>
      </c>
      <c r="I9495" t="s">
        <v>23</v>
      </c>
      <c r="J9495">
        <v>1.1000000000000001</v>
      </c>
      <c r="K9495">
        <v>1</v>
      </c>
      <c r="L9495">
        <v>2026</v>
      </c>
      <c r="M9495" t="s">
        <v>382</v>
      </c>
      <c r="N9495" s="89" cm="1">
        <f t="array" ref="N9495">IF(ISNUMBER(_34_KNMI_Stations[[#This Row],[Etmaal temperatuur °C]]),IF(_34_KNMI_Stations[[#This Row],[Etmaal temperatuur °C]]&lt;stookgrens[],stookgrens[]-_34_KNMI_Stations[[#This Row],[Etmaal temperatuur °C]],0),"")</f>
        <v>11.4</v>
      </c>
      <c r="O9495" s="89">
        <f>_34_KNMI_Stations[[#This Row],[graaddagen]]*_34_KNMI_Stations[[#This Row],[Gewogen factor]]</f>
        <v>12.540000000000001</v>
      </c>
      <c r="P9495" s="89" cm="1">
        <f t="array" ref="P9495">IF(ISNUMBER(_34_KNMI_Stations[[#This Row],[Etmaal temperatuur °C]]),IF(_34_KNMI_Stations[[#This Row],[Etmaal temperatuur °C]]&gt;stookgrens[],_34_KNMI_Stations[[#This Row],[Etmaal temperatuur °C]]-stookgrens[],0),"")</f>
        <v>0</v>
      </c>
    </row>
    <row r="9496" spans="1:16" x14ac:dyDescent="0.25">
      <c r="A9496">
        <v>330</v>
      </c>
      <c r="B9496" s="110">
        <v>46044</v>
      </c>
      <c r="C9496" s="89">
        <v>6.8</v>
      </c>
      <c r="D9496" s="89">
        <v>3.9</v>
      </c>
      <c r="E9496" s="96">
        <v>352</v>
      </c>
      <c r="F9496" s="89">
        <v>0</v>
      </c>
      <c r="G9496" s="89">
        <v>994.1</v>
      </c>
      <c r="H9496">
        <v>0.76</v>
      </c>
      <c r="I9496" t="s">
        <v>23</v>
      </c>
      <c r="J9496">
        <v>1.1000000000000001</v>
      </c>
      <c r="K9496">
        <v>1</v>
      </c>
      <c r="L9496">
        <v>2026</v>
      </c>
      <c r="M9496" t="s">
        <v>382</v>
      </c>
      <c r="N9496" s="89" cm="1">
        <f t="array" ref="N9496">IF(ISNUMBER(_34_KNMI_Stations[[#This Row],[Etmaal temperatuur °C]]),IF(_34_KNMI_Stations[[#This Row],[Etmaal temperatuur °C]]&lt;stookgrens[],stookgrens[]-_34_KNMI_Stations[[#This Row],[Etmaal temperatuur °C]],0),"")</f>
        <v>14.1</v>
      </c>
      <c r="O9496" s="89">
        <f>_34_KNMI_Stations[[#This Row],[graaddagen]]*_34_KNMI_Stations[[#This Row],[Gewogen factor]]</f>
        <v>15.510000000000002</v>
      </c>
      <c r="P9496" s="89" cm="1">
        <f t="array" ref="P9496">IF(ISNUMBER(_34_KNMI_Stations[[#This Row],[Etmaal temperatuur °C]]),IF(_34_KNMI_Stations[[#This Row],[Etmaal temperatuur °C]]&gt;stookgrens[],_34_KNMI_Stations[[#This Row],[Etmaal temperatuur °C]]-stookgrens[],0),"")</f>
        <v>0</v>
      </c>
    </row>
    <row r="9497" spans="1:16" x14ac:dyDescent="0.25">
      <c r="A9497">
        <v>330</v>
      </c>
      <c r="B9497" s="110">
        <v>46045</v>
      </c>
      <c r="C9497" s="89">
        <v>6.7</v>
      </c>
      <c r="D9497" s="89">
        <v>6.9</v>
      </c>
      <c r="E9497" s="96">
        <v>378</v>
      </c>
      <c r="F9497" s="89">
        <v>0</v>
      </c>
      <c r="G9497" s="89">
        <v>993.3</v>
      </c>
      <c r="H9497">
        <v>0.82</v>
      </c>
      <c r="I9497" t="s">
        <v>23</v>
      </c>
      <c r="J9497">
        <v>1.1000000000000001</v>
      </c>
      <c r="K9497">
        <v>1</v>
      </c>
      <c r="L9497">
        <v>2026</v>
      </c>
      <c r="M9497" t="s">
        <v>382</v>
      </c>
      <c r="N9497" s="89" cm="1">
        <f t="array" ref="N9497">IF(ISNUMBER(_34_KNMI_Stations[[#This Row],[Etmaal temperatuur °C]]),IF(_34_KNMI_Stations[[#This Row],[Etmaal temperatuur °C]]&lt;stookgrens[],stookgrens[]-_34_KNMI_Stations[[#This Row],[Etmaal temperatuur °C]],0),"")</f>
        <v>11.1</v>
      </c>
      <c r="O9497" s="89">
        <f>_34_KNMI_Stations[[#This Row],[graaddagen]]*_34_KNMI_Stations[[#This Row],[Gewogen factor]]</f>
        <v>12.21</v>
      </c>
      <c r="P9497" s="89" cm="1">
        <f t="array" ref="P9497">IF(ISNUMBER(_34_KNMI_Stations[[#This Row],[Etmaal temperatuur °C]]),IF(_34_KNMI_Stations[[#This Row],[Etmaal temperatuur °C]]&gt;stookgrens[],_34_KNMI_Stations[[#This Row],[Etmaal temperatuur °C]]-stookgrens[],0),"")</f>
        <v>0</v>
      </c>
    </row>
    <row r="9498" spans="1:16" x14ac:dyDescent="0.25">
      <c r="A9498">
        <v>330</v>
      </c>
      <c r="B9498" s="110">
        <v>46046</v>
      </c>
      <c r="C9498" s="89">
        <v>5.4</v>
      </c>
      <c r="D9498" s="89">
        <v>4.9000000000000004</v>
      </c>
      <c r="E9498" s="96">
        <v>549</v>
      </c>
      <c r="F9498" s="89">
        <v>0</v>
      </c>
      <c r="G9498" s="89">
        <v>999.8</v>
      </c>
      <c r="H9498">
        <v>0.85</v>
      </c>
      <c r="I9498" t="s">
        <v>23</v>
      </c>
      <c r="J9498">
        <v>1.1000000000000001</v>
      </c>
      <c r="K9498">
        <v>1</v>
      </c>
      <c r="L9498">
        <v>2026</v>
      </c>
      <c r="M9498" t="s">
        <v>382</v>
      </c>
      <c r="N9498" s="89" cm="1">
        <f t="array" ref="N9498">IF(ISNUMBER(_34_KNMI_Stations[[#This Row],[Etmaal temperatuur °C]]),IF(_34_KNMI_Stations[[#This Row],[Etmaal temperatuur °C]]&lt;stookgrens[],stookgrens[]-_34_KNMI_Stations[[#This Row],[Etmaal temperatuur °C]],0),"")</f>
        <v>13.1</v>
      </c>
      <c r="O9498" s="89">
        <f>_34_KNMI_Stations[[#This Row],[graaddagen]]*_34_KNMI_Stations[[#This Row],[Gewogen factor]]</f>
        <v>14.41</v>
      </c>
      <c r="P9498" s="89" cm="1">
        <f t="array" ref="P9498">IF(ISNUMBER(_34_KNMI_Stations[[#This Row],[Etmaal temperatuur °C]]),IF(_34_KNMI_Stations[[#This Row],[Etmaal temperatuur °C]]&gt;stookgrens[],_34_KNMI_Stations[[#This Row],[Etmaal temperatuur °C]]-stookgrens[],0),"")</f>
        <v>0</v>
      </c>
    </row>
    <row r="9499" spans="1:16" x14ac:dyDescent="0.25">
      <c r="A9499">
        <v>330</v>
      </c>
      <c r="B9499" s="110">
        <v>46047</v>
      </c>
      <c r="C9499" s="89">
        <v>5.3</v>
      </c>
      <c r="D9499" s="89">
        <v>0</v>
      </c>
      <c r="E9499" s="96">
        <v>440</v>
      </c>
      <c r="F9499" s="89">
        <v>0</v>
      </c>
      <c r="G9499" s="89">
        <v>998.3</v>
      </c>
      <c r="H9499">
        <v>0.87</v>
      </c>
      <c r="I9499" t="s">
        <v>23</v>
      </c>
      <c r="J9499">
        <v>1.1000000000000001</v>
      </c>
      <c r="K9499">
        <v>1</v>
      </c>
      <c r="L9499">
        <v>2026</v>
      </c>
      <c r="M9499" t="s">
        <v>382</v>
      </c>
      <c r="N9499" s="89" cm="1">
        <f t="array" ref="N9499">IF(ISNUMBER(_34_KNMI_Stations[[#This Row],[Etmaal temperatuur °C]]),IF(_34_KNMI_Stations[[#This Row],[Etmaal temperatuur °C]]&lt;stookgrens[],stookgrens[]-_34_KNMI_Stations[[#This Row],[Etmaal temperatuur °C]],0),"")</f>
        <v>18</v>
      </c>
      <c r="O9499" s="89">
        <f>_34_KNMI_Stations[[#This Row],[graaddagen]]*_34_KNMI_Stations[[#This Row],[Gewogen factor]]</f>
        <v>19.8</v>
      </c>
      <c r="P9499" s="89" cm="1">
        <f t="array" ref="P9499">IF(ISNUMBER(_34_KNMI_Stations[[#This Row],[Etmaal temperatuur °C]]),IF(_34_KNMI_Stations[[#This Row],[Etmaal temperatuur °C]]&gt;stookgrens[],_34_KNMI_Stations[[#This Row],[Etmaal temperatuur °C]]-stookgrens[],0),"")</f>
        <v>0</v>
      </c>
    </row>
    <row r="9500" spans="1:16" x14ac:dyDescent="0.25">
      <c r="A9500">
        <v>330</v>
      </c>
      <c r="B9500" s="110">
        <v>46048</v>
      </c>
      <c r="C9500" s="89">
        <v>3.1</v>
      </c>
      <c r="D9500" s="89">
        <v>1.4</v>
      </c>
      <c r="E9500" s="96">
        <v>253</v>
      </c>
      <c r="F9500" s="89">
        <v>0</v>
      </c>
      <c r="G9500" s="89">
        <v>1002.7</v>
      </c>
      <c r="H9500">
        <v>0.89</v>
      </c>
      <c r="I9500" t="s">
        <v>23</v>
      </c>
      <c r="J9500">
        <v>1.1000000000000001</v>
      </c>
      <c r="K9500">
        <v>1</v>
      </c>
      <c r="L9500">
        <v>2026</v>
      </c>
      <c r="M9500" t="s">
        <v>383</v>
      </c>
      <c r="N9500" s="89" cm="1">
        <f t="array" ref="N9500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9500" s="89">
        <f>_34_KNMI_Stations[[#This Row],[graaddagen]]*_34_KNMI_Stations[[#This Row],[Gewogen factor]]</f>
        <v>18.260000000000002</v>
      </c>
      <c r="P9500" s="89" cm="1">
        <f t="array" ref="P9500">IF(ISNUMBER(_34_KNMI_Stations[[#This Row],[Etmaal temperatuur °C]]),IF(_34_KNMI_Stations[[#This Row],[Etmaal temperatuur °C]]&gt;stookgrens[],_34_KNMI_Stations[[#This Row],[Etmaal temperatuur °C]]-stookgrens[],0),"")</f>
        <v>0</v>
      </c>
    </row>
    <row r="9501" spans="1:16" x14ac:dyDescent="0.25">
      <c r="A9501">
        <v>330</v>
      </c>
      <c r="B9501" s="110">
        <v>46049</v>
      </c>
      <c r="C9501" s="89">
        <v>7.4</v>
      </c>
      <c r="D9501" s="89">
        <v>2.7</v>
      </c>
      <c r="E9501" s="96">
        <v>144</v>
      </c>
      <c r="F9501" s="89">
        <v>6.4</v>
      </c>
      <c r="G9501" s="89">
        <v>994.2</v>
      </c>
      <c r="H9501">
        <v>0.92</v>
      </c>
      <c r="I9501" t="s">
        <v>23</v>
      </c>
      <c r="J9501">
        <v>1.1000000000000001</v>
      </c>
      <c r="K9501">
        <v>1</v>
      </c>
      <c r="L9501">
        <v>2026</v>
      </c>
      <c r="M9501" t="s">
        <v>383</v>
      </c>
      <c r="N9501" s="89" cm="1">
        <f t="array" ref="N9501">IF(ISNUMBER(_34_KNMI_Stations[[#This Row],[Etmaal temperatuur °C]]),IF(_34_KNMI_Stations[[#This Row],[Etmaal temperatuur °C]]&lt;stookgrens[],stookgrens[]-_34_KNMI_Stations[[#This Row],[Etmaal temperatuur °C]],0),"")</f>
        <v>15.3</v>
      </c>
      <c r="O9501" s="89">
        <f>_34_KNMI_Stations[[#This Row],[graaddagen]]*_34_KNMI_Stations[[#This Row],[Gewogen factor]]</f>
        <v>16.830000000000002</v>
      </c>
      <c r="P9501" s="89" cm="1">
        <f t="array" ref="P9501">IF(ISNUMBER(_34_KNMI_Stations[[#This Row],[Etmaal temperatuur °C]]),IF(_34_KNMI_Stations[[#This Row],[Etmaal temperatuur °C]]&gt;stookgrens[],_34_KNMI_Stations[[#This Row],[Etmaal temperatuur °C]]-stookgrens[],0),"")</f>
        <v>0</v>
      </c>
    </row>
    <row r="9502" spans="1:16" x14ac:dyDescent="0.25">
      <c r="A9502">
        <v>330</v>
      </c>
      <c r="B9502" s="110">
        <v>46050</v>
      </c>
      <c r="C9502" s="89">
        <v>3.7</v>
      </c>
      <c r="D9502" s="89">
        <v>3.7</v>
      </c>
      <c r="E9502" s="96">
        <v>118</v>
      </c>
      <c r="F9502" s="89">
        <v>0</v>
      </c>
      <c r="G9502" s="89">
        <v>996</v>
      </c>
      <c r="H9502">
        <v>0.97</v>
      </c>
      <c r="I9502" t="s">
        <v>23</v>
      </c>
      <c r="J9502">
        <v>1.1000000000000001</v>
      </c>
      <c r="K9502">
        <v>1</v>
      </c>
      <c r="L9502">
        <v>2026</v>
      </c>
      <c r="M9502" t="s">
        <v>383</v>
      </c>
      <c r="N9502" s="89" cm="1">
        <f t="array" ref="N9502">IF(ISNUMBER(_34_KNMI_Stations[[#This Row],[Etmaal temperatuur °C]]),IF(_34_KNMI_Stations[[#This Row],[Etmaal temperatuur °C]]&lt;stookgrens[],stookgrens[]-_34_KNMI_Stations[[#This Row],[Etmaal temperatuur °C]],0),"")</f>
        <v>14.3</v>
      </c>
      <c r="O9502" s="89">
        <f>_34_KNMI_Stations[[#This Row],[graaddagen]]*_34_KNMI_Stations[[#This Row],[Gewogen factor]]</f>
        <v>15.730000000000002</v>
      </c>
      <c r="P9502" s="89" cm="1">
        <f t="array" ref="P9502">IF(ISNUMBER(_34_KNMI_Stations[[#This Row],[Etmaal temperatuur °C]]),IF(_34_KNMI_Stations[[#This Row],[Etmaal temperatuur °C]]&gt;stookgrens[],_34_KNMI_Stations[[#This Row],[Etmaal temperatuur °C]]-stookgrens[],0),"")</f>
        <v>0</v>
      </c>
    </row>
    <row r="9503" spans="1:16" x14ac:dyDescent="0.25">
      <c r="A9503">
        <v>330</v>
      </c>
      <c r="B9503" s="110">
        <v>46051</v>
      </c>
      <c r="C9503" s="89">
        <v>3.9</v>
      </c>
      <c r="D9503" s="89">
        <v>0.8</v>
      </c>
      <c r="E9503" s="96">
        <v>202</v>
      </c>
      <c r="F9503" s="89">
        <v>0</v>
      </c>
      <c r="G9503" s="89">
        <v>999.7</v>
      </c>
      <c r="H9503">
        <v>0.87</v>
      </c>
      <c r="I9503" t="s">
        <v>23</v>
      </c>
      <c r="J9503">
        <v>1.1000000000000001</v>
      </c>
      <c r="K9503">
        <v>1</v>
      </c>
      <c r="L9503">
        <v>2026</v>
      </c>
      <c r="M9503" t="s">
        <v>383</v>
      </c>
      <c r="N9503" s="89" cm="1">
        <f t="array" ref="N9503">IF(ISNUMBER(_34_KNMI_Stations[[#This Row],[Etmaal temperatuur °C]]),IF(_34_KNMI_Stations[[#This Row],[Etmaal temperatuur °C]]&lt;stookgrens[],stookgrens[]-_34_KNMI_Stations[[#This Row],[Etmaal temperatuur °C]],0),"")</f>
        <v>17.2</v>
      </c>
      <c r="O9503" s="89">
        <f>_34_KNMI_Stations[[#This Row],[graaddagen]]*_34_KNMI_Stations[[#This Row],[Gewogen factor]]</f>
        <v>18.920000000000002</v>
      </c>
      <c r="P9503" s="89" cm="1">
        <f t="array" ref="P9503">IF(ISNUMBER(_34_KNMI_Stations[[#This Row],[Etmaal temperatuur °C]]),IF(_34_KNMI_Stations[[#This Row],[Etmaal temperatuur °C]]&gt;stookgrens[],_34_KNMI_Stations[[#This Row],[Etmaal temperatuur °C]]-stookgrens[],0),"")</f>
        <v>0</v>
      </c>
    </row>
    <row r="9504" spans="1:16" x14ac:dyDescent="0.25">
      <c r="A9504">
        <v>330</v>
      </c>
      <c r="B9504" s="110">
        <v>46052</v>
      </c>
      <c r="C9504" s="89">
        <v>7.3</v>
      </c>
      <c r="D9504" s="89">
        <v>3.5</v>
      </c>
      <c r="E9504" s="96">
        <v>456</v>
      </c>
      <c r="F9504" s="89">
        <v>0.1</v>
      </c>
      <c r="G9504" s="89">
        <v>995.4</v>
      </c>
      <c r="H9504">
        <v>0.88</v>
      </c>
      <c r="I9504" t="s">
        <v>23</v>
      </c>
      <c r="J9504">
        <v>1.1000000000000001</v>
      </c>
      <c r="K9504">
        <v>1</v>
      </c>
      <c r="L9504">
        <v>2026</v>
      </c>
      <c r="M9504" t="s">
        <v>383</v>
      </c>
      <c r="N9504" s="89" cm="1">
        <f t="array" ref="N9504">IF(ISNUMBER(_34_KNMI_Stations[[#This Row],[Etmaal temperatuur °C]]),IF(_34_KNMI_Stations[[#This Row],[Etmaal temperatuur °C]]&lt;stookgrens[],stookgrens[]-_34_KNMI_Stations[[#This Row],[Etmaal temperatuur °C]],0),"")</f>
        <v>14.5</v>
      </c>
      <c r="O9504" s="89">
        <f>_34_KNMI_Stations[[#This Row],[graaddagen]]*_34_KNMI_Stations[[#This Row],[Gewogen factor]]</f>
        <v>15.950000000000001</v>
      </c>
      <c r="P9504" s="89" cm="1">
        <f t="array" ref="P9504">IF(ISNUMBER(_34_KNMI_Stations[[#This Row],[Etmaal temperatuur °C]]),IF(_34_KNMI_Stations[[#This Row],[Etmaal temperatuur °C]]&gt;stookgrens[],_34_KNMI_Stations[[#This Row],[Etmaal temperatuur °C]]-stookgrens[],0),"")</f>
        <v>0</v>
      </c>
    </row>
    <row r="9505" spans="1:16" x14ac:dyDescent="0.25">
      <c r="A9505">
        <v>330</v>
      </c>
      <c r="B9505" s="110">
        <v>46053</v>
      </c>
      <c r="C9505" s="89">
        <v>4.5</v>
      </c>
      <c r="D9505" s="89">
        <v>6.9</v>
      </c>
      <c r="E9505" s="96">
        <v>424</v>
      </c>
      <c r="F9505" s="89">
        <v>1</v>
      </c>
      <c r="G9505" s="89">
        <v>1000.7</v>
      </c>
      <c r="H9505">
        <v>0.92</v>
      </c>
      <c r="I9505" t="s">
        <v>23</v>
      </c>
      <c r="J9505">
        <v>1.1000000000000001</v>
      </c>
      <c r="K9505">
        <v>1</v>
      </c>
      <c r="L9505">
        <v>2026</v>
      </c>
      <c r="M9505" t="s">
        <v>383</v>
      </c>
      <c r="N9505" s="89" cm="1">
        <f t="array" ref="N9505">IF(ISNUMBER(_34_KNMI_Stations[[#This Row],[Etmaal temperatuur °C]]),IF(_34_KNMI_Stations[[#This Row],[Etmaal temperatuur °C]]&lt;stookgrens[],stookgrens[]-_34_KNMI_Stations[[#This Row],[Etmaal temperatuur °C]],0),"")</f>
        <v>11.1</v>
      </c>
      <c r="O9505" s="89">
        <f>_34_KNMI_Stations[[#This Row],[graaddagen]]*_34_KNMI_Stations[[#This Row],[Gewogen factor]]</f>
        <v>12.21</v>
      </c>
      <c r="P9505" s="89" cm="1">
        <f t="array" ref="P9505">IF(ISNUMBER(_34_KNMI_Stations[[#This Row],[Etmaal temperatuur °C]]),IF(_34_KNMI_Stations[[#This Row],[Etmaal temperatuur °C]]&gt;stookgrens[],_34_KNMI_Stations[[#This Row],[Etmaal temperatuur °C]]-stookgrens[],0),"")</f>
        <v>0</v>
      </c>
    </row>
    <row r="9506" spans="1:16" x14ac:dyDescent="0.25">
      <c r="A9506">
        <v>340</v>
      </c>
      <c r="B9506" s="110">
        <v>45658</v>
      </c>
      <c r="C9506" s="89">
        <v>8</v>
      </c>
      <c r="D9506" s="89">
        <v>7.6</v>
      </c>
      <c r="E9506" s="96"/>
      <c r="F9506" s="89">
        <v>11.5</v>
      </c>
      <c r="G9506" s="89">
        <v>1011</v>
      </c>
      <c r="H9506">
        <v>0.84</v>
      </c>
      <c r="I9506" t="s">
        <v>24</v>
      </c>
      <c r="J9506">
        <v>1.1000000000000001</v>
      </c>
      <c r="K9506">
        <v>1</v>
      </c>
      <c r="L9506">
        <v>2025</v>
      </c>
      <c r="M9506" t="s">
        <v>59</v>
      </c>
      <c r="N9506" s="89" cm="1">
        <f t="array" ref="N9506">IF(ISNUMBER(_34_KNMI_Stations[[#This Row],[Etmaal temperatuur °C]]),IF(_34_KNMI_Stations[[#This Row],[Etmaal temperatuur °C]]&lt;stookgrens[],stookgrens[]-_34_KNMI_Stations[[#This Row],[Etmaal temperatuur °C]],0),"")</f>
        <v>10.4</v>
      </c>
      <c r="O9506" s="89">
        <f>_34_KNMI_Stations[[#This Row],[graaddagen]]*_34_KNMI_Stations[[#This Row],[Gewogen factor]]</f>
        <v>11.440000000000001</v>
      </c>
      <c r="P9506" s="89" cm="1">
        <f t="array" ref="P9506">IF(ISNUMBER(_34_KNMI_Stations[[#This Row],[Etmaal temperatuur °C]]),IF(_34_KNMI_Stations[[#This Row],[Etmaal temperatuur °C]]&gt;stookgrens[],_34_KNMI_Stations[[#This Row],[Etmaal temperatuur °C]]-stookgrens[],0),"")</f>
        <v>0</v>
      </c>
    </row>
    <row r="9507" spans="1:16" x14ac:dyDescent="0.25">
      <c r="A9507">
        <v>340</v>
      </c>
      <c r="B9507" s="110">
        <v>45659</v>
      </c>
      <c r="C9507" s="89">
        <v>3</v>
      </c>
      <c r="D9507" s="89">
        <v>3.6</v>
      </c>
      <c r="E9507" s="96"/>
      <c r="F9507" s="89">
        <v>5.2</v>
      </c>
      <c r="G9507" s="89">
        <v>1015.1</v>
      </c>
      <c r="H9507">
        <v>0.92</v>
      </c>
      <c r="I9507" t="s">
        <v>24</v>
      </c>
      <c r="J9507">
        <v>1.1000000000000001</v>
      </c>
      <c r="K9507">
        <v>1</v>
      </c>
      <c r="L9507">
        <v>2025</v>
      </c>
      <c r="M9507" t="s">
        <v>59</v>
      </c>
      <c r="N9507" s="89" cm="1">
        <f t="array" ref="N9507">IF(ISNUMBER(_34_KNMI_Stations[[#This Row],[Etmaal temperatuur °C]]),IF(_34_KNMI_Stations[[#This Row],[Etmaal temperatuur °C]]&lt;stookgrens[],stookgrens[]-_34_KNMI_Stations[[#This Row],[Etmaal temperatuur °C]],0),"")</f>
        <v>14.4</v>
      </c>
      <c r="O9507" s="89">
        <f>_34_KNMI_Stations[[#This Row],[graaddagen]]*_34_KNMI_Stations[[#This Row],[Gewogen factor]]</f>
        <v>15.840000000000002</v>
      </c>
      <c r="P9507" s="89" cm="1">
        <f t="array" ref="P9507">IF(ISNUMBER(_34_KNMI_Stations[[#This Row],[Etmaal temperatuur °C]]),IF(_34_KNMI_Stations[[#This Row],[Etmaal temperatuur °C]]&gt;stookgrens[],_34_KNMI_Stations[[#This Row],[Etmaal temperatuur °C]]-stookgrens[],0),"")</f>
        <v>0</v>
      </c>
    </row>
    <row r="9508" spans="1:16" x14ac:dyDescent="0.25">
      <c r="A9508">
        <v>340</v>
      </c>
      <c r="B9508" s="110">
        <v>45660</v>
      </c>
      <c r="C9508" s="89">
        <v>4.5999999999999996</v>
      </c>
      <c r="D9508" s="89">
        <v>2.9</v>
      </c>
      <c r="E9508" s="96"/>
      <c r="F9508" s="89">
        <v>2</v>
      </c>
      <c r="G9508" s="89">
        <v>1020.5</v>
      </c>
      <c r="H9508">
        <v>0.85</v>
      </c>
      <c r="I9508" t="s">
        <v>24</v>
      </c>
      <c r="J9508">
        <v>1.1000000000000001</v>
      </c>
      <c r="K9508">
        <v>1</v>
      </c>
      <c r="L9508">
        <v>2025</v>
      </c>
      <c r="M9508" t="s">
        <v>59</v>
      </c>
      <c r="N9508" s="89" cm="1">
        <f t="array" ref="N9508">IF(ISNUMBER(_34_KNMI_Stations[[#This Row],[Etmaal temperatuur °C]]),IF(_34_KNMI_Stations[[#This Row],[Etmaal temperatuur °C]]&lt;stookgrens[],stookgrens[]-_34_KNMI_Stations[[#This Row],[Etmaal temperatuur °C]],0),"")</f>
        <v>15.1</v>
      </c>
      <c r="O9508" s="89">
        <f>_34_KNMI_Stations[[#This Row],[graaddagen]]*_34_KNMI_Stations[[#This Row],[Gewogen factor]]</f>
        <v>16.61</v>
      </c>
      <c r="P9508" s="89" cm="1">
        <f t="array" ref="P9508">IF(ISNUMBER(_34_KNMI_Stations[[#This Row],[Etmaal temperatuur °C]]),IF(_34_KNMI_Stations[[#This Row],[Etmaal temperatuur °C]]&gt;stookgrens[],_34_KNMI_Stations[[#This Row],[Etmaal temperatuur °C]]-stookgrens[],0),"")</f>
        <v>0</v>
      </c>
    </row>
    <row r="9509" spans="1:16" x14ac:dyDescent="0.25">
      <c r="A9509">
        <v>340</v>
      </c>
      <c r="B9509" s="110">
        <v>45661</v>
      </c>
      <c r="C9509" s="89">
        <v>2.1</v>
      </c>
      <c r="D9509" s="89">
        <v>1.7</v>
      </c>
      <c r="E9509" s="96"/>
      <c r="F9509" s="89">
        <v>-0.1</v>
      </c>
      <c r="G9509" s="89">
        <v>1016.9</v>
      </c>
      <c r="H9509">
        <v>0.9</v>
      </c>
      <c r="I9509" t="s">
        <v>24</v>
      </c>
      <c r="J9509">
        <v>1.1000000000000001</v>
      </c>
      <c r="K9509">
        <v>1</v>
      </c>
      <c r="L9509">
        <v>2025</v>
      </c>
      <c r="M9509" t="s">
        <v>59</v>
      </c>
      <c r="N9509" s="89" cm="1">
        <f t="array" ref="N9509">IF(ISNUMBER(_34_KNMI_Stations[[#This Row],[Etmaal temperatuur °C]]),IF(_34_KNMI_Stations[[#This Row],[Etmaal temperatuur °C]]&lt;stookgrens[],stookgrens[]-_34_KNMI_Stations[[#This Row],[Etmaal temperatuur °C]],0),"")</f>
        <v>16.3</v>
      </c>
      <c r="O9509" s="89">
        <f>_34_KNMI_Stations[[#This Row],[graaddagen]]*_34_KNMI_Stations[[#This Row],[Gewogen factor]]</f>
        <v>17.930000000000003</v>
      </c>
      <c r="P9509" s="89" cm="1">
        <f t="array" ref="P9509">IF(ISNUMBER(_34_KNMI_Stations[[#This Row],[Etmaal temperatuur °C]]),IF(_34_KNMI_Stations[[#This Row],[Etmaal temperatuur °C]]&gt;stookgrens[],_34_KNMI_Stations[[#This Row],[Etmaal temperatuur °C]]-stookgrens[],0),"")</f>
        <v>0</v>
      </c>
    </row>
    <row r="9510" spans="1:16" x14ac:dyDescent="0.25">
      <c r="A9510">
        <v>340</v>
      </c>
      <c r="B9510" s="110">
        <v>45662</v>
      </c>
      <c r="C9510" s="89">
        <v>4.9000000000000004</v>
      </c>
      <c r="D9510" s="89">
        <v>6.8</v>
      </c>
      <c r="E9510" s="96"/>
      <c r="F9510" s="89">
        <v>16.5</v>
      </c>
      <c r="G9510" s="89">
        <v>993.6</v>
      </c>
      <c r="H9510">
        <v>0.93</v>
      </c>
      <c r="I9510" t="s">
        <v>24</v>
      </c>
      <c r="J9510">
        <v>1.1000000000000001</v>
      </c>
      <c r="K9510">
        <v>1</v>
      </c>
      <c r="L9510">
        <v>2025</v>
      </c>
      <c r="M9510" t="s">
        <v>59</v>
      </c>
      <c r="N9510" s="89" cm="1">
        <f t="array" ref="N9510">IF(ISNUMBER(_34_KNMI_Stations[[#This Row],[Etmaal temperatuur °C]]),IF(_34_KNMI_Stations[[#This Row],[Etmaal temperatuur °C]]&lt;stookgrens[],stookgrens[]-_34_KNMI_Stations[[#This Row],[Etmaal temperatuur °C]],0),"")</f>
        <v>11.2</v>
      </c>
      <c r="O9510" s="89">
        <f>_34_KNMI_Stations[[#This Row],[graaddagen]]*_34_KNMI_Stations[[#This Row],[Gewogen factor]]</f>
        <v>12.32</v>
      </c>
      <c r="P9510" s="89" cm="1">
        <f t="array" ref="P9510">IF(ISNUMBER(_34_KNMI_Stations[[#This Row],[Etmaal temperatuur °C]]),IF(_34_KNMI_Stations[[#This Row],[Etmaal temperatuur °C]]&gt;stookgrens[],_34_KNMI_Stations[[#This Row],[Etmaal temperatuur °C]]-stookgrens[],0),"")</f>
        <v>0</v>
      </c>
    </row>
    <row r="9511" spans="1:16" x14ac:dyDescent="0.25">
      <c r="A9511">
        <v>340</v>
      </c>
      <c r="B9511" s="110">
        <v>45663</v>
      </c>
      <c r="C9511" s="89">
        <v>7.5</v>
      </c>
      <c r="D9511" s="89">
        <v>8.6999999999999993</v>
      </c>
      <c r="E9511" s="96"/>
      <c r="F9511" s="89">
        <v>2</v>
      </c>
      <c r="G9511" s="89">
        <v>986.1</v>
      </c>
      <c r="H9511">
        <v>0.81</v>
      </c>
      <c r="I9511" t="s">
        <v>24</v>
      </c>
      <c r="J9511">
        <v>1.1000000000000001</v>
      </c>
      <c r="K9511">
        <v>1</v>
      </c>
      <c r="L9511">
        <v>2025</v>
      </c>
      <c r="M9511" t="s">
        <v>111</v>
      </c>
      <c r="N9511" s="89" cm="1">
        <f t="array" ref="N9511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9511" s="89">
        <f>_34_KNMI_Stations[[#This Row],[graaddagen]]*_34_KNMI_Stations[[#This Row],[Gewogen factor]]</f>
        <v>10.230000000000002</v>
      </c>
      <c r="P9511" s="89" cm="1">
        <f t="array" ref="P9511">IF(ISNUMBER(_34_KNMI_Stations[[#This Row],[Etmaal temperatuur °C]]),IF(_34_KNMI_Stations[[#This Row],[Etmaal temperatuur °C]]&gt;stookgrens[],_34_KNMI_Stations[[#This Row],[Etmaal temperatuur °C]]-stookgrens[],0),"")</f>
        <v>0</v>
      </c>
    </row>
    <row r="9512" spans="1:16" x14ac:dyDescent="0.25">
      <c r="A9512">
        <v>340</v>
      </c>
      <c r="B9512" s="110">
        <v>45664</v>
      </c>
      <c r="C9512" s="89">
        <v>5</v>
      </c>
      <c r="D9512" s="89">
        <v>3.2</v>
      </c>
      <c r="E9512" s="96"/>
      <c r="F9512" s="89">
        <v>2.6</v>
      </c>
      <c r="G9512" s="89">
        <v>998.8</v>
      </c>
      <c r="H9512">
        <v>0.87</v>
      </c>
      <c r="I9512" t="s">
        <v>24</v>
      </c>
      <c r="J9512">
        <v>1.1000000000000001</v>
      </c>
      <c r="K9512">
        <v>1</v>
      </c>
      <c r="L9512">
        <v>2025</v>
      </c>
      <c r="M9512" t="s">
        <v>111</v>
      </c>
      <c r="N9512" s="89" cm="1">
        <f t="array" ref="N9512">IF(ISNUMBER(_34_KNMI_Stations[[#This Row],[Etmaal temperatuur °C]]),IF(_34_KNMI_Stations[[#This Row],[Etmaal temperatuur °C]]&lt;stookgrens[],stookgrens[]-_34_KNMI_Stations[[#This Row],[Etmaal temperatuur °C]],0),"")</f>
        <v>14.8</v>
      </c>
      <c r="O9512" s="89">
        <f>_34_KNMI_Stations[[#This Row],[graaddagen]]*_34_KNMI_Stations[[#This Row],[Gewogen factor]]</f>
        <v>16.28</v>
      </c>
      <c r="P9512" s="89" cm="1">
        <f t="array" ref="P9512">IF(ISNUMBER(_34_KNMI_Stations[[#This Row],[Etmaal temperatuur °C]]),IF(_34_KNMI_Stations[[#This Row],[Etmaal temperatuur °C]]&gt;stookgrens[],_34_KNMI_Stations[[#This Row],[Etmaal temperatuur °C]]-stookgrens[],0),"")</f>
        <v>0</v>
      </c>
    </row>
    <row r="9513" spans="1:16" x14ac:dyDescent="0.25">
      <c r="A9513">
        <v>340</v>
      </c>
      <c r="B9513" s="110">
        <v>45665</v>
      </c>
      <c r="C9513" s="89">
        <v>3.1</v>
      </c>
      <c r="D9513" s="89">
        <v>2.2999999999999998</v>
      </c>
      <c r="E9513" s="96"/>
      <c r="F9513" s="89">
        <v>2.8</v>
      </c>
      <c r="G9513" s="89">
        <v>1001.8</v>
      </c>
      <c r="H9513">
        <v>0.89</v>
      </c>
      <c r="I9513" t="s">
        <v>24</v>
      </c>
      <c r="J9513">
        <v>1.1000000000000001</v>
      </c>
      <c r="K9513">
        <v>1</v>
      </c>
      <c r="L9513">
        <v>2025</v>
      </c>
      <c r="M9513" t="s">
        <v>111</v>
      </c>
      <c r="N9513" s="89" cm="1">
        <f t="array" ref="N9513">IF(ISNUMBER(_34_KNMI_Stations[[#This Row],[Etmaal temperatuur °C]]),IF(_34_KNMI_Stations[[#This Row],[Etmaal temperatuur °C]]&lt;stookgrens[],stookgrens[]-_34_KNMI_Stations[[#This Row],[Etmaal temperatuur °C]],0),"")</f>
        <v>15.7</v>
      </c>
      <c r="O9513" s="89">
        <f>_34_KNMI_Stations[[#This Row],[graaddagen]]*_34_KNMI_Stations[[#This Row],[Gewogen factor]]</f>
        <v>17.27</v>
      </c>
      <c r="P9513" s="89" cm="1">
        <f t="array" ref="P9513">IF(ISNUMBER(_34_KNMI_Stations[[#This Row],[Etmaal temperatuur °C]]),IF(_34_KNMI_Stations[[#This Row],[Etmaal temperatuur °C]]&gt;stookgrens[],_34_KNMI_Stations[[#This Row],[Etmaal temperatuur °C]]-stookgrens[],0),"")</f>
        <v>0</v>
      </c>
    </row>
    <row r="9514" spans="1:16" x14ac:dyDescent="0.25">
      <c r="A9514">
        <v>340</v>
      </c>
      <c r="B9514" s="110">
        <v>45666</v>
      </c>
      <c r="C9514" s="89">
        <v>3.6</v>
      </c>
      <c r="D9514" s="89">
        <v>1.9</v>
      </c>
      <c r="E9514" s="96"/>
      <c r="F9514" s="89">
        <v>2.9</v>
      </c>
      <c r="G9514" s="89">
        <v>1005.4</v>
      </c>
      <c r="H9514">
        <v>0.89</v>
      </c>
      <c r="I9514" t="s">
        <v>24</v>
      </c>
      <c r="J9514">
        <v>1.1000000000000001</v>
      </c>
      <c r="K9514">
        <v>1</v>
      </c>
      <c r="L9514">
        <v>2025</v>
      </c>
      <c r="M9514" t="s">
        <v>111</v>
      </c>
      <c r="N9514" s="89" cm="1">
        <f t="array" ref="N9514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9514" s="89">
        <f>_34_KNMI_Stations[[#This Row],[graaddagen]]*_34_KNMI_Stations[[#This Row],[Gewogen factor]]</f>
        <v>17.710000000000004</v>
      </c>
      <c r="P9514" s="89" cm="1">
        <f t="array" ref="P9514">IF(ISNUMBER(_34_KNMI_Stations[[#This Row],[Etmaal temperatuur °C]]),IF(_34_KNMI_Stations[[#This Row],[Etmaal temperatuur °C]]&gt;stookgrens[],_34_KNMI_Stations[[#This Row],[Etmaal temperatuur °C]]-stookgrens[],0),"")</f>
        <v>0</v>
      </c>
    </row>
    <row r="9515" spans="1:16" x14ac:dyDescent="0.25">
      <c r="A9515">
        <v>340</v>
      </c>
      <c r="B9515" s="110">
        <v>45667</v>
      </c>
      <c r="C9515" s="89">
        <v>2.8</v>
      </c>
      <c r="D9515" s="89">
        <v>1.2</v>
      </c>
      <c r="E9515" s="96"/>
      <c r="F9515" s="89">
        <v>2.6</v>
      </c>
      <c r="G9515" s="89">
        <v>1019.1</v>
      </c>
      <c r="H9515">
        <v>0.92</v>
      </c>
      <c r="I9515" t="s">
        <v>24</v>
      </c>
      <c r="J9515">
        <v>1.1000000000000001</v>
      </c>
      <c r="K9515">
        <v>1</v>
      </c>
      <c r="L9515">
        <v>2025</v>
      </c>
      <c r="M9515" t="s">
        <v>111</v>
      </c>
      <c r="N9515" s="89" cm="1">
        <f t="array" ref="N9515">IF(ISNUMBER(_34_KNMI_Stations[[#This Row],[Etmaal temperatuur °C]]),IF(_34_KNMI_Stations[[#This Row],[Etmaal temperatuur °C]]&lt;stookgrens[],stookgrens[]-_34_KNMI_Stations[[#This Row],[Etmaal temperatuur °C]],0),"")</f>
        <v>16.8</v>
      </c>
      <c r="O9515" s="89">
        <f>_34_KNMI_Stations[[#This Row],[graaddagen]]*_34_KNMI_Stations[[#This Row],[Gewogen factor]]</f>
        <v>18.480000000000004</v>
      </c>
      <c r="P9515" s="89" cm="1">
        <f t="array" ref="P9515">IF(ISNUMBER(_34_KNMI_Stations[[#This Row],[Etmaal temperatuur °C]]),IF(_34_KNMI_Stations[[#This Row],[Etmaal temperatuur °C]]&gt;stookgrens[],_34_KNMI_Stations[[#This Row],[Etmaal temperatuur °C]]-stookgrens[],0),"")</f>
        <v>0</v>
      </c>
    </row>
    <row r="9516" spans="1:16" x14ac:dyDescent="0.25">
      <c r="A9516">
        <v>340</v>
      </c>
      <c r="B9516" s="110">
        <v>45668</v>
      </c>
      <c r="C9516" s="89">
        <v>1.3</v>
      </c>
      <c r="D9516" s="89">
        <v>-0.2</v>
      </c>
      <c r="E9516" s="96"/>
      <c r="F9516" s="89">
        <v>0.1</v>
      </c>
      <c r="G9516" s="89">
        <v>1028.4000000000001</v>
      </c>
      <c r="H9516">
        <v>0.95</v>
      </c>
      <c r="I9516" t="s">
        <v>24</v>
      </c>
      <c r="J9516">
        <v>1.1000000000000001</v>
      </c>
      <c r="K9516">
        <v>1</v>
      </c>
      <c r="L9516">
        <v>2025</v>
      </c>
      <c r="M9516" t="s">
        <v>111</v>
      </c>
      <c r="N9516" s="89" cm="1">
        <f t="array" ref="N9516">IF(ISNUMBER(_34_KNMI_Stations[[#This Row],[Etmaal temperatuur °C]]),IF(_34_KNMI_Stations[[#This Row],[Etmaal temperatuur °C]]&lt;stookgrens[],stookgrens[]-_34_KNMI_Stations[[#This Row],[Etmaal temperatuur °C]],0),"")</f>
        <v>18.2</v>
      </c>
      <c r="O9516" s="89">
        <f>_34_KNMI_Stations[[#This Row],[graaddagen]]*_34_KNMI_Stations[[#This Row],[Gewogen factor]]</f>
        <v>20.02</v>
      </c>
      <c r="P9516" s="89" cm="1">
        <f t="array" ref="P9516">IF(ISNUMBER(_34_KNMI_Stations[[#This Row],[Etmaal temperatuur °C]]),IF(_34_KNMI_Stations[[#This Row],[Etmaal temperatuur °C]]&gt;stookgrens[],_34_KNMI_Stations[[#This Row],[Etmaal temperatuur °C]]-stookgrens[],0),"")</f>
        <v>0</v>
      </c>
    </row>
    <row r="9517" spans="1:16" x14ac:dyDescent="0.25">
      <c r="A9517">
        <v>340</v>
      </c>
      <c r="B9517" s="110">
        <v>45669</v>
      </c>
      <c r="C9517" s="89">
        <v>0.7</v>
      </c>
      <c r="D9517" s="89">
        <v>2</v>
      </c>
      <c r="E9517" s="96"/>
      <c r="F9517" s="89">
        <v>0.3</v>
      </c>
      <c r="G9517" s="89">
        <v>1039.5999999999999</v>
      </c>
      <c r="H9517">
        <v>0.94</v>
      </c>
      <c r="I9517" t="s">
        <v>24</v>
      </c>
      <c r="J9517">
        <v>1.1000000000000001</v>
      </c>
      <c r="K9517">
        <v>1</v>
      </c>
      <c r="L9517">
        <v>2025</v>
      </c>
      <c r="M9517" t="s">
        <v>111</v>
      </c>
      <c r="N9517" s="89" cm="1">
        <f t="array" ref="N9517">IF(ISNUMBER(_34_KNMI_Stations[[#This Row],[Etmaal temperatuur °C]]),IF(_34_KNMI_Stations[[#This Row],[Etmaal temperatuur °C]]&lt;stookgrens[],stookgrens[]-_34_KNMI_Stations[[#This Row],[Etmaal temperatuur °C]],0),"")</f>
        <v>16</v>
      </c>
      <c r="O9517" s="89">
        <f>_34_KNMI_Stations[[#This Row],[graaddagen]]*_34_KNMI_Stations[[#This Row],[Gewogen factor]]</f>
        <v>17.600000000000001</v>
      </c>
      <c r="P9517" s="89" cm="1">
        <f t="array" ref="P9517">IF(ISNUMBER(_34_KNMI_Stations[[#This Row],[Etmaal temperatuur °C]]),IF(_34_KNMI_Stations[[#This Row],[Etmaal temperatuur °C]]&gt;stookgrens[],_34_KNMI_Stations[[#This Row],[Etmaal temperatuur °C]]-stookgrens[],0),"")</f>
        <v>0</v>
      </c>
    </row>
    <row r="9518" spans="1:16" x14ac:dyDescent="0.25">
      <c r="A9518">
        <v>340</v>
      </c>
      <c r="B9518" s="110">
        <v>45670</v>
      </c>
      <c r="C9518" s="89">
        <v>1</v>
      </c>
      <c r="D9518" s="89">
        <v>-0.2</v>
      </c>
      <c r="E9518" s="96"/>
      <c r="F9518" s="89">
        <v>0</v>
      </c>
      <c r="G9518" s="89">
        <v>1040.9000000000001</v>
      </c>
      <c r="H9518">
        <v>0.87</v>
      </c>
      <c r="I9518" t="s">
        <v>24</v>
      </c>
      <c r="J9518">
        <v>1.1000000000000001</v>
      </c>
      <c r="K9518">
        <v>1</v>
      </c>
      <c r="L9518">
        <v>2025</v>
      </c>
      <c r="M9518" t="s">
        <v>112</v>
      </c>
      <c r="N9518" s="89" cm="1">
        <f t="array" ref="N9518">IF(ISNUMBER(_34_KNMI_Stations[[#This Row],[Etmaal temperatuur °C]]),IF(_34_KNMI_Stations[[#This Row],[Etmaal temperatuur °C]]&lt;stookgrens[],stookgrens[]-_34_KNMI_Stations[[#This Row],[Etmaal temperatuur °C]],0),"")</f>
        <v>18.2</v>
      </c>
      <c r="O9518" s="89">
        <f>_34_KNMI_Stations[[#This Row],[graaddagen]]*_34_KNMI_Stations[[#This Row],[Gewogen factor]]</f>
        <v>20.02</v>
      </c>
      <c r="P9518" s="89" cm="1">
        <f t="array" ref="P9518">IF(ISNUMBER(_34_KNMI_Stations[[#This Row],[Etmaal temperatuur °C]]),IF(_34_KNMI_Stations[[#This Row],[Etmaal temperatuur °C]]&gt;stookgrens[],_34_KNMI_Stations[[#This Row],[Etmaal temperatuur °C]]-stookgrens[],0),"")</f>
        <v>0</v>
      </c>
    </row>
    <row r="9519" spans="1:16" x14ac:dyDescent="0.25">
      <c r="A9519">
        <v>340</v>
      </c>
      <c r="B9519" s="110">
        <v>45671</v>
      </c>
      <c r="C9519" s="89">
        <v>2.7</v>
      </c>
      <c r="D9519" s="89">
        <v>1.8</v>
      </c>
      <c r="E9519" s="96"/>
      <c r="F9519" s="89">
        <v>0.1</v>
      </c>
      <c r="G9519" s="89">
        <v>1034.9000000000001</v>
      </c>
      <c r="H9519">
        <v>0.87</v>
      </c>
      <c r="I9519" t="s">
        <v>24</v>
      </c>
      <c r="J9519">
        <v>1.1000000000000001</v>
      </c>
      <c r="K9519">
        <v>1</v>
      </c>
      <c r="L9519">
        <v>2025</v>
      </c>
      <c r="M9519" t="s">
        <v>112</v>
      </c>
      <c r="N9519" s="89" cm="1">
        <f t="array" ref="N9519">IF(ISNUMBER(_34_KNMI_Stations[[#This Row],[Etmaal temperatuur °C]]),IF(_34_KNMI_Stations[[#This Row],[Etmaal temperatuur °C]]&lt;stookgrens[],stookgrens[]-_34_KNMI_Stations[[#This Row],[Etmaal temperatuur °C]],0),"")</f>
        <v>16.2</v>
      </c>
      <c r="O9519" s="89">
        <f>_34_KNMI_Stations[[#This Row],[graaddagen]]*_34_KNMI_Stations[[#This Row],[Gewogen factor]]</f>
        <v>17.82</v>
      </c>
      <c r="P9519" s="89" cm="1">
        <f t="array" ref="P9519">IF(ISNUMBER(_34_KNMI_Stations[[#This Row],[Etmaal temperatuur °C]]),IF(_34_KNMI_Stations[[#This Row],[Etmaal temperatuur °C]]&gt;stookgrens[],_34_KNMI_Stations[[#This Row],[Etmaal temperatuur °C]]-stookgrens[],0),"")</f>
        <v>0</v>
      </c>
    </row>
    <row r="9520" spans="1:16" x14ac:dyDescent="0.25">
      <c r="A9520">
        <v>340</v>
      </c>
      <c r="B9520" s="110">
        <v>45672</v>
      </c>
      <c r="C9520" s="89">
        <v>1.1000000000000001</v>
      </c>
      <c r="D9520" s="89">
        <v>6.1</v>
      </c>
      <c r="E9520" s="96"/>
      <c r="F9520" s="89">
        <v>-0.1</v>
      </c>
      <c r="G9520" s="89">
        <v>1034.2</v>
      </c>
      <c r="H9520">
        <v>0.99</v>
      </c>
      <c r="I9520" t="s">
        <v>24</v>
      </c>
      <c r="J9520">
        <v>1.1000000000000001</v>
      </c>
      <c r="K9520">
        <v>1</v>
      </c>
      <c r="L9520">
        <v>2025</v>
      </c>
      <c r="M9520" t="s">
        <v>112</v>
      </c>
      <c r="N9520" s="89" cm="1">
        <f t="array" ref="N9520">IF(ISNUMBER(_34_KNMI_Stations[[#This Row],[Etmaal temperatuur °C]]),IF(_34_KNMI_Stations[[#This Row],[Etmaal temperatuur °C]]&lt;stookgrens[],stookgrens[]-_34_KNMI_Stations[[#This Row],[Etmaal temperatuur °C]],0),"")</f>
        <v>11.9</v>
      </c>
      <c r="O9520" s="89">
        <f>_34_KNMI_Stations[[#This Row],[graaddagen]]*_34_KNMI_Stations[[#This Row],[Gewogen factor]]</f>
        <v>13.090000000000002</v>
      </c>
      <c r="P9520" s="89" cm="1">
        <f t="array" ref="P9520">IF(ISNUMBER(_34_KNMI_Stations[[#This Row],[Etmaal temperatuur °C]]),IF(_34_KNMI_Stations[[#This Row],[Etmaal temperatuur °C]]&gt;stookgrens[],_34_KNMI_Stations[[#This Row],[Etmaal temperatuur °C]]-stookgrens[],0),"")</f>
        <v>0</v>
      </c>
    </row>
    <row r="9521" spans="1:16" x14ac:dyDescent="0.25">
      <c r="A9521">
        <v>340</v>
      </c>
      <c r="B9521" s="110">
        <v>45673</v>
      </c>
      <c r="C9521" s="89">
        <v>1.7</v>
      </c>
      <c r="D9521" s="89">
        <v>3.3</v>
      </c>
      <c r="E9521" s="96"/>
      <c r="F9521" s="89">
        <v>-0.1</v>
      </c>
      <c r="G9521" s="89">
        <v>1036.5</v>
      </c>
      <c r="H9521">
        <v>0.99</v>
      </c>
      <c r="I9521" t="s">
        <v>24</v>
      </c>
      <c r="J9521">
        <v>1.1000000000000001</v>
      </c>
      <c r="K9521">
        <v>1</v>
      </c>
      <c r="L9521">
        <v>2025</v>
      </c>
      <c r="M9521" t="s">
        <v>112</v>
      </c>
      <c r="N9521" s="89" cm="1">
        <f t="array" ref="N9521">IF(ISNUMBER(_34_KNMI_Stations[[#This Row],[Etmaal temperatuur °C]]),IF(_34_KNMI_Stations[[#This Row],[Etmaal temperatuur °C]]&lt;stookgrens[],stookgrens[]-_34_KNMI_Stations[[#This Row],[Etmaal temperatuur °C]],0),"")</f>
        <v>14.7</v>
      </c>
      <c r="O9521" s="89">
        <f>_34_KNMI_Stations[[#This Row],[graaddagen]]*_34_KNMI_Stations[[#This Row],[Gewogen factor]]</f>
        <v>16.170000000000002</v>
      </c>
      <c r="P9521" s="89" cm="1">
        <f t="array" ref="P9521">IF(ISNUMBER(_34_KNMI_Stations[[#This Row],[Etmaal temperatuur °C]]),IF(_34_KNMI_Stations[[#This Row],[Etmaal temperatuur °C]]&gt;stookgrens[],_34_KNMI_Stations[[#This Row],[Etmaal temperatuur °C]]-stookgrens[],0),"")</f>
        <v>0</v>
      </c>
    </row>
    <row r="9522" spans="1:16" x14ac:dyDescent="0.25">
      <c r="A9522">
        <v>340</v>
      </c>
      <c r="B9522" s="110">
        <v>45674</v>
      </c>
      <c r="C9522" s="89">
        <v>1.4</v>
      </c>
      <c r="D9522" s="89">
        <v>1.4</v>
      </c>
      <c r="E9522" s="96"/>
      <c r="F9522" s="89">
        <v>0</v>
      </c>
      <c r="G9522" s="89">
        <v>1037</v>
      </c>
      <c r="H9522">
        <v>0.98</v>
      </c>
      <c r="I9522" t="s">
        <v>24</v>
      </c>
      <c r="J9522">
        <v>1.1000000000000001</v>
      </c>
      <c r="K9522">
        <v>1</v>
      </c>
      <c r="L9522">
        <v>2025</v>
      </c>
      <c r="M9522" t="s">
        <v>112</v>
      </c>
      <c r="N9522" s="89" cm="1">
        <f t="array" ref="N9522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9522" s="89">
        <f>_34_KNMI_Stations[[#This Row],[graaddagen]]*_34_KNMI_Stations[[#This Row],[Gewogen factor]]</f>
        <v>18.260000000000002</v>
      </c>
      <c r="P9522" s="89" cm="1">
        <f t="array" ref="P9522">IF(ISNUMBER(_34_KNMI_Stations[[#This Row],[Etmaal temperatuur °C]]),IF(_34_KNMI_Stations[[#This Row],[Etmaal temperatuur °C]]&gt;stookgrens[],_34_KNMI_Stations[[#This Row],[Etmaal temperatuur °C]]-stookgrens[],0),"")</f>
        <v>0</v>
      </c>
    </row>
    <row r="9523" spans="1:16" x14ac:dyDescent="0.25">
      <c r="A9523">
        <v>340</v>
      </c>
      <c r="B9523" s="110">
        <v>45675</v>
      </c>
      <c r="C9523" s="89">
        <v>2</v>
      </c>
      <c r="D9523" s="89">
        <v>-0.5</v>
      </c>
      <c r="E9523" s="96"/>
      <c r="F9523" s="89">
        <v>0</v>
      </c>
      <c r="G9523" s="89">
        <v>1030.8</v>
      </c>
      <c r="H9523">
        <v>0.97</v>
      </c>
      <c r="I9523" t="s">
        <v>24</v>
      </c>
      <c r="J9523">
        <v>1.1000000000000001</v>
      </c>
      <c r="K9523">
        <v>1</v>
      </c>
      <c r="L9523">
        <v>2025</v>
      </c>
      <c r="M9523" t="s">
        <v>112</v>
      </c>
      <c r="N9523" s="89" cm="1">
        <f t="array" ref="N9523">IF(ISNUMBER(_34_KNMI_Stations[[#This Row],[Etmaal temperatuur °C]]),IF(_34_KNMI_Stations[[#This Row],[Etmaal temperatuur °C]]&lt;stookgrens[],stookgrens[]-_34_KNMI_Stations[[#This Row],[Etmaal temperatuur °C]],0),"")</f>
        <v>18.5</v>
      </c>
      <c r="O9523" s="89">
        <f>_34_KNMI_Stations[[#This Row],[graaddagen]]*_34_KNMI_Stations[[#This Row],[Gewogen factor]]</f>
        <v>20.350000000000001</v>
      </c>
      <c r="P9523" s="89" cm="1">
        <f t="array" ref="P9523">IF(ISNUMBER(_34_KNMI_Stations[[#This Row],[Etmaal temperatuur °C]]),IF(_34_KNMI_Stations[[#This Row],[Etmaal temperatuur °C]]&gt;stookgrens[],_34_KNMI_Stations[[#This Row],[Etmaal temperatuur °C]]-stookgrens[],0),"")</f>
        <v>0</v>
      </c>
    </row>
    <row r="9524" spans="1:16" x14ac:dyDescent="0.25">
      <c r="A9524">
        <v>340</v>
      </c>
      <c r="B9524" s="110">
        <v>45676</v>
      </c>
      <c r="C9524" s="89">
        <v>1.2</v>
      </c>
      <c r="D9524" s="89">
        <v>-0.4</v>
      </c>
      <c r="E9524" s="96"/>
      <c r="F9524" s="89">
        <v>0</v>
      </c>
      <c r="G9524" s="89">
        <v>1023.1</v>
      </c>
      <c r="H9524">
        <v>0.95</v>
      </c>
      <c r="I9524" t="s">
        <v>24</v>
      </c>
      <c r="J9524">
        <v>1.1000000000000001</v>
      </c>
      <c r="K9524">
        <v>1</v>
      </c>
      <c r="L9524">
        <v>2025</v>
      </c>
      <c r="M9524" t="s">
        <v>112</v>
      </c>
      <c r="N9524" s="89" cm="1">
        <f t="array" ref="N9524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9524" s="89">
        <f>_34_KNMI_Stations[[#This Row],[graaddagen]]*_34_KNMI_Stations[[#This Row],[Gewogen factor]]</f>
        <v>20.239999999999998</v>
      </c>
      <c r="P9524" s="89" cm="1">
        <f t="array" ref="P9524">IF(ISNUMBER(_34_KNMI_Stations[[#This Row],[Etmaal temperatuur °C]]),IF(_34_KNMI_Stations[[#This Row],[Etmaal temperatuur °C]]&gt;stookgrens[],_34_KNMI_Stations[[#This Row],[Etmaal temperatuur °C]]-stookgrens[],0),"")</f>
        <v>0</v>
      </c>
    </row>
    <row r="9525" spans="1:16" x14ac:dyDescent="0.25">
      <c r="A9525">
        <v>340</v>
      </c>
      <c r="B9525" s="110">
        <v>45677</v>
      </c>
      <c r="C9525" s="89">
        <v>1.4</v>
      </c>
      <c r="D9525" s="89">
        <v>0</v>
      </c>
      <c r="E9525" s="96"/>
      <c r="F9525" s="89">
        <v>-0.1</v>
      </c>
      <c r="G9525" s="89">
        <v>1019.7</v>
      </c>
      <c r="H9525">
        <v>0.94</v>
      </c>
      <c r="I9525" t="s">
        <v>24</v>
      </c>
      <c r="J9525">
        <v>1.1000000000000001</v>
      </c>
      <c r="K9525">
        <v>1</v>
      </c>
      <c r="L9525">
        <v>2025</v>
      </c>
      <c r="M9525" t="s">
        <v>113</v>
      </c>
      <c r="N9525" s="89" cm="1">
        <f t="array" ref="N9525">IF(ISNUMBER(_34_KNMI_Stations[[#This Row],[Etmaal temperatuur °C]]),IF(_34_KNMI_Stations[[#This Row],[Etmaal temperatuur °C]]&lt;stookgrens[],stookgrens[]-_34_KNMI_Stations[[#This Row],[Etmaal temperatuur °C]],0),"")</f>
        <v>18</v>
      </c>
      <c r="O9525" s="89">
        <f>_34_KNMI_Stations[[#This Row],[graaddagen]]*_34_KNMI_Stations[[#This Row],[Gewogen factor]]</f>
        <v>19.8</v>
      </c>
      <c r="P9525" s="89" cm="1">
        <f t="array" ref="P9525">IF(ISNUMBER(_34_KNMI_Stations[[#This Row],[Etmaal temperatuur °C]]),IF(_34_KNMI_Stations[[#This Row],[Etmaal temperatuur °C]]&gt;stookgrens[],_34_KNMI_Stations[[#This Row],[Etmaal temperatuur °C]]-stookgrens[],0),"")</f>
        <v>0</v>
      </c>
    </row>
    <row r="9526" spans="1:16" x14ac:dyDescent="0.25">
      <c r="A9526">
        <v>340</v>
      </c>
      <c r="B9526" s="110">
        <v>45678</v>
      </c>
      <c r="C9526" s="89">
        <v>2</v>
      </c>
      <c r="D9526" s="89">
        <v>-0.8</v>
      </c>
      <c r="E9526" s="96"/>
      <c r="F9526" s="89">
        <v>0</v>
      </c>
      <c r="G9526" s="89">
        <v>1015.6</v>
      </c>
      <c r="H9526">
        <v>0.97</v>
      </c>
      <c r="I9526" t="s">
        <v>24</v>
      </c>
      <c r="J9526">
        <v>1.1000000000000001</v>
      </c>
      <c r="K9526">
        <v>1</v>
      </c>
      <c r="L9526">
        <v>2025</v>
      </c>
      <c r="M9526" t="s">
        <v>113</v>
      </c>
      <c r="N9526" s="89" cm="1">
        <f t="array" ref="N9526">IF(ISNUMBER(_34_KNMI_Stations[[#This Row],[Etmaal temperatuur °C]]),IF(_34_KNMI_Stations[[#This Row],[Etmaal temperatuur °C]]&lt;stookgrens[],stookgrens[]-_34_KNMI_Stations[[#This Row],[Etmaal temperatuur °C]],0),"")</f>
        <v>18.8</v>
      </c>
      <c r="O9526" s="89">
        <f>_34_KNMI_Stations[[#This Row],[graaddagen]]*_34_KNMI_Stations[[#This Row],[Gewogen factor]]</f>
        <v>20.680000000000003</v>
      </c>
      <c r="P9526" s="89" cm="1">
        <f t="array" ref="P9526">IF(ISNUMBER(_34_KNMI_Stations[[#This Row],[Etmaal temperatuur °C]]),IF(_34_KNMI_Stations[[#This Row],[Etmaal temperatuur °C]]&gt;stookgrens[],_34_KNMI_Stations[[#This Row],[Etmaal temperatuur °C]]-stookgrens[],0),"")</f>
        <v>0</v>
      </c>
    </row>
    <row r="9527" spans="1:16" x14ac:dyDescent="0.25">
      <c r="A9527">
        <v>340</v>
      </c>
      <c r="B9527" s="110">
        <v>45679</v>
      </c>
      <c r="C9527" s="89">
        <v>1.8</v>
      </c>
      <c r="D9527" s="89">
        <v>2.2000000000000002</v>
      </c>
      <c r="E9527" s="96"/>
      <c r="F9527" s="89">
        <v>9.5</v>
      </c>
      <c r="G9527" s="89">
        <v>1003.7</v>
      </c>
      <c r="H9527">
        <v>0.97</v>
      </c>
      <c r="I9527" t="s">
        <v>24</v>
      </c>
      <c r="J9527">
        <v>1.1000000000000001</v>
      </c>
      <c r="K9527">
        <v>1</v>
      </c>
      <c r="L9527">
        <v>2025</v>
      </c>
      <c r="M9527" t="s">
        <v>113</v>
      </c>
      <c r="N9527" s="89" cm="1">
        <f t="array" ref="N9527">IF(ISNUMBER(_34_KNMI_Stations[[#This Row],[Etmaal temperatuur °C]]),IF(_34_KNMI_Stations[[#This Row],[Etmaal temperatuur °C]]&lt;stookgrens[],stookgrens[]-_34_KNMI_Stations[[#This Row],[Etmaal temperatuur °C]],0),"")</f>
        <v>15.8</v>
      </c>
      <c r="O9527" s="89">
        <f>_34_KNMI_Stations[[#This Row],[graaddagen]]*_34_KNMI_Stations[[#This Row],[Gewogen factor]]</f>
        <v>17.380000000000003</v>
      </c>
      <c r="P9527" s="89" cm="1">
        <f t="array" ref="P9527">IF(ISNUMBER(_34_KNMI_Stations[[#This Row],[Etmaal temperatuur °C]]),IF(_34_KNMI_Stations[[#This Row],[Etmaal temperatuur °C]]&gt;stookgrens[],_34_KNMI_Stations[[#This Row],[Etmaal temperatuur °C]]-stookgrens[],0),"")</f>
        <v>0</v>
      </c>
    </row>
    <row r="9528" spans="1:16" x14ac:dyDescent="0.25">
      <c r="A9528">
        <v>340</v>
      </c>
      <c r="B9528" s="110">
        <v>45680</v>
      </c>
      <c r="C9528" s="89">
        <v>5</v>
      </c>
      <c r="D9528" s="89">
        <v>5.5</v>
      </c>
      <c r="E9528" s="96"/>
      <c r="F9528" s="89">
        <v>1.3</v>
      </c>
      <c r="G9528" s="89">
        <v>1004.5</v>
      </c>
      <c r="H9528">
        <v>0.87</v>
      </c>
      <c r="I9528" t="s">
        <v>24</v>
      </c>
      <c r="J9528">
        <v>1.1000000000000001</v>
      </c>
      <c r="K9528">
        <v>1</v>
      </c>
      <c r="L9528">
        <v>2025</v>
      </c>
      <c r="M9528" t="s">
        <v>113</v>
      </c>
      <c r="N9528" s="89" cm="1">
        <f t="array" ref="N9528">IF(ISNUMBER(_34_KNMI_Stations[[#This Row],[Etmaal temperatuur °C]]),IF(_34_KNMI_Stations[[#This Row],[Etmaal temperatuur °C]]&lt;stookgrens[],stookgrens[]-_34_KNMI_Stations[[#This Row],[Etmaal temperatuur °C]],0),"")</f>
        <v>12.5</v>
      </c>
      <c r="O9528" s="89">
        <f>_34_KNMI_Stations[[#This Row],[graaddagen]]*_34_KNMI_Stations[[#This Row],[Gewogen factor]]</f>
        <v>13.750000000000002</v>
      </c>
      <c r="P9528" s="89" cm="1">
        <f t="array" ref="P9528">IF(ISNUMBER(_34_KNMI_Stations[[#This Row],[Etmaal temperatuur °C]]),IF(_34_KNMI_Stations[[#This Row],[Etmaal temperatuur °C]]&gt;stookgrens[],_34_KNMI_Stations[[#This Row],[Etmaal temperatuur °C]]-stookgrens[],0),"")</f>
        <v>0</v>
      </c>
    </row>
    <row r="9529" spans="1:16" x14ac:dyDescent="0.25">
      <c r="A9529">
        <v>340</v>
      </c>
      <c r="B9529" s="110">
        <v>45681</v>
      </c>
      <c r="C9529" s="89">
        <v>5.3</v>
      </c>
      <c r="D9529" s="89">
        <v>8.1999999999999993</v>
      </c>
      <c r="E9529" s="96"/>
      <c r="F9529" s="89">
        <v>1.6</v>
      </c>
      <c r="G9529" s="89">
        <v>1001.6</v>
      </c>
      <c r="H9529">
        <v>0.85</v>
      </c>
      <c r="I9529" t="s">
        <v>24</v>
      </c>
      <c r="J9529">
        <v>1.1000000000000001</v>
      </c>
      <c r="K9529">
        <v>1</v>
      </c>
      <c r="L9529">
        <v>2025</v>
      </c>
      <c r="M9529" t="s">
        <v>113</v>
      </c>
      <c r="N9529" s="89" cm="1">
        <f t="array" ref="N9529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9529" s="89">
        <f>_34_KNMI_Stations[[#This Row],[graaddagen]]*_34_KNMI_Stations[[#This Row],[Gewogen factor]]</f>
        <v>10.780000000000001</v>
      </c>
      <c r="P9529" s="89" cm="1">
        <f t="array" ref="P9529">IF(ISNUMBER(_34_KNMI_Stations[[#This Row],[Etmaal temperatuur °C]]),IF(_34_KNMI_Stations[[#This Row],[Etmaal temperatuur °C]]&gt;stookgrens[],_34_KNMI_Stations[[#This Row],[Etmaal temperatuur °C]]-stookgrens[],0),"")</f>
        <v>0</v>
      </c>
    </row>
    <row r="9530" spans="1:16" x14ac:dyDescent="0.25">
      <c r="A9530">
        <v>340</v>
      </c>
      <c r="B9530" s="110">
        <v>45682</v>
      </c>
      <c r="C9530" s="89">
        <v>1.7</v>
      </c>
      <c r="D9530" s="89">
        <v>4.8</v>
      </c>
      <c r="E9530" s="96"/>
      <c r="F9530" s="89">
        <v>9.6</v>
      </c>
      <c r="G9530" s="89">
        <v>1004.8</v>
      </c>
      <c r="H9530">
        <v>0.96</v>
      </c>
      <c r="I9530" t="s">
        <v>24</v>
      </c>
      <c r="J9530">
        <v>1.1000000000000001</v>
      </c>
      <c r="K9530">
        <v>1</v>
      </c>
      <c r="L9530">
        <v>2025</v>
      </c>
      <c r="M9530" t="s">
        <v>113</v>
      </c>
      <c r="N9530" s="89" cm="1">
        <f t="array" ref="N9530">IF(ISNUMBER(_34_KNMI_Stations[[#This Row],[Etmaal temperatuur °C]]),IF(_34_KNMI_Stations[[#This Row],[Etmaal temperatuur °C]]&lt;stookgrens[],stookgrens[]-_34_KNMI_Stations[[#This Row],[Etmaal temperatuur °C]],0),"")</f>
        <v>13.2</v>
      </c>
      <c r="O9530" s="89">
        <f>_34_KNMI_Stations[[#This Row],[graaddagen]]*_34_KNMI_Stations[[#This Row],[Gewogen factor]]</f>
        <v>14.52</v>
      </c>
      <c r="P9530" s="89" cm="1">
        <f t="array" ref="P9530">IF(ISNUMBER(_34_KNMI_Stations[[#This Row],[Etmaal temperatuur °C]]),IF(_34_KNMI_Stations[[#This Row],[Etmaal temperatuur °C]]&gt;stookgrens[],_34_KNMI_Stations[[#This Row],[Etmaal temperatuur °C]]-stookgrens[],0),"")</f>
        <v>0</v>
      </c>
    </row>
    <row r="9531" spans="1:16" x14ac:dyDescent="0.25">
      <c r="A9531">
        <v>340</v>
      </c>
      <c r="B9531" s="110">
        <v>45683</v>
      </c>
      <c r="C9531" s="89">
        <v>2.9</v>
      </c>
      <c r="D9531" s="89">
        <v>4</v>
      </c>
      <c r="E9531" s="96"/>
      <c r="F9531" s="89">
        <v>1.7</v>
      </c>
      <c r="G9531" s="89">
        <v>1002.3</v>
      </c>
      <c r="H9531">
        <v>0.88</v>
      </c>
      <c r="I9531" t="s">
        <v>24</v>
      </c>
      <c r="J9531">
        <v>1.1000000000000001</v>
      </c>
      <c r="K9531">
        <v>1</v>
      </c>
      <c r="L9531">
        <v>2025</v>
      </c>
      <c r="M9531" t="s">
        <v>113</v>
      </c>
      <c r="N9531" s="89" cm="1">
        <f t="array" ref="N9531">IF(ISNUMBER(_34_KNMI_Stations[[#This Row],[Etmaal temperatuur °C]]),IF(_34_KNMI_Stations[[#This Row],[Etmaal temperatuur °C]]&lt;stookgrens[],stookgrens[]-_34_KNMI_Stations[[#This Row],[Etmaal temperatuur °C]],0),"")</f>
        <v>14</v>
      </c>
      <c r="O9531" s="89">
        <f>_34_KNMI_Stations[[#This Row],[graaddagen]]*_34_KNMI_Stations[[#This Row],[Gewogen factor]]</f>
        <v>15.400000000000002</v>
      </c>
      <c r="P9531" s="89" cm="1">
        <f t="array" ref="P9531">IF(ISNUMBER(_34_KNMI_Stations[[#This Row],[Etmaal temperatuur °C]]),IF(_34_KNMI_Stations[[#This Row],[Etmaal temperatuur °C]]&gt;stookgrens[],_34_KNMI_Stations[[#This Row],[Etmaal temperatuur °C]]-stookgrens[],0),"")</f>
        <v>0</v>
      </c>
    </row>
    <row r="9532" spans="1:16" x14ac:dyDescent="0.25">
      <c r="A9532">
        <v>340</v>
      </c>
      <c r="B9532" s="110">
        <v>45684</v>
      </c>
      <c r="C9532" s="89">
        <v>5.6</v>
      </c>
      <c r="D9532" s="89">
        <v>9.6</v>
      </c>
      <c r="E9532" s="96"/>
      <c r="F9532" s="89">
        <v>4.4000000000000004</v>
      </c>
      <c r="G9532" s="89">
        <v>988.6</v>
      </c>
      <c r="H9532">
        <v>0.75</v>
      </c>
      <c r="I9532" t="s">
        <v>24</v>
      </c>
      <c r="J9532">
        <v>1.1000000000000001</v>
      </c>
      <c r="K9532">
        <v>1</v>
      </c>
      <c r="L9532">
        <v>2025</v>
      </c>
      <c r="M9532" t="s">
        <v>114</v>
      </c>
      <c r="N9532" s="89" cm="1">
        <f t="array" ref="N9532">IF(ISNUMBER(_34_KNMI_Stations[[#This Row],[Etmaal temperatuur °C]]),IF(_34_KNMI_Stations[[#This Row],[Etmaal temperatuur °C]]&lt;stookgrens[],stookgrens[]-_34_KNMI_Stations[[#This Row],[Etmaal temperatuur °C]],0),"")</f>
        <v>8.4</v>
      </c>
      <c r="O9532" s="89">
        <f>_34_KNMI_Stations[[#This Row],[graaddagen]]*_34_KNMI_Stations[[#This Row],[Gewogen factor]]</f>
        <v>9.240000000000002</v>
      </c>
      <c r="P9532" s="89" cm="1">
        <f t="array" ref="P9532">IF(ISNUMBER(_34_KNMI_Stations[[#This Row],[Etmaal temperatuur °C]]),IF(_34_KNMI_Stations[[#This Row],[Etmaal temperatuur °C]]&gt;stookgrens[],_34_KNMI_Stations[[#This Row],[Etmaal temperatuur °C]]-stookgrens[],0),"")</f>
        <v>0</v>
      </c>
    </row>
    <row r="9533" spans="1:16" x14ac:dyDescent="0.25">
      <c r="A9533">
        <v>340</v>
      </c>
      <c r="B9533" s="110">
        <v>45685</v>
      </c>
      <c r="C9533" s="89">
        <v>5.5</v>
      </c>
      <c r="D9533" s="89">
        <v>8.4</v>
      </c>
      <c r="E9533" s="96"/>
      <c r="F9533" s="89">
        <v>4.4000000000000004</v>
      </c>
      <c r="G9533" s="89">
        <v>989.7</v>
      </c>
      <c r="H9533">
        <v>0.8</v>
      </c>
      <c r="I9533" t="s">
        <v>24</v>
      </c>
      <c r="J9533">
        <v>1.1000000000000001</v>
      </c>
      <c r="K9533">
        <v>1</v>
      </c>
      <c r="L9533">
        <v>2025</v>
      </c>
      <c r="M9533" t="s">
        <v>114</v>
      </c>
      <c r="N9533" s="89" cm="1">
        <f t="array" ref="N9533">IF(ISNUMBER(_34_KNMI_Stations[[#This Row],[Etmaal temperatuur °C]]),IF(_34_KNMI_Stations[[#This Row],[Etmaal temperatuur °C]]&lt;stookgrens[],stookgrens[]-_34_KNMI_Stations[[#This Row],[Etmaal temperatuur °C]],0),"")</f>
        <v>9.6</v>
      </c>
      <c r="O9533" s="89">
        <f>_34_KNMI_Stations[[#This Row],[graaddagen]]*_34_KNMI_Stations[[#This Row],[Gewogen factor]]</f>
        <v>10.56</v>
      </c>
      <c r="P9533" s="89" cm="1">
        <f t="array" ref="P9533">IF(ISNUMBER(_34_KNMI_Stations[[#This Row],[Etmaal temperatuur °C]]),IF(_34_KNMI_Stations[[#This Row],[Etmaal temperatuur °C]]&gt;stookgrens[],_34_KNMI_Stations[[#This Row],[Etmaal temperatuur °C]]-stookgrens[],0),"")</f>
        <v>0</v>
      </c>
    </row>
    <row r="9534" spans="1:16" x14ac:dyDescent="0.25">
      <c r="A9534">
        <v>340</v>
      </c>
      <c r="B9534" s="110">
        <v>45686</v>
      </c>
      <c r="C9534" s="89">
        <v>4.8</v>
      </c>
      <c r="D9534" s="89">
        <v>7.3</v>
      </c>
      <c r="E9534" s="96"/>
      <c r="F9534" s="89">
        <v>2.6</v>
      </c>
      <c r="G9534" s="89">
        <v>1003.4</v>
      </c>
      <c r="H9534">
        <v>0.87</v>
      </c>
      <c r="I9534" t="s">
        <v>24</v>
      </c>
      <c r="J9534">
        <v>1.1000000000000001</v>
      </c>
      <c r="K9534">
        <v>1</v>
      </c>
      <c r="L9534">
        <v>2025</v>
      </c>
      <c r="M9534" t="s">
        <v>114</v>
      </c>
      <c r="N9534" s="89" cm="1">
        <f t="array" ref="N9534">IF(ISNUMBER(_34_KNMI_Stations[[#This Row],[Etmaal temperatuur °C]]),IF(_34_KNMI_Stations[[#This Row],[Etmaal temperatuur °C]]&lt;stookgrens[],stookgrens[]-_34_KNMI_Stations[[#This Row],[Etmaal temperatuur °C]],0),"")</f>
        <v>10.7</v>
      </c>
      <c r="O9534" s="89">
        <f>_34_KNMI_Stations[[#This Row],[graaddagen]]*_34_KNMI_Stations[[#This Row],[Gewogen factor]]</f>
        <v>11.77</v>
      </c>
      <c r="P9534" s="89" cm="1">
        <f t="array" ref="P9534">IF(ISNUMBER(_34_KNMI_Stations[[#This Row],[Etmaal temperatuur °C]]),IF(_34_KNMI_Stations[[#This Row],[Etmaal temperatuur °C]]&gt;stookgrens[],_34_KNMI_Stations[[#This Row],[Etmaal temperatuur °C]]-stookgrens[],0),"")</f>
        <v>0</v>
      </c>
    </row>
    <row r="9535" spans="1:16" x14ac:dyDescent="0.25">
      <c r="A9535">
        <v>340</v>
      </c>
      <c r="B9535" s="110">
        <v>45687</v>
      </c>
      <c r="C9535" s="89">
        <v>1.9</v>
      </c>
      <c r="D9535" s="89">
        <v>4.8</v>
      </c>
      <c r="E9535" s="96"/>
      <c r="F9535" s="89">
        <v>5.5</v>
      </c>
      <c r="G9535" s="89">
        <v>1017.2</v>
      </c>
      <c r="H9535">
        <v>0.94</v>
      </c>
      <c r="I9535" t="s">
        <v>24</v>
      </c>
      <c r="J9535">
        <v>1.1000000000000001</v>
      </c>
      <c r="K9535">
        <v>1</v>
      </c>
      <c r="L9535">
        <v>2025</v>
      </c>
      <c r="M9535" t="s">
        <v>114</v>
      </c>
      <c r="N9535" s="89" cm="1">
        <f t="array" ref="N9535">IF(ISNUMBER(_34_KNMI_Stations[[#This Row],[Etmaal temperatuur °C]]),IF(_34_KNMI_Stations[[#This Row],[Etmaal temperatuur °C]]&lt;stookgrens[],stookgrens[]-_34_KNMI_Stations[[#This Row],[Etmaal temperatuur °C]],0),"")</f>
        <v>13.2</v>
      </c>
      <c r="O9535" s="89">
        <f>_34_KNMI_Stations[[#This Row],[graaddagen]]*_34_KNMI_Stations[[#This Row],[Gewogen factor]]</f>
        <v>14.52</v>
      </c>
      <c r="P9535" s="89" cm="1">
        <f t="array" ref="P9535">IF(ISNUMBER(_34_KNMI_Stations[[#This Row],[Etmaal temperatuur °C]]),IF(_34_KNMI_Stations[[#This Row],[Etmaal temperatuur °C]]&gt;stookgrens[],_34_KNMI_Stations[[#This Row],[Etmaal temperatuur °C]]-stookgrens[],0),"")</f>
        <v>0</v>
      </c>
    </row>
    <row r="9536" spans="1:16" x14ac:dyDescent="0.25">
      <c r="A9536">
        <v>340</v>
      </c>
      <c r="B9536" s="110">
        <v>45688</v>
      </c>
      <c r="C9536" s="89">
        <v>1.3</v>
      </c>
      <c r="D9536" s="89">
        <v>1.7</v>
      </c>
      <c r="E9536" s="96"/>
      <c r="F9536" s="89">
        <v>0</v>
      </c>
      <c r="G9536" s="89">
        <v>1028</v>
      </c>
      <c r="H9536">
        <v>0.93</v>
      </c>
      <c r="I9536" t="s">
        <v>24</v>
      </c>
      <c r="J9536">
        <v>1.1000000000000001</v>
      </c>
      <c r="K9536">
        <v>1</v>
      </c>
      <c r="L9536">
        <v>2025</v>
      </c>
      <c r="M9536" t="s">
        <v>114</v>
      </c>
      <c r="N9536" s="89" cm="1">
        <f t="array" ref="N9536">IF(ISNUMBER(_34_KNMI_Stations[[#This Row],[Etmaal temperatuur °C]]),IF(_34_KNMI_Stations[[#This Row],[Etmaal temperatuur °C]]&lt;stookgrens[],stookgrens[]-_34_KNMI_Stations[[#This Row],[Etmaal temperatuur °C]],0),"")</f>
        <v>16.3</v>
      </c>
      <c r="O9536" s="89">
        <f>_34_KNMI_Stations[[#This Row],[graaddagen]]*_34_KNMI_Stations[[#This Row],[Gewogen factor]]</f>
        <v>17.930000000000003</v>
      </c>
      <c r="P9536" s="89" cm="1">
        <f t="array" ref="P9536">IF(ISNUMBER(_34_KNMI_Stations[[#This Row],[Etmaal temperatuur °C]]),IF(_34_KNMI_Stations[[#This Row],[Etmaal temperatuur °C]]&gt;stookgrens[],_34_KNMI_Stations[[#This Row],[Etmaal temperatuur °C]]-stookgrens[],0),"")</f>
        <v>0</v>
      </c>
    </row>
    <row r="9537" spans="1:16" x14ac:dyDescent="0.25">
      <c r="A9537">
        <v>340</v>
      </c>
      <c r="B9537" s="110">
        <v>45689</v>
      </c>
      <c r="C9537" s="89">
        <v>1.7</v>
      </c>
      <c r="D9537" s="89">
        <v>-0.4</v>
      </c>
      <c r="E9537" s="96"/>
      <c r="F9537" s="89">
        <v>0</v>
      </c>
      <c r="G9537" s="89">
        <v>1030.9000000000001</v>
      </c>
      <c r="H9537">
        <v>0.89</v>
      </c>
      <c r="I9537" t="s">
        <v>24</v>
      </c>
      <c r="J9537">
        <v>1.1000000000000001</v>
      </c>
      <c r="K9537">
        <v>2</v>
      </c>
      <c r="L9537">
        <v>2025</v>
      </c>
      <c r="M9537" t="s">
        <v>114</v>
      </c>
      <c r="N9537" s="89" cm="1">
        <f t="array" ref="N9537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9537" s="89">
        <f>_34_KNMI_Stations[[#This Row],[graaddagen]]*_34_KNMI_Stations[[#This Row],[Gewogen factor]]</f>
        <v>20.239999999999998</v>
      </c>
      <c r="P9537" s="89" cm="1">
        <f t="array" ref="P9537">IF(ISNUMBER(_34_KNMI_Stations[[#This Row],[Etmaal temperatuur °C]]),IF(_34_KNMI_Stations[[#This Row],[Etmaal temperatuur °C]]&gt;stookgrens[],_34_KNMI_Stations[[#This Row],[Etmaal temperatuur °C]]-stookgrens[],0),"")</f>
        <v>0</v>
      </c>
    </row>
    <row r="9538" spans="1:16" x14ac:dyDescent="0.25">
      <c r="A9538">
        <v>340</v>
      </c>
      <c r="B9538" s="110">
        <v>45690</v>
      </c>
      <c r="C9538" s="89">
        <v>1.1000000000000001</v>
      </c>
      <c r="D9538" s="89">
        <v>-1.3</v>
      </c>
      <c r="E9538" s="96"/>
      <c r="F9538" s="89">
        <v>0</v>
      </c>
      <c r="G9538" s="89">
        <v>1025.4000000000001</v>
      </c>
      <c r="H9538">
        <v>0.87</v>
      </c>
      <c r="I9538" t="s">
        <v>24</v>
      </c>
      <c r="J9538">
        <v>1.1000000000000001</v>
      </c>
      <c r="K9538">
        <v>2</v>
      </c>
      <c r="L9538">
        <v>2025</v>
      </c>
      <c r="M9538" t="s">
        <v>114</v>
      </c>
      <c r="N9538" s="89" cm="1">
        <f t="array" ref="N9538">IF(ISNUMBER(_34_KNMI_Stations[[#This Row],[Etmaal temperatuur °C]]),IF(_34_KNMI_Stations[[#This Row],[Etmaal temperatuur °C]]&lt;stookgrens[],stookgrens[]-_34_KNMI_Stations[[#This Row],[Etmaal temperatuur °C]],0),"")</f>
        <v>19.3</v>
      </c>
      <c r="O9538" s="89">
        <f>_34_KNMI_Stations[[#This Row],[graaddagen]]*_34_KNMI_Stations[[#This Row],[Gewogen factor]]</f>
        <v>21.230000000000004</v>
      </c>
      <c r="P9538" s="89" cm="1">
        <f t="array" ref="P9538">IF(ISNUMBER(_34_KNMI_Stations[[#This Row],[Etmaal temperatuur °C]]),IF(_34_KNMI_Stations[[#This Row],[Etmaal temperatuur °C]]&gt;stookgrens[],_34_KNMI_Stations[[#This Row],[Etmaal temperatuur °C]]-stookgrens[],0),"")</f>
        <v>0</v>
      </c>
    </row>
    <row r="9539" spans="1:16" x14ac:dyDescent="0.25">
      <c r="A9539">
        <v>340</v>
      </c>
      <c r="B9539" s="110">
        <v>45691</v>
      </c>
      <c r="C9539" s="89">
        <v>1.7</v>
      </c>
      <c r="D9539" s="89">
        <v>1.1000000000000001</v>
      </c>
      <c r="E9539" s="96"/>
      <c r="F9539" s="89">
        <v>0</v>
      </c>
      <c r="G9539" s="89">
        <v>1027</v>
      </c>
      <c r="H9539">
        <v>0.89</v>
      </c>
      <c r="I9539" t="s">
        <v>24</v>
      </c>
      <c r="J9539">
        <v>1.1000000000000001</v>
      </c>
      <c r="K9539">
        <v>2</v>
      </c>
      <c r="L9539">
        <v>2025</v>
      </c>
      <c r="M9539" t="s">
        <v>115</v>
      </c>
      <c r="N9539" s="89" cm="1">
        <f t="array" ref="N9539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9539" s="89">
        <f>_34_KNMI_Stations[[#This Row],[graaddagen]]*_34_KNMI_Stations[[#This Row],[Gewogen factor]]</f>
        <v>18.59</v>
      </c>
      <c r="P9539" s="89" cm="1">
        <f t="array" ref="P9539">IF(ISNUMBER(_34_KNMI_Stations[[#This Row],[Etmaal temperatuur °C]]),IF(_34_KNMI_Stations[[#This Row],[Etmaal temperatuur °C]]&gt;stookgrens[],_34_KNMI_Stations[[#This Row],[Etmaal temperatuur °C]]-stookgrens[],0),"")</f>
        <v>0</v>
      </c>
    </row>
    <row r="9540" spans="1:16" x14ac:dyDescent="0.25">
      <c r="A9540">
        <v>340</v>
      </c>
      <c r="B9540" s="110">
        <v>45692</v>
      </c>
      <c r="C9540" s="89">
        <v>3.3</v>
      </c>
      <c r="D9540" s="89">
        <v>2.5</v>
      </c>
      <c r="E9540" s="96"/>
      <c r="F9540" s="89">
        <v>-0.1</v>
      </c>
      <c r="G9540" s="89">
        <v>1027.5</v>
      </c>
      <c r="H9540">
        <v>0.89</v>
      </c>
      <c r="I9540" t="s">
        <v>24</v>
      </c>
      <c r="J9540">
        <v>1.1000000000000001</v>
      </c>
      <c r="K9540">
        <v>2</v>
      </c>
      <c r="L9540">
        <v>2025</v>
      </c>
      <c r="M9540" t="s">
        <v>115</v>
      </c>
      <c r="N9540" s="89" cm="1">
        <f t="array" ref="N9540">IF(ISNUMBER(_34_KNMI_Stations[[#This Row],[Etmaal temperatuur °C]]),IF(_34_KNMI_Stations[[#This Row],[Etmaal temperatuur °C]]&lt;stookgrens[],stookgrens[]-_34_KNMI_Stations[[#This Row],[Etmaal temperatuur °C]],0),"")</f>
        <v>15.5</v>
      </c>
      <c r="O9540" s="89">
        <f>_34_KNMI_Stations[[#This Row],[graaddagen]]*_34_KNMI_Stations[[#This Row],[Gewogen factor]]</f>
        <v>17.05</v>
      </c>
      <c r="P9540" s="89" cm="1">
        <f t="array" ref="P9540">IF(ISNUMBER(_34_KNMI_Stations[[#This Row],[Etmaal temperatuur °C]]),IF(_34_KNMI_Stations[[#This Row],[Etmaal temperatuur °C]]&gt;stookgrens[],_34_KNMI_Stations[[#This Row],[Etmaal temperatuur °C]]-stookgrens[],0),"")</f>
        <v>0</v>
      </c>
    </row>
    <row r="9541" spans="1:16" x14ac:dyDescent="0.25">
      <c r="A9541">
        <v>340</v>
      </c>
      <c r="B9541" s="110">
        <v>45693</v>
      </c>
      <c r="C9541" s="89">
        <v>2.2999999999999998</v>
      </c>
      <c r="D9541" s="89">
        <v>4.0999999999999996</v>
      </c>
      <c r="E9541" s="96"/>
      <c r="F9541" s="89">
        <v>-0.1</v>
      </c>
      <c r="G9541" s="89">
        <v>1037.9000000000001</v>
      </c>
      <c r="H9541">
        <v>0.97</v>
      </c>
      <c r="I9541" t="s">
        <v>24</v>
      </c>
      <c r="J9541">
        <v>1.1000000000000001</v>
      </c>
      <c r="K9541">
        <v>2</v>
      </c>
      <c r="L9541">
        <v>2025</v>
      </c>
      <c r="M9541" t="s">
        <v>115</v>
      </c>
      <c r="N9541" s="89" cm="1">
        <f t="array" ref="N9541">IF(ISNUMBER(_34_KNMI_Stations[[#This Row],[Etmaal temperatuur °C]]),IF(_34_KNMI_Stations[[#This Row],[Etmaal temperatuur °C]]&lt;stookgrens[],stookgrens[]-_34_KNMI_Stations[[#This Row],[Etmaal temperatuur °C]],0),"")</f>
        <v>13.9</v>
      </c>
      <c r="O9541" s="89">
        <f>_34_KNMI_Stations[[#This Row],[graaddagen]]*_34_KNMI_Stations[[#This Row],[Gewogen factor]]</f>
        <v>15.290000000000001</v>
      </c>
      <c r="P9541" s="89" cm="1">
        <f t="array" ref="P9541">IF(ISNUMBER(_34_KNMI_Stations[[#This Row],[Etmaal temperatuur °C]]),IF(_34_KNMI_Stations[[#This Row],[Etmaal temperatuur °C]]&gt;stookgrens[],_34_KNMI_Stations[[#This Row],[Etmaal temperatuur °C]]-stookgrens[],0),"")</f>
        <v>0</v>
      </c>
    </row>
    <row r="9542" spans="1:16" x14ac:dyDescent="0.25">
      <c r="A9542">
        <v>340</v>
      </c>
      <c r="B9542" s="110">
        <v>45694</v>
      </c>
      <c r="C9542" s="89">
        <v>3.4</v>
      </c>
      <c r="D9542" s="89">
        <v>4.0999999999999996</v>
      </c>
      <c r="E9542" s="96"/>
      <c r="F9542" s="89">
        <v>0</v>
      </c>
      <c r="G9542" s="89">
        <v>1040.5999999999999</v>
      </c>
      <c r="H9542">
        <v>0.9</v>
      </c>
      <c r="I9542" t="s">
        <v>24</v>
      </c>
      <c r="J9542">
        <v>1.1000000000000001</v>
      </c>
      <c r="K9542">
        <v>2</v>
      </c>
      <c r="L9542">
        <v>2025</v>
      </c>
      <c r="M9542" t="s">
        <v>115</v>
      </c>
      <c r="N9542" s="89" cm="1">
        <f t="array" ref="N9542">IF(ISNUMBER(_34_KNMI_Stations[[#This Row],[Etmaal temperatuur °C]]),IF(_34_KNMI_Stations[[#This Row],[Etmaal temperatuur °C]]&lt;stookgrens[],stookgrens[]-_34_KNMI_Stations[[#This Row],[Etmaal temperatuur °C]],0),"")</f>
        <v>13.9</v>
      </c>
      <c r="O9542" s="89">
        <f>_34_KNMI_Stations[[#This Row],[graaddagen]]*_34_KNMI_Stations[[#This Row],[Gewogen factor]]</f>
        <v>15.290000000000001</v>
      </c>
      <c r="P9542" s="89" cm="1">
        <f t="array" ref="P9542">IF(ISNUMBER(_34_KNMI_Stations[[#This Row],[Etmaal temperatuur °C]]),IF(_34_KNMI_Stations[[#This Row],[Etmaal temperatuur °C]]&gt;stookgrens[],_34_KNMI_Stations[[#This Row],[Etmaal temperatuur °C]]-stookgrens[],0),"")</f>
        <v>0</v>
      </c>
    </row>
    <row r="9543" spans="1:16" x14ac:dyDescent="0.25">
      <c r="A9543">
        <v>340</v>
      </c>
      <c r="B9543" s="110">
        <v>45695</v>
      </c>
      <c r="C9543" s="89">
        <v>7</v>
      </c>
      <c r="D9543" s="89">
        <v>3.3</v>
      </c>
      <c r="E9543" s="96"/>
      <c r="F9543" s="89">
        <v>0</v>
      </c>
      <c r="G9543" s="89">
        <v>1025.7</v>
      </c>
      <c r="H9543">
        <v>0.78</v>
      </c>
      <c r="I9543" t="s">
        <v>24</v>
      </c>
      <c r="J9543">
        <v>1.1000000000000001</v>
      </c>
      <c r="K9543">
        <v>2</v>
      </c>
      <c r="L9543">
        <v>2025</v>
      </c>
      <c r="M9543" t="s">
        <v>115</v>
      </c>
      <c r="N9543" s="89" cm="1">
        <f t="array" ref="N9543">IF(ISNUMBER(_34_KNMI_Stations[[#This Row],[Etmaal temperatuur °C]]),IF(_34_KNMI_Stations[[#This Row],[Etmaal temperatuur °C]]&lt;stookgrens[],stookgrens[]-_34_KNMI_Stations[[#This Row],[Etmaal temperatuur °C]],0),"")</f>
        <v>14.7</v>
      </c>
      <c r="O9543" s="89">
        <f>_34_KNMI_Stations[[#This Row],[graaddagen]]*_34_KNMI_Stations[[#This Row],[Gewogen factor]]</f>
        <v>16.170000000000002</v>
      </c>
      <c r="P9543" s="89" cm="1">
        <f t="array" ref="P9543">IF(ISNUMBER(_34_KNMI_Stations[[#This Row],[Etmaal temperatuur °C]]),IF(_34_KNMI_Stations[[#This Row],[Etmaal temperatuur °C]]&gt;stookgrens[],_34_KNMI_Stations[[#This Row],[Etmaal temperatuur °C]]-stookgrens[],0),"")</f>
        <v>0</v>
      </c>
    </row>
    <row r="9544" spans="1:16" x14ac:dyDescent="0.25">
      <c r="A9544">
        <v>340</v>
      </c>
      <c r="B9544" s="110">
        <v>45696</v>
      </c>
      <c r="C9544" s="89">
        <v>2.9</v>
      </c>
      <c r="D9544" s="89">
        <v>5.7</v>
      </c>
      <c r="E9544" s="96"/>
      <c r="F9544" s="89">
        <v>-0.1</v>
      </c>
      <c r="G9544" s="89">
        <v>1020.7</v>
      </c>
      <c r="H9544">
        <v>0.77</v>
      </c>
      <c r="I9544" t="s">
        <v>24</v>
      </c>
      <c r="J9544">
        <v>1.1000000000000001</v>
      </c>
      <c r="K9544">
        <v>2</v>
      </c>
      <c r="L9544">
        <v>2025</v>
      </c>
      <c r="M9544" t="s">
        <v>115</v>
      </c>
      <c r="N9544" s="89" cm="1">
        <f t="array" ref="N9544">IF(ISNUMBER(_34_KNMI_Stations[[#This Row],[Etmaal temperatuur °C]]),IF(_34_KNMI_Stations[[#This Row],[Etmaal temperatuur °C]]&lt;stookgrens[],stookgrens[]-_34_KNMI_Stations[[#This Row],[Etmaal temperatuur °C]],0),"")</f>
        <v>12.3</v>
      </c>
      <c r="O9544" s="89">
        <f>_34_KNMI_Stations[[#This Row],[graaddagen]]*_34_KNMI_Stations[[#This Row],[Gewogen factor]]</f>
        <v>13.530000000000001</v>
      </c>
      <c r="P9544" s="89" cm="1">
        <f t="array" ref="P9544">IF(ISNUMBER(_34_KNMI_Stations[[#This Row],[Etmaal temperatuur °C]]),IF(_34_KNMI_Stations[[#This Row],[Etmaal temperatuur °C]]&gt;stookgrens[],_34_KNMI_Stations[[#This Row],[Etmaal temperatuur °C]]-stookgrens[],0),"")</f>
        <v>0</v>
      </c>
    </row>
    <row r="9545" spans="1:16" x14ac:dyDescent="0.25">
      <c r="A9545">
        <v>340</v>
      </c>
      <c r="B9545" s="110">
        <v>45697</v>
      </c>
      <c r="C9545" s="89">
        <v>1.9</v>
      </c>
      <c r="D9545" s="89">
        <v>4</v>
      </c>
      <c r="E9545" s="96"/>
      <c r="F9545" s="89">
        <v>0</v>
      </c>
      <c r="G9545" s="89">
        <v>1027.9000000000001</v>
      </c>
      <c r="H9545">
        <v>0.89</v>
      </c>
      <c r="I9545" t="s">
        <v>24</v>
      </c>
      <c r="J9545">
        <v>1.1000000000000001</v>
      </c>
      <c r="K9545">
        <v>2</v>
      </c>
      <c r="L9545">
        <v>2025</v>
      </c>
      <c r="M9545" t="s">
        <v>115</v>
      </c>
      <c r="N9545" s="89" cm="1">
        <f t="array" ref="N9545">IF(ISNUMBER(_34_KNMI_Stations[[#This Row],[Etmaal temperatuur °C]]),IF(_34_KNMI_Stations[[#This Row],[Etmaal temperatuur °C]]&lt;stookgrens[],stookgrens[]-_34_KNMI_Stations[[#This Row],[Etmaal temperatuur °C]],0),"")</f>
        <v>14</v>
      </c>
      <c r="O9545" s="89">
        <f>_34_KNMI_Stations[[#This Row],[graaddagen]]*_34_KNMI_Stations[[#This Row],[Gewogen factor]]</f>
        <v>15.400000000000002</v>
      </c>
      <c r="P9545" s="89" cm="1">
        <f t="array" ref="P9545">IF(ISNUMBER(_34_KNMI_Stations[[#This Row],[Etmaal temperatuur °C]]),IF(_34_KNMI_Stations[[#This Row],[Etmaal temperatuur °C]]&gt;stookgrens[],_34_KNMI_Stations[[#This Row],[Etmaal temperatuur °C]]-stookgrens[],0),"")</f>
        <v>0</v>
      </c>
    </row>
    <row r="9546" spans="1:16" x14ac:dyDescent="0.25">
      <c r="A9546">
        <v>340</v>
      </c>
      <c r="B9546" s="110">
        <v>45698</v>
      </c>
      <c r="C9546" s="89">
        <v>6.2</v>
      </c>
      <c r="D9546" s="89">
        <v>2</v>
      </c>
      <c r="E9546" s="96"/>
      <c r="F9546" s="89">
        <v>4.0999999999999996</v>
      </c>
      <c r="G9546" s="89">
        <v>1022.3</v>
      </c>
      <c r="H9546">
        <v>0.88</v>
      </c>
      <c r="I9546" t="s">
        <v>24</v>
      </c>
      <c r="J9546">
        <v>1.1000000000000001</v>
      </c>
      <c r="K9546">
        <v>2</v>
      </c>
      <c r="L9546">
        <v>2025</v>
      </c>
      <c r="M9546" t="s">
        <v>116</v>
      </c>
      <c r="N9546" s="89" cm="1">
        <f t="array" ref="N9546">IF(ISNUMBER(_34_KNMI_Stations[[#This Row],[Etmaal temperatuur °C]]),IF(_34_KNMI_Stations[[#This Row],[Etmaal temperatuur °C]]&lt;stookgrens[],stookgrens[]-_34_KNMI_Stations[[#This Row],[Etmaal temperatuur °C]],0),"")</f>
        <v>16</v>
      </c>
      <c r="O9546" s="89">
        <f>_34_KNMI_Stations[[#This Row],[graaddagen]]*_34_KNMI_Stations[[#This Row],[Gewogen factor]]</f>
        <v>17.600000000000001</v>
      </c>
      <c r="P9546" s="89" cm="1">
        <f t="array" ref="P9546">IF(ISNUMBER(_34_KNMI_Stations[[#This Row],[Etmaal temperatuur °C]]),IF(_34_KNMI_Stations[[#This Row],[Etmaal temperatuur °C]]&gt;stookgrens[],_34_KNMI_Stations[[#This Row],[Etmaal temperatuur °C]]-stookgrens[],0),"")</f>
        <v>0</v>
      </c>
    </row>
    <row r="9547" spans="1:16" x14ac:dyDescent="0.25">
      <c r="A9547">
        <v>340</v>
      </c>
      <c r="B9547" s="110">
        <v>45699</v>
      </c>
      <c r="C9547" s="89">
        <v>2</v>
      </c>
      <c r="D9547" s="89">
        <v>2.7</v>
      </c>
      <c r="E9547" s="96"/>
      <c r="F9547" s="89">
        <v>9.6999999999999993</v>
      </c>
      <c r="G9547" s="89">
        <v>1016.9</v>
      </c>
      <c r="H9547">
        <v>0.98</v>
      </c>
      <c r="I9547" t="s">
        <v>24</v>
      </c>
      <c r="J9547">
        <v>1.1000000000000001</v>
      </c>
      <c r="K9547">
        <v>2</v>
      </c>
      <c r="L9547">
        <v>2025</v>
      </c>
      <c r="M9547" t="s">
        <v>116</v>
      </c>
      <c r="N9547" s="89" cm="1">
        <f t="array" ref="N9547">IF(ISNUMBER(_34_KNMI_Stations[[#This Row],[Etmaal temperatuur °C]]),IF(_34_KNMI_Stations[[#This Row],[Etmaal temperatuur °C]]&lt;stookgrens[],stookgrens[]-_34_KNMI_Stations[[#This Row],[Etmaal temperatuur °C]],0),"")</f>
        <v>15.3</v>
      </c>
      <c r="O9547" s="89">
        <f>_34_KNMI_Stations[[#This Row],[graaddagen]]*_34_KNMI_Stations[[#This Row],[Gewogen factor]]</f>
        <v>16.830000000000002</v>
      </c>
      <c r="P9547" s="89" cm="1">
        <f t="array" ref="P9547">IF(ISNUMBER(_34_KNMI_Stations[[#This Row],[Etmaal temperatuur °C]]),IF(_34_KNMI_Stations[[#This Row],[Etmaal temperatuur °C]]&gt;stookgrens[],_34_KNMI_Stations[[#This Row],[Etmaal temperatuur °C]]-stookgrens[],0),"")</f>
        <v>0</v>
      </c>
    </row>
    <row r="9548" spans="1:16" x14ac:dyDescent="0.25">
      <c r="A9548">
        <v>340</v>
      </c>
      <c r="B9548" s="110">
        <v>45700</v>
      </c>
      <c r="C9548" s="89">
        <v>1.5</v>
      </c>
      <c r="D9548" s="89">
        <v>4</v>
      </c>
      <c r="E9548" s="96"/>
      <c r="F9548" s="89">
        <v>-0.1</v>
      </c>
      <c r="G9548" s="89">
        <v>1018</v>
      </c>
      <c r="H9548">
        <v>0.94</v>
      </c>
      <c r="I9548" t="s">
        <v>24</v>
      </c>
      <c r="J9548">
        <v>1.1000000000000001</v>
      </c>
      <c r="K9548">
        <v>2</v>
      </c>
      <c r="L9548">
        <v>2025</v>
      </c>
      <c r="M9548" t="s">
        <v>116</v>
      </c>
      <c r="N9548" s="89" cm="1">
        <f t="array" ref="N9548">IF(ISNUMBER(_34_KNMI_Stations[[#This Row],[Etmaal temperatuur °C]]),IF(_34_KNMI_Stations[[#This Row],[Etmaal temperatuur °C]]&lt;stookgrens[],stookgrens[]-_34_KNMI_Stations[[#This Row],[Etmaal temperatuur °C]],0),"")</f>
        <v>14</v>
      </c>
      <c r="O9548" s="89">
        <f>_34_KNMI_Stations[[#This Row],[graaddagen]]*_34_KNMI_Stations[[#This Row],[Gewogen factor]]</f>
        <v>15.400000000000002</v>
      </c>
      <c r="P9548" s="89" cm="1">
        <f t="array" ref="P9548">IF(ISNUMBER(_34_KNMI_Stations[[#This Row],[Etmaal temperatuur °C]]),IF(_34_KNMI_Stations[[#This Row],[Etmaal temperatuur °C]]&gt;stookgrens[],_34_KNMI_Stations[[#This Row],[Etmaal temperatuur °C]]-stookgrens[],0),"")</f>
        <v>0</v>
      </c>
    </row>
    <row r="9549" spans="1:16" x14ac:dyDescent="0.25">
      <c r="A9549">
        <v>340</v>
      </c>
      <c r="B9549" s="110">
        <v>45701</v>
      </c>
      <c r="C9549" s="89">
        <v>2.8</v>
      </c>
      <c r="D9549" s="89">
        <v>0.8</v>
      </c>
      <c r="E9549" s="96"/>
      <c r="F9549" s="89">
        <v>-0.1</v>
      </c>
      <c r="G9549" s="89">
        <v>1022.1</v>
      </c>
      <c r="H9549">
        <v>0.9</v>
      </c>
      <c r="I9549" t="s">
        <v>24</v>
      </c>
      <c r="J9549">
        <v>1.1000000000000001</v>
      </c>
      <c r="K9549">
        <v>2</v>
      </c>
      <c r="L9549">
        <v>2025</v>
      </c>
      <c r="M9549" t="s">
        <v>116</v>
      </c>
      <c r="N9549" s="89" cm="1">
        <f t="array" ref="N9549">IF(ISNUMBER(_34_KNMI_Stations[[#This Row],[Etmaal temperatuur °C]]),IF(_34_KNMI_Stations[[#This Row],[Etmaal temperatuur °C]]&lt;stookgrens[],stookgrens[]-_34_KNMI_Stations[[#This Row],[Etmaal temperatuur °C]],0),"")</f>
        <v>17.2</v>
      </c>
      <c r="O9549" s="89">
        <f>_34_KNMI_Stations[[#This Row],[graaddagen]]*_34_KNMI_Stations[[#This Row],[Gewogen factor]]</f>
        <v>18.920000000000002</v>
      </c>
      <c r="P9549" s="89" cm="1">
        <f t="array" ref="P9549">IF(ISNUMBER(_34_KNMI_Stations[[#This Row],[Etmaal temperatuur °C]]),IF(_34_KNMI_Stations[[#This Row],[Etmaal temperatuur °C]]&gt;stookgrens[],_34_KNMI_Stations[[#This Row],[Etmaal temperatuur °C]]-stookgrens[],0),"")</f>
        <v>0</v>
      </c>
    </row>
    <row r="9550" spans="1:16" x14ac:dyDescent="0.25">
      <c r="A9550">
        <v>340</v>
      </c>
      <c r="B9550" s="110">
        <v>45702</v>
      </c>
      <c r="C9550" s="89">
        <v>1.6</v>
      </c>
      <c r="D9550" s="89">
        <v>-2</v>
      </c>
      <c r="E9550" s="96"/>
      <c r="F9550" s="89">
        <v>0</v>
      </c>
      <c r="G9550" s="89">
        <v>1027.7</v>
      </c>
      <c r="H9550">
        <v>0.91</v>
      </c>
      <c r="I9550" t="s">
        <v>24</v>
      </c>
      <c r="J9550">
        <v>1.1000000000000001</v>
      </c>
      <c r="K9550">
        <v>2</v>
      </c>
      <c r="L9550">
        <v>2025</v>
      </c>
      <c r="M9550" t="s">
        <v>116</v>
      </c>
      <c r="N9550" s="89" cm="1">
        <f t="array" ref="N9550">IF(ISNUMBER(_34_KNMI_Stations[[#This Row],[Etmaal temperatuur °C]]),IF(_34_KNMI_Stations[[#This Row],[Etmaal temperatuur °C]]&lt;stookgrens[],stookgrens[]-_34_KNMI_Stations[[#This Row],[Etmaal temperatuur °C]],0),"")</f>
        <v>20</v>
      </c>
      <c r="O9550" s="89">
        <f>_34_KNMI_Stations[[#This Row],[graaddagen]]*_34_KNMI_Stations[[#This Row],[Gewogen factor]]</f>
        <v>22</v>
      </c>
      <c r="P9550" s="89" cm="1">
        <f t="array" ref="P9550">IF(ISNUMBER(_34_KNMI_Stations[[#This Row],[Etmaal temperatuur °C]]),IF(_34_KNMI_Stations[[#This Row],[Etmaal temperatuur °C]]&gt;stookgrens[],_34_KNMI_Stations[[#This Row],[Etmaal temperatuur °C]]-stookgrens[],0),"")</f>
        <v>0</v>
      </c>
    </row>
    <row r="9551" spans="1:16" x14ac:dyDescent="0.25">
      <c r="A9551">
        <v>340</v>
      </c>
      <c r="B9551" s="110">
        <v>45703</v>
      </c>
      <c r="C9551" s="89">
        <v>1.8</v>
      </c>
      <c r="D9551" s="89">
        <v>-0.8</v>
      </c>
      <c r="E9551" s="96"/>
      <c r="F9551" s="89">
        <v>0.3</v>
      </c>
      <c r="G9551" s="89">
        <v>1023.5</v>
      </c>
      <c r="H9551">
        <v>0.82</v>
      </c>
      <c r="I9551" t="s">
        <v>24</v>
      </c>
      <c r="J9551">
        <v>1.1000000000000001</v>
      </c>
      <c r="K9551">
        <v>2</v>
      </c>
      <c r="L9551">
        <v>2025</v>
      </c>
      <c r="M9551" t="s">
        <v>116</v>
      </c>
      <c r="N9551" s="89" cm="1">
        <f t="array" ref="N9551">IF(ISNUMBER(_34_KNMI_Stations[[#This Row],[Etmaal temperatuur °C]]),IF(_34_KNMI_Stations[[#This Row],[Etmaal temperatuur °C]]&lt;stookgrens[],stookgrens[]-_34_KNMI_Stations[[#This Row],[Etmaal temperatuur °C]],0),"")</f>
        <v>18.8</v>
      </c>
      <c r="O9551" s="89">
        <f>_34_KNMI_Stations[[#This Row],[graaddagen]]*_34_KNMI_Stations[[#This Row],[Gewogen factor]]</f>
        <v>20.680000000000003</v>
      </c>
      <c r="P9551" s="89" cm="1">
        <f t="array" ref="P9551">IF(ISNUMBER(_34_KNMI_Stations[[#This Row],[Etmaal temperatuur °C]]),IF(_34_KNMI_Stations[[#This Row],[Etmaal temperatuur °C]]&gt;stookgrens[],_34_KNMI_Stations[[#This Row],[Etmaal temperatuur °C]]-stookgrens[],0),"")</f>
        <v>0</v>
      </c>
    </row>
    <row r="9552" spans="1:16" x14ac:dyDescent="0.25">
      <c r="A9552">
        <v>340</v>
      </c>
      <c r="B9552" s="110">
        <v>45704</v>
      </c>
      <c r="C9552" s="89">
        <v>4.2</v>
      </c>
      <c r="D9552" s="89">
        <v>-0.1</v>
      </c>
      <c r="E9552" s="96"/>
      <c r="F9552" s="89">
        <v>0.1</v>
      </c>
      <c r="G9552" s="89">
        <v>1022</v>
      </c>
      <c r="H9552">
        <v>0.79</v>
      </c>
      <c r="I9552" t="s">
        <v>24</v>
      </c>
      <c r="J9552">
        <v>1.1000000000000001</v>
      </c>
      <c r="K9552">
        <v>2</v>
      </c>
      <c r="L9552">
        <v>2025</v>
      </c>
      <c r="M9552" t="s">
        <v>116</v>
      </c>
      <c r="N9552" s="89" cm="1">
        <f t="array" ref="N9552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9552" s="89">
        <f>_34_KNMI_Stations[[#This Row],[graaddagen]]*_34_KNMI_Stations[[#This Row],[Gewogen factor]]</f>
        <v>19.910000000000004</v>
      </c>
      <c r="P9552" s="89" cm="1">
        <f t="array" ref="P9552">IF(ISNUMBER(_34_KNMI_Stations[[#This Row],[Etmaal temperatuur °C]]),IF(_34_KNMI_Stations[[#This Row],[Etmaal temperatuur °C]]&gt;stookgrens[],_34_KNMI_Stations[[#This Row],[Etmaal temperatuur °C]]-stookgrens[],0),"")</f>
        <v>0</v>
      </c>
    </row>
    <row r="9553" spans="1:16" x14ac:dyDescent="0.25">
      <c r="A9553">
        <v>340</v>
      </c>
      <c r="B9553" s="110">
        <v>45705</v>
      </c>
      <c r="C9553" s="89">
        <v>3.4</v>
      </c>
      <c r="D9553" s="89">
        <v>-2</v>
      </c>
      <c r="E9553" s="96"/>
      <c r="F9553" s="89">
        <v>0</v>
      </c>
      <c r="G9553" s="89">
        <v>1024</v>
      </c>
      <c r="H9553">
        <v>0.77</v>
      </c>
      <c r="I9553" t="s">
        <v>24</v>
      </c>
      <c r="J9553">
        <v>1.1000000000000001</v>
      </c>
      <c r="K9553">
        <v>2</v>
      </c>
      <c r="L9553">
        <v>2025</v>
      </c>
      <c r="M9553" t="s">
        <v>117</v>
      </c>
      <c r="N9553" s="89" cm="1">
        <f t="array" ref="N9553">IF(ISNUMBER(_34_KNMI_Stations[[#This Row],[Etmaal temperatuur °C]]),IF(_34_KNMI_Stations[[#This Row],[Etmaal temperatuur °C]]&lt;stookgrens[],stookgrens[]-_34_KNMI_Stations[[#This Row],[Etmaal temperatuur °C]],0),"")</f>
        <v>20</v>
      </c>
      <c r="O9553" s="89">
        <f>_34_KNMI_Stations[[#This Row],[graaddagen]]*_34_KNMI_Stations[[#This Row],[Gewogen factor]]</f>
        <v>22</v>
      </c>
      <c r="P9553" s="89" cm="1">
        <f t="array" ref="P9553">IF(ISNUMBER(_34_KNMI_Stations[[#This Row],[Etmaal temperatuur °C]]),IF(_34_KNMI_Stations[[#This Row],[Etmaal temperatuur °C]]&gt;stookgrens[],_34_KNMI_Stations[[#This Row],[Etmaal temperatuur °C]]-stookgrens[],0),"")</f>
        <v>0</v>
      </c>
    </row>
    <row r="9554" spans="1:16" x14ac:dyDescent="0.25">
      <c r="A9554">
        <v>340</v>
      </c>
      <c r="B9554" s="110">
        <v>45706</v>
      </c>
      <c r="C9554" s="89">
        <v>4</v>
      </c>
      <c r="D9554" s="89">
        <v>-0.9</v>
      </c>
      <c r="E9554" s="96"/>
      <c r="F9554" s="89">
        <v>0</v>
      </c>
      <c r="G9554" s="89">
        <v>1023.9</v>
      </c>
      <c r="H9554">
        <v>0.69</v>
      </c>
      <c r="I9554" t="s">
        <v>24</v>
      </c>
      <c r="J9554">
        <v>1.1000000000000001</v>
      </c>
      <c r="K9554">
        <v>2</v>
      </c>
      <c r="L9554">
        <v>2025</v>
      </c>
      <c r="M9554" t="s">
        <v>117</v>
      </c>
      <c r="N9554" s="89" cm="1">
        <f t="array" ref="N9554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9554" s="89">
        <f>_34_KNMI_Stations[[#This Row],[graaddagen]]*_34_KNMI_Stations[[#This Row],[Gewogen factor]]</f>
        <v>20.79</v>
      </c>
      <c r="P9554" s="89" cm="1">
        <f t="array" ref="P9554">IF(ISNUMBER(_34_KNMI_Stations[[#This Row],[Etmaal temperatuur °C]]),IF(_34_KNMI_Stations[[#This Row],[Etmaal temperatuur °C]]&gt;stookgrens[],_34_KNMI_Stations[[#This Row],[Etmaal temperatuur °C]]-stookgrens[],0),"")</f>
        <v>0</v>
      </c>
    </row>
    <row r="9555" spans="1:16" x14ac:dyDescent="0.25">
      <c r="A9555">
        <v>340</v>
      </c>
      <c r="B9555" s="110">
        <v>45707</v>
      </c>
      <c r="C9555" s="89">
        <v>2.9</v>
      </c>
      <c r="D9555" s="89">
        <v>2.2000000000000002</v>
      </c>
      <c r="E9555" s="96"/>
      <c r="F9555" s="89">
        <v>0</v>
      </c>
      <c r="G9555" s="89">
        <v>1020.5</v>
      </c>
      <c r="H9555">
        <v>0.6</v>
      </c>
      <c r="I9555" t="s">
        <v>24</v>
      </c>
      <c r="J9555">
        <v>1.1000000000000001</v>
      </c>
      <c r="K9555">
        <v>2</v>
      </c>
      <c r="L9555">
        <v>2025</v>
      </c>
      <c r="M9555" t="s">
        <v>117</v>
      </c>
      <c r="N9555" s="89" cm="1">
        <f t="array" ref="N9555">IF(ISNUMBER(_34_KNMI_Stations[[#This Row],[Etmaal temperatuur °C]]),IF(_34_KNMI_Stations[[#This Row],[Etmaal temperatuur °C]]&lt;stookgrens[],stookgrens[]-_34_KNMI_Stations[[#This Row],[Etmaal temperatuur °C]],0),"")</f>
        <v>15.8</v>
      </c>
      <c r="O9555" s="89">
        <f>_34_KNMI_Stations[[#This Row],[graaddagen]]*_34_KNMI_Stations[[#This Row],[Gewogen factor]]</f>
        <v>17.380000000000003</v>
      </c>
      <c r="P9555" s="89" cm="1">
        <f t="array" ref="P9555">IF(ISNUMBER(_34_KNMI_Stations[[#This Row],[Etmaal temperatuur °C]]),IF(_34_KNMI_Stations[[#This Row],[Etmaal temperatuur °C]]&gt;stookgrens[],_34_KNMI_Stations[[#This Row],[Etmaal temperatuur °C]]-stookgrens[],0),"")</f>
        <v>0</v>
      </c>
    </row>
    <row r="9556" spans="1:16" x14ac:dyDescent="0.25">
      <c r="A9556">
        <v>340</v>
      </c>
      <c r="B9556" s="110">
        <v>45708</v>
      </c>
      <c r="C9556" s="89">
        <v>3</v>
      </c>
      <c r="D9556" s="89">
        <v>8.8000000000000007</v>
      </c>
      <c r="E9556" s="96"/>
      <c r="F9556" s="89">
        <v>-0.1</v>
      </c>
      <c r="G9556" s="89">
        <v>1019.8</v>
      </c>
      <c r="H9556">
        <v>0.84</v>
      </c>
      <c r="I9556" t="s">
        <v>24</v>
      </c>
      <c r="J9556">
        <v>1.1000000000000001</v>
      </c>
      <c r="K9556">
        <v>2</v>
      </c>
      <c r="L9556">
        <v>2025</v>
      </c>
      <c r="M9556" t="s">
        <v>117</v>
      </c>
      <c r="N9556" s="89" cm="1">
        <f t="array" ref="N9556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9556" s="89">
        <f>_34_KNMI_Stations[[#This Row],[graaddagen]]*_34_KNMI_Stations[[#This Row],[Gewogen factor]]</f>
        <v>10.119999999999999</v>
      </c>
      <c r="P9556" s="89" cm="1">
        <f t="array" ref="P9556">IF(ISNUMBER(_34_KNMI_Stations[[#This Row],[Etmaal temperatuur °C]]),IF(_34_KNMI_Stations[[#This Row],[Etmaal temperatuur °C]]&gt;stookgrens[],_34_KNMI_Stations[[#This Row],[Etmaal temperatuur °C]]-stookgrens[],0),"")</f>
        <v>0</v>
      </c>
    </row>
    <row r="9557" spans="1:16" x14ac:dyDescent="0.25">
      <c r="A9557">
        <v>340</v>
      </c>
      <c r="B9557" s="110">
        <v>45709</v>
      </c>
      <c r="C9557" s="89">
        <v>3.7</v>
      </c>
      <c r="D9557" s="89">
        <v>14.8</v>
      </c>
      <c r="E9557" s="96"/>
      <c r="F9557" s="89">
        <v>-0.1</v>
      </c>
      <c r="G9557" s="89">
        <v>1015.8</v>
      </c>
      <c r="H9557">
        <v>0.67</v>
      </c>
      <c r="I9557" t="s">
        <v>24</v>
      </c>
      <c r="J9557">
        <v>1.1000000000000001</v>
      </c>
      <c r="K9557">
        <v>2</v>
      </c>
      <c r="L9557">
        <v>2025</v>
      </c>
      <c r="M9557" t="s">
        <v>117</v>
      </c>
      <c r="N9557" s="89" cm="1">
        <f t="array" ref="N9557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9557" s="89">
        <f>_34_KNMI_Stations[[#This Row],[graaddagen]]*_34_KNMI_Stations[[#This Row],[Gewogen factor]]</f>
        <v>3.5199999999999996</v>
      </c>
      <c r="P9557" s="89" cm="1">
        <f t="array" ref="P9557">IF(ISNUMBER(_34_KNMI_Stations[[#This Row],[Etmaal temperatuur °C]]),IF(_34_KNMI_Stations[[#This Row],[Etmaal temperatuur °C]]&gt;stookgrens[],_34_KNMI_Stations[[#This Row],[Etmaal temperatuur °C]]-stookgrens[],0),"")</f>
        <v>0</v>
      </c>
    </row>
    <row r="9558" spans="1:16" x14ac:dyDescent="0.25">
      <c r="A9558">
        <v>340</v>
      </c>
      <c r="B9558" s="110">
        <v>45710</v>
      </c>
      <c r="C9558" s="89">
        <v>3.5</v>
      </c>
      <c r="D9558" s="89">
        <v>10.7</v>
      </c>
      <c r="E9558" s="96"/>
      <c r="F9558" s="89">
        <v>2.2999999999999998</v>
      </c>
      <c r="G9558" s="89">
        <v>1015.4</v>
      </c>
      <c r="H9558">
        <v>0.87</v>
      </c>
      <c r="I9558" t="s">
        <v>24</v>
      </c>
      <c r="J9558">
        <v>1.1000000000000001</v>
      </c>
      <c r="K9558">
        <v>2</v>
      </c>
      <c r="L9558">
        <v>2025</v>
      </c>
      <c r="M9558" t="s">
        <v>117</v>
      </c>
      <c r="N9558" s="89" cm="1">
        <f t="array" ref="N9558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9558" s="89">
        <f>_34_KNMI_Stations[[#This Row],[graaddagen]]*_34_KNMI_Stations[[#This Row],[Gewogen factor]]</f>
        <v>8.0300000000000011</v>
      </c>
      <c r="P9558" s="89" cm="1">
        <f t="array" ref="P9558">IF(ISNUMBER(_34_KNMI_Stations[[#This Row],[Etmaal temperatuur °C]]),IF(_34_KNMI_Stations[[#This Row],[Etmaal temperatuur °C]]&gt;stookgrens[],_34_KNMI_Stations[[#This Row],[Etmaal temperatuur °C]]-stookgrens[],0),"")</f>
        <v>0</v>
      </c>
    </row>
    <row r="9559" spans="1:16" x14ac:dyDescent="0.25">
      <c r="A9559">
        <v>340</v>
      </c>
      <c r="B9559" s="110">
        <v>45711</v>
      </c>
      <c r="C9559" s="89">
        <v>3.8</v>
      </c>
      <c r="D9559" s="89">
        <v>11.2</v>
      </c>
      <c r="E9559" s="96"/>
      <c r="F9559" s="89">
        <v>0</v>
      </c>
      <c r="G9559" s="89">
        <v>1024.9000000000001</v>
      </c>
      <c r="H9559">
        <v>0.76</v>
      </c>
      <c r="I9559" t="s">
        <v>24</v>
      </c>
      <c r="J9559">
        <v>1.1000000000000001</v>
      </c>
      <c r="K9559">
        <v>2</v>
      </c>
      <c r="L9559">
        <v>2025</v>
      </c>
      <c r="M9559" t="s">
        <v>117</v>
      </c>
      <c r="N9559" s="89" cm="1">
        <f t="array" ref="N9559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9559" s="89">
        <f>_34_KNMI_Stations[[#This Row],[graaddagen]]*_34_KNMI_Stations[[#This Row],[Gewogen factor]]</f>
        <v>7.4800000000000013</v>
      </c>
      <c r="P9559" s="89" cm="1">
        <f t="array" ref="P9559">IF(ISNUMBER(_34_KNMI_Stations[[#This Row],[Etmaal temperatuur °C]]),IF(_34_KNMI_Stations[[#This Row],[Etmaal temperatuur °C]]&gt;stookgrens[],_34_KNMI_Stations[[#This Row],[Etmaal temperatuur °C]]-stookgrens[],0),"")</f>
        <v>0</v>
      </c>
    </row>
    <row r="9560" spans="1:16" x14ac:dyDescent="0.25">
      <c r="A9560">
        <v>340</v>
      </c>
      <c r="B9560" s="110">
        <v>45712</v>
      </c>
      <c r="C9560" s="89">
        <v>5.0999999999999996</v>
      </c>
      <c r="D9560" s="89">
        <v>11.1</v>
      </c>
      <c r="E9560" s="96"/>
      <c r="F9560" s="89">
        <v>0.7</v>
      </c>
      <c r="G9560" s="89">
        <v>1015.7</v>
      </c>
      <c r="H9560">
        <v>0.77</v>
      </c>
      <c r="I9560" t="s">
        <v>24</v>
      </c>
      <c r="J9560">
        <v>1.1000000000000001</v>
      </c>
      <c r="K9560">
        <v>2</v>
      </c>
      <c r="L9560">
        <v>2025</v>
      </c>
      <c r="M9560" t="s">
        <v>118</v>
      </c>
      <c r="N9560" s="89" cm="1">
        <f t="array" ref="N9560">IF(ISNUMBER(_34_KNMI_Stations[[#This Row],[Etmaal temperatuur °C]]),IF(_34_KNMI_Stations[[#This Row],[Etmaal temperatuur °C]]&lt;stookgrens[],stookgrens[]-_34_KNMI_Stations[[#This Row],[Etmaal temperatuur °C]],0),"")</f>
        <v>6.9</v>
      </c>
      <c r="O9560" s="89">
        <f>_34_KNMI_Stations[[#This Row],[graaddagen]]*_34_KNMI_Stations[[#This Row],[Gewogen factor]]</f>
        <v>7.5900000000000007</v>
      </c>
      <c r="P9560" s="89" cm="1">
        <f t="array" ref="P9560">IF(ISNUMBER(_34_KNMI_Stations[[#This Row],[Etmaal temperatuur °C]]),IF(_34_KNMI_Stations[[#This Row],[Etmaal temperatuur °C]]&gt;stookgrens[],_34_KNMI_Stations[[#This Row],[Etmaal temperatuur °C]]-stookgrens[],0),"")</f>
        <v>0</v>
      </c>
    </row>
    <row r="9561" spans="1:16" x14ac:dyDescent="0.25">
      <c r="A9561">
        <v>340</v>
      </c>
      <c r="B9561" s="110">
        <v>45713</v>
      </c>
      <c r="C9561" s="89">
        <v>2.6</v>
      </c>
      <c r="D9561" s="89">
        <v>8.5</v>
      </c>
      <c r="E9561" s="96"/>
      <c r="F9561" s="89">
        <v>5.8</v>
      </c>
      <c r="G9561" s="89">
        <v>1013.5</v>
      </c>
      <c r="H9561">
        <v>0.91</v>
      </c>
      <c r="I9561" t="s">
        <v>24</v>
      </c>
      <c r="J9561">
        <v>1.1000000000000001</v>
      </c>
      <c r="K9561">
        <v>2</v>
      </c>
      <c r="L9561">
        <v>2025</v>
      </c>
      <c r="M9561" t="s">
        <v>118</v>
      </c>
      <c r="N9561" s="89" cm="1">
        <f t="array" ref="N9561">IF(ISNUMBER(_34_KNMI_Stations[[#This Row],[Etmaal temperatuur °C]]),IF(_34_KNMI_Stations[[#This Row],[Etmaal temperatuur °C]]&lt;stookgrens[],stookgrens[]-_34_KNMI_Stations[[#This Row],[Etmaal temperatuur °C]],0),"")</f>
        <v>9.5</v>
      </c>
      <c r="O9561" s="89">
        <f>_34_KNMI_Stations[[#This Row],[graaddagen]]*_34_KNMI_Stations[[#This Row],[Gewogen factor]]</f>
        <v>10.450000000000001</v>
      </c>
      <c r="P9561" s="89" cm="1">
        <f t="array" ref="P9561">IF(ISNUMBER(_34_KNMI_Stations[[#This Row],[Etmaal temperatuur °C]]),IF(_34_KNMI_Stations[[#This Row],[Etmaal temperatuur °C]]&gt;stookgrens[],_34_KNMI_Stations[[#This Row],[Etmaal temperatuur °C]]-stookgrens[],0),"")</f>
        <v>0</v>
      </c>
    </row>
    <row r="9562" spans="1:16" x14ac:dyDescent="0.25">
      <c r="A9562">
        <v>340</v>
      </c>
      <c r="B9562" s="110">
        <v>45714</v>
      </c>
      <c r="C9562" s="89">
        <v>3.6</v>
      </c>
      <c r="D9562" s="89">
        <v>6.9</v>
      </c>
      <c r="E9562" s="96"/>
      <c r="F9562" s="89">
        <v>2.1</v>
      </c>
      <c r="G9562" s="89">
        <v>1014.9</v>
      </c>
      <c r="H9562">
        <v>0.85</v>
      </c>
      <c r="I9562" t="s">
        <v>24</v>
      </c>
      <c r="J9562">
        <v>1.1000000000000001</v>
      </c>
      <c r="K9562">
        <v>2</v>
      </c>
      <c r="L9562">
        <v>2025</v>
      </c>
      <c r="M9562" t="s">
        <v>118</v>
      </c>
      <c r="N9562" s="89" cm="1">
        <f t="array" ref="N9562">IF(ISNUMBER(_34_KNMI_Stations[[#This Row],[Etmaal temperatuur °C]]),IF(_34_KNMI_Stations[[#This Row],[Etmaal temperatuur °C]]&lt;stookgrens[],stookgrens[]-_34_KNMI_Stations[[#This Row],[Etmaal temperatuur °C]],0),"")</f>
        <v>11.1</v>
      </c>
      <c r="O9562" s="89">
        <f>_34_KNMI_Stations[[#This Row],[graaddagen]]*_34_KNMI_Stations[[#This Row],[Gewogen factor]]</f>
        <v>12.21</v>
      </c>
      <c r="P9562" s="89" cm="1">
        <f t="array" ref="P9562">IF(ISNUMBER(_34_KNMI_Stations[[#This Row],[Etmaal temperatuur °C]]),IF(_34_KNMI_Stations[[#This Row],[Etmaal temperatuur °C]]&gt;stookgrens[],_34_KNMI_Stations[[#This Row],[Etmaal temperatuur °C]]-stookgrens[],0),"")</f>
        <v>0</v>
      </c>
    </row>
    <row r="9563" spans="1:16" x14ac:dyDescent="0.25">
      <c r="A9563">
        <v>340</v>
      </c>
      <c r="B9563" s="110">
        <v>45715</v>
      </c>
      <c r="C9563" s="89">
        <v>4.4000000000000004</v>
      </c>
      <c r="D9563" s="89">
        <v>5.4</v>
      </c>
      <c r="E9563" s="96"/>
      <c r="F9563" s="89">
        <v>3.5</v>
      </c>
      <c r="G9563" s="89">
        <v>1016.4</v>
      </c>
      <c r="H9563">
        <v>0.91</v>
      </c>
      <c r="I9563" t="s">
        <v>24</v>
      </c>
      <c r="J9563">
        <v>1.1000000000000001</v>
      </c>
      <c r="K9563">
        <v>2</v>
      </c>
      <c r="L9563">
        <v>2025</v>
      </c>
      <c r="M9563" t="s">
        <v>118</v>
      </c>
      <c r="N9563" s="89" cm="1">
        <f t="array" ref="N9563">IF(ISNUMBER(_34_KNMI_Stations[[#This Row],[Etmaal temperatuur °C]]),IF(_34_KNMI_Stations[[#This Row],[Etmaal temperatuur °C]]&lt;stookgrens[],stookgrens[]-_34_KNMI_Stations[[#This Row],[Etmaal temperatuur °C]],0),"")</f>
        <v>12.6</v>
      </c>
      <c r="O9563" s="89">
        <f>_34_KNMI_Stations[[#This Row],[graaddagen]]*_34_KNMI_Stations[[#This Row],[Gewogen factor]]</f>
        <v>13.860000000000001</v>
      </c>
      <c r="P9563" s="89" cm="1">
        <f t="array" ref="P9563">IF(ISNUMBER(_34_KNMI_Stations[[#This Row],[Etmaal temperatuur °C]]),IF(_34_KNMI_Stations[[#This Row],[Etmaal temperatuur °C]]&gt;stookgrens[],_34_KNMI_Stations[[#This Row],[Etmaal temperatuur °C]]-stookgrens[],0),"")</f>
        <v>0</v>
      </c>
    </row>
    <row r="9564" spans="1:16" x14ac:dyDescent="0.25">
      <c r="A9564">
        <v>340</v>
      </c>
      <c r="B9564" s="110">
        <v>45716</v>
      </c>
      <c r="C9564" s="89">
        <v>3</v>
      </c>
      <c r="D9564" s="89">
        <v>4.8</v>
      </c>
      <c r="E9564" s="96"/>
      <c r="F9564" s="89">
        <v>2.2000000000000002</v>
      </c>
      <c r="G9564" s="89">
        <v>1026.8</v>
      </c>
      <c r="H9564">
        <v>0.85</v>
      </c>
      <c r="I9564" t="s">
        <v>24</v>
      </c>
      <c r="J9564">
        <v>1.1000000000000001</v>
      </c>
      <c r="K9564">
        <v>2</v>
      </c>
      <c r="L9564">
        <v>2025</v>
      </c>
      <c r="M9564" t="s">
        <v>118</v>
      </c>
      <c r="N9564" s="89" cm="1">
        <f t="array" ref="N9564">IF(ISNUMBER(_34_KNMI_Stations[[#This Row],[Etmaal temperatuur °C]]),IF(_34_KNMI_Stations[[#This Row],[Etmaal temperatuur °C]]&lt;stookgrens[],stookgrens[]-_34_KNMI_Stations[[#This Row],[Etmaal temperatuur °C]],0),"")</f>
        <v>13.2</v>
      </c>
      <c r="O9564" s="89">
        <f>_34_KNMI_Stations[[#This Row],[graaddagen]]*_34_KNMI_Stations[[#This Row],[Gewogen factor]]</f>
        <v>14.52</v>
      </c>
      <c r="P9564" s="89" cm="1">
        <f t="array" ref="P9564">IF(ISNUMBER(_34_KNMI_Stations[[#This Row],[Etmaal temperatuur °C]]),IF(_34_KNMI_Stations[[#This Row],[Etmaal temperatuur °C]]&gt;stookgrens[],_34_KNMI_Stations[[#This Row],[Etmaal temperatuur °C]]-stookgrens[],0),"")</f>
        <v>0</v>
      </c>
    </row>
    <row r="9565" spans="1:16" x14ac:dyDescent="0.25">
      <c r="A9565">
        <v>340</v>
      </c>
      <c r="B9565" s="110">
        <v>45717</v>
      </c>
      <c r="C9565" s="89">
        <v>2.1</v>
      </c>
      <c r="D9565" s="89">
        <v>2.7</v>
      </c>
      <c r="E9565" s="96"/>
      <c r="F9565" s="89">
        <v>0</v>
      </c>
      <c r="G9565" s="89">
        <v>1033.9000000000001</v>
      </c>
      <c r="H9565">
        <v>0.86</v>
      </c>
      <c r="I9565" t="s">
        <v>24</v>
      </c>
      <c r="J9565">
        <v>1</v>
      </c>
      <c r="K9565">
        <v>3</v>
      </c>
      <c r="L9565">
        <v>2025</v>
      </c>
      <c r="M9565" t="s">
        <v>118</v>
      </c>
      <c r="N9565" s="89" cm="1">
        <f t="array" ref="N9565">IF(ISNUMBER(_34_KNMI_Stations[[#This Row],[Etmaal temperatuur °C]]),IF(_34_KNMI_Stations[[#This Row],[Etmaal temperatuur °C]]&lt;stookgrens[],stookgrens[]-_34_KNMI_Stations[[#This Row],[Etmaal temperatuur °C]],0),"")</f>
        <v>15.3</v>
      </c>
      <c r="O9565" s="89">
        <f>_34_KNMI_Stations[[#This Row],[graaddagen]]*_34_KNMI_Stations[[#This Row],[Gewogen factor]]</f>
        <v>15.3</v>
      </c>
      <c r="P9565" s="89" cm="1">
        <f t="array" ref="P9565">IF(ISNUMBER(_34_KNMI_Stations[[#This Row],[Etmaal temperatuur °C]]),IF(_34_KNMI_Stations[[#This Row],[Etmaal temperatuur °C]]&gt;stookgrens[],_34_KNMI_Stations[[#This Row],[Etmaal temperatuur °C]]-stookgrens[],0),"")</f>
        <v>0</v>
      </c>
    </row>
    <row r="9566" spans="1:16" x14ac:dyDescent="0.25">
      <c r="A9566">
        <v>340</v>
      </c>
      <c r="B9566" s="110">
        <v>45718</v>
      </c>
      <c r="C9566" s="89">
        <v>1.6</v>
      </c>
      <c r="D9566" s="89">
        <v>1.8</v>
      </c>
      <c r="E9566" s="96"/>
      <c r="F9566" s="89">
        <v>0</v>
      </c>
      <c r="G9566" s="89">
        <v>1034.3</v>
      </c>
      <c r="H9566">
        <v>0.85</v>
      </c>
      <c r="I9566" t="s">
        <v>24</v>
      </c>
      <c r="J9566">
        <v>1</v>
      </c>
      <c r="K9566">
        <v>3</v>
      </c>
      <c r="L9566">
        <v>2025</v>
      </c>
      <c r="M9566" t="s">
        <v>118</v>
      </c>
      <c r="N9566" s="89" cm="1">
        <f t="array" ref="N9566">IF(ISNUMBER(_34_KNMI_Stations[[#This Row],[Etmaal temperatuur °C]]),IF(_34_KNMI_Stations[[#This Row],[Etmaal temperatuur °C]]&lt;stookgrens[],stookgrens[]-_34_KNMI_Stations[[#This Row],[Etmaal temperatuur °C]],0),"")</f>
        <v>16.2</v>
      </c>
      <c r="O9566" s="89">
        <f>_34_KNMI_Stations[[#This Row],[graaddagen]]*_34_KNMI_Stations[[#This Row],[Gewogen factor]]</f>
        <v>16.2</v>
      </c>
      <c r="P9566" s="89" cm="1">
        <f t="array" ref="P9566">IF(ISNUMBER(_34_KNMI_Stations[[#This Row],[Etmaal temperatuur °C]]),IF(_34_KNMI_Stations[[#This Row],[Etmaal temperatuur °C]]&gt;stookgrens[],_34_KNMI_Stations[[#This Row],[Etmaal temperatuur °C]]-stookgrens[],0),"")</f>
        <v>0</v>
      </c>
    </row>
    <row r="9567" spans="1:16" x14ac:dyDescent="0.25">
      <c r="A9567">
        <v>340</v>
      </c>
      <c r="B9567" s="110">
        <v>45719</v>
      </c>
      <c r="C9567" s="89">
        <v>1.1000000000000001</v>
      </c>
      <c r="D9567" s="89">
        <v>2.5</v>
      </c>
      <c r="E9567" s="96"/>
      <c r="F9567" s="89">
        <v>0</v>
      </c>
      <c r="G9567" s="89">
        <v>1029.5999999999999</v>
      </c>
      <c r="H9567">
        <v>0.83</v>
      </c>
      <c r="I9567" t="s">
        <v>24</v>
      </c>
      <c r="J9567">
        <v>1</v>
      </c>
      <c r="K9567">
        <v>3</v>
      </c>
      <c r="L9567">
        <v>2025</v>
      </c>
      <c r="M9567" t="s">
        <v>119</v>
      </c>
      <c r="N9567" s="89" cm="1">
        <f t="array" ref="N9567">IF(ISNUMBER(_34_KNMI_Stations[[#This Row],[Etmaal temperatuur °C]]),IF(_34_KNMI_Stations[[#This Row],[Etmaal temperatuur °C]]&lt;stookgrens[],stookgrens[]-_34_KNMI_Stations[[#This Row],[Etmaal temperatuur °C]],0),"")</f>
        <v>15.5</v>
      </c>
      <c r="O9567" s="89">
        <f>_34_KNMI_Stations[[#This Row],[graaddagen]]*_34_KNMI_Stations[[#This Row],[Gewogen factor]]</f>
        <v>15.5</v>
      </c>
      <c r="P9567" s="89" cm="1">
        <f t="array" ref="P9567">IF(ISNUMBER(_34_KNMI_Stations[[#This Row],[Etmaal temperatuur °C]]),IF(_34_KNMI_Stations[[#This Row],[Etmaal temperatuur °C]]&gt;stookgrens[],_34_KNMI_Stations[[#This Row],[Etmaal temperatuur °C]]-stookgrens[],0),"")</f>
        <v>0</v>
      </c>
    </row>
    <row r="9568" spans="1:16" x14ac:dyDescent="0.25">
      <c r="A9568">
        <v>340</v>
      </c>
      <c r="B9568" s="110">
        <v>45720</v>
      </c>
      <c r="C9568" s="89">
        <v>1</v>
      </c>
      <c r="D9568" s="89">
        <v>3.2</v>
      </c>
      <c r="E9568" s="96"/>
      <c r="F9568" s="89">
        <v>0</v>
      </c>
      <c r="G9568" s="89">
        <v>1026.5</v>
      </c>
      <c r="H9568">
        <v>0.81</v>
      </c>
      <c r="I9568" t="s">
        <v>24</v>
      </c>
      <c r="J9568">
        <v>1</v>
      </c>
      <c r="K9568">
        <v>3</v>
      </c>
      <c r="L9568">
        <v>2025</v>
      </c>
      <c r="M9568" t="s">
        <v>119</v>
      </c>
      <c r="N9568" s="89" cm="1">
        <f t="array" ref="N9568">IF(ISNUMBER(_34_KNMI_Stations[[#This Row],[Etmaal temperatuur °C]]),IF(_34_KNMI_Stations[[#This Row],[Etmaal temperatuur °C]]&lt;stookgrens[],stookgrens[]-_34_KNMI_Stations[[#This Row],[Etmaal temperatuur °C]],0),"")</f>
        <v>14.8</v>
      </c>
      <c r="O9568" s="89">
        <f>_34_KNMI_Stations[[#This Row],[graaddagen]]*_34_KNMI_Stations[[#This Row],[Gewogen factor]]</f>
        <v>14.8</v>
      </c>
      <c r="P9568" s="89" cm="1">
        <f t="array" ref="P9568">IF(ISNUMBER(_34_KNMI_Stations[[#This Row],[Etmaal temperatuur °C]]),IF(_34_KNMI_Stations[[#This Row],[Etmaal temperatuur °C]]&gt;stookgrens[],_34_KNMI_Stations[[#This Row],[Etmaal temperatuur °C]]-stookgrens[],0),"")</f>
        <v>0</v>
      </c>
    </row>
    <row r="9569" spans="1:16" x14ac:dyDescent="0.25">
      <c r="A9569">
        <v>340</v>
      </c>
      <c r="B9569" s="110">
        <v>45721</v>
      </c>
      <c r="C9569" s="89">
        <v>1.4</v>
      </c>
      <c r="D9569" s="89">
        <v>6.1</v>
      </c>
      <c r="E9569" s="96"/>
      <c r="F9569" s="89">
        <v>0</v>
      </c>
      <c r="G9569" s="89">
        <v>1023.1</v>
      </c>
      <c r="H9569">
        <v>0.73</v>
      </c>
      <c r="I9569" t="s">
        <v>24</v>
      </c>
      <c r="J9569">
        <v>1</v>
      </c>
      <c r="K9569">
        <v>3</v>
      </c>
      <c r="L9569">
        <v>2025</v>
      </c>
      <c r="M9569" t="s">
        <v>119</v>
      </c>
      <c r="N9569" s="89" cm="1">
        <f t="array" ref="N9569">IF(ISNUMBER(_34_KNMI_Stations[[#This Row],[Etmaal temperatuur °C]]),IF(_34_KNMI_Stations[[#This Row],[Etmaal temperatuur °C]]&lt;stookgrens[],stookgrens[]-_34_KNMI_Stations[[#This Row],[Etmaal temperatuur °C]],0),"")</f>
        <v>11.9</v>
      </c>
      <c r="O9569" s="89">
        <f>_34_KNMI_Stations[[#This Row],[graaddagen]]*_34_KNMI_Stations[[#This Row],[Gewogen factor]]</f>
        <v>11.9</v>
      </c>
      <c r="P9569" s="89" cm="1">
        <f t="array" ref="P9569">IF(ISNUMBER(_34_KNMI_Stations[[#This Row],[Etmaal temperatuur °C]]),IF(_34_KNMI_Stations[[#This Row],[Etmaal temperatuur °C]]&gt;stookgrens[],_34_KNMI_Stations[[#This Row],[Etmaal temperatuur °C]]-stookgrens[],0),"")</f>
        <v>0</v>
      </c>
    </row>
    <row r="9570" spans="1:16" x14ac:dyDescent="0.25">
      <c r="A9570">
        <v>340</v>
      </c>
      <c r="B9570" s="110">
        <v>45722</v>
      </c>
      <c r="C9570" s="89">
        <v>2</v>
      </c>
      <c r="D9570" s="89">
        <v>8.3000000000000007</v>
      </c>
      <c r="E9570" s="96"/>
      <c r="F9570" s="89">
        <v>0</v>
      </c>
      <c r="G9570" s="89">
        <v>1017.3</v>
      </c>
      <c r="H9570">
        <v>0.66</v>
      </c>
      <c r="I9570" t="s">
        <v>24</v>
      </c>
      <c r="J9570">
        <v>1</v>
      </c>
      <c r="K9570">
        <v>3</v>
      </c>
      <c r="L9570">
        <v>2025</v>
      </c>
      <c r="M9570" t="s">
        <v>119</v>
      </c>
      <c r="N9570" s="89" cm="1">
        <f t="array" ref="N9570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9570" s="89">
        <f>_34_KNMI_Stations[[#This Row],[graaddagen]]*_34_KNMI_Stations[[#This Row],[Gewogen factor]]</f>
        <v>9.6999999999999993</v>
      </c>
      <c r="P9570" s="89" cm="1">
        <f t="array" ref="P9570">IF(ISNUMBER(_34_KNMI_Stations[[#This Row],[Etmaal temperatuur °C]]),IF(_34_KNMI_Stations[[#This Row],[Etmaal temperatuur °C]]&gt;stookgrens[],_34_KNMI_Stations[[#This Row],[Etmaal temperatuur °C]]-stookgrens[],0),"")</f>
        <v>0</v>
      </c>
    </row>
    <row r="9571" spans="1:16" x14ac:dyDescent="0.25">
      <c r="A9571">
        <v>340</v>
      </c>
      <c r="B9571" s="110">
        <v>45723</v>
      </c>
      <c r="C9571" s="89">
        <v>2</v>
      </c>
      <c r="D9571" s="89">
        <v>10.1</v>
      </c>
      <c r="E9571" s="96"/>
      <c r="F9571" s="89">
        <v>0</v>
      </c>
      <c r="G9571" s="89">
        <v>1015.7</v>
      </c>
      <c r="H9571">
        <v>0.65</v>
      </c>
      <c r="I9571" t="s">
        <v>24</v>
      </c>
      <c r="J9571">
        <v>1</v>
      </c>
      <c r="K9571">
        <v>3</v>
      </c>
      <c r="L9571">
        <v>2025</v>
      </c>
      <c r="M9571" t="s">
        <v>119</v>
      </c>
      <c r="N9571" s="89" cm="1">
        <f t="array" ref="N9571">IF(ISNUMBER(_34_KNMI_Stations[[#This Row],[Etmaal temperatuur °C]]),IF(_34_KNMI_Stations[[#This Row],[Etmaal temperatuur °C]]&lt;stookgrens[],stookgrens[]-_34_KNMI_Stations[[#This Row],[Etmaal temperatuur °C]],0),"")</f>
        <v>7.9</v>
      </c>
      <c r="O9571" s="89">
        <f>_34_KNMI_Stations[[#This Row],[graaddagen]]*_34_KNMI_Stations[[#This Row],[Gewogen factor]]</f>
        <v>7.9</v>
      </c>
      <c r="P9571" s="89" cm="1">
        <f t="array" ref="P9571">IF(ISNUMBER(_34_KNMI_Stations[[#This Row],[Etmaal temperatuur °C]]),IF(_34_KNMI_Stations[[#This Row],[Etmaal temperatuur °C]]&gt;stookgrens[],_34_KNMI_Stations[[#This Row],[Etmaal temperatuur °C]]-stookgrens[],0),"")</f>
        <v>0</v>
      </c>
    </row>
    <row r="9572" spans="1:16" x14ac:dyDescent="0.25">
      <c r="A9572">
        <v>340</v>
      </c>
      <c r="B9572" s="110">
        <v>45724</v>
      </c>
      <c r="C9572" s="89">
        <v>2.5</v>
      </c>
      <c r="D9572" s="89">
        <v>9.9</v>
      </c>
      <c r="E9572" s="96"/>
      <c r="F9572" s="89">
        <v>0</v>
      </c>
      <c r="G9572" s="89">
        <v>1011.3</v>
      </c>
      <c r="H9572">
        <v>0.6</v>
      </c>
      <c r="I9572" t="s">
        <v>24</v>
      </c>
      <c r="J9572">
        <v>1</v>
      </c>
      <c r="K9572">
        <v>3</v>
      </c>
      <c r="L9572">
        <v>2025</v>
      </c>
      <c r="M9572" t="s">
        <v>119</v>
      </c>
      <c r="N9572" s="89" cm="1">
        <f t="array" ref="N9572">IF(ISNUMBER(_34_KNMI_Stations[[#This Row],[Etmaal temperatuur °C]]),IF(_34_KNMI_Stations[[#This Row],[Etmaal temperatuur °C]]&lt;stookgrens[],stookgrens[]-_34_KNMI_Stations[[#This Row],[Etmaal temperatuur °C]],0),"")</f>
        <v>8.1</v>
      </c>
      <c r="O9572" s="89">
        <f>_34_KNMI_Stations[[#This Row],[graaddagen]]*_34_KNMI_Stations[[#This Row],[Gewogen factor]]</f>
        <v>8.1</v>
      </c>
      <c r="P9572" s="89" cm="1">
        <f t="array" ref="P9572">IF(ISNUMBER(_34_KNMI_Stations[[#This Row],[Etmaal temperatuur °C]]),IF(_34_KNMI_Stations[[#This Row],[Etmaal temperatuur °C]]&gt;stookgrens[],_34_KNMI_Stations[[#This Row],[Etmaal temperatuur °C]]-stookgrens[],0),"")</f>
        <v>0</v>
      </c>
    </row>
    <row r="9573" spans="1:16" x14ac:dyDescent="0.25">
      <c r="A9573">
        <v>340</v>
      </c>
      <c r="B9573" s="110">
        <v>45725</v>
      </c>
      <c r="C9573" s="89">
        <v>2.7</v>
      </c>
      <c r="D9573" s="89">
        <v>10</v>
      </c>
      <c r="E9573" s="96"/>
      <c r="F9573" s="89">
        <v>0</v>
      </c>
      <c r="G9573" s="89">
        <v>1004.5</v>
      </c>
      <c r="H9573">
        <v>0.62</v>
      </c>
      <c r="I9573" t="s">
        <v>24</v>
      </c>
      <c r="J9573">
        <v>1</v>
      </c>
      <c r="K9573">
        <v>3</v>
      </c>
      <c r="L9573">
        <v>2025</v>
      </c>
      <c r="M9573" t="s">
        <v>119</v>
      </c>
      <c r="N9573" s="89" cm="1">
        <f t="array" ref="N9573">IF(ISNUMBER(_34_KNMI_Stations[[#This Row],[Etmaal temperatuur °C]]),IF(_34_KNMI_Stations[[#This Row],[Etmaal temperatuur °C]]&lt;stookgrens[],stookgrens[]-_34_KNMI_Stations[[#This Row],[Etmaal temperatuur °C]],0),"")</f>
        <v>8</v>
      </c>
      <c r="O9573" s="89">
        <f>_34_KNMI_Stations[[#This Row],[graaddagen]]*_34_KNMI_Stations[[#This Row],[Gewogen factor]]</f>
        <v>8</v>
      </c>
      <c r="P9573" s="89" cm="1">
        <f t="array" ref="P9573">IF(ISNUMBER(_34_KNMI_Stations[[#This Row],[Etmaal temperatuur °C]]),IF(_34_KNMI_Stations[[#This Row],[Etmaal temperatuur °C]]&gt;stookgrens[],_34_KNMI_Stations[[#This Row],[Etmaal temperatuur °C]]-stookgrens[],0),"")</f>
        <v>0</v>
      </c>
    </row>
    <row r="9574" spans="1:16" x14ac:dyDescent="0.25">
      <c r="A9574">
        <v>340</v>
      </c>
      <c r="B9574" s="110">
        <v>45726</v>
      </c>
      <c r="C9574" s="89">
        <v>2.9</v>
      </c>
      <c r="D9574" s="89">
        <v>9.6</v>
      </c>
      <c r="E9574" s="96"/>
      <c r="F9574" s="89">
        <v>0</v>
      </c>
      <c r="G9574" s="89">
        <v>1002.1</v>
      </c>
      <c r="H9574">
        <v>0.65</v>
      </c>
      <c r="I9574" t="s">
        <v>24</v>
      </c>
      <c r="J9574">
        <v>1</v>
      </c>
      <c r="K9574">
        <v>3</v>
      </c>
      <c r="L9574">
        <v>2025</v>
      </c>
      <c r="M9574" t="s">
        <v>120</v>
      </c>
      <c r="N9574" s="89" cm="1">
        <f t="array" ref="N9574">IF(ISNUMBER(_34_KNMI_Stations[[#This Row],[Etmaal temperatuur °C]]),IF(_34_KNMI_Stations[[#This Row],[Etmaal temperatuur °C]]&lt;stookgrens[],stookgrens[]-_34_KNMI_Stations[[#This Row],[Etmaal temperatuur °C]],0),"")</f>
        <v>8.4</v>
      </c>
      <c r="O9574" s="89">
        <f>_34_KNMI_Stations[[#This Row],[graaddagen]]*_34_KNMI_Stations[[#This Row],[Gewogen factor]]</f>
        <v>8.4</v>
      </c>
      <c r="P9574" s="89" cm="1">
        <f t="array" ref="P9574">IF(ISNUMBER(_34_KNMI_Stations[[#This Row],[Etmaal temperatuur °C]]),IF(_34_KNMI_Stations[[#This Row],[Etmaal temperatuur °C]]&gt;stookgrens[],_34_KNMI_Stations[[#This Row],[Etmaal temperatuur °C]]-stookgrens[],0),"")</f>
        <v>0</v>
      </c>
    </row>
    <row r="9575" spans="1:16" x14ac:dyDescent="0.25">
      <c r="A9575">
        <v>340</v>
      </c>
      <c r="B9575" s="110">
        <v>45727</v>
      </c>
      <c r="C9575" s="89">
        <v>2.9</v>
      </c>
      <c r="D9575" s="89">
        <v>4.9000000000000004</v>
      </c>
      <c r="E9575" s="96"/>
      <c r="F9575" s="89">
        <v>0</v>
      </c>
      <c r="G9575" s="89">
        <v>1004.2</v>
      </c>
      <c r="H9575">
        <v>0.81</v>
      </c>
      <c r="I9575" t="s">
        <v>24</v>
      </c>
      <c r="J9575">
        <v>1</v>
      </c>
      <c r="K9575">
        <v>3</v>
      </c>
      <c r="L9575">
        <v>2025</v>
      </c>
      <c r="M9575" t="s">
        <v>120</v>
      </c>
      <c r="N9575" s="89" cm="1">
        <f t="array" ref="N9575">IF(ISNUMBER(_34_KNMI_Stations[[#This Row],[Etmaal temperatuur °C]]),IF(_34_KNMI_Stations[[#This Row],[Etmaal temperatuur °C]]&lt;stookgrens[],stookgrens[]-_34_KNMI_Stations[[#This Row],[Etmaal temperatuur °C]],0),"")</f>
        <v>13.1</v>
      </c>
      <c r="O9575" s="89">
        <f>_34_KNMI_Stations[[#This Row],[graaddagen]]*_34_KNMI_Stations[[#This Row],[Gewogen factor]]</f>
        <v>13.1</v>
      </c>
      <c r="P9575" s="89" cm="1">
        <f t="array" ref="P9575">IF(ISNUMBER(_34_KNMI_Stations[[#This Row],[Etmaal temperatuur °C]]),IF(_34_KNMI_Stations[[#This Row],[Etmaal temperatuur °C]]&gt;stookgrens[],_34_KNMI_Stations[[#This Row],[Etmaal temperatuur °C]]-stookgrens[],0),"")</f>
        <v>0</v>
      </c>
    </row>
    <row r="9576" spans="1:16" x14ac:dyDescent="0.25">
      <c r="A9576">
        <v>340</v>
      </c>
      <c r="B9576" s="110">
        <v>45728</v>
      </c>
      <c r="C9576" s="89">
        <v>1.9</v>
      </c>
      <c r="D9576" s="89">
        <v>3.3</v>
      </c>
      <c r="E9576" s="96"/>
      <c r="F9576" s="89">
        <v>0.4</v>
      </c>
      <c r="G9576" s="89">
        <v>1001.3</v>
      </c>
      <c r="H9576">
        <v>0.88</v>
      </c>
      <c r="I9576" t="s">
        <v>24</v>
      </c>
      <c r="J9576">
        <v>1</v>
      </c>
      <c r="K9576">
        <v>3</v>
      </c>
      <c r="L9576">
        <v>2025</v>
      </c>
      <c r="M9576" t="s">
        <v>120</v>
      </c>
      <c r="N9576" s="89" cm="1">
        <f t="array" ref="N9576">IF(ISNUMBER(_34_KNMI_Stations[[#This Row],[Etmaal temperatuur °C]]),IF(_34_KNMI_Stations[[#This Row],[Etmaal temperatuur °C]]&lt;stookgrens[],stookgrens[]-_34_KNMI_Stations[[#This Row],[Etmaal temperatuur °C]],0),"")</f>
        <v>14.7</v>
      </c>
      <c r="O9576" s="89">
        <f>_34_KNMI_Stations[[#This Row],[graaddagen]]*_34_KNMI_Stations[[#This Row],[Gewogen factor]]</f>
        <v>14.7</v>
      </c>
      <c r="P9576" s="89" cm="1">
        <f t="array" ref="P9576">IF(ISNUMBER(_34_KNMI_Stations[[#This Row],[Etmaal temperatuur °C]]),IF(_34_KNMI_Stations[[#This Row],[Etmaal temperatuur °C]]&gt;stookgrens[],_34_KNMI_Stations[[#This Row],[Etmaal temperatuur °C]]-stookgrens[],0),"")</f>
        <v>0</v>
      </c>
    </row>
    <row r="9577" spans="1:16" x14ac:dyDescent="0.25">
      <c r="A9577">
        <v>340</v>
      </c>
      <c r="B9577" s="110">
        <v>45729</v>
      </c>
      <c r="C9577" s="89">
        <v>1.8</v>
      </c>
      <c r="D9577" s="89">
        <v>3.3</v>
      </c>
      <c r="E9577" s="96"/>
      <c r="F9577" s="89">
        <v>1</v>
      </c>
      <c r="G9577" s="89">
        <v>1001.2</v>
      </c>
      <c r="H9577">
        <v>0.85</v>
      </c>
      <c r="I9577" t="s">
        <v>24</v>
      </c>
      <c r="J9577">
        <v>1</v>
      </c>
      <c r="K9577">
        <v>3</v>
      </c>
      <c r="L9577">
        <v>2025</v>
      </c>
      <c r="M9577" t="s">
        <v>120</v>
      </c>
      <c r="N9577" s="89" cm="1">
        <f t="array" ref="N9577">IF(ISNUMBER(_34_KNMI_Stations[[#This Row],[Etmaal temperatuur °C]]),IF(_34_KNMI_Stations[[#This Row],[Etmaal temperatuur °C]]&lt;stookgrens[],stookgrens[]-_34_KNMI_Stations[[#This Row],[Etmaal temperatuur °C]],0),"")</f>
        <v>14.7</v>
      </c>
      <c r="O9577" s="89">
        <f>_34_KNMI_Stations[[#This Row],[graaddagen]]*_34_KNMI_Stations[[#This Row],[Gewogen factor]]</f>
        <v>14.7</v>
      </c>
      <c r="P9577" s="89" cm="1">
        <f t="array" ref="P9577">IF(ISNUMBER(_34_KNMI_Stations[[#This Row],[Etmaal temperatuur °C]]),IF(_34_KNMI_Stations[[#This Row],[Etmaal temperatuur °C]]&gt;stookgrens[],_34_KNMI_Stations[[#This Row],[Etmaal temperatuur °C]]-stookgrens[],0),"")</f>
        <v>0</v>
      </c>
    </row>
    <row r="9578" spans="1:16" x14ac:dyDescent="0.25">
      <c r="A9578">
        <v>340</v>
      </c>
      <c r="B9578" s="110">
        <v>45730</v>
      </c>
      <c r="C9578" s="89">
        <v>2.2999999999999998</v>
      </c>
      <c r="D9578" s="89">
        <v>1.8</v>
      </c>
      <c r="E9578" s="96"/>
      <c r="F9578" s="89">
        <v>-0.1</v>
      </c>
      <c r="G9578" s="89">
        <v>1010.4</v>
      </c>
      <c r="H9578">
        <v>0.76</v>
      </c>
      <c r="I9578" t="s">
        <v>24</v>
      </c>
      <c r="J9578">
        <v>1</v>
      </c>
      <c r="K9578">
        <v>3</v>
      </c>
      <c r="L9578">
        <v>2025</v>
      </c>
      <c r="M9578" t="s">
        <v>120</v>
      </c>
      <c r="N9578" s="89" cm="1">
        <f t="array" ref="N9578">IF(ISNUMBER(_34_KNMI_Stations[[#This Row],[Etmaal temperatuur °C]]),IF(_34_KNMI_Stations[[#This Row],[Etmaal temperatuur °C]]&lt;stookgrens[],stookgrens[]-_34_KNMI_Stations[[#This Row],[Etmaal temperatuur °C]],0),"")</f>
        <v>16.2</v>
      </c>
      <c r="O9578" s="89">
        <f>_34_KNMI_Stations[[#This Row],[graaddagen]]*_34_KNMI_Stations[[#This Row],[Gewogen factor]]</f>
        <v>16.2</v>
      </c>
      <c r="P9578" s="89" cm="1">
        <f t="array" ref="P9578">IF(ISNUMBER(_34_KNMI_Stations[[#This Row],[Etmaal temperatuur °C]]),IF(_34_KNMI_Stations[[#This Row],[Etmaal temperatuur °C]]&gt;stookgrens[],_34_KNMI_Stations[[#This Row],[Etmaal temperatuur °C]]-stookgrens[],0),"")</f>
        <v>0</v>
      </c>
    </row>
    <row r="9579" spans="1:16" x14ac:dyDescent="0.25">
      <c r="A9579">
        <v>340</v>
      </c>
      <c r="B9579" s="110">
        <v>45731</v>
      </c>
      <c r="C9579" s="89">
        <v>4.5</v>
      </c>
      <c r="D9579" s="89">
        <v>3</v>
      </c>
      <c r="E9579" s="96"/>
      <c r="F9579" s="89">
        <v>0</v>
      </c>
      <c r="G9579" s="89">
        <v>1019.6</v>
      </c>
      <c r="H9579">
        <v>0.73</v>
      </c>
      <c r="I9579" t="s">
        <v>24</v>
      </c>
      <c r="J9579">
        <v>1</v>
      </c>
      <c r="K9579">
        <v>3</v>
      </c>
      <c r="L9579">
        <v>2025</v>
      </c>
      <c r="M9579" t="s">
        <v>120</v>
      </c>
      <c r="N9579" s="89" cm="1">
        <f t="array" ref="N9579">IF(ISNUMBER(_34_KNMI_Stations[[#This Row],[Etmaal temperatuur °C]]),IF(_34_KNMI_Stations[[#This Row],[Etmaal temperatuur °C]]&lt;stookgrens[],stookgrens[]-_34_KNMI_Stations[[#This Row],[Etmaal temperatuur °C]],0),"")</f>
        <v>15</v>
      </c>
      <c r="O9579" s="89">
        <f>_34_KNMI_Stations[[#This Row],[graaddagen]]*_34_KNMI_Stations[[#This Row],[Gewogen factor]]</f>
        <v>15</v>
      </c>
      <c r="P9579" s="89" cm="1">
        <f t="array" ref="P9579">IF(ISNUMBER(_34_KNMI_Stations[[#This Row],[Etmaal temperatuur °C]]),IF(_34_KNMI_Stations[[#This Row],[Etmaal temperatuur °C]]&gt;stookgrens[],_34_KNMI_Stations[[#This Row],[Etmaal temperatuur °C]]-stookgrens[],0),"")</f>
        <v>0</v>
      </c>
    </row>
    <row r="9580" spans="1:16" x14ac:dyDescent="0.25">
      <c r="A9580">
        <v>340</v>
      </c>
      <c r="B9580" s="110">
        <v>45732</v>
      </c>
      <c r="C9580" s="89">
        <v>3.8</v>
      </c>
      <c r="D9580" s="89">
        <v>4</v>
      </c>
      <c r="E9580" s="96"/>
      <c r="F9580" s="89">
        <v>-0.1</v>
      </c>
      <c r="G9580" s="89">
        <v>1023.3</v>
      </c>
      <c r="H9580">
        <v>0.73</v>
      </c>
      <c r="I9580" t="s">
        <v>24</v>
      </c>
      <c r="J9580">
        <v>1</v>
      </c>
      <c r="K9580">
        <v>3</v>
      </c>
      <c r="L9580">
        <v>2025</v>
      </c>
      <c r="M9580" t="s">
        <v>120</v>
      </c>
      <c r="N9580" s="89" cm="1">
        <f t="array" ref="N9580">IF(ISNUMBER(_34_KNMI_Stations[[#This Row],[Etmaal temperatuur °C]]),IF(_34_KNMI_Stations[[#This Row],[Etmaal temperatuur °C]]&lt;stookgrens[],stookgrens[]-_34_KNMI_Stations[[#This Row],[Etmaal temperatuur °C]],0),"")</f>
        <v>14</v>
      </c>
      <c r="O9580" s="89">
        <f>_34_KNMI_Stations[[#This Row],[graaddagen]]*_34_KNMI_Stations[[#This Row],[Gewogen factor]]</f>
        <v>14</v>
      </c>
      <c r="P9580" s="89" cm="1">
        <f t="array" ref="P9580">IF(ISNUMBER(_34_KNMI_Stations[[#This Row],[Etmaal temperatuur °C]]),IF(_34_KNMI_Stations[[#This Row],[Etmaal temperatuur °C]]&gt;stookgrens[],_34_KNMI_Stations[[#This Row],[Etmaal temperatuur °C]]-stookgrens[],0),"")</f>
        <v>0</v>
      </c>
    </row>
    <row r="9581" spans="1:16" x14ac:dyDescent="0.25">
      <c r="A9581">
        <v>340</v>
      </c>
      <c r="B9581" s="110">
        <v>45733</v>
      </c>
      <c r="C9581" s="89">
        <v>3.9</v>
      </c>
      <c r="D9581" s="89">
        <v>5.4</v>
      </c>
      <c r="E9581" s="96"/>
      <c r="F9581" s="89">
        <v>-0.1</v>
      </c>
      <c r="G9581" s="89">
        <v>1028</v>
      </c>
      <c r="H9581">
        <v>0.66</v>
      </c>
      <c r="I9581" t="s">
        <v>24</v>
      </c>
      <c r="J9581">
        <v>1</v>
      </c>
      <c r="K9581">
        <v>3</v>
      </c>
      <c r="L9581">
        <v>2025</v>
      </c>
      <c r="M9581" t="s">
        <v>121</v>
      </c>
      <c r="N9581" s="89" cm="1">
        <f t="array" ref="N9581">IF(ISNUMBER(_34_KNMI_Stations[[#This Row],[Etmaal temperatuur °C]]),IF(_34_KNMI_Stations[[#This Row],[Etmaal temperatuur °C]]&lt;stookgrens[],stookgrens[]-_34_KNMI_Stations[[#This Row],[Etmaal temperatuur °C]],0),"")</f>
        <v>12.6</v>
      </c>
      <c r="O9581" s="89">
        <f>_34_KNMI_Stations[[#This Row],[graaddagen]]*_34_KNMI_Stations[[#This Row],[Gewogen factor]]</f>
        <v>12.6</v>
      </c>
      <c r="P9581" s="89" cm="1">
        <f t="array" ref="P9581">IF(ISNUMBER(_34_KNMI_Stations[[#This Row],[Etmaal temperatuur °C]]),IF(_34_KNMI_Stations[[#This Row],[Etmaal temperatuur °C]]&gt;stookgrens[],_34_KNMI_Stations[[#This Row],[Etmaal temperatuur °C]]-stookgrens[],0),"")</f>
        <v>0</v>
      </c>
    </row>
    <row r="9582" spans="1:16" x14ac:dyDescent="0.25">
      <c r="A9582">
        <v>340</v>
      </c>
      <c r="B9582" s="110">
        <v>45734</v>
      </c>
      <c r="C9582" s="89">
        <v>4.5</v>
      </c>
      <c r="D9582" s="89">
        <v>4.5999999999999996</v>
      </c>
      <c r="E9582" s="96"/>
      <c r="F9582" s="89">
        <v>0</v>
      </c>
      <c r="G9582" s="89">
        <v>1026.3</v>
      </c>
      <c r="H9582">
        <v>0.47</v>
      </c>
      <c r="I9582" t="s">
        <v>24</v>
      </c>
      <c r="J9582">
        <v>1</v>
      </c>
      <c r="K9582">
        <v>3</v>
      </c>
      <c r="L9582">
        <v>2025</v>
      </c>
      <c r="M9582" t="s">
        <v>121</v>
      </c>
      <c r="N9582" s="89" cm="1">
        <f t="array" ref="N9582">IF(ISNUMBER(_34_KNMI_Stations[[#This Row],[Etmaal temperatuur °C]]),IF(_34_KNMI_Stations[[#This Row],[Etmaal temperatuur °C]]&lt;stookgrens[],stookgrens[]-_34_KNMI_Stations[[#This Row],[Etmaal temperatuur °C]],0),"")</f>
        <v>13.4</v>
      </c>
      <c r="O9582" s="89">
        <f>_34_KNMI_Stations[[#This Row],[graaddagen]]*_34_KNMI_Stations[[#This Row],[Gewogen factor]]</f>
        <v>13.4</v>
      </c>
      <c r="P9582" s="89" cm="1">
        <f t="array" ref="P9582">IF(ISNUMBER(_34_KNMI_Stations[[#This Row],[Etmaal temperatuur °C]]),IF(_34_KNMI_Stations[[#This Row],[Etmaal temperatuur °C]]&gt;stookgrens[],_34_KNMI_Stations[[#This Row],[Etmaal temperatuur °C]]-stookgrens[],0),"")</f>
        <v>0</v>
      </c>
    </row>
    <row r="9583" spans="1:16" x14ac:dyDescent="0.25">
      <c r="A9583">
        <v>340</v>
      </c>
      <c r="B9583" s="110">
        <v>45735</v>
      </c>
      <c r="C9583" s="89">
        <v>2</v>
      </c>
      <c r="D9583" s="89">
        <v>7.6</v>
      </c>
      <c r="E9583" s="96"/>
      <c r="F9583" s="89">
        <v>0</v>
      </c>
      <c r="G9583" s="89">
        <v>1023.2</v>
      </c>
      <c r="H9583">
        <v>0.56000000000000005</v>
      </c>
      <c r="I9583" t="s">
        <v>24</v>
      </c>
      <c r="J9583">
        <v>1</v>
      </c>
      <c r="K9583">
        <v>3</v>
      </c>
      <c r="L9583">
        <v>2025</v>
      </c>
      <c r="M9583" t="s">
        <v>121</v>
      </c>
      <c r="N9583" s="89" cm="1">
        <f t="array" ref="N9583">IF(ISNUMBER(_34_KNMI_Stations[[#This Row],[Etmaal temperatuur °C]]),IF(_34_KNMI_Stations[[#This Row],[Etmaal temperatuur °C]]&lt;stookgrens[],stookgrens[]-_34_KNMI_Stations[[#This Row],[Etmaal temperatuur °C]],0),"")</f>
        <v>10.4</v>
      </c>
      <c r="O9583" s="89">
        <f>_34_KNMI_Stations[[#This Row],[graaddagen]]*_34_KNMI_Stations[[#This Row],[Gewogen factor]]</f>
        <v>10.4</v>
      </c>
      <c r="P9583" s="89" cm="1">
        <f t="array" ref="P9583">IF(ISNUMBER(_34_KNMI_Stations[[#This Row],[Etmaal temperatuur °C]]),IF(_34_KNMI_Stations[[#This Row],[Etmaal temperatuur °C]]&gt;stookgrens[],_34_KNMI_Stations[[#This Row],[Etmaal temperatuur °C]]-stookgrens[],0),"")</f>
        <v>0</v>
      </c>
    </row>
    <row r="9584" spans="1:16" x14ac:dyDescent="0.25">
      <c r="A9584">
        <v>340</v>
      </c>
      <c r="B9584" s="110">
        <v>45736</v>
      </c>
      <c r="C9584" s="89">
        <v>1.8</v>
      </c>
      <c r="D9584" s="89">
        <v>10.6</v>
      </c>
      <c r="E9584" s="96"/>
      <c r="F9584" s="89">
        <v>0</v>
      </c>
      <c r="G9584" s="89">
        <v>1020.8</v>
      </c>
      <c r="H9584">
        <v>0.63</v>
      </c>
      <c r="I9584" t="s">
        <v>24</v>
      </c>
      <c r="J9584">
        <v>1</v>
      </c>
      <c r="K9584">
        <v>3</v>
      </c>
      <c r="L9584">
        <v>2025</v>
      </c>
      <c r="M9584" t="s">
        <v>121</v>
      </c>
      <c r="N9584" s="89" cm="1">
        <f t="array" ref="N9584">IF(ISNUMBER(_34_KNMI_Stations[[#This Row],[Etmaal temperatuur °C]]),IF(_34_KNMI_Stations[[#This Row],[Etmaal temperatuur °C]]&lt;stookgrens[],stookgrens[]-_34_KNMI_Stations[[#This Row],[Etmaal temperatuur °C]],0),"")</f>
        <v>7.4</v>
      </c>
      <c r="O9584" s="89">
        <f>_34_KNMI_Stations[[#This Row],[graaddagen]]*_34_KNMI_Stations[[#This Row],[Gewogen factor]]</f>
        <v>7.4</v>
      </c>
      <c r="P9584" s="89" cm="1">
        <f t="array" ref="P9584">IF(ISNUMBER(_34_KNMI_Stations[[#This Row],[Etmaal temperatuur °C]]),IF(_34_KNMI_Stations[[#This Row],[Etmaal temperatuur °C]]&gt;stookgrens[],_34_KNMI_Stations[[#This Row],[Etmaal temperatuur °C]]-stookgrens[],0),"")</f>
        <v>0</v>
      </c>
    </row>
    <row r="9585" spans="1:16" x14ac:dyDescent="0.25">
      <c r="A9585">
        <v>340</v>
      </c>
      <c r="B9585" s="110">
        <v>45737</v>
      </c>
      <c r="C9585" s="89">
        <v>3.5</v>
      </c>
      <c r="D9585" s="89">
        <v>15</v>
      </c>
      <c r="E9585" s="96"/>
      <c r="F9585" s="89">
        <v>-0.1</v>
      </c>
      <c r="G9585" s="89">
        <v>1010.9</v>
      </c>
      <c r="H9585">
        <v>0.53</v>
      </c>
      <c r="I9585" t="s">
        <v>24</v>
      </c>
      <c r="J9585">
        <v>1</v>
      </c>
      <c r="K9585">
        <v>3</v>
      </c>
      <c r="L9585">
        <v>2025</v>
      </c>
      <c r="M9585" t="s">
        <v>121</v>
      </c>
      <c r="N9585" s="89" cm="1">
        <f t="array" ref="N9585">IF(ISNUMBER(_34_KNMI_Stations[[#This Row],[Etmaal temperatuur °C]]),IF(_34_KNMI_Stations[[#This Row],[Etmaal temperatuur °C]]&lt;stookgrens[],stookgrens[]-_34_KNMI_Stations[[#This Row],[Etmaal temperatuur °C]],0),"")</f>
        <v>3</v>
      </c>
      <c r="O9585" s="89">
        <f>_34_KNMI_Stations[[#This Row],[graaddagen]]*_34_KNMI_Stations[[#This Row],[Gewogen factor]]</f>
        <v>3</v>
      </c>
      <c r="P9585" s="89" cm="1">
        <f t="array" ref="P9585">IF(ISNUMBER(_34_KNMI_Stations[[#This Row],[Etmaal temperatuur °C]]),IF(_34_KNMI_Stations[[#This Row],[Etmaal temperatuur °C]]&gt;stookgrens[],_34_KNMI_Stations[[#This Row],[Etmaal temperatuur °C]]-stookgrens[],0),"")</f>
        <v>0</v>
      </c>
    </row>
    <row r="9586" spans="1:16" x14ac:dyDescent="0.25">
      <c r="A9586">
        <v>340</v>
      </c>
      <c r="B9586" s="110">
        <v>45738</v>
      </c>
      <c r="C9586" s="89">
        <v>2.5</v>
      </c>
      <c r="D9586" s="89">
        <v>14.4</v>
      </c>
      <c r="E9586" s="96"/>
      <c r="F9586" s="89">
        <v>-0.1</v>
      </c>
      <c r="G9586" s="89">
        <v>1002.5</v>
      </c>
      <c r="H9586">
        <v>0.63</v>
      </c>
      <c r="I9586" t="s">
        <v>24</v>
      </c>
      <c r="J9586">
        <v>1</v>
      </c>
      <c r="K9586">
        <v>3</v>
      </c>
      <c r="L9586">
        <v>2025</v>
      </c>
      <c r="M9586" t="s">
        <v>121</v>
      </c>
      <c r="N9586" s="89" cm="1">
        <f t="array" ref="N9586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9586" s="89">
        <f>_34_KNMI_Stations[[#This Row],[graaddagen]]*_34_KNMI_Stations[[#This Row],[Gewogen factor]]</f>
        <v>3.5999999999999996</v>
      </c>
      <c r="P9586" s="89" cm="1">
        <f t="array" ref="P9586">IF(ISNUMBER(_34_KNMI_Stations[[#This Row],[Etmaal temperatuur °C]]),IF(_34_KNMI_Stations[[#This Row],[Etmaal temperatuur °C]]&gt;stookgrens[],_34_KNMI_Stations[[#This Row],[Etmaal temperatuur °C]]-stookgrens[],0),"")</f>
        <v>0</v>
      </c>
    </row>
    <row r="9587" spans="1:16" x14ac:dyDescent="0.25">
      <c r="A9587">
        <v>340</v>
      </c>
      <c r="B9587" s="110">
        <v>45739</v>
      </c>
      <c r="C9587" s="89">
        <v>1.9</v>
      </c>
      <c r="D9587" s="89">
        <v>12.6</v>
      </c>
      <c r="E9587" s="96"/>
      <c r="F9587" s="89">
        <v>-0.1</v>
      </c>
      <c r="G9587" s="89">
        <v>1004.3</v>
      </c>
      <c r="H9587">
        <v>0.7</v>
      </c>
      <c r="I9587" t="s">
        <v>24</v>
      </c>
      <c r="J9587">
        <v>1</v>
      </c>
      <c r="K9587">
        <v>3</v>
      </c>
      <c r="L9587">
        <v>2025</v>
      </c>
      <c r="M9587" t="s">
        <v>121</v>
      </c>
      <c r="N9587" s="89" cm="1">
        <f t="array" ref="N9587">IF(ISNUMBER(_34_KNMI_Stations[[#This Row],[Etmaal temperatuur °C]]),IF(_34_KNMI_Stations[[#This Row],[Etmaal temperatuur °C]]&lt;stookgrens[],stookgrens[]-_34_KNMI_Stations[[#This Row],[Etmaal temperatuur °C]],0),"")</f>
        <v>5.4</v>
      </c>
      <c r="O9587" s="89">
        <f>_34_KNMI_Stations[[#This Row],[graaddagen]]*_34_KNMI_Stations[[#This Row],[Gewogen factor]]</f>
        <v>5.4</v>
      </c>
      <c r="P9587" s="89" cm="1">
        <f t="array" ref="P9587">IF(ISNUMBER(_34_KNMI_Stations[[#This Row],[Etmaal temperatuur °C]]),IF(_34_KNMI_Stations[[#This Row],[Etmaal temperatuur °C]]&gt;stookgrens[],_34_KNMI_Stations[[#This Row],[Etmaal temperatuur °C]]-stookgrens[],0),"")</f>
        <v>0</v>
      </c>
    </row>
    <row r="9588" spans="1:16" x14ac:dyDescent="0.25">
      <c r="A9588">
        <v>340</v>
      </c>
      <c r="B9588" s="110">
        <v>45740</v>
      </c>
      <c r="C9588" s="89">
        <v>2.2999999999999998</v>
      </c>
      <c r="D9588" s="89">
        <v>9</v>
      </c>
      <c r="E9588" s="96"/>
      <c r="F9588" s="89">
        <v>0</v>
      </c>
      <c r="G9588" s="89">
        <v>1016</v>
      </c>
      <c r="H9588">
        <v>0.85</v>
      </c>
      <c r="I9588" t="s">
        <v>24</v>
      </c>
      <c r="J9588">
        <v>1</v>
      </c>
      <c r="K9588">
        <v>3</v>
      </c>
      <c r="L9588">
        <v>2025</v>
      </c>
      <c r="M9588" t="s">
        <v>122</v>
      </c>
      <c r="N9588" s="89" cm="1">
        <f t="array" ref="N9588">IF(ISNUMBER(_34_KNMI_Stations[[#This Row],[Etmaal temperatuur °C]]),IF(_34_KNMI_Stations[[#This Row],[Etmaal temperatuur °C]]&lt;stookgrens[],stookgrens[]-_34_KNMI_Stations[[#This Row],[Etmaal temperatuur °C]],0),"")</f>
        <v>9</v>
      </c>
      <c r="O9588" s="89">
        <f>_34_KNMI_Stations[[#This Row],[graaddagen]]*_34_KNMI_Stations[[#This Row],[Gewogen factor]]</f>
        <v>9</v>
      </c>
      <c r="P9588" s="89" cm="1">
        <f t="array" ref="P9588">IF(ISNUMBER(_34_KNMI_Stations[[#This Row],[Etmaal temperatuur °C]]),IF(_34_KNMI_Stations[[#This Row],[Etmaal temperatuur °C]]&gt;stookgrens[],_34_KNMI_Stations[[#This Row],[Etmaal temperatuur °C]]-stookgrens[],0),"")</f>
        <v>0</v>
      </c>
    </row>
    <row r="9589" spans="1:16" x14ac:dyDescent="0.25">
      <c r="A9589">
        <v>340</v>
      </c>
      <c r="B9589" s="110">
        <v>45741</v>
      </c>
      <c r="C9589" s="89">
        <v>3.4</v>
      </c>
      <c r="D9589" s="89">
        <v>8.4</v>
      </c>
      <c r="E9589" s="96"/>
      <c r="F9589" s="89">
        <v>1.1000000000000001</v>
      </c>
      <c r="G9589" s="89">
        <v>1021.4</v>
      </c>
      <c r="H9589">
        <v>0.85</v>
      </c>
      <c r="I9589" t="s">
        <v>24</v>
      </c>
      <c r="J9589">
        <v>1</v>
      </c>
      <c r="K9589">
        <v>3</v>
      </c>
      <c r="L9589">
        <v>2025</v>
      </c>
      <c r="M9589" t="s">
        <v>122</v>
      </c>
      <c r="N9589" s="89" cm="1">
        <f t="array" ref="N9589">IF(ISNUMBER(_34_KNMI_Stations[[#This Row],[Etmaal temperatuur °C]]),IF(_34_KNMI_Stations[[#This Row],[Etmaal temperatuur °C]]&lt;stookgrens[],stookgrens[]-_34_KNMI_Stations[[#This Row],[Etmaal temperatuur °C]],0),"")</f>
        <v>9.6</v>
      </c>
      <c r="O9589" s="89">
        <f>_34_KNMI_Stations[[#This Row],[graaddagen]]*_34_KNMI_Stations[[#This Row],[Gewogen factor]]</f>
        <v>9.6</v>
      </c>
      <c r="P9589" s="89" cm="1">
        <f t="array" ref="P9589">IF(ISNUMBER(_34_KNMI_Stations[[#This Row],[Etmaal temperatuur °C]]),IF(_34_KNMI_Stations[[#This Row],[Etmaal temperatuur °C]]&gt;stookgrens[],_34_KNMI_Stations[[#This Row],[Etmaal temperatuur °C]]-stookgrens[],0),"")</f>
        <v>0</v>
      </c>
    </row>
    <row r="9590" spans="1:16" x14ac:dyDescent="0.25">
      <c r="A9590">
        <v>340</v>
      </c>
      <c r="B9590" s="110">
        <v>45742</v>
      </c>
      <c r="C9590" s="89">
        <v>2.2000000000000002</v>
      </c>
      <c r="D9590" s="89">
        <v>7.2</v>
      </c>
      <c r="E9590" s="96"/>
      <c r="F9590" s="89">
        <v>0</v>
      </c>
      <c r="G9590" s="89">
        <v>1024.5999999999999</v>
      </c>
      <c r="H9590">
        <v>0.86</v>
      </c>
      <c r="I9590" t="s">
        <v>24</v>
      </c>
      <c r="J9590">
        <v>1</v>
      </c>
      <c r="K9590">
        <v>3</v>
      </c>
      <c r="L9590">
        <v>2025</v>
      </c>
      <c r="M9590" t="s">
        <v>122</v>
      </c>
      <c r="N9590" s="89" cm="1">
        <f t="array" ref="N9590">IF(ISNUMBER(_34_KNMI_Stations[[#This Row],[Etmaal temperatuur °C]]),IF(_34_KNMI_Stations[[#This Row],[Etmaal temperatuur °C]]&lt;stookgrens[],stookgrens[]-_34_KNMI_Stations[[#This Row],[Etmaal temperatuur °C]],0),"")</f>
        <v>10.8</v>
      </c>
      <c r="O9590" s="89">
        <f>_34_KNMI_Stations[[#This Row],[graaddagen]]*_34_KNMI_Stations[[#This Row],[Gewogen factor]]</f>
        <v>10.8</v>
      </c>
      <c r="P9590" s="89" cm="1">
        <f t="array" ref="P9590">IF(ISNUMBER(_34_KNMI_Stations[[#This Row],[Etmaal temperatuur °C]]),IF(_34_KNMI_Stations[[#This Row],[Etmaal temperatuur °C]]&gt;stookgrens[],_34_KNMI_Stations[[#This Row],[Etmaal temperatuur °C]]-stookgrens[],0),"")</f>
        <v>0</v>
      </c>
    </row>
    <row r="9591" spans="1:16" x14ac:dyDescent="0.25">
      <c r="A9591">
        <v>340</v>
      </c>
      <c r="B9591" s="110">
        <v>45743</v>
      </c>
      <c r="C9591" s="89">
        <v>1.1000000000000001</v>
      </c>
      <c r="D9591" s="89">
        <v>6.7</v>
      </c>
      <c r="E9591" s="96"/>
      <c r="F9591" s="89">
        <v>0</v>
      </c>
      <c r="G9591" s="89">
        <v>1020.8</v>
      </c>
      <c r="H9591">
        <v>0.8</v>
      </c>
      <c r="I9591" t="s">
        <v>24</v>
      </c>
      <c r="J9591">
        <v>1</v>
      </c>
      <c r="K9591">
        <v>3</v>
      </c>
      <c r="L9591">
        <v>2025</v>
      </c>
      <c r="M9591" t="s">
        <v>122</v>
      </c>
      <c r="N9591" s="89" cm="1">
        <f t="array" ref="N9591">IF(ISNUMBER(_34_KNMI_Stations[[#This Row],[Etmaal temperatuur °C]]),IF(_34_KNMI_Stations[[#This Row],[Etmaal temperatuur °C]]&lt;stookgrens[],stookgrens[]-_34_KNMI_Stations[[#This Row],[Etmaal temperatuur °C]],0),"")</f>
        <v>11.3</v>
      </c>
      <c r="O9591" s="89">
        <f>_34_KNMI_Stations[[#This Row],[graaddagen]]*_34_KNMI_Stations[[#This Row],[Gewogen factor]]</f>
        <v>11.3</v>
      </c>
      <c r="P9591" s="89" cm="1">
        <f t="array" ref="P9591">IF(ISNUMBER(_34_KNMI_Stations[[#This Row],[Etmaal temperatuur °C]]),IF(_34_KNMI_Stations[[#This Row],[Etmaal temperatuur °C]]&gt;stookgrens[],_34_KNMI_Stations[[#This Row],[Etmaal temperatuur °C]]-stookgrens[],0),"")</f>
        <v>0</v>
      </c>
    </row>
    <row r="9592" spans="1:16" x14ac:dyDescent="0.25">
      <c r="A9592">
        <v>340</v>
      </c>
      <c r="B9592" s="110">
        <v>45744</v>
      </c>
      <c r="C9592" s="89">
        <v>3</v>
      </c>
      <c r="D9592" s="89">
        <v>7.6</v>
      </c>
      <c r="E9592" s="96"/>
      <c r="F9592" s="89">
        <v>1.4</v>
      </c>
      <c r="G9592" s="89">
        <v>1013</v>
      </c>
      <c r="H9592">
        <v>0.9</v>
      </c>
      <c r="I9592" t="s">
        <v>24</v>
      </c>
      <c r="J9592">
        <v>1</v>
      </c>
      <c r="K9592">
        <v>3</v>
      </c>
      <c r="L9592">
        <v>2025</v>
      </c>
      <c r="M9592" t="s">
        <v>122</v>
      </c>
      <c r="N9592" s="89" cm="1">
        <f t="array" ref="N9592">IF(ISNUMBER(_34_KNMI_Stations[[#This Row],[Etmaal temperatuur °C]]),IF(_34_KNMI_Stations[[#This Row],[Etmaal temperatuur °C]]&lt;stookgrens[],stookgrens[]-_34_KNMI_Stations[[#This Row],[Etmaal temperatuur °C]],0),"")</f>
        <v>10.4</v>
      </c>
      <c r="O9592" s="89">
        <f>_34_KNMI_Stations[[#This Row],[graaddagen]]*_34_KNMI_Stations[[#This Row],[Gewogen factor]]</f>
        <v>10.4</v>
      </c>
      <c r="P9592" s="89" cm="1">
        <f t="array" ref="P9592">IF(ISNUMBER(_34_KNMI_Stations[[#This Row],[Etmaal temperatuur °C]]),IF(_34_KNMI_Stations[[#This Row],[Etmaal temperatuur °C]]&gt;stookgrens[],_34_KNMI_Stations[[#This Row],[Etmaal temperatuur °C]]-stookgrens[],0),"")</f>
        <v>0</v>
      </c>
    </row>
    <row r="9593" spans="1:16" x14ac:dyDescent="0.25">
      <c r="A9593">
        <v>340</v>
      </c>
      <c r="B9593" s="110">
        <v>45745</v>
      </c>
      <c r="C9593" s="89">
        <v>3.4</v>
      </c>
      <c r="D9593" s="89">
        <v>7.5</v>
      </c>
      <c r="E9593" s="96"/>
      <c r="F9593" s="89">
        <v>0</v>
      </c>
      <c r="G9593" s="89">
        <v>1020</v>
      </c>
      <c r="H9593">
        <v>0.78</v>
      </c>
      <c r="I9593" t="s">
        <v>24</v>
      </c>
      <c r="J9593">
        <v>1</v>
      </c>
      <c r="K9593">
        <v>3</v>
      </c>
      <c r="L9593">
        <v>2025</v>
      </c>
      <c r="M9593" t="s">
        <v>122</v>
      </c>
      <c r="N9593" s="89" cm="1">
        <f t="array" ref="N9593">IF(ISNUMBER(_34_KNMI_Stations[[#This Row],[Etmaal temperatuur °C]]),IF(_34_KNMI_Stations[[#This Row],[Etmaal temperatuur °C]]&lt;stookgrens[],stookgrens[]-_34_KNMI_Stations[[#This Row],[Etmaal temperatuur °C]],0),"")</f>
        <v>10.5</v>
      </c>
      <c r="O9593" s="89">
        <f>_34_KNMI_Stations[[#This Row],[graaddagen]]*_34_KNMI_Stations[[#This Row],[Gewogen factor]]</f>
        <v>10.5</v>
      </c>
      <c r="P9593" s="89" cm="1">
        <f t="array" ref="P9593">IF(ISNUMBER(_34_KNMI_Stations[[#This Row],[Etmaal temperatuur °C]]),IF(_34_KNMI_Stations[[#This Row],[Etmaal temperatuur °C]]&gt;stookgrens[],_34_KNMI_Stations[[#This Row],[Etmaal temperatuur °C]]-stookgrens[],0),"")</f>
        <v>0</v>
      </c>
    </row>
    <row r="9594" spans="1:16" x14ac:dyDescent="0.25">
      <c r="A9594">
        <v>340</v>
      </c>
      <c r="B9594" s="110">
        <v>45746</v>
      </c>
      <c r="C9594" s="89">
        <v>5.9</v>
      </c>
      <c r="D9594" s="89">
        <v>9.8000000000000007</v>
      </c>
      <c r="E9594" s="96"/>
      <c r="F9594" s="89">
        <v>0.2</v>
      </c>
      <c r="G9594" s="89">
        <v>1019.1</v>
      </c>
      <c r="H9594">
        <v>0.74</v>
      </c>
      <c r="I9594" t="s">
        <v>24</v>
      </c>
      <c r="J9594">
        <v>1</v>
      </c>
      <c r="K9594">
        <v>3</v>
      </c>
      <c r="L9594">
        <v>2025</v>
      </c>
      <c r="M9594" t="s">
        <v>122</v>
      </c>
      <c r="N9594" s="89" cm="1">
        <f t="array" ref="N9594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9594" s="89">
        <f>_34_KNMI_Stations[[#This Row],[graaddagen]]*_34_KNMI_Stations[[#This Row],[Gewogen factor]]</f>
        <v>8.1999999999999993</v>
      </c>
      <c r="P9594" s="89" cm="1">
        <f t="array" ref="P9594">IF(ISNUMBER(_34_KNMI_Stations[[#This Row],[Etmaal temperatuur °C]]),IF(_34_KNMI_Stations[[#This Row],[Etmaal temperatuur °C]]&gt;stookgrens[],_34_KNMI_Stations[[#This Row],[Etmaal temperatuur °C]]-stookgrens[],0),"")</f>
        <v>0</v>
      </c>
    </row>
    <row r="9595" spans="1:16" x14ac:dyDescent="0.25">
      <c r="A9595">
        <v>340</v>
      </c>
      <c r="B9595" s="110">
        <v>45747</v>
      </c>
      <c r="C9595" s="89">
        <v>2.9</v>
      </c>
      <c r="D9595" s="89">
        <v>7.9</v>
      </c>
      <c r="E9595" s="96"/>
      <c r="F9595" s="89">
        <v>0</v>
      </c>
      <c r="G9595" s="89">
        <v>1027.5999999999999</v>
      </c>
      <c r="H9595">
        <v>0.75</v>
      </c>
      <c r="I9595" t="s">
        <v>24</v>
      </c>
      <c r="J9595">
        <v>1</v>
      </c>
      <c r="K9595">
        <v>3</v>
      </c>
      <c r="L9595">
        <v>2025</v>
      </c>
      <c r="M9595" t="s">
        <v>123</v>
      </c>
      <c r="N9595" s="89" cm="1">
        <f t="array" ref="N9595">IF(ISNUMBER(_34_KNMI_Stations[[#This Row],[Etmaal temperatuur °C]]),IF(_34_KNMI_Stations[[#This Row],[Etmaal temperatuur °C]]&lt;stookgrens[],stookgrens[]-_34_KNMI_Stations[[#This Row],[Etmaal temperatuur °C]],0),"")</f>
        <v>10.1</v>
      </c>
      <c r="O9595" s="89">
        <f>_34_KNMI_Stations[[#This Row],[graaddagen]]*_34_KNMI_Stations[[#This Row],[Gewogen factor]]</f>
        <v>10.1</v>
      </c>
      <c r="P9595" s="89" cm="1">
        <f t="array" ref="P9595">IF(ISNUMBER(_34_KNMI_Stations[[#This Row],[Etmaal temperatuur °C]]),IF(_34_KNMI_Stations[[#This Row],[Etmaal temperatuur °C]]&gt;stookgrens[],_34_KNMI_Stations[[#This Row],[Etmaal temperatuur °C]]-stookgrens[],0),"")</f>
        <v>0</v>
      </c>
    </row>
    <row r="9596" spans="1:16" x14ac:dyDescent="0.25">
      <c r="A9596">
        <v>340</v>
      </c>
      <c r="B9596" s="110">
        <v>45748</v>
      </c>
      <c r="C9596" s="89">
        <v>5.0999999999999996</v>
      </c>
      <c r="D9596" s="89">
        <v>7.9</v>
      </c>
      <c r="E9596" s="96"/>
      <c r="F9596" s="89">
        <v>0</v>
      </c>
      <c r="G9596" s="89">
        <v>1026.5999999999999</v>
      </c>
      <c r="H9596">
        <v>0.67</v>
      </c>
      <c r="I9596" t="s">
        <v>24</v>
      </c>
      <c r="J9596">
        <v>0.8</v>
      </c>
      <c r="K9596">
        <v>4</v>
      </c>
      <c r="L9596">
        <v>2025</v>
      </c>
      <c r="M9596" t="s">
        <v>123</v>
      </c>
      <c r="N9596" s="89" cm="1">
        <f t="array" ref="N9596">IF(ISNUMBER(_34_KNMI_Stations[[#This Row],[Etmaal temperatuur °C]]),IF(_34_KNMI_Stations[[#This Row],[Etmaal temperatuur °C]]&lt;stookgrens[],stookgrens[]-_34_KNMI_Stations[[#This Row],[Etmaal temperatuur °C]],0),"")</f>
        <v>10.1</v>
      </c>
      <c r="O9596" s="89">
        <f>_34_KNMI_Stations[[#This Row],[graaddagen]]*_34_KNMI_Stations[[#This Row],[Gewogen factor]]</f>
        <v>8.08</v>
      </c>
      <c r="P9596" s="89" cm="1">
        <f t="array" ref="P9596">IF(ISNUMBER(_34_KNMI_Stations[[#This Row],[Etmaal temperatuur °C]]),IF(_34_KNMI_Stations[[#This Row],[Etmaal temperatuur °C]]&gt;stookgrens[],_34_KNMI_Stations[[#This Row],[Etmaal temperatuur °C]]-stookgrens[],0),"")</f>
        <v>0</v>
      </c>
    </row>
    <row r="9597" spans="1:16" x14ac:dyDescent="0.25">
      <c r="A9597">
        <v>340</v>
      </c>
      <c r="B9597" s="110">
        <v>45749</v>
      </c>
      <c r="C9597" s="89">
        <v>6.1</v>
      </c>
      <c r="D9597" s="89">
        <v>11.8</v>
      </c>
      <c r="E9597" s="96"/>
      <c r="F9597" s="89">
        <v>0</v>
      </c>
      <c r="G9597" s="89">
        <v>1022</v>
      </c>
      <c r="H9597">
        <v>0.55000000000000004</v>
      </c>
      <c r="I9597" t="s">
        <v>24</v>
      </c>
      <c r="J9597">
        <v>0.8</v>
      </c>
      <c r="K9597">
        <v>4</v>
      </c>
      <c r="L9597">
        <v>2025</v>
      </c>
      <c r="M9597" t="s">
        <v>123</v>
      </c>
      <c r="N9597" s="89" cm="1">
        <f t="array" ref="N9597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9597" s="89">
        <f>_34_KNMI_Stations[[#This Row],[graaddagen]]*_34_KNMI_Stations[[#This Row],[Gewogen factor]]</f>
        <v>4.96</v>
      </c>
      <c r="P9597" s="89" cm="1">
        <f t="array" ref="P9597">IF(ISNUMBER(_34_KNMI_Stations[[#This Row],[Etmaal temperatuur °C]]),IF(_34_KNMI_Stations[[#This Row],[Etmaal temperatuur °C]]&gt;stookgrens[],_34_KNMI_Stations[[#This Row],[Etmaal temperatuur °C]]-stookgrens[],0),"")</f>
        <v>0</v>
      </c>
    </row>
    <row r="9598" spans="1:16" x14ac:dyDescent="0.25">
      <c r="A9598">
        <v>340</v>
      </c>
      <c r="B9598" s="110">
        <v>45750</v>
      </c>
      <c r="C9598" s="89">
        <v>3.8</v>
      </c>
      <c r="D9598" s="89">
        <v>13.6</v>
      </c>
      <c r="E9598" s="96"/>
      <c r="F9598" s="89">
        <v>0</v>
      </c>
      <c r="G9598" s="89">
        <v>1021.4</v>
      </c>
      <c r="H9598">
        <v>0.56000000000000005</v>
      </c>
      <c r="I9598" t="s">
        <v>24</v>
      </c>
      <c r="J9598">
        <v>0.8</v>
      </c>
      <c r="K9598">
        <v>4</v>
      </c>
      <c r="L9598">
        <v>2025</v>
      </c>
      <c r="M9598" t="s">
        <v>123</v>
      </c>
      <c r="N9598" s="89" cm="1">
        <f t="array" ref="N9598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9598" s="89">
        <f>_34_KNMI_Stations[[#This Row],[graaddagen]]*_34_KNMI_Stations[[#This Row],[Gewogen factor]]</f>
        <v>3.5200000000000005</v>
      </c>
      <c r="P9598" s="89" cm="1">
        <f t="array" ref="P9598">IF(ISNUMBER(_34_KNMI_Stations[[#This Row],[Etmaal temperatuur °C]]),IF(_34_KNMI_Stations[[#This Row],[Etmaal temperatuur °C]]&gt;stookgrens[],_34_KNMI_Stations[[#This Row],[Etmaal temperatuur °C]]-stookgrens[],0),"")</f>
        <v>0</v>
      </c>
    </row>
    <row r="9599" spans="1:16" x14ac:dyDescent="0.25">
      <c r="A9599">
        <v>340</v>
      </c>
      <c r="B9599" s="110">
        <v>45751</v>
      </c>
      <c r="C9599" s="89">
        <v>4</v>
      </c>
      <c r="D9599" s="89">
        <v>14.4</v>
      </c>
      <c r="E9599" s="96"/>
      <c r="F9599" s="89">
        <v>0</v>
      </c>
      <c r="G9599" s="89">
        <v>1019.1</v>
      </c>
      <c r="H9599">
        <v>0.55000000000000004</v>
      </c>
      <c r="I9599" t="s">
        <v>24</v>
      </c>
      <c r="J9599">
        <v>0.8</v>
      </c>
      <c r="K9599">
        <v>4</v>
      </c>
      <c r="L9599">
        <v>2025</v>
      </c>
      <c r="M9599" t="s">
        <v>123</v>
      </c>
      <c r="N9599" s="89" cm="1">
        <f t="array" ref="N9599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9599" s="89">
        <f>_34_KNMI_Stations[[#This Row],[graaddagen]]*_34_KNMI_Stations[[#This Row],[Gewogen factor]]</f>
        <v>2.88</v>
      </c>
      <c r="P9599" s="89" cm="1">
        <f t="array" ref="P9599">IF(ISNUMBER(_34_KNMI_Stations[[#This Row],[Etmaal temperatuur °C]]),IF(_34_KNMI_Stations[[#This Row],[Etmaal temperatuur °C]]&gt;stookgrens[],_34_KNMI_Stations[[#This Row],[Etmaal temperatuur °C]]-stookgrens[],0),"")</f>
        <v>0</v>
      </c>
    </row>
    <row r="9600" spans="1:16" x14ac:dyDescent="0.25">
      <c r="A9600">
        <v>340</v>
      </c>
      <c r="B9600" s="110">
        <v>45752</v>
      </c>
      <c r="C9600" s="89">
        <v>5.0999999999999996</v>
      </c>
      <c r="D9600" s="89">
        <v>11.6</v>
      </c>
      <c r="E9600" s="96"/>
      <c r="F9600" s="89">
        <v>0</v>
      </c>
      <c r="G9600" s="89">
        <v>1018.8</v>
      </c>
      <c r="H9600">
        <v>0.55000000000000004</v>
      </c>
      <c r="I9600" t="s">
        <v>24</v>
      </c>
      <c r="J9600">
        <v>0.8</v>
      </c>
      <c r="K9600">
        <v>4</v>
      </c>
      <c r="L9600">
        <v>2025</v>
      </c>
      <c r="M9600" t="s">
        <v>123</v>
      </c>
      <c r="N9600" s="89" cm="1">
        <f t="array" ref="N9600">IF(ISNUMBER(_34_KNMI_Stations[[#This Row],[Etmaal temperatuur °C]]),IF(_34_KNMI_Stations[[#This Row],[Etmaal temperatuur °C]]&lt;stookgrens[],stookgrens[]-_34_KNMI_Stations[[#This Row],[Etmaal temperatuur °C]],0),"")</f>
        <v>6.4</v>
      </c>
      <c r="O9600" s="89">
        <f>_34_KNMI_Stations[[#This Row],[graaddagen]]*_34_KNMI_Stations[[#This Row],[Gewogen factor]]</f>
        <v>5.120000000000001</v>
      </c>
      <c r="P9600" s="89" cm="1">
        <f t="array" ref="P9600">IF(ISNUMBER(_34_KNMI_Stations[[#This Row],[Etmaal temperatuur °C]]),IF(_34_KNMI_Stations[[#This Row],[Etmaal temperatuur °C]]&gt;stookgrens[],_34_KNMI_Stations[[#This Row],[Etmaal temperatuur °C]]-stookgrens[],0),"")</f>
        <v>0</v>
      </c>
    </row>
    <row r="9601" spans="1:16" x14ac:dyDescent="0.25">
      <c r="A9601">
        <v>340</v>
      </c>
      <c r="B9601" s="110">
        <v>45753</v>
      </c>
      <c r="C9601" s="89">
        <v>5</v>
      </c>
      <c r="D9601" s="89">
        <v>7.9</v>
      </c>
      <c r="E9601" s="96"/>
      <c r="F9601" s="89">
        <v>0</v>
      </c>
      <c r="G9601" s="89">
        <v>1023.8</v>
      </c>
      <c r="H9601">
        <v>0.45</v>
      </c>
      <c r="I9601" t="s">
        <v>24</v>
      </c>
      <c r="J9601">
        <v>0.8</v>
      </c>
      <c r="K9601">
        <v>4</v>
      </c>
      <c r="L9601">
        <v>2025</v>
      </c>
      <c r="M9601" t="s">
        <v>123</v>
      </c>
      <c r="N9601" s="89" cm="1">
        <f t="array" ref="N9601">IF(ISNUMBER(_34_KNMI_Stations[[#This Row],[Etmaal temperatuur °C]]),IF(_34_KNMI_Stations[[#This Row],[Etmaal temperatuur °C]]&lt;stookgrens[],stookgrens[]-_34_KNMI_Stations[[#This Row],[Etmaal temperatuur °C]],0),"")</f>
        <v>10.1</v>
      </c>
      <c r="O9601" s="89">
        <f>_34_KNMI_Stations[[#This Row],[graaddagen]]*_34_KNMI_Stations[[#This Row],[Gewogen factor]]</f>
        <v>8.08</v>
      </c>
      <c r="P9601" s="89" cm="1">
        <f t="array" ref="P9601">IF(ISNUMBER(_34_KNMI_Stations[[#This Row],[Etmaal temperatuur °C]]),IF(_34_KNMI_Stations[[#This Row],[Etmaal temperatuur °C]]&gt;stookgrens[],_34_KNMI_Stations[[#This Row],[Etmaal temperatuur °C]]-stookgrens[],0),"")</f>
        <v>0</v>
      </c>
    </row>
    <row r="9602" spans="1:16" x14ac:dyDescent="0.25">
      <c r="A9602">
        <v>340</v>
      </c>
      <c r="B9602" s="110">
        <v>45754</v>
      </c>
      <c r="C9602" s="89">
        <v>3.5</v>
      </c>
      <c r="D9602" s="89">
        <v>7.3</v>
      </c>
      <c r="E9602" s="96"/>
      <c r="F9602" s="89">
        <v>0</v>
      </c>
      <c r="G9602" s="89">
        <v>1025.9000000000001</v>
      </c>
      <c r="H9602">
        <v>0.54</v>
      </c>
      <c r="I9602" t="s">
        <v>24</v>
      </c>
      <c r="J9602">
        <v>0.8</v>
      </c>
      <c r="K9602">
        <v>4</v>
      </c>
      <c r="L9602">
        <v>2025</v>
      </c>
      <c r="M9602" t="s">
        <v>124</v>
      </c>
      <c r="N9602" s="89" cm="1">
        <f t="array" ref="N9602">IF(ISNUMBER(_34_KNMI_Stations[[#This Row],[Etmaal temperatuur °C]]),IF(_34_KNMI_Stations[[#This Row],[Etmaal temperatuur °C]]&lt;stookgrens[],stookgrens[]-_34_KNMI_Stations[[#This Row],[Etmaal temperatuur °C]],0),"")</f>
        <v>10.7</v>
      </c>
      <c r="O9602" s="89">
        <f>_34_KNMI_Stations[[#This Row],[graaddagen]]*_34_KNMI_Stations[[#This Row],[Gewogen factor]]</f>
        <v>8.56</v>
      </c>
      <c r="P9602" s="89" cm="1">
        <f t="array" ref="P9602">IF(ISNUMBER(_34_KNMI_Stations[[#This Row],[Etmaal temperatuur °C]]),IF(_34_KNMI_Stations[[#This Row],[Etmaal temperatuur °C]]&gt;stookgrens[],_34_KNMI_Stations[[#This Row],[Etmaal temperatuur °C]]-stookgrens[],0),"")</f>
        <v>0</v>
      </c>
    </row>
    <row r="9603" spans="1:16" x14ac:dyDescent="0.25">
      <c r="A9603">
        <v>340</v>
      </c>
      <c r="B9603" s="110">
        <v>45755</v>
      </c>
      <c r="C9603" s="89">
        <v>3.4</v>
      </c>
      <c r="D9603" s="89">
        <v>9.1999999999999993</v>
      </c>
      <c r="E9603" s="96"/>
      <c r="F9603" s="89">
        <v>0</v>
      </c>
      <c r="G9603" s="89">
        <v>1026.3</v>
      </c>
      <c r="H9603">
        <v>0.6</v>
      </c>
      <c r="I9603" t="s">
        <v>24</v>
      </c>
      <c r="J9603">
        <v>0.8</v>
      </c>
      <c r="K9603">
        <v>4</v>
      </c>
      <c r="L9603">
        <v>2025</v>
      </c>
      <c r="M9603" t="s">
        <v>124</v>
      </c>
      <c r="N9603" s="89" cm="1">
        <f t="array" ref="N9603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9603" s="89">
        <f>_34_KNMI_Stations[[#This Row],[graaddagen]]*_34_KNMI_Stations[[#This Row],[Gewogen factor]]</f>
        <v>7.0400000000000009</v>
      </c>
      <c r="P9603" s="89" cm="1">
        <f t="array" ref="P9603">IF(ISNUMBER(_34_KNMI_Stations[[#This Row],[Etmaal temperatuur °C]]),IF(_34_KNMI_Stations[[#This Row],[Etmaal temperatuur °C]]&gt;stookgrens[],_34_KNMI_Stations[[#This Row],[Etmaal temperatuur °C]]-stookgrens[],0),"")</f>
        <v>0</v>
      </c>
    </row>
    <row r="9604" spans="1:16" x14ac:dyDescent="0.25">
      <c r="A9604">
        <v>340</v>
      </c>
      <c r="B9604" s="110">
        <v>45756</v>
      </c>
      <c r="C9604" s="89">
        <v>3.5</v>
      </c>
      <c r="D9604" s="89">
        <v>8.1999999999999993</v>
      </c>
      <c r="E9604" s="96"/>
      <c r="F9604" s="89">
        <v>0</v>
      </c>
      <c r="G9604" s="89">
        <v>1027.0999999999999</v>
      </c>
      <c r="H9604">
        <v>0.75</v>
      </c>
      <c r="I9604" t="s">
        <v>24</v>
      </c>
      <c r="J9604">
        <v>0.8</v>
      </c>
      <c r="K9604">
        <v>4</v>
      </c>
      <c r="L9604">
        <v>2025</v>
      </c>
      <c r="M9604" t="s">
        <v>124</v>
      </c>
      <c r="N9604" s="89" cm="1">
        <f t="array" ref="N9604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9604" s="89">
        <f>_34_KNMI_Stations[[#This Row],[graaddagen]]*_34_KNMI_Stations[[#This Row],[Gewogen factor]]</f>
        <v>7.8400000000000007</v>
      </c>
      <c r="P9604" s="89" cm="1">
        <f t="array" ref="P9604">IF(ISNUMBER(_34_KNMI_Stations[[#This Row],[Etmaal temperatuur °C]]),IF(_34_KNMI_Stations[[#This Row],[Etmaal temperatuur °C]]&gt;stookgrens[],_34_KNMI_Stations[[#This Row],[Etmaal temperatuur °C]]-stookgrens[],0),"")</f>
        <v>0</v>
      </c>
    </row>
    <row r="9605" spans="1:16" x14ac:dyDescent="0.25">
      <c r="A9605">
        <v>340</v>
      </c>
      <c r="B9605" s="110">
        <v>45757</v>
      </c>
      <c r="C9605" s="89">
        <v>2.2999999999999998</v>
      </c>
      <c r="D9605" s="89">
        <v>8.6</v>
      </c>
      <c r="E9605" s="96"/>
      <c r="F9605" s="89">
        <v>0</v>
      </c>
      <c r="G9605" s="89">
        <v>1028.7</v>
      </c>
      <c r="H9605">
        <v>0.76</v>
      </c>
      <c r="I9605" t="s">
        <v>24</v>
      </c>
      <c r="J9605">
        <v>0.8</v>
      </c>
      <c r="K9605">
        <v>4</v>
      </c>
      <c r="L9605">
        <v>2025</v>
      </c>
      <c r="M9605" t="s">
        <v>124</v>
      </c>
      <c r="N9605" s="89" cm="1">
        <f t="array" ref="N9605">IF(ISNUMBER(_34_KNMI_Stations[[#This Row],[Etmaal temperatuur °C]]),IF(_34_KNMI_Stations[[#This Row],[Etmaal temperatuur °C]]&lt;stookgrens[],stookgrens[]-_34_KNMI_Stations[[#This Row],[Etmaal temperatuur °C]],0),"")</f>
        <v>9.4</v>
      </c>
      <c r="O9605" s="89">
        <f>_34_KNMI_Stations[[#This Row],[graaddagen]]*_34_KNMI_Stations[[#This Row],[Gewogen factor]]</f>
        <v>7.5200000000000005</v>
      </c>
      <c r="P9605" s="89" cm="1">
        <f t="array" ref="P9605">IF(ISNUMBER(_34_KNMI_Stations[[#This Row],[Etmaal temperatuur °C]]),IF(_34_KNMI_Stations[[#This Row],[Etmaal temperatuur °C]]&gt;stookgrens[],_34_KNMI_Stations[[#This Row],[Etmaal temperatuur °C]]-stookgrens[],0),"")</f>
        <v>0</v>
      </c>
    </row>
    <row r="9606" spans="1:16" x14ac:dyDescent="0.25">
      <c r="A9606">
        <v>340</v>
      </c>
      <c r="B9606" s="110">
        <v>45758</v>
      </c>
      <c r="C9606" s="89">
        <v>2.2999999999999998</v>
      </c>
      <c r="D9606" s="89">
        <v>9.1</v>
      </c>
      <c r="E9606" s="96"/>
      <c r="F9606" s="89">
        <v>0</v>
      </c>
      <c r="G9606" s="89">
        <v>1021.8</v>
      </c>
      <c r="H9606">
        <v>0.78</v>
      </c>
      <c r="I9606" t="s">
        <v>24</v>
      </c>
      <c r="J9606">
        <v>0.8</v>
      </c>
      <c r="K9606">
        <v>4</v>
      </c>
      <c r="L9606">
        <v>2025</v>
      </c>
      <c r="M9606" t="s">
        <v>124</v>
      </c>
      <c r="N9606" s="89" cm="1">
        <f t="array" ref="N9606">IF(ISNUMBER(_34_KNMI_Stations[[#This Row],[Etmaal temperatuur °C]]),IF(_34_KNMI_Stations[[#This Row],[Etmaal temperatuur °C]]&lt;stookgrens[],stookgrens[]-_34_KNMI_Stations[[#This Row],[Etmaal temperatuur °C]],0),"")</f>
        <v>8.9</v>
      </c>
      <c r="O9606" s="89">
        <f>_34_KNMI_Stations[[#This Row],[graaddagen]]*_34_KNMI_Stations[[#This Row],[Gewogen factor]]</f>
        <v>7.120000000000001</v>
      </c>
      <c r="P9606" s="89" cm="1">
        <f t="array" ref="P9606">IF(ISNUMBER(_34_KNMI_Stations[[#This Row],[Etmaal temperatuur °C]]),IF(_34_KNMI_Stations[[#This Row],[Etmaal temperatuur °C]]&gt;stookgrens[],_34_KNMI_Stations[[#This Row],[Etmaal temperatuur °C]]-stookgrens[],0),"")</f>
        <v>0</v>
      </c>
    </row>
    <row r="9607" spans="1:16" x14ac:dyDescent="0.25">
      <c r="A9607">
        <v>340</v>
      </c>
      <c r="B9607" s="110">
        <v>45759</v>
      </c>
      <c r="C9607" s="89">
        <v>3.5</v>
      </c>
      <c r="D9607" s="89">
        <v>15.9</v>
      </c>
      <c r="E9607" s="96"/>
      <c r="F9607" s="89">
        <v>0.4</v>
      </c>
      <c r="G9607" s="89">
        <v>1008.1</v>
      </c>
      <c r="H9607">
        <v>0.55000000000000004</v>
      </c>
      <c r="I9607" t="s">
        <v>24</v>
      </c>
      <c r="J9607">
        <v>0.8</v>
      </c>
      <c r="K9607">
        <v>4</v>
      </c>
      <c r="L9607">
        <v>2025</v>
      </c>
      <c r="M9607" t="s">
        <v>124</v>
      </c>
      <c r="N9607" s="89" cm="1">
        <f t="array" ref="N9607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9607" s="89">
        <f>_34_KNMI_Stations[[#This Row],[graaddagen]]*_34_KNMI_Stations[[#This Row],[Gewogen factor]]</f>
        <v>1.6799999999999997</v>
      </c>
      <c r="P9607" s="89" cm="1">
        <f t="array" ref="P9607">IF(ISNUMBER(_34_KNMI_Stations[[#This Row],[Etmaal temperatuur °C]]),IF(_34_KNMI_Stations[[#This Row],[Etmaal temperatuur °C]]&gt;stookgrens[],_34_KNMI_Stations[[#This Row],[Etmaal temperatuur °C]]-stookgrens[],0),"")</f>
        <v>0</v>
      </c>
    </row>
    <row r="9608" spans="1:16" x14ac:dyDescent="0.25">
      <c r="A9608">
        <v>340</v>
      </c>
      <c r="B9608" s="110">
        <v>45760</v>
      </c>
      <c r="C9608" s="89">
        <v>4.5</v>
      </c>
      <c r="D9608" s="89">
        <v>13.4</v>
      </c>
      <c r="E9608" s="96"/>
      <c r="F9608" s="89">
        <v>2.5</v>
      </c>
      <c r="G9608" s="89">
        <v>1004.6</v>
      </c>
      <c r="H9608">
        <v>0.79</v>
      </c>
      <c r="I9608" t="s">
        <v>24</v>
      </c>
      <c r="J9608">
        <v>0.8</v>
      </c>
      <c r="K9608">
        <v>4</v>
      </c>
      <c r="L9608">
        <v>2025</v>
      </c>
      <c r="M9608" t="s">
        <v>124</v>
      </c>
      <c r="N9608" s="89" cm="1">
        <f t="array" ref="N9608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9608" s="89">
        <f>_34_KNMI_Stations[[#This Row],[graaddagen]]*_34_KNMI_Stations[[#This Row],[Gewogen factor]]</f>
        <v>3.6799999999999997</v>
      </c>
      <c r="P9608" s="89" cm="1">
        <f t="array" ref="P9608">IF(ISNUMBER(_34_KNMI_Stations[[#This Row],[Etmaal temperatuur °C]]),IF(_34_KNMI_Stations[[#This Row],[Etmaal temperatuur °C]]&gt;stookgrens[],_34_KNMI_Stations[[#This Row],[Etmaal temperatuur °C]]-stookgrens[],0),"")</f>
        <v>0</v>
      </c>
    </row>
    <row r="9609" spans="1:16" x14ac:dyDescent="0.25">
      <c r="A9609">
        <v>340</v>
      </c>
      <c r="B9609" s="110">
        <v>45761</v>
      </c>
      <c r="C9609" s="89">
        <v>2.7</v>
      </c>
      <c r="D9609" s="89">
        <v>12.2</v>
      </c>
      <c r="E9609" s="96"/>
      <c r="F9609" s="89">
        <v>0.6</v>
      </c>
      <c r="G9609" s="89">
        <v>1006.8</v>
      </c>
      <c r="H9609">
        <v>0.69</v>
      </c>
      <c r="I9609" t="s">
        <v>24</v>
      </c>
      <c r="J9609">
        <v>0.8</v>
      </c>
      <c r="K9609">
        <v>4</v>
      </c>
      <c r="L9609">
        <v>2025</v>
      </c>
      <c r="M9609" t="s">
        <v>125</v>
      </c>
      <c r="N9609" s="89" cm="1">
        <f t="array" ref="N9609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9609" s="89">
        <f>_34_KNMI_Stations[[#This Row],[graaddagen]]*_34_KNMI_Stations[[#This Row],[Gewogen factor]]</f>
        <v>4.6400000000000006</v>
      </c>
      <c r="P9609" s="89" cm="1">
        <f t="array" ref="P9609">IF(ISNUMBER(_34_KNMI_Stations[[#This Row],[Etmaal temperatuur °C]]),IF(_34_KNMI_Stations[[#This Row],[Etmaal temperatuur °C]]&gt;stookgrens[],_34_KNMI_Stations[[#This Row],[Etmaal temperatuur °C]]-stookgrens[],0),"")</f>
        <v>0</v>
      </c>
    </row>
    <row r="9610" spans="1:16" x14ac:dyDescent="0.25">
      <c r="A9610">
        <v>340</v>
      </c>
      <c r="B9610" s="110">
        <v>45762</v>
      </c>
      <c r="C9610" s="89">
        <v>2.9</v>
      </c>
      <c r="D9610" s="89">
        <v>14.9</v>
      </c>
      <c r="E9610" s="96"/>
      <c r="F9610" s="89">
        <v>0.2</v>
      </c>
      <c r="G9610" s="89">
        <v>998.4</v>
      </c>
      <c r="H9610">
        <v>0.69</v>
      </c>
      <c r="I9610" t="s">
        <v>24</v>
      </c>
      <c r="J9610">
        <v>0.8</v>
      </c>
      <c r="K9610">
        <v>4</v>
      </c>
      <c r="L9610">
        <v>2025</v>
      </c>
      <c r="M9610" t="s">
        <v>125</v>
      </c>
      <c r="N9610" s="89" cm="1">
        <f t="array" ref="N9610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9610" s="89">
        <f>_34_KNMI_Stations[[#This Row],[graaddagen]]*_34_KNMI_Stations[[#This Row],[Gewogen factor]]</f>
        <v>2.48</v>
      </c>
      <c r="P9610" s="89" cm="1">
        <f t="array" ref="P9610">IF(ISNUMBER(_34_KNMI_Stations[[#This Row],[Etmaal temperatuur °C]]),IF(_34_KNMI_Stations[[#This Row],[Etmaal temperatuur °C]]&gt;stookgrens[],_34_KNMI_Stations[[#This Row],[Etmaal temperatuur °C]]-stookgrens[],0),"")</f>
        <v>0</v>
      </c>
    </row>
    <row r="9611" spans="1:16" x14ac:dyDescent="0.25">
      <c r="A9611">
        <v>340</v>
      </c>
      <c r="B9611" s="110">
        <v>45763</v>
      </c>
      <c r="C9611" s="89">
        <v>2.9</v>
      </c>
      <c r="D9611" s="89">
        <v>10.6</v>
      </c>
      <c r="E9611" s="96"/>
      <c r="F9611" s="89">
        <v>-0.1</v>
      </c>
      <c r="G9611" s="89">
        <v>1008.7</v>
      </c>
      <c r="H9611">
        <v>0.68</v>
      </c>
      <c r="I9611" t="s">
        <v>24</v>
      </c>
      <c r="J9611">
        <v>0.8</v>
      </c>
      <c r="K9611">
        <v>4</v>
      </c>
      <c r="L9611">
        <v>2025</v>
      </c>
      <c r="M9611" t="s">
        <v>125</v>
      </c>
      <c r="N9611" s="89" cm="1">
        <f t="array" ref="N9611">IF(ISNUMBER(_34_KNMI_Stations[[#This Row],[Etmaal temperatuur °C]]),IF(_34_KNMI_Stations[[#This Row],[Etmaal temperatuur °C]]&lt;stookgrens[],stookgrens[]-_34_KNMI_Stations[[#This Row],[Etmaal temperatuur °C]],0),"")</f>
        <v>7.4</v>
      </c>
      <c r="O9611" s="89">
        <f>_34_KNMI_Stations[[#This Row],[graaddagen]]*_34_KNMI_Stations[[#This Row],[Gewogen factor]]</f>
        <v>5.9200000000000008</v>
      </c>
      <c r="P9611" s="89" cm="1">
        <f t="array" ref="P9611">IF(ISNUMBER(_34_KNMI_Stations[[#This Row],[Etmaal temperatuur °C]]),IF(_34_KNMI_Stations[[#This Row],[Etmaal temperatuur °C]]&gt;stookgrens[],_34_KNMI_Stations[[#This Row],[Etmaal temperatuur °C]]-stookgrens[],0),"")</f>
        <v>0</v>
      </c>
    </row>
    <row r="9612" spans="1:16" x14ac:dyDescent="0.25">
      <c r="A9612">
        <v>340</v>
      </c>
      <c r="B9612" s="110">
        <v>45764</v>
      </c>
      <c r="C9612" s="89">
        <v>1.7</v>
      </c>
      <c r="D9612" s="89">
        <v>10.3</v>
      </c>
      <c r="E9612" s="96"/>
      <c r="F9612" s="89">
        <v>0</v>
      </c>
      <c r="G9612" s="89">
        <v>1013.2</v>
      </c>
      <c r="H9612">
        <v>0.74</v>
      </c>
      <c r="I9612" t="s">
        <v>24</v>
      </c>
      <c r="J9612">
        <v>0.8</v>
      </c>
      <c r="K9612">
        <v>4</v>
      </c>
      <c r="L9612">
        <v>2025</v>
      </c>
      <c r="M9612" t="s">
        <v>125</v>
      </c>
      <c r="N9612" s="89" cm="1">
        <f t="array" ref="N9612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9612" s="89">
        <f>_34_KNMI_Stations[[#This Row],[graaddagen]]*_34_KNMI_Stations[[#This Row],[Gewogen factor]]</f>
        <v>6.16</v>
      </c>
      <c r="P9612" s="89" cm="1">
        <f t="array" ref="P9612">IF(ISNUMBER(_34_KNMI_Stations[[#This Row],[Etmaal temperatuur °C]]),IF(_34_KNMI_Stations[[#This Row],[Etmaal temperatuur °C]]&gt;stookgrens[],_34_KNMI_Stations[[#This Row],[Etmaal temperatuur °C]]-stookgrens[],0),"")</f>
        <v>0</v>
      </c>
    </row>
    <row r="9613" spans="1:16" x14ac:dyDescent="0.25">
      <c r="A9613">
        <v>340</v>
      </c>
      <c r="B9613" s="110">
        <v>45765</v>
      </c>
      <c r="C9613" s="89">
        <v>2.2000000000000002</v>
      </c>
      <c r="D9613" s="89">
        <v>11.1</v>
      </c>
      <c r="E9613" s="96"/>
      <c r="F9613" s="89">
        <v>0</v>
      </c>
      <c r="G9613" s="89">
        <v>1013.8</v>
      </c>
      <c r="H9613">
        <v>0.64</v>
      </c>
      <c r="I9613" t="s">
        <v>24</v>
      </c>
      <c r="J9613">
        <v>0.8</v>
      </c>
      <c r="K9613">
        <v>4</v>
      </c>
      <c r="L9613">
        <v>2025</v>
      </c>
      <c r="M9613" t="s">
        <v>125</v>
      </c>
      <c r="N9613" s="89" cm="1">
        <f t="array" ref="N9613">IF(ISNUMBER(_34_KNMI_Stations[[#This Row],[Etmaal temperatuur °C]]),IF(_34_KNMI_Stations[[#This Row],[Etmaal temperatuur °C]]&lt;stookgrens[],stookgrens[]-_34_KNMI_Stations[[#This Row],[Etmaal temperatuur °C]],0),"")</f>
        <v>6.9</v>
      </c>
      <c r="O9613" s="89">
        <f>_34_KNMI_Stations[[#This Row],[graaddagen]]*_34_KNMI_Stations[[#This Row],[Gewogen factor]]</f>
        <v>5.5200000000000005</v>
      </c>
      <c r="P9613" s="89" cm="1">
        <f t="array" ref="P9613">IF(ISNUMBER(_34_KNMI_Stations[[#This Row],[Etmaal temperatuur °C]]),IF(_34_KNMI_Stations[[#This Row],[Etmaal temperatuur °C]]&gt;stookgrens[],_34_KNMI_Stations[[#This Row],[Etmaal temperatuur °C]]-stookgrens[],0),"")</f>
        <v>0</v>
      </c>
    </row>
    <row r="9614" spans="1:16" x14ac:dyDescent="0.25">
      <c r="A9614">
        <v>340</v>
      </c>
      <c r="B9614" s="110">
        <v>45766</v>
      </c>
      <c r="C9614" s="89">
        <v>4.4000000000000004</v>
      </c>
      <c r="D9614" s="89">
        <v>10.9</v>
      </c>
      <c r="E9614" s="96"/>
      <c r="F9614" s="89">
        <v>0</v>
      </c>
      <c r="G9614" s="89">
        <v>1008.9</v>
      </c>
      <c r="H9614">
        <v>0.66</v>
      </c>
      <c r="I9614" t="s">
        <v>24</v>
      </c>
      <c r="J9614">
        <v>0.8</v>
      </c>
      <c r="K9614">
        <v>4</v>
      </c>
      <c r="L9614">
        <v>2025</v>
      </c>
      <c r="M9614" t="s">
        <v>125</v>
      </c>
      <c r="N9614" s="89" cm="1">
        <f t="array" ref="N9614">IF(ISNUMBER(_34_KNMI_Stations[[#This Row],[Etmaal temperatuur °C]]),IF(_34_KNMI_Stations[[#This Row],[Etmaal temperatuur °C]]&lt;stookgrens[],stookgrens[]-_34_KNMI_Stations[[#This Row],[Etmaal temperatuur °C]],0),"")</f>
        <v>7.1</v>
      </c>
      <c r="O9614" s="89">
        <f>_34_KNMI_Stations[[#This Row],[graaddagen]]*_34_KNMI_Stations[[#This Row],[Gewogen factor]]</f>
        <v>5.68</v>
      </c>
      <c r="P9614" s="89" cm="1">
        <f t="array" ref="P9614">IF(ISNUMBER(_34_KNMI_Stations[[#This Row],[Etmaal temperatuur °C]]),IF(_34_KNMI_Stations[[#This Row],[Etmaal temperatuur °C]]&gt;stookgrens[],_34_KNMI_Stations[[#This Row],[Etmaal temperatuur °C]]-stookgrens[],0),"")</f>
        <v>0</v>
      </c>
    </row>
    <row r="9615" spans="1:16" x14ac:dyDescent="0.25">
      <c r="A9615">
        <v>340</v>
      </c>
      <c r="B9615" s="110">
        <v>45767</v>
      </c>
      <c r="C9615" s="89">
        <v>3.3</v>
      </c>
      <c r="D9615" s="89">
        <v>11.6</v>
      </c>
      <c r="E9615" s="96"/>
      <c r="F9615" s="89">
        <v>6.3</v>
      </c>
      <c r="G9615" s="89">
        <v>1006.9</v>
      </c>
      <c r="H9615">
        <v>0.77</v>
      </c>
      <c r="I9615" t="s">
        <v>24</v>
      </c>
      <c r="J9615">
        <v>0.8</v>
      </c>
      <c r="K9615">
        <v>4</v>
      </c>
      <c r="L9615">
        <v>2025</v>
      </c>
      <c r="M9615" t="s">
        <v>125</v>
      </c>
      <c r="N9615" s="89" cm="1">
        <f t="array" ref="N9615">IF(ISNUMBER(_34_KNMI_Stations[[#This Row],[Etmaal temperatuur °C]]),IF(_34_KNMI_Stations[[#This Row],[Etmaal temperatuur °C]]&lt;stookgrens[],stookgrens[]-_34_KNMI_Stations[[#This Row],[Etmaal temperatuur °C]],0),"")</f>
        <v>6.4</v>
      </c>
      <c r="O9615" s="89">
        <f>_34_KNMI_Stations[[#This Row],[graaddagen]]*_34_KNMI_Stations[[#This Row],[Gewogen factor]]</f>
        <v>5.120000000000001</v>
      </c>
      <c r="P9615" s="89" cm="1">
        <f t="array" ref="P9615">IF(ISNUMBER(_34_KNMI_Stations[[#This Row],[Etmaal temperatuur °C]]),IF(_34_KNMI_Stations[[#This Row],[Etmaal temperatuur °C]]&gt;stookgrens[],_34_KNMI_Stations[[#This Row],[Etmaal temperatuur °C]]-stookgrens[],0),"")</f>
        <v>0</v>
      </c>
    </row>
    <row r="9616" spans="1:16" x14ac:dyDescent="0.25">
      <c r="A9616">
        <v>340</v>
      </c>
      <c r="B9616" s="110">
        <v>45768</v>
      </c>
      <c r="C9616" s="89">
        <v>1.9</v>
      </c>
      <c r="D9616" s="89">
        <v>11.9</v>
      </c>
      <c r="E9616" s="96"/>
      <c r="F9616" s="89">
        <v>0.6</v>
      </c>
      <c r="G9616" s="89">
        <v>1010.4</v>
      </c>
      <c r="H9616">
        <v>0.86</v>
      </c>
      <c r="I9616" t="s">
        <v>24</v>
      </c>
      <c r="J9616">
        <v>0.8</v>
      </c>
      <c r="K9616">
        <v>4</v>
      </c>
      <c r="L9616">
        <v>2025</v>
      </c>
      <c r="M9616" t="s">
        <v>126</v>
      </c>
      <c r="N9616" s="89" cm="1">
        <f t="array" ref="N9616">IF(ISNUMBER(_34_KNMI_Stations[[#This Row],[Etmaal temperatuur °C]]),IF(_34_KNMI_Stations[[#This Row],[Etmaal temperatuur °C]]&lt;stookgrens[],stookgrens[]-_34_KNMI_Stations[[#This Row],[Etmaal temperatuur °C]],0),"")</f>
        <v>6.1</v>
      </c>
      <c r="O9616" s="89">
        <f>_34_KNMI_Stations[[#This Row],[graaddagen]]*_34_KNMI_Stations[[#This Row],[Gewogen factor]]</f>
        <v>4.88</v>
      </c>
      <c r="P9616" s="89" cm="1">
        <f t="array" ref="P9616">IF(ISNUMBER(_34_KNMI_Stations[[#This Row],[Etmaal temperatuur °C]]),IF(_34_KNMI_Stations[[#This Row],[Etmaal temperatuur °C]]&gt;stookgrens[],_34_KNMI_Stations[[#This Row],[Etmaal temperatuur °C]]-stookgrens[],0),"")</f>
        <v>0</v>
      </c>
    </row>
    <row r="9617" spans="1:16" x14ac:dyDescent="0.25">
      <c r="A9617">
        <v>340</v>
      </c>
      <c r="B9617" s="110">
        <v>45769</v>
      </c>
      <c r="C9617" s="89">
        <v>2.6</v>
      </c>
      <c r="D9617" s="89">
        <v>11.7</v>
      </c>
      <c r="E9617" s="96"/>
      <c r="F9617" s="89">
        <v>0</v>
      </c>
      <c r="G9617" s="89">
        <v>1017.2</v>
      </c>
      <c r="H9617">
        <v>0.81</v>
      </c>
      <c r="I9617" t="s">
        <v>24</v>
      </c>
      <c r="J9617">
        <v>0.8</v>
      </c>
      <c r="K9617">
        <v>4</v>
      </c>
      <c r="L9617">
        <v>2025</v>
      </c>
      <c r="M9617" t="s">
        <v>126</v>
      </c>
      <c r="N9617" s="89" cm="1">
        <f t="array" ref="N9617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9617" s="89">
        <f>_34_KNMI_Stations[[#This Row],[graaddagen]]*_34_KNMI_Stations[[#This Row],[Gewogen factor]]</f>
        <v>5.0400000000000009</v>
      </c>
      <c r="P9617" s="89" cm="1">
        <f t="array" ref="P9617">IF(ISNUMBER(_34_KNMI_Stations[[#This Row],[Etmaal temperatuur °C]]),IF(_34_KNMI_Stations[[#This Row],[Etmaal temperatuur °C]]&gt;stookgrens[],_34_KNMI_Stations[[#This Row],[Etmaal temperatuur °C]]-stookgrens[],0),"")</f>
        <v>0</v>
      </c>
    </row>
    <row r="9618" spans="1:16" x14ac:dyDescent="0.25">
      <c r="A9618">
        <v>340</v>
      </c>
      <c r="B9618" s="110">
        <v>45770</v>
      </c>
      <c r="C9618" s="89">
        <v>1.7</v>
      </c>
      <c r="D9618" s="89">
        <v>10.5</v>
      </c>
      <c r="E9618" s="96"/>
      <c r="F9618" s="89">
        <v>1.3</v>
      </c>
      <c r="G9618" s="89">
        <v>1014.6</v>
      </c>
      <c r="H9618">
        <v>0.89</v>
      </c>
      <c r="I9618" t="s">
        <v>24</v>
      </c>
      <c r="J9618">
        <v>0.8</v>
      </c>
      <c r="K9618">
        <v>4</v>
      </c>
      <c r="L9618">
        <v>2025</v>
      </c>
      <c r="M9618" t="s">
        <v>126</v>
      </c>
      <c r="N9618" s="89" cm="1">
        <f t="array" ref="N9618">IF(ISNUMBER(_34_KNMI_Stations[[#This Row],[Etmaal temperatuur °C]]),IF(_34_KNMI_Stations[[#This Row],[Etmaal temperatuur °C]]&lt;stookgrens[],stookgrens[]-_34_KNMI_Stations[[#This Row],[Etmaal temperatuur °C]],0),"")</f>
        <v>7.5</v>
      </c>
      <c r="O9618" s="89">
        <f>_34_KNMI_Stations[[#This Row],[graaddagen]]*_34_KNMI_Stations[[#This Row],[Gewogen factor]]</f>
        <v>6</v>
      </c>
      <c r="P9618" s="89" cm="1">
        <f t="array" ref="P9618">IF(ISNUMBER(_34_KNMI_Stations[[#This Row],[Etmaal temperatuur °C]]),IF(_34_KNMI_Stations[[#This Row],[Etmaal temperatuur °C]]&gt;stookgrens[],_34_KNMI_Stations[[#This Row],[Etmaal temperatuur °C]]-stookgrens[],0),"")</f>
        <v>0</v>
      </c>
    </row>
    <row r="9619" spans="1:16" x14ac:dyDescent="0.25">
      <c r="A9619">
        <v>340</v>
      </c>
      <c r="B9619" s="110">
        <v>45771</v>
      </c>
      <c r="C9619" s="89">
        <v>3.3</v>
      </c>
      <c r="D9619" s="89">
        <v>11.3</v>
      </c>
      <c r="E9619" s="96"/>
      <c r="F9619" s="89">
        <v>4.7</v>
      </c>
      <c r="G9619" s="89">
        <v>1018.2</v>
      </c>
      <c r="H9619">
        <v>0.92</v>
      </c>
      <c r="I9619" t="s">
        <v>24</v>
      </c>
      <c r="J9619">
        <v>0.8</v>
      </c>
      <c r="K9619">
        <v>4</v>
      </c>
      <c r="L9619">
        <v>2025</v>
      </c>
      <c r="M9619" t="s">
        <v>126</v>
      </c>
      <c r="N9619" s="89" cm="1">
        <f t="array" ref="N9619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9619" s="89">
        <f>_34_KNMI_Stations[[#This Row],[graaddagen]]*_34_KNMI_Stations[[#This Row],[Gewogen factor]]</f>
        <v>5.3599999999999994</v>
      </c>
      <c r="P9619" s="89" cm="1">
        <f t="array" ref="P9619">IF(ISNUMBER(_34_KNMI_Stations[[#This Row],[Etmaal temperatuur °C]]),IF(_34_KNMI_Stations[[#This Row],[Etmaal temperatuur °C]]&gt;stookgrens[],_34_KNMI_Stations[[#This Row],[Etmaal temperatuur °C]]-stookgrens[],0),"")</f>
        <v>0</v>
      </c>
    </row>
    <row r="9620" spans="1:16" x14ac:dyDescent="0.25">
      <c r="A9620">
        <v>340</v>
      </c>
      <c r="B9620" s="110">
        <v>45772</v>
      </c>
      <c r="C9620" s="89">
        <v>3.2</v>
      </c>
      <c r="D9620" s="89">
        <v>11</v>
      </c>
      <c r="E9620" s="96"/>
      <c r="F9620" s="89">
        <v>0</v>
      </c>
      <c r="G9620" s="89">
        <v>1022.2</v>
      </c>
      <c r="H9620">
        <v>0.78</v>
      </c>
      <c r="I9620" t="s">
        <v>24</v>
      </c>
      <c r="J9620">
        <v>0.8</v>
      </c>
      <c r="K9620">
        <v>4</v>
      </c>
      <c r="L9620">
        <v>2025</v>
      </c>
      <c r="M9620" t="s">
        <v>126</v>
      </c>
      <c r="N9620" s="89" cm="1">
        <f t="array" ref="N9620">IF(ISNUMBER(_34_KNMI_Stations[[#This Row],[Etmaal temperatuur °C]]),IF(_34_KNMI_Stations[[#This Row],[Etmaal temperatuur °C]]&lt;stookgrens[],stookgrens[]-_34_KNMI_Stations[[#This Row],[Etmaal temperatuur °C]],0),"")</f>
        <v>7</v>
      </c>
      <c r="O9620" s="89">
        <f>_34_KNMI_Stations[[#This Row],[graaddagen]]*_34_KNMI_Stations[[#This Row],[Gewogen factor]]</f>
        <v>5.6000000000000005</v>
      </c>
      <c r="P9620" s="89" cm="1">
        <f t="array" ref="P9620">IF(ISNUMBER(_34_KNMI_Stations[[#This Row],[Etmaal temperatuur °C]]),IF(_34_KNMI_Stations[[#This Row],[Etmaal temperatuur °C]]&gt;stookgrens[],_34_KNMI_Stations[[#This Row],[Etmaal temperatuur °C]]-stookgrens[],0),"")</f>
        <v>0</v>
      </c>
    </row>
    <row r="9621" spans="1:16" x14ac:dyDescent="0.25">
      <c r="A9621">
        <v>340</v>
      </c>
      <c r="B9621" s="110">
        <v>45773</v>
      </c>
      <c r="C9621" s="89">
        <v>3</v>
      </c>
      <c r="D9621" s="89">
        <v>11.4</v>
      </c>
      <c r="E9621" s="96"/>
      <c r="F9621" s="89">
        <v>0</v>
      </c>
      <c r="G9621" s="89">
        <v>1022.1</v>
      </c>
      <c r="H9621">
        <v>0.74</v>
      </c>
      <c r="I9621" t="s">
        <v>24</v>
      </c>
      <c r="J9621">
        <v>0.8</v>
      </c>
      <c r="K9621">
        <v>4</v>
      </c>
      <c r="L9621">
        <v>2025</v>
      </c>
      <c r="M9621" t="s">
        <v>126</v>
      </c>
      <c r="N9621" s="89" cm="1">
        <f t="array" ref="N9621">IF(ISNUMBER(_34_KNMI_Stations[[#This Row],[Etmaal temperatuur °C]]),IF(_34_KNMI_Stations[[#This Row],[Etmaal temperatuur °C]]&lt;stookgrens[],stookgrens[]-_34_KNMI_Stations[[#This Row],[Etmaal temperatuur °C]],0),"")</f>
        <v>6.6</v>
      </c>
      <c r="O9621" s="89">
        <f>_34_KNMI_Stations[[#This Row],[graaddagen]]*_34_KNMI_Stations[[#This Row],[Gewogen factor]]</f>
        <v>5.28</v>
      </c>
      <c r="P9621" s="89" cm="1">
        <f t="array" ref="P9621">IF(ISNUMBER(_34_KNMI_Stations[[#This Row],[Etmaal temperatuur °C]]),IF(_34_KNMI_Stations[[#This Row],[Etmaal temperatuur °C]]&gt;stookgrens[],_34_KNMI_Stations[[#This Row],[Etmaal temperatuur °C]]-stookgrens[],0),"")</f>
        <v>0</v>
      </c>
    </row>
    <row r="9622" spans="1:16" x14ac:dyDescent="0.25">
      <c r="A9622">
        <v>340</v>
      </c>
      <c r="B9622" s="110">
        <v>45774</v>
      </c>
      <c r="C9622" s="89">
        <v>2.2999999999999998</v>
      </c>
      <c r="D9622" s="89">
        <v>13.8</v>
      </c>
      <c r="E9622" s="96"/>
      <c r="F9622" s="89">
        <v>0</v>
      </c>
      <c r="G9622" s="89">
        <v>1024.8</v>
      </c>
      <c r="H9622">
        <v>0.65</v>
      </c>
      <c r="I9622" t="s">
        <v>24</v>
      </c>
      <c r="J9622">
        <v>0.8</v>
      </c>
      <c r="K9622">
        <v>4</v>
      </c>
      <c r="L9622">
        <v>2025</v>
      </c>
      <c r="M9622" t="s">
        <v>126</v>
      </c>
      <c r="N9622" s="89" cm="1">
        <f t="array" ref="N9622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9622" s="89">
        <f>_34_KNMI_Stations[[#This Row],[graaddagen]]*_34_KNMI_Stations[[#This Row],[Gewogen factor]]</f>
        <v>3.3599999999999994</v>
      </c>
      <c r="P9622" s="89" cm="1">
        <f t="array" ref="P9622">IF(ISNUMBER(_34_KNMI_Stations[[#This Row],[Etmaal temperatuur °C]]),IF(_34_KNMI_Stations[[#This Row],[Etmaal temperatuur °C]]&gt;stookgrens[],_34_KNMI_Stations[[#This Row],[Etmaal temperatuur °C]]-stookgrens[],0),"")</f>
        <v>0</v>
      </c>
    </row>
    <row r="9623" spans="1:16" x14ac:dyDescent="0.25">
      <c r="A9623">
        <v>340</v>
      </c>
      <c r="B9623" s="110">
        <v>45775</v>
      </c>
      <c r="C9623" s="89">
        <v>2</v>
      </c>
      <c r="D9623" s="89">
        <v>14.1</v>
      </c>
      <c r="E9623" s="96"/>
      <c r="F9623" s="89">
        <v>0</v>
      </c>
      <c r="G9623" s="89">
        <v>1026.8</v>
      </c>
      <c r="H9623">
        <v>0.62</v>
      </c>
      <c r="I9623" t="s">
        <v>24</v>
      </c>
      <c r="J9623">
        <v>0.8</v>
      </c>
      <c r="K9623">
        <v>4</v>
      </c>
      <c r="L9623">
        <v>2025</v>
      </c>
      <c r="M9623" t="s">
        <v>127</v>
      </c>
      <c r="N9623" s="89" cm="1">
        <f t="array" ref="N9623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9623" s="89">
        <f>_34_KNMI_Stations[[#This Row],[graaddagen]]*_34_KNMI_Stations[[#This Row],[Gewogen factor]]</f>
        <v>3.1200000000000006</v>
      </c>
      <c r="P9623" s="89" cm="1">
        <f t="array" ref="P9623">IF(ISNUMBER(_34_KNMI_Stations[[#This Row],[Etmaal temperatuur °C]]),IF(_34_KNMI_Stations[[#This Row],[Etmaal temperatuur °C]]&gt;stookgrens[],_34_KNMI_Stations[[#This Row],[Etmaal temperatuur °C]]-stookgrens[],0),"")</f>
        <v>0</v>
      </c>
    </row>
    <row r="9624" spans="1:16" x14ac:dyDescent="0.25">
      <c r="A9624">
        <v>340</v>
      </c>
      <c r="B9624" s="110">
        <v>45776</v>
      </c>
      <c r="C9624" s="89">
        <v>3.2</v>
      </c>
      <c r="D9624" s="89">
        <v>16</v>
      </c>
      <c r="E9624" s="96"/>
      <c r="F9624" s="89">
        <v>0</v>
      </c>
      <c r="G9624" s="89">
        <v>1025.7</v>
      </c>
      <c r="H9624">
        <v>0.62</v>
      </c>
      <c r="I9624" t="s">
        <v>24</v>
      </c>
      <c r="J9624">
        <v>0.8</v>
      </c>
      <c r="K9624">
        <v>4</v>
      </c>
      <c r="L9624">
        <v>2025</v>
      </c>
      <c r="M9624" t="s">
        <v>127</v>
      </c>
      <c r="N9624" s="89" cm="1">
        <f t="array" ref="N9624">IF(ISNUMBER(_34_KNMI_Stations[[#This Row],[Etmaal temperatuur °C]]),IF(_34_KNMI_Stations[[#This Row],[Etmaal temperatuur °C]]&lt;stookgrens[],stookgrens[]-_34_KNMI_Stations[[#This Row],[Etmaal temperatuur °C]],0),"")</f>
        <v>2</v>
      </c>
      <c r="O9624" s="89">
        <f>_34_KNMI_Stations[[#This Row],[graaddagen]]*_34_KNMI_Stations[[#This Row],[Gewogen factor]]</f>
        <v>1.6</v>
      </c>
      <c r="P9624" s="89" cm="1">
        <f t="array" ref="P9624">IF(ISNUMBER(_34_KNMI_Stations[[#This Row],[Etmaal temperatuur °C]]),IF(_34_KNMI_Stations[[#This Row],[Etmaal temperatuur °C]]&gt;stookgrens[],_34_KNMI_Stations[[#This Row],[Etmaal temperatuur °C]]-stookgrens[],0),"")</f>
        <v>0</v>
      </c>
    </row>
    <row r="9625" spans="1:16" x14ac:dyDescent="0.25">
      <c r="A9625">
        <v>340</v>
      </c>
      <c r="B9625" s="110">
        <v>45777</v>
      </c>
      <c r="C9625" s="89">
        <v>2.9</v>
      </c>
      <c r="D9625" s="89">
        <v>17.8</v>
      </c>
      <c r="E9625" s="96"/>
      <c r="F9625" s="89">
        <v>0</v>
      </c>
      <c r="G9625" s="89">
        <v>1022.3</v>
      </c>
      <c r="H9625">
        <v>0.62</v>
      </c>
      <c r="I9625" t="s">
        <v>24</v>
      </c>
      <c r="J9625">
        <v>0.8</v>
      </c>
      <c r="K9625">
        <v>4</v>
      </c>
      <c r="L9625">
        <v>2025</v>
      </c>
      <c r="M9625" t="s">
        <v>127</v>
      </c>
      <c r="N9625" s="89" cm="1">
        <f t="array" ref="N9625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9625" s="89">
        <f>_34_KNMI_Stations[[#This Row],[graaddagen]]*_34_KNMI_Stations[[#This Row],[Gewogen factor]]</f>
        <v>0.15999999999999945</v>
      </c>
      <c r="P9625" s="89" cm="1">
        <f t="array" ref="P9625">IF(ISNUMBER(_34_KNMI_Stations[[#This Row],[Etmaal temperatuur °C]]),IF(_34_KNMI_Stations[[#This Row],[Etmaal temperatuur °C]]&gt;stookgrens[],_34_KNMI_Stations[[#This Row],[Etmaal temperatuur °C]]-stookgrens[],0),"")</f>
        <v>0</v>
      </c>
    </row>
    <row r="9626" spans="1:16" x14ac:dyDescent="0.25">
      <c r="A9626">
        <v>340</v>
      </c>
      <c r="B9626" s="110">
        <v>45778</v>
      </c>
      <c r="C9626" s="89">
        <v>1.7</v>
      </c>
      <c r="D9626" s="89">
        <v>19.600000000000001</v>
      </c>
      <c r="E9626" s="96"/>
      <c r="F9626" s="89">
        <v>0</v>
      </c>
      <c r="G9626" s="89">
        <v>1017.3</v>
      </c>
      <c r="H9626">
        <v>0.57999999999999996</v>
      </c>
      <c r="I9626" t="s">
        <v>24</v>
      </c>
      <c r="J9626">
        <v>0.8</v>
      </c>
      <c r="K9626">
        <v>5</v>
      </c>
      <c r="L9626">
        <v>2025</v>
      </c>
      <c r="M9626" t="s">
        <v>127</v>
      </c>
      <c r="N9626" s="89" cm="1">
        <f t="array" ref="N9626">IF(ISNUMBER(_34_KNMI_Stations[[#This Row],[Etmaal temperatuur °C]]),IF(_34_KNMI_Stations[[#This Row],[Etmaal temperatuur °C]]&lt;stookgrens[],stookgrens[]-_34_KNMI_Stations[[#This Row],[Etmaal temperatuur °C]],0),"")</f>
        <v>0</v>
      </c>
      <c r="O9626" s="89">
        <f>_34_KNMI_Stations[[#This Row],[graaddagen]]*_34_KNMI_Stations[[#This Row],[Gewogen factor]]</f>
        <v>0</v>
      </c>
      <c r="P9626" s="89" cm="1">
        <f t="array" ref="P9626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9627" spans="1:16" x14ac:dyDescent="0.25">
      <c r="A9627">
        <v>340</v>
      </c>
      <c r="B9627" s="110">
        <v>45779</v>
      </c>
      <c r="C9627" s="89">
        <v>2.5</v>
      </c>
      <c r="D9627" s="89">
        <v>17.899999999999999</v>
      </c>
      <c r="E9627" s="96"/>
      <c r="F9627" s="89">
        <v>0</v>
      </c>
      <c r="G9627" s="89">
        <v>1014.4</v>
      </c>
      <c r="H9627">
        <v>0.67</v>
      </c>
      <c r="I9627" t="s">
        <v>24</v>
      </c>
      <c r="J9627">
        <v>0.8</v>
      </c>
      <c r="K9627">
        <v>5</v>
      </c>
      <c r="L9627">
        <v>2025</v>
      </c>
      <c r="M9627" t="s">
        <v>127</v>
      </c>
      <c r="N9627" s="89" cm="1">
        <f t="array" ref="N9627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9627" s="89">
        <f>_34_KNMI_Stations[[#This Row],[graaddagen]]*_34_KNMI_Stations[[#This Row],[Gewogen factor]]</f>
        <v>8.000000000000114E-2</v>
      </c>
      <c r="P9627" s="89" cm="1">
        <f t="array" ref="P9627">IF(ISNUMBER(_34_KNMI_Stations[[#This Row],[Etmaal temperatuur °C]]),IF(_34_KNMI_Stations[[#This Row],[Etmaal temperatuur °C]]&gt;stookgrens[],_34_KNMI_Stations[[#This Row],[Etmaal temperatuur °C]]-stookgrens[],0),"")</f>
        <v>0</v>
      </c>
    </row>
    <row r="9628" spans="1:16" x14ac:dyDescent="0.25">
      <c r="A9628">
        <v>340</v>
      </c>
      <c r="B9628" s="110">
        <v>45780</v>
      </c>
      <c r="C9628" s="89">
        <v>3.6</v>
      </c>
      <c r="D9628" s="89">
        <v>13.9</v>
      </c>
      <c r="E9628" s="96"/>
      <c r="F9628" s="89">
        <v>0</v>
      </c>
      <c r="G9628" s="89">
        <v>1012.1</v>
      </c>
      <c r="H9628">
        <v>0.63</v>
      </c>
      <c r="I9628" t="s">
        <v>24</v>
      </c>
      <c r="J9628">
        <v>0.8</v>
      </c>
      <c r="K9628">
        <v>5</v>
      </c>
      <c r="L9628">
        <v>2025</v>
      </c>
      <c r="M9628" t="s">
        <v>127</v>
      </c>
      <c r="N9628" s="89" cm="1">
        <f t="array" ref="N9628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9628" s="89">
        <f>_34_KNMI_Stations[[#This Row],[graaddagen]]*_34_KNMI_Stations[[#This Row],[Gewogen factor]]</f>
        <v>3.28</v>
      </c>
      <c r="P9628" s="89" cm="1">
        <f t="array" ref="P9628">IF(ISNUMBER(_34_KNMI_Stations[[#This Row],[Etmaal temperatuur °C]]),IF(_34_KNMI_Stations[[#This Row],[Etmaal temperatuur °C]]&gt;stookgrens[],_34_KNMI_Stations[[#This Row],[Etmaal temperatuur °C]]-stookgrens[],0),"")</f>
        <v>0</v>
      </c>
    </row>
    <row r="9629" spans="1:16" x14ac:dyDescent="0.25">
      <c r="A9629">
        <v>340</v>
      </c>
      <c r="B9629" s="110">
        <v>45781</v>
      </c>
      <c r="C9629" s="89">
        <v>3.5</v>
      </c>
      <c r="D9629" s="89">
        <v>9.6</v>
      </c>
      <c r="E9629" s="96"/>
      <c r="F9629" s="89">
        <v>0.3</v>
      </c>
      <c r="G9629" s="89">
        <v>1015.4</v>
      </c>
      <c r="H9629">
        <v>0.67</v>
      </c>
      <c r="I9629" t="s">
        <v>24</v>
      </c>
      <c r="J9629">
        <v>0.8</v>
      </c>
      <c r="K9629">
        <v>5</v>
      </c>
      <c r="L9629">
        <v>2025</v>
      </c>
      <c r="M9629" t="s">
        <v>127</v>
      </c>
      <c r="N9629" s="89" cm="1">
        <f t="array" ref="N9629">IF(ISNUMBER(_34_KNMI_Stations[[#This Row],[Etmaal temperatuur °C]]),IF(_34_KNMI_Stations[[#This Row],[Etmaal temperatuur °C]]&lt;stookgrens[],stookgrens[]-_34_KNMI_Stations[[#This Row],[Etmaal temperatuur °C]],0),"")</f>
        <v>8.4</v>
      </c>
      <c r="O9629" s="89">
        <f>_34_KNMI_Stations[[#This Row],[graaddagen]]*_34_KNMI_Stations[[#This Row],[Gewogen factor]]</f>
        <v>6.7200000000000006</v>
      </c>
      <c r="P9629" s="89" cm="1">
        <f t="array" ref="P9629">IF(ISNUMBER(_34_KNMI_Stations[[#This Row],[Etmaal temperatuur °C]]),IF(_34_KNMI_Stations[[#This Row],[Etmaal temperatuur °C]]&gt;stookgrens[],_34_KNMI_Stations[[#This Row],[Etmaal temperatuur °C]]-stookgrens[],0),"")</f>
        <v>0</v>
      </c>
    </row>
    <row r="9630" spans="1:16" x14ac:dyDescent="0.25">
      <c r="A9630">
        <v>340</v>
      </c>
      <c r="B9630" s="110">
        <v>45782</v>
      </c>
      <c r="C9630" s="89">
        <v>4</v>
      </c>
      <c r="D9630" s="89">
        <v>8.8000000000000007</v>
      </c>
      <c r="E9630" s="96"/>
      <c r="F9630" s="89">
        <v>0</v>
      </c>
      <c r="G9630" s="89">
        <v>1018.7</v>
      </c>
      <c r="H9630">
        <v>0.62</v>
      </c>
      <c r="I9630" t="s">
        <v>24</v>
      </c>
      <c r="J9630">
        <v>0.8</v>
      </c>
      <c r="K9630">
        <v>5</v>
      </c>
      <c r="L9630">
        <v>2025</v>
      </c>
      <c r="M9630" t="s">
        <v>132</v>
      </c>
      <c r="N9630" s="89" cm="1">
        <f t="array" ref="N9630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9630" s="89">
        <f>_34_KNMI_Stations[[#This Row],[graaddagen]]*_34_KNMI_Stations[[#This Row],[Gewogen factor]]</f>
        <v>7.3599999999999994</v>
      </c>
      <c r="P9630" s="89" cm="1">
        <f t="array" ref="P9630">IF(ISNUMBER(_34_KNMI_Stations[[#This Row],[Etmaal temperatuur °C]]),IF(_34_KNMI_Stations[[#This Row],[Etmaal temperatuur °C]]&gt;stookgrens[],_34_KNMI_Stations[[#This Row],[Etmaal temperatuur °C]]-stookgrens[],0),"")</f>
        <v>0</v>
      </c>
    </row>
    <row r="9631" spans="1:16" x14ac:dyDescent="0.25">
      <c r="A9631">
        <v>340</v>
      </c>
      <c r="B9631" s="110">
        <v>45783</v>
      </c>
      <c r="C9631" s="89">
        <v>4.3</v>
      </c>
      <c r="D9631" s="89">
        <v>10.5</v>
      </c>
      <c r="E9631" s="96"/>
      <c r="F9631" s="89">
        <v>0</v>
      </c>
      <c r="G9631" s="89">
        <v>1022</v>
      </c>
      <c r="H9631">
        <v>0.66</v>
      </c>
      <c r="I9631" t="s">
        <v>24</v>
      </c>
      <c r="J9631">
        <v>0.8</v>
      </c>
      <c r="K9631">
        <v>5</v>
      </c>
      <c r="L9631">
        <v>2025</v>
      </c>
      <c r="M9631" t="s">
        <v>132</v>
      </c>
      <c r="N9631" s="89" cm="1">
        <f t="array" ref="N9631">IF(ISNUMBER(_34_KNMI_Stations[[#This Row],[Etmaal temperatuur °C]]),IF(_34_KNMI_Stations[[#This Row],[Etmaal temperatuur °C]]&lt;stookgrens[],stookgrens[]-_34_KNMI_Stations[[#This Row],[Etmaal temperatuur °C]],0),"")</f>
        <v>7.5</v>
      </c>
      <c r="O9631" s="89">
        <f>_34_KNMI_Stations[[#This Row],[graaddagen]]*_34_KNMI_Stations[[#This Row],[Gewogen factor]]</f>
        <v>6</v>
      </c>
      <c r="P9631" s="89" cm="1">
        <f t="array" ref="P9631">IF(ISNUMBER(_34_KNMI_Stations[[#This Row],[Etmaal temperatuur °C]]),IF(_34_KNMI_Stations[[#This Row],[Etmaal temperatuur °C]]&gt;stookgrens[],_34_KNMI_Stations[[#This Row],[Etmaal temperatuur °C]]-stookgrens[],0),"")</f>
        <v>0</v>
      </c>
    </row>
    <row r="9632" spans="1:16" x14ac:dyDescent="0.25">
      <c r="A9632">
        <v>340</v>
      </c>
      <c r="B9632" s="110">
        <v>45784</v>
      </c>
      <c r="C9632" s="89">
        <v>3.7</v>
      </c>
      <c r="D9632" s="89">
        <v>11.1</v>
      </c>
      <c r="E9632" s="96"/>
      <c r="F9632" s="89">
        <v>0</v>
      </c>
      <c r="G9632" s="89">
        <v>1020.8</v>
      </c>
      <c r="H9632">
        <v>0.67</v>
      </c>
      <c r="I9632" t="s">
        <v>24</v>
      </c>
      <c r="J9632">
        <v>0.8</v>
      </c>
      <c r="K9632">
        <v>5</v>
      </c>
      <c r="L9632">
        <v>2025</v>
      </c>
      <c r="M9632" t="s">
        <v>132</v>
      </c>
      <c r="N9632" s="89" cm="1">
        <f t="array" ref="N9632">IF(ISNUMBER(_34_KNMI_Stations[[#This Row],[Etmaal temperatuur °C]]),IF(_34_KNMI_Stations[[#This Row],[Etmaal temperatuur °C]]&lt;stookgrens[],stookgrens[]-_34_KNMI_Stations[[#This Row],[Etmaal temperatuur °C]],0),"")</f>
        <v>6.9</v>
      </c>
      <c r="O9632" s="89">
        <f>_34_KNMI_Stations[[#This Row],[graaddagen]]*_34_KNMI_Stations[[#This Row],[Gewogen factor]]</f>
        <v>5.5200000000000005</v>
      </c>
      <c r="P9632" s="89" cm="1">
        <f t="array" ref="P9632">IF(ISNUMBER(_34_KNMI_Stations[[#This Row],[Etmaal temperatuur °C]]),IF(_34_KNMI_Stations[[#This Row],[Etmaal temperatuur °C]]&gt;stookgrens[],_34_KNMI_Stations[[#This Row],[Etmaal temperatuur °C]]-stookgrens[],0),"")</f>
        <v>0</v>
      </c>
    </row>
    <row r="9633" spans="1:16" x14ac:dyDescent="0.25">
      <c r="A9633">
        <v>340</v>
      </c>
      <c r="B9633" s="110">
        <v>45785</v>
      </c>
      <c r="C9633" s="89">
        <v>3.9</v>
      </c>
      <c r="D9633" s="89">
        <v>13.3</v>
      </c>
      <c r="E9633" s="96"/>
      <c r="F9633" s="89">
        <v>0</v>
      </c>
      <c r="G9633" s="89">
        <v>1018.2</v>
      </c>
      <c r="H9633">
        <v>0.54</v>
      </c>
      <c r="I9633" t="s">
        <v>24</v>
      </c>
      <c r="J9633">
        <v>0.8</v>
      </c>
      <c r="K9633">
        <v>5</v>
      </c>
      <c r="L9633">
        <v>2025</v>
      </c>
      <c r="M9633" t="s">
        <v>132</v>
      </c>
      <c r="N9633" s="89" cm="1">
        <f t="array" ref="N9633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9633" s="89">
        <f>_34_KNMI_Stations[[#This Row],[graaddagen]]*_34_KNMI_Stations[[#This Row],[Gewogen factor]]</f>
        <v>3.76</v>
      </c>
      <c r="P9633" s="89" cm="1">
        <f t="array" ref="P9633">IF(ISNUMBER(_34_KNMI_Stations[[#This Row],[Etmaal temperatuur °C]]),IF(_34_KNMI_Stations[[#This Row],[Etmaal temperatuur °C]]&gt;stookgrens[],_34_KNMI_Stations[[#This Row],[Etmaal temperatuur °C]]-stookgrens[],0),"")</f>
        <v>0</v>
      </c>
    </row>
    <row r="9634" spans="1:16" x14ac:dyDescent="0.25">
      <c r="A9634">
        <v>340</v>
      </c>
      <c r="B9634" s="110">
        <v>45786</v>
      </c>
      <c r="C9634" s="89">
        <v>3.9</v>
      </c>
      <c r="D9634" s="89">
        <v>13.3</v>
      </c>
      <c r="E9634" s="96"/>
      <c r="F9634" s="89">
        <v>0</v>
      </c>
      <c r="G9634" s="89">
        <v>1020.2</v>
      </c>
      <c r="H9634">
        <v>0.47</v>
      </c>
      <c r="I9634" t="s">
        <v>24</v>
      </c>
      <c r="J9634">
        <v>0.8</v>
      </c>
      <c r="K9634">
        <v>5</v>
      </c>
      <c r="L9634">
        <v>2025</v>
      </c>
      <c r="M9634" t="s">
        <v>132</v>
      </c>
      <c r="N9634" s="89" cm="1">
        <f t="array" ref="N9634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9634" s="89">
        <f>_34_KNMI_Stations[[#This Row],[graaddagen]]*_34_KNMI_Stations[[#This Row],[Gewogen factor]]</f>
        <v>3.76</v>
      </c>
      <c r="P9634" s="89" cm="1">
        <f t="array" ref="P9634">IF(ISNUMBER(_34_KNMI_Stations[[#This Row],[Etmaal temperatuur °C]]),IF(_34_KNMI_Stations[[#This Row],[Etmaal temperatuur °C]]&gt;stookgrens[],_34_KNMI_Stations[[#This Row],[Etmaal temperatuur °C]]-stookgrens[],0),"")</f>
        <v>0</v>
      </c>
    </row>
    <row r="9635" spans="1:16" x14ac:dyDescent="0.25">
      <c r="A9635">
        <v>340</v>
      </c>
      <c r="B9635" s="110">
        <v>45787</v>
      </c>
      <c r="C9635" s="89">
        <v>3.5</v>
      </c>
      <c r="D9635" s="89">
        <v>15.3</v>
      </c>
      <c r="E9635" s="96"/>
      <c r="F9635" s="89">
        <v>0</v>
      </c>
      <c r="G9635" s="89">
        <v>1018.5</v>
      </c>
      <c r="H9635">
        <v>0.48</v>
      </c>
      <c r="I9635" t="s">
        <v>24</v>
      </c>
      <c r="J9635">
        <v>0.8</v>
      </c>
      <c r="K9635">
        <v>5</v>
      </c>
      <c r="L9635">
        <v>2025</v>
      </c>
      <c r="M9635" t="s">
        <v>132</v>
      </c>
      <c r="N9635" s="89" cm="1">
        <f t="array" ref="N9635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9635" s="89">
        <f>_34_KNMI_Stations[[#This Row],[graaddagen]]*_34_KNMI_Stations[[#This Row],[Gewogen factor]]</f>
        <v>2.1599999999999997</v>
      </c>
      <c r="P9635" s="89" cm="1">
        <f t="array" ref="P9635">IF(ISNUMBER(_34_KNMI_Stations[[#This Row],[Etmaal temperatuur °C]]),IF(_34_KNMI_Stations[[#This Row],[Etmaal temperatuur °C]]&gt;stookgrens[],_34_KNMI_Stations[[#This Row],[Etmaal temperatuur °C]]-stookgrens[],0),"")</f>
        <v>0</v>
      </c>
    </row>
    <row r="9636" spans="1:16" x14ac:dyDescent="0.25">
      <c r="A9636">
        <v>340</v>
      </c>
      <c r="B9636" s="110">
        <v>45788</v>
      </c>
      <c r="C9636" s="89">
        <v>3.1</v>
      </c>
      <c r="D9636" s="89">
        <v>17.600000000000001</v>
      </c>
      <c r="E9636" s="96"/>
      <c r="F9636" s="89">
        <v>0</v>
      </c>
      <c r="G9636" s="89">
        <v>1012.5</v>
      </c>
      <c r="H9636">
        <v>0.45</v>
      </c>
      <c r="I9636" t="s">
        <v>24</v>
      </c>
      <c r="J9636">
        <v>0.8</v>
      </c>
      <c r="K9636">
        <v>5</v>
      </c>
      <c r="L9636">
        <v>2025</v>
      </c>
      <c r="M9636" t="s">
        <v>132</v>
      </c>
      <c r="N9636" s="89" cm="1">
        <f t="array" ref="N9636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9636" s="89">
        <f>_34_KNMI_Stations[[#This Row],[graaddagen]]*_34_KNMI_Stations[[#This Row],[Gewogen factor]]</f>
        <v>0.3199999999999989</v>
      </c>
      <c r="P9636" s="89" cm="1">
        <f t="array" ref="P9636">IF(ISNUMBER(_34_KNMI_Stations[[#This Row],[Etmaal temperatuur °C]]),IF(_34_KNMI_Stations[[#This Row],[Etmaal temperatuur °C]]&gt;stookgrens[],_34_KNMI_Stations[[#This Row],[Etmaal temperatuur °C]]-stookgrens[],0),"")</f>
        <v>0</v>
      </c>
    </row>
    <row r="9637" spans="1:16" x14ac:dyDescent="0.25">
      <c r="A9637">
        <v>340</v>
      </c>
      <c r="B9637" s="110">
        <v>45789</v>
      </c>
      <c r="C9637" s="89">
        <v>3.6</v>
      </c>
      <c r="D9637" s="89">
        <v>18.8</v>
      </c>
      <c r="E9637" s="96"/>
      <c r="F9637" s="89">
        <v>0</v>
      </c>
      <c r="G9637" s="89">
        <v>1012.2</v>
      </c>
      <c r="H9637">
        <v>0.44</v>
      </c>
      <c r="I9637" t="s">
        <v>24</v>
      </c>
      <c r="J9637">
        <v>0.8</v>
      </c>
      <c r="K9637">
        <v>5</v>
      </c>
      <c r="L9637">
        <v>2025</v>
      </c>
      <c r="M9637" t="s">
        <v>133</v>
      </c>
      <c r="N9637" s="89" cm="1">
        <f t="array" ref="N9637">IF(ISNUMBER(_34_KNMI_Stations[[#This Row],[Etmaal temperatuur °C]]),IF(_34_KNMI_Stations[[#This Row],[Etmaal temperatuur °C]]&lt;stookgrens[],stookgrens[]-_34_KNMI_Stations[[#This Row],[Etmaal temperatuur °C]],0),"")</f>
        <v>0</v>
      </c>
      <c r="O9637" s="89">
        <f>_34_KNMI_Stations[[#This Row],[graaddagen]]*_34_KNMI_Stations[[#This Row],[Gewogen factor]]</f>
        <v>0</v>
      </c>
      <c r="P9637" s="89" cm="1">
        <f t="array" ref="P9637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9638" spans="1:16" x14ac:dyDescent="0.25">
      <c r="A9638">
        <v>340</v>
      </c>
      <c r="B9638" s="110">
        <v>45790</v>
      </c>
      <c r="C9638" s="89">
        <v>3.6</v>
      </c>
      <c r="D9638" s="89">
        <v>16.899999999999999</v>
      </c>
      <c r="E9638" s="96"/>
      <c r="F9638" s="89">
        <v>0</v>
      </c>
      <c r="G9638" s="89">
        <v>1017.1</v>
      </c>
      <c r="H9638">
        <v>0.43</v>
      </c>
      <c r="I9638" t="s">
        <v>24</v>
      </c>
      <c r="J9638">
        <v>0.8</v>
      </c>
      <c r="K9638">
        <v>5</v>
      </c>
      <c r="L9638">
        <v>2025</v>
      </c>
      <c r="M9638" t="s">
        <v>133</v>
      </c>
      <c r="N9638" s="89" cm="1">
        <f t="array" ref="N9638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9638" s="89">
        <f>_34_KNMI_Stations[[#This Row],[graaddagen]]*_34_KNMI_Stations[[#This Row],[Gewogen factor]]</f>
        <v>0.88000000000000123</v>
      </c>
      <c r="P9638" s="89" cm="1">
        <f t="array" ref="P9638">IF(ISNUMBER(_34_KNMI_Stations[[#This Row],[Etmaal temperatuur °C]]),IF(_34_KNMI_Stations[[#This Row],[Etmaal temperatuur °C]]&gt;stookgrens[],_34_KNMI_Stations[[#This Row],[Etmaal temperatuur °C]]-stookgrens[],0),"")</f>
        <v>0</v>
      </c>
    </row>
    <row r="9639" spans="1:16" x14ac:dyDescent="0.25">
      <c r="A9639">
        <v>340</v>
      </c>
      <c r="B9639" s="110">
        <v>45791</v>
      </c>
      <c r="C9639" s="89">
        <v>3.6</v>
      </c>
      <c r="D9639" s="89">
        <v>15.1</v>
      </c>
      <c r="E9639" s="96"/>
      <c r="F9639" s="89">
        <v>0</v>
      </c>
      <c r="G9639" s="89">
        <v>1019.1</v>
      </c>
      <c r="H9639">
        <v>0.6</v>
      </c>
      <c r="I9639" t="s">
        <v>24</v>
      </c>
      <c r="J9639">
        <v>0.8</v>
      </c>
      <c r="K9639">
        <v>5</v>
      </c>
      <c r="L9639">
        <v>2025</v>
      </c>
      <c r="M9639" t="s">
        <v>133</v>
      </c>
      <c r="N9639" s="89" cm="1">
        <f t="array" ref="N9639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9639" s="89">
        <f>_34_KNMI_Stations[[#This Row],[graaddagen]]*_34_KNMI_Stations[[#This Row],[Gewogen factor]]</f>
        <v>2.3200000000000003</v>
      </c>
      <c r="P9639" s="89" cm="1">
        <f t="array" ref="P9639">IF(ISNUMBER(_34_KNMI_Stations[[#This Row],[Etmaal temperatuur °C]]),IF(_34_KNMI_Stations[[#This Row],[Etmaal temperatuur °C]]&gt;stookgrens[],_34_KNMI_Stations[[#This Row],[Etmaal temperatuur °C]]-stookgrens[],0),"")</f>
        <v>0</v>
      </c>
    </row>
    <row r="9640" spans="1:16" x14ac:dyDescent="0.25">
      <c r="A9640">
        <v>340</v>
      </c>
      <c r="B9640" s="110">
        <v>45792</v>
      </c>
      <c r="C9640" s="89">
        <v>4.0999999999999996</v>
      </c>
      <c r="D9640" s="89">
        <v>13.9</v>
      </c>
      <c r="E9640" s="96"/>
      <c r="F9640" s="89">
        <v>0</v>
      </c>
      <c r="G9640" s="89">
        <v>1020.9</v>
      </c>
      <c r="H9640">
        <v>0.59</v>
      </c>
      <c r="I9640" t="s">
        <v>24</v>
      </c>
      <c r="J9640">
        <v>0.8</v>
      </c>
      <c r="K9640">
        <v>5</v>
      </c>
      <c r="L9640">
        <v>2025</v>
      </c>
      <c r="M9640" t="s">
        <v>133</v>
      </c>
      <c r="N9640" s="89" cm="1">
        <f t="array" ref="N9640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9640" s="89">
        <f>_34_KNMI_Stations[[#This Row],[graaddagen]]*_34_KNMI_Stations[[#This Row],[Gewogen factor]]</f>
        <v>3.28</v>
      </c>
      <c r="P9640" s="89" cm="1">
        <f t="array" ref="P9640">IF(ISNUMBER(_34_KNMI_Stations[[#This Row],[Etmaal temperatuur °C]]),IF(_34_KNMI_Stations[[#This Row],[Etmaal temperatuur °C]]&gt;stookgrens[],_34_KNMI_Stations[[#This Row],[Etmaal temperatuur °C]]-stookgrens[],0),"")</f>
        <v>0</v>
      </c>
    </row>
    <row r="9641" spans="1:16" x14ac:dyDescent="0.25">
      <c r="A9641">
        <v>340</v>
      </c>
      <c r="B9641" s="110">
        <v>45793</v>
      </c>
      <c r="C9641" s="89">
        <v>3.5</v>
      </c>
      <c r="D9641" s="89">
        <v>11.8</v>
      </c>
      <c r="E9641" s="96"/>
      <c r="F9641" s="89">
        <v>0</v>
      </c>
      <c r="G9641" s="89">
        <v>1022.2</v>
      </c>
      <c r="H9641">
        <v>0.68</v>
      </c>
      <c r="I9641" t="s">
        <v>24</v>
      </c>
      <c r="J9641">
        <v>0.8</v>
      </c>
      <c r="K9641">
        <v>5</v>
      </c>
      <c r="L9641">
        <v>2025</v>
      </c>
      <c r="M9641" t="s">
        <v>133</v>
      </c>
      <c r="N9641" s="89" cm="1">
        <f t="array" ref="N9641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9641" s="89">
        <f>_34_KNMI_Stations[[#This Row],[graaddagen]]*_34_KNMI_Stations[[#This Row],[Gewogen factor]]</f>
        <v>4.96</v>
      </c>
      <c r="P9641" s="89" cm="1">
        <f t="array" ref="P9641">IF(ISNUMBER(_34_KNMI_Stations[[#This Row],[Etmaal temperatuur °C]]),IF(_34_KNMI_Stations[[#This Row],[Etmaal temperatuur °C]]&gt;stookgrens[],_34_KNMI_Stations[[#This Row],[Etmaal temperatuur °C]]-stookgrens[],0),"")</f>
        <v>0</v>
      </c>
    </row>
    <row r="9642" spans="1:16" x14ac:dyDescent="0.25">
      <c r="A9642">
        <v>340</v>
      </c>
      <c r="B9642" s="110">
        <v>45794</v>
      </c>
      <c r="C9642" s="89">
        <v>3.8</v>
      </c>
      <c r="D9642" s="89">
        <v>13.7</v>
      </c>
      <c r="E9642" s="96"/>
      <c r="F9642" s="89">
        <v>0</v>
      </c>
      <c r="G9642" s="89">
        <v>1019.8</v>
      </c>
      <c r="H9642">
        <v>0.67</v>
      </c>
      <c r="I9642" t="s">
        <v>24</v>
      </c>
      <c r="J9642">
        <v>0.8</v>
      </c>
      <c r="K9642">
        <v>5</v>
      </c>
      <c r="L9642">
        <v>2025</v>
      </c>
      <c r="M9642" t="s">
        <v>133</v>
      </c>
      <c r="N9642" s="89" cm="1">
        <f t="array" ref="N9642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9642" s="89">
        <f>_34_KNMI_Stations[[#This Row],[graaddagen]]*_34_KNMI_Stations[[#This Row],[Gewogen factor]]</f>
        <v>3.4400000000000008</v>
      </c>
      <c r="P9642" s="89" cm="1">
        <f t="array" ref="P9642">IF(ISNUMBER(_34_KNMI_Stations[[#This Row],[Etmaal temperatuur °C]]),IF(_34_KNMI_Stations[[#This Row],[Etmaal temperatuur °C]]&gt;stookgrens[],_34_KNMI_Stations[[#This Row],[Etmaal temperatuur °C]]-stookgrens[],0),"")</f>
        <v>0</v>
      </c>
    </row>
    <row r="9643" spans="1:16" x14ac:dyDescent="0.25">
      <c r="A9643">
        <v>340</v>
      </c>
      <c r="B9643" s="110">
        <v>45795</v>
      </c>
      <c r="C9643" s="89">
        <v>3.2</v>
      </c>
      <c r="D9643" s="89">
        <v>12.9</v>
      </c>
      <c r="E9643" s="96"/>
      <c r="F9643" s="89">
        <v>-0.1</v>
      </c>
      <c r="G9643" s="89">
        <v>1018.4</v>
      </c>
      <c r="H9643">
        <v>0.73</v>
      </c>
      <c r="I9643" t="s">
        <v>24</v>
      </c>
      <c r="J9643">
        <v>0.8</v>
      </c>
      <c r="K9643">
        <v>5</v>
      </c>
      <c r="L9643">
        <v>2025</v>
      </c>
      <c r="M9643" t="s">
        <v>133</v>
      </c>
      <c r="N9643" s="89" cm="1">
        <f t="array" ref="N9643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9643" s="89">
        <f>_34_KNMI_Stations[[#This Row],[graaddagen]]*_34_KNMI_Stations[[#This Row],[Gewogen factor]]</f>
        <v>4.08</v>
      </c>
      <c r="P9643" s="89" cm="1">
        <f t="array" ref="P9643">IF(ISNUMBER(_34_KNMI_Stations[[#This Row],[Etmaal temperatuur °C]]),IF(_34_KNMI_Stations[[#This Row],[Etmaal temperatuur °C]]&gt;stookgrens[],_34_KNMI_Stations[[#This Row],[Etmaal temperatuur °C]]-stookgrens[],0),"")</f>
        <v>0</v>
      </c>
    </row>
    <row r="9644" spans="1:16" x14ac:dyDescent="0.25">
      <c r="A9644">
        <v>340</v>
      </c>
      <c r="B9644" s="110">
        <v>45796</v>
      </c>
      <c r="C9644" s="89">
        <v>3.5</v>
      </c>
      <c r="D9644" s="89">
        <v>15.9</v>
      </c>
      <c r="E9644" s="96"/>
      <c r="F9644" s="89">
        <v>0</v>
      </c>
      <c r="G9644" s="89">
        <v>1019.3</v>
      </c>
      <c r="H9644">
        <v>0.56999999999999995</v>
      </c>
      <c r="I9644" t="s">
        <v>24</v>
      </c>
      <c r="J9644">
        <v>0.8</v>
      </c>
      <c r="K9644">
        <v>5</v>
      </c>
      <c r="L9644">
        <v>2025</v>
      </c>
      <c r="M9644" t="s">
        <v>349</v>
      </c>
      <c r="N9644" s="89" cm="1">
        <f t="array" ref="N9644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9644" s="89">
        <f>_34_KNMI_Stations[[#This Row],[graaddagen]]*_34_KNMI_Stations[[#This Row],[Gewogen factor]]</f>
        <v>1.6799999999999997</v>
      </c>
      <c r="P9644" s="89" cm="1">
        <f t="array" ref="P9644">IF(ISNUMBER(_34_KNMI_Stations[[#This Row],[Etmaal temperatuur °C]]),IF(_34_KNMI_Stations[[#This Row],[Etmaal temperatuur °C]]&gt;stookgrens[],_34_KNMI_Stations[[#This Row],[Etmaal temperatuur °C]]-stookgrens[],0),"")</f>
        <v>0</v>
      </c>
    </row>
    <row r="9645" spans="1:16" x14ac:dyDescent="0.25">
      <c r="A9645">
        <v>340</v>
      </c>
      <c r="B9645" s="110">
        <v>45797</v>
      </c>
      <c r="C9645" s="89">
        <v>3.1</v>
      </c>
      <c r="D9645" s="89">
        <v>15.3</v>
      </c>
      <c r="E9645" s="96"/>
      <c r="F9645" s="89">
        <v>0</v>
      </c>
      <c r="G9645" s="89">
        <v>1018.5</v>
      </c>
      <c r="H9645">
        <v>0.59</v>
      </c>
      <c r="I9645" t="s">
        <v>24</v>
      </c>
      <c r="J9645">
        <v>0.8</v>
      </c>
      <c r="K9645">
        <v>5</v>
      </c>
      <c r="L9645">
        <v>2025</v>
      </c>
      <c r="M9645" t="s">
        <v>349</v>
      </c>
      <c r="N9645" s="89" cm="1">
        <f t="array" ref="N9645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9645" s="89">
        <f>_34_KNMI_Stations[[#This Row],[graaddagen]]*_34_KNMI_Stations[[#This Row],[Gewogen factor]]</f>
        <v>2.1599999999999997</v>
      </c>
      <c r="P9645" s="89" cm="1">
        <f t="array" ref="P9645">IF(ISNUMBER(_34_KNMI_Stations[[#This Row],[Etmaal temperatuur °C]]),IF(_34_KNMI_Stations[[#This Row],[Etmaal temperatuur °C]]&gt;stookgrens[],_34_KNMI_Stations[[#This Row],[Etmaal temperatuur °C]]-stookgrens[],0),"")</f>
        <v>0</v>
      </c>
    </row>
    <row r="9646" spans="1:16" x14ac:dyDescent="0.25">
      <c r="A9646">
        <v>340</v>
      </c>
      <c r="B9646" s="110">
        <v>45798</v>
      </c>
      <c r="C9646" s="89">
        <v>2.8</v>
      </c>
      <c r="D9646" s="89">
        <v>12.8</v>
      </c>
      <c r="E9646" s="96"/>
      <c r="F9646" s="89">
        <v>0</v>
      </c>
      <c r="G9646" s="89">
        <v>1015.4</v>
      </c>
      <c r="H9646">
        <v>0.68</v>
      </c>
      <c r="I9646" t="s">
        <v>24</v>
      </c>
      <c r="J9646">
        <v>0.8</v>
      </c>
      <c r="K9646">
        <v>5</v>
      </c>
      <c r="L9646">
        <v>2025</v>
      </c>
      <c r="M9646" t="s">
        <v>349</v>
      </c>
      <c r="N9646" s="89" cm="1">
        <f t="array" ref="N9646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9646" s="89">
        <f>_34_KNMI_Stations[[#This Row],[graaddagen]]*_34_KNMI_Stations[[#This Row],[Gewogen factor]]</f>
        <v>4.1599999999999993</v>
      </c>
      <c r="P9646" s="89" cm="1">
        <f t="array" ref="P9646">IF(ISNUMBER(_34_KNMI_Stations[[#This Row],[Etmaal temperatuur °C]]),IF(_34_KNMI_Stations[[#This Row],[Etmaal temperatuur °C]]&gt;stookgrens[],_34_KNMI_Stations[[#This Row],[Etmaal temperatuur °C]]-stookgrens[],0),"")</f>
        <v>0</v>
      </c>
    </row>
    <row r="9647" spans="1:16" x14ac:dyDescent="0.25">
      <c r="A9647">
        <v>340</v>
      </c>
      <c r="B9647" s="110">
        <v>45799</v>
      </c>
      <c r="C9647" s="89">
        <v>3.5</v>
      </c>
      <c r="D9647" s="89">
        <v>11.1</v>
      </c>
      <c r="E9647" s="96"/>
      <c r="F9647" s="89">
        <v>-0.1</v>
      </c>
      <c r="G9647" s="89">
        <v>1017.2</v>
      </c>
      <c r="H9647">
        <v>0.63</v>
      </c>
      <c r="I9647" t="s">
        <v>24</v>
      </c>
      <c r="J9647">
        <v>0.8</v>
      </c>
      <c r="K9647">
        <v>5</v>
      </c>
      <c r="L9647">
        <v>2025</v>
      </c>
      <c r="M9647" t="s">
        <v>349</v>
      </c>
      <c r="N9647" s="89" cm="1">
        <f t="array" ref="N9647">IF(ISNUMBER(_34_KNMI_Stations[[#This Row],[Etmaal temperatuur °C]]),IF(_34_KNMI_Stations[[#This Row],[Etmaal temperatuur °C]]&lt;stookgrens[],stookgrens[]-_34_KNMI_Stations[[#This Row],[Etmaal temperatuur °C]],0),"")</f>
        <v>6.9</v>
      </c>
      <c r="O9647" s="89">
        <f>_34_KNMI_Stations[[#This Row],[graaddagen]]*_34_KNMI_Stations[[#This Row],[Gewogen factor]]</f>
        <v>5.5200000000000005</v>
      </c>
      <c r="P9647" s="89" cm="1">
        <f t="array" ref="P9647">IF(ISNUMBER(_34_KNMI_Stations[[#This Row],[Etmaal temperatuur °C]]),IF(_34_KNMI_Stations[[#This Row],[Etmaal temperatuur °C]]&gt;stookgrens[],_34_KNMI_Stations[[#This Row],[Etmaal temperatuur °C]]-stookgrens[],0),"")</f>
        <v>0</v>
      </c>
    </row>
    <row r="9648" spans="1:16" x14ac:dyDescent="0.25">
      <c r="A9648">
        <v>340</v>
      </c>
      <c r="B9648" s="110">
        <v>45800</v>
      </c>
      <c r="C9648" s="89">
        <v>3.9</v>
      </c>
      <c r="D9648" s="89">
        <v>11.1</v>
      </c>
      <c r="E9648" s="96"/>
      <c r="F9648" s="89">
        <v>0.1</v>
      </c>
      <c r="G9648" s="89">
        <v>1018.6</v>
      </c>
      <c r="H9648">
        <v>0.64</v>
      </c>
      <c r="I9648" t="s">
        <v>24</v>
      </c>
      <c r="J9648">
        <v>0.8</v>
      </c>
      <c r="K9648">
        <v>5</v>
      </c>
      <c r="L9648">
        <v>2025</v>
      </c>
      <c r="M9648" t="s">
        <v>349</v>
      </c>
      <c r="N9648" s="89" cm="1">
        <f t="array" ref="N9648">IF(ISNUMBER(_34_KNMI_Stations[[#This Row],[Etmaal temperatuur °C]]),IF(_34_KNMI_Stations[[#This Row],[Etmaal temperatuur °C]]&lt;stookgrens[],stookgrens[]-_34_KNMI_Stations[[#This Row],[Etmaal temperatuur °C]],0),"")</f>
        <v>6.9</v>
      </c>
      <c r="O9648" s="89">
        <f>_34_KNMI_Stations[[#This Row],[graaddagen]]*_34_KNMI_Stations[[#This Row],[Gewogen factor]]</f>
        <v>5.5200000000000005</v>
      </c>
      <c r="P9648" s="89" cm="1">
        <f t="array" ref="P9648">IF(ISNUMBER(_34_KNMI_Stations[[#This Row],[Etmaal temperatuur °C]]),IF(_34_KNMI_Stations[[#This Row],[Etmaal temperatuur °C]]&gt;stookgrens[],_34_KNMI_Stations[[#This Row],[Etmaal temperatuur °C]]-stookgrens[],0),"")</f>
        <v>0</v>
      </c>
    </row>
    <row r="9649" spans="1:16" x14ac:dyDescent="0.25">
      <c r="A9649">
        <v>340</v>
      </c>
      <c r="B9649" s="110">
        <v>45801</v>
      </c>
      <c r="C9649" s="89">
        <v>4.3</v>
      </c>
      <c r="D9649" s="89">
        <v>13.4</v>
      </c>
      <c r="E9649" s="96"/>
      <c r="F9649" s="89">
        <v>7.1</v>
      </c>
      <c r="G9649" s="89">
        <v>1013.2</v>
      </c>
      <c r="H9649">
        <v>0.78</v>
      </c>
      <c r="I9649" t="s">
        <v>24</v>
      </c>
      <c r="J9649">
        <v>0.8</v>
      </c>
      <c r="K9649">
        <v>5</v>
      </c>
      <c r="L9649">
        <v>2025</v>
      </c>
      <c r="M9649" t="s">
        <v>349</v>
      </c>
      <c r="N9649" s="89" cm="1">
        <f t="array" ref="N9649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9649" s="89">
        <f>_34_KNMI_Stations[[#This Row],[graaddagen]]*_34_KNMI_Stations[[#This Row],[Gewogen factor]]</f>
        <v>3.6799999999999997</v>
      </c>
      <c r="P9649" s="89" cm="1">
        <f t="array" ref="P9649">IF(ISNUMBER(_34_KNMI_Stations[[#This Row],[Etmaal temperatuur °C]]),IF(_34_KNMI_Stations[[#This Row],[Etmaal temperatuur °C]]&gt;stookgrens[],_34_KNMI_Stations[[#This Row],[Etmaal temperatuur °C]]-stookgrens[],0),"")</f>
        <v>0</v>
      </c>
    </row>
    <row r="9650" spans="1:16" x14ac:dyDescent="0.25">
      <c r="A9650">
        <v>340</v>
      </c>
      <c r="B9650" s="110">
        <v>45802</v>
      </c>
      <c r="C9650" s="89">
        <v>5.8</v>
      </c>
      <c r="D9650" s="89">
        <v>16.3</v>
      </c>
      <c r="E9650" s="96"/>
      <c r="F9650" s="89">
        <v>1.4</v>
      </c>
      <c r="G9650" s="89">
        <v>1010.4</v>
      </c>
      <c r="H9650">
        <v>0.74</v>
      </c>
      <c r="I9650" t="s">
        <v>24</v>
      </c>
      <c r="J9650">
        <v>0.8</v>
      </c>
      <c r="K9650">
        <v>5</v>
      </c>
      <c r="L9650">
        <v>2025</v>
      </c>
      <c r="M9650" t="s">
        <v>349</v>
      </c>
      <c r="N9650" s="89" cm="1">
        <f t="array" ref="N9650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9650" s="89">
        <f>_34_KNMI_Stations[[#This Row],[graaddagen]]*_34_KNMI_Stations[[#This Row],[Gewogen factor]]</f>
        <v>1.3599999999999994</v>
      </c>
      <c r="P9650" s="89" cm="1">
        <f t="array" ref="P9650">IF(ISNUMBER(_34_KNMI_Stations[[#This Row],[Etmaal temperatuur °C]]),IF(_34_KNMI_Stations[[#This Row],[Etmaal temperatuur °C]]&gt;stookgrens[],_34_KNMI_Stations[[#This Row],[Etmaal temperatuur °C]]-stookgrens[],0),"")</f>
        <v>0</v>
      </c>
    </row>
    <row r="9651" spans="1:16" x14ac:dyDescent="0.25">
      <c r="A9651">
        <v>340</v>
      </c>
      <c r="B9651" s="110">
        <v>45803</v>
      </c>
      <c r="C9651" s="89">
        <v>5.2</v>
      </c>
      <c r="D9651" s="89">
        <v>15.1</v>
      </c>
      <c r="E9651" s="96"/>
      <c r="F9651" s="89">
        <v>-0.1</v>
      </c>
      <c r="G9651" s="89">
        <v>1016.6</v>
      </c>
      <c r="H9651">
        <v>0.65</v>
      </c>
      <c r="I9651" t="s">
        <v>24</v>
      </c>
      <c r="J9651">
        <v>0.8</v>
      </c>
      <c r="K9651">
        <v>5</v>
      </c>
      <c r="L9651">
        <v>2025</v>
      </c>
      <c r="M9651" t="s">
        <v>350</v>
      </c>
      <c r="N9651" s="89" cm="1">
        <f t="array" ref="N9651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9651" s="89">
        <f>_34_KNMI_Stations[[#This Row],[graaddagen]]*_34_KNMI_Stations[[#This Row],[Gewogen factor]]</f>
        <v>2.3200000000000003</v>
      </c>
      <c r="P9651" s="89" cm="1">
        <f t="array" ref="P9651">IF(ISNUMBER(_34_KNMI_Stations[[#This Row],[Etmaal temperatuur °C]]),IF(_34_KNMI_Stations[[#This Row],[Etmaal temperatuur °C]]&gt;stookgrens[],_34_KNMI_Stations[[#This Row],[Etmaal temperatuur °C]]-stookgrens[],0),"")</f>
        <v>0</v>
      </c>
    </row>
    <row r="9652" spans="1:16" x14ac:dyDescent="0.25">
      <c r="A9652">
        <v>340</v>
      </c>
      <c r="B9652" s="110">
        <v>45804</v>
      </c>
      <c r="C9652" s="89">
        <v>6.5</v>
      </c>
      <c r="D9652" s="89">
        <v>14.9</v>
      </c>
      <c r="E9652" s="96"/>
      <c r="F9652" s="89">
        <v>16.7</v>
      </c>
      <c r="G9652" s="89">
        <v>1014</v>
      </c>
      <c r="H9652">
        <v>0.82</v>
      </c>
      <c r="I9652" t="s">
        <v>24</v>
      </c>
      <c r="J9652">
        <v>0.8</v>
      </c>
      <c r="K9652">
        <v>5</v>
      </c>
      <c r="L9652">
        <v>2025</v>
      </c>
      <c r="M9652" t="s">
        <v>350</v>
      </c>
      <c r="N9652" s="89" cm="1">
        <f t="array" ref="N9652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9652" s="89">
        <f>_34_KNMI_Stations[[#This Row],[graaddagen]]*_34_KNMI_Stations[[#This Row],[Gewogen factor]]</f>
        <v>2.48</v>
      </c>
      <c r="P9652" s="89" cm="1">
        <f t="array" ref="P9652">IF(ISNUMBER(_34_KNMI_Stations[[#This Row],[Etmaal temperatuur °C]]),IF(_34_KNMI_Stations[[#This Row],[Etmaal temperatuur °C]]&gt;stookgrens[],_34_KNMI_Stations[[#This Row],[Etmaal temperatuur °C]]-stookgrens[],0),"")</f>
        <v>0</v>
      </c>
    </row>
    <row r="9653" spans="1:16" x14ac:dyDescent="0.25">
      <c r="A9653">
        <v>340</v>
      </c>
      <c r="B9653" s="110">
        <v>45805</v>
      </c>
      <c r="C9653" s="89">
        <v>5.5</v>
      </c>
      <c r="D9653" s="89">
        <v>15</v>
      </c>
      <c r="E9653" s="96"/>
      <c r="F9653" s="89">
        <v>-0.1</v>
      </c>
      <c r="G9653" s="89">
        <v>1016.1</v>
      </c>
      <c r="H9653">
        <v>0.81</v>
      </c>
      <c r="I9653" t="s">
        <v>24</v>
      </c>
      <c r="J9653">
        <v>0.8</v>
      </c>
      <c r="K9653">
        <v>5</v>
      </c>
      <c r="L9653">
        <v>2025</v>
      </c>
      <c r="M9653" t="s">
        <v>350</v>
      </c>
      <c r="N9653" s="89" cm="1">
        <f t="array" ref="N9653">IF(ISNUMBER(_34_KNMI_Stations[[#This Row],[Etmaal temperatuur °C]]),IF(_34_KNMI_Stations[[#This Row],[Etmaal temperatuur °C]]&lt;stookgrens[],stookgrens[]-_34_KNMI_Stations[[#This Row],[Etmaal temperatuur °C]],0),"")</f>
        <v>3</v>
      </c>
      <c r="O9653" s="89">
        <f>_34_KNMI_Stations[[#This Row],[graaddagen]]*_34_KNMI_Stations[[#This Row],[Gewogen factor]]</f>
        <v>2.4000000000000004</v>
      </c>
      <c r="P9653" s="89" cm="1">
        <f t="array" ref="P9653">IF(ISNUMBER(_34_KNMI_Stations[[#This Row],[Etmaal temperatuur °C]]),IF(_34_KNMI_Stations[[#This Row],[Etmaal temperatuur °C]]&gt;stookgrens[],_34_KNMI_Stations[[#This Row],[Etmaal temperatuur °C]]-stookgrens[],0),"")</f>
        <v>0</v>
      </c>
    </row>
    <row r="9654" spans="1:16" x14ac:dyDescent="0.25">
      <c r="A9654">
        <v>340</v>
      </c>
      <c r="B9654" s="110">
        <v>45806</v>
      </c>
      <c r="C9654" s="89">
        <v>4.4000000000000004</v>
      </c>
      <c r="D9654" s="89">
        <v>15.3</v>
      </c>
      <c r="E9654" s="96"/>
      <c r="F9654" s="89">
        <v>0.1</v>
      </c>
      <c r="G9654" s="89">
        <v>1020.6</v>
      </c>
      <c r="H9654">
        <v>0.84</v>
      </c>
      <c r="I9654" t="s">
        <v>24</v>
      </c>
      <c r="J9654">
        <v>0.8</v>
      </c>
      <c r="K9654">
        <v>5</v>
      </c>
      <c r="L9654">
        <v>2025</v>
      </c>
      <c r="M9654" t="s">
        <v>350</v>
      </c>
      <c r="N9654" s="89" cm="1">
        <f t="array" ref="N9654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9654" s="89">
        <f>_34_KNMI_Stations[[#This Row],[graaddagen]]*_34_KNMI_Stations[[#This Row],[Gewogen factor]]</f>
        <v>2.1599999999999997</v>
      </c>
      <c r="P9654" s="89" cm="1">
        <f t="array" ref="P9654">IF(ISNUMBER(_34_KNMI_Stations[[#This Row],[Etmaal temperatuur °C]]),IF(_34_KNMI_Stations[[#This Row],[Etmaal temperatuur °C]]&gt;stookgrens[],_34_KNMI_Stations[[#This Row],[Etmaal temperatuur °C]]-stookgrens[],0),"")</f>
        <v>0</v>
      </c>
    </row>
    <row r="9655" spans="1:16" x14ac:dyDescent="0.25">
      <c r="A9655">
        <v>340</v>
      </c>
      <c r="B9655" s="110">
        <v>45807</v>
      </c>
      <c r="C9655" s="89">
        <v>3.5</v>
      </c>
      <c r="D9655" s="89">
        <v>17.399999999999999</v>
      </c>
      <c r="E9655" s="96"/>
      <c r="F9655" s="89">
        <v>0</v>
      </c>
      <c r="G9655" s="89">
        <v>1019.8</v>
      </c>
      <c r="H9655">
        <v>0.8</v>
      </c>
      <c r="I9655" t="s">
        <v>24</v>
      </c>
      <c r="J9655">
        <v>0.8</v>
      </c>
      <c r="K9655">
        <v>5</v>
      </c>
      <c r="L9655">
        <v>2025</v>
      </c>
      <c r="M9655" t="s">
        <v>350</v>
      </c>
      <c r="N9655" s="89" cm="1">
        <f t="array" ref="N9655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9655" s="89">
        <f>_34_KNMI_Stations[[#This Row],[graaddagen]]*_34_KNMI_Stations[[#This Row],[Gewogen factor]]</f>
        <v>0.48000000000000115</v>
      </c>
      <c r="P9655" s="89" cm="1">
        <f t="array" ref="P9655">IF(ISNUMBER(_34_KNMI_Stations[[#This Row],[Etmaal temperatuur °C]]),IF(_34_KNMI_Stations[[#This Row],[Etmaal temperatuur °C]]&gt;stookgrens[],_34_KNMI_Stations[[#This Row],[Etmaal temperatuur °C]]-stookgrens[],0),"")</f>
        <v>0</v>
      </c>
    </row>
    <row r="9656" spans="1:16" x14ac:dyDescent="0.25">
      <c r="A9656">
        <v>340</v>
      </c>
      <c r="B9656" s="110">
        <v>45808</v>
      </c>
      <c r="C9656" s="89">
        <v>1.8</v>
      </c>
      <c r="D9656" s="89">
        <v>19.3</v>
      </c>
      <c r="E9656" s="96"/>
      <c r="F9656" s="89">
        <v>0</v>
      </c>
      <c r="G9656" s="89">
        <v>1016.7</v>
      </c>
      <c r="H9656">
        <v>0.72</v>
      </c>
      <c r="I9656" t="s">
        <v>24</v>
      </c>
      <c r="J9656">
        <v>0.8</v>
      </c>
      <c r="K9656">
        <v>5</v>
      </c>
      <c r="L9656">
        <v>2025</v>
      </c>
      <c r="M9656" t="s">
        <v>350</v>
      </c>
      <c r="N9656" s="89" cm="1">
        <f t="array" ref="N9656">IF(ISNUMBER(_34_KNMI_Stations[[#This Row],[Etmaal temperatuur °C]]),IF(_34_KNMI_Stations[[#This Row],[Etmaal temperatuur °C]]&lt;stookgrens[],stookgrens[]-_34_KNMI_Stations[[#This Row],[Etmaal temperatuur °C]],0),"")</f>
        <v>0</v>
      </c>
      <c r="O9656" s="89">
        <f>_34_KNMI_Stations[[#This Row],[graaddagen]]*_34_KNMI_Stations[[#This Row],[Gewogen factor]]</f>
        <v>0</v>
      </c>
      <c r="P9656" s="89" cm="1">
        <f t="array" ref="P9656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9657" spans="1:16" x14ac:dyDescent="0.25">
      <c r="A9657">
        <v>340</v>
      </c>
      <c r="B9657" s="110">
        <v>45809</v>
      </c>
      <c r="C9657" s="89">
        <v>4.8</v>
      </c>
      <c r="D9657" s="89">
        <v>16.600000000000001</v>
      </c>
      <c r="E9657" s="96"/>
      <c r="F9657" s="89">
        <v>0</v>
      </c>
      <c r="G9657" s="89">
        <v>1014.4</v>
      </c>
      <c r="H9657">
        <v>0.7</v>
      </c>
      <c r="I9657" t="s">
        <v>24</v>
      </c>
      <c r="J9657">
        <v>0.8</v>
      </c>
      <c r="K9657">
        <v>6</v>
      </c>
      <c r="L9657">
        <v>2025</v>
      </c>
      <c r="M9657" t="s">
        <v>350</v>
      </c>
      <c r="N9657" s="89" cm="1">
        <f t="array" ref="N9657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9657" s="89">
        <f>_34_KNMI_Stations[[#This Row],[graaddagen]]*_34_KNMI_Stations[[#This Row],[Gewogen factor]]</f>
        <v>1.119999999999999</v>
      </c>
      <c r="P9657" s="89" cm="1">
        <f t="array" ref="P9657">IF(ISNUMBER(_34_KNMI_Stations[[#This Row],[Etmaal temperatuur °C]]),IF(_34_KNMI_Stations[[#This Row],[Etmaal temperatuur °C]]&gt;stookgrens[],_34_KNMI_Stations[[#This Row],[Etmaal temperatuur °C]]-stookgrens[],0),"")</f>
        <v>0</v>
      </c>
    </row>
    <row r="9658" spans="1:16" x14ac:dyDescent="0.25">
      <c r="A9658">
        <v>340</v>
      </c>
      <c r="B9658" s="110">
        <v>45810</v>
      </c>
      <c r="C9658" s="89">
        <v>3.5</v>
      </c>
      <c r="D9658" s="89">
        <v>13.8</v>
      </c>
      <c r="E9658" s="96"/>
      <c r="F9658" s="89">
        <v>2</v>
      </c>
      <c r="G9658" s="89">
        <v>1016.2</v>
      </c>
      <c r="H9658">
        <v>0.7</v>
      </c>
      <c r="I9658" t="s">
        <v>24</v>
      </c>
      <c r="J9658">
        <v>0.8</v>
      </c>
      <c r="K9658">
        <v>6</v>
      </c>
      <c r="L9658">
        <v>2025</v>
      </c>
      <c r="M9658" t="s">
        <v>351</v>
      </c>
      <c r="N9658" s="89" cm="1">
        <f t="array" ref="N9658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9658" s="89">
        <f>_34_KNMI_Stations[[#This Row],[graaddagen]]*_34_KNMI_Stations[[#This Row],[Gewogen factor]]</f>
        <v>3.3599999999999994</v>
      </c>
      <c r="P9658" s="89" cm="1">
        <f t="array" ref="P9658">IF(ISNUMBER(_34_KNMI_Stations[[#This Row],[Etmaal temperatuur °C]]),IF(_34_KNMI_Stations[[#This Row],[Etmaal temperatuur °C]]&gt;stookgrens[],_34_KNMI_Stations[[#This Row],[Etmaal temperatuur °C]]-stookgrens[],0),"")</f>
        <v>0</v>
      </c>
    </row>
    <row r="9659" spans="1:16" x14ac:dyDescent="0.25">
      <c r="A9659">
        <v>340</v>
      </c>
      <c r="B9659" s="110">
        <v>45811</v>
      </c>
      <c r="C9659" s="89">
        <v>3.8</v>
      </c>
      <c r="D9659" s="89">
        <v>17.100000000000001</v>
      </c>
      <c r="E9659" s="96"/>
      <c r="F9659" s="89">
        <v>-0.1</v>
      </c>
      <c r="G9659" s="89">
        <v>1010</v>
      </c>
      <c r="H9659">
        <v>0.56999999999999995</v>
      </c>
      <c r="I9659" t="s">
        <v>24</v>
      </c>
      <c r="J9659">
        <v>0.8</v>
      </c>
      <c r="K9659">
        <v>6</v>
      </c>
      <c r="L9659">
        <v>2025</v>
      </c>
      <c r="M9659" t="s">
        <v>351</v>
      </c>
      <c r="N9659" s="89" cm="1">
        <f t="array" ref="N9659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9659" s="89">
        <f>_34_KNMI_Stations[[#This Row],[graaddagen]]*_34_KNMI_Stations[[#This Row],[Gewogen factor]]</f>
        <v>0.71999999999999886</v>
      </c>
      <c r="P9659" s="89" cm="1">
        <f t="array" ref="P9659">IF(ISNUMBER(_34_KNMI_Stations[[#This Row],[Etmaal temperatuur °C]]),IF(_34_KNMI_Stations[[#This Row],[Etmaal temperatuur °C]]&gt;stookgrens[],_34_KNMI_Stations[[#This Row],[Etmaal temperatuur °C]]-stookgrens[],0),"")</f>
        <v>0</v>
      </c>
    </row>
    <row r="9660" spans="1:16" x14ac:dyDescent="0.25">
      <c r="A9660">
        <v>340</v>
      </c>
      <c r="B9660" s="110">
        <v>45812</v>
      </c>
      <c r="C9660" s="89">
        <v>3.7</v>
      </c>
      <c r="D9660" s="89">
        <v>15.5</v>
      </c>
      <c r="E9660" s="96"/>
      <c r="F9660" s="89">
        <v>0.3</v>
      </c>
      <c r="G9660" s="89">
        <v>1007.7</v>
      </c>
      <c r="H9660">
        <v>0.67</v>
      </c>
      <c r="I9660" t="s">
        <v>24</v>
      </c>
      <c r="J9660">
        <v>0.8</v>
      </c>
      <c r="K9660">
        <v>6</v>
      </c>
      <c r="L9660">
        <v>2025</v>
      </c>
      <c r="M9660" t="s">
        <v>351</v>
      </c>
      <c r="N9660" s="89" cm="1">
        <f t="array" ref="N9660">IF(ISNUMBER(_34_KNMI_Stations[[#This Row],[Etmaal temperatuur °C]]),IF(_34_KNMI_Stations[[#This Row],[Etmaal temperatuur °C]]&lt;stookgrens[],stookgrens[]-_34_KNMI_Stations[[#This Row],[Etmaal temperatuur °C]],0),"")</f>
        <v>2.5</v>
      </c>
      <c r="O9660" s="89">
        <f>_34_KNMI_Stations[[#This Row],[graaddagen]]*_34_KNMI_Stations[[#This Row],[Gewogen factor]]</f>
        <v>2</v>
      </c>
      <c r="P9660" s="89" cm="1">
        <f t="array" ref="P9660">IF(ISNUMBER(_34_KNMI_Stations[[#This Row],[Etmaal temperatuur °C]]),IF(_34_KNMI_Stations[[#This Row],[Etmaal temperatuur °C]]&gt;stookgrens[],_34_KNMI_Stations[[#This Row],[Etmaal temperatuur °C]]-stookgrens[],0),"")</f>
        <v>0</v>
      </c>
    </row>
    <row r="9661" spans="1:16" x14ac:dyDescent="0.25">
      <c r="A9661">
        <v>340</v>
      </c>
      <c r="B9661" s="110">
        <v>45813</v>
      </c>
      <c r="C9661" s="89">
        <v>4.3</v>
      </c>
      <c r="D9661" s="89">
        <v>15.6</v>
      </c>
      <c r="E9661" s="96"/>
      <c r="F9661" s="89">
        <v>4.5999999999999996</v>
      </c>
      <c r="G9661" s="89">
        <v>1006.4</v>
      </c>
      <c r="H9661">
        <v>0.77</v>
      </c>
      <c r="I9661" t="s">
        <v>24</v>
      </c>
      <c r="J9661">
        <v>0.8</v>
      </c>
      <c r="K9661">
        <v>6</v>
      </c>
      <c r="L9661">
        <v>2025</v>
      </c>
      <c r="M9661" t="s">
        <v>351</v>
      </c>
      <c r="N9661" s="89" cm="1">
        <f t="array" ref="N9661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9661" s="89">
        <f>_34_KNMI_Stations[[#This Row],[graaddagen]]*_34_KNMI_Stations[[#This Row],[Gewogen factor]]</f>
        <v>1.9200000000000004</v>
      </c>
      <c r="P9661" s="89" cm="1">
        <f t="array" ref="P9661">IF(ISNUMBER(_34_KNMI_Stations[[#This Row],[Etmaal temperatuur °C]]),IF(_34_KNMI_Stations[[#This Row],[Etmaal temperatuur °C]]&gt;stookgrens[],_34_KNMI_Stations[[#This Row],[Etmaal temperatuur °C]]-stookgrens[],0),"")</f>
        <v>0</v>
      </c>
    </row>
    <row r="9662" spans="1:16" x14ac:dyDescent="0.25">
      <c r="A9662">
        <v>340</v>
      </c>
      <c r="B9662" s="110">
        <v>45814</v>
      </c>
      <c r="C9662" s="89">
        <v>5.7</v>
      </c>
      <c r="D9662" s="89">
        <v>15.8</v>
      </c>
      <c r="E9662" s="96"/>
      <c r="F9662" s="89">
        <v>0.5</v>
      </c>
      <c r="G9662" s="89">
        <v>1008.2</v>
      </c>
      <c r="H9662">
        <v>0.73</v>
      </c>
      <c r="I9662" t="s">
        <v>24</v>
      </c>
      <c r="J9662">
        <v>0.8</v>
      </c>
      <c r="K9662">
        <v>6</v>
      </c>
      <c r="L9662">
        <v>2025</v>
      </c>
      <c r="M9662" t="s">
        <v>351</v>
      </c>
      <c r="N9662" s="89" cm="1">
        <f t="array" ref="N9662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9662" s="89">
        <f>_34_KNMI_Stations[[#This Row],[graaddagen]]*_34_KNMI_Stations[[#This Row],[Gewogen factor]]</f>
        <v>1.7599999999999996</v>
      </c>
      <c r="P9662" s="89" cm="1">
        <f t="array" ref="P9662">IF(ISNUMBER(_34_KNMI_Stations[[#This Row],[Etmaal temperatuur °C]]),IF(_34_KNMI_Stations[[#This Row],[Etmaal temperatuur °C]]&gt;stookgrens[],_34_KNMI_Stations[[#This Row],[Etmaal temperatuur °C]]-stookgrens[],0),"")</f>
        <v>0</v>
      </c>
    </row>
    <row r="9663" spans="1:16" x14ac:dyDescent="0.25">
      <c r="A9663">
        <v>340</v>
      </c>
      <c r="B9663" s="110">
        <v>45815</v>
      </c>
      <c r="C9663" s="89">
        <v>4.5</v>
      </c>
      <c r="D9663" s="89">
        <v>14.2</v>
      </c>
      <c r="E9663" s="96"/>
      <c r="F9663" s="89">
        <v>12.7</v>
      </c>
      <c r="G9663" s="89">
        <v>1007.3</v>
      </c>
      <c r="H9663">
        <v>0.82</v>
      </c>
      <c r="I9663" t="s">
        <v>24</v>
      </c>
      <c r="J9663">
        <v>0.8</v>
      </c>
      <c r="K9663">
        <v>6</v>
      </c>
      <c r="L9663">
        <v>2025</v>
      </c>
      <c r="M9663" t="s">
        <v>351</v>
      </c>
      <c r="N9663" s="89" cm="1">
        <f t="array" ref="N9663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9663" s="89">
        <f>_34_KNMI_Stations[[#This Row],[graaddagen]]*_34_KNMI_Stations[[#This Row],[Gewogen factor]]</f>
        <v>3.0400000000000009</v>
      </c>
      <c r="P9663" s="89" cm="1">
        <f t="array" ref="P9663">IF(ISNUMBER(_34_KNMI_Stations[[#This Row],[Etmaal temperatuur °C]]),IF(_34_KNMI_Stations[[#This Row],[Etmaal temperatuur °C]]&gt;stookgrens[],_34_KNMI_Stations[[#This Row],[Etmaal temperatuur °C]]-stookgrens[],0),"")</f>
        <v>0</v>
      </c>
    </row>
    <row r="9664" spans="1:16" x14ac:dyDescent="0.25">
      <c r="A9664">
        <v>340</v>
      </c>
      <c r="B9664" s="110">
        <v>45816</v>
      </c>
      <c r="C9664" s="89">
        <v>6.4</v>
      </c>
      <c r="D9664" s="89">
        <v>13.7</v>
      </c>
      <c r="E9664" s="96"/>
      <c r="F9664" s="89">
        <v>1.9</v>
      </c>
      <c r="G9664" s="89">
        <v>1015.3</v>
      </c>
      <c r="H9664">
        <v>0.72</v>
      </c>
      <c r="I9664" t="s">
        <v>24</v>
      </c>
      <c r="J9664">
        <v>0.8</v>
      </c>
      <c r="K9664">
        <v>6</v>
      </c>
      <c r="L9664">
        <v>2025</v>
      </c>
      <c r="M9664" t="s">
        <v>351</v>
      </c>
      <c r="N9664" s="89" cm="1">
        <f t="array" ref="N9664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9664" s="89">
        <f>_34_KNMI_Stations[[#This Row],[graaddagen]]*_34_KNMI_Stations[[#This Row],[Gewogen factor]]</f>
        <v>3.4400000000000008</v>
      </c>
      <c r="P9664" s="89" cm="1">
        <f t="array" ref="P9664">IF(ISNUMBER(_34_KNMI_Stations[[#This Row],[Etmaal temperatuur °C]]),IF(_34_KNMI_Stations[[#This Row],[Etmaal temperatuur °C]]&gt;stookgrens[],_34_KNMI_Stations[[#This Row],[Etmaal temperatuur °C]]-stookgrens[],0),"")</f>
        <v>0</v>
      </c>
    </row>
    <row r="9665" spans="1:16" x14ac:dyDescent="0.25">
      <c r="A9665">
        <v>340</v>
      </c>
      <c r="B9665" s="110">
        <v>45817</v>
      </c>
      <c r="C9665" s="89">
        <v>3.3</v>
      </c>
      <c r="D9665" s="89">
        <v>14.7</v>
      </c>
      <c r="E9665" s="96"/>
      <c r="F9665" s="89">
        <v>0</v>
      </c>
      <c r="G9665" s="89">
        <v>1021.7</v>
      </c>
      <c r="H9665">
        <v>0.73</v>
      </c>
      <c r="I9665" t="s">
        <v>24</v>
      </c>
      <c r="J9665">
        <v>0.8</v>
      </c>
      <c r="K9665">
        <v>6</v>
      </c>
      <c r="L9665">
        <v>2025</v>
      </c>
      <c r="M9665" t="s">
        <v>352</v>
      </c>
      <c r="N9665" s="89" cm="1">
        <f t="array" ref="N9665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9665" s="89">
        <f>_34_KNMI_Stations[[#This Row],[graaddagen]]*_34_KNMI_Stations[[#This Row],[Gewogen factor]]</f>
        <v>2.6400000000000006</v>
      </c>
      <c r="P9665" s="89" cm="1">
        <f t="array" ref="P9665">IF(ISNUMBER(_34_KNMI_Stations[[#This Row],[Etmaal temperatuur °C]]),IF(_34_KNMI_Stations[[#This Row],[Etmaal temperatuur °C]]&gt;stookgrens[],_34_KNMI_Stations[[#This Row],[Etmaal temperatuur °C]]-stookgrens[],0),"")</f>
        <v>0</v>
      </c>
    </row>
    <row r="9666" spans="1:16" x14ac:dyDescent="0.25">
      <c r="A9666">
        <v>340</v>
      </c>
      <c r="B9666" s="110">
        <v>45818</v>
      </c>
      <c r="C9666" s="89">
        <v>4.5999999999999996</v>
      </c>
      <c r="D9666" s="89">
        <v>14.3</v>
      </c>
      <c r="E9666" s="96"/>
      <c r="F9666" s="89">
        <v>0.6</v>
      </c>
      <c r="G9666" s="89">
        <v>1017.6</v>
      </c>
      <c r="H9666">
        <v>0.78</v>
      </c>
      <c r="I9666" t="s">
        <v>24</v>
      </c>
      <c r="J9666">
        <v>0.8</v>
      </c>
      <c r="K9666">
        <v>6</v>
      </c>
      <c r="L9666">
        <v>2025</v>
      </c>
      <c r="M9666" t="s">
        <v>352</v>
      </c>
      <c r="N9666" s="89" cm="1">
        <f t="array" ref="N9666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9666" s="89">
        <f>_34_KNMI_Stations[[#This Row],[graaddagen]]*_34_KNMI_Stations[[#This Row],[Gewogen factor]]</f>
        <v>2.9599999999999995</v>
      </c>
      <c r="P9666" s="89" cm="1">
        <f t="array" ref="P9666">IF(ISNUMBER(_34_KNMI_Stations[[#This Row],[Etmaal temperatuur °C]]),IF(_34_KNMI_Stations[[#This Row],[Etmaal temperatuur °C]]&gt;stookgrens[],_34_KNMI_Stations[[#This Row],[Etmaal temperatuur °C]]-stookgrens[],0),"")</f>
        <v>0</v>
      </c>
    </row>
    <row r="9667" spans="1:16" x14ac:dyDescent="0.25">
      <c r="A9667">
        <v>340</v>
      </c>
      <c r="B9667" s="110">
        <v>45819</v>
      </c>
      <c r="C9667" s="89">
        <v>2.9</v>
      </c>
      <c r="D9667" s="89">
        <v>15.4</v>
      </c>
      <c r="E9667" s="96"/>
      <c r="F9667" s="89">
        <v>0</v>
      </c>
      <c r="G9667" s="89">
        <v>1021.2</v>
      </c>
      <c r="H9667">
        <v>0.67</v>
      </c>
      <c r="I9667" t="s">
        <v>24</v>
      </c>
      <c r="J9667">
        <v>0.8</v>
      </c>
      <c r="K9667">
        <v>6</v>
      </c>
      <c r="L9667">
        <v>2025</v>
      </c>
      <c r="M9667" t="s">
        <v>352</v>
      </c>
      <c r="N9667" s="89" cm="1">
        <f t="array" ref="N9667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9667" s="89">
        <f>_34_KNMI_Stations[[#This Row],[graaddagen]]*_34_KNMI_Stations[[#This Row],[Gewogen factor]]</f>
        <v>2.0799999999999996</v>
      </c>
      <c r="P9667" s="89" cm="1">
        <f t="array" ref="P9667">IF(ISNUMBER(_34_KNMI_Stations[[#This Row],[Etmaal temperatuur °C]]),IF(_34_KNMI_Stations[[#This Row],[Etmaal temperatuur °C]]&gt;stookgrens[],_34_KNMI_Stations[[#This Row],[Etmaal temperatuur °C]]-stookgrens[],0),"")</f>
        <v>0</v>
      </c>
    </row>
    <row r="9668" spans="1:16" x14ac:dyDescent="0.25">
      <c r="A9668">
        <v>340</v>
      </c>
      <c r="B9668" s="110">
        <v>45820</v>
      </c>
      <c r="C9668" s="89">
        <v>4</v>
      </c>
      <c r="D9668" s="89">
        <v>21.2</v>
      </c>
      <c r="E9668" s="96"/>
      <c r="F9668" s="89">
        <v>0</v>
      </c>
      <c r="G9668" s="89">
        <v>1015.6</v>
      </c>
      <c r="H9668">
        <v>0.6</v>
      </c>
      <c r="I9668" t="s">
        <v>24</v>
      </c>
      <c r="J9668">
        <v>0.8</v>
      </c>
      <c r="K9668">
        <v>6</v>
      </c>
      <c r="L9668">
        <v>2025</v>
      </c>
      <c r="M9668" t="s">
        <v>352</v>
      </c>
      <c r="N9668" s="89" cm="1">
        <f t="array" ref="N9668">IF(ISNUMBER(_34_KNMI_Stations[[#This Row],[Etmaal temperatuur °C]]),IF(_34_KNMI_Stations[[#This Row],[Etmaal temperatuur °C]]&lt;stookgrens[],stookgrens[]-_34_KNMI_Stations[[#This Row],[Etmaal temperatuur °C]],0),"")</f>
        <v>0</v>
      </c>
      <c r="O9668" s="89">
        <f>_34_KNMI_Stations[[#This Row],[graaddagen]]*_34_KNMI_Stations[[#This Row],[Gewogen factor]]</f>
        <v>0</v>
      </c>
      <c r="P9668" s="89" cm="1">
        <f t="array" ref="P9668">IF(ISNUMBER(_34_KNMI_Stations[[#This Row],[Etmaal temperatuur °C]]),IF(_34_KNMI_Stations[[#This Row],[Etmaal temperatuur °C]]&gt;stookgrens[],_34_KNMI_Stations[[#This Row],[Etmaal temperatuur °C]]-stookgrens[],0),"")</f>
        <v>3.1999999999999993</v>
      </c>
    </row>
    <row r="9669" spans="1:16" x14ac:dyDescent="0.25">
      <c r="A9669">
        <v>340</v>
      </c>
      <c r="B9669" s="110">
        <v>45821</v>
      </c>
      <c r="C9669" s="89">
        <v>2.2000000000000002</v>
      </c>
      <c r="D9669" s="89">
        <v>24.7</v>
      </c>
      <c r="E9669" s="96"/>
      <c r="F9669" s="89">
        <v>0</v>
      </c>
      <c r="G9669" s="89">
        <v>1017.3</v>
      </c>
      <c r="H9669">
        <v>0.63</v>
      </c>
      <c r="I9669" t="s">
        <v>24</v>
      </c>
      <c r="J9669">
        <v>0.8</v>
      </c>
      <c r="K9669">
        <v>6</v>
      </c>
      <c r="L9669">
        <v>2025</v>
      </c>
      <c r="M9669" t="s">
        <v>352</v>
      </c>
      <c r="N9669" s="89" cm="1">
        <f t="array" ref="N9669">IF(ISNUMBER(_34_KNMI_Stations[[#This Row],[Etmaal temperatuur °C]]),IF(_34_KNMI_Stations[[#This Row],[Etmaal temperatuur °C]]&lt;stookgrens[],stookgrens[]-_34_KNMI_Stations[[#This Row],[Etmaal temperatuur °C]],0),"")</f>
        <v>0</v>
      </c>
      <c r="O9669" s="89">
        <f>_34_KNMI_Stations[[#This Row],[graaddagen]]*_34_KNMI_Stations[[#This Row],[Gewogen factor]]</f>
        <v>0</v>
      </c>
      <c r="P9669" s="89" cm="1">
        <f t="array" ref="P9669">IF(ISNUMBER(_34_KNMI_Stations[[#This Row],[Etmaal temperatuur °C]]),IF(_34_KNMI_Stations[[#This Row],[Etmaal temperatuur °C]]&gt;stookgrens[],_34_KNMI_Stations[[#This Row],[Etmaal temperatuur °C]]-stookgrens[],0),"")</f>
        <v>6.6999999999999993</v>
      </c>
    </row>
    <row r="9670" spans="1:16" x14ac:dyDescent="0.25">
      <c r="A9670">
        <v>340</v>
      </c>
      <c r="B9670" s="110">
        <v>45822</v>
      </c>
      <c r="C9670" s="89">
        <v>3.3</v>
      </c>
      <c r="D9670" s="89">
        <v>21.7</v>
      </c>
      <c r="E9670" s="96"/>
      <c r="F9670" s="89">
        <v>-0.1</v>
      </c>
      <c r="G9670" s="89">
        <v>1017.3</v>
      </c>
      <c r="H9670">
        <v>0.68</v>
      </c>
      <c r="I9670" t="s">
        <v>24</v>
      </c>
      <c r="J9670">
        <v>0.8</v>
      </c>
      <c r="K9670">
        <v>6</v>
      </c>
      <c r="L9670">
        <v>2025</v>
      </c>
      <c r="M9670" t="s">
        <v>352</v>
      </c>
      <c r="N9670" s="89" cm="1">
        <f t="array" ref="N9670">IF(ISNUMBER(_34_KNMI_Stations[[#This Row],[Etmaal temperatuur °C]]),IF(_34_KNMI_Stations[[#This Row],[Etmaal temperatuur °C]]&lt;stookgrens[],stookgrens[]-_34_KNMI_Stations[[#This Row],[Etmaal temperatuur °C]],0),"")</f>
        <v>0</v>
      </c>
      <c r="O9670" s="89">
        <f>_34_KNMI_Stations[[#This Row],[graaddagen]]*_34_KNMI_Stations[[#This Row],[Gewogen factor]]</f>
        <v>0</v>
      </c>
      <c r="P9670" s="89" cm="1">
        <f t="array" ref="P9670">IF(ISNUMBER(_34_KNMI_Stations[[#This Row],[Etmaal temperatuur °C]]),IF(_34_KNMI_Stations[[#This Row],[Etmaal temperatuur °C]]&gt;stookgrens[],_34_KNMI_Stations[[#This Row],[Etmaal temperatuur °C]]-stookgrens[],0),"")</f>
        <v>3.6999999999999993</v>
      </c>
    </row>
    <row r="9671" spans="1:16" x14ac:dyDescent="0.25">
      <c r="A9671">
        <v>340</v>
      </c>
      <c r="B9671" s="110">
        <v>45823</v>
      </c>
      <c r="C9671" s="89">
        <v>3.9</v>
      </c>
      <c r="D9671" s="89">
        <v>17.5</v>
      </c>
      <c r="E9671" s="96"/>
      <c r="F9671" s="89">
        <v>0</v>
      </c>
      <c r="G9671" s="89">
        <v>1022.4</v>
      </c>
      <c r="H9671">
        <v>0.69</v>
      </c>
      <c r="I9671" t="s">
        <v>24</v>
      </c>
      <c r="J9671">
        <v>0.8</v>
      </c>
      <c r="K9671">
        <v>6</v>
      </c>
      <c r="L9671">
        <v>2025</v>
      </c>
      <c r="M9671" t="s">
        <v>352</v>
      </c>
      <c r="N9671" s="89" cm="1">
        <f t="array" ref="N9671">IF(ISNUMBER(_34_KNMI_Stations[[#This Row],[Etmaal temperatuur °C]]),IF(_34_KNMI_Stations[[#This Row],[Etmaal temperatuur °C]]&lt;stookgrens[],stookgrens[]-_34_KNMI_Stations[[#This Row],[Etmaal temperatuur °C]],0),"")</f>
        <v>0.5</v>
      </c>
      <c r="O9671" s="89">
        <f>_34_KNMI_Stations[[#This Row],[graaddagen]]*_34_KNMI_Stations[[#This Row],[Gewogen factor]]</f>
        <v>0.4</v>
      </c>
      <c r="P9671" s="89" cm="1">
        <f t="array" ref="P9671">IF(ISNUMBER(_34_KNMI_Stations[[#This Row],[Etmaal temperatuur °C]]),IF(_34_KNMI_Stations[[#This Row],[Etmaal temperatuur °C]]&gt;stookgrens[],_34_KNMI_Stations[[#This Row],[Etmaal temperatuur °C]]-stookgrens[],0),"")</f>
        <v>0</v>
      </c>
    </row>
    <row r="9672" spans="1:16" x14ac:dyDescent="0.25">
      <c r="A9672">
        <v>340</v>
      </c>
      <c r="B9672" s="110">
        <v>45824</v>
      </c>
      <c r="C9672" s="89">
        <v>2.9</v>
      </c>
      <c r="D9672" s="89">
        <v>17.7</v>
      </c>
      <c r="E9672" s="96"/>
      <c r="F9672" s="89">
        <v>0</v>
      </c>
      <c r="G9672" s="89">
        <v>1027.3</v>
      </c>
      <c r="H9672">
        <v>0.71</v>
      </c>
      <c r="I9672" t="s">
        <v>24</v>
      </c>
      <c r="J9672">
        <v>0.8</v>
      </c>
      <c r="K9672">
        <v>6</v>
      </c>
      <c r="L9672">
        <v>2025</v>
      </c>
      <c r="M9672" t="s">
        <v>353</v>
      </c>
      <c r="N9672" s="89" cm="1">
        <f t="array" ref="N9672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9672" s="89">
        <f>_34_KNMI_Stations[[#This Row],[graaddagen]]*_34_KNMI_Stations[[#This Row],[Gewogen factor]]</f>
        <v>0.24000000000000057</v>
      </c>
      <c r="P9672" s="89" cm="1">
        <f t="array" ref="P9672">IF(ISNUMBER(_34_KNMI_Stations[[#This Row],[Etmaal temperatuur °C]]),IF(_34_KNMI_Stations[[#This Row],[Etmaal temperatuur °C]]&gt;stookgrens[],_34_KNMI_Stations[[#This Row],[Etmaal temperatuur °C]]-stookgrens[],0),"")</f>
        <v>0</v>
      </c>
    </row>
    <row r="9673" spans="1:16" x14ac:dyDescent="0.25">
      <c r="A9673">
        <v>340</v>
      </c>
      <c r="B9673" s="110">
        <v>45825</v>
      </c>
      <c r="C9673" s="89">
        <v>2.2999999999999998</v>
      </c>
      <c r="D9673" s="89">
        <v>18.600000000000001</v>
      </c>
      <c r="E9673" s="96"/>
      <c r="F9673" s="89">
        <v>0</v>
      </c>
      <c r="G9673" s="89">
        <v>1025.5</v>
      </c>
      <c r="H9673">
        <v>0.69</v>
      </c>
      <c r="I9673" t="s">
        <v>24</v>
      </c>
      <c r="J9673">
        <v>0.8</v>
      </c>
      <c r="K9673">
        <v>6</v>
      </c>
      <c r="L9673">
        <v>2025</v>
      </c>
      <c r="M9673" t="s">
        <v>353</v>
      </c>
      <c r="N9673" s="89" cm="1">
        <f t="array" ref="N9673">IF(ISNUMBER(_34_KNMI_Stations[[#This Row],[Etmaal temperatuur °C]]),IF(_34_KNMI_Stations[[#This Row],[Etmaal temperatuur °C]]&lt;stookgrens[],stookgrens[]-_34_KNMI_Stations[[#This Row],[Etmaal temperatuur °C]],0),"")</f>
        <v>0</v>
      </c>
      <c r="O9673" s="89">
        <f>_34_KNMI_Stations[[#This Row],[graaddagen]]*_34_KNMI_Stations[[#This Row],[Gewogen factor]]</f>
        <v>0</v>
      </c>
      <c r="P9673" s="89" cm="1">
        <f t="array" ref="P9673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9674" spans="1:16" x14ac:dyDescent="0.25">
      <c r="A9674">
        <v>340</v>
      </c>
      <c r="B9674" s="110">
        <v>45826</v>
      </c>
      <c r="C9674" s="89">
        <v>2.6</v>
      </c>
      <c r="D9674" s="89">
        <v>19</v>
      </c>
      <c r="E9674" s="96"/>
      <c r="F9674" s="89">
        <v>0</v>
      </c>
      <c r="G9674" s="89">
        <v>1024.3</v>
      </c>
      <c r="H9674">
        <v>0.7</v>
      </c>
      <c r="I9674" t="s">
        <v>24</v>
      </c>
      <c r="J9674">
        <v>0.8</v>
      </c>
      <c r="K9674">
        <v>6</v>
      </c>
      <c r="L9674">
        <v>2025</v>
      </c>
      <c r="M9674" t="s">
        <v>353</v>
      </c>
      <c r="N9674" s="89" cm="1">
        <f t="array" ref="N9674">IF(ISNUMBER(_34_KNMI_Stations[[#This Row],[Etmaal temperatuur °C]]),IF(_34_KNMI_Stations[[#This Row],[Etmaal temperatuur °C]]&lt;stookgrens[],stookgrens[]-_34_KNMI_Stations[[#This Row],[Etmaal temperatuur °C]],0),"")</f>
        <v>0</v>
      </c>
      <c r="O9674" s="89">
        <f>_34_KNMI_Stations[[#This Row],[graaddagen]]*_34_KNMI_Stations[[#This Row],[Gewogen factor]]</f>
        <v>0</v>
      </c>
      <c r="P9674" s="89" cm="1">
        <f t="array" ref="P9674">IF(ISNUMBER(_34_KNMI_Stations[[#This Row],[Etmaal temperatuur °C]]),IF(_34_KNMI_Stations[[#This Row],[Etmaal temperatuur °C]]&gt;stookgrens[],_34_KNMI_Stations[[#This Row],[Etmaal temperatuur °C]]-stookgrens[],0),"")</f>
        <v>1</v>
      </c>
    </row>
    <row r="9675" spans="1:16" x14ac:dyDescent="0.25">
      <c r="A9675">
        <v>340</v>
      </c>
      <c r="B9675" s="110">
        <v>45827</v>
      </c>
      <c r="C9675" s="89">
        <v>2.7</v>
      </c>
      <c r="D9675" s="89">
        <v>19.8</v>
      </c>
      <c r="E9675" s="96"/>
      <c r="F9675" s="89">
        <v>0</v>
      </c>
      <c r="G9675" s="89">
        <v>1026.0999999999999</v>
      </c>
      <c r="H9675">
        <v>0.65</v>
      </c>
      <c r="I9675" t="s">
        <v>24</v>
      </c>
      <c r="J9675">
        <v>0.8</v>
      </c>
      <c r="K9675">
        <v>6</v>
      </c>
      <c r="L9675">
        <v>2025</v>
      </c>
      <c r="M9675" t="s">
        <v>353</v>
      </c>
      <c r="N9675" s="89" cm="1">
        <f t="array" ref="N9675">IF(ISNUMBER(_34_KNMI_Stations[[#This Row],[Etmaal temperatuur °C]]),IF(_34_KNMI_Stations[[#This Row],[Etmaal temperatuur °C]]&lt;stookgrens[],stookgrens[]-_34_KNMI_Stations[[#This Row],[Etmaal temperatuur °C]],0),"")</f>
        <v>0</v>
      </c>
      <c r="O9675" s="89">
        <f>_34_KNMI_Stations[[#This Row],[graaddagen]]*_34_KNMI_Stations[[#This Row],[Gewogen factor]]</f>
        <v>0</v>
      </c>
      <c r="P9675" s="89" cm="1">
        <f t="array" ref="P9675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9676" spans="1:16" x14ac:dyDescent="0.25">
      <c r="A9676">
        <v>340</v>
      </c>
      <c r="B9676" s="110">
        <v>45828</v>
      </c>
      <c r="C9676" s="89">
        <v>3.3</v>
      </c>
      <c r="D9676" s="89">
        <v>20.5</v>
      </c>
      <c r="E9676" s="96"/>
      <c r="F9676" s="89">
        <v>0</v>
      </c>
      <c r="G9676" s="89">
        <v>1024.8</v>
      </c>
      <c r="H9676">
        <v>0.51</v>
      </c>
      <c r="I9676" t="s">
        <v>24</v>
      </c>
      <c r="J9676">
        <v>0.8</v>
      </c>
      <c r="K9676">
        <v>6</v>
      </c>
      <c r="L9676">
        <v>2025</v>
      </c>
      <c r="M9676" t="s">
        <v>353</v>
      </c>
      <c r="N9676" s="89" cm="1">
        <f t="array" ref="N9676">IF(ISNUMBER(_34_KNMI_Stations[[#This Row],[Etmaal temperatuur °C]]),IF(_34_KNMI_Stations[[#This Row],[Etmaal temperatuur °C]]&lt;stookgrens[],stookgrens[]-_34_KNMI_Stations[[#This Row],[Etmaal temperatuur °C]],0),"")</f>
        <v>0</v>
      </c>
      <c r="O9676" s="89">
        <f>_34_KNMI_Stations[[#This Row],[graaddagen]]*_34_KNMI_Stations[[#This Row],[Gewogen factor]]</f>
        <v>0</v>
      </c>
      <c r="P9676" s="89" cm="1">
        <f t="array" ref="P9676">IF(ISNUMBER(_34_KNMI_Stations[[#This Row],[Etmaal temperatuur °C]]),IF(_34_KNMI_Stations[[#This Row],[Etmaal temperatuur °C]]&gt;stookgrens[],_34_KNMI_Stations[[#This Row],[Etmaal temperatuur °C]]-stookgrens[],0),"")</f>
        <v>2.5</v>
      </c>
    </row>
    <row r="9677" spans="1:16" x14ac:dyDescent="0.25">
      <c r="A9677">
        <v>340</v>
      </c>
      <c r="B9677" s="110">
        <v>45829</v>
      </c>
      <c r="C9677" s="89">
        <v>2.2999999999999998</v>
      </c>
      <c r="D9677" s="89">
        <v>23.6</v>
      </c>
      <c r="E9677" s="96"/>
      <c r="F9677" s="89">
        <v>0</v>
      </c>
      <c r="G9677" s="89">
        <v>1019.3</v>
      </c>
      <c r="H9677">
        <v>0.44</v>
      </c>
      <c r="I9677" t="s">
        <v>24</v>
      </c>
      <c r="J9677">
        <v>0.8</v>
      </c>
      <c r="K9677">
        <v>6</v>
      </c>
      <c r="L9677">
        <v>2025</v>
      </c>
      <c r="M9677" t="s">
        <v>353</v>
      </c>
      <c r="N9677" s="89" cm="1">
        <f t="array" ref="N9677">IF(ISNUMBER(_34_KNMI_Stations[[#This Row],[Etmaal temperatuur °C]]),IF(_34_KNMI_Stations[[#This Row],[Etmaal temperatuur °C]]&lt;stookgrens[],stookgrens[]-_34_KNMI_Stations[[#This Row],[Etmaal temperatuur °C]],0),"")</f>
        <v>0</v>
      </c>
      <c r="O9677" s="89">
        <f>_34_KNMI_Stations[[#This Row],[graaddagen]]*_34_KNMI_Stations[[#This Row],[Gewogen factor]]</f>
        <v>0</v>
      </c>
      <c r="P9677" s="89" cm="1">
        <f t="array" ref="P9677">IF(ISNUMBER(_34_KNMI_Stations[[#This Row],[Etmaal temperatuur °C]]),IF(_34_KNMI_Stations[[#This Row],[Etmaal temperatuur °C]]&gt;stookgrens[],_34_KNMI_Stations[[#This Row],[Etmaal temperatuur °C]]-stookgrens[],0),"")</f>
        <v>5.6000000000000014</v>
      </c>
    </row>
    <row r="9678" spans="1:16" x14ac:dyDescent="0.25">
      <c r="A9678">
        <v>340</v>
      </c>
      <c r="B9678" s="110">
        <v>45830</v>
      </c>
      <c r="C9678" s="89">
        <v>4.0999999999999996</v>
      </c>
      <c r="D9678" s="89">
        <v>22.3</v>
      </c>
      <c r="E9678" s="96"/>
      <c r="F9678" s="89">
        <v>-0.1</v>
      </c>
      <c r="G9678" s="89">
        <v>1013.8</v>
      </c>
      <c r="H9678">
        <v>0.59</v>
      </c>
      <c r="I9678" t="s">
        <v>24</v>
      </c>
      <c r="J9678">
        <v>0.8</v>
      </c>
      <c r="K9678">
        <v>6</v>
      </c>
      <c r="L9678">
        <v>2025</v>
      </c>
      <c r="M9678" t="s">
        <v>353</v>
      </c>
      <c r="N9678" s="89" cm="1">
        <f t="array" ref="N9678">IF(ISNUMBER(_34_KNMI_Stations[[#This Row],[Etmaal temperatuur °C]]),IF(_34_KNMI_Stations[[#This Row],[Etmaal temperatuur °C]]&lt;stookgrens[],stookgrens[]-_34_KNMI_Stations[[#This Row],[Etmaal temperatuur °C]],0),"")</f>
        <v>0</v>
      </c>
      <c r="O9678" s="89">
        <f>_34_KNMI_Stations[[#This Row],[graaddagen]]*_34_KNMI_Stations[[#This Row],[Gewogen factor]]</f>
        <v>0</v>
      </c>
      <c r="P9678" s="89" cm="1">
        <f t="array" ref="P9678">IF(ISNUMBER(_34_KNMI_Stations[[#This Row],[Etmaal temperatuur °C]]),IF(_34_KNMI_Stations[[#This Row],[Etmaal temperatuur °C]]&gt;stookgrens[],_34_KNMI_Stations[[#This Row],[Etmaal temperatuur °C]]-stookgrens[],0),"")</f>
        <v>4.3000000000000007</v>
      </c>
    </row>
    <row r="9679" spans="1:16" x14ac:dyDescent="0.25">
      <c r="A9679">
        <v>340</v>
      </c>
      <c r="B9679" s="110">
        <v>45831</v>
      </c>
      <c r="C9679" s="89">
        <v>6.6</v>
      </c>
      <c r="D9679" s="89">
        <v>18.600000000000001</v>
      </c>
      <c r="E9679" s="96"/>
      <c r="F9679" s="89">
        <v>0.1</v>
      </c>
      <c r="G9679" s="89">
        <v>1013</v>
      </c>
      <c r="H9679">
        <v>0.6</v>
      </c>
      <c r="I9679" t="s">
        <v>24</v>
      </c>
      <c r="J9679">
        <v>0.8</v>
      </c>
      <c r="K9679">
        <v>6</v>
      </c>
      <c r="L9679">
        <v>2025</v>
      </c>
      <c r="M9679" t="s">
        <v>354</v>
      </c>
      <c r="N9679" s="89" cm="1">
        <f t="array" ref="N9679">IF(ISNUMBER(_34_KNMI_Stations[[#This Row],[Etmaal temperatuur °C]]),IF(_34_KNMI_Stations[[#This Row],[Etmaal temperatuur °C]]&lt;stookgrens[],stookgrens[]-_34_KNMI_Stations[[#This Row],[Etmaal temperatuur °C]],0),"")</f>
        <v>0</v>
      </c>
      <c r="O9679" s="89">
        <f>_34_KNMI_Stations[[#This Row],[graaddagen]]*_34_KNMI_Stations[[#This Row],[Gewogen factor]]</f>
        <v>0</v>
      </c>
      <c r="P9679" s="89" cm="1">
        <f t="array" ref="P9679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9680" spans="1:16" x14ac:dyDescent="0.25">
      <c r="A9680">
        <v>340</v>
      </c>
      <c r="B9680" s="110">
        <v>45832</v>
      </c>
      <c r="C9680" s="89">
        <v>6</v>
      </c>
      <c r="D9680" s="89">
        <v>18.3</v>
      </c>
      <c r="E9680" s="96"/>
      <c r="F9680" s="89">
        <v>0.4</v>
      </c>
      <c r="G9680" s="89">
        <v>1013.1</v>
      </c>
      <c r="H9680">
        <v>0.71</v>
      </c>
      <c r="I9680" t="s">
        <v>24</v>
      </c>
      <c r="J9680">
        <v>0.8</v>
      </c>
      <c r="K9680">
        <v>6</v>
      </c>
      <c r="L9680">
        <v>2025</v>
      </c>
      <c r="M9680" t="s">
        <v>354</v>
      </c>
      <c r="N9680" s="89" cm="1">
        <f t="array" ref="N9680">IF(ISNUMBER(_34_KNMI_Stations[[#This Row],[Etmaal temperatuur °C]]),IF(_34_KNMI_Stations[[#This Row],[Etmaal temperatuur °C]]&lt;stookgrens[],stookgrens[]-_34_KNMI_Stations[[#This Row],[Etmaal temperatuur °C]],0),"")</f>
        <v>0</v>
      </c>
      <c r="O9680" s="89">
        <f>_34_KNMI_Stations[[#This Row],[graaddagen]]*_34_KNMI_Stations[[#This Row],[Gewogen factor]]</f>
        <v>0</v>
      </c>
      <c r="P9680" s="89" cm="1">
        <f t="array" ref="P9680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9681" spans="1:16" x14ac:dyDescent="0.25">
      <c r="A9681">
        <v>340</v>
      </c>
      <c r="B9681" s="110">
        <v>45833</v>
      </c>
      <c r="C9681" s="89">
        <v>3.1</v>
      </c>
      <c r="D9681" s="89">
        <v>21.1</v>
      </c>
      <c r="E9681" s="96"/>
      <c r="F9681" s="89">
        <v>1.3</v>
      </c>
      <c r="G9681" s="89">
        <v>1012.4</v>
      </c>
      <c r="H9681">
        <v>0.74</v>
      </c>
      <c r="I9681" t="s">
        <v>24</v>
      </c>
      <c r="J9681">
        <v>0.8</v>
      </c>
      <c r="K9681">
        <v>6</v>
      </c>
      <c r="L9681">
        <v>2025</v>
      </c>
      <c r="M9681" t="s">
        <v>354</v>
      </c>
      <c r="N9681" s="89" cm="1">
        <f t="array" ref="N9681">IF(ISNUMBER(_34_KNMI_Stations[[#This Row],[Etmaal temperatuur °C]]),IF(_34_KNMI_Stations[[#This Row],[Etmaal temperatuur °C]]&lt;stookgrens[],stookgrens[]-_34_KNMI_Stations[[#This Row],[Etmaal temperatuur °C]],0),"")</f>
        <v>0</v>
      </c>
      <c r="O9681" s="89">
        <f>_34_KNMI_Stations[[#This Row],[graaddagen]]*_34_KNMI_Stations[[#This Row],[Gewogen factor]]</f>
        <v>0</v>
      </c>
      <c r="P9681" s="89" cm="1">
        <f t="array" ref="P9681">IF(ISNUMBER(_34_KNMI_Stations[[#This Row],[Etmaal temperatuur °C]]),IF(_34_KNMI_Stations[[#This Row],[Etmaal temperatuur °C]]&gt;stookgrens[],_34_KNMI_Stations[[#This Row],[Etmaal temperatuur °C]]-stookgrens[],0),"")</f>
        <v>3.1000000000000014</v>
      </c>
    </row>
    <row r="9682" spans="1:16" x14ac:dyDescent="0.25">
      <c r="A9682">
        <v>340</v>
      </c>
      <c r="B9682" s="110">
        <v>45834</v>
      </c>
      <c r="C9682" s="89">
        <v>5.2</v>
      </c>
      <c r="D9682" s="89">
        <v>19.8</v>
      </c>
      <c r="E9682" s="96"/>
      <c r="F9682" s="89">
        <v>5</v>
      </c>
      <c r="G9682" s="89">
        <v>1013.1</v>
      </c>
      <c r="H9682">
        <v>0.78</v>
      </c>
      <c r="I9682" t="s">
        <v>24</v>
      </c>
      <c r="J9682">
        <v>0.8</v>
      </c>
      <c r="K9682">
        <v>6</v>
      </c>
      <c r="L9682">
        <v>2025</v>
      </c>
      <c r="M9682" t="s">
        <v>354</v>
      </c>
      <c r="N9682" s="89" cm="1">
        <f t="array" ref="N9682">IF(ISNUMBER(_34_KNMI_Stations[[#This Row],[Etmaal temperatuur °C]]),IF(_34_KNMI_Stations[[#This Row],[Etmaal temperatuur °C]]&lt;stookgrens[],stookgrens[]-_34_KNMI_Stations[[#This Row],[Etmaal temperatuur °C]],0),"")</f>
        <v>0</v>
      </c>
      <c r="O9682" s="89">
        <f>_34_KNMI_Stations[[#This Row],[graaddagen]]*_34_KNMI_Stations[[#This Row],[Gewogen factor]]</f>
        <v>0</v>
      </c>
      <c r="P9682" s="89" cm="1">
        <f t="array" ref="P9682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9683" spans="1:16" x14ac:dyDescent="0.25">
      <c r="A9683">
        <v>340</v>
      </c>
      <c r="B9683" s="110">
        <v>45835</v>
      </c>
      <c r="C9683" s="89">
        <v>4.4000000000000004</v>
      </c>
      <c r="D9683" s="89">
        <v>19.899999999999999</v>
      </c>
      <c r="E9683" s="96"/>
      <c r="F9683" s="89">
        <v>1.3</v>
      </c>
      <c r="G9683" s="89">
        <v>1021.6</v>
      </c>
      <c r="H9683">
        <v>0.71</v>
      </c>
      <c r="I9683" t="s">
        <v>24</v>
      </c>
      <c r="J9683">
        <v>0.8</v>
      </c>
      <c r="K9683">
        <v>6</v>
      </c>
      <c r="L9683">
        <v>2025</v>
      </c>
      <c r="M9683" t="s">
        <v>354</v>
      </c>
      <c r="N9683" s="89" cm="1">
        <f t="array" ref="N9683">IF(ISNUMBER(_34_KNMI_Stations[[#This Row],[Etmaal temperatuur °C]]),IF(_34_KNMI_Stations[[#This Row],[Etmaal temperatuur °C]]&lt;stookgrens[],stookgrens[]-_34_KNMI_Stations[[#This Row],[Etmaal temperatuur °C]],0),"")</f>
        <v>0</v>
      </c>
      <c r="O9683" s="89">
        <f>_34_KNMI_Stations[[#This Row],[graaddagen]]*_34_KNMI_Stations[[#This Row],[Gewogen factor]]</f>
        <v>0</v>
      </c>
      <c r="P9683" s="89" cm="1">
        <f t="array" ref="P9683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9684" spans="1:16" x14ac:dyDescent="0.25">
      <c r="A9684">
        <v>340</v>
      </c>
      <c r="B9684" s="110">
        <v>45836</v>
      </c>
      <c r="C9684" s="89">
        <v>4.9000000000000004</v>
      </c>
      <c r="D9684" s="89">
        <v>21.9</v>
      </c>
      <c r="E9684" s="96"/>
      <c r="F9684" s="89">
        <v>0</v>
      </c>
      <c r="G9684" s="89">
        <v>1024.2</v>
      </c>
      <c r="H9684">
        <v>0.75</v>
      </c>
      <c r="I9684" t="s">
        <v>24</v>
      </c>
      <c r="J9684">
        <v>0.8</v>
      </c>
      <c r="K9684">
        <v>6</v>
      </c>
      <c r="L9684">
        <v>2025</v>
      </c>
      <c r="M9684" t="s">
        <v>354</v>
      </c>
      <c r="N9684" s="89" cm="1">
        <f t="array" ref="N9684">IF(ISNUMBER(_34_KNMI_Stations[[#This Row],[Etmaal temperatuur °C]]),IF(_34_KNMI_Stations[[#This Row],[Etmaal temperatuur °C]]&lt;stookgrens[],stookgrens[]-_34_KNMI_Stations[[#This Row],[Etmaal temperatuur °C]],0),"")</f>
        <v>0</v>
      </c>
      <c r="O9684" s="89">
        <f>_34_KNMI_Stations[[#This Row],[graaddagen]]*_34_KNMI_Stations[[#This Row],[Gewogen factor]]</f>
        <v>0</v>
      </c>
      <c r="P9684" s="89" cm="1">
        <f t="array" ref="P9684">IF(ISNUMBER(_34_KNMI_Stations[[#This Row],[Etmaal temperatuur °C]]),IF(_34_KNMI_Stations[[#This Row],[Etmaal temperatuur °C]]&gt;stookgrens[],_34_KNMI_Stations[[#This Row],[Etmaal temperatuur °C]]-stookgrens[],0),"")</f>
        <v>3.8999999999999986</v>
      </c>
    </row>
    <row r="9685" spans="1:16" x14ac:dyDescent="0.25">
      <c r="A9685">
        <v>340</v>
      </c>
      <c r="B9685" s="110">
        <v>45837</v>
      </c>
      <c r="C9685" s="89">
        <v>3.4</v>
      </c>
      <c r="D9685" s="89">
        <v>21.8</v>
      </c>
      <c r="E9685" s="96"/>
      <c r="F9685" s="89">
        <v>0</v>
      </c>
      <c r="G9685" s="89">
        <v>1024.3</v>
      </c>
      <c r="H9685">
        <v>0.74</v>
      </c>
      <c r="I9685" t="s">
        <v>24</v>
      </c>
      <c r="J9685">
        <v>0.8</v>
      </c>
      <c r="K9685">
        <v>6</v>
      </c>
      <c r="L9685">
        <v>2025</v>
      </c>
      <c r="M9685" t="s">
        <v>354</v>
      </c>
      <c r="N9685" s="89" cm="1">
        <f t="array" ref="N9685">IF(ISNUMBER(_34_KNMI_Stations[[#This Row],[Etmaal temperatuur °C]]),IF(_34_KNMI_Stations[[#This Row],[Etmaal temperatuur °C]]&lt;stookgrens[],stookgrens[]-_34_KNMI_Stations[[#This Row],[Etmaal temperatuur °C]],0),"")</f>
        <v>0</v>
      </c>
      <c r="O9685" s="89">
        <f>_34_KNMI_Stations[[#This Row],[graaddagen]]*_34_KNMI_Stations[[#This Row],[Gewogen factor]]</f>
        <v>0</v>
      </c>
      <c r="P9685" s="89" cm="1">
        <f t="array" ref="P9685">IF(ISNUMBER(_34_KNMI_Stations[[#This Row],[Etmaal temperatuur °C]]),IF(_34_KNMI_Stations[[#This Row],[Etmaal temperatuur °C]]&gt;stookgrens[],_34_KNMI_Stations[[#This Row],[Etmaal temperatuur °C]]-stookgrens[],0),"")</f>
        <v>3.8000000000000007</v>
      </c>
    </row>
    <row r="9686" spans="1:16" x14ac:dyDescent="0.25">
      <c r="A9686">
        <v>340</v>
      </c>
      <c r="B9686" s="110">
        <v>45838</v>
      </c>
      <c r="C9686" s="89">
        <v>3.2</v>
      </c>
      <c r="D9686" s="89">
        <v>24.7</v>
      </c>
      <c r="E9686" s="96"/>
      <c r="F9686" s="89">
        <v>0</v>
      </c>
      <c r="G9686" s="89">
        <v>1018.7</v>
      </c>
      <c r="H9686">
        <v>0.6</v>
      </c>
      <c r="I9686" t="s">
        <v>24</v>
      </c>
      <c r="J9686">
        <v>0.8</v>
      </c>
      <c r="K9686">
        <v>6</v>
      </c>
      <c r="L9686">
        <v>2025</v>
      </c>
      <c r="M9686" t="s">
        <v>355</v>
      </c>
      <c r="N9686" s="89" cm="1">
        <f t="array" ref="N9686">IF(ISNUMBER(_34_KNMI_Stations[[#This Row],[Etmaal temperatuur °C]]),IF(_34_KNMI_Stations[[#This Row],[Etmaal temperatuur °C]]&lt;stookgrens[],stookgrens[]-_34_KNMI_Stations[[#This Row],[Etmaal temperatuur °C]],0),"")</f>
        <v>0</v>
      </c>
      <c r="O9686" s="89">
        <f>_34_KNMI_Stations[[#This Row],[graaddagen]]*_34_KNMI_Stations[[#This Row],[Gewogen factor]]</f>
        <v>0</v>
      </c>
      <c r="P9686" s="89" cm="1">
        <f t="array" ref="P9686">IF(ISNUMBER(_34_KNMI_Stations[[#This Row],[Etmaal temperatuur °C]]),IF(_34_KNMI_Stations[[#This Row],[Etmaal temperatuur °C]]&gt;stookgrens[],_34_KNMI_Stations[[#This Row],[Etmaal temperatuur °C]]-stookgrens[],0),"")</f>
        <v>6.6999999999999993</v>
      </c>
    </row>
    <row r="9687" spans="1:16" x14ac:dyDescent="0.25">
      <c r="A9687">
        <v>340</v>
      </c>
      <c r="B9687" s="110">
        <v>45839</v>
      </c>
      <c r="C9687" s="89">
        <v>2.2999999999999998</v>
      </c>
      <c r="D9687" s="89">
        <v>28.6</v>
      </c>
      <c r="E9687" s="96"/>
      <c r="F9687" s="89">
        <v>0</v>
      </c>
      <c r="G9687" s="89">
        <v>1014.4</v>
      </c>
      <c r="H9687">
        <v>0.47</v>
      </c>
      <c r="I9687" t="s">
        <v>24</v>
      </c>
      <c r="J9687">
        <v>0.8</v>
      </c>
      <c r="K9687">
        <v>7</v>
      </c>
      <c r="L9687">
        <v>2025</v>
      </c>
      <c r="M9687" t="s">
        <v>355</v>
      </c>
      <c r="N9687" s="89" cm="1">
        <f t="array" ref="N9687">IF(ISNUMBER(_34_KNMI_Stations[[#This Row],[Etmaal temperatuur °C]]),IF(_34_KNMI_Stations[[#This Row],[Etmaal temperatuur °C]]&lt;stookgrens[],stookgrens[]-_34_KNMI_Stations[[#This Row],[Etmaal temperatuur °C]],0),"")</f>
        <v>0</v>
      </c>
      <c r="O9687" s="89">
        <f>_34_KNMI_Stations[[#This Row],[graaddagen]]*_34_KNMI_Stations[[#This Row],[Gewogen factor]]</f>
        <v>0</v>
      </c>
      <c r="P9687" s="89" cm="1">
        <f t="array" ref="P9687">IF(ISNUMBER(_34_KNMI_Stations[[#This Row],[Etmaal temperatuur °C]]),IF(_34_KNMI_Stations[[#This Row],[Etmaal temperatuur °C]]&gt;stookgrens[],_34_KNMI_Stations[[#This Row],[Etmaal temperatuur °C]]-stookgrens[],0),"")</f>
        <v>10.600000000000001</v>
      </c>
    </row>
    <row r="9688" spans="1:16" x14ac:dyDescent="0.25">
      <c r="A9688">
        <v>340</v>
      </c>
      <c r="B9688" s="110">
        <v>45840</v>
      </c>
      <c r="C9688" s="89">
        <v>3.3</v>
      </c>
      <c r="D9688" s="89">
        <v>22.2</v>
      </c>
      <c r="E9688" s="96"/>
      <c r="F9688" s="89">
        <v>0.3</v>
      </c>
      <c r="G9688" s="89">
        <v>1016</v>
      </c>
      <c r="H9688">
        <v>0.72</v>
      </c>
      <c r="I9688" t="s">
        <v>24</v>
      </c>
      <c r="J9688">
        <v>0.8</v>
      </c>
      <c r="K9688">
        <v>7</v>
      </c>
      <c r="L9688">
        <v>2025</v>
      </c>
      <c r="M9688" t="s">
        <v>355</v>
      </c>
      <c r="N9688" s="89" cm="1">
        <f t="array" ref="N9688">IF(ISNUMBER(_34_KNMI_Stations[[#This Row],[Etmaal temperatuur °C]]),IF(_34_KNMI_Stations[[#This Row],[Etmaal temperatuur °C]]&lt;stookgrens[],stookgrens[]-_34_KNMI_Stations[[#This Row],[Etmaal temperatuur °C]],0),"")</f>
        <v>0</v>
      </c>
      <c r="O9688" s="89">
        <f>_34_KNMI_Stations[[#This Row],[graaddagen]]*_34_KNMI_Stations[[#This Row],[Gewogen factor]]</f>
        <v>0</v>
      </c>
      <c r="P9688" s="89" cm="1">
        <f t="array" ref="P9688">IF(ISNUMBER(_34_KNMI_Stations[[#This Row],[Etmaal temperatuur °C]]),IF(_34_KNMI_Stations[[#This Row],[Etmaal temperatuur °C]]&gt;stookgrens[],_34_KNMI_Stations[[#This Row],[Etmaal temperatuur °C]]-stookgrens[],0),"")</f>
        <v>4.1999999999999993</v>
      </c>
    </row>
    <row r="9689" spans="1:16" x14ac:dyDescent="0.25">
      <c r="A9689">
        <v>340</v>
      </c>
      <c r="B9689" s="110">
        <v>45841</v>
      </c>
      <c r="C9689" s="89">
        <v>3</v>
      </c>
      <c r="D9689" s="89">
        <v>17</v>
      </c>
      <c r="E9689" s="96"/>
      <c r="F9689" s="89">
        <v>0</v>
      </c>
      <c r="G9689" s="89">
        <v>1027</v>
      </c>
      <c r="H9689">
        <v>0.61</v>
      </c>
      <c r="I9689" t="s">
        <v>24</v>
      </c>
      <c r="J9689">
        <v>0.8</v>
      </c>
      <c r="K9689">
        <v>7</v>
      </c>
      <c r="L9689">
        <v>2025</v>
      </c>
      <c r="M9689" t="s">
        <v>355</v>
      </c>
      <c r="N9689" s="89" cm="1">
        <f t="array" ref="N9689">IF(ISNUMBER(_34_KNMI_Stations[[#This Row],[Etmaal temperatuur °C]]),IF(_34_KNMI_Stations[[#This Row],[Etmaal temperatuur °C]]&lt;stookgrens[],stookgrens[]-_34_KNMI_Stations[[#This Row],[Etmaal temperatuur °C]],0),"")</f>
        <v>1</v>
      </c>
      <c r="O9689" s="89">
        <f>_34_KNMI_Stations[[#This Row],[graaddagen]]*_34_KNMI_Stations[[#This Row],[Gewogen factor]]</f>
        <v>0.8</v>
      </c>
      <c r="P9689" s="89" cm="1">
        <f t="array" ref="P9689">IF(ISNUMBER(_34_KNMI_Stations[[#This Row],[Etmaal temperatuur °C]]),IF(_34_KNMI_Stations[[#This Row],[Etmaal temperatuur °C]]&gt;stookgrens[],_34_KNMI_Stations[[#This Row],[Etmaal temperatuur °C]]-stookgrens[],0),"")</f>
        <v>0</v>
      </c>
    </row>
    <row r="9690" spans="1:16" x14ac:dyDescent="0.25">
      <c r="A9690">
        <v>340</v>
      </c>
      <c r="B9690" s="110">
        <v>45842</v>
      </c>
      <c r="C9690" s="89">
        <v>2.8</v>
      </c>
      <c r="D9690" s="89">
        <v>18.5</v>
      </c>
      <c r="E9690" s="96"/>
      <c r="F9690" s="89">
        <v>0</v>
      </c>
      <c r="G9690" s="89">
        <v>1025.8</v>
      </c>
      <c r="H9690">
        <v>0.56999999999999995</v>
      </c>
      <c r="I9690" t="s">
        <v>24</v>
      </c>
      <c r="J9690">
        <v>0.8</v>
      </c>
      <c r="K9690">
        <v>7</v>
      </c>
      <c r="L9690">
        <v>2025</v>
      </c>
      <c r="M9690" t="s">
        <v>355</v>
      </c>
      <c r="N9690" s="89" cm="1">
        <f t="array" ref="N9690">IF(ISNUMBER(_34_KNMI_Stations[[#This Row],[Etmaal temperatuur °C]]),IF(_34_KNMI_Stations[[#This Row],[Etmaal temperatuur °C]]&lt;stookgrens[],stookgrens[]-_34_KNMI_Stations[[#This Row],[Etmaal temperatuur °C]],0),"")</f>
        <v>0</v>
      </c>
      <c r="O9690" s="89">
        <f>_34_KNMI_Stations[[#This Row],[graaddagen]]*_34_KNMI_Stations[[#This Row],[Gewogen factor]]</f>
        <v>0</v>
      </c>
      <c r="P9690" s="89" cm="1">
        <f t="array" ref="P9690">IF(ISNUMBER(_34_KNMI_Stations[[#This Row],[Etmaal temperatuur °C]]),IF(_34_KNMI_Stations[[#This Row],[Etmaal temperatuur °C]]&gt;stookgrens[],_34_KNMI_Stations[[#This Row],[Etmaal temperatuur °C]]-stookgrens[],0),"")</f>
        <v>0.5</v>
      </c>
    </row>
    <row r="9691" spans="1:16" x14ac:dyDescent="0.25">
      <c r="A9691">
        <v>340</v>
      </c>
      <c r="B9691" s="110">
        <v>45843</v>
      </c>
      <c r="C9691" s="89">
        <v>5.7</v>
      </c>
      <c r="D9691" s="89">
        <v>19.3</v>
      </c>
      <c r="E9691" s="96"/>
      <c r="F9691" s="89">
        <v>0.1</v>
      </c>
      <c r="G9691" s="89">
        <v>1015.6</v>
      </c>
      <c r="H9691">
        <v>0.6</v>
      </c>
      <c r="I9691" t="s">
        <v>24</v>
      </c>
      <c r="J9691">
        <v>0.8</v>
      </c>
      <c r="K9691">
        <v>7</v>
      </c>
      <c r="L9691">
        <v>2025</v>
      </c>
      <c r="M9691" t="s">
        <v>355</v>
      </c>
      <c r="N9691" s="89" cm="1">
        <f t="array" ref="N9691">IF(ISNUMBER(_34_KNMI_Stations[[#This Row],[Etmaal temperatuur °C]]),IF(_34_KNMI_Stations[[#This Row],[Etmaal temperatuur °C]]&lt;stookgrens[],stookgrens[]-_34_KNMI_Stations[[#This Row],[Etmaal temperatuur °C]],0),"")</f>
        <v>0</v>
      </c>
      <c r="O9691" s="89">
        <f>_34_KNMI_Stations[[#This Row],[graaddagen]]*_34_KNMI_Stations[[#This Row],[Gewogen factor]]</f>
        <v>0</v>
      </c>
      <c r="P9691" s="89" cm="1">
        <f t="array" ref="P9691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9692" spans="1:16" x14ac:dyDescent="0.25">
      <c r="A9692">
        <v>340</v>
      </c>
      <c r="B9692" s="110">
        <v>45844</v>
      </c>
      <c r="C9692" s="89">
        <v>3.5</v>
      </c>
      <c r="D9692" s="89">
        <v>17</v>
      </c>
      <c r="E9692" s="96"/>
      <c r="F9692" s="89">
        <v>9.4</v>
      </c>
      <c r="G9692" s="89">
        <v>1006.5</v>
      </c>
      <c r="H9692">
        <v>0.88</v>
      </c>
      <c r="I9692" t="s">
        <v>24</v>
      </c>
      <c r="J9692">
        <v>0.8</v>
      </c>
      <c r="K9692">
        <v>7</v>
      </c>
      <c r="L9692">
        <v>2025</v>
      </c>
      <c r="M9692" t="s">
        <v>355</v>
      </c>
      <c r="N9692" s="89" cm="1">
        <f t="array" ref="N9692">IF(ISNUMBER(_34_KNMI_Stations[[#This Row],[Etmaal temperatuur °C]]),IF(_34_KNMI_Stations[[#This Row],[Etmaal temperatuur °C]]&lt;stookgrens[],stookgrens[]-_34_KNMI_Stations[[#This Row],[Etmaal temperatuur °C]],0),"")</f>
        <v>1</v>
      </c>
      <c r="O9692" s="89">
        <f>_34_KNMI_Stations[[#This Row],[graaddagen]]*_34_KNMI_Stations[[#This Row],[Gewogen factor]]</f>
        <v>0.8</v>
      </c>
      <c r="P9692" s="89" cm="1">
        <f t="array" ref="P9692">IF(ISNUMBER(_34_KNMI_Stations[[#This Row],[Etmaal temperatuur °C]]),IF(_34_KNMI_Stations[[#This Row],[Etmaal temperatuur °C]]&gt;stookgrens[],_34_KNMI_Stations[[#This Row],[Etmaal temperatuur °C]]-stookgrens[],0),"")</f>
        <v>0</v>
      </c>
    </row>
    <row r="9693" spans="1:16" x14ac:dyDescent="0.25">
      <c r="A9693">
        <v>340</v>
      </c>
      <c r="B9693" s="110">
        <v>45845</v>
      </c>
      <c r="C9693" s="89">
        <v>4.0999999999999996</v>
      </c>
      <c r="D9693" s="89">
        <v>16.5</v>
      </c>
      <c r="E9693" s="96"/>
      <c r="F9693" s="89">
        <v>1.3</v>
      </c>
      <c r="G9693" s="89">
        <v>1007.9</v>
      </c>
      <c r="H9693">
        <v>0.72</v>
      </c>
      <c r="I9693" t="s">
        <v>24</v>
      </c>
      <c r="J9693">
        <v>0.8</v>
      </c>
      <c r="K9693">
        <v>7</v>
      </c>
      <c r="L9693">
        <v>2025</v>
      </c>
      <c r="M9693" t="s">
        <v>356</v>
      </c>
      <c r="N9693" s="89" cm="1">
        <f t="array" ref="N9693">IF(ISNUMBER(_34_KNMI_Stations[[#This Row],[Etmaal temperatuur °C]]),IF(_34_KNMI_Stations[[#This Row],[Etmaal temperatuur °C]]&lt;stookgrens[],stookgrens[]-_34_KNMI_Stations[[#This Row],[Etmaal temperatuur °C]],0),"")</f>
        <v>1.5</v>
      </c>
      <c r="O9693" s="89">
        <f>_34_KNMI_Stations[[#This Row],[graaddagen]]*_34_KNMI_Stations[[#This Row],[Gewogen factor]]</f>
        <v>1.2000000000000002</v>
      </c>
      <c r="P9693" s="89" cm="1">
        <f t="array" ref="P9693">IF(ISNUMBER(_34_KNMI_Stations[[#This Row],[Etmaal temperatuur °C]]),IF(_34_KNMI_Stations[[#This Row],[Etmaal temperatuur °C]]&gt;stookgrens[],_34_KNMI_Stations[[#This Row],[Etmaal temperatuur °C]]-stookgrens[],0),"")</f>
        <v>0</v>
      </c>
    </row>
    <row r="9694" spans="1:16" x14ac:dyDescent="0.25">
      <c r="A9694">
        <v>340</v>
      </c>
      <c r="B9694" s="110">
        <v>45846</v>
      </c>
      <c r="C9694" s="89">
        <v>3.1</v>
      </c>
      <c r="D9694" s="89">
        <v>14.7</v>
      </c>
      <c r="E9694" s="96"/>
      <c r="F9694" s="89">
        <v>12.3</v>
      </c>
      <c r="G9694" s="89">
        <v>1015.8</v>
      </c>
      <c r="H9694">
        <v>0.78</v>
      </c>
      <c r="I9694" t="s">
        <v>24</v>
      </c>
      <c r="J9694">
        <v>0.8</v>
      </c>
      <c r="K9694">
        <v>7</v>
      </c>
      <c r="L9694">
        <v>2025</v>
      </c>
      <c r="M9694" t="s">
        <v>356</v>
      </c>
      <c r="N9694" s="89" cm="1">
        <f t="array" ref="N9694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9694" s="89">
        <f>_34_KNMI_Stations[[#This Row],[graaddagen]]*_34_KNMI_Stations[[#This Row],[Gewogen factor]]</f>
        <v>2.6400000000000006</v>
      </c>
      <c r="P9694" s="89" cm="1">
        <f t="array" ref="P9694">IF(ISNUMBER(_34_KNMI_Stations[[#This Row],[Etmaal temperatuur °C]]),IF(_34_KNMI_Stations[[#This Row],[Etmaal temperatuur °C]]&gt;stookgrens[],_34_KNMI_Stations[[#This Row],[Etmaal temperatuur °C]]-stookgrens[],0),"")</f>
        <v>0</v>
      </c>
    </row>
    <row r="9695" spans="1:16" x14ac:dyDescent="0.25">
      <c r="A9695">
        <v>340</v>
      </c>
      <c r="B9695" s="110">
        <v>45847</v>
      </c>
      <c r="C9695" s="89">
        <v>2.2000000000000002</v>
      </c>
      <c r="D9695" s="89">
        <v>18.100000000000001</v>
      </c>
      <c r="E9695" s="96"/>
      <c r="F9695" s="89">
        <v>0</v>
      </c>
      <c r="G9695" s="89">
        <v>1021.4</v>
      </c>
      <c r="H9695">
        <v>0.66</v>
      </c>
      <c r="I9695" t="s">
        <v>24</v>
      </c>
      <c r="J9695">
        <v>0.8</v>
      </c>
      <c r="K9695">
        <v>7</v>
      </c>
      <c r="L9695">
        <v>2025</v>
      </c>
      <c r="M9695" t="s">
        <v>356</v>
      </c>
      <c r="N9695" s="89" cm="1">
        <f t="array" ref="N9695">IF(ISNUMBER(_34_KNMI_Stations[[#This Row],[Etmaal temperatuur °C]]),IF(_34_KNMI_Stations[[#This Row],[Etmaal temperatuur °C]]&lt;stookgrens[],stookgrens[]-_34_KNMI_Stations[[#This Row],[Etmaal temperatuur °C]],0),"")</f>
        <v>0</v>
      </c>
      <c r="O9695" s="89">
        <f>_34_KNMI_Stations[[#This Row],[graaddagen]]*_34_KNMI_Stations[[#This Row],[Gewogen factor]]</f>
        <v>0</v>
      </c>
      <c r="P9695" s="89" cm="1">
        <f t="array" ref="P9695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9696" spans="1:16" x14ac:dyDescent="0.25">
      <c r="A9696">
        <v>340</v>
      </c>
      <c r="B9696" s="110">
        <v>45848</v>
      </c>
      <c r="C9696" s="89">
        <v>1.9</v>
      </c>
      <c r="D9696" s="89">
        <v>19.7</v>
      </c>
      <c r="E9696" s="96"/>
      <c r="F9696" s="89">
        <v>0</v>
      </c>
      <c r="G9696" s="89">
        <v>1022.2</v>
      </c>
      <c r="H9696">
        <v>0.67</v>
      </c>
      <c r="I9696" t="s">
        <v>24</v>
      </c>
      <c r="J9696">
        <v>0.8</v>
      </c>
      <c r="K9696">
        <v>7</v>
      </c>
      <c r="L9696">
        <v>2025</v>
      </c>
      <c r="M9696" t="s">
        <v>356</v>
      </c>
      <c r="N9696" s="89" cm="1">
        <f t="array" ref="N9696">IF(ISNUMBER(_34_KNMI_Stations[[#This Row],[Etmaal temperatuur °C]]),IF(_34_KNMI_Stations[[#This Row],[Etmaal temperatuur °C]]&lt;stookgrens[],stookgrens[]-_34_KNMI_Stations[[#This Row],[Etmaal temperatuur °C]],0),"")</f>
        <v>0</v>
      </c>
      <c r="O9696" s="89">
        <f>_34_KNMI_Stations[[#This Row],[graaddagen]]*_34_KNMI_Stations[[#This Row],[Gewogen factor]]</f>
        <v>0</v>
      </c>
      <c r="P9696" s="89" cm="1">
        <f t="array" ref="P9696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9697" spans="1:16" x14ac:dyDescent="0.25">
      <c r="A9697">
        <v>340</v>
      </c>
      <c r="B9697" s="110">
        <v>45849</v>
      </c>
      <c r="C9697" s="89">
        <v>2.5</v>
      </c>
      <c r="D9697" s="89">
        <v>19.8</v>
      </c>
      <c r="E9697" s="96"/>
      <c r="F9697" s="89">
        <v>0.2</v>
      </c>
      <c r="G9697" s="89">
        <v>1020.1</v>
      </c>
      <c r="H9697">
        <v>0.71</v>
      </c>
      <c r="I9697" t="s">
        <v>24</v>
      </c>
      <c r="J9697">
        <v>0.8</v>
      </c>
      <c r="K9697">
        <v>7</v>
      </c>
      <c r="L9697">
        <v>2025</v>
      </c>
      <c r="M9697" t="s">
        <v>356</v>
      </c>
      <c r="N9697" s="89" cm="1">
        <f t="array" ref="N9697">IF(ISNUMBER(_34_KNMI_Stations[[#This Row],[Etmaal temperatuur °C]]),IF(_34_KNMI_Stations[[#This Row],[Etmaal temperatuur °C]]&lt;stookgrens[],stookgrens[]-_34_KNMI_Stations[[#This Row],[Etmaal temperatuur °C]],0),"")</f>
        <v>0</v>
      </c>
      <c r="O9697" s="89">
        <f>_34_KNMI_Stations[[#This Row],[graaddagen]]*_34_KNMI_Stations[[#This Row],[Gewogen factor]]</f>
        <v>0</v>
      </c>
      <c r="P9697" s="89" cm="1">
        <f t="array" ref="P9697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9698" spans="1:16" x14ac:dyDescent="0.25">
      <c r="A9698">
        <v>340</v>
      </c>
      <c r="B9698" s="110">
        <v>45850</v>
      </c>
      <c r="C9698" s="89">
        <v>2.6</v>
      </c>
      <c r="D9698" s="89">
        <v>19.5</v>
      </c>
      <c r="E9698" s="96"/>
      <c r="F9698" s="89">
        <v>0</v>
      </c>
      <c r="G9698" s="89">
        <v>1015.4</v>
      </c>
      <c r="H9698">
        <v>0.73</v>
      </c>
      <c r="I9698" t="s">
        <v>24</v>
      </c>
      <c r="J9698">
        <v>0.8</v>
      </c>
      <c r="K9698">
        <v>7</v>
      </c>
      <c r="L9698">
        <v>2025</v>
      </c>
      <c r="M9698" t="s">
        <v>356</v>
      </c>
      <c r="N9698" s="89" cm="1">
        <f t="array" ref="N9698">IF(ISNUMBER(_34_KNMI_Stations[[#This Row],[Etmaal temperatuur °C]]),IF(_34_KNMI_Stations[[#This Row],[Etmaal temperatuur °C]]&lt;stookgrens[],stookgrens[]-_34_KNMI_Stations[[#This Row],[Etmaal temperatuur °C]],0),"")</f>
        <v>0</v>
      </c>
      <c r="O9698" s="89">
        <f>_34_KNMI_Stations[[#This Row],[graaddagen]]*_34_KNMI_Stations[[#This Row],[Gewogen factor]]</f>
        <v>0</v>
      </c>
      <c r="P9698" s="89" cm="1">
        <f t="array" ref="P9698">IF(ISNUMBER(_34_KNMI_Stations[[#This Row],[Etmaal temperatuur °C]]),IF(_34_KNMI_Stations[[#This Row],[Etmaal temperatuur °C]]&gt;stookgrens[],_34_KNMI_Stations[[#This Row],[Etmaal temperatuur °C]]-stookgrens[],0),"")</f>
        <v>1.5</v>
      </c>
    </row>
    <row r="9699" spans="1:16" x14ac:dyDescent="0.25">
      <c r="A9699">
        <v>340</v>
      </c>
      <c r="B9699" s="110">
        <v>45851</v>
      </c>
      <c r="C9699" s="89">
        <v>1.7</v>
      </c>
      <c r="D9699" s="89">
        <v>19.7</v>
      </c>
      <c r="E9699" s="96"/>
      <c r="F9699" s="89">
        <v>0</v>
      </c>
      <c r="G9699" s="89">
        <v>1011.6</v>
      </c>
      <c r="H9699">
        <v>0.77</v>
      </c>
      <c r="I9699" t="s">
        <v>24</v>
      </c>
      <c r="J9699">
        <v>0.8</v>
      </c>
      <c r="K9699">
        <v>7</v>
      </c>
      <c r="L9699">
        <v>2025</v>
      </c>
      <c r="M9699" t="s">
        <v>356</v>
      </c>
      <c r="N9699" s="89" cm="1">
        <f t="array" ref="N9699">IF(ISNUMBER(_34_KNMI_Stations[[#This Row],[Etmaal temperatuur °C]]),IF(_34_KNMI_Stations[[#This Row],[Etmaal temperatuur °C]]&lt;stookgrens[],stookgrens[]-_34_KNMI_Stations[[#This Row],[Etmaal temperatuur °C]],0),"")</f>
        <v>0</v>
      </c>
      <c r="O9699" s="89">
        <f>_34_KNMI_Stations[[#This Row],[graaddagen]]*_34_KNMI_Stations[[#This Row],[Gewogen factor]]</f>
        <v>0</v>
      </c>
      <c r="P9699" s="89" cm="1">
        <f t="array" ref="P9699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9700" spans="1:16" x14ac:dyDescent="0.25">
      <c r="A9700">
        <v>340</v>
      </c>
      <c r="B9700" s="110">
        <v>45852</v>
      </c>
      <c r="C9700" s="89">
        <v>3.8</v>
      </c>
      <c r="D9700" s="89">
        <v>20.3</v>
      </c>
      <c r="E9700" s="96"/>
      <c r="F9700" s="89">
        <v>0</v>
      </c>
      <c r="G9700" s="89">
        <v>1014.6</v>
      </c>
      <c r="H9700">
        <v>0.72</v>
      </c>
      <c r="I9700" t="s">
        <v>24</v>
      </c>
      <c r="J9700">
        <v>0.8</v>
      </c>
      <c r="K9700">
        <v>7</v>
      </c>
      <c r="L9700">
        <v>2025</v>
      </c>
      <c r="M9700" t="s">
        <v>357</v>
      </c>
      <c r="N9700" s="89" cm="1">
        <f t="array" ref="N9700">IF(ISNUMBER(_34_KNMI_Stations[[#This Row],[Etmaal temperatuur °C]]),IF(_34_KNMI_Stations[[#This Row],[Etmaal temperatuur °C]]&lt;stookgrens[],stookgrens[]-_34_KNMI_Stations[[#This Row],[Etmaal temperatuur °C]],0),"")</f>
        <v>0</v>
      </c>
      <c r="O9700" s="89">
        <f>_34_KNMI_Stations[[#This Row],[graaddagen]]*_34_KNMI_Stations[[#This Row],[Gewogen factor]]</f>
        <v>0</v>
      </c>
      <c r="P9700" s="89" cm="1">
        <f t="array" ref="P9700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9701" spans="1:16" x14ac:dyDescent="0.25">
      <c r="A9701">
        <v>340</v>
      </c>
      <c r="B9701" s="110">
        <v>45853</v>
      </c>
      <c r="C9701" s="89">
        <v>5</v>
      </c>
      <c r="D9701" s="89">
        <v>19</v>
      </c>
      <c r="E9701" s="96"/>
      <c r="F9701" s="89">
        <v>-0.1</v>
      </c>
      <c r="G9701" s="89">
        <v>1017.2</v>
      </c>
      <c r="H9701">
        <v>0.61</v>
      </c>
      <c r="I9701" t="s">
        <v>24</v>
      </c>
      <c r="J9701">
        <v>0.8</v>
      </c>
      <c r="K9701">
        <v>7</v>
      </c>
      <c r="L9701">
        <v>2025</v>
      </c>
      <c r="M9701" t="s">
        <v>357</v>
      </c>
      <c r="N9701" s="89" cm="1">
        <f t="array" ref="N9701">IF(ISNUMBER(_34_KNMI_Stations[[#This Row],[Etmaal temperatuur °C]]),IF(_34_KNMI_Stations[[#This Row],[Etmaal temperatuur °C]]&lt;stookgrens[],stookgrens[]-_34_KNMI_Stations[[#This Row],[Etmaal temperatuur °C]],0),"")</f>
        <v>0</v>
      </c>
      <c r="O9701" s="89">
        <f>_34_KNMI_Stations[[#This Row],[graaddagen]]*_34_KNMI_Stations[[#This Row],[Gewogen factor]]</f>
        <v>0</v>
      </c>
      <c r="P9701" s="89" cm="1">
        <f t="array" ref="P9701">IF(ISNUMBER(_34_KNMI_Stations[[#This Row],[Etmaal temperatuur °C]]),IF(_34_KNMI_Stations[[#This Row],[Etmaal temperatuur °C]]&gt;stookgrens[],_34_KNMI_Stations[[#This Row],[Etmaal temperatuur °C]]-stookgrens[],0),"")</f>
        <v>1</v>
      </c>
    </row>
    <row r="9702" spans="1:16" x14ac:dyDescent="0.25">
      <c r="A9702">
        <v>340</v>
      </c>
      <c r="B9702" s="110">
        <v>45854</v>
      </c>
      <c r="C9702" s="89">
        <v>5</v>
      </c>
      <c r="D9702" s="89">
        <v>17.2</v>
      </c>
      <c r="E9702" s="96"/>
      <c r="F9702" s="89">
        <v>6.8</v>
      </c>
      <c r="G9702" s="89">
        <v>1014.9</v>
      </c>
      <c r="H9702">
        <v>0.79</v>
      </c>
      <c r="I9702" t="s">
        <v>24</v>
      </c>
      <c r="J9702">
        <v>0.8</v>
      </c>
      <c r="K9702">
        <v>7</v>
      </c>
      <c r="L9702">
        <v>2025</v>
      </c>
      <c r="M9702" t="s">
        <v>357</v>
      </c>
      <c r="N9702" s="89" cm="1">
        <f t="array" ref="N9702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9702" s="89">
        <f>_34_KNMI_Stations[[#This Row],[graaddagen]]*_34_KNMI_Stations[[#This Row],[Gewogen factor]]</f>
        <v>0.64000000000000057</v>
      </c>
      <c r="P9702" s="89" cm="1">
        <f t="array" ref="P9702">IF(ISNUMBER(_34_KNMI_Stations[[#This Row],[Etmaal temperatuur °C]]),IF(_34_KNMI_Stations[[#This Row],[Etmaal temperatuur °C]]&gt;stookgrens[],_34_KNMI_Stations[[#This Row],[Etmaal temperatuur °C]]-stookgrens[],0),"")</f>
        <v>0</v>
      </c>
    </row>
    <row r="9703" spans="1:16" x14ac:dyDescent="0.25">
      <c r="A9703">
        <v>340</v>
      </c>
      <c r="B9703" s="110">
        <v>45855</v>
      </c>
      <c r="C9703" s="89">
        <v>1.6</v>
      </c>
      <c r="D9703" s="89">
        <v>18.3</v>
      </c>
      <c r="E9703" s="96"/>
      <c r="F9703" s="89">
        <v>0</v>
      </c>
      <c r="G9703" s="89">
        <v>1017.6</v>
      </c>
      <c r="H9703">
        <v>0.69</v>
      </c>
      <c r="I9703" t="s">
        <v>24</v>
      </c>
      <c r="J9703">
        <v>0.8</v>
      </c>
      <c r="K9703">
        <v>7</v>
      </c>
      <c r="L9703">
        <v>2025</v>
      </c>
      <c r="M9703" t="s">
        <v>357</v>
      </c>
      <c r="N9703" s="89" cm="1">
        <f t="array" ref="N9703">IF(ISNUMBER(_34_KNMI_Stations[[#This Row],[Etmaal temperatuur °C]]),IF(_34_KNMI_Stations[[#This Row],[Etmaal temperatuur °C]]&lt;stookgrens[],stookgrens[]-_34_KNMI_Stations[[#This Row],[Etmaal temperatuur °C]],0),"")</f>
        <v>0</v>
      </c>
      <c r="O9703" s="89">
        <f>_34_KNMI_Stations[[#This Row],[graaddagen]]*_34_KNMI_Stations[[#This Row],[Gewogen factor]]</f>
        <v>0</v>
      </c>
      <c r="P9703" s="89" cm="1">
        <f t="array" ref="P9703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9704" spans="1:16" x14ac:dyDescent="0.25">
      <c r="A9704">
        <v>340</v>
      </c>
      <c r="B9704" s="110">
        <v>45856</v>
      </c>
      <c r="C9704" s="89">
        <v>2</v>
      </c>
      <c r="D9704" s="89">
        <v>22.4</v>
      </c>
      <c r="E9704" s="96"/>
      <c r="F9704" s="89">
        <v>0</v>
      </c>
      <c r="G9704" s="89">
        <v>1013.6</v>
      </c>
      <c r="H9704">
        <v>0.6</v>
      </c>
      <c r="I9704" t="s">
        <v>24</v>
      </c>
      <c r="J9704">
        <v>0.8</v>
      </c>
      <c r="K9704">
        <v>7</v>
      </c>
      <c r="L9704">
        <v>2025</v>
      </c>
      <c r="M9704" t="s">
        <v>357</v>
      </c>
      <c r="N9704" s="89" cm="1">
        <f t="array" ref="N9704">IF(ISNUMBER(_34_KNMI_Stations[[#This Row],[Etmaal temperatuur °C]]),IF(_34_KNMI_Stations[[#This Row],[Etmaal temperatuur °C]]&lt;stookgrens[],stookgrens[]-_34_KNMI_Stations[[#This Row],[Etmaal temperatuur °C]],0),"")</f>
        <v>0</v>
      </c>
      <c r="O9704" s="89">
        <f>_34_KNMI_Stations[[#This Row],[graaddagen]]*_34_KNMI_Stations[[#This Row],[Gewogen factor]]</f>
        <v>0</v>
      </c>
      <c r="P9704" s="89" cm="1">
        <f t="array" ref="P9704">IF(ISNUMBER(_34_KNMI_Stations[[#This Row],[Etmaal temperatuur °C]]),IF(_34_KNMI_Stations[[#This Row],[Etmaal temperatuur °C]]&gt;stookgrens[],_34_KNMI_Stations[[#This Row],[Etmaal temperatuur °C]]-stookgrens[],0),"")</f>
        <v>4.3999999999999986</v>
      </c>
    </row>
    <row r="9705" spans="1:16" x14ac:dyDescent="0.25">
      <c r="A9705">
        <v>340</v>
      </c>
      <c r="B9705" s="110">
        <v>45857</v>
      </c>
      <c r="C9705" s="89">
        <v>3</v>
      </c>
      <c r="D9705" s="89">
        <v>23</v>
      </c>
      <c r="E9705" s="96"/>
      <c r="F9705" s="89">
        <v>6.9</v>
      </c>
      <c r="G9705" s="89">
        <v>1006.3</v>
      </c>
      <c r="H9705">
        <v>0.66</v>
      </c>
      <c r="I9705" t="s">
        <v>24</v>
      </c>
      <c r="J9705">
        <v>0.8</v>
      </c>
      <c r="K9705">
        <v>7</v>
      </c>
      <c r="L9705">
        <v>2025</v>
      </c>
      <c r="M9705" t="s">
        <v>357</v>
      </c>
      <c r="N9705" s="89" cm="1">
        <f t="array" ref="N9705">IF(ISNUMBER(_34_KNMI_Stations[[#This Row],[Etmaal temperatuur °C]]),IF(_34_KNMI_Stations[[#This Row],[Etmaal temperatuur °C]]&lt;stookgrens[],stookgrens[]-_34_KNMI_Stations[[#This Row],[Etmaal temperatuur °C]],0),"")</f>
        <v>0</v>
      </c>
      <c r="O9705" s="89">
        <f>_34_KNMI_Stations[[#This Row],[graaddagen]]*_34_KNMI_Stations[[#This Row],[Gewogen factor]]</f>
        <v>0</v>
      </c>
      <c r="P9705" s="89" cm="1">
        <f t="array" ref="P9705">IF(ISNUMBER(_34_KNMI_Stations[[#This Row],[Etmaal temperatuur °C]]),IF(_34_KNMI_Stations[[#This Row],[Etmaal temperatuur °C]]&gt;stookgrens[],_34_KNMI_Stations[[#This Row],[Etmaal temperatuur °C]]-stookgrens[],0),"")</f>
        <v>5</v>
      </c>
    </row>
    <row r="9706" spans="1:16" x14ac:dyDescent="0.25">
      <c r="A9706">
        <v>340</v>
      </c>
      <c r="B9706" s="110">
        <v>45858</v>
      </c>
      <c r="C9706" s="89">
        <v>2.1</v>
      </c>
      <c r="D9706" s="89">
        <v>19.899999999999999</v>
      </c>
      <c r="E9706" s="96"/>
      <c r="F9706" s="89">
        <v>1.7</v>
      </c>
      <c r="G9706" s="89">
        <v>1003.7</v>
      </c>
      <c r="H9706">
        <v>0.82</v>
      </c>
      <c r="I9706" t="s">
        <v>24</v>
      </c>
      <c r="J9706">
        <v>0.8</v>
      </c>
      <c r="K9706">
        <v>7</v>
      </c>
      <c r="L9706">
        <v>2025</v>
      </c>
      <c r="M9706" t="s">
        <v>357</v>
      </c>
      <c r="N9706" s="89" cm="1">
        <f t="array" ref="N9706">IF(ISNUMBER(_34_KNMI_Stations[[#This Row],[Etmaal temperatuur °C]]),IF(_34_KNMI_Stations[[#This Row],[Etmaal temperatuur °C]]&lt;stookgrens[],stookgrens[]-_34_KNMI_Stations[[#This Row],[Etmaal temperatuur °C]],0),"")</f>
        <v>0</v>
      </c>
      <c r="O9706" s="89">
        <f>_34_KNMI_Stations[[#This Row],[graaddagen]]*_34_KNMI_Stations[[#This Row],[Gewogen factor]]</f>
        <v>0</v>
      </c>
      <c r="P9706" s="89" cm="1">
        <f t="array" ref="P9706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9707" spans="1:16" x14ac:dyDescent="0.25">
      <c r="A9707">
        <v>340</v>
      </c>
      <c r="B9707" s="110">
        <v>45859</v>
      </c>
      <c r="C9707" s="89">
        <v>3.2</v>
      </c>
      <c r="D9707" s="89">
        <v>18.600000000000001</v>
      </c>
      <c r="E9707" s="96"/>
      <c r="F9707" s="89">
        <v>1.8</v>
      </c>
      <c r="G9707" s="89">
        <v>1002.7</v>
      </c>
      <c r="H9707">
        <v>0.77</v>
      </c>
      <c r="I9707" t="s">
        <v>24</v>
      </c>
      <c r="J9707">
        <v>0.8</v>
      </c>
      <c r="K9707">
        <v>7</v>
      </c>
      <c r="L9707">
        <v>2025</v>
      </c>
      <c r="M9707" t="s">
        <v>358</v>
      </c>
      <c r="N9707" s="89" cm="1">
        <f t="array" ref="N9707">IF(ISNUMBER(_34_KNMI_Stations[[#This Row],[Etmaal temperatuur °C]]),IF(_34_KNMI_Stations[[#This Row],[Etmaal temperatuur °C]]&lt;stookgrens[],stookgrens[]-_34_KNMI_Stations[[#This Row],[Etmaal temperatuur °C]],0),"")</f>
        <v>0</v>
      </c>
      <c r="O9707" s="89">
        <f>_34_KNMI_Stations[[#This Row],[graaddagen]]*_34_KNMI_Stations[[#This Row],[Gewogen factor]]</f>
        <v>0</v>
      </c>
      <c r="P9707" s="89" cm="1">
        <f t="array" ref="P9707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9708" spans="1:16" x14ac:dyDescent="0.25">
      <c r="A9708">
        <v>340</v>
      </c>
      <c r="B9708" s="110">
        <v>45860</v>
      </c>
      <c r="C9708" s="89">
        <v>5.8</v>
      </c>
      <c r="D9708" s="89">
        <v>19.7</v>
      </c>
      <c r="E9708" s="96"/>
      <c r="F9708" s="89">
        <v>0</v>
      </c>
      <c r="G9708" s="89">
        <v>1009.6</v>
      </c>
      <c r="H9708">
        <v>0.74</v>
      </c>
      <c r="I9708" t="s">
        <v>24</v>
      </c>
      <c r="J9708">
        <v>0.8</v>
      </c>
      <c r="K9708">
        <v>7</v>
      </c>
      <c r="L9708">
        <v>2025</v>
      </c>
      <c r="M9708" t="s">
        <v>358</v>
      </c>
      <c r="N9708" s="89" cm="1">
        <f t="array" ref="N9708">IF(ISNUMBER(_34_KNMI_Stations[[#This Row],[Etmaal temperatuur °C]]),IF(_34_KNMI_Stations[[#This Row],[Etmaal temperatuur °C]]&lt;stookgrens[],stookgrens[]-_34_KNMI_Stations[[#This Row],[Etmaal temperatuur °C]],0),"")</f>
        <v>0</v>
      </c>
      <c r="O9708" s="89">
        <f>_34_KNMI_Stations[[#This Row],[graaddagen]]*_34_KNMI_Stations[[#This Row],[Gewogen factor]]</f>
        <v>0</v>
      </c>
      <c r="P9708" s="89" cm="1">
        <f t="array" ref="P9708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9709" spans="1:16" x14ac:dyDescent="0.25">
      <c r="A9709">
        <v>340</v>
      </c>
      <c r="B9709" s="110">
        <v>45861</v>
      </c>
      <c r="C9709" s="89">
        <v>2.8</v>
      </c>
      <c r="D9709" s="89">
        <v>18.100000000000001</v>
      </c>
      <c r="E9709" s="96"/>
      <c r="F9709" s="89">
        <v>3.6</v>
      </c>
      <c r="G9709" s="89">
        <v>1012.5</v>
      </c>
      <c r="H9709">
        <v>0.84</v>
      </c>
      <c r="I9709" t="s">
        <v>24</v>
      </c>
      <c r="J9709">
        <v>0.8</v>
      </c>
      <c r="K9709">
        <v>7</v>
      </c>
      <c r="L9709">
        <v>2025</v>
      </c>
      <c r="M9709" t="s">
        <v>358</v>
      </c>
      <c r="N9709" s="89" cm="1">
        <f t="array" ref="N9709">IF(ISNUMBER(_34_KNMI_Stations[[#This Row],[Etmaal temperatuur °C]]),IF(_34_KNMI_Stations[[#This Row],[Etmaal temperatuur °C]]&lt;stookgrens[],stookgrens[]-_34_KNMI_Stations[[#This Row],[Etmaal temperatuur °C]],0),"")</f>
        <v>0</v>
      </c>
      <c r="O9709" s="89">
        <f>_34_KNMI_Stations[[#This Row],[graaddagen]]*_34_KNMI_Stations[[#This Row],[Gewogen factor]]</f>
        <v>0</v>
      </c>
      <c r="P9709" s="89" cm="1">
        <f t="array" ref="P9709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9710" spans="1:16" x14ac:dyDescent="0.25">
      <c r="A9710">
        <v>340</v>
      </c>
      <c r="B9710" s="110">
        <v>45862</v>
      </c>
      <c r="C9710" s="89">
        <v>2.2000000000000002</v>
      </c>
      <c r="D9710" s="89">
        <v>19</v>
      </c>
      <c r="E9710" s="96"/>
      <c r="F9710" s="89">
        <v>0</v>
      </c>
      <c r="G9710" s="89">
        <v>1014.7</v>
      </c>
      <c r="H9710">
        <v>0.78</v>
      </c>
      <c r="I9710" t="s">
        <v>24</v>
      </c>
      <c r="J9710">
        <v>0.8</v>
      </c>
      <c r="K9710">
        <v>7</v>
      </c>
      <c r="L9710">
        <v>2025</v>
      </c>
      <c r="M9710" t="s">
        <v>358</v>
      </c>
      <c r="N9710" s="89" cm="1">
        <f t="array" ref="N9710">IF(ISNUMBER(_34_KNMI_Stations[[#This Row],[Etmaal temperatuur °C]]),IF(_34_KNMI_Stations[[#This Row],[Etmaal temperatuur °C]]&lt;stookgrens[],stookgrens[]-_34_KNMI_Stations[[#This Row],[Etmaal temperatuur °C]],0),"")</f>
        <v>0</v>
      </c>
      <c r="O9710" s="89">
        <f>_34_KNMI_Stations[[#This Row],[graaddagen]]*_34_KNMI_Stations[[#This Row],[Gewogen factor]]</f>
        <v>0</v>
      </c>
      <c r="P9710" s="89" cm="1">
        <f t="array" ref="P9710">IF(ISNUMBER(_34_KNMI_Stations[[#This Row],[Etmaal temperatuur °C]]),IF(_34_KNMI_Stations[[#This Row],[Etmaal temperatuur °C]]&gt;stookgrens[],_34_KNMI_Stations[[#This Row],[Etmaal temperatuur °C]]-stookgrens[],0),"")</f>
        <v>1</v>
      </c>
    </row>
    <row r="9711" spans="1:16" x14ac:dyDescent="0.25">
      <c r="A9711">
        <v>340</v>
      </c>
      <c r="B9711" s="110">
        <v>45863</v>
      </c>
      <c r="C9711" s="89">
        <v>1.1000000000000001</v>
      </c>
      <c r="D9711" s="89">
        <v>17.600000000000001</v>
      </c>
      <c r="E9711" s="96"/>
      <c r="F9711" s="89">
        <v>5.3</v>
      </c>
      <c r="G9711" s="89">
        <v>1017.9</v>
      </c>
      <c r="H9711">
        <v>0.88</v>
      </c>
      <c r="I9711" t="s">
        <v>24</v>
      </c>
      <c r="J9711">
        <v>0.8</v>
      </c>
      <c r="K9711">
        <v>7</v>
      </c>
      <c r="L9711">
        <v>2025</v>
      </c>
      <c r="M9711" t="s">
        <v>358</v>
      </c>
      <c r="N9711" s="89" cm="1">
        <f t="array" ref="N9711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9711" s="89">
        <f>_34_KNMI_Stations[[#This Row],[graaddagen]]*_34_KNMI_Stations[[#This Row],[Gewogen factor]]</f>
        <v>0.3199999999999989</v>
      </c>
      <c r="P9711" s="89" cm="1">
        <f t="array" ref="P9711">IF(ISNUMBER(_34_KNMI_Stations[[#This Row],[Etmaal temperatuur °C]]),IF(_34_KNMI_Stations[[#This Row],[Etmaal temperatuur °C]]&gt;stookgrens[],_34_KNMI_Stations[[#This Row],[Etmaal temperatuur °C]]-stookgrens[],0),"")</f>
        <v>0</v>
      </c>
    </row>
    <row r="9712" spans="1:16" x14ac:dyDescent="0.25">
      <c r="A9712">
        <v>340</v>
      </c>
      <c r="B9712" s="110">
        <v>45864</v>
      </c>
      <c r="C9712" s="89">
        <v>3.1</v>
      </c>
      <c r="D9712" s="89">
        <v>19.5</v>
      </c>
      <c r="E9712" s="96"/>
      <c r="F9712" s="89">
        <v>1.5</v>
      </c>
      <c r="G9712" s="89">
        <v>1016.2</v>
      </c>
      <c r="H9712">
        <v>0.77</v>
      </c>
      <c r="I9712" t="s">
        <v>24</v>
      </c>
      <c r="J9712">
        <v>0.8</v>
      </c>
      <c r="K9712">
        <v>7</v>
      </c>
      <c r="L9712">
        <v>2025</v>
      </c>
      <c r="M9712" t="s">
        <v>358</v>
      </c>
      <c r="N9712" s="89" cm="1">
        <f t="array" ref="N9712">IF(ISNUMBER(_34_KNMI_Stations[[#This Row],[Etmaal temperatuur °C]]),IF(_34_KNMI_Stations[[#This Row],[Etmaal temperatuur °C]]&lt;stookgrens[],stookgrens[]-_34_KNMI_Stations[[#This Row],[Etmaal temperatuur °C]],0),"")</f>
        <v>0</v>
      </c>
      <c r="O9712" s="89">
        <f>_34_KNMI_Stations[[#This Row],[graaddagen]]*_34_KNMI_Stations[[#This Row],[Gewogen factor]]</f>
        <v>0</v>
      </c>
      <c r="P9712" s="89" cm="1">
        <f t="array" ref="P9712">IF(ISNUMBER(_34_KNMI_Stations[[#This Row],[Etmaal temperatuur °C]]),IF(_34_KNMI_Stations[[#This Row],[Etmaal temperatuur °C]]&gt;stookgrens[],_34_KNMI_Stations[[#This Row],[Etmaal temperatuur °C]]-stookgrens[],0),"")</f>
        <v>1.5</v>
      </c>
    </row>
    <row r="9713" spans="1:16" x14ac:dyDescent="0.25">
      <c r="A9713">
        <v>340</v>
      </c>
      <c r="B9713" s="110">
        <v>45865</v>
      </c>
      <c r="C9713" s="89">
        <v>1.5</v>
      </c>
      <c r="D9713" s="89">
        <v>16.8</v>
      </c>
      <c r="E9713" s="96"/>
      <c r="F9713" s="89">
        <v>1.7</v>
      </c>
      <c r="G9713" s="89">
        <v>1015.2</v>
      </c>
      <c r="H9713">
        <v>0.86</v>
      </c>
      <c r="I9713" t="s">
        <v>24</v>
      </c>
      <c r="J9713">
        <v>0.8</v>
      </c>
      <c r="K9713">
        <v>7</v>
      </c>
      <c r="L9713">
        <v>2025</v>
      </c>
      <c r="M9713" t="s">
        <v>358</v>
      </c>
      <c r="N9713" s="89" cm="1">
        <f t="array" ref="N9713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9713" s="89">
        <f>_34_KNMI_Stations[[#This Row],[graaddagen]]*_34_KNMI_Stations[[#This Row],[Gewogen factor]]</f>
        <v>0.95999999999999952</v>
      </c>
      <c r="P9713" s="89" cm="1">
        <f t="array" ref="P9713">IF(ISNUMBER(_34_KNMI_Stations[[#This Row],[Etmaal temperatuur °C]]),IF(_34_KNMI_Stations[[#This Row],[Etmaal temperatuur °C]]&gt;stookgrens[],_34_KNMI_Stations[[#This Row],[Etmaal temperatuur °C]]-stookgrens[],0),"")</f>
        <v>0</v>
      </c>
    </row>
    <row r="9714" spans="1:16" x14ac:dyDescent="0.25">
      <c r="A9714">
        <v>340</v>
      </c>
      <c r="B9714" s="110">
        <v>45866</v>
      </c>
      <c r="C9714" s="89">
        <v>2.7</v>
      </c>
      <c r="D9714" s="89">
        <v>16.7</v>
      </c>
      <c r="E9714" s="96"/>
      <c r="F9714" s="89">
        <v>11</v>
      </c>
      <c r="G9714" s="89">
        <v>1018.4</v>
      </c>
      <c r="H9714">
        <v>0.8</v>
      </c>
      <c r="I9714" t="s">
        <v>24</v>
      </c>
      <c r="J9714">
        <v>0.8</v>
      </c>
      <c r="K9714">
        <v>7</v>
      </c>
      <c r="L9714">
        <v>2025</v>
      </c>
      <c r="M9714" t="s">
        <v>359</v>
      </c>
      <c r="N9714" s="89" cm="1">
        <f t="array" ref="N9714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9714" s="89">
        <f>_34_KNMI_Stations[[#This Row],[graaddagen]]*_34_KNMI_Stations[[#This Row],[Gewogen factor]]</f>
        <v>1.0400000000000007</v>
      </c>
      <c r="P9714" s="89" cm="1">
        <f t="array" ref="P9714">IF(ISNUMBER(_34_KNMI_Stations[[#This Row],[Etmaal temperatuur °C]]),IF(_34_KNMI_Stations[[#This Row],[Etmaal temperatuur °C]]&gt;stookgrens[],_34_KNMI_Stations[[#This Row],[Etmaal temperatuur °C]]-stookgrens[],0),"")</f>
        <v>0</v>
      </c>
    </row>
    <row r="9715" spans="1:16" x14ac:dyDescent="0.25">
      <c r="A9715">
        <v>340</v>
      </c>
      <c r="B9715" s="110">
        <v>45867</v>
      </c>
      <c r="C9715" s="89">
        <v>2.8</v>
      </c>
      <c r="D9715" s="89">
        <v>17.899999999999999</v>
      </c>
      <c r="E9715" s="96"/>
      <c r="F9715" s="89">
        <v>3.1</v>
      </c>
      <c r="G9715" s="89">
        <v>1017.4</v>
      </c>
      <c r="H9715">
        <v>0.77</v>
      </c>
      <c r="I9715" t="s">
        <v>24</v>
      </c>
      <c r="J9715">
        <v>0.8</v>
      </c>
      <c r="K9715">
        <v>7</v>
      </c>
      <c r="L9715">
        <v>2025</v>
      </c>
      <c r="M9715" t="s">
        <v>359</v>
      </c>
      <c r="N9715" s="89" cm="1">
        <f t="array" ref="N9715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9715" s="89">
        <f>_34_KNMI_Stations[[#This Row],[graaddagen]]*_34_KNMI_Stations[[#This Row],[Gewogen factor]]</f>
        <v>8.000000000000114E-2</v>
      </c>
      <c r="P9715" s="89" cm="1">
        <f t="array" ref="P9715">IF(ISNUMBER(_34_KNMI_Stations[[#This Row],[Etmaal temperatuur °C]]),IF(_34_KNMI_Stations[[#This Row],[Etmaal temperatuur °C]]&gt;stookgrens[],_34_KNMI_Stations[[#This Row],[Etmaal temperatuur °C]]-stookgrens[],0),"")</f>
        <v>0</v>
      </c>
    </row>
    <row r="9716" spans="1:16" x14ac:dyDescent="0.25">
      <c r="A9716">
        <v>340</v>
      </c>
      <c r="B9716" s="110">
        <v>45868</v>
      </c>
      <c r="C9716" s="89">
        <v>3</v>
      </c>
      <c r="D9716" s="89">
        <v>17.899999999999999</v>
      </c>
      <c r="E9716" s="96"/>
      <c r="F9716" s="89">
        <v>0</v>
      </c>
      <c r="G9716" s="89">
        <v>1017.1</v>
      </c>
      <c r="H9716">
        <v>0.71</v>
      </c>
      <c r="I9716" t="s">
        <v>24</v>
      </c>
      <c r="J9716">
        <v>0.8</v>
      </c>
      <c r="K9716">
        <v>7</v>
      </c>
      <c r="L9716">
        <v>2025</v>
      </c>
      <c r="M9716" t="s">
        <v>359</v>
      </c>
      <c r="N9716" s="89" cm="1">
        <f t="array" ref="N9716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9716" s="89">
        <f>_34_KNMI_Stations[[#This Row],[graaddagen]]*_34_KNMI_Stations[[#This Row],[Gewogen factor]]</f>
        <v>8.000000000000114E-2</v>
      </c>
      <c r="P9716" s="89" cm="1">
        <f t="array" ref="P9716">IF(ISNUMBER(_34_KNMI_Stations[[#This Row],[Etmaal temperatuur °C]]),IF(_34_KNMI_Stations[[#This Row],[Etmaal temperatuur °C]]&gt;stookgrens[],_34_KNMI_Stations[[#This Row],[Etmaal temperatuur °C]]-stookgrens[],0),"")</f>
        <v>0</v>
      </c>
    </row>
    <row r="9717" spans="1:16" x14ac:dyDescent="0.25">
      <c r="A9717">
        <v>340</v>
      </c>
      <c r="B9717" s="110">
        <v>45869</v>
      </c>
      <c r="C9717" s="89">
        <v>3.7</v>
      </c>
      <c r="D9717" s="89">
        <v>18.100000000000001</v>
      </c>
      <c r="E9717" s="96"/>
      <c r="F9717" s="89">
        <v>4.5</v>
      </c>
      <c r="G9717" s="89">
        <v>1014.7</v>
      </c>
      <c r="H9717">
        <v>0.85</v>
      </c>
      <c r="I9717" t="s">
        <v>24</v>
      </c>
      <c r="J9717">
        <v>0.8</v>
      </c>
      <c r="K9717">
        <v>7</v>
      </c>
      <c r="L9717">
        <v>2025</v>
      </c>
      <c r="M9717" t="s">
        <v>359</v>
      </c>
      <c r="N9717" s="89" cm="1">
        <f t="array" ref="N9717">IF(ISNUMBER(_34_KNMI_Stations[[#This Row],[Etmaal temperatuur °C]]),IF(_34_KNMI_Stations[[#This Row],[Etmaal temperatuur °C]]&lt;stookgrens[],stookgrens[]-_34_KNMI_Stations[[#This Row],[Etmaal temperatuur °C]],0),"")</f>
        <v>0</v>
      </c>
      <c r="O9717" s="89">
        <f>_34_KNMI_Stations[[#This Row],[graaddagen]]*_34_KNMI_Stations[[#This Row],[Gewogen factor]]</f>
        <v>0</v>
      </c>
      <c r="P9717" s="89" cm="1">
        <f t="array" ref="P9717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9718" spans="1:16" x14ac:dyDescent="0.25">
      <c r="A9718">
        <v>340</v>
      </c>
      <c r="B9718" s="110">
        <v>45870</v>
      </c>
      <c r="C9718" s="89">
        <v>4.0999999999999996</v>
      </c>
      <c r="D9718" s="89">
        <v>17.3</v>
      </c>
      <c r="E9718" s="96"/>
      <c r="F9718" s="89">
        <v>6.1</v>
      </c>
      <c r="G9718" s="89">
        <v>1013</v>
      </c>
      <c r="H9718">
        <v>0.8</v>
      </c>
      <c r="I9718" t="s">
        <v>24</v>
      </c>
      <c r="J9718">
        <v>0.8</v>
      </c>
      <c r="K9718">
        <v>8</v>
      </c>
      <c r="L9718">
        <v>2025</v>
      </c>
      <c r="M9718" t="s">
        <v>359</v>
      </c>
      <c r="N9718" s="89" cm="1">
        <f t="array" ref="N9718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9718" s="89">
        <f>_34_KNMI_Stations[[#This Row],[graaddagen]]*_34_KNMI_Stations[[#This Row],[Gewogen factor]]</f>
        <v>0.5599999999999995</v>
      </c>
      <c r="P9718" s="89" cm="1">
        <f t="array" ref="P9718">IF(ISNUMBER(_34_KNMI_Stations[[#This Row],[Etmaal temperatuur °C]]),IF(_34_KNMI_Stations[[#This Row],[Etmaal temperatuur °C]]&gt;stookgrens[],_34_KNMI_Stations[[#This Row],[Etmaal temperatuur °C]]-stookgrens[],0),"")</f>
        <v>0</v>
      </c>
    </row>
    <row r="9719" spans="1:16" x14ac:dyDescent="0.25">
      <c r="A9719">
        <v>340</v>
      </c>
      <c r="B9719" s="110">
        <v>45871</v>
      </c>
      <c r="C9719" s="89">
        <v>4.0999999999999996</v>
      </c>
      <c r="D9719" s="89">
        <v>17</v>
      </c>
      <c r="E9719" s="96"/>
      <c r="F9719" s="89">
        <v>3.1</v>
      </c>
      <c r="G9719" s="89">
        <v>1015.5</v>
      </c>
      <c r="H9719">
        <v>0.76</v>
      </c>
      <c r="I9719" t="s">
        <v>24</v>
      </c>
      <c r="J9719">
        <v>0.8</v>
      </c>
      <c r="K9719">
        <v>8</v>
      </c>
      <c r="L9719">
        <v>2025</v>
      </c>
      <c r="M9719" t="s">
        <v>359</v>
      </c>
      <c r="N9719" s="89" cm="1">
        <f t="array" ref="N9719">IF(ISNUMBER(_34_KNMI_Stations[[#This Row],[Etmaal temperatuur °C]]),IF(_34_KNMI_Stations[[#This Row],[Etmaal temperatuur °C]]&lt;stookgrens[],stookgrens[]-_34_KNMI_Stations[[#This Row],[Etmaal temperatuur °C]],0),"")</f>
        <v>1</v>
      </c>
      <c r="O9719" s="89">
        <f>_34_KNMI_Stations[[#This Row],[graaddagen]]*_34_KNMI_Stations[[#This Row],[Gewogen factor]]</f>
        <v>0.8</v>
      </c>
      <c r="P9719" s="89" cm="1">
        <f t="array" ref="P9719">IF(ISNUMBER(_34_KNMI_Stations[[#This Row],[Etmaal temperatuur °C]]),IF(_34_KNMI_Stations[[#This Row],[Etmaal temperatuur °C]]&gt;stookgrens[],_34_KNMI_Stations[[#This Row],[Etmaal temperatuur °C]]-stookgrens[],0),"")</f>
        <v>0</v>
      </c>
    </row>
    <row r="9720" spans="1:16" x14ac:dyDescent="0.25">
      <c r="A9720">
        <v>340</v>
      </c>
      <c r="B9720" s="110">
        <v>45872</v>
      </c>
      <c r="C9720" s="89">
        <v>4.8</v>
      </c>
      <c r="D9720" s="89">
        <v>18.399999999999999</v>
      </c>
      <c r="E9720" s="96"/>
      <c r="F9720" s="89">
        <v>2.6</v>
      </c>
      <c r="G9720" s="89">
        <v>1017.7</v>
      </c>
      <c r="H9720">
        <v>0.78</v>
      </c>
      <c r="I9720" t="s">
        <v>24</v>
      </c>
      <c r="J9720">
        <v>0.8</v>
      </c>
      <c r="K9720">
        <v>8</v>
      </c>
      <c r="L9720">
        <v>2025</v>
      </c>
      <c r="M9720" t="s">
        <v>359</v>
      </c>
      <c r="N9720" s="89" cm="1">
        <f t="array" ref="N9720">IF(ISNUMBER(_34_KNMI_Stations[[#This Row],[Etmaal temperatuur °C]]),IF(_34_KNMI_Stations[[#This Row],[Etmaal temperatuur °C]]&lt;stookgrens[],stookgrens[]-_34_KNMI_Stations[[#This Row],[Etmaal temperatuur °C]],0),"")</f>
        <v>0</v>
      </c>
      <c r="O9720" s="89">
        <f>_34_KNMI_Stations[[#This Row],[graaddagen]]*_34_KNMI_Stations[[#This Row],[Gewogen factor]]</f>
        <v>0</v>
      </c>
      <c r="P9720" s="89" cm="1">
        <f t="array" ref="P9720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9721" spans="1:16" x14ac:dyDescent="0.25">
      <c r="A9721">
        <v>340</v>
      </c>
      <c r="B9721" s="110">
        <v>45873</v>
      </c>
      <c r="C9721" s="89">
        <v>5.5</v>
      </c>
      <c r="D9721" s="89">
        <v>20.7</v>
      </c>
      <c r="E9721" s="96"/>
      <c r="F9721" s="89">
        <v>0.9</v>
      </c>
      <c r="G9721" s="89">
        <v>1015.9</v>
      </c>
      <c r="H9721">
        <v>0.8</v>
      </c>
      <c r="I9721" t="s">
        <v>24</v>
      </c>
      <c r="J9721">
        <v>0.8</v>
      </c>
      <c r="K9721">
        <v>8</v>
      </c>
      <c r="L9721">
        <v>2025</v>
      </c>
      <c r="M9721" t="s">
        <v>360</v>
      </c>
      <c r="N9721" s="89" cm="1">
        <f t="array" ref="N9721">IF(ISNUMBER(_34_KNMI_Stations[[#This Row],[Etmaal temperatuur °C]]),IF(_34_KNMI_Stations[[#This Row],[Etmaal temperatuur °C]]&lt;stookgrens[],stookgrens[]-_34_KNMI_Stations[[#This Row],[Etmaal temperatuur °C]],0),"")</f>
        <v>0</v>
      </c>
      <c r="O9721" s="89">
        <f>_34_KNMI_Stations[[#This Row],[graaddagen]]*_34_KNMI_Stations[[#This Row],[Gewogen factor]]</f>
        <v>0</v>
      </c>
      <c r="P9721" s="89" cm="1">
        <f t="array" ref="P9721">IF(ISNUMBER(_34_KNMI_Stations[[#This Row],[Etmaal temperatuur °C]]),IF(_34_KNMI_Stations[[#This Row],[Etmaal temperatuur °C]]&gt;stookgrens[],_34_KNMI_Stations[[#This Row],[Etmaal temperatuur °C]]-stookgrens[],0),"")</f>
        <v>2.6999999999999993</v>
      </c>
    </row>
    <row r="9722" spans="1:16" x14ac:dyDescent="0.25">
      <c r="A9722">
        <v>340</v>
      </c>
      <c r="B9722" s="110">
        <v>45874</v>
      </c>
      <c r="C9722" s="89">
        <v>5.0999999999999996</v>
      </c>
      <c r="D9722" s="89">
        <v>18</v>
      </c>
      <c r="E9722" s="96"/>
      <c r="F9722" s="89">
        <v>0.1</v>
      </c>
      <c r="G9722" s="89">
        <v>1020.4</v>
      </c>
      <c r="H9722">
        <v>0.63</v>
      </c>
      <c r="I9722" t="s">
        <v>24</v>
      </c>
      <c r="J9722">
        <v>0.8</v>
      </c>
      <c r="K9722">
        <v>8</v>
      </c>
      <c r="L9722">
        <v>2025</v>
      </c>
      <c r="M9722" t="s">
        <v>360</v>
      </c>
      <c r="N9722" s="89" cm="1">
        <f t="array" ref="N9722">IF(ISNUMBER(_34_KNMI_Stations[[#This Row],[Etmaal temperatuur °C]]),IF(_34_KNMI_Stations[[#This Row],[Etmaal temperatuur °C]]&lt;stookgrens[],stookgrens[]-_34_KNMI_Stations[[#This Row],[Etmaal temperatuur °C]],0),"")</f>
        <v>0</v>
      </c>
      <c r="O9722" s="89">
        <f>_34_KNMI_Stations[[#This Row],[graaddagen]]*_34_KNMI_Stations[[#This Row],[Gewogen factor]]</f>
        <v>0</v>
      </c>
      <c r="P9722" s="89" cm="1">
        <f t="array" ref="P9722">IF(ISNUMBER(_34_KNMI_Stations[[#This Row],[Etmaal temperatuur °C]]),IF(_34_KNMI_Stations[[#This Row],[Etmaal temperatuur °C]]&gt;stookgrens[],_34_KNMI_Stations[[#This Row],[Etmaal temperatuur °C]]-stookgrens[],0),"")</f>
        <v>0</v>
      </c>
    </row>
    <row r="9723" spans="1:16" x14ac:dyDescent="0.25">
      <c r="A9723">
        <v>340</v>
      </c>
      <c r="B9723" s="110">
        <v>45875</v>
      </c>
      <c r="C9723" s="89">
        <v>2.2000000000000002</v>
      </c>
      <c r="D9723" s="89">
        <v>16.899999999999999</v>
      </c>
      <c r="E9723" s="96"/>
      <c r="F9723" s="89">
        <v>-0.1</v>
      </c>
      <c r="G9723" s="89">
        <v>1023.3</v>
      </c>
      <c r="H9723">
        <v>0.71</v>
      </c>
      <c r="I9723" t="s">
        <v>24</v>
      </c>
      <c r="J9723">
        <v>0.8</v>
      </c>
      <c r="K9723">
        <v>8</v>
      </c>
      <c r="L9723">
        <v>2025</v>
      </c>
      <c r="M9723" t="s">
        <v>360</v>
      </c>
      <c r="N9723" s="89" cm="1">
        <f t="array" ref="N9723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9723" s="89">
        <f>_34_KNMI_Stations[[#This Row],[graaddagen]]*_34_KNMI_Stations[[#This Row],[Gewogen factor]]</f>
        <v>0.88000000000000123</v>
      </c>
      <c r="P9723" s="89" cm="1">
        <f t="array" ref="P9723">IF(ISNUMBER(_34_KNMI_Stations[[#This Row],[Etmaal temperatuur °C]]),IF(_34_KNMI_Stations[[#This Row],[Etmaal temperatuur °C]]&gt;stookgrens[],_34_KNMI_Stations[[#This Row],[Etmaal temperatuur °C]]-stookgrens[],0),"")</f>
        <v>0</v>
      </c>
    </row>
    <row r="9724" spans="1:16" x14ac:dyDescent="0.25">
      <c r="A9724">
        <v>340</v>
      </c>
      <c r="B9724" s="110">
        <v>45876</v>
      </c>
      <c r="C9724" s="89">
        <v>3</v>
      </c>
      <c r="D9724" s="89">
        <v>20.399999999999999</v>
      </c>
      <c r="E9724" s="96"/>
      <c r="F9724" s="89">
        <v>0</v>
      </c>
      <c r="G9724" s="89">
        <v>1016.5</v>
      </c>
      <c r="H9724">
        <v>0.57999999999999996</v>
      </c>
      <c r="I9724" t="s">
        <v>24</v>
      </c>
      <c r="J9724">
        <v>0.8</v>
      </c>
      <c r="K9724">
        <v>8</v>
      </c>
      <c r="L9724">
        <v>2025</v>
      </c>
      <c r="M9724" t="s">
        <v>360</v>
      </c>
      <c r="N9724" s="89" cm="1">
        <f t="array" ref="N9724">IF(ISNUMBER(_34_KNMI_Stations[[#This Row],[Etmaal temperatuur °C]]),IF(_34_KNMI_Stations[[#This Row],[Etmaal temperatuur °C]]&lt;stookgrens[],stookgrens[]-_34_KNMI_Stations[[#This Row],[Etmaal temperatuur °C]],0),"")</f>
        <v>0</v>
      </c>
      <c r="O9724" s="89">
        <f>_34_KNMI_Stations[[#This Row],[graaddagen]]*_34_KNMI_Stations[[#This Row],[Gewogen factor]]</f>
        <v>0</v>
      </c>
      <c r="P9724" s="89" cm="1">
        <f t="array" ref="P9724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9725" spans="1:16" x14ac:dyDescent="0.25">
      <c r="A9725">
        <v>340</v>
      </c>
      <c r="B9725" s="110">
        <v>45877</v>
      </c>
      <c r="C9725" s="89">
        <v>3</v>
      </c>
      <c r="D9725" s="89">
        <v>18.600000000000001</v>
      </c>
      <c r="E9725" s="96"/>
      <c r="F9725" s="89">
        <v>0</v>
      </c>
      <c r="G9725" s="89">
        <v>1018.6</v>
      </c>
      <c r="H9725">
        <v>0.76</v>
      </c>
      <c r="I9725" t="s">
        <v>24</v>
      </c>
      <c r="J9725">
        <v>0.8</v>
      </c>
      <c r="K9725">
        <v>8</v>
      </c>
      <c r="L9725">
        <v>2025</v>
      </c>
      <c r="M9725" t="s">
        <v>360</v>
      </c>
      <c r="N9725" s="89" cm="1">
        <f t="array" ref="N9725">IF(ISNUMBER(_34_KNMI_Stations[[#This Row],[Etmaal temperatuur °C]]),IF(_34_KNMI_Stations[[#This Row],[Etmaal temperatuur °C]]&lt;stookgrens[],stookgrens[]-_34_KNMI_Stations[[#This Row],[Etmaal temperatuur °C]],0),"")</f>
        <v>0</v>
      </c>
      <c r="O9725" s="89">
        <f>_34_KNMI_Stations[[#This Row],[graaddagen]]*_34_KNMI_Stations[[#This Row],[Gewogen factor]]</f>
        <v>0</v>
      </c>
      <c r="P9725" s="89" cm="1">
        <f t="array" ref="P9725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9726" spans="1:16" x14ac:dyDescent="0.25">
      <c r="A9726">
        <v>340</v>
      </c>
      <c r="B9726" s="110">
        <v>45878</v>
      </c>
      <c r="C9726" s="89">
        <v>2.8</v>
      </c>
      <c r="D9726" s="89">
        <v>16.7</v>
      </c>
      <c r="E9726" s="96"/>
      <c r="F9726" s="89">
        <v>0</v>
      </c>
      <c r="G9726" s="89">
        <v>1021.3</v>
      </c>
      <c r="H9726">
        <v>0.76</v>
      </c>
      <c r="I9726" t="s">
        <v>24</v>
      </c>
      <c r="J9726">
        <v>0.8</v>
      </c>
      <c r="K9726">
        <v>8</v>
      </c>
      <c r="L9726">
        <v>2025</v>
      </c>
      <c r="M9726" t="s">
        <v>360</v>
      </c>
      <c r="N9726" s="89" cm="1">
        <f t="array" ref="N9726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9726" s="89">
        <f>_34_KNMI_Stations[[#This Row],[graaddagen]]*_34_KNMI_Stations[[#This Row],[Gewogen factor]]</f>
        <v>1.0400000000000007</v>
      </c>
      <c r="P9726" s="89" cm="1">
        <f t="array" ref="P9726">IF(ISNUMBER(_34_KNMI_Stations[[#This Row],[Etmaal temperatuur °C]]),IF(_34_KNMI_Stations[[#This Row],[Etmaal temperatuur °C]]&gt;stookgrens[],_34_KNMI_Stations[[#This Row],[Etmaal temperatuur °C]]-stookgrens[],0),"")</f>
        <v>0</v>
      </c>
    </row>
    <row r="9727" spans="1:16" x14ac:dyDescent="0.25">
      <c r="A9727">
        <v>340</v>
      </c>
      <c r="B9727" s="110">
        <v>45879</v>
      </c>
      <c r="C9727" s="89">
        <v>2.2999999999999998</v>
      </c>
      <c r="D9727" s="89">
        <v>19.100000000000001</v>
      </c>
      <c r="E9727" s="96"/>
      <c r="F9727" s="89">
        <v>0</v>
      </c>
      <c r="G9727" s="89">
        <v>1027</v>
      </c>
      <c r="H9727">
        <v>0.69</v>
      </c>
      <c r="I9727" t="s">
        <v>24</v>
      </c>
      <c r="J9727">
        <v>0.8</v>
      </c>
      <c r="K9727">
        <v>8</v>
      </c>
      <c r="L9727">
        <v>2025</v>
      </c>
      <c r="M9727" t="s">
        <v>360</v>
      </c>
      <c r="N9727" s="89" cm="1">
        <f t="array" ref="N9727">IF(ISNUMBER(_34_KNMI_Stations[[#This Row],[Etmaal temperatuur °C]]),IF(_34_KNMI_Stations[[#This Row],[Etmaal temperatuur °C]]&lt;stookgrens[],stookgrens[]-_34_KNMI_Stations[[#This Row],[Etmaal temperatuur °C]],0),"")</f>
        <v>0</v>
      </c>
      <c r="O9727" s="89">
        <f>_34_KNMI_Stations[[#This Row],[graaddagen]]*_34_KNMI_Stations[[#This Row],[Gewogen factor]]</f>
        <v>0</v>
      </c>
      <c r="P9727" s="89" cm="1">
        <f t="array" ref="P9727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9728" spans="1:16" x14ac:dyDescent="0.25">
      <c r="A9728">
        <v>340</v>
      </c>
      <c r="B9728" s="110">
        <v>45880</v>
      </c>
      <c r="C9728" s="89">
        <v>2.5</v>
      </c>
      <c r="D9728" s="89">
        <v>21.2</v>
      </c>
      <c r="E9728" s="96"/>
      <c r="F9728" s="89">
        <v>0</v>
      </c>
      <c r="G9728" s="89">
        <v>1022.4</v>
      </c>
      <c r="H9728">
        <v>0.61</v>
      </c>
      <c r="I9728" t="s">
        <v>24</v>
      </c>
      <c r="J9728">
        <v>0.8</v>
      </c>
      <c r="K9728">
        <v>8</v>
      </c>
      <c r="L9728">
        <v>2025</v>
      </c>
      <c r="M9728" t="s">
        <v>361</v>
      </c>
      <c r="N9728" s="89" cm="1">
        <f t="array" ref="N9728">IF(ISNUMBER(_34_KNMI_Stations[[#This Row],[Etmaal temperatuur °C]]),IF(_34_KNMI_Stations[[#This Row],[Etmaal temperatuur °C]]&lt;stookgrens[],stookgrens[]-_34_KNMI_Stations[[#This Row],[Etmaal temperatuur °C]],0),"")</f>
        <v>0</v>
      </c>
      <c r="O9728" s="89">
        <f>_34_KNMI_Stations[[#This Row],[graaddagen]]*_34_KNMI_Stations[[#This Row],[Gewogen factor]]</f>
        <v>0</v>
      </c>
      <c r="P9728" s="89" cm="1">
        <f t="array" ref="P9728">IF(ISNUMBER(_34_KNMI_Stations[[#This Row],[Etmaal temperatuur °C]]),IF(_34_KNMI_Stations[[#This Row],[Etmaal temperatuur °C]]&gt;stookgrens[],_34_KNMI_Stations[[#This Row],[Etmaal temperatuur °C]]-stookgrens[],0),"")</f>
        <v>3.1999999999999993</v>
      </c>
    </row>
    <row r="9729" spans="1:16" x14ac:dyDescent="0.25">
      <c r="A9729">
        <v>340</v>
      </c>
      <c r="B9729" s="110">
        <v>45881</v>
      </c>
      <c r="C9729" s="89">
        <v>2.5</v>
      </c>
      <c r="D9729" s="89">
        <v>23.4</v>
      </c>
      <c r="E9729" s="96"/>
      <c r="F9729" s="89">
        <v>0.1</v>
      </c>
      <c r="G9729" s="89">
        <v>1014.7</v>
      </c>
      <c r="H9729">
        <v>0.6</v>
      </c>
      <c r="I9729" t="s">
        <v>24</v>
      </c>
      <c r="J9729">
        <v>0.8</v>
      </c>
      <c r="K9729">
        <v>8</v>
      </c>
      <c r="L9729">
        <v>2025</v>
      </c>
      <c r="M9729" t="s">
        <v>361</v>
      </c>
      <c r="N9729" s="89" cm="1">
        <f t="array" ref="N9729">IF(ISNUMBER(_34_KNMI_Stations[[#This Row],[Etmaal temperatuur °C]]),IF(_34_KNMI_Stations[[#This Row],[Etmaal temperatuur °C]]&lt;stookgrens[],stookgrens[]-_34_KNMI_Stations[[#This Row],[Etmaal temperatuur °C]],0),"")</f>
        <v>0</v>
      </c>
      <c r="O9729" s="89">
        <f>_34_KNMI_Stations[[#This Row],[graaddagen]]*_34_KNMI_Stations[[#This Row],[Gewogen factor]]</f>
        <v>0</v>
      </c>
      <c r="P9729" s="89" cm="1">
        <f t="array" ref="P9729">IF(ISNUMBER(_34_KNMI_Stations[[#This Row],[Etmaal temperatuur °C]]),IF(_34_KNMI_Stations[[#This Row],[Etmaal temperatuur °C]]&gt;stookgrens[],_34_KNMI_Stations[[#This Row],[Etmaal temperatuur °C]]-stookgrens[],0),"")</f>
        <v>5.3999999999999986</v>
      </c>
    </row>
    <row r="9730" spans="1:16" x14ac:dyDescent="0.25">
      <c r="A9730">
        <v>340</v>
      </c>
      <c r="B9730" s="110">
        <v>45882</v>
      </c>
      <c r="C9730" s="89">
        <v>2.2999999999999998</v>
      </c>
      <c r="D9730" s="89">
        <v>22.8</v>
      </c>
      <c r="E9730" s="96"/>
      <c r="F9730" s="89">
        <v>-0.1</v>
      </c>
      <c r="G9730" s="89">
        <v>1015.4</v>
      </c>
      <c r="H9730">
        <v>0.77</v>
      </c>
      <c r="I9730" t="s">
        <v>24</v>
      </c>
      <c r="J9730">
        <v>0.8</v>
      </c>
      <c r="K9730">
        <v>8</v>
      </c>
      <c r="L9730">
        <v>2025</v>
      </c>
      <c r="M9730" t="s">
        <v>361</v>
      </c>
      <c r="N9730" s="89" cm="1">
        <f t="array" ref="N9730">IF(ISNUMBER(_34_KNMI_Stations[[#This Row],[Etmaal temperatuur °C]]),IF(_34_KNMI_Stations[[#This Row],[Etmaal temperatuur °C]]&lt;stookgrens[],stookgrens[]-_34_KNMI_Stations[[#This Row],[Etmaal temperatuur °C]],0),"")</f>
        <v>0</v>
      </c>
      <c r="O9730" s="89">
        <f>_34_KNMI_Stations[[#This Row],[graaddagen]]*_34_KNMI_Stations[[#This Row],[Gewogen factor]]</f>
        <v>0</v>
      </c>
      <c r="P9730" s="89" cm="1">
        <f t="array" ref="P9730">IF(ISNUMBER(_34_KNMI_Stations[[#This Row],[Etmaal temperatuur °C]]),IF(_34_KNMI_Stations[[#This Row],[Etmaal temperatuur °C]]&gt;stookgrens[],_34_KNMI_Stations[[#This Row],[Etmaal temperatuur °C]]-stookgrens[],0),"")</f>
        <v>4.8000000000000007</v>
      </c>
    </row>
    <row r="9731" spans="1:16" x14ac:dyDescent="0.25">
      <c r="A9731">
        <v>340</v>
      </c>
      <c r="B9731" s="110">
        <v>45883</v>
      </c>
      <c r="C9731" s="89">
        <v>2.8</v>
      </c>
      <c r="D9731" s="89">
        <v>22.5</v>
      </c>
      <c r="E9731" s="96"/>
      <c r="F9731" s="89">
        <v>-0.1</v>
      </c>
      <c r="G9731" s="89">
        <v>1018.8</v>
      </c>
      <c r="H9731">
        <v>0.76</v>
      </c>
      <c r="I9731" t="s">
        <v>24</v>
      </c>
      <c r="J9731">
        <v>0.8</v>
      </c>
      <c r="K9731">
        <v>8</v>
      </c>
      <c r="L9731">
        <v>2025</v>
      </c>
      <c r="M9731" t="s">
        <v>361</v>
      </c>
      <c r="N9731" s="89" cm="1">
        <f t="array" ref="N9731">IF(ISNUMBER(_34_KNMI_Stations[[#This Row],[Etmaal temperatuur °C]]),IF(_34_KNMI_Stations[[#This Row],[Etmaal temperatuur °C]]&lt;stookgrens[],stookgrens[]-_34_KNMI_Stations[[#This Row],[Etmaal temperatuur °C]],0),"")</f>
        <v>0</v>
      </c>
      <c r="O9731" s="89">
        <f>_34_KNMI_Stations[[#This Row],[graaddagen]]*_34_KNMI_Stations[[#This Row],[Gewogen factor]]</f>
        <v>0</v>
      </c>
      <c r="P9731" s="89" cm="1">
        <f t="array" ref="P9731">IF(ISNUMBER(_34_KNMI_Stations[[#This Row],[Etmaal temperatuur °C]]),IF(_34_KNMI_Stations[[#This Row],[Etmaal temperatuur °C]]&gt;stookgrens[],_34_KNMI_Stations[[#This Row],[Etmaal temperatuur °C]]-stookgrens[],0),"")</f>
        <v>4.5</v>
      </c>
    </row>
    <row r="9732" spans="1:16" x14ac:dyDescent="0.25">
      <c r="A9732">
        <v>340</v>
      </c>
      <c r="B9732" s="110">
        <v>45884</v>
      </c>
      <c r="C9732" s="89">
        <v>2.4</v>
      </c>
      <c r="D9732" s="89">
        <v>21.3</v>
      </c>
      <c r="E9732" s="96"/>
      <c r="F9732" s="89">
        <v>0</v>
      </c>
      <c r="G9732" s="89">
        <v>1023.8</v>
      </c>
      <c r="H9732">
        <v>0.74</v>
      </c>
      <c r="I9732" t="s">
        <v>24</v>
      </c>
      <c r="J9732">
        <v>0.8</v>
      </c>
      <c r="K9732">
        <v>8</v>
      </c>
      <c r="L9732">
        <v>2025</v>
      </c>
      <c r="M9732" t="s">
        <v>361</v>
      </c>
      <c r="N9732" s="89" cm="1">
        <f t="array" ref="N9732">IF(ISNUMBER(_34_KNMI_Stations[[#This Row],[Etmaal temperatuur °C]]),IF(_34_KNMI_Stations[[#This Row],[Etmaal temperatuur °C]]&lt;stookgrens[],stookgrens[]-_34_KNMI_Stations[[#This Row],[Etmaal temperatuur °C]],0),"")</f>
        <v>0</v>
      </c>
      <c r="O9732" s="89">
        <f>_34_KNMI_Stations[[#This Row],[graaddagen]]*_34_KNMI_Stations[[#This Row],[Gewogen factor]]</f>
        <v>0</v>
      </c>
      <c r="P9732" s="89" cm="1">
        <f t="array" ref="P9732">IF(ISNUMBER(_34_KNMI_Stations[[#This Row],[Etmaal temperatuur °C]]),IF(_34_KNMI_Stations[[#This Row],[Etmaal temperatuur °C]]&gt;stookgrens[],_34_KNMI_Stations[[#This Row],[Etmaal temperatuur °C]]-stookgrens[],0),"")</f>
        <v>3.3000000000000007</v>
      </c>
    </row>
    <row r="9733" spans="1:16" x14ac:dyDescent="0.25">
      <c r="A9733">
        <v>340</v>
      </c>
      <c r="B9733" s="110">
        <v>45885</v>
      </c>
      <c r="C9733" s="89">
        <v>3</v>
      </c>
      <c r="D9733" s="89">
        <v>18.3</v>
      </c>
      <c r="E9733" s="96"/>
      <c r="F9733" s="89">
        <v>-0.1</v>
      </c>
      <c r="G9733" s="89">
        <v>1025.3</v>
      </c>
      <c r="H9733">
        <v>0.76</v>
      </c>
      <c r="I9733" t="s">
        <v>24</v>
      </c>
      <c r="J9733">
        <v>0.8</v>
      </c>
      <c r="K9733">
        <v>8</v>
      </c>
      <c r="L9733">
        <v>2025</v>
      </c>
      <c r="M9733" t="s">
        <v>361</v>
      </c>
      <c r="N9733" s="89" cm="1">
        <f t="array" ref="N9733">IF(ISNUMBER(_34_KNMI_Stations[[#This Row],[Etmaal temperatuur °C]]),IF(_34_KNMI_Stations[[#This Row],[Etmaal temperatuur °C]]&lt;stookgrens[],stookgrens[]-_34_KNMI_Stations[[#This Row],[Etmaal temperatuur °C]],0),"")</f>
        <v>0</v>
      </c>
      <c r="O9733" s="89">
        <f>_34_KNMI_Stations[[#This Row],[graaddagen]]*_34_KNMI_Stations[[#This Row],[Gewogen factor]]</f>
        <v>0</v>
      </c>
      <c r="P9733" s="89" cm="1">
        <f t="array" ref="P9733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9734" spans="1:16" x14ac:dyDescent="0.25">
      <c r="A9734">
        <v>340</v>
      </c>
      <c r="B9734" s="110">
        <v>45886</v>
      </c>
      <c r="C9734" s="89">
        <v>2.2000000000000002</v>
      </c>
      <c r="D9734" s="89">
        <v>16.399999999999999</v>
      </c>
      <c r="E9734" s="96"/>
      <c r="F9734" s="89">
        <v>0</v>
      </c>
      <c r="G9734" s="89">
        <v>1023.2</v>
      </c>
      <c r="H9734">
        <v>0.78</v>
      </c>
      <c r="I9734" t="s">
        <v>24</v>
      </c>
      <c r="J9734">
        <v>0.8</v>
      </c>
      <c r="K9734">
        <v>8</v>
      </c>
      <c r="L9734">
        <v>2025</v>
      </c>
      <c r="M9734" t="s">
        <v>361</v>
      </c>
      <c r="N9734" s="89" cm="1">
        <f t="array" ref="N9734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9734" s="89">
        <f>_34_KNMI_Stations[[#This Row],[graaddagen]]*_34_KNMI_Stations[[#This Row],[Gewogen factor]]</f>
        <v>1.2800000000000011</v>
      </c>
      <c r="P9734" s="89" cm="1">
        <f t="array" ref="P9734">IF(ISNUMBER(_34_KNMI_Stations[[#This Row],[Etmaal temperatuur °C]]),IF(_34_KNMI_Stations[[#This Row],[Etmaal temperatuur °C]]&gt;stookgrens[],_34_KNMI_Stations[[#This Row],[Etmaal temperatuur °C]]-stookgrens[],0),"")</f>
        <v>0</v>
      </c>
    </row>
    <row r="9735" spans="1:16" x14ac:dyDescent="0.25">
      <c r="A9735">
        <v>340</v>
      </c>
      <c r="B9735" s="110">
        <v>45887</v>
      </c>
      <c r="C9735" s="89">
        <v>3.4</v>
      </c>
      <c r="D9735" s="89">
        <v>20</v>
      </c>
      <c r="E9735" s="96"/>
      <c r="F9735" s="89">
        <v>0</v>
      </c>
      <c r="G9735" s="89">
        <v>1019.6</v>
      </c>
      <c r="H9735">
        <v>0.71</v>
      </c>
      <c r="I9735" t="s">
        <v>24</v>
      </c>
      <c r="J9735">
        <v>0.8</v>
      </c>
      <c r="K9735">
        <v>8</v>
      </c>
      <c r="L9735">
        <v>2025</v>
      </c>
      <c r="M9735" t="s">
        <v>362</v>
      </c>
      <c r="N9735" s="89" cm="1">
        <f t="array" ref="N9735">IF(ISNUMBER(_34_KNMI_Stations[[#This Row],[Etmaal temperatuur °C]]),IF(_34_KNMI_Stations[[#This Row],[Etmaal temperatuur °C]]&lt;stookgrens[],stookgrens[]-_34_KNMI_Stations[[#This Row],[Etmaal temperatuur °C]],0),"")</f>
        <v>0</v>
      </c>
      <c r="O9735" s="89">
        <f>_34_KNMI_Stations[[#This Row],[graaddagen]]*_34_KNMI_Stations[[#This Row],[Gewogen factor]]</f>
        <v>0</v>
      </c>
      <c r="P9735" s="89" cm="1">
        <f t="array" ref="P9735">IF(ISNUMBER(_34_KNMI_Stations[[#This Row],[Etmaal temperatuur °C]]),IF(_34_KNMI_Stations[[#This Row],[Etmaal temperatuur °C]]&gt;stookgrens[],_34_KNMI_Stations[[#This Row],[Etmaal temperatuur °C]]-stookgrens[],0),"")</f>
        <v>2</v>
      </c>
    </row>
    <row r="9736" spans="1:16" x14ac:dyDescent="0.25">
      <c r="A9736">
        <v>340</v>
      </c>
      <c r="B9736" s="110">
        <v>45888</v>
      </c>
      <c r="C9736" s="89">
        <v>4</v>
      </c>
      <c r="D9736" s="89">
        <v>20.6</v>
      </c>
      <c r="E9736" s="96"/>
      <c r="F9736" s="89">
        <v>0</v>
      </c>
      <c r="G9736" s="89">
        <v>1014.3</v>
      </c>
      <c r="H9736">
        <v>0.66</v>
      </c>
      <c r="I9736" t="s">
        <v>24</v>
      </c>
      <c r="J9736">
        <v>0.8</v>
      </c>
      <c r="K9736">
        <v>8</v>
      </c>
      <c r="L9736">
        <v>2025</v>
      </c>
      <c r="M9736" t="s">
        <v>362</v>
      </c>
      <c r="N9736" s="89" cm="1">
        <f t="array" ref="N9736">IF(ISNUMBER(_34_KNMI_Stations[[#This Row],[Etmaal temperatuur °C]]),IF(_34_KNMI_Stations[[#This Row],[Etmaal temperatuur °C]]&lt;stookgrens[],stookgrens[]-_34_KNMI_Stations[[#This Row],[Etmaal temperatuur °C]],0),"")</f>
        <v>0</v>
      </c>
      <c r="O9736" s="89">
        <f>_34_KNMI_Stations[[#This Row],[graaddagen]]*_34_KNMI_Stations[[#This Row],[Gewogen factor]]</f>
        <v>0</v>
      </c>
      <c r="P9736" s="89" cm="1">
        <f t="array" ref="P9736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9737" spans="1:16" x14ac:dyDescent="0.25">
      <c r="A9737">
        <v>340</v>
      </c>
      <c r="B9737" s="110">
        <v>45889</v>
      </c>
      <c r="C9737" s="89">
        <v>3.7</v>
      </c>
      <c r="D9737" s="89">
        <v>18.7</v>
      </c>
      <c r="E9737" s="96"/>
      <c r="F9737" s="89">
        <v>0</v>
      </c>
      <c r="G9737" s="89">
        <v>1013.1</v>
      </c>
      <c r="H9737">
        <v>0.66</v>
      </c>
      <c r="I9737" t="s">
        <v>24</v>
      </c>
      <c r="J9737">
        <v>0.8</v>
      </c>
      <c r="K9737">
        <v>8</v>
      </c>
      <c r="L9737">
        <v>2025</v>
      </c>
      <c r="M9737" t="s">
        <v>362</v>
      </c>
      <c r="N9737" s="89" cm="1">
        <f t="array" ref="N9737">IF(ISNUMBER(_34_KNMI_Stations[[#This Row],[Etmaal temperatuur °C]]),IF(_34_KNMI_Stations[[#This Row],[Etmaal temperatuur °C]]&lt;stookgrens[],stookgrens[]-_34_KNMI_Stations[[#This Row],[Etmaal temperatuur °C]],0),"")</f>
        <v>0</v>
      </c>
      <c r="O9737" s="89">
        <f>_34_KNMI_Stations[[#This Row],[graaddagen]]*_34_KNMI_Stations[[#This Row],[Gewogen factor]]</f>
        <v>0</v>
      </c>
      <c r="P9737" s="89" cm="1">
        <f t="array" ref="P9737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9738" spans="1:16" x14ac:dyDescent="0.25">
      <c r="A9738">
        <v>340</v>
      </c>
      <c r="B9738" s="110">
        <v>45890</v>
      </c>
      <c r="C9738" s="89">
        <v>4</v>
      </c>
      <c r="D9738" s="89">
        <v>17.2</v>
      </c>
      <c r="E9738" s="96"/>
      <c r="F9738" s="89">
        <v>0</v>
      </c>
      <c r="G9738" s="89">
        <v>1015</v>
      </c>
      <c r="H9738">
        <v>0.66</v>
      </c>
      <c r="I9738" t="s">
        <v>24</v>
      </c>
      <c r="J9738">
        <v>0.8</v>
      </c>
      <c r="K9738">
        <v>8</v>
      </c>
      <c r="L9738">
        <v>2025</v>
      </c>
      <c r="M9738" t="s">
        <v>362</v>
      </c>
      <c r="N9738" s="89" cm="1">
        <f t="array" ref="N9738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9738" s="89">
        <f>_34_KNMI_Stations[[#This Row],[graaddagen]]*_34_KNMI_Stations[[#This Row],[Gewogen factor]]</f>
        <v>0.64000000000000057</v>
      </c>
      <c r="P9738" s="89" cm="1">
        <f t="array" ref="P9738">IF(ISNUMBER(_34_KNMI_Stations[[#This Row],[Etmaal temperatuur °C]]),IF(_34_KNMI_Stations[[#This Row],[Etmaal temperatuur °C]]&gt;stookgrens[],_34_KNMI_Stations[[#This Row],[Etmaal temperatuur °C]]-stookgrens[],0),"")</f>
        <v>0</v>
      </c>
    </row>
    <row r="9739" spans="1:16" x14ac:dyDescent="0.25">
      <c r="A9739">
        <v>340</v>
      </c>
      <c r="B9739" s="110">
        <v>45891</v>
      </c>
      <c r="C9739" s="89">
        <v>2.1</v>
      </c>
      <c r="D9739" s="89">
        <v>15.6</v>
      </c>
      <c r="E9739" s="96"/>
      <c r="F9739" s="89">
        <v>0</v>
      </c>
      <c r="G9739" s="89">
        <v>1019.9</v>
      </c>
      <c r="H9739">
        <v>0.68</v>
      </c>
      <c r="I9739" t="s">
        <v>24</v>
      </c>
      <c r="J9739">
        <v>0.8</v>
      </c>
      <c r="K9739">
        <v>8</v>
      </c>
      <c r="L9739">
        <v>2025</v>
      </c>
      <c r="M9739" t="s">
        <v>362</v>
      </c>
      <c r="N9739" s="89" cm="1">
        <f t="array" ref="N9739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9739" s="89">
        <f>_34_KNMI_Stations[[#This Row],[graaddagen]]*_34_KNMI_Stations[[#This Row],[Gewogen factor]]</f>
        <v>1.9200000000000004</v>
      </c>
      <c r="P9739" s="89" cm="1">
        <f t="array" ref="P9739">IF(ISNUMBER(_34_KNMI_Stations[[#This Row],[Etmaal temperatuur °C]]),IF(_34_KNMI_Stations[[#This Row],[Etmaal temperatuur °C]]&gt;stookgrens[],_34_KNMI_Stations[[#This Row],[Etmaal temperatuur °C]]-stookgrens[],0),"")</f>
        <v>0</v>
      </c>
    </row>
    <row r="9740" spans="1:16" x14ac:dyDescent="0.25">
      <c r="A9740">
        <v>340</v>
      </c>
      <c r="B9740" s="110">
        <v>45892</v>
      </c>
      <c r="C9740" s="89">
        <v>2.6</v>
      </c>
      <c r="D9740" s="89">
        <v>15.4</v>
      </c>
      <c r="E9740" s="96"/>
      <c r="F9740" s="89">
        <v>0.9</v>
      </c>
      <c r="G9740" s="89">
        <v>1020.3</v>
      </c>
      <c r="H9740">
        <v>0.67</v>
      </c>
      <c r="I9740" t="s">
        <v>24</v>
      </c>
      <c r="J9740">
        <v>0.8</v>
      </c>
      <c r="K9740">
        <v>8</v>
      </c>
      <c r="L9740">
        <v>2025</v>
      </c>
      <c r="M9740" t="s">
        <v>362</v>
      </c>
      <c r="N9740" s="89" cm="1">
        <f t="array" ref="N9740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9740" s="89">
        <f>_34_KNMI_Stations[[#This Row],[graaddagen]]*_34_KNMI_Stations[[#This Row],[Gewogen factor]]</f>
        <v>2.0799999999999996</v>
      </c>
      <c r="P9740" s="89" cm="1">
        <f t="array" ref="P9740">IF(ISNUMBER(_34_KNMI_Stations[[#This Row],[Etmaal temperatuur °C]]),IF(_34_KNMI_Stations[[#This Row],[Etmaal temperatuur °C]]&gt;stookgrens[],_34_KNMI_Stations[[#This Row],[Etmaal temperatuur °C]]-stookgrens[],0),"")</f>
        <v>0</v>
      </c>
    </row>
    <row r="9741" spans="1:16" x14ac:dyDescent="0.25">
      <c r="A9741">
        <v>340</v>
      </c>
      <c r="B9741" s="110">
        <v>45893</v>
      </c>
      <c r="C9741" s="89">
        <v>1.7</v>
      </c>
      <c r="D9741" s="89">
        <v>13.8</v>
      </c>
      <c r="E9741" s="96"/>
      <c r="F9741" s="89">
        <v>0</v>
      </c>
      <c r="G9741" s="89">
        <v>1021.3</v>
      </c>
      <c r="H9741">
        <v>0.68</v>
      </c>
      <c r="I9741" t="s">
        <v>24</v>
      </c>
      <c r="J9741">
        <v>0.8</v>
      </c>
      <c r="K9741">
        <v>8</v>
      </c>
      <c r="L9741">
        <v>2025</v>
      </c>
      <c r="M9741" t="s">
        <v>362</v>
      </c>
      <c r="N9741" s="89" cm="1">
        <f t="array" ref="N9741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9741" s="89">
        <f>_34_KNMI_Stations[[#This Row],[graaddagen]]*_34_KNMI_Stations[[#This Row],[Gewogen factor]]</f>
        <v>3.3599999999999994</v>
      </c>
      <c r="P9741" s="89" cm="1">
        <f t="array" ref="P9741">IF(ISNUMBER(_34_KNMI_Stations[[#This Row],[Etmaal temperatuur °C]]),IF(_34_KNMI_Stations[[#This Row],[Etmaal temperatuur °C]]&gt;stookgrens[],_34_KNMI_Stations[[#This Row],[Etmaal temperatuur °C]]-stookgrens[],0),"")</f>
        <v>0</v>
      </c>
    </row>
    <row r="9742" spans="1:16" x14ac:dyDescent="0.25">
      <c r="A9742">
        <v>340</v>
      </c>
      <c r="B9742" s="110">
        <v>45894</v>
      </c>
      <c r="C9742" s="89">
        <v>1.8</v>
      </c>
      <c r="D9742" s="89">
        <v>16.600000000000001</v>
      </c>
      <c r="E9742" s="96"/>
      <c r="F9742" s="89">
        <v>0</v>
      </c>
      <c r="G9742" s="89">
        <v>1017.7</v>
      </c>
      <c r="H9742">
        <v>0.59</v>
      </c>
      <c r="I9742" t="s">
        <v>24</v>
      </c>
      <c r="J9742">
        <v>0.8</v>
      </c>
      <c r="K9742">
        <v>8</v>
      </c>
      <c r="L9742">
        <v>2025</v>
      </c>
      <c r="M9742" t="s">
        <v>363</v>
      </c>
      <c r="N9742" s="89" cm="1">
        <f t="array" ref="N9742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9742" s="89">
        <f>_34_KNMI_Stations[[#This Row],[graaddagen]]*_34_KNMI_Stations[[#This Row],[Gewogen factor]]</f>
        <v>1.119999999999999</v>
      </c>
      <c r="P9742" s="89" cm="1">
        <f t="array" ref="P9742">IF(ISNUMBER(_34_KNMI_Stations[[#This Row],[Etmaal temperatuur °C]]),IF(_34_KNMI_Stations[[#This Row],[Etmaal temperatuur °C]]&gt;stookgrens[],_34_KNMI_Stations[[#This Row],[Etmaal temperatuur °C]]-stookgrens[],0),"")</f>
        <v>0</v>
      </c>
    </row>
    <row r="9743" spans="1:16" x14ac:dyDescent="0.25">
      <c r="A9743">
        <v>340</v>
      </c>
      <c r="B9743" s="110">
        <v>45895</v>
      </c>
      <c r="C9743" s="89">
        <v>3.2</v>
      </c>
      <c r="D9743" s="89">
        <v>20.399999999999999</v>
      </c>
      <c r="E9743" s="96"/>
      <c r="F9743" s="89">
        <v>0</v>
      </c>
      <c r="G9743" s="89">
        <v>1009.4</v>
      </c>
      <c r="H9743">
        <v>0.56999999999999995</v>
      </c>
      <c r="I9743" t="s">
        <v>24</v>
      </c>
      <c r="J9743">
        <v>0.8</v>
      </c>
      <c r="K9743">
        <v>8</v>
      </c>
      <c r="L9743">
        <v>2025</v>
      </c>
      <c r="M9743" t="s">
        <v>363</v>
      </c>
      <c r="N9743" s="89" cm="1">
        <f t="array" ref="N9743">IF(ISNUMBER(_34_KNMI_Stations[[#This Row],[Etmaal temperatuur °C]]),IF(_34_KNMI_Stations[[#This Row],[Etmaal temperatuur °C]]&lt;stookgrens[],stookgrens[]-_34_KNMI_Stations[[#This Row],[Etmaal temperatuur °C]],0),"")</f>
        <v>0</v>
      </c>
      <c r="O9743" s="89">
        <f>_34_KNMI_Stations[[#This Row],[graaddagen]]*_34_KNMI_Stations[[#This Row],[Gewogen factor]]</f>
        <v>0</v>
      </c>
      <c r="P9743" s="89" cm="1">
        <f t="array" ref="P9743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9744" spans="1:16" x14ac:dyDescent="0.25">
      <c r="A9744">
        <v>340</v>
      </c>
      <c r="B9744" s="110">
        <v>45896</v>
      </c>
      <c r="C9744" s="89">
        <v>2.5</v>
      </c>
      <c r="D9744" s="89">
        <v>19.600000000000001</v>
      </c>
      <c r="E9744" s="96"/>
      <c r="F9744" s="89">
        <v>0</v>
      </c>
      <c r="G9744" s="89">
        <v>1007.5</v>
      </c>
      <c r="H9744">
        <v>0.67</v>
      </c>
      <c r="I9744" t="s">
        <v>24</v>
      </c>
      <c r="J9744">
        <v>0.8</v>
      </c>
      <c r="K9744">
        <v>8</v>
      </c>
      <c r="L9744">
        <v>2025</v>
      </c>
      <c r="M9744" t="s">
        <v>363</v>
      </c>
      <c r="N9744" s="89" cm="1">
        <f t="array" ref="N9744">IF(ISNUMBER(_34_KNMI_Stations[[#This Row],[Etmaal temperatuur °C]]),IF(_34_KNMI_Stations[[#This Row],[Etmaal temperatuur °C]]&lt;stookgrens[],stookgrens[]-_34_KNMI_Stations[[#This Row],[Etmaal temperatuur °C]],0),"")</f>
        <v>0</v>
      </c>
      <c r="O9744" s="89">
        <f>_34_KNMI_Stations[[#This Row],[graaddagen]]*_34_KNMI_Stations[[#This Row],[Gewogen factor]]</f>
        <v>0</v>
      </c>
      <c r="P9744" s="89" cm="1">
        <f t="array" ref="P9744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9745" spans="1:16" x14ac:dyDescent="0.25">
      <c r="A9745">
        <v>340</v>
      </c>
      <c r="B9745" s="110">
        <v>45897</v>
      </c>
      <c r="C9745" s="89">
        <v>2.8</v>
      </c>
      <c r="D9745" s="89">
        <v>17.7</v>
      </c>
      <c r="E9745" s="96"/>
      <c r="F9745" s="89">
        <v>0</v>
      </c>
      <c r="G9745" s="89">
        <v>1003.6</v>
      </c>
      <c r="H9745">
        <v>0.72</v>
      </c>
      <c r="I9745" t="s">
        <v>24</v>
      </c>
      <c r="J9745">
        <v>0.8</v>
      </c>
      <c r="K9745">
        <v>8</v>
      </c>
      <c r="L9745">
        <v>2025</v>
      </c>
      <c r="M9745" t="s">
        <v>363</v>
      </c>
      <c r="N9745" s="89" cm="1">
        <f t="array" ref="N9745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9745" s="89">
        <f>_34_KNMI_Stations[[#This Row],[graaddagen]]*_34_KNMI_Stations[[#This Row],[Gewogen factor]]</f>
        <v>0.24000000000000057</v>
      </c>
      <c r="P9745" s="89" cm="1">
        <f t="array" ref="P9745">IF(ISNUMBER(_34_KNMI_Stations[[#This Row],[Etmaal temperatuur °C]]),IF(_34_KNMI_Stations[[#This Row],[Etmaal temperatuur °C]]&gt;stookgrens[],_34_KNMI_Stations[[#This Row],[Etmaal temperatuur °C]]-stookgrens[],0),"")</f>
        <v>0</v>
      </c>
    </row>
    <row r="9746" spans="1:16" x14ac:dyDescent="0.25">
      <c r="A9746">
        <v>340</v>
      </c>
      <c r="B9746" s="110">
        <v>45898</v>
      </c>
      <c r="C9746" s="89">
        <v>3.3</v>
      </c>
      <c r="D9746" s="89">
        <v>17.2</v>
      </c>
      <c r="E9746" s="96"/>
      <c r="F9746" s="89">
        <v>0.7</v>
      </c>
      <c r="G9746" s="89">
        <v>1000</v>
      </c>
      <c r="H9746">
        <v>0.71</v>
      </c>
      <c r="I9746" t="s">
        <v>24</v>
      </c>
      <c r="J9746">
        <v>0.8</v>
      </c>
      <c r="K9746">
        <v>8</v>
      </c>
      <c r="L9746">
        <v>2025</v>
      </c>
      <c r="M9746" t="s">
        <v>363</v>
      </c>
      <c r="N9746" s="89" cm="1">
        <f t="array" ref="N9746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9746" s="89">
        <f>_34_KNMI_Stations[[#This Row],[graaddagen]]*_34_KNMI_Stations[[#This Row],[Gewogen factor]]</f>
        <v>0.64000000000000057</v>
      </c>
      <c r="P9746" s="89" cm="1">
        <f t="array" ref="P9746">IF(ISNUMBER(_34_KNMI_Stations[[#This Row],[Etmaal temperatuur °C]]),IF(_34_KNMI_Stations[[#This Row],[Etmaal temperatuur °C]]&gt;stookgrens[],_34_KNMI_Stations[[#This Row],[Etmaal temperatuur °C]]-stookgrens[],0),"")</f>
        <v>0</v>
      </c>
    </row>
    <row r="9747" spans="1:16" x14ac:dyDescent="0.25">
      <c r="A9747">
        <v>340</v>
      </c>
      <c r="B9747" s="110">
        <v>45899</v>
      </c>
      <c r="C9747" s="89">
        <v>4.3</v>
      </c>
      <c r="D9747" s="89">
        <v>19</v>
      </c>
      <c r="E9747" s="96"/>
      <c r="F9747" s="89">
        <v>-0.1</v>
      </c>
      <c r="G9747" s="89">
        <v>1006</v>
      </c>
      <c r="H9747">
        <v>0.68</v>
      </c>
      <c r="I9747" t="s">
        <v>24</v>
      </c>
      <c r="J9747">
        <v>0.8</v>
      </c>
      <c r="K9747">
        <v>8</v>
      </c>
      <c r="L9747">
        <v>2025</v>
      </c>
      <c r="M9747" t="s">
        <v>363</v>
      </c>
      <c r="N9747" s="89" cm="1">
        <f t="array" ref="N9747">IF(ISNUMBER(_34_KNMI_Stations[[#This Row],[Etmaal temperatuur °C]]),IF(_34_KNMI_Stations[[#This Row],[Etmaal temperatuur °C]]&lt;stookgrens[],stookgrens[]-_34_KNMI_Stations[[#This Row],[Etmaal temperatuur °C]],0),"")</f>
        <v>0</v>
      </c>
      <c r="O9747" s="89">
        <f>_34_KNMI_Stations[[#This Row],[graaddagen]]*_34_KNMI_Stations[[#This Row],[Gewogen factor]]</f>
        <v>0</v>
      </c>
      <c r="P9747" s="89" cm="1">
        <f t="array" ref="P9747">IF(ISNUMBER(_34_KNMI_Stations[[#This Row],[Etmaal temperatuur °C]]),IF(_34_KNMI_Stations[[#This Row],[Etmaal temperatuur °C]]&gt;stookgrens[],_34_KNMI_Stations[[#This Row],[Etmaal temperatuur °C]]-stookgrens[],0),"")</f>
        <v>1</v>
      </c>
    </row>
    <row r="9748" spans="1:16" x14ac:dyDescent="0.25">
      <c r="A9748">
        <v>340</v>
      </c>
      <c r="B9748" s="110">
        <v>45900</v>
      </c>
      <c r="C9748" s="89">
        <v>2.9</v>
      </c>
      <c r="D9748" s="89">
        <v>18.7</v>
      </c>
      <c r="E9748" s="96"/>
      <c r="F9748" s="89">
        <v>1.3</v>
      </c>
      <c r="G9748" s="89">
        <v>1006.7</v>
      </c>
      <c r="H9748">
        <v>0.78</v>
      </c>
      <c r="I9748" t="s">
        <v>24</v>
      </c>
      <c r="J9748">
        <v>0.8</v>
      </c>
      <c r="K9748">
        <v>8</v>
      </c>
      <c r="L9748">
        <v>2025</v>
      </c>
      <c r="M9748" t="s">
        <v>363</v>
      </c>
      <c r="N9748" s="89" cm="1">
        <f t="array" ref="N9748">IF(ISNUMBER(_34_KNMI_Stations[[#This Row],[Etmaal temperatuur °C]]),IF(_34_KNMI_Stations[[#This Row],[Etmaal temperatuur °C]]&lt;stookgrens[],stookgrens[]-_34_KNMI_Stations[[#This Row],[Etmaal temperatuur °C]],0),"")</f>
        <v>0</v>
      </c>
      <c r="O9748" s="89">
        <f>_34_KNMI_Stations[[#This Row],[graaddagen]]*_34_KNMI_Stations[[#This Row],[Gewogen factor]]</f>
        <v>0</v>
      </c>
      <c r="P9748" s="89" cm="1">
        <f t="array" ref="P9748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9749" spans="1:16" x14ac:dyDescent="0.25">
      <c r="A9749">
        <v>340</v>
      </c>
      <c r="B9749" s="110">
        <v>45901</v>
      </c>
      <c r="C9749" s="89">
        <v>3.7</v>
      </c>
      <c r="D9749" s="89">
        <v>18.899999999999999</v>
      </c>
      <c r="E9749" s="96"/>
      <c r="F9749" s="89">
        <v>0.5</v>
      </c>
      <c r="G9749" s="89">
        <v>1006.6</v>
      </c>
      <c r="H9749">
        <v>0.67</v>
      </c>
      <c r="I9749" t="s">
        <v>24</v>
      </c>
      <c r="J9749">
        <v>0.8</v>
      </c>
      <c r="K9749">
        <v>9</v>
      </c>
      <c r="L9749">
        <v>2025</v>
      </c>
      <c r="M9749" t="s">
        <v>364</v>
      </c>
      <c r="N9749" s="89" cm="1">
        <f t="array" ref="N9749">IF(ISNUMBER(_34_KNMI_Stations[[#This Row],[Etmaal temperatuur °C]]),IF(_34_KNMI_Stations[[#This Row],[Etmaal temperatuur °C]]&lt;stookgrens[],stookgrens[]-_34_KNMI_Stations[[#This Row],[Etmaal temperatuur °C]],0),"")</f>
        <v>0</v>
      </c>
      <c r="O9749" s="89">
        <f>_34_KNMI_Stations[[#This Row],[graaddagen]]*_34_KNMI_Stations[[#This Row],[Gewogen factor]]</f>
        <v>0</v>
      </c>
      <c r="P9749" s="89" cm="1">
        <f t="array" ref="P9749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9750" spans="1:16" x14ac:dyDescent="0.25">
      <c r="A9750">
        <v>340</v>
      </c>
      <c r="B9750" s="110">
        <v>45902</v>
      </c>
      <c r="C9750" s="89">
        <v>3.8</v>
      </c>
      <c r="D9750" s="89">
        <v>17.100000000000001</v>
      </c>
      <c r="E9750" s="96"/>
      <c r="F9750" s="89">
        <v>0.2</v>
      </c>
      <c r="G9750" s="89">
        <v>1007</v>
      </c>
      <c r="H9750">
        <v>0.74</v>
      </c>
      <c r="I9750" t="s">
        <v>24</v>
      </c>
      <c r="J9750">
        <v>0.8</v>
      </c>
      <c r="K9750">
        <v>9</v>
      </c>
      <c r="L9750">
        <v>2025</v>
      </c>
      <c r="M9750" t="s">
        <v>364</v>
      </c>
      <c r="N9750" s="89" cm="1">
        <f t="array" ref="N9750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9750" s="89">
        <f>_34_KNMI_Stations[[#This Row],[graaddagen]]*_34_KNMI_Stations[[#This Row],[Gewogen factor]]</f>
        <v>0.71999999999999886</v>
      </c>
      <c r="P9750" s="89" cm="1">
        <f t="array" ref="P9750">IF(ISNUMBER(_34_KNMI_Stations[[#This Row],[Etmaal temperatuur °C]]),IF(_34_KNMI_Stations[[#This Row],[Etmaal temperatuur °C]]&gt;stookgrens[],_34_KNMI_Stations[[#This Row],[Etmaal temperatuur °C]]-stookgrens[],0),"")</f>
        <v>0</v>
      </c>
    </row>
    <row r="9751" spans="1:16" x14ac:dyDescent="0.25">
      <c r="A9751">
        <v>340</v>
      </c>
      <c r="B9751" s="110">
        <v>45903</v>
      </c>
      <c r="C9751" s="89">
        <v>5.0999999999999996</v>
      </c>
      <c r="D9751" s="89">
        <v>19.2</v>
      </c>
      <c r="E9751" s="96"/>
      <c r="F9751" s="89">
        <v>10.9</v>
      </c>
      <c r="G9751" s="89">
        <v>1003.6</v>
      </c>
      <c r="H9751">
        <v>0.79</v>
      </c>
      <c r="I9751" t="s">
        <v>24</v>
      </c>
      <c r="J9751">
        <v>0.8</v>
      </c>
      <c r="K9751">
        <v>9</v>
      </c>
      <c r="L9751">
        <v>2025</v>
      </c>
      <c r="M9751" t="s">
        <v>364</v>
      </c>
      <c r="N9751" s="89" cm="1">
        <f t="array" ref="N9751">IF(ISNUMBER(_34_KNMI_Stations[[#This Row],[Etmaal temperatuur °C]]),IF(_34_KNMI_Stations[[#This Row],[Etmaal temperatuur °C]]&lt;stookgrens[],stookgrens[]-_34_KNMI_Stations[[#This Row],[Etmaal temperatuur °C]],0),"")</f>
        <v>0</v>
      </c>
      <c r="O9751" s="89">
        <f>_34_KNMI_Stations[[#This Row],[graaddagen]]*_34_KNMI_Stations[[#This Row],[Gewogen factor]]</f>
        <v>0</v>
      </c>
      <c r="P9751" s="89" cm="1">
        <f t="array" ref="P9751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9752" spans="1:16" x14ac:dyDescent="0.25">
      <c r="A9752">
        <v>340</v>
      </c>
      <c r="B9752" s="110">
        <v>45904</v>
      </c>
      <c r="C9752" s="89">
        <v>4.0999999999999996</v>
      </c>
      <c r="D9752" s="89">
        <v>17.600000000000001</v>
      </c>
      <c r="E9752" s="96"/>
      <c r="F9752" s="89">
        <v>12.2</v>
      </c>
      <c r="G9752" s="89">
        <v>1010</v>
      </c>
      <c r="H9752">
        <v>0.76</v>
      </c>
      <c r="I9752" t="s">
        <v>24</v>
      </c>
      <c r="J9752">
        <v>0.8</v>
      </c>
      <c r="K9752">
        <v>9</v>
      </c>
      <c r="L9752">
        <v>2025</v>
      </c>
      <c r="M9752" t="s">
        <v>364</v>
      </c>
      <c r="N9752" s="89" cm="1">
        <f t="array" ref="N9752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9752" s="89">
        <f>_34_KNMI_Stations[[#This Row],[graaddagen]]*_34_KNMI_Stations[[#This Row],[Gewogen factor]]</f>
        <v>0.3199999999999989</v>
      </c>
      <c r="P9752" s="89" cm="1">
        <f t="array" ref="P9752">IF(ISNUMBER(_34_KNMI_Stations[[#This Row],[Etmaal temperatuur °C]]),IF(_34_KNMI_Stations[[#This Row],[Etmaal temperatuur °C]]&gt;stookgrens[],_34_KNMI_Stations[[#This Row],[Etmaal temperatuur °C]]-stookgrens[],0),"")</f>
        <v>0</v>
      </c>
    </row>
    <row r="9753" spans="1:16" x14ac:dyDescent="0.25">
      <c r="A9753">
        <v>340</v>
      </c>
      <c r="B9753" s="110">
        <v>45905</v>
      </c>
      <c r="C9753" s="89">
        <v>3.3</v>
      </c>
      <c r="D9753" s="89">
        <v>15.4</v>
      </c>
      <c r="E9753" s="96"/>
      <c r="F9753" s="89">
        <v>0</v>
      </c>
      <c r="G9753" s="89">
        <v>1020.2</v>
      </c>
      <c r="H9753">
        <v>0.79</v>
      </c>
      <c r="I9753" t="s">
        <v>24</v>
      </c>
      <c r="J9753">
        <v>0.8</v>
      </c>
      <c r="K9753">
        <v>9</v>
      </c>
      <c r="L9753">
        <v>2025</v>
      </c>
      <c r="M9753" t="s">
        <v>364</v>
      </c>
      <c r="N9753" s="89" cm="1">
        <f t="array" ref="N9753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9753" s="89">
        <f>_34_KNMI_Stations[[#This Row],[graaddagen]]*_34_KNMI_Stations[[#This Row],[Gewogen factor]]</f>
        <v>2.0799999999999996</v>
      </c>
      <c r="P9753" s="89" cm="1">
        <f t="array" ref="P9753">IF(ISNUMBER(_34_KNMI_Stations[[#This Row],[Etmaal temperatuur °C]]),IF(_34_KNMI_Stations[[#This Row],[Etmaal temperatuur °C]]&gt;stookgrens[],_34_KNMI_Stations[[#This Row],[Etmaal temperatuur °C]]-stookgrens[],0),"")</f>
        <v>0</v>
      </c>
    </row>
    <row r="9754" spans="1:16" x14ac:dyDescent="0.25">
      <c r="A9754">
        <v>340</v>
      </c>
      <c r="B9754" s="110">
        <v>45906</v>
      </c>
      <c r="C9754" s="89">
        <v>2.4</v>
      </c>
      <c r="D9754" s="89">
        <v>16.8</v>
      </c>
      <c r="E9754" s="96"/>
      <c r="F9754" s="89">
        <v>0</v>
      </c>
      <c r="G9754" s="89">
        <v>1021.1</v>
      </c>
      <c r="H9754">
        <v>0.68</v>
      </c>
      <c r="I9754" t="s">
        <v>24</v>
      </c>
      <c r="J9754">
        <v>0.8</v>
      </c>
      <c r="K9754">
        <v>9</v>
      </c>
      <c r="L9754">
        <v>2025</v>
      </c>
      <c r="M9754" t="s">
        <v>364</v>
      </c>
      <c r="N9754" s="89" cm="1">
        <f t="array" ref="N9754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9754" s="89">
        <f>_34_KNMI_Stations[[#This Row],[graaddagen]]*_34_KNMI_Stations[[#This Row],[Gewogen factor]]</f>
        <v>0.95999999999999952</v>
      </c>
      <c r="P9754" s="89" cm="1">
        <f t="array" ref="P9754">IF(ISNUMBER(_34_KNMI_Stations[[#This Row],[Etmaal temperatuur °C]]),IF(_34_KNMI_Stations[[#This Row],[Etmaal temperatuur °C]]&gt;stookgrens[],_34_KNMI_Stations[[#This Row],[Etmaal temperatuur °C]]-stookgrens[],0),"")</f>
        <v>0</v>
      </c>
    </row>
    <row r="9755" spans="1:16" x14ac:dyDescent="0.25">
      <c r="A9755">
        <v>340</v>
      </c>
      <c r="B9755" s="110">
        <v>45907</v>
      </c>
      <c r="C9755" s="89">
        <v>3.1</v>
      </c>
      <c r="D9755" s="89">
        <v>21.4</v>
      </c>
      <c r="E9755" s="96"/>
      <c r="F9755" s="89">
        <v>-0.1</v>
      </c>
      <c r="G9755" s="89">
        <v>1013</v>
      </c>
      <c r="H9755">
        <v>0.59</v>
      </c>
      <c r="I9755" t="s">
        <v>24</v>
      </c>
      <c r="J9755">
        <v>0.8</v>
      </c>
      <c r="K9755">
        <v>9</v>
      </c>
      <c r="L9755">
        <v>2025</v>
      </c>
      <c r="M9755" t="s">
        <v>364</v>
      </c>
      <c r="N9755" s="89" cm="1">
        <f t="array" ref="N9755">IF(ISNUMBER(_34_KNMI_Stations[[#This Row],[Etmaal temperatuur °C]]),IF(_34_KNMI_Stations[[#This Row],[Etmaal temperatuur °C]]&lt;stookgrens[],stookgrens[]-_34_KNMI_Stations[[#This Row],[Etmaal temperatuur °C]],0),"")</f>
        <v>0</v>
      </c>
      <c r="O9755" s="89">
        <f>_34_KNMI_Stations[[#This Row],[graaddagen]]*_34_KNMI_Stations[[#This Row],[Gewogen factor]]</f>
        <v>0</v>
      </c>
      <c r="P9755" s="89" cm="1">
        <f t="array" ref="P9755">IF(ISNUMBER(_34_KNMI_Stations[[#This Row],[Etmaal temperatuur °C]]),IF(_34_KNMI_Stations[[#This Row],[Etmaal temperatuur °C]]&gt;stookgrens[],_34_KNMI_Stations[[#This Row],[Etmaal temperatuur °C]]-stookgrens[],0),"")</f>
        <v>3.3999999999999986</v>
      </c>
    </row>
    <row r="9756" spans="1:16" x14ac:dyDescent="0.25">
      <c r="A9756">
        <v>340</v>
      </c>
      <c r="B9756" s="110">
        <v>45908</v>
      </c>
      <c r="C9756" s="89">
        <v>3</v>
      </c>
      <c r="D9756" s="89">
        <v>18.7</v>
      </c>
      <c r="E9756" s="96"/>
      <c r="F9756" s="89">
        <v>0.3</v>
      </c>
      <c r="G9756" s="89">
        <v>1016.7</v>
      </c>
      <c r="H9756">
        <v>0.74</v>
      </c>
      <c r="I9756" t="s">
        <v>24</v>
      </c>
      <c r="J9756">
        <v>0.8</v>
      </c>
      <c r="K9756">
        <v>9</v>
      </c>
      <c r="L9756">
        <v>2025</v>
      </c>
      <c r="M9756" t="s">
        <v>365</v>
      </c>
      <c r="N9756" s="89" cm="1">
        <f t="array" ref="N9756">IF(ISNUMBER(_34_KNMI_Stations[[#This Row],[Etmaal temperatuur °C]]),IF(_34_KNMI_Stations[[#This Row],[Etmaal temperatuur °C]]&lt;stookgrens[],stookgrens[]-_34_KNMI_Stations[[#This Row],[Etmaal temperatuur °C]],0),"")</f>
        <v>0</v>
      </c>
      <c r="O9756" s="89">
        <f>_34_KNMI_Stations[[#This Row],[graaddagen]]*_34_KNMI_Stations[[#This Row],[Gewogen factor]]</f>
        <v>0</v>
      </c>
      <c r="P9756" s="89" cm="1">
        <f t="array" ref="P9756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9757" spans="1:16" x14ac:dyDescent="0.25">
      <c r="A9757">
        <v>340</v>
      </c>
      <c r="B9757" s="110">
        <v>45909</v>
      </c>
      <c r="C9757" s="89">
        <v>1.7</v>
      </c>
      <c r="D9757" s="89">
        <v>15.4</v>
      </c>
      <c r="E9757" s="96"/>
      <c r="F9757" s="89">
        <v>1.9</v>
      </c>
      <c r="G9757" s="89">
        <v>1015.8</v>
      </c>
      <c r="H9757">
        <v>0.78</v>
      </c>
      <c r="I9757" t="s">
        <v>24</v>
      </c>
      <c r="J9757">
        <v>0.8</v>
      </c>
      <c r="K9757">
        <v>9</v>
      </c>
      <c r="L9757">
        <v>2025</v>
      </c>
      <c r="M9757" t="s">
        <v>365</v>
      </c>
      <c r="N9757" s="89" cm="1">
        <f t="array" ref="N9757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9757" s="89">
        <f>_34_KNMI_Stations[[#This Row],[graaddagen]]*_34_KNMI_Stations[[#This Row],[Gewogen factor]]</f>
        <v>2.0799999999999996</v>
      </c>
      <c r="P9757" s="89" cm="1">
        <f t="array" ref="P9757">IF(ISNUMBER(_34_KNMI_Stations[[#This Row],[Etmaal temperatuur °C]]),IF(_34_KNMI_Stations[[#This Row],[Etmaal temperatuur °C]]&gt;stookgrens[],_34_KNMI_Stations[[#This Row],[Etmaal temperatuur °C]]-stookgrens[],0),"")</f>
        <v>0</v>
      </c>
    </row>
    <row r="9758" spans="1:16" x14ac:dyDescent="0.25">
      <c r="A9758">
        <v>340</v>
      </c>
      <c r="B9758" s="110">
        <v>45910</v>
      </c>
      <c r="C9758" s="89">
        <v>2.6</v>
      </c>
      <c r="D9758" s="89">
        <v>16.7</v>
      </c>
      <c r="E9758" s="96"/>
      <c r="F9758" s="89">
        <v>1.5</v>
      </c>
      <c r="G9758" s="89">
        <v>1006.6</v>
      </c>
      <c r="H9758">
        <v>0.72</v>
      </c>
      <c r="I9758" t="s">
        <v>24</v>
      </c>
      <c r="J9758">
        <v>0.8</v>
      </c>
      <c r="K9758">
        <v>9</v>
      </c>
      <c r="L9758">
        <v>2025</v>
      </c>
      <c r="M9758" t="s">
        <v>365</v>
      </c>
      <c r="N9758" s="89" cm="1">
        <f t="array" ref="N9758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9758" s="89">
        <f>_34_KNMI_Stations[[#This Row],[graaddagen]]*_34_KNMI_Stations[[#This Row],[Gewogen factor]]</f>
        <v>1.0400000000000007</v>
      </c>
      <c r="P9758" s="89" cm="1">
        <f t="array" ref="P9758">IF(ISNUMBER(_34_KNMI_Stations[[#This Row],[Etmaal temperatuur °C]]),IF(_34_KNMI_Stations[[#This Row],[Etmaal temperatuur °C]]&gt;stookgrens[],_34_KNMI_Stations[[#This Row],[Etmaal temperatuur °C]]-stookgrens[],0),"")</f>
        <v>0</v>
      </c>
    </row>
    <row r="9759" spans="1:16" x14ac:dyDescent="0.25">
      <c r="A9759">
        <v>340</v>
      </c>
      <c r="B9759" s="110">
        <v>45911</v>
      </c>
      <c r="C9759" s="89">
        <v>4.9000000000000004</v>
      </c>
      <c r="D9759" s="89">
        <v>15.2</v>
      </c>
      <c r="E9759" s="96"/>
      <c r="F9759" s="89">
        <v>4.4000000000000004</v>
      </c>
      <c r="G9759" s="89">
        <v>1005.4</v>
      </c>
      <c r="H9759">
        <v>0.8</v>
      </c>
      <c r="I9759" t="s">
        <v>24</v>
      </c>
      <c r="J9759">
        <v>0.8</v>
      </c>
      <c r="K9759">
        <v>9</v>
      </c>
      <c r="L9759">
        <v>2025</v>
      </c>
      <c r="M9759" t="s">
        <v>365</v>
      </c>
      <c r="N9759" s="89" cm="1">
        <f t="array" ref="N9759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9759" s="89">
        <f>_34_KNMI_Stations[[#This Row],[graaddagen]]*_34_KNMI_Stations[[#This Row],[Gewogen factor]]</f>
        <v>2.2400000000000007</v>
      </c>
      <c r="P9759" s="89" cm="1">
        <f t="array" ref="P9759">IF(ISNUMBER(_34_KNMI_Stations[[#This Row],[Etmaal temperatuur °C]]),IF(_34_KNMI_Stations[[#This Row],[Etmaal temperatuur °C]]&gt;stookgrens[],_34_KNMI_Stations[[#This Row],[Etmaal temperatuur °C]]-stookgrens[],0),"")</f>
        <v>0</v>
      </c>
    </row>
    <row r="9760" spans="1:16" x14ac:dyDescent="0.25">
      <c r="A9760">
        <v>340</v>
      </c>
      <c r="B9760" s="110">
        <v>45912</v>
      </c>
      <c r="C9760" s="89">
        <v>5.0999999999999996</v>
      </c>
      <c r="D9760" s="89">
        <v>14.8</v>
      </c>
      <c r="E9760" s="96"/>
      <c r="F9760" s="89">
        <v>0.2</v>
      </c>
      <c r="G9760" s="89">
        <v>1013</v>
      </c>
      <c r="H9760">
        <v>0.73</v>
      </c>
      <c r="I9760" t="s">
        <v>24</v>
      </c>
      <c r="J9760">
        <v>0.8</v>
      </c>
      <c r="K9760">
        <v>9</v>
      </c>
      <c r="L9760">
        <v>2025</v>
      </c>
      <c r="M9760" t="s">
        <v>365</v>
      </c>
      <c r="N9760" s="89" cm="1">
        <f t="array" ref="N9760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9760" s="89">
        <f>_34_KNMI_Stations[[#This Row],[graaddagen]]*_34_KNMI_Stations[[#This Row],[Gewogen factor]]</f>
        <v>2.5599999999999996</v>
      </c>
      <c r="P9760" s="89" cm="1">
        <f t="array" ref="P9760">IF(ISNUMBER(_34_KNMI_Stations[[#This Row],[Etmaal temperatuur °C]]),IF(_34_KNMI_Stations[[#This Row],[Etmaal temperatuur °C]]&gt;stookgrens[],_34_KNMI_Stations[[#This Row],[Etmaal temperatuur °C]]-stookgrens[],0),"")</f>
        <v>0</v>
      </c>
    </row>
    <row r="9761" spans="1:16" x14ac:dyDescent="0.25">
      <c r="A9761">
        <v>340</v>
      </c>
      <c r="B9761" s="110">
        <v>45913</v>
      </c>
      <c r="C9761" s="89">
        <v>3.9</v>
      </c>
      <c r="D9761" s="89">
        <v>14.2</v>
      </c>
      <c r="E9761" s="96"/>
      <c r="F9761" s="89">
        <v>9</v>
      </c>
      <c r="G9761" s="89">
        <v>1011.8</v>
      </c>
      <c r="H9761">
        <v>0.81</v>
      </c>
      <c r="I9761" t="s">
        <v>24</v>
      </c>
      <c r="J9761">
        <v>0.8</v>
      </c>
      <c r="K9761">
        <v>9</v>
      </c>
      <c r="L9761">
        <v>2025</v>
      </c>
      <c r="M9761" t="s">
        <v>365</v>
      </c>
      <c r="N9761" s="89" cm="1">
        <f t="array" ref="N9761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9761" s="89">
        <f>_34_KNMI_Stations[[#This Row],[graaddagen]]*_34_KNMI_Stations[[#This Row],[Gewogen factor]]</f>
        <v>3.0400000000000009</v>
      </c>
      <c r="P9761" s="89" cm="1">
        <f t="array" ref="P9761">IF(ISNUMBER(_34_KNMI_Stations[[#This Row],[Etmaal temperatuur °C]]),IF(_34_KNMI_Stations[[#This Row],[Etmaal temperatuur °C]]&gt;stookgrens[],_34_KNMI_Stations[[#This Row],[Etmaal temperatuur °C]]-stookgrens[],0),"")</f>
        <v>0</v>
      </c>
    </row>
    <row r="9762" spans="1:16" x14ac:dyDescent="0.25">
      <c r="A9762">
        <v>340</v>
      </c>
      <c r="B9762" s="110">
        <v>45914</v>
      </c>
      <c r="C9762" s="89">
        <v>3.6</v>
      </c>
      <c r="D9762" s="89">
        <v>15.5</v>
      </c>
      <c r="E9762" s="96"/>
      <c r="F9762" s="89">
        <v>10.4</v>
      </c>
      <c r="G9762" s="89">
        <v>1011.1</v>
      </c>
      <c r="H9762">
        <v>0.8</v>
      </c>
      <c r="I9762" t="s">
        <v>24</v>
      </c>
      <c r="J9762">
        <v>0.8</v>
      </c>
      <c r="K9762">
        <v>9</v>
      </c>
      <c r="L9762">
        <v>2025</v>
      </c>
      <c r="M9762" t="s">
        <v>365</v>
      </c>
      <c r="N9762" s="89" cm="1">
        <f t="array" ref="N9762">IF(ISNUMBER(_34_KNMI_Stations[[#This Row],[Etmaal temperatuur °C]]),IF(_34_KNMI_Stations[[#This Row],[Etmaal temperatuur °C]]&lt;stookgrens[],stookgrens[]-_34_KNMI_Stations[[#This Row],[Etmaal temperatuur °C]],0),"")</f>
        <v>2.5</v>
      </c>
      <c r="O9762" s="89">
        <f>_34_KNMI_Stations[[#This Row],[graaddagen]]*_34_KNMI_Stations[[#This Row],[Gewogen factor]]</f>
        <v>2</v>
      </c>
      <c r="P9762" s="89" cm="1">
        <f t="array" ref="P9762">IF(ISNUMBER(_34_KNMI_Stations[[#This Row],[Etmaal temperatuur °C]]),IF(_34_KNMI_Stations[[#This Row],[Etmaal temperatuur °C]]&gt;stookgrens[],_34_KNMI_Stations[[#This Row],[Etmaal temperatuur °C]]-stookgrens[],0),"")</f>
        <v>0</v>
      </c>
    </row>
    <row r="9763" spans="1:16" x14ac:dyDescent="0.25">
      <c r="A9763">
        <v>340</v>
      </c>
      <c r="B9763" s="110">
        <v>45915</v>
      </c>
      <c r="C9763" s="89">
        <v>8.8000000000000007</v>
      </c>
      <c r="D9763" s="89">
        <v>17</v>
      </c>
      <c r="E9763" s="96"/>
      <c r="F9763" s="89">
        <v>3.6</v>
      </c>
      <c r="G9763" s="89">
        <v>1007.4</v>
      </c>
      <c r="H9763">
        <v>0.71</v>
      </c>
      <c r="I9763" t="s">
        <v>24</v>
      </c>
      <c r="J9763">
        <v>0.8</v>
      </c>
      <c r="K9763">
        <v>9</v>
      </c>
      <c r="L9763">
        <v>2025</v>
      </c>
      <c r="M9763" t="s">
        <v>366</v>
      </c>
      <c r="N9763" s="89" cm="1">
        <f t="array" ref="N9763">IF(ISNUMBER(_34_KNMI_Stations[[#This Row],[Etmaal temperatuur °C]]),IF(_34_KNMI_Stations[[#This Row],[Etmaal temperatuur °C]]&lt;stookgrens[],stookgrens[]-_34_KNMI_Stations[[#This Row],[Etmaal temperatuur °C]],0),"")</f>
        <v>1</v>
      </c>
      <c r="O9763" s="89">
        <f>_34_KNMI_Stations[[#This Row],[graaddagen]]*_34_KNMI_Stations[[#This Row],[Gewogen factor]]</f>
        <v>0.8</v>
      </c>
      <c r="P9763" s="89" cm="1">
        <f t="array" ref="P9763">IF(ISNUMBER(_34_KNMI_Stations[[#This Row],[Etmaal temperatuur °C]]),IF(_34_KNMI_Stations[[#This Row],[Etmaal temperatuur °C]]&gt;stookgrens[],_34_KNMI_Stations[[#This Row],[Etmaal temperatuur °C]]-stookgrens[],0),"")</f>
        <v>0</v>
      </c>
    </row>
    <row r="9764" spans="1:16" x14ac:dyDescent="0.25">
      <c r="A9764">
        <v>340</v>
      </c>
      <c r="B9764" s="110">
        <v>45916</v>
      </c>
      <c r="C9764" s="89">
        <v>7.3</v>
      </c>
      <c r="D9764" s="89">
        <v>15.1</v>
      </c>
      <c r="E9764" s="96"/>
      <c r="F9764" s="89">
        <v>0.7</v>
      </c>
      <c r="G9764" s="89">
        <v>1016.3</v>
      </c>
      <c r="H9764">
        <v>0.74</v>
      </c>
      <c r="I9764" t="s">
        <v>24</v>
      </c>
      <c r="J9764">
        <v>0.8</v>
      </c>
      <c r="K9764">
        <v>9</v>
      </c>
      <c r="L9764">
        <v>2025</v>
      </c>
      <c r="M9764" t="s">
        <v>366</v>
      </c>
      <c r="N9764" s="89" cm="1">
        <f t="array" ref="N9764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9764" s="89">
        <f>_34_KNMI_Stations[[#This Row],[graaddagen]]*_34_KNMI_Stations[[#This Row],[Gewogen factor]]</f>
        <v>2.3200000000000003</v>
      </c>
      <c r="P9764" s="89" cm="1">
        <f t="array" ref="P9764">IF(ISNUMBER(_34_KNMI_Stations[[#This Row],[Etmaal temperatuur °C]]),IF(_34_KNMI_Stations[[#This Row],[Etmaal temperatuur °C]]&gt;stookgrens[],_34_KNMI_Stations[[#This Row],[Etmaal temperatuur °C]]-stookgrens[],0),"")</f>
        <v>0</v>
      </c>
    </row>
    <row r="9765" spans="1:16" x14ac:dyDescent="0.25">
      <c r="A9765">
        <v>340</v>
      </c>
      <c r="B9765" s="110">
        <v>45917</v>
      </c>
      <c r="C9765" s="89">
        <v>4.5999999999999996</v>
      </c>
      <c r="D9765" s="89">
        <v>15.9</v>
      </c>
      <c r="E9765" s="96"/>
      <c r="F9765" s="89">
        <v>1</v>
      </c>
      <c r="G9765" s="89">
        <v>1019.3</v>
      </c>
      <c r="H9765">
        <v>0.8</v>
      </c>
      <c r="I9765" t="s">
        <v>24</v>
      </c>
      <c r="J9765">
        <v>0.8</v>
      </c>
      <c r="K9765">
        <v>9</v>
      </c>
      <c r="L9765">
        <v>2025</v>
      </c>
      <c r="M9765" t="s">
        <v>366</v>
      </c>
      <c r="N9765" s="89" cm="1">
        <f t="array" ref="N9765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9765" s="89">
        <f>_34_KNMI_Stations[[#This Row],[graaddagen]]*_34_KNMI_Stations[[#This Row],[Gewogen factor]]</f>
        <v>1.6799999999999997</v>
      </c>
      <c r="P9765" s="89" cm="1">
        <f t="array" ref="P9765">IF(ISNUMBER(_34_KNMI_Stations[[#This Row],[Etmaal temperatuur °C]]),IF(_34_KNMI_Stations[[#This Row],[Etmaal temperatuur °C]]&gt;stookgrens[],_34_KNMI_Stations[[#This Row],[Etmaal temperatuur °C]]-stookgrens[],0),"")</f>
        <v>0</v>
      </c>
    </row>
    <row r="9766" spans="1:16" x14ac:dyDescent="0.25">
      <c r="A9766">
        <v>340</v>
      </c>
      <c r="B9766" s="110">
        <v>45918</v>
      </c>
      <c r="C9766" s="89">
        <v>4.8</v>
      </c>
      <c r="D9766" s="89">
        <v>19.2</v>
      </c>
      <c r="E9766" s="96"/>
      <c r="F9766" s="89">
        <v>0</v>
      </c>
      <c r="G9766" s="89">
        <v>1021.2</v>
      </c>
      <c r="H9766">
        <v>0.78</v>
      </c>
      <c r="I9766" t="s">
        <v>24</v>
      </c>
      <c r="J9766">
        <v>0.8</v>
      </c>
      <c r="K9766">
        <v>9</v>
      </c>
      <c r="L9766">
        <v>2025</v>
      </c>
      <c r="M9766" t="s">
        <v>366</v>
      </c>
      <c r="N9766" s="89" cm="1">
        <f t="array" ref="N9766">IF(ISNUMBER(_34_KNMI_Stations[[#This Row],[Etmaal temperatuur °C]]),IF(_34_KNMI_Stations[[#This Row],[Etmaal temperatuur °C]]&lt;stookgrens[],stookgrens[]-_34_KNMI_Stations[[#This Row],[Etmaal temperatuur °C]],0),"")</f>
        <v>0</v>
      </c>
      <c r="O9766" s="89">
        <f>_34_KNMI_Stations[[#This Row],[graaddagen]]*_34_KNMI_Stations[[#This Row],[Gewogen factor]]</f>
        <v>0</v>
      </c>
      <c r="P9766" s="89" cm="1">
        <f t="array" ref="P9766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9767" spans="1:16" x14ac:dyDescent="0.25">
      <c r="A9767">
        <v>340</v>
      </c>
      <c r="B9767" s="110">
        <v>45919</v>
      </c>
      <c r="C9767" s="89">
        <v>2</v>
      </c>
      <c r="D9767" s="89">
        <v>20.2</v>
      </c>
      <c r="E9767" s="96"/>
      <c r="F9767" s="89">
        <v>0</v>
      </c>
      <c r="G9767" s="89">
        <v>1019.7</v>
      </c>
      <c r="H9767">
        <v>0.69</v>
      </c>
      <c r="I9767" t="s">
        <v>24</v>
      </c>
      <c r="J9767">
        <v>0.8</v>
      </c>
      <c r="K9767">
        <v>9</v>
      </c>
      <c r="L9767">
        <v>2025</v>
      </c>
      <c r="M9767" t="s">
        <v>366</v>
      </c>
      <c r="N9767" s="89" cm="1">
        <f t="array" ref="N9767">IF(ISNUMBER(_34_KNMI_Stations[[#This Row],[Etmaal temperatuur °C]]),IF(_34_KNMI_Stations[[#This Row],[Etmaal temperatuur °C]]&lt;stookgrens[],stookgrens[]-_34_KNMI_Stations[[#This Row],[Etmaal temperatuur °C]],0),"")</f>
        <v>0</v>
      </c>
      <c r="O9767" s="89">
        <f>_34_KNMI_Stations[[#This Row],[graaddagen]]*_34_KNMI_Stations[[#This Row],[Gewogen factor]]</f>
        <v>0</v>
      </c>
      <c r="P9767" s="89" cm="1">
        <f t="array" ref="P9767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9768" spans="1:16" x14ac:dyDescent="0.25">
      <c r="A9768">
        <v>340</v>
      </c>
      <c r="B9768" s="110">
        <v>45920</v>
      </c>
      <c r="C9768" s="89">
        <v>3</v>
      </c>
      <c r="D9768" s="89">
        <v>20.6</v>
      </c>
      <c r="E9768" s="96"/>
      <c r="F9768" s="89">
        <v>4.4000000000000004</v>
      </c>
      <c r="G9768" s="89">
        <v>1011.9</v>
      </c>
      <c r="H9768">
        <v>0.77</v>
      </c>
      <c r="I9768" t="s">
        <v>24</v>
      </c>
      <c r="J9768">
        <v>0.8</v>
      </c>
      <c r="K9768">
        <v>9</v>
      </c>
      <c r="L9768">
        <v>2025</v>
      </c>
      <c r="M9768" t="s">
        <v>366</v>
      </c>
      <c r="N9768" s="89" cm="1">
        <f t="array" ref="N9768">IF(ISNUMBER(_34_KNMI_Stations[[#This Row],[Etmaal temperatuur °C]]),IF(_34_KNMI_Stations[[#This Row],[Etmaal temperatuur °C]]&lt;stookgrens[],stookgrens[]-_34_KNMI_Stations[[#This Row],[Etmaal temperatuur °C]],0),"")</f>
        <v>0</v>
      </c>
      <c r="O9768" s="89">
        <f>_34_KNMI_Stations[[#This Row],[graaddagen]]*_34_KNMI_Stations[[#This Row],[Gewogen factor]]</f>
        <v>0</v>
      </c>
      <c r="P9768" s="89" cm="1">
        <f t="array" ref="P9768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9769" spans="1:16" x14ac:dyDescent="0.25">
      <c r="A9769">
        <v>340</v>
      </c>
      <c r="B9769" s="110">
        <v>45921</v>
      </c>
      <c r="C9769" s="89">
        <v>3.9</v>
      </c>
      <c r="D9769" s="89">
        <v>13.2</v>
      </c>
      <c r="E9769" s="96"/>
      <c r="F9769" s="89">
        <v>0.7</v>
      </c>
      <c r="G9769" s="89">
        <v>1015.9</v>
      </c>
      <c r="H9769">
        <v>0.78</v>
      </c>
      <c r="I9769" t="s">
        <v>24</v>
      </c>
      <c r="J9769">
        <v>0.8</v>
      </c>
      <c r="K9769">
        <v>9</v>
      </c>
      <c r="L9769">
        <v>2025</v>
      </c>
      <c r="M9769" t="s">
        <v>366</v>
      </c>
      <c r="N9769" s="89" cm="1">
        <f t="array" ref="N9769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9769" s="89">
        <f>_34_KNMI_Stations[[#This Row],[graaddagen]]*_34_KNMI_Stations[[#This Row],[Gewogen factor]]</f>
        <v>3.8400000000000007</v>
      </c>
      <c r="P9769" s="89" cm="1">
        <f t="array" ref="P9769">IF(ISNUMBER(_34_KNMI_Stations[[#This Row],[Etmaal temperatuur °C]]),IF(_34_KNMI_Stations[[#This Row],[Etmaal temperatuur °C]]&gt;stookgrens[],_34_KNMI_Stations[[#This Row],[Etmaal temperatuur °C]]-stookgrens[],0),"")</f>
        <v>0</v>
      </c>
    </row>
    <row r="9770" spans="1:16" x14ac:dyDescent="0.25">
      <c r="A9770">
        <v>340</v>
      </c>
      <c r="B9770" s="110">
        <v>45922</v>
      </c>
      <c r="C9770" s="89">
        <v>3.7</v>
      </c>
      <c r="D9770" s="89">
        <v>11.2</v>
      </c>
      <c r="E9770" s="96"/>
      <c r="F9770" s="89">
        <v>-0.1</v>
      </c>
      <c r="G9770" s="89">
        <v>1023.4</v>
      </c>
      <c r="H9770">
        <v>0.74</v>
      </c>
      <c r="I9770" t="s">
        <v>24</v>
      </c>
      <c r="J9770">
        <v>0.8</v>
      </c>
      <c r="K9770">
        <v>9</v>
      </c>
      <c r="L9770">
        <v>2025</v>
      </c>
      <c r="M9770" t="s">
        <v>367</v>
      </c>
      <c r="N9770" s="89" cm="1">
        <f t="array" ref="N9770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9770" s="89">
        <f>_34_KNMI_Stations[[#This Row],[graaddagen]]*_34_KNMI_Stations[[#This Row],[Gewogen factor]]</f>
        <v>5.4400000000000013</v>
      </c>
      <c r="P9770" s="89" cm="1">
        <f t="array" ref="P9770">IF(ISNUMBER(_34_KNMI_Stations[[#This Row],[Etmaal temperatuur °C]]),IF(_34_KNMI_Stations[[#This Row],[Etmaal temperatuur °C]]&gt;stookgrens[],_34_KNMI_Stations[[#This Row],[Etmaal temperatuur °C]]-stookgrens[],0),"")</f>
        <v>0</v>
      </c>
    </row>
    <row r="9771" spans="1:16" x14ac:dyDescent="0.25">
      <c r="A9771">
        <v>340</v>
      </c>
      <c r="B9771" s="110">
        <v>45923</v>
      </c>
      <c r="C9771" s="89">
        <v>3.6</v>
      </c>
      <c r="D9771" s="89">
        <v>12.8</v>
      </c>
      <c r="E9771" s="96"/>
      <c r="F9771" s="89">
        <v>0</v>
      </c>
      <c r="G9771" s="89">
        <v>1025.2</v>
      </c>
      <c r="H9771">
        <v>0.74</v>
      </c>
      <c r="I9771" t="s">
        <v>24</v>
      </c>
      <c r="J9771">
        <v>0.8</v>
      </c>
      <c r="K9771">
        <v>9</v>
      </c>
      <c r="L9771">
        <v>2025</v>
      </c>
      <c r="M9771" t="s">
        <v>367</v>
      </c>
      <c r="N9771" s="89" cm="1">
        <f t="array" ref="N9771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9771" s="89">
        <f>_34_KNMI_Stations[[#This Row],[graaddagen]]*_34_KNMI_Stations[[#This Row],[Gewogen factor]]</f>
        <v>4.1599999999999993</v>
      </c>
      <c r="P9771" s="89" cm="1">
        <f t="array" ref="P9771">IF(ISNUMBER(_34_KNMI_Stations[[#This Row],[Etmaal temperatuur °C]]),IF(_34_KNMI_Stations[[#This Row],[Etmaal temperatuur °C]]&gt;stookgrens[],_34_KNMI_Stations[[#This Row],[Etmaal temperatuur °C]]-stookgrens[],0),"")</f>
        <v>0</v>
      </c>
    </row>
    <row r="9772" spans="1:16" x14ac:dyDescent="0.25">
      <c r="A9772">
        <v>340</v>
      </c>
      <c r="B9772" s="110">
        <v>45924</v>
      </c>
      <c r="C9772" s="89">
        <v>5.0999999999999996</v>
      </c>
      <c r="D9772" s="89">
        <v>11.8</v>
      </c>
      <c r="E9772" s="96"/>
      <c r="F9772" s="89">
        <v>0</v>
      </c>
      <c r="G9772" s="89">
        <v>1024.5</v>
      </c>
      <c r="H9772">
        <v>0.65</v>
      </c>
      <c r="I9772" t="s">
        <v>24</v>
      </c>
      <c r="J9772">
        <v>0.8</v>
      </c>
      <c r="K9772">
        <v>9</v>
      </c>
      <c r="L9772">
        <v>2025</v>
      </c>
      <c r="M9772" t="s">
        <v>367</v>
      </c>
      <c r="N9772" s="89" cm="1">
        <f t="array" ref="N9772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9772" s="89">
        <f>_34_KNMI_Stations[[#This Row],[graaddagen]]*_34_KNMI_Stations[[#This Row],[Gewogen factor]]</f>
        <v>4.96</v>
      </c>
      <c r="P9772" s="89" cm="1">
        <f t="array" ref="P9772">IF(ISNUMBER(_34_KNMI_Stations[[#This Row],[Etmaal temperatuur °C]]),IF(_34_KNMI_Stations[[#This Row],[Etmaal temperatuur °C]]&gt;stookgrens[],_34_KNMI_Stations[[#This Row],[Etmaal temperatuur °C]]-stookgrens[],0),"")</f>
        <v>0</v>
      </c>
    </row>
    <row r="9773" spans="1:16" x14ac:dyDescent="0.25">
      <c r="A9773">
        <v>340</v>
      </c>
      <c r="B9773" s="110">
        <v>45925</v>
      </c>
      <c r="C9773" s="89">
        <v>5.0999999999999996</v>
      </c>
      <c r="D9773" s="89">
        <v>10.9</v>
      </c>
      <c r="E9773" s="96"/>
      <c r="F9773" s="89">
        <v>-0.1</v>
      </c>
      <c r="G9773" s="89">
        <v>1022.5</v>
      </c>
      <c r="H9773">
        <v>0.7</v>
      </c>
      <c r="I9773" t="s">
        <v>24</v>
      </c>
      <c r="J9773">
        <v>0.8</v>
      </c>
      <c r="K9773">
        <v>9</v>
      </c>
      <c r="L9773">
        <v>2025</v>
      </c>
      <c r="M9773" t="s">
        <v>367</v>
      </c>
      <c r="N9773" s="89" cm="1">
        <f t="array" ref="N9773">IF(ISNUMBER(_34_KNMI_Stations[[#This Row],[Etmaal temperatuur °C]]),IF(_34_KNMI_Stations[[#This Row],[Etmaal temperatuur °C]]&lt;stookgrens[],stookgrens[]-_34_KNMI_Stations[[#This Row],[Etmaal temperatuur °C]],0),"")</f>
        <v>7.1</v>
      </c>
      <c r="O9773" s="89">
        <f>_34_KNMI_Stations[[#This Row],[graaddagen]]*_34_KNMI_Stations[[#This Row],[Gewogen factor]]</f>
        <v>5.68</v>
      </c>
      <c r="P9773" s="89" cm="1">
        <f t="array" ref="P9773">IF(ISNUMBER(_34_KNMI_Stations[[#This Row],[Etmaal temperatuur °C]]),IF(_34_KNMI_Stations[[#This Row],[Etmaal temperatuur °C]]&gt;stookgrens[],_34_KNMI_Stations[[#This Row],[Etmaal temperatuur °C]]-stookgrens[],0),"")</f>
        <v>0</v>
      </c>
    </row>
    <row r="9774" spans="1:16" x14ac:dyDescent="0.25">
      <c r="A9774">
        <v>340</v>
      </c>
      <c r="B9774" s="110">
        <v>45926</v>
      </c>
      <c r="C9774" s="89">
        <v>2.5</v>
      </c>
      <c r="D9774" s="89">
        <v>10.5</v>
      </c>
      <c r="E9774" s="96"/>
      <c r="F9774" s="89">
        <v>-0.1</v>
      </c>
      <c r="G9774" s="89">
        <v>1021.9</v>
      </c>
      <c r="H9774">
        <v>0.82</v>
      </c>
      <c r="I9774" t="s">
        <v>24</v>
      </c>
      <c r="J9774">
        <v>0.8</v>
      </c>
      <c r="K9774">
        <v>9</v>
      </c>
      <c r="L9774">
        <v>2025</v>
      </c>
      <c r="M9774" t="s">
        <v>367</v>
      </c>
      <c r="N9774" s="89" cm="1">
        <f t="array" ref="N9774">IF(ISNUMBER(_34_KNMI_Stations[[#This Row],[Etmaal temperatuur °C]]),IF(_34_KNMI_Stations[[#This Row],[Etmaal temperatuur °C]]&lt;stookgrens[],stookgrens[]-_34_KNMI_Stations[[#This Row],[Etmaal temperatuur °C]],0),"")</f>
        <v>7.5</v>
      </c>
      <c r="O9774" s="89">
        <f>_34_KNMI_Stations[[#This Row],[graaddagen]]*_34_KNMI_Stations[[#This Row],[Gewogen factor]]</f>
        <v>6</v>
      </c>
      <c r="P9774" s="89" cm="1">
        <f t="array" ref="P9774">IF(ISNUMBER(_34_KNMI_Stations[[#This Row],[Etmaal temperatuur °C]]),IF(_34_KNMI_Stations[[#This Row],[Etmaal temperatuur °C]]&gt;stookgrens[],_34_KNMI_Stations[[#This Row],[Etmaal temperatuur °C]]-stookgrens[],0),"")</f>
        <v>0</v>
      </c>
    </row>
    <row r="9775" spans="1:16" x14ac:dyDescent="0.25">
      <c r="A9775">
        <v>340</v>
      </c>
      <c r="B9775" s="110">
        <v>45927</v>
      </c>
      <c r="C9775" s="89">
        <v>0.9</v>
      </c>
      <c r="D9775" s="89">
        <v>10.7</v>
      </c>
      <c r="E9775" s="96"/>
      <c r="F9775" s="89">
        <v>0</v>
      </c>
      <c r="G9775" s="89">
        <v>1021.3</v>
      </c>
      <c r="H9775">
        <v>0.85</v>
      </c>
      <c r="I9775" t="s">
        <v>24</v>
      </c>
      <c r="J9775">
        <v>0.8</v>
      </c>
      <c r="K9775">
        <v>9</v>
      </c>
      <c r="L9775">
        <v>2025</v>
      </c>
      <c r="M9775" t="s">
        <v>367</v>
      </c>
      <c r="N9775" s="89" cm="1">
        <f t="array" ref="N9775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9775" s="89">
        <f>_34_KNMI_Stations[[#This Row],[graaddagen]]*_34_KNMI_Stations[[#This Row],[Gewogen factor]]</f>
        <v>5.8400000000000007</v>
      </c>
      <c r="P9775" s="89" cm="1">
        <f t="array" ref="P9775">IF(ISNUMBER(_34_KNMI_Stations[[#This Row],[Etmaal temperatuur °C]]),IF(_34_KNMI_Stations[[#This Row],[Etmaal temperatuur °C]]&gt;stookgrens[],_34_KNMI_Stations[[#This Row],[Etmaal temperatuur °C]]-stookgrens[],0),"")</f>
        <v>0</v>
      </c>
    </row>
    <row r="9776" spans="1:16" x14ac:dyDescent="0.25">
      <c r="A9776">
        <v>340</v>
      </c>
      <c r="B9776" s="110">
        <v>45928</v>
      </c>
      <c r="C9776" s="89">
        <v>1.3</v>
      </c>
      <c r="D9776" s="89">
        <v>12.2</v>
      </c>
      <c r="E9776" s="96"/>
      <c r="F9776" s="89">
        <v>0</v>
      </c>
      <c r="G9776" s="89">
        <v>1022.1</v>
      </c>
      <c r="H9776">
        <v>0.79</v>
      </c>
      <c r="I9776" t="s">
        <v>24</v>
      </c>
      <c r="J9776">
        <v>0.8</v>
      </c>
      <c r="K9776">
        <v>9</v>
      </c>
      <c r="L9776">
        <v>2025</v>
      </c>
      <c r="M9776" t="s">
        <v>367</v>
      </c>
      <c r="N9776" s="89" cm="1">
        <f t="array" ref="N9776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9776" s="89">
        <f>_34_KNMI_Stations[[#This Row],[graaddagen]]*_34_KNMI_Stations[[#This Row],[Gewogen factor]]</f>
        <v>4.6400000000000006</v>
      </c>
      <c r="P9776" s="89" cm="1">
        <f t="array" ref="P9776">IF(ISNUMBER(_34_KNMI_Stations[[#This Row],[Etmaal temperatuur °C]]),IF(_34_KNMI_Stations[[#This Row],[Etmaal temperatuur °C]]&gt;stookgrens[],_34_KNMI_Stations[[#This Row],[Etmaal temperatuur °C]]-stookgrens[],0),"")</f>
        <v>0</v>
      </c>
    </row>
    <row r="9777" spans="1:16" x14ac:dyDescent="0.25">
      <c r="A9777">
        <v>340</v>
      </c>
      <c r="B9777" s="110">
        <v>45929</v>
      </c>
      <c r="C9777" s="89">
        <v>1.8</v>
      </c>
      <c r="D9777" s="89">
        <v>12.5</v>
      </c>
      <c r="E9777" s="96"/>
      <c r="F9777" s="89">
        <v>0</v>
      </c>
      <c r="G9777" s="89">
        <v>1023.5</v>
      </c>
      <c r="H9777">
        <v>0.82</v>
      </c>
      <c r="I9777" t="s">
        <v>24</v>
      </c>
      <c r="J9777">
        <v>0.8</v>
      </c>
      <c r="K9777">
        <v>9</v>
      </c>
      <c r="L9777">
        <v>2025</v>
      </c>
      <c r="M9777" t="s">
        <v>368</v>
      </c>
      <c r="N9777" s="89" cm="1">
        <f t="array" ref="N9777">IF(ISNUMBER(_34_KNMI_Stations[[#This Row],[Etmaal temperatuur °C]]),IF(_34_KNMI_Stations[[#This Row],[Etmaal temperatuur °C]]&lt;stookgrens[],stookgrens[]-_34_KNMI_Stations[[#This Row],[Etmaal temperatuur °C]],0),"")</f>
        <v>5.5</v>
      </c>
      <c r="O9777" s="89">
        <f>_34_KNMI_Stations[[#This Row],[graaddagen]]*_34_KNMI_Stations[[#This Row],[Gewogen factor]]</f>
        <v>4.4000000000000004</v>
      </c>
      <c r="P9777" s="89" cm="1">
        <f t="array" ref="P9777">IF(ISNUMBER(_34_KNMI_Stations[[#This Row],[Etmaal temperatuur °C]]),IF(_34_KNMI_Stations[[#This Row],[Etmaal temperatuur °C]]&gt;stookgrens[],_34_KNMI_Stations[[#This Row],[Etmaal temperatuur °C]]-stookgrens[],0),"")</f>
        <v>0</v>
      </c>
    </row>
    <row r="9778" spans="1:16" x14ac:dyDescent="0.25">
      <c r="A9778">
        <v>340</v>
      </c>
      <c r="B9778" s="110">
        <v>45930</v>
      </c>
      <c r="C9778" s="89">
        <v>1.6</v>
      </c>
      <c r="D9778" s="89">
        <v>13.4</v>
      </c>
      <c r="E9778" s="96"/>
      <c r="F9778" s="89">
        <v>0</v>
      </c>
      <c r="G9778" s="89">
        <v>1025.4000000000001</v>
      </c>
      <c r="H9778">
        <v>0.82</v>
      </c>
      <c r="I9778" t="s">
        <v>24</v>
      </c>
      <c r="J9778">
        <v>0.8</v>
      </c>
      <c r="K9778">
        <v>9</v>
      </c>
      <c r="L9778">
        <v>2025</v>
      </c>
      <c r="M9778" t="s">
        <v>368</v>
      </c>
      <c r="N9778" s="89" cm="1">
        <f t="array" ref="N9778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9778" s="89">
        <f>_34_KNMI_Stations[[#This Row],[graaddagen]]*_34_KNMI_Stations[[#This Row],[Gewogen factor]]</f>
        <v>3.6799999999999997</v>
      </c>
      <c r="P9778" s="89" cm="1">
        <f t="array" ref="P9778">IF(ISNUMBER(_34_KNMI_Stations[[#This Row],[Etmaal temperatuur °C]]),IF(_34_KNMI_Stations[[#This Row],[Etmaal temperatuur °C]]&gt;stookgrens[],_34_KNMI_Stations[[#This Row],[Etmaal temperatuur °C]]-stookgrens[],0),"")</f>
        <v>0</v>
      </c>
    </row>
    <row r="9779" spans="1:16" x14ac:dyDescent="0.25">
      <c r="A9779">
        <v>340</v>
      </c>
      <c r="B9779" s="110">
        <v>45931</v>
      </c>
      <c r="C9779" s="89">
        <v>1.4</v>
      </c>
      <c r="D9779" s="89">
        <v>9.9</v>
      </c>
      <c r="E9779" s="96"/>
      <c r="F9779" s="89">
        <v>0</v>
      </c>
      <c r="G9779" s="89">
        <v>1028.4000000000001</v>
      </c>
      <c r="H9779">
        <v>0.85</v>
      </c>
      <c r="I9779" t="s">
        <v>24</v>
      </c>
      <c r="J9779">
        <v>1</v>
      </c>
      <c r="K9779">
        <v>10</v>
      </c>
      <c r="L9779">
        <v>2025</v>
      </c>
      <c r="M9779" t="s">
        <v>368</v>
      </c>
      <c r="N9779" s="89" cm="1">
        <f t="array" ref="N9779">IF(ISNUMBER(_34_KNMI_Stations[[#This Row],[Etmaal temperatuur °C]]),IF(_34_KNMI_Stations[[#This Row],[Etmaal temperatuur °C]]&lt;stookgrens[],stookgrens[]-_34_KNMI_Stations[[#This Row],[Etmaal temperatuur °C]],0),"")</f>
        <v>8.1</v>
      </c>
      <c r="O9779" s="89">
        <f>_34_KNMI_Stations[[#This Row],[graaddagen]]*_34_KNMI_Stations[[#This Row],[Gewogen factor]]</f>
        <v>8.1</v>
      </c>
      <c r="P9779" s="89" cm="1">
        <f t="array" ref="P9779">IF(ISNUMBER(_34_KNMI_Stations[[#This Row],[Etmaal temperatuur °C]]),IF(_34_KNMI_Stations[[#This Row],[Etmaal temperatuur °C]]&gt;stookgrens[],_34_KNMI_Stations[[#This Row],[Etmaal temperatuur °C]]-stookgrens[],0),"")</f>
        <v>0</v>
      </c>
    </row>
    <row r="9780" spans="1:16" x14ac:dyDescent="0.25">
      <c r="A9780">
        <v>340</v>
      </c>
      <c r="B9780" s="110">
        <v>45932</v>
      </c>
      <c r="C9780" s="89">
        <v>1.9</v>
      </c>
      <c r="D9780" s="89">
        <v>12.6</v>
      </c>
      <c r="E9780" s="96"/>
      <c r="F9780" s="89">
        <v>0</v>
      </c>
      <c r="G9780" s="89">
        <v>1025.5</v>
      </c>
      <c r="H9780">
        <v>0.69</v>
      </c>
      <c r="I9780" t="s">
        <v>24</v>
      </c>
      <c r="J9780">
        <v>1</v>
      </c>
      <c r="K9780">
        <v>10</v>
      </c>
      <c r="L9780">
        <v>2025</v>
      </c>
      <c r="M9780" t="s">
        <v>368</v>
      </c>
      <c r="N9780" s="89" cm="1">
        <f t="array" ref="N9780">IF(ISNUMBER(_34_KNMI_Stations[[#This Row],[Etmaal temperatuur °C]]),IF(_34_KNMI_Stations[[#This Row],[Etmaal temperatuur °C]]&lt;stookgrens[],stookgrens[]-_34_KNMI_Stations[[#This Row],[Etmaal temperatuur °C]],0),"")</f>
        <v>5.4</v>
      </c>
      <c r="O9780" s="89">
        <f>_34_KNMI_Stations[[#This Row],[graaddagen]]*_34_KNMI_Stations[[#This Row],[Gewogen factor]]</f>
        <v>5.4</v>
      </c>
      <c r="P9780" s="89" cm="1">
        <f t="array" ref="P9780">IF(ISNUMBER(_34_KNMI_Stations[[#This Row],[Etmaal temperatuur °C]]),IF(_34_KNMI_Stations[[#This Row],[Etmaal temperatuur °C]]&gt;stookgrens[],_34_KNMI_Stations[[#This Row],[Etmaal temperatuur °C]]-stookgrens[],0),"")</f>
        <v>0</v>
      </c>
    </row>
    <row r="9781" spans="1:16" x14ac:dyDescent="0.25">
      <c r="A9781">
        <v>340</v>
      </c>
      <c r="B9781" s="110">
        <v>45933</v>
      </c>
      <c r="C9781" s="89">
        <v>3.5</v>
      </c>
      <c r="D9781" s="89">
        <v>12.4</v>
      </c>
      <c r="E9781" s="96"/>
      <c r="F9781" s="89">
        <v>7.2</v>
      </c>
      <c r="G9781" s="89">
        <v>1013.8</v>
      </c>
      <c r="H9781">
        <v>0.78</v>
      </c>
      <c r="I9781" t="s">
        <v>24</v>
      </c>
      <c r="J9781">
        <v>1</v>
      </c>
      <c r="K9781">
        <v>10</v>
      </c>
      <c r="L9781">
        <v>2025</v>
      </c>
      <c r="M9781" t="s">
        <v>368</v>
      </c>
      <c r="N9781" s="89" cm="1">
        <f t="array" ref="N9781">IF(ISNUMBER(_34_KNMI_Stations[[#This Row],[Etmaal temperatuur °C]]),IF(_34_KNMI_Stations[[#This Row],[Etmaal temperatuur °C]]&lt;stookgrens[],stookgrens[]-_34_KNMI_Stations[[#This Row],[Etmaal temperatuur °C]],0),"")</f>
        <v>5.6</v>
      </c>
      <c r="O9781" s="89">
        <f>_34_KNMI_Stations[[#This Row],[graaddagen]]*_34_KNMI_Stations[[#This Row],[Gewogen factor]]</f>
        <v>5.6</v>
      </c>
      <c r="P9781" s="89" cm="1">
        <f t="array" ref="P9781">IF(ISNUMBER(_34_KNMI_Stations[[#This Row],[Etmaal temperatuur °C]]),IF(_34_KNMI_Stations[[#This Row],[Etmaal temperatuur °C]]&gt;stookgrens[],_34_KNMI_Stations[[#This Row],[Etmaal temperatuur °C]]-stookgrens[],0),"")</f>
        <v>0</v>
      </c>
    </row>
    <row r="9782" spans="1:16" x14ac:dyDescent="0.25">
      <c r="A9782">
        <v>340</v>
      </c>
      <c r="B9782" s="110">
        <v>45934</v>
      </c>
      <c r="C9782" s="89">
        <v>9.5</v>
      </c>
      <c r="D9782" s="89">
        <v>14.1</v>
      </c>
      <c r="E9782" s="96"/>
      <c r="F9782" s="89">
        <v>13.3</v>
      </c>
      <c r="G9782" s="89">
        <v>1000</v>
      </c>
      <c r="H9782">
        <v>0.75</v>
      </c>
      <c r="I9782" t="s">
        <v>24</v>
      </c>
      <c r="J9782">
        <v>1</v>
      </c>
      <c r="K9782">
        <v>10</v>
      </c>
      <c r="L9782">
        <v>2025</v>
      </c>
      <c r="M9782" t="s">
        <v>368</v>
      </c>
      <c r="N9782" s="89" cm="1">
        <f t="array" ref="N9782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9782" s="89">
        <f>_34_KNMI_Stations[[#This Row],[graaddagen]]*_34_KNMI_Stations[[#This Row],[Gewogen factor]]</f>
        <v>3.9000000000000004</v>
      </c>
      <c r="P9782" s="89" cm="1">
        <f t="array" ref="P9782">IF(ISNUMBER(_34_KNMI_Stations[[#This Row],[Etmaal temperatuur °C]]),IF(_34_KNMI_Stations[[#This Row],[Etmaal temperatuur °C]]&gt;stookgrens[],_34_KNMI_Stations[[#This Row],[Etmaal temperatuur °C]]-stookgrens[],0),"")</f>
        <v>0</v>
      </c>
    </row>
    <row r="9783" spans="1:16" x14ac:dyDescent="0.25">
      <c r="A9783">
        <v>340</v>
      </c>
      <c r="B9783" s="110">
        <v>45935</v>
      </c>
      <c r="C9783" s="89">
        <v>6.6</v>
      </c>
      <c r="D9783" s="89">
        <v>12.7</v>
      </c>
      <c r="E9783" s="96"/>
      <c r="F9783" s="89">
        <v>1.3</v>
      </c>
      <c r="G9783" s="89">
        <v>1013.1</v>
      </c>
      <c r="H9783">
        <v>0.74</v>
      </c>
      <c r="I9783" t="s">
        <v>24</v>
      </c>
      <c r="J9783">
        <v>1</v>
      </c>
      <c r="K9783">
        <v>10</v>
      </c>
      <c r="L9783">
        <v>2025</v>
      </c>
      <c r="M9783" t="s">
        <v>368</v>
      </c>
      <c r="N9783" s="89" cm="1">
        <f t="array" ref="N9783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9783" s="89">
        <f>_34_KNMI_Stations[[#This Row],[graaddagen]]*_34_KNMI_Stations[[#This Row],[Gewogen factor]]</f>
        <v>5.3000000000000007</v>
      </c>
      <c r="P9783" s="89" cm="1">
        <f t="array" ref="P9783">IF(ISNUMBER(_34_KNMI_Stations[[#This Row],[Etmaal temperatuur °C]]),IF(_34_KNMI_Stations[[#This Row],[Etmaal temperatuur °C]]&gt;stookgrens[],_34_KNMI_Stations[[#This Row],[Etmaal temperatuur °C]]-stookgrens[],0),"")</f>
        <v>0</v>
      </c>
    </row>
    <row r="9784" spans="1:16" x14ac:dyDescent="0.25">
      <c r="A9784">
        <v>340</v>
      </c>
      <c r="B9784" s="110">
        <v>45936</v>
      </c>
      <c r="C9784" s="89">
        <v>4.4000000000000004</v>
      </c>
      <c r="D9784" s="89">
        <v>13.8</v>
      </c>
      <c r="E9784" s="96"/>
      <c r="F9784" s="89">
        <v>0</v>
      </c>
      <c r="G9784" s="89">
        <v>1023.2</v>
      </c>
      <c r="H9784">
        <v>0.83</v>
      </c>
      <c r="I9784" t="s">
        <v>24</v>
      </c>
      <c r="J9784">
        <v>1</v>
      </c>
      <c r="K9784">
        <v>10</v>
      </c>
      <c r="L9784">
        <v>2025</v>
      </c>
      <c r="M9784" t="s">
        <v>369</v>
      </c>
      <c r="N9784" s="89" cm="1">
        <f t="array" ref="N9784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9784" s="89">
        <f>_34_KNMI_Stations[[#This Row],[graaddagen]]*_34_KNMI_Stations[[#This Row],[Gewogen factor]]</f>
        <v>4.1999999999999993</v>
      </c>
      <c r="P9784" s="89" cm="1">
        <f t="array" ref="P9784">IF(ISNUMBER(_34_KNMI_Stations[[#This Row],[Etmaal temperatuur °C]]),IF(_34_KNMI_Stations[[#This Row],[Etmaal temperatuur °C]]&gt;stookgrens[],_34_KNMI_Stations[[#This Row],[Etmaal temperatuur °C]]-stookgrens[],0),"")</f>
        <v>0</v>
      </c>
    </row>
    <row r="9785" spans="1:16" x14ac:dyDescent="0.25">
      <c r="A9785">
        <v>340</v>
      </c>
      <c r="B9785" s="110">
        <v>45937</v>
      </c>
      <c r="C9785" s="89">
        <v>2.9</v>
      </c>
      <c r="D9785" s="89">
        <v>14.1</v>
      </c>
      <c r="E9785" s="96"/>
      <c r="F9785" s="89">
        <v>0.1</v>
      </c>
      <c r="G9785" s="89">
        <v>1024.7</v>
      </c>
      <c r="H9785">
        <v>0.92</v>
      </c>
      <c r="I9785" t="s">
        <v>24</v>
      </c>
      <c r="J9785">
        <v>1</v>
      </c>
      <c r="K9785">
        <v>10</v>
      </c>
      <c r="L9785">
        <v>2025</v>
      </c>
      <c r="M9785" t="s">
        <v>369</v>
      </c>
      <c r="N9785" s="89" cm="1">
        <f t="array" ref="N9785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9785" s="89">
        <f>_34_KNMI_Stations[[#This Row],[graaddagen]]*_34_KNMI_Stations[[#This Row],[Gewogen factor]]</f>
        <v>3.9000000000000004</v>
      </c>
      <c r="P9785" s="89" cm="1">
        <f t="array" ref="P9785">IF(ISNUMBER(_34_KNMI_Stations[[#This Row],[Etmaal temperatuur °C]]),IF(_34_KNMI_Stations[[#This Row],[Etmaal temperatuur °C]]&gt;stookgrens[],_34_KNMI_Stations[[#This Row],[Etmaal temperatuur °C]]-stookgrens[],0),"")</f>
        <v>0</v>
      </c>
    </row>
    <row r="9786" spans="1:16" x14ac:dyDescent="0.25">
      <c r="A9786">
        <v>340</v>
      </c>
      <c r="B9786" s="110">
        <v>45938</v>
      </c>
      <c r="C9786" s="89">
        <v>2.2000000000000002</v>
      </c>
      <c r="D9786" s="89">
        <v>13.8</v>
      </c>
      <c r="E9786" s="96"/>
      <c r="F9786" s="89">
        <v>1</v>
      </c>
      <c r="G9786" s="89">
        <v>1022.9</v>
      </c>
      <c r="H9786">
        <v>0.9</v>
      </c>
      <c r="I9786" t="s">
        <v>24</v>
      </c>
      <c r="J9786">
        <v>1</v>
      </c>
      <c r="K9786">
        <v>10</v>
      </c>
      <c r="L9786">
        <v>2025</v>
      </c>
      <c r="M9786" t="s">
        <v>369</v>
      </c>
      <c r="N9786" s="89" cm="1">
        <f t="array" ref="N9786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9786" s="89">
        <f>_34_KNMI_Stations[[#This Row],[graaddagen]]*_34_KNMI_Stations[[#This Row],[Gewogen factor]]</f>
        <v>4.1999999999999993</v>
      </c>
      <c r="P9786" s="89" cm="1">
        <f t="array" ref="P9786">IF(ISNUMBER(_34_KNMI_Stations[[#This Row],[Etmaal temperatuur °C]]),IF(_34_KNMI_Stations[[#This Row],[Etmaal temperatuur °C]]&gt;stookgrens[],_34_KNMI_Stations[[#This Row],[Etmaal temperatuur °C]]-stookgrens[],0),"")</f>
        <v>0</v>
      </c>
    </row>
    <row r="9787" spans="1:16" x14ac:dyDescent="0.25">
      <c r="A9787">
        <v>340</v>
      </c>
      <c r="B9787" s="110">
        <v>45939</v>
      </c>
      <c r="C9787" s="89">
        <v>2.1</v>
      </c>
      <c r="D9787" s="89">
        <v>12.6</v>
      </c>
      <c r="E9787" s="96"/>
      <c r="F9787" s="89">
        <v>0</v>
      </c>
      <c r="G9787" s="89">
        <v>1026.9000000000001</v>
      </c>
      <c r="H9787">
        <v>0.82</v>
      </c>
      <c r="I9787" t="s">
        <v>24</v>
      </c>
      <c r="J9787">
        <v>1</v>
      </c>
      <c r="K9787">
        <v>10</v>
      </c>
      <c r="L9787">
        <v>2025</v>
      </c>
      <c r="M9787" t="s">
        <v>369</v>
      </c>
      <c r="N9787" s="89" cm="1">
        <f t="array" ref="N9787">IF(ISNUMBER(_34_KNMI_Stations[[#This Row],[Etmaal temperatuur °C]]),IF(_34_KNMI_Stations[[#This Row],[Etmaal temperatuur °C]]&lt;stookgrens[],stookgrens[]-_34_KNMI_Stations[[#This Row],[Etmaal temperatuur °C]],0),"")</f>
        <v>5.4</v>
      </c>
      <c r="O9787" s="89">
        <f>_34_KNMI_Stations[[#This Row],[graaddagen]]*_34_KNMI_Stations[[#This Row],[Gewogen factor]]</f>
        <v>5.4</v>
      </c>
      <c r="P9787" s="89" cm="1">
        <f t="array" ref="P9787">IF(ISNUMBER(_34_KNMI_Stations[[#This Row],[Etmaal temperatuur °C]]),IF(_34_KNMI_Stations[[#This Row],[Etmaal temperatuur °C]]&gt;stookgrens[],_34_KNMI_Stations[[#This Row],[Etmaal temperatuur °C]]-stookgrens[],0),"")</f>
        <v>0</v>
      </c>
    </row>
    <row r="9788" spans="1:16" x14ac:dyDescent="0.25">
      <c r="A9788">
        <v>340</v>
      </c>
      <c r="B9788" s="110">
        <v>45940</v>
      </c>
      <c r="C9788" s="89">
        <v>1.9</v>
      </c>
      <c r="D9788" s="89">
        <v>14.8</v>
      </c>
      <c r="E9788" s="96"/>
      <c r="F9788" s="89">
        <v>0</v>
      </c>
      <c r="G9788" s="89">
        <v>1032.9000000000001</v>
      </c>
      <c r="H9788">
        <v>0.83</v>
      </c>
      <c r="I9788" t="s">
        <v>24</v>
      </c>
      <c r="J9788">
        <v>1</v>
      </c>
      <c r="K9788">
        <v>10</v>
      </c>
      <c r="L9788">
        <v>2025</v>
      </c>
      <c r="M9788" t="s">
        <v>369</v>
      </c>
      <c r="N9788" s="89" cm="1">
        <f t="array" ref="N9788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9788" s="89">
        <f>_34_KNMI_Stations[[#This Row],[graaddagen]]*_34_KNMI_Stations[[#This Row],[Gewogen factor]]</f>
        <v>3.1999999999999993</v>
      </c>
      <c r="P9788" s="89" cm="1">
        <f t="array" ref="P9788">IF(ISNUMBER(_34_KNMI_Stations[[#This Row],[Etmaal temperatuur °C]]),IF(_34_KNMI_Stations[[#This Row],[Etmaal temperatuur °C]]&gt;stookgrens[],_34_KNMI_Stations[[#This Row],[Etmaal temperatuur °C]]-stookgrens[],0),"")</f>
        <v>0</v>
      </c>
    </row>
    <row r="9789" spans="1:16" x14ac:dyDescent="0.25">
      <c r="A9789">
        <v>340</v>
      </c>
      <c r="B9789" s="110">
        <v>45941</v>
      </c>
      <c r="C9789" s="89">
        <v>1.6</v>
      </c>
      <c r="D9789" s="89">
        <v>14</v>
      </c>
      <c r="E9789" s="96"/>
      <c r="F9789" s="89">
        <v>0</v>
      </c>
      <c r="G9789" s="89">
        <v>1033.8</v>
      </c>
      <c r="H9789">
        <v>0.86</v>
      </c>
      <c r="I9789" t="s">
        <v>24</v>
      </c>
      <c r="J9789">
        <v>1</v>
      </c>
      <c r="K9789">
        <v>10</v>
      </c>
      <c r="L9789">
        <v>2025</v>
      </c>
      <c r="M9789" t="s">
        <v>369</v>
      </c>
      <c r="N9789" s="89" cm="1">
        <f t="array" ref="N9789">IF(ISNUMBER(_34_KNMI_Stations[[#This Row],[Etmaal temperatuur °C]]),IF(_34_KNMI_Stations[[#This Row],[Etmaal temperatuur °C]]&lt;stookgrens[],stookgrens[]-_34_KNMI_Stations[[#This Row],[Etmaal temperatuur °C]],0),"")</f>
        <v>4</v>
      </c>
      <c r="O9789" s="89">
        <f>_34_KNMI_Stations[[#This Row],[graaddagen]]*_34_KNMI_Stations[[#This Row],[Gewogen factor]]</f>
        <v>4</v>
      </c>
      <c r="P9789" s="89" cm="1">
        <f t="array" ref="P9789">IF(ISNUMBER(_34_KNMI_Stations[[#This Row],[Etmaal temperatuur °C]]),IF(_34_KNMI_Stations[[#This Row],[Etmaal temperatuur °C]]&gt;stookgrens[],_34_KNMI_Stations[[#This Row],[Etmaal temperatuur °C]]-stookgrens[],0),"")</f>
        <v>0</v>
      </c>
    </row>
    <row r="9790" spans="1:16" x14ac:dyDescent="0.25">
      <c r="A9790">
        <v>340</v>
      </c>
      <c r="B9790" s="110">
        <v>45942</v>
      </c>
      <c r="C9790" s="89">
        <v>1.3</v>
      </c>
      <c r="D9790" s="89">
        <v>14.1</v>
      </c>
      <c r="E9790" s="96"/>
      <c r="F9790" s="89">
        <v>0</v>
      </c>
      <c r="G9790" s="89">
        <v>1030.8</v>
      </c>
      <c r="H9790">
        <v>0.86</v>
      </c>
      <c r="I9790" t="s">
        <v>24</v>
      </c>
      <c r="J9790">
        <v>1</v>
      </c>
      <c r="K9790">
        <v>10</v>
      </c>
      <c r="L9790">
        <v>2025</v>
      </c>
      <c r="M9790" t="s">
        <v>369</v>
      </c>
      <c r="N9790" s="89" cm="1">
        <f t="array" ref="N9790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9790" s="89">
        <f>_34_KNMI_Stations[[#This Row],[graaddagen]]*_34_KNMI_Stations[[#This Row],[Gewogen factor]]</f>
        <v>3.9000000000000004</v>
      </c>
      <c r="P9790" s="89" cm="1">
        <f t="array" ref="P9790">IF(ISNUMBER(_34_KNMI_Stations[[#This Row],[Etmaal temperatuur °C]]),IF(_34_KNMI_Stations[[#This Row],[Etmaal temperatuur °C]]&gt;stookgrens[],_34_KNMI_Stations[[#This Row],[Etmaal temperatuur °C]]-stookgrens[],0),"")</f>
        <v>0</v>
      </c>
    </row>
    <row r="9791" spans="1:16" x14ac:dyDescent="0.25">
      <c r="A9791">
        <v>340</v>
      </c>
      <c r="B9791" s="110">
        <v>45943</v>
      </c>
      <c r="C9791" s="89">
        <v>2.2999999999999998</v>
      </c>
      <c r="D9791" s="89">
        <v>13.2</v>
      </c>
      <c r="E9791" s="96"/>
      <c r="F9791" s="89">
        <v>0.1</v>
      </c>
      <c r="G9791" s="89">
        <v>1028.3</v>
      </c>
      <c r="H9791">
        <v>0.91</v>
      </c>
      <c r="I9791" t="s">
        <v>24</v>
      </c>
      <c r="J9791">
        <v>1</v>
      </c>
      <c r="K9791">
        <v>10</v>
      </c>
      <c r="L9791">
        <v>2025</v>
      </c>
      <c r="M9791" t="s">
        <v>370</v>
      </c>
      <c r="N9791" s="89" cm="1">
        <f t="array" ref="N9791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9791" s="89">
        <f>_34_KNMI_Stations[[#This Row],[graaddagen]]*_34_KNMI_Stations[[#This Row],[Gewogen factor]]</f>
        <v>4.8000000000000007</v>
      </c>
      <c r="P9791" s="89" cm="1">
        <f t="array" ref="P9791">IF(ISNUMBER(_34_KNMI_Stations[[#This Row],[Etmaal temperatuur °C]]),IF(_34_KNMI_Stations[[#This Row],[Etmaal temperatuur °C]]&gt;stookgrens[],_34_KNMI_Stations[[#This Row],[Etmaal temperatuur °C]]-stookgrens[],0),"")</f>
        <v>0</v>
      </c>
    </row>
    <row r="9792" spans="1:16" x14ac:dyDescent="0.25">
      <c r="A9792">
        <v>340</v>
      </c>
      <c r="B9792" s="110">
        <v>45944</v>
      </c>
      <c r="C9792" s="89">
        <v>1.5</v>
      </c>
      <c r="D9792" s="89">
        <v>12.5</v>
      </c>
      <c r="E9792" s="96"/>
      <c r="F9792" s="89">
        <v>0</v>
      </c>
      <c r="G9792" s="89">
        <v>1027.5999999999999</v>
      </c>
      <c r="H9792">
        <v>0.9</v>
      </c>
      <c r="I9792" t="s">
        <v>24</v>
      </c>
      <c r="J9792">
        <v>1</v>
      </c>
      <c r="K9792">
        <v>10</v>
      </c>
      <c r="L9792">
        <v>2025</v>
      </c>
      <c r="M9792" t="s">
        <v>370</v>
      </c>
      <c r="N9792" s="89" cm="1">
        <f t="array" ref="N9792">IF(ISNUMBER(_34_KNMI_Stations[[#This Row],[Etmaal temperatuur °C]]),IF(_34_KNMI_Stations[[#This Row],[Etmaal temperatuur °C]]&lt;stookgrens[],stookgrens[]-_34_KNMI_Stations[[#This Row],[Etmaal temperatuur °C]],0),"")</f>
        <v>5.5</v>
      </c>
      <c r="O9792" s="89">
        <f>_34_KNMI_Stations[[#This Row],[graaddagen]]*_34_KNMI_Stations[[#This Row],[Gewogen factor]]</f>
        <v>5.5</v>
      </c>
      <c r="P9792" s="89" cm="1">
        <f t="array" ref="P9792">IF(ISNUMBER(_34_KNMI_Stations[[#This Row],[Etmaal temperatuur °C]]),IF(_34_KNMI_Stations[[#This Row],[Etmaal temperatuur °C]]&gt;stookgrens[],_34_KNMI_Stations[[#This Row],[Etmaal temperatuur °C]]-stookgrens[],0),"")</f>
        <v>0</v>
      </c>
    </row>
    <row r="9793" spans="1:16" x14ac:dyDescent="0.25">
      <c r="A9793">
        <v>340</v>
      </c>
      <c r="B9793" s="110">
        <v>45945</v>
      </c>
      <c r="C9793" s="89">
        <v>0.9</v>
      </c>
      <c r="D9793" s="89">
        <v>12.6</v>
      </c>
      <c r="E9793" s="96"/>
      <c r="F9793" s="89">
        <v>-0.1</v>
      </c>
      <c r="G9793" s="89">
        <v>1027.4000000000001</v>
      </c>
      <c r="H9793">
        <v>0.92</v>
      </c>
      <c r="I9793" t="s">
        <v>24</v>
      </c>
      <c r="J9793">
        <v>1</v>
      </c>
      <c r="K9793">
        <v>10</v>
      </c>
      <c r="L9793">
        <v>2025</v>
      </c>
      <c r="M9793" t="s">
        <v>370</v>
      </c>
      <c r="N9793" s="89" cm="1">
        <f t="array" ref="N9793">IF(ISNUMBER(_34_KNMI_Stations[[#This Row],[Etmaal temperatuur °C]]),IF(_34_KNMI_Stations[[#This Row],[Etmaal temperatuur °C]]&lt;stookgrens[],stookgrens[]-_34_KNMI_Stations[[#This Row],[Etmaal temperatuur °C]],0),"")</f>
        <v>5.4</v>
      </c>
      <c r="O9793" s="89">
        <f>_34_KNMI_Stations[[#This Row],[graaddagen]]*_34_KNMI_Stations[[#This Row],[Gewogen factor]]</f>
        <v>5.4</v>
      </c>
      <c r="P9793" s="89" cm="1">
        <f t="array" ref="P9793">IF(ISNUMBER(_34_KNMI_Stations[[#This Row],[Etmaal temperatuur °C]]),IF(_34_KNMI_Stations[[#This Row],[Etmaal temperatuur °C]]&gt;stookgrens[],_34_KNMI_Stations[[#This Row],[Etmaal temperatuur °C]]-stookgrens[],0),"")</f>
        <v>0</v>
      </c>
    </row>
    <row r="9794" spans="1:16" x14ac:dyDescent="0.25">
      <c r="A9794">
        <v>340</v>
      </c>
      <c r="B9794" s="110">
        <v>45946</v>
      </c>
      <c r="C9794" s="89">
        <v>1.5</v>
      </c>
      <c r="D9794" s="89">
        <v>11.6</v>
      </c>
      <c r="E9794" s="96"/>
      <c r="F9794" s="89">
        <v>-0.1</v>
      </c>
      <c r="G9794" s="89">
        <v>1025.9000000000001</v>
      </c>
      <c r="H9794">
        <v>0.89</v>
      </c>
      <c r="I9794" t="s">
        <v>24</v>
      </c>
      <c r="J9794">
        <v>1</v>
      </c>
      <c r="K9794">
        <v>10</v>
      </c>
      <c r="L9794">
        <v>2025</v>
      </c>
      <c r="M9794" t="s">
        <v>370</v>
      </c>
      <c r="N9794" s="89" cm="1">
        <f t="array" ref="N9794">IF(ISNUMBER(_34_KNMI_Stations[[#This Row],[Etmaal temperatuur °C]]),IF(_34_KNMI_Stations[[#This Row],[Etmaal temperatuur °C]]&lt;stookgrens[],stookgrens[]-_34_KNMI_Stations[[#This Row],[Etmaal temperatuur °C]],0),"")</f>
        <v>6.4</v>
      </c>
      <c r="O9794" s="89">
        <f>_34_KNMI_Stations[[#This Row],[graaddagen]]*_34_KNMI_Stations[[#This Row],[Gewogen factor]]</f>
        <v>6.4</v>
      </c>
      <c r="P9794" s="89" cm="1">
        <f t="array" ref="P9794">IF(ISNUMBER(_34_KNMI_Stations[[#This Row],[Etmaal temperatuur °C]]),IF(_34_KNMI_Stations[[#This Row],[Etmaal temperatuur °C]]&gt;stookgrens[],_34_KNMI_Stations[[#This Row],[Etmaal temperatuur °C]]-stookgrens[],0),"")</f>
        <v>0</v>
      </c>
    </row>
    <row r="9795" spans="1:16" x14ac:dyDescent="0.25">
      <c r="A9795">
        <v>340</v>
      </c>
      <c r="B9795" s="110">
        <v>45947</v>
      </c>
      <c r="C9795" s="89">
        <v>0.7</v>
      </c>
      <c r="D9795" s="89">
        <v>11.1</v>
      </c>
      <c r="E9795" s="96"/>
      <c r="F9795" s="89">
        <v>-0.1</v>
      </c>
      <c r="G9795" s="89">
        <v>1025.4000000000001</v>
      </c>
      <c r="H9795">
        <v>0.91</v>
      </c>
      <c r="I9795" t="s">
        <v>24</v>
      </c>
      <c r="J9795">
        <v>1</v>
      </c>
      <c r="K9795">
        <v>10</v>
      </c>
      <c r="L9795">
        <v>2025</v>
      </c>
      <c r="M9795" t="s">
        <v>370</v>
      </c>
      <c r="N9795" s="89" cm="1">
        <f t="array" ref="N9795">IF(ISNUMBER(_34_KNMI_Stations[[#This Row],[Etmaal temperatuur °C]]),IF(_34_KNMI_Stations[[#This Row],[Etmaal temperatuur °C]]&lt;stookgrens[],stookgrens[]-_34_KNMI_Stations[[#This Row],[Etmaal temperatuur °C]],0),"")</f>
        <v>6.9</v>
      </c>
      <c r="O9795" s="89">
        <f>_34_KNMI_Stations[[#This Row],[graaddagen]]*_34_KNMI_Stations[[#This Row],[Gewogen factor]]</f>
        <v>6.9</v>
      </c>
      <c r="P9795" s="89" cm="1">
        <f t="array" ref="P9795">IF(ISNUMBER(_34_KNMI_Stations[[#This Row],[Etmaal temperatuur °C]]),IF(_34_KNMI_Stations[[#This Row],[Etmaal temperatuur °C]]&gt;stookgrens[],_34_KNMI_Stations[[#This Row],[Etmaal temperatuur °C]]-stookgrens[],0),"")</f>
        <v>0</v>
      </c>
    </row>
    <row r="9796" spans="1:16" x14ac:dyDescent="0.25">
      <c r="A9796">
        <v>340</v>
      </c>
      <c r="B9796" s="110">
        <v>45948</v>
      </c>
      <c r="C9796" s="89">
        <v>2.4</v>
      </c>
      <c r="D9796" s="89">
        <v>10.4</v>
      </c>
      <c r="E9796" s="96"/>
      <c r="F9796" s="89">
        <v>0</v>
      </c>
      <c r="G9796" s="89">
        <v>1024.5</v>
      </c>
      <c r="H9796">
        <v>0.8</v>
      </c>
      <c r="I9796" t="s">
        <v>24</v>
      </c>
      <c r="J9796">
        <v>1</v>
      </c>
      <c r="K9796">
        <v>10</v>
      </c>
      <c r="L9796">
        <v>2025</v>
      </c>
      <c r="M9796" t="s">
        <v>370</v>
      </c>
      <c r="N9796" s="89" cm="1">
        <f t="array" ref="N9796">IF(ISNUMBER(_34_KNMI_Stations[[#This Row],[Etmaal temperatuur °C]]),IF(_34_KNMI_Stations[[#This Row],[Etmaal temperatuur °C]]&lt;stookgrens[],stookgrens[]-_34_KNMI_Stations[[#This Row],[Etmaal temperatuur °C]],0),"")</f>
        <v>7.6</v>
      </c>
      <c r="O9796" s="89">
        <f>_34_KNMI_Stations[[#This Row],[graaddagen]]*_34_KNMI_Stations[[#This Row],[Gewogen factor]]</f>
        <v>7.6</v>
      </c>
      <c r="P9796" s="89" cm="1">
        <f t="array" ref="P9796">IF(ISNUMBER(_34_KNMI_Stations[[#This Row],[Etmaal temperatuur °C]]),IF(_34_KNMI_Stations[[#This Row],[Etmaal temperatuur °C]]&gt;stookgrens[],_34_KNMI_Stations[[#This Row],[Etmaal temperatuur °C]]-stookgrens[],0),"")</f>
        <v>0</v>
      </c>
    </row>
    <row r="9797" spans="1:16" x14ac:dyDescent="0.25">
      <c r="A9797">
        <v>340</v>
      </c>
      <c r="B9797" s="110">
        <v>45949</v>
      </c>
      <c r="C9797" s="89">
        <v>2.6</v>
      </c>
      <c r="D9797" s="89">
        <v>11.5</v>
      </c>
      <c r="E9797" s="96"/>
      <c r="F9797" s="89">
        <v>1.8</v>
      </c>
      <c r="G9797" s="89">
        <v>1009.6</v>
      </c>
      <c r="H9797">
        <v>0.81</v>
      </c>
      <c r="I9797" t="s">
        <v>24</v>
      </c>
      <c r="J9797">
        <v>1</v>
      </c>
      <c r="K9797">
        <v>10</v>
      </c>
      <c r="L9797">
        <v>2025</v>
      </c>
      <c r="M9797" t="s">
        <v>370</v>
      </c>
      <c r="N9797" s="89" cm="1">
        <f t="array" ref="N9797">IF(ISNUMBER(_34_KNMI_Stations[[#This Row],[Etmaal temperatuur °C]]),IF(_34_KNMI_Stations[[#This Row],[Etmaal temperatuur °C]]&lt;stookgrens[],stookgrens[]-_34_KNMI_Stations[[#This Row],[Etmaal temperatuur °C]],0),"")</f>
        <v>6.5</v>
      </c>
      <c r="O9797" s="89">
        <f>_34_KNMI_Stations[[#This Row],[graaddagen]]*_34_KNMI_Stations[[#This Row],[Gewogen factor]]</f>
        <v>6.5</v>
      </c>
      <c r="P9797" s="89" cm="1">
        <f t="array" ref="P9797">IF(ISNUMBER(_34_KNMI_Stations[[#This Row],[Etmaal temperatuur °C]]),IF(_34_KNMI_Stations[[#This Row],[Etmaal temperatuur °C]]&gt;stookgrens[],_34_KNMI_Stations[[#This Row],[Etmaal temperatuur °C]]-stookgrens[],0),"")</f>
        <v>0</v>
      </c>
    </row>
    <row r="9798" spans="1:16" x14ac:dyDescent="0.25">
      <c r="A9798">
        <v>340</v>
      </c>
      <c r="B9798" s="110">
        <v>45950</v>
      </c>
      <c r="C9798" s="89">
        <v>3.5</v>
      </c>
      <c r="D9798" s="89">
        <v>14.6</v>
      </c>
      <c r="E9798" s="96"/>
      <c r="F9798" s="89">
        <v>4.4000000000000004</v>
      </c>
      <c r="G9798" s="89">
        <v>994.6</v>
      </c>
      <c r="H9798">
        <v>0.86</v>
      </c>
      <c r="I9798" t="s">
        <v>24</v>
      </c>
      <c r="J9798">
        <v>1</v>
      </c>
      <c r="K9798">
        <v>10</v>
      </c>
      <c r="L9798">
        <v>2025</v>
      </c>
      <c r="M9798" t="s">
        <v>371</v>
      </c>
      <c r="N9798" s="89" cm="1">
        <f t="array" ref="N9798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9798" s="89">
        <f>_34_KNMI_Stations[[#This Row],[graaddagen]]*_34_KNMI_Stations[[#This Row],[Gewogen factor]]</f>
        <v>3.4000000000000004</v>
      </c>
      <c r="P9798" s="89" cm="1">
        <f t="array" ref="P9798">IF(ISNUMBER(_34_KNMI_Stations[[#This Row],[Etmaal temperatuur °C]]),IF(_34_KNMI_Stations[[#This Row],[Etmaal temperatuur °C]]&gt;stookgrens[],_34_KNMI_Stations[[#This Row],[Etmaal temperatuur °C]]-stookgrens[],0),"")</f>
        <v>0</v>
      </c>
    </row>
    <row r="9799" spans="1:16" x14ac:dyDescent="0.25">
      <c r="A9799">
        <v>340</v>
      </c>
      <c r="B9799" s="110">
        <v>45951</v>
      </c>
      <c r="C9799" s="89">
        <v>4.8</v>
      </c>
      <c r="D9799" s="89">
        <v>13.4</v>
      </c>
      <c r="E9799" s="96"/>
      <c r="F9799" s="89">
        <v>6.9</v>
      </c>
      <c r="G9799" s="89">
        <v>993.5</v>
      </c>
      <c r="H9799">
        <v>0.89</v>
      </c>
      <c r="I9799" t="s">
        <v>24</v>
      </c>
      <c r="J9799">
        <v>1</v>
      </c>
      <c r="K9799">
        <v>10</v>
      </c>
      <c r="L9799">
        <v>2025</v>
      </c>
      <c r="M9799" t="s">
        <v>371</v>
      </c>
      <c r="N9799" s="89" cm="1">
        <f t="array" ref="N9799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9799" s="89">
        <f>_34_KNMI_Stations[[#This Row],[graaddagen]]*_34_KNMI_Stations[[#This Row],[Gewogen factor]]</f>
        <v>4.5999999999999996</v>
      </c>
      <c r="P9799" s="89" cm="1">
        <f t="array" ref="P9799">IF(ISNUMBER(_34_KNMI_Stations[[#This Row],[Etmaal temperatuur °C]]),IF(_34_KNMI_Stations[[#This Row],[Etmaal temperatuur °C]]&gt;stookgrens[],_34_KNMI_Stations[[#This Row],[Etmaal temperatuur °C]]-stookgrens[],0),"")</f>
        <v>0</v>
      </c>
    </row>
    <row r="9800" spans="1:16" x14ac:dyDescent="0.25">
      <c r="A9800">
        <v>340</v>
      </c>
      <c r="B9800" s="110">
        <v>45952</v>
      </c>
      <c r="C9800" s="89">
        <v>2.7</v>
      </c>
      <c r="D9800" s="89">
        <v>12.7</v>
      </c>
      <c r="E9800" s="96"/>
      <c r="F9800" s="89">
        <v>5.2</v>
      </c>
      <c r="G9800" s="89">
        <v>996.2</v>
      </c>
      <c r="H9800">
        <v>0.88</v>
      </c>
      <c r="I9800" t="s">
        <v>24</v>
      </c>
      <c r="J9800">
        <v>1</v>
      </c>
      <c r="K9800">
        <v>10</v>
      </c>
      <c r="L9800">
        <v>2025</v>
      </c>
      <c r="M9800" t="s">
        <v>371</v>
      </c>
      <c r="N9800" s="89" cm="1">
        <f t="array" ref="N9800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9800" s="89">
        <f>_34_KNMI_Stations[[#This Row],[graaddagen]]*_34_KNMI_Stations[[#This Row],[Gewogen factor]]</f>
        <v>5.3000000000000007</v>
      </c>
      <c r="P9800" s="89" cm="1">
        <f t="array" ref="P9800">IF(ISNUMBER(_34_KNMI_Stations[[#This Row],[Etmaal temperatuur °C]]),IF(_34_KNMI_Stations[[#This Row],[Etmaal temperatuur °C]]&gt;stookgrens[],_34_KNMI_Stations[[#This Row],[Etmaal temperatuur °C]]-stookgrens[],0),"")</f>
        <v>0</v>
      </c>
    </row>
    <row r="9801" spans="1:16" x14ac:dyDescent="0.25">
      <c r="A9801">
        <v>340</v>
      </c>
      <c r="B9801" s="110">
        <v>45953</v>
      </c>
      <c r="C9801" s="89">
        <v>7.3</v>
      </c>
      <c r="D9801" s="89">
        <v>12.1</v>
      </c>
      <c r="E9801" s="96"/>
      <c r="F9801" s="89">
        <v>16.399999999999999</v>
      </c>
      <c r="G9801" s="89">
        <v>982.2</v>
      </c>
      <c r="H9801">
        <v>0.83</v>
      </c>
      <c r="I9801" t="s">
        <v>24</v>
      </c>
      <c r="J9801">
        <v>1</v>
      </c>
      <c r="K9801">
        <v>10</v>
      </c>
      <c r="L9801">
        <v>2025</v>
      </c>
      <c r="M9801" t="s">
        <v>371</v>
      </c>
      <c r="N9801" s="89" cm="1">
        <f t="array" ref="N9801">IF(ISNUMBER(_34_KNMI_Stations[[#This Row],[Etmaal temperatuur °C]]),IF(_34_KNMI_Stations[[#This Row],[Etmaal temperatuur °C]]&lt;stookgrens[],stookgrens[]-_34_KNMI_Stations[[#This Row],[Etmaal temperatuur °C]],0),"")</f>
        <v>5.9</v>
      </c>
      <c r="O9801" s="89">
        <f>_34_KNMI_Stations[[#This Row],[graaddagen]]*_34_KNMI_Stations[[#This Row],[Gewogen factor]]</f>
        <v>5.9</v>
      </c>
      <c r="P9801" s="89" cm="1">
        <f t="array" ref="P9801">IF(ISNUMBER(_34_KNMI_Stations[[#This Row],[Etmaal temperatuur °C]]),IF(_34_KNMI_Stations[[#This Row],[Etmaal temperatuur °C]]&gt;stookgrens[],_34_KNMI_Stations[[#This Row],[Etmaal temperatuur °C]]-stookgrens[],0),"")</f>
        <v>0</v>
      </c>
    </row>
    <row r="9802" spans="1:16" x14ac:dyDescent="0.25">
      <c r="A9802">
        <v>340</v>
      </c>
      <c r="B9802" s="110">
        <v>45954</v>
      </c>
      <c r="C9802" s="89">
        <v>7.4</v>
      </c>
      <c r="D9802" s="89">
        <v>9.6999999999999993</v>
      </c>
      <c r="E9802" s="96"/>
      <c r="F9802" s="89">
        <v>2.1</v>
      </c>
      <c r="G9802" s="89">
        <v>999</v>
      </c>
      <c r="H9802">
        <v>0.77</v>
      </c>
      <c r="I9802" t="s">
        <v>24</v>
      </c>
      <c r="J9802">
        <v>1</v>
      </c>
      <c r="K9802">
        <v>10</v>
      </c>
      <c r="L9802">
        <v>2025</v>
      </c>
      <c r="M9802" t="s">
        <v>371</v>
      </c>
      <c r="N9802" s="89" cm="1">
        <f t="array" ref="N9802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9802" s="89">
        <f>_34_KNMI_Stations[[#This Row],[graaddagen]]*_34_KNMI_Stations[[#This Row],[Gewogen factor]]</f>
        <v>8.3000000000000007</v>
      </c>
      <c r="P9802" s="89" cm="1">
        <f t="array" ref="P9802">IF(ISNUMBER(_34_KNMI_Stations[[#This Row],[Etmaal temperatuur °C]]),IF(_34_KNMI_Stations[[#This Row],[Etmaal temperatuur °C]]&gt;stookgrens[],_34_KNMI_Stations[[#This Row],[Etmaal temperatuur °C]]-stookgrens[],0),"")</f>
        <v>0</v>
      </c>
    </row>
    <row r="9803" spans="1:16" x14ac:dyDescent="0.25">
      <c r="A9803">
        <v>340</v>
      </c>
      <c r="B9803" s="110">
        <v>45955</v>
      </c>
      <c r="C9803" s="89">
        <v>6</v>
      </c>
      <c r="D9803" s="89">
        <v>9.4</v>
      </c>
      <c r="E9803" s="96"/>
      <c r="F9803" s="89">
        <v>10.6</v>
      </c>
      <c r="G9803" s="89">
        <v>999.3</v>
      </c>
      <c r="H9803">
        <v>0.83</v>
      </c>
      <c r="I9803" t="s">
        <v>24</v>
      </c>
      <c r="J9803">
        <v>1</v>
      </c>
      <c r="K9803">
        <v>10</v>
      </c>
      <c r="L9803">
        <v>2025</v>
      </c>
      <c r="M9803" t="s">
        <v>371</v>
      </c>
      <c r="N9803" s="89" cm="1">
        <f t="array" ref="N9803">IF(ISNUMBER(_34_KNMI_Stations[[#This Row],[Etmaal temperatuur °C]]),IF(_34_KNMI_Stations[[#This Row],[Etmaal temperatuur °C]]&lt;stookgrens[],stookgrens[]-_34_KNMI_Stations[[#This Row],[Etmaal temperatuur °C]],0),"")</f>
        <v>8.6</v>
      </c>
      <c r="O9803" s="89">
        <f>_34_KNMI_Stations[[#This Row],[graaddagen]]*_34_KNMI_Stations[[#This Row],[Gewogen factor]]</f>
        <v>8.6</v>
      </c>
      <c r="P9803" s="89" cm="1">
        <f t="array" ref="P9803">IF(ISNUMBER(_34_KNMI_Stations[[#This Row],[Etmaal temperatuur °C]]),IF(_34_KNMI_Stations[[#This Row],[Etmaal temperatuur °C]]&gt;stookgrens[],_34_KNMI_Stations[[#This Row],[Etmaal temperatuur °C]]-stookgrens[],0),"")</f>
        <v>0</v>
      </c>
    </row>
    <row r="9804" spans="1:16" x14ac:dyDescent="0.25">
      <c r="A9804">
        <v>340</v>
      </c>
      <c r="B9804" s="110">
        <v>45956</v>
      </c>
      <c r="C9804" s="89">
        <v>7.6</v>
      </c>
      <c r="D9804" s="89">
        <v>8.5</v>
      </c>
      <c r="E9804" s="96"/>
      <c r="F9804" s="89">
        <v>3.2</v>
      </c>
      <c r="G9804" s="89">
        <v>1004.7</v>
      </c>
      <c r="H9804">
        <v>0.75</v>
      </c>
      <c r="I9804" t="s">
        <v>24</v>
      </c>
      <c r="J9804">
        <v>1</v>
      </c>
      <c r="K9804">
        <v>10</v>
      </c>
      <c r="L9804">
        <v>2025</v>
      </c>
      <c r="M9804" t="s">
        <v>371</v>
      </c>
      <c r="N9804" s="89" cm="1">
        <f t="array" ref="N9804">IF(ISNUMBER(_34_KNMI_Stations[[#This Row],[Etmaal temperatuur °C]]),IF(_34_KNMI_Stations[[#This Row],[Etmaal temperatuur °C]]&lt;stookgrens[],stookgrens[]-_34_KNMI_Stations[[#This Row],[Etmaal temperatuur °C]],0),"")</f>
        <v>9.5</v>
      </c>
      <c r="O9804" s="89">
        <f>_34_KNMI_Stations[[#This Row],[graaddagen]]*_34_KNMI_Stations[[#This Row],[Gewogen factor]]</f>
        <v>9.5</v>
      </c>
      <c r="P9804" s="89" cm="1">
        <f t="array" ref="P9804">IF(ISNUMBER(_34_KNMI_Stations[[#This Row],[Etmaal temperatuur °C]]),IF(_34_KNMI_Stations[[#This Row],[Etmaal temperatuur °C]]&gt;stookgrens[],_34_KNMI_Stations[[#This Row],[Etmaal temperatuur °C]]-stookgrens[],0),"")</f>
        <v>0</v>
      </c>
    </row>
    <row r="9805" spans="1:16" x14ac:dyDescent="0.25">
      <c r="A9805">
        <v>340</v>
      </c>
      <c r="B9805" s="110">
        <v>45957</v>
      </c>
      <c r="C9805" s="89">
        <v>6.3</v>
      </c>
      <c r="D9805" s="89">
        <v>10.1</v>
      </c>
      <c r="E9805" s="96"/>
      <c r="F9805" s="89">
        <v>7.4</v>
      </c>
      <c r="G9805" s="89">
        <v>1002.9</v>
      </c>
      <c r="H9805">
        <v>0.83</v>
      </c>
      <c r="I9805" t="s">
        <v>24</v>
      </c>
      <c r="J9805">
        <v>1</v>
      </c>
      <c r="K9805">
        <v>10</v>
      </c>
      <c r="L9805">
        <v>2025</v>
      </c>
      <c r="M9805" t="s">
        <v>372</v>
      </c>
      <c r="N9805" s="89" cm="1">
        <f t="array" ref="N9805">IF(ISNUMBER(_34_KNMI_Stations[[#This Row],[Etmaal temperatuur °C]]),IF(_34_KNMI_Stations[[#This Row],[Etmaal temperatuur °C]]&lt;stookgrens[],stookgrens[]-_34_KNMI_Stations[[#This Row],[Etmaal temperatuur °C]],0),"")</f>
        <v>7.9</v>
      </c>
      <c r="O9805" s="89">
        <f>_34_KNMI_Stations[[#This Row],[graaddagen]]*_34_KNMI_Stations[[#This Row],[Gewogen factor]]</f>
        <v>7.9</v>
      </c>
      <c r="P9805" s="89" cm="1">
        <f t="array" ref="P9805">IF(ISNUMBER(_34_KNMI_Stations[[#This Row],[Etmaal temperatuur °C]]),IF(_34_KNMI_Stations[[#This Row],[Etmaal temperatuur °C]]&gt;stookgrens[],_34_KNMI_Stations[[#This Row],[Etmaal temperatuur °C]]-stookgrens[],0),"")</f>
        <v>0</v>
      </c>
    </row>
    <row r="9806" spans="1:16" x14ac:dyDescent="0.25">
      <c r="A9806">
        <v>340</v>
      </c>
      <c r="B9806" s="110">
        <v>45958</v>
      </c>
      <c r="C9806" s="89">
        <v>5.9</v>
      </c>
      <c r="D9806" s="89">
        <v>11.5</v>
      </c>
      <c r="E9806" s="96"/>
      <c r="F9806" s="89">
        <v>3.8</v>
      </c>
      <c r="G9806" s="89">
        <v>1006.7</v>
      </c>
      <c r="H9806">
        <v>0.84</v>
      </c>
      <c r="I9806" t="s">
        <v>24</v>
      </c>
      <c r="J9806">
        <v>1</v>
      </c>
      <c r="K9806">
        <v>10</v>
      </c>
      <c r="L9806">
        <v>2025</v>
      </c>
      <c r="M9806" t="s">
        <v>372</v>
      </c>
      <c r="N9806" s="89" cm="1">
        <f t="array" ref="N9806">IF(ISNUMBER(_34_KNMI_Stations[[#This Row],[Etmaal temperatuur °C]]),IF(_34_KNMI_Stations[[#This Row],[Etmaal temperatuur °C]]&lt;stookgrens[],stookgrens[]-_34_KNMI_Stations[[#This Row],[Etmaal temperatuur °C]],0),"")</f>
        <v>6.5</v>
      </c>
      <c r="O9806" s="89">
        <f>_34_KNMI_Stations[[#This Row],[graaddagen]]*_34_KNMI_Stations[[#This Row],[Gewogen factor]]</f>
        <v>6.5</v>
      </c>
      <c r="P9806" s="89" cm="1">
        <f t="array" ref="P9806">IF(ISNUMBER(_34_KNMI_Stations[[#This Row],[Etmaal temperatuur °C]]),IF(_34_KNMI_Stations[[#This Row],[Etmaal temperatuur °C]]&gt;stookgrens[],_34_KNMI_Stations[[#This Row],[Etmaal temperatuur °C]]-stookgrens[],0),"")</f>
        <v>0</v>
      </c>
    </row>
    <row r="9807" spans="1:16" x14ac:dyDescent="0.25">
      <c r="A9807">
        <v>340</v>
      </c>
      <c r="B9807" s="110">
        <v>45959</v>
      </c>
      <c r="C9807" s="89">
        <v>3</v>
      </c>
      <c r="D9807" s="89">
        <v>11.9</v>
      </c>
      <c r="E9807" s="96"/>
      <c r="F9807" s="89">
        <v>6.2</v>
      </c>
      <c r="G9807" s="89">
        <v>1001.9</v>
      </c>
      <c r="H9807">
        <v>0.87</v>
      </c>
      <c r="I9807" t="s">
        <v>24</v>
      </c>
      <c r="J9807">
        <v>1</v>
      </c>
      <c r="K9807">
        <v>10</v>
      </c>
      <c r="L9807">
        <v>2025</v>
      </c>
      <c r="M9807" t="s">
        <v>372</v>
      </c>
      <c r="N9807" s="89" cm="1">
        <f t="array" ref="N9807">IF(ISNUMBER(_34_KNMI_Stations[[#This Row],[Etmaal temperatuur °C]]),IF(_34_KNMI_Stations[[#This Row],[Etmaal temperatuur °C]]&lt;stookgrens[],stookgrens[]-_34_KNMI_Stations[[#This Row],[Etmaal temperatuur °C]],0),"")</f>
        <v>6.1</v>
      </c>
      <c r="O9807" s="89">
        <f>_34_KNMI_Stations[[#This Row],[graaddagen]]*_34_KNMI_Stations[[#This Row],[Gewogen factor]]</f>
        <v>6.1</v>
      </c>
      <c r="P9807" s="89" cm="1">
        <f t="array" ref="P9807">IF(ISNUMBER(_34_KNMI_Stations[[#This Row],[Etmaal temperatuur °C]]),IF(_34_KNMI_Stations[[#This Row],[Etmaal temperatuur °C]]&gt;stookgrens[],_34_KNMI_Stations[[#This Row],[Etmaal temperatuur °C]]-stookgrens[],0),"")</f>
        <v>0</v>
      </c>
    </row>
    <row r="9808" spans="1:16" x14ac:dyDescent="0.25">
      <c r="A9808">
        <v>340</v>
      </c>
      <c r="B9808" s="110">
        <v>45960</v>
      </c>
      <c r="C9808" s="89">
        <v>3.7</v>
      </c>
      <c r="D9808" s="89">
        <v>9.8000000000000007</v>
      </c>
      <c r="E9808" s="96"/>
      <c r="F9808" s="89">
        <v>-0.1</v>
      </c>
      <c r="G9808" s="89">
        <v>1008.7</v>
      </c>
      <c r="H9808">
        <v>0.82</v>
      </c>
      <c r="I9808" t="s">
        <v>24</v>
      </c>
      <c r="J9808">
        <v>1</v>
      </c>
      <c r="K9808">
        <v>10</v>
      </c>
      <c r="L9808">
        <v>2025</v>
      </c>
      <c r="M9808" t="s">
        <v>372</v>
      </c>
      <c r="N9808" s="89" cm="1">
        <f t="array" ref="N9808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9808" s="89">
        <f>_34_KNMI_Stations[[#This Row],[graaddagen]]*_34_KNMI_Stations[[#This Row],[Gewogen factor]]</f>
        <v>8.1999999999999993</v>
      </c>
      <c r="P9808" s="89" cm="1">
        <f t="array" ref="P9808">IF(ISNUMBER(_34_KNMI_Stations[[#This Row],[Etmaal temperatuur °C]]),IF(_34_KNMI_Stations[[#This Row],[Etmaal temperatuur °C]]&gt;stookgrens[],_34_KNMI_Stations[[#This Row],[Etmaal temperatuur °C]]-stookgrens[],0),"")</f>
        <v>0</v>
      </c>
    </row>
    <row r="9809" spans="1:16" x14ac:dyDescent="0.25">
      <c r="A9809">
        <v>340</v>
      </c>
      <c r="B9809" s="110">
        <v>45961</v>
      </c>
      <c r="C9809" s="89">
        <v>2.8</v>
      </c>
      <c r="D9809" s="89">
        <v>11.5</v>
      </c>
      <c r="E9809" s="96"/>
      <c r="F9809" s="89">
        <v>-0.1</v>
      </c>
      <c r="G9809" s="89">
        <v>1008.9</v>
      </c>
      <c r="H9809">
        <v>0.8</v>
      </c>
      <c r="I9809" t="s">
        <v>24</v>
      </c>
      <c r="J9809">
        <v>1</v>
      </c>
      <c r="K9809">
        <v>10</v>
      </c>
      <c r="L9809">
        <v>2025</v>
      </c>
      <c r="M9809" t="s">
        <v>372</v>
      </c>
      <c r="N9809" s="89" cm="1">
        <f t="array" ref="N9809">IF(ISNUMBER(_34_KNMI_Stations[[#This Row],[Etmaal temperatuur °C]]),IF(_34_KNMI_Stations[[#This Row],[Etmaal temperatuur °C]]&lt;stookgrens[],stookgrens[]-_34_KNMI_Stations[[#This Row],[Etmaal temperatuur °C]],0),"")</f>
        <v>6.5</v>
      </c>
      <c r="O9809" s="89">
        <f>_34_KNMI_Stations[[#This Row],[graaddagen]]*_34_KNMI_Stations[[#This Row],[Gewogen factor]]</f>
        <v>6.5</v>
      </c>
      <c r="P9809" s="89" cm="1">
        <f t="array" ref="P9809">IF(ISNUMBER(_34_KNMI_Stations[[#This Row],[Etmaal temperatuur °C]]),IF(_34_KNMI_Stations[[#This Row],[Etmaal temperatuur °C]]&gt;stookgrens[],_34_KNMI_Stations[[#This Row],[Etmaal temperatuur °C]]-stookgrens[],0),"")</f>
        <v>0</v>
      </c>
    </row>
    <row r="9810" spans="1:16" x14ac:dyDescent="0.25">
      <c r="A9810">
        <v>340</v>
      </c>
      <c r="B9810" s="110">
        <v>45962</v>
      </c>
      <c r="C9810" s="89">
        <v>3.8</v>
      </c>
      <c r="D9810" s="89">
        <v>13.1</v>
      </c>
      <c r="E9810" s="96"/>
      <c r="F9810" s="89">
        <v>4.3</v>
      </c>
      <c r="G9810" s="89">
        <v>1006.6</v>
      </c>
      <c r="H9810">
        <v>0.84</v>
      </c>
      <c r="I9810" t="s">
        <v>24</v>
      </c>
      <c r="J9810">
        <v>1.1000000000000001</v>
      </c>
      <c r="K9810">
        <v>11</v>
      </c>
      <c r="L9810">
        <v>2025</v>
      </c>
      <c r="M9810" t="s">
        <v>372</v>
      </c>
      <c r="N9810" s="89" cm="1">
        <f t="array" ref="N9810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9810" s="89">
        <f>_34_KNMI_Stations[[#This Row],[graaddagen]]*_34_KNMI_Stations[[#This Row],[Gewogen factor]]</f>
        <v>5.3900000000000006</v>
      </c>
      <c r="P9810" s="89" cm="1">
        <f t="array" ref="P9810">IF(ISNUMBER(_34_KNMI_Stations[[#This Row],[Etmaal temperatuur °C]]),IF(_34_KNMI_Stations[[#This Row],[Etmaal temperatuur °C]]&gt;stookgrens[],_34_KNMI_Stations[[#This Row],[Etmaal temperatuur °C]]-stookgrens[],0),"")</f>
        <v>0</v>
      </c>
    </row>
    <row r="9811" spans="1:16" x14ac:dyDescent="0.25">
      <c r="A9811">
        <v>340</v>
      </c>
      <c r="B9811" s="110">
        <v>45963</v>
      </c>
      <c r="C9811" s="89">
        <v>4</v>
      </c>
      <c r="D9811" s="89">
        <v>10.6</v>
      </c>
      <c r="E9811" s="96"/>
      <c r="F9811" s="89">
        <v>1.4</v>
      </c>
      <c r="G9811" s="89">
        <v>1010.1</v>
      </c>
      <c r="H9811">
        <v>0.84</v>
      </c>
      <c r="I9811" t="s">
        <v>24</v>
      </c>
      <c r="J9811">
        <v>1.1000000000000001</v>
      </c>
      <c r="K9811">
        <v>11</v>
      </c>
      <c r="L9811">
        <v>2025</v>
      </c>
      <c r="M9811" t="s">
        <v>372</v>
      </c>
      <c r="N9811" s="89" cm="1">
        <f t="array" ref="N9811">IF(ISNUMBER(_34_KNMI_Stations[[#This Row],[Etmaal temperatuur °C]]),IF(_34_KNMI_Stations[[#This Row],[Etmaal temperatuur °C]]&lt;stookgrens[],stookgrens[]-_34_KNMI_Stations[[#This Row],[Etmaal temperatuur °C]],0),"")</f>
        <v>7.4</v>
      </c>
      <c r="O9811" s="89">
        <f>_34_KNMI_Stations[[#This Row],[graaddagen]]*_34_KNMI_Stations[[#This Row],[Gewogen factor]]</f>
        <v>8.14</v>
      </c>
      <c r="P9811" s="89" cm="1">
        <f t="array" ref="P9811">IF(ISNUMBER(_34_KNMI_Stations[[#This Row],[Etmaal temperatuur °C]]),IF(_34_KNMI_Stations[[#This Row],[Etmaal temperatuur °C]]&gt;stookgrens[],_34_KNMI_Stations[[#This Row],[Etmaal temperatuur °C]]-stookgrens[],0),"")</f>
        <v>0</v>
      </c>
    </row>
    <row r="9812" spans="1:16" x14ac:dyDescent="0.25">
      <c r="A9812">
        <v>340</v>
      </c>
      <c r="B9812" s="110">
        <v>45964</v>
      </c>
      <c r="C9812" s="89">
        <v>4.0999999999999996</v>
      </c>
      <c r="D9812" s="89">
        <v>10.9</v>
      </c>
      <c r="E9812" s="96"/>
      <c r="F9812" s="89">
        <v>-0.1</v>
      </c>
      <c r="G9812" s="89">
        <v>1016.8</v>
      </c>
      <c r="H9812">
        <v>0.86</v>
      </c>
      <c r="I9812" t="s">
        <v>24</v>
      </c>
      <c r="J9812">
        <v>1.1000000000000001</v>
      </c>
      <c r="K9812">
        <v>11</v>
      </c>
      <c r="L9812">
        <v>2025</v>
      </c>
      <c r="M9812" t="s">
        <v>373</v>
      </c>
      <c r="N9812" s="89" cm="1">
        <f t="array" ref="N9812">IF(ISNUMBER(_34_KNMI_Stations[[#This Row],[Etmaal temperatuur °C]]),IF(_34_KNMI_Stations[[#This Row],[Etmaal temperatuur °C]]&lt;stookgrens[],stookgrens[]-_34_KNMI_Stations[[#This Row],[Etmaal temperatuur °C]],0),"")</f>
        <v>7.1</v>
      </c>
      <c r="O9812" s="89">
        <f>_34_KNMI_Stations[[#This Row],[graaddagen]]*_34_KNMI_Stations[[#This Row],[Gewogen factor]]</f>
        <v>7.8100000000000005</v>
      </c>
      <c r="P9812" s="89" cm="1">
        <f t="array" ref="P9812">IF(ISNUMBER(_34_KNMI_Stations[[#This Row],[Etmaal temperatuur °C]]),IF(_34_KNMI_Stations[[#This Row],[Etmaal temperatuur °C]]&gt;stookgrens[],_34_KNMI_Stations[[#This Row],[Etmaal temperatuur °C]]-stookgrens[],0),"")</f>
        <v>0</v>
      </c>
    </row>
    <row r="9813" spans="1:16" x14ac:dyDescent="0.25">
      <c r="A9813">
        <v>340</v>
      </c>
      <c r="B9813" s="110">
        <v>45965</v>
      </c>
      <c r="C9813" s="89">
        <v>3.7</v>
      </c>
      <c r="D9813" s="89">
        <v>14.4</v>
      </c>
      <c r="E9813" s="96"/>
      <c r="F9813" s="89">
        <v>0</v>
      </c>
      <c r="G9813" s="89">
        <v>1016.3</v>
      </c>
      <c r="H9813">
        <v>0.72</v>
      </c>
      <c r="I9813" t="s">
        <v>24</v>
      </c>
      <c r="J9813">
        <v>1.1000000000000001</v>
      </c>
      <c r="K9813">
        <v>11</v>
      </c>
      <c r="L9813">
        <v>2025</v>
      </c>
      <c r="M9813" t="s">
        <v>373</v>
      </c>
      <c r="N9813" s="89" cm="1">
        <f t="array" ref="N9813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9813" s="89">
        <f>_34_KNMI_Stations[[#This Row],[graaddagen]]*_34_KNMI_Stations[[#This Row],[Gewogen factor]]</f>
        <v>3.96</v>
      </c>
      <c r="P9813" s="89" cm="1">
        <f t="array" ref="P9813">IF(ISNUMBER(_34_KNMI_Stations[[#This Row],[Etmaal temperatuur °C]]),IF(_34_KNMI_Stations[[#This Row],[Etmaal temperatuur °C]]&gt;stookgrens[],_34_KNMI_Stations[[#This Row],[Etmaal temperatuur °C]]-stookgrens[],0),"")</f>
        <v>0</v>
      </c>
    </row>
    <row r="9814" spans="1:16" x14ac:dyDescent="0.25">
      <c r="A9814">
        <v>340</v>
      </c>
      <c r="B9814" s="110">
        <v>45966</v>
      </c>
      <c r="C9814" s="89">
        <v>2.2999999999999998</v>
      </c>
      <c r="D9814" s="89">
        <v>14.4</v>
      </c>
      <c r="E9814" s="96"/>
      <c r="F9814" s="89">
        <v>0</v>
      </c>
      <c r="G9814" s="89">
        <v>1012.9</v>
      </c>
      <c r="H9814">
        <v>0.66</v>
      </c>
      <c r="I9814" t="s">
        <v>24</v>
      </c>
      <c r="J9814">
        <v>1.1000000000000001</v>
      </c>
      <c r="K9814">
        <v>11</v>
      </c>
      <c r="L9814">
        <v>2025</v>
      </c>
      <c r="M9814" t="s">
        <v>373</v>
      </c>
      <c r="N9814" s="89" cm="1">
        <f t="array" ref="N9814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9814" s="89">
        <f>_34_KNMI_Stations[[#This Row],[graaddagen]]*_34_KNMI_Stations[[#This Row],[Gewogen factor]]</f>
        <v>3.96</v>
      </c>
      <c r="P9814" s="89" cm="1">
        <f t="array" ref="P9814">IF(ISNUMBER(_34_KNMI_Stations[[#This Row],[Etmaal temperatuur °C]]),IF(_34_KNMI_Stations[[#This Row],[Etmaal temperatuur °C]]&gt;stookgrens[],_34_KNMI_Stations[[#This Row],[Etmaal temperatuur °C]]-stookgrens[],0),"")</f>
        <v>0</v>
      </c>
    </row>
    <row r="9815" spans="1:16" x14ac:dyDescent="0.25">
      <c r="A9815">
        <v>340</v>
      </c>
      <c r="B9815" s="110">
        <v>45967</v>
      </c>
      <c r="C9815" s="89">
        <v>1.7</v>
      </c>
      <c r="D9815" s="89">
        <v>11.3</v>
      </c>
      <c r="E9815" s="96"/>
      <c r="F9815" s="89">
        <v>0</v>
      </c>
      <c r="G9815" s="89">
        <v>1008.3</v>
      </c>
      <c r="H9815">
        <v>0.8</v>
      </c>
      <c r="I9815" t="s">
        <v>24</v>
      </c>
      <c r="J9815">
        <v>1.1000000000000001</v>
      </c>
      <c r="K9815">
        <v>11</v>
      </c>
      <c r="L9815">
        <v>2025</v>
      </c>
      <c r="M9815" t="s">
        <v>373</v>
      </c>
      <c r="N9815" s="89" cm="1">
        <f t="array" ref="N9815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9815" s="89">
        <f>_34_KNMI_Stations[[#This Row],[graaddagen]]*_34_KNMI_Stations[[#This Row],[Gewogen factor]]</f>
        <v>7.37</v>
      </c>
      <c r="P9815" s="89" cm="1">
        <f t="array" ref="P9815">IF(ISNUMBER(_34_KNMI_Stations[[#This Row],[Etmaal temperatuur °C]]),IF(_34_KNMI_Stations[[#This Row],[Etmaal temperatuur °C]]&gt;stookgrens[],_34_KNMI_Stations[[#This Row],[Etmaal temperatuur °C]]-stookgrens[],0),"")</f>
        <v>0</v>
      </c>
    </row>
    <row r="9816" spans="1:16" x14ac:dyDescent="0.25">
      <c r="A9816">
        <v>340</v>
      </c>
      <c r="B9816" s="110">
        <v>45968</v>
      </c>
      <c r="C9816" s="89">
        <v>1.5</v>
      </c>
      <c r="D9816" s="89">
        <v>10.5</v>
      </c>
      <c r="E9816" s="96"/>
      <c r="F9816" s="89">
        <v>0</v>
      </c>
      <c r="G9816" s="89">
        <v>1009.3</v>
      </c>
      <c r="H9816">
        <v>0.87</v>
      </c>
      <c r="I9816" t="s">
        <v>24</v>
      </c>
      <c r="J9816">
        <v>1.1000000000000001</v>
      </c>
      <c r="K9816">
        <v>11</v>
      </c>
      <c r="L9816">
        <v>2025</v>
      </c>
      <c r="M9816" t="s">
        <v>373</v>
      </c>
      <c r="N9816" s="89" cm="1">
        <f t="array" ref="N9816">IF(ISNUMBER(_34_KNMI_Stations[[#This Row],[Etmaal temperatuur °C]]),IF(_34_KNMI_Stations[[#This Row],[Etmaal temperatuur °C]]&lt;stookgrens[],stookgrens[]-_34_KNMI_Stations[[#This Row],[Etmaal temperatuur °C]],0),"")</f>
        <v>7.5</v>
      </c>
      <c r="O9816" s="89">
        <f>_34_KNMI_Stations[[#This Row],[graaddagen]]*_34_KNMI_Stations[[#This Row],[Gewogen factor]]</f>
        <v>8.25</v>
      </c>
      <c r="P9816" s="89" cm="1">
        <f t="array" ref="P9816">IF(ISNUMBER(_34_KNMI_Stations[[#This Row],[Etmaal temperatuur °C]]),IF(_34_KNMI_Stations[[#This Row],[Etmaal temperatuur °C]]&gt;stookgrens[],_34_KNMI_Stations[[#This Row],[Etmaal temperatuur °C]]-stookgrens[],0),"")</f>
        <v>0</v>
      </c>
    </row>
    <row r="9817" spans="1:16" x14ac:dyDescent="0.25">
      <c r="A9817">
        <v>340</v>
      </c>
      <c r="B9817" s="110">
        <v>45969</v>
      </c>
      <c r="C9817" s="89">
        <v>1.6</v>
      </c>
      <c r="D9817" s="89">
        <v>10.8</v>
      </c>
      <c r="E9817" s="96"/>
      <c r="F9817" s="89">
        <v>0.6</v>
      </c>
      <c r="G9817" s="89">
        <v>1013.6</v>
      </c>
      <c r="H9817">
        <v>0.94</v>
      </c>
      <c r="I9817" t="s">
        <v>24</v>
      </c>
      <c r="J9817">
        <v>1.1000000000000001</v>
      </c>
      <c r="K9817">
        <v>11</v>
      </c>
      <c r="L9817">
        <v>2025</v>
      </c>
      <c r="M9817" t="s">
        <v>373</v>
      </c>
      <c r="N9817" s="89" cm="1">
        <f t="array" ref="N9817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9817" s="89">
        <f>_34_KNMI_Stations[[#This Row],[graaddagen]]*_34_KNMI_Stations[[#This Row],[Gewogen factor]]</f>
        <v>7.92</v>
      </c>
      <c r="P9817" s="89" cm="1">
        <f t="array" ref="P9817">IF(ISNUMBER(_34_KNMI_Stations[[#This Row],[Etmaal temperatuur °C]]),IF(_34_KNMI_Stations[[#This Row],[Etmaal temperatuur °C]]&gt;stookgrens[],_34_KNMI_Stations[[#This Row],[Etmaal temperatuur °C]]-stookgrens[],0),"")</f>
        <v>0</v>
      </c>
    </row>
    <row r="9818" spans="1:16" x14ac:dyDescent="0.25">
      <c r="A9818">
        <v>340</v>
      </c>
      <c r="B9818" s="110">
        <v>45970</v>
      </c>
      <c r="C9818" s="89">
        <v>2.2999999999999998</v>
      </c>
      <c r="D9818" s="89">
        <v>10.7</v>
      </c>
      <c r="E9818" s="96"/>
      <c r="F9818" s="89">
        <v>0</v>
      </c>
      <c r="G9818" s="89">
        <v>1017.1</v>
      </c>
      <c r="H9818">
        <v>0.9</v>
      </c>
      <c r="I9818" t="s">
        <v>24</v>
      </c>
      <c r="J9818">
        <v>1.1000000000000001</v>
      </c>
      <c r="K9818">
        <v>11</v>
      </c>
      <c r="L9818">
        <v>2025</v>
      </c>
      <c r="M9818" t="s">
        <v>373</v>
      </c>
      <c r="N9818" s="89" cm="1">
        <f t="array" ref="N9818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9818" s="89">
        <f>_34_KNMI_Stations[[#This Row],[graaddagen]]*_34_KNMI_Stations[[#This Row],[Gewogen factor]]</f>
        <v>8.0300000000000011</v>
      </c>
      <c r="P9818" s="89" cm="1">
        <f t="array" ref="P9818">IF(ISNUMBER(_34_KNMI_Stations[[#This Row],[Etmaal temperatuur °C]]),IF(_34_KNMI_Stations[[#This Row],[Etmaal temperatuur °C]]&gt;stookgrens[],_34_KNMI_Stations[[#This Row],[Etmaal temperatuur °C]]-stookgrens[],0),"")</f>
        <v>0</v>
      </c>
    </row>
    <row r="9819" spans="1:16" x14ac:dyDescent="0.25">
      <c r="A9819">
        <v>340</v>
      </c>
      <c r="B9819" s="110">
        <v>45971</v>
      </c>
      <c r="C9819" s="89">
        <v>3.4</v>
      </c>
      <c r="D9819" s="89">
        <v>10.1</v>
      </c>
      <c r="E9819" s="96"/>
      <c r="F9819" s="89">
        <v>2</v>
      </c>
      <c r="G9819" s="89">
        <v>1011</v>
      </c>
      <c r="H9819">
        <v>0.83</v>
      </c>
      <c r="I9819" t="s">
        <v>24</v>
      </c>
      <c r="J9819">
        <v>1.1000000000000001</v>
      </c>
      <c r="K9819">
        <v>11</v>
      </c>
      <c r="L9819">
        <v>2025</v>
      </c>
      <c r="M9819" t="s">
        <v>374</v>
      </c>
      <c r="N9819" s="89" cm="1">
        <f t="array" ref="N9819">IF(ISNUMBER(_34_KNMI_Stations[[#This Row],[Etmaal temperatuur °C]]),IF(_34_KNMI_Stations[[#This Row],[Etmaal temperatuur °C]]&lt;stookgrens[],stookgrens[]-_34_KNMI_Stations[[#This Row],[Etmaal temperatuur °C]],0),"")</f>
        <v>7.9</v>
      </c>
      <c r="O9819" s="89">
        <f>_34_KNMI_Stations[[#This Row],[graaddagen]]*_34_KNMI_Stations[[#This Row],[Gewogen factor]]</f>
        <v>8.6900000000000013</v>
      </c>
      <c r="P9819" s="89" cm="1">
        <f t="array" ref="P9819">IF(ISNUMBER(_34_KNMI_Stations[[#This Row],[Etmaal temperatuur °C]]),IF(_34_KNMI_Stations[[#This Row],[Etmaal temperatuur °C]]&gt;stookgrens[],_34_KNMI_Stations[[#This Row],[Etmaal temperatuur °C]]-stookgrens[],0),"")</f>
        <v>0</v>
      </c>
    </row>
    <row r="9820" spans="1:16" x14ac:dyDescent="0.25">
      <c r="A9820">
        <v>340</v>
      </c>
      <c r="B9820" s="110">
        <v>45972</v>
      </c>
      <c r="C9820" s="89">
        <v>3.4</v>
      </c>
      <c r="D9820" s="89">
        <v>10.8</v>
      </c>
      <c r="E9820" s="96"/>
      <c r="F9820" s="89">
        <v>0</v>
      </c>
      <c r="G9820" s="89">
        <v>1011.1</v>
      </c>
      <c r="H9820">
        <v>0.86</v>
      </c>
      <c r="I9820" t="s">
        <v>24</v>
      </c>
      <c r="J9820">
        <v>1.1000000000000001</v>
      </c>
      <c r="K9820">
        <v>11</v>
      </c>
      <c r="L9820">
        <v>2025</v>
      </c>
      <c r="M9820" t="s">
        <v>374</v>
      </c>
      <c r="N9820" s="89" cm="1">
        <f t="array" ref="N9820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9820" s="89">
        <f>_34_KNMI_Stations[[#This Row],[graaddagen]]*_34_KNMI_Stations[[#This Row],[Gewogen factor]]</f>
        <v>7.92</v>
      </c>
      <c r="P9820" s="89" cm="1">
        <f t="array" ref="P9820">IF(ISNUMBER(_34_KNMI_Stations[[#This Row],[Etmaal temperatuur °C]]),IF(_34_KNMI_Stations[[#This Row],[Etmaal temperatuur °C]]&gt;stookgrens[],_34_KNMI_Stations[[#This Row],[Etmaal temperatuur °C]]-stookgrens[],0),"")</f>
        <v>0</v>
      </c>
    </row>
    <row r="9821" spans="1:16" x14ac:dyDescent="0.25">
      <c r="A9821">
        <v>340</v>
      </c>
      <c r="B9821" s="110">
        <v>45973</v>
      </c>
      <c r="C9821" s="89">
        <v>2.8</v>
      </c>
      <c r="D9821" s="89">
        <v>12.9</v>
      </c>
      <c r="E9821" s="96"/>
      <c r="F9821" s="89">
        <v>0</v>
      </c>
      <c r="G9821" s="89">
        <v>1008.3</v>
      </c>
      <c r="H9821">
        <v>0.72</v>
      </c>
      <c r="I9821" t="s">
        <v>24</v>
      </c>
      <c r="J9821">
        <v>1.1000000000000001</v>
      </c>
      <c r="K9821">
        <v>11</v>
      </c>
      <c r="L9821">
        <v>2025</v>
      </c>
      <c r="M9821" t="s">
        <v>374</v>
      </c>
      <c r="N9821" s="89" cm="1">
        <f t="array" ref="N9821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9821" s="89">
        <f>_34_KNMI_Stations[[#This Row],[graaddagen]]*_34_KNMI_Stations[[#This Row],[Gewogen factor]]</f>
        <v>5.61</v>
      </c>
      <c r="P9821" s="89" cm="1">
        <f t="array" ref="P9821">IF(ISNUMBER(_34_KNMI_Stations[[#This Row],[Etmaal temperatuur °C]]),IF(_34_KNMI_Stations[[#This Row],[Etmaal temperatuur °C]]&gt;stookgrens[],_34_KNMI_Stations[[#This Row],[Etmaal temperatuur °C]]-stookgrens[],0),"")</f>
        <v>0</v>
      </c>
    </row>
    <row r="9822" spans="1:16" x14ac:dyDescent="0.25">
      <c r="A9822">
        <v>340</v>
      </c>
      <c r="B9822" s="110">
        <v>45974</v>
      </c>
      <c r="C9822" s="89">
        <v>2.9</v>
      </c>
      <c r="D9822" s="89">
        <v>13.7</v>
      </c>
      <c r="E9822" s="96"/>
      <c r="F9822" s="89">
        <v>0.6</v>
      </c>
      <c r="G9822" s="89">
        <v>1008.9</v>
      </c>
      <c r="H9822">
        <v>0.82</v>
      </c>
      <c r="I9822" t="s">
        <v>24</v>
      </c>
      <c r="J9822">
        <v>1.1000000000000001</v>
      </c>
      <c r="K9822">
        <v>11</v>
      </c>
      <c r="L9822">
        <v>2025</v>
      </c>
      <c r="M9822" t="s">
        <v>374</v>
      </c>
      <c r="N9822" s="89" cm="1">
        <f t="array" ref="N9822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9822" s="89">
        <f>_34_KNMI_Stations[[#This Row],[graaddagen]]*_34_KNMI_Stations[[#This Row],[Gewogen factor]]</f>
        <v>4.7300000000000013</v>
      </c>
      <c r="P9822" s="89" cm="1">
        <f t="array" ref="P9822">IF(ISNUMBER(_34_KNMI_Stations[[#This Row],[Etmaal temperatuur °C]]),IF(_34_KNMI_Stations[[#This Row],[Etmaal temperatuur °C]]&gt;stookgrens[],_34_KNMI_Stations[[#This Row],[Etmaal temperatuur °C]]-stookgrens[],0),"")</f>
        <v>0</v>
      </c>
    </row>
    <row r="9823" spans="1:16" x14ac:dyDescent="0.25">
      <c r="A9823">
        <v>340</v>
      </c>
      <c r="B9823" s="110">
        <v>45975</v>
      </c>
      <c r="C9823" s="89">
        <v>1.8</v>
      </c>
      <c r="D9823" s="89">
        <v>12.3</v>
      </c>
      <c r="E9823" s="96"/>
      <c r="F9823" s="89">
        <v>6</v>
      </c>
      <c r="G9823" s="89">
        <v>1005</v>
      </c>
      <c r="H9823">
        <v>0.93</v>
      </c>
      <c r="I9823" t="s">
        <v>24</v>
      </c>
      <c r="J9823">
        <v>1.1000000000000001</v>
      </c>
      <c r="K9823">
        <v>11</v>
      </c>
      <c r="L9823">
        <v>2025</v>
      </c>
      <c r="M9823" t="s">
        <v>374</v>
      </c>
      <c r="N9823" s="89" cm="1">
        <f t="array" ref="N9823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9823" s="89">
        <f>_34_KNMI_Stations[[#This Row],[graaddagen]]*_34_KNMI_Stations[[#This Row],[Gewogen factor]]</f>
        <v>6.27</v>
      </c>
      <c r="P9823" s="89" cm="1">
        <f t="array" ref="P9823">IF(ISNUMBER(_34_KNMI_Stations[[#This Row],[Etmaal temperatuur °C]]),IF(_34_KNMI_Stations[[#This Row],[Etmaal temperatuur °C]]&gt;stookgrens[],_34_KNMI_Stations[[#This Row],[Etmaal temperatuur °C]]-stookgrens[],0),"")</f>
        <v>0</v>
      </c>
    </row>
    <row r="9824" spans="1:16" x14ac:dyDescent="0.25">
      <c r="A9824">
        <v>340</v>
      </c>
      <c r="B9824" s="110">
        <v>45976</v>
      </c>
      <c r="C9824" s="89">
        <v>3</v>
      </c>
      <c r="D9824" s="89">
        <v>10.8</v>
      </c>
      <c r="E9824" s="96"/>
      <c r="F9824" s="89">
        <v>23.1</v>
      </c>
      <c r="G9824" s="89">
        <v>1007.7</v>
      </c>
      <c r="H9824">
        <v>0.98</v>
      </c>
      <c r="I9824" t="s">
        <v>24</v>
      </c>
      <c r="J9824">
        <v>1.1000000000000001</v>
      </c>
      <c r="K9824">
        <v>11</v>
      </c>
      <c r="L9824">
        <v>2025</v>
      </c>
      <c r="M9824" t="s">
        <v>374</v>
      </c>
      <c r="N9824" s="89" cm="1">
        <f t="array" ref="N9824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9824" s="89">
        <f>_34_KNMI_Stations[[#This Row],[graaddagen]]*_34_KNMI_Stations[[#This Row],[Gewogen factor]]</f>
        <v>7.92</v>
      </c>
      <c r="P9824" s="89" cm="1">
        <f t="array" ref="P9824">IF(ISNUMBER(_34_KNMI_Stations[[#This Row],[Etmaal temperatuur °C]]),IF(_34_KNMI_Stations[[#This Row],[Etmaal temperatuur °C]]&gt;stookgrens[],_34_KNMI_Stations[[#This Row],[Etmaal temperatuur °C]]-stookgrens[],0),"")</f>
        <v>0</v>
      </c>
    </row>
    <row r="9825" spans="1:16" x14ac:dyDescent="0.25">
      <c r="A9825">
        <v>340</v>
      </c>
      <c r="B9825" s="110">
        <v>45977</v>
      </c>
      <c r="C9825" s="89">
        <v>2.4</v>
      </c>
      <c r="D9825" s="89">
        <v>6.1</v>
      </c>
      <c r="E9825" s="96"/>
      <c r="F9825" s="89">
        <v>-0.1</v>
      </c>
      <c r="G9825" s="89">
        <v>1009.4</v>
      </c>
      <c r="H9825">
        <v>0.94</v>
      </c>
      <c r="I9825" t="s">
        <v>24</v>
      </c>
      <c r="J9825">
        <v>1.1000000000000001</v>
      </c>
      <c r="K9825">
        <v>11</v>
      </c>
      <c r="L9825">
        <v>2025</v>
      </c>
      <c r="M9825" t="s">
        <v>374</v>
      </c>
      <c r="N9825" s="89" cm="1">
        <f t="array" ref="N9825">IF(ISNUMBER(_34_KNMI_Stations[[#This Row],[Etmaal temperatuur °C]]),IF(_34_KNMI_Stations[[#This Row],[Etmaal temperatuur °C]]&lt;stookgrens[],stookgrens[]-_34_KNMI_Stations[[#This Row],[Etmaal temperatuur °C]],0),"")</f>
        <v>11.9</v>
      </c>
      <c r="O9825" s="89">
        <f>_34_KNMI_Stations[[#This Row],[graaddagen]]*_34_KNMI_Stations[[#This Row],[Gewogen factor]]</f>
        <v>13.090000000000002</v>
      </c>
      <c r="P9825" s="89" cm="1">
        <f t="array" ref="P9825">IF(ISNUMBER(_34_KNMI_Stations[[#This Row],[Etmaal temperatuur °C]]),IF(_34_KNMI_Stations[[#This Row],[Etmaal temperatuur °C]]&gt;stookgrens[],_34_KNMI_Stations[[#This Row],[Etmaal temperatuur °C]]-stookgrens[],0),"")</f>
        <v>0</v>
      </c>
    </row>
    <row r="9826" spans="1:16" x14ac:dyDescent="0.25">
      <c r="A9826">
        <v>340</v>
      </c>
      <c r="B9826" s="110">
        <v>45978</v>
      </c>
      <c r="C9826" s="89">
        <v>2.1</v>
      </c>
      <c r="D9826" s="89">
        <v>3.9</v>
      </c>
      <c r="E9826" s="96"/>
      <c r="F9826" s="89">
        <v>1.6</v>
      </c>
      <c r="G9826" s="89">
        <v>1017</v>
      </c>
      <c r="H9826">
        <v>0.89</v>
      </c>
      <c r="I9826" t="s">
        <v>24</v>
      </c>
      <c r="J9826">
        <v>1.1000000000000001</v>
      </c>
      <c r="K9826">
        <v>11</v>
      </c>
      <c r="L9826">
        <v>2025</v>
      </c>
      <c r="M9826" t="s">
        <v>375</v>
      </c>
      <c r="N9826" s="89" cm="1">
        <f t="array" ref="N9826">IF(ISNUMBER(_34_KNMI_Stations[[#This Row],[Etmaal temperatuur °C]]),IF(_34_KNMI_Stations[[#This Row],[Etmaal temperatuur °C]]&lt;stookgrens[],stookgrens[]-_34_KNMI_Stations[[#This Row],[Etmaal temperatuur °C]],0),"")</f>
        <v>14.1</v>
      </c>
      <c r="O9826" s="89">
        <f>_34_KNMI_Stations[[#This Row],[graaddagen]]*_34_KNMI_Stations[[#This Row],[Gewogen factor]]</f>
        <v>15.510000000000002</v>
      </c>
      <c r="P9826" s="89" cm="1">
        <f t="array" ref="P9826">IF(ISNUMBER(_34_KNMI_Stations[[#This Row],[Etmaal temperatuur °C]]),IF(_34_KNMI_Stations[[#This Row],[Etmaal temperatuur °C]]&gt;stookgrens[],_34_KNMI_Stations[[#This Row],[Etmaal temperatuur °C]]-stookgrens[],0),"")</f>
        <v>0</v>
      </c>
    </row>
    <row r="9827" spans="1:16" x14ac:dyDescent="0.25">
      <c r="A9827">
        <v>340</v>
      </c>
      <c r="B9827" s="110">
        <v>45979</v>
      </c>
      <c r="C9827" s="89">
        <v>3.6</v>
      </c>
      <c r="D9827" s="89">
        <v>5.0999999999999996</v>
      </c>
      <c r="E9827" s="96"/>
      <c r="F9827" s="89">
        <v>6.3</v>
      </c>
      <c r="G9827" s="89">
        <v>1016.1</v>
      </c>
      <c r="H9827">
        <v>0.88</v>
      </c>
      <c r="I9827" t="s">
        <v>24</v>
      </c>
      <c r="J9827">
        <v>1.1000000000000001</v>
      </c>
      <c r="K9827">
        <v>11</v>
      </c>
      <c r="L9827">
        <v>2025</v>
      </c>
      <c r="M9827" t="s">
        <v>375</v>
      </c>
      <c r="N9827" s="89" cm="1">
        <f t="array" ref="N9827">IF(ISNUMBER(_34_KNMI_Stations[[#This Row],[Etmaal temperatuur °C]]),IF(_34_KNMI_Stations[[#This Row],[Etmaal temperatuur °C]]&lt;stookgrens[],stookgrens[]-_34_KNMI_Stations[[#This Row],[Etmaal temperatuur °C]],0),"")</f>
        <v>12.9</v>
      </c>
      <c r="O9827" s="89">
        <f>_34_KNMI_Stations[[#This Row],[graaddagen]]*_34_KNMI_Stations[[#This Row],[Gewogen factor]]</f>
        <v>14.190000000000001</v>
      </c>
      <c r="P9827" s="89" cm="1">
        <f t="array" ref="P9827">IF(ISNUMBER(_34_KNMI_Stations[[#This Row],[Etmaal temperatuur °C]]),IF(_34_KNMI_Stations[[#This Row],[Etmaal temperatuur °C]]&gt;stookgrens[],_34_KNMI_Stations[[#This Row],[Etmaal temperatuur °C]]-stookgrens[],0),"")</f>
        <v>0</v>
      </c>
    </row>
    <row r="9828" spans="1:16" x14ac:dyDescent="0.25">
      <c r="A9828">
        <v>340</v>
      </c>
      <c r="B9828" s="110">
        <v>45980</v>
      </c>
      <c r="C9828" s="89">
        <v>3.5</v>
      </c>
      <c r="D9828" s="89">
        <v>5</v>
      </c>
      <c r="E9828" s="96"/>
      <c r="F9828" s="89">
        <v>10.1</v>
      </c>
      <c r="G9828" s="89">
        <v>1003.1</v>
      </c>
      <c r="H9828">
        <v>0.9</v>
      </c>
      <c r="I9828" t="s">
        <v>24</v>
      </c>
      <c r="J9828">
        <v>1.1000000000000001</v>
      </c>
      <c r="K9828">
        <v>11</v>
      </c>
      <c r="L9828">
        <v>2025</v>
      </c>
      <c r="M9828" t="s">
        <v>375</v>
      </c>
      <c r="N9828" s="89" cm="1">
        <f t="array" ref="N9828">IF(ISNUMBER(_34_KNMI_Stations[[#This Row],[Etmaal temperatuur °C]]),IF(_34_KNMI_Stations[[#This Row],[Etmaal temperatuur °C]]&lt;stookgrens[],stookgrens[]-_34_KNMI_Stations[[#This Row],[Etmaal temperatuur °C]],0),"")</f>
        <v>13</v>
      </c>
      <c r="O9828" s="89">
        <f>_34_KNMI_Stations[[#This Row],[graaddagen]]*_34_KNMI_Stations[[#This Row],[Gewogen factor]]</f>
        <v>14.3</v>
      </c>
      <c r="P9828" s="89" cm="1">
        <f t="array" ref="P9828">IF(ISNUMBER(_34_KNMI_Stations[[#This Row],[Etmaal temperatuur °C]]),IF(_34_KNMI_Stations[[#This Row],[Etmaal temperatuur °C]]&gt;stookgrens[],_34_KNMI_Stations[[#This Row],[Etmaal temperatuur °C]]-stookgrens[],0),"")</f>
        <v>0</v>
      </c>
    </row>
    <row r="9829" spans="1:16" x14ac:dyDescent="0.25">
      <c r="A9829">
        <v>340</v>
      </c>
      <c r="B9829" s="110">
        <v>45981</v>
      </c>
      <c r="C9829" s="89">
        <v>2.7</v>
      </c>
      <c r="D9829" s="89">
        <v>2.5</v>
      </c>
      <c r="E9829" s="96"/>
      <c r="F9829" s="89">
        <v>1.8</v>
      </c>
      <c r="G9829" s="89">
        <v>1010.3</v>
      </c>
      <c r="H9829">
        <v>0.93</v>
      </c>
      <c r="I9829" t="s">
        <v>24</v>
      </c>
      <c r="J9829">
        <v>1.1000000000000001</v>
      </c>
      <c r="K9829">
        <v>11</v>
      </c>
      <c r="L9829">
        <v>2025</v>
      </c>
      <c r="M9829" t="s">
        <v>375</v>
      </c>
      <c r="N9829" s="89" cm="1">
        <f t="array" ref="N9829">IF(ISNUMBER(_34_KNMI_Stations[[#This Row],[Etmaal temperatuur °C]]),IF(_34_KNMI_Stations[[#This Row],[Etmaal temperatuur °C]]&lt;stookgrens[],stookgrens[]-_34_KNMI_Stations[[#This Row],[Etmaal temperatuur °C]],0),"")</f>
        <v>15.5</v>
      </c>
      <c r="O9829" s="89">
        <f>_34_KNMI_Stations[[#This Row],[graaddagen]]*_34_KNMI_Stations[[#This Row],[Gewogen factor]]</f>
        <v>17.05</v>
      </c>
      <c r="P9829" s="89" cm="1">
        <f t="array" ref="P9829">IF(ISNUMBER(_34_KNMI_Stations[[#This Row],[Etmaal temperatuur °C]]),IF(_34_KNMI_Stations[[#This Row],[Etmaal temperatuur °C]]&gt;stookgrens[],_34_KNMI_Stations[[#This Row],[Etmaal temperatuur °C]]-stookgrens[],0),"")</f>
        <v>0</v>
      </c>
    </row>
    <row r="9830" spans="1:16" x14ac:dyDescent="0.25">
      <c r="A9830">
        <v>340</v>
      </c>
      <c r="B9830" s="110">
        <v>45982</v>
      </c>
      <c r="C9830" s="89">
        <v>1.7</v>
      </c>
      <c r="D9830" s="89">
        <v>1.5</v>
      </c>
      <c r="E9830" s="96"/>
      <c r="F9830" s="89">
        <v>0.8</v>
      </c>
      <c r="G9830" s="89">
        <v>1023.8</v>
      </c>
      <c r="H9830">
        <v>0.92</v>
      </c>
      <c r="I9830" t="s">
        <v>24</v>
      </c>
      <c r="J9830">
        <v>1.1000000000000001</v>
      </c>
      <c r="K9830">
        <v>11</v>
      </c>
      <c r="L9830">
        <v>2025</v>
      </c>
      <c r="M9830" t="s">
        <v>375</v>
      </c>
      <c r="N9830" s="89" cm="1">
        <f t="array" ref="N9830">IF(ISNUMBER(_34_KNMI_Stations[[#This Row],[Etmaal temperatuur °C]]),IF(_34_KNMI_Stations[[#This Row],[Etmaal temperatuur °C]]&lt;stookgrens[],stookgrens[]-_34_KNMI_Stations[[#This Row],[Etmaal temperatuur °C]],0),"")</f>
        <v>16.5</v>
      </c>
      <c r="O9830" s="89">
        <f>_34_KNMI_Stations[[#This Row],[graaddagen]]*_34_KNMI_Stations[[#This Row],[Gewogen factor]]</f>
        <v>18.150000000000002</v>
      </c>
      <c r="P9830" s="89" cm="1">
        <f t="array" ref="P9830">IF(ISNUMBER(_34_KNMI_Stations[[#This Row],[Etmaal temperatuur °C]]),IF(_34_KNMI_Stations[[#This Row],[Etmaal temperatuur °C]]&gt;stookgrens[],_34_KNMI_Stations[[#This Row],[Etmaal temperatuur °C]]-stookgrens[],0),"")</f>
        <v>0</v>
      </c>
    </row>
    <row r="9831" spans="1:16" x14ac:dyDescent="0.25">
      <c r="A9831">
        <v>340</v>
      </c>
      <c r="B9831" s="110">
        <v>45983</v>
      </c>
      <c r="C9831" s="89">
        <v>3.5</v>
      </c>
      <c r="D9831" s="89">
        <v>1.5</v>
      </c>
      <c r="E9831" s="96"/>
      <c r="F9831" s="89">
        <v>0</v>
      </c>
      <c r="G9831" s="89">
        <v>1022.9</v>
      </c>
      <c r="H9831">
        <v>0.74</v>
      </c>
      <c r="I9831" t="s">
        <v>24</v>
      </c>
      <c r="J9831">
        <v>1.1000000000000001</v>
      </c>
      <c r="K9831">
        <v>11</v>
      </c>
      <c r="L9831">
        <v>2025</v>
      </c>
      <c r="M9831" t="s">
        <v>375</v>
      </c>
      <c r="N9831" s="89" cm="1">
        <f t="array" ref="N9831">IF(ISNUMBER(_34_KNMI_Stations[[#This Row],[Etmaal temperatuur °C]]),IF(_34_KNMI_Stations[[#This Row],[Etmaal temperatuur °C]]&lt;stookgrens[],stookgrens[]-_34_KNMI_Stations[[#This Row],[Etmaal temperatuur °C]],0),"")</f>
        <v>16.5</v>
      </c>
      <c r="O9831" s="89">
        <f>_34_KNMI_Stations[[#This Row],[graaddagen]]*_34_KNMI_Stations[[#This Row],[Gewogen factor]]</f>
        <v>18.150000000000002</v>
      </c>
      <c r="P9831" s="89" cm="1">
        <f t="array" ref="P9831">IF(ISNUMBER(_34_KNMI_Stations[[#This Row],[Etmaal temperatuur °C]]),IF(_34_KNMI_Stations[[#This Row],[Etmaal temperatuur °C]]&gt;stookgrens[],_34_KNMI_Stations[[#This Row],[Etmaal temperatuur °C]]-stookgrens[],0),"")</f>
        <v>0</v>
      </c>
    </row>
    <row r="9832" spans="1:16" x14ac:dyDescent="0.25">
      <c r="A9832">
        <v>340</v>
      </c>
      <c r="B9832" s="110">
        <v>45984</v>
      </c>
      <c r="C9832" s="89">
        <v>5.3</v>
      </c>
      <c r="D9832" s="89">
        <v>2.9</v>
      </c>
      <c r="E9832" s="96"/>
      <c r="F9832" s="89">
        <v>4.0999999999999996</v>
      </c>
      <c r="G9832" s="89">
        <v>1003.7</v>
      </c>
      <c r="H9832">
        <v>0.88</v>
      </c>
      <c r="I9832" t="s">
        <v>24</v>
      </c>
      <c r="J9832">
        <v>1.1000000000000001</v>
      </c>
      <c r="K9832">
        <v>11</v>
      </c>
      <c r="L9832">
        <v>2025</v>
      </c>
      <c r="M9832" t="s">
        <v>375</v>
      </c>
      <c r="N9832" s="89" cm="1">
        <f t="array" ref="N9832">IF(ISNUMBER(_34_KNMI_Stations[[#This Row],[Etmaal temperatuur °C]]),IF(_34_KNMI_Stations[[#This Row],[Etmaal temperatuur °C]]&lt;stookgrens[],stookgrens[]-_34_KNMI_Stations[[#This Row],[Etmaal temperatuur °C]],0),"")</f>
        <v>15.1</v>
      </c>
      <c r="O9832" s="89">
        <f>_34_KNMI_Stations[[#This Row],[graaddagen]]*_34_KNMI_Stations[[#This Row],[Gewogen factor]]</f>
        <v>16.61</v>
      </c>
      <c r="P9832" s="89" cm="1">
        <f t="array" ref="P9832">IF(ISNUMBER(_34_KNMI_Stations[[#This Row],[Etmaal temperatuur °C]]),IF(_34_KNMI_Stations[[#This Row],[Etmaal temperatuur °C]]&gt;stookgrens[],_34_KNMI_Stations[[#This Row],[Etmaal temperatuur °C]]-stookgrens[],0),"")</f>
        <v>0</v>
      </c>
    </row>
    <row r="9833" spans="1:16" x14ac:dyDescent="0.25">
      <c r="A9833">
        <v>340</v>
      </c>
      <c r="B9833" s="110">
        <v>45985</v>
      </c>
      <c r="C9833" s="89">
        <v>2.9</v>
      </c>
      <c r="D9833" s="89">
        <v>5.9</v>
      </c>
      <c r="E9833" s="96"/>
      <c r="F9833" s="89">
        <v>0.5</v>
      </c>
      <c r="G9833" s="89">
        <v>994.1</v>
      </c>
      <c r="H9833">
        <v>0.89</v>
      </c>
      <c r="I9833" t="s">
        <v>24</v>
      </c>
      <c r="J9833">
        <v>1.1000000000000001</v>
      </c>
      <c r="K9833">
        <v>11</v>
      </c>
      <c r="L9833">
        <v>2025</v>
      </c>
      <c r="M9833" t="s">
        <v>376</v>
      </c>
      <c r="N9833" s="89" cm="1">
        <f t="array" ref="N9833">IF(ISNUMBER(_34_KNMI_Stations[[#This Row],[Etmaal temperatuur °C]]),IF(_34_KNMI_Stations[[#This Row],[Etmaal temperatuur °C]]&lt;stookgrens[],stookgrens[]-_34_KNMI_Stations[[#This Row],[Etmaal temperatuur °C]],0),"")</f>
        <v>12.1</v>
      </c>
      <c r="O9833" s="89">
        <f>_34_KNMI_Stations[[#This Row],[graaddagen]]*_34_KNMI_Stations[[#This Row],[Gewogen factor]]</f>
        <v>13.31</v>
      </c>
      <c r="P9833" s="89" cm="1">
        <f t="array" ref="P9833">IF(ISNUMBER(_34_KNMI_Stations[[#This Row],[Etmaal temperatuur °C]]),IF(_34_KNMI_Stations[[#This Row],[Etmaal temperatuur °C]]&gt;stookgrens[],_34_KNMI_Stations[[#This Row],[Etmaal temperatuur °C]]-stookgrens[],0),"")</f>
        <v>0</v>
      </c>
    </row>
    <row r="9834" spans="1:16" x14ac:dyDescent="0.25">
      <c r="A9834">
        <v>340</v>
      </c>
      <c r="B9834" s="110">
        <v>45986</v>
      </c>
      <c r="C9834" s="89">
        <v>1.8</v>
      </c>
      <c r="D9834" s="89">
        <v>3.1</v>
      </c>
      <c r="E9834" s="96"/>
      <c r="F9834" s="89">
        <v>0.3</v>
      </c>
      <c r="G9834" s="89">
        <v>1007.1</v>
      </c>
      <c r="H9834">
        <v>0.92</v>
      </c>
      <c r="I9834" t="s">
        <v>24</v>
      </c>
      <c r="J9834">
        <v>1.1000000000000001</v>
      </c>
      <c r="K9834">
        <v>11</v>
      </c>
      <c r="L9834">
        <v>2025</v>
      </c>
      <c r="M9834" t="s">
        <v>376</v>
      </c>
      <c r="N9834" s="89" cm="1">
        <f t="array" ref="N9834">IF(ISNUMBER(_34_KNMI_Stations[[#This Row],[Etmaal temperatuur °C]]),IF(_34_KNMI_Stations[[#This Row],[Etmaal temperatuur °C]]&lt;stookgrens[],stookgrens[]-_34_KNMI_Stations[[#This Row],[Etmaal temperatuur °C]],0),"")</f>
        <v>14.9</v>
      </c>
      <c r="O9834" s="89">
        <f>_34_KNMI_Stations[[#This Row],[graaddagen]]*_34_KNMI_Stations[[#This Row],[Gewogen factor]]</f>
        <v>16.39</v>
      </c>
      <c r="P9834" s="89" cm="1">
        <f t="array" ref="P9834">IF(ISNUMBER(_34_KNMI_Stations[[#This Row],[Etmaal temperatuur °C]]),IF(_34_KNMI_Stations[[#This Row],[Etmaal temperatuur °C]]&gt;stookgrens[],_34_KNMI_Stations[[#This Row],[Etmaal temperatuur °C]]-stookgrens[],0),"")</f>
        <v>0</v>
      </c>
    </row>
    <row r="9835" spans="1:16" x14ac:dyDescent="0.25">
      <c r="A9835">
        <v>340</v>
      </c>
      <c r="B9835" s="110">
        <v>45987</v>
      </c>
      <c r="C9835" s="89">
        <v>1.8</v>
      </c>
      <c r="D9835" s="89">
        <v>3.8</v>
      </c>
      <c r="E9835" s="96"/>
      <c r="F9835" s="89">
        <v>0</v>
      </c>
      <c r="G9835" s="89">
        <v>1020.6</v>
      </c>
      <c r="H9835">
        <v>0.92</v>
      </c>
      <c r="I9835" t="s">
        <v>24</v>
      </c>
      <c r="J9835">
        <v>1.1000000000000001</v>
      </c>
      <c r="K9835">
        <v>11</v>
      </c>
      <c r="L9835">
        <v>2025</v>
      </c>
      <c r="M9835" t="s">
        <v>376</v>
      </c>
      <c r="N9835" s="89" cm="1">
        <f t="array" ref="N9835">IF(ISNUMBER(_34_KNMI_Stations[[#This Row],[Etmaal temperatuur °C]]),IF(_34_KNMI_Stations[[#This Row],[Etmaal temperatuur °C]]&lt;stookgrens[],stookgrens[]-_34_KNMI_Stations[[#This Row],[Etmaal temperatuur °C]],0),"")</f>
        <v>14.2</v>
      </c>
      <c r="O9835" s="89">
        <f>_34_KNMI_Stations[[#This Row],[graaddagen]]*_34_KNMI_Stations[[#This Row],[Gewogen factor]]</f>
        <v>15.620000000000001</v>
      </c>
      <c r="P9835" s="89" cm="1">
        <f t="array" ref="P9835">IF(ISNUMBER(_34_KNMI_Stations[[#This Row],[Etmaal temperatuur °C]]),IF(_34_KNMI_Stations[[#This Row],[Etmaal temperatuur °C]]&gt;stookgrens[],_34_KNMI_Stations[[#This Row],[Etmaal temperatuur °C]]-stookgrens[],0),"")</f>
        <v>0</v>
      </c>
    </row>
    <row r="9836" spans="1:16" x14ac:dyDescent="0.25">
      <c r="A9836">
        <v>340</v>
      </c>
      <c r="B9836" s="110">
        <v>45988</v>
      </c>
      <c r="C9836" s="89">
        <v>4.5999999999999996</v>
      </c>
      <c r="D9836" s="89">
        <v>6.5</v>
      </c>
      <c r="E9836" s="96"/>
      <c r="F9836" s="89">
        <v>0.5</v>
      </c>
      <c r="G9836" s="89">
        <v>1017.5</v>
      </c>
      <c r="H9836">
        <v>0.91</v>
      </c>
      <c r="I9836" t="s">
        <v>24</v>
      </c>
      <c r="J9836">
        <v>1.1000000000000001</v>
      </c>
      <c r="K9836">
        <v>11</v>
      </c>
      <c r="L9836">
        <v>2025</v>
      </c>
      <c r="M9836" t="s">
        <v>376</v>
      </c>
      <c r="N9836" s="89" cm="1">
        <f t="array" ref="N9836">IF(ISNUMBER(_34_KNMI_Stations[[#This Row],[Etmaal temperatuur °C]]),IF(_34_KNMI_Stations[[#This Row],[Etmaal temperatuur °C]]&lt;stookgrens[],stookgrens[]-_34_KNMI_Stations[[#This Row],[Etmaal temperatuur °C]],0),"")</f>
        <v>11.5</v>
      </c>
      <c r="O9836" s="89">
        <f>_34_KNMI_Stations[[#This Row],[graaddagen]]*_34_KNMI_Stations[[#This Row],[Gewogen factor]]</f>
        <v>12.65</v>
      </c>
      <c r="P9836" s="89" cm="1">
        <f t="array" ref="P9836">IF(ISNUMBER(_34_KNMI_Stations[[#This Row],[Etmaal temperatuur °C]]),IF(_34_KNMI_Stations[[#This Row],[Etmaal temperatuur °C]]&gt;stookgrens[],_34_KNMI_Stations[[#This Row],[Etmaal temperatuur °C]]-stookgrens[],0),"")</f>
        <v>0</v>
      </c>
    </row>
    <row r="9837" spans="1:16" x14ac:dyDescent="0.25">
      <c r="A9837">
        <v>340</v>
      </c>
      <c r="B9837" s="110">
        <v>45989</v>
      </c>
      <c r="C9837" s="89">
        <v>4.4000000000000004</v>
      </c>
      <c r="D9837" s="89">
        <v>9.5</v>
      </c>
      <c r="E9837" s="96"/>
      <c r="F9837" s="89">
        <v>0.1</v>
      </c>
      <c r="G9837" s="89">
        <v>1013.5</v>
      </c>
      <c r="H9837">
        <v>0.93</v>
      </c>
      <c r="I9837" t="s">
        <v>24</v>
      </c>
      <c r="J9837">
        <v>1.1000000000000001</v>
      </c>
      <c r="K9837">
        <v>11</v>
      </c>
      <c r="L9837">
        <v>2025</v>
      </c>
      <c r="M9837" t="s">
        <v>376</v>
      </c>
      <c r="N9837" s="89" cm="1">
        <f t="array" ref="N9837">IF(ISNUMBER(_34_KNMI_Stations[[#This Row],[Etmaal temperatuur °C]]),IF(_34_KNMI_Stations[[#This Row],[Etmaal temperatuur °C]]&lt;stookgrens[],stookgrens[]-_34_KNMI_Stations[[#This Row],[Etmaal temperatuur °C]],0),"")</f>
        <v>8.5</v>
      </c>
      <c r="O9837" s="89">
        <f>_34_KNMI_Stations[[#This Row],[graaddagen]]*_34_KNMI_Stations[[#This Row],[Gewogen factor]]</f>
        <v>9.3500000000000014</v>
      </c>
      <c r="P9837" s="89" cm="1">
        <f t="array" ref="P9837">IF(ISNUMBER(_34_KNMI_Stations[[#This Row],[Etmaal temperatuur °C]]),IF(_34_KNMI_Stations[[#This Row],[Etmaal temperatuur °C]]&gt;stookgrens[],_34_KNMI_Stations[[#This Row],[Etmaal temperatuur °C]]-stookgrens[],0),"")</f>
        <v>0</v>
      </c>
    </row>
    <row r="9838" spans="1:16" x14ac:dyDescent="0.25">
      <c r="A9838">
        <v>340</v>
      </c>
      <c r="B9838" s="110">
        <v>45990</v>
      </c>
      <c r="C9838" s="89">
        <v>4</v>
      </c>
      <c r="D9838" s="89">
        <v>9.5</v>
      </c>
      <c r="E9838" s="96"/>
      <c r="F9838" s="89">
        <v>1.1000000000000001</v>
      </c>
      <c r="G9838" s="89">
        <v>1006.7</v>
      </c>
      <c r="H9838">
        <v>0.88</v>
      </c>
      <c r="I9838" t="s">
        <v>24</v>
      </c>
      <c r="J9838">
        <v>1.1000000000000001</v>
      </c>
      <c r="K9838">
        <v>11</v>
      </c>
      <c r="L9838">
        <v>2025</v>
      </c>
      <c r="M9838" t="s">
        <v>376</v>
      </c>
      <c r="N9838" s="89" cm="1">
        <f t="array" ref="N9838">IF(ISNUMBER(_34_KNMI_Stations[[#This Row],[Etmaal temperatuur °C]]),IF(_34_KNMI_Stations[[#This Row],[Etmaal temperatuur °C]]&lt;stookgrens[],stookgrens[]-_34_KNMI_Stations[[#This Row],[Etmaal temperatuur °C]],0),"")</f>
        <v>8.5</v>
      </c>
      <c r="O9838" s="89">
        <f>_34_KNMI_Stations[[#This Row],[graaddagen]]*_34_KNMI_Stations[[#This Row],[Gewogen factor]]</f>
        <v>9.3500000000000014</v>
      </c>
      <c r="P9838" s="89" cm="1">
        <f t="array" ref="P9838">IF(ISNUMBER(_34_KNMI_Stations[[#This Row],[Etmaal temperatuur °C]]),IF(_34_KNMI_Stations[[#This Row],[Etmaal temperatuur °C]]&gt;stookgrens[],_34_KNMI_Stations[[#This Row],[Etmaal temperatuur °C]]-stookgrens[],0),"")</f>
        <v>0</v>
      </c>
    </row>
    <row r="9839" spans="1:16" x14ac:dyDescent="0.25">
      <c r="A9839">
        <v>340</v>
      </c>
      <c r="B9839" s="110">
        <v>45991</v>
      </c>
      <c r="C9839" s="89">
        <v>4.0999999999999996</v>
      </c>
      <c r="D9839" s="89">
        <v>6.2</v>
      </c>
      <c r="E9839" s="96"/>
      <c r="F9839" s="89">
        <v>-0.1</v>
      </c>
      <c r="G9839" s="89">
        <v>1011.8</v>
      </c>
      <c r="H9839">
        <v>0.82</v>
      </c>
      <c r="I9839" t="s">
        <v>24</v>
      </c>
      <c r="J9839">
        <v>1.1000000000000001</v>
      </c>
      <c r="K9839">
        <v>11</v>
      </c>
      <c r="L9839">
        <v>2025</v>
      </c>
      <c r="M9839" t="s">
        <v>376</v>
      </c>
      <c r="N9839" s="89" cm="1">
        <f t="array" ref="N9839">IF(ISNUMBER(_34_KNMI_Stations[[#This Row],[Etmaal temperatuur °C]]),IF(_34_KNMI_Stations[[#This Row],[Etmaal temperatuur °C]]&lt;stookgrens[],stookgrens[]-_34_KNMI_Stations[[#This Row],[Etmaal temperatuur °C]],0),"")</f>
        <v>11.8</v>
      </c>
      <c r="O9839" s="89">
        <f>_34_KNMI_Stations[[#This Row],[graaddagen]]*_34_KNMI_Stations[[#This Row],[Gewogen factor]]</f>
        <v>12.980000000000002</v>
      </c>
      <c r="P9839" s="89" cm="1">
        <f t="array" ref="P9839">IF(ISNUMBER(_34_KNMI_Stations[[#This Row],[Etmaal temperatuur °C]]),IF(_34_KNMI_Stations[[#This Row],[Etmaal temperatuur °C]]&gt;stookgrens[],_34_KNMI_Stations[[#This Row],[Etmaal temperatuur °C]]-stookgrens[],0),"")</f>
        <v>0</v>
      </c>
    </row>
    <row r="9840" spans="1:16" x14ac:dyDescent="0.25">
      <c r="A9840">
        <v>340</v>
      </c>
      <c r="B9840" s="110">
        <v>45992</v>
      </c>
      <c r="C9840" s="89">
        <v>4.8</v>
      </c>
      <c r="D9840" s="89">
        <v>6.4</v>
      </c>
      <c r="E9840" s="96"/>
      <c r="F9840" s="89">
        <v>0.2</v>
      </c>
      <c r="G9840" s="89">
        <v>1010.8</v>
      </c>
      <c r="H9840">
        <v>0.75</v>
      </c>
      <c r="I9840" t="s">
        <v>24</v>
      </c>
      <c r="J9840">
        <v>1.1000000000000001</v>
      </c>
      <c r="K9840">
        <v>12</v>
      </c>
      <c r="L9840">
        <v>2025</v>
      </c>
      <c r="M9840" t="s">
        <v>377</v>
      </c>
      <c r="N9840" s="89" cm="1">
        <f t="array" ref="N9840">IF(ISNUMBER(_34_KNMI_Stations[[#This Row],[Etmaal temperatuur °C]]),IF(_34_KNMI_Stations[[#This Row],[Etmaal temperatuur °C]]&lt;stookgrens[],stookgrens[]-_34_KNMI_Stations[[#This Row],[Etmaal temperatuur °C]],0),"")</f>
        <v>11.6</v>
      </c>
      <c r="O9840" s="89">
        <f>_34_KNMI_Stations[[#This Row],[graaddagen]]*_34_KNMI_Stations[[#This Row],[Gewogen factor]]</f>
        <v>12.76</v>
      </c>
      <c r="P9840" s="89" cm="1">
        <f t="array" ref="P9840">IF(ISNUMBER(_34_KNMI_Stations[[#This Row],[Etmaal temperatuur °C]]),IF(_34_KNMI_Stations[[#This Row],[Etmaal temperatuur °C]]&gt;stookgrens[],_34_KNMI_Stations[[#This Row],[Etmaal temperatuur °C]]-stookgrens[],0),"")</f>
        <v>0</v>
      </c>
    </row>
    <row r="9841" spans="1:16" x14ac:dyDescent="0.25">
      <c r="A9841">
        <v>340</v>
      </c>
      <c r="B9841" s="110">
        <v>45993</v>
      </c>
      <c r="C9841" s="89">
        <v>3.5</v>
      </c>
      <c r="D9841" s="89">
        <v>8.3000000000000007</v>
      </c>
      <c r="E9841" s="96"/>
      <c r="F9841" s="89">
        <v>-0.1</v>
      </c>
      <c r="G9841" s="89">
        <v>1007.3</v>
      </c>
      <c r="H9841">
        <v>0.71</v>
      </c>
      <c r="I9841" t="s">
        <v>24</v>
      </c>
      <c r="J9841">
        <v>1.1000000000000001</v>
      </c>
      <c r="K9841">
        <v>12</v>
      </c>
      <c r="L9841">
        <v>2025</v>
      </c>
      <c r="M9841" t="s">
        <v>377</v>
      </c>
      <c r="N9841" s="89" cm="1">
        <f t="array" ref="N9841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9841" s="89">
        <f>_34_KNMI_Stations[[#This Row],[graaddagen]]*_34_KNMI_Stations[[#This Row],[Gewogen factor]]</f>
        <v>10.67</v>
      </c>
      <c r="P9841" s="89" cm="1">
        <f t="array" ref="P9841">IF(ISNUMBER(_34_KNMI_Stations[[#This Row],[Etmaal temperatuur °C]]),IF(_34_KNMI_Stations[[#This Row],[Etmaal temperatuur °C]]&gt;stookgrens[],_34_KNMI_Stations[[#This Row],[Etmaal temperatuur °C]]-stookgrens[],0),"")</f>
        <v>0</v>
      </c>
    </row>
    <row r="9842" spans="1:16" x14ac:dyDescent="0.25">
      <c r="A9842">
        <v>340</v>
      </c>
      <c r="B9842" s="110">
        <v>45994</v>
      </c>
      <c r="C9842" s="89">
        <v>1.6</v>
      </c>
      <c r="D9842" s="89">
        <v>7.8</v>
      </c>
      <c r="E9842" s="96"/>
      <c r="F9842" s="89">
        <v>0</v>
      </c>
      <c r="G9842" s="89">
        <v>1010.6</v>
      </c>
      <c r="H9842">
        <v>0.83</v>
      </c>
      <c r="I9842" t="s">
        <v>24</v>
      </c>
      <c r="J9842">
        <v>1.1000000000000001</v>
      </c>
      <c r="K9842">
        <v>12</v>
      </c>
      <c r="L9842">
        <v>2025</v>
      </c>
      <c r="M9842" t="s">
        <v>377</v>
      </c>
      <c r="N9842" s="89" cm="1">
        <f t="array" ref="N9842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9842" s="89">
        <f>_34_KNMI_Stations[[#This Row],[graaddagen]]*_34_KNMI_Stations[[#This Row],[Gewogen factor]]</f>
        <v>11.22</v>
      </c>
      <c r="P9842" s="89" cm="1">
        <f t="array" ref="P9842">IF(ISNUMBER(_34_KNMI_Stations[[#This Row],[Etmaal temperatuur °C]]),IF(_34_KNMI_Stations[[#This Row],[Etmaal temperatuur °C]]&gt;stookgrens[],_34_KNMI_Stations[[#This Row],[Etmaal temperatuur °C]]-stookgrens[],0),"")</f>
        <v>0</v>
      </c>
    </row>
    <row r="9843" spans="1:16" x14ac:dyDescent="0.25">
      <c r="A9843">
        <v>340</v>
      </c>
      <c r="B9843" s="110">
        <v>45995</v>
      </c>
      <c r="C9843" s="89">
        <v>2.2000000000000002</v>
      </c>
      <c r="D9843" s="89">
        <v>6.6</v>
      </c>
      <c r="E9843" s="96"/>
      <c r="F9843" s="89">
        <v>0.7</v>
      </c>
      <c r="G9843" s="89">
        <v>1004.5</v>
      </c>
      <c r="H9843">
        <v>0.86</v>
      </c>
      <c r="I9843" t="s">
        <v>24</v>
      </c>
      <c r="J9843">
        <v>1.1000000000000001</v>
      </c>
      <c r="K9843">
        <v>12</v>
      </c>
      <c r="L9843">
        <v>2025</v>
      </c>
      <c r="M9843" t="s">
        <v>377</v>
      </c>
      <c r="N9843" s="89" cm="1">
        <f t="array" ref="N9843">IF(ISNUMBER(_34_KNMI_Stations[[#This Row],[Etmaal temperatuur °C]]),IF(_34_KNMI_Stations[[#This Row],[Etmaal temperatuur °C]]&lt;stookgrens[],stookgrens[]-_34_KNMI_Stations[[#This Row],[Etmaal temperatuur °C]],0),"")</f>
        <v>11.4</v>
      </c>
      <c r="O9843" s="89">
        <f>_34_KNMI_Stations[[#This Row],[graaddagen]]*_34_KNMI_Stations[[#This Row],[Gewogen factor]]</f>
        <v>12.540000000000001</v>
      </c>
      <c r="P9843" s="89" cm="1">
        <f t="array" ref="P9843">IF(ISNUMBER(_34_KNMI_Stations[[#This Row],[Etmaal temperatuur °C]]),IF(_34_KNMI_Stations[[#This Row],[Etmaal temperatuur °C]]&gt;stookgrens[],_34_KNMI_Stations[[#This Row],[Etmaal temperatuur °C]]-stookgrens[],0),"")</f>
        <v>0</v>
      </c>
    </row>
    <row r="9844" spans="1:16" x14ac:dyDescent="0.25">
      <c r="A9844">
        <v>340</v>
      </c>
      <c r="B9844" s="110">
        <v>45996</v>
      </c>
      <c r="C9844" s="89">
        <v>2.2000000000000002</v>
      </c>
      <c r="D9844" s="89">
        <v>3.1</v>
      </c>
      <c r="E9844" s="96"/>
      <c r="F9844" s="89">
        <v>-0.1</v>
      </c>
      <c r="G9844" s="89">
        <v>1008.2</v>
      </c>
      <c r="H9844">
        <v>0.92</v>
      </c>
      <c r="I9844" t="s">
        <v>24</v>
      </c>
      <c r="J9844">
        <v>1.1000000000000001</v>
      </c>
      <c r="K9844">
        <v>12</v>
      </c>
      <c r="L9844">
        <v>2025</v>
      </c>
      <c r="M9844" t="s">
        <v>377</v>
      </c>
      <c r="N9844" s="89" cm="1">
        <f t="array" ref="N9844">IF(ISNUMBER(_34_KNMI_Stations[[#This Row],[Etmaal temperatuur °C]]),IF(_34_KNMI_Stations[[#This Row],[Etmaal temperatuur °C]]&lt;stookgrens[],stookgrens[]-_34_KNMI_Stations[[#This Row],[Etmaal temperatuur °C]],0),"")</f>
        <v>14.9</v>
      </c>
      <c r="O9844" s="89">
        <f>_34_KNMI_Stations[[#This Row],[graaddagen]]*_34_KNMI_Stations[[#This Row],[Gewogen factor]]</f>
        <v>16.39</v>
      </c>
      <c r="P9844" s="89" cm="1">
        <f t="array" ref="P9844">IF(ISNUMBER(_34_KNMI_Stations[[#This Row],[Etmaal temperatuur °C]]),IF(_34_KNMI_Stations[[#This Row],[Etmaal temperatuur °C]]&gt;stookgrens[],_34_KNMI_Stations[[#This Row],[Etmaal temperatuur °C]]-stookgrens[],0),"")</f>
        <v>0</v>
      </c>
    </row>
    <row r="9845" spans="1:16" x14ac:dyDescent="0.25">
      <c r="A9845">
        <v>340</v>
      </c>
      <c r="B9845" s="110">
        <v>45997</v>
      </c>
      <c r="C9845" s="89">
        <v>5.2</v>
      </c>
      <c r="D9845" s="89">
        <v>8.9</v>
      </c>
      <c r="E9845" s="96"/>
      <c r="F9845" s="89">
        <v>5.9</v>
      </c>
      <c r="G9845" s="89">
        <v>1001.1</v>
      </c>
      <c r="H9845">
        <v>0.89</v>
      </c>
      <c r="I9845" t="s">
        <v>24</v>
      </c>
      <c r="J9845">
        <v>1.1000000000000001</v>
      </c>
      <c r="K9845">
        <v>12</v>
      </c>
      <c r="L9845">
        <v>2025</v>
      </c>
      <c r="M9845" t="s">
        <v>377</v>
      </c>
      <c r="N9845" s="89" cm="1">
        <f t="array" ref="N9845">IF(ISNUMBER(_34_KNMI_Stations[[#This Row],[Etmaal temperatuur °C]]),IF(_34_KNMI_Stations[[#This Row],[Etmaal temperatuur °C]]&lt;stookgrens[],stookgrens[]-_34_KNMI_Stations[[#This Row],[Etmaal temperatuur °C]],0),"")</f>
        <v>9.1</v>
      </c>
      <c r="O9845" s="89">
        <f>_34_KNMI_Stations[[#This Row],[graaddagen]]*_34_KNMI_Stations[[#This Row],[Gewogen factor]]</f>
        <v>10.01</v>
      </c>
      <c r="P9845" s="89" cm="1">
        <f t="array" ref="P9845">IF(ISNUMBER(_34_KNMI_Stations[[#This Row],[Etmaal temperatuur °C]]),IF(_34_KNMI_Stations[[#This Row],[Etmaal temperatuur °C]]&gt;stookgrens[],_34_KNMI_Stations[[#This Row],[Etmaal temperatuur °C]]-stookgrens[],0),"")</f>
        <v>0</v>
      </c>
    </row>
    <row r="9846" spans="1:16" x14ac:dyDescent="0.25">
      <c r="A9846">
        <v>340</v>
      </c>
      <c r="B9846" s="110">
        <v>45998</v>
      </c>
      <c r="C9846" s="89">
        <v>5.0999999999999996</v>
      </c>
      <c r="D9846" s="89">
        <v>11.3</v>
      </c>
      <c r="E9846" s="96"/>
      <c r="F9846" s="89">
        <v>5.4</v>
      </c>
      <c r="G9846" s="89">
        <v>1004.7</v>
      </c>
      <c r="H9846">
        <v>0.9</v>
      </c>
      <c r="I9846" t="s">
        <v>24</v>
      </c>
      <c r="J9846">
        <v>1.1000000000000001</v>
      </c>
      <c r="K9846">
        <v>12</v>
      </c>
      <c r="L9846">
        <v>2025</v>
      </c>
      <c r="M9846" t="s">
        <v>377</v>
      </c>
      <c r="N9846" s="89" cm="1">
        <f t="array" ref="N9846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9846" s="89">
        <f>_34_KNMI_Stations[[#This Row],[graaddagen]]*_34_KNMI_Stations[[#This Row],[Gewogen factor]]</f>
        <v>7.37</v>
      </c>
      <c r="P9846" s="89" cm="1">
        <f t="array" ref="P9846">IF(ISNUMBER(_34_KNMI_Stations[[#This Row],[Etmaal temperatuur °C]]),IF(_34_KNMI_Stations[[#This Row],[Etmaal temperatuur °C]]&gt;stookgrens[],_34_KNMI_Stations[[#This Row],[Etmaal temperatuur °C]]-stookgrens[],0),"")</f>
        <v>0</v>
      </c>
    </row>
    <row r="9847" spans="1:16" x14ac:dyDescent="0.25">
      <c r="A9847">
        <v>340</v>
      </c>
      <c r="B9847" s="110">
        <v>45999</v>
      </c>
      <c r="C9847" s="89">
        <v>4.3</v>
      </c>
      <c r="D9847" s="89">
        <v>13</v>
      </c>
      <c r="E9847" s="96"/>
      <c r="F9847" s="89">
        <v>0.3</v>
      </c>
      <c r="G9847" s="89">
        <v>1011.5</v>
      </c>
      <c r="H9847">
        <v>0.89</v>
      </c>
      <c r="I9847" t="s">
        <v>24</v>
      </c>
      <c r="J9847">
        <v>1.1000000000000001</v>
      </c>
      <c r="K9847">
        <v>12</v>
      </c>
      <c r="L9847">
        <v>2025</v>
      </c>
      <c r="M9847" t="s">
        <v>378</v>
      </c>
      <c r="N9847" s="89" cm="1">
        <f t="array" ref="N9847">IF(ISNUMBER(_34_KNMI_Stations[[#This Row],[Etmaal temperatuur °C]]),IF(_34_KNMI_Stations[[#This Row],[Etmaal temperatuur °C]]&lt;stookgrens[],stookgrens[]-_34_KNMI_Stations[[#This Row],[Etmaal temperatuur °C]],0),"")</f>
        <v>5</v>
      </c>
      <c r="O9847" s="89">
        <f>_34_KNMI_Stations[[#This Row],[graaddagen]]*_34_KNMI_Stations[[#This Row],[Gewogen factor]]</f>
        <v>5.5</v>
      </c>
      <c r="P9847" s="89" cm="1">
        <f t="array" ref="P9847">IF(ISNUMBER(_34_KNMI_Stations[[#This Row],[Etmaal temperatuur °C]]),IF(_34_KNMI_Stations[[#This Row],[Etmaal temperatuur °C]]&gt;stookgrens[],_34_KNMI_Stations[[#This Row],[Etmaal temperatuur °C]]-stookgrens[],0),"")</f>
        <v>0</v>
      </c>
    </row>
    <row r="9848" spans="1:16" x14ac:dyDescent="0.25">
      <c r="A9848">
        <v>340</v>
      </c>
      <c r="B9848" s="110">
        <v>46000</v>
      </c>
      <c r="C9848" s="89">
        <v>3.8</v>
      </c>
      <c r="D9848" s="89">
        <v>13.3</v>
      </c>
      <c r="E9848" s="96"/>
      <c r="F9848" s="89">
        <v>-0.1</v>
      </c>
      <c r="G9848" s="89">
        <v>1010.3</v>
      </c>
      <c r="H9848">
        <v>0.77</v>
      </c>
      <c r="I9848" t="s">
        <v>24</v>
      </c>
      <c r="J9848">
        <v>1.1000000000000001</v>
      </c>
      <c r="K9848">
        <v>12</v>
      </c>
      <c r="L9848">
        <v>2025</v>
      </c>
      <c r="M9848" t="s">
        <v>378</v>
      </c>
      <c r="N9848" s="89" cm="1">
        <f t="array" ref="N9848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9848" s="89">
        <f>_34_KNMI_Stations[[#This Row],[graaddagen]]*_34_KNMI_Stations[[#This Row],[Gewogen factor]]</f>
        <v>5.17</v>
      </c>
      <c r="P9848" s="89" cm="1">
        <f t="array" ref="P9848">IF(ISNUMBER(_34_KNMI_Stations[[#This Row],[Etmaal temperatuur °C]]),IF(_34_KNMI_Stations[[#This Row],[Etmaal temperatuur °C]]&gt;stookgrens[],_34_KNMI_Stations[[#This Row],[Etmaal temperatuur °C]]-stookgrens[],0),"")</f>
        <v>0</v>
      </c>
    </row>
    <row r="9849" spans="1:16" x14ac:dyDescent="0.25">
      <c r="A9849">
        <v>340</v>
      </c>
      <c r="B9849" s="110">
        <v>46001</v>
      </c>
      <c r="C9849" s="89">
        <v>3.8</v>
      </c>
      <c r="D9849" s="89">
        <v>11.8</v>
      </c>
      <c r="E9849" s="96"/>
      <c r="F9849" s="89">
        <v>0</v>
      </c>
      <c r="G9849" s="89">
        <v>1017.8</v>
      </c>
      <c r="H9849">
        <v>0.85</v>
      </c>
      <c r="I9849" t="s">
        <v>24</v>
      </c>
      <c r="J9849">
        <v>1.1000000000000001</v>
      </c>
      <c r="K9849">
        <v>12</v>
      </c>
      <c r="L9849">
        <v>2025</v>
      </c>
      <c r="M9849" t="s">
        <v>378</v>
      </c>
      <c r="N9849" s="89" cm="1">
        <f t="array" ref="N9849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9849" s="89">
        <f>_34_KNMI_Stations[[#This Row],[graaddagen]]*_34_KNMI_Stations[[#This Row],[Gewogen factor]]</f>
        <v>6.8199999999999994</v>
      </c>
      <c r="P9849" s="89" cm="1">
        <f t="array" ref="P9849">IF(ISNUMBER(_34_KNMI_Stations[[#This Row],[Etmaal temperatuur °C]]),IF(_34_KNMI_Stations[[#This Row],[Etmaal temperatuur °C]]&gt;stookgrens[],_34_KNMI_Stations[[#This Row],[Etmaal temperatuur °C]]-stookgrens[],0),"")</f>
        <v>0</v>
      </c>
    </row>
    <row r="9850" spans="1:16" x14ac:dyDescent="0.25">
      <c r="A9850">
        <v>340</v>
      </c>
      <c r="B9850" s="110">
        <v>46002</v>
      </c>
      <c r="C9850" s="89">
        <v>2.6</v>
      </c>
      <c r="D9850" s="89">
        <v>8.5</v>
      </c>
      <c r="E9850" s="96"/>
      <c r="F9850" s="89">
        <v>0</v>
      </c>
      <c r="G9850" s="89">
        <v>1022</v>
      </c>
      <c r="H9850">
        <v>0.91</v>
      </c>
      <c r="I9850" t="s">
        <v>24</v>
      </c>
      <c r="J9850">
        <v>1.1000000000000001</v>
      </c>
      <c r="K9850">
        <v>12</v>
      </c>
      <c r="L9850">
        <v>2025</v>
      </c>
      <c r="M9850" t="s">
        <v>378</v>
      </c>
      <c r="N9850" s="89" cm="1">
        <f t="array" ref="N9850">IF(ISNUMBER(_34_KNMI_Stations[[#This Row],[Etmaal temperatuur °C]]),IF(_34_KNMI_Stations[[#This Row],[Etmaal temperatuur °C]]&lt;stookgrens[],stookgrens[]-_34_KNMI_Stations[[#This Row],[Etmaal temperatuur °C]],0),"")</f>
        <v>9.5</v>
      </c>
      <c r="O9850" s="89">
        <f>_34_KNMI_Stations[[#This Row],[graaddagen]]*_34_KNMI_Stations[[#This Row],[Gewogen factor]]</f>
        <v>10.450000000000001</v>
      </c>
      <c r="P9850" s="89" cm="1">
        <f t="array" ref="P9850">IF(ISNUMBER(_34_KNMI_Stations[[#This Row],[Etmaal temperatuur °C]]),IF(_34_KNMI_Stations[[#This Row],[Etmaal temperatuur °C]]&gt;stookgrens[],_34_KNMI_Stations[[#This Row],[Etmaal temperatuur °C]]-stookgrens[],0),"")</f>
        <v>0</v>
      </c>
    </row>
    <row r="9851" spans="1:16" x14ac:dyDescent="0.25">
      <c r="A9851">
        <v>340</v>
      </c>
      <c r="B9851" s="110">
        <v>46003</v>
      </c>
      <c r="C9851" s="89">
        <v>2.5</v>
      </c>
      <c r="D9851" s="89">
        <v>9.3000000000000007</v>
      </c>
      <c r="E9851" s="96"/>
      <c r="F9851" s="89">
        <v>0</v>
      </c>
      <c r="G9851" s="89">
        <v>1020.5</v>
      </c>
      <c r="H9851">
        <v>0.87</v>
      </c>
      <c r="I9851" t="s">
        <v>24</v>
      </c>
      <c r="J9851">
        <v>1.1000000000000001</v>
      </c>
      <c r="K9851">
        <v>12</v>
      </c>
      <c r="L9851">
        <v>2025</v>
      </c>
      <c r="M9851" t="s">
        <v>378</v>
      </c>
      <c r="N9851" s="89" cm="1">
        <f t="array" ref="N9851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9851" s="89">
        <f>_34_KNMI_Stations[[#This Row],[graaddagen]]*_34_KNMI_Stations[[#This Row],[Gewogen factor]]</f>
        <v>9.57</v>
      </c>
      <c r="P9851" s="89" cm="1">
        <f t="array" ref="P9851">IF(ISNUMBER(_34_KNMI_Stations[[#This Row],[Etmaal temperatuur °C]]),IF(_34_KNMI_Stations[[#This Row],[Etmaal temperatuur °C]]&gt;stookgrens[],_34_KNMI_Stations[[#This Row],[Etmaal temperatuur °C]]-stookgrens[],0),"")</f>
        <v>0</v>
      </c>
    </row>
    <row r="9852" spans="1:16" x14ac:dyDescent="0.25">
      <c r="A9852">
        <v>340</v>
      </c>
      <c r="B9852" s="110">
        <v>46004</v>
      </c>
      <c r="C9852" s="89">
        <v>1.7</v>
      </c>
      <c r="D9852" s="89">
        <v>6.2</v>
      </c>
      <c r="E9852" s="96"/>
      <c r="F9852" s="89">
        <v>0</v>
      </c>
      <c r="G9852" s="89">
        <v>1027.3</v>
      </c>
      <c r="H9852">
        <v>0.94</v>
      </c>
      <c r="I9852" t="s">
        <v>24</v>
      </c>
      <c r="J9852">
        <v>1.1000000000000001</v>
      </c>
      <c r="K9852">
        <v>12</v>
      </c>
      <c r="L9852">
        <v>2025</v>
      </c>
      <c r="M9852" t="s">
        <v>378</v>
      </c>
      <c r="N9852" s="89" cm="1">
        <f t="array" ref="N9852">IF(ISNUMBER(_34_KNMI_Stations[[#This Row],[Etmaal temperatuur °C]]),IF(_34_KNMI_Stations[[#This Row],[Etmaal temperatuur °C]]&lt;stookgrens[],stookgrens[]-_34_KNMI_Stations[[#This Row],[Etmaal temperatuur °C]],0),"")</f>
        <v>11.8</v>
      </c>
      <c r="O9852" s="89">
        <f>_34_KNMI_Stations[[#This Row],[graaddagen]]*_34_KNMI_Stations[[#This Row],[Gewogen factor]]</f>
        <v>12.980000000000002</v>
      </c>
      <c r="P9852" s="89" cm="1">
        <f t="array" ref="P9852">IF(ISNUMBER(_34_KNMI_Stations[[#This Row],[Etmaal temperatuur °C]]),IF(_34_KNMI_Stations[[#This Row],[Etmaal temperatuur °C]]&gt;stookgrens[],_34_KNMI_Stations[[#This Row],[Etmaal temperatuur °C]]-stookgrens[],0),"")</f>
        <v>0</v>
      </c>
    </row>
    <row r="9853" spans="1:16" x14ac:dyDescent="0.25">
      <c r="A9853">
        <v>340</v>
      </c>
      <c r="B9853" s="110">
        <v>46005</v>
      </c>
      <c r="C9853" s="89">
        <v>3.1</v>
      </c>
      <c r="D9853" s="89">
        <v>7.4</v>
      </c>
      <c r="E9853" s="96"/>
      <c r="F9853" s="89">
        <v>0</v>
      </c>
      <c r="G9853" s="89">
        <v>1022.2</v>
      </c>
      <c r="H9853">
        <v>0.92</v>
      </c>
      <c r="I9853" t="s">
        <v>24</v>
      </c>
      <c r="J9853">
        <v>1.1000000000000001</v>
      </c>
      <c r="K9853">
        <v>12</v>
      </c>
      <c r="L9853">
        <v>2025</v>
      </c>
      <c r="M9853" t="s">
        <v>378</v>
      </c>
      <c r="N9853" s="89" cm="1">
        <f t="array" ref="N9853">IF(ISNUMBER(_34_KNMI_Stations[[#This Row],[Etmaal temperatuur °C]]),IF(_34_KNMI_Stations[[#This Row],[Etmaal temperatuur °C]]&lt;stookgrens[],stookgrens[]-_34_KNMI_Stations[[#This Row],[Etmaal temperatuur °C]],0),"")</f>
        <v>10.6</v>
      </c>
      <c r="O9853" s="89">
        <f>_34_KNMI_Stations[[#This Row],[graaddagen]]*_34_KNMI_Stations[[#This Row],[Gewogen factor]]</f>
        <v>11.66</v>
      </c>
      <c r="P9853" s="89" cm="1">
        <f t="array" ref="P9853">IF(ISNUMBER(_34_KNMI_Stations[[#This Row],[Etmaal temperatuur °C]]),IF(_34_KNMI_Stations[[#This Row],[Etmaal temperatuur °C]]&gt;stookgrens[],_34_KNMI_Stations[[#This Row],[Etmaal temperatuur °C]]-stookgrens[],0),"")</f>
        <v>0</v>
      </c>
    </row>
    <row r="9854" spans="1:16" x14ac:dyDescent="0.25">
      <c r="A9854">
        <v>340</v>
      </c>
      <c r="B9854" s="110">
        <v>46006</v>
      </c>
      <c r="C9854" s="89">
        <v>2.8</v>
      </c>
      <c r="D9854" s="89">
        <v>7.8</v>
      </c>
      <c r="E9854" s="96"/>
      <c r="F9854" s="89">
        <v>0</v>
      </c>
      <c r="G9854" s="89">
        <v>1012.4</v>
      </c>
      <c r="H9854">
        <v>0.84</v>
      </c>
      <c r="I9854" t="s">
        <v>24</v>
      </c>
      <c r="J9854">
        <v>1.1000000000000001</v>
      </c>
      <c r="K9854">
        <v>12</v>
      </c>
      <c r="L9854">
        <v>2025</v>
      </c>
      <c r="M9854" t="s">
        <v>379</v>
      </c>
      <c r="N9854" s="89" cm="1">
        <f t="array" ref="N9854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9854" s="89">
        <f>_34_KNMI_Stations[[#This Row],[graaddagen]]*_34_KNMI_Stations[[#This Row],[Gewogen factor]]</f>
        <v>11.22</v>
      </c>
      <c r="P9854" s="89" cm="1">
        <f t="array" ref="P9854">IF(ISNUMBER(_34_KNMI_Stations[[#This Row],[Etmaal temperatuur °C]]),IF(_34_KNMI_Stations[[#This Row],[Etmaal temperatuur °C]]&gt;stookgrens[],_34_KNMI_Stations[[#This Row],[Etmaal temperatuur °C]]-stookgrens[],0),"")</f>
        <v>0</v>
      </c>
    </row>
    <row r="9855" spans="1:16" x14ac:dyDescent="0.25">
      <c r="A9855">
        <v>340</v>
      </c>
      <c r="B9855" s="110">
        <v>46007</v>
      </c>
      <c r="C9855" s="89">
        <v>1.5</v>
      </c>
      <c r="D9855" s="89">
        <v>9.3000000000000007</v>
      </c>
      <c r="E9855" s="96"/>
      <c r="F9855" s="89">
        <v>0.8</v>
      </c>
      <c r="G9855" s="89">
        <v>1011.5</v>
      </c>
      <c r="H9855">
        <v>0.85</v>
      </c>
      <c r="I9855" t="s">
        <v>24</v>
      </c>
      <c r="J9855">
        <v>1.1000000000000001</v>
      </c>
      <c r="K9855">
        <v>12</v>
      </c>
      <c r="L9855">
        <v>2025</v>
      </c>
      <c r="M9855" t="s">
        <v>379</v>
      </c>
      <c r="N9855" s="89" cm="1">
        <f t="array" ref="N9855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9855" s="89">
        <f>_34_KNMI_Stations[[#This Row],[graaddagen]]*_34_KNMI_Stations[[#This Row],[Gewogen factor]]</f>
        <v>9.57</v>
      </c>
      <c r="P9855" s="89" cm="1">
        <f t="array" ref="P9855">IF(ISNUMBER(_34_KNMI_Stations[[#This Row],[Etmaal temperatuur °C]]),IF(_34_KNMI_Stations[[#This Row],[Etmaal temperatuur °C]]&gt;stookgrens[],_34_KNMI_Stations[[#This Row],[Etmaal temperatuur °C]]-stookgrens[],0),"")</f>
        <v>0</v>
      </c>
    </row>
    <row r="9856" spans="1:16" x14ac:dyDescent="0.25">
      <c r="A9856">
        <v>340</v>
      </c>
      <c r="B9856" s="110">
        <v>46008</v>
      </c>
      <c r="C9856" s="89">
        <v>3.2</v>
      </c>
      <c r="D9856" s="89">
        <v>8.6</v>
      </c>
      <c r="E9856" s="96"/>
      <c r="F9856" s="89">
        <v>0</v>
      </c>
      <c r="G9856" s="89">
        <v>1016.8</v>
      </c>
      <c r="H9856">
        <v>0.87</v>
      </c>
      <c r="I9856" t="s">
        <v>24</v>
      </c>
      <c r="J9856">
        <v>1.1000000000000001</v>
      </c>
      <c r="K9856">
        <v>12</v>
      </c>
      <c r="L9856">
        <v>2025</v>
      </c>
      <c r="M9856" t="s">
        <v>379</v>
      </c>
      <c r="N9856" s="89" cm="1">
        <f t="array" ref="N9856">IF(ISNUMBER(_34_KNMI_Stations[[#This Row],[Etmaal temperatuur °C]]),IF(_34_KNMI_Stations[[#This Row],[Etmaal temperatuur °C]]&lt;stookgrens[],stookgrens[]-_34_KNMI_Stations[[#This Row],[Etmaal temperatuur °C]],0),"")</f>
        <v>9.4</v>
      </c>
      <c r="O9856" s="89">
        <f>_34_KNMI_Stations[[#This Row],[graaddagen]]*_34_KNMI_Stations[[#This Row],[Gewogen factor]]</f>
        <v>10.340000000000002</v>
      </c>
      <c r="P9856" s="89" cm="1">
        <f t="array" ref="P9856">IF(ISNUMBER(_34_KNMI_Stations[[#This Row],[Etmaal temperatuur °C]]),IF(_34_KNMI_Stations[[#This Row],[Etmaal temperatuur °C]]&gt;stookgrens[],_34_KNMI_Stations[[#This Row],[Etmaal temperatuur °C]]-stookgrens[],0),"")</f>
        <v>0</v>
      </c>
    </row>
    <row r="9857" spans="1:16" x14ac:dyDescent="0.25">
      <c r="A9857">
        <v>340</v>
      </c>
      <c r="B9857" s="110">
        <v>46009</v>
      </c>
      <c r="C9857" s="89">
        <v>5.0999999999999996</v>
      </c>
      <c r="D9857" s="89">
        <v>11.3</v>
      </c>
      <c r="E9857" s="96"/>
      <c r="F9857" s="89">
        <v>0.2</v>
      </c>
      <c r="G9857" s="89">
        <v>1012</v>
      </c>
      <c r="H9857">
        <v>0.73</v>
      </c>
      <c r="I9857" t="s">
        <v>24</v>
      </c>
      <c r="J9857">
        <v>1.1000000000000001</v>
      </c>
      <c r="K9857">
        <v>12</v>
      </c>
      <c r="L9857">
        <v>2025</v>
      </c>
      <c r="M9857" t="s">
        <v>379</v>
      </c>
      <c r="N9857" s="89" cm="1">
        <f t="array" ref="N9857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9857" s="89">
        <f>_34_KNMI_Stations[[#This Row],[graaddagen]]*_34_KNMI_Stations[[#This Row],[Gewogen factor]]</f>
        <v>7.37</v>
      </c>
      <c r="P9857" s="89" cm="1">
        <f t="array" ref="P9857">IF(ISNUMBER(_34_KNMI_Stations[[#This Row],[Etmaal temperatuur °C]]),IF(_34_KNMI_Stations[[#This Row],[Etmaal temperatuur °C]]&gt;stookgrens[],_34_KNMI_Stations[[#This Row],[Etmaal temperatuur °C]]-stookgrens[],0),"")</f>
        <v>0</v>
      </c>
    </row>
    <row r="9858" spans="1:16" x14ac:dyDescent="0.25">
      <c r="A9858">
        <v>340</v>
      </c>
      <c r="B9858" s="110">
        <v>46010</v>
      </c>
      <c r="C9858" s="89">
        <v>3.4</v>
      </c>
      <c r="D9858" s="89">
        <v>9.1999999999999993</v>
      </c>
      <c r="E9858" s="96"/>
      <c r="F9858" s="89">
        <v>4.3</v>
      </c>
      <c r="G9858" s="89">
        <v>1016.6</v>
      </c>
      <c r="H9858">
        <v>0.89</v>
      </c>
      <c r="I9858" t="s">
        <v>24</v>
      </c>
      <c r="J9858">
        <v>1.1000000000000001</v>
      </c>
      <c r="K9858">
        <v>12</v>
      </c>
      <c r="L9858">
        <v>2025</v>
      </c>
      <c r="M9858" t="s">
        <v>379</v>
      </c>
      <c r="N9858" s="89" cm="1">
        <f t="array" ref="N9858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9858" s="89">
        <f>_34_KNMI_Stations[[#This Row],[graaddagen]]*_34_KNMI_Stations[[#This Row],[Gewogen factor]]</f>
        <v>9.6800000000000015</v>
      </c>
      <c r="P9858" s="89" cm="1">
        <f t="array" ref="P9858">IF(ISNUMBER(_34_KNMI_Stations[[#This Row],[Etmaal temperatuur °C]]),IF(_34_KNMI_Stations[[#This Row],[Etmaal temperatuur °C]]&gt;stookgrens[],_34_KNMI_Stations[[#This Row],[Etmaal temperatuur °C]]-stookgrens[],0),"")</f>
        <v>0</v>
      </c>
    </row>
    <row r="9859" spans="1:16" x14ac:dyDescent="0.25">
      <c r="A9859">
        <v>340</v>
      </c>
      <c r="B9859" s="110">
        <v>46011</v>
      </c>
      <c r="C9859" s="89">
        <v>2.1</v>
      </c>
      <c r="D9859" s="89">
        <v>4.5999999999999996</v>
      </c>
      <c r="E9859" s="96"/>
      <c r="F9859" s="89">
        <v>-0.1</v>
      </c>
      <c r="G9859" s="89">
        <v>1015.3</v>
      </c>
      <c r="H9859">
        <v>0.97</v>
      </c>
      <c r="I9859" t="s">
        <v>24</v>
      </c>
      <c r="J9859">
        <v>1.1000000000000001</v>
      </c>
      <c r="K9859">
        <v>12</v>
      </c>
      <c r="L9859">
        <v>2025</v>
      </c>
      <c r="M9859" t="s">
        <v>379</v>
      </c>
      <c r="N9859" s="89" cm="1">
        <f t="array" ref="N9859">IF(ISNUMBER(_34_KNMI_Stations[[#This Row],[Etmaal temperatuur °C]]),IF(_34_KNMI_Stations[[#This Row],[Etmaal temperatuur °C]]&lt;stookgrens[],stookgrens[]-_34_KNMI_Stations[[#This Row],[Etmaal temperatuur °C]],0),"")</f>
        <v>13.4</v>
      </c>
      <c r="O9859" s="89">
        <f>_34_KNMI_Stations[[#This Row],[graaddagen]]*_34_KNMI_Stations[[#This Row],[Gewogen factor]]</f>
        <v>14.740000000000002</v>
      </c>
      <c r="P9859" s="89" cm="1">
        <f t="array" ref="P9859">IF(ISNUMBER(_34_KNMI_Stations[[#This Row],[Etmaal temperatuur °C]]),IF(_34_KNMI_Stations[[#This Row],[Etmaal temperatuur °C]]&gt;stookgrens[],_34_KNMI_Stations[[#This Row],[Etmaal temperatuur °C]]-stookgrens[],0),"")</f>
        <v>0</v>
      </c>
    </row>
    <row r="9860" spans="1:16" x14ac:dyDescent="0.25">
      <c r="A9860">
        <v>340</v>
      </c>
      <c r="B9860" s="110">
        <v>46012</v>
      </c>
      <c r="C9860" s="89">
        <v>3</v>
      </c>
      <c r="D9860" s="89">
        <v>7.9</v>
      </c>
      <c r="E9860" s="96"/>
      <c r="F9860" s="89">
        <v>0</v>
      </c>
      <c r="G9860" s="89">
        <v>1009.7</v>
      </c>
      <c r="H9860">
        <v>0.93</v>
      </c>
      <c r="I9860" t="s">
        <v>24</v>
      </c>
      <c r="J9860">
        <v>1.1000000000000001</v>
      </c>
      <c r="K9860">
        <v>12</v>
      </c>
      <c r="L9860">
        <v>2025</v>
      </c>
      <c r="M9860" t="s">
        <v>379</v>
      </c>
      <c r="N9860" s="89" cm="1">
        <f t="array" ref="N9860">IF(ISNUMBER(_34_KNMI_Stations[[#This Row],[Etmaal temperatuur °C]]),IF(_34_KNMI_Stations[[#This Row],[Etmaal temperatuur °C]]&lt;stookgrens[],stookgrens[]-_34_KNMI_Stations[[#This Row],[Etmaal temperatuur °C]],0),"")</f>
        <v>10.1</v>
      </c>
      <c r="O9860" s="89">
        <f>_34_KNMI_Stations[[#This Row],[graaddagen]]*_34_KNMI_Stations[[#This Row],[Gewogen factor]]</f>
        <v>11.110000000000001</v>
      </c>
      <c r="P9860" s="89" cm="1">
        <f t="array" ref="P9860">IF(ISNUMBER(_34_KNMI_Stations[[#This Row],[Etmaal temperatuur °C]]),IF(_34_KNMI_Stations[[#This Row],[Etmaal temperatuur °C]]&gt;stookgrens[],_34_KNMI_Stations[[#This Row],[Etmaal temperatuur °C]]-stookgrens[],0),"")</f>
        <v>0</v>
      </c>
    </row>
    <row r="9861" spans="1:16" x14ac:dyDescent="0.25">
      <c r="A9861">
        <v>340</v>
      </c>
      <c r="B9861" s="110">
        <v>46013</v>
      </c>
      <c r="C9861" s="89">
        <v>3.2</v>
      </c>
      <c r="D9861" s="89">
        <v>3.9</v>
      </c>
      <c r="E9861" s="96"/>
      <c r="F9861" s="89">
        <v>0</v>
      </c>
      <c r="G9861" s="89">
        <v>1010.3</v>
      </c>
      <c r="H9861">
        <v>0.89</v>
      </c>
      <c r="I9861" t="s">
        <v>24</v>
      </c>
      <c r="J9861">
        <v>1.1000000000000001</v>
      </c>
      <c r="K9861">
        <v>12</v>
      </c>
      <c r="L9861">
        <v>2025</v>
      </c>
      <c r="M9861" t="s">
        <v>380</v>
      </c>
      <c r="N9861" s="89" cm="1">
        <f t="array" ref="N9861">IF(ISNUMBER(_34_KNMI_Stations[[#This Row],[Etmaal temperatuur °C]]),IF(_34_KNMI_Stations[[#This Row],[Etmaal temperatuur °C]]&lt;stookgrens[],stookgrens[]-_34_KNMI_Stations[[#This Row],[Etmaal temperatuur °C]],0),"")</f>
        <v>14.1</v>
      </c>
      <c r="O9861" s="89">
        <f>_34_KNMI_Stations[[#This Row],[graaddagen]]*_34_KNMI_Stations[[#This Row],[Gewogen factor]]</f>
        <v>15.510000000000002</v>
      </c>
      <c r="P9861" s="89" cm="1">
        <f t="array" ref="P9861">IF(ISNUMBER(_34_KNMI_Stations[[#This Row],[Etmaal temperatuur °C]]),IF(_34_KNMI_Stations[[#This Row],[Etmaal temperatuur °C]]&gt;stookgrens[],_34_KNMI_Stations[[#This Row],[Etmaal temperatuur °C]]-stookgrens[],0),"")</f>
        <v>0</v>
      </c>
    </row>
    <row r="9862" spans="1:16" x14ac:dyDescent="0.25">
      <c r="A9862">
        <v>340</v>
      </c>
      <c r="B9862" s="110">
        <v>46014</v>
      </c>
      <c r="C9862" s="89">
        <v>6.7</v>
      </c>
      <c r="D9862" s="89">
        <v>4.5</v>
      </c>
      <c r="E9862" s="96"/>
      <c r="F9862" s="89">
        <v>0</v>
      </c>
      <c r="G9862" s="89">
        <v>1018.2</v>
      </c>
      <c r="H9862">
        <v>0.78</v>
      </c>
      <c r="I9862" t="s">
        <v>24</v>
      </c>
      <c r="J9862">
        <v>1.1000000000000001</v>
      </c>
      <c r="K9862">
        <v>12</v>
      </c>
      <c r="L9862">
        <v>2025</v>
      </c>
      <c r="M9862" t="s">
        <v>380</v>
      </c>
      <c r="N9862" s="89" cm="1">
        <f t="array" ref="N9862">IF(ISNUMBER(_34_KNMI_Stations[[#This Row],[Etmaal temperatuur °C]]),IF(_34_KNMI_Stations[[#This Row],[Etmaal temperatuur °C]]&lt;stookgrens[],stookgrens[]-_34_KNMI_Stations[[#This Row],[Etmaal temperatuur °C]],0),"")</f>
        <v>13.5</v>
      </c>
      <c r="O9862" s="89">
        <f>_34_KNMI_Stations[[#This Row],[graaddagen]]*_34_KNMI_Stations[[#This Row],[Gewogen factor]]</f>
        <v>14.850000000000001</v>
      </c>
      <c r="P9862" s="89" cm="1">
        <f t="array" ref="P9862">IF(ISNUMBER(_34_KNMI_Stations[[#This Row],[Etmaal temperatuur °C]]),IF(_34_KNMI_Stations[[#This Row],[Etmaal temperatuur °C]]&gt;stookgrens[],_34_KNMI_Stations[[#This Row],[Etmaal temperatuur °C]]-stookgrens[],0),"")</f>
        <v>0</v>
      </c>
    </row>
    <row r="9863" spans="1:16" x14ac:dyDescent="0.25">
      <c r="A9863">
        <v>340</v>
      </c>
      <c r="B9863" s="110">
        <v>46015</v>
      </c>
      <c r="C9863" s="89">
        <v>8.3000000000000007</v>
      </c>
      <c r="D9863" s="89">
        <v>0.8</v>
      </c>
      <c r="E9863" s="96"/>
      <c r="F9863" s="89">
        <v>0</v>
      </c>
      <c r="G9863" s="89">
        <v>1030.2</v>
      </c>
      <c r="H9863">
        <v>0.73</v>
      </c>
      <c r="I9863" t="s">
        <v>24</v>
      </c>
      <c r="J9863">
        <v>1.1000000000000001</v>
      </c>
      <c r="K9863">
        <v>12</v>
      </c>
      <c r="L9863">
        <v>2025</v>
      </c>
      <c r="M9863" t="s">
        <v>380</v>
      </c>
      <c r="N9863" s="89" cm="1">
        <f t="array" ref="N9863">IF(ISNUMBER(_34_KNMI_Stations[[#This Row],[Etmaal temperatuur °C]]),IF(_34_KNMI_Stations[[#This Row],[Etmaal temperatuur °C]]&lt;stookgrens[],stookgrens[]-_34_KNMI_Stations[[#This Row],[Etmaal temperatuur °C]],0),"")</f>
        <v>17.2</v>
      </c>
      <c r="O9863" s="89">
        <f>_34_KNMI_Stations[[#This Row],[graaddagen]]*_34_KNMI_Stations[[#This Row],[Gewogen factor]]</f>
        <v>18.920000000000002</v>
      </c>
      <c r="P9863" s="89" cm="1">
        <f t="array" ref="P9863">IF(ISNUMBER(_34_KNMI_Stations[[#This Row],[Etmaal temperatuur °C]]),IF(_34_KNMI_Stations[[#This Row],[Etmaal temperatuur °C]]&gt;stookgrens[],_34_KNMI_Stations[[#This Row],[Etmaal temperatuur °C]]-stookgrens[],0),"")</f>
        <v>0</v>
      </c>
    </row>
    <row r="9864" spans="1:16" x14ac:dyDescent="0.25">
      <c r="A9864">
        <v>340</v>
      </c>
      <c r="B9864" s="110">
        <v>46016</v>
      </c>
      <c r="C9864" s="89">
        <v>7.3</v>
      </c>
      <c r="D9864" s="89">
        <v>-2.6</v>
      </c>
      <c r="E9864" s="96"/>
      <c r="F9864" s="89">
        <v>0</v>
      </c>
      <c r="G9864" s="89">
        <v>1028.8</v>
      </c>
      <c r="H9864">
        <v>0.68</v>
      </c>
      <c r="I9864" t="s">
        <v>24</v>
      </c>
      <c r="J9864">
        <v>1.1000000000000001</v>
      </c>
      <c r="K9864">
        <v>12</v>
      </c>
      <c r="L9864">
        <v>2025</v>
      </c>
      <c r="M9864" t="s">
        <v>380</v>
      </c>
      <c r="N9864" s="89" cm="1">
        <f t="array" ref="N9864">IF(ISNUMBER(_34_KNMI_Stations[[#This Row],[Etmaal temperatuur °C]]),IF(_34_KNMI_Stations[[#This Row],[Etmaal temperatuur °C]]&lt;stookgrens[],stookgrens[]-_34_KNMI_Stations[[#This Row],[Etmaal temperatuur °C]],0),"")</f>
        <v>20.6</v>
      </c>
      <c r="O9864" s="89">
        <f>_34_KNMI_Stations[[#This Row],[graaddagen]]*_34_KNMI_Stations[[#This Row],[Gewogen factor]]</f>
        <v>22.660000000000004</v>
      </c>
      <c r="P9864" s="89" cm="1">
        <f t="array" ref="P9864">IF(ISNUMBER(_34_KNMI_Stations[[#This Row],[Etmaal temperatuur °C]]),IF(_34_KNMI_Stations[[#This Row],[Etmaal temperatuur °C]]&gt;stookgrens[],_34_KNMI_Stations[[#This Row],[Etmaal temperatuur °C]]-stookgrens[],0),"")</f>
        <v>0</v>
      </c>
    </row>
    <row r="9865" spans="1:16" x14ac:dyDescent="0.25">
      <c r="A9865">
        <v>340</v>
      </c>
      <c r="B9865" s="110">
        <v>46017</v>
      </c>
      <c r="C9865" s="89">
        <v>5.3</v>
      </c>
      <c r="D9865" s="89">
        <v>-2.1</v>
      </c>
      <c r="E9865" s="96"/>
      <c r="F9865" s="89">
        <v>0</v>
      </c>
      <c r="G9865" s="89">
        <v>1029.9000000000001</v>
      </c>
      <c r="H9865">
        <v>0.8</v>
      </c>
      <c r="I9865" t="s">
        <v>24</v>
      </c>
      <c r="J9865">
        <v>1.1000000000000001</v>
      </c>
      <c r="K9865">
        <v>12</v>
      </c>
      <c r="L9865">
        <v>2025</v>
      </c>
      <c r="M9865" t="s">
        <v>380</v>
      </c>
      <c r="N9865" s="89" cm="1">
        <f t="array" ref="N9865">IF(ISNUMBER(_34_KNMI_Stations[[#This Row],[Etmaal temperatuur °C]]),IF(_34_KNMI_Stations[[#This Row],[Etmaal temperatuur °C]]&lt;stookgrens[],stookgrens[]-_34_KNMI_Stations[[#This Row],[Etmaal temperatuur °C]],0),"")</f>
        <v>20.100000000000001</v>
      </c>
      <c r="O9865" s="89">
        <f>_34_KNMI_Stations[[#This Row],[graaddagen]]*_34_KNMI_Stations[[#This Row],[Gewogen factor]]</f>
        <v>22.110000000000003</v>
      </c>
      <c r="P9865" s="89" cm="1">
        <f t="array" ref="P9865">IF(ISNUMBER(_34_KNMI_Stations[[#This Row],[Etmaal temperatuur °C]]),IF(_34_KNMI_Stations[[#This Row],[Etmaal temperatuur °C]]&gt;stookgrens[],_34_KNMI_Stations[[#This Row],[Etmaal temperatuur °C]]-stookgrens[],0),"")</f>
        <v>0</v>
      </c>
    </row>
    <row r="9866" spans="1:16" x14ac:dyDescent="0.25">
      <c r="A9866">
        <v>340</v>
      </c>
      <c r="B9866" s="110">
        <v>46018</v>
      </c>
      <c r="C9866" s="89">
        <v>4.3</v>
      </c>
      <c r="D9866" s="89">
        <v>1</v>
      </c>
      <c r="E9866" s="96"/>
      <c r="F9866" s="89">
        <v>0</v>
      </c>
      <c r="G9866" s="89">
        <v>1033.4000000000001</v>
      </c>
      <c r="H9866">
        <v>0.84</v>
      </c>
      <c r="I9866" t="s">
        <v>24</v>
      </c>
      <c r="J9866">
        <v>1.1000000000000001</v>
      </c>
      <c r="K9866">
        <v>12</v>
      </c>
      <c r="L9866">
        <v>2025</v>
      </c>
      <c r="M9866" t="s">
        <v>380</v>
      </c>
      <c r="N9866" s="89" cm="1">
        <f t="array" ref="N9866">IF(ISNUMBER(_34_KNMI_Stations[[#This Row],[Etmaal temperatuur °C]]),IF(_34_KNMI_Stations[[#This Row],[Etmaal temperatuur °C]]&lt;stookgrens[],stookgrens[]-_34_KNMI_Stations[[#This Row],[Etmaal temperatuur °C]],0),"")</f>
        <v>17</v>
      </c>
      <c r="O9866" s="89">
        <f>_34_KNMI_Stations[[#This Row],[graaddagen]]*_34_KNMI_Stations[[#This Row],[Gewogen factor]]</f>
        <v>18.700000000000003</v>
      </c>
      <c r="P9866" s="89" cm="1">
        <f t="array" ref="P9866">IF(ISNUMBER(_34_KNMI_Stations[[#This Row],[Etmaal temperatuur °C]]),IF(_34_KNMI_Stations[[#This Row],[Etmaal temperatuur °C]]&gt;stookgrens[],_34_KNMI_Stations[[#This Row],[Etmaal temperatuur °C]]-stookgrens[],0),"")</f>
        <v>0</v>
      </c>
    </row>
    <row r="9867" spans="1:16" x14ac:dyDescent="0.25">
      <c r="A9867">
        <v>340</v>
      </c>
      <c r="B9867" s="110">
        <v>46019</v>
      </c>
      <c r="C9867" s="89">
        <v>2.8</v>
      </c>
      <c r="D9867" s="89">
        <v>2.4</v>
      </c>
      <c r="E9867" s="96"/>
      <c r="F9867" s="89">
        <v>0</v>
      </c>
      <c r="G9867" s="89">
        <v>1031.3</v>
      </c>
      <c r="H9867">
        <v>0.86</v>
      </c>
      <c r="I9867" t="s">
        <v>24</v>
      </c>
      <c r="J9867">
        <v>1.1000000000000001</v>
      </c>
      <c r="K9867">
        <v>12</v>
      </c>
      <c r="L9867">
        <v>2025</v>
      </c>
      <c r="M9867" t="s">
        <v>380</v>
      </c>
      <c r="N9867" s="89" cm="1">
        <f t="array" ref="N9867">IF(ISNUMBER(_34_KNMI_Stations[[#This Row],[Etmaal temperatuur °C]]),IF(_34_KNMI_Stations[[#This Row],[Etmaal temperatuur °C]]&lt;stookgrens[],stookgrens[]-_34_KNMI_Stations[[#This Row],[Etmaal temperatuur °C]],0),"")</f>
        <v>15.6</v>
      </c>
      <c r="O9867" s="89">
        <f>_34_KNMI_Stations[[#This Row],[graaddagen]]*_34_KNMI_Stations[[#This Row],[Gewogen factor]]</f>
        <v>17.16</v>
      </c>
      <c r="P9867" s="89" cm="1">
        <f t="array" ref="P9867">IF(ISNUMBER(_34_KNMI_Stations[[#This Row],[Etmaal temperatuur °C]]),IF(_34_KNMI_Stations[[#This Row],[Etmaal temperatuur °C]]&gt;stookgrens[],_34_KNMI_Stations[[#This Row],[Etmaal temperatuur °C]]-stookgrens[],0),"")</f>
        <v>0</v>
      </c>
    </row>
    <row r="9868" spans="1:16" x14ac:dyDescent="0.25">
      <c r="A9868">
        <v>340</v>
      </c>
      <c r="B9868" s="110">
        <v>46020</v>
      </c>
      <c r="C9868" s="89">
        <v>1.1000000000000001</v>
      </c>
      <c r="D9868" s="89">
        <v>0.8</v>
      </c>
      <c r="E9868" s="96"/>
      <c r="F9868" s="89">
        <v>0</v>
      </c>
      <c r="G9868" s="89">
        <v>1027.2</v>
      </c>
      <c r="H9868">
        <v>0.97</v>
      </c>
      <c r="I9868" t="s">
        <v>24</v>
      </c>
      <c r="J9868">
        <v>1.1000000000000001</v>
      </c>
      <c r="K9868">
        <v>12</v>
      </c>
      <c r="L9868">
        <v>2025</v>
      </c>
      <c r="M9868" t="s">
        <v>306</v>
      </c>
      <c r="N9868" s="89" cm="1">
        <f t="array" ref="N9868">IF(ISNUMBER(_34_KNMI_Stations[[#This Row],[Etmaal temperatuur °C]]),IF(_34_KNMI_Stations[[#This Row],[Etmaal temperatuur °C]]&lt;stookgrens[],stookgrens[]-_34_KNMI_Stations[[#This Row],[Etmaal temperatuur °C]],0),"")</f>
        <v>17.2</v>
      </c>
      <c r="O9868" s="89">
        <f>_34_KNMI_Stations[[#This Row],[graaddagen]]*_34_KNMI_Stations[[#This Row],[Gewogen factor]]</f>
        <v>18.920000000000002</v>
      </c>
      <c r="P9868" s="89" cm="1">
        <f t="array" ref="P9868">IF(ISNUMBER(_34_KNMI_Stations[[#This Row],[Etmaal temperatuur °C]]),IF(_34_KNMI_Stations[[#This Row],[Etmaal temperatuur °C]]&gt;stookgrens[],_34_KNMI_Stations[[#This Row],[Etmaal temperatuur °C]]-stookgrens[],0),"")</f>
        <v>0</v>
      </c>
    </row>
    <row r="9869" spans="1:16" x14ac:dyDescent="0.25">
      <c r="A9869">
        <v>340</v>
      </c>
      <c r="B9869" s="110">
        <v>46021</v>
      </c>
      <c r="C9869" s="89">
        <v>1.3</v>
      </c>
      <c r="D9869" s="89">
        <v>-0.3</v>
      </c>
      <c r="E9869" s="96"/>
      <c r="F9869" s="89">
        <v>0</v>
      </c>
      <c r="G9869" s="89">
        <v>1030.5999999999999</v>
      </c>
      <c r="H9869">
        <v>0.9</v>
      </c>
      <c r="I9869" t="s">
        <v>24</v>
      </c>
      <c r="J9869">
        <v>1.1000000000000001</v>
      </c>
      <c r="K9869">
        <v>12</v>
      </c>
      <c r="L9869">
        <v>2025</v>
      </c>
      <c r="M9869" t="s">
        <v>306</v>
      </c>
      <c r="N9869" s="89" cm="1">
        <f t="array" ref="N9869">IF(ISNUMBER(_34_KNMI_Stations[[#This Row],[Etmaal temperatuur °C]]),IF(_34_KNMI_Stations[[#This Row],[Etmaal temperatuur °C]]&lt;stookgrens[],stookgrens[]-_34_KNMI_Stations[[#This Row],[Etmaal temperatuur °C]],0),"")</f>
        <v>18.3</v>
      </c>
      <c r="O9869" s="89">
        <f>_34_KNMI_Stations[[#This Row],[graaddagen]]*_34_KNMI_Stations[[#This Row],[Gewogen factor]]</f>
        <v>20.130000000000003</v>
      </c>
      <c r="P9869" s="89" cm="1">
        <f t="array" ref="P9869">IF(ISNUMBER(_34_KNMI_Stations[[#This Row],[Etmaal temperatuur °C]]),IF(_34_KNMI_Stations[[#This Row],[Etmaal temperatuur °C]]&gt;stookgrens[],_34_KNMI_Stations[[#This Row],[Etmaal temperatuur °C]]-stookgrens[],0),"")</f>
        <v>0</v>
      </c>
    </row>
    <row r="9870" spans="1:16" x14ac:dyDescent="0.25">
      <c r="A9870">
        <v>340</v>
      </c>
      <c r="B9870" s="110">
        <v>46022</v>
      </c>
      <c r="C9870" s="89">
        <v>2.8</v>
      </c>
      <c r="D9870" s="89">
        <v>1.1000000000000001</v>
      </c>
      <c r="E9870" s="96"/>
      <c r="F9870" s="89">
        <v>0.1</v>
      </c>
      <c r="G9870" s="89">
        <v>1024.8</v>
      </c>
      <c r="H9870">
        <v>0.92</v>
      </c>
      <c r="I9870" t="s">
        <v>24</v>
      </c>
      <c r="J9870">
        <v>1.1000000000000001</v>
      </c>
      <c r="K9870">
        <v>12</v>
      </c>
      <c r="L9870">
        <v>2025</v>
      </c>
      <c r="M9870" t="s">
        <v>306</v>
      </c>
      <c r="N9870" s="89" cm="1">
        <f t="array" ref="N9870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9870" s="89">
        <f>_34_KNMI_Stations[[#This Row],[graaddagen]]*_34_KNMI_Stations[[#This Row],[Gewogen factor]]</f>
        <v>18.59</v>
      </c>
      <c r="P9870" s="89" cm="1">
        <f t="array" ref="P9870">IF(ISNUMBER(_34_KNMI_Stations[[#This Row],[Etmaal temperatuur °C]]),IF(_34_KNMI_Stations[[#This Row],[Etmaal temperatuur °C]]&gt;stookgrens[],_34_KNMI_Stations[[#This Row],[Etmaal temperatuur °C]]-stookgrens[],0),"")</f>
        <v>0</v>
      </c>
    </row>
    <row r="9871" spans="1:16" x14ac:dyDescent="0.25">
      <c r="A9871">
        <v>340</v>
      </c>
      <c r="B9871" s="110">
        <v>46023</v>
      </c>
      <c r="C9871" s="89">
        <v>7.2</v>
      </c>
      <c r="D9871" s="89">
        <v>3.9</v>
      </c>
      <c r="E9871" s="96"/>
      <c r="F9871" s="89">
        <v>0.4</v>
      </c>
      <c r="G9871" s="89">
        <v>1005.9</v>
      </c>
      <c r="H9871">
        <v>0.8</v>
      </c>
      <c r="I9871" t="s">
        <v>24</v>
      </c>
      <c r="J9871">
        <v>1.1000000000000001</v>
      </c>
      <c r="K9871">
        <v>1</v>
      </c>
      <c r="L9871">
        <v>2026</v>
      </c>
      <c r="M9871" t="s">
        <v>306</v>
      </c>
      <c r="N9871" s="89" cm="1">
        <f t="array" ref="N9871">IF(ISNUMBER(_34_KNMI_Stations[[#This Row],[Etmaal temperatuur °C]]),IF(_34_KNMI_Stations[[#This Row],[Etmaal temperatuur °C]]&lt;stookgrens[],stookgrens[]-_34_KNMI_Stations[[#This Row],[Etmaal temperatuur °C]],0),"")</f>
        <v>14.1</v>
      </c>
      <c r="O9871" s="89">
        <f>_34_KNMI_Stations[[#This Row],[graaddagen]]*_34_KNMI_Stations[[#This Row],[Gewogen factor]]</f>
        <v>15.510000000000002</v>
      </c>
      <c r="P9871" s="89" cm="1">
        <f t="array" ref="P9871">IF(ISNUMBER(_34_KNMI_Stations[[#This Row],[Etmaal temperatuur °C]]),IF(_34_KNMI_Stations[[#This Row],[Etmaal temperatuur °C]]&gt;stookgrens[],_34_KNMI_Stations[[#This Row],[Etmaal temperatuur °C]]-stookgrens[],0),"")</f>
        <v>0</v>
      </c>
    </row>
    <row r="9872" spans="1:16" x14ac:dyDescent="0.25">
      <c r="A9872">
        <v>340</v>
      </c>
      <c r="B9872" s="110">
        <v>46024</v>
      </c>
      <c r="C9872" s="89">
        <v>6.6</v>
      </c>
      <c r="D9872" s="89">
        <v>2.8</v>
      </c>
      <c r="E9872" s="96"/>
      <c r="F9872" s="89">
        <v>1.9</v>
      </c>
      <c r="G9872" s="89">
        <v>1001.7</v>
      </c>
      <c r="H9872">
        <v>0.75</v>
      </c>
      <c r="I9872" t="s">
        <v>24</v>
      </c>
      <c r="J9872">
        <v>1.1000000000000001</v>
      </c>
      <c r="K9872">
        <v>1</v>
      </c>
      <c r="L9872">
        <v>2026</v>
      </c>
      <c r="M9872" t="s">
        <v>306</v>
      </c>
      <c r="N9872" s="89" cm="1">
        <f t="array" ref="N9872">IF(ISNUMBER(_34_KNMI_Stations[[#This Row],[Etmaal temperatuur °C]]),IF(_34_KNMI_Stations[[#This Row],[Etmaal temperatuur °C]]&lt;stookgrens[],stookgrens[]-_34_KNMI_Stations[[#This Row],[Etmaal temperatuur °C]],0),"")</f>
        <v>15.2</v>
      </c>
      <c r="O9872" s="89">
        <f>_34_KNMI_Stations[[#This Row],[graaddagen]]*_34_KNMI_Stations[[#This Row],[Gewogen factor]]</f>
        <v>16.72</v>
      </c>
      <c r="P9872" s="89" cm="1">
        <f t="array" ref="P9872">IF(ISNUMBER(_34_KNMI_Stations[[#This Row],[Etmaal temperatuur °C]]),IF(_34_KNMI_Stations[[#This Row],[Etmaal temperatuur °C]]&gt;stookgrens[],_34_KNMI_Stations[[#This Row],[Etmaal temperatuur °C]]-stookgrens[],0),"")</f>
        <v>0</v>
      </c>
    </row>
    <row r="9873" spans="1:16" x14ac:dyDescent="0.25">
      <c r="A9873">
        <v>340</v>
      </c>
      <c r="B9873" s="110">
        <v>46025</v>
      </c>
      <c r="C9873" s="89">
        <v>5</v>
      </c>
      <c r="D9873" s="89">
        <v>1.4</v>
      </c>
      <c r="E9873" s="96"/>
      <c r="F9873" s="89">
        <v>3.9</v>
      </c>
      <c r="G9873" s="89">
        <v>1004.8</v>
      </c>
      <c r="H9873">
        <v>0.86</v>
      </c>
      <c r="I9873" t="s">
        <v>24</v>
      </c>
      <c r="J9873">
        <v>1.1000000000000001</v>
      </c>
      <c r="K9873">
        <v>1</v>
      </c>
      <c r="L9873">
        <v>2026</v>
      </c>
      <c r="M9873" t="s">
        <v>306</v>
      </c>
      <c r="N9873" s="89" cm="1">
        <f t="array" ref="N9873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9873" s="89">
        <f>_34_KNMI_Stations[[#This Row],[graaddagen]]*_34_KNMI_Stations[[#This Row],[Gewogen factor]]</f>
        <v>18.260000000000002</v>
      </c>
      <c r="P9873" s="89" cm="1">
        <f t="array" ref="P9873">IF(ISNUMBER(_34_KNMI_Stations[[#This Row],[Etmaal temperatuur °C]]),IF(_34_KNMI_Stations[[#This Row],[Etmaal temperatuur °C]]&gt;stookgrens[],_34_KNMI_Stations[[#This Row],[Etmaal temperatuur °C]]-stookgrens[],0),"")</f>
        <v>0</v>
      </c>
    </row>
    <row r="9874" spans="1:16" x14ac:dyDescent="0.25">
      <c r="A9874">
        <v>340</v>
      </c>
      <c r="B9874" s="110">
        <v>46026</v>
      </c>
      <c r="C9874" s="89">
        <v>5.3</v>
      </c>
      <c r="D9874" s="89">
        <v>1.1000000000000001</v>
      </c>
      <c r="E9874" s="96"/>
      <c r="F9874" s="89">
        <v>0.3</v>
      </c>
      <c r="G9874" s="89">
        <v>1010</v>
      </c>
      <c r="H9874">
        <v>0.78</v>
      </c>
      <c r="I9874" t="s">
        <v>24</v>
      </c>
      <c r="J9874">
        <v>1.1000000000000001</v>
      </c>
      <c r="K9874">
        <v>1</v>
      </c>
      <c r="L9874">
        <v>2026</v>
      </c>
      <c r="M9874" t="s">
        <v>306</v>
      </c>
      <c r="N9874" s="89" cm="1">
        <f t="array" ref="N9874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9874" s="89">
        <f>_34_KNMI_Stations[[#This Row],[graaddagen]]*_34_KNMI_Stations[[#This Row],[Gewogen factor]]</f>
        <v>18.59</v>
      </c>
      <c r="P9874" s="89" cm="1">
        <f t="array" ref="P9874">IF(ISNUMBER(_34_KNMI_Stations[[#This Row],[Etmaal temperatuur °C]]),IF(_34_KNMI_Stations[[#This Row],[Etmaal temperatuur °C]]&gt;stookgrens[],_34_KNMI_Stations[[#This Row],[Etmaal temperatuur °C]]-stookgrens[],0),"")</f>
        <v>0</v>
      </c>
    </row>
    <row r="9875" spans="1:16" x14ac:dyDescent="0.25">
      <c r="A9875">
        <v>340</v>
      </c>
      <c r="B9875" s="110">
        <v>46027</v>
      </c>
      <c r="C9875" s="89">
        <v>3.4</v>
      </c>
      <c r="D9875" s="89">
        <v>-0.5</v>
      </c>
      <c r="E9875" s="96"/>
      <c r="F9875" s="89">
        <v>2.7</v>
      </c>
      <c r="G9875" s="89">
        <v>1010.7</v>
      </c>
      <c r="H9875">
        <v>0.91</v>
      </c>
      <c r="I9875" t="s">
        <v>24</v>
      </c>
      <c r="J9875">
        <v>1.1000000000000001</v>
      </c>
      <c r="K9875">
        <v>1</v>
      </c>
      <c r="L9875">
        <v>2026</v>
      </c>
      <c r="M9875" t="s">
        <v>344</v>
      </c>
      <c r="N9875" s="89" cm="1">
        <f t="array" ref="N9875">IF(ISNUMBER(_34_KNMI_Stations[[#This Row],[Etmaal temperatuur °C]]),IF(_34_KNMI_Stations[[#This Row],[Etmaal temperatuur °C]]&lt;stookgrens[],stookgrens[]-_34_KNMI_Stations[[#This Row],[Etmaal temperatuur °C]],0),"")</f>
        <v>18.5</v>
      </c>
      <c r="O9875" s="89">
        <f>_34_KNMI_Stations[[#This Row],[graaddagen]]*_34_KNMI_Stations[[#This Row],[Gewogen factor]]</f>
        <v>20.350000000000001</v>
      </c>
      <c r="P9875" s="89" cm="1">
        <f t="array" ref="P9875">IF(ISNUMBER(_34_KNMI_Stations[[#This Row],[Etmaal temperatuur °C]]),IF(_34_KNMI_Stations[[#This Row],[Etmaal temperatuur °C]]&gt;stookgrens[],_34_KNMI_Stations[[#This Row],[Etmaal temperatuur °C]]-stookgrens[],0),"")</f>
        <v>0</v>
      </c>
    </row>
    <row r="9876" spans="1:16" x14ac:dyDescent="0.25">
      <c r="A9876">
        <v>340</v>
      </c>
      <c r="B9876" s="110">
        <v>46028</v>
      </c>
      <c r="C9876" s="89">
        <v>2.7</v>
      </c>
      <c r="D9876" s="89">
        <v>-1.4</v>
      </c>
      <c r="E9876" s="96"/>
      <c r="F9876" s="89">
        <v>0.9</v>
      </c>
      <c r="G9876" s="89">
        <v>1015.1</v>
      </c>
      <c r="H9876">
        <v>0.92</v>
      </c>
      <c r="I9876" t="s">
        <v>24</v>
      </c>
      <c r="J9876">
        <v>1.1000000000000001</v>
      </c>
      <c r="K9876">
        <v>1</v>
      </c>
      <c r="L9876">
        <v>2026</v>
      </c>
      <c r="M9876" t="s">
        <v>344</v>
      </c>
      <c r="N9876" s="89" cm="1">
        <f t="array" ref="N9876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9876" s="89">
        <f>_34_KNMI_Stations[[#This Row],[graaddagen]]*_34_KNMI_Stations[[#This Row],[Gewogen factor]]</f>
        <v>21.34</v>
      </c>
      <c r="P9876" s="89" cm="1">
        <f t="array" ref="P9876">IF(ISNUMBER(_34_KNMI_Stations[[#This Row],[Etmaal temperatuur °C]]),IF(_34_KNMI_Stations[[#This Row],[Etmaal temperatuur °C]]&gt;stookgrens[],_34_KNMI_Stations[[#This Row],[Etmaal temperatuur °C]]-stookgrens[],0),"")</f>
        <v>0</v>
      </c>
    </row>
    <row r="9877" spans="1:16" x14ac:dyDescent="0.25">
      <c r="A9877">
        <v>340</v>
      </c>
      <c r="B9877" s="110">
        <v>46029</v>
      </c>
      <c r="C9877" s="89">
        <v>4.9000000000000004</v>
      </c>
      <c r="D9877" s="89">
        <v>0.8</v>
      </c>
      <c r="E9877" s="96"/>
      <c r="F9877" s="89">
        <v>4.8</v>
      </c>
      <c r="G9877" s="89">
        <v>1005.6</v>
      </c>
      <c r="H9877">
        <v>0.9</v>
      </c>
      <c r="I9877" t="s">
        <v>24</v>
      </c>
      <c r="J9877">
        <v>1.1000000000000001</v>
      </c>
      <c r="K9877">
        <v>1</v>
      </c>
      <c r="L9877">
        <v>2026</v>
      </c>
      <c r="M9877" t="s">
        <v>344</v>
      </c>
      <c r="N9877" s="89" cm="1">
        <f t="array" ref="N9877">IF(ISNUMBER(_34_KNMI_Stations[[#This Row],[Etmaal temperatuur °C]]),IF(_34_KNMI_Stations[[#This Row],[Etmaal temperatuur °C]]&lt;stookgrens[],stookgrens[]-_34_KNMI_Stations[[#This Row],[Etmaal temperatuur °C]],0),"")</f>
        <v>17.2</v>
      </c>
      <c r="O9877" s="89">
        <f>_34_KNMI_Stations[[#This Row],[graaddagen]]*_34_KNMI_Stations[[#This Row],[Gewogen factor]]</f>
        <v>18.920000000000002</v>
      </c>
      <c r="P9877" s="89" cm="1">
        <f t="array" ref="P9877">IF(ISNUMBER(_34_KNMI_Stations[[#This Row],[Etmaal temperatuur °C]]),IF(_34_KNMI_Stations[[#This Row],[Etmaal temperatuur °C]]&gt;stookgrens[],_34_KNMI_Stations[[#This Row],[Etmaal temperatuur °C]]-stookgrens[],0),"")</f>
        <v>0</v>
      </c>
    </row>
    <row r="9878" spans="1:16" x14ac:dyDescent="0.25">
      <c r="A9878">
        <v>340</v>
      </c>
      <c r="B9878" s="110">
        <v>46030</v>
      </c>
      <c r="C9878" s="89">
        <v>2.5</v>
      </c>
      <c r="D9878" s="89">
        <v>1.9</v>
      </c>
      <c r="E9878" s="96"/>
      <c r="F9878" s="89">
        <v>10.3</v>
      </c>
      <c r="G9878" s="89">
        <v>1001.1</v>
      </c>
      <c r="H9878">
        <v>0.93</v>
      </c>
      <c r="I9878" t="s">
        <v>24</v>
      </c>
      <c r="J9878">
        <v>1.1000000000000001</v>
      </c>
      <c r="K9878">
        <v>1</v>
      </c>
      <c r="L9878">
        <v>2026</v>
      </c>
      <c r="M9878" t="s">
        <v>344</v>
      </c>
      <c r="N9878" s="89" cm="1">
        <f t="array" ref="N9878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9878" s="89">
        <f>_34_KNMI_Stations[[#This Row],[graaddagen]]*_34_KNMI_Stations[[#This Row],[Gewogen factor]]</f>
        <v>17.710000000000004</v>
      </c>
      <c r="P9878" s="89" cm="1">
        <f t="array" ref="P9878">IF(ISNUMBER(_34_KNMI_Stations[[#This Row],[Etmaal temperatuur °C]]),IF(_34_KNMI_Stations[[#This Row],[Etmaal temperatuur °C]]&gt;stookgrens[],_34_KNMI_Stations[[#This Row],[Etmaal temperatuur °C]]-stookgrens[],0),"")</f>
        <v>0</v>
      </c>
    </row>
    <row r="9879" spans="1:16" x14ac:dyDescent="0.25">
      <c r="A9879">
        <v>340</v>
      </c>
      <c r="B9879" s="110">
        <v>46031</v>
      </c>
      <c r="C9879" s="89">
        <v>3.4</v>
      </c>
      <c r="D9879" s="89">
        <v>3.3</v>
      </c>
      <c r="E9879" s="96"/>
      <c r="F9879" s="89">
        <v>11.8</v>
      </c>
      <c r="G9879" s="89">
        <v>984.8</v>
      </c>
      <c r="H9879">
        <v>0.94</v>
      </c>
      <c r="I9879" t="s">
        <v>24</v>
      </c>
      <c r="J9879">
        <v>1.1000000000000001</v>
      </c>
      <c r="K9879">
        <v>1</v>
      </c>
      <c r="L9879">
        <v>2026</v>
      </c>
      <c r="M9879" t="s">
        <v>344</v>
      </c>
      <c r="N9879" s="89" cm="1">
        <f t="array" ref="N9879">IF(ISNUMBER(_34_KNMI_Stations[[#This Row],[Etmaal temperatuur °C]]),IF(_34_KNMI_Stations[[#This Row],[Etmaal temperatuur °C]]&lt;stookgrens[],stookgrens[]-_34_KNMI_Stations[[#This Row],[Etmaal temperatuur °C]],0),"")</f>
        <v>14.7</v>
      </c>
      <c r="O9879" s="89">
        <f>_34_KNMI_Stations[[#This Row],[graaddagen]]*_34_KNMI_Stations[[#This Row],[Gewogen factor]]</f>
        <v>16.170000000000002</v>
      </c>
      <c r="P9879" s="89" cm="1">
        <f t="array" ref="P9879">IF(ISNUMBER(_34_KNMI_Stations[[#This Row],[Etmaal temperatuur °C]]),IF(_34_KNMI_Stations[[#This Row],[Etmaal temperatuur °C]]&gt;stookgrens[],_34_KNMI_Stations[[#This Row],[Etmaal temperatuur °C]]-stookgrens[],0),"")</f>
        <v>0</v>
      </c>
    </row>
    <row r="9880" spans="1:16" x14ac:dyDescent="0.25">
      <c r="A9880">
        <v>340</v>
      </c>
      <c r="B9880" s="110">
        <v>46032</v>
      </c>
      <c r="C9880" s="89">
        <v>2.5</v>
      </c>
      <c r="D9880" s="89">
        <v>-2.1</v>
      </c>
      <c r="E9880" s="96"/>
      <c r="F9880" s="89">
        <v>-0.1</v>
      </c>
      <c r="G9880" s="89">
        <v>1011.7</v>
      </c>
      <c r="H9880">
        <v>0.85</v>
      </c>
      <c r="I9880" t="s">
        <v>24</v>
      </c>
      <c r="J9880">
        <v>1.1000000000000001</v>
      </c>
      <c r="K9880">
        <v>1</v>
      </c>
      <c r="L9880">
        <v>2026</v>
      </c>
      <c r="M9880" t="s">
        <v>344</v>
      </c>
      <c r="N9880" s="89" cm="1">
        <f t="array" ref="N9880">IF(ISNUMBER(_34_KNMI_Stations[[#This Row],[Etmaal temperatuur °C]]),IF(_34_KNMI_Stations[[#This Row],[Etmaal temperatuur °C]]&lt;stookgrens[],stookgrens[]-_34_KNMI_Stations[[#This Row],[Etmaal temperatuur °C]],0),"")</f>
        <v>20.100000000000001</v>
      </c>
      <c r="O9880" s="89">
        <f>_34_KNMI_Stations[[#This Row],[graaddagen]]*_34_KNMI_Stations[[#This Row],[Gewogen factor]]</f>
        <v>22.110000000000003</v>
      </c>
      <c r="P9880" s="89" cm="1">
        <f t="array" ref="P9880">IF(ISNUMBER(_34_KNMI_Stations[[#This Row],[Etmaal temperatuur °C]]),IF(_34_KNMI_Stations[[#This Row],[Etmaal temperatuur °C]]&gt;stookgrens[],_34_KNMI_Stations[[#This Row],[Etmaal temperatuur °C]]-stookgrens[],0),"")</f>
        <v>0</v>
      </c>
    </row>
    <row r="9881" spans="1:16" x14ac:dyDescent="0.25">
      <c r="A9881">
        <v>340</v>
      </c>
      <c r="B9881" s="110">
        <v>46033</v>
      </c>
      <c r="C9881" s="89">
        <v>2.9</v>
      </c>
      <c r="D9881" s="89">
        <v>-0.6</v>
      </c>
      <c r="E9881" s="96"/>
      <c r="F9881" s="89">
        <v>1.2</v>
      </c>
      <c r="G9881" s="89">
        <v>1020.4</v>
      </c>
      <c r="H9881">
        <v>0.83</v>
      </c>
      <c r="I9881" t="s">
        <v>24</v>
      </c>
      <c r="J9881">
        <v>1.1000000000000001</v>
      </c>
      <c r="K9881">
        <v>1</v>
      </c>
      <c r="L9881">
        <v>2026</v>
      </c>
      <c r="M9881" t="s">
        <v>344</v>
      </c>
      <c r="N9881" s="89" cm="1">
        <f t="array" ref="N9881">IF(ISNUMBER(_34_KNMI_Stations[[#This Row],[Etmaal temperatuur °C]]),IF(_34_KNMI_Stations[[#This Row],[Etmaal temperatuur °C]]&lt;stookgrens[],stookgrens[]-_34_KNMI_Stations[[#This Row],[Etmaal temperatuur °C]],0),"")</f>
        <v>18.600000000000001</v>
      </c>
      <c r="O9881" s="89">
        <f>_34_KNMI_Stations[[#This Row],[graaddagen]]*_34_KNMI_Stations[[#This Row],[Gewogen factor]]</f>
        <v>20.460000000000004</v>
      </c>
      <c r="P9881" s="89" cm="1">
        <f t="array" ref="P9881">IF(ISNUMBER(_34_KNMI_Stations[[#This Row],[Etmaal temperatuur °C]]),IF(_34_KNMI_Stations[[#This Row],[Etmaal temperatuur °C]]&gt;stookgrens[],_34_KNMI_Stations[[#This Row],[Etmaal temperatuur °C]]-stookgrens[],0),"")</f>
        <v>0</v>
      </c>
    </row>
    <row r="9882" spans="1:16" x14ac:dyDescent="0.25">
      <c r="A9882">
        <v>340</v>
      </c>
      <c r="B9882" s="110">
        <v>46034</v>
      </c>
      <c r="C9882" s="89">
        <v>3.9</v>
      </c>
      <c r="D9882" s="89">
        <v>6.7</v>
      </c>
      <c r="E9882" s="96"/>
      <c r="F9882" s="89">
        <v>4.3</v>
      </c>
      <c r="G9882" s="89">
        <v>1007.3</v>
      </c>
      <c r="H9882">
        <v>0.94</v>
      </c>
      <c r="I9882" t="s">
        <v>24</v>
      </c>
      <c r="J9882">
        <v>1.1000000000000001</v>
      </c>
      <c r="K9882">
        <v>1</v>
      </c>
      <c r="L9882">
        <v>2026</v>
      </c>
      <c r="M9882" t="s">
        <v>381</v>
      </c>
      <c r="N9882" s="89" cm="1">
        <f t="array" ref="N9882">IF(ISNUMBER(_34_KNMI_Stations[[#This Row],[Etmaal temperatuur °C]]),IF(_34_KNMI_Stations[[#This Row],[Etmaal temperatuur °C]]&lt;stookgrens[],stookgrens[]-_34_KNMI_Stations[[#This Row],[Etmaal temperatuur °C]],0),"")</f>
        <v>11.3</v>
      </c>
      <c r="O9882" s="89">
        <f>_34_KNMI_Stations[[#This Row],[graaddagen]]*_34_KNMI_Stations[[#This Row],[Gewogen factor]]</f>
        <v>12.430000000000001</v>
      </c>
      <c r="P9882" s="89" cm="1">
        <f t="array" ref="P9882">IF(ISNUMBER(_34_KNMI_Stations[[#This Row],[Etmaal temperatuur °C]]),IF(_34_KNMI_Stations[[#This Row],[Etmaal temperatuur °C]]&gt;stookgrens[],_34_KNMI_Stations[[#This Row],[Etmaal temperatuur °C]]-stookgrens[],0),"")</f>
        <v>0</v>
      </c>
    </row>
    <row r="9883" spans="1:16" x14ac:dyDescent="0.25">
      <c r="A9883">
        <v>340</v>
      </c>
      <c r="B9883" s="110">
        <v>46035</v>
      </c>
      <c r="C9883" s="89">
        <v>3.2</v>
      </c>
      <c r="D9883" s="89">
        <v>9.8000000000000007</v>
      </c>
      <c r="E9883" s="96"/>
      <c r="F9883" s="89">
        <v>1.2</v>
      </c>
      <c r="G9883" s="89">
        <v>1007.7</v>
      </c>
      <c r="H9883">
        <v>0.87</v>
      </c>
      <c r="I9883" t="s">
        <v>24</v>
      </c>
      <c r="J9883">
        <v>1.1000000000000001</v>
      </c>
      <c r="K9883">
        <v>1</v>
      </c>
      <c r="L9883">
        <v>2026</v>
      </c>
      <c r="M9883" t="s">
        <v>381</v>
      </c>
      <c r="N9883" s="89" cm="1">
        <f t="array" ref="N9883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9883" s="89">
        <f>_34_KNMI_Stations[[#This Row],[graaddagen]]*_34_KNMI_Stations[[#This Row],[Gewogen factor]]</f>
        <v>9.02</v>
      </c>
      <c r="P9883" s="89" cm="1">
        <f t="array" ref="P9883">IF(ISNUMBER(_34_KNMI_Stations[[#This Row],[Etmaal temperatuur °C]]),IF(_34_KNMI_Stations[[#This Row],[Etmaal temperatuur °C]]&gt;stookgrens[],_34_KNMI_Stations[[#This Row],[Etmaal temperatuur °C]]-stookgrens[],0),"")</f>
        <v>0</v>
      </c>
    </row>
    <row r="9884" spans="1:16" x14ac:dyDescent="0.25">
      <c r="A9884">
        <v>340</v>
      </c>
      <c r="B9884" s="110">
        <v>46036</v>
      </c>
      <c r="C9884" s="89">
        <v>1.9</v>
      </c>
      <c r="D9884" s="89">
        <v>7.3</v>
      </c>
      <c r="E9884" s="96"/>
      <c r="F9884" s="89">
        <v>1.3</v>
      </c>
      <c r="G9884" s="89">
        <v>1012.1</v>
      </c>
      <c r="H9884">
        <v>0.94</v>
      </c>
      <c r="I9884" t="s">
        <v>24</v>
      </c>
      <c r="J9884">
        <v>1.1000000000000001</v>
      </c>
      <c r="K9884">
        <v>1</v>
      </c>
      <c r="L9884">
        <v>2026</v>
      </c>
      <c r="M9884" t="s">
        <v>381</v>
      </c>
      <c r="N9884" s="89" cm="1">
        <f t="array" ref="N9884">IF(ISNUMBER(_34_KNMI_Stations[[#This Row],[Etmaal temperatuur °C]]),IF(_34_KNMI_Stations[[#This Row],[Etmaal temperatuur °C]]&lt;stookgrens[],stookgrens[]-_34_KNMI_Stations[[#This Row],[Etmaal temperatuur °C]],0),"")</f>
        <v>10.7</v>
      </c>
      <c r="O9884" s="89">
        <f>_34_KNMI_Stations[[#This Row],[graaddagen]]*_34_KNMI_Stations[[#This Row],[Gewogen factor]]</f>
        <v>11.77</v>
      </c>
      <c r="P9884" s="89" cm="1">
        <f t="array" ref="P9884">IF(ISNUMBER(_34_KNMI_Stations[[#This Row],[Etmaal temperatuur °C]]),IF(_34_KNMI_Stations[[#This Row],[Etmaal temperatuur °C]]&gt;stookgrens[],_34_KNMI_Stations[[#This Row],[Etmaal temperatuur °C]]-stookgrens[],0),"")</f>
        <v>0</v>
      </c>
    </row>
    <row r="9885" spans="1:16" x14ac:dyDescent="0.25">
      <c r="A9885">
        <v>340</v>
      </c>
      <c r="B9885" s="110">
        <v>46037</v>
      </c>
      <c r="C9885" s="89">
        <v>3.7</v>
      </c>
      <c r="D9885" s="89">
        <v>10</v>
      </c>
      <c r="E9885" s="96"/>
      <c r="F9885" s="89">
        <v>0.3</v>
      </c>
      <c r="G9885" s="89">
        <v>1006.7</v>
      </c>
      <c r="H9885">
        <v>0.82</v>
      </c>
      <c r="I9885" t="s">
        <v>24</v>
      </c>
      <c r="J9885">
        <v>1.1000000000000001</v>
      </c>
      <c r="K9885">
        <v>1</v>
      </c>
      <c r="L9885">
        <v>2026</v>
      </c>
      <c r="M9885" t="s">
        <v>381</v>
      </c>
      <c r="N9885" s="89" cm="1">
        <f t="array" ref="N9885">IF(ISNUMBER(_34_KNMI_Stations[[#This Row],[Etmaal temperatuur °C]]),IF(_34_KNMI_Stations[[#This Row],[Etmaal temperatuur °C]]&lt;stookgrens[],stookgrens[]-_34_KNMI_Stations[[#This Row],[Etmaal temperatuur °C]],0),"")</f>
        <v>8</v>
      </c>
      <c r="O9885" s="89">
        <f>_34_KNMI_Stations[[#This Row],[graaddagen]]*_34_KNMI_Stations[[#This Row],[Gewogen factor]]</f>
        <v>8.8000000000000007</v>
      </c>
      <c r="P9885" s="89" cm="1">
        <f t="array" ref="P9885">IF(ISNUMBER(_34_KNMI_Stations[[#This Row],[Etmaal temperatuur °C]]),IF(_34_KNMI_Stations[[#This Row],[Etmaal temperatuur °C]]&gt;stookgrens[],_34_KNMI_Stations[[#This Row],[Etmaal temperatuur °C]]-stookgrens[],0),"")</f>
        <v>0</v>
      </c>
    </row>
    <row r="9886" spans="1:16" x14ac:dyDescent="0.25">
      <c r="A9886">
        <v>340</v>
      </c>
      <c r="B9886" s="110">
        <v>46038</v>
      </c>
      <c r="C9886" s="89">
        <v>3.1</v>
      </c>
      <c r="D9886" s="89">
        <v>8.6</v>
      </c>
      <c r="E9886" s="96"/>
      <c r="F9886" s="89">
        <v>0.2</v>
      </c>
      <c r="G9886" s="89">
        <v>1011</v>
      </c>
      <c r="H9886">
        <v>0.84</v>
      </c>
      <c r="I9886" t="s">
        <v>24</v>
      </c>
      <c r="J9886">
        <v>1.1000000000000001</v>
      </c>
      <c r="K9886">
        <v>1</v>
      </c>
      <c r="L9886">
        <v>2026</v>
      </c>
      <c r="M9886" t="s">
        <v>381</v>
      </c>
      <c r="N9886" s="89" cm="1">
        <f t="array" ref="N9886">IF(ISNUMBER(_34_KNMI_Stations[[#This Row],[Etmaal temperatuur °C]]),IF(_34_KNMI_Stations[[#This Row],[Etmaal temperatuur °C]]&lt;stookgrens[],stookgrens[]-_34_KNMI_Stations[[#This Row],[Etmaal temperatuur °C]],0),"")</f>
        <v>9.4</v>
      </c>
      <c r="O9886" s="89">
        <f>_34_KNMI_Stations[[#This Row],[graaddagen]]*_34_KNMI_Stations[[#This Row],[Gewogen factor]]</f>
        <v>10.340000000000002</v>
      </c>
      <c r="P9886" s="89" cm="1">
        <f t="array" ref="P9886">IF(ISNUMBER(_34_KNMI_Stations[[#This Row],[Etmaal temperatuur °C]]),IF(_34_KNMI_Stations[[#This Row],[Etmaal temperatuur °C]]&gt;stookgrens[],_34_KNMI_Stations[[#This Row],[Etmaal temperatuur °C]]-stookgrens[],0),"")</f>
        <v>0</v>
      </c>
    </row>
    <row r="9887" spans="1:16" x14ac:dyDescent="0.25">
      <c r="A9887">
        <v>340</v>
      </c>
      <c r="B9887" s="110">
        <v>46039</v>
      </c>
      <c r="C9887" s="89">
        <v>1.8</v>
      </c>
      <c r="D9887" s="89">
        <v>7.5</v>
      </c>
      <c r="E9887" s="96"/>
      <c r="F9887" s="89">
        <v>2.7</v>
      </c>
      <c r="G9887" s="89">
        <v>1017.3</v>
      </c>
      <c r="H9887">
        <v>0.93</v>
      </c>
      <c r="I9887" t="s">
        <v>24</v>
      </c>
      <c r="J9887">
        <v>1.1000000000000001</v>
      </c>
      <c r="K9887">
        <v>1</v>
      </c>
      <c r="L9887">
        <v>2026</v>
      </c>
      <c r="M9887" t="s">
        <v>381</v>
      </c>
      <c r="N9887" s="89" cm="1">
        <f t="array" ref="N9887">IF(ISNUMBER(_34_KNMI_Stations[[#This Row],[Etmaal temperatuur °C]]),IF(_34_KNMI_Stations[[#This Row],[Etmaal temperatuur °C]]&lt;stookgrens[],stookgrens[]-_34_KNMI_Stations[[#This Row],[Etmaal temperatuur °C]],0),"")</f>
        <v>10.5</v>
      </c>
      <c r="O9887" s="89">
        <f>_34_KNMI_Stations[[#This Row],[graaddagen]]*_34_KNMI_Stations[[#This Row],[Gewogen factor]]</f>
        <v>11.55</v>
      </c>
      <c r="P9887" s="89" cm="1">
        <f t="array" ref="P9887">IF(ISNUMBER(_34_KNMI_Stations[[#This Row],[Etmaal temperatuur °C]]),IF(_34_KNMI_Stations[[#This Row],[Etmaal temperatuur °C]]&gt;stookgrens[],_34_KNMI_Stations[[#This Row],[Etmaal temperatuur °C]]-stookgrens[],0),"")</f>
        <v>0</v>
      </c>
    </row>
    <row r="9888" spans="1:16" x14ac:dyDescent="0.25">
      <c r="A9888">
        <v>340</v>
      </c>
      <c r="B9888" s="110">
        <v>46040</v>
      </c>
      <c r="C9888" s="89">
        <v>2.6</v>
      </c>
      <c r="D9888" s="89">
        <v>4.8</v>
      </c>
      <c r="E9888" s="96"/>
      <c r="F9888" s="89">
        <v>0</v>
      </c>
      <c r="G9888" s="89">
        <v>1019.2</v>
      </c>
      <c r="H9888">
        <v>0.88</v>
      </c>
      <c r="I9888" t="s">
        <v>24</v>
      </c>
      <c r="J9888">
        <v>1.1000000000000001</v>
      </c>
      <c r="K9888">
        <v>1</v>
      </c>
      <c r="L9888">
        <v>2026</v>
      </c>
      <c r="M9888" t="s">
        <v>381</v>
      </c>
      <c r="N9888" s="89" cm="1">
        <f t="array" ref="N9888">IF(ISNUMBER(_34_KNMI_Stations[[#This Row],[Etmaal temperatuur °C]]),IF(_34_KNMI_Stations[[#This Row],[Etmaal temperatuur °C]]&lt;stookgrens[],stookgrens[]-_34_KNMI_Stations[[#This Row],[Etmaal temperatuur °C]],0),"")</f>
        <v>13.2</v>
      </c>
      <c r="O9888" s="89">
        <f>_34_KNMI_Stations[[#This Row],[graaddagen]]*_34_KNMI_Stations[[#This Row],[Gewogen factor]]</f>
        <v>14.52</v>
      </c>
      <c r="P9888" s="89" cm="1">
        <f t="array" ref="P9888">IF(ISNUMBER(_34_KNMI_Stations[[#This Row],[Etmaal temperatuur °C]]),IF(_34_KNMI_Stations[[#This Row],[Etmaal temperatuur °C]]&gt;stookgrens[],_34_KNMI_Stations[[#This Row],[Etmaal temperatuur °C]]-stookgrens[],0),"")</f>
        <v>0</v>
      </c>
    </row>
    <row r="9889" spans="1:16" x14ac:dyDescent="0.25">
      <c r="A9889">
        <v>340</v>
      </c>
      <c r="B9889" s="110">
        <v>46041</v>
      </c>
      <c r="C9889" s="89">
        <v>1.3</v>
      </c>
      <c r="D9889" s="89">
        <v>2.7</v>
      </c>
      <c r="E9889" s="96"/>
      <c r="F9889" s="89">
        <v>0</v>
      </c>
      <c r="G9889" s="89">
        <v>1018.1</v>
      </c>
      <c r="H9889">
        <v>0.91</v>
      </c>
      <c r="I9889" t="s">
        <v>24</v>
      </c>
      <c r="J9889">
        <v>1.1000000000000001</v>
      </c>
      <c r="K9889">
        <v>1</v>
      </c>
      <c r="L9889">
        <v>2026</v>
      </c>
      <c r="M9889" t="s">
        <v>382</v>
      </c>
      <c r="N9889" s="89" cm="1">
        <f t="array" ref="N9889">IF(ISNUMBER(_34_KNMI_Stations[[#This Row],[Etmaal temperatuur °C]]),IF(_34_KNMI_Stations[[#This Row],[Etmaal temperatuur °C]]&lt;stookgrens[],stookgrens[]-_34_KNMI_Stations[[#This Row],[Etmaal temperatuur °C]],0),"")</f>
        <v>15.3</v>
      </c>
      <c r="O9889" s="89">
        <f>_34_KNMI_Stations[[#This Row],[graaddagen]]*_34_KNMI_Stations[[#This Row],[Gewogen factor]]</f>
        <v>16.830000000000002</v>
      </c>
      <c r="P9889" s="89" cm="1">
        <f t="array" ref="P9889">IF(ISNUMBER(_34_KNMI_Stations[[#This Row],[Etmaal temperatuur °C]]),IF(_34_KNMI_Stations[[#This Row],[Etmaal temperatuur °C]]&gt;stookgrens[],_34_KNMI_Stations[[#This Row],[Etmaal temperatuur °C]]-stookgrens[],0),"")</f>
        <v>0</v>
      </c>
    </row>
    <row r="9890" spans="1:16" x14ac:dyDescent="0.25">
      <c r="A9890">
        <v>340</v>
      </c>
      <c r="B9890" s="110">
        <v>46042</v>
      </c>
      <c r="C9890" s="89">
        <v>1.5</v>
      </c>
      <c r="D9890" s="89">
        <v>3.5</v>
      </c>
      <c r="E9890" s="96"/>
      <c r="F9890" s="89">
        <v>0</v>
      </c>
      <c r="G9890" s="89">
        <v>1014.7</v>
      </c>
      <c r="H9890">
        <v>0.9</v>
      </c>
      <c r="I9890" t="s">
        <v>24</v>
      </c>
      <c r="J9890">
        <v>1.1000000000000001</v>
      </c>
      <c r="K9890">
        <v>1</v>
      </c>
      <c r="L9890">
        <v>2026</v>
      </c>
      <c r="M9890" t="s">
        <v>382</v>
      </c>
      <c r="N9890" s="89" cm="1">
        <f t="array" ref="N9890">IF(ISNUMBER(_34_KNMI_Stations[[#This Row],[Etmaal temperatuur °C]]),IF(_34_KNMI_Stations[[#This Row],[Etmaal temperatuur °C]]&lt;stookgrens[],stookgrens[]-_34_KNMI_Stations[[#This Row],[Etmaal temperatuur °C]],0),"")</f>
        <v>14.5</v>
      </c>
      <c r="O9890" s="89">
        <f>_34_KNMI_Stations[[#This Row],[graaddagen]]*_34_KNMI_Stations[[#This Row],[Gewogen factor]]</f>
        <v>15.950000000000001</v>
      </c>
      <c r="P9890" s="89" cm="1">
        <f t="array" ref="P9890">IF(ISNUMBER(_34_KNMI_Stations[[#This Row],[Etmaal temperatuur °C]]),IF(_34_KNMI_Stations[[#This Row],[Etmaal temperatuur °C]]&gt;stookgrens[],_34_KNMI_Stations[[#This Row],[Etmaal temperatuur °C]]-stookgrens[],0),"")</f>
        <v>0</v>
      </c>
    </row>
    <row r="9891" spans="1:16" x14ac:dyDescent="0.25">
      <c r="A9891">
        <v>340</v>
      </c>
      <c r="B9891" s="110">
        <v>46043</v>
      </c>
      <c r="C9891" s="89">
        <v>3</v>
      </c>
      <c r="D9891" s="89">
        <v>6.5</v>
      </c>
      <c r="E9891" s="96"/>
      <c r="F9891" s="89">
        <v>0.5</v>
      </c>
      <c r="G9891" s="89">
        <v>1000.3</v>
      </c>
      <c r="H9891">
        <v>0.78</v>
      </c>
      <c r="I9891" t="s">
        <v>24</v>
      </c>
      <c r="J9891">
        <v>1.1000000000000001</v>
      </c>
      <c r="K9891">
        <v>1</v>
      </c>
      <c r="L9891">
        <v>2026</v>
      </c>
      <c r="M9891" t="s">
        <v>382</v>
      </c>
      <c r="N9891" s="89" cm="1">
        <f t="array" ref="N9891">IF(ISNUMBER(_34_KNMI_Stations[[#This Row],[Etmaal temperatuur °C]]),IF(_34_KNMI_Stations[[#This Row],[Etmaal temperatuur °C]]&lt;stookgrens[],stookgrens[]-_34_KNMI_Stations[[#This Row],[Etmaal temperatuur °C]],0),"")</f>
        <v>11.5</v>
      </c>
      <c r="O9891" s="89">
        <f>_34_KNMI_Stations[[#This Row],[graaddagen]]*_34_KNMI_Stations[[#This Row],[Gewogen factor]]</f>
        <v>12.65</v>
      </c>
      <c r="P9891" s="89" cm="1">
        <f t="array" ref="P9891">IF(ISNUMBER(_34_KNMI_Stations[[#This Row],[Etmaal temperatuur °C]]),IF(_34_KNMI_Stations[[#This Row],[Etmaal temperatuur °C]]&gt;stookgrens[],_34_KNMI_Stations[[#This Row],[Etmaal temperatuur °C]]-stookgrens[],0),"")</f>
        <v>0</v>
      </c>
    </row>
    <row r="9892" spans="1:16" x14ac:dyDescent="0.25">
      <c r="A9892">
        <v>340</v>
      </c>
      <c r="B9892" s="110">
        <v>46044</v>
      </c>
      <c r="C9892" s="89">
        <v>2.7</v>
      </c>
      <c r="D9892" s="89">
        <v>4.5</v>
      </c>
      <c r="E9892" s="96"/>
      <c r="F9892" s="89">
        <v>0</v>
      </c>
      <c r="G9892" s="89">
        <v>993.9</v>
      </c>
      <c r="H9892">
        <v>0.79</v>
      </c>
      <c r="I9892" t="s">
        <v>24</v>
      </c>
      <c r="J9892">
        <v>1.1000000000000001</v>
      </c>
      <c r="K9892">
        <v>1</v>
      </c>
      <c r="L9892">
        <v>2026</v>
      </c>
      <c r="M9892" t="s">
        <v>382</v>
      </c>
      <c r="N9892" s="89" cm="1">
        <f t="array" ref="N9892">IF(ISNUMBER(_34_KNMI_Stations[[#This Row],[Etmaal temperatuur °C]]),IF(_34_KNMI_Stations[[#This Row],[Etmaal temperatuur °C]]&lt;stookgrens[],stookgrens[]-_34_KNMI_Stations[[#This Row],[Etmaal temperatuur °C]],0),"")</f>
        <v>13.5</v>
      </c>
      <c r="O9892" s="89">
        <f>_34_KNMI_Stations[[#This Row],[graaddagen]]*_34_KNMI_Stations[[#This Row],[Gewogen factor]]</f>
        <v>14.850000000000001</v>
      </c>
      <c r="P9892" s="89" cm="1">
        <f t="array" ref="P9892">IF(ISNUMBER(_34_KNMI_Stations[[#This Row],[Etmaal temperatuur °C]]),IF(_34_KNMI_Stations[[#This Row],[Etmaal temperatuur °C]]&gt;stookgrens[],_34_KNMI_Stations[[#This Row],[Etmaal temperatuur °C]]-stookgrens[],0),"")</f>
        <v>0</v>
      </c>
    </row>
    <row r="9893" spans="1:16" x14ac:dyDescent="0.25">
      <c r="A9893">
        <v>340</v>
      </c>
      <c r="B9893" s="110">
        <v>46045</v>
      </c>
      <c r="C9893" s="89">
        <v>2.2999999999999998</v>
      </c>
      <c r="D9893" s="89">
        <v>6.6</v>
      </c>
      <c r="E9893" s="96"/>
      <c r="F9893" s="89">
        <v>-0.1</v>
      </c>
      <c r="G9893" s="89">
        <v>993.2</v>
      </c>
      <c r="H9893">
        <v>0.84</v>
      </c>
      <c r="I9893" t="s">
        <v>24</v>
      </c>
      <c r="J9893">
        <v>1.1000000000000001</v>
      </c>
      <c r="K9893">
        <v>1</v>
      </c>
      <c r="L9893">
        <v>2026</v>
      </c>
      <c r="M9893" t="s">
        <v>382</v>
      </c>
      <c r="N9893" s="89" cm="1">
        <f t="array" ref="N9893">IF(ISNUMBER(_34_KNMI_Stations[[#This Row],[Etmaal temperatuur °C]]),IF(_34_KNMI_Stations[[#This Row],[Etmaal temperatuur °C]]&lt;stookgrens[],stookgrens[]-_34_KNMI_Stations[[#This Row],[Etmaal temperatuur °C]],0),"")</f>
        <v>11.4</v>
      </c>
      <c r="O9893" s="89">
        <f>_34_KNMI_Stations[[#This Row],[graaddagen]]*_34_KNMI_Stations[[#This Row],[Gewogen factor]]</f>
        <v>12.540000000000001</v>
      </c>
      <c r="P9893" s="89" cm="1">
        <f t="array" ref="P9893">IF(ISNUMBER(_34_KNMI_Stations[[#This Row],[Etmaal temperatuur °C]]),IF(_34_KNMI_Stations[[#This Row],[Etmaal temperatuur °C]]&gt;stookgrens[],_34_KNMI_Stations[[#This Row],[Etmaal temperatuur °C]]-stookgrens[],0),"")</f>
        <v>0</v>
      </c>
    </row>
    <row r="9894" spans="1:16" x14ac:dyDescent="0.25">
      <c r="A9894">
        <v>340</v>
      </c>
      <c r="B9894" s="110">
        <v>46046</v>
      </c>
      <c r="C9894" s="89">
        <v>2</v>
      </c>
      <c r="D9894" s="89">
        <v>4.8</v>
      </c>
      <c r="E9894" s="96"/>
      <c r="F9894" s="89">
        <v>0</v>
      </c>
      <c r="G9894" s="89">
        <v>999.6</v>
      </c>
      <c r="H9894">
        <v>0.85</v>
      </c>
      <c r="I9894" t="s">
        <v>24</v>
      </c>
      <c r="J9894">
        <v>1.1000000000000001</v>
      </c>
      <c r="K9894">
        <v>1</v>
      </c>
      <c r="L9894">
        <v>2026</v>
      </c>
      <c r="M9894" t="s">
        <v>382</v>
      </c>
      <c r="N9894" s="89" cm="1">
        <f t="array" ref="N9894">IF(ISNUMBER(_34_KNMI_Stations[[#This Row],[Etmaal temperatuur °C]]),IF(_34_KNMI_Stations[[#This Row],[Etmaal temperatuur °C]]&lt;stookgrens[],stookgrens[]-_34_KNMI_Stations[[#This Row],[Etmaal temperatuur °C]],0),"")</f>
        <v>13.2</v>
      </c>
      <c r="O9894" s="89">
        <f>_34_KNMI_Stations[[#This Row],[graaddagen]]*_34_KNMI_Stations[[#This Row],[Gewogen factor]]</f>
        <v>14.52</v>
      </c>
      <c r="P9894" s="89" cm="1">
        <f t="array" ref="P9894">IF(ISNUMBER(_34_KNMI_Stations[[#This Row],[Etmaal temperatuur °C]]),IF(_34_KNMI_Stations[[#This Row],[Etmaal temperatuur °C]]&gt;stookgrens[],_34_KNMI_Stations[[#This Row],[Etmaal temperatuur °C]]-stookgrens[],0),"")</f>
        <v>0</v>
      </c>
    </row>
    <row r="9895" spans="1:16" x14ac:dyDescent="0.25">
      <c r="A9895">
        <v>340</v>
      </c>
      <c r="B9895" s="110">
        <v>46047</v>
      </c>
      <c r="C9895" s="89">
        <v>2.9</v>
      </c>
      <c r="D9895" s="89">
        <v>0.1</v>
      </c>
      <c r="E9895" s="96"/>
      <c r="F9895" s="89">
        <v>0</v>
      </c>
      <c r="G9895" s="89">
        <v>997.7</v>
      </c>
      <c r="H9895">
        <v>0.86</v>
      </c>
      <c r="I9895" t="s">
        <v>24</v>
      </c>
      <c r="J9895">
        <v>1.1000000000000001</v>
      </c>
      <c r="K9895">
        <v>1</v>
      </c>
      <c r="L9895">
        <v>2026</v>
      </c>
      <c r="M9895" t="s">
        <v>382</v>
      </c>
      <c r="N9895" s="89" cm="1">
        <f t="array" ref="N9895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9895" s="89">
        <f>_34_KNMI_Stations[[#This Row],[graaddagen]]*_34_KNMI_Stations[[#This Row],[Gewogen factor]]</f>
        <v>19.690000000000001</v>
      </c>
      <c r="P9895" s="89" cm="1">
        <f t="array" ref="P9895">IF(ISNUMBER(_34_KNMI_Stations[[#This Row],[Etmaal temperatuur °C]]),IF(_34_KNMI_Stations[[#This Row],[Etmaal temperatuur °C]]&gt;stookgrens[],_34_KNMI_Stations[[#This Row],[Etmaal temperatuur °C]]-stookgrens[],0),"")</f>
        <v>0</v>
      </c>
    </row>
    <row r="9896" spans="1:16" x14ac:dyDescent="0.25">
      <c r="A9896">
        <v>340</v>
      </c>
      <c r="B9896" s="110">
        <v>46048</v>
      </c>
      <c r="C9896" s="89">
        <v>1.5</v>
      </c>
      <c r="D9896" s="89">
        <v>-0.5</v>
      </c>
      <c r="E9896" s="96"/>
      <c r="F9896" s="89">
        <v>0</v>
      </c>
      <c r="G9896" s="89">
        <v>1002.6</v>
      </c>
      <c r="H9896">
        <v>0.92</v>
      </c>
      <c r="I9896" t="s">
        <v>24</v>
      </c>
      <c r="J9896">
        <v>1.1000000000000001</v>
      </c>
      <c r="K9896">
        <v>1</v>
      </c>
      <c r="L9896">
        <v>2026</v>
      </c>
      <c r="M9896" t="s">
        <v>383</v>
      </c>
      <c r="N9896" s="89" cm="1">
        <f t="array" ref="N9896">IF(ISNUMBER(_34_KNMI_Stations[[#This Row],[Etmaal temperatuur °C]]),IF(_34_KNMI_Stations[[#This Row],[Etmaal temperatuur °C]]&lt;stookgrens[],stookgrens[]-_34_KNMI_Stations[[#This Row],[Etmaal temperatuur °C]],0),"")</f>
        <v>18.5</v>
      </c>
      <c r="O9896" s="89">
        <f>_34_KNMI_Stations[[#This Row],[graaddagen]]*_34_KNMI_Stations[[#This Row],[Gewogen factor]]</f>
        <v>20.350000000000001</v>
      </c>
      <c r="P9896" s="89" cm="1">
        <f t="array" ref="P9896">IF(ISNUMBER(_34_KNMI_Stations[[#This Row],[Etmaal temperatuur °C]]),IF(_34_KNMI_Stations[[#This Row],[Etmaal temperatuur °C]]&gt;stookgrens[],_34_KNMI_Stations[[#This Row],[Etmaal temperatuur °C]]-stookgrens[],0),"")</f>
        <v>0</v>
      </c>
    </row>
    <row r="9897" spans="1:16" x14ac:dyDescent="0.25">
      <c r="A9897">
        <v>340</v>
      </c>
      <c r="B9897" s="110">
        <v>46049</v>
      </c>
      <c r="C9897" s="89">
        <v>3.1</v>
      </c>
      <c r="D9897" s="89">
        <v>3</v>
      </c>
      <c r="E9897" s="96"/>
      <c r="F9897" s="89">
        <v>7.9</v>
      </c>
      <c r="G9897" s="89">
        <v>993.9</v>
      </c>
      <c r="H9897">
        <v>0.92</v>
      </c>
      <c r="I9897" t="s">
        <v>24</v>
      </c>
      <c r="J9897">
        <v>1.1000000000000001</v>
      </c>
      <c r="K9897">
        <v>1</v>
      </c>
      <c r="L9897">
        <v>2026</v>
      </c>
      <c r="M9897" t="s">
        <v>383</v>
      </c>
      <c r="N9897" s="89" cm="1">
        <f t="array" ref="N9897">IF(ISNUMBER(_34_KNMI_Stations[[#This Row],[Etmaal temperatuur °C]]),IF(_34_KNMI_Stations[[#This Row],[Etmaal temperatuur °C]]&lt;stookgrens[],stookgrens[]-_34_KNMI_Stations[[#This Row],[Etmaal temperatuur °C]],0),"")</f>
        <v>15</v>
      </c>
      <c r="O9897" s="89">
        <f>_34_KNMI_Stations[[#This Row],[graaddagen]]*_34_KNMI_Stations[[#This Row],[Gewogen factor]]</f>
        <v>16.5</v>
      </c>
      <c r="P9897" s="89" cm="1">
        <f t="array" ref="P9897">IF(ISNUMBER(_34_KNMI_Stations[[#This Row],[Etmaal temperatuur °C]]),IF(_34_KNMI_Stations[[#This Row],[Etmaal temperatuur °C]]&gt;stookgrens[],_34_KNMI_Stations[[#This Row],[Etmaal temperatuur °C]]-stookgrens[],0),"")</f>
        <v>0</v>
      </c>
    </row>
    <row r="9898" spans="1:16" x14ac:dyDescent="0.25">
      <c r="A9898">
        <v>340</v>
      </c>
      <c r="B9898" s="110">
        <v>46050</v>
      </c>
      <c r="C9898" s="89">
        <v>2.4</v>
      </c>
      <c r="D9898" s="89">
        <v>4.0999999999999996</v>
      </c>
      <c r="E9898" s="96"/>
      <c r="F9898" s="89">
        <v>0</v>
      </c>
      <c r="G9898" s="89">
        <v>995.5</v>
      </c>
      <c r="H9898">
        <v>0.98</v>
      </c>
      <c r="I9898" t="s">
        <v>24</v>
      </c>
      <c r="J9898">
        <v>1.1000000000000001</v>
      </c>
      <c r="K9898">
        <v>1</v>
      </c>
      <c r="L9898">
        <v>2026</v>
      </c>
      <c r="M9898" t="s">
        <v>383</v>
      </c>
      <c r="N9898" s="89" cm="1">
        <f t="array" ref="N9898">IF(ISNUMBER(_34_KNMI_Stations[[#This Row],[Etmaal temperatuur °C]]),IF(_34_KNMI_Stations[[#This Row],[Etmaal temperatuur °C]]&lt;stookgrens[],stookgrens[]-_34_KNMI_Stations[[#This Row],[Etmaal temperatuur °C]],0),"")</f>
        <v>13.9</v>
      </c>
      <c r="O9898" s="89">
        <f>_34_KNMI_Stations[[#This Row],[graaddagen]]*_34_KNMI_Stations[[#This Row],[Gewogen factor]]</f>
        <v>15.290000000000001</v>
      </c>
      <c r="P9898" s="89" cm="1">
        <f t="array" ref="P9898">IF(ISNUMBER(_34_KNMI_Stations[[#This Row],[Etmaal temperatuur °C]]),IF(_34_KNMI_Stations[[#This Row],[Etmaal temperatuur °C]]&gt;stookgrens[],_34_KNMI_Stations[[#This Row],[Etmaal temperatuur °C]]-stookgrens[],0),"")</f>
        <v>0</v>
      </c>
    </row>
    <row r="9899" spans="1:16" x14ac:dyDescent="0.25">
      <c r="A9899">
        <v>340</v>
      </c>
      <c r="B9899" s="110">
        <v>46051</v>
      </c>
      <c r="C9899" s="89">
        <v>2.2000000000000002</v>
      </c>
      <c r="D9899" s="89">
        <v>0.6</v>
      </c>
      <c r="E9899" s="96"/>
      <c r="F9899" s="89">
        <v>0</v>
      </c>
      <c r="G9899" s="89">
        <v>999.2</v>
      </c>
      <c r="H9899">
        <v>0.88</v>
      </c>
      <c r="I9899" t="s">
        <v>24</v>
      </c>
      <c r="J9899">
        <v>1.1000000000000001</v>
      </c>
      <c r="K9899">
        <v>1</v>
      </c>
      <c r="L9899">
        <v>2026</v>
      </c>
      <c r="M9899" t="s">
        <v>383</v>
      </c>
      <c r="N9899" s="89" cm="1">
        <f t="array" ref="N9899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9899" s="89">
        <f>_34_KNMI_Stations[[#This Row],[graaddagen]]*_34_KNMI_Stations[[#This Row],[Gewogen factor]]</f>
        <v>19.14</v>
      </c>
      <c r="P9899" s="89" cm="1">
        <f t="array" ref="P9899">IF(ISNUMBER(_34_KNMI_Stations[[#This Row],[Etmaal temperatuur °C]]),IF(_34_KNMI_Stations[[#This Row],[Etmaal temperatuur °C]]&gt;stookgrens[],_34_KNMI_Stations[[#This Row],[Etmaal temperatuur °C]]-stookgrens[],0),"")</f>
        <v>0</v>
      </c>
    </row>
    <row r="9900" spans="1:16" x14ac:dyDescent="0.25">
      <c r="A9900">
        <v>340</v>
      </c>
      <c r="B9900" s="110">
        <v>46052</v>
      </c>
      <c r="C9900" s="89">
        <v>2.9</v>
      </c>
      <c r="D9900" s="89">
        <v>3.6</v>
      </c>
      <c r="E9900" s="96"/>
      <c r="F9900" s="89">
        <v>0.1</v>
      </c>
      <c r="G9900" s="89">
        <v>995.3</v>
      </c>
      <c r="H9900">
        <v>0.89</v>
      </c>
      <c r="I9900" t="s">
        <v>24</v>
      </c>
      <c r="J9900">
        <v>1.1000000000000001</v>
      </c>
      <c r="K9900">
        <v>1</v>
      </c>
      <c r="L9900">
        <v>2026</v>
      </c>
      <c r="M9900" t="s">
        <v>383</v>
      </c>
      <c r="N9900" s="89" cm="1">
        <f t="array" ref="N9900">IF(ISNUMBER(_34_KNMI_Stations[[#This Row],[Etmaal temperatuur °C]]),IF(_34_KNMI_Stations[[#This Row],[Etmaal temperatuur °C]]&lt;stookgrens[],stookgrens[]-_34_KNMI_Stations[[#This Row],[Etmaal temperatuur °C]],0),"")</f>
        <v>14.4</v>
      </c>
      <c r="O9900" s="89">
        <f>_34_KNMI_Stations[[#This Row],[graaddagen]]*_34_KNMI_Stations[[#This Row],[Gewogen factor]]</f>
        <v>15.840000000000002</v>
      </c>
      <c r="P9900" s="89" cm="1">
        <f t="array" ref="P9900">IF(ISNUMBER(_34_KNMI_Stations[[#This Row],[Etmaal temperatuur °C]]),IF(_34_KNMI_Stations[[#This Row],[Etmaal temperatuur °C]]&gt;stookgrens[],_34_KNMI_Stations[[#This Row],[Etmaal temperatuur °C]]-stookgrens[],0),"")</f>
        <v>0</v>
      </c>
    </row>
    <row r="9901" spans="1:16" x14ac:dyDescent="0.25">
      <c r="A9901">
        <v>340</v>
      </c>
      <c r="B9901" s="110">
        <v>46053</v>
      </c>
      <c r="C9901" s="89">
        <v>1.5</v>
      </c>
      <c r="D9901" s="89">
        <v>6.7</v>
      </c>
      <c r="E9901" s="96"/>
      <c r="F9901" s="89">
        <v>0.2</v>
      </c>
      <c r="G9901" s="89">
        <v>1000.7</v>
      </c>
      <c r="H9901">
        <v>0.91</v>
      </c>
      <c r="I9901" t="s">
        <v>24</v>
      </c>
      <c r="J9901">
        <v>1.1000000000000001</v>
      </c>
      <c r="K9901">
        <v>1</v>
      </c>
      <c r="L9901">
        <v>2026</v>
      </c>
      <c r="M9901" t="s">
        <v>383</v>
      </c>
      <c r="N9901" s="89" cm="1">
        <f t="array" ref="N9901">IF(ISNUMBER(_34_KNMI_Stations[[#This Row],[Etmaal temperatuur °C]]),IF(_34_KNMI_Stations[[#This Row],[Etmaal temperatuur °C]]&lt;stookgrens[],stookgrens[]-_34_KNMI_Stations[[#This Row],[Etmaal temperatuur °C]],0),"")</f>
        <v>11.3</v>
      </c>
      <c r="O9901" s="89">
        <f>_34_KNMI_Stations[[#This Row],[graaddagen]]*_34_KNMI_Stations[[#This Row],[Gewogen factor]]</f>
        <v>12.430000000000001</v>
      </c>
      <c r="P9901" s="89" cm="1">
        <f t="array" ref="P9901">IF(ISNUMBER(_34_KNMI_Stations[[#This Row],[Etmaal temperatuur °C]]),IF(_34_KNMI_Stations[[#This Row],[Etmaal temperatuur °C]]&gt;stookgrens[],_34_KNMI_Stations[[#This Row],[Etmaal temperatuur °C]]-stookgrens[],0),"")</f>
        <v>0</v>
      </c>
    </row>
    <row r="9902" spans="1:16" x14ac:dyDescent="0.25">
      <c r="A9902">
        <v>344</v>
      </c>
      <c r="B9902" s="110">
        <v>45658</v>
      </c>
      <c r="C9902" s="89">
        <v>10.1</v>
      </c>
      <c r="D9902" s="89">
        <v>7.7</v>
      </c>
      <c r="E9902" s="96">
        <v>44</v>
      </c>
      <c r="F9902" s="89">
        <v>17.899999999999999</v>
      </c>
      <c r="G9902" s="89">
        <v>1008.8</v>
      </c>
      <c r="H9902">
        <v>0.83</v>
      </c>
      <c r="I9902" t="s">
        <v>25</v>
      </c>
      <c r="J9902">
        <v>1.1000000000000001</v>
      </c>
      <c r="K9902">
        <v>1</v>
      </c>
      <c r="L9902">
        <v>2025</v>
      </c>
      <c r="M9902" t="s">
        <v>59</v>
      </c>
      <c r="N9902" s="89" cm="1">
        <f t="array" ref="N9902">IF(ISNUMBER(_34_KNMI_Stations[[#This Row],[Etmaal temperatuur °C]]),IF(_34_KNMI_Stations[[#This Row],[Etmaal temperatuur °C]]&lt;stookgrens[],stookgrens[]-_34_KNMI_Stations[[#This Row],[Etmaal temperatuur °C]],0),"")</f>
        <v>10.3</v>
      </c>
      <c r="O9902" s="89">
        <f>_34_KNMI_Stations[[#This Row],[graaddagen]]*_34_KNMI_Stations[[#This Row],[Gewogen factor]]</f>
        <v>11.330000000000002</v>
      </c>
      <c r="P9902" s="89" cm="1">
        <f t="array" ref="P9902">IF(ISNUMBER(_34_KNMI_Stations[[#This Row],[Etmaal temperatuur °C]]),IF(_34_KNMI_Stations[[#This Row],[Etmaal temperatuur °C]]&gt;stookgrens[],_34_KNMI_Stations[[#This Row],[Etmaal temperatuur °C]]-stookgrens[],0),"")</f>
        <v>0</v>
      </c>
    </row>
    <row r="9903" spans="1:16" x14ac:dyDescent="0.25">
      <c r="A9903">
        <v>344</v>
      </c>
      <c r="B9903" s="110">
        <v>45659</v>
      </c>
      <c r="C9903" s="89">
        <v>2.2999999999999998</v>
      </c>
      <c r="D9903" s="89">
        <v>3.6</v>
      </c>
      <c r="E9903" s="96">
        <v>260</v>
      </c>
      <c r="F9903" s="89">
        <v>2.2999999999999998</v>
      </c>
      <c r="G9903" s="89">
        <v>1014.4</v>
      </c>
      <c r="H9903">
        <v>0.86</v>
      </c>
      <c r="I9903" t="s">
        <v>25</v>
      </c>
      <c r="J9903">
        <v>1.1000000000000001</v>
      </c>
      <c r="K9903">
        <v>1</v>
      </c>
      <c r="L9903">
        <v>2025</v>
      </c>
      <c r="M9903" t="s">
        <v>59</v>
      </c>
      <c r="N9903" s="89" cm="1">
        <f t="array" ref="N9903">IF(ISNUMBER(_34_KNMI_Stations[[#This Row],[Etmaal temperatuur °C]]),IF(_34_KNMI_Stations[[#This Row],[Etmaal temperatuur °C]]&lt;stookgrens[],stookgrens[]-_34_KNMI_Stations[[#This Row],[Etmaal temperatuur °C]],0),"")</f>
        <v>14.4</v>
      </c>
      <c r="O9903" s="89">
        <f>_34_KNMI_Stations[[#This Row],[graaddagen]]*_34_KNMI_Stations[[#This Row],[Gewogen factor]]</f>
        <v>15.840000000000002</v>
      </c>
      <c r="P9903" s="89" cm="1">
        <f t="array" ref="P9903">IF(ISNUMBER(_34_KNMI_Stations[[#This Row],[Etmaal temperatuur °C]]),IF(_34_KNMI_Stations[[#This Row],[Etmaal temperatuur °C]]&gt;stookgrens[],_34_KNMI_Stations[[#This Row],[Etmaal temperatuur °C]]-stookgrens[],0),"")</f>
        <v>0</v>
      </c>
    </row>
    <row r="9904" spans="1:16" x14ac:dyDescent="0.25">
      <c r="A9904">
        <v>344</v>
      </c>
      <c r="B9904" s="110">
        <v>45660</v>
      </c>
      <c r="C9904" s="89">
        <v>4.0999999999999996</v>
      </c>
      <c r="D9904" s="89">
        <v>2.8</v>
      </c>
      <c r="E9904" s="96">
        <v>148</v>
      </c>
      <c r="F9904" s="89">
        <v>4.8</v>
      </c>
      <c r="G9904" s="89">
        <v>1019.3</v>
      </c>
      <c r="H9904">
        <v>0.82</v>
      </c>
      <c r="I9904" t="s">
        <v>25</v>
      </c>
      <c r="J9904">
        <v>1.1000000000000001</v>
      </c>
      <c r="K9904">
        <v>1</v>
      </c>
      <c r="L9904">
        <v>2025</v>
      </c>
      <c r="M9904" t="s">
        <v>59</v>
      </c>
      <c r="N9904" s="89" cm="1">
        <f t="array" ref="N9904">IF(ISNUMBER(_34_KNMI_Stations[[#This Row],[Etmaal temperatuur °C]]),IF(_34_KNMI_Stations[[#This Row],[Etmaal temperatuur °C]]&lt;stookgrens[],stookgrens[]-_34_KNMI_Stations[[#This Row],[Etmaal temperatuur °C]],0),"")</f>
        <v>15.2</v>
      </c>
      <c r="O9904" s="89">
        <f>_34_KNMI_Stations[[#This Row],[graaddagen]]*_34_KNMI_Stations[[#This Row],[Gewogen factor]]</f>
        <v>16.72</v>
      </c>
      <c r="P9904" s="89" cm="1">
        <f t="array" ref="P9904">IF(ISNUMBER(_34_KNMI_Stations[[#This Row],[Etmaal temperatuur °C]]),IF(_34_KNMI_Stations[[#This Row],[Etmaal temperatuur °C]]&gt;stookgrens[],_34_KNMI_Stations[[#This Row],[Etmaal temperatuur °C]]-stookgrens[],0),"")</f>
        <v>0</v>
      </c>
    </row>
    <row r="9905" spans="1:16" x14ac:dyDescent="0.25">
      <c r="A9905">
        <v>344</v>
      </c>
      <c r="B9905" s="110">
        <v>45661</v>
      </c>
      <c r="C9905" s="89">
        <v>3</v>
      </c>
      <c r="D9905" s="89">
        <v>2.5</v>
      </c>
      <c r="E9905" s="96">
        <v>165</v>
      </c>
      <c r="F9905" s="89">
        <v>0.3</v>
      </c>
      <c r="G9905" s="89">
        <v>1016.4</v>
      </c>
      <c r="H9905">
        <v>0.88</v>
      </c>
      <c r="I9905" t="s">
        <v>25</v>
      </c>
      <c r="J9905">
        <v>1.1000000000000001</v>
      </c>
      <c r="K9905">
        <v>1</v>
      </c>
      <c r="L9905">
        <v>2025</v>
      </c>
      <c r="M9905" t="s">
        <v>59</v>
      </c>
      <c r="N9905" s="89" cm="1">
        <f t="array" ref="N9905">IF(ISNUMBER(_34_KNMI_Stations[[#This Row],[Etmaal temperatuur °C]]),IF(_34_KNMI_Stations[[#This Row],[Etmaal temperatuur °C]]&lt;stookgrens[],stookgrens[]-_34_KNMI_Stations[[#This Row],[Etmaal temperatuur °C]],0),"")</f>
        <v>15.5</v>
      </c>
      <c r="O9905" s="89">
        <f>_34_KNMI_Stations[[#This Row],[graaddagen]]*_34_KNMI_Stations[[#This Row],[Gewogen factor]]</f>
        <v>17.05</v>
      </c>
      <c r="P9905" s="89" cm="1">
        <f t="array" ref="P9905">IF(ISNUMBER(_34_KNMI_Stations[[#This Row],[Etmaal temperatuur °C]]),IF(_34_KNMI_Stations[[#This Row],[Etmaal temperatuur °C]]&gt;stookgrens[],_34_KNMI_Stations[[#This Row],[Etmaal temperatuur °C]]-stookgrens[],0),"")</f>
        <v>0</v>
      </c>
    </row>
    <row r="9906" spans="1:16" x14ac:dyDescent="0.25">
      <c r="A9906">
        <v>344</v>
      </c>
      <c r="B9906" s="110">
        <v>45662</v>
      </c>
      <c r="C9906" s="89">
        <v>6.7</v>
      </c>
      <c r="D9906" s="89">
        <v>5.9</v>
      </c>
      <c r="E9906" s="96">
        <v>46</v>
      </c>
      <c r="F9906" s="89">
        <v>22.9</v>
      </c>
      <c r="G9906" s="89">
        <v>993</v>
      </c>
      <c r="H9906">
        <v>0.93</v>
      </c>
      <c r="I9906" t="s">
        <v>25</v>
      </c>
      <c r="J9906">
        <v>1.1000000000000001</v>
      </c>
      <c r="K9906">
        <v>1</v>
      </c>
      <c r="L9906">
        <v>2025</v>
      </c>
      <c r="M9906" t="s">
        <v>59</v>
      </c>
      <c r="N9906" s="89" cm="1">
        <f t="array" ref="N9906">IF(ISNUMBER(_34_KNMI_Stations[[#This Row],[Etmaal temperatuur °C]]),IF(_34_KNMI_Stations[[#This Row],[Etmaal temperatuur °C]]&lt;stookgrens[],stookgrens[]-_34_KNMI_Stations[[#This Row],[Etmaal temperatuur °C]],0),"")</f>
        <v>12.1</v>
      </c>
      <c r="O9906" s="89">
        <f>_34_KNMI_Stations[[#This Row],[graaddagen]]*_34_KNMI_Stations[[#This Row],[Gewogen factor]]</f>
        <v>13.31</v>
      </c>
      <c r="P9906" s="89" cm="1">
        <f t="array" ref="P9906">IF(ISNUMBER(_34_KNMI_Stations[[#This Row],[Etmaal temperatuur °C]]),IF(_34_KNMI_Stations[[#This Row],[Etmaal temperatuur °C]]&gt;stookgrens[],_34_KNMI_Stations[[#This Row],[Etmaal temperatuur °C]]-stookgrens[],0),"")</f>
        <v>0</v>
      </c>
    </row>
    <row r="9907" spans="1:16" x14ac:dyDescent="0.25">
      <c r="A9907">
        <v>344</v>
      </c>
      <c r="B9907" s="110">
        <v>45663</v>
      </c>
      <c r="C9907" s="89">
        <v>10</v>
      </c>
      <c r="D9907" s="89">
        <v>8.6</v>
      </c>
      <c r="E9907" s="96">
        <v>107</v>
      </c>
      <c r="F9907" s="89">
        <v>1.3</v>
      </c>
      <c r="G9907" s="89">
        <v>984.3</v>
      </c>
      <c r="H9907">
        <v>0.8</v>
      </c>
      <c r="I9907" t="s">
        <v>25</v>
      </c>
      <c r="J9907">
        <v>1.1000000000000001</v>
      </c>
      <c r="K9907">
        <v>1</v>
      </c>
      <c r="L9907">
        <v>2025</v>
      </c>
      <c r="M9907" t="s">
        <v>111</v>
      </c>
      <c r="N9907" s="89" cm="1">
        <f t="array" ref="N9907">IF(ISNUMBER(_34_KNMI_Stations[[#This Row],[Etmaal temperatuur °C]]),IF(_34_KNMI_Stations[[#This Row],[Etmaal temperatuur °C]]&lt;stookgrens[],stookgrens[]-_34_KNMI_Stations[[#This Row],[Etmaal temperatuur °C]],0),"")</f>
        <v>9.4</v>
      </c>
      <c r="O9907" s="89">
        <f>_34_KNMI_Stations[[#This Row],[graaddagen]]*_34_KNMI_Stations[[#This Row],[Gewogen factor]]</f>
        <v>10.340000000000002</v>
      </c>
      <c r="P9907" s="89" cm="1">
        <f t="array" ref="P9907">IF(ISNUMBER(_34_KNMI_Stations[[#This Row],[Etmaal temperatuur °C]]),IF(_34_KNMI_Stations[[#This Row],[Etmaal temperatuur °C]]&gt;stookgrens[],_34_KNMI_Stations[[#This Row],[Etmaal temperatuur °C]]-stookgrens[],0),"")</f>
        <v>0</v>
      </c>
    </row>
    <row r="9908" spans="1:16" x14ac:dyDescent="0.25">
      <c r="A9908">
        <v>344</v>
      </c>
      <c r="B9908" s="110">
        <v>45664</v>
      </c>
      <c r="C9908" s="89">
        <v>7</v>
      </c>
      <c r="D9908" s="89">
        <v>4</v>
      </c>
      <c r="E9908" s="96">
        <v>274</v>
      </c>
      <c r="F9908" s="89">
        <v>0.5</v>
      </c>
      <c r="G9908" s="89">
        <v>997.4</v>
      </c>
      <c r="H9908">
        <v>0.83</v>
      </c>
      <c r="I9908" t="s">
        <v>25</v>
      </c>
      <c r="J9908">
        <v>1.1000000000000001</v>
      </c>
      <c r="K9908">
        <v>1</v>
      </c>
      <c r="L9908">
        <v>2025</v>
      </c>
      <c r="M9908" t="s">
        <v>111</v>
      </c>
      <c r="N9908" s="89" cm="1">
        <f t="array" ref="N9908">IF(ISNUMBER(_34_KNMI_Stations[[#This Row],[Etmaal temperatuur °C]]),IF(_34_KNMI_Stations[[#This Row],[Etmaal temperatuur °C]]&lt;stookgrens[],stookgrens[]-_34_KNMI_Stations[[#This Row],[Etmaal temperatuur °C]],0),"")</f>
        <v>14</v>
      </c>
      <c r="O9908" s="89">
        <f>_34_KNMI_Stations[[#This Row],[graaddagen]]*_34_KNMI_Stations[[#This Row],[Gewogen factor]]</f>
        <v>15.400000000000002</v>
      </c>
      <c r="P9908" s="89" cm="1">
        <f t="array" ref="P9908">IF(ISNUMBER(_34_KNMI_Stations[[#This Row],[Etmaal temperatuur °C]]),IF(_34_KNMI_Stations[[#This Row],[Etmaal temperatuur °C]]&gt;stookgrens[],_34_KNMI_Stations[[#This Row],[Etmaal temperatuur °C]]-stookgrens[],0),"")</f>
        <v>0</v>
      </c>
    </row>
    <row r="9909" spans="1:16" x14ac:dyDescent="0.25">
      <c r="A9909">
        <v>344</v>
      </c>
      <c r="B9909" s="110">
        <v>45665</v>
      </c>
      <c r="C9909" s="89">
        <v>3.6</v>
      </c>
      <c r="D9909" s="89">
        <v>3.5</v>
      </c>
      <c r="E9909" s="96">
        <v>266</v>
      </c>
      <c r="F9909" s="89">
        <v>0.3</v>
      </c>
      <c r="G9909" s="89">
        <v>1001.3</v>
      </c>
      <c r="H9909">
        <v>0.82</v>
      </c>
      <c r="I9909" t="s">
        <v>25</v>
      </c>
      <c r="J9909">
        <v>1.1000000000000001</v>
      </c>
      <c r="K9909">
        <v>1</v>
      </c>
      <c r="L9909">
        <v>2025</v>
      </c>
      <c r="M9909" t="s">
        <v>111</v>
      </c>
      <c r="N9909" s="89" cm="1">
        <f t="array" ref="N9909">IF(ISNUMBER(_34_KNMI_Stations[[#This Row],[Etmaal temperatuur °C]]),IF(_34_KNMI_Stations[[#This Row],[Etmaal temperatuur °C]]&lt;stookgrens[],stookgrens[]-_34_KNMI_Stations[[#This Row],[Etmaal temperatuur °C]],0),"")</f>
        <v>14.5</v>
      </c>
      <c r="O9909" s="89">
        <f>_34_KNMI_Stations[[#This Row],[graaddagen]]*_34_KNMI_Stations[[#This Row],[Gewogen factor]]</f>
        <v>15.950000000000001</v>
      </c>
      <c r="P9909" s="89" cm="1">
        <f t="array" ref="P9909">IF(ISNUMBER(_34_KNMI_Stations[[#This Row],[Etmaal temperatuur °C]]),IF(_34_KNMI_Stations[[#This Row],[Etmaal temperatuur °C]]&gt;stookgrens[],_34_KNMI_Stations[[#This Row],[Etmaal temperatuur °C]]-stookgrens[],0),"")</f>
        <v>0</v>
      </c>
    </row>
    <row r="9910" spans="1:16" x14ac:dyDescent="0.25">
      <c r="A9910">
        <v>344</v>
      </c>
      <c r="B9910" s="110">
        <v>45666</v>
      </c>
      <c r="C9910" s="89">
        <v>3.3</v>
      </c>
      <c r="D9910" s="89">
        <v>2.4</v>
      </c>
      <c r="E9910" s="96">
        <v>276</v>
      </c>
      <c r="F9910" s="89">
        <v>3.9</v>
      </c>
      <c r="G9910" s="89">
        <v>1004.7</v>
      </c>
      <c r="H9910">
        <v>0.82</v>
      </c>
      <c r="I9910" t="s">
        <v>25</v>
      </c>
      <c r="J9910">
        <v>1.1000000000000001</v>
      </c>
      <c r="K9910">
        <v>1</v>
      </c>
      <c r="L9910">
        <v>2025</v>
      </c>
      <c r="M9910" t="s">
        <v>111</v>
      </c>
      <c r="N9910" s="89" cm="1">
        <f t="array" ref="N9910">IF(ISNUMBER(_34_KNMI_Stations[[#This Row],[Etmaal temperatuur °C]]),IF(_34_KNMI_Stations[[#This Row],[Etmaal temperatuur °C]]&lt;stookgrens[],stookgrens[]-_34_KNMI_Stations[[#This Row],[Etmaal temperatuur °C]],0),"")</f>
        <v>15.6</v>
      </c>
      <c r="O9910" s="89">
        <f>_34_KNMI_Stations[[#This Row],[graaddagen]]*_34_KNMI_Stations[[#This Row],[Gewogen factor]]</f>
        <v>17.16</v>
      </c>
      <c r="P9910" s="89" cm="1">
        <f t="array" ref="P9910">IF(ISNUMBER(_34_KNMI_Stations[[#This Row],[Etmaal temperatuur °C]]),IF(_34_KNMI_Stations[[#This Row],[Etmaal temperatuur °C]]&gt;stookgrens[],_34_KNMI_Stations[[#This Row],[Etmaal temperatuur °C]]-stookgrens[],0),"")</f>
        <v>0</v>
      </c>
    </row>
    <row r="9911" spans="1:16" x14ac:dyDescent="0.25">
      <c r="A9911">
        <v>344</v>
      </c>
      <c r="B9911" s="110">
        <v>45667</v>
      </c>
      <c r="C9911" s="89">
        <v>3.1</v>
      </c>
      <c r="D9911" s="89">
        <v>2.6</v>
      </c>
      <c r="E9911" s="96">
        <v>466</v>
      </c>
      <c r="F9911" s="89">
        <v>2.8</v>
      </c>
      <c r="G9911" s="89">
        <v>1018.2</v>
      </c>
      <c r="H9911">
        <v>0.82</v>
      </c>
      <c r="I9911" t="s">
        <v>25</v>
      </c>
      <c r="J9911">
        <v>1.1000000000000001</v>
      </c>
      <c r="K9911">
        <v>1</v>
      </c>
      <c r="L9911">
        <v>2025</v>
      </c>
      <c r="M9911" t="s">
        <v>111</v>
      </c>
      <c r="N9911" s="89" cm="1">
        <f t="array" ref="N9911">IF(ISNUMBER(_34_KNMI_Stations[[#This Row],[Etmaal temperatuur °C]]),IF(_34_KNMI_Stations[[#This Row],[Etmaal temperatuur °C]]&lt;stookgrens[],stookgrens[]-_34_KNMI_Stations[[#This Row],[Etmaal temperatuur °C]],0),"")</f>
        <v>15.4</v>
      </c>
      <c r="O9911" s="89">
        <f>_34_KNMI_Stations[[#This Row],[graaddagen]]*_34_KNMI_Stations[[#This Row],[Gewogen factor]]</f>
        <v>16.940000000000001</v>
      </c>
      <c r="P9911" s="89" cm="1">
        <f t="array" ref="P9911">IF(ISNUMBER(_34_KNMI_Stations[[#This Row],[Etmaal temperatuur °C]]),IF(_34_KNMI_Stations[[#This Row],[Etmaal temperatuur °C]]&gt;stookgrens[],_34_KNMI_Stations[[#This Row],[Etmaal temperatuur °C]]-stookgrens[],0),"")</f>
        <v>0</v>
      </c>
    </row>
    <row r="9912" spans="1:16" x14ac:dyDescent="0.25">
      <c r="A9912">
        <v>344</v>
      </c>
      <c r="B9912" s="110">
        <v>45668</v>
      </c>
      <c r="C9912" s="89">
        <v>1.5</v>
      </c>
      <c r="D9912" s="89">
        <v>0.9</v>
      </c>
      <c r="E9912" s="96">
        <v>468</v>
      </c>
      <c r="F9912" s="89">
        <v>0.2</v>
      </c>
      <c r="G9912" s="89">
        <v>1028.0999999999999</v>
      </c>
      <c r="H9912">
        <v>0.89</v>
      </c>
      <c r="I9912" t="s">
        <v>25</v>
      </c>
      <c r="J9912">
        <v>1.1000000000000001</v>
      </c>
      <c r="K9912">
        <v>1</v>
      </c>
      <c r="L9912">
        <v>2025</v>
      </c>
      <c r="M9912" t="s">
        <v>111</v>
      </c>
      <c r="N9912" s="89" cm="1">
        <f t="array" ref="N9912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9912" s="89">
        <f>_34_KNMI_Stations[[#This Row],[graaddagen]]*_34_KNMI_Stations[[#This Row],[Gewogen factor]]</f>
        <v>18.810000000000002</v>
      </c>
      <c r="P9912" s="89" cm="1">
        <f t="array" ref="P9912">IF(ISNUMBER(_34_KNMI_Stations[[#This Row],[Etmaal temperatuur °C]]),IF(_34_KNMI_Stations[[#This Row],[Etmaal temperatuur °C]]&gt;stookgrens[],_34_KNMI_Stations[[#This Row],[Etmaal temperatuur °C]]-stookgrens[],0),"")</f>
        <v>0</v>
      </c>
    </row>
    <row r="9913" spans="1:16" x14ac:dyDescent="0.25">
      <c r="A9913">
        <v>344</v>
      </c>
      <c r="B9913" s="110">
        <v>45669</v>
      </c>
      <c r="C9913" s="89">
        <v>1.3</v>
      </c>
      <c r="D9913" s="89">
        <v>2.4</v>
      </c>
      <c r="E9913" s="96">
        <v>344</v>
      </c>
      <c r="F9913" s="89">
        <v>0.1</v>
      </c>
      <c r="G9913" s="89">
        <v>1039.5</v>
      </c>
      <c r="H9913">
        <v>0.87</v>
      </c>
      <c r="I9913" t="s">
        <v>25</v>
      </c>
      <c r="J9913">
        <v>1.1000000000000001</v>
      </c>
      <c r="K9913">
        <v>1</v>
      </c>
      <c r="L9913">
        <v>2025</v>
      </c>
      <c r="M9913" t="s">
        <v>111</v>
      </c>
      <c r="N9913" s="89" cm="1">
        <f t="array" ref="N9913">IF(ISNUMBER(_34_KNMI_Stations[[#This Row],[Etmaal temperatuur °C]]),IF(_34_KNMI_Stations[[#This Row],[Etmaal temperatuur °C]]&lt;stookgrens[],stookgrens[]-_34_KNMI_Stations[[#This Row],[Etmaal temperatuur °C]],0),"")</f>
        <v>15.6</v>
      </c>
      <c r="O9913" s="89">
        <f>_34_KNMI_Stations[[#This Row],[graaddagen]]*_34_KNMI_Stations[[#This Row],[Gewogen factor]]</f>
        <v>17.16</v>
      </c>
      <c r="P9913" s="89" cm="1">
        <f t="array" ref="P9913">IF(ISNUMBER(_34_KNMI_Stations[[#This Row],[Etmaal temperatuur °C]]),IF(_34_KNMI_Stations[[#This Row],[Etmaal temperatuur °C]]&gt;stookgrens[],_34_KNMI_Stations[[#This Row],[Etmaal temperatuur °C]]-stookgrens[],0),"")</f>
        <v>0</v>
      </c>
    </row>
    <row r="9914" spans="1:16" x14ac:dyDescent="0.25">
      <c r="A9914">
        <v>344</v>
      </c>
      <c r="B9914" s="110">
        <v>45670</v>
      </c>
      <c r="C9914" s="89">
        <v>2.2999999999999998</v>
      </c>
      <c r="D9914" s="89">
        <v>0.7</v>
      </c>
      <c r="E9914" s="96">
        <v>487</v>
      </c>
      <c r="F9914" s="89">
        <v>0</v>
      </c>
      <c r="G9914" s="89">
        <v>1040.5</v>
      </c>
      <c r="H9914">
        <v>0.83</v>
      </c>
      <c r="I9914" t="s">
        <v>25</v>
      </c>
      <c r="J9914">
        <v>1.1000000000000001</v>
      </c>
      <c r="K9914">
        <v>1</v>
      </c>
      <c r="L9914">
        <v>2025</v>
      </c>
      <c r="M9914" t="s">
        <v>112</v>
      </c>
      <c r="N9914" s="89" cm="1">
        <f t="array" ref="N9914">IF(ISNUMBER(_34_KNMI_Stations[[#This Row],[Etmaal temperatuur °C]]),IF(_34_KNMI_Stations[[#This Row],[Etmaal temperatuur °C]]&lt;stookgrens[],stookgrens[]-_34_KNMI_Stations[[#This Row],[Etmaal temperatuur °C]],0),"")</f>
        <v>17.3</v>
      </c>
      <c r="O9914" s="89">
        <f>_34_KNMI_Stations[[#This Row],[graaddagen]]*_34_KNMI_Stations[[#This Row],[Gewogen factor]]</f>
        <v>19.03</v>
      </c>
      <c r="P9914" s="89" cm="1">
        <f t="array" ref="P9914">IF(ISNUMBER(_34_KNMI_Stations[[#This Row],[Etmaal temperatuur °C]]),IF(_34_KNMI_Stations[[#This Row],[Etmaal temperatuur °C]]&gt;stookgrens[],_34_KNMI_Stations[[#This Row],[Etmaal temperatuur °C]]-stookgrens[],0),"")</f>
        <v>0</v>
      </c>
    </row>
    <row r="9915" spans="1:16" x14ac:dyDescent="0.25">
      <c r="A9915">
        <v>344</v>
      </c>
      <c r="B9915" s="110">
        <v>45671</v>
      </c>
      <c r="C9915" s="89">
        <v>3.8</v>
      </c>
      <c r="D9915" s="89">
        <v>4.0999999999999996</v>
      </c>
      <c r="E9915" s="96">
        <v>292</v>
      </c>
      <c r="F9915" s="89">
        <v>0.5</v>
      </c>
      <c r="G9915" s="89">
        <v>1034</v>
      </c>
      <c r="H9915">
        <v>0.89</v>
      </c>
      <c r="I9915" t="s">
        <v>25</v>
      </c>
      <c r="J9915">
        <v>1.1000000000000001</v>
      </c>
      <c r="K9915">
        <v>1</v>
      </c>
      <c r="L9915">
        <v>2025</v>
      </c>
      <c r="M9915" t="s">
        <v>112</v>
      </c>
      <c r="N9915" s="89" cm="1">
        <f t="array" ref="N9915">IF(ISNUMBER(_34_KNMI_Stations[[#This Row],[Etmaal temperatuur °C]]),IF(_34_KNMI_Stations[[#This Row],[Etmaal temperatuur °C]]&lt;stookgrens[],stookgrens[]-_34_KNMI_Stations[[#This Row],[Etmaal temperatuur °C]],0),"")</f>
        <v>13.9</v>
      </c>
      <c r="O9915" s="89">
        <f>_34_KNMI_Stations[[#This Row],[graaddagen]]*_34_KNMI_Stations[[#This Row],[Gewogen factor]]</f>
        <v>15.290000000000001</v>
      </c>
      <c r="P9915" s="89" cm="1">
        <f t="array" ref="P9915">IF(ISNUMBER(_34_KNMI_Stations[[#This Row],[Etmaal temperatuur °C]]),IF(_34_KNMI_Stations[[#This Row],[Etmaal temperatuur °C]]&gt;stookgrens[],_34_KNMI_Stations[[#This Row],[Etmaal temperatuur °C]]-stookgrens[],0),"")</f>
        <v>0</v>
      </c>
    </row>
    <row r="9916" spans="1:16" x14ac:dyDescent="0.25">
      <c r="A9916">
        <v>344</v>
      </c>
      <c r="B9916" s="110">
        <v>45672</v>
      </c>
      <c r="C9916" s="89">
        <v>1.1000000000000001</v>
      </c>
      <c r="D9916" s="89">
        <v>7.2</v>
      </c>
      <c r="E9916" s="96">
        <v>147</v>
      </c>
      <c r="F9916" s="89">
        <v>0</v>
      </c>
      <c r="G9916" s="89">
        <v>1034</v>
      </c>
      <c r="H9916">
        <v>0.97</v>
      </c>
      <c r="I9916" t="s">
        <v>25</v>
      </c>
      <c r="J9916">
        <v>1.1000000000000001</v>
      </c>
      <c r="K9916">
        <v>1</v>
      </c>
      <c r="L9916">
        <v>2025</v>
      </c>
      <c r="M9916" t="s">
        <v>112</v>
      </c>
      <c r="N9916" s="89" cm="1">
        <f t="array" ref="N9916">IF(ISNUMBER(_34_KNMI_Stations[[#This Row],[Etmaal temperatuur °C]]),IF(_34_KNMI_Stations[[#This Row],[Etmaal temperatuur °C]]&lt;stookgrens[],stookgrens[]-_34_KNMI_Stations[[#This Row],[Etmaal temperatuur °C]],0),"")</f>
        <v>10.8</v>
      </c>
      <c r="O9916" s="89">
        <f>_34_KNMI_Stations[[#This Row],[graaddagen]]*_34_KNMI_Stations[[#This Row],[Gewogen factor]]</f>
        <v>11.880000000000003</v>
      </c>
      <c r="P9916" s="89" cm="1">
        <f t="array" ref="P9916">IF(ISNUMBER(_34_KNMI_Stations[[#This Row],[Etmaal temperatuur °C]]),IF(_34_KNMI_Stations[[#This Row],[Etmaal temperatuur °C]]&gt;stookgrens[],_34_KNMI_Stations[[#This Row],[Etmaal temperatuur °C]]-stookgrens[],0),"")</f>
        <v>0</v>
      </c>
    </row>
    <row r="9917" spans="1:16" x14ac:dyDescent="0.25">
      <c r="A9917">
        <v>344</v>
      </c>
      <c r="B9917" s="110">
        <v>45673</v>
      </c>
      <c r="C9917" s="89">
        <v>2.5</v>
      </c>
      <c r="D9917" s="89">
        <v>4.2</v>
      </c>
      <c r="E9917" s="96">
        <v>130</v>
      </c>
      <c r="F9917" s="89">
        <v>0</v>
      </c>
      <c r="G9917" s="89">
        <v>1036.4000000000001</v>
      </c>
      <c r="H9917">
        <v>0.97</v>
      </c>
      <c r="I9917" t="s">
        <v>25</v>
      </c>
      <c r="J9917">
        <v>1.1000000000000001</v>
      </c>
      <c r="K9917">
        <v>1</v>
      </c>
      <c r="L9917">
        <v>2025</v>
      </c>
      <c r="M9917" t="s">
        <v>112</v>
      </c>
      <c r="N9917" s="89" cm="1">
        <f t="array" ref="N9917">IF(ISNUMBER(_34_KNMI_Stations[[#This Row],[Etmaal temperatuur °C]]),IF(_34_KNMI_Stations[[#This Row],[Etmaal temperatuur °C]]&lt;stookgrens[],stookgrens[]-_34_KNMI_Stations[[#This Row],[Etmaal temperatuur °C]],0),"")</f>
        <v>13.8</v>
      </c>
      <c r="O9917" s="89">
        <f>_34_KNMI_Stations[[#This Row],[graaddagen]]*_34_KNMI_Stations[[#This Row],[Gewogen factor]]</f>
        <v>15.180000000000001</v>
      </c>
      <c r="P9917" s="89" cm="1">
        <f t="array" ref="P9917">IF(ISNUMBER(_34_KNMI_Stations[[#This Row],[Etmaal temperatuur °C]]),IF(_34_KNMI_Stations[[#This Row],[Etmaal temperatuur °C]]&gt;stookgrens[],_34_KNMI_Stations[[#This Row],[Etmaal temperatuur °C]]-stookgrens[],0),"")</f>
        <v>0</v>
      </c>
    </row>
    <row r="9918" spans="1:16" x14ac:dyDescent="0.25">
      <c r="A9918">
        <v>344</v>
      </c>
      <c r="B9918" s="110">
        <v>45674</v>
      </c>
      <c r="C9918" s="89">
        <v>1.9</v>
      </c>
      <c r="D9918" s="89">
        <v>0.9</v>
      </c>
      <c r="E9918" s="96">
        <v>97</v>
      </c>
      <c r="F9918" s="89">
        <v>0</v>
      </c>
      <c r="G9918" s="89">
        <v>1037.0999999999999</v>
      </c>
      <c r="H9918">
        <v>0.98</v>
      </c>
      <c r="I9918" t="s">
        <v>25</v>
      </c>
      <c r="J9918">
        <v>1.1000000000000001</v>
      </c>
      <c r="K9918">
        <v>1</v>
      </c>
      <c r="L9918">
        <v>2025</v>
      </c>
      <c r="M9918" t="s">
        <v>112</v>
      </c>
      <c r="N9918" s="89" cm="1">
        <f t="array" ref="N9918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9918" s="89">
        <f>_34_KNMI_Stations[[#This Row],[graaddagen]]*_34_KNMI_Stations[[#This Row],[Gewogen factor]]</f>
        <v>18.810000000000002</v>
      </c>
      <c r="P9918" s="89" cm="1">
        <f t="array" ref="P9918">IF(ISNUMBER(_34_KNMI_Stations[[#This Row],[Etmaal temperatuur °C]]),IF(_34_KNMI_Stations[[#This Row],[Etmaal temperatuur °C]]&gt;stookgrens[],_34_KNMI_Stations[[#This Row],[Etmaal temperatuur °C]]-stookgrens[],0),"")</f>
        <v>0</v>
      </c>
    </row>
    <row r="9919" spans="1:16" x14ac:dyDescent="0.25">
      <c r="A9919">
        <v>344</v>
      </c>
      <c r="B9919" s="110">
        <v>45675</v>
      </c>
      <c r="C9919" s="89">
        <v>2.8</v>
      </c>
      <c r="D9919" s="89">
        <v>-0.6</v>
      </c>
      <c r="E9919" s="96">
        <v>139</v>
      </c>
      <c r="F9919" s="89">
        <v>-0.1</v>
      </c>
      <c r="G9919" s="89">
        <v>1031</v>
      </c>
      <c r="H9919">
        <v>0.96</v>
      </c>
      <c r="I9919" t="s">
        <v>25</v>
      </c>
      <c r="J9919">
        <v>1.1000000000000001</v>
      </c>
      <c r="K9919">
        <v>1</v>
      </c>
      <c r="L9919">
        <v>2025</v>
      </c>
      <c r="M9919" t="s">
        <v>112</v>
      </c>
      <c r="N9919" s="89" cm="1">
        <f t="array" ref="N9919">IF(ISNUMBER(_34_KNMI_Stations[[#This Row],[Etmaal temperatuur °C]]),IF(_34_KNMI_Stations[[#This Row],[Etmaal temperatuur °C]]&lt;stookgrens[],stookgrens[]-_34_KNMI_Stations[[#This Row],[Etmaal temperatuur °C]],0),"")</f>
        <v>18.600000000000001</v>
      </c>
      <c r="O9919" s="89">
        <f>_34_KNMI_Stations[[#This Row],[graaddagen]]*_34_KNMI_Stations[[#This Row],[Gewogen factor]]</f>
        <v>20.460000000000004</v>
      </c>
      <c r="P9919" s="89" cm="1">
        <f t="array" ref="P9919">IF(ISNUMBER(_34_KNMI_Stations[[#This Row],[Etmaal temperatuur °C]]),IF(_34_KNMI_Stations[[#This Row],[Etmaal temperatuur °C]]&gt;stookgrens[],_34_KNMI_Stations[[#This Row],[Etmaal temperatuur °C]]-stookgrens[],0),"")</f>
        <v>0</v>
      </c>
    </row>
    <row r="9920" spans="1:16" x14ac:dyDescent="0.25">
      <c r="A9920">
        <v>344</v>
      </c>
      <c r="B9920" s="110">
        <v>45676</v>
      </c>
      <c r="C9920" s="89">
        <v>1.5</v>
      </c>
      <c r="D9920" s="89">
        <v>-0.4</v>
      </c>
      <c r="E9920" s="96">
        <v>97</v>
      </c>
      <c r="F9920" s="89">
        <v>0</v>
      </c>
      <c r="G9920" s="89">
        <v>1023.1</v>
      </c>
      <c r="H9920">
        <v>0.91</v>
      </c>
      <c r="I9920" t="s">
        <v>25</v>
      </c>
      <c r="J9920">
        <v>1.1000000000000001</v>
      </c>
      <c r="K9920">
        <v>1</v>
      </c>
      <c r="L9920">
        <v>2025</v>
      </c>
      <c r="M9920" t="s">
        <v>112</v>
      </c>
      <c r="N9920" s="89" cm="1">
        <f t="array" ref="N9920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9920" s="89">
        <f>_34_KNMI_Stations[[#This Row],[graaddagen]]*_34_KNMI_Stations[[#This Row],[Gewogen factor]]</f>
        <v>20.239999999999998</v>
      </c>
      <c r="P9920" s="89" cm="1">
        <f t="array" ref="P9920">IF(ISNUMBER(_34_KNMI_Stations[[#This Row],[Etmaal temperatuur °C]]),IF(_34_KNMI_Stations[[#This Row],[Etmaal temperatuur °C]]&gt;stookgrens[],_34_KNMI_Stations[[#This Row],[Etmaal temperatuur °C]]-stookgrens[],0),"")</f>
        <v>0</v>
      </c>
    </row>
    <row r="9921" spans="1:16" x14ac:dyDescent="0.25">
      <c r="A9921">
        <v>344</v>
      </c>
      <c r="B9921" s="110">
        <v>45677</v>
      </c>
      <c r="C9921" s="89">
        <v>3.3</v>
      </c>
      <c r="D9921" s="89">
        <v>0.7</v>
      </c>
      <c r="E9921" s="96">
        <v>80</v>
      </c>
      <c r="F9921" s="89">
        <v>-0.1</v>
      </c>
      <c r="G9921" s="89">
        <v>1019.2</v>
      </c>
      <c r="H9921">
        <v>0.91</v>
      </c>
      <c r="I9921" t="s">
        <v>25</v>
      </c>
      <c r="J9921">
        <v>1.1000000000000001</v>
      </c>
      <c r="K9921">
        <v>1</v>
      </c>
      <c r="L9921">
        <v>2025</v>
      </c>
      <c r="M9921" t="s">
        <v>113</v>
      </c>
      <c r="N9921" s="89" cm="1">
        <f t="array" ref="N9921">IF(ISNUMBER(_34_KNMI_Stations[[#This Row],[Etmaal temperatuur °C]]),IF(_34_KNMI_Stations[[#This Row],[Etmaal temperatuur °C]]&lt;stookgrens[],stookgrens[]-_34_KNMI_Stations[[#This Row],[Etmaal temperatuur °C]],0),"")</f>
        <v>17.3</v>
      </c>
      <c r="O9921" s="89">
        <f>_34_KNMI_Stations[[#This Row],[graaddagen]]*_34_KNMI_Stations[[#This Row],[Gewogen factor]]</f>
        <v>19.03</v>
      </c>
      <c r="P9921" s="89" cm="1">
        <f t="array" ref="P9921">IF(ISNUMBER(_34_KNMI_Stations[[#This Row],[Etmaal temperatuur °C]]),IF(_34_KNMI_Stations[[#This Row],[Etmaal temperatuur °C]]&gt;stookgrens[],_34_KNMI_Stations[[#This Row],[Etmaal temperatuur °C]]-stookgrens[],0),"")</f>
        <v>0</v>
      </c>
    </row>
    <row r="9922" spans="1:16" x14ac:dyDescent="0.25">
      <c r="A9922">
        <v>344</v>
      </c>
      <c r="B9922" s="110">
        <v>45678</v>
      </c>
      <c r="C9922" s="89">
        <v>3.1</v>
      </c>
      <c r="D9922" s="89">
        <v>0</v>
      </c>
      <c r="E9922" s="96">
        <v>137</v>
      </c>
      <c r="F9922" s="89">
        <v>-0.1</v>
      </c>
      <c r="G9922" s="89">
        <v>1015.4</v>
      </c>
      <c r="H9922">
        <v>0.97</v>
      </c>
      <c r="I9922" t="s">
        <v>25</v>
      </c>
      <c r="J9922">
        <v>1.1000000000000001</v>
      </c>
      <c r="K9922">
        <v>1</v>
      </c>
      <c r="L9922">
        <v>2025</v>
      </c>
      <c r="M9922" t="s">
        <v>113</v>
      </c>
      <c r="N9922" s="89" cm="1">
        <f t="array" ref="N9922">IF(ISNUMBER(_34_KNMI_Stations[[#This Row],[Etmaal temperatuur °C]]),IF(_34_KNMI_Stations[[#This Row],[Etmaal temperatuur °C]]&lt;stookgrens[],stookgrens[]-_34_KNMI_Stations[[#This Row],[Etmaal temperatuur °C]],0),"")</f>
        <v>18</v>
      </c>
      <c r="O9922" s="89">
        <f>_34_KNMI_Stations[[#This Row],[graaddagen]]*_34_KNMI_Stations[[#This Row],[Gewogen factor]]</f>
        <v>19.8</v>
      </c>
      <c r="P9922" s="89" cm="1">
        <f t="array" ref="P9922">IF(ISNUMBER(_34_KNMI_Stations[[#This Row],[Etmaal temperatuur °C]]),IF(_34_KNMI_Stations[[#This Row],[Etmaal temperatuur °C]]&gt;stookgrens[],_34_KNMI_Stations[[#This Row],[Etmaal temperatuur °C]]-stookgrens[],0),"")</f>
        <v>0</v>
      </c>
    </row>
    <row r="9923" spans="1:16" x14ac:dyDescent="0.25">
      <c r="A9923">
        <v>344</v>
      </c>
      <c r="B9923" s="110">
        <v>45679</v>
      </c>
      <c r="C9923" s="89">
        <v>2.2000000000000002</v>
      </c>
      <c r="D9923" s="89">
        <v>2.7</v>
      </c>
      <c r="E9923" s="96">
        <v>108</v>
      </c>
      <c r="F9923" s="89">
        <v>4.9000000000000004</v>
      </c>
      <c r="G9923" s="89">
        <v>1003.6</v>
      </c>
      <c r="H9923">
        <v>0.94</v>
      </c>
      <c r="I9923" t="s">
        <v>25</v>
      </c>
      <c r="J9923">
        <v>1.1000000000000001</v>
      </c>
      <c r="K9923">
        <v>1</v>
      </c>
      <c r="L9923">
        <v>2025</v>
      </c>
      <c r="M9923" t="s">
        <v>113</v>
      </c>
      <c r="N9923" s="89" cm="1">
        <f t="array" ref="N9923">IF(ISNUMBER(_34_KNMI_Stations[[#This Row],[Etmaal temperatuur °C]]),IF(_34_KNMI_Stations[[#This Row],[Etmaal temperatuur °C]]&lt;stookgrens[],stookgrens[]-_34_KNMI_Stations[[#This Row],[Etmaal temperatuur °C]],0),"")</f>
        <v>15.3</v>
      </c>
      <c r="O9923" s="89">
        <f>_34_KNMI_Stations[[#This Row],[graaddagen]]*_34_KNMI_Stations[[#This Row],[Gewogen factor]]</f>
        <v>16.830000000000002</v>
      </c>
      <c r="P9923" s="89" cm="1">
        <f t="array" ref="P9923">IF(ISNUMBER(_34_KNMI_Stations[[#This Row],[Etmaal temperatuur °C]]),IF(_34_KNMI_Stations[[#This Row],[Etmaal temperatuur °C]]&gt;stookgrens[],_34_KNMI_Stations[[#This Row],[Etmaal temperatuur °C]]-stookgrens[],0),"")</f>
        <v>0</v>
      </c>
    </row>
    <row r="9924" spans="1:16" x14ac:dyDescent="0.25">
      <c r="A9924">
        <v>344</v>
      </c>
      <c r="B9924" s="110">
        <v>45680</v>
      </c>
      <c r="C9924" s="89">
        <v>6</v>
      </c>
      <c r="D9924" s="89">
        <v>5.8</v>
      </c>
      <c r="E9924" s="96">
        <v>238</v>
      </c>
      <c r="F9924" s="89">
        <v>3.7</v>
      </c>
      <c r="G9924" s="89">
        <v>1003.1</v>
      </c>
      <c r="H9924">
        <v>0.85</v>
      </c>
      <c r="I9924" t="s">
        <v>25</v>
      </c>
      <c r="J9924">
        <v>1.1000000000000001</v>
      </c>
      <c r="K9924">
        <v>1</v>
      </c>
      <c r="L9924">
        <v>2025</v>
      </c>
      <c r="M9924" t="s">
        <v>113</v>
      </c>
      <c r="N9924" s="89" cm="1">
        <f t="array" ref="N9924">IF(ISNUMBER(_34_KNMI_Stations[[#This Row],[Etmaal temperatuur °C]]),IF(_34_KNMI_Stations[[#This Row],[Etmaal temperatuur °C]]&lt;stookgrens[],stookgrens[]-_34_KNMI_Stations[[#This Row],[Etmaal temperatuur °C]],0),"")</f>
        <v>12.2</v>
      </c>
      <c r="O9924" s="89">
        <f>_34_KNMI_Stations[[#This Row],[graaddagen]]*_34_KNMI_Stations[[#This Row],[Gewogen factor]]</f>
        <v>13.42</v>
      </c>
      <c r="P9924" s="89" cm="1">
        <f t="array" ref="P9924">IF(ISNUMBER(_34_KNMI_Stations[[#This Row],[Etmaal temperatuur °C]]),IF(_34_KNMI_Stations[[#This Row],[Etmaal temperatuur °C]]&gt;stookgrens[],_34_KNMI_Stations[[#This Row],[Etmaal temperatuur °C]]-stookgrens[],0),"")</f>
        <v>0</v>
      </c>
    </row>
    <row r="9925" spans="1:16" x14ac:dyDescent="0.25">
      <c r="A9925">
        <v>344</v>
      </c>
      <c r="B9925" s="110">
        <v>45681</v>
      </c>
      <c r="C9925" s="89">
        <v>7.3</v>
      </c>
      <c r="D9925" s="89">
        <v>7.9</v>
      </c>
      <c r="E9925" s="96">
        <v>105</v>
      </c>
      <c r="F9925" s="89">
        <v>3.8</v>
      </c>
      <c r="G9925" s="89">
        <v>1000.4</v>
      </c>
      <c r="H9925">
        <v>0.86</v>
      </c>
      <c r="I9925" t="s">
        <v>25</v>
      </c>
      <c r="J9925">
        <v>1.1000000000000001</v>
      </c>
      <c r="K9925">
        <v>1</v>
      </c>
      <c r="L9925">
        <v>2025</v>
      </c>
      <c r="M9925" t="s">
        <v>113</v>
      </c>
      <c r="N9925" s="89" cm="1">
        <f t="array" ref="N9925">IF(ISNUMBER(_34_KNMI_Stations[[#This Row],[Etmaal temperatuur °C]]),IF(_34_KNMI_Stations[[#This Row],[Etmaal temperatuur °C]]&lt;stookgrens[],stookgrens[]-_34_KNMI_Stations[[#This Row],[Etmaal temperatuur °C]],0),"")</f>
        <v>10.1</v>
      </c>
      <c r="O9925" s="89">
        <f>_34_KNMI_Stations[[#This Row],[graaddagen]]*_34_KNMI_Stations[[#This Row],[Gewogen factor]]</f>
        <v>11.110000000000001</v>
      </c>
      <c r="P9925" s="89" cm="1">
        <f t="array" ref="P9925">IF(ISNUMBER(_34_KNMI_Stations[[#This Row],[Etmaal temperatuur °C]]),IF(_34_KNMI_Stations[[#This Row],[Etmaal temperatuur °C]]&gt;stookgrens[],_34_KNMI_Stations[[#This Row],[Etmaal temperatuur °C]]-stookgrens[],0),"")</f>
        <v>0</v>
      </c>
    </row>
    <row r="9926" spans="1:16" x14ac:dyDescent="0.25">
      <c r="A9926">
        <v>344</v>
      </c>
      <c r="B9926" s="110">
        <v>45682</v>
      </c>
      <c r="C9926" s="89">
        <v>2.2000000000000002</v>
      </c>
      <c r="D9926" s="89">
        <v>5.2</v>
      </c>
      <c r="E9926" s="96">
        <v>283</v>
      </c>
      <c r="F9926" s="89">
        <v>3.6</v>
      </c>
      <c r="G9926" s="89">
        <v>1004.5</v>
      </c>
      <c r="H9926">
        <v>0.89</v>
      </c>
      <c r="I9926" t="s">
        <v>25</v>
      </c>
      <c r="J9926">
        <v>1.1000000000000001</v>
      </c>
      <c r="K9926">
        <v>1</v>
      </c>
      <c r="L9926">
        <v>2025</v>
      </c>
      <c r="M9926" t="s">
        <v>113</v>
      </c>
      <c r="N9926" s="89" cm="1">
        <f t="array" ref="N9926">IF(ISNUMBER(_34_KNMI_Stations[[#This Row],[Etmaal temperatuur °C]]),IF(_34_KNMI_Stations[[#This Row],[Etmaal temperatuur °C]]&lt;stookgrens[],stookgrens[]-_34_KNMI_Stations[[#This Row],[Etmaal temperatuur °C]],0),"")</f>
        <v>12.8</v>
      </c>
      <c r="O9926" s="89">
        <f>_34_KNMI_Stations[[#This Row],[graaddagen]]*_34_KNMI_Stations[[#This Row],[Gewogen factor]]</f>
        <v>14.080000000000002</v>
      </c>
      <c r="P9926" s="89" cm="1">
        <f t="array" ref="P9926">IF(ISNUMBER(_34_KNMI_Stations[[#This Row],[Etmaal temperatuur °C]]),IF(_34_KNMI_Stations[[#This Row],[Etmaal temperatuur °C]]&gt;stookgrens[],_34_KNMI_Stations[[#This Row],[Etmaal temperatuur °C]]-stookgrens[],0),"")</f>
        <v>0</v>
      </c>
    </row>
    <row r="9927" spans="1:16" x14ac:dyDescent="0.25">
      <c r="A9927">
        <v>344</v>
      </c>
      <c r="B9927" s="110">
        <v>45683</v>
      </c>
      <c r="C9927" s="89">
        <v>5.2</v>
      </c>
      <c r="D9927" s="89">
        <v>4.2</v>
      </c>
      <c r="E9927" s="96">
        <v>484</v>
      </c>
      <c r="F9927" s="89">
        <v>2.2000000000000002</v>
      </c>
      <c r="G9927" s="89">
        <v>1001.9</v>
      </c>
      <c r="H9927">
        <v>0.84</v>
      </c>
      <c r="I9927" t="s">
        <v>25</v>
      </c>
      <c r="J9927">
        <v>1.1000000000000001</v>
      </c>
      <c r="K9927">
        <v>1</v>
      </c>
      <c r="L9927">
        <v>2025</v>
      </c>
      <c r="M9927" t="s">
        <v>113</v>
      </c>
      <c r="N9927" s="89" cm="1">
        <f t="array" ref="N9927">IF(ISNUMBER(_34_KNMI_Stations[[#This Row],[Etmaal temperatuur °C]]),IF(_34_KNMI_Stations[[#This Row],[Etmaal temperatuur °C]]&lt;stookgrens[],stookgrens[]-_34_KNMI_Stations[[#This Row],[Etmaal temperatuur °C]],0),"")</f>
        <v>13.8</v>
      </c>
      <c r="O9927" s="89">
        <f>_34_KNMI_Stations[[#This Row],[graaddagen]]*_34_KNMI_Stations[[#This Row],[Gewogen factor]]</f>
        <v>15.180000000000001</v>
      </c>
      <c r="P9927" s="89" cm="1">
        <f t="array" ref="P9927">IF(ISNUMBER(_34_KNMI_Stations[[#This Row],[Etmaal temperatuur °C]]),IF(_34_KNMI_Stations[[#This Row],[Etmaal temperatuur °C]]&gt;stookgrens[],_34_KNMI_Stations[[#This Row],[Etmaal temperatuur °C]]-stookgrens[],0),"")</f>
        <v>0</v>
      </c>
    </row>
    <row r="9928" spans="1:16" x14ac:dyDescent="0.25">
      <c r="A9928">
        <v>344</v>
      </c>
      <c r="B9928" s="110">
        <v>45684</v>
      </c>
      <c r="C9928" s="89">
        <v>7.9</v>
      </c>
      <c r="D9928" s="89">
        <v>9.1999999999999993</v>
      </c>
      <c r="E9928" s="96">
        <v>523</v>
      </c>
      <c r="F9928" s="89">
        <v>6.9</v>
      </c>
      <c r="G9928" s="89">
        <v>987.6</v>
      </c>
      <c r="H9928">
        <v>0.75</v>
      </c>
      <c r="I9928" t="s">
        <v>25</v>
      </c>
      <c r="J9928">
        <v>1.1000000000000001</v>
      </c>
      <c r="K9928">
        <v>1</v>
      </c>
      <c r="L9928">
        <v>2025</v>
      </c>
      <c r="M9928" t="s">
        <v>114</v>
      </c>
      <c r="N9928" s="89" cm="1">
        <f t="array" ref="N9928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9928" s="89">
        <f>_34_KNMI_Stations[[#This Row],[graaddagen]]*_34_KNMI_Stations[[#This Row],[Gewogen factor]]</f>
        <v>9.6800000000000015</v>
      </c>
      <c r="P9928" s="89" cm="1">
        <f t="array" ref="P9928">IF(ISNUMBER(_34_KNMI_Stations[[#This Row],[Etmaal temperatuur °C]]),IF(_34_KNMI_Stations[[#This Row],[Etmaal temperatuur °C]]&gt;stookgrens[],_34_KNMI_Stations[[#This Row],[Etmaal temperatuur °C]]-stookgrens[],0),"")</f>
        <v>0</v>
      </c>
    </row>
    <row r="9929" spans="1:16" x14ac:dyDescent="0.25">
      <c r="A9929">
        <v>344</v>
      </c>
      <c r="B9929" s="110">
        <v>45685</v>
      </c>
      <c r="C9929" s="89">
        <v>7.3</v>
      </c>
      <c r="D9929" s="89">
        <v>8.1</v>
      </c>
      <c r="E9929" s="96">
        <v>148</v>
      </c>
      <c r="F9929" s="89">
        <v>5.2</v>
      </c>
      <c r="G9929" s="89">
        <v>988.8</v>
      </c>
      <c r="H9929">
        <v>0.82</v>
      </c>
      <c r="I9929" t="s">
        <v>25</v>
      </c>
      <c r="J9929">
        <v>1.1000000000000001</v>
      </c>
      <c r="K9929">
        <v>1</v>
      </c>
      <c r="L9929">
        <v>2025</v>
      </c>
      <c r="M9929" t="s">
        <v>114</v>
      </c>
      <c r="N9929" s="89" cm="1">
        <f t="array" ref="N9929">IF(ISNUMBER(_34_KNMI_Stations[[#This Row],[Etmaal temperatuur °C]]),IF(_34_KNMI_Stations[[#This Row],[Etmaal temperatuur °C]]&lt;stookgrens[],stookgrens[]-_34_KNMI_Stations[[#This Row],[Etmaal temperatuur °C]],0),"")</f>
        <v>9.9</v>
      </c>
      <c r="O9929" s="89">
        <f>_34_KNMI_Stations[[#This Row],[graaddagen]]*_34_KNMI_Stations[[#This Row],[Gewogen factor]]</f>
        <v>10.89</v>
      </c>
      <c r="P9929" s="89" cm="1">
        <f t="array" ref="P9929">IF(ISNUMBER(_34_KNMI_Stations[[#This Row],[Etmaal temperatuur °C]]),IF(_34_KNMI_Stations[[#This Row],[Etmaal temperatuur °C]]&gt;stookgrens[],_34_KNMI_Stations[[#This Row],[Etmaal temperatuur °C]]-stookgrens[],0),"")</f>
        <v>0</v>
      </c>
    </row>
    <row r="9930" spans="1:16" x14ac:dyDescent="0.25">
      <c r="A9930">
        <v>344</v>
      </c>
      <c r="B9930" s="110">
        <v>45686</v>
      </c>
      <c r="C9930" s="89">
        <v>5.4</v>
      </c>
      <c r="D9930" s="89">
        <v>7.2</v>
      </c>
      <c r="E9930" s="96">
        <v>279</v>
      </c>
      <c r="F9930" s="89">
        <v>1</v>
      </c>
      <c r="G9930" s="89">
        <v>1002.5</v>
      </c>
      <c r="H9930">
        <v>0.84</v>
      </c>
      <c r="I9930" t="s">
        <v>25</v>
      </c>
      <c r="J9930">
        <v>1.1000000000000001</v>
      </c>
      <c r="K9930">
        <v>1</v>
      </c>
      <c r="L9930">
        <v>2025</v>
      </c>
      <c r="M9930" t="s">
        <v>114</v>
      </c>
      <c r="N9930" s="89" cm="1">
        <f t="array" ref="N9930">IF(ISNUMBER(_34_KNMI_Stations[[#This Row],[Etmaal temperatuur °C]]),IF(_34_KNMI_Stations[[#This Row],[Etmaal temperatuur °C]]&lt;stookgrens[],stookgrens[]-_34_KNMI_Stations[[#This Row],[Etmaal temperatuur °C]],0),"")</f>
        <v>10.8</v>
      </c>
      <c r="O9930" s="89">
        <f>_34_KNMI_Stations[[#This Row],[graaddagen]]*_34_KNMI_Stations[[#This Row],[Gewogen factor]]</f>
        <v>11.880000000000003</v>
      </c>
      <c r="P9930" s="89" cm="1">
        <f t="array" ref="P9930">IF(ISNUMBER(_34_KNMI_Stations[[#This Row],[Etmaal temperatuur °C]]),IF(_34_KNMI_Stations[[#This Row],[Etmaal temperatuur °C]]&gt;stookgrens[],_34_KNMI_Stations[[#This Row],[Etmaal temperatuur °C]]-stookgrens[],0),"")</f>
        <v>0</v>
      </c>
    </row>
    <row r="9931" spans="1:16" x14ac:dyDescent="0.25">
      <c r="A9931">
        <v>344</v>
      </c>
      <c r="B9931" s="110">
        <v>45687</v>
      </c>
      <c r="C9931" s="89">
        <v>2.5</v>
      </c>
      <c r="D9931" s="89">
        <v>5.3</v>
      </c>
      <c r="E9931" s="96">
        <v>281</v>
      </c>
      <c r="F9931" s="89">
        <v>0.6</v>
      </c>
      <c r="G9931" s="89">
        <v>1017</v>
      </c>
      <c r="H9931">
        <v>0.85</v>
      </c>
      <c r="I9931" t="s">
        <v>25</v>
      </c>
      <c r="J9931">
        <v>1.1000000000000001</v>
      </c>
      <c r="K9931">
        <v>1</v>
      </c>
      <c r="L9931">
        <v>2025</v>
      </c>
      <c r="M9931" t="s">
        <v>114</v>
      </c>
      <c r="N9931" s="89" cm="1">
        <f t="array" ref="N9931">IF(ISNUMBER(_34_KNMI_Stations[[#This Row],[Etmaal temperatuur °C]]),IF(_34_KNMI_Stations[[#This Row],[Etmaal temperatuur °C]]&lt;stookgrens[],stookgrens[]-_34_KNMI_Stations[[#This Row],[Etmaal temperatuur °C]],0),"")</f>
        <v>12.7</v>
      </c>
      <c r="O9931" s="89">
        <f>_34_KNMI_Stations[[#This Row],[graaddagen]]*_34_KNMI_Stations[[#This Row],[Gewogen factor]]</f>
        <v>13.97</v>
      </c>
      <c r="P9931" s="89" cm="1">
        <f t="array" ref="P9931">IF(ISNUMBER(_34_KNMI_Stations[[#This Row],[Etmaal temperatuur °C]]),IF(_34_KNMI_Stations[[#This Row],[Etmaal temperatuur °C]]&gt;stookgrens[],_34_KNMI_Stations[[#This Row],[Etmaal temperatuur °C]]-stookgrens[],0),"")</f>
        <v>0</v>
      </c>
    </row>
    <row r="9932" spans="1:16" x14ac:dyDescent="0.25">
      <c r="A9932">
        <v>344</v>
      </c>
      <c r="B9932" s="110">
        <v>45688</v>
      </c>
      <c r="C9932" s="89">
        <v>2.6</v>
      </c>
      <c r="D9932" s="89">
        <v>2.7</v>
      </c>
      <c r="E9932" s="96">
        <v>351</v>
      </c>
      <c r="F9932" s="89">
        <v>0</v>
      </c>
      <c r="G9932" s="89">
        <v>1027.5999999999999</v>
      </c>
      <c r="H9932">
        <v>0.89</v>
      </c>
      <c r="I9932" t="s">
        <v>25</v>
      </c>
      <c r="J9932">
        <v>1.1000000000000001</v>
      </c>
      <c r="K9932">
        <v>1</v>
      </c>
      <c r="L9932">
        <v>2025</v>
      </c>
      <c r="M9932" t="s">
        <v>114</v>
      </c>
      <c r="N9932" s="89" cm="1">
        <f t="array" ref="N9932">IF(ISNUMBER(_34_KNMI_Stations[[#This Row],[Etmaal temperatuur °C]]),IF(_34_KNMI_Stations[[#This Row],[Etmaal temperatuur °C]]&lt;stookgrens[],stookgrens[]-_34_KNMI_Stations[[#This Row],[Etmaal temperatuur °C]],0),"")</f>
        <v>15.3</v>
      </c>
      <c r="O9932" s="89">
        <f>_34_KNMI_Stations[[#This Row],[graaddagen]]*_34_KNMI_Stations[[#This Row],[Gewogen factor]]</f>
        <v>16.830000000000002</v>
      </c>
      <c r="P9932" s="89" cm="1">
        <f t="array" ref="P9932">IF(ISNUMBER(_34_KNMI_Stations[[#This Row],[Etmaal temperatuur °C]]),IF(_34_KNMI_Stations[[#This Row],[Etmaal temperatuur °C]]&gt;stookgrens[],_34_KNMI_Stations[[#This Row],[Etmaal temperatuur °C]]-stookgrens[],0),"")</f>
        <v>0</v>
      </c>
    </row>
    <row r="9933" spans="1:16" x14ac:dyDescent="0.25">
      <c r="A9933">
        <v>344</v>
      </c>
      <c r="B9933" s="110">
        <v>45689</v>
      </c>
      <c r="C9933" s="89">
        <v>2</v>
      </c>
      <c r="D9933" s="89">
        <v>1</v>
      </c>
      <c r="E9933" s="96">
        <v>710</v>
      </c>
      <c r="F9933" s="89">
        <v>0</v>
      </c>
      <c r="G9933" s="89">
        <v>1031.0999999999999</v>
      </c>
      <c r="H9933">
        <v>0.84</v>
      </c>
      <c r="I9933" t="s">
        <v>25</v>
      </c>
      <c r="J9933">
        <v>1.1000000000000001</v>
      </c>
      <c r="K9933">
        <v>2</v>
      </c>
      <c r="L9933">
        <v>2025</v>
      </c>
      <c r="M9933" t="s">
        <v>114</v>
      </c>
      <c r="N9933" s="89" cm="1">
        <f t="array" ref="N9933">IF(ISNUMBER(_34_KNMI_Stations[[#This Row],[Etmaal temperatuur °C]]),IF(_34_KNMI_Stations[[#This Row],[Etmaal temperatuur °C]]&lt;stookgrens[],stookgrens[]-_34_KNMI_Stations[[#This Row],[Etmaal temperatuur °C]],0),"")</f>
        <v>17</v>
      </c>
      <c r="O9933" s="89">
        <f>_34_KNMI_Stations[[#This Row],[graaddagen]]*_34_KNMI_Stations[[#This Row],[Gewogen factor]]</f>
        <v>18.700000000000003</v>
      </c>
      <c r="P9933" s="89" cm="1">
        <f t="array" ref="P9933">IF(ISNUMBER(_34_KNMI_Stations[[#This Row],[Etmaal temperatuur °C]]),IF(_34_KNMI_Stations[[#This Row],[Etmaal temperatuur °C]]&gt;stookgrens[],_34_KNMI_Stations[[#This Row],[Etmaal temperatuur °C]]-stookgrens[],0),"")</f>
        <v>0</v>
      </c>
    </row>
    <row r="9934" spans="1:16" x14ac:dyDescent="0.25">
      <c r="A9934">
        <v>344</v>
      </c>
      <c r="B9934" s="110">
        <v>45690</v>
      </c>
      <c r="C9934" s="89">
        <v>1.6</v>
      </c>
      <c r="D9934" s="89">
        <v>0.1</v>
      </c>
      <c r="E9934" s="96">
        <v>792</v>
      </c>
      <c r="F9934" s="89">
        <v>0</v>
      </c>
      <c r="G9934" s="89">
        <v>1025.4000000000001</v>
      </c>
      <c r="H9934">
        <v>0.84</v>
      </c>
      <c r="I9934" t="s">
        <v>25</v>
      </c>
      <c r="J9934">
        <v>1.1000000000000001</v>
      </c>
      <c r="K9934">
        <v>2</v>
      </c>
      <c r="L9934">
        <v>2025</v>
      </c>
      <c r="M9934" t="s">
        <v>114</v>
      </c>
      <c r="N9934" s="89" cm="1">
        <f t="array" ref="N9934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9934" s="89">
        <f>_34_KNMI_Stations[[#This Row],[graaddagen]]*_34_KNMI_Stations[[#This Row],[Gewogen factor]]</f>
        <v>19.690000000000001</v>
      </c>
      <c r="P9934" s="89" cm="1">
        <f t="array" ref="P9934">IF(ISNUMBER(_34_KNMI_Stations[[#This Row],[Etmaal temperatuur °C]]),IF(_34_KNMI_Stations[[#This Row],[Etmaal temperatuur °C]]&gt;stookgrens[],_34_KNMI_Stations[[#This Row],[Etmaal temperatuur °C]]-stookgrens[],0),"")</f>
        <v>0</v>
      </c>
    </row>
    <row r="9935" spans="1:16" x14ac:dyDescent="0.25">
      <c r="A9935">
        <v>344</v>
      </c>
      <c r="B9935" s="110">
        <v>45691</v>
      </c>
      <c r="C9935" s="89">
        <v>2.5</v>
      </c>
      <c r="D9935" s="89">
        <v>2</v>
      </c>
      <c r="E9935" s="96">
        <v>720</v>
      </c>
      <c r="F9935" s="89">
        <v>0</v>
      </c>
      <c r="G9935" s="89">
        <v>1026.5</v>
      </c>
      <c r="H9935">
        <v>0.87</v>
      </c>
      <c r="I9935" t="s">
        <v>25</v>
      </c>
      <c r="J9935">
        <v>1.1000000000000001</v>
      </c>
      <c r="K9935">
        <v>2</v>
      </c>
      <c r="L9935">
        <v>2025</v>
      </c>
      <c r="M9935" t="s">
        <v>115</v>
      </c>
      <c r="N9935" s="89" cm="1">
        <f t="array" ref="N9935">IF(ISNUMBER(_34_KNMI_Stations[[#This Row],[Etmaal temperatuur °C]]),IF(_34_KNMI_Stations[[#This Row],[Etmaal temperatuur °C]]&lt;stookgrens[],stookgrens[]-_34_KNMI_Stations[[#This Row],[Etmaal temperatuur °C]],0),"")</f>
        <v>16</v>
      </c>
      <c r="O9935" s="89">
        <f>_34_KNMI_Stations[[#This Row],[graaddagen]]*_34_KNMI_Stations[[#This Row],[Gewogen factor]]</f>
        <v>17.600000000000001</v>
      </c>
      <c r="P9935" s="89" cm="1">
        <f t="array" ref="P9935">IF(ISNUMBER(_34_KNMI_Stations[[#This Row],[Etmaal temperatuur °C]]),IF(_34_KNMI_Stations[[#This Row],[Etmaal temperatuur °C]]&gt;stookgrens[],_34_KNMI_Stations[[#This Row],[Etmaal temperatuur °C]]-stookgrens[],0),"")</f>
        <v>0</v>
      </c>
    </row>
    <row r="9936" spans="1:16" x14ac:dyDescent="0.25">
      <c r="A9936">
        <v>344</v>
      </c>
      <c r="B9936" s="110">
        <v>45692</v>
      </c>
      <c r="C9936" s="89">
        <v>5.2</v>
      </c>
      <c r="D9936" s="89">
        <v>3.3</v>
      </c>
      <c r="E9936" s="96">
        <v>250</v>
      </c>
      <c r="F9936" s="89">
        <v>0</v>
      </c>
      <c r="G9936" s="89">
        <v>1026.5</v>
      </c>
      <c r="H9936">
        <v>0.87</v>
      </c>
      <c r="I9936" t="s">
        <v>25</v>
      </c>
      <c r="J9936">
        <v>1.1000000000000001</v>
      </c>
      <c r="K9936">
        <v>2</v>
      </c>
      <c r="L9936">
        <v>2025</v>
      </c>
      <c r="M9936" t="s">
        <v>115</v>
      </c>
      <c r="N9936" s="89" cm="1">
        <f t="array" ref="N9936">IF(ISNUMBER(_34_KNMI_Stations[[#This Row],[Etmaal temperatuur °C]]),IF(_34_KNMI_Stations[[#This Row],[Etmaal temperatuur °C]]&lt;stookgrens[],stookgrens[]-_34_KNMI_Stations[[#This Row],[Etmaal temperatuur °C]],0),"")</f>
        <v>14.7</v>
      </c>
      <c r="O9936" s="89">
        <f>_34_KNMI_Stations[[#This Row],[graaddagen]]*_34_KNMI_Stations[[#This Row],[Gewogen factor]]</f>
        <v>16.170000000000002</v>
      </c>
      <c r="P9936" s="89" cm="1">
        <f t="array" ref="P9936">IF(ISNUMBER(_34_KNMI_Stations[[#This Row],[Etmaal temperatuur °C]]),IF(_34_KNMI_Stations[[#This Row],[Etmaal temperatuur °C]]&gt;stookgrens[],_34_KNMI_Stations[[#This Row],[Etmaal temperatuur °C]]-stookgrens[],0),"")</f>
        <v>0</v>
      </c>
    </row>
    <row r="9937" spans="1:16" x14ac:dyDescent="0.25">
      <c r="A9937">
        <v>344</v>
      </c>
      <c r="B9937" s="110">
        <v>45693</v>
      </c>
      <c r="C9937" s="89">
        <v>2.8</v>
      </c>
      <c r="D9937" s="89">
        <v>5.2</v>
      </c>
      <c r="E9937" s="96">
        <v>622</v>
      </c>
      <c r="F9937" s="89">
        <v>0</v>
      </c>
      <c r="G9937" s="89">
        <v>1037.3</v>
      </c>
      <c r="H9937">
        <v>0.92</v>
      </c>
      <c r="I9937" t="s">
        <v>25</v>
      </c>
      <c r="J9937">
        <v>1.1000000000000001</v>
      </c>
      <c r="K9937">
        <v>2</v>
      </c>
      <c r="L9937">
        <v>2025</v>
      </c>
      <c r="M9937" t="s">
        <v>115</v>
      </c>
      <c r="N9937" s="89" cm="1">
        <f t="array" ref="N9937">IF(ISNUMBER(_34_KNMI_Stations[[#This Row],[Etmaal temperatuur °C]]),IF(_34_KNMI_Stations[[#This Row],[Etmaal temperatuur °C]]&lt;stookgrens[],stookgrens[]-_34_KNMI_Stations[[#This Row],[Etmaal temperatuur °C]],0),"")</f>
        <v>12.8</v>
      </c>
      <c r="O9937" s="89">
        <f>_34_KNMI_Stations[[#This Row],[graaddagen]]*_34_KNMI_Stations[[#This Row],[Gewogen factor]]</f>
        <v>14.080000000000002</v>
      </c>
      <c r="P9937" s="89" cm="1">
        <f t="array" ref="P9937">IF(ISNUMBER(_34_KNMI_Stations[[#This Row],[Etmaal temperatuur °C]]),IF(_34_KNMI_Stations[[#This Row],[Etmaal temperatuur °C]]&gt;stookgrens[],_34_KNMI_Stations[[#This Row],[Etmaal temperatuur °C]]-stookgrens[],0),"")</f>
        <v>0</v>
      </c>
    </row>
    <row r="9938" spans="1:16" x14ac:dyDescent="0.25">
      <c r="A9938">
        <v>344</v>
      </c>
      <c r="B9938" s="110">
        <v>45694</v>
      </c>
      <c r="C9938" s="89">
        <v>3.6</v>
      </c>
      <c r="D9938" s="89">
        <v>3.8</v>
      </c>
      <c r="E9938" s="96">
        <v>442</v>
      </c>
      <c r="F9938" s="89">
        <v>0</v>
      </c>
      <c r="G9938" s="89">
        <v>1041.3</v>
      </c>
      <c r="H9938">
        <v>0.89</v>
      </c>
      <c r="I9938" t="s">
        <v>25</v>
      </c>
      <c r="J9938">
        <v>1.1000000000000001</v>
      </c>
      <c r="K9938">
        <v>2</v>
      </c>
      <c r="L9938">
        <v>2025</v>
      </c>
      <c r="M9938" t="s">
        <v>115</v>
      </c>
      <c r="N9938" s="89" cm="1">
        <f t="array" ref="N9938">IF(ISNUMBER(_34_KNMI_Stations[[#This Row],[Etmaal temperatuur °C]]),IF(_34_KNMI_Stations[[#This Row],[Etmaal temperatuur °C]]&lt;stookgrens[],stookgrens[]-_34_KNMI_Stations[[#This Row],[Etmaal temperatuur °C]],0),"")</f>
        <v>14.2</v>
      </c>
      <c r="O9938" s="89">
        <f>_34_KNMI_Stations[[#This Row],[graaddagen]]*_34_KNMI_Stations[[#This Row],[Gewogen factor]]</f>
        <v>15.620000000000001</v>
      </c>
      <c r="P9938" s="89" cm="1">
        <f t="array" ref="P9938">IF(ISNUMBER(_34_KNMI_Stations[[#This Row],[Etmaal temperatuur °C]]),IF(_34_KNMI_Stations[[#This Row],[Etmaal temperatuur °C]]&gt;stookgrens[],_34_KNMI_Stations[[#This Row],[Etmaal temperatuur °C]]-stookgrens[],0),"")</f>
        <v>0</v>
      </c>
    </row>
    <row r="9939" spans="1:16" x14ac:dyDescent="0.25">
      <c r="A9939">
        <v>344</v>
      </c>
      <c r="B9939" s="110">
        <v>45695</v>
      </c>
      <c r="C9939" s="89">
        <v>8</v>
      </c>
      <c r="D9939" s="89">
        <v>3.5</v>
      </c>
      <c r="E9939" s="96">
        <v>254</v>
      </c>
      <c r="F9939" s="89">
        <v>0</v>
      </c>
      <c r="G9939" s="89">
        <v>1027.3</v>
      </c>
      <c r="H9939">
        <v>0.74</v>
      </c>
      <c r="I9939" t="s">
        <v>25</v>
      </c>
      <c r="J9939">
        <v>1.1000000000000001</v>
      </c>
      <c r="K9939">
        <v>2</v>
      </c>
      <c r="L9939">
        <v>2025</v>
      </c>
      <c r="M9939" t="s">
        <v>115</v>
      </c>
      <c r="N9939" s="89" cm="1">
        <f t="array" ref="N9939">IF(ISNUMBER(_34_KNMI_Stations[[#This Row],[Etmaal temperatuur °C]]),IF(_34_KNMI_Stations[[#This Row],[Etmaal temperatuur °C]]&lt;stookgrens[],stookgrens[]-_34_KNMI_Stations[[#This Row],[Etmaal temperatuur °C]],0),"")</f>
        <v>14.5</v>
      </c>
      <c r="O9939" s="89">
        <f>_34_KNMI_Stations[[#This Row],[graaddagen]]*_34_KNMI_Stations[[#This Row],[Gewogen factor]]</f>
        <v>15.950000000000001</v>
      </c>
      <c r="P9939" s="89" cm="1">
        <f t="array" ref="P9939">IF(ISNUMBER(_34_KNMI_Stations[[#This Row],[Etmaal temperatuur °C]]),IF(_34_KNMI_Stations[[#This Row],[Etmaal temperatuur °C]]&gt;stookgrens[],_34_KNMI_Stations[[#This Row],[Etmaal temperatuur °C]]-stookgrens[],0),"")</f>
        <v>0</v>
      </c>
    </row>
    <row r="9940" spans="1:16" x14ac:dyDescent="0.25">
      <c r="A9940">
        <v>344</v>
      </c>
      <c r="B9940" s="110">
        <v>45696</v>
      </c>
      <c r="C9940" s="89">
        <v>3.5</v>
      </c>
      <c r="D9940" s="89">
        <v>4.3</v>
      </c>
      <c r="E9940" s="96">
        <v>353</v>
      </c>
      <c r="F9940" s="89">
        <v>-0.1</v>
      </c>
      <c r="G9940" s="89">
        <v>1021.3</v>
      </c>
      <c r="H9940">
        <v>0.77</v>
      </c>
      <c r="I9940" t="s">
        <v>25</v>
      </c>
      <c r="J9940">
        <v>1.1000000000000001</v>
      </c>
      <c r="K9940">
        <v>2</v>
      </c>
      <c r="L9940">
        <v>2025</v>
      </c>
      <c r="M9940" t="s">
        <v>115</v>
      </c>
      <c r="N9940" s="89" cm="1">
        <f t="array" ref="N9940">IF(ISNUMBER(_34_KNMI_Stations[[#This Row],[Etmaal temperatuur °C]]),IF(_34_KNMI_Stations[[#This Row],[Etmaal temperatuur °C]]&lt;stookgrens[],stookgrens[]-_34_KNMI_Stations[[#This Row],[Etmaal temperatuur °C]],0),"")</f>
        <v>13.7</v>
      </c>
      <c r="O9940" s="89">
        <f>_34_KNMI_Stations[[#This Row],[graaddagen]]*_34_KNMI_Stations[[#This Row],[Gewogen factor]]</f>
        <v>15.07</v>
      </c>
      <c r="P9940" s="89" cm="1">
        <f t="array" ref="P9940">IF(ISNUMBER(_34_KNMI_Stations[[#This Row],[Etmaal temperatuur °C]]),IF(_34_KNMI_Stations[[#This Row],[Etmaal temperatuur °C]]&gt;stookgrens[],_34_KNMI_Stations[[#This Row],[Etmaal temperatuur °C]]-stookgrens[],0),"")</f>
        <v>0</v>
      </c>
    </row>
    <row r="9941" spans="1:16" x14ac:dyDescent="0.25">
      <c r="A9941">
        <v>344</v>
      </c>
      <c r="B9941" s="110">
        <v>45697</v>
      </c>
      <c r="C9941" s="89">
        <v>2.6</v>
      </c>
      <c r="D9941" s="89">
        <v>2.5</v>
      </c>
      <c r="E9941" s="96">
        <v>345</v>
      </c>
      <c r="F9941" s="89">
        <v>0</v>
      </c>
      <c r="G9941" s="89">
        <v>1028.3</v>
      </c>
      <c r="H9941">
        <v>0.85</v>
      </c>
      <c r="I9941" t="s">
        <v>25</v>
      </c>
      <c r="J9941">
        <v>1.1000000000000001</v>
      </c>
      <c r="K9941">
        <v>2</v>
      </c>
      <c r="L9941">
        <v>2025</v>
      </c>
      <c r="M9941" t="s">
        <v>115</v>
      </c>
      <c r="N9941" s="89" cm="1">
        <f t="array" ref="N9941">IF(ISNUMBER(_34_KNMI_Stations[[#This Row],[Etmaal temperatuur °C]]),IF(_34_KNMI_Stations[[#This Row],[Etmaal temperatuur °C]]&lt;stookgrens[],stookgrens[]-_34_KNMI_Stations[[#This Row],[Etmaal temperatuur °C]],0),"")</f>
        <v>15.5</v>
      </c>
      <c r="O9941" s="89">
        <f>_34_KNMI_Stations[[#This Row],[graaddagen]]*_34_KNMI_Stations[[#This Row],[Gewogen factor]]</f>
        <v>17.05</v>
      </c>
      <c r="P9941" s="89" cm="1">
        <f t="array" ref="P9941">IF(ISNUMBER(_34_KNMI_Stations[[#This Row],[Etmaal temperatuur °C]]),IF(_34_KNMI_Stations[[#This Row],[Etmaal temperatuur °C]]&gt;stookgrens[],_34_KNMI_Stations[[#This Row],[Etmaal temperatuur °C]]-stookgrens[],0),"")</f>
        <v>0</v>
      </c>
    </row>
    <row r="9942" spans="1:16" x14ac:dyDescent="0.25">
      <c r="A9942">
        <v>344</v>
      </c>
      <c r="B9942" s="110">
        <v>45698</v>
      </c>
      <c r="C9942" s="89">
        <v>6.4</v>
      </c>
      <c r="D9942" s="89">
        <v>1.7</v>
      </c>
      <c r="E9942" s="96">
        <v>220</v>
      </c>
      <c r="F9942" s="89">
        <v>2.8</v>
      </c>
      <c r="G9942" s="89">
        <v>1023.6</v>
      </c>
      <c r="H9942">
        <v>0.85</v>
      </c>
      <c r="I9942" t="s">
        <v>25</v>
      </c>
      <c r="J9942">
        <v>1.1000000000000001</v>
      </c>
      <c r="K9942">
        <v>2</v>
      </c>
      <c r="L9942">
        <v>2025</v>
      </c>
      <c r="M9942" t="s">
        <v>116</v>
      </c>
      <c r="N9942" s="89" cm="1">
        <f t="array" ref="N9942">IF(ISNUMBER(_34_KNMI_Stations[[#This Row],[Etmaal temperatuur °C]]),IF(_34_KNMI_Stations[[#This Row],[Etmaal temperatuur °C]]&lt;stookgrens[],stookgrens[]-_34_KNMI_Stations[[#This Row],[Etmaal temperatuur °C]],0),"")</f>
        <v>16.3</v>
      </c>
      <c r="O9942" s="89">
        <f>_34_KNMI_Stations[[#This Row],[graaddagen]]*_34_KNMI_Stations[[#This Row],[Gewogen factor]]</f>
        <v>17.930000000000003</v>
      </c>
      <c r="P9942" s="89" cm="1">
        <f t="array" ref="P9942">IF(ISNUMBER(_34_KNMI_Stations[[#This Row],[Etmaal temperatuur °C]]),IF(_34_KNMI_Stations[[#This Row],[Etmaal temperatuur °C]]&gt;stookgrens[],_34_KNMI_Stations[[#This Row],[Etmaal temperatuur °C]]-stookgrens[],0),"")</f>
        <v>0</v>
      </c>
    </row>
    <row r="9943" spans="1:16" x14ac:dyDescent="0.25">
      <c r="A9943">
        <v>344</v>
      </c>
      <c r="B9943" s="110">
        <v>45699</v>
      </c>
      <c r="C9943" s="89">
        <v>3.8</v>
      </c>
      <c r="D9943" s="89">
        <v>2.6</v>
      </c>
      <c r="E9943" s="96">
        <v>90</v>
      </c>
      <c r="F9943" s="89">
        <v>5.0999999999999996</v>
      </c>
      <c r="G9943" s="89">
        <v>1016.8</v>
      </c>
      <c r="H9943">
        <v>0.94</v>
      </c>
      <c r="I9943" t="s">
        <v>25</v>
      </c>
      <c r="J9943">
        <v>1.1000000000000001</v>
      </c>
      <c r="K9943">
        <v>2</v>
      </c>
      <c r="L9943">
        <v>2025</v>
      </c>
      <c r="M9943" t="s">
        <v>116</v>
      </c>
      <c r="N9943" s="89" cm="1">
        <f t="array" ref="N9943">IF(ISNUMBER(_34_KNMI_Stations[[#This Row],[Etmaal temperatuur °C]]),IF(_34_KNMI_Stations[[#This Row],[Etmaal temperatuur °C]]&lt;stookgrens[],stookgrens[]-_34_KNMI_Stations[[#This Row],[Etmaal temperatuur °C]],0),"")</f>
        <v>15.4</v>
      </c>
      <c r="O9943" s="89">
        <f>_34_KNMI_Stations[[#This Row],[graaddagen]]*_34_KNMI_Stations[[#This Row],[Gewogen factor]]</f>
        <v>16.940000000000001</v>
      </c>
      <c r="P9943" s="89" cm="1">
        <f t="array" ref="P9943">IF(ISNUMBER(_34_KNMI_Stations[[#This Row],[Etmaal temperatuur °C]]),IF(_34_KNMI_Stations[[#This Row],[Etmaal temperatuur °C]]&gt;stookgrens[],_34_KNMI_Stations[[#This Row],[Etmaal temperatuur °C]]-stookgrens[],0),"")</f>
        <v>0</v>
      </c>
    </row>
    <row r="9944" spans="1:16" x14ac:dyDescent="0.25">
      <c r="A9944">
        <v>344</v>
      </c>
      <c r="B9944" s="110">
        <v>45700</v>
      </c>
      <c r="C9944" s="89">
        <v>1.9</v>
      </c>
      <c r="D9944" s="89">
        <v>4.2</v>
      </c>
      <c r="E9944" s="96">
        <v>236</v>
      </c>
      <c r="F9944" s="89">
        <v>0.6</v>
      </c>
      <c r="G9944" s="89">
        <v>1017.8</v>
      </c>
      <c r="H9944">
        <v>0.93</v>
      </c>
      <c r="I9944" t="s">
        <v>25</v>
      </c>
      <c r="J9944">
        <v>1.1000000000000001</v>
      </c>
      <c r="K9944">
        <v>2</v>
      </c>
      <c r="L9944">
        <v>2025</v>
      </c>
      <c r="M9944" t="s">
        <v>116</v>
      </c>
      <c r="N9944" s="89" cm="1">
        <f t="array" ref="N9944">IF(ISNUMBER(_34_KNMI_Stations[[#This Row],[Etmaal temperatuur °C]]),IF(_34_KNMI_Stations[[#This Row],[Etmaal temperatuur °C]]&lt;stookgrens[],stookgrens[]-_34_KNMI_Stations[[#This Row],[Etmaal temperatuur °C]],0),"")</f>
        <v>13.8</v>
      </c>
      <c r="O9944" s="89">
        <f>_34_KNMI_Stations[[#This Row],[graaddagen]]*_34_KNMI_Stations[[#This Row],[Gewogen factor]]</f>
        <v>15.180000000000001</v>
      </c>
      <c r="P9944" s="89" cm="1">
        <f t="array" ref="P9944">IF(ISNUMBER(_34_KNMI_Stations[[#This Row],[Etmaal temperatuur °C]]),IF(_34_KNMI_Stations[[#This Row],[Etmaal temperatuur °C]]&gt;stookgrens[],_34_KNMI_Stations[[#This Row],[Etmaal temperatuur °C]]-stookgrens[],0),"")</f>
        <v>0</v>
      </c>
    </row>
    <row r="9945" spans="1:16" x14ac:dyDescent="0.25">
      <c r="A9945">
        <v>344</v>
      </c>
      <c r="B9945" s="110">
        <v>45701</v>
      </c>
      <c r="C9945" s="89">
        <v>3.7</v>
      </c>
      <c r="D9945" s="89">
        <v>1.3</v>
      </c>
      <c r="E9945" s="96">
        <v>339</v>
      </c>
      <c r="F9945" s="89">
        <v>-0.1</v>
      </c>
      <c r="G9945" s="89">
        <v>1022.5</v>
      </c>
      <c r="H9945">
        <v>0.82</v>
      </c>
      <c r="I9945" t="s">
        <v>25</v>
      </c>
      <c r="J9945">
        <v>1.1000000000000001</v>
      </c>
      <c r="K9945">
        <v>2</v>
      </c>
      <c r="L9945">
        <v>2025</v>
      </c>
      <c r="M9945" t="s">
        <v>116</v>
      </c>
      <c r="N9945" s="89" cm="1">
        <f t="array" ref="N9945">IF(ISNUMBER(_34_KNMI_Stations[[#This Row],[Etmaal temperatuur °C]]),IF(_34_KNMI_Stations[[#This Row],[Etmaal temperatuur °C]]&lt;stookgrens[],stookgrens[]-_34_KNMI_Stations[[#This Row],[Etmaal temperatuur °C]],0),"")</f>
        <v>16.7</v>
      </c>
      <c r="O9945" s="89">
        <f>_34_KNMI_Stations[[#This Row],[graaddagen]]*_34_KNMI_Stations[[#This Row],[Gewogen factor]]</f>
        <v>18.37</v>
      </c>
      <c r="P9945" s="89" cm="1">
        <f t="array" ref="P9945">IF(ISNUMBER(_34_KNMI_Stations[[#This Row],[Etmaal temperatuur °C]]),IF(_34_KNMI_Stations[[#This Row],[Etmaal temperatuur °C]]&gt;stookgrens[],_34_KNMI_Stations[[#This Row],[Etmaal temperatuur °C]]-stookgrens[],0),"")</f>
        <v>0</v>
      </c>
    </row>
    <row r="9946" spans="1:16" x14ac:dyDescent="0.25">
      <c r="A9946">
        <v>344</v>
      </c>
      <c r="B9946" s="110">
        <v>45702</v>
      </c>
      <c r="C9946" s="89">
        <v>1.8</v>
      </c>
      <c r="D9946" s="89">
        <v>0.3</v>
      </c>
      <c r="E9946" s="96">
        <v>733</v>
      </c>
      <c r="F9946" s="89">
        <v>0</v>
      </c>
      <c r="G9946" s="89">
        <v>1027.8</v>
      </c>
      <c r="H9946">
        <v>0.82</v>
      </c>
      <c r="I9946" t="s">
        <v>25</v>
      </c>
      <c r="J9946">
        <v>1.1000000000000001</v>
      </c>
      <c r="K9946">
        <v>2</v>
      </c>
      <c r="L9946">
        <v>2025</v>
      </c>
      <c r="M9946" t="s">
        <v>116</v>
      </c>
      <c r="N9946" s="89" cm="1">
        <f t="array" ref="N9946">IF(ISNUMBER(_34_KNMI_Stations[[#This Row],[Etmaal temperatuur °C]]),IF(_34_KNMI_Stations[[#This Row],[Etmaal temperatuur °C]]&lt;stookgrens[],stookgrens[]-_34_KNMI_Stations[[#This Row],[Etmaal temperatuur °C]],0),"")</f>
        <v>17.7</v>
      </c>
      <c r="O9946" s="89">
        <f>_34_KNMI_Stations[[#This Row],[graaddagen]]*_34_KNMI_Stations[[#This Row],[Gewogen factor]]</f>
        <v>19.470000000000002</v>
      </c>
      <c r="P9946" s="89" cm="1">
        <f t="array" ref="P9946">IF(ISNUMBER(_34_KNMI_Stations[[#This Row],[Etmaal temperatuur °C]]),IF(_34_KNMI_Stations[[#This Row],[Etmaal temperatuur °C]]&gt;stookgrens[],_34_KNMI_Stations[[#This Row],[Etmaal temperatuur °C]]-stookgrens[],0),"")</f>
        <v>0</v>
      </c>
    </row>
    <row r="9947" spans="1:16" x14ac:dyDescent="0.25">
      <c r="A9947">
        <v>344</v>
      </c>
      <c r="B9947" s="110">
        <v>45703</v>
      </c>
      <c r="C9947" s="89">
        <v>2.4</v>
      </c>
      <c r="D9947" s="89">
        <v>1.1000000000000001</v>
      </c>
      <c r="E9947" s="96">
        <v>429</v>
      </c>
      <c r="F9947" s="89">
        <v>-0.1</v>
      </c>
      <c r="G9947" s="89">
        <v>1023.8</v>
      </c>
      <c r="H9947">
        <v>0.78</v>
      </c>
      <c r="I9947" t="s">
        <v>25</v>
      </c>
      <c r="J9947">
        <v>1.1000000000000001</v>
      </c>
      <c r="K9947">
        <v>2</v>
      </c>
      <c r="L9947">
        <v>2025</v>
      </c>
      <c r="M9947" t="s">
        <v>116</v>
      </c>
      <c r="N9947" s="89" cm="1">
        <f t="array" ref="N9947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9947" s="89">
        <f>_34_KNMI_Stations[[#This Row],[graaddagen]]*_34_KNMI_Stations[[#This Row],[Gewogen factor]]</f>
        <v>18.59</v>
      </c>
      <c r="P9947" s="89" cm="1">
        <f t="array" ref="P9947">IF(ISNUMBER(_34_KNMI_Stations[[#This Row],[Etmaal temperatuur °C]]),IF(_34_KNMI_Stations[[#This Row],[Etmaal temperatuur °C]]&gt;stookgrens[],_34_KNMI_Stations[[#This Row],[Etmaal temperatuur °C]]-stookgrens[],0),"")</f>
        <v>0</v>
      </c>
    </row>
    <row r="9948" spans="1:16" x14ac:dyDescent="0.25">
      <c r="A9948">
        <v>344</v>
      </c>
      <c r="B9948" s="110">
        <v>45704</v>
      </c>
      <c r="C9948" s="89">
        <v>5</v>
      </c>
      <c r="D9948" s="89">
        <v>0.6</v>
      </c>
      <c r="E9948" s="96">
        <v>900</v>
      </c>
      <c r="F9948" s="89">
        <v>0</v>
      </c>
      <c r="G9948" s="89">
        <v>1022.8</v>
      </c>
      <c r="H9948">
        <v>0.72</v>
      </c>
      <c r="I9948" t="s">
        <v>25</v>
      </c>
      <c r="J9948">
        <v>1.1000000000000001</v>
      </c>
      <c r="K9948">
        <v>2</v>
      </c>
      <c r="L9948">
        <v>2025</v>
      </c>
      <c r="M9948" t="s">
        <v>116</v>
      </c>
      <c r="N9948" s="89" cm="1">
        <f t="array" ref="N9948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9948" s="89">
        <f>_34_KNMI_Stations[[#This Row],[graaddagen]]*_34_KNMI_Stations[[#This Row],[Gewogen factor]]</f>
        <v>19.14</v>
      </c>
      <c r="P9948" s="89" cm="1">
        <f t="array" ref="P9948">IF(ISNUMBER(_34_KNMI_Stations[[#This Row],[Etmaal temperatuur °C]]),IF(_34_KNMI_Stations[[#This Row],[Etmaal temperatuur °C]]&gt;stookgrens[],_34_KNMI_Stations[[#This Row],[Etmaal temperatuur °C]]-stookgrens[],0),"")</f>
        <v>0</v>
      </c>
    </row>
    <row r="9949" spans="1:16" x14ac:dyDescent="0.25">
      <c r="A9949">
        <v>344</v>
      </c>
      <c r="B9949" s="110">
        <v>45705</v>
      </c>
      <c r="C9949" s="89">
        <v>3.1</v>
      </c>
      <c r="D9949" s="89">
        <v>-1.7</v>
      </c>
      <c r="E9949" s="96">
        <v>1058</v>
      </c>
      <c r="F9949" s="89">
        <v>0</v>
      </c>
      <c r="G9949" s="89">
        <v>1024.7</v>
      </c>
      <c r="H9949">
        <v>0.76</v>
      </c>
      <c r="I9949" t="s">
        <v>25</v>
      </c>
      <c r="J9949">
        <v>1.1000000000000001</v>
      </c>
      <c r="K9949">
        <v>2</v>
      </c>
      <c r="L9949">
        <v>2025</v>
      </c>
      <c r="M9949" t="s">
        <v>117</v>
      </c>
      <c r="N9949" s="89" cm="1">
        <f t="array" ref="N9949">IF(ISNUMBER(_34_KNMI_Stations[[#This Row],[Etmaal temperatuur °C]]),IF(_34_KNMI_Stations[[#This Row],[Etmaal temperatuur °C]]&lt;stookgrens[],stookgrens[]-_34_KNMI_Stations[[#This Row],[Etmaal temperatuur °C]],0),"")</f>
        <v>19.7</v>
      </c>
      <c r="O9949" s="89">
        <f>_34_KNMI_Stations[[#This Row],[graaddagen]]*_34_KNMI_Stations[[#This Row],[Gewogen factor]]</f>
        <v>21.67</v>
      </c>
      <c r="P9949" s="89" cm="1">
        <f t="array" ref="P9949">IF(ISNUMBER(_34_KNMI_Stations[[#This Row],[Etmaal temperatuur °C]]),IF(_34_KNMI_Stations[[#This Row],[Etmaal temperatuur °C]]&gt;stookgrens[],_34_KNMI_Stations[[#This Row],[Etmaal temperatuur °C]]-stookgrens[],0),"")</f>
        <v>0</v>
      </c>
    </row>
    <row r="9950" spans="1:16" x14ac:dyDescent="0.25">
      <c r="A9950">
        <v>344</v>
      </c>
      <c r="B9950" s="110">
        <v>45706</v>
      </c>
      <c r="C9950" s="89">
        <v>4.8</v>
      </c>
      <c r="D9950" s="89">
        <v>-0.7</v>
      </c>
      <c r="E9950" s="96">
        <v>923</v>
      </c>
      <c r="F9950" s="89">
        <v>0</v>
      </c>
      <c r="G9950" s="89">
        <v>1024.8</v>
      </c>
      <c r="H9950">
        <v>0.66</v>
      </c>
      <c r="I9950" t="s">
        <v>25</v>
      </c>
      <c r="J9950">
        <v>1.1000000000000001</v>
      </c>
      <c r="K9950">
        <v>2</v>
      </c>
      <c r="L9950">
        <v>2025</v>
      </c>
      <c r="M9950" t="s">
        <v>117</v>
      </c>
      <c r="N9950" s="89" cm="1">
        <f t="array" ref="N9950">IF(ISNUMBER(_34_KNMI_Stations[[#This Row],[Etmaal temperatuur °C]]),IF(_34_KNMI_Stations[[#This Row],[Etmaal temperatuur °C]]&lt;stookgrens[],stookgrens[]-_34_KNMI_Stations[[#This Row],[Etmaal temperatuur °C]],0),"")</f>
        <v>18.7</v>
      </c>
      <c r="O9950" s="89">
        <f>_34_KNMI_Stations[[#This Row],[graaddagen]]*_34_KNMI_Stations[[#This Row],[Gewogen factor]]</f>
        <v>20.57</v>
      </c>
      <c r="P9950" s="89" cm="1">
        <f t="array" ref="P9950">IF(ISNUMBER(_34_KNMI_Stations[[#This Row],[Etmaal temperatuur °C]]),IF(_34_KNMI_Stations[[#This Row],[Etmaal temperatuur °C]]&gt;stookgrens[],_34_KNMI_Stations[[#This Row],[Etmaal temperatuur °C]]-stookgrens[],0),"")</f>
        <v>0</v>
      </c>
    </row>
    <row r="9951" spans="1:16" x14ac:dyDescent="0.25">
      <c r="A9951">
        <v>344</v>
      </c>
      <c r="B9951" s="110">
        <v>45707</v>
      </c>
      <c r="C9951" s="89">
        <v>4.5</v>
      </c>
      <c r="D9951" s="89">
        <v>1.9</v>
      </c>
      <c r="E9951" s="96">
        <v>718</v>
      </c>
      <c r="F9951" s="89">
        <v>0</v>
      </c>
      <c r="G9951" s="89">
        <v>1020.8</v>
      </c>
      <c r="H9951">
        <v>0.56000000000000005</v>
      </c>
      <c r="I9951" t="s">
        <v>25</v>
      </c>
      <c r="J9951">
        <v>1.1000000000000001</v>
      </c>
      <c r="K9951">
        <v>2</v>
      </c>
      <c r="L9951">
        <v>2025</v>
      </c>
      <c r="M9951" t="s">
        <v>117</v>
      </c>
      <c r="N9951" s="89" cm="1">
        <f t="array" ref="N9951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9951" s="89">
        <f>_34_KNMI_Stations[[#This Row],[graaddagen]]*_34_KNMI_Stations[[#This Row],[Gewogen factor]]</f>
        <v>17.710000000000004</v>
      </c>
      <c r="P9951" s="89" cm="1">
        <f t="array" ref="P9951">IF(ISNUMBER(_34_KNMI_Stations[[#This Row],[Etmaal temperatuur °C]]),IF(_34_KNMI_Stations[[#This Row],[Etmaal temperatuur °C]]&gt;stookgrens[],_34_KNMI_Stations[[#This Row],[Etmaal temperatuur °C]]-stookgrens[],0),"")</f>
        <v>0</v>
      </c>
    </row>
    <row r="9952" spans="1:16" x14ac:dyDescent="0.25">
      <c r="A9952">
        <v>344</v>
      </c>
      <c r="B9952" s="110">
        <v>45708</v>
      </c>
      <c r="C9952" s="89">
        <v>4.5999999999999996</v>
      </c>
      <c r="D9952" s="89">
        <v>7.9</v>
      </c>
      <c r="E9952" s="96">
        <v>402</v>
      </c>
      <c r="F9952" s="89">
        <v>0.7</v>
      </c>
      <c r="G9952" s="89">
        <v>1019.1</v>
      </c>
      <c r="H9952">
        <v>0.85</v>
      </c>
      <c r="I9952" t="s">
        <v>25</v>
      </c>
      <c r="J9952">
        <v>1.1000000000000001</v>
      </c>
      <c r="K9952">
        <v>2</v>
      </c>
      <c r="L9952">
        <v>2025</v>
      </c>
      <c r="M9952" t="s">
        <v>117</v>
      </c>
      <c r="N9952" s="89" cm="1">
        <f t="array" ref="N9952">IF(ISNUMBER(_34_KNMI_Stations[[#This Row],[Etmaal temperatuur °C]]),IF(_34_KNMI_Stations[[#This Row],[Etmaal temperatuur °C]]&lt;stookgrens[],stookgrens[]-_34_KNMI_Stations[[#This Row],[Etmaal temperatuur °C]],0),"")</f>
        <v>10.1</v>
      </c>
      <c r="O9952" s="89">
        <f>_34_KNMI_Stations[[#This Row],[graaddagen]]*_34_KNMI_Stations[[#This Row],[Gewogen factor]]</f>
        <v>11.110000000000001</v>
      </c>
      <c r="P9952" s="89" cm="1">
        <f t="array" ref="P9952">IF(ISNUMBER(_34_KNMI_Stations[[#This Row],[Etmaal temperatuur °C]]),IF(_34_KNMI_Stations[[#This Row],[Etmaal temperatuur °C]]&gt;stookgrens[],_34_KNMI_Stations[[#This Row],[Etmaal temperatuur °C]]-stookgrens[],0),"")</f>
        <v>0</v>
      </c>
    </row>
    <row r="9953" spans="1:16" x14ac:dyDescent="0.25">
      <c r="A9953">
        <v>344</v>
      </c>
      <c r="B9953" s="110">
        <v>45709</v>
      </c>
      <c r="C9953" s="89">
        <v>5</v>
      </c>
      <c r="D9953" s="89">
        <v>13.9</v>
      </c>
      <c r="E9953" s="96">
        <v>768</v>
      </c>
      <c r="F9953" s="89">
        <v>-0.1</v>
      </c>
      <c r="G9953" s="89">
        <v>1015.4</v>
      </c>
      <c r="H9953">
        <v>0.72</v>
      </c>
      <c r="I9953" t="s">
        <v>25</v>
      </c>
      <c r="J9953">
        <v>1.1000000000000001</v>
      </c>
      <c r="K9953">
        <v>2</v>
      </c>
      <c r="L9953">
        <v>2025</v>
      </c>
      <c r="M9953" t="s">
        <v>117</v>
      </c>
      <c r="N9953" s="89" cm="1">
        <f t="array" ref="N9953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9953" s="89">
        <f>_34_KNMI_Stations[[#This Row],[graaddagen]]*_34_KNMI_Stations[[#This Row],[Gewogen factor]]</f>
        <v>4.51</v>
      </c>
      <c r="P9953" s="89" cm="1">
        <f t="array" ref="P9953">IF(ISNUMBER(_34_KNMI_Stations[[#This Row],[Etmaal temperatuur °C]]),IF(_34_KNMI_Stations[[#This Row],[Etmaal temperatuur °C]]&gt;stookgrens[],_34_KNMI_Stations[[#This Row],[Etmaal temperatuur °C]]-stookgrens[],0),"")</f>
        <v>0</v>
      </c>
    </row>
    <row r="9954" spans="1:16" x14ac:dyDescent="0.25">
      <c r="A9954">
        <v>344</v>
      </c>
      <c r="B9954" s="110">
        <v>45710</v>
      </c>
      <c r="C9954" s="89">
        <v>4.5</v>
      </c>
      <c r="D9954" s="89">
        <v>10.1</v>
      </c>
      <c r="E9954" s="96">
        <v>177</v>
      </c>
      <c r="F9954" s="89">
        <v>2</v>
      </c>
      <c r="G9954" s="89">
        <v>1014.8</v>
      </c>
      <c r="H9954">
        <v>0.88</v>
      </c>
      <c r="I9954" t="s">
        <v>25</v>
      </c>
      <c r="J9954">
        <v>1.1000000000000001</v>
      </c>
      <c r="K9954">
        <v>2</v>
      </c>
      <c r="L9954">
        <v>2025</v>
      </c>
      <c r="M9954" t="s">
        <v>117</v>
      </c>
      <c r="N9954" s="89" cm="1">
        <f t="array" ref="N9954">IF(ISNUMBER(_34_KNMI_Stations[[#This Row],[Etmaal temperatuur °C]]),IF(_34_KNMI_Stations[[#This Row],[Etmaal temperatuur °C]]&lt;stookgrens[],stookgrens[]-_34_KNMI_Stations[[#This Row],[Etmaal temperatuur °C]],0),"")</f>
        <v>7.9</v>
      </c>
      <c r="O9954" s="89">
        <f>_34_KNMI_Stations[[#This Row],[graaddagen]]*_34_KNMI_Stations[[#This Row],[Gewogen factor]]</f>
        <v>8.6900000000000013</v>
      </c>
      <c r="P9954" s="89" cm="1">
        <f t="array" ref="P9954">IF(ISNUMBER(_34_KNMI_Stations[[#This Row],[Etmaal temperatuur °C]]),IF(_34_KNMI_Stations[[#This Row],[Etmaal temperatuur °C]]&gt;stookgrens[],_34_KNMI_Stations[[#This Row],[Etmaal temperatuur °C]]-stookgrens[],0),"")</f>
        <v>0</v>
      </c>
    </row>
    <row r="9955" spans="1:16" x14ac:dyDescent="0.25">
      <c r="A9955">
        <v>344</v>
      </c>
      <c r="B9955" s="110">
        <v>45711</v>
      </c>
      <c r="C9955" s="89">
        <v>5.5</v>
      </c>
      <c r="D9955" s="89">
        <v>10.5</v>
      </c>
      <c r="E9955" s="96">
        <v>847</v>
      </c>
      <c r="F9955" s="89">
        <v>0</v>
      </c>
      <c r="G9955" s="89">
        <v>1024.2</v>
      </c>
      <c r="H9955">
        <v>0.79</v>
      </c>
      <c r="I9955" t="s">
        <v>25</v>
      </c>
      <c r="J9955">
        <v>1.1000000000000001</v>
      </c>
      <c r="K9955">
        <v>2</v>
      </c>
      <c r="L9955">
        <v>2025</v>
      </c>
      <c r="M9955" t="s">
        <v>117</v>
      </c>
      <c r="N9955" s="89" cm="1">
        <f t="array" ref="N9955">IF(ISNUMBER(_34_KNMI_Stations[[#This Row],[Etmaal temperatuur °C]]),IF(_34_KNMI_Stations[[#This Row],[Etmaal temperatuur °C]]&lt;stookgrens[],stookgrens[]-_34_KNMI_Stations[[#This Row],[Etmaal temperatuur °C]],0),"")</f>
        <v>7.5</v>
      </c>
      <c r="O9955" s="89">
        <f>_34_KNMI_Stations[[#This Row],[graaddagen]]*_34_KNMI_Stations[[#This Row],[Gewogen factor]]</f>
        <v>8.25</v>
      </c>
      <c r="P9955" s="89" cm="1">
        <f t="array" ref="P9955">IF(ISNUMBER(_34_KNMI_Stations[[#This Row],[Etmaal temperatuur °C]]),IF(_34_KNMI_Stations[[#This Row],[Etmaal temperatuur °C]]&gt;stookgrens[],_34_KNMI_Stations[[#This Row],[Etmaal temperatuur °C]]-stookgrens[],0),"")</f>
        <v>0</v>
      </c>
    </row>
    <row r="9956" spans="1:16" x14ac:dyDescent="0.25">
      <c r="A9956">
        <v>344</v>
      </c>
      <c r="B9956" s="110">
        <v>45712</v>
      </c>
      <c r="C9956" s="89">
        <v>7.2</v>
      </c>
      <c r="D9956" s="89">
        <v>10.5</v>
      </c>
      <c r="E9956" s="96">
        <v>204</v>
      </c>
      <c r="F9956" s="89">
        <v>6</v>
      </c>
      <c r="G9956" s="89">
        <v>1014.8</v>
      </c>
      <c r="H9956">
        <v>0.8</v>
      </c>
      <c r="I9956" t="s">
        <v>25</v>
      </c>
      <c r="J9956">
        <v>1.1000000000000001</v>
      </c>
      <c r="K9956">
        <v>2</v>
      </c>
      <c r="L9956">
        <v>2025</v>
      </c>
      <c r="M9956" t="s">
        <v>118</v>
      </c>
      <c r="N9956" s="89" cm="1">
        <f t="array" ref="N9956">IF(ISNUMBER(_34_KNMI_Stations[[#This Row],[Etmaal temperatuur °C]]),IF(_34_KNMI_Stations[[#This Row],[Etmaal temperatuur °C]]&lt;stookgrens[],stookgrens[]-_34_KNMI_Stations[[#This Row],[Etmaal temperatuur °C]],0),"")</f>
        <v>7.5</v>
      </c>
      <c r="O9956" s="89">
        <f>_34_KNMI_Stations[[#This Row],[graaddagen]]*_34_KNMI_Stations[[#This Row],[Gewogen factor]]</f>
        <v>8.25</v>
      </c>
      <c r="P9956" s="89" cm="1">
        <f t="array" ref="P9956">IF(ISNUMBER(_34_KNMI_Stations[[#This Row],[Etmaal temperatuur °C]]),IF(_34_KNMI_Stations[[#This Row],[Etmaal temperatuur °C]]&gt;stookgrens[],_34_KNMI_Stations[[#This Row],[Etmaal temperatuur °C]]-stookgrens[],0),"")</f>
        <v>0</v>
      </c>
    </row>
    <row r="9957" spans="1:16" x14ac:dyDescent="0.25">
      <c r="A9957">
        <v>344</v>
      </c>
      <c r="B9957" s="110">
        <v>45713</v>
      </c>
      <c r="C9957" s="89">
        <v>3.3</v>
      </c>
      <c r="D9957" s="89">
        <v>8.1999999999999993</v>
      </c>
      <c r="E9957" s="96">
        <v>382</v>
      </c>
      <c r="F9957" s="89">
        <v>-0.1</v>
      </c>
      <c r="G9957" s="89">
        <v>1013.5</v>
      </c>
      <c r="H9957">
        <v>0.9</v>
      </c>
      <c r="I9957" t="s">
        <v>25</v>
      </c>
      <c r="J9957">
        <v>1.1000000000000001</v>
      </c>
      <c r="K9957">
        <v>2</v>
      </c>
      <c r="L9957">
        <v>2025</v>
      </c>
      <c r="M9957" t="s">
        <v>118</v>
      </c>
      <c r="N9957" s="89" cm="1">
        <f t="array" ref="N9957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9957" s="89">
        <f>_34_KNMI_Stations[[#This Row],[graaddagen]]*_34_KNMI_Stations[[#This Row],[Gewogen factor]]</f>
        <v>10.780000000000001</v>
      </c>
      <c r="P9957" s="89" cm="1">
        <f t="array" ref="P9957">IF(ISNUMBER(_34_KNMI_Stations[[#This Row],[Etmaal temperatuur °C]]),IF(_34_KNMI_Stations[[#This Row],[Etmaal temperatuur °C]]&gt;stookgrens[],_34_KNMI_Stations[[#This Row],[Etmaal temperatuur °C]]-stookgrens[],0),"")</f>
        <v>0</v>
      </c>
    </row>
    <row r="9958" spans="1:16" x14ac:dyDescent="0.25">
      <c r="A9958">
        <v>344</v>
      </c>
      <c r="B9958" s="110">
        <v>45714</v>
      </c>
      <c r="C9958" s="89">
        <v>4.5</v>
      </c>
      <c r="D9958" s="89">
        <v>6.9</v>
      </c>
      <c r="E9958" s="96">
        <v>907</v>
      </c>
      <c r="F9958" s="89">
        <v>2.6</v>
      </c>
      <c r="G9958" s="89">
        <v>1014.2</v>
      </c>
      <c r="H9958">
        <v>0.82</v>
      </c>
      <c r="I9958" t="s">
        <v>25</v>
      </c>
      <c r="J9958">
        <v>1.1000000000000001</v>
      </c>
      <c r="K9958">
        <v>2</v>
      </c>
      <c r="L9958">
        <v>2025</v>
      </c>
      <c r="M9958" t="s">
        <v>118</v>
      </c>
      <c r="N9958" s="89" cm="1">
        <f t="array" ref="N9958">IF(ISNUMBER(_34_KNMI_Stations[[#This Row],[Etmaal temperatuur °C]]),IF(_34_KNMI_Stations[[#This Row],[Etmaal temperatuur °C]]&lt;stookgrens[],stookgrens[]-_34_KNMI_Stations[[#This Row],[Etmaal temperatuur °C]],0),"")</f>
        <v>11.1</v>
      </c>
      <c r="O9958" s="89">
        <f>_34_KNMI_Stations[[#This Row],[graaddagen]]*_34_KNMI_Stations[[#This Row],[Gewogen factor]]</f>
        <v>12.21</v>
      </c>
      <c r="P9958" s="89" cm="1">
        <f t="array" ref="P9958">IF(ISNUMBER(_34_KNMI_Stations[[#This Row],[Etmaal temperatuur °C]]),IF(_34_KNMI_Stations[[#This Row],[Etmaal temperatuur °C]]&gt;stookgrens[],_34_KNMI_Stations[[#This Row],[Etmaal temperatuur °C]]-stookgrens[],0),"")</f>
        <v>0</v>
      </c>
    </row>
    <row r="9959" spans="1:16" x14ac:dyDescent="0.25">
      <c r="A9959">
        <v>344</v>
      </c>
      <c r="B9959" s="110">
        <v>45715</v>
      </c>
      <c r="C9959" s="89">
        <v>4.5999999999999996</v>
      </c>
      <c r="D9959" s="89">
        <v>6</v>
      </c>
      <c r="E9959" s="96">
        <v>492</v>
      </c>
      <c r="F9959" s="89">
        <v>2.8</v>
      </c>
      <c r="G9959" s="89">
        <v>1015.4</v>
      </c>
      <c r="H9959">
        <v>0.87</v>
      </c>
      <c r="I9959" t="s">
        <v>25</v>
      </c>
      <c r="J9959">
        <v>1.1000000000000001</v>
      </c>
      <c r="K9959">
        <v>2</v>
      </c>
      <c r="L9959">
        <v>2025</v>
      </c>
      <c r="M9959" t="s">
        <v>118</v>
      </c>
      <c r="N9959" s="89" cm="1">
        <f t="array" ref="N9959">IF(ISNUMBER(_34_KNMI_Stations[[#This Row],[Etmaal temperatuur °C]]),IF(_34_KNMI_Stations[[#This Row],[Etmaal temperatuur °C]]&lt;stookgrens[],stookgrens[]-_34_KNMI_Stations[[#This Row],[Etmaal temperatuur °C]],0),"")</f>
        <v>12</v>
      </c>
      <c r="O9959" s="89">
        <f>_34_KNMI_Stations[[#This Row],[graaddagen]]*_34_KNMI_Stations[[#This Row],[Gewogen factor]]</f>
        <v>13.200000000000001</v>
      </c>
      <c r="P9959" s="89" cm="1">
        <f t="array" ref="P9959">IF(ISNUMBER(_34_KNMI_Stations[[#This Row],[Etmaal temperatuur °C]]),IF(_34_KNMI_Stations[[#This Row],[Etmaal temperatuur °C]]&gt;stookgrens[],_34_KNMI_Stations[[#This Row],[Etmaal temperatuur °C]]-stookgrens[],0),"")</f>
        <v>0</v>
      </c>
    </row>
    <row r="9960" spans="1:16" x14ac:dyDescent="0.25">
      <c r="A9960">
        <v>344</v>
      </c>
      <c r="B9960" s="110">
        <v>45716</v>
      </c>
      <c r="C9960" s="89">
        <v>3.4</v>
      </c>
      <c r="D9960" s="89">
        <v>5.3</v>
      </c>
      <c r="E9960" s="96">
        <v>612</v>
      </c>
      <c r="F9960" s="89">
        <v>2</v>
      </c>
      <c r="G9960" s="89">
        <v>1026.9000000000001</v>
      </c>
      <c r="H9960">
        <v>0.84</v>
      </c>
      <c r="I9960" t="s">
        <v>25</v>
      </c>
      <c r="J9960">
        <v>1.1000000000000001</v>
      </c>
      <c r="K9960">
        <v>2</v>
      </c>
      <c r="L9960">
        <v>2025</v>
      </c>
      <c r="M9960" t="s">
        <v>118</v>
      </c>
      <c r="N9960" s="89" cm="1">
        <f t="array" ref="N9960">IF(ISNUMBER(_34_KNMI_Stations[[#This Row],[Etmaal temperatuur °C]]),IF(_34_KNMI_Stations[[#This Row],[Etmaal temperatuur °C]]&lt;stookgrens[],stookgrens[]-_34_KNMI_Stations[[#This Row],[Etmaal temperatuur °C]],0),"")</f>
        <v>12.7</v>
      </c>
      <c r="O9960" s="89">
        <f>_34_KNMI_Stations[[#This Row],[graaddagen]]*_34_KNMI_Stations[[#This Row],[Gewogen factor]]</f>
        <v>13.97</v>
      </c>
      <c r="P9960" s="89" cm="1">
        <f t="array" ref="P9960">IF(ISNUMBER(_34_KNMI_Stations[[#This Row],[Etmaal temperatuur °C]]),IF(_34_KNMI_Stations[[#This Row],[Etmaal temperatuur °C]]&gt;stookgrens[],_34_KNMI_Stations[[#This Row],[Etmaal temperatuur °C]]-stookgrens[],0),"")</f>
        <v>0</v>
      </c>
    </row>
    <row r="9961" spans="1:16" x14ac:dyDescent="0.25">
      <c r="A9961">
        <v>344</v>
      </c>
      <c r="B9961" s="110">
        <v>45717</v>
      </c>
      <c r="C9961" s="89">
        <v>1.9</v>
      </c>
      <c r="D9961" s="89">
        <v>3.6</v>
      </c>
      <c r="E9961" s="96">
        <v>871</v>
      </c>
      <c r="F9961" s="89">
        <v>0</v>
      </c>
      <c r="G9961" s="89">
        <v>1034</v>
      </c>
      <c r="H9961">
        <v>0.84</v>
      </c>
      <c r="I9961" t="s">
        <v>25</v>
      </c>
      <c r="J9961">
        <v>1</v>
      </c>
      <c r="K9961">
        <v>3</v>
      </c>
      <c r="L9961">
        <v>2025</v>
      </c>
      <c r="M9961" t="s">
        <v>118</v>
      </c>
      <c r="N9961" s="89" cm="1">
        <f t="array" ref="N9961">IF(ISNUMBER(_34_KNMI_Stations[[#This Row],[Etmaal temperatuur °C]]),IF(_34_KNMI_Stations[[#This Row],[Etmaal temperatuur °C]]&lt;stookgrens[],stookgrens[]-_34_KNMI_Stations[[#This Row],[Etmaal temperatuur °C]],0),"")</f>
        <v>14.4</v>
      </c>
      <c r="O9961" s="89">
        <f>_34_KNMI_Stations[[#This Row],[graaddagen]]*_34_KNMI_Stations[[#This Row],[Gewogen factor]]</f>
        <v>14.4</v>
      </c>
      <c r="P9961" s="89" cm="1">
        <f t="array" ref="P9961">IF(ISNUMBER(_34_KNMI_Stations[[#This Row],[Etmaal temperatuur °C]]),IF(_34_KNMI_Stations[[#This Row],[Etmaal temperatuur °C]]&gt;stookgrens[],_34_KNMI_Stations[[#This Row],[Etmaal temperatuur °C]]-stookgrens[],0),"")</f>
        <v>0</v>
      </c>
    </row>
    <row r="9962" spans="1:16" x14ac:dyDescent="0.25">
      <c r="A9962">
        <v>344</v>
      </c>
      <c r="B9962" s="110">
        <v>45718</v>
      </c>
      <c r="C9962" s="89">
        <v>1</v>
      </c>
      <c r="D9962" s="89">
        <v>2.7</v>
      </c>
      <c r="E9962" s="96">
        <v>1237</v>
      </c>
      <c r="F9962" s="89">
        <v>0</v>
      </c>
      <c r="G9962" s="89">
        <v>1034.5</v>
      </c>
      <c r="H9962">
        <v>0.85</v>
      </c>
      <c r="I9962" t="s">
        <v>25</v>
      </c>
      <c r="J9962">
        <v>1</v>
      </c>
      <c r="K9962">
        <v>3</v>
      </c>
      <c r="L9962">
        <v>2025</v>
      </c>
      <c r="M9962" t="s">
        <v>118</v>
      </c>
      <c r="N9962" s="89" cm="1">
        <f t="array" ref="N9962">IF(ISNUMBER(_34_KNMI_Stations[[#This Row],[Etmaal temperatuur °C]]),IF(_34_KNMI_Stations[[#This Row],[Etmaal temperatuur °C]]&lt;stookgrens[],stookgrens[]-_34_KNMI_Stations[[#This Row],[Etmaal temperatuur °C]],0),"")</f>
        <v>15.3</v>
      </c>
      <c r="O9962" s="89">
        <f>_34_KNMI_Stations[[#This Row],[graaddagen]]*_34_KNMI_Stations[[#This Row],[Gewogen factor]]</f>
        <v>15.3</v>
      </c>
      <c r="P9962" s="89" cm="1">
        <f t="array" ref="P9962">IF(ISNUMBER(_34_KNMI_Stations[[#This Row],[Etmaal temperatuur °C]]),IF(_34_KNMI_Stations[[#This Row],[Etmaal temperatuur °C]]&gt;stookgrens[],_34_KNMI_Stations[[#This Row],[Etmaal temperatuur °C]]-stookgrens[],0),"")</f>
        <v>0</v>
      </c>
    </row>
    <row r="9963" spans="1:16" x14ac:dyDescent="0.25">
      <c r="A9963">
        <v>344</v>
      </c>
      <c r="B9963" s="110">
        <v>45719</v>
      </c>
      <c r="C9963" s="89">
        <v>0.9</v>
      </c>
      <c r="D9963" s="89">
        <v>2.7</v>
      </c>
      <c r="E9963" s="96">
        <v>1241</v>
      </c>
      <c r="F9963" s="89">
        <v>0</v>
      </c>
      <c r="G9963" s="89">
        <v>1029.7</v>
      </c>
      <c r="H9963">
        <v>0.84</v>
      </c>
      <c r="I9963" t="s">
        <v>25</v>
      </c>
      <c r="J9963">
        <v>1</v>
      </c>
      <c r="K9963">
        <v>3</v>
      </c>
      <c r="L9963">
        <v>2025</v>
      </c>
      <c r="M9963" t="s">
        <v>119</v>
      </c>
      <c r="N9963" s="89" cm="1">
        <f t="array" ref="N9963">IF(ISNUMBER(_34_KNMI_Stations[[#This Row],[Etmaal temperatuur °C]]),IF(_34_KNMI_Stations[[#This Row],[Etmaal temperatuur °C]]&lt;stookgrens[],stookgrens[]-_34_KNMI_Stations[[#This Row],[Etmaal temperatuur °C]],0),"")</f>
        <v>15.3</v>
      </c>
      <c r="O9963" s="89">
        <f>_34_KNMI_Stations[[#This Row],[graaddagen]]*_34_KNMI_Stations[[#This Row],[Gewogen factor]]</f>
        <v>15.3</v>
      </c>
      <c r="P9963" s="89" cm="1">
        <f t="array" ref="P9963">IF(ISNUMBER(_34_KNMI_Stations[[#This Row],[Etmaal temperatuur °C]]),IF(_34_KNMI_Stations[[#This Row],[Etmaal temperatuur °C]]&gt;stookgrens[],_34_KNMI_Stations[[#This Row],[Etmaal temperatuur °C]]-stookgrens[],0),"")</f>
        <v>0</v>
      </c>
    </row>
    <row r="9964" spans="1:16" x14ac:dyDescent="0.25">
      <c r="A9964">
        <v>344</v>
      </c>
      <c r="B9964" s="110">
        <v>45720</v>
      </c>
      <c r="C9964" s="89">
        <v>1.1000000000000001</v>
      </c>
      <c r="D9964" s="89">
        <v>3.6</v>
      </c>
      <c r="E9964" s="96">
        <v>1266</v>
      </c>
      <c r="F9964" s="89">
        <v>0</v>
      </c>
      <c r="G9964" s="89">
        <v>1026.4000000000001</v>
      </c>
      <c r="H9964">
        <v>0.8</v>
      </c>
      <c r="I9964" t="s">
        <v>25</v>
      </c>
      <c r="J9964">
        <v>1</v>
      </c>
      <c r="K9964">
        <v>3</v>
      </c>
      <c r="L9964">
        <v>2025</v>
      </c>
      <c r="M9964" t="s">
        <v>119</v>
      </c>
      <c r="N9964" s="89" cm="1">
        <f t="array" ref="N9964">IF(ISNUMBER(_34_KNMI_Stations[[#This Row],[Etmaal temperatuur °C]]),IF(_34_KNMI_Stations[[#This Row],[Etmaal temperatuur °C]]&lt;stookgrens[],stookgrens[]-_34_KNMI_Stations[[#This Row],[Etmaal temperatuur °C]],0),"")</f>
        <v>14.4</v>
      </c>
      <c r="O9964" s="89">
        <f>_34_KNMI_Stations[[#This Row],[graaddagen]]*_34_KNMI_Stations[[#This Row],[Gewogen factor]]</f>
        <v>14.4</v>
      </c>
      <c r="P9964" s="89" cm="1">
        <f t="array" ref="P9964">IF(ISNUMBER(_34_KNMI_Stations[[#This Row],[Etmaal temperatuur °C]]),IF(_34_KNMI_Stations[[#This Row],[Etmaal temperatuur °C]]&gt;stookgrens[],_34_KNMI_Stations[[#This Row],[Etmaal temperatuur °C]]-stookgrens[],0),"")</f>
        <v>0</v>
      </c>
    </row>
    <row r="9965" spans="1:16" x14ac:dyDescent="0.25">
      <c r="A9965">
        <v>344</v>
      </c>
      <c r="B9965" s="110">
        <v>45721</v>
      </c>
      <c r="C9965" s="89">
        <v>2.4</v>
      </c>
      <c r="D9965" s="89">
        <v>6.6</v>
      </c>
      <c r="E9965" s="96">
        <v>1306</v>
      </c>
      <c r="F9965" s="89">
        <v>0</v>
      </c>
      <c r="G9965" s="89">
        <v>1022.7</v>
      </c>
      <c r="H9965">
        <v>0.74</v>
      </c>
      <c r="I9965" t="s">
        <v>25</v>
      </c>
      <c r="J9965">
        <v>1</v>
      </c>
      <c r="K9965">
        <v>3</v>
      </c>
      <c r="L9965">
        <v>2025</v>
      </c>
      <c r="M9965" t="s">
        <v>119</v>
      </c>
      <c r="N9965" s="89" cm="1">
        <f t="array" ref="N9965">IF(ISNUMBER(_34_KNMI_Stations[[#This Row],[Etmaal temperatuur °C]]),IF(_34_KNMI_Stations[[#This Row],[Etmaal temperatuur °C]]&lt;stookgrens[],stookgrens[]-_34_KNMI_Stations[[#This Row],[Etmaal temperatuur °C]],0),"")</f>
        <v>11.4</v>
      </c>
      <c r="O9965" s="89">
        <f>_34_KNMI_Stations[[#This Row],[graaddagen]]*_34_KNMI_Stations[[#This Row],[Gewogen factor]]</f>
        <v>11.4</v>
      </c>
      <c r="P9965" s="89" cm="1">
        <f t="array" ref="P9965">IF(ISNUMBER(_34_KNMI_Stations[[#This Row],[Etmaal temperatuur °C]]),IF(_34_KNMI_Stations[[#This Row],[Etmaal temperatuur °C]]&gt;stookgrens[],_34_KNMI_Stations[[#This Row],[Etmaal temperatuur °C]]-stookgrens[],0),"")</f>
        <v>0</v>
      </c>
    </row>
    <row r="9966" spans="1:16" x14ac:dyDescent="0.25">
      <c r="A9966">
        <v>344</v>
      </c>
      <c r="B9966" s="110">
        <v>45722</v>
      </c>
      <c r="C9966" s="89">
        <v>3</v>
      </c>
      <c r="D9966" s="89">
        <v>9.5</v>
      </c>
      <c r="E9966" s="96">
        <v>1275</v>
      </c>
      <c r="F9966" s="89">
        <v>0</v>
      </c>
      <c r="G9966" s="89">
        <v>1016.9</v>
      </c>
      <c r="H9966">
        <v>0.63</v>
      </c>
      <c r="I9966" t="s">
        <v>25</v>
      </c>
      <c r="J9966">
        <v>1</v>
      </c>
      <c r="K9966">
        <v>3</v>
      </c>
      <c r="L9966">
        <v>2025</v>
      </c>
      <c r="M9966" t="s">
        <v>119</v>
      </c>
      <c r="N9966" s="89" cm="1">
        <f t="array" ref="N9966">IF(ISNUMBER(_34_KNMI_Stations[[#This Row],[Etmaal temperatuur °C]]),IF(_34_KNMI_Stations[[#This Row],[Etmaal temperatuur °C]]&lt;stookgrens[],stookgrens[]-_34_KNMI_Stations[[#This Row],[Etmaal temperatuur °C]],0),"")</f>
        <v>8.5</v>
      </c>
      <c r="O9966" s="89">
        <f>_34_KNMI_Stations[[#This Row],[graaddagen]]*_34_KNMI_Stations[[#This Row],[Gewogen factor]]</f>
        <v>8.5</v>
      </c>
      <c r="P9966" s="89" cm="1">
        <f t="array" ref="P9966">IF(ISNUMBER(_34_KNMI_Stations[[#This Row],[Etmaal temperatuur °C]]),IF(_34_KNMI_Stations[[#This Row],[Etmaal temperatuur °C]]&gt;stookgrens[],_34_KNMI_Stations[[#This Row],[Etmaal temperatuur °C]]-stookgrens[],0),"")</f>
        <v>0</v>
      </c>
    </row>
    <row r="9967" spans="1:16" x14ac:dyDescent="0.25">
      <c r="A9967">
        <v>344</v>
      </c>
      <c r="B9967" s="110">
        <v>45723</v>
      </c>
      <c r="C9967" s="89">
        <v>3.1</v>
      </c>
      <c r="D9967" s="89">
        <v>11.2</v>
      </c>
      <c r="E9967" s="96">
        <v>1290</v>
      </c>
      <c r="F9967" s="89">
        <v>0</v>
      </c>
      <c r="G9967" s="89">
        <v>1015.6</v>
      </c>
      <c r="H9967">
        <v>0.62</v>
      </c>
      <c r="I9967" t="s">
        <v>25</v>
      </c>
      <c r="J9967">
        <v>1</v>
      </c>
      <c r="K9967">
        <v>3</v>
      </c>
      <c r="L9967">
        <v>2025</v>
      </c>
      <c r="M9967" t="s">
        <v>119</v>
      </c>
      <c r="N9967" s="89" cm="1">
        <f t="array" ref="N9967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9967" s="89">
        <f>_34_KNMI_Stations[[#This Row],[graaddagen]]*_34_KNMI_Stations[[#This Row],[Gewogen factor]]</f>
        <v>6.8000000000000007</v>
      </c>
      <c r="P9967" s="89" cm="1">
        <f t="array" ref="P9967">IF(ISNUMBER(_34_KNMI_Stations[[#This Row],[Etmaal temperatuur °C]]),IF(_34_KNMI_Stations[[#This Row],[Etmaal temperatuur °C]]&gt;stookgrens[],_34_KNMI_Stations[[#This Row],[Etmaal temperatuur °C]]-stookgrens[],0),"")</f>
        <v>0</v>
      </c>
    </row>
    <row r="9968" spans="1:16" x14ac:dyDescent="0.25">
      <c r="A9968">
        <v>344</v>
      </c>
      <c r="B9968" s="110">
        <v>45724</v>
      </c>
      <c r="C9968" s="89">
        <v>3</v>
      </c>
      <c r="D9968" s="89">
        <v>11</v>
      </c>
      <c r="E9968" s="96">
        <v>1327</v>
      </c>
      <c r="F9968" s="89">
        <v>0</v>
      </c>
      <c r="G9968" s="89">
        <v>1011.9</v>
      </c>
      <c r="H9968">
        <v>0.55000000000000004</v>
      </c>
      <c r="I9968" t="s">
        <v>25</v>
      </c>
      <c r="J9968">
        <v>1</v>
      </c>
      <c r="K9968">
        <v>3</v>
      </c>
      <c r="L9968">
        <v>2025</v>
      </c>
      <c r="M9968" t="s">
        <v>119</v>
      </c>
      <c r="N9968" s="89" cm="1">
        <f t="array" ref="N9968">IF(ISNUMBER(_34_KNMI_Stations[[#This Row],[Etmaal temperatuur °C]]),IF(_34_KNMI_Stations[[#This Row],[Etmaal temperatuur °C]]&lt;stookgrens[],stookgrens[]-_34_KNMI_Stations[[#This Row],[Etmaal temperatuur °C]],0),"")</f>
        <v>7</v>
      </c>
      <c r="O9968" s="89">
        <f>_34_KNMI_Stations[[#This Row],[graaddagen]]*_34_KNMI_Stations[[#This Row],[Gewogen factor]]</f>
        <v>7</v>
      </c>
      <c r="P9968" s="89" cm="1">
        <f t="array" ref="P9968">IF(ISNUMBER(_34_KNMI_Stations[[#This Row],[Etmaal temperatuur °C]]),IF(_34_KNMI_Stations[[#This Row],[Etmaal temperatuur °C]]&gt;stookgrens[],_34_KNMI_Stations[[#This Row],[Etmaal temperatuur °C]]-stookgrens[],0),"")</f>
        <v>0</v>
      </c>
    </row>
    <row r="9969" spans="1:16" x14ac:dyDescent="0.25">
      <c r="A9969">
        <v>344</v>
      </c>
      <c r="B9969" s="110">
        <v>45725</v>
      </c>
      <c r="C9969" s="89">
        <v>2.8</v>
      </c>
      <c r="D9969" s="89">
        <v>10</v>
      </c>
      <c r="E9969" s="96">
        <v>1135</v>
      </c>
      <c r="F9969" s="89">
        <v>0</v>
      </c>
      <c r="G9969" s="89">
        <v>1005.2</v>
      </c>
      <c r="H9969">
        <v>0.64</v>
      </c>
      <c r="I9969" t="s">
        <v>25</v>
      </c>
      <c r="J9969">
        <v>1</v>
      </c>
      <c r="K9969">
        <v>3</v>
      </c>
      <c r="L9969">
        <v>2025</v>
      </c>
      <c r="M9969" t="s">
        <v>119</v>
      </c>
      <c r="N9969" s="89" cm="1">
        <f t="array" ref="N9969">IF(ISNUMBER(_34_KNMI_Stations[[#This Row],[Etmaal temperatuur °C]]),IF(_34_KNMI_Stations[[#This Row],[Etmaal temperatuur °C]]&lt;stookgrens[],stookgrens[]-_34_KNMI_Stations[[#This Row],[Etmaal temperatuur °C]],0),"")</f>
        <v>8</v>
      </c>
      <c r="O9969" s="89">
        <f>_34_KNMI_Stations[[#This Row],[graaddagen]]*_34_KNMI_Stations[[#This Row],[Gewogen factor]]</f>
        <v>8</v>
      </c>
      <c r="P9969" s="89" cm="1">
        <f t="array" ref="P9969">IF(ISNUMBER(_34_KNMI_Stations[[#This Row],[Etmaal temperatuur °C]]),IF(_34_KNMI_Stations[[#This Row],[Etmaal temperatuur °C]]&gt;stookgrens[],_34_KNMI_Stations[[#This Row],[Etmaal temperatuur °C]]-stookgrens[],0),"")</f>
        <v>0</v>
      </c>
    </row>
    <row r="9970" spans="1:16" x14ac:dyDescent="0.25">
      <c r="A9970">
        <v>344</v>
      </c>
      <c r="B9970" s="110">
        <v>45726</v>
      </c>
      <c r="C9970" s="89">
        <v>2.4</v>
      </c>
      <c r="D9970" s="89">
        <v>8.9</v>
      </c>
      <c r="E9970" s="96">
        <v>1336</v>
      </c>
      <c r="F9970" s="89">
        <v>0</v>
      </c>
      <c r="G9970" s="89">
        <v>1002.7</v>
      </c>
      <c r="H9970">
        <v>0.72</v>
      </c>
      <c r="I9970" t="s">
        <v>25</v>
      </c>
      <c r="J9970">
        <v>1</v>
      </c>
      <c r="K9970">
        <v>3</v>
      </c>
      <c r="L9970">
        <v>2025</v>
      </c>
      <c r="M9970" t="s">
        <v>120</v>
      </c>
      <c r="N9970" s="89" cm="1">
        <f t="array" ref="N9970">IF(ISNUMBER(_34_KNMI_Stations[[#This Row],[Etmaal temperatuur °C]]),IF(_34_KNMI_Stations[[#This Row],[Etmaal temperatuur °C]]&lt;stookgrens[],stookgrens[]-_34_KNMI_Stations[[#This Row],[Etmaal temperatuur °C]],0),"")</f>
        <v>9.1</v>
      </c>
      <c r="O9970" s="89">
        <f>_34_KNMI_Stations[[#This Row],[graaddagen]]*_34_KNMI_Stations[[#This Row],[Gewogen factor]]</f>
        <v>9.1</v>
      </c>
      <c r="P9970" s="89" cm="1">
        <f t="array" ref="P9970">IF(ISNUMBER(_34_KNMI_Stations[[#This Row],[Etmaal temperatuur °C]]),IF(_34_KNMI_Stations[[#This Row],[Etmaal temperatuur °C]]&gt;stookgrens[],_34_KNMI_Stations[[#This Row],[Etmaal temperatuur °C]]-stookgrens[],0),"")</f>
        <v>0</v>
      </c>
    </row>
    <row r="9971" spans="1:16" x14ac:dyDescent="0.25">
      <c r="A9971">
        <v>344</v>
      </c>
      <c r="B9971" s="110">
        <v>45727</v>
      </c>
      <c r="C9971" s="89">
        <v>3.6</v>
      </c>
      <c r="D9971" s="89">
        <v>5.5</v>
      </c>
      <c r="E9971" s="96">
        <v>746</v>
      </c>
      <c r="F9971" s="89">
        <v>0.4</v>
      </c>
      <c r="G9971" s="89">
        <v>1004.2</v>
      </c>
      <c r="H9971">
        <v>0.8</v>
      </c>
      <c r="I9971" t="s">
        <v>25</v>
      </c>
      <c r="J9971">
        <v>1</v>
      </c>
      <c r="K9971">
        <v>3</v>
      </c>
      <c r="L9971">
        <v>2025</v>
      </c>
      <c r="M9971" t="s">
        <v>120</v>
      </c>
      <c r="N9971" s="89" cm="1">
        <f t="array" ref="N9971">IF(ISNUMBER(_34_KNMI_Stations[[#This Row],[Etmaal temperatuur °C]]),IF(_34_KNMI_Stations[[#This Row],[Etmaal temperatuur °C]]&lt;stookgrens[],stookgrens[]-_34_KNMI_Stations[[#This Row],[Etmaal temperatuur °C]],0),"")</f>
        <v>12.5</v>
      </c>
      <c r="O9971" s="89">
        <f>_34_KNMI_Stations[[#This Row],[graaddagen]]*_34_KNMI_Stations[[#This Row],[Gewogen factor]]</f>
        <v>12.5</v>
      </c>
      <c r="P9971" s="89" cm="1">
        <f t="array" ref="P9971">IF(ISNUMBER(_34_KNMI_Stations[[#This Row],[Etmaal temperatuur °C]]),IF(_34_KNMI_Stations[[#This Row],[Etmaal temperatuur °C]]&gt;stookgrens[],_34_KNMI_Stations[[#This Row],[Etmaal temperatuur °C]]-stookgrens[],0),"")</f>
        <v>0</v>
      </c>
    </row>
    <row r="9972" spans="1:16" x14ac:dyDescent="0.25">
      <c r="A9972">
        <v>344</v>
      </c>
      <c r="B9972" s="110">
        <v>45728</v>
      </c>
      <c r="C9972" s="89">
        <v>2.7</v>
      </c>
      <c r="D9972" s="89">
        <v>3.9</v>
      </c>
      <c r="E9972" s="96">
        <v>1031</v>
      </c>
      <c r="F9972" s="89">
        <v>2.4</v>
      </c>
      <c r="G9972" s="89">
        <v>1000.9</v>
      </c>
      <c r="H9972">
        <v>0.86</v>
      </c>
      <c r="I9972" t="s">
        <v>25</v>
      </c>
      <c r="J9972">
        <v>1</v>
      </c>
      <c r="K9972">
        <v>3</v>
      </c>
      <c r="L9972">
        <v>2025</v>
      </c>
      <c r="M9972" t="s">
        <v>120</v>
      </c>
      <c r="N9972" s="89" cm="1">
        <f t="array" ref="N9972">IF(ISNUMBER(_34_KNMI_Stations[[#This Row],[Etmaal temperatuur °C]]),IF(_34_KNMI_Stations[[#This Row],[Etmaal temperatuur °C]]&lt;stookgrens[],stookgrens[]-_34_KNMI_Stations[[#This Row],[Etmaal temperatuur °C]],0),"")</f>
        <v>14.1</v>
      </c>
      <c r="O9972" s="89">
        <f>_34_KNMI_Stations[[#This Row],[graaddagen]]*_34_KNMI_Stations[[#This Row],[Gewogen factor]]</f>
        <v>14.1</v>
      </c>
      <c r="P9972" s="89" cm="1">
        <f t="array" ref="P9972">IF(ISNUMBER(_34_KNMI_Stations[[#This Row],[Etmaal temperatuur °C]]),IF(_34_KNMI_Stations[[#This Row],[Etmaal temperatuur °C]]&gt;stookgrens[],_34_KNMI_Stations[[#This Row],[Etmaal temperatuur °C]]-stookgrens[],0),"")</f>
        <v>0</v>
      </c>
    </row>
    <row r="9973" spans="1:16" x14ac:dyDescent="0.25">
      <c r="A9973">
        <v>344</v>
      </c>
      <c r="B9973" s="110">
        <v>45729</v>
      </c>
      <c r="C9973" s="89">
        <v>2.4</v>
      </c>
      <c r="D9973" s="89">
        <v>3.1</v>
      </c>
      <c r="E9973" s="96">
        <v>747</v>
      </c>
      <c r="F9973" s="89">
        <v>0.8</v>
      </c>
      <c r="G9973" s="89">
        <v>1001.4</v>
      </c>
      <c r="H9973">
        <v>0.84</v>
      </c>
      <c r="I9973" t="s">
        <v>25</v>
      </c>
      <c r="J9973">
        <v>1</v>
      </c>
      <c r="K9973">
        <v>3</v>
      </c>
      <c r="L9973">
        <v>2025</v>
      </c>
      <c r="M9973" t="s">
        <v>120</v>
      </c>
      <c r="N9973" s="89" cm="1">
        <f t="array" ref="N9973">IF(ISNUMBER(_34_KNMI_Stations[[#This Row],[Etmaal temperatuur °C]]),IF(_34_KNMI_Stations[[#This Row],[Etmaal temperatuur °C]]&lt;stookgrens[],stookgrens[]-_34_KNMI_Stations[[#This Row],[Etmaal temperatuur °C]],0),"")</f>
        <v>14.9</v>
      </c>
      <c r="O9973" s="89">
        <f>_34_KNMI_Stations[[#This Row],[graaddagen]]*_34_KNMI_Stations[[#This Row],[Gewogen factor]]</f>
        <v>14.9</v>
      </c>
      <c r="P9973" s="89" cm="1">
        <f t="array" ref="P9973">IF(ISNUMBER(_34_KNMI_Stations[[#This Row],[Etmaal temperatuur °C]]),IF(_34_KNMI_Stations[[#This Row],[Etmaal temperatuur °C]]&gt;stookgrens[],_34_KNMI_Stations[[#This Row],[Etmaal temperatuur °C]]-stookgrens[],0),"")</f>
        <v>0</v>
      </c>
    </row>
    <row r="9974" spans="1:16" x14ac:dyDescent="0.25">
      <c r="A9974">
        <v>344</v>
      </c>
      <c r="B9974" s="110">
        <v>45730</v>
      </c>
      <c r="C9974" s="89">
        <v>2.9</v>
      </c>
      <c r="D9974" s="89">
        <v>2.4</v>
      </c>
      <c r="E9974" s="96">
        <v>1038</v>
      </c>
      <c r="F9974" s="89">
        <v>-0.1</v>
      </c>
      <c r="G9974" s="89">
        <v>1010.8</v>
      </c>
      <c r="H9974">
        <v>0.75</v>
      </c>
      <c r="I9974" t="s">
        <v>25</v>
      </c>
      <c r="J9974">
        <v>1</v>
      </c>
      <c r="K9974">
        <v>3</v>
      </c>
      <c r="L9974">
        <v>2025</v>
      </c>
      <c r="M9974" t="s">
        <v>120</v>
      </c>
      <c r="N9974" s="89" cm="1">
        <f t="array" ref="N9974">IF(ISNUMBER(_34_KNMI_Stations[[#This Row],[Etmaal temperatuur °C]]),IF(_34_KNMI_Stations[[#This Row],[Etmaal temperatuur °C]]&lt;stookgrens[],stookgrens[]-_34_KNMI_Stations[[#This Row],[Etmaal temperatuur °C]],0),"")</f>
        <v>15.6</v>
      </c>
      <c r="O9974" s="89">
        <f>_34_KNMI_Stations[[#This Row],[graaddagen]]*_34_KNMI_Stations[[#This Row],[Gewogen factor]]</f>
        <v>15.6</v>
      </c>
      <c r="P9974" s="89" cm="1">
        <f t="array" ref="P9974">IF(ISNUMBER(_34_KNMI_Stations[[#This Row],[Etmaal temperatuur °C]]),IF(_34_KNMI_Stations[[#This Row],[Etmaal temperatuur °C]]&gt;stookgrens[],_34_KNMI_Stations[[#This Row],[Etmaal temperatuur °C]]-stookgrens[],0),"")</f>
        <v>0</v>
      </c>
    </row>
    <row r="9975" spans="1:16" x14ac:dyDescent="0.25">
      <c r="A9975">
        <v>344</v>
      </c>
      <c r="B9975" s="110">
        <v>45731</v>
      </c>
      <c r="C9975" s="89">
        <v>4.8</v>
      </c>
      <c r="D9975" s="89">
        <v>3.9</v>
      </c>
      <c r="E9975" s="96">
        <v>1388</v>
      </c>
      <c r="F9975" s="89">
        <v>0</v>
      </c>
      <c r="G9975" s="89">
        <v>1020.4</v>
      </c>
      <c r="H9975">
        <v>0.66</v>
      </c>
      <c r="I9975" t="s">
        <v>25</v>
      </c>
      <c r="J9975">
        <v>1</v>
      </c>
      <c r="K9975">
        <v>3</v>
      </c>
      <c r="L9975">
        <v>2025</v>
      </c>
      <c r="M9975" t="s">
        <v>120</v>
      </c>
      <c r="N9975" s="89" cm="1">
        <f t="array" ref="N9975">IF(ISNUMBER(_34_KNMI_Stations[[#This Row],[Etmaal temperatuur °C]]),IF(_34_KNMI_Stations[[#This Row],[Etmaal temperatuur °C]]&lt;stookgrens[],stookgrens[]-_34_KNMI_Stations[[#This Row],[Etmaal temperatuur °C]],0),"")</f>
        <v>14.1</v>
      </c>
      <c r="O9975" s="89">
        <f>_34_KNMI_Stations[[#This Row],[graaddagen]]*_34_KNMI_Stations[[#This Row],[Gewogen factor]]</f>
        <v>14.1</v>
      </c>
      <c r="P9975" s="89" cm="1">
        <f t="array" ref="P9975">IF(ISNUMBER(_34_KNMI_Stations[[#This Row],[Etmaal temperatuur °C]]),IF(_34_KNMI_Stations[[#This Row],[Etmaal temperatuur °C]]&gt;stookgrens[],_34_KNMI_Stations[[#This Row],[Etmaal temperatuur °C]]-stookgrens[],0),"")</f>
        <v>0</v>
      </c>
    </row>
    <row r="9976" spans="1:16" x14ac:dyDescent="0.25">
      <c r="A9976">
        <v>344</v>
      </c>
      <c r="B9976" s="110">
        <v>45732</v>
      </c>
      <c r="C9976" s="89">
        <v>3.4</v>
      </c>
      <c r="D9976" s="89">
        <v>4.8</v>
      </c>
      <c r="E9976" s="96">
        <v>1585</v>
      </c>
      <c r="F9976" s="89">
        <v>-0.1</v>
      </c>
      <c r="G9976" s="89">
        <v>1023.8</v>
      </c>
      <c r="H9976">
        <v>0.74</v>
      </c>
      <c r="I9976" t="s">
        <v>25</v>
      </c>
      <c r="J9976">
        <v>1</v>
      </c>
      <c r="K9976">
        <v>3</v>
      </c>
      <c r="L9976">
        <v>2025</v>
      </c>
      <c r="M9976" t="s">
        <v>120</v>
      </c>
      <c r="N9976" s="89" cm="1">
        <f t="array" ref="N9976">IF(ISNUMBER(_34_KNMI_Stations[[#This Row],[Etmaal temperatuur °C]]),IF(_34_KNMI_Stations[[#This Row],[Etmaal temperatuur °C]]&lt;stookgrens[],stookgrens[]-_34_KNMI_Stations[[#This Row],[Etmaal temperatuur °C]],0),"")</f>
        <v>13.2</v>
      </c>
      <c r="O9976" s="89">
        <f>_34_KNMI_Stations[[#This Row],[graaddagen]]*_34_KNMI_Stations[[#This Row],[Gewogen factor]]</f>
        <v>13.2</v>
      </c>
      <c r="P9976" s="89" cm="1">
        <f t="array" ref="P9976">IF(ISNUMBER(_34_KNMI_Stations[[#This Row],[Etmaal temperatuur °C]]),IF(_34_KNMI_Stations[[#This Row],[Etmaal temperatuur °C]]&gt;stookgrens[],_34_KNMI_Stations[[#This Row],[Etmaal temperatuur °C]]-stookgrens[],0),"")</f>
        <v>0</v>
      </c>
    </row>
    <row r="9977" spans="1:16" x14ac:dyDescent="0.25">
      <c r="A9977">
        <v>344</v>
      </c>
      <c r="B9977" s="110">
        <v>45733</v>
      </c>
      <c r="C9977" s="89">
        <v>4.5</v>
      </c>
      <c r="D9977" s="89">
        <v>5.9</v>
      </c>
      <c r="E9977" s="96">
        <v>1328</v>
      </c>
      <c r="F9977" s="89">
        <v>0</v>
      </c>
      <c r="G9977" s="89">
        <v>1028.7</v>
      </c>
      <c r="H9977">
        <v>0.61</v>
      </c>
      <c r="I9977" t="s">
        <v>25</v>
      </c>
      <c r="J9977">
        <v>1</v>
      </c>
      <c r="K9977">
        <v>3</v>
      </c>
      <c r="L9977">
        <v>2025</v>
      </c>
      <c r="M9977" t="s">
        <v>121</v>
      </c>
      <c r="N9977" s="89" cm="1">
        <f t="array" ref="N9977">IF(ISNUMBER(_34_KNMI_Stations[[#This Row],[Etmaal temperatuur °C]]),IF(_34_KNMI_Stations[[#This Row],[Etmaal temperatuur °C]]&lt;stookgrens[],stookgrens[]-_34_KNMI_Stations[[#This Row],[Etmaal temperatuur °C]],0),"")</f>
        <v>12.1</v>
      </c>
      <c r="O9977" s="89">
        <f>_34_KNMI_Stations[[#This Row],[graaddagen]]*_34_KNMI_Stations[[#This Row],[Gewogen factor]]</f>
        <v>12.1</v>
      </c>
      <c r="P9977" s="89" cm="1">
        <f t="array" ref="P9977">IF(ISNUMBER(_34_KNMI_Stations[[#This Row],[Etmaal temperatuur °C]]),IF(_34_KNMI_Stations[[#This Row],[Etmaal temperatuur °C]]&gt;stookgrens[],_34_KNMI_Stations[[#This Row],[Etmaal temperatuur °C]]-stookgrens[],0),"")</f>
        <v>0</v>
      </c>
    </row>
    <row r="9978" spans="1:16" x14ac:dyDescent="0.25">
      <c r="A9978">
        <v>344</v>
      </c>
      <c r="B9978" s="110">
        <v>45734</v>
      </c>
      <c r="C9978" s="89">
        <v>4.8</v>
      </c>
      <c r="D9978" s="89">
        <v>5</v>
      </c>
      <c r="E9978" s="96">
        <v>1685</v>
      </c>
      <c r="F9978" s="89">
        <v>0</v>
      </c>
      <c r="G9978" s="89">
        <v>1027.2</v>
      </c>
      <c r="H9978">
        <v>0.47</v>
      </c>
      <c r="I9978" t="s">
        <v>25</v>
      </c>
      <c r="J9978">
        <v>1</v>
      </c>
      <c r="K9978">
        <v>3</v>
      </c>
      <c r="L9978">
        <v>2025</v>
      </c>
      <c r="M9978" t="s">
        <v>121</v>
      </c>
      <c r="N9978" s="89" cm="1">
        <f t="array" ref="N9978">IF(ISNUMBER(_34_KNMI_Stations[[#This Row],[Etmaal temperatuur °C]]),IF(_34_KNMI_Stations[[#This Row],[Etmaal temperatuur °C]]&lt;stookgrens[],stookgrens[]-_34_KNMI_Stations[[#This Row],[Etmaal temperatuur °C]],0),"")</f>
        <v>13</v>
      </c>
      <c r="O9978" s="89">
        <f>_34_KNMI_Stations[[#This Row],[graaddagen]]*_34_KNMI_Stations[[#This Row],[Gewogen factor]]</f>
        <v>13</v>
      </c>
      <c r="P9978" s="89" cm="1">
        <f t="array" ref="P9978">IF(ISNUMBER(_34_KNMI_Stations[[#This Row],[Etmaal temperatuur °C]]),IF(_34_KNMI_Stations[[#This Row],[Etmaal temperatuur °C]]&gt;stookgrens[],_34_KNMI_Stations[[#This Row],[Etmaal temperatuur °C]]-stookgrens[],0),"")</f>
        <v>0</v>
      </c>
    </row>
    <row r="9979" spans="1:16" x14ac:dyDescent="0.25">
      <c r="A9979">
        <v>344</v>
      </c>
      <c r="B9979" s="110">
        <v>45735</v>
      </c>
      <c r="C9979" s="89">
        <v>2.2000000000000002</v>
      </c>
      <c r="D9979" s="89">
        <v>8.1999999999999993</v>
      </c>
      <c r="E9979" s="96">
        <v>1628</v>
      </c>
      <c r="F9979" s="89">
        <v>0</v>
      </c>
      <c r="G9979" s="89">
        <v>1023.3</v>
      </c>
      <c r="H9979">
        <v>0.56000000000000005</v>
      </c>
      <c r="I9979" t="s">
        <v>25</v>
      </c>
      <c r="J9979">
        <v>1</v>
      </c>
      <c r="K9979">
        <v>3</v>
      </c>
      <c r="L9979">
        <v>2025</v>
      </c>
      <c r="M9979" t="s">
        <v>121</v>
      </c>
      <c r="N9979" s="89" cm="1">
        <f t="array" ref="N9979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9979" s="89">
        <f>_34_KNMI_Stations[[#This Row],[graaddagen]]*_34_KNMI_Stations[[#This Row],[Gewogen factor]]</f>
        <v>9.8000000000000007</v>
      </c>
      <c r="P9979" s="89" cm="1">
        <f t="array" ref="P9979">IF(ISNUMBER(_34_KNMI_Stations[[#This Row],[Etmaal temperatuur °C]]),IF(_34_KNMI_Stations[[#This Row],[Etmaal temperatuur °C]]&gt;stookgrens[],_34_KNMI_Stations[[#This Row],[Etmaal temperatuur °C]]-stookgrens[],0),"")</f>
        <v>0</v>
      </c>
    </row>
    <row r="9980" spans="1:16" x14ac:dyDescent="0.25">
      <c r="A9980">
        <v>344</v>
      </c>
      <c r="B9980" s="110">
        <v>45736</v>
      </c>
      <c r="C9980" s="89">
        <v>1.8</v>
      </c>
      <c r="D9980" s="89">
        <v>10.8</v>
      </c>
      <c r="E9980" s="96">
        <v>1555</v>
      </c>
      <c r="F9980" s="89">
        <v>0</v>
      </c>
      <c r="G9980" s="89">
        <v>1021</v>
      </c>
      <c r="H9980">
        <v>0.64</v>
      </c>
      <c r="I9980" t="s">
        <v>25</v>
      </c>
      <c r="J9980">
        <v>1</v>
      </c>
      <c r="K9980">
        <v>3</v>
      </c>
      <c r="L9980">
        <v>2025</v>
      </c>
      <c r="M9980" t="s">
        <v>121</v>
      </c>
      <c r="N9980" s="89" cm="1">
        <f t="array" ref="N9980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9980" s="89">
        <f>_34_KNMI_Stations[[#This Row],[graaddagen]]*_34_KNMI_Stations[[#This Row],[Gewogen factor]]</f>
        <v>7.1999999999999993</v>
      </c>
      <c r="P9980" s="89" cm="1">
        <f t="array" ref="P9980">IF(ISNUMBER(_34_KNMI_Stations[[#This Row],[Etmaal temperatuur °C]]),IF(_34_KNMI_Stations[[#This Row],[Etmaal temperatuur °C]]&gt;stookgrens[],_34_KNMI_Stations[[#This Row],[Etmaal temperatuur °C]]-stookgrens[],0),"")</f>
        <v>0</v>
      </c>
    </row>
    <row r="9981" spans="1:16" x14ac:dyDescent="0.25">
      <c r="A9981">
        <v>344</v>
      </c>
      <c r="B9981" s="110">
        <v>45737</v>
      </c>
      <c r="C9981" s="89">
        <v>4.8</v>
      </c>
      <c r="D9981" s="89">
        <v>14.4</v>
      </c>
      <c r="E9981" s="96">
        <v>1485</v>
      </c>
      <c r="F9981" s="89">
        <v>-0.1</v>
      </c>
      <c r="G9981" s="89">
        <v>1011.6</v>
      </c>
      <c r="H9981">
        <v>0.54</v>
      </c>
      <c r="I9981" t="s">
        <v>25</v>
      </c>
      <c r="J9981">
        <v>1</v>
      </c>
      <c r="K9981">
        <v>3</v>
      </c>
      <c r="L9981">
        <v>2025</v>
      </c>
      <c r="M9981" t="s">
        <v>121</v>
      </c>
      <c r="N9981" s="89" cm="1">
        <f t="array" ref="N9981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9981" s="89">
        <f>_34_KNMI_Stations[[#This Row],[graaddagen]]*_34_KNMI_Stations[[#This Row],[Gewogen factor]]</f>
        <v>3.5999999999999996</v>
      </c>
      <c r="P9981" s="89" cm="1">
        <f t="array" ref="P9981">IF(ISNUMBER(_34_KNMI_Stations[[#This Row],[Etmaal temperatuur °C]]),IF(_34_KNMI_Stations[[#This Row],[Etmaal temperatuur °C]]&gt;stookgrens[],_34_KNMI_Stations[[#This Row],[Etmaal temperatuur °C]]-stookgrens[],0),"")</f>
        <v>0</v>
      </c>
    </row>
    <row r="9982" spans="1:16" x14ac:dyDescent="0.25">
      <c r="A9982">
        <v>344</v>
      </c>
      <c r="B9982" s="110">
        <v>45738</v>
      </c>
      <c r="C9982" s="89">
        <v>3.3</v>
      </c>
      <c r="D9982" s="89">
        <v>13.7</v>
      </c>
      <c r="E9982" s="96">
        <v>814</v>
      </c>
      <c r="F9982" s="89">
        <v>1</v>
      </c>
      <c r="G9982" s="89">
        <v>1003.1</v>
      </c>
      <c r="H9982">
        <v>0.68</v>
      </c>
      <c r="I9982" t="s">
        <v>25</v>
      </c>
      <c r="J9982">
        <v>1</v>
      </c>
      <c r="K9982">
        <v>3</v>
      </c>
      <c r="L9982">
        <v>2025</v>
      </c>
      <c r="M9982" t="s">
        <v>121</v>
      </c>
      <c r="N9982" s="89" cm="1">
        <f t="array" ref="N9982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9982" s="89">
        <f>_34_KNMI_Stations[[#This Row],[graaddagen]]*_34_KNMI_Stations[[#This Row],[Gewogen factor]]</f>
        <v>4.3000000000000007</v>
      </c>
      <c r="P9982" s="89" cm="1">
        <f t="array" ref="P9982">IF(ISNUMBER(_34_KNMI_Stations[[#This Row],[Etmaal temperatuur °C]]),IF(_34_KNMI_Stations[[#This Row],[Etmaal temperatuur °C]]&gt;stookgrens[],_34_KNMI_Stations[[#This Row],[Etmaal temperatuur °C]]-stookgrens[],0),"")</f>
        <v>0</v>
      </c>
    </row>
    <row r="9983" spans="1:16" x14ac:dyDescent="0.25">
      <c r="A9983">
        <v>344</v>
      </c>
      <c r="B9983" s="110">
        <v>45739</v>
      </c>
      <c r="C9983" s="89">
        <v>2.4</v>
      </c>
      <c r="D9983" s="89">
        <v>12.9</v>
      </c>
      <c r="E9983" s="96">
        <v>1426</v>
      </c>
      <c r="F9983" s="89">
        <v>-0.1</v>
      </c>
      <c r="G9983" s="89">
        <v>1004.3</v>
      </c>
      <c r="H9983">
        <v>0.72</v>
      </c>
      <c r="I9983" t="s">
        <v>25</v>
      </c>
      <c r="J9983">
        <v>1</v>
      </c>
      <c r="K9983">
        <v>3</v>
      </c>
      <c r="L9983">
        <v>2025</v>
      </c>
      <c r="M9983" t="s">
        <v>121</v>
      </c>
      <c r="N9983" s="89" cm="1">
        <f t="array" ref="N9983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9983" s="89">
        <f>_34_KNMI_Stations[[#This Row],[graaddagen]]*_34_KNMI_Stations[[#This Row],[Gewogen factor]]</f>
        <v>5.0999999999999996</v>
      </c>
      <c r="P9983" s="89" cm="1">
        <f t="array" ref="P9983">IF(ISNUMBER(_34_KNMI_Stations[[#This Row],[Etmaal temperatuur °C]]),IF(_34_KNMI_Stations[[#This Row],[Etmaal temperatuur °C]]&gt;stookgrens[],_34_KNMI_Stations[[#This Row],[Etmaal temperatuur °C]]-stookgrens[],0),"")</f>
        <v>0</v>
      </c>
    </row>
    <row r="9984" spans="1:16" x14ac:dyDescent="0.25">
      <c r="A9984">
        <v>344</v>
      </c>
      <c r="B9984" s="110">
        <v>45740</v>
      </c>
      <c r="C9984" s="89">
        <v>2.8</v>
      </c>
      <c r="D9984" s="89">
        <v>8.6</v>
      </c>
      <c r="E9984" s="96">
        <v>1229</v>
      </c>
      <c r="F9984" s="89">
        <v>0</v>
      </c>
      <c r="G9984" s="89">
        <v>1016.1</v>
      </c>
      <c r="H9984">
        <v>0.86</v>
      </c>
      <c r="I9984" t="s">
        <v>25</v>
      </c>
      <c r="J9984">
        <v>1</v>
      </c>
      <c r="K9984">
        <v>3</v>
      </c>
      <c r="L9984">
        <v>2025</v>
      </c>
      <c r="M9984" t="s">
        <v>122</v>
      </c>
      <c r="N9984" s="89" cm="1">
        <f t="array" ref="N9984">IF(ISNUMBER(_34_KNMI_Stations[[#This Row],[Etmaal temperatuur °C]]),IF(_34_KNMI_Stations[[#This Row],[Etmaal temperatuur °C]]&lt;stookgrens[],stookgrens[]-_34_KNMI_Stations[[#This Row],[Etmaal temperatuur °C]],0),"")</f>
        <v>9.4</v>
      </c>
      <c r="O9984" s="89">
        <f>_34_KNMI_Stations[[#This Row],[graaddagen]]*_34_KNMI_Stations[[#This Row],[Gewogen factor]]</f>
        <v>9.4</v>
      </c>
      <c r="P9984" s="89" cm="1">
        <f t="array" ref="P9984">IF(ISNUMBER(_34_KNMI_Stations[[#This Row],[Etmaal temperatuur °C]]),IF(_34_KNMI_Stations[[#This Row],[Etmaal temperatuur °C]]&gt;stookgrens[],_34_KNMI_Stations[[#This Row],[Etmaal temperatuur °C]]-stookgrens[],0),"")</f>
        <v>0</v>
      </c>
    </row>
    <row r="9985" spans="1:16" x14ac:dyDescent="0.25">
      <c r="A9985">
        <v>344</v>
      </c>
      <c r="B9985" s="110">
        <v>45741</v>
      </c>
      <c r="C9985" s="89">
        <v>3.6</v>
      </c>
      <c r="D9985" s="89">
        <v>8.1999999999999993</v>
      </c>
      <c r="E9985" s="96">
        <v>1004</v>
      </c>
      <c r="F9985" s="89">
        <v>1.2</v>
      </c>
      <c r="G9985" s="89">
        <v>1021.1</v>
      </c>
      <c r="H9985">
        <v>0.86</v>
      </c>
      <c r="I9985" t="s">
        <v>25</v>
      </c>
      <c r="J9985">
        <v>1</v>
      </c>
      <c r="K9985">
        <v>3</v>
      </c>
      <c r="L9985">
        <v>2025</v>
      </c>
      <c r="M9985" t="s">
        <v>122</v>
      </c>
      <c r="N9985" s="89" cm="1">
        <f t="array" ref="N9985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9985" s="89">
        <f>_34_KNMI_Stations[[#This Row],[graaddagen]]*_34_KNMI_Stations[[#This Row],[Gewogen factor]]</f>
        <v>9.8000000000000007</v>
      </c>
      <c r="P9985" s="89" cm="1">
        <f t="array" ref="P9985">IF(ISNUMBER(_34_KNMI_Stations[[#This Row],[Etmaal temperatuur °C]]),IF(_34_KNMI_Stations[[#This Row],[Etmaal temperatuur °C]]&gt;stookgrens[],_34_KNMI_Stations[[#This Row],[Etmaal temperatuur °C]]-stookgrens[],0),"")</f>
        <v>0</v>
      </c>
    </row>
    <row r="9986" spans="1:16" x14ac:dyDescent="0.25">
      <c r="A9986">
        <v>344</v>
      </c>
      <c r="B9986" s="110">
        <v>45742</v>
      </c>
      <c r="C9986" s="89">
        <v>2.4</v>
      </c>
      <c r="D9986" s="89">
        <v>8.3000000000000007</v>
      </c>
      <c r="E9986" s="96">
        <v>813</v>
      </c>
      <c r="F9986" s="89">
        <v>0</v>
      </c>
      <c r="G9986" s="89">
        <v>1024.7</v>
      </c>
      <c r="H9986">
        <v>0.82</v>
      </c>
      <c r="I9986" t="s">
        <v>25</v>
      </c>
      <c r="J9986">
        <v>1</v>
      </c>
      <c r="K9986">
        <v>3</v>
      </c>
      <c r="L9986">
        <v>2025</v>
      </c>
      <c r="M9986" t="s">
        <v>122</v>
      </c>
      <c r="N9986" s="89" cm="1">
        <f t="array" ref="N9986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9986" s="89">
        <f>_34_KNMI_Stations[[#This Row],[graaddagen]]*_34_KNMI_Stations[[#This Row],[Gewogen factor]]</f>
        <v>9.6999999999999993</v>
      </c>
      <c r="P9986" s="89" cm="1">
        <f t="array" ref="P9986">IF(ISNUMBER(_34_KNMI_Stations[[#This Row],[Etmaal temperatuur °C]]),IF(_34_KNMI_Stations[[#This Row],[Etmaal temperatuur °C]]&gt;stookgrens[],_34_KNMI_Stations[[#This Row],[Etmaal temperatuur °C]]-stookgrens[],0),"")</f>
        <v>0</v>
      </c>
    </row>
    <row r="9987" spans="1:16" x14ac:dyDescent="0.25">
      <c r="A9987">
        <v>344</v>
      </c>
      <c r="B9987" s="110">
        <v>45743</v>
      </c>
      <c r="C9987" s="89">
        <v>1.6</v>
      </c>
      <c r="D9987" s="89">
        <v>8.3000000000000007</v>
      </c>
      <c r="E9987" s="96">
        <v>1763</v>
      </c>
      <c r="F9987" s="89">
        <v>0</v>
      </c>
      <c r="G9987" s="89">
        <v>1020.5</v>
      </c>
      <c r="H9987">
        <v>0.79</v>
      </c>
      <c r="I9987" t="s">
        <v>25</v>
      </c>
      <c r="J9987">
        <v>1</v>
      </c>
      <c r="K9987">
        <v>3</v>
      </c>
      <c r="L9987">
        <v>2025</v>
      </c>
      <c r="M9987" t="s">
        <v>122</v>
      </c>
      <c r="N9987" s="89" cm="1">
        <f t="array" ref="N9987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9987" s="89">
        <f>_34_KNMI_Stations[[#This Row],[graaddagen]]*_34_KNMI_Stations[[#This Row],[Gewogen factor]]</f>
        <v>9.6999999999999993</v>
      </c>
      <c r="P9987" s="89" cm="1">
        <f t="array" ref="P9987">IF(ISNUMBER(_34_KNMI_Stations[[#This Row],[Etmaal temperatuur °C]]),IF(_34_KNMI_Stations[[#This Row],[Etmaal temperatuur °C]]&gt;stookgrens[],_34_KNMI_Stations[[#This Row],[Etmaal temperatuur °C]]-stookgrens[],0),"")</f>
        <v>0</v>
      </c>
    </row>
    <row r="9988" spans="1:16" x14ac:dyDescent="0.25">
      <c r="A9988">
        <v>344</v>
      </c>
      <c r="B9988" s="110">
        <v>45744</v>
      </c>
      <c r="C9988" s="89">
        <v>3.6</v>
      </c>
      <c r="D9988" s="89">
        <v>7.9</v>
      </c>
      <c r="E9988" s="96">
        <v>595</v>
      </c>
      <c r="F9988" s="89">
        <v>0.4</v>
      </c>
      <c r="G9988" s="89">
        <v>1012.7</v>
      </c>
      <c r="H9988">
        <v>0.88</v>
      </c>
      <c r="I9988" t="s">
        <v>25</v>
      </c>
      <c r="J9988">
        <v>1</v>
      </c>
      <c r="K9988">
        <v>3</v>
      </c>
      <c r="L9988">
        <v>2025</v>
      </c>
      <c r="M9988" t="s">
        <v>122</v>
      </c>
      <c r="N9988" s="89" cm="1">
        <f t="array" ref="N9988">IF(ISNUMBER(_34_KNMI_Stations[[#This Row],[Etmaal temperatuur °C]]),IF(_34_KNMI_Stations[[#This Row],[Etmaal temperatuur °C]]&lt;stookgrens[],stookgrens[]-_34_KNMI_Stations[[#This Row],[Etmaal temperatuur °C]],0),"")</f>
        <v>10.1</v>
      </c>
      <c r="O9988" s="89">
        <f>_34_KNMI_Stations[[#This Row],[graaddagen]]*_34_KNMI_Stations[[#This Row],[Gewogen factor]]</f>
        <v>10.1</v>
      </c>
      <c r="P9988" s="89" cm="1">
        <f t="array" ref="P9988">IF(ISNUMBER(_34_KNMI_Stations[[#This Row],[Etmaal temperatuur °C]]),IF(_34_KNMI_Stations[[#This Row],[Etmaal temperatuur °C]]&gt;stookgrens[],_34_KNMI_Stations[[#This Row],[Etmaal temperatuur °C]]-stookgrens[],0),"")</f>
        <v>0</v>
      </c>
    </row>
    <row r="9989" spans="1:16" x14ac:dyDescent="0.25">
      <c r="A9989">
        <v>344</v>
      </c>
      <c r="B9989" s="110">
        <v>45745</v>
      </c>
      <c r="C9989" s="89">
        <v>4</v>
      </c>
      <c r="D9989" s="89">
        <v>7.5</v>
      </c>
      <c r="E9989" s="96">
        <v>1731</v>
      </c>
      <c r="F9989" s="89">
        <v>0</v>
      </c>
      <c r="G9989" s="89">
        <v>1019.5</v>
      </c>
      <c r="H9989">
        <v>0.77</v>
      </c>
      <c r="I9989" t="s">
        <v>25</v>
      </c>
      <c r="J9989">
        <v>1</v>
      </c>
      <c r="K9989">
        <v>3</v>
      </c>
      <c r="L9989">
        <v>2025</v>
      </c>
      <c r="M9989" t="s">
        <v>122</v>
      </c>
      <c r="N9989" s="89" cm="1">
        <f t="array" ref="N9989">IF(ISNUMBER(_34_KNMI_Stations[[#This Row],[Etmaal temperatuur °C]]),IF(_34_KNMI_Stations[[#This Row],[Etmaal temperatuur °C]]&lt;stookgrens[],stookgrens[]-_34_KNMI_Stations[[#This Row],[Etmaal temperatuur °C]],0),"")</f>
        <v>10.5</v>
      </c>
      <c r="O9989" s="89">
        <f>_34_KNMI_Stations[[#This Row],[graaddagen]]*_34_KNMI_Stations[[#This Row],[Gewogen factor]]</f>
        <v>10.5</v>
      </c>
      <c r="P9989" s="89" cm="1">
        <f t="array" ref="P9989">IF(ISNUMBER(_34_KNMI_Stations[[#This Row],[Etmaal temperatuur °C]]),IF(_34_KNMI_Stations[[#This Row],[Etmaal temperatuur °C]]&gt;stookgrens[],_34_KNMI_Stations[[#This Row],[Etmaal temperatuur °C]]-stookgrens[],0),"")</f>
        <v>0</v>
      </c>
    </row>
    <row r="9990" spans="1:16" x14ac:dyDescent="0.25">
      <c r="A9990">
        <v>344</v>
      </c>
      <c r="B9990" s="110">
        <v>45746</v>
      </c>
      <c r="C9990" s="89">
        <v>7.8</v>
      </c>
      <c r="D9990" s="89">
        <v>10.199999999999999</v>
      </c>
      <c r="E9990" s="96">
        <v>1718</v>
      </c>
      <c r="F9990" s="89">
        <v>0.2</v>
      </c>
      <c r="G9990" s="89">
        <v>1018.3</v>
      </c>
      <c r="H9990">
        <v>0.74</v>
      </c>
      <c r="I9990" t="s">
        <v>25</v>
      </c>
      <c r="J9990">
        <v>1</v>
      </c>
      <c r="K9990">
        <v>3</v>
      </c>
      <c r="L9990">
        <v>2025</v>
      </c>
      <c r="M9990" t="s">
        <v>122</v>
      </c>
      <c r="N9990" s="89" cm="1">
        <f t="array" ref="N9990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9990" s="89">
        <f>_34_KNMI_Stations[[#This Row],[graaddagen]]*_34_KNMI_Stations[[#This Row],[Gewogen factor]]</f>
        <v>7.8000000000000007</v>
      </c>
      <c r="P9990" s="89" cm="1">
        <f t="array" ref="P9990">IF(ISNUMBER(_34_KNMI_Stations[[#This Row],[Etmaal temperatuur °C]]),IF(_34_KNMI_Stations[[#This Row],[Etmaal temperatuur °C]]&gt;stookgrens[],_34_KNMI_Stations[[#This Row],[Etmaal temperatuur °C]]-stookgrens[],0),"")</f>
        <v>0</v>
      </c>
    </row>
    <row r="9991" spans="1:16" x14ac:dyDescent="0.25">
      <c r="A9991">
        <v>344</v>
      </c>
      <c r="B9991" s="110">
        <v>45747</v>
      </c>
      <c r="C9991" s="89">
        <v>3.7</v>
      </c>
      <c r="D9991" s="89">
        <v>8.1999999999999993</v>
      </c>
      <c r="E9991" s="96">
        <v>1875</v>
      </c>
      <c r="F9991" s="89">
        <v>0</v>
      </c>
      <c r="G9991" s="89">
        <v>1027.9000000000001</v>
      </c>
      <c r="H9991">
        <v>0.75</v>
      </c>
      <c r="I9991" t="s">
        <v>25</v>
      </c>
      <c r="J9991">
        <v>1</v>
      </c>
      <c r="K9991">
        <v>3</v>
      </c>
      <c r="L9991">
        <v>2025</v>
      </c>
      <c r="M9991" t="s">
        <v>123</v>
      </c>
      <c r="N9991" s="89" cm="1">
        <f t="array" ref="N9991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9991" s="89">
        <f>_34_KNMI_Stations[[#This Row],[graaddagen]]*_34_KNMI_Stations[[#This Row],[Gewogen factor]]</f>
        <v>9.8000000000000007</v>
      </c>
      <c r="P9991" s="89" cm="1">
        <f t="array" ref="P9991">IF(ISNUMBER(_34_KNMI_Stations[[#This Row],[Etmaal temperatuur °C]]),IF(_34_KNMI_Stations[[#This Row],[Etmaal temperatuur °C]]&gt;stookgrens[],_34_KNMI_Stations[[#This Row],[Etmaal temperatuur °C]]-stookgrens[],0),"")</f>
        <v>0</v>
      </c>
    </row>
    <row r="9992" spans="1:16" x14ac:dyDescent="0.25">
      <c r="A9992">
        <v>344</v>
      </c>
      <c r="B9992" s="110">
        <v>45748</v>
      </c>
      <c r="C9992" s="89">
        <v>4.7</v>
      </c>
      <c r="D9992" s="89">
        <v>8.6</v>
      </c>
      <c r="E9992" s="96">
        <v>1967</v>
      </c>
      <c r="F9992" s="89">
        <v>0</v>
      </c>
      <c r="G9992" s="89">
        <v>1027.5</v>
      </c>
      <c r="H9992">
        <v>0.68</v>
      </c>
      <c r="I9992" t="s">
        <v>25</v>
      </c>
      <c r="J9992">
        <v>0.8</v>
      </c>
      <c r="K9992">
        <v>4</v>
      </c>
      <c r="L9992">
        <v>2025</v>
      </c>
      <c r="M9992" t="s">
        <v>123</v>
      </c>
      <c r="N9992" s="89" cm="1">
        <f t="array" ref="N9992">IF(ISNUMBER(_34_KNMI_Stations[[#This Row],[Etmaal temperatuur °C]]),IF(_34_KNMI_Stations[[#This Row],[Etmaal temperatuur °C]]&lt;stookgrens[],stookgrens[]-_34_KNMI_Stations[[#This Row],[Etmaal temperatuur °C]],0),"")</f>
        <v>9.4</v>
      </c>
      <c r="O9992" s="89">
        <f>_34_KNMI_Stations[[#This Row],[graaddagen]]*_34_KNMI_Stations[[#This Row],[Gewogen factor]]</f>
        <v>7.5200000000000005</v>
      </c>
      <c r="P9992" s="89" cm="1">
        <f t="array" ref="P9992">IF(ISNUMBER(_34_KNMI_Stations[[#This Row],[Etmaal temperatuur °C]]),IF(_34_KNMI_Stations[[#This Row],[Etmaal temperatuur °C]]&gt;stookgrens[],_34_KNMI_Stations[[#This Row],[Etmaal temperatuur °C]]-stookgrens[],0),"")</f>
        <v>0</v>
      </c>
    </row>
    <row r="9993" spans="1:16" x14ac:dyDescent="0.25">
      <c r="A9993">
        <v>344</v>
      </c>
      <c r="B9993" s="110">
        <v>45749</v>
      </c>
      <c r="C9993" s="89">
        <v>6.3</v>
      </c>
      <c r="D9993" s="89">
        <v>11.6</v>
      </c>
      <c r="E9993" s="96">
        <v>1933</v>
      </c>
      <c r="F9993" s="89">
        <v>0</v>
      </c>
      <c r="G9993" s="89">
        <v>1023.3</v>
      </c>
      <c r="H9993">
        <v>0.56999999999999995</v>
      </c>
      <c r="I9993" t="s">
        <v>25</v>
      </c>
      <c r="J9993">
        <v>0.8</v>
      </c>
      <c r="K9993">
        <v>4</v>
      </c>
      <c r="L9993">
        <v>2025</v>
      </c>
      <c r="M9993" t="s">
        <v>123</v>
      </c>
      <c r="N9993" s="89" cm="1">
        <f t="array" ref="N9993">IF(ISNUMBER(_34_KNMI_Stations[[#This Row],[Etmaal temperatuur °C]]),IF(_34_KNMI_Stations[[#This Row],[Etmaal temperatuur °C]]&lt;stookgrens[],stookgrens[]-_34_KNMI_Stations[[#This Row],[Etmaal temperatuur °C]],0),"")</f>
        <v>6.4</v>
      </c>
      <c r="O9993" s="89">
        <f>_34_KNMI_Stations[[#This Row],[graaddagen]]*_34_KNMI_Stations[[#This Row],[Gewogen factor]]</f>
        <v>5.120000000000001</v>
      </c>
      <c r="P9993" s="89" cm="1">
        <f t="array" ref="P9993">IF(ISNUMBER(_34_KNMI_Stations[[#This Row],[Etmaal temperatuur °C]]),IF(_34_KNMI_Stations[[#This Row],[Etmaal temperatuur °C]]&gt;stookgrens[],_34_KNMI_Stations[[#This Row],[Etmaal temperatuur °C]]-stookgrens[],0),"")</f>
        <v>0</v>
      </c>
    </row>
    <row r="9994" spans="1:16" x14ac:dyDescent="0.25">
      <c r="A9994">
        <v>344</v>
      </c>
      <c r="B9994" s="110">
        <v>45750</v>
      </c>
      <c r="C9994" s="89">
        <v>5.2</v>
      </c>
      <c r="D9994" s="89">
        <v>13.8</v>
      </c>
      <c r="E9994" s="96">
        <v>1924</v>
      </c>
      <c r="F9994" s="89">
        <v>0</v>
      </c>
      <c r="G9994" s="89">
        <v>1022.2</v>
      </c>
      <c r="H9994">
        <v>0.55000000000000004</v>
      </c>
      <c r="I9994" t="s">
        <v>25</v>
      </c>
      <c r="J9994">
        <v>0.8</v>
      </c>
      <c r="K9994">
        <v>4</v>
      </c>
      <c r="L9994">
        <v>2025</v>
      </c>
      <c r="M9994" t="s">
        <v>123</v>
      </c>
      <c r="N9994" s="89" cm="1">
        <f t="array" ref="N9994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9994" s="89">
        <f>_34_KNMI_Stations[[#This Row],[graaddagen]]*_34_KNMI_Stations[[#This Row],[Gewogen factor]]</f>
        <v>3.3599999999999994</v>
      </c>
      <c r="P9994" s="89" cm="1">
        <f t="array" ref="P9994">IF(ISNUMBER(_34_KNMI_Stations[[#This Row],[Etmaal temperatuur °C]]),IF(_34_KNMI_Stations[[#This Row],[Etmaal temperatuur °C]]&gt;stookgrens[],_34_KNMI_Stations[[#This Row],[Etmaal temperatuur °C]]-stookgrens[],0),"")</f>
        <v>0</v>
      </c>
    </row>
    <row r="9995" spans="1:16" x14ac:dyDescent="0.25">
      <c r="A9995">
        <v>344</v>
      </c>
      <c r="B9995" s="110">
        <v>45751</v>
      </c>
      <c r="C9995" s="89">
        <v>3.9</v>
      </c>
      <c r="D9995" s="89">
        <v>13.9</v>
      </c>
      <c r="E9995" s="96">
        <v>1995</v>
      </c>
      <c r="F9995" s="89">
        <v>0</v>
      </c>
      <c r="G9995" s="89">
        <v>1020</v>
      </c>
      <c r="H9995">
        <v>0.59</v>
      </c>
      <c r="I9995" t="s">
        <v>25</v>
      </c>
      <c r="J9995">
        <v>0.8</v>
      </c>
      <c r="K9995">
        <v>4</v>
      </c>
      <c r="L9995">
        <v>2025</v>
      </c>
      <c r="M9995" t="s">
        <v>123</v>
      </c>
      <c r="N9995" s="89" cm="1">
        <f t="array" ref="N9995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9995" s="89">
        <f>_34_KNMI_Stations[[#This Row],[graaddagen]]*_34_KNMI_Stations[[#This Row],[Gewogen factor]]</f>
        <v>3.28</v>
      </c>
      <c r="P9995" s="89" cm="1">
        <f t="array" ref="P9995">IF(ISNUMBER(_34_KNMI_Stations[[#This Row],[Etmaal temperatuur °C]]),IF(_34_KNMI_Stations[[#This Row],[Etmaal temperatuur °C]]&gt;stookgrens[],_34_KNMI_Stations[[#This Row],[Etmaal temperatuur °C]]-stookgrens[],0),"")</f>
        <v>0</v>
      </c>
    </row>
    <row r="9996" spans="1:16" x14ac:dyDescent="0.25">
      <c r="A9996">
        <v>344</v>
      </c>
      <c r="B9996" s="110">
        <v>45752</v>
      </c>
      <c r="C9996" s="89">
        <v>5.5</v>
      </c>
      <c r="D9996" s="89">
        <v>10.6</v>
      </c>
      <c r="E9996" s="96">
        <v>2080</v>
      </c>
      <c r="F9996" s="89">
        <v>0</v>
      </c>
      <c r="G9996" s="89">
        <v>1020.1</v>
      </c>
      <c r="H9996">
        <v>0.61</v>
      </c>
      <c r="I9996" t="s">
        <v>25</v>
      </c>
      <c r="J9996">
        <v>0.8</v>
      </c>
      <c r="K9996">
        <v>4</v>
      </c>
      <c r="L9996">
        <v>2025</v>
      </c>
      <c r="M9996" t="s">
        <v>123</v>
      </c>
      <c r="N9996" s="89" cm="1">
        <f t="array" ref="N9996">IF(ISNUMBER(_34_KNMI_Stations[[#This Row],[Etmaal temperatuur °C]]),IF(_34_KNMI_Stations[[#This Row],[Etmaal temperatuur °C]]&lt;stookgrens[],stookgrens[]-_34_KNMI_Stations[[#This Row],[Etmaal temperatuur °C]],0),"")</f>
        <v>7.4</v>
      </c>
      <c r="O9996" s="89">
        <f>_34_KNMI_Stations[[#This Row],[graaddagen]]*_34_KNMI_Stations[[#This Row],[Gewogen factor]]</f>
        <v>5.9200000000000008</v>
      </c>
      <c r="P9996" s="89" cm="1">
        <f t="array" ref="P9996">IF(ISNUMBER(_34_KNMI_Stations[[#This Row],[Etmaal temperatuur °C]]),IF(_34_KNMI_Stations[[#This Row],[Etmaal temperatuur °C]]&gt;stookgrens[],_34_KNMI_Stations[[#This Row],[Etmaal temperatuur °C]]-stookgrens[],0),"")</f>
        <v>0</v>
      </c>
    </row>
    <row r="9997" spans="1:16" x14ac:dyDescent="0.25">
      <c r="A9997">
        <v>344</v>
      </c>
      <c r="B9997" s="110">
        <v>45753</v>
      </c>
      <c r="C9997" s="89">
        <v>5.3</v>
      </c>
      <c r="D9997" s="89">
        <v>7.8</v>
      </c>
      <c r="E9997" s="96">
        <v>2132</v>
      </c>
      <c r="F9997" s="89">
        <v>0</v>
      </c>
      <c r="G9997" s="89">
        <v>1024.9000000000001</v>
      </c>
      <c r="H9997">
        <v>0.49</v>
      </c>
      <c r="I9997" t="s">
        <v>25</v>
      </c>
      <c r="J9997">
        <v>0.8</v>
      </c>
      <c r="K9997">
        <v>4</v>
      </c>
      <c r="L9997">
        <v>2025</v>
      </c>
      <c r="M9997" t="s">
        <v>123</v>
      </c>
      <c r="N9997" s="89" cm="1">
        <f t="array" ref="N9997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9997" s="89">
        <f>_34_KNMI_Stations[[#This Row],[graaddagen]]*_34_KNMI_Stations[[#This Row],[Gewogen factor]]</f>
        <v>8.16</v>
      </c>
      <c r="P9997" s="89" cm="1">
        <f t="array" ref="P9997">IF(ISNUMBER(_34_KNMI_Stations[[#This Row],[Etmaal temperatuur °C]]),IF(_34_KNMI_Stations[[#This Row],[Etmaal temperatuur °C]]&gt;stookgrens[],_34_KNMI_Stations[[#This Row],[Etmaal temperatuur °C]]-stookgrens[],0),"")</f>
        <v>0</v>
      </c>
    </row>
    <row r="9998" spans="1:16" x14ac:dyDescent="0.25">
      <c r="A9998">
        <v>344</v>
      </c>
      <c r="B9998" s="110">
        <v>45754</v>
      </c>
      <c r="C9998" s="89">
        <v>3.2</v>
      </c>
      <c r="D9998" s="89">
        <v>7.7</v>
      </c>
      <c r="E9998" s="96">
        <v>2066</v>
      </c>
      <c r="F9998" s="89">
        <v>0</v>
      </c>
      <c r="G9998" s="89">
        <v>1026.5999999999999</v>
      </c>
      <c r="H9998">
        <v>0.6</v>
      </c>
      <c r="I9998" t="s">
        <v>25</v>
      </c>
      <c r="J9998">
        <v>0.8</v>
      </c>
      <c r="K9998">
        <v>4</v>
      </c>
      <c r="L9998">
        <v>2025</v>
      </c>
      <c r="M9998" t="s">
        <v>124</v>
      </c>
      <c r="N9998" s="89" cm="1">
        <f t="array" ref="N9998">IF(ISNUMBER(_34_KNMI_Stations[[#This Row],[Etmaal temperatuur °C]]),IF(_34_KNMI_Stations[[#This Row],[Etmaal temperatuur °C]]&lt;stookgrens[],stookgrens[]-_34_KNMI_Stations[[#This Row],[Etmaal temperatuur °C]],0),"")</f>
        <v>10.3</v>
      </c>
      <c r="O9998" s="89">
        <f>_34_KNMI_Stations[[#This Row],[graaddagen]]*_34_KNMI_Stations[[#This Row],[Gewogen factor]]</f>
        <v>8.24</v>
      </c>
      <c r="P9998" s="89" cm="1">
        <f t="array" ref="P9998">IF(ISNUMBER(_34_KNMI_Stations[[#This Row],[Etmaal temperatuur °C]]),IF(_34_KNMI_Stations[[#This Row],[Etmaal temperatuur °C]]&gt;stookgrens[],_34_KNMI_Stations[[#This Row],[Etmaal temperatuur °C]]-stookgrens[],0),"")</f>
        <v>0</v>
      </c>
    </row>
    <row r="9999" spans="1:16" x14ac:dyDescent="0.25">
      <c r="A9999">
        <v>344</v>
      </c>
      <c r="B9999" s="110">
        <v>45755</v>
      </c>
      <c r="C9999" s="89">
        <v>3.1</v>
      </c>
      <c r="D9999" s="89">
        <v>8.6999999999999993</v>
      </c>
      <c r="E9999" s="96">
        <v>2128</v>
      </c>
      <c r="F9999" s="89">
        <v>0</v>
      </c>
      <c r="G9999" s="89">
        <v>1027.2</v>
      </c>
      <c r="H9999">
        <v>0.65</v>
      </c>
      <c r="I9999" t="s">
        <v>25</v>
      </c>
      <c r="J9999">
        <v>0.8</v>
      </c>
      <c r="K9999">
        <v>4</v>
      </c>
      <c r="L9999">
        <v>2025</v>
      </c>
      <c r="M9999" t="s">
        <v>124</v>
      </c>
      <c r="N9999" s="89" cm="1">
        <f t="array" ref="N9999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9999" s="89">
        <f>_34_KNMI_Stations[[#This Row],[graaddagen]]*_34_KNMI_Stations[[#This Row],[Gewogen factor]]</f>
        <v>7.4400000000000013</v>
      </c>
      <c r="P9999" s="89" cm="1">
        <f t="array" ref="P99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00" spans="1:16" x14ac:dyDescent="0.25">
      <c r="A10000">
        <v>344</v>
      </c>
      <c r="B10000" s="110">
        <v>45756</v>
      </c>
      <c r="C10000" s="89">
        <v>4</v>
      </c>
      <c r="D10000" s="89">
        <v>8.1999999999999993</v>
      </c>
      <c r="E10000" s="96">
        <v>2069</v>
      </c>
      <c r="F10000" s="89">
        <v>0</v>
      </c>
      <c r="G10000" s="89">
        <v>1027.5999999999999</v>
      </c>
      <c r="H10000">
        <v>0.74</v>
      </c>
      <c r="I10000" t="s">
        <v>25</v>
      </c>
      <c r="J10000">
        <v>0.8</v>
      </c>
      <c r="K10000">
        <v>4</v>
      </c>
      <c r="L10000">
        <v>2025</v>
      </c>
      <c r="M10000" t="s">
        <v>124</v>
      </c>
      <c r="N10000" s="89" cm="1">
        <f t="array" ref="N10000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0000" s="89">
        <f>_34_KNMI_Stations[[#This Row],[graaddagen]]*_34_KNMI_Stations[[#This Row],[Gewogen factor]]</f>
        <v>7.8400000000000007</v>
      </c>
      <c r="P10000" s="89" cm="1">
        <f t="array" ref="P100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01" spans="1:16" x14ac:dyDescent="0.25">
      <c r="A10001">
        <v>344</v>
      </c>
      <c r="B10001" s="110">
        <v>45757</v>
      </c>
      <c r="C10001" s="89">
        <v>3.3</v>
      </c>
      <c r="D10001" s="89">
        <v>8.4</v>
      </c>
      <c r="E10001" s="96">
        <v>1629</v>
      </c>
      <c r="F10001" s="89">
        <v>0</v>
      </c>
      <c r="G10001" s="89">
        <v>1028.7</v>
      </c>
      <c r="H10001">
        <v>0.78</v>
      </c>
      <c r="I10001" t="s">
        <v>25</v>
      </c>
      <c r="J10001">
        <v>0.8</v>
      </c>
      <c r="K10001">
        <v>4</v>
      </c>
      <c r="L10001">
        <v>2025</v>
      </c>
      <c r="M10001" t="s">
        <v>124</v>
      </c>
      <c r="N10001" s="89" cm="1">
        <f t="array" ref="N10001">IF(ISNUMBER(_34_KNMI_Stations[[#This Row],[Etmaal temperatuur °C]]),IF(_34_KNMI_Stations[[#This Row],[Etmaal temperatuur °C]]&lt;stookgrens[],stookgrens[]-_34_KNMI_Stations[[#This Row],[Etmaal temperatuur °C]],0),"")</f>
        <v>9.6</v>
      </c>
      <c r="O10001" s="89">
        <f>_34_KNMI_Stations[[#This Row],[graaddagen]]*_34_KNMI_Stations[[#This Row],[Gewogen factor]]</f>
        <v>7.68</v>
      </c>
      <c r="P10001" s="89" cm="1">
        <f t="array" ref="P100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02" spans="1:16" x14ac:dyDescent="0.25">
      <c r="A10002">
        <v>344</v>
      </c>
      <c r="B10002" s="110">
        <v>45758</v>
      </c>
      <c r="C10002" s="89">
        <v>2.7</v>
      </c>
      <c r="D10002" s="89">
        <v>10.199999999999999</v>
      </c>
      <c r="E10002" s="96">
        <v>2132</v>
      </c>
      <c r="F10002" s="89">
        <v>0</v>
      </c>
      <c r="G10002" s="89">
        <v>1021.6</v>
      </c>
      <c r="H10002">
        <v>0.8</v>
      </c>
      <c r="I10002" t="s">
        <v>25</v>
      </c>
      <c r="J10002">
        <v>0.8</v>
      </c>
      <c r="K10002">
        <v>4</v>
      </c>
      <c r="L10002">
        <v>2025</v>
      </c>
      <c r="M10002" t="s">
        <v>124</v>
      </c>
      <c r="N10002" s="89" cm="1">
        <f t="array" ref="N10002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10002" s="89">
        <f>_34_KNMI_Stations[[#This Row],[graaddagen]]*_34_KNMI_Stations[[#This Row],[Gewogen factor]]</f>
        <v>6.2400000000000011</v>
      </c>
      <c r="P10002" s="89" cm="1">
        <f t="array" ref="P100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03" spans="1:16" x14ac:dyDescent="0.25">
      <c r="A10003">
        <v>344</v>
      </c>
      <c r="B10003" s="110">
        <v>45759</v>
      </c>
      <c r="C10003" s="89">
        <v>4.4000000000000004</v>
      </c>
      <c r="D10003" s="89">
        <v>15.8</v>
      </c>
      <c r="E10003" s="96">
        <v>2154</v>
      </c>
      <c r="F10003" s="89">
        <v>-0.1</v>
      </c>
      <c r="G10003" s="89">
        <v>1008.4</v>
      </c>
      <c r="H10003">
        <v>0.57999999999999996</v>
      </c>
      <c r="I10003" t="s">
        <v>25</v>
      </c>
      <c r="J10003">
        <v>0.8</v>
      </c>
      <c r="K10003">
        <v>4</v>
      </c>
      <c r="L10003">
        <v>2025</v>
      </c>
      <c r="M10003" t="s">
        <v>124</v>
      </c>
      <c r="N10003" s="89" cm="1">
        <f t="array" ref="N10003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0003" s="89">
        <f>_34_KNMI_Stations[[#This Row],[graaddagen]]*_34_KNMI_Stations[[#This Row],[Gewogen factor]]</f>
        <v>1.7599999999999996</v>
      </c>
      <c r="P10003" s="89" cm="1">
        <f t="array" ref="P100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04" spans="1:16" x14ac:dyDescent="0.25">
      <c r="A10004">
        <v>344</v>
      </c>
      <c r="B10004" s="110">
        <v>45760</v>
      </c>
      <c r="C10004" s="89">
        <v>5.2</v>
      </c>
      <c r="D10004" s="89">
        <v>13.2</v>
      </c>
      <c r="E10004" s="96">
        <v>1655</v>
      </c>
      <c r="F10004" s="89">
        <v>5.6</v>
      </c>
      <c r="G10004" s="89">
        <v>1004</v>
      </c>
      <c r="H10004">
        <v>0.76</v>
      </c>
      <c r="I10004" t="s">
        <v>25</v>
      </c>
      <c r="J10004">
        <v>0.8</v>
      </c>
      <c r="K10004">
        <v>4</v>
      </c>
      <c r="L10004">
        <v>2025</v>
      </c>
      <c r="M10004" t="s">
        <v>124</v>
      </c>
      <c r="N10004" s="89" cm="1">
        <f t="array" ref="N10004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0004" s="89">
        <f>_34_KNMI_Stations[[#This Row],[graaddagen]]*_34_KNMI_Stations[[#This Row],[Gewogen factor]]</f>
        <v>3.8400000000000007</v>
      </c>
      <c r="P10004" s="89" cm="1">
        <f t="array" ref="P100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05" spans="1:16" x14ac:dyDescent="0.25">
      <c r="A10005">
        <v>344</v>
      </c>
      <c r="B10005" s="110">
        <v>45761</v>
      </c>
      <c r="C10005" s="89">
        <v>3.8</v>
      </c>
      <c r="D10005" s="89">
        <v>12.9</v>
      </c>
      <c r="E10005" s="96">
        <v>1999</v>
      </c>
      <c r="F10005" s="89">
        <v>-0.1</v>
      </c>
      <c r="G10005" s="89">
        <v>1006.9</v>
      </c>
      <c r="H10005">
        <v>0.67</v>
      </c>
      <c r="I10005" t="s">
        <v>25</v>
      </c>
      <c r="J10005">
        <v>0.8</v>
      </c>
      <c r="K10005">
        <v>4</v>
      </c>
      <c r="L10005">
        <v>2025</v>
      </c>
      <c r="M10005" t="s">
        <v>125</v>
      </c>
      <c r="N10005" s="89" cm="1">
        <f t="array" ref="N10005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0005" s="89">
        <f>_34_KNMI_Stations[[#This Row],[graaddagen]]*_34_KNMI_Stations[[#This Row],[Gewogen factor]]</f>
        <v>4.08</v>
      </c>
      <c r="P10005" s="89" cm="1">
        <f t="array" ref="P100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06" spans="1:16" x14ac:dyDescent="0.25">
      <c r="A10006">
        <v>344</v>
      </c>
      <c r="B10006" s="110">
        <v>45762</v>
      </c>
      <c r="C10006" s="89">
        <v>3.7</v>
      </c>
      <c r="D10006" s="89">
        <v>14.1</v>
      </c>
      <c r="E10006" s="96">
        <v>1192</v>
      </c>
      <c r="F10006" s="89">
        <v>1.9</v>
      </c>
      <c r="G10006" s="89">
        <v>998.6</v>
      </c>
      <c r="H10006">
        <v>0.75</v>
      </c>
      <c r="I10006" t="s">
        <v>25</v>
      </c>
      <c r="J10006">
        <v>0.8</v>
      </c>
      <c r="K10006">
        <v>4</v>
      </c>
      <c r="L10006">
        <v>2025</v>
      </c>
      <c r="M10006" t="s">
        <v>125</v>
      </c>
      <c r="N10006" s="89" cm="1">
        <f t="array" ref="N10006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0006" s="89">
        <f>_34_KNMI_Stations[[#This Row],[graaddagen]]*_34_KNMI_Stations[[#This Row],[Gewogen factor]]</f>
        <v>3.1200000000000006</v>
      </c>
      <c r="P10006" s="89" cm="1">
        <f t="array" ref="P100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07" spans="1:16" x14ac:dyDescent="0.25">
      <c r="A10007">
        <v>344</v>
      </c>
      <c r="B10007" s="110">
        <v>45763</v>
      </c>
      <c r="C10007" s="89">
        <v>3.2</v>
      </c>
      <c r="D10007" s="89">
        <v>10.9</v>
      </c>
      <c r="E10007" s="96">
        <v>773</v>
      </c>
      <c r="F10007" s="89">
        <v>-0.1</v>
      </c>
      <c r="G10007" s="89">
        <v>1008.6</v>
      </c>
      <c r="H10007">
        <v>0.71</v>
      </c>
      <c r="I10007" t="s">
        <v>25</v>
      </c>
      <c r="J10007">
        <v>0.8</v>
      </c>
      <c r="K10007">
        <v>4</v>
      </c>
      <c r="L10007">
        <v>2025</v>
      </c>
      <c r="M10007" t="s">
        <v>125</v>
      </c>
      <c r="N10007" s="89" cm="1">
        <f t="array" ref="N10007">IF(ISNUMBER(_34_KNMI_Stations[[#This Row],[Etmaal temperatuur °C]]),IF(_34_KNMI_Stations[[#This Row],[Etmaal temperatuur °C]]&lt;stookgrens[],stookgrens[]-_34_KNMI_Stations[[#This Row],[Etmaal temperatuur °C]],0),"")</f>
        <v>7.1</v>
      </c>
      <c r="O10007" s="89">
        <f>_34_KNMI_Stations[[#This Row],[graaddagen]]*_34_KNMI_Stations[[#This Row],[Gewogen factor]]</f>
        <v>5.68</v>
      </c>
      <c r="P10007" s="89" cm="1">
        <f t="array" ref="P100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08" spans="1:16" x14ac:dyDescent="0.25">
      <c r="A10008">
        <v>344</v>
      </c>
      <c r="B10008" s="110">
        <v>45764</v>
      </c>
      <c r="C10008" s="89">
        <v>1.6</v>
      </c>
      <c r="D10008" s="89">
        <v>10.4</v>
      </c>
      <c r="E10008" s="96">
        <v>923</v>
      </c>
      <c r="F10008" s="89">
        <v>0</v>
      </c>
      <c r="G10008" s="89">
        <v>1013.3</v>
      </c>
      <c r="H10008">
        <v>0.72</v>
      </c>
      <c r="I10008" t="s">
        <v>25</v>
      </c>
      <c r="J10008">
        <v>0.8</v>
      </c>
      <c r="K10008">
        <v>4</v>
      </c>
      <c r="L10008">
        <v>2025</v>
      </c>
      <c r="M10008" t="s">
        <v>125</v>
      </c>
      <c r="N10008" s="89" cm="1">
        <f t="array" ref="N10008">IF(ISNUMBER(_34_KNMI_Stations[[#This Row],[Etmaal temperatuur °C]]),IF(_34_KNMI_Stations[[#This Row],[Etmaal temperatuur °C]]&lt;stookgrens[],stookgrens[]-_34_KNMI_Stations[[#This Row],[Etmaal temperatuur °C]],0),"")</f>
        <v>7.6</v>
      </c>
      <c r="O10008" s="89">
        <f>_34_KNMI_Stations[[#This Row],[graaddagen]]*_34_KNMI_Stations[[#This Row],[Gewogen factor]]</f>
        <v>6.08</v>
      </c>
      <c r="P10008" s="89" cm="1">
        <f t="array" ref="P100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09" spans="1:16" x14ac:dyDescent="0.25">
      <c r="A10009">
        <v>344</v>
      </c>
      <c r="B10009" s="110">
        <v>45765</v>
      </c>
      <c r="C10009" s="89">
        <v>2.2999999999999998</v>
      </c>
      <c r="D10009" s="89">
        <v>10.8</v>
      </c>
      <c r="E10009" s="96">
        <v>2116</v>
      </c>
      <c r="F10009" s="89">
        <v>0</v>
      </c>
      <c r="G10009" s="89">
        <v>1014.2</v>
      </c>
      <c r="H10009">
        <v>0.67</v>
      </c>
      <c r="I10009" t="s">
        <v>25</v>
      </c>
      <c r="J10009">
        <v>0.8</v>
      </c>
      <c r="K10009">
        <v>4</v>
      </c>
      <c r="L10009">
        <v>2025</v>
      </c>
      <c r="M10009" t="s">
        <v>125</v>
      </c>
      <c r="N10009" s="89" cm="1">
        <f t="array" ref="N10009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10009" s="89">
        <f>_34_KNMI_Stations[[#This Row],[graaddagen]]*_34_KNMI_Stations[[#This Row],[Gewogen factor]]</f>
        <v>5.76</v>
      </c>
      <c r="P10009" s="89" cm="1">
        <f t="array" ref="P100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10" spans="1:16" x14ac:dyDescent="0.25">
      <c r="A10010">
        <v>344</v>
      </c>
      <c r="B10010" s="110">
        <v>45766</v>
      </c>
      <c r="C10010" s="89">
        <v>3.8</v>
      </c>
      <c r="D10010" s="89">
        <v>10</v>
      </c>
      <c r="E10010" s="96">
        <v>2111</v>
      </c>
      <c r="F10010" s="89">
        <v>0</v>
      </c>
      <c r="G10010" s="89">
        <v>1009.9</v>
      </c>
      <c r="H10010">
        <v>0.71</v>
      </c>
      <c r="I10010" t="s">
        <v>25</v>
      </c>
      <c r="J10010">
        <v>0.8</v>
      </c>
      <c r="K10010">
        <v>4</v>
      </c>
      <c r="L10010">
        <v>2025</v>
      </c>
      <c r="M10010" t="s">
        <v>125</v>
      </c>
      <c r="N10010" s="89" cm="1">
        <f t="array" ref="N10010">IF(ISNUMBER(_34_KNMI_Stations[[#This Row],[Etmaal temperatuur °C]]),IF(_34_KNMI_Stations[[#This Row],[Etmaal temperatuur °C]]&lt;stookgrens[],stookgrens[]-_34_KNMI_Stations[[#This Row],[Etmaal temperatuur °C]],0),"")</f>
        <v>8</v>
      </c>
      <c r="O10010" s="89">
        <f>_34_KNMI_Stations[[#This Row],[graaddagen]]*_34_KNMI_Stations[[#This Row],[Gewogen factor]]</f>
        <v>6.4</v>
      </c>
      <c r="P10010" s="89" cm="1">
        <f t="array" ref="P100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11" spans="1:16" x14ac:dyDescent="0.25">
      <c r="A10011">
        <v>344</v>
      </c>
      <c r="B10011" s="110">
        <v>45767</v>
      </c>
      <c r="C10011" s="89">
        <v>2.5</v>
      </c>
      <c r="D10011" s="89">
        <v>10.8</v>
      </c>
      <c r="E10011" s="96">
        <v>1948</v>
      </c>
      <c r="F10011" s="89">
        <v>0.4</v>
      </c>
      <c r="G10011" s="89">
        <v>1007.5</v>
      </c>
      <c r="H10011">
        <v>0.75</v>
      </c>
      <c r="I10011" t="s">
        <v>25</v>
      </c>
      <c r="J10011">
        <v>0.8</v>
      </c>
      <c r="K10011">
        <v>4</v>
      </c>
      <c r="L10011">
        <v>2025</v>
      </c>
      <c r="M10011" t="s">
        <v>125</v>
      </c>
      <c r="N10011" s="89" cm="1">
        <f t="array" ref="N10011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10011" s="89">
        <f>_34_KNMI_Stations[[#This Row],[graaddagen]]*_34_KNMI_Stations[[#This Row],[Gewogen factor]]</f>
        <v>5.76</v>
      </c>
      <c r="P10011" s="89" cm="1">
        <f t="array" ref="P100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12" spans="1:16" x14ac:dyDescent="0.25">
      <c r="A10012">
        <v>344</v>
      </c>
      <c r="B10012" s="110">
        <v>45768</v>
      </c>
      <c r="C10012" s="89">
        <v>1.7</v>
      </c>
      <c r="D10012" s="89">
        <v>11.9</v>
      </c>
      <c r="E10012" s="96">
        <v>608</v>
      </c>
      <c r="F10012" s="89">
        <v>9</v>
      </c>
      <c r="G10012" s="89">
        <v>1010.3</v>
      </c>
      <c r="H10012">
        <v>0.87</v>
      </c>
      <c r="I10012" t="s">
        <v>25</v>
      </c>
      <c r="J10012">
        <v>0.8</v>
      </c>
      <c r="K10012">
        <v>4</v>
      </c>
      <c r="L10012">
        <v>2025</v>
      </c>
      <c r="M10012" t="s">
        <v>126</v>
      </c>
      <c r="N10012" s="89" cm="1">
        <f t="array" ref="N10012">IF(ISNUMBER(_34_KNMI_Stations[[#This Row],[Etmaal temperatuur °C]]),IF(_34_KNMI_Stations[[#This Row],[Etmaal temperatuur °C]]&lt;stookgrens[],stookgrens[]-_34_KNMI_Stations[[#This Row],[Etmaal temperatuur °C]],0),"")</f>
        <v>6.1</v>
      </c>
      <c r="O10012" s="89">
        <f>_34_KNMI_Stations[[#This Row],[graaddagen]]*_34_KNMI_Stations[[#This Row],[Gewogen factor]]</f>
        <v>4.88</v>
      </c>
      <c r="P10012" s="89" cm="1">
        <f t="array" ref="P100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13" spans="1:16" x14ac:dyDescent="0.25">
      <c r="A10013">
        <v>344</v>
      </c>
      <c r="B10013" s="110">
        <v>45769</v>
      </c>
      <c r="C10013" s="89">
        <v>2.9</v>
      </c>
      <c r="D10013" s="89">
        <v>12.2</v>
      </c>
      <c r="E10013" s="96">
        <v>1793</v>
      </c>
      <c r="F10013" s="89">
        <v>0</v>
      </c>
      <c r="G10013" s="89">
        <v>1016.9</v>
      </c>
      <c r="H10013">
        <v>0.78</v>
      </c>
      <c r="I10013" t="s">
        <v>25</v>
      </c>
      <c r="J10013">
        <v>0.8</v>
      </c>
      <c r="K10013">
        <v>4</v>
      </c>
      <c r="L10013">
        <v>2025</v>
      </c>
      <c r="M10013" t="s">
        <v>126</v>
      </c>
      <c r="N10013" s="89" cm="1">
        <f t="array" ref="N10013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0013" s="89">
        <f>_34_KNMI_Stations[[#This Row],[graaddagen]]*_34_KNMI_Stations[[#This Row],[Gewogen factor]]</f>
        <v>4.6400000000000006</v>
      </c>
      <c r="P10013" s="89" cm="1">
        <f t="array" ref="P100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14" spans="1:16" x14ac:dyDescent="0.25">
      <c r="A10014">
        <v>344</v>
      </c>
      <c r="B10014" s="110">
        <v>45770</v>
      </c>
      <c r="C10014" s="89">
        <v>2.1</v>
      </c>
      <c r="D10014" s="89">
        <v>11.3</v>
      </c>
      <c r="E10014" s="96">
        <v>708</v>
      </c>
      <c r="F10014" s="89">
        <v>11.8</v>
      </c>
      <c r="G10014" s="89">
        <v>1014.7</v>
      </c>
      <c r="H10014">
        <v>0.88</v>
      </c>
      <c r="I10014" t="s">
        <v>25</v>
      </c>
      <c r="J10014">
        <v>0.8</v>
      </c>
      <c r="K10014">
        <v>4</v>
      </c>
      <c r="L10014">
        <v>2025</v>
      </c>
      <c r="M10014" t="s">
        <v>126</v>
      </c>
      <c r="N10014" s="89" cm="1">
        <f t="array" ref="N10014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10014" s="89">
        <f>_34_KNMI_Stations[[#This Row],[graaddagen]]*_34_KNMI_Stations[[#This Row],[Gewogen factor]]</f>
        <v>5.3599999999999994</v>
      </c>
      <c r="P10014" s="89" cm="1">
        <f t="array" ref="P100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15" spans="1:16" x14ac:dyDescent="0.25">
      <c r="A10015">
        <v>344</v>
      </c>
      <c r="B10015" s="110">
        <v>45771</v>
      </c>
      <c r="C10015" s="89">
        <v>3.8</v>
      </c>
      <c r="D10015" s="89">
        <v>11.2</v>
      </c>
      <c r="E10015" s="96">
        <v>576</v>
      </c>
      <c r="F10015" s="89">
        <v>5.5</v>
      </c>
      <c r="G10015" s="89">
        <v>1018.8</v>
      </c>
      <c r="H10015">
        <v>0.9</v>
      </c>
      <c r="I10015" t="s">
        <v>25</v>
      </c>
      <c r="J10015">
        <v>0.8</v>
      </c>
      <c r="K10015">
        <v>4</v>
      </c>
      <c r="L10015">
        <v>2025</v>
      </c>
      <c r="M10015" t="s">
        <v>126</v>
      </c>
      <c r="N10015" s="89" cm="1">
        <f t="array" ref="N10015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10015" s="89">
        <f>_34_KNMI_Stations[[#This Row],[graaddagen]]*_34_KNMI_Stations[[#This Row],[Gewogen factor]]</f>
        <v>5.4400000000000013</v>
      </c>
      <c r="P10015" s="89" cm="1">
        <f t="array" ref="P100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16" spans="1:16" x14ac:dyDescent="0.25">
      <c r="A10016">
        <v>344</v>
      </c>
      <c r="B10016" s="110">
        <v>45772</v>
      </c>
      <c r="C10016" s="89">
        <v>3.1</v>
      </c>
      <c r="D10016" s="89">
        <v>10.7</v>
      </c>
      <c r="E10016" s="96">
        <v>2078</v>
      </c>
      <c r="F10016" s="89">
        <v>0</v>
      </c>
      <c r="G10016" s="89">
        <v>1022.7</v>
      </c>
      <c r="H10016">
        <v>0.78</v>
      </c>
      <c r="I10016" t="s">
        <v>25</v>
      </c>
      <c r="J10016">
        <v>0.8</v>
      </c>
      <c r="K10016">
        <v>4</v>
      </c>
      <c r="L10016">
        <v>2025</v>
      </c>
      <c r="M10016" t="s">
        <v>126</v>
      </c>
      <c r="N10016" s="89" cm="1">
        <f t="array" ref="N10016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0016" s="89">
        <f>_34_KNMI_Stations[[#This Row],[graaddagen]]*_34_KNMI_Stations[[#This Row],[Gewogen factor]]</f>
        <v>5.8400000000000007</v>
      </c>
      <c r="P10016" s="89" cm="1">
        <f t="array" ref="P100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17" spans="1:16" x14ac:dyDescent="0.25">
      <c r="A10017">
        <v>344</v>
      </c>
      <c r="B10017" s="110">
        <v>45773</v>
      </c>
      <c r="C10017" s="89">
        <v>2.8</v>
      </c>
      <c r="D10017" s="89">
        <v>11.9</v>
      </c>
      <c r="E10017" s="96">
        <v>2430</v>
      </c>
      <c r="F10017" s="89">
        <v>0</v>
      </c>
      <c r="G10017" s="89">
        <v>1022.9</v>
      </c>
      <c r="H10017">
        <v>0.77</v>
      </c>
      <c r="I10017" t="s">
        <v>25</v>
      </c>
      <c r="J10017">
        <v>0.8</v>
      </c>
      <c r="K10017">
        <v>4</v>
      </c>
      <c r="L10017">
        <v>2025</v>
      </c>
      <c r="M10017" t="s">
        <v>126</v>
      </c>
      <c r="N10017" s="89" cm="1">
        <f t="array" ref="N10017">IF(ISNUMBER(_34_KNMI_Stations[[#This Row],[Etmaal temperatuur °C]]),IF(_34_KNMI_Stations[[#This Row],[Etmaal temperatuur °C]]&lt;stookgrens[],stookgrens[]-_34_KNMI_Stations[[#This Row],[Etmaal temperatuur °C]],0),"")</f>
        <v>6.1</v>
      </c>
      <c r="O10017" s="89">
        <f>_34_KNMI_Stations[[#This Row],[graaddagen]]*_34_KNMI_Stations[[#This Row],[Gewogen factor]]</f>
        <v>4.88</v>
      </c>
      <c r="P10017" s="89" cm="1">
        <f t="array" ref="P100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18" spans="1:16" x14ac:dyDescent="0.25">
      <c r="A10018">
        <v>344</v>
      </c>
      <c r="B10018" s="110">
        <v>45774</v>
      </c>
      <c r="C10018" s="89">
        <v>1.8</v>
      </c>
      <c r="D10018" s="89">
        <v>13.4</v>
      </c>
      <c r="E10018" s="96">
        <v>2481</v>
      </c>
      <c r="F10018" s="89">
        <v>0</v>
      </c>
      <c r="G10018" s="89">
        <v>1025.3</v>
      </c>
      <c r="H10018">
        <v>0.71</v>
      </c>
      <c r="I10018" t="s">
        <v>25</v>
      </c>
      <c r="J10018">
        <v>0.8</v>
      </c>
      <c r="K10018">
        <v>4</v>
      </c>
      <c r="L10018">
        <v>2025</v>
      </c>
      <c r="M10018" t="s">
        <v>126</v>
      </c>
      <c r="N10018" s="89" cm="1">
        <f t="array" ref="N10018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0018" s="89">
        <f>_34_KNMI_Stations[[#This Row],[graaddagen]]*_34_KNMI_Stations[[#This Row],[Gewogen factor]]</f>
        <v>3.6799999999999997</v>
      </c>
      <c r="P10018" s="89" cm="1">
        <f t="array" ref="P100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19" spans="1:16" x14ac:dyDescent="0.25">
      <c r="A10019">
        <v>344</v>
      </c>
      <c r="B10019" s="110">
        <v>45775</v>
      </c>
      <c r="C10019" s="89">
        <v>1.8</v>
      </c>
      <c r="D10019" s="89">
        <v>13.7</v>
      </c>
      <c r="E10019" s="96">
        <v>2489</v>
      </c>
      <c r="F10019" s="89">
        <v>0</v>
      </c>
      <c r="G10019" s="89">
        <v>1027.3</v>
      </c>
      <c r="H10019">
        <v>0.67</v>
      </c>
      <c r="I10019" t="s">
        <v>25</v>
      </c>
      <c r="J10019">
        <v>0.8</v>
      </c>
      <c r="K10019">
        <v>4</v>
      </c>
      <c r="L10019">
        <v>2025</v>
      </c>
      <c r="M10019" t="s">
        <v>127</v>
      </c>
      <c r="N10019" s="89" cm="1">
        <f t="array" ref="N10019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0019" s="89">
        <f>_34_KNMI_Stations[[#This Row],[graaddagen]]*_34_KNMI_Stations[[#This Row],[Gewogen factor]]</f>
        <v>3.4400000000000008</v>
      </c>
      <c r="P10019" s="89" cm="1">
        <f t="array" ref="P100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20" spans="1:16" x14ac:dyDescent="0.25">
      <c r="A10020">
        <v>344</v>
      </c>
      <c r="B10020" s="110">
        <v>45776</v>
      </c>
      <c r="C10020" s="89">
        <v>2.4</v>
      </c>
      <c r="D10020" s="89">
        <v>15.3</v>
      </c>
      <c r="E10020" s="96">
        <v>2481</v>
      </c>
      <c r="F10020" s="89">
        <v>0</v>
      </c>
      <c r="G10020" s="89">
        <v>1026.5</v>
      </c>
      <c r="H10020">
        <v>0.7</v>
      </c>
      <c r="I10020" t="s">
        <v>25</v>
      </c>
      <c r="J10020">
        <v>0.8</v>
      </c>
      <c r="K10020">
        <v>4</v>
      </c>
      <c r="L10020">
        <v>2025</v>
      </c>
      <c r="M10020" t="s">
        <v>127</v>
      </c>
      <c r="N10020" s="89" cm="1">
        <f t="array" ref="N10020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0020" s="89">
        <f>_34_KNMI_Stations[[#This Row],[graaddagen]]*_34_KNMI_Stations[[#This Row],[Gewogen factor]]</f>
        <v>2.1599999999999997</v>
      </c>
      <c r="P10020" s="89" cm="1">
        <f t="array" ref="P100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21" spans="1:16" x14ac:dyDescent="0.25">
      <c r="A10021">
        <v>344</v>
      </c>
      <c r="B10021" s="110">
        <v>45777</v>
      </c>
      <c r="C10021" s="89">
        <v>2</v>
      </c>
      <c r="D10021" s="89">
        <v>17.399999999999999</v>
      </c>
      <c r="E10021" s="96">
        <v>2465</v>
      </c>
      <c r="F10021" s="89">
        <v>0</v>
      </c>
      <c r="G10021" s="89">
        <v>1022.9</v>
      </c>
      <c r="H10021">
        <v>0.69</v>
      </c>
      <c r="I10021" t="s">
        <v>25</v>
      </c>
      <c r="J10021">
        <v>0.8</v>
      </c>
      <c r="K10021">
        <v>4</v>
      </c>
      <c r="L10021">
        <v>2025</v>
      </c>
      <c r="M10021" t="s">
        <v>127</v>
      </c>
      <c r="N10021" s="89" cm="1">
        <f t="array" ref="N10021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10021" s="89">
        <f>_34_KNMI_Stations[[#This Row],[graaddagen]]*_34_KNMI_Stations[[#This Row],[Gewogen factor]]</f>
        <v>0.48000000000000115</v>
      </c>
      <c r="P10021" s="89" cm="1">
        <f t="array" ref="P100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22" spans="1:16" x14ac:dyDescent="0.25">
      <c r="A10022">
        <v>344</v>
      </c>
      <c r="B10022" s="110">
        <v>45778</v>
      </c>
      <c r="C10022" s="89">
        <v>1.6</v>
      </c>
      <c r="D10022" s="89">
        <v>19.399999999999999</v>
      </c>
      <c r="E10022" s="96">
        <v>2437</v>
      </c>
      <c r="F10022" s="89">
        <v>0</v>
      </c>
      <c r="G10022" s="89">
        <v>1017.6</v>
      </c>
      <c r="H10022">
        <v>0.64</v>
      </c>
      <c r="I10022" t="s">
        <v>25</v>
      </c>
      <c r="J10022">
        <v>0.8</v>
      </c>
      <c r="K10022">
        <v>5</v>
      </c>
      <c r="L10022">
        <v>2025</v>
      </c>
      <c r="M10022" t="s">
        <v>127</v>
      </c>
      <c r="N10022" s="89" cm="1">
        <f t="array" ref="N10022">IF(ISNUMBER(_34_KNMI_Stations[[#This Row],[Etmaal temperatuur °C]]),IF(_34_KNMI_Stations[[#This Row],[Etmaal temperatuur °C]]&lt;stookgrens[],stookgrens[]-_34_KNMI_Stations[[#This Row],[Etmaal temperatuur °C]],0),"")</f>
        <v>0</v>
      </c>
      <c r="O10022" s="89">
        <f>_34_KNMI_Stations[[#This Row],[graaddagen]]*_34_KNMI_Stations[[#This Row],[Gewogen factor]]</f>
        <v>0</v>
      </c>
      <c r="P10022" s="89" cm="1">
        <f t="array" ref="P10022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0023" spans="1:16" x14ac:dyDescent="0.25">
      <c r="A10023">
        <v>344</v>
      </c>
      <c r="B10023" s="110">
        <v>45779</v>
      </c>
      <c r="C10023" s="89">
        <v>2.2000000000000002</v>
      </c>
      <c r="D10023" s="89">
        <v>17.5</v>
      </c>
      <c r="E10023" s="96">
        <v>2100</v>
      </c>
      <c r="F10023" s="89">
        <v>0</v>
      </c>
      <c r="G10023" s="89">
        <v>1014.6</v>
      </c>
      <c r="H10023">
        <v>0.68</v>
      </c>
      <c r="I10023" t="s">
        <v>25</v>
      </c>
      <c r="J10023">
        <v>0.8</v>
      </c>
      <c r="K10023">
        <v>5</v>
      </c>
      <c r="L10023">
        <v>2025</v>
      </c>
      <c r="M10023" t="s">
        <v>127</v>
      </c>
      <c r="N10023" s="89" cm="1">
        <f t="array" ref="N10023">IF(ISNUMBER(_34_KNMI_Stations[[#This Row],[Etmaal temperatuur °C]]),IF(_34_KNMI_Stations[[#This Row],[Etmaal temperatuur °C]]&lt;stookgrens[],stookgrens[]-_34_KNMI_Stations[[#This Row],[Etmaal temperatuur °C]],0),"")</f>
        <v>0.5</v>
      </c>
      <c r="O10023" s="89">
        <f>_34_KNMI_Stations[[#This Row],[graaddagen]]*_34_KNMI_Stations[[#This Row],[Gewogen factor]]</f>
        <v>0.4</v>
      </c>
      <c r="P10023" s="89" cm="1">
        <f t="array" ref="P100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24" spans="1:16" x14ac:dyDescent="0.25">
      <c r="A10024">
        <v>344</v>
      </c>
      <c r="B10024" s="110">
        <v>45780</v>
      </c>
      <c r="C10024" s="89">
        <v>3.6</v>
      </c>
      <c r="D10024" s="89">
        <v>12.6</v>
      </c>
      <c r="E10024" s="96">
        <v>2422</v>
      </c>
      <c r="F10024" s="89">
        <v>-0.1</v>
      </c>
      <c r="G10024" s="89">
        <v>1012.7</v>
      </c>
      <c r="H10024">
        <v>0.65</v>
      </c>
      <c r="I10024" t="s">
        <v>25</v>
      </c>
      <c r="J10024">
        <v>0.8</v>
      </c>
      <c r="K10024">
        <v>5</v>
      </c>
      <c r="L10024">
        <v>2025</v>
      </c>
      <c r="M10024" t="s">
        <v>127</v>
      </c>
      <c r="N10024" s="89" cm="1">
        <f t="array" ref="N10024">IF(ISNUMBER(_34_KNMI_Stations[[#This Row],[Etmaal temperatuur °C]]),IF(_34_KNMI_Stations[[#This Row],[Etmaal temperatuur °C]]&lt;stookgrens[],stookgrens[]-_34_KNMI_Stations[[#This Row],[Etmaal temperatuur °C]],0),"")</f>
        <v>5.4</v>
      </c>
      <c r="O10024" s="89">
        <f>_34_KNMI_Stations[[#This Row],[graaddagen]]*_34_KNMI_Stations[[#This Row],[Gewogen factor]]</f>
        <v>4.32</v>
      </c>
      <c r="P10024" s="89" cm="1">
        <f t="array" ref="P100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25" spans="1:16" x14ac:dyDescent="0.25">
      <c r="A10025">
        <v>344</v>
      </c>
      <c r="B10025" s="110">
        <v>45781</v>
      </c>
      <c r="C10025" s="89">
        <v>3.9</v>
      </c>
      <c r="D10025" s="89">
        <v>9.8000000000000007</v>
      </c>
      <c r="E10025" s="96">
        <v>1770</v>
      </c>
      <c r="F10025" s="89">
        <v>0.2</v>
      </c>
      <c r="G10025" s="89">
        <v>1015.6</v>
      </c>
      <c r="H10025">
        <v>0.69</v>
      </c>
      <c r="I10025" t="s">
        <v>25</v>
      </c>
      <c r="J10025">
        <v>0.8</v>
      </c>
      <c r="K10025">
        <v>5</v>
      </c>
      <c r="L10025">
        <v>2025</v>
      </c>
      <c r="M10025" t="s">
        <v>127</v>
      </c>
      <c r="N10025" s="89" cm="1">
        <f t="array" ref="N10025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0025" s="89">
        <f>_34_KNMI_Stations[[#This Row],[graaddagen]]*_34_KNMI_Stations[[#This Row],[Gewogen factor]]</f>
        <v>6.56</v>
      </c>
      <c r="P10025" s="89" cm="1">
        <f t="array" ref="P100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26" spans="1:16" x14ac:dyDescent="0.25">
      <c r="A10026">
        <v>344</v>
      </c>
      <c r="B10026" s="110">
        <v>45782</v>
      </c>
      <c r="C10026" s="89">
        <v>4.2</v>
      </c>
      <c r="D10026" s="89">
        <v>9.6999999999999993</v>
      </c>
      <c r="E10026" s="96">
        <v>2258</v>
      </c>
      <c r="F10026" s="89">
        <v>-0.1</v>
      </c>
      <c r="G10026" s="89">
        <v>1019.3</v>
      </c>
      <c r="H10026">
        <v>0.62</v>
      </c>
      <c r="I10026" t="s">
        <v>25</v>
      </c>
      <c r="J10026">
        <v>0.8</v>
      </c>
      <c r="K10026">
        <v>5</v>
      </c>
      <c r="L10026">
        <v>2025</v>
      </c>
      <c r="M10026" t="s">
        <v>132</v>
      </c>
      <c r="N10026" s="89" cm="1">
        <f t="array" ref="N10026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10026" s="89">
        <f>_34_KNMI_Stations[[#This Row],[graaddagen]]*_34_KNMI_Stations[[#This Row],[Gewogen factor]]</f>
        <v>6.6400000000000006</v>
      </c>
      <c r="P10026" s="89" cm="1">
        <f t="array" ref="P100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27" spans="1:16" x14ac:dyDescent="0.25">
      <c r="A10027">
        <v>344</v>
      </c>
      <c r="B10027" s="110">
        <v>45783</v>
      </c>
      <c r="C10027" s="89">
        <v>4.0999999999999996</v>
      </c>
      <c r="D10027" s="89">
        <v>10</v>
      </c>
      <c r="E10027" s="96">
        <v>1446</v>
      </c>
      <c r="F10027" s="89">
        <v>0</v>
      </c>
      <c r="G10027" s="89">
        <v>1022.7</v>
      </c>
      <c r="H10027">
        <v>0.71</v>
      </c>
      <c r="I10027" t="s">
        <v>25</v>
      </c>
      <c r="J10027">
        <v>0.8</v>
      </c>
      <c r="K10027">
        <v>5</v>
      </c>
      <c r="L10027">
        <v>2025</v>
      </c>
      <c r="M10027" t="s">
        <v>132</v>
      </c>
      <c r="N10027" s="89" cm="1">
        <f t="array" ref="N10027">IF(ISNUMBER(_34_KNMI_Stations[[#This Row],[Etmaal temperatuur °C]]),IF(_34_KNMI_Stations[[#This Row],[Etmaal temperatuur °C]]&lt;stookgrens[],stookgrens[]-_34_KNMI_Stations[[#This Row],[Etmaal temperatuur °C]],0),"")</f>
        <v>8</v>
      </c>
      <c r="O10027" s="89">
        <f>_34_KNMI_Stations[[#This Row],[graaddagen]]*_34_KNMI_Stations[[#This Row],[Gewogen factor]]</f>
        <v>6.4</v>
      </c>
      <c r="P10027" s="89" cm="1">
        <f t="array" ref="P100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28" spans="1:16" x14ac:dyDescent="0.25">
      <c r="A10028">
        <v>344</v>
      </c>
      <c r="B10028" s="110">
        <v>45784</v>
      </c>
      <c r="C10028" s="89">
        <v>3.9</v>
      </c>
      <c r="D10028" s="89">
        <v>11</v>
      </c>
      <c r="E10028" s="96">
        <v>1349</v>
      </c>
      <c r="F10028" s="89">
        <v>0</v>
      </c>
      <c r="G10028" s="89">
        <v>1021.4</v>
      </c>
      <c r="H10028">
        <v>0.71</v>
      </c>
      <c r="I10028" t="s">
        <v>25</v>
      </c>
      <c r="J10028">
        <v>0.8</v>
      </c>
      <c r="K10028">
        <v>5</v>
      </c>
      <c r="L10028">
        <v>2025</v>
      </c>
      <c r="M10028" t="s">
        <v>132</v>
      </c>
      <c r="N10028" s="89" cm="1">
        <f t="array" ref="N10028">IF(ISNUMBER(_34_KNMI_Stations[[#This Row],[Etmaal temperatuur °C]]),IF(_34_KNMI_Stations[[#This Row],[Etmaal temperatuur °C]]&lt;stookgrens[],stookgrens[]-_34_KNMI_Stations[[#This Row],[Etmaal temperatuur °C]],0),"")</f>
        <v>7</v>
      </c>
      <c r="O10028" s="89">
        <f>_34_KNMI_Stations[[#This Row],[graaddagen]]*_34_KNMI_Stations[[#This Row],[Gewogen factor]]</f>
        <v>5.6000000000000005</v>
      </c>
      <c r="P10028" s="89" cm="1">
        <f t="array" ref="P100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29" spans="1:16" x14ac:dyDescent="0.25">
      <c r="A10029">
        <v>344</v>
      </c>
      <c r="B10029" s="110">
        <v>45785</v>
      </c>
      <c r="C10029" s="89">
        <v>3.2</v>
      </c>
      <c r="D10029" s="89">
        <v>12.8</v>
      </c>
      <c r="E10029" s="96">
        <v>2030</v>
      </c>
      <c r="F10029" s="89">
        <v>0</v>
      </c>
      <c r="G10029" s="89">
        <v>1019.1</v>
      </c>
      <c r="H10029">
        <v>0.66</v>
      </c>
      <c r="I10029" t="s">
        <v>25</v>
      </c>
      <c r="J10029">
        <v>0.8</v>
      </c>
      <c r="K10029">
        <v>5</v>
      </c>
      <c r="L10029">
        <v>2025</v>
      </c>
      <c r="M10029" t="s">
        <v>132</v>
      </c>
      <c r="N10029" s="89" cm="1">
        <f t="array" ref="N10029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0029" s="89">
        <f>_34_KNMI_Stations[[#This Row],[graaddagen]]*_34_KNMI_Stations[[#This Row],[Gewogen factor]]</f>
        <v>4.1599999999999993</v>
      </c>
      <c r="P10029" s="89" cm="1">
        <f t="array" ref="P100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30" spans="1:16" x14ac:dyDescent="0.25">
      <c r="A10030">
        <v>344</v>
      </c>
      <c r="B10030" s="110">
        <v>45786</v>
      </c>
      <c r="C10030" s="89">
        <v>4.2</v>
      </c>
      <c r="D10030" s="89">
        <v>13.9</v>
      </c>
      <c r="E10030" s="96">
        <v>2701</v>
      </c>
      <c r="F10030" s="89">
        <v>0</v>
      </c>
      <c r="G10030" s="89">
        <v>1021</v>
      </c>
      <c r="H10030">
        <v>0.53</v>
      </c>
      <c r="I10030" t="s">
        <v>25</v>
      </c>
      <c r="J10030">
        <v>0.8</v>
      </c>
      <c r="K10030">
        <v>5</v>
      </c>
      <c r="L10030">
        <v>2025</v>
      </c>
      <c r="M10030" t="s">
        <v>132</v>
      </c>
      <c r="N10030" s="89" cm="1">
        <f t="array" ref="N10030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0030" s="89">
        <f>_34_KNMI_Stations[[#This Row],[graaddagen]]*_34_KNMI_Stations[[#This Row],[Gewogen factor]]</f>
        <v>3.28</v>
      </c>
      <c r="P10030" s="89" cm="1">
        <f t="array" ref="P100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31" spans="1:16" x14ac:dyDescent="0.25">
      <c r="A10031">
        <v>344</v>
      </c>
      <c r="B10031" s="110">
        <v>45787</v>
      </c>
      <c r="C10031" s="89">
        <v>3.9</v>
      </c>
      <c r="D10031" s="89">
        <v>15.8</v>
      </c>
      <c r="E10031" s="96">
        <v>2749</v>
      </c>
      <c r="F10031" s="89">
        <v>0</v>
      </c>
      <c r="G10031" s="89">
        <v>1019.3</v>
      </c>
      <c r="H10031">
        <v>0.51</v>
      </c>
      <c r="I10031" t="s">
        <v>25</v>
      </c>
      <c r="J10031">
        <v>0.8</v>
      </c>
      <c r="K10031">
        <v>5</v>
      </c>
      <c r="L10031">
        <v>2025</v>
      </c>
      <c r="M10031" t="s">
        <v>132</v>
      </c>
      <c r="N10031" s="89" cm="1">
        <f t="array" ref="N10031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0031" s="89">
        <f>_34_KNMI_Stations[[#This Row],[graaddagen]]*_34_KNMI_Stations[[#This Row],[Gewogen factor]]</f>
        <v>1.7599999999999996</v>
      </c>
      <c r="P10031" s="89" cm="1">
        <f t="array" ref="P100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32" spans="1:16" x14ac:dyDescent="0.25">
      <c r="A10032">
        <v>344</v>
      </c>
      <c r="B10032" s="110">
        <v>45788</v>
      </c>
      <c r="C10032" s="89">
        <v>4</v>
      </c>
      <c r="D10032" s="89">
        <v>18.100000000000001</v>
      </c>
      <c r="E10032" s="96">
        <v>2763</v>
      </c>
      <c r="F10032" s="89">
        <v>0</v>
      </c>
      <c r="G10032" s="89">
        <v>1013.3</v>
      </c>
      <c r="H10032">
        <v>0.47</v>
      </c>
      <c r="I10032" t="s">
        <v>25</v>
      </c>
      <c r="J10032">
        <v>0.8</v>
      </c>
      <c r="K10032">
        <v>5</v>
      </c>
      <c r="L10032">
        <v>2025</v>
      </c>
      <c r="M10032" t="s">
        <v>132</v>
      </c>
      <c r="N10032" s="89" cm="1">
        <f t="array" ref="N10032">IF(ISNUMBER(_34_KNMI_Stations[[#This Row],[Etmaal temperatuur °C]]),IF(_34_KNMI_Stations[[#This Row],[Etmaal temperatuur °C]]&lt;stookgrens[],stookgrens[]-_34_KNMI_Stations[[#This Row],[Etmaal temperatuur °C]],0),"")</f>
        <v>0</v>
      </c>
      <c r="O10032" s="89">
        <f>_34_KNMI_Stations[[#This Row],[graaddagen]]*_34_KNMI_Stations[[#This Row],[Gewogen factor]]</f>
        <v>0</v>
      </c>
      <c r="P10032" s="89" cm="1">
        <f t="array" ref="P10032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0033" spans="1:16" x14ac:dyDescent="0.25">
      <c r="A10033">
        <v>344</v>
      </c>
      <c r="B10033" s="110">
        <v>45789</v>
      </c>
      <c r="C10033" s="89">
        <v>4.4000000000000004</v>
      </c>
      <c r="D10033" s="89">
        <v>18.8</v>
      </c>
      <c r="E10033" s="96">
        <v>2748</v>
      </c>
      <c r="F10033" s="89">
        <v>0</v>
      </c>
      <c r="G10033" s="89">
        <v>1013.1</v>
      </c>
      <c r="H10033">
        <v>0.47</v>
      </c>
      <c r="I10033" t="s">
        <v>25</v>
      </c>
      <c r="J10033">
        <v>0.8</v>
      </c>
      <c r="K10033">
        <v>5</v>
      </c>
      <c r="L10033">
        <v>2025</v>
      </c>
      <c r="M10033" t="s">
        <v>133</v>
      </c>
      <c r="N10033" s="89" cm="1">
        <f t="array" ref="N10033">IF(ISNUMBER(_34_KNMI_Stations[[#This Row],[Etmaal temperatuur °C]]),IF(_34_KNMI_Stations[[#This Row],[Etmaal temperatuur °C]]&lt;stookgrens[],stookgrens[]-_34_KNMI_Stations[[#This Row],[Etmaal temperatuur °C]],0),"")</f>
        <v>0</v>
      </c>
      <c r="O10033" s="89">
        <f>_34_KNMI_Stations[[#This Row],[graaddagen]]*_34_KNMI_Stations[[#This Row],[Gewogen factor]]</f>
        <v>0</v>
      </c>
      <c r="P10033" s="89" cm="1">
        <f t="array" ref="P10033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0034" spans="1:16" x14ac:dyDescent="0.25">
      <c r="A10034">
        <v>344</v>
      </c>
      <c r="B10034" s="110">
        <v>45790</v>
      </c>
      <c r="C10034" s="89">
        <v>4.5</v>
      </c>
      <c r="D10034" s="89">
        <v>17.100000000000001</v>
      </c>
      <c r="E10034" s="96">
        <v>2837</v>
      </c>
      <c r="F10034" s="89">
        <v>0</v>
      </c>
      <c r="G10034" s="89">
        <v>1018</v>
      </c>
      <c r="H10034">
        <v>0.46</v>
      </c>
      <c r="I10034" t="s">
        <v>25</v>
      </c>
      <c r="J10034">
        <v>0.8</v>
      </c>
      <c r="K10034">
        <v>5</v>
      </c>
      <c r="L10034">
        <v>2025</v>
      </c>
      <c r="M10034" t="s">
        <v>133</v>
      </c>
      <c r="N10034" s="89" cm="1">
        <f t="array" ref="N10034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0034" s="89">
        <f>_34_KNMI_Stations[[#This Row],[graaddagen]]*_34_KNMI_Stations[[#This Row],[Gewogen factor]]</f>
        <v>0.71999999999999886</v>
      </c>
      <c r="P10034" s="89" cm="1">
        <f t="array" ref="P100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35" spans="1:16" x14ac:dyDescent="0.25">
      <c r="A10035">
        <v>344</v>
      </c>
      <c r="B10035" s="110">
        <v>45791</v>
      </c>
      <c r="C10035" s="89">
        <v>3.8</v>
      </c>
      <c r="D10035" s="89">
        <v>13.9</v>
      </c>
      <c r="E10035" s="96">
        <v>2549</v>
      </c>
      <c r="F10035" s="89">
        <v>0</v>
      </c>
      <c r="G10035" s="89">
        <v>1019.8</v>
      </c>
      <c r="H10035">
        <v>0.66</v>
      </c>
      <c r="I10035" t="s">
        <v>25</v>
      </c>
      <c r="J10035">
        <v>0.8</v>
      </c>
      <c r="K10035">
        <v>5</v>
      </c>
      <c r="L10035">
        <v>2025</v>
      </c>
      <c r="M10035" t="s">
        <v>133</v>
      </c>
      <c r="N10035" s="89" cm="1">
        <f t="array" ref="N10035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0035" s="89">
        <f>_34_KNMI_Stations[[#This Row],[graaddagen]]*_34_KNMI_Stations[[#This Row],[Gewogen factor]]</f>
        <v>3.28</v>
      </c>
      <c r="P10035" s="89" cm="1">
        <f t="array" ref="P100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36" spans="1:16" x14ac:dyDescent="0.25">
      <c r="A10036">
        <v>344</v>
      </c>
      <c r="B10036" s="110">
        <v>45792</v>
      </c>
      <c r="C10036" s="89">
        <v>4.5999999999999996</v>
      </c>
      <c r="D10036" s="89">
        <v>13.8</v>
      </c>
      <c r="E10036" s="96">
        <v>2360</v>
      </c>
      <c r="F10036" s="89">
        <v>0</v>
      </c>
      <c r="G10036" s="89">
        <v>1021.5</v>
      </c>
      <c r="H10036">
        <v>0.62</v>
      </c>
      <c r="I10036" t="s">
        <v>25</v>
      </c>
      <c r="J10036">
        <v>0.8</v>
      </c>
      <c r="K10036">
        <v>5</v>
      </c>
      <c r="L10036">
        <v>2025</v>
      </c>
      <c r="M10036" t="s">
        <v>133</v>
      </c>
      <c r="N10036" s="89" cm="1">
        <f t="array" ref="N10036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0036" s="89">
        <f>_34_KNMI_Stations[[#This Row],[graaddagen]]*_34_KNMI_Stations[[#This Row],[Gewogen factor]]</f>
        <v>3.3599999999999994</v>
      </c>
      <c r="P10036" s="89" cm="1">
        <f t="array" ref="P100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37" spans="1:16" x14ac:dyDescent="0.25">
      <c r="A10037">
        <v>344</v>
      </c>
      <c r="B10037" s="110">
        <v>45793</v>
      </c>
      <c r="C10037" s="89">
        <v>3.3</v>
      </c>
      <c r="D10037" s="89">
        <v>11.1</v>
      </c>
      <c r="E10037" s="96">
        <v>2123</v>
      </c>
      <c r="F10037" s="89">
        <v>0</v>
      </c>
      <c r="G10037" s="89">
        <v>1022.5</v>
      </c>
      <c r="H10037">
        <v>0.76</v>
      </c>
      <c r="I10037" t="s">
        <v>25</v>
      </c>
      <c r="J10037">
        <v>0.8</v>
      </c>
      <c r="K10037">
        <v>5</v>
      </c>
      <c r="L10037">
        <v>2025</v>
      </c>
      <c r="M10037" t="s">
        <v>133</v>
      </c>
      <c r="N10037" s="89" cm="1">
        <f t="array" ref="N10037">IF(ISNUMBER(_34_KNMI_Stations[[#This Row],[Etmaal temperatuur °C]]),IF(_34_KNMI_Stations[[#This Row],[Etmaal temperatuur °C]]&lt;stookgrens[],stookgrens[]-_34_KNMI_Stations[[#This Row],[Etmaal temperatuur °C]],0),"")</f>
        <v>6.9</v>
      </c>
      <c r="O10037" s="89">
        <f>_34_KNMI_Stations[[#This Row],[graaddagen]]*_34_KNMI_Stations[[#This Row],[Gewogen factor]]</f>
        <v>5.5200000000000005</v>
      </c>
      <c r="P10037" s="89" cm="1">
        <f t="array" ref="P100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38" spans="1:16" x14ac:dyDescent="0.25">
      <c r="A10038">
        <v>344</v>
      </c>
      <c r="B10038" s="110">
        <v>45794</v>
      </c>
      <c r="C10038" s="89">
        <v>3.6</v>
      </c>
      <c r="D10038" s="89">
        <v>12.4</v>
      </c>
      <c r="E10038" s="96">
        <v>2741</v>
      </c>
      <c r="F10038" s="89">
        <v>0</v>
      </c>
      <c r="G10038" s="89">
        <v>1020</v>
      </c>
      <c r="H10038">
        <v>0.77</v>
      </c>
      <c r="I10038" t="s">
        <v>25</v>
      </c>
      <c r="J10038">
        <v>0.8</v>
      </c>
      <c r="K10038">
        <v>5</v>
      </c>
      <c r="L10038">
        <v>2025</v>
      </c>
      <c r="M10038" t="s">
        <v>133</v>
      </c>
      <c r="N10038" s="89" cm="1">
        <f t="array" ref="N10038">IF(ISNUMBER(_34_KNMI_Stations[[#This Row],[Etmaal temperatuur °C]]),IF(_34_KNMI_Stations[[#This Row],[Etmaal temperatuur °C]]&lt;stookgrens[],stookgrens[]-_34_KNMI_Stations[[#This Row],[Etmaal temperatuur °C]],0),"")</f>
        <v>5.6</v>
      </c>
      <c r="O10038" s="89">
        <f>_34_KNMI_Stations[[#This Row],[graaddagen]]*_34_KNMI_Stations[[#This Row],[Gewogen factor]]</f>
        <v>4.4799999999999995</v>
      </c>
      <c r="P10038" s="89" cm="1">
        <f t="array" ref="P100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39" spans="1:16" x14ac:dyDescent="0.25">
      <c r="A10039">
        <v>344</v>
      </c>
      <c r="B10039" s="110">
        <v>45795</v>
      </c>
      <c r="C10039" s="89">
        <v>2.8</v>
      </c>
      <c r="D10039" s="89">
        <v>13</v>
      </c>
      <c r="E10039" s="96">
        <v>1816</v>
      </c>
      <c r="F10039" s="89">
        <v>0</v>
      </c>
      <c r="G10039" s="89">
        <v>1018.6</v>
      </c>
      <c r="H10039">
        <v>0.76</v>
      </c>
      <c r="I10039" t="s">
        <v>25</v>
      </c>
      <c r="J10039">
        <v>0.8</v>
      </c>
      <c r="K10039">
        <v>5</v>
      </c>
      <c r="L10039">
        <v>2025</v>
      </c>
      <c r="M10039" t="s">
        <v>133</v>
      </c>
      <c r="N10039" s="89" cm="1">
        <f t="array" ref="N10039">IF(ISNUMBER(_34_KNMI_Stations[[#This Row],[Etmaal temperatuur °C]]),IF(_34_KNMI_Stations[[#This Row],[Etmaal temperatuur °C]]&lt;stookgrens[],stookgrens[]-_34_KNMI_Stations[[#This Row],[Etmaal temperatuur °C]],0),"")</f>
        <v>5</v>
      </c>
      <c r="O10039" s="89">
        <f>_34_KNMI_Stations[[#This Row],[graaddagen]]*_34_KNMI_Stations[[#This Row],[Gewogen factor]]</f>
        <v>4</v>
      </c>
      <c r="P10039" s="89" cm="1">
        <f t="array" ref="P100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40" spans="1:16" x14ac:dyDescent="0.25">
      <c r="A10040">
        <v>344</v>
      </c>
      <c r="B10040" s="110">
        <v>45796</v>
      </c>
      <c r="C10040" s="89">
        <v>2.7</v>
      </c>
      <c r="D10040" s="89">
        <v>15</v>
      </c>
      <c r="E10040" s="96">
        <v>2869</v>
      </c>
      <c r="F10040" s="89">
        <v>0</v>
      </c>
      <c r="G10040" s="89">
        <v>1020</v>
      </c>
      <c r="H10040">
        <v>0.64</v>
      </c>
      <c r="I10040" t="s">
        <v>25</v>
      </c>
      <c r="J10040">
        <v>0.8</v>
      </c>
      <c r="K10040">
        <v>5</v>
      </c>
      <c r="L10040">
        <v>2025</v>
      </c>
      <c r="M10040" t="s">
        <v>349</v>
      </c>
      <c r="N10040" s="89" cm="1">
        <f t="array" ref="N10040">IF(ISNUMBER(_34_KNMI_Stations[[#This Row],[Etmaal temperatuur °C]]),IF(_34_KNMI_Stations[[#This Row],[Etmaal temperatuur °C]]&lt;stookgrens[],stookgrens[]-_34_KNMI_Stations[[#This Row],[Etmaal temperatuur °C]],0),"")</f>
        <v>3</v>
      </c>
      <c r="O10040" s="89">
        <f>_34_KNMI_Stations[[#This Row],[graaddagen]]*_34_KNMI_Stations[[#This Row],[Gewogen factor]]</f>
        <v>2.4000000000000004</v>
      </c>
      <c r="P10040" s="89" cm="1">
        <f t="array" ref="P100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41" spans="1:16" x14ac:dyDescent="0.25">
      <c r="A10041">
        <v>344</v>
      </c>
      <c r="B10041" s="110">
        <v>45797</v>
      </c>
      <c r="C10041" s="89">
        <v>2.7</v>
      </c>
      <c r="D10041" s="89">
        <v>13.8</v>
      </c>
      <c r="E10041" s="96">
        <v>2818</v>
      </c>
      <c r="F10041" s="89">
        <v>0</v>
      </c>
      <c r="G10041" s="89">
        <v>1019.1</v>
      </c>
      <c r="H10041">
        <v>0.72</v>
      </c>
      <c r="I10041" t="s">
        <v>25</v>
      </c>
      <c r="J10041">
        <v>0.8</v>
      </c>
      <c r="K10041">
        <v>5</v>
      </c>
      <c r="L10041">
        <v>2025</v>
      </c>
      <c r="M10041" t="s">
        <v>349</v>
      </c>
      <c r="N10041" s="89" cm="1">
        <f t="array" ref="N10041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0041" s="89">
        <f>_34_KNMI_Stations[[#This Row],[graaddagen]]*_34_KNMI_Stations[[#This Row],[Gewogen factor]]</f>
        <v>3.3599999999999994</v>
      </c>
      <c r="P10041" s="89" cm="1">
        <f t="array" ref="P100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42" spans="1:16" x14ac:dyDescent="0.25">
      <c r="A10042">
        <v>344</v>
      </c>
      <c r="B10042" s="110">
        <v>45798</v>
      </c>
      <c r="C10042" s="89">
        <v>3.2</v>
      </c>
      <c r="D10042" s="89">
        <v>12.3</v>
      </c>
      <c r="E10042" s="96">
        <v>1959</v>
      </c>
      <c r="F10042" s="89">
        <v>0</v>
      </c>
      <c r="G10042" s="89">
        <v>1015.5</v>
      </c>
      <c r="H10042">
        <v>0.74</v>
      </c>
      <c r="I10042" t="s">
        <v>25</v>
      </c>
      <c r="J10042">
        <v>0.8</v>
      </c>
      <c r="K10042">
        <v>5</v>
      </c>
      <c r="L10042">
        <v>2025</v>
      </c>
      <c r="M10042" t="s">
        <v>349</v>
      </c>
      <c r="N10042" s="89" cm="1">
        <f t="array" ref="N10042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0042" s="89">
        <f>_34_KNMI_Stations[[#This Row],[graaddagen]]*_34_KNMI_Stations[[#This Row],[Gewogen factor]]</f>
        <v>4.5599999999999996</v>
      </c>
      <c r="P10042" s="89" cm="1">
        <f t="array" ref="P100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43" spans="1:16" x14ac:dyDescent="0.25">
      <c r="A10043">
        <v>344</v>
      </c>
      <c r="B10043" s="110">
        <v>45799</v>
      </c>
      <c r="C10043" s="89">
        <v>4.0999999999999996</v>
      </c>
      <c r="D10043" s="89">
        <v>11</v>
      </c>
      <c r="E10043" s="96">
        <v>2264</v>
      </c>
      <c r="F10043" s="89">
        <v>-0.1</v>
      </c>
      <c r="G10043" s="89">
        <v>1017.1</v>
      </c>
      <c r="H10043">
        <v>0.64</v>
      </c>
      <c r="I10043" t="s">
        <v>25</v>
      </c>
      <c r="J10043">
        <v>0.8</v>
      </c>
      <c r="K10043">
        <v>5</v>
      </c>
      <c r="L10043">
        <v>2025</v>
      </c>
      <c r="M10043" t="s">
        <v>349</v>
      </c>
      <c r="N10043" s="89" cm="1">
        <f t="array" ref="N10043">IF(ISNUMBER(_34_KNMI_Stations[[#This Row],[Etmaal temperatuur °C]]),IF(_34_KNMI_Stations[[#This Row],[Etmaal temperatuur °C]]&lt;stookgrens[],stookgrens[]-_34_KNMI_Stations[[#This Row],[Etmaal temperatuur °C]],0),"")</f>
        <v>7</v>
      </c>
      <c r="O10043" s="89">
        <f>_34_KNMI_Stations[[#This Row],[graaddagen]]*_34_KNMI_Stations[[#This Row],[Gewogen factor]]</f>
        <v>5.6000000000000005</v>
      </c>
      <c r="P10043" s="89" cm="1">
        <f t="array" ref="P100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44" spans="1:16" x14ac:dyDescent="0.25">
      <c r="A10044">
        <v>344</v>
      </c>
      <c r="B10044" s="110">
        <v>45800</v>
      </c>
      <c r="C10044" s="89">
        <v>4.2</v>
      </c>
      <c r="D10044" s="89">
        <v>10.8</v>
      </c>
      <c r="E10044" s="96">
        <v>2191</v>
      </c>
      <c r="F10044" s="89">
        <v>0.4</v>
      </c>
      <c r="G10044" s="89">
        <v>1018.1</v>
      </c>
      <c r="H10044">
        <v>0.66</v>
      </c>
      <c r="I10044" t="s">
        <v>25</v>
      </c>
      <c r="J10044">
        <v>0.8</v>
      </c>
      <c r="K10044">
        <v>5</v>
      </c>
      <c r="L10044">
        <v>2025</v>
      </c>
      <c r="M10044" t="s">
        <v>349</v>
      </c>
      <c r="N10044" s="89" cm="1">
        <f t="array" ref="N10044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10044" s="89">
        <f>_34_KNMI_Stations[[#This Row],[graaddagen]]*_34_KNMI_Stations[[#This Row],[Gewogen factor]]</f>
        <v>5.76</v>
      </c>
      <c r="P10044" s="89" cm="1">
        <f t="array" ref="P100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45" spans="1:16" x14ac:dyDescent="0.25">
      <c r="A10045">
        <v>344</v>
      </c>
      <c r="B10045" s="110">
        <v>45801</v>
      </c>
      <c r="C10045" s="89">
        <v>5.7</v>
      </c>
      <c r="D10045" s="89">
        <v>13.6</v>
      </c>
      <c r="E10045" s="96">
        <v>619</v>
      </c>
      <c r="F10045" s="89">
        <v>9.8000000000000007</v>
      </c>
      <c r="G10045" s="89">
        <v>1012.3</v>
      </c>
      <c r="H10045">
        <v>0.82</v>
      </c>
      <c r="I10045" t="s">
        <v>25</v>
      </c>
      <c r="J10045">
        <v>0.8</v>
      </c>
      <c r="K10045">
        <v>5</v>
      </c>
      <c r="L10045">
        <v>2025</v>
      </c>
      <c r="M10045" t="s">
        <v>349</v>
      </c>
      <c r="N10045" s="89" cm="1">
        <f t="array" ref="N10045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0045" s="89">
        <f>_34_KNMI_Stations[[#This Row],[graaddagen]]*_34_KNMI_Stations[[#This Row],[Gewogen factor]]</f>
        <v>3.5200000000000005</v>
      </c>
      <c r="P10045" s="89" cm="1">
        <f t="array" ref="P100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46" spans="1:16" x14ac:dyDescent="0.25">
      <c r="A10046">
        <v>344</v>
      </c>
      <c r="B10046" s="110">
        <v>45802</v>
      </c>
      <c r="C10046" s="89">
        <v>6.7</v>
      </c>
      <c r="D10046" s="89">
        <v>15.7</v>
      </c>
      <c r="E10046" s="96">
        <v>1581</v>
      </c>
      <c r="F10046" s="89">
        <v>4.7</v>
      </c>
      <c r="G10046" s="89">
        <v>1009.6</v>
      </c>
      <c r="H10046">
        <v>0.78</v>
      </c>
      <c r="I10046" t="s">
        <v>25</v>
      </c>
      <c r="J10046">
        <v>0.8</v>
      </c>
      <c r="K10046">
        <v>5</v>
      </c>
      <c r="L10046">
        <v>2025</v>
      </c>
      <c r="M10046" t="s">
        <v>349</v>
      </c>
      <c r="N10046" s="89" cm="1">
        <f t="array" ref="N10046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0046" s="89">
        <f>_34_KNMI_Stations[[#This Row],[graaddagen]]*_34_KNMI_Stations[[#This Row],[Gewogen factor]]</f>
        <v>1.8400000000000007</v>
      </c>
      <c r="P10046" s="89" cm="1">
        <f t="array" ref="P100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47" spans="1:16" x14ac:dyDescent="0.25">
      <c r="A10047">
        <v>344</v>
      </c>
      <c r="B10047" s="110">
        <v>45803</v>
      </c>
      <c r="C10047" s="89">
        <v>6.8</v>
      </c>
      <c r="D10047" s="89">
        <v>15.2</v>
      </c>
      <c r="E10047" s="96">
        <v>2246</v>
      </c>
      <c r="F10047" s="89">
        <v>0.2</v>
      </c>
      <c r="G10047" s="89">
        <v>1015.8</v>
      </c>
      <c r="H10047">
        <v>0.62</v>
      </c>
      <c r="I10047" t="s">
        <v>25</v>
      </c>
      <c r="J10047">
        <v>0.8</v>
      </c>
      <c r="K10047">
        <v>5</v>
      </c>
      <c r="L10047">
        <v>2025</v>
      </c>
      <c r="M10047" t="s">
        <v>350</v>
      </c>
      <c r="N10047" s="89" cm="1">
        <f t="array" ref="N10047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0047" s="89">
        <f>_34_KNMI_Stations[[#This Row],[graaddagen]]*_34_KNMI_Stations[[#This Row],[Gewogen factor]]</f>
        <v>2.2400000000000007</v>
      </c>
      <c r="P10047" s="89" cm="1">
        <f t="array" ref="P100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48" spans="1:16" x14ac:dyDescent="0.25">
      <c r="A10048">
        <v>344</v>
      </c>
      <c r="B10048" s="110">
        <v>45804</v>
      </c>
      <c r="C10048" s="89">
        <v>8.4</v>
      </c>
      <c r="D10048" s="89">
        <v>14.6</v>
      </c>
      <c r="E10048" s="96">
        <v>1038</v>
      </c>
      <c r="F10048" s="89">
        <v>17.3</v>
      </c>
      <c r="G10048" s="89">
        <v>1012.7</v>
      </c>
      <c r="H10048">
        <v>0.83</v>
      </c>
      <c r="I10048" t="s">
        <v>25</v>
      </c>
      <c r="J10048">
        <v>0.8</v>
      </c>
      <c r="K10048">
        <v>5</v>
      </c>
      <c r="L10048">
        <v>2025</v>
      </c>
      <c r="M10048" t="s">
        <v>350</v>
      </c>
      <c r="N10048" s="89" cm="1">
        <f t="array" ref="N10048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0048" s="89">
        <f>_34_KNMI_Stations[[#This Row],[graaddagen]]*_34_KNMI_Stations[[#This Row],[Gewogen factor]]</f>
        <v>2.7200000000000006</v>
      </c>
      <c r="P10048" s="89" cm="1">
        <f t="array" ref="P100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49" spans="1:16" x14ac:dyDescent="0.25">
      <c r="A10049">
        <v>344</v>
      </c>
      <c r="B10049" s="110">
        <v>45805</v>
      </c>
      <c r="C10049" s="89">
        <v>5.6</v>
      </c>
      <c r="D10049" s="89">
        <v>14.8</v>
      </c>
      <c r="E10049" s="96">
        <v>1603</v>
      </c>
      <c r="F10049" s="89">
        <v>-0.1</v>
      </c>
      <c r="G10049" s="89">
        <v>1015.5</v>
      </c>
      <c r="H10049">
        <v>0.79</v>
      </c>
      <c r="I10049" t="s">
        <v>25</v>
      </c>
      <c r="J10049">
        <v>0.8</v>
      </c>
      <c r="K10049">
        <v>5</v>
      </c>
      <c r="L10049">
        <v>2025</v>
      </c>
      <c r="M10049" t="s">
        <v>350</v>
      </c>
      <c r="N10049" s="89" cm="1">
        <f t="array" ref="N10049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0049" s="89">
        <f>_34_KNMI_Stations[[#This Row],[graaddagen]]*_34_KNMI_Stations[[#This Row],[Gewogen factor]]</f>
        <v>2.5599999999999996</v>
      </c>
      <c r="P10049" s="89" cm="1">
        <f t="array" ref="P100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50" spans="1:16" x14ac:dyDescent="0.25">
      <c r="A10050">
        <v>344</v>
      </c>
      <c r="B10050" s="110">
        <v>45806</v>
      </c>
      <c r="C10050" s="89">
        <v>5.7</v>
      </c>
      <c r="D10050" s="89">
        <v>15.7</v>
      </c>
      <c r="E10050" s="96">
        <v>1232</v>
      </c>
      <c r="F10050" s="89">
        <v>0.5</v>
      </c>
      <c r="G10050" s="89">
        <v>1019.8</v>
      </c>
      <c r="H10050">
        <v>0.83</v>
      </c>
      <c r="I10050" t="s">
        <v>25</v>
      </c>
      <c r="J10050">
        <v>0.8</v>
      </c>
      <c r="K10050">
        <v>5</v>
      </c>
      <c r="L10050">
        <v>2025</v>
      </c>
      <c r="M10050" t="s">
        <v>350</v>
      </c>
      <c r="N10050" s="89" cm="1">
        <f t="array" ref="N10050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0050" s="89">
        <f>_34_KNMI_Stations[[#This Row],[graaddagen]]*_34_KNMI_Stations[[#This Row],[Gewogen factor]]</f>
        <v>1.8400000000000007</v>
      </c>
      <c r="P10050" s="89" cm="1">
        <f t="array" ref="P100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51" spans="1:16" x14ac:dyDescent="0.25">
      <c r="A10051">
        <v>344</v>
      </c>
      <c r="B10051" s="110">
        <v>45807</v>
      </c>
      <c r="C10051" s="89">
        <v>4.5</v>
      </c>
      <c r="D10051" s="89">
        <v>16.7</v>
      </c>
      <c r="E10051" s="96">
        <v>2142</v>
      </c>
      <c r="F10051" s="89">
        <v>0</v>
      </c>
      <c r="G10051" s="89">
        <v>1019.6</v>
      </c>
      <c r="H10051">
        <v>0.82</v>
      </c>
      <c r="I10051" t="s">
        <v>25</v>
      </c>
      <c r="J10051">
        <v>0.8</v>
      </c>
      <c r="K10051">
        <v>5</v>
      </c>
      <c r="L10051">
        <v>2025</v>
      </c>
      <c r="M10051" t="s">
        <v>350</v>
      </c>
      <c r="N10051" s="89" cm="1">
        <f t="array" ref="N10051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10051" s="89">
        <f>_34_KNMI_Stations[[#This Row],[graaddagen]]*_34_KNMI_Stations[[#This Row],[Gewogen factor]]</f>
        <v>1.0400000000000007</v>
      </c>
      <c r="P10051" s="89" cm="1">
        <f t="array" ref="P100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52" spans="1:16" x14ac:dyDescent="0.25">
      <c r="A10052">
        <v>344</v>
      </c>
      <c r="B10052" s="110">
        <v>45808</v>
      </c>
      <c r="C10052" s="89">
        <v>2</v>
      </c>
      <c r="D10052" s="89">
        <v>19.5</v>
      </c>
      <c r="E10052" s="96">
        <v>2434</v>
      </c>
      <c r="F10052" s="89">
        <v>0</v>
      </c>
      <c r="G10052" s="89">
        <v>1016.6</v>
      </c>
      <c r="H10052">
        <v>0.7</v>
      </c>
      <c r="I10052" t="s">
        <v>25</v>
      </c>
      <c r="J10052">
        <v>0.8</v>
      </c>
      <c r="K10052">
        <v>5</v>
      </c>
      <c r="L10052">
        <v>2025</v>
      </c>
      <c r="M10052" t="s">
        <v>350</v>
      </c>
      <c r="N10052" s="89" cm="1">
        <f t="array" ref="N10052">IF(ISNUMBER(_34_KNMI_Stations[[#This Row],[Etmaal temperatuur °C]]),IF(_34_KNMI_Stations[[#This Row],[Etmaal temperatuur °C]]&lt;stookgrens[],stookgrens[]-_34_KNMI_Stations[[#This Row],[Etmaal temperatuur °C]],0),"")</f>
        <v>0</v>
      </c>
      <c r="O10052" s="89">
        <f>_34_KNMI_Stations[[#This Row],[graaddagen]]*_34_KNMI_Stations[[#This Row],[Gewogen factor]]</f>
        <v>0</v>
      </c>
      <c r="P10052" s="89" cm="1">
        <f t="array" ref="P10052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0053" spans="1:16" x14ac:dyDescent="0.25">
      <c r="A10053">
        <v>344</v>
      </c>
      <c r="B10053" s="110">
        <v>45809</v>
      </c>
      <c r="C10053" s="89">
        <v>5.5</v>
      </c>
      <c r="D10053" s="89">
        <v>16.399999999999999</v>
      </c>
      <c r="E10053" s="96">
        <v>1911</v>
      </c>
      <c r="F10053" s="89">
        <v>0</v>
      </c>
      <c r="G10053" s="89">
        <v>1013.8</v>
      </c>
      <c r="H10053">
        <v>0.72</v>
      </c>
      <c r="I10053" t="s">
        <v>25</v>
      </c>
      <c r="J10053">
        <v>0.8</v>
      </c>
      <c r="K10053">
        <v>6</v>
      </c>
      <c r="L10053">
        <v>2025</v>
      </c>
      <c r="M10053" t="s">
        <v>350</v>
      </c>
      <c r="N10053" s="89" cm="1">
        <f t="array" ref="N10053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10053" s="89">
        <f>_34_KNMI_Stations[[#This Row],[graaddagen]]*_34_KNMI_Stations[[#This Row],[Gewogen factor]]</f>
        <v>1.2800000000000011</v>
      </c>
      <c r="P10053" s="89" cm="1">
        <f t="array" ref="P100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54" spans="1:16" x14ac:dyDescent="0.25">
      <c r="A10054">
        <v>344</v>
      </c>
      <c r="B10054" s="110">
        <v>45810</v>
      </c>
      <c r="C10054" s="89">
        <v>3.2</v>
      </c>
      <c r="D10054" s="89">
        <v>14.6</v>
      </c>
      <c r="E10054" s="96">
        <v>2523</v>
      </c>
      <c r="F10054" s="89">
        <v>0.1</v>
      </c>
      <c r="G10054" s="89">
        <v>1016</v>
      </c>
      <c r="H10054">
        <v>0.74</v>
      </c>
      <c r="I10054" t="s">
        <v>25</v>
      </c>
      <c r="J10054">
        <v>0.8</v>
      </c>
      <c r="K10054">
        <v>6</v>
      </c>
      <c r="L10054">
        <v>2025</v>
      </c>
      <c r="M10054" t="s">
        <v>351</v>
      </c>
      <c r="N10054" s="89" cm="1">
        <f t="array" ref="N10054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0054" s="89">
        <f>_34_KNMI_Stations[[#This Row],[graaddagen]]*_34_KNMI_Stations[[#This Row],[Gewogen factor]]</f>
        <v>2.7200000000000006</v>
      </c>
      <c r="P10054" s="89" cm="1">
        <f t="array" ref="P100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55" spans="1:16" x14ac:dyDescent="0.25">
      <c r="A10055">
        <v>344</v>
      </c>
      <c r="B10055" s="110">
        <v>45811</v>
      </c>
      <c r="C10055" s="89">
        <v>6.2</v>
      </c>
      <c r="D10055" s="89">
        <v>17</v>
      </c>
      <c r="E10055" s="96">
        <v>2102</v>
      </c>
      <c r="F10055" s="89">
        <v>-0.1</v>
      </c>
      <c r="G10055" s="89">
        <v>1009.6</v>
      </c>
      <c r="H10055">
        <v>0.59</v>
      </c>
      <c r="I10055" t="s">
        <v>25</v>
      </c>
      <c r="J10055">
        <v>0.8</v>
      </c>
      <c r="K10055">
        <v>6</v>
      </c>
      <c r="L10055">
        <v>2025</v>
      </c>
      <c r="M10055" t="s">
        <v>351</v>
      </c>
      <c r="N10055" s="89" cm="1">
        <f t="array" ref="N10055">IF(ISNUMBER(_34_KNMI_Stations[[#This Row],[Etmaal temperatuur °C]]),IF(_34_KNMI_Stations[[#This Row],[Etmaal temperatuur °C]]&lt;stookgrens[],stookgrens[]-_34_KNMI_Stations[[#This Row],[Etmaal temperatuur °C]],0),"")</f>
        <v>1</v>
      </c>
      <c r="O10055" s="89">
        <f>_34_KNMI_Stations[[#This Row],[graaddagen]]*_34_KNMI_Stations[[#This Row],[Gewogen factor]]</f>
        <v>0.8</v>
      </c>
      <c r="P10055" s="89" cm="1">
        <f t="array" ref="P100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56" spans="1:16" x14ac:dyDescent="0.25">
      <c r="A10056">
        <v>344</v>
      </c>
      <c r="B10056" s="110">
        <v>45812</v>
      </c>
      <c r="C10056" s="89">
        <v>5.8</v>
      </c>
      <c r="D10056" s="89">
        <v>15.9</v>
      </c>
      <c r="E10056" s="96">
        <v>2042</v>
      </c>
      <c r="F10056" s="89">
        <v>0.4</v>
      </c>
      <c r="G10056" s="89">
        <v>1007.1</v>
      </c>
      <c r="H10056">
        <v>0.65</v>
      </c>
      <c r="I10056" t="s">
        <v>25</v>
      </c>
      <c r="J10056">
        <v>0.8</v>
      </c>
      <c r="K10056">
        <v>6</v>
      </c>
      <c r="L10056">
        <v>2025</v>
      </c>
      <c r="M10056" t="s">
        <v>351</v>
      </c>
      <c r="N10056" s="89" cm="1">
        <f t="array" ref="N10056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10056" s="89">
        <f>_34_KNMI_Stations[[#This Row],[graaddagen]]*_34_KNMI_Stations[[#This Row],[Gewogen factor]]</f>
        <v>1.6799999999999997</v>
      </c>
      <c r="P10056" s="89" cm="1">
        <f t="array" ref="P100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57" spans="1:16" x14ac:dyDescent="0.25">
      <c r="A10057">
        <v>344</v>
      </c>
      <c r="B10057" s="110">
        <v>45813</v>
      </c>
      <c r="C10057" s="89">
        <v>5.9</v>
      </c>
      <c r="D10057" s="89">
        <v>15.4</v>
      </c>
      <c r="E10057" s="96">
        <v>1338</v>
      </c>
      <c r="F10057" s="89">
        <v>8.6999999999999993</v>
      </c>
      <c r="G10057" s="89">
        <v>1005.8</v>
      </c>
      <c r="H10057">
        <v>0.79</v>
      </c>
      <c r="I10057" t="s">
        <v>25</v>
      </c>
      <c r="J10057">
        <v>0.8</v>
      </c>
      <c r="K10057">
        <v>6</v>
      </c>
      <c r="L10057">
        <v>2025</v>
      </c>
      <c r="M10057" t="s">
        <v>351</v>
      </c>
      <c r="N10057" s="89" cm="1">
        <f t="array" ref="N10057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10057" s="89">
        <f>_34_KNMI_Stations[[#This Row],[graaddagen]]*_34_KNMI_Stations[[#This Row],[Gewogen factor]]</f>
        <v>2.0799999999999996</v>
      </c>
      <c r="P10057" s="89" cm="1">
        <f t="array" ref="P100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58" spans="1:16" x14ac:dyDescent="0.25">
      <c r="A10058">
        <v>344</v>
      </c>
      <c r="B10058" s="110">
        <v>45814</v>
      </c>
      <c r="C10058" s="89">
        <v>7.3</v>
      </c>
      <c r="D10058" s="89">
        <v>15.8</v>
      </c>
      <c r="E10058" s="96">
        <v>2100</v>
      </c>
      <c r="F10058" s="89">
        <v>4</v>
      </c>
      <c r="G10058" s="89">
        <v>1007.4</v>
      </c>
      <c r="H10058">
        <v>0.7</v>
      </c>
      <c r="I10058" t="s">
        <v>25</v>
      </c>
      <c r="J10058">
        <v>0.8</v>
      </c>
      <c r="K10058">
        <v>6</v>
      </c>
      <c r="L10058">
        <v>2025</v>
      </c>
      <c r="M10058" t="s">
        <v>351</v>
      </c>
      <c r="N10058" s="89" cm="1">
        <f t="array" ref="N10058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0058" s="89">
        <f>_34_KNMI_Stations[[#This Row],[graaddagen]]*_34_KNMI_Stations[[#This Row],[Gewogen factor]]</f>
        <v>1.7599999999999996</v>
      </c>
      <c r="P10058" s="89" cm="1">
        <f t="array" ref="P100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59" spans="1:16" x14ac:dyDescent="0.25">
      <c r="A10059">
        <v>344</v>
      </c>
      <c r="B10059" s="110">
        <v>45815</v>
      </c>
      <c r="C10059" s="89">
        <v>5.6</v>
      </c>
      <c r="D10059" s="89">
        <v>14.3</v>
      </c>
      <c r="E10059" s="96">
        <v>1537</v>
      </c>
      <c r="F10059" s="89">
        <v>9.1</v>
      </c>
      <c r="G10059" s="89">
        <v>1006.7</v>
      </c>
      <c r="H10059">
        <v>0.8</v>
      </c>
      <c r="I10059" t="s">
        <v>25</v>
      </c>
      <c r="J10059">
        <v>0.8</v>
      </c>
      <c r="K10059">
        <v>6</v>
      </c>
      <c r="L10059">
        <v>2025</v>
      </c>
      <c r="M10059" t="s">
        <v>351</v>
      </c>
      <c r="N10059" s="89" cm="1">
        <f t="array" ref="N10059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0059" s="89">
        <f>_34_KNMI_Stations[[#This Row],[graaddagen]]*_34_KNMI_Stations[[#This Row],[Gewogen factor]]</f>
        <v>2.9599999999999995</v>
      </c>
      <c r="P10059" s="89" cm="1">
        <f t="array" ref="P100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60" spans="1:16" x14ac:dyDescent="0.25">
      <c r="A10060">
        <v>344</v>
      </c>
      <c r="B10060" s="110">
        <v>45816</v>
      </c>
      <c r="C10060" s="89">
        <v>6.1</v>
      </c>
      <c r="D10060" s="89">
        <v>13.2</v>
      </c>
      <c r="E10060" s="96">
        <v>1515</v>
      </c>
      <c r="F10060" s="89">
        <v>4.9000000000000004</v>
      </c>
      <c r="G10060" s="89">
        <v>1014.4</v>
      </c>
      <c r="H10060">
        <v>0.76</v>
      </c>
      <c r="I10060" t="s">
        <v>25</v>
      </c>
      <c r="J10060">
        <v>0.8</v>
      </c>
      <c r="K10060">
        <v>6</v>
      </c>
      <c r="L10060">
        <v>2025</v>
      </c>
      <c r="M10060" t="s">
        <v>351</v>
      </c>
      <c r="N10060" s="89" cm="1">
        <f t="array" ref="N10060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0060" s="89">
        <f>_34_KNMI_Stations[[#This Row],[graaddagen]]*_34_KNMI_Stations[[#This Row],[Gewogen factor]]</f>
        <v>3.8400000000000007</v>
      </c>
      <c r="P10060" s="89" cm="1">
        <f t="array" ref="P100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61" spans="1:16" x14ac:dyDescent="0.25">
      <c r="A10061">
        <v>344</v>
      </c>
      <c r="B10061" s="110">
        <v>45817</v>
      </c>
      <c r="C10061" s="89">
        <v>4.5999999999999996</v>
      </c>
      <c r="D10061" s="89">
        <v>15.6</v>
      </c>
      <c r="E10061" s="96">
        <v>2161</v>
      </c>
      <c r="F10061" s="89">
        <v>-0.1</v>
      </c>
      <c r="G10061" s="89">
        <v>1021.1</v>
      </c>
      <c r="H10061">
        <v>0.69</v>
      </c>
      <c r="I10061" t="s">
        <v>25</v>
      </c>
      <c r="J10061">
        <v>0.8</v>
      </c>
      <c r="K10061">
        <v>6</v>
      </c>
      <c r="L10061">
        <v>2025</v>
      </c>
      <c r="M10061" t="s">
        <v>352</v>
      </c>
      <c r="N10061" s="89" cm="1">
        <f t="array" ref="N10061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10061" s="89">
        <f>_34_KNMI_Stations[[#This Row],[graaddagen]]*_34_KNMI_Stations[[#This Row],[Gewogen factor]]</f>
        <v>1.9200000000000004</v>
      </c>
      <c r="P10061" s="89" cm="1">
        <f t="array" ref="P100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62" spans="1:16" x14ac:dyDescent="0.25">
      <c r="A10062">
        <v>344</v>
      </c>
      <c r="B10062" s="110">
        <v>45818</v>
      </c>
      <c r="C10062" s="89">
        <v>5.5</v>
      </c>
      <c r="D10062" s="89">
        <v>14.3</v>
      </c>
      <c r="E10062" s="96">
        <v>1241</v>
      </c>
      <c r="F10062" s="89">
        <v>2.2000000000000002</v>
      </c>
      <c r="G10062" s="89">
        <v>1016.9</v>
      </c>
      <c r="H10062">
        <v>0.8</v>
      </c>
      <c r="I10062" t="s">
        <v>25</v>
      </c>
      <c r="J10062">
        <v>0.8</v>
      </c>
      <c r="K10062">
        <v>6</v>
      </c>
      <c r="L10062">
        <v>2025</v>
      </c>
      <c r="M10062" t="s">
        <v>352</v>
      </c>
      <c r="N10062" s="89" cm="1">
        <f t="array" ref="N10062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0062" s="89">
        <f>_34_KNMI_Stations[[#This Row],[graaddagen]]*_34_KNMI_Stations[[#This Row],[Gewogen factor]]</f>
        <v>2.9599999999999995</v>
      </c>
      <c r="P10062" s="89" cm="1">
        <f t="array" ref="P100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63" spans="1:16" x14ac:dyDescent="0.25">
      <c r="A10063">
        <v>344</v>
      </c>
      <c r="B10063" s="110">
        <v>45819</v>
      </c>
      <c r="C10063" s="89">
        <v>2.6</v>
      </c>
      <c r="D10063" s="89">
        <v>15.5</v>
      </c>
      <c r="E10063" s="96">
        <v>2703</v>
      </c>
      <c r="F10063" s="89">
        <v>0</v>
      </c>
      <c r="G10063" s="89">
        <v>1021.8</v>
      </c>
      <c r="H10063">
        <v>0.69</v>
      </c>
      <c r="I10063" t="s">
        <v>25</v>
      </c>
      <c r="J10063">
        <v>0.8</v>
      </c>
      <c r="K10063">
        <v>6</v>
      </c>
      <c r="L10063">
        <v>2025</v>
      </c>
      <c r="M10063" t="s">
        <v>352</v>
      </c>
      <c r="N10063" s="89" cm="1">
        <f t="array" ref="N10063">IF(ISNUMBER(_34_KNMI_Stations[[#This Row],[Etmaal temperatuur °C]]),IF(_34_KNMI_Stations[[#This Row],[Etmaal temperatuur °C]]&lt;stookgrens[],stookgrens[]-_34_KNMI_Stations[[#This Row],[Etmaal temperatuur °C]],0),"")</f>
        <v>2.5</v>
      </c>
      <c r="O10063" s="89">
        <f>_34_KNMI_Stations[[#This Row],[graaddagen]]*_34_KNMI_Stations[[#This Row],[Gewogen factor]]</f>
        <v>2</v>
      </c>
      <c r="P10063" s="89" cm="1">
        <f t="array" ref="P100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64" spans="1:16" x14ac:dyDescent="0.25">
      <c r="A10064">
        <v>344</v>
      </c>
      <c r="B10064" s="110">
        <v>45820</v>
      </c>
      <c r="C10064" s="89">
        <v>5.5</v>
      </c>
      <c r="D10064" s="89">
        <v>21.2</v>
      </c>
      <c r="E10064" s="96">
        <v>2893</v>
      </c>
      <c r="F10064" s="89">
        <v>0</v>
      </c>
      <c r="G10064" s="89">
        <v>1016.3</v>
      </c>
      <c r="H10064">
        <v>0.55000000000000004</v>
      </c>
      <c r="I10064" t="s">
        <v>25</v>
      </c>
      <c r="J10064">
        <v>0.8</v>
      </c>
      <c r="K10064">
        <v>6</v>
      </c>
      <c r="L10064">
        <v>2025</v>
      </c>
      <c r="M10064" t="s">
        <v>352</v>
      </c>
      <c r="N10064" s="89" cm="1">
        <f t="array" ref="N10064">IF(ISNUMBER(_34_KNMI_Stations[[#This Row],[Etmaal temperatuur °C]]),IF(_34_KNMI_Stations[[#This Row],[Etmaal temperatuur °C]]&lt;stookgrens[],stookgrens[]-_34_KNMI_Stations[[#This Row],[Etmaal temperatuur °C]],0),"")</f>
        <v>0</v>
      </c>
      <c r="O10064" s="89">
        <f>_34_KNMI_Stations[[#This Row],[graaddagen]]*_34_KNMI_Stations[[#This Row],[Gewogen factor]]</f>
        <v>0</v>
      </c>
      <c r="P10064" s="89" cm="1">
        <f t="array" ref="P10064">IF(ISNUMBER(_34_KNMI_Stations[[#This Row],[Etmaal temperatuur °C]]),IF(_34_KNMI_Stations[[#This Row],[Etmaal temperatuur °C]]&gt;stookgrens[],_34_KNMI_Stations[[#This Row],[Etmaal temperatuur °C]]-stookgrens[],0),"")</f>
        <v>3.1999999999999993</v>
      </c>
    </row>
    <row r="10065" spans="1:16" x14ac:dyDescent="0.25">
      <c r="A10065">
        <v>344</v>
      </c>
      <c r="B10065" s="110">
        <v>45821</v>
      </c>
      <c r="C10065" s="89">
        <v>2.8</v>
      </c>
      <c r="D10065" s="89">
        <v>25.1</v>
      </c>
      <c r="E10065" s="96">
        <v>2310</v>
      </c>
      <c r="F10065" s="89">
        <v>0</v>
      </c>
      <c r="G10065" s="89">
        <v>1017.8</v>
      </c>
      <c r="H10065">
        <v>0.6</v>
      </c>
      <c r="I10065" t="s">
        <v>25</v>
      </c>
      <c r="J10065">
        <v>0.8</v>
      </c>
      <c r="K10065">
        <v>6</v>
      </c>
      <c r="L10065">
        <v>2025</v>
      </c>
      <c r="M10065" t="s">
        <v>352</v>
      </c>
      <c r="N10065" s="89" cm="1">
        <f t="array" ref="N10065">IF(ISNUMBER(_34_KNMI_Stations[[#This Row],[Etmaal temperatuur °C]]),IF(_34_KNMI_Stations[[#This Row],[Etmaal temperatuur °C]]&lt;stookgrens[],stookgrens[]-_34_KNMI_Stations[[#This Row],[Etmaal temperatuur °C]],0),"")</f>
        <v>0</v>
      </c>
      <c r="O10065" s="89">
        <f>_34_KNMI_Stations[[#This Row],[graaddagen]]*_34_KNMI_Stations[[#This Row],[Gewogen factor]]</f>
        <v>0</v>
      </c>
      <c r="P10065" s="89" cm="1">
        <f t="array" ref="P10065">IF(ISNUMBER(_34_KNMI_Stations[[#This Row],[Etmaal temperatuur °C]]),IF(_34_KNMI_Stations[[#This Row],[Etmaal temperatuur °C]]&gt;stookgrens[],_34_KNMI_Stations[[#This Row],[Etmaal temperatuur °C]]-stookgrens[],0),"")</f>
        <v>7.1000000000000014</v>
      </c>
    </row>
    <row r="10066" spans="1:16" x14ac:dyDescent="0.25">
      <c r="A10066">
        <v>344</v>
      </c>
      <c r="B10066" s="110">
        <v>45822</v>
      </c>
      <c r="C10066" s="89">
        <v>4.3</v>
      </c>
      <c r="D10066" s="89">
        <v>21.3</v>
      </c>
      <c r="E10066" s="96">
        <v>1597</v>
      </c>
      <c r="F10066" s="89">
        <v>0.9</v>
      </c>
      <c r="G10066" s="89">
        <v>1017.2</v>
      </c>
      <c r="H10066">
        <v>0.66</v>
      </c>
      <c r="I10066" t="s">
        <v>25</v>
      </c>
      <c r="J10066">
        <v>0.8</v>
      </c>
      <c r="K10066">
        <v>6</v>
      </c>
      <c r="L10066">
        <v>2025</v>
      </c>
      <c r="M10066" t="s">
        <v>352</v>
      </c>
      <c r="N10066" s="89" cm="1">
        <f t="array" ref="N10066">IF(ISNUMBER(_34_KNMI_Stations[[#This Row],[Etmaal temperatuur °C]]),IF(_34_KNMI_Stations[[#This Row],[Etmaal temperatuur °C]]&lt;stookgrens[],stookgrens[]-_34_KNMI_Stations[[#This Row],[Etmaal temperatuur °C]],0),"")</f>
        <v>0</v>
      </c>
      <c r="O10066" s="89">
        <f>_34_KNMI_Stations[[#This Row],[graaddagen]]*_34_KNMI_Stations[[#This Row],[Gewogen factor]]</f>
        <v>0</v>
      </c>
      <c r="P10066" s="89" cm="1">
        <f t="array" ref="P10066">IF(ISNUMBER(_34_KNMI_Stations[[#This Row],[Etmaal temperatuur °C]]),IF(_34_KNMI_Stations[[#This Row],[Etmaal temperatuur °C]]&gt;stookgrens[],_34_KNMI_Stations[[#This Row],[Etmaal temperatuur °C]]-stookgrens[],0),"")</f>
        <v>3.3000000000000007</v>
      </c>
    </row>
    <row r="10067" spans="1:16" x14ac:dyDescent="0.25">
      <c r="A10067">
        <v>344</v>
      </c>
      <c r="B10067" s="110">
        <v>45823</v>
      </c>
      <c r="C10067" s="89">
        <v>3.9</v>
      </c>
      <c r="D10067" s="89">
        <v>17.600000000000001</v>
      </c>
      <c r="E10067" s="96">
        <v>2731</v>
      </c>
      <c r="F10067" s="89">
        <v>0</v>
      </c>
      <c r="G10067" s="89">
        <v>1022.1</v>
      </c>
      <c r="H10067">
        <v>0.72</v>
      </c>
      <c r="I10067" t="s">
        <v>25</v>
      </c>
      <c r="J10067">
        <v>0.8</v>
      </c>
      <c r="K10067">
        <v>6</v>
      </c>
      <c r="L10067">
        <v>2025</v>
      </c>
      <c r="M10067" t="s">
        <v>352</v>
      </c>
      <c r="N10067" s="89" cm="1">
        <f t="array" ref="N10067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0067" s="89">
        <f>_34_KNMI_Stations[[#This Row],[graaddagen]]*_34_KNMI_Stations[[#This Row],[Gewogen factor]]</f>
        <v>0.3199999999999989</v>
      </c>
      <c r="P10067" s="89" cm="1">
        <f t="array" ref="P100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68" spans="1:16" x14ac:dyDescent="0.25">
      <c r="A10068">
        <v>344</v>
      </c>
      <c r="B10068" s="110">
        <v>45824</v>
      </c>
      <c r="C10068" s="89">
        <v>2.7</v>
      </c>
      <c r="D10068" s="89">
        <v>17.899999999999999</v>
      </c>
      <c r="E10068" s="96">
        <v>2958</v>
      </c>
      <c r="F10068" s="89">
        <v>0</v>
      </c>
      <c r="G10068" s="89">
        <v>1027.2</v>
      </c>
      <c r="H10068">
        <v>0.74</v>
      </c>
      <c r="I10068" t="s">
        <v>25</v>
      </c>
      <c r="J10068">
        <v>0.8</v>
      </c>
      <c r="K10068">
        <v>6</v>
      </c>
      <c r="L10068">
        <v>2025</v>
      </c>
      <c r="M10068" t="s">
        <v>353</v>
      </c>
      <c r="N10068" s="89" cm="1">
        <f t="array" ref="N10068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10068" s="89">
        <f>_34_KNMI_Stations[[#This Row],[graaddagen]]*_34_KNMI_Stations[[#This Row],[Gewogen factor]]</f>
        <v>8.000000000000114E-2</v>
      </c>
      <c r="P10068" s="89" cm="1">
        <f t="array" ref="P100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69" spans="1:16" x14ac:dyDescent="0.25">
      <c r="A10069">
        <v>344</v>
      </c>
      <c r="B10069" s="110">
        <v>45825</v>
      </c>
      <c r="C10069" s="89">
        <v>2.8</v>
      </c>
      <c r="D10069" s="89">
        <v>18.899999999999999</v>
      </c>
      <c r="E10069" s="96">
        <v>2757</v>
      </c>
      <c r="F10069" s="89">
        <v>0</v>
      </c>
      <c r="G10069" s="89">
        <v>1025.5</v>
      </c>
      <c r="H10069">
        <v>0.69</v>
      </c>
      <c r="I10069" t="s">
        <v>25</v>
      </c>
      <c r="J10069">
        <v>0.8</v>
      </c>
      <c r="K10069">
        <v>6</v>
      </c>
      <c r="L10069">
        <v>2025</v>
      </c>
      <c r="M10069" t="s">
        <v>353</v>
      </c>
      <c r="N10069" s="89" cm="1">
        <f t="array" ref="N10069">IF(ISNUMBER(_34_KNMI_Stations[[#This Row],[Etmaal temperatuur °C]]),IF(_34_KNMI_Stations[[#This Row],[Etmaal temperatuur °C]]&lt;stookgrens[],stookgrens[]-_34_KNMI_Stations[[#This Row],[Etmaal temperatuur °C]],0),"")</f>
        <v>0</v>
      </c>
      <c r="O10069" s="89">
        <f>_34_KNMI_Stations[[#This Row],[graaddagen]]*_34_KNMI_Stations[[#This Row],[Gewogen factor]]</f>
        <v>0</v>
      </c>
      <c r="P10069" s="89" cm="1">
        <f t="array" ref="P10069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0070" spans="1:16" x14ac:dyDescent="0.25">
      <c r="A10070">
        <v>344</v>
      </c>
      <c r="B10070" s="110">
        <v>45826</v>
      </c>
      <c r="C10070" s="89">
        <v>2.6</v>
      </c>
      <c r="D10070" s="89">
        <v>19.100000000000001</v>
      </c>
      <c r="E10070" s="96">
        <v>2863</v>
      </c>
      <c r="F10070" s="89">
        <v>0</v>
      </c>
      <c r="G10070" s="89">
        <v>1024.3</v>
      </c>
      <c r="H10070">
        <v>0.73</v>
      </c>
      <c r="I10070" t="s">
        <v>25</v>
      </c>
      <c r="J10070">
        <v>0.8</v>
      </c>
      <c r="K10070">
        <v>6</v>
      </c>
      <c r="L10070">
        <v>2025</v>
      </c>
      <c r="M10070" t="s">
        <v>353</v>
      </c>
      <c r="N10070" s="89" cm="1">
        <f t="array" ref="N10070">IF(ISNUMBER(_34_KNMI_Stations[[#This Row],[Etmaal temperatuur °C]]),IF(_34_KNMI_Stations[[#This Row],[Etmaal temperatuur °C]]&lt;stookgrens[],stookgrens[]-_34_KNMI_Stations[[#This Row],[Etmaal temperatuur °C]],0),"")</f>
        <v>0</v>
      </c>
      <c r="O10070" s="89">
        <f>_34_KNMI_Stations[[#This Row],[graaddagen]]*_34_KNMI_Stations[[#This Row],[Gewogen factor]]</f>
        <v>0</v>
      </c>
      <c r="P10070" s="89" cm="1">
        <f t="array" ref="P10070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0071" spans="1:16" x14ac:dyDescent="0.25">
      <c r="A10071">
        <v>344</v>
      </c>
      <c r="B10071" s="110">
        <v>45827</v>
      </c>
      <c r="C10071" s="89">
        <v>2.6</v>
      </c>
      <c r="D10071" s="89">
        <v>19.2</v>
      </c>
      <c r="E10071" s="96">
        <v>2247</v>
      </c>
      <c r="F10071" s="89">
        <v>0</v>
      </c>
      <c r="G10071" s="89">
        <v>1026.5999999999999</v>
      </c>
      <c r="H10071">
        <v>0.69</v>
      </c>
      <c r="I10071" t="s">
        <v>25</v>
      </c>
      <c r="J10071">
        <v>0.8</v>
      </c>
      <c r="K10071">
        <v>6</v>
      </c>
      <c r="L10071">
        <v>2025</v>
      </c>
      <c r="M10071" t="s">
        <v>353</v>
      </c>
      <c r="N10071" s="89" cm="1">
        <f t="array" ref="N10071">IF(ISNUMBER(_34_KNMI_Stations[[#This Row],[Etmaal temperatuur °C]]),IF(_34_KNMI_Stations[[#This Row],[Etmaal temperatuur °C]]&lt;stookgrens[],stookgrens[]-_34_KNMI_Stations[[#This Row],[Etmaal temperatuur °C]],0),"")</f>
        <v>0</v>
      </c>
      <c r="O10071" s="89">
        <f>_34_KNMI_Stations[[#This Row],[graaddagen]]*_34_KNMI_Stations[[#This Row],[Gewogen factor]]</f>
        <v>0</v>
      </c>
      <c r="P10071" s="89" cm="1">
        <f t="array" ref="P10071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0072" spans="1:16" x14ac:dyDescent="0.25">
      <c r="A10072">
        <v>344</v>
      </c>
      <c r="B10072" s="110">
        <v>45828</v>
      </c>
      <c r="C10072" s="89">
        <v>3.3</v>
      </c>
      <c r="D10072" s="89">
        <v>19.899999999999999</v>
      </c>
      <c r="E10072" s="96">
        <v>2805</v>
      </c>
      <c r="F10072" s="89">
        <v>0</v>
      </c>
      <c r="G10072" s="89">
        <v>1025.4000000000001</v>
      </c>
      <c r="H10072">
        <v>0.56000000000000005</v>
      </c>
      <c r="I10072" t="s">
        <v>25</v>
      </c>
      <c r="J10072">
        <v>0.8</v>
      </c>
      <c r="K10072">
        <v>6</v>
      </c>
      <c r="L10072">
        <v>2025</v>
      </c>
      <c r="M10072" t="s">
        <v>353</v>
      </c>
      <c r="N10072" s="89" cm="1">
        <f t="array" ref="N10072">IF(ISNUMBER(_34_KNMI_Stations[[#This Row],[Etmaal temperatuur °C]]),IF(_34_KNMI_Stations[[#This Row],[Etmaal temperatuur °C]]&lt;stookgrens[],stookgrens[]-_34_KNMI_Stations[[#This Row],[Etmaal temperatuur °C]],0),"")</f>
        <v>0</v>
      </c>
      <c r="O10072" s="89">
        <f>_34_KNMI_Stations[[#This Row],[graaddagen]]*_34_KNMI_Stations[[#This Row],[Gewogen factor]]</f>
        <v>0</v>
      </c>
      <c r="P10072" s="89" cm="1">
        <f t="array" ref="P10072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0073" spans="1:16" x14ac:dyDescent="0.25">
      <c r="A10073">
        <v>344</v>
      </c>
      <c r="B10073" s="110">
        <v>45829</v>
      </c>
      <c r="C10073" s="89">
        <v>2.7</v>
      </c>
      <c r="D10073" s="89">
        <v>23.6</v>
      </c>
      <c r="E10073" s="96">
        <v>2930</v>
      </c>
      <c r="F10073" s="89">
        <v>0</v>
      </c>
      <c r="G10073" s="89">
        <v>1019.7</v>
      </c>
      <c r="H10073">
        <v>0.47</v>
      </c>
      <c r="I10073" t="s">
        <v>25</v>
      </c>
      <c r="J10073">
        <v>0.8</v>
      </c>
      <c r="K10073">
        <v>6</v>
      </c>
      <c r="L10073">
        <v>2025</v>
      </c>
      <c r="M10073" t="s">
        <v>353</v>
      </c>
      <c r="N10073" s="89" cm="1">
        <f t="array" ref="N10073">IF(ISNUMBER(_34_KNMI_Stations[[#This Row],[Etmaal temperatuur °C]]),IF(_34_KNMI_Stations[[#This Row],[Etmaal temperatuur °C]]&lt;stookgrens[],stookgrens[]-_34_KNMI_Stations[[#This Row],[Etmaal temperatuur °C]],0),"")</f>
        <v>0</v>
      </c>
      <c r="O10073" s="89">
        <f>_34_KNMI_Stations[[#This Row],[graaddagen]]*_34_KNMI_Stations[[#This Row],[Gewogen factor]]</f>
        <v>0</v>
      </c>
      <c r="P10073" s="89" cm="1">
        <f t="array" ref="P10073">IF(ISNUMBER(_34_KNMI_Stations[[#This Row],[Etmaal temperatuur °C]]),IF(_34_KNMI_Stations[[#This Row],[Etmaal temperatuur °C]]&gt;stookgrens[],_34_KNMI_Stations[[#This Row],[Etmaal temperatuur °C]]-stookgrens[],0),"")</f>
        <v>5.6000000000000014</v>
      </c>
    </row>
    <row r="10074" spans="1:16" x14ac:dyDescent="0.25">
      <c r="A10074">
        <v>344</v>
      </c>
      <c r="B10074" s="110">
        <v>45830</v>
      </c>
      <c r="C10074" s="89">
        <v>6.1</v>
      </c>
      <c r="D10074" s="89">
        <v>22.2</v>
      </c>
      <c r="E10074" s="96">
        <v>1944</v>
      </c>
      <c r="F10074" s="89">
        <v>0.1</v>
      </c>
      <c r="G10074" s="89">
        <v>1013.4</v>
      </c>
      <c r="H10074">
        <v>0.57999999999999996</v>
      </c>
      <c r="I10074" t="s">
        <v>25</v>
      </c>
      <c r="J10074">
        <v>0.8</v>
      </c>
      <c r="K10074">
        <v>6</v>
      </c>
      <c r="L10074">
        <v>2025</v>
      </c>
      <c r="M10074" t="s">
        <v>353</v>
      </c>
      <c r="N10074" s="89" cm="1">
        <f t="array" ref="N10074">IF(ISNUMBER(_34_KNMI_Stations[[#This Row],[Etmaal temperatuur °C]]),IF(_34_KNMI_Stations[[#This Row],[Etmaal temperatuur °C]]&lt;stookgrens[],stookgrens[]-_34_KNMI_Stations[[#This Row],[Etmaal temperatuur °C]],0),"")</f>
        <v>0</v>
      </c>
      <c r="O10074" s="89">
        <f>_34_KNMI_Stations[[#This Row],[graaddagen]]*_34_KNMI_Stations[[#This Row],[Gewogen factor]]</f>
        <v>0</v>
      </c>
      <c r="P10074" s="89" cm="1">
        <f t="array" ref="P10074">IF(ISNUMBER(_34_KNMI_Stations[[#This Row],[Etmaal temperatuur °C]]),IF(_34_KNMI_Stations[[#This Row],[Etmaal temperatuur °C]]&gt;stookgrens[],_34_KNMI_Stations[[#This Row],[Etmaal temperatuur °C]]-stookgrens[],0),"")</f>
        <v>4.1999999999999993</v>
      </c>
    </row>
    <row r="10075" spans="1:16" x14ac:dyDescent="0.25">
      <c r="A10075">
        <v>344</v>
      </c>
      <c r="B10075" s="110">
        <v>45831</v>
      </c>
      <c r="C10075" s="89">
        <v>7.5</v>
      </c>
      <c r="D10075" s="89">
        <v>18.3</v>
      </c>
      <c r="E10075" s="96">
        <v>2327</v>
      </c>
      <c r="F10075" s="89">
        <v>0.5</v>
      </c>
      <c r="G10075" s="89">
        <v>1012.1</v>
      </c>
      <c r="H10075">
        <v>0.63</v>
      </c>
      <c r="I10075" t="s">
        <v>25</v>
      </c>
      <c r="J10075">
        <v>0.8</v>
      </c>
      <c r="K10075">
        <v>6</v>
      </c>
      <c r="L10075">
        <v>2025</v>
      </c>
      <c r="M10075" t="s">
        <v>354</v>
      </c>
      <c r="N10075" s="89" cm="1">
        <f t="array" ref="N10075">IF(ISNUMBER(_34_KNMI_Stations[[#This Row],[Etmaal temperatuur °C]]),IF(_34_KNMI_Stations[[#This Row],[Etmaal temperatuur °C]]&lt;stookgrens[],stookgrens[]-_34_KNMI_Stations[[#This Row],[Etmaal temperatuur °C]],0),"")</f>
        <v>0</v>
      </c>
      <c r="O10075" s="89">
        <f>_34_KNMI_Stations[[#This Row],[graaddagen]]*_34_KNMI_Stations[[#This Row],[Gewogen factor]]</f>
        <v>0</v>
      </c>
      <c r="P10075" s="89" cm="1">
        <f t="array" ref="P10075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0076" spans="1:16" x14ac:dyDescent="0.25">
      <c r="A10076">
        <v>344</v>
      </c>
      <c r="B10076" s="110">
        <v>45832</v>
      </c>
      <c r="C10076" s="89">
        <v>6.8</v>
      </c>
      <c r="D10076" s="89">
        <v>17.899999999999999</v>
      </c>
      <c r="E10076" s="96">
        <v>1271</v>
      </c>
      <c r="F10076" s="89">
        <v>1</v>
      </c>
      <c r="G10076" s="89">
        <v>1012.1</v>
      </c>
      <c r="H10076">
        <v>0.77</v>
      </c>
      <c r="I10076" t="s">
        <v>25</v>
      </c>
      <c r="J10076">
        <v>0.8</v>
      </c>
      <c r="K10076">
        <v>6</v>
      </c>
      <c r="L10076">
        <v>2025</v>
      </c>
      <c r="M10076" t="s">
        <v>354</v>
      </c>
      <c r="N10076" s="89" cm="1">
        <f t="array" ref="N10076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10076" s="89">
        <f>_34_KNMI_Stations[[#This Row],[graaddagen]]*_34_KNMI_Stations[[#This Row],[Gewogen factor]]</f>
        <v>8.000000000000114E-2</v>
      </c>
      <c r="P10076" s="89" cm="1">
        <f t="array" ref="P100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77" spans="1:16" x14ac:dyDescent="0.25">
      <c r="A10077">
        <v>344</v>
      </c>
      <c r="B10077" s="110">
        <v>45833</v>
      </c>
      <c r="C10077" s="89">
        <v>3.4</v>
      </c>
      <c r="D10077" s="89">
        <v>20</v>
      </c>
      <c r="E10077" s="96">
        <v>1976</v>
      </c>
      <c r="F10077" s="89">
        <v>0</v>
      </c>
      <c r="G10077" s="89">
        <v>1012.3</v>
      </c>
      <c r="H10077">
        <v>0.78</v>
      </c>
      <c r="I10077" t="s">
        <v>25</v>
      </c>
      <c r="J10077">
        <v>0.8</v>
      </c>
      <c r="K10077">
        <v>6</v>
      </c>
      <c r="L10077">
        <v>2025</v>
      </c>
      <c r="M10077" t="s">
        <v>354</v>
      </c>
      <c r="N10077" s="89" cm="1">
        <f t="array" ref="N10077">IF(ISNUMBER(_34_KNMI_Stations[[#This Row],[Etmaal temperatuur °C]]),IF(_34_KNMI_Stations[[#This Row],[Etmaal temperatuur °C]]&lt;stookgrens[],stookgrens[]-_34_KNMI_Stations[[#This Row],[Etmaal temperatuur °C]],0),"")</f>
        <v>0</v>
      </c>
      <c r="O10077" s="89">
        <f>_34_KNMI_Stations[[#This Row],[graaddagen]]*_34_KNMI_Stations[[#This Row],[Gewogen factor]]</f>
        <v>0</v>
      </c>
      <c r="P10077" s="89" cm="1">
        <f t="array" ref="P10077">IF(ISNUMBER(_34_KNMI_Stations[[#This Row],[Etmaal temperatuur °C]]),IF(_34_KNMI_Stations[[#This Row],[Etmaal temperatuur °C]]&gt;stookgrens[],_34_KNMI_Stations[[#This Row],[Etmaal temperatuur °C]]-stookgrens[],0),"")</f>
        <v>2</v>
      </c>
    </row>
    <row r="10078" spans="1:16" x14ac:dyDescent="0.25">
      <c r="A10078">
        <v>344</v>
      </c>
      <c r="B10078" s="110">
        <v>45834</v>
      </c>
      <c r="C10078" s="89">
        <v>6.2</v>
      </c>
      <c r="D10078" s="89">
        <v>19.600000000000001</v>
      </c>
      <c r="E10078" s="96">
        <v>1416</v>
      </c>
      <c r="F10078" s="89">
        <v>5.3</v>
      </c>
      <c r="G10078" s="89">
        <v>1012.4</v>
      </c>
      <c r="H10078">
        <v>0.81</v>
      </c>
      <c r="I10078" t="s">
        <v>25</v>
      </c>
      <c r="J10078">
        <v>0.8</v>
      </c>
      <c r="K10078">
        <v>6</v>
      </c>
      <c r="L10078">
        <v>2025</v>
      </c>
      <c r="M10078" t="s">
        <v>354</v>
      </c>
      <c r="N10078" s="89" cm="1">
        <f t="array" ref="N10078">IF(ISNUMBER(_34_KNMI_Stations[[#This Row],[Etmaal temperatuur °C]]),IF(_34_KNMI_Stations[[#This Row],[Etmaal temperatuur °C]]&lt;stookgrens[],stookgrens[]-_34_KNMI_Stations[[#This Row],[Etmaal temperatuur °C]],0),"")</f>
        <v>0</v>
      </c>
      <c r="O10078" s="89">
        <f>_34_KNMI_Stations[[#This Row],[graaddagen]]*_34_KNMI_Stations[[#This Row],[Gewogen factor]]</f>
        <v>0</v>
      </c>
      <c r="P10078" s="89" cm="1">
        <f t="array" ref="P10078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0079" spans="1:16" x14ac:dyDescent="0.25">
      <c r="A10079">
        <v>344</v>
      </c>
      <c r="B10079" s="110">
        <v>45835</v>
      </c>
      <c r="C10079" s="89">
        <v>5</v>
      </c>
      <c r="D10079" s="89">
        <v>19.2</v>
      </c>
      <c r="E10079" s="96">
        <v>2337</v>
      </c>
      <c r="F10079" s="89">
        <v>2.6</v>
      </c>
      <c r="G10079" s="89">
        <v>1021.1</v>
      </c>
      <c r="H10079">
        <v>0.72</v>
      </c>
      <c r="I10079" t="s">
        <v>25</v>
      </c>
      <c r="J10079">
        <v>0.8</v>
      </c>
      <c r="K10079">
        <v>6</v>
      </c>
      <c r="L10079">
        <v>2025</v>
      </c>
      <c r="M10079" t="s">
        <v>354</v>
      </c>
      <c r="N10079" s="89" cm="1">
        <f t="array" ref="N10079">IF(ISNUMBER(_34_KNMI_Stations[[#This Row],[Etmaal temperatuur °C]]),IF(_34_KNMI_Stations[[#This Row],[Etmaal temperatuur °C]]&lt;stookgrens[],stookgrens[]-_34_KNMI_Stations[[#This Row],[Etmaal temperatuur °C]],0),"")</f>
        <v>0</v>
      </c>
      <c r="O10079" s="89">
        <f>_34_KNMI_Stations[[#This Row],[graaddagen]]*_34_KNMI_Stations[[#This Row],[Gewogen factor]]</f>
        <v>0</v>
      </c>
      <c r="P10079" s="89" cm="1">
        <f t="array" ref="P10079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0080" spans="1:16" x14ac:dyDescent="0.25">
      <c r="A10080">
        <v>344</v>
      </c>
      <c r="B10080" s="110">
        <v>45836</v>
      </c>
      <c r="C10080" s="89">
        <v>6.4</v>
      </c>
      <c r="D10080" s="89">
        <v>21.8</v>
      </c>
      <c r="E10080" s="96">
        <v>2441</v>
      </c>
      <c r="F10080" s="89">
        <v>0</v>
      </c>
      <c r="G10080" s="89">
        <v>1023.5</v>
      </c>
      <c r="H10080">
        <v>0.74</v>
      </c>
      <c r="I10080" t="s">
        <v>25</v>
      </c>
      <c r="J10080">
        <v>0.8</v>
      </c>
      <c r="K10080">
        <v>6</v>
      </c>
      <c r="L10080">
        <v>2025</v>
      </c>
      <c r="M10080" t="s">
        <v>354</v>
      </c>
      <c r="N10080" s="89" cm="1">
        <f t="array" ref="N10080">IF(ISNUMBER(_34_KNMI_Stations[[#This Row],[Etmaal temperatuur °C]]),IF(_34_KNMI_Stations[[#This Row],[Etmaal temperatuur °C]]&lt;stookgrens[],stookgrens[]-_34_KNMI_Stations[[#This Row],[Etmaal temperatuur °C]],0),"")</f>
        <v>0</v>
      </c>
      <c r="O10080" s="89">
        <f>_34_KNMI_Stations[[#This Row],[graaddagen]]*_34_KNMI_Stations[[#This Row],[Gewogen factor]]</f>
        <v>0</v>
      </c>
      <c r="P10080" s="89" cm="1">
        <f t="array" ref="P10080">IF(ISNUMBER(_34_KNMI_Stations[[#This Row],[Etmaal temperatuur °C]]),IF(_34_KNMI_Stations[[#This Row],[Etmaal temperatuur °C]]&gt;stookgrens[],_34_KNMI_Stations[[#This Row],[Etmaal temperatuur °C]]-stookgrens[],0),"")</f>
        <v>3.8000000000000007</v>
      </c>
    </row>
    <row r="10081" spans="1:16" x14ac:dyDescent="0.25">
      <c r="A10081">
        <v>344</v>
      </c>
      <c r="B10081" s="110">
        <v>45837</v>
      </c>
      <c r="C10081" s="89">
        <v>3.3</v>
      </c>
      <c r="D10081" s="89">
        <v>21.3</v>
      </c>
      <c r="E10081" s="96">
        <v>2980</v>
      </c>
      <c r="F10081" s="89">
        <v>0</v>
      </c>
      <c r="G10081" s="89">
        <v>1024.4000000000001</v>
      </c>
      <c r="H10081">
        <v>0.72</v>
      </c>
      <c r="I10081" t="s">
        <v>25</v>
      </c>
      <c r="J10081">
        <v>0.8</v>
      </c>
      <c r="K10081">
        <v>6</v>
      </c>
      <c r="L10081">
        <v>2025</v>
      </c>
      <c r="M10081" t="s">
        <v>354</v>
      </c>
      <c r="N10081" s="89" cm="1">
        <f t="array" ref="N10081">IF(ISNUMBER(_34_KNMI_Stations[[#This Row],[Etmaal temperatuur °C]]),IF(_34_KNMI_Stations[[#This Row],[Etmaal temperatuur °C]]&lt;stookgrens[],stookgrens[]-_34_KNMI_Stations[[#This Row],[Etmaal temperatuur °C]],0),"")</f>
        <v>0</v>
      </c>
      <c r="O10081" s="89">
        <f>_34_KNMI_Stations[[#This Row],[graaddagen]]*_34_KNMI_Stations[[#This Row],[Gewogen factor]]</f>
        <v>0</v>
      </c>
      <c r="P10081" s="89" cm="1">
        <f t="array" ref="P10081">IF(ISNUMBER(_34_KNMI_Stations[[#This Row],[Etmaal temperatuur °C]]),IF(_34_KNMI_Stations[[#This Row],[Etmaal temperatuur °C]]&gt;stookgrens[],_34_KNMI_Stations[[#This Row],[Etmaal temperatuur °C]]-stookgrens[],0),"")</f>
        <v>3.3000000000000007</v>
      </c>
    </row>
    <row r="10082" spans="1:16" x14ac:dyDescent="0.25">
      <c r="A10082">
        <v>344</v>
      </c>
      <c r="B10082" s="110">
        <v>45838</v>
      </c>
      <c r="C10082" s="89">
        <v>3.2</v>
      </c>
      <c r="D10082" s="89">
        <v>24</v>
      </c>
      <c r="E10082" s="96">
        <v>2953</v>
      </c>
      <c r="F10082" s="89">
        <v>0</v>
      </c>
      <c r="G10082" s="89">
        <v>1019.4</v>
      </c>
      <c r="H10082">
        <v>0.59</v>
      </c>
      <c r="I10082" t="s">
        <v>25</v>
      </c>
      <c r="J10082">
        <v>0.8</v>
      </c>
      <c r="K10082">
        <v>6</v>
      </c>
      <c r="L10082">
        <v>2025</v>
      </c>
      <c r="M10082" t="s">
        <v>355</v>
      </c>
      <c r="N10082" s="89" cm="1">
        <f t="array" ref="N10082">IF(ISNUMBER(_34_KNMI_Stations[[#This Row],[Etmaal temperatuur °C]]),IF(_34_KNMI_Stations[[#This Row],[Etmaal temperatuur °C]]&lt;stookgrens[],stookgrens[]-_34_KNMI_Stations[[#This Row],[Etmaal temperatuur °C]],0),"")</f>
        <v>0</v>
      </c>
      <c r="O10082" s="89">
        <f>_34_KNMI_Stations[[#This Row],[graaddagen]]*_34_KNMI_Stations[[#This Row],[Gewogen factor]]</f>
        <v>0</v>
      </c>
      <c r="P10082" s="89" cm="1">
        <f t="array" ref="P10082">IF(ISNUMBER(_34_KNMI_Stations[[#This Row],[Etmaal temperatuur °C]]),IF(_34_KNMI_Stations[[#This Row],[Etmaal temperatuur °C]]&gt;stookgrens[],_34_KNMI_Stations[[#This Row],[Etmaal temperatuur °C]]-stookgrens[],0),"")</f>
        <v>6</v>
      </c>
    </row>
    <row r="10083" spans="1:16" x14ac:dyDescent="0.25">
      <c r="A10083">
        <v>344</v>
      </c>
      <c r="B10083" s="110">
        <v>45839</v>
      </c>
      <c r="C10083" s="89">
        <v>2.6</v>
      </c>
      <c r="D10083" s="89">
        <v>28</v>
      </c>
      <c r="E10083" s="96">
        <v>2866</v>
      </c>
      <c r="F10083" s="89">
        <v>0</v>
      </c>
      <c r="G10083" s="89">
        <v>1014.5</v>
      </c>
      <c r="H10083">
        <v>0.49</v>
      </c>
      <c r="I10083" t="s">
        <v>25</v>
      </c>
      <c r="J10083">
        <v>0.8</v>
      </c>
      <c r="K10083">
        <v>7</v>
      </c>
      <c r="L10083">
        <v>2025</v>
      </c>
      <c r="M10083" t="s">
        <v>355</v>
      </c>
      <c r="N10083" s="89" cm="1">
        <f t="array" ref="N10083">IF(ISNUMBER(_34_KNMI_Stations[[#This Row],[Etmaal temperatuur °C]]),IF(_34_KNMI_Stations[[#This Row],[Etmaal temperatuur °C]]&lt;stookgrens[],stookgrens[]-_34_KNMI_Stations[[#This Row],[Etmaal temperatuur °C]],0),"")</f>
        <v>0</v>
      </c>
      <c r="O10083" s="89">
        <f>_34_KNMI_Stations[[#This Row],[graaddagen]]*_34_KNMI_Stations[[#This Row],[Gewogen factor]]</f>
        <v>0</v>
      </c>
      <c r="P10083" s="89" cm="1">
        <f t="array" ref="P10083">IF(ISNUMBER(_34_KNMI_Stations[[#This Row],[Etmaal temperatuur °C]]),IF(_34_KNMI_Stations[[#This Row],[Etmaal temperatuur °C]]&gt;stookgrens[],_34_KNMI_Stations[[#This Row],[Etmaal temperatuur °C]]-stookgrens[],0),"")</f>
        <v>10</v>
      </c>
    </row>
    <row r="10084" spans="1:16" x14ac:dyDescent="0.25">
      <c r="A10084">
        <v>344</v>
      </c>
      <c r="B10084" s="110">
        <v>45840</v>
      </c>
      <c r="C10084" s="89">
        <v>3.2</v>
      </c>
      <c r="D10084" s="89">
        <v>21.3</v>
      </c>
      <c r="E10084" s="96">
        <v>1969</v>
      </c>
      <c r="F10084" s="89">
        <v>1.5</v>
      </c>
      <c r="G10084" s="89">
        <v>1015.9</v>
      </c>
      <c r="H10084">
        <v>0.77</v>
      </c>
      <c r="I10084" t="s">
        <v>25</v>
      </c>
      <c r="J10084">
        <v>0.8</v>
      </c>
      <c r="K10084">
        <v>7</v>
      </c>
      <c r="L10084">
        <v>2025</v>
      </c>
      <c r="M10084" t="s">
        <v>355</v>
      </c>
      <c r="N10084" s="89" cm="1">
        <f t="array" ref="N10084">IF(ISNUMBER(_34_KNMI_Stations[[#This Row],[Etmaal temperatuur °C]]),IF(_34_KNMI_Stations[[#This Row],[Etmaal temperatuur °C]]&lt;stookgrens[],stookgrens[]-_34_KNMI_Stations[[#This Row],[Etmaal temperatuur °C]],0),"")</f>
        <v>0</v>
      </c>
      <c r="O10084" s="89">
        <f>_34_KNMI_Stations[[#This Row],[graaddagen]]*_34_KNMI_Stations[[#This Row],[Gewogen factor]]</f>
        <v>0</v>
      </c>
      <c r="P10084" s="89" cm="1">
        <f t="array" ref="P10084">IF(ISNUMBER(_34_KNMI_Stations[[#This Row],[Etmaal temperatuur °C]]),IF(_34_KNMI_Stations[[#This Row],[Etmaal temperatuur °C]]&gt;stookgrens[],_34_KNMI_Stations[[#This Row],[Etmaal temperatuur °C]]-stookgrens[],0),"")</f>
        <v>3.3000000000000007</v>
      </c>
    </row>
    <row r="10085" spans="1:16" x14ac:dyDescent="0.25">
      <c r="A10085">
        <v>344</v>
      </c>
      <c r="B10085" s="110">
        <v>45841</v>
      </c>
      <c r="C10085" s="89">
        <v>3.2</v>
      </c>
      <c r="D10085" s="89">
        <v>16.7</v>
      </c>
      <c r="E10085" s="96">
        <v>2651</v>
      </c>
      <c r="F10085" s="89">
        <v>0</v>
      </c>
      <c r="G10085" s="89">
        <v>1026.9000000000001</v>
      </c>
      <c r="H10085">
        <v>0.66</v>
      </c>
      <c r="I10085" t="s">
        <v>25</v>
      </c>
      <c r="J10085">
        <v>0.8</v>
      </c>
      <c r="K10085">
        <v>7</v>
      </c>
      <c r="L10085">
        <v>2025</v>
      </c>
      <c r="M10085" t="s">
        <v>355</v>
      </c>
      <c r="N10085" s="89" cm="1">
        <f t="array" ref="N10085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10085" s="89">
        <f>_34_KNMI_Stations[[#This Row],[graaddagen]]*_34_KNMI_Stations[[#This Row],[Gewogen factor]]</f>
        <v>1.0400000000000007</v>
      </c>
      <c r="P10085" s="89" cm="1">
        <f t="array" ref="P100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86" spans="1:16" x14ac:dyDescent="0.25">
      <c r="A10086">
        <v>344</v>
      </c>
      <c r="B10086" s="110">
        <v>45842</v>
      </c>
      <c r="C10086" s="89">
        <v>4.2</v>
      </c>
      <c r="D10086" s="89">
        <v>19.5</v>
      </c>
      <c r="E10086" s="96">
        <v>2854</v>
      </c>
      <c r="F10086" s="89">
        <v>0</v>
      </c>
      <c r="G10086" s="89">
        <v>1025.5999999999999</v>
      </c>
      <c r="H10086">
        <v>0.54</v>
      </c>
      <c r="I10086" t="s">
        <v>25</v>
      </c>
      <c r="J10086">
        <v>0.8</v>
      </c>
      <c r="K10086">
        <v>7</v>
      </c>
      <c r="L10086">
        <v>2025</v>
      </c>
      <c r="M10086" t="s">
        <v>355</v>
      </c>
      <c r="N10086" s="89" cm="1">
        <f t="array" ref="N10086">IF(ISNUMBER(_34_KNMI_Stations[[#This Row],[Etmaal temperatuur °C]]),IF(_34_KNMI_Stations[[#This Row],[Etmaal temperatuur °C]]&lt;stookgrens[],stookgrens[]-_34_KNMI_Stations[[#This Row],[Etmaal temperatuur °C]],0),"")</f>
        <v>0</v>
      </c>
      <c r="O10086" s="89">
        <f>_34_KNMI_Stations[[#This Row],[graaddagen]]*_34_KNMI_Stations[[#This Row],[Gewogen factor]]</f>
        <v>0</v>
      </c>
      <c r="P10086" s="89" cm="1">
        <f t="array" ref="P10086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0087" spans="1:16" x14ac:dyDescent="0.25">
      <c r="A10087">
        <v>344</v>
      </c>
      <c r="B10087" s="110">
        <v>45843</v>
      </c>
      <c r="C10087" s="89">
        <v>6.5</v>
      </c>
      <c r="D10087" s="89">
        <v>18.600000000000001</v>
      </c>
      <c r="E10087" s="96">
        <v>969</v>
      </c>
      <c r="F10087" s="89">
        <v>2.4</v>
      </c>
      <c r="G10087" s="89">
        <v>1014.7</v>
      </c>
      <c r="H10087">
        <v>0.75</v>
      </c>
      <c r="I10087" t="s">
        <v>25</v>
      </c>
      <c r="J10087">
        <v>0.8</v>
      </c>
      <c r="K10087">
        <v>7</v>
      </c>
      <c r="L10087">
        <v>2025</v>
      </c>
      <c r="M10087" t="s">
        <v>355</v>
      </c>
      <c r="N10087" s="89" cm="1">
        <f t="array" ref="N10087">IF(ISNUMBER(_34_KNMI_Stations[[#This Row],[Etmaal temperatuur °C]]),IF(_34_KNMI_Stations[[#This Row],[Etmaal temperatuur °C]]&lt;stookgrens[],stookgrens[]-_34_KNMI_Stations[[#This Row],[Etmaal temperatuur °C]],0),"")</f>
        <v>0</v>
      </c>
      <c r="O10087" s="89">
        <f>_34_KNMI_Stations[[#This Row],[graaddagen]]*_34_KNMI_Stations[[#This Row],[Gewogen factor]]</f>
        <v>0</v>
      </c>
      <c r="P10087" s="89" cm="1">
        <f t="array" ref="P10087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0088" spans="1:16" x14ac:dyDescent="0.25">
      <c r="A10088">
        <v>344</v>
      </c>
      <c r="B10088" s="110">
        <v>45844</v>
      </c>
      <c r="C10088" s="89">
        <v>3.6</v>
      </c>
      <c r="D10088" s="89">
        <v>17.399999999999999</v>
      </c>
      <c r="E10088" s="96">
        <v>689</v>
      </c>
      <c r="F10088" s="89">
        <v>16.600000000000001</v>
      </c>
      <c r="G10088" s="89">
        <v>1005.9</v>
      </c>
      <c r="H10088">
        <v>0.91</v>
      </c>
      <c r="I10088" t="s">
        <v>25</v>
      </c>
      <c r="J10088">
        <v>0.8</v>
      </c>
      <c r="K10088">
        <v>7</v>
      </c>
      <c r="L10088">
        <v>2025</v>
      </c>
      <c r="M10088" t="s">
        <v>355</v>
      </c>
      <c r="N10088" s="89" cm="1">
        <f t="array" ref="N10088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10088" s="89">
        <f>_34_KNMI_Stations[[#This Row],[graaddagen]]*_34_KNMI_Stations[[#This Row],[Gewogen factor]]</f>
        <v>0.48000000000000115</v>
      </c>
      <c r="P10088" s="89" cm="1">
        <f t="array" ref="P100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89" spans="1:16" x14ac:dyDescent="0.25">
      <c r="A10089">
        <v>344</v>
      </c>
      <c r="B10089" s="110">
        <v>45845</v>
      </c>
      <c r="C10089" s="89">
        <v>4.5</v>
      </c>
      <c r="D10089" s="89">
        <v>16.100000000000001</v>
      </c>
      <c r="E10089" s="96">
        <v>2045</v>
      </c>
      <c r="F10089" s="89">
        <v>0.1</v>
      </c>
      <c r="G10089" s="89">
        <v>1007.7</v>
      </c>
      <c r="H10089">
        <v>0.74</v>
      </c>
      <c r="I10089" t="s">
        <v>25</v>
      </c>
      <c r="J10089">
        <v>0.8</v>
      </c>
      <c r="K10089">
        <v>7</v>
      </c>
      <c r="L10089">
        <v>2025</v>
      </c>
      <c r="M10089" t="s">
        <v>356</v>
      </c>
      <c r="N10089" s="89" cm="1">
        <f t="array" ref="N10089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10089" s="89">
        <f>_34_KNMI_Stations[[#This Row],[graaddagen]]*_34_KNMI_Stations[[#This Row],[Gewogen factor]]</f>
        <v>1.5199999999999989</v>
      </c>
      <c r="P10089" s="89" cm="1">
        <f t="array" ref="P100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90" spans="1:16" x14ac:dyDescent="0.25">
      <c r="A10090">
        <v>344</v>
      </c>
      <c r="B10090" s="110">
        <v>45846</v>
      </c>
      <c r="C10090" s="89">
        <v>3.3</v>
      </c>
      <c r="D10090" s="89">
        <v>15.2</v>
      </c>
      <c r="E10090" s="96">
        <v>1866</v>
      </c>
      <c r="F10090" s="89">
        <v>11.6</v>
      </c>
      <c r="G10090" s="89">
        <v>1015.3</v>
      </c>
      <c r="H10090">
        <v>0.77</v>
      </c>
      <c r="I10090" t="s">
        <v>25</v>
      </c>
      <c r="J10090">
        <v>0.8</v>
      </c>
      <c r="K10090">
        <v>7</v>
      </c>
      <c r="L10090">
        <v>2025</v>
      </c>
      <c r="M10090" t="s">
        <v>356</v>
      </c>
      <c r="N10090" s="89" cm="1">
        <f t="array" ref="N10090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0090" s="89">
        <f>_34_KNMI_Stations[[#This Row],[graaddagen]]*_34_KNMI_Stations[[#This Row],[Gewogen factor]]</f>
        <v>2.2400000000000007</v>
      </c>
      <c r="P10090" s="89" cm="1">
        <f t="array" ref="P100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91" spans="1:16" x14ac:dyDescent="0.25">
      <c r="A10091">
        <v>344</v>
      </c>
      <c r="B10091" s="110">
        <v>45847</v>
      </c>
      <c r="C10091" s="89">
        <v>2</v>
      </c>
      <c r="D10091" s="89">
        <v>18.5</v>
      </c>
      <c r="E10091" s="96">
        <v>2880</v>
      </c>
      <c r="F10091" s="89">
        <v>0</v>
      </c>
      <c r="G10091" s="89">
        <v>1021.4</v>
      </c>
      <c r="H10091">
        <v>0.62</v>
      </c>
      <c r="I10091" t="s">
        <v>25</v>
      </c>
      <c r="J10091">
        <v>0.8</v>
      </c>
      <c r="K10091">
        <v>7</v>
      </c>
      <c r="L10091">
        <v>2025</v>
      </c>
      <c r="M10091" t="s">
        <v>356</v>
      </c>
      <c r="N10091" s="89" cm="1">
        <f t="array" ref="N10091">IF(ISNUMBER(_34_KNMI_Stations[[#This Row],[Etmaal temperatuur °C]]),IF(_34_KNMI_Stations[[#This Row],[Etmaal temperatuur °C]]&lt;stookgrens[],stookgrens[]-_34_KNMI_Stations[[#This Row],[Etmaal temperatuur °C]],0),"")</f>
        <v>0</v>
      </c>
      <c r="O10091" s="89">
        <f>_34_KNMI_Stations[[#This Row],[graaddagen]]*_34_KNMI_Stations[[#This Row],[Gewogen factor]]</f>
        <v>0</v>
      </c>
      <c r="P10091" s="89" cm="1">
        <f t="array" ref="P10091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0092" spans="1:16" x14ac:dyDescent="0.25">
      <c r="A10092">
        <v>344</v>
      </c>
      <c r="B10092" s="110">
        <v>45848</v>
      </c>
      <c r="C10092" s="89">
        <v>2</v>
      </c>
      <c r="D10092" s="89">
        <v>19.3</v>
      </c>
      <c r="E10092" s="96">
        <v>2658</v>
      </c>
      <c r="F10092" s="89">
        <v>0</v>
      </c>
      <c r="G10092" s="89">
        <v>1022.6</v>
      </c>
      <c r="H10092">
        <v>0.71</v>
      </c>
      <c r="I10092" t="s">
        <v>25</v>
      </c>
      <c r="J10092">
        <v>0.8</v>
      </c>
      <c r="K10092">
        <v>7</v>
      </c>
      <c r="L10092">
        <v>2025</v>
      </c>
      <c r="M10092" t="s">
        <v>356</v>
      </c>
      <c r="N10092" s="89" cm="1">
        <f t="array" ref="N10092">IF(ISNUMBER(_34_KNMI_Stations[[#This Row],[Etmaal temperatuur °C]]),IF(_34_KNMI_Stations[[#This Row],[Etmaal temperatuur °C]]&lt;stookgrens[],stookgrens[]-_34_KNMI_Stations[[#This Row],[Etmaal temperatuur °C]],0),"")</f>
        <v>0</v>
      </c>
      <c r="O10092" s="89">
        <f>_34_KNMI_Stations[[#This Row],[graaddagen]]*_34_KNMI_Stations[[#This Row],[Gewogen factor]]</f>
        <v>0</v>
      </c>
      <c r="P10092" s="89" cm="1">
        <f t="array" ref="P10092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0093" spans="1:16" x14ac:dyDescent="0.25">
      <c r="A10093">
        <v>344</v>
      </c>
      <c r="B10093" s="110">
        <v>45849</v>
      </c>
      <c r="C10093" s="89">
        <v>2.4</v>
      </c>
      <c r="D10093" s="89">
        <v>19.600000000000001</v>
      </c>
      <c r="E10093" s="96">
        <v>2373</v>
      </c>
      <c r="F10093" s="89">
        <v>-0.1</v>
      </c>
      <c r="G10093" s="89">
        <v>1020.4</v>
      </c>
      <c r="H10093">
        <v>0.76</v>
      </c>
      <c r="I10093" t="s">
        <v>25</v>
      </c>
      <c r="J10093">
        <v>0.8</v>
      </c>
      <c r="K10093">
        <v>7</v>
      </c>
      <c r="L10093">
        <v>2025</v>
      </c>
      <c r="M10093" t="s">
        <v>356</v>
      </c>
      <c r="N10093" s="89" cm="1">
        <f t="array" ref="N10093">IF(ISNUMBER(_34_KNMI_Stations[[#This Row],[Etmaal temperatuur °C]]),IF(_34_KNMI_Stations[[#This Row],[Etmaal temperatuur °C]]&lt;stookgrens[],stookgrens[]-_34_KNMI_Stations[[#This Row],[Etmaal temperatuur °C]],0),"")</f>
        <v>0</v>
      </c>
      <c r="O10093" s="89">
        <f>_34_KNMI_Stations[[#This Row],[graaddagen]]*_34_KNMI_Stations[[#This Row],[Gewogen factor]]</f>
        <v>0</v>
      </c>
      <c r="P10093" s="89" cm="1">
        <f t="array" ref="P10093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0094" spans="1:16" x14ac:dyDescent="0.25">
      <c r="A10094">
        <v>344</v>
      </c>
      <c r="B10094" s="110">
        <v>45850</v>
      </c>
      <c r="C10094" s="89">
        <v>3</v>
      </c>
      <c r="D10094" s="89">
        <v>19.5</v>
      </c>
      <c r="E10094" s="96">
        <v>2583</v>
      </c>
      <c r="F10094" s="89">
        <v>0</v>
      </c>
      <c r="G10094" s="89">
        <v>1015.7</v>
      </c>
      <c r="H10094">
        <v>0.75</v>
      </c>
      <c r="I10094" t="s">
        <v>25</v>
      </c>
      <c r="J10094">
        <v>0.8</v>
      </c>
      <c r="K10094">
        <v>7</v>
      </c>
      <c r="L10094">
        <v>2025</v>
      </c>
      <c r="M10094" t="s">
        <v>356</v>
      </c>
      <c r="N10094" s="89" cm="1">
        <f t="array" ref="N10094">IF(ISNUMBER(_34_KNMI_Stations[[#This Row],[Etmaal temperatuur °C]]),IF(_34_KNMI_Stations[[#This Row],[Etmaal temperatuur °C]]&lt;stookgrens[],stookgrens[]-_34_KNMI_Stations[[#This Row],[Etmaal temperatuur °C]],0),"")</f>
        <v>0</v>
      </c>
      <c r="O10094" s="89">
        <f>_34_KNMI_Stations[[#This Row],[graaddagen]]*_34_KNMI_Stations[[#This Row],[Gewogen factor]]</f>
        <v>0</v>
      </c>
      <c r="P10094" s="89" cm="1">
        <f t="array" ref="P10094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0095" spans="1:16" x14ac:dyDescent="0.25">
      <c r="A10095">
        <v>344</v>
      </c>
      <c r="B10095" s="110">
        <v>45851</v>
      </c>
      <c r="C10095" s="89">
        <v>1.6</v>
      </c>
      <c r="D10095" s="89">
        <v>19.7</v>
      </c>
      <c r="E10095" s="96">
        <v>1204</v>
      </c>
      <c r="F10095" s="89">
        <v>0</v>
      </c>
      <c r="G10095" s="89">
        <v>1011.7</v>
      </c>
      <c r="H10095">
        <v>0.81</v>
      </c>
      <c r="I10095" t="s">
        <v>25</v>
      </c>
      <c r="J10095">
        <v>0.8</v>
      </c>
      <c r="K10095">
        <v>7</v>
      </c>
      <c r="L10095">
        <v>2025</v>
      </c>
      <c r="M10095" t="s">
        <v>356</v>
      </c>
      <c r="N10095" s="89" cm="1">
        <f t="array" ref="N10095">IF(ISNUMBER(_34_KNMI_Stations[[#This Row],[Etmaal temperatuur °C]]),IF(_34_KNMI_Stations[[#This Row],[Etmaal temperatuur °C]]&lt;stookgrens[],stookgrens[]-_34_KNMI_Stations[[#This Row],[Etmaal temperatuur °C]],0),"")</f>
        <v>0</v>
      </c>
      <c r="O10095" s="89">
        <f>_34_KNMI_Stations[[#This Row],[graaddagen]]*_34_KNMI_Stations[[#This Row],[Gewogen factor]]</f>
        <v>0</v>
      </c>
      <c r="P10095" s="89" cm="1">
        <f t="array" ref="P10095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0096" spans="1:16" x14ac:dyDescent="0.25">
      <c r="A10096">
        <v>344</v>
      </c>
      <c r="B10096" s="110">
        <v>45852</v>
      </c>
      <c r="C10096" s="89">
        <v>4.5</v>
      </c>
      <c r="D10096" s="89">
        <v>20.3</v>
      </c>
      <c r="E10096" s="96">
        <v>2062</v>
      </c>
      <c r="F10096" s="89">
        <v>-0.1</v>
      </c>
      <c r="G10096" s="89">
        <v>1014.2</v>
      </c>
      <c r="H10096">
        <v>0.72</v>
      </c>
      <c r="I10096" t="s">
        <v>25</v>
      </c>
      <c r="J10096">
        <v>0.8</v>
      </c>
      <c r="K10096">
        <v>7</v>
      </c>
      <c r="L10096">
        <v>2025</v>
      </c>
      <c r="M10096" t="s">
        <v>357</v>
      </c>
      <c r="N10096" s="89" cm="1">
        <f t="array" ref="N10096">IF(ISNUMBER(_34_KNMI_Stations[[#This Row],[Etmaal temperatuur °C]]),IF(_34_KNMI_Stations[[#This Row],[Etmaal temperatuur °C]]&lt;stookgrens[],stookgrens[]-_34_KNMI_Stations[[#This Row],[Etmaal temperatuur °C]],0),"")</f>
        <v>0</v>
      </c>
      <c r="O10096" s="89">
        <f>_34_KNMI_Stations[[#This Row],[graaddagen]]*_34_KNMI_Stations[[#This Row],[Gewogen factor]]</f>
        <v>0</v>
      </c>
      <c r="P10096" s="89" cm="1">
        <f t="array" ref="P10096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10097" spans="1:16" x14ac:dyDescent="0.25">
      <c r="A10097">
        <v>344</v>
      </c>
      <c r="B10097" s="110">
        <v>45853</v>
      </c>
      <c r="C10097" s="89">
        <v>6.3</v>
      </c>
      <c r="D10097" s="89">
        <v>19.100000000000001</v>
      </c>
      <c r="E10097" s="96">
        <v>1978</v>
      </c>
      <c r="F10097" s="89">
        <v>0.4</v>
      </c>
      <c r="G10097" s="89">
        <v>1016.5</v>
      </c>
      <c r="H10097">
        <v>0.62</v>
      </c>
      <c r="I10097" t="s">
        <v>25</v>
      </c>
      <c r="J10097">
        <v>0.8</v>
      </c>
      <c r="K10097">
        <v>7</v>
      </c>
      <c r="L10097">
        <v>2025</v>
      </c>
      <c r="M10097" t="s">
        <v>357</v>
      </c>
      <c r="N10097" s="89" cm="1">
        <f t="array" ref="N10097">IF(ISNUMBER(_34_KNMI_Stations[[#This Row],[Etmaal temperatuur °C]]),IF(_34_KNMI_Stations[[#This Row],[Etmaal temperatuur °C]]&lt;stookgrens[],stookgrens[]-_34_KNMI_Stations[[#This Row],[Etmaal temperatuur °C]],0),"")</f>
        <v>0</v>
      </c>
      <c r="O10097" s="89">
        <f>_34_KNMI_Stations[[#This Row],[graaddagen]]*_34_KNMI_Stations[[#This Row],[Gewogen factor]]</f>
        <v>0</v>
      </c>
      <c r="P10097" s="89" cm="1">
        <f t="array" ref="P10097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0098" spans="1:16" x14ac:dyDescent="0.25">
      <c r="A10098">
        <v>344</v>
      </c>
      <c r="B10098" s="110">
        <v>45854</v>
      </c>
      <c r="C10098" s="89">
        <v>4.4000000000000004</v>
      </c>
      <c r="D10098" s="89">
        <v>17.2</v>
      </c>
      <c r="E10098" s="96">
        <v>1929</v>
      </c>
      <c r="F10098" s="89">
        <v>10.9</v>
      </c>
      <c r="G10098" s="89">
        <v>1014.4</v>
      </c>
      <c r="H10098">
        <v>0.8</v>
      </c>
      <c r="I10098" t="s">
        <v>25</v>
      </c>
      <c r="J10098">
        <v>0.8</v>
      </c>
      <c r="K10098">
        <v>7</v>
      </c>
      <c r="L10098">
        <v>2025</v>
      </c>
      <c r="M10098" t="s">
        <v>357</v>
      </c>
      <c r="N10098" s="89" cm="1">
        <f t="array" ref="N10098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0098" s="89">
        <f>_34_KNMI_Stations[[#This Row],[graaddagen]]*_34_KNMI_Stations[[#This Row],[Gewogen factor]]</f>
        <v>0.64000000000000057</v>
      </c>
      <c r="P10098" s="89" cm="1">
        <f t="array" ref="P100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099" spans="1:16" x14ac:dyDescent="0.25">
      <c r="A10099">
        <v>344</v>
      </c>
      <c r="B10099" s="110">
        <v>45855</v>
      </c>
      <c r="C10099" s="89">
        <v>1.9</v>
      </c>
      <c r="D10099" s="89">
        <v>18.7</v>
      </c>
      <c r="E10099" s="96">
        <v>2626</v>
      </c>
      <c r="F10099" s="89">
        <v>0</v>
      </c>
      <c r="G10099" s="89">
        <v>1017.7</v>
      </c>
      <c r="H10099">
        <v>0.7</v>
      </c>
      <c r="I10099" t="s">
        <v>25</v>
      </c>
      <c r="J10099">
        <v>0.8</v>
      </c>
      <c r="K10099">
        <v>7</v>
      </c>
      <c r="L10099">
        <v>2025</v>
      </c>
      <c r="M10099" t="s">
        <v>357</v>
      </c>
      <c r="N10099" s="89" cm="1">
        <f t="array" ref="N10099">IF(ISNUMBER(_34_KNMI_Stations[[#This Row],[Etmaal temperatuur °C]]),IF(_34_KNMI_Stations[[#This Row],[Etmaal temperatuur °C]]&lt;stookgrens[],stookgrens[]-_34_KNMI_Stations[[#This Row],[Etmaal temperatuur °C]],0),"")</f>
        <v>0</v>
      </c>
      <c r="O10099" s="89">
        <f>_34_KNMI_Stations[[#This Row],[graaddagen]]*_34_KNMI_Stations[[#This Row],[Gewogen factor]]</f>
        <v>0</v>
      </c>
      <c r="P10099" s="89" cm="1">
        <f t="array" ref="P10099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0100" spans="1:16" x14ac:dyDescent="0.25">
      <c r="A10100">
        <v>344</v>
      </c>
      <c r="B10100" s="110">
        <v>45856</v>
      </c>
      <c r="C10100" s="89">
        <v>2.2000000000000002</v>
      </c>
      <c r="D10100" s="89">
        <v>21.9</v>
      </c>
      <c r="E10100" s="96">
        <v>1793</v>
      </c>
      <c r="F10100" s="89">
        <v>0</v>
      </c>
      <c r="G10100" s="89">
        <v>1014</v>
      </c>
      <c r="H10100">
        <v>0.65</v>
      </c>
      <c r="I10100" t="s">
        <v>25</v>
      </c>
      <c r="J10100">
        <v>0.8</v>
      </c>
      <c r="K10100">
        <v>7</v>
      </c>
      <c r="L10100">
        <v>2025</v>
      </c>
      <c r="M10100" t="s">
        <v>357</v>
      </c>
      <c r="N10100" s="89" cm="1">
        <f t="array" ref="N10100">IF(ISNUMBER(_34_KNMI_Stations[[#This Row],[Etmaal temperatuur °C]]),IF(_34_KNMI_Stations[[#This Row],[Etmaal temperatuur °C]]&lt;stookgrens[],stookgrens[]-_34_KNMI_Stations[[#This Row],[Etmaal temperatuur °C]],0),"")</f>
        <v>0</v>
      </c>
      <c r="O10100" s="89">
        <f>_34_KNMI_Stations[[#This Row],[graaddagen]]*_34_KNMI_Stations[[#This Row],[Gewogen factor]]</f>
        <v>0</v>
      </c>
      <c r="P10100" s="89" cm="1">
        <f t="array" ref="P10100">IF(ISNUMBER(_34_KNMI_Stations[[#This Row],[Etmaal temperatuur °C]]),IF(_34_KNMI_Stations[[#This Row],[Etmaal temperatuur °C]]&gt;stookgrens[],_34_KNMI_Stations[[#This Row],[Etmaal temperatuur °C]]-stookgrens[],0),"")</f>
        <v>3.8999999999999986</v>
      </c>
    </row>
    <row r="10101" spans="1:16" x14ac:dyDescent="0.25">
      <c r="A10101">
        <v>344</v>
      </c>
      <c r="B10101" s="110">
        <v>45857</v>
      </c>
      <c r="C10101" s="89">
        <v>4.0999999999999996</v>
      </c>
      <c r="D10101" s="89">
        <v>23.2</v>
      </c>
      <c r="E10101" s="96">
        <v>1690</v>
      </c>
      <c r="F10101" s="89">
        <v>0.1</v>
      </c>
      <c r="G10101" s="89">
        <v>1006.6</v>
      </c>
      <c r="H10101">
        <v>0.66</v>
      </c>
      <c r="I10101" t="s">
        <v>25</v>
      </c>
      <c r="J10101">
        <v>0.8</v>
      </c>
      <c r="K10101">
        <v>7</v>
      </c>
      <c r="L10101">
        <v>2025</v>
      </c>
      <c r="M10101" t="s">
        <v>357</v>
      </c>
      <c r="N10101" s="89" cm="1">
        <f t="array" ref="N10101">IF(ISNUMBER(_34_KNMI_Stations[[#This Row],[Etmaal temperatuur °C]]),IF(_34_KNMI_Stations[[#This Row],[Etmaal temperatuur °C]]&lt;stookgrens[],stookgrens[]-_34_KNMI_Stations[[#This Row],[Etmaal temperatuur °C]],0),"")</f>
        <v>0</v>
      </c>
      <c r="O10101" s="89">
        <f>_34_KNMI_Stations[[#This Row],[graaddagen]]*_34_KNMI_Stations[[#This Row],[Gewogen factor]]</f>
        <v>0</v>
      </c>
      <c r="P10101" s="89" cm="1">
        <f t="array" ref="P10101">IF(ISNUMBER(_34_KNMI_Stations[[#This Row],[Etmaal temperatuur °C]]),IF(_34_KNMI_Stations[[#This Row],[Etmaal temperatuur °C]]&gt;stookgrens[],_34_KNMI_Stations[[#This Row],[Etmaal temperatuur °C]]-stookgrens[],0),"")</f>
        <v>5.1999999999999993</v>
      </c>
    </row>
    <row r="10102" spans="1:16" x14ac:dyDescent="0.25">
      <c r="A10102">
        <v>344</v>
      </c>
      <c r="B10102" s="110">
        <v>45858</v>
      </c>
      <c r="C10102" s="89">
        <v>3.3</v>
      </c>
      <c r="D10102" s="89">
        <v>21.1</v>
      </c>
      <c r="E10102" s="96">
        <v>1478</v>
      </c>
      <c r="F10102" s="89">
        <v>0.1</v>
      </c>
      <c r="G10102" s="89">
        <v>1003.5</v>
      </c>
      <c r="H10102">
        <v>0.76</v>
      </c>
      <c r="I10102" t="s">
        <v>25</v>
      </c>
      <c r="J10102">
        <v>0.8</v>
      </c>
      <c r="K10102">
        <v>7</v>
      </c>
      <c r="L10102">
        <v>2025</v>
      </c>
      <c r="M10102" t="s">
        <v>357</v>
      </c>
      <c r="N10102" s="89" cm="1">
        <f t="array" ref="N10102">IF(ISNUMBER(_34_KNMI_Stations[[#This Row],[Etmaal temperatuur °C]]),IF(_34_KNMI_Stations[[#This Row],[Etmaal temperatuur °C]]&lt;stookgrens[],stookgrens[]-_34_KNMI_Stations[[#This Row],[Etmaal temperatuur °C]],0),"")</f>
        <v>0</v>
      </c>
      <c r="O10102" s="89">
        <f>_34_KNMI_Stations[[#This Row],[graaddagen]]*_34_KNMI_Stations[[#This Row],[Gewogen factor]]</f>
        <v>0</v>
      </c>
      <c r="P10102" s="89" cm="1">
        <f t="array" ref="P10102">IF(ISNUMBER(_34_KNMI_Stations[[#This Row],[Etmaal temperatuur °C]]),IF(_34_KNMI_Stations[[#This Row],[Etmaal temperatuur °C]]&gt;stookgrens[],_34_KNMI_Stations[[#This Row],[Etmaal temperatuur °C]]-stookgrens[],0),"")</f>
        <v>3.1000000000000014</v>
      </c>
    </row>
    <row r="10103" spans="1:16" x14ac:dyDescent="0.25">
      <c r="A10103">
        <v>344</v>
      </c>
      <c r="B10103" s="110">
        <v>45859</v>
      </c>
      <c r="C10103" s="89">
        <v>4.3</v>
      </c>
      <c r="D10103" s="89">
        <v>19.600000000000001</v>
      </c>
      <c r="E10103" s="96">
        <v>1880</v>
      </c>
      <c r="F10103" s="89">
        <v>1.5</v>
      </c>
      <c r="G10103" s="89">
        <v>1002.5</v>
      </c>
      <c r="H10103">
        <v>0.73</v>
      </c>
      <c r="I10103" t="s">
        <v>25</v>
      </c>
      <c r="J10103">
        <v>0.8</v>
      </c>
      <c r="K10103">
        <v>7</v>
      </c>
      <c r="L10103">
        <v>2025</v>
      </c>
      <c r="M10103" t="s">
        <v>358</v>
      </c>
      <c r="N10103" s="89" cm="1">
        <f t="array" ref="N10103">IF(ISNUMBER(_34_KNMI_Stations[[#This Row],[Etmaal temperatuur °C]]),IF(_34_KNMI_Stations[[#This Row],[Etmaal temperatuur °C]]&lt;stookgrens[],stookgrens[]-_34_KNMI_Stations[[#This Row],[Etmaal temperatuur °C]],0),"")</f>
        <v>0</v>
      </c>
      <c r="O10103" s="89">
        <f>_34_KNMI_Stations[[#This Row],[graaddagen]]*_34_KNMI_Stations[[#This Row],[Gewogen factor]]</f>
        <v>0</v>
      </c>
      <c r="P10103" s="89" cm="1">
        <f t="array" ref="P10103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0104" spans="1:16" x14ac:dyDescent="0.25">
      <c r="A10104">
        <v>344</v>
      </c>
      <c r="B10104" s="110">
        <v>45860</v>
      </c>
      <c r="C10104" s="89">
        <v>5.2</v>
      </c>
      <c r="D10104" s="89">
        <v>19.899999999999999</v>
      </c>
      <c r="E10104" s="96">
        <v>2061</v>
      </c>
      <c r="F10104" s="89">
        <v>-0.1</v>
      </c>
      <c r="G10104" s="89">
        <v>1008.9</v>
      </c>
      <c r="H10104">
        <v>0.76</v>
      </c>
      <c r="I10104" t="s">
        <v>25</v>
      </c>
      <c r="J10104">
        <v>0.8</v>
      </c>
      <c r="K10104">
        <v>7</v>
      </c>
      <c r="L10104">
        <v>2025</v>
      </c>
      <c r="M10104" t="s">
        <v>358</v>
      </c>
      <c r="N10104" s="89" cm="1">
        <f t="array" ref="N10104">IF(ISNUMBER(_34_KNMI_Stations[[#This Row],[Etmaal temperatuur °C]]),IF(_34_KNMI_Stations[[#This Row],[Etmaal temperatuur °C]]&lt;stookgrens[],stookgrens[]-_34_KNMI_Stations[[#This Row],[Etmaal temperatuur °C]],0),"")</f>
        <v>0</v>
      </c>
      <c r="O10104" s="89">
        <f>_34_KNMI_Stations[[#This Row],[graaddagen]]*_34_KNMI_Stations[[#This Row],[Gewogen factor]]</f>
        <v>0</v>
      </c>
      <c r="P10104" s="89" cm="1">
        <f t="array" ref="P10104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0105" spans="1:16" x14ac:dyDescent="0.25">
      <c r="A10105">
        <v>344</v>
      </c>
      <c r="B10105" s="110">
        <v>45861</v>
      </c>
      <c r="C10105" s="89">
        <v>2.9</v>
      </c>
      <c r="D10105" s="89">
        <v>19.2</v>
      </c>
      <c r="E10105" s="96">
        <v>1744</v>
      </c>
      <c r="F10105" s="89">
        <v>7.8</v>
      </c>
      <c r="G10105" s="89">
        <v>1012.2</v>
      </c>
      <c r="H10105">
        <v>0.82</v>
      </c>
      <c r="I10105" t="s">
        <v>25</v>
      </c>
      <c r="J10105">
        <v>0.8</v>
      </c>
      <c r="K10105">
        <v>7</v>
      </c>
      <c r="L10105">
        <v>2025</v>
      </c>
      <c r="M10105" t="s">
        <v>358</v>
      </c>
      <c r="N10105" s="89" cm="1">
        <f t="array" ref="N10105">IF(ISNUMBER(_34_KNMI_Stations[[#This Row],[Etmaal temperatuur °C]]),IF(_34_KNMI_Stations[[#This Row],[Etmaal temperatuur °C]]&lt;stookgrens[],stookgrens[]-_34_KNMI_Stations[[#This Row],[Etmaal temperatuur °C]],0),"")</f>
        <v>0</v>
      </c>
      <c r="O10105" s="89">
        <f>_34_KNMI_Stations[[#This Row],[graaddagen]]*_34_KNMI_Stations[[#This Row],[Gewogen factor]]</f>
        <v>0</v>
      </c>
      <c r="P10105" s="89" cm="1">
        <f t="array" ref="P10105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0106" spans="1:16" x14ac:dyDescent="0.25">
      <c r="A10106">
        <v>344</v>
      </c>
      <c r="B10106" s="110">
        <v>45862</v>
      </c>
      <c r="C10106" s="89">
        <v>2.2000000000000002</v>
      </c>
      <c r="D10106" s="89">
        <v>19.2</v>
      </c>
      <c r="E10106" s="96">
        <v>2284</v>
      </c>
      <c r="F10106" s="89">
        <v>0</v>
      </c>
      <c r="G10106" s="89">
        <v>1014.7</v>
      </c>
      <c r="H10106">
        <v>0.79</v>
      </c>
      <c r="I10106" t="s">
        <v>25</v>
      </c>
      <c r="J10106">
        <v>0.8</v>
      </c>
      <c r="K10106">
        <v>7</v>
      </c>
      <c r="L10106">
        <v>2025</v>
      </c>
      <c r="M10106" t="s">
        <v>358</v>
      </c>
      <c r="N10106" s="89" cm="1">
        <f t="array" ref="N10106">IF(ISNUMBER(_34_KNMI_Stations[[#This Row],[Etmaal temperatuur °C]]),IF(_34_KNMI_Stations[[#This Row],[Etmaal temperatuur °C]]&lt;stookgrens[],stookgrens[]-_34_KNMI_Stations[[#This Row],[Etmaal temperatuur °C]],0),"")</f>
        <v>0</v>
      </c>
      <c r="O10106" s="89">
        <f>_34_KNMI_Stations[[#This Row],[graaddagen]]*_34_KNMI_Stations[[#This Row],[Gewogen factor]]</f>
        <v>0</v>
      </c>
      <c r="P10106" s="89" cm="1">
        <f t="array" ref="P10106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0107" spans="1:16" x14ac:dyDescent="0.25">
      <c r="A10107">
        <v>344</v>
      </c>
      <c r="B10107" s="110">
        <v>45863</v>
      </c>
      <c r="C10107" s="89">
        <v>2.2000000000000002</v>
      </c>
      <c r="D10107" s="89">
        <v>19.100000000000001</v>
      </c>
      <c r="E10107" s="96">
        <v>1506</v>
      </c>
      <c r="F10107" s="89">
        <v>0.6</v>
      </c>
      <c r="G10107" s="89">
        <v>1017.9</v>
      </c>
      <c r="H10107">
        <v>0.82</v>
      </c>
      <c r="I10107" t="s">
        <v>25</v>
      </c>
      <c r="J10107">
        <v>0.8</v>
      </c>
      <c r="K10107">
        <v>7</v>
      </c>
      <c r="L10107">
        <v>2025</v>
      </c>
      <c r="M10107" t="s">
        <v>358</v>
      </c>
      <c r="N10107" s="89" cm="1">
        <f t="array" ref="N10107">IF(ISNUMBER(_34_KNMI_Stations[[#This Row],[Etmaal temperatuur °C]]),IF(_34_KNMI_Stations[[#This Row],[Etmaal temperatuur °C]]&lt;stookgrens[],stookgrens[]-_34_KNMI_Stations[[#This Row],[Etmaal temperatuur °C]],0),"")</f>
        <v>0</v>
      </c>
      <c r="O10107" s="89">
        <f>_34_KNMI_Stations[[#This Row],[graaddagen]]*_34_KNMI_Stations[[#This Row],[Gewogen factor]]</f>
        <v>0</v>
      </c>
      <c r="P10107" s="89" cm="1">
        <f t="array" ref="P10107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0108" spans="1:16" x14ac:dyDescent="0.25">
      <c r="A10108">
        <v>344</v>
      </c>
      <c r="B10108" s="110">
        <v>45864</v>
      </c>
      <c r="C10108" s="89">
        <v>3.8</v>
      </c>
      <c r="D10108" s="89">
        <v>20</v>
      </c>
      <c r="E10108" s="96">
        <v>1946</v>
      </c>
      <c r="F10108" s="89">
        <v>1.9</v>
      </c>
      <c r="G10108" s="89">
        <v>1015.9</v>
      </c>
      <c r="H10108">
        <v>0.78</v>
      </c>
      <c r="I10108" t="s">
        <v>25</v>
      </c>
      <c r="J10108">
        <v>0.8</v>
      </c>
      <c r="K10108">
        <v>7</v>
      </c>
      <c r="L10108">
        <v>2025</v>
      </c>
      <c r="M10108" t="s">
        <v>358</v>
      </c>
      <c r="N10108" s="89" cm="1">
        <f t="array" ref="N10108">IF(ISNUMBER(_34_KNMI_Stations[[#This Row],[Etmaal temperatuur °C]]),IF(_34_KNMI_Stations[[#This Row],[Etmaal temperatuur °C]]&lt;stookgrens[],stookgrens[]-_34_KNMI_Stations[[#This Row],[Etmaal temperatuur °C]],0),"")</f>
        <v>0</v>
      </c>
      <c r="O10108" s="89">
        <f>_34_KNMI_Stations[[#This Row],[graaddagen]]*_34_KNMI_Stations[[#This Row],[Gewogen factor]]</f>
        <v>0</v>
      </c>
      <c r="P10108" s="89" cm="1">
        <f t="array" ref="P10108">IF(ISNUMBER(_34_KNMI_Stations[[#This Row],[Etmaal temperatuur °C]]),IF(_34_KNMI_Stations[[#This Row],[Etmaal temperatuur °C]]&gt;stookgrens[],_34_KNMI_Stations[[#This Row],[Etmaal temperatuur °C]]-stookgrens[],0),"")</f>
        <v>2</v>
      </c>
    </row>
    <row r="10109" spans="1:16" x14ac:dyDescent="0.25">
      <c r="A10109">
        <v>344</v>
      </c>
      <c r="B10109" s="110">
        <v>45865</v>
      </c>
      <c r="C10109" s="89">
        <v>2.6</v>
      </c>
      <c r="D10109" s="89">
        <v>18</v>
      </c>
      <c r="E10109" s="96">
        <v>1653</v>
      </c>
      <c r="F10109" s="89">
        <v>-0.1</v>
      </c>
      <c r="G10109" s="89">
        <v>1015.1</v>
      </c>
      <c r="H10109">
        <v>0.75</v>
      </c>
      <c r="I10109" t="s">
        <v>25</v>
      </c>
      <c r="J10109">
        <v>0.8</v>
      </c>
      <c r="K10109">
        <v>7</v>
      </c>
      <c r="L10109">
        <v>2025</v>
      </c>
      <c r="M10109" t="s">
        <v>358</v>
      </c>
      <c r="N10109" s="89" cm="1">
        <f t="array" ref="N10109">IF(ISNUMBER(_34_KNMI_Stations[[#This Row],[Etmaal temperatuur °C]]),IF(_34_KNMI_Stations[[#This Row],[Etmaal temperatuur °C]]&lt;stookgrens[],stookgrens[]-_34_KNMI_Stations[[#This Row],[Etmaal temperatuur °C]],0),"")</f>
        <v>0</v>
      </c>
      <c r="O10109" s="89">
        <f>_34_KNMI_Stations[[#This Row],[graaddagen]]*_34_KNMI_Stations[[#This Row],[Gewogen factor]]</f>
        <v>0</v>
      </c>
      <c r="P10109" s="89" cm="1">
        <f t="array" ref="P101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10" spans="1:16" x14ac:dyDescent="0.25">
      <c r="A10110">
        <v>344</v>
      </c>
      <c r="B10110" s="110">
        <v>45866</v>
      </c>
      <c r="C10110" s="89">
        <v>3.2</v>
      </c>
      <c r="D10110" s="89">
        <v>17.399999999999999</v>
      </c>
      <c r="E10110" s="96">
        <v>1580</v>
      </c>
      <c r="F10110" s="89">
        <v>0.9</v>
      </c>
      <c r="G10110" s="89">
        <v>1018.1</v>
      </c>
      <c r="H10110">
        <v>0.75</v>
      </c>
      <c r="I10110" t="s">
        <v>25</v>
      </c>
      <c r="J10110">
        <v>0.8</v>
      </c>
      <c r="K10110">
        <v>7</v>
      </c>
      <c r="L10110">
        <v>2025</v>
      </c>
      <c r="M10110" t="s">
        <v>359</v>
      </c>
      <c r="N10110" s="89" cm="1">
        <f t="array" ref="N10110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10110" s="89">
        <f>_34_KNMI_Stations[[#This Row],[graaddagen]]*_34_KNMI_Stations[[#This Row],[Gewogen factor]]</f>
        <v>0.48000000000000115</v>
      </c>
      <c r="P10110" s="89" cm="1">
        <f t="array" ref="P101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11" spans="1:16" x14ac:dyDescent="0.25">
      <c r="A10111">
        <v>344</v>
      </c>
      <c r="B10111" s="110">
        <v>45867</v>
      </c>
      <c r="C10111" s="89">
        <v>2</v>
      </c>
      <c r="D10111" s="89">
        <v>18.3</v>
      </c>
      <c r="E10111" s="96">
        <v>2177</v>
      </c>
      <c r="F10111" s="89">
        <v>0</v>
      </c>
      <c r="G10111" s="89">
        <v>1017.4</v>
      </c>
      <c r="H10111">
        <v>0.68</v>
      </c>
      <c r="I10111" t="s">
        <v>25</v>
      </c>
      <c r="J10111">
        <v>0.8</v>
      </c>
      <c r="K10111">
        <v>7</v>
      </c>
      <c r="L10111">
        <v>2025</v>
      </c>
      <c r="M10111" t="s">
        <v>359</v>
      </c>
      <c r="N10111" s="89" cm="1">
        <f t="array" ref="N10111">IF(ISNUMBER(_34_KNMI_Stations[[#This Row],[Etmaal temperatuur °C]]),IF(_34_KNMI_Stations[[#This Row],[Etmaal temperatuur °C]]&lt;stookgrens[],stookgrens[]-_34_KNMI_Stations[[#This Row],[Etmaal temperatuur °C]],0),"")</f>
        <v>0</v>
      </c>
      <c r="O10111" s="89">
        <f>_34_KNMI_Stations[[#This Row],[graaddagen]]*_34_KNMI_Stations[[#This Row],[Gewogen factor]]</f>
        <v>0</v>
      </c>
      <c r="P10111" s="89" cm="1">
        <f t="array" ref="P10111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0112" spans="1:16" x14ac:dyDescent="0.25">
      <c r="A10112">
        <v>344</v>
      </c>
      <c r="B10112" s="110">
        <v>45868</v>
      </c>
      <c r="C10112" s="89">
        <v>3.6</v>
      </c>
      <c r="D10112" s="89">
        <v>18.2</v>
      </c>
      <c r="E10112" s="96">
        <v>2455</v>
      </c>
      <c r="F10112" s="89">
        <v>0</v>
      </c>
      <c r="G10112" s="89">
        <v>1016.8</v>
      </c>
      <c r="H10112">
        <v>0.67</v>
      </c>
      <c r="I10112" t="s">
        <v>25</v>
      </c>
      <c r="J10112">
        <v>0.8</v>
      </c>
      <c r="K10112">
        <v>7</v>
      </c>
      <c r="L10112">
        <v>2025</v>
      </c>
      <c r="M10112" t="s">
        <v>359</v>
      </c>
      <c r="N10112" s="89" cm="1">
        <f t="array" ref="N10112">IF(ISNUMBER(_34_KNMI_Stations[[#This Row],[Etmaal temperatuur °C]]),IF(_34_KNMI_Stations[[#This Row],[Etmaal temperatuur °C]]&lt;stookgrens[],stookgrens[]-_34_KNMI_Stations[[#This Row],[Etmaal temperatuur °C]],0),"")</f>
        <v>0</v>
      </c>
      <c r="O10112" s="89">
        <f>_34_KNMI_Stations[[#This Row],[graaddagen]]*_34_KNMI_Stations[[#This Row],[Gewogen factor]]</f>
        <v>0</v>
      </c>
      <c r="P10112" s="89" cm="1">
        <f t="array" ref="P10112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0113" spans="1:16" x14ac:dyDescent="0.25">
      <c r="A10113">
        <v>344</v>
      </c>
      <c r="B10113" s="110">
        <v>45869</v>
      </c>
      <c r="C10113" s="89">
        <v>2.9</v>
      </c>
      <c r="D10113" s="89">
        <v>17.7</v>
      </c>
      <c r="E10113" s="96">
        <v>1134</v>
      </c>
      <c r="F10113" s="89">
        <v>9.8000000000000007</v>
      </c>
      <c r="G10113" s="89">
        <v>1014.2</v>
      </c>
      <c r="H10113">
        <v>0.85</v>
      </c>
      <c r="I10113" t="s">
        <v>25</v>
      </c>
      <c r="J10113">
        <v>0.8</v>
      </c>
      <c r="K10113">
        <v>7</v>
      </c>
      <c r="L10113">
        <v>2025</v>
      </c>
      <c r="M10113" t="s">
        <v>359</v>
      </c>
      <c r="N10113" s="89" cm="1">
        <f t="array" ref="N10113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10113" s="89">
        <f>_34_KNMI_Stations[[#This Row],[graaddagen]]*_34_KNMI_Stations[[#This Row],[Gewogen factor]]</f>
        <v>0.24000000000000057</v>
      </c>
      <c r="P10113" s="89" cm="1">
        <f t="array" ref="P101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14" spans="1:16" x14ac:dyDescent="0.25">
      <c r="A10114">
        <v>344</v>
      </c>
      <c r="B10114" s="110">
        <v>45870</v>
      </c>
      <c r="C10114" s="89">
        <v>4.0999999999999996</v>
      </c>
      <c r="D10114" s="89">
        <v>17.2</v>
      </c>
      <c r="E10114" s="96">
        <v>1489</v>
      </c>
      <c r="F10114" s="89">
        <v>3.6</v>
      </c>
      <c r="G10114" s="89">
        <v>1012.6</v>
      </c>
      <c r="H10114">
        <v>0.8</v>
      </c>
      <c r="I10114" t="s">
        <v>25</v>
      </c>
      <c r="J10114">
        <v>0.8</v>
      </c>
      <c r="K10114">
        <v>8</v>
      </c>
      <c r="L10114">
        <v>2025</v>
      </c>
      <c r="M10114" t="s">
        <v>359</v>
      </c>
      <c r="N10114" s="89" cm="1">
        <f t="array" ref="N10114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0114" s="89">
        <f>_34_KNMI_Stations[[#This Row],[graaddagen]]*_34_KNMI_Stations[[#This Row],[Gewogen factor]]</f>
        <v>0.64000000000000057</v>
      </c>
      <c r="P10114" s="89" cm="1">
        <f t="array" ref="P101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15" spans="1:16" x14ac:dyDescent="0.25">
      <c r="A10115">
        <v>344</v>
      </c>
      <c r="B10115" s="110">
        <v>45871</v>
      </c>
      <c r="C10115" s="89">
        <v>3.7</v>
      </c>
      <c r="D10115" s="89">
        <v>16.399999999999999</v>
      </c>
      <c r="E10115" s="96">
        <v>1249</v>
      </c>
      <c r="F10115" s="89">
        <v>14.3</v>
      </c>
      <c r="G10115" s="89">
        <v>1015.1</v>
      </c>
      <c r="H10115">
        <v>0.82</v>
      </c>
      <c r="I10115" t="s">
        <v>25</v>
      </c>
      <c r="J10115">
        <v>0.8</v>
      </c>
      <c r="K10115">
        <v>8</v>
      </c>
      <c r="L10115">
        <v>2025</v>
      </c>
      <c r="M10115" t="s">
        <v>359</v>
      </c>
      <c r="N10115" s="89" cm="1">
        <f t="array" ref="N10115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10115" s="89">
        <f>_34_KNMI_Stations[[#This Row],[graaddagen]]*_34_KNMI_Stations[[#This Row],[Gewogen factor]]</f>
        <v>1.2800000000000011</v>
      </c>
      <c r="P10115" s="89" cm="1">
        <f t="array" ref="P101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16" spans="1:16" x14ac:dyDescent="0.25">
      <c r="A10116">
        <v>344</v>
      </c>
      <c r="B10116" s="110">
        <v>45872</v>
      </c>
      <c r="C10116" s="89">
        <v>5.0999999999999996</v>
      </c>
      <c r="D10116" s="89">
        <v>18.600000000000001</v>
      </c>
      <c r="E10116" s="96">
        <v>2081</v>
      </c>
      <c r="F10116" s="89">
        <v>3.7</v>
      </c>
      <c r="G10116" s="89">
        <v>1016.9</v>
      </c>
      <c r="H10116">
        <v>0.76</v>
      </c>
      <c r="I10116" t="s">
        <v>25</v>
      </c>
      <c r="J10116">
        <v>0.8</v>
      </c>
      <c r="K10116">
        <v>8</v>
      </c>
      <c r="L10116">
        <v>2025</v>
      </c>
      <c r="M10116" t="s">
        <v>359</v>
      </c>
      <c r="N10116" s="89" cm="1">
        <f t="array" ref="N10116">IF(ISNUMBER(_34_KNMI_Stations[[#This Row],[Etmaal temperatuur °C]]),IF(_34_KNMI_Stations[[#This Row],[Etmaal temperatuur °C]]&lt;stookgrens[],stookgrens[]-_34_KNMI_Stations[[#This Row],[Etmaal temperatuur °C]],0),"")</f>
        <v>0</v>
      </c>
      <c r="O10116" s="89">
        <f>_34_KNMI_Stations[[#This Row],[graaddagen]]*_34_KNMI_Stations[[#This Row],[Gewogen factor]]</f>
        <v>0</v>
      </c>
      <c r="P10116" s="89" cm="1">
        <f t="array" ref="P10116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0117" spans="1:16" x14ac:dyDescent="0.25">
      <c r="A10117">
        <v>344</v>
      </c>
      <c r="B10117" s="110">
        <v>45873</v>
      </c>
      <c r="C10117" s="89">
        <v>5.6</v>
      </c>
      <c r="D10117" s="89">
        <v>19.600000000000001</v>
      </c>
      <c r="E10117" s="96">
        <v>1381</v>
      </c>
      <c r="F10117" s="89">
        <v>3.3</v>
      </c>
      <c r="G10117" s="89">
        <v>1015.2</v>
      </c>
      <c r="H10117">
        <v>0.8</v>
      </c>
      <c r="I10117" t="s">
        <v>25</v>
      </c>
      <c r="J10117">
        <v>0.8</v>
      </c>
      <c r="K10117">
        <v>8</v>
      </c>
      <c r="L10117">
        <v>2025</v>
      </c>
      <c r="M10117" t="s">
        <v>360</v>
      </c>
      <c r="N10117" s="89" cm="1">
        <f t="array" ref="N10117">IF(ISNUMBER(_34_KNMI_Stations[[#This Row],[Etmaal temperatuur °C]]),IF(_34_KNMI_Stations[[#This Row],[Etmaal temperatuur °C]]&lt;stookgrens[],stookgrens[]-_34_KNMI_Stations[[#This Row],[Etmaal temperatuur °C]],0),"")</f>
        <v>0</v>
      </c>
      <c r="O10117" s="89">
        <f>_34_KNMI_Stations[[#This Row],[graaddagen]]*_34_KNMI_Stations[[#This Row],[Gewogen factor]]</f>
        <v>0</v>
      </c>
      <c r="P10117" s="89" cm="1">
        <f t="array" ref="P10117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0118" spans="1:16" x14ac:dyDescent="0.25">
      <c r="A10118">
        <v>344</v>
      </c>
      <c r="B10118" s="110">
        <v>45874</v>
      </c>
      <c r="C10118" s="89">
        <v>4.4000000000000004</v>
      </c>
      <c r="D10118" s="89">
        <v>17.2</v>
      </c>
      <c r="E10118" s="96">
        <v>1926</v>
      </c>
      <c r="F10118" s="89">
        <v>3.6</v>
      </c>
      <c r="G10118" s="89">
        <v>1019.8</v>
      </c>
      <c r="H10118">
        <v>0.66</v>
      </c>
      <c r="I10118" t="s">
        <v>25</v>
      </c>
      <c r="J10118">
        <v>0.8</v>
      </c>
      <c r="K10118">
        <v>8</v>
      </c>
      <c r="L10118">
        <v>2025</v>
      </c>
      <c r="M10118" t="s">
        <v>360</v>
      </c>
      <c r="N10118" s="89" cm="1">
        <f t="array" ref="N10118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0118" s="89">
        <f>_34_KNMI_Stations[[#This Row],[graaddagen]]*_34_KNMI_Stations[[#This Row],[Gewogen factor]]</f>
        <v>0.64000000000000057</v>
      </c>
      <c r="P10118" s="89" cm="1">
        <f t="array" ref="P101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19" spans="1:16" x14ac:dyDescent="0.25">
      <c r="A10119">
        <v>344</v>
      </c>
      <c r="B10119" s="110">
        <v>45875</v>
      </c>
      <c r="C10119" s="89">
        <v>3</v>
      </c>
      <c r="D10119" s="89">
        <v>17.2</v>
      </c>
      <c r="E10119" s="96">
        <v>2299</v>
      </c>
      <c r="F10119" s="89">
        <v>0</v>
      </c>
      <c r="G10119" s="89">
        <v>1023.1</v>
      </c>
      <c r="H10119">
        <v>0.67</v>
      </c>
      <c r="I10119" t="s">
        <v>25</v>
      </c>
      <c r="J10119">
        <v>0.8</v>
      </c>
      <c r="K10119">
        <v>8</v>
      </c>
      <c r="L10119">
        <v>2025</v>
      </c>
      <c r="M10119" t="s">
        <v>360</v>
      </c>
      <c r="N10119" s="89" cm="1">
        <f t="array" ref="N10119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0119" s="89">
        <f>_34_KNMI_Stations[[#This Row],[graaddagen]]*_34_KNMI_Stations[[#This Row],[Gewogen factor]]</f>
        <v>0.64000000000000057</v>
      </c>
      <c r="P10119" s="89" cm="1">
        <f t="array" ref="P101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20" spans="1:16" x14ac:dyDescent="0.25">
      <c r="A10120">
        <v>344</v>
      </c>
      <c r="B10120" s="110">
        <v>45876</v>
      </c>
      <c r="C10120" s="89">
        <v>4.2</v>
      </c>
      <c r="D10120" s="89">
        <v>19.7</v>
      </c>
      <c r="E10120" s="96">
        <v>1530</v>
      </c>
      <c r="F10120" s="89">
        <v>0.4</v>
      </c>
      <c r="G10120" s="89">
        <v>1016.2</v>
      </c>
      <c r="H10120">
        <v>0.63</v>
      </c>
      <c r="I10120" t="s">
        <v>25</v>
      </c>
      <c r="J10120">
        <v>0.8</v>
      </c>
      <c r="K10120">
        <v>8</v>
      </c>
      <c r="L10120">
        <v>2025</v>
      </c>
      <c r="M10120" t="s">
        <v>360</v>
      </c>
      <c r="N10120" s="89" cm="1">
        <f t="array" ref="N10120">IF(ISNUMBER(_34_KNMI_Stations[[#This Row],[Etmaal temperatuur °C]]),IF(_34_KNMI_Stations[[#This Row],[Etmaal temperatuur °C]]&lt;stookgrens[],stookgrens[]-_34_KNMI_Stations[[#This Row],[Etmaal temperatuur °C]],0),"")</f>
        <v>0</v>
      </c>
      <c r="O10120" s="89">
        <f>_34_KNMI_Stations[[#This Row],[graaddagen]]*_34_KNMI_Stations[[#This Row],[Gewogen factor]]</f>
        <v>0</v>
      </c>
      <c r="P10120" s="89" cm="1">
        <f t="array" ref="P10120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0121" spans="1:16" x14ac:dyDescent="0.25">
      <c r="A10121">
        <v>344</v>
      </c>
      <c r="B10121" s="110">
        <v>45877</v>
      </c>
      <c r="C10121" s="89">
        <v>3.1</v>
      </c>
      <c r="D10121" s="89">
        <v>19.2</v>
      </c>
      <c r="E10121" s="96">
        <v>1850</v>
      </c>
      <c r="F10121" s="89">
        <v>-0.1</v>
      </c>
      <c r="G10121" s="89">
        <v>1018.3</v>
      </c>
      <c r="H10121">
        <v>0.78</v>
      </c>
      <c r="I10121" t="s">
        <v>25</v>
      </c>
      <c r="J10121">
        <v>0.8</v>
      </c>
      <c r="K10121">
        <v>8</v>
      </c>
      <c r="L10121">
        <v>2025</v>
      </c>
      <c r="M10121" t="s">
        <v>360</v>
      </c>
      <c r="N10121" s="89" cm="1">
        <f t="array" ref="N10121">IF(ISNUMBER(_34_KNMI_Stations[[#This Row],[Etmaal temperatuur °C]]),IF(_34_KNMI_Stations[[#This Row],[Etmaal temperatuur °C]]&lt;stookgrens[],stookgrens[]-_34_KNMI_Stations[[#This Row],[Etmaal temperatuur °C]],0),"")</f>
        <v>0</v>
      </c>
      <c r="O10121" s="89">
        <f>_34_KNMI_Stations[[#This Row],[graaddagen]]*_34_KNMI_Stations[[#This Row],[Gewogen factor]]</f>
        <v>0</v>
      </c>
      <c r="P10121" s="89" cm="1">
        <f t="array" ref="P10121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0122" spans="1:16" x14ac:dyDescent="0.25">
      <c r="A10122">
        <v>344</v>
      </c>
      <c r="B10122" s="110">
        <v>45878</v>
      </c>
      <c r="C10122" s="89">
        <v>2.7</v>
      </c>
      <c r="D10122" s="89">
        <v>17.7</v>
      </c>
      <c r="E10122" s="96">
        <v>2304</v>
      </c>
      <c r="F10122" s="89">
        <v>0</v>
      </c>
      <c r="G10122" s="89">
        <v>1021.1</v>
      </c>
      <c r="H10122">
        <v>0.77</v>
      </c>
      <c r="I10122" t="s">
        <v>25</v>
      </c>
      <c r="J10122">
        <v>0.8</v>
      </c>
      <c r="K10122">
        <v>8</v>
      </c>
      <c r="L10122">
        <v>2025</v>
      </c>
      <c r="M10122" t="s">
        <v>360</v>
      </c>
      <c r="N10122" s="89" cm="1">
        <f t="array" ref="N10122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10122" s="89">
        <f>_34_KNMI_Stations[[#This Row],[graaddagen]]*_34_KNMI_Stations[[#This Row],[Gewogen factor]]</f>
        <v>0.24000000000000057</v>
      </c>
      <c r="P10122" s="89" cm="1">
        <f t="array" ref="P101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23" spans="1:16" x14ac:dyDescent="0.25">
      <c r="A10123">
        <v>344</v>
      </c>
      <c r="B10123" s="110">
        <v>45879</v>
      </c>
      <c r="C10123" s="89">
        <v>2.2000000000000002</v>
      </c>
      <c r="D10123" s="89">
        <v>19</v>
      </c>
      <c r="E10123" s="96">
        <v>2349</v>
      </c>
      <c r="F10123" s="89">
        <v>0</v>
      </c>
      <c r="G10123" s="89">
        <v>1027.3</v>
      </c>
      <c r="H10123">
        <v>0.7</v>
      </c>
      <c r="I10123" t="s">
        <v>25</v>
      </c>
      <c r="J10123">
        <v>0.8</v>
      </c>
      <c r="K10123">
        <v>8</v>
      </c>
      <c r="L10123">
        <v>2025</v>
      </c>
      <c r="M10123" t="s">
        <v>360</v>
      </c>
      <c r="N10123" s="89" cm="1">
        <f t="array" ref="N10123">IF(ISNUMBER(_34_KNMI_Stations[[#This Row],[Etmaal temperatuur °C]]),IF(_34_KNMI_Stations[[#This Row],[Etmaal temperatuur °C]]&lt;stookgrens[],stookgrens[]-_34_KNMI_Stations[[#This Row],[Etmaal temperatuur °C]],0),"")</f>
        <v>0</v>
      </c>
      <c r="O10123" s="89">
        <f>_34_KNMI_Stations[[#This Row],[graaddagen]]*_34_KNMI_Stations[[#This Row],[Gewogen factor]]</f>
        <v>0</v>
      </c>
      <c r="P10123" s="89" cm="1">
        <f t="array" ref="P10123">IF(ISNUMBER(_34_KNMI_Stations[[#This Row],[Etmaal temperatuur °C]]),IF(_34_KNMI_Stations[[#This Row],[Etmaal temperatuur °C]]&gt;stookgrens[],_34_KNMI_Stations[[#This Row],[Etmaal temperatuur °C]]-stookgrens[],0),"")</f>
        <v>1</v>
      </c>
    </row>
    <row r="10124" spans="1:16" x14ac:dyDescent="0.25">
      <c r="A10124">
        <v>344</v>
      </c>
      <c r="B10124" s="110">
        <v>45880</v>
      </c>
      <c r="C10124" s="89">
        <v>2.4</v>
      </c>
      <c r="D10124" s="89">
        <v>20.8</v>
      </c>
      <c r="E10124" s="96">
        <v>2404</v>
      </c>
      <c r="F10124" s="89">
        <v>0</v>
      </c>
      <c r="G10124" s="89">
        <v>1023.1</v>
      </c>
      <c r="H10124">
        <v>0.65</v>
      </c>
      <c r="I10124" t="s">
        <v>25</v>
      </c>
      <c r="J10124">
        <v>0.8</v>
      </c>
      <c r="K10124">
        <v>8</v>
      </c>
      <c r="L10124">
        <v>2025</v>
      </c>
      <c r="M10124" t="s">
        <v>361</v>
      </c>
      <c r="N10124" s="89" cm="1">
        <f t="array" ref="N10124">IF(ISNUMBER(_34_KNMI_Stations[[#This Row],[Etmaal temperatuur °C]]),IF(_34_KNMI_Stations[[#This Row],[Etmaal temperatuur °C]]&lt;stookgrens[],stookgrens[]-_34_KNMI_Stations[[#This Row],[Etmaal temperatuur °C]],0),"")</f>
        <v>0</v>
      </c>
      <c r="O10124" s="89">
        <f>_34_KNMI_Stations[[#This Row],[graaddagen]]*_34_KNMI_Stations[[#This Row],[Gewogen factor]]</f>
        <v>0</v>
      </c>
      <c r="P10124" s="89" cm="1">
        <f t="array" ref="P10124">IF(ISNUMBER(_34_KNMI_Stations[[#This Row],[Etmaal temperatuur °C]]),IF(_34_KNMI_Stations[[#This Row],[Etmaal temperatuur °C]]&gt;stookgrens[],_34_KNMI_Stations[[#This Row],[Etmaal temperatuur °C]]-stookgrens[],0),"")</f>
        <v>2.8000000000000007</v>
      </c>
    </row>
    <row r="10125" spans="1:16" x14ac:dyDescent="0.25">
      <c r="A10125">
        <v>344</v>
      </c>
      <c r="B10125" s="110">
        <v>45881</v>
      </c>
      <c r="C10125" s="89">
        <v>2.5</v>
      </c>
      <c r="D10125" s="89">
        <v>23.2</v>
      </c>
      <c r="E10125" s="96">
        <v>2120</v>
      </c>
      <c r="F10125" s="89">
        <v>0</v>
      </c>
      <c r="G10125" s="89">
        <v>1015.4</v>
      </c>
      <c r="H10125">
        <v>0.63</v>
      </c>
      <c r="I10125" t="s">
        <v>25</v>
      </c>
      <c r="J10125">
        <v>0.8</v>
      </c>
      <c r="K10125">
        <v>8</v>
      </c>
      <c r="L10125">
        <v>2025</v>
      </c>
      <c r="M10125" t="s">
        <v>361</v>
      </c>
      <c r="N10125" s="89" cm="1">
        <f t="array" ref="N10125">IF(ISNUMBER(_34_KNMI_Stations[[#This Row],[Etmaal temperatuur °C]]),IF(_34_KNMI_Stations[[#This Row],[Etmaal temperatuur °C]]&lt;stookgrens[],stookgrens[]-_34_KNMI_Stations[[#This Row],[Etmaal temperatuur °C]],0),"")</f>
        <v>0</v>
      </c>
      <c r="O10125" s="89">
        <f>_34_KNMI_Stations[[#This Row],[graaddagen]]*_34_KNMI_Stations[[#This Row],[Gewogen factor]]</f>
        <v>0</v>
      </c>
      <c r="P10125" s="89" cm="1">
        <f t="array" ref="P10125">IF(ISNUMBER(_34_KNMI_Stations[[#This Row],[Etmaal temperatuur °C]]),IF(_34_KNMI_Stations[[#This Row],[Etmaal temperatuur °C]]&gt;stookgrens[],_34_KNMI_Stations[[#This Row],[Etmaal temperatuur °C]]-stookgrens[],0),"")</f>
        <v>5.1999999999999993</v>
      </c>
    </row>
    <row r="10126" spans="1:16" x14ac:dyDescent="0.25">
      <c r="A10126">
        <v>344</v>
      </c>
      <c r="B10126" s="110">
        <v>45882</v>
      </c>
      <c r="C10126" s="89">
        <v>1.7</v>
      </c>
      <c r="D10126" s="89">
        <v>23</v>
      </c>
      <c r="E10126" s="96">
        <v>1867</v>
      </c>
      <c r="F10126" s="89">
        <v>-0.1</v>
      </c>
      <c r="G10126" s="89">
        <v>1015.3</v>
      </c>
      <c r="H10126">
        <v>0.77</v>
      </c>
      <c r="I10126" t="s">
        <v>25</v>
      </c>
      <c r="J10126">
        <v>0.8</v>
      </c>
      <c r="K10126">
        <v>8</v>
      </c>
      <c r="L10126">
        <v>2025</v>
      </c>
      <c r="M10126" t="s">
        <v>361</v>
      </c>
      <c r="N10126" s="89" cm="1">
        <f t="array" ref="N10126">IF(ISNUMBER(_34_KNMI_Stations[[#This Row],[Etmaal temperatuur °C]]),IF(_34_KNMI_Stations[[#This Row],[Etmaal temperatuur °C]]&lt;stookgrens[],stookgrens[]-_34_KNMI_Stations[[#This Row],[Etmaal temperatuur °C]],0),"")</f>
        <v>0</v>
      </c>
      <c r="O10126" s="89">
        <f>_34_KNMI_Stations[[#This Row],[graaddagen]]*_34_KNMI_Stations[[#This Row],[Gewogen factor]]</f>
        <v>0</v>
      </c>
      <c r="P10126" s="89" cm="1">
        <f t="array" ref="P10126">IF(ISNUMBER(_34_KNMI_Stations[[#This Row],[Etmaal temperatuur °C]]),IF(_34_KNMI_Stations[[#This Row],[Etmaal temperatuur °C]]&gt;stookgrens[],_34_KNMI_Stations[[#This Row],[Etmaal temperatuur °C]]-stookgrens[],0),"")</f>
        <v>5</v>
      </c>
    </row>
    <row r="10127" spans="1:16" x14ac:dyDescent="0.25">
      <c r="A10127">
        <v>344</v>
      </c>
      <c r="B10127" s="110">
        <v>45883</v>
      </c>
      <c r="C10127" s="89">
        <v>3</v>
      </c>
      <c r="D10127" s="89">
        <v>22.7</v>
      </c>
      <c r="E10127" s="96">
        <v>2138</v>
      </c>
      <c r="F10127" s="89">
        <v>0.1</v>
      </c>
      <c r="G10127" s="89">
        <v>1018.8</v>
      </c>
      <c r="H10127">
        <v>0.75</v>
      </c>
      <c r="I10127" t="s">
        <v>25</v>
      </c>
      <c r="J10127">
        <v>0.8</v>
      </c>
      <c r="K10127">
        <v>8</v>
      </c>
      <c r="L10127">
        <v>2025</v>
      </c>
      <c r="M10127" t="s">
        <v>361</v>
      </c>
      <c r="N10127" s="89" cm="1">
        <f t="array" ref="N10127">IF(ISNUMBER(_34_KNMI_Stations[[#This Row],[Etmaal temperatuur °C]]),IF(_34_KNMI_Stations[[#This Row],[Etmaal temperatuur °C]]&lt;stookgrens[],stookgrens[]-_34_KNMI_Stations[[#This Row],[Etmaal temperatuur °C]],0),"")</f>
        <v>0</v>
      </c>
      <c r="O10127" s="89">
        <f>_34_KNMI_Stations[[#This Row],[graaddagen]]*_34_KNMI_Stations[[#This Row],[Gewogen factor]]</f>
        <v>0</v>
      </c>
      <c r="P10127" s="89" cm="1">
        <f t="array" ref="P10127">IF(ISNUMBER(_34_KNMI_Stations[[#This Row],[Etmaal temperatuur °C]]),IF(_34_KNMI_Stations[[#This Row],[Etmaal temperatuur °C]]&gt;stookgrens[],_34_KNMI_Stations[[#This Row],[Etmaal temperatuur °C]]-stookgrens[],0),"")</f>
        <v>4.6999999999999993</v>
      </c>
    </row>
    <row r="10128" spans="1:16" x14ac:dyDescent="0.25">
      <c r="A10128">
        <v>344</v>
      </c>
      <c r="B10128" s="110">
        <v>45884</v>
      </c>
      <c r="C10128" s="89">
        <v>2.7</v>
      </c>
      <c r="D10128" s="89">
        <v>21.2</v>
      </c>
      <c r="E10128" s="96">
        <v>2161</v>
      </c>
      <c r="F10128" s="89">
        <v>0</v>
      </c>
      <c r="G10128" s="89">
        <v>1023.9</v>
      </c>
      <c r="H10128">
        <v>0.77</v>
      </c>
      <c r="I10128" t="s">
        <v>25</v>
      </c>
      <c r="J10128">
        <v>0.8</v>
      </c>
      <c r="K10128">
        <v>8</v>
      </c>
      <c r="L10128">
        <v>2025</v>
      </c>
      <c r="M10128" t="s">
        <v>361</v>
      </c>
      <c r="N10128" s="89" cm="1">
        <f t="array" ref="N10128">IF(ISNUMBER(_34_KNMI_Stations[[#This Row],[Etmaal temperatuur °C]]),IF(_34_KNMI_Stations[[#This Row],[Etmaal temperatuur °C]]&lt;stookgrens[],stookgrens[]-_34_KNMI_Stations[[#This Row],[Etmaal temperatuur °C]],0),"")</f>
        <v>0</v>
      </c>
      <c r="O10128" s="89">
        <f>_34_KNMI_Stations[[#This Row],[graaddagen]]*_34_KNMI_Stations[[#This Row],[Gewogen factor]]</f>
        <v>0</v>
      </c>
      <c r="P10128" s="89" cm="1">
        <f t="array" ref="P10128">IF(ISNUMBER(_34_KNMI_Stations[[#This Row],[Etmaal temperatuur °C]]),IF(_34_KNMI_Stations[[#This Row],[Etmaal temperatuur °C]]&gt;stookgrens[],_34_KNMI_Stations[[#This Row],[Etmaal temperatuur °C]]-stookgrens[],0),"")</f>
        <v>3.1999999999999993</v>
      </c>
    </row>
    <row r="10129" spans="1:16" x14ac:dyDescent="0.25">
      <c r="A10129">
        <v>344</v>
      </c>
      <c r="B10129" s="110">
        <v>45885</v>
      </c>
      <c r="C10129" s="89">
        <v>3.8</v>
      </c>
      <c r="D10129" s="89">
        <v>18.399999999999999</v>
      </c>
      <c r="E10129" s="96">
        <v>1090</v>
      </c>
      <c r="F10129" s="89">
        <v>0</v>
      </c>
      <c r="G10129" s="89">
        <v>1025.8</v>
      </c>
      <c r="H10129">
        <v>0.72</v>
      </c>
      <c r="I10129" t="s">
        <v>25</v>
      </c>
      <c r="J10129">
        <v>0.8</v>
      </c>
      <c r="K10129">
        <v>8</v>
      </c>
      <c r="L10129">
        <v>2025</v>
      </c>
      <c r="M10129" t="s">
        <v>361</v>
      </c>
      <c r="N10129" s="89" cm="1">
        <f t="array" ref="N10129">IF(ISNUMBER(_34_KNMI_Stations[[#This Row],[Etmaal temperatuur °C]]),IF(_34_KNMI_Stations[[#This Row],[Etmaal temperatuur °C]]&lt;stookgrens[],stookgrens[]-_34_KNMI_Stations[[#This Row],[Etmaal temperatuur °C]],0),"")</f>
        <v>0</v>
      </c>
      <c r="O10129" s="89">
        <f>_34_KNMI_Stations[[#This Row],[graaddagen]]*_34_KNMI_Stations[[#This Row],[Gewogen factor]]</f>
        <v>0</v>
      </c>
      <c r="P10129" s="89" cm="1">
        <f t="array" ref="P10129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0130" spans="1:16" x14ac:dyDescent="0.25">
      <c r="A10130">
        <v>344</v>
      </c>
      <c r="B10130" s="110">
        <v>45886</v>
      </c>
      <c r="C10130" s="89">
        <v>2.4</v>
      </c>
      <c r="D10130" s="89">
        <v>16.600000000000001</v>
      </c>
      <c r="E10130" s="96">
        <v>801</v>
      </c>
      <c r="F10130" s="89">
        <v>-0.1</v>
      </c>
      <c r="G10130" s="89">
        <v>1023.5</v>
      </c>
      <c r="H10130">
        <v>0.8</v>
      </c>
      <c r="I10130" t="s">
        <v>25</v>
      </c>
      <c r="J10130">
        <v>0.8</v>
      </c>
      <c r="K10130">
        <v>8</v>
      </c>
      <c r="L10130">
        <v>2025</v>
      </c>
      <c r="M10130" t="s">
        <v>361</v>
      </c>
      <c r="N10130" s="89" cm="1">
        <f t="array" ref="N10130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10130" s="89">
        <f>_34_KNMI_Stations[[#This Row],[graaddagen]]*_34_KNMI_Stations[[#This Row],[Gewogen factor]]</f>
        <v>1.119999999999999</v>
      </c>
      <c r="P10130" s="89" cm="1">
        <f t="array" ref="P101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31" spans="1:16" x14ac:dyDescent="0.25">
      <c r="A10131">
        <v>344</v>
      </c>
      <c r="B10131" s="110">
        <v>45887</v>
      </c>
      <c r="C10131" s="89">
        <v>2.8</v>
      </c>
      <c r="D10131" s="89">
        <v>19.3</v>
      </c>
      <c r="E10131" s="96">
        <v>1485</v>
      </c>
      <c r="F10131" s="89">
        <v>0</v>
      </c>
      <c r="G10131" s="89">
        <v>1020.3</v>
      </c>
      <c r="H10131">
        <v>0.75</v>
      </c>
      <c r="I10131" t="s">
        <v>25</v>
      </c>
      <c r="J10131">
        <v>0.8</v>
      </c>
      <c r="K10131">
        <v>8</v>
      </c>
      <c r="L10131">
        <v>2025</v>
      </c>
      <c r="M10131" t="s">
        <v>362</v>
      </c>
      <c r="N10131" s="89" cm="1">
        <f t="array" ref="N10131">IF(ISNUMBER(_34_KNMI_Stations[[#This Row],[Etmaal temperatuur °C]]),IF(_34_KNMI_Stations[[#This Row],[Etmaal temperatuur °C]]&lt;stookgrens[],stookgrens[]-_34_KNMI_Stations[[#This Row],[Etmaal temperatuur °C]],0),"")</f>
        <v>0</v>
      </c>
      <c r="O10131" s="89">
        <f>_34_KNMI_Stations[[#This Row],[graaddagen]]*_34_KNMI_Stations[[#This Row],[Gewogen factor]]</f>
        <v>0</v>
      </c>
      <c r="P10131" s="89" cm="1">
        <f t="array" ref="P10131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0132" spans="1:16" x14ac:dyDescent="0.25">
      <c r="A10132">
        <v>344</v>
      </c>
      <c r="B10132" s="110">
        <v>45888</v>
      </c>
      <c r="C10132" s="89">
        <v>3.7</v>
      </c>
      <c r="D10132" s="89">
        <v>19.8</v>
      </c>
      <c r="E10132" s="96">
        <v>2196</v>
      </c>
      <c r="F10132" s="89">
        <v>0</v>
      </c>
      <c r="G10132" s="89">
        <v>1015.2</v>
      </c>
      <c r="H10132">
        <v>0.7</v>
      </c>
      <c r="I10132" t="s">
        <v>25</v>
      </c>
      <c r="J10132">
        <v>0.8</v>
      </c>
      <c r="K10132">
        <v>8</v>
      </c>
      <c r="L10132">
        <v>2025</v>
      </c>
      <c r="M10132" t="s">
        <v>362</v>
      </c>
      <c r="N10132" s="89" cm="1">
        <f t="array" ref="N10132">IF(ISNUMBER(_34_KNMI_Stations[[#This Row],[Etmaal temperatuur °C]]),IF(_34_KNMI_Stations[[#This Row],[Etmaal temperatuur °C]]&lt;stookgrens[],stookgrens[]-_34_KNMI_Stations[[#This Row],[Etmaal temperatuur °C]],0),"")</f>
        <v>0</v>
      </c>
      <c r="O10132" s="89">
        <f>_34_KNMI_Stations[[#This Row],[graaddagen]]*_34_KNMI_Stations[[#This Row],[Gewogen factor]]</f>
        <v>0</v>
      </c>
      <c r="P10132" s="89" cm="1">
        <f t="array" ref="P10132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10133" spans="1:16" x14ac:dyDescent="0.25">
      <c r="A10133">
        <v>344</v>
      </c>
      <c r="B10133" s="110">
        <v>45889</v>
      </c>
      <c r="C10133" s="89">
        <v>3.7</v>
      </c>
      <c r="D10133" s="89">
        <v>18.8</v>
      </c>
      <c r="E10133" s="96">
        <v>1921</v>
      </c>
      <c r="F10133" s="89">
        <v>0</v>
      </c>
      <c r="G10133" s="89">
        <v>1013.6</v>
      </c>
      <c r="H10133">
        <v>0.65</v>
      </c>
      <c r="I10133" t="s">
        <v>25</v>
      </c>
      <c r="J10133">
        <v>0.8</v>
      </c>
      <c r="K10133">
        <v>8</v>
      </c>
      <c r="L10133">
        <v>2025</v>
      </c>
      <c r="M10133" t="s">
        <v>362</v>
      </c>
      <c r="N10133" s="89" cm="1">
        <f t="array" ref="N10133">IF(ISNUMBER(_34_KNMI_Stations[[#This Row],[Etmaal temperatuur °C]]),IF(_34_KNMI_Stations[[#This Row],[Etmaal temperatuur °C]]&lt;stookgrens[],stookgrens[]-_34_KNMI_Stations[[#This Row],[Etmaal temperatuur °C]],0),"")</f>
        <v>0</v>
      </c>
      <c r="O10133" s="89">
        <f>_34_KNMI_Stations[[#This Row],[graaddagen]]*_34_KNMI_Stations[[#This Row],[Gewogen factor]]</f>
        <v>0</v>
      </c>
      <c r="P10133" s="89" cm="1">
        <f t="array" ref="P10133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0134" spans="1:16" x14ac:dyDescent="0.25">
      <c r="A10134">
        <v>344</v>
      </c>
      <c r="B10134" s="110">
        <v>45890</v>
      </c>
      <c r="C10134" s="89">
        <v>4.0999999999999996</v>
      </c>
      <c r="D10134" s="89">
        <v>17.2</v>
      </c>
      <c r="E10134" s="96">
        <v>1985</v>
      </c>
      <c r="F10134" s="89">
        <v>0</v>
      </c>
      <c r="G10134" s="89">
        <v>1015.5</v>
      </c>
      <c r="H10134">
        <v>0.66</v>
      </c>
      <c r="I10134" t="s">
        <v>25</v>
      </c>
      <c r="J10134">
        <v>0.8</v>
      </c>
      <c r="K10134">
        <v>8</v>
      </c>
      <c r="L10134">
        <v>2025</v>
      </c>
      <c r="M10134" t="s">
        <v>362</v>
      </c>
      <c r="N10134" s="89" cm="1">
        <f t="array" ref="N10134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0134" s="89">
        <f>_34_KNMI_Stations[[#This Row],[graaddagen]]*_34_KNMI_Stations[[#This Row],[Gewogen factor]]</f>
        <v>0.64000000000000057</v>
      </c>
      <c r="P10134" s="89" cm="1">
        <f t="array" ref="P101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35" spans="1:16" x14ac:dyDescent="0.25">
      <c r="A10135">
        <v>344</v>
      </c>
      <c r="B10135" s="110">
        <v>45891</v>
      </c>
      <c r="C10135" s="89">
        <v>2.7</v>
      </c>
      <c r="D10135" s="89">
        <v>15.7</v>
      </c>
      <c r="E10135" s="96">
        <v>1120</v>
      </c>
      <c r="F10135" s="89">
        <v>0.2</v>
      </c>
      <c r="G10135" s="89">
        <v>1019.8</v>
      </c>
      <c r="H10135">
        <v>0.7</v>
      </c>
      <c r="I10135" t="s">
        <v>25</v>
      </c>
      <c r="J10135">
        <v>0.8</v>
      </c>
      <c r="K10135">
        <v>8</v>
      </c>
      <c r="L10135">
        <v>2025</v>
      </c>
      <c r="M10135" t="s">
        <v>362</v>
      </c>
      <c r="N10135" s="89" cm="1">
        <f t="array" ref="N10135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0135" s="89">
        <f>_34_KNMI_Stations[[#This Row],[graaddagen]]*_34_KNMI_Stations[[#This Row],[Gewogen factor]]</f>
        <v>1.8400000000000007</v>
      </c>
      <c r="P10135" s="89" cm="1">
        <f t="array" ref="P101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36" spans="1:16" x14ac:dyDescent="0.25">
      <c r="A10136">
        <v>344</v>
      </c>
      <c r="B10136" s="110">
        <v>45892</v>
      </c>
      <c r="C10136" s="89">
        <v>2.2999999999999998</v>
      </c>
      <c r="D10136" s="89">
        <v>15.3</v>
      </c>
      <c r="E10136" s="96">
        <v>1574</v>
      </c>
      <c r="F10136" s="89">
        <v>0.4</v>
      </c>
      <c r="G10136" s="89">
        <v>1020.4</v>
      </c>
      <c r="H10136">
        <v>0.7</v>
      </c>
      <c r="I10136" t="s">
        <v>25</v>
      </c>
      <c r="J10136">
        <v>0.8</v>
      </c>
      <c r="K10136">
        <v>8</v>
      </c>
      <c r="L10136">
        <v>2025</v>
      </c>
      <c r="M10136" t="s">
        <v>362</v>
      </c>
      <c r="N10136" s="89" cm="1">
        <f t="array" ref="N10136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0136" s="89">
        <f>_34_KNMI_Stations[[#This Row],[graaddagen]]*_34_KNMI_Stations[[#This Row],[Gewogen factor]]</f>
        <v>2.1599999999999997</v>
      </c>
      <c r="P10136" s="89" cm="1">
        <f t="array" ref="P101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37" spans="1:16" x14ac:dyDescent="0.25">
      <c r="A10137">
        <v>344</v>
      </c>
      <c r="B10137" s="110">
        <v>45893</v>
      </c>
      <c r="C10137" s="89">
        <v>1.5</v>
      </c>
      <c r="D10137" s="89">
        <v>14.8</v>
      </c>
      <c r="E10137" s="96">
        <v>1891</v>
      </c>
      <c r="F10137" s="89">
        <v>0</v>
      </c>
      <c r="G10137" s="89">
        <v>1021.4</v>
      </c>
      <c r="H10137">
        <v>0.73</v>
      </c>
      <c r="I10137" t="s">
        <v>25</v>
      </c>
      <c r="J10137">
        <v>0.8</v>
      </c>
      <c r="K10137">
        <v>8</v>
      </c>
      <c r="L10137">
        <v>2025</v>
      </c>
      <c r="M10137" t="s">
        <v>362</v>
      </c>
      <c r="N10137" s="89" cm="1">
        <f t="array" ref="N10137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0137" s="89">
        <f>_34_KNMI_Stations[[#This Row],[graaddagen]]*_34_KNMI_Stations[[#This Row],[Gewogen factor]]</f>
        <v>2.5599999999999996</v>
      </c>
      <c r="P10137" s="89" cm="1">
        <f t="array" ref="P101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38" spans="1:16" x14ac:dyDescent="0.25">
      <c r="A10138">
        <v>344</v>
      </c>
      <c r="B10138" s="110">
        <v>45894</v>
      </c>
      <c r="C10138" s="89">
        <v>2.2000000000000002</v>
      </c>
      <c r="D10138" s="89">
        <v>17.5</v>
      </c>
      <c r="E10138" s="96">
        <v>2049</v>
      </c>
      <c r="F10138" s="89">
        <v>0</v>
      </c>
      <c r="G10138" s="89">
        <v>1017.9</v>
      </c>
      <c r="H10138">
        <v>0.62</v>
      </c>
      <c r="I10138" t="s">
        <v>25</v>
      </c>
      <c r="J10138">
        <v>0.8</v>
      </c>
      <c r="K10138">
        <v>8</v>
      </c>
      <c r="L10138">
        <v>2025</v>
      </c>
      <c r="M10138" t="s">
        <v>363</v>
      </c>
      <c r="N10138" s="89" cm="1">
        <f t="array" ref="N10138">IF(ISNUMBER(_34_KNMI_Stations[[#This Row],[Etmaal temperatuur °C]]),IF(_34_KNMI_Stations[[#This Row],[Etmaal temperatuur °C]]&lt;stookgrens[],stookgrens[]-_34_KNMI_Stations[[#This Row],[Etmaal temperatuur °C]],0),"")</f>
        <v>0.5</v>
      </c>
      <c r="O10138" s="89">
        <f>_34_KNMI_Stations[[#This Row],[graaddagen]]*_34_KNMI_Stations[[#This Row],[Gewogen factor]]</f>
        <v>0.4</v>
      </c>
      <c r="P10138" s="89" cm="1">
        <f t="array" ref="P101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39" spans="1:16" x14ac:dyDescent="0.25">
      <c r="A10139">
        <v>344</v>
      </c>
      <c r="B10139" s="110">
        <v>45895</v>
      </c>
      <c r="C10139" s="89">
        <v>4.2</v>
      </c>
      <c r="D10139" s="89">
        <v>20.7</v>
      </c>
      <c r="E10139" s="96">
        <v>1427</v>
      </c>
      <c r="F10139" s="89">
        <v>0</v>
      </c>
      <c r="G10139" s="89">
        <v>1009.3</v>
      </c>
      <c r="H10139">
        <v>0.56999999999999995</v>
      </c>
      <c r="I10139" t="s">
        <v>25</v>
      </c>
      <c r="J10139">
        <v>0.8</v>
      </c>
      <c r="K10139">
        <v>8</v>
      </c>
      <c r="L10139">
        <v>2025</v>
      </c>
      <c r="M10139" t="s">
        <v>363</v>
      </c>
      <c r="N10139" s="89" cm="1">
        <f t="array" ref="N10139">IF(ISNUMBER(_34_KNMI_Stations[[#This Row],[Etmaal temperatuur °C]]),IF(_34_KNMI_Stations[[#This Row],[Etmaal temperatuur °C]]&lt;stookgrens[],stookgrens[]-_34_KNMI_Stations[[#This Row],[Etmaal temperatuur °C]],0),"")</f>
        <v>0</v>
      </c>
      <c r="O10139" s="89">
        <f>_34_KNMI_Stations[[#This Row],[graaddagen]]*_34_KNMI_Stations[[#This Row],[Gewogen factor]]</f>
        <v>0</v>
      </c>
      <c r="P10139" s="89" cm="1">
        <f t="array" ref="P10139">IF(ISNUMBER(_34_KNMI_Stations[[#This Row],[Etmaal temperatuur °C]]),IF(_34_KNMI_Stations[[#This Row],[Etmaal temperatuur °C]]&gt;stookgrens[],_34_KNMI_Stations[[#This Row],[Etmaal temperatuur °C]]-stookgrens[],0),"")</f>
        <v>2.6999999999999993</v>
      </c>
    </row>
    <row r="10140" spans="1:16" x14ac:dyDescent="0.25">
      <c r="A10140">
        <v>344</v>
      </c>
      <c r="B10140" s="110">
        <v>45896</v>
      </c>
      <c r="C10140" s="89">
        <v>3.5</v>
      </c>
      <c r="D10140" s="89">
        <v>19.399999999999999</v>
      </c>
      <c r="E10140" s="96">
        <v>1357</v>
      </c>
      <c r="F10140" s="89">
        <v>0</v>
      </c>
      <c r="G10140" s="89">
        <v>1007.3</v>
      </c>
      <c r="H10140">
        <v>0.72</v>
      </c>
      <c r="I10140" t="s">
        <v>25</v>
      </c>
      <c r="J10140">
        <v>0.8</v>
      </c>
      <c r="K10140">
        <v>8</v>
      </c>
      <c r="L10140">
        <v>2025</v>
      </c>
      <c r="M10140" t="s">
        <v>363</v>
      </c>
      <c r="N10140" s="89" cm="1">
        <f t="array" ref="N10140">IF(ISNUMBER(_34_KNMI_Stations[[#This Row],[Etmaal temperatuur °C]]),IF(_34_KNMI_Stations[[#This Row],[Etmaal temperatuur °C]]&lt;stookgrens[],stookgrens[]-_34_KNMI_Stations[[#This Row],[Etmaal temperatuur °C]],0),"")</f>
        <v>0</v>
      </c>
      <c r="O10140" s="89">
        <f>_34_KNMI_Stations[[#This Row],[graaddagen]]*_34_KNMI_Stations[[#This Row],[Gewogen factor]]</f>
        <v>0</v>
      </c>
      <c r="P10140" s="89" cm="1">
        <f t="array" ref="P10140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0141" spans="1:16" x14ac:dyDescent="0.25">
      <c r="A10141">
        <v>344</v>
      </c>
      <c r="B10141" s="110">
        <v>45897</v>
      </c>
      <c r="C10141" s="89">
        <v>3.3</v>
      </c>
      <c r="D10141" s="89">
        <v>17.8</v>
      </c>
      <c r="E10141" s="96">
        <v>1214</v>
      </c>
      <c r="F10141" s="89">
        <v>8.8000000000000007</v>
      </c>
      <c r="G10141" s="89">
        <v>1003.4</v>
      </c>
      <c r="H10141">
        <v>0.77</v>
      </c>
      <c r="I10141" t="s">
        <v>25</v>
      </c>
      <c r="J10141">
        <v>0.8</v>
      </c>
      <c r="K10141">
        <v>8</v>
      </c>
      <c r="L10141">
        <v>2025</v>
      </c>
      <c r="M10141" t="s">
        <v>363</v>
      </c>
      <c r="N10141" s="89" cm="1">
        <f t="array" ref="N10141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0141" s="89">
        <f>_34_KNMI_Stations[[#This Row],[graaddagen]]*_34_KNMI_Stations[[#This Row],[Gewogen factor]]</f>
        <v>0.15999999999999945</v>
      </c>
      <c r="P10141" s="89" cm="1">
        <f t="array" ref="P101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42" spans="1:16" x14ac:dyDescent="0.25">
      <c r="A10142">
        <v>344</v>
      </c>
      <c r="B10142" s="110">
        <v>45898</v>
      </c>
      <c r="C10142" s="89">
        <v>5.3</v>
      </c>
      <c r="D10142" s="89">
        <v>17.600000000000001</v>
      </c>
      <c r="E10142" s="96">
        <v>1311</v>
      </c>
      <c r="F10142" s="89">
        <v>2.2999999999999998</v>
      </c>
      <c r="G10142" s="89">
        <v>999.7</v>
      </c>
      <c r="H10142">
        <v>0.72</v>
      </c>
      <c r="I10142" t="s">
        <v>25</v>
      </c>
      <c r="J10142">
        <v>0.8</v>
      </c>
      <c r="K10142">
        <v>8</v>
      </c>
      <c r="L10142">
        <v>2025</v>
      </c>
      <c r="M10142" t="s">
        <v>363</v>
      </c>
      <c r="N10142" s="89" cm="1">
        <f t="array" ref="N10142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0142" s="89">
        <f>_34_KNMI_Stations[[#This Row],[graaddagen]]*_34_KNMI_Stations[[#This Row],[Gewogen factor]]</f>
        <v>0.3199999999999989</v>
      </c>
      <c r="P10142" s="89" cm="1">
        <f t="array" ref="P101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43" spans="1:16" x14ac:dyDescent="0.25">
      <c r="A10143">
        <v>344</v>
      </c>
      <c r="B10143" s="110">
        <v>45899</v>
      </c>
      <c r="C10143" s="89">
        <v>5.4</v>
      </c>
      <c r="D10143" s="89">
        <v>19.3</v>
      </c>
      <c r="E10143" s="96">
        <v>1494</v>
      </c>
      <c r="F10143" s="89">
        <v>-0.1</v>
      </c>
      <c r="G10143" s="89">
        <v>1005.4</v>
      </c>
      <c r="H10143">
        <v>0.69</v>
      </c>
      <c r="I10143" t="s">
        <v>25</v>
      </c>
      <c r="J10143">
        <v>0.8</v>
      </c>
      <c r="K10143">
        <v>8</v>
      </c>
      <c r="L10143">
        <v>2025</v>
      </c>
      <c r="M10143" t="s">
        <v>363</v>
      </c>
      <c r="N10143" s="89" cm="1">
        <f t="array" ref="N10143">IF(ISNUMBER(_34_KNMI_Stations[[#This Row],[Etmaal temperatuur °C]]),IF(_34_KNMI_Stations[[#This Row],[Etmaal temperatuur °C]]&lt;stookgrens[],stookgrens[]-_34_KNMI_Stations[[#This Row],[Etmaal temperatuur °C]],0),"")</f>
        <v>0</v>
      </c>
      <c r="O10143" s="89">
        <f>_34_KNMI_Stations[[#This Row],[graaddagen]]*_34_KNMI_Stations[[#This Row],[Gewogen factor]]</f>
        <v>0</v>
      </c>
      <c r="P10143" s="89" cm="1">
        <f t="array" ref="P10143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0144" spans="1:16" x14ac:dyDescent="0.25">
      <c r="A10144">
        <v>344</v>
      </c>
      <c r="B10144" s="110">
        <v>45900</v>
      </c>
      <c r="C10144" s="89">
        <v>3.8</v>
      </c>
      <c r="D10144" s="89">
        <v>19</v>
      </c>
      <c r="E10144" s="96">
        <v>1111</v>
      </c>
      <c r="F10144" s="89">
        <v>1.6</v>
      </c>
      <c r="G10144" s="89">
        <v>1006.5</v>
      </c>
      <c r="H10144">
        <v>0.79</v>
      </c>
      <c r="I10144" t="s">
        <v>25</v>
      </c>
      <c r="J10144">
        <v>0.8</v>
      </c>
      <c r="K10144">
        <v>8</v>
      </c>
      <c r="L10144">
        <v>2025</v>
      </c>
      <c r="M10144" t="s">
        <v>363</v>
      </c>
      <c r="N10144" s="89" cm="1">
        <f t="array" ref="N10144">IF(ISNUMBER(_34_KNMI_Stations[[#This Row],[Etmaal temperatuur °C]]),IF(_34_KNMI_Stations[[#This Row],[Etmaal temperatuur °C]]&lt;stookgrens[],stookgrens[]-_34_KNMI_Stations[[#This Row],[Etmaal temperatuur °C]],0),"")</f>
        <v>0</v>
      </c>
      <c r="O10144" s="89">
        <f>_34_KNMI_Stations[[#This Row],[graaddagen]]*_34_KNMI_Stations[[#This Row],[Gewogen factor]]</f>
        <v>0</v>
      </c>
      <c r="P10144" s="89" cm="1">
        <f t="array" ref="P10144">IF(ISNUMBER(_34_KNMI_Stations[[#This Row],[Etmaal temperatuur °C]]),IF(_34_KNMI_Stations[[#This Row],[Etmaal temperatuur °C]]&gt;stookgrens[],_34_KNMI_Stations[[#This Row],[Etmaal temperatuur °C]]-stookgrens[],0),"")</f>
        <v>1</v>
      </c>
    </row>
    <row r="10145" spans="1:16" x14ac:dyDescent="0.25">
      <c r="A10145">
        <v>344</v>
      </c>
      <c r="B10145" s="110">
        <v>45901</v>
      </c>
      <c r="C10145" s="89">
        <v>4.8</v>
      </c>
      <c r="D10145" s="89">
        <v>18.899999999999999</v>
      </c>
      <c r="E10145" s="96">
        <v>1712</v>
      </c>
      <c r="F10145" s="89">
        <v>1.7</v>
      </c>
      <c r="G10145" s="89">
        <v>1006.2</v>
      </c>
      <c r="H10145">
        <v>0.69</v>
      </c>
      <c r="I10145" t="s">
        <v>25</v>
      </c>
      <c r="J10145">
        <v>0.8</v>
      </c>
      <c r="K10145">
        <v>9</v>
      </c>
      <c r="L10145">
        <v>2025</v>
      </c>
      <c r="M10145" t="s">
        <v>364</v>
      </c>
      <c r="N10145" s="89" cm="1">
        <f t="array" ref="N10145">IF(ISNUMBER(_34_KNMI_Stations[[#This Row],[Etmaal temperatuur °C]]),IF(_34_KNMI_Stations[[#This Row],[Etmaal temperatuur °C]]&lt;stookgrens[],stookgrens[]-_34_KNMI_Stations[[#This Row],[Etmaal temperatuur °C]],0),"")</f>
        <v>0</v>
      </c>
      <c r="O10145" s="89">
        <f>_34_KNMI_Stations[[#This Row],[graaddagen]]*_34_KNMI_Stations[[#This Row],[Gewogen factor]]</f>
        <v>0</v>
      </c>
      <c r="P10145" s="89" cm="1">
        <f t="array" ref="P10145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0146" spans="1:16" x14ac:dyDescent="0.25">
      <c r="A10146">
        <v>344</v>
      </c>
      <c r="B10146" s="110">
        <v>45902</v>
      </c>
      <c r="C10146" s="89">
        <v>6.1</v>
      </c>
      <c r="D10146" s="89">
        <v>17.8</v>
      </c>
      <c r="E10146" s="96">
        <v>1549</v>
      </c>
      <c r="F10146" s="89">
        <v>-0.1</v>
      </c>
      <c r="G10146" s="89">
        <v>1006.6</v>
      </c>
      <c r="H10146">
        <v>0.71</v>
      </c>
      <c r="I10146" t="s">
        <v>25</v>
      </c>
      <c r="J10146">
        <v>0.8</v>
      </c>
      <c r="K10146">
        <v>9</v>
      </c>
      <c r="L10146">
        <v>2025</v>
      </c>
      <c r="M10146" t="s">
        <v>364</v>
      </c>
      <c r="N10146" s="89" cm="1">
        <f t="array" ref="N10146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0146" s="89">
        <f>_34_KNMI_Stations[[#This Row],[graaddagen]]*_34_KNMI_Stations[[#This Row],[Gewogen factor]]</f>
        <v>0.15999999999999945</v>
      </c>
      <c r="P10146" s="89" cm="1">
        <f t="array" ref="P101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47" spans="1:16" x14ac:dyDescent="0.25">
      <c r="A10147">
        <v>344</v>
      </c>
      <c r="B10147" s="110">
        <v>45903</v>
      </c>
      <c r="C10147" s="89">
        <v>7.7</v>
      </c>
      <c r="D10147" s="89">
        <v>19.100000000000001</v>
      </c>
      <c r="E10147" s="96">
        <v>841</v>
      </c>
      <c r="F10147" s="89">
        <v>4.5</v>
      </c>
      <c r="G10147" s="89">
        <v>1002.7</v>
      </c>
      <c r="H10147">
        <v>0.8</v>
      </c>
      <c r="I10147" t="s">
        <v>25</v>
      </c>
      <c r="J10147">
        <v>0.8</v>
      </c>
      <c r="K10147">
        <v>9</v>
      </c>
      <c r="L10147">
        <v>2025</v>
      </c>
      <c r="M10147" t="s">
        <v>364</v>
      </c>
      <c r="N10147" s="89" cm="1">
        <f t="array" ref="N10147">IF(ISNUMBER(_34_KNMI_Stations[[#This Row],[Etmaal temperatuur °C]]),IF(_34_KNMI_Stations[[#This Row],[Etmaal temperatuur °C]]&lt;stookgrens[],stookgrens[]-_34_KNMI_Stations[[#This Row],[Etmaal temperatuur °C]],0),"")</f>
        <v>0</v>
      </c>
      <c r="O10147" s="89">
        <f>_34_KNMI_Stations[[#This Row],[graaddagen]]*_34_KNMI_Stations[[#This Row],[Gewogen factor]]</f>
        <v>0</v>
      </c>
      <c r="P10147" s="89" cm="1">
        <f t="array" ref="P10147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0148" spans="1:16" x14ac:dyDescent="0.25">
      <c r="A10148">
        <v>344</v>
      </c>
      <c r="B10148" s="110">
        <v>45904</v>
      </c>
      <c r="C10148" s="89">
        <v>6.5</v>
      </c>
      <c r="D10148" s="89">
        <v>18.399999999999999</v>
      </c>
      <c r="E10148" s="96">
        <v>1498</v>
      </c>
      <c r="F10148" s="89">
        <v>0</v>
      </c>
      <c r="G10148" s="89">
        <v>1009.4</v>
      </c>
      <c r="H10148">
        <v>0.71</v>
      </c>
      <c r="I10148" t="s">
        <v>25</v>
      </c>
      <c r="J10148">
        <v>0.8</v>
      </c>
      <c r="K10148">
        <v>9</v>
      </c>
      <c r="L10148">
        <v>2025</v>
      </c>
      <c r="M10148" t="s">
        <v>364</v>
      </c>
      <c r="N10148" s="89" cm="1">
        <f t="array" ref="N10148">IF(ISNUMBER(_34_KNMI_Stations[[#This Row],[Etmaal temperatuur °C]]),IF(_34_KNMI_Stations[[#This Row],[Etmaal temperatuur °C]]&lt;stookgrens[],stookgrens[]-_34_KNMI_Stations[[#This Row],[Etmaal temperatuur °C]],0),"")</f>
        <v>0</v>
      </c>
      <c r="O10148" s="89">
        <f>_34_KNMI_Stations[[#This Row],[graaddagen]]*_34_KNMI_Stations[[#This Row],[Gewogen factor]]</f>
        <v>0</v>
      </c>
      <c r="P10148" s="89" cm="1">
        <f t="array" ref="P10148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0149" spans="1:16" x14ac:dyDescent="0.25">
      <c r="A10149">
        <v>344</v>
      </c>
      <c r="B10149" s="110">
        <v>45905</v>
      </c>
      <c r="C10149" s="89">
        <v>3</v>
      </c>
      <c r="D10149" s="89">
        <v>15.8</v>
      </c>
      <c r="E10149" s="96">
        <v>1484</v>
      </c>
      <c r="F10149" s="89">
        <v>0.1</v>
      </c>
      <c r="G10149" s="89">
        <v>1019.9</v>
      </c>
      <c r="H10149">
        <v>0.8</v>
      </c>
      <c r="I10149" t="s">
        <v>25</v>
      </c>
      <c r="J10149">
        <v>0.8</v>
      </c>
      <c r="K10149">
        <v>9</v>
      </c>
      <c r="L10149">
        <v>2025</v>
      </c>
      <c r="M10149" t="s">
        <v>364</v>
      </c>
      <c r="N10149" s="89" cm="1">
        <f t="array" ref="N10149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0149" s="89">
        <f>_34_KNMI_Stations[[#This Row],[graaddagen]]*_34_KNMI_Stations[[#This Row],[Gewogen factor]]</f>
        <v>1.7599999999999996</v>
      </c>
      <c r="P10149" s="89" cm="1">
        <f t="array" ref="P101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50" spans="1:16" x14ac:dyDescent="0.25">
      <c r="A10150">
        <v>344</v>
      </c>
      <c r="B10150" s="110">
        <v>45906</v>
      </c>
      <c r="C10150" s="89">
        <v>3</v>
      </c>
      <c r="D10150" s="89">
        <v>17.5</v>
      </c>
      <c r="E10150" s="96">
        <v>1591</v>
      </c>
      <c r="F10150" s="89">
        <v>0</v>
      </c>
      <c r="G10150" s="89">
        <v>1021.6</v>
      </c>
      <c r="H10150">
        <v>0.7</v>
      </c>
      <c r="I10150" t="s">
        <v>25</v>
      </c>
      <c r="J10150">
        <v>0.8</v>
      </c>
      <c r="K10150">
        <v>9</v>
      </c>
      <c r="L10150">
        <v>2025</v>
      </c>
      <c r="M10150" t="s">
        <v>364</v>
      </c>
      <c r="N10150" s="89" cm="1">
        <f t="array" ref="N10150">IF(ISNUMBER(_34_KNMI_Stations[[#This Row],[Etmaal temperatuur °C]]),IF(_34_KNMI_Stations[[#This Row],[Etmaal temperatuur °C]]&lt;stookgrens[],stookgrens[]-_34_KNMI_Stations[[#This Row],[Etmaal temperatuur °C]],0),"")</f>
        <v>0.5</v>
      </c>
      <c r="O10150" s="89">
        <f>_34_KNMI_Stations[[#This Row],[graaddagen]]*_34_KNMI_Stations[[#This Row],[Gewogen factor]]</f>
        <v>0.4</v>
      </c>
      <c r="P10150" s="89" cm="1">
        <f t="array" ref="P101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51" spans="1:16" x14ac:dyDescent="0.25">
      <c r="A10151">
        <v>344</v>
      </c>
      <c r="B10151" s="110">
        <v>45907</v>
      </c>
      <c r="C10151" s="89">
        <v>4.5999999999999996</v>
      </c>
      <c r="D10151" s="89">
        <v>21</v>
      </c>
      <c r="E10151" s="96">
        <v>1941</v>
      </c>
      <c r="F10151" s="89">
        <v>0</v>
      </c>
      <c r="G10151" s="89">
        <v>1013.4</v>
      </c>
      <c r="H10151">
        <v>0.59</v>
      </c>
      <c r="I10151" t="s">
        <v>25</v>
      </c>
      <c r="J10151">
        <v>0.8</v>
      </c>
      <c r="K10151">
        <v>9</v>
      </c>
      <c r="L10151">
        <v>2025</v>
      </c>
      <c r="M10151" t="s">
        <v>364</v>
      </c>
      <c r="N10151" s="89" cm="1">
        <f t="array" ref="N10151">IF(ISNUMBER(_34_KNMI_Stations[[#This Row],[Etmaal temperatuur °C]]),IF(_34_KNMI_Stations[[#This Row],[Etmaal temperatuur °C]]&lt;stookgrens[],stookgrens[]-_34_KNMI_Stations[[#This Row],[Etmaal temperatuur °C]],0),"")</f>
        <v>0</v>
      </c>
      <c r="O10151" s="89">
        <f>_34_KNMI_Stations[[#This Row],[graaddagen]]*_34_KNMI_Stations[[#This Row],[Gewogen factor]]</f>
        <v>0</v>
      </c>
      <c r="P10151" s="89" cm="1">
        <f t="array" ref="P10151">IF(ISNUMBER(_34_KNMI_Stations[[#This Row],[Etmaal temperatuur °C]]),IF(_34_KNMI_Stations[[#This Row],[Etmaal temperatuur °C]]&gt;stookgrens[],_34_KNMI_Stations[[#This Row],[Etmaal temperatuur °C]]-stookgrens[],0),"")</f>
        <v>3</v>
      </c>
    </row>
    <row r="10152" spans="1:16" x14ac:dyDescent="0.25">
      <c r="A10152">
        <v>344</v>
      </c>
      <c r="B10152" s="110">
        <v>45908</v>
      </c>
      <c r="C10152" s="89">
        <v>2.8</v>
      </c>
      <c r="D10152" s="89">
        <v>18.5</v>
      </c>
      <c r="E10152" s="96">
        <v>1628</v>
      </c>
      <c r="F10152" s="89">
        <v>0.1</v>
      </c>
      <c r="G10152" s="89">
        <v>1016.6</v>
      </c>
      <c r="H10152">
        <v>0.76</v>
      </c>
      <c r="I10152" t="s">
        <v>25</v>
      </c>
      <c r="J10152">
        <v>0.8</v>
      </c>
      <c r="K10152">
        <v>9</v>
      </c>
      <c r="L10152">
        <v>2025</v>
      </c>
      <c r="M10152" t="s">
        <v>365</v>
      </c>
      <c r="N10152" s="89" cm="1">
        <f t="array" ref="N10152">IF(ISNUMBER(_34_KNMI_Stations[[#This Row],[Etmaal temperatuur °C]]),IF(_34_KNMI_Stations[[#This Row],[Etmaal temperatuur °C]]&lt;stookgrens[],stookgrens[]-_34_KNMI_Stations[[#This Row],[Etmaal temperatuur °C]],0),"")</f>
        <v>0</v>
      </c>
      <c r="O10152" s="89">
        <f>_34_KNMI_Stations[[#This Row],[graaddagen]]*_34_KNMI_Stations[[#This Row],[Gewogen factor]]</f>
        <v>0</v>
      </c>
      <c r="P10152" s="89" cm="1">
        <f t="array" ref="P10152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0153" spans="1:16" x14ac:dyDescent="0.25">
      <c r="A10153">
        <v>344</v>
      </c>
      <c r="B10153" s="110">
        <v>45909</v>
      </c>
      <c r="C10153" s="89">
        <v>2.2999999999999998</v>
      </c>
      <c r="D10153" s="89">
        <v>14.3</v>
      </c>
      <c r="E10153" s="96">
        <v>815</v>
      </c>
      <c r="F10153" s="89">
        <v>0</v>
      </c>
      <c r="G10153" s="89">
        <v>1016.1</v>
      </c>
      <c r="H10153">
        <v>0.8</v>
      </c>
      <c r="I10153" t="s">
        <v>25</v>
      </c>
      <c r="J10153">
        <v>0.8</v>
      </c>
      <c r="K10153">
        <v>9</v>
      </c>
      <c r="L10153">
        <v>2025</v>
      </c>
      <c r="M10153" t="s">
        <v>365</v>
      </c>
      <c r="N10153" s="89" cm="1">
        <f t="array" ref="N10153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0153" s="89">
        <f>_34_KNMI_Stations[[#This Row],[graaddagen]]*_34_KNMI_Stations[[#This Row],[Gewogen factor]]</f>
        <v>2.9599999999999995</v>
      </c>
      <c r="P10153" s="89" cm="1">
        <f t="array" ref="P101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54" spans="1:16" x14ac:dyDescent="0.25">
      <c r="A10154">
        <v>344</v>
      </c>
      <c r="B10154" s="110">
        <v>45910</v>
      </c>
      <c r="C10154" s="89">
        <v>3.8</v>
      </c>
      <c r="D10154" s="89">
        <v>16.3</v>
      </c>
      <c r="E10154" s="96">
        <v>1119</v>
      </c>
      <c r="F10154" s="89">
        <v>0.5</v>
      </c>
      <c r="G10154" s="89">
        <v>1006.6</v>
      </c>
      <c r="H10154">
        <v>0.73</v>
      </c>
      <c r="I10154" t="s">
        <v>25</v>
      </c>
      <c r="J10154">
        <v>0.8</v>
      </c>
      <c r="K10154">
        <v>9</v>
      </c>
      <c r="L10154">
        <v>2025</v>
      </c>
      <c r="M10154" t="s">
        <v>365</v>
      </c>
      <c r="N10154" s="89" cm="1">
        <f t="array" ref="N10154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0154" s="89">
        <f>_34_KNMI_Stations[[#This Row],[graaddagen]]*_34_KNMI_Stations[[#This Row],[Gewogen factor]]</f>
        <v>1.3599999999999994</v>
      </c>
      <c r="P10154" s="89" cm="1">
        <f t="array" ref="P101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55" spans="1:16" x14ac:dyDescent="0.25">
      <c r="A10155">
        <v>344</v>
      </c>
      <c r="B10155" s="110">
        <v>45911</v>
      </c>
      <c r="C10155" s="89">
        <v>6.5</v>
      </c>
      <c r="D10155" s="89">
        <v>15.6</v>
      </c>
      <c r="E10155" s="96">
        <v>765</v>
      </c>
      <c r="F10155" s="89">
        <v>13.2</v>
      </c>
      <c r="G10155" s="89">
        <v>1004.3</v>
      </c>
      <c r="H10155">
        <v>0.79</v>
      </c>
      <c r="I10155" t="s">
        <v>25</v>
      </c>
      <c r="J10155">
        <v>0.8</v>
      </c>
      <c r="K10155">
        <v>9</v>
      </c>
      <c r="L10155">
        <v>2025</v>
      </c>
      <c r="M10155" t="s">
        <v>365</v>
      </c>
      <c r="N10155" s="89" cm="1">
        <f t="array" ref="N10155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10155" s="89">
        <f>_34_KNMI_Stations[[#This Row],[graaddagen]]*_34_KNMI_Stations[[#This Row],[Gewogen factor]]</f>
        <v>1.9200000000000004</v>
      </c>
      <c r="P10155" s="89" cm="1">
        <f t="array" ref="P101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56" spans="1:16" x14ac:dyDescent="0.25">
      <c r="A10156">
        <v>344</v>
      </c>
      <c r="B10156" s="110">
        <v>45912</v>
      </c>
      <c r="C10156" s="89">
        <v>7.5</v>
      </c>
      <c r="D10156" s="89">
        <v>15.5</v>
      </c>
      <c r="E10156" s="96">
        <v>1502</v>
      </c>
      <c r="F10156" s="89">
        <v>0.5</v>
      </c>
      <c r="G10156" s="89">
        <v>1011.9</v>
      </c>
      <c r="H10156">
        <v>0.7</v>
      </c>
      <c r="I10156" t="s">
        <v>25</v>
      </c>
      <c r="J10156">
        <v>0.8</v>
      </c>
      <c r="K10156">
        <v>9</v>
      </c>
      <c r="L10156">
        <v>2025</v>
      </c>
      <c r="M10156" t="s">
        <v>365</v>
      </c>
      <c r="N10156" s="89" cm="1">
        <f t="array" ref="N10156">IF(ISNUMBER(_34_KNMI_Stations[[#This Row],[Etmaal temperatuur °C]]),IF(_34_KNMI_Stations[[#This Row],[Etmaal temperatuur °C]]&lt;stookgrens[],stookgrens[]-_34_KNMI_Stations[[#This Row],[Etmaal temperatuur °C]],0),"")</f>
        <v>2.5</v>
      </c>
      <c r="O10156" s="89">
        <f>_34_KNMI_Stations[[#This Row],[graaddagen]]*_34_KNMI_Stations[[#This Row],[Gewogen factor]]</f>
        <v>2</v>
      </c>
      <c r="P10156" s="89" cm="1">
        <f t="array" ref="P101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57" spans="1:16" x14ac:dyDescent="0.25">
      <c r="A10157">
        <v>344</v>
      </c>
      <c r="B10157" s="110">
        <v>45913</v>
      </c>
      <c r="C10157" s="89">
        <v>5.5</v>
      </c>
      <c r="D10157" s="89">
        <v>14.2</v>
      </c>
      <c r="E10157" s="96">
        <v>943</v>
      </c>
      <c r="F10157" s="89">
        <v>3.2</v>
      </c>
      <c r="G10157" s="89">
        <v>1011.1</v>
      </c>
      <c r="H10157">
        <v>0.81</v>
      </c>
      <c r="I10157" t="s">
        <v>25</v>
      </c>
      <c r="J10157">
        <v>0.8</v>
      </c>
      <c r="K10157">
        <v>9</v>
      </c>
      <c r="L10157">
        <v>2025</v>
      </c>
      <c r="M10157" t="s">
        <v>365</v>
      </c>
      <c r="N10157" s="89" cm="1">
        <f t="array" ref="N10157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0157" s="89">
        <f>_34_KNMI_Stations[[#This Row],[graaddagen]]*_34_KNMI_Stations[[#This Row],[Gewogen factor]]</f>
        <v>3.0400000000000009</v>
      </c>
      <c r="P10157" s="89" cm="1">
        <f t="array" ref="P101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58" spans="1:16" x14ac:dyDescent="0.25">
      <c r="A10158">
        <v>344</v>
      </c>
      <c r="B10158" s="110">
        <v>45914</v>
      </c>
      <c r="C10158" s="89">
        <v>5</v>
      </c>
      <c r="D10158" s="89">
        <v>15.8</v>
      </c>
      <c r="E10158" s="96">
        <v>1202</v>
      </c>
      <c r="F10158" s="89">
        <v>4</v>
      </c>
      <c r="G10158" s="89">
        <v>1010.5</v>
      </c>
      <c r="H10158">
        <v>0.77</v>
      </c>
      <c r="I10158" t="s">
        <v>25</v>
      </c>
      <c r="J10158">
        <v>0.8</v>
      </c>
      <c r="K10158">
        <v>9</v>
      </c>
      <c r="L10158">
        <v>2025</v>
      </c>
      <c r="M10158" t="s">
        <v>365</v>
      </c>
      <c r="N10158" s="89" cm="1">
        <f t="array" ref="N10158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0158" s="89">
        <f>_34_KNMI_Stations[[#This Row],[graaddagen]]*_34_KNMI_Stations[[#This Row],[Gewogen factor]]</f>
        <v>1.7599999999999996</v>
      </c>
      <c r="P10158" s="89" cm="1">
        <f t="array" ref="P101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59" spans="1:16" x14ac:dyDescent="0.25">
      <c r="A10159">
        <v>344</v>
      </c>
      <c r="B10159" s="110">
        <v>45915</v>
      </c>
      <c r="C10159" s="89">
        <v>11.2</v>
      </c>
      <c r="D10159" s="89">
        <v>17.3</v>
      </c>
      <c r="E10159" s="96">
        <v>1253</v>
      </c>
      <c r="F10159" s="89">
        <v>3.2</v>
      </c>
      <c r="G10159" s="89">
        <v>1005.5</v>
      </c>
      <c r="H10159">
        <v>0.71</v>
      </c>
      <c r="I10159" t="s">
        <v>25</v>
      </c>
      <c r="J10159">
        <v>0.8</v>
      </c>
      <c r="K10159">
        <v>9</v>
      </c>
      <c r="L10159">
        <v>2025</v>
      </c>
      <c r="M10159" t="s">
        <v>366</v>
      </c>
      <c r="N10159" s="89" cm="1">
        <f t="array" ref="N10159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10159" s="89">
        <f>_34_KNMI_Stations[[#This Row],[graaddagen]]*_34_KNMI_Stations[[#This Row],[Gewogen factor]]</f>
        <v>0.5599999999999995</v>
      </c>
      <c r="P10159" s="89" cm="1">
        <f t="array" ref="P101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60" spans="1:16" x14ac:dyDescent="0.25">
      <c r="A10160">
        <v>344</v>
      </c>
      <c r="B10160" s="110">
        <v>45916</v>
      </c>
      <c r="C10160" s="89">
        <v>8</v>
      </c>
      <c r="D10160" s="89">
        <v>15.8</v>
      </c>
      <c r="E10160" s="96">
        <v>847</v>
      </c>
      <c r="F10160" s="89">
        <v>1.2</v>
      </c>
      <c r="G10160" s="89">
        <v>1014.7</v>
      </c>
      <c r="H10160">
        <v>0.69</v>
      </c>
      <c r="I10160" t="s">
        <v>25</v>
      </c>
      <c r="J10160">
        <v>0.8</v>
      </c>
      <c r="K10160">
        <v>9</v>
      </c>
      <c r="L10160">
        <v>2025</v>
      </c>
      <c r="M10160" t="s">
        <v>366</v>
      </c>
      <c r="N10160" s="89" cm="1">
        <f t="array" ref="N10160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0160" s="89">
        <f>_34_KNMI_Stations[[#This Row],[graaddagen]]*_34_KNMI_Stations[[#This Row],[Gewogen factor]]</f>
        <v>1.7599999999999996</v>
      </c>
      <c r="P10160" s="89" cm="1">
        <f t="array" ref="P101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61" spans="1:16" x14ac:dyDescent="0.25">
      <c r="A10161">
        <v>344</v>
      </c>
      <c r="B10161" s="110">
        <v>45917</v>
      </c>
      <c r="C10161" s="89">
        <v>6.2</v>
      </c>
      <c r="D10161" s="89">
        <v>15.9</v>
      </c>
      <c r="E10161" s="96">
        <v>372</v>
      </c>
      <c r="F10161" s="89">
        <v>1.4</v>
      </c>
      <c r="G10161" s="89">
        <v>1018.3</v>
      </c>
      <c r="H10161">
        <v>0.83</v>
      </c>
      <c r="I10161" t="s">
        <v>25</v>
      </c>
      <c r="J10161">
        <v>0.8</v>
      </c>
      <c r="K10161">
        <v>9</v>
      </c>
      <c r="L10161">
        <v>2025</v>
      </c>
      <c r="M10161" t="s">
        <v>366</v>
      </c>
      <c r="N10161" s="89" cm="1">
        <f t="array" ref="N10161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10161" s="89">
        <f>_34_KNMI_Stations[[#This Row],[graaddagen]]*_34_KNMI_Stations[[#This Row],[Gewogen factor]]</f>
        <v>1.6799999999999997</v>
      </c>
      <c r="P10161" s="89" cm="1">
        <f t="array" ref="P101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62" spans="1:16" x14ac:dyDescent="0.25">
      <c r="A10162">
        <v>344</v>
      </c>
      <c r="B10162" s="110">
        <v>45918</v>
      </c>
      <c r="C10162" s="89">
        <v>7.8</v>
      </c>
      <c r="D10162" s="89">
        <v>19</v>
      </c>
      <c r="E10162" s="96">
        <v>577</v>
      </c>
      <c r="F10162" s="89">
        <v>0</v>
      </c>
      <c r="G10162" s="89">
        <v>1020.3</v>
      </c>
      <c r="H10162">
        <v>0.81</v>
      </c>
      <c r="I10162" t="s">
        <v>25</v>
      </c>
      <c r="J10162">
        <v>0.8</v>
      </c>
      <c r="K10162">
        <v>9</v>
      </c>
      <c r="L10162">
        <v>2025</v>
      </c>
      <c r="M10162" t="s">
        <v>366</v>
      </c>
      <c r="N10162" s="89" cm="1">
        <f t="array" ref="N10162">IF(ISNUMBER(_34_KNMI_Stations[[#This Row],[Etmaal temperatuur °C]]),IF(_34_KNMI_Stations[[#This Row],[Etmaal temperatuur °C]]&lt;stookgrens[],stookgrens[]-_34_KNMI_Stations[[#This Row],[Etmaal temperatuur °C]],0),"")</f>
        <v>0</v>
      </c>
      <c r="O10162" s="89">
        <f>_34_KNMI_Stations[[#This Row],[graaddagen]]*_34_KNMI_Stations[[#This Row],[Gewogen factor]]</f>
        <v>0</v>
      </c>
      <c r="P10162" s="89" cm="1">
        <f t="array" ref="P10162">IF(ISNUMBER(_34_KNMI_Stations[[#This Row],[Etmaal temperatuur °C]]),IF(_34_KNMI_Stations[[#This Row],[Etmaal temperatuur °C]]&gt;stookgrens[],_34_KNMI_Stations[[#This Row],[Etmaal temperatuur °C]]-stookgrens[],0),"")</f>
        <v>1</v>
      </c>
    </row>
    <row r="10163" spans="1:16" x14ac:dyDescent="0.25">
      <c r="A10163">
        <v>344</v>
      </c>
      <c r="B10163" s="110">
        <v>45919</v>
      </c>
      <c r="C10163" s="89">
        <v>3.9</v>
      </c>
      <c r="D10163" s="89">
        <v>20.399999999999999</v>
      </c>
      <c r="E10163" s="96">
        <v>1576</v>
      </c>
      <c r="F10163" s="89">
        <v>0</v>
      </c>
      <c r="G10163" s="89">
        <v>1019.5</v>
      </c>
      <c r="H10163">
        <v>0.69</v>
      </c>
      <c r="I10163" t="s">
        <v>25</v>
      </c>
      <c r="J10163">
        <v>0.8</v>
      </c>
      <c r="K10163">
        <v>9</v>
      </c>
      <c r="L10163">
        <v>2025</v>
      </c>
      <c r="M10163" t="s">
        <v>366</v>
      </c>
      <c r="N10163" s="89" cm="1">
        <f t="array" ref="N10163">IF(ISNUMBER(_34_KNMI_Stations[[#This Row],[Etmaal temperatuur °C]]),IF(_34_KNMI_Stations[[#This Row],[Etmaal temperatuur °C]]&lt;stookgrens[],stookgrens[]-_34_KNMI_Stations[[#This Row],[Etmaal temperatuur °C]],0),"")</f>
        <v>0</v>
      </c>
      <c r="O10163" s="89">
        <f>_34_KNMI_Stations[[#This Row],[graaddagen]]*_34_KNMI_Stations[[#This Row],[Gewogen factor]]</f>
        <v>0</v>
      </c>
      <c r="P10163" s="89" cm="1">
        <f t="array" ref="P10163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10164" spans="1:16" x14ac:dyDescent="0.25">
      <c r="A10164">
        <v>344</v>
      </c>
      <c r="B10164" s="110">
        <v>45920</v>
      </c>
      <c r="C10164" s="89">
        <v>4.8</v>
      </c>
      <c r="D10164" s="89">
        <v>19.899999999999999</v>
      </c>
      <c r="E10164" s="96">
        <v>603</v>
      </c>
      <c r="F10164" s="89">
        <v>2.9</v>
      </c>
      <c r="G10164" s="89">
        <v>1011.4</v>
      </c>
      <c r="H10164">
        <v>0.77</v>
      </c>
      <c r="I10164" t="s">
        <v>25</v>
      </c>
      <c r="J10164">
        <v>0.8</v>
      </c>
      <c r="K10164">
        <v>9</v>
      </c>
      <c r="L10164">
        <v>2025</v>
      </c>
      <c r="M10164" t="s">
        <v>366</v>
      </c>
      <c r="N10164" s="89" cm="1">
        <f t="array" ref="N10164">IF(ISNUMBER(_34_KNMI_Stations[[#This Row],[Etmaal temperatuur °C]]),IF(_34_KNMI_Stations[[#This Row],[Etmaal temperatuur °C]]&lt;stookgrens[],stookgrens[]-_34_KNMI_Stations[[#This Row],[Etmaal temperatuur °C]],0),"")</f>
        <v>0</v>
      </c>
      <c r="O10164" s="89">
        <f>_34_KNMI_Stations[[#This Row],[graaddagen]]*_34_KNMI_Stations[[#This Row],[Gewogen factor]]</f>
        <v>0</v>
      </c>
      <c r="P10164" s="89" cm="1">
        <f t="array" ref="P10164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0165" spans="1:16" x14ac:dyDescent="0.25">
      <c r="A10165">
        <v>344</v>
      </c>
      <c r="B10165" s="110">
        <v>45921</v>
      </c>
      <c r="C10165" s="89">
        <v>4.9000000000000004</v>
      </c>
      <c r="D10165" s="89">
        <v>13.9</v>
      </c>
      <c r="E10165" s="96">
        <v>997</v>
      </c>
      <c r="F10165" s="89">
        <v>0.4</v>
      </c>
      <c r="G10165" s="89">
        <v>1015.4</v>
      </c>
      <c r="H10165">
        <v>0.74</v>
      </c>
      <c r="I10165" t="s">
        <v>25</v>
      </c>
      <c r="J10165">
        <v>0.8</v>
      </c>
      <c r="K10165">
        <v>9</v>
      </c>
      <c r="L10165">
        <v>2025</v>
      </c>
      <c r="M10165" t="s">
        <v>366</v>
      </c>
      <c r="N10165" s="89" cm="1">
        <f t="array" ref="N10165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0165" s="89">
        <f>_34_KNMI_Stations[[#This Row],[graaddagen]]*_34_KNMI_Stations[[#This Row],[Gewogen factor]]</f>
        <v>3.28</v>
      </c>
      <c r="P10165" s="89" cm="1">
        <f t="array" ref="P101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66" spans="1:16" x14ac:dyDescent="0.25">
      <c r="A10166">
        <v>344</v>
      </c>
      <c r="B10166" s="110">
        <v>45922</v>
      </c>
      <c r="C10166" s="89">
        <v>3.5</v>
      </c>
      <c r="D10166" s="89">
        <v>12.2</v>
      </c>
      <c r="E10166" s="96">
        <v>1249</v>
      </c>
      <c r="F10166" s="89">
        <v>-0.1</v>
      </c>
      <c r="G10166" s="89">
        <v>1023.9</v>
      </c>
      <c r="H10166">
        <v>0.69</v>
      </c>
      <c r="I10166" t="s">
        <v>25</v>
      </c>
      <c r="J10166">
        <v>0.8</v>
      </c>
      <c r="K10166">
        <v>9</v>
      </c>
      <c r="L10166">
        <v>2025</v>
      </c>
      <c r="M10166" t="s">
        <v>367</v>
      </c>
      <c r="N10166" s="89" cm="1">
        <f t="array" ref="N10166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0166" s="89">
        <f>_34_KNMI_Stations[[#This Row],[graaddagen]]*_34_KNMI_Stations[[#This Row],[Gewogen factor]]</f>
        <v>4.6400000000000006</v>
      </c>
      <c r="P10166" s="89" cm="1">
        <f t="array" ref="P101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67" spans="1:16" x14ac:dyDescent="0.25">
      <c r="A10167">
        <v>344</v>
      </c>
      <c r="B10167" s="110">
        <v>45923</v>
      </c>
      <c r="C10167" s="89">
        <v>2.9</v>
      </c>
      <c r="D10167" s="89">
        <v>11.9</v>
      </c>
      <c r="E10167" s="96">
        <v>1210</v>
      </c>
      <c r="F10167" s="89">
        <v>0</v>
      </c>
      <c r="G10167" s="89">
        <v>1025.9000000000001</v>
      </c>
      <c r="H10167">
        <v>0.78</v>
      </c>
      <c r="I10167" t="s">
        <v>25</v>
      </c>
      <c r="J10167">
        <v>0.8</v>
      </c>
      <c r="K10167">
        <v>9</v>
      </c>
      <c r="L10167">
        <v>2025</v>
      </c>
      <c r="M10167" t="s">
        <v>367</v>
      </c>
      <c r="N10167" s="89" cm="1">
        <f t="array" ref="N10167">IF(ISNUMBER(_34_KNMI_Stations[[#This Row],[Etmaal temperatuur °C]]),IF(_34_KNMI_Stations[[#This Row],[Etmaal temperatuur °C]]&lt;stookgrens[],stookgrens[]-_34_KNMI_Stations[[#This Row],[Etmaal temperatuur °C]],0),"")</f>
        <v>6.1</v>
      </c>
      <c r="O10167" s="89">
        <f>_34_KNMI_Stations[[#This Row],[graaddagen]]*_34_KNMI_Stations[[#This Row],[Gewogen factor]]</f>
        <v>4.88</v>
      </c>
      <c r="P10167" s="89" cm="1">
        <f t="array" ref="P101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68" spans="1:16" x14ac:dyDescent="0.25">
      <c r="A10168">
        <v>344</v>
      </c>
      <c r="B10168" s="110">
        <v>45924</v>
      </c>
      <c r="C10168" s="89">
        <v>5.0999999999999996</v>
      </c>
      <c r="D10168" s="89">
        <v>12.3</v>
      </c>
      <c r="E10168" s="96">
        <v>1266</v>
      </c>
      <c r="F10168" s="89">
        <v>0</v>
      </c>
      <c r="G10168" s="89">
        <v>1025.7</v>
      </c>
      <c r="H10168">
        <v>0.65</v>
      </c>
      <c r="I10168" t="s">
        <v>25</v>
      </c>
      <c r="J10168">
        <v>0.8</v>
      </c>
      <c r="K10168">
        <v>9</v>
      </c>
      <c r="L10168">
        <v>2025</v>
      </c>
      <c r="M10168" t="s">
        <v>367</v>
      </c>
      <c r="N10168" s="89" cm="1">
        <f t="array" ref="N10168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0168" s="89">
        <f>_34_KNMI_Stations[[#This Row],[graaddagen]]*_34_KNMI_Stations[[#This Row],[Gewogen factor]]</f>
        <v>4.5599999999999996</v>
      </c>
      <c r="P10168" s="89" cm="1">
        <f t="array" ref="P101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69" spans="1:16" x14ac:dyDescent="0.25">
      <c r="A10169">
        <v>344</v>
      </c>
      <c r="B10169" s="110">
        <v>45925</v>
      </c>
      <c r="C10169" s="89">
        <v>6.1</v>
      </c>
      <c r="D10169" s="89">
        <v>12.3</v>
      </c>
      <c r="E10169" s="96">
        <v>1082</v>
      </c>
      <c r="F10169" s="89">
        <v>-0.1</v>
      </c>
      <c r="G10169" s="89">
        <v>1023.4</v>
      </c>
      <c r="H10169">
        <v>0.62</v>
      </c>
      <c r="I10169" t="s">
        <v>25</v>
      </c>
      <c r="J10169">
        <v>0.8</v>
      </c>
      <c r="K10169">
        <v>9</v>
      </c>
      <c r="L10169">
        <v>2025</v>
      </c>
      <c r="M10169" t="s">
        <v>367</v>
      </c>
      <c r="N10169" s="89" cm="1">
        <f t="array" ref="N10169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0169" s="89">
        <f>_34_KNMI_Stations[[#This Row],[graaddagen]]*_34_KNMI_Stations[[#This Row],[Gewogen factor]]</f>
        <v>4.5599999999999996</v>
      </c>
      <c r="P10169" s="89" cm="1">
        <f t="array" ref="P101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70" spans="1:16" x14ac:dyDescent="0.25">
      <c r="A10170">
        <v>344</v>
      </c>
      <c r="B10170" s="110">
        <v>45926</v>
      </c>
      <c r="C10170" s="89">
        <v>3.1</v>
      </c>
      <c r="D10170" s="89">
        <v>11.2</v>
      </c>
      <c r="E10170" s="96">
        <v>683</v>
      </c>
      <c r="F10170" s="89">
        <v>0</v>
      </c>
      <c r="G10170" s="89">
        <v>1022.5</v>
      </c>
      <c r="H10170">
        <v>0.77</v>
      </c>
      <c r="I10170" t="s">
        <v>25</v>
      </c>
      <c r="J10170">
        <v>0.8</v>
      </c>
      <c r="K10170">
        <v>9</v>
      </c>
      <c r="L10170">
        <v>2025</v>
      </c>
      <c r="M10170" t="s">
        <v>367</v>
      </c>
      <c r="N10170" s="89" cm="1">
        <f t="array" ref="N10170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10170" s="89">
        <f>_34_KNMI_Stations[[#This Row],[graaddagen]]*_34_KNMI_Stations[[#This Row],[Gewogen factor]]</f>
        <v>5.4400000000000013</v>
      </c>
      <c r="P10170" s="89" cm="1">
        <f t="array" ref="P101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71" spans="1:16" x14ac:dyDescent="0.25">
      <c r="A10171">
        <v>344</v>
      </c>
      <c r="B10171" s="110">
        <v>45927</v>
      </c>
      <c r="C10171" s="89">
        <v>1.6</v>
      </c>
      <c r="D10171" s="89">
        <v>11.9</v>
      </c>
      <c r="E10171" s="96">
        <v>541</v>
      </c>
      <c r="F10171" s="89">
        <v>-0.1</v>
      </c>
      <c r="G10171" s="89">
        <v>1021.6</v>
      </c>
      <c r="H10171">
        <v>0.88</v>
      </c>
      <c r="I10171" t="s">
        <v>25</v>
      </c>
      <c r="J10171">
        <v>0.8</v>
      </c>
      <c r="K10171">
        <v>9</v>
      </c>
      <c r="L10171">
        <v>2025</v>
      </c>
      <c r="M10171" t="s">
        <v>367</v>
      </c>
      <c r="N10171" s="89" cm="1">
        <f t="array" ref="N10171">IF(ISNUMBER(_34_KNMI_Stations[[#This Row],[Etmaal temperatuur °C]]),IF(_34_KNMI_Stations[[#This Row],[Etmaal temperatuur °C]]&lt;stookgrens[],stookgrens[]-_34_KNMI_Stations[[#This Row],[Etmaal temperatuur °C]],0),"")</f>
        <v>6.1</v>
      </c>
      <c r="O10171" s="89">
        <f>_34_KNMI_Stations[[#This Row],[graaddagen]]*_34_KNMI_Stations[[#This Row],[Gewogen factor]]</f>
        <v>4.88</v>
      </c>
      <c r="P10171" s="89" cm="1">
        <f t="array" ref="P101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72" spans="1:16" x14ac:dyDescent="0.25">
      <c r="A10172">
        <v>344</v>
      </c>
      <c r="B10172" s="110">
        <v>45928</v>
      </c>
      <c r="C10172" s="89">
        <v>1.3</v>
      </c>
      <c r="D10172" s="89">
        <v>11.9</v>
      </c>
      <c r="E10172" s="96">
        <v>1361</v>
      </c>
      <c r="F10172" s="89">
        <v>0</v>
      </c>
      <c r="G10172" s="89">
        <v>1022.4</v>
      </c>
      <c r="H10172">
        <v>0.82</v>
      </c>
      <c r="I10172" t="s">
        <v>25</v>
      </c>
      <c r="J10172">
        <v>0.8</v>
      </c>
      <c r="K10172">
        <v>9</v>
      </c>
      <c r="L10172">
        <v>2025</v>
      </c>
      <c r="M10172" t="s">
        <v>367</v>
      </c>
      <c r="N10172" s="89" cm="1">
        <f t="array" ref="N10172">IF(ISNUMBER(_34_KNMI_Stations[[#This Row],[Etmaal temperatuur °C]]),IF(_34_KNMI_Stations[[#This Row],[Etmaal temperatuur °C]]&lt;stookgrens[],stookgrens[]-_34_KNMI_Stations[[#This Row],[Etmaal temperatuur °C]],0),"")</f>
        <v>6.1</v>
      </c>
      <c r="O10172" s="89">
        <f>_34_KNMI_Stations[[#This Row],[graaddagen]]*_34_KNMI_Stations[[#This Row],[Gewogen factor]]</f>
        <v>4.88</v>
      </c>
      <c r="P10172" s="89" cm="1">
        <f t="array" ref="P101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73" spans="1:16" x14ac:dyDescent="0.25">
      <c r="A10173">
        <v>344</v>
      </c>
      <c r="B10173" s="110">
        <v>45929</v>
      </c>
      <c r="C10173" s="89">
        <v>1.8</v>
      </c>
      <c r="D10173" s="89">
        <v>12.6</v>
      </c>
      <c r="E10173" s="96">
        <v>1134</v>
      </c>
      <c r="F10173" s="89">
        <v>-0.1</v>
      </c>
      <c r="G10173" s="89">
        <v>1023.5</v>
      </c>
      <c r="H10173">
        <v>0.83</v>
      </c>
      <c r="I10173" t="s">
        <v>25</v>
      </c>
      <c r="J10173">
        <v>0.8</v>
      </c>
      <c r="K10173">
        <v>9</v>
      </c>
      <c r="L10173">
        <v>2025</v>
      </c>
      <c r="M10173" t="s">
        <v>368</v>
      </c>
      <c r="N10173" s="89" cm="1">
        <f t="array" ref="N10173">IF(ISNUMBER(_34_KNMI_Stations[[#This Row],[Etmaal temperatuur °C]]),IF(_34_KNMI_Stations[[#This Row],[Etmaal temperatuur °C]]&lt;stookgrens[],stookgrens[]-_34_KNMI_Stations[[#This Row],[Etmaal temperatuur °C]],0),"")</f>
        <v>5.4</v>
      </c>
      <c r="O10173" s="89">
        <f>_34_KNMI_Stations[[#This Row],[graaddagen]]*_34_KNMI_Stations[[#This Row],[Gewogen factor]]</f>
        <v>4.32</v>
      </c>
      <c r="P10173" s="89" cm="1">
        <f t="array" ref="P101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74" spans="1:16" x14ac:dyDescent="0.25">
      <c r="A10174">
        <v>344</v>
      </c>
      <c r="B10174" s="110">
        <v>45930</v>
      </c>
      <c r="C10174" s="89">
        <v>1.7</v>
      </c>
      <c r="D10174" s="89">
        <v>13.6</v>
      </c>
      <c r="E10174" s="96">
        <v>1077</v>
      </c>
      <c r="F10174" s="89">
        <v>0</v>
      </c>
      <c r="G10174" s="89">
        <v>1025.5999999999999</v>
      </c>
      <c r="H10174">
        <v>0.83</v>
      </c>
      <c r="I10174" t="s">
        <v>25</v>
      </c>
      <c r="J10174">
        <v>0.8</v>
      </c>
      <c r="K10174">
        <v>9</v>
      </c>
      <c r="L10174">
        <v>2025</v>
      </c>
      <c r="M10174" t="s">
        <v>368</v>
      </c>
      <c r="N10174" s="89" cm="1">
        <f t="array" ref="N10174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0174" s="89">
        <f>_34_KNMI_Stations[[#This Row],[graaddagen]]*_34_KNMI_Stations[[#This Row],[Gewogen factor]]</f>
        <v>3.5200000000000005</v>
      </c>
      <c r="P10174" s="89" cm="1">
        <f t="array" ref="P101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75" spans="1:16" x14ac:dyDescent="0.25">
      <c r="A10175">
        <v>344</v>
      </c>
      <c r="B10175" s="110">
        <v>45931</v>
      </c>
      <c r="C10175" s="89">
        <v>2.2000000000000002</v>
      </c>
      <c r="D10175" s="89">
        <v>12.1</v>
      </c>
      <c r="E10175" s="96">
        <v>1205</v>
      </c>
      <c r="F10175" s="89">
        <v>0</v>
      </c>
      <c r="G10175" s="89">
        <v>1028.5999999999999</v>
      </c>
      <c r="H10175">
        <v>0.71</v>
      </c>
      <c r="I10175" t="s">
        <v>25</v>
      </c>
      <c r="J10175">
        <v>1</v>
      </c>
      <c r="K10175">
        <v>10</v>
      </c>
      <c r="L10175">
        <v>2025</v>
      </c>
      <c r="M10175" t="s">
        <v>368</v>
      </c>
      <c r="N10175" s="89" cm="1">
        <f t="array" ref="N10175">IF(ISNUMBER(_34_KNMI_Stations[[#This Row],[Etmaal temperatuur °C]]),IF(_34_KNMI_Stations[[#This Row],[Etmaal temperatuur °C]]&lt;stookgrens[],stookgrens[]-_34_KNMI_Stations[[#This Row],[Etmaal temperatuur °C]],0),"")</f>
        <v>5.9</v>
      </c>
      <c r="O10175" s="89">
        <f>_34_KNMI_Stations[[#This Row],[graaddagen]]*_34_KNMI_Stations[[#This Row],[Gewogen factor]]</f>
        <v>5.9</v>
      </c>
      <c r="P10175" s="89" cm="1">
        <f t="array" ref="P101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76" spans="1:16" x14ac:dyDescent="0.25">
      <c r="A10176">
        <v>344</v>
      </c>
      <c r="B10176" s="110">
        <v>45932</v>
      </c>
      <c r="C10176" s="89">
        <v>3.5</v>
      </c>
      <c r="D10176" s="89">
        <v>13.5</v>
      </c>
      <c r="E10176" s="96">
        <v>767</v>
      </c>
      <c r="F10176" s="89">
        <v>0</v>
      </c>
      <c r="G10176" s="89">
        <v>1025.4000000000001</v>
      </c>
      <c r="H10176">
        <v>0.66</v>
      </c>
      <c r="I10176" t="s">
        <v>25</v>
      </c>
      <c r="J10176">
        <v>1</v>
      </c>
      <c r="K10176">
        <v>10</v>
      </c>
      <c r="L10176">
        <v>2025</v>
      </c>
      <c r="M10176" t="s">
        <v>368</v>
      </c>
      <c r="N10176" s="89" cm="1">
        <f t="array" ref="N10176">IF(ISNUMBER(_34_KNMI_Stations[[#This Row],[Etmaal temperatuur °C]]),IF(_34_KNMI_Stations[[#This Row],[Etmaal temperatuur °C]]&lt;stookgrens[],stookgrens[]-_34_KNMI_Stations[[#This Row],[Etmaal temperatuur °C]],0),"")</f>
        <v>4.5</v>
      </c>
      <c r="O10176" s="89">
        <f>_34_KNMI_Stations[[#This Row],[graaddagen]]*_34_KNMI_Stations[[#This Row],[Gewogen factor]]</f>
        <v>4.5</v>
      </c>
      <c r="P10176" s="89" cm="1">
        <f t="array" ref="P101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77" spans="1:16" x14ac:dyDescent="0.25">
      <c r="A10177">
        <v>344</v>
      </c>
      <c r="B10177" s="110">
        <v>45933</v>
      </c>
      <c r="C10177" s="89">
        <v>6.6</v>
      </c>
      <c r="D10177" s="89">
        <v>12.6</v>
      </c>
      <c r="E10177" s="96">
        <v>302</v>
      </c>
      <c r="F10177" s="89">
        <v>6.3</v>
      </c>
      <c r="G10177" s="89">
        <v>1013.1</v>
      </c>
      <c r="H10177">
        <v>0.76</v>
      </c>
      <c r="I10177" t="s">
        <v>25</v>
      </c>
      <c r="J10177">
        <v>1</v>
      </c>
      <c r="K10177">
        <v>10</v>
      </c>
      <c r="L10177">
        <v>2025</v>
      </c>
      <c r="M10177" t="s">
        <v>368</v>
      </c>
      <c r="N10177" s="89" cm="1">
        <f t="array" ref="N10177">IF(ISNUMBER(_34_KNMI_Stations[[#This Row],[Etmaal temperatuur °C]]),IF(_34_KNMI_Stations[[#This Row],[Etmaal temperatuur °C]]&lt;stookgrens[],stookgrens[]-_34_KNMI_Stations[[#This Row],[Etmaal temperatuur °C]],0),"")</f>
        <v>5.4</v>
      </c>
      <c r="O10177" s="89">
        <f>_34_KNMI_Stations[[#This Row],[graaddagen]]*_34_KNMI_Stations[[#This Row],[Gewogen factor]]</f>
        <v>5.4</v>
      </c>
      <c r="P10177" s="89" cm="1">
        <f t="array" ref="P101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78" spans="1:16" x14ac:dyDescent="0.25">
      <c r="A10178">
        <v>344</v>
      </c>
      <c r="B10178" s="110">
        <v>45934</v>
      </c>
      <c r="C10178" s="89">
        <v>9.6</v>
      </c>
      <c r="D10178" s="89">
        <v>14.1</v>
      </c>
      <c r="E10178" s="96">
        <v>727</v>
      </c>
      <c r="F10178" s="89">
        <v>21.3</v>
      </c>
      <c r="G10178" s="89">
        <v>998.3</v>
      </c>
      <c r="H10178">
        <v>0.73</v>
      </c>
      <c r="I10178" t="s">
        <v>25</v>
      </c>
      <c r="J10178">
        <v>1</v>
      </c>
      <c r="K10178">
        <v>10</v>
      </c>
      <c r="L10178">
        <v>2025</v>
      </c>
      <c r="M10178" t="s">
        <v>368</v>
      </c>
      <c r="N10178" s="89" cm="1">
        <f t="array" ref="N10178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0178" s="89">
        <f>_34_KNMI_Stations[[#This Row],[graaddagen]]*_34_KNMI_Stations[[#This Row],[Gewogen factor]]</f>
        <v>3.9000000000000004</v>
      </c>
      <c r="P10178" s="89" cm="1">
        <f t="array" ref="P101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79" spans="1:16" x14ac:dyDescent="0.25">
      <c r="A10179">
        <v>344</v>
      </c>
      <c r="B10179" s="110">
        <v>45935</v>
      </c>
      <c r="C10179" s="89">
        <v>6.5</v>
      </c>
      <c r="D10179" s="89">
        <v>13</v>
      </c>
      <c r="E10179" s="96">
        <v>568</v>
      </c>
      <c r="F10179" s="89">
        <v>2.2000000000000002</v>
      </c>
      <c r="G10179" s="89">
        <v>1011.8</v>
      </c>
      <c r="H10179">
        <v>0.69</v>
      </c>
      <c r="I10179" t="s">
        <v>25</v>
      </c>
      <c r="J10179">
        <v>1</v>
      </c>
      <c r="K10179">
        <v>10</v>
      </c>
      <c r="L10179">
        <v>2025</v>
      </c>
      <c r="M10179" t="s">
        <v>368</v>
      </c>
      <c r="N10179" s="89" cm="1">
        <f t="array" ref="N10179">IF(ISNUMBER(_34_KNMI_Stations[[#This Row],[Etmaal temperatuur °C]]),IF(_34_KNMI_Stations[[#This Row],[Etmaal temperatuur °C]]&lt;stookgrens[],stookgrens[]-_34_KNMI_Stations[[#This Row],[Etmaal temperatuur °C]],0),"")</f>
        <v>5</v>
      </c>
      <c r="O10179" s="89">
        <f>_34_KNMI_Stations[[#This Row],[graaddagen]]*_34_KNMI_Stations[[#This Row],[Gewogen factor]]</f>
        <v>5</v>
      </c>
      <c r="P10179" s="89" cm="1">
        <f t="array" ref="P101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80" spans="1:16" x14ac:dyDescent="0.25">
      <c r="A10180">
        <v>344</v>
      </c>
      <c r="B10180" s="110">
        <v>45936</v>
      </c>
      <c r="C10180" s="89">
        <v>4</v>
      </c>
      <c r="D10180" s="89">
        <v>14.7</v>
      </c>
      <c r="E10180" s="96">
        <v>370</v>
      </c>
      <c r="F10180" s="89">
        <v>-0.1</v>
      </c>
      <c r="G10180" s="89">
        <v>1022.5</v>
      </c>
      <c r="H10180">
        <v>0.81</v>
      </c>
      <c r="I10180" t="s">
        <v>25</v>
      </c>
      <c r="J10180">
        <v>1</v>
      </c>
      <c r="K10180">
        <v>10</v>
      </c>
      <c r="L10180">
        <v>2025</v>
      </c>
      <c r="M10180" t="s">
        <v>369</v>
      </c>
      <c r="N10180" s="89" cm="1">
        <f t="array" ref="N10180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10180" s="89">
        <f>_34_KNMI_Stations[[#This Row],[graaddagen]]*_34_KNMI_Stations[[#This Row],[Gewogen factor]]</f>
        <v>3.3000000000000007</v>
      </c>
      <c r="P10180" s="89" cm="1">
        <f t="array" ref="P101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81" spans="1:16" x14ac:dyDescent="0.25">
      <c r="A10181">
        <v>344</v>
      </c>
      <c r="B10181" s="110">
        <v>45937</v>
      </c>
      <c r="C10181" s="89">
        <v>3.8</v>
      </c>
      <c r="D10181" s="89">
        <v>14.9</v>
      </c>
      <c r="E10181" s="96">
        <v>556</v>
      </c>
      <c r="F10181" s="89">
        <v>0.6</v>
      </c>
      <c r="G10181" s="89">
        <v>1024.0999999999999</v>
      </c>
      <c r="H10181">
        <v>0.9</v>
      </c>
      <c r="I10181" t="s">
        <v>25</v>
      </c>
      <c r="J10181">
        <v>1</v>
      </c>
      <c r="K10181">
        <v>10</v>
      </c>
      <c r="L10181">
        <v>2025</v>
      </c>
      <c r="M10181" t="s">
        <v>369</v>
      </c>
      <c r="N10181" s="89" cm="1">
        <f t="array" ref="N10181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10181" s="89">
        <f>_34_KNMI_Stations[[#This Row],[graaddagen]]*_34_KNMI_Stations[[#This Row],[Gewogen factor]]</f>
        <v>3.0999999999999996</v>
      </c>
      <c r="P10181" s="89" cm="1">
        <f t="array" ref="P101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82" spans="1:16" x14ac:dyDescent="0.25">
      <c r="A10182">
        <v>344</v>
      </c>
      <c r="B10182" s="110">
        <v>45938</v>
      </c>
      <c r="C10182" s="89">
        <v>2.6</v>
      </c>
      <c r="D10182" s="89">
        <v>14.5</v>
      </c>
      <c r="E10182" s="96">
        <v>475</v>
      </c>
      <c r="F10182" s="89">
        <v>0.3</v>
      </c>
      <c r="G10182" s="89">
        <v>1022.7</v>
      </c>
      <c r="H10182">
        <v>0.87</v>
      </c>
      <c r="I10182" t="s">
        <v>25</v>
      </c>
      <c r="J10182">
        <v>1</v>
      </c>
      <c r="K10182">
        <v>10</v>
      </c>
      <c r="L10182">
        <v>2025</v>
      </c>
      <c r="M10182" t="s">
        <v>369</v>
      </c>
      <c r="N10182" s="89" cm="1">
        <f t="array" ref="N10182">IF(ISNUMBER(_34_KNMI_Stations[[#This Row],[Etmaal temperatuur °C]]),IF(_34_KNMI_Stations[[#This Row],[Etmaal temperatuur °C]]&lt;stookgrens[],stookgrens[]-_34_KNMI_Stations[[#This Row],[Etmaal temperatuur °C]],0),"")</f>
        <v>3.5</v>
      </c>
      <c r="O10182" s="89">
        <f>_34_KNMI_Stations[[#This Row],[graaddagen]]*_34_KNMI_Stations[[#This Row],[Gewogen factor]]</f>
        <v>3.5</v>
      </c>
      <c r="P10182" s="89" cm="1">
        <f t="array" ref="P101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83" spans="1:16" x14ac:dyDescent="0.25">
      <c r="A10183">
        <v>344</v>
      </c>
      <c r="B10183" s="110">
        <v>45939</v>
      </c>
      <c r="C10183" s="89">
        <v>2.2000000000000002</v>
      </c>
      <c r="D10183" s="89">
        <v>13.3</v>
      </c>
      <c r="E10183" s="96">
        <v>733</v>
      </c>
      <c r="F10183" s="89">
        <v>0</v>
      </c>
      <c r="G10183" s="89">
        <v>1026.5</v>
      </c>
      <c r="H10183">
        <v>0.8</v>
      </c>
      <c r="I10183" t="s">
        <v>25</v>
      </c>
      <c r="J10183">
        <v>1</v>
      </c>
      <c r="K10183">
        <v>10</v>
      </c>
      <c r="L10183">
        <v>2025</v>
      </c>
      <c r="M10183" t="s">
        <v>369</v>
      </c>
      <c r="N10183" s="89" cm="1">
        <f t="array" ref="N10183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10183" s="89">
        <f>_34_KNMI_Stations[[#This Row],[graaddagen]]*_34_KNMI_Stations[[#This Row],[Gewogen factor]]</f>
        <v>4.6999999999999993</v>
      </c>
      <c r="P10183" s="89" cm="1">
        <f t="array" ref="P101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84" spans="1:16" x14ac:dyDescent="0.25">
      <c r="A10184">
        <v>344</v>
      </c>
      <c r="B10184" s="110">
        <v>45940</v>
      </c>
      <c r="C10184" s="89">
        <v>2.2000000000000002</v>
      </c>
      <c r="D10184" s="89">
        <v>14.9</v>
      </c>
      <c r="E10184" s="96">
        <v>642</v>
      </c>
      <c r="F10184" s="89">
        <v>0</v>
      </c>
      <c r="G10184" s="89">
        <v>1032.7</v>
      </c>
      <c r="H10184">
        <v>0.82</v>
      </c>
      <c r="I10184" t="s">
        <v>25</v>
      </c>
      <c r="J10184">
        <v>1</v>
      </c>
      <c r="K10184">
        <v>10</v>
      </c>
      <c r="L10184">
        <v>2025</v>
      </c>
      <c r="M10184" t="s">
        <v>369</v>
      </c>
      <c r="N10184" s="89" cm="1">
        <f t="array" ref="N10184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10184" s="89">
        <f>_34_KNMI_Stations[[#This Row],[graaddagen]]*_34_KNMI_Stations[[#This Row],[Gewogen factor]]</f>
        <v>3.0999999999999996</v>
      </c>
      <c r="P10184" s="89" cm="1">
        <f t="array" ref="P101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85" spans="1:16" x14ac:dyDescent="0.25">
      <c r="A10185">
        <v>344</v>
      </c>
      <c r="B10185" s="110">
        <v>45941</v>
      </c>
      <c r="C10185" s="89">
        <v>1.5</v>
      </c>
      <c r="D10185" s="89">
        <v>14.6</v>
      </c>
      <c r="E10185" s="96">
        <v>212</v>
      </c>
      <c r="F10185" s="89">
        <v>0</v>
      </c>
      <c r="G10185" s="89">
        <v>1033.8</v>
      </c>
      <c r="H10185">
        <v>0.8</v>
      </c>
      <c r="I10185" t="s">
        <v>25</v>
      </c>
      <c r="J10185">
        <v>1</v>
      </c>
      <c r="K10185">
        <v>10</v>
      </c>
      <c r="L10185">
        <v>2025</v>
      </c>
      <c r="M10185" t="s">
        <v>369</v>
      </c>
      <c r="N10185" s="89" cm="1">
        <f t="array" ref="N10185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0185" s="89">
        <f>_34_KNMI_Stations[[#This Row],[graaddagen]]*_34_KNMI_Stations[[#This Row],[Gewogen factor]]</f>
        <v>3.4000000000000004</v>
      </c>
      <c r="P10185" s="89" cm="1">
        <f t="array" ref="P101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86" spans="1:16" x14ac:dyDescent="0.25">
      <c r="A10186">
        <v>344</v>
      </c>
      <c r="B10186" s="110">
        <v>45942</v>
      </c>
      <c r="C10186" s="89">
        <v>1.9</v>
      </c>
      <c r="D10186" s="89">
        <v>14.3</v>
      </c>
      <c r="E10186" s="96">
        <v>466</v>
      </c>
      <c r="F10186" s="89">
        <v>0.3</v>
      </c>
      <c r="G10186" s="89">
        <v>1031</v>
      </c>
      <c r="H10186">
        <v>0.86</v>
      </c>
      <c r="I10186" t="s">
        <v>25</v>
      </c>
      <c r="J10186">
        <v>1</v>
      </c>
      <c r="K10186">
        <v>10</v>
      </c>
      <c r="L10186">
        <v>2025</v>
      </c>
      <c r="M10186" t="s">
        <v>369</v>
      </c>
      <c r="N10186" s="89" cm="1">
        <f t="array" ref="N10186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0186" s="89">
        <f>_34_KNMI_Stations[[#This Row],[graaddagen]]*_34_KNMI_Stations[[#This Row],[Gewogen factor]]</f>
        <v>3.6999999999999993</v>
      </c>
      <c r="P10186" s="89" cm="1">
        <f t="array" ref="P101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87" spans="1:16" x14ac:dyDescent="0.25">
      <c r="A10187">
        <v>344</v>
      </c>
      <c r="B10187" s="110">
        <v>45943</v>
      </c>
      <c r="C10187" s="89">
        <v>2</v>
      </c>
      <c r="D10187" s="89">
        <v>13.2</v>
      </c>
      <c r="E10187" s="96">
        <v>411</v>
      </c>
      <c r="F10187" s="89">
        <v>0</v>
      </c>
      <c r="G10187" s="89">
        <v>1028.8</v>
      </c>
      <c r="H10187">
        <v>0.89</v>
      </c>
      <c r="I10187" t="s">
        <v>25</v>
      </c>
      <c r="J10187">
        <v>1</v>
      </c>
      <c r="K10187">
        <v>10</v>
      </c>
      <c r="L10187">
        <v>2025</v>
      </c>
      <c r="M10187" t="s">
        <v>370</v>
      </c>
      <c r="N10187" s="89" cm="1">
        <f t="array" ref="N10187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0187" s="89">
        <f>_34_KNMI_Stations[[#This Row],[graaddagen]]*_34_KNMI_Stations[[#This Row],[Gewogen factor]]</f>
        <v>4.8000000000000007</v>
      </c>
      <c r="P10187" s="89" cm="1">
        <f t="array" ref="P101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88" spans="1:16" x14ac:dyDescent="0.25">
      <c r="A10188">
        <v>344</v>
      </c>
      <c r="B10188" s="110">
        <v>45944</v>
      </c>
      <c r="C10188" s="89">
        <v>1.9</v>
      </c>
      <c r="D10188" s="89">
        <v>13</v>
      </c>
      <c r="E10188" s="96">
        <v>583</v>
      </c>
      <c r="F10188" s="89">
        <v>0.1</v>
      </c>
      <c r="G10188" s="89">
        <v>1027.8</v>
      </c>
      <c r="H10188">
        <v>0.88</v>
      </c>
      <c r="I10188" t="s">
        <v>25</v>
      </c>
      <c r="J10188">
        <v>1</v>
      </c>
      <c r="K10188">
        <v>10</v>
      </c>
      <c r="L10188">
        <v>2025</v>
      </c>
      <c r="M10188" t="s">
        <v>370</v>
      </c>
      <c r="N10188" s="89" cm="1">
        <f t="array" ref="N10188">IF(ISNUMBER(_34_KNMI_Stations[[#This Row],[Etmaal temperatuur °C]]),IF(_34_KNMI_Stations[[#This Row],[Etmaal temperatuur °C]]&lt;stookgrens[],stookgrens[]-_34_KNMI_Stations[[#This Row],[Etmaal temperatuur °C]],0),"")</f>
        <v>5</v>
      </c>
      <c r="O10188" s="89">
        <f>_34_KNMI_Stations[[#This Row],[graaddagen]]*_34_KNMI_Stations[[#This Row],[Gewogen factor]]</f>
        <v>5</v>
      </c>
      <c r="P10188" s="89" cm="1">
        <f t="array" ref="P101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89" spans="1:16" x14ac:dyDescent="0.25">
      <c r="A10189">
        <v>344</v>
      </c>
      <c r="B10189" s="110">
        <v>45945</v>
      </c>
      <c r="C10189" s="89">
        <v>1.7</v>
      </c>
      <c r="D10189" s="89">
        <v>12.6</v>
      </c>
      <c r="E10189" s="96">
        <v>261</v>
      </c>
      <c r="F10189" s="89">
        <v>-0.1</v>
      </c>
      <c r="G10189" s="89">
        <v>1027.5</v>
      </c>
      <c r="H10189">
        <v>0.9</v>
      </c>
      <c r="I10189" t="s">
        <v>25</v>
      </c>
      <c r="J10189">
        <v>1</v>
      </c>
      <c r="K10189">
        <v>10</v>
      </c>
      <c r="L10189">
        <v>2025</v>
      </c>
      <c r="M10189" t="s">
        <v>370</v>
      </c>
      <c r="N10189" s="89" cm="1">
        <f t="array" ref="N10189">IF(ISNUMBER(_34_KNMI_Stations[[#This Row],[Etmaal temperatuur °C]]),IF(_34_KNMI_Stations[[#This Row],[Etmaal temperatuur °C]]&lt;stookgrens[],stookgrens[]-_34_KNMI_Stations[[#This Row],[Etmaal temperatuur °C]],0),"")</f>
        <v>5.4</v>
      </c>
      <c r="O10189" s="89">
        <f>_34_KNMI_Stations[[#This Row],[graaddagen]]*_34_KNMI_Stations[[#This Row],[Gewogen factor]]</f>
        <v>5.4</v>
      </c>
      <c r="P10189" s="89" cm="1">
        <f t="array" ref="P101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90" spans="1:16" x14ac:dyDescent="0.25">
      <c r="A10190">
        <v>344</v>
      </c>
      <c r="B10190" s="110">
        <v>45946</v>
      </c>
      <c r="C10190" s="89">
        <v>1.7</v>
      </c>
      <c r="D10190" s="89">
        <v>12.4</v>
      </c>
      <c r="E10190" s="96">
        <v>476</v>
      </c>
      <c r="F10190" s="89">
        <v>2.1</v>
      </c>
      <c r="G10190" s="89">
        <v>1026.0999999999999</v>
      </c>
      <c r="H10190">
        <v>0.88</v>
      </c>
      <c r="I10190" t="s">
        <v>25</v>
      </c>
      <c r="J10190">
        <v>1</v>
      </c>
      <c r="K10190">
        <v>10</v>
      </c>
      <c r="L10190">
        <v>2025</v>
      </c>
      <c r="M10190" t="s">
        <v>370</v>
      </c>
      <c r="N10190" s="89" cm="1">
        <f t="array" ref="N10190">IF(ISNUMBER(_34_KNMI_Stations[[#This Row],[Etmaal temperatuur °C]]),IF(_34_KNMI_Stations[[#This Row],[Etmaal temperatuur °C]]&lt;stookgrens[],stookgrens[]-_34_KNMI_Stations[[#This Row],[Etmaal temperatuur °C]],0),"")</f>
        <v>5.6</v>
      </c>
      <c r="O10190" s="89">
        <f>_34_KNMI_Stations[[#This Row],[graaddagen]]*_34_KNMI_Stations[[#This Row],[Gewogen factor]]</f>
        <v>5.6</v>
      </c>
      <c r="P10190" s="89" cm="1">
        <f t="array" ref="P101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91" spans="1:16" x14ac:dyDescent="0.25">
      <c r="A10191">
        <v>344</v>
      </c>
      <c r="B10191" s="110">
        <v>45947</v>
      </c>
      <c r="C10191" s="89">
        <v>1.2</v>
      </c>
      <c r="D10191" s="89">
        <v>12.2</v>
      </c>
      <c r="E10191" s="96">
        <v>323</v>
      </c>
      <c r="F10191" s="89">
        <v>-0.1</v>
      </c>
      <c r="G10191" s="89">
        <v>1025.5</v>
      </c>
      <c r="H10191">
        <v>0.85</v>
      </c>
      <c r="I10191" t="s">
        <v>25</v>
      </c>
      <c r="J10191">
        <v>1</v>
      </c>
      <c r="K10191">
        <v>10</v>
      </c>
      <c r="L10191">
        <v>2025</v>
      </c>
      <c r="M10191" t="s">
        <v>370</v>
      </c>
      <c r="N10191" s="89" cm="1">
        <f t="array" ref="N10191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0191" s="89">
        <f>_34_KNMI_Stations[[#This Row],[graaddagen]]*_34_KNMI_Stations[[#This Row],[Gewogen factor]]</f>
        <v>5.8000000000000007</v>
      </c>
      <c r="P10191" s="89" cm="1">
        <f t="array" ref="P101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92" spans="1:16" x14ac:dyDescent="0.25">
      <c r="A10192">
        <v>344</v>
      </c>
      <c r="B10192" s="110">
        <v>45948</v>
      </c>
      <c r="C10192" s="89">
        <v>3</v>
      </c>
      <c r="D10192" s="89">
        <v>10.9</v>
      </c>
      <c r="E10192" s="96">
        <v>705</v>
      </c>
      <c r="F10192" s="89">
        <v>0</v>
      </c>
      <c r="G10192" s="89">
        <v>1024.9000000000001</v>
      </c>
      <c r="H10192">
        <v>0.75</v>
      </c>
      <c r="I10192" t="s">
        <v>25</v>
      </c>
      <c r="J10192">
        <v>1</v>
      </c>
      <c r="K10192">
        <v>10</v>
      </c>
      <c r="L10192">
        <v>2025</v>
      </c>
      <c r="M10192" t="s">
        <v>370</v>
      </c>
      <c r="N10192" s="89" cm="1">
        <f t="array" ref="N10192">IF(ISNUMBER(_34_KNMI_Stations[[#This Row],[Etmaal temperatuur °C]]),IF(_34_KNMI_Stations[[#This Row],[Etmaal temperatuur °C]]&lt;stookgrens[],stookgrens[]-_34_KNMI_Stations[[#This Row],[Etmaal temperatuur °C]],0),"")</f>
        <v>7.1</v>
      </c>
      <c r="O10192" s="89">
        <f>_34_KNMI_Stations[[#This Row],[graaddagen]]*_34_KNMI_Stations[[#This Row],[Gewogen factor]]</f>
        <v>7.1</v>
      </c>
      <c r="P10192" s="89" cm="1">
        <f t="array" ref="P101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93" spans="1:16" x14ac:dyDescent="0.25">
      <c r="A10193">
        <v>344</v>
      </c>
      <c r="B10193" s="110">
        <v>45949</v>
      </c>
      <c r="C10193" s="89">
        <v>4.5999999999999996</v>
      </c>
      <c r="D10193" s="89">
        <v>11.8</v>
      </c>
      <c r="E10193" s="96">
        <v>729</v>
      </c>
      <c r="F10193" s="89">
        <v>1.8</v>
      </c>
      <c r="G10193" s="89">
        <v>1009.7</v>
      </c>
      <c r="H10193">
        <v>0.77</v>
      </c>
      <c r="I10193" t="s">
        <v>25</v>
      </c>
      <c r="J10193">
        <v>1</v>
      </c>
      <c r="K10193">
        <v>10</v>
      </c>
      <c r="L10193">
        <v>2025</v>
      </c>
      <c r="M10193" t="s">
        <v>370</v>
      </c>
      <c r="N10193" s="89" cm="1">
        <f t="array" ref="N10193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0193" s="89">
        <f>_34_KNMI_Stations[[#This Row],[graaddagen]]*_34_KNMI_Stations[[#This Row],[Gewogen factor]]</f>
        <v>6.1999999999999993</v>
      </c>
      <c r="P10193" s="89" cm="1">
        <f t="array" ref="P101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94" spans="1:16" x14ac:dyDescent="0.25">
      <c r="A10194">
        <v>344</v>
      </c>
      <c r="B10194" s="110">
        <v>45950</v>
      </c>
      <c r="C10194" s="89">
        <v>5.5</v>
      </c>
      <c r="D10194" s="89">
        <v>14.5</v>
      </c>
      <c r="E10194" s="96">
        <v>378</v>
      </c>
      <c r="F10194" s="89">
        <v>5.6</v>
      </c>
      <c r="G10194" s="89">
        <v>994.4</v>
      </c>
      <c r="H10194">
        <v>0.86</v>
      </c>
      <c r="I10194" t="s">
        <v>25</v>
      </c>
      <c r="J10194">
        <v>1</v>
      </c>
      <c r="K10194">
        <v>10</v>
      </c>
      <c r="L10194">
        <v>2025</v>
      </c>
      <c r="M10194" t="s">
        <v>371</v>
      </c>
      <c r="N10194" s="89" cm="1">
        <f t="array" ref="N10194">IF(ISNUMBER(_34_KNMI_Stations[[#This Row],[Etmaal temperatuur °C]]),IF(_34_KNMI_Stations[[#This Row],[Etmaal temperatuur °C]]&lt;stookgrens[],stookgrens[]-_34_KNMI_Stations[[#This Row],[Etmaal temperatuur °C]],0),"")</f>
        <v>3.5</v>
      </c>
      <c r="O10194" s="89">
        <f>_34_KNMI_Stations[[#This Row],[graaddagen]]*_34_KNMI_Stations[[#This Row],[Gewogen factor]]</f>
        <v>3.5</v>
      </c>
      <c r="P10194" s="89" cm="1">
        <f t="array" ref="P101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95" spans="1:16" x14ac:dyDescent="0.25">
      <c r="A10195">
        <v>344</v>
      </c>
      <c r="B10195" s="110">
        <v>45951</v>
      </c>
      <c r="C10195" s="89">
        <v>7</v>
      </c>
      <c r="D10195" s="89">
        <v>13.9</v>
      </c>
      <c r="E10195" s="96">
        <v>505</v>
      </c>
      <c r="F10195" s="89">
        <v>13</v>
      </c>
      <c r="G10195" s="89">
        <v>992.2</v>
      </c>
      <c r="H10195">
        <v>0.86</v>
      </c>
      <c r="I10195" t="s">
        <v>25</v>
      </c>
      <c r="J10195">
        <v>1</v>
      </c>
      <c r="K10195">
        <v>10</v>
      </c>
      <c r="L10195">
        <v>2025</v>
      </c>
      <c r="M10195" t="s">
        <v>371</v>
      </c>
      <c r="N10195" s="89" cm="1">
        <f t="array" ref="N10195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0195" s="89">
        <f>_34_KNMI_Stations[[#This Row],[graaddagen]]*_34_KNMI_Stations[[#This Row],[Gewogen factor]]</f>
        <v>4.0999999999999996</v>
      </c>
      <c r="P10195" s="89" cm="1">
        <f t="array" ref="P101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96" spans="1:16" x14ac:dyDescent="0.25">
      <c r="A10196">
        <v>344</v>
      </c>
      <c r="B10196" s="110">
        <v>45952</v>
      </c>
      <c r="C10196" s="89">
        <v>3.4</v>
      </c>
      <c r="D10196" s="89">
        <v>12.9</v>
      </c>
      <c r="E10196" s="96">
        <v>473</v>
      </c>
      <c r="F10196" s="89">
        <v>1.1000000000000001</v>
      </c>
      <c r="G10196" s="89">
        <v>996</v>
      </c>
      <c r="H10196">
        <v>0.86</v>
      </c>
      <c r="I10196" t="s">
        <v>25</v>
      </c>
      <c r="J10196">
        <v>1</v>
      </c>
      <c r="K10196">
        <v>10</v>
      </c>
      <c r="L10196">
        <v>2025</v>
      </c>
      <c r="M10196" t="s">
        <v>371</v>
      </c>
      <c r="N10196" s="89" cm="1">
        <f t="array" ref="N10196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0196" s="89">
        <f>_34_KNMI_Stations[[#This Row],[graaddagen]]*_34_KNMI_Stations[[#This Row],[Gewogen factor]]</f>
        <v>5.0999999999999996</v>
      </c>
      <c r="P10196" s="89" cm="1">
        <f t="array" ref="P101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97" spans="1:16" x14ac:dyDescent="0.25">
      <c r="A10197">
        <v>344</v>
      </c>
      <c r="B10197" s="110">
        <v>45953</v>
      </c>
      <c r="C10197" s="89">
        <v>7.9</v>
      </c>
      <c r="D10197" s="89">
        <v>12.1</v>
      </c>
      <c r="E10197" s="96">
        <v>307</v>
      </c>
      <c r="F10197" s="89">
        <v>29.2</v>
      </c>
      <c r="G10197" s="89">
        <v>981.2</v>
      </c>
      <c r="H10197">
        <v>0.83</v>
      </c>
      <c r="I10197" t="s">
        <v>25</v>
      </c>
      <c r="J10197">
        <v>1</v>
      </c>
      <c r="K10197">
        <v>10</v>
      </c>
      <c r="L10197">
        <v>2025</v>
      </c>
      <c r="M10197" t="s">
        <v>371</v>
      </c>
      <c r="N10197" s="89" cm="1">
        <f t="array" ref="N10197">IF(ISNUMBER(_34_KNMI_Stations[[#This Row],[Etmaal temperatuur °C]]),IF(_34_KNMI_Stations[[#This Row],[Etmaal temperatuur °C]]&lt;stookgrens[],stookgrens[]-_34_KNMI_Stations[[#This Row],[Etmaal temperatuur °C]],0),"")</f>
        <v>5.9</v>
      </c>
      <c r="O10197" s="89">
        <f>_34_KNMI_Stations[[#This Row],[graaddagen]]*_34_KNMI_Stations[[#This Row],[Gewogen factor]]</f>
        <v>5.9</v>
      </c>
      <c r="P10197" s="89" cm="1">
        <f t="array" ref="P101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98" spans="1:16" x14ac:dyDescent="0.25">
      <c r="A10198">
        <v>344</v>
      </c>
      <c r="B10198" s="110">
        <v>45954</v>
      </c>
      <c r="C10198" s="89">
        <v>9.4</v>
      </c>
      <c r="D10198" s="89">
        <v>10.5</v>
      </c>
      <c r="E10198" s="96">
        <v>678</v>
      </c>
      <c r="F10198" s="89">
        <v>0.6</v>
      </c>
      <c r="G10198" s="89">
        <v>997.1</v>
      </c>
      <c r="H10198">
        <v>0.72</v>
      </c>
      <c r="I10198" t="s">
        <v>25</v>
      </c>
      <c r="J10198">
        <v>1</v>
      </c>
      <c r="K10198">
        <v>10</v>
      </c>
      <c r="L10198">
        <v>2025</v>
      </c>
      <c r="M10198" t="s">
        <v>371</v>
      </c>
      <c r="N10198" s="89" cm="1">
        <f t="array" ref="N10198">IF(ISNUMBER(_34_KNMI_Stations[[#This Row],[Etmaal temperatuur °C]]),IF(_34_KNMI_Stations[[#This Row],[Etmaal temperatuur °C]]&lt;stookgrens[],stookgrens[]-_34_KNMI_Stations[[#This Row],[Etmaal temperatuur °C]],0),"")</f>
        <v>7.5</v>
      </c>
      <c r="O10198" s="89">
        <f>_34_KNMI_Stations[[#This Row],[graaddagen]]*_34_KNMI_Stations[[#This Row],[Gewogen factor]]</f>
        <v>7.5</v>
      </c>
      <c r="P10198" s="89" cm="1">
        <f t="array" ref="P101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199" spans="1:16" x14ac:dyDescent="0.25">
      <c r="A10199">
        <v>344</v>
      </c>
      <c r="B10199" s="110">
        <v>45955</v>
      </c>
      <c r="C10199" s="89">
        <v>6.3</v>
      </c>
      <c r="D10199" s="89">
        <v>9.6</v>
      </c>
      <c r="E10199" s="96">
        <v>314</v>
      </c>
      <c r="F10199" s="89">
        <v>12.1</v>
      </c>
      <c r="G10199" s="89">
        <v>997.9</v>
      </c>
      <c r="H10199">
        <v>0.81</v>
      </c>
      <c r="I10199" t="s">
        <v>25</v>
      </c>
      <c r="J10199">
        <v>1</v>
      </c>
      <c r="K10199">
        <v>10</v>
      </c>
      <c r="L10199">
        <v>2025</v>
      </c>
      <c r="M10199" t="s">
        <v>371</v>
      </c>
      <c r="N10199" s="89" cm="1">
        <f t="array" ref="N10199">IF(ISNUMBER(_34_KNMI_Stations[[#This Row],[Etmaal temperatuur °C]]),IF(_34_KNMI_Stations[[#This Row],[Etmaal temperatuur °C]]&lt;stookgrens[],stookgrens[]-_34_KNMI_Stations[[#This Row],[Etmaal temperatuur °C]],0),"")</f>
        <v>8.4</v>
      </c>
      <c r="O10199" s="89">
        <f>_34_KNMI_Stations[[#This Row],[graaddagen]]*_34_KNMI_Stations[[#This Row],[Gewogen factor]]</f>
        <v>8.4</v>
      </c>
      <c r="P10199" s="89" cm="1">
        <f t="array" ref="P101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00" spans="1:16" x14ac:dyDescent="0.25">
      <c r="A10200">
        <v>344</v>
      </c>
      <c r="B10200" s="110">
        <v>45956</v>
      </c>
      <c r="C10200" s="89">
        <v>7.7</v>
      </c>
      <c r="D10200" s="89">
        <v>9.4</v>
      </c>
      <c r="E10200" s="96">
        <v>558</v>
      </c>
      <c r="F10200" s="89">
        <v>9.5</v>
      </c>
      <c r="G10200" s="89">
        <v>1003</v>
      </c>
      <c r="H10200">
        <v>0.74</v>
      </c>
      <c r="I10200" t="s">
        <v>25</v>
      </c>
      <c r="J10200">
        <v>1</v>
      </c>
      <c r="K10200">
        <v>10</v>
      </c>
      <c r="L10200">
        <v>2025</v>
      </c>
      <c r="M10200" t="s">
        <v>371</v>
      </c>
      <c r="N10200" s="89" cm="1">
        <f t="array" ref="N10200">IF(ISNUMBER(_34_KNMI_Stations[[#This Row],[Etmaal temperatuur °C]]),IF(_34_KNMI_Stations[[#This Row],[Etmaal temperatuur °C]]&lt;stookgrens[],stookgrens[]-_34_KNMI_Stations[[#This Row],[Etmaal temperatuur °C]],0),"")</f>
        <v>8.6</v>
      </c>
      <c r="O10200" s="89">
        <f>_34_KNMI_Stations[[#This Row],[graaddagen]]*_34_KNMI_Stations[[#This Row],[Gewogen factor]]</f>
        <v>8.6</v>
      </c>
      <c r="P10200" s="89" cm="1">
        <f t="array" ref="P102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01" spans="1:16" x14ac:dyDescent="0.25">
      <c r="A10201">
        <v>344</v>
      </c>
      <c r="B10201" s="110">
        <v>45957</v>
      </c>
      <c r="C10201" s="89">
        <v>6.7</v>
      </c>
      <c r="D10201" s="89">
        <v>10.5</v>
      </c>
      <c r="E10201" s="96">
        <v>387</v>
      </c>
      <c r="F10201" s="89">
        <v>8.6999999999999993</v>
      </c>
      <c r="G10201" s="89">
        <v>1001.6</v>
      </c>
      <c r="H10201">
        <v>0.76</v>
      </c>
      <c r="I10201" t="s">
        <v>25</v>
      </c>
      <c r="J10201">
        <v>1</v>
      </c>
      <c r="K10201">
        <v>10</v>
      </c>
      <c r="L10201">
        <v>2025</v>
      </c>
      <c r="M10201" t="s">
        <v>372</v>
      </c>
      <c r="N10201" s="89" cm="1">
        <f t="array" ref="N10201">IF(ISNUMBER(_34_KNMI_Stations[[#This Row],[Etmaal temperatuur °C]]),IF(_34_KNMI_Stations[[#This Row],[Etmaal temperatuur °C]]&lt;stookgrens[],stookgrens[]-_34_KNMI_Stations[[#This Row],[Etmaal temperatuur °C]],0),"")</f>
        <v>7.5</v>
      </c>
      <c r="O10201" s="89">
        <f>_34_KNMI_Stations[[#This Row],[graaddagen]]*_34_KNMI_Stations[[#This Row],[Gewogen factor]]</f>
        <v>7.5</v>
      </c>
      <c r="P10201" s="89" cm="1">
        <f t="array" ref="P102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02" spans="1:16" x14ac:dyDescent="0.25">
      <c r="A10202">
        <v>344</v>
      </c>
      <c r="B10202" s="110">
        <v>45958</v>
      </c>
      <c r="C10202" s="89">
        <v>6.6</v>
      </c>
      <c r="D10202" s="89">
        <v>12.4</v>
      </c>
      <c r="E10202" s="96">
        <v>327</v>
      </c>
      <c r="F10202" s="89">
        <v>1.6</v>
      </c>
      <c r="G10202" s="89">
        <v>1005.4</v>
      </c>
      <c r="H10202">
        <v>0.78</v>
      </c>
      <c r="I10202" t="s">
        <v>25</v>
      </c>
      <c r="J10202">
        <v>1</v>
      </c>
      <c r="K10202">
        <v>10</v>
      </c>
      <c r="L10202">
        <v>2025</v>
      </c>
      <c r="M10202" t="s">
        <v>372</v>
      </c>
      <c r="N10202" s="89" cm="1">
        <f t="array" ref="N10202">IF(ISNUMBER(_34_KNMI_Stations[[#This Row],[Etmaal temperatuur °C]]),IF(_34_KNMI_Stations[[#This Row],[Etmaal temperatuur °C]]&lt;stookgrens[],stookgrens[]-_34_KNMI_Stations[[#This Row],[Etmaal temperatuur °C]],0),"")</f>
        <v>5.6</v>
      </c>
      <c r="O10202" s="89">
        <f>_34_KNMI_Stations[[#This Row],[graaddagen]]*_34_KNMI_Stations[[#This Row],[Gewogen factor]]</f>
        <v>5.6</v>
      </c>
      <c r="P10202" s="89" cm="1">
        <f t="array" ref="P102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03" spans="1:16" x14ac:dyDescent="0.25">
      <c r="A10203">
        <v>344</v>
      </c>
      <c r="B10203" s="110">
        <v>45959</v>
      </c>
      <c r="C10203" s="89">
        <v>4.5</v>
      </c>
      <c r="D10203" s="89">
        <v>11.7</v>
      </c>
      <c r="E10203" s="96">
        <v>345</v>
      </c>
      <c r="F10203" s="89">
        <v>5.3</v>
      </c>
      <c r="G10203" s="89">
        <v>1001.3</v>
      </c>
      <c r="H10203">
        <v>0.87</v>
      </c>
      <c r="I10203" t="s">
        <v>25</v>
      </c>
      <c r="J10203">
        <v>1</v>
      </c>
      <c r="K10203">
        <v>10</v>
      </c>
      <c r="L10203">
        <v>2025</v>
      </c>
      <c r="M10203" t="s">
        <v>372</v>
      </c>
      <c r="N10203" s="89" cm="1">
        <f t="array" ref="N10203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0203" s="89">
        <f>_34_KNMI_Stations[[#This Row],[graaddagen]]*_34_KNMI_Stations[[#This Row],[Gewogen factor]]</f>
        <v>6.3000000000000007</v>
      </c>
      <c r="P10203" s="89" cm="1">
        <f t="array" ref="P102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04" spans="1:16" x14ac:dyDescent="0.25">
      <c r="A10204">
        <v>344</v>
      </c>
      <c r="B10204" s="110">
        <v>45960</v>
      </c>
      <c r="C10204" s="89">
        <v>4.5</v>
      </c>
      <c r="D10204" s="89">
        <v>10.7</v>
      </c>
      <c r="E10204" s="96">
        <v>506</v>
      </c>
      <c r="F10204" s="89">
        <v>-0.1</v>
      </c>
      <c r="G10204" s="89">
        <v>1008</v>
      </c>
      <c r="H10204">
        <v>0.75</v>
      </c>
      <c r="I10204" t="s">
        <v>25</v>
      </c>
      <c r="J10204">
        <v>1</v>
      </c>
      <c r="K10204">
        <v>10</v>
      </c>
      <c r="L10204">
        <v>2025</v>
      </c>
      <c r="M10204" t="s">
        <v>372</v>
      </c>
      <c r="N10204" s="89" cm="1">
        <f t="array" ref="N10204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0204" s="89">
        <f>_34_KNMI_Stations[[#This Row],[graaddagen]]*_34_KNMI_Stations[[#This Row],[Gewogen factor]]</f>
        <v>7.3000000000000007</v>
      </c>
      <c r="P10204" s="89" cm="1">
        <f t="array" ref="P102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05" spans="1:16" x14ac:dyDescent="0.25">
      <c r="A10205">
        <v>344</v>
      </c>
      <c r="B10205" s="110">
        <v>45961</v>
      </c>
      <c r="C10205" s="89">
        <v>5.6</v>
      </c>
      <c r="D10205" s="89">
        <v>11.5</v>
      </c>
      <c r="E10205" s="96">
        <v>439</v>
      </c>
      <c r="F10205" s="89">
        <v>-0.1</v>
      </c>
      <c r="G10205" s="89">
        <v>1008.5</v>
      </c>
      <c r="H10205">
        <v>0.79</v>
      </c>
      <c r="I10205" t="s">
        <v>25</v>
      </c>
      <c r="J10205">
        <v>1</v>
      </c>
      <c r="K10205">
        <v>10</v>
      </c>
      <c r="L10205">
        <v>2025</v>
      </c>
      <c r="M10205" t="s">
        <v>372</v>
      </c>
      <c r="N10205" s="89" cm="1">
        <f t="array" ref="N10205">IF(ISNUMBER(_34_KNMI_Stations[[#This Row],[Etmaal temperatuur °C]]),IF(_34_KNMI_Stations[[#This Row],[Etmaal temperatuur °C]]&lt;stookgrens[],stookgrens[]-_34_KNMI_Stations[[#This Row],[Etmaal temperatuur °C]],0),"")</f>
        <v>6.5</v>
      </c>
      <c r="O10205" s="89">
        <f>_34_KNMI_Stations[[#This Row],[graaddagen]]*_34_KNMI_Stations[[#This Row],[Gewogen factor]]</f>
        <v>6.5</v>
      </c>
      <c r="P10205" s="89" cm="1">
        <f t="array" ref="P102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06" spans="1:16" x14ac:dyDescent="0.25">
      <c r="A10206">
        <v>344</v>
      </c>
      <c r="B10206" s="110">
        <v>45962</v>
      </c>
      <c r="C10206" s="89">
        <v>5.7</v>
      </c>
      <c r="D10206" s="89">
        <v>12.6</v>
      </c>
      <c r="E10206" s="96">
        <v>204</v>
      </c>
      <c r="F10206" s="89">
        <v>10.9</v>
      </c>
      <c r="G10206" s="89">
        <v>1005.8</v>
      </c>
      <c r="H10206">
        <v>0.84</v>
      </c>
      <c r="I10206" t="s">
        <v>25</v>
      </c>
      <c r="J10206">
        <v>1.1000000000000001</v>
      </c>
      <c r="K10206">
        <v>11</v>
      </c>
      <c r="L10206">
        <v>2025</v>
      </c>
      <c r="M10206" t="s">
        <v>372</v>
      </c>
      <c r="N10206" s="89" cm="1">
        <f t="array" ref="N10206">IF(ISNUMBER(_34_KNMI_Stations[[#This Row],[Etmaal temperatuur °C]]),IF(_34_KNMI_Stations[[#This Row],[Etmaal temperatuur °C]]&lt;stookgrens[],stookgrens[]-_34_KNMI_Stations[[#This Row],[Etmaal temperatuur °C]],0),"")</f>
        <v>5.4</v>
      </c>
      <c r="O10206" s="89">
        <f>_34_KNMI_Stations[[#This Row],[graaddagen]]*_34_KNMI_Stations[[#This Row],[Gewogen factor]]</f>
        <v>5.9400000000000013</v>
      </c>
      <c r="P10206" s="89" cm="1">
        <f t="array" ref="P102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07" spans="1:16" x14ac:dyDescent="0.25">
      <c r="A10207">
        <v>344</v>
      </c>
      <c r="B10207" s="110">
        <v>45963</v>
      </c>
      <c r="C10207" s="89">
        <v>4.9000000000000004</v>
      </c>
      <c r="D10207" s="89">
        <v>10.4</v>
      </c>
      <c r="E10207" s="96">
        <v>456</v>
      </c>
      <c r="F10207" s="89">
        <v>0.5</v>
      </c>
      <c r="G10207" s="89">
        <v>1009.3</v>
      </c>
      <c r="H10207">
        <v>0.82</v>
      </c>
      <c r="I10207" t="s">
        <v>25</v>
      </c>
      <c r="J10207">
        <v>1.1000000000000001</v>
      </c>
      <c r="K10207">
        <v>11</v>
      </c>
      <c r="L10207">
        <v>2025</v>
      </c>
      <c r="M10207" t="s">
        <v>372</v>
      </c>
      <c r="N10207" s="89" cm="1">
        <f t="array" ref="N10207">IF(ISNUMBER(_34_KNMI_Stations[[#This Row],[Etmaal temperatuur °C]]),IF(_34_KNMI_Stations[[#This Row],[Etmaal temperatuur °C]]&lt;stookgrens[],stookgrens[]-_34_KNMI_Stations[[#This Row],[Etmaal temperatuur °C]],0),"")</f>
        <v>7.6</v>
      </c>
      <c r="O10207" s="89">
        <f>_34_KNMI_Stations[[#This Row],[graaddagen]]*_34_KNMI_Stations[[#This Row],[Gewogen factor]]</f>
        <v>8.36</v>
      </c>
      <c r="P10207" s="89" cm="1">
        <f t="array" ref="P102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08" spans="1:16" x14ac:dyDescent="0.25">
      <c r="A10208">
        <v>344</v>
      </c>
      <c r="B10208" s="110">
        <v>45964</v>
      </c>
      <c r="C10208" s="89">
        <v>6.4</v>
      </c>
      <c r="D10208" s="89">
        <v>10.8</v>
      </c>
      <c r="E10208" s="96">
        <v>283</v>
      </c>
      <c r="F10208" s="89">
        <v>0.1</v>
      </c>
      <c r="G10208" s="89">
        <v>1015.6</v>
      </c>
      <c r="H10208">
        <v>0.87</v>
      </c>
      <c r="I10208" t="s">
        <v>25</v>
      </c>
      <c r="J10208">
        <v>1.1000000000000001</v>
      </c>
      <c r="K10208">
        <v>11</v>
      </c>
      <c r="L10208">
        <v>2025</v>
      </c>
      <c r="M10208" t="s">
        <v>373</v>
      </c>
      <c r="N10208" s="89" cm="1">
        <f t="array" ref="N10208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10208" s="89">
        <f>_34_KNMI_Stations[[#This Row],[graaddagen]]*_34_KNMI_Stations[[#This Row],[Gewogen factor]]</f>
        <v>7.92</v>
      </c>
      <c r="P10208" s="89" cm="1">
        <f t="array" ref="P102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09" spans="1:16" x14ac:dyDescent="0.25">
      <c r="A10209">
        <v>344</v>
      </c>
      <c r="B10209" s="110">
        <v>45965</v>
      </c>
      <c r="C10209" s="89">
        <v>5.8</v>
      </c>
      <c r="D10209" s="89">
        <v>14</v>
      </c>
      <c r="E10209" s="96">
        <v>494</v>
      </c>
      <c r="F10209" s="89">
        <v>0</v>
      </c>
      <c r="G10209" s="89">
        <v>1015.7</v>
      </c>
      <c r="H10209">
        <v>0.74</v>
      </c>
      <c r="I10209" t="s">
        <v>25</v>
      </c>
      <c r="J10209">
        <v>1.1000000000000001</v>
      </c>
      <c r="K10209">
        <v>11</v>
      </c>
      <c r="L10209">
        <v>2025</v>
      </c>
      <c r="M10209" t="s">
        <v>373</v>
      </c>
      <c r="N10209" s="89" cm="1">
        <f t="array" ref="N10209">IF(ISNUMBER(_34_KNMI_Stations[[#This Row],[Etmaal temperatuur °C]]),IF(_34_KNMI_Stations[[#This Row],[Etmaal temperatuur °C]]&lt;stookgrens[],stookgrens[]-_34_KNMI_Stations[[#This Row],[Etmaal temperatuur °C]],0),"")</f>
        <v>4</v>
      </c>
      <c r="O10209" s="89">
        <f>_34_KNMI_Stations[[#This Row],[graaddagen]]*_34_KNMI_Stations[[#This Row],[Gewogen factor]]</f>
        <v>4.4000000000000004</v>
      </c>
      <c r="P10209" s="89" cm="1">
        <f t="array" ref="P102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10" spans="1:16" x14ac:dyDescent="0.25">
      <c r="A10210">
        <v>344</v>
      </c>
      <c r="B10210" s="110">
        <v>45966</v>
      </c>
      <c r="C10210" s="89">
        <v>4.7</v>
      </c>
      <c r="D10210" s="89">
        <v>14.3</v>
      </c>
      <c r="E10210" s="96">
        <v>451</v>
      </c>
      <c r="F10210" s="89">
        <v>0</v>
      </c>
      <c r="G10210" s="89">
        <v>1012.8</v>
      </c>
      <c r="H10210">
        <v>0.66</v>
      </c>
      <c r="I10210" t="s">
        <v>25</v>
      </c>
      <c r="J10210">
        <v>1.1000000000000001</v>
      </c>
      <c r="K10210">
        <v>11</v>
      </c>
      <c r="L10210">
        <v>2025</v>
      </c>
      <c r="M10210" t="s">
        <v>373</v>
      </c>
      <c r="N10210" s="89" cm="1">
        <f t="array" ref="N10210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0210" s="89">
        <f>_34_KNMI_Stations[[#This Row],[graaddagen]]*_34_KNMI_Stations[[#This Row],[Gewogen factor]]</f>
        <v>4.0699999999999994</v>
      </c>
      <c r="P10210" s="89" cm="1">
        <f t="array" ref="P102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11" spans="1:16" x14ac:dyDescent="0.25">
      <c r="A10211">
        <v>344</v>
      </c>
      <c r="B10211" s="110">
        <v>45967</v>
      </c>
      <c r="C10211" s="89">
        <v>2.7</v>
      </c>
      <c r="D10211" s="89">
        <v>11.6</v>
      </c>
      <c r="E10211" s="96">
        <v>544</v>
      </c>
      <c r="F10211" s="89">
        <v>0</v>
      </c>
      <c r="G10211" s="89">
        <v>1008.3</v>
      </c>
      <c r="H10211">
        <v>0.76</v>
      </c>
      <c r="I10211" t="s">
        <v>25</v>
      </c>
      <c r="J10211">
        <v>1.1000000000000001</v>
      </c>
      <c r="K10211">
        <v>11</v>
      </c>
      <c r="L10211">
        <v>2025</v>
      </c>
      <c r="M10211" t="s">
        <v>373</v>
      </c>
      <c r="N10211" s="89" cm="1">
        <f t="array" ref="N10211">IF(ISNUMBER(_34_KNMI_Stations[[#This Row],[Etmaal temperatuur °C]]),IF(_34_KNMI_Stations[[#This Row],[Etmaal temperatuur °C]]&lt;stookgrens[],stookgrens[]-_34_KNMI_Stations[[#This Row],[Etmaal temperatuur °C]],0),"")</f>
        <v>6.4</v>
      </c>
      <c r="O10211" s="89">
        <f>_34_KNMI_Stations[[#This Row],[graaddagen]]*_34_KNMI_Stations[[#This Row],[Gewogen factor]]</f>
        <v>7.0400000000000009</v>
      </c>
      <c r="P10211" s="89" cm="1">
        <f t="array" ref="P102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12" spans="1:16" x14ac:dyDescent="0.25">
      <c r="A10212">
        <v>344</v>
      </c>
      <c r="B10212" s="110">
        <v>45968</v>
      </c>
      <c r="C10212" s="89">
        <v>2.1</v>
      </c>
      <c r="D10212" s="89">
        <v>11.2</v>
      </c>
      <c r="E10212" s="96">
        <v>651</v>
      </c>
      <c r="F10212" s="89">
        <v>0</v>
      </c>
      <c r="G10212" s="89">
        <v>1009.4</v>
      </c>
      <c r="H10212">
        <v>0.89</v>
      </c>
      <c r="I10212" t="s">
        <v>25</v>
      </c>
      <c r="J10212">
        <v>1.1000000000000001</v>
      </c>
      <c r="K10212">
        <v>11</v>
      </c>
      <c r="L10212">
        <v>2025</v>
      </c>
      <c r="M10212" t="s">
        <v>373</v>
      </c>
      <c r="N10212" s="89" cm="1">
        <f t="array" ref="N10212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10212" s="89">
        <f>_34_KNMI_Stations[[#This Row],[graaddagen]]*_34_KNMI_Stations[[#This Row],[Gewogen factor]]</f>
        <v>7.4800000000000013</v>
      </c>
      <c r="P10212" s="89" cm="1">
        <f t="array" ref="P102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13" spans="1:16" x14ac:dyDescent="0.25">
      <c r="A10213">
        <v>344</v>
      </c>
      <c r="B10213" s="110">
        <v>45969</v>
      </c>
      <c r="C10213" s="89">
        <v>1.8</v>
      </c>
      <c r="D10213" s="89">
        <v>11.4</v>
      </c>
      <c r="E10213" s="96">
        <v>459</v>
      </c>
      <c r="F10213" s="89">
        <v>0</v>
      </c>
      <c r="G10213" s="89">
        <v>1013.6</v>
      </c>
      <c r="H10213">
        <v>0.91</v>
      </c>
      <c r="I10213" t="s">
        <v>25</v>
      </c>
      <c r="J10213">
        <v>1.1000000000000001</v>
      </c>
      <c r="K10213">
        <v>11</v>
      </c>
      <c r="L10213">
        <v>2025</v>
      </c>
      <c r="M10213" t="s">
        <v>373</v>
      </c>
      <c r="N10213" s="89" cm="1">
        <f t="array" ref="N10213">IF(ISNUMBER(_34_KNMI_Stations[[#This Row],[Etmaal temperatuur °C]]),IF(_34_KNMI_Stations[[#This Row],[Etmaal temperatuur °C]]&lt;stookgrens[],stookgrens[]-_34_KNMI_Stations[[#This Row],[Etmaal temperatuur °C]],0),"")</f>
        <v>6.6</v>
      </c>
      <c r="O10213" s="89">
        <f>_34_KNMI_Stations[[#This Row],[graaddagen]]*_34_KNMI_Stations[[#This Row],[Gewogen factor]]</f>
        <v>7.26</v>
      </c>
      <c r="P10213" s="89" cm="1">
        <f t="array" ref="P102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14" spans="1:16" x14ac:dyDescent="0.25">
      <c r="A10214">
        <v>344</v>
      </c>
      <c r="B10214" s="110">
        <v>45970</v>
      </c>
      <c r="C10214" s="89">
        <v>3.1</v>
      </c>
      <c r="D10214" s="89">
        <v>11.6</v>
      </c>
      <c r="E10214" s="96">
        <v>578</v>
      </c>
      <c r="F10214" s="89">
        <v>0</v>
      </c>
      <c r="G10214" s="89">
        <v>1016.7</v>
      </c>
      <c r="H10214">
        <v>0.86</v>
      </c>
      <c r="I10214" t="s">
        <v>25</v>
      </c>
      <c r="J10214">
        <v>1.1000000000000001</v>
      </c>
      <c r="K10214">
        <v>11</v>
      </c>
      <c r="L10214">
        <v>2025</v>
      </c>
      <c r="M10214" t="s">
        <v>373</v>
      </c>
      <c r="N10214" s="89" cm="1">
        <f t="array" ref="N10214">IF(ISNUMBER(_34_KNMI_Stations[[#This Row],[Etmaal temperatuur °C]]),IF(_34_KNMI_Stations[[#This Row],[Etmaal temperatuur °C]]&lt;stookgrens[],stookgrens[]-_34_KNMI_Stations[[#This Row],[Etmaal temperatuur °C]],0),"")</f>
        <v>6.4</v>
      </c>
      <c r="O10214" s="89">
        <f>_34_KNMI_Stations[[#This Row],[graaddagen]]*_34_KNMI_Stations[[#This Row],[Gewogen factor]]</f>
        <v>7.0400000000000009</v>
      </c>
      <c r="P10214" s="89" cm="1">
        <f t="array" ref="P102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15" spans="1:16" x14ac:dyDescent="0.25">
      <c r="A10215">
        <v>344</v>
      </c>
      <c r="B10215" s="110">
        <v>45971</v>
      </c>
      <c r="C10215" s="89">
        <v>5.4</v>
      </c>
      <c r="D10215" s="89">
        <v>9.9</v>
      </c>
      <c r="E10215" s="96">
        <v>356</v>
      </c>
      <c r="F10215" s="89">
        <v>1.3</v>
      </c>
      <c r="G10215" s="89">
        <v>1010.7</v>
      </c>
      <c r="H10215">
        <v>0.85</v>
      </c>
      <c r="I10215" t="s">
        <v>25</v>
      </c>
      <c r="J10215">
        <v>1.1000000000000001</v>
      </c>
      <c r="K10215">
        <v>11</v>
      </c>
      <c r="L10215">
        <v>2025</v>
      </c>
      <c r="M10215" t="s">
        <v>374</v>
      </c>
      <c r="N10215" s="89" cm="1">
        <f t="array" ref="N10215">IF(ISNUMBER(_34_KNMI_Stations[[#This Row],[Etmaal temperatuur °C]]),IF(_34_KNMI_Stations[[#This Row],[Etmaal temperatuur °C]]&lt;stookgrens[],stookgrens[]-_34_KNMI_Stations[[#This Row],[Etmaal temperatuur °C]],0),"")</f>
        <v>8.1</v>
      </c>
      <c r="O10215" s="89">
        <f>_34_KNMI_Stations[[#This Row],[graaddagen]]*_34_KNMI_Stations[[#This Row],[Gewogen factor]]</f>
        <v>8.91</v>
      </c>
      <c r="P10215" s="89" cm="1">
        <f t="array" ref="P102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16" spans="1:16" x14ac:dyDescent="0.25">
      <c r="A10216">
        <v>344</v>
      </c>
      <c r="B10216" s="110">
        <v>45972</v>
      </c>
      <c r="C10216" s="89">
        <v>5.8</v>
      </c>
      <c r="D10216" s="89">
        <v>10.6</v>
      </c>
      <c r="E10216" s="96">
        <v>277</v>
      </c>
      <c r="F10216" s="89">
        <v>0</v>
      </c>
      <c r="G10216" s="89">
        <v>1010.6</v>
      </c>
      <c r="H10216">
        <v>0.86</v>
      </c>
      <c r="I10216" t="s">
        <v>25</v>
      </c>
      <c r="J10216">
        <v>1.1000000000000001</v>
      </c>
      <c r="K10216">
        <v>11</v>
      </c>
      <c r="L10216">
        <v>2025</v>
      </c>
      <c r="M10216" t="s">
        <v>374</v>
      </c>
      <c r="N10216" s="89" cm="1">
        <f t="array" ref="N10216">IF(ISNUMBER(_34_KNMI_Stations[[#This Row],[Etmaal temperatuur °C]]),IF(_34_KNMI_Stations[[#This Row],[Etmaal temperatuur °C]]&lt;stookgrens[],stookgrens[]-_34_KNMI_Stations[[#This Row],[Etmaal temperatuur °C]],0),"")</f>
        <v>7.4</v>
      </c>
      <c r="O10216" s="89">
        <f>_34_KNMI_Stations[[#This Row],[graaddagen]]*_34_KNMI_Stations[[#This Row],[Gewogen factor]]</f>
        <v>8.14</v>
      </c>
      <c r="P10216" s="89" cm="1">
        <f t="array" ref="P102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17" spans="1:16" x14ac:dyDescent="0.25">
      <c r="A10217">
        <v>344</v>
      </c>
      <c r="B10217" s="110">
        <v>45973</v>
      </c>
      <c r="C10217" s="89">
        <v>5.9</v>
      </c>
      <c r="D10217" s="89">
        <v>12.8</v>
      </c>
      <c r="E10217" s="96">
        <v>573</v>
      </c>
      <c r="F10217" s="89">
        <v>0</v>
      </c>
      <c r="G10217" s="89">
        <v>1007.8</v>
      </c>
      <c r="H10217">
        <v>0.73</v>
      </c>
      <c r="I10217" t="s">
        <v>25</v>
      </c>
      <c r="J10217">
        <v>1.1000000000000001</v>
      </c>
      <c r="K10217">
        <v>11</v>
      </c>
      <c r="L10217">
        <v>2025</v>
      </c>
      <c r="M10217" t="s">
        <v>374</v>
      </c>
      <c r="N10217" s="89" cm="1">
        <f t="array" ref="N10217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0217" s="89">
        <f>_34_KNMI_Stations[[#This Row],[graaddagen]]*_34_KNMI_Stations[[#This Row],[Gewogen factor]]</f>
        <v>5.72</v>
      </c>
      <c r="P10217" s="89" cm="1">
        <f t="array" ref="P102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18" spans="1:16" x14ac:dyDescent="0.25">
      <c r="A10218">
        <v>344</v>
      </c>
      <c r="B10218" s="110">
        <v>45974</v>
      </c>
      <c r="C10218" s="89">
        <v>4.2</v>
      </c>
      <c r="D10218" s="89">
        <v>13.5</v>
      </c>
      <c r="E10218" s="96">
        <v>227</v>
      </c>
      <c r="F10218" s="89">
        <v>2.2999999999999998</v>
      </c>
      <c r="G10218" s="89">
        <v>1008.5</v>
      </c>
      <c r="H10218">
        <v>0.83</v>
      </c>
      <c r="I10218" t="s">
        <v>25</v>
      </c>
      <c r="J10218">
        <v>1.1000000000000001</v>
      </c>
      <c r="K10218">
        <v>11</v>
      </c>
      <c r="L10218">
        <v>2025</v>
      </c>
      <c r="M10218" t="s">
        <v>374</v>
      </c>
      <c r="N10218" s="89" cm="1">
        <f t="array" ref="N10218">IF(ISNUMBER(_34_KNMI_Stations[[#This Row],[Etmaal temperatuur °C]]),IF(_34_KNMI_Stations[[#This Row],[Etmaal temperatuur °C]]&lt;stookgrens[],stookgrens[]-_34_KNMI_Stations[[#This Row],[Etmaal temperatuur °C]],0),"")</f>
        <v>4.5</v>
      </c>
      <c r="O10218" s="89">
        <f>_34_KNMI_Stations[[#This Row],[graaddagen]]*_34_KNMI_Stations[[#This Row],[Gewogen factor]]</f>
        <v>4.95</v>
      </c>
      <c r="P10218" s="89" cm="1">
        <f t="array" ref="P102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19" spans="1:16" x14ac:dyDescent="0.25">
      <c r="A10219">
        <v>344</v>
      </c>
      <c r="B10219" s="110">
        <v>45975</v>
      </c>
      <c r="C10219" s="89">
        <v>3.3</v>
      </c>
      <c r="D10219" s="89">
        <v>11.6</v>
      </c>
      <c r="E10219" s="96">
        <v>87</v>
      </c>
      <c r="F10219" s="89">
        <v>4.0999999999999996</v>
      </c>
      <c r="G10219" s="89">
        <v>1005.7</v>
      </c>
      <c r="H10219">
        <v>0.95</v>
      </c>
      <c r="I10219" t="s">
        <v>25</v>
      </c>
      <c r="J10219">
        <v>1.1000000000000001</v>
      </c>
      <c r="K10219">
        <v>11</v>
      </c>
      <c r="L10219">
        <v>2025</v>
      </c>
      <c r="M10219" t="s">
        <v>374</v>
      </c>
      <c r="N10219" s="89" cm="1">
        <f t="array" ref="N10219">IF(ISNUMBER(_34_KNMI_Stations[[#This Row],[Etmaal temperatuur °C]]),IF(_34_KNMI_Stations[[#This Row],[Etmaal temperatuur °C]]&lt;stookgrens[],stookgrens[]-_34_KNMI_Stations[[#This Row],[Etmaal temperatuur °C]],0),"")</f>
        <v>6.4</v>
      </c>
      <c r="O10219" s="89">
        <f>_34_KNMI_Stations[[#This Row],[graaddagen]]*_34_KNMI_Stations[[#This Row],[Gewogen factor]]</f>
        <v>7.0400000000000009</v>
      </c>
      <c r="P10219" s="89" cm="1">
        <f t="array" ref="P102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20" spans="1:16" x14ac:dyDescent="0.25">
      <c r="A10220">
        <v>344</v>
      </c>
      <c r="B10220" s="110">
        <v>45976</v>
      </c>
      <c r="C10220" s="89">
        <v>4.3</v>
      </c>
      <c r="D10220" s="89">
        <v>8.6999999999999993</v>
      </c>
      <c r="E10220" s="96">
        <v>92</v>
      </c>
      <c r="F10220" s="89">
        <v>9</v>
      </c>
      <c r="G10220" s="89">
        <v>1008.5</v>
      </c>
      <c r="H10220">
        <v>0.95</v>
      </c>
      <c r="I10220" t="s">
        <v>25</v>
      </c>
      <c r="J10220">
        <v>1.1000000000000001</v>
      </c>
      <c r="K10220">
        <v>11</v>
      </c>
      <c r="L10220">
        <v>2025</v>
      </c>
      <c r="M10220" t="s">
        <v>374</v>
      </c>
      <c r="N10220" s="89" cm="1">
        <f t="array" ref="N10220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0220" s="89">
        <f>_34_KNMI_Stations[[#This Row],[graaddagen]]*_34_KNMI_Stations[[#This Row],[Gewogen factor]]</f>
        <v>10.230000000000002</v>
      </c>
      <c r="P10220" s="89" cm="1">
        <f t="array" ref="P102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21" spans="1:16" x14ac:dyDescent="0.25">
      <c r="A10221">
        <v>344</v>
      </c>
      <c r="B10221" s="110">
        <v>45977</v>
      </c>
      <c r="C10221" s="89">
        <v>3</v>
      </c>
      <c r="D10221" s="89">
        <v>6.3</v>
      </c>
      <c r="E10221" s="96">
        <v>103</v>
      </c>
      <c r="F10221" s="89">
        <v>-0.1</v>
      </c>
      <c r="G10221" s="89">
        <v>1009.7</v>
      </c>
      <c r="H10221">
        <v>0.87</v>
      </c>
      <c r="I10221" t="s">
        <v>25</v>
      </c>
      <c r="J10221">
        <v>1.1000000000000001</v>
      </c>
      <c r="K10221">
        <v>11</v>
      </c>
      <c r="L10221">
        <v>2025</v>
      </c>
      <c r="M10221" t="s">
        <v>374</v>
      </c>
      <c r="N10221" s="89" cm="1">
        <f t="array" ref="N10221">IF(ISNUMBER(_34_KNMI_Stations[[#This Row],[Etmaal temperatuur °C]]),IF(_34_KNMI_Stations[[#This Row],[Etmaal temperatuur °C]]&lt;stookgrens[],stookgrens[]-_34_KNMI_Stations[[#This Row],[Etmaal temperatuur °C]],0),"")</f>
        <v>11.7</v>
      </c>
      <c r="O10221" s="89">
        <f>_34_KNMI_Stations[[#This Row],[graaddagen]]*_34_KNMI_Stations[[#This Row],[Gewogen factor]]</f>
        <v>12.870000000000001</v>
      </c>
      <c r="P10221" s="89" cm="1">
        <f t="array" ref="P102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22" spans="1:16" x14ac:dyDescent="0.25">
      <c r="A10222">
        <v>344</v>
      </c>
      <c r="B10222" s="110">
        <v>45978</v>
      </c>
      <c r="C10222" s="89">
        <v>3.5</v>
      </c>
      <c r="D10222" s="89">
        <v>5.5</v>
      </c>
      <c r="E10222" s="96">
        <v>448</v>
      </c>
      <c r="F10222" s="89">
        <v>3.8</v>
      </c>
      <c r="G10222" s="89">
        <v>1016.7</v>
      </c>
      <c r="H10222">
        <v>0.8</v>
      </c>
      <c r="I10222" t="s">
        <v>25</v>
      </c>
      <c r="J10222">
        <v>1.1000000000000001</v>
      </c>
      <c r="K10222">
        <v>11</v>
      </c>
      <c r="L10222">
        <v>2025</v>
      </c>
      <c r="M10222" t="s">
        <v>375</v>
      </c>
      <c r="N10222" s="89" cm="1">
        <f t="array" ref="N10222">IF(ISNUMBER(_34_KNMI_Stations[[#This Row],[Etmaal temperatuur °C]]),IF(_34_KNMI_Stations[[#This Row],[Etmaal temperatuur °C]]&lt;stookgrens[],stookgrens[]-_34_KNMI_Stations[[#This Row],[Etmaal temperatuur °C]],0),"")</f>
        <v>12.5</v>
      </c>
      <c r="O10222" s="89">
        <f>_34_KNMI_Stations[[#This Row],[graaddagen]]*_34_KNMI_Stations[[#This Row],[Gewogen factor]]</f>
        <v>13.750000000000002</v>
      </c>
      <c r="P10222" s="89" cm="1">
        <f t="array" ref="P102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23" spans="1:16" x14ac:dyDescent="0.25">
      <c r="A10223">
        <v>344</v>
      </c>
      <c r="B10223" s="110">
        <v>45979</v>
      </c>
      <c r="C10223" s="89">
        <v>4.5</v>
      </c>
      <c r="D10223" s="89">
        <v>5.7</v>
      </c>
      <c r="E10223" s="96">
        <v>234</v>
      </c>
      <c r="F10223" s="89">
        <v>2.1</v>
      </c>
      <c r="G10223" s="89">
        <v>1015</v>
      </c>
      <c r="H10223">
        <v>0.81</v>
      </c>
      <c r="I10223" t="s">
        <v>25</v>
      </c>
      <c r="J10223">
        <v>1.1000000000000001</v>
      </c>
      <c r="K10223">
        <v>11</v>
      </c>
      <c r="L10223">
        <v>2025</v>
      </c>
      <c r="M10223" t="s">
        <v>375</v>
      </c>
      <c r="N10223" s="89" cm="1">
        <f t="array" ref="N10223">IF(ISNUMBER(_34_KNMI_Stations[[#This Row],[Etmaal temperatuur °C]]),IF(_34_KNMI_Stations[[#This Row],[Etmaal temperatuur °C]]&lt;stookgrens[],stookgrens[]-_34_KNMI_Stations[[#This Row],[Etmaal temperatuur °C]],0),"")</f>
        <v>12.3</v>
      </c>
      <c r="O10223" s="89">
        <f>_34_KNMI_Stations[[#This Row],[graaddagen]]*_34_KNMI_Stations[[#This Row],[Gewogen factor]]</f>
        <v>13.530000000000001</v>
      </c>
      <c r="P10223" s="89" cm="1">
        <f t="array" ref="P102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24" spans="1:16" x14ac:dyDescent="0.25">
      <c r="A10224">
        <v>344</v>
      </c>
      <c r="B10224" s="110">
        <v>45980</v>
      </c>
      <c r="C10224" s="89">
        <v>4.5</v>
      </c>
      <c r="D10224" s="89">
        <v>4.9000000000000004</v>
      </c>
      <c r="E10224" s="96">
        <v>65</v>
      </c>
      <c r="F10224" s="89">
        <v>17.5</v>
      </c>
      <c r="G10224" s="89">
        <v>1002.7</v>
      </c>
      <c r="H10224">
        <v>0.89</v>
      </c>
      <c r="I10224" t="s">
        <v>25</v>
      </c>
      <c r="J10224">
        <v>1.1000000000000001</v>
      </c>
      <c r="K10224">
        <v>11</v>
      </c>
      <c r="L10224">
        <v>2025</v>
      </c>
      <c r="M10224" t="s">
        <v>375</v>
      </c>
      <c r="N10224" s="89" cm="1">
        <f t="array" ref="N10224">IF(ISNUMBER(_34_KNMI_Stations[[#This Row],[Etmaal temperatuur °C]]),IF(_34_KNMI_Stations[[#This Row],[Etmaal temperatuur °C]]&lt;stookgrens[],stookgrens[]-_34_KNMI_Stations[[#This Row],[Etmaal temperatuur °C]],0),"")</f>
        <v>13.1</v>
      </c>
      <c r="O10224" s="89">
        <f>_34_KNMI_Stations[[#This Row],[graaddagen]]*_34_KNMI_Stations[[#This Row],[Gewogen factor]]</f>
        <v>14.41</v>
      </c>
      <c r="P10224" s="89" cm="1">
        <f t="array" ref="P102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25" spans="1:16" x14ac:dyDescent="0.25">
      <c r="A10225">
        <v>344</v>
      </c>
      <c r="B10225" s="110">
        <v>45981</v>
      </c>
      <c r="C10225" s="89">
        <v>2.2999999999999998</v>
      </c>
      <c r="D10225" s="89">
        <v>2</v>
      </c>
      <c r="E10225" s="96">
        <v>188</v>
      </c>
      <c r="F10225" s="89">
        <v>3.1</v>
      </c>
      <c r="G10225" s="89">
        <v>1009.7</v>
      </c>
      <c r="H10225">
        <v>0.93</v>
      </c>
      <c r="I10225" t="s">
        <v>25</v>
      </c>
      <c r="J10225">
        <v>1.1000000000000001</v>
      </c>
      <c r="K10225">
        <v>11</v>
      </c>
      <c r="L10225">
        <v>2025</v>
      </c>
      <c r="M10225" t="s">
        <v>375</v>
      </c>
      <c r="N10225" s="89" cm="1">
        <f t="array" ref="N10225">IF(ISNUMBER(_34_KNMI_Stations[[#This Row],[Etmaal temperatuur °C]]),IF(_34_KNMI_Stations[[#This Row],[Etmaal temperatuur °C]]&lt;stookgrens[],stookgrens[]-_34_KNMI_Stations[[#This Row],[Etmaal temperatuur °C]],0),"")</f>
        <v>16</v>
      </c>
      <c r="O10225" s="89">
        <f>_34_KNMI_Stations[[#This Row],[graaddagen]]*_34_KNMI_Stations[[#This Row],[Gewogen factor]]</f>
        <v>17.600000000000001</v>
      </c>
      <c r="P10225" s="89" cm="1">
        <f t="array" ref="P102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26" spans="1:16" x14ac:dyDescent="0.25">
      <c r="A10226">
        <v>344</v>
      </c>
      <c r="B10226" s="110">
        <v>45982</v>
      </c>
      <c r="C10226" s="89">
        <v>1.9</v>
      </c>
      <c r="D10226" s="89">
        <v>2.6</v>
      </c>
      <c r="E10226" s="96">
        <v>527</v>
      </c>
      <c r="F10226" s="89">
        <v>2.6</v>
      </c>
      <c r="G10226" s="89">
        <v>1023.9</v>
      </c>
      <c r="H10226">
        <v>0.87</v>
      </c>
      <c r="I10226" t="s">
        <v>25</v>
      </c>
      <c r="J10226">
        <v>1.1000000000000001</v>
      </c>
      <c r="K10226">
        <v>11</v>
      </c>
      <c r="L10226">
        <v>2025</v>
      </c>
      <c r="M10226" t="s">
        <v>375</v>
      </c>
      <c r="N10226" s="89" cm="1">
        <f t="array" ref="N10226">IF(ISNUMBER(_34_KNMI_Stations[[#This Row],[Etmaal temperatuur °C]]),IF(_34_KNMI_Stations[[#This Row],[Etmaal temperatuur °C]]&lt;stookgrens[],stookgrens[]-_34_KNMI_Stations[[#This Row],[Etmaal temperatuur °C]],0),"")</f>
        <v>15.4</v>
      </c>
      <c r="O10226" s="89">
        <f>_34_KNMI_Stations[[#This Row],[graaddagen]]*_34_KNMI_Stations[[#This Row],[Gewogen factor]]</f>
        <v>16.940000000000001</v>
      </c>
      <c r="P10226" s="89" cm="1">
        <f t="array" ref="P102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27" spans="1:16" x14ac:dyDescent="0.25">
      <c r="A10227">
        <v>344</v>
      </c>
      <c r="B10227" s="110">
        <v>45983</v>
      </c>
      <c r="C10227" s="89">
        <v>5.7</v>
      </c>
      <c r="D10227" s="89">
        <v>2.4</v>
      </c>
      <c r="E10227" s="96">
        <v>453</v>
      </c>
      <c r="F10227" s="89">
        <v>0.1</v>
      </c>
      <c r="G10227" s="89">
        <v>1021.9</v>
      </c>
      <c r="H10227">
        <v>0.75</v>
      </c>
      <c r="I10227" t="s">
        <v>25</v>
      </c>
      <c r="J10227">
        <v>1.1000000000000001</v>
      </c>
      <c r="K10227">
        <v>11</v>
      </c>
      <c r="L10227">
        <v>2025</v>
      </c>
      <c r="M10227" t="s">
        <v>375</v>
      </c>
      <c r="N10227" s="89" cm="1">
        <f t="array" ref="N10227">IF(ISNUMBER(_34_KNMI_Stations[[#This Row],[Etmaal temperatuur °C]]),IF(_34_KNMI_Stations[[#This Row],[Etmaal temperatuur °C]]&lt;stookgrens[],stookgrens[]-_34_KNMI_Stations[[#This Row],[Etmaal temperatuur °C]],0),"")</f>
        <v>15.6</v>
      </c>
      <c r="O10227" s="89">
        <f>_34_KNMI_Stations[[#This Row],[graaddagen]]*_34_KNMI_Stations[[#This Row],[Gewogen factor]]</f>
        <v>17.16</v>
      </c>
      <c r="P10227" s="89" cm="1">
        <f t="array" ref="P102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28" spans="1:16" x14ac:dyDescent="0.25">
      <c r="A10228">
        <v>344</v>
      </c>
      <c r="B10228" s="110">
        <v>45984</v>
      </c>
      <c r="C10228" s="89">
        <v>7.3</v>
      </c>
      <c r="D10228" s="89">
        <v>3</v>
      </c>
      <c r="E10228" s="96">
        <v>94</v>
      </c>
      <c r="F10228" s="89">
        <v>8.6999999999999993</v>
      </c>
      <c r="G10228" s="89">
        <v>1002.7</v>
      </c>
      <c r="H10228">
        <v>0.9</v>
      </c>
      <c r="I10228" t="s">
        <v>25</v>
      </c>
      <c r="J10228">
        <v>1.1000000000000001</v>
      </c>
      <c r="K10228">
        <v>11</v>
      </c>
      <c r="L10228">
        <v>2025</v>
      </c>
      <c r="M10228" t="s">
        <v>375</v>
      </c>
      <c r="N10228" s="89" cm="1">
        <f t="array" ref="N10228">IF(ISNUMBER(_34_KNMI_Stations[[#This Row],[Etmaal temperatuur °C]]),IF(_34_KNMI_Stations[[#This Row],[Etmaal temperatuur °C]]&lt;stookgrens[],stookgrens[]-_34_KNMI_Stations[[#This Row],[Etmaal temperatuur °C]],0),"")</f>
        <v>15</v>
      </c>
      <c r="O10228" s="89">
        <f>_34_KNMI_Stations[[#This Row],[graaddagen]]*_34_KNMI_Stations[[#This Row],[Gewogen factor]]</f>
        <v>16.5</v>
      </c>
      <c r="P10228" s="89" cm="1">
        <f t="array" ref="P102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29" spans="1:16" x14ac:dyDescent="0.25">
      <c r="A10229">
        <v>344</v>
      </c>
      <c r="B10229" s="110">
        <v>45985</v>
      </c>
      <c r="C10229" s="89">
        <v>3.3</v>
      </c>
      <c r="D10229" s="89">
        <v>5.4</v>
      </c>
      <c r="E10229" s="96">
        <v>349</v>
      </c>
      <c r="F10229" s="89">
        <v>1.4</v>
      </c>
      <c r="G10229" s="89">
        <v>994</v>
      </c>
      <c r="H10229">
        <v>0.91</v>
      </c>
      <c r="I10229" t="s">
        <v>25</v>
      </c>
      <c r="J10229">
        <v>1.1000000000000001</v>
      </c>
      <c r="K10229">
        <v>11</v>
      </c>
      <c r="L10229">
        <v>2025</v>
      </c>
      <c r="M10229" t="s">
        <v>376</v>
      </c>
      <c r="N10229" s="89" cm="1">
        <f t="array" ref="N10229">IF(ISNUMBER(_34_KNMI_Stations[[#This Row],[Etmaal temperatuur °C]]),IF(_34_KNMI_Stations[[#This Row],[Etmaal temperatuur °C]]&lt;stookgrens[],stookgrens[]-_34_KNMI_Stations[[#This Row],[Etmaal temperatuur °C]],0),"")</f>
        <v>12.6</v>
      </c>
      <c r="O10229" s="89">
        <f>_34_KNMI_Stations[[#This Row],[graaddagen]]*_34_KNMI_Stations[[#This Row],[Gewogen factor]]</f>
        <v>13.860000000000001</v>
      </c>
      <c r="P10229" s="89" cm="1">
        <f t="array" ref="P102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30" spans="1:16" x14ac:dyDescent="0.25">
      <c r="A10230">
        <v>344</v>
      </c>
      <c r="B10230" s="110">
        <v>45986</v>
      </c>
      <c r="C10230" s="89">
        <v>2.4</v>
      </c>
      <c r="D10230" s="89">
        <v>4.0999999999999996</v>
      </c>
      <c r="E10230" s="96">
        <v>337</v>
      </c>
      <c r="F10230" s="89">
        <v>0.5</v>
      </c>
      <c r="G10230" s="89">
        <v>1007.1</v>
      </c>
      <c r="H10230">
        <v>0.88</v>
      </c>
      <c r="I10230" t="s">
        <v>25</v>
      </c>
      <c r="J10230">
        <v>1.1000000000000001</v>
      </c>
      <c r="K10230">
        <v>11</v>
      </c>
      <c r="L10230">
        <v>2025</v>
      </c>
      <c r="M10230" t="s">
        <v>376</v>
      </c>
      <c r="N10230" s="89" cm="1">
        <f t="array" ref="N10230">IF(ISNUMBER(_34_KNMI_Stations[[#This Row],[Etmaal temperatuur °C]]),IF(_34_KNMI_Stations[[#This Row],[Etmaal temperatuur °C]]&lt;stookgrens[],stookgrens[]-_34_KNMI_Stations[[#This Row],[Etmaal temperatuur °C]],0),"")</f>
        <v>13.9</v>
      </c>
      <c r="O10230" s="89">
        <f>_34_KNMI_Stations[[#This Row],[graaddagen]]*_34_KNMI_Stations[[#This Row],[Gewogen factor]]</f>
        <v>15.290000000000001</v>
      </c>
      <c r="P10230" s="89" cm="1">
        <f t="array" ref="P102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31" spans="1:16" x14ac:dyDescent="0.25">
      <c r="A10231">
        <v>344</v>
      </c>
      <c r="B10231" s="110">
        <v>45987</v>
      </c>
      <c r="C10231" s="89">
        <v>2.5</v>
      </c>
      <c r="D10231" s="89">
        <v>3.8</v>
      </c>
      <c r="E10231" s="96">
        <v>376</v>
      </c>
      <c r="F10231" s="89">
        <v>0</v>
      </c>
      <c r="G10231" s="89">
        <v>1020.4</v>
      </c>
      <c r="H10231">
        <v>0.94</v>
      </c>
      <c r="I10231" t="s">
        <v>25</v>
      </c>
      <c r="J10231">
        <v>1.1000000000000001</v>
      </c>
      <c r="K10231">
        <v>11</v>
      </c>
      <c r="L10231">
        <v>2025</v>
      </c>
      <c r="M10231" t="s">
        <v>376</v>
      </c>
      <c r="N10231" s="89" cm="1">
        <f t="array" ref="N10231">IF(ISNUMBER(_34_KNMI_Stations[[#This Row],[Etmaal temperatuur °C]]),IF(_34_KNMI_Stations[[#This Row],[Etmaal temperatuur °C]]&lt;stookgrens[],stookgrens[]-_34_KNMI_Stations[[#This Row],[Etmaal temperatuur °C]],0),"")</f>
        <v>14.2</v>
      </c>
      <c r="O10231" s="89">
        <f>_34_KNMI_Stations[[#This Row],[graaddagen]]*_34_KNMI_Stations[[#This Row],[Gewogen factor]]</f>
        <v>15.620000000000001</v>
      </c>
      <c r="P10231" s="89" cm="1">
        <f t="array" ref="P102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32" spans="1:16" x14ac:dyDescent="0.25">
      <c r="A10232">
        <v>344</v>
      </c>
      <c r="B10232" s="110">
        <v>45988</v>
      </c>
      <c r="C10232" s="89">
        <v>6.5</v>
      </c>
      <c r="D10232" s="89">
        <v>6.6</v>
      </c>
      <c r="E10232" s="96">
        <v>77</v>
      </c>
      <c r="F10232" s="89">
        <v>1</v>
      </c>
      <c r="G10232" s="89">
        <v>1016.2</v>
      </c>
      <c r="H10232">
        <v>0.95</v>
      </c>
      <c r="I10232" t="s">
        <v>25</v>
      </c>
      <c r="J10232">
        <v>1.1000000000000001</v>
      </c>
      <c r="K10232">
        <v>11</v>
      </c>
      <c r="L10232">
        <v>2025</v>
      </c>
      <c r="M10232" t="s">
        <v>376</v>
      </c>
      <c r="N10232" s="89" cm="1">
        <f t="array" ref="N10232">IF(ISNUMBER(_34_KNMI_Stations[[#This Row],[Etmaal temperatuur °C]]),IF(_34_KNMI_Stations[[#This Row],[Etmaal temperatuur °C]]&lt;stookgrens[],stookgrens[]-_34_KNMI_Stations[[#This Row],[Etmaal temperatuur °C]],0),"")</f>
        <v>11.4</v>
      </c>
      <c r="O10232" s="89">
        <f>_34_KNMI_Stations[[#This Row],[graaddagen]]*_34_KNMI_Stations[[#This Row],[Gewogen factor]]</f>
        <v>12.540000000000001</v>
      </c>
      <c r="P10232" s="89" cm="1">
        <f t="array" ref="P102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33" spans="1:16" x14ac:dyDescent="0.25">
      <c r="A10233">
        <v>344</v>
      </c>
      <c r="B10233" s="110">
        <v>45989</v>
      </c>
      <c r="C10233" s="89">
        <v>6</v>
      </c>
      <c r="D10233" s="89">
        <v>9.8000000000000007</v>
      </c>
      <c r="E10233" s="96">
        <v>152</v>
      </c>
      <c r="F10233" s="89">
        <v>0.4</v>
      </c>
      <c r="G10233" s="89">
        <v>1012.5</v>
      </c>
      <c r="H10233">
        <v>0.94</v>
      </c>
      <c r="I10233" t="s">
        <v>25</v>
      </c>
      <c r="J10233">
        <v>1.1000000000000001</v>
      </c>
      <c r="K10233">
        <v>11</v>
      </c>
      <c r="L10233">
        <v>2025</v>
      </c>
      <c r="M10233" t="s">
        <v>376</v>
      </c>
      <c r="N10233" s="89" cm="1">
        <f t="array" ref="N10233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0233" s="89">
        <f>_34_KNMI_Stations[[#This Row],[graaddagen]]*_34_KNMI_Stations[[#This Row],[Gewogen factor]]</f>
        <v>9.02</v>
      </c>
      <c r="P10233" s="89" cm="1">
        <f t="array" ref="P102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34" spans="1:16" x14ac:dyDescent="0.25">
      <c r="A10234">
        <v>344</v>
      </c>
      <c r="B10234" s="110">
        <v>45990</v>
      </c>
      <c r="C10234" s="89">
        <v>5.5</v>
      </c>
      <c r="D10234" s="89">
        <v>9.3000000000000007</v>
      </c>
      <c r="E10234" s="96">
        <v>165</v>
      </c>
      <c r="F10234" s="89">
        <v>0.8</v>
      </c>
      <c r="G10234" s="89">
        <v>1006</v>
      </c>
      <c r="H10234">
        <v>0.9</v>
      </c>
      <c r="I10234" t="s">
        <v>25</v>
      </c>
      <c r="J10234">
        <v>1.1000000000000001</v>
      </c>
      <c r="K10234">
        <v>11</v>
      </c>
      <c r="L10234">
        <v>2025</v>
      </c>
      <c r="M10234" t="s">
        <v>376</v>
      </c>
      <c r="N10234" s="89" cm="1">
        <f t="array" ref="N10234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0234" s="89">
        <f>_34_KNMI_Stations[[#This Row],[graaddagen]]*_34_KNMI_Stations[[#This Row],[Gewogen factor]]</f>
        <v>9.57</v>
      </c>
      <c r="P10234" s="89" cm="1">
        <f t="array" ref="P102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35" spans="1:16" x14ac:dyDescent="0.25">
      <c r="A10235">
        <v>344</v>
      </c>
      <c r="B10235" s="110">
        <v>45991</v>
      </c>
      <c r="C10235" s="89">
        <v>4.5</v>
      </c>
      <c r="D10235" s="89">
        <v>6.7</v>
      </c>
      <c r="E10235" s="96">
        <v>250</v>
      </c>
      <c r="F10235" s="89">
        <v>1.3</v>
      </c>
      <c r="G10235" s="89">
        <v>1010.8</v>
      </c>
      <c r="H10235">
        <v>0.8</v>
      </c>
      <c r="I10235" t="s">
        <v>25</v>
      </c>
      <c r="J10235">
        <v>1.1000000000000001</v>
      </c>
      <c r="K10235">
        <v>11</v>
      </c>
      <c r="L10235">
        <v>2025</v>
      </c>
      <c r="M10235" t="s">
        <v>376</v>
      </c>
      <c r="N10235" s="89" cm="1">
        <f t="array" ref="N10235">IF(ISNUMBER(_34_KNMI_Stations[[#This Row],[Etmaal temperatuur °C]]),IF(_34_KNMI_Stations[[#This Row],[Etmaal temperatuur °C]]&lt;stookgrens[],stookgrens[]-_34_KNMI_Stations[[#This Row],[Etmaal temperatuur °C]],0),"")</f>
        <v>11.3</v>
      </c>
      <c r="O10235" s="89">
        <f>_34_KNMI_Stations[[#This Row],[graaddagen]]*_34_KNMI_Stations[[#This Row],[Gewogen factor]]</f>
        <v>12.430000000000001</v>
      </c>
      <c r="P10235" s="89" cm="1">
        <f t="array" ref="P102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36" spans="1:16" x14ac:dyDescent="0.25">
      <c r="A10236">
        <v>344</v>
      </c>
      <c r="B10236" s="110">
        <v>45992</v>
      </c>
      <c r="C10236" s="89">
        <v>7.4</v>
      </c>
      <c r="D10236" s="89">
        <v>6.4</v>
      </c>
      <c r="E10236" s="96">
        <v>149</v>
      </c>
      <c r="F10236" s="89">
        <v>1.1000000000000001</v>
      </c>
      <c r="G10236" s="89">
        <v>1009.8</v>
      </c>
      <c r="H10236">
        <v>0.8</v>
      </c>
      <c r="I10236" t="s">
        <v>25</v>
      </c>
      <c r="J10236">
        <v>1.1000000000000001</v>
      </c>
      <c r="K10236">
        <v>12</v>
      </c>
      <c r="L10236">
        <v>2025</v>
      </c>
      <c r="M10236" t="s">
        <v>377</v>
      </c>
      <c r="N10236" s="89" cm="1">
        <f t="array" ref="N10236">IF(ISNUMBER(_34_KNMI_Stations[[#This Row],[Etmaal temperatuur °C]]),IF(_34_KNMI_Stations[[#This Row],[Etmaal temperatuur °C]]&lt;stookgrens[],stookgrens[]-_34_KNMI_Stations[[#This Row],[Etmaal temperatuur °C]],0),"")</f>
        <v>11.6</v>
      </c>
      <c r="O10236" s="89">
        <f>_34_KNMI_Stations[[#This Row],[graaddagen]]*_34_KNMI_Stations[[#This Row],[Gewogen factor]]</f>
        <v>12.76</v>
      </c>
      <c r="P10236" s="89" cm="1">
        <f t="array" ref="P102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37" spans="1:16" x14ac:dyDescent="0.25">
      <c r="A10237">
        <v>344</v>
      </c>
      <c r="B10237" s="110">
        <v>45993</v>
      </c>
      <c r="C10237" s="89">
        <v>5.4</v>
      </c>
      <c r="D10237" s="89">
        <v>8</v>
      </c>
      <c r="E10237" s="96">
        <v>175</v>
      </c>
      <c r="F10237" s="89">
        <v>0.2</v>
      </c>
      <c r="G10237" s="89">
        <v>1007</v>
      </c>
      <c r="H10237">
        <v>0.75</v>
      </c>
      <c r="I10237" t="s">
        <v>25</v>
      </c>
      <c r="J10237">
        <v>1.1000000000000001</v>
      </c>
      <c r="K10237">
        <v>12</v>
      </c>
      <c r="L10237">
        <v>2025</v>
      </c>
      <c r="M10237" t="s">
        <v>377</v>
      </c>
      <c r="N10237" s="89" cm="1">
        <f t="array" ref="N10237">IF(ISNUMBER(_34_KNMI_Stations[[#This Row],[Etmaal temperatuur °C]]),IF(_34_KNMI_Stations[[#This Row],[Etmaal temperatuur °C]]&lt;stookgrens[],stookgrens[]-_34_KNMI_Stations[[#This Row],[Etmaal temperatuur °C]],0),"")</f>
        <v>10</v>
      </c>
      <c r="O10237" s="89">
        <f>_34_KNMI_Stations[[#This Row],[graaddagen]]*_34_KNMI_Stations[[#This Row],[Gewogen factor]]</f>
        <v>11</v>
      </c>
      <c r="P10237" s="89" cm="1">
        <f t="array" ref="P102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38" spans="1:16" x14ac:dyDescent="0.25">
      <c r="A10238">
        <v>344</v>
      </c>
      <c r="B10238" s="110">
        <v>45994</v>
      </c>
      <c r="C10238" s="89">
        <v>3.1</v>
      </c>
      <c r="D10238" s="89">
        <v>7.8</v>
      </c>
      <c r="E10238" s="96">
        <v>151</v>
      </c>
      <c r="F10238" s="89">
        <v>0</v>
      </c>
      <c r="G10238" s="89">
        <v>1010.5</v>
      </c>
      <c r="H10238">
        <v>0.85</v>
      </c>
      <c r="I10238" t="s">
        <v>25</v>
      </c>
      <c r="J10238">
        <v>1.1000000000000001</v>
      </c>
      <c r="K10238">
        <v>12</v>
      </c>
      <c r="L10238">
        <v>2025</v>
      </c>
      <c r="M10238" t="s">
        <v>377</v>
      </c>
      <c r="N10238" s="89" cm="1">
        <f t="array" ref="N10238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10238" s="89">
        <f>_34_KNMI_Stations[[#This Row],[graaddagen]]*_34_KNMI_Stations[[#This Row],[Gewogen factor]]</f>
        <v>11.22</v>
      </c>
      <c r="P10238" s="89" cm="1">
        <f t="array" ref="P102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39" spans="1:16" x14ac:dyDescent="0.25">
      <c r="A10239">
        <v>344</v>
      </c>
      <c r="B10239" s="110">
        <v>45995</v>
      </c>
      <c r="C10239" s="89">
        <v>4.7</v>
      </c>
      <c r="D10239" s="89">
        <v>7.2</v>
      </c>
      <c r="E10239" s="96">
        <v>308</v>
      </c>
      <c r="F10239" s="89">
        <v>0.2</v>
      </c>
      <c r="G10239" s="89">
        <v>1004.6</v>
      </c>
      <c r="H10239">
        <v>0.84</v>
      </c>
      <c r="I10239" t="s">
        <v>25</v>
      </c>
      <c r="J10239">
        <v>1.1000000000000001</v>
      </c>
      <c r="K10239">
        <v>12</v>
      </c>
      <c r="L10239">
        <v>2025</v>
      </c>
      <c r="M10239" t="s">
        <v>377</v>
      </c>
      <c r="N10239" s="89" cm="1">
        <f t="array" ref="N10239">IF(ISNUMBER(_34_KNMI_Stations[[#This Row],[Etmaal temperatuur °C]]),IF(_34_KNMI_Stations[[#This Row],[Etmaal temperatuur °C]]&lt;stookgrens[],stookgrens[]-_34_KNMI_Stations[[#This Row],[Etmaal temperatuur °C]],0),"")</f>
        <v>10.8</v>
      </c>
      <c r="O10239" s="89">
        <f>_34_KNMI_Stations[[#This Row],[graaddagen]]*_34_KNMI_Stations[[#This Row],[Gewogen factor]]</f>
        <v>11.880000000000003</v>
      </c>
      <c r="P10239" s="89" cm="1">
        <f t="array" ref="P102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40" spans="1:16" x14ac:dyDescent="0.25">
      <c r="A10240">
        <v>344</v>
      </c>
      <c r="B10240" s="110">
        <v>45996</v>
      </c>
      <c r="C10240" s="89">
        <v>4.0999999999999996</v>
      </c>
      <c r="D10240" s="89">
        <v>4.5999999999999996</v>
      </c>
      <c r="E10240" s="96">
        <v>182</v>
      </c>
      <c r="F10240" s="89">
        <v>-0.1</v>
      </c>
      <c r="G10240" s="89">
        <v>1007.9</v>
      </c>
      <c r="H10240">
        <v>0.93</v>
      </c>
      <c r="I10240" t="s">
        <v>25</v>
      </c>
      <c r="J10240">
        <v>1.1000000000000001</v>
      </c>
      <c r="K10240">
        <v>12</v>
      </c>
      <c r="L10240">
        <v>2025</v>
      </c>
      <c r="M10240" t="s">
        <v>377</v>
      </c>
      <c r="N10240" s="89" cm="1">
        <f t="array" ref="N10240">IF(ISNUMBER(_34_KNMI_Stations[[#This Row],[Etmaal temperatuur °C]]),IF(_34_KNMI_Stations[[#This Row],[Etmaal temperatuur °C]]&lt;stookgrens[],stookgrens[]-_34_KNMI_Stations[[#This Row],[Etmaal temperatuur °C]],0),"")</f>
        <v>13.4</v>
      </c>
      <c r="O10240" s="89">
        <f>_34_KNMI_Stations[[#This Row],[graaddagen]]*_34_KNMI_Stations[[#This Row],[Gewogen factor]]</f>
        <v>14.740000000000002</v>
      </c>
      <c r="P10240" s="89" cm="1">
        <f t="array" ref="P102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41" spans="1:16" x14ac:dyDescent="0.25">
      <c r="A10241">
        <v>344</v>
      </c>
      <c r="B10241" s="110">
        <v>45997</v>
      </c>
      <c r="C10241" s="89">
        <v>7.4</v>
      </c>
      <c r="D10241" s="89">
        <v>8.9</v>
      </c>
      <c r="E10241" s="96">
        <v>143</v>
      </c>
      <c r="F10241" s="89">
        <v>3.5</v>
      </c>
      <c r="G10241" s="89">
        <v>1000.2</v>
      </c>
      <c r="H10241">
        <v>0.91</v>
      </c>
      <c r="I10241" t="s">
        <v>25</v>
      </c>
      <c r="J10241">
        <v>1.1000000000000001</v>
      </c>
      <c r="K10241">
        <v>12</v>
      </c>
      <c r="L10241">
        <v>2025</v>
      </c>
      <c r="M10241" t="s">
        <v>377</v>
      </c>
      <c r="N10241" s="89" cm="1">
        <f t="array" ref="N10241">IF(ISNUMBER(_34_KNMI_Stations[[#This Row],[Etmaal temperatuur °C]]),IF(_34_KNMI_Stations[[#This Row],[Etmaal temperatuur °C]]&lt;stookgrens[],stookgrens[]-_34_KNMI_Stations[[#This Row],[Etmaal temperatuur °C]],0),"")</f>
        <v>9.1</v>
      </c>
      <c r="O10241" s="89">
        <f>_34_KNMI_Stations[[#This Row],[graaddagen]]*_34_KNMI_Stations[[#This Row],[Gewogen factor]]</f>
        <v>10.01</v>
      </c>
      <c r="P10241" s="89" cm="1">
        <f t="array" ref="P102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42" spans="1:16" x14ac:dyDescent="0.25">
      <c r="A10242">
        <v>344</v>
      </c>
      <c r="B10242" s="110">
        <v>45998</v>
      </c>
      <c r="C10242" s="89">
        <v>6.7</v>
      </c>
      <c r="D10242" s="89">
        <v>10.8</v>
      </c>
      <c r="E10242" s="96">
        <v>126</v>
      </c>
      <c r="F10242" s="89">
        <v>9</v>
      </c>
      <c r="G10242" s="89">
        <v>1003.9</v>
      </c>
      <c r="H10242">
        <v>0.92</v>
      </c>
      <c r="I10242" t="s">
        <v>25</v>
      </c>
      <c r="J10242">
        <v>1.1000000000000001</v>
      </c>
      <c r="K10242">
        <v>12</v>
      </c>
      <c r="L10242">
        <v>2025</v>
      </c>
      <c r="M10242" t="s">
        <v>377</v>
      </c>
      <c r="N10242" s="89" cm="1">
        <f t="array" ref="N10242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10242" s="89">
        <f>_34_KNMI_Stations[[#This Row],[graaddagen]]*_34_KNMI_Stations[[#This Row],[Gewogen factor]]</f>
        <v>7.92</v>
      </c>
      <c r="P10242" s="89" cm="1">
        <f t="array" ref="P102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43" spans="1:16" x14ac:dyDescent="0.25">
      <c r="A10243">
        <v>344</v>
      </c>
      <c r="B10243" s="110">
        <v>45999</v>
      </c>
      <c r="C10243" s="89">
        <v>6.4</v>
      </c>
      <c r="D10243" s="89">
        <v>12.4</v>
      </c>
      <c r="E10243" s="96">
        <v>92</v>
      </c>
      <c r="F10243" s="89">
        <v>-0.1</v>
      </c>
      <c r="G10243" s="89">
        <v>1010.5</v>
      </c>
      <c r="H10243">
        <v>0.89</v>
      </c>
      <c r="I10243" t="s">
        <v>25</v>
      </c>
      <c r="J10243">
        <v>1.1000000000000001</v>
      </c>
      <c r="K10243">
        <v>12</v>
      </c>
      <c r="L10243">
        <v>2025</v>
      </c>
      <c r="M10243" t="s">
        <v>378</v>
      </c>
      <c r="N10243" s="89" cm="1">
        <f t="array" ref="N10243">IF(ISNUMBER(_34_KNMI_Stations[[#This Row],[Etmaal temperatuur °C]]),IF(_34_KNMI_Stations[[#This Row],[Etmaal temperatuur °C]]&lt;stookgrens[],stookgrens[]-_34_KNMI_Stations[[#This Row],[Etmaal temperatuur °C]],0),"")</f>
        <v>5.6</v>
      </c>
      <c r="O10243" s="89">
        <f>_34_KNMI_Stations[[#This Row],[graaddagen]]*_34_KNMI_Stations[[#This Row],[Gewogen factor]]</f>
        <v>6.16</v>
      </c>
      <c r="P10243" s="89" cm="1">
        <f t="array" ref="P102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44" spans="1:16" x14ac:dyDescent="0.25">
      <c r="A10244">
        <v>344</v>
      </c>
      <c r="B10244" s="110">
        <v>46000</v>
      </c>
      <c r="C10244" s="89">
        <v>5.6</v>
      </c>
      <c r="D10244" s="89">
        <v>12.9</v>
      </c>
      <c r="E10244" s="96">
        <v>128</v>
      </c>
      <c r="F10244" s="89">
        <v>-0.1</v>
      </c>
      <c r="G10244" s="89">
        <v>1009.8</v>
      </c>
      <c r="H10244">
        <v>0.82</v>
      </c>
      <c r="I10244" t="s">
        <v>25</v>
      </c>
      <c r="J10244">
        <v>1.1000000000000001</v>
      </c>
      <c r="K10244">
        <v>12</v>
      </c>
      <c r="L10244">
        <v>2025</v>
      </c>
      <c r="M10244" t="s">
        <v>378</v>
      </c>
      <c r="N10244" s="89" cm="1">
        <f t="array" ref="N10244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0244" s="89">
        <f>_34_KNMI_Stations[[#This Row],[graaddagen]]*_34_KNMI_Stations[[#This Row],[Gewogen factor]]</f>
        <v>5.61</v>
      </c>
      <c r="P10244" s="89" cm="1">
        <f t="array" ref="P102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45" spans="1:16" x14ac:dyDescent="0.25">
      <c r="A10245">
        <v>344</v>
      </c>
      <c r="B10245" s="110">
        <v>46001</v>
      </c>
      <c r="C10245" s="89">
        <v>6.6</v>
      </c>
      <c r="D10245" s="89">
        <v>11.8</v>
      </c>
      <c r="E10245" s="96">
        <v>185</v>
      </c>
      <c r="F10245" s="89">
        <v>0</v>
      </c>
      <c r="G10245" s="89">
        <v>1016.9</v>
      </c>
      <c r="H10245">
        <v>0.86</v>
      </c>
      <c r="I10245" t="s">
        <v>25</v>
      </c>
      <c r="J10245">
        <v>1.1000000000000001</v>
      </c>
      <c r="K10245">
        <v>12</v>
      </c>
      <c r="L10245">
        <v>2025</v>
      </c>
      <c r="M10245" t="s">
        <v>378</v>
      </c>
      <c r="N10245" s="89" cm="1">
        <f t="array" ref="N10245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0245" s="89">
        <f>_34_KNMI_Stations[[#This Row],[graaddagen]]*_34_KNMI_Stations[[#This Row],[Gewogen factor]]</f>
        <v>6.8199999999999994</v>
      </c>
      <c r="P10245" s="89" cm="1">
        <f t="array" ref="P102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46" spans="1:16" x14ac:dyDescent="0.25">
      <c r="A10246">
        <v>344</v>
      </c>
      <c r="B10246" s="110">
        <v>46002</v>
      </c>
      <c r="C10246" s="89">
        <v>4.3</v>
      </c>
      <c r="D10246" s="89">
        <v>8.5</v>
      </c>
      <c r="E10246" s="96">
        <v>200</v>
      </c>
      <c r="F10246" s="89">
        <v>0</v>
      </c>
      <c r="G10246" s="89">
        <v>1021.6</v>
      </c>
      <c r="H10246">
        <v>0.92</v>
      </c>
      <c r="I10246" t="s">
        <v>25</v>
      </c>
      <c r="J10246">
        <v>1.1000000000000001</v>
      </c>
      <c r="K10246">
        <v>12</v>
      </c>
      <c r="L10246">
        <v>2025</v>
      </c>
      <c r="M10246" t="s">
        <v>378</v>
      </c>
      <c r="N10246" s="89" cm="1">
        <f t="array" ref="N10246">IF(ISNUMBER(_34_KNMI_Stations[[#This Row],[Etmaal temperatuur °C]]),IF(_34_KNMI_Stations[[#This Row],[Etmaal temperatuur °C]]&lt;stookgrens[],stookgrens[]-_34_KNMI_Stations[[#This Row],[Etmaal temperatuur °C]],0),"")</f>
        <v>9.5</v>
      </c>
      <c r="O10246" s="89">
        <f>_34_KNMI_Stations[[#This Row],[graaddagen]]*_34_KNMI_Stations[[#This Row],[Gewogen factor]]</f>
        <v>10.450000000000001</v>
      </c>
      <c r="P10246" s="89" cm="1">
        <f t="array" ref="P102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47" spans="1:16" x14ac:dyDescent="0.25">
      <c r="A10247">
        <v>344</v>
      </c>
      <c r="B10247" s="110">
        <v>46003</v>
      </c>
      <c r="C10247" s="89">
        <v>3.7</v>
      </c>
      <c r="D10247" s="89">
        <v>9</v>
      </c>
      <c r="E10247" s="96">
        <v>60</v>
      </c>
      <c r="F10247" s="89">
        <v>0</v>
      </c>
      <c r="G10247" s="89">
        <v>1020.3</v>
      </c>
      <c r="H10247">
        <v>0.9</v>
      </c>
      <c r="I10247" t="s">
        <v>25</v>
      </c>
      <c r="J10247">
        <v>1.1000000000000001</v>
      </c>
      <c r="K10247">
        <v>12</v>
      </c>
      <c r="L10247">
        <v>2025</v>
      </c>
      <c r="M10247" t="s">
        <v>378</v>
      </c>
      <c r="N10247" s="89" cm="1">
        <f t="array" ref="N10247">IF(ISNUMBER(_34_KNMI_Stations[[#This Row],[Etmaal temperatuur °C]]),IF(_34_KNMI_Stations[[#This Row],[Etmaal temperatuur °C]]&lt;stookgrens[],stookgrens[]-_34_KNMI_Stations[[#This Row],[Etmaal temperatuur °C]],0),"")</f>
        <v>9</v>
      </c>
      <c r="O10247" s="89">
        <f>_34_KNMI_Stations[[#This Row],[graaddagen]]*_34_KNMI_Stations[[#This Row],[Gewogen factor]]</f>
        <v>9.9</v>
      </c>
      <c r="P10247" s="89" cm="1">
        <f t="array" ref="P102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48" spans="1:16" x14ac:dyDescent="0.25">
      <c r="A10248">
        <v>344</v>
      </c>
      <c r="B10248" s="110">
        <v>46004</v>
      </c>
      <c r="C10248" s="89">
        <v>2.8</v>
      </c>
      <c r="D10248" s="89">
        <v>7.6</v>
      </c>
      <c r="E10248" s="96">
        <v>319</v>
      </c>
      <c r="F10248" s="89">
        <v>0</v>
      </c>
      <c r="G10248" s="89">
        <v>1026.8</v>
      </c>
      <c r="H10248">
        <v>0.92</v>
      </c>
      <c r="I10248" t="s">
        <v>25</v>
      </c>
      <c r="J10248">
        <v>1.1000000000000001</v>
      </c>
      <c r="K10248">
        <v>12</v>
      </c>
      <c r="L10248">
        <v>2025</v>
      </c>
      <c r="M10248" t="s">
        <v>378</v>
      </c>
      <c r="N10248" s="89" cm="1">
        <f t="array" ref="N10248">IF(ISNUMBER(_34_KNMI_Stations[[#This Row],[Etmaal temperatuur °C]]),IF(_34_KNMI_Stations[[#This Row],[Etmaal temperatuur °C]]&lt;stookgrens[],stookgrens[]-_34_KNMI_Stations[[#This Row],[Etmaal temperatuur °C]],0),"")</f>
        <v>10.4</v>
      </c>
      <c r="O10248" s="89">
        <f>_34_KNMI_Stations[[#This Row],[graaddagen]]*_34_KNMI_Stations[[#This Row],[Gewogen factor]]</f>
        <v>11.440000000000001</v>
      </c>
      <c r="P10248" s="89" cm="1">
        <f t="array" ref="P102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49" spans="1:16" x14ac:dyDescent="0.25">
      <c r="A10249">
        <v>344</v>
      </c>
      <c r="B10249" s="110">
        <v>46005</v>
      </c>
      <c r="C10249" s="89">
        <v>5.4</v>
      </c>
      <c r="D10249" s="89">
        <v>7.4</v>
      </c>
      <c r="E10249" s="96">
        <v>118</v>
      </c>
      <c r="F10249" s="89">
        <v>0</v>
      </c>
      <c r="G10249" s="89">
        <v>1021.5</v>
      </c>
      <c r="H10249">
        <v>0.94</v>
      </c>
      <c r="I10249" t="s">
        <v>25</v>
      </c>
      <c r="J10249">
        <v>1.1000000000000001</v>
      </c>
      <c r="K10249">
        <v>12</v>
      </c>
      <c r="L10249">
        <v>2025</v>
      </c>
      <c r="M10249" t="s">
        <v>378</v>
      </c>
      <c r="N10249" s="89" cm="1">
        <f t="array" ref="N10249">IF(ISNUMBER(_34_KNMI_Stations[[#This Row],[Etmaal temperatuur °C]]),IF(_34_KNMI_Stations[[#This Row],[Etmaal temperatuur °C]]&lt;stookgrens[],stookgrens[]-_34_KNMI_Stations[[#This Row],[Etmaal temperatuur °C]],0),"")</f>
        <v>10.6</v>
      </c>
      <c r="O10249" s="89">
        <f>_34_KNMI_Stations[[#This Row],[graaddagen]]*_34_KNMI_Stations[[#This Row],[Gewogen factor]]</f>
        <v>11.66</v>
      </c>
      <c r="P10249" s="89" cm="1">
        <f t="array" ref="P102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50" spans="1:16" x14ac:dyDescent="0.25">
      <c r="A10250">
        <v>344</v>
      </c>
      <c r="B10250" s="110">
        <v>46006</v>
      </c>
      <c r="C10250" s="89">
        <v>5.5</v>
      </c>
      <c r="D10250" s="89">
        <v>7.4</v>
      </c>
      <c r="E10250" s="96">
        <v>146</v>
      </c>
      <c r="F10250" s="89">
        <v>0</v>
      </c>
      <c r="G10250" s="89">
        <v>1012</v>
      </c>
      <c r="H10250">
        <v>0.87</v>
      </c>
      <c r="I10250" t="s">
        <v>25</v>
      </c>
      <c r="J10250">
        <v>1.1000000000000001</v>
      </c>
      <c r="K10250">
        <v>12</v>
      </c>
      <c r="L10250">
        <v>2025</v>
      </c>
      <c r="M10250" t="s">
        <v>379</v>
      </c>
      <c r="N10250" s="89" cm="1">
        <f t="array" ref="N10250">IF(ISNUMBER(_34_KNMI_Stations[[#This Row],[Etmaal temperatuur °C]]),IF(_34_KNMI_Stations[[#This Row],[Etmaal temperatuur °C]]&lt;stookgrens[],stookgrens[]-_34_KNMI_Stations[[#This Row],[Etmaal temperatuur °C]],0),"")</f>
        <v>10.6</v>
      </c>
      <c r="O10250" s="89">
        <f>_34_KNMI_Stations[[#This Row],[graaddagen]]*_34_KNMI_Stations[[#This Row],[Gewogen factor]]</f>
        <v>11.66</v>
      </c>
      <c r="P10250" s="89" cm="1">
        <f t="array" ref="P102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51" spans="1:16" x14ac:dyDescent="0.25">
      <c r="A10251">
        <v>344</v>
      </c>
      <c r="B10251" s="110">
        <v>46007</v>
      </c>
      <c r="C10251" s="89">
        <v>3.2</v>
      </c>
      <c r="D10251" s="89">
        <v>9.3000000000000007</v>
      </c>
      <c r="E10251" s="96">
        <v>186</v>
      </c>
      <c r="F10251" s="89">
        <v>-0.1</v>
      </c>
      <c r="G10251" s="89">
        <v>1011.5</v>
      </c>
      <c r="H10251">
        <v>0.85</v>
      </c>
      <c r="I10251" t="s">
        <v>25</v>
      </c>
      <c r="J10251">
        <v>1.1000000000000001</v>
      </c>
      <c r="K10251">
        <v>12</v>
      </c>
      <c r="L10251">
        <v>2025</v>
      </c>
      <c r="M10251" t="s">
        <v>379</v>
      </c>
      <c r="N10251" s="89" cm="1">
        <f t="array" ref="N10251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0251" s="89">
        <f>_34_KNMI_Stations[[#This Row],[graaddagen]]*_34_KNMI_Stations[[#This Row],[Gewogen factor]]</f>
        <v>9.57</v>
      </c>
      <c r="P10251" s="89" cm="1">
        <f t="array" ref="P102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52" spans="1:16" x14ac:dyDescent="0.25">
      <c r="A10252">
        <v>344</v>
      </c>
      <c r="B10252" s="110">
        <v>46008</v>
      </c>
      <c r="C10252" s="89">
        <v>3.9</v>
      </c>
      <c r="D10252" s="89">
        <v>8.6999999999999993</v>
      </c>
      <c r="E10252" s="96">
        <v>156</v>
      </c>
      <c r="F10252" s="89">
        <v>0</v>
      </c>
      <c r="G10252" s="89">
        <v>1016.1</v>
      </c>
      <c r="H10252">
        <v>0.9</v>
      </c>
      <c r="I10252" t="s">
        <v>25</v>
      </c>
      <c r="J10252">
        <v>1.1000000000000001</v>
      </c>
      <c r="K10252">
        <v>12</v>
      </c>
      <c r="L10252">
        <v>2025</v>
      </c>
      <c r="M10252" t="s">
        <v>379</v>
      </c>
      <c r="N10252" s="89" cm="1">
        <f t="array" ref="N10252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0252" s="89">
        <f>_34_KNMI_Stations[[#This Row],[graaddagen]]*_34_KNMI_Stations[[#This Row],[Gewogen factor]]</f>
        <v>10.230000000000002</v>
      </c>
      <c r="P10252" s="89" cm="1">
        <f t="array" ref="P102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53" spans="1:16" x14ac:dyDescent="0.25">
      <c r="A10253">
        <v>344</v>
      </c>
      <c r="B10253" s="110">
        <v>46009</v>
      </c>
      <c r="C10253" s="89">
        <v>7.5</v>
      </c>
      <c r="D10253" s="89">
        <v>10.7</v>
      </c>
      <c r="E10253" s="96">
        <v>138</v>
      </c>
      <c r="F10253" s="89">
        <v>0.2</v>
      </c>
      <c r="G10253" s="89">
        <v>1011.2</v>
      </c>
      <c r="H10253">
        <v>0.78</v>
      </c>
      <c r="I10253" t="s">
        <v>25</v>
      </c>
      <c r="J10253">
        <v>1.1000000000000001</v>
      </c>
      <c r="K10253">
        <v>12</v>
      </c>
      <c r="L10253">
        <v>2025</v>
      </c>
      <c r="M10253" t="s">
        <v>379</v>
      </c>
      <c r="N10253" s="89" cm="1">
        <f t="array" ref="N10253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0253" s="89">
        <f>_34_KNMI_Stations[[#This Row],[graaddagen]]*_34_KNMI_Stations[[#This Row],[Gewogen factor]]</f>
        <v>8.0300000000000011</v>
      </c>
      <c r="P10253" s="89" cm="1">
        <f t="array" ref="P102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54" spans="1:16" x14ac:dyDescent="0.25">
      <c r="A10254">
        <v>344</v>
      </c>
      <c r="B10254" s="110">
        <v>46010</v>
      </c>
      <c r="C10254" s="89">
        <v>4.5</v>
      </c>
      <c r="D10254" s="89">
        <v>9.3000000000000007</v>
      </c>
      <c r="E10254" s="96">
        <v>222</v>
      </c>
      <c r="F10254" s="89">
        <v>3.4</v>
      </c>
      <c r="G10254" s="89">
        <v>1016</v>
      </c>
      <c r="H10254">
        <v>0.89</v>
      </c>
      <c r="I10254" t="s">
        <v>25</v>
      </c>
      <c r="J10254">
        <v>1.1000000000000001</v>
      </c>
      <c r="K10254">
        <v>12</v>
      </c>
      <c r="L10254">
        <v>2025</v>
      </c>
      <c r="M10254" t="s">
        <v>379</v>
      </c>
      <c r="N10254" s="89" cm="1">
        <f t="array" ref="N10254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0254" s="89">
        <f>_34_KNMI_Stations[[#This Row],[graaddagen]]*_34_KNMI_Stations[[#This Row],[Gewogen factor]]</f>
        <v>9.57</v>
      </c>
      <c r="P10254" s="89" cm="1">
        <f t="array" ref="P102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55" spans="1:16" x14ac:dyDescent="0.25">
      <c r="A10255">
        <v>344</v>
      </c>
      <c r="B10255" s="110">
        <v>46011</v>
      </c>
      <c r="C10255" s="89">
        <v>3.1</v>
      </c>
      <c r="D10255" s="89">
        <v>5.9</v>
      </c>
      <c r="E10255" s="96">
        <v>260</v>
      </c>
      <c r="F10255" s="89">
        <v>-0.1</v>
      </c>
      <c r="G10255" s="89">
        <v>1015.5</v>
      </c>
      <c r="H10255">
        <v>0.97</v>
      </c>
      <c r="I10255" t="s">
        <v>25</v>
      </c>
      <c r="J10255">
        <v>1.1000000000000001</v>
      </c>
      <c r="K10255">
        <v>12</v>
      </c>
      <c r="L10255">
        <v>2025</v>
      </c>
      <c r="M10255" t="s">
        <v>379</v>
      </c>
      <c r="N10255" s="89" cm="1">
        <f t="array" ref="N10255">IF(ISNUMBER(_34_KNMI_Stations[[#This Row],[Etmaal temperatuur °C]]),IF(_34_KNMI_Stations[[#This Row],[Etmaal temperatuur °C]]&lt;stookgrens[],stookgrens[]-_34_KNMI_Stations[[#This Row],[Etmaal temperatuur °C]],0),"")</f>
        <v>12.1</v>
      </c>
      <c r="O10255" s="89">
        <f>_34_KNMI_Stations[[#This Row],[graaddagen]]*_34_KNMI_Stations[[#This Row],[Gewogen factor]]</f>
        <v>13.31</v>
      </c>
      <c r="P10255" s="89" cm="1">
        <f t="array" ref="P102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56" spans="1:16" x14ac:dyDescent="0.25">
      <c r="A10256">
        <v>344</v>
      </c>
      <c r="B10256" s="110">
        <v>46012</v>
      </c>
      <c r="C10256" s="89">
        <v>3.5</v>
      </c>
      <c r="D10256" s="89">
        <v>8.1999999999999993</v>
      </c>
      <c r="E10256" s="96">
        <v>268</v>
      </c>
      <c r="F10256" s="89">
        <v>0</v>
      </c>
      <c r="G10256" s="89">
        <v>1010.4</v>
      </c>
      <c r="H10256">
        <v>0.93</v>
      </c>
      <c r="I10256" t="s">
        <v>25</v>
      </c>
      <c r="J10256">
        <v>1.1000000000000001</v>
      </c>
      <c r="K10256">
        <v>12</v>
      </c>
      <c r="L10256">
        <v>2025</v>
      </c>
      <c r="M10256" t="s">
        <v>379</v>
      </c>
      <c r="N10256" s="89" cm="1">
        <f t="array" ref="N10256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0256" s="89">
        <f>_34_KNMI_Stations[[#This Row],[graaddagen]]*_34_KNMI_Stations[[#This Row],[Gewogen factor]]</f>
        <v>10.780000000000001</v>
      </c>
      <c r="P10256" s="89" cm="1">
        <f t="array" ref="P102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57" spans="1:16" x14ac:dyDescent="0.25">
      <c r="A10257">
        <v>344</v>
      </c>
      <c r="B10257" s="110">
        <v>46013</v>
      </c>
      <c r="C10257" s="89">
        <v>4.5</v>
      </c>
      <c r="D10257" s="89">
        <v>5.0999999999999996</v>
      </c>
      <c r="E10257" s="96">
        <v>253</v>
      </c>
      <c r="F10257" s="89">
        <v>0</v>
      </c>
      <c r="G10257" s="89">
        <v>1011.2</v>
      </c>
      <c r="H10257">
        <v>0.88</v>
      </c>
      <c r="I10257" t="s">
        <v>25</v>
      </c>
      <c r="J10257">
        <v>1.1000000000000001</v>
      </c>
      <c r="K10257">
        <v>12</v>
      </c>
      <c r="L10257">
        <v>2025</v>
      </c>
      <c r="M10257" t="s">
        <v>380</v>
      </c>
      <c r="N10257" s="89" cm="1">
        <f t="array" ref="N10257">IF(ISNUMBER(_34_KNMI_Stations[[#This Row],[Etmaal temperatuur °C]]),IF(_34_KNMI_Stations[[#This Row],[Etmaal temperatuur °C]]&lt;stookgrens[],stookgrens[]-_34_KNMI_Stations[[#This Row],[Etmaal temperatuur °C]],0),"")</f>
        <v>12.9</v>
      </c>
      <c r="O10257" s="89">
        <f>_34_KNMI_Stations[[#This Row],[graaddagen]]*_34_KNMI_Stations[[#This Row],[Gewogen factor]]</f>
        <v>14.190000000000001</v>
      </c>
      <c r="P10257" s="89" cm="1">
        <f t="array" ref="P102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58" spans="1:16" x14ac:dyDescent="0.25">
      <c r="A10258">
        <v>344</v>
      </c>
      <c r="B10258" s="110">
        <v>46014</v>
      </c>
      <c r="C10258" s="89">
        <v>6.8</v>
      </c>
      <c r="D10258" s="89">
        <v>4.7</v>
      </c>
      <c r="E10258" s="96">
        <v>66</v>
      </c>
      <c r="F10258" s="89">
        <v>0</v>
      </c>
      <c r="G10258" s="89">
        <v>1019.6</v>
      </c>
      <c r="H10258">
        <v>0.79</v>
      </c>
      <c r="I10258" t="s">
        <v>25</v>
      </c>
      <c r="J10258">
        <v>1.1000000000000001</v>
      </c>
      <c r="K10258">
        <v>12</v>
      </c>
      <c r="L10258">
        <v>2025</v>
      </c>
      <c r="M10258" t="s">
        <v>380</v>
      </c>
      <c r="N10258" s="89" cm="1">
        <f t="array" ref="N10258">IF(ISNUMBER(_34_KNMI_Stations[[#This Row],[Etmaal temperatuur °C]]),IF(_34_KNMI_Stations[[#This Row],[Etmaal temperatuur °C]]&lt;stookgrens[],stookgrens[]-_34_KNMI_Stations[[#This Row],[Etmaal temperatuur °C]],0),"")</f>
        <v>13.3</v>
      </c>
      <c r="O10258" s="89">
        <f>_34_KNMI_Stations[[#This Row],[graaddagen]]*_34_KNMI_Stations[[#This Row],[Gewogen factor]]</f>
        <v>14.630000000000003</v>
      </c>
      <c r="P10258" s="89" cm="1">
        <f t="array" ref="P102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59" spans="1:16" x14ac:dyDescent="0.25">
      <c r="A10259">
        <v>344</v>
      </c>
      <c r="B10259" s="110">
        <v>46015</v>
      </c>
      <c r="C10259" s="89">
        <v>7.8</v>
      </c>
      <c r="D10259" s="89">
        <v>0.9</v>
      </c>
      <c r="E10259" s="96">
        <v>397</v>
      </c>
      <c r="F10259" s="89">
        <v>0</v>
      </c>
      <c r="G10259" s="89">
        <v>1032</v>
      </c>
      <c r="H10259">
        <v>0.76</v>
      </c>
      <c r="I10259" t="s">
        <v>25</v>
      </c>
      <c r="J10259">
        <v>1.1000000000000001</v>
      </c>
      <c r="K10259">
        <v>12</v>
      </c>
      <c r="L10259">
        <v>2025</v>
      </c>
      <c r="M10259" t="s">
        <v>380</v>
      </c>
      <c r="N10259" s="89" cm="1">
        <f t="array" ref="N10259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10259" s="89">
        <f>_34_KNMI_Stations[[#This Row],[graaddagen]]*_34_KNMI_Stations[[#This Row],[Gewogen factor]]</f>
        <v>18.810000000000002</v>
      </c>
      <c r="P10259" s="89" cm="1">
        <f t="array" ref="P102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60" spans="1:16" x14ac:dyDescent="0.25">
      <c r="A10260">
        <v>344</v>
      </c>
      <c r="B10260" s="110">
        <v>46016</v>
      </c>
      <c r="C10260" s="89">
        <v>6.5</v>
      </c>
      <c r="D10260" s="89">
        <v>-2.4</v>
      </c>
      <c r="E10260" s="96">
        <v>413</v>
      </c>
      <c r="F10260" s="89">
        <v>0</v>
      </c>
      <c r="G10260" s="89">
        <v>1030.5999999999999</v>
      </c>
      <c r="H10260">
        <v>0.68</v>
      </c>
      <c r="I10260" t="s">
        <v>25</v>
      </c>
      <c r="J10260">
        <v>1.1000000000000001</v>
      </c>
      <c r="K10260">
        <v>12</v>
      </c>
      <c r="L10260">
        <v>2025</v>
      </c>
      <c r="M10260" t="s">
        <v>380</v>
      </c>
      <c r="N10260" s="89" cm="1">
        <f t="array" ref="N10260">IF(ISNUMBER(_34_KNMI_Stations[[#This Row],[Etmaal temperatuur °C]]),IF(_34_KNMI_Stations[[#This Row],[Etmaal temperatuur °C]]&lt;stookgrens[],stookgrens[]-_34_KNMI_Stations[[#This Row],[Etmaal temperatuur °C]],0),"")</f>
        <v>20.399999999999999</v>
      </c>
      <c r="O10260" s="89">
        <f>_34_KNMI_Stations[[#This Row],[graaddagen]]*_34_KNMI_Stations[[#This Row],[Gewogen factor]]</f>
        <v>22.44</v>
      </c>
      <c r="P10260" s="89" cm="1">
        <f t="array" ref="P102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61" spans="1:16" x14ac:dyDescent="0.25">
      <c r="A10261">
        <v>344</v>
      </c>
      <c r="B10261" s="110">
        <v>46017</v>
      </c>
      <c r="C10261" s="89">
        <v>4</v>
      </c>
      <c r="D10261" s="89">
        <v>-2.5</v>
      </c>
      <c r="E10261" s="96">
        <v>398</v>
      </c>
      <c r="F10261" s="89">
        <v>0</v>
      </c>
      <c r="G10261" s="89">
        <v>1031.3</v>
      </c>
      <c r="H10261">
        <v>0.8</v>
      </c>
      <c r="I10261" t="s">
        <v>25</v>
      </c>
      <c r="J10261">
        <v>1.1000000000000001</v>
      </c>
      <c r="K10261">
        <v>12</v>
      </c>
      <c r="L10261">
        <v>2025</v>
      </c>
      <c r="M10261" t="s">
        <v>380</v>
      </c>
      <c r="N10261" s="89" cm="1">
        <f t="array" ref="N10261">IF(ISNUMBER(_34_KNMI_Stations[[#This Row],[Etmaal temperatuur °C]]),IF(_34_KNMI_Stations[[#This Row],[Etmaal temperatuur °C]]&lt;stookgrens[],stookgrens[]-_34_KNMI_Stations[[#This Row],[Etmaal temperatuur °C]],0),"")</f>
        <v>20.5</v>
      </c>
      <c r="O10261" s="89">
        <f>_34_KNMI_Stations[[#This Row],[graaddagen]]*_34_KNMI_Stations[[#This Row],[Gewogen factor]]</f>
        <v>22.55</v>
      </c>
      <c r="P10261" s="89" cm="1">
        <f t="array" ref="P102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62" spans="1:16" x14ac:dyDescent="0.25">
      <c r="A10262">
        <v>344</v>
      </c>
      <c r="B10262" s="110">
        <v>46018</v>
      </c>
      <c r="C10262" s="89">
        <v>3.2</v>
      </c>
      <c r="D10262" s="89">
        <v>2.7</v>
      </c>
      <c r="E10262" s="96">
        <v>137</v>
      </c>
      <c r="F10262" s="89">
        <v>0</v>
      </c>
      <c r="G10262" s="89">
        <v>1034.2</v>
      </c>
      <c r="H10262">
        <v>0.82</v>
      </c>
      <c r="I10262" t="s">
        <v>25</v>
      </c>
      <c r="J10262">
        <v>1.1000000000000001</v>
      </c>
      <c r="K10262">
        <v>12</v>
      </c>
      <c r="L10262">
        <v>2025</v>
      </c>
      <c r="M10262" t="s">
        <v>380</v>
      </c>
      <c r="N10262" s="89" cm="1">
        <f t="array" ref="N10262">IF(ISNUMBER(_34_KNMI_Stations[[#This Row],[Etmaal temperatuur °C]]),IF(_34_KNMI_Stations[[#This Row],[Etmaal temperatuur °C]]&lt;stookgrens[],stookgrens[]-_34_KNMI_Stations[[#This Row],[Etmaal temperatuur °C]],0),"")</f>
        <v>15.3</v>
      </c>
      <c r="O10262" s="89">
        <f>_34_KNMI_Stations[[#This Row],[graaddagen]]*_34_KNMI_Stations[[#This Row],[Gewogen factor]]</f>
        <v>16.830000000000002</v>
      </c>
      <c r="P10262" s="89" cm="1">
        <f t="array" ref="P102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63" spans="1:16" x14ac:dyDescent="0.25">
      <c r="A10263">
        <v>344</v>
      </c>
      <c r="B10263" s="110">
        <v>46019</v>
      </c>
      <c r="C10263" s="89">
        <v>2.2000000000000002</v>
      </c>
      <c r="D10263" s="89">
        <v>2.7</v>
      </c>
      <c r="E10263" s="96">
        <v>379</v>
      </c>
      <c r="F10263" s="89">
        <v>0</v>
      </c>
      <c r="G10263" s="89">
        <v>1031.8</v>
      </c>
      <c r="H10263">
        <v>0.86</v>
      </c>
      <c r="I10263" t="s">
        <v>25</v>
      </c>
      <c r="J10263">
        <v>1.1000000000000001</v>
      </c>
      <c r="K10263">
        <v>12</v>
      </c>
      <c r="L10263">
        <v>2025</v>
      </c>
      <c r="M10263" t="s">
        <v>380</v>
      </c>
      <c r="N10263" s="89" cm="1">
        <f t="array" ref="N10263">IF(ISNUMBER(_34_KNMI_Stations[[#This Row],[Etmaal temperatuur °C]]),IF(_34_KNMI_Stations[[#This Row],[Etmaal temperatuur °C]]&lt;stookgrens[],stookgrens[]-_34_KNMI_Stations[[#This Row],[Etmaal temperatuur °C]],0),"")</f>
        <v>15.3</v>
      </c>
      <c r="O10263" s="89">
        <f>_34_KNMI_Stations[[#This Row],[graaddagen]]*_34_KNMI_Stations[[#This Row],[Gewogen factor]]</f>
        <v>16.830000000000002</v>
      </c>
      <c r="P10263" s="89" cm="1">
        <f t="array" ref="P102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64" spans="1:16" x14ac:dyDescent="0.25">
      <c r="A10264">
        <v>344</v>
      </c>
      <c r="B10264" s="110">
        <v>46020</v>
      </c>
      <c r="C10264" s="89">
        <v>1.4</v>
      </c>
      <c r="D10264" s="89">
        <v>3.3</v>
      </c>
      <c r="E10264" s="96">
        <v>100</v>
      </c>
      <c r="F10264" s="89">
        <v>0.2</v>
      </c>
      <c r="G10264" s="89">
        <v>1027.0999999999999</v>
      </c>
      <c r="H10264">
        <v>0.91</v>
      </c>
      <c r="I10264" t="s">
        <v>25</v>
      </c>
      <c r="J10264">
        <v>1.1000000000000001</v>
      </c>
      <c r="K10264">
        <v>12</v>
      </c>
      <c r="L10264">
        <v>2025</v>
      </c>
      <c r="M10264" t="s">
        <v>306</v>
      </c>
      <c r="N10264" s="89" cm="1">
        <f t="array" ref="N10264">IF(ISNUMBER(_34_KNMI_Stations[[#This Row],[Etmaal temperatuur °C]]),IF(_34_KNMI_Stations[[#This Row],[Etmaal temperatuur °C]]&lt;stookgrens[],stookgrens[]-_34_KNMI_Stations[[#This Row],[Etmaal temperatuur °C]],0),"")</f>
        <v>14.7</v>
      </c>
      <c r="O10264" s="89">
        <f>_34_KNMI_Stations[[#This Row],[graaddagen]]*_34_KNMI_Stations[[#This Row],[Gewogen factor]]</f>
        <v>16.170000000000002</v>
      </c>
      <c r="P10264" s="89" cm="1">
        <f t="array" ref="P102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65" spans="1:16" x14ac:dyDescent="0.25">
      <c r="A10265">
        <v>344</v>
      </c>
      <c r="B10265" s="110">
        <v>46021</v>
      </c>
      <c r="C10265" s="89">
        <v>2.2999999999999998</v>
      </c>
      <c r="D10265" s="89">
        <v>2.4</v>
      </c>
      <c r="E10265" s="96">
        <v>364</v>
      </c>
      <c r="F10265" s="89">
        <v>0.5</v>
      </c>
      <c r="G10265" s="89">
        <v>1030.5999999999999</v>
      </c>
      <c r="H10265">
        <v>0.85</v>
      </c>
      <c r="I10265" t="s">
        <v>25</v>
      </c>
      <c r="J10265">
        <v>1.1000000000000001</v>
      </c>
      <c r="K10265">
        <v>12</v>
      </c>
      <c r="L10265">
        <v>2025</v>
      </c>
      <c r="M10265" t="s">
        <v>306</v>
      </c>
      <c r="N10265" s="89" cm="1">
        <f t="array" ref="N10265">IF(ISNUMBER(_34_KNMI_Stations[[#This Row],[Etmaal temperatuur °C]]),IF(_34_KNMI_Stations[[#This Row],[Etmaal temperatuur °C]]&lt;stookgrens[],stookgrens[]-_34_KNMI_Stations[[#This Row],[Etmaal temperatuur °C]],0),"")</f>
        <v>15.6</v>
      </c>
      <c r="O10265" s="89">
        <f>_34_KNMI_Stations[[#This Row],[graaddagen]]*_34_KNMI_Stations[[#This Row],[Gewogen factor]]</f>
        <v>17.16</v>
      </c>
      <c r="P10265" s="89" cm="1">
        <f t="array" ref="P102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66" spans="1:16" x14ac:dyDescent="0.25">
      <c r="A10266">
        <v>344</v>
      </c>
      <c r="B10266" s="110">
        <v>46022</v>
      </c>
      <c r="C10266" s="89">
        <v>3.5</v>
      </c>
      <c r="D10266" s="89">
        <v>3</v>
      </c>
      <c r="E10266" s="96">
        <v>197</v>
      </c>
      <c r="F10266" s="89">
        <v>0.7</v>
      </c>
      <c r="G10266" s="89">
        <v>1023.9</v>
      </c>
      <c r="H10266">
        <v>0.86</v>
      </c>
      <c r="I10266" t="s">
        <v>25</v>
      </c>
      <c r="J10266">
        <v>1.1000000000000001</v>
      </c>
      <c r="K10266">
        <v>12</v>
      </c>
      <c r="L10266">
        <v>2025</v>
      </c>
      <c r="M10266" t="s">
        <v>306</v>
      </c>
      <c r="N10266" s="89" cm="1">
        <f t="array" ref="N10266">IF(ISNUMBER(_34_KNMI_Stations[[#This Row],[Etmaal temperatuur °C]]),IF(_34_KNMI_Stations[[#This Row],[Etmaal temperatuur °C]]&lt;stookgrens[],stookgrens[]-_34_KNMI_Stations[[#This Row],[Etmaal temperatuur °C]],0),"")</f>
        <v>15</v>
      </c>
      <c r="O10266" s="89">
        <f>_34_KNMI_Stations[[#This Row],[graaddagen]]*_34_KNMI_Stations[[#This Row],[Gewogen factor]]</f>
        <v>16.5</v>
      </c>
      <c r="P10266" s="89" cm="1">
        <f t="array" ref="P102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67" spans="1:16" x14ac:dyDescent="0.25">
      <c r="A10267">
        <v>344</v>
      </c>
      <c r="B10267" s="110">
        <v>46023</v>
      </c>
      <c r="C10267" s="89">
        <v>7.6</v>
      </c>
      <c r="D10267" s="89">
        <v>4.8</v>
      </c>
      <c r="E10267" s="96">
        <v>100</v>
      </c>
      <c r="F10267" s="89">
        <v>4.5</v>
      </c>
      <c r="G10267" s="89">
        <v>1004.1</v>
      </c>
      <c r="H10267">
        <v>0.77</v>
      </c>
      <c r="I10267" t="s">
        <v>25</v>
      </c>
      <c r="J10267">
        <v>1.1000000000000001</v>
      </c>
      <c r="K10267">
        <v>1</v>
      </c>
      <c r="L10267">
        <v>2026</v>
      </c>
      <c r="M10267" t="s">
        <v>306</v>
      </c>
      <c r="N10267" s="89" cm="1">
        <f t="array" ref="N10267">IF(ISNUMBER(_34_KNMI_Stations[[#This Row],[Etmaal temperatuur °C]]),IF(_34_KNMI_Stations[[#This Row],[Etmaal temperatuur °C]]&lt;stookgrens[],stookgrens[]-_34_KNMI_Stations[[#This Row],[Etmaal temperatuur °C]],0),"")</f>
        <v>13.2</v>
      </c>
      <c r="O10267" s="89">
        <f>_34_KNMI_Stations[[#This Row],[graaddagen]]*_34_KNMI_Stations[[#This Row],[Gewogen factor]]</f>
        <v>14.52</v>
      </c>
      <c r="P10267" s="89" cm="1">
        <f t="array" ref="P102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68" spans="1:16" x14ac:dyDescent="0.25">
      <c r="A10268">
        <v>344</v>
      </c>
      <c r="B10268" s="110">
        <v>46024</v>
      </c>
      <c r="C10268" s="89">
        <v>6.3</v>
      </c>
      <c r="D10268" s="89">
        <v>2.5</v>
      </c>
      <c r="E10268" s="96">
        <v>172</v>
      </c>
      <c r="F10268" s="89">
        <v>11.2</v>
      </c>
      <c r="G10268" s="89">
        <v>1000.2</v>
      </c>
      <c r="H10268">
        <v>0.85</v>
      </c>
      <c r="I10268" t="s">
        <v>25</v>
      </c>
      <c r="J10268">
        <v>1.1000000000000001</v>
      </c>
      <c r="K10268">
        <v>1</v>
      </c>
      <c r="L10268">
        <v>2026</v>
      </c>
      <c r="M10268" t="s">
        <v>306</v>
      </c>
      <c r="N10268" s="89" cm="1">
        <f t="array" ref="N10268">IF(ISNUMBER(_34_KNMI_Stations[[#This Row],[Etmaal temperatuur °C]]),IF(_34_KNMI_Stations[[#This Row],[Etmaal temperatuur °C]]&lt;stookgrens[],stookgrens[]-_34_KNMI_Stations[[#This Row],[Etmaal temperatuur °C]],0),"")</f>
        <v>15.5</v>
      </c>
      <c r="O10268" s="89">
        <f>_34_KNMI_Stations[[#This Row],[graaddagen]]*_34_KNMI_Stations[[#This Row],[Gewogen factor]]</f>
        <v>17.05</v>
      </c>
      <c r="P10268" s="89" cm="1">
        <f t="array" ref="P102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69" spans="1:16" x14ac:dyDescent="0.25">
      <c r="A10269">
        <v>344</v>
      </c>
      <c r="B10269" s="110">
        <v>46025</v>
      </c>
      <c r="C10269" s="89">
        <v>4.5999999999999996</v>
      </c>
      <c r="D10269" s="89">
        <v>2.1</v>
      </c>
      <c r="E10269" s="96">
        <v>206</v>
      </c>
      <c r="F10269" s="89">
        <v>6.3</v>
      </c>
      <c r="G10269" s="89">
        <v>1003.3</v>
      </c>
      <c r="H10269">
        <v>0.85</v>
      </c>
      <c r="I10269" t="s">
        <v>25</v>
      </c>
      <c r="J10269">
        <v>1.1000000000000001</v>
      </c>
      <c r="K10269">
        <v>1</v>
      </c>
      <c r="L10269">
        <v>2026</v>
      </c>
      <c r="M10269" t="s">
        <v>306</v>
      </c>
      <c r="N10269" s="89" cm="1">
        <f t="array" ref="N10269">IF(ISNUMBER(_34_KNMI_Stations[[#This Row],[Etmaal temperatuur °C]]),IF(_34_KNMI_Stations[[#This Row],[Etmaal temperatuur °C]]&lt;stookgrens[],stookgrens[]-_34_KNMI_Stations[[#This Row],[Etmaal temperatuur °C]],0),"")</f>
        <v>15.9</v>
      </c>
      <c r="O10269" s="89">
        <f>_34_KNMI_Stations[[#This Row],[graaddagen]]*_34_KNMI_Stations[[#This Row],[Gewogen factor]]</f>
        <v>17.490000000000002</v>
      </c>
      <c r="P10269" s="89" cm="1">
        <f t="array" ref="P102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70" spans="1:16" x14ac:dyDescent="0.25">
      <c r="A10270">
        <v>344</v>
      </c>
      <c r="B10270" s="110">
        <v>46026</v>
      </c>
      <c r="C10270" s="89">
        <v>4.5999999999999996</v>
      </c>
      <c r="D10270" s="89">
        <v>1</v>
      </c>
      <c r="E10270" s="96">
        <v>182</v>
      </c>
      <c r="F10270" s="89">
        <v>12.5</v>
      </c>
      <c r="G10270" s="89">
        <v>1008.6</v>
      </c>
      <c r="H10270">
        <v>0.86</v>
      </c>
      <c r="I10270" t="s">
        <v>25</v>
      </c>
      <c r="J10270">
        <v>1.1000000000000001</v>
      </c>
      <c r="K10270">
        <v>1</v>
      </c>
      <c r="L10270">
        <v>2026</v>
      </c>
      <c r="M10270" t="s">
        <v>306</v>
      </c>
      <c r="N10270" s="89" cm="1">
        <f t="array" ref="N10270">IF(ISNUMBER(_34_KNMI_Stations[[#This Row],[Etmaal temperatuur °C]]),IF(_34_KNMI_Stations[[#This Row],[Etmaal temperatuur °C]]&lt;stookgrens[],stookgrens[]-_34_KNMI_Stations[[#This Row],[Etmaal temperatuur °C]],0),"")</f>
        <v>17</v>
      </c>
      <c r="O10270" s="89">
        <f>_34_KNMI_Stations[[#This Row],[graaddagen]]*_34_KNMI_Stations[[#This Row],[Gewogen factor]]</f>
        <v>18.700000000000003</v>
      </c>
      <c r="P10270" s="89" cm="1">
        <f t="array" ref="P102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71" spans="1:16" x14ac:dyDescent="0.25">
      <c r="A10271">
        <v>344</v>
      </c>
      <c r="B10271" s="110">
        <v>46027</v>
      </c>
      <c r="C10271" s="89">
        <v>3.7</v>
      </c>
      <c r="D10271" s="89">
        <v>0.6</v>
      </c>
      <c r="E10271" s="96">
        <v>277</v>
      </c>
      <c r="F10271" s="89">
        <v>5.8</v>
      </c>
      <c r="G10271" s="89">
        <v>1009.6</v>
      </c>
      <c r="H10271">
        <v>0.9</v>
      </c>
      <c r="I10271" t="s">
        <v>25</v>
      </c>
      <c r="J10271">
        <v>1.1000000000000001</v>
      </c>
      <c r="K10271">
        <v>1</v>
      </c>
      <c r="L10271">
        <v>2026</v>
      </c>
      <c r="M10271" t="s">
        <v>344</v>
      </c>
      <c r="N10271" s="89" cm="1">
        <f t="array" ref="N10271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10271" s="89">
        <f>_34_KNMI_Stations[[#This Row],[graaddagen]]*_34_KNMI_Stations[[#This Row],[Gewogen factor]]</f>
        <v>19.14</v>
      </c>
      <c r="P10271" s="89" cm="1">
        <f t="array" ref="P102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72" spans="1:16" x14ac:dyDescent="0.25">
      <c r="A10272">
        <v>344</v>
      </c>
      <c r="B10272" s="110">
        <v>46028</v>
      </c>
      <c r="C10272" s="89">
        <v>3.5</v>
      </c>
      <c r="D10272" s="89">
        <v>0</v>
      </c>
      <c r="E10272" s="96">
        <v>403</v>
      </c>
      <c r="F10272" s="89">
        <v>2.4</v>
      </c>
      <c r="G10272" s="89">
        <v>1014.2</v>
      </c>
      <c r="H10272">
        <v>0.9</v>
      </c>
      <c r="I10272" t="s">
        <v>25</v>
      </c>
      <c r="J10272">
        <v>1.1000000000000001</v>
      </c>
      <c r="K10272">
        <v>1</v>
      </c>
      <c r="L10272">
        <v>2026</v>
      </c>
      <c r="M10272" t="s">
        <v>344</v>
      </c>
      <c r="N10272" s="89" cm="1">
        <f t="array" ref="N10272">IF(ISNUMBER(_34_KNMI_Stations[[#This Row],[Etmaal temperatuur °C]]),IF(_34_KNMI_Stations[[#This Row],[Etmaal temperatuur °C]]&lt;stookgrens[],stookgrens[]-_34_KNMI_Stations[[#This Row],[Etmaal temperatuur °C]],0),"")</f>
        <v>18</v>
      </c>
      <c r="O10272" s="89">
        <f>_34_KNMI_Stations[[#This Row],[graaddagen]]*_34_KNMI_Stations[[#This Row],[Gewogen factor]]</f>
        <v>19.8</v>
      </c>
      <c r="P10272" s="89" cm="1">
        <f t="array" ref="P102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73" spans="1:16" x14ac:dyDescent="0.25">
      <c r="A10273">
        <v>344</v>
      </c>
      <c r="B10273" s="110">
        <v>46029</v>
      </c>
      <c r="C10273" s="89">
        <v>7</v>
      </c>
      <c r="D10273" s="89">
        <v>1.1000000000000001</v>
      </c>
      <c r="E10273" s="96">
        <v>151</v>
      </c>
      <c r="F10273" s="89">
        <v>9.1999999999999993</v>
      </c>
      <c r="G10273" s="89">
        <v>1004</v>
      </c>
      <c r="H10273">
        <v>0.93</v>
      </c>
      <c r="I10273" t="s">
        <v>25</v>
      </c>
      <c r="J10273">
        <v>1.1000000000000001</v>
      </c>
      <c r="K10273">
        <v>1</v>
      </c>
      <c r="L10273">
        <v>2026</v>
      </c>
      <c r="M10273" t="s">
        <v>344</v>
      </c>
      <c r="N10273" s="89" cm="1">
        <f t="array" ref="N10273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10273" s="89">
        <f>_34_KNMI_Stations[[#This Row],[graaddagen]]*_34_KNMI_Stations[[#This Row],[Gewogen factor]]</f>
        <v>18.59</v>
      </c>
      <c r="P10273" s="89" cm="1">
        <f t="array" ref="P102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74" spans="1:16" x14ac:dyDescent="0.25">
      <c r="A10274">
        <v>344</v>
      </c>
      <c r="B10274" s="110">
        <v>46030</v>
      </c>
      <c r="C10274" s="89">
        <v>4.2</v>
      </c>
      <c r="D10274" s="89">
        <v>2.2000000000000002</v>
      </c>
      <c r="E10274" s="96">
        <v>293</v>
      </c>
      <c r="F10274" s="89">
        <v>7.8</v>
      </c>
      <c r="G10274" s="89">
        <v>1000.9</v>
      </c>
      <c r="H10274">
        <v>0.92</v>
      </c>
      <c r="I10274" t="s">
        <v>25</v>
      </c>
      <c r="J10274">
        <v>1.1000000000000001</v>
      </c>
      <c r="K10274">
        <v>1</v>
      </c>
      <c r="L10274">
        <v>2026</v>
      </c>
      <c r="M10274" t="s">
        <v>344</v>
      </c>
      <c r="N10274" s="89" cm="1">
        <f t="array" ref="N10274">IF(ISNUMBER(_34_KNMI_Stations[[#This Row],[Etmaal temperatuur °C]]),IF(_34_KNMI_Stations[[#This Row],[Etmaal temperatuur °C]]&lt;stookgrens[],stookgrens[]-_34_KNMI_Stations[[#This Row],[Etmaal temperatuur °C]],0),"")</f>
        <v>15.8</v>
      </c>
      <c r="O10274" s="89">
        <f>_34_KNMI_Stations[[#This Row],[graaddagen]]*_34_KNMI_Stations[[#This Row],[Gewogen factor]]</f>
        <v>17.380000000000003</v>
      </c>
      <c r="P10274" s="89" cm="1">
        <f t="array" ref="P102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75" spans="1:16" x14ac:dyDescent="0.25">
      <c r="A10275">
        <v>344</v>
      </c>
      <c r="B10275" s="110">
        <v>46031</v>
      </c>
      <c r="C10275" s="89">
        <v>5.0999999999999996</v>
      </c>
      <c r="D10275" s="89">
        <v>1.9</v>
      </c>
      <c r="E10275" s="96">
        <v>158</v>
      </c>
      <c r="F10275" s="89">
        <v>6.5</v>
      </c>
      <c r="G10275" s="89">
        <v>985.8</v>
      </c>
      <c r="H10275">
        <v>0.95</v>
      </c>
      <c r="I10275" t="s">
        <v>25</v>
      </c>
      <c r="J10275">
        <v>1.1000000000000001</v>
      </c>
      <c r="K10275">
        <v>1</v>
      </c>
      <c r="L10275">
        <v>2026</v>
      </c>
      <c r="M10275" t="s">
        <v>344</v>
      </c>
      <c r="N10275" s="89" cm="1">
        <f t="array" ref="N10275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10275" s="89">
        <f>_34_KNMI_Stations[[#This Row],[graaddagen]]*_34_KNMI_Stations[[#This Row],[Gewogen factor]]</f>
        <v>17.710000000000004</v>
      </c>
      <c r="P10275" s="89" cm="1">
        <f t="array" ref="P102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76" spans="1:16" x14ac:dyDescent="0.25">
      <c r="A10276">
        <v>344</v>
      </c>
      <c r="B10276" s="110">
        <v>46032</v>
      </c>
      <c r="C10276" s="89">
        <v>4.2</v>
      </c>
      <c r="D10276" s="89">
        <v>-2</v>
      </c>
      <c r="E10276" s="96">
        <v>129</v>
      </c>
      <c r="F10276" s="89">
        <v>-0.1</v>
      </c>
      <c r="G10276" s="89">
        <v>1012.2</v>
      </c>
      <c r="H10276">
        <v>0.79</v>
      </c>
      <c r="I10276" t="s">
        <v>25</v>
      </c>
      <c r="J10276">
        <v>1.1000000000000001</v>
      </c>
      <c r="K10276">
        <v>1</v>
      </c>
      <c r="L10276">
        <v>2026</v>
      </c>
      <c r="M10276" t="s">
        <v>344</v>
      </c>
      <c r="N10276" s="89" cm="1">
        <f t="array" ref="N10276">IF(ISNUMBER(_34_KNMI_Stations[[#This Row],[Etmaal temperatuur °C]]),IF(_34_KNMI_Stations[[#This Row],[Etmaal temperatuur °C]]&lt;stookgrens[],stookgrens[]-_34_KNMI_Stations[[#This Row],[Etmaal temperatuur °C]],0),"")</f>
        <v>20</v>
      </c>
      <c r="O10276" s="89">
        <f>_34_KNMI_Stations[[#This Row],[graaddagen]]*_34_KNMI_Stations[[#This Row],[Gewogen factor]]</f>
        <v>22</v>
      </c>
      <c r="P10276" s="89" cm="1">
        <f t="array" ref="P102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77" spans="1:16" x14ac:dyDescent="0.25">
      <c r="A10277">
        <v>344</v>
      </c>
      <c r="B10277" s="110">
        <v>46033</v>
      </c>
      <c r="C10277" s="89">
        <v>5.4</v>
      </c>
      <c r="D10277" s="89">
        <v>-1.1000000000000001</v>
      </c>
      <c r="E10277" s="96">
        <v>156</v>
      </c>
      <c r="F10277" s="89">
        <v>1.8</v>
      </c>
      <c r="G10277" s="89">
        <v>1020.1</v>
      </c>
      <c r="H10277">
        <v>0.83</v>
      </c>
      <c r="I10277" t="s">
        <v>25</v>
      </c>
      <c r="J10277">
        <v>1.1000000000000001</v>
      </c>
      <c r="K10277">
        <v>1</v>
      </c>
      <c r="L10277">
        <v>2026</v>
      </c>
      <c r="M10277" t="s">
        <v>344</v>
      </c>
      <c r="N10277" s="89" cm="1">
        <f t="array" ref="N10277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10277" s="89">
        <f>_34_KNMI_Stations[[#This Row],[graaddagen]]*_34_KNMI_Stations[[#This Row],[Gewogen factor]]</f>
        <v>21.01</v>
      </c>
      <c r="P10277" s="89" cm="1">
        <f t="array" ref="P102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78" spans="1:16" x14ac:dyDescent="0.25">
      <c r="A10278">
        <v>344</v>
      </c>
      <c r="B10278" s="110">
        <v>46034</v>
      </c>
      <c r="C10278" s="89">
        <v>6.1</v>
      </c>
      <c r="D10278" s="89">
        <v>6.1</v>
      </c>
      <c r="E10278" s="96">
        <v>116</v>
      </c>
      <c r="F10278" s="89">
        <v>1.5</v>
      </c>
      <c r="G10278" s="89">
        <v>1006.5</v>
      </c>
      <c r="H10278">
        <v>0.96</v>
      </c>
      <c r="I10278" t="s">
        <v>25</v>
      </c>
      <c r="J10278">
        <v>1.1000000000000001</v>
      </c>
      <c r="K10278">
        <v>1</v>
      </c>
      <c r="L10278">
        <v>2026</v>
      </c>
      <c r="M10278" t="s">
        <v>381</v>
      </c>
      <c r="N10278" s="89" cm="1">
        <f t="array" ref="N10278">IF(ISNUMBER(_34_KNMI_Stations[[#This Row],[Etmaal temperatuur °C]]),IF(_34_KNMI_Stations[[#This Row],[Etmaal temperatuur °C]]&lt;stookgrens[],stookgrens[]-_34_KNMI_Stations[[#This Row],[Etmaal temperatuur °C]],0),"")</f>
        <v>11.9</v>
      </c>
      <c r="O10278" s="89">
        <f>_34_KNMI_Stations[[#This Row],[graaddagen]]*_34_KNMI_Stations[[#This Row],[Gewogen factor]]</f>
        <v>13.090000000000002</v>
      </c>
      <c r="P10278" s="89" cm="1">
        <f t="array" ref="P102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79" spans="1:16" x14ac:dyDescent="0.25">
      <c r="A10279">
        <v>344</v>
      </c>
      <c r="B10279" s="110">
        <v>46035</v>
      </c>
      <c r="C10279" s="89">
        <v>4.5999999999999996</v>
      </c>
      <c r="D10279" s="89">
        <v>8.8000000000000007</v>
      </c>
      <c r="E10279" s="96">
        <v>109</v>
      </c>
      <c r="F10279" s="89">
        <v>4.0999999999999996</v>
      </c>
      <c r="G10279" s="89">
        <v>1007.3</v>
      </c>
      <c r="H10279">
        <v>0.94</v>
      </c>
      <c r="I10279" t="s">
        <v>25</v>
      </c>
      <c r="J10279">
        <v>1.1000000000000001</v>
      </c>
      <c r="K10279">
        <v>1</v>
      </c>
      <c r="L10279">
        <v>2026</v>
      </c>
      <c r="M10279" t="s">
        <v>381</v>
      </c>
      <c r="N10279" s="89" cm="1">
        <f t="array" ref="N10279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10279" s="89">
        <f>_34_KNMI_Stations[[#This Row],[graaddagen]]*_34_KNMI_Stations[[#This Row],[Gewogen factor]]</f>
        <v>10.119999999999999</v>
      </c>
      <c r="P10279" s="89" cm="1">
        <f t="array" ref="P102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80" spans="1:16" x14ac:dyDescent="0.25">
      <c r="A10280">
        <v>344</v>
      </c>
      <c r="B10280" s="110">
        <v>46036</v>
      </c>
      <c r="C10280" s="89">
        <v>2.5</v>
      </c>
      <c r="D10280" s="89">
        <v>6.5</v>
      </c>
      <c r="E10280" s="96">
        <v>484</v>
      </c>
      <c r="F10280" s="89">
        <v>1.4</v>
      </c>
      <c r="G10280" s="89">
        <v>1011.9</v>
      </c>
      <c r="H10280">
        <v>0.91</v>
      </c>
      <c r="I10280" t="s">
        <v>25</v>
      </c>
      <c r="J10280">
        <v>1.1000000000000001</v>
      </c>
      <c r="K10280">
        <v>1</v>
      </c>
      <c r="L10280">
        <v>2026</v>
      </c>
      <c r="M10280" t="s">
        <v>381</v>
      </c>
      <c r="N10280" s="89" cm="1">
        <f t="array" ref="N10280">IF(ISNUMBER(_34_KNMI_Stations[[#This Row],[Etmaal temperatuur °C]]),IF(_34_KNMI_Stations[[#This Row],[Etmaal temperatuur °C]]&lt;stookgrens[],stookgrens[]-_34_KNMI_Stations[[#This Row],[Etmaal temperatuur °C]],0),"")</f>
        <v>11.5</v>
      </c>
      <c r="O10280" s="89">
        <f>_34_KNMI_Stations[[#This Row],[graaddagen]]*_34_KNMI_Stations[[#This Row],[Gewogen factor]]</f>
        <v>12.65</v>
      </c>
      <c r="P10280" s="89" cm="1">
        <f t="array" ref="P102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81" spans="1:16" x14ac:dyDescent="0.25">
      <c r="A10281">
        <v>344</v>
      </c>
      <c r="B10281" s="110">
        <v>46037</v>
      </c>
      <c r="C10281" s="89">
        <v>5.5</v>
      </c>
      <c r="D10281" s="89">
        <v>9.3000000000000007</v>
      </c>
      <c r="E10281" s="96">
        <v>93</v>
      </c>
      <c r="F10281" s="89">
        <v>2.7</v>
      </c>
      <c r="G10281" s="89">
        <v>1006.3</v>
      </c>
      <c r="H10281">
        <v>0.88</v>
      </c>
      <c r="I10281" t="s">
        <v>25</v>
      </c>
      <c r="J10281">
        <v>1.1000000000000001</v>
      </c>
      <c r="K10281">
        <v>1</v>
      </c>
      <c r="L10281">
        <v>2026</v>
      </c>
      <c r="M10281" t="s">
        <v>381</v>
      </c>
      <c r="N10281" s="89" cm="1">
        <f t="array" ref="N10281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0281" s="89">
        <f>_34_KNMI_Stations[[#This Row],[graaddagen]]*_34_KNMI_Stations[[#This Row],[Gewogen factor]]</f>
        <v>9.57</v>
      </c>
      <c r="P10281" s="89" cm="1">
        <f t="array" ref="P102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82" spans="1:16" x14ac:dyDescent="0.25">
      <c r="A10282">
        <v>344</v>
      </c>
      <c r="B10282" s="110">
        <v>46038</v>
      </c>
      <c r="C10282" s="89">
        <v>4.3</v>
      </c>
      <c r="D10282" s="89">
        <v>8.1</v>
      </c>
      <c r="E10282" s="96">
        <v>342</v>
      </c>
      <c r="F10282" s="89">
        <v>0.9</v>
      </c>
      <c r="G10282" s="89">
        <v>1010.8</v>
      </c>
      <c r="H10282">
        <v>0.88</v>
      </c>
      <c r="I10282" t="s">
        <v>25</v>
      </c>
      <c r="J10282">
        <v>1.1000000000000001</v>
      </c>
      <c r="K10282">
        <v>1</v>
      </c>
      <c r="L10282">
        <v>2026</v>
      </c>
      <c r="M10282" t="s">
        <v>381</v>
      </c>
      <c r="N10282" s="89" cm="1">
        <f t="array" ref="N10282">IF(ISNUMBER(_34_KNMI_Stations[[#This Row],[Etmaal temperatuur °C]]),IF(_34_KNMI_Stations[[#This Row],[Etmaal temperatuur °C]]&lt;stookgrens[],stookgrens[]-_34_KNMI_Stations[[#This Row],[Etmaal temperatuur °C]],0),"")</f>
        <v>9.9</v>
      </c>
      <c r="O10282" s="89">
        <f>_34_KNMI_Stations[[#This Row],[graaddagen]]*_34_KNMI_Stations[[#This Row],[Gewogen factor]]</f>
        <v>10.89</v>
      </c>
      <c r="P10282" s="89" cm="1">
        <f t="array" ref="P102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83" spans="1:16" x14ac:dyDescent="0.25">
      <c r="A10283">
        <v>344</v>
      </c>
      <c r="B10283" s="110">
        <v>46039</v>
      </c>
      <c r="C10283" s="89">
        <v>2.2999999999999998</v>
      </c>
      <c r="D10283" s="89">
        <v>7.6</v>
      </c>
      <c r="E10283" s="96">
        <v>401</v>
      </c>
      <c r="F10283" s="89">
        <v>2.6</v>
      </c>
      <c r="G10283" s="89">
        <v>1017.8</v>
      </c>
      <c r="H10283">
        <v>0.94</v>
      </c>
      <c r="I10283" t="s">
        <v>25</v>
      </c>
      <c r="J10283">
        <v>1.1000000000000001</v>
      </c>
      <c r="K10283">
        <v>1</v>
      </c>
      <c r="L10283">
        <v>2026</v>
      </c>
      <c r="M10283" t="s">
        <v>381</v>
      </c>
      <c r="N10283" s="89" cm="1">
        <f t="array" ref="N10283">IF(ISNUMBER(_34_KNMI_Stations[[#This Row],[Etmaal temperatuur °C]]),IF(_34_KNMI_Stations[[#This Row],[Etmaal temperatuur °C]]&lt;stookgrens[],stookgrens[]-_34_KNMI_Stations[[#This Row],[Etmaal temperatuur °C]],0),"")</f>
        <v>10.4</v>
      </c>
      <c r="O10283" s="89">
        <f>_34_KNMI_Stations[[#This Row],[graaddagen]]*_34_KNMI_Stations[[#This Row],[Gewogen factor]]</f>
        <v>11.440000000000001</v>
      </c>
      <c r="P10283" s="89" cm="1">
        <f t="array" ref="P102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84" spans="1:16" x14ac:dyDescent="0.25">
      <c r="A10284">
        <v>344</v>
      </c>
      <c r="B10284" s="110">
        <v>46040</v>
      </c>
      <c r="C10284" s="89">
        <v>2.5</v>
      </c>
      <c r="D10284" s="89">
        <v>3.9</v>
      </c>
      <c r="E10284" s="96">
        <v>438</v>
      </c>
      <c r="F10284" s="89">
        <v>0</v>
      </c>
      <c r="G10284" s="89">
        <v>1019.8</v>
      </c>
      <c r="H10284">
        <v>0.91</v>
      </c>
      <c r="I10284" t="s">
        <v>25</v>
      </c>
      <c r="J10284">
        <v>1.1000000000000001</v>
      </c>
      <c r="K10284">
        <v>1</v>
      </c>
      <c r="L10284">
        <v>2026</v>
      </c>
      <c r="M10284" t="s">
        <v>381</v>
      </c>
      <c r="N10284" s="89" cm="1">
        <f t="array" ref="N10284">IF(ISNUMBER(_34_KNMI_Stations[[#This Row],[Etmaal temperatuur °C]]),IF(_34_KNMI_Stations[[#This Row],[Etmaal temperatuur °C]]&lt;stookgrens[],stookgrens[]-_34_KNMI_Stations[[#This Row],[Etmaal temperatuur °C]],0),"")</f>
        <v>14.1</v>
      </c>
      <c r="O10284" s="89">
        <f>_34_KNMI_Stations[[#This Row],[graaddagen]]*_34_KNMI_Stations[[#This Row],[Gewogen factor]]</f>
        <v>15.510000000000002</v>
      </c>
      <c r="P10284" s="89" cm="1">
        <f t="array" ref="P102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85" spans="1:16" x14ac:dyDescent="0.25">
      <c r="A10285">
        <v>344</v>
      </c>
      <c r="B10285" s="110">
        <v>46041</v>
      </c>
      <c r="C10285" s="89">
        <v>2.5</v>
      </c>
      <c r="D10285" s="89">
        <v>3.1</v>
      </c>
      <c r="E10285" s="96">
        <v>271</v>
      </c>
      <c r="F10285" s="89">
        <v>0</v>
      </c>
      <c r="G10285" s="89">
        <v>1018.1</v>
      </c>
      <c r="H10285">
        <v>0.92</v>
      </c>
      <c r="I10285" t="s">
        <v>25</v>
      </c>
      <c r="J10285">
        <v>1.1000000000000001</v>
      </c>
      <c r="K10285">
        <v>1</v>
      </c>
      <c r="L10285">
        <v>2026</v>
      </c>
      <c r="M10285" t="s">
        <v>382</v>
      </c>
      <c r="N10285" s="89" cm="1">
        <f t="array" ref="N10285">IF(ISNUMBER(_34_KNMI_Stations[[#This Row],[Etmaal temperatuur °C]]),IF(_34_KNMI_Stations[[#This Row],[Etmaal temperatuur °C]]&lt;stookgrens[],stookgrens[]-_34_KNMI_Stations[[#This Row],[Etmaal temperatuur °C]],0),"")</f>
        <v>14.9</v>
      </c>
      <c r="O10285" s="89">
        <f>_34_KNMI_Stations[[#This Row],[graaddagen]]*_34_KNMI_Stations[[#This Row],[Gewogen factor]]</f>
        <v>16.39</v>
      </c>
      <c r="P10285" s="89" cm="1">
        <f t="array" ref="P102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86" spans="1:16" x14ac:dyDescent="0.25">
      <c r="A10286">
        <v>344</v>
      </c>
      <c r="B10286" s="110">
        <v>46042</v>
      </c>
      <c r="C10286" s="89">
        <v>2.2999999999999998</v>
      </c>
      <c r="D10286" s="89">
        <v>2.2999999999999998</v>
      </c>
      <c r="E10286" s="96">
        <v>476</v>
      </c>
      <c r="F10286" s="89">
        <v>0</v>
      </c>
      <c r="G10286" s="89">
        <v>1014.8</v>
      </c>
      <c r="H10286">
        <v>0.93</v>
      </c>
      <c r="I10286" t="s">
        <v>25</v>
      </c>
      <c r="J10286">
        <v>1.1000000000000001</v>
      </c>
      <c r="K10286">
        <v>1</v>
      </c>
      <c r="L10286">
        <v>2026</v>
      </c>
      <c r="M10286" t="s">
        <v>382</v>
      </c>
      <c r="N10286" s="89" cm="1">
        <f t="array" ref="N10286">IF(ISNUMBER(_34_KNMI_Stations[[#This Row],[Etmaal temperatuur °C]]),IF(_34_KNMI_Stations[[#This Row],[Etmaal temperatuur °C]]&lt;stookgrens[],stookgrens[]-_34_KNMI_Stations[[#This Row],[Etmaal temperatuur °C]],0),"")</f>
        <v>15.7</v>
      </c>
      <c r="O10286" s="89">
        <f>_34_KNMI_Stations[[#This Row],[graaddagen]]*_34_KNMI_Stations[[#This Row],[Gewogen factor]]</f>
        <v>17.27</v>
      </c>
      <c r="P10286" s="89" cm="1">
        <f t="array" ref="P102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87" spans="1:16" x14ac:dyDescent="0.25">
      <c r="A10287">
        <v>344</v>
      </c>
      <c r="B10287" s="110">
        <v>46043</v>
      </c>
      <c r="C10287" s="89">
        <v>4.8</v>
      </c>
      <c r="D10287" s="89">
        <v>5.7</v>
      </c>
      <c r="E10287" s="96">
        <v>317</v>
      </c>
      <c r="F10287" s="89">
        <v>2.4</v>
      </c>
      <c r="G10287" s="89">
        <v>1000.6</v>
      </c>
      <c r="H10287">
        <v>0.81</v>
      </c>
      <c r="I10287" t="s">
        <v>25</v>
      </c>
      <c r="J10287">
        <v>1.1000000000000001</v>
      </c>
      <c r="K10287">
        <v>1</v>
      </c>
      <c r="L10287">
        <v>2026</v>
      </c>
      <c r="M10287" t="s">
        <v>382</v>
      </c>
      <c r="N10287" s="89" cm="1">
        <f t="array" ref="N10287">IF(ISNUMBER(_34_KNMI_Stations[[#This Row],[Etmaal temperatuur °C]]),IF(_34_KNMI_Stations[[#This Row],[Etmaal temperatuur °C]]&lt;stookgrens[],stookgrens[]-_34_KNMI_Stations[[#This Row],[Etmaal temperatuur °C]],0),"")</f>
        <v>12.3</v>
      </c>
      <c r="O10287" s="89">
        <f>_34_KNMI_Stations[[#This Row],[graaddagen]]*_34_KNMI_Stations[[#This Row],[Gewogen factor]]</f>
        <v>13.530000000000001</v>
      </c>
      <c r="P10287" s="89" cm="1">
        <f t="array" ref="P102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88" spans="1:16" x14ac:dyDescent="0.25">
      <c r="A10288">
        <v>344</v>
      </c>
      <c r="B10288" s="110">
        <v>46044</v>
      </c>
      <c r="C10288" s="89">
        <v>4.5999999999999996</v>
      </c>
      <c r="D10288" s="89">
        <v>3.4</v>
      </c>
      <c r="E10288" s="96">
        <v>371</v>
      </c>
      <c r="F10288" s="89">
        <v>0</v>
      </c>
      <c r="G10288" s="89">
        <v>994.6</v>
      </c>
      <c r="H10288">
        <v>0.75</v>
      </c>
      <c r="I10288" t="s">
        <v>25</v>
      </c>
      <c r="J10288">
        <v>1.1000000000000001</v>
      </c>
      <c r="K10288">
        <v>1</v>
      </c>
      <c r="L10288">
        <v>2026</v>
      </c>
      <c r="M10288" t="s">
        <v>382</v>
      </c>
      <c r="N10288" s="89" cm="1">
        <f t="array" ref="N10288">IF(ISNUMBER(_34_KNMI_Stations[[#This Row],[Etmaal temperatuur °C]]),IF(_34_KNMI_Stations[[#This Row],[Etmaal temperatuur °C]]&lt;stookgrens[],stookgrens[]-_34_KNMI_Stations[[#This Row],[Etmaal temperatuur °C]],0),"")</f>
        <v>14.6</v>
      </c>
      <c r="O10288" s="89">
        <f>_34_KNMI_Stations[[#This Row],[graaddagen]]*_34_KNMI_Stations[[#This Row],[Gewogen factor]]</f>
        <v>16.060000000000002</v>
      </c>
      <c r="P10288" s="89" cm="1">
        <f t="array" ref="P102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89" spans="1:16" x14ac:dyDescent="0.25">
      <c r="A10289">
        <v>344</v>
      </c>
      <c r="B10289" s="110">
        <v>46045</v>
      </c>
      <c r="C10289" s="89">
        <v>4.4000000000000004</v>
      </c>
      <c r="D10289" s="89">
        <v>6.1</v>
      </c>
      <c r="E10289" s="96">
        <v>350</v>
      </c>
      <c r="F10289" s="89">
        <v>-0.1</v>
      </c>
      <c r="G10289" s="89">
        <v>993.8</v>
      </c>
      <c r="H10289">
        <v>0.82</v>
      </c>
      <c r="I10289" t="s">
        <v>25</v>
      </c>
      <c r="J10289">
        <v>1.1000000000000001</v>
      </c>
      <c r="K10289">
        <v>1</v>
      </c>
      <c r="L10289">
        <v>2026</v>
      </c>
      <c r="M10289" t="s">
        <v>382</v>
      </c>
      <c r="N10289" s="89" cm="1">
        <f t="array" ref="N10289">IF(ISNUMBER(_34_KNMI_Stations[[#This Row],[Etmaal temperatuur °C]]),IF(_34_KNMI_Stations[[#This Row],[Etmaal temperatuur °C]]&lt;stookgrens[],stookgrens[]-_34_KNMI_Stations[[#This Row],[Etmaal temperatuur °C]],0),"")</f>
        <v>11.9</v>
      </c>
      <c r="O10289" s="89">
        <f>_34_KNMI_Stations[[#This Row],[graaddagen]]*_34_KNMI_Stations[[#This Row],[Gewogen factor]]</f>
        <v>13.090000000000002</v>
      </c>
      <c r="P10289" s="89" cm="1">
        <f t="array" ref="P102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90" spans="1:16" x14ac:dyDescent="0.25">
      <c r="A10290">
        <v>344</v>
      </c>
      <c r="B10290" s="110">
        <v>46046</v>
      </c>
      <c r="C10290" s="89">
        <v>3.5</v>
      </c>
      <c r="D10290" s="89">
        <v>3.9</v>
      </c>
      <c r="E10290" s="96">
        <v>541</v>
      </c>
      <c r="F10290" s="89">
        <v>0</v>
      </c>
      <c r="G10290" s="89">
        <v>1000</v>
      </c>
      <c r="H10290">
        <v>0.86</v>
      </c>
      <c r="I10290" t="s">
        <v>25</v>
      </c>
      <c r="J10290">
        <v>1.1000000000000001</v>
      </c>
      <c r="K10290">
        <v>1</v>
      </c>
      <c r="L10290">
        <v>2026</v>
      </c>
      <c r="M10290" t="s">
        <v>382</v>
      </c>
      <c r="N10290" s="89" cm="1">
        <f t="array" ref="N10290">IF(ISNUMBER(_34_KNMI_Stations[[#This Row],[Etmaal temperatuur °C]]),IF(_34_KNMI_Stations[[#This Row],[Etmaal temperatuur °C]]&lt;stookgrens[],stookgrens[]-_34_KNMI_Stations[[#This Row],[Etmaal temperatuur °C]],0),"")</f>
        <v>14.1</v>
      </c>
      <c r="O10290" s="89">
        <f>_34_KNMI_Stations[[#This Row],[graaddagen]]*_34_KNMI_Stations[[#This Row],[Gewogen factor]]</f>
        <v>15.510000000000002</v>
      </c>
      <c r="P10290" s="89" cm="1">
        <f t="array" ref="P102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91" spans="1:16" x14ac:dyDescent="0.25">
      <c r="A10291">
        <v>344</v>
      </c>
      <c r="B10291" s="110">
        <v>46047</v>
      </c>
      <c r="C10291" s="89">
        <v>3.6</v>
      </c>
      <c r="D10291" s="89">
        <v>-0.4</v>
      </c>
      <c r="E10291" s="96">
        <v>489</v>
      </c>
      <c r="F10291" s="89">
        <v>0</v>
      </c>
      <c r="G10291" s="89">
        <v>998.4</v>
      </c>
      <c r="H10291">
        <v>0.87</v>
      </c>
      <c r="I10291" t="s">
        <v>25</v>
      </c>
      <c r="J10291">
        <v>1.1000000000000001</v>
      </c>
      <c r="K10291">
        <v>1</v>
      </c>
      <c r="L10291">
        <v>2026</v>
      </c>
      <c r="M10291" t="s">
        <v>382</v>
      </c>
      <c r="N10291" s="89" cm="1">
        <f t="array" ref="N10291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10291" s="89">
        <f>_34_KNMI_Stations[[#This Row],[graaddagen]]*_34_KNMI_Stations[[#This Row],[Gewogen factor]]</f>
        <v>20.239999999999998</v>
      </c>
      <c r="P10291" s="89" cm="1">
        <f t="array" ref="P102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92" spans="1:16" x14ac:dyDescent="0.25">
      <c r="A10292">
        <v>344</v>
      </c>
      <c r="B10292" s="110">
        <v>46048</v>
      </c>
      <c r="C10292" s="89">
        <v>1.6</v>
      </c>
      <c r="D10292" s="89">
        <v>0.9</v>
      </c>
      <c r="E10292" s="96">
        <v>222</v>
      </c>
      <c r="F10292" s="89">
        <v>0</v>
      </c>
      <c r="G10292" s="89">
        <v>1002.5</v>
      </c>
      <c r="H10292">
        <v>0.89</v>
      </c>
      <c r="I10292" t="s">
        <v>25</v>
      </c>
      <c r="J10292">
        <v>1.1000000000000001</v>
      </c>
      <c r="K10292">
        <v>1</v>
      </c>
      <c r="L10292">
        <v>2026</v>
      </c>
      <c r="M10292" t="s">
        <v>383</v>
      </c>
      <c r="N10292" s="89" cm="1">
        <f t="array" ref="N10292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10292" s="89">
        <f>_34_KNMI_Stations[[#This Row],[graaddagen]]*_34_KNMI_Stations[[#This Row],[Gewogen factor]]</f>
        <v>18.810000000000002</v>
      </c>
      <c r="P10292" s="89" cm="1">
        <f t="array" ref="P102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93" spans="1:16" x14ac:dyDescent="0.25">
      <c r="A10293">
        <v>344</v>
      </c>
      <c r="B10293" s="110">
        <v>46049</v>
      </c>
      <c r="C10293" s="89">
        <v>5</v>
      </c>
      <c r="D10293" s="89">
        <v>2.5</v>
      </c>
      <c r="E10293" s="96">
        <v>165</v>
      </c>
      <c r="F10293" s="89">
        <v>6.5</v>
      </c>
      <c r="G10293" s="89">
        <v>994.6</v>
      </c>
      <c r="H10293">
        <v>0.93</v>
      </c>
      <c r="I10293" t="s">
        <v>25</v>
      </c>
      <c r="J10293">
        <v>1.1000000000000001</v>
      </c>
      <c r="K10293">
        <v>1</v>
      </c>
      <c r="L10293">
        <v>2026</v>
      </c>
      <c r="M10293" t="s">
        <v>383</v>
      </c>
      <c r="N10293" s="89" cm="1">
        <f t="array" ref="N10293">IF(ISNUMBER(_34_KNMI_Stations[[#This Row],[Etmaal temperatuur °C]]),IF(_34_KNMI_Stations[[#This Row],[Etmaal temperatuur °C]]&lt;stookgrens[],stookgrens[]-_34_KNMI_Stations[[#This Row],[Etmaal temperatuur °C]],0),"")</f>
        <v>15.5</v>
      </c>
      <c r="O10293" s="89">
        <f>_34_KNMI_Stations[[#This Row],[graaddagen]]*_34_KNMI_Stations[[#This Row],[Gewogen factor]]</f>
        <v>17.05</v>
      </c>
      <c r="P10293" s="89" cm="1">
        <f t="array" ref="P102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94" spans="1:16" x14ac:dyDescent="0.25">
      <c r="A10294">
        <v>344</v>
      </c>
      <c r="B10294" s="110">
        <v>46050</v>
      </c>
      <c r="C10294" s="89">
        <v>2.8</v>
      </c>
      <c r="D10294" s="89">
        <v>3.7</v>
      </c>
      <c r="E10294" s="96">
        <v>123</v>
      </c>
      <c r="F10294" s="89">
        <v>0</v>
      </c>
      <c r="G10294" s="89">
        <v>996</v>
      </c>
      <c r="H10294">
        <v>0.96</v>
      </c>
      <c r="I10294" t="s">
        <v>25</v>
      </c>
      <c r="J10294">
        <v>1.1000000000000001</v>
      </c>
      <c r="K10294">
        <v>1</v>
      </c>
      <c r="L10294">
        <v>2026</v>
      </c>
      <c r="M10294" t="s">
        <v>383</v>
      </c>
      <c r="N10294" s="89" cm="1">
        <f t="array" ref="N10294">IF(ISNUMBER(_34_KNMI_Stations[[#This Row],[Etmaal temperatuur °C]]),IF(_34_KNMI_Stations[[#This Row],[Etmaal temperatuur °C]]&lt;stookgrens[],stookgrens[]-_34_KNMI_Stations[[#This Row],[Etmaal temperatuur °C]],0),"")</f>
        <v>14.3</v>
      </c>
      <c r="O10294" s="89">
        <f>_34_KNMI_Stations[[#This Row],[graaddagen]]*_34_KNMI_Stations[[#This Row],[Gewogen factor]]</f>
        <v>15.730000000000002</v>
      </c>
      <c r="P10294" s="89" cm="1">
        <f t="array" ref="P102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95" spans="1:16" x14ac:dyDescent="0.25">
      <c r="A10295">
        <v>344</v>
      </c>
      <c r="B10295" s="110">
        <v>46051</v>
      </c>
      <c r="C10295" s="89">
        <v>2.8</v>
      </c>
      <c r="D10295" s="89">
        <v>0.5</v>
      </c>
      <c r="E10295" s="96">
        <v>178</v>
      </c>
      <c r="F10295" s="89">
        <v>0.1</v>
      </c>
      <c r="G10295" s="89">
        <v>999.6</v>
      </c>
      <c r="H10295">
        <v>0.89</v>
      </c>
      <c r="I10295" t="s">
        <v>25</v>
      </c>
      <c r="J10295">
        <v>1.1000000000000001</v>
      </c>
      <c r="K10295">
        <v>1</v>
      </c>
      <c r="L10295">
        <v>2026</v>
      </c>
      <c r="M10295" t="s">
        <v>383</v>
      </c>
      <c r="N10295" s="89" cm="1">
        <f t="array" ref="N10295">IF(ISNUMBER(_34_KNMI_Stations[[#This Row],[Etmaal temperatuur °C]]),IF(_34_KNMI_Stations[[#This Row],[Etmaal temperatuur °C]]&lt;stookgrens[],stookgrens[]-_34_KNMI_Stations[[#This Row],[Etmaal temperatuur °C]],0),"")</f>
        <v>17.5</v>
      </c>
      <c r="O10295" s="89">
        <f>_34_KNMI_Stations[[#This Row],[graaddagen]]*_34_KNMI_Stations[[#This Row],[Gewogen factor]]</f>
        <v>19.25</v>
      </c>
      <c r="P10295" s="89" cm="1">
        <f t="array" ref="P102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96" spans="1:16" x14ac:dyDescent="0.25">
      <c r="A10296">
        <v>344</v>
      </c>
      <c r="B10296" s="110">
        <v>46052</v>
      </c>
      <c r="C10296" s="89">
        <v>4.7</v>
      </c>
      <c r="D10296" s="89">
        <v>3</v>
      </c>
      <c r="E10296" s="96">
        <v>389</v>
      </c>
      <c r="F10296" s="89">
        <v>0.2</v>
      </c>
      <c r="G10296" s="89">
        <v>995.9</v>
      </c>
      <c r="H10296">
        <v>0.91</v>
      </c>
      <c r="I10296" t="s">
        <v>25</v>
      </c>
      <c r="J10296">
        <v>1.1000000000000001</v>
      </c>
      <c r="K10296">
        <v>1</v>
      </c>
      <c r="L10296">
        <v>2026</v>
      </c>
      <c r="M10296" t="s">
        <v>383</v>
      </c>
      <c r="N10296" s="89" cm="1">
        <f t="array" ref="N10296">IF(ISNUMBER(_34_KNMI_Stations[[#This Row],[Etmaal temperatuur °C]]),IF(_34_KNMI_Stations[[#This Row],[Etmaal temperatuur °C]]&lt;stookgrens[],stookgrens[]-_34_KNMI_Stations[[#This Row],[Etmaal temperatuur °C]],0),"")</f>
        <v>15</v>
      </c>
      <c r="O10296" s="89">
        <f>_34_KNMI_Stations[[#This Row],[graaddagen]]*_34_KNMI_Stations[[#This Row],[Gewogen factor]]</f>
        <v>16.5</v>
      </c>
      <c r="P10296" s="89" cm="1">
        <f t="array" ref="P102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97" spans="1:16" x14ac:dyDescent="0.25">
      <c r="A10297">
        <v>344</v>
      </c>
      <c r="B10297" s="110">
        <v>46053</v>
      </c>
      <c r="C10297" s="89">
        <v>2.8</v>
      </c>
      <c r="D10297" s="89">
        <v>6.1</v>
      </c>
      <c r="E10297" s="96">
        <v>390</v>
      </c>
      <c r="F10297" s="89">
        <v>0.9</v>
      </c>
      <c r="G10297" s="89">
        <v>1000.9</v>
      </c>
      <c r="H10297">
        <v>0.94</v>
      </c>
      <c r="I10297" t="s">
        <v>25</v>
      </c>
      <c r="J10297">
        <v>1.1000000000000001</v>
      </c>
      <c r="K10297">
        <v>1</v>
      </c>
      <c r="L10297">
        <v>2026</v>
      </c>
      <c r="M10297" t="s">
        <v>383</v>
      </c>
      <c r="N10297" s="89" cm="1">
        <f t="array" ref="N10297">IF(ISNUMBER(_34_KNMI_Stations[[#This Row],[Etmaal temperatuur °C]]),IF(_34_KNMI_Stations[[#This Row],[Etmaal temperatuur °C]]&lt;stookgrens[],stookgrens[]-_34_KNMI_Stations[[#This Row],[Etmaal temperatuur °C]],0),"")</f>
        <v>11.9</v>
      </c>
      <c r="O10297" s="89">
        <f>_34_KNMI_Stations[[#This Row],[graaddagen]]*_34_KNMI_Stations[[#This Row],[Gewogen factor]]</f>
        <v>13.090000000000002</v>
      </c>
      <c r="P10297" s="89" cm="1">
        <f t="array" ref="P102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98" spans="1:16" x14ac:dyDescent="0.25">
      <c r="A10298">
        <v>348</v>
      </c>
      <c r="B10298" s="110">
        <v>45658</v>
      </c>
      <c r="C10298" s="89">
        <v>11.3</v>
      </c>
      <c r="D10298" s="89">
        <v>7.7</v>
      </c>
      <c r="E10298" s="96">
        <v>46</v>
      </c>
      <c r="F10298" s="89">
        <v>12.9</v>
      </c>
      <c r="G10298" s="89">
        <v>1009</v>
      </c>
      <c r="H10298">
        <v>0.85</v>
      </c>
      <c r="I10298" t="s">
        <v>26</v>
      </c>
      <c r="J10298">
        <v>1.1000000000000001</v>
      </c>
      <c r="K10298">
        <v>1</v>
      </c>
      <c r="L10298">
        <v>2025</v>
      </c>
      <c r="M10298" t="s">
        <v>59</v>
      </c>
      <c r="N10298" s="89" cm="1">
        <f t="array" ref="N10298">IF(ISNUMBER(_34_KNMI_Stations[[#This Row],[Etmaal temperatuur °C]]),IF(_34_KNMI_Stations[[#This Row],[Etmaal temperatuur °C]]&lt;stookgrens[],stookgrens[]-_34_KNMI_Stations[[#This Row],[Etmaal temperatuur °C]],0),"")</f>
        <v>10.3</v>
      </c>
      <c r="O10298" s="89">
        <f>_34_KNMI_Stations[[#This Row],[graaddagen]]*_34_KNMI_Stations[[#This Row],[Gewogen factor]]</f>
        <v>11.330000000000002</v>
      </c>
      <c r="P10298" s="89" cm="1">
        <f t="array" ref="P102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299" spans="1:16" x14ac:dyDescent="0.25">
      <c r="A10299">
        <v>348</v>
      </c>
      <c r="B10299" s="110">
        <v>45659</v>
      </c>
      <c r="C10299" s="89">
        <v>3</v>
      </c>
      <c r="D10299" s="89">
        <v>2.9</v>
      </c>
      <c r="E10299" s="96">
        <v>259</v>
      </c>
      <c r="F10299" s="89">
        <v>3.1</v>
      </c>
      <c r="G10299" s="89">
        <v>1014.2</v>
      </c>
      <c r="H10299">
        <v>0.9</v>
      </c>
      <c r="I10299" t="s">
        <v>26</v>
      </c>
      <c r="J10299">
        <v>1.1000000000000001</v>
      </c>
      <c r="K10299">
        <v>1</v>
      </c>
      <c r="L10299">
        <v>2025</v>
      </c>
      <c r="M10299" t="s">
        <v>59</v>
      </c>
      <c r="N10299" s="89" cm="1">
        <f t="array" ref="N10299">IF(ISNUMBER(_34_KNMI_Stations[[#This Row],[Etmaal temperatuur °C]]),IF(_34_KNMI_Stations[[#This Row],[Etmaal temperatuur °C]]&lt;stookgrens[],stookgrens[]-_34_KNMI_Stations[[#This Row],[Etmaal temperatuur °C]],0),"")</f>
        <v>15.1</v>
      </c>
      <c r="O10299" s="89">
        <f>_34_KNMI_Stations[[#This Row],[graaddagen]]*_34_KNMI_Stations[[#This Row],[Gewogen factor]]</f>
        <v>16.61</v>
      </c>
      <c r="P10299" s="89" cm="1">
        <f t="array" ref="P102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00" spans="1:16" x14ac:dyDescent="0.25">
      <c r="A10300">
        <v>348</v>
      </c>
      <c r="B10300" s="110">
        <v>45660</v>
      </c>
      <c r="C10300" s="89">
        <v>4.5</v>
      </c>
      <c r="D10300" s="89">
        <v>2.2000000000000002</v>
      </c>
      <c r="E10300" s="96">
        <v>176</v>
      </c>
      <c r="F10300" s="89">
        <v>3.4</v>
      </c>
      <c r="G10300" s="89">
        <v>1018.9</v>
      </c>
      <c r="H10300">
        <v>0.88</v>
      </c>
      <c r="I10300" t="s">
        <v>26</v>
      </c>
      <c r="J10300">
        <v>1.1000000000000001</v>
      </c>
      <c r="K10300">
        <v>1</v>
      </c>
      <c r="L10300">
        <v>2025</v>
      </c>
      <c r="M10300" t="s">
        <v>59</v>
      </c>
      <c r="N10300" s="89" cm="1">
        <f t="array" ref="N10300">IF(ISNUMBER(_34_KNMI_Stations[[#This Row],[Etmaal temperatuur °C]]),IF(_34_KNMI_Stations[[#This Row],[Etmaal temperatuur °C]]&lt;stookgrens[],stookgrens[]-_34_KNMI_Stations[[#This Row],[Etmaal temperatuur °C]],0),"")</f>
        <v>15.8</v>
      </c>
      <c r="O10300" s="89">
        <f>_34_KNMI_Stations[[#This Row],[graaddagen]]*_34_KNMI_Stations[[#This Row],[Gewogen factor]]</f>
        <v>17.380000000000003</v>
      </c>
      <c r="P10300" s="89" cm="1">
        <f t="array" ref="P103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01" spans="1:16" x14ac:dyDescent="0.25">
      <c r="A10301">
        <v>348</v>
      </c>
      <c r="B10301" s="110">
        <v>45661</v>
      </c>
      <c r="C10301" s="89">
        <v>3.2</v>
      </c>
      <c r="D10301" s="89">
        <v>1.8</v>
      </c>
      <c r="E10301" s="96">
        <v>162</v>
      </c>
      <c r="F10301" s="89">
        <v>0.3</v>
      </c>
      <c r="G10301" s="89">
        <v>1016.7</v>
      </c>
      <c r="H10301">
        <v>0.94</v>
      </c>
      <c r="I10301" t="s">
        <v>26</v>
      </c>
      <c r="J10301">
        <v>1.1000000000000001</v>
      </c>
      <c r="K10301">
        <v>1</v>
      </c>
      <c r="L10301">
        <v>2025</v>
      </c>
      <c r="M10301" t="s">
        <v>59</v>
      </c>
      <c r="N10301" s="89" cm="1">
        <f t="array" ref="N10301">IF(ISNUMBER(_34_KNMI_Stations[[#This Row],[Etmaal temperatuur °C]]),IF(_34_KNMI_Stations[[#This Row],[Etmaal temperatuur °C]]&lt;stookgrens[],stookgrens[]-_34_KNMI_Stations[[#This Row],[Etmaal temperatuur °C]],0),"")</f>
        <v>16.2</v>
      </c>
      <c r="O10301" s="89">
        <f>_34_KNMI_Stations[[#This Row],[graaddagen]]*_34_KNMI_Stations[[#This Row],[Gewogen factor]]</f>
        <v>17.82</v>
      </c>
      <c r="P10301" s="89" cm="1">
        <f t="array" ref="P103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02" spans="1:16" x14ac:dyDescent="0.25">
      <c r="A10302">
        <v>348</v>
      </c>
      <c r="B10302" s="110">
        <v>45662</v>
      </c>
      <c r="C10302" s="89">
        <v>6.8</v>
      </c>
      <c r="D10302" s="89">
        <v>5.6</v>
      </c>
      <c r="E10302" s="96">
        <v>53</v>
      </c>
      <c r="F10302" s="89">
        <v>18.2</v>
      </c>
      <c r="G10302" s="89">
        <v>993.6</v>
      </c>
      <c r="H10302">
        <v>0.95</v>
      </c>
      <c r="I10302" t="s">
        <v>26</v>
      </c>
      <c r="J10302">
        <v>1.1000000000000001</v>
      </c>
      <c r="K10302">
        <v>1</v>
      </c>
      <c r="L10302">
        <v>2025</v>
      </c>
      <c r="M10302" t="s">
        <v>59</v>
      </c>
      <c r="N10302" s="89" cm="1">
        <f t="array" ref="N10302">IF(ISNUMBER(_34_KNMI_Stations[[#This Row],[Etmaal temperatuur °C]]),IF(_34_KNMI_Stations[[#This Row],[Etmaal temperatuur °C]]&lt;stookgrens[],stookgrens[]-_34_KNMI_Stations[[#This Row],[Etmaal temperatuur °C]],0),"")</f>
        <v>12.4</v>
      </c>
      <c r="O10302" s="89">
        <f>_34_KNMI_Stations[[#This Row],[graaddagen]]*_34_KNMI_Stations[[#This Row],[Gewogen factor]]</f>
        <v>13.640000000000002</v>
      </c>
      <c r="P10302" s="89" cm="1">
        <f t="array" ref="P103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03" spans="1:16" x14ac:dyDescent="0.25">
      <c r="A10303">
        <v>348</v>
      </c>
      <c r="B10303" s="110">
        <v>45663</v>
      </c>
      <c r="C10303" s="89">
        <v>10.4</v>
      </c>
      <c r="D10303" s="89">
        <v>8.3000000000000007</v>
      </c>
      <c r="E10303" s="96">
        <v>108</v>
      </c>
      <c r="F10303" s="89">
        <v>3.2</v>
      </c>
      <c r="G10303" s="89">
        <v>984.7</v>
      </c>
      <c r="H10303">
        <v>0.85</v>
      </c>
      <c r="I10303" t="s">
        <v>26</v>
      </c>
      <c r="J10303">
        <v>1.1000000000000001</v>
      </c>
      <c r="K10303">
        <v>1</v>
      </c>
      <c r="L10303">
        <v>2025</v>
      </c>
      <c r="M10303" t="s">
        <v>111</v>
      </c>
      <c r="N10303" s="89" cm="1">
        <f t="array" ref="N10303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10303" s="89">
        <f>_34_KNMI_Stations[[#This Row],[graaddagen]]*_34_KNMI_Stations[[#This Row],[Gewogen factor]]</f>
        <v>10.67</v>
      </c>
      <c r="P10303" s="89" cm="1">
        <f t="array" ref="P103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04" spans="1:16" x14ac:dyDescent="0.25">
      <c r="A10304">
        <v>348</v>
      </c>
      <c r="B10304" s="110">
        <v>45664</v>
      </c>
      <c r="C10304" s="89">
        <v>7.2</v>
      </c>
      <c r="D10304" s="89">
        <v>3.3</v>
      </c>
      <c r="E10304" s="96">
        <v>309</v>
      </c>
      <c r="F10304" s="89">
        <v>0.8</v>
      </c>
      <c r="G10304" s="89">
        <v>997.5</v>
      </c>
      <c r="H10304">
        <v>0.89</v>
      </c>
      <c r="I10304" t="s">
        <v>26</v>
      </c>
      <c r="J10304">
        <v>1.1000000000000001</v>
      </c>
      <c r="K10304">
        <v>1</v>
      </c>
      <c r="L10304">
        <v>2025</v>
      </c>
      <c r="M10304" t="s">
        <v>111</v>
      </c>
      <c r="N10304" s="89" cm="1">
        <f t="array" ref="N10304">IF(ISNUMBER(_34_KNMI_Stations[[#This Row],[Etmaal temperatuur °C]]),IF(_34_KNMI_Stations[[#This Row],[Etmaal temperatuur °C]]&lt;stookgrens[],stookgrens[]-_34_KNMI_Stations[[#This Row],[Etmaal temperatuur °C]],0),"")</f>
        <v>14.7</v>
      </c>
      <c r="O10304" s="89">
        <f>_34_KNMI_Stations[[#This Row],[graaddagen]]*_34_KNMI_Stations[[#This Row],[Gewogen factor]]</f>
        <v>16.170000000000002</v>
      </c>
      <c r="P10304" s="89" cm="1">
        <f t="array" ref="P103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05" spans="1:16" x14ac:dyDescent="0.25">
      <c r="A10305">
        <v>348</v>
      </c>
      <c r="B10305" s="110">
        <v>45665</v>
      </c>
      <c r="C10305" s="89">
        <v>3.3</v>
      </c>
      <c r="D10305" s="89">
        <v>2</v>
      </c>
      <c r="E10305" s="96">
        <v>281</v>
      </c>
      <c r="F10305" s="89">
        <v>0.2</v>
      </c>
      <c r="G10305" s="89">
        <v>1001.4</v>
      </c>
      <c r="H10305">
        <v>0.91</v>
      </c>
      <c r="I10305" t="s">
        <v>26</v>
      </c>
      <c r="J10305">
        <v>1.1000000000000001</v>
      </c>
      <c r="K10305">
        <v>1</v>
      </c>
      <c r="L10305">
        <v>2025</v>
      </c>
      <c r="M10305" t="s">
        <v>111</v>
      </c>
      <c r="N10305" s="89" cm="1">
        <f t="array" ref="N10305">IF(ISNUMBER(_34_KNMI_Stations[[#This Row],[Etmaal temperatuur °C]]),IF(_34_KNMI_Stations[[#This Row],[Etmaal temperatuur °C]]&lt;stookgrens[],stookgrens[]-_34_KNMI_Stations[[#This Row],[Etmaal temperatuur °C]],0),"")</f>
        <v>16</v>
      </c>
      <c r="O10305" s="89">
        <f>_34_KNMI_Stations[[#This Row],[graaddagen]]*_34_KNMI_Stations[[#This Row],[Gewogen factor]]</f>
        <v>17.600000000000001</v>
      </c>
      <c r="P10305" s="89" cm="1">
        <f t="array" ref="P103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06" spans="1:16" x14ac:dyDescent="0.25">
      <c r="A10306">
        <v>348</v>
      </c>
      <c r="B10306" s="110">
        <v>45666</v>
      </c>
      <c r="C10306" s="89">
        <v>3.3</v>
      </c>
      <c r="D10306" s="89">
        <v>1.9</v>
      </c>
      <c r="E10306" s="96">
        <v>295</v>
      </c>
      <c r="F10306" s="89">
        <v>2</v>
      </c>
      <c r="G10306" s="89">
        <v>1004.4</v>
      </c>
      <c r="H10306">
        <v>0.87</v>
      </c>
      <c r="I10306" t="s">
        <v>26</v>
      </c>
      <c r="J10306">
        <v>1.1000000000000001</v>
      </c>
      <c r="K10306">
        <v>1</v>
      </c>
      <c r="L10306">
        <v>2025</v>
      </c>
      <c r="M10306" t="s">
        <v>111</v>
      </c>
      <c r="N10306" s="89" cm="1">
        <f t="array" ref="N10306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10306" s="89">
        <f>_34_KNMI_Stations[[#This Row],[graaddagen]]*_34_KNMI_Stations[[#This Row],[Gewogen factor]]</f>
        <v>17.710000000000004</v>
      </c>
      <c r="P10306" s="89" cm="1">
        <f t="array" ref="P103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07" spans="1:16" x14ac:dyDescent="0.25">
      <c r="A10307">
        <v>348</v>
      </c>
      <c r="B10307" s="110">
        <v>45667</v>
      </c>
      <c r="C10307" s="89">
        <v>3.4</v>
      </c>
      <c r="D10307" s="89">
        <v>1.7</v>
      </c>
      <c r="E10307" s="96">
        <v>439</v>
      </c>
      <c r="F10307" s="89">
        <v>4.9000000000000004</v>
      </c>
      <c r="G10307" s="89">
        <v>1018</v>
      </c>
      <c r="H10307">
        <v>0.89</v>
      </c>
      <c r="I10307" t="s">
        <v>26</v>
      </c>
      <c r="J10307">
        <v>1.1000000000000001</v>
      </c>
      <c r="K10307">
        <v>1</v>
      </c>
      <c r="L10307">
        <v>2025</v>
      </c>
      <c r="M10307" t="s">
        <v>111</v>
      </c>
      <c r="N10307" s="89" cm="1">
        <f t="array" ref="N10307">IF(ISNUMBER(_34_KNMI_Stations[[#This Row],[Etmaal temperatuur °C]]),IF(_34_KNMI_Stations[[#This Row],[Etmaal temperatuur °C]]&lt;stookgrens[],stookgrens[]-_34_KNMI_Stations[[#This Row],[Etmaal temperatuur °C]],0),"")</f>
        <v>16.3</v>
      </c>
      <c r="O10307" s="89">
        <f>_34_KNMI_Stations[[#This Row],[graaddagen]]*_34_KNMI_Stations[[#This Row],[Gewogen factor]]</f>
        <v>17.930000000000003</v>
      </c>
      <c r="P10307" s="89" cm="1">
        <f t="array" ref="P103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08" spans="1:16" x14ac:dyDescent="0.25">
      <c r="A10308">
        <v>348</v>
      </c>
      <c r="B10308" s="110">
        <v>45668</v>
      </c>
      <c r="C10308" s="89">
        <v>1.9</v>
      </c>
      <c r="D10308" s="89">
        <v>0.3</v>
      </c>
      <c r="E10308" s="96">
        <v>464</v>
      </c>
      <c r="F10308" s="89">
        <v>-0.1</v>
      </c>
      <c r="G10308" s="89">
        <v>1027.9000000000001</v>
      </c>
      <c r="H10308">
        <v>0.92</v>
      </c>
      <c r="I10308" t="s">
        <v>26</v>
      </c>
      <c r="J10308">
        <v>1.1000000000000001</v>
      </c>
      <c r="K10308">
        <v>1</v>
      </c>
      <c r="L10308">
        <v>2025</v>
      </c>
      <c r="M10308" t="s">
        <v>111</v>
      </c>
      <c r="N10308" s="89" cm="1">
        <f t="array" ref="N10308">IF(ISNUMBER(_34_KNMI_Stations[[#This Row],[Etmaal temperatuur °C]]),IF(_34_KNMI_Stations[[#This Row],[Etmaal temperatuur °C]]&lt;stookgrens[],stookgrens[]-_34_KNMI_Stations[[#This Row],[Etmaal temperatuur °C]],0),"")</f>
        <v>17.7</v>
      </c>
      <c r="O10308" s="89">
        <f>_34_KNMI_Stations[[#This Row],[graaddagen]]*_34_KNMI_Stations[[#This Row],[Gewogen factor]]</f>
        <v>19.470000000000002</v>
      </c>
      <c r="P10308" s="89" cm="1">
        <f t="array" ref="P103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09" spans="1:16" x14ac:dyDescent="0.25">
      <c r="A10309">
        <v>348</v>
      </c>
      <c r="B10309" s="110">
        <v>45669</v>
      </c>
      <c r="C10309" s="89">
        <v>1.3</v>
      </c>
      <c r="D10309" s="89">
        <v>2.5</v>
      </c>
      <c r="E10309" s="96">
        <v>291</v>
      </c>
      <c r="F10309" s="89">
        <v>-0.1</v>
      </c>
      <c r="G10309" s="89">
        <v>1039.3</v>
      </c>
      <c r="H10309">
        <v>0.88</v>
      </c>
      <c r="I10309" t="s">
        <v>26</v>
      </c>
      <c r="J10309">
        <v>1.1000000000000001</v>
      </c>
      <c r="K10309">
        <v>1</v>
      </c>
      <c r="L10309">
        <v>2025</v>
      </c>
      <c r="M10309" t="s">
        <v>111</v>
      </c>
      <c r="N10309" s="89" cm="1">
        <f t="array" ref="N10309">IF(ISNUMBER(_34_KNMI_Stations[[#This Row],[Etmaal temperatuur °C]]),IF(_34_KNMI_Stations[[#This Row],[Etmaal temperatuur °C]]&lt;stookgrens[],stookgrens[]-_34_KNMI_Stations[[#This Row],[Etmaal temperatuur °C]],0),"")</f>
        <v>15.5</v>
      </c>
      <c r="O10309" s="89">
        <f>_34_KNMI_Stations[[#This Row],[graaddagen]]*_34_KNMI_Stations[[#This Row],[Gewogen factor]]</f>
        <v>17.05</v>
      </c>
      <c r="P10309" s="89" cm="1">
        <f t="array" ref="P103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10" spans="1:16" x14ac:dyDescent="0.25">
      <c r="A10310">
        <v>348</v>
      </c>
      <c r="B10310" s="110">
        <v>45670</v>
      </c>
      <c r="C10310" s="89">
        <v>2.2999999999999998</v>
      </c>
      <c r="D10310" s="89">
        <v>1.2</v>
      </c>
      <c r="E10310" s="96">
        <v>485</v>
      </c>
      <c r="F10310" s="89">
        <v>0</v>
      </c>
      <c r="G10310" s="89">
        <v>1040.7</v>
      </c>
      <c r="H10310">
        <v>0.87</v>
      </c>
      <c r="I10310" t="s">
        <v>26</v>
      </c>
      <c r="J10310">
        <v>1.1000000000000001</v>
      </c>
      <c r="K10310">
        <v>1</v>
      </c>
      <c r="L10310">
        <v>2025</v>
      </c>
      <c r="M10310" t="s">
        <v>112</v>
      </c>
      <c r="N10310" s="89" cm="1">
        <f t="array" ref="N10310">IF(ISNUMBER(_34_KNMI_Stations[[#This Row],[Etmaal temperatuur °C]]),IF(_34_KNMI_Stations[[#This Row],[Etmaal temperatuur °C]]&lt;stookgrens[],stookgrens[]-_34_KNMI_Stations[[#This Row],[Etmaal temperatuur °C]],0),"")</f>
        <v>16.8</v>
      </c>
      <c r="O10310" s="89">
        <f>_34_KNMI_Stations[[#This Row],[graaddagen]]*_34_KNMI_Stations[[#This Row],[Gewogen factor]]</f>
        <v>18.480000000000004</v>
      </c>
      <c r="P10310" s="89" cm="1">
        <f t="array" ref="P103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11" spans="1:16" x14ac:dyDescent="0.25">
      <c r="A10311">
        <v>348</v>
      </c>
      <c r="B10311" s="110">
        <v>45671</v>
      </c>
      <c r="C10311" s="89">
        <v>3.8</v>
      </c>
      <c r="D10311" s="89">
        <v>2.4</v>
      </c>
      <c r="E10311" s="96">
        <v>306</v>
      </c>
      <c r="F10311" s="89">
        <v>0.2</v>
      </c>
      <c r="G10311" s="89">
        <v>1034.0999999999999</v>
      </c>
      <c r="H10311">
        <v>0.91</v>
      </c>
      <c r="I10311" t="s">
        <v>26</v>
      </c>
      <c r="J10311">
        <v>1.1000000000000001</v>
      </c>
      <c r="K10311">
        <v>1</v>
      </c>
      <c r="L10311">
        <v>2025</v>
      </c>
      <c r="M10311" t="s">
        <v>112</v>
      </c>
      <c r="N10311" s="89" cm="1">
        <f t="array" ref="N10311">IF(ISNUMBER(_34_KNMI_Stations[[#This Row],[Etmaal temperatuur °C]]),IF(_34_KNMI_Stations[[#This Row],[Etmaal temperatuur °C]]&lt;stookgrens[],stookgrens[]-_34_KNMI_Stations[[#This Row],[Etmaal temperatuur °C]],0),"")</f>
        <v>15.6</v>
      </c>
      <c r="O10311" s="89">
        <f>_34_KNMI_Stations[[#This Row],[graaddagen]]*_34_KNMI_Stations[[#This Row],[Gewogen factor]]</f>
        <v>17.16</v>
      </c>
      <c r="P10311" s="89" cm="1">
        <f t="array" ref="P103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12" spans="1:16" x14ac:dyDescent="0.25">
      <c r="A10312">
        <v>348</v>
      </c>
      <c r="B10312" s="110">
        <v>45672</v>
      </c>
      <c r="C10312" s="89">
        <v>1.6</v>
      </c>
      <c r="D10312" s="89">
        <v>6.5</v>
      </c>
      <c r="E10312" s="96">
        <v>139</v>
      </c>
      <c r="F10312" s="89">
        <v>0</v>
      </c>
      <c r="G10312" s="89">
        <v>1034</v>
      </c>
      <c r="H10312">
        <v>0.99</v>
      </c>
      <c r="I10312" t="s">
        <v>26</v>
      </c>
      <c r="J10312">
        <v>1.1000000000000001</v>
      </c>
      <c r="K10312">
        <v>1</v>
      </c>
      <c r="L10312">
        <v>2025</v>
      </c>
      <c r="M10312" t="s">
        <v>112</v>
      </c>
      <c r="N10312" s="89" cm="1">
        <f t="array" ref="N10312">IF(ISNUMBER(_34_KNMI_Stations[[#This Row],[Etmaal temperatuur °C]]),IF(_34_KNMI_Stations[[#This Row],[Etmaal temperatuur °C]]&lt;stookgrens[],stookgrens[]-_34_KNMI_Stations[[#This Row],[Etmaal temperatuur °C]],0),"")</f>
        <v>11.5</v>
      </c>
      <c r="O10312" s="89">
        <f>_34_KNMI_Stations[[#This Row],[graaddagen]]*_34_KNMI_Stations[[#This Row],[Gewogen factor]]</f>
        <v>12.65</v>
      </c>
      <c r="P10312" s="89" cm="1">
        <f t="array" ref="P103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13" spans="1:16" x14ac:dyDescent="0.25">
      <c r="A10313">
        <v>348</v>
      </c>
      <c r="B10313" s="110">
        <v>45673</v>
      </c>
      <c r="C10313" s="89">
        <v>2.8</v>
      </c>
      <c r="D10313" s="89">
        <v>3.3</v>
      </c>
      <c r="E10313" s="96">
        <v>99</v>
      </c>
      <c r="F10313" s="89">
        <v>0</v>
      </c>
      <c r="G10313" s="89">
        <v>1036.7</v>
      </c>
      <c r="H10313">
        <v>0.99</v>
      </c>
      <c r="I10313" t="s">
        <v>26</v>
      </c>
      <c r="J10313">
        <v>1.1000000000000001</v>
      </c>
      <c r="K10313">
        <v>1</v>
      </c>
      <c r="L10313">
        <v>2025</v>
      </c>
      <c r="M10313" t="s">
        <v>112</v>
      </c>
      <c r="N10313" s="89" cm="1">
        <f t="array" ref="N10313">IF(ISNUMBER(_34_KNMI_Stations[[#This Row],[Etmaal temperatuur °C]]),IF(_34_KNMI_Stations[[#This Row],[Etmaal temperatuur °C]]&lt;stookgrens[],stookgrens[]-_34_KNMI_Stations[[#This Row],[Etmaal temperatuur °C]],0),"")</f>
        <v>14.7</v>
      </c>
      <c r="O10313" s="89">
        <f>_34_KNMI_Stations[[#This Row],[graaddagen]]*_34_KNMI_Stations[[#This Row],[Gewogen factor]]</f>
        <v>16.170000000000002</v>
      </c>
      <c r="P10313" s="89" cm="1">
        <f t="array" ref="P103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14" spans="1:16" x14ac:dyDescent="0.25">
      <c r="A10314">
        <v>348</v>
      </c>
      <c r="B10314" s="110">
        <v>45674</v>
      </c>
      <c r="C10314" s="89">
        <v>2.1</v>
      </c>
      <c r="D10314" s="89">
        <v>0.3</v>
      </c>
      <c r="E10314" s="96">
        <v>113</v>
      </c>
      <c r="F10314" s="89">
        <v>0</v>
      </c>
      <c r="G10314" s="89">
        <v>1037.2</v>
      </c>
      <c r="H10314">
        <v>0.99</v>
      </c>
      <c r="I10314" t="s">
        <v>26</v>
      </c>
      <c r="J10314">
        <v>1.1000000000000001</v>
      </c>
      <c r="K10314">
        <v>1</v>
      </c>
      <c r="L10314">
        <v>2025</v>
      </c>
      <c r="M10314" t="s">
        <v>112</v>
      </c>
      <c r="N10314" s="89" cm="1">
        <f t="array" ref="N10314">IF(ISNUMBER(_34_KNMI_Stations[[#This Row],[Etmaal temperatuur °C]]),IF(_34_KNMI_Stations[[#This Row],[Etmaal temperatuur °C]]&lt;stookgrens[],stookgrens[]-_34_KNMI_Stations[[#This Row],[Etmaal temperatuur °C]],0),"")</f>
        <v>17.7</v>
      </c>
      <c r="O10314" s="89">
        <f>_34_KNMI_Stations[[#This Row],[graaddagen]]*_34_KNMI_Stations[[#This Row],[Gewogen factor]]</f>
        <v>19.470000000000002</v>
      </c>
      <c r="P10314" s="89" cm="1">
        <f t="array" ref="P103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15" spans="1:16" x14ac:dyDescent="0.25">
      <c r="A10315">
        <v>348</v>
      </c>
      <c r="B10315" s="110">
        <v>45675</v>
      </c>
      <c r="C10315" s="89">
        <v>2.6</v>
      </c>
      <c r="D10315" s="89">
        <v>-0.8</v>
      </c>
      <c r="E10315" s="96">
        <v>146</v>
      </c>
      <c r="F10315" s="89">
        <v>-0.1</v>
      </c>
      <c r="G10315" s="89">
        <v>1031.2</v>
      </c>
      <c r="H10315">
        <v>0.99</v>
      </c>
      <c r="I10315" t="s">
        <v>26</v>
      </c>
      <c r="J10315">
        <v>1.1000000000000001</v>
      </c>
      <c r="K10315">
        <v>1</v>
      </c>
      <c r="L10315">
        <v>2025</v>
      </c>
      <c r="M10315" t="s">
        <v>112</v>
      </c>
      <c r="N10315" s="89" cm="1">
        <f t="array" ref="N10315">IF(ISNUMBER(_34_KNMI_Stations[[#This Row],[Etmaal temperatuur °C]]),IF(_34_KNMI_Stations[[#This Row],[Etmaal temperatuur °C]]&lt;stookgrens[],stookgrens[]-_34_KNMI_Stations[[#This Row],[Etmaal temperatuur °C]],0),"")</f>
        <v>18.8</v>
      </c>
      <c r="O10315" s="89">
        <f>_34_KNMI_Stations[[#This Row],[graaddagen]]*_34_KNMI_Stations[[#This Row],[Gewogen factor]]</f>
        <v>20.680000000000003</v>
      </c>
      <c r="P10315" s="89" cm="1">
        <f t="array" ref="P103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16" spans="1:16" x14ac:dyDescent="0.25">
      <c r="A10316">
        <v>348</v>
      </c>
      <c r="B10316" s="110">
        <v>45676</v>
      </c>
      <c r="C10316" s="89">
        <v>1.5</v>
      </c>
      <c r="D10316" s="89">
        <v>-0.8</v>
      </c>
      <c r="E10316" s="96">
        <v>78</v>
      </c>
      <c r="F10316" s="89">
        <v>0</v>
      </c>
      <c r="G10316" s="89">
        <v>1023.2</v>
      </c>
      <c r="H10316">
        <v>0.98</v>
      </c>
      <c r="I10316" t="s">
        <v>26</v>
      </c>
      <c r="J10316">
        <v>1.1000000000000001</v>
      </c>
      <c r="K10316">
        <v>1</v>
      </c>
      <c r="L10316">
        <v>2025</v>
      </c>
      <c r="M10316" t="s">
        <v>112</v>
      </c>
      <c r="N10316" s="89" cm="1">
        <f t="array" ref="N10316">IF(ISNUMBER(_34_KNMI_Stations[[#This Row],[Etmaal temperatuur °C]]),IF(_34_KNMI_Stations[[#This Row],[Etmaal temperatuur °C]]&lt;stookgrens[],stookgrens[]-_34_KNMI_Stations[[#This Row],[Etmaal temperatuur °C]],0),"")</f>
        <v>18.8</v>
      </c>
      <c r="O10316" s="89">
        <f>_34_KNMI_Stations[[#This Row],[graaddagen]]*_34_KNMI_Stations[[#This Row],[Gewogen factor]]</f>
        <v>20.680000000000003</v>
      </c>
      <c r="P10316" s="89" cm="1">
        <f t="array" ref="P103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17" spans="1:16" x14ac:dyDescent="0.25">
      <c r="A10317">
        <v>348</v>
      </c>
      <c r="B10317" s="110">
        <v>45677</v>
      </c>
      <c r="C10317" s="89">
        <v>3</v>
      </c>
      <c r="D10317" s="89">
        <v>-0.2</v>
      </c>
      <c r="E10317" s="96">
        <v>82</v>
      </c>
      <c r="F10317" s="89">
        <v>-0.1</v>
      </c>
      <c r="G10317" s="89">
        <v>1019.5</v>
      </c>
      <c r="H10317">
        <v>0.96</v>
      </c>
      <c r="I10317" t="s">
        <v>26</v>
      </c>
      <c r="J10317">
        <v>1.1000000000000001</v>
      </c>
      <c r="K10317">
        <v>1</v>
      </c>
      <c r="L10317">
        <v>2025</v>
      </c>
      <c r="M10317" t="s">
        <v>113</v>
      </c>
      <c r="N10317" s="89" cm="1">
        <f t="array" ref="N10317">IF(ISNUMBER(_34_KNMI_Stations[[#This Row],[Etmaal temperatuur °C]]),IF(_34_KNMI_Stations[[#This Row],[Etmaal temperatuur °C]]&lt;stookgrens[],stookgrens[]-_34_KNMI_Stations[[#This Row],[Etmaal temperatuur °C]],0),"")</f>
        <v>18.2</v>
      </c>
      <c r="O10317" s="89">
        <f>_34_KNMI_Stations[[#This Row],[graaddagen]]*_34_KNMI_Stations[[#This Row],[Gewogen factor]]</f>
        <v>20.02</v>
      </c>
      <c r="P10317" s="89" cm="1">
        <f t="array" ref="P103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18" spans="1:16" x14ac:dyDescent="0.25">
      <c r="A10318">
        <v>348</v>
      </c>
      <c r="B10318" s="110">
        <v>45678</v>
      </c>
      <c r="C10318" s="89">
        <v>3.4</v>
      </c>
      <c r="D10318" s="89">
        <v>-0.4</v>
      </c>
      <c r="E10318" s="96">
        <v>141</v>
      </c>
      <c r="F10318" s="89">
        <v>0</v>
      </c>
      <c r="G10318" s="89">
        <v>1015.8</v>
      </c>
      <c r="H10318">
        <v>0.99</v>
      </c>
      <c r="I10318" t="s">
        <v>26</v>
      </c>
      <c r="J10318">
        <v>1.1000000000000001</v>
      </c>
      <c r="K10318">
        <v>1</v>
      </c>
      <c r="L10318">
        <v>2025</v>
      </c>
      <c r="M10318" t="s">
        <v>113</v>
      </c>
      <c r="N10318" s="89" cm="1">
        <f t="array" ref="N10318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10318" s="89">
        <f>_34_KNMI_Stations[[#This Row],[graaddagen]]*_34_KNMI_Stations[[#This Row],[Gewogen factor]]</f>
        <v>20.239999999999998</v>
      </c>
      <c r="P10318" s="89" cm="1">
        <f t="array" ref="P103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19" spans="1:16" x14ac:dyDescent="0.25">
      <c r="A10319">
        <v>348</v>
      </c>
      <c r="B10319" s="110">
        <v>45679</v>
      </c>
      <c r="C10319" s="89">
        <v>2.7</v>
      </c>
      <c r="D10319" s="89">
        <v>2.1</v>
      </c>
      <c r="E10319" s="96">
        <v>122</v>
      </c>
      <c r="F10319" s="89">
        <v>6.3</v>
      </c>
      <c r="G10319" s="89">
        <v>1003.8</v>
      </c>
      <c r="H10319">
        <v>0.96</v>
      </c>
      <c r="I10319" t="s">
        <v>26</v>
      </c>
      <c r="J10319">
        <v>1.1000000000000001</v>
      </c>
      <c r="K10319">
        <v>1</v>
      </c>
      <c r="L10319">
        <v>2025</v>
      </c>
      <c r="M10319" t="s">
        <v>113</v>
      </c>
      <c r="N10319" s="89" cm="1">
        <f t="array" ref="N10319">IF(ISNUMBER(_34_KNMI_Stations[[#This Row],[Etmaal temperatuur °C]]),IF(_34_KNMI_Stations[[#This Row],[Etmaal temperatuur °C]]&lt;stookgrens[],stookgrens[]-_34_KNMI_Stations[[#This Row],[Etmaal temperatuur °C]],0),"")</f>
        <v>15.9</v>
      </c>
      <c r="O10319" s="89">
        <f>_34_KNMI_Stations[[#This Row],[graaddagen]]*_34_KNMI_Stations[[#This Row],[Gewogen factor]]</f>
        <v>17.490000000000002</v>
      </c>
      <c r="P10319" s="89" cm="1">
        <f t="array" ref="P103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20" spans="1:16" x14ac:dyDescent="0.25">
      <c r="A10320">
        <v>348</v>
      </c>
      <c r="B10320" s="110">
        <v>45680</v>
      </c>
      <c r="C10320" s="89">
        <v>6.2</v>
      </c>
      <c r="D10320" s="89">
        <v>5.4</v>
      </c>
      <c r="E10320" s="96">
        <v>258</v>
      </c>
      <c r="F10320" s="89">
        <v>2.7</v>
      </c>
      <c r="G10320" s="89">
        <v>1003.3</v>
      </c>
      <c r="H10320">
        <v>0.89</v>
      </c>
      <c r="I10320" t="s">
        <v>26</v>
      </c>
      <c r="J10320">
        <v>1.1000000000000001</v>
      </c>
      <c r="K10320">
        <v>1</v>
      </c>
      <c r="L10320">
        <v>2025</v>
      </c>
      <c r="M10320" t="s">
        <v>113</v>
      </c>
      <c r="N10320" s="89" cm="1">
        <f t="array" ref="N10320">IF(ISNUMBER(_34_KNMI_Stations[[#This Row],[Etmaal temperatuur °C]]),IF(_34_KNMI_Stations[[#This Row],[Etmaal temperatuur °C]]&lt;stookgrens[],stookgrens[]-_34_KNMI_Stations[[#This Row],[Etmaal temperatuur °C]],0),"")</f>
        <v>12.6</v>
      </c>
      <c r="O10320" s="89">
        <f>_34_KNMI_Stations[[#This Row],[graaddagen]]*_34_KNMI_Stations[[#This Row],[Gewogen factor]]</f>
        <v>13.860000000000001</v>
      </c>
      <c r="P10320" s="89" cm="1">
        <f t="array" ref="P103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21" spans="1:16" x14ac:dyDescent="0.25">
      <c r="A10321">
        <v>348</v>
      </c>
      <c r="B10321" s="110">
        <v>45681</v>
      </c>
      <c r="C10321" s="89">
        <v>7.1</v>
      </c>
      <c r="D10321" s="89">
        <v>7.4</v>
      </c>
      <c r="E10321" s="96">
        <v>101</v>
      </c>
      <c r="F10321" s="89">
        <v>3.7</v>
      </c>
      <c r="G10321" s="89">
        <v>1000.9</v>
      </c>
      <c r="H10321">
        <v>0.9</v>
      </c>
      <c r="I10321" t="s">
        <v>26</v>
      </c>
      <c r="J10321">
        <v>1.1000000000000001</v>
      </c>
      <c r="K10321">
        <v>1</v>
      </c>
      <c r="L10321">
        <v>2025</v>
      </c>
      <c r="M10321" t="s">
        <v>113</v>
      </c>
      <c r="N10321" s="89" cm="1">
        <f t="array" ref="N10321">IF(ISNUMBER(_34_KNMI_Stations[[#This Row],[Etmaal temperatuur °C]]),IF(_34_KNMI_Stations[[#This Row],[Etmaal temperatuur °C]]&lt;stookgrens[],stookgrens[]-_34_KNMI_Stations[[#This Row],[Etmaal temperatuur °C]],0),"")</f>
        <v>10.6</v>
      </c>
      <c r="O10321" s="89">
        <f>_34_KNMI_Stations[[#This Row],[graaddagen]]*_34_KNMI_Stations[[#This Row],[Gewogen factor]]</f>
        <v>11.66</v>
      </c>
      <c r="P10321" s="89" cm="1">
        <f t="array" ref="P103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22" spans="1:16" x14ac:dyDescent="0.25">
      <c r="A10322">
        <v>348</v>
      </c>
      <c r="B10322" s="110">
        <v>45682</v>
      </c>
      <c r="C10322" s="89">
        <v>2.2000000000000002</v>
      </c>
      <c r="D10322" s="89">
        <v>4.8</v>
      </c>
      <c r="E10322" s="96">
        <v>197</v>
      </c>
      <c r="F10322" s="89">
        <v>4.4000000000000004</v>
      </c>
      <c r="G10322" s="89">
        <v>1004.6</v>
      </c>
      <c r="H10322">
        <v>0.94</v>
      </c>
      <c r="I10322" t="s">
        <v>26</v>
      </c>
      <c r="J10322">
        <v>1.1000000000000001</v>
      </c>
      <c r="K10322">
        <v>1</v>
      </c>
      <c r="L10322">
        <v>2025</v>
      </c>
      <c r="M10322" t="s">
        <v>113</v>
      </c>
      <c r="N10322" s="89" cm="1">
        <f t="array" ref="N10322">IF(ISNUMBER(_34_KNMI_Stations[[#This Row],[Etmaal temperatuur °C]]),IF(_34_KNMI_Stations[[#This Row],[Etmaal temperatuur °C]]&lt;stookgrens[],stookgrens[]-_34_KNMI_Stations[[#This Row],[Etmaal temperatuur °C]],0),"")</f>
        <v>13.2</v>
      </c>
      <c r="O10322" s="89">
        <f>_34_KNMI_Stations[[#This Row],[graaddagen]]*_34_KNMI_Stations[[#This Row],[Gewogen factor]]</f>
        <v>14.52</v>
      </c>
      <c r="P10322" s="89" cm="1">
        <f t="array" ref="P103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23" spans="1:16" x14ac:dyDescent="0.25">
      <c r="A10323">
        <v>348</v>
      </c>
      <c r="B10323" s="110">
        <v>45683</v>
      </c>
      <c r="C10323" s="89">
        <v>5.0999999999999996</v>
      </c>
      <c r="D10323" s="89">
        <v>3.8</v>
      </c>
      <c r="E10323" s="96">
        <v>493</v>
      </c>
      <c r="F10323" s="89">
        <v>1.6</v>
      </c>
      <c r="G10323" s="89">
        <v>1002.5</v>
      </c>
      <c r="H10323">
        <v>0.89</v>
      </c>
      <c r="I10323" t="s">
        <v>26</v>
      </c>
      <c r="J10323">
        <v>1.1000000000000001</v>
      </c>
      <c r="K10323">
        <v>1</v>
      </c>
      <c r="L10323">
        <v>2025</v>
      </c>
      <c r="M10323" t="s">
        <v>113</v>
      </c>
      <c r="N10323" s="89" cm="1">
        <f t="array" ref="N10323">IF(ISNUMBER(_34_KNMI_Stations[[#This Row],[Etmaal temperatuur °C]]),IF(_34_KNMI_Stations[[#This Row],[Etmaal temperatuur °C]]&lt;stookgrens[],stookgrens[]-_34_KNMI_Stations[[#This Row],[Etmaal temperatuur °C]],0),"")</f>
        <v>14.2</v>
      </c>
      <c r="O10323" s="89">
        <f>_34_KNMI_Stations[[#This Row],[graaddagen]]*_34_KNMI_Stations[[#This Row],[Gewogen factor]]</f>
        <v>15.620000000000001</v>
      </c>
      <c r="P10323" s="89" cm="1">
        <f t="array" ref="P103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24" spans="1:16" x14ac:dyDescent="0.25">
      <c r="A10324">
        <v>348</v>
      </c>
      <c r="B10324" s="110">
        <v>45684</v>
      </c>
      <c r="C10324" s="89">
        <v>7.9</v>
      </c>
      <c r="D10324" s="89">
        <v>8.6999999999999993</v>
      </c>
      <c r="E10324" s="96">
        <v>539</v>
      </c>
      <c r="F10324" s="89">
        <v>5.2</v>
      </c>
      <c r="G10324" s="89">
        <v>988.2</v>
      </c>
      <c r="H10324">
        <v>0.8</v>
      </c>
      <c r="I10324" t="s">
        <v>26</v>
      </c>
      <c r="J10324">
        <v>1.1000000000000001</v>
      </c>
      <c r="K10324">
        <v>1</v>
      </c>
      <c r="L10324">
        <v>2025</v>
      </c>
      <c r="M10324" t="s">
        <v>114</v>
      </c>
      <c r="N10324" s="89" cm="1">
        <f t="array" ref="N10324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0324" s="89">
        <f>_34_KNMI_Stations[[#This Row],[graaddagen]]*_34_KNMI_Stations[[#This Row],[Gewogen factor]]</f>
        <v>10.230000000000002</v>
      </c>
      <c r="P10324" s="89" cm="1">
        <f t="array" ref="P103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25" spans="1:16" x14ac:dyDescent="0.25">
      <c r="A10325">
        <v>348</v>
      </c>
      <c r="B10325" s="110">
        <v>45685</v>
      </c>
      <c r="C10325" s="89">
        <v>7.2</v>
      </c>
      <c r="D10325" s="89">
        <v>7.6</v>
      </c>
      <c r="E10325" s="96">
        <v>204</v>
      </c>
      <c r="F10325" s="89">
        <v>2</v>
      </c>
      <c r="G10325" s="89">
        <v>989.5</v>
      </c>
      <c r="H10325">
        <v>0.85</v>
      </c>
      <c r="I10325" t="s">
        <v>26</v>
      </c>
      <c r="J10325">
        <v>1.1000000000000001</v>
      </c>
      <c r="K10325">
        <v>1</v>
      </c>
      <c r="L10325">
        <v>2025</v>
      </c>
      <c r="M10325" t="s">
        <v>114</v>
      </c>
      <c r="N10325" s="89" cm="1">
        <f t="array" ref="N10325">IF(ISNUMBER(_34_KNMI_Stations[[#This Row],[Etmaal temperatuur °C]]),IF(_34_KNMI_Stations[[#This Row],[Etmaal temperatuur °C]]&lt;stookgrens[],stookgrens[]-_34_KNMI_Stations[[#This Row],[Etmaal temperatuur °C]],0),"")</f>
        <v>10.4</v>
      </c>
      <c r="O10325" s="89">
        <f>_34_KNMI_Stations[[#This Row],[graaddagen]]*_34_KNMI_Stations[[#This Row],[Gewogen factor]]</f>
        <v>11.440000000000001</v>
      </c>
      <c r="P10325" s="89" cm="1">
        <f t="array" ref="P103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26" spans="1:16" x14ac:dyDescent="0.25">
      <c r="A10326">
        <v>348</v>
      </c>
      <c r="B10326" s="110">
        <v>45686</v>
      </c>
      <c r="C10326" s="89">
        <v>5.5</v>
      </c>
      <c r="D10326" s="89">
        <v>6.8</v>
      </c>
      <c r="E10326" s="96">
        <v>253</v>
      </c>
      <c r="F10326" s="89">
        <v>2.1</v>
      </c>
      <c r="G10326" s="89">
        <v>1002.4</v>
      </c>
      <c r="H10326">
        <v>0.9</v>
      </c>
      <c r="I10326" t="s">
        <v>26</v>
      </c>
      <c r="J10326">
        <v>1.1000000000000001</v>
      </c>
      <c r="K10326">
        <v>1</v>
      </c>
      <c r="L10326">
        <v>2025</v>
      </c>
      <c r="M10326" t="s">
        <v>114</v>
      </c>
      <c r="N10326" s="89" cm="1">
        <f t="array" ref="N10326">IF(ISNUMBER(_34_KNMI_Stations[[#This Row],[Etmaal temperatuur °C]]),IF(_34_KNMI_Stations[[#This Row],[Etmaal temperatuur °C]]&lt;stookgrens[],stookgrens[]-_34_KNMI_Stations[[#This Row],[Etmaal temperatuur °C]],0),"")</f>
        <v>11.2</v>
      </c>
      <c r="O10326" s="89">
        <f>_34_KNMI_Stations[[#This Row],[graaddagen]]*_34_KNMI_Stations[[#This Row],[Gewogen factor]]</f>
        <v>12.32</v>
      </c>
      <c r="P10326" s="89" cm="1">
        <f t="array" ref="P103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27" spans="1:16" x14ac:dyDescent="0.25">
      <c r="A10327">
        <v>348</v>
      </c>
      <c r="B10327" s="110">
        <v>45687</v>
      </c>
      <c r="C10327" s="89">
        <v>2.4</v>
      </c>
      <c r="D10327" s="89">
        <v>4.7</v>
      </c>
      <c r="E10327" s="96">
        <v>218</v>
      </c>
      <c r="F10327" s="89">
        <v>1.7</v>
      </c>
      <c r="G10327" s="89">
        <v>1016.8</v>
      </c>
      <c r="H10327">
        <v>0.92</v>
      </c>
      <c r="I10327" t="s">
        <v>26</v>
      </c>
      <c r="J10327">
        <v>1.1000000000000001</v>
      </c>
      <c r="K10327">
        <v>1</v>
      </c>
      <c r="L10327">
        <v>2025</v>
      </c>
      <c r="M10327" t="s">
        <v>114</v>
      </c>
      <c r="N10327" s="89" cm="1">
        <f t="array" ref="N10327">IF(ISNUMBER(_34_KNMI_Stations[[#This Row],[Etmaal temperatuur °C]]),IF(_34_KNMI_Stations[[#This Row],[Etmaal temperatuur °C]]&lt;stookgrens[],stookgrens[]-_34_KNMI_Stations[[#This Row],[Etmaal temperatuur °C]],0),"")</f>
        <v>13.3</v>
      </c>
      <c r="O10327" s="89">
        <f>_34_KNMI_Stations[[#This Row],[graaddagen]]*_34_KNMI_Stations[[#This Row],[Gewogen factor]]</f>
        <v>14.630000000000003</v>
      </c>
      <c r="P10327" s="89" cm="1">
        <f t="array" ref="P103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28" spans="1:16" x14ac:dyDescent="0.25">
      <c r="A10328">
        <v>348</v>
      </c>
      <c r="B10328" s="110">
        <v>45688</v>
      </c>
      <c r="C10328" s="89">
        <v>2.6</v>
      </c>
      <c r="D10328" s="89">
        <v>1.7</v>
      </c>
      <c r="E10328" s="96">
        <v>426</v>
      </c>
      <c r="F10328" s="89">
        <v>0</v>
      </c>
      <c r="G10328" s="89">
        <v>1027.8</v>
      </c>
      <c r="H10328">
        <v>0.94</v>
      </c>
      <c r="I10328" t="s">
        <v>26</v>
      </c>
      <c r="J10328">
        <v>1.1000000000000001</v>
      </c>
      <c r="K10328">
        <v>1</v>
      </c>
      <c r="L10328">
        <v>2025</v>
      </c>
      <c r="M10328" t="s">
        <v>114</v>
      </c>
      <c r="N10328" s="89" cm="1">
        <f t="array" ref="N10328">IF(ISNUMBER(_34_KNMI_Stations[[#This Row],[Etmaal temperatuur °C]]),IF(_34_KNMI_Stations[[#This Row],[Etmaal temperatuur °C]]&lt;stookgrens[],stookgrens[]-_34_KNMI_Stations[[#This Row],[Etmaal temperatuur °C]],0),"")</f>
        <v>16.3</v>
      </c>
      <c r="O10328" s="89">
        <f>_34_KNMI_Stations[[#This Row],[graaddagen]]*_34_KNMI_Stations[[#This Row],[Gewogen factor]]</f>
        <v>17.930000000000003</v>
      </c>
      <c r="P10328" s="89" cm="1">
        <f t="array" ref="P103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29" spans="1:16" x14ac:dyDescent="0.25">
      <c r="A10329">
        <v>348</v>
      </c>
      <c r="B10329" s="110">
        <v>45689</v>
      </c>
      <c r="C10329" s="89">
        <v>2.1</v>
      </c>
      <c r="D10329" s="89">
        <v>1</v>
      </c>
      <c r="E10329" s="96">
        <v>713</v>
      </c>
      <c r="F10329" s="89">
        <v>0</v>
      </c>
      <c r="G10329" s="89">
        <v>1031.3</v>
      </c>
      <c r="H10329">
        <v>0.86</v>
      </c>
      <c r="I10329" t="s">
        <v>26</v>
      </c>
      <c r="J10329">
        <v>1.1000000000000001</v>
      </c>
      <c r="K10329">
        <v>2</v>
      </c>
      <c r="L10329">
        <v>2025</v>
      </c>
      <c r="M10329" t="s">
        <v>114</v>
      </c>
      <c r="N10329" s="89" cm="1">
        <f t="array" ref="N10329">IF(ISNUMBER(_34_KNMI_Stations[[#This Row],[Etmaal temperatuur °C]]),IF(_34_KNMI_Stations[[#This Row],[Etmaal temperatuur °C]]&lt;stookgrens[],stookgrens[]-_34_KNMI_Stations[[#This Row],[Etmaal temperatuur °C]],0),"")</f>
        <v>17</v>
      </c>
      <c r="O10329" s="89">
        <f>_34_KNMI_Stations[[#This Row],[graaddagen]]*_34_KNMI_Stations[[#This Row],[Gewogen factor]]</f>
        <v>18.700000000000003</v>
      </c>
      <c r="P10329" s="89" cm="1">
        <f t="array" ref="P103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30" spans="1:16" x14ac:dyDescent="0.25">
      <c r="A10330">
        <v>348</v>
      </c>
      <c r="B10330" s="110">
        <v>45690</v>
      </c>
      <c r="C10330" s="89">
        <v>2.2999999999999998</v>
      </c>
      <c r="D10330" s="89">
        <v>0.3</v>
      </c>
      <c r="E10330" s="96">
        <v>743</v>
      </c>
      <c r="F10330" s="89">
        <v>0</v>
      </c>
      <c r="G10330" s="89">
        <v>1025.5999999999999</v>
      </c>
      <c r="H10330">
        <v>0.86</v>
      </c>
      <c r="I10330" t="s">
        <v>26</v>
      </c>
      <c r="J10330">
        <v>1.1000000000000001</v>
      </c>
      <c r="K10330">
        <v>2</v>
      </c>
      <c r="L10330">
        <v>2025</v>
      </c>
      <c r="M10330" t="s">
        <v>114</v>
      </c>
      <c r="N10330" s="89" cm="1">
        <f t="array" ref="N10330">IF(ISNUMBER(_34_KNMI_Stations[[#This Row],[Etmaal temperatuur °C]]),IF(_34_KNMI_Stations[[#This Row],[Etmaal temperatuur °C]]&lt;stookgrens[],stookgrens[]-_34_KNMI_Stations[[#This Row],[Etmaal temperatuur °C]],0),"")</f>
        <v>17.7</v>
      </c>
      <c r="O10330" s="89">
        <f>_34_KNMI_Stations[[#This Row],[graaddagen]]*_34_KNMI_Stations[[#This Row],[Gewogen factor]]</f>
        <v>19.470000000000002</v>
      </c>
      <c r="P10330" s="89" cm="1">
        <f t="array" ref="P103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31" spans="1:16" x14ac:dyDescent="0.25">
      <c r="A10331">
        <v>348</v>
      </c>
      <c r="B10331" s="110">
        <v>45691</v>
      </c>
      <c r="C10331" s="89">
        <v>2.5</v>
      </c>
      <c r="D10331" s="89">
        <v>0.8</v>
      </c>
      <c r="E10331" s="96">
        <v>763</v>
      </c>
      <c r="F10331" s="89">
        <v>0</v>
      </c>
      <c r="G10331" s="89">
        <v>1026.7</v>
      </c>
      <c r="H10331">
        <v>0.91</v>
      </c>
      <c r="I10331" t="s">
        <v>26</v>
      </c>
      <c r="J10331">
        <v>1.1000000000000001</v>
      </c>
      <c r="K10331">
        <v>2</v>
      </c>
      <c r="L10331">
        <v>2025</v>
      </c>
      <c r="M10331" t="s">
        <v>115</v>
      </c>
      <c r="N10331" s="89" cm="1">
        <f t="array" ref="N10331">IF(ISNUMBER(_34_KNMI_Stations[[#This Row],[Etmaal temperatuur °C]]),IF(_34_KNMI_Stations[[#This Row],[Etmaal temperatuur °C]]&lt;stookgrens[],stookgrens[]-_34_KNMI_Stations[[#This Row],[Etmaal temperatuur °C]],0),"")</f>
        <v>17.2</v>
      </c>
      <c r="O10331" s="89">
        <f>_34_KNMI_Stations[[#This Row],[graaddagen]]*_34_KNMI_Stations[[#This Row],[Gewogen factor]]</f>
        <v>18.920000000000002</v>
      </c>
      <c r="P10331" s="89" cm="1">
        <f t="array" ref="P103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32" spans="1:16" x14ac:dyDescent="0.25">
      <c r="A10332">
        <v>348</v>
      </c>
      <c r="B10332" s="110">
        <v>45692</v>
      </c>
      <c r="C10332" s="89">
        <v>4.5</v>
      </c>
      <c r="D10332" s="89">
        <v>2.2999999999999998</v>
      </c>
      <c r="E10332" s="96">
        <v>229</v>
      </c>
      <c r="F10332" s="89">
        <v>0</v>
      </c>
      <c r="G10332" s="89">
        <v>1026.9000000000001</v>
      </c>
      <c r="H10332">
        <v>0.91</v>
      </c>
      <c r="I10332" t="s">
        <v>26</v>
      </c>
      <c r="J10332">
        <v>1.1000000000000001</v>
      </c>
      <c r="K10332">
        <v>2</v>
      </c>
      <c r="L10332">
        <v>2025</v>
      </c>
      <c r="M10332" t="s">
        <v>115</v>
      </c>
      <c r="N10332" s="89" cm="1">
        <f t="array" ref="N10332">IF(ISNUMBER(_34_KNMI_Stations[[#This Row],[Etmaal temperatuur °C]]),IF(_34_KNMI_Stations[[#This Row],[Etmaal temperatuur °C]]&lt;stookgrens[],stookgrens[]-_34_KNMI_Stations[[#This Row],[Etmaal temperatuur °C]],0),"")</f>
        <v>15.7</v>
      </c>
      <c r="O10332" s="89">
        <f>_34_KNMI_Stations[[#This Row],[graaddagen]]*_34_KNMI_Stations[[#This Row],[Gewogen factor]]</f>
        <v>17.27</v>
      </c>
      <c r="P10332" s="89" cm="1">
        <f t="array" ref="P103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33" spans="1:16" x14ac:dyDescent="0.25">
      <c r="A10333">
        <v>348</v>
      </c>
      <c r="B10333" s="110">
        <v>45693</v>
      </c>
      <c r="C10333" s="89">
        <v>3.3</v>
      </c>
      <c r="D10333" s="89">
        <v>4.2</v>
      </c>
      <c r="E10333" s="96">
        <v>409</v>
      </c>
      <c r="F10333" s="89">
        <v>0</v>
      </c>
      <c r="G10333" s="89">
        <v>1037.3</v>
      </c>
      <c r="H10333">
        <v>0.97</v>
      </c>
      <c r="I10333" t="s">
        <v>26</v>
      </c>
      <c r="J10333">
        <v>1.1000000000000001</v>
      </c>
      <c r="K10333">
        <v>2</v>
      </c>
      <c r="L10333">
        <v>2025</v>
      </c>
      <c r="M10333" t="s">
        <v>115</v>
      </c>
      <c r="N10333" s="89" cm="1">
        <f t="array" ref="N10333">IF(ISNUMBER(_34_KNMI_Stations[[#This Row],[Etmaal temperatuur °C]]),IF(_34_KNMI_Stations[[#This Row],[Etmaal temperatuur °C]]&lt;stookgrens[],stookgrens[]-_34_KNMI_Stations[[#This Row],[Etmaal temperatuur °C]],0),"")</f>
        <v>13.8</v>
      </c>
      <c r="O10333" s="89">
        <f>_34_KNMI_Stations[[#This Row],[graaddagen]]*_34_KNMI_Stations[[#This Row],[Gewogen factor]]</f>
        <v>15.180000000000001</v>
      </c>
      <c r="P10333" s="89" cm="1">
        <f t="array" ref="P103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34" spans="1:16" x14ac:dyDescent="0.25">
      <c r="A10334">
        <v>348</v>
      </c>
      <c r="B10334" s="110">
        <v>45694</v>
      </c>
      <c r="C10334" s="89">
        <v>3</v>
      </c>
      <c r="D10334" s="89">
        <v>3.7</v>
      </c>
      <c r="E10334" s="96">
        <v>401</v>
      </c>
      <c r="F10334" s="89">
        <v>-0.1</v>
      </c>
      <c r="G10334" s="89">
        <v>1041.3</v>
      </c>
      <c r="H10334">
        <v>0.9</v>
      </c>
      <c r="I10334" t="s">
        <v>26</v>
      </c>
      <c r="J10334">
        <v>1.1000000000000001</v>
      </c>
      <c r="K10334">
        <v>2</v>
      </c>
      <c r="L10334">
        <v>2025</v>
      </c>
      <c r="M10334" t="s">
        <v>115</v>
      </c>
      <c r="N10334" s="89" cm="1">
        <f t="array" ref="N10334">IF(ISNUMBER(_34_KNMI_Stations[[#This Row],[Etmaal temperatuur °C]]),IF(_34_KNMI_Stations[[#This Row],[Etmaal temperatuur °C]]&lt;stookgrens[],stookgrens[]-_34_KNMI_Stations[[#This Row],[Etmaal temperatuur °C]],0),"")</f>
        <v>14.3</v>
      </c>
      <c r="O10334" s="89">
        <f>_34_KNMI_Stations[[#This Row],[graaddagen]]*_34_KNMI_Stations[[#This Row],[Gewogen factor]]</f>
        <v>15.730000000000002</v>
      </c>
      <c r="P10334" s="89" cm="1">
        <f t="array" ref="P103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35" spans="1:16" x14ac:dyDescent="0.25">
      <c r="A10335">
        <v>348</v>
      </c>
      <c r="B10335" s="110">
        <v>45695</v>
      </c>
      <c r="C10335" s="89">
        <v>7.2</v>
      </c>
      <c r="D10335" s="89">
        <v>3.5</v>
      </c>
      <c r="E10335" s="96">
        <v>287</v>
      </c>
      <c r="F10335" s="89">
        <v>0</v>
      </c>
      <c r="G10335" s="89">
        <v>1027.8</v>
      </c>
      <c r="H10335">
        <v>0.75</v>
      </c>
      <c r="I10335" t="s">
        <v>26</v>
      </c>
      <c r="J10335">
        <v>1.1000000000000001</v>
      </c>
      <c r="K10335">
        <v>2</v>
      </c>
      <c r="L10335">
        <v>2025</v>
      </c>
      <c r="M10335" t="s">
        <v>115</v>
      </c>
      <c r="N10335" s="89" cm="1">
        <f t="array" ref="N10335">IF(ISNUMBER(_34_KNMI_Stations[[#This Row],[Etmaal temperatuur °C]]),IF(_34_KNMI_Stations[[#This Row],[Etmaal temperatuur °C]]&lt;stookgrens[],stookgrens[]-_34_KNMI_Stations[[#This Row],[Etmaal temperatuur °C]],0),"")</f>
        <v>14.5</v>
      </c>
      <c r="O10335" s="89">
        <f>_34_KNMI_Stations[[#This Row],[graaddagen]]*_34_KNMI_Stations[[#This Row],[Gewogen factor]]</f>
        <v>15.950000000000001</v>
      </c>
      <c r="P10335" s="89" cm="1">
        <f t="array" ref="P103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36" spans="1:16" x14ac:dyDescent="0.25">
      <c r="A10336">
        <v>348</v>
      </c>
      <c r="B10336" s="110">
        <v>45696</v>
      </c>
      <c r="C10336" s="89">
        <v>4</v>
      </c>
      <c r="D10336" s="89">
        <v>4.0999999999999996</v>
      </c>
      <c r="E10336" s="96">
        <v>300</v>
      </c>
      <c r="F10336" s="89">
        <v>-0.1</v>
      </c>
      <c r="G10336" s="89">
        <v>1021.6</v>
      </c>
      <c r="H10336">
        <v>0.78</v>
      </c>
      <c r="I10336" t="s">
        <v>26</v>
      </c>
      <c r="J10336">
        <v>1.1000000000000001</v>
      </c>
      <c r="K10336">
        <v>2</v>
      </c>
      <c r="L10336">
        <v>2025</v>
      </c>
      <c r="M10336" t="s">
        <v>115</v>
      </c>
      <c r="N10336" s="89" cm="1">
        <f t="array" ref="N10336">IF(ISNUMBER(_34_KNMI_Stations[[#This Row],[Etmaal temperatuur °C]]),IF(_34_KNMI_Stations[[#This Row],[Etmaal temperatuur °C]]&lt;stookgrens[],stookgrens[]-_34_KNMI_Stations[[#This Row],[Etmaal temperatuur °C]],0),"")</f>
        <v>13.9</v>
      </c>
      <c r="O10336" s="89">
        <f>_34_KNMI_Stations[[#This Row],[graaddagen]]*_34_KNMI_Stations[[#This Row],[Gewogen factor]]</f>
        <v>15.290000000000001</v>
      </c>
      <c r="P10336" s="89" cm="1">
        <f t="array" ref="P103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37" spans="1:16" x14ac:dyDescent="0.25">
      <c r="A10337">
        <v>348</v>
      </c>
      <c r="B10337" s="110">
        <v>45697</v>
      </c>
      <c r="C10337" s="89">
        <v>2.7</v>
      </c>
      <c r="D10337" s="89">
        <v>3.1</v>
      </c>
      <c r="E10337" s="96">
        <v>357</v>
      </c>
      <c r="F10337" s="89">
        <v>0</v>
      </c>
      <c r="G10337" s="89">
        <v>1028.3</v>
      </c>
      <c r="H10337">
        <v>0.83</v>
      </c>
      <c r="I10337" t="s">
        <v>26</v>
      </c>
      <c r="J10337">
        <v>1.1000000000000001</v>
      </c>
      <c r="K10337">
        <v>2</v>
      </c>
      <c r="L10337">
        <v>2025</v>
      </c>
      <c r="M10337" t="s">
        <v>115</v>
      </c>
      <c r="N10337" s="89" cm="1">
        <f t="array" ref="N10337">IF(ISNUMBER(_34_KNMI_Stations[[#This Row],[Etmaal temperatuur °C]]),IF(_34_KNMI_Stations[[#This Row],[Etmaal temperatuur °C]]&lt;stookgrens[],stookgrens[]-_34_KNMI_Stations[[#This Row],[Etmaal temperatuur °C]],0),"")</f>
        <v>14.9</v>
      </c>
      <c r="O10337" s="89">
        <f>_34_KNMI_Stations[[#This Row],[graaddagen]]*_34_KNMI_Stations[[#This Row],[Gewogen factor]]</f>
        <v>16.39</v>
      </c>
      <c r="P10337" s="89" cm="1">
        <f t="array" ref="P103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38" spans="1:16" x14ac:dyDescent="0.25">
      <c r="A10338">
        <v>348</v>
      </c>
      <c r="B10338" s="110">
        <v>45698</v>
      </c>
      <c r="C10338" s="89">
        <v>5.7</v>
      </c>
      <c r="D10338" s="89">
        <v>1.8</v>
      </c>
      <c r="E10338" s="96">
        <v>221</v>
      </c>
      <c r="F10338" s="89">
        <v>4</v>
      </c>
      <c r="G10338" s="89">
        <v>1023.8</v>
      </c>
      <c r="H10338">
        <v>0.84</v>
      </c>
      <c r="I10338" t="s">
        <v>26</v>
      </c>
      <c r="J10338">
        <v>1.1000000000000001</v>
      </c>
      <c r="K10338">
        <v>2</v>
      </c>
      <c r="L10338">
        <v>2025</v>
      </c>
      <c r="M10338" t="s">
        <v>116</v>
      </c>
      <c r="N10338" s="89" cm="1">
        <f t="array" ref="N10338">IF(ISNUMBER(_34_KNMI_Stations[[#This Row],[Etmaal temperatuur °C]]),IF(_34_KNMI_Stations[[#This Row],[Etmaal temperatuur °C]]&lt;stookgrens[],stookgrens[]-_34_KNMI_Stations[[#This Row],[Etmaal temperatuur °C]],0),"")</f>
        <v>16.2</v>
      </c>
      <c r="O10338" s="89">
        <f>_34_KNMI_Stations[[#This Row],[graaddagen]]*_34_KNMI_Stations[[#This Row],[Gewogen factor]]</f>
        <v>17.82</v>
      </c>
      <c r="P10338" s="89" cm="1">
        <f t="array" ref="P103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39" spans="1:16" x14ac:dyDescent="0.25">
      <c r="A10339">
        <v>348</v>
      </c>
      <c r="B10339" s="110">
        <v>45699</v>
      </c>
      <c r="C10339" s="89">
        <v>4.3</v>
      </c>
      <c r="D10339" s="89">
        <v>3</v>
      </c>
      <c r="E10339" s="96">
        <v>88</v>
      </c>
      <c r="F10339" s="89">
        <v>9.9</v>
      </c>
      <c r="G10339" s="89">
        <v>1017.2</v>
      </c>
      <c r="H10339">
        <v>0.95</v>
      </c>
      <c r="I10339" t="s">
        <v>26</v>
      </c>
      <c r="J10339">
        <v>1.1000000000000001</v>
      </c>
      <c r="K10339">
        <v>2</v>
      </c>
      <c r="L10339">
        <v>2025</v>
      </c>
      <c r="M10339" t="s">
        <v>116</v>
      </c>
      <c r="N10339" s="89" cm="1">
        <f t="array" ref="N10339">IF(ISNUMBER(_34_KNMI_Stations[[#This Row],[Etmaal temperatuur °C]]),IF(_34_KNMI_Stations[[#This Row],[Etmaal temperatuur °C]]&lt;stookgrens[],stookgrens[]-_34_KNMI_Stations[[#This Row],[Etmaal temperatuur °C]],0),"")</f>
        <v>15</v>
      </c>
      <c r="O10339" s="89">
        <f>_34_KNMI_Stations[[#This Row],[graaddagen]]*_34_KNMI_Stations[[#This Row],[Gewogen factor]]</f>
        <v>16.5</v>
      </c>
      <c r="P10339" s="89" cm="1">
        <f t="array" ref="P103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40" spans="1:16" x14ac:dyDescent="0.25">
      <c r="A10340">
        <v>348</v>
      </c>
      <c r="B10340" s="110">
        <v>45700</v>
      </c>
      <c r="C10340" s="89">
        <v>2.1</v>
      </c>
      <c r="D10340" s="89">
        <v>3.9</v>
      </c>
      <c r="E10340" s="96">
        <v>295</v>
      </c>
      <c r="F10340" s="89">
        <v>-0.1</v>
      </c>
      <c r="G10340" s="89">
        <v>1017.9</v>
      </c>
      <c r="H10340">
        <v>0.96</v>
      </c>
      <c r="I10340" t="s">
        <v>26</v>
      </c>
      <c r="J10340">
        <v>1.1000000000000001</v>
      </c>
      <c r="K10340">
        <v>2</v>
      </c>
      <c r="L10340">
        <v>2025</v>
      </c>
      <c r="M10340" t="s">
        <v>116</v>
      </c>
      <c r="N10340" s="89" cm="1">
        <f t="array" ref="N10340">IF(ISNUMBER(_34_KNMI_Stations[[#This Row],[Etmaal temperatuur °C]]),IF(_34_KNMI_Stations[[#This Row],[Etmaal temperatuur °C]]&lt;stookgrens[],stookgrens[]-_34_KNMI_Stations[[#This Row],[Etmaal temperatuur °C]],0),"")</f>
        <v>14.1</v>
      </c>
      <c r="O10340" s="89">
        <f>_34_KNMI_Stations[[#This Row],[graaddagen]]*_34_KNMI_Stations[[#This Row],[Gewogen factor]]</f>
        <v>15.510000000000002</v>
      </c>
      <c r="P10340" s="89" cm="1">
        <f t="array" ref="P103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41" spans="1:16" x14ac:dyDescent="0.25">
      <c r="A10341">
        <v>348</v>
      </c>
      <c r="B10341" s="110">
        <v>45701</v>
      </c>
      <c r="C10341" s="89">
        <v>3.5</v>
      </c>
      <c r="D10341" s="89">
        <v>0.9</v>
      </c>
      <c r="E10341" s="96">
        <v>465</v>
      </c>
      <c r="F10341" s="89">
        <v>0.1</v>
      </c>
      <c r="G10341" s="89">
        <v>1022.2</v>
      </c>
      <c r="H10341">
        <v>0.88</v>
      </c>
      <c r="I10341" t="s">
        <v>26</v>
      </c>
      <c r="J10341">
        <v>1.1000000000000001</v>
      </c>
      <c r="K10341">
        <v>2</v>
      </c>
      <c r="L10341">
        <v>2025</v>
      </c>
      <c r="M10341" t="s">
        <v>116</v>
      </c>
      <c r="N10341" s="89" cm="1">
        <f t="array" ref="N10341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10341" s="89">
        <f>_34_KNMI_Stations[[#This Row],[graaddagen]]*_34_KNMI_Stations[[#This Row],[Gewogen factor]]</f>
        <v>18.810000000000002</v>
      </c>
      <c r="P10341" s="89" cm="1">
        <f t="array" ref="P103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42" spans="1:16" x14ac:dyDescent="0.25">
      <c r="A10342">
        <v>348</v>
      </c>
      <c r="B10342" s="110">
        <v>45702</v>
      </c>
      <c r="C10342" s="89">
        <v>1.7</v>
      </c>
      <c r="D10342" s="89">
        <v>0.4</v>
      </c>
      <c r="E10342" s="96">
        <v>686</v>
      </c>
      <c r="F10342" s="89">
        <v>0</v>
      </c>
      <c r="G10342" s="89">
        <v>1027.9000000000001</v>
      </c>
      <c r="H10342">
        <v>0.84</v>
      </c>
      <c r="I10342" t="s">
        <v>26</v>
      </c>
      <c r="J10342">
        <v>1.1000000000000001</v>
      </c>
      <c r="K10342">
        <v>2</v>
      </c>
      <c r="L10342">
        <v>2025</v>
      </c>
      <c r="M10342" t="s">
        <v>116</v>
      </c>
      <c r="N10342" s="89" cm="1">
        <f t="array" ref="N10342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10342" s="89">
        <f>_34_KNMI_Stations[[#This Row],[graaddagen]]*_34_KNMI_Stations[[#This Row],[Gewogen factor]]</f>
        <v>19.360000000000003</v>
      </c>
      <c r="P10342" s="89" cm="1">
        <f t="array" ref="P103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43" spans="1:16" x14ac:dyDescent="0.25">
      <c r="A10343">
        <v>348</v>
      </c>
      <c r="B10343" s="110">
        <v>45703</v>
      </c>
      <c r="C10343" s="89">
        <v>2.4</v>
      </c>
      <c r="D10343" s="89">
        <v>1.7</v>
      </c>
      <c r="E10343" s="96">
        <v>384</v>
      </c>
      <c r="F10343" s="89">
        <v>-0.1</v>
      </c>
      <c r="G10343" s="89">
        <v>1023.9</v>
      </c>
      <c r="H10343">
        <v>0.77</v>
      </c>
      <c r="I10343" t="s">
        <v>26</v>
      </c>
      <c r="J10343">
        <v>1.1000000000000001</v>
      </c>
      <c r="K10343">
        <v>2</v>
      </c>
      <c r="L10343">
        <v>2025</v>
      </c>
      <c r="M10343" t="s">
        <v>116</v>
      </c>
      <c r="N10343" s="89" cm="1">
        <f t="array" ref="N10343">IF(ISNUMBER(_34_KNMI_Stations[[#This Row],[Etmaal temperatuur °C]]),IF(_34_KNMI_Stations[[#This Row],[Etmaal temperatuur °C]]&lt;stookgrens[],stookgrens[]-_34_KNMI_Stations[[#This Row],[Etmaal temperatuur °C]],0),"")</f>
        <v>16.3</v>
      </c>
      <c r="O10343" s="89">
        <f>_34_KNMI_Stations[[#This Row],[graaddagen]]*_34_KNMI_Stations[[#This Row],[Gewogen factor]]</f>
        <v>17.930000000000003</v>
      </c>
      <c r="P10343" s="89" cm="1">
        <f t="array" ref="P103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44" spans="1:16" x14ac:dyDescent="0.25">
      <c r="A10344">
        <v>348</v>
      </c>
      <c r="B10344" s="110">
        <v>45704</v>
      </c>
      <c r="C10344" s="89">
        <v>4.5</v>
      </c>
      <c r="D10344" s="89">
        <v>0.7</v>
      </c>
      <c r="E10344" s="96">
        <v>974</v>
      </c>
      <c r="F10344" s="89">
        <v>0</v>
      </c>
      <c r="G10344" s="89">
        <v>1023</v>
      </c>
      <c r="H10344">
        <v>0.73</v>
      </c>
      <c r="I10344" t="s">
        <v>26</v>
      </c>
      <c r="J10344">
        <v>1.1000000000000001</v>
      </c>
      <c r="K10344">
        <v>2</v>
      </c>
      <c r="L10344">
        <v>2025</v>
      </c>
      <c r="M10344" t="s">
        <v>116</v>
      </c>
      <c r="N10344" s="89" cm="1">
        <f t="array" ref="N10344">IF(ISNUMBER(_34_KNMI_Stations[[#This Row],[Etmaal temperatuur °C]]),IF(_34_KNMI_Stations[[#This Row],[Etmaal temperatuur °C]]&lt;stookgrens[],stookgrens[]-_34_KNMI_Stations[[#This Row],[Etmaal temperatuur °C]],0),"")</f>
        <v>17.3</v>
      </c>
      <c r="O10344" s="89">
        <f>_34_KNMI_Stations[[#This Row],[graaddagen]]*_34_KNMI_Stations[[#This Row],[Gewogen factor]]</f>
        <v>19.03</v>
      </c>
      <c r="P10344" s="89" cm="1">
        <f t="array" ref="P103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45" spans="1:16" x14ac:dyDescent="0.25">
      <c r="A10345">
        <v>348</v>
      </c>
      <c r="B10345" s="110">
        <v>45705</v>
      </c>
      <c r="C10345" s="89">
        <v>3</v>
      </c>
      <c r="D10345" s="89">
        <v>-1.3</v>
      </c>
      <c r="E10345" s="96">
        <v>991</v>
      </c>
      <c r="F10345" s="89">
        <v>0</v>
      </c>
      <c r="G10345" s="89">
        <v>1024.9000000000001</v>
      </c>
      <c r="H10345">
        <v>0.75</v>
      </c>
      <c r="I10345" t="s">
        <v>26</v>
      </c>
      <c r="J10345">
        <v>1.1000000000000001</v>
      </c>
      <c r="K10345">
        <v>2</v>
      </c>
      <c r="L10345">
        <v>2025</v>
      </c>
      <c r="M10345" t="s">
        <v>117</v>
      </c>
      <c r="N10345" s="89" cm="1">
        <f t="array" ref="N10345">IF(ISNUMBER(_34_KNMI_Stations[[#This Row],[Etmaal temperatuur °C]]),IF(_34_KNMI_Stations[[#This Row],[Etmaal temperatuur °C]]&lt;stookgrens[],stookgrens[]-_34_KNMI_Stations[[#This Row],[Etmaal temperatuur °C]],0),"")</f>
        <v>19.3</v>
      </c>
      <c r="O10345" s="89">
        <f>_34_KNMI_Stations[[#This Row],[graaddagen]]*_34_KNMI_Stations[[#This Row],[Gewogen factor]]</f>
        <v>21.230000000000004</v>
      </c>
      <c r="P10345" s="89" cm="1">
        <f t="array" ref="P103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46" spans="1:16" x14ac:dyDescent="0.25">
      <c r="A10346">
        <v>348</v>
      </c>
      <c r="B10346" s="110">
        <v>45706</v>
      </c>
      <c r="C10346" s="89">
        <v>4.7</v>
      </c>
      <c r="D10346" s="89">
        <v>-0.8</v>
      </c>
      <c r="E10346" s="96">
        <v>1004</v>
      </c>
      <c r="F10346" s="89">
        <v>0</v>
      </c>
      <c r="G10346" s="89">
        <v>1025.0999999999999</v>
      </c>
      <c r="H10346">
        <v>0.67</v>
      </c>
      <c r="I10346" t="s">
        <v>26</v>
      </c>
      <c r="J10346">
        <v>1.1000000000000001</v>
      </c>
      <c r="K10346">
        <v>2</v>
      </c>
      <c r="L10346">
        <v>2025</v>
      </c>
      <c r="M10346" t="s">
        <v>117</v>
      </c>
      <c r="N10346" s="89" cm="1">
        <f t="array" ref="N10346">IF(ISNUMBER(_34_KNMI_Stations[[#This Row],[Etmaal temperatuur °C]]),IF(_34_KNMI_Stations[[#This Row],[Etmaal temperatuur °C]]&lt;stookgrens[],stookgrens[]-_34_KNMI_Stations[[#This Row],[Etmaal temperatuur °C]],0),"")</f>
        <v>18.8</v>
      </c>
      <c r="O10346" s="89">
        <f>_34_KNMI_Stations[[#This Row],[graaddagen]]*_34_KNMI_Stations[[#This Row],[Gewogen factor]]</f>
        <v>20.680000000000003</v>
      </c>
      <c r="P10346" s="89" cm="1">
        <f t="array" ref="P103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47" spans="1:16" x14ac:dyDescent="0.25">
      <c r="A10347">
        <v>348</v>
      </c>
      <c r="B10347" s="110">
        <v>45707</v>
      </c>
      <c r="C10347" s="89">
        <v>5.2</v>
      </c>
      <c r="D10347" s="89">
        <v>1.3</v>
      </c>
      <c r="E10347" s="96">
        <v>729</v>
      </c>
      <c r="F10347" s="89">
        <v>0</v>
      </c>
      <c r="G10347" s="89">
        <v>1021.3</v>
      </c>
      <c r="H10347">
        <v>0.6</v>
      </c>
      <c r="I10347" t="s">
        <v>26</v>
      </c>
      <c r="J10347">
        <v>1.1000000000000001</v>
      </c>
      <c r="K10347">
        <v>2</v>
      </c>
      <c r="L10347">
        <v>2025</v>
      </c>
      <c r="M10347" t="s">
        <v>117</v>
      </c>
      <c r="N10347" s="89" cm="1">
        <f t="array" ref="N10347">IF(ISNUMBER(_34_KNMI_Stations[[#This Row],[Etmaal temperatuur °C]]),IF(_34_KNMI_Stations[[#This Row],[Etmaal temperatuur °C]]&lt;stookgrens[],stookgrens[]-_34_KNMI_Stations[[#This Row],[Etmaal temperatuur °C]],0),"")</f>
        <v>16.7</v>
      </c>
      <c r="O10347" s="89">
        <f>_34_KNMI_Stations[[#This Row],[graaddagen]]*_34_KNMI_Stations[[#This Row],[Gewogen factor]]</f>
        <v>18.37</v>
      </c>
      <c r="P10347" s="89" cm="1">
        <f t="array" ref="P103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48" spans="1:16" x14ac:dyDescent="0.25">
      <c r="A10348">
        <v>348</v>
      </c>
      <c r="B10348" s="110">
        <v>45708</v>
      </c>
      <c r="C10348" s="89">
        <v>4.5</v>
      </c>
      <c r="D10348" s="89">
        <v>7.1</v>
      </c>
      <c r="E10348" s="96">
        <v>379</v>
      </c>
      <c r="F10348" s="89">
        <v>0.5</v>
      </c>
      <c r="G10348" s="89">
        <v>1019.6</v>
      </c>
      <c r="H10348">
        <v>0.86</v>
      </c>
      <c r="I10348" t="s">
        <v>26</v>
      </c>
      <c r="J10348">
        <v>1.1000000000000001</v>
      </c>
      <c r="K10348">
        <v>2</v>
      </c>
      <c r="L10348">
        <v>2025</v>
      </c>
      <c r="M10348" t="s">
        <v>117</v>
      </c>
      <c r="N10348" s="89" cm="1">
        <f t="array" ref="N10348">IF(ISNUMBER(_34_KNMI_Stations[[#This Row],[Etmaal temperatuur °C]]),IF(_34_KNMI_Stations[[#This Row],[Etmaal temperatuur °C]]&lt;stookgrens[],stookgrens[]-_34_KNMI_Stations[[#This Row],[Etmaal temperatuur °C]],0),"")</f>
        <v>10.9</v>
      </c>
      <c r="O10348" s="89">
        <f>_34_KNMI_Stations[[#This Row],[graaddagen]]*_34_KNMI_Stations[[#This Row],[Gewogen factor]]</f>
        <v>11.990000000000002</v>
      </c>
      <c r="P10348" s="89" cm="1">
        <f t="array" ref="P103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49" spans="1:16" x14ac:dyDescent="0.25">
      <c r="A10349">
        <v>348</v>
      </c>
      <c r="B10349" s="110">
        <v>45709</v>
      </c>
      <c r="C10349" s="89">
        <v>4.8</v>
      </c>
      <c r="D10349" s="89">
        <v>12.6</v>
      </c>
      <c r="E10349" s="96">
        <v>736</v>
      </c>
      <c r="F10349" s="89">
        <v>-0.1</v>
      </c>
      <c r="G10349" s="89">
        <v>1016</v>
      </c>
      <c r="H10349">
        <v>0.79</v>
      </c>
      <c r="I10349" t="s">
        <v>26</v>
      </c>
      <c r="J10349">
        <v>1.1000000000000001</v>
      </c>
      <c r="K10349">
        <v>2</v>
      </c>
      <c r="L10349">
        <v>2025</v>
      </c>
      <c r="M10349" t="s">
        <v>117</v>
      </c>
      <c r="N10349" s="89" cm="1">
        <f t="array" ref="N10349">IF(ISNUMBER(_34_KNMI_Stations[[#This Row],[Etmaal temperatuur °C]]),IF(_34_KNMI_Stations[[#This Row],[Etmaal temperatuur °C]]&lt;stookgrens[],stookgrens[]-_34_KNMI_Stations[[#This Row],[Etmaal temperatuur °C]],0),"")</f>
        <v>5.4</v>
      </c>
      <c r="O10349" s="89">
        <f>_34_KNMI_Stations[[#This Row],[graaddagen]]*_34_KNMI_Stations[[#This Row],[Gewogen factor]]</f>
        <v>5.9400000000000013</v>
      </c>
      <c r="P10349" s="89" cm="1">
        <f t="array" ref="P103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50" spans="1:16" x14ac:dyDescent="0.25">
      <c r="A10350">
        <v>348</v>
      </c>
      <c r="B10350" s="110">
        <v>45710</v>
      </c>
      <c r="C10350" s="89">
        <v>4.7</v>
      </c>
      <c r="D10350" s="89">
        <v>9.8000000000000007</v>
      </c>
      <c r="E10350" s="96">
        <v>234</v>
      </c>
      <c r="F10350" s="89">
        <v>2.1</v>
      </c>
      <c r="G10350" s="89">
        <v>1015.1</v>
      </c>
      <c r="H10350">
        <v>0.92</v>
      </c>
      <c r="I10350" t="s">
        <v>26</v>
      </c>
      <c r="J10350">
        <v>1.1000000000000001</v>
      </c>
      <c r="K10350">
        <v>2</v>
      </c>
      <c r="L10350">
        <v>2025</v>
      </c>
      <c r="M10350" t="s">
        <v>117</v>
      </c>
      <c r="N10350" s="89" cm="1">
        <f t="array" ref="N10350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0350" s="89">
        <f>_34_KNMI_Stations[[#This Row],[graaddagen]]*_34_KNMI_Stations[[#This Row],[Gewogen factor]]</f>
        <v>9.02</v>
      </c>
      <c r="P10350" s="89" cm="1">
        <f t="array" ref="P103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51" spans="1:16" x14ac:dyDescent="0.25">
      <c r="A10351">
        <v>348</v>
      </c>
      <c r="B10351" s="110">
        <v>45711</v>
      </c>
      <c r="C10351" s="89">
        <v>5.4</v>
      </c>
      <c r="D10351" s="89">
        <v>10.3</v>
      </c>
      <c r="E10351" s="96">
        <v>886</v>
      </c>
      <c r="F10351" s="89">
        <v>0</v>
      </c>
      <c r="G10351" s="89">
        <v>1024.7</v>
      </c>
      <c r="H10351">
        <v>0.83</v>
      </c>
      <c r="I10351" t="s">
        <v>26</v>
      </c>
      <c r="J10351">
        <v>1.1000000000000001</v>
      </c>
      <c r="K10351">
        <v>2</v>
      </c>
      <c r="L10351">
        <v>2025</v>
      </c>
      <c r="M10351" t="s">
        <v>117</v>
      </c>
      <c r="N10351" s="89" cm="1">
        <f t="array" ref="N10351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0351" s="89">
        <f>_34_KNMI_Stations[[#This Row],[graaddagen]]*_34_KNMI_Stations[[#This Row],[Gewogen factor]]</f>
        <v>8.4700000000000006</v>
      </c>
      <c r="P10351" s="89" cm="1">
        <f t="array" ref="P103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52" spans="1:16" x14ac:dyDescent="0.25">
      <c r="A10352">
        <v>348</v>
      </c>
      <c r="B10352" s="110">
        <v>45712</v>
      </c>
      <c r="C10352" s="89">
        <v>6.9</v>
      </c>
      <c r="D10352" s="89">
        <v>10.6</v>
      </c>
      <c r="E10352" s="96">
        <v>212</v>
      </c>
      <c r="F10352" s="89">
        <v>2.5</v>
      </c>
      <c r="G10352" s="89">
        <v>1015.1</v>
      </c>
      <c r="H10352">
        <v>0.82</v>
      </c>
      <c r="I10352" t="s">
        <v>26</v>
      </c>
      <c r="J10352">
        <v>1.1000000000000001</v>
      </c>
      <c r="K10352">
        <v>2</v>
      </c>
      <c r="L10352">
        <v>2025</v>
      </c>
      <c r="M10352" t="s">
        <v>118</v>
      </c>
      <c r="N10352" s="89" cm="1">
        <f t="array" ref="N10352">IF(ISNUMBER(_34_KNMI_Stations[[#This Row],[Etmaal temperatuur °C]]),IF(_34_KNMI_Stations[[#This Row],[Etmaal temperatuur °C]]&lt;stookgrens[],stookgrens[]-_34_KNMI_Stations[[#This Row],[Etmaal temperatuur °C]],0),"")</f>
        <v>7.4</v>
      </c>
      <c r="O10352" s="89">
        <f>_34_KNMI_Stations[[#This Row],[graaddagen]]*_34_KNMI_Stations[[#This Row],[Gewogen factor]]</f>
        <v>8.14</v>
      </c>
      <c r="P10352" s="89" cm="1">
        <f t="array" ref="P103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53" spans="1:16" x14ac:dyDescent="0.25">
      <c r="A10353">
        <v>348</v>
      </c>
      <c r="B10353" s="110">
        <v>45713</v>
      </c>
      <c r="C10353" s="89">
        <v>3.5</v>
      </c>
      <c r="D10353" s="89">
        <v>8.5</v>
      </c>
      <c r="E10353" s="96">
        <v>434</v>
      </c>
      <c r="F10353" s="89">
        <v>0.9</v>
      </c>
      <c r="G10353" s="89">
        <v>1013.5</v>
      </c>
      <c r="H10353">
        <v>0.92</v>
      </c>
      <c r="I10353" t="s">
        <v>26</v>
      </c>
      <c r="J10353">
        <v>1.1000000000000001</v>
      </c>
      <c r="K10353">
        <v>2</v>
      </c>
      <c r="L10353">
        <v>2025</v>
      </c>
      <c r="M10353" t="s">
        <v>118</v>
      </c>
      <c r="N10353" s="89" cm="1">
        <f t="array" ref="N10353">IF(ISNUMBER(_34_KNMI_Stations[[#This Row],[Etmaal temperatuur °C]]),IF(_34_KNMI_Stations[[#This Row],[Etmaal temperatuur °C]]&lt;stookgrens[],stookgrens[]-_34_KNMI_Stations[[#This Row],[Etmaal temperatuur °C]],0),"")</f>
        <v>9.5</v>
      </c>
      <c r="O10353" s="89">
        <f>_34_KNMI_Stations[[#This Row],[graaddagen]]*_34_KNMI_Stations[[#This Row],[Gewogen factor]]</f>
        <v>10.450000000000001</v>
      </c>
      <c r="P10353" s="89" cm="1">
        <f t="array" ref="P103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54" spans="1:16" x14ac:dyDescent="0.25">
      <c r="A10354">
        <v>348</v>
      </c>
      <c r="B10354" s="110">
        <v>45714</v>
      </c>
      <c r="C10354" s="89">
        <v>4.5</v>
      </c>
      <c r="D10354" s="89">
        <v>6.8</v>
      </c>
      <c r="E10354" s="96">
        <v>941</v>
      </c>
      <c r="F10354" s="89">
        <v>2.6</v>
      </c>
      <c r="G10354" s="89">
        <v>1014.5</v>
      </c>
      <c r="H10354">
        <v>0.84</v>
      </c>
      <c r="I10354" t="s">
        <v>26</v>
      </c>
      <c r="J10354">
        <v>1.1000000000000001</v>
      </c>
      <c r="K10354">
        <v>2</v>
      </c>
      <c r="L10354">
        <v>2025</v>
      </c>
      <c r="M10354" t="s">
        <v>118</v>
      </c>
      <c r="N10354" s="89" cm="1">
        <f t="array" ref="N10354">IF(ISNUMBER(_34_KNMI_Stations[[#This Row],[Etmaal temperatuur °C]]),IF(_34_KNMI_Stations[[#This Row],[Etmaal temperatuur °C]]&lt;stookgrens[],stookgrens[]-_34_KNMI_Stations[[#This Row],[Etmaal temperatuur °C]],0),"")</f>
        <v>11.2</v>
      </c>
      <c r="O10354" s="89">
        <f>_34_KNMI_Stations[[#This Row],[graaddagen]]*_34_KNMI_Stations[[#This Row],[Gewogen factor]]</f>
        <v>12.32</v>
      </c>
      <c r="P10354" s="89" cm="1">
        <f t="array" ref="P103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55" spans="1:16" x14ac:dyDescent="0.25">
      <c r="A10355">
        <v>348</v>
      </c>
      <c r="B10355" s="110">
        <v>45715</v>
      </c>
      <c r="C10355" s="89">
        <v>4.7</v>
      </c>
      <c r="D10355" s="89">
        <v>5.7</v>
      </c>
      <c r="E10355" s="96">
        <v>625</v>
      </c>
      <c r="F10355" s="89">
        <v>2</v>
      </c>
      <c r="G10355" s="89">
        <v>1015.2</v>
      </c>
      <c r="H10355">
        <v>0.91</v>
      </c>
      <c r="I10355" t="s">
        <v>26</v>
      </c>
      <c r="J10355">
        <v>1.1000000000000001</v>
      </c>
      <c r="K10355">
        <v>2</v>
      </c>
      <c r="L10355">
        <v>2025</v>
      </c>
      <c r="M10355" t="s">
        <v>118</v>
      </c>
      <c r="N10355" s="89" cm="1">
        <f t="array" ref="N10355">IF(ISNUMBER(_34_KNMI_Stations[[#This Row],[Etmaal temperatuur °C]]),IF(_34_KNMI_Stations[[#This Row],[Etmaal temperatuur °C]]&lt;stookgrens[],stookgrens[]-_34_KNMI_Stations[[#This Row],[Etmaal temperatuur °C]],0),"")</f>
        <v>12.3</v>
      </c>
      <c r="O10355" s="89">
        <f>_34_KNMI_Stations[[#This Row],[graaddagen]]*_34_KNMI_Stations[[#This Row],[Gewogen factor]]</f>
        <v>13.530000000000001</v>
      </c>
      <c r="P10355" s="89" cm="1">
        <f t="array" ref="P103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56" spans="1:16" x14ac:dyDescent="0.25">
      <c r="A10356">
        <v>348</v>
      </c>
      <c r="B10356" s="110">
        <v>45716</v>
      </c>
      <c r="C10356" s="89">
        <v>3.9</v>
      </c>
      <c r="D10356" s="89">
        <v>4.8</v>
      </c>
      <c r="E10356" s="96">
        <v>933</v>
      </c>
      <c r="F10356" s="89">
        <v>-0.1</v>
      </c>
      <c r="G10356" s="89">
        <v>1026.5999999999999</v>
      </c>
      <c r="H10356">
        <v>0.87</v>
      </c>
      <c r="I10356" t="s">
        <v>26</v>
      </c>
      <c r="J10356">
        <v>1.1000000000000001</v>
      </c>
      <c r="K10356">
        <v>2</v>
      </c>
      <c r="L10356">
        <v>2025</v>
      </c>
      <c r="M10356" t="s">
        <v>118</v>
      </c>
      <c r="N10356" s="89" cm="1">
        <f t="array" ref="N10356">IF(ISNUMBER(_34_KNMI_Stations[[#This Row],[Etmaal temperatuur °C]]),IF(_34_KNMI_Stations[[#This Row],[Etmaal temperatuur °C]]&lt;stookgrens[],stookgrens[]-_34_KNMI_Stations[[#This Row],[Etmaal temperatuur °C]],0),"")</f>
        <v>13.2</v>
      </c>
      <c r="O10356" s="89">
        <f>_34_KNMI_Stations[[#This Row],[graaddagen]]*_34_KNMI_Stations[[#This Row],[Gewogen factor]]</f>
        <v>14.52</v>
      </c>
      <c r="P10356" s="89" cm="1">
        <f t="array" ref="P103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57" spans="1:16" x14ac:dyDescent="0.25">
      <c r="A10357">
        <v>348</v>
      </c>
      <c r="B10357" s="110">
        <v>45717</v>
      </c>
      <c r="C10357" s="89">
        <v>2</v>
      </c>
      <c r="D10357" s="89">
        <v>3.3</v>
      </c>
      <c r="E10357" s="96">
        <v>755</v>
      </c>
      <c r="F10357" s="89">
        <v>0</v>
      </c>
      <c r="G10357" s="89">
        <v>1034</v>
      </c>
      <c r="H10357">
        <v>0.89</v>
      </c>
      <c r="I10357" t="s">
        <v>26</v>
      </c>
      <c r="J10357">
        <v>1</v>
      </c>
      <c r="K10357">
        <v>3</v>
      </c>
      <c r="L10357">
        <v>2025</v>
      </c>
      <c r="M10357" t="s">
        <v>118</v>
      </c>
      <c r="N10357" s="89" cm="1">
        <f t="array" ref="N10357">IF(ISNUMBER(_34_KNMI_Stations[[#This Row],[Etmaal temperatuur °C]]),IF(_34_KNMI_Stations[[#This Row],[Etmaal temperatuur °C]]&lt;stookgrens[],stookgrens[]-_34_KNMI_Stations[[#This Row],[Etmaal temperatuur °C]],0),"")</f>
        <v>14.7</v>
      </c>
      <c r="O10357" s="89">
        <f>_34_KNMI_Stations[[#This Row],[graaddagen]]*_34_KNMI_Stations[[#This Row],[Gewogen factor]]</f>
        <v>14.7</v>
      </c>
      <c r="P10357" s="89" cm="1">
        <f t="array" ref="P103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58" spans="1:16" x14ac:dyDescent="0.25">
      <c r="A10358">
        <v>348</v>
      </c>
      <c r="B10358" s="110">
        <v>45718</v>
      </c>
      <c r="C10358" s="89">
        <v>0.9</v>
      </c>
      <c r="D10358" s="89">
        <v>2.1</v>
      </c>
      <c r="E10358" s="96">
        <v>1295</v>
      </c>
      <c r="F10358" s="89">
        <v>0</v>
      </c>
      <c r="G10358" s="89">
        <v>1034.5</v>
      </c>
      <c r="H10358">
        <v>0.88</v>
      </c>
      <c r="I10358" t="s">
        <v>26</v>
      </c>
      <c r="J10358">
        <v>1</v>
      </c>
      <c r="K10358">
        <v>3</v>
      </c>
      <c r="L10358">
        <v>2025</v>
      </c>
      <c r="M10358" t="s">
        <v>118</v>
      </c>
      <c r="N10358" s="89" cm="1">
        <f t="array" ref="N10358">IF(ISNUMBER(_34_KNMI_Stations[[#This Row],[Etmaal temperatuur °C]]),IF(_34_KNMI_Stations[[#This Row],[Etmaal temperatuur °C]]&lt;stookgrens[],stookgrens[]-_34_KNMI_Stations[[#This Row],[Etmaal temperatuur °C]],0),"")</f>
        <v>15.9</v>
      </c>
      <c r="O10358" s="89">
        <f>_34_KNMI_Stations[[#This Row],[graaddagen]]*_34_KNMI_Stations[[#This Row],[Gewogen factor]]</f>
        <v>15.9</v>
      </c>
      <c r="P10358" s="89" cm="1">
        <f t="array" ref="P103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59" spans="1:16" x14ac:dyDescent="0.25">
      <c r="A10359">
        <v>348</v>
      </c>
      <c r="B10359" s="110">
        <v>45719</v>
      </c>
      <c r="C10359" s="89">
        <v>1.1000000000000001</v>
      </c>
      <c r="D10359" s="89">
        <v>2.4</v>
      </c>
      <c r="E10359" s="96">
        <v>1287</v>
      </c>
      <c r="F10359" s="89">
        <v>0</v>
      </c>
      <c r="G10359" s="89">
        <v>1029.7</v>
      </c>
      <c r="H10359">
        <v>0.85</v>
      </c>
      <c r="I10359" t="s">
        <v>26</v>
      </c>
      <c r="J10359">
        <v>1</v>
      </c>
      <c r="K10359">
        <v>3</v>
      </c>
      <c r="L10359">
        <v>2025</v>
      </c>
      <c r="M10359" t="s">
        <v>119</v>
      </c>
      <c r="N10359" s="89" cm="1">
        <f t="array" ref="N10359">IF(ISNUMBER(_34_KNMI_Stations[[#This Row],[Etmaal temperatuur °C]]),IF(_34_KNMI_Stations[[#This Row],[Etmaal temperatuur °C]]&lt;stookgrens[],stookgrens[]-_34_KNMI_Stations[[#This Row],[Etmaal temperatuur °C]],0),"")</f>
        <v>15.6</v>
      </c>
      <c r="O10359" s="89">
        <f>_34_KNMI_Stations[[#This Row],[graaddagen]]*_34_KNMI_Stations[[#This Row],[Gewogen factor]]</f>
        <v>15.6</v>
      </c>
      <c r="P10359" s="89" cm="1">
        <f t="array" ref="P103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60" spans="1:16" x14ac:dyDescent="0.25">
      <c r="A10360">
        <v>348</v>
      </c>
      <c r="B10360" s="110">
        <v>45720</v>
      </c>
      <c r="C10360" s="89">
        <v>1.1000000000000001</v>
      </c>
      <c r="D10360" s="89">
        <v>2.9</v>
      </c>
      <c r="E10360" s="96">
        <v>1242</v>
      </c>
      <c r="F10360" s="89">
        <v>0</v>
      </c>
      <c r="G10360" s="89">
        <v>1026.5</v>
      </c>
      <c r="H10360">
        <v>0.82</v>
      </c>
      <c r="I10360" t="s">
        <v>26</v>
      </c>
      <c r="J10360">
        <v>1</v>
      </c>
      <c r="K10360">
        <v>3</v>
      </c>
      <c r="L10360">
        <v>2025</v>
      </c>
      <c r="M10360" t="s">
        <v>119</v>
      </c>
      <c r="N10360" s="89" cm="1">
        <f t="array" ref="N10360">IF(ISNUMBER(_34_KNMI_Stations[[#This Row],[Etmaal temperatuur °C]]),IF(_34_KNMI_Stations[[#This Row],[Etmaal temperatuur °C]]&lt;stookgrens[],stookgrens[]-_34_KNMI_Stations[[#This Row],[Etmaal temperatuur °C]],0),"")</f>
        <v>15.1</v>
      </c>
      <c r="O10360" s="89">
        <f>_34_KNMI_Stations[[#This Row],[graaddagen]]*_34_KNMI_Stations[[#This Row],[Gewogen factor]]</f>
        <v>15.1</v>
      </c>
      <c r="P10360" s="89" cm="1">
        <f t="array" ref="P103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61" spans="1:16" x14ac:dyDescent="0.25">
      <c r="A10361">
        <v>348</v>
      </c>
      <c r="B10361" s="110">
        <v>45721</v>
      </c>
      <c r="C10361" s="89">
        <v>2.2999999999999998</v>
      </c>
      <c r="D10361" s="89">
        <v>5.9</v>
      </c>
      <c r="E10361" s="96">
        <v>1321</v>
      </c>
      <c r="F10361" s="89">
        <v>0</v>
      </c>
      <c r="G10361" s="89">
        <v>1022.8</v>
      </c>
      <c r="H10361">
        <v>0.78</v>
      </c>
      <c r="I10361" t="s">
        <v>26</v>
      </c>
      <c r="J10361">
        <v>1</v>
      </c>
      <c r="K10361">
        <v>3</v>
      </c>
      <c r="L10361">
        <v>2025</v>
      </c>
      <c r="M10361" t="s">
        <v>119</v>
      </c>
      <c r="N10361" s="89" cm="1">
        <f t="array" ref="N10361">IF(ISNUMBER(_34_KNMI_Stations[[#This Row],[Etmaal temperatuur °C]]),IF(_34_KNMI_Stations[[#This Row],[Etmaal temperatuur °C]]&lt;stookgrens[],stookgrens[]-_34_KNMI_Stations[[#This Row],[Etmaal temperatuur °C]],0),"")</f>
        <v>12.1</v>
      </c>
      <c r="O10361" s="89">
        <f>_34_KNMI_Stations[[#This Row],[graaddagen]]*_34_KNMI_Stations[[#This Row],[Gewogen factor]]</f>
        <v>12.1</v>
      </c>
      <c r="P10361" s="89" cm="1">
        <f t="array" ref="P103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62" spans="1:16" x14ac:dyDescent="0.25">
      <c r="A10362">
        <v>348</v>
      </c>
      <c r="B10362" s="110">
        <v>45722</v>
      </c>
      <c r="C10362" s="89">
        <v>3</v>
      </c>
      <c r="D10362" s="89">
        <v>8.6999999999999993</v>
      </c>
      <c r="E10362" s="96">
        <v>1246</v>
      </c>
      <c r="F10362" s="89">
        <v>0</v>
      </c>
      <c r="G10362" s="89">
        <v>1017.3</v>
      </c>
      <c r="H10362">
        <v>0.67</v>
      </c>
      <c r="I10362" t="s">
        <v>26</v>
      </c>
      <c r="J10362">
        <v>1</v>
      </c>
      <c r="K10362">
        <v>3</v>
      </c>
      <c r="L10362">
        <v>2025</v>
      </c>
      <c r="M10362" t="s">
        <v>119</v>
      </c>
      <c r="N10362" s="89" cm="1">
        <f t="array" ref="N10362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0362" s="89">
        <f>_34_KNMI_Stations[[#This Row],[graaddagen]]*_34_KNMI_Stations[[#This Row],[Gewogen factor]]</f>
        <v>9.3000000000000007</v>
      </c>
      <c r="P10362" s="89" cm="1">
        <f t="array" ref="P103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63" spans="1:16" x14ac:dyDescent="0.25">
      <c r="A10363">
        <v>348</v>
      </c>
      <c r="B10363" s="110">
        <v>45723</v>
      </c>
      <c r="C10363" s="89">
        <v>3.2</v>
      </c>
      <c r="D10363" s="89">
        <v>10.9</v>
      </c>
      <c r="E10363" s="96">
        <v>1273</v>
      </c>
      <c r="F10363" s="89">
        <v>0</v>
      </c>
      <c r="G10363" s="89">
        <v>1015.9</v>
      </c>
      <c r="H10363">
        <v>0.65</v>
      </c>
      <c r="I10363" t="s">
        <v>26</v>
      </c>
      <c r="J10363">
        <v>1</v>
      </c>
      <c r="K10363">
        <v>3</v>
      </c>
      <c r="L10363">
        <v>2025</v>
      </c>
      <c r="M10363" t="s">
        <v>119</v>
      </c>
      <c r="N10363" s="89" cm="1">
        <f t="array" ref="N10363">IF(ISNUMBER(_34_KNMI_Stations[[#This Row],[Etmaal temperatuur °C]]),IF(_34_KNMI_Stations[[#This Row],[Etmaal temperatuur °C]]&lt;stookgrens[],stookgrens[]-_34_KNMI_Stations[[#This Row],[Etmaal temperatuur °C]],0),"")</f>
        <v>7.1</v>
      </c>
      <c r="O10363" s="89">
        <f>_34_KNMI_Stations[[#This Row],[graaddagen]]*_34_KNMI_Stations[[#This Row],[Gewogen factor]]</f>
        <v>7.1</v>
      </c>
      <c r="P10363" s="89" cm="1">
        <f t="array" ref="P103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64" spans="1:16" x14ac:dyDescent="0.25">
      <c r="A10364">
        <v>348</v>
      </c>
      <c r="B10364" s="110">
        <v>45724</v>
      </c>
      <c r="C10364" s="89">
        <v>3.5</v>
      </c>
      <c r="D10364" s="89">
        <v>12</v>
      </c>
      <c r="E10364" s="96">
        <v>1318</v>
      </c>
      <c r="F10364" s="89">
        <v>0</v>
      </c>
      <c r="G10364" s="89">
        <v>1012.1</v>
      </c>
      <c r="H10364">
        <v>0.52</v>
      </c>
      <c r="I10364" t="s">
        <v>26</v>
      </c>
      <c r="J10364">
        <v>1</v>
      </c>
      <c r="K10364">
        <v>3</v>
      </c>
      <c r="L10364">
        <v>2025</v>
      </c>
      <c r="M10364" t="s">
        <v>119</v>
      </c>
      <c r="N10364" s="89" cm="1">
        <f t="array" ref="N10364">IF(ISNUMBER(_34_KNMI_Stations[[#This Row],[Etmaal temperatuur °C]]),IF(_34_KNMI_Stations[[#This Row],[Etmaal temperatuur °C]]&lt;stookgrens[],stookgrens[]-_34_KNMI_Stations[[#This Row],[Etmaal temperatuur °C]],0),"")</f>
        <v>6</v>
      </c>
      <c r="O10364" s="89">
        <f>_34_KNMI_Stations[[#This Row],[graaddagen]]*_34_KNMI_Stations[[#This Row],[Gewogen factor]]</f>
        <v>6</v>
      </c>
      <c r="P10364" s="89" cm="1">
        <f t="array" ref="P103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65" spans="1:16" x14ac:dyDescent="0.25">
      <c r="A10365">
        <v>348</v>
      </c>
      <c r="B10365" s="110">
        <v>45725</v>
      </c>
      <c r="C10365" s="89">
        <v>3</v>
      </c>
      <c r="D10365" s="89">
        <v>11</v>
      </c>
      <c r="E10365" s="96">
        <v>1210</v>
      </c>
      <c r="F10365" s="89">
        <v>0</v>
      </c>
      <c r="G10365" s="89">
        <v>1005.3</v>
      </c>
      <c r="H10365">
        <v>0.6</v>
      </c>
      <c r="I10365" t="s">
        <v>26</v>
      </c>
      <c r="J10365">
        <v>1</v>
      </c>
      <c r="K10365">
        <v>3</v>
      </c>
      <c r="L10365">
        <v>2025</v>
      </c>
      <c r="M10365" t="s">
        <v>119</v>
      </c>
      <c r="N10365" s="89" cm="1">
        <f t="array" ref="N10365">IF(ISNUMBER(_34_KNMI_Stations[[#This Row],[Etmaal temperatuur °C]]),IF(_34_KNMI_Stations[[#This Row],[Etmaal temperatuur °C]]&lt;stookgrens[],stookgrens[]-_34_KNMI_Stations[[#This Row],[Etmaal temperatuur °C]],0),"")</f>
        <v>7</v>
      </c>
      <c r="O10365" s="89">
        <f>_34_KNMI_Stations[[#This Row],[graaddagen]]*_34_KNMI_Stations[[#This Row],[Gewogen factor]]</f>
        <v>7</v>
      </c>
      <c r="P10365" s="89" cm="1">
        <f t="array" ref="P103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66" spans="1:16" x14ac:dyDescent="0.25">
      <c r="A10366">
        <v>348</v>
      </c>
      <c r="B10366" s="110">
        <v>45726</v>
      </c>
      <c r="C10366" s="89">
        <v>2.7</v>
      </c>
      <c r="D10366" s="89">
        <v>8.4</v>
      </c>
      <c r="E10366" s="96">
        <v>1315</v>
      </c>
      <c r="F10366" s="89">
        <v>0</v>
      </c>
      <c r="G10366" s="89">
        <v>1002.5</v>
      </c>
      <c r="H10366">
        <v>0.75</v>
      </c>
      <c r="I10366" t="s">
        <v>26</v>
      </c>
      <c r="J10366">
        <v>1</v>
      </c>
      <c r="K10366">
        <v>3</v>
      </c>
      <c r="L10366">
        <v>2025</v>
      </c>
      <c r="M10366" t="s">
        <v>120</v>
      </c>
      <c r="N10366" s="89" cm="1">
        <f t="array" ref="N10366">IF(ISNUMBER(_34_KNMI_Stations[[#This Row],[Etmaal temperatuur °C]]),IF(_34_KNMI_Stations[[#This Row],[Etmaal temperatuur °C]]&lt;stookgrens[],stookgrens[]-_34_KNMI_Stations[[#This Row],[Etmaal temperatuur °C]],0),"")</f>
        <v>9.6</v>
      </c>
      <c r="O10366" s="89">
        <f>_34_KNMI_Stations[[#This Row],[graaddagen]]*_34_KNMI_Stations[[#This Row],[Gewogen factor]]</f>
        <v>9.6</v>
      </c>
      <c r="P10366" s="89" cm="1">
        <f t="array" ref="P103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67" spans="1:16" x14ac:dyDescent="0.25">
      <c r="A10367">
        <v>348</v>
      </c>
      <c r="B10367" s="110">
        <v>45727</v>
      </c>
      <c r="C10367" s="89">
        <v>4.0999999999999996</v>
      </c>
      <c r="D10367" s="89">
        <v>5</v>
      </c>
      <c r="E10367" s="96">
        <v>639</v>
      </c>
      <c r="F10367" s="89">
        <v>0.1</v>
      </c>
      <c r="G10367" s="89">
        <v>1003.8</v>
      </c>
      <c r="H10367">
        <v>0.83</v>
      </c>
      <c r="I10367" t="s">
        <v>26</v>
      </c>
      <c r="J10367">
        <v>1</v>
      </c>
      <c r="K10367">
        <v>3</v>
      </c>
      <c r="L10367">
        <v>2025</v>
      </c>
      <c r="M10367" t="s">
        <v>120</v>
      </c>
      <c r="N10367" s="89" cm="1">
        <f t="array" ref="N10367">IF(ISNUMBER(_34_KNMI_Stations[[#This Row],[Etmaal temperatuur °C]]),IF(_34_KNMI_Stations[[#This Row],[Etmaal temperatuur °C]]&lt;stookgrens[],stookgrens[]-_34_KNMI_Stations[[#This Row],[Etmaal temperatuur °C]],0),"")</f>
        <v>13</v>
      </c>
      <c r="O10367" s="89">
        <f>_34_KNMI_Stations[[#This Row],[graaddagen]]*_34_KNMI_Stations[[#This Row],[Gewogen factor]]</f>
        <v>13</v>
      </c>
      <c r="P10367" s="89" cm="1">
        <f t="array" ref="P103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68" spans="1:16" x14ac:dyDescent="0.25">
      <c r="A10368">
        <v>348</v>
      </c>
      <c r="B10368" s="110">
        <v>45728</v>
      </c>
      <c r="C10368" s="89">
        <v>3.1</v>
      </c>
      <c r="D10368" s="89">
        <v>3.7</v>
      </c>
      <c r="E10368" s="96">
        <v>965</v>
      </c>
      <c r="F10368" s="89">
        <v>0.9</v>
      </c>
      <c r="G10368" s="89">
        <v>1000.7</v>
      </c>
      <c r="H10368">
        <v>0.85</v>
      </c>
      <c r="I10368" t="s">
        <v>26</v>
      </c>
      <c r="J10368">
        <v>1</v>
      </c>
      <c r="K10368">
        <v>3</v>
      </c>
      <c r="L10368">
        <v>2025</v>
      </c>
      <c r="M10368" t="s">
        <v>120</v>
      </c>
      <c r="N10368" s="89" cm="1">
        <f t="array" ref="N10368">IF(ISNUMBER(_34_KNMI_Stations[[#This Row],[Etmaal temperatuur °C]]),IF(_34_KNMI_Stations[[#This Row],[Etmaal temperatuur °C]]&lt;stookgrens[],stookgrens[]-_34_KNMI_Stations[[#This Row],[Etmaal temperatuur °C]],0),"")</f>
        <v>14.3</v>
      </c>
      <c r="O10368" s="89">
        <f>_34_KNMI_Stations[[#This Row],[graaddagen]]*_34_KNMI_Stations[[#This Row],[Gewogen factor]]</f>
        <v>14.3</v>
      </c>
      <c r="P10368" s="89" cm="1">
        <f t="array" ref="P103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69" spans="1:16" x14ac:dyDescent="0.25">
      <c r="A10369">
        <v>348</v>
      </c>
      <c r="B10369" s="110">
        <v>45729</v>
      </c>
      <c r="C10369" s="89">
        <v>2.5</v>
      </c>
      <c r="D10369" s="89">
        <v>2.7</v>
      </c>
      <c r="E10369" s="96">
        <v>874</v>
      </c>
      <c r="F10369" s="89">
        <v>-0.1</v>
      </c>
      <c r="G10369" s="89">
        <v>1001.1</v>
      </c>
      <c r="H10369">
        <v>0.86</v>
      </c>
      <c r="I10369" t="s">
        <v>26</v>
      </c>
      <c r="J10369">
        <v>1</v>
      </c>
      <c r="K10369">
        <v>3</v>
      </c>
      <c r="L10369">
        <v>2025</v>
      </c>
      <c r="M10369" t="s">
        <v>120</v>
      </c>
      <c r="N10369" s="89" cm="1">
        <f t="array" ref="N10369">IF(ISNUMBER(_34_KNMI_Stations[[#This Row],[Etmaal temperatuur °C]]),IF(_34_KNMI_Stations[[#This Row],[Etmaal temperatuur °C]]&lt;stookgrens[],stookgrens[]-_34_KNMI_Stations[[#This Row],[Etmaal temperatuur °C]],0),"")</f>
        <v>15.3</v>
      </c>
      <c r="O10369" s="89">
        <f>_34_KNMI_Stations[[#This Row],[graaddagen]]*_34_KNMI_Stations[[#This Row],[Gewogen factor]]</f>
        <v>15.3</v>
      </c>
      <c r="P10369" s="89" cm="1">
        <f t="array" ref="P103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70" spans="1:16" x14ac:dyDescent="0.25">
      <c r="A10370">
        <v>348</v>
      </c>
      <c r="B10370" s="110">
        <v>45730</v>
      </c>
      <c r="C10370" s="89">
        <v>2.9</v>
      </c>
      <c r="D10370" s="89">
        <v>2.1</v>
      </c>
      <c r="E10370" s="96">
        <v>1035</v>
      </c>
      <c r="F10370" s="89">
        <v>-0.1</v>
      </c>
      <c r="G10370" s="89">
        <v>1010.6</v>
      </c>
      <c r="H10370">
        <v>0.77</v>
      </c>
      <c r="I10370" t="s">
        <v>26</v>
      </c>
      <c r="J10370">
        <v>1</v>
      </c>
      <c r="K10370">
        <v>3</v>
      </c>
      <c r="L10370">
        <v>2025</v>
      </c>
      <c r="M10370" t="s">
        <v>120</v>
      </c>
      <c r="N10370" s="89" cm="1">
        <f t="array" ref="N10370">IF(ISNUMBER(_34_KNMI_Stations[[#This Row],[Etmaal temperatuur °C]]),IF(_34_KNMI_Stations[[#This Row],[Etmaal temperatuur °C]]&lt;stookgrens[],stookgrens[]-_34_KNMI_Stations[[#This Row],[Etmaal temperatuur °C]],0),"")</f>
        <v>15.9</v>
      </c>
      <c r="O10370" s="89">
        <f>_34_KNMI_Stations[[#This Row],[graaddagen]]*_34_KNMI_Stations[[#This Row],[Gewogen factor]]</f>
        <v>15.9</v>
      </c>
      <c r="P10370" s="89" cm="1">
        <f t="array" ref="P103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71" spans="1:16" x14ac:dyDescent="0.25">
      <c r="A10371">
        <v>348</v>
      </c>
      <c r="B10371" s="110">
        <v>45731</v>
      </c>
      <c r="C10371" s="89">
        <v>4.2</v>
      </c>
      <c r="D10371" s="89">
        <v>3.1</v>
      </c>
      <c r="E10371" s="96">
        <v>1158</v>
      </c>
      <c r="F10371" s="89">
        <v>0</v>
      </c>
      <c r="G10371" s="89">
        <v>1020.2</v>
      </c>
      <c r="H10371">
        <v>0.7</v>
      </c>
      <c r="I10371" t="s">
        <v>26</v>
      </c>
      <c r="J10371">
        <v>1</v>
      </c>
      <c r="K10371">
        <v>3</v>
      </c>
      <c r="L10371">
        <v>2025</v>
      </c>
      <c r="M10371" t="s">
        <v>120</v>
      </c>
      <c r="N10371" s="89" cm="1">
        <f t="array" ref="N10371">IF(ISNUMBER(_34_KNMI_Stations[[#This Row],[Etmaal temperatuur °C]]),IF(_34_KNMI_Stations[[#This Row],[Etmaal temperatuur °C]]&lt;stookgrens[],stookgrens[]-_34_KNMI_Stations[[#This Row],[Etmaal temperatuur °C]],0),"")</f>
        <v>14.9</v>
      </c>
      <c r="O10371" s="89">
        <f>_34_KNMI_Stations[[#This Row],[graaddagen]]*_34_KNMI_Stations[[#This Row],[Gewogen factor]]</f>
        <v>14.9</v>
      </c>
      <c r="P10371" s="89" cm="1">
        <f t="array" ref="P103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72" spans="1:16" x14ac:dyDescent="0.25">
      <c r="A10372">
        <v>348</v>
      </c>
      <c r="B10372" s="110">
        <v>45732</v>
      </c>
      <c r="C10372" s="89">
        <v>3.7</v>
      </c>
      <c r="D10372" s="89">
        <v>4.2</v>
      </c>
      <c r="E10372" s="96">
        <v>1601</v>
      </c>
      <c r="F10372" s="89">
        <v>0</v>
      </c>
      <c r="G10372" s="89">
        <v>1023.7</v>
      </c>
      <c r="H10372">
        <v>0.75</v>
      </c>
      <c r="I10372" t="s">
        <v>26</v>
      </c>
      <c r="J10372">
        <v>1</v>
      </c>
      <c r="K10372">
        <v>3</v>
      </c>
      <c r="L10372">
        <v>2025</v>
      </c>
      <c r="M10372" t="s">
        <v>120</v>
      </c>
      <c r="N10372" s="89" cm="1">
        <f t="array" ref="N10372">IF(ISNUMBER(_34_KNMI_Stations[[#This Row],[Etmaal temperatuur °C]]),IF(_34_KNMI_Stations[[#This Row],[Etmaal temperatuur °C]]&lt;stookgrens[],stookgrens[]-_34_KNMI_Stations[[#This Row],[Etmaal temperatuur °C]],0),"")</f>
        <v>13.8</v>
      </c>
      <c r="O10372" s="89">
        <f>_34_KNMI_Stations[[#This Row],[graaddagen]]*_34_KNMI_Stations[[#This Row],[Gewogen factor]]</f>
        <v>13.8</v>
      </c>
      <c r="P10372" s="89" cm="1">
        <f t="array" ref="P103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73" spans="1:16" x14ac:dyDescent="0.25">
      <c r="A10373">
        <v>348</v>
      </c>
      <c r="B10373" s="110">
        <v>45733</v>
      </c>
      <c r="C10373" s="89">
        <v>3.9</v>
      </c>
      <c r="D10373" s="89">
        <v>5.8</v>
      </c>
      <c r="E10373" s="96">
        <v>1386</v>
      </c>
      <c r="F10373" s="89">
        <v>0</v>
      </c>
      <c r="G10373" s="89">
        <v>1028.8</v>
      </c>
      <c r="H10373">
        <v>0.62</v>
      </c>
      <c r="I10373" t="s">
        <v>26</v>
      </c>
      <c r="J10373">
        <v>1</v>
      </c>
      <c r="K10373">
        <v>3</v>
      </c>
      <c r="L10373">
        <v>2025</v>
      </c>
      <c r="M10373" t="s">
        <v>121</v>
      </c>
      <c r="N10373" s="89" cm="1">
        <f t="array" ref="N10373">IF(ISNUMBER(_34_KNMI_Stations[[#This Row],[Etmaal temperatuur °C]]),IF(_34_KNMI_Stations[[#This Row],[Etmaal temperatuur °C]]&lt;stookgrens[],stookgrens[]-_34_KNMI_Stations[[#This Row],[Etmaal temperatuur °C]],0),"")</f>
        <v>12.2</v>
      </c>
      <c r="O10373" s="89">
        <f>_34_KNMI_Stations[[#This Row],[graaddagen]]*_34_KNMI_Stations[[#This Row],[Gewogen factor]]</f>
        <v>12.2</v>
      </c>
      <c r="P10373" s="89" cm="1">
        <f t="array" ref="P103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74" spans="1:16" x14ac:dyDescent="0.25">
      <c r="A10374">
        <v>348</v>
      </c>
      <c r="B10374" s="110">
        <v>45734</v>
      </c>
      <c r="C10374" s="89">
        <v>4.5</v>
      </c>
      <c r="D10374" s="89">
        <v>5.3</v>
      </c>
      <c r="E10374" s="96">
        <v>1693</v>
      </c>
      <c r="F10374" s="89">
        <v>0</v>
      </c>
      <c r="G10374" s="89">
        <v>1027.5</v>
      </c>
      <c r="H10374">
        <v>0.45</v>
      </c>
      <c r="I10374" t="s">
        <v>26</v>
      </c>
      <c r="J10374">
        <v>1</v>
      </c>
      <c r="K10374">
        <v>3</v>
      </c>
      <c r="L10374">
        <v>2025</v>
      </c>
      <c r="M10374" t="s">
        <v>121</v>
      </c>
      <c r="N10374" s="89" cm="1">
        <f t="array" ref="N10374">IF(ISNUMBER(_34_KNMI_Stations[[#This Row],[Etmaal temperatuur °C]]),IF(_34_KNMI_Stations[[#This Row],[Etmaal temperatuur °C]]&lt;stookgrens[],stookgrens[]-_34_KNMI_Stations[[#This Row],[Etmaal temperatuur °C]],0),"")</f>
        <v>12.7</v>
      </c>
      <c r="O10374" s="89">
        <f>_34_KNMI_Stations[[#This Row],[graaddagen]]*_34_KNMI_Stations[[#This Row],[Gewogen factor]]</f>
        <v>12.7</v>
      </c>
      <c r="P10374" s="89" cm="1">
        <f t="array" ref="P103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75" spans="1:16" x14ac:dyDescent="0.25">
      <c r="A10375">
        <v>348</v>
      </c>
      <c r="B10375" s="110">
        <v>45735</v>
      </c>
      <c r="C10375" s="89">
        <v>2.9</v>
      </c>
      <c r="D10375" s="89">
        <v>8.4</v>
      </c>
      <c r="E10375" s="96">
        <v>1638</v>
      </c>
      <c r="F10375" s="89">
        <v>0</v>
      </c>
      <c r="G10375" s="89">
        <v>1023.6</v>
      </c>
      <c r="H10375">
        <v>0.56000000000000005</v>
      </c>
      <c r="I10375" t="s">
        <v>26</v>
      </c>
      <c r="J10375">
        <v>1</v>
      </c>
      <c r="K10375">
        <v>3</v>
      </c>
      <c r="L10375">
        <v>2025</v>
      </c>
      <c r="M10375" t="s">
        <v>121</v>
      </c>
      <c r="N10375" s="89" cm="1">
        <f t="array" ref="N10375">IF(ISNUMBER(_34_KNMI_Stations[[#This Row],[Etmaal temperatuur °C]]),IF(_34_KNMI_Stations[[#This Row],[Etmaal temperatuur °C]]&lt;stookgrens[],stookgrens[]-_34_KNMI_Stations[[#This Row],[Etmaal temperatuur °C]],0),"")</f>
        <v>9.6</v>
      </c>
      <c r="O10375" s="89">
        <f>_34_KNMI_Stations[[#This Row],[graaddagen]]*_34_KNMI_Stations[[#This Row],[Gewogen factor]]</f>
        <v>9.6</v>
      </c>
      <c r="P10375" s="89" cm="1">
        <f t="array" ref="P103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76" spans="1:16" x14ac:dyDescent="0.25">
      <c r="A10376">
        <v>348</v>
      </c>
      <c r="B10376" s="110">
        <v>45736</v>
      </c>
      <c r="C10376" s="89">
        <v>2</v>
      </c>
      <c r="D10376" s="89">
        <v>10.8</v>
      </c>
      <c r="E10376" s="96">
        <v>1532</v>
      </c>
      <c r="F10376" s="89">
        <v>0</v>
      </c>
      <c r="G10376" s="89">
        <v>1021.1</v>
      </c>
      <c r="H10376">
        <v>0.65</v>
      </c>
      <c r="I10376" t="s">
        <v>26</v>
      </c>
      <c r="J10376">
        <v>1</v>
      </c>
      <c r="K10376">
        <v>3</v>
      </c>
      <c r="L10376">
        <v>2025</v>
      </c>
      <c r="M10376" t="s">
        <v>121</v>
      </c>
      <c r="N10376" s="89" cm="1">
        <f t="array" ref="N10376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10376" s="89">
        <f>_34_KNMI_Stations[[#This Row],[graaddagen]]*_34_KNMI_Stations[[#This Row],[Gewogen factor]]</f>
        <v>7.1999999999999993</v>
      </c>
      <c r="P10376" s="89" cm="1">
        <f t="array" ref="P103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77" spans="1:16" x14ac:dyDescent="0.25">
      <c r="A10377">
        <v>348</v>
      </c>
      <c r="B10377" s="110">
        <v>45737</v>
      </c>
      <c r="C10377" s="89">
        <v>5</v>
      </c>
      <c r="D10377" s="89">
        <v>14.9</v>
      </c>
      <c r="E10377" s="96">
        <v>1513</v>
      </c>
      <c r="F10377" s="89">
        <v>0</v>
      </c>
      <c r="G10377" s="89">
        <v>1012</v>
      </c>
      <c r="H10377">
        <v>0.53</v>
      </c>
      <c r="I10377" t="s">
        <v>26</v>
      </c>
      <c r="J10377">
        <v>1</v>
      </c>
      <c r="K10377">
        <v>3</v>
      </c>
      <c r="L10377">
        <v>2025</v>
      </c>
      <c r="M10377" t="s">
        <v>121</v>
      </c>
      <c r="N10377" s="89" cm="1">
        <f t="array" ref="N10377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10377" s="89">
        <f>_34_KNMI_Stations[[#This Row],[graaddagen]]*_34_KNMI_Stations[[#This Row],[Gewogen factor]]</f>
        <v>3.0999999999999996</v>
      </c>
      <c r="P10377" s="89" cm="1">
        <f t="array" ref="P103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78" spans="1:16" x14ac:dyDescent="0.25">
      <c r="A10378">
        <v>348</v>
      </c>
      <c r="B10378" s="110">
        <v>45738</v>
      </c>
      <c r="C10378" s="89">
        <v>4</v>
      </c>
      <c r="D10378" s="89">
        <v>14.2</v>
      </c>
      <c r="E10378" s="96">
        <v>991</v>
      </c>
      <c r="F10378" s="89">
        <v>-0.1</v>
      </c>
      <c r="G10378" s="89">
        <v>1003.3</v>
      </c>
      <c r="H10378">
        <v>0.61</v>
      </c>
      <c r="I10378" t="s">
        <v>26</v>
      </c>
      <c r="J10378">
        <v>1</v>
      </c>
      <c r="K10378">
        <v>3</v>
      </c>
      <c r="L10378">
        <v>2025</v>
      </c>
      <c r="M10378" t="s">
        <v>121</v>
      </c>
      <c r="N10378" s="89" cm="1">
        <f t="array" ref="N10378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0378" s="89">
        <f>_34_KNMI_Stations[[#This Row],[graaddagen]]*_34_KNMI_Stations[[#This Row],[Gewogen factor]]</f>
        <v>3.8000000000000007</v>
      </c>
      <c r="P10378" s="89" cm="1">
        <f t="array" ref="P103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79" spans="1:16" x14ac:dyDescent="0.25">
      <c r="A10379">
        <v>348</v>
      </c>
      <c r="B10379" s="110">
        <v>45739</v>
      </c>
      <c r="C10379" s="89">
        <v>2.8</v>
      </c>
      <c r="D10379" s="89">
        <v>13.1</v>
      </c>
      <c r="E10379" s="96">
        <v>1114</v>
      </c>
      <c r="F10379" s="89">
        <v>0.2</v>
      </c>
      <c r="G10379" s="89">
        <v>1004.4</v>
      </c>
      <c r="H10379">
        <v>0.73</v>
      </c>
      <c r="I10379" t="s">
        <v>26</v>
      </c>
      <c r="J10379">
        <v>1</v>
      </c>
      <c r="K10379">
        <v>3</v>
      </c>
      <c r="L10379">
        <v>2025</v>
      </c>
      <c r="M10379" t="s">
        <v>121</v>
      </c>
      <c r="N10379" s="89" cm="1">
        <f t="array" ref="N10379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0379" s="89">
        <f>_34_KNMI_Stations[[#This Row],[graaddagen]]*_34_KNMI_Stations[[#This Row],[Gewogen factor]]</f>
        <v>4.9000000000000004</v>
      </c>
      <c r="P10379" s="89" cm="1">
        <f t="array" ref="P103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80" spans="1:16" x14ac:dyDescent="0.25">
      <c r="A10380">
        <v>348</v>
      </c>
      <c r="B10380" s="110">
        <v>45740</v>
      </c>
      <c r="C10380" s="89">
        <v>3.5</v>
      </c>
      <c r="D10380" s="89">
        <v>8.5</v>
      </c>
      <c r="E10380" s="96">
        <v>1402</v>
      </c>
      <c r="F10380" s="89">
        <v>0</v>
      </c>
      <c r="G10380" s="89">
        <v>1015.7</v>
      </c>
      <c r="H10380">
        <v>0.88</v>
      </c>
      <c r="I10380" t="s">
        <v>26</v>
      </c>
      <c r="J10380">
        <v>1</v>
      </c>
      <c r="K10380">
        <v>3</v>
      </c>
      <c r="L10380">
        <v>2025</v>
      </c>
      <c r="M10380" t="s">
        <v>122</v>
      </c>
      <c r="N10380" s="89" cm="1">
        <f t="array" ref="N10380">IF(ISNUMBER(_34_KNMI_Stations[[#This Row],[Etmaal temperatuur °C]]),IF(_34_KNMI_Stations[[#This Row],[Etmaal temperatuur °C]]&lt;stookgrens[],stookgrens[]-_34_KNMI_Stations[[#This Row],[Etmaal temperatuur °C]],0),"")</f>
        <v>9.5</v>
      </c>
      <c r="O10380" s="89">
        <f>_34_KNMI_Stations[[#This Row],[graaddagen]]*_34_KNMI_Stations[[#This Row],[Gewogen factor]]</f>
        <v>9.5</v>
      </c>
      <c r="P10380" s="89" cm="1">
        <f t="array" ref="P103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81" spans="1:16" x14ac:dyDescent="0.25">
      <c r="A10381">
        <v>348</v>
      </c>
      <c r="B10381" s="110">
        <v>45741</v>
      </c>
      <c r="C10381" s="89">
        <v>3.4</v>
      </c>
      <c r="D10381" s="89">
        <v>8.1</v>
      </c>
      <c r="E10381" s="96">
        <v>1005</v>
      </c>
      <c r="F10381" s="89">
        <v>0.3</v>
      </c>
      <c r="G10381" s="89">
        <v>1020.9</v>
      </c>
      <c r="H10381">
        <v>0.86</v>
      </c>
      <c r="I10381" t="s">
        <v>26</v>
      </c>
      <c r="J10381">
        <v>1</v>
      </c>
      <c r="K10381">
        <v>3</v>
      </c>
      <c r="L10381">
        <v>2025</v>
      </c>
      <c r="M10381" t="s">
        <v>122</v>
      </c>
      <c r="N10381" s="89" cm="1">
        <f t="array" ref="N10381">IF(ISNUMBER(_34_KNMI_Stations[[#This Row],[Etmaal temperatuur °C]]),IF(_34_KNMI_Stations[[#This Row],[Etmaal temperatuur °C]]&lt;stookgrens[],stookgrens[]-_34_KNMI_Stations[[#This Row],[Etmaal temperatuur °C]],0),"")</f>
        <v>9.9</v>
      </c>
      <c r="O10381" s="89">
        <f>_34_KNMI_Stations[[#This Row],[graaddagen]]*_34_KNMI_Stations[[#This Row],[Gewogen factor]]</f>
        <v>9.9</v>
      </c>
      <c r="P10381" s="89" cm="1">
        <f t="array" ref="P103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82" spans="1:16" x14ac:dyDescent="0.25">
      <c r="A10382">
        <v>348</v>
      </c>
      <c r="B10382" s="110">
        <v>45742</v>
      </c>
      <c r="C10382" s="89">
        <v>2.9</v>
      </c>
      <c r="D10382" s="89">
        <v>7.6</v>
      </c>
      <c r="E10382" s="96">
        <v>751</v>
      </c>
      <c r="F10382" s="89">
        <v>0</v>
      </c>
      <c r="G10382" s="89">
        <v>1024.5999999999999</v>
      </c>
      <c r="H10382">
        <v>0.84</v>
      </c>
      <c r="I10382" t="s">
        <v>26</v>
      </c>
      <c r="J10382">
        <v>1</v>
      </c>
      <c r="K10382">
        <v>3</v>
      </c>
      <c r="L10382">
        <v>2025</v>
      </c>
      <c r="M10382" t="s">
        <v>122</v>
      </c>
      <c r="N10382" s="89" cm="1">
        <f t="array" ref="N10382">IF(ISNUMBER(_34_KNMI_Stations[[#This Row],[Etmaal temperatuur °C]]),IF(_34_KNMI_Stations[[#This Row],[Etmaal temperatuur °C]]&lt;stookgrens[],stookgrens[]-_34_KNMI_Stations[[#This Row],[Etmaal temperatuur °C]],0),"")</f>
        <v>10.4</v>
      </c>
      <c r="O10382" s="89">
        <f>_34_KNMI_Stations[[#This Row],[graaddagen]]*_34_KNMI_Stations[[#This Row],[Gewogen factor]]</f>
        <v>10.4</v>
      </c>
      <c r="P10382" s="89" cm="1">
        <f t="array" ref="P103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83" spans="1:16" x14ac:dyDescent="0.25">
      <c r="A10383">
        <v>348</v>
      </c>
      <c r="B10383" s="110">
        <v>45743</v>
      </c>
      <c r="C10383" s="89">
        <v>1.6</v>
      </c>
      <c r="D10383" s="89">
        <v>7.2</v>
      </c>
      <c r="E10383" s="96">
        <v>1817</v>
      </c>
      <c r="F10383" s="89">
        <v>0</v>
      </c>
      <c r="G10383" s="89">
        <v>1020.6</v>
      </c>
      <c r="H10383">
        <v>0.82</v>
      </c>
      <c r="I10383" t="s">
        <v>26</v>
      </c>
      <c r="J10383">
        <v>1</v>
      </c>
      <c r="K10383">
        <v>3</v>
      </c>
      <c r="L10383">
        <v>2025</v>
      </c>
      <c r="M10383" t="s">
        <v>122</v>
      </c>
      <c r="N10383" s="89" cm="1">
        <f t="array" ref="N10383">IF(ISNUMBER(_34_KNMI_Stations[[#This Row],[Etmaal temperatuur °C]]),IF(_34_KNMI_Stations[[#This Row],[Etmaal temperatuur °C]]&lt;stookgrens[],stookgrens[]-_34_KNMI_Stations[[#This Row],[Etmaal temperatuur °C]],0),"")</f>
        <v>10.8</v>
      </c>
      <c r="O10383" s="89">
        <f>_34_KNMI_Stations[[#This Row],[graaddagen]]*_34_KNMI_Stations[[#This Row],[Gewogen factor]]</f>
        <v>10.8</v>
      </c>
      <c r="P10383" s="89" cm="1">
        <f t="array" ref="P103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84" spans="1:16" x14ac:dyDescent="0.25">
      <c r="A10384">
        <v>348</v>
      </c>
      <c r="B10384" s="110">
        <v>45744</v>
      </c>
      <c r="C10384" s="89">
        <v>3.6</v>
      </c>
      <c r="D10384" s="89">
        <v>7.4</v>
      </c>
      <c r="E10384" s="96">
        <v>672</v>
      </c>
      <c r="F10384" s="89">
        <v>1</v>
      </c>
      <c r="G10384" s="89">
        <v>1012.6</v>
      </c>
      <c r="H10384">
        <v>0.9</v>
      </c>
      <c r="I10384" t="s">
        <v>26</v>
      </c>
      <c r="J10384">
        <v>1</v>
      </c>
      <c r="K10384">
        <v>3</v>
      </c>
      <c r="L10384">
        <v>2025</v>
      </c>
      <c r="M10384" t="s">
        <v>122</v>
      </c>
      <c r="N10384" s="89" cm="1">
        <f t="array" ref="N10384">IF(ISNUMBER(_34_KNMI_Stations[[#This Row],[Etmaal temperatuur °C]]),IF(_34_KNMI_Stations[[#This Row],[Etmaal temperatuur °C]]&lt;stookgrens[],stookgrens[]-_34_KNMI_Stations[[#This Row],[Etmaal temperatuur °C]],0),"")</f>
        <v>10.6</v>
      </c>
      <c r="O10384" s="89">
        <f>_34_KNMI_Stations[[#This Row],[graaddagen]]*_34_KNMI_Stations[[#This Row],[Gewogen factor]]</f>
        <v>10.6</v>
      </c>
      <c r="P10384" s="89" cm="1">
        <f t="array" ref="P103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85" spans="1:16" x14ac:dyDescent="0.25">
      <c r="A10385">
        <v>348</v>
      </c>
      <c r="B10385" s="110">
        <v>45745</v>
      </c>
      <c r="C10385" s="89">
        <v>3.8</v>
      </c>
      <c r="D10385" s="89">
        <v>7.2</v>
      </c>
      <c r="E10385" s="96">
        <v>1745</v>
      </c>
      <c r="F10385" s="89">
        <v>0</v>
      </c>
      <c r="G10385" s="89">
        <v>1019.2</v>
      </c>
      <c r="H10385">
        <v>0.8</v>
      </c>
      <c r="I10385" t="s">
        <v>26</v>
      </c>
      <c r="J10385">
        <v>1</v>
      </c>
      <c r="K10385">
        <v>3</v>
      </c>
      <c r="L10385">
        <v>2025</v>
      </c>
      <c r="M10385" t="s">
        <v>122</v>
      </c>
      <c r="N10385" s="89" cm="1">
        <f t="array" ref="N10385">IF(ISNUMBER(_34_KNMI_Stations[[#This Row],[Etmaal temperatuur °C]]),IF(_34_KNMI_Stations[[#This Row],[Etmaal temperatuur °C]]&lt;stookgrens[],stookgrens[]-_34_KNMI_Stations[[#This Row],[Etmaal temperatuur °C]],0),"")</f>
        <v>10.8</v>
      </c>
      <c r="O10385" s="89">
        <f>_34_KNMI_Stations[[#This Row],[graaddagen]]*_34_KNMI_Stations[[#This Row],[Gewogen factor]]</f>
        <v>10.8</v>
      </c>
      <c r="P10385" s="89" cm="1">
        <f t="array" ref="P103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86" spans="1:16" x14ac:dyDescent="0.25">
      <c r="A10386">
        <v>348</v>
      </c>
      <c r="B10386" s="110">
        <v>45746</v>
      </c>
      <c r="C10386" s="89">
        <v>8.3000000000000007</v>
      </c>
      <c r="D10386" s="89">
        <v>9.8000000000000007</v>
      </c>
      <c r="E10386" s="96">
        <v>1626</v>
      </c>
      <c r="F10386" s="89">
        <v>0.4</v>
      </c>
      <c r="G10386" s="89">
        <v>1017.7</v>
      </c>
      <c r="H10386">
        <v>0.75</v>
      </c>
      <c r="I10386" t="s">
        <v>26</v>
      </c>
      <c r="J10386">
        <v>1</v>
      </c>
      <c r="K10386">
        <v>3</v>
      </c>
      <c r="L10386">
        <v>2025</v>
      </c>
      <c r="M10386" t="s">
        <v>122</v>
      </c>
      <c r="N10386" s="89" cm="1">
        <f t="array" ref="N10386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0386" s="89">
        <f>_34_KNMI_Stations[[#This Row],[graaddagen]]*_34_KNMI_Stations[[#This Row],[Gewogen factor]]</f>
        <v>8.1999999999999993</v>
      </c>
      <c r="P10386" s="89" cm="1">
        <f t="array" ref="P103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87" spans="1:16" x14ac:dyDescent="0.25">
      <c r="A10387">
        <v>348</v>
      </c>
      <c r="B10387" s="110">
        <v>45747</v>
      </c>
      <c r="C10387" s="89">
        <v>3.8</v>
      </c>
      <c r="D10387" s="89">
        <v>8.1</v>
      </c>
      <c r="E10387" s="96">
        <v>1797</v>
      </c>
      <c r="F10387" s="89">
        <v>0</v>
      </c>
      <c r="G10387" s="89">
        <v>1027.5999999999999</v>
      </c>
      <c r="H10387">
        <v>0.76</v>
      </c>
      <c r="I10387" t="s">
        <v>26</v>
      </c>
      <c r="J10387">
        <v>1</v>
      </c>
      <c r="K10387">
        <v>3</v>
      </c>
      <c r="L10387">
        <v>2025</v>
      </c>
      <c r="M10387" t="s">
        <v>123</v>
      </c>
      <c r="N10387" s="89" cm="1">
        <f t="array" ref="N10387">IF(ISNUMBER(_34_KNMI_Stations[[#This Row],[Etmaal temperatuur °C]]),IF(_34_KNMI_Stations[[#This Row],[Etmaal temperatuur °C]]&lt;stookgrens[],stookgrens[]-_34_KNMI_Stations[[#This Row],[Etmaal temperatuur °C]],0),"")</f>
        <v>9.9</v>
      </c>
      <c r="O10387" s="89">
        <f>_34_KNMI_Stations[[#This Row],[graaddagen]]*_34_KNMI_Stations[[#This Row],[Gewogen factor]]</f>
        <v>9.9</v>
      </c>
      <c r="P10387" s="89" cm="1">
        <f t="array" ref="P103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88" spans="1:16" x14ac:dyDescent="0.25">
      <c r="A10388">
        <v>348</v>
      </c>
      <c r="B10388" s="110">
        <v>45748</v>
      </c>
      <c r="C10388" s="89">
        <v>4.0999999999999996</v>
      </c>
      <c r="D10388" s="89">
        <v>8.6999999999999993</v>
      </c>
      <c r="E10388" s="96">
        <v>1975</v>
      </c>
      <c r="F10388" s="89">
        <v>0</v>
      </c>
      <c r="G10388" s="89">
        <v>1027.5999999999999</v>
      </c>
      <c r="H10388">
        <v>0.67</v>
      </c>
      <c r="I10388" t="s">
        <v>26</v>
      </c>
      <c r="J10388">
        <v>0.8</v>
      </c>
      <c r="K10388">
        <v>4</v>
      </c>
      <c r="L10388">
        <v>2025</v>
      </c>
      <c r="M10388" t="s">
        <v>123</v>
      </c>
      <c r="N10388" s="89" cm="1">
        <f t="array" ref="N10388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0388" s="89">
        <f>_34_KNMI_Stations[[#This Row],[graaddagen]]*_34_KNMI_Stations[[#This Row],[Gewogen factor]]</f>
        <v>7.4400000000000013</v>
      </c>
      <c r="P10388" s="89" cm="1">
        <f t="array" ref="P103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89" spans="1:16" x14ac:dyDescent="0.25">
      <c r="A10389">
        <v>348</v>
      </c>
      <c r="B10389" s="110">
        <v>45749</v>
      </c>
      <c r="C10389" s="89">
        <v>5.7</v>
      </c>
      <c r="D10389" s="89">
        <v>12.1</v>
      </c>
      <c r="E10389" s="96">
        <v>1944</v>
      </c>
      <c r="F10389" s="89">
        <v>0</v>
      </c>
      <c r="G10389" s="89">
        <v>1023.6</v>
      </c>
      <c r="H10389">
        <v>0.55000000000000004</v>
      </c>
      <c r="I10389" t="s">
        <v>26</v>
      </c>
      <c r="J10389">
        <v>0.8</v>
      </c>
      <c r="K10389">
        <v>4</v>
      </c>
      <c r="L10389">
        <v>2025</v>
      </c>
      <c r="M10389" t="s">
        <v>123</v>
      </c>
      <c r="N10389" s="89" cm="1">
        <f t="array" ref="N10389">IF(ISNUMBER(_34_KNMI_Stations[[#This Row],[Etmaal temperatuur °C]]),IF(_34_KNMI_Stations[[#This Row],[Etmaal temperatuur °C]]&lt;stookgrens[],stookgrens[]-_34_KNMI_Stations[[#This Row],[Etmaal temperatuur °C]],0),"")</f>
        <v>5.9</v>
      </c>
      <c r="O10389" s="89">
        <f>_34_KNMI_Stations[[#This Row],[graaddagen]]*_34_KNMI_Stations[[#This Row],[Gewogen factor]]</f>
        <v>4.7200000000000006</v>
      </c>
      <c r="P10389" s="89" cm="1">
        <f t="array" ref="P103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90" spans="1:16" x14ac:dyDescent="0.25">
      <c r="A10390">
        <v>348</v>
      </c>
      <c r="B10390" s="110">
        <v>45750</v>
      </c>
      <c r="C10390" s="89">
        <v>4.7</v>
      </c>
      <c r="D10390" s="89">
        <v>14.4</v>
      </c>
      <c r="E10390" s="96">
        <v>1936</v>
      </c>
      <c r="F10390" s="89">
        <v>0</v>
      </c>
      <c r="G10390" s="89">
        <v>1022.4</v>
      </c>
      <c r="H10390">
        <v>0.53</v>
      </c>
      <c r="I10390" t="s">
        <v>26</v>
      </c>
      <c r="J10390">
        <v>0.8</v>
      </c>
      <c r="K10390">
        <v>4</v>
      </c>
      <c r="L10390">
        <v>2025</v>
      </c>
      <c r="M10390" t="s">
        <v>123</v>
      </c>
      <c r="N10390" s="89" cm="1">
        <f t="array" ref="N10390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10390" s="89">
        <f>_34_KNMI_Stations[[#This Row],[graaddagen]]*_34_KNMI_Stations[[#This Row],[Gewogen factor]]</f>
        <v>2.88</v>
      </c>
      <c r="P10390" s="89" cm="1">
        <f t="array" ref="P103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91" spans="1:16" x14ac:dyDescent="0.25">
      <c r="A10391">
        <v>348</v>
      </c>
      <c r="B10391" s="110">
        <v>45751</v>
      </c>
      <c r="C10391" s="89">
        <v>3.5</v>
      </c>
      <c r="D10391" s="89">
        <v>13.7</v>
      </c>
      <c r="E10391" s="96">
        <v>2001</v>
      </c>
      <c r="F10391" s="89">
        <v>0</v>
      </c>
      <c r="G10391" s="89">
        <v>1019.9</v>
      </c>
      <c r="H10391">
        <v>0.59</v>
      </c>
      <c r="I10391" t="s">
        <v>26</v>
      </c>
      <c r="J10391">
        <v>0.8</v>
      </c>
      <c r="K10391">
        <v>4</v>
      </c>
      <c r="L10391">
        <v>2025</v>
      </c>
      <c r="M10391" t="s">
        <v>123</v>
      </c>
      <c r="N10391" s="89" cm="1">
        <f t="array" ref="N10391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0391" s="89">
        <f>_34_KNMI_Stations[[#This Row],[graaddagen]]*_34_KNMI_Stations[[#This Row],[Gewogen factor]]</f>
        <v>3.4400000000000008</v>
      </c>
      <c r="P10391" s="89" cm="1">
        <f t="array" ref="P103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92" spans="1:16" x14ac:dyDescent="0.25">
      <c r="A10392">
        <v>348</v>
      </c>
      <c r="B10392" s="110">
        <v>45752</v>
      </c>
      <c r="C10392" s="89">
        <v>4.8</v>
      </c>
      <c r="D10392" s="89">
        <v>10.6</v>
      </c>
      <c r="E10392" s="96">
        <v>2074</v>
      </c>
      <c r="F10392" s="89">
        <v>0</v>
      </c>
      <c r="G10392" s="89">
        <v>1019.9</v>
      </c>
      <c r="H10392">
        <v>0.56999999999999995</v>
      </c>
      <c r="I10392" t="s">
        <v>26</v>
      </c>
      <c r="J10392">
        <v>0.8</v>
      </c>
      <c r="K10392">
        <v>4</v>
      </c>
      <c r="L10392">
        <v>2025</v>
      </c>
      <c r="M10392" t="s">
        <v>123</v>
      </c>
      <c r="N10392" s="89" cm="1">
        <f t="array" ref="N10392">IF(ISNUMBER(_34_KNMI_Stations[[#This Row],[Etmaal temperatuur °C]]),IF(_34_KNMI_Stations[[#This Row],[Etmaal temperatuur °C]]&lt;stookgrens[],stookgrens[]-_34_KNMI_Stations[[#This Row],[Etmaal temperatuur °C]],0),"")</f>
        <v>7.4</v>
      </c>
      <c r="O10392" s="89">
        <f>_34_KNMI_Stations[[#This Row],[graaddagen]]*_34_KNMI_Stations[[#This Row],[Gewogen factor]]</f>
        <v>5.9200000000000008</v>
      </c>
      <c r="P10392" s="89" cm="1">
        <f t="array" ref="P103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93" spans="1:16" x14ac:dyDescent="0.25">
      <c r="A10393">
        <v>348</v>
      </c>
      <c r="B10393" s="110">
        <v>45753</v>
      </c>
      <c r="C10393" s="89">
        <v>4.9000000000000004</v>
      </c>
      <c r="D10393" s="89">
        <v>7.9</v>
      </c>
      <c r="E10393" s="96">
        <v>2143</v>
      </c>
      <c r="F10393" s="89">
        <v>0</v>
      </c>
      <c r="G10393" s="89">
        <v>1025.0999999999999</v>
      </c>
      <c r="H10393">
        <v>0.47</v>
      </c>
      <c r="I10393" t="s">
        <v>26</v>
      </c>
      <c r="J10393">
        <v>0.8</v>
      </c>
      <c r="K10393">
        <v>4</v>
      </c>
      <c r="L10393">
        <v>2025</v>
      </c>
      <c r="M10393" t="s">
        <v>123</v>
      </c>
      <c r="N10393" s="89" cm="1">
        <f t="array" ref="N10393">IF(ISNUMBER(_34_KNMI_Stations[[#This Row],[Etmaal temperatuur °C]]),IF(_34_KNMI_Stations[[#This Row],[Etmaal temperatuur °C]]&lt;stookgrens[],stookgrens[]-_34_KNMI_Stations[[#This Row],[Etmaal temperatuur °C]],0),"")</f>
        <v>10.1</v>
      </c>
      <c r="O10393" s="89">
        <f>_34_KNMI_Stations[[#This Row],[graaddagen]]*_34_KNMI_Stations[[#This Row],[Gewogen factor]]</f>
        <v>8.08</v>
      </c>
      <c r="P10393" s="89" cm="1">
        <f t="array" ref="P103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94" spans="1:16" x14ac:dyDescent="0.25">
      <c r="A10394">
        <v>348</v>
      </c>
      <c r="B10394" s="110">
        <v>45754</v>
      </c>
      <c r="C10394" s="89">
        <v>3.3</v>
      </c>
      <c r="D10394" s="89">
        <v>7.7</v>
      </c>
      <c r="E10394" s="96">
        <v>2109</v>
      </c>
      <c r="F10394" s="89">
        <v>0</v>
      </c>
      <c r="G10394" s="89">
        <v>1026.5999999999999</v>
      </c>
      <c r="H10394">
        <v>0.59</v>
      </c>
      <c r="I10394" t="s">
        <v>26</v>
      </c>
      <c r="J10394">
        <v>0.8</v>
      </c>
      <c r="K10394">
        <v>4</v>
      </c>
      <c r="L10394">
        <v>2025</v>
      </c>
      <c r="M10394" t="s">
        <v>124</v>
      </c>
      <c r="N10394" s="89" cm="1">
        <f t="array" ref="N10394">IF(ISNUMBER(_34_KNMI_Stations[[#This Row],[Etmaal temperatuur °C]]),IF(_34_KNMI_Stations[[#This Row],[Etmaal temperatuur °C]]&lt;stookgrens[],stookgrens[]-_34_KNMI_Stations[[#This Row],[Etmaal temperatuur °C]],0),"")</f>
        <v>10.3</v>
      </c>
      <c r="O10394" s="89">
        <f>_34_KNMI_Stations[[#This Row],[graaddagen]]*_34_KNMI_Stations[[#This Row],[Gewogen factor]]</f>
        <v>8.24</v>
      </c>
      <c r="P10394" s="89" cm="1">
        <f t="array" ref="P103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95" spans="1:16" x14ac:dyDescent="0.25">
      <c r="A10395">
        <v>348</v>
      </c>
      <c r="B10395" s="110">
        <v>45755</v>
      </c>
      <c r="C10395" s="89">
        <v>3.5</v>
      </c>
      <c r="D10395" s="89">
        <v>8.1999999999999993</v>
      </c>
      <c r="E10395" s="96">
        <v>2083</v>
      </c>
      <c r="F10395" s="89">
        <v>0</v>
      </c>
      <c r="G10395" s="89">
        <v>1027.0999999999999</v>
      </c>
      <c r="H10395">
        <v>0.67</v>
      </c>
      <c r="I10395" t="s">
        <v>26</v>
      </c>
      <c r="J10395">
        <v>0.8</v>
      </c>
      <c r="K10395">
        <v>4</v>
      </c>
      <c r="L10395">
        <v>2025</v>
      </c>
      <c r="M10395" t="s">
        <v>124</v>
      </c>
      <c r="N10395" s="89" cm="1">
        <f t="array" ref="N10395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0395" s="89">
        <f>_34_KNMI_Stations[[#This Row],[graaddagen]]*_34_KNMI_Stations[[#This Row],[Gewogen factor]]</f>
        <v>7.8400000000000007</v>
      </c>
      <c r="P10395" s="89" cm="1">
        <f t="array" ref="P103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96" spans="1:16" x14ac:dyDescent="0.25">
      <c r="A10396">
        <v>348</v>
      </c>
      <c r="B10396" s="110">
        <v>45756</v>
      </c>
      <c r="C10396" s="89">
        <v>4.0999999999999996</v>
      </c>
      <c r="D10396" s="89">
        <v>7.5</v>
      </c>
      <c r="E10396" s="96">
        <v>2003</v>
      </c>
      <c r="F10396" s="89">
        <v>0</v>
      </c>
      <c r="G10396" s="89">
        <v>1027.3</v>
      </c>
      <c r="H10396">
        <v>0.78</v>
      </c>
      <c r="I10396" t="s">
        <v>26</v>
      </c>
      <c r="J10396">
        <v>0.8</v>
      </c>
      <c r="K10396">
        <v>4</v>
      </c>
      <c r="L10396">
        <v>2025</v>
      </c>
      <c r="M10396" t="s">
        <v>124</v>
      </c>
      <c r="N10396" s="89" cm="1">
        <f t="array" ref="N10396">IF(ISNUMBER(_34_KNMI_Stations[[#This Row],[Etmaal temperatuur °C]]),IF(_34_KNMI_Stations[[#This Row],[Etmaal temperatuur °C]]&lt;stookgrens[],stookgrens[]-_34_KNMI_Stations[[#This Row],[Etmaal temperatuur °C]],0),"")</f>
        <v>10.5</v>
      </c>
      <c r="O10396" s="89">
        <f>_34_KNMI_Stations[[#This Row],[graaddagen]]*_34_KNMI_Stations[[#This Row],[Gewogen factor]]</f>
        <v>8.4</v>
      </c>
      <c r="P10396" s="89" cm="1">
        <f t="array" ref="P103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97" spans="1:16" x14ac:dyDescent="0.25">
      <c r="A10397">
        <v>348</v>
      </c>
      <c r="B10397" s="110">
        <v>45757</v>
      </c>
      <c r="C10397" s="89">
        <v>3.7</v>
      </c>
      <c r="D10397" s="89">
        <v>8.6</v>
      </c>
      <c r="E10397" s="96">
        <v>1656</v>
      </c>
      <c r="F10397" s="89">
        <v>0</v>
      </c>
      <c r="G10397" s="89">
        <v>1028.2</v>
      </c>
      <c r="H10397">
        <v>0.79</v>
      </c>
      <c r="I10397" t="s">
        <v>26</v>
      </c>
      <c r="J10397">
        <v>0.8</v>
      </c>
      <c r="K10397">
        <v>4</v>
      </c>
      <c r="L10397">
        <v>2025</v>
      </c>
      <c r="M10397" t="s">
        <v>124</v>
      </c>
      <c r="N10397" s="89" cm="1">
        <f t="array" ref="N10397">IF(ISNUMBER(_34_KNMI_Stations[[#This Row],[Etmaal temperatuur °C]]),IF(_34_KNMI_Stations[[#This Row],[Etmaal temperatuur °C]]&lt;stookgrens[],stookgrens[]-_34_KNMI_Stations[[#This Row],[Etmaal temperatuur °C]],0),"")</f>
        <v>9.4</v>
      </c>
      <c r="O10397" s="89">
        <f>_34_KNMI_Stations[[#This Row],[graaddagen]]*_34_KNMI_Stations[[#This Row],[Gewogen factor]]</f>
        <v>7.5200000000000005</v>
      </c>
      <c r="P10397" s="89" cm="1">
        <f t="array" ref="P103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98" spans="1:16" x14ac:dyDescent="0.25">
      <c r="A10398">
        <v>348</v>
      </c>
      <c r="B10398" s="110">
        <v>45758</v>
      </c>
      <c r="C10398" s="89">
        <v>3</v>
      </c>
      <c r="D10398" s="89">
        <v>9.9</v>
      </c>
      <c r="E10398" s="96">
        <v>2108</v>
      </c>
      <c r="F10398" s="89">
        <v>0</v>
      </c>
      <c r="G10398" s="89">
        <v>1021.4</v>
      </c>
      <c r="H10398">
        <v>0.82</v>
      </c>
      <c r="I10398" t="s">
        <v>26</v>
      </c>
      <c r="J10398">
        <v>0.8</v>
      </c>
      <c r="K10398">
        <v>4</v>
      </c>
      <c r="L10398">
        <v>2025</v>
      </c>
      <c r="M10398" t="s">
        <v>124</v>
      </c>
      <c r="N10398" s="89" cm="1">
        <f t="array" ref="N10398">IF(ISNUMBER(_34_KNMI_Stations[[#This Row],[Etmaal temperatuur °C]]),IF(_34_KNMI_Stations[[#This Row],[Etmaal temperatuur °C]]&lt;stookgrens[],stookgrens[]-_34_KNMI_Stations[[#This Row],[Etmaal temperatuur °C]],0),"")</f>
        <v>8.1</v>
      </c>
      <c r="O10398" s="89">
        <f>_34_KNMI_Stations[[#This Row],[graaddagen]]*_34_KNMI_Stations[[#This Row],[Gewogen factor]]</f>
        <v>6.48</v>
      </c>
      <c r="P10398" s="89" cm="1">
        <f t="array" ref="P103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399" spans="1:16" x14ac:dyDescent="0.25">
      <c r="A10399">
        <v>348</v>
      </c>
      <c r="B10399" s="110">
        <v>45759</v>
      </c>
      <c r="C10399" s="89">
        <v>4</v>
      </c>
      <c r="D10399" s="89">
        <v>15.3</v>
      </c>
      <c r="E10399" s="96">
        <v>2129</v>
      </c>
      <c r="F10399" s="89">
        <v>0</v>
      </c>
      <c r="G10399" s="89">
        <v>1008.7</v>
      </c>
      <c r="H10399">
        <v>0.61</v>
      </c>
      <c r="I10399" t="s">
        <v>26</v>
      </c>
      <c r="J10399">
        <v>0.8</v>
      </c>
      <c r="K10399">
        <v>4</v>
      </c>
      <c r="L10399">
        <v>2025</v>
      </c>
      <c r="M10399" t="s">
        <v>124</v>
      </c>
      <c r="N10399" s="89" cm="1">
        <f t="array" ref="N10399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0399" s="89">
        <f>_34_KNMI_Stations[[#This Row],[graaddagen]]*_34_KNMI_Stations[[#This Row],[Gewogen factor]]</f>
        <v>2.1599999999999997</v>
      </c>
      <c r="P10399" s="89" cm="1">
        <f t="array" ref="P103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00" spans="1:16" x14ac:dyDescent="0.25">
      <c r="A10400">
        <v>348</v>
      </c>
      <c r="B10400" s="110">
        <v>45760</v>
      </c>
      <c r="C10400" s="89">
        <v>5.3</v>
      </c>
      <c r="D10400" s="89">
        <v>13.1</v>
      </c>
      <c r="E10400" s="96">
        <v>1429</v>
      </c>
      <c r="F10400" s="89">
        <v>4.5</v>
      </c>
      <c r="G10400" s="89">
        <v>1004</v>
      </c>
      <c r="H10400">
        <v>0.81</v>
      </c>
      <c r="I10400" t="s">
        <v>26</v>
      </c>
      <c r="J10400">
        <v>0.8</v>
      </c>
      <c r="K10400">
        <v>4</v>
      </c>
      <c r="L10400">
        <v>2025</v>
      </c>
      <c r="M10400" t="s">
        <v>124</v>
      </c>
      <c r="N10400" s="89" cm="1">
        <f t="array" ref="N10400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0400" s="89">
        <f>_34_KNMI_Stations[[#This Row],[graaddagen]]*_34_KNMI_Stations[[#This Row],[Gewogen factor]]</f>
        <v>3.9200000000000004</v>
      </c>
      <c r="P10400" s="89" cm="1">
        <f t="array" ref="P104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01" spans="1:16" x14ac:dyDescent="0.25">
      <c r="A10401">
        <v>348</v>
      </c>
      <c r="B10401" s="110">
        <v>45761</v>
      </c>
      <c r="C10401" s="89">
        <v>3.1</v>
      </c>
      <c r="D10401" s="89">
        <v>12.7</v>
      </c>
      <c r="E10401" s="96">
        <v>1915</v>
      </c>
      <c r="F10401" s="89">
        <v>0.9</v>
      </c>
      <c r="G10401" s="89">
        <v>1007</v>
      </c>
      <c r="H10401">
        <v>0.71</v>
      </c>
      <c r="I10401" t="s">
        <v>26</v>
      </c>
      <c r="J10401">
        <v>0.8</v>
      </c>
      <c r="K10401">
        <v>4</v>
      </c>
      <c r="L10401">
        <v>2025</v>
      </c>
      <c r="M10401" t="s">
        <v>125</v>
      </c>
      <c r="N10401" s="89" cm="1">
        <f t="array" ref="N10401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10401" s="89">
        <f>_34_KNMI_Stations[[#This Row],[graaddagen]]*_34_KNMI_Stations[[#This Row],[Gewogen factor]]</f>
        <v>4.2400000000000011</v>
      </c>
      <c r="P10401" s="89" cm="1">
        <f t="array" ref="P104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02" spans="1:16" x14ac:dyDescent="0.25">
      <c r="A10402">
        <v>348</v>
      </c>
      <c r="B10402" s="110">
        <v>45762</v>
      </c>
      <c r="C10402" s="89">
        <v>3.9</v>
      </c>
      <c r="D10402" s="89">
        <v>14.2</v>
      </c>
      <c r="E10402" s="96">
        <v>1329</v>
      </c>
      <c r="F10402" s="89">
        <v>2.9</v>
      </c>
      <c r="G10402" s="89">
        <v>998.8</v>
      </c>
      <c r="H10402">
        <v>0.8</v>
      </c>
      <c r="I10402" t="s">
        <v>26</v>
      </c>
      <c r="J10402">
        <v>0.8</v>
      </c>
      <c r="K10402">
        <v>4</v>
      </c>
      <c r="L10402">
        <v>2025</v>
      </c>
      <c r="M10402" t="s">
        <v>125</v>
      </c>
      <c r="N10402" s="89" cm="1">
        <f t="array" ref="N10402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0402" s="89">
        <f>_34_KNMI_Stations[[#This Row],[graaddagen]]*_34_KNMI_Stations[[#This Row],[Gewogen factor]]</f>
        <v>3.0400000000000009</v>
      </c>
      <c r="P10402" s="89" cm="1">
        <f t="array" ref="P104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03" spans="1:16" x14ac:dyDescent="0.25">
      <c r="A10403">
        <v>348</v>
      </c>
      <c r="B10403" s="110">
        <v>45763</v>
      </c>
      <c r="C10403" s="89">
        <v>2.5</v>
      </c>
      <c r="D10403" s="89">
        <v>10.6</v>
      </c>
      <c r="E10403" s="96">
        <v>659</v>
      </c>
      <c r="F10403" s="89">
        <v>0.3</v>
      </c>
      <c r="G10403" s="89">
        <v>1008.7</v>
      </c>
      <c r="H10403">
        <v>0.81</v>
      </c>
      <c r="I10403" t="s">
        <v>26</v>
      </c>
      <c r="J10403">
        <v>0.8</v>
      </c>
      <c r="K10403">
        <v>4</v>
      </c>
      <c r="L10403">
        <v>2025</v>
      </c>
      <c r="M10403" t="s">
        <v>125</v>
      </c>
      <c r="N10403" s="89" cm="1">
        <f t="array" ref="N10403">IF(ISNUMBER(_34_KNMI_Stations[[#This Row],[Etmaal temperatuur °C]]),IF(_34_KNMI_Stations[[#This Row],[Etmaal temperatuur °C]]&lt;stookgrens[],stookgrens[]-_34_KNMI_Stations[[#This Row],[Etmaal temperatuur °C]],0),"")</f>
        <v>7.4</v>
      </c>
      <c r="O10403" s="89">
        <f>_34_KNMI_Stations[[#This Row],[graaddagen]]*_34_KNMI_Stations[[#This Row],[Gewogen factor]]</f>
        <v>5.9200000000000008</v>
      </c>
      <c r="P10403" s="89" cm="1">
        <f t="array" ref="P104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04" spans="1:16" x14ac:dyDescent="0.25">
      <c r="A10404">
        <v>348</v>
      </c>
      <c r="B10404" s="110">
        <v>45764</v>
      </c>
      <c r="C10404" s="89">
        <v>1.8</v>
      </c>
      <c r="D10404" s="89">
        <v>10.199999999999999</v>
      </c>
      <c r="E10404" s="96">
        <v>654</v>
      </c>
      <c r="F10404" s="89">
        <v>-0.1</v>
      </c>
      <c r="G10404" s="89">
        <v>1013.2</v>
      </c>
      <c r="H10404">
        <v>0.79</v>
      </c>
      <c r="I10404" t="s">
        <v>26</v>
      </c>
      <c r="J10404">
        <v>0.8</v>
      </c>
      <c r="K10404">
        <v>4</v>
      </c>
      <c r="L10404">
        <v>2025</v>
      </c>
      <c r="M10404" t="s">
        <v>125</v>
      </c>
      <c r="N10404" s="89" cm="1">
        <f t="array" ref="N10404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10404" s="89">
        <f>_34_KNMI_Stations[[#This Row],[graaddagen]]*_34_KNMI_Stations[[#This Row],[Gewogen factor]]</f>
        <v>6.2400000000000011</v>
      </c>
      <c r="P10404" s="89" cm="1">
        <f t="array" ref="P104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05" spans="1:16" x14ac:dyDescent="0.25">
      <c r="A10405">
        <v>348</v>
      </c>
      <c r="B10405" s="110">
        <v>45765</v>
      </c>
      <c r="C10405" s="89">
        <v>2</v>
      </c>
      <c r="D10405" s="89">
        <v>10.6</v>
      </c>
      <c r="E10405" s="96">
        <v>1790</v>
      </c>
      <c r="F10405" s="89">
        <v>0</v>
      </c>
      <c r="G10405" s="89">
        <v>1014.3</v>
      </c>
      <c r="H10405">
        <v>0.74</v>
      </c>
      <c r="I10405" t="s">
        <v>26</v>
      </c>
      <c r="J10405">
        <v>0.8</v>
      </c>
      <c r="K10405">
        <v>4</v>
      </c>
      <c r="L10405">
        <v>2025</v>
      </c>
      <c r="M10405" t="s">
        <v>125</v>
      </c>
      <c r="N10405" s="89" cm="1">
        <f t="array" ref="N10405">IF(ISNUMBER(_34_KNMI_Stations[[#This Row],[Etmaal temperatuur °C]]),IF(_34_KNMI_Stations[[#This Row],[Etmaal temperatuur °C]]&lt;stookgrens[],stookgrens[]-_34_KNMI_Stations[[#This Row],[Etmaal temperatuur °C]],0),"")</f>
        <v>7.4</v>
      </c>
      <c r="O10405" s="89">
        <f>_34_KNMI_Stations[[#This Row],[graaddagen]]*_34_KNMI_Stations[[#This Row],[Gewogen factor]]</f>
        <v>5.9200000000000008</v>
      </c>
      <c r="P10405" s="89" cm="1">
        <f t="array" ref="P104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06" spans="1:16" x14ac:dyDescent="0.25">
      <c r="A10406">
        <v>348</v>
      </c>
      <c r="B10406" s="110">
        <v>45766</v>
      </c>
      <c r="C10406" s="89">
        <v>3.8</v>
      </c>
      <c r="D10406" s="89">
        <v>10</v>
      </c>
      <c r="E10406" s="96">
        <v>2283</v>
      </c>
      <c r="F10406" s="89">
        <v>0</v>
      </c>
      <c r="G10406" s="89">
        <v>1009.8</v>
      </c>
      <c r="H10406">
        <v>0.74</v>
      </c>
      <c r="I10406" t="s">
        <v>26</v>
      </c>
      <c r="J10406">
        <v>0.8</v>
      </c>
      <c r="K10406">
        <v>4</v>
      </c>
      <c r="L10406">
        <v>2025</v>
      </c>
      <c r="M10406" t="s">
        <v>125</v>
      </c>
      <c r="N10406" s="89" cm="1">
        <f t="array" ref="N10406">IF(ISNUMBER(_34_KNMI_Stations[[#This Row],[Etmaal temperatuur °C]]),IF(_34_KNMI_Stations[[#This Row],[Etmaal temperatuur °C]]&lt;stookgrens[],stookgrens[]-_34_KNMI_Stations[[#This Row],[Etmaal temperatuur °C]],0),"")</f>
        <v>8</v>
      </c>
      <c r="O10406" s="89">
        <f>_34_KNMI_Stations[[#This Row],[graaddagen]]*_34_KNMI_Stations[[#This Row],[Gewogen factor]]</f>
        <v>6.4</v>
      </c>
      <c r="P10406" s="89" cm="1">
        <f t="array" ref="P104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07" spans="1:16" x14ac:dyDescent="0.25">
      <c r="A10407">
        <v>348</v>
      </c>
      <c r="B10407" s="110">
        <v>45767</v>
      </c>
      <c r="C10407" s="89">
        <v>2.8</v>
      </c>
      <c r="D10407" s="89">
        <v>10.5</v>
      </c>
      <c r="E10407" s="96">
        <v>2074</v>
      </c>
      <c r="F10407" s="89">
        <v>4</v>
      </c>
      <c r="G10407" s="89">
        <v>1007.4</v>
      </c>
      <c r="H10407">
        <v>0.77</v>
      </c>
      <c r="I10407" t="s">
        <v>26</v>
      </c>
      <c r="J10407">
        <v>0.8</v>
      </c>
      <c r="K10407">
        <v>4</v>
      </c>
      <c r="L10407">
        <v>2025</v>
      </c>
      <c r="M10407" t="s">
        <v>125</v>
      </c>
      <c r="N10407" s="89" cm="1">
        <f t="array" ref="N10407">IF(ISNUMBER(_34_KNMI_Stations[[#This Row],[Etmaal temperatuur °C]]),IF(_34_KNMI_Stations[[#This Row],[Etmaal temperatuur °C]]&lt;stookgrens[],stookgrens[]-_34_KNMI_Stations[[#This Row],[Etmaal temperatuur °C]],0),"")</f>
        <v>7.5</v>
      </c>
      <c r="O10407" s="89">
        <f>_34_KNMI_Stations[[#This Row],[graaddagen]]*_34_KNMI_Stations[[#This Row],[Gewogen factor]]</f>
        <v>6</v>
      </c>
      <c r="P10407" s="89" cm="1">
        <f t="array" ref="P104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08" spans="1:16" x14ac:dyDescent="0.25">
      <c r="A10408">
        <v>348</v>
      </c>
      <c r="B10408" s="110">
        <v>45768</v>
      </c>
      <c r="C10408" s="89">
        <v>1.8</v>
      </c>
      <c r="D10408" s="89">
        <v>12</v>
      </c>
      <c r="E10408" s="96">
        <v>851</v>
      </c>
      <c r="F10408" s="89">
        <v>9</v>
      </c>
      <c r="G10408" s="89">
        <v>1010.2</v>
      </c>
      <c r="H10408">
        <v>0.91</v>
      </c>
      <c r="I10408" t="s">
        <v>26</v>
      </c>
      <c r="J10408">
        <v>0.8</v>
      </c>
      <c r="K10408">
        <v>4</v>
      </c>
      <c r="L10408">
        <v>2025</v>
      </c>
      <c r="M10408" t="s">
        <v>126</v>
      </c>
      <c r="N10408" s="89" cm="1">
        <f t="array" ref="N10408">IF(ISNUMBER(_34_KNMI_Stations[[#This Row],[Etmaal temperatuur °C]]),IF(_34_KNMI_Stations[[#This Row],[Etmaal temperatuur °C]]&lt;stookgrens[],stookgrens[]-_34_KNMI_Stations[[#This Row],[Etmaal temperatuur °C]],0),"")</f>
        <v>6</v>
      </c>
      <c r="O10408" s="89">
        <f>_34_KNMI_Stations[[#This Row],[graaddagen]]*_34_KNMI_Stations[[#This Row],[Gewogen factor]]</f>
        <v>4.8000000000000007</v>
      </c>
      <c r="P10408" s="89" cm="1">
        <f t="array" ref="P104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09" spans="1:16" x14ac:dyDescent="0.25">
      <c r="A10409">
        <v>348</v>
      </c>
      <c r="B10409" s="110">
        <v>45769</v>
      </c>
      <c r="C10409" s="89">
        <v>3.1</v>
      </c>
      <c r="D10409" s="89">
        <v>12.1</v>
      </c>
      <c r="E10409" s="96">
        <v>1799</v>
      </c>
      <c r="F10409" s="89">
        <v>-0.1</v>
      </c>
      <c r="G10409" s="89">
        <v>1016.8</v>
      </c>
      <c r="H10409">
        <v>0.83</v>
      </c>
      <c r="I10409" t="s">
        <v>26</v>
      </c>
      <c r="J10409">
        <v>0.8</v>
      </c>
      <c r="K10409">
        <v>4</v>
      </c>
      <c r="L10409">
        <v>2025</v>
      </c>
      <c r="M10409" t="s">
        <v>126</v>
      </c>
      <c r="N10409" s="89" cm="1">
        <f t="array" ref="N10409">IF(ISNUMBER(_34_KNMI_Stations[[#This Row],[Etmaal temperatuur °C]]),IF(_34_KNMI_Stations[[#This Row],[Etmaal temperatuur °C]]&lt;stookgrens[],stookgrens[]-_34_KNMI_Stations[[#This Row],[Etmaal temperatuur °C]],0),"")</f>
        <v>5.9</v>
      </c>
      <c r="O10409" s="89">
        <f>_34_KNMI_Stations[[#This Row],[graaddagen]]*_34_KNMI_Stations[[#This Row],[Gewogen factor]]</f>
        <v>4.7200000000000006</v>
      </c>
      <c r="P10409" s="89" cm="1">
        <f t="array" ref="P104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10" spans="1:16" x14ac:dyDescent="0.25">
      <c r="A10410">
        <v>348</v>
      </c>
      <c r="B10410" s="110">
        <v>45770</v>
      </c>
      <c r="C10410" s="89">
        <v>2.4</v>
      </c>
      <c r="D10410" s="89">
        <v>11.9</v>
      </c>
      <c r="E10410" s="96">
        <v>869</v>
      </c>
      <c r="F10410" s="89">
        <v>16.100000000000001</v>
      </c>
      <c r="G10410" s="89">
        <v>1014.6</v>
      </c>
      <c r="H10410">
        <v>0.89</v>
      </c>
      <c r="I10410" t="s">
        <v>26</v>
      </c>
      <c r="J10410">
        <v>0.8</v>
      </c>
      <c r="K10410">
        <v>4</v>
      </c>
      <c r="L10410">
        <v>2025</v>
      </c>
      <c r="M10410" t="s">
        <v>126</v>
      </c>
      <c r="N10410" s="89" cm="1">
        <f t="array" ref="N10410">IF(ISNUMBER(_34_KNMI_Stations[[#This Row],[Etmaal temperatuur °C]]),IF(_34_KNMI_Stations[[#This Row],[Etmaal temperatuur °C]]&lt;stookgrens[],stookgrens[]-_34_KNMI_Stations[[#This Row],[Etmaal temperatuur °C]],0),"")</f>
        <v>6.1</v>
      </c>
      <c r="O10410" s="89">
        <f>_34_KNMI_Stations[[#This Row],[graaddagen]]*_34_KNMI_Stations[[#This Row],[Gewogen factor]]</f>
        <v>4.88</v>
      </c>
      <c r="P10410" s="89" cm="1">
        <f t="array" ref="P104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11" spans="1:16" x14ac:dyDescent="0.25">
      <c r="A10411">
        <v>348</v>
      </c>
      <c r="B10411" s="110">
        <v>45771</v>
      </c>
      <c r="C10411" s="89">
        <v>4.3</v>
      </c>
      <c r="D10411" s="89">
        <v>11.3</v>
      </c>
      <c r="E10411" s="96">
        <v>523</v>
      </c>
      <c r="F10411" s="89">
        <v>3.4</v>
      </c>
      <c r="G10411" s="89">
        <v>1018.2</v>
      </c>
      <c r="H10411">
        <v>0.93</v>
      </c>
      <c r="I10411" t="s">
        <v>26</v>
      </c>
      <c r="J10411">
        <v>0.8</v>
      </c>
      <c r="K10411">
        <v>4</v>
      </c>
      <c r="L10411">
        <v>2025</v>
      </c>
      <c r="M10411" t="s">
        <v>126</v>
      </c>
      <c r="N10411" s="89" cm="1">
        <f t="array" ref="N10411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10411" s="89">
        <f>_34_KNMI_Stations[[#This Row],[graaddagen]]*_34_KNMI_Stations[[#This Row],[Gewogen factor]]</f>
        <v>5.3599999999999994</v>
      </c>
      <c r="P10411" s="89" cm="1">
        <f t="array" ref="P104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12" spans="1:16" x14ac:dyDescent="0.25">
      <c r="A10412">
        <v>348</v>
      </c>
      <c r="B10412" s="110">
        <v>45772</v>
      </c>
      <c r="C10412" s="89">
        <v>3</v>
      </c>
      <c r="D10412" s="89">
        <v>10.199999999999999</v>
      </c>
      <c r="E10412" s="96">
        <v>2198</v>
      </c>
      <c r="F10412" s="89">
        <v>0</v>
      </c>
      <c r="G10412" s="89">
        <v>1022.7</v>
      </c>
      <c r="H10412">
        <v>0.83</v>
      </c>
      <c r="I10412" t="s">
        <v>26</v>
      </c>
      <c r="J10412">
        <v>0.8</v>
      </c>
      <c r="K10412">
        <v>4</v>
      </c>
      <c r="L10412">
        <v>2025</v>
      </c>
      <c r="M10412" t="s">
        <v>126</v>
      </c>
      <c r="N10412" s="89" cm="1">
        <f t="array" ref="N10412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10412" s="89">
        <f>_34_KNMI_Stations[[#This Row],[graaddagen]]*_34_KNMI_Stations[[#This Row],[Gewogen factor]]</f>
        <v>6.2400000000000011</v>
      </c>
      <c r="P10412" s="89" cm="1">
        <f t="array" ref="P104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13" spans="1:16" x14ac:dyDescent="0.25">
      <c r="A10413">
        <v>348</v>
      </c>
      <c r="B10413" s="110">
        <v>45773</v>
      </c>
      <c r="C10413" s="89">
        <v>2.8</v>
      </c>
      <c r="D10413" s="89">
        <v>11.4</v>
      </c>
      <c r="E10413" s="96">
        <v>2353</v>
      </c>
      <c r="F10413" s="89">
        <v>0</v>
      </c>
      <c r="G10413" s="89">
        <v>1022.8</v>
      </c>
      <c r="H10413">
        <v>0.8</v>
      </c>
      <c r="I10413" t="s">
        <v>26</v>
      </c>
      <c r="J10413">
        <v>0.8</v>
      </c>
      <c r="K10413">
        <v>4</v>
      </c>
      <c r="L10413">
        <v>2025</v>
      </c>
      <c r="M10413" t="s">
        <v>126</v>
      </c>
      <c r="N10413" s="89" cm="1">
        <f t="array" ref="N10413">IF(ISNUMBER(_34_KNMI_Stations[[#This Row],[Etmaal temperatuur °C]]),IF(_34_KNMI_Stations[[#This Row],[Etmaal temperatuur °C]]&lt;stookgrens[],stookgrens[]-_34_KNMI_Stations[[#This Row],[Etmaal temperatuur °C]],0),"")</f>
        <v>6.6</v>
      </c>
      <c r="O10413" s="89">
        <f>_34_KNMI_Stations[[#This Row],[graaddagen]]*_34_KNMI_Stations[[#This Row],[Gewogen factor]]</f>
        <v>5.28</v>
      </c>
      <c r="P10413" s="89" cm="1">
        <f t="array" ref="P104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14" spans="1:16" x14ac:dyDescent="0.25">
      <c r="A10414">
        <v>348</v>
      </c>
      <c r="B10414" s="110">
        <v>45774</v>
      </c>
      <c r="C10414" s="89">
        <v>2.2999999999999998</v>
      </c>
      <c r="D10414" s="89">
        <v>13.8</v>
      </c>
      <c r="E10414" s="96">
        <v>2487</v>
      </c>
      <c r="F10414" s="89">
        <v>0</v>
      </c>
      <c r="G10414" s="89">
        <v>1025.0999999999999</v>
      </c>
      <c r="H10414">
        <v>0.67</v>
      </c>
      <c r="I10414" t="s">
        <v>26</v>
      </c>
      <c r="J10414">
        <v>0.8</v>
      </c>
      <c r="K10414">
        <v>4</v>
      </c>
      <c r="L10414">
        <v>2025</v>
      </c>
      <c r="M10414" t="s">
        <v>126</v>
      </c>
      <c r="N10414" s="89" cm="1">
        <f t="array" ref="N10414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0414" s="89">
        <f>_34_KNMI_Stations[[#This Row],[graaddagen]]*_34_KNMI_Stations[[#This Row],[Gewogen factor]]</f>
        <v>3.3599999999999994</v>
      </c>
      <c r="P10414" s="89" cm="1">
        <f t="array" ref="P104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15" spans="1:16" x14ac:dyDescent="0.25">
      <c r="A10415">
        <v>348</v>
      </c>
      <c r="B10415" s="110">
        <v>45775</v>
      </c>
      <c r="C10415" s="89">
        <v>2</v>
      </c>
      <c r="D10415" s="89">
        <v>13.7</v>
      </c>
      <c r="E10415" s="96">
        <v>2501</v>
      </c>
      <c r="F10415" s="89">
        <v>0</v>
      </c>
      <c r="G10415" s="89">
        <v>1027.0999999999999</v>
      </c>
      <c r="H10415">
        <v>0.69</v>
      </c>
      <c r="I10415" t="s">
        <v>26</v>
      </c>
      <c r="J10415">
        <v>0.8</v>
      </c>
      <c r="K10415">
        <v>4</v>
      </c>
      <c r="L10415">
        <v>2025</v>
      </c>
      <c r="M10415" t="s">
        <v>127</v>
      </c>
      <c r="N10415" s="89" cm="1">
        <f t="array" ref="N10415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0415" s="89">
        <f>_34_KNMI_Stations[[#This Row],[graaddagen]]*_34_KNMI_Stations[[#This Row],[Gewogen factor]]</f>
        <v>3.4400000000000008</v>
      </c>
      <c r="P10415" s="89" cm="1">
        <f t="array" ref="P104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16" spans="1:16" x14ac:dyDescent="0.25">
      <c r="A10416">
        <v>348</v>
      </c>
      <c r="B10416" s="110">
        <v>45776</v>
      </c>
      <c r="C10416" s="89">
        <v>2.5</v>
      </c>
      <c r="D10416" s="89">
        <v>15.2</v>
      </c>
      <c r="E10416" s="96">
        <v>2473</v>
      </c>
      <c r="F10416" s="89">
        <v>0</v>
      </c>
      <c r="G10416" s="89">
        <v>1026.4000000000001</v>
      </c>
      <c r="H10416">
        <v>0.74</v>
      </c>
      <c r="I10416" t="s">
        <v>26</v>
      </c>
      <c r="J10416">
        <v>0.8</v>
      </c>
      <c r="K10416">
        <v>4</v>
      </c>
      <c r="L10416">
        <v>2025</v>
      </c>
      <c r="M10416" t="s">
        <v>127</v>
      </c>
      <c r="N10416" s="89" cm="1">
        <f t="array" ref="N10416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0416" s="89">
        <f>_34_KNMI_Stations[[#This Row],[graaddagen]]*_34_KNMI_Stations[[#This Row],[Gewogen factor]]</f>
        <v>2.2400000000000007</v>
      </c>
      <c r="P10416" s="89" cm="1">
        <f t="array" ref="P104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17" spans="1:16" x14ac:dyDescent="0.25">
      <c r="A10417">
        <v>348</v>
      </c>
      <c r="B10417" s="110">
        <v>45777</v>
      </c>
      <c r="C10417" s="89">
        <v>2.1</v>
      </c>
      <c r="D10417" s="89">
        <v>17.399999999999999</v>
      </c>
      <c r="E10417" s="96">
        <v>2491</v>
      </c>
      <c r="F10417" s="89">
        <v>0</v>
      </c>
      <c r="G10417" s="89">
        <v>1022.8</v>
      </c>
      <c r="H10417">
        <v>0.71</v>
      </c>
      <c r="I10417" t="s">
        <v>26</v>
      </c>
      <c r="J10417">
        <v>0.8</v>
      </c>
      <c r="K10417">
        <v>4</v>
      </c>
      <c r="L10417">
        <v>2025</v>
      </c>
      <c r="M10417" t="s">
        <v>127</v>
      </c>
      <c r="N10417" s="89" cm="1">
        <f t="array" ref="N10417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10417" s="89">
        <f>_34_KNMI_Stations[[#This Row],[graaddagen]]*_34_KNMI_Stations[[#This Row],[Gewogen factor]]</f>
        <v>0.48000000000000115</v>
      </c>
      <c r="P10417" s="89" cm="1">
        <f t="array" ref="P104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18" spans="1:16" x14ac:dyDescent="0.25">
      <c r="A10418">
        <v>348</v>
      </c>
      <c r="B10418" s="110">
        <v>45778</v>
      </c>
      <c r="C10418" s="89">
        <v>1.7</v>
      </c>
      <c r="D10418" s="89">
        <v>19.2</v>
      </c>
      <c r="E10418" s="96">
        <v>2463</v>
      </c>
      <c r="F10418" s="89">
        <v>0</v>
      </c>
      <c r="G10418" s="89">
        <v>1017.6</v>
      </c>
      <c r="H10418">
        <v>0.68</v>
      </c>
      <c r="I10418" t="s">
        <v>26</v>
      </c>
      <c r="J10418">
        <v>0.8</v>
      </c>
      <c r="K10418">
        <v>5</v>
      </c>
      <c r="L10418">
        <v>2025</v>
      </c>
      <c r="M10418" t="s">
        <v>127</v>
      </c>
      <c r="N10418" s="89" cm="1">
        <f t="array" ref="N10418">IF(ISNUMBER(_34_KNMI_Stations[[#This Row],[Etmaal temperatuur °C]]),IF(_34_KNMI_Stations[[#This Row],[Etmaal temperatuur °C]]&lt;stookgrens[],stookgrens[]-_34_KNMI_Stations[[#This Row],[Etmaal temperatuur °C]],0),"")</f>
        <v>0</v>
      </c>
      <c r="O10418" s="89">
        <f>_34_KNMI_Stations[[#This Row],[graaddagen]]*_34_KNMI_Stations[[#This Row],[Gewogen factor]]</f>
        <v>0</v>
      </c>
      <c r="P10418" s="89" cm="1">
        <f t="array" ref="P10418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0419" spans="1:16" x14ac:dyDescent="0.25">
      <c r="A10419">
        <v>348</v>
      </c>
      <c r="B10419" s="110">
        <v>45779</v>
      </c>
      <c r="C10419" s="89">
        <v>2.9</v>
      </c>
      <c r="D10419" s="89">
        <v>18</v>
      </c>
      <c r="E10419" s="96">
        <v>2072</v>
      </c>
      <c r="F10419" s="89">
        <v>0</v>
      </c>
      <c r="G10419" s="89">
        <v>1014.3</v>
      </c>
      <c r="H10419">
        <v>0.72</v>
      </c>
      <c r="I10419" t="s">
        <v>26</v>
      </c>
      <c r="J10419">
        <v>0.8</v>
      </c>
      <c r="K10419">
        <v>5</v>
      </c>
      <c r="L10419">
        <v>2025</v>
      </c>
      <c r="M10419" t="s">
        <v>127</v>
      </c>
      <c r="N10419" s="89" cm="1">
        <f t="array" ref="N10419">IF(ISNUMBER(_34_KNMI_Stations[[#This Row],[Etmaal temperatuur °C]]),IF(_34_KNMI_Stations[[#This Row],[Etmaal temperatuur °C]]&lt;stookgrens[],stookgrens[]-_34_KNMI_Stations[[#This Row],[Etmaal temperatuur °C]],0),"")</f>
        <v>0</v>
      </c>
      <c r="O10419" s="89">
        <f>_34_KNMI_Stations[[#This Row],[graaddagen]]*_34_KNMI_Stations[[#This Row],[Gewogen factor]]</f>
        <v>0</v>
      </c>
      <c r="P10419" s="89" cm="1">
        <f t="array" ref="P104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20" spans="1:16" x14ac:dyDescent="0.25">
      <c r="A10420">
        <v>348</v>
      </c>
      <c r="B10420" s="110">
        <v>45780</v>
      </c>
      <c r="C10420" s="89">
        <v>3.9</v>
      </c>
      <c r="D10420" s="89">
        <v>12.3</v>
      </c>
      <c r="E10420" s="96">
        <v>2378</v>
      </c>
      <c r="F10420" s="89">
        <v>-0.1</v>
      </c>
      <c r="G10420" s="89">
        <v>1012.2</v>
      </c>
      <c r="H10420">
        <v>0.7</v>
      </c>
      <c r="I10420" t="s">
        <v>26</v>
      </c>
      <c r="J10420">
        <v>0.8</v>
      </c>
      <c r="K10420">
        <v>5</v>
      </c>
      <c r="L10420">
        <v>2025</v>
      </c>
      <c r="M10420" t="s">
        <v>127</v>
      </c>
      <c r="N10420" s="89" cm="1">
        <f t="array" ref="N10420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0420" s="89">
        <f>_34_KNMI_Stations[[#This Row],[graaddagen]]*_34_KNMI_Stations[[#This Row],[Gewogen factor]]</f>
        <v>4.5599999999999996</v>
      </c>
      <c r="P10420" s="89" cm="1">
        <f t="array" ref="P104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21" spans="1:16" x14ac:dyDescent="0.25">
      <c r="A10421">
        <v>348</v>
      </c>
      <c r="B10421" s="110">
        <v>45781</v>
      </c>
      <c r="C10421" s="89">
        <v>4.5</v>
      </c>
      <c r="D10421" s="89">
        <v>9.5</v>
      </c>
      <c r="E10421" s="96">
        <v>1826</v>
      </c>
      <c r="F10421" s="89">
        <v>-0.1</v>
      </c>
      <c r="G10421" s="89">
        <v>1015.1</v>
      </c>
      <c r="H10421">
        <v>0.72</v>
      </c>
      <c r="I10421" t="s">
        <v>26</v>
      </c>
      <c r="J10421">
        <v>0.8</v>
      </c>
      <c r="K10421">
        <v>5</v>
      </c>
      <c r="L10421">
        <v>2025</v>
      </c>
      <c r="M10421" t="s">
        <v>127</v>
      </c>
      <c r="N10421" s="89" cm="1">
        <f t="array" ref="N10421">IF(ISNUMBER(_34_KNMI_Stations[[#This Row],[Etmaal temperatuur °C]]),IF(_34_KNMI_Stations[[#This Row],[Etmaal temperatuur °C]]&lt;stookgrens[],stookgrens[]-_34_KNMI_Stations[[#This Row],[Etmaal temperatuur °C]],0),"")</f>
        <v>8.5</v>
      </c>
      <c r="O10421" s="89">
        <f>_34_KNMI_Stations[[#This Row],[graaddagen]]*_34_KNMI_Stations[[#This Row],[Gewogen factor]]</f>
        <v>6.8000000000000007</v>
      </c>
      <c r="P10421" s="89" cm="1">
        <f t="array" ref="P104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22" spans="1:16" x14ac:dyDescent="0.25">
      <c r="A10422">
        <v>348</v>
      </c>
      <c r="B10422" s="110">
        <v>45782</v>
      </c>
      <c r="C10422" s="89">
        <v>4.3</v>
      </c>
      <c r="D10422" s="89">
        <v>9.1</v>
      </c>
      <c r="E10422" s="96">
        <v>1915</v>
      </c>
      <c r="F10422" s="89">
        <v>0</v>
      </c>
      <c r="G10422" s="89">
        <v>1019.1</v>
      </c>
      <c r="H10422">
        <v>0.67</v>
      </c>
      <c r="I10422" t="s">
        <v>26</v>
      </c>
      <c r="J10422">
        <v>0.8</v>
      </c>
      <c r="K10422">
        <v>5</v>
      </c>
      <c r="L10422">
        <v>2025</v>
      </c>
      <c r="M10422" t="s">
        <v>132</v>
      </c>
      <c r="N10422" s="89" cm="1">
        <f t="array" ref="N10422">IF(ISNUMBER(_34_KNMI_Stations[[#This Row],[Etmaal temperatuur °C]]),IF(_34_KNMI_Stations[[#This Row],[Etmaal temperatuur °C]]&lt;stookgrens[],stookgrens[]-_34_KNMI_Stations[[#This Row],[Etmaal temperatuur °C]],0),"")</f>
        <v>8.9</v>
      </c>
      <c r="O10422" s="89">
        <f>_34_KNMI_Stations[[#This Row],[graaddagen]]*_34_KNMI_Stations[[#This Row],[Gewogen factor]]</f>
        <v>7.120000000000001</v>
      </c>
      <c r="P10422" s="89" cm="1">
        <f t="array" ref="P104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23" spans="1:16" x14ac:dyDescent="0.25">
      <c r="A10423">
        <v>348</v>
      </c>
      <c r="B10423" s="110">
        <v>45783</v>
      </c>
      <c r="C10423" s="89">
        <v>4.3</v>
      </c>
      <c r="D10423" s="89">
        <v>9.8000000000000007</v>
      </c>
      <c r="E10423" s="96">
        <v>1616</v>
      </c>
      <c r="F10423" s="89">
        <v>0</v>
      </c>
      <c r="G10423" s="89">
        <v>1022.3</v>
      </c>
      <c r="H10423">
        <v>0.74</v>
      </c>
      <c r="I10423" t="s">
        <v>26</v>
      </c>
      <c r="J10423">
        <v>0.8</v>
      </c>
      <c r="K10423">
        <v>5</v>
      </c>
      <c r="L10423">
        <v>2025</v>
      </c>
      <c r="M10423" t="s">
        <v>132</v>
      </c>
      <c r="N10423" s="89" cm="1">
        <f t="array" ref="N10423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0423" s="89">
        <f>_34_KNMI_Stations[[#This Row],[graaddagen]]*_34_KNMI_Stations[[#This Row],[Gewogen factor]]</f>
        <v>6.56</v>
      </c>
      <c r="P10423" s="89" cm="1">
        <f t="array" ref="P104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24" spans="1:16" x14ac:dyDescent="0.25">
      <c r="A10424">
        <v>348</v>
      </c>
      <c r="B10424" s="110">
        <v>45784</v>
      </c>
      <c r="C10424" s="89">
        <v>3.8</v>
      </c>
      <c r="D10424" s="89">
        <v>10.7</v>
      </c>
      <c r="E10424" s="96">
        <v>1421</v>
      </c>
      <c r="F10424" s="89">
        <v>0</v>
      </c>
      <c r="G10424" s="89">
        <v>1021.1</v>
      </c>
      <c r="H10424">
        <v>0.76</v>
      </c>
      <c r="I10424" t="s">
        <v>26</v>
      </c>
      <c r="J10424">
        <v>0.8</v>
      </c>
      <c r="K10424">
        <v>5</v>
      </c>
      <c r="L10424">
        <v>2025</v>
      </c>
      <c r="M10424" t="s">
        <v>132</v>
      </c>
      <c r="N10424" s="89" cm="1">
        <f t="array" ref="N10424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0424" s="89">
        <f>_34_KNMI_Stations[[#This Row],[graaddagen]]*_34_KNMI_Stations[[#This Row],[Gewogen factor]]</f>
        <v>5.8400000000000007</v>
      </c>
      <c r="P10424" s="89" cm="1">
        <f t="array" ref="P104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25" spans="1:16" x14ac:dyDescent="0.25">
      <c r="A10425">
        <v>348</v>
      </c>
      <c r="B10425" s="110">
        <v>45785</v>
      </c>
      <c r="C10425" s="89">
        <v>3.1</v>
      </c>
      <c r="D10425" s="89">
        <v>13</v>
      </c>
      <c r="E10425" s="96">
        <v>2089</v>
      </c>
      <c r="F10425" s="89">
        <v>0</v>
      </c>
      <c r="G10425" s="89">
        <v>1018.9</v>
      </c>
      <c r="H10425">
        <v>0.56999999999999995</v>
      </c>
      <c r="I10425" t="s">
        <v>26</v>
      </c>
      <c r="J10425">
        <v>0.8</v>
      </c>
      <c r="K10425">
        <v>5</v>
      </c>
      <c r="L10425">
        <v>2025</v>
      </c>
      <c r="M10425" t="s">
        <v>132</v>
      </c>
      <c r="N10425" s="89" cm="1">
        <f t="array" ref="N10425">IF(ISNUMBER(_34_KNMI_Stations[[#This Row],[Etmaal temperatuur °C]]),IF(_34_KNMI_Stations[[#This Row],[Etmaal temperatuur °C]]&lt;stookgrens[],stookgrens[]-_34_KNMI_Stations[[#This Row],[Etmaal temperatuur °C]],0),"")</f>
        <v>5</v>
      </c>
      <c r="O10425" s="89">
        <f>_34_KNMI_Stations[[#This Row],[graaddagen]]*_34_KNMI_Stations[[#This Row],[Gewogen factor]]</f>
        <v>4</v>
      </c>
      <c r="P10425" s="89" cm="1">
        <f t="array" ref="P104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26" spans="1:16" x14ac:dyDescent="0.25">
      <c r="A10426">
        <v>348</v>
      </c>
      <c r="B10426" s="110">
        <v>45786</v>
      </c>
      <c r="C10426" s="89">
        <v>3.5</v>
      </c>
      <c r="D10426" s="89">
        <v>14</v>
      </c>
      <c r="E10426" s="96">
        <v>2631</v>
      </c>
      <c r="F10426" s="89">
        <v>0</v>
      </c>
      <c r="G10426" s="89">
        <v>1021</v>
      </c>
      <c r="H10426">
        <v>0.51</v>
      </c>
      <c r="I10426" t="s">
        <v>26</v>
      </c>
      <c r="J10426">
        <v>0.8</v>
      </c>
      <c r="K10426">
        <v>5</v>
      </c>
      <c r="L10426">
        <v>2025</v>
      </c>
      <c r="M10426" t="s">
        <v>132</v>
      </c>
      <c r="N10426" s="89" cm="1">
        <f t="array" ref="N10426">IF(ISNUMBER(_34_KNMI_Stations[[#This Row],[Etmaal temperatuur °C]]),IF(_34_KNMI_Stations[[#This Row],[Etmaal temperatuur °C]]&lt;stookgrens[],stookgrens[]-_34_KNMI_Stations[[#This Row],[Etmaal temperatuur °C]],0),"")</f>
        <v>4</v>
      </c>
      <c r="O10426" s="89">
        <f>_34_KNMI_Stations[[#This Row],[graaddagen]]*_34_KNMI_Stations[[#This Row],[Gewogen factor]]</f>
        <v>3.2</v>
      </c>
      <c r="P10426" s="89" cm="1">
        <f t="array" ref="P104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27" spans="1:16" x14ac:dyDescent="0.25">
      <c r="A10427">
        <v>348</v>
      </c>
      <c r="B10427" s="110">
        <v>45787</v>
      </c>
      <c r="C10427" s="89">
        <v>3.5</v>
      </c>
      <c r="D10427" s="89">
        <v>16</v>
      </c>
      <c r="E10427" s="96">
        <v>2728</v>
      </c>
      <c r="F10427" s="89">
        <v>0</v>
      </c>
      <c r="G10427" s="89">
        <v>1019.4</v>
      </c>
      <c r="H10427">
        <v>0.5</v>
      </c>
      <c r="I10427" t="s">
        <v>26</v>
      </c>
      <c r="J10427">
        <v>0.8</v>
      </c>
      <c r="K10427">
        <v>5</v>
      </c>
      <c r="L10427">
        <v>2025</v>
      </c>
      <c r="M10427" t="s">
        <v>132</v>
      </c>
      <c r="N10427" s="89" cm="1">
        <f t="array" ref="N10427">IF(ISNUMBER(_34_KNMI_Stations[[#This Row],[Etmaal temperatuur °C]]),IF(_34_KNMI_Stations[[#This Row],[Etmaal temperatuur °C]]&lt;stookgrens[],stookgrens[]-_34_KNMI_Stations[[#This Row],[Etmaal temperatuur °C]],0),"")</f>
        <v>2</v>
      </c>
      <c r="O10427" s="89">
        <f>_34_KNMI_Stations[[#This Row],[graaddagen]]*_34_KNMI_Stations[[#This Row],[Gewogen factor]]</f>
        <v>1.6</v>
      </c>
      <c r="P10427" s="89" cm="1">
        <f t="array" ref="P104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28" spans="1:16" x14ac:dyDescent="0.25">
      <c r="A10428">
        <v>348</v>
      </c>
      <c r="B10428" s="110">
        <v>45788</v>
      </c>
      <c r="C10428" s="89">
        <v>3.9</v>
      </c>
      <c r="D10428" s="89">
        <v>18.600000000000001</v>
      </c>
      <c r="E10428" s="96">
        <v>2740</v>
      </c>
      <c r="F10428" s="89">
        <v>0</v>
      </c>
      <c r="G10428" s="89">
        <v>1013.5</v>
      </c>
      <c r="H10428">
        <v>0.47</v>
      </c>
      <c r="I10428" t="s">
        <v>26</v>
      </c>
      <c r="J10428">
        <v>0.8</v>
      </c>
      <c r="K10428">
        <v>5</v>
      </c>
      <c r="L10428">
        <v>2025</v>
      </c>
      <c r="M10428" t="s">
        <v>132</v>
      </c>
      <c r="N10428" s="89" cm="1">
        <f t="array" ref="N10428">IF(ISNUMBER(_34_KNMI_Stations[[#This Row],[Etmaal temperatuur °C]]),IF(_34_KNMI_Stations[[#This Row],[Etmaal temperatuur °C]]&lt;stookgrens[],stookgrens[]-_34_KNMI_Stations[[#This Row],[Etmaal temperatuur °C]],0),"")</f>
        <v>0</v>
      </c>
      <c r="O10428" s="89">
        <f>_34_KNMI_Stations[[#This Row],[graaddagen]]*_34_KNMI_Stations[[#This Row],[Gewogen factor]]</f>
        <v>0</v>
      </c>
      <c r="P10428" s="89" cm="1">
        <f t="array" ref="P10428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0429" spans="1:16" x14ac:dyDescent="0.25">
      <c r="A10429">
        <v>348</v>
      </c>
      <c r="B10429" s="110">
        <v>45789</v>
      </c>
      <c r="C10429" s="89">
        <v>4.4000000000000004</v>
      </c>
      <c r="D10429" s="89">
        <v>18.7</v>
      </c>
      <c r="E10429" s="96">
        <v>2736</v>
      </c>
      <c r="F10429" s="89">
        <v>0</v>
      </c>
      <c r="G10429" s="89">
        <v>1013.3</v>
      </c>
      <c r="H10429">
        <v>0.46</v>
      </c>
      <c r="I10429" t="s">
        <v>26</v>
      </c>
      <c r="J10429">
        <v>0.8</v>
      </c>
      <c r="K10429">
        <v>5</v>
      </c>
      <c r="L10429">
        <v>2025</v>
      </c>
      <c r="M10429" t="s">
        <v>133</v>
      </c>
      <c r="N10429" s="89" cm="1">
        <f t="array" ref="N10429">IF(ISNUMBER(_34_KNMI_Stations[[#This Row],[Etmaal temperatuur °C]]),IF(_34_KNMI_Stations[[#This Row],[Etmaal temperatuur °C]]&lt;stookgrens[],stookgrens[]-_34_KNMI_Stations[[#This Row],[Etmaal temperatuur °C]],0),"")</f>
        <v>0</v>
      </c>
      <c r="O10429" s="89">
        <f>_34_KNMI_Stations[[#This Row],[graaddagen]]*_34_KNMI_Stations[[#This Row],[Gewogen factor]]</f>
        <v>0</v>
      </c>
      <c r="P10429" s="89" cm="1">
        <f t="array" ref="P10429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0430" spans="1:16" x14ac:dyDescent="0.25">
      <c r="A10430">
        <v>348</v>
      </c>
      <c r="B10430" s="110">
        <v>45790</v>
      </c>
      <c r="C10430" s="89">
        <v>3.9</v>
      </c>
      <c r="D10430" s="89">
        <v>16.899999999999999</v>
      </c>
      <c r="E10430" s="96">
        <v>2819</v>
      </c>
      <c r="F10430" s="89">
        <v>0</v>
      </c>
      <c r="G10430" s="89">
        <v>1017.9</v>
      </c>
      <c r="H10430">
        <v>0.46</v>
      </c>
      <c r="I10430" t="s">
        <v>26</v>
      </c>
      <c r="J10430">
        <v>0.8</v>
      </c>
      <c r="K10430">
        <v>5</v>
      </c>
      <c r="L10430">
        <v>2025</v>
      </c>
      <c r="M10430" t="s">
        <v>133</v>
      </c>
      <c r="N10430" s="89" cm="1">
        <f t="array" ref="N10430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10430" s="89">
        <f>_34_KNMI_Stations[[#This Row],[graaddagen]]*_34_KNMI_Stations[[#This Row],[Gewogen factor]]</f>
        <v>0.88000000000000123</v>
      </c>
      <c r="P10430" s="89" cm="1">
        <f t="array" ref="P104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31" spans="1:16" x14ac:dyDescent="0.25">
      <c r="A10431">
        <v>348</v>
      </c>
      <c r="B10431" s="110">
        <v>45791</v>
      </c>
      <c r="C10431" s="89">
        <v>4.4000000000000004</v>
      </c>
      <c r="D10431" s="89">
        <v>14</v>
      </c>
      <c r="E10431" s="96">
        <v>2513</v>
      </c>
      <c r="F10431" s="89">
        <v>0</v>
      </c>
      <c r="G10431" s="89">
        <v>1019.3</v>
      </c>
      <c r="H10431">
        <v>0.65</v>
      </c>
      <c r="I10431" t="s">
        <v>26</v>
      </c>
      <c r="J10431">
        <v>0.8</v>
      </c>
      <c r="K10431">
        <v>5</v>
      </c>
      <c r="L10431">
        <v>2025</v>
      </c>
      <c r="M10431" t="s">
        <v>133</v>
      </c>
      <c r="N10431" s="89" cm="1">
        <f t="array" ref="N10431">IF(ISNUMBER(_34_KNMI_Stations[[#This Row],[Etmaal temperatuur °C]]),IF(_34_KNMI_Stations[[#This Row],[Etmaal temperatuur °C]]&lt;stookgrens[],stookgrens[]-_34_KNMI_Stations[[#This Row],[Etmaal temperatuur °C]],0),"")</f>
        <v>4</v>
      </c>
      <c r="O10431" s="89">
        <f>_34_KNMI_Stations[[#This Row],[graaddagen]]*_34_KNMI_Stations[[#This Row],[Gewogen factor]]</f>
        <v>3.2</v>
      </c>
      <c r="P10431" s="89" cm="1">
        <f t="array" ref="P104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32" spans="1:16" x14ac:dyDescent="0.25">
      <c r="A10432">
        <v>348</v>
      </c>
      <c r="B10432" s="110">
        <v>45792</v>
      </c>
      <c r="C10432" s="89">
        <v>5.3</v>
      </c>
      <c r="D10432" s="89">
        <v>13.6</v>
      </c>
      <c r="E10432" s="96">
        <v>2621</v>
      </c>
      <c r="F10432" s="89">
        <v>0</v>
      </c>
      <c r="G10432" s="89">
        <v>1021</v>
      </c>
      <c r="H10432">
        <v>0.64</v>
      </c>
      <c r="I10432" t="s">
        <v>26</v>
      </c>
      <c r="J10432">
        <v>0.8</v>
      </c>
      <c r="K10432">
        <v>5</v>
      </c>
      <c r="L10432">
        <v>2025</v>
      </c>
      <c r="M10432" t="s">
        <v>133</v>
      </c>
      <c r="N10432" s="89" cm="1">
        <f t="array" ref="N10432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0432" s="89">
        <f>_34_KNMI_Stations[[#This Row],[graaddagen]]*_34_KNMI_Stations[[#This Row],[Gewogen factor]]</f>
        <v>3.5200000000000005</v>
      </c>
      <c r="P10432" s="89" cm="1">
        <f t="array" ref="P104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33" spans="1:16" x14ac:dyDescent="0.25">
      <c r="A10433">
        <v>348</v>
      </c>
      <c r="B10433" s="110">
        <v>45793</v>
      </c>
      <c r="C10433" s="89">
        <v>4.2</v>
      </c>
      <c r="D10433" s="89">
        <v>11.6</v>
      </c>
      <c r="E10433" s="96">
        <v>2408</v>
      </c>
      <c r="F10433" s="89">
        <v>0</v>
      </c>
      <c r="G10433" s="89">
        <v>1021.9</v>
      </c>
      <c r="H10433">
        <v>0.76</v>
      </c>
      <c r="I10433" t="s">
        <v>26</v>
      </c>
      <c r="J10433">
        <v>0.8</v>
      </c>
      <c r="K10433">
        <v>5</v>
      </c>
      <c r="L10433">
        <v>2025</v>
      </c>
      <c r="M10433" t="s">
        <v>133</v>
      </c>
      <c r="N10433" s="89" cm="1">
        <f t="array" ref="N10433">IF(ISNUMBER(_34_KNMI_Stations[[#This Row],[Etmaal temperatuur °C]]),IF(_34_KNMI_Stations[[#This Row],[Etmaal temperatuur °C]]&lt;stookgrens[],stookgrens[]-_34_KNMI_Stations[[#This Row],[Etmaal temperatuur °C]],0),"")</f>
        <v>6.4</v>
      </c>
      <c r="O10433" s="89">
        <f>_34_KNMI_Stations[[#This Row],[graaddagen]]*_34_KNMI_Stations[[#This Row],[Gewogen factor]]</f>
        <v>5.120000000000001</v>
      </c>
      <c r="P10433" s="89" cm="1">
        <f t="array" ref="P104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34" spans="1:16" x14ac:dyDescent="0.25">
      <c r="A10434">
        <v>348</v>
      </c>
      <c r="B10434" s="110">
        <v>45794</v>
      </c>
      <c r="C10434" s="89">
        <v>4.3</v>
      </c>
      <c r="D10434" s="89">
        <v>12.7</v>
      </c>
      <c r="E10434" s="96">
        <v>2562</v>
      </c>
      <c r="F10434" s="89">
        <v>0</v>
      </c>
      <c r="G10434" s="89">
        <v>1019.4</v>
      </c>
      <c r="H10434">
        <v>0.77</v>
      </c>
      <c r="I10434" t="s">
        <v>26</v>
      </c>
      <c r="J10434">
        <v>0.8</v>
      </c>
      <c r="K10434">
        <v>5</v>
      </c>
      <c r="L10434">
        <v>2025</v>
      </c>
      <c r="M10434" t="s">
        <v>133</v>
      </c>
      <c r="N10434" s="89" cm="1">
        <f t="array" ref="N10434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10434" s="89">
        <f>_34_KNMI_Stations[[#This Row],[graaddagen]]*_34_KNMI_Stations[[#This Row],[Gewogen factor]]</f>
        <v>4.2400000000000011</v>
      </c>
      <c r="P10434" s="89" cm="1">
        <f t="array" ref="P104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35" spans="1:16" x14ac:dyDescent="0.25">
      <c r="A10435">
        <v>348</v>
      </c>
      <c r="B10435" s="110">
        <v>45795</v>
      </c>
      <c r="C10435" s="89">
        <v>3.5</v>
      </c>
      <c r="D10435" s="89">
        <v>13.3</v>
      </c>
      <c r="E10435" s="96">
        <v>1687</v>
      </c>
      <c r="F10435" s="89">
        <v>0</v>
      </c>
      <c r="G10435" s="89">
        <v>1018</v>
      </c>
      <c r="H10435">
        <v>0.75</v>
      </c>
      <c r="I10435" t="s">
        <v>26</v>
      </c>
      <c r="J10435">
        <v>0.8</v>
      </c>
      <c r="K10435">
        <v>5</v>
      </c>
      <c r="L10435">
        <v>2025</v>
      </c>
      <c r="M10435" t="s">
        <v>133</v>
      </c>
      <c r="N10435" s="89" cm="1">
        <f t="array" ref="N10435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10435" s="89">
        <f>_34_KNMI_Stations[[#This Row],[graaddagen]]*_34_KNMI_Stations[[#This Row],[Gewogen factor]]</f>
        <v>3.76</v>
      </c>
      <c r="P10435" s="89" cm="1">
        <f t="array" ref="P104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36" spans="1:16" x14ac:dyDescent="0.25">
      <c r="A10436">
        <v>348</v>
      </c>
      <c r="B10436" s="110">
        <v>45796</v>
      </c>
      <c r="C10436" s="89">
        <v>3</v>
      </c>
      <c r="D10436" s="89">
        <v>14.9</v>
      </c>
      <c r="E10436" s="96">
        <v>2819</v>
      </c>
      <c r="F10436" s="89">
        <v>0</v>
      </c>
      <c r="G10436" s="89">
        <v>1019.8</v>
      </c>
      <c r="H10436">
        <v>0.66</v>
      </c>
      <c r="I10436" t="s">
        <v>26</v>
      </c>
      <c r="J10436">
        <v>0.8</v>
      </c>
      <c r="K10436">
        <v>5</v>
      </c>
      <c r="L10436">
        <v>2025</v>
      </c>
      <c r="M10436" t="s">
        <v>349</v>
      </c>
      <c r="N10436" s="89" cm="1">
        <f t="array" ref="N10436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10436" s="89">
        <f>_34_KNMI_Stations[[#This Row],[graaddagen]]*_34_KNMI_Stations[[#This Row],[Gewogen factor]]</f>
        <v>2.48</v>
      </c>
      <c r="P10436" s="89" cm="1">
        <f t="array" ref="P104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37" spans="1:16" x14ac:dyDescent="0.25">
      <c r="A10437">
        <v>348</v>
      </c>
      <c r="B10437" s="110">
        <v>45797</v>
      </c>
      <c r="C10437" s="89">
        <v>3.7</v>
      </c>
      <c r="D10437" s="89">
        <v>14.8</v>
      </c>
      <c r="E10437" s="96">
        <v>2853</v>
      </c>
      <c r="F10437" s="89">
        <v>0</v>
      </c>
      <c r="G10437" s="89">
        <v>1018.5</v>
      </c>
      <c r="H10437">
        <v>0.67</v>
      </c>
      <c r="I10437" t="s">
        <v>26</v>
      </c>
      <c r="J10437">
        <v>0.8</v>
      </c>
      <c r="K10437">
        <v>5</v>
      </c>
      <c r="L10437">
        <v>2025</v>
      </c>
      <c r="M10437" t="s">
        <v>349</v>
      </c>
      <c r="N10437" s="89" cm="1">
        <f t="array" ref="N10437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0437" s="89">
        <f>_34_KNMI_Stations[[#This Row],[graaddagen]]*_34_KNMI_Stations[[#This Row],[Gewogen factor]]</f>
        <v>2.5599999999999996</v>
      </c>
      <c r="P10437" s="89" cm="1">
        <f t="array" ref="P104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38" spans="1:16" x14ac:dyDescent="0.25">
      <c r="A10438">
        <v>348</v>
      </c>
      <c r="B10438" s="110">
        <v>45798</v>
      </c>
      <c r="C10438" s="89">
        <v>3.9</v>
      </c>
      <c r="D10438" s="89">
        <v>12.1</v>
      </c>
      <c r="E10438" s="96">
        <v>2162</v>
      </c>
      <c r="F10438" s="89">
        <v>0</v>
      </c>
      <c r="G10438" s="89">
        <v>1015</v>
      </c>
      <c r="H10438">
        <v>0.76</v>
      </c>
      <c r="I10438" t="s">
        <v>26</v>
      </c>
      <c r="J10438">
        <v>0.8</v>
      </c>
      <c r="K10438">
        <v>5</v>
      </c>
      <c r="L10438">
        <v>2025</v>
      </c>
      <c r="M10438" t="s">
        <v>349</v>
      </c>
      <c r="N10438" s="89" cm="1">
        <f t="array" ref="N10438">IF(ISNUMBER(_34_KNMI_Stations[[#This Row],[Etmaal temperatuur °C]]),IF(_34_KNMI_Stations[[#This Row],[Etmaal temperatuur °C]]&lt;stookgrens[],stookgrens[]-_34_KNMI_Stations[[#This Row],[Etmaal temperatuur °C]],0),"")</f>
        <v>5.9</v>
      </c>
      <c r="O10438" s="89">
        <f>_34_KNMI_Stations[[#This Row],[graaddagen]]*_34_KNMI_Stations[[#This Row],[Gewogen factor]]</f>
        <v>4.7200000000000006</v>
      </c>
      <c r="P10438" s="89" cm="1">
        <f t="array" ref="P104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39" spans="1:16" x14ac:dyDescent="0.25">
      <c r="A10439">
        <v>348</v>
      </c>
      <c r="B10439" s="110">
        <v>45799</v>
      </c>
      <c r="C10439" s="89">
        <v>4.9000000000000004</v>
      </c>
      <c r="D10439" s="89">
        <v>10.6</v>
      </c>
      <c r="E10439" s="96">
        <v>2556</v>
      </c>
      <c r="F10439" s="89">
        <v>0.1</v>
      </c>
      <c r="G10439" s="89">
        <v>1016.5</v>
      </c>
      <c r="H10439">
        <v>0.66</v>
      </c>
      <c r="I10439" t="s">
        <v>26</v>
      </c>
      <c r="J10439">
        <v>0.8</v>
      </c>
      <c r="K10439">
        <v>5</v>
      </c>
      <c r="L10439">
        <v>2025</v>
      </c>
      <c r="M10439" t="s">
        <v>349</v>
      </c>
      <c r="N10439" s="89" cm="1">
        <f t="array" ref="N10439">IF(ISNUMBER(_34_KNMI_Stations[[#This Row],[Etmaal temperatuur °C]]),IF(_34_KNMI_Stations[[#This Row],[Etmaal temperatuur °C]]&lt;stookgrens[],stookgrens[]-_34_KNMI_Stations[[#This Row],[Etmaal temperatuur °C]],0),"")</f>
        <v>7.4</v>
      </c>
      <c r="O10439" s="89">
        <f>_34_KNMI_Stations[[#This Row],[graaddagen]]*_34_KNMI_Stations[[#This Row],[Gewogen factor]]</f>
        <v>5.9200000000000008</v>
      </c>
      <c r="P10439" s="89" cm="1">
        <f t="array" ref="P104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40" spans="1:16" x14ac:dyDescent="0.25">
      <c r="A10440">
        <v>348</v>
      </c>
      <c r="B10440" s="110">
        <v>45800</v>
      </c>
      <c r="C10440" s="89">
        <v>4.9000000000000004</v>
      </c>
      <c r="D10440" s="89">
        <v>10.3</v>
      </c>
      <c r="E10440" s="96">
        <v>2570</v>
      </c>
      <c r="F10440" s="89">
        <v>0.3</v>
      </c>
      <c r="G10440" s="89">
        <v>1017.7</v>
      </c>
      <c r="H10440">
        <v>0.69</v>
      </c>
      <c r="I10440" t="s">
        <v>26</v>
      </c>
      <c r="J10440">
        <v>0.8</v>
      </c>
      <c r="K10440">
        <v>5</v>
      </c>
      <c r="L10440">
        <v>2025</v>
      </c>
      <c r="M10440" t="s">
        <v>349</v>
      </c>
      <c r="N10440" s="89" cm="1">
        <f t="array" ref="N10440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0440" s="89">
        <f>_34_KNMI_Stations[[#This Row],[graaddagen]]*_34_KNMI_Stations[[#This Row],[Gewogen factor]]</f>
        <v>6.16</v>
      </c>
      <c r="P10440" s="89" cm="1">
        <f t="array" ref="P104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41" spans="1:16" x14ac:dyDescent="0.25">
      <c r="A10441">
        <v>348</v>
      </c>
      <c r="B10441" s="110">
        <v>45801</v>
      </c>
      <c r="C10441" s="89">
        <v>5.3</v>
      </c>
      <c r="D10441" s="89">
        <v>12.8</v>
      </c>
      <c r="E10441" s="96">
        <v>661</v>
      </c>
      <c r="F10441" s="89">
        <v>6.7</v>
      </c>
      <c r="G10441" s="89">
        <v>1012.4</v>
      </c>
      <c r="H10441">
        <v>0.86</v>
      </c>
      <c r="I10441" t="s">
        <v>26</v>
      </c>
      <c r="J10441">
        <v>0.8</v>
      </c>
      <c r="K10441">
        <v>5</v>
      </c>
      <c r="L10441">
        <v>2025</v>
      </c>
      <c r="M10441" t="s">
        <v>349</v>
      </c>
      <c r="N10441" s="89" cm="1">
        <f t="array" ref="N10441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0441" s="89">
        <f>_34_KNMI_Stations[[#This Row],[graaddagen]]*_34_KNMI_Stations[[#This Row],[Gewogen factor]]</f>
        <v>4.1599999999999993</v>
      </c>
      <c r="P10441" s="89" cm="1">
        <f t="array" ref="P104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42" spans="1:16" x14ac:dyDescent="0.25">
      <c r="A10442">
        <v>348</v>
      </c>
      <c r="B10442" s="110">
        <v>45802</v>
      </c>
      <c r="C10442" s="89">
        <v>6.3</v>
      </c>
      <c r="D10442" s="89">
        <v>15.5</v>
      </c>
      <c r="E10442" s="96">
        <v>1481</v>
      </c>
      <c r="F10442" s="89">
        <v>2.1</v>
      </c>
      <c r="G10442" s="89">
        <v>1009.6</v>
      </c>
      <c r="H10442">
        <v>0.82</v>
      </c>
      <c r="I10442" t="s">
        <v>26</v>
      </c>
      <c r="J10442">
        <v>0.8</v>
      </c>
      <c r="K10442">
        <v>5</v>
      </c>
      <c r="L10442">
        <v>2025</v>
      </c>
      <c r="M10442" t="s">
        <v>349</v>
      </c>
      <c r="N10442" s="89" cm="1">
        <f t="array" ref="N10442">IF(ISNUMBER(_34_KNMI_Stations[[#This Row],[Etmaal temperatuur °C]]),IF(_34_KNMI_Stations[[#This Row],[Etmaal temperatuur °C]]&lt;stookgrens[],stookgrens[]-_34_KNMI_Stations[[#This Row],[Etmaal temperatuur °C]],0),"")</f>
        <v>2.5</v>
      </c>
      <c r="O10442" s="89">
        <f>_34_KNMI_Stations[[#This Row],[graaddagen]]*_34_KNMI_Stations[[#This Row],[Gewogen factor]]</f>
        <v>2</v>
      </c>
      <c r="P10442" s="89" cm="1">
        <f t="array" ref="P104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43" spans="1:16" x14ac:dyDescent="0.25">
      <c r="A10443">
        <v>348</v>
      </c>
      <c r="B10443" s="110">
        <v>45803</v>
      </c>
      <c r="C10443" s="89">
        <v>6.4</v>
      </c>
      <c r="D10443" s="89">
        <v>15.1</v>
      </c>
      <c r="E10443" s="96">
        <v>2394</v>
      </c>
      <c r="F10443" s="89">
        <v>-0.1</v>
      </c>
      <c r="G10443" s="89">
        <v>1015.7</v>
      </c>
      <c r="H10443">
        <v>0.66</v>
      </c>
      <c r="I10443" t="s">
        <v>26</v>
      </c>
      <c r="J10443">
        <v>0.8</v>
      </c>
      <c r="K10443">
        <v>5</v>
      </c>
      <c r="L10443">
        <v>2025</v>
      </c>
      <c r="M10443" t="s">
        <v>350</v>
      </c>
      <c r="N10443" s="89" cm="1">
        <f t="array" ref="N10443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0443" s="89">
        <f>_34_KNMI_Stations[[#This Row],[graaddagen]]*_34_KNMI_Stations[[#This Row],[Gewogen factor]]</f>
        <v>2.3200000000000003</v>
      </c>
      <c r="P10443" s="89" cm="1">
        <f t="array" ref="P104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44" spans="1:16" x14ac:dyDescent="0.25">
      <c r="A10444">
        <v>348</v>
      </c>
      <c r="B10444" s="110">
        <v>45804</v>
      </c>
      <c r="C10444" s="89">
        <v>8.1999999999999993</v>
      </c>
      <c r="D10444" s="89">
        <v>14.4</v>
      </c>
      <c r="E10444" s="96">
        <v>883</v>
      </c>
      <c r="F10444" s="89">
        <v>14.3</v>
      </c>
      <c r="G10444" s="89">
        <v>1012.8</v>
      </c>
      <c r="H10444">
        <v>0.88</v>
      </c>
      <c r="I10444" t="s">
        <v>26</v>
      </c>
      <c r="J10444">
        <v>0.8</v>
      </c>
      <c r="K10444">
        <v>5</v>
      </c>
      <c r="L10444">
        <v>2025</v>
      </c>
      <c r="M10444" t="s">
        <v>350</v>
      </c>
      <c r="N10444" s="89" cm="1">
        <f t="array" ref="N10444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10444" s="89">
        <f>_34_KNMI_Stations[[#This Row],[graaddagen]]*_34_KNMI_Stations[[#This Row],[Gewogen factor]]</f>
        <v>2.88</v>
      </c>
      <c r="P10444" s="89" cm="1">
        <f t="array" ref="P104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45" spans="1:16" x14ac:dyDescent="0.25">
      <c r="A10445">
        <v>348</v>
      </c>
      <c r="B10445" s="110">
        <v>45805</v>
      </c>
      <c r="C10445" s="89">
        <v>5.8</v>
      </c>
      <c r="D10445" s="89">
        <v>14.5</v>
      </c>
      <c r="E10445" s="96">
        <v>1461</v>
      </c>
      <c r="F10445" s="89">
        <v>2.4</v>
      </c>
      <c r="G10445" s="89">
        <v>1015.2</v>
      </c>
      <c r="H10445">
        <v>0.83</v>
      </c>
      <c r="I10445" t="s">
        <v>26</v>
      </c>
      <c r="J10445">
        <v>0.8</v>
      </c>
      <c r="K10445">
        <v>5</v>
      </c>
      <c r="L10445">
        <v>2025</v>
      </c>
      <c r="M10445" t="s">
        <v>350</v>
      </c>
      <c r="N10445" s="89" cm="1">
        <f t="array" ref="N10445">IF(ISNUMBER(_34_KNMI_Stations[[#This Row],[Etmaal temperatuur °C]]),IF(_34_KNMI_Stations[[#This Row],[Etmaal temperatuur °C]]&lt;stookgrens[],stookgrens[]-_34_KNMI_Stations[[#This Row],[Etmaal temperatuur °C]],0),"")</f>
        <v>3.5</v>
      </c>
      <c r="O10445" s="89">
        <f>_34_KNMI_Stations[[#This Row],[graaddagen]]*_34_KNMI_Stations[[#This Row],[Gewogen factor]]</f>
        <v>2.8000000000000003</v>
      </c>
      <c r="P10445" s="89" cm="1">
        <f t="array" ref="P104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46" spans="1:16" x14ac:dyDescent="0.25">
      <c r="A10446">
        <v>348</v>
      </c>
      <c r="B10446" s="110">
        <v>45806</v>
      </c>
      <c r="C10446" s="89">
        <v>5</v>
      </c>
      <c r="D10446" s="89">
        <v>15.1</v>
      </c>
      <c r="E10446" s="96">
        <v>1089</v>
      </c>
      <c r="F10446" s="89">
        <v>0.8</v>
      </c>
      <c r="G10446" s="89">
        <v>1019.9</v>
      </c>
      <c r="H10446">
        <v>0.88</v>
      </c>
      <c r="I10446" t="s">
        <v>26</v>
      </c>
      <c r="J10446">
        <v>0.8</v>
      </c>
      <c r="K10446">
        <v>5</v>
      </c>
      <c r="L10446">
        <v>2025</v>
      </c>
      <c r="M10446" t="s">
        <v>350</v>
      </c>
      <c r="N10446" s="89" cm="1">
        <f t="array" ref="N10446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0446" s="89">
        <f>_34_KNMI_Stations[[#This Row],[graaddagen]]*_34_KNMI_Stations[[#This Row],[Gewogen factor]]</f>
        <v>2.3200000000000003</v>
      </c>
      <c r="P10446" s="89" cm="1">
        <f t="array" ref="P104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47" spans="1:16" x14ac:dyDescent="0.25">
      <c r="A10447">
        <v>348</v>
      </c>
      <c r="B10447" s="110">
        <v>45807</v>
      </c>
      <c r="C10447" s="89">
        <v>4.5999999999999996</v>
      </c>
      <c r="D10447" s="89">
        <v>16.8</v>
      </c>
      <c r="E10447" s="96">
        <v>2059</v>
      </c>
      <c r="F10447" s="89">
        <v>0</v>
      </c>
      <c r="G10447" s="89">
        <v>1019.5</v>
      </c>
      <c r="H10447">
        <v>0.85</v>
      </c>
      <c r="I10447" t="s">
        <v>26</v>
      </c>
      <c r="J10447">
        <v>0.8</v>
      </c>
      <c r="K10447">
        <v>5</v>
      </c>
      <c r="L10447">
        <v>2025</v>
      </c>
      <c r="M10447" t="s">
        <v>350</v>
      </c>
      <c r="N10447" s="89" cm="1">
        <f t="array" ref="N10447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10447" s="89">
        <f>_34_KNMI_Stations[[#This Row],[graaddagen]]*_34_KNMI_Stations[[#This Row],[Gewogen factor]]</f>
        <v>0.95999999999999952</v>
      </c>
      <c r="P10447" s="89" cm="1">
        <f t="array" ref="P104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48" spans="1:16" x14ac:dyDescent="0.25">
      <c r="A10448">
        <v>348</v>
      </c>
      <c r="B10448" s="110">
        <v>45808</v>
      </c>
      <c r="C10448" s="89">
        <v>1.8</v>
      </c>
      <c r="D10448" s="89">
        <v>19.2</v>
      </c>
      <c r="E10448" s="96">
        <v>2312</v>
      </c>
      <c r="F10448" s="89">
        <v>0</v>
      </c>
      <c r="G10448" s="89">
        <v>1016.6</v>
      </c>
      <c r="H10448">
        <v>0.77</v>
      </c>
      <c r="I10448" t="s">
        <v>26</v>
      </c>
      <c r="J10448">
        <v>0.8</v>
      </c>
      <c r="K10448">
        <v>5</v>
      </c>
      <c r="L10448">
        <v>2025</v>
      </c>
      <c r="M10448" t="s">
        <v>350</v>
      </c>
      <c r="N10448" s="89" cm="1">
        <f t="array" ref="N10448">IF(ISNUMBER(_34_KNMI_Stations[[#This Row],[Etmaal temperatuur °C]]),IF(_34_KNMI_Stations[[#This Row],[Etmaal temperatuur °C]]&lt;stookgrens[],stookgrens[]-_34_KNMI_Stations[[#This Row],[Etmaal temperatuur °C]],0),"")</f>
        <v>0</v>
      </c>
      <c r="O10448" s="89">
        <f>_34_KNMI_Stations[[#This Row],[graaddagen]]*_34_KNMI_Stations[[#This Row],[Gewogen factor]]</f>
        <v>0</v>
      </c>
      <c r="P10448" s="89" cm="1">
        <f t="array" ref="P10448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0449" spans="1:16" x14ac:dyDescent="0.25">
      <c r="A10449">
        <v>348</v>
      </c>
      <c r="B10449" s="110">
        <v>45809</v>
      </c>
      <c r="C10449" s="89">
        <v>5.4</v>
      </c>
      <c r="D10449" s="89">
        <v>16.3</v>
      </c>
      <c r="E10449" s="96">
        <v>1879</v>
      </c>
      <c r="F10449" s="89">
        <v>0</v>
      </c>
      <c r="G10449" s="89">
        <v>1013.7</v>
      </c>
      <c r="H10449">
        <v>0.74</v>
      </c>
      <c r="I10449" t="s">
        <v>26</v>
      </c>
      <c r="J10449">
        <v>0.8</v>
      </c>
      <c r="K10449">
        <v>6</v>
      </c>
      <c r="L10449">
        <v>2025</v>
      </c>
      <c r="M10449" t="s">
        <v>350</v>
      </c>
      <c r="N10449" s="89" cm="1">
        <f t="array" ref="N10449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0449" s="89">
        <f>_34_KNMI_Stations[[#This Row],[graaddagen]]*_34_KNMI_Stations[[#This Row],[Gewogen factor]]</f>
        <v>1.3599999999999994</v>
      </c>
      <c r="P10449" s="89" cm="1">
        <f t="array" ref="P104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50" spans="1:16" x14ac:dyDescent="0.25">
      <c r="A10450">
        <v>348</v>
      </c>
      <c r="B10450" s="110">
        <v>45810</v>
      </c>
      <c r="C10450" s="89">
        <v>3.7</v>
      </c>
      <c r="D10450" s="89">
        <v>14.3</v>
      </c>
      <c r="E10450" s="96">
        <v>2633</v>
      </c>
      <c r="F10450" s="89">
        <v>0</v>
      </c>
      <c r="G10450" s="89">
        <v>1015.8</v>
      </c>
      <c r="H10450">
        <v>0.76</v>
      </c>
      <c r="I10450" t="s">
        <v>26</v>
      </c>
      <c r="J10450">
        <v>0.8</v>
      </c>
      <c r="K10450">
        <v>6</v>
      </c>
      <c r="L10450">
        <v>2025</v>
      </c>
      <c r="M10450" t="s">
        <v>351</v>
      </c>
      <c r="N10450" s="89" cm="1">
        <f t="array" ref="N10450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0450" s="89">
        <f>_34_KNMI_Stations[[#This Row],[graaddagen]]*_34_KNMI_Stations[[#This Row],[Gewogen factor]]</f>
        <v>2.9599999999999995</v>
      </c>
      <c r="P10450" s="89" cm="1">
        <f t="array" ref="P104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51" spans="1:16" x14ac:dyDescent="0.25">
      <c r="A10451">
        <v>348</v>
      </c>
      <c r="B10451" s="110">
        <v>45811</v>
      </c>
      <c r="C10451" s="89">
        <v>5.3</v>
      </c>
      <c r="D10451" s="89">
        <v>16.399999999999999</v>
      </c>
      <c r="E10451" s="96">
        <v>2013</v>
      </c>
      <c r="F10451" s="89">
        <v>0</v>
      </c>
      <c r="G10451" s="89">
        <v>1009.8</v>
      </c>
      <c r="H10451">
        <v>0.66</v>
      </c>
      <c r="I10451" t="s">
        <v>26</v>
      </c>
      <c r="J10451">
        <v>0.8</v>
      </c>
      <c r="K10451">
        <v>6</v>
      </c>
      <c r="L10451">
        <v>2025</v>
      </c>
      <c r="M10451" t="s">
        <v>351</v>
      </c>
      <c r="N10451" s="89" cm="1">
        <f t="array" ref="N10451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10451" s="89">
        <f>_34_KNMI_Stations[[#This Row],[graaddagen]]*_34_KNMI_Stations[[#This Row],[Gewogen factor]]</f>
        <v>1.2800000000000011</v>
      </c>
      <c r="P10451" s="89" cm="1">
        <f t="array" ref="P104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52" spans="1:16" x14ac:dyDescent="0.25">
      <c r="A10452">
        <v>348</v>
      </c>
      <c r="B10452" s="110">
        <v>45812</v>
      </c>
      <c r="C10452" s="89">
        <v>4.7</v>
      </c>
      <c r="D10452" s="89">
        <v>15</v>
      </c>
      <c r="E10452" s="96">
        <v>1565</v>
      </c>
      <c r="F10452" s="89">
        <v>0.1</v>
      </c>
      <c r="G10452" s="89">
        <v>1007.2</v>
      </c>
      <c r="H10452">
        <v>0.73</v>
      </c>
      <c r="I10452" t="s">
        <v>26</v>
      </c>
      <c r="J10452">
        <v>0.8</v>
      </c>
      <c r="K10452">
        <v>6</v>
      </c>
      <c r="L10452">
        <v>2025</v>
      </c>
      <c r="M10452" t="s">
        <v>351</v>
      </c>
      <c r="N10452" s="89" cm="1">
        <f t="array" ref="N10452">IF(ISNUMBER(_34_KNMI_Stations[[#This Row],[Etmaal temperatuur °C]]),IF(_34_KNMI_Stations[[#This Row],[Etmaal temperatuur °C]]&lt;stookgrens[],stookgrens[]-_34_KNMI_Stations[[#This Row],[Etmaal temperatuur °C]],0),"")</f>
        <v>3</v>
      </c>
      <c r="O10452" s="89">
        <f>_34_KNMI_Stations[[#This Row],[graaddagen]]*_34_KNMI_Stations[[#This Row],[Gewogen factor]]</f>
        <v>2.4000000000000004</v>
      </c>
      <c r="P10452" s="89" cm="1">
        <f t="array" ref="P104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53" spans="1:16" x14ac:dyDescent="0.25">
      <c r="A10453">
        <v>348</v>
      </c>
      <c r="B10453" s="110">
        <v>45813</v>
      </c>
      <c r="C10453" s="89">
        <v>5.6</v>
      </c>
      <c r="D10453" s="89">
        <v>15.1</v>
      </c>
      <c r="E10453" s="96">
        <v>1347</v>
      </c>
      <c r="F10453" s="89">
        <v>7.8</v>
      </c>
      <c r="G10453" s="89">
        <v>1006.1</v>
      </c>
      <c r="H10453">
        <v>0.82</v>
      </c>
      <c r="I10453" t="s">
        <v>26</v>
      </c>
      <c r="J10453">
        <v>0.8</v>
      </c>
      <c r="K10453">
        <v>6</v>
      </c>
      <c r="L10453">
        <v>2025</v>
      </c>
      <c r="M10453" t="s">
        <v>351</v>
      </c>
      <c r="N10453" s="89" cm="1">
        <f t="array" ref="N10453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0453" s="89">
        <f>_34_KNMI_Stations[[#This Row],[graaddagen]]*_34_KNMI_Stations[[#This Row],[Gewogen factor]]</f>
        <v>2.3200000000000003</v>
      </c>
      <c r="P10453" s="89" cm="1">
        <f t="array" ref="P104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54" spans="1:16" x14ac:dyDescent="0.25">
      <c r="A10454">
        <v>348</v>
      </c>
      <c r="B10454" s="110">
        <v>45814</v>
      </c>
      <c r="C10454" s="89">
        <v>6.5</v>
      </c>
      <c r="D10454" s="89">
        <v>15.5</v>
      </c>
      <c r="E10454" s="96">
        <v>1955</v>
      </c>
      <c r="F10454" s="89">
        <v>5.2</v>
      </c>
      <c r="G10454" s="89">
        <v>1007.3</v>
      </c>
      <c r="H10454">
        <v>0.78</v>
      </c>
      <c r="I10454" t="s">
        <v>26</v>
      </c>
      <c r="J10454">
        <v>0.8</v>
      </c>
      <c r="K10454">
        <v>6</v>
      </c>
      <c r="L10454">
        <v>2025</v>
      </c>
      <c r="M10454" t="s">
        <v>351</v>
      </c>
      <c r="N10454" s="89" cm="1">
        <f t="array" ref="N10454">IF(ISNUMBER(_34_KNMI_Stations[[#This Row],[Etmaal temperatuur °C]]),IF(_34_KNMI_Stations[[#This Row],[Etmaal temperatuur °C]]&lt;stookgrens[],stookgrens[]-_34_KNMI_Stations[[#This Row],[Etmaal temperatuur °C]],0),"")</f>
        <v>2.5</v>
      </c>
      <c r="O10454" s="89">
        <f>_34_KNMI_Stations[[#This Row],[graaddagen]]*_34_KNMI_Stations[[#This Row],[Gewogen factor]]</f>
        <v>2</v>
      </c>
      <c r="P10454" s="89" cm="1">
        <f t="array" ref="P104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55" spans="1:16" x14ac:dyDescent="0.25">
      <c r="A10455">
        <v>348</v>
      </c>
      <c r="B10455" s="110">
        <v>45815</v>
      </c>
      <c r="C10455" s="89">
        <v>5.4</v>
      </c>
      <c r="D10455" s="89">
        <v>14.1</v>
      </c>
      <c r="E10455" s="96">
        <v>1622</v>
      </c>
      <c r="F10455" s="89">
        <v>4</v>
      </c>
      <c r="G10455" s="89">
        <v>1006.8</v>
      </c>
      <c r="H10455">
        <v>0.83</v>
      </c>
      <c r="I10455" t="s">
        <v>26</v>
      </c>
      <c r="J10455">
        <v>0.8</v>
      </c>
      <c r="K10455">
        <v>6</v>
      </c>
      <c r="L10455">
        <v>2025</v>
      </c>
      <c r="M10455" t="s">
        <v>351</v>
      </c>
      <c r="N10455" s="89" cm="1">
        <f t="array" ref="N10455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0455" s="89">
        <f>_34_KNMI_Stations[[#This Row],[graaddagen]]*_34_KNMI_Stations[[#This Row],[Gewogen factor]]</f>
        <v>3.1200000000000006</v>
      </c>
      <c r="P10455" s="89" cm="1">
        <f t="array" ref="P104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56" spans="1:16" x14ac:dyDescent="0.25">
      <c r="A10456">
        <v>348</v>
      </c>
      <c r="B10456" s="110">
        <v>45816</v>
      </c>
      <c r="C10456" s="89">
        <v>6.3</v>
      </c>
      <c r="D10456" s="89">
        <v>12.7</v>
      </c>
      <c r="E10456" s="96">
        <v>1647</v>
      </c>
      <c r="F10456" s="89">
        <v>6.6</v>
      </c>
      <c r="G10456" s="89">
        <v>1014</v>
      </c>
      <c r="H10456">
        <v>0.81</v>
      </c>
      <c r="I10456" t="s">
        <v>26</v>
      </c>
      <c r="J10456">
        <v>0.8</v>
      </c>
      <c r="K10456">
        <v>6</v>
      </c>
      <c r="L10456">
        <v>2025</v>
      </c>
      <c r="M10456" t="s">
        <v>351</v>
      </c>
      <c r="N10456" s="89" cm="1">
        <f t="array" ref="N10456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10456" s="89">
        <f>_34_KNMI_Stations[[#This Row],[graaddagen]]*_34_KNMI_Stations[[#This Row],[Gewogen factor]]</f>
        <v>4.2400000000000011</v>
      </c>
      <c r="P10456" s="89" cm="1">
        <f t="array" ref="P104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57" spans="1:16" x14ac:dyDescent="0.25">
      <c r="A10457">
        <v>348</v>
      </c>
      <c r="B10457" s="110">
        <v>45817</v>
      </c>
      <c r="C10457" s="89">
        <v>4.2</v>
      </c>
      <c r="D10457" s="89">
        <v>14.6</v>
      </c>
      <c r="E10457" s="96">
        <v>1956</v>
      </c>
      <c r="F10457" s="89">
        <v>0.1</v>
      </c>
      <c r="G10457" s="89">
        <v>1021.2</v>
      </c>
      <c r="H10457">
        <v>0.78</v>
      </c>
      <c r="I10457" t="s">
        <v>26</v>
      </c>
      <c r="J10457">
        <v>0.8</v>
      </c>
      <c r="K10457">
        <v>6</v>
      </c>
      <c r="L10457">
        <v>2025</v>
      </c>
      <c r="M10457" t="s">
        <v>352</v>
      </c>
      <c r="N10457" s="89" cm="1">
        <f t="array" ref="N10457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0457" s="89">
        <f>_34_KNMI_Stations[[#This Row],[graaddagen]]*_34_KNMI_Stations[[#This Row],[Gewogen factor]]</f>
        <v>2.7200000000000006</v>
      </c>
      <c r="P10457" s="89" cm="1">
        <f t="array" ref="P104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58" spans="1:16" x14ac:dyDescent="0.25">
      <c r="A10458">
        <v>348</v>
      </c>
      <c r="B10458" s="110">
        <v>45818</v>
      </c>
      <c r="C10458" s="89">
        <v>5.7</v>
      </c>
      <c r="D10458" s="89">
        <v>13.9</v>
      </c>
      <c r="E10458" s="96">
        <v>1183</v>
      </c>
      <c r="F10458" s="89">
        <v>1.7</v>
      </c>
      <c r="G10458" s="89">
        <v>1016.7</v>
      </c>
      <c r="H10458">
        <v>0.84</v>
      </c>
      <c r="I10458" t="s">
        <v>26</v>
      </c>
      <c r="J10458">
        <v>0.8</v>
      </c>
      <c r="K10458">
        <v>6</v>
      </c>
      <c r="L10458">
        <v>2025</v>
      </c>
      <c r="M10458" t="s">
        <v>352</v>
      </c>
      <c r="N10458" s="89" cm="1">
        <f t="array" ref="N10458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0458" s="89">
        <f>_34_KNMI_Stations[[#This Row],[graaddagen]]*_34_KNMI_Stations[[#This Row],[Gewogen factor]]</f>
        <v>3.28</v>
      </c>
      <c r="P10458" s="89" cm="1">
        <f t="array" ref="P104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59" spans="1:16" x14ac:dyDescent="0.25">
      <c r="A10459">
        <v>348</v>
      </c>
      <c r="B10459" s="110">
        <v>45819</v>
      </c>
      <c r="C10459" s="89">
        <v>2.2999999999999998</v>
      </c>
      <c r="D10459" s="89">
        <v>15</v>
      </c>
      <c r="E10459" s="96">
        <v>2803</v>
      </c>
      <c r="F10459" s="89">
        <v>0</v>
      </c>
      <c r="G10459" s="89">
        <v>1021.9</v>
      </c>
      <c r="H10459">
        <v>0.71</v>
      </c>
      <c r="I10459" t="s">
        <v>26</v>
      </c>
      <c r="J10459">
        <v>0.8</v>
      </c>
      <c r="K10459">
        <v>6</v>
      </c>
      <c r="L10459">
        <v>2025</v>
      </c>
      <c r="M10459" t="s">
        <v>352</v>
      </c>
      <c r="N10459" s="89" cm="1">
        <f t="array" ref="N10459">IF(ISNUMBER(_34_KNMI_Stations[[#This Row],[Etmaal temperatuur °C]]),IF(_34_KNMI_Stations[[#This Row],[Etmaal temperatuur °C]]&lt;stookgrens[],stookgrens[]-_34_KNMI_Stations[[#This Row],[Etmaal temperatuur °C]],0),"")</f>
        <v>3</v>
      </c>
      <c r="O10459" s="89">
        <f>_34_KNMI_Stations[[#This Row],[graaddagen]]*_34_KNMI_Stations[[#This Row],[Gewogen factor]]</f>
        <v>2.4000000000000004</v>
      </c>
      <c r="P10459" s="89" cm="1">
        <f t="array" ref="P104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60" spans="1:16" x14ac:dyDescent="0.25">
      <c r="A10460">
        <v>348</v>
      </c>
      <c r="B10460" s="110">
        <v>45820</v>
      </c>
      <c r="C10460" s="89">
        <v>4.9000000000000004</v>
      </c>
      <c r="D10460" s="89">
        <v>20.5</v>
      </c>
      <c r="E10460" s="96">
        <v>2898</v>
      </c>
      <c r="F10460" s="89">
        <v>0</v>
      </c>
      <c r="G10460" s="89">
        <v>1016.7</v>
      </c>
      <c r="H10460">
        <v>0.59</v>
      </c>
      <c r="I10460" t="s">
        <v>26</v>
      </c>
      <c r="J10460">
        <v>0.8</v>
      </c>
      <c r="K10460">
        <v>6</v>
      </c>
      <c r="L10460">
        <v>2025</v>
      </c>
      <c r="M10460" t="s">
        <v>352</v>
      </c>
      <c r="N10460" s="89" cm="1">
        <f t="array" ref="N10460">IF(ISNUMBER(_34_KNMI_Stations[[#This Row],[Etmaal temperatuur °C]]),IF(_34_KNMI_Stations[[#This Row],[Etmaal temperatuur °C]]&lt;stookgrens[],stookgrens[]-_34_KNMI_Stations[[#This Row],[Etmaal temperatuur °C]],0),"")</f>
        <v>0</v>
      </c>
      <c r="O10460" s="89">
        <f>_34_KNMI_Stations[[#This Row],[graaddagen]]*_34_KNMI_Stations[[#This Row],[Gewogen factor]]</f>
        <v>0</v>
      </c>
      <c r="P10460" s="89" cm="1">
        <f t="array" ref="P10460">IF(ISNUMBER(_34_KNMI_Stations[[#This Row],[Etmaal temperatuur °C]]),IF(_34_KNMI_Stations[[#This Row],[Etmaal temperatuur °C]]&gt;stookgrens[],_34_KNMI_Stations[[#This Row],[Etmaal temperatuur °C]]-stookgrens[],0),"")</f>
        <v>2.5</v>
      </c>
    </row>
    <row r="10461" spans="1:16" x14ac:dyDescent="0.25">
      <c r="A10461">
        <v>348</v>
      </c>
      <c r="B10461" s="110">
        <v>45821</v>
      </c>
      <c r="C10461" s="89">
        <v>2.7</v>
      </c>
      <c r="D10461" s="89">
        <v>25.7</v>
      </c>
      <c r="E10461" s="96">
        <v>2775</v>
      </c>
      <c r="F10461" s="89">
        <v>0</v>
      </c>
      <c r="G10461" s="89">
        <v>1017.9</v>
      </c>
      <c r="H10461">
        <v>0.56999999999999995</v>
      </c>
      <c r="I10461" t="s">
        <v>26</v>
      </c>
      <c r="J10461">
        <v>0.8</v>
      </c>
      <c r="K10461">
        <v>6</v>
      </c>
      <c r="L10461">
        <v>2025</v>
      </c>
      <c r="M10461" t="s">
        <v>352</v>
      </c>
      <c r="N10461" s="89" cm="1">
        <f t="array" ref="N10461">IF(ISNUMBER(_34_KNMI_Stations[[#This Row],[Etmaal temperatuur °C]]),IF(_34_KNMI_Stations[[#This Row],[Etmaal temperatuur °C]]&lt;stookgrens[],stookgrens[]-_34_KNMI_Stations[[#This Row],[Etmaal temperatuur °C]],0),"")</f>
        <v>0</v>
      </c>
      <c r="O10461" s="89">
        <f>_34_KNMI_Stations[[#This Row],[graaddagen]]*_34_KNMI_Stations[[#This Row],[Gewogen factor]]</f>
        <v>0</v>
      </c>
      <c r="P10461" s="89" cm="1">
        <f t="array" ref="P10461">IF(ISNUMBER(_34_KNMI_Stations[[#This Row],[Etmaal temperatuur °C]]),IF(_34_KNMI_Stations[[#This Row],[Etmaal temperatuur °C]]&gt;stookgrens[],_34_KNMI_Stations[[#This Row],[Etmaal temperatuur °C]]-stookgrens[],0),"")</f>
        <v>7.6999999999999993</v>
      </c>
    </row>
    <row r="10462" spans="1:16" x14ac:dyDescent="0.25">
      <c r="A10462">
        <v>348</v>
      </c>
      <c r="B10462" s="110">
        <v>45822</v>
      </c>
      <c r="C10462" s="89">
        <v>3.4</v>
      </c>
      <c r="D10462" s="89">
        <v>21.8</v>
      </c>
      <c r="E10462" s="96">
        <v>1270</v>
      </c>
      <c r="F10462" s="89">
        <v>0.2</v>
      </c>
      <c r="G10462" s="89">
        <v>1017.2</v>
      </c>
      <c r="H10462">
        <v>0.7</v>
      </c>
      <c r="I10462" t="s">
        <v>26</v>
      </c>
      <c r="J10462">
        <v>0.8</v>
      </c>
      <c r="K10462">
        <v>6</v>
      </c>
      <c r="L10462">
        <v>2025</v>
      </c>
      <c r="M10462" t="s">
        <v>352</v>
      </c>
      <c r="N10462" s="89" cm="1">
        <f t="array" ref="N10462">IF(ISNUMBER(_34_KNMI_Stations[[#This Row],[Etmaal temperatuur °C]]),IF(_34_KNMI_Stations[[#This Row],[Etmaal temperatuur °C]]&lt;stookgrens[],stookgrens[]-_34_KNMI_Stations[[#This Row],[Etmaal temperatuur °C]],0),"")</f>
        <v>0</v>
      </c>
      <c r="O10462" s="89">
        <f>_34_KNMI_Stations[[#This Row],[graaddagen]]*_34_KNMI_Stations[[#This Row],[Gewogen factor]]</f>
        <v>0</v>
      </c>
      <c r="P10462" s="89" cm="1">
        <f t="array" ref="P10462">IF(ISNUMBER(_34_KNMI_Stations[[#This Row],[Etmaal temperatuur °C]]),IF(_34_KNMI_Stations[[#This Row],[Etmaal temperatuur °C]]&gt;stookgrens[],_34_KNMI_Stations[[#This Row],[Etmaal temperatuur °C]]-stookgrens[],0),"")</f>
        <v>3.8000000000000007</v>
      </c>
    </row>
    <row r="10463" spans="1:16" x14ac:dyDescent="0.25">
      <c r="A10463">
        <v>348</v>
      </c>
      <c r="B10463" s="110">
        <v>45823</v>
      </c>
      <c r="C10463" s="89">
        <v>3.9</v>
      </c>
      <c r="D10463" s="89">
        <v>17.600000000000001</v>
      </c>
      <c r="E10463" s="96">
        <v>2442</v>
      </c>
      <c r="F10463" s="89">
        <v>0</v>
      </c>
      <c r="G10463" s="89">
        <v>1021.9</v>
      </c>
      <c r="H10463">
        <v>0.71</v>
      </c>
      <c r="I10463" t="s">
        <v>26</v>
      </c>
      <c r="J10463">
        <v>0.8</v>
      </c>
      <c r="K10463">
        <v>6</v>
      </c>
      <c r="L10463">
        <v>2025</v>
      </c>
      <c r="M10463" t="s">
        <v>352</v>
      </c>
      <c r="N10463" s="89" cm="1">
        <f t="array" ref="N10463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0463" s="89">
        <f>_34_KNMI_Stations[[#This Row],[graaddagen]]*_34_KNMI_Stations[[#This Row],[Gewogen factor]]</f>
        <v>0.3199999999999989</v>
      </c>
      <c r="P10463" s="89" cm="1">
        <f t="array" ref="P104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64" spans="1:16" x14ac:dyDescent="0.25">
      <c r="A10464">
        <v>348</v>
      </c>
      <c r="B10464" s="110">
        <v>45824</v>
      </c>
      <c r="C10464" s="89">
        <v>2.9</v>
      </c>
      <c r="D10464" s="89">
        <v>17.399999999999999</v>
      </c>
      <c r="E10464" s="96">
        <v>2585</v>
      </c>
      <c r="F10464" s="89">
        <v>0</v>
      </c>
      <c r="G10464" s="89">
        <v>1027</v>
      </c>
      <c r="H10464">
        <v>0.78</v>
      </c>
      <c r="I10464" t="s">
        <v>26</v>
      </c>
      <c r="J10464">
        <v>0.8</v>
      </c>
      <c r="K10464">
        <v>6</v>
      </c>
      <c r="L10464">
        <v>2025</v>
      </c>
      <c r="M10464" t="s">
        <v>353</v>
      </c>
      <c r="N10464" s="89" cm="1">
        <f t="array" ref="N10464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10464" s="89">
        <f>_34_KNMI_Stations[[#This Row],[graaddagen]]*_34_KNMI_Stations[[#This Row],[Gewogen factor]]</f>
        <v>0.48000000000000115</v>
      </c>
      <c r="P10464" s="89" cm="1">
        <f t="array" ref="P104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65" spans="1:16" x14ac:dyDescent="0.25">
      <c r="A10465">
        <v>348</v>
      </c>
      <c r="B10465" s="110">
        <v>45825</v>
      </c>
      <c r="C10465" s="89">
        <v>2.6</v>
      </c>
      <c r="D10465" s="89">
        <v>18.5</v>
      </c>
      <c r="E10465" s="96">
        <v>2731</v>
      </c>
      <c r="F10465" s="89">
        <v>0</v>
      </c>
      <c r="G10465" s="89">
        <v>1025.4000000000001</v>
      </c>
      <c r="H10465">
        <v>0.73</v>
      </c>
      <c r="I10465" t="s">
        <v>26</v>
      </c>
      <c r="J10465">
        <v>0.8</v>
      </c>
      <c r="K10465">
        <v>6</v>
      </c>
      <c r="L10465">
        <v>2025</v>
      </c>
      <c r="M10465" t="s">
        <v>353</v>
      </c>
      <c r="N10465" s="89" cm="1">
        <f t="array" ref="N10465">IF(ISNUMBER(_34_KNMI_Stations[[#This Row],[Etmaal temperatuur °C]]),IF(_34_KNMI_Stations[[#This Row],[Etmaal temperatuur °C]]&lt;stookgrens[],stookgrens[]-_34_KNMI_Stations[[#This Row],[Etmaal temperatuur °C]],0),"")</f>
        <v>0</v>
      </c>
      <c r="O10465" s="89">
        <f>_34_KNMI_Stations[[#This Row],[graaddagen]]*_34_KNMI_Stations[[#This Row],[Gewogen factor]]</f>
        <v>0</v>
      </c>
      <c r="P10465" s="89" cm="1">
        <f t="array" ref="P10465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0466" spans="1:16" x14ac:dyDescent="0.25">
      <c r="A10466">
        <v>348</v>
      </c>
      <c r="B10466" s="110">
        <v>45826</v>
      </c>
      <c r="C10466" s="89">
        <v>3</v>
      </c>
      <c r="D10466" s="89">
        <v>19</v>
      </c>
      <c r="E10466" s="96">
        <v>2851</v>
      </c>
      <c r="F10466" s="89">
        <v>0</v>
      </c>
      <c r="G10466" s="89">
        <v>1024</v>
      </c>
      <c r="H10466">
        <v>0.76</v>
      </c>
      <c r="I10466" t="s">
        <v>26</v>
      </c>
      <c r="J10466">
        <v>0.8</v>
      </c>
      <c r="K10466">
        <v>6</v>
      </c>
      <c r="L10466">
        <v>2025</v>
      </c>
      <c r="M10466" t="s">
        <v>353</v>
      </c>
      <c r="N10466" s="89" cm="1">
        <f t="array" ref="N10466">IF(ISNUMBER(_34_KNMI_Stations[[#This Row],[Etmaal temperatuur °C]]),IF(_34_KNMI_Stations[[#This Row],[Etmaal temperatuur °C]]&lt;stookgrens[],stookgrens[]-_34_KNMI_Stations[[#This Row],[Etmaal temperatuur °C]],0),"")</f>
        <v>0</v>
      </c>
      <c r="O10466" s="89">
        <f>_34_KNMI_Stations[[#This Row],[graaddagen]]*_34_KNMI_Stations[[#This Row],[Gewogen factor]]</f>
        <v>0</v>
      </c>
      <c r="P10466" s="89" cm="1">
        <f t="array" ref="P10466">IF(ISNUMBER(_34_KNMI_Stations[[#This Row],[Etmaal temperatuur °C]]),IF(_34_KNMI_Stations[[#This Row],[Etmaal temperatuur °C]]&gt;stookgrens[],_34_KNMI_Stations[[#This Row],[Etmaal temperatuur °C]]-stookgrens[],0),"")</f>
        <v>1</v>
      </c>
    </row>
    <row r="10467" spans="1:16" x14ac:dyDescent="0.25">
      <c r="A10467">
        <v>348</v>
      </c>
      <c r="B10467" s="110">
        <v>45827</v>
      </c>
      <c r="C10467" s="89">
        <v>2.2000000000000002</v>
      </c>
      <c r="D10467" s="89">
        <v>18.8</v>
      </c>
      <c r="E10467" s="96">
        <v>2451</v>
      </c>
      <c r="F10467" s="89">
        <v>0</v>
      </c>
      <c r="G10467" s="89">
        <v>1026.5999999999999</v>
      </c>
      <c r="H10467">
        <v>0.71</v>
      </c>
      <c r="I10467" t="s">
        <v>26</v>
      </c>
      <c r="J10467">
        <v>0.8</v>
      </c>
      <c r="K10467">
        <v>6</v>
      </c>
      <c r="L10467">
        <v>2025</v>
      </c>
      <c r="M10467" t="s">
        <v>353</v>
      </c>
      <c r="N10467" s="89" cm="1">
        <f t="array" ref="N10467">IF(ISNUMBER(_34_KNMI_Stations[[#This Row],[Etmaal temperatuur °C]]),IF(_34_KNMI_Stations[[#This Row],[Etmaal temperatuur °C]]&lt;stookgrens[],stookgrens[]-_34_KNMI_Stations[[#This Row],[Etmaal temperatuur °C]],0),"")</f>
        <v>0</v>
      </c>
      <c r="O10467" s="89">
        <f>_34_KNMI_Stations[[#This Row],[graaddagen]]*_34_KNMI_Stations[[#This Row],[Gewogen factor]]</f>
        <v>0</v>
      </c>
      <c r="P10467" s="89" cm="1">
        <f t="array" ref="P10467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0468" spans="1:16" x14ac:dyDescent="0.25">
      <c r="A10468">
        <v>348</v>
      </c>
      <c r="B10468" s="110">
        <v>45828</v>
      </c>
      <c r="C10468" s="89">
        <v>2.8</v>
      </c>
      <c r="D10468" s="89">
        <v>20</v>
      </c>
      <c r="E10468" s="96">
        <v>2855</v>
      </c>
      <c r="F10468" s="89">
        <v>0</v>
      </c>
      <c r="G10468" s="89">
        <v>1025.5</v>
      </c>
      <c r="H10468">
        <v>0.53</v>
      </c>
      <c r="I10468" t="s">
        <v>26</v>
      </c>
      <c r="J10468">
        <v>0.8</v>
      </c>
      <c r="K10468">
        <v>6</v>
      </c>
      <c r="L10468">
        <v>2025</v>
      </c>
      <c r="M10468" t="s">
        <v>353</v>
      </c>
      <c r="N10468" s="89" cm="1">
        <f t="array" ref="N10468">IF(ISNUMBER(_34_KNMI_Stations[[#This Row],[Etmaal temperatuur °C]]),IF(_34_KNMI_Stations[[#This Row],[Etmaal temperatuur °C]]&lt;stookgrens[],stookgrens[]-_34_KNMI_Stations[[#This Row],[Etmaal temperatuur °C]],0),"")</f>
        <v>0</v>
      </c>
      <c r="O10468" s="89">
        <f>_34_KNMI_Stations[[#This Row],[graaddagen]]*_34_KNMI_Stations[[#This Row],[Gewogen factor]]</f>
        <v>0</v>
      </c>
      <c r="P10468" s="89" cm="1">
        <f t="array" ref="P10468">IF(ISNUMBER(_34_KNMI_Stations[[#This Row],[Etmaal temperatuur °C]]),IF(_34_KNMI_Stations[[#This Row],[Etmaal temperatuur °C]]&gt;stookgrens[],_34_KNMI_Stations[[#This Row],[Etmaal temperatuur °C]]-stookgrens[],0),"")</f>
        <v>2</v>
      </c>
    </row>
    <row r="10469" spans="1:16" x14ac:dyDescent="0.25">
      <c r="A10469">
        <v>348</v>
      </c>
      <c r="B10469" s="110">
        <v>45829</v>
      </c>
      <c r="C10469" s="89">
        <v>3</v>
      </c>
      <c r="D10469" s="89">
        <v>23.4</v>
      </c>
      <c r="E10469" s="96">
        <v>2971</v>
      </c>
      <c r="F10469" s="89">
        <v>0</v>
      </c>
      <c r="G10469" s="89">
        <v>1019.8</v>
      </c>
      <c r="H10469">
        <v>0.47</v>
      </c>
      <c r="I10469" t="s">
        <v>26</v>
      </c>
      <c r="J10469">
        <v>0.8</v>
      </c>
      <c r="K10469">
        <v>6</v>
      </c>
      <c r="L10469">
        <v>2025</v>
      </c>
      <c r="M10469" t="s">
        <v>353</v>
      </c>
      <c r="N10469" s="89" cm="1">
        <f t="array" ref="N10469">IF(ISNUMBER(_34_KNMI_Stations[[#This Row],[Etmaal temperatuur °C]]),IF(_34_KNMI_Stations[[#This Row],[Etmaal temperatuur °C]]&lt;stookgrens[],stookgrens[]-_34_KNMI_Stations[[#This Row],[Etmaal temperatuur °C]],0),"")</f>
        <v>0</v>
      </c>
      <c r="O10469" s="89">
        <f>_34_KNMI_Stations[[#This Row],[graaddagen]]*_34_KNMI_Stations[[#This Row],[Gewogen factor]]</f>
        <v>0</v>
      </c>
      <c r="P10469" s="89" cm="1">
        <f t="array" ref="P10469">IF(ISNUMBER(_34_KNMI_Stations[[#This Row],[Etmaal temperatuur °C]]),IF(_34_KNMI_Stations[[#This Row],[Etmaal temperatuur °C]]&gt;stookgrens[],_34_KNMI_Stations[[#This Row],[Etmaal temperatuur °C]]-stookgrens[],0),"")</f>
        <v>5.3999999999999986</v>
      </c>
    </row>
    <row r="10470" spans="1:16" x14ac:dyDescent="0.25">
      <c r="A10470">
        <v>348</v>
      </c>
      <c r="B10470" s="110">
        <v>45830</v>
      </c>
      <c r="C10470" s="89">
        <v>5.0999999999999996</v>
      </c>
      <c r="D10470" s="89">
        <v>22</v>
      </c>
      <c r="E10470" s="96">
        <v>1876</v>
      </c>
      <c r="F10470" s="89">
        <v>0.6</v>
      </c>
      <c r="G10470" s="89">
        <v>1013.3</v>
      </c>
      <c r="H10470">
        <v>0.62</v>
      </c>
      <c r="I10470" t="s">
        <v>26</v>
      </c>
      <c r="J10470">
        <v>0.8</v>
      </c>
      <c r="K10470">
        <v>6</v>
      </c>
      <c r="L10470">
        <v>2025</v>
      </c>
      <c r="M10470" t="s">
        <v>353</v>
      </c>
      <c r="N10470" s="89" cm="1">
        <f t="array" ref="N10470">IF(ISNUMBER(_34_KNMI_Stations[[#This Row],[Etmaal temperatuur °C]]),IF(_34_KNMI_Stations[[#This Row],[Etmaal temperatuur °C]]&lt;stookgrens[],stookgrens[]-_34_KNMI_Stations[[#This Row],[Etmaal temperatuur °C]],0),"")</f>
        <v>0</v>
      </c>
      <c r="O10470" s="89">
        <f>_34_KNMI_Stations[[#This Row],[graaddagen]]*_34_KNMI_Stations[[#This Row],[Gewogen factor]]</f>
        <v>0</v>
      </c>
      <c r="P10470" s="89" cm="1">
        <f t="array" ref="P10470">IF(ISNUMBER(_34_KNMI_Stations[[#This Row],[Etmaal temperatuur °C]]),IF(_34_KNMI_Stations[[#This Row],[Etmaal temperatuur °C]]&gt;stookgrens[],_34_KNMI_Stations[[#This Row],[Etmaal temperatuur °C]]-stookgrens[],0),"")</f>
        <v>4</v>
      </c>
    </row>
    <row r="10471" spans="1:16" x14ac:dyDescent="0.25">
      <c r="A10471">
        <v>348</v>
      </c>
      <c r="B10471" s="110">
        <v>45831</v>
      </c>
      <c r="C10471" s="89">
        <v>7.5</v>
      </c>
      <c r="D10471" s="89">
        <v>18.100000000000001</v>
      </c>
      <c r="E10471" s="96">
        <v>2310</v>
      </c>
      <c r="F10471" s="89">
        <v>1.4</v>
      </c>
      <c r="G10471" s="89">
        <v>1011.8</v>
      </c>
      <c r="H10471">
        <v>0.64</v>
      </c>
      <c r="I10471" t="s">
        <v>26</v>
      </c>
      <c r="J10471">
        <v>0.8</v>
      </c>
      <c r="K10471">
        <v>6</v>
      </c>
      <c r="L10471">
        <v>2025</v>
      </c>
      <c r="M10471" t="s">
        <v>354</v>
      </c>
      <c r="N10471" s="89" cm="1">
        <f t="array" ref="N10471">IF(ISNUMBER(_34_KNMI_Stations[[#This Row],[Etmaal temperatuur °C]]),IF(_34_KNMI_Stations[[#This Row],[Etmaal temperatuur °C]]&lt;stookgrens[],stookgrens[]-_34_KNMI_Stations[[#This Row],[Etmaal temperatuur °C]],0),"")</f>
        <v>0</v>
      </c>
      <c r="O10471" s="89">
        <f>_34_KNMI_Stations[[#This Row],[graaddagen]]*_34_KNMI_Stations[[#This Row],[Gewogen factor]]</f>
        <v>0</v>
      </c>
      <c r="P10471" s="89" cm="1">
        <f t="array" ref="P10471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0472" spans="1:16" x14ac:dyDescent="0.25">
      <c r="A10472">
        <v>348</v>
      </c>
      <c r="B10472" s="110">
        <v>45832</v>
      </c>
      <c r="C10472" s="89">
        <v>6.6</v>
      </c>
      <c r="D10472" s="89">
        <v>17.7</v>
      </c>
      <c r="E10472" s="96">
        <v>1284</v>
      </c>
      <c r="F10472" s="89">
        <v>-0.1</v>
      </c>
      <c r="G10472" s="89">
        <v>1012</v>
      </c>
      <c r="H10472">
        <v>0.77</v>
      </c>
      <c r="I10472" t="s">
        <v>26</v>
      </c>
      <c r="J10472">
        <v>0.8</v>
      </c>
      <c r="K10472">
        <v>6</v>
      </c>
      <c r="L10472">
        <v>2025</v>
      </c>
      <c r="M10472" t="s">
        <v>354</v>
      </c>
      <c r="N10472" s="89" cm="1">
        <f t="array" ref="N10472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10472" s="89">
        <f>_34_KNMI_Stations[[#This Row],[graaddagen]]*_34_KNMI_Stations[[#This Row],[Gewogen factor]]</f>
        <v>0.24000000000000057</v>
      </c>
      <c r="P10472" s="89" cm="1">
        <f t="array" ref="P104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73" spans="1:16" x14ac:dyDescent="0.25">
      <c r="A10473">
        <v>348</v>
      </c>
      <c r="B10473" s="110">
        <v>45833</v>
      </c>
      <c r="C10473" s="89">
        <v>3.6</v>
      </c>
      <c r="D10473" s="89">
        <v>20.5</v>
      </c>
      <c r="E10473" s="96">
        <v>2184</v>
      </c>
      <c r="F10473" s="89">
        <v>0</v>
      </c>
      <c r="G10473" s="89">
        <v>1012.2</v>
      </c>
      <c r="H10473">
        <v>0.77</v>
      </c>
      <c r="I10473" t="s">
        <v>26</v>
      </c>
      <c r="J10473">
        <v>0.8</v>
      </c>
      <c r="K10473">
        <v>6</v>
      </c>
      <c r="L10473">
        <v>2025</v>
      </c>
      <c r="M10473" t="s">
        <v>354</v>
      </c>
      <c r="N10473" s="89" cm="1">
        <f t="array" ref="N10473">IF(ISNUMBER(_34_KNMI_Stations[[#This Row],[Etmaal temperatuur °C]]),IF(_34_KNMI_Stations[[#This Row],[Etmaal temperatuur °C]]&lt;stookgrens[],stookgrens[]-_34_KNMI_Stations[[#This Row],[Etmaal temperatuur °C]],0),"")</f>
        <v>0</v>
      </c>
      <c r="O10473" s="89">
        <f>_34_KNMI_Stations[[#This Row],[graaddagen]]*_34_KNMI_Stations[[#This Row],[Gewogen factor]]</f>
        <v>0</v>
      </c>
      <c r="P10473" s="89" cm="1">
        <f t="array" ref="P10473">IF(ISNUMBER(_34_KNMI_Stations[[#This Row],[Etmaal temperatuur °C]]),IF(_34_KNMI_Stations[[#This Row],[Etmaal temperatuur °C]]&gt;stookgrens[],_34_KNMI_Stations[[#This Row],[Etmaal temperatuur °C]]-stookgrens[],0),"")</f>
        <v>2.5</v>
      </c>
    </row>
    <row r="10474" spans="1:16" x14ac:dyDescent="0.25">
      <c r="A10474">
        <v>348</v>
      </c>
      <c r="B10474" s="110">
        <v>45834</v>
      </c>
      <c r="C10474" s="89">
        <v>6.1</v>
      </c>
      <c r="D10474" s="89">
        <v>19.7</v>
      </c>
      <c r="E10474" s="96">
        <v>1356</v>
      </c>
      <c r="F10474" s="89">
        <v>3.8</v>
      </c>
      <c r="G10474" s="89">
        <v>1012.4</v>
      </c>
      <c r="H10474">
        <v>0.81</v>
      </c>
      <c r="I10474" t="s">
        <v>26</v>
      </c>
      <c r="J10474">
        <v>0.8</v>
      </c>
      <c r="K10474">
        <v>6</v>
      </c>
      <c r="L10474">
        <v>2025</v>
      </c>
      <c r="M10474" t="s">
        <v>354</v>
      </c>
      <c r="N10474" s="89" cm="1">
        <f t="array" ref="N10474">IF(ISNUMBER(_34_KNMI_Stations[[#This Row],[Etmaal temperatuur °C]]),IF(_34_KNMI_Stations[[#This Row],[Etmaal temperatuur °C]]&lt;stookgrens[],stookgrens[]-_34_KNMI_Stations[[#This Row],[Etmaal temperatuur °C]],0),"")</f>
        <v>0</v>
      </c>
      <c r="O10474" s="89">
        <f>_34_KNMI_Stations[[#This Row],[graaddagen]]*_34_KNMI_Stations[[#This Row],[Gewogen factor]]</f>
        <v>0</v>
      </c>
      <c r="P10474" s="89" cm="1">
        <f t="array" ref="P10474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0475" spans="1:16" x14ac:dyDescent="0.25">
      <c r="A10475">
        <v>348</v>
      </c>
      <c r="B10475" s="110">
        <v>45835</v>
      </c>
      <c r="C10475" s="89">
        <v>4.2</v>
      </c>
      <c r="D10475" s="89">
        <v>18.600000000000001</v>
      </c>
      <c r="E10475" s="96">
        <v>2079</v>
      </c>
      <c r="F10475" s="89">
        <v>2.8</v>
      </c>
      <c r="G10475" s="89">
        <v>1021.1</v>
      </c>
      <c r="H10475">
        <v>0.76</v>
      </c>
      <c r="I10475" t="s">
        <v>26</v>
      </c>
      <c r="J10475">
        <v>0.8</v>
      </c>
      <c r="K10475">
        <v>6</v>
      </c>
      <c r="L10475">
        <v>2025</v>
      </c>
      <c r="M10475" t="s">
        <v>354</v>
      </c>
      <c r="N10475" s="89" cm="1">
        <f t="array" ref="N10475">IF(ISNUMBER(_34_KNMI_Stations[[#This Row],[Etmaal temperatuur °C]]),IF(_34_KNMI_Stations[[#This Row],[Etmaal temperatuur °C]]&lt;stookgrens[],stookgrens[]-_34_KNMI_Stations[[#This Row],[Etmaal temperatuur °C]],0),"")</f>
        <v>0</v>
      </c>
      <c r="O10475" s="89">
        <f>_34_KNMI_Stations[[#This Row],[graaddagen]]*_34_KNMI_Stations[[#This Row],[Gewogen factor]]</f>
        <v>0</v>
      </c>
      <c r="P10475" s="89" cm="1">
        <f t="array" ref="P10475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0476" spans="1:16" x14ac:dyDescent="0.25">
      <c r="A10476">
        <v>348</v>
      </c>
      <c r="B10476" s="110">
        <v>45836</v>
      </c>
      <c r="C10476" s="89">
        <v>5.6</v>
      </c>
      <c r="D10476" s="89">
        <v>21.5</v>
      </c>
      <c r="E10476" s="96">
        <v>1877</v>
      </c>
      <c r="F10476" s="89">
        <v>0</v>
      </c>
      <c r="G10476" s="89">
        <v>1023.4</v>
      </c>
      <c r="H10476">
        <v>0.78</v>
      </c>
      <c r="I10476" t="s">
        <v>26</v>
      </c>
      <c r="J10476">
        <v>0.8</v>
      </c>
      <c r="K10476">
        <v>6</v>
      </c>
      <c r="L10476">
        <v>2025</v>
      </c>
      <c r="M10476" t="s">
        <v>354</v>
      </c>
      <c r="N10476" s="89" cm="1">
        <f t="array" ref="N10476">IF(ISNUMBER(_34_KNMI_Stations[[#This Row],[Etmaal temperatuur °C]]),IF(_34_KNMI_Stations[[#This Row],[Etmaal temperatuur °C]]&lt;stookgrens[],stookgrens[]-_34_KNMI_Stations[[#This Row],[Etmaal temperatuur °C]],0),"")</f>
        <v>0</v>
      </c>
      <c r="O10476" s="89">
        <f>_34_KNMI_Stations[[#This Row],[graaddagen]]*_34_KNMI_Stations[[#This Row],[Gewogen factor]]</f>
        <v>0</v>
      </c>
      <c r="P10476" s="89" cm="1">
        <f t="array" ref="P10476">IF(ISNUMBER(_34_KNMI_Stations[[#This Row],[Etmaal temperatuur °C]]),IF(_34_KNMI_Stations[[#This Row],[Etmaal temperatuur °C]]&gt;stookgrens[],_34_KNMI_Stations[[#This Row],[Etmaal temperatuur °C]]-stookgrens[],0),"")</f>
        <v>3.5</v>
      </c>
    </row>
    <row r="10477" spans="1:16" x14ac:dyDescent="0.25">
      <c r="A10477">
        <v>348</v>
      </c>
      <c r="B10477" s="110">
        <v>45837</v>
      </c>
      <c r="C10477" s="89">
        <v>3.2</v>
      </c>
      <c r="D10477" s="89">
        <v>21.5</v>
      </c>
      <c r="E10477" s="96">
        <v>2928</v>
      </c>
      <c r="F10477" s="89">
        <v>0</v>
      </c>
      <c r="G10477" s="89">
        <v>1024.0999999999999</v>
      </c>
      <c r="H10477">
        <v>0.74</v>
      </c>
      <c r="I10477" t="s">
        <v>26</v>
      </c>
      <c r="J10477">
        <v>0.8</v>
      </c>
      <c r="K10477">
        <v>6</v>
      </c>
      <c r="L10477">
        <v>2025</v>
      </c>
      <c r="M10477" t="s">
        <v>354</v>
      </c>
      <c r="N10477" s="89" cm="1">
        <f t="array" ref="N10477">IF(ISNUMBER(_34_KNMI_Stations[[#This Row],[Etmaal temperatuur °C]]),IF(_34_KNMI_Stations[[#This Row],[Etmaal temperatuur °C]]&lt;stookgrens[],stookgrens[]-_34_KNMI_Stations[[#This Row],[Etmaal temperatuur °C]],0),"")</f>
        <v>0</v>
      </c>
      <c r="O10477" s="89">
        <f>_34_KNMI_Stations[[#This Row],[graaddagen]]*_34_KNMI_Stations[[#This Row],[Gewogen factor]]</f>
        <v>0</v>
      </c>
      <c r="P10477" s="89" cm="1">
        <f t="array" ref="P10477">IF(ISNUMBER(_34_KNMI_Stations[[#This Row],[Etmaal temperatuur °C]]),IF(_34_KNMI_Stations[[#This Row],[Etmaal temperatuur °C]]&gt;stookgrens[],_34_KNMI_Stations[[#This Row],[Etmaal temperatuur °C]]-stookgrens[],0),"")</f>
        <v>3.5</v>
      </c>
    </row>
    <row r="10478" spans="1:16" x14ac:dyDescent="0.25">
      <c r="A10478">
        <v>348</v>
      </c>
      <c r="B10478" s="110">
        <v>45838</v>
      </c>
      <c r="C10478" s="89">
        <v>2.8</v>
      </c>
      <c r="D10478" s="89">
        <v>23.6</v>
      </c>
      <c r="E10478" s="96">
        <v>2954</v>
      </c>
      <c r="F10478" s="89">
        <v>0</v>
      </c>
      <c r="G10478" s="89">
        <v>1019.5</v>
      </c>
      <c r="H10478">
        <v>0.61</v>
      </c>
      <c r="I10478" t="s">
        <v>26</v>
      </c>
      <c r="J10478">
        <v>0.8</v>
      </c>
      <c r="K10478">
        <v>6</v>
      </c>
      <c r="L10478">
        <v>2025</v>
      </c>
      <c r="M10478" t="s">
        <v>355</v>
      </c>
      <c r="N10478" s="89" cm="1">
        <f t="array" ref="N10478">IF(ISNUMBER(_34_KNMI_Stations[[#This Row],[Etmaal temperatuur °C]]),IF(_34_KNMI_Stations[[#This Row],[Etmaal temperatuur °C]]&lt;stookgrens[],stookgrens[]-_34_KNMI_Stations[[#This Row],[Etmaal temperatuur °C]],0),"")</f>
        <v>0</v>
      </c>
      <c r="O10478" s="89">
        <f>_34_KNMI_Stations[[#This Row],[graaddagen]]*_34_KNMI_Stations[[#This Row],[Gewogen factor]]</f>
        <v>0</v>
      </c>
      <c r="P10478" s="89" cm="1">
        <f t="array" ref="P10478">IF(ISNUMBER(_34_KNMI_Stations[[#This Row],[Etmaal temperatuur °C]]),IF(_34_KNMI_Stations[[#This Row],[Etmaal temperatuur °C]]&gt;stookgrens[],_34_KNMI_Stations[[#This Row],[Etmaal temperatuur °C]]-stookgrens[],0),"")</f>
        <v>5.6000000000000014</v>
      </c>
    </row>
    <row r="10479" spans="1:16" x14ac:dyDescent="0.25">
      <c r="A10479">
        <v>348</v>
      </c>
      <c r="B10479" s="110">
        <v>45839</v>
      </c>
      <c r="C10479" s="89">
        <v>2.2999999999999998</v>
      </c>
      <c r="D10479" s="89">
        <v>27.4</v>
      </c>
      <c r="E10479" s="96">
        <v>2852</v>
      </c>
      <c r="F10479" s="89">
        <v>0</v>
      </c>
      <c r="G10479" s="89">
        <v>1014.5</v>
      </c>
      <c r="H10479">
        <v>0.55000000000000004</v>
      </c>
      <c r="I10479" t="s">
        <v>26</v>
      </c>
      <c r="J10479">
        <v>0.8</v>
      </c>
      <c r="K10479">
        <v>7</v>
      </c>
      <c r="L10479">
        <v>2025</v>
      </c>
      <c r="M10479" t="s">
        <v>355</v>
      </c>
      <c r="N10479" s="89" cm="1">
        <f t="array" ref="N10479">IF(ISNUMBER(_34_KNMI_Stations[[#This Row],[Etmaal temperatuur °C]]),IF(_34_KNMI_Stations[[#This Row],[Etmaal temperatuur °C]]&lt;stookgrens[],stookgrens[]-_34_KNMI_Stations[[#This Row],[Etmaal temperatuur °C]],0),"")</f>
        <v>0</v>
      </c>
      <c r="O10479" s="89">
        <f>_34_KNMI_Stations[[#This Row],[graaddagen]]*_34_KNMI_Stations[[#This Row],[Gewogen factor]]</f>
        <v>0</v>
      </c>
      <c r="P10479" s="89" cm="1">
        <f t="array" ref="P10479">IF(ISNUMBER(_34_KNMI_Stations[[#This Row],[Etmaal temperatuur °C]]),IF(_34_KNMI_Stations[[#This Row],[Etmaal temperatuur °C]]&gt;stookgrens[],_34_KNMI_Stations[[#This Row],[Etmaal temperatuur °C]]-stookgrens[],0),"")</f>
        <v>9.3999999999999986</v>
      </c>
    </row>
    <row r="10480" spans="1:16" x14ac:dyDescent="0.25">
      <c r="A10480">
        <v>348</v>
      </c>
      <c r="B10480" s="110">
        <v>45840</v>
      </c>
      <c r="C10480" s="89">
        <v>3.2</v>
      </c>
      <c r="D10480" s="89">
        <v>22.1</v>
      </c>
      <c r="E10480" s="96">
        <v>2276</v>
      </c>
      <c r="F10480" s="89">
        <v>0.7</v>
      </c>
      <c r="G10480" s="89">
        <v>1015.5</v>
      </c>
      <c r="H10480">
        <v>0.75</v>
      </c>
      <c r="I10480" t="s">
        <v>26</v>
      </c>
      <c r="J10480">
        <v>0.8</v>
      </c>
      <c r="K10480">
        <v>7</v>
      </c>
      <c r="L10480">
        <v>2025</v>
      </c>
      <c r="M10480" t="s">
        <v>355</v>
      </c>
      <c r="N10480" s="89" cm="1">
        <f t="array" ref="N10480">IF(ISNUMBER(_34_KNMI_Stations[[#This Row],[Etmaal temperatuur °C]]),IF(_34_KNMI_Stations[[#This Row],[Etmaal temperatuur °C]]&lt;stookgrens[],stookgrens[]-_34_KNMI_Stations[[#This Row],[Etmaal temperatuur °C]],0),"")</f>
        <v>0</v>
      </c>
      <c r="O10480" s="89">
        <f>_34_KNMI_Stations[[#This Row],[graaddagen]]*_34_KNMI_Stations[[#This Row],[Gewogen factor]]</f>
        <v>0</v>
      </c>
      <c r="P10480" s="89" cm="1">
        <f t="array" ref="P10480">IF(ISNUMBER(_34_KNMI_Stations[[#This Row],[Etmaal temperatuur °C]]),IF(_34_KNMI_Stations[[#This Row],[Etmaal temperatuur °C]]&gt;stookgrens[],_34_KNMI_Stations[[#This Row],[Etmaal temperatuur °C]]-stookgrens[],0),"")</f>
        <v>4.1000000000000014</v>
      </c>
    </row>
    <row r="10481" spans="1:16" x14ac:dyDescent="0.25">
      <c r="A10481">
        <v>348</v>
      </c>
      <c r="B10481" s="110">
        <v>45841</v>
      </c>
      <c r="C10481" s="89">
        <v>3.8</v>
      </c>
      <c r="D10481" s="89">
        <v>16.7</v>
      </c>
      <c r="E10481" s="96">
        <v>2713</v>
      </c>
      <c r="F10481" s="89">
        <v>0</v>
      </c>
      <c r="G10481" s="89">
        <v>1026.5</v>
      </c>
      <c r="H10481">
        <v>0.7</v>
      </c>
      <c r="I10481" t="s">
        <v>26</v>
      </c>
      <c r="J10481">
        <v>0.8</v>
      </c>
      <c r="K10481">
        <v>7</v>
      </c>
      <c r="L10481">
        <v>2025</v>
      </c>
      <c r="M10481" t="s">
        <v>355</v>
      </c>
      <c r="N10481" s="89" cm="1">
        <f t="array" ref="N10481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10481" s="89">
        <f>_34_KNMI_Stations[[#This Row],[graaddagen]]*_34_KNMI_Stations[[#This Row],[Gewogen factor]]</f>
        <v>1.0400000000000007</v>
      </c>
      <c r="P10481" s="89" cm="1">
        <f t="array" ref="P104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82" spans="1:16" x14ac:dyDescent="0.25">
      <c r="A10482">
        <v>348</v>
      </c>
      <c r="B10482" s="110">
        <v>45842</v>
      </c>
      <c r="C10482" s="89">
        <v>3.6</v>
      </c>
      <c r="D10482" s="89">
        <v>18.3</v>
      </c>
      <c r="E10482" s="96">
        <v>2727</v>
      </c>
      <c r="F10482" s="89">
        <v>0</v>
      </c>
      <c r="G10482" s="89">
        <v>1025.4000000000001</v>
      </c>
      <c r="H10482">
        <v>0.63</v>
      </c>
      <c r="I10482" t="s">
        <v>26</v>
      </c>
      <c r="J10482">
        <v>0.8</v>
      </c>
      <c r="K10482">
        <v>7</v>
      </c>
      <c r="L10482">
        <v>2025</v>
      </c>
      <c r="M10482" t="s">
        <v>355</v>
      </c>
      <c r="N10482" s="89" cm="1">
        <f t="array" ref="N10482">IF(ISNUMBER(_34_KNMI_Stations[[#This Row],[Etmaal temperatuur °C]]),IF(_34_KNMI_Stations[[#This Row],[Etmaal temperatuur °C]]&lt;stookgrens[],stookgrens[]-_34_KNMI_Stations[[#This Row],[Etmaal temperatuur °C]],0),"")</f>
        <v>0</v>
      </c>
      <c r="O10482" s="89">
        <f>_34_KNMI_Stations[[#This Row],[graaddagen]]*_34_KNMI_Stations[[#This Row],[Gewogen factor]]</f>
        <v>0</v>
      </c>
      <c r="P10482" s="89" cm="1">
        <f t="array" ref="P10482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0483" spans="1:16" x14ac:dyDescent="0.25">
      <c r="A10483">
        <v>348</v>
      </c>
      <c r="B10483" s="110">
        <v>45843</v>
      </c>
      <c r="C10483" s="89">
        <v>5.7</v>
      </c>
      <c r="D10483" s="89">
        <v>18.2</v>
      </c>
      <c r="E10483" s="96">
        <v>966</v>
      </c>
      <c r="F10483" s="89">
        <v>0.4</v>
      </c>
      <c r="G10483" s="89">
        <v>1014.7</v>
      </c>
      <c r="H10483">
        <v>0.76</v>
      </c>
      <c r="I10483" t="s">
        <v>26</v>
      </c>
      <c r="J10483">
        <v>0.8</v>
      </c>
      <c r="K10483">
        <v>7</v>
      </c>
      <c r="L10483">
        <v>2025</v>
      </c>
      <c r="M10483" t="s">
        <v>355</v>
      </c>
      <c r="N10483" s="89" cm="1">
        <f t="array" ref="N10483">IF(ISNUMBER(_34_KNMI_Stations[[#This Row],[Etmaal temperatuur °C]]),IF(_34_KNMI_Stations[[#This Row],[Etmaal temperatuur °C]]&lt;stookgrens[],stookgrens[]-_34_KNMI_Stations[[#This Row],[Etmaal temperatuur °C]],0),"")</f>
        <v>0</v>
      </c>
      <c r="O10483" s="89">
        <f>_34_KNMI_Stations[[#This Row],[graaddagen]]*_34_KNMI_Stations[[#This Row],[Gewogen factor]]</f>
        <v>0</v>
      </c>
      <c r="P10483" s="89" cm="1">
        <f t="array" ref="P10483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0484" spans="1:16" x14ac:dyDescent="0.25">
      <c r="A10484">
        <v>348</v>
      </c>
      <c r="B10484" s="110">
        <v>45844</v>
      </c>
      <c r="C10484" s="89">
        <v>3.7</v>
      </c>
      <c r="D10484" s="89">
        <v>17.3</v>
      </c>
      <c r="E10484" s="96">
        <v>754</v>
      </c>
      <c r="F10484" s="89">
        <v>17</v>
      </c>
      <c r="G10484" s="89">
        <v>1006</v>
      </c>
      <c r="H10484">
        <v>0.91</v>
      </c>
      <c r="I10484" t="s">
        <v>26</v>
      </c>
      <c r="J10484">
        <v>0.8</v>
      </c>
      <c r="K10484">
        <v>7</v>
      </c>
      <c r="L10484">
        <v>2025</v>
      </c>
      <c r="M10484" t="s">
        <v>355</v>
      </c>
      <c r="N10484" s="89" cm="1">
        <f t="array" ref="N10484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10484" s="89">
        <f>_34_KNMI_Stations[[#This Row],[graaddagen]]*_34_KNMI_Stations[[#This Row],[Gewogen factor]]</f>
        <v>0.5599999999999995</v>
      </c>
      <c r="P10484" s="89" cm="1">
        <f t="array" ref="P104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85" spans="1:16" x14ac:dyDescent="0.25">
      <c r="A10485">
        <v>348</v>
      </c>
      <c r="B10485" s="110">
        <v>45845</v>
      </c>
      <c r="C10485" s="89">
        <v>5.0999999999999996</v>
      </c>
      <c r="D10485" s="89">
        <v>15.9</v>
      </c>
      <c r="E10485" s="96">
        <v>2121</v>
      </c>
      <c r="F10485" s="89">
        <v>0.8</v>
      </c>
      <c r="G10485" s="89">
        <v>1007.1</v>
      </c>
      <c r="H10485">
        <v>0.77</v>
      </c>
      <c r="I10485" t="s">
        <v>26</v>
      </c>
      <c r="J10485">
        <v>0.8</v>
      </c>
      <c r="K10485">
        <v>7</v>
      </c>
      <c r="L10485">
        <v>2025</v>
      </c>
      <c r="M10485" t="s">
        <v>356</v>
      </c>
      <c r="N10485" s="89" cm="1">
        <f t="array" ref="N10485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10485" s="89">
        <f>_34_KNMI_Stations[[#This Row],[graaddagen]]*_34_KNMI_Stations[[#This Row],[Gewogen factor]]</f>
        <v>1.6799999999999997</v>
      </c>
      <c r="P10485" s="89" cm="1">
        <f t="array" ref="P104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86" spans="1:16" x14ac:dyDescent="0.25">
      <c r="A10486">
        <v>348</v>
      </c>
      <c r="B10486" s="110">
        <v>45846</v>
      </c>
      <c r="C10486" s="89">
        <v>4.2</v>
      </c>
      <c r="D10486" s="89">
        <v>15.1</v>
      </c>
      <c r="E10486" s="96">
        <v>1751</v>
      </c>
      <c r="F10486" s="89">
        <v>8.1999999999999993</v>
      </c>
      <c r="G10486" s="89">
        <v>1015</v>
      </c>
      <c r="H10486">
        <v>0.79</v>
      </c>
      <c r="I10486" t="s">
        <v>26</v>
      </c>
      <c r="J10486">
        <v>0.8</v>
      </c>
      <c r="K10486">
        <v>7</v>
      </c>
      <c r="L10486">
        <v>2025</v>
      </c>
      <c r="M10486" t="s">
        <v>356</v>
      </c>
      <c r="N10486" s="89" cm="1">
        <f t="array" ref="N10486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0486" s="89">
        <f>_34_KNMI_Stations[[#This Row],[graaddagen]]*_34_KNMI_Stations[[#This Row],[Gewogen factor]]</f>
        <v>2.3200000000000003</v>
      </c>
      <c r="P10486" s="89" cm="1">
        <f t="array" ref="P104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87" spans="1:16" x14ac:dyDescent="0.25">
      <c r="A10487">
        <v>348</v>
      </c>
      <c r="B10487" s="110">
        <v>45847</v>
      </c>
      <c r="C10487" s="89">
        <v>2.6</v>
      </c>
      <c r="D10487" s="89">
        <v>17.899999999999999</v>
      </c>
      <c r="E10487" s="96">
        <v>2784</v>
      </c>
      <c r="F10487" s="89">
        <v>0</v>
      </c>
      <c r="G10487" s="89">
        <v>1021.2</v>
      </c>
      <c r="H10487">
        <v>0.69</v>
      </c>
      <c r="I10487" t="s">
        <v>26</v>
      </c>
      <c r="J10487">
        <v>0.8</v>
      </c>
      <c r="K10487">
        <v>7</v>
      </c>
      <c r="L10487">
        <v>2025</v>
      </c>
      <c r="M10487" t="s">
        <v>356</v>
      </c>
      <c r="N10487" s="89" cm="1">
        <f t="array" ref="N10487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10487" s="89">
        <f>_34_KNMI_Stations[[#This Row],[graaddagen]]*_34_KNMI_Stations[[#This Row],[Gewogen factor]]</f>
        <v>8.000000000000114E-2</v>
      </c>
      <c r="P10487" s="89" cm="1">
        <f t="array" ref="P104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88" spans="1:16" x14ac:dyDescent="0.25">
      <c r="A10488">
        <v>348</v>
      </c>
      <c r="B10488" s="110">
        <v>45848</v>
      </c>
      <c r="C10488" s="89">
        <v>2</v>
      </c>
      <c r="D10488" s="89">
        <v>18.7</v>
      </c>
      <c r="E10488" s="96">
        <v>2181</v>
      </c>
      <c r="F10488" s="89">
        <v>0</v>
      </c>
      <c r="G10488" s="89">
        <v>1022.3</v>
      </c>
      <c r="H10488">
        <v>0.75</v>
      </c>
      <c r="I10488" t="s">
        <v>26</v>
      </c>
      <c r="J10488">
        <v>0.8</v>
      </c>
      <c r="K10488">
        <v>7</v>
      </c>
      <c r="L10488">
        <v>2025</v>
      </c>
      <c r="M10488" t="s">
        <v>356</v>
      </c>
      <c r="N10488" s="89" cm="1">
        <f t="array" ref="N10488">IF(ISNUMBER(_34_KNMI_Stations[[#This Row],[Etmaal temperatuur °C]]),IF(_34_KNMI_Stations[[#This Row],[Etmaal temperatuur °C]]&lt;stookgrens[],stookgrens[]-_34_KNMI_Stations[[#This Row],[Etmaal temperatuur °C]],0),"")</f>
        <v>0</v>
      </c>
      <c r="O10488" s="89">
        <f>_34_KNMI_Stations[[#This Row],[graaddagen]]*_34_KNMI_Stations[[#This Row],[Gewogen factor]]</f>
        <v>0</v>
      </c>
      <c r="P10488" s="89" cm="1">
        <f t="array" ref="P10488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0489" spans="1:16" x14ac:dyDescent="0.25">
      <c r="A10489">
        <v>348</v>
      </c>
      <c r="B10489" s="110">
        <v>45849</v>
      </c>
      <c r="C10489" s="89">
        <v>3</v>
      </c>
      <c r="D10489" s="89">
        <v>19.2</v>
      </c>
      <c r="E10489" s="96">
        <v>2322</v>
      </c>
      <c r="F10489" s="89">
        <v>0</v>
      </c>
      <c r="G10489" s="89">
        <v>1020.2</v>
      </c>
      <c r="H10489">
        <v>0.79</v>
      </c>
      <c r="I10489" t="s">
        <v>26</v>
      </c>
      <c r="J10489">
        <v>0.8</v>
      </c>
      <c r="K10489">
        <v>7</v>
      </c>
      <c r="L10489">
        <v>2025</v>
      </c>
      <c r="M10489" t="s">
        <v>356</v>
      </c>
      <c r="N10489" s="89" cm="1">
        <f t="array" ref="N10489">IF(ISNUMBER(_34_KNMI_Stations[[#This Row],[Etmaal temperatuur °C]]),IF(_34_KNMI_Stations[[#This Row],[Etmaal temperatuur °C]]&lt;stookgrens[],stookgrens[]-_34_KNMI_Stations[[#This Row],[Etmaal temperatuur °C]],0),"")</f>
        <v>0</v>
      </c>
      <c r="O10489" s="89">
        <f>_34_KNMI_Stations[[#This Row],[graaddagen]]*_34_KNMI_Stations[[#This Row],[Gewogen factor]]</f>
        <v>0</v>
      </c>
      <c r="P10489" s="89" cm="1">
        <f t="array" ref="P10489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0490" spans="1:16" x14ac:dyDescent="0.25">
      <c r="A10490">
        <v>348</v>
      </c>
      <c r="B10490" s="110">
        <v>45850</v>
      </c>
      <c r="C10490" s="89">
        <v>3.5</v>
      </c>
      <c r="D10490" s="89">
        <v>19.899999999999999</v>
      </c>
      <c r="E10490" s="96">
        <v>2667</v>
      </c>
      <c r="F10490" s="89">
        <v>0</v>
      </c>
      <c r="G10490" s="89">
        <v>1015.1</v>
      </c>
      <c r="H10490">
        <v>0.77</v>
      </c>
      <c r="I10490" t="s">
        <v>26</v>
      </c>
      <c r="J10490">
        <v>0.8</v>
      </c>
      <c r="K10490">
        <v>7</v>
      </c>
      <c r="L10490">
        <v>2025</v>
      </c>
      <c r="M10490" t="s">
        <v>356</v>
      </c>
      <c r="N10490" s="89" cm="1">
        <f t="array" ref="N10490">IF(ISNUMBER(_34_KNMI_Stations[[#This Row],[Etmaal temperatuur °C]]),IF(_34_KNMI_Stations[[#This Row],[Etmaal temperatuur °C]]&lt;stookgrens[],stookgrens[]-_34_KNMI_Stations[[#This Row],[Etmaal temperatuur °C]],0),"")</f>
        <v>0</v>
      </c>
      <c r="O10490" s="89">
        <f>_34_KNMI_Stations[[#This Row],[graaddagen]]*_34_KNMI_Stations[[#This Row],[Gewogen factor]]</f>
        <v>0</v>
      </c>
      <c r="P10490" s="89" cm="1">
        <f t="array" ref="P10490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0491" spans="1:16" x14ac:dyDescent="0.25">
      <c r="A10491">
        <v>348</v>
      </c>
      <c r="B10491" s="110">
        <v>45851</v>
      </c>
      <c r="C10491" s="89">
        <v>1.8</v>
      </c>
      <c r="D10491" s="89">
        <v>19.8</v>
      </c>
      <c r="E10491" s="96">
        <v>1336</v>
      </c>
      <c r="F10491" s="89">
        <v>0.4</v>
      </c>
      <c r="G10491" s="89">
        <v>1011.5</v>
      </c>
      <c r="H10491">
        <v>0.83</v>
      </c>
      <c r="I10491" t="s">
        <v>26</v>
      </c>
      <c r="J10491">
        <v>0.8</v>
      </c>
      <c r="K10491">
        <v>7</v>
      </c>
      <c r="L10491">
        <v>2025</v>
      </c>
      <c r="M10491" t="s">
        <v>356</v>
      </c>
      <c r="N10491" s="89" cm="1">
        <f t="array" ref="N10491">IF(ISNUMBER(_34_KNMI_Stations[[#This Row],[Etmaal temperatuur °C]]),IF(_34_KNMI_Stations[[#This Row],[Etmaal temperatuur °C]]&lt;stookgrens[],stookgrens[]-_34_KNMI_Stations[[#This Row],[Etmaal temperatuur °C]],0),"")</f>
        <v>0</v>
      </c>
      <c r="O10491" s="89">
        <f>_34_KNMI_Stations[[#This Row],[graaddagen]]*_34_KNMI_Stations[[#This Row],[Gewogen factor]]</f>
        <v>0</v>
      </c>
      <c r="P10491" s="89" cm="1">
        <f t="array" ref="P10491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10492" spans="1:16" x14ac:dyDescent="0.25">
      <c r="A10492">
        <v>348</v>
      </c>
      <c r="B10492" s="110">
        <v>45852</v>
      </c>
      <c r="C10492" s="89">
        <v>4</v>
      </c>
      <c r="D10492" s="89">
        <v>20.6</v>
      </c>
      <c r="E10492" s="96">
        <v>2223</v>
      </c>
      <c r="F10492" s="89">
        <v>0</v>
      </c>
      <c r="G10492" s="89">
        <v>1014.1</v>
      </c>
      <c r="H10492">
        <v>0.74</v>
      </c>
      <c r="I10492" t="s">
        <v>26</v>
      </c>
      <c r="J10492">
        <v>0.8</v>
      </c>
      <c r="K10492">
        <v>7</v>
      </c>
      <c r="L10492">
        <v>2025</v>
      </c>
      <c r="M10492" t="s">
        <v>357</v>
      </c>
      <c r="N10492" s="89" cm="1">
        <f t="array" ref="N10492">IF(ISNUMBER(_34_KNMI_Stations[[#This Row],[Etmaal temperatuur °C]]),IF(_34_KNMI_Stations[[#This Row],[Etmaal temperatuur °C]]&lt;stookgrens[],stookgrens[]-_34_KNMI_Stations[[#This Row],[Etmaal temperatuur °C]],0),"")</f>
        <v>0</v>
      </c>
      <c r="O10492" s="89">
        <f>_34_KNMI_Stations[[#This Row],[graaddagen]]*_34_KNMI_Stations[[#This Row],[Gewogen factor]]</f>
        <v>0</v>
      </c>
      <c r="P10492" s="89" cm="1">
        <f t="array" ref="P10492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10493" spans="1:16" x14ac:dyDescent="0.25">
      <c r="A10493">
        <v>348</v>
      </c>
      <c r="B10493" s="110">
        <v>45853</v>
      </c>
      <c r="C10493" s="89">
        <v>5</v>
      </c>
      <c r="D10493" s="89">
        <v>18.5</v>
      </c>
      <c r="E10493" s="96">
        <v>1856</v>
      </c>
      <c r="F10493" s="89">
        <v>3.4</v>
      </c>
      <c r="G10493" s="89">
        <v>1016.5</v>
      </c>
      <c r="H10493">
        <v>0.68</v>
      </c>
      <c r="I10493" t="s">
        <v>26</v>
      </c>
      <c r="J10493">
        <v>0.8</v>
      </c>
      <c r="K10493">
        <v>7</v>
      </c>
      <c r="L10493">
        <v>2025</v>
      </c>
      <c r="M10493" t="s">
        <v>357</v>
      </c>
      <c r="N10493" s="89" cm="1">
        <f t="array" ref="N10493">IF(ISNUMBER(_34_KNMI_Stations[[#This Row],[Etmaal temperatuur °C]]),IF(_34_KNMI_Stations[[#This Row],[Etmaal temperatuur °C]]&lt;stookgrens[],stookgrens[]-_34_KNMI_Stations[[#This Row],[Etmaal temperatuur °C]],0),"")</f>
        <v>0</v>
      </c>
      <c r="O10493" s="89">
        <f>_34_KNMI_Stations[[#This Row],[graaddagen]]*_34_KNMI_Stations[[#This Row],[Gewogen factor]]</f>
        <v>0</v>
      </c>
      <c r="P10493" s="89" cm="1">
        <f t="array" ref="P10493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0494" spans="1:16" x14ac:dyDescent="0.25">
      <c r="A10494">
        <v>348</v>
      </c>
      <c r="B10494" s="110">
        <v>45854</v>
      </c>
      <c r="C10494" s="89">
        <v>4.7</v>
      </c>
      <c r="D10494" s="89">
        <v>17</v>
      </c>
      <c r="E10494" s="96">
        <v>1852</v>
      </c>
      <c r="F10494" s="89">
        <v>12.3</v>
      </c>
      <c r="G10494" s="89">
        <v>1014</v>
      </c>
      <c r="H10494">
        <v>0.83</v>
      </c>
      <c r="I10494" t="s">
        <v>26</v>
      </c>
      <c r="J10494">
        <v>0.8</v>
      </c>
      <c r="K10494">
        <v>7</v>
      </c>
      <c r="L10494">
        <v>2025</v>
      </c>
      <c r="M10494" t="s">
        <v>357</v>
      </c>
      <c r="N10494" s="89" cm="1">
        <f t="array" ref="N10494">IF(ISNUMBER(_34_KNMI_Stations[[#This Row],[Etmaal temperatuur °C]]),IF(_34_KNMI_Stations[[#This Row],[Etmaal temperatuur °C]]&lt;stookgrens[],stookgrens[]-_34_KNMI_Stations[[#This Row],[Etmaal temperatuur °C]],0),"")</f>
        <v>1</v>
      </c>
      <c r="O10494" s="89">
        <f>_34_KNMI_Stations[[#This Row],[graaddagen]]*_34_KNMI_Stations[[#This Row],[Gewogen factor]]</f>
        <v>0.8</v>
      </c>
      <c r="P10494" s="89" cm="1">
        <f t="array" ref="P104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95" spans="1:16" x14ac:dyDescent="0.25">
      <c r="A10495">
        <v>348</v>
      </c>
      <c r="B10495" s="110">
        <v>45855</v>
      </c>
      <c r="C10495" s="89">
        <v>2.1</v>
      </c>
      <c r="D10495" s="89">
        <v>18</v>
      </c>
      <c r="E10495" s="96">
        <v>2783</v>
      </c>
      <c r="F10495" s="89">
        <v>0</v>
      </c>
      <c r="G10495" s="89">
        <v>1017.5</v>
      </c>
      <c r="H10495">
        <v>0.74</v>
      </c>
      <c r="I10495" t="s">
        <v>26</v>
      </c>
      <c r="J10495">
        <v>0.8</v>
      </c>
      <c r="K10495">
        <v>7</v>
      </c>
      <c r="L10495">
        <v>2025</v>
      </c>
      <c r="M10495" t="s">
        <v>357</v>
      </c>
      <c r="N10495" s="89" cm="1">
        <f t="array" ref="N10495">IF(ISNUMBER(_34_KNMI_Stations[[#This Row],[Etmaal temperatuur °C]]),IF(_34_KNMI_Stations[[#This Row],[Etmaal temperatuur °C]]&lt;stookgrens[],stookgrens[]-_34_KNMI_Stations[[#This Row],[Etmaal temperatuur °C]],0),"")</f>
        <v>0</v>
      </c>
      <c r="O10495" s="89">
        <f>_34_KNMI_Stations[[#This Row],[graaddagen]]*_34_KNMI_Stations[[#This Row],[Gewogen factor]]</f>
        <v>0</v>
      </c>
      <c r="P10495" s="89" cm="1">
        <f t="array" ref="P104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496" spans="1:16" x14ac:dyDescent="0.25">
      <c r="A10496">
        <v>348</v>
      </c>
      <c r="B10496" s="110">
        <v>45856</v>
      </c>
      <c r="C10496" s="89">
        <v>1.6</v>
      </c>
      <c r="D10496" s="89">
        <v>20.8</v>
      </c>
      <c r="E10496" s="96">
        <v>2239</v>
      </c>
      <c r="F10496" s="89">
        <v>0</v>
      </c>
      <c r="G10496" s="89">
        <v>1014.1</v>
      </c>
      <c r="H10496">
        <v>0.72</v>
      </c>
      <c r="I10496" t="s">
        <v>26</v>
      </c>
      <c r="J10496">
        <v>0.8</v>
      </c>
      <c r="K10496">
        <v>7</v>
      </c>
      <c r="L10496">
        <v>2025</v>
      </c>
      <c r="M10496" t="s">
        <v>357</v>
      </c>
      <c r="N10496" s="89" cm="1">
        <f t="array" ref="N10496">IF(ISNUMBER(_34_KNMI_Stations[[#This Row],[Etmaal temperatuur °C]]),IF(_34_KNMI_Stations[[#This Row],[Etmaal temperatuur °C]]&lt;stookgrens[],stookgrens[]-_34_KNMI_Stations[[#This Row],[Etmaal temperatuur °C]],0),"")</f>
        <v>0</v>
      </c>
      <c r="O10496" s="89">
        <f>_34_KNMI_Stations[[#This Row],[graaddagen]]*_34_KNMI_Stations[[#This Row],[Gewogen factor]]</f>
        <v>0</v>
      </c>
      <c r="P10496" s="89" cm="1">
        <f t="array" ref="P10496">IF(ISNUMBER(_34_KNMI_Stations[[#This Row],[Etmaal temperatuur °C]]),IF(_34_KNMI_Stations[[#This Row],[Etmaal temperatuur °C]]&gt;stookgrens[],_34_KNMI_Stations[[#This Row],[Etmaal temperatuur °C]]-stookgrens[],0),"")</f>
        <v>2.8000000000000007</v>
      </c>
    </row>
    <row r="10497" spans="1:16" x14ac:dyDescent="0.25">
      <c r="A10497">
        <v>348</v>
      </c>
      <c r="B10497" s="110">
        <v>45857</v>
      </c>
      <c r="C10497" s="89">
        <v>3.8</v>
      </c>
      <c r="D10497" s="89">
        <v>22.4</v>
      </c>
      <c r="E10497" s="96">
        <v>1762</v>
      </c>
      <c r="F10497" s="89">
        <v>1.8</v>
      </c>
      <c r="G10497" s="89">
        <v>1006.9</v>
      </c>
      <c r="H10497">
        <v>0.74</v>
      </c>
      <c r="I10497" t="s">
        <v>26</v>
      </c>
      <c r="J10497">
        <v>0.8</v>
      </c>
      <c r="K10497">
        <v>7</v>
      </c>
      <c r="L10497">
        <v>2025</v>
      </c>
      <c r="M10497" t="s">
        <v>357</v>
      </c>
      <c r="N10497" s="89" cm="1">
        <f t="array" ref="N10497">IF(ISNUMBER(_34_KNMI_Stations[[#This Row],[Etmaal temperatuur °C]]),IF(_34_KNMI_Stations[[#This Row],[Etmaal temperatuur °C]]&lt;stookgrens[],stookgrens[]-_34_KNMI_Stations[[#This Row],[Etmaal temperatuur °C]],0),"")</f>
        <v>0</v>
      </c>
      <c r="O10497" s="89">
        <f>_34_KNMI_Stations[[#This Row],[graaddagen]]*_34_KNMI_Stations[[#This Row],[Gewogen factor]]</f>
        <v>0</v>
      </c>
      <c r="P10497" s="89" cm="1">
        <f t="array" ref="P10497">IF(ISNUMBER(_34_KNMI_Stations[[#This Row],[Etmaal temperatuur °C]]),IF(_34_KNMI_Stations[[#This Row],[Etmaal temperatuur °C]]&gt;stookgrens[],_34_KNMI_Stations[[#This Row],[Etmaal temperatuur °C]]-stookgrens[],0),"")</f>
        <v>4.3999999999999986</v>
      </c>
    </row>
    <row r="10498" spans="1:16" x14ac:dyDescent="0.25">
      <c r="A10498">
        <v>348</v>
      </c>
      <c r="B10498" s="110">
        <v>45858</v>
      </c>
      <c r="C10498" s="89">
        <v>3</v>
      </c>
      <c r="D10498" s="89">
        <v>20.399999999999999</v>
      </c>
      <c r="E10498" s="96">
        <v>1472</v>
      </c>
      <c r="F10498" s="89">
        <v>0.7</v>
      </c>
      <c r="G10498" s="89">
        <v>1003.7</v>
      </c>
      <c r="H10498">
        <v>0.84</v>
      </c>
      <c r="I10498" t="s">
        <v>26</v>
      </c>
      <c r="J10498">
        <v>0.8</v>
      </c>
      <c r="K10498">
        <v>7</v>
      </c>
      <c r="L10498">
        <v>2025</v>
      </c>
      <c r="M10498" t="s">
        <v>357</v>
      </c>
      <c r="N10498" s="89" cm="1">
        <f t="array" ref="N10498">IF(ISNUMBER(_34_KNMI_Stations[[#This Row],[Etmaal temperatuur °C]]),IF(_34_KNMI_Stations[[#This Row],[Etmaal temperatuur °C]]&lt;stookgrens[],stookgrens[]-_34_KNMI_Stations[[#This Row],[Etmaal temperatuur °C]],0),"")</f>
        <v>0</v>
      </c>
      <c r="O10498" s="89">
        <f>_34_KNMI_Stations[[#This Row],[graaddagen]]*_34_KNMI_Stations[[#This Row],[Gewogen factor]]</f>
        <v>0</v>
      </c>
      <c r="P10498" s="89" cm="1">
        <f t="array" ref="P10498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10499" spans="1:16" x14ac:dyDescent="0.25">
      <c r="A10499">
        <v>348</v>
      </c>
      <c r="B10499" s="110">
        <v>45859</v>
      </c>
      <c r="C10499" s="89">
        <v>4.0999999999999996</v>
      </c>
      <c r="D10499" s="89">
        <v>18.7</v>
      </c>
      <c r="E10499" s="96">
        <v>1777</v>
      </c>
      <c r="F10499" s="89">
        <v>21.2</v>
      </c>
      <c r="G10499" s="89">
        <v>1002.8</v>
      </c>
      <c r="H10499">
        <v>0.81</v>
      </c>
      <c r="I10499" t="s">
        <v>26</v>
      </c>
      <c r="J10499">
        <v>0.8</v>
      </c>
      <c r="K10499">
        <v>7</v>
      </c>
      <c r="L10499">
        <v>2025</v>
      </c>
      <c r="M10499" t="s">
        <v>358</v>
      </c>
      <c r="N10499" s="89" cm="1">
        <f t="array" ref="N10499">IF(ISNUMBER(_34_KNMI_Stations[[#This Row],[Etmaal temperatuur °C]]),IF(_34_KNMI_Stations[[#This Row],[Etmaal temperatuur °C]]&lt;stookgrens[],stookgrens[]-_34_KNMI_Stations[[#This Row],[Etmaal temperatuur °C]],0),"")</f>
        <v>0</v>
      </c>
      <c r="O10499" s="89">
        <f>_34_KNMI_Stations[[#This Row],[graaddagen]]*_34_KNMI_Stations[[#This Row],[Gewogen factor]]</f>
        <v>0</v>
      </c>
      <c r="P10499" s="89" cm="1">
        <f t="array" ref="P10499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0500" spans="1:16" x14ac:dyDescent="0.25">
      <c r="A10500">
        <v>348</v>
      </c>
      <c r="B10500" s="110">
        <v>45860</v>
      </c>
      <c r="C10500" s="89">
        <v>5.0999999999999996</v>
      </c>
      <c r="D10500" s="89">
        <v>19.399999999999999</v>
      </c>
      <c r="E10500" s="96">
        <v>2112</v>
      </c>
      <c r="F10500" s="89">
        <v>-0.1</v>
      </c>
      <c r="G10500" s="89">
        <v>1008.7</v>
      </c>
      <c r="H10500">
        <v>0.81</v>
      </c>
      <c r="I10500" t="s">
        <v>26</v>
      </c>
      <c r="J10500">
        <v>0.8</v>
      </c>
      <c r="K10500">
        <v>7</v>
      </c>
      <c r="L10500">
        <v>2025</v>
      </c>
      <c r="M10500" t="s">
        <v>358</v>
      </c>
      <c r="N10500" s="89" cm="1">
        <f t="array" ref="N10500">IF(ISNUMBER(_34_KNMI_Stations[[#This Row],[Etmaal temperatuur °C]]),IF(_34_KNMI_Stations[[#This Row],[Etmaal temperatuur °C]]&lt;stookgrens[],stookgrens[]-_34_KNMI_Stations[[#This Row],[Etmaal temperatuur °C]],0),"")</f>
        <v>0</v>
      </c>
      <c r="O10500" s="89">
        <f>_34_KNMI_Stations[[#This Row],[graaddagen]]*_34_KNMI_Stations[[#This Row],[Gewogen factor]]</f>
        <v>0</v>
      </c>
      <c r="P10500" s="89" cm="1">
        <f t="array" ref="P10500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0501" spans="1:16" x14ac:dyDescent="0.25">
      <c r="A10501">
        <v>348</v>
      </c>
      <c r="B10501" s="110">
        <v>45861</v>
      </c>
      <c r="C10501" s="89">
        <v>3.6</v>
      </c>
      <c r="D10501" s="89">
        <v>19.2</v>
      </c>
      <c r="E10501" s="96">
        <v>1388</v>
      </c>
      <c r="F10501" s="89">
        <v>0.2</v>
      </c>
      <c r="G10501" s="89">
        <v>1011.9</v>
      </c>
      <c r="H10501">
        <v>0.84</v>
      </c>
      <c r="I10501" t="s">
        <v>26</v>
      </c>
      <c r="J10501">
        <v>0.8</v>
      </c>
      <c r="K10501">
        <v>7</v>
      </c>
      <c r="L10501">
        <v>2025</v>
      </c>
      <c r="M10501" t="s">
        <v>358</v>
      </c>
      <c r="N10501" s="89" cm="1">
        <f t="array" ref="N10501">IF(ISNUMBER(_34_KNMI_Stations[[#This Row],[Etmaal temperatuur °C]]),IF(_34_KNMI_Stations[[#This Row],[Etmaal temperatuur °C]]&lt;stookgrens[],stookgrens[]-_34_KNMI_Stations[[#This Row],[Etmaal temperatuur °C]],0),"")</f>
        <v>0</v>
      </c>
      <c r="O10501" s="89">
        <f>_34_KNMI_Stations[[#This Row],[graaddagen]]*_34_KNMI_Stations[[#This Row],[Gewogen factor]]</f>
        <v>0</v>
      </c>
      <c r="P10501" s="89" cm="1">
        <f t="array" ref="P10501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0502" spans="1:16" x14ac:dyDescent="0.25">
      <c r="A10502">
        <v>348</v>
      </c>
      <c r="B10502" s="110">
        <v>45862</v>
      </c>
      <c r="C10502" s="89">
        <v>2.2000000000000002</v>
      </c>
      <c r="D10502" s="89">
        <v>18.600000000000001</v>
      </c>
      <c r="E10502" s="96">
        <v>1938</v>
      </c>
      <c r="F10502" s="89">
        <v>0</v>
      </c>
      <c r="G10502" s="89">
        <v>1014.5</v>
      </c>
      <c r="H10502">
        <v>0.82</v>
      </c>
      <c r="I10502" t="s">
        <v>26</v>
      </c>
      <c r="J10502">
        <v>0.8</v>
      </c>
      <c r="K10502">
        <v>7</v>
      </c>
      <c r="L10502">
        <v>2025</v>
      </c>
      <c r="M10502" t="s">
        <v>358</v>
      </c>
      <c r="N10502" s="89" cm="1">
        <f t="array" ref="N10502">IF(ISNUMBER(_34_KNMI_Stations[[#This Row],[Etmaal temperatuur °C]]),IF(_34_KNMI_Stations[[#This Row],[Etmaal temperatuur °C]]&lt;stookgrens[],stookgrens[]-_34_KNMI_Stations[[#This Row],[Etmaal temperatuur °C]],0),"")</f>
        <v>0</v>
      </c>
      <c r="O10502" s="89">
        <f>_34_KNMI_Stations[[#This Row],[graaddagen]]*_34_KNMI_Stations[[#This Row],[Gewogen factor]]</f>
        <v>0</v>
      </c>
      <c r="P10502" s="89" cm="1">
        <f t="array" ref="P10502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0503" spans="1:16" x14ac:dyDescent="0.25">
      <c r="A10503">
        <v>348</v>
      </c>
      <c r="B10503" s="110">
        <v>45863</v>
      </c>
      <c r="C10503" s="89">
        <v>2.5</v>
      </c>
      <c r="D10503" s="89">
        <v>18.600000000000001</v>
      </c>
      <c r="E10503" s="96">
        <v>1151</v>
      </c>
      <c r="F10503" s="89">
        <v>0.1</v>
      </c>
      <c r="G10503" s="89">
        <v>1017.6</v>
      </c>
      <c r="H10503">
        <v>0.86</v>
      </c>
      <c r="I10503" t="s">
        <v>26</v>
      </c>
      <c r="J10503">
        <v>0.8</v>
      </c>
      <c r="K10503">
        <v>7</v>
      </c>
      <c r="L10503">
        <v>2025</v>
      </c>
      <c r="M10503" t="s">
        <v>358</v>
      </c>
      <c r="N10503" s="89" cm="1">
        <f t="array" ref="N10503">IF(ISNUMBER(_34_KNMI_Stations[[#This Row],[Etmaal temperatuur °C]]),IF(_34_KNMI_Stations[[#This Row],[Etmaal temperatuur °C]]&lt;stookgrens[],stookgrens[]-_34_KNMI_Stations[[#This Row],[Etmaal temperatuur °C]],0),"")</f>
        <v>0</v>
      </c>
      <c r="O10503" s="89">
        <f>_34_KNMI_Stations[[#This Row],[graaddagen]]*_34_KNMI_Stations[[#This Row],[Gewogen factor]]</f>
        <v>0</v>
      </c>
      <c r="P10503" s="89" cm="1">
        <f t="array" ref="P10503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0504" spans="1:16" x14ac:dyDescent="0.25">
      <c r="A10504">
        <v>348</v>
      </c>
      <c r="B10504" s="110">
        <v>45864</v>
      </c>
      <c r="C10504" s="89">
        <v>3.8</v>
      </c>
      <c r="D10504" s="89">
        <v>19.600000000000001</v>
      </c>
      <c r="E10504" s="96">
        <v>1715</v>
      </c>
      <c r="F10504" s="89">
        <v>2.5</v>
      </c>
      <c r="G10504" s="89">
        <v>1015.7</v>
      </c>
      <c r="H10504">
        <v>0.81</v>
      </c>
      <c r="I10504" t="s">
        <v>26</v>
      </c>
      <c r="J10504">
        <v>0.8</v>
      </c>
      <c r="K10504">
        <v>7</v>
      </c>
      <c r="L10504">
        <v>2025</v>
      </c>
      <c r="M10504" t="s">
        <v>358</v>
      </c>
      <c r="N10504" s="89" cm="1">
        <f t="array" ref="N10504">IF(ISNUMBER(_34_KNMI_Stations[[#This Row],[Etmaal temperatuur °C]]),IF(_34_KNMI_Stations[[#This Row],[Etmaal temperatuur °C]]&lt;stookgrens[],stookgrens[]-_34_KNMI_Stations[[#This Row],[Etmaal temperatuur °C]],0),"")</f>
        <v>0</v>
      </c>
      <c r="O10504" s="89">
        <f>_34_KNMI_Stations[[#This Row],[graaddagen]]*_34_KNMI_Stations[[#This Row],[Gewogen factor]]</f>
        <v>0</v>
      </c>
      <c r="P10504" s="89" cm="1">
        <f t="array" ref="P10504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0505" spans="1:16" x14ac:dyDescent="0.25">
      <c r="A10505">
        <v>348</v>
      </c>
      <c r="B10505" s="110">
        <v>45865</v>
      </c>
      <c r="C10505" s="89">
        <v>2.8</v>
      </c>
      <c r="D10505" s="89">
        <v>17.399999999999999</v>
      </c>
      <c r="E10505" s="96">
        <v>1255</v>
      </c>
      <c r="F10505" s="89">
        <v>0.5</v>
      </c>
      <c r="G10505" s="89">
        <v>1014.8</v>
      </c>
      <c r="H10505">
        <v>0.81</v>
      </c>
      <c r="I10505" t="s">
        <v>26</v>
      </c>
      <c r="J10505">
        <v>0.8</v>
      </c>
      <c r="K10505">
        <v>7</v>
      </c>
      <c r="L10505">
        <v>2025</v>
      </c>
      <c r="M10505" t="s">
        <v>358</v>
      </c>
      <c r="N10505" s="89" cm="1">
        <f t="array" ref="N10505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10505" s="89">
        <f>_34_KNMI_Stations[[#This Row],[graaddagen]]*_34_KNMI_Stations[[#This Row],[Gewogen factor]]</f>
        <v>0.48000000000000115</v>
      </c>
      <c r="P10505" s="89" cm="1">
        <f t="array" ref="P105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06" spans="1:16" x14ac:dyDescent="0.25">
      <c r="A10506">
        <v>348</v>
      </c>
      <c r="B10506" s="110">
        <v>45866</v>
      </c>
      <c r="C10506" s="89">
        <v>3.7</v>
      </c>
      <c r="D10506" s="89">
        <v>17</v>
      </c>
      <c r="E10506" s="96">
        <v>1973</v>
      </c>
      <c r="F10506" s="89">
        <v>0.8</v>
      </c>
      <c r="G10506" s="89">
        <v>1017.7</v>
      </c>
      <c r="H10506">
        <v>0.8</v>
      </c>
      <c r="I10506" t="s">
        <v>26</v>
      </c>
      <c r="J10506">
        <v>0.8</v>
      </c>
      <c r="K10506">
        <v>7</v>
      </c>
      <c r="L10506">
        <v>2025</v>
      </c>
      <c r="M10506" t="s">
        <v>359</v>
      </c>
      <c r="N10506" s="89" cm="1">
        <f t="array" ref="N10506">IF(ISNUMBER(_34_KNMI_Stations[[#This Row],[Etmaal temperatuur °C]]),IF(_34_KNMI_Stations[[#This Row],[Etmaal temperatuur °C]]&lt;stookgrens[],stookgrens[]-_34_KNMI_Stations[[#This Row],[Etmaal temperatuur °C]],0),"")</f>
        <v>1</v>
      </c>
      <c r="O10506" s="89">
        <f>_34_KNMI_Stations[[#This Row],[graaddagen]]*_34_KNMI_Stations[[#This Row],[Gewogen factor]]</f>
        <v>0.8</v>
      </c>
      <c r="P10506" s="89" cm="1">
        <f t="array" ref="P105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07" spans="1:16" x14ac:dyDescent="0.25">
      <c r="A10507">
        <v>348</v>
      </c>
      <c r="B10507" s="110">
        <v>45867</v>
      </c>
      <c r="C10507" s="89">
        <v>2.5</v>
      </c>
      <c r="D10507" s="89">
        <v>17.7</v>
      </c>
      <c r="E10507" s="96">
        <v>2270</v>
      </c>
      <c r="F10507" s="89">
        <v>-0.1</v>
      </c>
      <c r="G10507" s="89">
        <v>1017.2</v>
      </c>
      <c r="H10507">
        <v>0.73</v>
      </c>
      <c r="I10507" t="s">
        <v>26</v>
      </c>
      <c r="J10507">
        <v>0.8</v>
      </c>
      <c r="K10507">
        <v>7</v>
      </c>
      <c r="L10507">
        <v>2025</v>
      </c>
      <c r="M10507" t="s">
        <v>359</v>
      </c>
      <c r="N10507" s="89" cm="1">
        <f t="array" ref="N10507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10507" s="89">
        <f>_34_KNMI_Stations[[#This Row],[graaddagen]]*_34_KNMI_Stations[[#This Row],[Gewogen factor]]</f>
        <v>0.24000000000000057</v>
      </c>
      <c r="P10507" s="89" cm="1">
        <f t="array" ref="P105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08" spans="1:16" x14ac:dyDescent="0.25">
      <c r="A10508">
        <v>348</v>
      </c>
      <c r="B10508" s="110">
        <v>45868</v>
      </c>
      <c r="C10508" s="89">
        <v>3.9</v>
      </c>
      <c r="D10508" s="89">
        <v>17.399999999999999</v>
      </c>
      <c r="E10508" s="96">
        <v>2363</v>
      </c>
      <c r="F10508" s="89">
        <v>-0.1</v>
      </c>
      <c r="G10508" s="89">
        <v>1016.5</v>
      </c>
      <c r="H10508">
        <v>0.73</v>
      </c>
      <c r="I10508" t="s">
        <v>26</v>
      </c>
      <c r="J10508">
        <v>0.8</v>
      </c>
      <c r="K10508">
        <v>7</v>
      </c>
      <c r="L10508">
        <v>2025</v>
      </c>
      <c r="M10508" t="s">
        <v>359</v>
      </c>
      <c r="N10508" s="89" cm="1">
        <f t="array" ref="N10508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10508" s="89">
        <f>_34_KNMI_Stations[[#This Row],[graaddagen]]*_34_KNMI_Stations[[#This Row],[Gewogen factor]]</f>
        <v>0.48000000000000115</v>
      </c>
      <c r="P10508" s="89" cm="1">
        <f t="array" ref="P105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09" spans="1:16" x14ac:dyDescent="0.25">
      <c r="A10509">
        <v>348</v>
      </c>
      <c r="B10509" s="110">
        <v>45869</v>
      </c>
      <c r="C10509" s="89">
        <v>3.6</v>
      </c>
      <c r="D10509" s="89">
        <v>17.899999999999999</v>
      </c>
      <c r="E10509" s="96">
        <v>1310</v>
      </c>
      <c r="F10509" s="89">
        <v>1.2</v>
      </c>
      <c r="G10509" s="89">
        <v>1013.9</v>
      </c>
      <c r="H10509">
        <v>0.85</v>
      </c>
      <c r="I10509" t="s">
        <v>26</v>
      </c>
      <c r="J10509">
        <v>0.8</v>
      </c>
      <c r="K10509">
        <v>7</v>
      </c>
      <c r="L10509">
        <v>2025</v>
      </c>
      <c r="M10509" t="s">
        <v>359</v>
      </c>
      <c r="N10509" s="89" cm="1">
        <f t="array" ref="N10509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10509" s="89">
        <f>_34_KNMI_Stations[[#This Row],[graaddagen]]*_34_KNMI_Stations[[#This Row],[Gewogen factor]]</f>
        <v>8.000000000000114E-2</v>
      </c>
      <c r="P10509" s="89" cm="1">
        <f t="array" ref="P105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10" spans="1:16" x14ac:dyDescent="0.25">
      <c r="A10510">
        <v>348</v>
      </c>
      <c r="B10510" s="110">
        <v>45870</v>
      </c>
      <c r="C10510" s="89">
        <v>4.5</v>
      </c>
      <c r="D10510" s="89">
        <v>17.100000000000001</v>
      </c>
      <c r="E10510" s="96">
        <v>1723</v>
      </c>
      <c r="F10510" s="89">
        <v>2.1</v>
      </c>
      <c r="G10510" s="89">
        <v>1012</v>
      </c>
      <c r="H10510">
        <v>0.83</v>
      </c>
      <c r="I10510" t="s">
        <v>26</v>
      </c>
      <c r="J10510">
        <v>0.8</v>
      </c>
      <c r="K10510">
        <v>8</v>
      </c>
      <c r="L10510">
        <v>2025</v>
      </c>
      <c r="M10510" t="s">
        <v>359</v>
      </c>
      <c r="N10510" s="89" cm="1">
        <f t="array" ref="N10510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0510" s="89">
        <f>_34_KNMI_Stations[[#This Row],[graaddagen]]*_34_KNMI_Stations[[#This Row],[Gewogen factor]]</f>
        <v>0.71999999999999886</v>
      </c>
      <c r="P10510" s="89" cm="1">
        <f t="array" ref="P105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11" spans="1:16" x14ac:dyDescent="0.25">
      <c r="A10511">
        <v>348</v>
      </c>
      <c r="B10511" s="110">
        <v>45871</v>
      </c>
      <c r="C10511" s="89">
        <v>4.4000000000000004</v>
      </c>
      <c r="D10511" s="89">
        <v>16.399999999999999</v>
      </c>
      <c r="E10511" s="96">
        <v>1396</v>
      </c>
      <c r="F10511" s="89">
        <v>6.7</v>
      </c>
      <c r="G10511" s="89">
        <v>1014.4</v>
      </c>
      <c r="H10511">
        <v>0.85</v>
      </c>
      <c r="I10511" t="s">
        <v>26</v>
      </c>
      <c r="J10511">
        <v>0.8</v>
      </c>
      <c r="K10511">
        <v>8</v>
      </c>
      <c r="L10511">
        <v>2025</v>
      </c>
      <c r="M10511" t="s">
        <v>359</v>
      </c>
      <c r="N10511" s="89" cm="1">
        <f t="array" ref="N10511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10511" s="89">
        <f>_34_KNMI_Stations[[#This Row],[graaddagen]]*_34_KNMI_Stations[[#This Row],[Gewogen factor]]</f>
        <v>1.2800000000000011</v>
      </c>
      <c r="P10511" s="89" cm="1">
        <f t="array" ref="P105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12" spans="1:16" x14ac:dyDescent="0.25">
      <c r="A10512">
        <v>348</v>
      </c>
      <c r="B10512" s="110">
        <v>45872</v>
      </c>
      <c r="C10512" s="89">
        <v>5</v>
      </c>
      <c r="D10512" s="89">
        <v>18.399999999999999</v>
      </c>
      <c r="E10512" s="96">
        <v>1982</v>
      </c>
      <c r="F10512" s="89">
        <v>3.4</v>
      </c>
      <c r="G10512" s="89">
        <v>1016.7</v>
      </c>
      <c r="H10512">
        <v>0.78</v>
      </c>
      <c r="I10512" t="s">
        <v>26</v>
      </c>
      <c r="J10512">
        <v>0.8</v>
      </c>
      <c r="K10512">
        <v>8</v>
      </c>
      <c r="L10512">
        <v>2025</v>
      </c>
      <c r="M10512" t="s">
        <v>359</v>
      </c>
      <c r="N10512" s="89" cm="1">
        <f t="array" ref="N10512">IF(ISNUMBER(_34_KNMI_Stations[[#This Row],[Etmaal temperatuur °C]]),IF(_34_KNMI_Stations[[#This Row],[Etmaal temperatuur °C]]&lt;stookgrens[],stookgrens[]-_34_KNMI_Stations[[#This Row],[Etmaal temperatuur °C]],0),"")</f>
        <v>0</v>
      </c>
      <c r="O10512" s="89">
        <f>_34_KNMI_Stations[[#This Row],[graaddagen]]*_34_KNMI_Stations[[#This Row],[Gewogen factor]]</f>
        <v>0</v>
      </c>
      <c r="P10512" s="89" cm="1">
        <f t="array" ref="P10512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0513" spans="1:16" x14ac:dyDescent="0.25">
      <c r="A10513">
        <v>348</v>
      </c>
      <c r="B10513" s="110">
        <v>45873</v>
      </c>
      <c r="C10513" s="89">
        <v>5.6</v>
      </c>
      <c r="D10513" s="89">
        <v>19.600000000000001</v>
      </c>
      <c r="E10513" s="96">
        <v>1435</v>
      </c>
      <c r="F10513" s="89">
        <v>3.2</v>
      </c>
      <c r="G10513" s="89">
        <v>1015.1</v>
      </c>
      <c r="H10513">
        <v>0.83</v>
      </c>
      <c r="I10513" t="s">
        <v>26</v>
      </c>
      <c r="J10513">
        <v>0.8</v>
      </c>
      <c r="K10513">
        <v>8</v>
      </c>
      <c r="L10513">
        <v>2025</v>
      </c>
      <c r="M10513" t="s">
        <v>360</v>
      </c>
      <c r="N10513" s="89" cm="1">
        <f t="array" ref="N10513">IF(ISNUMBER(_34_KNMI_Stations[[#This Row],[Etmaal temperatuur °C]]),IF(_34_KNMI_Stations[[#This Row],[Etmaal temperatuur °C]]&lt;stookgrens[],stookgrens[]-_34_KNMI_Stations[[#This Row],[Etmaal temperatuur °C]],0),"")</f>
        <v>0</v>
      </c>
      <c r="O10513" s="89">
        <f>_34_KNMI_Stations[[#This Row],[graaddagen]]*_34_KNMI_Stations[[#This Row],[Gewogen factor]]</f>
        <v>0</v>
      </c>
      <c r="P10513" s="89" cm="1">
        <f t="array" ref="P10513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0514" spans="1:16" x14ac:dyDescent="0.25">
      <c r="A10514">
        <v>348</v>
      </c>
      <c r="B10514" s="110">
        <v>45874</v>
      </c>
      <c r="C10514" s="89">
        <v>4.5</v>
      </c>
      <c r="D10514" s="89">
        <v>16.2</v>
      </c>
      <c r="E10514" s="96">
        <v>2043</v>
      </c>
      <c r="F10514" s="89">
        <v>1</v>
      </c>
      <c r="G10514" s="89">
        <v>1019.5</v>
      </c>
      <c r="H10514">
        <v>0.75</v>
      </c>
      <c r="I10514" t="s">
        <v>26</v>
      </c>
      <c r="J10514">
        <v>0.8</v>
      </c>
      <c r="K10514">
        <v>8</v>
      </c>
      <c r="L10514">
        <v>2025</v>
      </c>
      <c r="M10514" t="s">
        <v>360</v>
      </c>
      <c r="N10514" s="89" cm="1">
        <f t="array" ref="N10514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10514" s="89">
        <f>_34_KNMI_Stations[[#This Row],[graaddagen]]*_34_KNMI_Stations[[#This Row],[Gewogen factor]]</f>
        <v>1.4400000000000006</v>
      </c>
      <c r="P10514" s="89" cm="1">
        <f t="array" ref="P105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15" spans="1:16" x14ac:dyDescent="0.25">
      <c r="A10515">
        <v>348</v>
      </c>
      <c r="B10515" s="110">
        <v>45875</v>
      </c>
      <c r="C10515" s="89">
        <v>2.8</v>
      </c>
      <c r="D10515" s="89">
        <v>16.600000000000001</v>
      </c>
      <c r="E10515" s="96">
        <v>2188</v>
      </c>
      <c r="F10515" s="89">
        <v>0</v>
      </c>
      <c r="G10515" s="89">
        <v>1023</v>
      </c>
      <c r="H10515">
        <v>0.75</v>
      </c>
      <c r="I10515" t="s">
        <v>26</v>
      </c>
      <c r="J10515">
        <v>0.8</v>
      </c>
      <c r="K10515">
        <v>8</v>
      </c>
      <c r="L10515">
        <v>2025</v>
      </c>
      <c r="M10515" t="s">
        <v>360</v>
      </c>
      <c r="N10515" s="89" cm="1">
        <f t="array" ref="N10515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10515" s="89">
        <f>_34_KNMI_Stations[[#This Row],[graaddagen]]*_34_KNMI_Stations[[#This Row],[Gewogen factor]]</f>
        <v>1.119999999999999</v>
      </c>
      <c r="P10515" s="89" cm="1">
        <f t="array" ref="P105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16" spans="1:16" x14ac:dyDescent="0.25">
      <c r="A10516">
        <v>348</v>
      </c>
      <c r="B10516" s="110">
        <v>45876</v>
      </c>
      <c r="C10516" s="89">
        <v>3.5</v>
      </c>
      <c r="D10516" s="89">
        <v>18.8</v>
      </c>
      <c r="E10516" s="96">
        <v>1626</v>
      </c>
      <c r="F10516" s="89">
        <v>0.1</v>
      </c>
      <c r="G10516" s="89">
        <v>1016.2</v>
      </c>
      <c r="H10516">
        <v>0.73</v>
      </c>
      <c r="I10516" t="s">
        <v>26</v>
      </c>
      <c r="J10516">
        <v>0.8</v>
      </c>
      <c r="K10516">
        <v>8</v>
      </c>
      <c r="L10516">
        <v>2025</v>
      </c>
      <c r="M10516" t="s">
        <v>360</v>
      </c>
      <c r="N10516" s="89" cm="1">
        <f t="array" ref="N10516">IF(ISNUMBER(_34_KNMI_Stations[[#This Row],[Etmaal temperatuur °C]]),IF(_34_KNMI_Stations[[#This Row],[Etmaal temperatuur °C]]&lt;stookgrens[],stookgrens[]-_34_KNMI_Stations[[#This Row],[Etmaal temperatuur °C]],0),"")</f>
        <v>0</v>
      </c>
      <c r="O10516" s="89">
        <f>_34_KNMI_Stations[[#This Row],[graaddagen]]*_34_KNMI_Stations[[#This Row],[Gewogen factor]]</f>
        <v>0</v>
      </c>
      <c r="P10516" s="89" cm="1">
        <f t="array" ref="P10516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0517" spans="1:16" x14ac:dyDescent="0.25">
      <c r="A10517">
        <v>348</v>
      </c>
      <c r="B10517" s="110">
        <v>45877</v>
      </c>
      <c r="C10517" s="89">
        <v>3.1</v>
      </c>
      <c r="D10517" s="89">
        <v>19.100000000000001</v>
      </c>
      <c r="E10517" s="96">
        <v>1708</v>
      </c>
      <c r="F10517" s="89">
        <v>0</v>
      </c>
      <c r="G10517" s="89">
        <v>1018.2</v>
      </c>
      <c r="H10517">
        <v>0.79</v>
      </c>
      <c r="I10517" t="s">
        <v>26</v>
      </c>
      <c r="J10517">
        <v>0.8</v>
      </c>
      <c r="K10517">
        <v>8</v>
      </c>
      <c r="L10517">
        <v>2025</v>
      </c>
      <c r="M10517" t="s">
        <v>360</v>
      </c>
      <c r="N10517" s="89" cm="1">
        <f t="array" ref="N10517">IF(ISNUMBER(_34_KNMI_Stations[[#This Row],[Etmaal temperatuur °C]]),IF(_34_KNMI_Stations[[#This Row],[Etmaal temperatuur °C]]&lt;stookgrens[],stookgrens[]-_34_KNMI_Stations[[#This Row],[Etmaal temperatuur °C]],0),"")</f>
        <v>0</v>
      </c>
      <c r="O10517" s="89">
        <f>_34_KNMI_Stations[[#This Row],[graaddagen]]*_34_KNMI_Stations[[#This Row],[Gewogen factor]]</f>
        <v>0</v>
      </c>
      <c r="P10517" s="89" cm="1">
        <f t="array" ref="P10517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0518" spans="1:16" x14ac:dyDescent="0.25">
      <c r="A10518">
        <v>348</v>
      </c>
      <c r="B10518" s="110">
        <v>45878</v>
      </c>
      <c r="C10518" s="89">
        <v>2.7</v>
      </c>
      <c r="D10518" s="89">
        <v>17</v>
      </c>
      <c r="E10518" s="96">
        <v>2324</v>
      </c>
      <c r="F10518" s="89">
        <v>0</v>
      </c>
      <c r="G10518" s="89">
        <v>1021</v>
      </c>
      <c r="H10518">
        <v>0.8</v>
      </c>
      <c r="I10518" t="s">
        <v>26</v>
      </c>
      <c r="J10518">
        <v>0.8</v>
      </c>
      <c r="K10518">
        <v>8</v>
      </c>
      <c r="L10518">
        <v>2025</v>
      </c>
      <c r="M10518" t="s">
        <v>360</v>
      </c>
      <c r="N10518" s="89" cm="1">
        <f t="array" ref="N10518">IF(ISNUMBER(_34_KNMI_Stations[[#This Row],[Etmaal temperatuur °C]]),IF(_34_KNMI_Stations[[#This Row],[Etmaal temperatuur °C]]&lt;stookgrens[],stookgrens[]-_34_KNMI_Stations[[#This Row],[Etmaal temperatuur °C]],0),"")</f>
        <v>1</v>
      </c>
      <c r="O10518" s="89">
        <f>_34_KNMI_Stations[[#This Row],[graaddagen]]*_34_KNMI_Stations[[#This Row],[Gewogen factor]]</f>
        <v>0.8</v>
      </c>
      <c r="P10518" s="89" cm="1">
        <f t="array" ref="P105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19" spans="1:16" x14ac:dyDescent="0.25">
      <c r="A10519">
        <v>348</v>
      </c>
      <c r="B10519" s="110">
        <v>45879</v>
      </c>
      <c r="C10519" s="89">
        <v>2.2999999999999998</v>
      </c>
      <c r="D10519" s="89">
        <v>18.5</v>
      </c>
      <c r="E10519" s="96">
        <v>2381</v>
      </c>
      <c r="F10519" s="89">
        <v>0</v>
      </c>
      <c r="G10519" s="89">
        <v>1027.2</v>
      </c>
      <c r="H10519">
        <v>0.73</v>
      </c>
      <c r="I10519" t="s">
        <v>26</v>
      </c>
      <c r="J10519">
        <v>0.8</v>
      </c>
      <c r="K10519">
        <v>8</v>
      </c>
      <c r="L10519">
        <v>2025</v>
      </c>
      <c r="M10519" t="s">
        <v>360</v>
      </c>
      <c r="N10519" s="89" cm="1">
        <f t="array" ref="N10519">IF(ISNUMBER(_34_KNMI_Stations[[#This Row],[Etmaal temperatuur °C]]),IF(_34_KNMI_Stations[[#This Row],[Etmaal temperatuur °C]]&lt;stookgrens[],stookgrens[]-_34_KNMI_Stations[[#This Row],[Etmaal temperatuur °C]],0),"")</f>
        <v>0</v>
      </c>
      <c r="O10519" s="89">
        <f>_34_KNMI_Stations[[#This Row],[graaddagen]]*_34_KNMI_Stations[[#This Row],[Gewogen factor]]</f>
        <v>0</v>
      </c>
      <c r="P10519" s="89" cm="1">
        <f t="array" ref="P10519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0520" spans="1:16" x14ac:dyDescent="0.25">
      <c r="A10520">
        <v>348</v>
      </c>
      <c r="B10520" s="110">
        <v>45880</v>
      </c>
      <c r="C10520" s="89">
        <v>2</v>
      </c>
      <c r="D10520" s="89">
        <v>20.6</v>
      </c>
      <c r="E10520" s="96">
        <v>2405</v>
      </c>
      <c r="F10520" s="89">
        <v>0</v>
      </c>
      <c r="G10520" s="89">
        <v>1023.1</v>
      </c>
      <c r="H10520">
        <v>0.68</v>
      </c>
      <c r="I10520" t="s">
        <v>26</v>
      </c>
      <c r="J10520">
        <v>0.8</v>
      </c>
      <c r="K10520">
        <v>8</v>
      </c>
      <c r="L10520">
        <v>2025</v>
      </c>
      <c r="M10520" t="s">
        <v>361</v>
      </c>
      <c r="N10520" s="89" cm="1">
        <f t="array" ref="N10520">IF(ISNUMBER(_34_KNMI_Stations[[#This Row],[Etmaal temperatuur °C]]),IF(_34_KNMI_Stations[[#This Row],[Etmaal temperatuur °C]]&lt;stookgrens[],stookgrens[]-_34_KNMI_Stations[[#This Row],[Etmaal temperatuur °C]],0),"")</f>
        <v>0</v>
      </c>
      <c r="O10520" s="89">
        <f>_34_KNMI_Stations[[#This Row],[graaddagen]]*_34_KNMI_Stations[[#This Row],[Gewogen factor]]</f>
        <v>0</v>
      </c>
      <c r="P10520" s="89" cm="1">
        <f t="array" ref="P10520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10521" spans="1:16" x14ac:dyDescent="0.25">
      <c r="A10521">
        <v>348</v>
      </c>
      <c r="B10521" s="110">
        <v>45881</v>
      </c>
      <c r="C10521" s="89">
        <v>2.5</v>
      </c>
      <c r="D10521" s="89">
        <v>23.3</v>
      </c>
      <c r="E10521" s="96">
        <v>2049</v>
      </c>
      <c r="F10521" s="89">
        <v>0</v>
      </c>
      <c r="G10521" s="89">
        <v>1015.3</v>
      </c>
      <c r="H10521">
        <v>0.64</v>
      </c>
      <c r="I10521" t="s">
        <v>26</v>
      </c>
      <c r="J10521">
        <v>0.8</v>
      </c>
      <c r="K10521">
        <v>8</v>
      </c>
      <c r="L10521">
        <v>2025</v>
      </c>
      <c r="M10521" t="s">
        <v>361</v>
      </c>
      <c r="N10521" s="89" cm="1">
        <f t="array" ref="N10521">IF(ISNUMBER(_34_KNMI_Stations[[#This Row],[Etmaal temperatuur °C]]),IF(_34_KNMI_Stations[[#This Row],[Etmaal temperatuur °C]]&lt;stookgrens[],stookgrens[]-_34_KNMI_Stations[[#This Row],[Etmaal temperatuur °C]],0),"")</f>
        <v>0</v>
      </c>
      <c r="O10521" s="89">
        <f>_34_KNMI_Stations[[#This Row],[graaddagen]]*_34_KNMI_Stations[[#This Row],[Gewogen factor]]</f>
        <v>0</v>
      </c>
      <c r="P10521" s="89" cm="1">
        <f t="array" ref="P10521">IF(ISNUMBER(_34_KNMI_Stations[[#This Row],[Etmaal temperatuur °C]]),IF(_34_KNMI_Stations[[#This Row],[Etmaal temperatuur °C]]&gt;stookgrens[],_34_KNMI_Stations[[#This Row],[Etmaal temperatuur °C]]-stookgrens[],0),"")</f>
        <v>5.3000000000000007</v>
      </c>
    </row>
    <row r="10522" spans="1:16" x14ac:dyDescent="0.25">
      <c r="A10522">
        <v>348</v>
      </c>
      <c r="B10522" s="110">
        <v>45882</v>
      </c>
      <c r="C10522" s="89">
        <v>1.8</v>
      </c>
      <c r="D10522" s="89">
        <v>22.9</v>
      </c>
      <c r="E10522" s="96">
        <v>2008</v>
      </c>
      <c r="F10522" s="89">
        <v>-0.1</v>
      </c>
      <c r="G10522" s="89">
        <v>1015.2</v>
      </c>
      <c r="H10522">
        <v>0.81</v>
      </c>
      <c r="I10522" t="s">
        <v>26</v>
      </c>
      <c r="J10522">
        <v>0.8</v>
      </c>
      <c r="K10522">
        <v>8</v>
      </c>
      <c r="L10522">
        <v>2025</v>
      </c>
      <c r="M10522" t="s">
        <v>361</v>
      </c>
      <c r="N10522" s="89" cm="1">
        <f t="array" ref="N10522">IF(ISNUMBER(_34_KNMI_Stations[[#This Row],[Etmaal temperatuur °C]]),IF(_34_KNMI_Stations[[#This Row],[Etmaal temperatuur °C]]&lt;stookgrens[],stookgrens[]-_34_KNMI_Stations[[#This Row],[Etmaal temperatuur °C]],0),"")</f>
        <v>0</v>
      </c>
      <c r="O10522" s="89">
        <f>_34_KNMI_Stations[[#This Row],[graaddagen]]*_34_KNMI_Stations[[#This Row],[Gewogen factor]]</f>
        <v>0</v>
      </c>
      <c r="P10522" s="89" cm="1">
        <f t="array" ref="P10522">IF(ISNUMBER(_34_KNMI_Stations[[#This Row],[Etmaal temperatuur °C]]),IF(_34_KNMI_Stations[[#This Row],[Etmaal temperatuur °C]]&gt;stookgrens[],_34_KNMI_Stations[[#This Row],[Etmaal temperatuur °C]]-stookgrens[],0),"")</f>
        <v>4.8999999999999986</v>
      </c>
    </row>
    <row r="10523" spans="1:16" x14ac:dyDescent="0.25">
      <c r="A10523">
        <v>348</v>
      </c>
      <c r="B10523" s="110">
        <v>45883</v>
      </c>
      <c r="C10523" s="89">
        <v>3.1</v>
      </c>
      <c r="D10523" s="89">
        <v>23.2</v>
      </c>
      <c r="E10523" s="96">
        <v>2085</v>
      </c>
      <c r="F10523" s="89">
        <v>0.2</v>
      </c>
      <c r="G10523" s="89">
        <v>1018.6</v>
      </c>
      <c r="H10523">
        <v>0.78</v>
      </c>
      <c r="I10523" t="s">
        <v>26</v>
      </c>
      <c r="J10523">
        <v>0.8</v>
      </c>
      <c r="K10523">
        <v>8</v>
      </c>
      <c r="L10523">
        <v>2025</v>
      </c>
      <c r="M10523" t="s">
        <v>361</v>
      </c>
      <c r="N10523" s="89" cm="1">
        <f t="array" ref="N10523">IF(ISNUMBER(_34_KNMI_Stations[[#This Row],[Etmaal temperatuur °C]]),IF(_34_KNMI_Stations[[#This Row],[Etmaal temperatuur °C]]&lt;stookgrens[],stookgrens[]-_34_KNMI_Stations[[#This Row],[Etmaal temperatuur °C]],0),"")</f>
        <v>0</v>
      </c>
      <c r="O10523" s="89">
        <f>_34_KNMI_Stations[[#This Row],[graaddagen]]*_34_KNMI_Stations[[#This Row],[Gewogen factor]]</f>
        <v>0</v>
      </c>
      <c r="P10523" s="89" cm="1">
        <f t="array" ref="P10523">IF(ISNUMBER(_34_KNMI_Stations[[#This Row],[Etmaal temperatuur °C]]),IF(_34_KNMI_Stations[[#This Row],[Etmaal temperatuur °C]]&gt;stookgrens[],_34_KNMI_Stations[[#This Row],[Etmaal temperatuur °C]]-stookgrens[],0),"")</f>
        <v>5.1999999999999993</v>
      </c>
    </row>
    <row r="10524" spans="1:16" x14ac:dyDescent="0.25">
      <c r="A10524">
        <v>348</v>
      </c>
      <c r="B10524" s="110">
        <v>45884</v>
      </c>
      <c r="C10524" s="89">
        <v>3.2</v>
      </c>
      <c r="D10524" s="89">
        <v>21</v>
      </c>
      <c r="E10524" s="96">
        <v>2155</v>
      </c>
      <c r="F10524" s="89">
        <v>0</v>
      </c>
      <c r="G10524" s="89">
        <v>1023.6</v>
      </c>
      <c r="H10524">
        <v>0.79</v>
      </c>
      <c r="I10524" t="s">
        <v>26</v>
      </c>
      <c r="J10524">
        <v>0.8</v>
      </c>
      <c r="K10524">
        <v>8</v>
      </c>
      <c r="L10524">
        <v>2025</v>
      </c>
      <c r="M10524" t="s">
        <v>361</v>
      </c>
      <c r="N10524" s="89" cm="1">
        <f t="array" ref="N10524">IF(ISNUMBER(_34_KNMI_Stations[[#This Row],[Etmaal temperatuur °C]]),IF(_34_KNMI_Stations[[#This Row],[Etmaal temperatuur °C]]&lt;stookgrens[],stookgrens[]-_34_KNMI_Stations[[#This Row],[Etmaal temperatuur °C]],0),"")</f>
        <v>0</v>
      </c>
      <c r="O10524" s="89">
        <f>_34_KNMI_Stations[[#This Row],[graaddagen]]*_34_KNMI_Stations[[#This Row],[Gewogen factor]]</f>
        <v>0</v>
      </c>
      <c r="P10524" s="89" cm="1">
        <f t="array" ref="P10524">IF(ISNUMBER(_34_KNMI_Stations[[#This Row],[Etmaal temperatuur °C]]),IF(_34_KNMI_Stations[[#This Row],[Etmaal temperatuur °C]]&gt;stookgrens[],_34_KNMI_Stations[[#This Row],[Etmaal temperatuur °C]]-stookgrens[],0),"")</f>
        <v>3</v>
      </c>
    </row>
    <row r="10525" spans="1:16" x14ac:dyDescent="0.25">
      <c r="A10525">
        <v>348</v>
      </c>
      <c r="B10525" s="110">
        <v>45885</v>
      </c>
      <c r="C10525" s="89">
        <v>3.4</v>
      </c>
      <c r="D10525" s="89">
        <v>17.5</v>
      </c>
      <c r="E10525" s="96">
        <v>942</v>
      </c>
      <c r="F10525" s="89">
        <v>0.1</v>
      </c>
      <c r="G10525" s="89">
        <v>1025.5</v>
      </c>
      <c r="H10525">
        <v>0.8</v>
      </c>
      <c r="I10525" t="s">
        <v>26</v>
      </c>
      <c r="J10525">
        <v>0.8</v>
      </c>
      <c r="K10525">
        <v>8</v>
      </c>
      <c r="L10525">
        <v>2025</v>
      </c>
      <c r="M10525" t="s">
        <v>361</v>
      </c>
      <c r="N10525" s="89" cm="1">
        <f t="array" ref="N10525">IF(ISNUMBER(_34_KNMI_Stations[[#This Row],[Etmaal temperatuur °C]]),IF(_34_KNMI_Stations[[#This Row],[Etmaal temperatuur °C]]&lt;stookgrens[],stookgrens[]-_34_KNMI_Stations[[#This Row],[Etmaal temperatuur °C]],0),"")</f>
        <v>0.5</v>
      </c>
      <c r="O10525" s="89">
        <f>_34_KNMI_Stations[[#This Row],[graaddagen]]*_34_KNMI_Stations[[#This Row],[Gewogen factor]]</f>
        <v>0.4</v>
      </c>
      <c r="P10525" s="89" cm="1">
        <f t="array" ref="P105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26" spans="1:16" x14ac:dyDescent="0.25">
      <c r="A10526">
        <v>348</v>
      </c>
      <c r="B10526" s="110">
        <v>45886</v>
      </c>
      <c r="C10526" s="89">
        <v>2.4</v>
      </c>
      <c r="D10526" s="89">
        <v>16.2</v>
      </c>
      <c r="E10526" s="96">
        <v>898</v>
      </c>
      <c r="F10526" s="89">
        <v>-0.1</v>
      </c>
      <c r="G10526" s="89">
        <v>1023.2</v>
      </c>
      <c r="H10526">
        <v>0.85</v>
      </c>
      <c r="I10526" t="s">
        <v>26</v>
      </c>
      <c r="J10526">
        <v>0.8</v>
      </c>
      <c r="K10526">
        <v>8</v>
      </c>
      <c r="L10526">
        <v>2025</v>
      </c>
      <c r="M10526" t="s">
        <v>361</v>
      </c>
      <c r="N10526" s="89" cm="1">
        <f t="array" ref="N10526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10526" s="89">
        <f>_34_KNMI_Stations[[#This Row],[graaddagen]]*_34_KNMI_Stations[[#This Row],[Gewogen factor]]</f>
        <v>1.4400000000000006</v>
      </c>
      <c r="P10526" s="89" cm="1">
        <f t="array" ref="P105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27" spans="1:16" x14ac:dyDescent="0.25">
      <c r="A10527">
        <v>348</v>
      </c>
      <c r="B10527" s="110">
        <v>45887</v>
      </c>
      <c r="C10527" s="89">
        <v>2.7</v>
      </c>
      <c r="D10527" s="89">
        <v>19</v>
      </c>
      <c r="E10527" s="96">
        <v>1666</v>
      </c>
      <c r="F10527" s="89">
        <v>0</v>
      </c>
      <c r="G10527" s="89">
        <v>1020.2</v>
      </c>
      <c r="H10527">
        <v>0.78</v>
      </c>
      <c r="I10527" t="s">
        <v>26</v>
      </c>
      <c r="J10527">
        <v>0.8</v>
      </c>
      <c r="K10527">
        <v>8</v>
      </c>
      <c r="L10527">
        <v>2025</v>
      </c>
      <c r="M10527" t="s">
        <v>362</v>
      </c>
      <c r="N10527" s="89" cm="1">
        <f t="array" ref="N10527">IF(ISNUMBER(_34_KNMI_Stations[[#This Row],[Etmaal temperatuur °C]]),IF(_34_KNMI_Stations[[#This Row],[Etmaal temperatuur °C]]&lt;stookgrens[],stookgrens[]-_34_KNMI_Stations[[#This Row],[Etmaal temperatuur °C]],0),"")</f>
        <v>0</v>
      </c>
      <c r="O10527" s="89">
        <f>_34_KNMI_Stations[[#This Row],[graaddagen]]*_34_KNMI_Stations[[#This Row],[Gewogen factor]]</f>
        <v>0</v>
      </c>
      <c r="P10527" s="89" cm="1">
        <f t="array" ref="P10527">IF(ISNUMBER(_34_KNMI_Stations[[#This Row],[Etmaal temperatuur °C]]),IF(_34_KNMI_Stations[[#This Row],[Etmaal temperatuur °C]]&gt;stookgrens[],_34_KNMI_Stations[[#This Row],[Etmaal temperatuur °C]]-stookgrens[],0),"")</f>
        <v>1</v>
      </c>
    </row>
    <row r="10528" spans="1:16" x14ac:dyDescent="0.25">
      <c r="A10528">
        <v>348</v>
      </c>
      <c r="B10528" s="110">
        <v>45888</v>
      </c>
      <c r="C10528" s="89">
        <v>3.9</v>
      </c>
      <c r="D10528" s="89">
        <v>19.5</v>
      </c>
      <c r="E10528" s="96">
        <v>2287</v>
      </c>
      <c r="F10528" s="89">
        <v>0</v>
      </c>
      <c r="G10528" s="89">
        <v>1015.1</v>
      </c>
      <c r="H10528">
        <v>0.73</v>
      </c>
      <c r="I10528" t="s">
        <v>26</v>
      </c>
      <c r="J10528">
        <v>0.8</v>
      </c>
      <c r="K10528">
        <v>8</v>
      </c>
      <c r="L10528">
        <v>2025</v>
      </c>
      <c r="M10528" t="s">
        <v>362</v>
      </c>
      <c r="N10528" s="89" cm="1">
        <f t="array" ref="N10528">IF(ISNUMBER(_34_KNMI_Stations[[#This Row],[Etmaal temperatuur °C]]),IF(_34_KNMI_Stations[[#This Row],[Etmaal temperatuur °C]]&lt;stookgrens[],stookgrens[]-_34_KNMI_Stations[[#This Row],[Etmaal temperatuur °C]],0),"")</f>
        <v>0</v>
      </c>
      <c r="O10528" s="89">
        <f>_34_KNMI_Stations[[#This Row],[graaddagen]]*_34_KNMI_Stations[[#This Row],[Gewogen factor]]</f>
        <v>0</v>
      </c>
      <c r="P10528" s="89" cm="1">
        <f t="array" ref="P10528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0529" spans="1:16" x14ac:dyDescent="0.25">
      <c r="A10529">
        <v>348</v>
      </c>
      <c r="B10529" s="110">
        <v>45889</v>
      </c>
      <c r="C10529" s="89">
        <v>3.3</v>
      </c>
      <c r="D10529" s="89">
        <v>18.399999999999999</v>
      </c>
      <c r="E10529" s="96">
        <v>1984</v>
      </c>
      <c r="F10529" s="89">
        <v>0</v>
      </c>
      <c r="G10529" s="89">
        <v>1013.3</v>
      </c>
      <c r="H10529">
        <v>0.68</v>
      </c>
      <c r="I10529" t="s">
        <v>26</v>
      </c>
      <c r="J10529">
        <v>0.8</v>
      </c>
      <c r="K10529">
        <v>8</v>
      </c>
      <c r="L10529">
        <v>2025</v>
      </c>
      <c r="M10529" t="s">
        <v>362</v>
      </c>
      <c r="N10529" s="89" cm="1">
        <f t="array" ref="N10529">IF(ISNUMBER(_34_KNMI_Stations[[#This Row],[Etmaal temperatuur °C]]),IF(_34_KNMI_Stations[[#This Row],[Etmaal temperatuur °C]]&lt;stookgrens[],stookgrens[]-_34_KNMI_Stations[[#This Row],[Etmaal temperatuur °C]],0),"")</f>
        <v>0</v>
      </c>
      <c r="O10529" s="89">
        <f>_34_KNMI_Stations[[#This Row],[graaddagen]]*_34_KNMI_Stations[[#This Row],[Gewogen factor]]</f>
        <v>0</v>
      </c>
      <c r="P10529" s="89" cm="1">
        <f t="array" ref="P10529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0530" spans="1:16" x14ac:dyDescent="0.25">
      <c r="A10530">
        <v>348</v>
      </c>
      <c r="B10530" s="110">
        <v>45890</v>
      </c>
      <c r="C10530" s="89">
        <v>4.3</v>
      </c>
      <c r="D10530" s="89">
        <v>16</v>
      </c>
      <c r="E10530" s="96">
        <v>1878</v>
      </c>
      <c r="F10530" s="89">
        <v>0</v>
      </c>
      <c r="G10530" s="89">
        <v>1015</v>
      </c>
      <c r="H10530">
        <v>0.74</v>
      </c>
      <c r="I10530" t="s">
        <v>26</v>
      </c>
      <c r="J10530">
        <v>0.8</v>
      </c>
      <c r="K10530">
        <v>8</v>
      </c>
      <c r="L10530">
        <v>2025</v>
      </c>
      <c r="M10530" t="s">
        <v>362</v>
      </c>
      <c r="N10530" s="89" cm="1">
        <f t="array" ref="N10530">IF(ISNUMBER(_34_KNMI_Stations[[#This Row],[Etmaal temperatuur °C]]),IF(_34_KNMI_Stations[[#This Row],[Etmaal temperatuur °C]]&lt;stookgrens[],stookgrens[]-_34_KNMI_Stations[[#This Row],[Etmaal temperatuur °C]],0),"")</f>
        <v>2</v>
      </c>
      <c r="O10530" s="89">
        <f>_34_KNMI_Stations[[#This Row],[graaddagen]]*_34_KNMI_Stations[[#This Row],[Gewogen factor]]</f>
        <v>1.6</v>
      </c>
      <c r="P10530" s="89" cm="1">
        <f t="array" ref="P105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31" spans="1:16" x14ac:dyDescent="0.25">
      <c r="A10531">
        <v>348</v>
      </c>
      <c r="B10531" s="110">
        <v>45891</v>
      </c>
      <c r="C10531" s="89">
        <v>3</v>
      </c>
      <c r="D10531" s="89">
        <v>15.2</v>
      </c>
      <c r="E10531" s="96">
        <v>1035</v>
      </c>
      <c r="F10531" s="89">
        <v>-0.1</v>
      </c>
      <c r="G10531" s="89">
        <v>1019.5</v>
      </c>
      <c r="H10531">
        <v>0.75</v>
      </c>
      <c r="I10531" t="s">
        <v>26</v>
      </c>
      <c r="J10531">
        <v>0.8</v>
      </c>
      <c r="K10531">
        <v>8</v>
      </c>
      <c r="L10531">
        <v>2025</v>
      </c>
      <c r="M10531" t="s">
        <v>362</v>
      </c>
      <c r="N10531" s="89" cm="1">
        <f t="array" ref="N10531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0531" s="89">
        <f>_34_KNMI_Stations[[#This Row],[graaddagen]]*_34_KNMI_Stations[[#This Row],[Gewogen factor]]</f>
        <v>2.2400000000000007</v>
      </c>
      <c r="P10531" s="89" cm="1">
        <f t="array" ref="P105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32" spans="1:16" x14ac:dyDescent="0.25">
      <c r="A10532">
        <v>348</v>
      </c>
      <c r="B10532" s="110">
        <v>45892</v>
      </c>
      <c r="C10532" s="89">
        <v>2.4</v>
      </c>
      <c r="D10532" s="89">
        <v>14.8</v>
      </c>
      <c r="E10532" s="96">
        <v>1659</v>
      </c>
      <c r="F10532" s="89">
        <v>1.3</v>
      </c>
      <c r="G10532" s="89">
        <v>1020.1</v>
      </c>
      <c r="H10532">
        <v>0.75</v>
      </c>
      <c r="I10532" t="s">
        <v>26</v>
      </c>
      <c r="J10532">
        <v>0.8</v>
      </c>
      <c r="K10532">
        <v>8</v>
      </c>
      <c r="L10532">
        <v>2025</v>
      </c>
      <c r="M10532" t="s">
        <v>362</v>
      </c>
      <c r="N10532" s="89" cm="1">
        <f t="array" ref="N10532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0532" s="89">
        <f>_34_KNMI_Stations[[#This Row],[graaddagen]]*_34_KNMI_Stations[[#This Row],[Gewogen factor]]</f>
        <v>2.5599999999999996</v>
      </c>
      <c r="P10532" s="89" cm="1">
        <f t="array" ref="P105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33" spans="1:16" x14ac:dyDescent="0.25">
      <c r="A10533">
        <v>348</v>
      </c>
      <c r="B10533" s="110">
        <v>45893</v>
      </c>
      <c r="C10533" s="89">
        <v>1.5</v>
      </c>
      <c r="D10533" s="89">
        <v>14.1</v>
      </c>
      <c r="E10533" s="96">
        <v>1871</v>
      </c>
      <c r="F10533" s="89">
        <v>0</v>
      </c>
      <c r="G10533" s="89">
        <v>1021.4</v>
      </c>
      <c r="H10533">
        <v>0.76</v>
      </c>
      <c r="I10533" t="s">
        <v>26</v>
      </c>
      <c r="J10533">
        <v>0.8</v>
      </c>
      <c r="K10533">
        <v>8</v>
      </c>
      <c r="L10533">
        <v>2025</v>
      </c>
      <c r="M10533" t="s">
        <v>362</v>
      </c>
      <c r="N10533" s="89" cm="1">
        <f t="array" ref="N10533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0533" s="89">
        <f>_34_KNMI_Stations[[#This Row],[graaddagen]]*_34_KNMI_Stations[[#This Row],[Gewogen factor]]</f>
        <v>3.1200000000000006</v>
      </c>
      <c r="P10533" s="89" cm="1">
        <f t="array" ref="P105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34" spans="1:16" x14ac:dyDescent="0.25">
      <c r="A10534">
        <v>348</v>
      </c>
      <c r="B10534" s="110">
        <v>45894</v>
      </c>
      <c r="C10534" s="89">
        <v>1.8</v>
      </c>
      <c r="D10534" s="89">
        <v>16.7</v>
      </c>
      <c r="E10534" s="96">
        <v>2147</v>
      </c>
      <c r="F10534" s="89">
        <v>0</v>
      </c>
      <c r="G10534" s="89">
        <v>1018.1</v>
      </c>
      <c r="H10534">
        <v>0.67</v>
      </c>
      <c r="I10534" t="s">
        <v>26</v>
      </c>
      <c r="J10534">
        <v>0.8</v>
      </c>
      <c r="K10534">
        <v>8</v>
      </c>
      <c r="L10534">
        <v>2025</v>
      </c>
      <c r="M10534" t="s">
        <v>363</v>
      </c>
      <c r="N10534" s="89" cm="1">
        <f t="array" ref="N10534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10534" s="89">
        <f>_34_KNMI_Stations[[#This Row],[graaddagen]]*_34_KNMI_Stations[[#This Row],[Gewogen factor]]</f>
        <v>1.0400000000000007</v>
      </c>
      <c r="P10534" s="89" cm="1">
        <f t="array" ref="P105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35" spans="1:16" x14ac:dyDescent="0.25">
      <c r="A10535">
        <v>348</v>
      </c>
      <c r="B10535" s="110">
        <v>45895</v>
      </c>
      <c r="C10535" s="89">
        <v>3.4</v>
      </c>
      <c r="D10535" s="89">
        <v>19.8</v>
      </c>
      <c r="E10535" s="96">
        <v>1561</v>
      </c>
      <c r="F10535" s="89">
        <v>0</v>
      </c>
      <c r="G10535" s="89">
        <v>1009.4</v>
      </c>
      <c r="H10535">
        <v>0.64</v>
      </c>
      <c r="I10535" t="s">
        <v>26</v>
      </c>
      <c r="J10535">
        <v>0.8</v>
      </c>
      <c r="K10535">
        <v>8</v>
      </c>
      <c r="L10535">
        <v>2025</v>
      </c>
      <c r="M10535" t="s">
        <v>363</v>
      </c>
      <c r="N10535" s="89" cm="1">
        <f t="array" ref="N10535">IF(ISNUMBER(_34_KNMI_Stations[[#This Row],[Etmaal temperatuur °C]]),IF(_34_KNMI_Stations[[#This Row],[Etmaal temperatuur °C]]&lt;stookgrens[],stookgrens[]-_34_KNMI_Stations[[#This Row],[Etmaal temperatuur °C]],0),"")</f>
        <v>0</v>
      </c>
      <c r="O10535" s="89">
        <f>_34_KNMI_Stations[[#This Row],[graaddagen]]*_34_KNMI_Stations[[#This Row],[Gewogen factor]]</f>
        <v>0</v>
      </c>
      <c r="P10535" s="89" cm="1">
        <f t="array" ref="P10535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10536" spans="1:16" x14ac:dyDescent="0.25">
      <c r="A10536">
        <v>348</v>
      </c>
      <c r="B10536" s="110">
        <v>45896</v>
      </c>
      <c r="C10536" s="89">
        <v>2.9</v>
      </c>
      <c r="D10536" s="89">
        <v>18.899999999999999</v>
      </c>
      <c r="E10536" s="96">
        <v>1707</v>
      </c>
      <c r="F10536" s="89">
        <v>0</v>
      </c>
      <c r="G10536" s="89">
        <v>1007.4</v>
      </c>
      <c r="H10536">
        <v>0.76</v>
      </c>
      <c r="I10536" t="s">
        <v>26</v>
      </c>
      <c r="J10536">
        <v>0.8</v>
      </c>
      <c r="K10536">
        <v>8</v>
      </c>
      <c r="L10536">
        <v>2025</v>
      </c>
      <c r="M10536" t="s">
        <v>363</v>
      </c>
      <c r="N10536" s="89" cm="1">
        <f t="array" ref="N10536">IF(ISNUMBER(_34_KNMI_Stations[[#This Row],[Etmaal temperatuur °C]]),IF(_34_KNMI_Stations[[#This Row],[Etmaal temperatuur °C]]&lt;stookgrens[],stookgrens[]-_34_KNMI_Stations[[#This Row],[Etmaal temperatuur °C]],0),"")</f>
        <v>0</v>
      </c>
      <c r="O10536" s="89">
        <f>_34_KNMI_Stations[[#This Row],[graaddagen]]*_34_KNMI_Stations[[#This Row],[Gewogen factor]]</f>
        <v>0</v>
      </c>
      <c r="P10536" s="89" cm="1">
        <f t="array" ref="P10536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0537" spans="1:16" x14ac:dyDescent="0.25">
      <c r="A10537">
        <v>348</v>
      </c>
      <c r="B10537" s="110">
        <v>45897</v>
      </c>
      <c r="C10537" s="89">
        <v>3.2</v>
      </c>
      <c r="D10537" s="89">
        <v>17.100000000000001</v>
      </c>
      <c r="E10537" s="96">
        <v>1357</v>
      </c>
      <c r="F10537" s="89">
        <v>5.3</v>
      </c>
      <c r="G10537" s="89">
        <v>1003.4</v>
      </c>
      <c r="H10537">
        <v>0.79</v>
      </c>
      <c r="I10537" t="s">
        <v>26</v>
      </c>
      <c r="J10537">
        <v>0.8</v>
      </c>
      <c r="K10537">
        <v>8</v>
      </c>
      <c r="L10537">
        <v>2025</v>
      </c>
      <c r="M10537" t="s">
        <v>363</v>
      </c>
      <c r="N10537" s="89" cm="1">
        <f t="array" ref="N10537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0537" s="89">
        <f>_34_KNMI_Stations[[#This Row],[graaddagen]]*_34_KNMI_Stations[[#This Row],[Gewogen factor]]</f>
        <v>0.71999999999999886</v>
      </c>
      <c r="P10537" s="89" cm="1">
        <f t="array" ref="P105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38" spans="1:16" x14ac:dyDescent="0.25">
      <c r="A10538">
        <v>348</v>
      </c>
      <c r="B10538" s="110">
        <v>45898</v>
      </c>
      <c r="C10538" s="89">
        <v>4.5</v>
      </c>
      <c r="D10538" s="89">
        <v>16.7</v>
      </c>
      <c r="E10538" s="96">
        <v>1318</v>
      </c>
      <c r="F10538" s="89">
        <v>-0.1</v>
      </c>
      <c r="G10538" s="89">
        <v>1000</v>
      </c>
      <c r="H10538">
        <v>0.77</v>
      </c>
      <c r="I10538" t="s">
        <v>26</v>
      </c>
      <c r="J10538">
        <v>0.8</v>
      </c>
      <c r="K10538">
        <v>8</v>
      </c>
      <c r="L10538">
        <v>2025</v>
      </c>
      <c r="M10538" t="s">
        <v>363</v>
      </c>
      <c r="N10538" s="89" cm="1">
        <f t="array" ref="N10538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10538" s="89">
        <f>_34_KNMI_Stations[[#This Row],[graaddagen]]*_34_KNMI_Stations[[#This Row],[Gewogen factor]]</f>
        <v>1.0400000000000007</v>
      </c>
      <c r="P10538" s="89" cm="1">
        <f t="array" ref="P105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39" spans="1:16" x14ac:dyDescent="0.25">
      <c r="A10539">
        <v>348</v>
      </c>
      <c r="B10539" s="110">
        <v>45899</v>
      </c>
      <c r="C10539" s="89">
        <v>5.0999999999999996</v>
      </c>
      <c r="D10539" s="89">
        <v>18.399999999999999</v>
      </c>
      <c r="E10539" s="96">
        <v>1484</v>
      </c>
      <c r="F10539" s="89">
        <v>-0.1</v>
      </c>
      <c r="G10539" s="89">
        <v>1005.6</v>
      </c>
      <c r="H10539">
        <v>0.74</v>
      </c>
      <c r="I10539" t="s">
        <v>26</v>
      </c>
      <c r="J10539">
        <v>0.8</v>
      </c>
      <c r="K10539">
        <v>8</v>
      </c>
      <c r="L10539">
        <v>2025</v>
      </c>
      <c r="M10539" t="s">
        <v>363</v>
      </c>
      <c r="N10539" s="89" cm="1">
        <f t="array" ref="N10539">IF(ISNUMBER(_34_KNMI_Stations[[#This Row],[Etmaal temperatuur °C]]),IF(_34_KNMI_Stations[[#This Row],[Etmaal temperatuur °C]]&lt;stookgrens[],stookgrens[]-_34_KNMI_Stations[[#This Row],[Etmaal temperatuur °C]],0),"")</f>
        <v>0</v>
      </c>
      <c r="O10539" s="89">
        <f>_34_KNMI_Stations[[#This Row],[graaddagen]]*_34_KNMI_Stations[[#This Row],[Gewogen factor]]</f>
        <v>0</v>
      </c>
      <c r="P10539" s="89" cm="1">
        <f t="array" ref="P10539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0540" spans="1:16" x14ac:dyDescent="0.25">
      <c r="A10540">
        <v>348</v>
      </c>
      <c r="B10540" s="110">
        <v>45900</v>
      </c>
      <c r="C10540" s="89">
        <v>3.6</v>
      </c>
      <c r="D10540" s="89">
        <v>18.7</v>
      </c>
      <c r="E10540" s="96">
        <v>1080</v>
      </c>
      <c r="F10540" s="89">
        <v>4.8</v>
      </c>
      <c r="G10540" s="89">
        <v>1006.8</v>
      </c>
      <c r="H10540">
        <v>0.85</v>
      </c>
      <c r="I10540" t="s">
        <v>26</v>
      </c>
      <c r="J10540">
        <v>0.8</v>
      </c>
      <c r="K10540">
        <v>8</v>
      </c>
      <c r="L10540">
        <v>2025</v>
      </c>
      <c r="M10540" t="s">
        <v>363</v>
      </c>
      <c r="N10540" s="89" cm="1">
        <f t="array" ref="N10540">IF(ISNUMBER(_34_KNMI_Stations[[#This Row],[Etmaal temperatuur °C]]),IF(_34_KNMI_Stations[[#This Row],[Etmaal temperatuur °C]]&lt;stookgrens[],stookgrens[]-_34_KNMI_Stations[[#This Row],[Etmaal temperatuur °C]],0),"")</f>
        <v>0</v>
      </c>
      <c r="O10540" s="89">
        <f>_34_KNMI_Stations[[#This Row],[graaddagen]]*_34_KNMI_Stations[[#This Row],[Gewogen factor]]</f>
        <v>0</v>
      </c>
      <c r="P10540" s="89" cm="1">
        <f t="array" ref="P10540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0541" spans="1:16" x14ac:dyDescent="0.25">
      <c r="A10541">
        <v>348</v>
      </c>
      <c r="B10541" s="110">
        <v>45901</v>
      </c>
      <c r="C10541" s="89">
        <v>3.6</v>
      </c>
      <c r="D10541" s="89">
        <v>18.100000000000001</v>
      </c>
      <c r="E10541" s="96">
        <v>1405</v>
      </c>
      <c r="F10541" s="89">
        <v>0</v>
      </c>
      <c r="G10541" s="89">
        <v>1006.3</v>
      </c>
      <c r="H10541">
        <v>0.76</v>
      </c>
      <c r="I10541" t="s">
        <v>26</v>
      </c>
      <c r="J10541">
        <v>0.8</v>
      </c>
      <c r="K10541">
        <v>9</v>
      </c>
      <c r="L10541">
        <v>2025</v>
      </c>
      <c r="M10541" t="s">
        <v>364</v>
      </c>
      <c r="N10541" s="89" cm="1">
        <f t="array" ref="N10541">IF(ISNUMBER(_34_KNMI_Stations[[#This Row],[Etmaal temperatuur °C]]),IF(_34_KNMI_Stations[[#This Row],[Etmaal temperatuur °C]]&lt;stookgrens[],stookgrens[]-_34_KNMI_Stations[[#This Row],[Etmaal temperatuur °C]],0),"")</f>
        <v>0</v>
      </c>
      <c r="O10541" s="89">
        <f>_34_KNMI_Stations[[#This Row],[graaddagen]]*_34_KNMI_Stations[[#This Row],[Gewogen factor]]</f>
        <v>0</v>
      </c>
      <c r="P10541" s="89" cm="1">
        <f t="array" ref="P10541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0542" spans="1:16" x14ac:dyDescent="0.25">
      <c r="A10542">
        <v>348</v>
      </c>
      <c r="B10542" s="110">
        <v>45902</v>
      </c>
      <c r="C10542" s="89">
        <v>5.3</v>
      </c>
      <c r="D10542" s="89">
        <v>17.399999999999999</v>
      </c>
      <c r="E10542" s="96">
        <v>1717</v>
      </c>
      <c r="F10542" s="89">
        <v>-0.1</v>
      </c>
      <c r="G10542" s="89">
        <v>1007</v>
      </c>
      <c r="H10542">
        <v>0.75</v>
      </c>
      <c r="I10542" t="s">
        <v>26</v>
      </c>
      <c r="J10542">
        <v>0.8</v>
      </c>
      <c r="K10542">
        <v>9</v>
      </c>
      <c r="L10542">
        <v>2025</v>
      </c>
      <c r="M10542" t="s">
        <v>364</v>
      </c>
      <c r="N10542" s="89" cm="1">
        <f t="array" ref="N10542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10542" s="89">
        <f>_34_KNMI_Stations[[#This Row],[graaddagen]]*_34_KNMI_Stations[[#This Row],[Gewogen factor]]</f>
        <v>0.48000000000000115</v>
      </c>
      <c r="P10542" s="89" cm="1">
        <f t="array" ref="P105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43" spans="1:16" x14ac:dyDescent="0.25">
      <c r="A10543">
        <v>348</v>
      </c>
      <c r="B10543" s="110">
        <v>45903</v>
      </c>
      <c r="C10543" s="89">
        <v>7.4</v>
      </c>
      <c r="D10543" s="89">
        <v>18.8</v>
      </c>
      <c r="E10543" s="96">
        <v>934</v>
      </c>
      <c r="F10543" s="89">
        <v>8.1999999999999993</v>
      </c>
      <c r="G10543" s="89">
        <v>1003.4</v>
      </c>
      <c r="H10543">
        <v>0.83</v>
      </c>
      <c r="I10543" t="s">
        <v>26</v>
      </c>
      <c r="J10543">
        <v>0.8</v>
      </c>
      <c r="K10543">
        <v>9</v>
      </c>
      <c r="L10543">
        <v>2025</v>
      </c>
      <c r="M10543" t="s">
        <v>364</v>
      </c>
      <c r="N10543" s="89" cm="1">
        <f t="array" ref="N10543">IF(ISNUMBER(_34_KNMI_Stations[[#This Row],[Etmaal temperatuur °C]]),IF(_34_KNMI_Stations[[#This Row],[Etmaal temperatuur °C]]&lt;stookgrens[],stookgrens[]-_34_KNMI_Stations[[#This Row],[Etmaal temperatuur °C]],0),"")</f>
        <v>0</v>
      </c>
      <c r="O10543" s="89">
        <f>_34_KNMI_Stations[[#This Row],[graaddagen]]*_34_KNMI_Stations[[#This Row],[Gewogen factor]]</f>
        <v>0</v>
      </c>
      <c r="P10543" s="89" cm="1">
        <f t="array" ref="P10543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0544" spans="1:16" x14ac:dyDescent="0.25">
      <c r="A10544">
        <v>348</v>
      </c>
      <c r="B10544" s="110">
        <v>45904</v>
      </c>
      <c r="C10544" s="89">
        <v>5.4</v>
      </c>
      <c r="D10544" s="89">
        <v>17.3</v>
      </c>
      <c r="E10544" s="96">
        <v>1448</v>
      </c>
      <c r="F10544" s="89">
        <v>5.7</v>
      </c>
      <c r="G10544" s="89">
        <v>1009.7</v>
      </c>
      <c r="H10544">
        <v>0.8</v>
      </c>
      <c r="I10544" t="s">
        <v>26</v>
      </c>
      <c r="J10544">
        <v>0.8</v>
      </c>
      <c r="K10544">
        <v>9</v>
      </c>
      <c r="L10544">
        <v>2025</v>
      </c>
      <c r="M10544" t="s">
        <v>364</v>
      </c>
      <c r="N10544" s="89" cm="1">
        <f t="array" ref="N10544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10544" s="89">
        <f>_34_KNMI_Stations[[#This Row],[graaddagen]]*_34_KNMI_Stations[[#This Row],[Gewogen factor]]</f>
        <v>0.5599999999999995</v>
      </c>
      <c r="P10544" s="89" cm="1">
        <f t="array" ref="P105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45" spans="1:16" x14ac:dyDescent="0.25">
      <c r="A10545">
        <v>348</v>
      </c>
      <c r="B10545" s="110">
        <v>45905</v>
      </c>
      <c r="C10545" s="89">
        <v>3.1</v>
      </c>
      <c r="D10545" s="89">
        <v>15.4</v>
      </c>
      <c r="E10545" s="96">
        <v>1569</v>
      </c>
      <c r="F10545" s="89">
        <v>0.3</v>
      </c>
      <c r="G10545" s="89">
        <v>1019.8</v>
      </c>
      <c r="H10545">
        <v>0.85</v>
      </c>
      <c r="I10545" t="s">
        <v>26</v>
      </c>
      <c r="J10545">
        <v>0.8</v>
      </c>
      <c r="K10545">
        <v>9</v>
      </c>
      <c r="L10545">
        <v>2025</v>
      </c>
      <c r="M10545" t="s">
        <v>364</v>
      </c>
      <c r="N10545" s="89" cm="1">
        <f t="array" ref="N10545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10545" s="89">
        <f>_34_KNMI_Stations[[#This Row],[graaddagen]]*_34_KNMI_Stations[[#This Row],[Gewogen factor]]</f>
        <v>2.0799999999999996</v>
      </c>
      <c r="P10545" s="89" cm="1">
        <f t="array" ref="P105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46" spans="1:16" x14ac:dyDescent="0.25">
      <c r="A10546">
        <v>348</v>
      </c>
      <c r="B10546" s="110">
        <v>45906</v>
      </c>
      <c r="C10546" s="89">
        <v>2.8</v>
      </c>
      <c r="D10546" s="89">
        <v>16.8</v>
      </c>
      <c r="E10546" s="96">
        <v>1639</v>
      </c>
      <c r="F10546" s="89">
        <v>0</v>
      </c>
      <c r="G10546" s="89">
        <v>1021.8</v>
      </c>
      <c r="H10546">
        <v>0.74</v>
      </c>
      <c r="I10546" t="s">
        <v>26</v>
      </c>
      <c r="J10546">
        <v>0.8</v>
      </c>
      <c r="K10546">
        <v>9</v>
      </c>
      <c r="L10546">
        <v>2025</v>
      </c>
      <c r="M10546" t="s">
        <v>364</v>
      </c>
      <c r="N10546" s="89" cm="1">
        <f t="array" ref="N10546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10546" s="89">
        <f>_34_KNMI_Stations[[#This Row],[graaddagen]]*_34_KNMI_Stations[[#This Row],[Gewogen factor]]</f>
        <v>0.95999999999999952</v>
      </c>
      <c r="P10546" s="89" cm="1">
        <f t="array" ref="P105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47" spans="1:16" x14ac:dyDescent="0.25">
      <c r="A10547">
        <v>348</v>
      </c>
      <c r="B10547" s="110">
        <v>45907</v>
      </c>
      <c r="C10547" s="89">
        <v>4.5</v>
      </c>
      <c r="D10547" s="89">
        <v>20.399999999999999</v>
      </c>
      <c r="E10547" s="96">
        <v>1947</v>
      </c>
      <c r="F10547" s="89">
        <v>0</v>
      </c>
      <c r="G10547" s="89">
        <v>1013.8</v>
      </c>
      <c r="H10547">
        <v>0.62</v>
      </c>
      <c r="I10547" t="s">
        <v>26</v>
      </c>
      <c r="J10547">
        <v>0.8</v>
      </c>
      <c r="K10547">
        <v>9</v>
      </c>
      <c r="L10547">
        <v>2025</v>
      </c>
      <c r="M10547" t="s">
        <v>364</v>
      </c>
      <c r="N10547" s="89" cm="1">
        <f t="array" ref="N10547">IF(ISNUMBER(_34_KNMI_Stations[[#This Row],[Etmaal temperatuur °C]]),IF(_34_KNMI_Stations[[#This Row],[Etmaal temperatuur °C]]&lt;stookgrens[],stookgrens[]-_34_KNMI_Stations[[#This Row],[Etmaal temperatuur °C]],0),"")</f>
        <v>0</v>
      </c>
      <c r="O10547" s="89">
        <f>_34_KNMI_Stations[[#This Row],[graaddagen]]*_34_KNMI_Stations[[#This Row],[Gewogen factor]]</f>
        <v>0</v>
      </c>
      <c r="P10547" s="89" cm="1">
        <f t="array" ref="P10547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10548" spans="1:16" x14ac:dyDescent="0.25">
      <c r="A10548">
        <v>348</v>
      </c>
      <c r="B10548" s="110">
        <v>45908</v>
      </c>
      <c r="C10548" s="89">
        <v>2.9</v>
      </c>
      <c r="D10548" s="89">
        <v>18.600000000000001</v>
      </c>
      <c r="E10548" s="96">
        <v>1485</v>
      </c>
      <c r="F10548" s="89">
        <v>0.5</v>
      </c>
      <c r="G10548" s="89">
        <v>1016.4</v>
      </c>
      <c r="H10548">
        <v>0.79</v>
      </c>
      <c r="I10548" t="s">
        <v>26</v>
      </c>
      <c r="J10548">
        <v>0.8</v>
      </c>
      <c r="K10548">
        <v>9</v>
      </c>
      <c r="L10548">
        <v>2025</v>
      </c>
      <c r="M10548" t="s">
        <v>365</v>
      </c>
      <c r="N10548" s="89" cm="1">
        <f t="array" ref="N10548">IF(ISNUMBER(_34_KNMI_Stations[[#This Row],[Etmaal temperatuur °C]]),IF(_34_KNMI_Stations[[#This Row],[Etmaal temperatuur °C]]&lt;stookgrens[],stookgrens[]-_34_KNMI_Stations[[#This Row],[Etmaal temperatuur °C]],0),"")</f>
        <v>0</v>
      </c>
      <c r="O10548" s="89">
        <f>_34_KNMI_Stations[[#This Row],[graaddagen]]*_34_KNMI_Stations[[#This Row],[Gewogen factor]]</f>
        <v>0</v>
      </c>
      <c r="P10548" s="89" cm="1">
        <f t="array" ref="P10548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0549" spans="1:16" x14ac:dyDescent="0.25">
      <c r="A10549">
        <v>348</v>
      </c>
      <c r="B10549" s="110">
        <v>45909</v>
      </c>
      <c r="C10549" s="89">
        <v>1.9</v>
      </c>
      <c r="D10549" s="89">
        <v>13.4</v>
      </c>
      <c r="E10549" s="96">
        <v>705</v>
      </c>
      <c r="F10549" s="89">
        <v>6.6</v>
      </c>
      <c r="G10549" s="89">
        <v>1016.2</v>
      </c>
      <c r="H10549">
        <v>0.88</v>
      </c>
      <c r="I10549" t="s">
        <v>26</v>
      </c>
      <c r="J10549">
        <v>0.8</v>
      </c>
      <c r="K10549">
        <v>9</v>
      </c>
      <c r="L10549">
        <v>2025</v>
      </c>
      <c r="M10549" t="s">
        <v>365</v>
      </c>
      <c r="N10549" s="89" cm="1">
        <f t="array" ref="N10549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0549" s="89">
        <f>_34_KNMI_Stations[[#This Row],[graaddagen]]*_34_KNMI_Stations[[#This Row],[Gewogen factor]]</f>
        <v>3.6799999999999997</v>
      </c>
      <c r="P10549" s="89" cm="1">
        <f t="array" ref="P105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50" spans="1:16" x14ac:dyDescent="0.25">
      <c r="A10550">
        <v>348</v>
      </c>
      <c r="B10550" s="110">
        <v>45910</v>
      </c>
      <c r="C10550" s="89">
        <v>4</v>
      </c>
      <c r="D10550" s="89">
        <v>15.6</v>
      </c>
      <c r="E10550" s="96">
        <v>1348</v>
      </c>
      <c r="F10550" s="89">
        <v>0.3</v>
      </c>
      <c r="G10550" s="89">
        <v>1007</v>
      </c>
      <c r="H10550">
        <v>0.8</v>
      </c>
      <c r="I10550" t="s">
        <v>26</v>
      </c>
      <c r="J10550">
        <v>0.8</v>
      </c>
      <c r="K10550">
        <v>9</v>
      </c>
      <c r="L10550">
        <v>2025</v>
      </c>
      <c r="M10550" t="s">
        <v>365</v>
      </c>
      <c r="N10550" s="89" cm="1">
        <f t="array" ref="N10550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10550" s="89">
        <f>_34_KNMI_Stations[[#This Row],[graaddagen]]*_34_KNMI_Stations[[#This Row],[Gewogen factor]]</f>
        <v>1.9200000000000004</v>
      </c>
      <c r="P10550" s="89" cm="1">
        <f t="array" ref="P105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51" spans="1:16" x14ac:dyDescent="0.25">
      <c r="A10551">
        <v>348</v>
      </c>
      <c r="B10551" s="110">
        <v>45911</v>
      </c>
      <c r="C10551" s="89">
        <v>6.2</v>
      </c>
      <c r="D10551" s="89">
        <v>15.5</v>
      </c>
      <c r="E10551" s="96">
        <v>1146</v>
      </c>
      <c r="F10551" s="89">
        <v>5.2</v>
      </c>
      <c r="G10551" s="89">
        <v>1004.5</v>
      </c>
      <c r="H10551">
        <v>0.82</v>
      </c>
      <c r="I10551" t="s">
        <v>26</v>
      </c>
      <c r="J10551">
        <v>0.8</v>
      </c>
      <c r="K10551">
        <v>9</v>
      </c>
      <c r="L10551">
        <v>2025</v>
      </c>
      <c r="M10551" t="s">
        <v>365</v>
      </c>
      <c r="N10551" s="89" cm="1">
        <f t="array" ref="N10551">IF(ISNUMBER(_34_KNMI_Stations[[#This Row],[Etmaal temperatuur °C]]),IF(_34_KNMI_Stations[[#This Row],[Etmaal temperatuur °C]]&lt;stookgrens[],stookgrens[]-_34_KNMI_Stations[[#This Row],[Etmaal temperatuur °C]],0),"")</f>
        <v>2.5</v>
      </c>
      <c r="O10551" s="89">
        <f>_34_KNMI_Stations[[#This Row],[graaddagen]]*_34_KNMI_Stations[[#This Row],[Gewogen factor]]</f>
        <v>2</v>
      </c>
      <c r="P10551" s="89" cm="1">
        <f t="array" ref="P105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52" spans="1:16" x14ac:dyDescent="0.25">
      <c r="A10552">
        <v>348</v>
      </c>
      <c r="B10552" s="110">
        <v>45912</v>
      </c>
      <c r="C10552" s="89">
        <v>6.8</v>
      </c>
      <c r="D10552" s="89">
        <v>14.7</v>
      </c>
      <c r="E10552" s="96">
        <v>1555</v>
      </c>
      <c r="F10552" s="89">
        <v>0.3</v>
      </c>
      <c r="G10552" s="89">
        <v>1012.2</v>
      </c>
      <c r="H10552">
        <v>0.74</v>
      </c>
      <c r="I10552" t="s">
        <v>26</v>
      </c>
      <c r="J10552">
        <v>0.8</v>
      </c>
      <c r="K10552">
        <v>9</v>
      </c>
      <c r="L10552">
        <v>2025</v>
      </c>
      <c r="M10552" t="s">
        <v>365</v>
      </c>
      <c r="N10552" s="89" cm="1">
        <f t="array" ref="N10552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10552" s="89">
        <f>_34_KNMI_Stations[[#This Row],[graaddagen]]*_34_KNMI_Stations[[#This Row],[Gewogen factor]]</f>
        <v>2.6400000000000006</v>
      </c>
      <c r="P10552" s="89" cm="1">
        <f t="array" ref="P105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53" spans="1:16" x14ac:dyDescent="0.25">
      <c r="A10553">
        <v>348</v>
      </c>
      <c r="B10553" s="110">
        <v>45913</v>
      </c>
      <c r="C10553" s="89">
        <v>5</v>
      </c>
      <c r="D10553" s="89">
        <v>13.5</v>
      </c>
      <c r="E10553" s="96">
        <v>986</v>
      </c>
      <c r="F10553" s="89">
        <v>5.7</v>
      </c>
      <c r="G10553" s="89">
        <v>1011.5</v>
      </c>
      <c r="H10553">
        <v>0.87</v>
      </c>
      <c r="I10553" t="s">
        <v>26</v>
      </c>
      <c r="J10553">
        <v>0.8</v>
      </c>
      <c r="K10553">
        <v>9</v>
      </c>
      <c r="L10553">
        <v>2025</v>
      </c>
      <c r="M10553" t="s">
        <v>365</v>
      </c>
      <c r="N10553" s="89" cm="1">
        <f t="array" ref="N10553">IF(ISNUMBER(_34_KNMI_Stations[[#This Row],[Etmaal temperatuur °C]]),IF(_34_KNMI_Stations[[#This Row],[Etmaal temperatuur °C]]&lt;stookgrens[],stookgrens[]-_34_KNMI_Stations[[#This Row],[Etmaal temperatuur °C]],0),"")</f>
        <v>4.5</v>
      </c>
      <c r="O10553" s="89">
        <f>_34_KNMI_Stations[[#This Row],[graaddagen]]*_34_KNMI_Stations[[#This Row],[Gewogen factor]]</f>
        <v>3.6</v>
      </c>
      <c r="P10553" s="89" cm="1">
        <f t="array" ref="P105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54" spans="1:16" x14ac:dyDescent="0.25">
      <c r="A10554">
        <v>348</v>
      </c>
      <c r="B10554" s="110">
        <v>45914</v>
      </c>
      <c r="C10554" s="89">
        <v>4.8</v>
      </c>
      <c r="D10554" s="89">
        <v>15</v>
      </c>
      <c r="E10554" s="96">
        <v>1377</v>
      </c>
      <c r="F10554" s="89">
        <v>2.7</v>
      </c>
      <c r="G10554" s="89">
        <v>1010.9</v>
      </c>
      <c r="H10554">
        <v>0.82</v>
      </c>
      <c r="I10554" t="s">
        <v>26</v>
      </c>
      <c r="J10554">
        <v>0.8</v>
      </c>
      <c r="K10554">
        <v>9</v>
      </c>
      <c r="L10554">
        <v>2025</v>
      </c>
      <c r="M10554" t="s">
        <v>365</v>
      </c>
      <c r="N10554" s="89" cm="1">
        <f t="array" ref="N10554">IF(ISNUMBER(_34_KNMI_Stations[[#This Row],[Etmaal temperatuur °C]]),IF(_34_KNMI_Stations[[#This Row],[Etmaal temperatuur °C]]&lt;stookgrens[],stookgrens[]-_34_KNMI_Stations[[#This Row],[Etmaal temperatuur °C]],0),"")</f>
        <v>3</v>
      </c>
      <c r="O10554" s="89">
        <f>_34_KNMI_Stations[[#This Row],[graaddagen]]*_34_KNMI_Stations[[#This Row],[Gewogen factor]]</f>
        <v>2.4000000000000004</v>
      </c>
      <c r="P10554" s="89" cm="1">
        <f t="array" ref="P105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55" spans="1:16" x14ac:dyDescent="0.25">
      <c r="A10555">
        <v>348</v>
      </c>
      <c r="B10555" s="110">
        <v>45915</v>
      </c>
      <c r="C10555" s="89">
        <v>10.6</v>
      </c>
      <c r="D10555" s="89">
        <v>16.899999999999999</v>
      </c>
      <c r="E10555" s="96">
        <v>1368</v>
      </c>
      <c r="F10555" s="89">
        <v>3.1</v>
      </c>
      <c r="G10555" s="89">
        <v>1005.5</v>
      </c>
      <c r="H10555">
        <v>0.75</v>
      </c>
      <c r="I10555" t="s">
        <v>26</v>
      </c>
      <c r="J10555">
        <v>0.8</v>
      </c>
      <c r="K10555">
        <v>9</v>
      </c>
      <c r="L10555">
        <v>2025</v>
      </c>
      <c r="M10555" t="s">
        <v>366</v>
      </c>
      <c r="N10555" s="89" cm="1">
        <f t="array" ref="N10555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10555" s="89">
        <f>_34_KNMI_Stations[[#This Row],[graaddagen]]*_34_KNMI_Stations[[#This Row],[Gewogen factor]]</f>
        <v>0.88000000000000123</v>
      </c>
      <c r="P10555" s="89" cm="1">
        <f t="array" ref="P105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56" spans="1:16" x14ac:dyDescent="0.25">
      <c r="A10556">
        <v>348</v>
      </c>
      <c r="B10556" s="110">
        <v>45916</v>
      </c>
      <c r="C10556" s="89">
        <v>7.3</v>
      </c>
      <c r="D10556" s="89">
        <v>15.1</v>
      </c>
      <c r="E10556" s="96">
        <v>951</v>
      </c>
      <c r="F10556" s="89">
        <v>3.6</v>
      </c>
      <c r="G10556" s="89">
        <v>1014.5</v>
      </c>
      <c r="H10556">
        <v>0.78</v>
      </c>
      <c r="I10556" t="s">
        <v>26</v>
      </c>
      <c r="J10556">
        <v>0.8</v>
      </c>
      <c r="K10556">
        <v>9</v>
      </c>
      <c r="L10556">
        <v>2025</v>
      </c>
      <c r="M10556" t="s">
        <v>366</v>
      </c>
      <c r="N10556" s="89" cm="1">
        <f t="array" ref="N10556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0556" s="89">
        <f>_34_KNMI_Stations[[#This Row],[graaddagen]]*_34_KNMI_Stations[[#This Row],[Gewogen factor]]</f>
        <v>2.3200000000000003</v>
      </c>
      <c r="P10556" s="89" cm="1">
        <f t="array" ref="P105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57" spans="1:16" x14ac:dyDescent="0.25">
      <c r="A10557">
        <v>348</v>
      </c>
      <c r="B10557" s="110">
        <v>45917</v>
      </c>
      <c r="C10557" s="89">
        <v>5.8</v>
      </c>
      <c r="D10557" s="89">
        <v>15.3</v>
      </c>
      <c r="E10557" s="96">
        <v>450</v>
      </c>
      <c r="F10557" s="89">
        <v>1.1000000000000001</v>
      </c>
      <c r="G10557" s="89">
        <v>1018.4</v>
      </c>
      <c r="H10557">
        <v>0.87</v>
      </c>
      <c r="I10557" t="s">
        <v>26</v>
      </c>
      <c r="J10557">
        <v>0.8</v>
      </c>
      <c r="K10557">
        <v>9</v>
      </c>
      <c r="L10557">
        <v>2025</v>
      </c>
      <c r="M10557" t="s">
        <v>366</v>
      </c>
      <c r="N10557" s="89" cm="1">
        <f t="array" ref="N10557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0557" s="89">
        <f>_34_KNMI_Stations[[#This Row],[graaddagen]]*_34_KNMI_Stations[[#This Row],[Gewogen factor]]</f>
        <v>2.1599999999999997</v>
      </c>
      <c r="P10557" s="89" cm="1">
        <f t="array" ref="P105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58" spans="1:16" x14ac:dyDescent="0.25">
      <c r="A10558">
        <v>348</v>
      </c>
      <c r="B10558" s="110">
        <v>45918</v>
      </c>
      <c r="C10558" s="89">
        <v>6.1</v>
      </c>
      <c r="D10558" s="89">
        <v>18.600000000000001</v>
      </c>
      <c r="E10558" s="96">
        <v>362</v>
      </c>
      <c r="F10558" s="89">
        <v>0</v>
      </c>
      <c r="G10558" s="89">
        <v>1020.3</v>
      </c>
      <c r="H10558">
        <v>0.85</v>
      </c>
      <c r="I10558" t="s">
        <v>26</v>
      </c>
      <c r="J10558">
        <v>0.8</v>
      </c>
      <c r="K10558">
        <v>9</v>
      </c>
      <c r="L10558">
        <v>2025</v>
      </c>
      <c r="M10558" t="s">
        <v>366</v>
      </c>
      <c r="N10558" s="89" cm="1">
        <f t="array" ref="N10558">IF(ISNUMBER(_34_KNMI_Stations[[#This Row],[Etmaal temperatuur °C]]),IF(_34_KNMI_Stations[[#This Row],[Etmaal temperatuur °C]]&lt;stookgrens[],stookgrens[]-_34_KNMI_Stations[[#This Row],[Etmaal temperatuur °C]],0),"")</f>
        <v>0</v>
      </c>
      <c r="O10558" s="89">
        <f>_34_KNMI_Stations[[#This Row],[graaddagen]]*_34_KNMI_Stations[[#This Row],[Gewogen factor]]</f>
        <v>0</v>
      </c>
      <c r="P10558" s="89" cm="1">
        <f t="array" ref="P10558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0559" spans="1:16" x14ac:dyDescent="0.25">
      <c r="A10559">
        <v>348</v>
      </c>
      <c r="B10559" s="110">
        <v>45919</v>
      </c>
      <c r="C10559" s="89">
        <v>3.4</v>
      </c>
      <c r="D10559" s="89">
        <v>19.2</v>
      </c>
      <c r="E10559" s="96">
        <v>1544</v>
      </c>
      <c r="F10559" s="89">
        <v>0</v>
      </c>
      <c r="G10559" s="89">
        <v>1019.8</v>
      </c>
      <c r="H10559">
        <v>0.77</v>
      </c>
      <c r="I10559" t="s">
        <v>26</v>
      </c>
      <c r="J10559">
        <v>0.8</v>
      </c>
      <c r="K10559">
        <v>9</v>
      </c>
      <c r="L10559">
        <v>2025</v>
      </c>
      <c r="M10559" t="s">
        <v>366</v>
      </c>
      <c r="N10559" s="89" cm="1">
        <f t="array" ref="N10559">IF(ISNUMBER(_34_KNMI_Stations[[#This Row],[Etmaal temperatuur °C]]),IF(_34_KNMI_Stations[[#This Row],[Etmaal temperatuur °C]]&lt;stookgrens[],stookgrens[]-_34_KNMI_Stations[[#This Row],[Etmaal temperatuur °C]],0),"")</f>
        <v>0</v>
      </c>
      <c r="O10559" s="89">
        <f>_34_KNMI_Stations[[#This Row],[graaddagen]]*_34_KNMI_Stations[[#This Row],[Gewogen factor]]</f>
        <v>0</v>
      </c>
      <c r="P10559" s="89" cm="1">
        <f t="array" ref="P10559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0560" spans="1:16" x14ac:dyDescent="0.25">
      <c r="A10560">
        <v>348</v>
      </c>
      <c r="B10560" s="110">
        <v>45920</v>
      </c>
      <c r="C10560" s="89">
        <v>4.4000000000000004</v>
      </c>
      <c r="D10560" s="89">
        <v>19.3</v>
      </c>
      <c r="E10560" s="96">
        <v>588</v>
      </c>
      <c r="F10560" s="89">
        <v>3.3</v>
      </c>
      <c r="G10560" s="89">
        <v>1011.7</v>
      </c>
      <c r="H10560">
        <v>0.84</v>
      </c>
      <c r="I10560" t="s">
        <v>26</v>
      </c>
      <c r="J10560">
        <v>0.8</v>
      </c>
      <c r="K10560">
        <v>9</v>
      </c>
      <c r="L10560">
        <v>2025</v>
      </c>
      <c r="M10560" t="s">
        <v>366</v>
      </c>
      <c r="N10560" s="89" cm="1">
        <f t="array" ref="N10560">IF(ISNUMBER(_34_KNMI_Stations[[#This Row],[Etmaal temperatuur °C]]),IF(_34_KNMI_Stations[[#This Row],[Etmaal temperatuur °C]]&lt;stookgrens[],stookgrens[]-_34_KNMI_Stations[[#This Row],[Etmaal temperatuur °C]],0),"")</f>
        <v>0</v>
      </c>
      <c r="O10560" s="89">
        <f>_34_KNMI_Stations[[#This Row],[graaddagen]]*_34_KNMI_Stations[[#This Row],[Gewogen factor]]</f>
        <v>0</v>
      </c>
      <c r="P10560" s="89" cm="1">
        <f t="array" ref="P10560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0561" spans="1:16" x14ac:dyDescent="0.25">
      <c r="A10561">
        <v>348</v>
      </c>
      <c r="B10561" s="110">
        <v>45921</v>
      </c>
      <c r="C10561" s="89">
        <v>5</v>
      </c>
      <c r="D10561" s="89">
        <v>13.2</v>
      </c>
      <c r="E10561" s="96">
        <v>972</v>
      </c>
      <c r="F10561" s="89">
        <v>0.6</v>
      </c>
      <c r="G10561" s="89">
        <v>1015.1</v>
      </c>
      <c r="H10561">
        <v>0.79</v>
      </c>
      <c r="I10561" t="s">
        <v>26</v>
      </c>
      <c r="J10561">
        <v>0.8</v>
      </c>
      <c r="K10561">
        <v>9</v>
      </c>
      <c r="L10561">
        <v>2025</v>
      </c>
      <c r="M10561" t="s">
        <v>366</v>
      </c>
      <c r="N10561" s="89" cm="1">
        <f t="array" ref="N10561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0561" s="89">
        <f>_34_KNMI_Stations[[#This Row],[graaddagen]]*_34_KNMI_Stations[[#This Row],[Gewogen factor]]</f>
        <v>3.8400000000000007</v>
      </c>
      <c r="P10561" s="89" cm="1">
        <f t="array" ref="P105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62" spans="1:16" x14ac:dyDescent="0.25">
      <c r="A10562">
        <v>348</v>
      </c>
      <c r="B10562" s="110">
        <v>45922</v>
      </c>
      <c r="C10562" s="89">
        <v>3.7</v>
      </c>
      <c r="D10562" s="89">
        <v>11.2</v>
      </c>
      <c r="E10562" s="96">
        <v>1439</v>
      </c>
      <c r="F10562" s="89">
        <v>0</v>
      </c>
      <c r="G10562" s="89">
        <v>1023.6</v>
      </c>
      <c r="H10562">
        <v>0.77</v>
      </c>
      <c r="I10562" t="s">
        <v>26</v>
      </c>
      <c r="J10562">
        <v>0.8</v>
      </c>
      <c r="K10562">
        <v>9</v>
      </c>
      <c r="L10562">
        <v>2025</v>
      </c>
      <c r="M10562" t="s">
        <v>367</v>
      </c>
      <c r="N10562" s="89" cm="1">
        <f t="array" ref="N10562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10562" s="89">
        <f>_34_KNMI_Stations[[#This Row],[graaddagen]]*_34_KNMI_Stations[[#This Row],[Gewogen factor]]</f>
        <v>5.4400000000000013</v>
      </c>
      <c r="P10562" s="89" cm="1">
        <f t="array" ref="P105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63" spans="1:16" x14ac:dyDescent="0.25">
      <c r="A10563">
        <v>348</v>
      </c>
      <c r="B10563" s="110">
        <v>45923</v>
      </c>
      <c r="C10563" s="89">
        <v>3</v>
      </c>
      <c r="D10563" s="89">
        <v>11.7</v>
      </c>
      <c r="E10563" s="96">
        <v>1329</v>
      </c>
      <c r="F10563" s="89">
        <v>1.1000000000000001</v>
      </c>
      <c r="G10563" s="89">
        <v>1025.7</v>
      </c>
      <c r="H10563">
        <v>0.81</v>
      </c>
      <c r="I10563" t="s">
        <v>26</v>
      </c>
      <c r="J10563">
        <v>0.8</v>
      </c>
      <c r="K10563">
        <v>9</v>
      </c>
      <c r="L10563">
        <v>2025</v>
      </c>
      <c r="M10563" t="s">
        <v>367</v>
      </c>
      <c r="N10563" s="89" cm="1">
        <f t="array" ref="N10563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0563" s="89">
        <f>_34_KNMI_Stations[[#This Row],[graaddagen]]*_34_KNMI_Stations[[#This Row],[Gewogen factor]]</f>
        <v>5.0400000000000009</v>
      </c>
      <c r="P10563" s="89" cm="1">
        <f t="array" ref="P105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64" spans="1:16" x14ac:dyDescent="0.25">
      <c r="A10564">
        <v>348</v>
      </c>
      <c r="B10564" s="110">
        <v>45924</v>
      </c>
      <c r="C10564" s="89">
        <v>4.4000000000000004</v>
      </c>
      <c r="D10564" s="89">
        <v>11.8</v>
      </c>
      <c r="E10564" s="96">
        <v>1300</v>
      </c>
      <c r="F10564" s="89">
        <v>0</v>
      </c>
      <c r="G10564" s="89">
        <v>1025.5999999999999</v>
      </c>
      <c r="H10564">
        <v>0.67</v>
      </c>
      <c r="I10564" t="s">
        <v>26</v>
      </c>
      <c r="J10564">
        <v>0.8</v>
      </c>
      <c r="K10564">
        <v>9</v>
      </c>
      <c r="L10564">
        <v>2025</v>
      </c>
      <c r="M10564" t="s">
        <v>367</v>
      </c>
      <c r="N10564" s="89" cm="1">
        <f t="array" ref="N10564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0564" s="89">
        <f>_34_KNMI_Stations[[#This Row],[graaddagen]]*_34_KNMI_Stations[[#This Row],[Gewogen factor]]</f>
        <v>4.96</v>
      </c>
      <c r="P10564" s="89" cm="1">
        <f t="array" ref="P105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65" spans="1:16" x14ac:dyDescent="0.25">
      <c r="A10565">
        <v>348</v>
      </c>
      <c r="B10565" s="110">
        <v>45925</v>
      </c>
      <c r="C10565" s="89">
        <v>5.2</v>
      </c>
      <c r="D10565" s="89">
        <v>12</v>
      </c>
      <c r="E10565" s="96">
        <v>1016</v>
      </c>
      <c r="F10565" s="89">
        <v>-0.1</v>
      </c>
      <c r="G10565" s="89">
        <v>1023.3</v>
      </c>
      <c r="H10565">
        <v>0.64</v>
      </c>
      <c r="I10565" t="s">
        <v>26</v>
      </c>
      <c r="J10565">
        <v>0.8</v>
      </c>
      <c r="K10565">
        <v>9</v>
      </c>
      <c r="L10565">
        <v>2025</v>
      </c>
      <c r="M10565" t="s">
        <v>367</v>
      </c>
      <c r="N10565" s="89" cm="1">
        <f t="array" ref="N10565">IF(ISNUMBER(_34_KNMI_Stations[[#This Row],[Etmaal temperatuur °C]]),IF(_34_KNMI_Stations[[#This Row],[Etmaal temperatuur °C]]&lt;stookgrens[],stookgrens[]-_34_KNMI_Stations[[#This Row],[Etmaal temperatuur °C]],0),"")</f>
        <v>6</v>
      </c>
      <c r="O10565" s="89">
        <f>_34_KNMI_Stations[[#This Row],[graaddagen]]*_34_KNMI_Stations[[#This Row],[Gewogen factor]]</f>
        <v>4.8000000000000007</v>
      </c>
      <c r="P10565" s="89" cm="1">
        <f t="array" ref="P105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66" spans="1:16" x14ac:dyDescent="0.25">
      <c r="A10566">
        <v>348</v>
      </c>
      <c r="B10566" s="110">
        <v>45926</v>
      </c>
      <c r="C10566" s="89">
        <v>2.8</v>
      </c>
      <c r="D10566" s="89">
        <v>11.6</v>
      </c>
      <c r="E10566" s="96">
        <v>798</v>
      </c>
      <c r="F10566" s="89">
        <v>0</v>
      </c>
      <c r="G10566" s="89">
        <v>1022.5</v>
      </c>
      <c r="H10566">
        <v>0.77</v>
      </c>
      <c r="I10566" t="s">
        <v>26</v>
      </c>
      <c r="J10566">
        <v>0.8</v>
      </c>
      <c r="K10566">
        <v>9</v>
      </c>
      <c r="L10566">
        <v>2025</v>
      </c>
      <c r="M10566" t="s">
        <v>367</v>
      </c>
      <c r="N10566" s="89" cm="1">
        <f t="array" ref="N10566">IF(ISNUMBER(_34_KNMI_Stations[[#This Row],[Etmaal temperatuur °C]]),IF(_34_KNMI_Stations[[#This Row],[Etmaal temperatuur °C]]&lt;stookgrens[],stookgrens[]-_34_KNMI_Stations[[#This Row],[Etmaal temperatuur °C]],0),"")</f>
        <v>6.4</v>
      </c>
      <c r="O10566" s="89">
        <f>_34_KNMI_Stations[[#This Row],[graaddagen]]*_34_KNMI_Stations[[#This Row],[Gewogen factor]]</f>
        <v>5.120000000000001</v>
      </c>
      <c r="P10566" s="89" cm="1">
        <f t="array" ref="P105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67" spans="1:16" x14ac:dyDescent="0.25">
      <c r="A10567">
        <v>348</v>
      </c>
      <c r="B10567" s="110">
        <v>45927</v>
      </c>
      <c r="C10567" s="89">
        <v>1.7</v>
      </c>
      <c r="D10567" s="89">
        <v>12.7</v>
      </c>
      <c r="E10567" s="96">
        <v>513</v>
      </c>
      <c r="F10567" s="89">
        <v>0.1</v>
      </c>
      <c r="G10567" s="89">
        <v>1021.6</v>
      </c>
      <c r="H10567">
        <v>0.88</v>
      </c>
      <c r="I10567" t="s">
        <v>26</v>
      </c>
      <c r="J10567">
        <v>0.8</v>
      </c>
      <c r="K10567">
        <v>9</v>
      </c>
      <c r="L10567">
        <v>2025</v>
      </c>
      <c r="M10567" t="s">
        <v>367</v>
      </c>
      <c r="N10567" s="89" cm="1">
        <f t="array" ref="N10567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10567" s="89">
        <f>_34_KNMI_Stations[[#This Row],[graaddagen]]*_34_KNMI_Stations[[#This Row],[Gewogen factor]]</f>
        <v>4.2400000000000011</v>
      </c>
      <c r="P10567" s="89" cm="1">
        <f t="array" ref="P105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68" spans="1:16" x14ac:dyDescent="0.25">
      <c r="A10568">
        <v>348</v>
      </c>
      <c r="B10568" s="110">
        <v>45928</v>
      </c>
      <c r="C10568" s="89">
        <v>1.7</v>
      </c>
      <c r="D10568" s="89">
        <v>12.7</v>
      </c>
      <c r="E10568" s="96">
        <v>1320</v>
      </c>
      <c r="F10568" s="89">
        <v>0</v>
      </c>
      <c r="G10568" s="89">
        <v>1022.4</v>
      </c>
      <c r="H10568">
        <v>0.84</v>
      </c>
      <c r="I10568" t="s">
        <v>26</v>
      </c>
      <c r="J10568">
        <v>0.8</v>
      </c>
      <c r="K10568">
        <v>9</v>
      </c>
      <c r="L10568">
        <v>2025</v>
      </c>
      <c r="M10568" t="s">
        <v>367</v>
      </c>
      <c r="N10568" s="89" cm="1">
        <f t="array" ref="N10568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10568" s="89">
        <f>_34_KNMI_Stations[[#This Row],[graaddagen]]*_34_KNMI_Stations[[#This Row],[Gewogen factor]]</f>
        <v>4.2400000000000011</v>
      </c>
      <c r="P10568" s="89" cm="1">
        <f t="array" ref="P105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69" spans="1:16" x14ac:dyDescent="0.25">
      <c r="A10569">
        <v>348</v>
      </c>
      <c r="B10569" s="110">
        <v>45929</v>
      </c>
      <c r="C10569" s="89">
        <v>2.1</v>
      </c>
      <c r="D10569" s="89">
        <v>12.4</v>
      </c>
      <c r="E10569" s="96">
        <v>1328</v>
      </c>
      <c r="F10569" s="89">
        <v>0</v>
      </c>
      <c r="G10569" s="89">
        <v>1023.3</v>
      </c>
      <c r="H10569">
        <v>0.85</v>
      </c>
      <c r="I10569" t="s">
        <v>26</v>
      </c>
      <c r="J10569">
        <v>0.8</v>
      </c>
      <c r="K10569">
        <v>9</v>
      </c>
      <c r="L10569">
        <v>2025</v>
      </c>
      <c r="M10569" t="s">
        <v>368</v>
      </c>
      <c r="N10569" s="89" cm="1">
        <f t="array" ref="N10569">IF(ISNUMBER(_34_KNMI_Stations[[#This Row],[Etmaal temperatuur °C]]),IF(_34_KNMI_Stations[[#This Row],[Etmaal temperatuur °C]]&lt;stookgrens[],stookgrens[]-_34_KNMI_Stations[[#This Row],[Etmaal temperatuur °C]],0),"")</f>
        <v>5.6</v>
      </c>
      <c r="O10569" s="89">
        <f>_34_KNMI_Stations[[#This Row],[graaddagen]]*_34_KNMI_Stations[[#This Row],[Gewogen factor]]</f>
        <v>4.4799999999999995</v>
      </c>
      <c r="P10569" s="89" cm="1">
        <f t="array" ref="P105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70" spans="1:16" x14ac:dyDescent="0.25">
      <c r="A10570">
        <v>348</v>
      </c>
      <c r="B10570" s="110">
        <v>45930</v>
      </c>
      <c r="C10570" s="89">
        <v>1.6</v>
      </c>
      <c r="D10570" s="89">
        <v>12.7</v>
      </c>
      <c r="E10570" s="96">
        <v>1110</v>
      </c>
      <c r="F10570" s="89">
        <v>-0.1</v>
      </c>
      <c r="G10570" s="89">
        <v>1025.4000000000001</v>
      </c>
      <c r="H10570">
        <v>0.86</v>
      </c>
      <c r="I10570" t="s">
        <v>26</v>
      </c>
      <c r="J10570">
        <v>0.8</v>
      </c>
      <c r="K10570">
        <v>9</v>
      </c>
      <c r="L10570">
        <v>2025</v>
      </c>
      <c r="M10570" t="s">
        <v>368</v>
      </c>
      <c r="N10570" s="89" cm="1">
        <f t="array" ref="N10570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10570" s="89">
        <f>_34_KNMI_Stations[[#This Row],[graaddagen]]*_34_KNMI_Stations[[#This Row],[Gewogen factor]]</f>
        <v>4.2400000000000011</v>
      </c>
      <c r="P10570" s="89" cm="1">
        <f t="array" ref="P105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71" spans="1:16" x14ac:dyDescent="0.25">
      <c r="A10571">
        <v>348</v>
      </c>
      <c r="B10571" s="110">
        <v>45931</v>
      </c>
      <c r="C10571" s="89">
        <v>2.2999999999999998</v>
      </c>
      <c r="D10571" s="89">
        <v>11.3</v>
      </c>
      <c r="E10571" s="96">
        <v>1257</v>
      </c>
      <c r="F10571" s="89">
        <v>0</v>
      </c>
      <c r="G10571" s="89">
        <v>1028.8</v>
      </c>
      <c r="H10571">
        <v>0.74</v>
      </c>
      <c r="I10571" t="s">
        <v>26</v>
      </c>
      <c r="J10571">
        <v>1</v>
      </c>
      <c r="K10571">
        <v>10</v>
      </c>
      <c r="L10571">
        <v>2025</v>
      </c>
      <c r="M10571" t="s">
        <v>368</v>
      </c>
      <c r="N10571" s="89" cm="1">
        <f t="array" ref="N10571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10571" s="89">
        <f>_34_KNMI_Stations[[#This Row],[graaddagen]]*_34_KNMI_Stations[[#This Row],[Gewogen factor]]</f>
        <v>6.6999999999999993</v>
      </c>
      <c r="P10571" s="89" cm="1">
        <f t="array" ref="P105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72" spans="1:16" x14ac:dyDescent="0.25">
      <c r="A10572">
        <v>348</v>
      </c>
      <c r="B10572" s="110">
        <v>45932</v>
      </c>
      <c r="C10572" s="89">
        <v>3.5</v>
      </c>
      <c r="D10572" s="89">
        <v>12.4</v>
      </c>
      <c r="E10572" s="96">
        <v>1032</v>
      </c>
      <c r="F10572" s="89">
        <v>0</v>
      </c>
      <c r="G10572" s="89">
        <v>1025.7</v>
      </c>
      <c r="H10572">
        <v>0.71</v>
      </c>
      <c r="I10572" t="s">
        <v>26</v>
      </c>
      <c r="J10572">
        <v>1</v>
      </c>
      <c r="K10572">
        <v>10</v>
      </c>
      <c r="L10572">
        <v>2025</v>
      </c>
      <c r="M10572" t="s">
        <v>368</v>
      </c>
      <c r="N10572" s="89" cm="1">
        <f t="array" ref="N10572">IF(ISNUMBER(_34_KNMI_Stations[[#This Row],[Etmaal temperatuur °C]]),IF(_34_KNMI_Stations[[#This Row],[Etmaal temperatuur °C]]&lt;stookgrens[],stookgrens[]-_34_KNMI_Stations[[#This Row],[Etmaal temperatuur °C]],0),"")</f>
        <v>5.6</v>
      </c>
      <c r="O10572" s="89">
        <f>_34_KNMI_Stations[[#This Row],[graaddagen]]*_34_KNMI_Stations[[#This Row],[Gewogen factor]]</f>
        <v>5.6</v>
      </c>
      <c r="P10572" s="89" cm="1">
        <f t="array" ref="P105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73" spans="1:16" x14ac:dyDescent="0.25">
      <c r="A10573">
        <v>348</v>
      </c>
      <c r="B10573" s="110">
        <v>45933</v>
      </c>
      <c r="C10573" s="89">
        <v>6.2</v>
      </c>
      <c r="D10573" s="89">
        <v>11.7</v>
      </c>
      <c r="E10573" s="96">
        <v>340</v>
      </c>
      <c r="F10573" s="89">
        <v>8.1</v>
      </c>
      <c r="G10573" s="89">
        <v>1013.9</v>
      </c>
      <c r="H10573">
        <v>0.8</v>
      </c>
      <c r="I10573" t="s">
        <v>26</v>
      </c>
      <c r="J10573">
        <v>1</v>
      </c>
      <c r="K10573">
        <v>10</v>
      </c>
      <c r="L10573">
        <v>2025</v>
      </c>
      <c r="M10573" t="s">
        <v>368</v>
      </c>
      <c r="N10573" s="89" cm="1">
        <f t="array" ref="N10573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0573" s="89">
        <f>_34_KNMI_Stations[[#This Row],[graaddagen]]*_34_KNMI_Stations[[#This Row],[Gewogen factor]]</f>
        <v>6.3000000000000007</v>
      </c>
      <c r="P10573" s="89" cm="1">
        <f t="array" ref="P105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74" spans="1:16" x14ac:dyDescent="0.25">
      <c r="A10574">
        <v>348</v>
      </c>
      <c r="B10574" s="110">
        <v>45934</v>
      </c>
      <c r="C10574" s="89">
        <v>9.5</v>
      </c>
      <c r="D10574" s="89">
        <v>13.5</v>
      </c>
      <c r="E10574" s="96">
        <v>813</v>
      </c>
      <c r="F10574" s="89">
        <v>21.9</v>
      </c>
      <c r="G10574" s="89">
        <v>998.1</v>
      </c>
      <c r="H10574">
        <v>0.79</v>
      </c>
      <c r="I10574" t="s">
        <v>26</v>
      </c>
      <c r="J10574">
        <v>1</v>
      </c>
      <c r="K10574">
        <v>10</v>
      </c>
      <c r="L10574">
        <v>2025</v>
      </c>
      <c r="M10574" t="s">
        <v>368</v>
      </c>
      <c r="N10574" s="89" cm="1">
        <f t="array" ref="N10574">IF(ISNUMBER(_34_KNMI_Stations[[#This Row],[Etmaal temperatuur °C]]),IF(_34_KNMI_Stations[[#This Row],[Etmaal temperatuur °C]]&lt;stookgrens[],stookgrens[]-_34_KNMI_Stations[[#This Row],[Etmaal temperatuur °C]],0),"")</f>
        <v>4.5</v>
      </c>
      <c r="O10574" s="89">
        <f>_34_KNMI_Stations[[#This Row],[graaddagen]]*_34_KNMI_Stations[[#This Row],[Gewogen factor]]</f>
        <v>4.5</v>
      </c>
      <c r="P10574" s="89" cm="1">
        <f t="array" ref="P105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75" spans="1:16" x14ac:dyDescent="0.25">
      <c r="A10575">
        <v>348</v>
      </c>
      <c r="B10575" s="110">
        <v>45935</v>
      </c>
      <c r="C10575" s="89">
        <v>6.3</v>
      </c>
      <c r="D10575" s="89">
        <v>11.6</v>
      </c>
      <c r="E10575" s="96">
        <v>606</v>
      </c>
      <c r="F10575" s="89">
        <v>4</v>
      </c>
      <c r="G10575" s="89">
        <v>1011.3</v>
      </c>
      <c r="H10575">
        <v>0.79</v>
      </c>
      <c r="I10575" t="s">
        <v>26</v>
      </c>
      <c r="J10575">
        <v>1</v>
      </c>
      <c r="K10575">
        <v>10</v>
      </c>
      <c r="L10575">
        <v>2025</v>
      </c>
      <c r="M10575" t="s">
        <v>368</v>
      </c>
      <c r="N10575" s="89" cm="1">
        <f t="array" ref="N10575">IF(ISNUMBER(_34_KNMI_Stations[[#This Row],[Etmaal temperatuur °C]]),IF(_34_KNMI_Stations[[#This Row],[Etmaal temperatuur °C]]&lt;stookgrens[],stookgrens[]-_34_KNMI_Stations[[#This Row],[Etmaal temperatuur °C]],0),"")</f>
        <v>6.4</v>
      </c>
      <c r="O10575" s="89">
        <f>_34_KNMI_Stations[[#This Row],[graaddagen]]*_34_KNMI_Stations[[#This Row],[Gewogen factor]]</f>
        <v>6.4</v>
      </c>
      <c r="P10575" s="89" cm="1">
        <f t="array" ref="P105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76" spans="1:16" x14ac:dyDescent="0.25">
      <c r="A10576">
        <v>348</v>
      </c>
      <c r="B10576" s="110">
        <v>45936</v>
      </c>
      <c r="C10576" s="89">
        <v>3.6</v>
      </c>
      <c r="D10576" s="89">
        <v>13.7</v>
      </c>
      <c r="E10576" s="96">
        <v>298</v>
      </c>
      <c r="F10576" s="89">
        <v>0.4</v>
      </c>
      <c r="G10576" s="89">
        <v>1022.3</v>
      </c>
      <c r="H10576">
        <v>0.89</v>
      </c>
      <c r="I10576" t="s">
        <v>26</v>
      </c>
      <c r="J10576">
        <v>1</v>
      </c>
      <c r="K10576">
        <v>10</v>
      </c>
      <c r="L10576">
        <v>2025</v>
      </c>
      <c r="M10576" t="s">
        <v>369</v>
      </c>
      <c r="N10576" s="89" cm="1">
        <f t="array" ref="N10576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0576" s="89">
        <f>_34_KNMI_Stations[[#This Row],[graaddagen]]*_34_KNMI_Stations[[#This Row],[Gewogen factor]]</f>
        <v>4.3000000000000007</v>
      </c>
      <c r="P10576" s="89" cm="1">
        <f t="array" ref="P105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77" spans="1:16" x14ac:dyDescent="0.25">
      <c r="A10577">
        <v>348</v>
      </c>
      <c r="B10577" s="110">
        <v>45937</v>
      </c>
      <c r="C10577" s="89">
        <v>3.9</v>
      </c>
      <c r="D10577" s="89">
        <v>14.6</v>
      </c>
      <c r="E10577" s="96">
        <v>503</v>
      </c>
      <c r="F10577" s="89">
        <v>0.3</v>
      </c>
      <c r="G10577" s="89">
        <v>1024.0999999999999</v>
      </c>
      <c r="H10577">
        <v>0.93</v>
      </c>
      <c r="I10577" t="s">
        <v>26</v>
      </c>
      <c r="J10577">
        <v>1</v>
      </c>
      <c r="K10577">
        <v>10</v>
      </c>
      <c r="L10577">
        <v>2025</v>
      </c>
      <c r="M10577" t="s">
        <v>369</v>
      </c>
      <c r="N10577" s="89" cm="1">
        <f t="array" ref="N10577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0577" s="89">
        <f>_34_KNMI_Stations[[#This Row],[graaddagen]]*_34_KNMI_Stations[[#This Row],[Gewogen factor]]</f>
        <v>3.4000000000000004</v>
      </c>
      <c r="P10577" s="89" cm="1">
        <f t="array" ref="P105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78" spans="1:16" x14ac:dyDescent="0.25">
      <c r="A10578">
        <v>348</v>
      </c>
      <c r="B10578" s="110">
        <v>45938</v>
      </c>
      <c r="C10578" s="89">
        <v>2.8</v>
      </c>
      <c r="D10578" s="89">
        <v>14.2</v>
      </c>
      <c r="E10578" s="96">
        <v>450</v>
      </c>
      <c r="F10578" s="89">
        <v>0.4</v>
      </c>
      <c r="G10578" s="89">
        <v>1022.5</v>
      </c>
      <c r="H10578">
        <v>0.93</v>
      </c>
      <c r="I10578" t="s">
        <v>26</v>
      </c>
      <c r="J10578">
        <v>1</v>
      </c>
      <c r="K10578">
        <v>10</v>
      </c>
      <c r="L10578">
        <v>2025</v>
      </c>
      <c r="M10578" t="s">
        <v>369</v>
      </c>
      <c r="N10578" s="89" cm="1">
        <f t="array" ref="N10578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0578" s="89">
        <f>_34_KNMI_Stations[[#This Row],[graaddagen]]*_34_KNMI_Stations[[#This Row],[Gewogen factor]]</f>
        <v>3.8000000000000007</v>
      </c>
      <c r="P10578" s="89" cm="1">
        <f t="array" ref="P105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79" spans="1:16" x14ac:dyDescent="0.25">
      <c r="A10579">
        <v>348</v>
      </c>
      <c r="B10579" s="110">
        <v>45939</v>
      </c>
      <c r="C10579" s="89">
        <v>2.1</v>
      </c>
      <c r="D10579" s="89">
        <v>13.1</v>
      </c>
      <c r="E10579" s="96">
        <v>831</v>
      </c>
      <c r="F10579" s="89">
        <v>0</v>
      </c>
      <c r="G10579" s="89">
        <v>1026.4000000000001</v>
      </c>
      <c r="H10579">
        <v>0.84</v>
      </c>
      <c r="I10579" t="s">
        <v>26</v>
      </c>
      <c r="J10579">
        <v>1</v>
      </c>
      <c r="K10579">
        <v>10</v>
      </c>
      <c r="L10579">
        <v>2025</v>
      </c>
      <c r="M10579" t="s">
        <v>369</v>
      </c>
      <c r="N10579" s="89" cm="1">
        <f t="array" ref="N10579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0579" s="89">
        <f>_34_KNMI_Stations[[#This Row],[graaddagen]]*_34_KNMI_Stations[[#This Row],[Gewogen factor]]</f>
        <v>4.9000000000000004</v>
      </c>
      <c r="P10579" s="89" cm="1">
        <f t="array" ref="P105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80" spans="1:16" x14ac:dyDescent="0.25">
      <c r="A10580">
        <v>348</v>
      </c>
      <c r="B10580" s="110">
        <v>45940</v>
      </c>
      <c r="C10580" s="89">
        <v>2.4</v>
      </c>
      <c r="D10580" s="89">
        <v>14.5</v>
      </c>
      <c r="E10580" s="96">
        <v>570</v>
      </c>
      <c r="F10580" s="89">
        <v>0</v>
      </c>
      <c r="G10580" s="89">
        <v>1032.5</v>
      </c>
      <c r="H10580">
        <v>0.86</v>
      </c>
      <c r="I10580" t="s">
        <v>26</v>
      </c>
      <c r="J10580">
        <v>1</v>
      </c>
      <c r="K10580">
        <v>10</v>
      </c>
      <c r="L10580">
        <v>2025</v>
      </c>
      <c r="M10580" t="s">
        <v>369</v>
      </c>
      <c r="N10580" s="89" cm="1">
        <f t="array" ref="N10580">IF(ISNUMBER(_34_KNMI_Stations[[#This Row],[Etmaal temperatuur °C]]),IF(_34_KNMI_Stations[[#This Row],[Etmaal temperatuur °C]]&lt;stookgrens[],stookgrens[]-_34_KNMI_Stations[[#This Row],[Etmaal temperatuur °C]],0),"")</f>
        <v>3.5</v>
      </c>
      <c r="O10580" s="89">
        <f>_34_KNMI_Stations[[#This Row],[graaddagen]]*_34_KNMI_Stations[[#This Row],[Gewogen factor]]</f>
        <v>3.5</v>
      </c>
      <c r="P10580" s="89" cm="1">
        <f t="array" ref="P105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81" spans="1:16" x14ac:dyDescent="0.25">
      <c r="A10581">
        <v>348</v>
      </c>
      <c r="B10581" s="110">
        <v>45941</v>
      </c>
      <c r="C10581" s="89">
        <v>1.8</v>
      </c>
      <c r="D10581" s="89">
        <v>14.3</v>
      </c>
      <c r="E10581" s="96">
        <v>273</v>
      </c>
      <c r="F10581" s="89">
        <v>0</v>
      </c>
      <c r="G10581" s="89">
        <v>1033.7</v>
      </c>
      <c r="H10581">
        <v>0.84</v>
      </c>
      <c r="I10581" t="s">
        <v>26</v>
      </c>
      <c r="J10581">
        <v>1</v>
      </c>
      <c r="K10581">
        <v>10</v>
      </c>
      <c r="L10581">
        <v>2025</v>
      </c>
      <c r="M10581" t="s">
        <v>369</v>
      </c>
      <c r="N10581" s="89" cm="1">
        <f t="array" ref="N10581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0581" s="89">
        <f>_34_KNMI_Stations[[#This Row],[graaddagen]]*_34_KNMI_Stations[[#This Row],[Gewogen factor]]</f>
        <v>3.6999999999999993</v>
      </c>
      <c r="P10581" s="89" cm="1">
        <f t="array" ref="P105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82" spans="1:16" x14ac:dyDescent="0.25">
      <c r="A10582">
        <v>348</v>
      </c>
      <c r="B10582" s="110">
        <v>45942</v>
      </c>
      <c r="C10582" s="89">
        <v>2.2000000000000002</v>
      </c>
      <c r="D10582" s="89">
        <v>14.2</v>
      </c>
      <c r="E10582" s="96">
        <v>553</v>
      </c>
      <c r="F10582" s="89">
        <v>0.3</v>
      </c>
      <c r="G10582" s="89">
        <v>1030.8</v>
      </c>
      <c r="H10582">
        <v>0.89</v>
      </c>
      <c r="I10582" t="s">
        <v>26</v>
      </c>
      <c r="J10582">
        <v>1</v>
      </c>
      <c r="K10582">
        <v>10</v>
      </c>
      <c r="L10582">
        <v>2025</v>
      </c>
      <c r="M10582" t="s">
        <v>369</v>
      </c>
      <c r="N10582" s="89" cm="1">
        <f t="array" ref="N10582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0582" s="89">
        <f>_34_KNMI_Stations[[#This Row],[graaddagen]]*_34_KNMI_Stations[[#This Row],[Gewogen factor]]</f>
        <v>3.8000000000000007</v>
      </c>
      <c r="P10582" s="89" cm="1">
        <f t="array" ref="P105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83" spans="1:16" x14ac:dyDescent="0.25">
      <c r="A10583">
        <v>348</v>
      </c>
      <c r="B10583" s="110">
        <v>45943</v>
      </c>
      <c r="C10583" s="89">
        <v>2.1</v>
      </c>
      <c r="D10583" s="89">
        <v>13.4</v>
      </c>
      <c r="E10583" s="96">
        <v>417</v>
      </c>
      <c r="F10583" s="89">
        <v>0</v>
      </c>
      <c r="G10583" s="89">
        <v>1028.5999999999999</v>
      </c>
      <c r="H10583">
        <v>0.91</v>
      </c>
      <c r="I10583" t="s">
        <v>26</v>
      </c>
      <c r="J10583">
        <v>1</v>
      </c>
      <c r="K10583">
        <v>10</v>
      </c>
      <c r="L10583">
        <v>2025</v>
      </c>
      <c r="M10583" t="s">
        <v>370</v>
      </c>
      <c r="N10583" s="89" cm="1">
        <f t="array" ref="N10583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0583" s="89">
        <f>_34_KNMI_Stations[[#This Row],[graaddagen]]*_34_KNMI_Stations[[#This Row],[Gewogen factor]]</f>
        <v>4.5999999999999996</v>
      </c>
      <c r="P10583" s="89" cm="1">
        <f t="array" ref="P105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84" spans="1:16" x14ac:dyDescent="0.25">
      <c r="A10584">
        <v>348</v>
      </c>
      <c r="B10584" s="110">
        <v>45944</v>
      </c>
      <c r="C10584" s="89">
        <v>2</v>
      </c>
      <c r="D10584" s="89">
        <v>13.2</v>
      </c>
      <c r="E10584" s="96">
        <v>438</v>
      </c>
      <c r="F10584" s="89">
        <v>0.1</v>
      </c>
      <c r="G10584" s="89">
        <v>1027.5</v>
      </c>
      <c r="H10584">
        <v>0.89</v>
      </c>
      <c r="I10584" t="s">
        <v>26</v>
      </c>
      <c r="J10584">
        <v>1</v>
      </c>
      <c r="K10584">
        <v>10</v>
      </c>
      <c r="L10584">
        <v>2025</v>
      </c>
      <c r="M10584" t="s">
        <v>370</v>
      </c>
      <c r="N10584" s="89" cm="1">
        <f t="array" ref="N10584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0584" s="89">
        <f>_34_KNMI_Stations[[#This Row],[graaddagen]]*_34_KNMI_Stations[[#This Row],[Gewogen factor]]</f>
        <v>4.8000000000000007</v>
      </c>
      <c r="P10584" s="89" cm="1">
        <f t="array" ref="P105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85" spans="1:16" x14ac:dyDescent="0.25">
      <c r="A10585">
        <v>348</v>
      </c>
      <c r="B10585" s="110">
        <v>45945</v>
      </c>
      <c r="C10585" s="89">
        <v>1.9</v>
      </c>
      <c r="D10585" s="89">
        <v>12.2</v>
      </c>
      <c r="E10585" s="96">
        <v>299</v>
      </c>
      <c r="F10585" s="89">
        <v>1.3</v>
      </c>
      <c r="G10585" s="89">
        <v>1027.3</v>
      </c>
      <c r="H10585">
        <v>0.95</v>
      </c>
      <c r="I10585" t="s">
        <v>26</v>
      </c>
      <c r="J10585">
        <v>1</v>
      </c>
      <c r="K10585">
        <v>10</v>
      </c>
      <c r="L10585">
        <v>2025</v>
      </c>
      <c r="M10585" t="s">
        <v>370</v>
      </c>
      <c r="N10585" s="89" cm="1">
        <f t="array" ref="N10585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0585" s="89">
        <f>_34_KNMI_Stations[[#This Row],[graaddagen]]*_34_KNMI_Stations[[#This Row],[Gewogen factor]]</f>
        <v>5.8000000000000007</v>
      </c>
      <c r="P10585" s="89" cm="1">
        <f t="array" ref="P105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86" spans="1:16" x14ac:dyDescent="0.25">
      <c r="A10586">
        <v>348</v>
      </c>
      <c r="B10586" s="110">
        <v>45946</v>
      </c>
      <c r="C10586" s="89">
        <v>2.1</v>
      </c>
      <c r="D10586" s="89">
        <v>12.2</v>
      </c>
      <c r="E10586" s="96">
        <v>553</v>
      </c>
      <c r="F10586" s="89">
        <v>0.6</v>
      </c>
      <c r="G10586" s="89">
        <v>1025.8</v>
      </c>
      <c r="H10586">
        <v>0.91</v>
      </c>
      <c r="I10586" t="s">
        <v>26</v>
      </c>
      <c r="J10586">
        <v>1</v>
      </c>
      <c r="K10586">
        <v>10</v>
      </c>
      <c r="L10586">
        <v>2025</v>
      </c>
      <c r="M10586" t="s">
        <v>370</v>
      </c>
      <c r="N10586" s="89" cm="1">
        <f t="array" ref="N10586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0586" s="89">
        <f>_34_KNMI_Stations[[#This Row],[graaddagen]]*_34_KNMI_Stations[[#This Row],[Gewogen factor]]</f>
        <v>5.8000000000000007</v>
      </c>
      <c r="P10586" s="89" cm="1">
        <f t="array" ref="P105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87" spans="1:16" x14ac:dyDescent="0.25">
      <c r="A10587">
        <v>348</v>
      </c>
      <c r="B10587" s="110">
        <v>45947</v>
      </c>
      <c r="C10587" s="89">
        <v>1.7</v>
      </c>
      <c r="D10587" s="89">
        <v>11.9</v>
      </c>
      <c r="E10587" s="96">
        <v>388</v>
      </c>
      <c r="F10587" s="89">
        <v>-0.1</v>
      </c>
      <c r="G10587" s="89">
        <v>1025.3</v>
      </c>
      <c r="H10587">
        <v>0.88</v>
      </c>
      <c r="I10587" t="s">
        <v>26</v>
      </c>
      <c r="J10587">
        <v>1</v>
      </c>
      <c r="K10587">
        <v>10</v>
      </c>
      <c r="L10587">
        <v>2025</v>
      </c>
      <c r="M10587" t="s">
        <v>370</v>
      </c>
      <c r="N10587" s="89" cm="1">
        <f t="array" ref="N10587">IF(ISNUMBER(_34_KNMI_Stations[[#This Row],[Etmaal temperatuur °C]]),IF(_34_KNMI_Stations[[#This Row],[Etmaal temperatuur °C]]&lt;stookgrens[],stookgrens[]-_34_KNMI_Stations[[#This Row],[Etmaal temperatuur °C]],0),"")</f>
        <v>6.1</v>
      </c>
      <c r="O10587" s="89">
        <f>_34_KNMI_Stations[[#This Row],[graaddagen]]*_34_KNMI_Stations[[#This Row],[Gewogen factor]]</f>
        <v>6.1</v>
      </c>
      <c r="P10587" s="89" cm="1">
        <f t="array" ref="P105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88" spans="1:16" x14ac:dyDescent="0.25">
      <c r="A10588">
        <v>348</v>
      </c>
      <c r="B10588" s="110">
        <v>45948</v>
      </c>
      <c r="C10588" s="89">
        <v>2.8</v>
      </c>
      <c r="D10588" s="89">
        <v>10.5</v>
      </c>
      <c r="E10588" s="96">
        <v>672</v>
      </c>
      <c r="F10588" s="89">
        <v>0</v>
      </c>
      <c r="G10588" s="89">
        <v>1025.2</v>
      </c>
      <c r="H10588">
        <v>0.76</v>
      </c>
      <c r="I10588" t="s">
        <v>26</v>
      </c>
      <c r="J10588">
        <v>1</v>
      </c>
      <c r="K10588">
        <v>10</v>
      </c>
      <c r="L10588">
        <v>2025</v>
      </c>
      <c r="M10588" t="s">
        <v>370</v>
      </c>
      <c r="N10588" s="89" cm="1">
        <f t="array" ref="N10588">IF(ISNUMBER(_34_KNMI_Stations[[#This Row],[Etmaal temperatuur °C]]),IF(_34_KNMI_Stations[[#This Row],[Etmaal temperatuur °C]]&lt;stookgrens[],stookgrens[]-_34_KNMI_Stations[[#This Row],[Etmaal temperatuur °C]],0),"")</f>
        <v>7.5</v>
      </c>
      <c r="O10588" s="89">
        <f>_34_KNMI_Stations[[#This Row],[graaddagen]]*_34_KNMI_Stations[[#This Row],[Gewogen factor]]</f>
        <v>7.5</v>
      </c>
      <c r="P10588" s="89" cm="1">
        <f t="array" ref="P105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89" spans="1:16" x14ac:dyDescent="0.25">
      <c r="A10589">
        <v>348</v>
      </c>
      <c r="B10589" s="110">
        <v>45949</v>
      </c>
      <c r="C10589" s="89">
        <v>4.7</v>
      </c>
      <c r="D10589" s="89">
        <v>11</v>
      </c>
      <c r="E10589" s="96">
        <v>736</v>
      </c>
      <c r="F10589" s="89">
        <v>0.2</v>
      </c>
      <c r="G10589" s="89">
        <v>1010.2</v>
      </c>
      <c r="H10589">
        <v>0.8</v>
      </c>
      <c r="I10589" t="s">
        <v>26</v>
      </c>
      <c r="J10589">
        <v>1</v>
      </c>
      <c r="K10589">
        <v>10</v>
      </c>
      <c r="L10589">
        <v>2025</v>
      </c>
      <c r="M10589" t="s">
        <v>370</v>
      </c>
      <c r="N10589" s="89" cm="1">
        <f t="array" ref="N10589">IF(ISNUMBER(_34_KNMI_Stations[[#This Row],[Etmaal temperatuur °C]]),IF(_34_KNMI_Stations[[#This Row],[Etmaal temperatuur °C]]&lt;stookgrens[],stookgrens[]-_34_KNMI_Stations[[#This Row],[Etmaal temperatuur °C]],0),"")</f>
        <v>7</v>
      </c>
      <c r="O10589" s="89">
        <f>_34_KNMI_Stations[[#This Row],[graaddagen]]*_34_KNMI_Stations[[#This Row],[Gewogen factor]]</f>
        <v>7</v>
      </c>
      <c r="P10589" s="89" cm="1">
        <f t="array" ref="P105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90" spans="1:16" x14ac:dyDescent="0.25">
      <c r="A10590">
        <v>348</v>
      </c>
      <c r="B10590" s="110">
        <v>45950</v>
      </c>
      <c r="C10590" s="89">
        <v>5.3</v>
      </c>
      <c r="D10590" s="89">
        <v>14.5</v>
      </c>
      <c r="E10590" s="96">
        <v>445</v>
      </c>
      <c r="F10590" s="89">
        <v>7.1</v>
      </c>
      <c r="G10590" s="89">
        <v>994.9</v>
      </c>
      <c r="H10590">
        <v>0.88</v>
      </c>
      <c r="I10590" t="s">
        <v>26</v>
      </c>
      <c r="J10590">
        <v>1</v>
      </c>
      <c r="K10590">
        <v>10</v>
      </c>
      <c r="L10590">
        <v>2025</v>
      </c>
      <c r="M10590" t="s">
        <v>371</v>
      </c>
      <c r="N10590" s="89" cm="1">
        <f t="array" ref="N10590">IF(ISNUMBER(_34_KNMI_Stations[[#This Row],[Etmaal temperatuur °C]]),IF(_34_KNMI_Stations[[#This Row],[Etmaal temperatuur °C]]&lt;stookgrens[],stookgrens[]-_34_KNMI_Stations[[#This Row],[Etmaal temperatuur °C]],0),"")</f>
        <v>3.5</v>
      </c>
      <c r="O10590" s="89">
        <f>_34_KNMI_Stations[[#This Row],[graaddagen]]*_34_KNMI_Stations[[#This Row],[Gewogen factor]]</f>
        <v>3.5</v>
      </c>
      <c r="P10590" s="89" cm="1">
        <f t="array" ref="P105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91" spans="1:16" x14ac:dyDescent="0.25">
      <c r="A10591">
        <v>348</v>
      </c>
      <c r="B10591" s="110">
        <v>45951</v>
      </c>
      <c r="C10591" s="89">
        <v>7</v>
      </c>
      <c r="D10591" s="89">
        <v>13.5</v>
      </c>
      <c r="E10591" s="96">
        <v>523</v>
      </c>
      <c r="F10591" s="89">
        <v>3.4</v>
      </c>
      <c r="G10591" s="89">
        <v>992.5</v>
      </c>
      <c r="H10591">
        <v>0.9</v>
      </c>
      <c r="I10591" t="s">
        <v>26</v>
      </c>
      <c r="J10591">
        <v>1</v>
      </c>
      <c r="K10591">
        <v>10</v>
      </c>
      <c r="L10591">
        <v>2025</v>
      </c>
      <c r="M10591" t="s">
        <v>371</v>
      </c>
      <c r="N10591" s="89" cm="1">
        <f t="array" ref="N10591">IF(ISNUMBER(_34_KNMI_Stations[[#This Row],[Etmaal temperatuur °C]]),IF(_34_KNMI_Stations[[#This Row],[Etmaal temperatuur °C]]&lt;stookgrens[],stookgrens[]-_34_KNMI_Stations[[#This Row],[Etmaal temperatuur °C]],0),"")</f>
        <v>4.5</v>
      </c>
      <c r="O10591" s="89">
        <f>_34_KNMI_Stations[[#This Row],[graaddagen]]*_34_KNMI_Stations[[#This Row],[Gewogen factor]]</f>
        <v>4.5</v>
      </c>
      <c r="P10591" s="89" cm="1">
        <f t="array" ref="P105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92" spans="1:16" x14ac:dyDescent="0.25">
      <c r="A10592">
        <v>348</v>
      </c>
      <c r="B10592" s="110">
        <v>45952</v>
      </c>
      <c r="C10592" s="89">
        <v>3.8</v>
      </c>
      <c r="D10592" s="89">
        <v>12.5</v>
      </c>
      <c r="E10592" s="96">
        <v>580</v>
      </c>
      <c r="F10592" s="89">
        <v>0.2</v>
      </c>
      <c r="G10592" s="89">
        <v>996.2</v>
      </c>
      <c r="H10592">
        <v>0.9</v>
      </c>
      <c r="I10592" t="s">
        <v>26</v>
      </c>
      <c r="J10592">
        <v>1</v>
      </c>
      <c r="K10592">
        <v>10</v>
      </c>
      <c r="L10592">
        <v>2025</v>
      </c>
      <c r="M10592" t="s">
        <v>371</v>
      </c>
      <c r="N10592" s="89" cm="1">
        <f t="array" ref="N10592">IF(ISNUMBER(_34_KNMI_Stations[[#This Row],[Etmaal temperatuur °C]]),IF(_34_KNMI_Stations[[#This Row],[Etmaal temperatuur °C]]&lt;stookgrens[],stookgrens[]-_34_KNMI_Stations[[#This Row],[Etmaal temperatuur °C]],0),"")</f>
        <v>5.5</v>
      </c>
      <c r="O10592" s="89">
        <f>_34_KNMI_Stations[[#This Row],[graaddagen]]*_34_KNMI_Stations[[#This Row],[Gewogen factor]]</f>
        <v>5.5</v>
      </c>
      <c r="P10592" s="89" cm="1">
        <f t="array" ref="P105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93" spans="1:16" x14ac:dyDescent="0.25">
      <c r="A10593">
        <v>348</v>
      </c>
      <c r="B10593" s="110">
        <v>45953</v>
      </c>
      <c r="C10593" s="89">
        <v>8.3000000000000007</v>
      </c>
      <c r="D10593" s="89">
        <v>11.9</v>
      </c>
      <c r="E10593" s="96">
        <v>325</v>
      </c>
      <c r="F10593" s="89">
        <v>27.2</v>
      </c>
      <c r="G10593" s="89">
        <v>981.1</v>
      </c>
      <c r="H10593">
        <v>0.87</v>
      </c>
      <c r="I10593" t="s">
        <v>26</v>
      </c>
      <c r="J10593">
        <v>1</v>
      </c>
      <c r="K10593">
        <v>10</v>
      </c>
      <c r="L10593">
        <v>2025</v>
      </c>
      <c r="M10593" t="s">
        <v>371</v>
      </c>
      <c r="N10593" s="89" cm="1">
        <f t="array" ref="N10593">IF(ISNUMBER(_34_KNMI_Stations[[#This Row],[Etmaal temperatuur °C]]),IF(_34_KNMI_Stations[[#This Row],[Etmaal temperatuur °C]]&lt;stookgrens[],stookgrens[]-_34_KNMI_Stations[[#This Row],[Etmaal temperatuur °C]],0),"")</f>
        <v>6.1</v>
      </c>
      <c r="O10593" s="89">
        <f>_34_KNMI_Stations[[#This Row],[graaddagen]]*_34_KNMI_Stations[[#This Row],[Gewogen factor]]</f>
        <v>6.1</v>
      </c>
      <c r="P10593" s="89" cm="1">
        <f t="array" ref="P105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94" spans="1:16" x14ac:dyDescent="0.25">
      <c r="A10594">
        <v>348</v>
      </c>
      <c r="B10594" s="110">
        <v>45954</v>
      </c>
      <c r="C10594" s="89">
        <v>9.3000000000000007</v>
      </c>
      <c r="D10594" s="89">
        <v>9.8000000000000007</v>
      </c>
      <c r="E10594" s="96">
        <v>647</v>
      </c>
      <c r="F10594" s="89">
        <v>0.2</v>
      </c>
      <c r="G10594" s="89">
        <v>997</v>
      </c>
      <c r="H10594">
        <v>0.77</v>
      </c>
      <c r="I10594" t="s">
        <v>26</v>
      </c>
      <c r="J10594">
        <v>1</v>
      </c>
      <c r="K10594">
        <v>10</v>
      </c>
      <c r="L10594">
        <v>2025</v>
      </c>
      <c r="M10594" t="s">
        <v>371</v>
      </c>
      <c r="N10594" s="89" cm="1">
        <f t="array" ref="N10594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0594" s="89">
        <f>_34_KNMI_Stations[[#This Row],[graaddagen]]*_34_KNMI_Stations[[#This Row],[Gewogen factor]]</f>
        <v>8.1999999999999993</v>
      </c>
      <c r="P10594" s="89" cm="1">
        <f t="array" ref="P105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95" spans="1:16" x14ac:dyDescent="0.25">
      <c r="A10595">
        <v>348</v>
      </c>
      <c r="B10595" s="110">
        <v>45955</v>
      </c>
      <c r="C10595" s="89">
        <v>6.7</v>
      </c>
      <c r="D10595" s="89">
        <v>8.9</v>
      </c>
      <c r="E10595" s="96">
        <v>394</v>
      </c>
      <c r="F10595" s="89">
        <v>5</v>
      </c>
      <c r="G10595" s="89">
        <v>997.7</v>
      </c>
      <c r="H10595">
        <v>0.86</v>
      </c>
      <c r="I10595" t="s">
        <v>26</v>
      </c>
      <c r="J10595">
        <v>1</v>
      </c>
      <c r="K10595">
        <v>10</v>
      </c>
      <c r="L10595">
        <v>2025</v>
      </c>
      <c r="M10595" t="s">
        <v>371</v>
      </c>
      <c r="N10595" s="89" cm="1">
        <f t="array" ref="N10595">IF(ISNUMBER(_34_KNMI_Stations[[#This Row],[Etmaal temperatuur °C]]),IF(_34_KNMI_Stations[[#This Row],[Etmaal temperatuur °C]]&lt;stookgrens[],stookgrens[]-_34_KNMI_Stations[[#This Row],[Etmaal temperatuur °C]],0),"")</f>
        <v>9.1</v>
      </c>
      <c r="O10595" s="89">
        <f>_34_KNMI_Stations[[#This Row],[graaddagen]]*_34_KNMI_Stations[[#This Row],[Gewogen factor]]</f>
        <v>9.1</v>
      </c>
      <c r="P10595" s="89" cm="1">
        <f t="array" ref="P105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96" spans="1:16" x14ac:dyDescent="0.25">
      <c r="A10596">
        <v>348</v>
      </c>
      <c r="B10596" s="110">
        <v>45956</v>
      </c>
      <c r="C10596" s="89">
        <v>7.8</v>
      </c>
      <c r="D10596" s="89">
        <v>8.4</v>
      </c>
      <c r="E10596" s="96">
        <v>587</v>
      </c>
      <c r="F10596" s="89">
        <v>11.9</v>
      </c>
      <c r="G10596" s="89">
        <v>1002.4</v>
      </c>
      <c r="H10596">
        <v>0.81</v>
      </c>
      <c r="I10596" t="s">
        <v>26</v>
      </c>
      <c r="J10596">
        <v>1</v>
      </c>
      <c r="K10596">
        <v>10</v>
      </c>
      <c r="L10596">
        <v>2025</v>
      </c>
      <c r="M10596" t="s">
        <v>371</v>
      </c>
      <c r="N10596" s="89" cm="1">
        <f t="array" ref="N10596">IF(ISNUMBER(_34_KNMI_Stations[[#This Row],[Etmaal temperatuur °C]]),IF(_34_KNMI_Stations[[#This Row],[Etmaal temperatuur °C]]&lt;stookgrens[],stookgrens[]-_34_KNMI_Stations[[#This Row],[Etmaal temperatuur °C]],0),"")</f>
        <v>9.6</v>
      </c>
      <c r="O10596" s="89">
        <f>_34_KNMI_Stations[[#This Row],[graaddagen]]*_34_KNMI_Stations[[#This Row],[Gewogen factor]]</f>
        <v>9.6</v>
      </c>
      <c r="P10596" s="89" cm="1">
        <f t="array" ref="P105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97" spans="1:16" x14ac:dyDescent="0.25">
      <c r="A10597">
        <v>348</v>
      </c>
      <c r="B10597" s="110">
        <v>45957</v>
      </c>
      <c r="C10597" s="89">
        <v>6.8</v>
      </c>
      <c r="D10597" s="89">
        <v>9.3000000000000007</v>
      </c>
      <c r="E10597" s="96">
        <v>379</v>
      </c>
      <c r="F10597" s="89">
        <v>11.3</v>
      </c>
      <c r="G10597" s="89">
        <v>1001</v>
      </c>
      <c r="H10597">
        <v>0.83</v>
      </c>
      <c r="I10597" t="s">
        <v>26</v>
      </c>
      <c r="J10597">
        <v>1</v>
      </c>
      <c r="K10597">
        <v>10</v>
      </c>
      <c r="L10597">
        <v>2025</v>
      </c>
      <c r="M10597" t="s">
        <v>372</v>
      </c>
      <c r="N10597" s="89" cm="1">
        <f t="array" ref="N10597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0597" s="89">
        <f>_34_KNMI_Stations[[#This Row],[graaddagen]]*_34_KNMI_Stations[[#This Row],[Gewogen factor]]</f>
        <v>8.6999999999999993</v>
      </c>
      <c r="P10597" s="89" cm="1">
        <f t="array" ref="P105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98" spans="1:16" x14ac:dyDescent="0.25">
      <c r="A10598">
        <v>348</v>
      </c>
      <c r="B10598" s="110">
        <v>45958</v>
      </c>
      <c r="C10598" s="89">
        <v>6.4</v>
      </c>
      <c r="D10598" s="89">
        <v>11</v>
      </c>
      <c r="E10598" s="96">
        <v>378</v>
      </c>
      <c r="F10598" s="89">
        <v>2.2000000000000002</v>
      </c>
      <c r="G10598" s="89">
        <v>1005.3</v>
      </c>
      <c r="H10598">
        <v>0.87</v>
      </c>
      <c r="I10598" t="s">
        <v>26</v>
      </c>
      <c r="J10598">
        <v>1</v>
      </c>
      <c r="K10598">
        <v>10</v>
      </c>
      <c r="L10598">
        <v>2025</v>
      </c>
      <c r="M10598" t="s">
        <v>372</v>
      </c>
      <c r="N10598" s="89" cm="1">
        <f t="array" ref="N10598">IF(ISNUMBER(_34_KNMI_Stations[[#This Row],[Etmaal temperatuur °C]]),IF(_34_KNMI_Stations[[#This Row],[Etmaal temperatuur °C]]&lt;stookgrens[],stookgrens[]-_34_KNMI_Stations[[#This Row],[Etmaal temperatuur °C]],0),"")</f>
        <v>7</v>
      </c>
      <c r="O10598" s="89">
        <f>_34_KNMI_Stations[[#This Row],[graaddagen]]*_34_KNMI_Stations[[#This Row],[Gewogen factor]]</f>
        <v>7</v>
      </c>
      <c r="P10598" s="89" cm="1">
        <f t="array" ref="P105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599" spans="1:16" x14ac:dyDescent="0.25">
      <c r="A10599">
        <v>348</v>
      </c>
      <c r="B10599" s="110">
        <v>45959</v>
      </c>
      <c r="C10599" s="89">
        <v>4.5</v>
      </c>
      <c r="D10599" s="89">
        <v>11.4</v>
      </c>
      <c r="E10599" s="96">
        <v>377</v>
      </c>
      <c r="F10599" s="89">
        <v>5.3</v>
      </c>
      <c r="G10599" s="89">
        <v>1001.5</v>
      </c>
      <c r="H10599">
        <v>0.91</v>
      </c>
      <c r="I10599" t="s">
        <v>26</v>
      </c>
      <c r="J10599">
        <v>1</v>
      </c>
      <c r="K10599">
        <v>10</v>
      </c>
      <c r="L10599">
        <v>2025</v>
      </c>
      <c r="M10599" t="s">
        <v>372</v>
      </c>
      <c r="N10599" s="89" cm="1">
        <f t="array" ref="N10599">IF(ISNUMBER(_34_KNMI_Stations[[#This Row],[Etmaal temperatuur °C]]),IF(_34_KNMI_Stations[[#This Row],[Etmaal temperatuur °C]]&lt;stookgrens[],stookgrens[]-_34_KNMI_Stations[[#This Row],[Etmaal temperatuur °C]],0),"")</f>
        <v>6.6</v>
      </c>
      <c r="O10599" s="89">
        <f>_34_KNMI_Stations[[#This Row],[graaddagen]]*_34_KNMI_Stations[[#This Row],[Gewogen factor]]</f>
        <v>6.6</v>
      </c>
      <c r="P10599" s="89" cm="1">
        <f t="array" ref="P105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00" spans="1:16" x14ac:dyDescent="0.25">
      <c r="A10600">
        <v>348</v>
      </c>
      <c r="B10600" s="110">
        <v>45960</v>
      </c>
      <c r="C10600" s="89">
        <v>4.4000000000000004</v>
      </c>
      <c r="D10600" s="89">
        <v>9.3000000000000007</v>
      </c>
      <c r="E10600" s="96">
        <v>612</v>
      </c>
      <c r="F10600" s="89">
        <v>0.4</v>
      </c>
      <c r="G10600" s="89">
        <v>1008</v>
      </c>
      <c r="H10600">
        <v>0.85</v>
      </c>
      <c r="I10600" t="s">
        <v>26</v>
      </c>
      <c r="J10600">
        <v>1</v>
      </c>
      <c r="K10600">
        <v>10</v>
      </c>
      <c r="L10600">
        <v>2025</v>
      </c>
      <c r="M10600" t="s">
        <v>372</v>
      </c>
      <c r="N10600" s="89" cm="1">
        <f t="array" ref="N10600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0600" s="89">
        <f>_34_KNMI_Stations[[#This Row],[graaddagen]]*_34_KNMI_Stations[[#This Row],[Gewogen factor]]</f>
        <v>8.6999999999999993</v>
      </c>
      <c r="P10600" s="89" cm="1">
        <f t="array" ref="P106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01" spans="1:16" x14ac:dyDescent="0.25">
      <c r="A10601">
        <v>348</v>
      </c>
      <c r="B10601" s="110">
        <v>45961</v>
      </c>
      <c r="C10601" s="89">
        <v>4.8</v>
      </c>
      <c r="D10601" s="89">
        <v>10.3</v>
      </c>
      <c r="E10601" s="96">
        <v>424</v>
      </c>
      <c r="F10601" s="89">
        <v>0</v>
      </c>
      <c r="G10601" s="89">
        <v>1009.1</v>
      </c>
      <c r="H10601">
        <v>0.86</v>
      </c>
      <c r="I10601" t="s">
        <v>26</v>
      </c>
      <c r="J10601">
        <v>1</v>
      </c>
      <c r="K10601">
        <v>10</v>
      </c>
      <c r="L10601">
        <v>2025</v>
      </c>
      <c r="M10601" t="s">
        <v>372</v>
      </c>
      <c r="N10601" s="89" cm="1">
        <f t="array" ref="N10601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0601" s="89">
        <f>_34_KNMI_Stations[[#This Row],[graaddagen]]*_34_KNMI_Stations[[#This Row],[Gewogen factor]]</f>
        <v>7.6999999999999993</v>
      </c>
      <c r="P10601" s="89" cm="1">
        <f t="array" ref="P106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02" spans="1:16" x14ac:dyDescent="0.25">
      <c r="A10602">
        <v>348</v>
      </c>
      <c r="B10602" s="110">
        <v>45962</v>
      </c>
      <c r="C10602" s="89">
        <v>5.4</v>
      </c>
      <c r="D10602" s="89">
        <v>12.2</v>
      </c>
      <c r="E10602" s="96">
        <v>183</v>
      </c>
      <c r="F10602" s="89">
        <v>5.5</v>
      </c>
      <c r="G10602" s="89">
        <v>1006.2</v>
      </c>
      <c r="H10602">
        <v>0.89</v>
      </c>
      <c r="I10602" t="s">
        <v>26</v>
      </c>
      <c r="J10602">
        <v>1.1000000000000001</v>
      </c>
      <c r="K10602">
        <v>11</v>
      </c>
      <c r="L10602">
        <v>2025</v>
      </c>
      <c r="M10602" t="s">
        <v>372</v>
      </c>
      <c r="N10602" s="89" cm="1">
        <f t="array" ref="N10602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0602" s="89">
        <f>_34_KNMI_Stations[[#This Row],[graaddagen]]*_34_KNMI_Stations[[#This Row],[Gewogen factor]]</f>
        <v>6.3800000000000017</v>
      </c>
      <c r="P10602" s="89" cm="1">
        <f t="array" ref="P106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03" spans="1:16" x14ac:dyDescent="0.25">
      <c r="A10603">
        <v>348</v>
      </c>
      <c r="B10603" s="110">
        <v>45963</v>
      </c>
      <c r="C10603" s="89">
        <v>4.8</v>
      </c>
      <c r="D10603" s="89">
        <v>9.8000000000000007</v>
      </c>
      <c r="E10603" s="96">
        <v>558</v>
      </c>
      <c r="F10603" s="89">
        <v>0.6</v>
      </c>
      <c r="G10603" s="89">
        <v>1009.5</v>
      </c>
      <c r="H10603">
        <v>0.89</v>
      </c>
      <c r="I10603" t="s">
        <v>26</v>
      </c>
      <c r="J10603">
        <v>1.1000000000000001</v>
      </c>
      <c r="K10603">
        <v>11</v>
      </c>
      <c r="L10603">
        <v>2025</v>
      </c>
      <c r="M10603" t="s">
        <v>372</v>
      </c>
      <c r="N10603" s="89" cm="1">
        <f t="array" ref="N10603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0603" s="89">
        <f>_34_KNMI_Stations[[#This Row],[graaddagen]]*_34_KNMI_Stations[[#This Row],[Gewogen factor]]</f>
        <v>9.02</v>
      </c>
      <c r="P10603" s="89" cm="1">
        <f t="array" ref="P106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04" spans="1:16" x14ac:dyDescent="0.25">
      <c r="A10604">
        <v>348</v>
      </c>
      <c r="B10604" s="110">
        <v>45964</v>
      </c>
      <c r="C10604" s="89">
        <v>6.4</v>
      </c>
      <c r="D10604" s="89">
        <v>10.1</v>
      </c>
      <c r="E10604" s="96">
        <v>274</v>
      </c>
      <c r="F10604" s="89">
        <v>-0.1</v>
      </c>
      <c r="G10604" s="89">
        <v>1016</v>
      </c>
      <c r="H10604">
        <v>0.91</v>
      </c>
      <c r="I10604" t="s">
        <v>26</v>
      </c>
      <c r="J10604">
        <v>1.1000000000000001</v>
      </c>
      <c r="K10604">
        <v>11</v>
      </c>
      <c r="L10604">
        <v>2025</v>
      </c>
      <c r="M10604" t="s">
        <v>373</v>
      </c>
      <c r="N10604" s="89" cm="1">
        <f t="array" ref="N10604">IF(ISNUMBER(_34_KNMI_Stations[[#This Row],[Etmaal temperatuur °C]]),IF(_34_KNMI_Stations[[#This Row],[Etmaal temperatuur °C]]&lt;stookgrens[],stookgrens[]-_34_KNMI_Stations[[#This Row],[Etmaal temperatuur °C]],0),"")</f>
        <v>7.9</v>
      </c>
      <c r="O10604" s="89">
        <f>_34_KNMI_Stations[[#This Row],[graaddagen]]*_34_KNMI_Stations[[#This Row],[Gewogen factor]]</f>
        <v>8.6900000000000013</v>
      </c>
      <c r="P10604" s="89" cm="1">
        <f t="array" ref="P106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05" spans="1:16" x14ac:dyDescent="0.25">
      <c r="A10605">
        <v>348</v>
      </c>
      <c r="B10605" s="110">
        <v>45965</v>
      </c>
      <c r="C10605" s="89">
        <v>5.6</v>
      </c>
      <c r="D10605" s="89">
        <v>13.4</v>
      </c>
      <c r="E10605" s="96">
        <v>508</v>
      </c>
      <c r="F10605" s="89">
        <v>0</v>
      </c>
      <c r="G10605" s="89">
        <v>1016.2</v>
      </c>
      <c r="H10605">
        <v>0.8</v>
      </c>
      <c r="I10605" t="s">
        <v>26</v>
      </c>
      <c r="J10605">
        <v>1.1000000000000001</v>
      </c>
      <c r="K10605">
        <v>11</v>
      </c>
      <c r="L10605">
        <v>2025</v>
      </c>
      <c r="M10605" t="s">
        <v>373</v>
      </c>
      <c r="N10605" s="89" cm="1">
        <f t="array" ref="N10605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0605" s="89">
        <f>_34_KNMI_Stations[[#This Row],[graaddagen]]*_34_KNMI_Stations[[#This Row],[Gewogen factor]]</f>
        <v>5.0599999999999996</v>
      </c>
      <c r="P10605" s="89" cm="1">
        <f t="array" ref="P106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06" spans="1:16" x14ac:dyDescent="0.25">
      <c r="A10606">
        <v>348</v>
      </c>
      <c r="B10606" s="110">
        <v>45966</v>
      </c>
      <c r="C10606" s="89">
        <v>4.4000000000000004</v>
      </c>
      <c r="D10606" s="89">
        <v>13</v>
      </c>
      <c r="E10606" s="96">
        <v>521</v>
      </c>
      <c r="F10606" s="89">
        <v>0</v>
      </c>
      <c r="G10606" s="89">
        <v>1013.3</v>
      </c>
      <c r="H10606">
        <v>0.74</v>
      </c>
      <c r="I10606" t="s">
        <v>26</v>
      </c>
      <c r="J10606">
        <v>1.1000000000000001</v>
      </c>
      <c r="K10606">
        <v>11</v>
      </c>
      <c r="L10606">
        <v>2025</v>
      </c>
      <c r="M10606" t="s">
        <v>373</v>
      </c>
      <c r="N10606" s="89" cm="1">
        <f t="array" ref="N10606">IF(ISNUMBER(_34_KNMI_Stations[[#This Row],[Etmaal temperatuur °C]]),IF(_34_KNMI_Stations[[#This Row],[Etmaal temperatuur °C]]&lt;stookgrens[],stookgrens[]-_34_KNMI_Stations[[#This Row],[Etmaal temperatuur °C]],0),"")</f>
        <v>5</v>
      </c>
      <c r="O10606" s="89">
        <f>_34_KNMI_Stations[[#This Row],[graaddagen]]*_34_KNMI_Stations[[#This Row],[Gewogen factor]]</f>
        <v>5.5</v>
      </c>
      <c r="P10606" s="89" cm="1">
        <f t="array" ref="P106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07" spans="1:16" x14ac:dyDescent="0.25">
      <c r="A10607">
        <v>348</v>
      </c>
      <c r="B10607" s="110">
        <v>45967</v>
      </c>
      <c r="C10607" s="89">
        <v>3.1</v>
      </c>
      <c r="D10607" s="89">
        <v>10.3</v>
      </c>
      <c r="E10607" s="96">
        <v>494</v>
      </c>
      <c r="F10607" s="89">
        <v>0</v>
      </c>
      <c r="G10607" s="89">
        <v>1008.6</v>
      </c>
      <c r="H10607">
        <v>0.82</v>
      </c>
      <c r="I10607" t="s">
        <v>26</v>
      </c>
      <c r="J10607">
        <v>1.1000000000000001</v>
      </c>
      <c r="K10607">
        <v>11</v>
      </c>
      <c r="L10607">
        <v>2025</v>
      </c>
      <c r="M10607" t="s">
        <v>373</v>
      </c>
      <c r="N10607" s="89" cm="1">
        <f t="array" ref="N10607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0607" s="89">
        <f>_34_KNMI_Stations[[#This Row],[graaddagen]]*_34_KNMI_Stations[[#This Row],[Gewogen factor]]</f>
        <v>8.4700000000000006</v>
      </c>
      <c r="P10607" s="89" cm="1">
        <f t="array" ref="P106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08" spans="1:16" x14ac:dyDescent="0.25">
      <c r="A10608">
        <v>348</v>
      </c>
      <c r="B10608" s="110">
        <v>45968</v>
      </c>
      <c r="C10608" s="89">
        <v>2.2999999999999998</v>
      </c>
      <c r="D10608" s="89">
        <v>10.3</v>
      </c>
      <c r="E10608" s="96">
        <v>665</v>
      </c>
      <c r="F10608" s="89">
        <v>0</v>
      </c>
      <c r="G10608" s="89">
        <v>1009.5</v>
      </c>
      <c r="H10608">
        <v>0.92</v>
      </c>
      <c r="I10608" t="s">
        <v>26</v>
      </c>
      <c r="J10608">
        <v>1.1000000000000001</v>
      </c>
      <c r="K10608">
        <v>11</v>
      </c>
      <c r="L10608">
        <v>2025</v>
      </c>
      <c r="M10608" t="s">
        <v>373</v>
      </c>
      <c r="N10608" s="89" cm="1">
        <f t="array" ref="N10608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0608" s="89">
        <f>_34_KNMI_Stations[[#This Row],[graaddagen]]*_34_KNMI_Stations[[#This Row],[Gewogen factor]]</f>
        <v>8.4700000000000006</v>
      </c>
      <c r="P10608" s="89" cm="1">
        <f t="array" ref="P106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09" spans="1:16" x14ac:dyDescent="0.25">
      <c r="A10609">
        <v>348</v>
      </c>
      <c r="B10609" s="110">
        <v>45969</v>
      </c>
      <c r="C10609" s="89">
        <v>1.8</v>
      </c>
      <c r="D10609" s="89">
        <v>10.199999999999999</v>
      </c>
      <c r="E10609" s="96">
        <v>495</v>
      </c>
      <c r="F10609" s="89">
        <v>0</v>
      </c>
      <c r="G10609" s="89">
        <v>1013.5</v>
      </c>
      <c r="H10609">
        <v>0.94</v>
      </c>
      <c r="I10609" t="s">
        <v>26</v>
      </c>
      <c r="J10609">
        <v>1.1000000000000001</v>
      </c>
      <c r="K10609">
        <v>11</v>
      </c>
      <c r="L10609">
        <v>2025</v>
      </c>
      <c r="M10609" t="s">
        <v>373</v>
      </c>
      <c r="N10609" s="89" cm="1">
        <f t="array" ref="N10609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10609" s="89">
        <f>_34_KNMI_Stations[[#This Row],[graaddagen]]*_34_KNMI_Stations[[#This Row],[Gewogen factor]]</f>
        <v>8.5800000000000018</v>
      </c>
      <c r="P10609" s="89" cm="1">
        <f t="array" ref="P106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10" spans="1:16" x14ac:dyDescent="0.25">
      <c r="A10610">
        <v>348</v>
      </c>
      <c r="B10610" s="110">
        <v>45970</v>
      </c>
      <c r="C10610" s="89">
        <v>2.6</v>
      </c>
      <c r="D10610" s="89">
        <v>10.5</v>
      </c>
      <c r="E10610" s="96">
        <v>500</v>
      </c>
      <c r="F10610" s="89">
        <v>0</v>
      </c>
      <c r="G10610" s="89">
        <v>1016.6</v>
      </c>
      <c r="H10610">
        <v>0.92</v>
      </c>
      <c r="I10610" t="s">
        <v>26</v>
      </c>
      <c r="J10610">
        <v>1.1000000000000001</v>
      </c>
      <c r="K10610">
        <v>11</v>
      </c>
      <c r="L10610">
        <v>2025</v>
      </c>
      <c r="M10610" t="s">
        <v>373</v>
      </c>
      <c r="N10610" s="89" cm="1">
        <f t="array" ref="N10610">IF(ISNUMBER(_34_KNMI_Stations[[#This Row],[Etmaal temperatuur °C]]),IF(_34_KNMI_Stations[[#This Row],[Etmaal temperatuur °C]]&lt;stookgrens[],stookgrens[]-_34_KNMI_Stations[[#This Row],[Etmaal temperatuur °C]],0),"")</f>
        <v>7.5</v>
      </c>
      <c r="O10610" s="89">
        <f>_34_KNMI_Stations[[#This Row],[graaddagen]]*_34_KNMI_Stations[[#This Row],[Gewogen factor]]</f>
        <v>8.25</v>
      </c>
      <c r="P10610" s="89" cm="1">
        <f t="array" ref="P106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11" spans="1:16" x14ac:dyDescent="0.25">
      <c r="A10611">
        <v>348</v>
      </c>
      <c r="B10611" s="110">
        <v>45971</v>
      </c>
      <c r="C10611" s="89">
        <v>4.8</v>
      </c>
      <c r="D10611" s="89">
        <v>9.1999999999999993</v>
      </c>
      <c r="E10611" s="96">
        <v>414</v>
      </c>
      <c r="F10611" s="89">
        <v>1.7</v>
      </c>
      <c r="G10611" s="89">
        <v>1011.1</v>
      </c>
      <c r="H10611">
        <v>0.89</v>
      </c>
      <c r="I10611" t="s">
        <v>26</v>
      </c>
      <c r="J10611">
        <v>1.1000000000000001</v>
      </c>
      <c r="K10611">
        <v>11</v>
      </c>
      <c r="L10611">
        <v>2025</v>
      </c>
      <c r="M10611" t="s">
        <v>374</v>
      </c>
      <c r="N10611" s="89" cm="1">
        <f t="array" ref="N10611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10611" s="89">
        <f>_34_KNMI_Stations[[#This Row],[graaddagen]]*_34_KNMI_Stations[[#This Row],[Gewogen factor]]</f>
        <v>9.6800000000000015</v>
      </c>
      <c r="P10611" s="89" cm="1">
        <f t="array" ref="P106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12" spans="1:16" x14ac:dyDescent="0.25">
      <c r="A10612">
        <v>348</v>
      </c>
      <c r="B10612" s="110">
        <v>45972</v>
      </c>
      <c r="C10612" s="89">
        <v>5.2</v>
      </c>
      <c r="D10612" s="89">
        <v>9.9</v>
      </c>
      <c r="E10612" s="96">
        <v>325</v>
      </c>
      <c r="F10612" s="89">
        <v>0</v>
      </c>
      <c r="G10612" s="89">
        <v>1010.9</v>
      </c>
      <c r="H10612">
        <v>0.91</v>
      </c>
      <c r="I10612" t="s">
        <v>26</v>
      </c>
      <c r="J10612">
        <v>1.1000000000000001</v>
      </c>
      <c r="K10612">
        <v>11</v>
      </c>
      <c r="L10612">
        <v>2025</v>
      </c>
      <c r="M10612" t="s">
        <v>374</v>
      </c>
      <c r="N10612" s="89" cm="1">
        <f t="array" ref="N10612">IF(ISNUMBER(_34_KNMI_Stations[[#This Row],[Etmaal temperatuur °C]]),IF(_34_KNMI_Stations[[#This Row],[Etmaal temperatuur °C]]&lt;stookgrens[],stookgrens[]-_34_KNMI_Stations[[#This Row],[Etmaal temperatuur °C]],0),"")</f>
        <v>8.1</v>
      </c>
      <c r="O10612" s="89">
        <f>_34_KNMI_Stations[[#This Row],[graaddagen]]*_34_KNMI_Stations[[#This Row],[Gewogen factor]]</f>
        <v>8.91</v>
      </c>
      <c r="P10612" s="89" cm="1">
        <f t="array" ref="P106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13" spans="1:16" x14ac:dyDescent="0.25">
      <c r="A10613">
        <v>348</v>
      </c>
      <c r="B10613" s="110">
        <v>45973</v>
      </c>
      <c r="C10613" s="89">
        <v>5.4</v>
      </c>
      <c r="D10613" s="89">
        <v>11.7</v>
      </c>
      <c r="E10613" s="96">
        <v>603</v>
      </c>
      <c r="F10613" s="89">
        <v>0</v>
      </c>
      <c r="G10613" s="89">
        <v>1008.3</v>
      </c>
      <c r="H10613">
        <v>0.8</v>
      </c>
      <c r="I10613" t="s">
        <v>26</v>
      </c>
      <c r="J10613">
        <v>1.1000000000000001</v>
      </c>
      <c r="K10613">
        <v>11</v>
      </c>
      <c r="L10613">
        <v>2025</v>
      </c>
      <c r="M10613" t="s">
        <v>374</v>
      </c>
      <c r="N10613" s="89" cm="1">
        <f t="array" ref="N10613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0613" s="89">
        <f>_34_KNMI_Stations[[#This Row],[graaddagen]]*_34_KNMI_Stations[[#This Row],[Gewogen factor]]</f>
        <v>6.9300000000000015</v>
      </c>
      <c r="P10613" s="89" cm="1">
        <f t="array" ref="P106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14" spans="1:16" x14ac:dyDescent="0.25">
      <c r="A10614">
        <v>348</v>
      </c>
      <c r="B10614" s="110">
        <v>45974</v>
      </c>
      <c r="C10614" s="89">
        <v>4</v>
      </c>
      <c r="D10614" s="89">
        <v>12.8</v>
      </c>
      <c r="E10614" s="96">
        <v>183</v>
      </c>
      <c r="F10614" s="89">
        <v>1.8</v>
      </c>
      <c r="G10614" s="89">
        <v>1008.7</v>
      </c>
      <c r="H10614">
        <v>0.88</v>
      </c>
      <c r="I10614" t="s">
        <v>26</v>
      </c>
      <c r="J10614">
        <v>1.1000000000000001</v>
      </c>
      <c r="K10614">
        <v>11</v>
      </c>
      <c r="L10614">
        <v>2025</v>
      </c>
      <c r="M10614" t="s">
        <v>374</v>
      </c>
      <c r="N10614" s="89" cm="1">
        <f t="array" ref="N10614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0614" s="89">
        <f>_34_KNMI_Stations[[#This Row],[graaddagen]]*_34_KNMI_Stations[[#This Row],[Gewogen factor]]</f>
        <v>5.72</v>
      </c>
      <c r="P10614" s="89" cm="1">
        <f t="array" ref="P106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15" spans="1:16" x14ac:dyDescent="0.25">
      <c r="A10615">
        <v>348</v>
      </c>
      <c r="B10615" s="110">
        <v>45975</v>
      </c>
      <c r="C10615" s="89">
        <v>3.2</v>
      </c>
      <c r="D10615" s="89">
        <v>11.7</v>
      </c>
      <c r="E10615" s="96">
        <v>95</v>
      </c>
      <c r="F10615" s="89">
        <v>3.7</v>
      </c>
      <c r="G10615" s="89">
        <v>1005.9</v>
      </c>
      <c r="H10615">
        <v>0.97</v>
      </c>
      <c r="I10615" t="s">
        <v>26</v>
      </c>
      <c r="J10615">
        <v>1.1000000000000001</v>
      </c>
      <c r="K10615">
        <v>11</v>
      </c>
      <c r="L10615">
        <v>2025</v>
      </c>
      <c r="M10615" t="s">
        <v>374</v>
      </c>
      <c r="N10615" s="89" cm="1">
        <f t="array" ref="N10615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0615" s="89">
        <f>_34_KNMI_Stations[[#This Row],[graaddagen]]*_34_KNMI_Stations[[#This Row],[Gewogen factor]]</f>
        <v>6.9300000000000015</v>
      </c>
      <c r="P10615" s="89" cm="1">
        <f t="array" ref="P106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16" spans="1:16" x14ac:dyDescent="0.25">
      <c r="A10616">
        <v>348</v>
      </c>
      <c r="B10616" s="110">
        <v>45976</v>
      </c>
      <c r="C10616" s="89">
        <v>3.5</v>
      </c>
      <c r="D10616" s="89">
        <v>8.5</v>
      </c>
      <c r="E10616" s="96">
        <v>131</v>
      </c>
      <c r="F10616" s="89">
        <v>13.2</v>
      </c>
      <c r="G10616" s="89">
        <v>1008.6</v>
      </c>
      <c r="H10616">
        <v>0.97</v>
      </c>
      <c r="I10616" t="s">
        <v>26</v>
      </c>
      <c r="J10616">
        <v>1.1000000000000001</v>
      </c>
      <c r="K10616">
        <v>11</v>
      </c>
      <c r="L10616">
        <v>2025</v>
      </c>
      <c r="M10616" t="s">
        <v>374</v>
      </c>
      <c r="N10616" s="89" cm="1">
        <f t="array" ref="N10616">IF(ISNUMBER(_34_KNMI_Stations[[#This Row],[Etmaal temperatuur °C]]),IF(_34_KNMI_Stations[[#This Row],[Etmaal temperatuur °C]]&lt;stookgrens[],stookgrens[]-_34_KNMI_Stations[[#This Row],[Etmaal temperatuur °C]],0),"")</f>
        <v>9.5</v>
      </c>
      <c r="O10616" s="89">
        <f>_34_KNMI_Stations[[#This Row],[graaddagen]]*_34_KNMI_Stations[[#This Row],[Gewogen factor]]</f>
        <v>10.450000000000001</v>
      </c>
      <c r="P10616" s="89" cm="1">
        <f t="array" ref="P106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17" spans="1:16" x14ac:dyDescent="0.25">
      <c r="A10617">
        <v>348</v>
      </c>
      <c r="B10617" s="110">
        <v>45977</v>
      </c>
      <c r="C10617" s="89">
        <v>3</v>
      </c>
      <c r="D10617" s="89">
        <v>5.5</v>
      </c>
      <c r="E10617" s="96">
        <v>125</v>
      </c>
      <c r="F10617" s="89">
        <v>-0.1</v>
      </c>
      <c r="G10617" s="89">
        <v>1009.5</v>
      </c>
      <c r="H10617">
        <v>0.92</v>
      </c>
      <c r="I10617" t="s">
        <v>26</v>
      </c>
      <c r="J10617">
        <v>1.1000000000000001</v>
      </c>
      <c r="K10617">
        <v>11</v>
      </c>
      <c r="L10617">
        <v>2025</v>
      </c>
      <c r="M10617" t="s">
        <v>374</v>
      </c>
      <c r="N10617" s="89" cm="1">
        <f t="array" ref="N10617">IF(ISNUMBER(_34_KNMI_Stations[[#This Row],[Etmaal temperatuur °C]]),IF(_34_KNMI_Stations[[#This Row],[Etmaal temperatuur °C]]&lt;stookgrens[],stookgrens[]-_34_KNMI_Stations[[#This Row],[Etmaal temperatuur °C]],0),"")</f>
        <v>12.5</v>
      </c>
      <c r="O10617" s="89">
        <f>_34_KNMI_Stations[[#This Row],[graaddagen]]*_34_KNMI_Stations[[#This Row],[Gewogen factor]]</f>
        <v>13.750000000000002</v>
      </c>
      <c r="P10617" s="89" cm="1">
        <f t="array" ref="P106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18" spans="1:16" x14ac:dyDescent="0.25">
      <c r="A10618">
        <v>348</v>
      </c>
      <c r="B10618" s="110">
        <v>45978</v>
      </c>
      <c r="C10618" s="89">
        <v>3.9</v>
      </c>
      <c r="D10618" s="89">
        <v>4.8</v>
      </c>
      <c r="E10618" s="96">
        <v>551</v>
      </c>
      <c r="F10618" s="89">
        <v>1</v>
      </c>
      <c r="G10618" s="89">
        <v>1016.2</v>
      </c>
      <c r="H10618">
        <v>0.84</v>
      </c>
      <c r="I10618" t="s">
        <v>26</v>
      </c>
      <c r="J10618">
        <v>1.1000000000000001</v>
      </c>
      <c r="K10618">
        <v>11</v>
      </c>
      <c r="L10618">
        <v>2025</v>
      </c>
      <c r="M10618" t="s">
        <v>375</v>
      </c>
      <c r="N10618" s="89" cm="1">
        <f t="array" ref="N10618">IF(ISNUMBER(_34_KNMI_Stations[[#This Row],[Etmaal temperatuur °C]]),IF(_34_KNMI_Stations[[#This Row],[Etmaal temperatuur °C]]&lt;stookgrens[],stookgrens[]-_34_KNMI_Stations[[#This Row],[Etmaal temperatuur °C]],0),"")</f>
        <v>13.2</v>
      </c>
      <c r="O10618" s="89">
        <f>_34_KNMI_Stations[[#This Row],[graaddagen]]*_34_KNMI_Stations[[#This Row],[Gewogen factor]]</f>
        <v>14.52</v>
      </c>
      <c r="P10618" s="89" cm="1">
        <f t="array" ref="P106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19" spans="1:16" x14ac:dyDescent="0.25">
      <c r="A10619">
        <v>348</v>
      </c>
      <c r="B10619" s="110">
        <v>45979</v>
      </c>
      <c r="C10619" s="89">
        <v>4.7</v>
      </c>
      <c r="D10619" s="89">
        <v>4.8</v>
      </c>
      <c r="E10619" s="96">
        <v>279</v>
      </c>
      <c r="F10619" s="89">
        <v>5.0999999999999996</v>
      </c>
      <c r="G10619" s="89">
        <v>1015.2</v>
      </c>
      <c r="H10619">
        <v>0.88</v>
      </c>
      <c r="I10619" t="s">
        <v>26</v>
      </c>
      <c r="J10619">
        <v>1.1000000000000001</v>
      </c>
      <c r="K10619">
        <v>11</v>
      </c>
      <c r="L10619">
        <v>2025</v>
      </c>
      <c r="M10619" t="s">
        <v>375</v>
      </c>
      <c r="N10619" s="89" cm="1">
        <f t="array" ref="N10619">IF(ISNUMBER(_34_KNMI_Stations[[#This Row],[Etmaal temperatuur °C]]),IF(_34_KNMI_Stations[[#This Row],[Etmaal temperatuur °C]]&lt;stookgrens[],stookgrens[]-_34_KNMI_Stations[[#This Row],[Etmaal temperatuur °C]],0),"")</f>
        <v>13.2</v>
      </c>
      <c r="O10619" s="89">
        <f>_34_KNMI_Stations[[#This Row],[graaddagen]]*_34_KNMI_Stations[[#This Row],[Gewogen factor]]</f>
        <v>14.52</v>
      </c>
      <c r="P10619" s="89" cm="1">
        <f t="array" ref="P106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20" spans="1:16" x14ac:dyDescent="0.25">
      <c r="A10620">
        <v>348</v>
      </c>
      <c r="B10620" s="110">
        <v>45980</v>
      </c>
      <c r="C10620" s="89">
        <v>5</v>
      </c>
      <c r="D10620" s="89">
        <v>4.8</v>
      </c>
      <c r="E10620" s="96">
        <v>129</v>
      </c>
      <c r="F10620" s="89">
        <v>13.9</v>
      </c>
      <c r="G10620" s="89">
        <v>1002.6</v>
      </c>
      <c r="H10620">
        <v>0.91</v>
      </c>
      <c r="I10620" t="s">
        <v>26</v>
      </c>
      <c r="J10620">
        <v>1.1000000000000001</v>
      </c>
      <c r="K10620">
        <v>11</v>
      </c>
      <c r="L10620">
        <v>2025</v>
      </c>
      <c r="M10620" t="s">
        <v>375</v>
      </c>
      <c r="N10620" s="89" cm="1">
        <f t="array" ref="N10620">IF(ISNUMBER(_34_KNMI_Stations[[#This Row],[Etmaal temperatuur °C]]),IF(_34_KNMI_Stations[[#This Row],[Etmaal temperatuur °C]]&lt;stookgrens[],stookgrens[]-_34_KNMI_Stations[[#This Row],[Etmaal temperatuur °C]],0),"")</f>
        <v>13.2</v>
      </c>
      <c r="O10620" s="89">
        <f>_34_KNMI_Stations[[#This Row],[graaddagen]]*_34_KNMI_Stations[[#This Row],[Gewogen factor]]</f>
        <v>14.52</v>
      </c>
      <c r="P10620" s="89" cm="1">
        <f t="array" ref="P106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21" spans="1:16" x14ac:dyDescent="0.25">
      <c r="A10621">
        <v>348</v>
      </c>
      <c r="B10621" s="110">
        <v>45981</v>
      </c>
      <c r="C10621" s="89">
        <v>2.4</v>
      </c>
      <c r="D10621" s="89">
        <v>2.1</v>
      </c>
      <c r="E10621" s="96">
        <v>247</v>
      </c>
      <c r="F10621" s="89">
        <v>4.0999999999999996</v>
      </c>
      <c r="G10621" s="89">
        <v>1009.8</v>
      </c>
      <c r="H10621">
        <v>0.93</v>
      </c>
      <c r="I10621" t="s">
        <v>26</v>
      </c>
      <c r="J10621">
        <v>1.1000000000000001</v>
      </c>
      <c r="K10621">
        <v>11</v>
      </c>
      <c r="L10621">
        <v>2025</v>
      </c>
      <c r="M10621" t="s">
        <v>375</v>
      </c>
      <c r="N10621" s="89" cm="1">
        <f t="array" ref="N10621">IF(ISNUMBER(_34_KNMI_Stations[[#This Row],[Etmaal temperatuur °C]]),IF(_34_KNMI_Stations[[#This Row],[Etmaal temperatuur °C]]&lt;stookgrens[],stookgrens[]-_34_KNMI_Stations[[#This Row],[Etmaal temperatuur °C]],0),"")</f>
        <v>15.9</v>
      </c>
      <c r="O10621" s="89">
        <f>_34_KNMI_Stations[[#This Row],[graaddagen]]*_34_KNMI_Stations[[#This Row],[Gewogen factor]]</f>
        <v>17.490000000000002</v>
      </c>
      <c r="P10621" s="89" cm="1">
        <f t="array" ref="P106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22" spans="1:16" x14ac:dyDescent="0.25">
      <c r="A10622">
        <v>348</v>
      </c>
      <c r="B10622" s="110">
        <v>45982</v>
      </c>
      <c r="C10622" s="89">
        <v>2</v>
      </c>
      <c r="D10622" s="89">
        <v>1.8</v>
      </c>
      <c r="E10622" s="96">
        <v>561</v>
      </c>
      <c r="F10622" s="89">
        <v>0.6</v>
      </c>
      <c r="G10622" s="89">
        <v>1023.9</v>
      </c>
      <c r="H10622">
        <v>0.9</v>
      </c>
      <c r="I10622" t="s">
        <v>26</v>
      </c>
      <c r="J10622">
        <v>1.1000000000000001</v>
      </c>
      <c r="K10622">
        <v>11</v>
      </c>
      <c r="L10622">
        <v>2025</v>
      </c>
      <c r="M10622" t="s">
        <v>375</v>
      </c>
      <c r="N10622" s="89" cm="1">
        <f t="array" ref="N10622">IF(ISNUMBER(_34_KNMI_Stations[[#This Row],[Etmaal temperatuur °C]]),IF(_34_KNMI_Stations[[#This Row],[Etmaal temperatuur °C]]&lt;stookgrens[],stookgrens[]-_34_KNMI_Stations[[#This Row],[Etmaal temperatuur °C]],0),"")</f>
        <v>16.2</v>
      </c>
      <c r="O10622" s="89">
        <f>_34_KNMI_Stations[[#This Row],[graaddagen]]*_34_KNMI_Stations[[#This Row],[Gewogen factor]]</f>
        <v>17.82</v>
      </c>
      <c r="P10622" s="89" cm="1">
        <f t="array" ref="P106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23" spans="1:16" x14ac:dyDescent="0.25">
      <c r="A10623">
        <v>348</v>
      </c>
      <c r="B10623" s="110">
        <v>45983</v>
      </c>
      <c r="C10623" s="89">
        <v>5.3</v>
      </c>
      <c r="D10623" s="89">
        <v>1.3</v>
      </c>
      <c r="E10623" s="96">
        <v>409</v>
      </c>
      <c r="F10623" s="89">
        <v>-0.1</v>
      </c>
      <c r="G10623" s="89">
        <v>1022.4</v>
      </c>
      <c r="H10623">
        <v>0.81</v>
      </c>
      <c r="I10623" t="s">
        <v>26</v>
      </c>
      <c r="J10623">
        <v>1.1000000000000001</v>
      </c>
      <c r="K10623">
        <v>11</v>
      </c>
      <c r="L10623">
        <v>2025</v>
      </c>
      <c r="M10623" t="s">
        <v>375</v>
      </c>
      <c r="N10623" s="89" cm="1">
        <f t="array" ref="N10623">IF(ISNUMBER(_34_KNMI_Stations[[#This Row],[Etmaal temperatuur °C]]),IF(_34_KNMI_Stations[[#This Row],[Etmaal temperatuur °C]]&lt;stookgrens[],stookgrens[]-_34_KNMI_Stations[[#This Row],[Etmaal temperatuur °C]],0),"")</f>
        <v>16.7</v>
      </c>
      <c r="O10623" s="89">
        <f>_34_KNMI_Stations[[#This Row],[graaddagen]]*_34_KNMI_Stations[[#This Row],[Gewogen factor]]</f>
        <v>18.37</v>
      </c>
      <c r="P10623" s="89" cm="1">
        <f t="array" ref="P106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24" spans="1:16" x14ac:dyDescent="0.25">
      <c r="A10624">
        <v>348</v>
      </c>
      <c r="B10624" s="110">
        <v>45984</v>
      </c>
      <c r="C10624" s="89">
        <v>6.9</v>
      </c>
      <c r="D10624" s="89">
        <v>2.2999999999999998</v>
      </c>
      <c r="E10624" s="96">
        <v>106</v>
      </c>
      <c r="F10624" s="89">
        <v>4</v>
      </c>
      <c r="G10624" s="89">
        <v>1003.3</v>
      </c>
      <c r="H10624">
        <v>0.9</v>
      </c>
      <c r="I10624" t="s">
        <v>26</v>
      </c>
      <c r="J10624">
        <v>1.1000000000000001</v>
      </c>
      <c r="K10624">
        <v>11</v>
      </c>
      <c r="L10624">
        <v>2025</v>
      </c>
      <c r="M10624" t="s">
        <v>375</v>
      </c>
      <c r="N10624" s="89" cm="1">
        <f t="array" ref="N10624">IF(ISNUMBER(_34_KNMI_Stations[[#This Row],[Etmaal temperatuur °C]]),IF(_34_KNMI_Stations[[#This Row],[Etmaal temperatuur °C]]&lt;stookgrens[],stookgrens[]-_34_KNMI_Stations[[#This Row],[Etmaal temperatuur °C]],0),"")</f>
        <v>15.7</v>
      </c>
      <c r="O10624" s="89">
        <f>_34_KNMI_Stations[[#This Row],[graaddagen]]*_34_KNMI_Stations[[#This Row],[Gewogen factor]]</f>
        <v>17.27</v>
      </c>
      <c r="P10624" s="89" cm="1">
        <f t="array" ref="P106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25" spans="1:16" x14ac:dyDescent="0.25">
      <c r="A10625">
        <v>348</v>
      </c>
      <c r="B10625" s="110">
        <v>45985</v>
      </c>
      <c r="C10625" s="89">
        <v>2.8</v>
      </c>
      <c r="D10625" s="89">
        <v>5</v>
      </c>
      <c r="E10625" s="96">
        <v>293</v>
      </c>
      <c r="F10625" s="89">
        <v>0.2</v>
      </c>
      <c r="G10625" s="89">
        <v>994.2</v>
      </c>
      <c r="H10625">
        <v>0.93</v>
      </c>
      <c r="I10625" t="s">
        <v>26</v>
      </c>
      <c r="J10625">
        <v>1.1000000000000001</v>
      </c>
      <c r="K10625">
        <v>11</v>
      </c>
      <c r="L10625">
        <v>2025</v>
      </c>
      <c r="M10625" t="s">
        <v>376</v>
      </c>
      <c r="N10625" s="89" cm="1">
        <f t="array" ref="N10625">IF(ISNUMBER(_34_KNMI_Stations[[#This Row],[Etmaal temperatuur °C]]),IF(_34_KNMI_Stations[[#This Row],[Etmaal temperatuur °C]]&lt;stookgrens[],stookgrens[]-_34_KNMI_Stations[[#This Row],[Etmaal temperatuur °C]],0),"")</f>
        <v>13</v>
      </c>
      <c r="O10625" s="89">
        <f>_34_KNMI_Stations[[#This Row],[graaddagen]]*_34_KNMI_Stations[[#This Row],[Gewogen factor]]</f>
        <v>14.3</v>
      </c>
      <c r="P10625" s="89" cm="1">
        <f t="array" ref="P106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26" spans="1:16" x14ac:dyDescent="0.25">
      <c r="A10626">
        <v>348</v>
      </c>
      <c r="B10626" s="110">
        <v>45986</v>
      </c>
      <c r="C10626" s="89">
        <v>2.2000000000000002</v>
      </c>
      <c r="D10626" s="89">
        <v>2.9</v>
      </c>
      <c r="E10626" s="96">
        <v>270</v>
      </c>
      <c r="F10626" s="89">
        <v>0.4</v>
      </c>
      <c r="G10626" s="89">
        <v>1006.8</v>
      </c>
      <c r="H10626">
        <v>0.93</v>
      </c>
      <c r="I10626" t="s">
        <v>26</v>
      </c>
      <c r="J10626">
        <v>1.1000000000000001</v>
      </c>
      <c r="K10626">
        <v>11</v>
      </c>
      <c r="L10626">
        <v>2025</v>
      </c>
      <c r="M10626" t="s">
        <v>376</v>
      </c>
      <c r="N10626" s="89" cm="1">
        <f t="array" ref="N10626">IF(ISNUMBER(_34_KNMI_Stations[[#This Row],[Etmaal temperatuur °C]]),IF(_34_KNMI_Stations[[#This Row],[Etmaal temperatuur °C]]&lt;stookgrens[],stookgrens[]-_34_KNMI_Stations[[#This Row],[Etmaal temperatuur °C]],0),"")</f>
        <v>15.1</v>
      </c>
      <c r="O10626" s="89">
        <f>_34_KNMI_Stations[[#This Row],[graaddagen]]*_34_KNMI_Stations[[#This Row],[Gewogen factor]]</f>
        <v>16.61</v>
      </c>
      <c r="P10626" s="89" cm="1">
        <f t="array" ref="P106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27" spans="1:16" x14ac:dyDescent="0.25">
      <c r="A10627">
        <v>348</v>
      </c>
      <c r="B10627" s="110">
        <v>45987</v>
      </c>
      <c r="C10627" s="89">
        <v>2.2999999999999998</v>
      </c>
      <c r="D10627" s="89">
        <v>3.4</v>
      </c>
      <c r="E10627" s="96">
        <v>366</v>
      </c>
      <c r="F10627" s="89">
        <v>0</v>
      </c>
      <c r="G10627" s="89">
        <v>1020.4</v>
      </c>
      <c r="H10627">
        <v>0.93</v>
      </c>
      <c r="I10627" t="s">
        <v>26</v>
      </c>
      <c r="J10627">
        <v>1.1000000000000001</v>
      </c>
      <c r="K10627">
        <v>11</v>
      </c>
      <c r="L10627">
        <v>2025</v>
      </c>
      <c r="M10627" t="s">
        <v>376</v>
      </c>
      <c r="N10627" s="89" cm="1">
        <f t="array" ref="N10627">IF(ISNUMBER(_34_KNMI_Stations[[#This Row],[Etmaal temperatuur °C]]),IF(_34_KNMI_Stations[[#This Row],[Etmaal temperatuur °C]]&lt;stookgrens[],stookgrens[]-_34_KNMI_Stations[[#This Row],[Etmaal temperatuur °C]],0),"")</f>
        <v>14.6</v>
      </c>
      <c r="O10627" s="89">
        <f>_34_KNMI_Stations[[#This Row],[graaddagen]]*_34_KNMI_Stations[[#This Row],[Gewogen factor]]</f>
        <v>16.060000000000002</v>
      </c>
      <c r="P10627" s="89" cm="1">
        <f t="array" ref="P106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28" spans="1:16" x14ac:dyDescent="0.25">
      <c r="A10628">
        <v>348</v>
      </c>
      <c r="B10628" s="110">
        <v>45988</v>
      </c>
      <c r="C10628" s="89">
        <v>6.8</v>
      </c>
      <c r="D10628" s="89">
        <v>5.9</v>
      </c>
      <c r="E10628" s="96">
        <v>76</v>
      </c>
      <c r="F10628" s="89">
        <v>-0.1</v>
      </c>
      <c r="G10628" s="89">
        <v>1016.6</v>
      </c>
      <c r="H10628">
        <v>0.96</v>
      </c>
      <c r="I10628" t="s">
        <v>26</v>
      </c>
      <c r="J10628">
        <v>1.1000000000000001</v>
      </c>
      <c r="K10628">
        <v>11</v>
      </c>
      <c r="L10628">
        <v>2025</v>
      </c>
      <c r="M10628" t="s">
        <v>376</v>
      </c>
      <c r="N10628" s="89" cm="1">
        <f t="array" ref="N10628">IF(ISNUMBER(_34_KNMI_Stations[[#This Row],[Etmaal temperatuur °C]]),IF(_34_KNMI_Stations[[#This Row],[Etmaal temperatuur °C]]&lt;stookgrens[],stookgrens[]-_34_KNMI_Stations[[#This Row],[Etmaal temperatuur °C]],0),"")</f>
        <v>12.1</v>
      </c>
      <c r="O10628" s="89">
        <f>_34_KNMI_Stations[[#This Row],[graaddagen]]*_34_KNMI_Stations[[#This Row],[Gewogen factor]]</f>
        <v>13.31</v>
      </c>
      <c r="P10628" s="89" cm="1">
        <f t="array" ref="P106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29" spans="1:16" x14ac:dyDescent="0.25">
      <c r="A10629">
        <v>348</v>
      </c>
      <c r="B10629" s="110">
        <v>45989</v>
      </c>
      <c r="C10629" s="89">
        <v>5.7</v>
      </c>
      <c r="D10629" s="89">
        <v>9</v>
      </c>
      <c r="E10629" s="96">
        <v>121</v>
      </c>
      <c r="F10629" s="89">
        <v>-0.1</v>
      </c>
      <c r="G10629" s="89">
        <v>1012.8</v>
      </c>
      <c r="H10629">
        <v>0.97</v>
      </c>
      <c r="I10629" t="s">
        <v>26</v>
      </c>
      <c r="J10629">
        <v>1.1000000000000001</v>
      </c>
      <c r="K10629">
        <v>11</v>
      </c>
      <c r="L10629">
        <v>2025</v>
      </c>
      <c r="M10629" t="s">
        <v>376</v>
      </c>
      <c r="N10629" s="89" cm="1">
        <f t="array" ref="N10629">IF(ISNUMBER(_34_KNMI_Stations[[#This Row],[Etmaal temperatuur °C]]),IF(_34_KNMI_Stations[[#This Row],[Etmaal temperatuur °C]]&lt;stookgrens[],stookgrens[]-_34_KNMI_Stations[[#This Row],[Etmaal temperatuur °C]],0),"")</f>
        <v>9</v>
      </c>
      <c r="O10629" s="89">
        <f>_34_KNMI_Stations[[#This Row],[graaddagen]]*_34_KNMI_Stations[[#This Row],[Gewogen factor]]</f>
        <v>9.9</v>
      </c>
      <c r="P10629" s="89" cm="1">
        <f t="array" ref="P106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30" spans="1:16" x14ac:dyDescent="0.25">
      <c r="A10630">
        <v>348</v>
      </c>
      <c r="B10630" s="110">
        <v>45990</v>
      </c>
      <c r="C10630" s="89">
        <v>5.3</v>
      </c>
      <c r="D10630" s="89">
        <v>9.1</v>
      </c>
      <c r="E10630" s="96">
        <v>183</v>
      </c>
      <c r="F10630" s="89">
        <v>0.7</v>
      </c>
      <c r="G10630" s="89">
        <v>1006.4</v>
      </c>
      <c r="H10630">
        <v>0.92</v>
      </c>
      <c r="I10630" t="s">
        <v>26</v>
      </c>
      <c r="J10630">
        <v>1.1000000000000001</v>
      </c>
      <c r="K10630">
        <v>11</v>
      </c>
      <c r="L10630">
        <v>2025</v>
      </c>
      <c r="M10630" t="s">
        <v>376</v>
      </c>
      <c r="N10630" s="89" cm="1">
        <f t="array" ref="N10630">IF(ISNUMBER(_34_KNMI_Stations[[#This Row],[Etmaal temperatuur °C]]),IF(_34_KNMI_Stations[[#This Row],[Etmaal temperatuur °C]]&lt;stookgrens[],stookgrens[]-_34_KNMI_Stations[[#This Row],[Etmaal temperatuur °C]],0),"")</f>
        <v>8.9</v>
      </c>
      <c r="O10630" s="89">
        <f>_34_KNMI_Stations[[#This Row],[graaddagen]]*_34_KNMI_Stations[[#This Row],[Gewogen factor]]</f>
        <v>9.7900000000000009</v>
      </c>
      <c r="P10630" s="89" cm="1">
        <f t="array" ref="P106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31" spans="1:16" x14ac:dyDescent="0.25">
      <c r="A10631">
        <v>348</v>
      </c>
      <c r="B10631" s="110">
        <v>45991</v>
      </c>
      <c r="C10631" s="89">
        <v>4.7</v>
      </c>
      <c r="D10631" s="89">
        <v>6</v>
      </c>
      <c r="E10631" s="96">
        <v>263</v>
      </c>
      <c r="F10631" s="89">
        <v>-0.1</v>
      </c>
      <c r="G10631" s="89">
        <v>1010.8</v>
      </c>
      <c r="H10631">
        <v>0.86</v>
      </c>
      <c r="I10631" t="s">
        <v>26</v>
      </c>
      <c r="J10631">
        <v>1.1000000000000001</v>
      </c>
      <c r="K10631">
        <v>11</v>
      </c>
      <c r="L10631">
        <v>2025</v>
      </c>
      <c r="M10631" t="s">
        <v>376</v>
      </c>
      <c r="N10631" s="89" cm="1">
        <f t="array" ref="N10631">IF(ISNUMBER(_34_KNMI_Stations[[#This Row],[Etmaal temperatuur °C]]),IF(_34_KNMI_Stations[[#This Row],[Etmaal temperatuur °C]]&lt;stookgrens[],stookgrens[]-_34_KNMI_Stations[[#This Row],[Etmaal temperatuur °C]],0),"")</f>
        <v>12</v>
      </c>
      <c r="O10631" s="89">
        <f>_34_KNMI_Stations[[#This Row],[graaddagen]]*_34_KNMI_Stations[[#This Row],[Gewogen factor]]</f>
        <v>13.200000000000001</v>
      </c>
      <c r="P10631" s="89" cm="1">
        <f t="array" ref="P106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32" spans="1:16" x14ac:dyDescent="0.25">
      <c r="A10632">
        <v>348</v>
      </c>
      <c r="B10632" s="110">
        <v>45992</v>
      </c>
      <c r="C10632" s="89">
        <v>7</v>
      </c>
      <c r="D10632" s="89">
        <v>5.4</v>
      </c>
      <c r="E10632" s="96">
        <v>182</v>
      </c>
      <c r="F10632" s="89">
        <v>0.5</v>
      </c>
      <c r="G10632" s="89">
        <v>1010.6</v>
      </c>
      <c r="H10632">
        <v>0.8</v>
      </c>
      <c r="I10632" t="s">
        <v>26</v>
      </c>
      <c r="J10632">
        <v>1.1000000000000001</v>
      </c>
      <c r="K10632">
        <v>12</v>
      </c>
      <c r="L10632">
        <v>2025</v>
      </c>
      <c r="M10632" t="s">
        <v>377</v>
      </c>
      <c r="N10632" s="89" cm="1">
        <f t="array" ref="N10632">IF(ISNUMBER(_34_KNMI_Stations[[#This Row],[Etmaal temperatuur °C]]),IF(_34_KNMI_Stations[[#This Row],[Etmaal temperatuur °C]]&lt;stookgrens[],stookgrens[]-_34_KNMI_Stations[[#This Row],[Etmaal temperatuur °C]],0),"")</f>
        <v>12.6</v>
      </c>
      <c r="O10632" s="89">
        <f>_34_KNMI_Stations[[#This Row],[graaddagen]]*_34_KNMI_Stations[[#This Row],[Gewogen factor]]</f>
        <v>13.860000000000001</v>
      </c>
      <c r="P10632" s="89" cm="1">
        <f t="array" ref="P106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33" spans="1:16" x14ac:dyDescent="0.25">
      <c r="A10633">
        <v>348</v>
      </c>
      <c r="B10633" s="110">
        <v>45993</v>
      </c>
      <c r="C10633" s="89">
        <v>5.0999999999999996</v>
      </c>
      <c r="D10633" s="89">
        <v>7.4</v>
      </c>
      <c r="E10633" s="96">
        <v>194</v>
      </c>
      <c r="F10633" s="89">
        <v>-0.1</v>
      </c>
      <c r="G10633" s="89">
        <v>1007.3</v>
      </c>
      <c r="H10633">
        <v>0.75</v>
      </c>
      <c r="I10633" t="s">
        <v>26</v>
      </c>
      <c r="J10633">
        <v>1.1000000000000001</v>
      </c>
      <c r="K10633">
        <v>12</v>
      </c>
      <c r="L10633">
        <v>2025</v>
      </c>
      <c r="M10633" t="s">
        <v>377</v>
      </c>
      <c r="N10633" s="89" cm="1">
        <f t="array" ref="N10633">IF(ISNUMBER(_34_KNMI_Stations[[#This Row],[Etmaal temperatuur °C]]),IF(_34_KNMI_Stations[[#This Row],[Etmaal temperatuur °C]]&lt;stookgrens[],stookgrens[]-_34_KNMI_Stations[[#This Row],[Etmaal temperatuur °C]],0),"")</f>
        <v>10.6</v>
      </c>
      <c r="O10633" s="89">
        <f>_34_KNMI_Stations[[#This Row],[graaddagen]]*_34_KNMI_Stations[[#This Row],[Gewogen factor]]</f>
        <v>11.66</v>
      </c>
      <c r="P10633" s="89" cm="1">
        <f t="array" ref="P106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34" spans="1:16" x14ac:dyDescent="0.25">
      <c r="A10634">
        <v>348</v>
      </c>
      <c r="B10634" s="110">
        <v>45994</v>
      </c>
      <c r="C10634" s="89">
        <v>2.5</v>
      </c>
      <c r="D10634" s="89">
        <v>7</v>
      </c>
      <c r="E10634" s="96">
        <v>126</v>
      </c>
      <c r="F10634" s="89">
        <v>0</v>
      </c>
      <c r="G10634" s="89">
        <v>1010.8</v>
      </c>
      <c r="H10634">
        <v>0.92</v>
      </c>
      <c r="I10634" t="s">
        <v>26</v>
      </c>
      <c r="J10634">
        <v>1.1000000000000001</v>
      </c>
      <c r="K10634">
        <v>12</v>
      </c>
      <c r="L10634">
        <v>2025</v>
      </c>
      <c r="M10634" t="s">
        <v>377</v>
      </c>
      <c r="N10634" s="89" cm="1">
        <f t="array" ref="N10634">IF(ISNUMBER(_34_KNMI_Stations[[#This Row],[Etmaal temperatuur °C]]),IF(_34_KNMI_Stations[[#This Row],[Etmaal temperatuur °C]]&lt;stookgrens[],stookgrens[]-_34_KNMI_Stations[[#This Row],[Etmaal temperatuur °C]],0),"")</f>
        <v>11</v>
      </c>
      <c r="O10634" s="89">
        <f>_34_KNMI_Stations[[#This Row],[graaddagen]]*_34_KNMI_Stations[[#This Row],[Gewogen factor]]</f>
        <v>12.100000000000001</v>
      </c>
      <c r="P10634" s="89" cm="1">
        <f t="array" ref="P106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35" spans="1:16" x14ac:dyDescent="0.25">
      <c r="A10635">
        <v>348</v>
      </c>
      <c r="B10635" s="110">
        <v>45995</v>
      </c>
      <c r="C10635" s="89">
        <v>4.4000000000000004</v>
      </c>
      <c r="D10635" s="89">
        <v>6.7</v>
      </c>
      <c r="E10635" s="96">
        <v>374</v>
      </c>
      <c r="F10635" s="89">
        <v>-0.1</v>
      </c>
      <c r="G10635" s="89">
        <v>1005</v>
      </c>
      <c r="H10635">
        <v>0.88</v>
      </c>
      <c r="I10635" t="s">
        <v>26</v>
      </c>
      <c r="J10635">
        <v>1.1000000000000001</v>
      </c>
      <c r="K10635">
        <v>12</v>
      </c>
      <c r="L10635">
        <v>2025</v>
      </c>
      <c r="M10635" t="s">
        <v>377</v>
      </c>
      <c r="N10635" s="89" cm="1">
        <f t="array" ref="N10635">IF(ISNUMBER(_34_KNMI_Stations[[#This Row],[Etmaal temperatuur °C]]),IF(_34_KNMI_Stations[[#This Row],[Etmaal temperatuur °C]]&lt;stookgrens[],stookgrens[]-_34_KNMI_Stations[[#This Row],[Etmaal temperatuur °C]],0),"")</f>
        <v>11.3</v>
      </c>
      <c r="O10635" s="89">
        <f>_34_KNMI_Stations[[#This Row],[graaddagen]]*_34_KNMI_Stations[[#This Row],[Gewogen factor]]</f>
        <v>12.430000000000001</v>
      </c>
      <c r="P10635" s="89" cm="1">
        <f t="array" ref="P106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36" spans="1:16" x14ac:dyDescent="0.25">
      <c r="A10636">
        <v>348</v>
      </c>
      <c r="B10636" s="110">
        <v>45996</v>
      </c>
      <c r="C10636" s="89">
        <v>3.5</v>
      </c>
      <c r="D10636" s="89">
        <v>3.8</v>
      </c>
      <c r="E10636" s="96">
        <v>127</v>
      </c>
      <c r="F10636" s="89">
        <v>0</v>
      </c>
      <c r="G10636" s="89">
        <v>1008.5</v>
      </c>
      <c r="H10636">
        <v>0.96</v>
      </c>
      <c r="I10636" t="s">
        <v>26</v>
      </c>
      <c r="J10636">
        <v>1.1000000000000001</v>
      </c>
      <c r="K10636">
        <v>12</v>
      </c>
      <c r="L10636">
        <v>2025</v>
      </c>
      <c r="M10636" t="s">
        <v>377</v>
      </c>
      <c r="N10636" s="89" cm="1">
        <f t="array" ref="N10636">IF(ISNUMBER(_34_KNMI_Stations[[#This Row],[Etmaal temperatuur °C]]),IF(_34_KNMI_Stations[[#This Row],[Etmaal temperatuur °C]]&lt;stookgrens[],stookgrens[]-_34_KNMI_Stations[[#This Row],[Etmaal temperatuur °C]],0),"")</f>
        <v>14.2</v>
      </c>
      <c r="O10636" s="89">
        <f>_34_KNMI_Stations[[#This Row],[graaddagen]]*_34_KNMI_Stations[[#This Row],[Gewogen factor]]</f>
        <v>15.620000000000001</v>
      </c>
      <c r="P10636" s="89" cm="1">
        <f t="array" ref="P106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37" spans="1:16" x14ac:dyDescent="0.25">
      <c r="A10637">
        <v>348</v>
      </c>
      <c r="B10637" s="110">
        <v>45997</v>
      </c>
      <c r="C10637" s="89">
        <v>7.2</v>
      </c>
      <c r="D10637" s="89">
        <v>8.3000000000000007</v>
      </c>
      <c r="E10637" s="96">
        <v>131</v>
      </c>
      <c r="F10637" s="89">
        <v>4.4000000000000004</v>
      </c>
      <c r="G10637" s="89">
        <v>1000.7</v>
      </c>
      <c r="H10637">
        <v>0.92</v>
      </c>
      <c r="I10637" t="s">
        <v>26</v>
      </c>
      <c r="J10637">
        <v>1.1000000000000001</v>
      </c>
      <c r="K10637">
        <v>12</v>
      </c>
      <c r="L10637">
        <v>2025</v>
      </c>
      <c r="M10637" t="s">
        <v>377</v>
      </c>
      <c r="N10637" s="89" cm="1">
        <f t="array" ref="N10637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10637" s="89">
        <f>_34_KNMI_Stations[[#This Row],[graaddagen]]*_34_KNMI_Stations[[#This Row],[Gewogen factor]]</f>
        <v>10.67</v>
      </c>
      <c r="P10637" s="89" cm="1">
        <f t="array" ref="P106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38" spans="1:16" x14ac:dyDescent="0.25">
      <c r="A10638">
        <v>348</v>
      </c>
      <c r="B10638" s="110">
        <v>45998</v>
      </c>
      <c r="C10638" s="89">
        <v>6.4</v>
      </c>
      <c r="D10638" s="89">
        <v>10.6</v>
      </c>
      <c r="E10638" s="96">
        <v>114</v>
      </c>
      <c r="F10638" s="89">
        <v>7.4</v>
      </c>
      <c r="G10638" s="89">
        <v>1004.2</v>
      </c>
      <c r="H10638">
        <v>0.93</v>
      </c>
      <c r="I10638" t="s">
        <v>26</v>
      </c>
      <c r="J10638">
        <v>1.1000000000000001</v>
      </c>
      <c r="K10638">
        <v>12</v>
      </c>
      <c r="L10638">
        <v>2025</v>
      </c>
      <c r="M10638" t="s">
        <v>377</v>
      </c>
      <c r="N10638" s="89" cm="1">
        <f t="array" ref="N10638">IF(ISNUMBER(_34_KNMI_Stations[[#This Row],[Etmaal temperatuur °C]]),IF(_34_KNMI_Stations[[#This Row],[Etmaal temperatuur °C]]&lt;stookgrens[],stookgrens[]-_34_KNMI_Stations[[#This Row],[Etmaal temperatuur °C]],0),"")</f>
        <v>7.4</v>
      </c>
      <c r="O10638" s="89">
        <f>_34_KNMI_Stations[[#This Row],[graaddagen]]*_34_KNMI_Stations[[#This Row],[Gewogen factor]]</f>
        <v>8.14</v>
      </c>
      <c r="P10638" s="89" cm="1">
        <f t="array" ref="P106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39" spans="1:16" x14ac:dyDescent="0.25">
      <c r="A10639">
        <v>348</v>
      </c>
      <c r="B10639" s="110">
        <v>45999</v>
      </c>
      <c r="C10639" s="89">
        <v>5.5</v>
      </c>
      <c r="D10639" s="89">
        <v>11.8</v>
      </c>
      <c r="E10639" s="96">
        <v>83</v>
      </c>
      <c r="F10639" s="89">
        <v>0.3</v>
      </c>
      <c r="G10639" s="89"/>
      <c r="H10639">
        <v>0.92</v>
      </c>
      <c r="I10639" t="s">
        <v>26</v>
      </c>
      <c r="J10639">
        <v>1.1000000000000001</v>
      </c>
      <c r="K10639">
        <v>12</v>
      </c>
      <c r="L10639">
        <v>2025</v>
      </c>
      <c r="M10639" t="s">
        <v>378</v>
      </c>
      <c r="N10639" s="89" cm="1">
        <f t="array" ref="N10639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0639" s="89">
        <f>_34_KNMI_Stations[[#This Row],[graaddagen]]*_34_KNMI_Stations[[#This Row],[Gewogen factor]]</f>
        <v>6.8199999999999994</v>
      </c>
      <c r="P10639" s="89" cm="1">
        <f t="array" ref="P106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40" spans="1:16" x14ac:dyDescent="0.25">
      <c r="A10640">
        <v>348</v>
      </c>
      <c r="B10640" s="110">
        <v>46000</v>
      </c>
      <c r="C10640" s="89">
        <v>5.0999999999999996</v>
      </c>
      <c r="D10640" s="89">
        <v>12.3</v>
      </c>
      <c r="E10640" s="96">
        <v>155</v>
      </c>
      <c r="F10640" s="89">
        <v>0.3</v>
      </c>
      <c r="G10640" s="89"/>
      <c r="H10640">
        <v>0.87</v>
      </c>
      <c r="I10640" t="s">
        <v>26</v>
      </c>
      <c r="J10640">
        <v>1.1000000000000001</v>
      </c>
      <c r="K10640">
        <v>12</v>
      </c>
      <c r="L10640">
        <v>2025</v>
      </c>
      <c r="M10640" t="s">
        <v>378</v>
      </c>
      <c r="N10640" s="89" cm="1">
        <f t="array" ref="N10640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0640" s="89">
        <f>_34_KNMI_Stations[[#This Row],[graaddagen]]*_34_KNMI_Stations[[#This Row],[Gewogen factor]]</f>
        <v>6.27</v>
      </c>
      <c r="P10640" s="89" cm="1">
        <f t="array" ref="P106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41" spans="1:16" x14ac:dyDescent="0.25">
      <c r="A10641">
        <v>348</v>
      </c>
      <c r="B10641" s="110">
        <v>46001</v>
      </c>
      <c r="C10641" s="89">
        <v>5.7</v>
      </c>
      <c r="D10641" s="89">
        <v>11.3</v>
      </c>
      <c r="E10641" s="96">
        <v>212</v>
      </c>
      <c r="F10641" s="89">
        <v>0</v>
      </c>
      <c r="G10641" s="89"/>
      <c r="H10641">
        <v>0.89</v>
      </c>
      <c r="I10641" t="s">
        <v>26</v>
      </c>
      <c r="J10641">
        <v>1.1000000000000001</v>
      </c>
      <c r="K10641">
        <v>12</v>
      </c>
      <c r="L10641">
        <v>2025</v>
      </c>
      <c r="M10641" t="s">
        <v>378</v>
      </c>
      <c r="N10641" s="89" cm="1">
        <f t="array" ref="N10641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10641" s="89">
        <f>_34_KNMI_Stations[[#This Row],[graaddagen]]*_34_KNMI_Stations[[#This Row],[Gewogen factor]]</f>
        <v>7.37</v>
      </c>
      <c r="P10641" s="89" cm="1">
        <f t="array" ref="P106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42" spans="1:16" x14ac:dyDescent="0.25">
      <c r="A10642">
        <v>348</v>
      </c>
      <c r="B10642" s="110">
        <v>46002</v>
      </c>
      <c r="C10642" s="89">
        <v>3.9</v>
      </c>
      <c r="D10642" s="89">
        <v>7.4</v>
      </c>
      <c r="E10642" s="96">
        <v>252</v>
      </c>
      <c r="F10642" s="89">
        <v>0</v>
      </c>
      <c r="G10642" s="89">
        <v>1021.9</v>
      </c>
      <c r="H10642">
        <v>0.96</v>
      </c>
      <c r="I10642" t="s">
        <v>26</v>
      </c>
      <c r="J10642">
        <v>1.1000000000000001</v>
      </c>
      <c r="K10642">
        <v>12</v>
      </c>
      <c r="L10642">
        <v>2025</v>
      </c>
      <c r="M10642" t="s">
        <v>378</v>
      </c>
      <c r="N10642" s="89" cm="1">
        <f t="array" ref="N10642">IF(ISNUMBER(_34_KNMI_Stations[[#This Row],[Etmaal temperatuur °C]]),IF(_34_KNMI_Stations[[#This Row],[Etmaal temperatuur °C]]&lt;stookgrens[],stookgrens[]-_34_KNMI_Stations[[#This Row],[Etmaal temperatuur °C]],0),"")</f>
        <v>10.6</v>
      </c>
      <c r="O10642" s="89">
        <f>_34_KNMI_Stations[[#This Row],[graaddagen]]*_34_KNMI_Stations[[#This Row],[Gewogen factor]]</f>
        <v>11.66</v>
      </c>
      <c r="P10642" s="89" cm="1">
        <f t="array" ref="P106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43" spans="1:16" x14ac:dyDescent="0.25">
      <c r="A10643">
        <v>348</v>
      </c>
      <c r="B10643" s="110">
        <v>46003</v>
      </c>
      <c r="C10643" s="89">
        <v>3.4</v>
      </c>
      <c r="D10643" s="89">
        <v>8</v>
      </c>
      <c r="E10643" s="96">
        <v>73</v>
      </c>
      <c r="F10643" s="89">
        <v>0</v>
      </c>
      <c r="G10643" s="89">
        <v>1020.7</v>
      </c>
      <c r="H10643">
        <v>0.94</v>
      </c>
      <c r="I10643" t="s">
        <v>26</v>
      </c>
      <c r="J10643">
        <v>1.1000000000000001</v>
      </c>
      <c r="K10643">
        <v>12</v>
      </c>
      <c r="L10643">
        <v>2025</v>
      </c>
      <c r="M10643" t="s">
        <v>378</v>
      </c>
      <c r="N10643" s="89" cm="1">
        <f t="array" ref="N10643">IF(ISNUMBER(_34_KNMI_Stations[[#This Row],[Etmaal temperatuur °C]]),IF(_34_KNMI_Stations[[#This Row],[Etmaal temperatuur °C]]&lt;stookgrens[],stookgrens[]-_34_KNMI_Stations[[#This Row],[Etmaal temperatuur °C]],0),"")</f>
        <v>10</v>
      </c>
      <c r="O10643" s="89">
        <f>_34_KNMI_Stations[[#This Row],[graaddagen]]*_34_KNMI_Stations[[#This Row],[Gewogen factor]]</f>
        <v>11</v>
      </c>
      <c r="P10643" s="89" cm="1">
        <f t="array" ref="P106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44" spans="1:16" x14ac:dyDescent="0.25">
      <c r="A10644">
        <v>348</v>
      </c>
      <c r="B10644" s="110">
        <v>46004</v>
      </c>
      <c r="C10644" s="89">
        <v>2.8</v>
      </c>
      <c r="D10644" s="89">
        <v>6.6</v>
      </c>
      <c r="E10644" s="96">
        <v>281</v>
      </c>
      <c r="F10644" s="89">
        <v>0.2</v>
      </c>
      <c r="G10644" s="89">
        <v>1026.9000000000001</v>
      </c>
      <c r="H10644">
        <v>0.96</v>
      </c>
      <c r="I10644" t="s">
        <v>26</v>
      </c>
      <c r="J10644">
        <v>1.1000000000000001</v>
      </c>
      <c r="K10644">
        <v>12</v>
      </c>
      <c r="L10644">
        <v>2025</v>
      </c>
      <c r="M10644" t="s">
        <v>378</v>
      </c>
      <c r="N10644" s="89" cm="1">
        <f t="array" ref="N10644">IF(ISNUMBER(_34_KNMI_Stations[[#This Row],[Etmaal temperatuur °C]]),IF(_34_KNMI_Stations[[#This Row],[Etmaal temperatuur °C]]&lt;stookgrens[],stookgrens[]-_34_KNMI_Stations[[#This Row],[Etmaal temperatuur °C]],0),"")</f>
        <v>11.4</v>
      </c>
      <c r="O10644" s="89">
        <f>_34_KNMI_Stations[[#This Row],[graaddagen]]*_34_KNMI_Stations[[#This Row],[Gewogen factor]]</f>
        <v>12.540000000000001</v>
      </c>
      <c r="P10644" s="89" cm="1">
        <f t="array" ref="P106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45" spans="1:16" x14ac:dyDescent="0.25">
      <c r="A10645">
        <v>348</v>
      </c>
      <c r="B10645" s="110">
        <v>46005</v>
      </c>
      <c r="C10645" s="89">
        <v>4.9000000000000004</v>
      </c>
      <c r="D10645" s="89">
        <v>6.7</v>
      </c>
      <c r="E10645" s="96">
        <v>89</v>
      </c>
      <c r="F10645" s="89">
        <v>0</v>
      </c>
      <c r="G10645" s="89">
        <v>1022</v>
      </c>
      <c r="H10645">
        <v>0.96</v>
      </c>
      <c r="I10645" t="s">
        <v>26</v>
      </c>
      <c r="J10645">
        <v>1.1000000000000001</v>
      </c>
      <c r="K10645">
        <v>12</v>
      </c>
      <c r="L10645">
        <v>2025</v>
      </c>
      <c r="M10645" t="s">
        <v>378</v>
      </c>
      <c r="N10645" s="89" cm="1">
        <f t="array" ref="N10645">IF(ISNUMBER(_34_KNMI_Stations[[#This Row],[Etmaal temperatuur °C]]),IF(_34_KNMI_Stations[[#This Row],[Etmaal temperatuur °C]]&lt;stookgrens[],stookgrens[]-_34_KNMI_Stations[[#This Row],[Etmaal temperatuur °C]],0),"")</f>
        <v>11.3</v>
      </c>
      <c r="O10645" s="89">
        <f>_34_KNMI_Stations[[#This Row],[graaddagen]]*_34_KNMI_Stations[[#This Row],[Gewogen factor]]</f>
        <v>12.430000000000001</v>
      </c>
      <c r="P10645" s="89" cm="1">
        <f t="array" ref="P106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46" spans="1:16" x14ac:dyDescent="0.25">
      <c r="A10646">
        <v>348</v>
      </c>
      <c r="B10646" s="110">
        <v>46006</v>
      </c>
      <c r="C10646" s="89">
        <v>4.9000000000000004</v>
      </c>
      <c r="D10646" s="89">
        <v>6.7</v>
      </c>
      <c r="E10646" s="96">
        <v>192</v>
      </c>
      <c r="F10646" s="89">
        <v>0</v>
      </c>
      <c r="G10646" s="89">
        <v>1012.5</v>
      </c>
      <c r="H10646">
        <v>0.9</v>
      </c>
      <c r="I10646" t="s">
        <v>26</v>
      </c>
      <c r="J10646">
        <v>1.1000000000000001</v>
      </c>
      <c r="K10646">
        <v>12</v>
      </c>
      <c r="L10646">
        <v>2025</v>
      </c>
      <c r="M10646" t="s">
        <v>379</v>
      </c>
      <c r="N10646" s="89" cm="1">
        <f t="array" ref="N10646">IF(ISNUMBER(_34_KNMI_Stations[[#This Row],[Etmaal temperatuur °C]]),IF(_34_KNMI_Stations[[#This Row],[Etmaal temperatuur °C]]&lt;stookgrens[],stookgrens[]-_34_KNMI_Stations[[#This Row],[Etmaal temperatuur °C]],0),"")</f>
        <v>11.3</v>
      </c>
      <c r="O10646" s="89">
        <f>_34_KNMI_Stations[[#This Row],[graaddagen]]*_34_KNMI_Stations[[#This Row],[Gewogen factor]]</f>
        <v>12.430000000000001</v>
      </c>
      <c r="P10646" s="89" cm="1">
        <f t="array" ref="P106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47" spans="1:16" x14ac:dyDescent="0.25">
      <c r="A10647">
        <v>348</v>
      </c>
      <c r="B10647" s="110">
        <v>46007</v>
      </c>
      <c r="C10647" s="89">
        <v>3</v>
      </c>
      <c r="D10647" s="89">
        <v>8.5</v>
      </c>
      <c r="E10647" s="96">
        <v>204</v>
      </c>
      <c r="F10647" s="89">
        <v>0.3</v>
      </c>
      <c r="G10647" s="89">
        <v>1011.8</v>
      </c>
      <c r="H10647">
        <v>0.87</v>
      </c>
      <c r="I10647" t="s">
        <v>26</v>
      </c>
      <c r="J10647">
        <v>1.1000000000000001</v>
      </c>
      <c r="K10647">
        <v>12</v>
      </c>
      <c r="L10647">
        <v>2025</v>
      </c>
      <c r="M10647" t="s">
        <v>379</v>
      </c>
      <c r="N10647" s="89" cm="1">
        <f t="array" ref="N10647">IF(ISNUMBER(_34_KNMI_Stations[[#This Row],[Etmaal temperatuur °C]]),IF(_34_KNMI_Stations[[#This Row],[Etmaal temperatuur °C]]&lt;stookgrens[],stookgrens[]-_34_KNMI_Stations[[#This Row],[Etmaal temperatuur °C]],0),"")</f>
        <v>9.5</v>
      </c>
      <c r="O10647" s="89">
        <f>_34_KNMI_Stations[[#This Row],[graaddagen]]*_34_KNMI_Stations[[#This Row],[Gewogen factor]]</f>
        <v>10.450000000000001</v>
      </c>
      <c r="P10647" s="89" cm="1">
        <f t="array" ref="P106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48" spans="1:16" x14ac:dyDescent="0.25">
      <c r="A10648">
        <v>348</v>
      </c>
      <c r="B10648" s="110">
        <v>46008</v>
      </c>
      <c r="C10648" s="89">
        <v>3.7</v>
      </c>
      <c r="D10648" s="89">
        <v>7.9</v>
      </c>
      <c r="E10648" s="96">
        <v>127</v>
      </c>
      <c r="F10648" s="89">
        <v>-0.1</v>
      </c>
      <c r="G10648" s="89">
        <v>1016.4</v>
      </c>
      <c r="H10648">
        <v>0.94</v>
      </c>
      <c r="I10648" t="s">
        <v>26</v>
      </c>
      <c r="J10648">
        <v>1.1000000000000001</v>
      </c>
      <c r="K10648">
        <v>12</v>
      </c>
      <c r="L10648">
        <v>2025</v>
      </c>
      <c r="M10648" t="s">
        <v>379</v>
      </c>
      <c r="N10648" s="89" cm="1">
        <f t="array" ref="N10648">IF(ISNUMBER(_34_KNMI_Stations[[#This Row],[Etmaal temperatuur °C]]),IF(_34_KNMI_Stations[[#This Row],[Etmaal temperatuur °C]]&lt;stookgrens[],stookgrens[]-_34_KNMI_Stations[[#This Row],[Etmaal temperatuur °C]],0),"")</f>
        <v>10.1</v>
      </c>
      <c r="O10648" s="89">
        <f>_34_KNMI_Stations[[#This Row],[graaddagen]]*_34_KNMI_Stations[[#This Row],[Gewogen factor]]</f>
        <v>11.110000000000001</v>
      </c>
      <c r="P10648" s="89" cm="1">
        <f t="array" ref="P106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49" spans="1:16" x14ac:dyDescent="0.25">
      <c r="A10649">
        <v>348</v>
      </c>
      <c r="B10649" s="110">
        <v>46009</v>
      </c>
      <c r="C10649" s="89">
        <v>7</v>
      </c>
      <c r="D10649" s="89">
        <v>10.1</v>
      </c>
      <c r="E10649" s="96">
        <v>174</v>
      </c>
      <c r="F10649" s="89">
        <v>0.4</v>
      </c>
      <c r="G10649" s="89">
        <v>1011.9</v>
      </c>
      <c r="H10649">
        <v>0.81</v>
      </c>
      <c r="I10649" t="s">
        <v>26</v>
      </c>
      <c r="J10649">
        <v>1.1000000000000001</v>
      </c>
      <c r="K10649">
        <v>12</v>
      </c>
      <c r="L10649">
        <v>2025</v>
      </c>
      <c r="M10649" t="s">
        <v>379</v>
      </c>
      <c r="N10649" s="89" cm="1">
        <f t="array" ref="N10649">IF(ISNUMBER(_34_KNMI_Stations[[#This Row],[Etmaal temperatuur °C]]),IF(_34_KNMI_Stations[[#This Row],[Etmaal temperatuur °C]]&lt;stookgrens[],stookgrens[]-_34_KNMI_Stations[[#This Row],[Etmaal temperatuur °C]],0),"")</f>
        <v>7.9</v>
      </c>
      <c r="O10649" s="89">
        <f>_34_KNMI_Stations[[#This Row],[graaddagen]]*_34_KNMI_Stations[[#This Row],[Gewogen factor]]</f>
        <v>8.6900000000000013</v>
      </c>
      <c r="P10649" s="89" cm="1">
        <f t="array" ref="P106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50" spans="1:16" x14ac:dyDescent="0.25">
      <c r="A10650">
        <v>348</v>
      </c>
      <c r="B10650" s="110">
        <v>46010</v>
      </c>
      <c r="C10650" s="89">
        <v>4.0999999999999996</v>
      </c>
      <c r="D10650" s="89">
        <v>8.5</v>
      </c>
      <c r="E10650" s="96">
        <v>197</v>
      </c>
      <c r="F10650" s="89">
        <v>6</v>
      </c>
      <c r="G10650" s="89">
        <v>1016.1</v>
      </c>
      <c r="H10650">
        <v>0.94</v>
      </c>
      <c r="I10650" t="s">
        <v>26</v>
      </c>
      <c r="J10650">
        <v>1.1000000000000001</v>
      </c>
      <c r="K10650">
        <v>12</v>
      </c>
      <c r="L10650">
        <v>2025</v>
      </c>
      <c r="M10650" t="s">
        <v>379</v>
      </c>
      <c r="N10650" s="89" cm="1">
        <f t="array" ref="N10650">IF(ISNUMBER(_34_KNMI_Stations[[#This Row],[Etmaal temperatuur °C]]),IF(_34_KNMI_Stations[[#This Row],[Etmaal temperatuur °C]]&lt;stookgrens[],stookgrens[]-_34_KNMI_Stations[[#This Row],[Etmaal temperatuur °C]],0),"")</f>
        <v>9.5</v>
      </c>
      <c r="O10650" s="89">
        <f>_34_KNMI_Stations[[#This Row],[graaddagen]]*_34_KNMI_Stations[[#This Row],[Gewogen factor]]</f>
        <v>10.450000000000001</v>
      </c>
      <c r="P10650" s="89" cm="1">
        <f t="array" ref="P106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51" spans="1:16" x14ac:dyDescent="0.25">
      <c r="A10651">
        <v>348</v>
      </c>
      <c r="B10651" s="110">
        <v>46011</v>
      </c>
      <c r="C10651" s="89">
        <v>2.8</v>
      </c>
      <c r="D10651" s="89">
        <v>4.8</v>
      </c>
      <c r="E10651" s="96">
        <v>196</v>
      </c>
      <c r="F10651" s="89">
        <v>-0.1</v>
      </c>
      <c r="G10651" s="89">
        <v>1015.8</v>
      </c>
      <c r="H10651">
        <v>0.98</v>
      </c>
      <c r="I10651" t="s">
        <v>26</v>
      </c>
      <c r="J10651">
        <v>1.1000000000000001</v>
      </c>
      <c r="K10651">
        <v>12</v>
      </c>
      <c r="L10651">
        <v>2025</v>
      </c>
      <c r="M10651" t="s">
        <v>379</v>
      </c>
      <c r="N10651" s="89" cm="1">
        <f t="array" ref="N10651">IF(ISNUMBER(_34_KNMI_Stations[[#This Row],[Etmaal temperatuur °C]]),IF(_34_KNMI_Stations[[#This Row],[Etmaal temperatuur °C]]&lt;stookgrens[],stookgrens[]-_34_KNMI_Stations[[#This Row],[Etmaal temperatuur °C]],0),"")</f>
        <v>13.2</v>
      </c>
      <c r="O10651" s="89">
        <f>_34_KNMI_Stations[[#This Row],[graaddagen]]*_34_KNMI_Stations[[#This Row],[Gewogen factor]]</f>
        <v>14.52</v>
      </c>
      <c r="P10651" s="89" cm="1">
        <f t="array" ref="P106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52" spans="1:16" x14ac:dyDescent="0.25">
      <c r="A10652">
        <v>348</v>
      </c>
      <c r="B10652" s="110">
        <v>46012</v>
      </c>
      <c r="C10652" s="89">
        <v>3.3</v>
      </c>
      <c r="D10652" s="89">
        <v>8.1999999999999993</v>
      </c>
      <c r="E10652" s="96">
        <v>286</v>
      </c>
      <c r="F10652" s="89">
        <v>0</v>
      </c>
      <c r="G10652" s="89">
        <v>1010.8</v>
      </c>
      <c r="H10652">
        <v>0.92</v>
      </c>
      <c r="I10652" t="s">
        <v>26</v>
      </c>
      <c r="J10652">
        <v>1.1000000000000001</v>
      </c>
      <c r="K10652">
        <v>12</v>
      </c>
      <c r="L10652">
        <v>2025</v>
      </c>
      <c r="M10652" t="s">
        <v>379</v>
      </c>
      <c r="N10652" s="89" cm="1">
        <f t="array" ref="N10652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0652" s="89">
        <f>_34_KNMI_Stations[[#This Row],[graaddagen]]*_34_KNMI_Stations[[#This Row],[Gewogen factor]]</f>
        <v>10.780000000000001</v>
      </c>
      <c r="P10652" s="89" cm="1">
        <f t="array" ref="P106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53" spans="1:16" x14ac:dyDescent="0.25">
      <c r="A10653">
        <v>348</v>
      </c>
      <c r="B10653" s="110">
        <v>46013</v>
      </c>
      <c r="C10653" s="89">
        <v>3.9</v>
      </c>
      <c r="D10653" s="89">
        <v>5.0999999999999996</v>
      </c>
      <c r="E10653" s="96">
        <v>188</v>
      </c>
      <c r="F10653" s="89">
        <v>0</v>
      </c>
      <c r="G10653" s="89">
        <v>1011.4</v>
      </c>
      <c r="H10653">
        <v>0.86</v>
      </c>
      <c r="I10653" t="s">
        <v>26</v>
      </c>
      <c r="J10653">
        <v>1.1000000000000001</v>
      </c>
      <c r="K10653">
        <v>12</v>
      </c>
      <c r="L10653">
        <v>2025</v>
      </c>
      <c r="M10653" t="s">
        <v>380</v>
      </c>
      <c r="N10653" s="89" cm="1">
        <f t="array" ref="N10653">IF(ISNUMBER(_34_KNMI_Stations[[#This Row],[Etmaal temperatuur °C]]),IF(_34_KNMI_Stations[[#This Row],[Etmaal temperatuur °C]]&lt;stookgrens[],stookgrens[]-_34_KNMI_Stations[[#This Row],[Etmaal temperatuur °C]],0),"")</f>
        <v>12.9</v>
      </c>
      <c r="O10653" s="89">
        <f>_34_KNMI_Stations[[#This Row],[graaddagen]]*_34_KNMI_Stations[[#This Row],[Gewogen factor]]</f>
        <v>14.190000000000001</v>
      </c>
      <c r="P10653" s="89" cm="1">
        <f t="array" ref="P106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54" spans="1:16" x14ac:dyDescent="0.25">
      <c r="A10654">
        <v>348</v>
      </c>
      <c r="B10654" s="110">
        <v>46014</v>
      </c>
      <c r="C10654" s="89">
        <v>5.9</v>
      </c>
      <c r="D10654" s="89">
        <v>4.7</v>
      </c>
      <c r="E10654" s="96">
        <v>67</v>
      </c>
      <c r="F10654" s="89">
        <v>0</v>
      </c>
      <c r="G10654" s="89">
        <v>1019.9</v>
      </c>
      <c r="H10654">
        <v>0.77</v>
      </c>
      <c r="I10654" t="s">
        <v>26</v>
      </c>
      <c r="J10654">
        <v>1.1000000000000001</v>
      </c>
      <c r="K10654">
        <v>12</v>
      </c>
      <c r="L10654">
        <v>2025</v>
      </c>
      <c r="M10654" t="s">
        <v>380</v>
      </c>
      <c r="N10654" s="89" cm="1">
        <f t="array" ref="N10654">IF(ISNUMBER(_34_KNMI_Stations[[#This Row],[Etmaal temperatuur °C]]),IF(_34_KNMI_Stations[[#This Row],[Etmaal temperatuur °C]]&lt;stookgrens[],stookgrens[]-_34_KNMI_Stations[[#This Row],[Etmaal temperatuur °C]],0),"")</f>
        <v>13.3</v>
      </c>
      <c r="O10654" s="89">
        <f>_34_KNMI_Stations[[#This Row],[graaddagen]]*_34_KNMI_Stations[[#This Row],[Gewogen factor]]</f>
        <v>14.630000000000003</v>
      </c>
      <c r="P10654" s="89" cm="1">
        <f t="array" ref="P106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55" spans="1:16" x14ac:dyDescent="0.25">
      <c r="A10655">
        <v>348</v>
      </c>
      <c r="B10655" s="110">
        <v>46015</v>
      </c>
      <c r="C10655" s="89">
        <v>6.6</v>
      </c>
      <c r="D10655" s="89">
        <v>0.8</v>
      </c>
      <c r="E10655" s="96">
        <v>409</v>
      </c>
      <c r="F10655" s="89">
        <v>0</v>
      </c>
      <c r="G10655" s="89">
        <v>1032.0999999999999</v>
      </c>
      <c r="H10655">
        <v>0.73</v>
      </c>
      <c r="I10655" t="s">
        <v>26</v>
      </c>
      <c r="J10655">
        <v>1.1000000000000001</v>
      </c>
      <c r="K10655">
        <v>12</v>
      </c>
      <c r="L10655">
        <v>2025</v>
      </c>
      <c r="M10655" t="s">
        <v>380</v>
      </c>
      <c r="N10655" s="89" cm="1">
        <f t="array" ref="N10655">IF(ISNUMBER(_34_KNMI_Stations[[#This Row],[Etmaal temperatuur °C]]),IF(_34_KNMI_Stations[[#This Row],[Etmaal temperatuur °C]]&lt;stookgrens[],stookgrens[]-_34_KNMI_Stations[[#This Row],[Etmaal temperatuur °C]],0),"")</f>
        <v>17.2</v>
      </c>
      <c r="O10655" s="89">
        <f>_34_KNMI_Stations[[#This Row],[graaddagen]]*_34_KNMI_Stations[[#This Row],[Gewogen factor]]</f>
        <v>18.920000000000002</v>
      </c>
      <c r="P10655" s="89" cm="1">
        <f t="array" ref="P106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56" spans="1:16" x14ac:dyDescent="0.25">
      <c r="A10656">
        <v>348</v>
      </c>
      <c r="B10656" s="110">
        <v>46016</v>
      </c>
      <c r="C10656" s="89">
        <v>5.8</v>
      </c>
      <c r="D10656" s="89">
        <v>-2.4</v>
      </c>
      <c r="E10656" s="96">
        <v>412</v>
      </c>
      <c r="F10656" s="89">
        <v>0</v>
      </c>
      <c r="G10656" s="89">
        <v>1030.8</v>
      </c>
      <c r="H10656">
        <v>0.65</v>
      </c>
      <c r="I10656" t="s">
        <v>26</v>
      </c>
      <c r="J10656">
        <v>1.1000000000000001</v>
      </c>
      <c r="K10656">
        <v>12</v>
      </c>
      <c r="L10656">
        <v>2025</v>
      </c>
      <c r="M10656" t="s">
        <v>380</v>
      </c>
      <c r="N10656" s="89" cm="1">
        <f t="array" ref="N10656">IF(ISNUMBER(_34_KNMI_Stations[[#This Row],[Etmaal temperatuur °C]]),IF(_34_KNMI_Stations[[#This Row],[Etmaal temperatuur °C]]&lt;stookgrens[],stookgrens[]-_34_KNMI_Stations[[#This Row],[Etmaal temperatuur °C]],0),"")</f>
        <v>20.399999999999999</v>
      </c>
      <c r="O10656" s="89">
        <f>_34_KNMI_Stations[[#This Row],[graaddagen]]*_34_KNMI_Stations[[#This Row],[Gewogen factor]]</f>
        <v>22.44</v>
      </c>
      <c r="P10656" s="89" cm="1">
        <f t="array" ref="P106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57" spans="1:16" x14ac:dyDescent="0.25">
      <c r="A10657">
        <v>348</v>
      </c>
      <c r="B10657" s="110">
        <v>46017</v>
      </c>
      <c r="C10657" s="89">
        <v>3.9</v>
      </c>
      <c r="D10657" s="89">
        <v>-1.9</v>
      </c>
      <c r="E10657" s="96">
        <v>399</v>
      </c>
      <c r="F10657" s="89">
        <v>0</v>
      </c>
      <c r="G10657" s="89">
        <v>1031.5</v>
      </c>
      <c r="H10657">
        <v>0.75</v>
      </c>
      <c r="I10657" t="s">
        <v>26</v>
      </c>
      <c r="J10657">
        <v>1.1000000000000001</v>
      </c>
      <c r="K10657">
        <v>12</v>
      </c>
      <c r="L10657">
        <v>2025</v>
      </c>
      <c r="M10657" t="s">
        <v>380</v>
      </c>
      <c r="N10657" s="89" cm="1">
        <f t="array" ref="N10657">IF(ISNUMBER(_34_KNMI_Stations[[#This Row],[Etmaal temperatuur °C]]),IF(_34_KNMI_Stations[[#This Row],[Etmaal temperatuur °C]]&lt;stookgrens[],stookgrens[]-_34_KNMI_Stations[[#This Row],[Etmaal temperatuur °C]],0),"")</f>
        <v>19.899999999999999</v>
      </c>
      <c r="O10657" s="89">
        <f>_34_KNMI_Stations[[#This Row],[graaddagen]]*_34_KNMI_Stations[[#This Row],[Gewogen factor]]</f>
        <v>21.89</v>
      </c>
      <c r="P10657" s="89" cm="1">
        <f t="array" ref="P106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58" spans="1:16" x14ac:dyDescent="0.25">
      <c r="A10658">
        <v>348</v>
      </c>
      <c r="B10658" s="110">
        <v>46018</v>
      </c>
      <c r="C10658" s="89">
        <v>2.6</v>
      </c>
      <c r="D10658" s="89">
        <v>1.5</v>
      </c>
      <c r="E10658" s="96">
        <v>130</v>
      </c>
      <c r="F10658" s="89">
        <v>0</v>
      </c>
      <c r="G10658" s="89">
        <v>1034.0999999999999</v>
      </c>
      <c r="H10658">
        <v>0.85</v>
      </c>
      <c r="I10658" t="s">
        <v>26</v>
      </c>
      <c r="J10658">
        <v>1.1000000000000001</v>
      </c>
      <c r="K10658">
        <v>12</v>
      </c>
      <c r="L10658">
        <v>2025</v>
      </c>
      <c r="M10658" t="s">
        <v>380</v>
      </c>
      <c r="N10658" s="89" cm="1">
        <f t="array" ref="N10658">IF(ISNUMBER(_34_KNMI_Stations[[#This Row],[Etmaal temperatuur °C]]),IF(_34_KNMI_Stations[[#This Row],[Etmaal temperatuur °C]]&lt;stookgrens[],stookgrens[]-_34_KNMI_Stations[[#This Row],[Etmaal temperatuur °C]],0),"")</f>
        <v>16.5</v>
      </c>
      <c r="O10658" s="89">
        <f>_34_KNMI_Stations[[#This Row],[graaddagen]]*_34_KNMI_Stations[[#This Row],[Gewogen factor]]</f>
        <v>18.150000000000002</v>
      </c>
      <c r="P10658" s="89" cm="1">
        <f t="array" ref="P106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59" spans="1:16" x14ac:dyDescent="0.25">
      <c r="A10659">
        <v>348</v>
      </c>
      <c r="B10659" s="110">
        <v>46019</v>
      </c>
      <c r="C10659" s="89">
        <v>1.8</v>
      </c>
      <c r="D10659" s="89">
        <v>2.1</v>
      </c>
      <c r="E10659" s="96">
        <v>388</v>
      </c>
      <c r="F10659" s="89">
        <v>0</v>
      </c>
      <c r="G10659" s="89">
        <v>1031.8</v>
      </c>
      <c r="H10659">
        <v>0.88</v>
      </c>
      <c r="I10659" t="s">
        <v>26</v>
      </c>
      <c r="J10659">
        <v>1.1000000000000001</v>
      </c>
      <c r="K10659">
        <v>12</v>
      </c>
      <c r="L10659">
        <v>2025</v>
      </c>
      <c r="M10659" t="s">
        <v>380</v>
      </c>
      <c r="N10659" s="89" cm="1">
        <f t="array" ref="N10659">IF(ISNUMBER(_34_KNMI_Stations[[#This Row],[Etmaal temperatuur °C]]),IF(_34_KNMI_Stations[[#This Row],[Etmaal temperatuur °C]]&lt;stookgrens[],stookgrens[]-_34_KNMI_Stations[[#This Row],[Etmaal temperatuur °C]],0),"")</f>
        <v>15.9</v>
      </c>
      <c r="O10659" s="89">
        <f>_34_KNMI_Stations[[#This Row],[graaddagen]]*_34_KNMI_Stations[[#This Row],[Gewogen factor]]</f>
        <v>17.490000000000002</v>
      </c>
      <c r="P10659" s="89" cm="1">
        <f t="array" ref="P106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60" spans="1:16" x14ac:dyDescent="0.25">
      <c r="A10660">
        <v>348</v>
      </c>
      <c r="B10660" s="110">
        <v>46020</v>
      </c>
      <c r="C10660" s="89">
        <v>1.9</v>
      </c>
      <c r="D10660" s="89">
        <v>1.9</v>
      </c>
      <c r="E10660" s="96">
        <v>107</v>
      </c>
      <c r="F10660" s="89">
        <v>-0.1</v>
      </c>
      <c r="G10660" s="89">
        <v>1026.9000000000001</v>
      </c>
      <c r="H10660">
        <v>0.94</v>
      </c>
      <c r="I10660" t="s">
        <v>26</v>
      </c>
      <c r="J10660">
        <v>1.1000000000000001</v>
      </c>
      <c r="K10660">
        <v>12</v>
      </c>
      <c r="L10660">
        <v>2025</v>
      </c>
      <c r="M10660" t="s">
        <v>306</v>
      </c>
      <c r="N10660" s="89" cm="1">
        <f t="array" ref="N10660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10660" s="89">
        <f>_34_KNMI_Stations[[#This Row],[graaddagen]]*_34_KNMI_Stations[[#This Row],[Gewogen factor]]</f>
        <v>17.710000000000004</v>
      </c>
      <c r="P10660" s="89" cm="1">
        <f t="array" ref="P106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61" spans="1:16" x14ac:dyDescent="0.25">
      <c r="A10661">
        <v>348</v>
      </c>
      <c r="B10661" s="110">
        <v>46021</v>
      </c>
      <c r="C10661" s="89">
        <v>2.7</v>
      </c>
      <c r="D10661" s="89">
        <v>1.3</v>
      </c>
      <c r="E10661" s="96">
        <v>369</v>
      </c>
      <c r="F10661" s="89">
        <v>0</v>
      </c>
      <c r="G10661" s="89">
        <v>1030.2</v>
      </c>
      <c r="H10661">
        <v>0.86</v>
      </c>
      <c r="I10661" t="s">
        <v>26</v>
      </c>
      <c r="J10661">
        <v>1.1000000000000001</v>
      </c>
      <c r="K10661">
        <v>12</v>
      </c>
      <c r="L10661">
        <v>2025</v>
      </c>
      <c r="M10661" t="s">
        <v>306</v>
      </c>
      <c r="N10661" s="89" cm="1">
        <f t="array" ref="N10661">IF(ISNUMBER(_34_KNMI_Stations[[#This Row],[Etmaal temperatuur °C]]),IF(_34_KNMI_Stations[[#This Row],[Etmaal temperatuur °C]]&lt;stookgrens[],stookgrens[]-_34_KNMI_Stations[[#This Row],[Etmaal temperatuur °C]],0),"")</f>
        <v>16.7</v>
      </c>
      <c r="O10661" s="89">
        <f>_34_KNMI_Stations[[#This Row],[graaddagen]]*_34_KNMI_Stations[[#This Row],[Gewogen factor]]</f>
        <v>18.37</v>
      </c>
      <c r="P10661" s="89" cm="1">
        <f t="array" ref="P106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62" spans="1:16" x14ac:dyDescent="0.25">
      <c r="A10662">
        <v>348</v>
      </c>
      <c r="B10662" s="110">
        <v>46022</v>
      </c>
      <c r="C10662" s="89">
        <v>4.0999999999999996</v>
      </c>
      <c r="D10662" s="89">
        <v>2.6</v>
      </c>
      <c r="E10662" s="96">
        <v>253</v>
      </c>
      <c r="F10662" s="89">
        <v>-0.1</v>
      </c>
      <c r="G10662" s="89">
        <v>1023.6</v>
      </c>
      <c r="H10662">
        <v>0.89</v>
      </c>
      <c r="I10662" t="s">
        <v>26</v>
      </c>
      <c r="J10662">
        <v>1.1000000000000001</v>
      </c>
      <c r="K10662">
        <v>12</v>
      </c>
      <c r="L10662">
        <v>2025</v>
      </c>
      <c r="M10662" t="s">
        <v>306</v>
      </c>
      <c r="N10662" s="89" cm="1">
        <f t="array" ref="N10662">IF(ISNUMBER(_34_KNMI_Stations[[#This Row],[Etmaal temperatuur °C]]),IF(_34_KNMI_Stations[[#This Row],[Etmaal temperatuur °C]]&lt;stookgrens[],stookgrens[]-_34_KNMI_Stations[[#This Row],[Etmaal temperatuur °C]],0),"")</f>
        <v>15.4</v>
      </c>
      <c r="O10662" s="89">
        <f>_34_KNMI_Stations[[#This Row],[graaddagen]]*_34_KNMI_Stations[[#This Row],[Gewogen factor]]</f>
        <v>16.940000000000001</v>
      </c>
      <c r="P10662" s="89" cm="1">
        <f t="array" ref="P106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63" spans="1:16" x14ac:dyDescent="0.25">
      <c r="A10663">
        <v>348</v>
      </c>
      <c r="B10663" s="110">
        <v>46023</v>
      </c>
      <c r="C10663" s="89">
        <v>7.9</v>
      </c>
      <c r="D10663" s="89">
        <v>4.0999999999999996</v>
      </c>
      <c r="E10663" s="96">
        <v>118</v>
      </c>
      <c r="F10663" s="89">
        <v>5.2</v>
      </c>
      <c r="G10663" s="89">
        <v>1003.7</v>
      </c>
      <c r="H10663">
        <v>0.8</v>
      </c>
      <c r="I10663" t="s">
        <v>26</v>
      </c>
      <c r="J10663">
        <v>1.1000000000000001</v>
      </c>
      <c r="K10663">
        <v>1</v>
      </c>
      <c r="L10663">
        <v>2026</v>
      </c>
      <c r="M10663" t="s">
        <v>306</v>
      </c>
      <c r="N10663" s="89" cm="1">
        <f t="array" ref="N10663">IF(ISNUMBER(_34_KNMI_Stations[[#This Row],[Etmaal temperatuur °C]]),IF(_34_KNMI_Stations[[#This Row],[Etmaal temperatuur °C]]&lt;stookgrens[],stookgrens[]-_34_KNMI_Stations[[#This Row],[Etmaal temperatuur °C]],0),"")</f>
        <v>13.9</v>
      </c>
      <c r="O10663" s="89">
        <f>_34_KNMI_Stations[[#This Row],[graaddagen]]*_34_KNMI_Stations[[#This Row],[Gewogen factor]]</f>
        <v>15.290000000000001</v>
      </c>
      <c r="P10663" s="89" cm="1">
        <f t="array" ref="P106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64" spans="1:16" x14ac:dyDescent="0.25">
      <c r="A10664">
        <v>348</v>
      </c>
      <c r="B10664" s="110">
        <v>46024</v>
      </c>
      <c r="C10664" s="89">
        <v>6.3</v>
      </c>
      <c r="D10664" s="89">
        <v>1.5</v>
      </c>
      <c r="E10664" s="96">
        <v>150</v>
      </c>
      <c r="F10664" s="89">
        <v>4.9000000000000004</v>
      </c>
      <c r="G10664" s="89">
        <v>999.6</v>
      </c>
      <c r="H10664">
        <v>0.89</v>
      </c>
      <c r="I10664" t="s">
        <v>26</v>
      </c>
      <c r="J10664">
        <v>1.1000000000000001</v>
      </c>
      <c r="K10664">
        <v>1</v>
      </c>
      <c r="L10664">
        <v>2026</v>
      </c>
      <c r="M10664" t="s">
        <v>306</v>
      </c>
      <c r="N10664" s="89" cm="1">
        <f t="array" ref="N10664">IF(ISNUMBER(_34_KNMI_Stations[[#This Row],[Etmaal temperatuur °C]]),IF(_34_KNMI_Stations[[#This Row],[Etmaal temperatuur °C]]&lt;stookgrens[],stookgrens[]-_34_KNMI_Stations[[#This Row],[Etmaal temperatuur °C]],0),"")</f>
        <v>16.5</v>
      </c>
      <c r="O10664" s="89">
        <f>_34_KNMI_Stations[[#This Row],[graaddagen]]*_34_KNMI_Stations[[#This Row],[Gewogen factor]]</f>
        <v>18.150000000000002</v>
      </c>
      <c r="P10664" s="89" cm="1">
        <f t="array" ref="P106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65" spans="1:16" x14ac:dyDescent="0.25">
      <c r="A10665">
        <v>348</v>
      </c>
      <c r="B10665" s="110">
        <v>46025</v>
      </c>
      <c r="C10665" s="89">
        <v>4.5</v>
      </c>
      <c r="D10665" s="89">
        <v>0.7</v>
      </c>
      <c r="E10665" s="96">
        <v>215</v>
      </c>
      <c r="F10665" s="89">
        <v>7.7</v>
      </c>
      <c r="G10665" s="89">
        <v>1003</v>
      </c>
      <c r="H10665">
        <v>0.92</v>
      </c>
      <c r="I10665" t="s">
        <v>26</v>
      </c>
      <c r="J10665">
        <v>1.1000000000000001</v>
      </c>
      <c r="K10665">
        <v>1</v>
      </c>
      <c r="L10665">
        <v>2026</v>
      </c>
      <c r="M10665" t="s">
        <v>306</v>
      </c>
      <c r="N10665" s="89" cm="1">
        <f t="array" ref="N10665">IF(ISNUMBER(_34_KNMI_Stations[[#This Row],[Etmaal temperatuur °C]]),IF(_34_KNMI_Stations[[#This Row],[Etmaal temperatuur °C]]&lt;stookgrens[],stookgrens[]-_34_KNMI_Stations[[#This Row],[Etmaal temperatuur °C]],0),"")</f>
        <v>17.3</v>
      </c>
      <c r="O10665" s="89">
        <f>_34_KNMI_Stations[[#This Row],[graaddagen]]*_34_KNMI_Stations[[#This Row],[Gewogen factor]]</f>
        <v>19.03</v>
      </c>
      <c r="P10665" s="89" cm="1">
        <f t="array" ref="P106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66" spans="1:16" x14ac:dyDescent="0.25">
      <c r="A10666">
        <v>348</v>
      </c>
      <c r="B10666" s="110">
        <v>46026</v>
      </c>
      <c r="C10666" s="89">
        <v>5.4</v>
      </c>
      <c r="D10666" s="89">
        <v>-0.4</v>
      </c>
      <c r="E10666" s="96">
        <v>221</v>
      </c>
      <c r="F10666" s="89">
        <v>4</v>
      </c>
      <c r="G10666" s="89">
        <v>1008.4</v>
      </c>
      <c r="H10666">
        <v>0.91</v>
      </c>
      <c r="I10666" t="s">
        <v>26</v>
      </c>
      <c r="J10666">
        <v>1.1000000000000001</v>
      </c>
      <c r="K10666">
        <v>1</v>
      </c>
      <c r="L10666">
        <v>2026</v>
      </c>
      <c r="M10666" t="s">
        <v>306</v>
      </c>
      <c r="N10666" s="89" cm="1">
        <f t="array" ref="N10666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10666" s="89">
        <f>_34_KNMI_Stations[[#This Row],[graaddagen]]*_34_KNMI_Stations[[#This Row],[Gewogen factor]]</f>
        <v>20.239999999999998</v>
      </c>
      <c r="P10666" s="89" cm="1">
        <f t="array" ref="P106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67" spans="1:16" x14ac:dyDescent="0.25">
      <c r="A10667">
        <v>348</v>
      </c>
      <c r="B10667" s="110">
        <v>46027</v>
      </c>
      <c r="C10667" s="89">
        <v>4.4000000000000004</v>
      </c>
      <c r="D10667" s="89">
        <v>-1</v>
      </c>
      <c r="E10667" s="96">
        <v>297</v>
      </c>
      <c r="F10667" s="89">
        <v>3.9</v>
      </c>
      <c r="G10667" s="89">
        <v>1009.7</v>
      </c>
      <c r="H10667">
        <v>0.94</v>
      </c>
      <c r="I10667" t="s">
        <v>26</v>
      </c>
      <c r="J10667">
        <v>1.1000000000000001</v>
      </c>
      <c r="K10667">
        <v>1</v>
      </c>
      <c r="L10667">
        <v>2026</v>
      </c>
      <c r="M10667" t="s">
        <v>344</v>
      </c>
      <c r="N10667" s="89" cm="1">
        <f t="array" ref="N10667">IF(ISNUMBER(_34_KNMI_Stations[[#This Row],[Etmaal temperatuur °C]]),IF(_34_KNMI_Stations[[#This Row],[Etmaal temperatuur °C]]&lt;stookgrens[],stookgrens[]-_34_KNMI_Stations[[#This Row],[Etmaal temperatuur °C]],0),"")</f>
        <v>19</v>
      </c>
      <c r="O10667" s="89">
        <f>_34_KNMI_Stations[[#This Row],[graaddagen]]*_34_KNMI_Stations[[#This Row],[Gewogen factor]]</f>
        <v>20.900000000000002</v>
      </c>
      <c r="P10667" s="89" cm="1">
        <f t="array" ref="P106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68" spans="1:16" x14ac:dyDescent="0.25">
      <c r="A10668">
        <v>348</v>
      </c>
      <c r="B10668" s="110">
        <v>46028</v>
      </c>
      <c r="C10668" s="89">
        <v>3.8</v>
      </c>
      <c r="D10668" s="89">
        <v>-2.9</v>
      </c>
      <c r="E10668" s="96">
        <v>423</v>
      </c>
      <c r="F10668" s="89">
        <v>0.5</v>
      </c>
      <c r="G10668" s="89">
        <v>1014.4</v>
      </c>
      <c r="H10668">
        <v>0.93</v>
      </c>
      <c r="I10668" t="s">
        <v>26</v>
      </c>
      <c r="J10668">
        <v>1.1000000000000001</v>
      </c>
      <c r="K10668">
        <v>1</v>
      </c>
      <c r="L10668">
        <v>2026</v>
      </c>
      <c r="M10668" t="s">
        <v>344</v>
      </c>
      <c r="N10668" s="89" cm="1">
        <f t="array" ref="N10668">IF(ISNUMBER(_34_KNMI_Stations[[#This Row],[Etmaal temperatuur °C]]),IF(_34_KNMI_Stations[[#This Row],[Etmaal temperatuur °C]]&lt;stookgrens[],stookgrens[]-_34_KNMI_Stations[[#This Row],[Etmaal temperatuur °C]],0),"")</f>
        <v>20.9</v>
      </c>
      <c r="O10668" s="89">
        <f>_34_KNMI_Stations[[#This Row],[graaddagen]]*_34_KNMI_Stations[[#This Row],[Gewogen factor]]</f>
        <v>22.990000000000002</v>
      </c>
      <c r="P10668" s="89" cm="1">
        <f t="array" ref="P106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69" spans="1:16" x14ac:dyDescent="0.25">
      <c r="A10669">
        <v>348</v>
      </c>
      <c r="B10669" s="110">
        <v>46029</v>
      </c>
      <c r="C10669" s="89">
        <v>8.1</v>
      </c>
      <c r="D10669" s="89">
        <v>0.3</v>
      </c>
      <c r="E10669" s="96">
        <v>136</v>
      </c>
      <c r="F10669" s="89">
        <v>5.2</v>
      </c>
      <c r="G10669" s="89">
        <v>1004.6</v>
      </c>
      <c r="H10669">
        <v>0.93</v>
      </c>
      <c r="I10669" t="s">
        <v>26</v>
      </c>
      <c r="J10669">
        <v>1.1000000000000001</v>
      </c>
      <c r="K10669">
        <v>1</v>
      </c>
      <c r="L10669">
        <v>2026</v>
      </c>
      <c r="M10669" t="s">
        <v>344</v>
      </c>
      <c r="N10669" s="89" cm="1">
        <f t="array" ref="N10669">IF(ISNUMBER(_34_KNMI_Stations[[#This Row],[Etmaal temperatuur °C]]),IF(_34_KNMI_Stations[[#This Row],[Etmaal temperatuur °C]]&lt;stookgrens[],stookgrens[]-_34_KNMI_Stations[[#This Row],[Etmaal temperatuur °C]],0),"")</f>
        <v>17.7</v>
      </c>
      <c r="O10669" s="89">
        <f>_34_KNMI_Stations[[#This Row],[graaddagen]]*_34_KNMI_Stations[[#This Row],[Gewogen factor]]</f>
        <v>19.470000000000002</v>
      </c>
      <c r="P10669" s="89" cm="1">
        <f t="array" ref="P106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70" spans="1:16" x14ac:dyDescent="0.25">
      <c r="A10670">
        <v>348</v>
      </c>
      <c r="B10670" s="110">
        <v>46030</v>
      </c>
      <c r="C10670" s="89">
        <v>4.5999999999999996</v>
      </c>
      <c r="D10670" s="89">
        <v>1.4</v>
      </c>
      <c r="E10670" s="96">
        <v>280</v>
      </c>
      <c r="F10670" s="89">
        <v>6.9</v>
      </c>
      <c r="G10670" s="89">
        <v>1001.4</v>
      </c>
      <c r="H10670">
        <v>0.94</v>
      </c>
      <c r="I10670" t="s">
        <v>26</v>
      </c>
      <c r="J10670">
        <v>1.1000000000000001</v>
      </c>
      <c r="K10670">
        <v>1</v>
      </c>
      <c r="L10670">
        <v>2026</v>
      </c>
      <c r="M10670" t="s">
        <v>344</v>
      </c>
      <c r="N10670" s="89" cm="1">
        <f t="array" ref="N10670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10670" s="89">
        <f>_34_KNMI_Stations[[#This Row],[graaddagen]]*_34_KNMI_Stations[[#This Row],[Gewogen factor]]</f>
        <v>18.260000000000002</v>
      </c>
      <c r="P10670" s="89" cm="1">
        <f t="array" ref="P106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71" spans="1:16" x14ac:dyDescent="0.25">
      <c r="A10671">
        <v>348</v>
      </c>
      <c r="B10671" s="110">
        <v>46031</v>
      </c>
      <c r="C10671" s="89">
        <v>5.3</v>
      </c>
      <c r="D10671" s="89">
        <v>1.6</v>
      </c>
      <c r="E10671" s="96">
        <v>148</v>
      </c>
      <c r="F10671" s="89">
        <v>11.2</v>
      </c>
      <c r="G10671" s="89">
        <v>985.5</v>
      </c>
      <c r="H10671">
        <v>0.95</v>
      </c>
      <c r="I10671" t="s">
        <v>26</v>
      </c>
      <c r="J10671">
        <v>1.1000000000000001</v>
      </c>
      <c r="K10671">
        <v>1</v>
      </c>
      <c r="L10671">
        <v>2026</v>
      </c>
      <c r="M10671" t="s">
        <v>344</v>
      </c>
      <c r="N10671" s="89" cm="1">
        <f t="array" ref="N10671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10671" s="89">
        <f>_34_KNMI_Stations[[#This Row],[graaddagen]]*_34_KNMI_Stations[[#This Row],[Gewogen factor]]</f>
        <v>18.04</v>
      </c>
      <c r="P10671" s="89" cm="1">
        <f t="array" ref="P106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72" spans="1:16" x14ac:dyDescent="0.25">
      <c r="A10672">
        <v>348</v>
      </c>
      <c r="B10672" s="110">
        <v>46032</v>
      </c>
      <c r="C10672" s="89">
        <v>3.9</v>
      </c>
      <c r="D10672" s="89">
        <v>-2.5</v>
      </c>
      <c r="E10672" s="96">
        <v>172</v>
      </c>
      <c r="F10672" s="89">
        <v>-0.1</v>
      </c>
      <c r="G10672" s="89">
        <v>1012</v>
      </c>
      <c r="H10672">
        <v>0.79</v>
      </c>
      <c r="I10672" t="s">
        <v>26</v>
      </c>
      <c r="J10672">
        <v>1.1000000000000001</v>
      </c>
      <c r="K10672">
        <v>1</v>
      </c>
      <c r="L10672">
        <v>2026</v>
      </c>
      <c r="M10672" t="s">
        <v>344</v>
      </c>
      <c r="N10672" s="89" cm="1">
        <f t="array" ref="N10672">IF(ISNUMBER(_34_KNMI_Stations[[#This Row],[Etmaal temperatuur °C]]),IF(_34_KNMI_Stations[[#This Row],[Etmaal temperatuur °C]]&lt;stookgrens[],stookgrens[]-_34_KNMI_Stations[[#This Row],[Etmaal temperatuur °C]],0),"")</f>
        <v>20.5</v>
      </c>
      <c r="O10672" s="89">
        <f>_34_KNMI_Stations[[#This Row],[graaddagen]]*_34_KNMI_Stations[[#This Row],[Gewogen factor]]</f>
        <v>22.55</v>
      </c>
      <c r="P10672" s="89" cm="1">
        <f t="array" ref="P106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73" spans="1:16" x14ac:dyDescent="0.25">
      <c r="A10673">
        <v>348</v>
      </c>
      <c r="B10673" s="110">
        <v>46033</v>
      </c>
      <c r="C10673" s="89">
        <v>4.9000000000000004</v>
      </c>
      <c r="D10673" s="89">
        <v>-2.5</v>
      </c>
      <c r="E10673" s="96">
        <v>149</v>
      </c>
      <c r="F10673" s="89">
        <v>1.5</v>
      </c>
      <c r="G10673" s="89">
        <v>1020.8</v>
      </c>
      <c r="H10673">
        <v>0.86</v>
      </c>
      <c r="I10673" t="s">
        <v>26</v>
      </c>
      <c r="J10673">
        <v>1.1000000000000001</v>
      </c>
      <c r="K10673">
        <v>1</v>
      </c>
      <c r="L10673">
        <v>2026</v>
      </c>
      <c r="M10673" t="s">
        <v>344</v>
      </c>
      <c r="N10673" s="89" cm="1">
        <f t="array" ref="N10673">IF(ISNUMBER(_34_KNMI_Stations[[#This Row],[Etmaal temperatuur °C]]),IF(_34_KNMI_Stations[[#This Row],[Etmaal temperatuur °C]]&lt;stookgrens[],stookgrens[]-_34_KNMI_Stations[[#This Row],[Etmaal temperatuur °C]],0),"")</f>
        <v>20.5</v>
      </c>
      <c r="O10673" s="89">
        <f>_34_KNMI_Stations[[#This Row],[graaddagen]]*_34_KNMI_Stations[[#This Row],[Gewogen factor]]</f>
        <v>22.55</v>
      </c>
      <c r="P10673" s="89" cm="1">
        <f t="array" ref="P106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74" spans="1:16" x14ac:dyDescent="0.25">
      <c r="A10674">
        <v>348</v>
      </c>
      <c r="B10674" s="110">
        <v>46034</v>
      </c>
      <c r="C10674" s="89">
        <v>5.6</v>
      </c>
      <c r="D10674" s="89">
        <v>4.4000000000000004</v>
      </c>
      <c r="E10674" s="96">
        <v>117</v>
      </c>
      <c r="F10674" s="89">
        <v>3</v>
      </c>
      <c r="G10674" s="89">
        <v>1007</v>
      </c>
      <c r="H10674">
        <v>0.97</v>
      </c>
      <c r="I10674" t="s">
        <v>26</v>
      </c>
      <c r="J10674">
        <v>1.1000000000000001</v>
      </c>
      <c r="K10674">
        <v>1</v>
      </c>
      <c r="L10674">
        <v>2026</v>
      </c>
      <c r="M10674" t="s">
        <v>381</v>
      </c>
      <c r="N10674" s="89" cm="1">
        <f t="array" ref="N10674">IF(ISNUMBER(_34_KNMI_Stations[[#This Row],[Etmaal temperatuur °C]]),IF(_34_KNMI_Stations[[#This Row],[Etmaal temperatuur °C]]&lt;stookgrens[],stookgrens[]-_34_KNMI_Stations[[#This Row],[Etmaal temperatuur °C]],0),"")</f>
        <v>13.6</v>
      </c>
      <c r="O10674" s="89">
        <f>_34_KNMI_Stations[[#This Row],[graaddagen]]*_34_KNMI_Stations[[#This Row],[Gewogen factor]]</f>
        <v>14.96</v>
      </c>
      <c r="P10674" s="89" cm="1">
        <f t="array" ref="P106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75" spans="1:16" x14ac:dyDescent="0.25">
      <c r="A10675">
        <v>348</v>
      </c>
      <c r="B10675" s="110">
        <v>46035</v>
      </c>
      <c r="C10675" s="89">
        <v>4</v>
      </c>
      <c r="D10675" s="89">
        <v>7.9</v>
      </c>
      <c r="E10675" s="96">
        <v>128</v>
      </c>
      <c r="F10675" s="89">
        <v>2.7</v>
      </c>
      <c r="G10675" s="89">
        <v>1007.5</v>
      </c>
      <c r="H10675">
        <v>0.96</v>
      </c>
      <c r="I10675" t="s">
        <v>26</v>
      </c>
      <c r="J10675">
        <v>1.1000000000000001</v>
      </c>
      <c r="K10675">
        <v>1</v>
      </c>
      <c r="L10675">
        <v>2026</v>
      </c>
      <c r="M10675" t="s">
        <v>381</v>
      </c>
      <c r="N10675" s="89" cm="1">
        <f t="array" ref="N10675">IF(ISNUMBER(_34_KNMI_Stations[[#This Row],[Etmaal temperatuur °C]]),IF(_34_KNMI_Stations[[#This Row],[Etmaal temperatuur °C]]&lt;stookgrens[],stookgrens[]-_34_KNMI_Stations[[#This Row],[Etmaal temperatuur °C]],0),"")</f>
        <v>10.1</v>
      </c>
      <c r="O10675" s="89">
        <f>_34_KNMI_Stations[[#This Row],[graaddagen]]*_34_KNMI_Stations[[#This Row],[Gewogen factor]]</f>
        <v>11.110000000000001</v>
      </c>
      <c r="P10675" s="89" cm="1">
        <f t="array" ref="P106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76" spans="1:16" x14ac:dyDescent="0.25">
      <c r="A10676">
        <v>348</v>
      </c>
      <c r="B10676" s="110">
        <v>46036</v>
      </c>
      <c r="C10676" s="89">
        <v>2.5</v>
      </c>
      <c r="D10676" s="89">
        <v>6.1</v>
      </c>
      <c r="E10676" s="96">
        <v>484</v>
      </c>
      <c r="F10676" s="89">
        <v>2.2999999999999998</v>
      </c>
      <c r="G10676" s="89">
        <v>1012</v>
      </c>
      <c r="H10676">
        <v>0.93</v>
      </c>
      <c r="I10676" t="s">
        <v>26</v>
      </c>
      <c r="J10676">
        <v>1.1000000000000001</v>
      </c>
      <c r="K10676">
        <v>1</v>
      </c>
      <c r="L10676">
        <v>2026</v>
      </c>
      <c r="M10676" t="s">
        <v>381</v>
      </c>
      <c r="N10676" s="89" cm="1">
        <f t="array" ref="N10676">IF(ISNUMBER(_34_KNMI_Stations[[#This Row],[Etmaal temperatuur °C]]),IF(_34_KNMI_Stations[[#This Row],[Etmaal temperatuur °C]]&lt;stookgrens[],stookgrens[]-_34_KNMI_Stations[[#This Row],[Etmaal temperatuur °C]],0),"")</f>
        <v>11.9</v>
      </c>
      <c r="O10676" s="89">
        <f>_34_KNMI_Stations[[#This Row],[graaddagen]]*_34_KNMI_Stations[[#This Row],[Gewogen factor]]</f>
        <v>13.090000000000002</v>
      </c>
      <c r="P10676" s="89" cm="1">
        <f t="array" ref="P106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77" spans="1:16" x14ac:dyDescent="0.25">
      <c r="A10677">
        <v>348</v>
      </c>
      <c r="B10677" s="110">
        <v>46037</v>
      </c>
      <c r="C10677" s="89">
        <v>5.3</v>
      </c>
      <c r="D10677" s="89">
        <v>8.6</v>
      </c>
      <c r="E10677" s="96">
        <v>92</v>
      </c>
      <c r="F10677" s="89">
        <v>1.6</v>
      </c>
      <c r="G10677" s="89">
        <v>1006.8</v>
      </c>
      <c r="H10677">
        <v>0.91</v>
      </c>
      <c r="I10677" t="s">
        <v>26</v>
      </c>
      <c r="J10677">
        <v>1.1000000000000001</v>
      </c>
      <c r="K10677">
        <v>1</v>
      </c>
      <c r="L10677">
        <v>2026</v>
      </c>
      <c r="M10677" t="s">
        <v>381</v>
      </c>
      <c r="N10677" s="89" cm="1">
        <f t="array" ref="N10677">IF(ISNUMBER(_34_KNMI_Stations[[#This Row],[Etmaal temperatuur °C]]),IF(_34_KNMI_Stations[[#This Row],[Etmaal temperatuur °C]]&lt;stookgrens[],stookgrens[]-_34_KNMI_Stations[[#This Row],[Etmaal temperatuur °C]],0),"")</f>
        <v>9.4</v>
      </c>
      <c r="O10677" s="89">
        <f>_34_KNMI_Stations[[#This Row],[graaddagen]]*_34_KNMI_Stations[[#This Row],[Gewogen factor]]</f>
        <v>10.340000000000002</v>
      </c>
      <c r="P10677" s="89" cm="1">
        <f t="array" ref="P106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78" spans="1:16" x14ac:dyDescent="0.25">
      <c r="A10678">
        <v>348</v>
      </c>
      <c r="B10678" s="110">
        <v>46038</v>
      </c>
      <c r="C10678" s="89">
        <v>4.3</v>
      </c>
      <c r="D10678" s="89">
        <v>8.3000000000000007</v>
      </c>
      <c r="E10678" s="96">
        <v>428</v>
      </c>
      <c r="F10678" s="89">
        <v>0.5</v>
      </c>
      <c r="G10678" s="89">
        <v>1011.1</v>
      </c>
      <c r="H10678">
        <v>0.88</v>
      </c>
      <c r="I10678" t="s">
        <v>26</v>
      </c>
      <c r="J10678">
        <v>1.1000000000000001</v>
      </c>
      <c r="K10678">
        <v>1</v>
      </c>
      <c r="L10678">
        <v>2026</v>
      </c>
      <c r="M10678" t="s">
        <v>381</v>
      </c>
      <c r="N10678" s="89" cm="1">
        <f t="array" ref="N10678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10678" s="89">
        <f>_34_KNMI_Stations[[#This Row],[graaddagen]]*_34_KNMI_Stations[[#This Row],[Gewogen factor]]</f>
        <v>10.67</v>
      </c>
      <c r="P10678" s="89" cm="1">
        <f t="array" ref="P106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79" spans="1:16" x14ac:dyDescent="0.25">
      <c r="A10679">
        <v>348</v>
      </c>
      <c r="B10679" s="110">
        <v>46039</v>
      </c>
      <c r="C10679" s="89">
        <v>2.7</v>
      </c>
      <c r="D10679" s="89">
        <v>7.7</v>
      </c>
      <c r="E10679" s="96">
        <v>482</v>
      </c>
      <c r="F10679" s="89">
        <v>0.2</v>
      </c>
      <c r="G10679" s="89">
        <v>1018.1</v>
      </c>
      <c r="H10679">
        <v>0.91</v>
      </c>
      <c r="I10679" t="s">
        <v>26</v>
      </c>
      <c r="J10679">
        <v>1.1000000000000001</v>
      </c>
      <c r="K10679">
        <v>1</v>
      </c>
      <c r="L10679">
        <v>2026</v>
      </c>
      <c r="M10679" t="s">
        <v>381</v>
      </c>
      <c r="N10679" s="89" cm="1">
        <f t="array" ref="N10679">IF(ISNUMBER(_34_KNMI_Stations[[#This Row],[Etmaal temperatuur °C]]),IF(_34_KNMI_Stations[[#This Row],[Etmaal temperatuur °C]]&lt;stookgrens[],stookgrens[]-_34_KNMI_Stations[[#This Row],[Etmaal temperatuur °C]],0),"")</f>
        <v>10.3</v>
      </c>
      <c r="O10679" s="89">
        <f>_34_KNMI_Stations[[#This Row],[graaddagen]]*_34_KNMI_Stations[[#This Row],[Gewogen factor]]</f>
        <v>11.330000000000002</v>
      </c>
      <c r="P10679" s="89" cm="1">
        <f t="array" ref="P106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80" spans="1:16" x14ac:dyDescent="0.25">
      <c r="A10680">
        <v>348</v>
      </c>
      <c r="B10680" s="110">
        <v>46040</v>
      </c>
      <c r="C10680" s="89">
        <v>2.6</v>
      </c>
      <c r="D10680" s="89">
        <v>3.5</v>
      </c>
      <c r="E10680" s="96">
        <v>456</v>
      </c>
      <c r="F10680" s="89">
        <v>0</v>
      </c>
      <c r="G10680" s="89">
        <v>1020</v>
      </c>
      <c r="H10680">
        <v>0.92</v>
      </c>
      <c r="I10680" t="s">
        <v>26</v>
      </c>
      <c r="J10680">
        <v>1.1000000000000001</v>
      </c>
      <c r="K10680">
        <v>1</v>
      </c>
      <c r="L10680">
        <v>2026</v>
      </c>
      <c r="M10680" t="s">
        <v>381</v>
      </c>
      <c r="N10680" s="89" cm="1">
        <f t="array" ref="N10680">IF(ISNUMBER(_34_KNMI_Stations[[#This Row],[Etmaal temperatuur °C]]),IF(_34_KNMI_Stations[[#This Row],[Etmaal temperatuur °C]]&lt;stookgrens[],stookgrens[]-_34_KNMI_Stations[[#This Row],[Etmaal temperatuur °C]],0),"")</f>
        <v>14.5</v>
      </c>
      <c r="O10680" s="89">
        <f>_34_KNMI_Stations[[#This Row],[graaddagen]]*_34_KNMI_Stations[[#This Row],[Gewogen factor]]</f>
        <v>15.950000000000001</v>
      </c>
      <c r="P10680" s="89" cm="1">
        <f t="array" ref="P106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81" spans="1:16" x14ac:dyDescent="0.25">
      <c r="A10681">
        <v>348</v>
      </c>
      <c r="B10681" s="110">
        <v>46041</v>
      </c>
      <c r="C10681" s="89">
        <v>2.9</v>
      </c>
      <c r="D10681" s="89">
        <v>2.5</v>
      </c>
      <c r="E10681" s="96">
        <v>298</v>
      </c>
      <c r="F10681" s="89">
        <v>0</v>
      </c>
      <c r="G10681" s="89">
        <v>1018.4</v>
      </c>
      <c r="H10681">
        <v>0.92</v>
      </c>
      <c r="I10681" t="s">
        <v>26</v>
      </c>
      <c r="J10681">
        <v>1.1000000000000001</v>
      </c>
      <c r="K10681">
        <v>1</v>
      </c>
      <c r="L10681">
        <v>2026</v>
      </c>
      <c r="M10681" t="s">
        <v>382</v>
      </c>
      <c r="N10681" s="89" cm="1">
        <f t="array" ref="N10681">IF(ISNUMBER(_34_KNMI_Stations[[#This Row],[Etmaal temperatuur °C]]),IF(_34_KNMI_Stations[[#This Row],[Etmaal temperatuur °C]]&lt;stookgrens[],stookgrens[]-_34_KNMI_Stations[[#This Row],[Etmaal temperatuur °C]],0),"")</f>
        <v>15.5</v>
      </c>
      <c r="O10681" s="89">
        <f>_34_KNMI_Stations[[#This Row],[graaddagen]]*_34_KNMI_Stations[[#This Row],[Gewogen factor]]</f>
        <v>17.05</v>
      </c>
      <c r="P10681" s="89" cm="1">
        <f t="array" ref="P106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82" spans="1:16" x14ac:dyDescent="0.25">
      <c r="A10682">
        <v>348</v>
      </c>
      <c r="B10682" s="110">
        <v>46042</v>
      </c>
      <c r="C10682" s="89">
        <v>3.4</v>
      </c>
      <c r="D10682" s="89">
        <v>0.9</v>
      </c>
      <c r="E10682" s="96">
        <v>321</v>
      </c>
      <c r="F10682" s="89">
        <v>0</v>
      </c>
      <c r="G10682" s="89">
        <v>1015.3</v>
      </c>
      <c r="H10682">
        <v>0.96</v>
      </c>
      <c r="I10682" t="s">
        <v>26</v>
      </c>
      <c r="J10682">
        <v>1.1000000000000001</v>
      </c>
      <c r="K10682">
        <v>1</v>
      </c>
      <c r="L10682">
        <v>2026</v>
      </c>
      <c r="M10682" t="s">
        <v>382</v>
      </c>
      <c r="N10682" s="89" cm="1">
        <f t="array" ref="N10682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10682" s="89">
        <f>_34_KNMI_Stations[[#This Row],[graaddagen]]*_34_KNMI_Stations[[#This Row],[Gewogen factor]]</f>
        <v>18.810000000000002</v>
      </c>
      <c r="P10682" s="89" cm="1">
        <f t="array" ref="P106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83" spans="1:16" x14ac:dyDescent="0.25">
      <c r="A10683">
        <v>348</v>
      </c>
      <c r="B10683" s="110">
        <v>46043</v>
      </c>
      <c r="C10683" s="89">
        <v>4.9000000000000004</v>
      </c>
      <c r="D10683" s="89">
        <v>4.3</v>
      </c>
      <c r="E10683" s="96">
        <v>310</v>
      </c>
      <c r="F10683" s="89">
        <v>0.2</v>
      </c>
      <c r="G10683" s="89">
        <v>1001.5</v>
      </c>
      <c r="H10683">
        <v>0.82</v>
      </c>
      <c r="I10683" t="s">
        <v>26</v>
      </c>
      <c r="J10683">
        <v>1.1000000000000001</v>
      </c>
      <c r="K10683">
        <v>1</v>
      </c>
      <c r="L10683">
        <v>2026</v>
      </c>
      <c r="M10683" t="s">
        <v>382</v>
      </c>
      <c r="N10683" s="89" cm="1">
        <f t="array" ref="N10683">IF(ISNUMBER(_34_KNMI_Stations[[#This Row],[Etmaal temperatuur °C]]),IF(_34_KNMI_Stations[[#This Row],[Etmaal temperatuur °C]]&lt;stookgrens[],stookgrens[]-_34_KNMI_Stations[[#This Row],[Etmaal temperatuur °C]],0),"")</f>
        <v>13.7</v>
      </c>
      <c r="O10683" s="89">
        <f>_34_KNMI_Stations[[#This Row],[graaddagen]]*_34_KNMI_Stations[[#This Row],[Gewogen factor]]</f>
        <v>15.07</v>
      </c>
      <c r="P10683" s="89" cm="1">
        <f t="array" ref="P106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84" spans="1:16" x14ac:dyDescent="0.25">
      <c r="A10684">
        <v>348</v>
      </c>
      <c r="B10684" s="110">
        <v>46044</v>
      </c>
      <c r="C10684" s="89">
        <v>4.7</v>
      </c>
      <c r="D10684" s="89">
        <v>2.9</v>
      </c>
      <c r="E10684" s="96">
        <v>412</v>
      </c>
      <c r="F10684" s="89">
        <v>0</v>
      </c>
      <c r="G10684" s="89">
        <v>995.1</v>
      </c>
      <c r="H10684">
        <v>0.73</v>
      </c>
      <c r="I10684" t="s">
        <v>26</v>
      </c>
      <c r="J10684">
        <v>1.1000000000000001</v>
      </c>
      <c r="K10684">
        <v>1</v>
      </c>
      <c r="L10684">
        <v>2026</v>
      </c>
      <c r="M10684" t="s">
        <v>382</v>
      </c>
      <c r="N10684" s="89" cm="1">
        <f t="array" ref="N10684">IF(ISNUMBER(_34_KNMI_Stations[[#This Row],[Etmaal temperatuur °C]]),IF(_34_KNMI_Stations[[#This Row],[Etmaal temperatuur °C]]&lt;stookgrens[],stookgrens[]-_34_KNMI_Stations[[#This Row],[Etmaal temperatuur °C]],0),"")</f>
        <v>15.1</v>
      </c>
      <c r="O10684" s="89">
        <f>_34_KNMI_Stations[[#This Row],[graaddagen]]*_34_KNMI_Stations[[#This Row],[Gewogen factor]]</f>
        <v>16.61</v>
      </c>
      <c r="P10684" s="89" cm="1">
        <f t="array" ref="P106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85" spans="1:16" x14ac:dyDescent="0.25">
      <c r="A10685">
        <v>348</v>
      </c>
      <c r="B10685" s="110">
        <v>46045</v>
      </c>
      <c r="C10685" s="89">
        <v>4.3</v>
      </c>
      <c r="D10685" s="89">
        <v>4.9000000000000004</v>
      </c>
      <c r="E10685" s="96">
        <v>359</v>
      </c>
      <c r="F10685" s="89">
        <v>-0.1</v>
      </c>
      <c r="G10685" s="89"/>
      <c r="H10685">
        <v>0.85</v>
      </c>
      <c r="I10685" t="s">
        <v>26</v>
      </c>
      <c r="J10685">
        <v>1.1000000000000001</v>
      </c>
      <c r="K10685">
        <v>1</v>
      </c>
      <c r="L10685">
        <v>2026</v>
      </c>
      <c r="M10685" t="s">
        <v>382</v>
      </c>
      <c r="N10685" s="89" cm="1">
        <f t="array" ref="N10685">IF(ISNUMBER(_34_KNMI_Stations[[#This Row],[Etmaal temperatuur °C]]),IF(_34_KNMI_Stations[[#This Row],[Etmaal temperatuur °C]]&lt;stookgrens[],stookgrens[]-_34_KNMI_Stations[[#This Row],[Etmaal temperatuur °C]],0),"")</f>
        <v>13.1</v>
      </c>
      <c r="O10685" s="89">
        <f>_34_KNMI_Stations[[#This Row],[graaddagen]]*_34_KNMI_Stations[[#This Row],[Gewogen factor]]</f>
        <v>14.41</v>
      </c>
      <c r="P10685" s="89" cm="1">
        <f t="array" ref="P106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86" spans="1:16" x14ac:dyDescent="0.25">
      <c r="A10686">
        <v>348</v>
      </c>
      <c r="B10686" s="110">
        <v>46046</v>
      </c>
      <c r="C10686" s="89">
        <v>4.2</v>
      </c>
      <c r="D10686" s="89">
        <v>2.7</v>
      </c>
      <c r="E10686" s="96">
        <v>516</v>
      </c>
      <c r="F10686" s="89">
        <v>0</v>
      </c>
      <c r="G10686" s="89"/>
      <c r="H10686">
        <v>0.83</v>
      </c>
      <c r="I10686" t="s">
        <v>26</v>
      </c>
      <c r="J10686">
        <v>1.1000000000000001</v>
      </c>
      <c r="K10686">
        <v>1</v>
      </c>
      <c r="L10686">
        <v>2026</v>
      </c>
      <c r="M10686" t="s">
        <v>382</v>
      </c>
      <c r="N10686" s="89" cm="1">
        <f t="array" ref="N10686">IF(ISNUMBER(_34_KNMI_Stations[[#This Row],[Etmaal temperatuur °C]]),IF(_34_KNMI_Stations[[#This Row],[Etmaal temperatuur °C]]&lt;stookgrens[],stookgrens[]-_34_KNMI_Stations[[#This Row],[Etmaal temperatuur °C]],0),"")</f>
        <v>15.3</v>
      </c>
      <c r="O10686" s="89">
        <f>_34_KNMI_Stations[[#This Row],[graaddagen]]*_34_KNMI_Stations[[#This Row],[Gewogen factor]]</f>
        <v>16.830000000000002</v>
      </c>
      <c r="P10686" s="89" cm="1">
        <f t="array" ref="P106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87" spans="1:16" x14ac:dyDescent="0.25">
      <c r="A10687">
        <v>348</v>
      </c>
      <c r="B10687" s="110">
        <v>46047</v>
      </c>
      <c r="C10687" s="89">
        <v>3.8</v>
      </c>
      <c r="D10687" s="89">
        <v>-1</v>
      </c>
      <c r="E10687" s="96">
        <v>539</v>
      </c>
      <c r="F10687" s="89">
        <v>0</v>
      </c>
      <c r="G10687" s="89">
        <v>998.7</v>
      </c>
      <c r="H10687">
        <v>0.86</v>
      </c>
      <c r="I10687" t="s">
        <v>26</v>
      </c>
      <c r="J10687">
        <v>1.1000000000000001</v>
      </c>
      <c r="K10687">
        <v>1</v>
      </c>
      <c r="L10687">
        <v>2026</v>
      </c>
      <c r="M10687" t="s">
        <v>382</v>
      </c>
      <c r="N10687" s="89" cm="1">
        <f t="array" ref="N10687">IF(ISNUMBER(_34_KNMI_Stations[[#This Row],[Etmaal temperatuur °C]]),IF(_34_KNMI_Stations[[#This Row],[Etmaal temperatuur °C]]&lt;stookgrens[],stookgrens[]-_34_KNMI_Stations[[#This Row],[Etmaal temperatuur °C]],0),"")</f>
        <v>19</v>
      </c>
      <c r="O10687" s="89">
        <f>_34_KNMI_Stations[[#This Row],[graaddagen]]*_34_KNMI_Stations[[#This Row],[Gewogen factor]]</f>
        <v>20.900000000000002</v>
      </c>
      <c r="P10687" s="89" cm="1">
        <f t="array" ref="P106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88" spans="1:16" x14ac:dyDescent="0.25">
      <c r="A10688">
        <v>348</v>
      </c>
      <c r="B10688" s="110">
        <v>46048</v>
      </c>
      <c r="C10688" s="89">
        <v>2.1</v>
      </c>
      <c r="D10688" s="89">
        <v>0.2</v>
      </c>
      <c r="E10688" s="96">
        <v>159</v>
      </c>
      <c r="F10688" s="89">
        <v>0</v>
      </c>
      <c r="G10688" s="89">
        <v>1002.5</v>
      </c>
      <c r="H10688">
        <v>0.93</v>
      </c>
      <c r="I10688" t="s">
        <v>26</v>
      </c>
      <c r="J10688">
        <v>1.1000000000000001</v>
      </c>
      <c r="K10688">
        <v>1</v>
      </c>
      <c r="L10688">
        <v>2026</v>
      </c>
      <c r="M10688" t="s">
        <v>383</v>
      </c>
      <c r="N10688" s="89" cm="1">
        <f t="array" ref="N10688">IF(ISNUMBER(_34_KNMI_Stations[[#This Row],[Etmaal temperatuur °C]]),IF(_34_KNMI_Stations[[#This Row],[Etmaal temperatuur °C]]&lt;stookgrens[],stookgrens[]-_34_KNMI_Stations[[#This Row],[Etmaal temperatuur °C]],0),"")</f>
        <v>17.8</v>
      </c>
      <c r="O10688" s="89">
        <f>_34_KNMI_Stations[[#This Row],[graaddagen]]*_34_KNMI_Stations[[#This Row],[Gewogen factor]]</f>
        <v>19.580000000000002</v>
      </c>
      <c r="P10688" s="89" cm="1">
        <f t="array" ref="P106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89" spans="1:16" x14ac:dyDescent="0.25">
      <c r="A10689">
        <v>348</v>
      </c>
      <c r="B10689" s="110">
        <v>46049</v>
      </c>
      <c r="C10689" s="89">
        <v>4.5999999999999996</v>
      </c>
      <c r="D10689" s="89">
        <v>2</v>
      </c>
      <c r="E10689" s="96">
        <v>200</v>
      </c>
      <c r="F10689" s="89">
        <v>4.9000000000000004</v>
      </c>
      <c r="G10689" s="89">
        <v>995.2</v>
      </c>
      <c r="H10689">
        <v>0.93</v>
      </c>
      <c r="I10689" t="s">
        <v>26</v>
      </c>
      <c r="J10689">
        <v>1.1000000000000001</v>
      </c>
      <c r="K10689">
        <v>1</v>
      </c>
      <c r="L10689">
        <v>2026</v>
      </c>
      <c r="M10689" t="s">
        <v>383</v>
      </c>
      <c r="N10689" s="89" cm="1">
        <f t="array" ref="N10689">IF(ISNUMBER(_34_KNMI_Stations[[#This Row],[Etmaal temperatuur °C]]),IF(_34_KNMI_Stations[[#This Row],[Etmaal temperatuur °C]]&lt;stookgrens[],stookgrens[]-_34_KNMI_Stations[[#This Row],[Etmaal temperatuur °C]],0),"")</f>
        <v>16</v>
      </c>
      <c r="O10689" s="89">
        <f>_34_KNMI_Stations[[#This Row],[graaddagen]]*_34_KNMI_Stations[[#This Row],[Gewogen factor]]</f>
        <v>17.600000000000001</v>
      </c>
      <c r="P10689" s="89" cm="1">
        <f t="array" ref="P106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90" spans="1:16" x14ac:dyDescent="0.25">
      <c r="A10690">
        <v>348</v>
      </c>
      <c r="B10690" s="110">
        <v>46050</v>
      </c>
      <c r="C10690" s="89">
        <v>2.5</v>
      </c>
      <c r="D10690" s="89">
        <v>3.3</v>
      </c>
      <c r="E10690" s="96">
        <v>130</v>
      </c>
      <c r="F10690" s="89">
        <v>-0.1</v>
      </c>
      <c r="G10690" s="89">
        <v>996</v>
      </c>
      <c r="H10690">
        <v>0.95</v>
      </c>
      <c r="I10690" t="s">
        <v>26</v>
      </c>
      <c r="J10690">
        <v>1.1000000000000001</v>
      </c>
      <c r="K10690">
        <v>1</v>
      </c>
      <c r="L10690">
        <v>2026</v>
      </c>
      <c r="M10690" t="s">
        <v>383</v>
      </c>
      <c r="N10690" s="89" cm="1">
        <f t="array" ref="N10690">IF(ISNUMBER(_34_KNMI_Stations[[#This Row],[Etmaal temperatuur °C]]),IF(_34_KNMI_Stations[[#This Row],[Etmaal temperatuur °C]]&lt;stookgrens[],stookgrens[]-_34_KNMI_Stations[[#This Row],[Etmaal temperatuur °C]],0),"")</f>
        <v>14.7</v>
      </c>
      <c r="O10690" s="89">
        <f>_34_KNMI_Stations[[#This Row],[graaddagen]]*_34_KNMI_Stations[[#This Row],[Gewogen factor]]</f>
        <v>16.170000000000002</v>
      </c>
      <c r="P10690" s="89" cm="1">
        <f t="array" ref="P106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91" spans="1:16" x14ac:dyDescent="0.25">
      <c r="A10691">
        <v>348</v>
      </c>
      <c r="B10691" s="110">
        <v>46051</v>
      </c>
      <c r="C10691" s="89">
        <v>2.2999999999999998</v>
      </c>
      <c r="D10691" s="89">
        <v>0.1</v>
      </c>
      <c r="E10691" s="96">
        <v>200</v>
      </c>
      <c r="F10691" s="89">
        <v>0.6</v>
      </c>
      <c r="G10691" s="89">
        <v>999.7</v>
      </c>
      <c r="H10691">
        <v>0.93</v>
      </c>
      <c r="I10691" t="s">
        <v>26</v>
      </c>
      <c r="J10691">
        <v>1.1000000000000001</v>
      </c>
      <c r="K10691">
        <v>1</v>
      </c>
      <c r="L10691">
        <v>2026</v>
      </c>
      <c r="M10691" t="s">
        <v>383</v>
      </c>
      <c r="N10691" s="89" cm="1">
        <f t="array" ref="N10691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10691" s="89">
        <f>_34_KNMI_Stations[[#This Row],[graaddagen]]*_34_KNMI_Stations[[#This Row],[Gewogen factor]]</f>
        <v>19.690000000000001</v>
      </c>
      <c r="P10691" s="89" cm="1">
        <f t="array" ref="P106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92" spans="1:16" x14ac:dyDescent="0.25">
      <c r="A10692">
        <v>348</v>
      </c>
      <c r="B10692" s="110">
        <v>46052</v>
      </c>
      <c r="C10692" s="89">
        <v>4.5</v>
      </c>
      <c r="D10692" s="89">
        <v>2.2999999999999998</v>
      </c>
      <c r="E10692" s="96">
        <v>315</v>
      </c>
      <c r="F10692" s="89">
        <v>0.2</v>
      </c>
      <c r="G10692" s="89">
        <v>996.5</v>
      </c>
      <c r="H10692">
        <v>0.92</v>
      </c>
      <c r="I10692" t="s">
        <v>26</v>
      </c>
      <c r="J10692">
        <v>1.1000000000000001</v>
      </c>
      <c r="K10692">
        <v>1</v>
      </c>
      <c r="L10692">
        <v>2026</v>
      </c>
      <c r="M10692" t="s">
        <v>383</v>
      </c>
      <c r="N10692" s="89" cm="1">
        <f t="array" ref="N10692">IF(ISNUMBER(_34_KNMI_Stations[[#This Row],[Etmaal temperatuur °C]]),IF(_34_KNMI_Stations[[#This Row],[Etmaal temperatuur °C]]&lt;stookgrens[],stookgrens[]-_34_KNMI_Stations[[#This Row],[Etmaal temperatuur °C]],0),"")</f>
        <v>15.7</v>
      </c>
      <c r="O10692" s="89">
        <f>_34_KNMI_Stations[[#This Row],[graaddagen]]*_34_KNMI_Stations[[#This Row],[Gewogen factor]]</f>
        <v>17.27</v>
      </c>
      <c r="P10692" s="89" cm="1">
        <f t="array" ref="P106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93" spans="1:16" x14ac:dyDescent="0.25">
      <c r="A10693">
        <v>348</v>
      </c>
      <c r="B10693" s="110">
        <v>46053</v>
      </c>
      <c r="C10693" s="89">
        <v>3.6</v>
      </c>
      <c r="D10693" s="89">
        <v>5.6</v>
      </c>
      <c r="E10693" s="96">
        <v>320</v>
      </c>
      <c r="F10693" s="89">
        <v>1.5</v>
      </c>
      <c r="G10693" s="89">
        <v>1001.3</v>
      </c>
      <c r="H10693">
        <v>0.95</v>
      </c>
      <c r="I10693" t="s">
        <v>26</v>
      </c>
      <c r="J10693">
        <v>1.1000000000000001</v>
      </c>
      <c r="K10693">
        <v>1</v>
      </c>
      <c r="L10693">
        <v>2026</v>
      </c>
      <c r="M10693" t="s">
        <v>383</v>
      </c>
      <c r="N10693" s="89" cm="1">
        <f t="array" ref="N10693">IF(ISNUMBER(_34_KNMI_Stations[[#This Row],[Etmaal temperatuur °C]]),IF(_34_KNMI_Stations[[#This Row],[Etmaal temperatuur °C]]&lt;stookgrens[],stookgrens[]-_34_KNMI_Stations[[#This Row],[Etmaal temperatuur °C]],0),"")</f>
        <v>12.4</v>
      </c>
      <c r="O10693" s="89">
        <f>_34_KNMI_Stations[[#This Row],[graaddagen]]*_34_KNMI_Stations[[#This Row],[Gewogen factor]]</f>
        <v>13.640000000000002</v>
      </c>
      <c r="P10693" s="89" cm="1">
        <f t="array" ref="P106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94" spans="1:16" x14ac:dyDescent="0.25">
      <c r="A10694">
        <v>350</v>
      </c>
      <c r="B10694" s="110">
        <v>45658</v>
      </c>
      <c r="C10694" s="89">
        <v>7.8</v>
      </c>
      <c r="D10694" s="89">
        <v>7.4</v>
      </c>
      <c r="E10694" s="96">
        <v>52</v>
      </c>
      <c r="F10694" s="89">
        <v>8.3000000000000007</v>
      </c>
      <c r="G10694" s="89">
        <v>1010.7</v>
      </c>
      <c r="H10694">
        <v>0.83</v>
      </c>
      <c r="I10694" t="s">
        <v>27</v>
      </c>
      <c r="J10694">
        <v>1.1000000000000001</v>
      </c>
      <c r="K10694">
        <v>1</v>
      </c>
      <c r="L10694">
        <v>2025</v>
      </c>
      <c r="M10694" t="s">
        <v>59</v>
      </c>
      <c r="N10694" s="89" cm="1">
        <f t="array" ref="N10694">IF(ISNUMBER(_34_KNMI_Stations[[#This Row],[Etmaal temperatuur °C]]),IF(_34_KNMI_Stations[[#This Row],[Etmaal temperatuur °C]]&lt;stookgrens[],stookgrens[]-_34_KNMI_Stations[[#This Row],[Etmaal temperatuur °C]],0),"")</f>
        <v>10.6</v>
      </c>
      <c r="O10694" s="89">
        <f>_34_KNMI_Stations[[#This Row],[graaddagen]]*_34_KNMI_Stations[[#This Row],[Gewogen factor]]</f>
        <v>11.66</v>
      </c>
      <c r="P10694" s="89" cm="1">
        <f t="array" ref="P106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95" spans="1:16" x14ac:dyDescent="0.25">
      <c r="A10695">
        <v>350</v>
      </c>
      <c r="B10695" s="110">
        <v>45659</v>
      </c>
      <c r="C10695" s="89">
        <v>2.4</v>
      </c>
      <c r="D10695" s="89">
        <v>3.1</v>
      </c>
      <c r="E10695" s="96">
        <v>297</v>
      </c>
      <c r="F10695" s="89">
        <v>5</v>
      </c>
      <c r="G10695" s="89">
        <v>1014.6</v>
      </c>
      <c r="H10695">
        <v>0.94</v>
      </c>
      <c r="I10695" t="s">
        <v>27</v>
      </c>
      <c r="J10695">
        <v>1.1000000000000001</v>
      </c>
      <c r="K10695">
        <v>1</v>
      </c>
      <c r="L10695">
        <v>2025</v>
      </c>
      <c r="M10695" t="s">
        <v>59</v>
      </c>
      <c r="N10695" s="89" cm="1">
        <f t="array" ref="N10695">IF(ISNUMBER(_34_KNMI_Stations[[#This Row],[Etmaal temperatuur °C]]),IF(_34_KNMI_Stations[[#This Row],[Etmaal temperatuur °C]]&lt;stookgrens[],stookgrens[]-_34_KNMI_Stations[[#This Row],[Etmaal temperatuur °C]],0),"")</f>
        <v>14.9</v>
      </c>
      <c r="O10695" s="89">
        <f>_34_KNMI_Stations[[#This Row],[graaddagen]]*_34_KNMI_Stations[[#This Row],[Gewogen factor]]</f>
        <v>16.39</v>
      </c>
      <c r="P10695" s="89" cm="1">
        <f t="array" ref="P106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96" spans="1:16" x14ac:dyDescent="0.25">
      <c r="A10696">
        <v>350</v>
      </c>
      <c r="B10696" s="110">
        <v>45660</v>
      </c>
      <c r="C10696" s="89">
        <v>3</v>
      </c>
      <c r="D10696" s="89">
        <v>2.2000000000000002</v>
      </c>
      <c r="E10696" s="96">
        <v>253</v>
      </c>
      <c r="F10696" s="89">
        <v>6</v>
      </c>
      <c r="G10696" s="89">
        <v>1019.7</v>
      </c>
      <c r="H10696">
        <v>0.88</v>
      </c>
      <c r="I10696" t="s">
        <v>27</v>
      </c>
      <c r="J10696">
        <v>1.1000000000000001</v>
      </c>
      <c r="K10696">
        <v>1</v>
      </c>
      <c r="L10696">
        <v>2025</v>
      </c>
      <c r="M10696" t="s">
        <v>59</v>
      </c>
      <c r="N10696" s="89" cm="1">
        <f t="array" ref="N10696">IF(ISNUMBER(_34_KNMI_Stations[[#This Row],[Etmaal temperatuur °C]]),IF(_34_KNMI_Stations[[#This Row],[Etmaal temperatuur °C]]&lt;stookgrens[],stookgrens[]-_34_KNMI_Stations[[#This Row],[Etmaal temperatuur °C]],0),"")</f>
        <v>15.8</v>
      </c>
      <c r="O10696" s="89">
        <f>_34_KNMI_Stations[[#This Row],[graaddagen]]*_34_KNMI_Stations[[#This Row],[Gewogen factor]]</f>
        <v>17.380000000000003</v>
      </c>
      <c r="P10696" s="89" cm="1">
        <f t="array" ref="P106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97" spans="1:16" x14ac:dyDescent="0.25">
      <c r="A10697">
        <v>350</v>
      </c>
      <c r="B10697" s="110">
        <v>45661</v>
      </c>
      <c r="C10697" s="89">
        <v>2.6</v>
      </c>
      <c r="D10697" s="89">
        <v>1.4</v>
      </c>
      <c r="E10697" s="96">
        <v>238</v>
      </c>
      <c r="F10697" s="89">
        <v>-0.1</v>
      </c>
      <c r="G10697" s="89">
        <v>1017</v>
      </c>
      <c r="H10697">
        <v>0.93</v>
      </c>
      <c r="I10697" t="s">
        <v>27</v>
      </c>
      <c r="J10697">
        <v>1.1000000000000001</v>
      </c>
      <c r="K10697">
        <v>1</v>
      </c>
      <c r="L10697">
        <v>2025</v>
      </c>
      <c r="M10697" t="s">
        <v>59</v>
      </c>
      <c r="N10697" s="89" cm="1">
        <f t="array" ref="N10697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10697" s="89">
        <f>_34_KNMI_Stations[[#This Row],[graaddagen]]*_34_KNMI_Stations[[#This Row],[Gewogen factor]]</f>
        <v>18.260000000000002</v>
      </c>
      <c r="P10697" s="89" cm="1">
        <f t="array" ref="P106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98" spans="1:16" x14ac:dyDescent="0.25">
      <c r="A10698">
        <v>350</v>
      </c>
      <c r="B10698" s="110">
        <v>45662</v>
      </c>
      <c r="C10698" s="89">
        <v>5.5</v>
      </c>
      <c r="D10698" s="89">
        <v>6</v>
      </c>
      <c r="E10698" s="96">
        <v>51</v>
      </c>
      <c r="F10698" s="89">
        <v>22.9</v>
      </c>
      <c r="G10698" s="89">
        <v>994</v>
      </c>
      <c r="H10698">
        <v>0.95</v>
      </c>
      <c r="I10698" t="s">
        <v>27</v>
      </c>
      <c r="J10698">
        <v>1.1000000000000001</v>
      </c>
      <c r="K10698">
        <v>1</v>
      </c>
      <c r="L10698">
        <v>2025</v>
      </c>
      <c r="M10698" t="s">
        <v>59</v>
      </c>
      <c r="N10698" s="89" cm="1">
        <f t="array" ref="N10698">IF(ISNUMBER(_34_KNMI_Stations[[#This Row],[Etmaal temperatuur °C]]),IF(_34_KNMI_Stations[[#This Row],[Etmaal temperatuur °C]]&lt;stookgrens[],stookgrens[]-_34_KNMI_Stations[[#This Row],[Etmaal temperatuur °C]],0),"")</f>
        <v>12</v>
      </c>
      <c r="O10698" s="89">
        <f>_34_KNMI_Stations[[#This Row],[graaddagen]]*_34_KNMI_Stations[[#This Row],[Gewogen factor]]</f>
        <v>13.200000000000001</v>
      </c>
      <c r="P10698" s="89" cm="1">
        <f t="array" ref="P106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699" spans="1:16" x14ac:dyDescent="0.25">
      <c r="A10699">
        <v>350</v>
      </c>
      <c r="B10699" s="110">
        <v>45663</v>
      </c>
      <c r="C10699" s="89">
        <v>8.6</v>
      </c>
      <c r="D10699" s="89">
        <v>8.6999999999999993</v>
      </c>
      <c r="E10699" s="96">
        <v>89</v>
      </c>
      <c r="F10699" s="89">
        <v>1</v>
      </c>
      <c r="G10699" s="89">
        <v>986</v>
      </c>
      <c r="H10699">
        <v>0.81</v>
      </c>
      <c r="I10699" t="s">
        <v>27</v>
      </c>
      <c r="J10699">
        <v>1.1000000000000001</v>
      </c>
      <c r="K10699">
        <v>1</v>
      </c>
      <c r="L10699">
        <v>2025</v>
      </c>
      <c r="M10699" t="s">
        <v>111</v>
      </c>
      <c r="N10699" s="89" cm="1">
        <f t="array" ref="N10699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0699" s="89">
        <f>_34_KNMI_Stations[[#This Row],[graaddagen]]*_34_KNMI_Stations[[#This Row],[Gewogen factor]]</f>
        <v>10.230000000000002</v>
      </c>
      <c r="P10699" s="89" cm="1">
        <f t="array" ref="P106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00" spans="1:16" x14ac:dyDescent="0.25">
      <c r="A10700">
        <v>350</v>
      </c>
      <c r="B10700" s="110">
        <v>45664</v>
      </c>
      <c r="C10700" s="89">
        <v>4.4000000000000004</v>
      </c>
      <c r="D10700" s="89">
        <v>3.4</v>
      </c>
      <c r="E10700" s="96">
        <v>232</v>
      </c>
      <c r="F10700" s="89">
        <v>0.5</v>
      </c>
      <c r="G10700" s="89">
        <v>998.5</v>
      </c>
      <c r="H10700">
        <v>0.85</v>
      </c>
      <c r="I10700" t="s">
        <v>27</v>
      </c>
      <c r="J10700">
        <v>1.1000000000000001</v>
      </c>
      <c r="K10700">
        <v>1</v>
      </c>
      <c r="L10700">
        <v>2025</v>
      </c>
      <c r="M10700" t="s">
        <v>111</v>
      </c>
      <c r="N10700" s="89" cm="1">
        <f t="array" ref="N10700">IF(ISNUMBER(_34_KNMI_Stations[[#This Row],[Etmaal temperatuur °C]]),IF(_34_KNMI_Stations[[#This Row],[Etmaal temperatuur °C]]&lt;stookgrens[],stookgrens[]-_34_KNMI_Stations[[#This Row],[Etmaal temperatuur °C]],0),"")</f>
        <v>14.6</v>
      </c>
      <c r="O10700" s="89">
        <f>_34_KNMI_Stations[[#This Row],[graaddagen]]*_34_KNMI_Stations[[#This Row],[Gewogen factor]]</f>
        <v>16.060000000000002</v>
      </c>
      <c r="P10700" s="89" cm="1">
        <f t="array" ref="P107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01" spans="1:16" x14ac:dyDescent="0.25">
      <c r="A10701">
        <v>350</v>
      </c>
      <c r="B10701" s="110">
        <v>45665</v>
      </c>
      <c r="C10701" s="89">
        <v>2.7</v>
      </c>
      <c r="D10701" s="89">
        <v>1.8</v>
      </c>
      <c r="E10701" s="96">
        <v>220</v>
      </c>
      <c r="F10701" s="89">
        <v>3.7</v>
      </c>
      <c r="G10701" s="89">
        <v>1001.7</v>
      </c>
      <c r="H10701">
        <v>0.9</v>
      </c>
      <c r="I10701" t="s">
        <v>27</v>
      </c>
      <c r="J10701">
        <v>1.1000000000000001</v>
      </c>
      <c r="K10701">
        <v>1</v>
      </c>
      <c r="L10701">
        <v>2025</v>
      </c>
      <c r="M10701" t="s">
        <v>111</v>
      </c>
      <c r="N10701" s="89" cm="1">
        <f t="array" ref="N10701">IF(ISNUMBER(_34_KNMI_Stations[[#This Row],[Etmaal temperatuur °C]]),IF(_34_KNMI_Stations[[#This Row],[Etmaal temperatuur °C]]&lt;stookgrens[],stookgrens[]-_34_KNMI_Stations[[#This Row],[Etmaal temperatuur °C]],0),"")</f>
        <v>16.2</v>
      </c>
      <c r="O10701" s="89">
        <f>_34_KNMI_Stations[[#This Row],[graaddagen]]*_34_KNMI_Stations[[#This Row],[Gewogen factor]]</f>
        <v>17.82</v>
      </c>
      <c r="P10701" s="89" cm="1">
        <f t="array" ref="P107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02" spans="1:16" x14ac:dyDescent="0.25">
      <c r="A10702">
        <v>350</v>
      </c>
      <c r="B10702" s="110">
        <v>45666</v>
      </c>
      <c r="C10702" s="89">
        <v>2.9</v>
      </c>
      <c r="D10702" s="89">
        <v>1.5</v>
      </c>
      <c r="E10702" s="96">
        <v>261</v>
      </c>
      <c r="F10702" s="89">
        <v>2.6</v>
      </c>
      <c r="G10702" s="89">
        <v>1004.8</v>
      </c>
      <c r="H10702">
        <v>0.89</v>
      </c>
      <c r="I10702" t="s">
        <v>27</v>
      </c>
      <c r="J10702">
        <v>1.1000000000000001</v>
      </c>
      <c r="K10702">
        <v>1</v>
      </c>
      <c r="L10702">
        <v>2025</v>
      </c>
      <c r="M10702" t="s">
        <v>111</v>
      </c>
      <c r="N10702" s="89" cm="1">
        <f t="array" ref="N10702">IF(ISNUMBER(_34_KNMI_Stations[[#This Row],[Etmaal temperatuur °C]]),IF(_34_KNMI_Stations[[#This Row],[Etmaal temperatuur °C]]&lt;stookgrens[],stookgrens[]-_34_KNMI_Stations[[#This Row],[Etmaal temperatuur °C]],0),"")</f>
        <v>16.5</v>
      </c>
      <c r="O10702" s="89">
        <f>_34_KNMI_Stations[[#This Row],[graaddagen]]*_34_KNMI_Stations[[#This Row],[Gewogen factor]]</f>
        <v>18.150000000000002</v>
      </c>
      <c r="P10702" s="89" cm="1">
        <f t="array" ref="P107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03" spans="1:16" x14ac:dyDescent="0.25">
      <c r="A10703">
        <v>350</v>
      </c>
      <c r="B10703" s="110">
        <v>45667</v>
      </c>
      <c r="C10703" s="89">
        <v>2.7</v>
      </c>
      <c r="D10703" s="89">
        <v>1.6</v>
      </c>
      <c r="E10703" s="96">
        <v>444</v>
      </c>
      <c r="F10703" s="89">
        <v>1.6</v>
      </c>
      <c r="G10703" s="89">
        <v>1018.6</v>
      </c>
      <c r="H10703">
        <v>0.87</v>
      </c>
      <c r="I10703" t="s">
        <v>27</v>
      </c>
      <c r="J10703">
        <v>1.1000000000000001</v>
      </c>
      <c r="K10703">
        <v>1</v>
      </c>
      <c r="L10703">
        <v>2025</v>
      </c>
      <c r="M10703" t="s">
        <v>111</v>
      </c>
      <c r="N10703" s="89" cm="1">
        <f t="array" ref="N10703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10703" s="89">
        <f>_34_KNMI_Stations[[#This Row],[graaddagen]]*_34_KNMI_Stations[[#This Row],[Gewogen factor]]</f>
        <v>18.04</v>
      </c>
      <c r="P10703" s="89" cm="1">
        <f t="array" ref="P107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04" spans="1:16" x14ac:dyDescent="0.25">
      <c r="A10704">
        <v>350</v>
      </c>
      <c r="B10704" s="110">
        <v>45668</v>
      </c>
      <c r="C10704" s="89">
        <v>1.6</v>
      </c>
      <c r="D10704" s="89">
        <v>-1.7</v>
      </c>
      <c r="E10704" s="96">
        <v>191</v>
      </c>
      <c r="F10704" s="89">
        <v>0.1</v>
      </c>
      <c r="G10704" s="89">
        <v>1028.0999999999999</v>
      </c>
      <c r="H10704">
        <v>0.98</v>
      </c>
      <c r="I10704" t="s">
        <v>27</v>
      </c>
      <c r="J10704">
        <v>1.1000000000000001</v>
      </c>
      <c r="K10704">
        <v>1</v>
      </c>
      <c r="L10704">
        <v>2025</v>
      </c>
      <c r="M10704" t="s">
        <v>111</v>
      </c>
      <c r="N10704" s="89" cm="1">
        <f t="array" ref="N10704">IF(ISNUMBER(_34_KNMI_Stations[[#This Row],[Etmaal temperatuur °C]]),IF(_34_KNMI_Stations[[#This Row],[Etmaal temperatuur °C]]&lt;stookgrens[],stookgrens[]-_34_KNMI_Stations[[#This Row],[Etmaal temperatuur °C]],0),"")</f>
        <v>19.7</v>
      </c>
      <c r="O10704" s="89">
        <f>_34_KNMI_Stations[[#This Row],[graaddagen]]*_34_KNMI_Stations[[#This Row],[Gewogen factor]]</f>
        <v>21.67</v>
      </c>
      <c r="P10704" s="89" cm="1">
        <f t="array" ref="P107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05" spans="1:16" x14ac:dyDescent="0.25">
      <c r="A10705">
        <v>350</v>
      </c>
      <c r="B10705" s="110">
        <v>45669</v>
      </c>
      <c r="C10705" s="89">
        <v>1.2</v>
      </c>
      <c r="D10705" s="89">
        <v>1.8</v>
      </c>
      <c r="E10705" s="96">
        <v>286</v>
      </c>
      <c r="F10705" s="89">
        <v>-0.1</v>
      </c>
      <c r="G10705" s="89">
        <v>1039.3</v>
      </c>
      <c r="H10705">
        <v>0.91</v>
      </c>
      <c r="I10705" t="s">
        <v>27</v>
      </c>
      <c r="J10705">
        <v>1.1000000000000001</v>
      </c>
      <c r="K10705">
        <v>1</v>
      </c>
      <c r="L10705">
        <v>2025</v>
      </c>
      <c r="M10705" t="s">
        <v>111</v>
      </c>
      <c r="N10705" s="89" cm="1">
        <f t="array" ref="N10705">IF(ISNUMBER(_34_KNMI_Stations[[#This Row],[Etmaal temperatuur °C]]),IF(_34_KNMI_Stations[[#This Row],[Etmaal temperatuur °C]]&lt;stookgrens[],stookgrens[]-_34_KNMI_Stations[[#This Row],[Etmaal temperatuur °C]],0),"")</f>
        <v>16.2</v>
      </c>
      <c r="O10705" s="89">
        <f>_34_KNMI_Stations[[#This Row],[graaddagen]]*_34_KNMI_Stations[[#This Row],[Gewogen factor]]</f>
        <v>17.82</v>
      </c>
      <c r="P10705" s="89" cm="1">
        <f t="array" ref="P107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06" spans="1:16" x14ac:dyDescent="0.25">
      <c r="A10706">
        <v>350</v>
      </c>
      <c r="B10706" s="110">
        <v>45670</v>
      </c>
      <c r="C10706" s="89">
        <v>1.6</v>
      </c>
      <c r="D10706" s="89">
        <v>0.1</v>
      </c>
      <c r="E10706" s="96">
        <v>544</v>
      </c>
      <c r="F10706" s="89">
        <v>0</v>
      </c>
      <c r="G10706" s="89">
        <v>1040.8</v>
      </c>
      <c r="H10706">
        <v>0.86</v>
      </c>
      <c r="I10706" t="s">
        <v>27</v>
      </c>
      <c r="J10706">
        <v>1.1000000000000001</v>
      </c>
      <c r="K10706">
        <v>1</v>
      </c>
      <c r="L10706">
        <v>2025</v>
      </c>
      <c r="M10706" t="s">
        <v>112</v>
      </c>
      <c r="N10706" s="89" cm="1">
        <f t="array" ref="N10706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10706" s="89">
        <f>_34_KNMI_Stations[[#This Row],[graaddagen]]*_34_KNMI_Stations[[#This Row],[Gewogen factor]]</f>
        <v>19.690000000000001</v>
      </c>
      <c r="P10706" s="89" cm="1">
        <f t="array" ref="P107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07" spans="1:16" x14ac:dyDescent="0.25">
      <c r="A10707">
        <v>350</v>
      </c>
      <c r="B10707" s="110">
        <v>45671</v>
      </c>
      <c r="C10707" s="89">
        <v>2.7</v>
      </c>
      <c r="D10707" s="89">
        <v>1.2</v>
      </c>
      <c r="E10707" s="96">
        <v>292</v>
      </c>
      <c r="F10707" s="89">
        <v>0.3</v>
      </c>
      <c r="G10707" s="89">
        <v>1034.7</v>
      </c>
      <c r="H10707">
        <v>0.88</v>
      </c>
      <c r="I10707" t="s">
        <v>27</v>
      </c>
      <c r="J10707">
        <v>1.1000000000000001</v>
      </c>
      <c r="K10707">
        <v>1</v>
      </c>
      <c r="L10707">
        <v>2025</v>
      </c>
      <c r="M10707" t="s">
        <v>112</v>
      </c>
      <c r="N10707" s="89" cm="1">
        <f t="array" ref="N10707">IF(ISNUMBER(_34_KNMI_Stations[[#This Row],[Etmaal temperatuur °C]]),IF(_34_KNMI_Stations[[#This Row],[Etmaal temperatuur °C]]&lt;stookgrens[],stookgrens[]-_34_KNMI_Stations[[#This Row],[Etmaal temperatuur °C]],0),"")</f>
        <v>16.8</v>
      </c>
      <c r="O10707" s="89">
        <f>_34_KNMI_Stations[[#This Row],[graaddagen]]*_34_KNMI_Stations[[#This Row],[Gewogen factor]]</f>
        <v>18.480000000000004</v>
      </c>
      <c r="P10707" s="89" cm="1">
        <f t="array" ref="P107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08" spans="1:16" x14ac:dyDescent="0.25">
      <c r="A10708">
        <v>350</v>
      </c>
      <c r="B10708" s="110">
        <v>45672</v>
      </c>
      <c r="C10708" s="89">
        <v>1.3</v>
      </c>
      <c r="D10708" s="89">
        <v>5.8</v>
      </c>
      <c r="E10708" s="96">
        <v>155</v>
      </c>
      <c r="F10708" s="89">
        <v>0</v>
      </c>
      <c r="G10708" s="89">
        <v>1034</v>
      </c>
      <c r="H10708">
        <v>0.99</v>
      </c>
      <c r="I10708" t="s">
        <v>27</v>
      </c>
      <c r="J10708">
        <v>1.1000000000000001</v>
      </c>
      <c r="K10708">
        <v>1</v>
      </c>
      <c r="L10708">
        <v>2025</v>
      </c>
      <c r="M10708" t="s">
        <v>112</v>
      </c>
      <c r="N10708" s="89" cm="1">
        <f t="array" ref="N10708">IF(ISNUMBER(_34_KNMI_Stations[[#This Row],[Etmaal temperatuur °C]]),IF(_34_KNMI_Stations[[#This Row],[Etmaal temperatuur °C]]&lt;stookgrens[],stookgrens[]-_34_KNMI_Stations[[#This Row],[Etmaal temperatuur °C]],0),"")</f>
        <v>12.2</v>
      </c>
      <c r="O10708" s="89">
        <f>_34_KNMI_Stations[[#This Row],[graaddagen]]*_34_KNMI_Stations[[#This Row],[Gewogen factor]]</f>
        <v>13.42</v>
      </c>
      <c r="P10708" s="89" cm="1">
        <f t="array" ref="P107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09" spans="1:16" x14ac:dyDescent="0.25">
      <c r="A10709">
        <v>350</v>
      </c>
      <c r="B10709" s="110">
        <v>45673</v>
      </c>
      <c r="C10709" s="89">
        <v>2.2999999999999998</v>
      </c>
      <c r="D10709" s="89">
        <v>2.6</v>
      </c>
      <c r="E10709" s="96">
        <v>112</v>
      </c>
      <c r="F10709" s="89">
        <v>0</v>
      </c>
      <c r="G10709" s="89">
        <v>1036.5999999999999</v>
      </c>
      <c r="H10709">
        <v>0.99</v>
      </c>
      <c r="I10709" t="s">
        <v>27</v>
      </c>
      <c r="J10709">
        <v>1.1000000000000001</v>
      </c>
      <c r="K10709">
        <v>1</v>
      </c>
      <c r="L10709">
        <v>2025</v>
      </c>
      <c r="M10709" t="s">
        <v>112</v>
      </c>
      <c r="N10709" s="89" cm="1">
        <f t="array" ref="N10709">IF(ISNUMBER(_34_KNMI_Stations[[#This Row],[Etmaal temperatuur °C]]),IF(_34_KNMI_Stations[[#This Row],[Etmaal temperatuur °C]]&lt;stookgrens[],stookgrens[]-_34_KNMI_Stations[[#This Row],[Etmaal temperatuur °C]],0),"")</f>
        <v>15.4</v>
      </c>
      <c r="O10709" s="89">
        <f>_34_KNMI_Stations[[#This Row],[graaddagen]]*_34_KNMI_Stations[[#This Row],[Gewogen factor]]</f>
        <v>16.940000000000001</v>
      </c>
      <c r="P10709" s="89" cm="1">
        <f t="array" ref="P107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10" spans="1:16" x14ac:dyDescent="0.25">
      <c r="A10710">
        <v>350</v>
      </c>
      <c r="B10710" s="110">
        <v>45674</v>
      </c>
      <c r="C10710" s="89">
        <v>1.4</v>
      </c>
      <c r="D10710" s="89">
        <v>0.3</v>
      </c>
      <c r="E10710" s="96">
        <v>108</v>
      </c>
      <c r="F10710" s="89">
        <v>0</v>
      </c>
      <c r="G10710" s="89">
        <v>1037.0999999999999</v>
      </c>
      <c r="H10710">
        <v>0.99</v>
      </c>
      <c r="I10710" t="s">
        <v>27</v>
      </c>
      <c r="J10710">
        <v>1.1000000000000001</v>
      </c>
      <c r="K10710">
        <v>1</v>
      </c>
      <c r="L10710">
        <v>2025</v>
      </c>
      <c r="M10710" t="s">
        <v>112</v>
      </c>
      <c r="N10710" s="89" cm="1">
        <f t="array" ref="N10710">IF(ISNUMBER(_34_KNMI_Stations[[#This Row],[Etmaal temperatuur °C]]),IF(_34_KNMI_Stations[[#This Row],[Etmaal temperatuur °C]]&lt;stookgrens[],stookgrens[]-_34_KNMI_Stations[[#This Row],[Etmaal temperatuur °C]],0),"")</f>
        <v>17.7</v>
      </c>
      <c r="O10710" s="89">
        <f>_34_KNMI_Stations[[#This Row],[graaddagen]]*_34_KNMI_Stations[[#This Row],[Gewogen factor]]</f>
        <v>19.470000000000002</v>
      </c>
      <c r="P10710" s="89" cm="1">
        <f t="array" ref="P107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11" spans="1:16" x14ac:dyDescent="0.25">
      <c r="A10711">
        <v>350</v>
      </c>
      <c r="B10711" s="110">
        <v>45675</v>
      </c>
      <c r="C10711" s="89">
        <v>2.2999999999999998</v>
      </c>
      <c r="D10711" s="89">
        <v>-0.2</v>
      </c>
      <c r="E10711" s="96">
        <v>148</v>
      </c>
      <c r="F10711" s="89">
        <v>-0.1</v>
      </c>
      <c r="G10711" s="89">
        <v>1030.8</v>
      </c>
      <c r="H10711">
        <v>0.97</v>
      </c>
      <c r="I10711" t="s">
        <v>27</v>
      </c>
      <c r="J10711">
        <v>1.1000000000000001</v>
      </c>
      <c r="K10711">
        <v>1</v>
      </c>
      <c r="L10711">
        <v>2025</v>
      </c>
      <c r="M10711" t="s">
        <v>112</v>
      </c>
      <c r="N10711" s="89" cm="1">
        <f t="array" ref="N10711">IF(ISNUMBER(_34_KNMI_Stations[[#This Row],[Etmaal temperatuur °C]]),IF(_34_KNMI_Stations[[#This Row],[Etmaal temperatuur °C]]&lt;stookgrens[],stookgrens[]-_34_KNMI_Stations[[#This Row],[Etmaal temperatuur °C]],0),"")</f>
        <v>18.2</v>
      </c>
      <c r="O10711" s="89">
        <f>_34_KNMI_Stations[[#This Row],[graaddagen]]*_34_KNMI_Stations[[#This Row],[Gewogen factor]]</f>
        <v>20.02</v>
      </c>
      <c r="P10711" s="89" cm="1">
        <f t="array" ref="P107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12" spans="1:16" x14ac:dyDescent="0.25">
      <c r="A10712">
        <v>350</v>
      </c>
      <c r="B10712" s="110">
        <v>45676</v>
      </c>
      <c r="C10712" s="89">
        <v>1.3</v>
      </c>
      <c r="D10712" s="89">
        <v>-1.2</v>
      </c>
      <c r="E10712" s="96">
        <v>90</v>
      </c>
      <c r="F10712" s="89">
        <v>0</v>
      </c>
      <c r="G10712" s="89">
        <v>1023.1</v>
      </c>
      <c r="H10712">
        <v>0.96</v>
      </c>
      <c r="I10712" t="s">
        <v>27</v>
      </c>
      <c r="J10712">
        <v>1.1000000000000001</v>
      </c>
      <c r="K10712">
        <v>1</v>
      </c>
      <c r="L10712">
        <v>2025</v>
      </c>
      <c r="M10712" t="s">
        <v>112</v>
      </c>
      <c r="N10712" s="89" cm="1">
        <f t="array" ref="N10712">IF(ISNUMBER(_34_KNMI_Stations[[#This Row],[Etmaal temperatuur °C]]),IF(_34_KNMI_Stations[[#This Row],[Etmaal temperatuur °C]]&lt;stookgrens[],stookgrens[]-_34_KNMI_Stations[[#This Row],[Etmaal temperatuur °C]],0),"")</f>
        <v>19.2</v>
      </c>
      <c r="O10712" s="89">
        <f>_34_KNMI_Stations[[#This Row],[graaddagen]]*_34_KNMI_Stations[[#This Row],[Gewogen factor]]</f>
        <v>21.12</v>
      </c>
      <c r="P10712" s="89" cm="1">
        <f t="array" ref="P107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13" spans="1:16" x14ac:dyDescent="0.25">
      <c r="A10713">
        <v>350</v>
      </c>
      <c r="B10713" s="110">
        <v>45677</v>
      </c>
      <c r="C10713" s="89">
        <v>1.8</v>
      </c>
      <c r="D10713" s="89">
        <v>-0.7</v>
      </c>
      <c r="E10713" s="96">
        <v>99</v>
      </c>
      <c r="F10713" s="89">
        <v>0</v>
      </c>
      <c r="G10713" s="89">
        <v>1019.7</v>
      </c>
      <c r="H10713">
        <v>0.95</v>
      </c>
      <c r="I10713" t="s">
        <v>27</v>
      </c>
      <c r="J10713">
        <v>1.1000000000000001</v>
      </c>
      <c r="K10713">
        <v>1</v>
      </c>
      <c r="L10713">
        <v>2025</v>
      </c>
      <c r="M10713" t="s">
        <v>113</v>
      </c>
      <c r="N10713" s="89" cm="1">
        <f t="array" ref="N10713">IF(ISNUMBER(_34_KNMI_Stations[[#This Row],[Etmaal temperatuur °C]]),IF(_34_KNMI_Stations[[#This Row],[Etmaal temperatuur °C]]&lt;stookgrens[],stookgrens[]-_34_KNMI_Stations[[#This Row],[Etmaal temperatuur °C]],0),"")</f>
        <v>18.7</v>
      </c>
      <c r="O10713" s="89">
        <f>_34_KNMI_Stations[[#This Row],[graaddagen]]*_34_KNMI_Stations[[#This Row],[Gewogen factor]]</f>
        <v>20.57</v>
      </c>
      <c r="P10713" s="89" cm="1">
        <f t="array" ref="P107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14" spans="1:16" x14ac:dyDescent="0.25">
      <c r="A10714">
        <v>350</v>
      </c>
      <c r="B10714" s="110">
        <v>45678</v>
      </c>
      <c r="C10714" s="89">
        <v>2.4</v>
      </c>
      <c r="D10714" s="89">
        <v>-1.1000000000000001</v>
      </c>
      <c r="E10714" s="96">
        <v>180</v>
      </c>
      <c r="F10714" s="89">
        <v>0</v>
      </c>
      <c r="G10714" s="89">
        <v>1015.7</v>
      </c>
      <c r="H10714">
        <v>0.97</v>
      </c>
      <c r="I10714" t="s">
        <v>27</v>
      </c>
      <c r="J10714">
        <v>1.1000000000000001</v>
      </c>
      <c r="K10714">
        <v>1</v>
      </c>
      <c r="L10714">
        <v>2025</v>
      </c>
      <c r="M10714" t="s">
        <v>113</v>
      </c>
      <c r="N10714" s="89" cm="1">
        <f t="array" ref="N10714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10714" s="89">
        <f>_34_KNMI_Stations[[#This Row],[graaddagen]]*_34_KNMI_Stations[[#This Row],[Gewogen factor]]</f>
        <v>21.01</v>
      </c>
      <c r="P10714" s="89" cm="1">
        <f t="array" ref="P107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15" spans="1:16" x14ac:dyDescent="0.25">
      <c r="A10715">
        <v>350</v>
      </c>
      <c r="B10715" s="110">
        <v>45679</v>
      </c>
      <c r="C10715" s="89">
        <v>1.9</v>
      </c>
      <c r="D10715" s="89">
        <v>2.2000000000000002</v>
      </c>
      <c r="E10715" s="96">
        <v>134</v>
      </c>
      <c r="F10715" s="89">
        <v>9.8000000000000007</v>
      </c>
      <c r="G10715" s="89">
        <v>1003.8</v>
      </c>
      <c r="H10715">
        <v>0.96</v>
      </c>
      <c r="I10715" t="s">
        <v>27</v>
      </c>
      <c r="J10715">
        <v>1.1000000000000001</v>
      </c>
      <c r="K10715">
        <v>1</v>
      </c>
      <c r="L10715">
        <v>2025</v>
      </c>
      <c r="M10715" t="s">
        <v>113</v>
      </c>
      <c r="N10715" s="89" cm="1">
        <f t="array" ref="N10715">IF(ISNUMBER(_34_KNMI_Stations[[#This Row],[Etmaal temperatuur °C]]),IF(_34_KNMI_Stations[[#This Row],[Etmaal temperatuur °C]]&lt;stookgrens[],stookgrens[]-_34_KNMI_Stations[[#This Row],[Etmaal temperatuur °C]],0),"")</f>
        <v>15.8</v>
      </c>
      <c r="O10715" s="89">
        <f>_34_KNMI_Stations[[#This Row],[graaddagen]]*_34_KNMI_Stations[[#This Row],[Gewogen factor]]</f>
        <v>17.380000000000003</v>
      </c>
      <c r="P10715" s="89" cm="1">
        <f t="array" ref="P107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16" spans="1:16" x14ac:dyDescent="0.25">
      <c r="A10716">
        <v>350</v>
      </c>
      <c r="B10716" s="110">
        <v>45680</v>
      </c>
      <c r="C10716" s="89">
        <v>5</v>
      </c>
      <c r="D10716" s="89">
        <v>5.4</v>
      </c>
      <c r="E10716" s="96">
        <v>253</v>
      </c>
      <c r="F10716" s="89">
        <v>2.6</v>
      </c>
      <c r="G10716" s="89">
        <v>1004.3</v>
      </c>
      <c r="H10716">
        <v>0.87</v>
      </c>
      <c r="I10716" t="s">
        <v>27</v>
      </c>
      <c r="J10716">
        <v>1.1000000000000001</v>
      </c>
      <c r="K10716">
        <v>1</v>
      </c>
      <c r="L10716">
        <v>2025</v>
      </c>
      <c r="M10716" t="s">
        <v>113</v>
      </c>
      <c r="N10716" s="89" cm="1">
        <f t="array" ref="N10716">IF(ISNUMBER(_34_KNMI_Stations[[#This Row],[Etmaal temperatuur °C]]),IF(_34_KNMI_Stations[[#This Row],[Etmaal temperatuur °C]]&lt;stookgrens[],stookgrens[]-_34_KNMI_Stations[[#This Row],[Etmaal temperatuur °C]],0),"")</f>
        <v>12.6</v>
      </c>
      <c r="O10716" s="89">
        <f>_34_KNMI_Stations[[#This Row],[graaddagen]]*_34_KNMI_Stations[[#This Row],[Gewogen factor]]</f>
        <v>13.860000000000001</v>
      </c>
      <c r="P10716" s="89" cm="1">
        <f t="array" ref="P107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17" spans="1:16" x14ac:dyDescent="0.25">
      <c r="A10717">
        <v>350</v>
      </c>
      <c r="B10717" s="110">
        <v>45681</v>
      </c>
      <c r="C10717" s="89">
        <v>6</v>
      </c>
      <c r="D10717" s="89">
        <v>7.6</v>
      </c>
      <c r="E10717" s="96">
        <v>78</v>
      </c>
      <c r="F10717" s="89">
        <v>3.2</v>
      </c>
      <c r="G10717" s="89">
        <v>1001.9</v>
      </c>
      <c r="H10717">
        <v>0.89</v>
      </c>
      <c r="I10717" t="s">
        <v>27</v>
      </c>
      <c r="J10717">
        <v>1.1000000000000001</v>
      </c>
      <c r="K10717">
        <v>1</v>
      </c>
      <c r="L10717">
        <v>2025</v>
      </c>
      <c r="M10717" t="s">
        <v>113</v>
      </c>
      <c r="N10717" s="89" cm="1">
        <f t="array" ref="N10717">IF(ISNUMBER(_34_KNMI_Stations[[#This Row],[Etmaal temperatuur °C]]),IF(_34_KNMI_Stations[[#This Row],[Etmaal temperatuur °C]]&lt;stookgrens[],stookgrens[]-_34_KNMI_Stations[[#This Row],[Etmaal temperatuur °C]],0),"")</f>
        <v>10.4</v>
      </c>
      <c r="O10717" s="89">
        <f>_34_KNMI_Stations[[#This Row],[graaddagen]]*_34_KNMI_Stations[[#This Row],[Gewogen factor]]</f>
        <v>11.440000000000001</v>
      </c>
      <c r="P10717" s="89" cm="1">
        <f t="array" ref="P107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18" spans="1:16" x14ac:dyDescent="0.25">
      <c r="A10718">
        <v>350</v>
      </c>
      <c r="B10718" s="110">
        <v>45682</v>
      </c>
      <c r="C10718" s="89">
        <v>2.2999999999999998</v>
      </c>
      <c r="D10718" s="89">
        <v>5.2</v>
      </c>
      <c r="E10718" s="96">
        <v>203</v>
      </c>
      <c r="F10718" s="89">
        <v>12.4</v>
      </c>
      <c r="G10718" s="89">
        <v>1004.5</v>
      </c>
      <c r="H10718">
        <v>0.95</v>
      </c>
      <c r="I10718" t="s">
        <v>27</v>
      </c>
      <c r="J10718">
        <v>1.1000000000000001</v>
      </c>
      <c r="K10718">
        <v>1</v>
      </c>
      <c r="L10718">
        <v>2025</v>
      </c>
      <c r="M10718" t="s">
        <v>113</v>
      </c>
      <c r="N10718" s="89" cm="1">
        <f t="array" ref="N10718">IF(ISNUMBER(_34_KNMI_Stations[[#This Row],[Etmaal temperatuur °C]]),IF(_34_KNMI_Stations[[#This Row],[Etmaal temperatuur °C]]&lt;stookgrens[],stookgrens[]-_34_KNMI_Stations[[#This Row],[Etmaal temperatuur °C]],0),"")</f>
        <v>12.8</v>
      </c>
      <c r="O10718" s="89">
        <f>_34_KNMI_Stations[[#This Row],[graaddagen]]*_34_KNMI_Stations[[#This Row],[Gewogen factor]]</f>
        <v>14.080000000000002</v>
      </c>
      <c r="P10718" s="89" cm="1">
        <f t="array" ref="P107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19" spans="1:16" x14ac:dyDescent="0.25">
      <c r="A10719">
        <v>350</v>
      </c>
      <c r="B10719" s="110">
        <v>45683</v>
      </c>
      <c r="C10719" s="89">
        <v>4.4000000000000004</v>
      </c>
      <c r="D10719" s="89">
        <v>3.6</v>
      </c>
      <c r="E10719" s="96">
        <v>325</v>
      </c>
      <c r="F10719" s="89">
        <v>2.9</v>
      </c>
      <c r="G10719" s="89">
        <v>1002.8</v>
      </c>
      <c r="H10719">
        <v>0.89</v>
      </c>
      <c r="I10719" t="s">
        <v>27</v>
      </c>
      <c r="J10719">
        <v>1.1000000000000001</v>
      </c>
      <c r="K10719">
        <v>1</v>
      </c>
      <c r="L10719">
        <v>2025</v>
      </c>
      <c r="M10719" t="s">
        <v>113</v>
      </c>
      <c r="N10719" s="89" cm="1">
        <f t="array" ref="N10719">IF(ISNUMBER(_34_KNMI_Stations[[#This Row],[Etmaal temperatuur °C]]),IF(_34_KNMI_Stations[[#This Row],[Etmaal temperatuur °C]]&lt;stookgrens[],stookgrens[]-_34_KNMI_Stations[[#This Row],[Etmaal temperatuur °C]],0),"")</f>
        <v>14.4</v>
      </c>
      <c r="O10719" s="89">
        <f>_34_KNMI_Stations[[#This Row],[graaddagen]]*_34_KNMI_Stations[[#This Row],[Gewogen factor]]</f>
        <v>15.840000000000002</v>
      </c>
      <c r="P10719" s="89" cm="1">
        <f t="array" ref="P107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20" spans="1:16" x14ac:dyDescent="0.25">
      <c r="A10720">
        <v>350</v>
      </c>
      <c r="B10720" s="110">
        <v>45684</v>
      </c>
      <c r="C10720" s="89">
        <v>6.7</v>
      </c>
      <c r="D10720" s="89">
        <v>9</v>
      </c>
      <c r="E10720" s="96">
        <v>551</v>
      </c>
      <c r="F10720" s="89">
        <v>4.3</v>
      </c>
      <c r="G10720" s="89">
        <v>988.9</v>
      </c>
      <c r="H10720">
        <v>0.78</v>
      </c>
      <c r="I10720" t="s">
        <v>27</v>
      </c>
      <c r="J10720">
        <v>1.1000000000000001</v>
      </c>
      <c r="K10720">
        <v>1</v>
      </c>
      <c r="L10720">
        <v>2025</v>
      </c>
      <c r="M10720" t="s">
        <v>114</v>
      </c>
      <c r="N10720" s="89" cm="1">
        <f t="array" ref="N10720">IF(ISNUMBER(_34_KNMI_Stations[[#This Row],[Etmaal temperatuur °C]]),IF(_34_KNMI_Stations[[#This Row],[Etmaal temperatuur °C]]&lt;stookgrens[],stookgrens[]-_34_KNMI_Stations[[#This Row],[Etmaal temperatuur °C]],0),"")</f>
        <v>9</v>
      </c>
      <c r="O10720" s="89">
        <f>_34_KNMI_Stations[[#This Row],[graaddagen]]*_34_KNMI_Stations[[#This Row],[Gewogen factor]]</f>
        <v>9.9</v>
      </c>
      <c r="P10720" s="89" cm="1">
        <f t="array" ref="P107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21" spans="1:16" x14ac:dyDescent="0.25">
      <c r="A10721">
        <v>350</v>
      </c>
      <c r="B10721" s="110">
        <v>45685</v>
      </c>
      <c r="C10721" s="89">
        <v>7.1</v>
      </c>
      <c r="D10721" s="89">
        <v>7.6</v>
      </c>
      <c r="E10721" s="96">
        <v>192</v>
      </c>
      <c r="F10721" s="89">
        <v>2.4</v>
      </c>
      <c r="G10721" s="89">
        <v>990.2</v>
      </c>
      <c r="H10721">
        <v>0.84</v>
      </c>
      <c r="I10721" t="s">
        <v>27</v>
      </c>
      <c r="J10721">
        <v>1.1000000000000001</v>
      </c>
      <c r="K10721">
        <v>1</v>
      </c>
      <c r="L10721">
        <v>2025</v>
      </c>
      <c r="M10721" t="s">
        <v>114</v>
      </c>
      <c r="N10721" s="89" cm="1">
        <f t="array" ref="N10721">IF(ISNUMBER(_34_KNMI_Stations[[#This Row],[Etmaal temperatuur °C]]),IF(_34_KNMI_Stations[[#This Row],[Etmaal temperatuur °C]]&lt;stookgrens[],stookgrens[]-_34_KNMI_Stations[[#This Row],[Etmaal temperatuur °C]],0),"")</f>
        <v>10.4</v>
      </c>
      <c r="O10721" s="89">
        <f>_34_KNMI_Stations[[#This Row],[graaddagen]]*_34_KNMI_Stations[[#This Row],[Gewogen factor]]</f>
        <v>11.440000000000001</v>
      </c>
      <c r="P10721" s="89" cm="1">
        <f t="array" ref="P107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22" spans="1:16" x14ac:dyDescent="0.25">
      <c r="A10722">
        <v>350</v>
      </c>
      <c r="B10722" s="110">
        <v>45686</v>
      </c>
      <c r="C10722" s="89">
        <v>3.8</v>
      </c>
      <c r="D10722" s="89">
        <v>6.8</v>
      </c>
      <c r="E10722" s="96">
        <v>386</v>
      </c>
      <c r="F10722" s="89">
        <v>3.4</v>
      </c>
      <c r="G10722" s="89">
        <v>1003.1</v>
      </c>
      <c r="H10722">
        <v>0.89</v>
      </c>
      <c r="I10722" t="s">
        <v>27</v>
      </c>
      <c r="J10722">
        <v>1.1000000000000001</v>
      </c>
      <c r="K10722">
        <v>1</v>
      </c>
      <c r="L10722">
        <v>2025</v>
      </c>
      <c r="M10722" t="s">
        <v>114</v>
      </c>
      <c r="N10722" s="89" cm="1">
        <f t="array" ref="N10722">IF(ISNUMBER(_34_KNMI_Stations[[#This Row],[Etmaal temperatuur °C]]),IF(_34_KNMI_Stations[[#This Row],[Etmaal temperatuur °C]]&lt;stookgrens[],stookgrens[]-_34_KNMI_Stations[[#This Row],[Etmaal temperatuur °C]],0),"")</f>
        <v>11.2</v>
      </c>
      <c r="O10722" s="89">
        <f>_34_KNMI_Stations[[#This Row],[graaddagen]]*_34_KNMI_Stations[[#This Row],[Gewogen factor]]</f>
        <v>12.32</v>
      </c>
      <c r="P10722" s="89" cm="1">
        <f t="array" ref="P107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23" spans="1:16" x14ac:dyDescent="0.25">
      <c r="A10723">
        <v>350</v>
      </c>
      <c r="B10723" s="110">
        <v>45687</v>
      </c>
      <c r="C10723" s="89">
        <v>2.2000000000000002</v>
      </c>
      <c r="D10723" s="89">
        <v>4.4000000000000004</v>
      </c>
      <c r="E10723" s="96">
        <v>159</v>
      </c>
      <c r="F10723" s="89">
        <v>6.5</v>
      </c>
      <c r="G10723" s="89">
        <v>1016.8</v>
      </c>
      <c r="H10723">
        <v>0.96</v>
      </c>
      <c r="I10723" t="s">
        <v>27</v>
      </c>
      <c r="J10723">
        <v>1.1000000000000001</v>
      </c>
      <c r="K10723">
        <v>1</v>
      </c>
      <c r="L10723">
        <v>2025</v>
      </c>
      <c r="M10723" t="s">
        <v>114</v>
      </c>
      <c r="N10723" s="89" cm="1">
        <f t="array" ref="N10723">IF(ISNUMBER(_34_KNMI_Stations[[#This Row],[Etmaal temperatuur °C]]),IF(_34_KNMI_Stations[[#This Row],[Etmaal temperatuur °C]]&lt;stookgrens[],stookgrens[]-_34_KNMI_Stations[[#This Row],[Etmaal temperatuur °C]],0),"")</f>
        <v>13.6</v>
      </c>
      <c r="O10723" s="89">
        <f>_34_KNMI_Stations[[#This Row],[graaddagen]]*_34_KNMI_Stations[[#This Row],[Gewogen factor]]</f>
        <v>14.96</v>
      </c>
      <c r="P10723" s="89" cm="1">
        <f t="array" ref="P107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24" spans="1:16" x14ac:dyDescent="0.25">
      <c r="A10724">
        <v>350</v>
      </c>
      <c r="B10724" s="110">
        <v>45688</v>
      </c>
      <c r="C10724" s="89">
        <v>2.4</v>
      </c>
      <c r="D10724" s="89">
        <v>1.6</v>
      </c>
      <c r="E10724" s="96">
        <v>528</v>
      </c>
      <c r="F10724" s="89">
        <v>0</v>
      </c>
      <c r="G10724" s="89">
        <v>1028</v>
      </c>
      <c r="H10724">
        <v>0.93</v>
      </c>
      <c r="I10724" t="s">
        <v>27</v>
      </c>
      <c r="J10724">
        <v>1.1000000000000001</v>
      </c>
      <c r="K10724">
        <v>1</v>
      </c>
      <c r="L10724">
        <v>2025</v>
      </c>
      <c r="M10724" t="s">
        <v>114</v>
      </c>
      <c r="N10724" s="89" cm="1">
        <f t="array" ref="N10724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10724" s="89">
        <f>_34_KNMI_Stations[[#This Row],[graaddagen]]*_34_KNMI_Stations[[#This Row],[Gewogen factor]]</f>
        <v>18.04</v>
      </c>
      <c r="P10724" s="89" cm="1">
        <f t="array" ref="P107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25" spans="1:16" x14ac:dyDescent="0.25">
      <c r="A10725">
        <v>350</v>
      </c>
      <c r="B10725" s="110">
        <v>45689</v>
      </c>
      <c r="C10725" s="89">
        <v>1.8</v>
      </c>
      <c r="D10725" s="89">
        <v>-0.2</v>
      </c>
      <c r="E10725" s="96">
        <v>755</v>
      </c>
      <c r="F10725" s="89">
        <v>0</v>
      </c>
      <c r="G10725" s="89">
        <v>1031</v>
      </c>
      <c r="H10725">
        <v>0.87</v>
      </c>
      <c r="I10725" t="s">
        <v>27</v>
      </c>
      <c r="J10725">
        <v>1.1000000000000001</v>
      </c>
      <c r="K10725">
        <v>2</v>
      </c>
      <c r="L10725">
        <v>2025</v>
      </c>
      <c r="M10725" t="s">
        <v>114</v>
      </c>
      <c r="N10725" s="89" cm="1">
        <f t="array" ref="N10725">IF(ISNUMBER(_34_KNMI_Stations[[#This Row],[Etmaal temperatuur °C]]),IF(_34_KNMI_Stations[[#This Row],[Etmaal temperatuur °C]]&lt;stookgrens[],stookgrens[]-_34_KNMI_Stations[[#This Row],[Etmaal temperatuur °C]],0),"")</f>
        <v>18.2</v>
      </c>
      <c r="O10725" s="89">
        <f>_34_KNMI_Stations[[#This Row],[graaddagen]]*_34_KNMI_Stations[[#This Row],[Gewogen factor]]</f>
        <v>20.02</v>
      </c>
      <c r="P10725" s="89" cm="1">
        <f t="array" ref="P107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26" spans="1:16" x14ac:dyDescent="0.25">
      <c r="A10726">
        <v>350</v>
      </c>
      <c r="B10726" s="110">
        <v>45690</v>
      </c>
      <c r="C10726" s="89">
        <v>1.2</v>
      </c>
      <c r="D10726" s="89">
        <v>-1.4</v>
      </c>
      <c r="E10726" s="96">
        <v>850</v>
      </c>
      <c r="F10726" s="89">
        <v>0</v>
      </c>
      <c r="G10726" s="89">
        <v>1025.5</v>
      </c>
      <c r="H10726">
        <v>0.89</v>
      </c>
      <c r="I10726" t="s">
        <v>27</v>
      </c>
      <c r="J10726">
        <v>1.1000000000000001</v>
      </c>
      <c r="K10726">
        <v>2</v>
      </c>
      <c r="L10726">
        <v>2025</v>
      </c>
      <c r="M10726" t="s">
        <v>114</v>
      </c>
      <c r="N10726" s="89" cm="1">
        <f t="array" ref="N10726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10726" s="89">
        <f>_34_KNMI_Stations[[#This Row],[graaddagen]]*_34_KNMI_Stations[[#This Row],[Gewogen factor]]</f>
        <v>21.34</v>
      </c>
      <c r="P10726" s="89" cm="1">
        <f t="array" ref="P107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27" spans="1:16" x14ac:dyDescent="0.25">
      <c r="A10727">
        <v>350</v>
      </c>
      <c r="B10727" s="110">
        <v>45691</v>
      </c>
      <c r="C10727" s="89">
        <v>2</v>
      </c>
      <c r="D10727" s="89">
        <v>0.1</v>
      </c>
      <c r="E10727" s="96">
        <v>764</v>
      </c>
      <c r="F10727" s="89">
        <v>0</v>
      </c>
      <c r="G10727" s="89">
        <v>1026.9000000000001</v>
      </c>
      <c r="H10727">
        <v>0.91</v>
      </c>
      <c r="I10727" t="s">
        <v>27</v>
      </c>
      <c r="J10727">
        <v>1.1000000000000001</v>
      </c>
      <c r="K10727">
        <v>2</v>
      </c>
      <c r="L10727">
        <v>2025</v>
      </c>
      <c r="M10727" t="s">
        <v>115</v>
      </c>
      <c r="N10727" s="89" cm="1">
        <f t="array" ref="N10727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10727" s="89">
        <f>_34_KNMI_Stations[[#This Row],[graaddagen]]*_34_KNMI_Stations[[#This Row],[Gewogen factor]]</f>
        <v>19.690000000000001</v>
      </c>
      <c r="P10727" s="89" cm="1">
        <f t="array" ref="P107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28" spans="1:16" x14ac:dyDescent="0.25">
      <c r="A10728">
        <v>350</v>
      </c>
      <c r="B10728" s="110">
        <v>45692</v>
      </c>
      <c r="C10728" s="89">
        <v>4.0999999999999996</v>
      </c>
      <c r="D10728" s="89">
        <v>2</v>
      </c>
      <c r="E10728" s="96">
        <v>350</v>
      </c>
      <c r="F10728" s="89">
        <v>-0.1</v>
      </c>
      <c r="G10728" s="89">
        <v>1027.5</v>
      </c>
      <c r="H10728">
        <v>0.91</v>
      </c>
      <c r="I10728" t="s">
        <v>27</v>
      </c>
      <c r="J10728">
        <v>1.1000000000000001</v>
      </c>
      <c r="K10728">
        <v>2</v>
      </c>
      <c r="L10728">
        <v>2025</v>
      </c>
      <c r="M10728" t="s">
        <v>115</v>
      </c>
      <c r="N10728" s="89" cm="1">
        <f t="array" ref="N10728">IF(ISNUMBER(_34_KNMI_Stations[[#This Row],[Etmaal temperatuur °C]]),IF(_34_KNMI_Stations[[#This Row],[Etmaal temperatuur °C]]&lt;stookgrens[],stookgrens[]-_34_KNMI_Stations[[#This Row],[Etmaal temperatuur °C]],0),"")</f>
        <v>16</v>
      </c>
      <c r="O10728" s="89">
        <f>_34_KNMI_Stations[[#This Row],[graaddagen]]*_34_KNMI_Stations[[#This Row],[Gewogen factor]]</f>
        <v>17.600000000000001</v>
      </c>
      <c r="P10728" s="89" cm="1">
        <f t="array" ref="P107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29" spans="1:16" x14ac:dyDescent="0.25">
      <c r="A10729">
        <v>350</v>
      </c>
      <c r="B10729" s="110">
        <v>45693</v>
      </c>
      <c r="C10729" s="89">
        <v>2.6</v>
      </c>
      <c r="D10729" s="89">
        <v>4</v>
      </c>
      <c r="E10729" s="96">
        <v>245</v>
      </c>
      <c r="F10729" s="89">
        <v>0</v>
      </c>
      <c r="G10729" s="89">
        <v>1037.7</v>
      </c>
      <c r="H10729">
        <v>0.99</v>
      </c>
      <c r="I10729" t="s">
        <v>27</v>
      </c>
      <c r="J10729">
        <v>1.1000000000000001</v>
      </c>
      <c r="K10729">
        <v>2</v>
      </c>
      <c r="L10729">
        <v>2025</v>
      </c>
      <c r="M10729" t="s">
        <v>115</v>
      </c>
      <c r="N10729" s="89" cm="1">
        <f t="array" ref="N10729">IF(ISNUMBER(_34_KNMI_Stations[[#This Row],[Etmaal temperatuur °C]]),IF(_34_KNMI_Stations[[#This Row],[Etmaal temperatuur °C]]&lt;stookgrens[],stookgrens[]-_34_KNMI_Stations[[#This Row],[Etmaal temperatuur °C]],0),"")</f>
        <v>14</v>
      </c>
      <c r="O10729" s="89">
        <f>_34_KNMI_Stations[[#This Row],[graaddagen]]*_34_KNMI_Stations[[#This Row],[Gewogen factor]]</f>
        <v>15.400000000000002</v>
      </c>
      <c r="P10729" s="89" cm="1">
        <f t="array" ref="P107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30" spans="1:16" x14ac:dyDescent="0.25">
      <c r="A10730">
        <v>350</v>
      </c>
      <c r="B10730" s="110">
        <v>45694</v>
      </c>
      <c r="C10730" s="89">
        <v>3.3</v>
      </c>
      <c r="D10730" s="89">
        <v>4.2</v>
      </c>
      <c r="E10730" s="96">
        <v>295</v>
      </c>
      <c r="F10730" s="89">
        <v>0</v>
      </c>
      <c r="G10730" s="89">
        <v>1040.5999999999999</v>
      </c>
      <c r="H10730">
        <v>0.9</v>
      </c>
      <c r="I10730" t="s">
        <v>27</v>
      </c>
      <c r="J10730">
        <v>1.1000000000000001</v>
      </c>
      <c r="K10730">
        <v>2</v>
      </c>
      <c r="L10730">
        <v>2025</v>
      </c>
      <c r="M10730" t="s">
        <v>115</v>
      </c>
      <c r="N10730" s="89" cm="1">
        <f t="array" ref="N10730">IF(ISNUMBER(_34_KNMI_Stations[[#This Row],[Etmaal temperatuur °C]]),IF(_34_KNMI_Stations[[#This Row],[Etmaal temperatuur °C]]&lt;stookgrens[],stookgrens[]-_34_KNMI_Stations[[#This Row],[Etmaal temperatuur °C]],0),"")</f>
        <v>13.8</v>
      </c>
      <c r="O10730" s="89">
        <f>_34_KNMI_Stations[[#This Row],[graaddagen]]*_34_KNMI_Stations[[#This Row],[Gewogen factor]]</f>
        <v>15.180000000000001</v>
      </c>
      <c r="P10730" s="89" cm="1">
        <f t="array" ref="P107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31" spans="1:16" x14ac:dyDescent="0.25">
      <c r="A10731">
        <v>350</v>
      </c>
      <c r="B10731" s="110">
        <v>45695</v>
      </c>
      <c r="C10731" s="89">
        <v>7.5</v>
      </c>
      <c r="D10731" s="89">
        <v>3.2</v>
      </c>
      <c r="E10731" s="96">
        <v>183</v>
      </c>
      <c r="F10731" s="89">
        <v>0</v>
      </c>
      <c r="G10731" s="89">
        <v>1026.4000000000001</v>
      </c>
      <c r="H10731">
        <v>0.77</v>
      </c>
      <c r="I10731" t="s">
        <v>27</v>
      </c>
      <c r="J10731">
        <v>1.1000000000000001</v>
      </c>
      <c r="K10731">
        <v>2</v>
      </c>
      <c r="L10731">
        <v>2025</v>
      </c>
      <c r="M10731" t="s">
        <v>115</v>
      </c>
      <c r="N10731" s="89" cm="1">
        <f t="array" ref="N10731">IF(ISNUMBER(_34_KNMI_Stations[[#This Row],[Etmaal temperatuur °C]]),IF(_34_KNMI_Stations[[#This Row],[Etmaal temperatuur °C]]&lt;stookgrens[],stookgrens[]-_34_KNMI_Stations[[#This Row],[Etmaal temperatuur °C]],0),"")</f>
        <v>14.8</v>
      </c>
      <c r="O10731" s="89">
        <f>_34_KNMI_Stations[[#This Row],[graaddagen]]*_34_KNMI_Stations[[#This Row],[Gewogen factor]]</f>
        <v>16.28</v>
      </c>
      <c r="P10731" s="89" cm="1">
        <f t="array" ref="P107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32" spans="1:16" x14ac:dyDescent="0.25">
      <c r="A10732">
        <v>350</v>
      </c>
      <c r="B10732" s="110">
        <v>45696</v>
      </c>
      <c r="C10732" s="89">
        <v>3.5</v>
      </c>
      <c r="D10732" s="89">
        <v>4.7</v>
      </c>
      <c r="E10732" s="96">
        <v>427</v>
      </c>
      <c r="F10732" s="89">
        <v>-0.1</v>
      </c>
      <c r="G10732" s="89">
        <v>1021.1</v>
      </c>
      <c r="H10732">
        <v>0.74</v>
      </c>
      <c r="I10732" t="s">
        <v>27</v>
      </c>
      <c r="J10732">
        <v>1.1000000000000001</v>
      </c>
      <c r="K10732">
        <v>2</v>
      </c>
      <c r="L10732">
        <v>2025</v>
      </c>
      <c r="M10732" t="s">
        <v>115</v>
      </c>
      <c r="N10732" s="89" cm="1">
        <f t="array" ref="N10732">IF(ISNUMBER(_34_KNMI_Stations[[#This Row],[Etmaal temperatuur °C]]),IF(_34_KNMI_Stations[[#This Row],[Etmaal temperatuur °C]]&lt;stookgrens[],stookgrens[]-_34_KNMI_Stations[[#This Row],[Etmaal temperatuur °C]],0),"")</f>
        <v>13.3</v>
      </c>
      <c r="O10732" s="89">
        <f>_34_KNMI_Stations[[#This Row],[graaddagen]]*_34_KNMI_Stations[[#This Row],[Gewogen factor]]</f>
        <v>14.630000000000003</v>
      </c>
      <c r="P10732" s="89" cm="1">
        <f t="array" ref="P107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33" spans="1:16" x14ac:dyDescent="0.25">
      <c r="A10733">
        <v>350</v>
      </c>
      <c r="B10733" s="110">
        <v>45697</v>
      </c>
      <c r="C10733" s="89">
        <v>1.8</v>
      </c>
      <c r="D10733" s="89">
        <v>1.9</v>
      </c>
      <c r="E10733" s="96">
        <v>338</v>
      </c>
      <c r="F10733" s="89">
        <v>0</v>
      </c>
      <c r="G10733" s="89">
        <v>1027.8</v>
      </c>
      <c r="H10733">
        <v>0.89</v>
      </c>
      <c r="I10733" t="s">
        <v>27</v>
      </c>
      <c r="J10733">
        <v>1.1000000000000001</v>
      </c>
      <c r="K10733">
        <v>2</v>
      </c>
      <c r="L10733">
        <v>2025</v>
      </c>
      <c r="M10733" t="s">
        <v>115</v>
      </c>
      <c r="N10733" s="89" cm="1">
        <f t="array" ref="N10733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10733" s="89">
        <f>_34_KNMI_Stations[[#This Row],[graaddagen]]*_34_KNMI_Stations[[#This Row],[Gewogen factor]]</f>
        <v>17.710000000000004</v>
      </c>
      <c r="P10733" s="89" cm="1">
        <f t="array" ref="P107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34" spans="1:16" x14ac:dyDescent="0.25">
      <c r="A10734">
        <v>350</v>
      </c>
      <c r="B10734" s="110">
        <v>45698</v>
      </c>
      <c r="C10734" s="89">
        <v>5.5</v>
      </c>
      <c r="D10734" s="89">
        <v>1.8</v>
      </c>
      <c r="E10734" s="96">
        <v>201</v>
      </c>
      <c r="F10734" s="89">
        <v>4.9000000000000004</v>
      </c>
      <c r="G10734" s="89">
        <v>1022.8</v>
      </c>
      <c r="H10734">
        <v>0.87</v>
      </c>
      <c r="I10734" t="s">
        <v>27</v>
      </c>
      <c r="J10734">
        <v>1.1000000000000001</v>
      </c>
      <c r="K10734">
        <v>2</v>
      </c>
      <c r="L10734">
        <v>2025</v>
      </c>
      <c r="M10734" t="s">
        <v>116</v>
      </c>
      <c r="N10734" s="89" cm="1">
        <f t="array" ref="N10734">IF(ISNUMBER(_34_KNMI_Stations[[#This Row],[Etmaal temperatuur °C]]),IF(_34_KNMI_Stations[[#This Row],[Etmaal temperatuur °C]]&lt;stookgrens[],stookgrens[]-_34_KNMI_Stations[[#This Row],[Etmaal temperatuur °C]],0),"")</f>
        <v>16.2</v>
      </c>
      <c r="O10734" s="89">
        <f>_34_KNMI_Stations[[#This Row],[graaddagen]]*_34_KNMI_Stations[[#This Row],[Gewogen factor]]</f>
        <v>17.82</v>
      </c>
      <c r="P10734" s="89" cm="1">
        <f t="array" ref="P107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35" spans="1:16" x14ac:dyDescent="0.25">
      <c r="A10735">
        <v>350</v>
      </c>
      <c r="B10735" s="110">
        <v>45699</v>
      </c>
      <c r="C10735" s="89">
        <v>4.3</v>
      </c>
      <c r="D10735" s="89">
        <v>2.9</v>
      </c>
      <c r="E10735" s="96">
        <v>104</v>
      </c>
      <c r="F10735" s="89">
        <v>3.4</v>
      </c>
      <c r="G10735" s="89">
        <v>1017.1</v>
      </c>
      <c r="H10735">
        <v>0.96</v>
      </c>
      <c r="I10735" t="s">
        <v>27</v>
      </c>
      <c r="J10735">
        <v>1.1000000000000001</v>
      </c>
      <c r="K10735">
        <v>2</v>
      </c>
      <c r="L10735">
        <v>2025</v>
      </c>
      <c r="M10735" t="s">
        <v>116</v>
      </c>
      <c r="N10735" s="89" cm="1">
        <f t="array" ref="N10735">IF(ISNUMBER(_34_KNMI_Stations[[#This Row],[Etmaal temperatuur °C]]),IF(_34_KNMI_Stations[[#This Row],[Etmaal temperatuur °C]]&lt;stookgrens[],stookgrens[]-_34_KNMI_Stations[[#This Row],[Etmaal temperatuur °C]],0),"")</f>
        <v>15.1</v>
      </c>
      <c r="O10735" s="89">
        <f>_34_KNMI_Stations[[#This Row],[graaddagen]]*_34_KNMI_Stations[[#This Row],[Gewogen factor]]</f>
        <v>16.61</v>
      </c>
      <c r="P10735" s="89" cm="1">
        <f t="array" ref="P107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36" spans="1:16" x14ac:dyDescent="0.25">
      <c r="A10736">
        <v>350</v>
      </c>
      <c r="B10736" s="110">
        <v>45700</v>
      </c>
      <c r="C10736" s="89">
        <v>1.5</v>
      </c>
      <c r="D10736" s="89">
        <v>3.4</v>
      </c>
      <c r="E10736" s="96">
        <v>204</v>
      </c>
      <c r="F10736" s="89">
        <v>-0.1</v>
      </c>
      <c r="G10736" s="89">
        <v>1017.8</v>
      </c>
      <c r="H10736">
        <v>0.96</v>
      </c>
      <c r="I10736" t="s">
        <v>27</v>
      </c>
      <c r="J10736">
        <v>1.1000000000000001</v>
      </c>
      <c r="K10736">
        <v>2</v>
      </c>
      <c r="L10736">
        <v>2025</v>
      </c>
      <c r="M10736" t="s">
        <v>116</v>
      </c>
      <c r="N10736" s="89" cm="1">
        <f t="array" ref="N10736">IF(ISNUMBER(_34_KNMI_Stations[[#This Row],[Etmaal temperatuur °C]]),IF(_34_KNMI_Stations[[#This Row],[Etmaal temperatuur °C]]&lt;stookgrens[],stookgrens[]-_34_KNMI_Stations[[#This Row],[Etmaal temperatuur °C]],0),"")</f>
        <v>14.6</v>
      </c>
      <c r="O10736" s="89">
        <f>_34_KNMI_Stations[[#This Row],[graaddagen]]*_34_KNMI_Stations[[#This Row],[Gewogen factor]]</f>
        <v>16.060000000000002</v>
      </c>
      <c r="P10736" s="89" cm="1">
        <f t="array" ref="P107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37" spans="1:16" x14ac:dyDescent="0.25">
      <c r="A10737">
        <v>350</v>
      </c>
      <c r="B10737" s="110">
        <v>45701</v>
      </c>
      <c r="C10737" s="89">
        <v>3.1</v>
      </c>
      <c r="D10737" s="89">
        <v>0.5</v>
      </c>
      <c r="E10737" s="96">
        <v>255</v>
      </c>
      <c r="F10737" s="89">
        <v>0.7</v>
      </c>
      <c r="G10737" s="89">
        <v>1021.8</v>
      </c>
      <c r="H10737">
        <v>0.91</v>
      </c>
      <c r="I10737" t="s">
        <v>27</v>
      </c>
      <c r="J10737">
        <v>1.1000000000000001</v>
      </c>
      <c r="K10737">
        <v>2</v>
      </c>
      <c r="L10737">
        <v>2025</v>
      </c>
      <c r="M10737" t="s">
        <v>116</v>
      </c>
      <c r="N10737" s="89" cm="1">
        <f t="array" ref="N10737">IF(ISNUMBER(_34_KNMI_Stations[[#This Row],[Etmaal temperatuur °C]]),IF(_34_KNMI_Stations[[#This Row],[Etmaal temperatuur °C]]&lt;stookgrens[],stookgrens[]-_34_KNMI_Stations[[#This Row],[Etmaal temperatuur °C]],0),"")</f>
        <v>17.5</v>
      </c>
      <c r="O10737" s="89">
        <f>_34_KNMI_Stations[[#This Row],[graaddagen]]*_34_KNMI_Stations[[#This Row],[Gewogen factor]]</f>
        <v>19.25</v>
      </c>
      <c r="P10737" s="89" cm="1">
        <f t="array" ref="P107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38" spans="1:16" x14ac:dyDescent="0.25">
      <c r="A10738">
        <v>350</v>
      </c>
      <c r="B10738" s="110">
        <v>45702</v>
      </c>
      <c r="C10738" s="89">
        <v>1.3</v>
      </c>
      <c r="D10738" s="89">
        <v>-0.5</v>
      </c>
      <c r="E10738" s="96">
        <v>746</v>
      </c>
      <c r="F10738" s="89">
        <v>0</v>
      </c>
      <c r="G10738" s="89">
        <v>1027.7</v>
      </c>
      <c r="H10738">
        <v>0.89</v>
      </c>
      <c r="I10738" t="s">
        <v>27</v>
      </c>
      <c r="J10738">
        <v>1.1000000000000001</v>
      </c>
      <c r="K10738">
        <v>2</v>
      </c>
      <c r="L10738">
        <v>2025</v>
      </c>
      <c r="M10738" t="s">
        <v>116</v>
      </c>
      <c r="N10738" s="89" cm="1">
        <f t="array" ref="N10738">IF(ISNUMBER(_34_KNMI_Stations[[#This Row],[Etmaal temperatuur °C]]),IF(_34_KNMI_Stations[[#This Row],[Etmaal temperatuur °C]]&lt;stookgrens[],stookgrens[]-_34_KNMI_Stations[[#This Row],[Etmaal temperatuur °C]],0),"")</f>
        <v>18.5</v>
      </c>
      <c r="O10738" s="89">
        <f>_34_KNMI_Stations[[#This Row],[graaddagen]]*_34_KNMI_Stations[[#This Row],[Gewogen factor]]</f>
        <v>20.350000000000001</v>
      </c>
      <c r="P10738" s="89" cm="1">
        <f t="array" ref="P107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39" spans="1:16" x14ac:dyDescent="0.25">
      <c r="A10739">
        <v>350</v>
      </c>
      <c r="B10739" s="110">
        <v>45703</v>
      </c>
      <c r="C10739" s="89">
        <v>1.9</v>
      </c>
      <c r="D10739" s="89">
        <v>0.6</v>
      </c>
      <c r="E10739" s="96">
        <v>398</v>
      </c>
      <c r="F10739" s="89">
        <v>-0.1</v>
      </c>
      <c r="G10739" s="89">
        <v>1023.5</v>
      </c>
      <c r="H10739">
        <v>0.81</v>
      </c>
      <c r="I10739" t="s">
        <v>27</v>
      </c>
      <c r="J10739">
        <v>1.1000000000000001</v>
      </c>
      <c r="K10739">
        <v>2</v>
      </c>
      <c r="L10739">
        <v>2025</v>
      </c>
      <c r="M10739" t="s">
        <v>116</v>
      </c>
      <c r="N10739" s="89" cm="1">
        <f t="array" ref="N10739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10739" s="89">
        <f>_34_KNMI_Stations[[#This Row],[graaddagen]]*_34_KNMI_Stations[[#This Row],[Gewogen factor]]</f>
        <v>19.14</v>
      </c>
      <c r="P10739" s="89" cm="1">
        <f t="array" ref="P107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40" spans="1:16" x14ac:dyDescent="0.25">
      <c r="A10740">
        <v>350</v>
      </c>
      <c r="B10740" s="110">
        <v>45704</v>
      </c>
      <c r="C10740" s="89">
        <v>4.7</v>
      </c>
      <c r="D10740" s="89">
        <v>0.2</v>
      </c>
      <c r="E10740" s="96">
        <v>889</v>
      </c>
      <c r="F10740" s="89">
        <v>-0.1</v>
      </c>
      <c r="G10740" s="89">
        <v>1022.2</v>
      </c>
      <c r="H10740">
        <v>0.74</v>
      </c>
      <c r="I10740" t="s">
        <v>27</v>
      </c>
      <c r="J10740">
        <v>1.1000000000000001</v>
      </c>
      <c r="K10740">
        <v>2</v>
      </c>
      <c r="L10740">
        <v>2025</v>
      </c>
      <c r="M10740" t="s">
        <v>116</v>
      </c>
      <c r="N10740" s="89" cm="1">
        <f t="array" ref="N10740">IF(ISNUMBER(_34_KNMI_Stations[[#This Row],[Etmaal temperatuur °C]]),IF(_34_KNMI_Stations[[#This Row],[Etmaal temperatuur °C]]&lt;stookgrens[],stookgrens[]-_34_KNMI_Stations[[#This Row],[Etmaal temperatuur °C]],0),"")</f>
        <v>17.8</v>
      </c>
      <c r="O10740" s="89">
        <f>_34_KNMI_Stations[[#This Row],[graaddagen]]*_34_KNMI_Stations[[#This Row],[Gewogen factor]]</f>
        <v>19.580000000000002</v>
      </c>
      <c r="P10740" s="89" cm="1">
        <f t="array" ref="P107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41" spans="1:16" x14ac:dyDescent="0.25">
      <c r="A10741">
        <v>350</v>
      </c>
      <c r="B10741" s="110">
        <v>45705</v>
      </c>
      <c r="C10741" s="89">
        <v>2.8</v>
      </c>
      <c r="D10741" s="89">
        <v>-1.8</v>
      </c>
      <c r="E10741" s="96">
        <v>1064</v>
      </c>
      <c r="F10741" s="89">
        <v>0</v>
      </c>
      <c r="G10741" s="89">
        <v>1024.2</v>
      </c>
      <c r="H10741">
        <v>0.74</v>
      </c>
      <c r="I10741" t="s">
        <v>27</v>
      </c>
      <c r="J10741">
        <v>1.1000000000000001</v>
      </c>
      <c r="K10741">
        <v>2</v>
      </c>
      <c r="L10741">
        <v>2025</v>
      </c>
      <c r="M10741" t="s">
        <v>117</v>
      </c>
      <c r="N10741" s="89" cm="1">
        <f t="array" ref="N10741">IF(ISNUMBER(_34_KNMI_Stations[[#This Row],[Etmaal temperatuur °C]]),IF(_34_KNMI_Stations[[#This Row],[Etmaal temperatuur °C]]&lt;stookgrens[],stookgrens[]-_34_KNMI_Stations[[#This Row],[Etmaal temperatuur °C]],0),"")</f>
        <v>19.8</v>
      </c>
      <c r="O10741" s="89">
        <f>_34_KNMI_Stations[[#This Row],[graaddagen]]*_34_KNMI_Stations[[#This Row],[Gewogen factor]]</f>
        <v>21.78</v>
      </c>
      <c r="P10741" s="89" cm="1">
        <f t="array" ref="P107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42" spans="1:16" x14ac:dyDescent="0.25">
      <c r="A10742">
        <v>350</v>
      </c>
      <c r="B10742" s="110">
        <v>45706</v>
      </c>
      <c r="C10742" s="89">
        <v>4.2</v>
      </c>
      <c r="D10742" s="89">
        <v>-1.3</v>
      </c>
      <c r="E10742" s="96">
        <v>1044</v>
      </c>
      <c r="F10742" s="89">
        <v>0</v>
      </c>
      <c r="G10742" s="89">
        <v>1024.5</v>
      </c>
      <c r="H10742">
        <v>0.67</v>
      </c>
      <c r="I10742" t="s">
        <v>27</v>
      </c>
      <c r="J10742">
        <v>1.1000000000000001</v>
      </c>
      <c r="K10742">
        <v>2</v>
      </c>
      <c r="L10742">
        <v>2025</v>
      </c>
      <c r="M10742" t="s">
        <v>117</v>
      </c>
      <c r="N10742" s="89" cm="1">
        <f t="array" ref="N10742">IF(ISNUMBER(_34_KNMI_Stations[[#This Row],[Etmaal temperatuur °C]]),IF(_34_KNMI_Stations[[#This Row],[Etmaal temperatuur °C]]&lt;stookgrens[],stookgrens[]-_34_KNMI_Stations[[#This Row],[Etmaal temperatuur °C]],0),"")</f>
        <v>19.3</v>
      </c>
      <c r="O10742" s="89">
        <f>_34_KNMI_Stations[[#This Row],[graaddagen]]*_34_KNMI_Stations[[#This Row],[Gewogen factor]]</f>
        <v>21.230000000000004</v>
      </c>
      <c r="P10742" s="89" cm="1">
        <f t="array" ref="P107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43" spans="1:16" x14ac:dyDescent="0.25">
      <c r="A10743">
        <v>350</v>
      </c>
      <c r="B10743" s="110">
        <v>45707</v>
      </c>
      <c r="C10743" s="89">
        <v>4.0999999999999996</v>
      </c>
      <c r="D10743" s="89">
        <v>1.6</v>
      </c>
      <c r="E10743" s="96">
        <v>788</v>
      </c>
      <c r="F10743" s="89">
        <v>0</v>
      </c>
      <c r="G10743" s="89">
        <v>1021</v>
      </c>
      <c r="H10743">
        <v>0.56999999999999995</v>
      </c>
      <c r="I10743" t="s">
        <v>27</v>
      </c>
      <c r="J10743">
        <v>1.1000000000000001</v>
      </c>
      <c r="K10743">
        <v>2</v>
      </c>
      <c r="L10743">
        <v>2025</v>
      </c>
      <c r="M10743" t="s">
        <v>117</v>
      </c>
      <c r="N10743" s="89" cm="1">
        <f t="array" ref="N10743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10743" s="89">
        <f>_34_KNMI_Stations[[#This Row],[graaddagen]]*_34_KNMI_Stations[[#This Row],[Gewogen factor]]</f>
        <v>18.04</v>
      </c>
      <c r="P10743" s="89" cm="1">
        <f t="array" ref="P107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44" spans="1:16" x14ac:dyDescent="0.25">
      <c r="A10744">
        <v>350</v>
      </c>
      <c r="B10744" s="110">
        <v>45708</v>
      </c>
      <c r="C10744" s="89">
        <v>4.0999999999999996</v>
      </c>
      <c r="D10744" s="89">
        <v>7.6</v>
      </c>
      <c r="E10744" s="96">
        <v>402</v>
      </c>
      <c r="F10744" s="89">
        <v>0</v>
      </c>
      <c r="G10744" s="89">
        <v>1020</v>
      </c>
      <c r="H10744">
        <v>0.86</v>
      </c>
      <c r="I10744" t="s">
        <v>27</v>
      </c>
      <c r="J10744">
        <v>1.1000000000000001</v>
      </c>
      <c r="K10744">
        <v>2</v>
      </c>
      <c r="L10744">
        <v>2025</v>
      </c>
      <c r="M10744" t="s">
        <v>117</v>
      </c>
      <c r="N10744" s="89" cm="1">
        <f t="array" ref="N10744">IF(ISNUMBER(_34_KNMI_Stations[[#This Row],[Etmaal temperatuur °C]]),IF(_34_KNMI_Stations[[#This Row],[Etmaal temperatuur °C]]&lt;stookgrens[],stookgrens[]-_34_KNMI_Stations[[#This Row],[Etmaal temperatuur °C]],0),"")</f>
        <v>10.4</v>
      </c>
      <c r="O10744" s="89">
        <f>_34_KNMI_Stations[[#This Row],[graaddagen]]*_34_KNMI_Stations[[#This Row],[Gewogen factor]]</f>
        <v>11.440000000000001</v>
      </c>
      <c r="P10744" s="89" cm="1">
        <f t="array" ref="P107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45" spans="1:16" x14ac:dyDescent="0.25">
      <c r="A10745">
        <v>350</v>
      </c>
      <c r="B10745" s="110">
        <v>45709</v>
      </c>
      <c r="C10745" s="89">
        <v>4.5</v>
      </c>
      <c r="D10745" s="89">
        <v>12.9</v>
      </c>
      <c r="E10745" s="96">
        <v>748</v>
      </c>
      <c r="F10745" s="89">
        <v>-0.1</v>
      </c>
      <c r="G10745" s="89">
        <v>1016.3</v>
      </c>
      <c r="H10745">
        <v>0.75</v>
      </c>
      <c r="I10745" t="s">
        <v>27</v>
      </c>
      <c r="J10745">
        <v>1.1000000000000001</v>
      </c>
      <c r="K10745">
        <v>2</v>
      </c>
      <c r="L10745">
        <v>2025</v>
      </c>
      <c r="M10745" t="s">
        <v>117</v>
      </c>
      <c r="N10745" s="89" cm="1">
        <f t="array" ref="N10745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0745" s="89">
        <f>_34_KNMI_Stations[[#This Row],[graaddagen]]*_34_KNMI_Stations[[#This Row],[Gewogen factor]]</f>
        <v>5.61</v>
      </c>
      <c r="P10745" s="89" cm="1">
        <f t="array" ref="P107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46" spans="1:16" x14ac:dyDescent="0.25">
      <c r="A10746">
        <v>350</v>
      </c>
      <c r="B10746" s="110">
        <v>45710</v>
      </c>
      <c r="C10746" s="89">
        <v>4.0999999999999996</v>
      </c>
      <c r="D10746" s="89">
        <v>10.1</v>
      </c>
      <c r="E10746" s="96">
        <v>279</v>
      </c>
      <c r="F10746" s="89">
        <v>3.7</v>
      </c>
      <c r="G10746" s="89">
        <v>1015.5</v>
      </c>
      <c r="H10746">
        <v>0.91</v>
      </c>
      <c r="I10746" t="s">
        <v>27</v>
      </c>
      <c r="J10746">
        <v>1.1000000000000001</v>
      </c>
      <c r="K10746">
        <v>2</v>
      </c>
      <c r="L10746">
        <v>2025</v>
      </c>
      <c r="M10746" t="s">
        <v>117</v>
      </c>
      <c r="N10746" s="89" cm="1">
        <f t="array" ref="N10746">IF(ISNUMBER(_34_KNMI_Stations[[#This Row],[Etmaal temperatuur °C]]),IF(_34_KNMI_Stations[[#This Row],[Etmaal temperatuur °C]]&lt;stookgrens[],stookgrens[]-_34_KNMI_Stations[[#This Row],[Etmaal temperatuur °C]],0),"")</f>
        <v>7.9</v>
      </c>
      <c r="O10746" s="89">
        <f>_34_KNMI_Stations[[#This Row],[graaddagen]]*_34_KNMI_Stations[[#This Row],[Gewogen factor]]</f>
        <v>8.6900000000000013</v>
      </c>
      <c r="P10746" s="89" cm="1">
        <f t="array" ref="P107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47" spans="1:16" x14ac:dyDescent="0.25">
      <c r="A10747">
        <v>350</v>
      </c>
      <c r="B10747" s="110">
        <v>45711</v>
      </c>
      <c r="C10747" s="89">
        <v>4.7</v>
      </c>
      <c r="D10747" s="89">
        <v>10.3</v>
      </c>
      <c r="E10747" s="96">
        <v>958</v>
      </c>
      <c r="F10747" s="89">
        <v>0</v>
      </c>
      <c r="G10747" s="89">
        <v>1025.2</v>
      </c>
      <c r="H10747">
        <v>0.82</v>
      </c>
      <c r="I10747" t="s">
        <v>27</v>
      </c>
      <c r="J10747">
        <v>1.1000000000000001</v>
      </c>
      <c r="K10747">
        <v>2</v>
      </c>
      <c r="L10747">
        <v>2025</v>
      </c>
      <c r="M10747" t="s">
        <v>117</v>
      </c>
      <c r="N10747" s="89" cm="1">
        <f t="array" ref="N10747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0747" s="89">
        <f>_34_KNMI_Stations[[#This Row],[graaddagen]]*_34_KNMI_Stations[[#This Row],[Gewogen factor]]</f>
        <v>8.4700000000000006</v>
      </c>
      <c r="P10747" s="89" cm="1">
        <f t="array" ref="P107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48" spans="1:16" x14ac:dyDescent="0.25">
      <c r="A10748">
        <v>350</v>
      </c>
      <c r="B10748" s="110">
        <v>45712</v>
      </c>
      <c r="C10748" s="89">
        <v>5.7</v>
      </c>
      <c r="D10748" s="89">
        <v>10.6</v>
      </c>
      <c r="E10748" s="96">
        <v>244</v>
      </c>
      <c r="F10748" s="89">
        <v>0.8</v>
      </c>
      <c r="G10748" s="89">
        <v>1015.8</v>
      </c>
      <c r="H10748">
        <v>0.8</v>
      </c>
      <c r="I10748" t="s">
        <v>27</v>
      </c>
      <c r="J10748">
        <v>1.1000000000000001</v>
      </c>
      <c r="K10748">
        <v>2</v>
      </c>
      <c r="L10748">
        <v>2025</v>
      </c>
      <c r="M10748" t="s">
        <v>118</v>
      </c>
      <c r="N10748" s="89" cm="1">
        <f t="array" ref="N10748">IF(ISNUMBER(_34_KNMI_Stations[[#This Row],[Etmaal temperatuur °C]]),IF(_34_KNMI_Stations[[#This Row],[Etmaal temperatuur °C]]&lt;stookgrens[],stookgrens[]-_34_KNMI_Stations[[#This Row],[Etmaal temperatuur °C]],0),"")</f>
        <v>7.4</v>
      </c>
      <c r="O10748" s="89">
        <f>_34_KNMI_Stations[[#This Row],[graaddagen]]*_34_KNMI_Stations[[#This Row],[Gewogen factor]]</f>
        <v>8.14</v>
      </c>
      <c r="P10748" s="89" cm="1">
        <f t="array" ref="P107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49" spans="1:16" x14ac:dyDescent="0.25">
      <c r="A10749">
        <v>350</v>
      </c>
      <c r="B10749" s="110">
        <v>45713</v>
      </c>
      <c r="C10749" s="89">
        <v>3</v>
      </c>
      <c r="D10749" s="89">
        <v>8.5</v>
      </c>
      <c r="E10749" s="96">
        <v>540</v>
      </c>
      <c r="F10749" s="89">
        <v>12.1</v>
      </c>
      <c r="G10749" s="89">
        <v>1013.4</v>
      </c>
      <c r="H10749">
        <v>0.92</v>
      </c>
      <c r="I10749" t="s">
        <v>27</v>
      </c>
      <c r="J10749">
        <v>1.1000000000000001</v>
      </c>
      <c r="K10749">
        <v>2</v>
      </c>
      <c r="L10749">
        <v>2025</v>
      </c>
      <c r="M10749" t="s">
        <v>118</v>
      </c>
      <c r="N10749" s="89" cm="1">
        <f t="array" ref="N10749">IF(ISNUMBER(_34_KNMI_Stations[[#This Row],[Etmaal temperatuur °C]]),IF(_34_KNMI_Stations[[#This Row],[Etmaal temperatuur °C]]&lt;stookgrens[],stookgrens[]-_34_KNMI_Stations[[#This Row],[Etmaal temperatuur °C]],0),"")</f>
        <v>9.5</v>
      </c>
      <c r="O10749" s="89">
        <f>_34_KNMI_Stations[[#This Row],[graaddagen]]*_34_KNMI_Stations[[#This Row],[Gewogen factor]]</f>
        <v>10.450000000000001</v>
      </c>
      <c r="P10749" s="89" cm="1">
        <f t="array" ref="P107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50" spans="1:16" x14ac:dyDescent="0.25">
      <c r="A10750">
        <v>350</v>
      </c>
      <c r="B10750" s="110">
        <v>45714</v>
      </c>
      <c r="C10750" s="89">
        <v>3.8</v>
      </c>
      <c r="D10750" s="89">
        <v>6.8</v>
      </c>
      <c r="E10750" s="96">
        <v>927</v>
      </c>
      <c r="F10750" s="89">
        <v>3.4</v>
      </c>
      <c r="G10750" s="89">
        <v>1014.9</v>
      </c>
      <c r="H10750">
        <v>0.85</v>
      </c>
      <c r="I10750" t="s">
        <v>27</v>
      </c>
      <c r="J10750">
        <v>1.1000000000000001</v>
      </c>
      <c r="K10750">
        <v>2</v>
      </c>
      <c r="L10750">
        <v>2025</v>
      </c>
      <c r="M10750" t="s">
        <v>118</v>
      </c>
      <c r="N10750" s="89" cm="1">
        <f t="array" ref="N10750">IF(ISNUMBER(_34_KNMI_Stations[[#This Row],[Etmaal temperatuur °C]]),IF(_34_KNMI_Stations[[#This Row],[Etmaal temperatuur °C]]&lt;stookgrens[],stookgrens[]-_34_KNMI_Stations[[#This Row],[Etmaal temperatuur °C]],0),"")</f>
        <v>11.2</v>
      </c>
      <c r="O10750" s="89">
        <f>_34_KNMI_Stations[[#This Row],[graaddagen]]*_34_KNMI_Stations[[#This Row],[Gewogen factor]]</f>
        <v>12.32</v>
      </c>
      <c r="P10750" s="89" cm="1">
        <f t="array" ref="P107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51" spans="1:16" x14ac:dyDescent="0.25">
      <c r="A10751">
        <v>350</v>
      </c>
      <c r="B10751" s="110">
        <v>45715</v>
      </c>
      <c r="C10751" s="89">
        <v>3.6</v>
      </c>
      <c r="D10751" s="89">
        <v>5.5</v>
      </c>
      <c r="E10751" s="96">
        <v>657</v>
      </c>
      <c r="F10751" s="89">
        <v>3.4</v>
      </c>
      <c r="G10751" s="89">
        <v>1015.7</v>
      </c>
      <c r="H10751">
        <v>0.9</v>
      </c>
      <c r="I10751" t="s">
        <v>27</v>
      </c>
      <c r="J10751">
        <v>1.1000000000000001</v>
      </c>
      <c r="K10751">
        <v>2</v>
      </c>
      <c r="L10751">
        <v>2025</v>
      </c>
      <c r="M10751" t="s">
        <v>118</v>
      </c>
      <c r="N10751" s="89" cm="1">
        <f t="array" ref="N10751">IF(ISNUMBER(_34_KNMI_Stations[[#This Row],[Etmaal temperatuur °C]]),IF(_34_KNMI_Stations[[#This Row],[Etmaal temperatuur °C]]&lt;stookgrens[],stookgrens[]-_34_KNMI_Stations[[#This Row],[Etmaal temperatuur °C]],0),"")</f>
        <v>12.5</v>
      </c>
      <c r="O10751" s="89">
        <f>_34_KNMI_Stations[[#This Row],[graaddagen]]*_34_KNMI_Stations[[#This Row],[Gewogen factor]]</f>
        <v>13.750000000000002</v>
      </c>
      <c r="P10751" s="89" cm="1">
        <f t="array" ref="P107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52" spans="1:16" x14ac:dyDescent="0.25">
      <c r="A10752">
        <v>350</v>
      </c>
      <c r="B10752" s="110">
        <v>45716</v>
      </c>
      <c r="C10752" s="89">
        <v>3.8</v>
      </c>
      <c r="D10752" s="89">
        <v>4.8</v>
      </c>
      <c r="E10752" s="96">
        <v>899</v>
      </c>
      <c r="F10752" s="89">
        <v>0.1</v>
      </c>
      <c r="G10752" s="89">
        <v>1026.3</v>
      </c>
      <c r="H10752">
        <v>0.84</v>
      </c>
      <c r="I10752" t="s">
        <v>27</v>
      </c>
      <c r="J10752">
        <v>1.1000000000000001</v>
      </c>
      <c r="K10752">
        <v>2</v>
      </c>
      <c r="L10752">
        <v>2025</v>
      </c>
      <c r="M10752" t="s">
        <v>118</v>
      </c>
      <c r="N10752" s="89" cm="1">
        <f t="array" ref="N10752">IF(ISNUMBER(_34_KNMI_Stations[[#This Row],[Etmaal temperatuur °C]]),IF(_34_KNMI_Stations[[#This Row],[Etmaal temperatuur °C]]&lt;stookgrens[],stookgrens[]-_34_KNMI_Stations[[#This Row],[Etmaal temperatuur °C]],0),"")</f>
        <v>13.2</v>
      </c>
      <c r="O10752" s="89">
        <f>_34_KNMI_Stations[[#This Row],[graaddagen]]*_34_KNMI_Stations[[#This Row],[Gewogen factor]]</f>
        <v>14.52</v>
      </c>
      <c r="P10752" s="89" cm="1">
        <f t="array" ref="P107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53" spans="1:16" x14ac:dyDescent="0.25">
      <c r="A10753">
        <v>350</v>
      </c>
      <c r="B10753" s="110">
        <v>45717</v>
      </c>
      <c r="C10753" s="89">
        <v>2.5</v>
      </c>
      <c r="D10753" s="89">
        <v>2.2000000000000002</v>
      </c>
      <c r="E10753" s="96">
        <v>564</v>
      </c>
      <c r="F10753" s="89">
        <v>0</v>
      </c>
      <c r="G10753" s="89">
        <v>1033.8</v>
      </c>
      <c r="H10753">
        <v>0.89</v>
      </c>
      <c r="I10753" t="s">
        <v>27</v>
      </c>
      <c r="J10753">
        <v>1</v>
      </c>
      <c r="K10753">
        <v>3</v>
      </c>
      <c r="L10753">
        <v>2025</v>
      </c>
      <c r="M10753" t="s">
        <v>118</v>
      </c>
      <c r="N10753" s="89" cm="1">
        <f t="array" ref="N10753">IF(ISNUMBER(_34_KNMI_Stations[[#This Row],[Etmaal temperatuur °C]]),IF(_34_KNMI_Stations[[#This Row],[Etmaal temperatuur °C]]&lt;stookgrens[],stookgrens[]-_34_KNMI_Stations[[#This Row],[Etmaal temperatuur °C]],0),"")</f>
        <v>15.8</v>
      </c>
      <c r="O10753" s="89">
        <f>_34_KNMI_Stations[[#This Row],[graaddagen]]*_34_KNMI_Stations[[#This Row],[Gewogen factor]]</f>
        <v>15.8</v>
      </c>
      <c r="P10753" s="89" cm="1">
        <f t="array" ref="P107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54" spans="1:16" x14ac:dyDescent="0.25">
      <c r="A10754">
        <v>350</v>
      </c>
      <c r="B10754" s="110">
        <v>45718</v>
      </c>
      <c r="C10754" s="89">
        <v>1.3</v>
      </c>
      <c r="D10754" s="89">
        <v>1.4</v>
      </c>
      <c r="E10754" s="96">
        <v>1292</v>
      </c>
      <c r="F10754" s="89">
        <v>0</v>
      </c>
      <c r="G10754" s="89">
        <v>1034.3</v>
      </c>
      <c r="H10754">
        <v>0.86</v>
      </c>
      <c r="I10754" t="s">
        <v>27</v>
      </c>
      <c r="J10754">
        <v>1</v>
      </c>
      <c r="K10754">
        <v>3</v>
      </c>
      <c r="L10754">
        <v>2025</v>
      </c>
      <c r="M10754" t="s">
        <v>118</v>
      </c>
      <c r="N10754" s="89" cm="1">
        <f t="array" ref="N10754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10754" s="89">
        <f>_34_KNMI_Stations[[#This Row],[graaddagen]]*_34_KNMI_Stations[[#This Row],[Gewogen factor]]</f>
        <v>16.600000000000001</v>
      </c>
      <c r="P10754" s="89" cm="1">
        <f t="array" ref="P107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55" spans="1:16" x14ac:dyDescent="0.25">
      <c r="A10755">
        <v>350</v>
      </c>
      <c r="B10755" s="110">
        <v>45719</v>
      </c>
      <c r="C10755" s="89">
        <v>1</v>
      </c>
      <c r="D10755" s="89">
        <v>2.5</v>
      </c>
      <c r="E10755" s="96">
        <v>1301</v>
      </c>
      <c r="F10755" s="89">
        <v>0</v>
      </c>
      <c r="G10755" s="89">
        <v>1029.5</v>
      </c>
      <c r="H10755">
        <v>0.83</v>
      </c>
      <c r="I10755" t="s">
        <v>27</v>
      </c>
      <c r="J10755">
        <v>1</v>
      </c>
      <c r="K10755">
        <v>3</v>
      </c>
      <c r="L10755">
        <v>2025</v>
      </c>
      <c r="M10755" t="s">
        <v>119</v>
      </c>
      <c r="N10755" s="89" cm="1">
        <f t="array" ref="N10755">IF(ISNUMBER(_34_KNMI_Stations[[#This Row],[Etmaal temperatuur °C]]),IF(_34_KNMI_Stations[[#This Row],[Etmaal temperatuur °C]]&lt;stookgrens[],stookgrens[]-_34_KNMI_Stations[[#This Row],[Etmaal temperatuur °C]],0),"")</f>
        <v>15.5</v>
      </c>
      <c r="O10755" s="89">
        <f>_34_KNMI_Stations[[#This Row],[graaddagen]]*_34_KNMI_Stations[[#This Row],[Gewogen factor]]</f>
        <v>15.5</v>
      </c>
      <c r="P10755" s="89" cm="1">
        <f t="array" ref="P107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56" spans="1:16" x14ac:dyDescent="0.25">
      <c r="A10756">
        <v>350</v>
      </c>
      <c r="B10756" s="110">
        <v>45720</v>
      </c>
      <c r="C10756" s="89">
        <v>0.7</v>
      </c>
      <c r="D10756" s="89">
        <v>3.2</v>
      </c>
      <c r="E10756" s="96">
        <v>1305</v>
      </c>
      <c r="F10756" s="89">
        <v>0</v>
      </c>
      <c r="G10756" s="89">
        <v>1026.4000000000001</v>
      </c>
      <c r="H10756">
        <v>0.78</v>
      </c>
      <c r="I10756" t="s">
        <v>27</v>
      </c>
      <c r="J10756">
        <v>1</v>
      </c>
      <c r="K10756">
        <v>3</v>
      </c>
      <c r="L10756">
        <v>2025</v>
      </c>
      <c r="M10756" t="s">
        <v>119</v>
      </c>
      <c r="N10756" s="89" cm="1">
        <f t="array" ref="N10756">IF(ISNUMBER(_34_KNMI_Stations[[#This Row],[Etmaal temperatuur °C]]),IF(_34_KNMI_Stations[[#This Row],[Etmaal temperatuur °C]]&lt;stookgrens[],stookgrens[]-_34_KNMI_Stations[[#This Row],[Etmaal temperatuur °C]],0),"")</f>
        <v>14.8</v>
      </c>
      <c r="O10756" s="89">
        <f>_34_KNMI_Stations[[#This Row],[graaddagen]]*_34_KNMI_Stations[[#This Row],[Gewogen factor]]</f>
        <v>14.8</v>
      </c>
      <c r="P10756" s="89" cm="1">
        <f t="array" ref="P107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57" spans="1:16" x14ac:dyDescent="0.25">
      <c r="A10757">
        <v>350</v>
      </c>
      <c r="B10757" s="110">
        <v>45721</v>
      </c>
      <c r="C10757" s="89">
        <v>2.2000000000000002</v>
      </c>
      <c r="D10757" s="89">
        <v>5.4</v>
      </c>
      <c r="E10757" s="96">
        <v>1374</v>
      </c>
      <c r="F10757" s="89">
        <v>0</v>
      </c>
      <c r="G10757" s="89">
        <v>1023.1</v>
      </c>
      <c r="H10757">
        <v>0.7</v>
      </c>
      <c r="I10757" t="s">
        <v>27</v>
      </c>
      <c r="J10757">
        <v>1</v>
      </c>
      <c r="K10757">
        <v>3</v>
      </c>
      <c r="L10757">
        <v>2025</v>
      </c>
      <c r="M10757" t="s">
        <v>119</v>
      </c>
      <c r="N10757" s="89" cm="1">
        <f t="array" ref="N10757">IF(ISNUMBER(_34_KNMI_Stations[[#This Row],[Etmaal temperatuur °C]]),IF(_34_KNMI_Stations[[#This Row],[Etmaal temperatuur °C]]&lt;stookgrens[],stookgrens[]-_34_KNMI_Stations[[#This Row],[Etmaal temperatuur °C]],0),"")</f>
        <v>12.6</v>
      </c>
      <c r="O10757" s="89">
        <f>_34_KNMI_Stations[[#This Row],[graaddagen]]*_34_KNMI_Stations[[#This Row],[Gewogen factor]]</f>
        <v>12.6</v>
      </c>
      <c r="P10757" s="89" cm="1">
        <f t="array" ref="P107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58" spans="1:16" x14ac:dyDescent="0.25">
      <c r="A10758">
        <v>350</v>
      </c>
      <c r="B10758" s="110">
        <v>45722</v>
      </c>
      <c r="C10758" s="89">
        <v>2.5</v>
      </c>
      <c r="D10758" s="89">
        <v>8.1999999999999993</v>
      </c>
      <c r="E10758" s="96">
        <v>1329</v>
      </c>
      <c r="F10758" s="89">
        <v>0</v>
      </c>
      <c r="G10758" s="89">
        <v>1017.5</v>
      </c>
      <c r="H10758">
        <v>0.64</v>
      </c>
      <c r="I10758" t="s">
        <v>27</v>
      </c>
      <c r="J10758">
        <v>1</v>
      </c>
      <c r="K10758">
        <v>3</v>
      </c>
      <c r="L10758">
        <v>2025</v>
      </c>
      <c r="M10758" t="s">
        <v>119</v>
      </c>
      <c r="N10758" s="89" cm="1">
        <f t="array" ref="N10758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0758" s="89">
        <f>_34_KNMI_Stations[[#This Row],[graaddagen]]*_34_KNMI_Stations[[#This Row],[Gewogen factor]]</f>
        <v>9.8000000000000007</v>
      </c>
      <c r="P10758" s="89" cm="1">
        <f t="array" ref="P107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59" spans="1:16" x14ac:dyDescent="0.25">
      <c r="A10759">
        <v>350</v>
      </c>
      <c r="B10759" s="110">
        <v>45723</v>
      </c>
      <c r="C10759" s="89">
        <v>2.9</v>
      </c>
      <c r="D10759" s="89">
        <v>9.8000000000000007</v>
      </c>
      <c r="E10759" s="96">
        <v>1298</v>
      </c>
      <c r="F10759" s="89">
        <v>0</v>
      </c>
      <c r="G10759" s="89">
        <v>1016</v>
      </c>
      <c r="H10759">
        <v>0.64</v>
      </c>
      <c r="I10759" t="s">
        <v>27</v>
      </c>
      <c r="J10759">
        <v>1</v>
      </c>
      <c r="K10759">
        <v>3</v>
      </c>
      <c r="L10759">
        <v>2025</v>
      </c>
      <c r="M10759" t="s">
        <v>119</v>
      </c>
      <c r="N10759" s="89" cm="1">
        <f t="array" ref="N10759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0759" s="89">
        <f>_34_KNMI_Stations[[#This Row],[graaddagen]]*_34_KNMI_Stations[[#This Row],[Gewogen factor]]</f>
        <v>8.1999999999999993</v>
      </c>
      <c r="P10759" s="89" cm="1">
        <f t="array" ref="P107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60" spans="1:16" x14ac:dyDescent="0.25">
      <c r="A10760">
        <v>350</v>
      </c>
      <c r="B10760" s="110">
        <v>45724</v>
      </c>
      <c r="C10760" s="89">
        <v>2.5</v>
      </c>
      <c r="D10760" s="89">
        <v>9.9</v>
      </c>
      <c r="E10760" s="96">
        <v>1363</v>
      </c>
      <c r="F10760" s="89">
        <v>0</v>
      </c>
      <c r="G10760" s="89">
        <v>1011.7</v>
      </c>
      <c r="H10760">
        <v>0.57999999999999996</v>
      </c>
      <c r="I10760" t="s">
        <v>27</v>
      </c>
      <c r="J10760">
        <v>1</v>
      </c>
      <c r="K10760">
        <v>3</v>
      </c>
      <c r="L10760">
        <v>2025</v>
      </c>
      <c r="M10760" t="s">
        <v>119</v>
      </c>
      <c r="N10760" s="89" cm="1">
        <f t="array" ref="N10760">IF(ISNUMBER(_34_KNMI_Stations[[#This Row],[Etmaal temperatuur °C]]),IF(_34_KNMI_Stations[[#This Row],[Etmaal temperatuur °C]]&lt;stookgrens[],stookgrens[]-_34_KNMI_Stations[[#This Row],[Etmaal temperatuur °C]],0),"")</f>
        <v>8.1</v>
      </c>
      <c r="O10760" s="89">
        <f>_34_KNMI_Stations[[#This Row],[graaddagen]]*_34_KNMI_Stations[[#This Row],[Gewogen factor]]</f>
        <v>8.1</v>
      </c>
      <c r="P10760" s="89" cm="1">
        <f t="array" ref="P107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61" spans="1:16" x14ac:dyDescent="0.25">
      <c r="A10761">
        <v>350</v>
      </c>
      <c r="B10761" s="110">
        <v>45725</v>
      </c>
      <c r="C10761" s="89">
        <v>2.2000000000000002</v>
      </c>
      <c r="D10761" s="89">
        <v>9.9</v>
      </c>
      <c r="E10761" s="96">
        <v>1337</v>
      </c>
      <c r="F10761" s="89">
        <v>0</v>
      </c>
      <c r="G10761" s="89">
        <v>1004.8</v>
      </c>
      <c r="H10761">
        <v>0.62</v>
      </c>
      <c r="I10761" t="s">
        <v>27</v>
      </c>
      <c r="J10761">
        <v>1</v>
      </c>
      <c r="K10761">
        <v>3</v>
      </c>
      <c r="L10761">
        <v>2025</v>
      </c>
      <c r="M10761" t="s">
        <v>119</v>
      </c>
      <c r="N10761" s="89" cm="1">
        <f t="array" ref="N10761">IF(ISNUMBER(_34_KNMI_Stations[[#This Row],[Etmaal temperatuur °C]]),IF(_34_KNMI_Stations[[#This Row],[Etmaal temperatuur °C]]&lt;stookgrens[],stookgrens[]-_34_KNMI_Stations[[#This Row],[Etmaal temperatuur °C]],0),"")</f>
        <v>8.1</v>
      </c>
      <c r="O10761" s="89">
        <f>_34_KNMI_Stations[[#This Row],[graaddagen]]*_34_KNMI_Stations[[#This Row],[Gewogen factor]]</f>
        <v>8.1</v>
      </c>
      <c r="P10761" s="89" cm="1">
        <f t="array" ref="P107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62" spans="1:16" x14ac:dyDescent="0.25">
      <c r="A10762">
        <v>350</v>
      </c>
      <c r="B10762" s="110">
        <v>45726</v>
      </c>
      <c r="C10762" s="89">
        <v>2.5</v>
      </c>
      <c r="D10762" s="89">
        <v>9.1999999999999993</v>
      </c>
      <c r="E10762" s="96">
        <v>1382</v>
      </c>
      <c r="F10762" s="89">
        <v>0</v>
      </c>
      <c r="G10762" s="89">
        <v>1002</v>
      </c>
      <c r="H10762">
        <v>0.68</v>
      </c>
      <c r="I10762" t="s">
        <v>27</v>
      </c>
      <c r="J10762">
        <v>1</v>
      </c>
      <c r="K10762">
        <v>3</v>
      </c>
      <c r="L10762">
        <v>2025</v>
      </c>
      <c r="M10762" t="s">
        <v>120</v>
      </c>
      <c r="N10762" s="89" cm="1">
        <f t="array" ref="N10762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10762" s="89">
        <f>_34_KNMI_Stations[[#This Row],[graaddagen]]*_34_KNMI_Stations[[#This Row],[Gewogen factor]]</f>
        <v>8.8000000000000007</v>
      </c>
      <c r="P10762" s="89" cm="1">
        <f t="array" ref="P107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63" spans="1:16" x14ac:dyDescent="0.25">
      <c r="A10763">
        <v>350</v>
      </c>
      <c r="B10763" s="110">
        <v>45727</v>
      </c>
      <c r="C10763" s="89">
        <v>3.6</v>
      </c>
      <c r="D10763" s="89">
        <v>4.9000000000000004</v>
      </c>
      <c r="E10763" s="96">
        <v>519</v>
      </c>
      <c r="F10763" s="89">
        <v>0</v>
      </c>
      <c r="G10763" s="89">
        <v>1003.8</v>
      </c>
      <c r="H10763">
        <v>0.8</v>
      </c>
      <c r="I10763" t="s">
        <v>27</v>
      </c>
      <c r="J10763">
        <v>1</v>
      </c>
      <c r="K10763">
        <v>3</v>
      </c>
      <c r="L10763">
        <v>2025</v>
      </c>
      <c r="M10763" t="s">
        <v>120</v>
      </c>
      <c r="N10763" s="89" cm="1">
        <f t="array" ref="N10763">IF(ISNUMBER(_34_KNMI_Stations[[#This Row],[Etmaal temperatuur °C]]),IF(_34_KNMI_Stations[[#This Row],[Etmaal temperatuur °C]]&lt;stookgrens[],stookgrens[]-_34_KNMI_Stations[[#This Row],[Etmaal temperatuur °C]],0),"")</f>
        <v>13.1</v>
      </c>
      <c r="O10763" s="89">
        <f>_34_KNMI_Stations[[#This Row],[graaddagen]]*_34_KNMI_Stations[[#This Row],[Gewogen factor]]</f>
        <v>13.1</v>
      </c>
      <c r="P10763" s="89" cm="1">
        <f t="array" ref="P107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64" spans="1:16" x14ac:dyDescent="0.25">
      <c r="A10764">
        <v>350</v>
      </c>
      <c r="B10764" s="110">
        <v>45728</v>
      </c>
      <c r="C10764" s="89">
        <v>2.5</v>
      </c>
      <c r="D10764" s="89">
        <v>2.5</v>
      </c>
      <c r="E10764" s="96">
        <v>817</v>
      </c>
      <c r="F10764" s="89">
        <v>-0.1</v>
      </c>
      <c r="G10764" s="89">
        <v>1001</v>
      </c>
      <c r="H10764">
        <v>0.84</v>
      </c>
      <c r="I10764" t="s">
        <v>27</v>
      </c>
      <c r="J10764">
        <v>1</v>
      </c>
      <c r="K10764">
        <v>3</v>
      </c>
      <c r="L10764">
        <v>2025</v>
      </c>
      <c r="M10764" t="s">
        <v>120</v>
      </c>
      <c r="N10764" s="89" cm="1">
        <f t="array" ref="N10764">IF(ISNUMBER(_34_KNMI_Stations[[#This Row],[Etmaal temperatuur °C]]),IF(_34_KNMI_Stations[[#This Row],[Etmaal temperatuur °C]]&lt;stookgrens[],stookgrens[]-_34_KNMI_Stations[[#This Row],[Etmaal temperatuur °C]],0),"")</f>
        <v>15.5</v>
      </c>
      <c r="O10764" s="89">
        <f>_34_KNMI_Stations[[#This Row],[graaddagen]]*_34_KNMI_Stations[[#This Row],[Gewogen factor]]</f>
        <v>15.5</v>
      </c>
      <c r="P10764" s="89" cm="1">
        <f t="array" ref="P107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65" spans="1:16" x14ac:dyDescent="0.25">
      <c r="A10765">
        <v>350</v>
      </c>
      <c r="B10765" s="110">
        <v>45729</v>
      </c>
      <c r="C10765" s="89">
        <v>2.2999999999999998</v>
      </c>
      <c r="D10765" s="89">
        <v>3.4</v>
      </c>
      <c r="E10765" s="96">
        <v>867</v>
      </c>
      <c r="F10765" s="89">
        <v>-0.1</v>
      </c>
      <c r="G10765" s="89">
        <v>1001</v>
      </c>
      <c r="H10765">
        <v>0.8</v>
      </c>
      <c r="I10765" t="s">
        <v>27</v>
      </c>
      <c r="J10765">
        <v>1</v>
      </c>
      <c r="K10765">
        <v>3</v>
      </c>
      <c r="L10765">
        <v>2025</v>
      </c>
      <c r="M10765" t="s">
        <v>120</v>
      </c>
      <c r="N10765" s="89" cm="1">
        <f t="array" ref="N10765">IF(ISNUMBER(_34_KNMI_Stations[[#This Row],[Etmaal temperatuur °C]]),IF(_34_KNMI_Stations[[#This Row],[Etmaal temperatuur °C]]&lt;stookgrens[],stookgrens[]-_34_KNMI_Stations[[#This Row],[Etmaal temperatuur °C]],0),"")</f>
        <v>14.6</v>
      </c>
      <c r="O10765" s="89">
        <f>_34_KNMI_Stations[[#This Row],[graaddagen]]*_34_KNMI_Stations[[#This Row],[Gewogen factor]]</f>
        <v>14.6</v>
      </c>
      <c r="P10765" s="89" cm="1">
        <f t="array" ref="P107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66" spans="1:16" x14ac:dyDescent="0.25">
      <c r="A10766">
        <v>350</v>
      </c>
      <c r="B10766" s="110">
        <v>45730</v>
      </c>
      <c r="C10766" s="89">
        <v>2.5</v>
      </c>
      <c r="D10766" s="89">
        <v>1.3</v>
      </c>
      <c r="E10766" s="96">
        <v>966</v>
      </c>
      <c r="F10766" s="89">
        <v>0</v>
      </c>
      <c r="G10766" s="89">
        <v>1010.3</v>
      </c>
      <c r="H10766">
        <v>0.76</v>
      </c>
      <c r="I10766" t="s">
        <v>27</v>
      </c>
      <c r="J10766">
        <v>1</v>
      </c>
      <c r="K10766">
        <v>3</v>
      </c>
      <c r="L10766">
        <v>2025</v>
      </c>
      <c r="M10766" t="s">
        <v>120</v>
      </c>
      <c r="N10766" s="89" cm="1">
        <f t="array" ref="N10766">IF(ISNUMBER(_34_KNMI_Stations[[#This Row],[Etmaal temperatuur °C]]),IF(_34_KNMI_Stations[[#This Row],[Etmaal temperatuur °C]]&lt;stookgrens[],stookgrens[]-_34_KNMI_Stations[[#This Row],[Etmaal temperatuur °C]],0),"")</f>
        <v>16.7</v>
      </c>
      <c r="O10766" s="89">
        <f>_34_KNMI_Stations[[#This Row],[graaddagen]]*_34_KNMI_Stations[[#This Row],[Gewogen factor]]</f>
        <v>16.7</v>
      </c>
      <c r="P10766" s="89" cm="1">
        <f t="array" ref="P107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67" spans="1:16" x14ac:dyDescent="0.25">
      <c r="A10767">
        <v>350</v>
      </c>
      <c r="B10767" s="110">
        <v>45731</v>
      </c>
      <c r="C10767" s="89">
        <v>4.5999999999999996</v>
      </c>
      <c r="D10767" s="89">
        <v>2.7</v>
      </c>
      <c r="E10767" s="96">
        <v>1224</v>
      </c>
      <c r="F10767" s="89">
        <v>0</v>
      </c>
      <c r="G10767" s="89">
        <v>1019.5</v>
      </c>
      <c r="H10767">
        <v>0.73</v>
      </c>
      <c r="I10767" t="s">
        <v>27</v>
      </c>
      <c r="J10767">
        <v>1</v>
      </c>
      <c r="K10767">
        <v>3</v>
      </c>
      <c r="L10767">
        <v>2025</v>
      </c>
      <c r="M10767" t="s">
        <v>120</v>
      </c>
      <c r="N10767" s="89" cm="1">
        <f t="array" ref="N10767">IF(ISNUMBER(_34_KNMI_Stations[[#This Row],[Etmaal temperatuur °C]]),IF(_34_KNMI_Stations[[#This Row],[Etmaal temperatuur °C]]&lt;stookgrens[],stookgrens[]-_34_KNMI_Stations[[#This Row],[Etmaal temperatuur °C]],0),"")</f>
        <v>15.3</v>
      </c>
      <c r="O10767" s="89">
        <f>_34_KNMI_Stations[[#This Row],[graaddagen]]*_34_KNMI_Stations[[#This Row],[Gewogen factor]]</f>
        <v>15.3</v>
      </c>
      <c r="P10767" s="89" cm="1">
        <f t="array" ref="P107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68" spans="1:16" x14ac:dyDescent="0.25">
      <c r="A10768">
        <v>350</v>
      </c>
      <c r="B10768" s="110">
        <v>45732</v>
      </c>
      <c r="C10768" s="89">
        <v>3.9</v>
      </c>
      <c r="D10768" s="89">
        <v>4.0999999999999996</v>
      </c>
      <c r="E10768" s="96">
        <v>1596</v>
      </c>
      <c r="F10768" s="89">
        <v>-0.1</v>
      </c>
      <c r="G10768" s="89">
        <v>1023.1</v>
      </c>
      <c r="H10768">
        <v>0.72</v>
      </c>
      <c r="I10768" t="s">
        <v>27</v>
      </c>
      <c r="J10768">
        <v>1</v>
      </c>
      <c r="K10768">
        <v>3</v>
      </c>
      <c r="L10768">
        <v>2025</v>
      </c>
      <c r="M10768" t="s">
        <v>120</v>
      </c>
      <c r="N10768" s="89" cm="1">
        <f t="array" ref="N10768">IF(ISNUMBER(_34_KNMI_Stations[[#This Row],[Etmaal temperatuur °C]]),IF(_34_KNMI_Stations[[#This Row],[Etmaal temperatuur °C]]&lt;stookgrens[],stookgrens[]-_34_KNMI_Stations[[#This Row],[Etmaal temperatuur °C]],0),"")</f>
        <v>13.9</v>
      </c>
      <c r="O10768" s="89">
        <f>_34_KNMI_Stations[[#This Row],[graaddagen]]*_34_KNMI_Stations[[#This Row],[Gewogen factor]]</f>
        <v>13.9</v>
      </c>
      <c r="P10768" s="89" cm="1">
        <f t="array" ref="P107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69" spans="1:16" x14ac:dyDescent="0.25">
      <c r="A10769">
        <v>350</v>
      </c>
      <c r="B10769" s="110">
        <v>45733</v>
      </c>
      <c r="C10769" s="89">
        <v>4.3</v>
      </c>
      <c r="D10769" s="89">
        <v>6.1</v>
      </c>
      <c r="E10769" s="96">
        <v>1410</v>
      </c>
      <c r="F10769" s="89">
        <v>0</v>
      </c>
      <c r="G10769" s="89">
        <v>1028.0999999999999</v>
      </c>
      <c r="H10769">
        <v>0.6</v>
      </c>
      <c r="I10769" t="s">
        <v>27</v>
      </c>
      <c r="J10769">
        <v>1</v>
      </c>
      <c r="K10769">
        <v>3</v>
      </c>
      <c r="L10769">
        <v>2025</v>
      </c>
      <c r="M10769" t="s">
        <v>121</v>
      </c>
      <c r="N10769" s="89" cm="1">
        <f t="array" ref="N10769">IF(ISNUMBER(_34_KNMI_Stations[[#This Row],[Etmaal temperatuur °C]]),IF(_34_KNMI_Stations[[#This Row],[Etmaal temperatuur °C]]&lt;stookgrens[],stookgrens[]-_34_KNMI_Stations[[#This Row],[Etmaal temperatuur °C]],0),"")</f>
        <v>11.9</v>
      </c>
      <c r="O10769" s="89">
        <f>_34_KNMI_Stations[[#This Row],[graaddagen]]*_34_KNMI_Stations[[#This Row],[Gewogen factor]]</f>
        <v>11.9</v>
      </c>
      <c r="P10769" s="89" cm="1">
        <f t="array" ref="P107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70" spans="1:16" x14ac:dyDescent="0.25">
      <c r="A10770">
        <v>350</v>
      </c>
      <c r="B10770" s="110">
        <v>45734</v>
      </c>
      <c r="C10770" s="89">
        <v>4.5</v>
      </c>
      <c r="D10770" s="89">
        <v>5.0999999999999996</v>
      </c>
      <c r="E10770" s="96">
        <v>1735</v>
      </c>
      <c r="F10770" s="89">
        <v>0</v>
      </c>
      <c r="G10770" s="89">
        <v>1026.9000000000001</v>
      </c>
      <c r="H10770">
        <v>0.43</v>
      </c>
      <c r="I10770" t="s">
        <v>27</v>
      </c>
      <c r="J10770">
        <v>1</v>
      </c>
      <c r="K10770">
        <v>3</v>
      </c>
      <c r="L10770">
        <v>2025</v>
      </c>
      <c r="M10770" t="s">
        <v>121</v>
      </c>
      <c r="N10770" s="89" cm="1">
        <f t="array" ref="N10770">IF(ISNUMBER(_34_KNMI_Stations[[#This Row],[Etmaal temperatuur °C]]),IF(_34_KNMI_Stations[[#This Row],[Etmaal temperatuur °C]]&lt;stookgrens[],stookgrens[]-_34_KNMI_Stations[[#This Row],[Etmaal temperatuur °C]],0),"")</f>
        <v>12.9</v>
      </c>
      <c r="O10770" s="89">
        <f>_34_KNMI_Stations[[#This Row],[graaddagen]]*_34_KNMI_Stations[[#This Row],[Gewogen factor]]</f>
        <v>12.9</v>
      </c>
      <c r="P10770" s="89" cm="1">
        <f t="array" ref="P107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71" spans="1:16" x14ac:dyDescent="0.25">
      <c r="A10771">
        <v>350</v>
      </c>
      <c r="B10771" s="110">
        <v>45735</v>
      </c>
      <c r="C10771" s="89">
        <v>2.2000000000000002</v>
      </c>
      <c r="D10771" s="89">
        <v>8.1999999999999993</v>
      </c>
      <c r="E10771" s="96">
        <v>1666</v>
      </c>
      <c r="F10771" s="89">
        <v>0</v>
      </c>
      <c r="G10771" s="89">
        <v>1023.5</v>
      </c>
      <c r="H10771">
        <v>0.52</v>
      </c>
      <c r="I10771" t="s">
        <v>27</v>
      </c>
      <c r="J10771">
        <v>1</v>
      </c>
      <c r="K10771">
        <v>3</v>
      </c>
      <c r="L10771">
        <v>2025</v>
      </c>
      <c r="M10771" t="s">
        <v>121</v>
      </c>
      <c r="N10771" s="89" cm="1">
        <f t="array" ref="N10771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0771" s="89">
        <f>_34_KNMI_Stations[[#This Row],[graaddagen]]*_34_KNMI_Stations[[#This Row],[Gewogen factor]]</f>
        <v>9.8000000000000007</v>
      </c>
      <c r="P10771" s="89" cm="1">
        <f t="array" ref="P107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72" spans="1:16" x14ac:dyDescent="0.25">
      <c r="A10772">
        <v>350</v>
      </c>
      <c r="B10772" s="110">
        <v>45736</v>
      </c>
      <c r="C10772" s="89">
        <v>1.8</v>
      </c>
      <c r="D10772" s="89">
        <v>11.5</v>
      </c>
      <c r="E10772" s="96">
        <v>1611</v>
      </c>
      <c r="F10772" s="89">
        <v>0</v>
      </c>
      <c r="G10772" s="89">
        <v>1021</v>
      </c>
      <c r="H10772">
        <v>0.57999999999999996</v>
      </c>
      <c r="I10772" t="s">
        <v>27</v>
      </c>
      <c r="J10772">
        <v>1</v>
      </c>
      <c r="K10772">
        <v>3</v>
      </c>
      <c r="L10772">
        <v>2025</v>
      </c>
      <c r="M10772" t="s">
        <v>121</v>
      </c>
      <c r="N10772" s="89" cm="1">
        <f t="array" ref="N10772">IF(ISNUMBER(_34_KNMI_Stations[[#This Row],[Etmaal temperatuur °C]]),IF(_34_KNMI_Stations[[#This Row],[Etmaal temperatuur °C]]&lt;stookgrens[],stookgrens[]-_34_KNMI_Stations[[#This Row],[Etmaal temperatuur °C]],0),"")</f>
        <v>6.5</v>
      </c>
      <c r="O10772" s="89">
        <f>_34_KNMI_Stations[[#This Row],[graaddagen]]*_34_KNMI_Stations[[#This Row],[Gewogen factor]]</f>
        <v>6.5</v>
      </c>
      <c r="P10772" s="89" cm="1">
        <f t="array" ref="P107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73" spans="1:16" x14ac:dyDescent="0.25">
      <c r="A10773">
        <v>350</v>
      </c>
      <c r="B10773" s="110">
        <v>45737</v>
      </c>
      <c r="C10773" s="89">
        <v>4.5</v>
      </c>
      <c r="D10773" s="89">
        <v>15.1</v>
      </c>
      <c r="E10773" s="96">
        <v>1476</v>
      </c>
      <c r="F10773" s="89">
        <v>0</v>
      </c>
      <c r="G10773" s="89">
        <v>1011.6</v>
      </c>
      <c r="H10773">
        <v>0.51</v>
      </c>
      <c r="I10773" t="s">
        <v>27</v>
      </c>
      <c r="J10773">
        <v>1</v>
      </c>
      <c r="K10773">
        <v>3</v>
      </c>
      <c r="L10773">
        <v>2025</v>
      </c>
      <c r="M10773" t="s">
        <v>121</v>
      </c>
      <c r="N10773" s="89" cm="1">
        <f t="array" ref="N10773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0773" s="89">
        <f>_34_KNMI_Stations[[#This Row],[graaddagen]]*_34_KNMI_Stations[[#This Row],[Gewogen factor]]</f>
        <v>2.9000000000000004</v>
      </c>
      <c r="P10773" s="89" cm="1">
        <f t="array" ref="P107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74" spans="1:16" x14ac:dyDescent="0.25">
      <c r="A10774">
        <v>350</v>
      </c>
      <c r="B10774" s="110">
        <v>45738</v>
      </c>
      <c r="C10774" s="89">
        <v>3.4</v>
      </c>
      <c r="D10774" s="89">
        <v>14.9</v>
      </c>
      <c r="E10774" s="96">
        <v>988</v>
      </c>
      <c r="F10774" s="89">
        <v>-0.1</v>
      </c>
      <c r="G10774" s="89">
        <v>1002.9</v>
      </c>
      <c r="H10774">
        <v>0.6</v>
      </c>
      <c r="I10774" t="s">
        <v>27</v>
      </c>
      <c r="J10774">
        <v>1</v>
      </c>
      <c r="K10774">
        <v>3</v>
      </c>
      <c r="L10774">
        <v>2025</v>
      </c>
      <c r="M10774" t="s">
        <v>121</v>
      </c>
      <c r="N10774" s="89" cm="1">
        <f t="array" ref="N10774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10774" s="89">
        <f>_34_KNMI_Stations[[#This Row],[graaddagen]]*_34_KNMI_Stations[[#This Row],[Gewogen factor]]</f>
        <v>3.0999999999999996</v>
      </c>
      <c r="P10774" s="89" cm="1">
        <f t="array" ref="P107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75" spans="1:16" x14ac:dyDescent="0.25">
      <c r="A10775">
        <v>350</v>
      </c>
      <c r="B10775" s="110">
        <v>45739</v>
      </c>
      <c r="C10775" s="89">
        <v>2.6</v>
      </c>
      <c r="D10775" s="89">
        <v>13.6</v>
      </c>
      <c r="E10775" s="96">
        <v>1187</v>
      </c>
      <c r="F10775" s="89">
        <v>0.1</v>
      </c>
      <c r="G10775" s="89">
        <v>1004.3</v>
      </c>
      <c r="H10775">
        <v>0.67</v>
      </c>
      <c r="I10775" t="s">
        <v>27</v>
      </c>
      <c r="J10775">
        <v>1</v>
      </c>
      <c r="K10775">
        <v>3</v>
      </c>
      <c r="L10775">
        <v>2025</v>
      </c>
      <c r="M10775" t="s">
        <v>121</v>
      </c>
      <c r="N10775" s="89" cm="1">
        <f t="array" ref="N10775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0775" s="89">
        <f>_34_KNMI_Stations[[#This Row],[graaddagen]]*_34_KNMI_Stations[[#This Row],[Gewogen factor]]</f>
        <v>4.4000000000000004</v>
      </c>
      <c r="P10775" s="89" cm="1">
        <f t="array" ref="P107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76" spans="1:16" x14ac:dyDescent="0.25">
      <c r="A10776">
        <v>350</v>
      </c>
      <c r="B10776" s="110">
        <v>45740</v>
      </c>
      <c r="C10776" s="89">
        <v>2.9</v>
      </c>
      <c r="D10776" s="89">
        <v>10.7</v>
      </c>
      <c r="E10776" s="96">
        <v>1291</v>
      </c>
      <c r="F10776" s="89">
        <v>0</v>
      </c>
      <c r="G10776" s="89">
        <v>1015.4</v>
      </c>
      <c r="H10776">
        <v>0.77</v>
      </c>
      <c r="I10776" t="s">
        <v>27</v>
      </c>
      <c r="J10776">
        <v>1</v>
      </c>
      <c r="K10776">
        <v>3</v>
      </c>
      <c r="L10776">
        <v>2025</v>
      </c>
      <c r="M10776" t="s">
        <v>122</v>
      </c>
      <c r="N10776" s="89" cm="1">
        <f t="array" ref="N10776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0776" s="89">
        <f>_34_KNMI_Stations[[#This Row],[graaddagen]]*_34_KNMI_Stations[[#This Row],[Gewogen factor]]</f>
        <v>7.3000000000000007</v>
      </c>
      <c r="P10776" s="89" cm="1">
        <f t="array" ref="P107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77" spans="1:16" x14ac:dyDescent="0.25">
      <c r="A10777">
        <v>350</v>
      </c>
      <c r="B10777" s="110">
        <v>45741</v>
      </c>
      <c r="C10777" s="89">
        <v>3.3</v>
      </c>
      <c r="D10777" s="89">
        <v>8.6999999999999993</v>
      </c>
      <c r="E10777" s="96">
        <v>1235</v>
      </c>
      <c r="F10777" s="89">
        <v>1.9</v>
      </c>
      <c r="G10777" s="89">
        <v>1021.1</v>
      </c>
      <c r="H10777">
        <v>0.81</v>
      </c>
      <c r="I10777" t="s">
        <v>27</v>
      </c>
      <c r="J10777">
        <v>1</v>
      </c>
      <c r="K10777">
        <v>3</v>
      </c>
      <c r="L10777">
        <v>2025</v>
      </c>
      <c r="M10777" t="s">
        <v>122</v>
      </c>
      <c r="N10777" s="89" cm="1">
        <f t="array" ref="N10777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0777" s="89">
        <f>_34_KNMI_Stations[[#This Row],[graaddagen]]*_34_KNMI_Stations[[#This Row],[Gewogen factor]]</f>
        <v>9.3000000000000007</v>
      </c>
      <c r="P10777" s="89" cm="1">
        <f t="array" ref="P107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78" spans="1:16" x14ac:dyDescent="0.25">
      <c r="A10778">
        <v>350</v>
      </c>
      <c r="B10778" s="110">
        <v>45742</v>
      </c>
      <c r="C10778" s="89">
        <v>3</v>
      </c>
      <c r="D10778" s="89">
        <v>7.8</v>
      </c>
      <c r="E10778" s="96">
        <v>686</v>
      </c>
      <c r="F10778" s="89">
        <v>0</v>
      </c>
      <c r="G10778" s="89">
        <v>1024.5</v>
      </c>
      <c r="H10778">
        <v>0.82</v>
      </c>
      <c r="I10778" t="s">
        <v>27</v>
      </c>
      <c r="J10778">
        <v>1</v>
      </c>
      <c r="K10778">
        <v>3</v>
      </c>
      <c r="L10778">
        <v>2025</v>
      </c>
      <c r="M10778" t="s">
        <v>122</v>
      </c>
      <c r="N10778" s="89" cm="1">
        <f t="array" ref="N10778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10778" s="89">
        <f>_34_KNMI_Stations[[#This Row],[graaddagen]]*_34_KNMI_Stations[[#This Row],[Gewogen factor]]</f>
        <v>10.199999999999999</v>
      </c>
      <c r="P10778" s="89" cm="1">
        <f t="array" ref="P107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79" spans="1:16" x14ac:dyDescent="0.25">
      <c r="A10779">
        <v>350</v>
      </c>
      <c r="B10779" s="110">
        <v>45743</v>
      </c>
      <c r="C10779" s="89">
        <v>1</v>
      </c>
      <c r="D10779" s="89">
        <v>7</v>
      </c>
      <c r="E10779" s="96">
        <v>1874</v>
      </c>
      <c r="F10779" s="89">
        <v>0</v>
      </c>
      <c r="G10779" s="89">
        <v>1020.8</v>
      </c>
      <c r="H10779">
        <v>0.73</v>
      </c>
      <c r="I10779" t="s">
        <v>27</v>
      </c>
      <c r="J10779">
        <v>1</v>
      </c>
      <c r="K10779">
        <v>3</v>
      </c>
      <c r="L10779">
        <v>2025</v>
      </c>
      <c r="M10779" t="s">
        <v>122</v>
      </c>
      <c r="N10779" s="89" cm="1">
        <f t="array" ref="N10779">IF(ISNUMBER(_34_KNMI_Stations[[#This Row],[Etmaal temperatuur °C]]),IF(_34_KNMI_Stations[[#This Row],[Etmaal temperatuur °C]]&lt;stookgrens[],stookgrens[]-_34_KNMI_Stations[[#This Row],[Etmaal temperatuur °C]],0),"")</f>
        <v>11</v>
      </c>
      <c r="O10779" s="89">
        <f>_34_KNMI_Stations[[#This Row],[graaddagen]]*_34_KNMI_Stations[[#This Row],[Gewogen factor]]</f>
        <v>11</v>
      </c>
      <c r="P10779" s="89" cm="1">
        <f t="array" ref="P107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80" spans="1:16" x14ac:dyDescent="0.25">
      <c r="A10780">
        <v>350</v>
      </c>
      <c r="B10780" s="110">
        <v>45744</v>
      </c>
      <c r="C10780" s="89">
        <v>2.5</v>
      </c>
      <c r="D10780" s="89">
        <v>6.8</v>
      </c>
      <c r="E10780" s="96">
        <v>728</v>
      </c>
      <c r="F10780" s="89">
        <v>2</v>
      </c>
      <c r="G10780" s="89">
        <v>1013</v>
      </c>
      <c r="H10780">
        <v>0.89</v>
      </c>
      <c r="I10780" t="s">
        <v>27</v>
      </c>
      <c r="J10780">
        <v>1</v>
      </c>
      <c r="K10780">
        <v>3</v>
      </c>
      <c r="L10780">
        <v>2025</v>
      </c>
      <c r="M10780" t="s">
        <v>122</v>
      </c>
      <c r="N10780" s="89" cm="1">
        <f t="array" ref="N10780">IF(ISNUMBER(_34_KNMI_Stations[[#This Row],[Etmaal temperatuur °C]]),IF(_34_KNMI_Stations[[#This Row],[Etmaal temperatuur °C]]&lt;stookgrens[],stookgrens[]-_34_KNMI_Stations[[#This Row],[Etmaal temperatuur °C]],0),"")</f>
        <v>11.2</v>
      </c>
      <c r="O10780" s="89">
        <f>_34_KNMI_Stations[[#This Row],[graaddagen]]*_34_KNMI_Stations[[#This Row],[Gewogen factor]]</f>
        <v>11.2</v>
      </c>
      <c r="P10780" s="89" cm="1">
        <f t="array" ref="P107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81" spans="1:16" x14ac:dyDescent="0.25">
      <c r="A10781">
        <v>350</v>
      </c>
      <c r="B10781" s="110">
        <v>45745</v>
      </c>
      <c r="C10781" s="89">
        <v>3.3</v>
      </c>
      <c r="D10781" s="89">
        <v>7.5</v>
      </c>
      <c r="E10781" s="96">
        <v>1705</v>
      </c>
      <c r="F10781" s="89">
        <v>0</v>
      </c>
      <c r="G10781" s="89">
        <v>1019.6</v>
      </c>
      <c r="H10781">
        <v>0.77</v>
      </c>
      <c r="I10781" t="s">
        <v>27</v>
      </c>
      <c r="J10781">
        <v>1</v>
      </c>
      <c r="K10781">
        <v>3</v>
      </c>
      <c r="L10781">
        <v>2025</v>
      </c>
      <c r="M10781" t="s">
        <v>122</v>
      </c>
      <c r="N10781" s="89" cm="1">
        <f t="array" ref="N10781">IF(ISNUMBER(_34_KNMI_Stations[[#This Row],[Etmaal temperatuur °C]]),IF(_34_KNMI_Stations[[#This Row],[Etmaal temperatuur °C]]&lt;stookgrens[],stookgrens[]-_34_KNMI_Stations[[#This Row],[Etmaal temperatuur °C]],0),"")</f>
        <v>10.5</v>
      </c>
      <c r="O10781" s="89">
        <f>_34_KNMI_Stations[[#This Row],[graaddagen]]*_34_KNMI_Stations[[#This Row],[Gewogen factor]]</f>
        <v>10.5</v>
      </c>
      <c r="P10781" s="89" cm="1">
        <f t="array" ref="P107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82" spans="1:16" x14ac:dyDescent="0.25">
      <c r="A10782">
        <v>350</v>
      </c>
      <c r="B10782" s="110">
        <v>45746</v>
      </c>
      <c r="C10782" s="89">
        <v>6.3</v>
      </c>
      <c r="D10782" s="89">
        <v>9.5</v>
      </c>
      <c r="E10782" s="96">
        <v>964</v>
      </c>
      <c r="F10782" s="89">
        <v>0.1</v>
      </c>
      <c r="G10782" s="89">
        <v>1018.4</v>
      </c>
      <c r="H10782">
        <v>0.71</v>
      </c>
      <c r="I10782" t="s">
        <v>27</v>
      </c>
      <c r="J10782">
        <v>1</v>
      </c>
      <c r="K10782">
        <v>3</v>
      </c>
      <c r="L10782">
        <v>2025</v>
      </c>
      <c r="M10782" t="s">
        <v>122</v>
      </c>
      <c r="N10782" s="89" cm="1">
        <f t="array" ref="N10782">IF(ISNUMBER(_34_KNMI_Stations[[#This Row],[Etmaal temperatuur °C]]),IF(_34_KNMI_Stations[[#This Row],[Etmaal temperatuur °C]]&lt;stookgrens[],stookgrens[]-_34_KNMI_Stations[[#This Row],[Etmaal temperatuur °C]],0),"")</f>
        <v>8.5</v>
      </c>
      <c r="O10782" s="89">
        <f>_34_KNMI_Stations[[#This Row],[graaddagen]]*_34_KNMI_Stations[[#This Row],[Gewogen factor]]</f>
        <v>8.5</v>
      </c>
      <c r="P10782" s="89" cm="1">
        <f t="array" ref="P107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83" spans="1:16" x14ac:dyDescent="0.25">
      <c r="A10783">
        <v>350</v>
      </c>
      <c r="B10783" s="110">
        <v>45747</v>
      </c>
      <c r="C10783" s="89">
        <v>3.8</v>
      </c>
      <c r="D10783" s="89">
        <v>8.3000000000000007</v>
      </c>
      <c r="E10783" s="96">
        <v>1729</v>
      </c>
      <c r="F10783" s="89">
        <v>0</v>
      </c>
      <c r="G10783" s="89">
        <v>1027.5</v>
      </c>
      <c r="H10783">
        <v>0.69</v>
      </c>
      <c r="I10783" t="s">
        <v>27</v>
      </c>
      <c r="J10783">
        <v>1</v>
      </c>
      <c r="K10783">
        <v>3</v>
      </c>
      <c r="L10783">
        <v>2025</v>
      </c>
      <c r="M10783" t="s">
        <v>123</v>
      </c>
      <c r="N10783" s="89" cm="1">
        <f t="array" ref="N10783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10783" s="89">
        <f>_34_KNMI_Stations[[#This Row],[graaddagen]]*_34_KNMI_Stations[[#This Row],[Gewogen factor]]</f>
        <v>9.6999999999999993</v>
      </c>
      <c r="P10783" s="89" cm="1">
        <f t="array" ref="P107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84" spans="1:16" x14ac:dyDescent="0.25">
      <c r="A10784">
        <v>350</v>
      </c>
      <c r="B10784" s="110">
        <v>45748</v>
      </c>
      <c r="C10784" s="89">
        <v>5</v>
      </c>
      <c r="D10784" s="89">
        <v>8.1999999999999993</v>
      </c>
      <c r="E10784" s="96">
        <v>1933</v>
      </c>
      <c r="F10784" s="89">
        <v>0</v>
      </c>
      <c r="G10784" s="89">
        <v>1027.0999999999999</v>
      </c>
      <c r="H10784">
        <v>0.65</v>
      </c>
      <c r="I10784" t="s">
        <v>27</v>
      </c>
      <c r="J10784">
        <v>0.8</v>
      </c>
      <c r="K10784">
        <v>4</v>
      </c>
      <c r="L10784">
        <v>2025</v>
      </c>
      <c r="M10784" t="s">
        <v>123</v>
      </c>
      <c r="N10784" s="89" cm="1">
        <f t="array" ref="N10784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0784" s="89">
        <f>_34_KNMI_Stations[[#This Row],[graaddagen]]*_34_KNMI_Stations[[#This Row],[Gewogen factor]]</f>
        <v>7.8400000000000007</v>
      </c>
      <c r="P10784" s="89" cm="1">
        <f t="array" ref="P107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85" spans="1:16" x14ac:dyDescent="0.25">
      <c r="A10785">
        <v>350</v>
      </c>
      <c r="B10785" s="110">
        <v>45749</v>
      </c>
      <c r="C10785" s="89">
        <v>6.5</v>
      </c>
      <c r="D10785" s="89">
        <v>12.2</v>
      </c>
      <c r="E10785" s="96">
        <v>1917</v>
      </c>
      <c r="F10785" s="89">
        <v>0</v>
      </c>
      <c r="G10785" s="89">
        <v>1022.7</v>
      </c>
      <c r="H10785">
        <v>0.51</v>
      </c>
      <c r="I10785" t="s">
        <v>27</v>
      </c>
      <c r="J10785">
        <v>0.8</v>
      </c>
      <c r="K10785">
        <v>4</v>
      </c>
      <c r="L10785">
        <v>2025</v>
      </c>
      <c r="M10785" t="s">
        <v>123</v>
      </c>
      <c r="N10785" s="89" cm="1">
        <f t="array" ref="N10785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0785" s="89">
        <f>_34_KNMI_Stations[[#This Row],[graaddagen]]*_34_KNMI_Stations[[#This Row],[Gewogen factor]]</f>
        <v>4.6400000000000006</v>
      </c>
      <c r="P10785" s="89" cm="1">
        <f t="array" ref="P107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86" spans="1:16" x14ac:dyDescent="0.25">
      <c r="A10786">
        <v>350</v>
      </c>
      <c r="B10786" s="110">
        <v>45750</v>
      </c>
      <c r="C10786" s="89">
        <v>4.4000000000000004</v>
      </c>
      <c r="D10786" s="89">
        <v>14.2</v>
      </c>
      <c r="E10786" s="96">
        <v>1955</v>
      </c>
      <c r="F10786" s="89">
        <v>0</v>
      </c>
      <c r="G10786" s="89">
        <v>1021.9</v>
      </c>
      <c r="H10786">
        <v>0.49</v>
      </c>
      <c r="I10786" t="s">
        <v>27</v>
      </c>
      <c r="J10786">
        <v>0.8</v>
      </c>
      <c r="K10786">
        <v>4</v>
      </c>
      <c r="L10786">
        <v>2025</v>
      </c>
      <c r="M10786" t="s">
        <v>123</v>
      </c>
      <c r="N10786" s="89" cm="1">
        <f t="array" ref="N10786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0786" s="89">
        <f>_34_KNMI_Stations[[#This Row],[graaddagen]]*_34_KNMI_Stations[[#This Row],[Gewogen factor]]</f>
        <v>3.0400000000000009</v>
      </c>
      <c r="P10786" s="89" cm="1">
        <f t="array" ref="P107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87" spans="1:16" x14ac:dyDescent="0.25">
      <c r="A10787">
        <v>350</v>
      </c>
      <c r="B10787" s="110">
        <v>45751</v>
      </c>
      <c r="C10787" s="89">
        <v>3.2</v>
      </c>
      <c r="D10787" s="89">
        <v>13.9</v>
      </c>
      <c r="E10787" s="96">
        <v>2035</v>
      </c>
      <c r="F10787" s="89">
        <v>0</v>
      </c>
      <c r="G10787" s="89">
        <v>1019.4</v>
      </c>
      <c r="H10787">
        <v>0.54</v>
      </c>
      <c r="I10787" t="s">
        <v>27</v>
      </c>
      <c r="J10787">
        <v>0.8</v>
      </c>
      <c r="K10787">
        <v>4</v>
      </c>
      <c r="L10787">
        <v>2025</v>
      </c>
      <c r="M10787" t="s">
        <v>123</v>
      </c>
      <c r="N10787" s="89" cm="1">
        <f t="array" ref="N10787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0787" s="89">
        <f>_34_KNMI_Stations[[#This Row],[graaddagen]]*_34_KNMI_Stations[[#This Row],[Gewogen factor]]</f>
        <v>3.28</v>
      </c>
      <c r="P10787" s="89" cm="1">
        <f t="array" ref="P107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88" spans="1:16" x14ac:dyDescent="0.25">
      <c r="A10788">
        <v>350</v>
      </c>
      <c r="B10788" s="110">
        <v>45752</v>
      </c>
      <c r="C10788" s="89">
        <v>4.7</v>
      </c>
      <c r="D10788" s="89">
        <v>11.1</v>
      </c>
      <c r="E10788" s="96">
        <v>2097</v>
      </c>
      <c r="F10788" s="89">
        <v>0</v>
      </c>
      <c r="G10788" s="89">
        <v>1019.1</v>
      </c>
      <c r="H10788">
        <v>0.53</v>
      </c>
      <c r="I10788" t="s">
        <v>27</v>
      </c>
      <c r="J10788">
        <v>0.8</v>
      </c>
      <c r="K10788">
        <v>4</v>
      </c>
      <c r="L10788">
        <v>2025</v>
      </c>
      <c r="M10788" t="s">
        <v>123</v>
      </c>
      <c r="N10788" s="89" cm="1">
        <f t="array" ref="N10788">IF(ISNUMBER(_34_KNMI_Stations[[#This Row],[Etmaal temperatuur °C]]),IF(_34_KNMI_Stations[[#This Row],[Etmaal temperatuur °C]]&lt;stookgrens[],stookgrens[]-_34_KNMI_Stations[[#This Row],[Etmaal temperatuur °C]],0),"")</f>
        <v>6.9</v>
      </c>
      <c r="O10788" s="89">
        <f>_34_KNMI_Stations[[#This Row],[graaddagen]]*_34_KNMI_Stations[[#This Row],[Gewogen factor]]</f>
        <v>5.5200000000000005</v>
      </c>
      <c r="P10788" s="89" cm="1">
        <f t="array" ref="P107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89" spans="1:16" x14ac:dyDescent="0.25">
      <c r="A10789">
        <v>350</v>
      </c>
      <c r="B10789" s="110">
        <v>45753</v>
      </c>
      <c r="C10789" s="89">
        <v>5.3</v>
      </c>
      <c r="D10789" s="89">
        <v>8.3000000000000007</v>
      </c>
      <c r="E10789" s="96">
        <v>2176</v>
      </c>
      <c r="F10789" s="89">
        <v>0</v>
      </c>
      <c r="G10789" s="89">
        <v>1024.3</v>
      </c>
      <c r="H10789">
        <v>0.39</v>
      </c>
      <c r="I10789" t="s">
        <v>27</v>
      </c>
      <c r="J10789">
        <v>0.8</v>
      </c>
      <c r="K10789">
        <v>4</v>
      </c>
      <c r="L10789">
        <v>2025</v>
      </c>
      <c r="M10789" t="s">
        <v>123</v>
      </c>
      <c r="N10789" s="89" cm="1">
        <f t="array" ref="N10789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10789" s="89">
        <f>_34_KNMI_Stations[[#This Row],[graaddagen]]*_34_KNMI_Stations[[#This Row],[Gewogen factor]]</f>
        <v>7.76</v>
      </c>
      <c r="P10789" s="89" cm="1">
        <f t="array" ref="P107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90" spans="1:16" x14ac:dyDescent="0.25">
      <c r="A10790">
        <v>350</v>
      </c>
      <c r="B10790" s="110">
        <v>45754</v>
      </c>
      <c r="C10790" s="89">
        <v>3</v>
      </c>
      <c r="D10790" s="89">
        <v>7.2</v>
      </c>
      <c r="E10790" s="96">
        <v>2152</v>
      </c>
      <c r="F10790" s="89">
        <v>0</v>
      </c>
      <c r="G10790" s="89">
        <v>1026.2</v>
      </c>
      <c r="H10790">
        <v>0.5</v>
      </c>
      <c r="I10790" t="s">
        <v>27</v>
      </c>
      <c r="J10790">
        <v>0.8</v>
      </c>
      <c r="K10790">
        <v>4</v>
      </c>
      <c r="L10790">
        <v>2025</v>
      </c>
      <c r="M10790" t="s">
        <v>124</v>
      </c>
      <c r="N10790" s="89" cm="1">
        <f t="array" ref="N10790">IF(ISNUMBER(_34_KNMI_Stations[[#This Row],[Etmaal temperatuur °C]]),IF(_34_KNMI_Stations[[#This Row],[Etmaal temperatuur °C]]&lt;stookgrens[],stookgrens[]-_34_KNMI_Stations[[#This Row],[Etmaal temperatuur °C]],0),"")</f>
        <v>10.8</v>
      </c>
      <c r="O10790" s="89">
        <f>_34_KNMI_Stations[[#This Row],[graaddagen]]*_34_KNMI_Stations[[#This Row],[Gewogen factor]]</f>
        <v>8.64</v>
      </c>
      <c r="P10790" s="89" cm="1">
        <f t="array" ref="P107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91" spans="1:16" x14ac:dyDescent="0.25">
      <c r="A10791">
        <v>350</v>
      </c>
      <c r="B10791" s="110">
        <v>45755</v>
      </c>
      <c r="C10791" s="89">
        <v>3.1</v>
      </c>
      <c r="D10791" s="89">
        <v>9</v>
      </c>
      <c r="E10791" s="96">
        <v>2119</v>
      </c>
      <c r="F10791" s="89">
        <v>0</v>
      </c>
      <c r="G10791" s="89">
        <v>1026.5</v>
      </c>
      <c r="H10791">
        <v>0.57999999999999996</v>
      </c>
      <c r="I10791" t="s">
        <v>27</v>
      </c>
      <c r="J10791">
        <v>0.8</v>
      </c>
      <c r="K10791">
        <v>4</v>
      </c>
      <c r="L10791">
        <v>2025</v>
      </c>
      <c r="M10791" t="s">
        <v>124</v>
      </c>
      <c r="N10791" s="89" cm="1">
        <f t="array" ref="N10791">IF(ISNUMBER(_34_KNMI_Stations[[#This Row],[Etmaal temperatuur °C]]),IF(_34_KNMI_Stations[[#This Row],[Etmaal temperatuur °C]]&lt;stookgrens[],stookgrens[]-_34_KNMI_Stations[[#This Row],[Etmaal temperatuur °C]],0),"")</f>
        <v>9</v>
      </c>
      <c r="O10791" s="89">
        <f>_34_KNMI_Stations[[#This Row],[graaddagen]]*_34_KNMI_Stations[[#This Row],[Gewogen factor]]</f>
        <v>7.2</v>
      </c>
      <c r="P10791" s="89" cm="1">
        <f t="array" ref="P107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92" spans="1:16" x14ac:dyDescent="0.25">
      <c r="A10792">
        <v>350</v>
      </c>
      <c r="B10792" s="110">
        <v>45756</v>
      </c>
      <c r="C10792" s="89">
        <v>4.3</v>
      </c>
      <c r="D10792" s="89">
        <v>7.9</v>
      </c>
      <c r="E10792" s="96">
        <v>2025</v>
      </c>
      <c r="F10792" s="89">
        <v>0</v>
      </c>
      <c r="G10792" s="89">
        <v>1027</v>
      </c>
      <c r="H10792">
        <v>0.75</v>
      </c>
      <c r="I10792" t="s">
        <v>27</v>
      </c>
      <c r="J10792">
        <v>0.8</v>
      </c>
      <c r="K10792">
        <v>4</v>
      </c>
      <c r="L10792">
        <v>2025</v>
      </c>
      <c r="M10792" t="s">
        <v>124</v>
      </c>
      <c r="N10792" s="89" cm="1">
        <f t="array" ref="N10792">IF(ISNUMBER(_34_KNMI_Stations[[#This Row],[Etmaal temperatuur °C]]),IF(_34_KNMI_Stations[[#This Row],[Etmaal temperatuur °C]]&lt;stookgrens[],stookgrens[]-_34_KNMI_Stations[[#This Row],[Etmaal temperatuur °C]],0),"")</f>
        <v>10.1</v>
      </c>
      <c r="O10792" s="89">
        <f>_34_KNMI_Stations[[#This Row],[graaddagen]]*_34_KNMI_Stations[[#This Row],[Gewogen factor]]</f>
        <v>8.08</v>
      </c>
      <c r="P10792" s="89" cm="1">
        <f t="array" ref="P107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93" spans="1:16" x14ac:dyDescent="0.25">
      <c r="A10793">
        <v>350</v>
      </c>
      <c r="B10793" s="110">
        <v>45757</v>
      </c>
      <c r="C10793" s="89">
        <v>3.3</v>
      </c>
      <c r="D10793" s="89">
        <v>9</v>
      </c>
      <c r="E10793" s="96">
        <v>1530</v>
      </c>
      <c r="F10793" s="89">
        <v>0</v>
      </c>
      <c r="G10793" s="89">
        <v>1028.4000000000001</v>
      </c>
      <c r="H10793">
        <v>0.72</v>
      </c>
      <c r="I10793" t="s">
        <v>27</v>
      </c>
      <c r="J10793">
        <v>0.8</v>
      </c>
      <c r="K10793">
        <v>4</v>
      </c>
      <c r="L10793">
        <v>2025</v>
      </c>
      <c r="M10793" t="s">
        <v>124</v>
      </c>
      <c r="N10793" s="89" cm="1">
        <f t="array" ref="N10793">IF(ISNUMBER(_34_KNMI_Stations[[#This Row],[Etmaal temperatuur °C]]),IF(_34_KNMI_Stations[[#This Row],[Etmaal temperatuur °C]]&lt;stookgrens[],stookgrens[]-_34_KNMI_Stations[[#This Row],[Etmaal temperatuur °C]],0),"")</f>
        <v>9</v>
      </c>
      <c r="O10793" s="89">
        <f>_34_KNMI_Stations[[#This Row],[graaddagen]]*_34_KNMI_Stations[[#This Row],[Gewogen factor]]</f>
        <v>7.2</v>
      </c>
      <c r="P10793" s="89" cm="1">
        <f t="array" ref="P107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94" spans="1:16" x14ac:dyDescent="0.25">
      <c r="A10794">
        <v>350</v>
      </c>
      <c r="B10794" s="110">
        <v>45758</v>
      </c>
      <c r="C10794" s="89">
        <v>2.2999999999999998</v>
      </c>
      <c r="D10794" s="89">
        <v>9.8000000000000007</v>
      </c>
      <c r="E10794" s="96">
        <v>2110</v>
      </c>
      <c r="F10794" s="89">
        <v>0</v>
      </c>
      <c r="G10794" s="89">
        <v>1021.7</v>
      </c>
      <c r="H10794">
        <v>0.75</v>
      </c>
      <c r="I10794" t="s">
        <v>27</v>
      </c>
      <c r="J10794">
        <v>0.8</v>
      </c>
      <c r="K10794">
        <v>4</v>
      </c>
      <c r="L10794">
        <v>2025</v>
      </c>
      <c r="M10794" t="s">
        <v>124</v>
      </c>
      <c r="N10794" s="89" cm="1">
        <f t="array" ref="N10794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0794" s="89">
        <f>_34_KNMI_Stations[[#This Row],[graaddagen]]*_34_KNMI_Stations[[#This Row],[Gewogen factor]]</f>
        <v>6.56</v>
      </c>
      <c r="P10794" s="89" cm="1">
        <f t="array" ref="P107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95" spans="1:16" x14ac:dyDescent="0.25">
      <c r="A10795">
        <v>350</v>
      </c>
      <c r="B10795" s="110">
        <v>45759</v>
      </c>
      <c r="C10795" s="89">
        <v>3.8</v>
      </c>
      <c r="D10795" s="89">
        <v>15.8</v>
      </c>
      <c r="E10795" s="96">
        <v>2190</v>
      </c>
      <c r="F10795" s="89">
        <v>-0.1</v>
      </c>
      <c r="G10795" s="89">
        <v>1008.6</v>
      </c>
      <c r="H10795">
        <v>0.54</v>
      </c>
      <c r="I10795" t="s">
        <v>27</v>
      </c>
      <c r="J10795">
        <v>0.8</v>
      </c>
      <c r="K10795">
        <v>4</v>
      </c>
      <c r="L10795">
        <v>2025</v>
      </c>
      <c r="M10795" t="s">
        <v>124</v>
      </c>
      <c r="N10795" s="89" cm="1">
        <f t="array" ref="N10795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0795" s="89">
        <f>_34_KNMI_Stations[[#This Row],[graaddagen]]*_34_KNMI_Stations[[#This Row],[Gewogen factor]]</f>
        <v>1.7599999999999996</v>
      </c>
      <c r="P10795" s="89" cm="1">
        <f t="array" ref="P107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96" spans="1:16" x14ac:dyDescent="0.25">
      <c r="A10796">
        <v>350</v>
      </c>
      <c r="B10796" s="110">
        <v>45760</v>
      </c>
      <c r="C10796" s="89">
        <v>3.7</v>
      </c>
      <c r="D10796" s="89">
        <v>13.4</v>
      </c>
      <c r="E10796" s="96">
        <v>1003</v>
      </c>
      <c r="F10796" s="89">
        <v>3.7</v>
      </c>
      <c r="G10796" s="89">
        <v>1004.6</v>
      </c>
      <c r="H10796">
        <v>0.8</v>
      </c>
      <c r="I10796" t="s">
        <v>27</v>
      </c>
      <c r="J10796">
        <v>0.8</v>
      </c>
      <c r="K10796">
        <v>4</v>
      </c>
      <c r="L10796">
        <v>2025</v>
      </c>
      <c r="M10796" t="s">
        <v>124</v>
      </c>
      <c r="N10796" s="89" cm="1">
        <f t="array" ref="N10796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0796" s="89">
        <f>_34_KNMI_Stations[[#This Row],[graaddagen]]*_34_KNMI_Stations[[#This Row],[Gewogen factor]]</f>
        <v>3.6799999999999997</v>
      </c>
      <c r="P10796" s="89" cm="1">
        <f t="array" ref="P107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97" spans="1:16" x14ac:dyDescent="0.25">
      <c r="A10797">
        <v>350</v>
      </c>
      <c r="B10797" s="110">
        <v>45761</v>
      </c>
      <c r="C10797" s="89">
        <v>2.6</v>
      </c>
      <c r="D10797" s="89">
        <v>12.9</v>
      </c>
      <c r="E10797" s="96">
        <v>2073</v>
      </c>
      <c r="F10797" s="89">
        <v>0.4</v>
      </c>
      <c r="G10797" s="89">
        <v>1007</v>
      </c>
      <c r="H10797">
        <v>0.65</v>
      </c>
      <c r="I10797" t="s">
        <v>27</v>
      </c>
      <c r="J10797">
        <v>0.8</v>
      </c>
      <c r="K10797">
        <v>4</v>
      </c>
      <c r="L10797">
        <v>2025</v>
      </c>
      <c r="M10797" t="s">
        <v>125</v>
      </c>
      <c r="N10797" s="89" cm="1">
        <f t="array" ref="N10797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0797" s="89">
        <f>_34_KNMI_Stations[[#This Row],[graaddagen]]*_34_KNMI_Stations[[#This Row],[Gewogen factor]]</f>
        <v>4.08</v>
      </c>
      <c r="P10797" s="89" cm="1">
        <f t="array" ref="P107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98" spans="1:16" x14ac:dyDescent="0.25">
      <c r="A10798">
        <v>350</v>
      </c>
      <c r="B10798" s="110">
        <v>45762</v>
      </c>
      <c r="C10798" s="89">
        <v>3.4</v>
      </c>
      <c r="D10798" s="89">
        <v>14.4</v>
      </c>
      <c r="E10798" s="96">
        <v>1106</v>
      </c>
      <c r="F10798" s="89">
        <v>2.2999999999999998</v>
      </c>
      <c r="G10798" s="89">
        <v>998.8</v>
      </c>
      <c r="H10798">
        <v>0.74</v>
      </c>
      <c r="I10798" t="s">
        <v>27</v>
      </c>
      <c r="J10798">
        <v>0.8</v>
      </c>
      <c r="K10798">
        <v>4</v>
      </c>
      <c r="L10798">
        <v>2025</v>
      </c>
      <c r="M10798" t="s">
        <v>125</v>
      </c>
      <c r="N10798" s="89" cm="1">
        <f t="array" ref="N10798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10798" s="89">
        <f>_34_KNMI_Stations[[#This Row],[graaddagen]]*_34_KNMI_Stations[[#This Row],[Gewogen factor]]</f>
        <v>2.88</v>
      </c>
      <c r="P10798" s="89" cm="1">
        <f t="array" ref="P107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799" spans="1:16" x14ac:dyDescent="0.25">
      <c r="A10799">
        <v>350</v>
      </c>
      <c r="B10799" s="110">
        <v>45763</v>
      </c>
      <c r="C10799" s="89">
        <v>1.8</v>
      </c>
      <c r="D10799" s="89">
        <v>10.6</v>
      </c>
      <c r="E10799" s="96">
        <v>616</v>
      </c>
      <c r="F10799" s="89">
        <v>0.6</v>
      </c>
      <c r="G10799" s="89">
        <v>1008.9</v>
      </c>
      <c r="H10799">
        <v>0.76</v>
      </c>
      <c r="I10799" t="s">
        <v>27</v>
      </c>
      <c r="J10799">
        <v>0.8</v>
      </c>
      <c r="K10799">
        <v>4</v>
      </c>
      <c r="L10799">
        <v>2025</v>
      </c>
      <c r="M10799" t="s">
        <v>125</v>
      </c>
      <c r="N10799" s="89" cm="1">
        <f t="array" ref="N10799">IF(ISNUMBER(_34_KNMI_Stations[[#This Row],[Etmaal temperatuur °C]]),IF(_34_KNMI_Stations[[#This Row],[Etmaal temperatuur °C]]&lt;stookgrens[],stookgrens[]-_34_KNMI_Stations[[#This Row],[Etmaal temperatuur °C]],0),"")</f>
        <v>7.4</v>
      </c>
      <c r="O10799" s="89">
        <f>_34_KNMI_Stations[[#This Row],[graaddagen]]*_34_KNMI_Stations[[#This Row],[Gewogen factor]]</f>
        <v>5.9200000000000008</v>
      </c>
      <c r="P10799" s="89" cm="1">
        <f t="array" ref="P107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00" spans="1:16" x14ac:dyDescent="0.25">
      <c r="A10800">
        <v>350</v>
      </c>
      <c r="B10800" s="110">
        <v>45764</v>
      </c>
      <c r="C10800" s="89">
        <v>1.6</v>
      </c>
      <c r="D10800" s="89">
        <v>9.5</v>
      </c>
      <c r="E10800" s="96">
        <v>575</v>
      </c>
      <c r="F10800" s="89">
        <v>-0.1</v>
      </c>
      <c r="G10800" s="89">
        <v>1013.4</v>
      </c>
      <c r="H10800">
        <v>0.8</v>
      </c>
      <c r="I10800" t="s">
        <v>27</v>
      </c>
      <c r="J10800">
        <v>0.8</v>
      </c>
      <c r="K10800">
        <v>4</v>
      </c>
      <c r="L10800">
        <v>2025</v>
      </c>
      <c r="M10800" t="s">
        <v>125</v>
      </c>
      <c r="N10800" s="89" cm="1">
        <f t="array" ref="N10800">IF(ISNUMBER(_34_KNMI_Stations[[#This Row],[Etmaal temperatuur °C]]),IF(_34_KNMI_Stations[[#This Row],[Etmaal temperatuur °C]]&lt;stookgrens[],stookgrens[]-_34_KNMI_Stations[[#This Row],[Etmaal temperatuur °C]],0),"")</f>
        <v>8.5</v>
      </c>
      <c r="O10800" s="89">
        <f>_34_KNMI_Stations[[#This Row],[graaddagen]]*_34_KNMI_Stations[[#This Row],[Gewogen factor]]</f>
        <v>6.8000000000000007</v>
      </c>
      <c r="P10800" s="89" cm="1">
        <f t="array" ref="P108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01" spans="1:16" x14ac:dyDescent="0.25">
      <c r="A10801">
        <v>350</v>
      </c>
      <c r="B10801" s="110">
        <v>45765</v>
      </c>
      <c r="C10801" s="89">
        <v>1.9</v>
      </c>
      <c r="D10801" s="89">
        <v>10.199999999999999</v>
      </c>
      <c r="E10801" s="96">
        <v>1894</v>
      </c>
      <c r="F10801" s="89">
        <v>0</v>
      </c>
      <c r="G10801" s="89">
        <v>1014.3</v>
      </c>
      <c r="H10801">
        <v>0.71</v>
      </c>
      <c r="I10801" t="s">
        <v>27</v>
      </c>
      <c r="J10801">
        <v>0.8</v>
      </c>
      <c r="K10801">
        <v>4</v>
      </c>
      <c r="L10801">
        <v>2025</v>
      </c>
      <c r="M10801" t="s">
        <v>125</v>
      </c>
      <c r="N10801" s="89" cm="1">
        <f t="array" ref="N10801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10801" s="89">
        <f>_34_KNMI_Stations[[#This Row],[graaddagen]]*_34_KNMI_Stations[[#This Row],[Gewogen factor]]</f>
        <v>6.2400000000000011</v>
      </c>
      <c r="P10801" s="89" cm="1">
        <f t="array" ref="P108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02" spans="1:16" x14ac:dyDescent="0.25">
      <c r="A10802">
        <v>350</v>
      </c>
      <c r="B10802" s="110">
        <v>45766</v>
      </c>
      <c r="C10802" s="89">
        <v>3.3</v>
      </c>
      <c r="D10802" s="89">
        <v>10.3</v>
      </c>
      <c r="E10802" s="96">
        <v>2125</v>
      </c>
      <c r="F10802" s="89">
        <v>0</v>
      </c>
      <c r="G10802" s="89">
        <v>1009.3</v>
      </c>
      <c r="H10802">
        <v>0.68</v>
      </c>
      <c r="I10802" t="s">
        <v>27</v>
      </c>
      <c r="J10802">
        <v>0.8</v>
      </c>
      <c r="K10802">
        <v>4</v>
      </c>
      <c r="L10802">
        <v>2025</v>
      </c>
      <c r="M10802" t="s">
        <v>125</v>
      </c>
      <c r="N10802" s="89" cm="1">
        <f t="array" ref="N10802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0802" s="89">
        <f>_34_KNMI_Stations[[#This Row],[graaddagen]]*_34_KNMI_Stations[[#This Row],[Gewogen factor]]</f>
        <v>6.16</v>
      </c>
      <c r="P10802" s="89" cm="1">
        <f t="array" ref="P108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03" spans="1:16" x14ac:dyDescent="0.25">
      <c r="A10803">
        <v>350</v>
      </c>
      <c r="B10803" s="110">
        <v>45767</v>
      </c>
      <c r="C10803" s="89">
        <v>3.3</v>
      </c>
      <c r="D10803" s="89">
        <v>11.5</v>
      </c>
      <c r="E10803" s="96">
        <v>1994</v>
      </c>
      <c r="F10803" s="89">
        <v>7.1</v>
      </c>
      <c r="G10803" s="89">
        <v>1007</v>
      </c>
      <c r="H10803">
        <v>0.74</v>
      </c>
      <c r="I10803" t="s">
        <v>27</v>
      </c>
      <c r="J10803">
        <v>0.8</v>
      </c>
      <c r="K10803">
        <v>4</v>
      </c>
      <c r="L10803">
        <v>2025</v>
      </c>
      <c r="M10803" t="s">
        <v>125</v>
      </c>
      <c r="N10803" s="89" cm="1">
        <f t="array" ref="N10803">IF(ISNUMBER(_34_KNMI_Stations[[#This Row],[Etmaal temperatuur °C]]),IF(_34_KNMI_Stations[[#This Row],[Etmaal temperatuur °C]]&lt;stookgrens[],stookgrens[]-_34_KNMI_Stations[[#This Row],[Etmaal temperatuur °C]],0),"")</f>
        <v>6.5</v>
      </c>
      <c r="O10803" s="89">
        <f>_34_KNMI_Stations[[#This Row],[graaddagen]]*_34_KNMI_Stations[[#This Row],[Gewogen factor]]</f>
        <v>5.2</v>
      </c>
      <c r="P10803" s="89" cm="1">
        <f t="array" ref="P108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04" spans="1:16" x14ac:dyDescent="0.25">
      <c r="A10804">
        <v>350</v>
      </c>
      <c r="B10804" s="110">
        <v>45768</v>
      </c>
      <c r="C10804" s="89">
        <v>1.9</v>
      </c>
      <c r="D10804" s="89">
        <v>12.2</v>
      </c>
      <c r="E10804" s="96">
        <v>1207</v>
      </c>
      <c r="F10804" s="89">
        <v>0</v>
      </c>
      <c r="G10804" s="89">
        <v>1010.3</v>
      </c>
      <c r="H10804">
        <v>0.83</v>
      </c>
      <c r="I10804" t="s">
        <v>27</v>
      </c>
      <c r="J10804">
        <v>0.8</v>
      </c>
      <c r="K10804">
        <v>4</v>
      </c>
      <c r="L10804">
        <v>2025</v>
      </c>
      <c r="M10804" t="s">
        <v>126</v>
      </c>
      <c r="N10804" s="89" cm="1">
        <f t="array" ref="N10804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0804" s="89">
        <f>_34_KNMI_Stations[[#This Row],[graaddagen]]*_34_KNMI_Stations[[#This Row],[Gewogen factor]]</f>
        <v>4.6400000000000006</v>
      </c>
      <c r="P10804" s="89" cm="1">
        <f t="array" ref="P108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05" spans="1:16" x14ac:dyDescent="0.25">
      <c r="A10805">
        <v>350</v>
      </c>
      <c r="B10805" s="110">
        <v>45769</v>
      </c>
      <c r="C10805" s="89">
        <v>2.2999999999999998</v>
      </c>
      <c r="D10805" s="89">
        <v>12.3</v>
      </c>
      <c r="E10805" s="96">
        <v>1590</v>
      </c>
      <c r="F10805" s="89">
        <v>0</v>
      </c>
      <c r="G10805" s="89">
        <v>1017.2</v>
      </c>
      <c r="H10805">
        <v>0.76</v>
      </c>
      <c r="I10805" t="s">
        <v>27</v>
      </c>
      <c r="J10805">
        <v>0.8</v>
      </c>
      <c r="K10805">
        <v>4</v>
      </c>
      <c r="L10805">
        <v>2025</v>
      </c>
      <c r="M10805" t="s">
        <v>126</v>
      </c>
      <c r="N10805" s="89" cm="1">
        <f t="array" ref="N10805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0805" s="89">
        <f>_34_KNMI_Stations[[#This Row],[graaddagen]]*_34_KNMI_Stations[[#This Row],[Gewogen factor]]</f>
        <v>4.5599999999999996</v>
      </c>
      <c r="P10805" s="89" cm="1">
        <f t="array" ref="P108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06" spans="1:16" x14ac:dyDescent="0.25">
      <c r="A10806">
        <v>350</v>
      </c>
      <c r="B10806" s="110">
        <v>45770</v>
      </c>
      <c r="C10806" s="89">
        <v>2.2999999999999998</v>
      </c>
      <c r="D10806" s="89">
        <v>11.6</v>
      </c>
      <c r="E10806" s="96">
        <v>835</v>
      </c>
      <c r="F10806" s="89">
        <v>2</v>
      </c>
      <c r="G10806" s="89">
        <v>1014.6</v>
      </c>
      <c r="H10806">
        <v>0.85</v>
      </c>
      <c r="I10806" t="s">
        <v>27</v>
      </c>
      <c r="J10806">
        <v>0.8</v>
      </c>
      <c r="K10806">
        <v>4</v>
      </c>
      <c r="L10806">
        <v>2025</v>
      </c>
      <c r="M10806" t="s">
        <v>126</v>
      </c>
      <c r="N10806" s="89" cm="1">
        <f t="array" ref="N10806">IF(ISNUMBER(_34_KNMI_Stations[[#This Row],[Etmaal temperatuur °C]]),IF(_34_KNMI_Stations[[#This Row],[Etmaal temperatuur °C]]&lt;stookgrens[],stookgrens[]-_34_KNMI_Stations[[#This Row],[Etmaal temperatuur °C]],0),"")</f>
        <v>6.4</v>
      </c>
      <c r="O10806" s="89">
        <f>_34_KNMI_Stations[[#This Row],[graaddagen]]*_34_KNMI_Stations[[#This Row],[Gewogen factor]]</f>
        <v>5.120000000000001</v>
      </c>
      <c r="P10806" s="89" cm="1">
        <f t="array" ref="P108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07" spans="1:16" x14ac:dyDescent="0.25">
      <c r="A10807">
        <v>350</v>
      </c>
      <c r="B10807" s="110">
        <v>45771</v>
      </c>
      <c r="C10807" s="89">
        <v>3.9</v>
      </c>
      <c r="D10807" s="89">
        <v>11.3</v>
      </c>
      <c r="E10807" s="96">
        <v>462</v>
      </c>
      <c r="F10807" s="89">
        <v>17.899999999999999</v>
      </c>
      <c r="G10807" s="89">
        <v>1017.9</v>
      </c>
      <c r="H10807">
        <v>0.95</v>
      </c>
      <c r="I10807" t="s">
        <v>27</v>
      </c>
      <c r="J10807">
        <v>0.8</v>
      </c>
      <c r="K10807">
        <v>4</v>
      </c>
      <c r="L10807">
        <v>2025</v>
      </c>
      <c r="M10807" t="s">
        <v>126</v>
      </c>
      <c r="N10807" s="89" cm="1">
        <f t="array" ref="N10807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10807" s="89">
        <f>_34_KNMI_Stations[[#This Row],[graaddagen]]*_34_KNMI_Stations[[#This Row],[Gewogen factor]]</f>
        <v>5.3599999999999994</v>
      </c>
      <c r="P10807" s="89" cm="1">
        <f t="array" ref="P108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08" spans="1:16" x14ac:dyDescent="0.25">
      <c r="A10808">
        <v>350</v>
      </c>
      <c r="B10808" s="110">
        <v>45772</v>
      </c>
      <c r="C10808" s="89">
        <v>3.4</v>
      </c>
      <c r="D10808" s="89">
        <v>9.8000000000000007</v>
      </c>
      <c r="E10808" s="96">
        <v>2007</v>
      </c>
      <c r="F10808" s="89">
        <v>0</v>
      </c>
      <c r="G10808" s="89">
        <v>1022.5</v>
      </c>
      <c r="H10808">
        <v>0.84</v>
      </c>
      <c r="I10808" t="s">
        <v>27</v>
      </c>
      <c r="J10808">
        <v>0.8</v>
      </c>
      <c r="K10808">
        <v>4</v>
      </c>
      <c r="L10808">
        <v>2025</v>
      </c>
      <c r="M10808" t="s">
        <v>126</v>
      </c>
      <c r="N10808" s="89" cm="1">
        <f t="array" ref="N10808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0808" s="89">
        <f>_34_KNMI_Stations[[#This Row],[graaddagen]]*_34_KNMI_Stations[[#This Row],[Gewogen factor]]</f>
        <v>6.56</v>
      </c>
      <c r="P10808" s="89" cm="1">
        <f t="array" ref="P108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09" spans="1:16" x14ac:dyDescent="0.25">
      <c r="A10809">
        <v>350</v>
      </c>
      <c r="B10809" s="110">
        <v>45773</v>
      </c>
      <c r="C10809" s="89">
        <v>2.8</v>
      </c>
      <c r="D10809" s="89">
        <v>11.5</v>
      </c>
      <c r="E10809" s="96">
        <v>2255</v>
      </c>
      <c r="F10809" s="89">
        <v>0</v>
      </c>
      <c r="G10809" s="89">
        <v>1022.4</v>
      </c>
      <c r="H10809">
        <v>0.76</v>
      </c>
      <c r="I10809" t="s">
        <v>27</v>
      </c>
      <c r="J10809">
        <v>0.8</v>
      </c>
      <c r="K10809">
        <v>4</v>
      </c>
      <c r="L10809">
        <v>2025</v>
      </c>
      <c r="M10809" t="s">
        <v>126</v>
      </c>
      <c r="N10809" s="89" cm="1">
        <f t="array" ref="N10809">IF(ISNUMBER(_34_KNMI_Stations[[#This Row],[Etmaal temperatuur °C]]),IF(_34_KNMI_Stations[[#This Row],[Etmaal temperatuur °C]]&lt;stookgrens[],stookgrens[]-_34_KNMI_Stations[[#This Row],[Etmaal temperatuur °C]],0),"")</f>
        <v>6.5</v>
      </c>
      <c r="O10809" s="89">
        <f>_34_KNMI_Stations[[#This Row],[graaddagen]]*_34_KNMI_Stations[[#This Row],[Gewogen factor]]</f>
        <v>5.2</v>
      </c>
      <c r="P10809" s="89" cm="1">
        <f t="array" ref="P108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10" spans="1:16" x14ac:dyDescent="0.25">
      <c r="A10810">
        <v>350</v>
      </c>
      <c r="B10810" s="110">
        <v>45774</v>
      </c>
      <c r="C10810" s="89">
        <v>2.5</v>
      </c>
      <c r="D10810" s="89">
        <v>13.9</v>
      </c>
      <c r="E10810" s="96">
        <v>2508</v>
      </c>
      <c r="F10810" s="89">
        <v>0</v>
      </c>
      <c r="G10810" s="89">
        <v>1024.9000000000001</v>
      </c>
      <c r="H10810">
        <v>0.63</v>
      </c>
      <c r="I10810" t="s">
        <v>27</v>
      </c>
      <c r="J10810">
        <v>0.8</v>
      </c>
      <c r="K10810">
        <v>4</v>
      </c>
      <c r="L10810">
        <v>2025</v>
      </c>
      <c r="M10810" t="s">
        <v>126</v>
      </c>
      <c r="N10810" s="89" cm="1">
        <f t="array" ref="N10810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0810" s="89">
        <f>_34_KNMI_Stations[[#This Row],[graaddagen]]*_34_KNMI_Stations[[#This Row],[Gewogen factor]]</f>
        <v>3.28</v>
      </c>
      <c r="P10810" s="89" cm="1">
        <f t="array" ref="P108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11" spans="1:16" x14ac:dyDescent="0.25">
      <c r="A10811">
        <v>350</v>
      </c>
      <c r="B10811" s="110">
        <v>45775</v>
      </c>
      <c r="C10811" s="89">
        <v>2</v>
      </c>
      <c r="D10811" s="89">
        <v>14.1</v>
      </c>
      <c r="E10811" s="96">
        <v>2521</v>
      </c>
      <c r="F10811" s="89">
        <v>0</v>
      </c>
      <c r="G10811" s="89">
        <v>1026.9000000000001</v>
      </c>
      <c r="H10811">
        <v>0.62</v>
      </c>
      <c r="I10811" t="s">
        <v>27</v>
      </c>
      <c r="J10811">
        <v>0.8</v>
      </c>
      <c r="K10811">
        <v>4</v>
      </c>
      <c r="L10811">
        <v>2025</v>
      </c>
      <c r="M10811" t="s">
        <v>127</v>
      </c>
      <c r="N10811" s="89" cm="1">
        <f t="array" ref="N10811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0811" s="89">
        <f>_34_KNMI_Stations[[#This Row],[graaddagen]]*_34_KNMI_Stations[[#This Row],[Gewogen factor]]</f>
        <v>3.1200000000000006</v>
      </c>
      <c r="P10811" s="89" cm="1">
        <f t="array" ref="P108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12" spans="1:16" x14ac:dyDescent="0.25">
      <c r="A10812">
        <v>350</v>
      </c>
      <c r="B10812" s="110">
        <v>45776</v>
      </c>
      <c r="C10812" s="89">
        <v>2.6</v>
      </c>
      <c r="D10812" s="89">
        <v>15.9</v>
      </c>
      <c r="E10812" s="96">
        <v>2525</v>
      </c>
      <c r="F10812" s="89">
        <v>0</v>
      </c>
      <c r="G10812" s="89">
        <v>1025.9000000000001</v>
      </c>
      <c r="H10812">
        <v>0.65</v>
      </c>
      <c r="I10812" t="s">
        <v>27</v>
      </c>
      <c r="J10812">
        <v>0.8</v>
      </c>
      <c r="K10812">
        <v>4</v>
      </c>
      <c r="L10812">
        <v>2025</v>
      </c>
      <c r="M10812" t="s">
        <v>127</v>
      </c>
      <c r="N10812" s="89" cm="1">
        <f t="array" ref="N10812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10812" s="89">
        <f>_34_KNMI_Stations[[#This Row],[graaddagen]]*_34_KNMI_Stations[[#This Row],[Gewogen factor]]</f>
        <v>1.6799999999999997</v>
      </c>
      <c r="P10812" s="89" cm="1">
        <f t="array" ref="P108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13" spans="1:16" x14ac:dyDescent="0.25">
      <c r="A10813">
        <v>350</v>
      </c>
      <c r="B10813" s="110">
        <v>45777</v>
      </c>
      <c r="C10813" s="89">
        <v>2.2999999999999998</v>
      </c>
      <c r="D10813" s="89">
        <v>17.8</v>
      </c>
      <c r="E10813" s="96">
        <v>2465</v>
      </c>
      <c r="F10813" s="89">
        <v>0</v>
      </c>
      <c r="G10813" s="89">
        <v>1022.5</v>
      </c>
      <c r="H10813">
        <v>0.66</v>
      </c>
      <c r="I10813" t="s">
        <v>27</v>
      </c>
      <c r="J10813">
        <v>0.8</v>
      </c>
      <c r="K10813">
        <v>4</v>
      </c>
      <c r="L10813">
        <v>2025</v>
      </c>
      <c r="M10813" t="s">
        <v>127</v>
      </c>
      <c r="N10813" s="89" cm="1">
        <f t="array" ref="N10813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0813" s="89">
        <f>_34_KNMI_Stations[[#This Row],[graaddagen]]*_34_KNMI_Stations[[#This Row],[Gewogen factor]]</f>
        <v>0.15999999999999945</v>
      </c>
      <c r="P10813" s="89" cm="1">
        <f t="array" ref="P108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14" spans="1:16" x14ac:dyDescent="0.25">
      <c r="A10814">
        <v>350</v>
      </c>
      <c r="B10814" s="110">
        <v>45778</v>
      </c>
      <c r="C10814" s="89">
        <v>1.6</v>
      </c>
      <c r="D10814" s="89">
        <v>19.5</v>
      </c>
      <c r="E10814" s="96">
        <v>2511</v>
      </c>
      <c r="F10814" s="89">
        <v>0</v>
      </c>
      <c r="G10814" s="89">
        <v>1017.6</v>
      </c>
      <c r="H10814">
        <v>0.56999999999999995</v>
      </c>
      <c r="I10814" t="s">
        <v>27</v>
      </c>
      <c r="J10814">
        <v>0.8</v>
      </c>
      <c r="K10814">
        <v>5</v>
      </c>
      <c r="L10814">
        <v>2025</v>
      </c>
      <c r="M10814" t="s">
        <v>127</v>
      </c>
      <c r="N10814" s="89" cm="1">
        <f t="array" ref="N10814">IF(ISNUMBER(_34_KNMI_Stations[[#This Row],[Etmaal temperatuur °C]]),IF(_34_KNMI_Stations[[#This Row],[Etmaal temperatuur °C]]&lt;stookgrens[],stookgrens[]-_34_KNMI_Stations[[#This Row],[Etmaal temperatuur °C]],0),"")</f>
        <v>0</v>
      </c>
      <c r="O10814" s="89">
        <f>_34_KNMI_Stations[[#This Row],[graaddagen]]*_34_KNMI_Stations[[#This Row],[Gewogen factor]]</f>
        <v>0</v>
      </c>
      <c r="P10814" s="89" cm="1">
        <f t="array" ref="P10814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0815" spans="1:16" x14ac:dyDescent="0.25">
      <c r="A10815">
        <v>350</v>
      </c>
      <c r="B10815" s="110">
        <v>45779</v>
      </c>
      <c r="C10815" s="89">
        <v>2.8</v>
      </c>
      <c r="D10815" s="89">
        <v>19</v>
      </c>
      <c r="E10815" s="96">
        <v>2191</v>
      </c>
      <c r="F10815" s="89">
        <v>0</v>
      </c>
      <c r="G10815" s="89">
        <v>1014.2</v>
      </c>
      <c r="H10815">
        <v>0.65</v>
      </c>
      <c r="I10815" t="s">
        <v>27</v>
      </c>
      <c r="J10815">
        <v>0.8</v>
      </c>
      <c r="K10815">
        <v>5</v>
      </c>
      <c r="L10815">
        <v>2025</v>
      </c>
      <c r="M10815" t="s">
        <v>127</v>
      </c>
      <c r="N10815" s="89" cm="1">
        <f t="array" ref="N10815">IF(ISNUMBER(_34_KNMI_Stations[[#This Row],[Etmaal temperatuur °C]]),IF(_34_KNMI_Stations[[#This Row],[Etmaal temperatuur °C]]&lt;stookgrens[],stookgrens[]-_34_KNMI_Stations[[#This Row],[Etmaal temperatuur °C]],0),"")</f>
        <v>0</v>
      </c>
      <c r="O10815" s="89">
        <f>_34_KNMI_Stations[[#This Row],[graaddagen]]*_34_KNMI_Stations[[#This Row],[Gewogen factor]]</f>
        <v>0</v>
      </c>
      <c r="P10815" s="89" cm="1">
        <f t="array" ref="P10815">IF(ISNUMBER(_34_KNMI_Stations[[#This Row],[Etmaal temperatuur °C]]),IF(_34_KNMI_Stations[[#This Row],[Etmaal temperatuur °C]]&gt;stookgrens[],_34_KNMI_Stations[[#This Row],[Etmaal temperatuur °C]]-stookgrens[],0),"")</f>
        <v>1</v>
      </c>
    </row>
    <row r="10816" spans="1:16" x14ac:dyDescent="0.25">
      <c r="A10816">
        <v>350</v>
      </c>
      <c r="B10816" s="110">
        <v>45780</v>
      </c>
      <c r="C10816" s="89">
        <v>3.9</v>
      </c>
      <c r="D10816" s="89">
        <v>13.6</v>
      </c>
      <c r="E10816" s="96">
        <v>2239</v>
      </c>
      <c r="F10816" s="89">
        <v>0</v>
      </c>
      <c r="G10816" s="89">
        <v>1011.9</v>
      </c>
      <c r="H10816">
        <v>0.64</v>
      </c>
      <c r="I10816" t="s">
        <v>27</v>
      </c>
      <c r="J10816">
        <v>0.8</v>
      </c>
      <c r="K10816">
        <v>5</v>
      </c>
      <c r="L10816">
        <v>2025</v>
      </c>
      <c r="M10816" t="s">
        <v>127</v>
      </c>
      <c r="N10816" s="89" cm="1">
        <f t="array" ref="N10816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0816" s="89">
        <f>_34_KNMI_Stations[[#This Row],[graaddagen]]*_34_KNMI_Stations[[#This Row],[Gewogen factor]]</f>
        <v>3.5200000000000005</v>
      </c>
      <c r="P10816" s="89" cm="1">
        <f t="array" ref="P108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17" spans="1:16" x14ac:dyDescent="0.25">
      <c r="A10817">
        <v>350</v>
      </c>
      <c r="B10817" s="110">
        <v>45781</v>
      </c>
      <c r="C10817" s="89">
        <v>4.3</v>
      </c>
      <c r="D10817" s="89">
        <v>9.8000000000000007</v>
      </c>
      <c r="E10817" s="96">
        <v>1703</v>
      </c>
      <c r="F10817" s="89">
        <v>-0.1</v>
      </c>
      <c r="G10817" s="89">
        <v>1015.1</v>
      </c>
      <c r="H10817">
        <v>0.67</v>
      </c>
      <c r="I10817" t="s">
        <v>27</v>
      </c>
      <c r="J10817">
        <v>0.8</v>
      </c>
      <c r="K10817">
        <v>5</v>
      </c>
      <c r="L10817">
        <v>2025</v>
      </c>
      <c r="M10817" t="s">
        <v>127</v>
      </c>
      <c r="N10817" s="89" cm="1">
        <f t="array" ref="N10817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0817" s="89">
        <f>_34_KNMI_Stations[[#This Row],[graaddagen]]*_34_KNMI_Stations[[#This Row],[Gewogen factor]]</f>
        <v>6.56</v>
      </c>
      <c r="P10817" s="89" cm="1">
        <f t="array" ref="P108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18" spans="1:16" x14ac:dyDescent="0.25">
      <c r="A10818">
        <v>350</v>
      </c>
      <c r="B10818" s="110">
        <v>45782</v>
      </c>
      <c r="C10818" s="89">
        <v>3.9</v>
      </c>
      <c r="D10818" s="89">
        <v>9</v>
      </c>
      <c r="E10818" s="96">
        <v>1420</v>
      </c>
      <c r="F10818" s="89">
        <v>0</v>
      </c>
      <c r="G10818" s="89">
        <v>1018.7</v>
      </c>
      <c r="H10818">
        <v>0.64</v>
      </c>
      <c r="I10818" t="s">
        <v>27</v>
      </c>
      <c r="J10818">
        <v>0.8</v>
      </c>
      <c r="K10818">
        <v>5</v>
      </c>
      <c r="L10818">
        <v>2025</v>
      </c>
      <c r="M10818" t="s">
        <v>132</v>
      </c>
      <c r="N10818" s="89" cm="1">
        <f t="array" ref="N10818">IF(ISNUMBER(_34_KNMI_Stations[[#This Row],[Etmaal temperatuur °C]]),IF(_34_KNMI_Stations[[#This Row],[Etmaal temperatuur °C]]&lt;stookgrens[],stookgrens[]-_34_KNMI_Stations[[#This Row],[Etmaal temperatuur °C]],0),"")</f>
        <v>9</v>
      </c>
      <c r="O10818" s="89">
        <f>_34_KNMI_Stations[[#This Row],[graaddagen]]*_34_KNMI_Stations[[#This Row],[Gewogen factor]]</f>
        <v>7.2</v>
      </c>
      <c r="P10818" s="89" cm="1">
        <f t="array" ref="P108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19" spans="1:16" x14ac:dyDescent="0.25">
      <c r="A10819">
        <v>350</v>
      </c>
      <c r="B10819" s="110">
        <v>45783</v>
      </c>
      <c r="C10819" s="89">
        <v>5</v>
      </c>
      <c r="D10819" s="89">
        <v>10.4</v>
      </c>
      <c r="E10819" s="96">
        <v>1899</v>
      </c>
      <c r="F10819" s="89">
        <v>0</v>
      </c>
      <c r="G10819" s="89">
        <v>1022</v>
      </c>
      <c r="H10819">
        <v>0.68</v>
      </c>
      <c r="I10819" t="s">
        <v>27</v>
      </c>
      <c r="J10819">
        <v>0.8</v>
      </c>
      <c r="K10819">
        <v>5</v>
      </c>
      <c r="L10819">
        <v>2025</v>
      </c>
      <c r="M10819" t="s">
        <v>132</v>
      </c>
      <c r="N10819" s="89" cm="1">
        <f t="array" ref="N10819">IF(ISNUMBER(_34_KNMI_Stations[[#This Row],[Etmaal temperatuur °C]]),IF(_34_KNMI_Stations[[#This Row],[Etmaal temperatuur °C]]&lt;stookgrens[],stookgrens[]-_34_KNMI_Stations[[#This Row],[Etmaal temperatuur °C]],0),"")</f>
        <v>7.6</v>
      </c>
      <c r="O10819" s="89">
        <f>_34_KNMI_Stations[[#This Row],[graaddagen]]*_34_KNMI_Stations[[#This Row],[Gewogen factor]]</f>
        <v>6.08</v>
      </c>
      <c r="P10819" s="89" cm="1">
        <f t="array" ref="P108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20" spans="1:16" x14ac:dyDescent="0.25">
      <c r="A10820">
        <v>350</v>
      </c>
      <c r="B10820" s="110">
        <v>45784</v>
      </c>
      <c r="C10820" s="89">
        <v>3.8</v>
      </c>
      <c r="D10820" s="89">
        <v>11.1</v>
      </c>
      <c r="E10820" s="96">
        <v>1383</v>
      </c>
      <c r="F10820" s="89">
        <v>0</v>
      </c>
      <c r="G10820" s="89">
        <v>1020.8</v>
      </c>
      <c r="H10820">
        <v>0.69</v>
      </c>
      <c r="I10820" t="s">
        <v>27</v>
      </c>
      <c r="J10820">
        <v>0.8</v>
      </c>
      <c r="K10820">
        <v>5</v>
      </c>
      <c r="L10820">
        <v>2025</v>
      </c>
      <c r="M10820" t="s">
        <v>132</v>
      </c>
      <c r="N10820" s="89" cm="1">
        <f t="array" ref="N10820">IF(ISNUMBER(_34_KNMI_Stations[[#This Row],[Etmaal temperatuur °C]]),IF(_34_KNMI_Stations[[#This Row],[Etmaal temperatuur °C]]&lt;stookgrens[],stookgrens[]-_34_KNMI_Stations[[#This Row],[Etmaal temperatuur °C]],0),"")</f>
        <v>6.9</v>
      </c>
      <c r="O10820" s="89">
        <f>_34_KNMI_Stations[[#This Row],[graaddagen]]*_34_KNMI_Stations[[#This Row],[Gewogen factor]]</f>
        <v>5.5200000000000005</v>
      </c>
      <c r="P10820" s="89" cm="1">
        <f t="array" ref="P108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21" spans="1:16" x14ac:dyDescent="0.25">
      <c r="A10821">
        <v>350</v>
      </c>
      <c r="B10821" s="110">
        <v>45785</v>
      </c>
      <c r="C10821" s="89">
        <v>3.7</v>
      </c>
      <c r="D10821" s="89">
        <v>12.6</v>
      </c>
      <c r="E10821" s="96">
        <v>2071</v>
      </c>
      <c r="F10821" s="89">
        <v>0</v>
      </c>
      <c r="G10821" s="89">
        <v>1018.5</v>
      </c>
      <c r="H10821">
        <v>0.56000000000000005</v>
      </c>
      <c r="I10821" t="s">
        <v>27</v>
      </c>
      <c r="J10821">
        <v>0.8</v>
      </c>
      <c r="K10821">
        <v>5</v>
      </c>
      <c r="L10821">
        <v>2025</v>
      </c>
      <c r="M10821" t="s">
        <v>132</v>
      </c>
      <c r="N10821" s="89" cm="1">
        <f t="array" ref="N10821">IF(ISNUMBER(_34_KNMI_Stations[[#This Row],[Etmaal temperatuur °C]]),IF(_34_KNMI_Stations[[#This Row],[Etmaal temperatuur °C]]&lt;stookgrens[],stookgrens[]-_34_KNMI_Stations[[#This Row],[Etmaal temperatuur °C]],0),"")</f>
        <v>5.4</v>
      </c>
      <c r="O10821" s="89">
        <f>_34_KNMI_Stations[[#This Row],[graaddagen]]*_34_KNMI_Stations[[#This Row],[Gewogen factor]]</f>
        <v>4.32</v>
      </c>
      <c r="P10821" s="89" cm="1">
        <f t="array" ref="P108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22" spans="1:16" x14ac:dyDescent="0.25">
      <c r="A10822">
        <v>350</v>
      </c>
      <c r="B10822" s="110">
        <v>45786</v>
      </c>
      <c r="C10822" s="89">
        <v>3.7</v>
      </c>
      <c r="D10822" s="89">
        <v>13.8</v>
      </c>
      <c r="E10822" s="96">
        <v>2729</v>
      </c>
      <c r="F10822" s="89">
        <v>0</v>
      </c>
      <c r="G10822" s="89">
        <v>1020.5</v>
      </c>
      <c r="H10822">
        <v>0.45</v>
      </c>
      <c r="I10822" t="s">
        <v>27</v>
      </c>
      <c r="J10822">
        <v>0.8</v>
      </c>
      <c r="K10822">
        <v>5</v>
      </c>
      <c r="L10822">
        <v>2025</v>
      </c>
      <c r="M10822" t="s">
        <v>132</v>
      </c>
      <c r="N10822" s="89" cm="1">
        <f t="array" ref="N10822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0822" s="89">
        <f>_34_KNMI_Stations[[#This Row],[graaddagen]]*_34_KNMI_Stations[[#This Row],[Gewogen factor]]</f>
        <v>3.3599999999999994</v>
      </c>
      <c r="P10822" s="89" cm="1">
        <f t="array" ref="P108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23" spans="1:16" x14ac:dyDescent="0.25">
      <c r="A10823">
        <v>350</v>
      </c>
      <c r="B10823" s="110">
        <v>45787</v>
      </c>
      <c r="C10823" s="89">
        <v>3.6</v>
      </c>
      <c r="D10823" s="89">
        <v>16.2</v>
      </c>
      <c r="E10823" s="96">
        <v>2751</v>
      </c>
      <c r="F10823" s="89">
        <v>0</v>
      </c>
      <c r="G10823" s="89">
        <v>1018.9</v>
      </c>
      <c r="H10823">
        <v>0.45</v>
      </c>
      <c r="I10823" t="s">
        <v>27</v>
      </c>
      <c r="J10823">
        <v>0.8</v>
      </c>
      <c r="K10823">
        <v>5</v>
      </c>
      <c r="L10823">
        <v>2025</v>
      </c>
      <c r="M10823" t="s">
        <v>132</v>
      </c>
      <c r="N10823" s="89" cm="1">
        <f t="array" ref="N10823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10823" s="89">
        <f>_34_KNMI_Stations[[#This Row],[graaddagen]]*_34_KNMI_Stations[[#This Row],[Gewogen factor]]</f>
        <v>1.4400000000000006</v>
      </c>
      <c r="P10823" s="89" cm="1">
        <f t="array" ref="P108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24" spans="1:16" x14ac:dyDescent="0.25">
      <c r="A10824">
        <v>350</v>
      </c>
      <c r="B10824" s="110">
        <v>45788</v>
      </c>
      <c r="C10824" s="89">
        <v>3.5</v>
      </c>
      <c r="D10824" s="89">
        <v>18.3</v>
      </c>
      <c r="E10824" s="96">
        <v>2773</v>
      </c>
      <c r="F10824" s="89">
        <v>0</v>
      </c>
      <c r="G10824" s="89">
        <v>1013.1</v>
      </c>
      <c r="H10824">
        <v>0.42</v>
      </c>
      <c r="I10824" t="s">
        <v>27</v>
      </c>
      <c r="J10824">
        <v>0.8</v>
      </c>
      <c r="K10824">
        <v>5</v>
      </c>
      <c r="L10824">
        <v>2025</v>
      </c>
      <c r="M10824" t="s">
        <v>132</v>
      </c>
      <c r="N10824" s="89" cm="1">
        <f t="array" ref="N10824">IF(ISNUMBER(_34_KNMI_Stations[[#This Row],[Etmaal temperatuur °C]]),IF(_34_KNMI_Stations[[#This Row],[Etmaal temperatuur °C]]&lt;stookgrens[],stookgrens[]-_34_KNMI_Stations[[#This Row],[Etmaal temperatuur °C]],0),"")</f>
        <v>0</v>
      </c>
      <c r="O10824" s="89">
        <f>_34_KNMI_Stations[[#This Row],[graaddagen]]*_34_KNMI_Stations[[#This Row],[Gewogen factor]]</f>
        <v>0</v>
      </c>
      <c r="P10824" s="89" cm="1">
        <f t="array" ref="P10824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0825" spans="1:16" x14ac:dyDescent="0.25">
      <c r="A10825">
        <v>350</v>
      </c>
      <c r="B10825" s="110">
        <v>45789</v>
      </c>
      <c r="C10825" s="89">
        <v>4.2</v>
      </c>
      <c r="D10825" s="89">
        <v>19.399999999999999</v>
      </c>
      <c r="E10825" s="96">
        <v>2759</v>
      </c>
      <c r="F10825" s="89">
        <v>0</v>
      </c>
      <c r="G10825" s="89">
        <v>1012.8</v>
      </c>
      <c r="H10825">
        <v>0.42</v>
      </c>
      <c r="I10825" t="s">
        <v>27</v>
      </c>
      <c r="J10825">
        <v>0.8</v>
      </c>
      <c r="K10825">
        <v>5</v>
      </c>
      <c r="L10825">
        <v>2025</v>
      </c>
      <c r="M10825" t="s">
        <v>133</v>
      </c>
      <c r="N10825" s="89" cm="1">
        <f t="array" ref="N10825">IF(ISNUMBER(_34_KNMI_Stations[[#This Row],[Etmaal temperatuur °C]]),IF(_34_KNMI_Stations[[#This Row],[Etmaal temperatuur °C]]&lt;stookgrens[],stookgrens[]-_34_KNMI_Stations[[#This Row],[Etmaal temperatuur °C]],0),"")</f>
        <v>0</v>
      </c>
      <c r="O10825" s="89">
        <f>_34_KNMI_Stations[[#This Row],[graaddagen]]*_34_KNMI_Stations[[#This Row],[Gewogen factor]]</f>
        <v>0</v>
      </c>
      <c r="P10825" s="89" cm="1">
        <f t="array" ref="P10825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0826" spans="1:16" x14ac:dyDescent="0.25">
      <c r="A10826">
        <v>350</v>
      </c>
      <c r="B10826" s="110">
        <v>45790</v>
      </c>
      <c r="C10826" s="89">
        <v>3.6</v>
      </c>
      <c r="D10826" s="89">
        <v>17.2</v>
      </c>
      <c r="E10826" s="96">
        <v>2845</v>
      </c>
      <c r="F10826" s="89">
        <v>0</v>
      </c>
      <c r="G10826" s="89">
        <v>1017.4</v>
      </c>
      <c r="H10826">
        <v>0.39</v>
      </c>
      <c r="I10826" t="s">
        <v>27</v>
      </c>
      <c r="J10826">
        <v>0.8</v>
      </c>
      <c r="K10826">
        <v>5</v>
      </c>
      <c r="L10826">
        <v>2025</v>
      </c>
      <c r="M10826" t="s">
        <v>133</v>
      </c>
      <c r="N10826" s="89" cm="1">
        <f t="array" ref="N10826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0826" s="89">
        <f>_34_KNMI_Stations[[#This Row],[graaddagen]]*_34_KNMI_Stations[[#This Row],[Gewogen factor]]</f>
        <v>0.64000000000000057</v>
      </c>
      <c r="P10826" s="89" cm="1">
        <f t="array" ref="P108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27" spans="1:16" x14ac:dyDescent="0.25">
      <c r="A10827">
        <v>350</v>
      </c>
      <c r="B10827" s="110">
        <v>45791</v>
      </c>
      <c r="C10827" s="89">
        <v>3.8</v>
      </c>
      <c r="D10827" s="89">
        <v>15</v>
      </c>
      <c r="E10827" s="96">
        <v>2572</v>
      </c>
      <c r="F10827" s="89">
        <v>0</v>
      </c>
      <c r="G10827" s="89">
        <v>1018.9</v>
      </c>
      <c r="H10827">
        <v>0.59</v>
      </c>
      <c r="I10827" t="s">
        <v>27</v>
      </c>
      <c r="J10827">
        <v>0.8</v>
      </c>
      <c r="K10827">
        <v>5</v>
      </c>
      <c r="L10827">
        <v>2025</v>
      </c>
      <c r="M10827" t="s">
        <v>133</v>
      </c>
      <c r="N10827" s="89" cm="1">
        <f t="array" ref="N10827">IF(ISNUMBER(_34_KNMI_Stations[[#This Row],[Etmaal temperatuur °C]]),IF(_34_KNMI_Stations[[#This Row],[Etmaal temperatuur °C]]&lt;stookgrens[],stookgrens[]-_34_KNMI_Stations[[#This Row],[Etmaal temperatuur °C]],0),"")</f>
        <v>3</v>
      </c>
      <c r="O10827" s="89">
        <f>_34_KNMI_Stations[[#This Row],[graaddagen]]*_34_KNMI_Stations[[#This Row],[Gewogen factor]]</f>
        <v>2.4000000000000004</v>
      </c>
      <c r="P10827" s="89" cm="1">
        <f t="array" ref="P108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28" spans="1:16" x14ac:dyDescent="0.25">
      <c r="A10828">
        <v>350</v>
      </c>
      <c r="B10828" s="110">
        <v>45792</v>
      </c>
      <c r="C10828" s="89">
        <v>4.9000000000000004</v>
      </c>
      <c r="D10828" s="89">
        <v>14.4</v>
      </c>
      <c r="E10828" s="96">
        <v>2213</v>
      </c>
      <c r="F10828" s="89">
        <v>0</v>
      </c>
      <c r="G10828" s="89">
        <v>1020.5</v>
      </c>
      <c r="H10828">
        <v>0.56000000000000005</v>
      </c>
      <c r="I10828" t="s">
        <v>27</v>
      </c>
      <c r="J10828">
        <v>0.8</v>
      </c>
      <c r="K10828">
        <v>5</v>
      </c>
      <c r="L10828">
        <v>2025</v>
      </c>
      <c r="M10828" t="s">
        <v>133</v>
      </c>
      <c r="N10828" s="89" cm="1">
        <f t="array" ref="N10828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10828" s="89">
        <f>_34_KNMI_Stations[[#This Row],[graaddagen]]*_34_KNMI_Stations[[#This Row],[Gewogen factor]]</f>
        <v>2.88</v>
      </c>
      <c r="P10828" s="89" cm="1">
        <f t="array" ref="P108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29" spans="1:16" x14ac:dyDescent="0.25">
      <c r="A10829">
        <v>350</v>
      </c>
      <c r="B10829" s="110">
        <v>45793</v>
      </c>
      <c r="C10829" s="89">
        <v>4</v>
      </c>
      <c r="D10829" s="89">
        <v>12.5</v>
      </c>
      <c r="E10829" s="96">
        <v>2637</v>
      </c>
      <c r="F10829" s="89">
        <v>0</v>
      </c>
      <c r="G10829" s="89">
        <v>1021.8</v>
      </c>
      <c r="H10829">
        <v>0.67</v>
      </c>
      <c r="I10829" t="s">
        <v>27</v>
      </c>
      <c r="J10829">
        <v>0.8</v>
      </c>
      <c r="K10829">
        <v>5</v>
      </c>
      <c r="L10829">
        <v>2025</v>
      </c>
      <c r="M10829" t="s">
        <v>133</v>
      </c>
      <c r="N10829" s="89" cm="1">
        <f t="array" ref="N10829">IF(ISNUMBER(_34_KNMI_Stations[[#This Row],[Etmaal temperatuur °C]]),IF(_34_KNMI_Stations[[#This Row],[Etmaal temperatuur °C]]&lt;stookgrens[],stookgrens[]-_34_KNMI_Stations[[#This Row],[Etmaal temperatuur °C]],0),"")</f>
        <v>5.5</v>
      </c>
      <c r="O10829" s="89">
        <f>_34_KNMI_Stations[[#This Row],[graaddagen]]*_34_KNMI_Stations[[#This Row],[Gewogen factor]]</f>
        <v>4.4000000000000004</v>
      </c>
      <c r="P10829" s="89" cm="1">
        <f t="array" ref="P108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30" spans="1:16" x14ac:dyDescent="0.25">
      <c r="A10830">
        <v>350</v>
      </c>
      <c r="B10830" s="110">
        <v>45794</v>
      </c>
      <c r="C10830" s="89">
        <v>4.0999999999999996</v>
      </c>
      <c r="D10830" s="89">
        <v>14</v>
      </c>
      <c r="E10830" s="96">
        <v>2448</v>
      </c>
      <c r="F10830" s="89">
        <v>0</v>
      </c>
      <c r="G10830" s="89">
        <v>1019.2</v>
      </c>
      <c r="H10830">
        <v>0.66</v>
      </c>
      <c r="I10830" t="s">
        <v>27</v>
      </c>
      <c r="J10830">
        <v>0.8</v>
      </c>
      <c r="K10830">
        <v>5</v>
      </c>
      <c r="L10830">
        <v>2025</v>
      </c>
      <c r="M10830" t="s">
        <v>133</v>
      </c>
      <c r="N10830" s="89" cm="1">
        <f t="array" ref="N10830">IF(ISNUMBER(_34_KNMI_Stations[[#This Row],[Etmaal temperatuur °C]]),IF(_34_KNMI_Stations[[#This Row],[Etmaal temperatuur °C]]&lt;stookgrens[],stookgrens[]-_34_KNMI_Stations[[#This Row],[Etmaal temperatuur °C]],0),"")</f>
        <v>4</v>
      </c>
      <c r="O10830" s="89">
        <f>_34_KNMI_Stations[[#This Row],[graaddagen]]*_34_KNMI_Stations[[#This Row],[Gewogen factor]]</f>
        <v>3.2</v>
      </c>
      <c r="P10830" s="89" cm="1">
        <f t="array" ref="P108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31" spans="1:16" x14ac:dyDescent="0.25">
      <c r="A10831">
        <v>350</v>
      </c>
      <c r="B10831" s="110">
        <v>45795</v>
      </c>
      <c r="C10831" s="89">
        <v>2.9</v>
      </c>
      <c r="D10831" s="89">
        <v>13.7</v>
      </c>
      <c r="E10831" s="96">
        <v>1457</v>
      </c>
      <c r="F10831" s="89">
        <v>-0.1</v>
      </c>
      <c r="G10831" s="89">
        <v>1018</v>
      </c>
      <c r="H10831">
        <v>0.7</v>
      </c>
      <c r="I10831" t="s">
        <v>27</v>
      </c>
      <c r="J10831">
        <v>0.8</v>
      </c>
      <c r="K10831">
        <v>5</v>
      </c>
      <c r="L10831">
        <v>2025</v>
      </c>
      <c r="M10831" t="s">
        <v>133</v>
      </c>
      <c r="N10831" s="89" cm="1">
        <f t="array" ref="N10831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0831" s="89">
        <f>_34_KNMI_Stations[[#This Row],[graaddagen]]*_34_KNMI_Stations[[#This Row],[Gewogen factor]]</f>
        <v>3.4400000000000008</v>
      </c>
      <c r="P10831" s="89" cm="1">
        <f t="array" ref="P108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32" spans="1:16" x14ac:dyDescent="0.25">
      <c r="A10832">
        <v>350</v>
      </c>
      <c r="B10832" s="110">
        <v>45796</v>
      </c>
      <c r="C10832" s="89">
        <v>3</v>
      </c>
      <c r="D10832" s="89">
        <v>15.8</v>
      </c>
      <c r="E10832" s="96">
        <v>2807</v>
      </c>
      <c r="F10832" s="89">
        <v>0</v>
      </c>
      <c r="G10832" s="89">
        <v>1019.4</v>
      </c>
      <c r="H10832">
        <v>0.56000000000000005</v>
      </c>
      <c r="I10832" t="s">
        <v>27</v>
      </c>
      <c r="J10832">
        <v>0.8</v>
      </c>
      <c r="K10832">
        <v>5</v>
      </c>
      <c r="L10832">
        <v>2025</v>
      </c>
      <c r="M10832" t="s">
        <v>349</v>
      </c>
      <c r="N10832" s="89" cm="1">
        <f t="array" ref="N10832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0832" s="89">
        <f>_34_KNMI_Stations[[#This Row],[graaddagen]]*_34_KNMI_Stations[[#This Row],[Gewogen factor]]</f>
        <v>1.7599999999999996</v>
      </c>
      <c r="P10832" s="89" cm="1">
        <f t="array" ref="P108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33" spans="1:16" x14ac:dyDescent="0.25">
      <c r="A10833">
        <v>350</v>
      </c>
      <c r="B10833" s="110">
        <v>45797</v>
      </c>
      <c r="C10833" s="89">
        <v>3.5</v>
      </c>
      <c r="D10833" s="89">
        <v>15.7</v>
      </c>
      <c r="E10833" s="96">
        <v>2790</v>
      </c>
      <c r="F10833" s="89">
        <v>0</v>
      </c>
      <c r="G10833" s="89">
        <v>1018.2</v>
      </c>
      <c r="H10833">
        <v>0.59</v>
      </c>
      <c r="I10833" t="s">
        <v>27</v>
      </c>
      <c r="J10833">
        <v>0.8</v>
      </c>
      <c r="K10833">
        <v>5</v>
      </c>
      <c r="L10833">
        <v>2025</v>
      </c>
      <c r="M10833" t="s">
        <v>349</v>
      </c>
      <c r="N10833" s="89" cm="1">
        <f t="array" ref="N10833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0833" s="89">
        <f>_34_KNMI_Stations[[#This Row],[graaddagen]]*_34_KNMI_Stations[[#This Row],[Gewogen factor]]</f>
        <v>1.8400000000000007</v>
      </c>
      <c r="P10833" s="89" cm="1">
        <f t="array" ref="P108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34" spans="1:16" x14ac:dyDescent="0.25">
      <c r="A10834">
        <v>350</v>
      </c>
      <c r="B10834" s="110">
        <v>45798</v>
      </c>
      <c r="C10834" s="89">
        <v>3.5</v>
      </c>
      <c r="D10834" s="89">
        <v>12.9</v>
      </c>
      <c r="E10834" s="96">
        <v>2178</v>
      </c>
      <c r="F10834" s="89">
        <v>0</v>
      </c>
      <c r="G10834" s="89">
        <v>1015</v>
      </c>
      <c r="H10834">
        <v>0.68</v>
      </c>
      <c r="I10834" t="s">
        <v>27</v>
      </c>
      <c r="J10834">
        <v>0.8</v>
      </c>
      <c r="K10834">
        <v>5</v>
      </c>
      <c r="L10834">
        <v>2025</v>
      </c>
      <c r="M10834" t="s">
        <v>349</v>
      </c>
      <c r="N10834" s="89" cm="1">
        <f t="array" ref="N10834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0834" s="89">
        <f>_34_KNMI_Stations[[#This Row],[graaddagen]]*_34_KNMI_Stations[[#This Row],[Gewogen factor]]</f>
        <v>4.08</v>
      </c>
      <c r="P10834" s="89" cm="1">
        <f t="array" ref="P108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35" spans="1:16" x14ac:dyDescent="0.25">
      <c r="A10835">
        <v>350</v>
      </c>
      <c r="B10835" s="110">
        <v>45799</v>
      </c>
      <c r="C10835" s="89">
        <v>4</v>
      </c>
      <c r="D10835" s="89">
        <v>10.6</v>
      </c>
      <c r="E10835" s="96">
        <v>2204</v>
      </c>
      <c r="F10835" s="89">
        <v>0.2</v>
      </c>
      <c r="G10835" s="89">
        <v>1016.7</v>
      </c>
      <c r="H10835">
        <v>0.63</v>
      </c>
      <c r="I10835" t="s">
        <v>27</v>
      </c>
      <c r="J10835">
        <v>0.8</v>
      </c>
      <c r="K10835">
        <v>5</v>
      </c>
      <c r="L10835">
        <v>2025</v>
      </c>
      <c r="M10835" t="s">
        <v>349</v>
      </c>
      <c r="N10835" s="89" cm="1">
        <f t="array" ref="N10835">IF(ISNUMBER(_34_KNMI_Stations[[#This Row],[Etmaal temperatuur °C]]),IF(_34_KNMI_Stations[[#This Row],[Etmaal temperatuur °C]]&lt;stookgrens[],stookgrens[]-_34_KNMI_Stations[[#This Row],[Etmaal temperatuur °C]],0),"")</f>
        <v>7.4</v>
      </c>
      <c r="O10835" s="89">
        <f>_34_KNMI_Stations[[#This Row],[graaddagen]]*_34_KNMI_Stations[[#This Row],[Gewogen factor]]</f>
        <v>5.9200000000000008</v>
      </c>
      <c r="P10835" s="89" cm="1">
        <f t="array" ref="P108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36" spans="1:16" x14ac:dyDescent="0.25">
      <c r="A10836">
        <v>350</v>
      </c>
      <c r="B10836" s="110">
        <v>45800</v>
      </c>
      <c r="C10836" s="89">
        <v>4.3</v>
      </c>
      <c r="D10836" s="89">
        <v>10.3</v>
      </c>
      <c r="E10836" s="96">
        <v>2039</v>
      </c>
      <c r="F10836" s="89">
        <v>0.1</v>
      </c>
      <c r="G10836" s="89">
        <v>1018.3</v>
      </c>
      <c r="H10836">
        <v>0.64</v>
      </c>
      <c r="I10836" t="s">
        <v>27</v>
      </c>
      <c r="J10836">
        <v>0.8</v>
      </c>
      <c r="K10836">
        <v>5</v>
      </c>
      <c r="L10836">
        <v>2025</v>
      </c>
      <c r="M10836" t="s">
        <v>349</v>
      </c>
      <c r="N10836" s="89" cm="1">
        <f t="array" ref="N10836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0836" s="89">
        <f>_34_KNMI_Stations[[#This Row],[graaddagen]]*_34_KNMI_Stations[[#This Row],[Gewogen factor]]</f>
        <v>6.16</v>
      </c>
      <c r="P10836" s="89" cm="1">
        <f t="array" ref="P108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37" spans="1:16" x14ac:dyDescent="0.25">
      <c r="A10837">
        <v>350</v>
      </c>
      <c r="B10837" s="110">
        <v>45801</v>
      </c>
      <c r="C10837" s="89">
        <v>4</v>
      </c>
      <c r="D10837" s="89">
        <v>12.6</v>
      </c>
      <c r="E10837" s="96">
        <v>690</v>
      </c>
      <c r="F10837" s="89">
        <v>6.6</v>
      </c>
      <c r="G10837" s="89">
        <v>1013.3</v>
      </c>
      <c r="H10837">
        <v>0.82</v>
      </c>
      <c r="I10837" t="s">
        <v>27</v>
      </c>
      <c r="J10837">
        <v>0.8</v>
      </c>
      <c r="K10837">
        <v>5</v>
      </c>
      <c r="L10837">
        <v>2025</v>
      </c>
      <c r="M10837" t="s">
        <v>349</v>
      </c>
      <c r="N10837" s="89" cm="1">
        <f t="array" ref="N10837">IF(ISNUMBER(_34_KNMI_Stations[[#This Row],[Etmaal temperatuur °C]]),IF(_34_KNMI_Stations[[#This Row],[Etmaal temperatuur °C]]&lt;stookgrens[],stookgrens[]-_34_KNMI_Stations[[#This Row],[Etmaal temperatuur °C]],0),"")</f>
        <v>5.4</v>
      </c>
      <c r="O10837" s="89">
        <f>_34_KNMI_Stations[[#This Row],[graaddagen]]*_34_KNMI_Stations[[#This Row],[Gewogen factor]]</f>
        <v>4.32</v>
      </c>
      <c r="P10837" s="89" cm="1">
        <f t="array" ref="P108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38" spans="1:16" x14ac:dyDescent="0.25">
      <c r="A10838">
        <v>350</v>
      </c>
      <c r="B10838" s="110">
        <v>45802</v>
      </c>
      <c r="C10838" s="89">
        <v>4.3</v>
      </c>
      <c r="D10838" s="89">
        <v>16.3</v>
      </c>
      <c r="E10838" s="96">
        <v>1264</v>
      </c>
      <c r="F10838" s="89">
        <v>1.3</v>
      </c>
      <c r="G10838" s="89">
        <v>1010.3</v>
      </c>
      <c r="H10838">
        <v>0.75</v>
      </c>
      <c r="I10838" t="s">
        <v>27</v>
      </c>
      <c r="J10838">
        <v>0.8</v>
      </c>
      <c r="K10838">
        <v>5</v>
      </c>
      <c r="L10838">
        <v>2025</v>
      </c>
      <c r="M10838" t="s">
        <v>349</v>
      </c>
      <c r="N10838" s="89" cm="1">
        <f t="array" ref="N10838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0838" s="89">
        <f>_34_KNMI_Stations[[#This Row],[graaddagen]]*_34_KNMI_Stations[[#This Row],[Gewogen factor]]</f>
        <v>1.3599999999999994</v>
      </c>
      <c r="P10838" s="89" cm="1">
        <f t="array" ref="P108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39" spans="1:16" x14ac:dyDescent="0.25">
      <c r="A10839">
        <v>350</v>
      </c>
      <c r="B10839" s="110">
        <v>45803</v>
      </c>
      <c r="C10839" s="89">
        <v>3.8</v>
      </c>
      <c r="D10839" s="89">
        <v>15.1</v>
      </c>
      <c r="E10839" s="96">
        <v>1703</v>
      </c>
      <c r="F10839" s="89">
        <v>-0.1</v>
      </c>
      <c r="G10839" s="89">
        <v>1016.5</v>
      </c>
      <c r="H10839">
        <v>0.63</v>
      </c>
      <c r="I10839" t="s">
        <v>27</v>
      </c>
      <c r="J10839">
        <v>0.8</v>
      </c>
      <c r="K10839">
        <v>5</v>
      </c>
      <c r="L10839">
        <v>2025</v>
      </c>
      <c r="M10839" t="s">
        <v>350</v>
      </c>
      <c r="N10839" s="89" cm="1">
        <f t="array" ref="N10839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0839" s="89">
        <f>_34_KNMI_Stations[[#This Row],[graaddagen]]*_34_KNMI_Stations[[#This Row],[Gewogen factor]]</f>
        <v>2.3200000000000003</v>
      </c>
      <c r="P10839" s="89" cm="1">
        <f t="array" ref="P108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40" spans="1:16" x14ac:dyDescent="0.25">
      <c r="A10840">
        <v>350</v>
      </c>
      <c r="B10840" s="110">
        <v>45804</v>
      </c>
      <c r="C10840" s="89">
        <v>5.5</v>
      </c>
      <c r="D10840" s="89">
        <v>14.6</v>
      </c>
      <c r="E10840" s="96">
        <v>732</v>
      </c>
      <c r="F10840" s="89">
        <v>11.7</v>
      </c>
      <c r="G10840" s="89">
        <v>1014</v>
      </c>
      <c r="H10840">
        <v>0.85</v>
      </c>
      <c r="I10840" t="s">
        <v>27</v>
      </c>
      <c r="J10840">
        <v>0.8</v>
      </c>
      <c r="K10840">
        <v>5</v>
      </c>
      <c r="L10840">
        <v>2025</v>
      </c>
      <c r="M10840" t="s">
        <v>350</v>
      </c>
      <c r="N10840" s="89" cm="1">
        <f t="array" ref="N10840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0840" s="89">
        <f>_34_KNMI_Stations[[#This Row],[graaddagen]]*_34_KNMI_Stations[[#This Row],[Gewogen factor]]</f>
        <v>2.7200000000000006</v>
      </c>
      <c r="P10840" s="89" cm="1">
        <f t="array" ref="P108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41" spans="1:16" x14ac:dyDescent="0.25">
      <c r="A10841">
        <v>350</v>
      </c>
      <c r="B10841" s="110">
        <v>45805</v>
      </c>
      <c r="C10841" s="89">
        <v>4.5999999999999996</v>
      </c>
      <c r="D10841" s="89">
        <v>14.8</v>
      </c>
      <c r="E10841" s="96">
        <v>1428</v>
      </c>
      <c r="F10841" s="89">
        <v>1.3</v>
      </c>
      <c r="G10841" s="89">
        <v>1015.8</v>
      </c>
      <c r="H10841">
        <v>0.82</v>
      </c>
      <c r="I10841" t="s">
        <v>27</v>
      </c>
      <c r="J10841">
        <v>0.8</v>
      </c>
      <c r="K10841">
        <v>5</v>
      </c>
      <c r="L10841">
        <v>2025</v>
      </c>
      <c r="M10841" t="s">
        <v>350</v>
      </c>
      <c r="N10841" s="89" cm="1">
        <f t="array" ref="N10841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0841" s="89">
        <f>_34_KNMI_Stations[[#This Row],[graaddagen]]*_34_KNMI_Stations[[#This Row],[Gewogen factor]]</f>
        <v>2.5599999999999996</v>
      </c>
      <c r="P10841" s="89" cm="1">
        <f t="array" ref="P108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42" spans="1:16" x14ac:dyDescent="0.25">
      <c r="A10842">
        <v>350</v>
      </c>
      <c r="B10842" s="110">
        <v>45806</v>
      </c>
      <c r="C10842" s="89">
        <v>3.7</v>
      </c>
      <c r="D10842" s="89">
        <v>15.2</v>
      </c>
      <c r="E10842" s="96">
        <v>1141</v>
      </c>
      <c r="F10842" s="89">
        <v>0.3</v>
      </c>
      <c r="G10842" s="89">
        <v>1020.7</v>
      </c>
      <c r="H10842">
        <v>0.86</v>
      </c>
      <c r="I10842" t="s">
        <v>27</v>
      </c>
      <c r="J10842">
        <v>0.8</v>
      </c>
      <c r="K10842">
        <v>5</v>
      </c>
      <c r="L10842">
        <v>2025</v>
      </c>
      <c r="M10842" t="s">
        <v>350</v>
      </c>
      <c r="N10842" s="89" cm="1">
        <f t="array" ref="N10842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0842" s="89">
        <f>_34_KNMI_Stations[[#This Row],[graaddagen]]*_34_KNMI_Stations[[#This Row],[Gewogen factor]]</f>
        <v>2.2400000000000007</v>
      </c>
      <c r="P10842" s="89" cm="1">
        <f t="array" ref="P108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43" spans="1:16" x14ac:dyDescent="0.25">
      <c r="A10843">
        <v>350</v>
      </c>
      <c r="B10843" s="110">
        <v>45807</v>
      </c>
      <c r="C10843" s="89">
        <v>2.9</v>
      </c>
      <c r="D10843" s="89">
        <v>17.7</v>
      </c>
      <c r="E10843" s="96">
        <v>1998</v>
      </c>
      <c r="F10843" s="89">
        <v>0</v>
      </c>
      <c r="G10843" s="89">
        <v>1019.8</v>
      </c>
      <c r="H10843">
        <v>0.8</v>
      </c>
      <c r="I10843" t="s">
        <v>27</v>
      </c>
      <c r="J10843">
        <v>0.8</v>
      </c>
      <c r="K10843">
        <v>5</v>
      </c>
      <c r="L10843">
        <v>2025</v>
      </c>
      <c r="M10843" t="s">
        <v>350</v>
      </c>
      <c r="N10843" s="89" cm="1">
        <f t="array" ref="N10843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10843" s="89">
        <f>_34_KNMI_Stations[[#This Row],[graaddagen]]*_34_KNMI_Stations[[#This Row],[Gewogen factor]]</f>
        <v>0.24000000000000057</v>
      </c>
      <c r="P10843" s="89" cm="1">
        <f t="array" ref="P108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44" spans="1:16" x14ac:dyDescent="0.25">
      <c r="A10844">
        <v>350</v>
      </c>
      <c r="B10844" s="110">
        <v>45808</v>
      </c>
      <c r="C10844" s="89">
        <v>1.8</v>
      </c>
      <c r="D10844" s="89">
        <v>20</v>
      </c>
      <c r="E10844" s="96">
        <v>2198</v>
      </c>
      <c r="F10844" s="89">
        <v>-0.1</v>
      </c>
      <c r="G10844" s="89">
        <v>1016.7</v>
      </c>
      <c r="H10844">
        <v>0.72</v>
      </c>
      <c r="I10844" t="s">
        <v>27</v>
      </c>
      <c r="J10844">
        <v>0.8</v>
      </c>
      <c r="K10844">
        <v>5</v>
      </c>
      <c r="L10844">
        <v>2025</v>
      </c>
      <c r="M10844" t="s">
        <v>350</v>
      </c>
      <c r="N10844" s="89" cm="1">
        <f t="array" ref="N10844">IF(ISNUMBER(_34_KNMI_Stations[[#This Row],[Etmaal temperatuur °C]]),IF(_34_KNMI_Stations[[#This Row],[Etmaal temperatuur °C]]&lt;stookgrens[],stookgrens[]-_34_KNMI_Stations[[#This Row],[Etmaal temperatuur °C]],0),"")</f>
        <v>0</v>
      </c>
      <c r="O10844" s="89">
        <f>_34_KNMI_Stations[[#This Row],[graaddagen]]*_34_KNMI_Stations[[#This Row],[Gewogen factor]]</f>
        <v>0</v>
      </c>
      <c r="P10844" s="89" cm="1">
        <f t="array" ref="P10844">IF(ISNUMBER(_34_KNMI_Stations[[#This Row],[Etmaal temperatuur °C]]),IF(_34_KNMI_Stations[[#This Row],[Etmaal temperatuur °C]]&gt;stookgrens[],_34_KNMI_Stations[[#This Row],[Etmaal temperatuur °C]]-stookgrens[],0),"")</f>
        <v>2</v>
      </c>
    </row>
    <row r="10845" spans="1:16" x14ac:dyDescent="0.25">
      <c r="A10845">
        <v>350</v>
      </c>
      <c r="B10845" s="110">
        <v>45809</v>
      </c>
      <c r="C10845" s="89">
        <v>3.4</v>
      </c>
      <c r="D10845" s="89">
        <v>17</v>
      </c>
      <c r="E10845" s="96">
        <v>1665</v>
      </c>
      <c r="F10845" s="89">
        <v>0</v>
      </c>
      <c r="G10845" s="89">
        <v>1014.3</v>
      </c>
      <c r="H10845">
        <v>0.69</v>
      </c>
      <c r="I10845" t="s">
        <v>27</v>
      </c>
      <c r="J10845">
        <v>0.8</v>
      </c>
      <c r="K10845">
        <v>6</v>
      </c>
      <c r="L10845">
        <v>2025</v>
      </c>
      <c r="M10845" t="s">
        <v>350</v>
      </c>
      <c r="N10845" s="89" cm="1">
        <f t="array" ref="N10845">IF(ISNUMBER(_34_KNMI_Stations[[#This Row],[Etmaal temperatuur °C]]),IF(_34_KNMI_Stations[[#This Row],[Etmaal temperatuur °C]]&lt;stookgrens[],stookgrens[]-_34_KNMI_Stations[[#This Row],[Etmaal temperatuur °C]],0),"")</f>
        <v>1</v>
      </c>
      <c r="O10845" s="89">
        <f>_34_KNMI_Stations[[#This Row],[graaddagen]]*_34_KNMI_Stations[[#This Row],[Gewogen factor]]</f>
        <v>0.8</v>
      </c>
      <c r="P10845" s="89" cm="1">
        <f t="array" ref="P108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46" spans="1:16" x14ac:dyDescent="0.25">
      <c r="A10846">
        <v>350</v>
      </c>
      <c r="B10846" s="110">
        <v>45810</v>
      </c>
      <c r="C10846" s="89">
        <v>3</v>
      </c>
      <c r="D10846" s="89">
        <v>14.1</v>
      </c>
      <c r="E10846" s="96">
        <v>2085</v>
      </c>
      <c r="F10846" s="89">
        <v>0.7</v>
      </c>
      <c r="G10846" s="89">
        <v>1016.2</v>
      </c>
      <c r="H10846">
        <v>0.72</v>
      </c>
      <c r="I10846" t="s">
        <v>27</v>
      </c>
      <c r="J10846">
        <v>0.8</v>
      </c>
      <c r="K10846">
        <v>6</v>
      </c>
      <c r="L10846">
        <v>2025</v>
      </c>
      <c r="M10846" t="s">
        <v>351</v>
      </c>
      <c r="N10846" s="89" cm="1">
        <f t="array" ref="N10846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0846" s="89">
        <f>_34_KNMI_Stations[[#This Row],[graaddagen]]*_34_KNMI_Stations[[#This Row],[Gewogen factor]]</f>
        <v>3.1200000000000006</v>
      </c>
      <c r="P10846" s="89" cm="1">
        <f t="array" ref="P108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47" spans="1:16" x14ac:dyDescent="0.25">
      <c r="A10847">
        <v>350</v>
      </c>
      <c r="B10847" s="110">
        <v>45811</v>
      </c>
      <c r="C10847" s="89">
        <v>4</v>
      </c>
      <c r="D10847" s="89">
        <v>17.2</v>
      </c>
      <c r="E10847" s="96">
        <v>2186</v>
      </c>
      <c r="F10847" s="89">
        <v>0</v>
      </c>
      <c r="G10847" s="89">
        <v>1010.3</v>
      </c>
      <c r="H10847">
        <v>0.57999999999999996</v>
      </c>
      <c r="I10847" t="s">
        <v>27</v>
      </c>
      <c r="J10847">
        <v>0.8</v>
      </c>
      <c r="K10847">
        <v>6</v>
      </c>
      <c r="L10847">
        <v>2025</v>
      </c>
      <c r="M10847" t="s">
        <v>351</v>
      </c>
      <c r="N10847" s="89" cm="1">
        <f t="array" ref="N10847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0847" s="89">
        <f>_34_KNMI_Stations[[#This Row],[graaddagen]]*_34_KNMI_Stations[[#This Row],[Gewogen factor]]</f>
        <v>0.64000000000000057</v>
      </c>
      <c r="P10847" s="89" cm="1">
        <f t="array" ref="P108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48" spans="1:16" x14ac:dyDescent="0.25">
      <c r="A10848">
        <v>350</v>
      </c>
      <c r="B10848" s="110">
        <v>45812</v>
      </c>
      <c r="C10848" s="89">
        <v>3</v>
      </c>
      <c r="D10848" s="89">
        <v>15</v>
      </c>
      <c r="E10848" s="96">
        <v>1479</v>
      </c>
      <c r="F10848" s="89">
        <v>0.3</v>
      </c>
      <c r="G10848" s="89">
        <v>1007.7</v>
      </c>
      <c r="H10848">
        <v>0.72</v>
      </c>
      <c r="I10848" t="s">
        <v>27</v>
      </c>
      <c r="J10848">
        <v>0.8</v>
      </c>
      <c r="K10848">
        <v>6</v>
      </c>
      <c r="L10848">
        <v>2025</v>
      </c>
      <c r="M10848" t="s">
        <v>351</v>
      </c>
      <c r="N10848" s="89" cm="1">
        <f t="array" ref="N10848">IF(ISNUMBER(_34_KNMI_Stations[[#This Row],[Etmaal temperatuur °C]]),IF(_34_KNMI_Stations[[#This Row],[Etmaal temperatuur °C]]&lt;stookgrens[],stookgrens[]-_34_KNMI_Stations[[#This Row],[Etmaal temperatuur °C]],0),"")</f>
        <v>3</v>
      </c>
      <c r="O10848" s="89">
        <f>_34_KNMI_Stations[[#This Row],[graaddagen]]*_34_KNMI_Stations[[#This Row],[Gewogen factor]]</f>
        <v>2.4000000000000004</v>
      </c>
      <c r="P10848" s="89" cm="1">
        <f t="array" ref="P108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49" spans="1:16" x14ac:dyDescent="0.25">
      <c r="A10849">
        <v>350</v>
      </c>
      <c r="B10849" s="110">
        <v>45813</v>
      </c>
      <c r="C10849" s="89">
        <v>5</v>
      </c>
      <c r="D10849" s="89">
        <v>15.3</v>
      </c>
      <c r="E10849" s="96">
        <v>1442</v>
      </c>
      <c r="F10849" s="89">
        <v>4.7</v>
      </c>
      <c r="G10849" s="89">
        <v>1006.7</v>
      </c>
      <c r="H10849">
        <v>0.8</v>
      </c>
      <c r="I10849" t="s">
        <v>27</v>
      </c>
      <c r="J10849">
        <v>0.8</v>
      </c>
      <c r="K10849">
        <v>6</v>
      </c>
      <c r="L10849">
        <v>2025</v>
      </c>
      <c r="M10849" t="s">
        <v>351</v>
      </c>
      <c r="N10849" s="89" cm="1">
        <f t="array" ref="N10849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0849" s="89">
        <f>_34_KNMI_Stations[[#This Row],[graaddagen]]*_34_KNMI_Stations[[#This Row],[Gewogen factor]]</f>
        <v>2.1599999999999997</v>
      </c>
      <c r="P10849" s="89" cm="1">
        <f t="array" ref="P108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50" spans="1:16" x14ac:dyDescent="0.25">
      <c r="A10850">
        <v>350</v>
      </c>
      <c r="B10850" s="110">
        <v>45814</v>
      </c>
      <c r="C10850" s="89">
        <v>4</v>
      </c>
      <c r="D10850" s="89">
        <v>15.5</v>
      </c>
      <c r="E10850" s="96">
        <v>1757</v>
      </c>
      <c r="F10850" s="89">
        <v>3.9</v>
      </c>
      <c r="G10850" s="89">
        <v>1008.2</v>
      </c>
      <c r="H10850">
        <v>0.79</v>
      </c>
      <c r="I10850" t="s">
        <v>27</v>
      </c>
      <c r="J10850">
        <v>0.8</v>
      </c>
      <c r="K10850">
        <v>6</v>
      </c>
      <c r="L10850">
        <v>2025</v>
      </c>
      <c r="M10850" t="s">
        <v>351</v>
      </c>
      <c r="N10850" s="89" cm="1">
        <f t="array" ref="N10850">IF(ISNUMBER(_34_KNMI_Stations[[#This Row],[Etmaal temperatuur °C]]),IF(_34_KNMI_Stations[[#This Row],[Etmaal temperatuur °C]]&lt;stookgrens[],stookgrens[]-_34_KNMI_Stations[[#This Row],[Etmaal temperatuur °C]],0),"")</f>
        <v>2.5</v>
      </c>
      <c r="O10850" s="89">
        <f>_34_KNMI_Stations[[#This Row],[graaddagen]]*_34_KNMI_Stations[[#This Row],[Gewogen factor]]</f>
        <v>2</v>
      </c>
      <c r="P10850" s="89" cm="1">
        <f t="array" ref="P108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51" spans="1:16" x14ac:dyDescent="0.25">
      <c r="A10851">
        <v>350</v>
      </c>
      <c r="B10851" s="110">
        <v>45815</v>
      </c>
      <c r="C10851" s="89">
        <v>3.4</v>
      </c>
      <c r="D10851" s="89">
        <v>13.7</v>
      </c>
      <c r="E10851" s="96">
        <v>1362</v>
      </c>
      <c r="F10851" s="89">
        <v>17.7</v>
      </c>
      <c r="G10851" s="89">
        <v>1007.5</v>
      </c>
      <c r="H10851">
        <v>0.87</v>
      </c>
      <c r="I10851" t="s">
        <v>27</v>
      </c>
      <c r="J10851">
        <v>0.8</v>
      </c>
      <c r="K10851">
        <v>6</v>
      </c>
      <c r="L10851">
        <v>2025</v>
      </c>
      <c r="M10851" t="s">
        <v>351</v>
      </c>
      <c r="N10851" s="89" cm="1">
        <f t="array" ref="N10851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0851" s="89">
        <f>_34_KNMI_Stations[[#This Row],[graaddagen]]*_34_KNMI_Stations[[#This Row],[Gewogen factor]]</f>
        <v>3.4400000000000008</v>
      </c>
      <c r="P10851" s="89" cm="1">
        <f t="array" ref="P108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52" spans="1:16" x14ac:dyDescent="0.25">
      <c r="A10852">
        <v>350</v>
      </c>
      <c r="B10852" s="110">
        <v>45816</v>
      </c>
      <c r="C10852" s="89">
        <v>5.4</v>
      </c>
      <c r="D10852" s="89">
        <v>13.3</v>
      </c>
      <c r="E10852" s="96">
        <v>1775</v>
      </c>
      <c r="F10852" s="89">
        <v>3.6</v>
      </c>
      <c r="G10852" s="89">
        <v>1014.8</v>
      </c>
      <c r="H10852">
        <v>0.76</v>
      </c>
      <c r="I10852" t="s">
        <v>27</v>
      </c>
      <c r="J10852">
        <v>0.8</v>
      </c>
      <c r="K10852">
        <v>6</v>
      </c>
      <c r="L10852">
        <v>2025</v>
      </c>
      <c r="M10852" t="s">
        <v>351</v>
      </c>
      <c r="N10852" s="89" cm="1">
        <f t="array" ref="N10852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10852" s="89">
        <f>_34_KNMI_Stations[[#This Row],[graaddagen]]*_34_KNMI_Stations[[#This Row],[Gewogen factor]]</f>
        <v>3.76</v>
      </c>
      <c r="P10852" s="89" cm="1">
        <f t="array" ref="P108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53" spans="1:16" x14ac:dyDescent="0.25">
      <c r="A10853">
        <v>350</v>
      </c>
      <c r="B10853" s="110">
        <v>45817</v>
      </c>
      <c r="C10853" s="89">
        <v>2.8</v>
      </c>
      <c r="D10853" s="89">
        <v>14.9</v>
      </c>
      <c r="E10853" s="96">
        <v>1873</v>
      </c>
      <c r="F10853" s="89">
        <v>0</v>
      </c>
      <c r="G10853" s="89">
        <v>1021.7</v>
      </c>
      <c r="H10853">
        <v>0.71</v>
      </c>
      <c r="I10853" t="s">
        <v>27</v>
      </c>
      <c r="J10853">
        <v>0.8</v>
      </c>
      <c r="K10853">
        <v>6</v>
      </c>
      <c r="L10853">
        <v>2025</v>
      </c>
      <c r="M10853" t="s">
        <v>352</v>
      </c>
      <c r="N10853" s="89" cm="1">
        <f t="array" ref="N10853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10853" s="89">
        <f>_34_KNMI_Stations[[#This Row],[graaddagen]]*_34_KNMI_Stations[[#This Row],[Gewogen factor]]</f>
        <v>2.48</v>
      </c>
      <c r="P10853" s="89" cm="1">
        <f t="array" ref="P108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54" spans="1:16" x14ac:dyDescent="0.25">
      <c r="A10854">
        <v>350</v>
      </c>
      <c r="B10854" s="110">
        <v>45818</v>
      </c>
      <c r="C10854" s="89">
        <v>3.9</v>
      </c>
      <c r="D10854" s="89">
        <v>14.4</v>
      </c>
      <c r="E10854" s="96">
        <v>1072</v>
      </c>
      <c r="F10854" s="89">
        <v>0.3</v>
      </c>
      <c r="G10854" s="89">
        <v>1017.4</v>
      </c>
      <c r="H10854">
        <v>0.79</v>
      </c>
      <c r="I10854" t="s">
        <v>27</v>
      </c>
      <c r="J10854">
        <v>0.8</v>
      </c>
      <c r="K10854">
        <v>6</v>
      </c>
      <c r="L10854">
        <v>2025</v>
      </c>
      <c r="M10854" t="s">
        <v>352</v>
      </c>
      <c r="N10854" s="89" cm="1">
        <f t="array" ref="N10854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10854" s="89">
        <f>_34_KNMI_Stations[[#This Row],[graaddagen]]*_34_KNMI_Stations[[#This Row],[Gewogen factor]]</f>
        <v>2.88</v>
      </c>
      <c r="P10854" s="89" cm="1">
        <f t="array" ref="P108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55" spans="1:16" x14ac:dyDescent="0.25">
      <c r="A10855">
        <v>350</v>
      </c>
      <c r="B10855" s="110">
        <v>45819</v>
      </c>
      <c r="C10855" s="89">
        <v>2.5</v>
      </c>
      <c r="D10855" s="89">
        <v>15.2</v>
      </c>
      <c r="E10855" s="96">
        <v>2821</v>
      </c>
      <c r="F10855" s="89">
        <v>0</v>
      </c>
      <c r="G10855" s="89">
        <v>1021.6</v>
      </c>
      <c r="H10855">
        <v>0.69</v>
      </c>
      <c r="I10855" t="s">
        <v>27</v>
      </c>
      <c r="J10855">
        <v>0.8</v>
      </c>
      <c r="K10855">
        <v>6</v>
      </c>
      <c r="L10855">
        <v>2025</v>
      </c>
      <c r="M10855" t="s">
        <v>352</v>
      </c>
      <c r="N10855" s="89" cm="1">
        <f t="array" ref="N10855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0855" s="89">
        <f>_34_KNMI_Stations[[#This Row],[graaddagen]]*_34_KNMI_Stations[[#This Row],[Gewogen factor]]</f>
        <v>2.2400000000000007</v>
      </c>
      <c r="P10855" s="89" cm="1">
        <f t="array" ref="P108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56" spans="1:16" x14ac:dyDescent="0.25">
      <c r="A10856">
        <v>350</v>
      </c>
      <c r="B10856" s="110">
        <v>45820</v>
      </c>
      <c r="C10856" s="89">
        <v>4.9000000000000004</v>
      </c>
      <c r="D10856" s="89">
        <v>21.6</v>
      </c>
      <c r="E10856" s="96">
        <v>2880</v>
      </c>
      <c r="F10856" s="89">
        <v>0</v>
      </c>
      <c r="G10856" s="89">
        <v>1016.3</v>
      </c>
      <c r="H10856">
        <v>0.54</v>
      </c>
      <c r="I10856" t="s">
        <v>27</v>
      </c>
      <c r="J10856">
        <v>0.8</v>
      </c>
      <c r="K10856">
        <v>6</v>
      </c>
      <c r="L10856">
        <v>2025</v>
      </c>
      <c r="M10856" t="s">
        <v>352</v>
      </c>
      <c r="N10856" s="89" cm="1">
        <f t="array" ref="N10856">IF(ISNUMBER(_34_KNMI_Stations[[#This Row],[Etmaal temperatuur °C]]),IF(_34_KNMI_Stations[[#This Row],[Etmaal temperatuur °C]]&lt;stookgrens[],stookgrens[]-_34_KNMI_Stations[[#This Row],[Etmaal temperatuur °C]],0),"")</f>
        <v>0</v>
      </c>
      <c r="O10856" s="89">
        <f>_34_KNMI_Stations[[#This Row],[graaddagen]]*_34_KNMI_Stations[[#This Row],[Gewogen factor]]</f>
        <v>0</v>
      </c>
      <c r="P10856" s="89" cm="1">
        <f t="array" ref="P10856">IF(ISNUMBER(_34_KNMI_Stations[[#This Row],[Etmaal temperatuur °C]]),IF(_34_KNMI_Stations[[#This Row],[Etmaal temperatuur °C]]&gt;stookgrens[],_34_KNMI_Stations[[#This Row],[Etmaal temperatuur °C]]-stookgrens[],0),"")</f>
        <v>3.6000000000000014</v>
      </c>
    </row>
    <row r="10857" spans="1:16" x14ac:dyDescent="0.25">
      <c r="A10857">
        <v>350</v>
      </c>
      <c r="B10857" s="110">
        <v>45821</v>
      </c>
      <c r="C10857" s="89">
        <v>2.8</v>
      </c>
      <c r="D10857" s="89">
        <v>26.3</v>
      </c>
      <c r="E10857" s="96">
        <v>2807</v>
      </c>
      <c r="F10857" s="89">
        <v>0</v>
      </c>
      <c r="G10857" s="89">
        <v>1017.6</v>
      </c>
      <c r="H10857">
        <v>0.55000000000000004</v>
      </c>
      <c r="I10857" t="s">
        <v>27</v>
      </c>
      <c r="J10857">
        <v>0.8</v>
      </c>
      <c r="K10857">
        <v>6</v>
      </c>
      <c r="L10857">
        <v>2025</v>
      </c>
      <c r="M10857" t="s">
        <v>352</v>
      </c>
      <c r="N10857" s="89" cm="1">
        <f t="array" ref="N10857">IF(ISNUMBER(_34_KNMI_Stations[[#This Row],[Etmaal temperatuur °C]]),IF(_34_KNMI_Stations[[#This Row],[Etmaal temperatuur °C]]&lt;stookgrens[],stookgrens[]-_34_KNMI_Stations[[#This Row],[Etmaal temperatuur °C]],0),"")</f>
        <v>0</v>
      </c>
      <c r="O10857" s="89">
        <f>_34_KNMI_Stations[[#This Row],[graaddagen]]*_34_KNMI_Stations[[#This Row],[Gewogen factor]]</f>
        <v>0</v>
      </c>
      <c r="P10857" s="89" cm="1">
        <f t="array" ref="P10857">IF(ISNUMBER(_34_KNMI_Stations[[#This Row],[Etmaal temperatuur °C]]),IF(_34_KNMI_Stations[[#This Row],[Etmaal temperatuur °C]]&gt;stookgrens[],_34_KNMI_Stations[[#This Row],[Etmaal temperatuur °C]]-stookgrens[],0),"")</f>
        <v>8.3000000000000007</v>
      </c>
    </row>
    <row r="10858" spans="1:16" x14ac:dyDescent="0.25">
      <c r="A10858">
        <v>350</v>
      </c>
      <c r="B10858" s="110">
        <v>45822</v>
      </c>
      <c r="C10858" s="89">
        <v>2.7</v>
      </c>
      <c r="D10858" s="89">
        <v>22.2</v>
      </c>
      <c r="E10858" s="96">
        <v>1188</v>
      </c>
      <c r="F10858" s="89">
        <v>0.2</v>
      </c>
      <c r="G10858" s="89">
        <v>1017.4</v>
      </c>
      <c r="H10858">
        <v>0.68</v>
      </c>
      <c r="I10858" t="s">
        <v>27</v>
      </c>
      <c r="J10858">
        <v>0.8</v>
      </c>
      <c r="K10858">
        <v>6</v>
      </c>
      <c r="L10858">
        <v>2025</v>
      </c>
      <c r="M10858" t="s">
        <v>352</v>
      </c>
      <c r="N10858" s="89" cm="1">
        <f t="array" ref="N10858">IF(ISNUMBER(_34_KNMI_Stations[[#This Row],[Etmaal temperatuur °C]]),IF(_34_KNMI_Stations[[#This Row],[Etmaal temperatuur °C]]&lt;stookgrens[],stookgrens[]-_34_KNMI_Stations[[#This Row],[Etmaal temperatuur °C]],0),"")</f>
        <v>0</v>
      </c>
      <c r="O10858" s="89">
        <f>_34_KNMI_Stations[[#This Row],[graaddagen]]*_34_KNMI_Stations[[#This Row],[Gewogen factor]]</f>
        <v>0</v>
      </c>
      <c r="P10858" s="89" cm="1">
        <f t="array" ref="P10858">IF(ISNUMBER(_34_KNMI_Stations[[#This Row],[Etmaal temperatuur °C]]),IF(_34_KNMI_Stations[[#This Row],[Etmaal temperatuur °C]]&gt;stookgrens[],_34_KNMI_Stations[[#This Row],[Etmaal temperatuur °C]]-stookgrens[],0),"")</f>
        <v>4.1999999999999993</v>
      </c>
    </row>
    <row r="10859" spans="1:16" x14ac:dyDescent="0.25">
      <c r="A10859">
        <v>350</v>
      </c>
      <c r="B10859" s="110">
        <v>45823</v>
      </c>
      <c r="C10859" s="89">
        <v>3.7</v>
      </c>
      <c r="D10859" s="89">
        <v>18.3</v>
      </c>
      <c r="E10859" s="96">
        <v>2551</v>
      </c>
      <c r="F10859" s="89">
        <v>0</v>
      </c>
      <c r="G10859" s="89">
        <v>1022.1</v>
      </c>
      <c r="H10859">
        <v>0.64</v>
      </c>
      <c r="I10859" t="s">
        <v>27</v>
      </c>
      <c r="J10859">
        <v>0.8</v>
      </c>
      <c r="K10859">
        <v>6</v>
      </c>
      <c r="L10859">
        <v>2025</v>
      </c>
      <c r="M10859" t="s">
        <v>352</v>
      </c>
      <c r="N10859" s="89" cm="1">
        <f t="array" ref="N10859">IF(ISNUMBER(_34_KNMI_Stations[[#This Row],[Etmaal temperatuur °C]]),IF(_34_KNMI_Stations[[#This Row],[Etmaal temperatuur °C]]&lt;stookgrens[],stookgrens[]-_34_KNMI_Stations[[#This Row],[Etmaal temperatuur °C]],0),"")</f>
        <v>0</v>
      </c>
      <c r="O10859" s="89">
        <f>_34_KNMI_Stations[[#This Row],[graaddagen]]*_34_KNMI_Stations[[#This Row],[Gewogen factor]]</f>
        <v>0</v>
      </c>
      <c r="P10859" s="89" cm="1">
        <f t="array" ref="P10859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0860" spans="1:16" x14ac:dyDescent="0.25">
      <c r="A10860">
        <v>350</v>
      </c>
      <c r="B10860" s="110">
        <v>45824</v>
      </c>
      <c r="C10860" s="89">
        <v>2.7</v>
      </c>
      <c r="D10860" s="89">
        <v>18.2</v>
      </c>
      <c r="E10860" s="96">
        <v>2901</v>
      </c>
      <c r="F10860" s="89">
        <v>0</v>
      </c>
      <c r="G10860" s="89">
        <v>1027.0999999999999</v>
      </c>
      <c r="H10860">
        <v>0.69</v>
      </c>
      <c r="I10860" t="s">
        <v>27</v>
      </c>
      <c r="J10860">
        <v>0.8</v>
      </c>
      <c r="K10860">
        <v>6</v>
      </c>
      <c r="L10860">
        <v>2025</v>
      </c>
      <c r="M10860" t="s">
        <v>353</v>
      </c>
      <c r="N10860" s="89" cm="1">
        <f t="array" ref="N10860">IF(ISNUMBER(_34_KNMI_Stations[[#This Row],[Etmaal temperatuur °C]]),IF(_34_KNMI_Stations[[#This Row],[Etmaal temperatuur °C]]&lt;stookgrens[],stookgrens[]-_34_KNMI_Stations[[#This Row],[Etmaal temperatuur °C]],0),"")</f>
        <v>0</v>
      </c>
      <c r="O10860" s="89">
        <f>_34_KNMI_Stations[[#This Row],[graaddagen]]*_34_KNMI_Stations[[#This Row],[Gewogen factor]]</f>
        <v>0</v>
      </c>
      <c r="P10860" s="89" cm="1">
        <f t="array" ref="P10860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0861" spans="1:16" x14ac:dyDescent="0.25">
      <c r="A10861">
        <v>350</v>
      </c>
      <c r="B10861" s="110">
        <v>45825</v>
      </c>
      <c r="C10861" s="89">
        <v>2</v>
      </c>
      <c r="D10861" s="89">
        <v>19.2</v>
      </c>
      <c r="E10861" s="96">
        <v>2701</v>
      </c>
      <c r="F10861" s="89">
        <v>0</v>
      </c>
      <c r="G10861" s="89">
        <v>1025.4000000000001</v>
      </c>
      <c r="H10861">
        <v>0.66</v>
      </c>
      <c r="I10861" t="s">
        <v>27</v>
      </c>
      <c r="J10861">
        <v>0.8</v>
      </c>
      <c r="K10861">
        <v>6</v>
      </c>
      <c r="L10861">
        <v>2025</v>
      </c>
      <c r="M10861" t="s">
        <v>353</v>
      </c>
      <c r="N10861" s="89" cm="1">
        <f t="array" ref="N10861">IF(ISNUMBER(_34_KNMI_Stations[[#This Row],[Etmaal temperatuur °C]]),IF(_34_KNMI_Stations[[#This Row],[Etmaal temperatuur °C]]&lt;stookgrens[],stookgrens[]-_34_KNMI_Stations[[#This Row],[Etmaal temperatuur °C]],0),"")</f>
        <v>0</v>
      </c>
      <c r="O10861" s="89">
        <f>_34_KNMI_Stations[[#This Row],[graaddagen]]*_34_KNMI_Stations[[#This Row],[Gewogen factor]]</f>
        <v>0</v>
      </c>
      <c r="P10861" s="89" cm="1">
        <f t="array" ref="P10861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0862" spans="1:16" x14ac:dyDescent="0.25">
      <c r="A10862">
        <v>350</v>
      </c>
      <c r="B10862" s="110">
        <v>45826</v>
      </c>
      <c r="C10862" s="89">
        <v>3</v>
      </c>
      <c r="D10862" s="89">
        <v>20.2</v>
      </c>
      <c r="E10862" s="96">
        <v>2822</v>
      </c>
      <c r="F10862" s="89">
        <v>0</v>
      </c>
      <c r="G10862" s="89">
        <v>1024</v>
      </c>
      <c r="H10862">
        <v>0.66</v>
      </c>
      <c r="I10862" t="s">
        <v>27</v>
      </c>
      <c r="J10862">
        <v>0.8</v>
      </c>
      <c r="K10862">
        <v>6</v>
      </c>
      <c r="L10862">
        <v>2025</v>
      </c>
      <c r="M10862" t="s">
        <v>353</v>
      </c>
      <c r="N10862" s="89" cm="1">
        <f t="array" ref="N10862">IF(ISNUMBER(_34_KNMI_Stations[[#This Row],[Etmaal temperatuur °C]]),IF(_34_KNMI_Stations[[#This Row],[Etmaal temperatuur °C]]&lt;stookgrens[],stookgrens[]-_34_KNMI_Stations[[#This Row],[Etmaal temperatuur °C]],0),"")</f>
        <v>0</v>
      </c>
      <c r="O10862" s="89">
        <f>_34_KNMI_Stations[[#This Row],[graaddagen]]*_34_KNMI_Stations[[#This Row],[Gewogen factor]]</f>
        <v>0</v>
      </c>
      <c r="P10862" s="89" cm="1">
        <f t="array" ref="P10862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10863" spans="1:16" x14ac:dyDescent="0.25">
      <c r="A10863">
        <v>350</v>
      </c>
      <c r="B10863" s="110">
        <v>45827</v>
      </c>
      <c r="C10863" s="89">
        <v>2.7</v>
      </c>
      <c r="D10863" s="89">
        <v>19.8</v>
      </c>
      <c r="E10863" s="96">
        <v>2730</v>
      </c>
      <c r="F10863" s="89">
        <v>0</v>
      </c>
      <c r="G10863" s="89">
        <v>1026.3</v>
      </c>
      <c r="H10863">
        <v>0.65</v>
      </c>
      <c r="I10863" t="s">
        <v>27</v>
      </c>
      <c r="J10863">
        <v>0.8</v>
      </c>
      <c r="K10863">
        <v>6</v>
      </c>
      <c r="L10863">
        <v>2025</v>
      </c>
      <c r="M10863" t="s">
        <v>353</v>
      </c>
      <c r="N10863" s="89" cm="1">
        <f t="array" ref="N10863">IF(ISNUMBER(_34_KNMI_Stations[[#This Row],[Etmaal temperatuur °C]]),IF(_34_KNMI_Stations[[#This Row],[Etmaal temperatuur °C]]&lt;stookgrens[],stookgrens[]-_34_KNMI_Stations[[#This Row],[Etmaal temperatuur °C]],0),"")</f>
        <v>0</v>
      </c>
      <c r="O10863" s="89">
        <f>_34_KNMI_Stations[[#This Row],[graaddagen]]*_34_KNMI_Stations[[#This Row],[Gewogen factor]]</f>
        <v>0</v>
      </c>
      <c r="P10863" s="89" cm="1">
        <f t="array" ref="P10863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10864" spans="1:16" x14ac:dyDescent="0.25">
      <c r="A10864">
        <v>350</v>
      </c>
      <c r="B10864" s="110">
        <v>45828</v>
      </c>
      <c r="C10864" s="89">
        <v>3.2</v>
      </c>
      <c r="D10864" s="89">
        <v>20.7</v>
      </c>
      <c r="E10864" s="96">
        <v>2877</v>
      </c>
      <c r="F10864" s="89">
        <v>0</v>
      </c>
      <c r="G10864" s="89">
        <v>1025.2</v>
      </c>
      <c r="H10864">
        <v>0.48</v>
      </c>
      <c r="I10864" t="s">
        <v>27</v>
      </c>
      <c r="J10864">
        <v>0.8</v>
      </c>
      <c r="K10864">
        <v>6</v>
      </c>
      <c r="L10864">
        <v>2025</v>
      </c>
      <c r="M10864" t="s">
        <v>353</v>
      </c>
      <c r="N10864" s="89" cm="1">
        <f t="array" ref="N10864">IF(ISNUMBER(_34_KNMI_Stations[[#This Row],[Etmaal temperatuur °C]]),IF(_34_KNMI_Stations[[#This Row],[Etmaal temperatuur °C]]&lt;stookgrens[],stookgrens[]-_34_KNMI_Stations[[#This Row],[Etmaal temperatuur °C]],0),"")</f>
        <v>0</v>
      </c>
      <c r="O10864" s="89">
        <f>_34_KNMI_Stations[[#This Row],[graaddagen]]*_34_KNMI_Stations[[#This Row],[Gewogen factor]]</f>
        <v>0</v>
      </c>
      <c r="P10864" s="89" cm="1">
        <f t="array" ref="P10864">IF(ISNUMBER(_34_KNMI_Stations[[#This Row],[Etmaal temperatuur °C]]),IF(_34_KNMI_Stations[[#This Row],[Etmaal temperatuur °C]]&gt;stookgrens[],_34_KNMI_Stations[[#This Row],[Etmaal temperatuur °C]]-stookgrens[],0),"")</f>
        <v>2.6999999999999993</v>
      </c>
    </row>
    <row r="10865" spans="1:16" x14ac:dyDescent="0.25">
      <c r="A10865">
        <v>350</v>
      </c>
      <c r="B10865" s="110">
        <v>45829</v>
      </c>
      <c r="C10865" s="89">
        <v>2.6</v>
      </c>
      <c r="D10865" s="89">
        <v>24.2</v>
      </c>
      <c r="E10865" s="96">
        <v>2996</v>
      </c>
      <c r="F10865" s="89">
        <v>0</v>
      </c>
      <c r="G10865" s="89">
        <v>1019.7</v>
      </c>
      <c r="H10865">
        <v>0.43</v>
      </c>
      <c r="I10865" t="s">
        <v>27</v>
      </c>
      <c r="J10865">
        <v>0.8</v>
      </c>
      <c r="K10865">
        <v>6</v>
      </c>
      <c r="L10865">
        <v>2025</v>
      </c>
      <c r="M10865" t="s">
        <v>353</v>
      </c>
      <c r="N10865" s="89" cm="1">
        <f t="array" ref="N10865">IF(ISNUMBER(_34_KNMI_Stations[[#This Row],[Etmaal temperatuur °C]]),IF(_34_KNMI_Stations[[#This Row],[Etmaal temperatuur °C]]&lt;stookgrens[],stookgrens[]-_34_KNMI_Stations[[#This Row],[Etmaal temperatuur °C]],0),"")</f>
        <v>0</v>
      </c>
      <c r="O10865" s="89">
        <f>_34_KNMI_Stations[[#This Row],[graaddagen]]*_34_KNMI_Stations[[#This Row],[Gewogen factor]]</f>
        <v>0</v>
      </c>
      <c r="P10865" s="89" cm="1">
        <f t="array" ref="P10865">IF(ISNUMBER(_34_KNMI_Stations[[#This Row],[Etmaal temperatuur °C]]),IF(_34_KNMI_Stations[[#This Row],[Etmaal temperatuur °C]]&gt;stookgrens[],_34_KNMI_Stations[[#This Row],[Etmaal temperatuur °C]]-stookgrens[],0),"")</f>
        <v>6.1999999999999993</v>
      </c>
    </row>
    <row r="10866" spans="1:16" x14ac:dyDescent="0.25">
      <c r="A10866">
        <v>350</v>
      </c>
      <c r="B10866" s="110">
        <v>45830</v>
      </c>
      <c r="C10866" s="89">
        <v>3.7</v>
      </c>
      <c r="D10866" s="89">
        <v>23.3</v>
      </c>
      <c r="E10866" s="96">
        <v>1882</v>
      </c>
      <c r="F10866" s="89">
        <v>0.1</v>
      </c>
      <c r="G10866" s="89">
        <v>1013.8</v>
      </c>
      <c r="H10866">
        <v>0.55000000000000004</v>
      </c>
      <c r="I10866" t="s">
        <v>27</v>
      </c>
      <c r="J10866">
        <v>0.8</v>
      </c>
      <c r="K10866">
        <v>6</v>
      </c>
      <c r="L10866">
        <v>2025</v>
      </c>
      <c r="M10866" t="s">
        <v>353</v>
      </c>
      <c r="N10866" s="89" cm="1">
        <f t="array" ref="N10866">IF(ISNUMBER(_34_KNMI_Stations[[#This Row],[Etmaal temperatuur °C]]),IF(_34_KNMI_Stations[[#This Row],[Etmaal temperatuur °C]]&lt;stookgrens[],stookgrens[]-_34_KNMI_Stations[[#This Row],[Etmaal temperatuur °C]],0),"")</f>
        <v>0</v>
      </c>
      <c r="O10866" s="89">
        <f>_34_KNMI_Stations[[#This Row],[graaddagen]]*_34_KNMI_Stations[[#This Row],[Gewogen factor]]</f>
        <v>0</v>
      </c>
      <c r="P10866" s="89" cm="1">
        <f t="array" ref="P10866">IF(ISNUMBER(_34_KNMI_Stations[[#This Row],[Etmaal temperatuur °C]]),IF(_34_KNMI_Stations[[#This Row],[Etmaal temperatuur °C]]&gt;stookgrens[],_34_KNMI_Stations[[#This Row],[Etmaal temperatuur °C]]-stookgrens[],0),"")</f>
        <v>5.3000000000000007</v>
      </c>
    </row>
    <row r="10867" spans="1:16" x14ac:dyDescent="0.25">
      <c r="A10867">
        <v>350</v>
      </c>
      <c r="B10867" s="110">
        <v>45831</v>
      </c>
      <c r="C10867" s="89">
        <v>5.6</v>
      </c>
      <c r="D10867" s="89">
        <v>18.3</v>
      </c>
      <c r="E10867" s="96">
        <v>2122</v>
      </c>
      <c r="F10867" s="89">
        <v>2.1</v>
      </c>
      <c r="G10867" s="89">
        <v>1012.7</v>
      </c>
      <c r="H10867">
        <v>0.6</v>
      </c>
      <c r="I10867" t="s">
        <v>27</v>
      </c>
      <c r="J10867">
        <v>0.8</v>
      </c>
      <c r="K10867">
        <v>6</v>
      </c>
      <c r="L10867">
        <v>2025</v>
      </c>
      <c r="M10867" t="s">
        <v>354</v>
      </c>
      <c r="N10867" s="89" cm="1">
        <f t="array" ref="N10867">IF(ISNUMBER(_34_KNMI_Stations[[#This Row],[Etmaal temperatuur °C]]),IF(_34_KNMI_Stations[[#This Row],[Etmaal temperatuur °C]]&lt;stookgrens[],stookgrens[]-_34_KNMI_Stations[[#This Row],[Etmaal temperatuur °C]],0),"")</f>
        <v>0</v>
      </c>
      <c r="O10867" s="89">
        <f>_34_KNMI_Stations[[#This Row],[graaddagen]]*_34_KNMI_Stations[[#This Row],[Gewogen factor]]</f>
        <v>0</v>
      </c>
      <c r="P10867" s="89" cm="1">
        <f t="array" ref="P10867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0868" spans="1:16" x14ac:dyDescent="0.25">
      <c r="A10868">
        <v>350</v>
      </c>
      <c r="B10868" s="110">
        <v>45832</v>
      </c>
      <c r="C10868" s="89">
        <v>4.0999999999999996</v>
      </c>
      <c r="D10868" s="89">
        <v>18.399999999999999</v>
      </c>
      <c r="E10868" s="96">
        <v>1479</v>
      </c>
      <c r="F10868" s="89">
        <v>0</v>
      </c>
      <c r="G10868" s="89">
        <v>1012.9</v>
      </c>
      <c r="H10868">
        <v>0.7</v>
      </c>
      <c r="I10868" t="s">
        <v>27</v>
      </c>
      <c r="J10868">
        <v>0.8</v>
      </c>
      <c r="K10868">
        <v>6</v>
      </c>
      <c r="L10868">
        <v>2025</v>
      </c>
      <c r="M10868" t="s">
        <v>354</v>
      </c>
      <c r="N10868" s="89" cm="1">
        <f t="array" ref="N10868">IF(ISNUMBER(_34_KNMI_Stations[[#This Row],[Etmaal temperatuur °C]]),IF(_34_KNMI_Stations[[#This Row],[Etmaal temperatuur °C]]&lt;stookgrens[],stookgrens[]-_34_KNMI_Stations[[#This Row],[Etmaal temperatuur °C]],0),"")</f>
        <v>0</v>
      </c>
      <c r="O10868" s="89">
        <f>_34_KNMI_Stations[[#This Row],[graaddagen]]*_34_KNMI_Stations[[#This Row],[Gewogen factor]]</f>
        <v>0</v>
      </c>
      <c r="P10868" s="89" cm="1">
        <f t="array" ref="P10868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0869" spans="1:16" x14ac:dyDescent="0.25">
      <c r="A10869">
        <v>350</v>
      </c>
      <c r="B10869" s="110">
        <v>45833</v>
      </c>
      <c r="C10869" s="89">
        <v>3</v>
      </c>
      <c r="D10869" s="89">
        <v>22.1</v>
      </c>
      <c r="E10869" s="96">
        <v>2511</v>
      </c>
      <c r="F10869" s="89">
        <v>0</v>
      </c>
      <c r="G10869" s="89">
        <v>1012.3</v>
      </c>
      <c r="H10869">
        <v>0.69</v>
      </c>
      <c r="I10869" t="s">
        <v>27</v>
      </c>
      <c r="J10869">
        <v>0.8</v>
      </c>
      <c r="K10869">
        <v>6</v>
      </c>
      <c r="L10869">
        <v>2025</v>
      </c>
      <c r="M10869" t="s">
        <v>354</v>
      </c>
      <c r="N10869" s="89" cm="1">
        <f t="array" ref="N10869">IF(ISNUMBER(_34_KNMI_Stations[[#This Row],[Etmaal temperatuur °C]]),IF(_34_KNMI_Stations[[#This Row],[Etmaal temperatuur °C]]&lt;stookgrens[],stookgrens[]-_34_KNMI_Stations[[#This Row],[Etmaal temperatuur °C]],0),"")</f>
        <v>0</v>
      </c>
      <c r="O10869" s="89">
        <f>_34_KNMI_Stations[[#This Row],[graaddagen]]*_34_KNMI_Stations[[#This Row],[Gewogen factor]]</f>
        <v>0</v>
      </c>
      <c r="P10869" s="89" cm="1">
        <f t="array" ref="P10869">IF(ISNUMBER(_34_KNMI_Stations[[#This Row],[Etmaal temperatuur °C]]),IF(_34_KNMI_Stations[[#This Row],[Etmaal temperatuur °C]]&gt;stookgrens[],_34_KNMI_Stations[[#This Row],[Etmaal temperatuur °C]]-stookgrens[],0),"")</f>
        <v>4.1000000000000014</v>
      </c>
    </row>
    <row r="10870" spans="1:16" x14ac:dyDescent="0.25">
      <c r="A10870">
        <v>350</v>
      </c>
      <c r="B10870" s="110">
        <v>45834</v>
      </c>
      <c r="C10870" s="89">
        <v>4</v>
      </c>
      <c r="D10870" s="89">
        <v>20.100000000000001</v>
      </c>
      <c r="E10870" s="96">
        <v>1192</v>
      </c>
      <c r="F10870" s="89">
        <v>3.4</v>
      </c>
      <c r="G10870" s="89">
        <v>1013</v>
      </c>
      <c r="H10870">
        <v>0.79</v>
      </c>
      <c r="I10870" t="s">
        <v>27</v>
      </c>
      <c r="J10870">
        <v>0.8</v>
      </c>
      <c r="K10870">
        <v>6</v>
      </c>
      <c r="L10870">
        <v>2025</v>
      </c>
      <c r="M10870" t="s">
        <v>354</v>
      </c>
      <c r="N10870" s="89" cm="1">
        <f t="array" ref="N10870">IF(ISNUMBER(_34_KNMI_Stations[[#This Row],[Etmaal temperatuur °C]]),IF(_34_KNMI_Stations[[#This Row],[Etmaal temperatuur °C]]&lt;stookgrens[],stookgrens[]-_34_KNMI_Stations[[#This Row],[Etmaal temperatuur °C]],0),"")</f>
        <v>0</v>
      </c>
      <c r="O10870" s="89">
        <f>_34_KNMI_Stations[[#This Row],[graaddagen]]*_34_KNMI_Stations[[#This Row],[Gewogen factor]]</f>
        <v>0</v>
      </c>
      <c r="P10870" s="89" cm="1">
        <f t="array" ref="P10870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10871" spans="1:16" x14ac:dyDescent="0.25">
      <c r="A10871">
        <v>350</v>
      </c>
      <c r="B10871" s="110">
        <v>45835</v>
      </c>
      <c r="C10871" s="89">
        <v>3.1</v>
      </c>
      <c r="D10871" s="89">
        <v>19.8</v>
      </c>
      <c r="E10871" s="96">
        <v>2018</v>
      </c>
      <c r="F10871" s="89">
        <v>1.2</v>
      </c>
      <c r="G10871" s="89">
        <v>1021.6</v>
      </c>
      <c r="H10871">
        <v>0.7</v>
      </c>
      <c r="I10871" t="s">
        <v>27</v>
      </c>
      <c r="J10871">
        <v>0.8</v>
      </c>
      <c r="K10871">
        <v>6</v>
      </c>
      <c r="L10871">
        <v>2025</v>
      </c>
      <c r="M10871" t="s">
        <v>354</v>
      </c>
      <c r="N10871" s="89" cm="1">
        <f t="array" ref="N10871">IF(ISNUMBER(_34_KNMI_Stations[[#This Row],[Etmaal temperatuur °C]]),IF(_34_KNMI_Stations[[#This Row],[Etmaal temperatuur °C]]&lt;stookgrens[],stookgrens[]-_34_KNMI_Stations[[#This Row],[Etmaal temperatuur °C]],0),"")</f>
        <v>0</v>
      </c>
      <c r="O10871" s="89">
        <f>_34_KNMI_Stations[[#This Row],[graaddagen]]*_34_KNMI_Stations[[#This Row],[Gewogen factor]]</f>
        <v>0</v>
      </c>
      <c r="P10871" s="89" cm="1">
        <f t="array" ref="P10871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10872" spans="1:16" x14ac:dyDescent="0.25">
      <c r="A10872">
        <v>350</v>
      </c>
      <c r="B10872" s="110">
        <v>45836</v>
      </c>
      <c r="C10872" s="89">
        <v>3.4</v>
      </c>
      <c r="D10872" s="89">
        <v>22.2</v>
      </c>
      <c r="E10872" s="96">
        <v>1798</v>
      </c>
      <c r="F10872" s="89">
        <v>0</v>
      </c>
      <c r="G10872" s="89">
        <v>1024.0999999999999</v>
      </c>
      <c r="H10872">
        <v>0.74</v>
      </c>
      <c r="I10872" t="s">
        <v>27</v>
      </c>
      <c r="J10872">
        <v>0.8</v>
      </c>
      <c r="K10872">
        <v>6</v>
      </c>
      <c r="L10872">
        <v>2025</v>
      </c>
      <c r="M10872" t="s">
        <v>354</v>
      </c>
      <c r="N10872" s="89" cm="1">
        <f t="array" ref="N10872">IF(ISNUMBER(_34_KNMI_Stations[[#This Row],[Etmaal temperatuur °C]]),IF(_34_KNMI_Stations[[#This Row],[Etmaal temperatuur °C]]&lt;stookgrens[],stookgrens[]-_34_KNMI_Stations[[#This Row],[Etmaal temperatuur °C]],0),"")</f>
        <v>0</v>
      </c>
      <c r="O10872" s="89">
        <f>_34_KNMI_Stations[[#This Row],[graaddagen]]*_34_KNMI_Stations[[#This Row],[Gewogen factor]]</f>
        <v>0</v>
      </c>
      <c r="P10872" s="89" cm="1">
        <f t="array" ref="P10872">IF(ISNUMBER(_34_KNMI_Stations[[#This Row],[Etmaal temperatuur °C]]),IF(_34_KNMI_Stations[[#This Row],[Etmaal temperatuur °C]]&gt;stookgrens[],_34_KNMI_Stations[[#This Row],[Etmaal temperatuur °C]]-stookgrens[],0),"")</f>
        <v>4.1999999999999993</v>
      </c>
    </row>
    <row r="10873" spans="1:16" x14ac:dyDescent="0.25">
      <c r="A10873">
        <v>350</v>
      </c>
      <c r="B10873" s="110">
        <v>45837</v>
      </c>
      <c r="C10873" s="89">
        <v>3.3</v>
      </c>
      <c r="D10873" s="89">
        <v>22.8</v>
      </c>
      <c r="E10873" s="96">
        <v>2947</v>
      </c>
      <c r="F10873" s="89">
        <v>0</v>
      </c>
      <c r="G10873" s="89">
        <v>1024.0999999999999</v>
      </c>
      <c r="H10873">
        <v>0.7</v>
      </c>
      <c r="I10873" t="s">
        <v>27</v>
      </c>
      <c r="J10873">
        <v>0.8</v>
      </c>
      <c r="K10873">
        <v>6</v>
      </c>
      <c r="L10873">
        <v>2025</v>
      </c>
      <c r="M10873" t="s">
        <v>354</v>
      </c>
      <c r="N10873" s="89" cm="1">
        <f t="array" ref="N10873">IF(ISNUMBER(_34_KNMI_Stations[[#This Row],[Etmaal temperatuur °C]]),IF(_34_KNMI_Stations[[#This Row],[Etmaal temperatuur °C]]&lt;stookgrens[],stookgrens[]-_34_KNMI_Stations[[#This Row],[Etmaal temperatuur °C]],0),"")</f>
        <v>0</v>
      </c>
      <c r="O10873" s="89">
        <f>_34_KNMI_Stations[[#This Row],[graaddagen]]*_34_KNMI_Stations[[#This Row],[Gewogen factor]]</f>
        <v>0</v>
      </c>
      <c r="P10873" s="89" cm="1">
        <f t="array" ref="P10873">IF(ISNUMBER(_34_KNMI_Stations[[#This Row],[Etmaal temperatuur °C]]),IF(_34_KNMI_Stations[[#This Row],[Etmaal temperatuur °C]]&gt;stookgrens[],_34_KNMI_Stations[[#This Row],[Etmaal temperatuur °C]]-stookgrens[],0),"")</f>
        <v>4.8000000000000007</v>
      </c>
    </row>
    <row r="10874" spans="1:16" x14ac:dyDescent="0.25">
      <c r="A10874">
        <v>350</v>
      </c>
      <c r="B10874" s="110">
        <v>45838</v>
      </c>
      <c r="C10874" s="89">
        <v>2.8</v>
      </c>
      <c r="D10874" s="89">
        <v>25.1</v>
      </c>
      <c r="E10874" s="96">
        <v>2947</v>
      </c>
      <c r="F10874" s="89">
        <v>0</v>
      </c>
      <c r="G10874" s="89">
        <v>1019.2</v>
      </c>
      <c r="H10874">
        <v>0.56000000000000005</v>
      </c>
      <c r="I10874" t="s">
        <v>27</v>
      </c>
      <c r="J10874">
        <v>0.8</v>
      </c>
      <c r="K10874">
        <v>6</v>
      </c>
      <c r="L10874">
        <v>2025</v>
      </c>
      <c r="M10874" t="s">
        <v>355</v>
      </c>
      <c r="N10874" s="89" cm="1">
        <f t="array" ref="N10874">IF(ISNUMBER(_34_KNMI_Stations[[#This Row],[Etmaal temperatuur °C]]),IF(_34_KNMI_Stations[[#This Row],[Etmaal temperatuur °C]]&lt;stookgrens[],stookgrens[]-_34_KNMI_Stations[[#This Row],[Etmaal temperatuur °C]],0),"")</f>
        <v>0</v>
      </c>
      <c r="O10874" s="89">
        <f>_34_KNMI_Stations[[#This Row],[graaddagen]]*_34_KNMI_Stations[[#This Row],[Gewogen factor]]</f>
        <v>0</v>
      </c>
      <c r="P10874" s="89" cm="1">
        <f t="array" ref="P10874">IF(ISNUMBER(_34_KNMI_Stations[[#This Row],[Etmaal temperatuur °C]]),IF(_34_KNMI_Stations[[#This Row],[Etmaal temperatuur °C]]&gt;stookgrens[],_34_KNMI_Stations[[#This Row],[Etmaal temperatuur °C]]-stookgrens[],0),"")</f>
        <v>7.1000000000000014</v>
      </c>
    </row>
    <row r="10875" spans="1:16" x14ac:dyDescent="0.25">
      <c r="A10875">
        <v>350</v>
      </c>
      <c r="B10875" s="110">
        <v>45839</v>
      </c>
      <c r="C10875" s="89">
        <v>2.4</v>
      </c>
      <c r="D10875" s="89">
        <v>28.9</v>
      </c>
      <c r="E10875" s="96">
        <v>2777</v>
      </c>
      <c r="F10875" s="89">
        <v>0</v>
      </c>
      <c r="G10875" s="89">
        <v>1014.6</v>
      </c>
      <c r="H10875">
        <v>0.45</v>
      </c>
      <c r="I10875" t="s">
        <v>27</v>
      </c>
      <c r="J10875">
        <v>0.8</v>
      </c>
      <c r="K10875">
        <v>7</v>
      </c>
      <c r="L10875">
        <v>2025</v>
      </c>
      <c r="M10875" t="s">
        <v>355</v>
      </c>
      <c r="N10875" s="89" cm="1">
        <f t="array" ref="N10875">IF(ISNUMBER(_34_KNMI_Stations[[#This Row],[Etmaal temperatuur °C]]),IF(_34_KNMI_Stations[[#This Row],[Etmaal temperatuur °C]]&lt;stookgrens[],stookgrens[]-_34_KNMI_Stations[[#This Row],[Etmaal temperatuur °C]],0),"")</f>
        <v>0</v>
      </c>
      <c r="O10875" s="89">
        <f>_34_KNMI_Stations[[#This Row],[graaddagen]]*_34_KNMI_Stations[[#This Row],[Gewogen factor]]</f>
        <v>0</v>
      </c>
      <c r="P10875" s="89" cm="1">
        <f t="array" ref="P10875">IF(ISNUMBER(_34_KNMI_Stations[[#This Row],[Etmaal temperatuur °C]]),IF(_34_KNMI_Stations[[#This Row],[Etmaal temperatuur °C]]&gt;stookgrens[],_34_KNMI_Stations[[#This Row],[Etmaal temperatuur °C]]-stookgrens[],0),"")</f>
        <v>10.899999999999999</v>
      </c>
    </row>
    <row r="10876" spans="1:16" x14ac:dyDescent="0.25">
      <c r="A10876">
        <v>350</v>
      </c>
      <c r="B10876" s="110">
        <v>45840</v>
      </c>
      <c r="C10876" s="89">
        <v>3.8</v>
      </c>
      <c r="D10876" s="89">
        <v>24.2</v>
      </c>
      <c r="E10876" s="96">
        <v>2523</v>
      </c>
      <c r="F10876" s="89">
        <v>2.2999999999999998</v>
      </c>
      <c r="G10876" s="89">
        <v>1015.6</v>
      </c>
      <c r="H10876">
        <v>0.64</v>
      </c>
      <c r="I10876" t="s">
        <v>27</v>
      </c>
      <c r="J10876">
        <v>0.8</v>
      </c>
      <c r="K10876">
        <v>7</v>
      </c>
      <c r="L10876">
        <v>2025</v>
      </c>
      <c r="M10876" t="s">
        <v>355</v>
      </c>
      <c r="N10876" s="89" cm="1">
        <f t="array" ref="N10876">IF(ISNUMBER(_34_KNMI_Stations[[#This Row],[Etmaal temperatuur °C]]),IF(_34_KNMI_Stations[[#This Row],[Etmaal temperatuur °C]]&lt;stookgrens[],stookgrens[]-_34_KNMI_Stations[[#This Row],[Etmaal temperatuur °C]],0),"")</f>
        <v>0</v>
      </c>
      <c r="O10876" s="89">
        <f>_34_KNMI_Stations[[#This Row],[graaddagen]]*_34_KNMI_Stations[[#This Row],[Gewogen factor]]</f>
        <v>0</v>
      </c>
      <c r="P10876" s="89" cm="1">
        <f t="array" ref="P10876">IF(ISNUMBER(_34_KNMI_Stations[[#This Row],[Etmaal temperatuur °C]]),IF(_34_KNMI_Stations[[#This Row],[Etmaal temperatuur °C]]&gt;stookgrens[],_34_KNMI_Stations[[#This Row],[Etmaal temperatuur °C]]-stookgrens[],0),"")</f>
        <v>6.1999999999999993</v>
      </c>
    </row>
    <row r="10877" spans="1:16" x14ac:dyDescent="0.25">
      <c r="A10877">
        <v>350</v>
      </c>
      <c r="B10877" s="110">
        <v>45841</v>
      </c>
      <c r="C10877" s="89">
        <v>3.4</v>
      </c>
      <c r="D10877" s="89">
        <v>17.100000000000001</v>
      </c>
      <c r="E10877" s="96">
        <v>2542</v>
      </c>
      <c r="F10877" s="89">
        <v>0</v>
      </c>
      <c r="G10877" s="89">
        <v>1026.5999999999999</v>
      </c>
      <c r="H10877">
        <v>0.63</v>
      </c>
      <c r="I10877" t="s">
        <v>27</v>
      </c>
      <c r="J10877">
        <v>0.8</v>
      </c>
      <c r="K10877">
        <v>7</v>
      </c>
      <c r="L10877">
        <v>2025</v>
      </c>
      <c r="M10877" t="s">
        <v>355</v>
      </c>
      <c r="N10877" s="89" cm="1">
        <f t="array" ref="N10877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0877" s="89">
        <f>_34_KNMI_Stations[[#This Row],[graaddagen]]*_34_KNMI_Stations[[#This Row],[Gewogen factor]]</f>
        <v>0.71999999999999886</v>
      </c>
      <c r="P10877" s="89" cm="1">
        <f t="array" ref="P108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78" spans="1:16" x14ac:dyDescent="0.25">
      <c r="A10878">
        <v>350</v>
      </c>
      <c r="B10878" s="110">
        <v>45842</v>
      </c>
      <c r="C10878" s="89">
        <v>2.5</v>
      </c>
      <c r="D10878" s="89">
        <v>18.8</v>
      </c>
      <c r="E10878" s="96">
        <v>2546</v>
      </c>
      <c r="F10878" s="89">
        <v>0</v>
      </c>
      <c r="G10878" s="89">
        <v>1025.7</v>
      </c>
      <c r="H10878">
        <v>0.55000000000000004</v>
      </c>
      <c r="I10878" t="s">
        <v>27</v>
      </c>
      <c r="J10878">
        <v>0.8</v>
      </c>
      <c r="K10878">
        <v>7</v>
      </c>
      <c r="L10878">
        <v>2025</v>
      </c>
      <c r="M10878" t="s">
        <v>355</v>
      </c>
      <c r="N10878" s="89" cm="1">
        <f t="array" ref="N10878">IF(ISNUMBER(_34_KNMI_Stations[[#This Row],[Etmaal temperatuur °C]]),IF(_34_KNMI_Stations[[#This Row],[Etmaal temperatuur °C]]&lt;stookgrens[],stookgrens[]-_34_KNMI_Stations[[#This Row],[Etmaal temperatuur °C]],0),"")</f>
        <v>0</v>
      </c>
      <c r="O10878" s="89">
        <f>_34_KNMI_Stations[[#This Row],[graaddagen]]*_34_KNMI_Stations[[#This Row],[Gewogen factor]]</f>
        <v>0</v>
      </c>
      <c r="P10878" s="89" cm="1">
        <f t="array" ref="P10878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0879" spans="1:16" x14ac:dyDescent="0.25">
      <c r="A10879">
        <v>350</v>
      </c>
      <c r="B10879" s="110">
        <v>45843</v>
      </c>
      <c r="C10879" s="89">
        <v>3.8</v>
      </c>
      <c r="D10879" s="89">
        <v>19.3</v>
      </c>
      <c r="E10879" s="96">
        <v>1405</v>
      </c>
      <c r="F10879" s="89">
        <v>0.4</v>
      </c>
      <c r="G10879" s="89">
        <v>1015.5</v>
      </c>
      <c r="H10879">
        <v>0.6</v>
      </c>
      <c r="I10879" t="s">
        <v>27</v>
      </c>
      <c r="J10879">
        <v>0.8</v>
      </c>
      <c r="K10879">
        <v>7</v>
      </c>
      <c r="L10879">
        <v>2025</v>
      </c>
      <c r="M10879" t="s">
        <v>355</v>
      </c>
      <c r="N10879" s="89" cm="1">
        <f t="array" ref="N10879">IF(ISNUMBER(_34_KNMI_Stations[[#This Row],[Etmaal temperatuur °C]]),IF(_34_KNMI_Stations[[#This Row],[Etmaal temperatuur °C]]&lt;stookgrens[],stookgrens[]-_34_KNMI_Stations[[#This Row],[Etmaal temperatuur °C]],0),"")</f>
        <v>0</v>
      </c>
      <c r="O10879" s="89">
        <f>_34_KNMI_Stations[[#This Row],[graaddagen]]*_34_KNMI_Stations[[#This Row],[Gewogen factor]]</f>
        <v>0</v>
      </c>
      <c r="P10879" s="89" cm="1">
        <f t="array" ref="P10879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0880" spans="1:16" x14ac:dyDescent="0.25">
      <c r="A10880">
        <v>350</v>
      </c>
      <c r="B10880" s="110">
        <v>45844</v>
      </c>
      <c r="C10880" s="89">
        <v>3.2</v>
      </c>
      <c r="D10880" s="89">
        <v>16.899999999999999</v>
      </c>
      <c r="E10880" s="96">
        <v>665</v>
      </c>
      <c r="F10880" s="89">
        <v>11.7</v>
      </c>
      <c r="G10880" s="89">
        <v>1006.6</v>
      </c>
      <c r="H10880">
        <v>0.91</v>
      </c>
      <c r="I10880" t="s">
        <v>27</v>
      </c>
      <c r="J10880">
        <v>0.8</v>
      </c>
      <c r="K10880">
        <v>7</v>
      </c>
      <c r="L10880">
        <v>2025</v>
      </c>
      <c r="M10880" t="s">
        <v>355</v>
      </c>
      <c r="N10880" s="89" cm="1">
        <f t="array" ref="N10880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10880" s="89">
        <f>_34_KNMI_Stations[[#This Row],[graaddagen]]*_34_KNMI_Stations[[#This Row],[Gewogen factor]]</f>
        <v>0.88000000000000123</v>
      </c>
      <c r="P10880" s="89" cm="1">
        <f t="array" ref="P108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81" spans="1:16" x14ac:dyDescent="0.25">
      <c r="A10881">
        <v>350</v>
      </c>
      <c r="B10881" s="110">
        <v>45845</v>
      </c>
      <c r="C10881" s="89">
        <v>4.5</v>
      </c>
      <c r="D10881" s="89">
        <v>16.5</v>
      </c>
      <c r="E10881" s="96">
        <v>1970</v>
      </c>
      <c r="F10881" s="89">
        <v>1.5</v>
      </c>
      <c r="G10881" s="89">
        <v>1007.3</v>
      </c>
      <c r="H10881">
        <v>0.74</v>
      </c>
      <c r="I10881" t="s">
        <v>27</v>
      </c>
      <c r="J10881">
        <v>0.8</v>
      </c>
      <c r="K10881">
        <v>7</v>
      </c>
      <c r="L10881">
        <v>2025</v>
      </c>
      <c r="M10881" t="s">
        <v>356</v>
      </c>
      <c r="N10881" s="89" cm="1">
        <f t="array" ref="N10881">IF(ISNUMBER(_34_KNMI_Stations[[#This Row],[Etmaal temperatuur °C]]),IF(_34_KNMI_Stations[[#This Row],[Etmaal temperatuur °C]]&lt;stookgrens[],stookgrens[]-_34_KNMI_Stations[[#This Row],[Etmaal temperatuur °C]],0),"")</f>
        <v>1.5</v>
      </c>
      <c r="O10881" s="89">
        <f>_34_KNMI_Stations[[#This Row],[graaddagen]]*_34_KNMI_Stations[[#This Row],[Gewogen factor]]</f>
        <v>1.2000000000000002</v>
      </c>
      <c r="P10881" s="89" cm="1">
        <f t="array" ref="P108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82" spans="1:16" x14ac:dyDescent="0.25">
      <c r="A10882">
        <v>350</v>
      </c>
      <c r="B10882" s="110">
        <v>45846</v>
      </c>
      <c r="C10882" s="89">
        <v>3.8</v>
      </c>
      <c r="D10882" s="89">
        <v>15</v>
      </c>
      <c r="E10882" s="96">
        <v>1831</v>
      </c>
      <c r="F10882" s="89">
        <v>12.6</v>
      </c>
      <c r="G10882" s="89">
        <v>1015.4</v>
      </c>
      <c r="H10882">
        <v>0.79</v>
      </c>
      <c r="I10882" t="s">
        <v>27</v>
      </c>
      <c r="J10882">
        <v>0.8</v>
      </c>
      <c r="K10882">
        <v>7</v>
      </c>
      <c r="L10882">
        <v>2025</v>
      </c>
      <c r="M10882" t="s">
        <v>356</v>
      </c>
      <c r="N10882" s="89" cm="1">
        <f t="array" ref="N10882">IF(ISNUMBER(_34_KNMI_Stations[[#This Row],[Etmaal temperatuur °C]]),IF(_34_KNMI_Stations[[#This Row],[Etmaal temperatuur °C]]&lt;stookgrens[],stookgrens[]-_34_KNMI_Stations[[#This Row],[Etmaal temperatuur °C]],0),"")</f>
        <v>3</v>
      </c>
      <c r="O10882" s="89">
        <f>_34_KNMI_Stations[[#This Row],[graaddagen]]*_34_KNMI_Stations[[#This Row],[Gewogen factor]]</f>
        <v>2.4000000000000004</v>
      </c>
      <c r="P10882" s="89" cm="1">
        <f t="array" ref="P108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83" spans="1:16" x14ac:dyDescent="0.25">
      <c r="A10883">
        <v>350</v>
      </c>
      <c r="B10883" s="110">
        <v>45847</v>
      </c>
      <c r="C10883" s="89">
        <v>2.5</v>
      </c>
      <c r="D10883" s="89">
        <v>18.5</v>
      </c>
      <c r="E10883" s="96">
        <v>2837</v>
      </c>
      <c r="F10883" s="89">
        <v>0</v>
      </c>
      <c r="G10883" s="89">
        <v>1021.3</v>
      </c>
      <c r="H10883">
        <v>0.63</v>
      </c>
      <c r="I10883" t="s">
        <v>27</v>
      </c>
      <c r="J10883">
        <v>0.8</v>
      </c>
      <c r="K10883">
        <v>7</v>
      </c>
      <c r="L10883">
        <v>2025</v>
      </c>
      <c r="M10883" t="s">
        <v>356</v>
      </c>
      <c r="N10883" s="89" cm="1">
        <f t="array" ref="N10883">IF(ISNUMBER(_34_KNMI_Stations[[#This Row],[Etmaal temperatuur °C]]),IF(_34_KNMI_Stations[[#This Row],[Etmaal temperatuur °C]]&lt;stookgrens[],stookgrens[]-_34_KNMI_Stations[[#This Row],[Etmaal temperatuur °C]],0),"")</f>
        <v>0</v>
      </c>
      <c r="O10883" s="89">
        <f>_34_KNMI_Stations[[#This Row],[graaddagen]]*_34_KNMI_Stations[[#This Row],[Gewogen factor]]</f>
        <v>0</v>
      </c>
      <c r="P10883" s="89" cm="1">
        <f t="array" ref="P10883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0884" spans="1:16" x14ac:dyDescent="0.25">
      <c r="A10884">
        <v>350</v>
      </c>
      <c r="B10884" s="110">
        <v>45848</v>
      </c>
      <c r="C10884" s="89">
        <v>2.4</v>
      </c>
      <c r="D10884" s="89">
        <v>19.600000000000001</v>
      </c>
      <c r="E10884" s="96">
        <v>2227</v>
      </c>
      <c r="F10884" s="89">
        <v>0</v>
      </c>
      <c r="G10884" s="89">
        <v>1022.2</v>
      </c>
      <c r="H10884">
        <v>0.66</v>
      </c>
      <c r="I10884" t="s">
        <v>27</v>
      </c>
      <c r="J10884">
        <v>0.8</v>
      </c>
      <c r="K10884">
        <v>7</v>
      </c>
      <c r="L10884">
        <v>2025</v>
      </c>
      <c r="M10884" t="s">
        <v>356</v>
      </c>
      <c r="N10884" s="89" cm="1">
        <f t="array" ref="N10884">IF(ISNUMBER(_34_KNMI_Stations[[#This Row],[Etmaal temperatuur °C]]),IF(_34_KNMI_Stations[[#This Row],[Etmaal temperatuur °C]]&lt;stookgrens[],stookgrens[]-_34_KNMI_Stations[[#This Row],[Etmaal temperatuur °C]],0),"")</f>
        <v>0</v>
      </c>
      <c r="O10884" s="89">
        <f>_34_KNMI_Stations[[#This Row],[graaddagen]]*_34_KNMI_Stations[[#This Row],[Gewogen factor]]</f>
        <v>0</v>
      </c>
      <c r="P10884" s="89" cm="1">
        <f t="array" ref="P10884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0885" spans="1:16" x14ac:dyDescent="0.25">
      <c r="A10885">
        <v>350</v>
      </c>
      <c r="B10885" s="110">
        <v>45849</v>
      </c>
      <c r="C10885" s="89">
        <v>3.1</v>
      </c>
      <c r="D10885" s="89">
        <v>19.899999999999999</v>
      </c>
      <c r="E10885" s="96">
        <v>2178</v>
      </c>
      <c r="F10885" s="89">
        <v>0</v>
      </c>
      <c r="G10885" s="89">
        <v>1020.1</v>
      </c>
      <c r="H10885">
        <v>0.72</v>
      </c>
      <c r="I10885" t="s">
        <v>27</v>
      </c>
      <c r="J10885">
        <v>0.8</v>
      </c>
      <c r="K10885">
        <v>7</v>
      </c>
      <c r="L10885">
        <v>2025</v>
      </c>
      <c r="M10885" t="s">
        <v>356</v>
      </c>
      <c r="N10885" s="89" cm="1">
        <f t="array" ref="N10885">IF(ISNUMBER(_34_KNMI_Stations[[#This Row],[Etmaal temperatuur °C]]),IF(_34_KNMI_Stations[[#This Row],[Etmaal temperatuur °C]]&lt;stookgrens[],stookgrens[]-_34_KNMI_Stations[[#This Row],[Etmaal temperatuur °C]],0),"")</f>
        <v>0</v>
      </c>
      <c r="O10885" s="89">
        <f>_34_KNMI_Stations[[#This Row],[graaddagen]]*_34_KNMI_Stations[[#This Row],[Gewogen factor]]</f>
        <v>0</v>
      </c>
      <c r="P10885" s="89" cm="1">
        <f t="array" ref="P10885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0886" spans="1:16" x14ac:dyDescent="0.25">
      <c r="A10886">
        <v>350</v>
      </c>
      <c r="B10886" s="110">
        <v>45850</v>
      </c>
      <c r="C10886" s="89">
        <v>3.1</v>
      </c>
      <c r="D10886" s="89">
        <v>20.399999999999999</v>
      </c>
      <c r="E10886" s="96">
        <v>2582</v>
      </c>
      <c r="F10886" s="89">
        <v>0</v>
      </c>
      <c r="G10886" s="89">
        <v>1015.1</v>
      </c>
      <c r="H10886">
        <v>0.69</v>
      </c>
      <c r="I10886" t="s">
        <v>27</v>
      </c>
      <c r="J10886">
        <v>0.8</v>
      </c>
      <c r="K10886">
        <v>7</v>
      </c>
      <c r="L10886">
        <v>2025</v>
      </c>
      <c r="M10886" t="s">
        <v>356</v>
      </c>
      <c r="N10886" s="89" cm="1">
        <f t="array" ref="N10886">IF(ISNUMBER(_34_KNMI_Stations[[#This Row],[Etmaal temperatuur °C]]),IF(_34_KNMI_Stations[[#This Row],[Etmaal temperatuur °C]]&lt;stookgrens[],stookgrens[]-_34_KNMI_Stations[[#This Row],[Etmaal temperatuur °C]],0),"")</f>
        <v>0</v>
      </c>
      <c r="O10886" s="89">
        <f>_34_KNMI_Stations[[#This Row],[graaddagen]]*_34_KNMI_Stations[[#This Row],[Gewogen factor]]</f>
        <v>0</v>
      </c>
      <c r="P10886" s="89" cm="1">
        <f t="array" ref="P10886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10887" spans="1:16" x14ac:dyDescent="0.25">
      <c r="A10887">
        <v>350</v>
      </c>
      <c r="B10887" s="110">
        <v>45851</v>
      </c>
      <c r="C10887" s="89">
        <v>1.8</v>
      </c>
      <c r="D10887" s="89">
        <v>19.399999999999999</v>
      </c>
      <c r="E10887" s="96">
        <v>1284</v>
      </c>
      <c r="F10887" s="89">
        <v>0.2</v>
      </c>
      <c r="G10887" s="89">
        <v>1011.6</v>
      </c>
      <c r="H10887">
        <v>0.82</v>
      </c>
      <c r="I10887" t="s">
        <v>27</v>
      </c>
      <c r="J10887">
        <v>0.8</v>
      </c>
      <c r="K10887">
        <v>7</v>
      </c>
      <c r="L10887">
        <v>2025</v>
      </c>
      <c r="M10887" t="s">
        <v>356</v>
      </c>
      <c r="N10887" s="89" cm="1">
        <f t="array" ref="N10887">IF(ISNUMBER(_34_KNMI_Stations[[#This Row],[Etmaal temperatuur °C]]),IF(_34_KNMI_Stations[[#This Row],[Etmaal temperatuur °C]]&lt;stookgrens[],stookgrens[]-_34_KNMI_Stations[[#This Row],[Etmaal temperatuur °C]],0),"")</f>
        <v>0</v>
      </c>
      <c r="O10887" s="89">
        <f>_34_KNMI_Stations[[#This Row],[graaddagen]]*_34_KNMI_Stations[[#This Row],[Gewogen factor]]</f>
        <v>0</v>
      </c>
      <c r="P10887" s="89" cm="1">
        <f t="array" ref="P10887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0888" spans="1:16" x14ac:dyDescent="0.25">
      <c r="A10888">
        <v>350</v>
      </c>
      <c r="B10888" s="110">
        <v>45852</v>
      </c>
      <c r="C10888" s="89">
        <v>2.8</v>
      </c>
      <c r="D10888" s="89">
        <v>20.5</v>
      </c>
      <c r="E10888" s="96">
        <v>1715</v>
      </c>
      <c r="F10888" s="89">
        <v>0.1</v>
      </c>
      <c r="G10888" s="89">
        <v>1014.5</v>
      </c>
      <c r="H10888">
        <v>0.72</v>
      </c>
      <c r="I10888" t="s">
        <v>27</v>
      </c>
      <c r="J10888">
        <v>0.8</v>
      </c>
      <c r="K10888">
        <v>7</v>
      </c>
      <c r="L10888">
        <v>2025</v>
      </c>
      <c r="M10888" t="s">
        <v>357</v>
      </c>
      <c r="N10888" s="89" cm="1">
        <f t="array" ref="N10888">IF(ISNUMBER(_34_KNMI_Stations[[#This Row],[Etmaal temperatuur °C]]),IF(_34_KNMI_Stations[[#This Row],[Etmaal temperatuur °C]]&lt;stookgrens[],stookgrens[]-_34_KNMI_Stations[[#This Row],[Etmaal temperatuur °C]],0),"")</f>
        <v>0</v>
      </c>
      <c r="O10888" s="89">
        <f>_34_KNMI_Stations[[#This Row],[graaddagen]]*_34_KNMI_Stations[[#This Row],[Gewogen factor]]</f>
        <v>0</v>
      </c>
      <c r="P10888" s="89" cm="1">
        <f t="array" ref="P10888">IF(ISNUMBER(_34_KNMI_Stations[[#This Row],[Etmaal temperatuur °C]]),IF(_34_KNMI_Stations[[#This Row],[Etmaal temperatuur °C]]&gt;stookgrens[],_34_KNMI_Stations[[#This Row],[Etmaal temperatuur °C]]-stookgrens[],0),"")</f>
        <v>2.5</v>
      </c>
    </row>
    <row r="10889" spans="1:16" x14ac:dyDescent="0.25">
      <c r="A10889">
        <v>350</v>
      </c>
      <c r="B10889" s="110">
        <v>45853</v>
      </c>
      <c r="C10889" s="89">
        <v>3.5</v>
      </c>
      <c r="D10889" s="89">
        <v>18.899999999999999</v>
      </c>
      <c r="E10889" s="96">
        <v>1889</v>
      </c>
      <c r="F10889" s="89">
        <v>0.1</v>
      </c>
      <c r="G10889" s="89">
        <v>1017.2</v>
      </c>
      <c r="H10889">
        <v>0.61</v>
      </c>
      <c r="I10889" t="s">
        <v>27</v>
      </c>
      <c r="J10889">
        <v>0.8</v>
      </c>
      <c r="K10889">
        <v>7</v>
      </c>
      <c r="L10889">
        <v>2025</v>
      </c>
      <c r="M10889" t="s">
        <v>357</v>
      </c>
      <c r="N10889" s="89" cm="1">
        <f t="array" ref="N10889">IF(ISNUMBER(_34_KNMI_Stations[[#This Row],[Etmaal temperatuur °C]]),IF(_34_KNMI_Stations[[#This Row],[Etmaal temperatuur °C]]&lt;stookgrens[],stookgrens[]-_34_KNMI_Stations[[#This Row],[Etmaal temperatuur °C]],0),"")</f>
        <v>0</v>
      </c>
      <c r="O10889" s="89">
        <f>_34_KNMI_Stations[[#This Row],[graaddagen]]*_34_KNMI_Stations[[#This Row],[Gewogen factor]]</f>
        <v>0</v>
      </c>
      <c r="P10889" s="89" cm="1">
        <f t="array" ref="P10889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0890" spans="1:16" x14ac:dyDescent="0.25">
      <c r="A10890">
        <v>350</v>
      </c>
      <c r="B10890" s="110">
        <v>45854</v>
      </c>
      <c r="C10890" s="89">
        <v>4.3</v>
      </c>
      <c r="D10890" s="89">
        <v>16.8</v>
      </c>
      <c r="E10890" s="96">
        <v>1261</v>
      </c>
      <c r="F10890" s="89">
        <v>6.2</v>
      </c>
      <c r="G10890" s="89">
        <v>1014.6</v>
      </c>
      <c r="H10890">
        <v>0.82</v>
      </c>
      <c r="I10890" t="s">
        <v>27</v>
      </c>
      <c r="J10890">
        <v>0.8</v>
      </c>
      <c r="K10890">
        <v>7</v>
      </c>
      <c r="L10890">
        <v>2025</v>
      </c>
      <c r="M10890" t="s">
        <v>357</v>
      </c>
      <c r="N10890" s="89" cm="1">
        <f t="array" ref="N10890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10890" s="89">
        <f>_34_KNMI_Stations[[#This Row],[graaddagen]]*_34_KNMI_Stations[[#This Row],[Gewogen factor]]</f>
        <v>0.95999999999999952</v>
      </c>
      <c r="P10890" s="89" cm="1">
        <f t="array" ref="P108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891" spans="1:16" x14ac:dyDescent="0.25">
      <c r="A10891">
        <v>350</v>
      </c>
      <c r="B10891" s="110">
        <v>45855</v>
      </c>
      <c r="C10891" s="89">
        <v>2</v>
      </c>
      <c r="D10891" s="89">
        <v>18.899999999999999</v>
      </c>
      <c r="E10891" s="96">
        <v>2749</v>
      </c>
      <c r="F10891" s="89">
        <v>0</v>
      </c>
      <c r="G10891" s="89">
        <v>1017.6</v>
      </c>
      <c r="H10891">
        <v>0.69</v>
      </c>
      <c r="I10891" t="s">
        <v>27</v>
      </c>
      <c r="J10891">
        <v>0.8</v>
      </c>
      <c r="K10891">
        <v>7</v>
      </c>
      <c r="L10891">
        <v>2025</v>
      </c>
      <c r="M10891" t="s">
        <v>357</v>
      </c>
      <c r="N10891" s="89" cm="1">
        <f t="array" ref="N10891">IF(ISNUMBER(_34_KNMI_Stations[[#This Row],[Etmaal temperatuur °C]]),IF(_34_KNMI_Stations[[#This Row],[Etmaal temperatuur °C]]&lt;stookgrens[],stookgrens[]-_34_KNMI_Stations[[#This Row],[Etmaal temperatuur °C]],0),"")</f>
        <v>0</v>
      </c>
      <c r="O10891" s="89">
        <f>_34_KNMI_Stations[[#This Row],[graaddagen]]*_34_KNMI_Stations[[#This Row],[Gewogen factor]]</f>
        <v>0</v>
      </c>
      <c r="P10891" s="89" cm="1">
        <f t="array" ref="P10891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0892" spans="1:16" x14ac:dyDescent="0.25">
      <c r="A10892">
        <v>350</v>
      </c>
      <c r="B10892" s="110">
        <v>45856</v>
      </c>
      <c r="C10892" s="89">
        <v>1.7</v>
      </c>
      <c r="D10892" s="89">
        <v>21.6</v>
      </c>
      <c r="E10892" s="96">
        <v>2121</v>
      </c>
      <c r="F10892" s="89">
        <v>0</v>
      </c>
      <c r="G10892" s="89">
        <v>1014</v>
      </c>
      <c r="H10892">
        <v>0.65</v>
      </c>
      <c r="I10892" t="s">
        <v>27</v>
      </c>
      <c r="J10892">
        <v>0.8</v>
      </c>
      <c r="K10892">
        <v>7</v>
      </c>
      <c r="L10892">
        <v>2025</v>
      </c>
      <c r="M10892" t="s">
        <v>357</v>
      </c>
      <c r="N10892" s="89" cm="1">
        <f t="array" ref="N10892">IF(ISNUMBER(_34_KNMI_Stations[[#This Row],[Etmaal temperatuur °C]]),IF(_34_KNMI_Stations[[#This Row],[Etmaal temperatuur °C]]&lt;stookgrens[],stookgrens[]-_34_KNMI_Stations[[#This Row],[Etmaal temperatuur °C]],0),"")</f>
        <v>0</v>
      </c>
      <c r="O10892" s="89">
        <f>_34_KNMI_Stations[[#This Row],[graaddagen]]*_34_KNMI_Stations[[#This Row],[Gewogen factor]]</f>
        <v>0</v>
      </c>
      <c r="P10892" s="89" cm="1">
        <f t="array" ref="P10892">IF(ISNUMBER(_34_KNMI_Stations[[#This Row],[Etmaal temperatuur °C]]),IF(_34_KNMI_Stations[[#This Row],[Etmaal temperatuur °C]]&gt;stookgrens[],_34_KNMI_Stations[[#This Row],[Etmaal temperatuur °C]]-stookgrens[],0),"")</f>
        <v>3.6000000000000014</v>
      </c>
    </row>
    <row r="10893" spans="1:16" x14ac:dyDescent="0.25">
      <c r="A10893">
        <v>350</v>
      </c>
      <c r="B10893" s="110">
        <v>45857</v>
      </c>
      <c r="C10893" s="89">
        <v>3.4</v>
      </c>
      <c r="D10893" s="89">
        <v>23</v>
      </c>
      <c r="E10893" s="96">
        <v>1818</v>
      </c>
      <c r="F10893" s="89">
        <v>2.2999999999999998</v>
      </c>
      <c r="G10893" s="89">
        <v>1006.8</v>
      </c>
      <c r="H10893">
        <v>0.68</v>
      </c>
      <c r="I10893" t="s">
        <v>27</v>
      </c>
      <c r="J10893">
        <v>0.8</v>
      </c>
      <c r="K10893">
        <v>7</v>
      </c>
      <c r="L10893">
        <v>2025</v>
      </c>
      <c r="M10893" t="s">
        <v>357</v>
      </c>
      <c r="N10893" s="89" cm="1">
        <f t="array" ref="N10893">IF(ISNUMBER(_34_KNMI_Stations[[#This Row],[Etmaal temperatuur °C]]),IF(_34_KNMI_Stations[[#This Row],[Etmaal temperatuur °C]]&lt;stookgrens[],stookgrens[]-_34_KNMI_Stations[[#This Row],[Etmaal temperatuur °C]],0),"")</f>
        <v>0</v>
      </c>
      <c r="O10893" s="89">
        <f>_34_KNMI_Stations[[#This Row],[graaddagen]]*_34_KNMI_Stations[[#This Row],[Gewogen factor]]</f>
        <v>0</v>
      </c>
      <c r="P10893" s="89" cm="1">
        <f t="array" ref="P10893">IF(ISNUMBER(_34_KNMI_Stations[[#This Row],[Etmaal temperatuur °C]]),IF(_34_KNMI_Stations[[#This Row],[Etmaal temperatuur °C]]&gt;stookgrens[],_34_KNMI_Stations[[#This Row],[Etmaal temperatuur °C]]-stookgrens[],0),"")</f>
        <v>5</v>
      </c>
    </row>
    <row r="10894" spans="1:16" x14ac:dyDescent="0.25">
      <c r="A10894">
        <v>350</v>
      </c>
      <c r="B10894" s="110">
        <v>45858</v>
      </c>
      <c r="C10894" s="89">
        <v>2.7</v>
      </c>
      <c r="D10894" s="89">
        <v>20.100000000000001</v>
      </c>
      <c r="E10894" s="96">
        <v>1536</v>
      </c>
      <c r="F10894" s="89">
        <v>2.2999999999999998</v>
      </c>
      <c r="G10894" s="89">
        <v>1004</v>
      </c>
      <c r="H10894">
        <v>0.82</v>
      </c>
      <c r="I10894" t="s">
        <v>27</v>
      </c>
      <c r="J10894">
        <v>0.8</v>
      </c>
      <c r="K10894">
        <v>7</v>
      </c>
      <c r="L10894">
        <v>2025</v>
      </c>
      <c r="M10894" t="s">
        <v>357</v>
      </c>
      <c r="N10894" s="89" cm="1">
        <f t="array" ref="N10894">IF(ISNUMBER(_34_KNMI_Stations[[#This Row],[Etmaal temperatuur °C]]),IF(_34_KNMI_Stations[[#This Row],[Etmaal temperatuur °C]]&lt;stookgrens[],stookgrens[]-_34_KNMI_Stations[[#This Row],[Etmaal temperatuur °C]],0),"")</f>
        <v>0</v>
      </c>
      <c r="O10894" s="89">
        <f>_34_KNMI_Stations[[#This Row],[graaddagen]]*_34_KNMI_Stations[[#This Row],[Gewogen factor]]</f>
        <v>0</v>
      </c>
      <c r="P10894" s="89" cm="1">
        <f t="array" ref="P10894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10895" spans="1:16" x14ac:dyDescent="0.25">
      <c r="A10895">
        <v>350</v>
      </c>
      <c r="B10895" s="110">
        <v>45859</v>
      </c>
      <c r="C10895" s="89">
        <v>3.8</v>
      </c>
      <c r="D10895" s="89">
        <v>18.5</v>
      </c>
      <c r="E10895" s="96">
        <v>1632</v>
      </c>
      <c r="F10895" s="89">
        <v>1.9</v>
      </c>
      <c r="G10895" s="89">
        <v>1003.2</v>
      </c>
      <c r="H10895">
        <v>0.8</v>
      </c>
      <c r="I10895" t="s">
        <v>27</v>
      </c>
      <c r="J10895">
        <v>0.8</v>
      </c>
      <c r="K10895">
        <v>7</v>
      </c>
      <c r="L10895">
        <v>2025</v>
      </c>
      <c r="M10895" t="s">
        <v>358</v>
      </c>
      <c r="N10895" s="89" cm="1">
        <f t="array" ref="N10895">IF(ISNUMBER(_34_KNMI_Stations[[#This Row],[Etmaal temperatuur °C]]),IF(_34_KNMI_Stations[[#This Row],[Etmaal temperatuur °C]]&lt;stookgrens[],stookgrens[]-_34_KNMI_Stations[[#This Row],[Etmaal temperatuur °C]],0),"")</f>
        <v>0</v>
      </c>
      <c r="O10895" s="89">
        <f>_34_KNMI_Stations[[#This Row],[graaddagen]]*_34_KNMI_Stations[[#This Row],[Gewogen factor]]</f>
        <v>0</v>
      </c>
      <c r="P10895" s="89" cm="1">
        <f t="array" ref="P10895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0896" spans="1:16" x14ac:dyDescent="0.25">
      <c r="A10896">
        <v>350</v>
      </c>
      <c r="B10896" s="110">
        <v>45860</v>
      </c>
      <c r="C10896" s="89">
        <v>3.9</v>
      </c>
      <c r="D10896" s="89">
        <v>19.2</v>
      </c>
      <c r="E10896" s="96">
        <v>1684</v>
      </c>
      <c r="F10896" s="89">
        <v>0.6</v>
      </c>
      <c r="G10896" s="89">
        <v>1009.4</v>
      </c>
      <c r="H10896">
        <v>0.78</v>
      </c>
      <c r="I10896" t="s">
        <v>27</v>
      </c>
      <c r="J10896">
        <v>0.8</v>
      </c>
      <c r="K10896">
        <v>7</v>
      </c>
      <c r="L10896">
        <v>2025</v>
      </c>
      <c r="M10896" t="s">
        <v>358</v>
      </c>
      <c r="N10896" s="89" cm="1">
        <f t="array" ref="N10896">IF(ISNUMBER(_34_KNMI_Stations[[#This Row],[Etmaal temperatuur °C]]),IF(_34_KNMI_Stations[[#This Row],[Etmaal temperatuur °C]]&lt;stookgrens[],stookgrens[]-_34_KNMI_Stations[[#This Row],[Etmaal temperatuur °C]],0),"")</f>
        <v>0</v>
      </c>
      <c r="O10896" s="89">
        <f>_34_KNMI_Stations[[#This Row],[graaddagen]]*_34_KNMI_Stations[[#This Row],[Gewogen factor]]</f>
        <v>0</v>
      </c>
      <c r="P10896" s="89" cm="1">
        <f t="array" ref="P10896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0897" spans="1:16" x14ac:dyDescent="0.25">
      <c r="A10897">
        <v>350</v>
      </c>
      <c r="B10897" s="110">
        <v>45861</v>
      </c>
      <c r="C10897" s="89">
        <v>2.7</v>
      </c>
      <c r="D10897" s="89">
        <v>18.2</v>
      </c>
      <c r="E10897" s="96">
        <v>1194</v>
      </c>
      <c r="F10897" s="89">
        <v>2.8</v>
      </c>
      <c r="G10897" s="89">
        <v>1012.4</v>
      </c>
      <c r="H10897">
        <v>0.85</v>
      </c>
      <c r="I10897" t="s">
        <v>27</v>
      </c>
      <c r="J10897">
        <v>0.8</v>
      </c>
      <c r="K10897">
        <v>7</v>
      </c>
      <c r="L10897">
        <v>2025</v>
      </c>
      <c r="M10897" t="s">
        <v>358</v>
      </c>
      <c r="N10897" s="89" cm="1">
        <f t="array" ref="N10897">IF(ISNUMBER(_34_KNMI_Stations[[#This Row],[Etmaal temperatuur °C]]),IF(_34_KNMI_Stations[[#This Row],[Etmaal temperatuur °C]]&lt;stookgrens[],stookgrens[]-_34_KNMI_Stations[[#This Row],[Etmaal temperatuur °C]],0),"")</f>
        <v>0</v>
      </c>
      <c r="O10897" s="89">
        <f>_34_KNMI_Stations[[#This Row],[graaddagen]]*_34_KNMI_Stations[[#This Row],[Gewogen factor]]</f>
        <v>0</v>
      </c>
      <c r="P10897" s="89" cm="1">
        <f t="array" ref="P10897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0898" spans="1:16" x14ac:dyDescent="0.25">
      <c r="A10898">
        <v>350</v>
      </c>
      <c r="B10898" s="110">
        <v>45862</v>
      </c>
      <c r="C10898" s="89">
        <v>1.9</v>
      </c>
      <c r="D10898" s="89">
        <v>19.2</v>
      </c>
      <c r="E10898" s="96">
        <v>1832</v>
      </c>
      <c r="F10898" s="89">
        <v>0</v>
      </c>
      <c r="G10898" s="89">
        <v>1014.6</v>
      </c>
      <c r="H10898">
        <v>0.79</v>
      </c>
      <c r="I10898" t="s">
        <v>27</v>
      </c>
      <c r="J10898">
        <v>0.8</v>
      </c>
      <c r="K10898">
        <v>7</v>
      </c>
      <c r="L10898">
        <v>2025</v>
      </c>
      <c r="M10898" t="s">
        <v>358</v>
      </c>
      <c r="N10898" s="89" cm="1">
        <f t="array" ref="N10898">IF(ISNUMBER(_34_KNMI_Stations[[#This Row],[Etmaal temperatuur °C]]),IF(_34_KNMI_Stations[[#This Row],[Etmaal temperatuur °C]]&lt;stookgrens[],stookgrens[]-_34_KNMI_Stations[[#This Row],[Etmaal temperatuur °C]],0),"")</f>
        <v>0</v>
      </c>
      <c r="O10898" s="89">
        <f>_34_KNMI_Stations[[#This Row],[graaddagen]]*_34_KNMI_Stations[[#This Row],[Gewogen factor]]</f>
        <v>0</v>
      </c>
      <c r="P10898" s="89" cm="1">
        <f t="array" ref="P10898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0899" spans="1:16" x14ac:dyDescent="0.25">
      <c r="A10899">
        <v>350</v>
      </c>
      <c r="B10899" s="110">
        <v>45863</v>
      </c>
      <c r="C10899" s="89">
        <v>1.8</v>
      </c>
      <c r="D10899" s="89">
        <v>18.100000000000001</v>
      </c>
      <c r="E10899" s="96">
        <v>890</v>
      </c>
      <c r="F10899" s="89">
        <v>0.1</v>
      </c>
      <c r="G10899" s="89">
        <v>1017.7</v>
      </c>
      <c r="H10899">
        <v>0.87</v>
      </c>
      <c r="I10899" t="s">
        <v>27</v>
      </c>
      <c r="J10899">
        <v>0.8</v>
      </c>
      <c r="K10899">
        <v>7</v>
      </c>
      <c r="L10899">
        <v>2025</v>
      </c>
      <c r="M10899" t="s">
        <v>358</v>
      </c>
      <c r="N10899" s="89" cm="1">
        <f t="array" ref="N10899">IF(ISNUMBER(_34_KNMI_Stations[[#This Row],[Etmaal temperatuur °C]]),IF(_34_KNMI_Stations[[#This Row],[Etmaal temperatuur °C]]&lt;stookgrens[],stookgrens[]-_34_KNMI_Stations[[#This Row],[Etmaal temperatuur °C]],0),"")</f>
        <v>0</v>
      </c>
      <c r="O10899" s="89">
        <f>_34_KNMI_Stations[[#This Row],[graaddagen]]*_34_KNMI_Stations[[#This Row],[Gewogen factor]]</f>
        <v>0</v>
      </c>
      <c r="P10899" s="89" cm="1">
        <f t="array" ref="P10899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0900" spans="1:16" x14ac:dyDescent="0.25">
      <c r="A10900">
        <v>350</v>
      </c>
      <c r="B10900" s="110">
        <v>45864</v>
      </c>
      <c r="C10900" s="89">
        <v>3.1</v>
      </c>
      <c r="D10900" s="89">
        <v>19.899999999999999</v>
      </c>
      <c r="E10900" s="96">
        <v>1674</v>
      </c>
      <c r="F10900" s="89">
        <v>3.1</v>
      </c>
      <c r="G10900" s="89">
        <v>1016.1</v>
      </c>
      <c r="H10900">
        <v>0.75</v>
      </c>
      <c r="I10900" t="s">
        <v>27</v>
      </c>
      <c r="J10900">
        <v>0.8</v>
      </c>
      <c r="K10900">
        <v>7</v>
      </c>
      <c r="L10900">
        <v>2025</v>
      </c>
      <c r="M10900" t="s">
        <v>358</v>
      </c>
      <c r="N10900" s="89" cm="1">
        <f t="array" ref="N10900">IF(ISNUMBER(_34_KNMI_Stations[[#This Row],[Etmaal temperatuur °C]]),IF(_34_KNMI_Stations[[#This Row],[Etmaal temperatuur °C]]&lt;stookgrens[],stookgrens[]-_34_KNMI_Stations[[#This Row],[Etmaal temperatuur °C]],0),"")</f>
        <v>0</v>
      </c>
      <c r="O10900" s="89">
        <f>_34_KNMI_Stations[[#This Row],[graaddagen]]*_34_KNMI_Stations[[#This Row],[Gewogen factor]]</f>
        <v>0</v>
      </c>
      <c r="P10900" s="89" cm="1">
        <f t="array" ref="P10900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0901" spans="1:16" x14ac:dyDescent="0.25">
      <c r="A10901">
        <v>350</v>
      </c>
      <c r="B10901" s="110">
        <v>45865</v>
      </c>
      <c r="C10901" s="89">
        <v>2.4</v>
      </c>
      <c r="D10901" s="89">
        <v>17.100000000000001</v>
      </c>
      <c r="E10901" s="96">
        <v>896</v>
      </c>
      <c r="F10901" s="89">
        <v>4.5999999999999996</v>
      </c>
      <c r="G10901" s="89">
        <v>1015</v>
      </c>
      <c r="H10901">
        <v>0.86</v>
      </c>
      <c r="I10901" t="s">
        <v>27</v>
      </c>
      <c r="J10901">
        <v>0.8</v>
      </c>
      <c r="K10901">
        <v>7</v>
      </c>
      <c r="L10901">
        <v>2025</v>
      </c>
      <c r="M10901" t="s">
        <v>358</v>
      </c>
      <c r="N10901" s="89" cm="1">
        <f t="array" ref="N10901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0901" s="89">
        <f>_34_KNMI_Stations[[#This Row],[graaddagen]]*_34_KNMI_Stations[[#This Row],[Gewogen factor]]</f>
        <v>0.71999999999999886</v>
      </c>
      <c r="P10901" s="89" cm="1">
        <f t="array" ref="P109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02" spans="1:16" x14ac:dyDescent="0.25">
      <c r="A10902">
        <v>350</v>
      </c>
      <c r="B10902" s="110">
        <v>45866</v>
      </c>
      <c r="C10902" s="89">
        <v>3.3</v>
      </c>
      <c r="D10902" s="89">
        <v>16.600000000000001</v>
      </c>
      <c r="E10902" s="96">
        <v>1436</v>
      </c>
      <c r="F10902" s="89">
        <v>0.6</v>
      </c>
      <c r="G10902" s="89">
        <v>1018</v>
      </c>
      <c r="H10902">
        <v>0.81</v>
      </c>
      <c r="I10902" t="s">
        <v>27</v>
      </c>
      <c r="J10902">
        <v>0.8</v>
      </c>
      <c r="K10902">
        <v>7</v>
      </c>
      <c r="L10902">
        <v>2025</v>
      </c>
      <c r="M10902" t="s">
        <v>359</v>
      </c>
      <c r="N10902" s="89" cm="1">
        <f t="array" ref="N10902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10902" s="89">
        <f>_34_KNMI_Stations[[#This Row],[graaddagen]]*_34_KNMI_Stations[[#This Row],[Gewogen factor]]</f>
        <v>1.119999999999999</v>
      </c>
      <c r="P10902" s="89" cm="1">
        <f t="array" ref="P109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03" spans="1:16" x14ac:dyDescent="0.25">
      <c r="A10903">
        <v>350</v>
      </c>
      <c r="B10903" s="110">
        <v>45867</v>
      </c>
      <c r="C10903" s="89">
        <v>2.5</v>
      </c>
      <c r="D10903" s="89">
        <v>17.8</v>
      </c>
      <c r="E10903" s="96">
        <v>1710</v>
      </c>
      <c r="F10903" s="89">
        <v>-0.1</v>
      </c>
      <c r="G10903" s="89">
        <v>1017.3</v>
      </c>
      <c r="H10903">
        <v>0.74</v>
      </c>
      <c r="I10903" t="s">
        <v>27</v>
      </c>
      <c r="J10903">
        <v>0.8</v>
      </c>
      <c r="K10903">
        <v>7</v>
      </c>
      <c r="L10903">
        <v>2025</v>
      </c>
      <c r="M10903" t="s">
        <v>359</v>
      </c>
      <c r="N10903" s="89" cm="1">
        <f t="array" ref="N10903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0903" s="89">
        <f>_34_KNMI_Stations[[#This Row],[graaddagen]]*_34_KNMI_Stations[[#This Row],[Gewogen factor]]</f>
        <v>0.15999999999999945</v>
      </c>
      <c r="P10903" s="89" cm="1">
        <f t="array" ref="P109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04" spans="1:16" x14ac:dyDescent="0.25">
      <c r="A10904">
        <v>350</v>
      </c>
      <c r="B10904" s="110">
        <v>45868</v>
      </c>
      <c r="C10904" s="89">
        <v>3.4</v>
      </c>
      <c r="D10904" s="89">
        <v>17.899999999999999</v>
      </c>
      <c r="E10904" s="96">
        <v>2251</v>
      </c>
      <c r="F10904" s="89">
        <v>0</v>
      </c>
      <c r="G10904" s="89">
        <v>1016.8</v>
      </c>
      <c r="H10904">
        <v>0.68</v>
      </c>
      <c r="I10904" t="s">
        <v>27</v>
      </c>
      <c r="J10904">
        <v>0.8</v>
      </c>
      <c r="K10904">
        <v>7</v>
      </c>
      <c r="L10904">
        <v>2025</v>
      </c>
      <c r="M10904" t="s">
        <v>359</v>
      </c>
      <c r="N10904" s="89" cm="1">
        <f t="array" ref="N10904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10904" s="89">
        <f>_34_KNMI_Stations[[#This Row],[graaddagen]]*_34_KNMI_Stations[[#This Row],[Gewogen factor]]</f>
        <v>8.000000000000114E-2</v>
      </c>
      <c r="P10904" s="89" cm="1">
        <f t="array" ref="P109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05" spans="1:16" x14ac:dyDescent="0.25">
      <c r="A10905">
        <v>350</v>
      </c>
      <c r="B10905" s="110">
        <v>45869</v>
      </c>
      <c r="C10905" s="89">
        <v>2.9</v>
      </c>
      <c r="D10905" s="89">
        <v>17.8</v>
      </c>
      <c r="E10905" s="96">
        <v>1162</v>
      </c>
      <c r="F10905" s="89">
        <v>3.5</v>
      </c>
      <c r="G10905" s="89">
        <v>1014.5</v>
      </c>
      <c r="H10905">
        <v>0.87</v>
      </c>
      <c r="I10905" t="s">
        <v>27</v>
      </c>
      <c r="J10905">
        <v>0.8</v>
      </c>
      <c r="K10905">
        <v>7</v>
      </c>
      <c r="L10905">
        <v>2025</v>
      </c>
      <c r="M10905" t="s">
        <v>359</v>
      </c>
      <c r="N10905" s="89" cm="1">
        <f t="array" ref="N10905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0905" s="89">
        <f>_34_KNMI_Stations[[#This Row],[graaddagen]]*_34_KNMI_Stations[[#This Row],[Gewogen factor]]</f>
        <v>0.15999999999999945</v>
      </c>
      <c r="P10905" s="89" cm="1">
        <f t="array" ref="P109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06" spans="1:16" x14ac:dyDescent="0.25">
      <c r="A10906">
        <v>350</v>
      </c>
      <c r="B10906" s="110">
        <v>45870</v>
      </c>
      <c r="C10906" s="89">
        <v>3.5</v>
      </c>
      <c r="D10906" s="89">
        <v>16.7</v>
      </c>
      <c r="E10906" s="96">
        <v>1561</v>
      </c>
      <c r="F10906" s="89">
        <v>5.0999999999999996</v>
      </c>
      <c r="G10906" s="89">
        <v>1012.6</v>
      </c>
      <c r="H10906">
        <v>0.85</v>
      </c>
      <c r="I10906" t="s">
        <v>27</v>
      </c>
      <c r="J10906">
        <v>0.8</v>
      </c>
      <c r="K10906">
        <v>8</v>
      </c>
      <c r="L10906">
        <v>2025</v>
      </c>
      <c r="M10906" t="s">
        <v>359</v>
      </c>
      <c r="N10906" s="89" cm="1">
        <f t="array" ref="N10906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10906" s="89">
        <f>_34_KNMI_Stations[[#This Row],[graaddagen]]*_34_KNMI_Stations[[#This Row],[Gewogen factor]]</f>
        <v>1.0400000000000007</v>
      </c>
      <c r="P10906" s="89" cm="1">
        <f t="array" ref="P109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07" spans="1:16" x14ac:dyDescent="0.25">
      <c r="A10907">
        <v>350</v>
      </c>
      <c r="B10907" s="110">
        <v>45871</v>
      </c>
      <c r="C10907" s="89">
        <v>3.8</v>
      </c>
      <c r="D10907" s="89">
        <v>15.8</v>
      </c>
      <c r="E10907" s="96">
        <v>1207</v>
      </c>
      <c r="F10907" s="89">
        <v>9.8000000000000007</v>
      </c>
      <c r="G10907" s="89">
        <v>1015</v>
      </c>
      <c r="H10907">
        <v>0.89</v>
      </c>
      <c r="I10907" t="s">
        <v>27</v>
      </c>
      <c r="J10907">
        <v>0.8</v>
      </c>
      <c r="K10907">
        <v>8</v>
      </c>
      <c r="L10907">
        <v>2025</v>
      </c>
      <c r="M10907" t="s">
        <v>359</v>
      </c>
      <c r="N10907" s="89" cm="1">
        <f t="array" ref="N10907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0907" s="89">
        <f>_34_KNMI_Stations[[#This Row],[graaddagen]]*_34_KNMI_Stations[[#This Row],[Gewogen factor]]</f>
        <v>1.7599999999999996</v>
      </c>
      <c r="P10907" s="89" cm="1">
        <f t="array" ref="P109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08" spans="1:16" x14ac:dyDescent="0.25">
      <c r="A10908">
        <v>350</v>
      </c>
      <c r="B10908" s="110">
        <v>45872</v>
      </c>
      <c r="C10908" s="89">
        <v>3.5</v>
      </c>
      <c r="D10908" s="89">
        <v>18.5</v>
      </c>
      <c r="E10908" s="96">
        <v>2001</v>
      </c>
      <c r="F10908" s="89">
        <v>3.8</v>
      </c>
      <c r="G10908" s="89">
        <v>1017.5</v>
      </c>
      <c r="H10908">
        <v>0.77</v>
      </c>
      <c r="I10908" t="s">
        <v>27</v>
      </c>
      <c r="J10908">
        <v>0.8</v>
      </c>
      <c r="K10908">
        <v>8</v>
      </c>
      <c r="L10908">
        <v>2025</v>
      </c>
      <c r="M10908" t="s">
        <v>359</v>
      </c>
      <c r="N10908" s="89" cm="1">
        <f t="array" ref="N10908">IF(ISNUMBER(_34_KNMI_Stations[[#This Row],[Etmaal temperatuur °C]]),IF(_34_KNMI_Stations[[#This Row],[Etmaal temperatuur °C]]&lt;stookgrens[],stookgrens[]-_34_KNMI_Stations[[#This Row],[Etmaal temperatuur °C]],0),"")</f>
        <v>0</v>
      </c>
      <c r="O10908" s="89">
        <f>_34_KNMI_Stations[[#This Row],[graaddagen]]*_34_KNMI_Stations[[#This Row],[Gewogen factor]]</f>
        <v>0</v>
      </c>
      <c r="P10908" s="89" cm="1">
        <f t="array" ref="P10908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0909" spans="1:16" x14ac:dyDescent="0.25">
      <c r="A10909">
        <v>350</v>
      </c>
      <c r="B10909" s="110">
        <v>45873</v>
      </c>
      <c r="C10909" s="89">
        <v>4.0999999999999996</v>
      </c>
      <c r="D10909" s="89">
        <v>20.6</v>
      </c>
      <c r="E10909" s="96">
        <v>1747</v>
      </c>
      <c r="F10909" s="89">
        <v>1.7</v>
      </c>
      <c r="G10909" s="89">
        <v>1015.9</v>
      </c>
      <c r="H10909">
        <v>0.82</v>
      </c>
      <c r="I10909" t="s">
        <v>27</v>
      </c>
      <c r="J10909">
        <v>0.8</v>
      </c>
      <c r="K10909">
        <v>8</v>
      </c>
      <c r="L10909">
        <v>2025</v>
      </c>
      <c r="M10909" t="s">
        <v>360</v>
      </c>
      <c r="N10909" s="89" cm="1">
        <f t="array" ref="N10909">IF(ISNUMBER(_34_KNMI_Stations[[#This Row],[Etmaal temperatuur °C]]),IF(_34_KNMI_Stations[[#This Row],[Etmaal temperatuur °C]]&lt;stookgrens[],stookgrens[]-_34_KNMI_Stations[[#This Row],[Etmaal temperatuur °C]],0),"")</f>
        <v>0</v>
      </c>
      <c r="O10909" s="89">
        <f>_34_KNMI_Stations[[#This Row],[graaddagen]]*_34_KNMI_Stations[[#This Row],[Gewogen factor]]</f>
        <v>0</v>
      </c>
      <c r="P10909" s="89" cm="1">
        <f t="array" ref="P10909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10910" spans="1:16" x14ac:dyDescent="0.25">
      <c r="A10910">
        <v>350</v>
      </c>
      <c r="B10910" s="110">
        <v>45874</v>
      </c>
      <c r="C10910" s="89">
        <v>4.3</v>
      </c>
      <c r="D10910" s="89">
        <v>17.600000000000001</v>
      </c>
      <c r="E10910" s="96">
        <v>1983</v>
      </c>
      <c r="F10910" s="89">
        <v>-0.1</v>
      </c>
      <c r="G10910" s="89">
        <v>1020.1</v>
      </c>
      <c r="H10910">
        <v>0.67</v>
      </c>
      <c r="I10910" t="s">
        <v>27</v>
      </c>
      <c r="J10910">
        <v>0.8</v>
      </c>
      <c r="K10910">
        <v>8</v>
      </c>
      <c r="L10910">
        <v>2025</v>
      </c>
      <c r="M10910" t="s">
        <v>360</v>
      </c>
      <c r="N10910" s="89" cm="1">
        <f t="array" ref="N10910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0910" s="89">
        <f>_34_KNMI_Stations[[#This Row],[graaddagen]]*_34_KNMI_Stations[[#This Row],[Gewogen factor]]</f>
        <v>0.3199999999999989</v>
      </c>
      <c r="P10910" s="89" cm="1">
        <f t="array" ref="P109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11" spans="1:16" x14ac:dyDescent="0.25">
      <c r="A10911">
        <v>350</v>
      </c>
      <c r="B10911" s="110">
        <v>45875</v>
      </c>
      <c r="C10911" s="89">
        <v>2.4</v>
      </c>
      <c r="D10911" s="89">
        <v>17.2</v>
      </c>
      <c r="E10911" s="96">
        <v>1921</v>
      </c>
      <c r="F10911" s="89">
        <v>0</v>
      </c>
      <c r="G10911" s="89">
        <v>1023.3</v>
      </c>
      <c r="H10911">
        <v>0.7</v>
      </c>
      <c r="I10911" t="s">
        <v>27</v>
      </c>
      <c r="J10911">
        <v>0.8</v>
      </c>
      <c r="K10911">
        <v>8</v>
      </c>
      <c r="L10911">
        <v>2025</v>
      </c>
      <c r="M10911" t="s">
        <v>360</v>
      </c>
      <c r="N10911" s="89" cm="1">
        <f t="array" ref="N10911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0911" s="89">
        <f>_34_KNMI_Stations[[#This Row],[graaddagen]]*_34_KNMI_Stations[[#This Row],[Gewogen factor]]</f>
        <v>0.64000000000000057</v>
      </c>
      <c r="P10911" s="89" cm="1">
        <f t="array" ref="P109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12" spans="1:16" x14ac:dyDescent="0.25">
      <c r="A10912">
        <v>350</v>
      </c>
      <c r="B10912" s="110">
        <v>45876</v>
      </c>
      <c r="C10912" s="89">
        <v>2.6</v>
      </c>
      <c r="D10912" s="89">
        <v>20.3</v>
      </c>
      <c r="E10912" s="96">
        <v>1804</v>
      </c>
      <c r="F10912" s="89">
        <v>0</v>
      </c>
      <c r="G10912" s="89">
        <v>1016.6</v>
      </c>
      <c r="H10912">
        <v>0.6</v>
      </c>
      <c r="I10912" t="s">
        <v>27</v>
      </c>
      <c r="J10912">
        <v>0.8</v>
      </c>
      <c r="K10912">
        <v>8</v>
      </c>
      <c r="L10912">
        <v>2025</v>
      </c>
      <c r="M10912" t="s">
        <v>360</v>
      </c>
      <c r="N10912" s="89" cm="1">
        <f t="array" ref="N10912">IF(ISNUMBER(_34_KNMI_Stations[[#This Row],[Etmaal temperatuur °C]]),IF(_34_KNMI_Stations[[#This Row],[Etmaal temperatuur °C]]&lt;stookgrens[],stookgrens[]-_34_KNMI_Stations[[#This Row],[Etmaal temperatuur °C]],0),"")</f>
        <v>0</v>
      </c>
      <c r="O10912" s="89">
        <f>_34_KNMI_Stations[[#This Row],[graaddagen]]*_34_KNMI_Stations[[#This Row],[Gewogen factor]]</f>
        <v>0</v>
      </c>
      <c r="P10912" s="89" cm="1">
        <f t="array" ref="P10912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10913" spans="1:16" x14ac:dyDescent="0.25">
      <c r="A10913">
        <v>350</v>
      </c>
      <c r="B10913" s="110">
        <v>45877</v>
      </c>
      <c r="C10913" s="89">
        <v>2.4</v>
      </c>
      <c r="D10913" s="89">
        <v>19.399999999999999</v>
      </c>
      <c r="E10913" s="96">
        <v>1368</v>
      </c>
      <c r="F10913" s="89">
        <v>0</v>
      </c>
      <c r="G10913" s="89">
        <v>1018.6</v>
      </c>
      <c r="H10913">
        <v>0.74</v>
      </c>
      <c r="I10913" t="s">
        <v>27</v>
      </c>
      <c r="J10913">
        <v>0.8</v>
      </c>
      <c r="K10913">
        <v>8</v>
      </c>
      <c r="L10913">
        <v>2025</v>
      </c>
      <c r="M10913" t="s">
        <v>360</v>
      </c>
      <c r="N10913" s="89" cm="1">
        <f t="array" ref="N10913">IF(ISNUMBER(_34_KNMI_Stations[[#This Row],[Etmaal temperatuur °C]]),IF(_34_KNMI_Stations[[#This Row],[Etmaal temperatuur °C]]&lt;stookgrens[],stookgrens[]-_34_KNMI_Stations[[#This Row],[Etmaal temperatuur °C]],0),"")</f>
        <v>0</v>
      </c>
      <c r="O10913" s="89">
        <f>_34_KNMI_Stations[[#This Row],[graaddagen]]*_34_KNMI_Stations[[#This Row],[Gewogen factor]]</f>
        <v>0</v>
      </c>
      <c r="P10913" s="89" cm="1">
        <f t="array" ref="P10913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0914" spans="1:16" x14ac:dyDescent="0.25">
      <c r="A10914">
        <v>350</v>
      </c>
      <c r="B10914" s="110">
        <v>45878</v>
      </c>
      <c r="C10914" s="89">
        <v>2.5</v>
      </c>
      <c r="D10914" s="89">
        <v>17.3</v>
      </c>
      <c r="E10914" s="96">
        <v>2385</v>
      </c>
      <c r="F10914" s="89">
        <v>0</v>
      </c>
      <c r="G10914" s="89">
        <v>1021.2</v>
      </c>
      <c r="H10914">
        <v>0.74</v>
      </c>
      <c r="I10914" t="s">
        <v>27</v>
      </c>
      <c r="J10914">
        <v>0.8</v>
      </c>
      <c r="K10914">
        <v>8</v>
      </c>
      <c r="L10914">
        <v>2025</v>
      </c>
      <c r="M10914" t="s">
        <v>360</v>
      </c>
      <c r="N10914" s="89" cm="1">
        <f t="array" ref="N10914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10914" s="89">
        <f>_34_KNMI_Stations[[#This Row],[graaddagen]]*_34_KNMI_Stations[[#This Row],[Gewogen factor]]</f>
        <v>0.5599999999999995</v>
      </c>
      <c r="P10914" s="89" cm="1">
        <f t="array" ref="P109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15" spans="1:16" x14ac:dyDescent="0.25">
      <c r="A10915">
        <v>350</v>
      </c>
      <c r="B10915" s="110">
        <v>45879</v>
      </c>
      <c r="C10915" s="89">
        <v>2.5</v>
      </c>
      <c r="D10915" s="89">
        <v>18.899999999999999</v>
      </c>
      <c r="E10915" s="96">
        <v>2334</v>
      </c>
      <c r="F10915" s="89">
        <v>0</v>
      </c>
      <c r="G10915" s="89">
        <v>1027.0999999999999</v>
      </c>
      <c r="H10915">
        <v>0.7</v>
      </c>
      <c r="I10915" t="s">
        <v>27</v>
      </c>
      <c r="J10915">
        <v>0.8</v>
      </c>
      <c r="K10915">
        <v>8</v>
      </c>
      <c r="L10915">
        <v>2025</v>
      </c>
      <c r="M10915" t="s">
        <v>360</v>
      </c>
      <c r="N10915" s="89" cm="1">
        <f t="array" ref="N10915">IF(ISNUMBER(_34_KNMI_Stations[[#This Row],[Etmaal temperatuur °C]]),IF(_34_KNMI_Stations[[#This Row],[Etmaal temperatuur °C]]&lt;stookgrens[],stookgrens[]-_34_KNMI_Stations[[#This Row],[Etmaal temperatuur °C]],0),"")</f>
        <v>0</v>
      </c>
      <c r="O10915" s="89">
        <f>_34_KNMI_Stations[[#This Row],[graaddagen]]*_34_KNMI_Stations[[#This Row],[Gewogen factor]]</f>
        <v>0</v>
      </c>
      <c r="P10915" s="89" cm="1">
        <f t="array" ref="P10915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0916" spans="1:16" x14ac:dyDescent="0.25">
      <c r="A10916">
        <v>350</v>
      </c>
      <c r="B10916" s="110">
        <v>45880</v>
      </c>
      <c r="C10916" s="89">
        <v>2.4</v>
      </c>
      <c r="D10916" s="89">
        <v>21.8</v>
      </c>
      <c r="E10916" s="96">
        <v>2450</v>
      </c>
      <c r="F10916" s="89">
        <v>0</v>
      </c>
      <c r="G10916" s="89">
        <v>1022.7</v>
      </c>
      <c r="H10916">
        <v>0.56999999999999995</v>
      </c>
      <c r="I10916" t="s">
        <v>27</v>
      </c>
      <c r="J10916">
        <v>0.8</v>
      </c>
      <c r="K10916">
        <v>8</v>
      </c>
      <c r="L10916">
        <v>2025</v>
      </c>
      <c r="M10916" t="s">
        <v>361</v>
      </c>
      <c r="N10916" s="89" cm="1">
        <f t="array" ref="N10916">IF(ISNUMBER(_34_KNMI_Stations[[#This Row],[Etmaal temperatuur °C]]),IF(_34_KNMI_Stations[[#This Row],[Etmaal temperatuur °C]]&lt;stookgrens[],stookgrens[]-_34_KNMI_Stations[[#This Row],[Etmaal temperatuur °C]],0),"")</f>
        <v>0</v>
      </c>
      <c r="O10916" s="89">
        <f>_34_KNMI_Stations[[#This Row],[graaddagen]]*_34_KNMI_Stations[[#This Row],[Gewogen factor]]</f>
        <v>0</v>
      </c>
      <c r="P10916" s="89" cm="1">
        <f t="array" ref="P10916">IF(ISNUMBER(_34_KNMI_Stations[[#This Row],[Etmaal temperatuur °C]]),IF(_34_KNMI_Stations[[#This Row],[Etmaal temperatuur °C]]&gt;stookgrens[],_34_KNMI_Stations[[#This Row],[Etmaal temperatuur °C]]-stookgrens[],0),"")</f>
        <v>3.8000000000000007</v>
      </c>
    </row>
    <row r="10917" spans="1:16" x14ac:dyDescent="0.25">
      <c r="A10917">
        <v>350</v>
      </c>
      <c r="B10917" s="110">
        <v>45881</v>
      </c>
      <c r="C10917" s="89">
        <v>1.8</v>
      </c>
      <c r="D10917" s="89">
        <v>23.7</v>
      </c>
      <c r="E10917" s="96">
        <v>2188</v>
      </c>
      <c r="F10917" s="89">
        <v>0.3</v>
      </c>
      <c r="G10917" s="89">
        <v>1015.1</v>
      </c>
      <c r="H10917">
        <v>0.59</v>
      </c>
      <c r="I10917" t="s">
        <v>27</v>
      </c>
      <c r="J10917">
        <v>0.8</v>
      </c>
      <c r="K10917">
        <v>8</v>
      </c>
      <c r="L10917">
        <v>2025</v>
      </c>
      <c r="M10917" t="s">
        <v>361</v>
      </c>
      <c r="N10917" s="89" cm="1">
        <f t="array" ref="N10917">IF(ISNUMBER(_34_KNMI_Stations[[#This Row],[Etmaal temperatuur °C]]),IF(_34_KNMI_Stations[[#This Row],[Etmaal temperatuur °C]]&lt;stookgrens[],stookgrens[]-_34_KNMI_Stations[[#This Row],[Etmaal temperatuur °C]],0),"")</f>
        <v>0</v>
      </c>
      <c r="O10917" s="89">
        <f>_34_KNMI_Stations[[#This Row],[graaddagen]]*_34_KNMI_Stations[[#This Row],[Gewogen factor]]</f>
        <v>0</v>
      </c>
      <c r="P10917" s="89" cm="1">
        <f t="array" ref="P10917">IF(ISNUMBER(_34_KNMI_Stations[[#This Row],[Etmaal temperatuur °C]]),IF(_34_KNMI_Stations[[#This Row],[Etmaal temperatuur °C]]&gt;stookgrens[],_34_KNMI_Stations[[#This Row],[Etmaal temperatuur °C]]-stookgrens[],0),"")</f>
        <v>5.6999999999999993</v>
      </c>
    </row>
    <row r="10918" spans="1:16" x14ac:dyDescent="0.25">
      <c r="A10918">
        <v>350</v>
      </c>
      <c r="B10918" s="110">
        <v>45882</v>
      </c>
      <c r="C10918" s="89">
        <v>1.7</v>
      </c>
      <c r="D10918" s="89">
        <v>24.2</v>
      </c>
      <c r="E10918" s="96">
        <v>2067</v>
      </c>
      <c r="F10918" s="89">
        <v>0</v>
      </c>
      <c r="G10918" s="89">
        <v>1015.3</v>
      </c>
      <c r="H10918">
        <v>0.72</v>
      </c>
      <c r="I10918" t="s">
        <v>27</v>
      </c>
      <c r="J10918">
        <v>0.8</v>
      </c>
      <c r="K10918">
        <v>8</v>
      </c>
      <c r="L10918">
        <v>2025</v>
      </c>
      <c r="M10918" t="s">
        <v>361</v>
      </c>
      <c r="N10918" s="89" cm="1">
        <f t="array" ref="N10918">IF(ISNUMBER(_34_KNMI_Stations[[#This Row],[Etmaal temperatuur °C]]),IF(_34_KNMI_Stations[[#This Row],[Etmaal temperatuur °C]]&lt;stookgrens[],stookgrens[]-_34_KNMI_Stations[[#This Row],[Etmaal temperatuur °C]],0),"")</f>
        <v>0</v>
      </c>
      <c r="O10918" s="89">
        <f>_34_KNMI_Stations[[#This Row],[graaddagen]]*_34_KNMI_Stations[[#This Row],[Gewogen factor]]</f>
        <v>0</v>
      </c>
      <c r="P10918" s="89" cm="1">
        <f t="array" ref="P10918">IF(ISNUMBER(_34_KNMI_Stations[[#This Row],[Etmaal temperatuur °C]]),IF(_34_KNMI_Stations[[#This Row],[Etmaal temperatuur °C]]&gt;stookgrens[],_34_KNMI_Stations[[#This Row],[Etmaal temperatuur °C]]-stookgrens[],0),"")</f>
        <v>6.1999999999999993</v>
      </c>
    </row>
    <row r="10919" spans="1:16" x14ac:dyDescent="0.25">
      <c r="A10919">
        <v>350</v>
      </c>
      <c r="B10919" s="110">
        <v>45883</v>
      </c>
      <c r="C10919" s="89">
        <v>2.7</v>
      </c>
      <c r="D10919" s="89">
        <v>24.1</v>
      </c>
      <c r="E10919" s="96">
        <v>1985</v>
      </c>
      <c r="F10919" s="89">
        <v>-0.1</v>
      </c>
      <c r="G10919" s="89">
        <v>1018.7</v>
      </c>
      <c r="H10919">
        <v>0.71</v>
      </c>
      <c r="I10919" t="s">
        <v>27</v>
      </c>
      <c r="J10919">
        <v>0.8</v>
      </c>
      <c r="K10919">
        <v>8</v>
      </c>
      <c r="L10919">
        <v>2025</v>
      </c>
      <c r="M10919" t="s">
        <v>361</v>
      </c>
      <c r="N10919" s="89" cm="1">
        <f t="array" ref="N10919">IF(ISNUMBER(_34_KNMI_Stations[[#This Row],[Etmaal temperatuur °C]]),IF(_34_KNMI_Stations[[#This Row],[Etmaal temperatuur °C]]&lt;stookgrens[],stookgrens[]-_34_KNMI_Stations[[#This Row],[Etmaal temperatuur °C]],0),"")</f>
        <v>0</v>
      </c>
      <c r="O10919" s="89">
        <f>_34_KNMI_Stations[[#This Row],[graaddagen]]*_34_KNMI_Stations[[#This Row],[Gewogen factor]]</f>
        <v>0</v>
      </c>
      <c r="P10919" s="89" cm="1">
        <f t="array" ref="P10919">IF(ISNUMBER(_34_KNMI_Stations[[#This Row],[Etmaal temperatuur °C]]),IF(_34_KNMI_Stations[[#This Row],[Etmaal temperatuur °C]]&gt;stookgrens[],_34_KNMI_Stations[[#This Row],[Etmaal temperatuur °C]]-stookgrens[],0),"")</f>
        <v>6.1000000000000014</v>
      </c>
    </row>
    <row r="10920" spans="1:16" x14ac:dyDescent="0.25">
      <c r="A10920">
        <v>350</v>
      </c>
      <c r="B10920" s="110">
        <v>45884</v>
      </c>
      <c r="C10920" s="89">
        <v>2.8</v>
      </c>
      <c r="D10920" s="89">
        <v>21.7</v>
      </c>
      <c r="E10920" s="96">
        <v>1842</v>
      </c>
      <c r="F10920" s="89">
        <v>0</v>
      </c>
      <c r="G10920" s="89">
        <v>1023.6</v>
      </c>
      <c r="H10920">
        <v>0.73</v>
      </c>
      <c r="I10920" t="s">
        <v>27</v>
      </c>
      <c r="J10920">
        <v>0.8</v>
      </c>
      <c r="K10920">
        <v>8</v>
      </c>
      <c r="L10920">
        <v>2025</v>
      </c>
      <c r="M10920" t="s">
        <v>361</v>
      </c>
      <c r="N10920" s="89" cm="1">
        <f t="array" ref="N10920">IF(ISNUMBER(_34_KNMI_Stations[[#This Row],[Etmaal temperatuur °C]]),IF(_34_KNMI_Stations[[#This Row],[Etmaal temperatuur °C]]&lt;stookgrens[],stookgrens[]-_34_KNMI_Stations[[#This Row],[Etmaal temperatuur °C]],0),"")</f>
        <v>0</v>
      </c>
      <c r="O10920" s="89">
        <f>_34_KNMI_Stations[[#This Row],[graaddagen]]*_34_KNMI_Stations[[#This Row],[Gewogen factor]]</f>
        <v>0</v>
      </c>
      <c r="P10920" s="89" cm="1">
        <f t="array" ref="P10920">IF(ISNUMBER(_34_KNMI_Stations[[#This Row],[Etmaal temperatuur °C]]),IF(_34_KNMI_Stations[[#This Row],[Etmaal temperatuur °C]]&gt;stookgrens[],_34_KNMI_Stations[[#This Row],[Etmaal temperatuur °C]]-stookgrens[],0),"")</f>
        <v>3.6999999999999993</v>
      </c>
    </row>
    <row r="10921" spans="1:16" x14ac:dyDescent="0.25">
      <c r="A10921">
        <v>350</v>
      </c>
      <c r="B10921" s="110">
        <v>45885</v>
      </c>
      <c r="C10921" s="89">
        <v>3.8</v>
      </c>
      <c r="D10921" s="89">
        <v>18.2</v>
      </c>
      <c r="E10921" s="96">
        <v>797</v>
      </c>
      <c r="F10921" s="89">
        <v>-0.1</v>
      </c>
      <c r="G10921" s="89">
        <v>1025.3</v>
      </c>
      <c r="H10921">
        <v>0.78</v>
      </c>
      <c r="I10921" t="s">
        <v>27</v>
      </c>
      <c r="J10921">
        <v>0.8</v>
      </c>
      <c r="K10921">
        <v>8</v>
      </c>
      <c r="L10921">
        <v>2025</v>
      </c>
      <c r="M10921" t="s">
        <v>361</v>
      </c>
      <c r="N10921" s="89" cm="1">
        <f t="array" ref="N10921">IF(ISNUMBER(_34_KNMI_Stations[[#This Row],[Etmaal temperatuur °C]]),IF(_34_KNMI_Stations[[#This Row],[Etmaal temperatuur °C]]&lt;stookgrens[],stookgrens[]-_34_KNMI_Stations[[#This Row],[Etmaal temperatuur °C]],0),"")</f>
        <v>0</v>
      </c>
      <c r="O10921" s="89">
        <f>_34_KNMI_Stations[[#This Row],[graaddagen]]*_34_KNMI_Stations[[#This Row],[Gewogen factor]]</f>
        <v>0</v>
      </c>
      <c r="P10921" s="89" cm="1">
        <f t="array" ref="P10921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0922" spans="1:16" x14ac:dyDescent="0.25">
      <c r="A10922">
        <v>350</v>
      </c>
      <c r="B10922" s="110">
        <v>45886</v>
      </c>
      <c r="C10922" s="89">
        <v>2.2000000000000002</v>
      </c>
      <c r="D10922" s="89">
        <v>16.3</v>
      </c>
      <c r="E10922" s="96">
        <v>950</v>
      </c>
      <c r="F10922" s="89">
        <v>-0.1</v>
      </c>
      <c r="G10922" s="89">
        <v>1023.2</v>
      </c>
      <c r="H10922">
        <v>0.81</v>
      </c>
      <c r="I10922" t="s">
        <v>27</v>
      </c>
      <c r="J10922">
        <v>0.8</v>
      </c>
      <c r="K10922">
        <v>8</v>
      </c>
      <c r="L10922">
        <v>2025</v>
      </c>
      <c r="M10922" t="s">
        <v>361</v>
      </c>
      <c r="N10922" s="89" cm="1">
        <f t="array" ref="N10922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0922" s="89">
        <f>_34_KNMI_Stations[[#This Row],[graaddagen]]*_34_KNMI_Stations[[#This Row],[Gewogen factor]]</f>
        <v>1.3599999999999994</v>
      </c>
      <c r="P10922" s="89" cm="1">
        <f t="array" ref="P109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23" spans="1:16" x14ac:dyDescent="0.25">
      <c r="A10923">
        <v>350</v>
      </c>
      <c r="B10923" s="110">
        <v>45887</v>
      </c>
      <c r="C10923" s="89">
        <v>3.2</v>
      </c>
      <c r="D10923" s="89">
        <v>20.100000000000001</v>
      </c>
      <c r="E10923" s="96">
        <v>1872</v>
      </c>
      <c r="F10923" s="89">
        <v>0</v>
      </c>
      <c r="G10923" s="89">
        <v>1019.7</v>
      </c>
      <c r="H10923">
        <v>0.7</v>
      </c>
      <c r="I10923" t="s">
        <v>27</v>
      </c>
      <c r="J10923">
        <v>0.8</v>
      </c>
      <c r="K10923">
        <v>8</v>
      </c>
      <c r="L10923">
        <v>2025</v>
      </c>
      <c r="M10923" t="s">
        <v>362</v>
      </c>
      <c r="N10923" s="89" cm="1">
        <f t="array" ref="N10923">IF(ISNUMBER(_34_KNMI_Stations[[#This Row],[Etmaal temperatuur °C]]),IF(_34_KNMI_Stations[[#This Row],[Etmaal temperatuur °C]]&lt;stookgrens[],stookgrens[]-_34_KNMI_Stations[[#This Row],[Etmaal temperatuur °C]],0),"")</f>
        <v>0</v>
      </c>
      <c r="O10923" s="89">
        <f>_34_KNMI_Stations[[#This Row],[graaddagen]]*_34_KNMI_Stations[[#This Row],[Gewogen factor]]</f>
        <v>0</v>
      </c>
      <c r="P10923" s="89" cm="1">
        <f t="array" ref="P10923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10924" spans="1:16" x14ac:dyDescent="0.25">
      <c r="A10924">
        <v>350</v>
      </c>
      <c r="B10924" s="110">
        <v>45888</v>
      </c>
      <c r="C10924" s="89">
        <v>3.8</v>
      </c>
      <c r="D10924" s="89">
        <v>20.399999999999999</v>
      </c>
      <c r="E10924" s="96">
        <v>2237</v>
      </c>
      <c r="F10924" s="89">
        <v>0</v>
      </c>
      <c r="G10924" s="89">
        <v>1014.5</v>
      </c>
      <c r="H10924">
        <v>0.68</v>
      </c>
      <c r="I10924" t="s">
        <v>27</v>
      </c>
      <c r="J10924">
        <v>0.8</v>
      </c>
      <c r="K10924">
        <v>8</v>
      </c>
      <c r="L10924">
        <v>2025</v>
      </c>
      <c r="M10924" t="s">
        <v>362</v>
      </c>
      <c r="N10924" s="89" cm="1">
        <f t="array" ref="N10924">IF(ISNUMBER(_34_KNMI_Stations[[#This Row],[Etmaal temperatuur °C]]),IF(_34_KNMI_Stations[[#This Row],[Etmaal temperatuur °C]]&lt;stookgrens[],stookgrens[]-_34_KNMI_Stations[[#This Row],[Etmaal temperatuur °C]],0),"")</f>
        <v>0</v>
      </c>
      <c r="O10924" s="89">
        <f>_34_KNMI_Stations[[#This Row],[graaddagen]]*_34_KNMI_Stations[[#This Row],[Gewogen factor]]</f>
        <v>0</v>
      </c>
      <c r="P10924" s="89" cm="1">
        <f t="array" ref="P10924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10925" spans="1:16" x14ac:dyDescent="0.25">
      <c r="A10925">
        <v>350</v>
      </c>
      <c r="B10925" s="110">
        <v>45889</v>
      </c>
      <c r="C10925" s="89">
        <v>3.7</v>
      </c>
      <c r="D10925" s="89">
        <v>18.7</v>
      </c>
      <c r="E10925" s="96">
        <v>1931</v>
      </c>
      <c r="F10925" s="89">
        <v>0</v>
      </c>
      <c r="G10925" s="89">
        <v>1013</v>
      </c>
      <c r="H10925">
        <v>0.66</v>
      </c>
      <c r="I10925" t="s">
        <v>27</v>
      </c>
      <c r="J10925">
        <v>0.8</v>
      </c>
      <c r="K10925">
        <v>8</v>
      </c>
      <c r="L10925">
        <v>2025</v>
      </c>
      <c r="M10925" t="s">
        <v>362</v>
      </c>
      <c r="N10925" s="89" cm="1">
        <f t="array" ref="N10925">IF(ISNUMBER(_34_KNMI_Stations[[#This Row],[Etmaal temperatuur °C]]),IF(_34_KNMI_Stations[[#This Row],[Etmaal temperatuur °C]]&lt;stookgrens[],stookgrens[]-_34_KNMI_Stations[[#This Row],[Etmaal temperatuur °C]],0),"")</f>
        <v>0</v>
      </c>
      <c r="O10925" s="89">
        <f>_34_KNMI_Stations[[#This Row],[graaddagen]]*_34_KNMI_Stations[[#This Row],[Gewogen factor]]</f>
        <v>0</v>
      </c>
      <c r="P10925" s="89" cm="1">
        <f t="array" ref="P10925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0926" spans="1:16" x14ac:dyDescent="0.25">
      <c r="A10926">
        <v>350</v>
      </c>
      <c r="B10926" s="110">
        <v>45890</v>
      </c>
      <c r="C10926" s="89">
        <v>4.7</v>
      </c>
      <c r="D10926" s="89">
        <v>17.3</v>
      </c>
      <c r="E10926" s="96">
        <v>2041</v>
      </c>
      <c r="F10926" s="89">
        <v>0</v>
      </c>
      <c r="G10926" s="89">
        <v>1014.7</v>
      </c>
      <c r="H10926">
        <v>0.66</v>
      </c>
      <c r="I10926" t="s">
        <v>27</v>
      </c>
      <c r="J10926">
        <v>0.8</v>
      </c>
      <c r="K10926">
        <v>8</v>
      </c>
      <c r="L10926">
        <v>2025</v>
      </c>
      <c r="M10926" t="s">
        <v>362</v>
      </c>
      <c r="N10926" s="89" cm="1">
        <f t="array" ref="N10926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10926" s="89">
        <f>_34_KNMI_Stations[[#This Row],[graaddagen]]*_34_KNMI_Stations[[#This Row],[Gewogen factor]]</f>
        <v>0.5599999999999995</v>
      </c>
      <c r="P10926" s="89" cm="1">
        <f t="array" ref="P109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27" spans="1:16" x14ac:dyDescent="0.25">
      <c r="A10927">
        <v>350</v>
      </c>
      <c r="B10927" s="110">
        <v>45891</v>
      </c>
      <c r="C10927" s="89">
        <v>2.6</v>
      </c>
      <c r="D10927" s="89">
        <v>15.5</v>
      </c>
      <c r="E10927" s="96">
        <v>921</v>
      </c>
      <c r="F10927" s="89">
        <v>-0.1</v>
      </c>
      <c r="G10927" s="89">
        <v>1019.7</v>
      </c>
      <c r="H10927">
        <v>0.68</v>
      </c>
      <c r="I10927" t="s">
        <v>27</v>
      </c>
      <c r="J10927">
        <v>0.8</v>
      </c>
      <c r="K10927">
        <v>8</v>
      </c>
      <c r="L10927">
        <v>2025</v>
      </c>
      <c r="M10927" t="s">
        <v>362</v>
      </c>
      <c r="N10927" s="89" cm="1">
        <f t="array" ref="N10927">IF(ISNUMBER(_34_KNMI_Stations[[#This Row],[Etmaal temperatuur °C]]),IF(_34_KNMI_Stations[[#This Row],[Etmaal temperatuur °C]]&lt;stookgrens[],stookgrens[]-_34_KNMI_Stations[[#This Row],[Etmaal temperatuur °C]],0),"")</f>
        <v>2.5</v>
      </c>
      <c r="O10927" s="89">
        <f>_34_KNMI_Stations[[#This Row],[graaddagen]]*_34_KNMI_Stations[[#This Row],[Gewogen factor]]</f>
        <v>2</v>
      </c>
      <c r="P10927" s="89" cm="1">
        <f t="array" ref="P109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28" spans="1:16" x14ac:dyDescent="0.25">
      <c r="A10928">
        <v>350</v>
      </c>
      <c r="B10928" s="110">
        <v>45892</v>
      </c>
      <c r="C10928" s="89">
        <v>3</v>
      </c>
      <c r="D10928" s="89">
        <v>15.7</v>
      </c>
      <c r="E10928" s="96">
        <v>1710</v>
      </c>
      <c r="F10928" s="89">
        <v>0.1</v>
      </c>
      <c r="G10928" s="89">
        <v>1020.1</v>
      </c>
      <c r="H10928">
        <v>0.65</v>
      </c>
      <c r="I10928" t="s">
        <v>27</v>
      </c>
      <c r="J10928">
        <v>0.8</v>
      </c>
      <c r="K10928">
        <v>8</v>
      </c>
      <c r="L10928">
        <v>2025</v>
      </c>
      <c r="M10928" t="s">
        <v>362</v>
      </c>
      <c r="N10928" s="89" cm="1">
        <f t="array" ref="N10928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0928" s="89">
        <f>_34_KNMI_Stations[[#This Row],[graaddagen]]*_34_KNMI_Stations[[#This Row],[Gewogen factor]]</f>
        <v>1.8400000000000007</v>
      </c>
      <c r="P10928" s="89" cm="1">
        <f t="array" ref="P109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29" spans="1:16" x14ac:dyDescent="0.25">
      <c r="A10929">
        <v>350</v>
      </c>
      <c r="B10929" s="110">
        <v>45893</v>
      </c>
      <c r="C10929" s="89">
        <v>1.5</v>
      </c>
      <c r="D10929" s="89">
        <v>14.3</v>
      </c>
      <c r="E10929" s="96">
        <v>2045</v>
      </c>
      <c r="F10929" s="89">
        <v>0</v>
      </c>
      <c r="G10929" s="89">
        <v>1021.4</v>
      </c>
      <c r="H10929">
        <v>0.67</v>
      </c>
      <c r="I10929" t="s">
        <v>27</v>
      </c>
      <c r="J10929">
        <v>0.8</v>
      </c>
      <c r="K10929">
        <v>8</v>
      </c>
      <c r="L10929">
        <v>2025</v>
      </c>
      <c r="M10929" t="s">
        <v>362</v>
      </c>
      <c r="N10929" s="89" cm="1">
        <f t="array" ref="N10929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0929" s="89">
        <f>_34_KNMI_Stations[[#This Row],[graaddagen]]*_34_KNMI_Stations[[#This Row],[Gewogen factor]]</f>
        <v>2.9599999999999995</v>
      </c>
      <c r="P10929" s="89" cm="1">
        <f t="array" ref="P109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30" spans="1:16" x14ac:dyDescent="0.25">
      <c r="A10930">
        <v>350</v>
      </c>
      <c r="B10930" s="110">
        <v>45894</v>
      </c>
      <c r="C10930" s="89">
        <v>1.7</v>
      </c>
      <c r="D10930" s="89">
        <v>16.8</v>
      </c>
      <c r="E10930" s="96">
        <v>2132</v>
      </c>
      <c r="F10930" s="89">
        <v>0</v>
      </c>
      <c r="G10930" s="89">
        <v>1018</v>
      </c>
      <c r="H10930">
        <v>0.59</v>
      </c>
      <c r="I10930" t="s">
        <v>27</v>
      </c>
      <c r="J10930">
        <v>0.8</v>
      </c>
      <c r="K10930">
        <v>8</v>
      </c>
      <c r="L10930">
        <v>2025</v>
      </c>
      <c r="M10930" t="s">
        <v>363</v>
      </c>
      <c r="N10930" s="89" cm="1">
        <f t="array" ref="N10930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10930" s="89">
        <f>_34_KNMI_Stations[[#This Row],[graaddagen]]*_34_KNMI_Stations[[#This Row],[Gewogen factor]]</f>
        <v>0.95999999999999952</v>
      </c>
      <c r="P10930" s="89" cm="1">
        <f t="array" ref="P109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31" spans="1:16" x14ac:dyDescent="0.25">
      <c r="A10931">
        <v>350</v>
      </c>
      <c r="B10931" s="110">
        <v>45895</v>
      </c>
      <c r="C10931" s="89">
        <v>3.3</v>
      </c>
      <c r="D10931" s="89">
        <v>20.8</v>
      </c>
      <c r="E10931" s="96">
        <v>1632</v>
      </c>
      <c r="F10931" s="89">
        <v>0</v>
      </c>
      <c r="G10931" s="89">
        <v>1009.6</v>
      </c>
      <c r="H10931">
        <v>0.56000000000000005</v>
      </c>
      <c r="I10931" t="s">
        <v>27</v>
      </c>
      <c r="J10931">
        <v>0.8</v>
      </c>
      <c r="K10931">
        <v>8</v>
      </c>
      <c r="L10931">
        <v>2025</v>
      </c>
      <c r="M10931" t="s">
        <v>363</v>
      </c>
      <c r="N10931" s="89" cm="1">
        <f t="array" ref="N10931">IF(ISNUMBER(_34_KNMI_Stations[[#This Row],[Etmaal temperatuur °C]]),IF(_34_KNMI_Stations[[#This Row],[Etmaal temperatuur °C]]&lt;stookgrens[],stookgrens[]-_34_KNMI_Stations[[#This Row],[Etmaal temperatuur °C]],0),"")</f>
        <v>0</v>
      </c>
      <c r="O10931" s="89">
        <f>_34_KNMI_Stations[[#This Row],[graaddagen]]*_34_KNMI_Stations[[#This Row],[Gewogen factor]]</f>
        <v>0</v>
      </c>
      <c r="P10931" s="89" cm="1">
        <f t="array" ref="P10931">IF(ISNUMBER(_34_KNMI_Stations[[#This Row],[Etmaal temperatuur °C]]),IF(_34_KNMI_Stations[[#This Row],[Etmaal temperatuur °C]]&gt;stookgrens[],_34_KNMI_Stations[[#This Row],[Etmaal temperatuur °C]]-stookgrens[],0),"")</f>
        <v>2.8000000000000007</v>
      </c>
    </row>
    <row r="10932" spans="1:16" x14ac:dyDescent="0.25">
      <c r="A10932">
        <v>350</v>
      </c>
      <c r="B10932" s="110">
        <v>45896</v>
      </c>
      <c r="C10932" s="89">
        <v>2.7</v>
      </c>
      <c r="D10932" s="89">
        <v>19.8</v>
      </c>
      <c r="E10932" s="96">
        <v>1644</v>
      </c>
      <c r="F10932" s="89">
        <v>0</v>
      </c>
      <c r="G10932" s="89">
        <v>1007.7</v>
      </c>
      <c r="H10932">
        <v>0.65</v>
      </c>
      <c r="I10932" t="s">
        <v>27</v>
      </c>
      <c r="J10932">
        <v>0.8</v>
      </c>
      <c r="K10932">
        <v>8</v>
      </c>
      <c r="L10932">
        <v>2025</v>
      </c>
      <c r="M10932" t="s">
        <v>363</v>
      </c>
      <c r="N10932" s="89" cm="1">
        <f t="array" ref="N10932">IF(ISNUMBER(_34_KNMI_Stations[[#This Row],[Etmaal temperatuur °C]]),IF(_34_KNMI_Stations[[#This Row],[Etmaal temperatuur °C]]&lt;stookgrens[],stookgrens[]-_34_KNMI_Stations[[#This Row],[Etmaal temperatuur °C]],0),"")</f>
        <v>0</v>
      </c>
      <c r="O10932" s="89">
        <f>_34_KNMI_Stations[[#This Row],[graaddagen]]*_34_KNMI_Stations[[#This Row],[Gewogen factor]]</f>
        <v>0</v>
      </c>
      <c r="P10932" s="89" cm="1">
        <f t="array" ref="P10932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10933" spans="1:16" x14ac:dyDescent="0.25">
      <c r="A10933">
        <v>350</v>
      </c>
      <c r="B10933" s="110">
        <v>45897</v>
      </c>
      <c r="C10933" s="89">
        <v>3</v>
      </c>
      <c r="D10933" s="89">
        <v>18.600000000000001</v>
      </c>
      <c r="E10933" s="96">
        <v>1462</v>
      </c>
      <c r="F10933" s="89">
        <v>-0.1</v>
      </c>
      <c r="G10933" s="89">
        <v>1003.7</v>
      </c>
      <c r="H10933">
        <v>0.67</v>
      </c>
      <c r="I10933" t="s">
        <v>27</v>
      </c>
      <c r="J10933">
        <v>0.8</v>
      </c>
      <c r="K10933">
        <v>8</v>
      </c>
      <c r="L10933">
        <v>2025</v>
      </c>
      <c r="M10933" t="s">
        <v>363</v>
      </c>
      <c r="N10933" s="89" cm="1">
        <f t="array" ref="N10933">IF(ISNUMBER(_34_KNMI_Stations[[#This Row],[Etmaal temperatuur °C]]),IF(_34_KNMI_Stations[[#This Row],[Etmaal temperatuur °C]]&lt;stookgrens[],stookgrens[]-_34_KNMI_Stations[[#This Row],[Etmaal temperatuur °C]],0),"")</f>
        <v>0</v>
      </c>
      <c r="O10933" s="89">
        <f>_34_KNMI_Stations[[#This Row],[graaddagen]]*_34_KNMI_Stations[[#This Row],[Gewogen factor]]</f>
        <v>0</v>
      </c>
      <c r="P10933" s="89" cm="1">
        <f t="array" ref="P10933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0934" spans="1:16" x14ac:dyDescent="0.25">
      <c r="A10934">
        <v>350</v>
      </c>
      <c r="B10934" s="110">
        <v>45898</v>
      </c>
      <c r="C10934" s="89">
        <v>4.5</v>
      </c>
      <c r="D10934" s="89">
        <v>16.899999999999999</v>
      </c>
      <c r="E10934" s="96">
        <v>1331</v>
      </c>
      <c r="F10934" s="89">
        <v>1.7</v>
      </c>
      <c r="G10934" s="89">
        <v>1000.5</v>
      </c>
      <c r="H10934">
        <v>0.76</v>
      </c>
      <c r="I10934" t="s">
        <v>27</v>
      </c>
      <c r="J10934">
        <v>0.8</v>
      </c>
      <c r="K10934">
        <v>8</v>
      </c>
      <c r="L10934">
        <v>2025</v>
      </c>
      <c r="M10934" t="s">
        <v>363</v>
      </c>
      <c r="N10934" s="89" cm="1">
        <f t="array" ref="N10934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10934" s="89">
        <f>_34_KNMI_Stations[[#This Row],[graaddagen]]*_34_KNMI_Stations[[#This Row],[Gewogen factor]]</f>
        <v>0.88000000000000123</v>
      </c>
      <c r="P10934" s="89" cm="1">
        <f t="array" ref="P109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35" spans="1:16" x14ac:dyDescent="0.25">
      <c r="A10935">
        <v>350</v>
      </c>
      <c r="B10935" s="110">
        <v>45899</v>
      </c>
      <c r="C10935" s="89">
        <v>4.3</v>
      </c>
      <c r="D10935" s="89">
        <v>18.7</v>
      </c>
      <c r="E10935" s="96">
        <v>1430</v>
      </c>
      <c r="F10935" s="89">
        <v>-0.1</v>
      </c>
      <c r="G10935" s="89">
        <v>1006.3</v>
      </c>
      <c r="H10935">
        <v>0.69</v>
      </c>
      <c r="I10935" t="s">
        <v>27</v>
      </c>
      <c r="J10935">
        <v>0.8</v>
      </c>
      <c r="K10935">
        <v>8</v>
      </c>
      <c r="L10935">
        <v>2025</v>
      </c>
      <c r="M10935" t="s">
        <v>363</v>
      </c>
      <c r="N10935" s="89" cm="1">
        <f t="array" ref="N10935">IF(ISNUMBER(_34_KNMI_Stations[[#This Row],[Etmaal temperatuur °C]]),IF(_34_KNMI_Stations[[#This Row],[Etmaal temperatuur °C]]&lt;stookgrens[],stookgrens[]-_34_KNMI_Stations[[#This Row],[Etmaal temperatuur °C]],0),"")</f>
        <v>0</v>
      </c>
      <c r="O10935" s="89">
        <f>_34_KNMI_Stations[[#This Row],[graaddagen]]*_34_KNMI_Stations[[#This Row],[Gewogen factor]]</f>
        <v>0</v>
      </c>
      <c r="P10935" s="89" cm="1">
        <f t="array" ref="P10935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0936" spans="1:16" x14ac:dyDescent="0.25">
      <c r="A10936">
        <v>350</v>
      </c>
      <c r="B10936" s="110">
        <v>45900</v>
      </c>
      <c r="C10936" s="89">
        <v>3.5</v>
      </c>
      <c r="D10936" s="89">
        <v>19.600000000000001</v>
      </c>
      <c r="E10936" s="96">
        <v>956</v>
      </c>
      <c r="F10936" s="89">
        <v>0.4</v>
      </c>
      <c r="G10936" s="89">
        <v>1007.1</v>
      </c>
      <c r="H10936">
        <v>0.79</v>
      </c>
      <c r="I10936" t="s">
        <v>27</v>
      </c>
      <c r="J10936">
        <v>0.8</v>
      </c>
      <c r="K10936">
        <v>8</v>
      </c>
      <c r="L10936">
        <v>2025</v>
      </c>
      <c r="M10936" t="s">
        <v>363</v>
      </c>
      <c r="N10936" s="89" cm="1">
        <f t="array" ref="N10936">IF(ISNUMBER(_34_KNMI_Stations[[#This Row],[Etmaal temperatuur °C]]),IF(_34_KNMI_Stations[[#This Row],[Etmaal temperatuur °C]]&lt;stookgrens[],stookgrens[]-_34_KNMI_Stations[[#This Row],[Etmaal temperatuur °C]],0),"")</f>
        <v>0</v>
      </c>
      <c r="O10936" s="89">
        <f>_34_KNMI_Stations[[#This Row],[graaddagen]]*_34_KNMI_Stations[[#This Row],[Gewogen factor]]</f>
        <v>0</v>
      </c>
      <c r="P10936" s="89" cm="1">
        <f t="array" ref="P10936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0937" spans="1:16" x14ac:dyDescent="0.25">
      <c r="A10937">
        <v>350</v>
      </c>
      <c r="B10937" s="110">
        <v>45901</v>
      </c>
      <c r="C10937" s="89">
        <v>3.7</v>
      </c>
      <c r="D10937" s="89">
        <v>19.100000000000001</v>
      </c>
      <c r="E10937" s="96">
        <v>1583</v>
      </c>
      <c r="F10937" s="89">
        <v>0</v>
      </c>
      <c r="G10937" s="89">
        <v>1006.8</v>
      </c>
      <c r="H10937">
        <v>0.66</v>
      </c>
      <c r="I10937" t="s">
        <v>27</v>
      </c>
      <c r="J10937">
        <v>0.8</v>
      </c>
      <c r="K10937">
        <v>9</v>
      </c>
      <c r="L10937">
        <v>2025</v>
      </c>
      <c r="M10937" t="s">
        <v>364</v>
      </c>
      <c r="N10937" s="89" cm="1">
        <f t="array" ref="N10937">IF(ISNUMBER(_34_KNMI_Stations[[#This Row],[Etmaal temperatuur °C]]),IF(_34_KNMI_Stations[[#This Row],[Etmaal temperatuur °C]]&lt;stookgrens[],stookgrens[]-_34_KNMI_Stations[[#This Row],[Etmaal temperatuur °C]],0),"")</f>
        <v>0</v>
      </c>
      <c r="O10937" s="89">
        <f>_34_KNMI_Stations[[#This Row],[graaddagen]]*_34_KNMI_Stations[[#This Row],[Gewogen factor]]</f>
        <v>0</v>
      </c>
      <c r="P10937" s="89" cm="1">
        <f t="array" ref="P10937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0938" spans="1:16" x14ac:dyDescent="0.25">
      <c r="A10938">
        <v>350</v>
      </c>
      <c r="B10938" s="110">
        <v>45902</v>
      </c>
      <c r="C10938" s="89">
        <v>4.9000000000000004</v>
      </c>
      <c r="D10938" s="89">
        <v>17.5</v>
      </c>
      <c r="E10938" s="96">
        <v>1629</v>
      </c>
      <c r="F10938" s="89">
        <v>0.1</v>
      </c>
      <c r="G10938" s="89">
        <v>1007.5</v>
      </c>
      <c r="H10938">
        <v>0.72</v>
      </c>
      <c r="I10938" t="s">
        <v>27</v>
      </c>
      <c r="J10938">
        <v>0.8</v>
      </c>
      <c r="K10938">
        <v>9</v>
      </c>
      <c r="L10938">
        <v>2025</v>
      </c>
      <c r="M10938" t="s">
        <v>364</v>
      </c>
      <c r="N10938" s="89" cm="1">
        <f t="array" ref="N10938">IF(ISNUMBER(_34_KNMI_Stations[[#This Row],[Etmaal temperatuur °C]]),IF(_34_KNMI_Stations[[#This Row],[Etmaal temperatuur °C]]&lt;stookgrens[],stookgrens[]-_34_KNMI_Stations[[#This Row],[Etmaal temperatuur °C]],0),"")</f>
        <v>0.5</v>
      </c>
      <c r="O10938" s="89">
        <f>_34_KNMI_Stations[[#This Row],[graaddagen]]*_34_KNMI_Stations[[#This Row],[Gewogen factor]]</f>
        <v>0.4</v>
      </c>
      <c r="P10938" s="89" cm="1">
        <f t="array" ref="P109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39" spans="1:16" x14ac:dyDescent="0.25">
      <c r="A10939">
        <v>350</v>
      </c>
      <c r="B10939" s="110">
        <v>45903</v>
      </c>
      <c r="C10939" s="89">
        <v>6.6</v>
      </c>
      <c r="D10939" s="89">
        <v>19.2</v>
      </c>
      <c r="E10939" s="96">
        <v>702</v>
      </c>
      <c r="F10939" s="89">
        <v>5.6</v>
      </c>
      <c r="G10939" s="89">
        <v>1004.4</v>
      </c>
      <c r="H10939">
        <v>0.82</v>
      </c>
      <c r="I10939" t="s">
        <v>27</v>
      </c>
      <c r="J10939">
        <v>0.8</v>
      </c>
      <c r="K10939">
        <v>9</v>
      </c>
      <c r="L10939">
        <v>2025</v>
      </c>
      <c r="M10939" t="s">
        <v>364</v>
      </c>
      <c r="N10939" s="89" cm="1">
        <f t="array" ref="N10939">IF(ISNUMBER(_34_KNMI_Stations[[#This Row],[Etmaal temperatuur °C]]),IF(_34_KNMI_Stations[[#This Row],[Etmaal temperatuur °C]]&lt;stookgrens[],stookgrens[]-_34_KNMI_Stations[[#This Row],[Etmaal temperatuur °C]],0),"")</f>
        <v>0</v>
      </c>
      <c r="O10939" s="89">
        <f>_34_KNMI_Stations[[#This Row],[graaddagen]]*_34_KNMI_Stations[[#This Row],[Gewogen factor]]</f>
        <v>0</v>
      </c>
      <c r="P10939" s="89" cm="1">
        <f t="array" ref="P10939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0940" spans="1:16" x14ac:dyDescent="0.25">
      <c r="A10940">
        <v>350</v>
      </c>
      <c r="B10940" s="110">
        <v>45904</v>
      </c>
      <c r="C10940" s="89">
        <v>4.3</v>
      </c>
      <c r="D10940" s="89">
        <v>17.600000000000001</v>
      </c>
      <c r="E10940" s="96">
        <v>1460</v>
      </c>
      <c r="F10940" s="89">
        <v>11.2</v>
      </c>
      <c r="G10940" s="89">
        <v>1010.4</v>
      </c>
      <c r="H10940">
        <v>0.8</v>
      </c>
      <c r="I10940" t="s">
        <v>27</v>
      </c>
      <c r="J10940">
        <v>0.8</v>
      </c>
      <c r="K10940">
        <v>9</v>
      </c>
      <c r="L10940">
        <v>2025</v>
      </c>
      <c r="M10940" t="s">
        <v>364</v>
      </c>
      <c r="N10940" s="89" cm="1">
        <f t="array" ref="N10940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0940" s="89">
        <f>_34_KNMI_Stations[[#This Row],[graaddagen]]*_34_KNMI_Stations[[#This Row],[Gewogen factor]]</f>
        <v>0.3199999999999989</v>
      </c>
      <c r="P10940" s="89" cm="1">
        <f t="array" ref="P109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41" spans="1:16" x14ac:dyDescent="0.25">
      <c r="A10941">
        <v>350</v>
      </c>
      <c r="B10941" s="110">
        <v>45905</v>
      </c>
      <c r="C10941" s="89">
        <v>2.9</v>
      </c>
      <c r="D10941" s="89">
        <v>15.2</v>
      </c>
      <c r="E10941" s="96">
        <v>1491</v>
      </c>
      <c r="F10941" s="89">
        <v>0.2</v>
      </c>
      <c r="G10941" s="89">
        <v>1020.2</v>
      </c>
      <c r="H10941">
        <v>0.82</v>
      </c>
      <c r="I10941" t="s">
        <v>27</v>
      </c>
      <c r="J10941">
        <v>0.8</v>
      </c>
      <c r="K10941">
        <v>9</v>
      </c>
      <c r="L10941">
        <v>2025</v>
      </c>
      <c r="M10941" t="s">
        <v>364</v>
      </c>
      <c r="N10941" s="89" cm="1">
        <f t="array" ref="N10941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0941" s="89">
        <f>_34_KNMI_Stations[[#This Row],[graaddagen]]*_34_KNMI_Stations[[#This Row],[Gewogen factor]]</f>
        <v>2.2400000000000007</v>
      </c>
      <c r="P10941" s="89" cm="1">
        <f t="array" ref="P109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42" spans="1:16" x14ac:dyDescent="0.25">
      <c r="A10942">
        <v>350</v>
      </c>
      <c r="B10942" s="110">
        <v>45906</v>
      </c>
      <c r="C10942" s="89">
        <v>2.6</v>
      </c>
      <c r="D10942" s="89">
        <v>16.8</v>
      </c>
      <c r="E10942" s="96">
        <v>1654</v>
      </c>
      <c r="F10942" s="89">
        <v>0</v>
      </c>
      <c r="G10942" s="89">
        <v>1021.7</v>
      </c>
      <c r="H10942">
        <v>0.67</v>
      </c>
      <c r="I10942" t="s">
        <v>27</v>
      </c>
      <c r="J10942">
        <v>0.8</v>
      </c>
      <c r="K10942">
        <v>9</v>
      </c>
      <c r="L10942">
        <v>2025</v>
      </c>
      <c r="M10942" t="s">
        <v>364</v>
      </c>
      <c r="N10942" s="89" cm="1">
        <f t="array" ref="N10942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10942" s="89">
        <f>_34_KNMI_Stations[[#This Row],[graaddagen]]*_34_KNMI_Stations[[#This Row],[Gewogen factor]]</f>
        <v>0.95999999999999952</v>
      </c>
      <c r="P10942" s="89" cm="1">
        <f t="array" ref="P109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43" spans="1:16" x14ac:dyDescent="0.25">
      <c r="A10943">
        <v>350</v>
      </c>
      <c r="B10943" s="110">
        <v>45907</v>
      </c>
      <c r="C10943" s="89">
        <v>4.3</v>
      </c>
      <c r="D10943" s="89">
        <v>21.2</v>
      </c>
      <c r="E10943" s="96">
        <v>1987</v>
      </c>
      <c r="F10943" s="89">
        <v>0</v>
      </c>
      <c r="G10943" s="89">
        <v>1013.8</v>
      </c>
      <c r="H10943">
        <v>0.57999999999999996</v>
      </c>
      <c r="I10943" t="s">
        <v>27</v>
      </c>
      <c r="J10943">
        <v>0.8</v>
      </c>
      <c r="K10943">
        <v>9</v>
      </c>
      <c r="L10943">
        <v>2025</v>
      </c>
      <c r="M10943" t="s">
        <v>364</v>
      </c>
      <c r="N10943" s="89" cm="1">
        <f t="array" ref="N10943">IF(ISNUMBER(_34_KNMI_Stations[[#This Row],[Etmaal temperatuur °C]]),IF(_34_KNMI_Stations[[#This Row],[Etmaal temperatuur °C]]&lt;stookgrens[],stookgrens[]-_34_KNMI_Stations[[#This Row],[Etmaal temperatuur °C]],0),"")</f>
        <v>0</v>
      </c>
      <c r="O10943" s="89">
        <f>_34_KNMI_Stations[[#This Row],[graaddagen]]*_34_KNMI_Stations[[#This Row],[Gewogen factor]]</f>
        <v>0</v>
      </c>
      <c r="P10943" s="89" cm="1">
        <f t="array" ref="P10943">IF(ISNUMBER(_34_KNMI_Stations[[#This Row],[Etmaal temperatuur °C]]),IF(_34_KNMI_Stations[[#This Row],[Etmaal temperatuur °C]]&gt;stookgrens[],_34_KNMI_Stations[[#This Row],[Etmaal temperatuur °C]]-stookgrens[],0),"")</f>
        <v>3.1999999999999993</v>
      </c>
    </row>
    <row r="10944" spans="1:16" x14ac:dyDescent="0.25">
      <c r="A10944">
        <v>350</v>
      </c>
      <c r="B10944" s="110">
        <v>45908</v>
      </c>
      <c r="C10944" s="89">
        <v>2.8</v>
      </c>
      <c r="D10944" s="89">
        <v>19.600000000000001</v>
      </c>
      <c r="E10944" s="96">
        <v>1396</v>
      </c>
      <c r="F10944" s="89">
        <v>1.9</v>
      </c>
      <c r="G10944" s="89">
        <v>1016.5</v>
      </c>
      <c r="H10944">
        <v>0.72</v>
      </c>
      <c r="I10944" t="s">
        <v>27</v>
      </c>
      <c r="J10944">
        <v>0.8</v>
      </c>
      <c r="K10944">
        <v>9</v>
      </c>
      <c r="L10944">
        <v>2025</v>
      </c>
      <c r="M10944" t="s">
        <v>365</v>
      </c>
      <c r="N10944" s="89" cm="1">
        <f t="array" ref="N10944">IF(ISNUMBER(_34_KNMI_Stations[[#This Row],[Etmaal temperatuur °C]]),IF(_34_KNMI_Stations[[#This Row],[Etmaal temperatuur °C]]&lt;stookgrens[],stookgrens[]-_34_KNMI_Stations[[#This Row],[Etmaal temperatuur °C]],0),"")</f>
        <v>0</v>
      </c>
      <c r="O10944" s="89">
        <f>_34_KNMI_Stations[[#This Row],[graaddagen]]*_34_KNMI_Stations[[#This Row],[Gewogen factor]]</f>
        <v>0</v>
      </c>
      <c r="P10944" s="89" cm="1">
        <f t="array" ref="P10944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0945" spans="1:16" x14ac:dyDescent="0.25">
      <c r="A10945">
        <v>350</v>
      </c>
      <c r="B10945" s="110">
        <v>45909</v>
      </c>
      <c r="C10945" s="89">
        <v>2</v>
      </c>
      <c r="D10945" s="89">
        <v>14.2</v>
      </c>
      <c r="E10945" s="96">
        <v>950</v>
      </c>
      <c r="F10945" s="89">
        <v>9.6999999999999993</v>
      </c>
      <c r="G10945" s="89">
        <v>1016.1</v>
      </c>
      <c r="H10945">
        <v>0.88</v>
      </c>
      <c r="I10945" t="s">
        <v>27</v>
      </c>
      <c r="J10945">
        <v>0.8</v>
      </c>
      <c r="K10945">
        <v>9</v>
      </c>
      <c r="L10945">
        <v>2025</v>
      </c>
      <c r="M10945" t="s">
        <v>365</v>
      </c>
      <c r="N10945" s="89" cm="1">
        <f t="array" ref="N10945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0945" s="89">
        <f>_34_KNMI_Stations[[#This Row],[graaddagen]]*_34_KNMI_Stations[[#This Row],[Gewogen factor]]</f>
        <v>3.0400000000000009</v>
      </c>
      <c r="P10945" s="89" cm="1">
        <f t="array" ref="P109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46" spans="1:16" x14ac:dyDescent="0.25">
      <c r="A10946">
        <v>350</v>
      </c>
      <c r="B10946" s="110">
        <v>45910</v>
      </c>
      <c r="C10946" s="89">
        <v>2.9</v>
      </c>
      <c r="D10946" s="89">
        <v>15.8</v>
      </c>
      <c r="E10946" s="96">
        <v>1372</v>
      </c>
      <c r="F10946" s="89">
        <v>0.3</v>
      </c>
      <c r="G10946" s="89">
        <v>1007.2</v>
      </c>
      <c r="H10946">
        <v>0.75</v>
      </c>
      <c r="I10946" t="s">
        <v>27</v>
      </c>
      <c r="J10946">
        <v>0.8</v>
      </c>
      <c r="K10946">
        <v>9</v>
      </c>
      <c r="L10946">
        <v>2025</v>
      </c>
      <c r="M10946" t="s">
        <v>365</v>
      </c>
      <c r="N10946" s="89" cm="1">
        <f t="array" ref="N10946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0946" s="89">
        <f>_34_KNMI_Stations[[#This Row],[graaddagen]]*_34_KNMI_Stations[[#This Row],[Gewogen factor]]</f>
        <v>1.7599999999999996</v>
      </c>
      <c r="P10946" s="89" cm="1">
        <f t="array" ref="P109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47" spans="1:16" x14ac:dyDescent="0.25">
      <c r="A10947">
        <v>350</v>
      </c>
      <c r="B10947" s="110">
        <v>45911</v>
      </c>
      <c r="C10947" s="89">
        <v>4.5</v>
      </c>
      <c r="D10947" s="89">
        <v>15</v>
      </c>
      <c r="E10947" s="96">
        <v>1071</v>
      </c>
      <c r="F10947" s="89">
        <v>6.8</v>
      </c>
      <c r="G10947" s="89">
        <v>1005.6</v>
      </c>
      <c r="H10947">
        <v>0.85</v>
      </c>
      <c r="I10947" t="s">
        <v>27</v>
      </c>
      <c r="J10947">
        <v>0.8</v>
      </c>
      <c r="K10947">
        <v>9</v>
      </c>
      <c r="L10947">
        <v>2025</v>
      </c>
      <c r="M10947" t="s">
        <v>365</v>
      </c>
      <c r="N10947" s="89" cm="1">
        <f t="array" ref="N10947">IF(ISNUMBER(_34_KNMI_Stations[[#This Row],[Etmaal temperatuur °C]]),IF(_34_KNMI_Stations[[#This Row],[Etmaal temperatuur °C]]&lt;stookgrens[],stookgrens[]-_34_KNMI_Stations[[#This Row],[Etmaal temperatuur °C]],0),"")</f>
        <v>3</v>
      </c>
      <c r="O10947" s="89">
        <f>_34_KNMI_Stations[[#This Row],[graaddagen]]*_34_KNMI_Stations[[#This Row],[Gewogen factor]]</f>
        <v>2.4000000000000004</v>
      </c>
      <c r="P10947" s="89" cm="1">
        <f t="array" ref="P109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48" spans="1:16" x14ac:dyDescent="0.25">
      <c r="A10948">
        <v>350</v>
      </c>
      <c r="B10948" s="110">
        <v>45912</v>
      </c>
      <c r="C10948" s="89">
        <v>4.5999999999999996</v>
      </c>
      <c r="D10948" s="89">
        <v>14.4</v>
      </c>
      <c r="E10948" s="96">
        <v>1568</v>
      </c>
      <c r="F10948" s="89">
        <v>0.8</v>
      </c>
      <c r="G10948" s="89">
        <v>1013.2</v>
      </c>
      <c r="H10948">
        <v>0.75</v>
      </c>
      <c r="I10948" t="s">
        <v>27</v>
      </c>
      <c r="J10948">
        <v>0.8</v>
      </c>
      <c r="K10948">
        <v>9</v>
      </c>
      <c r="L10948">
        <v>2025</v>
      </c>
      <c r="M10948" t="s">
        <v>365</v>
      </c>
      <c r="N10948" s="89" cm="1">
        <f t="array" ref="N10948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10948" s="89">
        <f>_34_KNMI_Stations[[#This Row],[graaddagen]]*_34_KNMI_Stations[[#This Row],[Gewogen factor]]</f>
        <v>2.88</v>
      </c>
      <c r="P10948" s="89" cm="1">
        <f t="array" ref="P109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49" spans="1:16" x14ac:dyDescent="0.25">
      <c r="A10949">
        <v>350</v>
      </c>
      <c r="B10949" s="110">
        <v>45913</v>
      </c>
      <c r="C10949" s="89">
        <v>4.9000000000000004</v>
      </c>
      <c r="D10949" s="89">
        <v>13.9</v>
      </c>
      <c r="E10949" s="96">
        <v>1151</v>
      </c>
      <c r="F10949" s="89">
        <v>5.7</v>
      </c>
      <c r="G10949" s="89">
        <v>1012.2</v>
      </c>
      <c r="H10949">
        <v>0.85</v>
      </c>
      <c r="I10949" t="s">
        <v>27</v>
      </c>
      <c r="J10949">
        <v>0.8</v>
      </c>
      <c r="K10949">
        <v>9</v>
      </c>
      <c r="L10949">
        <v>2025</v>
      </c>
      <c r="M10949" t="s">
        <v>365</v>
      </c>
      <c r="N10949" s="89" cm="1">
        <f t="array" ref="N10949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0949" s="89">
        <f>_34_KNMI_Stations[[#This Row],[graaddagen]]*_34_KNMI_Stations[[#This Row],[Gewogen factor]]</f>
        <v>3.28</v>
      </c>
      <c r="P10949" s="89" cm="1">
        <f t="array" ref="P109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50" spans="1:16" x14ac:dyDescent="0.25">
      <c r="A10950">
        <v>350</v>
      </c>
      <c r="B10950" s="110">
        <v>45914</v>
      </c>
      <c r="C10950" s="89">
        <v>3.9</v>
      </c>
      <c r="D10950" s="89">
        <v>15.2</v>
      </c>
      <c r="E10950" s="96">
        <v>1340</v>
      </c>
      <c r="F10950" s="89">
        <v>7.7</v>
      </c>
      <c r="G10950" s="89">
        <v>1011.5</v>
      </c>
      <c r="H10950">
        <v>0.82</v>
      </c>
      <c r="I10950" t="s">
        <v>27</v>
      </c>
      <c r="J10950">
        <v>0.8</v>
      </c>
      <c r="K10950">
        <v>9</v>
      </c>
      <c r="L10950">
        <v>2025</v>
      </c>
      <c r="M10950" t="s">
        <v>365</v>
      </c>
      <c r="N10950" s="89" cm="1">
        <f t="array" ref="N10950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0950" s="89">
        <f>_34_KNMI_Stations[[#This Row],[graaddagen]]*_34_KNMI_Stations[[#This Row],[Gewogen factor]]</f>
        <v>2.2400000000000007</v>
      </c>
      <c r="P10950" s="89" cm="1">
        <f t="array" ref="P109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51" spans="1:16" x14ac:dyDescent="0.25">
      <c r="A10951">
        <v>350</v>
      </c>
      <c r="B10951" s="110">
        <v>45915</v>
      </c>
      <c r="C10951" s="89">
        <v>7.2</v>
      </c>
      <c r="D10951" s="89">
        <v>17.2</v>
      </c>
      <c r="E10951" s="96">
        <v>1558</v>
      </c>
      <c r="F10951" s="89">
        <v>3.8</v>
      </c>
      <c r="G10951" s="89">
        <v>1007.3</v>
      </c>
      <c r="H10951">
        <v>0.71</v>
      </c>
      <c r="I10951" t="s">
        <v>27</v>
      </c>
      <c r="J10951">
        <v>0.8</v>
      </c>
      <c r="K10951">
        <v>9</v>
      </c>
      <c r="L10951">
        <v>2025</v>
      </c>
      <c r="M10951" t="s">
        <v>366</v>
      </c>
      <c r="N10951" s="89" cm="1">
        <f t="array" ref="N10951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0951" s="89">
        <f>_34_KNMI_Stations[[#This Row],[graaddagen]]*_34_KNMI_Stations[[#This Row],[Gewogen factor]]</f>
        <v>0.64000000000000057</v>
      </c>
      <c r="P10951" s="89" cm="1">
        <f t="array" ref="P109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52" spans="1:16" x14ac:dyDescent="0.25">
      <c r="A10952">
        <v>350</v>
      </c>
      <c r="B10952" s="110">
        <v>45916</v>
      </c>
      <c r="C10952" s="89">
        <v>5.0999999999999996</v>
      </c>
      <c r="D10952" s="89">
        <v>15.1</v>
      </c>
      <c r="E10952" s="96">
        <v>905</v>
      </c>
      <c r="F10952" s="89">
        <v>1.5</v>
      </c>
      <c r="G10952" s="89">
        <v>1015.9</v>
      </c>
      <c r="H10952">
        <v>0.75</v>
      </c>
      <c r="I10952" t="s">
        <v>27</v>
      </c>
      <c r="J10952">
        <v>0.8</v>
      </c>
      <c r="K10952">
        <v>9</v>
      </c>
      <c r="L10952">
        <v>2025</v>
      </c>
      <c r="M10952" t="s">
        <v>366</v>
      </c>
      <c r="N10952" s="89" cm="1">
        <f t="array" ref="N10952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0952" s="89">
        <f>_34_KNMI_Stations[[#This Row],[graaddagen]]*_34_KNMI_Stations[[#This Row],[Gewogen factor]]</f>
        <v>2.3200000000000003</v>
      </c>
      <c r="P10952" s="89" cm="1">
        <f t="array" ref="P109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53" spans="1:16" x14ac:dyDescent="0.25">
      <c r="A10953">
        <v>350</v>
      </c>
      <c r="B10953" s="110">
        <v>45917</v>
      </c>
      <c r="C10953" s="89">
        <v>4.0999999999999996</v>
      </c>
      <c r="D10953" s="89">
        <v>15.6</v>
      </c>
      <c r="E10953" s="96">
        <v>467</v>
      </c>
      <c r="F10953" s="89">
        <v>0.4</v>
      </c>
      <c r="G10953" s="89">
        <v>1019.4</v>
      </c>
      <c r="H10953">
        <v>0.82</v>
      </c>
      <c r="I10953" t="s">
        <v>27</v>
      </c>
      <c r="J10953">
        <v>0.8</v>
      </c>
      <c r="K10953">
        <v>9</v>
      </c>
      <c r="L10953">
        <v>2025</v>
      </c>
      <c r="M10953" t="s">
        <v>366</v>
      </c>
      <c r="N10953" s="89" cm="1">
        <f t="array" ref="N10953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10953" s="89">
        <f>_34_KNMI_Stations[[#This Row],[graaddagen]]*_34_KNMI_Stations[[#This Row],[Gewogen factor]]</f>
        <v>1.9200000000000004</v>
      </c>
      <c r="P10953" s="89" cm="1">
        <f t="array" ref="P109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54" spans="1:16" x14ac:dyDescent="0.25">
      <c r="A10954">
        <v>350</v>
      </c>
      <c r="B10954" s="110">
        <v>45918</v>
      </c>
      <c r="C10954" s="89">
        <v>4.2</v>
      </c>
      <c r="D10954" s="89">
        <v>19.3</v>
      </c>
      <c r="E10954" s="96">
        <v>701</v>
      </c>
      <c r="F10954" s="89">
        <v>0</v>
      </c>
      <c r="G10954" s="89">
        <v>1021.2</v>
      </c>
      <c r="H10954">
        <v>0.79</v>
      </c>
      <c r="I10954" t="s">
        <v>27</v>
      </c>
      <c r="J10954">
        <v>0.8</v>
      </c>
      <c r="K10954">
        <v>9</v>
      </c>
      <c r="L10954">
        <v>2025</v>
      </c>
      <c r="M10954" t="s">
        <v>366</v>
      </c>
      <c r="N10954" s="89" cm="1">
        <f t="array" ref="N10954">IF(ISNUMBER(_34_KNMI_Stations[[#This Row],[Etmaal temperatuur °C]]),IF(_34_KNMI_Stations[[#This Row],[Etmaal temperatuur °C]]&lt;stookgrens[],stookgrens[]-_34_KNMI_Stations[[#This Row],[Etmaal temperatuur °C]],0),"")</f>
        <v>0</v>
      </c>
      <c r="O10954" s="89">
        <f>_34_KNMI_Stations[[#This Row],[graaddagen]]*_34_KNMI_Stations[[#This Row],[Gewogen factor]]</f>
        <v>0</v>
      </c>
      <c r="P10954" s="89" cm="1">
        <f t="array" ref="P10954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0955" spans="1:16" x14ac:dyDescent="0.25">
      <c r="A10955">
        <v>350</v>
      </c>
      <c r="B10955" s="110">
        <v>45919</v>
      </c>
      <c r="C10955" s="89">
        <v>3.1</v>
      </c>
      <c r="D10955" s="89">
        <v>19.7</v>
      </c>
      <c r="E10955" s="96">
        <v>1529</v>
      </c>
      <c r="F10955" s="89">
        <v>0</v>
      </c>
      <c r="G10955" s="89">
        <v>1020.2</v>
      </c>
      <c r="H10955">
        <v>0.73</v>
      </c>
      <c r="I10955" t="s">
        <v>27</v>
      </c>
      <c r="J10955">
        <v>0.8</v>
      </c>
      <c r="K10955">
        <v>9</v>
      </c>
      <c r="L10955">
        <v>2025</v>
      </c>
      <c r="M10955" t="s">
        <v>366</v>
      </c>
      <c r="N10955" s="89" cm="1">
        <f t="array" ref="N10955">IF(ISNUMBER(_34_KNMI_Stations[[#This Row],[Etmaal temperatuur °C]]),IF(_34_KNMI_Stations[[#This Row],[Etmaal temperatuur °C]]&lt;stookgrens[],stookgrens[]-_34_KNMI_Stations[[#This Row],[Etmaal temperatuur °C]],0),"")</f>
        <v>0</v>
      </c>
      <c r="O10955" s="89">
        <f>_34_KNMI_Stations[[#This Row],[graaddagen]]*_34_KNMI_Stations[[#This Row],[Gewogen factor]]</f>
        <v>0</v>
      </c>
      <c r="P10955" s="89" cm="1">
        <f t="array" ref="P10955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0956" spans="1:16" x14ac:dyDescent="0.25">
      <c r="A10956">
        <v>350</v>
      </c>
      <c r="B10956" s="110">
        <v>45920</v>
      </c>
      <c r="C10956" s="89">
        <v>3.6</v>
      </c>
      <c r="D10956" s="89">
        <v>19.8</v>
      </c>
      <c r="E10956" s="96">
        <v>599</v>
      </c>
      <c r="F10956" s="89">
        <v>3.2</v>
      </c>
      <c r="G10956" s="89">
        <v>1012.4</v>
      </c>
      <c r="H10956">
        <v>0.82</v>
      </c>
      <c r="I10956" t="s">
        <v>27</v>
      </c>
      <c r="J10956">
        <v>0.8</v>
      </c>
      <c r="K10956">
        <v>9</v>
      </c>
      <c r="L10956">
        <v>2025</v>
      </c>
      <c r="M10956" t="s">
        <v>366</v>
      </c>
      <c r="N10956" s="89" cm="1">
        <f t="array" ref="N10956">IF(ISNUMBER(_34_KNMI_Stations[[#This Row],[Etmaal temperatuur °C]]),IF(_34_KNMI_Stations[[#This Row],[Etmaal temperatuur °C]]&lt;stookgrens[],stookgrens[]-_34_KNMI_Stations[[#This Row],[Etmaal temperatuur °C]],0),"")</f>
        <v>0</v>
      </c>
      <c r="O10956" s="89">
        <f>_34_KNMI_Stations[[#This Row],[graaddagen]]*_34_KNMI_Stations[[#This Row],[Gewogen factor]]</f>
        <v>0</v>
      </c>
      <c r="P10956" s="89" cm="1">
        <f t="array" ref="P10956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10957" spans="1:16" x14ac:dyDescent="0.25">
      <c r="A10957">
        <v>350</v>
      </c>
      <c r="B10957" s="110">
        <v>45921</v>
      </c>
      <c r="C10957" s="89">
        <v>3.5</v>
      </c>
      <c r="D10957" s="89">
        <v>13.1</v>
      </c>
      <c r="E10957" s="96">
        <v>696</v>
      </c>
      <c r="F10957" s="89">
        <v>-0.1</v>
      </c>
      <c r="G10957" s="89">
        <v>1015.8</v>
      </c>
      <c r="H10957">
        <v>0.8</v>
      </c>
      <c r="I10957" t="s">
        <v>27</v>
      </c>
      <c r="J10957">
        <v>0.8</v>
      </c>
      <c r="K10957">
        <v>9</v>
      </c>
      <c r="L10957">
        <v>2025</v>
      </c>
      <c r="M10957" t="s">
        <v>366</v>
      </c>
      <c r="N10957" s="89" cm="1">
        <f t="array" ref="N10957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0957" s="89">
        <f>_34_KNMI_Stations[[#This Row],[graaddagen]]*_34_KNMI_Stations[[#This Row],[Gewogen factor]]</f>
        <v>3.9200000000000004</v>
      </c>
      <c r="P10957" s="89" cm="1">
        <f t="array" ref="P109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58" spans="1:16" x14ac:dyDescent="0.25">
      <c r="A10958">
        <v>350</v>
      </c>
      <c r="B10958" s="110">
        <v>45922</v>
      </c>
      <c r="C10958" s="89">
        <v>4</v>
      </c>
      <c r="D10958" s="89">
        <v>11.4</v>
      </c>
      <c r="E10958" s="96">
        <v>1452</v>
      </c>
      <c r="F10958" s="89">
        <v>0</v>
      </c>
      <c r="G10958" s="89">
        <v>1023.4</v>
      </c>
      <c r="H10958">
        <v>0.75</v>
      </c>
      <c r="I10958" t="s">
        <v>27</v>
      </c>
      <c r="J10958">
        <v>0.8</v>
      </c>
      <c r="K10958">
        <v>9</v>
      </c>
      <c r="L10958">
        <v>2025</v>
      </c>
      <c r="M10958" t="s">
        <v>367</v>
      </c>
      <c r="N10958" s="89" cm="1">
        <f t="array" ref="N10958">IF(ISNUMBER(_34_KNMI_Stations[[#This Row],[Etmaal temperatuur °C]]),IF(_34_KNMI_Stations[[#This Row],[Etmaal temperatuur °C]]&lt;stookgrens[],stookgrens[]-_34_KNMI_Stations[[#This Row],[Etmaal temperatuur °C]],0),"")</f>
        <v>6.6</v>
      </c>
      <c r="O10958" s="89">
        <f>_34_KNMI_Stations[[#This Row],[graaddagen]]*_34_KNMI_Stations[[#This Row],[Gewogen factor]]</f>
        <v>5.28</v>
      </c>
      <c r="P10958" s="89" cm="1">
        <f t="array" ref="P109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59" spans="1:16" x14ac:dyDescent="0.25">
      <c r="A10959">
        <v>350</v>
      </c>
      <c r="B10959" s="110">
        <v>45923</v>
      </c>
      <c r="C10959" s="89">
        <v>3.8</v>
      </c>
      <c r="D10959" s="89">
        <v>12.5</v>
      </c>
      <c r="E10959" s="96">
        <v>1217</v>
      </c>
      <c r="F10959" s="89">
        <v>-0.1</v>
      </c>
      <c r="G10959" s="89">
        <v>1025.4000000000001</v>
      </c>
      <c r="H10959">
        <v>0.78</v>
      </c>
      <c r="I10959" t="s">
        <v>27</v>
      </c>
      <c r="J10959">
        <v>0.8</v>
      </c>
      <c r="K10959">
        <v>9</v>
      </c>
      <c r="L10959">
        <v>2025</v>
      </c>
      <c r="M10959" t="s">
        <v>367</v>
      </c>
      <c r="N10959" s="89" cm="1">
        <f t="array" ref="N10959">IF(ISNUMBER(_34_KNMI_Stations[[#This Row],[Etmaal temperatuur °C]]),IF(_34_KNMI_Stations[[#This Row],[Etmaal temperatuur °C]]&lt;stookgrens[],stookgrens[]-_34_KNMI_Stations[[#This Row],[Etmaal temperatuur °C]],0),"")</f>
        <v>5.5</v>
      </c>
      <c r="O10959" s="89">
        <f>_34_KNMI_Stations[[#This Row],[graaddagen]]*_34_KNMI_Stations[[#This Row],[Gewogen factor]]</f>
        <v>4.4000000000000004</v>
      </c>
      <c r="P10959" s="89" cm="1">
        <f t="array" ref="P109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60" spans="1:16" x14ac:dyDescent="0.25">
      <c r="A10960">
        <v>350</v>
      </c>
      <c r="B10960" s="110">
        <v>45924</v>
      </c>
      <c r="C10960" s="89">
        <v>4.8</v>
      </c>
      <c r="D10960" s="89">
        <v>11.2</v>
      </c>
      <c r="E10960" s="96">
        <v>1078</v>
      </c>
      <c r="F10960" s="89">
        <v>0</v>
      </c>
      <c r="G10960" s="89">
        <v>1024.9000000000001</v>
      </c>
      <c r="H10960">
        <v>0.69</v>
      </c>
      <c r="I10960" t="s">
        <v>27</v>
      </c>
      <c r="J10960">
        <v>0.8</v>
      </c>
      <c r="K10960">
        <v>9</v>
      </c>
      <c r="L10960">
        <v>2025</v>
      </c>
      <c r="M10960" t="s">
        <v>367</v>
      </c>
      <c r="N10960" s="89" cm="1">
        <f t="array" ref="N10960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10960" s="89">
        <f>_34_KNMI_Stations[[#This Row],[graaddagen]]*_34_KNMI_Stations[[#This Row],[Gewogen factor]]</f>
        <v>5.4400000000000013</v>
      </c>
      <c r="P10960" s="89" cm="1">
        <f t="array" ref="P109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61" spans="1:16" x14ac:dyDescent="0.25">
      <c r="A10961">
        <v>350</v>
      </c>
      <c r="B10961" s="110">
        <v>45925</v>
      </c>
      <c r="C10961" s="89">
        <v>5.5</v>
      </c>
      <c r="D10961" s="89">
        <v>11</v>
      </c>
      <c r="E10961" s="96">
        <v>719</v>
      </c>
      <c r="F10961" s="89">
        <v>-0.1</v>
      </c>
      <c r="G10961" s="89">
        <v>1022.8</v>
      </c>
      <c r="H10961">
        <v>0.69</v>
      </c>
      <c r="I10961" t="s">
        <v>27</v>
      </c>
      <c r="J10961">
        <v>0.8</v>
      </c>
      <c r="K10961">
        <v>9</v>
      </c>
      <c r="L10961">
        <v>2025</v>
      </c>
      <c r="M10961" t="s">
        <v>367</v>
      </c>
      <c r="N10961" s="89" cm="1">
        <f t="array" ref="N10961">IF(ISNUMBER(_34_KNMI_Stations[[#This Row],[Etmaal temperatuur °C]]),IF(_34_KNMI_Stations[[#This Row],[Etmaal temperatuur °C]]&lt;stookgrens[],stookgrens[]-_34_KNMI_Stations[[#This Row],[Etmaal temperatuur °C]],0),"")</f>
        <v>7</v>
      </c>
      <c r="O10961" s="89">
        <f>_34_KNMI_Stations[[#This Row],[graaddagen]]*_34_KNMI_Stations[[#This Row],[Gewogen factor]]</f>
        <v>5.6000000000000005</v>
      </c>
      <c r="P10961" s="89" cm="1">
        <f t="array" ref="P109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62" spans="1:16" x14ac:dyDescent="0.25">
      <c r="A10962">
        <v>350</v>
      </c>
      <c r="B10962" s="110">
        <v>45926</v>
      </c>
      <c r="C10962" s="89">
        <v>2.7</v>
      </c>
      <c r="D10962" s="89">
        <v>11.2</v>
      </c>
      <c r="E10962" s="96">
        <v>707</v>
      </c>
      <c r="F10962" s="89">
        <v>-0.1</v>
      </c>
      <c r="G10962" s="89">
        <v>1022.3</v>
      </c>
      <c r="H10962">
        <v>0.81</v>
      </c>
      <c r="I10962" t="s">
        <v>27</v>
      </c>
      <c r="J10962">
        <v>0.8</v>
      </c>
      <c r="K10962">
        <v>9</v>
      </c>
      <c r="L10962">
        <v>2025</v>
      </c>
      <c r="M10962" t="s">
        <v>367</v>
      </c>
      <c r="N10962" s="89" cm="1">
        <f t="array" ref="N10962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10962" s="89">
        <f>_34_KNMI_Stations[[#This Row],[graaddagen]]*_34_KNMI_Stations[[#This Row],[Gewogen factor]]</f>
        <v>5.4400000000000013</v>
      </c>
      <c r="P10962" s="89" cm="1">
        <f t="array" ref="P109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63" spans="1:16" x14ac:dyDescent="0.25">
      <c r="A10963">
        <v>350</v>
      </c>
      <c r="B10963" s="110">
        <v>45927</v>
      </c>
      <c r="C10963" s="89">
        <v>1.5</v>
      </c>
      <c r="D10963" s="89">
        <v>11.7</v>
      </c>
      <c r="E10963" s="96">
        <v>924</v>
      </c>
      <c r="F10963" s="89">
        <v>0</v>
      </c>
      <c r="G10963" s="89">
        <v>1021.6</v>
      </c>
      <c r="H10963">
        <v>0.87</v>
      </c>
      <c r="I10963" t="s">
        <v>27</v>
      </c>
      <c r="J10963">
        <v>0.8</v>
      </c>
      <c r="K10963">
        <v>9</v>
      </c>
      <c r="L10963">
        <v>2025</v>
      </c>
      <c r="M10963" t="s">
        <v>367</v>
      </c>
      <c r="N10963" s="89" cm="1">
        <f t="array" ref="N10963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0963" s="89">
        <f>_34_KNMI_Stations[[#This Row],[graaddagen]]*_34_KNMI_Stations[[#This Row],[Gewogen factor]]</f>
        <v>5.0400000000000009</v>
      </c>
      <c r="P10963" s="89" cm="1">
        <f t="array" ref="P109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64" spans="1:16" x14ac:dyDescent="0.25">
      <c r="A10964">
        <v>350</v>
      </c>
      <c r="B10964" s="110">
        <v>45928</v>
      </c>
      <c r="C10964" s="89">
        <v>1</v>
      </c>
      <c r="D10964" s="89">
        <v>12</v>
      </c>
      <c r="E10964" s="96">
        <v>1421</v>
      </c>
      <c r="F10964" s="89">
        <v>0</v>
      </c>
      <c r="G10964" s="89">
        <v>1022.4</v>
      </c>
      <c r="H10964">
        <v>0.81</v>
      </c>
      <c r="I10964" t="s">
        <v>27</v>
      </c>
      <c r="J10964">
        <v>0.8</v>
      </c>
      <c r="K10964">
        <v>9</v>
      </c>
      <c r="L10964">
        <v>2025</v>
      </c>
      <c r="M10964" t="s">
        <v>367</v>
      </c>
      <c r="N10964" s="89" cm="1">
        <f t="array" ref="N10964">IF(ISNUMBER(_34_KNMI_Stations[[#This Row],[Etmaal temperatuur °C]]),IF(_34_KNMI_Stations[[#This Row],[Etmaal temperatuur °C]]&lt;stookgrens[],stookgrens[]-_34_KNMI_Stations[[#This Row],[Etmaal temperatuur °C]],0),"")</f>
        <v>6</v>
      </c>
      <c r="O10964" s="89">
        <f>_34_KNMI_Stations[[#This Row],[graaddagen]]*_34_KNMI_Stations[[#This Row],[Gewogen factor]]</f>
        <v>4.8000000000000007</v>
      </c>
      <c r="P10964" s="89" cm="1">
        <f t="array" ref="P109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65" spans="1:16" x14ac:dyDescent="0.25">
      <c r="A10965">
        <v>350</v>
      </c>
      <c r="B10965" s="110">
        <v>45929</v>
      </c>
      <c r="C10965" s="89">
        <v>1.8</v>
      </c>
      <c r="D10965" s="89">
        <v>13</v>
      </c>
      <c r="E10965" s="96">
        <v>1217</v>
      </c>
      <c r="F10965" s="89">
        <v>0</v>
      </c>
      <c r="G10965" s="89">
        <v>1023.4</v>
      </c>
      <c r="H10965">
        <v>0.82</v>
      </c>
      <c r="I10965" t="s">
        <v>27</v>
      </c>
      <c r="J10965">
        <v>0.8</v>
      </c>
      <c r="K10965">
        <v>9</v>
      </c>
      <c r="L10965">
        <v>2025</v>
      </c>
      <c r="M10965" t="s">
        <v>368</v>
      </c>
      <c r="N10965" s="89" cm="1">
        <f t="array" ref="N10965">IF(ISNUMBER(_34_KNMI_Stations[[#This Row],[Etmaal temperatuur °C]]),IF(_34_KNMI_Stations[[#This Row],[Etmaal temperatuur °C]]&lt;stookgrens[],stookgrens[]-_34_KNMI_Stations[[#This Row],[Etmaal temperatuur °C]],0),"")</f>
        <v>5</v>
      </c>
      <c r="O10965" s="89">
        <f>_34_KNMI_Stations[[#This Row],[graaddagen]]*_34_KNMI_Stations[[#This Row],[Gewogen factor]]</f>
        <v>4</v>
      </c>
      <c r="P10965" s="89" cm="1">
        <f t="array" ref="P109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66" spans="1:16" x14ac:dyDescent="0.25">
      <c r="A10966">
        <v>350</v>
      </c>
      <c r="B10966" s="110">
        <v>45930</v>
      </c>
      <c r="C10966" s="89">
        <v>1.2</v>
      </c>
      <c r="D10966" s="89">
        <v>12.9</v>
      </c>
      <c r="E10966" s="96">
        <v>1117</v>
      </c>
      <c r="F10966" s="89">
        <v>0</v>
      </c>
      <c r="G10966" s="89">
        <v>1025.5</v>
      </c>
      <c r="H10966">
        <v>0.85</v>
      </c>
      <c r="I10966" t="s">
        <v>27</v>
      </c>
      <c r="J10966">
        <v>0.8</v>
      </c>
      <c r="K10966">
        <v>9</v>
      </c>
      <c r="L10966">
        <v>2025</v>
      </c>
      <c r="M10966" t="s">
        <v>368</v>
      </c>
      <c r="N10966" s="89" cm="1">
        <f t="array" ref="N10966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0966" s="89">
        <f>_34_KNMI_Stations[[#This Row],[graaddagen]]*_34_KNMI_Stations[[#This Row],[Gewogen factor]]</f>
        <v>4.08</v>
      </c>
      <c r="P10966" s="89" cm="1">
        <f t="array" ref="P109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67" spans="1:16" x14ac:dyDescent="0.25">
      <c r="A10967">
        <v>350</v>
      </c>
      <c r="B10967" s="110">
        <v>45931</v>
      </c>
      <c r="C10967" s="89">
        <v>1.7</v>
      </c>
      <c r="D10967" s="89">
        <v>10.5</v>
      </c>
      <c r="E10967" s="96">
        <v>1182</v>
      </c>
      <c r="F10967" s="89">
        <v>0</v>
      </c>
      <c r="G10967" s="89">
        <v>1028.8</v>
      </c>
      <c r="H10967">
        <v>0.78</v>
      </c>
      <c r="I10967" t="s">
        <v>27</v>
      </c>
      <c r="J10967">
        <v>1</v>
      </c>
      <c r="K10967">
        <v>10</v>
      </c>
      <c r="L10967">
        <v>2025</v>
      </c>
      <c r="M10967" t="s">
        <v>368</v>
      </c>
      <c r="N10967" s="89" cm="1">
        <f t="array" ref="N10967">IF(ISNUMBER(_34_KNMI_Stations[[#This Row],[Etmaal temperatuur °C]]),IF(_34_KNMI_Stations[[#This Row],[Etmaal temperatuur °C]]&lt;stookgrens[],stookgrens[]-_34_KNMI_Stations[[#This Row],[Etmaal temperatuur °C]],0),"")</f>
        <v>7.5</v>
      </c>
      <c r="O10967" s="89">
        <f>_34_KNMI_Stations[[#This Row],[graaddagen]]*_34_KNMI_Stations[[#This Row],[Gewogen factor]]</f>
        <v>7.5</v>
      </c>
      <c r="P10967" s="89" cm="1">
        <f t="array" ref="P109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68" spans="1:16" x14ac:dyDescent="0.25">
      <c r="A10968">
        <v>350</v>
      </c>
      <c r="B10968" s="110">
        <v>45932</v>
      </c>
      <c r="C10968" s="89">
        <v>2.9</v>
      </c>
      <c r="D10968" s="89">
        <v>12.2</v>
      </c>
      <c r="E10968" s="96">
        <v>1092</v>
      </c>
      <c r="F10968" s="89">
        <v>0</v>
      </c>
      <c r="G10968" s="89">
        <v>1026.0999999999999</v>
      </c>
      <c r="H10968">
        <v>0.68</v>
      </c>
      <c r="I10968" t="s">
        <v>27</v>
      </c>
      <c r="J10968">
        <v>1</v>
      </c>
      <c r="K10968">
        <v>10</v>
      </c>
      <c r="L10968">
        <v>2025</v>
      </c>
      <c r="M10968" t="s">
        <v>368</v>
      </c>
      <c r="N10968" s="89" cm="1">
        <f t="array" ref="N10968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0968" s="89">
        <f>_34_KNMI_Stations[[#This Row],[graaddagen]]*_34_KNMI_Stations[[#This Row],[Gewogen factor]]</f>
        <v>5.8000000000000007</v>
      </c>
      <c r="P10968" s="89" cm="1">
        <f t="array" ref="P109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69" spans="1:16" x14ac:dyDescent="0.25">
      <c r="A10969">
        <v>350</v>
      </c>
      <c r="B10969" s="110">
        <v>45933</v>
      </c>
      <c r="C10969" s="89">
        <v>5.3</v>
      </c>
      <c r="D10969" s="89">
        <v>11.9</v>
      </c>
      <c r="E10969" s="96">
        <v>373</v>
      </c>
      <c r="F10969" s="89">
        <v>5</v>
      </c>
      <c r="G10969" s="89">
        <v>1014.7</v>
      </c>
      <c r="H10969">
        <v>0.79</v>
      </c>
      <c r="I10969" t="s">
        <v>27</v>
      </c>
      <c r="J10969">
        <v>1</v>
      </c>
      <c r="K10969">
        <v>10</v>
      </c>
      <c r="L10969">
        <v>2025</v>
      </c>
      <c r="M10969" t="s">
        <v>368</v>
      </c>
      <c r="N10969" s="89" cm="1">
        <f t="array" ref="N10969">IF(ISNUMBER(_34_KNMI_Stations[[#This Row],[Etmaal temperatuur °C]]),IF(_34_KNMI_Stations[[#This Row],[Etmaal temperatuur °C]]&lt;stookgrens[],stookgrens[]-_34_KNMI_Stations[[#This Row],[Etmaal temperatuur °C]],0),"")</f>
        <v>6.1</v>
      </c>
      <c r="O10969" s="89">
        <f>_34_KNMI_Stations[[#This Row],[graaddagen]]*_34_KNMI_Stations[[#This Row],[Gewogen factor]]</f>
        <v>6.1</v>
      </c>
      <c r="P10969" s="89" cm="1">
        <f t="array" ref="P109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70" spans="1:16" x14ac:dyDescent="0.25">
      <c r="A10970">
        <v>350</v>
      </c>
      <c r="B10970" s="110">
        <v>45934</v>
      </c>
      <c r="C10970" s="89">
        <v>6.8</v>
      </c>
      <c r="D10970" s="89">
        <v>13.4</v>
      </c>
      <c r="E10970" s="96">
        <v>893</v>
      </c>
      <c r="F10970" s="89">
        <v>16.399999999999999</v>
      </c>
      <c r="G10970" s="89">
        <v>999.8</v>
      </c>
      <c r="H10970">
        <v>0.81</v>
      </c>
      <c r="I10970" t="s">
        <v>27</v>
      </c>
      <c r="J10970">
        <v>1</v>
      </c>
      <c r="K10970">
        <v>10</v>
      </c>
      <c r="L10970">
        <v>2025</v>
      </c>
      <c r="M10970" t="s">
        <v>368</v>
      </c>
      <c r="N10970" s="89" cm="1">
        <f t="array" ref="N10970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0970" s="89">
        <f>_34_KNMI_Stations[[#This Row],[graaddagen]]*_34_KNMI_Stations[[#This Row],[Gewogen factor]]</f>
        <v>4.5999999999999996</v>
      </c>
      <c r="P10970" s="89" cm="1">
        <f t="array" ref="P109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71" spans="1:16" x14ac:dyDescent="0.25">
      <c r="A10971">
        <v>350</v>
      </c>
      <c r="B10971" s="110">
        <v>45935</v>
      </c>
      <c r="C10971" s="89">
        <v>5</v>
      </c>
      <c r="D10971" s="89">
        <v>11.9</v>
      </c>
      <c r="E10971" s="96">
        <v>723</v>
      </c>
      <c r="F10971" s="89">
        <v>6.5</v>
      </c>
      <c r="G10971" s="89">
        <v>1012.5</v>
      </c>
      <c r="H10971">
        <v>0.79</v>
      </c>
      <c r="I10971" t="s">
        <v>27</v>
      </c>
      <c r="J10971">
        <v>1</v>
      </c>
      <c r="K10971">
        <v>10</v>
      </c>
      <c r="L10971">
        <v>2025</v>
      </c>
      <c r="M10971" t="s">
        <v>368</v>
      </c>
      <c r="N10971" s="89" cm="1">
        <f t="array" ref="N10971">IF(ISNUMBER(_34_KNMI_Stations[[#This Row],[Etmaal temperatuur °C]]),IF(_34_KNMI_Stations[[#This Row],[Etmaal temperatuur °C]]&lt;stookgrens[],stookgrens[]-_34_KNMI_Stations[[#This Row],[Etmaal temperatuur °C]],0),"")</f>
        <v>6.1</v>
      </c>
      <c r="O10971" s="89">
        <f>_34_KNMI_Stations[[#This Row],[graaddagen]]*_34_KNMI_Stations[[#This Row],[Gewogen factor]]</f>
        <v>6.1</v>
      </c>
      <c r="P10971" s="89" cm="1">
        <f t="array" ref="P109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72" spans="1:16" x14ac:dyDescent="0.25">
      <c r="A10972">
        <v>350</v>
      </c>
      <c r="B10972" s="110">
        <v>45936</v>
      </c>
      <c r="C10972" s="89">
        <v>2.9</v>
      </c>
      <c r="D10972" s="89">
        <v>13.6</v>
      </c>
      <c r="E10972" s="96">
        <v>295</v>
      </c>
      <c r="F10972" s="89">
        <v>0.1</v>
      </c>
      <c r="G10972" s="89">
        <v>1023.1</v>
      </c>
      <c r="H10972">
        <v>0.86</v>
      </c>
      <c r="I10972" t="s">
        <v>27</v>
      </c>
      <c r="J10972">
        <v>1</v>
      </c>
      <c r="K10972">
        <v>10</v>
      </c>
      <c r="L10972">
        <v>2025</v>
      </c>
      <c r="M10972" t="s">
        <v>369</v>
      </c>
      <c r="N10972" s="89" cm="1">
        <f t="array" ref="N10972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0972" s="89">
        <f>_34_KNMI_Stations[[#This Row],[graaddagen]]*_34_KNMI_Stations[[#This Row],[Gewogen factor]]</f>
        <v>4.4000000000000004</v>
      </c>
      <c r="P10972" s="89" cm="1">
        <f t="array" ref="P109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73" spans="1:16" x14ac:dyDescent="0.25">
      <c r="A10973">
        <v>350</v>
      </c>
      <c r="B10973" s="110">
        <v>45937</v>
      </c>
      <c r="C10973" s="89">
        <v>2.5</v>
      </c>
      <c r="D10973" s="89">
        <v>14.4</v>
      </c>
      <c r="E10973" s="96">
        <v>367</v>
      </c>
      <c r="F10973" s="89">
        <v>0.4</v>
      </c>
      <c r="G10973" s="89">
        <v>1024.7</v>
      </c>
      <c r="H10973">
        <v>0.93</v>
      </c>
      <c r="I10973" t="s">
        <v>27</v>
      </c>
      <c r="J10973">
        <v>1</v>
      </c>
      <c r="K10973">
        <v>10</v>
      </c>
      <c r="L10973">
        <v>2025</v>
      </c>
      <c r="M10973" t="s">
        <v>369</v>
      </c>
      <c r="N10973" s="89" cm="1">
        <f t="array" ref="N10973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10973" s="89">
        <f>_34_KNMI_Stations[[#This Row],[graaddagen]]*_34_KNMI_Stations[[#This Row],[Gewogen factor]]</f>
        <v>3.5999999999999996</v>
      </c>
      <c r="P10973" s="89" cm="1">
        <f t="array" ref="P109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74" spans="1:16" x14ac:dyDescent="0.25">
      <c r="A10974">
        <v>350</v>
      </c>
      <c r="B10974" s="110">
        <v>45938</v>
      </c>
      <c r="C10974" s="89">
        <v>1.9</v>
      </c>
      <c r="D10974" s="89">
        <v>13.9</v>
      </c>
      <c r="E10974" s="96">
        <v>379</v>
      </c>
      <c r="F10974" s="89">
        <v>0.5</v>
      </c>
      <c r="G10974" s="89">
        <v>1022.9</v>
      </c>
      <c r="H10974">
        <v>0.93</v>
      </c>
      <c r="I10974" t="s">
        <v>27</v>
      </c>
      <c r="J10974">
        <v>1</v>
      </c>
      <c r="K10974">
        <v>10</v>
      </c>
      <c r="L10974">
        <v>2025</v>
      </c>
      <c r="M10974" t="s">
        <v>369</v>
      </c>
      <c r="N10974" s="89" cm="1">
        <f t="array" ref="N10974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0974" s="89">
        <f>_34_KNMI_Stations[[#This Row],[graaddagen]]*_34_KNMI_Stations[[#This Row],[Gewogen factor]]</f>
        <v>4.0999999999999996</v>
      </c>
      <c r="P10974" s="89" cm="1">
        <f t="array" ref="P109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75" spans="1:16" x14ac:dyDescent="0.25">
      <c r="A10975">
        <v>350</v>
      </c>
      <c r="B10975" s="110">
        <v>45939</v>
      </c>
      <c r="C10975" s="89">
        <v>2.2999999999999998</v>
      </c>
      <c r="D10975" s="89">
        <v>13</v>
      </c>
      <c r="E10975" s="96">
        <v>937</v>
      </c>
      <c r="F10975" s="89">
        <v>0</v>
      </c>
      <c r="G10975" s="89">
        <v>1026.9000000000001</v>
      </c>
      <c r="H10975">
        <v>0.83</v>
      </c>
      <c r="I10975" t="s">
        <v>27</v>
      </c>
      <c r="J10975">
        <v>1</v>
      </c>
      <c r="K10975">
        <v>10</v>
      </c>
      <c r="L10975">
        <v>2025</v>
      </c>
      <c r="M10975" t="s">
        <v>369</v>
      </c>
      <c r="N10975" s="89" cm="1">
        <f t="array" ref="N10975">IF(ISNUMBER(_34_KNMI_Stations[[#This Row],[Etmaal temperatuur °C]]),IF(_34_KNMI_Stations[[#This Row],[Etmaal temperatuur °C]]&lt;stookgrens[],stookgrens[]-_34_KNMI_Stations[[#This Row],[Etmaal temperatuur °C]],0),"")</f>
        <v>5</v>
      </c>
      <c r="O10975" s="89">
        <f>_34_KNMI_Stations[[#This Row],[graaddagen]]*_34_KNMI_Stations[[#This Row],[Gewogen factor]]</f>
        <v>5</v>
      </c>
      <c r="P10975" s="89" cm="1">
        <f t="array" ref="P109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76" spans="1:16" x14ac:dyDescent="0.25">
      <c r="A10976">
        <v>350</v>
      </c>
      <c r="B10976" s="110">
        <v>45940</v>
      </c>
      <c r="C10976" s="89">
        <v>2.1</v>
      </c>
      <c r="D10976" s="89">
        <v>14.8</v>
      </c>
      <c r="E10976" s="96">
        <v>677</v>
      </c>
      <c r="F10976" s="89">
        <v>0</v>
      </c>
      <c r="G10976" s="89">
        <v>1032.9000000000001</v>
      </c>
      <c r="H10976">
        <v>0.85</v>
      </c>
      <c r="I10976" t="s">
        <v>27</v>
      </c>
      <c r="J10976">
        <v>1</v>
      </c>
      <c r="K10976">
        <v>10</v>
      </c>
      <c r="L10976">
        <v>2025</v>
      </c>
      <c r="M10976" t="s">
        <v>369</v>
      </c>
      <c r="N10976" s="89" cm="1">
        <f t="array" ref="N10976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0976" s="89">
        <f>_34_KNMI_Stations[[#This Row],[graaddagen]]*_34_KNMI_Stations[[#This Row],[Gewogen factor]]</f>
        <v>3.1999999999999993</v>
      </c>
      <c r="P10976" s="89" cm="1">
        <f t="array" ref="P109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77" spans="1:16" x14ac:dyDescent="0.25">
      <c r="A10977">
        <v>350</v>
      </c>
      <c r="B10977" s="110">
        <v>45941</v>
      </c>
      <c r="C10977" s="89">
        <v>1.4</v>
      </c>
      <c r="D10977" s="89">
        <v>14.1</v>
      </c>
      <c r="E10977" s="96">
        <v>261</v>
      </c>
      <c r="F10977" s="89">
        <v>0</v>
      </c>
      <c r="G10977" s="89">
        <v>1034</v>
      </c>
      <c r="H10977">
        <v>0.87</v>
      </c>
      <c r="I10977" t="s">
        <v>27</v>
      </c>
      <c r="J10977">
        <v>1</v>
      </c>
      <c r="K10977">
        <v>10</v>
      </c>
      <c r="L10977">
        <v>2025</v>
      </c>
      <c r="M10977" t="s">
        <v>369</v>
      </c>
      <c r="N10977" s="89" cm="1">
        <f t="array" ref="N10977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0977" s="89">
        <f>_34_KNMI_Stations[[#This Row],[graaddagen]]*_34_KNMI_Stations[[#This Row],[Gewogen factor]]</f>
        <v>3.9000000000000004</v>
      </c>
      <c r="P10977" s="89" cm="1">
        <f t="array" ref="P109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78" spans="1:16" x14ac:dyDescent="0.25">
      <c r="A10978">
        <v>350</v>
      </c>
      <c r="B10978" s="110">
        <v>45942</v>
      </c>
      <c r="C10978" s="89">
        <v>1.7</v>
      </c>
      <c r="D10978" s="89">
        <v>14.1</v>
      </c>
      <c r="E10978" s="96">
        <v>511</v>
      </c>
      <c r="F10978" s="89">
        <v>0.2</v>
      </c>
      <c r="G10978" s="89">
        <v>1030.9000000000001</v>
      </c>
      <c r="H10978">
        <v>0.89</v>
      </c>
      <c r="I10978" t="s">
        <v>27</v>
      </c>
      <c r="J10978">
        <v>1</v>
      </c>
      <c r="K10978">
        <v>10</v>
      </c>
      <c r="L10978">
        <v>2025</v>
      </c>
      <c r="M10978" t="s">
        <v>369</v>
      </c>
      <c r="N10978" s="89" cm="1">
        <f t="array" ref="N10978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0978" s="89">
        <f>_34_KNMI_Stations[[#This Row],[graaddagen]]*_34_KNMI_Stations[[#This Row],[Gewogen factor]]</f>
        <v>3.9000000000000004</v>
      </c>
      <c r="P10978" s="89" cm="1">
        <f t="array" ref="P109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79" spans="1:16" x14ac:dyDescent="0.25">
      <c r="A10979">
        <v>350</v>
      </c>
      <c r="B10979" s="110">
        <v>45943</v>
      </c>
      <c r="C10979" s="89">
        <v>2.2999999999999998</v>
      </c>
      <c r="D10979" s="89">
        <v>13.2</v>
      </c>
      <c r="E10979" s="96">
        <v>428</v>
      </c>
      <c r="F10979" s="89">
        <v>0.9</v>
      </c>
      <c r="G10979" s="89">
        <v>1028.5</v>
      </c>
      <c r="H10979">
        <v>0.95</v>
      </c>
      <c r="I10979" t="s">
        <v>27</v>
      </c>
      <c r="J10979">
        <v>1</v>
      </c>
      <c r="K10979">
        <v>10</v>
      </c>
      <c r="L10979">
        <v>2025</v>
      </c>
      <c r="M10979" t="s">
        <v>370</v>
      </c>
      <c r="N10979" s="89" cm="1">
        <f t="array" ref="N10979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0979" s="89">
        <f>_34_KNMI_Stations[[#This Row],[graaddagen]]*_34_KNMI_Stations[[#This Row],[Gewogen factor]]</f>
        <v>4.8000000000000007</v>
      </c>
      <c r="P10979" s="89" cm="1">
        <f t="array" ref="P109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80" spans="1:16" x14ac:dyDescent="0.25">
      <c r="A10980">
        <v>350</v>
      </c>
      <c r="B10980" s="110">
        <v>45944</v>
      </c>
      <c r="C10980" s="89">
        <v>2</v>
      </c>
      <c r="D10980" s="89">
        <v>13.1</v>
      </c>
      <c r="E10980" s="96">
        <v>481</v>
      </c>
      <c r="F10980" s="89">
        <v>0.1</v>
      </c>
      <c r="G10980" s="89">
        <v>1027.5999999999999</v>
      </c>
      <c r="H10980">
        <v>0.92</v>
      </c>
      <c r="I10980" t="s">
        <v>27</v>
      </c>
      <c r="J10980">
        <v>1</v>
      </c>
      <c r="K10980">
        <v>10</v>
      </c>
      <c r="L10980">
        <v>2025</v>
      </c>
      <c r="M10980" t="s">
        <v>370</v>
      </c>
      <c r="N10980" s="89" cm="1">
        <f t="array" ref="N10980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0980" s="89">
        <f>_34_KNMI_Stations[[#This Row],[graaddagen]]*_34_KNMI_Stations[[#This Row],[Gewogen factor]]</f>
        <v>4.9000000000000004</v>
      </c>
      <c r="P10980" s="89" cm="1">
        <f t="array" ref="P109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81" spans="1:16" x14ac:dyDescent="0.25">
      <c r="A10981">
        <v>350</v>
      </c>
      <c r="B10981" s="110">
        <v>45945</v>
      </c>
      <c r="C10981" s="89">
        <v>1.3</v>
      </c>
      <c r="D10981" s="89">
        <v>12.1</v>
      </c>
      <c r="E10981" s="96">
        <v>331</v>
      </c>
      <c r="F10981" s="89">
        <v>1</v>
      </c>
      <c r="G10981" s="89">
        <v>1027.5</v>
      </c>
      <c r="H10981">
        <v>0.95</v>
      </c>
      <c r="I10981" t="s">
        <v>27</v>
      </c>
      <c r="J10981">
        <v>1</v>
      </c>
      <c r="K10981">
        <v>10</v>
      </c>
      <c r="L10981">
        <v>2025</v>
      </c>
      <c r="M10981" t="s">
        <v>370</v>
      </c>
      <c r="N10981" s="89" cm="1">
        <f t="array" ref="N10981">IF(ISNUMBER(_34_KNMI_Stations[[#This Row],[Etmaal temperatuur °C]]),IF(_34_KNMI_Stations[[#This Row],[Etmaal temperatuur °C]]&lt;stookgrens[],stookgrens[]-_34_KNMI_Stations[[#This Row],[Etmaal temperatuur °C]],0),"")</f>
        <v>5.9</v>
      </c>
      <c r="O10981" s="89">
        <f>_34_KNMI_Stations[[#This Row],[graaddagen]]*_34_KNMI_Stations[[#This Row],[Gewogen factor]]</f>
        <v>5.9</v>
      </c>
      <c r="P10981" s="89" cm="1">
        <f t="array" ref="P109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82" spans="1:16" x14ac:dyDescent="0.25">
      <c r="A10982">
        <v>350</v>
      </c>
      <c r="B10982" s="110">
        <v>45946</v>
      </c>
      <c r="C10982" s="89">
        <v>2.2000000000000002</v>
      </c>
      <c r="D10982" s="89">
        <v>11.8</v>
      </c>
      <c r="E10982" s="96">
        <v>512</v>
      </c>
      <c r="F10982" s="89">
        <v>0.2</v>
      </c>
      <c r="G10982" s="89">
        <v>1026</v>
      </c>
      <c r="H10982">
        <v>0.91</v>
      </c>
      <c r="I10982" t="s">
        <v>27</v>
      </c>
      <c r="J10982">
        <v>1</v>
      </c>
      <c r="K10982">
        <v>10</v>
      </c>
      <c r="L10982">
        <v>2025</v>
      </c>
      <c r="M10982" t="s">
        <v>370</v>
      </c>
      <c r="N10982" s="89" cm="1">
        <f t="array" ref="N10982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0982" s="89">
        <f>_34_KNMI_Stations[[#This Row],[graaddagen]]*_34_KNMI_Stations[[#This Row],[Gewogen factor]]</f>
        <v>6.1999999999999993</v>
      </c>
      <c r="P10982" s="89" cm="1">
        <f t="array" ref="P109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83" spans="1:16" x14ac:dyDescent="0.25">
      <c r="A10983">
        <v>350</v>
      </c>
      <c r="B10983" s="110">
        <v>45947</v>
      </c>
      <c r="C10983" s="89">
        <v>1.3</v>
      </c>
      <c r="D10983" s="89">
        <v>11.6</v>
      </c>
      <c r="E10983" s="96">
        <v>359</v>
      </c>
      <c r="F10983" s="89">
        <v>0.2</v>
      </c>
      <c r="G10983" s="89">
        <v>1025.5</v>
      </c>
      <c r="H10983">
        <v>0.93</v>
      </c>
      <c r="I10983" t="s">
        <v>27</v>
      </c>
      <c r="J10983">
        <v>1</v>
      </c>
      <c r="K10983">
        <v>10</v>
      </c>
      <c r="L10983">
        <v>2025</v>
      </c>
      <c r="M10983" t="s">
        <v>370</v>
      </c>
      <c r="N10983" s="89" cm="1">
        <f t="array" ref="N10983">IF(ISNUMBER(_34_KNMI_Stations[[#This Row],[Etmaal temperatuur °C]]),IF(_34_KNMI_Stations[[#This Row],[Etmaal temperatuur °C]]&lt;stookgrens[],stookgrens[]-_34_KNMI_Stations[[#This Row],[Etmaal temperatuur °C]],0),"")</f>
        <v>6.4</v>
      </c>
      <c r="O10983" s="89">
        <f>_34_KNMI_Stations[[#This Row],[graaddagen]]*_34_KNMI_Stations[[#This Row],[Gewogen factor]]</f>
        <v>6.4</v>
      </c>
      <c r="P10983" s="89" cm="1">
        <f t="array" ref="P109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84" spans="1:16" x14ac:dyDescent="0.25">
      <c r="A10984">
        <v>350</v>
      </c>
      <c r="B10984" s="110">
        <v>45948</v>
      </c>
      <c r="C10984" s="89">
        <v>2.5</v>
      </c>
      <c r="D10984" s="89">
        <v>10.3</v>
      </c>
      <c r="E10984" s="96">
        <v>625</v>
      </c>
      <c r="F10984" s="89">
        <v>0</v>
      </c>
      <c r="G10984" s="89">
        <v>1025.2</v>
      </c>
      <c r="H10984">
        <v>0.81</v>
      </c>
      <c r="I10984" t="s">
        <v>27</v>
      </c>
      <c r="J10984">
        <v>1</v>
      </c>
      <c r="K10984">
        <v>10</v>
      </c>
      <c r="L10984">
        <v>2025</v>
      </c>
      <c r="M10984" t="s">
        <v>370</v>
      </c>
      <c r="N10984" s="89" cm="1">
        <f t="array" ref="N10984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0984" s="89">
        <f>_34_KNMI_Stations[[#This Row],[graaddagen]]*_34_KNMI_Stations[[#This Row],[Gewogen factor]]</f>
        <v>7.6999999999999993</v>
      </c>
      <c r="P10984" s="89" cm="1">
        <f t="array" ref="P109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85" spans="1:16" x14ac:dyDescent="0.25">
      <c r="A10985">
        <v>350</v>
      </c>
      <c r="B10985" s="110">
        <v>45949</v>
      </c>
      <c r="C10985" s="89">
        <v>4</v>
      </c>
      <c r="D10985" s="89">
        <v>11.2</v>
      </c>
      <c r="E10985" s="96">
        <v>684</v>
      </c>
      <c r="F10985" s="89">
        <v>1.4</v>
      </c>
      <c r="G10985" s="89">
        <v>1010.5</v>
      </c>
      <c r="H10985">
        <v>0.79</v>
      </c>
      <c r="I10985" t="s">
        <v>27</v>
      </c>
      <c r="J10985">
        <v>1</v>
      </c>
      <c r="K10985">
        <v>10</v>
      </c>
      <c r="L10985">
        <v>2025</v>
      </c>
      <c r="M10985" t="s">
        <v>370</v>
      </c>
      <c r="N10985" s="89" cm="1">
        <f t="array" ref="N10985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10985" s="89">
        <f>_34_KNMI_Stations[[#This Row],[graaddagen]]*_34_KNMI_Stations[[#This Row],[Gewogen factor]]</f>
        <v>6.8000000000000007</v>
      </c>
      <c r="P10985" s="89" cm="1">
        <f t="array" ref="P109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86" spans="1:16" x14ac:dyDescent="0.25">
      <c r="A10986">
        <v>350</v>
      </c>
      <c r="B10986" s="110">
        <v>45950</v>
      </c>
      <c r="C10986" s="89">
        <v>5.5</v>
      </c>
      <c r="D10986" s="89">
        <v>14.7</v>
      </c>
      <c r="E10986" s="96">
        <v>562</v>
      </c>
      <c r="F10986" s="89">
        <v>3.1</v>
      </c>
      <c r="G10986" s="89">
        <v>995.5</v>
      </c>
      <c r="H10986">
        <v>0.89</v>
      </c>
      <c r="I10986" t="s">
        <v>27</v>
      </c>
      <c r="J10986">
        <v>1</v>
      </c>
      <c r="K10986">
        <v>10</v>
      </c>
      <c r="L10986">
        <v>2025</v>
      </c>
      <c r="M10986" t="s">
        <v>371</v>
      </c>
      <c r="N10986" s="89" cm="1">
        <f t="array" ref="N10986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10986" s="89">
        <f>_34_KNMI_Stations[[#This Row],[graaddagen]]*_34_KNMI_Stations[[#This Row],[Gewogen factor]]</f>
        <v>3.3000000000000007</v>
      </c>
      <c r="P10986" s="89" cm="1">
        <f t="array" ref="P109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87" spans="1:16" x14ac:dyDescent="0.25">
      <c r="A10987">
        <v>350</v>
      </c>
      <c r="B10987" s="110">
        <v>45951</v>
      </c>
      <c r="C10987" s="89">
        <v>4.8</v>
      </c>
      <c r="D10987" s="89">
        <v>13.3</v>
      </c>
      <c r="E10987" s="96">
        <v>413</v>
      </c>
      <c r="F10987" s="89">
        <v>5.0999999999999996</v>
      </c>
      <c r="G10987" s="89">
        <v>993.7</v>
      </c>
      <c r="H10987">
        <v>0.91</v>
      </c>
      <c r="I10987" t="s">
        <v>27</v>
      </c>
      <c r="J10987">
        <v>1</v>
      </c>
      <c r="K10987">
        <v>10</v>
      </c>
      <c r="L10987">
        <v>2025</v>
      </c>
      <c r="M10987" t="s">
        <v>371</v>
      </c>
      <c r="N10987" s="89" cm="1">
        <f t="array" ref="N10987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10987" s="89">
        <f>_34_KNMI_Stations[[#This Row],[graaddagen]]*_34_KNMI_Stations[[#This Row],[Gewogen factor]]</f>
        <v>4.6999999999999993</v>
      </c>
      <c r="P10987" s="89" cm="1">
        <f t="array" ref="P109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88" spans="1:16" x14ac:dyDescent="0.25">
      <c r="A10988">
        <v>350</v>
      </c>
      <c r="B10988" s="110">
        <v>45952</v>
      </c>
      <c r="C10988" s="89">
        <v>2.5</v>
      </c>
      <c r="D10988" s="89">
        <v>12.7</v>
      </c>
      <c r="E10988" s="96">
        <v>517</v>
      </c>
      <c r="F10988" s="89">
        <v>1.2</v>
      </c>
      <c r="G10988" s="89">
        <v>996.6</v>
      </c>
      <c r="H10988">
        <v>0.9</v>
      </c>
      <c r="I10988" t="s">
        <v>27</v>
      </c>
      <c r="J10988">
        <v>1</v>
      </c>
      <c r="K10988">
        <v>10</v>
      </c>
      <c r="L10988">
        <v>2025</v>
      </c>
      <c r="M10988" t="s">
        <v>371</v>
      </c>
      <c r="N10988" s="89" cm="1">
        <f t="array" ref="N10988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10988" s="89">
        <f>_34_KNMI_Stations[[#This Row],[graaddagen]]*_34_KNMI_Stations[[#This Row],[Gewogen factor]]</f>
        <v>5.3000000000000007</v>
      </c>
      <c r="P10988" s="89" cm="1">
        <f t="array" ref="P109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89" spans="1:16" x14ac:dyDescent="0.25">
      <c r="A10989">
        <v>350</v>
      </c>
      <c r="B10989" s="110">
        <v>45953</v>
      </c>
      <c r="C10989" s="89">
        <v>7</v>
      </c>
      <c r="D10989" s="89">
        <v>11.9</v>
      </c>
      <c r="E10989" s="96">
        <v>247</v>
      </c>
      <c r="F10989" s="89">
        <v>16.399999999999999</v>
      </c>
      <c r="G10989" s="89">
        <v>982.3</v>
      </c>
      <c r="H10989">
        <v>0.88</v>
      </c>
      <c r="I10989" t="s">
        <v>27</v>
      </c>
      <c r="J10989">
        <v>1</v>
      </c>
      <c r="K10989">
        <v>10</v>
      </c>
      <c r="L10989">
        <v>2025</v>
      </c>
      <c r="M10989" t="s">
        <v>371</v>
      </c>
      <c r="N10989" s="89" cm="1">
        <f t="array" ref="N10989">IF(ISNUMBER(_34_KNMI_Stations[[#This Row],[Etmaal temperatuur °C]]),IF(_34_KNMI_Stations[[#This Row],[Etmaal temperatuur °C]]&lt;stookgrens[],stookgrens[]-_34_KNMI_Stations[[#This Row],[Etmaal temperatuur °C]],0),"")</f>
        <v>6.1</v>
      </c>
      <c r="O10989" s="89">
        <f>_34_KNMI_Stations[[#This Row],[graaddagen]]*_34_KNMI_Stations[[#This Row],[Gewogen factor]]</f>
        <v>6.1</v>
      </c>
      <c r="P10989" s="89" cm="1">
        <f t="array" ref="P109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90" spans="1:16" x14ac:dyDescent="0.25">
      <c r="A10990">
        <v>350</v>
      </c>
      <c r="B10990" s="110">
        <v>45954</v>
      </c>
      <c r="C10990" s="89">
        <v>6.3</v>
      </c>
      <c r="D10990" s="89">
        <v>9.6999999999999993</v>
      </c>
      <c r="E10990" s="96">
        <v>740</v>
      </c>
      <c r="F10990" s="89">
        <v>1.4</v>
      </c>
      <c r="G10990" s="89">
        <v>998.8</v>
      </c>
      <c r="H10990">
        <v>0.77</v>
      </c>
      <c r="I10990" t="s">
        <v>27</v>
      </c>
      <c r="J10990">
        <v>1</v>
      </c>
      <c r="K10990">
        <v>10</v>
      </c>
      <c r="L10990">
        <v>2025</v>
      </c>
      <c r="M10990" t="s">
        <v>371</v>
      </c>
      <c r="N10990" s="89" cm="1">
        <f t="array" ref="N10990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10990" s="89">
        <f>_34_KNMI_Stations[[#This Row],[graaddagen]]*_34_KNMI_Stations[[#This Row],[Gewogen factor]]</f>
        <v>8.3000000000000007</v>
      </c>
      <c r="P10990" s="89" cm="1">
        <f t="array" ref="P109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91" spans="1:16" x14ac:dyDescent="0.25">
      <c r="A10991">
        <v>350</v>
      </c>
      <c r="B10991" s="110">
        <v>45955</v>
      </c>
      <c r="C10991" s="89">
        <v>5</v>
      </c>
      <c r="D10991" s="89">
        <v>9</v>
      </c>
      <c r="E10991" s="96">
        <v>266</v>
      </c>
      <c r="F10991" s="89">
        <v>8.1999999999999993</v>
      </c>
      <c r="G10991" s="89">
        <v>998.9</v>
      </c>
      <c r="H10991">
        <v>0.9</v>
      </c>
      <c r="I10991" t="s">
        <v>27</v>
      </c>
      <c r="J10991">
        <v>1</v>
      </c>
      <c r="K10991">
        <v>10</v>
      </c>
      <c r="L10991">
        <v>2025</v>
      </c>
      <c r="M10991" t="s">
        <v>371</v>
      </c>
      <c r="N10991" s="89" cm="1">
        <f t="array" ref="N10991">IF(ISNUMBER(_34_KNMI_Stations[[#This Row],[Etmaal temperatuur °C]]),IF(_34_KNMI_Stations[[#This Row],[Etmaal temperatuur °C]]&lt;stookgrens[],stookgrens[]-_34_KNMI_Stations[[#This Row],[Etmaal temperatuur °C]],0),"")</f>
        <v>9</v>
      </c>
      <c r="O10991" s="89">
        <f>_34_KNMI_Stations[[#This Row],[graaddagen]]*_34_KNMI_Stations[[#This Row],[Gewogen factor]]</f>
        <v>9</v>
      </c>
      <c r="P10991" s="89" cm="1">
        <f t="array" ref="P109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92" spans="1:16" x14ac:dyDescent="0.25">
      <c r="A10992">
        <v>350</v>
      </c>
      <c r="B10992" s="110">
        <v>45956</v>
      </c>
      <c r="C10992" s="89">
        <v>5.3</v>
      </c>
      <c r="D10992" s="89">
        <v>8.1999999999999993</v>
      </c>
      <c r="E10992" s="96">
        <v>660</v>
      </c>
      <c r="F10992" s="89">
        <v>2.4</v>
      </c>
      <c r="G10992" s="89">
        <v>1004.1</v>
      </c>
      <c r="H10992">
        <v>0.77</v>
      </c>
      <c r="I10992" t="s">
        <v>27</v>
      </c>
      <c r="J10992">
        <v>1</v>
      </c>
      <c r="K10992">
        <v>10</v>
      </c>
      <c r="L10992">
        <v>2025</v>
      </c>
      <c r="M10992" t="s">
        <v>371</v>
      </c>
      <c r="N10992" s="89" cm="1">
        <f t="array" ref="N10992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0992" s="89">
        <f>_34_KNMI_Stations[[#This Row],[graaddagen]]*_34_KNMI_Stations[[#This Row],[Gewogen factor]]</f>
        <v>9.8000000000000007</v>
      </c>
      <c r="P10992" s="89" cm="1">
        <f t="array" ref="P109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93" spans="1:16" x14ac:dyDescent="0.25">
      <c r="A10993">
        <v>350</v>
      </c>
      <c r="B10993" s="110">
        <v>45957</v>
      </c>
      <c r="C10993" s="89">
        <v>5.0999999999999996</v>
      </c>
      <c r="D10993" s="89">
        <v>9.4</v>
      </c>
      <c r="E10993" s="96">
        <v>419</v>
      </c>
      <c r="F10993" s="89">
        <v>5</v>
      </c>
      <c r="G10993" s="89">
        <v>1002.3</v>
      </c>
      <c r="H10993">
        <v>0.88</v>
      </c>
      <c r="I10993" t="s">
        <v>27</v>
      </c>
      <c r="J10993">
        <v>1</v>
      </c>
      <c r="K10993">
        <v>10</v>
      </c>
      <c r="L10993">
        <v>2025</v>
      </c>
      <c r="M10993" t="s">
        <v>372</v>
      </c>
      <c r="N10993" s="89" cm="1">
        <f t="array" ref="N10993">IF(ISNUMBER(_34_KNMI_Stations[[#This Row],[Etmaal temperatuur °C]]),IF(_34_KNMI_Stations[[#This Row],[Etmaal temperatuur °C]]&lt;stookgrens[],stookgrens[]-_34_KNMI_Stations[[#This Row],[Etmaal temperatuur °C]],0),"")</f>
        <v>8.6</v>
      </c>
      <c r="O10993" s="89">
        <f>_34_KNMI_Stations[[#This Row],[graaddagen]]*_34_KNMI_Stations[[#This Row],[Gewogen factor]]</f>
        <v>8.6</v>
      </c>
      <c r="P10993" s="89" cm="1">
        <f t="array" ref="P109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94" spans="1:16" x14ac:dyDescent="0.25">
      <c r="A10994">
        <v>350</v>
      </c>
      <c r="B10994" s="110">
        <v>45958</v>
      </c>
      <c r="C10994" s="89">
        <v>4.3</v>
      </c>
      <c r="D10994" s="89">
        <v>10.9</v>
      </c>
      <c r="E10994" s="96">
        <v>455</v>
      </c>
      <c r="F10994" s="89">
        <v>0.7</v>
      </c>
      <c r="G10994" s="89">
        <v>1006.5</v>
      </c>
      <c r="H10994">
        <v>0.86</v>
      </c>
      <c r="I10994" t="s">
        <v>27</v>
      </c>
      <c r="J10994">
        <v>1</v>
      </c>
      <c r="K10994">
        <v>10</v>
      </c>
      <c r="L10994">
        <v>2025</v>
      </c>
      <c r="M10994" t="s">
        <v>372</v>
      </c>
      <c r="N10994" s="89" cm="1">
        <f t="array" ref="N10994">IF(ISNUMBER(_34_KNMI_Stations[[#This Row],[Etmaal temperatuur °C]]),IF(_34_KNMI_Stations[[#This Row],[Etmaal temperatuur °C]]&lt;stookgrens[],stookgrens[]-_34_KNMI_Stations[[#This Row],[Etmaal temperatuur °C]],0),"")</f>
        <v>7.1</v>
      </c>
      <c r="O10994" s="89">
        <f>_34_KNMI_Stations[[#This Row],[graaddagen]]*_34_KNMI_Stations[[#This Row],[Gewogen factor]]</f>
        <v>7.1</v>
      </c>
      <c r="P10994" s="89" cm="1">
        <f t="array" ref="P109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95" spans="1:16" x14ac:dyDescent="0.25">
      <c r="A10995">
        <v>350</v>
      </c>
      <c r="B10995" s="110">
        <v>45959</v>
      </c>
      <c r="C10995" s="89">
        <v>3.6</v>
      </c>
      <c r="D10995" s="89">
        <v>11.4</v>
      </c>
      <c r="E10995" s="96">
        <v>268</v>
      </c>
      <c r="F10995" s="89">
        <v>4.9000000000000004</v>
      </c>
      <c r="G10995" s="89">
        <v>1002.2</v>
      </c>
      <c r="H10995">
        <v>0.92</v>
      </c>
      <c r="I10995" t="s">
        <v>27</v>
      </c>
      <c r="J10995">
        <v>1</v>
      </c>
      <c r="K10995">
        <v>10</v>
      </c>
      <c r="L10995">
        <v>2025</v>
      </c>
      <c r="M10995" t="s">
        <v>372</v>
      </c>
      <c r="N10995" s="89" cm="1">
        <f t="array" ref="N10995">IF(ISNUMBER(_34_KNMI_Stations[[#This Row],[Etmaal temperatuur °C]]),IF(_34_KNMI_Stations[[#This Row],[Etmaal temperatuur °C]]&lt;stookgrens[],stookgrens[]-_34_KNMI_Stations[[#This Row],[Etmaal temperatuur °C]],0),"")</f>
        <v>6.6</v>
      </c>
      <c r="O10995" s="89">
        <f>_34_KNMI_Stations[[#This Row],[graaddagen]]*_34_KNMI_Stations[[#This Row],[Gewogen factor]]</f>
        <v>6.6</v>
      </c>
      <c r="P10995" s="89" cm="1">
        <f t="array" ref="P109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96" spans="1:16" x14ac:dyDescent="0.25">
      <c r="A10996">
        <v>350</v>
      </c>
      <c r="B10996" s="110">
        <v>45960</v>
      </c>
      <c r="C10996" s="89">
        <v>3.3</v>
      </c>
      <c r="D10996" s="89">
        <v>9.5</v>
      </c>
      <c r="E10996" s="96">
        <v>762</v>
      </c>
      <c r="F10996" s="89">
        <v>-0.1</v>
      </c>
      <c r="G10996" s="89">
        <v>1008.8</v>
      </c>
      <c r="H10996">
        <v>0.84</v>
      </c>
      <c r="I10996" t="s">
        <v>27</v>
      </c>
      <c r="J10996">
        <v>1</v>
      </c>
      <c r="K10996">
        <v>10</v>
      </c>
      <c r="L10996">
        <v>2025</v>
      </c>
      <c r="M10996" t="s">
        <v>372</v>
      </c>
      <c r="N10996" s="89" cm="1">
        <f t="array" ref="N10996">IF(ISNUMBER(_34_KNMI_Stations[[#This Row],[Etmaal temperatuur °C]]),IF(_34_KNMI_Stations[[#This Row],[Etmaal temperatuur °C]]&lt;stookgrens[],stookgrens[]-_34_KNMI_Stations[[#This Row],[Etmaal temperatuur °C]],0),"")</f>
        <v>8.5</v>
      </c>
      <c r="O10996" s="89">
        <f>_34_KNMI_Stations[[#This Row],[graaddagen]]*_34_KNMI_Stations[[#This Row],[Gewogen factor]]</f>
        <v>8.5</v>
      </c>
      <c r="P10996" s="89" cm="1">
        <f t="array" ref="P109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97" spans="1:16" x14ac:dyDescent="0.25">
      <c r="A10997">
        <v>350</v>
      </c>
      <c r="B10997" s="110">
        <v>45961</v>
      </c>
      <c r="C10997" s="89">
        <v>3.9</v>
      </c>
      <c r="D10997" s="89">
        <v>10.4</v>
      </c>
      <c r="E10997" s="96">
        <v>432</v>
      </c>
      <c r="F10997" s="89">
        <v>0</v>
      </c>
      <c r="G10997" s="89">
        <v>1009.7</v>
      </c>
      <c r="H10997">
        <v>0.85</v>
      </c>
      <c r="I10997" t="s">
        <v>27</v>
      </c>
      <c r="J10997">
        <v>1</v>
      </c>
      <c r="K10997">
        <v>10</v>
      </c>
      <c r="L10997">
        <v>2025</v>
      </c>
      <c r="M10997" t="s">
        <v>372</v>
      </c>
      <c r="N10997" s="89" cm="1">
        <f t="array" ref="N10997">IF(ISNUMBER(_34_KNMI_Stations[[#This Row],[Etmaal temperatuur °C]]),IF(_34_KNMI_Stations[[#This Row],[Etmaal temperatuur °C]]&lt;stookgrens[],stookgrens[]-_34_KNMI_Stations[[#This Row],[Etmaal temperatuur °C]],0),"")</f>
        <v>7.6</v>
      </c>
      <c r="O10997" s="89">
        <f>_34_KNMI_Stations[[#This Row],[graaddagen]]*_34_KNMI_Stations[[#This Row],[Gewogen factor]]</f>
        <v>7.6</v>
      </c>
      <c r="P10997" s="89" cm="1">
        <f t="array" ref="P109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98" spans="1:16" x14ac:dyDescent="0.25">
      <c r="A10998">
        <v>350</v>
      </c>
      <c r="B10998" s="110">
        <v>45962</v>
      </c>
      <c r="C10998" s="89">
        <v>4.9000000000000004</v>
      </c>
      <c r="D10998" s="89">
        <v>11.9</v>
      </c>
      <c r="E10998" s="96">
        <v>146</v>
      </c>
      <c r="F10998" s="89">
        <v>7.4</v>
      </c>
      <c r="G10998" s="89">
        <v>1007.1</v>
      </c>
      <c r="H10998">
        <v>0.93</v>
      </c>
      <c r="I10998" t="s">
        <v>27</v>
      </c>
      <c r="J10998">
        <v>1.1000000000000001</v>
      </c>
      <c r="K10998">
        <v>11</v>
      </c>
      <c r="L10998">
        <v>2025</v>
      </c>
      <c r="M10998" t="s">
        <v>372</v>
      </c>
      <c r="N10998" s="89" cm="1">
        <f t="array" ref="N10998">IF(ISNUMBER(_34_KNMI_Stations[[#This Row],[Etmaal temperatuur °C]]),IF(_34_KNMI_Stations[[#This Row],[Etmaal temperatuur °C]]&lt;stookgrens[],stookgrens[]-_34_KNMI_Stations[[#This Row],[Etmaal temperatuur °C]],0),"")</f>
        <v>6.1</v>
      </c>
      <c r="O10998" s="89">
        <f>_34_KNMI_Stations[[#This Row],[graaddagen]]*_34_KNMI_Stations[[#This Row],[Gewogen factor]]</f>
        <v>6.71</v>
      </c>
      <c r="P10998" s="89" cm="1">
        <f t="array" ref="P109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0999" spans="1:16" x14ac:dyDescent="0.25">
      <c r="A10999">
        <v>350</v>
      </c>
      <c r="B10999" s="110">
        <v>45963</v>
      </c>
      <c r="C10999" s="89">
        <v>3.6</v>
      </c>
      <c r="D10999" s="89">
        <v>10</v>
      </c>
      <c r="E10999" s="96">
        <v>564</v>
      </c>
      <c r="F10999" s="89">
        <v>4.5</v>
      </c>
      <c r="G10999" s="89">
        <v>1010.4</v>
      </c>
      <c r="H10999">
        <v>0.92</v>
      </c>
      <c r="I10999" t="s">
        <v>27</v>
      </c>
      <c r="J10999">
        <v>1.1000000000000001</v>
      </c>
      <c r="K10999">
        <v>11</v>
      </c>
      <c r="L10999">
        <v>2025</v>
      </c>
      <c r="M10999" t="s">
        <v>372</v>
      </c>
      <c r="N10999" s="89" cm="1">
        <f t="array" ref="N10999">IF(ISNUMBER(_34_KNMI_Stations[[#This Row],[Etmaal temperatuur °C]]),IF(_34_KNMI_Stations[[#This Row],[Etmaal temperatuur °C]]&lt;stookgrens[],stookgrens[]-_34_KNMI_Stations[[#This Row],[Etmaal temperatuur °C]],0),"")</f>
        <v>8</v>
      </c>
      <c r="O10999" s="89">
        <f>_34_KNMI_Stations[[#This Row],[graaddagen]]*_34_KNMI_Stations[[#This Row],[Gewogen factor]]</f>
        <v>8.8000000000000007</v>
      </c>
      <c r="P10999" s="89" cm="1">
        <f t="array" ref="P109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00" spans="1:16" x14ac:dyDescent="0.25">
      <c r="A11000">
        <v>350</v>
      </c>
      <c r="B11000" s="110">
        <v>45964</v>
      </c>
      <c r="C11000" s="89">
        <v>5.0999999999999996</v>
      </c>
      <c r="D11000" s="89">
        <v>9.9</v>
      </c>
      <c r="E11000" s="96">
        <v>353</v>
      </c>
      <c r="F11000" s="89">
        <v>-0.1</v>
      </c>
      <c r="G11000" s="89">
        <v>1017.2</v>
      </c>
      <c r="H11000">
        <v>0.92</v>
      </c>
      <c r="I11000" t="s">
        <v>27</v>
      </c>
      <c r="J11000">
        <v>1.1000000000000001</v>
      </c>
      <c r="K11000">
        <v>11</v>
      </c>
      <c r="L11000">
        <v>2025</v>
      </c>
      <c r="M11000" t="s">
        <v>373</v>
      </c>
      <c r="N11000" s="89" cm="1">
        <f t="array" ref="N11000">IF(ISNUMBER(_34_KNMI_Stations[[#This Row],[Etmaal temperatuur °C]]),IF(_34_KNMI_Stations[[#This Row],[Etmaal temperatuur °C]]&lt;stookgrens[],stookgrens[]-_34_KNMI_Stations[[#This Row],[Etmaal temperatuur °C]],0),"")</f>
        <v>8.1</v>
      </c>
      <c r="O11000" s="89">
        <f>_34_KNMI_Stations[[#This Row],[graaddagen]]*_34_KNMI_Stations[[#This Row],[Gewogen factor]]</f>
        <v>8.91</v>
      </c>
      <c r="P11000" s="89" cm="1">
        <f t="array" ref="P110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01" spans="1:16" x14ac:dyDescent="0.25">
      <c r="A11001">
        <v>350</v>
      </c>
      <c r="B11001" s="110">
        <v>45965</v>
      </c>
      <c r="C11001" s="89">
        <v>5.4</v>
      </c>
      <c r="D11001" s="89">
        <v>13.4</v>
      </c>
      <c r="E11001" s="96">
        <v>597</v>
      </c>
      <c r="F11001" s="89">
        <v>0</v>
      </c>
      <c r="G11001" s="89">
        <v>1017</v>
      </c>
      <c r="H11001">
        <v>0.79</v>
      </c>
      <c r="I11001" t="s">
        <v>27</v>
      </c>
      <c r="J11001">
        <v>1.1000000000000001</v>
      </c>
      <c r="K11001">
        <v>11</v>
      </c>
      <c r="L11001">
        <v>2025</v>
      </c>
      <c r="M11001" t="s">
        <v>373</v>
      </c>
      <c r="N11001" s="89" cm="1">
        <f t="array" ref="N11001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1001" s="89">
        <f>_34_KNMI_Stations[[#This Row],[graaddagen]]*_34_KNMI_Stations[[#This Row],[Gewogen factor]]</f>
        <v>5.0599999999999996</v>
      </c>
      <c r="P11001" s="89" cm="1">
        <f t="array" ref="P110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02" spans="1:16" x14ac:dyDescent="0.25">
      <c r="A11002">
        <v>350</v>
      </c>
      <c r="B11002" s="110">
        <v>45966</v>
      </c>
      <c r="C11002" s="89">
        <v>3.8</v>
      </c>
      <c r="D11002" s="89">
        <v>13</v>
      </c>
      <c r="E11002" s="96">
        <v>640</v>
      </c>
      <c r="F11002" s="89">
        <v>0</v>
      </c>
      <c r="G11002" s="89">
        <v>1013.7</v>
      </c>
      <c r="H11002">
        <v>0.72</v>
      </c>
      <c r="I11002" t="s">
        <v>27</v>
      </c>
      <c r="J11002">
        <v>1.1000000000000001</v>
      </c>
      <c r="K11002">
        <v>11</v>
      </c>
      <c r="L11002">
        <v>2025</v>
      </c>
      <c r="M11002" t="s">
        <v>373</v>
      </c>
      <c r="N11002" s="89" cm="1">
        <f t="array" ref="N11002">IF(ISNUMBER(_34_KNMI_Stations[[#This Row],[Etmaal temperatuur °C]]),IF(_34_KNMI_Stations[[#This Row],[Etmaal temperatuur °C]]&lt;stookgrens[],stookgrens[]-_34_KNMI_Stations[[#This Row],[Etmaal temperatuur °C]],0),"")</f>
        <v>5</v>
      </c>
      <c r="O11002" s="89">
        <f>_34_KNMI_Stations[[#This Row],[graaddagen]]*_34_KNMI_Stations[[#This Row],[Gewogen factor]]</f>
        <v>5.5</v>
      </c>
      <c r="P11002" s="89" cm="1">
        <f t="array" ref="P110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03" spans="1:16" x14ac:dyDescent="0.25">
      <c r="A11003">
        <v>350</v>
      </c>
      <c r="B11003" s="110">
        <v>45967</v>
      </c>
      <c r="C11003" s="89">
        <v>2.8</v>
      </c>
      <c r="D11003" s="89">
        <v>10.5</v>
      </c>
      <c r="E11003" s="96">
        <v>549</v>
      </c>
      <c r="F11003" s="89">
        <v>0</v>
      </c>
      <c r="G11003" s="89">
        <v>1008.8</v>
      </c>
      <c r="H11003">
        <v>0.82</v>
      </c>
      <c r="I11003" t="s">
        <v>27</v>
      </c>
      <c r="J11003">
        <v>1.1000000000000001</v>
      </c>
      <c r="K11003">
        <v>11</v>
      </c>
      <c r="L11003">
        <v>2025</v>
      </c>
      <c r="M11003" t="s">
        <v>373</v>
      </c>
      <c r="N11003" s="89" cm="1">
        <f t="array" ref="N11003">IF(ISNUMBER(_34_KNMI_Stations[[#This Row],[Etmaal temperatuur °C]]),IF(_34_KNMI_Stations[[#This Row],[Etmaal temperatuur °C]]&lt;stookgrens[],stookgrens[]-_34_KNMI_Stations[[#This Row],[Etmaal temperatuur °C]],0),"")</f>
        <v>7.5</v>
      </c>
      <c r="O11003" s="89">
        <f>_34_KNMI_Stations[[#This Row],[graaddagen]]*_34_KNMI_Stations[[#This Row],[Gewogen factor]]</f>
        <v>8.25</v>
      </c>
      <c r="P11003" s="89" cm="1">
        <f t="array" ref="P110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04" spans="1:16" x14ac:dyDescent="0.25">
      <c r="A11004">
        <v>350</v>
      </c>
      <c r="B11004" s="110">
        <v>45968</v>
      </c>
      <c r="C11004" s="89">
        <v>1.9</v>
      </c>
      <c r="D11004" s="89">
        <v>10.199999999999999</v>
      </c>
      <c r="E11004" s="96">
        <v>690</v>
      </c>
      <c r="F11004" s="89">
        <v>0</v>
      </c>
      <c r="G11004" s="89">
        <v>1009.8</v>
      </c>
      <c r="H11004">
        <v>0.9</v>
      </c>
      <c r="I11004" t="s">
        <v>27</v>
      </c>
      <c r="J11004">
        <v>1.1000000000000001</v>
      </c>
      <c r="K11004">
        <v>11</v>
      </c>
      <c r="L11004">
        <v>2025</v>
      </c>
      <c r="M11004" t="s">
        <v>373</v>
      </c>
      <c r="N11004" s="89" cm="1">
        <f t="array" ref="N11004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11004" s="89">
        <f>_34_KNMI_Stations[[#This Row],[graaddagen]]*_34_KNMI_Stations[[#This Row],[Gewogen factor]]</f>
        <v>8.5800000000000018</v>
      </c>
      <c r="P11004" s="89" cm="1">
        <f t="array" ref="P110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05" spans="1:16" x14ac:dyDescent="0.25">
      <c r="A11005">
        <v>350</v>
      </c>
      <c r="B11005" s="110">
        <v>45969</v>
      </c>
      <c r="C11005" s="89">
        <v>1.5</v>
      </c>
      <c r="D11005" s="89">
        <v>10.9</v>
      </c>
      <c r="E11005" s="96">
        <v>563</v>
      </c>
      <c r="F11005" s="89">
        <v>-0.1</v>
      </c>
      <c r="G11005" s="89">
        <v>1013.8</v>
      </c>
      <c r="H11005">
        <v>0.94</v>
      </c>
      <c r="I11005" t="s">
        <v>27</v>
      </c>
      <c r="J11005">
        <v>1.1000000000000001</v>
      </c>
      <c r="K11005">
        <v>11</v>
      </c>
      <c r="L11005">
        <v>2025</v>
      </c>
      <c r="M11005" t="s">
        <v>373</v>
      </c>
      <c r="N11005" s="89" cm="1">
        <f t="array" ref="N11005">IF(ISNUMBER(_34_KNMI_Stations[[#This Row],[Etmaal temperatuur °C]]),IF(_34_KNMI_Stations[[#This Row],[Etmaal temperatuur °C]]&lt;stookgrens[],stookgrens[]-_34_KNMI_Stations[[#This Row],[Etmaal temperatuur °C]],0),"")</f>
        <v>7.1</v>
      </c>
      <c r="O11005" s="89">
        <f>_34_KNMI_Stations[[#This Row],[graaddagen]]*_34_KNMI_Stations[[#This Row],[Gewogen factor]]</f>
        <v>7.8100000000000005</v>
      </c>
      <c r="P11005" s="89" cm="1">
        <f t="array" ref="P110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06" spans="1:16" x14ac:dyDescent="0.25">
      <c r="A11006">
        <v>350</v>
      </c>
      <c r="B11006" s="110">
        <v>45970</v>
      </c>
      <c r="C11006" s="89">
        <v>2.2000000000000002</v>
      </c>
      <c r="D11006" s="89">
        <v>10.6</v>
      </c>
      <c r="E11006" s="96">
        <v>531</v>
      </c>
      <c r="F11006" s="89">
        <v>0</v>
      </c>
      <c r="G11006" s="89">
        <v>1017.2</v>
      </c>
      <c r="H11006">
        <v>0.92</v>
      </c>
      <c r="I11006" t="s">
        <v>27</v>
      </c>
      <c r="J11006">
        <v>1.1000000000000001</v>
      </c>
      <c r="K11006">
        <v>11</v>
      </c>
      <c r="L11006">
        <v>2025</v>
      </c>
      <c r="M11006" t="s">
        <v>373</v>
      </c>
      <c r="N11006" s="89" cm="1">
        <f t="array" ref="N11006">IF(ISNUMBER(_34_KNMI_Stations[[#This Row],[Etmaal temperatuur °C]]),IF(_34_KNMI_Stations[[#This Row],[Etmaal temperatuur °C]]&lt;stookgrens[],stookgrens[]-_34_KNMI_Stations[[#This Row],[Etmaal temperatuur °C]],0),"")</f>
        <v>7.4</v>
      </c>
      <c r="O11006" s="89">
        <f>_34_KNMI_Stations[[#This Row],[graaddagen]]*_34_KNMI_Stations[[#This Row],[Gewogen factor]]</f>
        <v>8.14</v>
      </c>
      <c r="P11006" s="89" cm="1">
        <f t="array" ref="P110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07" spans="1:16" x14ac:dyDescent="0.25">
      <c r="A11007">
        <v>350</v>
      </c>
      <c r="B11007" s="110">
        <v>45971</v>
      </c>
      <c r="C11007" s="89">
        <v>4.3</v>
      </c>
      <c r="D11007" s="89">
        <v>9.1999999999999993</v>
      </c>
      <c r="E11007" s="96">
        <v>432</v>
      </c>
      <c r="F11007" s="89">
        <v>1.6</v>
      </c>
      <c r="G11007" s="89">
        <v>1011.8</v>
      </c>
      <c r="H11007">
        <v>0.9</v>
      </c>
      <c r="I11007" t="s">
        <v>27</v>
      </c>
      <c r="J11007">
        <v>1.1000000000000001</v>
      </c>
      <c r="K11007">
        <v>11</v>
      </c>
      <c r="L11007">
        <v>2025</v>
      </c>
      <c r="M11007" t="s">
        <v>374</v>
      </c>
      <c r="N11007" s="89" cm="1">
        <f t="array" ref="N11007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11007" s="89">
        <f>_34_KNMI_Stations[[#This Row],[graaddagen]]*_34_KNMI_Stations[[#This Row],[Gewogen factor]]</f>
        <v>9.6800000000000015</v>
      </c>
      <c r="P11007" s="89" cm="1">
        <f t="array" ref="P110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08" spans="1:16" x14ac:dyDescent="0.25">
      <c r="A11008">
        <v>350</v>
      </c>
      <c r="B11008" s="110">
        <v>45972</v>
      </c>
      <c r="C11008" s="89">
        <v>4.5</v>
      </c>
      <c r="D11008" s="89">
        <v>10.3</v>
      </c>
      <c r="E11008" s="96">
        <v>261</v>
      </c>
      <c r="F11008" s="89">
        <v>0</v>
      </c>
      <c r="G11008" s="89">
        <v>1011.7</v>
      </c>
      <c r="H11008">
        <v>0.91</v>
      </c>
      <c r="I11008" t="s">
        <v>27</v>
      </c>
      <c r="J11008">
        <v>1.1000000000000001</v>
      </c>
      <c r="K11008">
        <v>11</v>
      </c>
      <c r="L11008">
        <v>2025</v>
      </c>
      <c r="M11008" t="s">
        <v>374</v>
      </c>
      <c r="N11008" s="89" cm="1">
        <f t="array" ref="N11008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1008" s="89">
        <f>_34_KNMI_Stations[[#This Row],[graaddagen]]*_34_KNMI_Stations[[#This Row],[Gewogen factor]]</f>
        <v>8.4700000000000006</v>
      </c>
      <c r="P11008" s="89" cm="1">
        <f t="array" ref="P110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09" spans="1:16" x14ac:dyDescent="0.25">
      <c r="A11009">
        <v>350</v>
      </c>
      <c r="B11009" s="110">
        <v>45973</v>
      </c>
      <c r="C11009" s="89">
        <v>4.5999999999999996</v>
      </c>
      <c r="D11009" s="89">
        <v>11.7</v>
      </c>
      <c r="E11009" s="96">
        <v>533</v>
      </c>
      <c r="F11009" s="89">
        <v>0</v>
      </c>
      <c r="G11009" s="89">
        <v>1009.1</v>
      </c>
      <c r="H11009">
        <v>0.79</v>
      </c>
      <c r="I11009" t="s">
        <v>27</v>
      </c>
      <c r="J11009">
        <v>1.1000000000000001</v>
      </c>
      <c r="K11009">
        <v>11</v>
      </c>
      <c r="L11009">
        <v>2025</v>
      </c>
      <c r="M11009" t="s">
        <v>374</v>
      </c>
      <c r="N11009" s="89" cm="1">
        <f t="array" ref="N11009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1009" s="89">
        <f>_34_KNMI_Stations[[#This Row],[graaddagen]]*_34_KNMI_Stations[[#This Row],[Gewogen factor]]</f>
        <v>6.9300000000000015</v>
      </c>
      <c r="P11009" s="89" cm="1">
        <f t="array" ref="P110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10" spans="1:16" x14ac:dyDescent="0.25">
      <c r="A11010">
        <v>350</v>
      </c>
      <c r="B11010" s="110">
        <v>45974</v>
      </c>
      <c r="C11010" s="89">
        <v>2.9</v>
      </c>
      <c r="D11010" s="89">
        <v>12.9</v>
      </c>
      <c r="E11010" s="96">
        <v>164</v>
      </c>
      <c r="F11010" s="89">
        <v>0.7</v>
      </c>
      <c r="G11010" s="89">
        <v>1009.3</v>
      </c>
      <c r="H11010">
        <v>0.87</v>
      </c>
      <c r="I11010" t="s">
        <v>27</v>
      </c>
      <c r="J11010">
        <v>1.1000000000000001</v>
      </c>
      <c r="K11010">
        <v>11</v>
      </c>
      <c r="L11010">
        <v>2025</v>
      </c>
      <c r="M11010" t="s">
        <v>374</v>
      </c>
      <c r="N11010" s="89" cm="1">
        <f t="array" ref="N11010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1010" s="89">
        <f>_34_KNMI_Stations[[#This Row],[graaddagen]]*_34_KNMI_Stations[[#This Row],[Gewogen factor]]</f>
        <v>5.61</v>
      </c>
      <c r="P11010" s="89" cm="1">
        <f t="array" ref="P110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11" spans="1:16" x14ac:dyDescent="0.25">
      <c r="A11011">
        <v>350</v>
      </c>
      <c r="B11011" s="110">
        <v>45975</v>
      </c>
      <c r="C11011" s="89">
        <v>1.7</v>
      </c>
      <c r="D11011" s="89">
        <v>11.9</v>
      </c>
      <c r="E11011" s="96">
        <v>114</v>
      </c>
      <c r="F11011" s="89">
        <v>3.3</v>
      </c>
      <c r="G11011" s="89">
        <v>1005.7</v>
      </c>
      <c r="H11011">
        <v>0.96</v>
      </c>
      <c r="I11011" t="s">
        <v>27</v>
      </c>
      <c r="J11011">
        <v>1.1000000000000001</v>
      </c>
      <c r="K11011">
        <v>11</v>
      </c>
      <c r="L11011">
        <v>2025</v>
      </c>
      <c r="M11011" t="s">
        <v>374</v>
      </c>
      <c r="N11011" s="89" cm="1">
        <f t="array" ref="N11011">IF(ISNUMBER(_34_KNMI_Stations[[#This Row],[Etmaal temperatuur °C]]),IF(_34_KNMI_Stations[[#This Row],[Etmaal temperatuur °C]]&lt;stookgrens[],stookgrens[]-_34_KNMI_Stations[[#This Row],[Etmaal temperatuur °C]],0),"")</f>
        <v>6.1</v>
      </c>
      <c r="O11011" s="89">
        <f>_34_KNMI_Stations[[#This Row],[graaddagen]]*_34_KNMI_Stations[[#This Row],[Gewogen factor]]</f>
        <v>6.71</v>
      </c>
      <c r="P11011" s="89" cm="1">
        <f t="array" ref="P110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12" spans="1:16" x14ac:dyDescent="0.25">
      <c r="A11012">
        <v>350</v>
      </c>
      <c r="B11012" s="110">
        <v>45976</v>
      </c>
      <c r="C11012" s="89">
        <v>3.1</v>
      </c>
      <c r="D11012" s="89">
        <v>9.8000000000000007</v>
      </c>
      <c r="E11012" s="96">
        <v>95</v>
      </c>
      <c r="F11012" s="89">
        <v>5.7</v>
      </c>
      <c r="G11012" s="89">
        <v>1008.3</v>
      </c>
      <c r="H11012">
        <v>0.99</v>
      </c>
      <c r="I11012" t="s">
        <v>27</v>
      </c>
      <c r="J11012">
        <v>1.1000000000000001</v>
      </c>
      <c r="K11012">
        <v>11</v>
      </c>
      <c r="L11012">
        <v>2025</v>
      </c>
      <c r="M11012" t="s">
        <v>374</v>
      </c>
      <c r="N11012" s="89" cm="1">
        <f t="array" ref="N11012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1012" s="89">
        <f>_34_KNMI_Stations[[#This Row],[graaddagen]]*_34_KNMI_Stations[[#This Row],[Gewogen factor]]</f>
        <v>9.02</v>
      </c>
      <c r="P11012" s="89" cm="1">
        <f t="array" ref="P110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13" spans="1:16" x14ac:dyDescent="0.25">
      <c r="A11013">
        <v>350</v>
      </c>
      <c r="B11013" s="110">
        <v>45977</v>
      </c>
      <c r="C11013" s="89">
        <v>3.1</v>
      </c>
      <c r="D11013" s="89">
        <v>5.9</v>
      </c>
      <c r="E11013" s="96">
        <v>129</v>
      </c>
      <c r="F11013" s="89">
        <v>1</v>
      </c>
      <c r="G11013" s="89">
        <v>1009.4</v>
      </c>
      <c r="H11013">
        <v>0.96</v>
      </c>
      <c r="I11013" t="s">
        <v>27</v>
      </c>
      <c r="J11013">
        <v>1.1000000000000001</v>
      </c>
      <c r="K11013">
        <v>11</v>
      </c>
      <c r="L11013">
        <v>2025</v>
      </c>
      <c r="M11013" t="s">
        <v>374</v>
      </c>
      <c r="N11013" s="89" cm="1">
        <f t="array" ref="N11013">IF(ISNUMBER(_34_KNMI_Stations[[#This Row],[Etmaal temperatuur °C]]),IF(_34_KNMI_Stations[[#This Row],[Etmaal temperatuur °C]]&lt;stookgrens[],stookgrens[]-_34_KNMI_Stations[[#This Row],[Etmaal temperatuur °C]],0),"")</f>
        <v>12.1</v>
      </c>
      <c r="O11013" s="89">
        <f>_34_KNMI_Stations[[#This Row],[graaddagen]]*_34_KNMI_Stations[[#This Row],[Gewogen factor]]</f>
        <v>13.31</v>
      </c>
      <c r="P11013" s="89" cm="1">
        <f t="array" ref="P110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14" spans="1:16" x14ac:dyDescent="0.25">
      <c r="A11014">
        <v>350</v>
      </c>
      <c r="B11014" s="110">
        <v>45978</v>
      </c>
      <c r="C11014" s="89">
        <v>3.2</v>
      </c>
      <c r="D11014" s="89">
        <v>4</v>
      </c>
      <c r="E11014" s="96">
        <v>538</v>
      </c>
      <c r="F11014" s="89">
        <v>1.1000000000000001</v>
      </c>
      <c r="G11014" s="89">
        <v>1016.6</v>
      </c>
      <c r="H11014">
        <v>0.86</v>
      </c>
      <c r="I11014" t="s">
        <v>27</v>
      </c>
      <c r="J11014">
        <v>1.1000000000000001</v>
      </c>
      <c r="K11014">
        <v>11</v>
      </c>
      <c r="L11014">
        <v>2025</v>
      </c>
      <c r="M11014" t="s">
        <v>375</v>
      </c>
      <c r="N11014" s="89" cm="1">
        <f t="array" ref="N11014">IF(ISNUMBER(_34_KNMI_Stations[[#This Row],[Etmaal temperatuur °C]]),IF(_34_KNMI_Stations[[#This Row],[Etmaal temperatuur °C]]&lt;stookgrens[],stookgrens[]-_34_KNMI_Stations[[#This Row],[Etmaal temperatuur °C]],0),"")</f>
        <v>14</v>
      </c>
      <c r="O11014" s="89">
        <f>_34_KNMI_Stations[[#This Row],[graaddagen]]*_34_KNMI_Stations[[#This Row],[Gewogen factor]]</f>
        <v>15.400000000000002</v>
      </c>
      <c r="P11014" s="89" cm="1">
        <f t="array" ref="P110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15" spans="1:16" x14ac:dyDescent="0.25">
      <c r="A11015">
        <v>350</v>
      </c>
      <c r="B11015" s="110">
        <v>45979</v>
      </c>
      <c r="C11015" s="89">
        <v>3.4</v>
      </c>
      <c r="D11015" s="89">
        <v>4.5999999999999996</v>
      </c>
      <c r="E11015" s="96">
        <v>314</v>
      </c>
      <c r="F11015" s="89">
        <v>3.3</v>
      </c>
      <c r="G11015" s="89">
        <v>1016.2</v>
      </c>
      <c r="H11015">
        <v>0.91</v>
      </c>
      <c r="I11015" t="s">
        <v>27</v>
      </c>
      <c r="J11015">
        <v>1.1000000000000001</v>
      </c>
      <c r="K11015">
        <v>11</v>
      </c>
      <c r="L11015">
        <v>2025</v>
      </c>
      <c r="M11015" t="s">
        <v>375</v>
      </c>
      <c r="N11015" s="89" cm="1">
        <f t="array" ref="N11015">IF(ISNUMBER(_34_KNMI_Stations[[#This Row],[Etmaal temperatuur °C]]),IF(_34_KNMI_Stations[[#This Row],[Etmaal temperatuur °C]]&lt;stookgrens[],stookgrens[]-_34_KNMI_Stations[[#This Row],[Etmaal temperatuur °C]],0),"")</f>
        <v>13.4</v>
      </c>
      <c r="O11015" s="89">
        <f>_34_KNMI_Stations[[#This Row],[graaddagen]]*_34_KNMI_Stations[[#This Row],[Gewogen factor]]</f>
        <v>14.740000000000002</v>
      </c>
      <c r="P11015" s="89" cm="1">
        <f t="array" ref="P110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16" spans="1:16" x14ac:dyDescent="0.25">
      <c r="A11016">
        <v>350</v>
      </c>
      <c r="B11016" s="110">
        <v>45980</v>
      </c>
      <c r="C11016" s="89">
        <v>4.5</v>
      </c>
      <c r="D11016" s="89">
        <v>4.8</v>
      </c>
      <c r="E11016" s="96">
        <v>140</v>
      </c>
      <c r="F11016" s="89">
        <v>11</v>
      </c>
      <c r="G11016" s="89">
        <v>1003.1</v>
      </c>
      <c r="H11016">
        <v>0.94</v>
      </c>
      <c r="I11016" t="s">
        <v>27</v>
      </c>
      <c r="J11016">
        <v>1.1000000000000001</v>
      </c>
      <c r="K11016">
        <v>11</v>
      </c>
      <c r="L11016">
        <v>2025</v>
      </c>
      <c r="M11016" t="s">
        <v>375</v>
      </c>
      <c r="N11016" s="89" cm="1">
        <f t="array" ref="N11016">IF(ISNUMBER(_34_KNMI_Stations[[#This Row],[Etmaal temperatuur °C]]),IF(_34_KNMI_Stations[[#This Row],[Etmaal temperatuur °C]]&lt;stookgrens[],stookgrens[]-_34_KNMI_Stations[[#This Row],[Etmaal temperatuur °C]],0),"")</f>
        <v>13.2</v>
      </c>
      <c r="O11016" s="89">
        <f>_34_KNMI_Stations[[#This Row],[graaddagen]]*_34_KNMI_Stations[[#This Row],[Gewogen factor]]</f>
        <v>14.52</v>
      </c>
      <c r="P11016" s="89" cm="1">
        <f t="array" ref="P110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17" spans="1:16" x14ac:dyDescent="0.25">
      <c r="A11017">
        <v>350</v>
      </c>
      <c r="B11017" s="110">
        <v>45981</v>
      </c>
      <c r="C11017" s="89">
        <v>2.2999999999999998</v>
      </c>
      <c r="D11017" s="89">
        <v>2.2000000000000002</v>
      </c>
      <c r="E11017" s="96">
        <v>248</v>
      </c>
      <c r="F11017" s="89">
        <v>0.3</v>
      </c>
      <c r="G11017" s="89">
        <v>1010.3</v>
      </c>
      <c r="H11017">
        <v>0.95</v>
      </c>
      <c r="I11017" t="s">
        <v>27</v>
      </c>
      <c r="J11017">
        <v>1.1000000000000001</v>
      </c>
      <c r="K11017">
        <v>11</v>
      </c>
      <c r="L11017">
        <v>2025</v>
      </c>
      <c r="M11017" t="s">
        <v>375</v>
      </c>
      <c r="N11017" s="89" cm="1">
        <f t="array" ref="N11017">IF(ISNUMBER(_34_KNMI_Stations[[#This Row],[Etmaal temperatuur °C]]),IF(_34_KNMI_Stations[[#This Row],[Etmaal temperatuur °C]]&lt;stookgrens[],stookgrens[]-_34_KNMI_Stations[[#This Row],[Etmaal temperatuur °C]],0),"")</f>
        <v>15.8</v>
      </c>
      <c r="O11017" s="89">
        <f>_34_KNMI_Stations[[#This Row],[graaddagen]]*_34_KNMI_Stations[[#This Row],[Gewogen factor]]</f>
        <v>17.380000000000003</v>
      </c>
      <c r="P11017" s="89" cm="1">
        <f t="array" ref="P110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18" spans="1:16" x14ac:dyDescent="0.25">
      <c r="A11018">
        <v>350</v>
      </c>
      <c r="B11018" s="110">
        <v>45982</v>
      </c>
      <c r="C11018" s="89">
        <v>2</v>
      </c>
      <c r="D11018" s="89">
        <v>1.2</v>
      </c>
      <c r="E11018" s="96">
        <v>503</v>
      </c>
      <c r="F11018" s="89">
        <v>0.3</v>
      </c>
      <c r="G11018" s="89">
        <v>1024</v>
      </c>
      <c r="H11018">
        <v>0.94</v>
      </c>
      <c r="I11018" t="s">
        <v>27</v>
      </c>
      <c r="J11018">
        <v>1.1000000000000001</v>
      </c>
      <c r="K11018">
        <v>11</v>
      </c>
      <c r="L11018">
        <v>2025</v>
      </c>
      <c r="M11018" t="s">
        <v>375</v>
      </c>
      <c r="N11018" s="89" cm="1">
        <f t="array" ref="N11018">IF(ISNUMBER(_34_KNMI_Stations[[#This Row],[Etmaal temperatuur °C]]),IF(_34_KNMI_Stations[[#This Row],[Etmaal temperatuur °C]]&lt;stookgrens[],stookgrens[]-_34_KNMI_Stations[[#This Row],[Etmaal temperatuur °C]],0),"")</f>
        <v>16.8</v>
      </c>
      <c r="O11018" s="89">
        <f>_34_KNMI_Stations[[#This Row],[graaddagen]]*_34_KNMI_Stations[[#This Row],[Gewogen factor]]</f>
        <v>18.480000000000004</v>
      </c>
      <c r="P11018" s="89" cm="1">
        <f t="array" ref="P110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19" spans="1:16" x14ac:dyDescent="0.25">
      <c r="A11019">
        <v>350</v>
      </c>
      <c r="B11019" s="110">
        <v>45983</v>
      </c>
      <c r="C11019" s="89">
        <v>4.4000000000000004</v>
      </c>
      <c r="D11019" s="89">
        <v>0.2</v>
      </c>
      <c r="E11019" s="96">
        <v>489</v>
      </c>
      <c r="F11019" s="89">
        <v>0</v>
      </c>
      <c r="G11019" s="89">
        <v>1023.4</v>
      </c>
      <c r="H11019">
        <v>0.83</v>
      </c>
      <c r="I11019" t="s">
        <v>27</v>
      </c>
      <c r="J11019">
        <v>1.1000000000000001</v>
      </c>
      <c r="K11019">
        <v>11</v>
      </c>
      <c r="L11019">
        <v>2025</v>
      </c>
      <c r="M11019" t="s">
        <v>375</v>
      </c>
      <c r="N11019" s="89" cm="1">
        <f t="array" ref="N11019">IF(ISNUMBER(_34_KNMI_Stations[[#This Row],[Etmaal temperatuur °C]]),IF(_34_KNMI_Stations[[#This Row],[Etmaal temperatuur °C]]&lt;stookgrens[],stookgrens[]-_34_KNMI_Stations[[#This Row],[Etmaal temperatuur °C]],0),"")</f>
        <v>17.8</v>
      </c>
      <c r="O11019" s="89">
        <f>_34_KNMI_Stations[[#This Row],[graaddagen]]*_34_KNMI_Stations[[#This Row],[Gewogen factor]]</f>
        <v>19.580000000000002</v>
      </c>
      <c r="P11019" s="89" cm="1">
        <f t="array" ref="P110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20" spans="1:16" x14ac:dyDescent="0.25">
      <c r="A11020">
        <v>350</v>
      </c>
      <c r="B11020" s="110">
        <v>45984</v>
      </c>
      <c r="C11020" s="89">
        <v>6.1</v>
      </c>
      <c r="D11020" s="89">
        <v>2.2999999999999998</v>
      </c>
      <c r="E11020" s="96">
        <v>156</v>
      </c>
      <c r="F11020" s="89">
        <v>3</v>
      </c>
      <c r="G11020" s="89">
        <v>1004.4</v>
      </c>
      <c r="H11020">
        <v>0.89</v>
      </c>
      <c r="I11020" t="s">
        <v>27</v>
      </c>
      <c r="J11020">
        <v>1.1000000000000001</v>
      </c>
      <c r="K11020">
        <v>11</v>
      </c>
      <c r="L11020">
        <v>2025</v>
      </c>
      <c r="M11020" t="s">
        <v>375</v>
      </c>
      <c r="N11020" s="89" cm="1">
        <f t="array" ref="N11020">IF(ISNUMBER(_34_KNMI_Stations[[#This Row],[Etmaal temperatuur °C]]),IF(_34_KNMI_Stations[[#This Row],[Etmaal temperatuur °C]]&lt;stookgrens[],stookgrens[]-_34_KNMI_Stations[[#This Row],[Etmaal temperatuur °C]],0),"")</f>
        <v>15.7</v>
      </c>
      <c r="O11020" s="89">
        <f>_34_KNMI_Stations[[#This Row],[graaddagen]]*_34_KNMI_Stations[[#This Row],[Gewogen factor]]</f>
        <v>17.27</v>
      </c>
      <c r="P11020" s="89" cm="1">
        <f t="array" ref="P110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21" spans="1:16" x14ac:dyDescent="0.25">
      <c r="A11021">
        <v>350</v>
      </c>
      <c r="B11021" s="110">
        <v>45985</v>
      </c>
      <c r="C11021" s="89">
        <v>3.2</v>
      </c>
      <c r="D11021" s="89">
        <v>5</v>
      </c>
      <c r="E11021" s="96">
        <v>231</v>
      </c>
      <c r="F11021" s="89">
        <v>3.8</v>
      </c>
      <c r="G11021" s="89">
        <v>994.7</v>
      </c>
      <c r="H11021">
        <v>0.97</v>
      </c>
      <c r="I11021" t="s">
        <v>27</v>
      </c>
      <c r="J11021">
        <v>1.1000000000000001</v>
      </c>
      <c r="K11021">
        <v>11</v>
      </c>
      <c r="L11021">
        <v>2025</v>
      </c>
      <c r="M11021" t="s">
        <v>376</v>
      </c>
      <c r="N11021" s="89" cm="1">
        <f t="array" ref="N11021">IF(ISNUMBER(_34_KNMI_Stations[[#This Row],[Etmaal temperatuur °C]]),IF(_34_KNMI_Stations[[#This Row],[Etmaal temperatuur °C]]&lt;stookgrens[],stookgrens[]-_34_KNMI_Stations[[#This Row],[Etmaal temperatuur °C]],0),"")</f>
        <v>13</v>
      </c>
      <c r="O11021" s="89">
        <f>_34_KNMI_Stations[[#This Row],[graaddagen]]*_34_KNMI_Stations[[#This Row],[Gewogen factor]]</f>
        <v>14.3</v>
      </c>
      <c r="P11021" s="89" cm="1">
        <f t="array" ref="P110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22" spans="1:16" x14ac:dyDescent="0.25">
      <c r="A11022">
        <v>350</v>
      </c>
      <c r="B11022" s="110">
        <v>45986</v>
      </c>
      <c r="C11022" s="89">
        <v>2.5</v>
      </c>
      <c r="D11022" s="89">
        <v>4.0999999999999996</v>
      </c>
      <c r="E11022" s="96">
        <v>217</v>
      </c>
      <c r="F11022" s="89">
        <v>0.2</v>
      </c>
      <c r="G11022" s="89">
        <v>1006.9</v>
      </c>
      <c r="H11022">
        <v>0.96</v>
      </c>
      <c r="I11022" t="s">
        <v>27</v>
      </c>
      <c r="J11022">
        <v>1.1000000000000001</v>
      </c>
      <c r="K11022">
        <v>11</v>
      </c>
      <c r="L11022">
        <v>2025</v>
      </c>
      <c r="M11022" t="s">
        <v>376</v>
      </c>
      <c r="N11022" s="89" cm="1">
        <f t="array" ref="N11022">IF(ISNUMBER(_34_KNMI_Stations[[#This Row],[Etmaal temperatuur °C]]),IF(_34_KNMI_Stations[[#This Row],[Etmaal temperatuur °C]]&lt;stookgrens[],stookgrens[]-_34_KNMI_Stations[[#This Row],[Etmaal temperatuur °C]],0),"")</f>
        <v>13.9</v>
      </c>
      <c r="O11022" s="89">
        <f>_34_KNMI_Stations[[#This Row],[graaddagen]]*_34_KNMI_Stations[[#This Row],[Gewogen factor]]</f>
        <v>15.290000000000001</v>
      </c>
      <c r="P11022" s="89" cm="1">
        <f t="array" ref="P110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23" spans="1:16" x14ac:dyDescent="0.25">
      <c r="A11023">
        <v>350</v>
      </c>
      <c r="B11023" s="110">
        <v>45987</v>
      </c>
      <c r="C11023" s="89">
        <v>2.2000000000000002</v>
      </c>
      <c r="D11023" s="89">
        <v>3.5</v>
      </c>
      <c r="E11023" s="96">
        <v>444</v>
      </c>
      <c r="F11023" s="89">
        <v>0</v>
      </c>
      <c r="G11023" s="89">
        <v>1020.6</v>
      </c>
      <c r="H11023">
        <v>0.91</v>
      </c>
      <c r="I11023" t="s">
        <v>27</v>
      </c>
      <c r="J11023">
        <v>1.1000000000000001</v>
      </c>
      <c r="K11023">
        <v>11</v>
      </c>
      <c r="L11023">
        <v>2025</v>
      </c>
      <c r="M11023" t="s">
        <v>376</v>
      </c>
      <c r="N11023" s="89" cm="1">
        <f t="array" ref="N11023">IF(ISNUMBER(_34_KNMI_Stations[[#This Row],[Etmaal temperatuur °C]]),IF(_34_KNMI_Stations[[#This Row],[Etmaal temperatuur °C]]&lt;stookgrens[],stookgrens[]-_34_KNMI_Stations[[#This Row],[Etmaal temperatuur °C]],0),"")</f>
        <v>14.5</v>
      </c>
      <c r="O11023" s="89">
        <f>_34_KNMI_Stations[[#This Row],[graaddagen]]*_34_KNMI_Stations[[#This Row],[Gewogen factor]]</f>
        <v>15.950000000000001</v>
      </c>
      <c r="P11023" s="89" cm="1">
        <f t="array" ref="P110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24" spans="1:16" x14ac:dyDescent="0.25">
      <c r="A11024">
        <v>350</v>
      </c>
      <c r="B11024" s="110">
        <v>45988</v>
      </c>
      <c r="C11024" s="89">
        <v>5.3</v>
      </c>
      <c r="D11024" s="89">
        <v>5.5</v>
      </c>
      <c r="E11024" s="96">
        <v>72</v>
      </c>
      <c r="F11024" s="89">
        <v>-0.1</v>
      </c>
      <c r="G11024" s="89">
        <v>1018</v>
      </c>
      <c r="H11024">
        <v>0.97</v>
      </c>
      <c r="I11024" t="s">
        <v>27</v>
      </c>
      <c r="J11024">
        <v>1.1000000000000001</v>
      </c>
      <c r="K11024">
        <v>11</v>
      </c>
      <c r="L11024">
        <v>2025</v>
      </c>
      <c r="M11024" t="s">
        <v>376</v>
      </c>
      <c r="N11024" s="89" cm="1">
        <f t="array" ref="N11024">IF(ISNUMBER(_34_KNMI_Stations[[#This Row],[Etmaal temperatuur °C]]),IF(_34_KNMI_Stations[[#This Row],[Etmaal temperatuur °C]]&lt;stookgrens[],stookgrens[]-_34_KNMI_Stations[[#This Row],[Etmaal temperatuur °C]],0),"")</f>
        <v>12.5</v>
      </c>
      <c r="O11024" s="89">
        <f>_34_KNMI_Stations[[#This Row],[graaddagen]]*_34_KNMI_Stations[[#This Row],[Gewogen factor]]</f>
        <v>13.750000000000002</v>
      </c>
      <c r="P11024" s="89" cm="1">
        <f t="array" ref="P110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25" spans="1:16" x14ac:dyDescent="0.25">
      <c r="A11025">
        <v>350</v>
      </c>
      <c r="B11025" s="110">
        <v>45989</v>
      </c>
      <c r="C11025" s="89">
        <v>4.7</v>
      </c>
      <c r="D11025" s="89">
        <v>8.6</v>
      </c>
      <c r="E11025" s="96">
        <v>121</v>
      </c>
      <c r="F11025" s="89">
        <v>0.2</v>
      </c>
      <c r="G11025" s="89">
        <v>1013.9</v>
      </c>
      <c r="H11025">
        <v>0.99</v>
      </c>
      <c r="I11025" t="s">
        <v>27</v>
      </c>
      <c r="J11025">
        <v>1.1000000000000001</v>
      </c>
      <c r="K11025">
        <v>11</v>
      </c>
      <c r="L11025">
        <v>2025</v>
      </c>
      <c r="M11025" t="s">
        <v>376</v>
      </c>
      <c r="N11025" s="89" cm="1">
        <f t="array" ref="N11025">IF(ISNUMBER(_34_KNMI_Stations[[#This Row],[Etmaal temperatuur °C]]),IF(_34_KNMI_Stations[[#This Row],[Etmaal temperatuur °C]]&lt;stookgrens[],stookgrens[]-_34_KNMI_Stations[[#This Row],[Etmaal temperatuur °C]],0),"")</f>
        <v>9.4</v>
      </c>
      <c r="O11025" s="89">
        <f>_34_KNMI_Stations[[#This Row],[graaddagen]]*_34_KNMI_Stations[[#This Row],[Gewogen factor]]</f>
        <v>10.340000000000002</v>
      </c>
      <c r="P11025" s="89" cm="1">
        <f t="array" ref="P110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26" spans="1:16" x14ac:dyDescent="0.25">
      <c r="A11026">
        <v>350</v>
      </c>
      <c r="B11026" s="110">
        <v>45990</v>
      </c>
      <c r="C11026" s="89">
        <v>5.0999999999999996</v>
      </c>
      <c r="D11026" s="89">
        <v>9</v>
      </c>
      <c r="E11026" s="96">
        <v>217</v>
      </c>
      <c r="F11026" s="89">
        <v>2.2999999999999998</v>
      </c>
      <c r="G11026" s="89">
        <v>1007.3</v>
      </c>
      <c r="H11026">
        <v>0.95</v>
      </c>
      <c r="I11026" t="s">
        <v>27</v>
      </c>
      <c r="J11026">
        <v>1.1000000000000001</v>
      </c>
      <c r="K11026">
        <v>11</v>
      </c>
      <c r="L11026">
        <v>2025</v>
      </c>
      <c r="M11026" t="s">
        <v>376</v>
      </c>
      <c r="N11026" s="89" cm="1">
        <f t="array" ref="N11026">IF(ISNUMBER(_34_KNMI_Stations[[#This Row],[Etmaal temperatuur °C]]),IF(_34_KNMI_Stations[[#This Row],[Etmaal temperatuur °C]]&lt;stookgrens[],stookgrens[]-_34_KNMI_Stations[[#This Row],[Etmaal temperatuur °C]],0),"")</f>
        <v>9</v>
      </c>
      <c r="O11026" s="89">
        <f>_34_KNMI_Stations[[#This Row],[graaddagen]]*_34_KNMI_Stations[[#This Row],[Gewogen factor]]</f>
        <v>9.9</v>
      </c>
      <c r="P11026" s="89" cm="1">
        <f t="array" ref="P110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27" spans="1:16" x14ac:dyDescent="0.25">
      <c r="A11027">
        <v>350</v>
      </c>
      <c r="B11027" s="110">
        <v>45991</v>
      </c>
      <c r="C11027" s="89">
        <v>3.1</v>
      </c>
      <c r="D11027" s="89">
        <v>5.7</v>
      </c>
      <c r="E11027" s="96">
        <v>279</v>
      </c>
      <c r="F11027" s="89">
        <v>-0.1</v>
      </c>
      <c r="G11027" s="89">
        <v>1011.9</v>
      </c>
      <c r="H11027">
        <v>0.87</v>
      </c>
      <c r="I11027" t="s">
        <v>27</v>
      </c>
      <c r="J11027">
        <v>1.1000000000000001</v>
      </c>
      <c r="K11027">
        <v>11</v>
      </c>
      <c r="L11027">
        <v>2025</v>
      </c>
      <c r="M11027" t="s">
        <v>376</v>
      </c>
      <c r="N11027" s="89" cm="1">
        <f t="array" ref="N11027">IF(ISNUMBER(_34_KNMI_Stations[[#This Row],[Etmaal temperatuur °C]]),IF(_34_KNMI_Stations[[#This Row],[Etmaal temperatuur °C]]&lt;stookgrens[],stookgrens[]-_34_KNMI_Stations[[#This Row],[Etmaal temperatuur °C]],0),"")</f>
        <v>12.3</v>
      </c>
      <c r="O11027" s="89">
        <f>_34_KNMI_Stations[[#This Row],[graaddagen]]*_34_KNMI_Stations[[#This Row],[Gewogen factor]]</f>
        <v>13.530000000000001</v>
      </c>
      <c r="P11027" s="89" cm="1">
        <f t="array" ref="P110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28" spans="1:16" x14ac:dyDescent="0.25">
      <c r="A11028">
        <v>350</v>
      </c>
      <c r="B11028" s="110">
        <v>45992</v>
      </c>
      <c r="C11028" s="89">
        <v>6.7</v>
      </c>
      <c r="D11028" s="89">
        <v>5.2</v>
      </c>
      <c r="E11028" s="96">
        <v>240</v>
      </c>
      <c r="F11028" s="89">
        <v>-0.1</v>
      </c>
      <c r="G11028" s="89">
        <v>1011.8</v>
      </c>
      <c r="H11028">
        <v>0.8</v>
      </c>
      <c r="I11028" t="s">
        <v>27</v>
      </c>
      <c r="J11028">
        <v>1.1000000000000001</v>
      </c>
      <c r="K11028">
        <v>12</v>
      </c>
      <c r="L11028">
        <v>2025</v>
      </c>
      <c r="M11028" t="s">
        <v>377</v>
      </c>
      <c r="N11028" s="89" cm="1">
        <f t="array" ref="N11028">IF(ISNUMBER(_34_KNMI_Stations[[#This Row],[Etmaal temperatuur °C]]),IF(_34_KNMI_Stations[[#This Row],[Etmaal temperatuur °C]]&lt;stookgrens[],stookgrens[]-_34_KNMI_Stations[[#This Row],[Etmaal temperatuur °C]],0),"")</f>
        <v>12.8</v>
      </c>
      <c r="O11028" s="89">
        <f>_34_KNMI_Stations[[#This Row],[graaddagen]]*_34_KNMI_Stations[[#This Row],[Gewogen factor]]</f>
        <v>14.080000000000002</v>
      </c>
      <c r="P11028" s="89" cm="1">
        <f t="array" ref="P110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29" spans="1:16" x14ac:dyDescent="0.25">
      <c r="A11029">
        <v>350</v>
      </c>
      <c r="B11029" s="110">
        <v>45993</v>
      </c>
      <c r="C11029" s="89">
        <v>4.8</v>
      </c>
      <c r="D11029" s="89">
        <v>7.2</v>
      </c>
      <c r="E11029" s="96">
        <v>231</v>
      </c>
      <c r="F11029" s="89">
        <v>-0.1</v>
      </c>
      <c r="G11029" s="89">
        <v>1008.1</v>
      </c>
      <c r="H11029">
        <v>0.76</v>
      </c>
      <c r="I11029" t="s">
        <v>27</v>
      </c>
      <c r="J11029">
        <v>1.1000000000000001</v>
      </c>
      <c r="K11029">
        <v>12</v>
      </c>
      <c r="L11029">
        <v>2025</v>
      </c>
      <c r="M11029" t="s">
        <v>377</v>
      </c>
      <c r="N11029" s="89" cm="1">
        <f t="array" ref="N11029">IF(ISNUMBER(_34_KNMI_Stations[[#This Row],[Etmaal temperatuur °C]]),IF(_34_KNMI_Stations[[#This Row],[Etmaal temperatuur °C]]&lt;stookgrens[],stookgrens[]-_34_KNMI_Stations[[#This Row],[Etmaal temperatuur °C]],0),"")</f>
        <v>10.8</v>
      </c>
      <c r="O11029" s="89">
        <f>_34_KNMI_Stations[[#This Row],[graaddagen]]*_34_KNMI_Stations[[#This Row],[Gewogen factor]]</f>
        <v>11.880000000000003</v>
      </c>
      <c r="P11029" s="89" cm="1">
        <f t="array" ref="P110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30" spans="1:16" x14ac:dyDescent="0.25">
      <c r="A11030">
        <v>350</v>
      </c>
      <c r="B11030" s="110">
        <v>45994</v>
      </c>
      <c r="C11030" s="89">
        <v>2.4</v>
      </c>
      <c r="D11030" s="89">
        <v>7.2</v>
      </c>
      <c r="E11030" s="96">
        <v>148</v>
      </c>
      <c r="F11030" s="89">
        <v>-0.1</v>
      </c>
      <c r="G11030" s="89">
        <v>1011.2</v>
      </c>
      <c r="H11030">
        <v>0.91</v>
      </c>
      <c r="I11030" t="s">
        <v>27</v>
      </c>
      <c r="J11030">
        <v>1.1000000000000001</v>
      </c>
      <c r="K11030">
        <v>12</v>
      </c>
      <c r="L11030">
        <v>2025</v>
      </c>
      <c r="M11030" t="s">
        <v>377</v>
      </c>
      <c r="N11030" s="89" cm="1">
        <f t="array" ref="N11030">IF(ISNUMBER(_34_KNMI_Stations[[#This Row],[Etmaal temperatuur °C]]),IF(_34_KNMI_Stations[[#This Row],[Etmaal temperatuur °C]]&lt;stookgrens[],stookgrens[]-_34_KNMI_Stations[[#This Row],[Etmaal temperatuur °C]],0),"")</f>
        <v>10.8</v>
      </c>
      <c r="O11030" s="89">
        <f>_34_KNMI_Stations[[#This Row],[graaddagen]]*_34_KNMI_Stations[[#This Row],[Gewogen factor]]</f>
        <v>11.880000000000003</v>
      </c>
      <c r="P11030" s="89" cm="1">
        <f t="array" ref="P110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31" spans="1:16" x14ac:dyDescent="0.25">
      <c r="A11031">
        <v>350</v>
      </c>
      <c r="B11031" s="110">
        <v>45995</v>
      </c>
      <c r="C11031" s="89">
        <v>3.5</v>
      </c>
      <c r="D11031" s="89">
        <v>6.7</v>
      </c>
      <c r="E11031" s="96">
        <v>375</v>
      </c>
      <c r="F11031" s="89">
        <v>0.3</v>
      </c>
      <c r="G11031" s="89">
        <v>1005.4</v>
      </c>
      <c r="H11031">
        <v>0.87</v>
      </c>
      <c r="I11031" t="s">
        <v>27</v>
      </c>
      <c r="J11031">
        <v>1.1000000000000001</v>
      </c>
      <c r="K11031">
        <v>12</v>
      </c>
      <c r="L11031">
        <v>2025</v>
      </c>
      <c r="M11031" t="s">
        <v>377</v>
      </c>
      <c r="N11031" s="89" cm="1">
        <f t="array" ref="N11031">IF(ISNUMBER(_34_KNMI_Stations[[#This Row],[Etmaal temperatuur °C]]),IF(_34_KNMI_Stations[[#This Row],[Etmaal temperatuur °C]]&lt;stookgrens[],stookgrens[]-_34_KNMI_Stations[[#This Row],[Etmaal temperatuur °C]],0),"")</f>
        <v>11.3</v>
      </c>
      <c r="O11031" s="89">
        <f>_34_KNMI_Stations[[#This Row],[graaddagen]]*_34_KNMI_Stations[[#This Row],[Gewogen factor]]</f>
        <v>12.430000000000001</v>
      </c>
      <c r="P11031" s="89" cm="1">
        <f t="array" ref="P110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32" spans="1:16" x14ac:dyDescent="0.25">
      <c r="A11032">
        <v>350</v>
      </c>
      <c r="B11032" s="110">
        <v>45996</v>
      </c>
      <c r="C11032" s="89">
        <v>3.6</v>
      </c>
      <c r="D11032" s="89">
        <v>3.9</v>
      </c>
      <c r="E11032" s="96">
        <v>141</v>
      </c>
      <c r="F11032" s="89">
        <v>-0.1</v>
      </c>
      <c r="G11032" s="89">
        <v>1009</v>
      </c>
      <c r="H11032">
        <v>0.95</v>
      </c>
      <c r="I11032" t="s">
        <v>27</v>
      </c>
      <c r="J11032">
        <v>1.1000000000000001</v>
      </c>
      <c r="K11032">
        <v>12</v>
      </c>
      <c r="L11032">
        <v>2025</v>
      </c>
      <c r="M11032" t="s">
        <v>377</v>
      </c>
      <c r="N11032" s="89" cm="1">
        <f t="array" ref="N11032">IF(ISNUMBER(_34_KNMI_Stations[[#This Row],[Etmaal temperatuur °C]]),IF(_34_KNMI_Stations[[#This Row],[Etmaal temperatuur °C]]&lt;stookgrens[],stookgrens[]-_34_KNMI_Stations[[#This Row],[Etmaal temperatuur °C]],0),"")</f>
        <v>14.1</v>
      </c>
      <c r="O11032" s="89">
        <f>_34_KNMI_Stations[[#This Row],[graaddagen]]*_34_KNMI_Stations[[#This Row],[Gewogen factor]]</f>
        <v>15.510000000000002</v>
      </c>
      <c r="P11032" s="89" cm="1">
        <f t="array" ref="P110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33" spans="1:16" x14ac:dyDescent="0.25">
      <c r="A11033">
        <v>350</v>
      </c>
      <c r="B11033" s="110">
        <v>45997</v>
      </c>
      <c r="C11033" s="89">
        <v>5.6</v>
      </c>
      <c r="D11033" s="89">
        <v>8.1999999999999993</v>
      </c>
      <c r="E11033" s="96">
        <v>125</v>
      </c>
      <c r="F11033" s="89">
        <v>6.3</v>
      </c>
      <c r="G11033" s="89">
        <v>1001.8</v>
      </c>
      <c r="H11033">
        <v>0.94</v>
      </c>
      <c r="I11033" t="s">
        <v>27</v>
      </c>
      <c r="J11033">
        <v>1.1000000000000001</v>
      </c>
      <c r="K11033">
        <v>12</v>
      </c>
      <c r="L11033">
        <v>2025</v>
      </c>
      <c r="M11033" t="s">
        <v>377</v>
      </c>
      <c r="N11033" s="89" cm="1">
        <f t="array" ref="N11033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1033" s="89">
        <f>_34_KNMI_Stations[[#This Row],[graaddagen]]*_34_KNMI_Stations[[#This Row],[Gewogen factor]]</f>
        <v>10.780000000000001</v>
      </c>
      <c r="P11033" s="89" cm="1">
        <f t="array" ref="P110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34" spans="1:16" x14ac:dyDescent="0.25">
      <c r="A11034">
        <v>350</v>
      </c>
      <c r="B11034" s="110">
        <v>45998</v>
      </c>
      <c r="C11034" s="89">
        <v>4.9000000000000004</v>
      </c>
      <c r="D11034" s="89">
        <v>10.7</v>
      </c>
      <c r="E11034" s="96">
        <v>113</v>
      </c>
      <c r="F11034" s="89">
        <v>6.3</v>
      </c>
      <c r="G11034" s="89">
        <v>1005.1</v>
      </c>
      <c r="H11034">
        <v>0.94</v>
      </c>
      <c r="I11034" t="s">
        <v>27</v>
      </c>
      <c r="J11034">
        <v>1.1000000000000001</v>
      </c>
      <c r="K11034">
        <v>12</v>
      </c>
      <c r="L11034">
        <v>2025</v>
      </c>
      <c r="M11034" t="s">
        <v>377</v>
      </c>
      <c r="N11034" s="89" cm="1">
        <f t="array" ref="N11034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1034" s="89">
        <f>_34_KNMI_Stations[[#This Row],[graaddagen]]*_34_KNMI_Stations[[#This Row],[Gewogen factor]]</f>
        <v>8.0300000000000011</v>
      </c>
      <c r="P11034" s="89" cm="1">
        <f t="array" ref="P110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35" spans="1:16" x14ac:dyDescent="0.25">
      <c r="A11035">
        <v>350</v>
      </c>
      <c r="B11035" s="110">
        <v>45999</v>
      </c>
      <c r="C11035" s="89">
        <v>3.9</v>
      </c>
      <c r="D11035" s="89">
        <v>12.4</v>
      </c>
      <c r="E11035" s="96">
        <v>82</v>
      </c>
      <c r="F11035" s="89">
        <v>0.1</v>
      </c>
      <c r="G11035" s="89">
        <v>1011.7</v>
      </c>
      <c r="H11035">
        <v>0.9</v>
      </c>
      <c r="I11035" t="s">
        <v>27</v>
      </c>
      <c r="J11035">
        <v>1.1000000000000001</v>
      </c>
      <c r="K11035">
        <v>12</v>
      </c>
      <c r="L11035">
        <v>2025</v>
      </c>
      <c r="M11035" t="s">
        <v>378</v>
      </c>
      <c r="N11035" s="89" cm="1">
        <f t="array" ref="N11035">IF(ISNUMBER(_34_KNMI_Stations[[#This Row],[Etmaal temperatuur °C]]),IF(_34_KNMI_Stations[[#This Row],[Etmaal temperatuur °C]]&lt;stookgrens[],stookgrens[]-_34_KNMI_Stations[[#This Row],[Etmaal temperatuur °C]],0),"")</f>
        <v>5.6</v>
      </c>
      <c r="O11035" s="89">
        <f>_34_KNMI_Stations[[#This Row],[graaddagen]]*_34_KNMI_Stations[[#This Row],[Gewogen factor]]</f>
        <v>6.16</v>
      </c>
      <c r="P11035" s="89" cm="1">
        <f t="array" ref="P110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36" spans="1:16" x14ac:dyDescent="0.25">
      <c r="A11036">
        <v>350</v>
      </c>
      <c r="B11036" s="110">
        <v>46000</v>
      </c>
      <c r="C11036" s="89">
        <v>4.8</v>
      </c>
      <c r="D11036" s="89">
        <v>12.3</v>
      </c>
      <c r="E11036" s="96">
        <v>196</v>
      </c>
      <c r="F11036" s="89">
        <v>0.1</v>
      </c>
      <c r="G11036" s="89">
        <v>1010.9</v>
      </c>
      <c r="H11036">
        <v>0.82</v>
      </c>
      <c r="I11036" t="s">
        <v>27</v>
      </c>
      <c r="J11036">
        <v>1.1000000000000001</v>
      </c>
      <c r="K11036">
        <v>12</v>
      </c>
      <c r="L11036">
        <v>2025</v>
      </c>
      <c r="M11036" t="s">
        <v>378</v>
      </c>
      <c r="N11036" s="89" cm="1">
        <f t="array" ref="N11036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1036" s="89">
        <f>_34_KNMI_Stations[[#This Row],[graaddagen]]*_34_KNMI_Stations[[#This Row],[Gewogen factor]]</f>
        <v>6.27</v>
      </c>
      <c r="P11036" s="89" cm="1">
        <f t="array" ref="P110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37" spans="1:16" x14ac:dyDescent="0.25">
      <c r="A11037">
        <v>350</v>
      </c>
      <c r="B11037" s="110">
        <v>46001</v>
      </c>
      <c r="C11037" s="89">
        <v>3.3</v>
      </c>
      <c r="D11037" s="89">
        <v>11.6</v>
      </c>
      <c r="E11037" s="96">
        <v>176</v>
      </c>
      <c r="F11037" s="89">
        <v>0</v>
      </c>
      <c r="G11037" s="89">
        <v>1017.9</v>
      </c>
      <c r="H11037">
        <v>0.84</v>
      </c>
      <c r="I11037" t="s">
        <v>27</v>
      </c>
      <c r="J11037">
        <v>1.1000000000000001</v>
      </c>
      <c r="K11037">
        <v>12</v>
      </c>
      <c r="L11037">
        <v>2025</v>
      </c>
      <c r="M11037" t="s">
        <v>378</v>
      </c>
      <c r="N11037" s="89" cm="1">
        <f t="array" ref="N11037">IF(ISNUMBER(_34_KNMI_Stations[[#This Row],[Etmaal temperatuur °C]]),IF(_34_KNMI_Stations[[#This Row],[Etmaal temperatuur °C]]&lt;stookgrens[],stookgrens[]-_34_KNMI_Stations[[#This Row],[Etmaal temperatuur °C]],0),"")</f>
        <v>6.4</v>
      </c>
      <c r="O11037" s="89">
        <f>_34_KNMI_Stations[[#This Row],[graaddagen]]*_34_KNMI_Stations[[#This Row],[Gewogen factor]]</f>
        <v>7.0400000000000009</v>
      </c>
      <c r="P11037" s="89" cm="1">
        <f t="array" ref="P110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38" spans="1:16" x14ac:dyDescent="0.25">
      <c r="A11038">
        <v>350</v>
      </c>
      <c r="B11038" s="110">
        <v>46002</v>
      </c>
      <c r="C11038" s="89">
        <v>2.9</v>
      </c>
      <c r="D11038" s="89">
        <v>7.4</v>
      </c>
      <c r="E11038" s="96">
        <v>259</v>
      </c>
      <c r="F11038" s="89">
        <v>0</v>
      </c>
      <c r="G11038" s="89">
        <v>1022.5</v>
      </c>
      <c r="H11038">
        <v>0.96</v>
      </c>
      <c r="I11038" t="s">
        <v>27</v>
      </c>
      <c r="J11038">
        <v>1.1000000000000001</v>
      </c>
      <c r="K11038">
        <v>12</v>
      </c>
      <c r="L11038">
        <v>2025</v>
      </c>
      <c r="M11038" t="s">
        <v>378</v>
      </c>
      <c r="N11038" s="89" cm="1">
        <f t="array" ref="N11038">IF(ISNUMBER(_34_KNMI_Stations[[#This Row],[Etmaal temperatuur °C]]),IF(_34_KNMI_Stations[[#This Row],[Etmaal temperatuur °C]]&lt;stookgrens[],stookgrens[]-_34_KNMI_Stations[[#This Row],[Etmaal temperatuur °C]],0),"")</f>
        <v>10.6</v>
      </c>
      <c r="O11038" s="89">
        <f>_34_KNMI_Stations[[#This Row],[graaddagen]]*_34_KNMI_Stations[[#This Row],[Gewogen factor]]</f>
        <v>11.66</v>
      </c>
      <c r="P11038" s="89" cm="1">
        <f t="array" ref="P110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39" spans="1:16" x14ac:dyDescent="0.25">
      <c r="A11039">
        <v>350</v>
      </c>
      <c r="B11039" s="110">
        <v>46003</v>
      </c>
      <c r="C11039" s="89">
        <v>2.8</v>
      </c>
      <c r="D11039" s="89">
        <v>8.1999999999999993</v>
      </c>
      <c r="E11039" s="96">
        <v>82</v>
      </c>
      <c r="F11039" s="89">
        <v>0</v>
      </c>
      <c r="G11039" s="89">
        <v>1021.1</v>
      </c>
      <c r="H11039">
        <v>0.92</v>
      </c>
      <c r="I11039" t="s">
        <v>27</v>
      </c>
      <c r="J11039">
        <v>1.1000000000000001</v>
      </c>
      <c r="K11039">
        <v>12</v>
      </c>
      <c r="L11039">
        <v>2025</v>
      </c>
      <c r="M11039" t="s">
        <v>378</v>
      </c>
      <c r="N11039" s="89" cm="1">
        <f t="array" ref="N11039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1039" s="89">
        <f>_34_KNMI_Stations[[#This Row],[graaddagen]]*_34_KNMI_Stations[[#This Row],[Gewogen factor]]</f>
        <v>10.780000000000001</v>
      </c>
      <c r="P11039" s="89" cm="1">
        <f t="array" ref="P110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40" spans="1:16" x14ac:dyDescent="0.25">
      <c r="A11040">
        <v>350</v>
      </c>
      <c r="B11040" s="110">
        <v>46004</v>
      </c>
      <c r="C11040" s="89">
        <v>1.9</v>
      </c>
      <c r="D11040" s="89">
        <v>6.6</v>
      </c>
      <c r="E11040" s="96">
        <v>240</v>
      </c>
      <c r="F11040" s="89">
        <v>0</v>
      </c>
      <c r="G11040" s="89">
        <v>1027.4000000000001</v>
      </c>
      <c r="H11040">
        <v>0.94</v>
      </c>
      <c r="I11040" t="s">
        <v>27</v>
      </c>
      <c r="J11040">
        <v>1.1000000000000001</v>
      </c>
      <c r="K11040">
        <v>12</v>
      </c>
      <c r="L11040">
        <v>2025</v>
      </c>
      <c r="M11040" t="s">
        <v>378</v>
      </c>
      <c r="N11040" s="89" cm="1">
        <f t="array" ref="N11040">IF(ISNUMBER(_34_KNMI_Stations[[#This Row],[Etmaal temperatuur °C]]),IF(_34_KNMI_Stations[[#This Row],[Etmaal temperatuur °C]]&lt;stookgrens[],stookgrens[]-_34_KNMI_Stations[[#This Row],[Etmaal temperatuur °C]],0),"")</f>
        <v>11.4</v>
      </c>
      <c r="O11040" s="89">
        <f>_34_KNMI_Stations[[#This Row],[graaddagen]]*_34_KNMI_Stations[[#This Row],[Gewogen factor]]</f>
        <v>12.540000000000001</v>
      </c>
      <c r="P11040" s="89" cm="1">
        <f t="array" ref="P110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41" spans="1:16" x14ac:dyDescent="0.25">
      <c r="A11041">
        <v>350</v>
      </c>
      <c r="B11041" s="110">
        <v>46005</v>
      </c>
      <c r="C11041" s="89">
        <v>4.0999999999999996</v>
      </c>
      <c r="D11041" s="89">
        <v>6.7</v>
      </c>
      <c r="E11041" s="96">
        <v>106</v>
      </c>
      <c r="F11041" s="89">
        <v>0</v>
      </c>
      <c r="G11041" s="89">
        <v>1022.8</v>
      </c>
      <c r="H11041">
        <v>0.97</v>
      </c>
      <c r="I11041" t="s">
        <v>27</v>
      </c>
      <c r="J11041">
        <v>1.1000000000000001</v>
      </c>
      <c r="K11041">
        <v>12</v>
      </c>
      <c r="L11041">
        <v>2025</v>
      </c>
      <c r="M11041" t="s">
        <v>378</v>
      </c>
      <c r="N11041" s="89" cm="1">
        <f t="array" ref="N11041">IF(ISNUMBER(_34_KNMI_Stations[[#This Row],[Etmaal temperatuur °C]]),IF(_34_KNMI_Stations[[#This Row],[Etmaal temperatuur °C]]&lt;stookgrens[],stookgrens[]-_34_KNMI_Stations[[#This Row],[Etmaal temperatuur °C]],0),"")</f>
        <v>11.3</v>
      </c>
      <c r="O11041" s="89">
        <f>_34_KNMI_Stations[[#This Row],[graaddagen]]*_34_KNMI_Stations[[#This Row],[Gewogen factor]]</f>
        <v>12.430000000000001</v>
      </c>
      <c r="P11041" s="89" cm="1">
        <f t="array" ref="P110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42" spans="1:16" x14ac:dyDescent="0.25">
      <c r="A11042">
        <v>350</v>
      </c>
      <c r="B11042" s="110">
        <v>46006</v>
      </c>
      <c r="C11042" s="89">
        <v>4.5999999999999996</v>
      </c>
      <c r="D11042" s="89">
        <v>6.9</v>
      </c>
      <c r="E11042" s="96">
        <v>312</v>
      </c>
      <c r="F11042" s="89">
        <v>0</v>
      </c>
      <c r="G11042" s="89">
        <v>1013.2</v>
      </c>
      <c r="H11042">
        <v>0.89</v>
      </c>
      <c r="I11042" t="s">
        <v>27</v>
      </c>
      <c r="J11042">
        <v>1.1000000000000001</v>
      </c>
      <c r="K11042">
        <v>12</v>
      </c>
      <c r="L11042">
        <v>2025</v>
      </c>
      <c r="M11042" t="s">
        <v>379</v>
      </c>
      <c r="N11042" s="89" cm="1">
        <f t="array" ref="N11042">IF(ISNUMBER(_34_KNMI_Stations[[#This Row],[Etmaal temperatuur °C]]),IF(_34_KNMI_Stations[[#This Row],[Etmaal temperatuur °C]]&lt;stookgrens[],stookgrens[]-_34_KNMI_Stations[[#This Row],[Etmaal temperatuur °C]],0),"")</f>
        <v>11.1</v>
      </c>
      <c r="O11042" s="89">
        <f>_34_KNMI_Stations[[#This Row],[graaddagen]]*_34_KNMI_Stations[[#This Row],[Gewogen factor]]</f>
        <v>12.21</v>
      </c>
      <c r="P11042" s="89" cm="1">
        <f t="array" ref="P110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43" spans="1:16" x14ac:dyDescent="0.25">
      <c r="A11043">
        <v>350</v>
      </c>
      <c r="B11043" s="110">
        <v>46007</v>
      </c>
      <c r="C11043" s="89">
        <v>2.2999999999999998</v>
      </c>
      <c r="D11043" s="89">
        <v>8.8000000000000007</v>
      </c>
      <c r="E11043" s="96">
        <v>245</v>
      </c>
      <c r="F11043" s="89">
        <v>-0.1</v>
      </c>
      <c r="G11043" s="89">
        <v>1012.2</v>
      </c>
      <c r="H11043">
        <v>0.86</v>
      </c>
      <c r="I11043" t="s">
        <v>27</v>
      </c>
      <c r="J11043">
        <v>1.1000000000000001</v>
      </c>
      <c r="K11043">
        <v>12</v>
      </c>
      <c r="L11043">
        <v>2025</v>
      </c>
      <c r="M11043" t="s">
        <v>379</v>
      </c>
      <c r="N11043" s="89" cm="1">
        <f t="array" ref="N11043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11043" s="89">
        <f>_34_KNMI_Stations[[#This Row],[graaddagen]]*_34_KNMI_Stations[[#This Row],[Gewogen factor]]</f>
        <v>10.119999999999999</v>
      </c>
      <c r="P11043" s="89" cm="1">
        <f t="array" ref="P110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44" spans="1:16" x14ac:dyDescent="0.25">
      <c r="A11044">
        <v>350</v>
      </c>
      <c r="B11044" s="110">
        <v>46008</v>
      </c>
      <c r="C11044" s="89">
        <v>3</v>
      </c>
      <c r="D11044" s="89">
        <v>7.8</v>
      </c>
      <c r="E11044" s="96">
        <v>104</v>
      </c>
      <c r="F11044" s="89">
        <v>-0.1</v>
      </c>
      <c r="G11044" s="89">
        <v>1017.1</v>
      </c>
      <c r="H11044">
        <v>0.93</v>
      </c>
      <c r="I11044" t="s">
        <v>27</v>
      </c>
      <c r="J11044">
        <v>1.1000000000000001</v>
      </c>
      <c r="K11044">
        <v>12</v>
      </c>
      <c r="L11044">
        <v>2025</v>
      </c>
      <c r="M11044" t="s">
        <v>379</v>
      </c>
      <c r="N11044" s="89" cm="1">
        <f t="array" ref="N11044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11044" s="89">
        <f>_34_KNMI_Stations[[#This Row],[graaddagen]]*_34_KNMI_Stations[[#This Row],[Gewogen factor]]</f>
        <v>11.22</v>
      </c>
      <c r="P11044" s="89" cm="1">
        <f t="array" ref="P110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45" spans="1:16" x14ac:dyDescent="0.25">
      <c r="A11045">
        <v>350</v>
      </c>
      <c r="B11045" s="110">
        <v>46009</v>
      </c>
      <c r="C11045" s="89">
        <v>6.7</v>
      </c>
      <c r="D11045" s="89">
        <v>10.3</v>
      </c>
      <c r="E11045" s="96">
        <v>239</v>
      </c>
      <c r="F11045" s="89">
        <v>0.1</v>
      </c>
      <c r="G11045" s="89">
        <v>1012.9</v>
      </c>
      <c r="H11045">
        <v>0.79</v>
      </c>
      <c r="I11045" t="s">
        <v>27</v>
      </c>
      <c r="J11045">
        <v>1.1000000000000001</v>
      </c>
      <c r="K11045">
        <v>12</v>
      </c>
      <c r="L11045">
        <v>2025</v>
      </c>
      <c r="M11045" t="s">
        <v>379</v>
      </c>
      <c r="N11045" s="89" cm="1">
        <f t="array" ref="N11045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1045" s="89">
        <f>_34_KNMI_Stations[[#This Row],[graaddagen]]*_34_KNMI_Stations[[#This Row],[Gewogen factor]]</f>
        <v>8.4700000000000006</v>
      </c>
      <c r="P11045" s="89" cm="1">
        <f t="array" ref="P110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46" spans="1:16" x14ac:dyDescent="0.25">
      <c r="A11046">
        <v>350</v>
      </c>
      <c r="B11046" s="110">
        <v>46010</v>
      </c>
      <c r="C11046" s="89">
        <v>3.3</v>
      </c>
      <c r="D11046" s="89">
        <v>8.5</v>
      </c>
      <c r="E11046" s="96">
        <v>174</v>
      </c>
      <c r="F11046" s="89">
        <v>7.7</v>
      </c>
      <c r="G11046" s="89">
        <v>1016.9</v>
      </c>
      <c r="H11046">
        <v>0.94</v>
      </c>
      <c r="I11046" t="s">
        <v>27</v>
      </c>
      <c r="J11046">
        <v>1.1000000000000001</v>
      </c>
      <c r="K11046">
        <v>12</v>
      </c>
      <c r="L11046">
        <v>2025</v>
      </c>
      <c r="M11046" t="s">
        <v>379</v>
      </c>
      <c r="N11046" s="89" cm="1">
        <f t="array" ref="N11046">IF(ISNUMBER(_34_KNMI_Stations[[#This Row],[Etmaal temperatuur °C]]),IF(_34_KNMI_Stations[[#This Row],[Etmaal temperatuur °C]]&lt;stookgrens[],stookgrens[]-_34_KNMI_Stations[[#This Row],[Etmaal temperatuur °C]],0),"")</f>
        <v>9.5</v>
      </c>
      <c r="O11046" s="89">
        <f>_34_KNMI_Stations[[#This Row],[graaddagen]]*_34_KNMI_Stations[[#This Row],[Gewogen factor]]</f>
        <v>10.450000000000001</v>
      </c>
      <c r="P11046" s="89" cm="1">
        <f t="array" ref="P110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47" spans="1:16" x14ac:dyDescent="0.25">
      <c r="A11047">
        <v>350</v>
      </c>
      <c r="B11047" s="110">
        <v>46011</v>
      </c>
      <c r="C11047" s="89">
        <v>2.1</v>
      </c>
      <c r="D11047" s="89">
        <v>4.5999999999999996</v>
      </c>
      <c r="E11047" s="96">
        <v>159</v>
      </c>
      <c r="F11047" s="89">
        <v>0</v>
      </c>
      <c r="G11047" s="89">
        <v>1015.9</v>
      </c>
      <c r="H11047">
        <v>0.98</v>
      </c>
      <c r="I11047" t="s">
        <v>27</v>
      </c>
      <c r="J11047">
        <v>1.1000000000000001</v>
      </c>
      <c r="K11047">
        <v>12</v>
      </c>
      <c r="L11047">
        <v>2025</v>
      </c>
      <c r="M11047" t="s">
        <v>379</v>
      </c>
      <c r="N11047" s="89" cm="1">
        <f t="array" ref="N11047">IF(ISNUMBER(_34_KNMI_Stations[[#This Row],[Etmaal temperatuur °C]]),IF(_34_KNMI_Stations[[#This Row],[Etmaal temperatuur °C]]&lt;stookgrens[],stookgrens[]-_34_KNMI_Stations[[#This Row],[Etmaal temperatuur °C]],0),"")</f>
        <v>13.4</v>
      </c>
      <c r="O11047" s="89">
        <f>_34_KNMI_Stations[[#This Row],[graaddagen]]*_34_KNMI_Stations[[#This Row],[Gewogen factor]]</f>
        <v>14.740000000000002</v>
      </c>
      <c r="P11047" s="89" cm="1">
        <f t="array" ref="P110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48" spans="1:16" x14ac:dyDescent="0.25">
      <c r="A11048">
        <v>350</v>
      </c>
      <c r="B11048" s="110">
        <v>46012</v>
      </c>
      <c r="C11048" s="89">
        <v>3</v>
      </c>
      <c r="D11048" s="89">
        <v>8</v>
      </c>
      <c r="E11048" s="96">
        <v>299</v>
      </c>
      <c r="F11048" s="89">
        <v>0</v>
      </c>
      <c r="G11048" s="89">
        <v>1010.6</v>
      </c>
      <c r="H11048">
        <v>0.93</v>
      </c>
      <c r="I11048" t="s">
        <v>27</v>
      </c>
      <c r="J11048">
        <v>1.1000000000000001</v>
      </c>
      <c r="K11048">
        <v>12</v>
      </c>
      <c r="L11048">
        <v>2025</v>
      </c>
      <c r="M11048" t="s">
        <v>379</v>
      </c>
      <c r="N11048" s="89" cm="1">
        <f t="array" ref="N11048">IF(ISNUMBER(_34_KNMI_Stations[[#This Row],[Etmaal temperatuur °C]]),IF(_34_KNMI_Stations[[#This Row],[Etmaal temperatuur °C]]&lt;stookgrens[],stookgrens[]-_34_KNMI_Stations[[#This Row],[Etmaal temperatuur °C]],0),"")</f>
        <v>10</v>
      </c>
      <c r="O11048" s="89">
        <f>_34_KNMI_Stations[[#This Row],[graaddagen]]*_34_KNMI_Stations[[#This Row],[Gewogen factor]]</f>
        <v>11</v>
      </c>
      <c r="P11048" s="89" cm="1">
        <f t="array" ref="P110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49" spans="1:16" x14ac:dyDescent="0.25">
      <c r="A11049">
        <v>350</v>
      </c>
      <c r="B11049" s="110">
        <v>46013</v>
      </c>
      <c r="C11049" s="89">
        <v>3.5</v>
      </c>
      <c r="D11049" s="89">
        <v>4.3</v>
      </c>
      <c r="E11049" s="96">
        <v>260</v>
      </c>
      <c r="F11049" s="89">
        <v>0</v>
      </c>
      <c r="G11049" s="89">
        <v>1011.1</v>
      </c>
      <c r="H11049">
        <v>0.9</v>
      </c>
      <c r="I11049" t="s">
        <v>27</v>
      </c>
      <c r="J11049">
        <v>1.1000000000000001</v>
      </c>
      <c r="K11049">
        <v>12</v>
      </c>
      <c r="L11049">
        <v>2025</v>
      </c>
      <c r="M11049" t="s">
        <v>380</v>
      </c>
      <c r="N11049" s="89" cm="1">
        <f t="array" ref="N11049">IF(ISNUMBER(_34_KNMI_Stations[[#This Row],[Etmaal temperatuur °C]]),IF(_34_KNMI_Stations[[#This Row],[Etmaal temperatuur °C]]&lt;stookgrens[],stookgrens[]-_34_KNMI_Stations[[#This Row],[Etmaal temperatuur °C]],0),"")</f>
        <v>13.7</v>
      </c>
      <c r="O11049" s="89">
        <f>_34_KNMI_Stations[[#This Row],[graaddagen]]*_34_KNMI_Stations[[#This Row],[Gewogen factor]]</f>
        <v>15.07</v>
      </c>
      <c r="P11049" s="89" cm="1">
        <f t="array" ref="P110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50" spans="1:16" x14ac:dyDescent="0.25">
      <c r="A11050">
        <v>350</v>
      </c>
      <c r="B11050" s="110">
        <v>46014</v>
      </c>
      <c r="C11050" s="89">
        <v>6.7</v>
      </c>
      <c r="D11050" s="89">
        <v>4.5999999999999996</v>
      </c>
      <c r="E11050" s="96">
        <v>70</v>
      </c>
      <c r="F11050" s="89">
        <v>0</v>
      </c>
      <c r="G11050" s="89">
        <v>1019</v>
      </c>
      <c r="H11050">
        <v>0.79</v>
      </c>
      <c r="I11050" t="s">
        <v>27</v>
      </c>
      <c r="J11050">
        <v>1.1000000000000001</v>
      </c>
      <c r="K11050">
        <v>12</v>
      </c>
      <c r="L11050">
        <v>2025</v>
      </c>
      <c r="M11050" t="s">
        <v>380</v>
      </c>
      <c r="N11050" s="89" cm="1">
        <f t="array" ref="N11050">IF(ISNUMBER(_34_KNMI_Stations[[#This Row],[Etmaal temperatuur °C]]),IF(_34_KNMI_Stations[[#This Row],[Etmaal temperatuur °C]]&lt;stookgrens[],stookgrens[]-_34_KNMI_Stations[[#This Row],[Etmaal temperatuur °C]],0),"")</f>
        <v>13.4</v>
      </c>
      <c r="O11050" s="89">
        <f>_34_KNMI_Stations[[#This Row],[graaddagen]]*_34_KNMI_Stations[[#This Row],[Gewogen factor]]</f>
        <v>14.740000000000002</v>
      </c>
      <c r="P11050" s="89" cm="1">
        <f t="array" ref="P110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51" spans="1:16" x14ac:dyDescent="0.25">
      <c r="A11051">
        <v>350</v>
      </c>
      <c r="B11051" s="110">
        <v>46015</v>
      </c>
      <c r="C11051" s="89">
        <v>7.1</v>
      </c>
      <c r="D11051" s="89">
        <v>0.5</v>
      </c>
      <c r="E11051" s="96">
        <v>420</v>
      </c>
      <c r="F11051" s="89">
        <v>0</v>
      </c>
      <c r="G11051" s="89">
        <v>1031</v>
      </c>
      <c r="H11051">
        <v>0.74</v>
      </c>
      <c r="I11051" t="s">
        <v>27</v>
      </c>
      <c r="J11051">
        <v>1.1000000000000001</v>
      </c>
      <c r="K11051">
        <v>12</v>
      </c>
      <c r="L11051">
        <v>2025</v>
      </c>
      <c r="M11051" t="s">
        <v>380</v>
      </c>
      <c r="N11051" s="89" cm="1">
        <f t="array" ref="N11051">IF(ISNUMBER(_34_KNMI_Stations[[#This Row],[Etmaal temperatuur °C]]),IF(_34_KNMI_Stations[[#This Row],[Etmaal temperatuur °C]]&lt;stookgrens[],stookgrens[]-_34_KNMI_Stations[[#This Row],[Etmaal temperatuur °C]],0),"")</f>
        <v>17.5</v>
      </c>
      <c r="O11051" s="89">
        <f>_34_KNMI_Stations[[#This Row],[graaddagen]]*_34_KNMI_Stations[[#This Row],[Gewogen factor]]</f>
        <v>19.25</v>
      </c>
      <c r="P11051" s="89" cm="1">
        <f t="array" ref="P110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52" spans="1:16" x14ac:dyDescent="0.25">
      <c r="A11052">
        <v>350</v>
      </c>
      <c r="B11052" s="110">
        <v>46016</v>
      </c>
      <c r="C11052" s="89">
        <v>6.5</v>
      </c>
      <c r="D11052" s="89">
        <v>-2.6</v>
      </c>
      <c r="E11052" s="96">
        <v>412</v>
      </c>
      <c r="F11052" s="89">
        <v>0</v>
      </c>
      <c r="G11052" s="89">
        <v>1029.8</v>
      </c>
      <c r="H11052">
        <v>0.68</v>
      </c>
      <c r="I11052" t="s">
        <v>27</v>
      </c>
      <c r="J11052">
        <v>1.1000000000000001</v>
      </c>
      <c r="K11052">
        <v>12</v>
      </c>
      <c r="L11052">
        <v>2025</v>
      </c>
      <c r="M11052" t="s">
        <v>380</v>
      </c>
      <c r="N11052" s="89" cm="1">
        <f t="array" ref="N11052">IF(ISNUMBER(_34_KNMI_Stations[[#This Row],[Etmaal temperatuur °C]]),IF(_34_KNMI_Stations[[#This Row],[Etmaal temperatuur °C]]&lt;stookgrens[],stookgrens[]-_34_KNMI_Stations[[#This Row],[Etmaal temperatuur °C]],0),"")</f>
        <v>20.6</v>
      </c>
      <c r="O11052" s="89">
        <f>_34_KNMI_Stations[[#This Row],[graaddagen]]*_34_KNMI_Stations[[#This Row],[Gewogen factor]]</f>
        <v>22.660000000000004</v>
      </c>
      <c r="P11052" s="89" cm="1">
        <f t="array" ref="P110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53" spans="1:16" x14ac:dyDescent="0.25">
      <c r="A11053">
        <v>350</v>
      </c>
      <c r="B11053" s="110">
        <v>46017</v>
      </c>
      <c r="C11053" s="89">
        <v>4.0999999999999996</v>
      </c>
      <c r="D11053" s="89">
        <v>-1.9</v>
      </c>
      <c r="E11053" s="96">
        <v>400</v>
      </c>
      <c r="F11053" s="89">
        <v>0</v>
      </c>
      <c r="G11053" s="89">
        <v>1030.8</v>
      </c>
      <c r="H11053">
        <v>0.79</v>
      </c>
      <c r="I11053" t="s">
        <v>27</v>
      </c>
      <c r="J11053">
        <v>1.1000000000000001</v>
      </c>
      <c r="K11053">
        <v>12</v>
      </c>
      <c r="L11053">
        <v>2025</v>
      </c>
      <c r="M11053" t="s">
        <v>380</v>
      </c>
      <c r="N11053" s="89" cm="1">
        <f t="array" ref="N11053">IF(ISNUMBER(_34_KNMI_Stations[[#This Row],[Etmaal temperatuur °C]]),IF(_34_KNMI_Stations[[#This Row],[Etmaal temperatuur °C]]&lt;stookgrens[],stookgrens[]-_34_KNMI_Stations[[#This Row],[Etmaal temperatuur °C]],0),"")</f>
        <v>19.899999999999999</v>
      </c>
      <c r="O11053" s="89">
        <f>_34_KNMI_Stations[[#This Row],[graaddagen]]*_34_KNMI_Stations[[#This Row],[Gewogen factor]]</f>
        <v>21.89</v>
      </c>
      <c r="P11053" s="89" cm="1">
        <f t="array" ref="P110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54" spans="1:16" x14ac:dyDescent="0.25">
      <c r="A11054">
        <v>350</v>
      </c>
      <c r="B11054" s="110">
        <v>46018</v>
      </c>
      <c r="C11054" s="89">
        <v>2.9</v>
      </c>
      <c r="D11054" s="89">
        <v>0.3</v>
      </c>
      <c r="E11054" s="96">
        <v>232</v>
      </c>
      <c r="F11054" s="89">
        <v>0</v>
      </c>
      <c r="G11054" s="89">
        <v>1033.8</v>
      </c>
      <c r="H11054">
        <v>0.89</v>
      </c>
      <c r="I11054" t="s">
        <v>27</v>
      </c>
      <c r="J11054">
        <v>1.1000000000000001</v>
      </c>
      <c r="K11054">
        <v>12</v>
      </c>
      <c r="L11054">
        <v>2025</v>
      </c>
      <c r="M11054" t="s">
        <v>380</v>
      </c>
      <c r="N11054" s="89" cm="1">
        <f t="array" ref="N11054">IF(ISNUMBER(_34_KNMI_Stations[[#This Row],[Etmaal temperatuur °C]]),IF(_34_KNMI_Stations[[#This Row],[Etmaal temperatuur °C]]&lt;stookgrens[],stookgrens[]-_34_KNMI_Stations[[#This Row],[Etmaal temperatuur °C]],0),"")</f>
        <v>17.7</v>
      </c>
      <c r="O11054" s="89">
        <f>_34_KNMI_Stations[[#This Row],[graaddagen]]*_34_KNMI_Stations[[#This Row],[Gewogen factor]]</f>
        <v>19.470000000000002</v>
      </c>
      <c r="P11054" s="89" cm="1">
        <f t="array" ref="P110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55" spans="1:16" x14ac:dyDescent="0.25">
      <c r="A11055">
        <v>350</v>
      </c>
      <c r="B11055" s="110">
        <v>46019</v>
      </c>
      <c r="C11055" s="89">
        <v>2.2000000000000002</v>
      </c>
      <c r="D11055" s="89">
        <v>2</v>
      </c>
      <c r="E11055" s="96">
        <v>397</v>
      </c>
      <c r="F11055" s="89">
        <v>0</v>
      </c>
      <c r="G11055" s="89">
        <v>1031.5999999999999</v>
      </c>
      <c r="H11055">
        <v>0.89</v>
      </c>
      <c r="I11055" t="s">
        <v>27</v>
      </c>
      <c r="J11055">
        <v>1.1000000000000001</v>
      </c>
      <c r="K11055">
        <v>12</v>
      </c>
      <c r="L11055">
        <v>2025</v>
      </c>
      <c r="M11055" t="s">
        <v>380</v>
      </c>
      <c r="N11055" s="89" cm="1">
        <f t="array" ref="N11055">IF(ISNUMBER(_34_KNMI_Stations[[#This Row],[Etmaal temperatuur °C]]),IF(_34_KNMI_Stations[[#This Row],[Etmaal temperatuur °C]]&lt;stookgrens[],stookgrens[]-_34_KNMI_Stations[[#This Row],[Etmaal temperatuur °C]],0),"")</f>
        <v>16</v>
      </c>
      <c r="O11055" s="89">
        <f>_34_KNMI_Stations[[#This Row],[graaddagen]]*_34_KNMI_Stations[[#This Row],[Gewogen factor]]</f>
        <v>17.600000000000001</v>
      </c>
      <c r="P11055" s="89" cm="1">
        <f t="array" ref="P110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56" spans="1:16" x14ac:dyDescent="0.25">
      <c r="A11056">
        <v>350</v>
      </c>
      <c r="B11056" s="110">
        <v>46020</v>
      </c>
      <c r="C11056" s="89">
        <v>1.5</v>
      </c>
      <c r="D11056" s="89">
        <v>1.1000000000000001</v>
      </c>
      <c r="E11056" s="96">
        <v>103</v>
      </c>
      <c r="F11056" s="89">
        <v>0.1</v>
      </c>
      <c r="G11056" s="89">
        <v>1027.0999999999999</v>
      </c>
      <c r="H11056">
        <v>0.98</v>
      </c>
      <c r="I11056" t="s">
        <v>27</v>
      </c>
      <c r="J11056">
        <v>1.1000000000000001</v>
      </c>
      <c r="K11056">
        <v>12</v>
      </c>
      <c r="L11056">
        <v>2025</v>
      </c>
      <c r="M11056" t="s">
        <v>306</v>
      </c>
      <c r="N11056" s="89" cm="1">
        <f t="array" ref="N11056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11056" s="89">
        <f>_34_KNMI_Stations[[#This Row],[graaddagen]]*_34_KNMI_Stations[[#This Row],[Gewogen factor]]</f>
        <v>18.59</v>
      </c>
      <c r="P11056" s="89" cm="1">
        <f t="array" ref="P110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57" spans="1:16" x14ac:dyDescent="0.25">
      <c r="A11057">
        <v>350</v>
      </c>
      <c r="B11057" s="110">
        <v>46021</v>
      </c>
      <c r="C11057" s="89">
        <v>2.5</v>
      </c>
      <c r="D11057" s="89">
        <v>0.6</v>
      </c>
      <c r="E11057" s="96">
        <v>373</v>
      </c>
      <c r="F11057" s="89">
        <v>0</v>
      </c>
      <c r="G11057" s="89">
        <v>1030.3</v>
      </c>
      <c r="H11057">
        <v>0.88</v>
      </c>
      <c r="I11057" t="s">
        <v>27</v>
      </c>
      <c r="J11057">
        <v>1.1000000000000001</v>
      </c>
      <c r="K11057">
        <v>12</v>
      </c>
      <c r="L11057">
        <v>2025</v>
      </c>
      <c r="M11057" t="s">
        <v>306</v>
      </c>
      <c r="N11057" s="89" cm="1">
        <f t="array" ref="N11057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11057" s="89">
        <f>_34_KNMI_Stations[[#This Row],[graaddagen]]*_34_KNMI_Stations[[#This Row],[Gewogen factor]]</f>
        <v>19.14</v>
      </c>
      <c r="P11057" s="89" cm="1">
        <f t="array" ref="P110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58" spans="1:16" x14ac:dyDescent="0.25">
      <c r="A11058">
        <v>350</v>
      </c>
      <c r="B11058" s="110">
        <v>46022</v>
      </c>
      <c r="C11058" s="89">
        <v>2.8</v>
      </c>
      <c r="D11058" s="89">
        <v>1.9</v>
      </c>
      <c r="E11058" s="96">
        <v>196</v>
      </c>
      <c r="F11058" s="89">
        <v>0.1</v>
      </c>
      <c r="G11058" s="89">
        <v>1024.5</v>
      </c>
      <c r="H11058">
        <v>0.91</v>
      </c>
      <c r="I11058" t="s">
        <v>27</v>
      </c>
      <c r="J11058">
        <v>1.1000000000000001</v>
      </c>
      <c r="K11058">
        <v>12</v>
      </c>
      <c r="L11058">
        <v>2025</v>
      </c>
      <c r="M11058" t="s">
        <v>306</v>
      </c>
      <c r="N11058" s="89" cm="1">
        <f t="array" ref="N11058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11058" s="89">
        <f>_34_KNMI_Stations[[#This Row],[graaddagen]]*_34_KNMI_Stations[[#This Row],[Gewogen factor]]</f>
        <v>17.710000000000004</v>
      </c>
      <c r="P11058" s="89" cm="1">
        <f t="array" ref="P110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59" spans="1:16" x14ac:dyDescent="0.25">
      <c r="A11059">
        <v>350</v>
      </c>
      <c r="B11059" s="110">
        <v>46023</v>
      </c>
      <c r="C11059" s="89">
        <v>5.3</v>
      </c>
      <c r="D11059" s="89">
        <v>3.7</v>
      </c>
      <c r="E11059" s="96">
        <v>68</v>
      </c>
      <c r="F11059" s="89">
        <v>1.4</v>
      </c>
      <c r="G11059" s="89">
        <v>1005.3</v>
      </c>
      <c r="H11059">
        <v>0.83</v>
      </c>
      <c r="I11059" t="s">
        <v>27</v>
      </c>
      <c r="J11059">
        <v>1.1000000000000001</v>
      </c>
      <c r="K11059">
        <v>1</v>
      </c>
      <c r="L11059">
        <v>2026</v>
      </c>
      <c r="M11059" t="s">
        <v>306</v>
      </c>
      <c r="N11059" s="89" cm="1">
        <f t="array" ref="N11059">IF(ISNUMBER(_34_KNMI_Stations[[#This Row],[Etmaal temperatuur °C]]),IF(_34_KNMI_Stations[[#This Row],[Etmaal temperatuur °C]]&lt;stookgrens[],stookgrens[]-_34_KNMI_Stations[[#This Row],[Etmaal temperatuur °C]],0),"")</f>
        <v>14.3</v>
      </c>
      <c r="O11059" s="89">
        <f>_34_KNMI_Stations[[#This Row],[graaddagen]]*_34_KNMI_Stations[[#This Row],[Gewogen factor]]</f>
        <v>15.730000000000002</v>
      </c>
      <c r="P11059" s="89" cm="1">
        <f t="array" ref="P110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60" spans="1:16" x14ac:dyDescent="0.25">
      <c r="A11060">
        <v>350</v>
      </c>
      <c r="B11060" s="110">
        <v>46024</v>
      </c>
      <c r="C11060" s="89">
        <v>4.5</v>
      </c>
      <c r="D11060" s="89">
        <v>1.5</v>
      </c>
      <c r="E11060" s="96">
        <v>213</v>
      </c>
      <c r="F11060" s="89">
        <v>8.6</v>
      </c>
      <c r="G11060" s="89">
        <v>1001.1</v>
      </c>
      <c r="H11060">
        <v>0.89</v>
      </c>
      <c r="I11060" t="s">
        <v>27</v>
      </c>
      <c r="J11060">
        <v>1.1000000000000001</v>
      </c>
      <c r="K11060">
        <v>1</v>
      </c>
      <c r="L11060">
        <v>2026</v>
      </c>
      <c r="M11060" t="s">
        <v>306</v>
      </c>
      <c r="N11060" s="89" cm="1">
        <f t="array" ref="N11060">IF(ISNUMBER(_34_KNMI_Stations[[#This Row],[Etmaal temperatuur °C]]),IF(_34_KNMI_Stations[[#This Row],[Etmaal temperatuur °C]]&lt;stookgrens[],stookgrens[]-_34_KNMI_Stations[[#This Row],[Etmaal temperatuur °C]],0),"")</f>
        <v>16.5</v>
      </c>
      <c r="O11060" s="89">
        <f>_34_KNMI_Stations[[#This Row],[graaddagen]]*_34_KNMI_Stations[[#This Row],[Gewogen factor]]</f>
        <v>18.150000000000002</v>
      </c>
      <c r="P11060" s="89" cm="1">
        <f t="array" ref="P110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61" spans="1:16" x14ac:dyDescent="0.25">
      <c r="A11061">
        <v>350</v>
      </c>
      <c r="B11061" s="110">
        <v>46025</v>
      </c>
      <c r="C11061" s="89">
        <v>3.7</v>
      </c>
      <c r="D11061" s="89">
        <v>0.6</v>
      </c>
      <c r="E11061" s="96">
        <v>224</v>
      </c>
      <c r="F11061" s="89">
        <v>6.9</v>
      </c>
      <c r="G11061" s="89">
        <v>1004.2</v>
      </c>
      <c r="H11061">
        <v>0.94</v>
      </c>
      <c r="I11061" t="s">
        <v>27</v>
      </c>
      <c r="J11061">
        <v>1.1000000000000001</v>
      </c>
      <c r="K11061">
        <v>1</v>
      </c>
      <c r="L11061">
        <v>2026</v>
      </c>
      <c r="M11061" t="s">
        <v>306</v>
      </c>
      <c r="N11061" s="89" cm="1">
        <f t="array" ref="N11061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11061" s="89">
        <f>_34_KNMI_Stations[[#This Row],[graaddagen]]*_34_KNMI_Stations[[#This Row],[Gewogen factor]]</f>
        <v>19.14</v>
      </c>
      <c r="P11061" s="89" cm="1">
        <f t="array" ref="P110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62" spans="1:16" x14ac:dyDescent="0.25">
      <c r="A11062">
        <v>350</v>
      </c>
      <c r="B11062" s="110">
        <v>46026</v>
      </c>
      <c r="C11062" s="89">
        <v>3.4</v>
      </c>
      <c r="D11062" s="89">
        <v>0.3</v>
      </c>
      <c r="E11062" s="96">
        <v>407</v>
      </c>
      <c r="F11062" s="89">
        <v>9.5</v>
      </c>
      <c r="G11062" s="89">
        <v>1009.6</v>
      </c>
      <c r="H11062">
        <v>0.86</v>
      </c>
      <c r="I11062" t="s">
        <v>27</v>
      </c>
      <c r="J11062">
        <v>1.1000000000000001</v>
      </c>
      <c r="K11062">
        <v>1</v>
      </c>
      <c r="L11062">
        <v>2026</v>
      </c>
      <c r="M11062" t="s">
        <v>306</v>
      </c>
      <c r="N11062" s="89" cm="1">
        <f t="array" ref="N11062">IF(ISNUMBER(_34_KNMI_Stations[[#This Row],[Etmaal temperatuur °C]]),IF(_34_KNMI_Stations[[#This Row],[Etmaal temperatuur °C]]&lt;stookgrens[],stookgrens[]-_34_KNMI_Stations[[#This Row],[Etmaal temperatuur °C]],0),"")</f>
        <v>17.7</v>
      </c>
      <c r="O11062" s="89">
        <f>_34_KNMI_Stations[[#This Row],[graaddagen]]*_34_KNMI_Stations[[#This Row],[Gewogen factor]]</f>
        <v>19.470000000000002</v>
      </c>
      <c r="P11062" s="89" cm="1">
        <f t="array" ref="P110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63" spans="1:16" x14ac:dyDescent="0.25">
      <c r="A11063">
        <v>350</v>
      </c>
      <c r="B11063" s="110">
        <v>46027</v>
      </c>
      <c r="C11063" s="89">
        <v>3.1</v>
      </c>
      <c r="D11063" s="89">
        <v>-1.6</v>
      </c>
      <c r="E11063" s="96">
        <v>244</v>
      </c>
      <c r="F11063" s="89">
        <v>3.1</v>
      </c>
      <c r="G11063" s="89">
        <v>1010.7</v>
      </c>
      <c r="H11063">
        <v>0.92</v>
      </c>
      <c r="I11063" t="s">
        <v>27</v>
      </c>
      <c r="J11063">
        <v>1.1000000000000001</v>
      </c>
      <c r="K11063">
        <v>1</v>
      </c>
      <c r="L11063">
        <v>2026</v>
      </c>
      <c r="M11063" t="s">
        <v>344</v>
      </c>
      <c r="N11063" s="89" cm="1">
        <f t="array" ref="N11063">IF(ISNUMBER(_34_KNMI_Stations[[#This Row],[Etmaal temperatuur °C]]),IF(_34_KNMI_Stations[[#This Row],[Etmaal temperatuur °C]]&lt;stookgrens[],stookgrens[]-_34_KNMI_Stations[[#This Row],[Etmaal temperatuur °C]],0),"")</f>
        <v>19.600000000000001</v>
      </c>
      <c r="O11063" s="89">
        <f>_34_KNMI_Stations[[#This Row],[graaddagen]]*_34_KNMI_Stations[[#This Row],[Gewogen factor]]</f>
        <v>21.560000000000002</v>
      </c>
      <c r="P11063" s="89" cm="1">
        <f t="array" ref="P110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64" spans="1:16" x14ac:dyDescent="0.25">
      <c r="A11064">
        <v>350</v>
      </c>
      <c r="B11064" s="110">
        <v>46028</v>
      </c>
      <c r="C11064" s="89">
        <v>2.9</v>
      </c>
      <c r="D11064" s="89">
        <v>-3</v>
      </c>
      <c r="E11064" s="96">
        <v>439</v>
      </c>
      <c r="F11064" s="89">
        <v>0.1</v>
      </c>
      <c r="G11064" s="89">
        <v>1015.2</v>
      </c>
      <c r="H11064">
        <v>0.96</v>
      </c>
      <c r="I11064" t="s">
        <v>27</v>
      </c>
      <c r="J11064">
        <v>1.1000000000000001</v>
      </c>
      <c r="K11064">
        <v>1</v>
      </c>
      <c r="L11064">
        <v>2026</v>
      </c>
      <c r="M11064" t="s">
        <v>344</v>
      </c>
      <c r="N11064" s="89" cm="1">
        <f t="array" ref="N11064">IF(ISNUMBER(_34_KNMI_Stations[[#This Row],[Etmaal temperatuur °C]]),IF(_34_KNMI_Stations[[#This Row],[Etmaal temperatuur °C]]&lt;stookgrens[],stookgrens[]-_34_KNMI_Stations[[#This Row],[Etmaal temperatuur °C]],0),"")</f>
        <v>21</v>
      </c>
      <c r="O11064" s="89">
        <f>_34_KNMI_Stations[[#This Row],[graaddagen]]*_34_KNMI_Stations[[#This Row],[Gewogen factor]]</f>
        <v>23.1</v>
      </c>
      <c r="P11064" s="89" cm="1">
        <f t="array" ref="P110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65" spans="1:16" x14ac:dyDescent="0.25">
      <c r="A11065">
        <v>350</v>
      </c>
      <c r="B11065" s="110">
        <v>46029</v>
      </c>
      <c r="C11065" s="89">
        <v>6.7</v>
      </c>
      <c r="D11065" s="89">
        <v>0.1</v>
      </c>
      <c r="E11065" s="96">
        <v>135</v>
      </c>
      <c r="F11065" s="89">
        <v>4.5</v>
      </c>
      <c r="G11065" s="89">
        <v>1006.1</v>
      </c>
      <c r="H11065">
        <v>0.93</v>
      </c>
      <c r="I11065" t="s">
        <v>27</v>
      </c>
      <c r="J11065">
        <v>1.1000000000000001</v>
      </c>
      <c r="K11065">
        <v>1</v>
      </c>
      <c r="L11065">
        <v>2026</v>
      </c>
      <c r="M11065" t="s">
        <v>344</v>
      </c>
      <c r="N11065" s="89" cm="1">
        <f t="array" ref="N11065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11065" s="89">
        <f>_34_KNMI_Stations[[#This Row],[graaddagen]]*_34_KNMI_Stations[[#This Row],[Gewogen factor]]</f>
        <v>19.690000000000001</v>
      </c>
      <c r="P11065" s="89" cm="1">
        <f t="array" ref="P110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66" spans="1:16" x14ac:dyDescent="0.25">
      <c r="A11066">
        <v>350</v>
      </c>
      <c r="B11066" s="110">
        <v>46030</v>
      </c>
      <c r="C11066" s="89">
        <v>3.7</v>
      </c>
      <c r="D11066" s="89">
        <v>1.5</v>
      </c>
      <c r="E11066" s="96">
        <v>239</v>
      </c>
      <c r="F11066" s="89">
        <v>8.9</v>
      </c>
      <c r="G11066" s="89">
        <v>1001.9</v>
      </c>
      <c r="H11066">
        <v>0.96</v>
      </c>
      <c r="I11066" t="s">
        <v>27</v>
      </c>
      <c r="J11066">
        <v>1.1000000000000001</v>
      </c>
      <c r="K11066">
        <v>1</v>
      </c>
      <c r="L11066">
        <v>2026</v>
      </c>
      <c r="M11066" t="s">
        <v>344</v>
      </c>
      <c r="N11066" s="89" cm="1">
        <f t="array" ref="N11066">IF(ISNUMBER(_34_KNMI_Stations[[#This Row],[Etmaal temperatuur °C]]),IF(_34_KNMI_Stations[[#This Row],[Etmaal temperatuur °C]]&lt;stookgrens[],stookgrens[]-_34_KNMI_Stations[[#This Row],[Etmaal temperatuur °C]],0),"")</f>
        <v>16.5</v>
      </c>
      <c r="O11066" s="89">
        <f>_34_KNMI_Stations[[#This Row],[graaddagen]]*_34_KNMI_Stations[[#This Row],[Gewogen factor]]</f>
        <v>18.150000000000002</v>
      </c>
      <c r="P11066" s="89" cm="1">
        <f t="array" ref="P110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67" spans="1:16" x14ac:dyDescent="0.25">
      <c r="A11067">
        <v>350</v>
      </c>
      <c r="B11067" s="110">
        <v>46031</v>
      </c>
      <c r="C11067" s="89">
        <v>4.8</v>
      </c>
      <c r="D11067" s="89">
        <v>2.2000000000000002</v>
      </c>
      <c r="E11067" s="96">
        <v>121</v>
      </c>
      <c r="F11067" s="89">
        <v>8.3000000000000007</v>
      </c>
      <c r="G11067" s="89">
        <v>985</v>
      </c>
      <c r="H11067">
        <v>0.97</v>
      </c>
      <c r="I11067" t="s">
        <v>27</v>
      </c>
      <c r="J11067">
        <v>1.1000000000000001</v>
      </c>
      <c r="K11067">
        <v>1</v>
      </c>
      <c r="L11067">
        <v>2026</v>
      </c>
      <c r="M11067" t="s">
        <v>344</v>
      </c>
      <c r="N11067" s="89" cm="1">
        <f t="array" ref="N11067">IF(ISNUMBER(_34_KNMI_Stations[[#This Row],[Etmaal temperatuur °C]]),IF(_34_KNMI_Stations[[#This Row],[Etmaal temperatuur °C]]&lt;stookgrens[],stookgrens[]-_34_KNMI_Stations[[#This Row],[Etmaal temperatuur °C]],0),"")</f>
        <v>15.8</v>
      </c>
      <c r="O11067" s="89">
        <f>_34_KNMI_Stations[[#This Row],[graaddagen]]*_34_KNMI_Stations[[#This Row],[Gewogen factor]]</f>
        <v>17.380000000000003</v>
      </c>
      <c r="P11067" s="89" cm="1">
        <f t="array" ref="P110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68" spans="1:16" x14ac:dyDescent="0.25">
      <c r="A11068">
        <v>350</v>
      </c>
      <c r="B11068" s="110">
        <v>46032</v>
      </c>
      <c r="C11068" s="89">
        <v>3.9</v>
      </c>
      <c r="D11068" s="89">
        <v>-2.2000000000000002</v>
      </c>
      <c r="E11068" s="96">
        <v>120</v>
      </c>
      <c r="F11068" s="89">
        <v>0.1</v>
      </c>
      <c r="G11068" s="89">
        <v>1011.7</v>
      </c>
      <c r="H11068">
        <v>0.84</v>
      </c>
      <c r="I11068" t="s">
        <v>27</v>
      </c>
      <c r="J11068">
        <v>1.1000000000000001</v>
      </c>
      <c r="K11068">
        <v>1</v>
      </c>
      <c r="L11068">
        <v>2026</v>
      </c>
      <c r="M11068" t="s">
        <v>344</v>
      </c>
      <c r="N11068" s="89" cm="1">
        <f t="array" ref="N11068">IF(ISNUMBER(_34_KNMI_Stations[[#This Row],[Etmaal temperatuur °C]]),IF(_34_KNMI_Stations[[#This Row],[Etmaal temperatuur °C]]&lt;stookgrens[],stookgrens[]-_34_KNMI_Stations[[#This Row],[Etmaal temperatuur °C]],0),"")</f>
        <v>20.2</v>
      </c>
      <c r="O11068" s="89">
        <f>_34_KNMI_Stations[[#This Row],[graaddagen]]*_34_KNMI_Stations[[#This Row],[Gewogen factor]]</f>
        <v>22.220000000000002</v>
      </c>
      <c r="P11068" s="89" cm="1">
        <f t="array" ref="P110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69" spans="1:16" x14ac:dyDescent="0.25">
      <c r="A11069">
        <v>350</v>
      </c>
      <c r="B11069" s="110">
        <v>46033</v>
      </c>
      <c r="C11069" s="89">
        <v>4.5</v>
      </c>
      <c r="D11069" s="89">
        <v>-2.1</v>
      </c>
      <c r="E11069" s="96">
        <v>98</v>
      </c>
      <c r="F11069" s="89">
        <v>0.9</v>
      </c>
      <c r="G11069" s="89">
        <v>1021.3</v>
      </c>
      <c r="H11069">
        <v>0.87</v>
      </c>
      <c r="I11069" t="s">
        <v>27</v>
      </c>
      <c r="J11069">
        <v>1.1000000000000001</v>
      </c>
      <c r="K11069">
        <v>1</v>
      </c>
      <c r="L11069">
        <v>2026</v>
      </c>
      <c r="M11069" t="s">
        <v>344</v>
      </c>
      <c r="N11069" s="89" cm="1">
        <f t="array" ref="N11069">IF(ISNUMBER(_34_KNMI_Stations[[#This Row],[Etmaal temperatuur °C]]),IF(_34_KNMI_Stations[[#This Row],[Etmaal temperatuur °C]]&lt;stookgrens[],stookgrens[]-_34_KNMI_Stations[[#This Row],[Etmaal temperatuur °C]],0),"")</f>
        <v>20.100000000000001</v>
      </c>
      <c r="O11069" s="89">
        <f>_34_KNMI_Stations[[#This Row],[graaddagen]]*_34_KNMI_Stations[[#This Row],[Gewogen factor]]</f>
        <v>22.110000000000003</v>
      </c>
      <c r="P11069" s="89" cm="1">
        <f t="array" ref="P110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70" spans="1:16" x14ac:dyDescent="0.25">
      <c r="A11070">
        <v>350</v>
      </c>
      <c r="B11070" s="110">
        <v>46034</v>
      </c>
      <c r="C11070" s="89">
        <v>4.5999999999999996</v>
      </c>
      <c r="D11070" s="89">
        <v>5.3</v>
      </c>
      <c r="E11070" s="96">
        <v>104</v>
      </c>
      <c r="F11070" s="89">
        <v>6</v>
      </c>
      <c r="G11070" s="89">
        <v>1008</v>
      </c>
      <c r="H11070">
        <v>0.98</v>
      </c>
      <c r="I11070" t="s">
        <v>27</v>
      </c>
      <c r="J11070">
        <v>1.1000000000000001</v>
      </c>
      <c r="K11070">
        <v>1</v>
      </c>
      <c r="L11070">
        <v>2026</v>
      </c>
      <c r="M11070" t="s">
        <v>381</v>
      </c>
      <c r="N11070" s="89" cm="1">
        <f t="array" ref="N11070">IF(ISNUMBER(_34_KNMI_Stations[[#This Row],[Etmaal temperatuur °C]]),IF(_34_KNMI_Stations[[#This Row],[Etmaal temperatuur °C]]&lt;stookgrens[],stookgrens[]-_34_KNMI_Stations[[#This Row],[Etmaal temperatuur °C]],0),"")</f>
        <v>12.7</v>
      </c>
      <c r="O11070" s="89">
        <f>_34_KNMI_Stations[[#This Row],[graaddagen]]*_34_KNMI_Stations[[#This Row],[Gewogen factor]]</f>
        <v>13.97</v>
      </c>
      <c r="P11070" s="89" cm="1">
        <f t="array" ref="P110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71" spans="1:16" x14ac:dyDescent="0.25">
      <c r="A11071">
        <v>350</v>
      </c>
      <c r="B11071" s="110">
        <v>46035</v>
      </c>
      <c r="C11071" s="89">
        <v>3.8</v>
      </c>
      <c r="D11071" s="89">
        <v>8.9</v>
      </c>
      <c r="E11071" s="96">
        <v>139</v>
      </c>
      <c r="F11071" s="89">
        <v>0.6</v>
      </c>
      <c r="G11071" s="89">
        <v>1008.3</v>
      </c>
      <c r="H11071">
        <v>0.94</v>
      </c>
      <c r="I11071" t="s">
        <v>27</v>
      </c>
      <c r="J11071">
        <v>1.1000000000000001</v>
      </c>
      <c r="K11071">
        <v>1</v>
      </c>
      <c r="L11071">
        <v>2026</v>
      </c>
      <c r="M11071" t="s">
        <v>381</v>
      </c>
      <c r="N11071" s="89" cm="1">
        <f t="array" ref="N11071">IF(ISNUMBER(_34_KNMI_Stations[[#This Row],[Etmaal temperatuur °C]]),IF(_34_KNMI_Stations[[#This Row],[Etmaal temperatuur °C]]&lt;stookgrens[],stookgrens[]-_34_KNMI_Stations[[#This Row],[Etmaal temperatuur °C]],0),"")</f>
        <v>9.1</v>
      </c>
      <c r="O11071" s="89">
        <f>_34_KNMI_Stations[[#This Row],[graaddagen]]*_34_KNMI_Stations[[#This Row],[Gewogen factor]]</f>
        <v>10.01</v>
      </c>
      <c r="P11071" s="89" cm="1">
        <f t="array" ref="P110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72" spans="1:16" x14ac:dyDescent="0.25">
      <c r="A11072">
        <v>350</v>
      </c>
      <c r="B11072" s="110">
        <v>46036</v>
      </c>
      <c r="C11072" s="89">
        <v>2.2000000000000002</v>
      </c>
      <c r="D11072" s="89">
        <v>7.1</v>
      </c>
      <c r="E11072" s="96">
        <v>407</v>
      </c>
      <c r="F11072" s="89">
        <v>3.1</v>
      </c>
      <c r="G11072" s="89">
        <v>1012.4</v>
      </c>
      <c r="H11072">
        <v>0.97</v>
      </c>
      <c r="I11072" t="s">
        <v>27</v>
      </c>
      <c r="J11072">
        <v>1.1000000000000001</v>
      </c>
      <c r="K11072">
        <v>1</v>
      </c>
      <c r="L11072">
        <v>2026</v>
      </c>
      <c r="M11072" t="s">
        <v>381</v>
      </c>
      <c r="N11072" s="89" cm="1">
        <f t="array" ref="N11072">IF(ISNUMBER(_34_KNMI_Stations[[#This Row],[Etmaal temperatuur °C]]),IF(_34_KNMI_Stations[[#This Row],[Etmaal temperatuur °C]]&lt;stookgrens[],stookgrens[]-_34_KNMI_Stations[[#This Row],[Etmaal temperatuur °C]],0),"")</f>
        <v>10.9</v>
      </c>
      <c r="O11072" s="89">
        <f>_34_KNMI_Stations[[#This Row],[graaddagen]]*_34_KNMI_Stations[[#This Row],[Gewogen factor]]</f>
        <v>11.990000000000002</v>
      </c>
      <c r="P11072" s="89" cm="1">
        <f t="array" ref="P110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73" spans="1:16" x14ac:dyDescent="0.25">
      <c r="A11073">
        <v>350</v>
      </c>
      <c r="B11073" s="110">
        <v>46037</v>
      </c>
      <c r="C11073" s="89">
        <v>5.2</v>
      </c>
      <c r="D11073" s="89">
        <v>9.4</v>
      </c>
      <c r="E11073" s="96">
        <v>147</v>
      </c>
      <c r="F11073" s="89">
        <v>1.4</v>
      </c>
      <c r="G11073" s="89">
        <v>1007.6</v>
      </c>
      <c r="H11073">
        <v>0.89</v>
      </c>
      <c r="I11073" t="s">
        <v>27</v>
      </c>
      <c r="J11073">
        <v>1.1000000000000001</v>
      </c>
      <c r="K11073">
        <v>1</v>
      </c>
      <c r="L11073">
        <v>2026</v>
      </c>
      <c r="M11073" t="s">
        <v>381</v>
      </c>
      <c r="N11073" s="89" cm="1">
        <f t="array" ref="N11073">IF(ISNUMBER(_34_KNMI_Stations[[#This Row],[Etmaal temperatuur °C]]),IF(_34_KNMI_Stations[[#This Row],[Etmaal temperatuur °C]]&lt;stookgrens[],stookgrens[]-_34_KNMI_Stations[[#This Row],[Etmaal temperatuur °C]],0),"")</f>
        <v>8.6</v>
      </c>
      <c r="O11073" s="89">
        <f>_34_KNMI_Stations[[#This Row],[graaddagen]]*_34_KNMI_Stations[[#This Row],[Gewogen factor]]</f>
        <v>9.4600000000000009</v>
      </c>
      <c r="P11073" s="89" cm="1">
        <f t="array" ref="P110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74" spans="1:16" x14ac:dyDescent="0.25">
      <c r="A11074">
        <v>350</v>
      </c>
      <c r="B11074" s="110">
        <v>46038</v>
      </c>
      <c r="C11074" s="89">
        <v>3.8</v>
      </c>
      <c r="D11074" s="89">
        <v>8.4</v>
      </c>
      <c r="E11074" s="96">
        <v>335</v>
      </c>
      <c r="F11074" s="89">
        <v>-0.1</v>
      </c>
      <c r="G11074" s="89">
        <v>1011.6</v>
      </c>
      <c r="H11074">
        <v>0.87</v>
      </c>
      <c r="I11074" t="s">
        <v>27</v>
      </c>
      <c r="J11074">
        <v>1.1000000000000001</v>
      </c>
      <c r="K11074">
        <v>1</v>
      </c>
      <c r="L11074">
        <v>2026</v>
      </c>
      <c r="M11074" t="s">
        <v>381</v>
      </c>
      <c r="N11074" s="89" cm="1">
        <f t="array" ref="N11074">IF(ISNUMBER(_34_KNMI_Stations[[#This Row],[Etmaal temperatuur °C]]),IF(_34_KNMI_Stations[[#This Row],[Etmaal temperatuur °C]]&lt;stookgrens[],stookgrens[]-_34_KNMI_Stations[[#This Row],[Etmaal temperatuur °C]],0),"")</f>
        <v>9.6</v>
      </c>
      <c r="O11074" s="89">
        <f>_34_KNMI_Stations[[#This Row],[graaddagen]]*_34_KNMI_Stations[[#This Row],[Gewogen factor]]</f>
        <v>10.56</v>
      </c>
      <c r="P11074" s="89" cm="1">
        <f t="array" ref="P110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75" spans="1:16" x14ac:dyDescent="0.25">
      <c r="A11075">
        <v>350</v>
      </c>
      <c r="B11075" s="110">
        <v>46039</v>
      </c>
      <c r="C11075" s="89">
        <v>2.2000000000000002</v>
      </c>
      <c r="D11075" s="89">
        <v>7</v>
      </c>
      <c r="E11075" s="96">
        <v>494</v>
      </c>
      <c r="F11075" s="89">
        <v>1.1000000000000001</v>
      </c>
      <c r="G11075" s="89">
        <v>1018.1</v>
      </c>
      <c r="H11075">
        <v>0.93</v>
      </c>
      <c r="I11075" t="s">
        <v>27</v>
      </c>
      <c r="J11075">
        <v>1.1000000000000001</v>
      </c>
      <c r="K11075">
        <v>1</v>
      </c>
      <c r="L11075">
        <v>2026</v>
      </c>
      <c r="M11075" t="s">
        <v>381</v>
      </c>
      <c r="N11075" s="89" cm="1">
        <f t="array" ref="N11075">IF(ISNUMBER(_34_KNMI_Stations[[#This Row],[Etmaal temperatuur °C]]),IF(_34_KNMI_Stations[[#This Row],[Etmaal temperatuur °C]]&lt;stookgrens[],stookgrens[]-_34_KNMI_Stations[[#This Row],[Etmaal temperatuur °C]],0),"")</f>
        <v>11</v>
      </c>
      <c r="O11075" s="89">
        <f>_34_KNMI_Stations[[#This Row],[graaddagen]]*_34_KNMI_Stations[[#This Row],[Gewogen factor]]</f>
        <v>12.100000000000001</v>
      </c>
      <c r="P11075" s="89" cm="1">
        <f t="array" ref="P110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76" spans="1:16" x14ac:dyDescent="0.25">
      <c r="A11076">
        <v>350</v>
      </c>
      <c r="B11076" s="110">
        <v>46040</v>
      </c>
      <c r="C11076" s="89">
        <v>2.4</v>
      </c>
      <c r="D11076" s="89">
        <v>3.1</v>
      </c>
      <c r="E11076" s="96">
        <v>465</v>
      </c>
      <c r="F11076" s="89">
        <v>0</v>
      </c>
      <c r="G11076" s="89">
        <v>1019.9</v>
      </c>
      <c r="H11076">
        <v>0.9</v>
      </c>
      <c r="I11076" t="s">
        <v>27</v>
      </c>
      <c r="J11076">
        <v>1.1000000000000001</v>
      </c>
      <c r="K11076">
        <v>1</v>
      </c>
      <c r="L11076">
        <v>2026</v>
      </c>
      <c r="M11076" t="s">
        <v>381</v>
      </c>
      <c r="N11076" s="89" cm="1">
        <f t="array" ref="N11076">IF(ISNUMBER(_34_KNMI_Stations[[#This Row],[Etmaal temperatuur °C]]),IF(_34_KNMI_Stations[[#This Row],[Etmaal temperatuur °C]]&lt;stookgrens[],stookgrens[]-_34_KNMI_Stations[[#This Row],[Etmaal temperatuur °C]],0),"")</f>
        <v>14.9</v>
      </c>
      <c r="O11076" s="89">
        <f>_34_KNMI_Stations[[#This Row],[graaddagen]]*_34_KNMI_Stations[[#This Row],[Gewogen factor]]</f>
        <v>16.39</v>
      </c>
      <c r="P11076" s="89" cm="1">
        <f t="array" ref="P110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77" spans="1:16" x14ac:dyDescent="0.25">
      <c r="A11077">
        <v>350</v>
      </c>
      <c r="B11077" s="110">
        <v>46041</v>
      </c>
      <c r="C11077" s="89">
        <v>1.9</v>
      </c>
      <c r="D11077" s="89">
        <v>2.1</v>
      </c>
      <c r="E11077" s="96">
        <v>297</v>
      </c>
      <c r="F11077" s="89">
        <v>0</v>
      </c>
      <c r="G11077" s="89">
        <v>1018.7</v>
      </c>
      <c r="H11077">
        <v>0.94</v>
      </c>
      <c r="I11077" t="s">
        <v>27</v>
      </c>
      <c r="J11077">
        <v>1.1000000000000001</v>
      </c>
      <c r="K11077">
        <v>1</v>
      </c>
      <c r="L11077">
        <v>2026</v>
      </c>
      <c r="M11077" t="s">
        <v>382</v>
      </c>
      <c r="N11077" s="89" cm="1">
        <f t="array" ref="N11077">IF(ISNUMBER(_34_KNMI_Stations[[#This Row],[Etmaal temperatuur °C]]),IF(_34_KNMI_Stations[[#This Row],[Etmaal temperatuur °C]]&lt;stookgrens[],stookgrens[]-_34_KNMI_Stations[[#This Row],[Etmaal temperatuur °C]],0),"")</f>
        <v>15.9</v>
      </c>
      <c r="O11077" s="89">
        <f>_34_KNMI_Stations[[#This Row],[graaddagen]]*_34_KNMI_Stations[[#This Row],[Gewogen factor]]</f>
        <v>17.490000000000002</v>
      </c>
      <c r="P11077" s="89" cm="1">
        <f t="array" ref="P110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78" spans="1:16" x14ac:dyDescent="0.25">
      <c r="A11078">
        <v>350</v>
      </c>
      <c r="B11078" s="110">
        <v>46042</v>
      </c>
      <c r="C11078" s="89">
        <v>2.2000000000000002</v>
      </c>
      <c r="D11078" s="89">
        <v>0.5</v>
      </c>
      <c r="E11078" s="96">
        <v>266</v>
      </c>
      <c r="F11078" s="89">
        <v>0</v>
      </c>
      <c r="G11078" s="89">
        <v>1015.5</v>
      </c>
      <c r="H11078">
        <v>0.97</v>
      </c>
      <c r="I11078" t="s">
        <v>27</v>
      </c>
      <c r="J11078">
        <v>1.1000000000000001</v>
      </c>
      <c r="K11078">
        <v>1</v>
      </c>
      <c r="L11078">
        <v>2026</v>
      </c>
      <c r="M11078" t="s">
        <v>382</v>
      </c>
      <c r="N11078" s="89" cm="1">
        <f t="array" ref="N11078">IF(ISNUMBER(_34_KNMI_Stations[[#This Row],[Etmaal temperatuur °C]]),IF(_34_KNMI_Stations[[#This Row],[Etmaal temperatuur °C]]&lt;stookgrens[],stookgrens[]-_34_KNMI_Stations[[#This Row],[Etmaal temperatuur °C]],0),"")</f>
        <v>17.5</v>
      </c>
      <c r="O11078" s="89">
        <f>_34_KNMI_Stations[[#This Row],[graaddagen]]*_34_KNMI_Stations[[#This Row],[Gewogen factor]]</f>
        <v>19.25</v>
      </c>
      <c r="P11078" s="89" cm="1">
        <f t="array" ref="P110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79" spans="1:16" x14ac:dyDescent="0.25">
      <c r="A11079">
        <v>350</v>
      </c>
      <c r="B11079" s="110">
        <v>46043</v>
      </c>
      <c r="C11079" s="89">
        <v>4.0999999999999996</v>
      </c>
      <c r="D11079" s="89">
        <v>4.7</v>
      </c>
      <c r="E11079" s="96">
        <v>364</v>
      </c>
      <c r="F11079" s="89">
        <v>0.1</v>
      </c>
      <c r="G11079" s="89">
        <v>1001.6</v>
      </c>
      <c r="H11079">
        <v>0.8</v>
      </c>
      <c r="I11079" t="s">
        <v>27</v>
      </c>
      <c r="J11079">
        <v>1.1000000000000001</v>
      </c>
      <c r="K11079">
        <v>1</v>
      </c>
      <c r="L11079">
        <v>2026</v>
      </c>
      <c r="M11079" t="s">
        <v>382</v>
      </c>
      <c r="N11079" s="89" cm="1">
        <f t="array" ref="N11079">IF(ISNUMBER(_34_KNMI_Stations[[#This Row],[Etmaal temperatuur °C]]),IF(_34_KNMI_Stations[[#This Row],[Etmaal temperatuur °C]]&lt;stookgrens[],stookgrens[]-_34_KNMI_Stations[[#This Row],[Etmaal temperatuur °C]],0),"")</f>
        <v>13.3</v>
      </c>
      <c r="O11079" s="89">
        <f>_34_KNMI_Stations[[#This Row],[graaddagen]]*_34_KNMI_Stations[[#This Row],[Gewogen factor]]</f>
        <v>14.630000000000003</v>
      </c>
      <c r="P11079" s="89" cm="1">
        <f t="array" ref="P110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80" spans="1:16" x14ac:dyDescent="0.25">
      <c r="A11080">
        <v>350</v>
      </c>
      <c r="B11080" s="110">
        <v>46044</v>
      </c>
      <c r="C11080" s="89">
        <v>3.8</v>
      </c>
      <c r="D11080" s="89">
        <v>3.6</v>
      </c>
      <c r="E11080" s="96">
        <v>422</v>
      </c>
      <c r="F11080" s="89">
        <v>0</v>
      </c>
      <c r="G11080" s="89">
        <v>995</v>
      </c>
      <c r="H11080">
        <v>0.72</v>
      </c>
      <c r="I11080" t="s">
        <v>27</v>
      </c>
      <c r="J11080">
        <v>1.1000000000000001</v>
      </c>
      <c r="K11080">
        <v>1</v>
      </c>
      <c r="L11080">
        <v>2026</v>
      </c>
      <c r="M11080" t="s">
        <v>382</v>
      </c>
      <c r="N11080" s="89" cm="1">
        <f t="array" ref="N11080">IF(ISNUMBER(_34_KNMI_Stations[[#This Row],[Etmaal temperatuur °C]]),IF(_34_KNMI_Stations[[#This Row],[Etmaal temperatuur °C]]&lt;stookgrens[],stookgrens[]-_34_KNMI_Stations[[#This Row],[Etmaal temperatuur °C]],0),"")</f>
        <v>14.4</v>
      </c>
      <c r="O11080" s="89">
        <f>_34_KNMI_Stations[[#This Row],[graaddagen]]*_34_KNMI_Stations[[#This Row],[Gewogen factor]]</f>
        <v>15.840000000000002</v>
      </c>
      <c r="P11080" s="89" cm="1">
        <f t="array" ref="P110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81" spans="1:16" x14ac:dyDescent="0.25">
      <c r="A11081">
        <v>350</v>
      </c>
      <c r="B11081" s="110">
        <v>46045</v>
      </c>
      <c r="C11081" s="89">
        <v>3.8</v>
      </c>
      <c r="D11081" s="89">
        <v>5.9</v>
      </c>
      <c r="E11081" s="96">
        <v>414</v>
      </c>
      <c r="F11081" s="89">
        <v>0</v>
      </c>
      <c r="G11081" s="89">
        <v>994.2</v>
      </c>
      <c r="H11081">
        <v>0.8</v>
      </c>
      <c r="I11081" t="s">
        <v>27</v>
      </c>
      <c r="J11081">
        <v>1.1000000000000001</v>
      </c>
      <c r="K11081">
        <v>1</v>
      </c>
      <c r="L11081">
        <v>2026</v>
      </c>
      <c r="M11081" t="s">
        <v>382</v>
      </c>
      <c r="N11081" s="89" cm="1">
        <f t="array" ref="N11081">IF(ISNUMBER(_34_KNMI_Stations[[#This Row],[Etmaal temperatuur °C]]),IF(_34_KNMI_Stations[[#This Row],[Etmaal temperatuur °C]]&lt;stookgrens[],stookgrens[]-_34_KNMI_Stations[[#This Row],[Etmaal temperatuur °C]],0),"")</f>
        <v>12.1</v>
      </c>
      <c r="O11081" s="89">
        <f>_34_KNMI_Stations[[#This Row],[graaddagen]]*_34_KNMI_Stations[[#This Row],[Gewogen factor]]</f>
        <v>13.31</v>
      </c>
      <c r="P11081" s="89" cm="1">
        <f t="array" ref="P110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82" spans="1:16" x14ac:dyDescent="0.25">
      <c r="A11082">
        <v>350</v>
      </c>
      <c r="B11082" s="110">
        <v>46046</v>
      </c>
      <c r="C11082" s="89">
        <v>2.8</v>
      </c>
      <c r="D11082" s="89">
        <v>4.3</v>
      </c>
      <c r="E11082" s="96">
        <v>553</v>
      </c>
      <c r="F11082" s="89">
        <v>0</v>
      </c>
      <c r="G11082" s="89">
        <v>1000.4</v>
      </c>
      <c r="H11082">
        <v>0.82</v>
      </c>
      <c r="I11082" t="s">
        <v>27</v>
      </c>
      <c r="J11082">
        <v>1.1000000000000001</v>
      </c>
      <c r="K11082">
        <v>1</v>
      </c>
      <c r="L11082">
        <v>2026</v>
      </c>
      <c r="M11082" t="s">
        <v>382</v>
      </c>
      <c r="N11082" s="89" cm="1">
        <f t="array" ref="N11082">IF(ISNUMBER(_34_KNMI_Stations[[#This Row],[Etmaal temperatuur °C]]),IF(_34_KNMI_Stations[[#This Row],[Etmaal temperatuur °C]]&lt;stookgrens[],stookgrens[]-_34_KNMI_Stations[[#This Row],[Etmaal temperatuur °C]],0),"")</f>
        <v>13.7</v>
      </c>
      <c r="O11082" s="89">
        <f>_34_KNMI_Stations[[#This Row],[graaddagen]]*_34_KNMI_Stations[[#This Row],[Gewogen factor]]</f>
        <v>15.07</v>
      </c>
      <c r="P11082" s="89" cm="1">
        <f t="array" ref="P110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83" spans="1:16" x14ac:dyDescent="0.25">
      <c r="A11083">
        <v>350</v>
      </c>
      <c r="B11083" s="110">
        <v>46047</v>
      </c>
      <c r="C11083" s="89">
        <v>3</v>
      </c>
      <c r="D11083" s="89">
        <v>-0.5</v>
      </c>
      <c r="E11083" s="96">
        <v>603</v>
      </c>
      <c r="F11083" s="89">
        <v>0</v>
      </c>
      <c r="G11083" s="89">
        <v>998.4</v>
      </c>
      <c r="H11083">
        <v>0.82</v>
      </c>
      <c r="I11083" t="s">
        <v>27</v>
      </c>
      <c r="J11083">
        <v>1.1000000000000001</v>
      </c>
      <c r="K11083">
        <v>1</v>
      </c>
      <c r="L11083">
        <v>2026</v>
      </c>
      <c r="M11083" t="s">
        <v>382</v>
      </c>
      <c r="N11083" s="89" cm="1">
        <f t="array" ref="N11083">IF(ISNUMBER(_34_KNMI_Stations[[#This Row],[Etmaal temperatuur °C]]),IF(_34_KNMI_Stations[[#This Row],[Etmaal temperatuur °C]]&lt;stookgrens[],stookgrens[]-_34_KNMI_Stations[[#This Row],[Etmaal temperatuur °C]],0),"")</f>
        <v>18.5</v>
      </c>
      <c r="O11083" s="89">
        <f>_34_KNMI_Stations[[#This Row],[graaddagen]]*_34_KNMI_Stations[[#This Row],[Gewogen factor]]</f>
        <v>20.350000000000001</v>
      </c>
      <c r="P11083" s="89" cm="1">
        <f t="array" ref="P110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84" spans="1:16" x14ac:dyDescent="0.25">
      <c r="A11084">
        <v>350</v>
      </c>
      <c r="B11084" s="110">
        <v>46048</v>
      </c>
      <c r="C11084" s="89">
        <v>2.1</v>
      </c>
      <c r="D11084" s="89">
        <v>-0.7</v>
      </c>
      <c r="E11084" s="96">
        <v>156</v>
      </c>
      <c r="F11084" s="89">
        <v>0</v>
      </c>
      <c r="G11084" s="89">
        <v>1002.7</v>
      </c>
      <c r="H11084">
        <v>0.91</v>
      </c>
      <c r="I11084" t="s">
        <v>27</v>
      </c>
      <c r="J11084">
        <v>1.1000000000000001</v>
      </c>
      <c r="K11084">
        <v>1</v>
      </c>
      <c r="L11084">
        <v>2026</v>
      </c>
      <c r="M11084" t="s">
        <v>383</v>
      </c>
      <c r="N11084" s="89" cm="1">
        <f t="array" ref="N11084">IF(ISNUMBER(_34_KNMI_Stations[[#This Row],[Etmaal temperatuur °C]]),IF(_34_KNMI_Stations[[#This Row],[Etmaal temperatuur °C]]&lt;stookgrens[],stookgrens[]-_34_KNMI_Stations[[#This Row],[Etmaal temperatuur °C]],0),"")</f>
        <v>18.7</v>
      </c>
      <c r="O11084" s="89">
        <f>_34_KNMI_Stations[[#This Row],[graaddagen]]*_34_KNMI_Stations[[#This Row],[Gewogen factor]]</f>
        <v>20.57</v>
      </c>
      <c r="P11084" s="89" cm="1">
        <f t="array" ref="P110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85" spans="1:16" x14ac:dyDescent="0.25">
      <c r="A11085">
        <v>350</v>
      </c>
      <c r="B11085" s="110">
        <v>46049</v>
      </c>
      <c r="C11085" s="89">
        <v>3.5</v>
      </c>
      <c r="D11085" s="89">
        <v>2.4</v>
      </c>
      <c r="E11085" s="96">
        <v>168</v>
      </c>
      <c r="F11085" s="89">
        <v>7</v>
      </c>
      <c r="G11085" s="89">
        <v>995.1</v>
      </c>
      <c r="H11085">
        <v>0.91</v>
      </c>
      <c r="I11085" t="s">
        <v>27</v>
      </c>
      <c r="J11085">
        <v>1.1000000000000001</v>
      </c>
      <c r="K11085">
        <v>1</v>
      </c>
      <c r="L11085">
        <v>2026</v>
      </c>
      <c r="M11085" t="s">
        <v>383</v>
      </c>
      <c r="N11085" s="89" cm="1">
        <f t="array" ref="N11085">IF(ISNUMBER(_34_KNMI_Stations[[#This Row],[Etmaal temperatuur °C]]),IF(_34_KNMI_Stations[[#This Row],[Etmaal temperatuur °C]]&lt;stookgrens[],stookgrens[]-_34_KNMI_Stations[[#This Row],[Etmaal temperatuur °C]],0),"")</f>
        <v>15.6</v>
      </c>
      <c r="O11085" s="89">
        <f>_34_KNMI_Stations[[#This Row],[graaddagen]]*_34_KNMI_Stations[[#This Row],[Gewogen factor]]</f>
        <v>17.16</v>
      </c>
      <c r="P11085" s="89" cm="1">
        <f t="array" ref="P110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86" spans="1:16" x14ac:dyDescent="0.25">
      <c r="A11086">
        <v>350</v>
      </c>
      <c r="B11086" s="110">
        <v>46050</v>
      </c>
      <c r="C11086" s="89">
        <v>2.4</v>
      </c>
      <c r="D11086" s="89">
        <v>3.6</v>
      </c>
      <c r="E11086" s="96">
        <v>113</v>
      </c>
      <c r="F11086" s="89">
        <v>0</v>
      </c>
      <c r="G11086" s="89">
        <v>995.9</v>
      </c>
      <c r="H11086">
        <v>0.97</v>
      </c>
      <c r="I11086" t="s">
        <v>27</v>
      </c>
      <c r="J11086">
        <v>1.1000000000000001</v>
      </c>
      <c r="K11086">
        <v>1</v>
      </c>
      <c r="L11086">
        <v>2026</v>
      </c>
      <c r="M11086" t="s">
        <v>383</v>
      </c>
      <c r="N11086" s="89" cm="1">
        <f t="array" ref="N11086">IF(ISNUMBER(_34_KNMI_Stations[[#This Row],[Etmaal temperatuur °C]]),IF(_34_KNMI_Stations[[#This Row],[Etmaal temperatuur °C]]&lt;stookgrens[],stookgrens[]-_34_KNMI_Stations[[#This Row],[Etmaal temperatuur °C]],0),"")</f>
        <v>14.4</v>
      </c>
      <c r="O11086" s="89">
        <f>_34_KNMI_Stations[[#This Row],[graaddagen]]*_34_KNMI_Stations[[#This Row],[Gewogen factor]]</f>
        <v>15.840000000000002</v>
      </c>
      <c r="P11086" s="89" cm="1">
        <f t="array" ref="P110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87" spans="1:16" x14ac:dyDescent="0.25">
      <c r="A11087">
        <v>350</v>
      </c>
      <c r="B11087" s="110">
        <v>46051</v>
      </c>
      <c r="C11087" s="89">
        <v>2</v>
      </c>
      <c r="D11087" s="89">
        <v>0.4</v>
      </c>
      <c r="E11087" s="96">
        <v>129</v>
      </c>
      <c r="F11087" s="89">
        <v>-0.1</v>
      </c>
      <c r="G11087" s="89">
        <v>999.6</v>
      </c>
      <c r="H11087">
        <v>0.89</v>
      </c>
      <c r="I11087" t="s">
        <v>27</v>
      </c>
      <c r="J11087">
        <v>1.1000000000000001</v>
      </c>
      <c r="K11087">
        <v>1</v>
      </c>
      <c r="L11087">
        <v>2026</v>
      </c>
      <c r="M11087" t="s">
        <v>383</v>
      </c>
      <c r="N11087" s="89" cm="1">
        <f t="array" ref="N11087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11087" s="89">
        <f>_34_KNMI_Stations[[#This Row],[graaddagen]]*_34_KNMI_Stations[[#This Row],[Gewogen factor]]</f>
        <v>19.360000000000003</v>
      </c>
      <c r="P11087" s="89" cm="1">
        <f t="array" ref="P110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88" spans="1:16" x14ac:dyDescent="0.25">
      <c r="A11088">
        <v>350</v>
      </c>
      <c r="B11088" s="110">
        <v>46052</v>
      </c>
      <c r="C11088" s="89">
        <v>4</v>
      </c>
      <c r="D11088" s="89">
        <v>3.1</v>
      </c>
      <c r="E11088" s="96">
        <v>524</v>
      </c>
      <c r="F11088" s="89">
        <v>-0.1</v>
      </c>
      <c r="G11088" s="89">
        <v>996.4</v>
      </c>
      <c r="H11088">
        <v>0.89</v>
      </c>
      <c r="I11088" t="s">
        <v>27</v>
      </c>
      <c r="J11088">
        <v>1.1000000000000001</v>
      </c>
      <c r="K11088">
        <v>1</v>
      </c>
      <c r="L11088">
        <v>2026</v>
      </c>
      <c r="M11088" t="s">
        <v>383</v>
      </c>
      <c r="N11088" s="89" cm="1">
        <f t="array" ref="N11088">IF(ISNUMBER(_34_KNMI_Stations[[#This Row],[Etmaal temperatuur °C]]),IF(_34_KNMI_Stations[[#This Row],[Etmaal temperatuur °C]]&lt;stookgrens[],stookgrens[]-_34_KNMI_Stations[[#This Row],[Etmaal temperatuur °C]],0),"")</f>
        <v>14.9</v>
      </c>
      <c r="O11088" s="89">
        <f>_34_KNMI_Stations[[#This Row],[graaddagen]]*_34_KNMI_Stations[[#This Row],[Gewogen factor]]</f>
        <v>16.39</v>
      </c>
      <c r="P11088" s="89" cm="1">
        <f t="array" ref="P110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89" spans="1:16" x14ac:dyDescent="0.25">
      <c r="A11089">
        <v>350</v>
      </c>
      <c r="B11089" s="110">
        <v>46053</v>
      </c>
      <c r="C11089" s="89">
        <v>2.7</v>
      </c>
      <c r="D11089" s="89">
        <v>5.9</v>
      </c>
      <c r="E11089" s="96">
        <v>296</v>
      </c>
      <c r="F11089" s="89">
        <v>0.4</v>
      </c>
      <c r="G11089" s="89">
        <v>1001.5</v>
      </c>
      <c r="H11089">
        <v>0.93</v>
      </c>
      <c r="I11089" t="s">
        <v>27</v>
      </c>
      <c r="J11089">
        <v>1.1000000000000001</v>
      </c>
      <c r="K11089">
        <v>1</v>
      </c>
      <c r="L11089">
        <v>2026</v>
      </c>
      <c r="M11089" t="s">
        <v>383</v>
      </c>
      <c r="N11089" s="89" cm="1">
        <f t="array" ref="N11089">IF(ISNUMBER(_34_KNMI_Stations[[#This Row],[Etmaal temperatuur °C]]),IF(_34_KNMI_Stations[[#This Row],[Etmaal temperatuur °C]]&lt;stookgrens[],stookgrens[]-_34_KNMI_Stations[[#This Row],[Etmaal temperatuur °C]],0),"")</f>
        <v>12.1</v>
      </c>
      <c r="O11089" s="89">
        <f>_34_KNMI_Stations[[#This Row],[graaddagen]]*_34_KNMI_Stations[[#This Row],[Gewogen factor]]</f>
        <v>13.31</v>
      </c>
      <c r="P11089" s="89" cm="1">
        <f t="array" ref="P110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90" spans="1:16" x14ac:dyDescent="0.25">
      <c r="A11090">
        <v>356</v>
      </c>
      <c r="B11090" s="110">
        <v>45658</v>
      </c>
      <c r="C11090" s="89">
        <v>10</v>
      </c>
      <c r="D11090" s="89">
        <v>7.6</v>
      </c>
      <c r="E11090" s="96">
        <v>56</v>
      </c>
      <c r="F11090" s="89">
        <v>11.8</v>
      </c>
      <c r="G11090" s="89">
        <v>1009.5</v>
      </c>
      <c r="H11090">
        <v>0.83</v>
      </c>
      <c r="I11090" t="s">
        <v>28</v>
      </c>
      <c r="J11090">
        <v>1.1000000000000001</v>
      </c>
      <c r="K11090">
        <v>1</v>
      </c>
      <c r="L11090">
        <v>2025</v>
      </c>
      <c r="M11090" t="s">
        <v>59</v>
      </c>
      <c r="N11090" s="89" cm="1">
        <f t="array" ref="N11090">IF(ISNUMBER(_34_KNMI_Stations[[#This Row],[Etmaal temperatuur °C]]),IF(_34_KNMI_Stations[[#This Row],[Etmaal temperatuur °C]]&lt;stookgrens[],stookgrens[]-_34_KNMI_Stations[[#This Row],[Etmaal temperatuur °C]],0),"")</f>
        <v>10.4</v>
      </c>
      <c r="O11090" s="89">
        <f>_34_KNMI_Stations[[#This Row],[graaddagen]]*_34_KNMI_Stations[[#This Row],[Gewogen factor]]</f>
        <v>11.440000000000001</v>
      </c>
      <c r="P11090" s="89" cm="1">
        <f t="array" ref="P110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91" spans="1:16" x14ac:dyDescent="0.25">
      <c r="A11091">
        <v>356</v>
      </c>
      <c r="B11091" s="110">
        <v>45659</v>
      </c>
      <c r="C11091" s="89">
        <v>3.4</v>
      </c>
      <c r="D11091" s="89">
        <v>3</v>
      </c>
      <c r="E11091" s="96">
        <v>332</v>
      </c>
      <c r="F11091" s="89">
        <v>3.6</v>
      </c>
      <c r="G11091" s="89">
        <v>1014.1</v>
      </c>
      <c r="H11091">
        <v>0.91</v>
      </c>
      <c r="I11091" t="s">
        <v>28</v>
      </c>
      <c r="J11091">
        <v>1.1000000000000001</v>
      </c>
      <c r="K11091">
        <v>1</v>
      </c>
      <c r="L11091">
        <v>2025</v>
      </c>
      <c r="M11091" t="s">
        <v>59</v>
      </c>
      <c r="N11091" s="89" cm="1">
        <f t="array" ref="N11091">IF(ISNUMBER(_34_KNMI_Stations[[#This Row],[Etmaal temperatuur °C]]),IF(_34_KNMI_Stations[[#This Row],[Etmaal temperatuur °C]]&lt;stookgrens[],stookgrens[]-_34_KNMI_Stations[[#This Row],[Etmaal temperatuur °C]],0),"")</f>
        <v>15</v>
      </c>
      <c r="O11091" s="89">
        <f>_34_KNMI_Stations[[#This Row],[graaddagen]]*_34_KNMI_Stations[[#This Row],[Gewogen factor]]</f>
        <v>16.5</v>
      </c>
      <c r="P11091" s="89" cm="1">
        <f t="array" ref="P110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92" spans="1:16" x14ac:dyDescent="0.25">
      <c r="A11092">
        <v>356</v>
      </c>
      <c r="B11092" s="110">
        <v>45660</v>
      </c>
      <c r="C11092" s="89">
        <v>4.7</v>
      </c>
      <c r="D11092" s="89">
        <v>2</v>
      </c>
      <c r="E11092" s="96">
        <v>221</v>
      </c>
      <c r="F11092" s="89">
        <v>5.2</v>
      </c>
      <c r="G11092" s="89">
        <v>1018.9</v>
      </c>
      <c r="H11092">
        <v>0.89</v>
      </c>
      <c r="I11092" t="s">
        <v>28</v>
      </c>
      <c r="J11092">
        <v>1.1000000000000001</v>
      </c>
      <c r="K11092">
        <v>1</v>
      </c>
      <c r="L11092">
        <v>2025</v>
      </c>
      <c r="M11092" t="s">
        <v>59</v>
      </c>
      <c r="N11092" s="89" cm="1">
        <f t="array" ref="N11092">IF(ISNUMBER(_34_KNMI_Stations[[#This Row],[Etmaal temperatuur °C]]),IF(_34_KNMI_Stations[[#This Row],[Etmaal temperatuur °C]]&lt;stookgrens[],stookgrens[]-_34_KNMI_Stations[[#This Row],[Etmaal temperatuur °C]],0),"")</f>
        <v>16</v>
      </c>
      <c r="O11092" s="89">
        <f>_34_KNMI_Stations[[#This Row],[graaddagen]]*_34_KNMI_Stations[[#This Row],[Gewogen factor]]</f>
        <v>17.600000000000001</v>
      </c>
      <c r="P11092" s="89" cm="1">
        <f t="array" ref="P110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93" spans="1:16" x14ac:dyDescent="0.25">
      <c r="A11093">
        <v>356</v>
      </c>
      <c r="B11093" s="110">
        <v>45661</v>
      </c>
      <c r="C11093" s="89">
        <v>2.9</v>
      </c>
      <c r="D11093" s="89">
        <v>1.7</v>
      </c>
      <c r="E11093" s="96">
        <v>183</v>
      </c>
      <c r="F11093" s="89">
        <v>0</v>
      </c>
      <c r="G11093" s="89">
        <v>1016.8</v>
      </c>
      <c r="H11093">
        <v>0.93</v>
      </c>
      <c r="I11093" t="s">
        <v>28</v>
      </c>
      <c r="J11093">
        <v>1.1000000000000001</v>
      </c>
      <c r="K11093">
        <v>1</v>
      </c>
      <c r="L11093">
        <v>2025</v>
      </c>
      <c r="M11093" t="s">
        <v>59</v>
      </c>
      <c r="N11093" s="89" cm="1">
        <f t="array" ref="N11093">IF(ISNUMBER(_34_KNMI_Stations[[#This Row],[Etmaal temperatuur °C]]),IF(_34_KNMI_Stations[[#This Row],[Etmaal temperatuur °C]]&lt;stookgrens[],stookgrens[]-_34_KNMI_Stations[[#This Row],[Etmaal temperatuur °C]],0),"")</f>
        <v>16.3</v>
      </c>
      <c r="O11093" s="89">
        <f>_34_KNMI_Stations[[#This Row],[graaddagen]]*_34_KNMI_Stations[[#This Row],[Gewogen factor]]</f>
        <v>17.930000000000003</v>
      </c>
      <c r="P11093" s="89" cm="1">
        <f t="array" ref="P110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94" spans="1:16" x14ac:dyDescent="0.25">
      <c r="A11094">
        <v>356</v>
      </c>
      <c r="B11094" s="110">
        <v>45662</v>
      </c>
      <c r="C11094" s="89">
        <v>6.5</v>
      </c>
      <c r="D11094" s="89">
        <v>5.7</v>
      </c>
      <c r="E11094" s="96">
        <v>48</v>
      </c>
      <c r="F11094" s="89">
        <v>20.399999999999999</v>
      </c>
      <c r="G11094" s="89">
        <v>993.9</v>
      </c>
      <c r="H11094">
        <v>0.94</v>
      </c>
      <c r="I11094" t="s">
        <v>28</v>
      </c>
      <c r="J11094">
        <v>1.1000000000000001</v>
      </c>
      <c r="K11094">
        <v>1</v>
      </c>
      <c r="L11094">
        <v>2025</v>
      </c>
      <c r="M11094" t="s">
        <v>59</v>
      </c>
      <c r="N11094" s="89" cm="1">
        <f t="array" ref="N11094">IF(ISNUMBER(_34_KNMI_Stations[[#This Row],[Etmaal temperatuur °C]]),IF(_34_KNMI_Stations[[#This Row],[Etmaal temperatuur °C]]&lt;stookgrens[],stookgrens[]-_34_KNMI_Stations[[#This Row],[Etmaal temperatuur °C]],0),"")</f>
        <v>12.3</v>
      </c>
      <c r="O11094" s="89">
        <f>_34_KNMI_Stations[[#This Row],[graaddagen]]*_34_KNMI_Stations[[#This Row],[Gewogen factor]]</f>
        <v>13.530000000000001</v>
      </c>
      <c r="P11094" s="89" cm="1">
        <f t="array" ref="P110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95" spans="1:16" x14ac:dyDescent="0.25">
      <c r="A11095">
        <v>356</v>
      </c>
      <c r="B11095" s="110">
        <v>45663</v>
      </c>
      <c r="C11095" s="89">
        <v>9.1</v>
      </c>
      <c r="D11095" s="89">
        <v>8.6999999999999993</v>
      </c>
      <c r="E11095" s="96">
        <v>110</v>
      </c>
      <c r="F11095" s="89">
        <v>4.4000000000000004</v>
      </c>
      <c r="G11095" s="89">
        <v>985.3</v>
      </c>
      <c r="H11095">
        <v>0.83</v>
      </c>
      <c r="I11095" t="s">
        <v>28</v>
      </c>
      <c r="J11095">
        <v>1.1000000000000001</v>
      </c>
      <c r="K11095">
        <v>1</v>
      </c>
      <c r="L11095">
        <v>2025</v>
      </c>
      <c r="M11095" t="s">
        <v>111</v>
      </c>
      <c r="N11095" s="89" cm="1">
        <f t="array" ref="N11095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1095" s="89">
        <f>_34_KNMI_Stations[[#This Row],[graaddagen]]*_34_KNMI_Stations[[#This Row],[Gewogen factor]]</f>
        <v>10.230000000000002</v>
      </c>
      <c r="P11095" s="89" cm="1">
        <f t="array" ref="P110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96" spans="1:16" x14ac:dyDescent="0.25">
      <c r="A11096">
        <v>356</v>
      </c>
      <c r="B11096" s="110">
        <v>45664</v>
      </c>
      <c r="C11096" s="89">
        <v>6.5</v>
      </c>
      <c r="D11096" s="89">
        <v>3.3</v>
      </c>
      <c r="E11096" s="96">
        <v>283</v>
      </c>
      <c r="F11096" s="89">
        <v>3.9</v>
      </c>
      <c r="G11096" s="89">
        <v>997.8</v>
      </c>
      <c r="H11096">
        <v>0.88</v>
      </c>
      <c r="I11096" t="s">
        <v>28</v>
      </c>
      <c r="J11096">
        <v>1.1000000000000001</v>
      </c>
      <c r="K11096">
        <v>1</v>
      </c>
      <c r="L11096">
        <v>2025</v>
      </c>
      <c r="M11096" t="s">
        <v>111</v>
      </c>
      <c r="N11096" s="89" cm="1">
        <f t="array" ref="N11096">IF(ISNUMBER(_34_KNMI_Stations[[#This Row],[Etmaal temperatuur °C]]),IF(_34_KNMI_Stations[[#This Row],[Etmaal temperatuur °C]]&lt;stookgrens[],stookgrens[]-_34_KNMI_Stations[[#This Row],[Etmaal temperatuur °C]],0),"")</f>
        <v>14.7</v>
      </c>
      <c r="O11096" s="89">
        <f>_34_KNMI_Stations[[#This Row],[graaddagen]]*_34_KNMI_Stations[[#This Row],[Gewogen factor]]</f>
        <v>16.170000000000002</v>
      </c>
      <c r="P11096" s="89" cm="1">
        <f t="array" ref="P110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97" spans="1:16" x14ac:dyDescent="0.25">
      <c r="A11097">
        <v>356</v>
      </c>
      <c r="B11097" s="110">
        <v>45665</v>
      </c>
      <c r="C11097" s="89">
        <v>3.5</v>
      </c>
      <c r="D11097" s="89">
        <v>2</v>
      </c>
      <c r="E11097" s="96">
        <v>289</v>
      </c>
      <c r="F11097" s="89">
        <v>0.5</v>
      </c>
      <c r="G11097" s="89">
        <v>1001.5</v>
      </c>
      <c r="H11097">
        <v>0.9</v>
      </c>
      <c r="I11097" t="s">
        <v>28</v>
      </c>
      <c r="J11097">
        <v>1.1000000000000001</v>
      </c>
      <c r="K11097">
        <v>1</v>
      </c>
      <c r="L11097">
        <v>2025</v>
      </c>
      <c r="M11097" t="s">
        <v>111</v>
      </c>
      <c r="N11097" s="89" cm="1">
        <f t="array" ref="N11097">IF(ISNUMBER(_34_KNMI_Stations[[#This Row],[Etmaal temperatuur °C]]),IF(_34_KNMI_Stations[[#This Row],[Etmaal temperatuur °C]]&lt;stookgrens[],stookgrens[]-_34_KNMI_Stations[[#This Row],[Etmaal temperatuur °C]],0),"")</f>
        <v>16</v>
      </c>
      <c r="O11097" s="89">
        <f>_34_KNMI_Stations[[#This Row],[graaddagen]]*_34_KNMI_Stations[[#This Row],[Gewogen factor]]</f>
        <v>17.600000000000001</v>
      </c>
      <c r="P11097" s="89" cm="1">
        <f t="array" ref="P110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98" spans="1:16" x14ac:dyDescent="0.25">
      <c r="A11098">
        <v>356</v>
      </c>
      <c r="B11098" s="110">
        <v>45666</v>
      </c>
      <c r="C11098" s="89">
        <v>3.2</v>
      </c>
      <c r="D11098" s="89">
        <v>1.6</v>
      </c>
      <c r="E11098" s="96">
        <v>300</v>
      </c>
      <c r="F11098" s="89">
        <v>1.8</v>
      </c>
      <c r="G11098" s="89">
        <v>1004.3</v>
      </c>
      <c r="H11098">
        <v>0.89</v>
      </c>
      <c r="I11098" t="s">
        <v>28</v>
      </c>
      <c r="J11098">
        <v>1.1000000000000001</v>
      </c>
      <c r="K11098">
        <v>1</v>
      </c>
      <c r="L11098">
        <v>2025</v>
      </c>
      <c r="M11098" t="s">
        <v>111</v>
      </c>
      <c r="N11098" s="89" cm="1">
        <f t="array" ref="N11098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11098" s="89">
        <f>_34_KNMI_Stations[[#This Row],[graaddagen]]*_34_KNMI_Stations[[#This Row],[Gewogen factor]]</f>
        <v>18.04</v>
      </c>
      <c r="P11098" s="89" cm="1">
        <f t="array" ref="P110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099" spans="1:16" x14ac:dyDescent="0.25">
      <c r="A11099">
        <v>356</v>
      </c>
      <c r="B11099" s="110">
        <v>45667</v>
      </c>
      <c r="C11099" s="89">
        <v>3.9</v>
      </c>
      <c r="D11099" s="89">
        <v>2</v>
      </c>
      <c r="E11099" s="96">
        <v>458</v>
      </c>
      <c r="F11099" s="89">
        <v>6.4</v>
      </c>
      <c r="G11099" s="89">
        <v>1018</v>
      </c>
      <c r="H11099">
        <v>0.88</v>
      </c>
      <c r="I11099" t="s">
        <v>28</v>
      </c>
      <c r="J11099">
        <v>1.1000000000000001</v>
      </c>
      <c r="K11099">
        <v>1</v>
      </c>
      <c r="L11099">
        <v>2025</v>
      </c>
      <c r="M11099" t="s">
        <v>111</v>
      </c>
      <c r="N11099" s="89" cm="1">
        <f t="array" ref="N11099">IF(ISNUMBER(_34_KNMI_Stations[[#This Row],[Etmaal temperatuur °C]]),IF(_34_KNMI_Stations[[#This Row],[Etmaal temperatuur °C]]&lt;stookgrens[],stookgrens[]-_34_KNMI_Stations[[#This Row],[Etmaal temperatuur °C]],0),"")</f>
        <v>16</v>
      </c>
      <c r="O11099" s="89">
        <f>_34_KNMI_Stations[[#This Row],[graaddagen]]*_34_KNMI_Stations[[#This Row],[Gewogen factor]]</f>
        <v>17.600000000000001</v>
      </c>
      <c r="P11099" s="89" cm="1">
        <f t="array" ref="P110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00" spans="1:16" x14ac:dyDescent="0.25">
      <c r="A11100">
        <v>356</v>
      </c>
      <c r="B11100" s="110">
        <v>45668</v>
      </c>
      <c r="C11100" s="89">
        <v>2.1</v>
      </c>
      <c r="D11100" s="89">
        <v>-0.3</v>
      </c>
      <c r="E11100" s="96">
        <v>474</v>
      </c>
      <c r="F11100" s="89">
        <v>0.1</v>
      </c>
      <c r="G11100" s="89">
        <v>1027.7</v>
      </c>
      <c r="H11100">
        <v>0.94</v>
      </c>
      <c r="I11100" t="s">
        <v>28</v>
      </c>
      <c r="J11100">
        <v>1.1000000000000001</v>
      </c>
      <c r="K11100">
        <v>1</v>
      </c>
      <c r="L11100">
        <v>2025</v>
      </c>
      <c r="M11100" t="s">
        <v>111</v>
      </c>
      <c r="N11100" s="89" cm="1">
        <f t="array" ref="N11100">IF(ISNUMBER(_34_KNMI_Stations[[#This Row],[Etmaal temperatuur °C]]),IF(_34_KNMI_Stations[[#This Row],[Etmaal temperatuur °C]]&lt;stookgrens[],stookgrens[]-_34_KNMI_Stations[[#This Row],[Etmaal temperatuur °C]],0),"")</f>
        <v>18.3</v>
      </c>
      <c r="O11100" s="89">
        <f>_34_KNMI_Stations[[#This Row],[graaddagen]]*_34_KNMI_Stations[[#This Row],[Gewogen factor]]</f>
        <v>20.130000000000003</v>
      </c>
      <c r="P11100" s="89" cm="1">
        <f t="array" ref="P111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01" spans="1:16" x14ac:dyDescent="0.25">
      <c r="A11101">
        <v>356</v>
      </c>
      <c r="B11101" s="110">
        <v>45669</v>
      </c>
      <c r="C11101" s="89">
        <v>1.5</v>
      </c>
      <c r="D11101" s="89">
        <v>2</v>
      </c>
      <c r="E11101" s="96">
        <v>262</v>
      </c>
      <c r="F11101" s="89">
        <v>0</v>
      </c>
      <c r="G11101" s="89">
        <v>1039.2</v>
      </c>
      <c r="H11101">
        <v>0.89</v>
      </c>
      <c r="I11101" t="s">
        <v>28</v>
      </c>
      <c r="J11101">
        <v>1.1000000000000001</v>
      </c>
      <c r="K11101">
        <v>1</v>
      </c>
      <c r="L11101">
        <v>2025</v>
      </c>
      <c r="M11101" t="s">
        <v>111</v>
      </c>
      <c r="N11101" s="89" cm="1">
        <f t="array" ref="N11101">IF(ISNUMBER(_34_KNMI_Stations[[#This Row],[Etmaal temperatuur °C]]),IF(_34_KNMI_Stations[[#This Row],[Etmaal temperatuur °C]]&lt;stookgrens[],stookgrens[]-_34_KNMI_Stations[[#This Row],[Etmaal temperatuur °C]],0),"")</f>
        <v>16</v>
      </c>
      <c r="O11101" s="89">
        <f>_34_KNMI_Stations[[#This Row],[graaddagen]]*_34_KNMI_Stations[[#This Row],[Gewogen factor]]</f>
        <v>17.600000000000001</v>
      </c>
      <c r="P11101" s="89" cm="1">
        <f t="array" ref="P111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02" spans="1:16" x14ac:dyDescent="0.25">
      <c r="A11102">
        <v>356</v>
      </c>
      <c r="B11102" s="110">
        <v>45670</v>
      </c>
      <c r="C11102" s="89">
        <v>2</v>
      </c>
      <c r="D11102" s="89">
        <v>0.5</v>
      </c>
      <c r="E11102" s="96">
        <v>496</v>
      </c>
      <c r="F11102" s="89">
        <v>0</v>
      </c>
      <c r="G11102" s="89">
        <v>1040.8</v>
      </c>
      <c r="H11102">
        <v>0.85</v>
      </c>
      <c r="I11102" t="s">
        <v>28</v>
      </c>
      <c r="J11102">
        <v>1.1000000000000001</v>
      </c>
      <c r="K11102">
        <v>1</v>
      </c>
      <c r="L11102">
        <v>2025</v>
      </c>
      <c r="M11102" t="s">
        <v>112</v>
      </c>
      <c r="N11102" s="89" cm="1">
        <f t="array" ref="N11102">IF(ISNUMBER(_34_KNMI_Stations[[#This Row],[Etmaal temperatuur °C]]),IF(_34_KNMI_Stations[[#This Row],[Etmaal temperatuur °C]]&lt;stookgrens[],stookgrens[]-_34_KNMI_Stations[[#This Row],[Etmaal temperatuur °C]],0),"")</f>
        <v>17.5</v>
      </c>
      <c r="O11102" s="89">
        <f>_34_KNMI_Stations[[#This Row],[graaddagen]]*_34_KNMI_Stations[[#This Row],[Gewogen factor]]</f>
        <v>19.25</v>
      </c>
      <c r="P11102" s="89" cm="1">
        <f t="array" ref="P111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03" spans="1:16" x14ac:dyDescent="0.25">
      <c r="A11103">
        <v>356</v>
      </c>
      <c r="B11103" s="110">
        <v>45671</v>
      </c>
      <c r="C11103" s="89">
        <v>3.4</v>
      </c>
      <c r="D11103" s="89">
        <v>1.7</v>
      </c>
      <c r="E11103" s="96">
        <v>289</v>
      </c>
      <c r="F11103" s="89">
        <v>0.1</v>
      </c>
      <c r="G11103" s="89">
        <v>1034.3</v>
      </c>
      <c r="H11103">
        <v>0.88</v>
      </c>
      <c r="I11103" t="s">
        <v>28</v>
      </c>
      <c r="J11103">
        <v>1.1000000000000001</v>
      </c>
      <c r="K11103">
        <v>1</v>
      </c>
      <c r="L11103">
        <v>2025</v>
      </c>
      <c r="M11103" t="s">
        <v>112</v>
      </c>
      <c r="N11103" s="89" cm="1">
        <f t="array" ref="N11103">IF(ISNUMBER(_34_KNMI_Stations[[#This Row],[Etmaal temperatuur °C]]),IF(_34_KNMI_Stations[[#This Row],[Etmaal temperatuur °C]]&lt;stookgrens[],stookgrens[]-_34_KNMI_Stations[[#This Row],[Etmaal temperatuur °C]],0),"")</f>
        <v>16.3</v>
      </c>
      <c r="O11103" s="89">
        <f>_34_KNMI_Stations[[#This Row],[graaddagen]]*_34_KNMI_Stations[[#This Row],[Gewogen factor]]</f>
        <v>17.930000000000003</v>
      </c>
      <c r="P11103" s="89" cm="1">
        <f t="array" ref="P111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04" spans="1:16" x14ac:dyDescent="0.25">
      <c r="A11104">
        <v>356</v>
      </c>
      <c r="B11104" s="110">
        <v>45672</v>
      </c>
      <c r="C11104" s="89">
        <v>1.5</v>
      </c>
      <c r="D11104" s="89">
        <v>6</v>
      </c>
      <c r="E11104" s="96">
        <v>156</v>
      </c>
      <c r="F11104" s="89">
        <v>0.1</v>
      </c>
      <c r="G11104" s="89">
        <v>1033.9000000000001</v>
      </c>
      <c r="H11104">
        <v>0.99</v>
      </c>
      <c r="I11104" t="s">
        <v>28</v>
      </c>
      <c r="J11104">
        <v>1.1000000000000001</v>
      </c>
      <c r="K11104">
        <v>1</v>
      </c>
      <c r="L11104">
        <v>2025</v>
      </c>
      <c r="M11104" t="s">
        <v>112</v>
      </c>
      <c r="N11104" s="89" cm="1">
        <f t="array" ref="N11104">IF(ISNUMBER(_34_KNMI_Stations[[#This Row],[Etmaal temperatuur °C]]),IF(_34_KNMI_Stations[[#This Row],[Etmaal temperatuur °C]]&lt;stookgrens[],stookgrens[]-_34_KNMI_Stations[[#This Row],[Etmaal temperatuur °C]],0),"")</f>
        <v>12</v>
      </c>
      <c r="O11104" s="89">
        <f>_34_KNMI_Stations[[#This Row],[graaddagen]]*_34_KNMI_Stations[[#This Row],[Gewogen factor]]</f>
        <v>13.200000000000001</v>
      </c>
      <c r="P11104" s="89" cm="1">
        <f t="array" ref="P111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05" spans="1:16" x14ac:dyDescent="0.25">
      <c r="A11105">
        <v>356</v>
      </c>
      <c r="B11105" s="110">
        <v>45673</v>
      </c>
      <c r="C11105" s="89">
        <v>2.7</v>
      </c>
      <c r="D11105" s="89">
        <v>3.1</v>
      </c>
      <c r="E11105" s="96">
        <v>90</v>
      </c>
      <c r="F11105" s="89">
        <v>-0.1</v>
      </c>
      <c r="G11105" s="89">
        <v>1036.7</v>
      </c>
      <c r="H11105">
        <v>0.98</v>
      </c>
      <c r="I11105" t="s">
        <v>28</v>
      </c>
      <c r="J11105">
        <v>1.1000000000000001</v>
      </c>
      <c r="K11105">
        <v>1</v>
      </c>
      <c r="L11105">
        <v>2025</v>
      </c>
      <c r="M11105" t="s">
        <v>112</v>
      </c>
      <c r="N11105" s="89" cm="1">
        <f t="array" ref="N11105">IF(ISNUMBER(_34_KNMI_Stations[[#This Row],[Etmaal temperatuur °C]]),IF(_34_KNMI_Stations[[#This Row],[Etmaal temperatuur °C]]&lt;stookgrens[],stookgrens[]-_34_KNMI_Stations[[#This Row],[Etmaal temperatuur °C]],0),"")</f>
        <v>14.9</v>
      </c>
      <c r="O11105" s="89">
        <f>_34_KNMI_Stations[[#This Row],[graaddagen]]*_34_KNMI_Stations[[#This Row],[Gewogen factor]]</f>
        <v>16.39</v>
      </c>
      <c r="P11105" s="89" cm="1">
        <f t="array" ref="P111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06" spans="1:16" x14ac:dyDescent="0.25">
      <c r="A11106">
        <v>356</v>
      </c>
      <c r="B11106" s="110">
        <v>45674</v>
      </c>
      <c r="C11106" s="89">
        <v>1.5</v>
      </c>
      <c r="D11106" s="89">
        <v>0</v>
      </c>
      <c r="E11106" s="96">
        <v>121</v>
      </c>
      <c r="F11106" s="89">
        <v>0</v>
      </c>
      <c r="G11106" s="89">
        <v>1037.2</v>
      </c>
      <c r="H11106">
        <v>0.99</v>
      </c>
      <c r="I11106" t="s">
        <v>28</v>
      </c>
      <c r="J11106">
        <v>1.1000000000000001</v>
      </c>
      <c r="K11106">
        <v>1</v>
      </c>
      <c r="L11106">
        <v>2025</v>
      </c>
      <c r="M11106" t="s">
        <v>112</v>
      </c>
      <c r="N11106" s="89" cm="1">
        <f t="array" ref="N11106">IF(ISNUMBER(_34_KNMI_Stations[[#This Row],[Etmaal temperatuur °C]]),IF(_34_KNMI_Stations[[#This Row],[Etmaal temperatuur °C]]&lt;stookgrens[],stookgrens[]-_34_KNMI_Stations[[#This Row],[Etmaal temperatuur °C]],0),"")</f>
        <v>18</v>
      </c>
      <c r="O11106" s="89">
        <f>_34_KNMI_Stations[[#This Row],[graaddagen]]*_34_KNMI_Stations[[#This Row],[Gewogen factor]]</f>
        <v>19.8</v>
      </c>
      <c r="P11106" s="89" cm="1">
        <f t="array" ref="P111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07" spans="1:16" x14ac:dyDescent="0.25">
      <c r="A11107">
        <v>356</v>
      </c>
      <c r="B11107" s="110">
        <v>45675</v>
      </c>
      <c r="C11107" s="89">
        <v>2.5</v>
      </c>
      <c r="D11107" s="89">
        <v>-0.6</v>
      </c>
      <c r="E11107" s="96">
        <v>136</v>
      </c>
      <c r="F11107" s="89">
        <v>0</v>
      </c>
      <c r="G11107" s="89">
        <v>1031.0999999999999</v>
      </c>
      <c r="H11107">
        <v>0.99</v>
      </c>
      <c r="I11107" t="s">
        <v>28</v>
      </c>
      <c r="J11107">
        <v>1.1000000000000001</v>
      </c>
      <c r="K11107">
        <v>1</v>
      </c>
      <c r="L11107">
        <v>2025</v>
      </c>
      <c r="M11107" t="s">
        <v>112</v>
      </c>
      <c r="N11107" s="89" cm="1">
        <f t="array" ref="N11107">IF(ISNUMBER(_34_KNMI_Stations[[#This Row],[Etmaal temperatuur °C]]),IF(_34_KNMI_Stations[[#This Row],[Etmaal temperatuur °C]]&lt;stookgrens[],stookgrens[]-_34_KNMI_Stations[[#This Row],[Etmaal temperatuur °C]],0),"")</f>
        <v>18.600000000000001</v>
      </c>
      <c r="O11107" s="89">
        <f>_34_KNMI_Stations[[#This Row],[graaddagen]]*_34_KNMI_Stations[[#This Row],[Gewogen factor]]</f>
        <v>20.460000000000004</v>
      </c>
      <c r="P11107" s="89" cm="1">
        <f t="array" ref="P111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08" spans="1:16" x14ac:dyDescent="0.25">
      <c r="A11108">
        <v>356</v>
      </c>
      <c r="B11108" s="110">
        <v>45676</v>
      </c>
      <c r="C11108" s="89">
        <v>1.4</v>
      </c>
      <c r="D11108" s="89">
        <v>-0.9</v>
      </c>
      <c r="E11108" s="96">
        <v>82</v>
      </c>
      <c r="F11108" s="89">
        <v>0</v>
      </c>
      <c r="G11108" s="89">
        <v>1023.2</v>
      </c>
      <c r="H11108">
        <v>0.98</v>
      </c>
      <c r="I11108" t="s">
        <v>28</v>
      </c>
      <c r="J11108">
        <v>1.1000000000000001</v>
      </c>
      <c r="K11108">
        <v>1</v>
      </c>
      <c r="L11108">
        <v>2025</v>
      </c>
      <c r="M11108" t="s">
        <v>112</v>
      </c>
      <c r="N11108" s="89" cm="1">
        <f t="array" ref="N11108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11108" s="89">
        <f>_34_KNMI_Stations[[#This Row],[graaddagen]]*_34_KNMI_Stations[[#This Row],[Gewogen factor]]</f>
        <v>20.79</v>
      </c>
      <c r="P11108" s="89" cm="1">
        <f t="array" ref="P111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09" spans="1:16" x14ac:dyDescent="0.25">
      <c r="A11109">
        <v>356</v>
      </c>
      <c r="B11109" s="110">
        <v>45677</v>
      </c>
      <c r="C11109" s="89">
        <v>2.2000000000000002</v>
      </c>
      <c r="D11109" s="89">
        <v>-0.5</v>
      </c>
      <c r="E11109" s="96">
        <v>100</v>
      </c>
      <c r="F11109" s="89">
        <v>0</v>
      </c>
      <c r="G11109" s="89">
        <v>1019.6</v>
      </c>
      <c r="H11109">
        <v>0.96</v>
      </c>
      <c r="I11109" t="s">
        <v>28</v>
      </c>
      <c r="J11109">
        <v>1.1000000000000001</v>
      </c>
      <c r="K11109">
        <v>1</v>
      </c>
      <c r="L11109">
        <v>2025</v>
      </c>
      <c r="M11109" t="s">
        <v>113</v>
      </c>
      <c r="N11109" s="89" cm="1">
        <f t="array" ref="N11109">IF(ISNUMBER(_34_KNMI_Stations[[#This Row],[Etmaal temperatuur °C]]),IF(_34_KNMI_Stations[[#This Row],[Etmaal temperatuur °C]]&lt;stookgrens[],stookgrens[]-_34_KNMI_Stations[[#This Row],[Etmaal temperatuur °C]],0),"")</f>
        <v>18.5</v>
      </c>
      <c r="O11109" s="89">
        <f>_34_KNMI_Stations[[#This Row],[graaddagen]]*_34_KNMI_Stations[[#This Row],[Gewogen factor]]</f>
        <v>20.350000000000001</v>
      </c>
      <c r="P11109" s="89" cm="1">
        <f t="array" ref="P111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10" spans="1:16" x14ac:dyDescent="0.25">
      <c r="A11110">
        <v>356</v>
      </c>
      <c r="B11110" s="110">
        <v>45678</v>
      </c>
      <c r="C11110" s="89">
        <v>2.9</v>
      </c>
      <c r="D11110" s="89">
        <v>-0.6</v>
      </c>
      <c r="E11110" s="96">
        <v>153</v>
      </c>
      <c r="F11110" s="89">
        <v>0</v>
      </c>
      <c r="G11110" s="89">
        <v>1015.8</v>
      </c>
      <c r="H11110">
        <v>0.98</v>
      </c>
      <c r="I11110" t="s">
        <v>28</v>
      </c>
      <c r="J11110">
        <v>1.1000000000000001</v>
      </c>
      <c r="K11110">
        <v>1</v>
      </c>
      <c r="L11110">
        <v>2025</v>
      </c>
      <c r="M11110" t="s">
        <v>113</v>
      </c>
      <c r="N11110" s="89" cm="1">
        <f t="array" ref="N11110">IF(ISNUMBER(_34_KNMI_Stations[[#This Row],[Etmaal temperatuur °C]]),IF(_34_KNMI_Stations[[#This Row],[Etmaal temperatuur °C]]&lt;stookgrens[],stookgrens[]-_34_KNMI_Stations[[#This Row],[Etmaal temperatuur °C]],0),"")</f>
        <v>18.600000000000001</v>
      </c>
      <c r="O11110" s="89">
        <f>_34_KNMI_Stations[[#This Row],[graaddagen]]*_34_KNMI_Stations[[#This Row],[Gewogen factor]]</f>
        <v>20.460000000000004</v>
      </c>
      <c r="P11110" s="89" cm="1">
        <f t="array" ref="P111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11" spans="1:16" x14ac:dyDescent="0.25">
      <c r="A11111">
        <v>356</v>
      </c>
      <c r="B11111" s="110">
        <v>45679</v>
      </c>
      <c r="C11111" s="89">
        <v>2.7</v>
      </c>
      <c r="D11111" s="89">
        <v>2.1</v>
      </c>
      <c r="E11111" s="96">
        <v>147</v>
      </c>
      <c r="F11111" s="89">
        <v>8.3000000000000007</v>
      </c>
      <c r="G11111" s="89">
        <v>1003.9</v>
      </c>
      <c r="H11111">
        <v>0.96</v>
      </c>
      <c r="I11111" t="s">
        <v>28</v>
      </c>
      <c r="J11111">
        <v>1.1000000000000001</v>
      </c>
      <c r="K11111">
        <v>1</v>
      </c>
      <c r="L11111">
        <v>2025</v>
      </c>
      <c r="M11111" t="s">
        <v>113</v>
      </c>
      <c r="N11111" s="89" cm="1">
        <f t="array" ref="N11111">IF(ISNUMBER(_34_KNMI_Stations[[#This Row],[Etmaal temperatuur °C]]),IF(_34_KNMI_Stations[[#This Row],[Etmaal temperatuur °C]]&lt;stookgrens[],stookgrens[]-_34_KNMI_Stations[[#This Row],[Etmaal temperatuur °C]],0),"")</f>
        <v>15.9</v>
      </c>
      <c r="O11111" s="89">
        <f>_34_KNMI_Stations[[#This Row],[graaddagen]]*_34_KNMI_Stations[[#This Row],[Gewogen factor]]</f>
        <v>17.490000000000002</v>
      </c>
      <c r="P11111" s="89" cm="1">
        <f t="array" ref="P111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12" spans="1:16" x14ac:dyDescent="0.25">
      <c r="A11112">
        <v>356</v>
      </c>
      <c r="B11112" s="110">
        <v>45680</v>
      </c>
      <c r="C11112" s="89">
        <v>5.8</v>
      </c>
      <c r="D11112" s="89">
        <v>5.3</v>
      </c>
      <c r="E11112" s="96">
        <v>258</v>
      </c>
      <c r="F11112" s="89">
        <v>3.5</v>
      </c>
      <c r="G11112" s="89">
        <v>1003.5</v>
      </c>
      <c r="H11112">
        <v>0.89</v>
      </c>
      <c r="I11112" t="s">
        <v>28</v>
      </c>
      <c r="J11112">
        <v>1.1000000000000001</v>
      </c>
      <c r="K11112">
        <v>1</v>
      </c>
      <c r="L11112">
        <v>2025</v>
      </c>
      <c r="M11112" t="s">
        <v>113</v>
      </c>
      <c r="N11112" s="89" cm="1">
        <f t="array" ref="N11112">IF(ISNUMBER(_34_KNMI_Stations[[#This Row],[Etmaal temperatuur °C]]),IF(_34_KNMI_Stations[[#This Row],[Etmaal temperatuur °C]]&lt;stookgrens[],stookgrens[]-_34_KNMI_Stations[[#This Row],[Etmaal temperatuur °C]],0),"")</f>
        <v>12.7</v>
      </c>
      <c r="O11112" s="89">
        <f>_34_KNMI_Stations[[#This Row],[graaddagen]]*_34_KNMI_Stations[[#This Row],[Gewogen factor]]</f>
        <v>13.97</v>
      </c>
      <c r="P11112" s="89" cm="1">
        <f t="array" ref="P111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13" spans="1:16" x14ac:dyDescent="0.25">
      <c r="A11113">
        <v>356</v>
      </c>
      <c r="B11113" s="110">
        <v>45681</v>
      </c>
      <c r="C11113" s="89">
        <v>6</v>
      </c>
      <c r="D11113" s="89">
        <v>7.6</v>
      </c>
      <c r="E11113" s="96">
        <v>98</v>
      </c>
      <c r="F11113" s="89">
        <v>3.1</v>
      </c>
      <c r="G11113" s="89">
        <v>1001.4</v>
      </c>
      <c r="H11113">
        <v>0.89</v>
      </c>
      <c r="I11113" t="s">
        <v>28</v>
      </c>
      <c r="J11113">
        <v>1.1000000000000001</v>
      </c>
      <c r="K11113">
        <v>1</v>
      </c>
      <c r="L11113">
        <v>2025</v>
      </c>
      <c r="M11113" t="s">
        <v>113</v>
      </c>
      <c r="N11113" s="89" cm="1">
        <f t="array" ref="N11113">IF(ISNUMBER(_34_KNMI_Stations[[#This Row],[Etmaal temperatuur °C]]),IF(_34_KNMI_Stations[[#This Row],[Etmaal temperatuur °C]]&lt;stookgrens[],stookgrens[]-_34_KNMI_Stations[[#This Row],[Etmaal temperatuur °C]],0),"")</f>
        <v>10.4</v>
      </c>
      <c r="O11113" s="89">
        <f>_34_KNMI_Stations[[#This Row],[graaddagen]]*_34_KNMI_Stations[[#This Row],[Gewogen factor]]</f>
        <v>11.440000000000001</v>
      </c>
      <c r="P11113" s="89" cm="1">
        <f t="array" ref="P111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14" spans="1:16" x14ac:dyDescent="0.25">
      <c r="A11114">
        <v>356</v>
      </c>
      <c r="B11114" s="110">
        <v>45682</v>
      </c>
      <c r="C11114" s="89">
        <v>2</v>
      </c>
      <c r="D11114" s="89">
        <v>5.2</v>
      </c>
      <c r="E11114" s="96">
        <v>218</v>
      </c>
      <c r="F11114" s="89">
        <v>6.9</v>
      </c>
      <c r="G11114" s="89">
        <v>1004.5</v>
      </c>
      <c r="H11114">
        <v>0.95</v>
      </c>
      <c r="I11114" t="s">
        <v>28</v>
      </c>
      <c r="J11114">
        <v>1.1000000000000001</v>
      </c>
      <c r="K11114">
        <v>1</v>
      </c>
      <c r="L11114">
        <v>2025</v>
      </c>
      <c r="M11114" t="s">
        <v>113</v>
      </c>
      <c r="N11114" s="89" cm="1">
        <f t="array" ref="N11114">IF(ISNUMBER(_34_KNMI_Stations[[#This Row],[Etmaal temperatuur °C]]),IF(_34_KNMI_Stations[[#This Row],[Etmaal temperatuur °C]]&lt;stookgrens[],stookgrens[]-_34_KNMI_Stations[[#This Row],[Etmaal temperatuur °C]],0),"")</f>
        <v>12.8</v>
      </c>
      <c r="O11114" s="89">
        <f>_34_KNMI_Stations[[#This Row],[graaddagen]]*_34_KNMI_Stations[[#This Row],[Gewogen factor]]</f>
        <v>14.080000000000002</v>
      </c>
      <c r="P11114" s="89" cm="1">
        <f t="array" ref="P111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15" spans="1:16" x14ac:dyDescent="0.25">
      <c r="A11115">
        <v>356</v>
      </c>
      <c r="B11115" s="110">
        <v>45683</v>
      </c>
      <c r="C11115" s="89">
        <v>4.5999999999999996</v>
      </c>
      <c r="D11115" s="89">
        <v>3.7</v>
      </c>
      <c r="E11115" s="96">
        <v>430</v>
      </c>
      <c r="F11115" s="89">
        <v>2.2000000000000002</v>
      </c>
      <c r="G11115" s="89">
        <v>1002.8</v>
      </c>
      <c r="H11115">
        <v>0.89</v>
      </c>
      <c r="I11115" t="s">
        <v>28</v>
      </c>
      <c r="J11115">
        <v>1.1000000000000001</v>
      </c>
      <c r="K11115">
        <v>1</v>
      </c>
      <c r="L11115">
        <v>2025</v>
      </c>
      <c r="M11115" t="s">
        <v>113</v>
      </c>
      <c r="N11115" s="89" cm="1">
        <f t="array" ref="N11115">IF(ISNUMBER(_34_KNMI_Stations[[#This Row],[Etmaal temperatuur °C]]),IF(_34_KNMI_Stations[[#This Row],[Etmaal temperatuur °C]]&lt;stookgrens[],stookgrens[]-_34_KNMI_Stations[[#This Row],[Etmaal temperatuur °C]],0),"")</f>
        <v>14.3</v>
      </c>
      <c r="O11115" s="89">
        <f>_34_KNMI_Stations[[#This Row],[graaddagen]]*_34_KNMI_Stations[[#This Row],[Gewogen factor]]</f>
        <v>15.730000000000002</v>
      </c>
      <c r="P11115" s="89" cm="1">
        <f t="array" ref="P111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16" spans="1:16" x14ac:dyDescent="0.25">
      <c r="A11116">
        <v>356</v>
      </c>
      <c r="B11116" s="110">
        <v>45684</v>
      </c>
      <c r="C11116" s="89">
        <v>6.8</v>
      </c>
      <c r="D11116" s="89">
        <v>9.1</v>
      </c>
      <c r="E11116" s="96">
        <v>535</v>
      </c>
      <c r="F11116" s="89">
        <v>4.3</v>
      </c>
      <c r="G11116" s="89">
        <v>988.6</v>
      </c>
      <c r="H11116">
        <v>0.78</v>
      </c>
      <c r="I11116" t="s">
        <v>28</v>
      </c>
      <c r="J11116">
        <v>1.1000000000000001</v>
      </c>
      <c r="K11116">
        <v>1</v>
      </c>
      <c r="L11116">
        <v>2025</v>
      </c>
      <c r="M11116" t="s">
        <v>114</v>
      </c>
      <c r="N11116" s="89" cm="1">
        <f t="array" ref="N11116">IF(ISNUMBER(_34_KNMI_Stations[[#This Row],[Etmaal temperatuur °C]]),IF(_34_KNMI_Stations[[#This Row],[Etmaal temperatuur °C]]&lt;stookgrens[],stookgrens[]-_34_KNMI_Stations[[#This Row],[Etmaal temperatuur °C]],0),"")</f>
        <v>8.9</v>
      </c>
      <c r="O11116" s="89">
        <f>_34_KNMI_Stations[[#This Row],[graaddagen]]*_34_KNMI_Stations[[#This Row],[Gewogen factor]]</f>
        <v>9.7900000000000009</v>
      </c>
      <c r="P11116" s="89" cm="1">
        <f t="array" ref="P111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17" spans="1:16" x14ac:dyDescent="0.25">
      <c r="A11117">
        <v>356</v>
      </c>
      <c r="B11117" s="110">
        <v>45685</v>
      </c>
      <c r="C11117" s="89">
        <v>6.3</v>
      </c>
      <c r="D11117" s="89">
        <v>7.8</v>
      </c>
      <c r="E11117" s="96">
        <v>212</v>
      </c>
      <c r="F11117" s="89">
        <v>2.4</v>
      </c>
      <c r="G11117" s="89">
        <v>990</v>
      </c>
      <c r="H11117">
        <v>0.82</v>
      </c>
      <c r="I11117" t="s">
        <v>28</v>
      </c>
      <c r="J11117">
        <v>1.1000000000000001</v>
      </c>
      <c r="K11117">
        <v>1</v>
      </c>
      <c r="L11117">
        <v>2025</v>
      </c>
      <c r="M11117" t="s">
        <v>114</v>
      </c>
      <c r="N11117" s="89" cm="1">
        <f t="array" ref="N11117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11117" s="89">
        <f>_34_KNMI_Stations[[#This Row],[graaddagen]]*_34_KNMI_Stations[[#This Row],[Gewogen factor]]</f>
        <v>11.22</v>
      </c>
      <c r="P11117" s="89" cm="1">
        <f t="array" ref="P111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18" spans="1:16" x14ac:dyDescent="0.25">
      <c r="A11118">
        <v>356</v>
      </c>
      <c r="B11118" s="110">
        <v>45686</v>
      </c>
      <c r="C11118" s="89">
        <v>5.3</v>
      </c>
      <c r="D11118" s="89">
        <v>6.9</v>
      </c>
      <c r="E11118" s="96">
        <v>312</v>
      </c>
      <c r="F11118" s="89">
        <v>2</v>
      </c>
      <c r="G11118" s="89">
        <v>1002.6</v>
      </c>
      <c r="H11118">
        <v>0.89</v>
      </c>
      <c r="I11118" t="s">
        <v>28</v>
      </c>
      <c r="J11118">
        <v>1.1000000000000001</v>
      </c>
      <c r="K11118">
        <v>1</v>
      </c>
      <c r="L11118">
        <v>2025</v>
      </c>
      <c r="M11118" t="s">
        <v>114</v>
      </c>
      <c r="N11118" s="89" cm="1">
        <f t="array" ref="N11118">IF(ISNUMBER(_34_KNMI_Stations[[#This Row],[Etmaal temperatuur °C]]),IF(_34_KNMI_Stations[[#This Row],[Etmaal temperatuur °C]]&lt;stookgrens[],stookgrens[]-_34_KNMI_Stations[[#This Row],[Etmaal temperatuur °C]],0),"")</f>
        <v>11.1</v>
      </c>
      <c r="O11118" s="89">
        <f>_34_KNMI_Stations[[#This Row],[graaddagen]]*_34_KNMI_Stations[[#This Row],[Gewogen factor]]</f>
        <v>12.21</v>
      </c>
      <c r="P11118" s="89" cm="1">
        <f t="array" ref="P111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19" spans="1:16" x14ac:dyDescent="0.25">
      <c r="A11119">
        <v>356</v>
      </c>
      <c r="B11119" s="110">
        <v>45687</v>
      </c>
      <c r="C11119" s="89">
        <v>2.2999999999999998</v>
      </c>
      <c r="D11119" s="89">
        <v>4.5</v>
      </c>
      <c r="E11119" s="96">
        <v>194</v>
      </c>
      <c r="F11119" s="89">
        <v>5.2</v>
      </c>
      <c r="G11119" s="89">
        <v>1016.6</v>
      </c>
      <c r="H11119">
        <v>0.93</v>
      </c>
      <c r="I11119" t="s">
        <v>28</v>
      </c>
      <c r="J11119">
        <v>1.1000000000000001</v>
      </c>
      <c r="K11119">
        <v>1</v>
      </c>
      <c r="L11119">
        <v>2025</v>
      </c>
      <c r="M11119" t="s">
        <v>114</v>
      </c>
      <c r="N11119" s="89" cm="1">
        <f t="array" ref="N11119">IF(ISNUMBER(_34_KNMI_Stations[[#This Row],[Etmaal temperatuur °C]]),IF(_34_KNMI_Stations[[#This Row],[Etmaal temperatuur °C]]&lt;stookgrens[],stookgrens[]-_34_KNMI_Stations[[#This Row],[Etmaal temperatuur °C]],0),"")</f>
        <v>13.5</v>
      </c>
      <c r="O11119" s="89">
        <f>_34_KNMI_Stations[[#This Row],[graaddagen]]*_34_KNMI_Stations[[#This Row],[Gewogen factor]]</f>
        <v>14.850000000000001</v>
      </c>
      <c r="P11119" s="89" cm="1">
        <f t="array" ref="P111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20" spans="1:16" x14ac:dyDescent="0.25">
      <c r="A11120">
        <v>356</v>
      </c>
      <c r="B11120" s="110">
        <v>45688</v>
      </c>
      <c r="C11120" s="89">
        <v>2.4</v>
      </c>
      <c r="D11120" s="89">
        <v>1.6</v>
      </c>
      <c r="E11120" s="96">
        <v>378</v>
      </c>
      <c r="F11120" s="89">
        <v>0</v>
      </c>
      <c r="G11120" s="89">
        <v>1027.9000000000001</v>
      </c>
      <c r="H11120">
        <v>0.94</v>
      </c>
      <c r="I11120" t="s">
        <v>28</v>
      </c>
      <c r="J11120">
        <v>1.1000000000000001</v>
      </c>
      <c r="K11120">
        <v>1</v>
      </c>
      <c r="L11120">
        <v>2025</v>
      </c>
      <c r="M11120" t="s">
        <v>114</v>
      </c>
      <c r="N11120" s="89" cm="1">
        <f t="array" ref="N11120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11120" s="89">
        <f>_34_KNMI_Stations[[#This Row],[graaddagen]]*_34_KNMI_Stations[[#This Row],[Gewogen factor]]</f>
        <v>18.04</v>
      </c>
      <c r="P11120" s="89" cm="1">
        <f t="array" ref="P111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21" spans="1:16" x14ac:dyDescent="0.25">
      <c r="A11121">
        <v>356</v>
      </c>
      <c r="B11121" s="110">
        <v>45689</v>
      </c>
      <c r="C11121" s="89">
        <v>2</v>
      </c>
      <c r="D11121" s="89">
        <v>0.2</v>
      </c>
      <c r="E11121" s="96">
        <v>745</v>
      </c>
      <c r="F11121" s="89">
        <v>0</v>
      </c>
      <c r="G11121" s="89">
        <v>1031.3</v>
      </c>
      <c r="H11121">
        <v>0.89</v>
      </c>
      <c r="I11121" t="s">
        <v>28</v>
      </c>
      <c r="J11121">
        <v>1.1000000000000001</v>
      </c>
      <c r="K11121">
        <v>2</v>
      </c>
      <c r="L11121">
        <v>2025</v>
      </c>
      <c r="M11121" t="s">
        <v>114</v>
      </c>
      <c r="N11121" s="89" cm="1">
        <f t="array" ref="N11121">IF(ISNUMBER(_34_KNMI_Stations[[#This Row],[Etmaal temperatuur °C]]),IF(_34_KNMI_Stations[[#This Row],[Etmaal temperatuur °C]]&lt;stookgrens[],stookgrens[]-_34_KNMI_Stations[[#This Row],[Etmaal temperatuur °C]],0),"")</f>
        <v>17.8</v>
      </c>
      <c r="O11121" s="89">
        <f>_34_KNMI_Stations[[#This Row],[graaddagen]]*_34_KNMI_Stations[[#This Row],[Gewogen factor]]</f>
        <v>19.580000000000002</v>
      </c>
      <c r="P11121" s="89" cm="1">
        <f t="array" ref="P111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22" spans="1:16" x14ac:dyDescent="0.25">
      <c r="A11122">
        <v>356</v>
      </c>
      <c r="B11122" s="110">
        <v>45690</v>
      </c>
      <c r="C11122" s="89">
        <v>1.8</v>
      </c>
      <c r="D11122" s="89">
        <v>-0.8</v>
      </c>
      <c r="E11122" s="96">
        <v>829</v>
      </c>
      <c r="F11122" s="89">
        <v>0</v>
      </c>
      <c r="G11122" s="89">
        <v>1025.5999999999999</v>
      </c>
      <c r="H11122">
        <v>0.89</v>
      </c>
      <c r="I11122" t="s">
        <v>28</v>
      </c>
      <c r="J11122">
        <v>1.1000000000000001</v>
      </c>
      <c r="K11122">
        <v>2</v>
      </c>
      <c r="L11122">
        <v>2025</v>
      </c>
      <c r="M11122" t="s">
        <v>114</v>
      </c>
      <c r="N11122" s="89" cm="1">
        <f t="array" ref="N11122">IF(ISNUMBER(_34_KNMI_Stations[[#This Row],[Etmaal temperatuur °C]]),IF(_34_KNMI_Stations[[#This Row],[Etmaal temperatuur °C]]&lt;stookgrens[],stookgrens[]-_34_KNMI_Stations[[#This Row],[Etmaal temperatuur °C]],0),"")</f>
        <v>18.8</v>
      </c>
      <c r="O11122" s="89">
        <f>_34_KNMI_Stations[[#This Row],[graaddagen]]*_34_KNMI_Stations[[#This Row],[Gewogen factor]]</f>
        <v>20.680000000000003</v>
      </c>
      <c r="P11122" s="89" cm="1">
        <f t="array" ref="P111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23" spans="1:16" x14ac:dyDescent="0.25">
      <c r="A11123">
        <v>356</v>
      </c>
      <c r="B11123" s="110">
        <v>45691</v>
      </c>
      <c r="C11123" s="89">
        <v>2.1</v>
      </c>
      <c r="D11123" s="89">
        <v>0.9</v>
      </c>
      <c r="E11123" s="96">
        <v>781</v>
      </c>
      <c r="F11123" s="89">
        <v>0</v>
      </c>
      <c r="G11123" s="89">
        <v>1026.8</v>
      </c>
      <c r="H11123">
        <v>0.89</v>
      </c>
      <c r="I11123" t="s">
        <v>28</v>
      </c>
      <c r="J11123">
        <v>1.1000000000000001</v>
      </c>
      <c r="K11123">
        <v>2</v>
      </c>
      <c r="L11123">
        <v>2025</v>
      </c>
      <c r="M11123" t="s">
        <v>115</v>
      </c>
      <c r="N11123" s="89" cm="1">
        <f t="array" ref="N11123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11123" s="89">
        <f>_34_KNMI_Stations[[#This Row],[graaddagen]]*_34_KNMI_Stations[[#This Row],[Gewogen factor]]</f>
        <v>18.810000000000002</v>
      </c>
      <c r="P11123" s="89" cm="1">
        <f t="array" ref="P111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24" spans="1:16" x14ac:dyDescent="0.25">
      <c r="A11124">
        <v>356</v>
      </c>
      <c r="B11124" s="110">
        <v>45692</v>
      </c>
      <c r="C11124" s="89">
        <v>3.9</v>
      </c>
      <c r="D11124" s="89">
        <v>2.5</v>
      </c>
      <c r="E11124" s="96">
        <v>268</v>
      </c>
      <c r="F11124" s="89">
        <v>0</v>
      </c>
      <c r="G11124" s="89">
        <v>1027.2</v>
      </c>
      <c r="H11124">
        <v>0.9</v>
      </c>
      <c r="I11124" t="s">
        <v>28</v>
      </c>
      <c r="J11124">
        <v>1.1000000000000001</v>
      </c>
      <c r="K11124">
        <v>2</v>
      </c>
      <c r="L11124">
        <v>2025</v>
      </c>
      <c r="M11124" t="s">
        <v>115</v>
      </c>
      <c r="N11124" s="89" cm="1">
        <f t="array" ref="N11124">IF(ISNUMBER(_34_KNMI_Stations[[#This Row],[Etmaal temperatuur °C]]),IF(_34_KNMI_Stations[[#This Row],[Etmaal temperatuur °C]]&lt;stookgrens[],stookgrens[]-_34_KNMI_Stations[[#This Row],[Etmaal temperatuur °C]],0),"")</f>
        <v>15.5</v>
      </c>
      <c r="O11124" s="89">
        <f>_34_KNMI_Stations[[#This Row],[graaddagen]]*_34_KNMI_Stations[[#This Row],[Gewogen factor]]</f>
        <v>17.05</v>
      </c>
      <c r="P11124" s="89" cm="1">
        <f t="array" ref="P111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25" spans="1:16" x14ac:dyDescent="0.25">
      <c r="A11125">
        <v>356</v>
      </c>
      <c r="B11125" s="110">
        <v>45693</v>
      </c>
      <c r="C11125" s="89">
        <v>3</v>
      </c>
      <c r="D11125" s="89">
        <v>4.4000000000000004</v>
      </c>
      <c r="E11125" s="96">
        <v>297</v>
      </c>
      <c r="F11125" s="89">
        <v>0</v>
      </c>
      <c r="G11125" s="89">
        <v>1037.4000000000001</v>
      </c>
      <c r="H11125">
        <v>0.97</v>
      </c>
      <c r="I11125" t="s">
        <v>28</v>
      </c>
      <c r="J11125">
        <v>1.1000000000000001</v>
      </c>
      <c r="K11125">
        <v>2</v>
      </c>
      <c r="L11125">
        <v>2025</v>
      </c>
      <c r="M11125" t="s">
        <v>115</v>
      </c>
      <c r="N11125" s="89" cm="1">
        <f t="array" ref="N11125">IF(ISNUMBER(_34_KNMI_Stations[[#This Row],[Etmaal temperatuur °C]]),IF(_34_KNMI_Stations[[#This Row],[Etmaal temperatuur °C]]&lt;stookgrens[],stookgrens[]-_34_KNMI_Stations[[#This Row],[Etmaal temperatuur °C]],0),"")</f>
        <v>13.6</v>
      </c>
      <c r="O11125" s="89">
        <f>_34_KNMI_Stations[[#This Row],[graaddagen]]*_34_KNMI_Stations[[#This Row],[Gewogen factor]]</f>
        <v>14.96</v>
      </c>
      <c r="P11125" s="89" cm="1">
        <f t="array" ref="P111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26" spans="1:16" x14ac:dyDescent="0.25">
      <c r="A11126">
        <v>356</v>
      </c>
      <c r="B11126" s="110">
        <v>45694</v>
      </c>
      <c r="C11126" s="89">
        <v>2.9</v>
      </c>
      <c r="D11126" s="89">
        <v>4.2</v>
      </c>
      <c r="E11126" s="96">
        <v>408</v>
      </c>
      <c r="F11126" s="89">
        <v>0</v>
      </c>
      <c r="G11126" s="89">
        <v>1041.0999999999999</v>
      </c>
      <c r="H11126">
        <v>0.91</v>
      </c>
      <c r="I11126" t="s">
        <v>28</v>
      </c>
      <c r="J11126">
        <v>1.1000000000000001</v>
      </c>
      <c r="K11126">
        <v>2</v>
      </c>
      <c r="L11126">
        <v>2025</v>
      </c>
      <c r="M11126" t="s">
        <v>115</v>
      </c>
      <c r="N11126" s="89" cm="1">
        <f t="array" ref="N11126">IF(ISNUMBER(_34_KNMI_Stations[[#This Row],[Etmaal temperatuur °C]]),IF(_34_KNMI_Stations[[#This Row],[Etmaal temperatuur °C]]&lt;stookgrens[],stookgrens[]-_34_KNMI_Stations[[#This Row],[Etmaal temperatuur °C]],0),"")</f>
        <v>13.8</v>
      </c>
      <c r="O11126" s="89">
        <f>_34_KNMI_Stations[[#This Row],[graaddagen]]*_34_KNMI_Stations[[#This Row],[Gewogen factor]]</f>
        <v>15.180000000000001</v>
      </c>
      <c r="P11126" s="89" cm="1">
        <f t="array" ref="P111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27" spans="1:16" x14ac:dyDescent="0.25">
      <c r="A11127">
        <v>356</v>
      </c>
      <c r="B11127" s="110">
        <v>45695</v>
      </c>
      <c r="C11127" s="89">
        <v>8.5</v>
      </c>
      <c r="D11127" s="89">
        <v>3.4</v>
      </c>
      <c r="E11127" s="96">
        <v>267</v>
      </c>
      <c r="F11127" s="89">
        <v>0</v>
      </c>
      <c r="G11127" s="89">
        <v>1027.5999999999999</v>
      </c>
      <c r="H11127">
        <v>0.77</v>
      </c>
      <c r="I11127" t="s">
        <v>28</v>
      </c>
      <c r="J11127">
        <v>1.1000000000000001</v>
      </c>
      <c r="K11127">
        <v>2</v>
      </c>
      <c r="L11127">
        <v>2025</v>
      </c>
      <c r="M11127" t="s">
        <v>115</v>
      </c>
      <c r="N11127" s="89" cm="1">
        <f t="array" ref="N11127">IF(ISNUMBER(_34_KNMI_Stations[[#This Row],[Etmaal temperatuur °C]]),IF(_34_KNMI_Stations[[#This Row],[Etmaal temperatuur °C]]&lt;stookgrens[],stookgrens[]-_34_KNMI_Stations[[#This Row],[Etmaal temperatuur °C]],0),"")</f>
        <v>14.6</v>
      </c>
      <c r="O11127" s="89">
        <f>_34_KNMI_Stations[[#This Row],[graaddagen]]*_34_KNMI_Stations[[#This Row],[Gewogen factor]]</f>
        <v>16.060000000000002</v>
      </c>
      <c r="P11127" s="89" cm="1">
        <f t="array" ref="P111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28" spans="1:16" x14ac:dyDescent="0.25">
      <c r="A11128">
        <v>356</v>
      </c>
      <c r="B11128" s="110">
        <v>45696</v>
      </c>
      <c r="C11128" s="89">
        <v>4.4000000000000004</v>
      </c>
      <c r="D11128" s="89">
        <v>3.8</v>
      </c>
      <c r="E11128" s="96">
        <v>309</v>
      </c>
      <c r="F11128" s="89">
        <v>0</v>
      </c>
      <c r="G11128" s="89">
        <v>1021.6</v>
      </c>
      <c r="H11128">
        <v>0.8</v>
      </c>
      <c r="I11128" t="s">
        <v>28</v>
      </c>
      <c r="J11128">
        <v>1.1000000000000001</v>
      </c>
      <c r="K11128">
        <v>2</v>
      </c>
      <c r="L11128">
        <v>2025</v>
      </c>
      <c r="M11128" t="s">
        <v>115</v>
      </c>
      <c r="N11128" s="89" cm="1">
        <f t="array" ref="N11128">IF(ISNUMBER(_34_KNMI_Stations[[#This Row],[Etmaal temperatuur °C]]),IF(_34_KNMI_Stations[[#This Row],[Etmaal temperatuur °C]]&lt;stookgrens[],stookgrens[]-_34_KNMI_Stations[[#This Row],[Etmaal temperatuur °C]],0),"")</f>
        <v>14.2</v>
      </c>
      <c r="O11128" s="89">
        <f>_34_KNMI_Stations[[#This Row],[graaddagen]]*_34_KNMI_Stations[[#This Row],[Gewogen factor]]</f>
        <v>15.620000000000001</v>
      </c>
      <c r="P11128" s="89" cm="1">
        <f t="array" ref="P111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29" spans="1:16" x14ac:dyDescent="0.25">
      <c r="A11129">
        <v>356</v>
      </c>
      <c r="B11129" s="110">
        <v>45697</v>
      </c>
      <c r="C11129" s="89">
        <v>2.5</v>
      </c>
      <c r="D11129" s="89">
        <v>2.5</v>
      </c>
      <c r="E11129" s="96">
        <v>395</v>
      </c>
      <c r="F11129" s="89">
        <v>0</v>
      </c>
      <c r="G11129" s="89">
        <v>1028.2</v>
      </c>
      <c r="H11129">
        <v>0.86</v>
      </c>
      <c r="I11129" t="s">
        <v>28</v>
      </c>
      <c r="J11129">
        <v>1.1000000000000001</v>
      </c>
      <c r="K11129">
        <v>2</v>
      </c>
      <c r="L11129">
        <v>2025</v>
      </c>
      <c r="M11129" t="s">
        <v>115</v>
      </c>
      <c r="N11129" s="89" cm="1">
        <f t="array" ref="N11129">IF(ISNUMBER(_34_KNMI_Stations[[#This Row],[Etmaal temperatuur °C]]),IF(_34_KNMI_Stations[[#This Row],[Etmaal temperatuur °C]]&lt;stookgrens[],stookgrens[]-_34_KNMI_Stations[[#This Row],[Etmaal temperatuur °C]],0),"")</f>
        <v>15.5</v>
      </c>
      <c r="O11129" s="89">
        <f>_34_KNMI_Stations[[#This Row],[graaddagen]]*_34_KNMI_Stations[[#This Row],[Gewogen factor]]</f>
        <v>17.05</v>
      </c>
      <c r="P11129" s="89" cm="1">
        <f t="array" ref="P111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30" spans="1:16" x14ac:dyDescent="0.25">
      <c r="A11130">
        <v>356</v>
      </c>
      <c r="B11130" s="110">
        <v>45698</v>
      </c>
      <c r="C11130" s="89">
        <v>6.3</v>
      </c>
      <c r="D11130" s="89">
        <v>1.8</v>
      </c>
      <c r="E11130" s="96">
        <v>235</v>
      </c>
      <c r="F11130" s="89">
        <v>5.2</v>
      </c>
      <c r="G11130" s="89">
        <v>1023.7</v>
      </c>
      <c r="H11130">
        <v>0.86</v>
      </c>
      <c r="I11130" t="s">
        <v>28</v>
      </c>
      <c r="J11130">
        <v>1.1000000000000001</v>
      </c>
      <c r="K11130">
        <v>2</v>
      </c>
      <c r="L11130">
        <v>2025</v>
      </c>
      <c r="M11130" t="s">
        <v>116</v>
      </c>
      <c r="N11130" s="89" cm="1">
        <f t="array" ref="N11130">IF(ISNUMBER(_34_KNMI_Stations[[#This Row],[Etmaal temperatuur °C]]),IF(_34_KNMI_Stations[[#This Row],[Etmaal temperatuur °C]]&lt;stookgrens[],stookgrens[]-_34_KNMI_Stations[[#This Row],[Etmaal temperatuur °C]],0),"")</f>
        <v>16.2</v>
      </c>
      <c r="O11130" s="89">
        <f>_34_KNMI_Stations[[#This Row],[graaddagen]]*_34_KNMI_Stations[[#This Row],[Gewogen factor]]</f>
        <v>17.82</v>
      </c>
      <c r="P11130" s="89" cm="1">
        <f t="array" ref="P111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31" spans="1:16" x14ac:dyDescent="0.25">
      <c r="A11131">
        <v>356</v>
      </c>
      <c r="B11131" s="110">
        <v>45699</v>
      </c>
      <c r="C11131" s="89">
        <v>4.5999999999999996</v>
      </c>
      <c r="D11131" s="89">
        <v>3.3</v>
      </c>
      <c r="E11131" s="96">
        <v>103</v>
      </c>
      <c r="F11131" s="89">
        <v>7.1</v>
      </c>
      <c r="G11131" s="89">
        <v>1017.3</v>
      </c>
      <c r="H11131">
        <v>0.95</v>
      </c>
      <c r="I11131" t="s">
        <v>28</v>
      </c>
      <c r="J11131">
        <v>1.1000000000000001</v>
      </c>
      <c r="K11131">
        <v>2</v>
      </c>
      <c r="L11131">
        <v>2025</v>
      </c>
      <c r="M11131" t="s">
        <v>116</v>
      </c>
      <c r="N11131" s="89" cm="1">
        <f t="array" ref="N11131">IF(ISNUMBER(_34_KNMI_Stations[[#This Row],[Etmaal temperatuur °C]]),IF(_34_KNMI_Stations[[#This Row],[Etmaal temperatuur °C]]&lt;stookgrens[],stookgrens[]-_34_KNMI_Stations[[#This Row],[Etmaal temperatuur °C]],0),"")</f>
        <v>14.7</v>
      </c>
      <c r="O11131" s="89">
        <f>_34_KNMI_Stations[[#This Row],[graaddagen]]*_34_KNMI_Stations[[#This Row],[Gewogen factor]]</f>
        <v>16.170000000000002</v>
      </c>
      <c r="P11131" s="89" cm="1">
        <f t="array" ref="P111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32" spans="1:16" x14ac:dyDescent="0.25">
      <c r="A11132">
        <v>356</v>
      </c>
      <c r="B11132" s="110">
        <v>45700</v>
      </c>
      <c r="C11132" s="89">
        <v>1.8</v>
      </c>
      <c r="D11132" s="89">
        <v>3.8</v>
      </c>
      <c r="E11132" s="96">
        <v>301</v>
      </c>
      <c r="F11132" s="89">
        <v>0.3</v>
      </c>
      <c r="G11132" s="89">
        <v>1017.8</v>
      </c>
      <c r="H11132">
        <v>0.96</v>
      </c>
      <c r="I11132" t="s">
        <v>28</v>
      </c>
      <c r="J11132">
        <v>1.1000000000000001</v>
      </c>
      <c r="K11132">
        <v>2</v>
      </c>
      <c r="L11132">
        <v>2025</v>
      </c>
      <c r="M11132" t="s">
        <v>116</v>
      </c>
      <c r="N11132" s="89" cm="1">
        <f t="array" ref="N11132">IF(ISNUMBER(_34_KNMI_Stations[[#This Row],[Etmaal temperatuur °C]]),IF(_34_KNMI_Stations[[#This Row],[Etmaal temperatuur °C]]&lt;stookgrens[],stookgrens[]-_34_KNMI_Stations[[#This Row],[Etmaal temperatuur °C]],0),"")</f>
        <v>14.2</v>
      </c>
      <c r="O11132" s="89">
        <f>_34_KNMI_Stations[[#This Row],[graaddagen]]*_34_KNMI_Stations[[#This Row],[Gewogen factor]]</f>
        <v>15.620000000000001</v>
      </c>
      <c r="P11132" s="89" cm="1">
        <f t="array" ref="P111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33" spans="1:16" x14ac:dyDescent="0.25">
      <c r="A11133">
        <v>356</v>
      </c>
      <c r="B11133" s="110">
        <v>45701</v>
      </c>
      <c r="C11133" s="89">
        <v>3</v>
      </c>
      <c r="D11133" s="89">
        <v>0.7</v>
      </c>
      <c r="E11133" s="96">
        <v>348</v>
      </c>
      <c r="F11133" s="89">
        <v>-0.1</v>
      </c>
      <c r="G11133" s="89">
        <v>1022</v>
      </c>
      <c r="H11133">
        <v>0.9</v>
      </c>
      <c r="I11133" t="s">
        <v>28</v>
      </c>
      <c r="J11133">
        <v>1.1000000000000001</v>
      </c>
      <c r="K11133">
        <v>2</v>
      </c>
      <c r="L11133">
        <v>2025</v>
      </c>
      <c r="M11133" t="s">
        <v>116</v>
      </c>
      <c r="N11133" s="89" cm="1">
        <f t="array" ref="N11133">IF(ISNUMBER(_34_KNMI_Stations[[#This Row],[Etmaal temperatuur °C]]),IF(_34_KNMI_Stations[[#This Row],[Etmaal temperatuur °C]]&lt;stookgrens[],stookgrens[]-_34_KNMI_Stations[[#This Row],[Etmaal temperatuur °C]],0),"")</f>
        <v>17.3</v>
      </c>
      <c r="O11133" s="89">
        <f>_34_KNMI_Stations[[#This Row],[graaddagen]]*_34_KNMI_Stations[[#This Row],[Gewogen factor]]</f>
        <v>19.03</v>
      </c>
      <c r="P11133" s="89" cm="1">
        <f t="array" ref="P111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34" spans="1:16" x14ac:dyDescent="0.25">
      <c r="A11134">
        <v>356</v>
      </c>
      <c r="B11134" s="110">
        <v>45702</v>
      </c>
      <c r="C11134" s="89">
        <v>1.7</v>
      </c>
      <c r="D11134" s="89">
        <v>0.4</v>
      </c>
      <c r="E11134" s="96">
        <v>768</v>
      </c>
      <c r="F11134" s="89">
        <v>0</v>
      </c>
      <c r="G11134" s="89">
        <v>1027.8</v>
      </c>
      <c r="H11134">
        <v>0.87</v>
      </c>
      <c r="I11134" t="s">
        <v>28</v>
      </c>
      <c r="J11134">
        <v>1.1000000000000001</v>
      </c>
      <c r="K11134">
        <v>2</v>
      </c>
      <c r="L11134">
        <v>2025</v>
      </c>
      <c r="M11134" t="s">
        <v>116</v>
      </c>
      <c r="N11134" s="89" cm="1">
        <f t="array" ref="N11134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11134" s="89">
        <f>_34_KNMI_Stations[[#This Row],[graaddagen]]*_34_KNMI_Stations[[#This Row],[Gewogen factor]]</f>
        <v>19.360000000000003</v>
      </c>
      <c r="P11134" s="89" cm="1">
        <f t="array" ref="P111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35" spans="1:16" x14ac:dyDescent="0.25">
      <c r="A11135">
        <v>356</v>
      </c>
      <c r="B11135" s="110">
        <v>45703</v>
      </c>
      <c r="C11135" s="89">
        <v>2.2999999999999998</v>
      </c>
      <c r="D11135" s="89">
        <v>1.4</v>
      </c>
      <c r="E11135" s="96">
        <v>336</v>
      </c>
      <c r="F11135" s="89">
        <v>0</v>
      </c>
      <c r="G11135" s="89">
        <v>1023.8</v>
      </c>
      <c r="H11135">
        <v>0.83</v>
      </c>
      <c r="I11135" t="s">
        <v>28</v>
      </c>
      <c r="J11135">
        <v>1.1000000000000001</v>
      </c>
      <c r="K11135">
        <v>2</v>
      </c>
      <c r="L11135">
        <v>2025</v>
      </c>
      <c r="M11135" t="s">
        <v>116</v>
      </c>
      <c r="N11135" s="89" cm="1">
        <f t="array" ref="N11135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11135" s="89">
        <f>_34_KNMI_Stations[[#This Row],[graaddagen]]*_34_KNMI_Stations[[#This Row],[Gewogen factor]]</f>
        <v>18.260000000000002</v>
      </c>
      <c r="P11135" s="89" cm="1">
        <f t="array" ref="P111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36" spans="1:16" x14ac:dyDescent="0.25">
      <c r="A11136">
        <v>356</v>
      </c>
      <c r="B11136" s="110">
        <v>45704</v>
      </c>
      <c r="C11136" s="89">
        <v>5</v>
      </c>
      <c r="D11136" s="89">
        <v>0.6</v>
      </c>
      <c r="E11136" s="96">
        <v>968</v>
      </c>
      <c r="F11136" s="89">
        <v>0</v>
      </c>
      <c r="G11136" s="89">
        <v>1022.8</v>
      </c>
      <c r="H11136">
        <v>0.75</v>
      </c>
      <c r="I11136" t="s">
        <v>28</v>
      </c>
      <c r="J11136">
        <v>1.1000000000000001</v>
      </c>
      <c r="K11136">
        <v>2</v>
      </c>
      <c r="L11136">
        <v>2025</v>
      </c>
      <c r="M11136" t="s">
        <v>116</v>
      </c>
      <c r="N11136" s="89" cm="1">
        <f t="array" ref="N11136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11136" s="89">
        <f>_34_KNMI_Stations[[#This Row],[graaddagen]]*_34_KNMI_Stations[[#This Row],[Gewogen factor]]</f>
        <v>19.14</v>
      </c>
      <c r="P11136" s="89" cm="1">
        <f t="array" ref="P111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37" spans="1:16" x14ac:dyDescent="0.25">
      <c r="A11137">
        <v>356</v>
      </c>
      <c r="B11137" s="110">
        <v>45705</v>
      </c>
      <c r="C11137" s="89">
        <v>3.2</v>
      </c>
      <c r="D11137" s="89">
        <v>-1.3</v>
      </c>
      <c r="E11137" s="96">
        <v>1064</v>
      </c>
      <c r="F11137" s="89">
        <v>0</v>
      </c>
      <c r="G11137" s="89">
        <v>1024.7</v>
      </c>
      <c r="H11137">
        <v>0.77</v>
      </c>
      <c r="I11137" t="s">
        <v>28</v>
      </c>
      <c r="J11137">
        <v>1.1000000000000001</v>
      </c>
      <c r="K11137">
        <v>2</v>
      </c>
      <c r="L11137">
        <v>2025</v>
      </c>
      <c r="M11137" t="s">
        <v>117</v>
      </c>
      <c r="N11137" s="89" cm="1">
        <f t="array" ref="N11137">IF(ISNUMBER(_34_KNMI_Stations[[#This Row],[Etmaal temperatuur °C]]),IF(_34_KNMI_Stations[[#This Row],[Etmaal temperatuur °C]]&lt;stookgrens[],stookgrens[]-_34_KNMI_Stations[[#This Row],[Etmaal temperatuur °C]],0),"")</f>
        <v>19.3</v>
      </c>
      <c r="O11137" s="89">
        <f>_34_KNMI_Stations[[#This Row],[graaddagen]]*_34_KNMI_Stations[[#This Row],[Gewogen factor]]</f>
        <v>21.230000000000004</v>
      </c>
      <c r="P11137" s="89" cm="1">
        <f t="array" ref="P111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38" spans="1:16" x14ac:dyDescent="0.25">
      <c r="A11138">
        <v>356</v>
      </c>
      <c r="B11138" s="110">
        <v>45706</v>
      </c>
      <c r="C11138" s="89">
        <v>4.9000000000000004</v>
      </c>
      <c r="D11138" s="89">
        <v>-1.2</v>
      </c>
      <c r="E11138" s="96">
        <v>1026</v>
      </c>
      <c r="F11138" s="89">
        <v>0</v>
      </c>
      <c r="G11138" s="89">
        <v>1025.2</v>
      </c>
      <c r="H11138">
        <v>0.72</v>
      </c>
      <c r="I11138" t="s">
        <v>28</v>
      </c>
      <c r="J11138">
        <v>1.1000000000000001</v>
      </c>
      <c r="K11138">
        <v>2</v>
      </c>
      <c r="L11138">
        <v>2025</v>
      </c>
      <c r="M11138" t="s">
        <v>117</v>
      </c>
      <c r="N11138" s="89" cm="1">
        <f t="array" ref="N11138">IF(ISNUMBER(_34_KNMI_Stations[[#This Row],[Etmaal temperatuur °C]]),IF(_34_KNMI_Stations[[#This Row],[Etmaal temperatuur °C]]&lt;stookgrens[],stookgrens[]-_34_KNMI_Stations[[#This Row],[Etmaal temperatuur °C]],0),"")</f>
        <v>19.2</v>
      </c>
      <c r="O11138" s="89">
        <f>_34_KNMI_Stations[[#This Row],[graaddagen]]*_34_KNMI_Stations[[#This Row],[Gewogen factor]]</f>
        <v>21.12</v>
      </c>
      <c r="P11138" s="89" cm="1">
        <f t="array" ref="P111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39" spans="1:16" x14ac:dyDescent="0.25">
      <c r="A11139">
        <v>356</v>
      </c>
      <c r="B11139" s="110">
        <v>45707</v>
      </c>
      <c r="C11139" s="89">
        <v>4.8</v>
      </c>
      <c r="D11139" s="89">
        <v>1.1000000000000001</v>
      </c>
      <c r="E11139" s="96">
        <v>761</v>
      </c>
      <c r="F11139" s="89">
        <v>0</v>
      </c>
      <c r="G11139" s="89">
        <v>1021.5</v>
      </c>
      <c r="H11139">
        <v>0.62</v>
      </c>
      <c r="I11139" t="s">
        <v>28</v>
      </c>
      <c r="J11139">
        <v>1.1000000000000001</v>
      </c>
      <c r="K11139">
        <v>2</v>
      </c>
      <c r="L11139">
        <v>2025</v>
      </c>
      <c r="M11139" t="s">
        <v>117</v>
      </c>
      <c r="N11139" s="89" cm="1">
        <f t="array" ref="N11139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11139" s="89">
        <f>_34_KNMI_Stations[[#This Row],[graaddagen]]*_34_KNMI_Stations[[#This Row],[Gewogen factor]]</f>
        <v>18.59</v>
      </c>
      <c r="P11139" s="89" cm="1">
        <f t="array" ref="P111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40" spans="1:16" x14ac:dyDescent="0.25">
      <c r="A11140">
        <v>356</v>
      </c>
      <c r="B11140" s="110">
        <v>45708</v>
      </c>
      <c r="C11140" s="89">
        <v>3.8</v>
      </c>
      <c r="D11140" s="89">
        <v>7.5</v>
      </c>
      <c r="E11140" s="96">
        <v>416</v>
      </c>
      <c r="F11140" s="89">
        <v>0.4</v>
      </c>
      <c r="G11140" s="89">
        <v>1019.8</v>
      </c>
      <c r="H11140">
        <v>0.84</v>
      </c>
      <c r="I11140" t="s">
        <v>28</v>
      </c>
      <c r="J11140">
        <v>1.1000000000000001</v>
      </c>
      <c r="K11140">
        <v>2</v>
      </c>
      <c r="L11140">
        <v>2025</v>
      </c>
      <c r="M11140" t="s">
        <v>117</v>
      </c>
      <c r="N11140" s="89" cm="1">
        <f t="array" ref="N11140">IF(ISNUMBER(_34_KNMI_Stations[[#This Row],[Etmaal temperatuur °C]]),IF(_34_KNMI_Stations[[#This Row],[Etmaal temperatuur °C]]&lt;stookgrens[],stookgrens[]-_34_KNMI_Stations[[#This Row],[Etmaal temperatuur °C]],0),"")</f>
        <v>10.5</v>
      </c>
      <c r="O11140" s="89">
        <f>_34_KNMI_Stations[[#This Row],[graaddagen]]*_34_KNMI_Stations[[#This Row],[Gewogen factor]]</f>
        <v>11.55</v>
      </c>
      <c r="P11140" s="89" cm="1">
        <f t="array" ref="P111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41" spans="1:16" x14ac:dyDescent="0.25">
      <c r="A11141">
        <v>356</v>
      </c>
      <c r="B11141" s="110">
        <v>45709</v>
      </c>
      <c r="C11141" s="89">
        <v>4.5</v>
      </c>
      <c r="D11141" s="89">
        <v>12.7</v>
      </c>
      <c r="E11141" s="96">
        <v>700</v>
      </c>
      <c r="F11141" s="89">
        <v>0</v>
      </c>
      <c r="G11141" s="89">
        <v>1016.3</v>
      </c>
      <c r="H11141">
        <v>0.77</v>
      </c>
      <c r="I11141" t="s">
        <v>28</v>
      </c>
      <c r="J11141">
        <v>1.1000000000000001</v>
      </c>
      <c r="K11141">
        <v>2</v>
      </c>
      <c r="L11141">
        <v>2025</v>
      </c>
      <c r="M11141" t="s">
        <v>117</v>
      </c>
      <c r="N11141" s="89" cm="1">
        <f t="array" ref="N11141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11141" s="89">
        <f>_34_KNMI_Stations[[#This Row],[graaddagen]]*_34_KNMI_Stations[[#This Row],[Gewogen factor]]</f>
        <v>5.830000000000001</v>
      </c>
      <c r="P11141" s="89" cm="1">
        <f t="array" ref="P111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42" spans="1:16" x14ac:dyDescent="0.25">
      <c r="A11142">
        <v>356</v>
      </c>
      <c r="B11142" s="110">
        <v>45710</v>
      </c>
      <c r="C11142" s="89">
        <v>4.5</v>
      </c>
      <c r="D11142" s="89">
        <v>10.1</v>
      </c>
      <c r="E11142" s="96">
        <v>223</v>
      </c>
      <c r="F11142" s="89">
        <v>4.0999999999999996</v>
      </c>
      <c r="G11142" s="89">
        <v>1015.3</v>
      </c>
      <c r="H11142">
        <v>0.9</v>
      </c>
      <c r="I11142" t="s">
        <v>28</v>
      </c>
      <c r="J11142">
        <v>1.1000000000000001</v>
      </c>
      <c r="K11142">
        <v>2</v>
      </c>
      <c r="L11142">
        <v>2025</v>
      </c>
      <c r="M11142" t="s">
        <v>117</v>
      </c>
      <c r="N11142" s="89" cm="1">
        <f t="array" ref="N11142">IF(ISNUMBER(_34_KNMI_Stations[[#This Row],[Etmaal temperatuur °C]]),IF(_34_KNMI_Stations[[#This Row],[Etmaal temperatuur °C]]&lt;stookgrens[],stookgrens[]-_34_KNMI_Stations[[#This Row],[Etmaal temperatuur °C]],0),"")</f>
        <v>7.9</v>
      </c>
      <c r="O11142" s="89">
        <f>_34_KNMI_Stations[[#This Row],[graaddagen]]*_34_KNMI_Stations[[#This Row],[Gewogen factor]]</f>
        <v>8.6900000000000013</v>
      </c>
      <c r="P11142" s="89" cm="1">
        <f t="array" ref="P111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43" spans="1:16" x14ac:dyDescent="0.25">
      <c r="A11143">
        <v>356</v>
      </c>
      <c r="B11143" s="110">
        <v>45711</v>
      </c>
      <c r="C11143" s="89">
        <v>4.8</v>
      </c>
      <c r="D11143" s="89">
        <v>10.7</v>
      </c>
      <c r="E11143" s="96">
        <v>936</v>
      </c>
      <c r="F11143" s="89">
        <v>0</v>
      </c>
      <c r="G11143" s="89">
        <v>1024.9000000000001</v>
      </c>
      <c r="H11143">
        <v>0.81</v>
      </c>
      <c r="I11143" t="s">
        <v>28</v>
      </c>
      <c r="J11143">
        <v>1.1000000000000001</v>
      </c>
      <c r="K11143">
        <v>2</v>
      </c>
      <c r="L11143">
        <v>2025</v>
      </c>
      <c r="M11143" t="s">
        <v>117</v>
      </c>
      <c r="N11143" s="89" cm="1">
        <f t="array" ref="N11143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1143" s="89">
        <f>_34_KNMI_Stations[[#This Row],[graaddagen]]*_34_KNMI_Stations[[#This Row],[Gewogen factor]]</f>
        <v>8.0300000000000011</v>
      </c>
      <c r="P11143" s="89" cm="1">
        <f t="array" ref="P111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44" spans="1:16" x14ac:dyDescent="0.25">
      <c r="A11144">
        <v>356</v>
      </c>
      <c r="B11144" s="110">
        <v>45712</v>
      </c>
      <c r="C11144" s="89">
        <v>5.8</v>
      </c>
      <c r="D11144" s="89">
        <v>10.9</v>
      </c>
      <c r="E11144" s="96">
        <v>221</v>
      </c>
      <c r="F11144" s="89">
        <v>2.2999999999999998</v>
      </c>
      <c r="G11144" s="89">
        <v>1015.4</v>
      </c>
      <c r="H11144">
        <v>0.79</v>
      </c>
      <c r="I11144" t="s">
        <v>28</v>
      </c>
      <c r="J11144">
        <v>1.1000000000000001</v>
      </c>
      <c r="K11144">
        <v>2</v>
      </c>
      <c r="L11144">
        <v>2025</v>
      </c>
      <c r="M11144" t="s">
        <v>118</v>
      </c>
      <c r="N11144" s="89" cm="1">
        <f t="array" ref="N11144">IF(ISNUMBER(_34_KNMI_Stations[[#This Row],[Etmaal temperatuur °C]]),IF(_34_KNMI_Stations[[#This Row],[Etmaal temperatuur °C]]&lt;stookgrens[],stookgrens[]-_34_KNMI_Stations[[#This Row],[Etmaal temperatuur °C]],0),"")</f>
        <v>7.1</v>
      </c>
      <c r="O11144" s="89">
        <f>_34_KNMI_Stations[[#This Row],[graaddagen]]*_34_KNMI_Stations[[#This Row],[Gewogen factor]]</f>
        <v>7.8100000000000005</v>
      </c>
      <c r="P11144" s="89" cm="1">
        <f t="array" ref="P111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45" spans="1:16" x14ac:dyDescent="0.25">
      <c r="A11145">
        <v>356</v>
      </c>
      <c r="B11145" s="110">
        <v>45713</v>
      </c>
      <c r="C11145" s="89">
        <v>3</v>
      </c>
      <c r="D11145" s="89">
        <v>8.9</v>
      </c>
      <c r="E11145" s="96">
        <v>607</v>
      </c>
      <c r="F11145" s="89">
        <v>0.9</v>
      </c>
      <c r="G11145" s="89">
        <v>1013.4</v>
      </c>
      <c r="H11145">
        <v>0.91</v>
      </c>
      <c r="I11145" t="s">
        <v>28</v>
      </c>
      <c r="J11145">
        <v>1.1000000000000001</v>
      </c>
      <c r="K11145">
        <v>2</v>
      </c>
      <c r="L11145">
        <v>2025</v>
      </c>
      <c r="M11145" t="s">
        <v>118</v>
      </c>
      <c r="N11145" s="89" cm="1">
        <f t="array" ref="N11145">IF(ISNUMBER(_34_KNMI_Stations[[#This Row],[Etmaal temperatuur °C]]),IF(_34_KNMI_Stations[[#This Row],[Etmaal temperatuur °C]]&lt;stookgrens[],stookgrens[]-_34_KNMI_Stations[[#This Row],[Etmaal temperatuur °C]],0),"")</f>
        <v>9.1</v>
      </c>
      <c r="O11145" s="89">
        <f>_34_KNMI_Stations[[#This Row],[graaddagen]]*_34_KNMI_Stations[[#This Row],[Gewogen factor]]</f>
        <v>10.01</v>
      </c>
      <c r="P11145" s="89" cm="1">
        <f t="array" ref="P111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46" spans="1:16" x14ac:dyDescent="0.25">
      <c r="A11146">
        <v>356</v>
      </c>
      <c r="B11146" s="110">
        <v>45714</v>
      </c>
      <c r="C11146" s="89">
        <v>4.2</v>
      </c>
      <c r="D11146" s="89">
        <v>6.9</v>
      </c>
      <c r="E11146" s="96">
        <v>928</v>
      </c>
      <c r="F11146" s="89">
        <v>2.5</v>
      </c>
      <c r="G11146" s="89">
        <v>1014.6</v>
      </c>
      <c r="H11146">
        <v>0.84</v>
      </c>
      <c r="I11146" t="s">
        <v>28</v>
      </c>
      <c r="J11146">
        <v>1.1000000000000001</v>
      </c>
      <c r="K11146">
        <v>2</v>
      </c>
      <c r="L11146">
        <v>2025</v>
      </c>
      <c r="M11146" t="s">
        <v>118</v>
      </c>
      <c r="N11146" s="89" cm="1">
        <f t="array" ref="N11146">IF(ISNUMBER(_34_KNMI_Stations[[#This Row],[Etmaal temperatuur °C]]),IF(_34_KNMI_Stations[[#This Row],[Etmaal temperatuur °C]]&lt;stookgrens[],stookgrens[]-_34_KNMI_Stations[[#This Row],[Etmaal temperatuur °C]],0),"")</f>
        <v>11.1</v>
      </c>
      <c r="O11146" s="89">
        <f>_34_KNMI_Stations[[#This Row],[graaddagen]]*_34_KNMI_Stations[[#This Row],[Gewogen factor]]</f>
        <v>12.21</v>
      </c>
      <c r="P11146" s="89" cm="1">
        <f t="array" ref="P111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47" spans="1:16" x14ac:dyDescent="0.25">
      <c r="A11147">
        <v>356</v>
      </c>
      <c r="B11147" s="110">
        <v>45715</v>
      </c>
      <c r="C11147" s="89">
        <v>4.3</v>
      </c>
      <c r="D11147" s="89">
        <v>5.6</v>
      </c>
      <c r="E11147" s="96">
        <v>651</v>
      </c>
      <c r="F11147" s="89">
        <v>5.2</v>
      </c>
      <c r="G11147" s="89">
        <v>1015.3</v>
      </c>
      <c r="H11147">
        <v>0.91</v>
      </c>
      <c r="I11147" t="s">
        <v>28</v>
      </c>
      <c r="J11147">
        <v>1.1000000000000001</v>
      </c>
      <c r="K11147">
        <v>2</v>
      </c>
      <c r="L11147">
        <v>2025</v>
      </c>
      <c r="M11147" t="s">
        <v>118</v>
      </c>
      <c r="N11147" s="89" cm="1">
        <f t="array" ref="N11147">IF(ISNUMBER(_34_KNMI_Stations[[#This Row],[Etmaal temperatuur °C]]),IF(_34_KNMI_Stations[[#This Row],[Etmaal temperatuur °C]]&lt;stookgrens[],stookgrens[]-_34_KNMI_Stations[[#This Row],[Etmaal temperatuur °C]],0),"")</f>
        <v>12.4</v>
      </c>
      <c r="O11147" s="89">
        <f>_34_KNMI_Stations[[#This Row],[graaddagen]]*_34_KNMI_Stations[[#This Row],[Gewogen factor]]</f>
        <v>13.640000000000002</v>
      </c>
      <c r="P11147" s="89" cm="1">
        <f t="array" ref="P111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48" spans="1:16" x14ac:dyDescent="0.25">
      <c r="A11148">
        <v>356</v>
      </c>
      <c r="B11148" s="110">
        <v>45716</v>
      </c>
      <c r="C11148" s="89">
        <v>3.3</v>
      </c>
      <c r="D11148" s="89">
        <v>4.7</v>
      </c>
      <c r="E11148" s="96">
        <v>819</v>
      </c>
      <c r="F11148" s="89">
        <v>0.4</v>
      </c>
      <c r="G11148" s="89">
        <v>1026.4000000000001</v>
      </c>
      <c r="H11148">
        <v>0.87</v>
      </c>
      <c r="I11148" t="s">
        <v>28</v>
      </c>
      <c r="J11148">
        <v>1.1000000000000001</v>
      </c>
      <c r="K11148">
        <v>2</v>
      </c>
      <c r="L11148">
        <v>2025</v>
      </c>
      <c r="M11148" t="s">
        <v>118</v>
      </c>
      <c r="N11148" s="89" cm="1">
        <f t="array" ref="N11148">IF(ISNUMBER(_34_KNMI_Stations[[#This Row],[Etmaal temperatuur °C]]),IF(_34_KNMI_Stations[[#This Row],[Etmaal temperatuur °C]]&lt;stookgrens[],stookgrens[]-_34_KNMI_Stations[[#This Row],[Etmaal temperatuur °C]],0),"")</f>
        <v>13.3</v>
      </c>
      <c r="O11148" s="89">
        <f>_34_KNMI_Stations[[#This Row],[graaddagen]]*_34_KNMI_Stations[[#This Row],[Gewogen factor]]</f>
        <v>14.630000000000003</v>
      </c>
      <c r="P11148" s="89" cm="1">
        <f t="array" ref="P111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49" spans="1:16" x14ac:dyDescent="0.25">
      <c r="A11149">
        <v>356</v>
      </c>
      <c r="B11149" s="110">
        <v>45717</v>
      </c>
      <c r="C11149" s="89">
        <v>2.1</v>
      </c>
      <c r="D11149" s="89">
        <v>3</v>
      </c>
      <c r="E11149" s="96">
        <v>600</v>
      </c>
      <c r="F11149" s="89">
        <v>0</v>
      </c>
      <c r="G11149" s="89">
        <v>1033.9000000000001</v>
      </c>
      <c r="H11149">
        <v>0.9</v>
      </c>
      <c r="I11149" t="s">
        <v>28</v>
      </c>
      <c r="J11149">
        <v>1</v>
      </c>
      <c r="K11149">
        <v>3</v>
      </c>
      <c r="L11149">
        <v>2025</v>
      </c>
      <c r="M11149" t="s">
        <v>118</v>
      </c>
      <c r="N11149" s="89" cm="1">
        <f t="array" ref="N11149">IF(ISNUMBER(_34_KNMI_Stations[[#This Row],[Etmaal temperatuur °C]]),IF(_34_KNMI_Stations[[#This Row],[Etmaal temperatuur °C]]&lt;stookgrens[],stookgrens[]-_34_KNMI_Stations[[#This Row],[Etmaal temperatuur °C]],0),"")</f>
        <v>15</v>
      </c>
      <c r="O11149" s="89">
        <f>_34_KNMI_Stations[[#This Row],[graaddagen]]*_34_KNMI_Stations[[#This Row],[Gewogen factor]]</f>
        <v>15</v>
      </c>
      <c r="P11149" s="89" cm="1">
        <f t="array" ref="P111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50" spans="1:16" x14ac:dyDescent="0.25">
      <c r="A11150">
        <v>356</v>
      </c>
      <c r="B11150" s="110">
        <v>45718</v>
      </c>
      <c r="C11150" s="89">
        <v>1</v>
      </c>
      <c r="D11150" s="89">
        <v>1.2</v>
      </c>
      <c r="E11150" s="96">
        <v>1025</v>
      </c>
      <c r="F11150" s="89">
        <v>0</v>
      </c>
      <c r="G11150" s="89">
        <v>1034.5</v>
      </c>
      <c r="H11150">
        <v>0.9</v>
      </c>
      <c r="I11150" t="s">
        <v>28</v>
      </c>
      <c r="J11150">
        <v>1</v>
      </c>
      <c r="K11150">
        <v>3</v>
      </c>
      <c r="L11150">
        <v>2025</v>
      </c>
      <c r="M11150" t="s">
        <v>118</v>
      </c>
      <c r="N11150" s="89" cm="1">
        <f t="array" ref="N11150">IF(ISNUMBER(_34_KNMI_Stations[[#This Row],[Etmaal temperatuur °C]]),IF(_34_KNMI_Stations[[#This Row],[Etmaal temperatuur °C]]&lt;stookgrens[],stookgrens[]-_34_KNMI_Stations[[#This Row],[Etmaal temperatuur °C]],0),"")</f>
        <v>16.8</v>
      </c>
      <c r="O11150" s="89">
        <f>_34_KNMI_Stations[[#This Row],[graaddagen]]*_34_KNMI_Stations[[#This Row],[Gewogen factor]]</f>
        <v>16.8</v>
      </c>
      <c r="P11150" s="89" cm="1">
        <f t="array" ref="P111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51" spans="1:16" x14ac:dyDescent="0.25">
      <c r="A11151">
        <v>356</v>
      </c>
      <c r="B11151" s="110">
        <v>45719</v>
      </c>
      <c r="C11151" s="89">
        <v>1</v>
      </c>
      <c r="D11151" s="89">
        <v>2.7</v>
      </c>
      <c r="E11151" s="96">
        <v>1290</v>
      </c>
      <c r="F11151" s="89">
        <v>0</v>
      </c>
      <c r="G11151" s="89">
        <v>1029.5999999999999</v>
      </c>
      <c r="H11151">
        <v>0.85</v>
      </c>
      <c r="I11151" t="s">
        <v>28</v>
      </c>
      <c r="J11151">
        <v>1</v>
      </c>
      <c r="K11151">
        <v>3</v>
      </c>
      <c r="L11151">
        <v>2025</v>
      </c>
      <c r="M11151" t="s">
        <v>119</v>
      </c>
      <c r="N11151" s="89" cm="1">
        <f t="array" ref="N11151">IF(ISNUMBER(_34_KNMI_Stations[[#This Row],[Etmaal temperatuur °C]]),IF(_34_KNMI_Stations[[#This Row],[Etmaal temperatuur °C]]&lt;stookgrens[],stookgrens[]-_34_KNMI_Stations[[#This Row],[Etmaal temperatuur °C]],0),"")</f>
        <v>15.3</v>
      </c>
      <c r="O11151" s="89">
        <f>_34_KNMI_Stations[[#This Row],[graaddagen]]*_34_KNMI_Stations[[#This Row],[Gewogen factor]]</f>
        <v>15.3</v>
      </c>
      <c r="P11151" s="89" cm="1">
        <f t="array" ref="P111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52" spans="1:16" x14ac:dyDescent="0.25">
      <c r="A11152">
        <v>356</v>
      </c>
      <c r="B11152" s="110">
        <v>45720</v>
      </c>
      <c r="C11152" s="89">
        <v>0.7</v>
      </c>
      <c r="D11152" s="89">
        <v>2.8</v>
      </c>
      <c r="E11152" s="96">
        <v>1283</v>
      </c>
      <c r="F11152" s="89">
        <v>0</v>
      </c>
      <c r="G11152" s="89">
        <v>1026.5</v>
      </c>
      <c r="H11152">
        <v>0.81</v>
      </c>
      <c r="I11152" t="s">
        <v>28</v>
      </c>
      <c r="J11152">
        <v>1</v>
      </c>
      <c r="K11152">
        <v>3</v>
      </c>
      <c r="L11152">
        <v>2025</v>
      </c>
      <c r="M11152" t="s">
        <v>119</v>
      </c>
      <c r="N11152" s="89" cm="1">
        <f t="array" ref="N11152">IF(ISNUMBER(_34_KNMI_Stations[[#This Row],[Etmaal temperatuur °C]]),IF(_34_KNMI_Stations[[#This Row],[Etmaal temperatuur °C]]&lt;stookgrens[],stookgrens[]-_34_KNMI_Stations[[#This Row],[Etmaal temperatuur °C]],0),"")</f>
        <v>15.2</v>
      </c>
      <c r="O11152" s="89">
        <f>_34_KNMI_Stations[[#This Row],[graaddagen]]*_34_KNMI_Stations[[#This Row],[Gewogen factor]]</f>
        <v>15.2</v>
      </c>
      <c r="P11152" s="89" cm="1">
        <f t="array" ref="P111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53" spans="1:16" x14ac:dyDescent="0.25">
      <c r="A11153">
        <v>356</v>
      </c>
      <c r="B11153" s="110">
        <v>45721</v>
      </c>
      <c r="C11153" s="89">
        <v>2.2000000000000002</v>
      </c>
      <c r="D11153" s="89">
        <v>6</v>
      </c>
      <c r="E11153" s="96">
        <v>1361</v>
      </c>
      <c r="F11153" s="89">
        <v>0</v>
      </c>
      <c r="G11153" s="89">
        <v>1022.9</v>
      </c>
      <c r="H11153">
        <v>0.74</v>
      </c>
      <c r="I11153" t="s">
        <v>28</v>
      </c>
      <c r="J11153">
        <v>1</v>
      </c>
      <c r="K11153">
        <v>3</v>
      </c>
      <c r="L11153">
        <v>2025</v>
      </c>
      <c r="M11153" t="s">
        <v>119</v>
      </c>
      <c r="N11153" s="89" cm="1">
        <f t="array" ref="N11153">IF(ISNUMBER(_34_KNMI_Stations[[#This Row],[Etmaal temperatuur °C]]),IF(_34_KNMI_Stations[[#This Row],[Etmaal temperatuur °C]]&lt;stookgrens[],stookgrens[]-_34_KNMI_Stations[[#This Row],[Etmaal temperatuur °C]],0),"")</f>
        <v>12</v>
      </c>
      <c r="O11153" s="89">
        <f>_34_KNMI_Stations[[#This Row],[graaddagen]]*_34_KNMI_Stations[[#This Row],[Gewogen factor]]</f>
        <v>12</v>
      </c>
      <c r="P11153" s="89" cm="1">
        <f t="array" ref="P111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54" spans="1:16" x14ac:dyDescent="0.25">
      <c r="A11154">
        <v>356</v>
      </c>
      <c r="B11154" s="110">
        <v>45722</v>
      </c>
      <c r="C11154" s="89">
        <v>2.7</v>
      </c>
      <c r="D11154" s="89">
        <v>8.1999999999999993</v>
      </c>
      <c r="E11154" s="96">
        <v>1269</v>
      </c>
      <c r="F11154" s="89">
        <v>0</v>
      </c>
      <c r="G11154" s="89">
        <v>1017.4</v>
      </c>
      <c r="H11154">
        <v>0.66</v>
      </c>
      <c r="I11154" t="s">
        <v>28</v>
      </c>
      <c r="J11154">
        <v>1</v>
      </c>
      <c r="K11154">
        <v>3</v>
      </c>
      <c r="L11154">
        <v>2025</v>
      </c>
      <c r="M11154" t="s">
        <v>119</v>
      </c>
      <c r="N11154" s="89" cm="1">
        <f t="array" ref="N11154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1154" s="89">
        <f>_34_KNMI_Stations[[#This Row],[graaddagen]]*_34_KNMI_Stations[[#This Row],[Gewogen factor]]</f>
        <v>9.8000000000000007</v>
      </c>
      <c r="P11154" s="89" cm="1">
        <f t="array" ref="P111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55" spans="1:16" x14ac:dyDescent="0.25">
      <c r="A11155">
        <v>356</v>
      </c>
      <c r="B11155" s="110">
        <v>45723</v>
      </c>
      <c r="C11155" s="89">
        <v>3</v>
      </c>
      <c r="D11155" s="89">
        <v>9.6999999999999993</v>
      </c>
      <c r="E11155" s="96">
        <v>1312</v>
      </c>
      <c r="F11155" s="89">
        <v>0</v>
      </c>
      <c r="G11155" s="89">
        <v>1016</v>
      </c>
      <c r="H11155">
        <v>0.68</v>
      </c>
      <c r="I11155" t="s">
        <v>28</v>
      </c>
      <c r="J11155">
        <v>1</v>
      </c>
      <c r="K11155">
        <v>3</v>
      </c>
      <c r="L11155">
        <v>2025</v>
      </c>
      <c r="M11155" t="s">
        <v>119</v>
      </c>
      <c r="N11155" s="89" cm="1">
        <f t="array" ref="N11155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11155" s="89">
        <f>_34_KNMI_Stations[[#This Row],[graaddagen]]*_34_KNMI_Stations[[#This Row],[Gewogen factor]]</f>
        <v>8.3000000000000007</v>
      </c>
      <c r="P11155" s="89" cm="1">
        <f t="array" ref="P111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56" spans="1:16" x14ac:dyDescent="0.25">
      <c r="A11156">
        <v>356</v>
      </c>
      <c r="B11156" s="110">
        <v>45724</v>
      </c>
      <c r="C11156" s="89">
        <v>3.5</v>
      </c>
      <c r="D11156" s="89">
        <v>10</v>
      </c>
      <c r="E11156" s="96">
        <v>1351</v>
      </c>
      <c r="F11156" s="89">
        <v>0</v>
      </c>
      <c r="G11156" s="89">
        <v>1012.1</v>
      </c>
      <c r="H11156">
        <v>0.61</v>
      </c>
      <c r="I11156" t="s">
        <v>28</v>
      </c>
      <c r="J11156">
        <v>1</v>
      </c>
      <c r="K11156">
        <v>3</v>
      </c>
      <c r="L11156">
        <v>2025</v>
      </c>
      <c r="M11156" t="s">
        <v>119</v>
      </c>
      <c r="N11156" s="89" cm="1">
        <f t="array" ref="N11156">IF(ISNUMBER(_34_KNMI_Stations[[#This Row],[Etmaal temperatuur °C]]),IF(_34_KNMI_Stations[[#This Row],[Etmaal temperatuur °C]]&lt;stookgrens[],stookgrens[]-_34_KNMI_Stations[[#This Row],[Etmaal temperatuur °C]],0),"")</f>
        <v>8</v>
      </c>
      <c r="O11156" s="89">
        <f>_34_KNMI_Stations[[#This Row],[graaddagen]]*_34_KNMI_Stations[[#This Row],[Gewogen factor]]</f>
        <v>8</v>
      </c>
      <c r="P11156" s="89" cm="1">
        <f t="array" ref="P111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57" spans="1:16" x14ac:dyDescent="0.25">
      <c r="A11157">
        <v>356</v>
      </c>
      <c r="B11157" s="110">
        <v>45725</v>
      </c>
      <c r="C11157" s="89">
        <v>3.1</v>
      </c>
      <c r="D11157" s="89">
        <v>9.4</v>
      </c>
      <c r="E11157" s="96">
        <v>1277</v>
      </c>
      <c r="F11157" s="89">
        <v>0</v>
      </c>
      <c r="G11157" s="89">
        <v>1005.2</v>
      </c>
      <c r="H11157">
        <v>0.66</v>
      </c>
      <c r="I11157" t="s">
        <v>28</v>
      </c>
      <c r="J11157">
        <v>1</v>
      </c>
      <c r="K11157">
        <v>3</v>
      </c>
      <c r="L11157">
        <v>2025</v>
      </c>
      <c r="M11157" t="s">
        <v>119</v>
      </c>
      <c r="N11157" s="89" cm="1">
        <f t="array" ref="N11157">IF(ISNUMBER(_34_KNMI_Stations[[#This Row],[Etmaal temperatuur °C]]),IF(_34_KNMI_Stations[[#This Row],[Etmaal temperatuur °C]]&lt;stookgrens[],stookgrens[]-_34_KNMI_Stations[[#This Row],[Etmaal temperatuur °C]],0),"")</f>
        <v>8.6</v>
      </c>
      <c r="O11157" s="89">
        <f>_34_KNMI_Stations[[#This Row],[graaddagen]]*_34_KNMI_Stations[[#This Row],[Gewogen factor]]</f>
        <v>8.6</v>
      </c>
      <c r="P11157" s="89" cm="1">
        <f t="array" ref="P111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58" spans="1:16" x14ac:dyDescent="0.25">
      <c r="A11158">
        <v>356</v>
      </c>
      <c r="B11158" s="110">
        <v>45726</v>
      </c>
      <c r="C11158" s="89">
        <v>2.2000000000000002</v>
      </c>
      <c r="D11158" s="89">
        <v>8.6999999999999993</v>
      </c>
      <c r="E11158" s="96">
        <v>1356</v>
      </c>
      <c r="F11158" s="89">
        <v>0</v>
      </c>
      <c r="G11158" s="89">
        <v>1002.2</v>
      </c>
      <c r="H11158">
        <v>0.69</v>
      </c>
      <c r="I11158" t="s">
        <v>28</v>
      </c>
      <c r="J11158">
        <v>1</v>
      </c>
      <c r="K11158">
        <v>3</v>
      </c>
      <c r="L11158">
        <v>2025</v>
      </c>
      <c r="M11158" t="s">
        <v>120</v>
      </c>
      <c r="N11158" s="89" cm="1">
        <f t="array" ref="N11158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1158" s="89">
        <f>_34_KNMI_Stations[[#This Row],[graaddagen]]*_34_KNMI_Stations[[#This Row],[Gewogen factor]]</f>
        <v>9.3000000000000007</v>
      </c>
      <c r="P11158" s="89" cm="1">
        <f t="array" ref="P111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59" spans="1:16" x14ac:dyDescent="0.25">
      <c r="A11159">
        <v>356</v>
      </c>
      <c r="B11159" s="110">
        <v>45727</v>
      </c>
      <c r="C11159" s="89">
        <v>3.8</v>
      </c>
      <c r="D11159" s="89">
        <v>4.5999999999999996</v>
      </c>
      <c r="E11159" s="96">
        <v>576</v>
      </c>
      <c r="F11159" s="89">
        <v>0</v>
      </c>
      <c r="G11159" s="89">
        <v>1003.6</v>
      </c>
      <c r="H11159">
        <v>0.83</v>
      </c>
      <c r="I11159" t="s">
        <v>28</v>
      </c>
      <c r="J11159">
        <v>1</v>
      </c>
      <c r="K11159">
        <v>3</v>
      </c>
      <c r="L11159">
        <v>2025</v>
      </c>
      <c r="M11159" t="s">
        <v>120</v>
      </c>
      <c r="N11159" s="89" cm="1">
        <f t="array" ref="N11159">IF(ISNUMBER(_34_KNMI_Stations[[#This Row],[Etmaal temperatuur °C]]),IF(_34_KNMI_Stations[[#This Row],[Etmaal temperatuur °C]]&lt;stookgrens[],stookgrens[]-_34_KNMI_Stations[[#This Row],[Etmaal temperatuur °C]],0),"")</f>
        <v>13.4</v>
      </c>
      <c r="O11159" s="89">
        <f>_34_KNMI_Stations[[#This Row],[graaddagen]]*_34_KNMI_Stations[[#This Row],[Gewogen factor]]</f>
        <v>13.4</v>
      </c>
      <c r="P11159" s="89" cm="1">
        <f t="array" ref="P111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60" spans="1:16" x14ac:dyDescent="0.25">
      <c r="A11160">
        <v>356</v>
      </c>
      <c r="B11160" s="110">
        <v>45728</v>
      </c>
      <c r="C11160" s="89">
        <v>3.2</v>
      </c>
      <c r="D11160" s="89">
        <v>3</v>
      </c>
      <c r="E11160" s="96">
        <v>1002</v>
      </c>
      <c r="F11160" s="89">
        <v>0.7</v>
      </c>
      <c r="G11160" s="89">
        <v>1000.6</v>
      </c>
      <c r="H11160">
        <v>0.87</v>
      </c>
      <c r="I11160" t="s">
        <v>28</v>
      </c>
      <c r="J11160">
        <v>1</v>
      </c>
      <c r="K11160">
        <v>3</v>
      </c>
      <c r="L11160">
        <v>2025</v>
      </c>
      <c r="M11160" t="s">
        <v>120</v>
      </c>
      <c r="N11160" s="89" cm="1">
        <f t="array" ref="N11160">IF(ISNUMBER(_34_KNMI_Stations[[#This Row],[Etmaal temperatuur °C]]),IF(_34_KNMI_Stations[[#This Row],[Etmaal temperatuur °C]]&lt;stookgrens[],stookgrens[]-_34_KNMI_Stations[[#This Row],[Etmaal temperatuur °C]],0),"")</f>
        <v>15</v>
      </c>
      <c r="O11160" s="89">
        <f>_34_KNMI_Stations[[#This Row],[graaddagen]]*_34_KNMI_Stations[[#This Row],[Gewogen factor]]</f>
        <v>15</v>
      </c>
      <c r="P11160" s="89" cm="1">
        <f t="array" ref="P111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61" spans="1:16" x14ac:dyDescent="0.25">
      <c r="A11161">
        <v>356</v>
      </c>
      <c r="B11161" s="110">
        <v>45729</v>
      </c>
      <c r="C11161" s="89">
        <v>2.1</v>
      </c>
      <c r="D11161" s="89">
        <v>2.7</v>
      </c>
      <c r="E11161" s="96">
        <v>760</v>
      </c>
      <c r="F11161" s="89">
        <v>0</v>
      </c>
      <c r="G11161" s="89">
        <v>1000.9</v>
      </c>
      <c r="H11161">
        <v>0.83</v>
      </c>
      <c r="I11161" t="s">
        <v>28</v>
      </c>
      <c r="J11161">
        <v>1</v>
      </c>
      <c r="K11161">
        <v>3</v>
      </c>
      <c r="L11161">
        <v>2025</v>
      </c>
      <c r="M11161" t="s">
        <v>120</v>
      </c>
      <c r="N11161" s="89" cm="1">
        <f t="array" ref="N11161">IF(ISNUMBER(_34_KNMI_Stations[[#This Row],[Etmaal temperatuur °C]]),IF(_34_KNMI_Stations[[#This Row],[Etmaal temperatuur °C]]&lt;stookgrens[],stookgrens[]-_34_KNMI_Stations[[#This Row],[Etmaal temperatuur °C]],0),"")</f>
        <v>15.3</v>
      </c>
      <c r="O11161" s="89">
        <f>_34_KNMI_Stations[[#This Row],[graaddagen]]*_34_KNMI_Stations[[#This Row],[Gewogen factor]]</f>
        <v>15.3</v>
      </c>
      <c r="P11161" s="89" cm="1">
        <f t="array" ref="P111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62" spans="1:16" x14ac:dyDescent="0.25">
      <c r="A11162">
        <v>356</v>
      </c>
      <c r="B11162" s="110">
        <v>45730</v>
      </c>
      <c r="C11162" s="89">
        <v>2.2999999999999998</v>
      </c>
      <c r="D11162" s="89">
        <v>1.7</v>
      </c>
      <c r="E11162" s="96">
        <v>911</v>
      </c>
      <c r="F11162" s="89">
        <v>0</v>
      </c>
      <c r="G11162" s="89">
        <v>1010.4</v>
      </c>
      <c r="H11162">
        <v>0.78</v>
      </c>
      <c r="I11162" t="s">
        <v>28</v>
      </c>
      <c r="J11162">
        <v>1</v>
      </c>
      <c r="K11162">
        <v>3</v>
      </c>
      <c r="L11162">
        <v>2025</v>
      </c>
      <c r="M11162" t="s">
        <v>120</v>
      </c>
      <c r="N11162" s="89" cm="1">
        <f t="array" ref="N11162">IF(ISNUMBER(_34_KNMI_Stations[[#This Row],[Etmaal temperatuur °C]]),IF(_34_KNMI_Stations[[#This Row],[Etmaal temperatuur °C]]&lt;stookgrens[],stookgrens[]-_34_KNMI_Stations[[#This Row],[Etmaal temperatuur °C]],0),"")</f>
        <v>16.3</v>
      </c>
      <c r="O11162" s="89">
        <f>_34_KNMI_Stations[[#This Row],[graaddagen]]*_34_KNMI_Stations[[#This Row],[Gewogen factor]]</f>
        <v>16.3</v>
      </c>
      <c r="P11162" s="89" cm="1">
        <f t="array" ref="P111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63" spans="1:16" x14ac:dyDescent="0.25">
      <c r="A11163">
        <v>356</v>
      </c>
      <c r="B11163" s="110">
        <v>45731</v>
      </c>
      <c r="C11163" s="89">
        <v>4.3</v>
      </c>
      <c r="D11163" s="89">
        <v>3.1</v>
      </c>
      <c r="E11163" s="96">
        <v>1261</v>
      </c>
      <c r="F11163" s="89">
        <v>0</v>
      </c>
      <c r="G11163" s="89">
        <v>1019.9</v>
      </c>
      <c r="H11163">
        <v>0.72</v>
      </c>
      <c r="I11163" t="s">
        <v>28</v>
      </c>
      <c r="J11163">
        <v>1</v>
      </c>
      <c r="K11163">
        <v>3</v>
      </c>
      <c r="L11163">
        <v>2025</v>
      </c>
      <c r="M11163" t="s">
        <v>120</v>
      </c>
      <c r="N11163" s="89" cm="1">
        <f t="array" ref="N11163">IF(ISNUMBER(_34_KNMI_Stations[[#This Row],[Etmaal temperatuur °C]]),IF(_34_KNMI_Stations[[#This Row],[Etmaal temperatuur °C]]&lt;stookgrens[],stookgrens[]-_34_KNMI_Stations[[#This Row],[Etmaal temperatuur °C]],0),"")</f>
        <v>14.9</v>
      </c>
      <c r="O11163" s="89">
        <f>_34_KNMI_Stations[[#This Row],[graaddagen]]*_34_KNMI_Stations[[#This Row],[Gewogen factor]]</f>
        <v>14.9</v>
      </c>
      <c r="P11163" s="89" cm="1">
        <f t="array" ref="P111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64" spans="1:16" x14ac:dyDescent="0.25">
      <c r="A11164">
        <v>356</v>
      </c>
      <c r="B11164" s="110">
        <v>45732</v>
      </c>
      <c r="C11164" s="89">
        <v>3.2</v>
      </c>
      <c r="D11164" s="89">
        <v>4.0999999999999996</v>
      </c>
      <c r="E11164" s="96">
        <v>1627</v>
      </c>
      <c r="F11164" s="89">
        <v>0</v>
      </c>
      <c r="G11164" s="89">
        <v>1023.3</v>
      </c>
      <c r="H11164">
        <v>0.74</v>
      </c>
      <c r="I11164" t="s">
        <v>28</v>
      </c>
      <c r="J11164">
        <v>1</v>
      </c>
      <c r="K11164">
        <v>3</v>
      </c>
      <c r="L11164">
        <v>2025</v>
      </c>
      <c r="M11164" t="s">
        <v>120</v>
      </c>
      <c r="N11164" s="89" cm="1">
        <f t="array" ref="N11164">IF(ISNUMBER(_34_KNMI_Stations[[#This Row],[Etmaal temperatuur °C]]),IF(_34_KNMI_Stations[[#This Row],[Etmaal temperatuur °C]]&lt;stookgrens[],stookgrens[]-_34_KNMI_Stations[[#This Row],[Etmaal temperatuur °C]],0),"")</f>
        <v>13.9</v>
      </c>
      <c r="O11164" s="89">
        <f>_34_KNMI_Stations[[#This Row],[graaddagen]]*_34_KNMI_Stations[[#This Row],[Gewogen factor]]</f>
        <v>13.9</v>
      </c>
      <c r="P11164" s="89" cm="1">
        <f t="array" ref="P111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65" spans="1:16" x14ac:dyDescent="0.25">
      <c r="A11165">
        <v>356</v>
      </c>
      <c r="B11165" s="110">
        <v>45733</v>
      </c>
      <c r="C11165" s="89">
        <v>4.5</v>
      </c>
      <c r="D11165" s="89">
        <v>5.7</v>
      </c>
      <c r="E11165" s="96">
        <v>1575</v>
      </c>
      <c r="F11165" s="89">
        <v>0</v>
      </c>
      <c r="G11165" s="89">
        <v>1028.7</v>
      </c>
      <c r="H11165">
        <v>0.62</v>
      </c>
      <c r="I11165" t="s">
        <v>28</v>
      </c>
      <c r="J11165">
        <v>1</v>
      </c>
      <c r="K11165">
        <v>3</v>
      </c>
      <c r="L11165">
        <v>2025</v>
      </c>
      <c r="M11165" t="s">
        <v>121</v>
      </c>
      <c r="N11165" s="89" cm="1">
        <f t="array" ref="N11165">IF(ISNUMBER(_34_KNMI_Stations[[#This Row],[Etmaal temperatuur °C]]),IF(_34_KNMI_Stations[[#This Row],[Etmaal temperatuur °C]]&lt;stookgrens[],stookgrens[]-_34_KNMI_Stations[[#This Row],[Etmaal temperatuur °C]],0),"")</f>
        <v>12.3</v>
      </c>
      <c r="O11165" s="89">
        <f>_34_KNMI_Stations[[#This Row],[graaddagen]]*_34_KNMI_Stations[[#This Row],[Gewogen factor]]</f>
        <v>12.3</v>
      </c>
      <c r="P11165" s="89" cm="1">
        <f t="array" ref="P111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66" spans="1:16" x14ac:dyDescent="0.25">
      <c r="A11166">
        <v>356</v>
      </c>
      <c r="B11166" s="110">
        <v>45734</v>
      </c>
      <c r="C11166" s="89">
        <v>4.8</v>
      </c>
      <c r="D11166" s="89">
        <v>4.0999999999999996</v>
      </c>
      <c r="E11166" s="96">
        <v>1722</v>
      </c>
      <c r="F11166" s="89">
        <v>0</v>
      </c>
      <c r="G11166" s="89">
        <v>1027.5</v>
      </c>
      <c r="H11166">
        <v>0.51</v>
      </c>
      <c r="I11166" t="s">
        <v>28</v>
      </c>
      <c r="J11166">
        <v>1</v>
      </c>
      <c r="K11166">
        <v>3</v>
      </c>
      <c r="L11166">
        <v>2025</v>
      </c>
      <c r="M11166" t="s">
        <v>121</v>
      </c>
      <c r="N11166" s="89" cm="1">
        <f t="array" ref="N11166">IF(ISNUMBER(_34_KNMI_Stations[[#This Row],[Etmaal temperatuur °C]]),IF(_34_KNMI_Stations[[#This Row],[Etmaal temperatuur °C]]&lt;stookgrens[],stookgrens[]-_34_KNMI_Stations[[#This Row],[Etmaal temperatuur °C]],0),"")</f>
        <v>13.9</v>
      </c>
      <c r="O11166" s="89">
        <f>_34_KNMI_Stations[[#This Row],[graaddagen]]*_34_KNMI_Stations[[#This Row],[Gewogen factor]]</f>
        <v>13.9</v>
      </c>
      <c r="P11166" s="89" cm="1">
        <f t="array" ref="P111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67" spans="1:16" x14ac:dyDescent="0.25">
      <c r="A11167">
        <v>356</v>
      </c>
      <c r="B11167" s="110">
        <v>45735</v>
      </c>
      <c r="C11167" s="89">
        <v>2.6</v>
      </c>
      <c r="D11167" s="89">
        <v>7.4</v>
      </c>
      <c r="E11167" s="96">
        <v>1660</v>
      </c>
      <c r="F11167" s="89">
        <v>0</v>
      </c>
      <c r="G11167" s="89">
        <v>1023.7</v>
      </c>
      <c r="H11167">
        <v>0.59</v>
      </c>
      <c r="I11167" t="s">
        <v>28</v>
      </c>
      <c r="J11167">
        <v>1</v>
      </c>
      <c r="K11167">
        <v>3</v>
      </c>
      <c r="L11167">
        <v>2025</v>
      </c>
      <c r="M11167" t="s">
        <v>121</v>
      </c>
      <c r="N11167" s="89" cm="1">
        <f t="array" ref="N11167">IF(ISNUMBER(_34_KNMI_Stations[[#This Row],[Etmaal temperatuur °C]]),IF(_34_KNMI_Stations[[#This Row],[Etmaal temperatuur °C]]&lt;stookgrens[],stookgrens[]-_34_KNMI_Stations[[#This Row],[Etmaal temperatuur °C]],0),"")</f>
        <v>10.6</v>
      </c>
      <c r="O11167" s="89">
        <f>_34_KNMI_Stations[[#This Row],[graaddagen]]*_34_KNMI_Stations[[#This Row],[Gewogen factor]]</f>
        <v>10.6</v>
      </c>
      <c r="P11167" s="89" cm="1">
        <f t="array" ref="P111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68" spans="1:16" x14ac:dyDescent="0.25">
      <c r="A11168">
        <v>356</v>
      </c>
      <c r="B11168" s="110">
        <v>45736</v>
      </c>
      <c r="C11168" s="89">
        <v>1.8</v>
      </c>
      <c r="D11168" s="89">
        <v>9.9</v>
      </c>
      <c r="E11168" s="96">
        <v>1561</v>
      </c>
      <c r="F11168" s="89">
        <v>0</v>
      </c>
      <c r="G11168" s="89">
        <v>1021.1</v>
      </c>
      <c r="H11168">
        <v>0.66</v>
      </c>
      <c r="I11168" t="s">
        <v>28</v>
      </c>
      <c r="J11168">
        <v>1</v>
      </c>
      <c r="K11168">
        <v>3</v>
      </c>
      <c r="L11168">
        <v>2025</v>
      </c>
      <c r="M11168" t="s">
        <v>121</v>
      </c>
      <c r="N11168" s="89" cm="1">
        <f t="array" ref="N11168">IF(ISNUMBER(_34_KNMI_Stations[[#This Row],[Etmaal temperatuur °C]]),IF(_34_KNMI_Stations[[#This Row],[Etmaal temperatuur °C]]&lt;stookgrens[],stookgrens[]-_34_KNMI_Stations[[#This Row],[Etmaal temperatuur °C]],0),"")</f>
        <v>8.1</v>
      </c>
      <c r="O11168" s="89">
        <f>_34_KNMI_Stations[[#This Row],[graaddagen]]*_34_KNMI_Stations[[#This Row],[Gewogen factor]]</f>
        <v>8.1</v>
      </c>
      <c r="P11168" s="89" cm="1">
        <f t="array" ref="P111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69" spans="1:16" x14ac:dyDescent="0.25">
      <c r="A11169">
        <v>356</v>
      </c>
      <c r="B11169" s="110">
        <v>45737</v>
      </c>
      <c r="C11169" s="89">
        <v>4.8</v>
      </c>
      <c r="D11169" s="89">
        <v>13.8</v>
      </c>
      <c r="E11169" s="96">
        <v>1526</v>
      </c>
      <c r="F11169" s="89">
        <v>0</v>
      </c>
      <c r="G11169" s="89">
        <v>1012.1</v>
      </c>
      <c r="H11169">
        <v>0.57999999999999996</v>
      </c>
      <c r="I11169" t="s">
        <v>28</v>
      </c>
      <c r="J11169">
        <v>1</v>
      </c>
      <c r="K11169">
        <v>3</v>
      </c>
      <c r="L11169">
        <v>2025</v>
      </c>
      <c r="M11169" t="s">
        <v>121</v>
      </c>
      <c r="N11169" s="89" cm="1">
        <f t="array" ref="N11169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1169" s="89">
        <f>_34_KNMI_Stations[[#This Row],[graaddagen]]*_34_KNMI_Stations[[#This Row],[Gewogen factor]]</f>
        <v>4.1999999999999993</v>
      </c>
      <c r="P11169" s="89" cm="1">
        <f t="array" ref="P111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70" spans="1:16" x14ac:dyDescent="0.25">
      <c r="A11170">
        <v>356</v>
      </c>
      <c r="B11170" s="110">
        <v>45738</v>
      </c>
      <c r="C11170" s="89">
        <v>4.0999999999999996</v>
      </c>
      <c r="D11170" s="89">
        <v>13.6</v>
      </c>
      <c r="E11170" s="96">
        <v>1013</v>
      </c>
      <c r="F11170" s="89">
        <v>-0.1</v>
      </c>
      <c r="G11170" s="89">
        <v>1003.3</v>
      </c>
      <c r="H11170">
        <v>0.65</v>
      </c>
      <c r="I11170" t="s">
        <v>28</v>
      </c>
      <c r="J11170">
        <v>1</v>
      </c>
      <c r="K11170">
        <v>3</v>
      </c>
      <c r="L11170">
        <v>2025</v>
      </c>
      <c r="M11170" t="s">
        <v>121</v>
      </c>
      <c r="N11170" s="89" cm="1">
        <f t="array" ref="N11170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1170" s="89">
        <f>_34_KNMI_Stations[[#This Row],[graaddagen]]*_34_KNMI_Stations[[#This Row],[Gewogen factor]]</f>
        <v>4.4000000000000004</v>
      </c>
      <c r="P11170" s="89" cm="1">
        <f t="array" ref="P111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71" spans="1:16" x14ac:dyDescent="0.25">
      <c r="A11171">
        <v>356</v>
      </c>
      <c r="B11171" s="110">
        <v>45739</v>
      </c>
      <c r="C11171" s="89">
        <v>2.6</v>
      </c>
      <c r="D11171" s="89">
        <v>12.9</v>
      </c>
      <c r="E11171" s="96">
        <v>1050</v>
      </c>
      <c r="F11171" s="89">
        <v>-0.1</v>
      </c>
      <c r="G11171" s="89">
        <v>1004.4</v>
      </c>
      <c r="H11171">
        <v>0.74</v>
      </c>
      <c r="I11171" t="s">
        <v>28</v>
      </c>
      <c r="J11171">
        <v>1</v>
      </c>
      <c r="K11171">
        <v>3</v>
      </c>
      <c r="L11171">
        <v>2025</v>
      </c>
      <c r="M11171" t="s">
        <v>121</v>
      </c>
      <c r="N11171" s="89" cm="1">
        <f t="array" ref="N11171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1171" s="89">
        <f>_34_KNMI_Stations[[#This Row],[graaddagen]]*_34_KNMI_Stations[[#This Row],[Gewogen factor]]</f>
        <v>5.0999999999999996</v>
      </c>
      <c r="P11171" s="89" cm="1">
        <f t="array" ref="P111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72" spans="1:16" x14ac:dyDescent="0.25">
      <c r="A11172">
        <v>356</v>
      </c>
      <c r="B11172" s="110">
        <v>45740</v>
      </c>
      <c r="C11172" s="89">
        <v>3.5</v>
      </c>
      <c r="D11172" s="89">
        <v>9.1</v>
      </c>
      <c r="E11172" s="96">
        <v>1624</v>
      </c>
      <c r="F11172" s="89">
        <v>0</v>
      </c>
      <c r="G11172" s="89">
        <v>1015.4</v>
      </c>
      <c r="H11172">
        <v>0.86</v>
      </c>
      <c r="I11172" t="s">
        <v>28</v>
      </c>
      <c r="J11172">
        <v>1</v>
      </c>
      <c r="K11172">
        <v>3</v>
      </c>
      <c r="L11172">
        <v>2025</v>
      </c>
      <c r="M11172" t="s">
        <v>122</v>
      </c>
      <c r="N11172" s="89" cm="1">
        <f t="array" ref="N11172">IF(ISNUMBER(_34_KNMI_Stations[[#This Row],[Etmaal temperatuur °C]]),IF(_34_KNMI_Stations[[#This Row],[Etmaal temperatuur °C]]&lt;stookgrens[],stookgrens[]-_34_KNMI_Stations[[#This Row],[Etmaal temperatuur °C]],0),"")</f>
        <v>8.9</v>
      </c>
      <c r="O11172" s="89">
        <f>_34_KNMI_Stations[[#This Row],[graaddagen]]*_34_KNMI_Stations[[#This Row],[Gewogen factor]]</f>
        <v>8.9</v>
      </c>
      <c r="P11172" s="89" cm="1">
        <f t="array" ref="P111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73" spans="1:16" x14ac:dyDescent="0.25">
      <c r="A11173">
        <v>356</v>
      </c>
      <c r="B11173" s="110">
        <v>45741</v>
      </c>
      <c r="C11173" s="89">
        <v>3.7</v>
      </c>
      <c r="D11173" s="89">
        <v>8.4</v>
      </c>
      <c r="E11173" s="96">
        <v>1187</v>
      </c>
      <c r="F11173" s="89">
        <v>0.5</v>
      </c>
      <c r="G11173" s="89">
        <v>1020.9</v>
      </c>
      <c r="H11173">
        <v>0.84</v>
      </c>
      <c r="I11173" t="s">
        <v>28</v>
      </c>
      <c r="J11173">
        <v>1</v>
      </c>
      <c r="K11173">
        <v>3</v>
      </c>
      <c r="L11173">
        <v>2025</v>
      </c>
      <c r="M11173" t="s">
        <v>122</v>
      </c>
      <c r="N11173" s="89" cm="1">
        <f t="array" ref="N11173">IF(ISNUMBER(_34_KNMI_Stations[[#This Row],[Etmaal temperatuur °C]]),IF(_34_KNMI_Stations[[#This Row],[Etmaal temperatuur °C]]&lt;stookgrens[],stookgrens[]-_34_KNMI_Stations[[#This Row],[Etmaal temperatuur °C]],0),"")</f>
        <v>9.6</v>
      </c>
      <c r="O11173" s="89">
        <f>_34_KNMI_Stations[[#This Row],[graaddagen]]*_34_KNMI_Stations[[#This Row],[Gewogen factor]]</f>
        <v>9.6</v>
      </c>
      <c r="P11173" s="89" cm="1">
        <f t="array" ref="P111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74" spans="1:16" x14ac:dyDescent="0.25">
      <c r="A11174">
        <v>356</v>
      </c>
      <c r="B11174" s="110">
        <v>45742</v>
      </c>
      <c r="C11174" s="89">
        <v>2.5</v>
      </c>
      <c r="D11174" s="89">
        <v>7.8</v>
      </c>
      <c r="E11174" s="96">
        <v>741</v>
      </c>
      <c r="F11174" s="89">
        <v>0</v>
      </c>
      <c r="G11174" s="89">
        <v>1024.4000000000001</v>
      </c>
      <c r="H11174">
        <v>0.85</v>
      </c>
      <c r="I11174" t="s">
        <v>28</v>
      </c>
      <c r="J11174">
        <v>1</v>
      </c>
      <c r="K11174">
        <v>3</v>
      </c>
      <c r="L11174">
        <v>2025</v>
      </c>
      <c r="M11174" t="s">
        <v>122</v>
      </c>
      <c r="N11174" s="89" cm="1">
        <f t="array" ref="N11174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11174" s="89">
        <f>_34_KNMI_Stations[[#This Row],[graaddagen]]*_34_KNMI_Stations[[#This Row],[Gewogen factor]]</f>
        <v>10.199999999999999</v>
      </c>
      <c r="P11174" s="89" cm="1">
        <f t="array" ref="P111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75" spans="1:16" x14ac:dyDescent="0.25">
      <c r="A11175">
        <v>356</v>
      </c>
      <c r="B11175" s="110">
        <v>45743</v>
      </c>
      <c r="C11175" s="89">
        <v>1.4</v>
      </c>
      <c r="D11175" s="89">
        <v>7</v>
      </c>
      <c r="E11175" s="96">
        <v>1839</v>
      </c>
      <c r="F11175" s="89">
        <v>0</v>
      </c>
      <c r="G11175" s="89">
        <v>1020.7</v>
      </c>
      <c r="H11175">
        <v>0.8</v>
      </c>
      <c r="I11175" t="s">
        <v>28</v>
      </c>
      <c r="J11175">
        <v>1</v>
      </c>
      <c r="K11175">
        <v>3</v>
      </c>
      <c r="L11175">
        <v>2025</v>
      </c>
      <c r="M11175" t="s">
        <v>122</v>
      </c>
      <c r="N11175" s="89" cm="1">
        <f t="array" ref="N11175">IF(ISNUMBER(_34_KNMI_Stations[[#This Row],[Etmaal temperatuur °C]]),IF(_34_KNMI_Stations[[#This Row],[Etmaal temperatuur °C]]&lt;stookgrens[],stookgrens[]-_34_KNMI_Stations[[#This Row],[Etmaal temperatuur °C]],0),"")</f>
        <v>11</v>
      </c>
      <c r="O11175" s="89">
        <f>_34_KNMI_Stations[[#This Row],[graaddagen]]*_34_KNMI_Stations[[#This Row],[Gewogen factor]]</f>
        <v>11</v>
      </c>
      <c r="P11175" s="89" cm="1">
        <f t="array" ref="P111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76" spans="1:16" x14ac:dyDescent="0.25">
      <c r="A11176">
        <v>356</v>
      </c>
      <c r="B11176" s="110">
        <v>45744</v>
      </c>
      <c r="C11176" s="89">
        <v>3.5</v>
      </c>
      <c r="D11176" s="89">
        <v>7.3</v>
      </c>
      <c r="E11176" s="96">
        <v>701</v>
      </c>
      <c r="F11176" s="89">
        <v>0.5</v>
      </c>
      <c r="G11176" s="89">
        <v>1012.6</v>
      </c>
      <c r="H11176">
        <v>0.9</v>
      </c>
      <c r="I11176" t="s">
        <v>28</v>
      </c>
      <c r="J11176">
        <v>1</v>
      </c>
      <c r="K11176">
        <v>3</v>
      </c>
      <c r="L11176">
        <v>2025</v>
      </c>
      <c r="M11176" t="s">
        <v>122</v>
      </c>
      <c r="N11176" s="89" cm="1">
        <f t="array" ref="N11176">IF(ISNUMBER(_34_KNMI_Stations[[#This Row],[Etmaal temperatuur °C]]),IF(_34_KNMI_Stations[[#This Row],[Etmaal temperatuur °C]]&lt;stookgrens[],stookgrens[]-_34_KNMI_Stations[[#This Row],[Etmaal temperatuur °C]],0),"")</f>
        <v>10.7</v>
      </c>
      <c r="O11176" s="89">
        <f>_34_KNMI_Stations[[#This Row],[graaddagen]]*_34_KNMI_Stations[[#This Row],[Gewogen factor]]</f>
        <v>10.7</v>
      </c>
      <c r="P11176" s="89" cm="1">
        <f t="array" ref="P111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77" spans="1:16" x14ac:dyDescent="0.25">
      <c r="A11177">
        <v>356</v>
      </c>
      <c r="B11177" s="110">
        <v>45745</v>
      </c>
      <c r="C11177" s="89">
        <v>3.7</v>
      </c>
      <c r="D11177" s="89">
        <v>7.6</v>
      </c>
      <c r="E11177" s="96">
        <v>1727</v>
      </c>
      <c r="F11177" s="89">
        <v>0</v>
      </c>
      <c r="G11177" s="89">
        <v>1019.2</v>
      </c>
      <c r="H11177">
        <v>0.78</v>
      </c>
      <c r="I11177" t="s">
        <v>28</v>
      </c>
      <c r="J11177">
        <v>1</v>
      </c>
      <c r="K11177">
        <v>3</v>
      </c>
      <c r="L11177">
        <v>2025</v>
      </c>
      <c r="M11177" t="s">
        <v>122</v>
      </c>
      <c r="N11177" s="89" cm="1">
        <f t="array" ref="N11177">IF(ISNUMBER(_34_KNMI_Stations[[#This Row],[Etmaal temperatuur °C]]),IF(_34_KNMI_Stations[[#This Row],[Etmaal temperatuur °C]]&lt;stookgrens[],stookgrens[]-_34_KNMI_Stations[[#This Row],[Etmaal temperatuur °C]],0),"")</f>
        <v>10.4</v>
      </c>
      <c r="O11177" s="89">
        <f>_34_KNMI_Stations[[#This Row],[graaddagen]]*_34_KNMI_Stations[[#This Row],[Gewogen factor]]</f>
        <v>10.4</v>
      </c>
      <c r="P11177" s="89" cm="1">
        <f t="array" ref="P111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78" spans="1:16" x14ac:dyDescent="0.25">
      <c r="A11178">
        <v>356</v>
      </c>
      <c r="B11178" s="110">
        <v>45746</v>
      </c>
      <c r="C11178" s="89">
        <v>8</v>
      </c>
      <c r="D11178" s="89">
        <v>9.8000000000000007</v>
      </c>
      <c r="E11178" s="96">
        <v>1380</v>
      </c>
      <c r="F11178" s="89">
        <v>0.1</v>
      </c>
      <c r="G11178" s="89">
        <v>1017.6</v>
      </c>
      <c r="H11178">
        <v>0.74</v>
      </c>
      <c r="I11178" t="s">
        <v>28</v>
      </c>
      <c r="J11178">
        <v>1</v>
      </c>
      <c r="K11178">
        <v>3</v>
      </c>
      <c r="L11178">
        <v>2025</v>
      </c>
      <c r="M11178" t="s">
        <v>122</v>
      </c>
      <c r="N11178" s="89" cm="1">
        <f t="array" ref="N11178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1178" s="89">
        <f>_34_KNMI_Stations[[#This Row],[graaddagen]]*_34_KNMI_Stations[[#This Row],[Gewogen factor]]</f>
        <v>8.1999999999999993</v>
      </c>
      <c r="P11178" s="89" cm="1">
        <f t="array" ref="P111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79" spans="1:16" x14ac:dyDescent="0.25">
      <c r="A11179">
        <v>356</v>
      </c>
      <c r="B11179" s="110">
        <v>45747</v>
      </c>
      <c r="C11179" s="89">
        <v>3.9</v>
      </c>
      <c r="D11179" s="89">
        <v>8.1</v>
      </c>
      <c r="E11179" s="96">
        <v>1841</v>
      </c>
      <c r="F11179" s="89">
        <v>0</v>
      </c>
      <c r="G11179" s="89">
        <v>1027.4000000000001</v>
      </c>
      <c r="H11179">
        <v>0.73</v>
      </c>
      <c r="I11179" t="s">
        <v>28</v>
      </c>
      <c r="J11179">
        <v>1</v>
      </c>
      <c r="K11179">
        <v>3</v>
      </c>
      <c r="L11179">
        <v>2025</v>
      </c>
      <c r="M11179" t="s">
        <v>123</v>
      </c>
      <c r="N11179" s="89" cm="1">
        <f t="array" ref="N11179">IF(ISNUMBER(_34_KNMI_Stations[[#This Row],[Etmaal temperatuur °C]]),IF(_34_KNMI_Stations[[#This Row],[Etmaal temperatuur °C]]&lt;stookgrens[],stookgrens[]-_34_KNMI_Stations[[#This Row],[Etmaal temperatuur °C]],0),"")</f>
        <v>9.9</v>
      </c>
      <c r="O11179" s="89">
        <f>_34_KNMI_Stations[[#This Row],[graaddagen]]*_34_KNMI_Stations[[#This Row],[Gewogen factor]]</f>
        <v>9.9</v>
      </c>
      <c r="P11179" s="89" cm="1">
        <f t="array" ref="P111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80" spans="1:16" x14ac:dyDescent="0.25">
      <c r="A11180">
        <v>356</v>
      </c>
      <c r="B11180" s="110">
        <v>45748</v>
      </c>
      <c r="C11180" s="89">
        <v>4.5999999999999996</v>
      </c>
      <c r="D11180" s="89">
        <v>8.1</v>
      </c>
      <c r="E11180" s="96">
        <v>1978</v>
      </c>
      <c r="F11180" s="89">
        <v>0</v>
      </c>
      <c r="G11180" s="89">
        <v>1027.5999999999999</v>
      </c>
      <c r="H11180">
        <v>0.69</v>
      </c>
      <c r="I11180" t="s">
        <v>28</v>
      </c>
      <c r="J11180">
        <v>0.8</v>
      </c>
      <c r="K11180">
        <v>4</v>
      </c>
      <c r="L11180">
        <v>2025</v>
      </c>
      <c r="M11180" t="s">
        <v>123</v>
      </c>
      <c r="N11180" s="89" cm="1">
        <f t="array" ref="N11180">IF(ISNUMBER(_34_KNMI_Stations[[#This Row],[Etmaal temperatuur °C]]),IF(_34_KNMI_Stations[[#This Row],[Etmaal temperatuur °C]]&lt;stookgrens[],stookgrens[]-_34_KNMI_Stations[[#This Row],[Etmaal temperatuur °C]],0),"")</f>
        <v>9.9</v>
      </c>
      <c r="O11180" s="89">
        <f>_34_KNMI_Stations[[#This Row],[graaddagen]]*_34_KNMI_Stations[[#This Row],[Gewogen factor]]</f>
        <v>7.9200000000000008</v>
      </c>
      <c r="P11180" s="89" cm="1">
        <f t="array" ref="P111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81" spans="1:16" x14ac:dyDescent="0.25">
      <c r="A11181">
        <v>356</v>
      </c>
      <c r="B11181" s="110">
        <v>45749</v>
      </c>
      <c r="C11181" s="89">
        <v>6.6</v>
      </c>
      <c r="D11181" s="89">
        <v>11.8</v>
      </c>
      <c r="E11181" s="96">
        <v>1954</v>
      </c>
      <c r="F11181" s="89">
        <v>0</v>
      </c>
      <c r="G11181" s="89">
        <v>1023.4</v>
      </c>
      <c r="H11181">
        <v>0.56000000000000005</v>
      </c>
      <c r="I11181" t="s">
        <v>28</v>
      </c>
      <c r="J11181">
        <v>0.8</v>
      </c>
      <c r="K11181">
        <v>4</v>
      </c>
      <c r="L11181">
        <v>2025</v>
      </c>
      <c r="M11181" t="s">
        <v>123</v>
      </c>
      <c r="N11181" s="89" cm="1">
        <f t="array" ref="N11181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1181" s="89">
        <f>_34_KNMI_Stations[[#This Row],[graaddagen]]*_34_KNMI_Stations[[#This Row],[Gewogen factor]]</f>
        <v>4.96</v>
      </c>
      <c r="P11181" s="89" cm="1">
        <f t="array" ref="P111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82" spans="1:16" x14ac:dyDescent="0.25">
      <c r="A11182">
        <v>356</v>
      </c>
      <c r="B11182" s="110">
        <v>45750</v>
      </c>
      <c r="C11182" s="89">
        <v>5</v>
      </c>
      <c r="D11182" s="89">
        <v>13.6</v>
      </c>
      <c r="E11182" s="96">
        <v>1945</v>
      </c>
      <c r="F11182" s="89">
        <v>0</v>
      </c>
      <c r="G11182" s="89">
        <v>1022.4</v>
      </c>
      <c r="H11182">
        <v>0.56999999999999995</v>
      </c>
      <c r="I11182" t="s">
        <v>28</v>
      </c>
      <c r="J11182">
        <v>0.8</v>
      </c>
      <c r="K11182">
        <v>4</v>
      </c>
      <c r="L11182">
        <v>2025</v>
      </c>
      <c r="M11182" t="s">
        <v>123</v>
      </c>
      <c r="N11182" s="89" cm="1">
        <f t="array" ref="N11182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1182" s="89">
        <f>_34_KNMI_Stations[[#This Row],[graaddagen]]*_34_KNMI_Stations[[#This Row],[Gewogen factor]]</f>
        <v>3.5200000000000005</v>
      </c>
      <c r="P11182" s="89" cm="1">
        <f t="array" ref="P111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83" spans="1:16" x14ac:dyDescent="0.25">
      <c r="A11183">
        <v>356</v>
      </c>
      <c r="B11183" s="110">
        <v>45751</v>
      </c>
      <c r="C11183" s="89">
        <v>3.2</v>
      </c>
      <c r="D11183" s="89">
        <v>13.4</v>
      </c>
      <c r="E11183" s="96">
        <v>2018</v>
      </c>
      <c r="F11183" s="89">
        <v>0</v>
      </c>
      <c r="G11183" s="89">
        <v>1019.8</v>
      </c>
      <c r="H11183">
        <v>0.6</v>
      </c>
      <c r="I11183" t="s">
        <v>28</v>
      </c>
      <c r="J11183">
        <v>0.8</v>
      </c>
      <c r="K11183">
        <v>4</v>
      </c>
      <c r="L11183">
        <v>2025</v>
      </c>
      <c r="M11183" t="s">
        <v>123</v>
      </c>
      <c r="N11183" s="89" cm="1">
        <f t="array" ref="N11183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1183" s="89">
        <f>_34_KNMI_Stations[[#This Row],[graaddagen]]*_34_KNMI_Stations[[#This Row],[Gewogen factor]]</f>
        <v>3.6799999999999997</v>
      </c>
      <c r="P11183" s="89" cm="1">
        <f t="array" ref="P111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84" spans="1:16" x14ac:dyDescent="0.25">
      <c r="A11184">
        <v>356</v>
      </c>
      <c r="B11184" s="110">
        <v>45752</v>
      </c>
      <c r="C11184" s="89">
        <v>5</v>
      </c>
      <c r="D11184" s="89">
        <v>10.6</v>
      </c>
      <c r="E11184" s="96">
        <v>2093</v>
      </c>
      <c r="F11184" s="89">
        <v>0</v>
      </c>
      <c r="G11184" s="89">
        <v>1019.6</v>
      </c>
      <c r="H11184">
        <v>0.56000000000000005</v>
      </c>
      <c r="I11184" t="s">
        <v>28</v>
      </c>
      <c r="J11184">
        <v>0.8</v>
      </c>
      <c r="K11184">
        <v>4</v>
      </c>
      <c r="L11184">
        <v>2025</v>
      </c>
      <c r="M11184" t="s">
        <v>123</v>
      </c>
      <c r="N11184" s="89" cm="1">
        <f t="array" ref="N11184">IF(ISNUMBER(_34_KNMI_Stations[[#This Row],[Etmaal temperatuur °C]]),IF(_34_KNMI_Stations[[#This Row],[Etmaal temperatuur °C]]&lt;stookgrens[],stookgrens[]-_34_KNMI_Stations[[#This Row],[Etmaal temperatuur °C]],0),"")</f>
        <v>7.4</v>
      </c>
      <c r="O11184" s="89">
        <f>_34_KNMI_Stations[[#This Row],[graaddagen]]*_34_KNMI_Stations[[#This Row],[Gewogen factor]]</f>
        <v>5.9200000000000008</v>
      </c>
      <c r="P11184" s="89" cm="1">
        <f t="array" ref="P111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85" spans="1:16" x14ac:dyDescent="0.25">
      <c r="A11185">
        <v>356</v>
      </c>
      <c r="B11185" s="110">
        <v>45753</v>
      </c>
      <c r="C11185" s="89">
        <v>5.2</v>
      </c>
      <c r="D11185" s="89">
        <v>7.1</v>
      </c>
      <c r="E11185" s="96">
        <v>2167</v>
      </c>
      <c r="F11185" s="89">
        <v>0</v>
      </c>
      <c r="G11185" s="89">
        <v>1025</v>
      </c>
      <c r="H11185">
        <v>0.5</v>
      </c>
      <c r="I11185" t="s">
        <v>28</v>
      </c>
      <c r="J11185">
        <v>0.8</v>
      </c>
      <c r="K11185">
        <v>4</v>
      </c>
      <c r="L11185">
        <v>2025</v>
      </c>
      <c r="M11185" t="s">
        <v>123</v>
      </c>
      <c r="N11185" s="89" cm="1">
        <f t="array" ref="N11185">IF(ISNUMBER(_34_KNMI_Stations[[#This Row],[Etmaal temperatuur °C]]),IF(_34_KNMI_Stations[[#This Row],[Etmaal temperatuur °C]]&lt;stookgrens[],stookgrens[]-_34_KNMI_Stations[[#This Row],[Etmaal temperatuur °C]],0),"")</f>
        <v>10.9</v>
      </c>
      <c r="O11185" s="89">
        <f>_34_KNMI_Stations[[#This Row],[graaddagen]]*_34_KNMI_Stations[[#This Row],[Gewogen factor]]</f>
        <v>8.7200000000000006</v>
      </c>
      <c r="P11185" s="89" cm="1">
        <f t="array" ref="P111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86" spans="1:16" x14ac:dyDescent="0.25">
      <c r="A11186">
        <v>356</v>
      </c>
      <c r="B11186" s="110">
        <v>45754</v>
      </c>
      <c r="C11186" s="89">
        <v>3</v>
      </c>
      <c r="D11186" s="89">
        <v>7.2</v>
      </c>
      <c r="E11186" s="96">
        <v>2130</v>
      </c>
      <c r="F11186" s="89">
        <v>0</v>
      </c>
      <c r="G11186" s="89">
        <v>1026.4000000000001</v>
      </c>
      <c r="H11186">
        <v>0.59</v>
      </c>
      <c r="I11186" t="s">
        <v>28</v>
      </c>
      <c r="J11186">
        <v>0.8</v>
      </c>
      <c r="K11186">
        <v>4</v>
      </c>
      <c r="L11186">
        <v>2025</v>
      </c>
      <c r="M11186" t="s">
        <v>124</v>
      </c>
      <c r="N11186" s="89" cm="1">
        <f t="array" ref="N11186">IF(ISNUMBER(_34_KNMI_Stations[[#This Row],[Etmaal temperatuur °C]]),IF(_34_KNMI_Stations[[#This Row],[Etmaal temperatuur °C]]&lt;stookgrens[],stookgrens[]-_34_KNMI_Stations[[#This Row],[Etmaal temperatuur °C]],0),"")</f>
        <v>10.8</v>
      </c>
      <c r="O11186" s="89">
        <f>_34_KNMI_Stations[[#This Row],[graaddagen]]*_34_KNMI_Stations[[#This Row],[Gewogen factor]]</f>
        <v>8.64</v>
      </c>
      <c r="P11186" s="89" cm="1">
        <f t="array" ref="P111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87" spans="1:16" x14ac:dyDescent="0.25">
      <c r="A11187">
        <v>356</v>
      </c>
      <c r="B11187" s="110">
        <v>45755</v>
      </c>
      <c r="C11187" s="89">
        <v>3</v>
      </c>
      <c r="D11187" s="89">
        <v>8.4</v>
      </c>
      <c r="E11187" s="96">
        <v>2114</v>
      </c>
      <c r="F11187" s="89">
        <v>0</v>
      </c>
      <c r="G11187" s="89">
        <v>1026.8</v>
      </c>
      <c r="H11187">
        <v>0.65</v>
      </c>
      <c r="I11187" t="s">
        <v>28</v>
      </c>
      <c r="J11187">
        <v>0.8</v>
      </c>
      <c r="K11187">
        <v>4</v>
      </c>
      <c r="L11187">
        <v>2025</v>
      </c>
      <c r="M11187" t="s">
        <v>124</v>
      </c>
      <c r="N11187" s="89" cm="1">
        <f t="array" ref="N11187">IF(ISNUMBER(_34_KNMI_Stations[[#This Row],[Etmaal temperatuur °C]]),IF(_34_KNMI_Stations[[#This Row],[Etmaal temperatuur °C]]&lt;stookgrens[],stookgrens[]-_34_KNMI_Stations[[#This Row],[Etmaal temperatuur °C]],0),"")</f>
        <v>9.6</v>
      </c>
      <c r="O11187" s="89">
        <f>_34_KNMI_Stations[[#This Row],[graaddagen]]*_34_KNMI_Stations[[#This Row],[Gewogen factor]]</f>
        <v>7.68</v>
      </c>
      <c r="P11187" s="89" cm="1">
        <f t="array" ref="P111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88" spans="1:16" x14ac:dyDescent="0.25">
      <c r="A11188">
        <v>356</v>
      </c>
      <c r="B11188" s="110">
        <v>45756</v>
      </c>
      <c r="C11188" s="89">
        <v>4</v>
      </c>
      <c r="D11188" s="89">
        <v>7.8</v>
      </c>
      <c r="E11188" s="96">
        <v>1937</v>
      </c>
      <c r="F11188" s="89">
        <v>0</v>
      </c>
      <c r="G11188" s="89">
        <v>1027</v>
      </c>
      <c r="H11188">
        <v>0.76</v>
      </c>
      <c r="I11188" t="s">
        <v>28</v>
      </c>
      <c r="J11188">
        <v>0.8</v>
      </c>
      <c r="K11188">
        <v>4</v>
      </c>
      <c r="L11188">
        <v>2025</v>
      </c>
      <c r="M11188" t="s">
        <v>124</v>
      </c>
      <c r="N11188" s="89" cm="1">
        <f t="array" ref="N11188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11188" s="89">
        <f>_34_KNMI_Stations[[#This Row],[graaddagen]]*_34_KNMI_Stations[[#This Row],[Gewogen factor]]</f>
        <v>8.16</v>
      </c>
      <c r="P11188" s="89" cm="1">
        <f t="array" ref="P111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89" spans="1:16" x14ac:dyDescent="0.25">
      <c r="A11189">
        <v>356</v>
      </c>
      <c r="B11189" s="110">
        <v>45757</v>
      </c>
      <c r="C11189" s="89">
        <v>3.8</v>
      </c>
      <c r="D11189" s="89">
        <v>9</v>
      </c>
      <c r="E11189" s="96">
        <v>1643</v>
      </c>
      <c r="F11189" s="89">
        <v>0</v>
      </c>
      <c r="G11189" s="89">
        <v>1028</v>
      </c>
      <c r="H11189">
        <v>0.76</v>
      </c>
      <c r="I11189" t="s">
        <v>28</v>
      </c>
      <c r="J11189">
        <v>0.8</v>
      </c>
      <c r="K11189">
        <v>4</v>
      </c>
      <c r="L11189">
        <v>2025</v>
      </c>
      <c r="M11189" t="s">
        <v>124</v>
      </c>
      <c r="N11189" s="89" cm="1">
        <f t="array" ref="N11189">IF(ISNUMBER(_34_KNMI_Stations[[#This Row],[Etmaal temperatuur °C]]),IF(_34_KNMI_Stations[[#This Row],[Etmaal temperatuur °C]]&lt;stookgrens[],stookgrens[]-_34_KNMI_Stations[[#This Row],[Etmaal temperatuur °C]],0),"")</f>
        <v>9</v>
      </c>
      <c r="O11189" s="89">
        <f>_34_KNMI_Stations[[#This Row],[graaddagen]]*_34_KNMI_Stations[[#This Row],[Gewogen factor]]</f>
        <v>7.2</v>
      </c>
      <c r="P11189" s="89" cm="1">
        <f t="array" ref="P111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90" spans="1:16" x14ac:dyDescent="0.25">
      <c r="A11190">
        <v>356</v>
      </c>
      <c r="B11190" s="110">
        <v>45758</v>
      </c>
      <c r="C11190" s="89">
        <v>2.8</v>
      </c>
      <c r="D11190" s="89">
        <v>9.4</v>
      </c>
      <c r="E11190" s="96">
        <v>2100</v>
      </c>
      <c r="F11190" s="89">
        <v>0</v>
      </c>
      <c r="G11190" s="89">
        <v>1021.4</v>
      </c>
      <c r="H11190">
        <v>0.81</v>
      </c>
      <c r="I11190" t="s">
        <v>28</v>
      </c>
      <c r="J11190">
        <v>0.8</v>
      </c>
      <c r="K11190">
        <v>4</v>
      </c>
      <c r="L11190">
        <v>2025</v>
      </c>
      <c r="M11190" t="s">
        <v>124</v>
      </c>
      <c r="N11190" s="89" cm="1">
        <f t="array" ref="N11190">IF(ISNUMBER(_34_KNMI_Stations[[#This Row],[Etmaal temperatuur °C]]),IF(_34_KNMI_Stations[[#This Row],[Etmaal temperatuur °C]]&lt;stookgrens[],stookgrens[]-_34_KNMI_Stations[[#This Row],[Etmaal temperatuur °C]],0),"")</f>
        <v>8.6</v>
      </c>
      <c r="O11190" s="89">
        <f>_34_KNMI_Stations[[#This Row],[graaddagen]]*_34_KNMI_Stations[[#This Row],[Gewogen factor]]</f>
        <v>6.88</v>
      </c>
      <c r="P11190" s="89" cm="1">
        <f t="array" ref="P111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91" spans="1:16" x14ac:dyDescent="0.25">
      <c r="A11191">
        <v>356</v>
      </c>
      <c r="B11191" s="110">
        <v>45759</v>
      </c>
      <c r="C11191" s="89">
        <v>4.2</v>
      </c>
      <c r="D11191" s="89">
        <v>15</v>
      </c>
      <c r="E11191" s="96">
        <v>2158</v>
      </c>
      <c r="F11191" s="89">
        <v>0</v>
      </c>
      <c r="G11191" s="89">
        <v>1008.8</v>
      </c>
      <c r="H11191">
        <v>0.61</v>
      </c>
      <c r="I11191" t="s">
        <v>28</v>
      </c>
      <c r="J11191">
        <v>0.8</v>
      </c>
      <c r="K11191">
        <v>4</v>
      </c>
      <c r="L11191">
        <v>2025</v>
      </c>
      <c r="M11191" t="s">
        <v>124</v>
      </c>
      <c r="N11191" s="89" cm="1">
        <f t="array" ref="N11191">IF(ISNUMBER(_34_KNMI_Stations[[#This Row],[Etmaal temperatuur °C]]),IF(_34_KNMI_Stations[[#This Row],[Etmaal temperatuur °C]]&lt;stookgrens[],stookgrens[]-_34_KNMI_Stations[[#This Row],[Etmaal temperatuur °C]],0),"")</f>
        <v>3</v>
      </c>
      <c r="O11191" s="89">
        <f>_34_KNMI_Stations[[#This Row],[graaddagen]]*_34_KNMI_Stations[[#This Row],[Gewogen factor]]</f>
        <v>2.4000000000000004</v>
      </c>
      <c r="P11191" s="89" cm="1">
        <f t="array" ref="P111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92" spans="1:16" x14ac:dyDescent="0.25">
      <c r="A11192">
        <v>356</v>
      </c>
      <c r="B11192" s="110">
        <v>45760</v>
      </c>
      <c r="C11192" s="89">
        <v>4.7</v>
      </c>
      <c r="D11192" s="89">
        <v>13.5</v>
      </c>
      <c r="E11192" s="96">
        <v>1216</v>
      </c>
      <c r="F11192" s="89">
        <v>1.7</v>
      </c>
      <c r="G11192" s="89">
        <v>1004.2</v>
      </c>
      <c r="H11192">
        <v>0.79</v>
      </c>
      <c r="I11192" t="s">
        <v>28</v>
      </c>
      <c r="J11192">
        <v>0.8</v>
      </c>
      <c r="K11192">
        <v>4</v>
      </c>
      <c r="L11192">
        <v>2025</v>
      </c>
      <c r="M11192" t="s">
        <v>124</v>
      </c>
      <c r="N11192" s="89" cm="1">
        <f t="array" ref="N11192">IF(ISNUMBER(_34_KNMI_Stations[[#This Row],[Etmaal temperatuur °C]]),IF(_34_KNMI_Stations[[#This Row],[Etmaal temperatuur °C]]&lt;stookgrens[],stookgrens[]-_34_KNMI_Stations[[#This Row],[Etmaal temperatuur °C]],0),"")</f>
        <v>4.5</v>
      </c>
      <c r="O11192" s="89">
        <f>_34_KNMI_Stations[[#This Row],[graaddagen]]*_34_KNMI_Stations[[#This Row],[Gewogen factor]]</f>
        <v>3.6</v>
      </c>
      <c r="P11192" s="89" cm="1">
        <f t="array" ref="P111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93" spans="1:16" x14ac:dyDescent="0.25">
      <c r="A11193">
        <v>356</v>
      </c>
      <c r="B11193" s="110">
        <v>45761</v>
      </c>
      <c r="C11193" s="89">
        <v>3</v>
      </c>
      <c r="D11193" s="89">
        <v>12.8</v>
      </c>
      <c r="E11193" s="96">
        <v>2046</v>
      </c>
      <c r="F11193" s="89">
        <v>1</v>
      </c>
      <c r="G11193" s="89">
        <v>1007.1</v>
      </c>
      <c r="H11193">
        <v>0.7</v>
      </c>
      <c r="I11193" t="s">
        <v>28</v>
      </c>
      <c r="J11193">
        <v>0.8</v>
      </c>
      <c r="K11193">
        <v>4</v>
      </c>
      <c r="L11193">
        <v>2025</v>
      </c>
      <c r="M11193" t="s">
        <v>125</v>
      </c>
      <c r="N11193" s="89" cm="1">
        <f t="array" ref="N11193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1193" s="89">
        <f>_34_KNMI_Stations[[#This Row],[graaddagen]]*_34_KNMI_Stations[[#This Row],[Gewogen factor]]</f>
        <v>4.1599999999999993</v>
      </c>
      <c r="P11193" s="89" cm="1">
        <f t="array" ref="P111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94" spans="1:16" x14ac:dyDescent="0.25">
      <c r="A11194">
        <v>356</v>
      </c>
      <c r="B11194" s="110">
        <v>45762</v>
      </c>
      <c r="C11194" s="89">
        <v>3.4</v>
      </c>
      <c r="D11194" s="89">
        <v>13.8</v>
      </c>
      <c r="E11194" s="96">
        <v>1296</v>
      </c>
      <c r="F11194" s="89">
        <v>3.3</v>
      </c>
      <c r="G11194" s="89">
        <v>998.9</v>
      </c>
      <c r="H11194">
        <v>0.82</v>
      </c>
      <c r="I11194" t="s">
        <v>28</v>
      </c>
      <c r="J11194">
        <v>0.8</v>
      </c>
      <c r="K11194">
        <v>4</v>
      </c>
      <c r="L11194">
        <v>2025</v>
      </c>
      <c r="M11194" t="s">
        <v>125</v>
      </c>
      <c r="N11194" s="89" cm="1">
        <f t="array" ref="N11194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1194" s="89">
        <f>_34_KNMI_Stations[[#This Row],[graaddagen]]*_34_KNMI_Stations[[#This Row],[Gewogen factor]]</f>
        <v>3.3599999999999994</v>
      </c>
      <c r="P11194" s="89" cm="1">
        <f t="array" ref="P111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95" spans="1:16" x14ac:dyDescent="0.25">
      <c r="A11195">
        <v>356</v>
      </c>
      <c r="B11195" s="110">
        <v>45763</v>
      </c>
      <c r="C11195" s="89">
        <v>2.2000000000000002</v>
      </c>
      <c r="D11195" s="89">
        <v>10.6</v>
      </c>
      <c r="E11195" s="96">
        <v>622</v>
      </c>
      <c r="F11195" s="89">
        <v>0.9</v>
      </c>
      <c r="G11195" s="89">
        <v>1008.8</v>
      </c>
      <c r="H11195">
        <v>0.85</v>
      </c>
      <c r="I11195" t="s">
        <v>28</v>
      </c>
      <c r="J11195">
        <v>0.8</v>
      </c>
      <c r="K11195">
        <v>4</v>
      </c>
      <c r="L11195">
        <v>2025</v>
      </c>
      <c r="M11195" t="s">
        <v>125</v>
      </c>
      <c r="N11195" s="89" cm="1">
        <f t="array" ref="N11195">IF(ISNUMBER(_34_KNMI_Stations[[#This Row],[Etmaal temperatuur °C]]),IF(_34_KNMI_Stations[[#This Row],[Etmaal temperatuur °C]]&lt;stookgrens[],stookgrens[]-_34_KNMI_Stations[[#This Row],[Etmaal temperatuur °C]],0),"")</f>
        <v>7.4</v>
      </c>
      <c r="O11195" s="89">
        <f>_34_KNMI_Stations[[#This Row],[graaddagen]]*_34_KNMI_Stations[[#This Row],[Gewogen factor]]</f>
        <v>5.9200000000000008</v>
      </c>
      <c r="P11195" s="89" cm="1">
        <f t="array" ref="P111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96" spans="1:16" x14ac:dyDescent="0.25">
      <c r="A11196">
        <v>356</v>
      </c>
      <c r="B11196" s="110">
        <v>45764</v>
      </c>
      <c r="C11196" s="89">
        <v>1.9</v>
      </c>
      <c r="D11196" s="89">
        <v>9.6999999999999993</v>
      </c>
      <c r="E11196" s="96">
        <v>529</v>
      </c>
      <c r="F11196" s="89">
        <v>0.2</v>
      </c>
      <c r="G11196" s="89">
        <v>1013.1</v>
      </c>
      <c r="H11196">
        <v>0.85</v>
      </c>
      <c r="I11196" t="s">
        <v>28</v>
      </c>
      <c r="J11196">
        <v>0.8</v>
      </c>
      <c r="K11196">
        <v>4</v>
      </c>
      <c r="L11196">
        <v>2025</v>
      </c>
      <c r="M11196" t="s">
        <v>125</v>
      </c>
      <c r="N11196" s="89" cm="1">
        <f t="array" ref="N11196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11196" s="89">
        <f>_34_KNMI_Stations[[#This Row],[graaddagen]]*_34_KNMI_Stations[[#This Row],[Gewogen factor]]</f>
        <v>6.6400000000000006</v>
      </c>
      <c r="P11196" s="89" cm="1">
        <f t="array" ref="P111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97" spans="1:16" x14ac:dyDescent="0.25">
      <c r="A11197">
        <v>356</v>
      </c>
      <c r="B11197" s="110">
        <v>45765</v>
      </c>
      <c r="C11197" s="89">
        <v>1.9</v>
      </c>
      <c r="D11197" s="89">
        <v>9.6999999999999993</v>
      </c>
      <c r="E11197" s="96">
        <v>1807</v>
      </c>
      <c r="F11197" s="89">
        <v>0</v>
      </c>
      <c r="G11197" s="89">
        <v>1014.3</v>
      </c>
      <c r="H11197">
        <v>0.78</v>
      </c>
      <c r="I11197" t="s">
        <v>28</v>
      </c>
      <c r="J11197">
        <v>0.8</v>
      </c>
      <c r="K11197">
        <v>4</v>
      </c>
      <c r="L11197">
        <v>2025</v>
      </c>
      <c r="M11197" t="s">
        <v>125</v>
      </c>
      <c r="N11197" s="89" cm="1">
        <f t="array" ref="N11197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11197" s="89">
        <f>_34_KNMI_Stations[[#This Row],[graaddagen]]*_34_KNMI_Stations[[#This Row],[Gewogen factor]]</f>
        <v>6.6400000000000006</v>
      </c>
      <c r="P11197" s="89" cm="1">
        <f t="array" ref="P111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98" spans="1:16" x14ac:dyDescent="0.25">
      <c r="A11198">
        <v>356</v>
      </c>
      <c r="B11198" s="110">
        <v>45766</v>
      </c>
      <c r="C11198" s="89">
        <v>3.1</v>
      </c>
      <c r="D11198" s="89">
        <v>10</v>
      </c>
      <c r="E11198" s="96">
        <v>2276</v>
      </c>
      <c r="F11198" s="89">
        <v>0</v>
      </c>
      <c r="G11198" s="89">
        <v>1009.6</v>
      </c>
      <c r="H11198">
        <v>0.73</v>
      </c>
      <c r="I11198" t="s">
        <v>28</v>
      </c>
      <c r="J11198">
        <v>0.8</v>
      </c>
      <c r="K11198">
        <v>4</v>
      </c>
      <c r="L11198">
        <v>2025</v>
      </c>
      <c r="M11198" t="s">
        <v>125</v>
      </c>
      <c r="N11198" s="89" cm="1">
        <f t="array" ref="N11198">IF(ISNUMBER(_34_KNMI_Stations[[#This Row],[Etmaal temperatuur °C]]),IF(_34_KNMI_Stations[[#This Row],[Etmaal temperatuur °C]]&lt;stookgrens[],stookgrens[]-_34_KNMI_Stations[[#This Row],[Etmaal temperatuur °C]],0),"")</f>
        <v>8</v>
      </c>
      <c r="O11198" s="89">
        <f>_34_KNMI_Stations[[#This Row],[graaddagen]]*_34_KNMI_Stations[[#This Row],[Gewogen factor]]</f>
        <v>6.4</v>
      </c>
      <c r="P11198" s="89" cm="1">
        <f t="array" ref="P111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199" spans="1:16" x14ac:dyDescent="0.25">
      <c r="A11199">
        <v>356</v>
      </c>
      <c r="B11199" s="110">
        <v>45767</v>
      </c>
      <c r="C11199" s="89">
        <v>2.4</v>
      </c>
      <c r="D11199" s="89">
        <v>11</v>
      </c>
      <c r="E11199" s="96">
        <v>2100</v>
      </c>
      <c r="F11199" s="89">
        <v>10.5</v>
      </c>
      <c r="G11199" s="89">
        <v>1007.2</v>
      </c>
      <c r="H11199">
        <v>0.74</v>
      </c>
      <c r="I11199" t="s">
        <v>28</v>
      </c>
      <c r="J11199">
        <v>0.8</v>
      </c>
      <c r="K11199">
        <v>4</v>
      </c>
      <c r="L11199">
        <v>2025</v>
      </c>
      <c r="M11199" t="s">
        <v>125</v>
      </c>
      <c r="N11199" s="89" cm="1">
        <f t="array" ref="N11199">IF(ISNUMBER(_34_KNMI_Stations[[#This Row],[Etmaal temperatuur °C]]),IF(_34_KNMI_Stations[[#This Row],[Etmaal temperatuur °C]]&lt;stookgrens[],stookgrens[]-_34_KNMI_Stations[[#This Row],[Etmaal temperatuur °C]],0),"")</f>
        <v>7</v>
      </c>
      <c r="O11199" s="89">
        <f>_34_KNMI_Stations[[#This Row],[graaddagen]]*_34_KNMI_Stations[[#This Row],[Gewogen factor]]</f>
        <v>5.6000000000000005</v>
      </c>
      <c r="P11199" s="89" cm="1">
        <f t="array" ref="P111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00" spans="1:16" x14ac:dyDescent="0.25">
      <c r="A11200">
        <v>356</v>
      </c>
      <c r="B11200" s="110">
        <v>45768</v>
      </c>
      <c r="C11200" s="89">
        <v>1.8</v>
      </c>
      <c r="D11200" s="89">
        <v>12</v>
      </c>
      <c r="E11200" s="96">
        <v>1174</v>
      </c>
      <c r="F11200" s="89">
        <v>2.5</v>
      </c>
      <c r="G11200" s="89">
        <v>1010.2</v>
      </c>
      <c r="H11200">
        <v>0.88</v>
      </c>
      <c r="I11200" t="s">
        <v>28</v>
      </c>
      <c r="J11200">
        <v>0.8</v>
      </c>
      <c r="K11200">
        <v>4</v>
      </c>
      <c r="L11200">
        <v>2025</v>
      </c>
      <c r="M11200" t="s">
        <v>126</v>
      </c>
      <c r="N11200" s="89" cm="1">
        <f t="array" ref="N11200">IF(ISNUMBER(_34_KNMI_Stations[[#This Row],[Etmaal temperatuur °C]]),IF(_34_KNMI_Stations[[#This Row],[Etmaal temperatuur °C]]&lt;stookgrens[],stookgrens[]-_34_KNMI_Stations[[#This Row],[Etmaal temperatuur °C]],0),"")</f>
        <v>6</v>
      </c>
      <c r="O11200" s="89">
        <f>_34_KNMI_Stations[[#This Row],[graaddagen]]*_34_KNMI_Stations[[#This Row],[Gewogen factor]]</f>
        <v>4.8000000000000007</v>
      </c>
      <c r="P11200" s="89" cm="1">
        <f t="array" ref="P112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01" spans="1:16" x14ac:dyDescent="0.25">
      <c r="A11201">
        <v>356</v>
      </c>
      <c r="B11201" s="110">
        <v>45769</v>
      </c>
      <c r="C11201" s="89">
        <v>2.8</v>
      </c>
      <c r="D11201" s="89">
        <v>12.1</v>
      </c>
      <c r="E11201" s="96">
        <v>1584</v>
      </c>
      <c r="F11201" s="89">
        <v>0</v>
      </c>
      <c r="G11201" s="89">
        <v>1016.9</v>
      </c>
      <c r="H11201">
        <v>0.82</v>
      </c>
      <c r="I11201" t="s">
        <v>28</v>
      </c>
      <c r="J11201">
        <v>0.8</v>
      </c>
      <c r="K11201">
        <v>4</v>
      </c>
      <c r="L11201">
        <v>2025</v>
      </c>
      <c r="M11201" t="s">
        <v>126</v>
      </c>
      <c r="N11201" s="89" cm="1">
        <f t="array" ref="N11201">IF(ISNUMBER(_34_KNMI_Stations[[#This Row],[Etmaal temperatuur °C]]),IF(_34_KNMI_Stations[[#This Row],[Etmaal temperatuur °C]]&lt;stookgrens[],stookgrens[]-_34_KNMI_Stations[[#This Row],[Etmaal temperatuur °C]],0),"")</f>
        <v>5.9</v>
      </c>
      <c r="O11201" s="89">
        <f>_34_KNMI_Stations[[#This Row],[graaddagen]]*_34_KNMI_Stations[[#This Row],[Gewogen factor]]</f>
        <v>4.7200000000000006</v>
      </c>
      <c r="P11201" s="89" cm="1">
        <f t="array" ref="P112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02" spans="1:16" x14ac:dyDescent="0.25">
      <c r="A11202">
        <v>356</v>
      </c>
      <c r="B11202" s="110">
        <v>45770</v>
      </c>
      <c r="C11202" s="89">
        <v>2.4</v>
      </c>
      <c r="D11202" s="89">
        <v>11.7</v>
      </c>
      <c r="E11202" s="96">
        <v>869</v>
      </c>
      <c r="F11202" s="89">
        <v>10.8</v>
      </c>
      <c r="G11202" s="89">
        <v>1014.5</v>
      </c>
      <c r="H11202">
        <v>0.89</v>
      </c>
      <c r="I11202" t="s">
        <v>28</v>
      </c>
      <c r="J11202">
        <v>0.8</v>
      </c>
      <c r="K11202">
        <v>4</v>
      </c>
      <c r="L11202">
        <v>2025</v>
      </c>
      <c r="M11202" t="s">
        <v>126</v>
      </c>
      <c r="N11202" s="89" cm="1">
        <f t="array" ref="N11202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1202" s="89">
        <f>_34_KNMI_Stations[[#This Row],[graaddagen]]*_34_KNMI_Stations[[#This Row],[Gewogen factor]]</f>
        <v>5.0400000000000009</v>
      </c>
      <c r="P11202" s="89" cm="1">
        <f t="array" ref="P112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03" spans="1:16" x14ac:dyDescent="0.25">
      <c r="A11203">
        <v>356</v>
      </c>
      <c r="B11203" s="110">
        <v>45771</v>
      </c>
      <c r="C11203" s="89">
        <v>3.3</v>
      </c>
      <c r="D11203" s="89">
        <v>11.3</v>
      </c>
      <c r="E11203" s="96">
        <v>556</v>
      </c>
      <c r="F11203" s="89">
        <v>9.4</v>
      </c>
      <c r="G11203" s="89">
        <v>1017.9</v>
      </c>
      <c r="H11203">
        <v>0.93</v>
      </c>
      <c r="I11203" t="s">
        <v>28</v>
      </c>
      <c r="J11203">
        <v>0.8</v>
      </c>
      <c r="K11203">
        <v>4</v>
      </c>
      <c r="L11203">
        <v>2025</v>
      </c>
      <c r="M11203" t="s">
        <v>126</v>
      </c>
      <c r="N11203" s="89" cm="1">
        <f t="array" ref="N11203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11203" s="89">
        <f>_34_KNMI_Stations[[#This Row],[graaddagen]]*_34_KNMI_Stations[[#This Row],[Gewogen factor]]</f>
        <v>5.3599999999999994</v>
      </c>
      <c r="P11203" s="89" cm="1">
        <f t="array" ref="P112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04" spans="1:16" x14ac:dyDescent="0.25">
      <c r="A11204">
        <v>356</v>
      </c>
      <c r="B11204" s="110">
        <v>45772</v>
      </c>
      <c r="C11204" s="89">
        <v>2.6</v>
      </c>
      <c r="D11204" s="89">
        <v>9.4</v>
      </c>
      <c r="E11204" s="96">
        <v>1937</v>
      </c>
      <c r="F11204" s="89">
        <v>0</v>
      </c>
      <c r="G11204" s="89">
        <v>1022.6</v>
      </c>
      <c r="H11204">
        <v>0.87</v>
      </c>
      <c r="I11204" t="s">
        <v>28</v>
      </c>
      <c r="J11204">
        <v>0.8</v>
      </c>
      <c r="K11204">
        <v>4</v>
      </c>
      <c r="L11204">
        <v>2025</v>
      </c>
      <c r="M11204" t="s">
        <v>126</v>
      </c>
      <c r="N11204" s="89" cm="1">
        <f t="array" ref="N11204">IF(ISNUMBER(_34_KNMI_Stations[[#This Row],[Etmaal temperatuur °C]]),IF(_34_KNMI_Stations[[#This Row],[Etmaal temperatuur °C]]&lt;stookgrens[],stookgrens[]-_34_KNMI_Stations[[#This Row],[Etmaal temperatuur °C]],0),"")</f>
        <v>8.6</v>
      </c>
      <c r="O11204" s="89">
        <f>_34_KNMI_Stations[[#This Row],[graaddagen]]*_34_KNMI_Stations[[#This Row],[Gewogen factor]]</f>
        <v>6.88</v>
      </c>
      <c r="P11204" s="89" cm="1">
        <f t="array" ref="P112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05" spans="1:16" x14ac:dyDescent="0.25">
      <c r="A11205">
        <v>356</v>
      </c>
      <c r="B11205" s="110">
        <v>45773</v>
      </c>
      <c r="C11205" s="89">
        <v>2.7</v>
      </c>
      <c r="D11205" s="89">
        <v>11.5</v>
      </c>
      <c r="E11205" s="96">
        <v>2296</v>
      </c>
      <c r="F11205" s="89">
        <v>0</v>
      </c>
      <c r="G11205" s="89">
        <v>1022.6</v>
      </c>
      <c r="H11205">
        <v>0.79</v>
      </c>
      <c r="I11205" t="s">
        <v>28</v>
      </c>
      <c r="J11205">
        <v>0.8</v>
      </c>
      <c r="K11205">
        <v>4</v>
      </c>
      <c r="L11205">
        <v>2025</v>
      </c>
      <c r="M11205" t="s">
        <v>126</v>
      </c>
      <c r="N11205" s="89" cm="1">
        <f t="array" ref="N11205">IF(ISNUMBER(_34_KNMI_Stations[[#This Row],[Etmaal temperatuur °C]]),IF(_34_KNMI_Stations[[#This Row],[Etmaal temperatuur °C]]&lt;stookgrens[],stookgrens[]-_34_KNMI_Stations[[#This Row],[Etmaal temperatuur °C]],0),"")</f>
        <v>6.5</v>
      </c>
      <c r="O11205" s="89">
        <f>_34_KNMI_Stations[[#This Row],[graaddagen]]*_34_KNMI_Stations[[#This Row],[Gewogen factor]]</f>
        <v>5.2</v>
      </c>
      <c r="P11205" s="89" cm="1">
        <f t="array" ref="P112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06" spans="1:16" x14ac:dyDescent="0.25">
      <c r="A11206">
        <v>356</v>
      </c>
      <c r="B11206" s="110">
        <v>45774</v>
      </c>
      <c r="C11206" s="89">
        <v>2.2999999999999998</v>
      </c>
      <c r="D11206" s="89">
        <v>13.8</v>
      </c>
      <c r="E11206" s="96">
        <v>2513</v>
      </c>
      <c r="F11206" s="89">
        <v>0</v>
      </c>
      <c r="G11206" s="89">
        <v>1025</v>
      </c>
      <c r="H11206">
        <v>0.64</v>
      </c>
      <c r="I11206" t="s">
        <v>28</v>
      </c>
      <c r="J11206">
        <v>0.8</v>
      </c>
      <c r="K11206">
        <v>4</v>
      </c>
      <c r="L11206">
        <v>2025</v>
      </c>
      <c r="M11206" t="s">
        <v>126</v>
      </c>
      <c r="N11206" s="89" cm="1">
        <f t="array" ref="N11206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1206" s="89">
        <f>_34_KNMI_Stations[[#This Row],[graaddagen]]*_34_KNMI_Stations[[#This Row],[Gewogen factor]]</f>
        <v>3.3599999999999994</v>
      </c>
      <c r="P11206" s="89" cm="1">
        <f t="array" ref="P112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07" spans="1:16" x14ac:dyDescent="0.25">
      <c r="A11207">
        <v>356</v>
      </c>
      <c r="B11207" s="110">
        <v>45775</v>
      </c>
      <c r="C11207" s="89">
        <v>1.8</v>
      </c>
      <c r="D11207" s="89">
        <v>13.8</v>
      </c>
      <c r="E11207" s="96">
        <v>2471</v>
      </c>
      <c r="F11207" s="89">
        <v>0</v>
      </c>
      <c r="G11207" s="89">
        <v>1026.9000000000001</v>
      </c>
      <c r="H11207">
        <v>0.66</v>
      </c>
      <c r="I11207" t="s">
        <v>28</v>
      </c>
      <c r="J11207">
        <v>0.8</v>
      </c>
      <c r="K11207">
        <v>4</v>
      </c>
      <c r="L11207">
        <v>2025</v>
      </c>
      <c r="M11207" t="s">
        <v>127</v>
      </c>
      <c r="N11207" s="89" cm="1">
        <f t="array" ref="N11207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1207" s="89">
        <f>_34_KNMI_Stations[[#This Row],[graaddagen]]*_34_KNMI_Stations[[#This Row],[Gewogen factor]]</f>
        <v>3.3599999999999994</v>
      </c>
      <c r="P11207" s="89" cm="1">
        <f t="array" ref="P112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08" spans="1:16" x14ac:dyDescent="0.25">
      <c r="A11208">
        <v>356</v>
      </c>
      <c r="B11208" s="110">
        <v>45776</v>
      </c>
      <c r="C11208" s="89">
        <v>2</v>
      </c>
      <c r="D11208" s="89">
        <v>15.3</v>
      </c>
      <c r="E11208" s="96">
        <v>2461</v>
      </c>
      <c r="F11208" s="89">
        <v>0</v>
      </c>
      <c r="G11208" s="89">
        <v>1026.2</v>
      </c>
      <c r="H11208">
        <v>0.71</v>
      </c>
      <c r="I11208" t="s">
        <v>28</v>
      </c>
      <c r="J11208">
        <v>0.8</v>
      </c>
      <c r="K11208">
        <v>4</v>
      </c>
      <c r="L11208">
        <v>2025</v>
      </c>
      <c r="M11208" t="s">
        <v>127</v>
      </c>
      <c r="N11208" s="89" cm="1">
        <f t="array" ref="N11208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1208" s="89">
        <f>_34_KNMI_Stations[[#This Row],[graaddagen]]*_34_KNMI_Stations[[#This Row],[Gewogen factor]]</f>
        <v>2.1599999999999997</v>
      </c>
      <c r="P11208" s="89" cm="1">
        <f t="array" ref="P112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09" spans="1:16" x14ac:dyDescent="0.25">
      <c r="A11209">
        <v>356</v>
      </c>
      <c r="B11209" s="110">
        <v>45777</v>
      </c>
      <c r="C11209" s="89">
        <v>2</v>
      </c>
      <c r="D11209" s="89">
        <v>17.5</v>
      </c>
      <c r="E11209" s="96">
        <v>2489</v>
      </c>
      <c r="F11209" s="89">
        <v>0</v>
      </c>
      <c r="G11209" s="89">
        <v>1022.7</v>
      </c>
      <c r="H11209">
        <v>0.69</v>
      </c>
      <c r="I11209" t="s">
        <v>28</v>
      </c>
      <c r="J11209">
        <v>0.8</v>
      </c>
      <c r="K11209">
        <v>4</v>
      </c>
      <c r="L11209">
        <v>2025</v>
      </c>
      <c r="M11209" t="s">
        <v>127</v>
      </c>
      <c r="N11209" s="89" cm="1">
        <f t="array" ref="N11209">IF(ISNUMBER(_34_KNMI_Stations[[#This Row],[Etmaal temperatuur °C]]),IF(_34_KNMI_Stations[[#This Row],[Etmaal temperatuur °C]]&lt;stookgrens[],stookgrens[]-_34_KNMI_Stations[[#This Row],[Etmaal temperatuur °C]],0),"")</f>
        <v>0.5</v>
      </c>
      <c r="O11209" s="89">
        <f>_34_KNMI_Stations[[#This Row],[graaddagen]]*_34_KNMI_Stations[[#This Row],[Gewogen factor]]</f>
        <v>0.4</v>
      </c>
      <c r="P11209" s="89" cm="1">
        <f t="array" ref="P112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10" spans="1:16" x14ac:dyDescent="0.25">
      <c r="A11210">
        <v>356</v>
      </c>
      <c r="B11210" s="110">
        <v>45778</v>
      </c>
      <c r="C11210" s="89">
        <v>1.3</v>
      </c>
      <c r="D11210" s="89">
        <v>18.8</v>
      </c>
      <c r="E11210" s="96">
        <v>2465</v>
      </c>
      <c r="F11210" s="89">
        <v>0</v>
      </c>
      <c r="G11210" s="89">
        <v>1017.6</v>
      </c>
      <c r="H11210">
        <v>0.67</v>
      </c>
      <c r="I11210" t="s">
        <v>28</v>
      </c>
      <c r="J11210">
        <v>0.8</v>
      </c>
      <c r="K11210">
        <v>5</v>
      </c>
      <c r="L11210">
        <v>2025</v>
      </c>
      <c r="M11210" t="s">
        <v>127</v>
      </c>
      <c r="N11210" s="89" cm="1">
        <f t="array" ref="N11210">IF(ISNUMBER(_34_KNMI_Stations[[#This Row],[Etmaal temperatuur °C]]),IF(_34_KNMI_Stations[[#This Row],[Etmaal temperatuur °C]]&lt;stookgrens[],stookgrens[]-_34_KNMI_Stations[[#This Row],[Etmaal temperatuur °C]],0),"")</f>
        <v>0</v>
      </c>
      <c r="O11210" s="89">
        <f>_34_KNMI_Stations[[#This Row],[graaddagen]]*_34_KNMI_Stations[[#This Row],[Gewogen factor]]</f>
        <v>0</v>
      </c>
      <c r="P11210" s="89" cm="1">
        <f t="array" ref="P11210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1211" spans="1:16" x14ac:dyDescent="0.25">
      <c r="A11211">
        <v>356</v>
      </c>
      <c r="B11211" s="110">
        <v>45779</v>
      </c>
      <c r="C11211" s="89">
        <v>2.6</v>
      </c>
      <c r="D11211" s="89">
        <v>18.100000000000001</v>
      </c>
      <c r="E11211" s="96">
        <v>2028</v>
      </c>
      <c r="F11211" s="89">
        <v>0</v>
      </c>
      <c r="G11211" s="89">
        <v>1014.1</v>
      </c>
      <c r="H11211">
        <v>0.72</v>
      </c>
      <c r="I11211" t="s">
        <v>28</v>
      </c>
      <c r="J11211">
        <v>0.8</v>
      </c>
      <c r="K11211">
        <v>5</v>
      </c>
      <c r="L11211">
        <v>2025</v>
      </c>
      <c r="M11211" t="s">
        <v>127</v>
      </c>
      <c r="N11211" s="89" cm="1">
        <f t="array" ref="N11211">IF(ISNUMBER(_34_KNMI_Stations[[#This Row],[Etmaal temperatuur °C]]),IF(_34_KNMI_Stations[[#This Row],[Etmaal temperatuur °C]]&lt;stookgrens[],stookgrens[]-_34_KNMI_Stations[[#This Row],[Etmaal temperatuur °C]],0),"")</f>
        <v>0</v>
      </c>
      <c r="O11211" s="89">
        <f>_34_KNMI_Stations[[#This Row],[graaddagen]]*_34_KNMI_Stations[[#This Row],[Gewogen factor]]</f>
        <v>0</v>
      </c>
      <c r="P11211" s="89" cm="1">
        <f t="array" ref="P11211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1212" spans="1:16" x14ac:dyDescent="0.25">
      <c r="A11212">
        <v>356</v>
      </c>
      <c r="B11212" s="110">
        <v>45780</v>
      </c>
      <c r="C11212" s="89">
        <v>3.7</v>
      </c>
      <c r="D11212" s="89">
        <v>12.6</v>
      </c>
      <c r="E11212" s="96">
        <v>2415</v>
      </c>
      <c r="F11212" s="89">
        <v>0</v>
      </c>
      <c r="G11212" s="89">
        <v>1012</v>
      </c>
      <c r="H11212">
        <v>0.69</v>
      </c>
      <c r="I11212" t="s">
        <v>28</v>
      </c>
      <c r="J11212">
        <v>0.8</v>
      </c>
      <c r="K11212">
        <v>5</v>
      </c>
      <c r="L11212">
        <v>2025</v>
      </c>
      <c r="M11212" t="s">
        <v>127</v>
      </c>
      <c r="N11212" s="89" cm="1">
        <f t="array" ref="N11212">IF(ISNUMBER(_34_KNMI_Stations[[#This Row],[Etmaal temperatuur °C]]),IF(_34_KNMI_Stations[[#This Row],[Etmaal temperatuur °C]]&lt;stookgrens[],stookgrens[]-_34_KNMI_Stations[[#This Row],[Etmaal temperatuur °C]],0),"")</f>
        <v>5.4</v>
      </c>
      <c r="O11212" s="89">
        <f>_34_KNMI_Stations[[#This Row],[graaddagen]]*_34_KNMI_Stations[[#This Row],[Gewogen factor]]</f>
        <v>4.32</v>
      </c>
      <c r="P11212" s="89" cm="1">
        <f t="array" ref="P112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13" spans="1:16" x14ac:dyDescent="0.25">
      <c r="A11213">
        <v>356</v>
      </c>
      <c r="B11213" s="110">
        <v>45781</v>
      </c>
      <c r="C11213" s="89">
        <v>3.5</v>
      </c>
      <c r="D11213" s="89">
        <v>9.5</v>
      </c>
      <c r="E11213" s="96">
        <v>1615</v>
      </c>
      <c r="F11213" s="89">
        <v>0</v>
      </c>
      <c r="G11213" s="89">
        <v>1014.9</v>
      </c>
      <c r="H11213">
        <v>0.72</v>
      </c>
      <c r="I11213" t="s">
        <v>28</v>
      </c>
      <c r="J11213">
        <v>0.8</v>
      </c>
      <c r="K11213">
        <v>5</v>
      </c>
      <c r="L11213">
        <v>2025</v>
      </c>
      <c r="M11213" t="s">
        <v>127</v>
      </c>
      <c r="N11213" s="89" cm="1">
        <f t="array" ref="N11213">IF(ISNUMBER(_34_KNMI_Stations[[#This Row],[Etmaal temperatuur °C]]),IF(_34_KNMI_Stations[[#This Row],[Etmaal temperatuur °C]]&lt;stookgrens[],stookgrens[]-_34_KNMI_Stations[[#This Row],[Etmaal temperatuur °C]],0),"")</f>
        <v>8.5</v>
      </c>
      <c r="O11213" s="89">
        <f>_34_KNMI_Stations[[#This Row],[graaddagen]]*_34_KNMI_Stations[[#This Row],[Gewogen factor]]</f>
        <v>6.8000000000000007</v>
      </c>
      <c r="P11213" s="89" cm="1">
        <f t="array" ref="P112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14" spans="1:16" x14ac:dyDescent="0.25">
      <c r="A11214">
        <v>356</v>
      </c>
      <c r="B11214" s="110">
        <v>45782</v>
      </c>
      <c r="C11214" s="89">
        <v>3.5</v>
      </c>
      <c r="D11214" s="89">
        <v>9.3000000000000007</v>
      </c>
      <c r="E11214" s="96">
        <v>1652</v>
      </c>
      <c r="F11214" s="89">
        <v>0</v>
      </c>
      <c r="G11214" s="89">
        <v>1018.8</v>
      </c>
      <c r="H11214">
        <v>0.65</v>
      </c>
      <c r="I11214" t="s">
        <v>28</v>
      </c>
      <c r="J11214">
        <v>0.8</v>
      </c>
      <c r="K11214">
        <v>5</v>
      </c>
      <c r="L11214">
        <v>2025</v>
      </c>
      <c r="M11214" t="s">
        <v>132</v>
      </c>
      <c r="N11214" s="89" cm="1">
        <f t="array" ref="N11214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1214" s="89">
        <f>_34_KNMI_Stations[[#This Row],[graaddagen]]*_34_KNMI_Stations[[#This Row],[Gewogen factor]]</f>
        <v>6.96</v>
      </c>
      <c r="P11214" s="89" cm="1">
        <f t="array" ref="P112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15" spans="1:16" x14ac:dyDescent="0.25">
      <c r="A11215">
        <v>356</v>
      </c>
      <c r="B11215" s="110">
        <v>45783</v>
      </c>
      <c r="C11215" s="89">
        <v>3.7</v>
      </c>
      <c r="D11215" s="89">
        <v>10.1</v>
      </c>
      <c r="E11215" s="96">
        <v>1653</v>
      </c>
      <c r="F11215" s="89">
        <v>0</v>
      </c>
      <c r="G11215" s="89">
        <v>1022.1</v>
      </c>
      <c r="H11215">
        <v>0.72</v>
      </c>
      <c r="I11215" t="s">
        <v>28</v>
      </c>
      <c r="J11215">
        <v>0.8</v>
      </c>
      <c r="K11215">
        <v>5</v>
      </c>
      <c r="L11215">
        <v>2025</v>
      </c>
      <c r="M11215" t="s">
        <v>132</v>
      </c>
      <c r="N11215" s="89" cm="1">
        <f t="array" ref="N11215">IF(ISNUMBER(_34_KNMI_Stations[[#This Row],[Etmaal temperatuur °C]]),IF(_34_KNMI_Stations[[#This Row],[Etmaal temperatuur °C]]&lt;stookgrens[],stookgrens[]-_34_KNMI_Stations[[#This Row],[Etmaal temperatuur °C]],0),"")</f>
        <v>7.9</v>
      </c>
      <c r="O11215" s="89">
        <f>_34_KNMI_Stations[[#This Row],[graaddagen]]*_34_KNMI_Stations[[#This Row],[Gewogen factor]]</f>
        <v>6.32</v>
      </c>
      <c r="P11215" s="89" cm="1">
        <f t="array" ref="P112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16" spans="1:16" x14ac:dyDescent="0.25">
      <c r="A11216">
        <v>356</v>
      </c>
      <c r="B11216" s="110">
        <v>45784</v>
      </c>
      <c r="C11216" s="89">
        <v>3</v>
      </c>
      <c r="D11216" s="89">
        <v>11.3</v>
      </c>
      <c r="E11216" s="96">
        <v>1703</v>
      </c>
      <c r="F11216" s="89">
        <v>0</v>
      </c>
      <c r="G11216" s="89">
        <v>1020.8</v>
      </c>
      <c r="H11216">
        <v>0.72</v>
      </c>
      <c r="I11216" t="s">
        <v>28</v>
      </c>
      <c r="J11216">
        <v>0.8</v>
      </c>
      <c r="K11216">
        <v>5</v>
      </c>
      <c r="L11216">
        <v>2025</v>
      </c>
      <c r="M11216" t="s">
        <v>132</v>
      </c>
      <c r="N11216" s="89" cm="1">
        <f t="array" ref="N11216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11216" s="89">
        <f>_34_KNMI_Stations[[#This Row],[graaddagen]]*_34_KNMI_Stations[[#This Row],[Gewogen factor]]</f>
        <v>5.3599999999999994</v>
      </c>
      <c r="P11216" s="89" cm="1">
        <f t="array" ref="P112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17" spans="1:16" x14ac:dyDescent="0.25">
      <c r="A11217">
        <v>356</v>
      </c>
      <c r="B11217" s="110">
        <v>45785</v>
      </c>
      <c r="C11217" s="89">
        <v>3.1</v>
      </c>
      <c r="D11217" s="89">
        <v>12.6</v>
      </c>
      <c r="E11217" s="96">
        <v>1938</v>
      </c>
      <c r="F11217" s="89">
        <v>0</v>
      </c>
      <c r="G11217" s="89">
        <v>1018.8</v>
      </c>
      <c r="H11217">
        <v>0.57999999999999996</v>
      </c>
      <c r="I11217" t="s">
        <v>28</v>
      </c>
      <c r="J11217">
        <v>0.8</v>
      </c>
      <c r="K11217">
        <v>5</v>
      </c>
      <c r="L11217">
        <v>2025</v>
      </c>
      <c r="M11217" t="s">
        <v>132</v>
      </c>
      <c r="N11217" s="89" cm="1">
        <f t="array" ref="N11217">IF(ISNUMBER(_34_KNMI_Stations[[#This Row],[Etmaal temperatuur °C]]),IF(_34_KNMI_Stations[[#This Row],[Etmaal temperatuur °C]]&lt;stookgrens[],stookgrens[]-_34_KNMI_Stations[[#This Row],[Etmaal temperatuur °C]],0),"")</f>
        <v>5.4</v>
      </c>
      <c r="O11217" s="89">
        <f>_34_KNMI_Stations[[#This Row],[graaddagen]]*_34_KNMI_Stations[[#This Row],[Gewogen factor]]</f>
        <v>4.32</v>
      </c>
      <c r="P11217" s="89" cm="1">
        <f t="array" ref="P112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18" spans="1:16" x14ac:dyDescent="0.25">
      <c r="A11218">
        <v>356</v>
      </c>
      <c r="B11218" s="110">
        <v>45786</v>
      </c>
      <c r="C11218" s="89">
        <v>3.8</v>
      </c>
      <c r="D11218" s="89">
        <v>13.8</v>
      </c>
      <c r="E11218" s="96">
        <v>2758</v>
      </c>
      <c r="F11218" s="89">
        <v>0</v>
      </c>
      <c r="G11218" s="89">
        <v>1020.9</v>
      </c>
      <c r="H11218">
        <v>0.5</v>
      </c>
      <c r="I11218" t="s">
        <v>28</v>
      </c>
      <c r="J11218">
        <v>0.8</v>
      </c>
      <c r="K11218">
        <v>5</v>
      </c>
      <c r="L11218">
        <v>2025</v>
      </c>
      <c r="M11218" t="s">
        <v>132</v>
      </c>
      <c r="N11218" s="89" cm="1">
        <f t="array" ref="N11218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1218" s="89">
        <f>_34_KNMI_Stations[[#This Row],[graaddagen]]*_34_KNMI_Stations[[#This Row],[Gewogen factor]]</f>
        <v>3.3599999999999994</v>
      </c>
      <c r="P11218" s="89" cm="1">
        <f t="array" ref="P112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19" spans="1:16" x14ac:dyDescent="0.25">
      <c r="A11219">
        <v>356</v>
      </c>
      <c r="B11219" s="110">
        <v>45787</v>
      </c>
      <c r="C11219" s="89">
        <v>3.8</v>
      </c>
      <c r="D11219" s="89">
        <v>15.9</v>
      </c>
      <c r="E11219" s="96">
        <v>2755</v>
      </c>
      <c r="F11219" s="89">
        <v>0</v>
      </c>
      <c r="G11219" s="89">
        <v>1019.4</v>
      </c>
      <c r="H11219">
        <v>0.5</v>
      </c>
      <c r="I11219" t="s">
        <v>28</v>
      </c>
      <c r="J11219">
        <v>0.8</v>
      </c>
      <c r="K11219">
        <v>5</v>
      </c>
      <c r="L11219">
        <v>2025</v>
      </c>
      <c r="M11219" t="s">
        <v>132</v>
      </c>
      <c r="N11219" s="89" cm="1">
        <f t="array" ref="N11219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11219" s="89">
        <f>_34_KNMI_Stations[[#This Row],[graaddagen]]*_34_KNMI_Stations[[#This Row],[Gewogen factor]]</f>
        <v>1.6799999999999997</v>
      </c>
      <c r="P11219" s="89" cm="1">
        <f t="array" ref="P112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20" spans="1:16" x14ac:dyDescent="0.25">
      <c r="A11220">
        <v>356</v>
      </c>
      <c r="B11220" s="110">
        <v>45788</v>
      </c>
      <c r="C11220" s="89">
        <v>4</v>
      </c>
      <c r="D11220" s="89">
        <v>17.899999999999999</v>
      </c>
      <c r="E11220" s="96">
        <v>2768</v>
      </c>
      <c r="F11220" s="89">
        <v>0</v>
      </c>
      <c r="G11220" s="89">
        <v>1013.5</v>
      </c>
      <c r="H11220">
        <v>0.5</v>
      </c>
      <c r="I11220" t="s">
        <v>28</v>
      </c>
      <c r="J11220">
        <v>0.8</v>
      </c>
      <c r="K11220">
        <v>5</v>
      </c>
      <c r="L11220">
        <v>2025</v>
      </c>
      <c r="M11220" t="s">
        <v>132</v>
      </c>
      <c r="N11220" s="89" cm="1">
        <f t="array" ref="N11220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11220" s="89">
        <f>_34_KNMI_Stations[[#This Row],[graaddagen]]*_34_KNMI_Stations[[#This Row],[Gewogen factor]]</f>
        <v>8.000000000000114E-2</v>
      </c>
      <c r="P11220" s="89" cm="1">
        <f t="array" ref="P112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21" spans="1:16" x14ac:dyDescent="0.25">
      <c r="A11221">
        <v>356</v>
      </c>
      <c r="B11221" s="110">
        <v>45789</v>
      </c>
      <c r="C11221" s="89">
        <v>4.7</v>
      </c>
      <c r="D11221" s="89">
        <v>18.3</v>
      </c>
      <c r="E11221" s="96">
        <v>2761</v>
      </c>
      <c r="F11221" s="89">
        <v>0</v>
      </c>
      <c r="G11221" s="89">
        <v>1013.4</v>
      </c>
      <c r="H11221">
        <v>0.48</v>
      </c>
      <c r="I11221" t="s">
        <v>28</v>
      </c>
      <c r="J11221">
        <v>0.8</v>
      </c>
      <c r="K11221">
        <v>5</v>
      </c>
      <c r="L11221">
        <v>2025</v>
      </c>
      <c r="M11221" t="s">
        <v>133</v>
      </c>
      <c r="N11221" s="89" cm="1">
        <f t="array" ref="N11221">IF(ISNUMBER(_34_KNMI_Stations[[#This Row],[Etmaal temperatuur °C]]),IF(_34_KNMI_Stations[[#This Row],[Etmaal temperatuur °C]]&lt;stookgrens[],stookgrens[]-_34_KNMI_Stations[[#This Row],[Etmaal temperatuur °C]],0),"")</f>
        <v>0</v>
      </c>
      <c r="O11221" s="89">
        <f>_34_KNMI_Stations[[#This Row],[graaddagen]]*_34_KNMI_Stations[[#This Row],[Gewogen factor]]</f>
        <v>0</v>
      </c>
      <c r="P11221" s="89" cm="1">
        <f t="array" ref="P11221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1222" spans="1:16" x14ac:dyDescent="0.25">
      <c r="A11222">
        <v>356</v>
      </c>
      <c r="B11222" s="110">
        <v>45790</v>
      </c>
      <c r="C11222" s="89">
        <v>4.3</v>
      </c>
      <c r="D11222" s="89">
        <v>16.8</v>
      </c>
      <c r="E11222" s="96">
        <v>2855</v>
      </c>
      <c r="F11222" s="89">
        <v>0</v>
      </c>
      <c r="G11222" s="89">
        <v>1017.9</v>
      </c>
      <c r="H11222">
        <v>0.44</v>
      </c>
      <c r="I11222" t="s">
        <v>28</v>
      </c>
      <c r="J11222">
        <v>0.8</v>
      </c>
      <c r="K11222">
        <v>5</v>
      </c>
      <c r="L11222">
        <v>2025</v>
      </c>
      <c r="M11222" t="s">
        <v>133</v>
      </c>
      <c r="N11222" s="89" cm="1">
        <f t="array" ref="N11222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11222" s="89">
        <f>_34_KNMI_Stations[[#This Row],[graaddagen]]*_34_KNMI_Stations[[#This Row],[Gewogen factor]]</f>
        <v>0.95999999999999952</v>
      </c>
      <c r="P11222" s="89" cm="1">
        <f t="array" ref="P112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23" spans="1:16" x14ac:dyDescent="0.25">
      <c r="A11223">
        <v>356</v>
      </c>
      <c r="B11223" s="110">
        <v>45791</v>
      </c>
      <c r="C11223" s="89">
        <v>3.3</v>
      </c>
      <c r="D11223" s="89">
        <v>14.3</v>
      </c>
      <c r="E11223" s="96">
        <v>2558</v>
      </c>
      <c r="F11223" s="89">
        <v>0</v>
      </c>
      <c r="G11223" s="89">
        <v>1019.1</v>
      </c>
      <c r="H11223">
        <v>0.65</v>
      </c>
      <c r="I11223" t="s">
        <v>28</v>
      </c>
      <c r="J11223">
        <v>0.8</v>
      </c>
      <c r="K11223">
        <v>5</v>
      </c>
      <c r="L11223">
        <v>2025</v>
      </c>
      <c r="M11223" t="s">
        <v>133</v>
      </c>
      <c r="N11223" s="89" cm="1">
        <f t="array" ref="N11223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1223" s="89">
        <f>_34_KNMI_Stations[[#This Row],[graaddagen]]*_34_KNMI_Stations[[#This Row],[Gewogen factor]]</f>
        <v>2.9599999999999995</v>
      </c>
      <c r="P11223" s="89" cm="1">
        <f t="array" ref="P112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24" spans="1:16" x14ac:dyDescent="0.25">
      <c r="A11224">
        <v>356</v>
      </c>
      <c r="B11224" s="110">
        <v>45792</v>
      </c>
      <c r="C11224" s="89">
        <v>4.4000000000000004</v>
      </c>
      <c r="D11224" s="89">
        <v>14.2</v>
      </c>
      <c r="E11224" s="96">
        <v>2574</v>
      </c>
      <c r="F11224" s="89">
        <v>0</v>
      </c>
      <c r="G11224" s="89">
        <v>1020.6</v>
      </c>
      <c r="H11224">
        <v>0.59</v>
      </c>
      <c r="I11224" t="s">
        <v>28</v>
      </c>
      <c r="J11224">
        <v>0.8</v>
      </c>
      <c r="K11224">
        <v>5</v>
      </c>
      <c r="L11224">
        <v>2025</v>
      </c>
      <c r="M11224" t="s">
        <v>133</v>
      </c>
      <c r="N11224" s="89" cm="1">
        <f t="array" ref="N11224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1224" s="89">
        <f>_34_KNMI_Stations[[#This Row],[graaddagen]]*_34_KNMI_Stations[[#This Row],[Gewogen factor]]</f>
        <v>3.0400000000000009</v>
      </c>
      <c r="P11224" s="89" cm="1">
        <f t="array" ref="P112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25" spans="1:16" x14ac:dyDescent="0.25">
      <c r="A11225">
        <v>356</v>
      </c>
      <c r="B11225" s="110">
        <v>45793</v>
      </c>
      <c r="C11225" s="89">
        <v>3.7</v>
      </c>
      <c r="D11225" s="89">
        <v>12</v>
      </c>
      <c r="E11225" s="96">
        <v>2595</v>
      </c>
      <c r="F11225" s="89">
        <v>0</v>
      </c>
      <c r="G11225" s="89">
        <v>1021.6</v>
      </c>
      <c r="H11225">
        <v>0.73</v>
      </c>
      <c r="I11225" t="s">
        <v>28</v>
      </c>
      <c r="J11225">
        <v>0.8</v>
      </c>
      <c r="K11225">
        <v>5</v>
      </c>
      <c r="L11225">
        <v>2025</v>
      </c>
      <c r="M11225" t="s">
        <v>133</v>
      </c>
      <c r="N11225" s="89" cm="1">
        <f t="array" ref="N11225">IF(ISNUMBER(_34_KNMI_Stations[[#This Row],[Etmaal temperatuur °C]]),IF(_34_KNMI_Stations[[#This Row],[Etmaal temperatuur °C]]&lt;stookgrens[],stookgrens[]-_34_KNMI_Stations[[#This Row],[Etmaal temperatuur °C]],0),"")</f>
        <v>6</v>
      </c>
      <c r="O11225" s="89">
        <f>_34_KNMI_Stations[[#This Row],[graaddagen]]*_34_KNMI_Stations[[#This Row],[Gewogen factor]]</f>
        <v>4.8000000000000007</v>
      </c>
      <c r="P11225" s="89" cm="1">
        <f t="array" ref="P112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26" spans="1:16" x14ac:dyDescent="0.25">
      <c r="A11226">
        <v>356</v>
      </c>
      <c r="B11226" s="110">
        <v>45794</v>
      </c>
      <c r="C11226" s="89">
        <v>4</v>
      </c>
      <c r="D11226" s="89">
        <v>13.2</v>
      </c>
      <c r="E11226" s="96">
        <v>2515</v>
      </c>
      <c r="F11226" s="89">
        <v>0</v>
      </c>
      <c r="G11226" s="89">
        <v>1019.1</v>
      </c>
      <c r="H11226">
        <v>0.73</v>
      </c>
      <c r="I11226" t="s">
        <v>28</v>
      </c>
      <c r="J11226">
        <v>0.8</v>
      </c>
      <c r="K11226">
        <v>5</v>
      </c>
      <c r="L11226">
        <v>2025</v>
      </c>
      <c r="M11226" t="s">
        <v>133</v>
      </c>
      <c r="N11226" s="89" cm="1">
        <f t="array" ref="N11226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1226" s="89">
        <f>_34_KNMI_Stations[[#This Row],[graaddagen]]*_34_KNMI_Stations[[#This Row],[Gewogen factor]]</f>
        <v>3.8400000000000007</v>
      </c>
      <c r="P11226" s="89" cm="1">
        <f t="array" ref="P112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27" spans="1:16" x14ac:dyDescent="0.25">
      <c r="A11227">
        <v>356</v>
      </c>
      <c r="B11227" s="110">
        <v>45795</v>
      </c>
      <c r="C11227" s="89">
        <v>2.8</v>
      </c>
      <c r="D11227" s="89">
        <v>13.4</v>
      </c>
      <c r="E11227" s="96">
        <v>1497</v>
      </c>
      <c r="F11227" s="89">
        <v>0.2</v>
      </c>
      <c r="G11227" s="89">
        <v>1017.9</v>
      </c>
      <c r="H11227">
        <v>0.75</v>
      </c>
      <c r="I11227" t="s">
        <v>28</v>
      </c>
      <c r="J11227">
        <v>0.8</v>
      </c>
      <c r="K11227">
        <v>5</v>
      </c>
      <c r="L11227">
        <v>2025</v>
      </c>
      <c r="M11227" t="s">
        <v>133</v>
      </c>
      <c r="N11227" s="89" cm="1">
        <f t="array" ref="N11227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1227" s="89">
        <f>_34_KNMI_Stations[[#This Row],[graaddagen]]*_34_KNMI_Stations[[#This Row],[Gewogen factor]]</f>
        <v>3.6799999999999997</v>
      </c>
      <c r="P11227" s="89" cm="1">
        <f t="array" ref="P112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28" spans="1:16" x14ac:dyDescent="0.25">
      <c r="A11228">
        <v>356</v>
      </c>
      <c r="B11228" s="110">
        <v>45796</v>
      </c>
      <c r="C11228" s="89">
        <v>2.4</v>
      </c>
      <c r="D11228" s="89">
        <v>15.5</v>
      </c>
      <c r="E11228" s="96">
        <v>2847</v>
      </c>
      <c r="F11228" s="89">
        <v>0</v>
      </c>
      <c r="G11228" s="89">
        <v>1019.7</v>
      </c>
      <c r="H11228">
        <v>0.57999999999999996</v>
      </c>
      <c r="I11228" t="s">
        <v>28</v>
      </c>
      <c r="J11228">
        <v>0.8</v>
      </c>
      <c r="K11228">
        <v>5</v>
      </c>
      <c r="L11228">
        <v>2025</v>
      </c>
      <c r="M11228" t="s">
        <v>349</v>
      </c>
      <c r="N11228" s="89" cm="1">
        <f t="array" ref="N11228">IF(ISNUMBER(_34_KNMI_Stations[[#This Row],[Etmaal temperatuur °C]]),IF(_34_KNMI_Stations[[#This Row],[Etmaal temperatuur °C]]&lt;stookgrens[],stookgrens[]-_34_KNMI_Stations[[#This Row],[Etmaal temperatuur °C]],0),"")</f>
        <v>2.5</v>
      </c>
      <c r="O11228" s="89">
        <f>_34_KNMI_Stations[[#This Row],[graaddagen]]*_34_KNMI_Stations[[#This Row],[Gewogen factor]]</f>
        <v>2</v>
      </c>
      <c r="P11228" s="89" cm="1">
        <f t="array" ref="P112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29" spans="1:16" x14ac:dyDescent="0.25">
      <c r="A11229">
        <v>356</v>
      </c>
      <c r="B11229" s="110">
        <v>45797</v>
      </c>
      <c r="C11229" s="89">
        <v>3.3</v>
      </c>
      <c r="D11229" s="89">
        <v>15.4</v>
      </c>
      <c r="E11229" s="96">
        <v>2824</v>
      </c>
      <c r="F11229" s="89">
        <v>0</v>
      </c>
      <c r="G11229" s="89">
        <v>1018.3</v>
      </c>
      <c r="H11229">
        <v>0.63</v>
      </c>
      <c r="I11229" t="s">
        <v>28</v>
      </c>
      <c r="J11229">
        <v>0.8</v>
      </c>
      <c r="K11229">
        <v>5</v>
      </c>
      <c r="L11229">
        <v>2025</v>
      </c>
      <c r="M11229" t="s">
        <v>349</v>
      </c>
      <c r="N11229" s="89" cm="1">
        <f t="array" ref="N11229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11229" s="89">
        <f>_34_KNMI_Stations[[#This Row],[graaddagen]]*_34_KNMI_Stations[[#This Row],[Gewogen factor]]</f>
        <v>2.0799999999999996</v>
      </c>
      <c r="P11229" s="89" cm="1">
        <f t="array" ref="P112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30" spans="1:16" x14ac:dyDescent="0.25">
      <c r="A11230">
        <v>356</v>
      </c>
      <c r="B11230" s="110">
        <v>45798</v>
      </c>
      <c r="C11230" s="89">
        <v>3.9</v>
      </c>
      <c r="D11230" s="89">
        <v>12.6</v>
      </c>
      <c r="E11230" s="96">
        <v>1997</v>
      </c>
      <c r="F11230" s="89">
        <v>0</v>
      </c>
      <c r="G11230" s="89">
        <v>1014.9</v>
      </c>
      <c r="H11230">
        <v>0.74</v>
      </c>
      <c r="I11230" t="s">
        <v>28</v>
      </c>
      <c r="J11230">
        <v>0.8</v>
      </c>
      <c r="K11230">
        <v>5</v>
      </c>
      <c r="L11230">
        <v>2025</v>
      </c>
      <c r="M11230" t="s">
        <v>349</v>
      </c>
      <c r="N11230" s="89" cm="1">
        <f t="array" ref="N11230">IF(ISNUMBER(_34_KNMI_Stations[[#This Row],[Etmaal temperatuur °C]]),IF(_34_KNMI_Stations[[#This Row],[Etmaal temperatuur °C]]&lt;stookgrens[],stookgrens[]-_34_KNMI_Stations[[#This Row],[Etmaal temperatuur °C]],0),"")</f>
        <v>5.4</v>
      </c>
      <c r="O11230" s="89">
        <f>_34_KNMI_Stations[[#This Row],[graaddagen]]*_34_KNMI_Stations[[#This Row],[Gewogen factor]]</f>
        <v>4.32</v>
      </c>
      <c r="P11230" s="89" cm="1">
        <f t="array" ref="P112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31" spans="1:16" x14ac:dyDescent="0.25">
      <c r="A11231">
        <v>356</v>
      </c>
      <c r="B11231" s="110">
        <v>45799</v>
      </c>
      <c r="C11231" s="89">
        <v>4.5999999999999996</v>
      </c>
      <c r="D11231" s="89">
        <v>10.4</v>
      </c>
      <c r="E11231" s="96">
        <v>2459</v>
      </c>
      <c r="F11231" s="89">
        <v>0.1</v>
      </c>
      <c r="G11231" s="89">
        <v>1016.3</v>
      </c>
      <c r="H11231">
        <v>0.66</v>
      </c>
      <c r="I11231" t="s">
        <v>28</v>
      </c>
      <c r="J11231">
        <v>0.8</v>
      </c>
      <c r="K11231">
        <v>5</v>
      </c>
      <c r="L11231">
        <v>2025</v>
      </c>
      <c r="M11231" t="s">
        <v>349</v>
      </c>
      <c r="N11231" s="89" cm="1">
        <f t="array" ref="N11231">IF(ISNUMBER(_34_KNMI_Stations[[#This Row],[Etmaal temperatuur °C]]),IF(_34_KNMI_Stations[[#This Row],[Etmaal temperatuur °C]]&lt;stookgrens[],stookgrens[]-_34_KNMI_Stations[[#This Row],[Etmaal temperatuur °C]],0),"")</f>
        <v>7.6</v>
      </c>
      <c r="O11231" s="89">
        <f>_34_KNMI_Stations[[#This Row],[graaddagen]]*_34_KNMI_Stations[[#This Row],[Gewogen factor]]</f>
        <v>6.08</v>
      </c>
      <c r="P11231" s="89" cm="1">
        <f t="array" ref="P112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32" spans="1:16" x14ac:dyDescent="0.25">
      <c r="A11232">
        <v>356</v>
      </c>
      <c r="B11232" s="110">
        <v>45800</v>
      </c>
      <c r="C11232" s="89">
        <v>5</v>
      </c>
      <c r="D11232" s="89">
        <v>10.1</v>
      </c>
      <c r="E11232" s="96">
        <v>2268</v>
      </c>
      <c r="F11232" s="89">
        <v>0.2</v>
      </c>
      <c r="G11232" s="89">
        <v>1017.7</v>
      </c>
      <c r="H11232">
        <v>0.68</v>
      </c>
      <c r="I11232" t="s">
        <v>28</v>
      </c>
      <c r="J11232">
        <v>0.8</v>
      </c>
      <c r="K11232">
        <v>5</v>
      </c>
      <c r="L11232">
        <v>2025</v>
      </c>
      <c r="M11232" t="s">
        <v>349</v>
      </c>
      <c r="N11232" s="89" cm="1">
        <f t="array" ref="N11232">IF(ISNUMBER(_34_KNMI_Stations[[#This Row],[Etmaal temperatuur °C]]),IF(_34_KNMI_Stations[[#This Row],[Etmaal temperatuur °C]]&lt;stookgrens[],stookgrens[]-_34_KNMI_Stations[[#This Row],[Etmaal temperatuur °C]],0),"")</f>
        <v>7.9</v>
      </c>
      <c r="O11232" s="89">
        <f>_34_KNMI_Stations[[#This Row],[graaddagen]]*_34_KNMI_Stations[[#This Row],[Gewogen factor]]</f>
        <v>6.32</v>
      </c>
      <c r="P11232" s="89" cm="1">
        <f t="array" ref="P112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33" spans="1:16" x14ac:dyDescent="0.25">
      <c r="A11233">
        <v>356</v>
      </c>
      <c r="B11233" s="110">
        <v>45801</v>
      </c>
      <c r="C11233" s="89">
        <v>4.5</v>
      </c>
      <c r="D11233" s="89">
        <v>12.6</v>
      </c>
      <c r="E11233" s="96">
        <v>726</v>
      </c>
      <c r="F11233" s="89">
        <v>8.1999999999999993</v>
      </c>
      <c r="G11233" s="89">
        <v>1012.8</v>
      </c>
      <c r="H11233">
        <v>0.83</v>
      </c>
      <c r="I11233" t="s">
        <v>28</v>
      </c>
      <c r="J11233">
        <v>0.8</v>
      </c>
      <c r="K11233">
        <v>5</v>
      </c>
      <c r="L11233">
        <v>2025</v>
      </c>
      <c r="M11233" t="s">
        <v>349</v>
      </c>
      <c r="N11233" s="89" cm="1">
        <f t="array" ref="N11233">IF(ISNUMBER(_34_KNMI_Stations[[#This Row],[Etmaal temperatuur °C]]),IF(_34_KNMI_Stations[[#This Row],[Etmaal temperatuur °C]]&lt;stookgrens[],stookgrens[]-_34_KNMI_Stations[[#This Row],[Etmaal temperatuur °C]],0),"")</f>
        <v>5.4</v>
      </c>
      <c r="O11233" s="89">
        <f>_34_KNMI_Stations[[#This Row],[graaddagen]]*_34_KNMI_Stations[[#This Row],[Gewogen factor]]</f>
        <v>4.32</v>
      </c>
      <c r="P11233" s="89" cm="1">
        <f t="array" ref="P112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34" spans="1:16" x14ac:dyDescent="0.25">
      <c r="A11234">
        <v>356</v>
      </c>
      <c r="B11234" s="110">
        <v>45802</v>
      </c>
      <c r="C11234" s="89">
        <v>6.2</v>
      </c>
      <c r="D11234" s="89">
        <v>15.8</v>
      </c>
      <c r="E11234" s="96">
        <v>1589</v>
      </c>
      <c r="F11234" s="89">
        <v>2.1</v>
      </c>
      <c r="G11234" s="89">
        <v>1009.8</v>
      </c>
      <c r="H11234">
        <v>0.81</v>
      </c>
      <c r="I11234" t="s">
        <v>28</v>
      </c>
      <c r="J11234">
        <v>0.8</v>
      </c>
      <c r="K11234">
        <v>5</v>
      </c>
      <c r="L11234">
        <v>2025</v>
      </c>
      <c r="M11234" t="s">
        <v>349</v>
      </c>
      <c r="N11234" s="89" cm="1">
        <f t="array" ref="N11234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1234" s="89">
        <f>_34_KNMI_Stations[[#This Row],[graaddagen]]*_34_KNMI_Stations[[#This Row],[Gewogen factor]]</f>
        <v>1.7599999999999996</v>
      </c>
      <c r="P11234" s="89" cm="1">
        <f t="array" ref="P112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35" spans="1:16" x14ac:dyDescent="0.25">
      <c r="A11235">
        <v>356</v>
      </c>
      <c r="B11235" s="110">
        <v>45803</v>
      </c>
      <c r="C11235" s="89">
        <v>5.8</v>
      </c>
      <c r="D11235" s="89">
        <v>15.1</v>
      </c>
      <c r="E11235" s="96">
        <v>2338</v>
      </c>
      <c r="F11235" s="89">
        <v>0.1</v>
      </c>
      <c r="G11235" s="89">
        <v>1015.9</v>
      </c>
      <c r="H11235">
        <v>0.66</v>
      </c>
      <c r="I11235" t="s">
        <v>28</v>
      </c>
      <c r="J11235">
        <v>0.8</v>
      </c>
      <c r="K11235">
        <v>5</v>
      </c>
      <c r="L11235">
        <v>2025</v>
      </c>
      <c r="M11235" t="s">
        <v>350</v>
      </c>
      <c r="N11235" s="89" cm="1">
        <f t="array" ref="N11235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1235" s="89">
        <f>_34_KNMI_Stations[[#This Row],[graaddagen]]*_34_KNMI_Stations[[#This Row],[Gewogen factor]]</f>
        <v>2.3200000000000003</v>
      </c>
      <c r="P11235" s="89" cm="1">
        <f t="array" ref="P112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36" spans="1:16" x14ac:dyDescent="0.25">
      <c r="A11236">
        <v>356</v>
      </c>
      <c r="B11236" s="110">
        <v>45804</v>
      </c>
      <c r="C11236" s="89">
        <v>6.8</v>
      </c>
      <c r="D11236" s="89">
        <v>14.5</v>
      </c>
      <c r="E11236" s="96">
        <v>834</v>
      </c>
      <c r="F11236" s="89">
        <v>17.100000000000001</v>
      </c>
      <c r="G11236" s="89">
        <v>1013.3</v>
      </c>
      <c r="H11236">
        <v>0.86</v>
      </c>
      <c r="I11236" t="s">
        <v>28</v>
      </c>
      <c r="J11236">
        <v>0.8</v>
      </c>
      <c r="K11236">
        <v>5</v>
      </c>
      <c r="L11236">
        <v>2025</v>
      </c>
      <c r="M11236" t="s">
        <v>350</v>
      </c>
      <c r="N11236" s="89" cm="1">
        <f t="array" ref="N11236">IF(ISNUMBER(_34_KNMI_Stations[[#This Row],[Etmaal temperatuur °C]]),IF(_34_KNMI_Stations[[#This Row],[Etmaal temperatuur °C]]&lt;stookgrens[],stookgrens[]-_34_KNMI_Stations[[#This Row],[Etmaal temperatuur °C]],0),"")</f>
        <v>3.5</v>
      </c>
      <c r="O11236" s="89">
        <f>_34_KNMI_Stations[[#This Row],[graaddagen]]*_34_KNMI_Stations[[#This Row],[Gewogen factor]]</f>
        <v>2.8000000000000003</v>
      </c>
      <c r="P11236" s="89" cm="1">
        <f t="array" ref="P112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37" spans="1:16" x14ac:dyDescent="0.25">
      <c r="A11237">
        <v>356</v>
      </c>
      <c r="B11237" s="110">
        <v>45805</v>
      </c>
      <c r="C11237" s="89">
        <v>6</v>
      </c>
      <c r="D11237" s="89">
        <v>14.5</v>
      </c>
      <c r="E11237" s="96">
        <v>1556</v>
      </c>
      <c r="F11237" s="89">
        <v>0.3</v>
      </c>
      <c r="G11237" s="89">
        <v>1015.3</v>
      </c>
      <c r="H11237">
        <v>0.83</v>
      </c>
      <c r="I11237" t="s">
        <v>28</v>
      </c>
      <c r="J11237">
        <v>0.8</v>
      </c>
      <c r="K11237">
        <v>5</v>
      </c>
      <c r="L11237">
        <v>2025</v>
      </c>
      <c r="M11237" t="s">
        <v>350</v>
      </c>
      <c r="N11237" s="89" cm="1">
        <f t="array" ref="N11237">IF(ISNUMBER(_34_KNMI_Stations[[#This Row],[Etmaal temperatuur °C]]),IF(_34_KNMI_Stations[[#This Row],[Etmaal temperatuur °C]]&lt;stookgrens[],stookgrens[]-_34_KNMI_Stations[[#This Row],[Etmaal temperatuur °C]],0),"")</f>
        <v>3.5</v>
      </c>
      <c r="O11237" s="89">
        <f>_34_KNMI_Stations[[#This Row],[graaddagen]]*_34_KNMI_Stations[[#This Row],[Gewogen factor]]</f>
        <v>2.8000000000000003</v>
      </c>
      <c r="P11237" s="89" cm="1">
        <f t="array" ref="P112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38" spans="1:16" x14ac:dyDescent="0.25">
      <c r="A11238">
        <v>356</v>
      </c>
      <c r="B11238" s="110">
        <v>45806</v>
      </c>
      <c r="C11238" s="89">
        <v>4.5</v>
      </c>
      <c r="D11238" s="89">
        <v>15</v>
      </c>
      <c r="E11238" s="96">
        <v>1156</v>
      </c>
      <c r="F11238" s="89">
        <v>0.5</v>
      </c>
      <c r="G11238" s="89">
        <v>1020.1</v>
      </c>
      <c r="H11238">
        <v>0.87</v>
      </c>
      <c r="I11238" t="s">
        <v>28</v>
      </c>
      <c r="J11238">
        <v>0.8</v>
      </c>
      <c r="K11238">
        <v>5</v>
      </c>
      <c r="L11238">
        <v>2025</v>
      </c>
      <c r="M11238" t="s">
        <v>350</v>
      </c>
      <c r="N11238" s="89" cm="1">
        <f t="array" ref="N11238">IF(ISNUMBER(_34_KNMI_Stations[[#This Row],[Etmaal temperatuur °C]]),IF(_34_KNMI_Stations[[#This Row],[Etmaal temperatuur °C]]&lt;stookgrens[],stookgrens[]-_34_KNMI_Stations[[#This Row],[Etmaal temperatuur °C]],0),"")</f>
        <v>3</v>
      </c>
      <c r="O11238" s="89">
        <f>_34_KNMI_Stations[[#This Row],[graaddagen]]*_34_KNMI_Stations[[#This Row],[Gewogen factor]]</f>
        <v>2.4000000000000004</v>
      </c>
      <c r="P11238" s="89" cm="1">
        <f t="array" ref="P112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39" spans="1:16" x14ac:dyDescent="0.25">
      <c r="A11239">
        <v>356</v>
      </c>
      <c r="B11239" s="110">
        <v>45807</v>
      </c>
      <c r="C11239" s="89">
        <v>4.2</v>
      </c>
      <c r="D11239" s="89">
        <v>17.100000000000001</v>
      </c>
      <c r="E11239" s="96">
        <v>1937</v>
      </c>
      <c r="F11239" s="89">
        <v>0</v>
      </c>
      <c r="G11239" s="89">
        <v>1019.5</v>
      </c>
      <c r="H11239">
        <v>0.86</v>
      </c>
      <c r="I11239" t="s">
        <v>28</v>
      </c>
      <c r="J11239">
        <v>0.8</v>
      </c>
      <c r="K11239">
        <v>5</v>
      </c>
      <c r="L11239">
        <v>2025</v>
      </c>
      <c r="M11239" t="s">
        <v>350</v>
      </c>
      <c r="N11239" s="89" cm="1">
        <f t="array" ref="N11239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1239" s="89">
        <f>_34_KNMI_Stations[[#This Row],[graaddagen]]*_34_KNMI_Stations[[#This Row],[Gewogen factor]]</f>
        <v>0.71999999999999886</v>
      </c>
      <c r="P11239" s="89" cm="1">
        <f t="array" ref="P112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40" spans="1:16" x14ac:dyDescent="0.25">
      <c r="A11240">
        <v>356</v>
      </c>
      <c r="B11240" s="110">
        <v>45808</v>
      </c>
      <c r="C11240" s="89">
        <v>1.4</v>
      </c>
      <c r="D11240" s="89">
        <v>19.3</v>
      </c>
      <c r="E11240" s="96">
        <v>2375</v>
      </c>
      <c r="F11240" s="89">
        <v>2.1</v>
      </c>
      <c r="G11240" s="89">
        <v>1016.6</v>
      </c>
      <c r="H11240">
        <v>0.77</v>
      </c>
      <c r="I11240" t="s">
        <v>28</v>
      </c>
      <c r="J11240">
        <v>0.8</v>
      </c>
      <c r="K11240">
        <v>5</v>
      </c>
      <c r="L11240">
        <v>2025</v>
      </c>
      <c r="M11240" t="s">
        <v>350</v>
      </c>
      <c r="N11240" s="89" cm="1">
        <f t="array" ref="N11240">IF(ISNUMBER(_34_KNMI_Stations[[#This Row],[Etmaal temperatuur °C]]),IF(_34_KNMI_Stations[[#This Row],[Etmaal temperatuur °C]]&lt;stookgrens[],stookgrens[]-_34_KNMI_Stations[[#This Row],[Etmaal temperatuur °C]],0),"")</f>
        <v>0</v>
      </c>
      <c r="O11240" s="89">
        <f>_34_KNMI_Stations[[#This Row],[graaddagen]]*_34_KNMI_Stations[[#This Row],[Gewogen factor]]</f>
        <v>0</v>
      </c>
      <c r="P11240" s="89" cm="1">
        <f t="array" ref="P11240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1241" spans="1:16" x14ac:dyDescent="0.25">
      <c r="A11241">
        <v>356</v>
      </c>
      <c r="B11241" s="110">
        <v>45809</v>
      </c>
      <c r="C11241" s="89">
        <v>4.9000000000000004</v>
      </c>
      <c r="D11241" s="89">
        <v>16.3</v>
      </c>
      <c r="E11241" s="96">
        <v>1770</v>
      </c>
      <c r="F11241" s="89">
        <v>0</v>
      </c>
      <c r="G11241" s="89">
        <v>1013.9</v>
      </c>
      <c r="H11241">
        <v>0.75</v>
      </c>
      <c r="I11241" t="s">
        <v>28</v>
      </c>
      <c r="J11241">
        <v>0.8</v>
      </c>
      <c r="K11241">
        <v>6</v>
      </c>
      <c r="L11241">
        <v>2025</v>
      </c>
      <c r="M11241" t="s">
        <v>350</v>
      </c>
      <c r="N11241" s="89" cm="1">
        <f t="array" ref="N11241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1241" s="89">
        <f>_34_KNMI_Stations[[#This Row],[graaddagen]]*_34_KNMI_Stations[[#This Row],[Gewogen factor]]</f>
        <v>1.3599999999999994</v>
      </c>
      <c r="P11241" s="89" cm="1">
        <f t="array" ref="P112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42" spans="1:16" x14ac:dyDescent="0.25">
      <c r="A11242">
        <v>356</v>
      </c>
      <c r="B11242" s="110">
        <v>45810</v>
      </c>
      <c r="C11242" s="89">
        <v>3.4</v>
      </c>
      <c r="D11242" s="89">
        <v>14.1</v>
      </c>
      <c r="E11242" s="96">
        <v>2137</v>
      </c>
      <c r="F11242" s="89">
        <v>0.1</v>
      </c>
      <c r="G11242" s="89">
        <v>1015.8</v>
      </c>
      <c r="H11242">
        <v>0.76</v>
      </c>
      <c r="I11242" t="s">
        <v>28</v>
      </c>
      <c r="J11242">
        <v>0.8</v>
      </c>
      <c r="K11242">
        <v>6</v>
      </c>
      <c r="L11242">
        <v>2025</v>
      </c>
      <c r="M11242" t="s">
        <v>351</v>
      </c>
      <c r="N11242" s="89" cm="1">
        <f t="array" ref="N11242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1242" s="89">
        <f>_34_KNMI_Stations[[#This Row],[graaddagen]]*_34_KNMI_Stations[[#This Row],[Gewogen factor]]</f>
        <v>3.1200000000000006</v>
      </c>
      <c r="P11242" s="89" cm="1">
        <f t="array" ref="P112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43" spans="1:16" x14ac:dyDescent="0.25">
      <c r="A11243">
        <v>356</v>
      </c>
      <c r="B11243" s="110">
        <v>45811</v>
      </c>
      <c r="C11243" s="89">
        <v>4.5</v>
      </c>
      <c r="D11243" s="89">
        <v>16.5</v>
      </c>
      <c r="E11243" s="96">
        <v>2178</v>
      </c>
      <c r="F11243" s="89">
        <v>0</v>
      </c>
      <c r="G11243" s="89">
        <v>1010</v>
      </c>
      <c r="H11243">
        <v>0.66</v>
      </c>
      <c r="I11243" t="s">
        <v>28</v>
      </c>
      <c r="J11243">
        <v>0.8</v>
      </c>
      <c r="K11243">
        <v>6</v>
      </c>
      <c r="L11243">
        <v>2025</v>
      </c>
      <c r="M11243" t="s">
        <v>351</v>
      </c>
      <c r="N11243" s="89" cm="1">
        <f t="array" ref="N11243">IF(ISNUMBER(_34_KNMI_Stations[[#This Row],[Etmaal temperatuur °C]]),IF(_34_KNMI_Stations[[#This Row],[Etmaal temperatuur °C]]&lt;stookgrens[],stookgrens[]-_34_KNMI_Stations[[#This Row],[Etmaal temperatuur °C]],0),"")</f>
        <v>1.5</v>
      </c>
      <c r="O11243" s="89">
        <f>_34_KNMI_Stations[[#This Row],[graaddagen]]*_34_KNMI_Stations[[#This Row],[Gewogen factor]]</f>
        <v>1.2000000000000002</v>
      </c>
      <c r="P11243" s="89" cm="1">
        <f t="array" ref="P112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44" spans="1:16" x14ac:dyDescent="0.25">
      <c r="A11244">
        <v>356</v>
      </c>
      <c r="B11244" s="110">
        <v>45812</v>
      </c>
      <c r="C11244" s="89">
        <v>3.8</v>
      </c>
      <c r="D11244" s="89">
        <v>15</v>
      </c>
      <c r="E11244" s="96">
        <v>1412</v>
      </c>
      <c r="F11244" s="89">
        <v>0.3</v>
      </c>
      <c r="G11244" s="89">
        <v>1007.4</v>
      </c>
      <c r="H11244">
        <v>0.74</v>
      </c>
      <c r="I11244" t="s">
        <v>28</v>
      </c>
      <c r="J11244">
        <v>0.8</v>
      </c>
      <c r="K11244">
        <v>6</v>
      </c>
      <c r="L11244">
        <v>2025</v>
      </c>
      <c r="M11244" t="s">
        <v>351</v>
      </c>
      <c r="N11244" s="89" cm="1">
        <f t="array" ref="N11244">IF(ISNUMBER(_34_KNMI_Stations[[#This Row],[Etmaal temperatuur °C]]),IF(_34_KNMI_Stations[[#This Row],[Etmaal temperatuur °C]]&lt;stookgrens[],stookgrens[]-_34_KNMI_Stations[[#This Row],[Etmaal temperatuur °C]],0),"")</f>
        <v>3</v>
      </c>
      <c r="O11244" s="89">
        <f>_34_KNMI_Stations[[#This Row],[graaddagen]]*_34_KNMI_Stations[[#This Row],[Gewogen factor]]</f>
        <v>2.4000000000000004</v>
      </c>
      <c r="P11244" s="89" cm="1">
        <f t="array" ref="P112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45" spans="1:16" x14ac:dyDescent="0.25">
      <c r="A11245">
        <v>356</v>
      </c>
      <c r="B11245" s="110">
        <v>45813</v>
      </c>
      <c r="C11245" s="89">
        <v>4.5</v>
      </c>
      <c r="D11245" s="89">
        <v>15.1</v>
      </c>
      <c r="E11245" s="96">
        <v>1491</v>
      </c>
      <c r="F11245" s="89">
        <v>5.3</v>
      </c>
      <c r="G11245" s="89">
        <v>1006.4</v>
      </c>
      <c r="H11245">
        <v>0.81</v>
      </c>
      <c r="I11245" t="s">
        <v>28</v>
      </c>
      <c r="J11245">
        <v>0.8</v>
      </c>
      <c r="K11245">
        <v>6</v>
      </c>
      <c r="L11245">
        <v>2025</v>
      </c>
      <c r="M11245" t="s">
        <v>351</v>
      </c>
      <c r="N11245" s="89" cm="1">
        <f t="array" ref="N11245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1245" s="89">
        <f>_34_KNMI_Stations[[#This Row],[graaddagen]]*_34_KNMI_Stations[[#This Row],[Gewogen factor]]</f>
        <v>2.3200000000000003</v>
      </c>
      <c r="P11245" s="89" cm="1">
        <f t="array" ref="P112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46" spans="1:16" x14ac:dyDescent="0.25">
      <c r="A11246">
        <v>356</v>
      </c>
      <c r="B11246" s="110">
        <v>45814</v>
      </c>
      <c r="C11246" s="89">
        <v>6</v>
      </c>
      <c r="D11246" s="89">
        <v>15.6</v>
      </c>
      <c r="E11246" s="96">
        <v>1944</v>
      </c>
      <c r="F11246" s="89">
        <v>1.8</v>
      </c>
      <c r="G11246" s="89">
        <v>1007.6</v>
      </c>
      <c r="H11246">
        <v>0.8</v>
      </c>
      <c r="I11246" t="s">
        <v>28</v>
      </c>
      <c r="J11246">
        <v>0.8</v>
      </c>
      <c r="K11246">
        <v>6</v>
      </c>
      <c r="L11246">
        <v>2025</v>
      </c>
      <c r="M11246" t="s">
        <v>351</v>
      </c>
      <c r="N11246" s="89" cm="1">
        <f t="array" ref="N11246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11246" s="89">
        <f>_34_KNMI_Stations[[#This Row],[graaddagen]]*_34_KNMI_Stations[[#This Row],[Gewogen factor]]</f>
        <v>1.9200000000000004</v>
      </c>
      <c r="P11246" s="89" cm="1">
        <f t="array" ref="P112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47" spans="1:16" x14ac:dyDescent="0.25">
      <c r="A11247">
        <v>356</v>
      </c>
      <c r="B11247" s="110">
        <v>45815</v>
      </c>
      <c r="C11247" s="89">
        <v>4.8</v>
      </c>
      <c r="D11247" s="89">
        <v>14</v>
      </c>
      <c r="E11247" s="96">
        <v>1494</v>
      </c>
      <c r="F11247" s="89">
        <v>6</v>
      </c>
      <c r="G11247" s="89">
        <v>1007.1</v>
      </c>
      <c r="H11247">
        <v>0.83</v>
      </c>
      <c r="I11247" t="s">
        <v>28</v>
      </c>
      <c r="J11247">
        <v>0.8</v>
      </c>
      <c r="K11247">
        <v>6</v>
      </c>
      <c r="L11247">
        <v>2025</v>
      </c>
      <c r="M11247" t="s">
        <v>351</v>
      </c>
      <c r="N11247" s="89" cm="1">
        <f t="array" ref="N11247">IF(ISNUMBER(_34_KNMI_Stations[[#This Row],[Etmaal temperatuur °C]]),IF(_34_KNMI_Stations[[#This Row],[Etmaal temperatuur °C]]&lt;stookgrens[],stookgrens[]-_34_KNMI_Stations[[#This Row],[Etmaal temperatuur °C]],0),"")</f>
        <v>4</v>
      </c>
      <c r="O11247" s="89">
        <f>_34_KNMI_Stations[[#This Row],[graaddagen]]*_34_KNMI_Stations[[#This Row],[Gewogen factor]]</f>
        <v>3.2</v>
      </c>
      <c r="P11247" s="89" cm="1">
        <f t="array" ref="P112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48" spans="1:16" x14ac:dyDescent="0.25">
      <c r="A11248">
        <v>356</v>
      </c>
      <c r="B11248" s="110">
        <v>45816</v>
      </c>
      <c r="C11248" s="89">
        <v>6.5</v>
      </c>
      <c r="D11248" s="89">
        <v>12.8</v>
      </c>
      <c r="E11248" s="96">
        <v>1612</v>
      </c>
      <c r="F11248" s="89">
        <v>5.4</v>
      </c>
      <c r="G11248" s="89">
        <v>1014</v>
      </c>
      <c r="H11248">
        <v>0.81</v>
      </c>
      <c r="I11248" t="s">
        <v>28</v>
      </c>
      <c r="J11248">
        <v>0.8</v>
      </c>
      <c r="K11248">
        <v>6</v>
      </c>
      <c r="L11248">
        <v>2025</v>
      </c>
      <c r="M11248" t="s">
        <v>351</v>
      </c>
      <c r="N11248" s="89" cm="1">
        <f t="array" ref="N11248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1248" s="89">
        <f>_34_KNMI_Stations[[#This Row],[graaddagen]]*_34_KNMI_Stations[[#This Row],[Gewogen factor]]</f>
        <v>4.1599999999999993</v>
      </c>
      <c r="P11248" s="89" cm="1">
        <f t="array" ref="P112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49" spans="1:16" x14ac:dyDescent="0.25">
      <c r="A11249">
        <v>356</v>
      </c>
      <c r="B11249" s="110">
        <v>45817</v>
      </c>
      <c r="C11249" s="89">
        <v>4.0999999999999996</v>
      </c>
      <c r="D11249" s="89">
        <v>15</v>
      </c>
      <c r="E11249" s="96">
        <v>2306</v>
      </c>
      <c r="F11249" s="89">
        <v>0.2</v>
      </c>
      <c r="G11249" s="89">
        <v>1021.3</v>
      </c>
      <c r="H11249">
        <v>0.75</v>
      </c>
      <c r="I11249" t="s">
        <v>28</v>
      </c>
      <c r="J11249">
        <v>0.8</v>
      </c>
      <c r="K11249">
        <v>6</v>
      </c>
      <c r="L11249">
        <v>2025</v>
      </c>
      <c r="M11249" t="s">
        <v>352</v>
      </c>
      <c r="N11249" s="89" cm="1">
        <f t="array" ref="N11249">IF(ISNUMBER(_34_KNMI_Stations[[#This Row],[Etmaal temperatuur °C]]),IF(_34_KNMI_Stations[[#This Row],[Etmaal temperatuur °C]]&lt;stookgrens[],stookgrens[]-_34_KNMI_Stations[[#This Row],[Etmaal temperatuur °C]],0),"")</f>
        <v>3</v>
      </c>
      <c r="O11249" s="89">
        <f>_34_KNMI_Stations[[#This Row],[graaddagen]]*_34_KNMI_Stations[[#This Row],[Gewogen factor]]</f>
        <v>2.4000000000000004</v>
      </c>
      <c r="P11249" s="89" cm="1">
        <f t="array" ref="P112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50" spans="1:16" x14ac:dyDescent="0.25">
      <c r="A11250">
        <v>356</v>
      </c>
      <c r="B11250" s="110">
        <v>45818</v>
      </c>
      <c r="C11250" s="89">
        <v>5.4</v>
      </c>
      <c r="D11250" s="89">
        <v>13.8</v>
      </c>
      <c r="E11250" s="96">
        <v>1098</v>
      </c>
      <c r="F11250" s="89">
        <v>1.2</v>
      </c>
      <c r="G11250" s="89">
        <v>1016.8</v>
      </c>
      <c r="H11250">
        <v>0.83</v>
      </c>
      <c r="I11250" t="s">
        <v>28</v>
      </c>
      <c r="J11250">
        <v>0.8</v>
      </c>
      <c r="K11250">
        <v>6</v>
      </c>
      <c r="L11250">
        <v>2025</v>
      </c>
      <c r="M11250" t="s">
        <v>352</v>
      </c>
      <c r="N11250" s="89" cm="1">
        <f t="array" ref="N11250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1250" s="89">
        <f>_34_KNMI_Stations[[#This Row],[graaddagen]]*_34_KNMI_Stations[[#This Row],[Gewogen factor]]</f>
        <v>3.3599999999999994</v>
      </c>
      <c r="P11250" s="89" cm="1">
        <f t="array" ref="P112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51" spans="1:16" x14ac:dyDescent="0.25">
      <c r="A11251">
        <v>356</v>
      </c>
      <c r="B11251" s="110">
        <v>45819</v>
      </c>
      <c r="C11251" s="89">
        <v>2.5</v>
      </c>
      <c r="D11251" s="89">
        <v>14.9</v>
      </c>
      <c r="E11251" s="96">
        <v>2669</v>
      </c>
      <c r="F11251" s="89">
        <v>0</v>
      </c>
      <c r="G11251" s="89">
        <v>1021.9</v>
      </c>
      <c r="H11251">
        <v>0.72</v>
      </c>
      <c r="I11251" t="s">
        <v>28</v>
      </c>
      <c r="J11251">
        <v>0.8</v>
      </c>
      <c r="K11251">
        <v>6</v>
      </c>
      <c r="L11251">
        <v>2025</v>
      </c>
      <c r="M11251" t="s">
        <v>352</v>
      </c>
      <c r="N11251" s="89" cm="1">
        <f t="array" ref="N11251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11251" s="89">
        <f>_34_KNMI_Stations[[#This Row],[graaddagen]]*_34_KNMI_Stations[[#This Row],[Gewogen factor]]</f>
        <v>2.48</v>
      </c>
      <c r="P11251" s="89" cm="1">
        <f t="array" ref="P112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52" spans="1:16" x14ac:dyDescent="0.25">
      <c r="A11252">
        <v>356</v>
      </c>
      <c r="B11252" s="110">
        <v>45820</v>
      </c>
      <c r="C11252" s="89">
        <v>5.6</v>
      </c>
      <c r="D11252" s="89">
        <v>20.7</v>
      </c>
      <c r="E11252" s="96">
        <v>2909</v>
      </c>
      <c r="F11252" s="89">
        <v>0</v>
      </c>
      <c r="G11252" s="89">
        <v>1016.8</v>
      </c>
      <c r="H11252">
        <v>0.57999999999999996</v>
      </c>
      <c r="I11252" t="s">
        <v>28</v>
      </c>
      <c r="J11252">
        <v>0.8</v>
      </c>
      <c r="K11252">
        <v>6</v>
      </c>
      <c r="L11252">
        <v>2025</v>
      </c>
      <c r="M11252" t="s">
        <v>352</v>
      </c>
      <c r="N11252" s="89" cm="1">
        <f t="array" ref="N11252">IF(ISNUMBER(_34_KNMI_Stations[[#This Row],[Etmaal temperatuur °C]]),IF(_34_KNMI_Stations[[#This Row],[Etmaal temperatuur °C]]&lt;stookgrens[],stookgrens[]-_34_KNMI_Stations[[#This Row],[Etmaal temperatuur °C]],0),"")</f>
        <v>0</v>
      </c>
      <c r="O11252" s="89">
        <f>_34_KNMI_Stations[[#This Row],[graaddagen]]*_34_KNMI_Stations[[#This Row],[Gewogen factor]]</f>
        <v>0</v>
      </c>
      <c r="P11252" s="89" cm="1">
        <f t="array" ref="P11252">IF(ISNUMBER(_34_KNMI_Stations[[#This Row],[Etmaal temperatuur °C]]),IF(_34_KNMI_Stations[[#This Row],[Etmaal temperatuur °C]]&gt;stookgrens[],_34_KNMI_Stations[[#This Row],[Etmaal temperatuur °C]]-stookgrens[],0),"")</f>
        <v>2.6999999999999993</v>
      </c>
    </row>
    <row r="11253" spans="1:16" x14ac:dyDescent="0.25">
      <c r="A11253">
        <v>356</v>
      </c>
      <c r="B11253" s="110">
        <v>45821</v>
      </c>
      <c r="C11253" s="89">
        <v>3.2</v>
      </c>
      <c r="D11253" s="89">
        <v>25.4</v>
      </c>
      <c r="E11253" s="96">
        <v>2813</v>
      </c>
      <c r="F11253" s="89">
        <v>0</v>
      </c>
      <c r="G11253" s="89">
        <v>1017.9</v>
      </c>
      <c r="H11253">
        <v>0.59</v>
      </c>
      <c r="I11253" t="s">
        <v>28</v>
      </c>
      <c r="J11253">
        <v>0.8</v>
      </c>
      <c r="K11253">
        <v>6</v>
      </c>
      <c r="L11253">
        <v>2025</v>
      </c>
      <c r="M11253" t="s">
        <v>352</v>
      </c>
      <c r="N11253" s="89" cm="1">
        <f t="array" ref="N11253">IF(ISNUMBER(_34_KNMI_Stations[[#This Row],[Etmaal temperatuur °C]]),IF(_34_KNMI_Stations[[#This Row],[Etmaal temperatuur °C]]&lt;stookgrens[],stookgrens[]-_34_KNMI_Stations[[#This Row],[Etmaal temperatuur °C]],0),"")</f>
        <v>0</v>
      </c>
      <c r="O11253" s="89">
        <f>_34_KNMI_Stations[[#This Row],[graaddagen]]*_34_KNMI_Stations[[#This Row],[Gewogen factor]]</f>
        <v>0</v>
      </c>
      <c r="P11253" s="89" cm="1">
        <f t="array" ref="P11253">IF(ISNUMBER(_34_KNMI_Stations[[#This Row],[Etmaal temperatuur °C]]),IF(_34_KNMI_Stations[[#This Row],[Etmaal temperatuur °C]]&gt;stookgrens[],_34_KNMI_Stations[[#This Row],[Etmaal temperatuur °C]]-stookgrens[],0),"")</f>
        <v>7.3999999999999986</v>
      </c>
    </row>
    <row r="11254" spans="1:16" x14ac:dyDescent="0.25">
      <c r="A11254">
        <v>356</v>
      </c>
      <c r="B11254" s="110">
        <v>45822</v>
      </c>
      <c r="C11254" s="89">
        <v>3.1</v>
      </c>
      <c r="D11254" s="89">
        <v>22.3</v>
      </c>
      <c r="E11254" s="96">
        <v>1257</v>
      </c>
      <c r="F11254" s="89">
        <v>0.4</v>
      </c>
      <c r="G11254" s="89">
        <v>1017.3</v>
      </c>
      <c r="H11254">
        <v>0.68</v>
      </c>
      <c r="I11254" t="s">
        <v>28</v>
      </c>
      <c r="J11254">
        <v>0.8</v>
      </c>
      <c r="K11254">
        <v>6</v>
      </c>
      <c r="L11254">
        <v>2025</v>
      </c>
      <c r="M11254" t="s">
        <v>352</v>
      </c>
      <c r="N11254" s="89" cm="1">
        <f t="array" ref="N11254">IF(ISNUMBER(_34_KNMI_Stations[[#This Row],[Etmaal temperatuur °C]]),IF(_34_KNMI_Stations[[#This Row],[Etmaal temperatuur °C]]&lt;stookgrens[],stookgrens[]-_34_KNMI_Stations[[#This Row],[Etmaal temperatuur °C]],0),"")</f>
        <v>0</v>
      </c>
      <c r="O11254" s="89">
        <f>_34_KNMI_Stations[[#This Row],[graaddagen]]*_34_KNMI_Stations[[#This Row],[Gewogen factor]]</f>
        <v>0</v>
      </c>
      <c r="P11254" s="89" cm="1">
        <f t="array" ref="P11254">IF(ISNUMBER(_34_KNMI_Stations[[#This Row],[Etmaal temperatuur °C]]),IF(_34_KNMI_Stations[[#This Row],[Etmaal temperatuur °C]]&gt;stookgrens[],_34_KNMI_Stations[[#This Row],[Etmaal temperatuur °C]]-stookgrens[],0),"")</f>
        <v>4.3000000000000007</v>
      </c>
    </row>
    <row r="11255" spans="1:16" x14ac:dyDescent="0.25">
      <c r="A11255">
        <v>356</v>
      </c>
      <c r="B11255" s="110">
        <v>45823</v>
      </c>
      <c r="C11255" s="89">
        <v>4</v>
      </c>
      <c r="D11255" s="89">
        <v>17.7</v>
      </c>
      <c r="E11255" s="96">
        <v>2419</v>
      </c>
      <c r="F11255" s="89">
        <v>0</v>
      </c>
      <c r="G11255" s="89">
        <v>1021.8</v>
      </c>
      <c r="H11255">
        <v>0.7</v>
      </c>
      <c r="I11255" t="s">
        <v>28</v>
      </c>
      <c r="J11255">
        <v>0.8</v>
      </c>
      <c r="K11255">
        <v>6</v>
      </c>
      <c r="L11255">
        <v>2025</v>
      </c>
      <c r="M11255" t="s">
        <v>352</v>
      </c>
      <c r="N11255" s="89" cm="1">
        <f t="array" ref="N11255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11255" s="89">
        <f>_34_KNMI_Stations[[#This Row],[graaddagen]]*_34_KNMI_Stations[[#This Row],[Gewogen factor]]</f>
        <v>0.24000000000000057</v>
      </c>
      <c r="P11255" s="89" cm="1">
        <f t="array" ref="P112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56" spans="1:16" x14ac:dyDescent="0.25">
      <c r="A11256">
        <v>356</v>
      </c>
      <c r="B11256" s="110">
        <v>45824</v>
      </c>
      <c r="C11256" s="89">
        <v>2.9</v>
      </c>
      <c r="D11256" s="89">
        <v>17.600000000000001</v>
      </c>
      <c r="E11256" s="96">
        <v>2764</v>
      </c>
      <c r="F11256" s="89">
        <v>0</v>
      </c>
      <c r="G11256" s="89">
        <v>1026.9000000000001</v>
      </c>
      <c r="H11256">
        <v>0.76</v>
      </c>
      <c r="I11256" t="s">
        <v>28</v>
      </c>
      <c r="J11256">
        <v>0.8</v>
      </c>
      <c r="K11256">
        <v>6</v>
      </c>
      <c r="L11256">
        <v>2025</v>
      </c>
      <c r="M11256" t="s">
        <v>353</v>
      </c>
      <c r="N11256" s="89" cm="1">
        <f t="array" ref="N11256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1256" s="89">
        <f>_34_KNMI_Stations[[#This Row],[graaddagen]]*_34_KNMI_Stations[[#This Row],[Gewogen factor]]</f>
        <v>0.3199999999999989</v>
      </c>
      <c r="P11256" s="89" cm="1">
        <f t="array" ref="P112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57" spans="1:16" x14ac:dyDescent="0.25">
      <c r="A11257">
        <v>356</v>
      </c>
      <c r="B11257" s="110">
        <v>45825</v>
      </c>
      <c r="C11257" s="89">
        <v>2.2999999999999998</v>
      </c>
      <c r="D11257" s="89">
        <v>18.399999999999999</v>
      </c>
      <c r="E11257" s="96">
        <v>2765</v>
      </c>
      <c r="F11257" s="89">
        <v>0</v>
      </c>
      <c r="G11257" s="89">
        <v>1025.4000000000001</v>
      </c>
      <c r="H11257">
        <v>0.72</v>
      </c>
      <c r="I11257" t="s">
        <v>28</v>
      </c>
      <c r="J11257">
        <v>0.8</v>
      </c>
      <c r="K11257">
        <v>6</v>
      </c>
      <c r="L11257">
        <v>2025</v>
      </c>
      <c r="M11257" t="s">
        <v>353</v>
      </c>
      <c r="N11257" s="89" cm="1">
        <f t="array" ref="N11257">IF(ISNUMBER(_34_KNMI_Stations[[#This Row],[Etmaal temperatuur °C]]),IF(_34_KNMI_Stations[[#This Row],[Etmaal temperatuur °C]]&lt;stookgrens[],stookgrens[]-_34_KNMI_Stations[[#This Row],[Etmaal temperatuur °C]],0),"")</f>
        <v>0</v>
      </c>
      <c r="O11257" s="89">
        <f>_34_KNMI_Stations[[#This Row],[graaddagen]]*_34_KNMI_Stations[[#This Row],[Gewogen factor]]</f>
        <v>0</v>
      </c>
      <c r="P11257" s="89" cm="1">
        <f t="array" ref="P11257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1258" spans="1:16" x14ac:dyDescent="0.25">
      <c r="A11258">
        <v>356</v>
      </c>
      <c r="B11258" s="110">
        <v>45826</v>
      </c>
      <c r="C11258" s="89">
        <v>2.9</v>
      </c>
      <c r="D11258" s="89">
        <v>19.3</v>
      </c>
      <c r="E11258" s="96">
        <v>2781</v>
      </c>
      <c r="F11258" s="89">
        <v>0</v>
      </c>
      <c r="G11258" s="89">
        <v>1023.9</v>
      </c>
      <c r="H11258">
        <v>0.73</v>
      </c>
      <c r="I11258" t="s">
        <v>28</v>
      </c>
      <c r="J11258">
        <v>0.8</v>
      </c>
      <c r="K11258">
        <v>6</v>
      </c>
      <c r="L11258">
        <v>2025</v>
      </c>
      <c r="M11258" t="s">
        <v>353</v>
      </c>
      <c r="N11258" s="89" cm="1">
        <f t="array" ref="N11258">IF(ISNUMBER(_34_KNMI_Stations[[#This Row],[Etmaal temperatuur °C]]),IF(_34_KNMI_Stations[[#This Row],[Etmaal temperatuur °C]]&lt;stookgrens[],stookgrens[]-_34_KNMI_Stations[[#This Row],[Etmaal temperatuur °C]],0),"")</f>
        <v>0</v>
      </c>
      <c r="O11258" s="89">
        <f>_34_KNMI_Stations[[#This Row],[graaddagen]]*_34_KNMI_Stations[[#This Row],[Gewogen factor]]</f>
        <v>0</v>
      </c>
      <c r="P11258" s="89" cm="1">
        <f t="array" ref="P11258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1259" spans="1:16" x14ac:dyDescent="0.25">
      <c r="A11259">
        <v>356</v>
      </c>
      <c r="B11259" s="110">
        <v>45827</v>
      </c>
      <c r="C11259" s="89">
        <v>2.1</v>
      </c>
      <c r="D11259" s="89">
        <v>19.100000000000001</v>
      </c>
      <c r="E11259" s="96">
        <v>2478</v>
      </c>
      <c r="F11259" s="89">
        <v>0</v>
      </c>
      <c r="G11259" s="89">
        <v>1026.5</v>
      </c>
      <c r="H11259">
        <v>0.7</v>
      </c>
      <c r="I11259" t="s">
        <v>28</v>
      </c>
      <c r="J11259">
        <v>0.8</v>
      </c>
      <c r="K11259">
        <v>6</v>
      </c>
      <c r="L11259">
        <v>2025</v>
      </c>
      <c r="M11259" t="s">
        <v>353</v>
      </c>
      <c r="N11259" s="89" cm="1">
        <f t="array" ref="N11259">IF(ISNUMBER(_34_KNMI_Stations[[#This Row],[Etmaal temperatuur °C]]),IF(_34_KNMI_Stations[[#This Row],[Etmaal temperatuur °C]]&lt;stookgrens[],stookgrens[]-_34_KNMI_Stations[[#This Row],[Etmaal temperatuur °C]],0),"")</f>
        <v>0</v>
      </c>
      <c r="O11259" s="89">
        <f>_34_KNMI_Stations[[#This Row],[graaddagen]]*_34_KNMI_Stations[[#This Row],[Gewogen factor]]</f>
        <v>0</v>
      </c>
      <c r="P11259" s="89" cm="1">
        <f t="array" ref="P11259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1260" spans="1:16" x14ac:dyDescent="0.25">
      <c r="A11260">
        <v>356</v>
      </c>
      <c r="B11260" s="110">
        <v>45828</v>
      </c>
      <c r="C11260" s="89">
        <v>3.1</v>
      </c>
      <c r="D11260" s="89">
        <v>19.5</v>
      </c>
      <c r="E11260" s="96">
        <v>2882</v>
      </c>
      <c r="F11260" s="89">
        <v>0</v>
      </c>
      <c r="G11260" s="89">
        <v>1025.5</v>
      </c>
      <c r="H11260">
        <v>0.56000000000000005</v>
      </c>
      <c r="I11260" t="s">
        <v>28</v>
      </c>
      <c r="J11260">
        <v>0.8</v>
      </c>
      <c r="K11260">
        <v>6</v>
      </c>
      <c r="L11260">
        <v>2025</v>
      </c>
      <c r="M11260" t="s">
        <v>353</v>
      </c>
      <c r="N11260" s="89" cm="1">
        <f t="array" ref="N11260">IF(ISNUMBER(_34_KNMI_Stations[[#This Row],[Etmaal temperatuur °C]]),IF(_34_KNMI_Stations[[#This Row],[Etmaal temperatuur °C]]&lt;stookgrens[],stookgrens[]-_34_KNMI_Stations[[#This Row],[Etmaal temperatuur °C]],0),"")</f>
        <v>0</v>
      </c>
      <c r="O11260" s="89">
        <f>_34_KNMI_Stations[[#This Row],[graaddagen]]*_34_KNMI_Stations[[#This Row],[Gewogen factor]]</f>
        <v>0</v>
      </c>
      <c r="P11260" s="89" cm="1">
        <f t="array" ref="P11260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1261" spans="1:16" x14ac:dyDescent="0.25">
      <c r="A11261">
        <v>356</v>
      </c>
      <c r="B11261" s="110">
        <v>45829</v>
      </c>
      <c r="C11261" s="89">
        <v>2.8</v>
      </c>
      <c r="D11261" s="89">
        <v>22.8</v>
      </c>
      <c r="E11261" s="96">
        <v>2987</v>
      </c>
      <c r="F11261" s="89">
        <v>0</v>
      </c>
      <c r="G11261" s="89">
        <v>1019.9</v>
      </c>
      <c r="H11261">
        <v>0.52</v>
      </c>
      <c r="I11261" t="s">
        <v>28</v>
      </c>
      <c r="J11261">
        <v>0.8</v>
      </c>
      <c r="K11261">
        <v>6</v>
      </c>
      <c r="L11261">
        <v>2025</v>
      </c>
      <c r="M11261" t="s">
        <v>353</v>
      </c>
      <c r="N11261" s="89" cm="1">
        <f t="array" ref="N11261">IF(ISNUMBER(_34_KNMI_Stations[[#This Row],[Etmaal temperatuur °C]]),IF(_34_KNMI_Stations[[#This Row],[Etmaal temperatuur °C]]&lt;stookgrens[],stookgrens[]-_34_KNMI_Stations[[#This Row],[Etmaal temperatuur °C]],0),"")</f>
        <v>0</v>
      </c>
      <c r="O11261" s="89">
        <f>_34_KNMI_Stations[[#This Row],[graaddagen]]*_34_KNMI_Stations[[#This Row],[Gewogen factor]]</f>
        <v>0</v>
      </c>
      <c r="P11261" s="89" cm="1">
        <f t="array" ref="P11261">IF(ISNUMBER(_34_KNMI_Stations[[#This Row],[Etmaal temperatuur °C]]),IF(_34_KNMI_Stations[[#This Row],[Etmaal temperatuur °C]]&gt;stookgrens[],_34_KNMI_Stations[[#This Row],[Etmaal temperatuur °C]]-stookgrens[],0),"")</f>
        <v>4.8000000000000007</v>
      </c>
    </row>
    <row r="11262" spans="1:16" x14ac:dyDescent="0.25">
      <c r="A11262">
        <v>356</v>
      </c>
      <c r="B11262" s="110">
        <v>45830</v>
      </c>
      <c r="C11262" s="89">
        <v>4.8</v>
      </c>
      <c r="D11262" s="89">
        <v>22.5</v>
      </c>
      <c r="E11262" s="96">
        <v>1894</v>
      </c>
      <c r="F11262" s="89">
        <v>0</v>
      </c>
      <c r="G11262" s="89">
        <v>1013.5</v>
      </c>
      <c r="H11262">
        <v>0.6</v>
      </c>
      <c r="I11262" t="s">
        <v>28</v>
      </c>
      <c r="J11262">
        <v>0.8</v>
      </c>
      <c r="K11262">
        <v>6</v>
      </c>
      <c r="L11262">
        <v>2025</v>
      </c>
      <c r="M11262" t="s">
        <v>353</v>
      </c>
      <c r="N11262" s="89" cm="1">
        <f t="array" ref="N11262">IF(ISNUMBER(_34_KNMI_Stations[[#This Row],[Etmaal temperatuur °C]]),IF(_34_KNMI_Stations[[#This Row],[Etmaal temperatuur °C]]&lt;stookgrens[],stookgrens[]-_34_KNMI_Stations[[#This Row],[Etmaal temperatuur °C]],0),"")</f>
        <v>0</v>
      </c>
      <c r="O11262" s="89">
        <f>_34_KNMI_Stations[[#This Row],[graaddagen]]*_34_KNMI_Stations[[#This Row],[Gewogen factor]]</f>
        <v>0</v>
      </c>
      <c r="P11262" s="89" cm="1">
        <f t="array" ref="P11262">IF(ISNUMBER(_34_KNMI_Stations[[#This Row],[Etmaal temperatuur °C]]),IF(_34_KNMI_Stations[[#This Row],[Etmaal temperatuur °C]]&gt;stookgrens[],_34_KNMI_Stations[[#This Row],[Etmaal temperatuur °C]]-stookgrens[],0),"")</f>
        <v>4.5</v>
      </c>
    </row>
    <row r="11263" spans="1:16" x14ac:dyDescent="0.25">
      <c r="A11263">
        <v>356</v>
      </c>
      <c r="B11263" s="110">
        <v>45831</v>
      </c>
      <c r="C11263" s="89">
        <v>7.3</v>
      </c>
      <c r="D11263" s="89">
        <v>18.2</v>
      </c>
      <c r="E11263" s="96">
        <v>2072</v>
      </c>
      <c r="F11263" s="89">
        <v>1.1000000000000001</v>
      </c>
      <c r="G11263" s="89">
        <v>1012.1</v>
      </c>
      <c r="H11263">
        <v>0.64</v>
      </c>
      <c r="I11263" t="s">
        <v>28</v>
      </c>
      <c r="J11263">
        <v>0.8</v>
      </c>
      <c r="K11263">
        <v>6</v>
      </c>
      <c r="L11263">
        <v>2025</v>
      </c>
      <c r="M11263" t="s">
        <v>354</v>
      </c>
      <c r="N11263" s="89" cm="1">
        <f t="array" ref="N11263">IF(ISNUMBER(_34_KNMI_Stations[[#This Row],[Etmaal temperatuur °C]]),IF(_34_KNMI_Stations[[#This Row],[Etmaal temperatuur °C]]&lt;stookgrens[],stookgrens[]-_34_KNMI_Stations[[#This Row],[Etmaal temperatuur °C]],0),"")</f>
        <v>0</v>
      </c>
      <c r="O11263" s="89">
        <f>_34_KNMI_Stations[[#This Row],[graaddagen]]*_34_KNMI_Stations[[#This Row],[Gewogen factor]]</f>
        <v>0</v>
      </c>
      <c r="P11263" s="89" cm="1">
        <f t="array" ref="P11263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1264" spans="1:16" x14ac:dyDescent="0.25">
      <c r="A11264">
        <v>356</v>
      </c>
      <c r="B11264" s="110">
        <v>45832</v>
      </c>
      <c r="C11264" s="89">
        <v>6.2</v>
      </c>
      <c r="D11264" s="89">
        <v>17.8</v>
      </c>
      <c r="E11264" s="96">
        <v>1316</v>
      </c>
      <c r="F11264" s="89">
        <v>0</v>
      </c>
      <c r="G11264" s="89">
        <v>1012.3</v>
      </c>
      <c r="H11264">
        <v>0.76</v>
      </c>
      <c r="I11264" t="s">
        <v>28</v>
      </c>
      <c r="J11264">
        <v>0.8</v>
      </c>
      <c r="K11264">
        <v>6</v>
      </c>
      <c r="L11264">
        <v>2025</v>
      </c>
      <c r="M11264" t="s">
        <v>354</v>
      </c>
      <c r="N11264" s="89" cm="1">
        <f t="array" ref="N11264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1264" s="89">
        <f>_34_KNMI_Stations[[#This Row],[graaddagen]]*_34_KNMI_Stations[[#This Row],[Gewogen factor]]</f>
        <v>0.15999999999999945</v>
      </c>
      <c r="P11264" s="89" cm="1">
        <f t="array" ref="P112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65" spans="1:16" x14ac:dyDescent="0.25">
      <c r="A11265">
        <v>356</v>
      </c>
      <c r="B11265" s="110">
        <v>45833</v>
      </c>
      <c r="C11265" s="89">
        <v>3.4</v>
      </c>
      <c r="D11265" s="89">
        <v>21.1</v>
      </c>
      <c r="E11265" s="96">
        <v>2342</v>
      </c>
      <c r="F11265" s="89">
        <v>0</v>
      </c>
      <c r="G11265" s="89">
        <v>1012.2</v>
      </c>
      <c r="H11265">
        <v>0.75</v>
      </c>
      <c r="I11265" t="s">
        <v>28</v>
      </c>
      <c r="J11265">
        <v>0.8</v>
      </c>
      <c r="K11265">
        <v>6</v>
      </c>
      <c r="L11265">
        <v>2025</v>
      </c>
      <c r="M11265" t="s">
        <v>354</v>
      </c>
      <c r="N11265" s="89" cm="1">
        <f t="array" ref="N11265">IF(ISNUMBER(_34_KNMI_Stations[[#This Row],[Etmaal temperatuur °C]]),IF(_34_KNMI_Stations[[#This Row],[Etmaal temperatuur °C]]&lt;stookgrens[],stookgrens[]-_34_KNMI_Stations[[#This Row],[Etmaal temperatuur °C]],0),"")</f>
        <v>0</v>
      </c>
      <c r="O11265" s="89">
        <f>_34_KNMI_Stations[[#This Row],[graaddagen]]*_34_KNMI_Stations[[#This Row],[Gewogen factor]]</f>
        <v>0</v>
      </c>
      <c r="P11265" s="89" cm="1">
        <f t="array" ref="P11265">IF(ISNUMBER(_34_KNMI_Stations[[#This Row],[Etmaal temperatuur °C]]),IF(_34_KNMI_Stations[[#This Row],[Etmaal temperatuur °C]]&gt;stookgrens[],_34_KNMI_Stations[[#This Row],[Etmaal temperatuur °C]]-stookgrens[],0),"")</f>
        <v>3.1000000000000014</v>
      </c>
    </row>
    <row r="11266" spans="1:16" x14ac:dyDescent="0.25">
      <c r="A11266">
        <v>356</v>
      </c>
      <c r="B11266" s="110">
        <v>45834</v>
      </c>
      <c r="C11266" s="89">
        <v>5.8</v>
      </c>
      <c r="D11266" s="89">
        <v>20</v>
      </c>
      <c r="E11266" s="96">
        <v>1374</v>
      </c>
      <c r="F11266" s="89">
        <v>3.7</v>
      </c>
      <c r="G11266" s="89">
        <v>1012.6</v>
      </c>
      <c r="H11266">
        <v>0.8</v>
      </c>
      <c r="I11266" t="s">
        <v>28</v>
      </c>
      <c r="J11266">
        <v>0.8</v>
      </c>
      <c r="K11266">
        <v>6</v>
      </c>
      <c r="L11266">
        <v>2025</v>
      </c>
      <c r="M11266" t="s">
        <v>354</v>
      </c>
      <c r="N11266" s="89" cm="1">
        <f t="array" ref="N11266">IF(ISNUMBER(_34_KNMI_Stations[[#This Row],[Etmaal temperatuur °C]]),IF(_34_KNMI_Stations[[#This Row],[Etmaal temperatuur °C]]&lt;stookgrens[],stookgrens[]-_34_KNMI_Stations[[#This Row],[Etmaal temperatuur °C]],0),"")</f>
        <v>0</v>
      </c>
      <c r="O11266" s="89">
        <f>_34_KNMI_Stations[[#This Row],[graaddagen]]*_34_KNMI_Stations[[#This Row],[Gewogen factor]]</f>
        <v>0</v>
      </c>
      <c r="P11266" s="89" cm="1">
        <f t="array" ref="P11266">IF(ISNUMBER(_34_KNMI_Stations[[#This Row],[Etmaal temperatuur °C]]),IF(_34_KNMI_Stations[[#This Row],[Etmaal temperatuur °C]]&gt;stookgrens[],_34_KNMI_Stations[[#This Row],[Etmaal temperatuur °C]]-stookgrens[],0),"")</f>
        <v>2</v>
      </c>
    </row>
    <row r="11267" spans="1:16" x14ac:dyDescent="0.25">
      <c r="A11267">
        <v>356</v>
      </c>
      <c r="B11267" s="110">
        <v>45835</v>
      </c>
      <c r="C11267" s="89">
        <v>4</v>
      </c>
      <c r="D11267" s="89">
        <v>18.899999999999999</v>
      </c>
      <c r="E11267" s="96">
        <v>2004</v>
      </c>
      <c r="F11267" s="89">
        <v>7.3</v>
      </c>
      <c r="G11267" s="89">
        <v>1021.3</v>
      </c>
      <c r="H11267">
        <v>0.75</v>
      </c>
      <c r="I11267" t="s">
        <v>28</v>
      </c>
      <c r="J11267">
        <v>0.8</v>
      </c>
      <c r="K11267">
        <v>6</v>
      </c>
      <c r="L11267">
        <v>2025</v>
      </c>
      <c r="M11267" t="s">
        <v>354</v>
      </c>
      <c r="N11267" s="89" cm="1">
        <f t="array" ref="N11267">IF(ISNUMBER(_34_KNMI_Stations[[#This Row],[Etmaal temperatuur °C]]),IF(_34_KNMI_Stations[[#This Row],[Etmaal temperatuur °C]]&lt;stookgrens[],stookgrens[]-_34_KNMI_Stations[[#This Row],[Etmaal temperatuur °C]],0),"")</f>
        <v>0</v>
      </c>
      <c r="O11267" s="89">
        <f>_34_KNMI_Stations[[#This Row],[graaddagen]]*_34_KNMI_Stations[[#This Row],[Gewogen factor]]</f>
        <v>0</v>
      </c>
      <c r="P11267" s="89" cm="1">
        <f t="array" ref="P11267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1268" spans="1:16" x14ac:dyDescent="0.25">
      <c r="A11268">
        <v>356</v>
      </c>
      <c r="B11268" s="110">
        <v>45836</v>
      </c>
      <c r="C11268" s="89">
        <v>4.9000000000000004</v>
      </c>
      <c r="D11268" s="89">
        <v>21.4</v>
      </c>
      <c r="E11268" s="96">
        <v>1986</v>
      </c>
      <c r="F11268" s="89">
        <v>0</v>
      </c>
      <c r="G11268" s="89">
        <v>1023.6</v>
      </c>
      <c r="H11268">
        <v>0.79</v>
      </c>
      <c r="I11268" t="s">
        <v>28</v>
      </c>
      <c r="J11268">
        <v>0.8</v>
      </c>
      <c r="K11268">
        <v>6</v>
      </c>
      <c r="L11268">
        <v>2025</v>
      </c>
      <c r="M11268" t="s">
        <v>354</v>
      </c>
      <c r="N11268" s="89" cm="1">
        <f t="array" ref="N11268">IF(ISNUMBER(_34_KNMI_Stations[[#This Row],[Etmaal temperatuur °C]]),IF(_34_KNMI_Stations[[#This Row],[Etmaal temperatuur °C]]&lt;stookgrens[],stookgrens[]-_34_KNMI_Stations[[#This Row],[Etmaal temperatuur °C]],0),"")</f>
        <v>0</v>
      </c>
      <c r="O11268" s="89">
        <f>_34_KNMI_Stations[[#This Row],[graaddagen]]*_34_KNMI_Stations[[#This Row],[Gewogen factor]]</f>
        <v>0</v>
      </c>
      <c r="P11268" s="89" cm="1">
        <f t="array" ref="P11268">IF(ISNUMBER(_34_KNMI_Stations[[#This Row],[Etmaal temperatuur °C]]),IF(_34_KNMI_Stations[[#This Row],[Etmaal temperatuur °C]]&gt;stookgrens[],_34_KNMI_Stations[[#This Row],[Etmaal temperatuur °C]]-stookgrens[],0),"")</f>
        <v>3.3999999999999986</v>
      </c>
    </row>
    <row r="11269" spans="1:16" x14ac:dyDescent="0.25">
      <c r="A11269">
        <v>356</v>
      </c>
      <c r="B11269" s="110">
        <v>45837</v>
      </c>
      <c r="C11269" s="89">
        <v>3.2</v>
      </c>
      <c r="D11269" s="89">
        <v>21.9</v>
      </c>
      <c r="E11269" s="96">
        <v>2925</v>
      </c>
      <c r="F11269" s="89">
        <v>0</v>
      </c>
      <c r="G11269" s="89">
        <v>1024</v>
      </c>
      <c r="H11269">
        <v>0.75</v>
      </c>
      <c r="I11269" t="s">
        <v>28</v>
      </c>
      <c r="J11269">
        <v>0.8</v>
      </c>
      <c r="K11269">
        <v>6</v>
      </c>
      <c r="L11269">
        <v>2025</v>
      </c>
      <c r="M11269" t="s">
        <v>354</v>
      </c>
      <c r="N11269" s="89" cm="1">
        <f t="array" ref="N11269">IF(ISNUMBER(_34_KNMI_Stations[[#This Row],[Etmaal temperatuur °C]]),IF(_34_KNMI_Stations[[#This Row],[Etmaal temperatuur °C]]&lt;stookgrens[],stookgrens[]-_34_KNMI_Stations[[#This Row],[Etmaal temperatuur °C]],0),"")</f>
        <v>0</v>
      </c>
      <c r="O11269" s="89">
        <f>_34_KNMI_Stations[[#This Row],[graaddagen]]*_34_KNMI_Stations[[#This Row],[Gewogen factor]]</f>
        <v>0</v>
      </c>
      <c r="P11269" s="89" cm="1">
        <f t="array" ref="P11269">IF(ISNUMBER(_34_KNMI_Stations[[#This Row],[Etmaal temperatuur °C]]),IF(_34_KNMI_Stations[[#This Row],[Etmaal temperatuur °C]]&gt;stookgrens[],_34_KNMI_Stations[[#This Row],[Etmaal temperatuur °C]]-stookgrens[],0),"")</f>
        <v>3.8999999999999986</v>
      </c>
    </row>
    <row r="11270" spans="1:16" x14ac:dyDescent="0.25">
      <c r="A11270">
        <v>356</v>
      </c>
      <c r="B11270" s="110">
        <v>45838</v>
      </c>
      <c r="C11270" s="89">
        <v>3</v>
      </c>
      <c r="D11270" s="89">
        <v>23.1</v>
      </c>
      <c r="E11270" s="96">
        <v>2976</v>
      </c>
      <c r="F11270" s="89">
        <v>0</v>
      </c>
      <c r="G11270" s="89">
        <v>1019.5</v>
      </c>
      <c r="H11270">
        <v>0.65</v>
      </c>
      <c r="I11270" t="s">
        <v>28</v>
      </c>
      <c r="J11270">
        <v>0.8</v>
      </c>
      <c r="K11270">
        <v>6</v>
      </c>
      <c r="L11270">
        <v>2025</v>
      </c>
      <c r="M11270" t="s">
        <v>355</v>
      </c>
      <c r="N11270" s="89" cm="1">
        <f t="array" ref="N11270">IF(ISNUMBER(_34_KNMI_Stations[[#This Row],[Etmaal temperatuur °C]]),IF(_34_KNMI_Stations[[#This Row],[Etmaal temperatuur °C]]&lt;stookgrens[],stookgrens[]-_34_KNMI_Stations[[#This Row],[Etmaal temperatuur °C]],0),"")</f>
        <v>0</v>
      </c>
      <c r="O11270" s="89">
        <f>_34_KNMI_Stations[[#This Row],[graaddagen]]*_34_KNMI_Stations[[#This Row],[Gewogen factor]]</f>
        <v>0</v>
      </c>
      <c r="P11270" s="89" cm="1">
        <f t="array" ref="P11270">IF(ISNUMBER(_34_KNMI_Stations[[#This Row],[Etmaal temperatuur °C]]),IF(_34_KNMI_Stations[[#This Row],[Etmaal temperatuur °C]]&gt;stookgrens[],_34_KNMI_Stations[[#This Row],[Etmaal temperatuur °C]]-stookgrens[],0),"")</f>
        <v>5.1000000000000014</v>
      </c>
    </row>
    <row r="11271" spans="1:16" x14ac:dyDescent="0.25">
      <c r="A11271">
        <v>356</v>
      </c>
      <c r="B11271" s="110">
        <v>45839</v>
      </c>
      <c r="C11271" s="89">
        <v>2.2999999999999998</v>
      </c>
      <c r="D11271" s="89">
        <v>27</v>
      </c>
      <c r="E11271" s="96">
        <v>2838</v>
      </c>
      <c r="F11271" s="89">
        <v>0</v>
      </c>
      <c r="G11271" s="89">
        <v>1014.6</v>
      </c>
      <c r="H11271">
        <v>0.59</v>
      </c>
      <c r="I11271" t="s">
        <v>28</v>
      </c>
      <c r="J11271">
        <v>0.8</v>
      </c>
      <c r="K11271">
        <v>7</v>
      </c>
      <c r="L11271">
        <v>2025</v>
      </c>
      <c r="M11271" t="s">
        <v>355</v>
      </c>
      <c r="N11271" s="89" cm="1">
        <f t="array" ref="N11271">IF(ISNUMBER(_34_KNMI_Stations[[#This Row],[Etmaal temperatuur °C]]),IF(_34_KNMI_Stations[[#This Row],[Etmaal temperatuur °C]]&lt;stookgrens[],stookgrens[]-_34_KNMI_Stations[[#This Row],[Etmaal temperatuur °C]],0),"")</f>
        <v>0</v>
      </c>
      <c r="O11271" s="89">
        <f>_34_KNMI_Stations[[#This Row],[graaddagen]]*_34_KNMI_Stations[[#This Row],[Gewogen factor]]</f>
        <v>0</v>
      </c>
      <c r="P11271" s="89" cm="1">
        <f t="array" ref="P11271">IF(ISNUMBER(_34_KNMI_Stations[[#This Row],[Etmaal temperatuur °C]]),IF(_34_KNMI_Stations[[#This Row],[Etmaal temperatuur °C]]&gt;stookgrens[],_34_KNMI_Stations[[#This Row],[Etmaal temperatuur °C]]-stookgrens[],0),"")</f>
        <v>9</v>
      </c>
    </row>
    <row r="11272" spans="1:16" x14ac:dyDescent="0.25">
      <c r="A11272">
        <v>356</v>
      </c>
      <c r="B11272" s="110">
        <v>45840</v>
      </c>
      <c r="C11272" s="89">
        <v>3.7</v>
      </c>
      <c r="D11272" s="89">
        <v>22.9</v>
      </c>
      <c r="E11272" s="96">
        <v>2467</v>
      </c>
      <c r="F11272" s="89">
        <v>0.4</v>
      </c>
      <c r="G11272" s="89">
        <v>1015.4</v>
      </c>
      <c r="H11272">
        <v>0.74</v>
      </c>
      <c r="I11272" t="s">
        <v>28</v>
      </c>
      <c r="J11272">
        <v>0.8</v>
      </c>
      <c r="K11272">
        <v>7</v>
      </c>
      <c r="L11272">
        <v>2025</v>
      </c>
      <c r="M11272" t="s">
        <v>355</v>
      </c>
      <c r="N11272" s="89" cm="1">
        <f t="array" ref="N11272">IF(ISNUMBER(_34_KNMI_Stations[[#This Row],[Etmaal temperatuur °C]]),IF(_34_KNMI_Stations[[#This Row],[Etmaal temperatuur °C]]&lt;stookgrens[],stookgrens[]-_34_KNMI_Stations[[#This Row],[Etmaal temperatuur °C]],0),"")</f>
        <v>0</v>
      </c>
      <c r="O11272" s="89">
        <f>_34_KNMI_Stations[[#This Row],[graaddagen]]*_34_KNMI_Stations[[#This Row],[Gewogen factor]]</f>
        <v>0</v>
      </c>
      <c r="P11272" s="89" cm="1">
        <f t="array" ref="P11272">IF(ISNUMBER(_34_KNMI_Stations[[#This Row],[Etmaal temperatuur °C]]),IF(_34_KNMI_Stations[[#This Row],[Etmaal temperatuur °C]]&gt;stookgrens[],_34_KNMI_Stations[[#This Row],[Etmaal temperatuur °C]]-stookgrens[],0),"")</f>
        <v>4.8999999999999986</v>
      </c>
    </row>
    <row r="11273" spans="1:16" x14ac:dyDescent="0.25">
      <c r="A11273">
        <v>356</v>
      </c>
      <c r="B11273" s="110">
        <v>45841</v>
      </c>
      <c r="C11273" s="89">
        <v>3.8</v>
      </c>
      <c r="D11273" s="89">
        <v>16.7</v>
      </c>
      <c r="E11273" s="96">
        <v>2601</v>
      </c>
      <c r="F11273" s="89">
        <v>0</v>
      </c>
      <c r="G11273" s="89">
        <v>1026.3</v>
      </c>
      <c r="H11273">
        <v>0.7</v>
      </c>
      <c r="I11273" t="s">
        <v>28</v>
      </c>
      <c r="J11273">
        <v>0.8</v>
      </c>
      <c r="K11273">
        <v>7</v>
      </c>
      <c r="L11273">
        <v>2025</v>
      </c>
      <c r="M11273" t="s">
        <v>355</v>
      </c>
      <c r="N11273" s="89" cm="1">
        <f t="array" ref="N11273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11273" s="89">
        <f>_34_KNMI_Stations[[#This Row],[graaddagen]]*_34_KNMI_Stations[[#This Row],[Gewogen factor]]</f>
        <v>1.0400000000000007</v>
      </c>
      <c r="P11273" s="89" cm="1">
        <f t="array" ref="P112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74" spans="1:16" x14ac:dyDescent="0.25">
      <c r="A11274">
        <v>356</v>
      </c>
      <c r="B11274" s="110">
        <v>45842</v>
      </c>
      <c r="C11274" s="89">
        <v>3.1</v>
      </c>
      <c r="D11274" s="89">
        <v>18.100000000000001</v>
      </c>
      <c r="E11274" s="96">
        <v>2796</v>
      </c>
      <c r="F11274" s="89">
        <v>0</v>
      </c>
      <c r="G11274" s="89">
        <v>1025.5</v>
      </c>
      <c r="H11274">
        <v>0.63</v>
      </c>
      <c r="I11274" t="s">
        <v>28</v>
      </c>
      <c r="J11274">
        <v>0.8</v>
      </c>
      <c r="K11274">
        <v>7</v>
      </c>
      <c r="L11274">
        <v>2025</v>
      </c>
      <c r="M11274" t="s">
        <v>355</v>
      </c>
      <c r="N11274" s="89" cm="1">
        <f t="array" ref="N11274">IF(ISNUMBER(_34_KNMI_Stations[[#This Row],[Etmaal temperatuur °C]]),IF(_34_KNMI_Stations[[#This Row],[Etmaal temperatuur °C]]&lt;stookgrens[],stookgrens[]-_34_KNMI_Stations[[#This Row],[Etmaal temperatuur °C]],0),"")</f>
        <v>0</v>
      </c>
      <c r="O11274" s="89">
        <f>_34_KNMI_Stations[[#This Row],[graaddagen]]*_34_KNMI_Stations[[#This Row],[Gewogen factor]]</f>
        <v>0</v>
      </c>
      <c r="P11274" s="89" cm="1">
        <f t="array" ref="P11274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1275" spans="1:16" x14ac:dyDescent="0.25">
      <c r="A11275">
        <v>356</v>
      </c>
      <c r="B11275" s="110">
        <v>45843</v>
      </c>
      <c r="C11275" s="89">
        <v>5.5</v>
      </c>
      <c r="D11275" s="89">
        <v>18.7</v>
      </c>
      <c r="E11275" s="96">
        <v>1127</v>
      </c>
      <c r="F11275" s="89">
        <v>0.2</v>
      </c>
      <c r="G11275" s="89">
        <v>1015</v>
      </c>
      <c r="H11275">
        <v>0.7</v>
      </c>
      <c r="I11275" t="s">
        <v>28</v>
      </c>
      <c r="J11275">
        <v>0.8</v>
      </c>
      <c r="K11275">
        <v>7</v>
      </c>
      <c r="L11275">
        <v>2025</v>
      </c>
      <c r="M11275" t="s">
        <v>355</v>
      </c>
      <c r="N11275" s="89" cm="1">
        <f t="array" ref="N11275">IF(ISNUMBER(_34_KNMI_Stations[[#This Row],[Etmaal temperatuur °C]]),IF(_34_KNMI_Stations[[#This Row],[Etmaal temperatuur °C]]&lt;stookgrens[],stookgrens[]-_34_KNMI_Stations[[#This Row],[Etmaal temperatuur °C]],0),"")</f>
        <v>0</v>
      </c>
      <c r="O11275" s="89">
        <f>_34_KNMI_Stations[[#This Row],[graaddagen]]*_34_KNMI_Stations[[#This Row],[Gewogen factor]]</f>
        <v>0</v>
      </c>
      <c r="P11275" s="89" cm="1">
        <f t="array" ref="P11275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1276" spans="1:16" x14ac:dyDescent="0.25">
      <c r="A11276">
        <v>356</v>
      </c>
      <c r="B11276" s="110">
        <v>45844</v>
      </c>
      <c r="C11276" s="89">
        <v>3.8</v>
      </c>
      <c r="D11276" s="89">
        <v>17.3</v>
      </c>
      <c r="E11276" s="96">
        <v>622</v>
      </c>
      <c r="F11276" s="89">
        <v>35.5</v>
      </c>
      <c r="G11276" s="89">
        <v>1006.2</v>
      </c>
      <c r="H11276">
        <v>0.9</v>
      </c>
      <c r="I11276" t="s">
        <v>28</v>
      </c>
      <c r="J11276">
        <v>0.8</v>
      </c>
      <c r="K11276">
        <v>7</v>
      </c>
      <c r="L11276">
        <v>2025</v>
      </c>
      <c r="M11276" t="s">
        <v>355</v>
      </c>
      <c r="N11276" s="89" cm="1">
        <f t="array" ref="N11276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11276" s="89">
        <f>_34_KNMI_Stations[[#This Row],[graaddagen]]*_34_KNMI_Stations[[#This Row],[Gewogen factor]]</f>
        <v>0.5599999999999995</v>
      </c>
      <c r="P11276" s="89" cm="1">
        <f t="array" ref="P112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77" spans="1:16" x14ac:dyDescent="0.25">
      <c r="A11277">
        <v>356</v>
      </c>
      <c r="B11277" s="110">
        <v>45845</v>
      </c>
      <c r="C11277" s="89">
        <v>4.8</v>
      </c>
      <c r="D11277" s="89">
        <v>15.8</v>
      </c>
      <c r="E11277" s="96">
        <v>2159</v>
      </c>
      <c r="F11277" s="89">
        <v>0.2</v>
      </c>
      <c r="G11277" s="89">
        <v>1007</v>
      </c>
      <c r="H11277">
        <v>0.78</v>
      </c>
      <c r="I11277" t="s">
        <v>28</v>
      </c>
      <c r="J11277">
        <v>0.8</v>
      </c>
      <c r="K11277">
        <v>7</v>
      </c>
      <c r="L11277">
        <v>2025</v>
      </c>
      <c r="M11277" t="s">
        <v>356</v>
      </c>
      <c r="N11277" s="89" cm="1">
        <f t="array" ref="N11277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1277" s="89">
        <f>_34_KNMI_Stations[[#This Row],[graaddagen]]*_34_KNMI_Stations[[#This Row],[Gewogen factor]]</f>
        <v>1.7599999999999996</v>
      </c>
      <c r="P11277" s="89" cm="1">
        <f t="array" ref="P112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78" spans="1:16" x14ac:dyDescent="0.25">
      <c r="A11278">
        <v>356</v>
      </c>
      <c r="B11278" s="110">
        <v>45846</v>
      </c>
      <c r="C11278" s="89">
        <v>4.4000000000000004</v>
      </c>
      <c r="D11278" s="89">
        <v>14.9</v>
      </c>
      <c r="E11278" s="96">
        <v>1747</v>
      </c>
      <c r="F11278" s="89">
        <v>5.8</v>
      </c>
      <c r="G11278" s="89">
        <v>1014.9</v>
      </c>
      <c r="H11278">
        <v>0.81</v>
      </c>
      <c r="I11278" t="s">
        <v>28</v>
      </c>
      <c r="J11278">
        <v>0.8</v>
      </c>
      <c r="K11278">
        <v>7</v>
      </c>
      <c r="L11278">
        <v>2025</v>
      </c>
      <c r="M11278" t="s">
        <v>356</v>
      </c>
      <c r="N11278" s="89" cm="1">
        <f t="array" ref="N11278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11278" s="89">
        <f>_34_KNMI_Stations[[#This Row],[graaddagen]]*_34_KNMI_Stations[[#This Row],[Gewogen factor]]</f>
        <v>2.48</v>
      </c>
      <c r="P11278" s="89" cm="1">
        <f t="array" ref="P112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79" spans="1:16" x14ac:dyDescent="0.25">
      <c r="A11279">
        <v>356</v>
      </c>
      <c r="B11279" s="110">
        <v>45847</v>
      </c>
      <c r="C11279" s="89">
        <v>2.9</v>
      </c>
      <c r="D11279" s="89">
        <v>17.899999999999999</v>
      </c>
      <c r="E11279" s="96">
        <v>2795</v>
      </c>
      <c r="F11279" s="89">
        <v>0</v>
      </c>
      <c r="G11279" s="89">
        <v>1021.1</v>
      </c>
      <c r="H11279">
        <v>0.71</v>
      </c>
      <c r="I11279" t="s">
        <v>28</v>
      </c>
      <c r="J11279">
        <v>0.8</v>
      </c>
      <c r="K11279">
        <v>7</v>
      </c>
      <c r="L11279">
        <v>2025</v>
      </c>
      <c r="M11279" t="s">
        <v>356</v>
      </c>
      <c r="N11279" s="89" cm="1">
        <f t="array" ref="N11279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11279" s="89">
        <f>_34_KNMI_Stations[[#This Row],[graaddagen]]*_34_KNMI_Stations[[#This Row],[Gewogen factor]]</f>
        <v>8.000000000000114E-2</v>
      </c>
      <c r="P11279" s="89" cm="1">
        <f t="array" ref="P112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80" spans="1:16" x14ac:dyDescent="0.25">
      <c r="A11280">
        <v>356</v>
      </c>
      <c r="B11280" s="110">
        <v>45848</v>
      </c>
      <c r="C11280" s="89">
        <v>1.6</v>
      </c>
      <c r="D11280" s="89">
        <v>18.8</v>
      </c>
      <c r="E11280" s="96">
        <v>2402</v>
      </c>
      <c r="F11280" s="89">
        <v>0</v>
      </c>
      <c r="G11280" s="89">
        <v>1022.3</v>
      </c>
      <c r="H11280">
        <v>0.75</v>
      </c>
      <c r="I11280" t="s">
        <v>28</v>
      </c>
      <c r="J11280">
        <v>0.8</v>
      </c>
      <c r="K11280">
        <v>7</v>
      </c>
      <c r="L11280">
        <v>2025</v>
      </c>
      <c r="M11280" t="s">
        <v>356</v>
      </c>
      <c r="N11280" s="89" cm="1">
        <f t="array" ref="N11280">IF(ISNUMBER(_34_KNMI_Stations[[#This Row],[Etmaal temperatuur °C]]),IF(_34_KNMI_Stations[[#This Row],[Etmaal temperatuur °C]]&lt;stookgrens[],stookgrens[]-_34_KNMI_Stations[[#This Row],[Etmaal temperatuur °C]],0),"")</f>
        <v>0</v>
      </c>
      <c r="O11280" s="89">
        <f>_34_KNMI_Stations[[#This Row],[graaddagen]]*_34_KNMI_Stations[[#This Row],[Gewogen factor]]</f>
        <v>0</v>
      </c>
      <c r="P11280" s="89" cm="1">
        <f t="array" ref="P11280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1281" spans="1:16" x14ac:dyDescent="0.25">
      <c r="A11281">
        <v>356</v>
      </c>
      <c r="B11281" s="110">
        <v>45849</v>
      </c>
      <c r="C11281" s="89">
        <v>2.2000000000000002</v>
      </c>
      <c r="D11281" s="89">
        <v>19</v>
      </c>
      <c r="E11281" s="96">
        <v>2263</v>
      </c>
      <c r="F11281" s="89">
        <v>0</v>
      </c>
      <c r="G11281" s="89">
        <v>1020.1</v>
      </c>
      <c r="H11281">
        <v>0.77</v>
      </c>
      <c r="I11281" t="s">
        <v>28</v>
      </c>
      <c r="J11281">
        <v>0.8</v>
      </c>
      <c r="K11281">
        <v>7</v>
      </c>
      <c r="L11281">
        <v>2025</v>
      </c>
      <c r="M11281" t="s">
        <v>356</v>
      </c>
      <c r="N11281" s="89" cm="1">
        <f t="array" ref="N11281">IF(ISNUMBER(_34_KNMI_Stations[[#This Row],[Etmaal temperatuur °C]]),IF(_34_KNMI_Stations[[#This Row],[Etmaal temperatuur °C]]&lt;stookgrens[],stookgrens[]-_34_KNMI_Stations[[#This Row],[Etmaal temperatuur °C]],0),"")</f>
        <v>0</v>
      </c>
      <c r="O11281" s="89">
        <f>_34_KNMI_Stations[[#This Row],[graaddagen]]*_34_KNMI_Stations[[#This Row],[Gewogen factor]]</f>
        <v>0</v>
      </c>
      <c r="P11281" s="89" cm="1">
        <f t="array" ref="P11281">IF(ISNUMBER(_34_KNMI_Stations[[#This Row],[Etmaal temperatuur °C]]),IF(_34_KNMI_Stations[[#This Row],[Etmaal temperatuur °C]]&gt;stookgrens[],_34_KNMI_Stations[[#This Row],[Etmaal temperatuur °C]]-stookgrens[],0),"")</f>
        <v>1</v>
      </c>
    </row>
    <row r="11282" spans="1:16" x14ac:dyDescent="0.25">
      <c r="A11282">
        <v>356</v>
      </c>
      <c r="B11282" s="110">
        <v>45850</v>
      </c>
      <c r="C11282" s="89">
        <v>3.1</v>
      </c>
      <c r="D11282" s="89">
        <v>19.899999999999999</v>
      </c>
      <c r="E11282" s="96">
        <v>2591</v>
      </c>
      <c r="F11282" s="89">
        <v>0</v>
      </c>
      <c r="G11282" s="89">
        <v>1014.9</v>
      </c>
      <c r="H11282">
        <v>0.75</v>
      </c>
      <c r="I11282" t="s">
        <v>28</v>
      </c>
      <c r="J11282">
        <v>0.8</v>
      </c>
      <c r="K11282">
        <v>7</v>
      </c>
      <c r="L11282">
        <v>2025</v>
      </c>
      <c r="M11282" t="s">
        <v>356</v>
      </c>
      <c r="N11282" s="89" cm="1">
        <f t="array" ref="N11282">IF(ISNUMBER(_34_KNMI_Stations[[#This Row],[Etmaal temperatuur °C]]),IF(_34_KNMI_Stations[[#This Row],[Etmaal temperatuur °C]]&lt;stookgrens[],stookgrens[]-_34_KNMI_Stations[[#This Row],[Etmaal temperatuur °C]],0),"")</f>
        <v>0</v>
      </c>
      <c r="O11282" s="89">
        <f>_34_KNMI_Stations[[#This Row],[graaddagen]]*_34_KNMI_Stations[[#This Row],[Gewogen factor]]</f>
        <v>0</v>
      </c>
      <c r="P11282" s="89" cm="1">
        <f t="array" ref="P11282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1283" spans="1:16" x14ac:dyDescent="0.25">
      <c r="A11283">
        <v>356</v>
      </c>
      <c r="B11283" s="110">
        <v>45851</v>
      </c>
      <c r="C11283" s="89">
        <v>1.7</v>
      </c>
      <c r="D11283" s="89">
        <v>19.600000000000001</v>
      </c>
      <c r="E11283" s="96">
        <v>1543</v>
      </c>
      <c r="F11283" s="89">
        <v>0</v>
      </c>
      <c r="G11283" s="89">
        <v>1011.4</v>
      </c>
      <c r="H11283">
        <v>0.84</v>
      </c>
      <c r="I11283" t="s">
        <v>28</v>
      </c>
      <c r="J11283">
        <v>0.8</v>
      </c>
      <c r="K11283">
        <v>7</v>
      </c>
      <c r="L11283">
        <v>2025</v>
      </c>
      <c r="M11283" t="s">
        <v>356</v>
      </c>
      <c r="N11283" s="89" cm="1">
        <f t="array" ref="N11283">IF(ISNUMBER(_34_KNMI_Stations[[#This Row],[Etmaal temperatuur °C]]),IF(_34_KNMI_Stations[[#This Row],[Etmaal temperatuur °C]]&lt;stookgrens[],stookgrens[]-_34_KNMI_Stations[[#This Row],[Etmaal temperatuur °C]],0),"")</f>
        <v>0</v>
      </c>
      <c r="O11283" s="89">
        <f>_34_KNMI_Stations[[#This Row],[graaddagen]]*_34_KNMI_Stations[[#This Row],[Gewogen factor]]</f>
        <v>0</v>
      </c>
      <c r="P11283" s="89" cm="1">
        <f t="array" ref="P11283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1284" spans="1:16" x14ac:dyDescent="0.25">
      <c r="A11284">
        <v>356</v>
      </c>
      <c r="B11284" s="110">
        <v>45852</v>
      </c>
      <c r="C11284" s="89">
        <v>3.7</v>
      </c>
      <c r="D11284" s="89">
        <v>20.2</v>
      </c>
      <c r="E11284" s="96">
        <v>2105</v>
      </c>
      <c r="F11284" s="89">
        <v>0</v>
      </c>
      <c r="G11284" s="89">
        <v>1014.2</v>
      </c>
      <c r="H11284">
        <v>0.76</v>
      </c>
      <c r="I11284" t="s">
        <v>28</v>
      </c>
      <c r="J11284">
        <v>0.8</v>
      </c>
      <c r="K11284">
        <v>7</v>
      </c>
      <c r="L11284">
        <v>2025</v>
      </c>
      <c r="M11284" t="s">
        <v>357</v>
      </c>
      <c r="N11284" s="89" cm="1">
        <f t="array" ref="N11284">IF(ISNUMBER(_34_KNMI_Stations[[#This Row],[Etmaal temperatuur °C]]),IF(_34_KNMI_Stations[[#This Row],[Etmaal temperatuur °C]]&lt;stookgrens[],stookgrens[]-_34_KNMI_Stations[[#This Row],[Etmaal temperatuur °C]],0),"")</f>
        <v>0</v>
      </c>
      <c r="O11284" s="89">
        <f>_34_KNMI_Stations[[#This Row],[graaddagen]]*_34_KNMI_Stations[[#This Row],[Gewogen factor]]</f>
        <v>0</v>
      </c>
      <c r="P11284" s="89" cm="1">
        <f t="array" ref="P11284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11285" spans="1:16" x14ac:dyDescent="0.25">
      <c r="A11285">
        <v>356</v>
      </c>
      <c r="B11285" s="110">
        <v>45853</v>
      </c>
      <c r="C11285" s="89">
        <v>4.5</v>
      </c>
      <c r="D11285" s="89">
        <v>18.399999999999999</v>
      </c>
      <c r="E11285" s="96">
        <v>1704</v>
      </c>
      <c r="F11285" s="89">
        <v>0.3</v>
      </c>
      <c r="G11285" s="89">
        <v>1016.8</v>
      </c>
      <c r="H11285">
        <v>0.68</v>
      </c>
      <c r="I11285" t="s">
        <v>28</v>
      </c>
      <c r="J11285">
        <v>0.8</v>
      </c>
      <c r="K11285">
        <v>7</v>
      </c>
      <c r="L11285">
        <v>2025</v>
      </c>
      <c r="M11285" t="s">
        <v>357</v>
      </c>
      <c r="N11285" s="89" cm="1">
        <f t="array" ref="N11285">IF(ISNUMBER(_34_KNMI_Stations[[#This Row],[Etmaal temperatuur °C]]),IF(_34_KNMI_Stations[[#This Row],[Etmaal temperatuur °C]]&lt;stookgrens[],stookgrens[]-_34_KNMI_Stations[[#This Row],[Etmaal temperatuur °C]],0),"")</f>
        <v>0</v>
      </c>
      <c r="O11285" s="89">
        <f>_34_KNMI_Stations[[#This Row],[graaddagen]]*_34_KNMI_Stations[[#This Row],[Gewogen factor]]</f>
        <v>0</v>
      </c>
      <c r="P11285" s="89" cm="1">
        <f t="array" ref="P11285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1286" spans="1:16" x14ac:dyDescent="0.25">
      <c r="A11286">
        <v>356</v>
      </c>
      <c r="B11286" s="110">
        <v>45854</v>
      </c>
      <c r="C11286" s="89">
        <v>5</v>
      </c>
      <c r="D11286" s="89">
        <v>17.100000000000001</v>
      </c>
      <c r="E11286" s="96">
        <v>1607</v>
      </c>
      <c r="F11286" s="89">
        <v>17.8</v>
      </c>
      <c r="G11286" s="89">
        <v>1014</v>
      </c>
      <c r="H11286">
        <v>0.83</v>
      </c>
      <c r="I11286" t="s">
        <v>28</v>
      </c>
      <c r="J11286">
        <v>0.8</v>
      </c>
      <c r="K11286">
        <v>7</v>
      </c>
      <c r="L11286">
        <v>2025</v>
      </c>
      <c r="M11286" t="s">
        <v>357</v>
      </c>
      <c r="N11286" s="89" cm="1">
        <f t="array" ref="N11286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1286" s="89">
        <f>_34_KNMI_Stations[[#This Row],[graaddagen]]*_34_KNMI_Stations[[#This Row],[Gewogen factor]]</f>
        <v>0.71999999999999886</v>
      </c>
      <c r="P11286" s="89" cm="1">
        <f t="array" ref="P112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87" spans="1:16" x14ac:dyDescent="0.25">
      <c r="A11287">
        <v>356</v>
      </c>
      <c r="B11287" s="110">
        <v>45855</v>
      </c>
      <c r="C11287" s="89">
        <v>2.4</v>
      </c>
      <c r="D11287" s="89">
        <v>17.899999999999999</v>
      </c>
      <c r="E11287" s="96">
        <v>2890</v>
      </c>
      <c r="F11287" s="89">
        <v>0</v>
      </c>
      <c r="G11287" s="89">
        <v>1017.4</v>
      </c>
      <c r="H11287">
        <v>0.75</v>
      </c>
      <c r="I11287" t="s">
        <v>28</v>
      </c>
      <c r="J11287">
        <v>0.8</v>
      </c>
      <c r="K11287">
        <v>7</v>
      </c>
      <c r="L11287">
        <v>2025</v>
      </c>
      <c r="M11287" t="s">
        <v>357</v>
      </c>
      <c r="N11287" s="89" cm="1">
        <f t="array" ref="N11287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11287" s="89">
        <f>_34_KNMI_Stations[[#This Row],[graaddagen]]*_34_KNMI_Stations[[#This Row],[Gewogen factor]]</f>
        <v>8.000000000000114E-2</v>
      </c>
      <c r="P11287" s="89" cm="1">
        <f t="array" ref="P112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88" spans="1:16" x14ac:dyDescent="0.25">
      <c r="A11288">
        <v>356</v>
      </c>
      <c r="B11288" s="110">
        <v>45856</v>
      </c>
      <c r="C11288" s="89">
        <v>1.4</v>
      </c>
      <c r="D11288" s="89">
        <v>20</v>
      </c>
      <c r="E11288" s="96">
        <v>2418</v>
      </c>
      <c r="F11288" s="89">
        <v>0</v>
      </c>
      <c r="G11288" s="89">
        <v>1014.2</v>
      </c>
      <c r="H11288">
        <v>0.76</v>
      </c>
      <c r="I11288" t="s">
        <v>28</v>
      </c>
      <c r="J11288">
        <v>0.8</v>
      </c>
      <c r="K11288">
        <v>7</v>
      </c>
      <c r="L11288">
        <v>2025</v>
      </c>
      <c r="M11288" t="s">
        <v>357</v>
      </c>
      <c r="N11288" s="89" cm="1">
        <f t="array" ref="N11288">IF(ISNUMBER(_34_KNMI_Stations[[#This Row],[Etmaal temperatuur °C]]),IF(_34_KNMI_Stations[[#This Row],[Etmaal temperatuur °C]]&lt;stookgrens[],stookgrens[]-_34_KNMI_Stations[[#This Row],[Etmaal temperatuur °C]],0),"")</f>
        <v>0</v>
      </c>
      <c r="O11288" s="89">
        <f>_34_KNMI_Stations[[#This Row],[graaddagen]]*_34_KNMI_Stations[[#This Row],[Gewogen factor]]</f>
        <v>0</v>
      </c>
      <c r="P11288" s="89" cm="1">
        <f t="array" ref="P11288">IF(ISNUMBER(_34_KNMI_Stations[[#This Row],[Etmaal temperatuur °C]]),IF(_34_KNMI_Stations[[#This Row],[Etmaal temperatuur °C]]&gt;stookgrens[],_34_KNMI_Stations[[#This Row],[Etmaal temperatuur °C]]-stookgrens[],0),"")</f>
        <v>2</v>
      </c>
    </row>
    <row r="11289" spans="1:16" x14ac:dyDescent="0.25">
      <c r="A11289">
        <v>356</v>
      </c>
      <c r="B11289" s="110">
        <v>45857</v>
      </c>
      <c r="C11289" s="89">
        <v>3.7</v>
      </c>
      <c r="D11289" s="89">
        <v>22.6</v>
      </c>
      <c r="E11289" s="96">
        <v>1902</v>
      </c>
      <c r="F11289" s="89">
        <v>0</v>
      </c>
      <c r="G11289" s="89">
        <v>1007</v>
      </c>
      <c r="H11289">
        <v>0.74</v>
      </c>
      <c r="I11289" t="s">
        <v>28</v>
      </c>
      <c r="J11289">
        <v>0.8</v>
      </c>
      <c r="K11289">
        <v>7</v>
      </c>
      <c r="L11289">
        <v>2025</v>
      </c>
      <c r="M11289" t="s">
        <v>357</v>
      </c>
      <c r="N11289" s="89" cm="1">
        <f t="array" ref="N11289">IF(ISNUMBER(_34_KNMI_Stations[[#This Row],[Etmaal temperatuur °C]]),IF(_34_KNMI_Stations[[#This Row],[Etmaal temperatuur °C]]&lt;stookgrens[],stookgrens[]-_34_KNMI_Stations[[#This Row],[Etmaal temperatuur °C]],0),"")</f>
        <v>0</v>
      </c>
      <c r="O11289" s="89">
        <f>_34_KNMI_Stations[[#This Row],[graaddagen]]*_34_KNMI_Stations[[#This Row],[Gewogen factor]]</f>
        <v>0</v>
      </c>
      <c r="P11289" s="89" cm="1">
        <f t="array" ref="P11289">IF(ISNUMBER(_34_KNMI_Stations[[#This Row],[Etmaal temperatuur °C]]),IF(_34_KNMI_Stations[[#This Row],[Etmaal temperatuur °C]]&gt;stookgrens[],_34_KNMI_Stations[[#This Row],[Etmaal temperatuur °C]]-stookgrens[],0),"")</f>
        <v>4.6000000000000014</v>
      </c>
    </row>
    <row r="11290" spans="1:16" x14ac:dyDescent="0.25">
      <c r="A11290">
        <v>356</v>
      </c>
      <c r="B11290" s="110">
        <v>45858</v>
      </c>
      <c r="C11290" s="89">
        <v>2.7</v>
      </c>
      <c r="D11290" s="89">
        <v>20.3</v>
      </c>
      <c r="E11290" s="96">
        <v>1678</v>
      </c>
      <c r="F11290" s="89">
        <v>3.1</v>
      </c>
      <c r="G11290" s="89">
        <v>1003.9</v>
      </c>
      <c r="H11290">
        <v>0.84</v>
      </c>
      <c r="I11290" t="s">
        <v>28</v>
      </c>
      <c r="J11290">
        <v>0.8</v>
      </c>
      <c r="K11290">
        <v>7</v>
      </c>
      <c r="L11290">
        <v>2025</v>
      </c>
      <c r="M11290" t="s">
        <v>357</v>
      </c>
      <c r="N11290" s="89" cm="1">
        <f t="array" ref="N11290">IF(ISNUMBER(_34_KNMI_Stations[[#This Row],[Etmaal temperatuur °C]]),IF(_34_KNMI_Stations[[#This Row],[Etmaal temperatuur °C]]&lt;stookgrens[],stookgrens[]-_34_KNMI_Stations[[#This Row],[Etmaal temperatuur °C]],0),"")</f>
        <v>0</v>
      </c>
      <c r="O11290" s="89">
        <f>_34_KNMI_Stations[[#This Row],[graaddagen]]*_34_KNMI_Stations[[#This Row],[Gewogen factor]]</f>
        <v>0</v>
      </c>
      <c r="P11290" s="89" cm="1">
        <f t="array" ref="P11290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11291" spans="1:16" x14ac:dyDescent="0.25">
      <c r="A11291">
        <v>356</v>
      </c>
      <c r="B11291" s="110">
        <v>45859</v>
      </c>
      <c r="C11291" s="89">
        <v>3.8</v>
      </c>
      <c r="D11291" s="89">
        <v>18.600000000000001</v>
      </c>
      <c r="E11291" s="96">
        <v>1810</v>
      </c>
      <c r="F11291" s="89">
        <v>3.6</v>
      </c>
      <c r="G11291" s="89">
        <v>1003</v>
      </c>
      <c r="H11291">
        <v>0.8</v>
      </c>
      <c r="I11291" t="s">
        <v>28</v>
      </c>
      <c r="J11291">
        <v>0.8</v>
      </c>
      <c r="K11291">
        <v>7</v>
      </c>
      <c r="L11291">
        <v>2025</v>
      </c>
      <c r="M11291" t="s">
        <v>358</v>
      </c>
      <c r="N11291" s="89" cm="1">
        <f t="array" ref="N11291">IF(ISNUMBER(_34_KNMI_Stations[[#This Row],[Etmaal temperatuur °C]]),IF(_34_KNMI_Stations[[#This Row],[Etmaal temperatuur °C]]&lt;stookgrens[],stookgrens[]-_34_KNMI_Stations[[#This Row],[Etmaal temperatuur °C]],0),"")</f>
        <v>0</v>
      </c>
      <c r="O11291" s="89">
        <f>_34_KNMI_Stations[[#This Row],[graaddagen]]*_34_KNMI_Stations[[#This Row],[Gewogen factor]]</f>
        <v>0</v>
      </c>
      <c r="P11291" s="89" cm="1">
        <f t="array" ref="P11291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1292" spans="1:16" x14ac:dyDescent="0.25">
      <c r="A11292">
        <v>356</v>
      </c>
      <c r="B11292" s="110">
        <v>45860</v>
      </c>
      <c r="C11292" s="89">
        <v>5.0999999999999996</v>
      </c>
      <c r="D11292" s="89">
        <v>19.100000000000001</v>
      </c>
      <c r="E11292" s="96">
        <v>1862</v>
      </c>
      <c r="F11292" s="89">
        <v>0.2</v>
      </c>
      <c r="G11292" s="89">
        <v>1008.8</v>
      </c>
      <c r="H11292">
        <v>0.82</v>
      </c>
      <c r="I11292" t="s">
        <v>28</v>
      </c>
      <c r="J11292">
        <v>0.8</v>
      </c>
      <c r="K11292">
        <v>7</v>
      </c>
      <c r="L11292">
        <v>2025</v>
      </c>
      <c r="M11292" t="s">
        <v>358</v>
      </c>
      <c r="N11292" s="89" cm="1">
        <f t="array" ref="N11292">IF(ISNUMBER(_34_KNMI_Stations[[#This Row],[Etmaal temperatuur °C]]),IF(_34_KNMI_Stations[[#This Row],[Etmaal temperatuur °C]]&lt;stookgrens[],stookgrens[]-_34_KNMI_Stations[[#This Row],[Etmaal temperatuur °C]],0),"")</f>
        <v>0</v>
      </c>
      <c r="O11292" s="89">
        <f>_34_KNMI_Stations[[#This Row],[graaddagen]]*_34_KNMI_Stations[[#This Row],[Gewogen factor]]</f>
        <v>0</v>
      </c>
      <c r="P11292" s="89" cm="1">
        <f t="array" ref="P11292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1293" spans="1:16" x14ac:dyDescent="0.25">
      <c r="A11293">
        <v>356</v>
      </c>
      <c r="B11293" s="110">
        <v>45861</v>
      </c>
      <c r="C11293" s="89">
        <v>3.3</v>
      </c>
      <c r="D11293" s="89">
        <v>18.100000000000001</v>
      </c>
      <c r="E11293" s="96">
        <v>1065</v>
      </c>
      <c r="F11293" s="89">
        <v>27.6</v>
      </c>
      <c r="G11293" s="89">
        <v>1012</v>
      </c>
      <c r="H11293">
        <v>0.91</v>
      </c>
      <c r="I11293" t="s">
        <v>28</v>
      </c>
      <c r="J11293">
        <v>0.8</v>
      </c>
      <c r="K11293">
        <v>7</v>
      </c>
      <c r="L11293">
        <v>2025</v>
      </c>
      <c r="M11293" t="s">
        <v>358</v>
      </c>
      <c r="N11293" s="89" cm="1">
        <f t="array" ref="N11293">IF(ISNUMBER(_34_KNMI_Stations[[#This Row],[Etmaal temperatuur °C]]),IF(_34_KNMI_Stations[[#This Row],[Etmaal temperatuur °C]]&lt;stookgrens[],stookgrens[]-_34_KNMI_Stations[[#This Row],[Etmaal temperatuur °C]],0),"")</f>
        <v>0</v>
      </c>
      <c r="O11293" s="89">
        <f>_34_KNMI_Stations[[#This Row],[graaddagen]]*_34_KNMI_Stations[[#This Row],[Gewogen factor]]</f>
        <v>0</v>
      </c>
      <c r="P11293" s="89" cm="1">
        <f t="array" ref="P11293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1294" spans="1:16" x14ac:dyDescent="0.25">
      <c r="A11294">
        <v>356</v>
      </c>
      <c r="B11294" s="110">
        <v>45862</v>
      </c>
      <c r="C11294" s="89">
        <v>1.9</v>
      </c>
      <c r="D11294" s="89">
        <v>18.600000000000001</v>
      </c>
      <c r="E11294" s="96">
        <v>2250</v>
      </c>
      <c r="F11294" s="89">
        <v>0</v>
      </c>
      <c r="G11294" s="89">
        <v>1014.5</v>
      </c>
      <c r="H11294">
        <v>0.83</v>
      </c>
      <c r="I11294" t="s">
        <v>28</v>
      </c>
      <c r="J11294">
        <v>0.8</v>
      </c>
      <c r="K11294">
        <v>7</v>
      </c>
      <c r="L11294">
        <v>2025</v>
      </c>
      <c r="M11294" t="s">
        <v>358</v>
      </c>
      <c r="N11294" s="89" cm="1">
        <f t="array" ref="N11294">IF(ISNUMBER(_34_KNMI_Stations[[#This Row],[Etmaal temperatuur °C]]),IF(_34_KNMI_Stations[[#This Row],[Etmaal temperatuur °C]]&lt;stookgrens[],stookgrens[]-_34_KNMI_Stations[[#This Row],[Etmaal temperatuur °C]],0),"")</f>
        <v>0</v>
      </c>
      <c r="O11294" s="89">
        <f>_34_KNMI_Stations[[#This Row],[graaddagen]]*_34_KNMI_Stations[[#This Row],[Gewogen factor]]</f>
        <v>0</v>
      </c>
      <c r="P11294" s="89" cm="1">
        <f t="array" ref="P11294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1295" spans="1:16" x14ac:dyDescent="0.25">
      <c r="A11295">
        <v>356</v>
      </c>
      <c r="B11295" s="110">
        <v>45863</v>
      </c>
      <c r="C11295" s="89">
        <v>2.1</v>
      </c>
      <c r="D11295" s="89">
        <v>18.2</v>
      </c>
      <c r="E11295" s="96">
        <v>997</v>
      </c>
      <c r="F11295" s="89">
        <v>0</v>
      </c>
      <c r="G11295" s="89">
        <v>1017.5</v>
      </c>
      <c r="H11295">
        <v>0.88</v>
      </c>
      <c r="I11295" t="s">
        <v>28</v>
      </c>
      <c r="J11295">
        <v>0.8</v>
      </c>
      <c r="K11295">
        <v>7</v>
      </c>
      <c r="L11295">
        <v>2025</v>
      </c>
      <c r="M11295" t="s">
        <v>358</v>
      </c>
      <c r="N11295" s="89" cm="1">
        <f t="array" ref="N11295">IF(ISNUMBER(_34_KNMI_Stations[[#This Row],[Etmaal temperatuur °C]]),IF(_34_KNMI_Stations[[#This Row],[Etmaal temperatuur °C]]&lt;stookgrens[],stookgrens[]-_34_KNMI_Stations[[#This Row],[Etmaal temperatuur °C]],0),"")</f>
        <v>0</v>
      </c>
      <c r="O11295" s="89">
        <f>_34_KNMI_Stations[[#This Row],[graaddagen]]*_34_KNMI_Stations[[#This Row],[Gewogen factor]]</f>
        <v>0</v>
      </c>
      <c r="P11295" s="89" cm="1">
        <f t="array" ref="P11295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1296" spans="1:16" x14ac:dyDescent="0.25">
      <c r="A11296">
        <v>356</v>
      </c>
      <c r="B11296" s="110">
        <v>45864</v>
      </c>
      <c r="C11296" s="89">
        <v>3.5</v>
      </c>
      <c r="D11296" s="89">
        <v>19.3</v>
      </c>
      <c r="E11296" s="96">
        <v>1770</v>
      </c>
      <c r="F11296" s="89">
        <v>0</v>
      </c>
      <c r="G11296" s="89">
        <v>1015.8</v>
      </c>
      <c r="H11296">
        <v>0.81</v>
      </c>
      <c r="I11296" t="s">
        <v>28</v>
      </c>
      <c r="J11296">
        <v>0.8</v>
      </c>
      <c r="K11296">
        <v>7</v>
      </c>
      <c r="L11296">
        <v>2025</v>
      </c>
      <c r="M11296" t="s">
        <v>358</v>
      </c>
      <c r="N11296" s="89" cm="1">
        <f t="array" ref="N11296">IF(ISNUMBER(_34_KNMI_Stations[[#This Row],[Etmaal temperatuur °C]]),IF(_34_KNMI_Stations[[#This Row],[Etmaal temperatuur °C]]&lt;stookgrens[],stookgrens[]-_34_KNMI_Stations[[#This Row],[Etmaal temperatuur °C]],0),"")</f>
        <v>0</v>
      </c>
      <c r="O11296" s="89">
        <f>_34_KNMI_Stations[[#This Row],[graaddagen]]*_34_KNMI_Stations[[#This Row],[Gewogen factor]]</f>
        <v>0</v>
      </c>
      <c r="P11296" s="89" cm="1">
        <f t="array" ref="P11296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1297" spans="1:16" x14ac:dyDescent="0.25">
      <c r="A11297">
        <v>356</v>
      </c>
      <c r="B11297" s="110">
        <v>45865</v>
      </c>
      <c r="C11297" s="89">
        <v>2.2000000000000002</v>
      </c>
      <c r="D11297" s="89">
        <v>17.100000000000001</v>
      </c>
      <c r="E11297" s="96">
        <v>1087</v>
      </c>
      <c r="F11297" s="89">
        <v>1.7</v>
      </c>
      <c r="G11297" s="89">
        <v>1014.7</v>
      </c>
      <c r="H11297">
        <v>0.84</v>
      </c>
      <c r="I11297" t="s">
        <v>28</v>
      </c>
      <c r="J11297">
        <v>0.8</v>
      </c>
      <c r="K11297">
        <v>7</v>
      </c>
      <c r="L11297">
        <v>2025</v>
      </c>
      <c r="M11297" t="s">
        <v>358</v>
      </c>
      <c r="N11297" s="89" cm="1">
        <f t="array" ref="N11297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1297" s="89">
        <f>_34_KNMI_Stations[[#This Row],[graaddagen]]*_34_KNMI_Stations[[#This Row],[Gewogen factor]]</f>
        <v>0.71999999999999886</v>
      </c>
      <c r="P11297" s="89" cm="1">
        <f t="array" ref="P112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98" spans="1:16" x14ac:dyDescent="0.25">
      <c r="A11298">
        <v>356</v>
      </c>
      <c r="B11298" s="110">
        <v>45866</v>
      </c>
      <c r="C11298" s="89">
        <v>3.8</v>
      </c>
      <c r="D11298" s="89">
        <v>16.3</v>
      </c>
      <c r="E11298" s="96">
        <v>1939</v>
      </c>
      <c r="F11298" s="89">
        <v>2.2999999999999998</v>
      </c>
      <c r="G11298" s="89">
        <v>1017.6</v>
      </c>
      <c r="H11298">
        <v>0.84</v>
      </c>
      <c r="I11298" t="s">
        <v>28</v>
      </c>
      <c r="J11298">
        <v>0.8</v>
      </c>
      <c r="K11298">
        <v>7</v>
      </c>
      <c r="L11298">
        <v>2025</v>
      </c>
      <c r="M11298" t="s">
        <v>359</v>
      </c>
      <c r="N11298" s="89" cm="1">
        <f t="array" ref="N11298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1298" s="89">
        <f>_34_KNMI_Stations[[#This Row],[graaddagen]]*_34_KNMI_Stations[[#This Row],[Gewogen factor]]</f>
        <v>1.3599999999999994</v>
      </c>
      <c r="P11298" s="89" cm="1">
        <f t="array" ref="P112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299" spans="1:16" x14ac:dyDescent="0.25">
      <c r="A11299">
        <v>356</v>
      </c>
      <c r="B11299" s="110">
        <v>45867</v>
      </c>
      <c r="C11299" s="89">
        <v>2.4</v>
      </c>
      <c r="D11299" s="89">
        <v>17.600000000000001</v>
      </c>
      <c r="E11299" s="96">
        <v>2229</v>
      </c>
      <c r="F11299" s="89">
        <v>1.5</v>
      </c>
      <c r="G11299" s="89">
        <v>1017.1</v>
      </c>
      <c r="H11299">
        <v>0.76</v>
      </c>
      <c r="I11299" t="s">
        <v>28</v>
      </c>
      <c r="J11299">
        <v>0.8</v>
      </c>
      <c r="K11299">
        <v>7</v>
      </c>
      <c r="L11299">
        <v>2025</v>
      </c>
      <c r="M11299" t="s">
        <v>359</v>
      </c>
      <c r="N11299" s="89" cm="1">
        <f t="array" ref="N11299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1299" s="89">
        <f>_34_KNMI_Stations[[#This Row],[graaddagen]]*_34_KNMI_Stations[[#This Row],[Gewogen factor]]</f>
        <v>0.3199999999999989</v>
      </c>
      <c r="P11299" s="89" cm="1">
        <f t="array" ref="P112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00" spans="1:16" x14ac:dyDescent="0.25">
      <c r="A11300">
        <v>356</v>
      </c>
      <c r="B11300" s="110">
        <v>45868</v>
      </c>
      <c r="C11300" s="89">
        <v>3.8</v>
      </c>
      <c r="D11300" s="89">
        <v>17.2</v>
      </c>
      <c r="E11300" s="96">
        <v>2328</v>
      </c>
      <c r="F11300" s="89">
        <v>0</v>
      </c>
      <c r="G11300" s="89">
        <v>1016.4</v>
      </c>
      <c r="H11300">
        <v>0.74</v>
      </c>
      <c r="I11300" t="s">
        <v>28</v>
      </c>
      <c r="J11300">
        <v>0.8</v>
      </c>
      <c r="K11300">
        <v>7</v>
      </c>
      <c r="L11300">
        <v>2025</v>
      </c>
      <c r="M11300" t="s">
        <v>359</v>
      </c>
      <c r="N11300" s="89" cm="1">
        <f t="array" ref="N11300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1300" s="89">
        <f>_34_KNMI_Stations[[#This Row],[graaddagen]]*_34_KNMI_Stations[[#This Row],[Gewogen factor]]</f>
        <v>0.64000000000000057</v>
      </c>
      <c r="P11300" s="89" cm="1">
        <f t="array" ref="P113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01" spans="1:16" x14ac:dyDescent="0.25">
      <c r="A11301">
        <v>356</v>
      </c>
      <c r="B11301" s="110">
        <v>45869</v>
      </c>
      <c r="C11301" s="89">
        <v>3.3</v>
      </c>
      <c r="D11301" s="89">
        <v>17.5</v>
      </c>
      <c r="E11301" s="96">
        <v>1186</v>
      </c>
      <c r="F11301" s="89">
        <v>3.8</v>
      </c>
      <c r="G11301" s="89">
        <v>1014</v>
      </c>
      <c r="H11301">
        <v>0.89</v>
      </c>
      <c r="I11301" t="s">
        <v>28</v>
      </c>
      <c r="J11301">
        <v>0.8</v>
      </c>
      <c r="K11301">
        <v>7</v>
      </c>
      <c r="L11301">
        <v>2025</v>
      </c>
      <c r="M11301" t="s">
        <v>359</v>
      </c>
      <c r="N11301" s="89" cm="1">
        <f t="array" ref="N11301">IF(ISNUMBER(_34_KNMI_Stations[[#This Row],[Etmaal temperatuur °C]]),IF(_34_KNMI_Stations[[#This Row],[Etmaal temperatuur °C]]&lt;stookgrens[],stookgrens[]-_34_KNMI_Stations[[#This Row],[Etmaal temperatuur °C]],0),"")</f>
        <v>0.5</v>
      </c>
      <c r="O11301" s="89">
        <f>_34_KNMI_Stations[[#This Row],[graaddagen]]*_34_KNMI_Stations[[#This Row],[Gewogen factor]]</f>
        <v>0.4</v>
      </c>
      <c r="P11301" s="89" cm="1">
        <f t="array" ref="P113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02" spans="1:16" x14ac:dyDescent="0.25">
      <c r="A11302">
        <v>356</v>
      </c>
      <c r="B11302" s="110">
        <v>45870</v>
      </c>
      <c r="C11302" s="89">
        <v>4.8</v>
      </c>
      <c r="D11302" s="89">
        <v>17</v>
      </c>
      <c r="E11302" s="96">
        <v>1867</v>
      </c>
      <c r="F11302" s="89">
        <v>1.1000000000000001</v>
      </c>
      <c r="G11302" s="89">
        <v>1012</v>
      </c>
      <c r="H11302">
        <v>0.85</v>
      </c>
      <c r="I11302" t="s">
        <v>28</v>
      </c>
      <c r="J11302">
        <v>0.8</v>
      </c>
      <c r="K11302">
        <v>8</v>
      </c>
      <c r="L11302">
        <v>2025</v>
      </c>
      <c r="M11302" t="s">
        <v>359</v>
      </c>
      <c r="N11302" s="89" cm="1">
        <f t="array" ref="N11302">IF(ISNUMBER(_34_KNMI_Stations[[#This Row],[Etmaal temperatuur °C]]),IF(_34_KNMI_Stations[[#This Row],[Etmaal temperatuur °C]]&lt;stookgrens[],stookgrens[]-_34_KNMI_Stations[[#This Row],[Etmaal temperatuur °C]],0),"")</f>
        <v>1</v>
      </c>
      <c r="O11302" s="89">
        <f>_34_KNMI_Stations[[#This Row],[graaddagen]]*_34_KNMI_Stations[[#This Row],[Gewogen factor]]</f>
        <v>0.8</v>
      </c>
      <c r="P11302" s="89" cm="1">
        <f t="array" ref="P113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03" spans="1:16" x14ac:dyDescent="0.25">
      <c r="A11303">
        <v>356</v>
      </c>
      <c r="B11303" s="110">
        <v>45871</v>
      </c>
      <c r="C11303" s="89">
        <v>4.5</v>
      </c>
      <c r="D11303" s="89">
        <v>16.5</v>
      </c>
      <c r="E11303" s="96">
        <v>1610</v>
      </c>
      <c r="F11303" s="89">
        <v>3.4</v>
      </c>
      <c r="G11303" s="89">
        <v>1014.3</v>
      </c>
      <c r="H11303">
        <v>0.85</v>
      </c>
      <c r="I11303" t="s">
        <v>28</v>
      </c>
      <c r="J11303">
        <v>0.8</v>
      </c>
      <c r="K11303">
        <v>8</v>
      </c>
      <c r="L11303">
        <v>2025</v>
      </c>
      <c r="M11303" t="s">
        <v>359</v>
      </c>
      <c r="N11303" s="89" cm="1">
        <f t="array" ref="N11303">IF(ISNUMBER(_34_KNMI_Stations[[#This Row],[Etmaal temperatuur °C]]),IF(_34_KNMI_Stations[[#This Row],[Etmaal temperatuur °C]]&lt;stookgrens[],stookgrens[]-_34_KNMI_Stations[[#This Row],[Etmaal temperatuur °C]],0),"")</f>
        <v>1.5</v>
      </c>
      <c r="O11303" s="89">
        <f>_34_KNMI_Stations[[#This Row],[graaddagen]]*_34_KNMI_Stations[[#This Row],[Gewogen factor]]</f>
        <v>1.2000000000000002</v>
      </c>
      <c r="P11303" s="89" cm="1">
        <f t="array" ref="P113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04" spans="1:16" x14ac:dyDescent="0.25">
      <c r="A11304">
        <v>356</v>
      </c>
      <c r="B11304" s="110">
        <v>45872</v>
      </c>
      <c r="C11304" s="89">
        <v>5.5</v>
      </c>
      <c r="D11304" s="89">
        <v>18.3</v>
      </c>
      <c r="E11304" s="96">
        <v>2025</v>
      </c>
      <c r="F11304" s="89">
        <v>2.4</v>
      </c>
      <c r="G11304" s="89">
        <v>1016.9</v>
      </c>
      <c r="H11304">
        <v>0.79</v>
      </c>
      <c r="I11304" t="s">
        <v>28</v>
      </c>
      <c r="J11304">
        <v>0.8</v>
      </c>
      <c r="K11304">
        <v>8</v>
      </c>
      <c r="L11304">
        <v>2025</v>
      </c>
      <c r="M11304" t="s">
        <v>359</v>
      </c>
      <c r="N11304" s="89" cm="1">
        <f t="array" ref="N11304">IF(ISNUMBER(_34_KNMI_Stations[[#This Row],[Etmaal temperatuur °C]]),IF(_34_KNMI_Stations[[#This Row],[Etmaal temperatuur °C]]&lt;stookgrens[],stookgrens[]-_34_KNMI_Stations[[#This Row],[Etmaal temperatuur °C]],0),"")</f>
        <v>0</v>
      </c>
      <c r="O11304" s="89">
        <f>_34_KNMI_Stations[[#This Row],[graaddagen]]*_34_KNMI_Stations[[#This Row],[Gewogen factor]]</f>
        <v>0</v>
      </c>
      <c r="P11304" s="89" cm="1">
        <f t="array" ref="P11304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1305" spans="1:16" x14ac:dyDescent="0.25">
      <c r="A11305">
        <v>356</v>
      </c>
      <c r="B11305" s="110">
        <v>45873</v>
      </c>
      <c r="C11305" s="89">
        <v>5.3</v>
      </c>
      <c r="D11305" s="89">
        <v>19.899999999999999</v>
      </c>
      <c r="E11305" s="96">
        <v>1551</v>
      </c>
      <c r="F11305" s="89">
        <v>4.9000000000000004</v>
      </c>
      <c r="G11305" s="89">
        <v>1015.3</v>
      </c>
      <c r="H11305">
        <v>0.83</v>
      </c>
      <c r="I11305" t="s">
        <v>28</v>
      </c>
      <c r="J11305">
        <v>0.8</v>
      </c>
      <c r="K11305">
        <v>8</v>
      </c>
      <c r="L11305">
        <v>2025</v>
      </c>
      <c r="M11305" t="s">
        <v>360</v>
      </c>
      <c r="N11305" s="89" cm="1">
        <f t="array" ref="N11305">IF(ISNUMBER(_34_KNMI_Stations[[#This Row],[Etmaal temperatuur °C]]),IF(_34_KNMI_Stations[[#This Row],[Etmaal temperatuur °C]]&lt;stookgrens[],stookgrens[]-_34_KNMI_Stations[[#This Row],[Etmaal temperatuur °C]],0),"")</f>
        <v>0</v>
      </c>
      <c r="O11305" s="89">
        <f>_34_KNMI_Stations[[#This Row],[graaddagen]]*_34_KNMI_Stations[[#This Row],[Gewogen factor]]</f>
        <v>0</v>
      </c>
      <c r="P11305" s="89" cm="1">
        <f t="array" ref="P11305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1306" spans="1:16" x14ac:dyDescent="0.25">
      <c r="A11306">
        <v>356</v>
      </c>
      <c r="B11306" s="110">
        <v>45874</v>
      </c>
      <c r="C11306" s="89">
        <v>4.5</v>
      </c>
      <c r="D11306" s="89">
        <v>16.100000000000001</v>
      </c>
      <c r="E11306" s="96">
        <v>1836</v>
      </c>
      <c r="F11306" s="89">
        <v>3</v>
      </c>
      <c r="G11306" s="89">
        <v>1019.6</v>
      </c>
      <c r="H11306">
        <v>0.77</v>
      </c>
      <c r="I11306" t="s">
        <v>28</v>
      </c>
      <c r="J11306">
        <v>0.8</v>
      </c>
      <c r="K11306">
        <v>8</v>
      </c>
      <c r="L11306">
        <v>2025</v>
      </c>
      <c r="M11306" t="s">
        <v>360</v>
      </c>
      <c r="N11306" s="89" cm="1">
        <f t="array" ref="N11306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11306" s="89">
        <f>_34_KNMI_Stations[[#This Row],[graaddagen]]*_34_KNMI_Stations[[#This Row],[Gewogen factor]]</f>
        <v>1.5199999999999989</v>
      </c>
      <c r="P11306" s="89" cm="1">
        <f t="array" ref="P113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07" spans="1:16" x14ac:dyDescent="0.25">
      <c r="A11307">
        <v>356</v>
      </c>
      <c r="B11307" s="110">
        <v>45875</v>
      </c>
      <c r="C11307" s="89">
        <v>2.8</v>
      </c>
      <c r="D11307" s="89">
        <v>16.3</v>
      </c>
      <c r="E11307" s="96">
        <v>1916</v>
      </c>
      <c r="F11307" s="89">
        <v>0</v>
      </c>
      <c r="G11307" s="89">
        <v>1023.1</v>
      </c>
      <c r="H11307">
        <v>0.78</v>
      </c>
      <c r="I11307" t="s">
        <v>28</v>
      </c>
      <c r="J11307">
        <v>0.8</v>
      </c>
      <c r="K11307">
        <v>8</v>
      </c>
      <c r="L11307">
        <v>2025</v>
      </c>
      <c r="M11307" t="s">
        <v>360</v>
      </c>
      <c r="N11307" s="89" cm="1">
        <f t="array" ref="N11307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1307" s="89">
        <f>_34_KNMI_Stations[[#This Row],[graaddagen]]*_34_KNMI_Stations[[#This Row],[Gewogen factor]]</f>
        <v>1.3599999999999994</v>
      </c>
      <c r="P11307" s="89" cm="1">
        <f t="array" ref="P113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08" spans="1:16" x14ac:dyDescent="0.25">
      <c r="A11308">
        <v>356</v>
      </c>
      <c r="B11308" s="110">
        <v>45876</v>
      </c>
      <c r="C11308" s="89">
        <v>2.9</v>
      </c>
      <c r="D11308" s="89">
        <v>19.100000000000001</v>
      </c>
      <c r="E11308" s="96">
        <v>1712</v>
      </c>
      <c r="F11308" s="89">
        <v>-0.1</v>
      </c>
      <c r="G11308" s="89">
        <v>1016.4</v>
      </c>
      <c r="H11308">
        <v>0.7</v>
      </c>
      <c r="I11308" t="s">
        <v>28</v>
      </c>
      <c r="J11308">
        <v>0.8</v>
      </c>
      <c r="K11308">
        <v>8</v>
      </c>
      <c r="L11308">
        <v>2025</v>
      </c>
      <c r="M11308" t="s">
        <v>360</v>
      </c>
      <c r="N11308" s="89" cm="1">
        <f t="array" ref="N11308">IF(ISNUMBER(_34_KNMI_Stations[[#This Row],[Etmaal temperatuur °C]]),IF(_34_KNMI_Stations[[#This Row],[Etmaal temperatuur °C]]&lt;stookgrens[],stookgrens[]-_34_KNMI_Stations[[#This Row],[Etmaal temperatuur °C]],0),"")</f>
        <v>0</v>
      </c>
      <c r="O11308" s="89">
        <f>_34_KNMI_Stations[[#This Row],[graaddagen]]*_34_KNMI_Stations[[#This Row],[Gewogen factor]]</f>
        <v>0</v>
      </c>
      <c r="P11308" s="89" cm="1">
        <f t="array" ref="P11308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1309" spans="1:16" x14ac:dyDescent="0.25">
      <c r="A11309">
        <v>356</v>
      </c>
      <c r="B11309" s="110">
        <v>45877</v>
      </c>
      <c r="C11309" s="89">
        <v>3</v>
      </c>
      <c r="D11309" s="89">
        <v>18.7</v>
      </c>
      <c r="E11309" s="96">
        <v>1573</v>
      </c>
      <c r="F11309" s="89">
        <v>0</v>
      </c>
      <c r="G11309" s="89">
        <v>1018.3</v>
      </c>
      <c r="H11309">
        <v>0.79</v>
      </c>
      <c r="I11309" t="s">
        <v>28</v>
      </c>
      <c r="J11309">
        <v>0.8</v>
      </c>
      <c r="K11309">
        <v>8</v>
      </c>
      <c r="L11309">
        <v>2025</v>
      </c>
      <c r="M11309" t="s">
        <v>360</v>
      </c>
      <c r="N11309" s="89" cm="1">
        <f t="array" ref="N11309">IF(ISNUMBER(_34_KNMI_Stations[[#This Row],[Etmaal temperatuur °C]]),IF(_34_KNMI_Stations[[#This Row],[Etmaal temperatuur °C]]&lt;stookgrens[],stookgrens[]-_34_KNMI_Stations[[#This Row],[Etmaal temperatuur °C]],0),"")</f>
        <v>0</v>
      </c>
      <c r="O11309" s="89">
        <f>_34_KNMI_Stations[[#This Row],[graaddagen]]*_34_KNMI_Stations[[#This Row],[Gewogen factor]]</f>
        <v>0</v>
      </c>
      <c r="P11309" s="89" cm="1">
        <f t="array" ref="P11309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1310" spans="1:16" x14ac:dyDescent="0.25">
      <c r="A11310">
        <v>356</v>
      </c>
      <c r="B11310" s="110">
        <v>45878</v>
      </c>
      <c r="C11310" s="89">
        <v>2.5</v>
      </c>
      <c r="D11310" s="89">
        <v>16.600000000000001</v>
      </c>
      <c r="E11310" s="96">
        <v>2416</v>
      </c>
      <c r="F11310" s="89">
        <v>0</v>
      </c>
      <c r="G11310" s="89">
        <v>1021</v>
      </c>
      <c r="H11310">
        <v>0.82</v>
      </c>
      <c r="I11310" t="s">
        <v>28</v>
      </c>
      <c r="J11310">
        <v>0.8</v>
      </c>
      <c r="K11310">
        <v>8</v>
      </c>
      <c r="L11310">
        <v>2025</v>
      </c>
      <c r="M11310" t="s">
        <v>360</v>
      </c>
      <c r="N11310" s="89" cm="1">
        <f t="array" ref="N11310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11310" s="89">
        <f>_34_KNMI_Stations[[#This Row],[graaddagen]]*_34_KNMI_Stations[[#This Row],[Gewogen factor]]</f>
        <v>1.119999999999999</v>
      </c>
      <c r="P11310" s="89" cm="1">
        <f t="array" ref="P113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11" spans="1:16" x14ac:dyDescent="0.25">
      <c r="A11311">
        <v>356</v>
      </c>
      <c r="B11311" s="110">
        <v>45879</v>
      </c>
      <c r="C11311" s="89">
        <v>1.8</v>
      </c>
      <c r="D11311" s="89">
        <v>18.100000000000001</v>
      </c>
      <c r="E11311" s="96">
        <v>2286</v>
      </c>
      <c r="F11311" s="89">
        <v>0</v>
      </c>
      <c r="G11311" s="89">
        <v>1027.0999999999999</v>
      </c>
      <c r="H11311">
        <v>0.76</v>
      </c>
      <c r="I11311" t="s">
        <v>28</v>
      </c>
      <c r="J11311">
        <v>0.8</v>
      </c>
      <c r="K11311">
        <v>8</v>
      </c>
      <c r="L11311">
        <v>2025</v>
      </c>
      <c r="M11311" t="s">
        <v>360</v>
      </c>
      <c r="N11311" s="89" cm="1">
        <f t="array" ref="N11311">IF(ISNUMBER(_34_KNMI_Stations[[#This Row],[Etmaal temperatuur °C]]),IF(_34_KNMI_Stations[[#This Row],[Etmaal temperatuur °C]]&lt;stookgrens[],stookgrens[]-_34_KNMI_Stations[[#This Row],[Etmaal temperatuur °C]],0),"")</f>
        <v>0</v>
      </c>
      <c r="O11311" s="89">
        <f>_34_KNMI_Stations[[#This Row],[graaddagen]]*_34_KNMI_Stations[[#This Row],[Gewogen factor]]</f>
        <v>0</v>
      </c>
      <c r="P11311" s="89" cm="1">
        <f t="array" ref="P11311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1312" spans="1:16" x14ac:dyDescent="0.25">
      <c r="A11312">
        <v>356</v>
      </c>
      <c r="B11312" s="110">
        <v>45880</v>
      </c>
      <c r="C11312" s="89">
        <v>2.2000000000000002</v>
      </c>
      <c r="D11312" s="89">
        <v>20.6</v>
      </c>
      <c r="E11312" s="96">
        <v>2432</v>
      </c>
      <c r="F11312" s="89">
        <v>0</v>
      </c>
      <c r="G11312" s="89">
        <v>1023</v>
      </c>
      <c r="H11312">
        <v>0.68</v>
      </c>
      <c r="I11312" t="s">
        <v>28</v>
      </c>
      <c r="J11312">
        <v>0.8</v>
      </c>
      <c r="K11312">
        <v>8</v>
      </c>
      <c r="L11312">
        <v>2025</v>
      </c>
      <c r="M11312" t="s">
        <v>361</v>
      </c>
      <c r="N11312" s="89" cm="1">
        <f t="array" ref="N11312">IF(ISNUMBER(_34_KNMI_Stations[[#This Row],[Etmaal temperatuur °C]]),IF(_34_KNMI_Stations[[#This Row],[Etmaal temperatuur °C]]&lt;stookgrens[],stookgrens[]-_34_KNMI_Stations[[#This Row],[Etmaal temperatuur °C]],0),"")</f>
        <v>0</v>
      </c>
      <c r="O11312" s="89">
        <f>_34_KNMI_Stations[[#This Row],[graaddagen]]*_34_KNMI_Stations[[#This Row],[Gewogen factor]]</f>
        <v>0</v>
      </c>
      <c r="P11312" s="89" cm="1">
        <f t="array" ref="P11312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11313" spans="1:16" x14ac:dyDescent="0.25">
      <c r="A11313">
        <v>356</v>
      </c>
      <c r="B11313" s="110">
        <v>45881</v>
      </c>
      <c r="C11313" s="89">
        <v>2.7</v>
      </c>
      <c r="D11313" s="89">
        <v>22.9</v>
      </c>
      <c r="E11313" s="96">
        <v>2216</v>
      </c>
      <c r="F11313" s="89">
        <v>-0.1</v>
      </c>
      <c r="G11313" s="89">
        <v>1015.3</v>
      </c>
      <c r="H11313">
        <v>0.67</v>
      </c>
      <c r="I11313" t="s">
        <v>28</v>
      </c>
      <c r="J11313">
        <v>0.8</v>
      </c>
      <c r="K11313">
        <v>8</v>
      </c>
      <c r="L11313">
        <v>2025</v>
      </c>
      <c r="M11313" t="s">
        <v>361</v>
      </c>
      <c r="N11313" s="89" cm="1">
        <f t="array" ref="N11313">IF(ISNUMBER(_34_KNMI_Stations[[#This Row],[Etmaal temperatuur °C]]),IF(_34_KNMI_Stations[[#This Row],[Etmaal temperatuur °C]]&lt;stookgrens[],stookgrens[]-_34_KNMI_Stations[[#This Row],[Etmaal temperatuur °C]],0),"")</f>
        <v>0</v>
      </c>
      <c r="O11313" s="89">
        <f>_34_KNMI_Stations[[#This Row],[graaddagen]]*_34_KNMI_Stations[[#This Row],[Gewogen factor]]</f>
        <v>0</v>
      </c>
      <c r="P11313" s="89" cm="1">
        <f t="array" ref="P11313">IF(ISNUMBER(_34_KNMI_Stations[[#This Row],[Etmaal temperatuur °C]]),IF(_34_KNMI_Stations[[#This Row],[Etmaal temperatuur °C]]&gt;stookgrens[],_34_KNMI_Stations[[#This Row],[Etmaal temperatuur °C]]-stookgrens[],0),"")</f>
        <v>4.8999999999999986</v>
      </c>
    </row>
    <row r="11314" spans="1:16" x14ac:dyDescent="0.25">
      <c r="A11314">
        <v>356</v>
      </c>
      <c r="B11314" s="110">
        <v>45882</v>
      </c>
      <c r="C11314" s="89">
        <v>1.8</v>
      </c>
      <c r="D11314" s="89">
        <v>22.9</v>
      </c>
      <c r="E11314" s="96">
        <v>2091</v>
      </c>
      <c r="F11314" s="89">
        <v>0</v>
      </c>
      <c r="G11314" s="89">
        <v>1015.1</v>
      </c>
      <c r="H11314">
        <v>0.82</v>
      </c>
      <c r="I11314" t="s">
        <v>28</v>
      </c>
      <c r="J11314">
        <v>0.8</v>
      </c>
      <c r="K11314">
        <v>8</v>
      </c>
      <c r="L11314">
        <v>2025</v>
      </c>
      <c r="M11314" t="s">
        <v>361</v>
      </c>
      <c r="N11314" s="89" cm="1">
        <f t="array" ref="N11314">IF(ISNUMBER(_34_KNMI_Stations[[#This Row],[Etmaal temperatuur °C]]),IF(_34_KNMI_Stations[[#This Row],[Etmaal temperatuur °C]]&lt;stookgrens[],stookgrens[]-_34_KNMI_Stations[[#This Row],[Etmaal temperatuur °C]],0),"")</f>
        <v>0</v>
      </c>
      <c r="O11314" s="89">
        <f>_34_KNMI_Stations[[#This Row],[graaddagen]]*_34_KNMI_Stations[[#This Row],[Gewogen factor]]</f>
        <v>0</v>
      </c>
      <c r="P11314" s="89" cm="1">
        <f t="array" ref="P11314">IF(ISNUMBER(_34_KNMI_Stations[[#This Row],[Etmaal temperatuur °C]]),IF(_34_KNMI_Stations[[#This Row],[Etmaal temperatuur °C]]&gt;stookgrens[],_34_KNMI_Stations[[#This Row],[Etmaal temperatuur °C]]-stookgrens[],0),"")</f>
        <v>4.8999999999999986</v>
      </c>
    </row>
    <row r="11315" spans="1:16" x14ac:dyDescent="0.25">
      <c r="A11315">
        <v>356</v>
      </c>
      <c r="B11315" s="110">
        <v>45883</v>
      </c>
      <c r="C11315" s="89">
        <v>2.8</v>
      </c>
      <c r="D11315" s="89">
        <v>23.4</v>
      </c>
      <c r="E11315" s="96">
        <v>2009</v>
      </c>
      <c r="F11315" s="89">
        <v>0</v>
      </c>
      <c r="G11315" s="89">
        <v>1018.5</v>
      </c>
      <c r="H11315">
        <v>0.79</v>
      </c>
      <c r="I11315" t="s">
        <v>28</v>
      </c>
      <c r="J11315">
        <v>0.8</v>
      </c>
      <c r="K11315">
        <v>8</v>
      </c>
      <c r="L11315">
        <v>2025</v>
      </c>
      <c r="M11315" t="s">
        <v>361</v>
      </c>
      <c r="N11315" s="89" cm="1">
        <f t="array" ref="N11315">IF(ISNUMBER(_34_KNMI_Stations[[#This Row],[Etmaal temperatuur °C]]),IF(_34_KNMI_Stations[[#This Row],[Etmaal temperatuur °C]]&lt;stookgrens[],stookgrens[]-_34_KNMI_Stations[[#This Row],[Etmaal temperatuur °C]],0),"")</f>
        <v>0</v>
      </c>
      <c r="O11315" s="89">
        <f>_34_KNMI_Stations[[#This Row],[graaddagen]]*_34_KNMI_Stations[[#This Row],[Gewogen factor]]</f>
        <v>0</v>
      </c>
      <c r="P11315" s="89" cm="1">
        <f t="array" ref="P11315">IF(ISNUMBER(_34_KNMI_Stations[[#This Row],[Etmaal temperatuur °C]]),IF(_34_KNMI_Stations[[#This Row],[Etmaal temperatuur °C]]&gt;stookgrens[],_34_KNMI_Stations[[#This Row],[Etmaal temperatuur °C]]-stookgrens[],0),"")</f>
        <v>5.3999999999999986</v>
      </c>
    </row>
    <row r="11316" spans="1:16" x14ac:dyDescent="0.25">
      <c r="A11316">
        <v>356</v>
      </c>
      <c r="B11316" s="110">
        <v>45884</v>
      </c>
      <c r="C11316" s="89">
        <v>2.2999999999999998</v>
      </c>
      <c r="D11316" s="89">
        <v>21.1</v>
      </c>
      <c r="E11316" s="96">
        <v>2138</v>
      </c>
      <c r="F11316" s="89">
        <v>0</v>
      </c>
      <c r="G11316" s="89">
        <v>1023.5</v>
      </c>
      <c r="H11316">
        <v>0.78</v>
      </c>
      <c r="I11316" t="s">
        <v>28</v>
      </c>
      <c r="J11316">
        <v>0.8</v>
      </c>
      <c r="K11316">
        <v>8</v>
      </c>
      <c r="L11316">
        <v>2025</v>
      </c>
      <c r="M11316" t="s">
        <v>361</v>
      </c>
      <c r="N11316" s="89" cm="1">
        <f t="array" ref="N11316">IF(ISNUMBER(_34_KNMI_Stations[[#This Row],[Etmaal temperatuur °C]]),IF(_34_KNMI_Stations[[#This Row],[Etmaal temperatuur °C]]&lt;stookgrens[],stookgrens[]-_34_KNMI_Stations[[#This Row],[Etmaal temperatuur °C]],0),"")</f>
        <v>0</v>
      </c>
      <c r="O11316" s="89">
        <f>_34_KNMI_Stations[[#This Row],[graaddagen]]*_34_KNMI_Stations[[#This Row],[Gewogen factor]]</f>
        <v>0</v>
      </c>
      <c r="P11316" s="89" cm="1">
        <f t="array" ref="P11316">IF(ISNUMBER(_34_KNMI_Stations[[#This Row],[Etmaal temperatuur °C]]),IF(_34_KNMI_Stations[[#This Row],[Etmaal temperatuur °C]]&gt;stookgrens[],_34_KNMI_Stations[[#This Row],[Etmaal temperatuur °C]]-stookgrens[],0),"")</f>
        <v>3.1000000000000014</v>
      </c>
    </row>
    <row r="11317" spans="1:16" x14ac:dyDescent="0.25">
      <c r="A11317">
        <v>356</v>
      </c>
      <c r="B11317" s="110">
        <v>45885</v>
      </c>
      <c r="C11317" s="89">
        <v>2.5</v>
      </c>
      <c r="D11317" s="89">
        <v>17.600000000000001</v>
      </c>
      <c r="E11317" s="96">
        <v>962</v>
      </c>
      <c r="F11317" s="89">
        <v>0</v>
      </c>
      <c r="G11317" s="89">
        <v>1025.3</v>
      </c>
      <c r="H11317">
        <v>0.8</v>
      </c>
      <c r="I11317" t="s">
        <v>28</v>
      </c>
      <c r="J11317">
        <v>0.8</v>
      </c>
      <c r="K11317">
        <v>8</v>
      </c>
      <c r="L11317">
        <v>2025</v>
      </c>
      <c r="M11317" t="s">
        <v>361</v>
      </c>
      <c r="N11317" s="89" cm="1">
        <f t="array" ref="N11317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1317" s="89">
        <f>_34_KNMI_Stations[[#This Row],[graaddagen]]*_34_KNMI_Stations[[#This Row],[Gewogen factor]]</f>
        <v>0.3199999999999989</v>
      </c>
      <c r="P11317" s="89" cm="1">
        <f t="array" ref="P113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18" spans="1:16" x14ac:dyDescent="0.25">
      <c r="A11318">
        <v>356</v>
      </c>
      <c r="B11318" s="110">
        <v>45886</v>
      </c>
      <c r="C11318" s="89">
        <v>1.8</v>
      </c>
      <c r="D11318" s="89">
        <v>15.8</v>
      </c>
      <c r="E11318" s="96">
        <v>791</v>
      </c>
      <c r="F11318" s="89">
        <v>0</v>
      </c>
      <c r="G11318" s="89">
        <v>1023.1</v>
      </c>
      <c r="H11318">
        <v>0.87</v>
      </c>
      <c r="I11318" t="s">
        <v>28</v>
      </c>
      <c r="J11318">
        <v>0.8</v>
      </c>
      <c r="K11318">
        <v>8</v>
      </c>
      <c r="L11318">
        <v>2025</v>
      </c>
      <c r="M11318" t="s">
        <v>361</v>
      </c>
      <c r="N11318" s="89" cm="1">
        <f t="array" ref="N11318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1318" s="89">
        <f>_34_KNMI_Stations[[#This Row],[graaddagen]]*_34_KNMI_Stations[[#This Row],[Gewogen factor]]</f>
        <v>1.7599999999999996</v>
      </c>
      <c r="P11318" s="89" cm="1">
        <f t="array" ref="P113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19" spans="1:16" x14ac:dyDescent="0.25">
      <c r="A11319">
        <v>356</v>
      </c>
      <c r="B11319" s="110">
        <v>45887</v>
      </c>
      <c r="C11319" s="89">
        <v>2.4</v>
      </c>
      <c r="D11319" s="89">
        <v>19.3</v>
      </c>
      <c r="E11319" s="96">
        <v>1739</v>
      </c>
      <c r="F11319" s="89">
        <v>0</v>
      </c>
      <c r="G11319" s="89">
        <v>1020</v>
      </c>
      <c r="H11319">
        <v>0.75</v>
      </c>
      <c r="I11319" t="s">
        <v>28</v>
      </c>
      <c r="J11319">
        <v>0.8</v>
      </c>
      <c r="K11319">
        <v>8</v>
      </c>
      <c r="L11319">
        <v>2025</v>
      </c>
      <c r="M11319" t="s">
        <v>362</v>
      </c>
      <c r="N11319" s="89" cm="1">
        <f t="array" ref="N11319">IF(ISNUMBER(_34_KNMI_Stations[[#This Row],[Etmaal temperatuur °C]]),IF(_34_KNMI_Stations[[#This Row],[Etmaal temperatuur °C]]&lt;stookgrens[],stookgrens[]-_34_KNMI_Stations[[#This Row],[Etmaal temperatuur °C]],0),"")</f>
        <v>0</v>
      </c>
      <c r="O11319" s="89">
        <f>_34_KNMI_Stations[[#This Row],[graaddagen]]*_34_KNMI_Stations[[#This Row],[Gewogen factor]]</f>
        <v>0</v>
      </c>
      <c r="P11319" s="89" cm="1">
        <f t="array" ref="P11319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1320" spans="1:16" x14ac:dyDescent="0.25">
      <c r="A11320">
        <v>356</v>
      </c>
      <c r="B11320" s="110">
        <v>45888</v>
      </c>
      <c r="C11320" s="89">
        <v>3.2</v>
      </c>
      <c r="D11320" s="89">
        <v>19.5</v>
      </c>
      <c r="E11320" s="96">
        <v>2223</v>
      </c>
      <c r="F11320" s="89">
        <v>0</v>
      </c>
      <c r="G11320" s="89">
        <v>1014.8</v>
      </c>
      <c r="H11320">
        <v>0.72</v>
      </c>
      <c r="I11320" t="s">
        <v>28</v>
      </c>
      <c r="J11320">
        <v>0.8</v>
      </c>
      <c r="K11320">
        <v>8</v>
      </c>
      <c r="L11320">
        <v>2025</v>
      </c>
      <c r="M11320" t="s">
        <v>362</v>
      </c>
      <c r="N11320" s="89" cm="1">
        <f t="array" ref="N11320">IF(ISNUMBER(_34_KNMI_Stations[[#This Row],[Etmaal temperatuur °C]]),IF(_34_KNMI_Stations[[#This Row],[Etmaal temperatuur °C]]&lt;stookgrens[],stookgrens[]-_34_KNMI_Stations[[#This Row],[Etmaal temperatuur °C]],0),"")</f>
        <v>0</v>
      </c>
      <c r="O11320" s="89">
        <f>_34_KNMI_Stations[[#This Row],[graaddagen]]*_34_KNMI_Stations[[#This Row],[Gewogen factor]]</f>
        <v>0</v>
      </c>
      <c r="P11320" s="89" cm="1">
        <f t="array" ref="P11320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1321" spans="1:16" x14ac:dyDescent="0.25">
      <c r="A11321">
        <v>356</v>
      </c>
      <c r="B11321" s="110">
        <v>45889</v>
      </c>
      <c r="C11321" s="89">
        <v>2.8</v>
      </c>
      <c r="D11321" s="89">
        <v>18.399999999999999</v>
      </c>
      <c r="E11321" s="96">
        <v>2063</v>
      </c>
      <c r="F11321" s="89">
        <v>0</v>
      </c>
      <c r="G11321" s="89">
        <v>1013.1</v>
      </c>
      <c r="H11321">
        <v>0.69</v>
      </c>
      <c r="I11321" t="s">
        <v>28</v>
      </c>
      <c r="J11321">
        <v>0.8</v>
      </c>
      <c r="K11321">
        <v>8</v>
      </c>
      <c r="L11321">
        <v>2025</v>
      </c>
      <c r="M11321" t="s">
        <v>362</v>
      </c>
      <c r="N11321" s="89" cm="1">
        <f t="array" ref="N11321">IF(ISNUMBER(_34_KNMI_Stations[[#This Row],[Etmaal temperatuur °C]]),IF(_34_KNMI_Stations[[#This Row],[Etmaal temperatuur °C]]&lt;stookgrens[],stookgrens[]-_34_KNMI_Stations[[#This Row],[Etmaal temperatuur °C]],0),"")</f>
        <v>0</v>
      </c>
      <c r="O11321" s="89">
        <f>_34_KNMI_Stations[[#This Row],[graaddagen]]*_34_KNMI_Stations[[#This Row],[Gewogen factor]]</f>
        <v>0</v>
      </c>
      <c r="P11321" s="89" cm="1">
        <f t="array" ref="P11321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1322" spans="1:16" x14ac:dyDescent="0.25">
      <c r="A11322">
        <v>356</v>
      </c>
      <c r="B11322" s="110">
        <v>45890</v>
      </c>
      <c r="C11322" s="89">
        <v>3.1</v>
      </c>
      <c r="D11322" s="89">
        <v>16.2</v>
      </c>
      <c r="E11322" s="96">
        <v>1732</v>
      </c>
      <c r="F11322" s="89">
        <v>0</v>
      </c>
      <c r="G11322" s="89">
        <v>1014.7</v>
      </c>
      <c r="H11322">
        <v>0.72</v>
      </c>
      <c r="I11322" t="s">
        <v>28</v>
      </c>
      <c r="J11322">
        <v>0.8</v>
      </c>
      <c r="K11322">
        <v>8</v>
      </c>
      <c r="L11322">
        <v>2025</v>
      </c>
      <c r="M11322" t="s">
        <v>362</v>
      </c>
      <c r="N11322" s="89" cm="1">
        <f t="array" ref="N11322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11322" s="89">
        <f>_34_KNMI_Stations[[#This Row],[graaddagen]]*_34_KNMI_Stations[[#This Row],[Gewogen factor]]</f>
        <v>1.4400000000000006</v>
      </c>
      <c r="P11322" s="89" cm="1">
        <f t="array" ref="P113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23" spans="1:16" x14ac:dyDescent="0.25">
      <c r="A11323">
        <v>356</v>
      </c>
      <c r="B11323" s="110">
        <v>45891</v>
      </c>
      <c r="C11323" s="89">
        <v>2.8</v>
      </c>
      <c r="D11323" s="89">
        <v>15.1</v>
      </c>
      <c r="E11323" s="96">
        <v>1023</v>
      </c>
      <c r="F11323" s="89">
        <v>0</v>
      </c>
      <c r="G11323" s="89">
        <v>1019.5</v>
      </c>
      <c r="H11323">
        <v>0.75</v>
      </c>
      <c r="I11323" t="s">
        <v>28</v>
      </c>
      <c r="J11323">
        <v>0.8</v>
      </c>
      <c r="K11323">
        <v>8</v>
      </c>
      <c r="L11323">
        <v>2025</v>
      </c>
      <c r="M11323" t="s">
        <v>362</v>
      </c>
      <c r="N11323" s="89" cm="1">
        <f t="array" ref="N11323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1323" s="89">
        <f>_34_KNMI_Stations[[#This Row],[graaddagen]]*_34_KNMI_Stations[[#This Row],[Gewogen factor]]</f>
        <v>2.3200000000000003</v>
      </c>
      <c r="P11323" s="89" cm="1">
        <f t="array" ref="P113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24" spans="1:16" x14ac:dyDescent="0.25">
      <c r="A11324">
        <v>356</v>
      </c>
      <c r="B11324" s="110">
        <v>45892</v>
      </c>
      <c r="C11324" s="89">
        <v>2.1</v>
      </c>
      <c r="D11324" s="89">
        <v>14.6</v>
      </c>
      <c r="E11324" s="96">
        <v>1529</v>
      </c>
      <c r="F11324" s="89">
        <v>0.9</v>
      </c>
      <c r="G11324" s="89">
        <v>1020</v>
      </c>
      <c r="H11324">
        <v>0.77</v>
      </c>
      <c r="I11324" t="s">
        <v>28</v>
      </c>
      <c r="J11324">
        <v>0.8</v>
      </c>
      <c r="K11324">
        <v>8</v>
      </c>
      <c r="L11324">
        <v>2025</v>
      </c>
      <c r="M11324" t="s">
        <v>362</v>
      </c>
      <c r="N11324" s="89" cm="1">
        <f t="array" ref="N11324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1324" s="89">
        <f>_34_KNMI_Stations[[#This Row],[graaddagen]]*_34_KNMI_Stations[[#This Row],[Gewogen factor]]</f>
        <v>2.7200000000000006</v>
      </c>
      <c r="P11324" s="89" cm="1">
        <f t="array" ref="P113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25" spans="1:16" x14ac:dyDescent="0.25">
      <c r="A11325">
        <v>356</v>
      </c>
      <c r="B11325" s="110">
        <v>45893</v>
      </c>
      <c r="C11325" s="89">
        <v>1.3</v>
      </c>
      <c r="D11325" s="89">
        <v>13.6</v>
      </c>
      <c r="E11325" s="96">
        <v>2110</v>
      </c>
      <c r="F11325" s="89">
        <v>0</v>
      </c>
      <c r="G11325" s="89">
        <v>1021.4</v>
      </c>
      <c r="H11325">
        <v>0.75</v>
      </c>
      <c r="I11325" t="s">
        <v>28</v>
      </c>
      <c r="J11325">
        <v>0.8</v>
      </c>
      <c r="K11325">
        <v>8</v>
      </c>
      <c r="L11325">
        <v>2025</v>
      </c>
      <c r="M11325" t="s">
        <v>362</v>
      </c>
      <c r="N11325" s="89" cm="1">
        <f t="array" ref="N11325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1325" s="89">
        <f>_34_KNMI_Stations[[#This Row],[graaddagen]]*_34_KNMI_Stations[[#This Row],[Gewogen factor]]</f>
        <v>3.5200000000000005</v>
      </c>
      <c r="P11325" s="89" cm="1">
        <f t="array" ref="P113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26" spans="1:16" x14ac:dyDescent="0.25">
      <c r="A11326">
        <v>356</v>
      </c>
      <c r="B11326" s="110">
        <v>45894</v>
      </c>
      <c r="C11326" s="89">
        <v>1.7</v>
      </c>
      <c r="D11326" s="89">
        <v>15.7</v>
      </c>
      <c r="E11326" s="96">
        <v>2121</v>
      </c>
      <c r="F11326" s="89">
        <v>0</v>
      </c>
      <c r="G11326" s="89">
        <v>1018.1</v>
      </c>
      <c r="H11326">
        <v>0.7</v>
      </c>
      <c r="I11326" t="s">
        <v>28</v>
      </c>
      <c r="J11326">
        <v>0.8</v>
      </c>
      <c r="K11326">
        <v>8</v>
      </c>
      <c r="L11326">
        <v>2025</v>
      </c>
      <c r="M11326" t="s">
        <v>363</v>
      </c>
      <c r="N11326" s="89" cm="1">
        <f t="array" ref="N11326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1326" s="89">
        <f>_34_KNMI_Stations[[#This Row],[graaddagen]]*_34_KNMI_Stations[[#This Row],[Gewogen factor]]</f>
        <v>1.8400000000000007</v>
      </c>
      <c r="P11326" s="89" cm="1">
        <f t="array" ref="P113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27" spans="1:16" x14ac:dyDescent="0.25">
      <c r="A11327">
        <v>356</v>
      </c>
      <c r="B11327" s="110">
        <v>45895</v>
      </c>
      <c r="C11327" s="89">
        <v>3.1</v>
      </c>
      <c r="D11327" s="89">
        <v>19.600000000000001</v>
      </c>
      <c r="E11327" s="96">
        <v>1513</v>
      </c>
      <c r="F11327" s="89">
        <v>0</v>
      </c>
      <c r="G11327" s="89">
        <v>1009.5</v>
      </c>
      <c r="H11327">
        <v>0.64</v>
      </c>
      <c r="I11327" t="s">
        <v>28</v>
      </c>
      <c r="J11327">
        <v>0.8</v>
      </c>
      <c r="K11327">
        <v>8</v>
      </c>
      <c r="L11327">
        <v>2025</v>
      </c>
      <c r="M11327" t="s">
        <v>363</v>
      </c>
      <c r="N11327" s="89" cm="1">
        <f t="array" ref="N11327">IF(ISNUMBER(_34_KNMI_Stations[[#This Row],[Etmaal temperatuur °C]]),IF(_34_KNMI_Stations[[#This Row],[Etmaal temperatuur °C]]&lt;stookgrens[],stookgrens[]-_34_KNMI_Stations[[#This Row],[Etmaal temperatuur °C]],0),"")</f>
        <v>0</v>
      </c>
      <c r="O11327" s="89">
        <f>_34_KNMI_Stations[[#This Row],[graaddagen]]*_34_KNMI_Stations[[#This Row],[Gewogen factor]]</f>
        <v>0</v>
      </c>
      <c r="P11327" s="89" cm="1">
        <f t="array" ref="P11327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1328" spans="1:16" x14ac:dyDescent="0.25">
      <c r="A11328">
        <v>356</v>
      </c>
      <c r="B11328" s="110">
        <v>45896</v>
      </c>
      <c r="C11328" s="89">
        <v>2.6</v>
      </c>
      <c r="D11328" s="89">
        <v>18.899999999999999</v>
      </c>
      <c r="E11328" s="96">
        <v>1672</v>
      </c>
      <c r="F11328" s="89">
        <v>0</v>
      </c>
      <c r="G11328" s="89">
        <v>1007.5</v>
      </c>
      <c r="H11328">
        <v>0.74</v>
      </c>
      <c r="I11328" t="s">
        <v>28</v>
      </c>
      <c r="J11328">
        <v>0.8</v>
      </c>
      <c r="K11328">
        <v>8</v>
      </c>
      <c r="L11328">
        <v>2025</v>
      </c>
      <c r="M11328" t="s">
        <v>363</v>
      </c>
      <c r="N11328" s="89" cm="1">
        <f t="array" ref="N11328">IF(ISNUMBER(_34_KNMI_Stations[[#This Row],[Etmaal temperatuur °C]]),IF(_34_KNMI_Stations[[#This Row],[Etmaal temperatuur °C]]&lt;stookgrens[],stookgrens[]-_34_KNMI_Stations[[#This Row],[Etmaal temperatuur °C]],0),"")</f>
        <v>0</v>
      </c>
      <c r="O11328" s="89">
        <f>_34_KNMI_Stations[[#This Row],[graaddagen]]*_34_KNMI_Stations[[#This Row],[Gewogen factor]]</f>
        <v>0</v>
      </c>
      <c r="P11328" s="89" cm="1">
        <f t="array" ref="P11328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1329" spans="1:16" x14ac:dyDescent="0.25">
      <c r="A11329">
        <v>356</v>
      </c>
      <c r="B11329" s="110">
        <v>45897</v>
      </c>
      <c r="C11329" s="89">
        <v>2.9</v>
      </c>
      <c r="D11329" s="89">
        <v>17.3</v>
      </c>
      <c r="E11329" s="96">
        <v>1412</v>
      </c>
      <c r="F11329" s="89">
        <v>0.2</v>
      </c>
      <c r="G11329" s="89">
        <v>1003.5</v>
      </c>
      <c r="H11329">
        <v>0.78</v>
      </c>
      <c r="I11329" t="s">
        <v>28</v>
      </c>
      <c r="J11329">
        <v>0.8</v>
      </c>
      <c r="K11329">
        <v>8</v>
      </c>
      <c r="L11329">
        <v>2025</v>
      </c>
      <c r="M11329" t="s">
        <v>363</v>
      </c>
      <c r="N11329" s="89" cm="1">
        <f t="array" ref="N11329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11329" s="89">
        <f>_34_KNMI_Stations[[#This Row],[graaddagen]]*_34_KNMI_Stations[[#This Row],[Gewogen factor]]</f>
        <v>0.5599999999999995</v>
      </c>
      <c r="P11329" s="89" cm="1">
        <f t="array" ref="P113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30" spans="1:16" x14ac:dyDescent="0.25">
      <c r="A11330">
        <v>356</v>
      </c>
      <c r="B11330" s="110">
        <v>45898</v>
      </c>
      <c r="C11330" s="89">
        <v>4.0999999999999996</v>
      </c>
      <c r="D11330" s="89">
        <v>16.899999999999999</v>
      </c>
      <c r="E11330" s="96">
        <v>1367</v>
      </c>
      <c r="F11330" s="89">
        <v>0.7</v>
      </c>
      <c r="G11330" s="89">
        <v>1000.3</v>
      </c>
      <c r="H11330">
        <v>0.77</v>
      </c>
      <c r="I11330" t="s">
        <v>28</v>
      </c>
      <c r="J11330">
        <v>0.8</v>
      </c>
      <c r="K11330">
        <v>8</v>
      </c>
      <c r="L11330">
        <v>2025</v>
      </c>
      <c r="M11330" t="s">
        <v>363</v>
      </c>
      <c r="N11330" s="89" cm="1">
        <f t="array" ref="N11330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11330" s="89">
        <f>_34_KNMI_Stations[[#This Row],[graaddagen]]*_34_KNMI_Stations[[#This Row],[Gewogen factor]]</f>
        <v>0.88000000000000123</v>
      </c>
      <c r="P11330" s="89" cm="1">
        <f t="array" ref="P113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31" spans="1:16" x14ac:dyDescent="0.25">
      <c r="A11331">
        <v>356</v>
      </c>
      <c r="B11331" s="110">
        <v>45899</v>
      </c>
      <c r="C11331" s="89">
        <v>4.4000000000000004</v>
      </c>
      <c r="D11331" s="89">
        <v>18.5</v>
      </c>
      <c r="E11331" s="96">
        <v>1608</v>
      </c>
      <c r="F11331" s="89">
        <v>0</v>
      </c>
      <c r="G11331" s="89">
        <v>1006</v>
      </c>
      <c r="H11331">
        <v>0.72</v>
      </c>
      <c r="I11331" t="s">
        <v>28</v>
      </c>
      <c r="J11331">
        <v>0.8</v>
      </c>
      <c r="K11331">
        <v>8</v>
      </c>
      <c r="L11331">
        <v>2025</v>
      </c>
      <c r="M11331" t="s">
        <v>363</v>
      </c>
      <c r="N11331" s="89" cm="1">
        <f t="array" ref="N11331">IF(ISNUMBER(_34_KNMI_Stations[[#This Row],[Etmaal temperatuur °C]]),IF(_34_KNMI_Stations[[#This Row],[Etmaal temperatuur °C]]&lt;stookgrens[],stookgrens[]-_34_KNMI_Stations[[#This Row],[Etmaal temperatuur °C]],0),"")</f>
        <v>0</v>
      </c>
      <c r="O11331" s="89">
        <f>_34_KNMI_Stations[[#This Row],[graaddagen]]*_34_KNMI_Stations[[#This Row],[Gewogen factor]]</f>
        <v>0</v>
      </c>
      <c r="P11331" s="89" cm="1">
        <f t="array" ref="P11331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1332" spans="1:16" x14ac:dyDescent="0.25">
      <c r="A11332">
        <v>356</v>
      </c>
      <c r="B11332" s="110">
        <v>45900</v>
      </c>
      <c r="C11332" s="89">
        <v>3</v>
      </c>
      <c r="D11332" s="89">
        <v>19</v>
      </c>
      <c r="E11332" s="96">
        <v>996</v>
      </c>
      <c r="F11332" s="89">
        <v>2.2999999999999998</v>
      </c>
      <c r="G11332" s="89">
        <v>1006.9</v>
      </c>
      <c r="H11332">
        <v>0.84</v>
      </c>
      <c r="I11332" t="s">
        <v>28</v>
      </c>
      <c r="J11332">
        <v>0.8</v>
      </c>
      <c r="K11332">
        <v>8</v>
      </c>
      <c r="L11332">
        <v>2025</v>
      </c>
      <c r="M11332" t="s">
        <v>363</v>
      </c>
      <c r="N11332" s="89" cm="1">
        <f t="array" ref="N11332">IF(ISNUMBER(_34_KNMI_Stations[[#This Row],[Etmaal temperatuur °C]]),IF(_34_KNMI_Stations[[#This Row],[Etmaal temperatuur °C]]&lt;stookgrens[],stookgrens[]-_34_KNMI_Stations[[#This Row],[Etmaal temperatuur °C]],0),"")</f>
        <v>0</v>
      </c>
      <c r="O11332" s="89">
        <f>_34_KNMI_Stations[[#This Row],[graaddagen]]*_34_KNMI_Stations[[#This Row],[Gewogen factor]]</f>
        <v>0</v>
      </c>
      <c r="P11332" s="89" cm="1">
        <f t="array" ref="P11332">IF(ISNUMBER(_34_KNMI_Stations[[#This Row],[Etmaal temperatuur °C]]),IF(_34_KNMI_Stations[[#This Row],[Etmaal temperatuur °C]]&gt;stookgrens[],_34_KNMI_Stations[[#This Row],[Etmaal temperatuur °C]]-stookgrens[],0),"")</f>
        <v>1</v>
      </c>
    </row>
    <row r="11333" spans="1:16" x14ac:dyDescent="0.25">
      <c r="A11333">
        <v>356</v>
      </c>
      <c r="B11333" s="110">
        <v>45901</v>
      </c>
      <c r="C11333" s="89">
        <v>3.2</v>
      </c>
      <c r="D11333" s="89">
        <v>18.3</v>
      </c>
      <c r="E11333" s="96">
        <v>1274</v>
      </c>
      <c r="F11333" s="89">
        <v>0</v>
      </c>
      <c r="G11333" s="89">
        <v>1006.6</v>
      </c>
      <c r="H11333">
        <v>0.73</v>
      </c>
      <c r="I11333" t="s">
        <v>28</v>
      </c>
      <c r="J11333">
        <v>0.8</v>
      </c>
      <c r="K11333">
        <v>9</v>
      </c>
      <c r="L11333">
        <v>2025</v>
      </c>
      <c r="M11333" t="s">
        <v>364</v>
      </c>
      <c r="N11333" s="89" cm="1">
        <f t="array" ref="N11333">IF(ISNUMBER(_34_KNMI_Stations[[#This Row],[Etmaal temperatuur °C]]),IF(_34_KNMI_Stations[[#This Row],[Etmaal temperatuur °C]]&lt;stookgrens[],stookgrens[]-_34_KNMI_Stations[[#This Row],[Etmaal temperatuur °C]],0),"")</f>
        <v>0</v>
      </c>
      <c r="O11333" s="89">
        <f>_34_KNMI_Stations[[#This Row],[graaddagen]]*_34_KNMI_Stations[[#This Row],[Gewogen factor]]</f>
        <v>0</v>
      </c>
      <c r="P11333" s="89" cm="1">
        <f t="array" ref="P11333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1334" spans="1:16" x14ac:dyDescent="0.25">
      <c r="A11334">
        <v>356</v>
      </c>
      <c r="B11334" s="110">
        <v>45902</v>
      </c>
      <c r="C11334" s="89">
        <v>4.7</v>
      </c>
      <c r="D11334" s="89">
        <v>17.399999999999999</v>
      </c>
      <c r="E11334" s="96">
        <v>1634</v>
      </c>
      <c r="F11334" s="89">
        <v>0.2</v>
      </c>
      <c r="G11334" s="89">
        <v>1007.3</v>
      </c>
      <c r="H11334">
        <v>0.73</v>
      </c>
      <c r="I11334" t="s">
        <v>28</v>
      </c>
      <c r="J11334">
        <v>0.8</v>
      </c>
      <c r="K11334">
        <v>9</v>
      </c>
      <c r="L11334">
        <v>2025</v>
      </c>
      <c r="M11334" t="s">
        <v>364</v>
      </c>
      <c r="N11334" s="89" cm="1">
        <f t="array" ref="N11334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11334" s="89">
        <f>_34_KNMI_Stations[[#This Row],[graaddagen]]*_34_KNMI_Stations[[#This Row],[Gewogen factor]]</f>
        <v>0.48000000000000115</v>
      </c>
      <c r="P11334" s="89" cm="1">
        <f t="array" ref="P113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35" spans="1:16" x14ac:dyDescent="0.25">
      <c r="A11335">
        <v>356</v>
      </c>
      <c r="B11335" s="110">
        <v>45903</v>
      </c>
      <c r="C11335" s="89">
        <v>6</v>
      </c>
      <c r="D11335" s="89">
        <v>19.2</v>
      </c>
      <c r="E11335" s="96">
        <v>764</v>
      </c>
      <c r="F11335" s="89">
        <v>3.1</v>
      </c>
      <c r="G11335" s="89">
        <v>1004</v>
      </c>
      <c r="H11335">
        <v>0.81</v>
      </c>
      <c r="I11335" t="s">
        <v>28</v>
      </c>
      <c r="J11335">
        <v>0.8</v>
      </c>
      <c r="K11335">
        <v>9</v>
      </c>
      <c r="L11335">
        <v>2025</v>
      </c>
      <c r="M11335" t="s">
        <v>364</v>
      </c>
      <c r="N11335" s="89" cm="1">
        <f t="array" ref="N11335">IF(ISNUMBER(_34_KNMI_Stations[[#This Row],[Etmaal temperatuur °C]]),IF(_34_KNMI_Stations[[#This Row],[Etmaal temperatuur °C]]&lt;stookgrens[],stookgrens[]-_34_KNMI_Stations[[#This Row],[Etmaal temperatuur °C]],0),"")</f>
        <v>0</v>
      </c>
      <c r="O11335" s="89">
        <f>_34_KNMI_Stations[[#This Row],[graaddagen]]*_34_KNMI_Stations[[#This Row],[Gewogen factor]]</f>
        <v>0</v>
      </c>
      <c r="P11335" s="89" cm="1">
        <f t="array" ref="P11335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1336" spans="1:16" x14ac:dyDescent="0.25">
      <c r="A11336">
        <v>356</v>
      </c>
      <c r="B11336" s="110">
        <v>45904</v>
      </c>
      <c r="C11336" s="89">
        <v>4.5999999999999996</v>
      </c>
      <c r="D11336" s="89">
        <v>17.7</v>
      </c>
      <c r="E11336" s="96">
        <v>1382</v>
      </c>
      <c r="F11336" s="89">
        <v>3.6</v>
      </c>
      <c r="G11336" s="89">
        <v>1010</v>
      </c>
      <c r="H11336">
        <v>0.8</v>
      </c>
      <c r="I11336" t="s">
        <v>28</v>
      </c>
      <c r="J11336">
        <v>0.8</v>
      </c>
      <c r="K11336">
        <v>9</v>
      </c>
      <c r="L11336">
        <v>2025</v>
      </c>
      <c r="M11336" t="s">
        <v>364</v>
      </c>
      <c r="N11336" s="89" cm="1">
        <f t="array" ref="N11336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11336" s="89">
        <f>_34_KNMI_Stations[[#This Row],[graaddagen]]*_34_KNMI_Stations[[#This Row],[Gewogen factor]]</f>
        <v>0.24000000000000057</v>
      </c>
      <c r="P11336" s="89" cm="1">
        <f t="array" ref="P113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37" spans="1:16" x14ac:dyDescent="0.25">
      <c r="A11337">
        <v>356</v>
      </c>
      <c r="B11337" s="110">
        <v>45905</v>
      </c>
      <c r="C11337" s="89">
        <v>3</v>
      </c>
      <c r="D11337" s="89">
        <v>15</v>
      </c>
      <c r="E11337" s="96">
        <v>1561</v>
      </c>
      <c r="F11337" s="89">
        <v>1.4</v>
      </c>
      <c r="G11337" s="89">
        <v>1019.9</v>
      </c>
      <c r="H11337">
        <v>0.85</v>
      </c>
      <c r="I11337" t="s">
        <v>28</v>
      </c>
      <c r="J11337">
        <v>0.8</v>
      </c>
      <c r="K11337">
        <v>9</v>
      </c>
      <c r="L11337">
        <v>2025</v>
      </c>
      <c r="M11337" t="s">
        <v>364</v>
      </c>
      <c r="N11337" s="89" cm="1">
        <f t="array" ref="N11337">IF(ISNUMBER(_34_KNMI_Stations[[#This Row],[Etmaal temperatuur °C]]),IF(_34_KNMI_Stations[[#This Row],[Etmaal temperatuur °C]]&lt;stookgrens[],stookgrens[]-_34_KNMI_Stations[[#This Row],[Etmaal temperatuur °C]],0),"")</f>
        <v>3</v>
      </c>
      <c r="O11337" s="89">
        <f>_34_KNMI_Stations[[#This Row],[graaddagen]]*_34_KNMI_Stations[[#This Row],[Gewogen factor]]</f>
        <v>2.4000000000000004</v>
      </c>
      <c r="P11337" s="89" cm="1">
        <f t="array" ref="P113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38" spans="1:16" x14ac:dyDescent="0.25">
      <c r="A11338">
        <v>356</v>
      </c>
      <c r="B11338" s="110">
        <v>45906</v>
      </c>
      <c r="C11338" s="89">
        <v>3</v>
      </c>
      <c r="D11338" s="89">
        <v>16</v>
      </c>
      <c r="E11338" s="96">
        <v>1743</v>
      </c>
      <c r="F11338" s="89">
        <v>0</v>
      </c>
      <c r="G11338" s="89">
        <v>1021.9</v>
      </c>
      <c r="H11338">
        <v>0.75</v>
      </c>
      <c r="I11338" t="s">
        <v>28</v>
      </c>
      <c r="J11338">
        <v>0.8</v>
      </c>
      <c r="K11338">
        <v>9</v>
      </c>
      <c r="L11338">
        <v>2025</v>
      </c>
      <c r="M11338" t="s">
        <v>364</v>
      </c>
      <c r="N11338" s="89" cm="1">
        <f t="array" ref="N11338">IF(ISNUMBER(_34_KNMI_Stations[[#This Row],[Etmaal temperatuur °C]]),IF(_34_KNMI_Stations[[#This Row],[Etmaal temperatuur °C]]&lt;stookgrens[],stookgrens[]-_34_KNMI_Stations[[#This Row],[Etmaal temperatuur °C]],0),"")</f>
        <v>2</v>
      </c>
      <c r="O11338" s="89">
        <f>_34_KNMI_Stations[[#This Row],[graaddagen]]*_34_KNMI_Stations[[#This Row],[Gewogen factor]]</f>
        <v>1.6</v>
      </c>
      <c r="P11338" s="89" cm="1">
        <f t="array" ref="P113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39" spans="1:16" x14ac:dyDescent="0.25">
      <c r="A11339">
        <v>356</v>
      </c>
      <c r="B11339" s="110">
        <v>45907</v>
      </c>
      <c r="C11339" s="89">
        <v>4.9000000000000004</v>
      </c>
      <c r="D11339" s="89">
        <v>20.100000000000001</v>
      </c>
      <c r="E11339" s="96">
        <v>1977</v>
      </c>
      <c r="F11339" s="89">
        <v>0</v>
      </c>
      <c r="G11339" s="89">
        <v>1014.1</v>
      </c>
      <c r="H11339">
        <v>0.63</v>
      </c>
      <c r="I11339" t="s">
        <v>28</v>
      </c>
      <c r="J11339">
        <v>0.8</v>
      </c>
      <c r="K11339">
        <v>9</v>
      </c>
      <c r="L11339">
        <v>2025</v>
      </c>
      <c r="M11339" t="s">
        <v>364</v>
      </c>
      <c r="N11339" s="89" cm="1">
        <f t="array" ref="N11339">IF(ISNUMBER(_34_KNMI_Stations[[#This Row],[Etmaal temperatuur °C]]),IF(_34_KNMI_Stations[[#This Row],[Etmaal temperatuur °C]]&lt;stookgrens[],stookgrens[]-_34_KNMI_Stations[[#This Row],[Etmaal temperatuur °C]],0),"")</f>
        <v>0</v>
      </c>
      <c r="O11339" s="89">
        <f>_34_KNMI_Stations[[#This Row],[graaddagen]]*_34_KNMI_Stations[[#This Row],[Gewogen factor]]</f>
        <v>0</v>
      </c>
      <c r="P11339" s="89" cm="1">
        <f t="array" ref="P11339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11340" spans="1:16" x14ac:dyDescent="0.25">
      <c r="A11340">
        <v>356</v>
      </c>
      <c r="B11340" s="110">
        <v>45908</v>
      </c>
      <c r="C11340" s="89">
        <v>2.7</v>
      </c>
      <c r="D11340" s="89">
        <v>18.8</v>
      </c>
      <c r="E11340" s="96">
        <v>1314</v>
      </c>
      <c r="F11340" s="89">
        <v>3.4</v>
      </c>
      <c r="G11340" s="89">
        <v>1016.3</v>
      </c>
      <c r="H11340">
        <v>0.8</v>
      </c>
      <c r="I11340" t="s">
        <v>28</v>
      </c>
      <c r="J11340">
        <v>0.8</v>
      </c>
      <c r="K11340">
        <v>9</v>
      </c>
      <c r="L11340">
        <v>2025</v>
      </c>
      <c r="M11340" t="s">
        <v>365</v>
      </c>
      <c r="N11340" s="89" cm="1">
        <f t="array" ref="N11340">IF(ISNUMBER(_34_KNMI_Stations[[#This Row],[Etmaal temperatuur °C]]),IF(_34_KNMI_Stations[[#This Row],[Etmaal temperatuur °C]]&lt;stookgrens[],stookgrens[]-_34_KNMI_Stations[[#This Row],[Etmaal temperatuur °C]],0),"")</f>
        <v>0</v>
      </c>
      <c r="O11340" s="89">
        <f>_34_KNMI_Stations[[#This Row],[graaddagen]]*_34_KNMI_Stations[[#This Row],[Gewogen factor]]</f>
        <v>0</v>
      </c>
      <c r="P11340" s="89" cm="1">
        <f t="array" ref="P11340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1341" spans="1:16" x14ac:dyDescent="0.25">
      <c r="A11341">
        <v>356</v>
      </c>
      <c r="B11341" s="110">
        <v>45909</v>
      </c>
      <c r="C11341" s="89">
        <v>1.6</v>
      </c>
      <c r="D11341" s="89">
        <v>13.3</v>
      </c>
      <c r="E11341" s="96">
        <v>686</v>
      </c>
      <c r="F11341" s="89">
        <v>19.399999999999999</v>
      </c>
      <c r="G11341" s="89">
        <v>1016.2</v>
      </c>
      <c r="H11341">
        <v>0.93</v>
      </c>
      <c r="I11341" t="s">
        <v>28</v>
      </c>
      <c r="J11341">
        <v>0.8</v>
      </c>
      <c r="K11341">
        <v>9</v>
      </c>
      <c r="L11341">
        <v>2025</v>
      </c>
      <c r="M11341" t="s">
        <v>365</v>
      </c>
      <c r="N11341" s="89" cm="1">
        <f t="array" ref="N11341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11341" s="89">
        <f>_34_KNMI_Stations[[#This Row],[graaddagen]]*_34_KNMI_Stations[[#This Row],[Gewogen factor]]</f>
        <v>3.76</v>
      </c>
      <c r="P11341" s="89" cm="1">
        <f t="array" ref="P113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42" spans="1:16" x14ac:dyDescent="0.25">
      <c r="A11342">
        <v>356</v>
      </c>
      <c r="B11342" s="110">
        <v>45910</v>
      </c>
      <c r="C11342" s="89">
        <v>3.4</v>
      </c>
      <c r="D11342" s="89">
        <v>15.3</v>
      </c>
      <c r="E11342" s="96">
        <v>1396</v>
      </c>
      <c r="F11342" s="89">
        <v>0.4</v>
      </c>
      <c r="G11342" s="89">
        <v>1007.3</v>
      </c>
      <c r="H11342">
        <v>0.81</v>
      </c>
      <c r="I11342" t="s">
        <v>28</v>
      </c>
      <c r="J11342">
        <v>0.8</v>
      </c>
      <c r="K11342">
        <v>9</v>
      </c>
      <c r="L11342">
        <v>2025</v>
      </c>
      <c r="M11342" t="s">
        <v>365</v>
      </c>
      <c r="N11342" s="89" cm="1">
        <f t="array" ref="N11342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1342" s="89">
        <f>_34_KNMI_Stations[[#This Row],[graaddagen]]*_34_KNMI_Stations[[#This Row],[Gewogen factor]]</f>
        <v>2.1599999999999997</v>
      </c>
      <c r="P11342" s="89" cm="1">
        <f t="array" ref="P113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43" spans="1:16" x14ac:dyDescent="0.25">
      <c r="A11343">
        <v>356</v>
      </c>
      <c r="B11343" s="110">
        <v>45911</v>
      </c>
      <c r="C11343" s="89">
        <v>5.6</v>
      </c>
      <c r="D11343" s="89">
        <v>15.5</v>
      </c>
      <c r="E11343" s="96">
        <v>1265</v>
      </c>
      <c r="F11343" s="89">
        <v>7.1</v>
      </c>
      <c r="G11343" s="89">
        <v>1005</v>
      </c>
      <c r="H11343">
        <v>0.81</v>
      </c>
      <c r="I11343" t="s">
        <v>28</v>
      </c>
      <c r="J11343">
        <v>0.8</v>
      </c>
      <c r="K11343">
        <v>9</v>
      </c>
      <c r="L11343">
        <v>2025</v>
      </c>
      <c r="M11343" t="s">
        <v>365</v>
      </c>
      <c r="N11343" s="89" cm="1">
        <f t="array" ref="N11343">IF(ISNUMBER(_34_KNMI_Stations[[#This Row],[Etmaal temperatuur °C]]),IF(_34_KNMI_Stations[[#This Row],[Etmaal temperatuur °C]]&lt;stookgrens[],stookgrens[]-_34_KNMI_Stations[[#This Row],[Etmaal temperatuur °C]],0),"")</f>
        <v>2.5</v>
      </c>
      <c r="O11343" s="89">
        <f>_34_KNMI_Stations[[#This Row],[graaddagen]]*_34_KNMI_Stations[[#This Row],[Gewogen factor]]</f>
        <v>2</v>
      </c>
      <c r="P11343" s="89" cm="1">
        <f t="array" ref="P113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44" spans="1:16" x14ac:dyDescent="0.25">
      <c r="A11344">
        <v>356</v>
      </c>
      <c r="B11344" s="110">
        <v>45912</v>
      </c>
      <c r="C11344" s="89">
        <v>5.6</v>
      </c>
      <c r="D11344" s="89">
        <v>14.5</v>
      </c>
      <c r="E11344" s="96">
        <v>1416</v>
      </c>
      <c r="F11344" s="89">
        <v>0.2</v>
      </c>
      <c r="G11344" s="89">
        <v>1012.6</v>
      </c>
      <c r="H11344">
        <v>0.76</v>
      </c>
      <c r="I11344" t="s">
        <v>28</v>
      </c>
      <c r="J11344">
        <v>0.8</v>
      </c>
      <c r="K11344">
        <v>9</v>
      </c>
      <c r="L11344">
        <v>2025</v>
      </c>
      <c r="M11344" t="s">
        <v>365</v>
      </c>
      <c r="N11344" s="89" cm="1">
        <f t="array" ref="N11344">IF(ISNUMBER(_34_KNMI_Stations[[#This Row],[Etmaal temperatuur °C]]),IF(_34_KNMI_Stations[[#This Row],[Etmaal temperatuur °C]]&lt;stookgrens[],stookgrens[]-_34_KNMI_Stations[[#This Row],[Etmaal temperatuur °C]],0),"")</f>
        <v>3.5</v>
      </c>
      <c r="O11344" s="89">
        <f>_34_KNMI_Stations[[#This Row],[graaddagen]]*_34_KNMI_Stations[[#This Row],[Gewogen factor]]</f>
        <v>2.8000000000000003</v>
      </c>
      <c r="P11344" s="89" cm="1">
        <f t="array" ref="P113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45" spans="1:16" x14ac:dyDescent="0.25">
      <c r="A11345">
        <v>356</v>
      </c>
      <c r="B11345" s="110">
        <v>45913</v>
      </c>
      <c r="C11345" s="89">
        <v>4.2</v>
      </c>
      <c r="D11345" s="89">
        <v>13.6</v>
      </c>
      <c r="E11345" s="96">
        <v>1049</v>
      </c>
      <c r="F11345" s="89">
        <v>19.899999999999999</v>
      </c>
      <c r="G11345" s="89">
        <v>1011.9</v>
      </c>
      <c r="H11345">
        <v>0.86</v>
      </c>
      <c r="I11345" t="s">
        <v>28</v>
      </c>
      <c r="J11345">
        <v>0.8</v>
      </c>
      <c r="K11345">
        <v>9</v>
      </c>
      <c r="L11345">
        <v>2025</v>
      </c>
      <c r="M11345" t="s">
        <v>365</v>
      </c>
      <c r="N11345" s="89" cm="1">
        <f t="array" ref="N11345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1345" s="89">
        <f>_34_KNMI_Stations[[#This Row],[graaddagen]]*_34_KNMI_Stations[[#This Row],[Gewogen factor]]</f>
        <v>3.5200000000000005</v>
      </c>
      <c r="P11345" s="89" cm="1">
        <f t="array" ref="P113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46" spans="1:16" x14ac:dyDescent="0.25">
      <c r="A11346">
        <v>356</v>
      </c>
      <c r="B11346" s="110">
        <v>45914</v>
      </c>
      <c r="C11346" s="89">
        <v>4.3</v>
      </c>
      <c r="D11346" s="89">
        <v>14.8</v>
      </c>
      <c r="E11346" s="96">
        <v>1398</v>
      </c>
      <c r="F11346" s="89">
        <v>5</v>
      </c>
      <c r="G11346" s="89">
        <v>1011.2</v>
      </c>
      <c r="H11346">
        <v>0.83</v>
      </c>
      <c r="I11346" t="s">
        <v>28</v>
      </c>
      <c r="J11346">
        <v>0.8</v>
      </c>
      <c r="K11346">
        <v>9</v>
      </c>
      <c r="L11346">
        <v>2025</v>
      </c>
      <c r="M11346" t="s">
        <v>365</v>
      </c>
      <c r="N11346" s="89" cm="1">
        <f t="array" ref="N11346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1346" s="89">
        <f>_34_KNMI_Stations[[#This Row],[graaddagen]]*_34_KNMI_Stations[[#This Row],[Gewogen factor]]</f>
        <v>2.5599999999999996</v>
      </c>
      <c r="P11346" s="89" cm="1">
        <f t="array" ref="P113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47" spans="1:16" x14ac:dyDescent="0.25">
      <c r="A11347">
        <v>356</v>
      </c>
      <c r="B11347" s="110">
        <v>45915</v>
      </c>
      <c r="C11347" s="89">
        <v>9.8000000000000007</v>
      </c>
      <c r="D11347" s="89">
        <v>17</v>
      </c>
      <c r="E11347" s="96">
        <v>1580</v>
      </c>
      <c r="F11347" s="89">
        <v>7.4</v>
      </c>
      <c r="G11347" s="89">
        <v>1006.2</v>
      </c>
      <c r="H11347">
        <v>0.74</v>
      </c>
      <c r="I11347" t="s">
        <v>28</v>
      </c>
      <c r="J11347">
        <v>0.8</v>
      </c>
      <c r="K11347">
        <v>9</v>
      </c>
      <c r="L11347">
        <v>2025</v>
      </c>
      <c r="M11347" t="s">
        <v>366</v>
      </c>
      <c r="N11347" s="89" cm="1">
        <f t="array" ref="N11347">IF(ISNUMBER(_34_KNMI_Stations[[#This Row],[Etmaal temperatuur °C]]),IF(_34_KNMI_Stations[[#This Row],[Etmaal temperatuur °C]]&lt;stookgrens[],stookgrens[]-_34_KNMI_Stations[[#This Row],[Etmaal temperatuur °C]],0),"")</f>
        <v>1</v>
      </c>
      <c r="O11347" s="89">
        <f>_34_KNMI_Stations[[#This Row],[graaddagen]]*_34_KNMI_Stations[[#This Row],[Gewogen factor]]</f>
        <v>0.8</v>
      </c>
      <c r="P11347" s="89" cm="1">
        <f t="array" ref="P113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48" spans="1:16" x14ac:dyDescent="0.25">
      <c r="A11348">
        <v>356</v>
      </c>
      <c r="B11348" s="110">
        <v>45916</v>
      </c>
      <c r="C11348" s="89">
        <v>7.5</v>
      </c>
      <c r="D11348" s="89">
        <v>14.8</v>
      </c>
      <c r="E11348" s="96">
        <v>827</v>
      </c>
      <c r="F11348" s="89">
        <v>8.6999999999999993</v>
      </c>
      <c r="G11348" s="89">
        <v>1014.9</v>
      </c>
      <c r="H11348">
        <v>0.82</v>
      </c>
      <c r="I11348" t="s">
        <v>28</v>
      </c>
      <c r="J11348">
        <v>0.8</v>
      </c>
      <c r="K11348">
        <v>9</v>
      </c>
      <c r="L11348">
        <v>2025</v>
      </c>
      <c r="M11348" t="s">
        <v>366</v>
      </c>
      <c r="N11348" s="89" cm="1">
        <f t="array" ref="N11348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1348" s="89">
        <f>_34_KNMI_Stations[[#This Row],[graaddagen]]*_34_KNMI_Stations[[#This Row],[Gewogen factor]]</f>
        <v>2.5599999999999996</v>
      </c>
      <c r="P11348" s="89" cm="1">
        <f t="array" ref="P113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49" spans="1:16" x14ac:dyDescent="0.25">
      <c r="A11349">
        <v>356</v>
      </c>
      <c r="B11349" s="110">
        <v>45917</v>
      </c>
      <c r="C11349" s="89">
        <v>5.4</v>
      </c>
      <c r="D11349" s="89">
        <v>15.3</v>
      </c>
      <c r="E11349" s="96">
        <v>457</v>
      </c>
      <c r="F11349" s="89">
        <v>0.5</v>
      </c>
      <c r="G11349" s="89">
        <v>1018.7</v>
      </c>
      <c r="H11349">
        <v>0.86</v>
      </c>
      <c r="I11349" t="s">
        <v>28</v>
      </c>
      <c r="J11349">
        <v>0.8</v>
      </c>
      <c r="K11349">
        <v>9</v>
      </c>
      <c r="L11349">
        <v>2025</v>
      </c>
      <c r="M11349" t="s">
        <v>366</v>
      </c>
      <c r="N11349" s="89" cm="1">
        <f t="array" ref="N11349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1349" s="89">
        <f>_34_KNMI_Stations[[#This Row],[graaddagen]]*_34_KNMI_Stations[[#This Row],[Gewogen factor]]</f>
        <v>2.1599999999999997</v>
      </c>
      <c r="P11349" s="89" cm="1">
        <f t="array" ref="P113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50" spans="1:16" x14ac:dyDescent="0.25">
      <c r="A11350">
        <v>356</v>
      </c>
      <c r="B11350" s="110">
        <v>45918</v>
      </c>
      <c r="C11350" s="89">
        <v>5.5</v>
      </c>
      <c r="D11350" s="89">
        <v>18.899999999999999</v>
      </c>
      <c r="E11350" s="96">
        <v>485</v>
      </c>
      <c r="F11350" s="89">
        <v>0</v>
      </c>
      <c r="G11350" s="89">
        <v>1020.6</v>
      </c>
      <c r="H11350">
        <v>0.83</v>
      </c>
      <c r="I11350" t="s">
        <v>28</v>
      </c>
      <c r="J11350">
        <v>0.8</v>
      </c>
      <c r="K11350">
        <v>9</v>
      </c>
      <c r="L11350">
        <v>2025</v>
      </c>
      <c r="M11350" t="s">
        <v>366</v>
      </c>
      <c r="N11350" s="89" cm="1">
        <f t="array" ref="N11350">IF(ISNUMBER(_34_KNMI_Stations[[#This Row],[Etmaal temperatuur °C]]),IF(_34_KNMI_Stations[[#This Row],[Etmaal temperatuur °C]]&lt;stookgrens[],stookgrens[]-_34_KNMI_Stations[[#This Row],[Etmaal temperatuur °C]],0),"")</f>
        <v>0</v>
      </c>
      <c r="O11350" s="89">
        <f>_34_KNMI_Stations[[#This Row],[graaddagen]]*_34_KNMI_Stations[[#This Row],[Gewogen factor]]</f>
        <v>0</v>
      </c>
      <c r="P11350" s="89" cm="1">
        <f t="array" ref="P11350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1351" spans="1:16" x14ac:dyDescent="0.25">
      <c r="A11351">
        <v>356</v>
      </c>
      <c r="B11351" s="110">
        <v>45919</v>
      </c>
      <c r="C11351" s="89">
        <v>2.9</v>
      </c>
      <c r="D11351" s="89">
        <v>19.2</v>
      </c>
      <c r="E11351" s="96">
        <v>1411</v>
      </c>
      <c r="F11351" s="89">
        <v>0</v>
      </c>
      <c r="G11351" s="89">
        <v>1020</v>
      </c>
      <c r="H11351">
        <v>0.78</v>
      </c>
      <c r="I11351" t="s">
        <v>28</v>
      </c>
      <c r="J11351">
        <v>0.8</v>
      </c>
      <c r="K11351">
        <v>9</v>
      </c>
      <c r="L11351">
        <v>2025</v>
      </c>
      <c r="M11351" t="s">
        <v>366</v>
      </c>
      <c r="N11351" s="89" cm="1">
        <f t="array" ref="N11351">IF(ISNUMBER(_34_KNMI_Stations[[#This Row],[Etmaal temperatuur °C]]),IF(_34_KNMI_Stations[[#This Row],[Etmaal temperatuur °C]]&lt;stookgrens[],stookgrens[]-_34_KNMI_Stations[[#This Row],[Etmaal temperatuur °C]],0),"")</f>
        <v>0</v>
      </c>
      <c r="O11351" s="89">
        <f>_34_KNMI_Stations[[#This Row],[graaddagen]]*_34_KNMI_Stations[[#This Row],[Gewogen factor]]</f>
        <v>0</v>
      </c>
      <c r="P11351" s="89" cm="1">
        <f t="array" ref="P11351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1352" spans="1:16" x14ac:dyDescent="0.25">
      <c r="A11352">
        <v>356</v>
      </c>
      <c r="B11352" s="110">
        <v>45920</v>
      </c>
      <c r="C11352" s="89">
        <v>3.3</v>
      </c>
      <c r="D11352" s="89">
        <v>19.399999999999999</v>
      </c>
      <c r="E11352" s="96">
        <v>586</v>
      </c>
      <c r="F11352" s="89">
        <v>7.9</v>
      </c>
      <c r="G11352" s="89">
        <v>1012</v>
      </c>
      <c r="H11352">
        <v>0.85</v>
      </c>
      <c r="I11352" t="s">
        <v>28</v>
      </c>
      <c r="J11352">
        <v>0.8</v>
      </c>
      <c r="K11352">
        <v>9</v>
      </c>
      <c r="L11352">
        <v>2025</v>
      </c>
      <c r="M11352" t="s">
        <v>366</v>
      </c>
      <c r="N11352" s="89" cm="1">
        <f t="array" ref="N11352">IF(ISNUMBER(_34_KNMI_Stations[[#This Row],[Etmaal temperatuur °C]]),IF(_34_KNMI_Stations[[#This Row],[Etmaal temperatuur °C]]&lt;stookgrens[],stookgrens[]-_34_KNMI_Stations[[#This Row],[Etmaal temperatuur °C]],0),"")</f>
        <v>0</v>
      </c>
      <c r="O11352" s="89">
        <f>_34_KNMI_Stations[[#This Row],[graaddagen]]*_34_KNMI_Stations[[#This Row],[Gewogen factor]]</f>
        <v>0</v>
      </c>
      <c r="P11352" s="89" cm="1">
        <f t="array" ref="P11352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1353" spans="1:16" x14ac:dyDescent="0.25">
      <c r="A11353">
        <v>356</v>
      </c>
      <c r="B11353" s="110">
        <v>45921</v>
      </c>
      <c r="C11353" s="89">
        <v>4.5999999999999996</v>
      </c>
      <c r="D11353" s="89">
        <v>13</v>
      </c>
      <c r="E11353" s="96">
        <v>835</v>
      </c>
      <c r="F11353" s="89">
        <v>0.1</v>
      </c>
      <c r="G11353" s="89">
        <v>1015.2</v>
      </c>
      <c r="H11353">
        <v>0.82</v>
      </c>
      <c r="I11353" t="s">
        <v>28</v>
      </c>
      <c r="J11353">
        <v>0.8</v>
      </c>
      <c r="K11353">
        <v>9</v>
      </c>
      <c r="L11353">
        <v>2025</v>
      </c>
      <c r="M11353" t="s">
        <v>366</v>
      </c>
      <c r="N11353" s="89" cm="1">
        <f t="array" ref="N11353">IF(ISNUMBER(_34_KNMI_Stations[[#This Row],[Etmaal temperatuur °C]]),IF(_34_KNMI_Stations[[#This Row],[Etmaal temperatuur °C]]&lt;stookgrens[],stookgrens[]-_34_KNMI_Stations[[#This Row],[Etmaal temperatuur °C]],0),"")</f>
        <v>5</v>
      </c>
      <c r="O11353" s="89">
        <f>_34_KNMI_Stations[[#This Row],[graaddagen]]*_34_KNMI_Stations[[#This Row],[Gewogen factor]]</f>
        <v>4</v>
      </c>
      <c r="P11353" s="89" cm="1">
        <f t="array" ref="P113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54" spans="1:16" x14ac:dyDescent="0.25">
      <c r="A11354">
        <v>356</v>
      </c>
      <c r="B11354" s="110">
        <v>45922</v>
      </c>
      <c r="C11354" s="89">
        <v>3</v>
      </c>
      <c r="D11354" s="89">
        <v>11.2</v>
      </c>
      <c r="E11354" s="96">
        <v>1375</v>
      </c>
      <c r="F11354" s="89">
        <v>0</v>
      </c>
      <c r="G11354" s="89">
        <v>1023.4</v>
      </c>
      <c r="H11354">
        <v>0.79</v>
      </c>
      <c r="I11354" t="s">
        <v>28</v>
      </c>
      <c r="J11354">
        <v>0.8</v>
      </c>
      <c r="K11354">
        <v>9</v>
      </c>
      <c r="L11354">
        <v>2025</v>
      </c>
      <c r="M11354" t="s">
        <v>367</v>
      </c>
      <c r="N11354" s="89" cm="1">
        <f t="array" ref="N11354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11354" s="89">
        <f>_34_KNMI_Stations[[#This Row],[graaddagen]]*_34_KNMI_Stations[[#This Row],[Gewogen factor]]</f>
        <v>5.4400000000000013</v>
      </c>
      <c r="P11354" s="89" cm="1">
        <f t="array" ref="P113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55" spans="1:16" x14ac:dyDescent="0.25">
      <c r="A11355">
        <v>356</v>
      </c>
      <c r="B11355" s="110">
        <v>45923</v>
      </c>
      <c r="C11355" s="89">
        <v>2.8</v>
      </c>
      <c r="D11355" s="89">
        <v>11.9</v>
      </c>
      <c r="E11355" s="96">
        <v>1172</v>
      </c>
      <c r="F11355" s="89">
        <v>0</v>
      </c>
      <c r="G11355" s="89">
        <v>1025.5</v>
      </c>
      <c r="H11355">
        <v>0.81</v>
      </c>
      <c r="I11355" t="s">
        <v>28</v>
      </c>
      <c r="J11355">
        <v>0.8</v>
      </c>
      <c r="K11355">
        <v>9</v>
      </c>
      <c r="L11355">
        <v>2025</v>
      </c>
      <c r="M11355" t="s">
        <v>367</v>
      </c>
      <c r="N11355" s="89" cm="1">
        <f t="array" ref="N11355">IF(ISNUMBER(_34_KNMI_Stations[[#This Row],[Etmaal temperatuur °C]]),IF(_34_KNMI_Stations[[#This Row],[Etmaal temperatuur °C]]&lt;stookgrens[],stookgrens[]-_34_KNMI_Stations[[#This Row],[Etmaal temperatuur °C]],0),"")</f>
        <v>6.1</v>
      </c>
      <c r="O11355" s="89">
        <f>_34_KNMI_Stations[[#This Row],[graaddagen]]*_34_KNMI_Stations[[#This Row],[Gewogen factor]]</f>
        <v>4.88</v>
      </c>
      <c r="P11355" s="89" cm="1">
        <f t="array" ref="P113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56" spans="1:16" x14ac:dyDescent="0.25">
      <c r="A11356">
        <v>356</v>
      </c>
      <c r="B11356" s="110">
        <v>45924</v>
      </c>
      <c r="C11356" s="89">
        <v>4.3</v>
      </c>
      <c r="D11356" s="89">
        <v>11.3</v>
      </c>
      <c r="E11356" s="96">
        <v>1197</v>
      </c>
      <c r="F11356" s="89">
        <v>0</v>
      </c>
      <c r="G11356" s="89">
        <v>1025.3</v>
      </c>
      <c r="H11356">
        <v>0.69</v>
      </c>
      <c r="I11356" t="s">
        <v>28</v>
      </c>
      <c r="J11356">
        <v>0.8</v>
      </c>
      <c r="K11356">
        <v>9</v>
      </c>
      <c r="L11356">
        <v>2025</v>
      </c>
      <c r="M11356" t="s">
        <v>367</v>
      </c>
      <c r="N11356" s="89" cm="1">
        <f t="array" ref="N11356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11356" s="89">
        <f>_34_KNMI_Stations[[#This Row],[graaddagen]]*_34_KNMI_Stations[[#This Row],[Gewogen factor]]</f>
        <v>5.3599999999999994</v>
      </c>
      <c r="P11356" s="89" cm="1">
        <f t="array" ref="P113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57" spans="1:16" x14ac:dyDescent="0.25">
      <c r="A11357">
        <v>356</v>
      </c>
      <c r="B11357" s="110">
        <v>45925</v>
      </c>
      <c r="C11357" s="89">
        <v>5.3</v>
      </c>
      <c r="D11357" s="89">
        <v>11.4</v>
      </c>
      <c r="E11357" s="96">
        <v>714</v>
      </c>
      <c r="F11357" s="89">
        <v>-0.1</v>
      </c>
      <c r="G11357" s="89">
        <v>1023.2</v>
      </c>
      <c r="H11357">
        <v>0.68</v>
      </c>
      <c r="I11357" t="s">
        <v>28</v>
      </c>
      <c r="J11357">
        <v>0.8</v>
      </c>
      <c r="K11357">
        <v>9</v>
      </c>
      <c r="L11357">
        <v>2025</v>
      </c>
      <c r="M11357" t="s">
        <v>367</v>
      </c>
      <c r="N11357" s="89" cm="1">
        <f t="array" ref="N11357">IF(ISNUMBER(_34_KNMI_Stations[[#This Row],[Etmaal temperatuur °C]]),IF(_34_KNMI_Stations[[#This Row],[Etmaal temperatuur °C]]&lt;stookgrens[],stookgrens[]-_34_KNMI_Stations[[#This Row],[Etmaal temperatuur °C]],0),"")</f>
        <v>6.6</v>
      </c>
      <c r="O11357" s="89">
        <f>_34_KNMI_Stations[[#This Row],[graaddagen]]*_34_KNMI_Stations[[#This Row],[Gewogen factor]]</f>
        <v>5.28</v>
      </c>
      <c r="P11357" s="89" cm="1">
        <f t="array" ref="P113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58" spans="1:16" x14ac:dyDescent="0.25">
      <c r="A11358">
        <v>356</v>
      </c>
      <c r="B11358" s="110">
        <v>45926</v>
      </c>
      <c r="C11358" s="89">
        <v>3</v>
      </c>
      <c r="D11358" s="89">
        <v>11.5</v>
      </c>
      <c r="E11358" s="96">
        <v>752</v>
      </c>
      <c r="F11358" s="89">
        <v>0</v>
      </c>
      <c r="G11358" s="89">
        <v>1022.4</v>
      </c>
      <c r="H11358">
        <v>0.8</v>
      </c>
      <c r="I11358" t="s">
        <v>28</v>
      </c>
      <c r="J11358">
        <v>0.8</v>
      </c>
      <c r="K11358">
        <v>9</v>
      </c>
      <c r="L11358">
        <v>2025</v>
      </c>
      <c r="M11358" t="s">
        <v>367</v>
      </c>
      <c r="N11358" s="89" cm="1">
        <f t="array" ref="N11358">IF(ISNUMBER(_34_KNMI_Stations[[#This Row],[Etmaal temperatuur °C]]),IF(_34_KNMI_Stations[[#This Row],[Etmaal temperatuur °C]]&lt;stookgrens[],stookgrens[]-_34_KNMI_Stations[[#This Row],[Etmaal temperatuur °C]],0),"")</f>
        <v>6.5</v>
      </c>
      <c r="O11358" s="89">
        <f>_34_KNMI_Stations[[#This Row],[graaddagen]]*_34_KNMI_Stations[[#This Row],[Gewogen factor]]</f>
        <v>5.2</v>
      </c>
      <c r="P11358" s="89" cm="1">
        <f t="array" ref="P113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59" spans="1:16" x14ac:dyDescent="0.25">
      <c r="A11359">
        <v>356</v>
      </c>
      <c r="B11359" s="110">
        <v>45927</v>
      </c>
      <c r="C11359" s="89">
        <v>2</v>
      </c>
      <c r="D11359" s="89">
        <v>12.1</v>
      </c>
      <c r="E11359" s="96">
        <v>713</v>
      </c>
      <c r="F11359" s="89">
        <v>0.1</v>
      </c>
      <c r="G11359" s="89">
        <v>1021.6</v>
      </c>
      <c r="H11359">
        <v>0.91</v>
      </c>
      <c r="I11359" t="s">
        <v>28</v>
      </c>
      <c r="J11359">
        <v>0.8</v>
      </c>
      <c r="K11359">
        <v>9</v>
      </c>
      <c r="L11359">
        <v>2025</v>
      </c>
      <c r="M11359" t="s">
        <v>367</v>
      </c>
      <c r="N11359" s="89" cm="1">
        <f t="array" ref="N11359">IF(ISNUMBER(_34_KNMI_Stations[[#This Row],[Etmaal temperatuur °C]]),IF(_34_KNMI_Stations[[#This Row],[Etmaal temperatuur °C]]&lt;stookgrens[],stookgrens[]-_34_KNMI_Stations[[#This Row],[Etmaal temperatuur °C]],0),"")</f>
        <v>5.9</v>
      </c>
      <c r="O11359" s="89">
        <f>_34_KNMI_Stations[[#This Row],[graaddagen]]*_34_KNMI_Stations[[#This Row],[Gewogen factor]]</f>
        <v>4.7200000000000006</v>
      </c>
      <c r="P11359" s="89" cm="1">
        <f t="array" ref="P113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60" spans="1:16" x14ac:dyDescent="0.25">
      <c r="A11360">
        <v>356</v>
      </c>
      <c r="B11360" s="110">
        <v>45928</v>
      </c>
      <c r="C11360" s="89">
        <v>1.3</v>
      </c>
      <c r="D11360" s="89">
        <v>11.9</v>
      </c>
      <c r="E11360" s="96">
        <v>1385</v>
      </c>
      <c r="F11360" s="89">
        <v>0</v>
      </c>
      <c r="G11360" s="89">
        <v>1022.4</v>
      </c>
      <c r="H11360">
        <v>0.85</v>
      </c>
      <c r="I11360" t="s">
        <v>28</v>
      </c>
      <c r="J11360">
        <v>0.8</v>
      </c>
      <c r="K11360">
        <v>9</v>
      </c>
      <c r="L11360">
        <v>2025</v>
      </c>
      <c r="M11360" t="s">
        <v>367</v>
      </c>
      <c r="N11360" s="89" cm="1">
        <f t="array" ref="N11360">IF(ISNUMBER(_34_KNMI_Stations[[#This Row],[Etmaal temperatuur °C]]),IF(_34_KNMI_Stations[[#This Row],[Etmaal temperatuur °C]]&lt;stookgrens[],stookgrens[]-_34_KNMI_Stations[[#This Row],[Etmaal temperatuur °C]],0),"")</f>
        <v>6.1</v>
      </c>
      <c r="O11360" s="89">
        <f>_34_KNMI_Stations[[#This Row],[graaddagen]]*_34_KNMI_Stations[[#This Row],[Gewogen factor]]</f>
        <v>4.88</v>
      </c>
      <c r="P11360" s="89" cm="1">
        <f t="array" ref="P113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61" spans="1:16" x14ac:dyDescent="0.25">
      <c r="A11361">
        <v>356</v>
      </c>
      <c r="B11361" s="110">
        <v>45929</v>
      </c>
      <c r="C11361" s="89">
        <v>1.8</v>
      </c>
      <c r="D11361" s="89">
        <v>12</v>
      </c>
      <c r="E11361" s="96">
        <v>1195</v>
      </c>
      <c r="F11361" s="89">
        <v>0</v>
      </c>
      <c r="G11361" s="89">
        <v>1023.2</v>
      </c>
      <c r="H11361">
        <v>0.86</v>
      </c>
      <c r="I11361" t="s">
        <v>28</v>
      </c>
      <c r="J11361">
        <v>0.8</v>
      </c>
      <c r="K11361">
        <v>9</v>
      </c>
      <c r="L11361">
        <v>2025</v>
      </c>
      <c r="M11361" t="s">
        <v>368</v>
      </c>
      <c r="N11361" s="89" cm="1">
        <f t="array" ref="N11361">IF(ISNUMBER(_34_KNMI_Stations[[#This Row],[Etmaal temperatuur °C]]),IF(_34_KNMI_Stations[[#This Row],[Etmaal temperatuur °C]]&lt;stookgrens[],stookgrens[]-_34_KNMI_Stations[[#This Row],[Etmaal temperatuur °C]],0),"")</f>
        <v>6</v>
      </c>
      <c r="O11361" s="89">
        <f>_34_KNMI_Stations[[#This Row],[graaddagen]]*_34_KNMI_Stations[[#This Row],[Gewogen factor]]</f>
        <v>4.8000000000000007</v>
      </c>
      <c r="P11361" s="89" cm="1">
        <f t="array" ref="P113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62" spans="1:16" x14ac:dyDescent="0.25">
      <c r="A11362">
        <v>356</v>
      </c>
      <c r="B11362" s="110">
        <v>45930</v>
      </c>
      <c r="C11362" s="89">
        <v>1.7</v>
      </c>
      <c r="D11362" s="89">
        <v>12.7</v>
      </c>
      <c r="E11362" s="96">
        <v>1149</v>
      </c>
      <c r="F11362" s="89">
        <v>0</v>
      </c>
      <c r="G11362" s="89"/>
      <c r="H11362">
        <v>0.86</v>
      </c>
      <c r="I11362" t="s">
        <v>28</v>
      </c>
      <c r="J11362">
        <v>0.8</v>
      </c>
      <c r="K11362">
        <v>9</v>
      </c>
      <c r="L11362">
        <v>2025</v>
      </c>
      <c r="M11362" t="s">
        <v>368</v>
      </c>
      <c r="N11362" s="89" cm="1">
        <f t="array" ref="N11362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11362" s="89">
        <f>_34_KNMI_Stations[[#This Row],[graaddagen]]*_34_KNMI_Stations[[#This Row],[Gewogen factor]]</f>
        <v>4.2400000000000011</v>
      </c>
      <c r="P11362" s="89" cm="1">
        <f t="array" ref="P113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63" spans="1:16" x14ac:dyDescent="0.25">
      <c r="A11363">
        <v>356</v>
      </c>
      <c r="B11363" s="110">
        <v>45931</v>
      </c>
      <c r="C11363" s="89">
        <v>2.2999999999999998</v>
      </c>
      <c r="D11363" s="89">
        <v>10.7</v>
      </c>
      <c r="E11363" s="96">
        <v>1368</v>
      </c>
      <c r="F11363" s="89">
        <v>0</v>
      </c>
      <c r="G11363" s="89"/>
      <c r="H11363">
        <v>0.77</v>
      </c>
      <c r="I11363" t="s">
        <v>28</v>
      </c>
      <c r="J11363">
        <v>1</v>
      </c>
      <c r="K11363">
        <v>10</v>
      </c>
      <c r="L11363">
        <v>2025</v>
      </c>
      <c r="M11363" t="s">
        <v>368</v>
      </c>
      <c r="N11363" s="89" cm="1">
        <f t="array" ref="N11363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1363" s="89">
        <f>_34_KNMI_Stations[[#This Row],[graaddagen]]*_34_KNMI_Stations[[#This Row],[Gewogen factor]]</f>
        <v>7.3000000000000007</v>
      </c>
      <c r="P11363" s="89" cm="1">
        <f t="array" ref="P113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64" spans="1:16" x14ac:dyDescent="0.25">
      <c r="A11364">
        <v>356</v>
      </c>
      <c r="B11364" s="110">
        <v>45932</v>
      </c>
      <c r="C11364" s="89">
        <v>3.2</v>
      </c>
      <c r="D11364" s="89">
        <v>11.6</v>
      </c>
      <c r="E11364" s="96">
        <v>1018</v>
      </c>
      <c r="F11364" s="89">
        <v>0</v>
      </c>
      <c r="G11364" s="89"/>
      <c r="H11364">
        <v>0.74</v>
      </c>
      <c r="I11364" t="s">
        <v>28</v>
      </c>
      <c r="J11364">
        <v>1</v>
      </c>
      <c r="K11364">
        <v>10</v>
      </c>
      <c r="L11364">
        <v>2025</v>
      </c>
      <c r="M11364" t="s">
        <v>368</v>
      </c>
      <c r="N11364" s="89" cm="1">
        <f t="array" ref="N11364">IF(ISNUMBER(_34_KNMI_Stations[[#This Row],[Etmaal temperatuur °C]]),IF(_34_KNMI_Stations[[#This Row],[Etmaal temperatuur °C]]&lt;stookgrens[],stookgrens[]-_34_KNMI_Stations[[#This Row],[Etmaal temperatuur °C]],0),"")</f>
        <v>6.4</v>
      </c>
      <c r="O11364" s="89">
        <f>_34_KNMI_Stations[[#This Row],[graaddagen]]*_34_KNMI_Stations[[#This Row],[Gewogen factor]]</f>
        <v>6.4</v>
      </c>
      <c r="P11364" s="89" cm="1">
        <f t="array" ref="P113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65" spans="1:16" x14ac:dyDescent="0.25">
      <c r="A11365">
        <v>356</v>
      </c>
      <c r="B11365" s="110">
        <v>45933</v>
      </c>
      <c r="C11365" s="89">
        <v>5.3</v>
      </c>
      <c r="D11365" s="89">
        <v>11.7</v>
      </c>
      <c r="E11365" s="96">
        <v>348</v>
      </c>
      <c r="F11365" s="89">
        <v>7.5</v>
      </c>
      <c r="G11365" s="89">
        <v>1014.4</v>
      </c>
      <c r="H11365">
        <v>0.8</v>
      </c>
      <c r="I11365" t="s">
        <v>28</v>
      </c>
      <c r="J11365">
        <v>1</v>
      </c>
      <c r="K11365">
        <v>10</v>
      </c>
      <c r="L11365">
        <v>2025</v>
      </c>
      <c r="M11365" t="s">
        <v>368</v>
      </c>
      <c r="N11365" s="89" cm="1">
        <f t="array" ref="N11365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1365" s="89">
        <f>_34_KNMI_Stations[[#This Row],[graaddagen]]*_34_KNMI_Stations[[#This Row],[Gewogen factor]]</f>
        <v>6.3000000000000007</v>
      </c>
      <c r="P11365" s="89" cm="1">
        <f t="array" ref="P113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66" spans="1:16" x14ac:dyDescent="0.25">
      <c r="A11366">
        <v>356</v>
      </c>
      <c r="B11366" s="110">
        <v>45934</v>
      </c>
      <c r="C11366" s="89">
        <v>9.3000000000000007</v>
      </c>
      <c r="D11366" s="89">
        <v>13.5</v>
      </c>
      <c r="E11366" s="96">
        <v>851</v>
      </c>
      <c r="F11366" s="89">
        <v>19.8</v>
      </c>
      <c r="G11366" s="89">
        <v>998.6</v>
      </c>
      <c r="H11366">
        <v>0.82</v>
      </c>
      <c r="I11366" t="s">
        <v>28</v>
      </c>
      <c r="J11366">
        <v>1</v>
      </c>
      <c r="K11366">
        <v>10</v>
      </c>
      <c r="L11366">
        <v>2025</v>
      </c>
      <c r="M11366" t="s">
        <v>368</v>
      </c>
      <c r="N11366" s="89" cm="1">
        <f t="array" ref="N11366">IF(ISNUMBER(_34_KNMI_Stations[[#This Row],[Etmaal temperatuur °C]]),IF(_34_KNMI_Stations[[#This Row],[Etmaal temperatuur °C]]&lt;stookgrens[],stookgrens[]-_34_KNMI_Stations[[#This Row],[Etmaal temperatuur °C]],0),"")</f>
        <v>4.5</v>
      </c>
      <c r="O11366" s="89">
        <f>_34_KNMI_Stations[[#This Row],[graaddagen]]*_34_KNMI_Stations[[#This Row],[Gewogen factor]]</f>
        <v>4.5</v>
      </c>
      <c r="P11366" s="89" cm="1">
        <f t="array" ref="P113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67" spans="1:16" x14ac:dyDescent="0.25">
      <c r="A11367">
        <v>356</v>
      </c>
      <c r="B11367" s="110">
        <v>45935</v>
      </c>
      <c r="C11367" s="89">
        <v>6.3</v>
      </c>
      <c r="D11367" s="89">
        <v>11.2</v>
      </c>
      <c r="E11367" s="96">
        <v>558</v>
      </c>
      <c r="F11367" s="89">
        <v>4.2</v>
      </c>
      <c r="G11367" s="89">
        <v>1011.5</v>
      </c>
      <c r="H11367">
        <v>0.83</v>
      </c>
      <c r="I11367" t="s">
        <v>28</v>
      </c>
      <c r="J11367">
        <v>1</v>
      </c>
      <c r="K11367">
        <v>10</v>
      </c>
      <c r="L11367">
        <v>2025</v>
      </c>
      <c r="M11367" t="s">
        <v>368</v>
      </c>
      <c r="N11367" s="89" cm="1">
        <f t="array" ref="N11367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11367" s="89">
        <f>_34_KNMI_Stations[[#This Row],[graaddagen]]*_34_KNMI_Stations[[#This Row],[Gewogen factor]]</f>
        <v>6.8000000000000007</v>
      </c>
      <c r="P11367" s="89" cm="1">
        <f t="array" ref="P113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68" spans="1:16" x14ac:dyDescent="0.25">
      <c r="A11368">
        <v>356</v>
      </c>
      <c r="B11368" s="110">
        <v>45936</v>
      </c>
      <c r="C11368" s="89">
        <v>4</v>
      </c>
      <c r="D11368" s="89">
        <v>13.6</v>
      </c>
      <c r="E11368" s="96">
        <v>272</v>
      </c>
      <c r="F11368" s="89">
        <v>0.6</v>
      </c>
      <c r="G11368" s="89">
        <v>1022.4</v>
      </c>
      <c r="H11368">
        <v>0.9</v>
      </c>
      <c r="I11368" t="s">
        <v>28</v>
      </c>
      <c r="J11368">
        <v>1</v>
      </c>
      <c r="K11368">
        <v>10</v>
      </c>
      <c r="L11368">
        <v>2025</v>
      </c>
      <c r="M11368" t="s">
        <v>369</v>
      </c>
      <c r="N11368" s="89" cm="1">
        <f t="array" ref="N11368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1368" s="89">
        <f>_34_KNMI_Stations[[#This Row],[graaddagen]]*_34_KNMI_Stations[[#This Row],[Gewogen factor]]</f>
        <v>4.4000000000000004</v>
      </c>
      <c r="P11368" s="89" cm="1">
        <f t="array" ref="P113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69" spans="1:16" x14ac:dyDescent="0.25">
      <c r="A11369">
        <v>356</v>
      </c>
      <c r="B11369" s="110">
        <v>45937</v>
      </c>
      <c r="C11369" s="89">
        <v>3.7</v>
      </c>
      <c r="D11369" s="89">
        <v>14.7</v>
      </c>
      <c r="E11369" s="96">
        <v>458</v>
      </c>
      <c r="F11369" s="89">
        <v>-0.1</v>
      </c>
      <c r="G11369" s="89">
        <v>1024.3</v>
      </c>
      <c r="H11369">
        <v>0.94</v>
      </c>
      <c r="I11369" t="s">
        <v>28</v>
      </c>
      <c r="J11369">
        <v>1</v>
      </c>
      <c r="K11369">
        <v>10</v>
      </c>
      <c r="L11369">
        <v>2025</v>
      </c>
      <c r="M11369" t="s">
        <v>369</v>
      </c>
      <c r="N11369" s="89" cm="1">
        <f t="array" ref="N11369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11369" s="89">
        <f>_34_KNMI_Stations[[#This Row],[graaddagen]]*_34_KNMI_Stations[[#This Row],[Gewogen factor]]</f>
        <v>3.3000000000000007</v>
      </c>
      <c r="P11369" s="89" cm="1">
        <f t="array" ref="P113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70" spans="1:16" x14ac:dyDescent="0.25">
      <c r="A11370">
        <v>356</v>
      </c>
      <c r="B11370" s="110">
        <v>45938</v>
      </c>
      <c r="C11370" s="89">
        <v>2.8</v>
      </c>
      <c r="D11370" s="89">
        <v>14.2</v>
      </c>
      <c r="E11370" s="96">
        <v>420</v>
      </c>
      <c r="F11370" s="89">
        <v>0.1</v>
      </c>
      <c r="G11370" s="89">
        <v>1022.5</v>
      </c>
      <c r="H11370">
        <v>0.94</v>
      </c>
      <c r="I11370" t="s">
        <v>28</v>
      </c>
      <c r="J11370">
        <v>1</v>
      </c>
      <c r="K11370">
        <v>10</v>
      </c>
      <c r="L11370">
        <v>2025</v>
      </c>
      <c r="M11370" t="s">
        <v>369</v>
      </c>
      <c r="N11370" s="89" cm="1">
        <f t="array" ref="N11370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1370" s="89">
        <f>_34_KNMI_Stations[[#This Row],[graaddagen]]*_34_KNMI_Stations[[#This Row],[Gewogen factor]]</f>
        <v>3.8000000000000007</v>
      </c>
      <c r="P11370" s="89" cm="1">
        <f t="array" ref="P113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71" spans="1:16" x14ac:dyDescent="0.25">
      <c r="A11371">
        <v>356</v>
      </c>
      <c r="B11371" s="110">
        <v>45939</v>
      </c>
      <c r="C11371" s="89">
        <v>2.4</v>
      </c>
      <c r="D11371" s="89">
        <v>12.9</v>
      </c>
      <c r="E11371" s="96">
        <v>855</v>
      </c>
      <c r="F11371" s="89">
        <v>0</v>
      </c>
      <c r="G11371" s="89">
        <v>1026.4000000000001</v>
      </c>
      <c r="H11371">
        <v>0.86</v>
      </c>
      <c r="I11371" t="s">
        <v>28</v>
      </c>
      <c r="J11371">
        <v>1</v>
      </c>
      <c r="K11371">
        <v>10</v>
      </c>
      <c r="L11371">
        <v>2025</v>
      </c>
      <c r="M11371" t="s">
        <v>369</v>
      </c>
      <c r="N11371" s="89" cm="1">
        <f t="array" ref="N11371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1371" s="89">
        <f>_34_KNMI_Stations[[#This Row],[graaddagen]]*_34_KNMI_Stations[[#This Row],[Gewogen factor]]</f>
        <v>5.0999999999999996</v>
      </c>
      <c r="P11371" s="89" cm="1">
        <f t="array" ref="P113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72" spans="1:16" x14ac:dyDescent="0.25">
      <c r="A11372">
        <v>356</v>
      </c>
      <c r="B11372" s="110">
        <v>45940</v>
      </c>
      <c r="C11372" s="89">
        <v>2.5</v>
      </c>
      <c r="D11372" s="89">
        <v>14.6</v>
      </c>
      <c r="E11372" s="96">
        <v>570</v>
      </c>
      <c r="F11372" s="89">
        <v>0</v>
      </c>
      <c r="G11372" s="89">
        <v>1032.5</v>
      </c>
      <c r="H11372">
        <v>0.88</v>
      </c>
      <c r="I11372" t="s">
        <v>28</v>
      </c>
      <c r="J11372">
        <v>1</v>
      </c>
      <c r="K11372">
        <v>10</v>
      </c>
      <c r="L11372">
        <v>2025</v>
      </c>
      <c r="M11372" t="s">
        <v>369</v>
      </c>
      <c r="N11372" s="89" cm="1">
        <f t="array" ref="N11372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1372" s="89">
        <f>_34_KNMI_Stations[[#This Row],[graaddagen]]*_34_KNMI_Stations[[#This Row],[Gewogen factor]]</f>
        <v>3.4000000000000004</v>
      </c>
      <c r="P11372" s="89" cm="1">
        <f t="array" ref="P113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73" spans="1:16" x14ac:dyDescent="0.25">
      <c r="A11373">
        <v>356</v>
      </c>
      <c r="B11373" s="110">
        <v>45941</v>
      </c>
      <c r="C11373" s="89">
        <v>1.5</v>
      </c>
      <c r="D11373" s="89">
        <v>14.1</v>
      </c>
      <c r="E11373" s="96">
        <v>275</v>
      </c>
      <c r="F11373" s="89">
        <v>0</v>
      </c>
      <c r="G11373" s="89">
        <v>1033.7</v>
      </c>
      <c r="H11373">
        <v>0.89</v>
      </c>
      <c r="I11373" t="s">
        <v>28</v>
      </c>
      <c r="J11373">
        <v>1</v>
      </c>
      <c r="K11373">
        <v>10</v>
      </c>
      <c r="L11373">
        <v>2025</v>
      </c>
      <c r="M11373" t="s">
        <v>369</v>
      </c>
      <c r="N11373" s="89" cm="1">
        <f t="array" ref="N11373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1373" s="89">
        <f>_34_KNMI_Stations[[#This Row],[graaddagen]]*_34_KNMI_Stations[[#This Row],[Gewogen factor]]</f>
        <v>3.9000000000000004</v>
      </c>
      <c r="P11373" s="89" cm="1">
        <f t="array" ref="P113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74" spans="1:16" x14ac:dyDescent="0.25">
      <c r="A11374">
        <v>356</v>
      </c>
      <c r="B11374" s="110">
        <v>45942</v>
      </c>
      <c r="C11374" s="89">
        <v>1.7</v>
      </c>
      <c r="D11374" s="89">
        <v>14.2</v>
      </c>
      <c r="E11374" s="96">
        <v>588</v>
      </c>
      <c r="F11374" s="89">
        <v>0</v>
      </c>
      <c r="G11374" s="89">
        <v>1030.7</v>
      </c>
      <c r="H11374">
        <v>0.9</v>
      </c>
      <c r="I11374" t="s">
        <v>28</v>
      </c>
      <c r="J11374">
        <v>1</v>
      </c>
      <c r="K11374">
        <v>10</v>
      </c>
      <c r="L11374">
        <v>2025</v>
      </c>
      <c r="M11374" t="s">
        <v>369</v>
      </c>
      <c r="N11374" s="89" cm="1">
        <f t="array" ref="N11374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1374" s="89">
        <f>_34_KNMI_Stations[[#This Row],[graaddagen]]*_34_KNMI_Stations[[#This Row],[Gewogen factor]]</f>
        <v>3.8000000000000007</v>
      </c>
      <c r="P11374" s="89" cm="1">
        <f t="array" ref="P113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75" spans="1:16" x14ac:dyDescent="0.25">
      <c r="A11375">
        <v>356</v>
      </c>
      <c r="B11375" s="110">
        <v>45943</v>
      </c>
      <c r="C11375" s="89">
        <v>2.1</v>
      </c>
      <c r="D11375" s="89">
        <v>13.8</v>
      </c>
      <c r="E11375" s="96">
        <v>520</v>
      </c>
      <c r="F11375" s="89">
        <v>-0.1</v>
      </c>
      <c r="G11375" s="89">
        <v>1028.4000000000001</v>
      </c>
      <c r="H11375">
        <v>0.92</v>
      </c>
      <c r="I11375" t="s">
        <v>28</v>
      </c>
      <c r="J11375">
        <v>1</v>
      </c>
      <c r="K11375">
        <v>10</v>
      </c>
      <c r="L11375">
        <v>2025</v>
      </c>
      <c r="M11375" t="s">
        <v>370</v>
      </c>
      <c r="N11375" s="89" cm="1">
        <f t="array" ref="N11375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1375" s="89">
        <f>_34_KNMI_Stations[[#This Row],[graaddagen]]*_34_KNMI_Stations[[#This Row],[Gewogen factor]]</f>
        <v>4.1999999999999993</v>
      </c>
      <c r="P11375" s="89" cm="1">
        <f t="array" ref="P113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76" spans="1:16" x14ac:dyDescent="0.25">
      <c r="A11376">
        <v>356</v>
      </c>
      <c r="B11376" s="110">
        <v>45944</v>
      </c>
      <c r="C11376" s="89">
        <v>1.5</v>
      </c>
      <c r="D11376" s="89">
        <v>13</v>
      </c>
      <c r="E11376" s="96">
        <v>422</v>
      </c>
      <c r="F11376" s="89">
        <v>-0.1</v>
      </c>
      <c r="G11376" s="89">
        <v>1027.4000000000001</v>
      </c>
      <c r="H11376">
        <v>0.91</v>
      </c>
      <c r="I11376" t="s">
        <v>28</v>
      </c>
      <c r="J11376">
        <v>1</v>
      </c>
      <c r="K11376">
        <v>10</v>
      </c>
      <c r="L11376">
        <v>2025</v>
      </c>
      <c r="M11376" t="s">
        <v>370</v>
      </c>
      <c r="N11376" s="89" cm="1">
        <f t="array" ref="N11376">IF(ISNUMBER(_34_KNMI_Stations[[#This Row],[Etmaal temperatuur °C]]),IF(_34_KNMI_Stations[[#This Row],[Etmaal temperatuur °C]]&lt;stookgrens[],stookgrens[]-_34_KNMI_Stations[[#This Row],[Etmaal temperatuur °C]],0),"")</f>
        <v>5</v>
      </c>
      <c r="O11376" s="89">
        <f>_34_KNMI_Stations[[#This Row],[graaddagen]]*_34_KNMI_Stations[[#This Row],[Gewogen factor]]</f>
        <v>5</v>
      </c>
      <c r="P11376" s="89" cm="1">
        <f t="array" ref="P113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77" spans="1:16" x14ac:dyDescent="0.25">
      <c r="A11377">
        <v>356</v>
      </c>
      <c r="B11377" s="110">
        <v>45945</v>
      </c>
      <c r="C11377" s="89">
        <v>1.4</v>
      </c>
      <c r="D11377" s="89">
        <v>12.2</v>
      </c>
      <c r="E11377" s="96">
        <v>256</v>
      </c>
      <c r="F11377" s="89">
        <v>0.3</v>
      </c>
      <c r="G11377" s="89">
        <v>1027.3</v>
      </c>
      <c r="H11377">
        <v>0.96</v>
      </c>
      <c r="I11377" t="s">
        <v>28</v>
      </c>
      <c r="J11377">
        <v>1</v>
      </c>
      <c r="K11377">
        <v>10</v>
      </c>
      <c r="L11377">
        <v>2025</v>
      </c>
      <c r="M11377" t="s">
        <v>370</v>
      </c>
      <c r="N11377" s="89" cm="1">
        <f t="array" ref="N11377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1377" s="89">
        <f>_34_KNMI_Stations[[#This Row],[graaddagen]]*_34_KNMI_Stations[[#This Row],[Gewogen factor]]</f>
        <v>5.8000000000000007</v>
      </c>
      <c r="P11377" s="89" cm="1">
        <f t="array" ref="P113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78" spans="1:16" x14ac:dyDescent="0.25">
      <c r="A11378">
        <v>356</v>
      </c>
      <c r="B11378" s="110">
        <v>45946</v>
      </c>
      <c r="C11378" s="89">
        <v>1.9</v>
      </c>
      <c r="D11378" s="89">
        <v>11.5</v>
      </c>
      <c r="E11378" s="96">
        <v>500</v>
      </c>
      <c r="F11378" s="89">
        <v>0.2</v>
      </c>
      <c r="G11378" s="89">
        <v>1025.7</v>
      </c>
      <c r="H11378">
        <v>0.93</v>
      </c>
      <c r="I11378" t="s">
        <v>28</v>
      </c>
      <c r="J11378">
        <v>1</v>
      </c>
      <c r="K11378">
        <v>10</v>
      </c>
      <c r="L11378">
        <v>2025</v>
      </c>
      <c r="M11378" t="s">
        <v>370</v>
      </c>
      <c r="N11378" s="89" cm="1">
        <f t="array" ref="N11378">IF(ISNUMBER(_34_KNMI_Stations[[#This Row],[Etmaal temperatuur °C]]),IF(_34_KNMI_Stations[[#This Row],[Etmaal temperatuur °C]]&lt;stookgrens[],stookgrens[]-_34_KNMI_Stations[[#This Row],[Etmaal temperatuur °C]],0),"")</f>
        <v>6.5</v>
      </c>
      <c r="O11378" s="89">
        <f>_34_KNMI_Stations[[#This Row],[graaddagen]]*_34_KNMI_Stations[[#This Row],[Gewogen factor]]</f>
        <v>6.5</v>
      </c>
      <c r="P11378" s="89" cm="1">
        <f t="array" ref="P113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79" spans="1:16" x14ac:dyDescent="0.25">
      <c r="A11379">
        <v>356</v>
      </c>
      <c r="B11379" s="110">
        <v>45947</v>
      </c>
      <c r="C11379" s="89">
        <v>1.7</v>
      </c>
      <c r="D11379" s="89">
        <v>11.7</v>
      </c>
      <c r="E11379" s="96">
        <v>439</v>
      </c>
      <c r="F11379" s="89">
        <v>0</v>
      </c>
      <c r="G11379" s="89">
        <v>1025.2</v>
      </c>
      <c r="H11379">
        <v>0.9</v>
      </c>
      <c r="I11379" t="s">
        <v>28</v>
      </c>
      <c r="J11379">
        <v>1</v>
      </c>
      <c r="K11379">
        <v>10</v>
      </c>
      <c r="L11379">
        <v>2025</v>
      </c>
      <c r="M11379" t="s">
        <v>370</v>
      </c>
      <c r="N11379" s="89" cm="1">
        <f t="array" ref="N11379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1379" s="89">
        <f>_34_KNMI_Stations[[#This Row],[graaddagen]]*_34_KNMI_Stations[[#This Row],[Gewogen factor]]</f>
        <v>6.3000000000000007</v>
      </c>
      <c r="P11379" s="89" cm="1">
        <f t="array" ref="P113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80" spans="1:16" x14ac:dyDescent="0.25">
      <c r="A11380">
        <v>356</v>
      </c>
      <c r="B11380" s="110">
        <v>45948</v>
      </c>
      <c r="C11380" s="89">
        <v>3.2</v>
      </c>
      <c r="D11380" s="89">
        <v>9.9</v>
      </c>
      <c r="E11380" s="96">
        <v>819</v>
      </c>
      <c r="F11380" s="89">
        <v>0</v>
      </c>
      <c r="G11380" s="89">
        <v>1025.3</v>
      </c>
      <c r="H11380">
        <v>0.81</v>
      </c>
      <c r="I11380" t="s">
        <v>28</v>
      </c>
      <c r="J11380">
        <v>1</v>
      </c>
      <c r="K11380">
        <v>10</v>
      </c>
      <c r="L11380">
        <v>2025</v>
      </c>
      <c r="M11380" t="s">
        <v>370</v>
      </c>
      <c r="N11380" s="89" cm="1">
        <f t="array" ref="N11380">IF(ISNUMBER(_34_KNMI_Stations[[#This Row],[Etmaal temperatuur °C]]),IF(_34_KNMI_Stations[[#This Row],[Etmaal temperatuur °C]]&lt;stookgrens[],stookgrens[]-_34_KNMI_Stations[[#This Row],[Etmaal temperatuur °C]],0),"")</f>
        <v>8.1</v>
      </c>
      <c r="O11380" s="89">
        <f>_34_KNMI_Stations[[#This Row],[graaddagen]]*_34_KNMI_Stations[[#This Row],[Gewogen factor]]</f>
        <v>8.1</v>
      </c>
      <c r="P11380" s="89" cm="1">
        <f t="array" ref="P113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81" spans="1:16" x14ac:dyDescent="0.25">
      <c r="A11381">
        <v>356</v>
      </c>
      <c r="B11381" s="110">
        <v>45949</v>
      </c>
      <c r="C11381" s="89">
        <v>4.2</v>
      </c>
      <c r="D11381" s="89">
        <v>10.7</v>
      </c>
      <c r="E11381" s="96">
        <v>640</v>
      </c>
      <c r="F11381" s="89">
        <v>0.9</v>
      </c>
      <c r="G11381" s="89">
        <v>1010.6</v>
      </c>
      <c r="H11381">
        <v>0.82</v>
      </c>
      <c r="I11381" t="s">
        <v>28</v>
      </c>
      <c r="J11381">
        <v>1</v>
      </c>
      <c r="K11381">
        <v>10</v>
      </c>
      <c r="L11381">
        <v>2025</v>
      </c>
      <c r="M11381" t="s">
        <v>370</v>
      </c>
      <c r="N11381" s="89" cm="1">
        <f t="array" ref="N11381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1381" s="89">
        <f>_34_KNMI_Stations[[#This Row],[graaddagen]]*_34_KNMI_Stations[[#This Row],[Gewogen factor]]</f>
        <v>7.3000000000000007</v>
      </c>
      <c r="P11381" s="89" cm="1">
        <f t="array" ref="P113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82" spans="1:16" x14ac:dyDescent="0.25">
      <c r="A11382">
        <v>356</v>
      </c>
      <c r="B11382" s="110">
        <v>45950</v>
      </c>
      <c r="C11382" s="89">
        <v>5</v>
      </c>
      <c r="D11382" s="89">
        <v>14.8</v>
      </c>
      <c r="E11382" s="96">
        <v>499</v>
      </c>
      <c r="F11382" s="89">
        <v>5.7</v>
      </c>
      <c r="G11382" s="89">
        <v>995.4</v>
      </c>
      <c r="H11382">
        <v>0.87</v>
      </c>
      <c r="I11382" t="s">
        <v>28</v>
      </c>
      <c r="J11382">
        <v>1</v>
      </c>
      <c r="K11382">
        <v>10</v>
      </c>
      <c r="L11382">
        <v>2025</v>
      </c>
      <c r="M11382" t="s">
        <v>371</v>
      </c>
      <c r="N11382" s="89" cm="1">
        <f t="array" ref="N11382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1382" s="89">
        <f>_34_KNMI_Stations[[#This Row],[graaddagen]]*_34_KNMI_Stations[[#This Row],[Gewogen factor]]</f>
        <v>3.1999999999999993</v>
      </c>
      <c r="P11382" s="89" cm="1">
        <f t="array" ref="P113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83" spans="1:16" x14ac:dyDescent="0.25">
      <c r="A11383">
        <v>356</v>
      </c>
      <c r="B11383" s="110">
        <v>45951</v>
      </c>
      <c r="C11383" s="89">
        <v>5.9</v>
      </c>
      <c r="D11383" s="89">
        <v>13.5</v>
      </c>
      <c r="E11383" s="96">
        <v>501</v>
      </c>
      <c r="F11383" s="89">
        <v>6.9</v>
      </c>
      <c r="G11383" s="89">
        <v>993</v>
      </c>
      <c r="H11383">
        <v>0.91</v>
      </c>
      <c r="I11383" t="s">
        <v>28</v>
      </c>
      <c r="J11383">
        <v>1</v>
      </c>
      <c r="K11383">
        <v>10</v>
      </c>
      <c r="L11383">
        <v>2025</v>
      </c>
      <c r="M11383" t="s">
        <v>371</v>
      </c>
      <c r="N11383" s="89" cm="1">
        <f t="array" ref="N11383">IF(ISNUMBER(_34_KNMI_Stations[[#This Row],[Etmaal temperatuur °C]]),IF(_34_KNMI_Stations[[#This Row],[Etmaal temperatuur °C]]&lt;stookgrens[],stookgrens[]-_34_KNMI_Stations[[#This Row],[Etmaal temperatuur °C]],0),"")</f>
        <v>4.5</v>
      </c>
      <c r="O11383" s="89">
        <f>_34_KNMI_Stations[[#This Row],[graaddagen]]*_34_KNMI_Stations[[#This Row],[Gewogen factor]]</f>
        <v>4.5</v>
      </c>
      <c r="P11383" s="89" cm="1">
        <f t="array" ref="P113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84" spans="1:16" x14ac:dyDescent="0.25">
      <c r="A11384">
        <v>356</v>
      </c>
      <c r="B11384" s="110">
        <v>45952</v>
      </c>
      <c r="C11384" s="89">
        <v>3.5</v>
      </c>
      <c r="D11384" s="89">
        <v>12.5</v>
      </c>
      <c r="E11384" s="96">
        <v>563</v>
      </c>
      <c r="F11384" s="89">
        <v>0.3</v>
      </c>
      <c r="G11384" s="89">
        <v>996.4</v>
      </c>
      <c r="H11384">
        <v>0.91</v>
      </c>
      <c r="I11384" t="s">
        <v>28</v>
      </c>
      <c r="J11384">
        <v>1</v>
      </c>
      <c r="K11384">
        <v>10</v>
      </c>
      <c r="L11384">
        <v>2025</v>
      </c>
      <c r="M11384" t="s">
        <v>371</v>
      </c>
      <c r="N11384" s="89" cm="1">
        <f t="array" ref="N11384">IF(ISNUMBER(_34_KNMI_Stations[[#This Row],[Etmaal temperatuur °C]]),IF(_34_KNMI_Stations[[#This Row],[Etmaal temperatuur °C]]&lt;stookgrens[],stookgrens[]-_34_KNMI_Stations[[#This Row],[Etmaal temperatuur °C]],0),"")</f>
        <v>5.5</v>
      </c>
      <c r="O11384" s="89">
        <f>_34_KNMI_Stations[[#This Row],[graaddagen]]*_34_KNMI_Stations[[#This Row],[Gewogen factor]]</f>
        <v>5.5</v>
      </c>
      <c r="P11384" s="89" cm="1">
        <f t="array" ref="P113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85" spans="1:16" x14ac:dyDescent="0.25">
      <c r="A11385">
        <v>356</v>
      </c>
      <c r="B11385" s="110">
        <v>45953</v>
      </c>
      <c r="C11385" s="89">
        <v>8</v>
      </c>
      <c r="D11385" s="89">
        <v>12</v>
      </c>
      <c r="E11385" s="96">
        <v>286</v>
      </c>
      <c r="F11385" s="89">
        <v>17.399999999999999</v>
      </c>
      <c r="G11385" s="89">
        <v>981.5</v>
      </c>
      <c r="H11385">
        <v>0.87</v>
      </c>
      <c r="I11385" t="s">
        <v>28</v>
      </c>
      <c r="J11385">
        <v>1</v>
      </c>
      <c r="K11385">
        <v>10</v>
      </c>
      <c r="L11385">
        <v>2025</v>
      </c>
      <c r="M11385" t="s">
        <v>371</v>
      </c>
      <c r="N11385" s="89" cm="1">
        <f t="array" ref="N11385">IF(ISNUMBER(_34_KNMI_Stations[[#This Row],[Etmaal temperatuur °C]]),IF(_34_KNMI_Stations[[#This Row],[Etmaal temperatuur °C]]&lt;stookgrens[],stookgrens[]-_34_KNMI_Stations[[#This Row],[Etmaal temperatuur °C]],0),"")</f>
        <v>6</v>
      </c>
      <c r="O11385" s="89">
        <f>_34_KNMI_Stations[[#This Row],[graaddagen]]*_34_KNMI_Stations[[#This Row],[Gewogen factor]]</f>
        <v>6</v>
      </c>
      <c r="P11385" s="89" cm="1">
        <f t="array" ref="P113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86" spans="1:16" x14ac:dyDescent="0.25">
      <c r="A11386">
        <v>356</v>
      </c>
      <c r="B11386" s="110">
        <v>45954</v>
      </c>
      <c r="C11386" s="89">
        <v>8.6</v>
      </c>
      <c r="D11386" s="89">
        <v>9.6999999999999993</v>
      </c>
      <c r="E11386" s="96">
        <v>647</v>
      </c>
      <c r="F11386" s="89">
        <v>2.5</v>
      </c>
      <c r="G11386" s="89">
        <v>997.5</v>
      </c>
      <c r="H11386">
        <v>0.79</v>
      </c>
      <c r="I11386" t="s">
        <v>28</v>
      </c>
      <c r="J11386">
        <v>1</v>
      </c>
      <c r="K11386">
        <v>10</v>
      </c>
      <c r="L11386">
        <v>2025</v>
      </c>
      <c r="M11386" t="s">
        <v>371</v>
      </c>
      <c r="N11386" s="89" cm="1">
        <f t="array" ref="N11386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11386" s="89">
        <f>_34_KNMI_Stations[[#This Row],[graaddagen]]*_34_KNMI_Stations[[#This Row],[Gewogen factor]]</f>
        <v>8.3000000000000007</v>
      </c>
      <c r="P11386" s="89" cm="1">
        <f t="array" ref="P113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87" spans="1:16" x14ac:dyDescent="0.25">
      <c r="A11387">
        <v>356</v>
      </c>
      <c r="B11387" s="110">
        <v>45955</v>
      </c>
      <c r="C11387" s="89">
        <v>6.5</v>
      </c>
      <c r="D11387" s="89">
        <v>9</v>
      </c>
      <c r="E11387" s="96">
        <v>364</v>
      </c>
      <c r="F11387" s="89">
        <v>3.1</v>
      </c>
      <c r="G11387" s="89">
        <v>997.9</v>
      </c>
      <c r="H11387">
        <v>0.88</v>
      </c>
      <c r="I11387" t="s">
        <v>28</v>
      </c>
      <c r="J11387">
        <v>1</v>
      </c>
      <c r="K11387">
        <v>10</v>
      </c>
      <c r="L11387">
        <v>2025</v>
      </c>
      <c r="M11387" t="s">
        <v>371</v>
      </c>
      <c r="N11387" s="89" cm="1">
        <f t="array" ref="N11387">IF(ISNUMBER(_34_KNMI_Stations[[#This Row],[Etmaal temperatuur °C]]),IF(_34_KNMI_Stations[[#This Row],[Etmaal temperatuur °C]]&lt;stookgrens[],stookgrens[]-_34_KNMI_Stations[[#This Row],[Etmaal temperatuur °C]],0),"")</f>
        <v>9</v>
      </c>
      <c r="O11387" s="89">
        <f>_34_KNMI_Stations[[#This Row],[graaddagen]]*_34_KNMI_Stations[[#This Row],[Gewogen factor]]</f>
        <v>9</v>
      </c>
      <c r="P11387" s="89" cm="1">
        <f t="array" ref="P113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88" spans="1:16" x14ac:dyDescent="0.25">
      <c r="A11388">
        <v>356</v>
      </c>
      <c r="B11388" s="110">
        <v>45956</v>
      </c>
      <c r="C11388" s="89">
        <v>7.9</v>
      </c>
      <c r="D11388" s="89">
        <v>8.1999999999999993</v>
      </c>
      <c r="E11388" s="96">
        <v>537</v>
      </c>
      <c r="F11388" s="89">
        <v>9.9</v>
      </c>
      <c r="G11388" s="89">
        <v>1002.7</v>
      </c>
      <c r="H11388">
        <v>0.83</v>
      </c>
      <c r="I11388" t="s">
        <v>28</v>
      </c>
      <c r="J11388">
        <v>1</v>
      </c>
      <c r="K11388">
        <v>10</v>
      </c>
      <c r="L11388">
        <v>2025</v>
      </c>
      <c r="M11388" t="s">
        <v>371</v>
      </c>
      <c r="N11388" s="89" cm="1">
        <f t="array" ref="N11388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1388" s="89">
        <f>_34_KNMI_Stations[[#This Row],[graaddagen]]*_34_KNMI_Stations[[#This Row],[Gewogen factor]]</f>
        <v>9.8000000000000007</v>
      </c>
      <c r="P11388" s="89" cm="1">
        <f t="array" ref="P113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89" spans="1:16" x14ac:dyDescent="0.25">
      <c r="A11389">
        <v>356</v>
      </c>
      <c r="B11389" s="110">
        <v>45957</v>
      </c>
      <c r="C11389" s="89">
        <v>7.1</v>
      </c>
      <c r="D11389" s="89">
        <v>9.5</v>
      </c>
      <c r="E11389" s="96">
        <v>406</v>
      </c>
      <c r="F11389" s="89">
        <v>7.6</v>
      </c>
      <c r="G11389" s="89">
        <v>1001.1</v>
      </c>
      <c r="H11389">
        <v>0.86</v>
      </c>
      <c r="I11389" t="s">
        <v>28</v>
      </c>
      <c r="J11389">
        <v>1</v>
      </c>
      <c r="K11389">
        <v>10</v>
      </c>
      <c r="L11389">
        <v>2025</v>
      </c>
      <c r="M11389" t="s">
        <v>372</v>
      </c>
      <c r="N11389" s="89" cm="1">
        <f t="array" ref="N11389">IF(ISNUMBER(_34_KNMI_Stations[[#This Row],[Etmaal temperatuur °C]]),IF(_34_KNMI_Stations[[#This Row],[Etmaal temperatuur °C]]&lt;stookgrens[],stookgrens[]-_34_KNMI_Stations[[#This Row],[Etmaal temperatuur °C]],0),"")</f>
        <v>8.5</v>
      </c>
      <c r="O11389" s="89">
        <f>_34_KNMI_Stations[[#This Row],[graaddagen]]*_34_KNMI_Stations[[#This Row],[Gewogen factor]]</f>
        <v>8.5</v>
      </c>
      <c r="P11389" s="89" cm="1">
        <f t="array" ref="P113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90" spans="1:16" x14ac:dyDescent="0.25">
      <c r="A11390">
        <v>356</v>
      </c>
      <c r="B11390" s="110">
        <v>45958</v>
      </c>
      <c r="C11390" s="89">
        <v>6.5</v>
      </c>
      <c r="D11390" s="89">
        <v>11.2</v>
      </c>
      <c r="E11390" s="96">
        <v>335</v>
      </c>
      <c r="F11390" s="89">
        <v>1.1000000000000001</v>
      </c>
      <c r="G11390" s="89">
        <v>1005.5</v>
      </c>
      <c r="H11390">
        <v>0.87</v>
      </c>
      <c r="I11390" t="s">
        <v>28</v>
      </c>
      <c r="J11390">
        <v>1</v>
      </c>
      <c r="K11390">
        <v>10</v>
      </c>
      <c r="L11390">
        <v>2025</v>
      </c>
      <c r="M11390" t="s">
        <v>372</v>
      </c>
      <c r="N11390" s="89" cm="1">
        <f t="array" ref="N11390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11390" s="89">
        <f>_34_KNMI_Stations[[#This Row],[graaddagen]]*_34_KNMI_Stations[[#This Row],[Gewogen factor]]</f>
        <v>6.8000000000000007</v>
      </c>
      <c r="P11390" s="89" cm="1">
        <f t="array" ref="P113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91" spans="1:16" x14ac:dyDescent="0.25">
      <c r="A11391">
        <v>356</v>
      </c>
      <c r="B11391" s="110">
        <v>45959</v>
      </c>
      <c r="C11391" s="89">
        <v>4</v>
      </c>
      <c r="D11391" s="89">
        <v>11.5</v>
      </c>
      <c r="E11391" s="96">
        <v>373</v>
      </c>
      <c r="F11391" s="89">
        <v>6.1</v>
      </c>
      <c r="G11391" s="89">
        <v>1001.8</v>
      </c>
      <c r="H11391">
        <v>0.91</v>
      </c>
      <c r="I11391" t="s">
        <v>28</v>
      </c>
      <c r="J11391">
        <v>1</v>
      </c>
      <c r="K11391">
        <v>10</v>
      </c>
      <c r="L11391">
        <v>2025</v>
      </c>
      <c r="M11391" t="s">
        <v>372</v>
      </c>
      <c r="N11391" s="89" cm="1">
        <f t="array" ref="N11391">IF(ISNUMBER(_34_KNMI_Stations[[#This Row],[Etmaal temperatuur °C]]),IF(_34_KNMI_Stations[[#This Row],[Etmaal temperatuur °C]]&lt;stookgrens[],stookgrens[]-_34_KNMI_Stations[[#This Row],[Etmaal temperatuur °C]],0),"")</f>
        <v>6.5</v>
      </c>
      <c r="O11391" s="89">
        <f>_34_KNMI_Stations[[#This Row],[graaddagen]]*_34_KNMI_Stations[[#This Row],[Gewogen factor]]</f>
        <v>6.5</v>
      </c>
      <c r="P11391" s="89" cm="1">
        <f t="array" ref="P113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92" spans="1:16" x14ac:dyDescent="0.25">
      <c r="A11392">
        <v>356</v>
      </c>
      <c r="B11392" s="110">
        <v>45960</v>
      </c>
      <c r="C11392" s="89">
        <v>4.7</v>
      </c>
      <c r="D11392" s="89">
        <v>9.5</v>
      </c>
      <c r="E11392" s="96">
        <v>576</v>
      </c>
      <c r="F11392" s="89">
        <v>0.4</v>
      </c>
      <c r="G11392" s="89">
        <v>1008.2</v>
      </c>
      <c r="H11392">
        <v>0.86</v>
      </c>
      <c r="I11392" t="s">
        <v>28</v>
      </c>
      <c r="J11392">
        <v>1</v>
      </c>
      <c r="K11392">
        <v>10</v>
      </c>
      <c r="L11392">
        <v>2025</v>
      </c>
      <c r="M11392" t="s">
        <v>372</v>
      </c>
      <c r="N11392" s="89" cm="1">
        <f t="array" ref="N11392">IF(ISNUMBER(_34_KNMI_Stations[[#This Row],[Etmaal temperatuur °C]]),IF(_34_KNMI_Stations[[#This Row],[Etmaal temperatuur °C]]&lt;stookgrens[],stookgrens[]-_34_KNMI_Stations[[#This Row],[Etmaal temperatuur °C]],0),"")</f>
        <v>8.5</v>
      </c>
      <c r="O11392" s="89">
        <f>_34_KNMI_Stations[[#This Row],[graaddagen]]*_34_KNMI_Stations[[#This Row],[Gewogen factor]]</f>
        <v>8.5</v>
      </c>
      <c r="P11392" s="89" cm="1">
        <f t="array" ref="P113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93" spans="1:16" x14ac:dyDescent="0.25">
      <c r="A11393">
        <v>356</v>
      </c>
      <c r="B11393" s="110">
        <v>45961</v>
      </c>
      <c r="C11393" s="89">
        <v>4.3</v>
      </c>
      <c r="D11393" s="89">
        <v>10.3</v>
      </c>
      <c r="E11393" s="96">
        <v>448</v>
      </c>
      <c r="F11393" s="89">
        <v>0</v>
      </c>
      <c r="G11393" s="89">
        <v>1009.5</v>
      </c>
      <c r="H11393">
        <v>0.86</v>
      </c>
      <c r="I11393" t="s">
        <v>28</v>
      </c>
      <c r="J11393">
        <v>1</v>
      </c>
      <c r="K11393">
        <v>10</v>
      </c>
      <c r="L11393">
        <v>2025</v>
      </c>
      <c r="M11393" t="s">
        <v>372</v>
      </c>
      <c r="N11393" s="89" cm="1">
        <f t="array" ref="N11393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1393" s="89">
        <f>_34_KNMI_Stations[[#This Row],[graaddagen]]*_34_KNMI_Stations[[#This Row],[Gewogen factor]]</f>
        <v>7.6999999999999993</v>
      </c>
      <c r="P11393" s="89" cm="1">
        <f t="array" ref="P113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94" spans="1:16" x14ac:dyDescent="0.25">
      <c r="A11394">
        <v>356</v>
      </c>
      <c r="B11394" s="110">
        <v>45962</v>
      </c>
      <c r="C11394" s="89">
        <v>5.0999999999999996</v>
      </c>
      <c r="D11394" s="89">
        <v>12.1</v>
      </c>
      <c r="E11394" s="96">
        <v>153</v>
      </c>
      <c r="F11394" s="89">
        <v>6.5</v>
      </c>
      <c r="G11394" s="89">
        <v>1006.7</v>
      </c>
      <c r="H11394">
        <v>0.91</v>
      </c>
      <c r="I11394" t="s">
        <v>28</v>
      </c>
      <c r="J11394">
        <v>1.1000000000000001</v>
      </c>
      <c r="K11394">
        <v>11</v>
      </c>
      <c r="L11394">
        <v>2025</v>
      </c>
      <c r="M11394" t="s">
        <v>372</v>
      </c>
      <c r="N11394" s="89" cm="1">
        <f t="array" ref="N11394">IF(ISNUMBER(_34_KNMI_Stations[[#This Row],[Etmaal temperatuur °C]]),IF(_34_KNMI_Stations[[#This Row],[Etmaal temperatuur °C]]&lt;stookgrens[],stookgrens[]-_34_KNMI_Stations[[#This Row],[Etmaal temperatuur °C]],0),"")</f>
        <v>5.9</v>
      </c>
      <c r="O11394" s="89">
        <f>_34_KNMI_Stations[[#This Row],[graaddagen]]*_34_KNMI_Stations[[#This Row],[Gewogen factor]]</f>
        <v>6.4900000000000011</v>
      </c>
      <c r="P11394" s="89" cm="1">
        <f t="array" ref="P113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95" spans="1:16" x14ac:dyDescent="0.25">
      <c r="A11395">
        <v>356</v>
      </c>
      <c r="B11395" s="110">
        <v>45963</v>
      </c>
      <c r="C11395" s="89">
        <v>4.8</v>
      </c>
      <c r="D11395" s="89">
        <v>10.4</v>
      </c>
      <c r="E11395" s="96">
        <v>622</v>
      </c>
      <c r="F11395" s="89">
        <v>1.3</v>
      </c>
      <c r="G11395" s="89">
        <v>1009.8</v>
      </c>
      <c r="H11395">
        <v>0.9</v>
      </c>
      <c r="I11395" t="s">
        <v>28</v>
      </c>
      <c r="J11395">
        <v>1.1000000000000001</v>
      </c>
      <c r="K11395">
        <v>11</v>
      </c>
      <c r="L11395">
        <v>2025</v>
      </c>
      <c r="M11395" t="s">
        <v>372</v>
      </c>
      <c r="N11395" s="89" cm="1">
        <f t="array" ref="N11395">IF(ISNUMBER(_34_KNMI_Stations[[#This Row],[Etmaal temperatuur °C]]),IF(_34_KNMI_Stations[[#This Row],[Etmaal temperatuur °C]]&lt;stookgrens[],stookgrens[]-_34_KNMI_Stations[[#This Row],[Etmaal temperatuur °C]],0),"")</f>
        <v>7.6</v>
      </c>
      <c r="O11395" s="89">
        <f>_34_KNMI_Stations[[#This Row],[graaddagen]]*_34_KNMI_Stations[[#This Row],[Gewogen factor]]</f>
        <v>8.36</v>
      </c>
      <c r="P11395" s="89" cm="1">
        <f t="array" ref="P113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96" spans="1:16" x14ac:dyDescent="0.25">
      <c r="A11396">
        <v>356</v>
      </c>
      <c r="B11396" s="110">
        <v>45964</v>
      </c>
      <c r="C11396" s="89">
        <v>5.5</v>
      </c>
      <c r="D11396" s="89">
        <v>10.1</v>
      </c>
      <c r="E11396" s="96">
        <v>307</v>
      </c>
      <c r="F11396" s="89">
        <v>0</v>
      </c>
      <c r="G11396" s="89">
        <v>1016.4</v>
      </c>
      <c r="H11396">
        <v>0.91</v>
      </c>
      <c r="I11396" t="s">
        <v>28</v>
      </c>
      <c r="J11396">
        <v>1.1000000000000001</v>
      </c>
      <c r="K11396">
        <v>11</v>
      </c>
      <c r="L11396">
        <v>2025</v>
      </c>
      <c r="M11396" t="s">
        <v>373</v>
      </c>
      <c r="N11396" s="89" cm="1">
        <f t="array" ref="N11396">IF(ISNUMBER(_34_KNMI_Stations[[#This Row],[Etmaal temperatuur °C]]),IF(_34_KNMI_Stations[[#This Row],[Etmaal temperatuur °C]]&lt;stookgrens[],stookgrens[]-_34_KNMI_Stations[[#This Row],[Etmaal temperatuur °C]],0),"")</f>
        <v>7.9</v>
      </c>
      <c r="O11396" s="89">
        <f>_34_KNMI_Stations[[#This Row],[graaddagen]]*_34_KNMI_Stations[[#This Row],[Gewogen factor]]</f>
        <v>8.6900000000000013</v>
      </c>
      <c r="P11396" s="89" cm="1">
        <f t="array" ref="P113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97" spans="1:16" x14ac:dyDescent="0.25">
      <c r="A11397">
        <v>356</v>
      </c>
      <c r="B11397" s="110">
        <v>45965</v>
      </c>
      <c r="C11397" s="89">
        <v>4.7</v>
      </c>
      <c r="D11397" s="89">
        <v>13.7</v>
      </c>
      <c r="E11397" s="96">
        <v>507</v>
      </c>
      <c r="F11397" s="89">
        <v>0</v>
      </c>
      <c r="G11397" s="89">
        <v>1016.6</v>
      </c>
      <c r="H11397">
        <v>0.8</v>
      </c>
      <c r="I11397" t="s">
        <v>28</v>
      </c>
      <c r="J11397">
        <v>1.1000000000000001</v>
      </c>
      <c r="K11397">
        <v>11</v>
      </c>
      <c r="L11397">
        <v>2025</v>
      </c>
      <c r="M11397" t="s">
        <v>373</v>
      </c>
      <c r="N11397" s="89" cm="1">
        <f t="array" ref="N11397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1397" s="89">
        <f>_34_KNMI_Stations[[#This Row],[graaddagen]]*_34_KNMI_Stations[[#This Row],[Gewogen factor]]</f>
        <v>4.7300000000000013</v>
      </c>
      <c r="P11397" s="89" cm="1">
        <f t="array" ref="P113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98" spans="1:16" x14ac:dyDescent="0.25">
      <c r="A11398">
        <v>356</v>
      </c>
      <c r="B11398" s="110">
        <v>45966</v>
      </c>
      <c r="C11398" s="89">
        <v>3.8</v>
      </c>
      <c r="D11398" s="89">
        <v>12.5</v>
      </c>
      <c r="E11398" s="96">
        <v>533</v>
      </c>
      <c r="F11398" s="89">
        <v>0</v>
      </c>
      <c r="G11398" s="89">
        <v>1013.7</v>
      </c>
      <c r="H11398">
        <v>0.76</v>
      </c>
      <c r="I11398" t="s">
        <v>28</v>
      </c>
      <c r="J11398">
        <v>1.1000000000000001</v>
      </c>
      <c r="K11398">
        <v>11</v>
      </c>
      <c r="L11398">
        <v>2025</v>
      </c>
      <c r="M11398" t="s">
        <v>373</v>
      </c>
      <c r="N11398" s="89" cm="1">
        <f t="array" ref="N11398">IF(ISNUMBER(_34_KNMI_Stations[[#This Row],[Etmaal temperatuur °C]]),IF(_34_KNMI_Stations[[#This Row],[Etmaal temperatuur °C]]&lt;stookgrens[],stookgrens[]-_34_KNMI_Stations[[#This Row],[Etmaal temperatuur °C]],0),"")</f>
        <v>5.5</v>
      </c>
      <c r="O11398" s="89">
        <f>_34_KNMI_Stations[[#This Row],[graaddagen]]*_34_KNMI_Stations[[#This Row],[Gewogen factor]]</f>
        <v>6.0500000000000007</v>
      </c>
      <c r="P11398" s="89" cm="1">
        <f t="array" ref="P113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399" spans="1:16" x14ac:dyDescent="0.25">
      <c r="A11399">
        <v>356</v>
      </c>
      <c r="B11399" s="110">
        <v>45967</v>
      </c>
      <c r="C11399" s="89">
        <v>3</v>
      </c>
      <c r="D11399" s="89">
        <v>9.6</v>
      </c>
      <c r="E11399" s="96">
        <v>478</v>
      </c>
      <c r="F11399" s="89">
        <v>0</v>
      </c>
      <c r="G11399" s="89">
        <v>1008.9</v>
      </c>
      <c r="H11399">
        <v>0.85</v>
      </c>
      <c r="I11399" t="s">
        <v>28</v>
      </c>
      <c r="J11399">
        <v>1.1000000000000001</v>
      </c>
      <c r="K11399">
        <v>11</v>
      </c>
      <c r="L11399">
        <v>2025</v>
      </c>
      <c r="M11399" t="s">
        <v>373</v>
      </c>
      <c r="N11399" s="89" cm="1">
        <f t="array" ref="N11399">IF(ISNUMBER(_34_KNMI_Stations[[#This Row],[Etmaal temperatuur °C]]),IF(_34_KNMI_Stations[[#This Row],[Etmaal temperatuur °C]]&lt;stookgrens[],stookgrens[]-_34_KNMI_Stations[[#This Row],[Etmaal temperatuur °C]],0),"")</f>
        <v>8.4</v>
      </c>
      <c r="O11399" s="89">
        <f>_34_KNMI_Stations[[#This Row],[graaddagen]]*_34_KNMI_Stations[[#This Row],[Gewogen factor]]</f>
        <v>9.240000000000002</v>
      </c>
      <c r="P11399" s="89" cm="1">
        <f t="array" ref="P113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00" spans="1:16" x14ac:dyDescent="0.25">
      <c r="A11400">
        <v>356</v>
      </c>
      <c r="B11400" s="110">
        <v>45968</v>
      </c>
      <c r="C11400" s="89">
        <v>2.1</v>
      </c>
      <c r="D11400" s="89">
        <v>9.6</v>
      </c>
      <c r="E11400" s="96">
        <v>663</v>
      </c>
      <c r="F11400" s="89">
        <v>0</v>
      </c>
      <c r="G11400" s="89">
        <v>1009.7</v>
      </c>
      <c r="H11400">
        <v>0.93</v>
      </c>
      <c r="I11400" t="s">
        <v>28</v>
      </c>
      <c r="J11400">
        <v>1.1000000000000001</v>
      </c>
      <c r="K11400">
        <v>11</v>
      </c>
      <c r="L11400">
        <v>2025</v>
      </c>
      <c r="M11400" t="s">
        <v>373</v>
      </c>
      <c r="N11400" s="89" cm="1">
        <f t="array" ref="N11400">IF(ISNUMBER(_34_KNMI_Stations[[#This Row],[Etmaal temperatuur °C]]),IF(_34_KNMI_Stations[[#This Row],[Etmaal temperatuur °C]]&lt;stookgrens[],stookgrens[]-_34_KNMI_Stations[[#This Row],[Etmaal temperatuur °C]],0),"")</f>
        <v>8.4</v>
      </c>
      <c r="O11400" s="89">
        <f>_34_KNMI_Stations[[#This Row],[graaddagen]]*_34_KNMI_Stations[[#This Row],[Gewogen factor]]</f>
        <v>9.240000000000002</v>
      </c>
      <c r="P11400" s="89" cm="1">
        <f t="array" ref="P114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01" spans="1:16" x14ac:dyDescent="0.25">
      <c r="A11401">
        <v>356</v>
      </c>
      <c r="B11401" s="110">
        <v>45969</v>
      </c>
      <c r="C11401" s="89">
        <v>1.3</v>
      </c>
      <c r="D11401" s="89">
        <v>9.3000000000000007</v>
      </c>
      <c r="E11401" s="96">
        <v>500</v>
      </c>
      <c r="F11401" s="89">
        <v>0</v>
      </c>
      <c r="G11401" s="89">
        <v>1013.6</v>
      </c>
      <c r="H11401">
        <v>0.95</v>
      </c>
      <c r="I11401" t="s">
        <v>28</v>
      </c>
      <c r="J11401">
        <v>1.1000000000000001</v>
      </c>
      <c r="K11401">
        <v>11</v>
      </c>
      <c r="L11401">
        <v>2025</v>
      </c>
      <c r="M11401" t="s">
        <v>373</v>
      </c>
      <c r="N11401" s="89" cm="1">
        <f t="array" ref="N11401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1401" s="89">
        <f>_34_KNMI_Stations[[#This Row],[graaddagen]]*_34_KNMI_Stations[[#This Row],[Gewogen factor]]</f>
        <v>9.57</v>
      </c>
      <c r="P11401" s="89" cm="1">
        <f t="array" ref="P114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02" spans="1:16" x14ac:dyDescent="0.25">
      <c r="A11402">
        <v>356</v>
      </c>
      <c r="B11402" s="110">
        <v>45970</v>
      </c>
      <c r="C11402" s="89">
        <v>2.6</v>
      </c>
      <c r="D11402" s="89">
        <v>10.3</v>
      </c>
      <c r="E11402" s="96">
        <v>451</v>
      </c>
      <c r="F11402" s="89">
        <v>0</v>
      </c>
      <c r="G11402" s="89">
        <v>1016.7</v>
      </c>
      <c r="H11402">
        <v>0.93</v>
      </c>
      <c r="I11402" t="s">
        <v>28</v>
      </c>
      <c r="J11402">
        <v>1.1000000000000001</v>
      </c>
      <c r="K11402">
        <v>11</v>
      </c>
      <c r="L11402">
        <v>2025</v>
      </c>
      <c r="M11402" t="s">
        <v>373</v>
      </c>
      <c r="N11402" s="89" cm="1">
        <f t="array" ref="N11402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1402" s="89">
        <f>_34_KNMI_Stations[[#This Row],[graaddagen]]*_34_KNMI_Stations[[#This Row],[Gewogen factor]]</f>
        <v>8.4700000000000006</v>
      </c>
      <c r="P11402" s="89" cm="1">
        <f t="array" ref="P114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03" spans="1:16" x14ac:dyDescent="0.25">
      <c r="A11403">
        <v>356</v>
      </c>
      <c r="B11403" s="110">
        <v>45971</v>
      </c>
      <c r="C11403" s="89">
        <v>4.2</v>
      </c>
      <c r="D11403" s="89">
        <v>8.9</v>
      </c>
      <c r="E11403" s="96">
        <v>338</v>
      </c>
      <c r="F11403" s="89">
        <v>0.5</v>
      </c>
      <c r="G11403" s="89">
        <v>1011.6</v>
      </c>
      <c r="H11403">
        <v>0.91</v>
      </c>
      <c r="I11403" t="s">
        <v>28</v>
      </c>
      <c r="J11403">
        <v>1.1000000000000001</v>
      </c>
      <c r="K11403">
        <v>11</v>
      </c>
      <c r="L11403">
        <v>2025</v>
      </c>
      <c r="M11403" t="s">
        <v>374</v>
      </c>
      <c r="N11403" s="89" cm="1">
        <f t="array" ref="N11403">IF(ISNUMBER(_34_KNMI_Stations[[#This Row],[Etmaal temperatuur °C]]),IF(_34_KNMI_Stations[[#This Row],[Etmaal temperatuur °C]]&lt;stookgrens[],stookgrens[]-_34_KNMI_Stations[[#This Row],[Etmaal temperatuur °C]],0),"")</f>
        <v>9.1</v>
      </c>
      <c r="O11403" s="89">
        <f>_34_KNMI_Stations[[#This Row],[graaddagen]]*_34_KNMI_Stations[[#This Row],[Gewogen factor]]</f>
        <v>10.01</v>
      </c>
      <c r="P11403" s="89" cm="1">
        <f t="array" ref="P114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04" spans="1:16" x14ac:dyDescent="0.25">
      <c r="A11404">
        <v>356</v>
      </c>
      <c r="B11404" s="110">
        <v>45972</v>
      </c>
      <c r="C11404" s="89">
        <v>4.5</v>
      </c>
      <c r="D11404" s="89">
        <v>10.1</v>
      </c>
      <c r="E11404" s="96">
        <v>323</v>
      </c>
      <c r="F11404" s="89">
        <v>0</v>
      </c>
      <c r="G11404" s="89">
        <v>1011.3</v>
      </c>
      <c r="H11404">
        <v>0.92</v>
      </c>
      <c r="I11404" t="s">
        <v>28</v>
      </c>
      <c r="J11404">
        <v>1.1000000000000001</v>
      </c>
      <c r="K11404">
        <v>11</v>
      </c>
      <c r="L11404">
        <v>2025</v>
      </c>
      <c r="M11404" t="s">
        <v>374</v>
      </c>
      <c r="N11404" s="89" cm="1">
        <f t="array" ref="N11404">IF(ISNUMBER(_34_KNMI_Stations[[#This Row],[Etmaal temperatuur °C]]),IF(_34_KNMI_Stations[[#This Row],[Etmaal temperatuur °C]]&lt;stookgrens[],stookgrens[]-_34_KNMI_Stations[[#This Row],[Etmaal temperatuur °C]],0),"")</f>
        <v>7.9</v>
      </c>
      <c r="O11404" s="89">
        <f>_34_KNMI_Stations[[#This Row],[graaddagen]]*_34_KNMI_Stations[[#This Row],[Gewogen factor]]</f>
        <v>8.6900000000000013</v>
      </c>
      <c r="P11404" s="89" cm="1">
        <f t="array" ref="P114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05" spans="1:16" x14ac:dyDescent="0.25">
      <c r="A11405">
        <v>356</v>
      </c>
      <c r="B11405" s="110">
        <v>45973</v>
      </c>
      <c r="C11405" s="89">
        <v>4.5</v>
      </c>
      <c r="D11405" s="89">
        <v>11.4</v>
      </c>
      <c r="E11405" s="96">
        <v>549</v>
      </c>
      <c r="F11405" s="89">
        <v>0</v>
      </c>
      <c r="G11405" s="89">
        <v>1008.8</v>
      </c>
      <c r="H11405">
        <v>0.81</v>
      </c>
      <c r="I11405" t="s">
        <v>28</v>
      </c>
      <c r="J11405">
        <v>1.1000000000000001</v>
      </c>
      <c r="K11405">
        <v>11</v>
      </c>
      <c r="L11405">
        <v>2025</v>
      </c>
      <c r="M11405" t="s">
        <v>374</v>
      </c>
      <c r="N11405" s="89" cm="1">
        <f t="array" ref="N11405">IF(ISNUMBER(_34_KNMI_Stations[[#This Row],[Etmaal temperatuur °C]]),IF(_34_KNMI_Stations[[#This Row],[Etmaal temperatuur °C]]&lt;stookgrens[],stookgrens[]-_34_KNMI_Stations[[#This Row],[Etmaal temperatuur °C]],0),"")</f>
        <v>6.6</v>
      </c>
      <c r="O11405" s="89">
        <f>_34_KNMI_Stations[[#This Row],[graaddagen]]*_34_KNMI_Stations[[#This Row],[Gewogen factor]]</f>
        <v>7.26</v>
      </c>
      <c r="P11405" s="89" cm="1">
        <f t="array" ref="P114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06" spans="1:16" x14ac:dyDescent="0.25">
      <c r="A11406">
        <v>356</v>
      </c>
      <c r="B11406" s="110">
        <v>45974</v>
      </c>
      <c r="C11406" s="89">
        <v>3.8</v>
      </c>
      <c r="D11406" s="89">
        <v>13</v>
      </c>
      <c r="E11406" s="96">
        <v>178</v>
      </c>
      <c r="F11406" s="89">
        <v>0.8</v>
      </c>
      <c r="G11406" s="89">
        <v>1008.9</v>
      </c>
      <c r="H11406">
        <v>0.87</v>
      </c>
      <c r="I11406" t="s">
        <v>28</v>
      </c>
      <c r="J11406">
        <v>1.1000000000000001</v>
      </c>
      <c r="K11406">
        <v>11</v>
      </c>
      <c r="L11406">
        <v>2025</v>
      </c>
      <c r="M11406" t="s">
        <v>374</v>
      </c>
      <c r="N11406" s="89" cm="1">
        <f t="array" ref="N11406">IF(ISNUMBER(_34_KNMI_Stations[[#This Row],[Etmaal temperatuur °C]]),IF(_34_KNMI_Stations[[#This Row],[Etmaal temperatuur °C]]&lt;stookgrens[],stookgrens[]-_34_KNMI_Stations[[#This Row],[Etmaal temperatuur °C]],0),"")</f>
        <v>5</v>
      </c>
      <c r="O11406" s="89">
        <f>_34_KNMI_Stations[[#This Row],[graaddagen]]*_34_KNMI_Stations[[#This Row],[Gewogen factor]]</f>
        <v>5.5</v>
      </c>
      <c r="P11406" s="89" cm="1">
        <f t="array" ref="P114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07" spans="1:16" x14ac:dyDescent="0.25">
      <c r="A11407">
        <v>356</v>
      </c>
      <c r="B11407" s="110">
        <v>45975</v>
      </c>
      <c r="C11407" s="89">
        <v>3.3</v>
      </c>
      <c r="D11407" s="89">
        <v>11.7</v>
      </c>
      <c r="E11407" s="96">
        <v>103</v>
      </c>
      <c r="F11407" s="89">
        <v>1.3</v>
      </c>
      <c r="G11407" s="89">
        <v>1006</v>
      </c>
      <c r="H11407">
        <v>0.98</v>
      </c>
      <c r="I11407" t="s">
        <v>28</v>
      </c>
      <c r="J11407">
        <v>1.1000000000000001</v>
      </c>
      <c r="K11407">
        <v>11</v>
      </c>
      <c r="L11407">
        <v>2025</v>
      </c>
      <c r="M11407" t="s">
        <v>374</v>
      </c>
      <c r="N11407" s="89" cm="1">
        <f t="array" ref="N11407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1407" s="89">
        <f>_34_KNMI_Stations[[#This Row],[graaddagen]]*_34_KNMI_Stations[[#This Row],[Gewogen factor]]</f>
        <v>6.9300000000000015</v>
      </c>
      <c r="P11407" s="89" cm="1">
        <f t="array" ref="P114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08" spans="1:16" x14ac:dyDescent="0.25">
      <c r="A11408">
        <v>356</v>
      </c>
      <c r="B11408" s="110">
        <v>45976</v>
      </c>
      <c r="C11408" s="89">
        <v>4.3</v>
      </c>
      <c r="D11408" s="89">
        <v>8.6999999999999993</v>
      </c>
      <c r="E11408" s="96">
        <v>128</v>
      </c>
      <c r="F11408" s="89">
        <v>4.7</v>
      </c>
      <c r="G11408" s="89">
        <v>1008.6</v>
      </c>
      <c r="H11408">
        <v>0.99</v>
      </c>
      <c r="I11408" t="s">
        <v>28</v>
      </c>
      <c r="J11408">
        <v>1.1000000000000001</v>
      </c>
      <c r="K11408">
        <v>11</v>
      </c>
      <c r="L11408">
        <v>2025</v>
      </c>
      <c r="M11408" t="s">
        <v>374</v>
      </c>
      <c r="N11408" s="89" cm="1">
        <f t="array" ref="N11408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1408" s="89">
        <f>_34_KNMI_Stations[[#This Row],[graaddagen]]*_34_KNMI_Stations[[#This Row],[Gewogen factor]]</f>
        <v>10.230000000000002</v>
      </c>
      <c r="P11408" s="89" cm="1">
        <f t="array" ref="P114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09" spans="1:16" x14ac:dyDescent="0.25">
      <c r="A11409">
        <v>356</v>
      </c>
      <c r="B11409" s="110">
        <v>45977</v>
      </c>
      <c r="C11409" s="89">
        <v>3.1</v>
      </c>
      <c r="D11409" s="89">
        <v>5.4</v>
      </c>
      <c r="E11409" s="96">
        <v>105</v>
      </c>
      <c r="F11409" s="89">
        <v>0</v>
      </c>
      <c r="G11409" s="89">
        <v>1009.3</v>
      </c>
      <c r="H11409">
        <v>0.95</v>
      </c>
      <c r="I11409" t="s">
        <v>28</v>
      </c>
      <c r="J11409">
        <v>1.1000000000000001</v>
      </c>
      <c r="K11409">
        <v>11</v>
      </c>
      <c r="L11409">
        <v>2025</v>
      </c>
      <c r="M11409" t="s">
        <v>374</v>
      </c>
      <c r="N11409" s="89" cm="1">
        <f t="array" ref="N11409">IF(ISNUMBER(_34_KNMI_Stations[[#This Row],[Etmaal temperatuur °C]]),IF(_34_KNMI_Stations[[#This Row],[Etmaal temperatuur °C]]&lt;stookgrens[],stookgrens[]-_34_KNMI_Stations[[#This Row],[Etmaal temperatuur °C]],0),"")</f>
        <v>12.6</v>
      </c>
      <c r="O11409" s="89">
        <f>_34_KNMI_Stations[[#This Row],[graaddagen]]*_34_KNMI_Stations[[#This Row],[Gewogen factor]]</f>
        <v>13.860000000000001</v>
      </c>
      <c r="P11409" s="89" cm="1">
        <f t="array" ref="P114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10" spans="1:16" x14ac:dyDescent="0.25">
      <c r="A11410">
        <v>356</v>
      </c>
      <c r="B11410" s="110">
        <v>45978</v>
      </c>
      <c r="C11410" s="89">
        <v>3.9</v>
      </c>
      <c r="D11410" s="89">
        <v>3.9</v>
      </c>
      <c r="E11410" s="96">
        <v>514</v>
      </c>
      <c r="F11410" s="89">
        <v>0.5</v>
      </c>
      <c r="G11410" s="89">
        <v>1016</v>
      </c>
      <c r="H11410">
        <v>0.88</v>
      </c>
      <c r="I11410" t="s">
        <v>28</v>
      </c>
      <c r="J11410">
        <v>1.1000000000000001</v>
      </c>
      <c r="K11410">
        <v>11</v>
      </c>
      <c r="L11410">
        <v>2025</v>
      </c>
      <c r="M11410" t="s">
        <v>375</v>
      </c>
      <c r="N11410" s="89" cm="1">
        <f t="array" ref="N11410">IF(ISNUMBER(_34_KNMI_Stations[[#This Row],[Etmaal temperatuur °C]]),IF(_34_KNMI_Stations[[#This Row],[Etmaal temperatuur °C]]&lt;stookgrens[],stookgrens[]-_34_KNMI_Stations[[#This Row],[Etmaal temperatuur °C]],0),"")</f>
        <v>14.1</v>
      </c>
      <c r="O11410" s="89">
        <f>_34_KNMI_Stations[[#This Row],[graaddagen]]*_34_KNMI_Stations[[#This Row],[Gewogen factor]]</f>
        <v>15.510000000000002</v>
      </c>
      <c r="P11410" s="89" cm="1">
        <f t="array" ref="P114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11" spans="1:16" x14ac:dyDescent="0.25">
      <c r="A11411">
        <v>356</v>
      </c>
      <c r="B11411" s="110">
        <v>45979</v>
      </c>
      <c r="C11411" s="89">
        <v>4.5</v>
      </c>
      <c r="D11411" s="89">
        <v>4.7</v>
      </c>
      <c r="E11411" s="96">
        <v>261</v>
      </c>
      <c r="F11411" s="89">
        <v>1.8</v>
      </c>
      <c r="G11411" s="89">
        <v>1015.4</v>
      </c>
      <c r="H11411">
        <v>0.9</v>
      </c>
      <c r="I11411" t="s">
        <v>28</v>
      </c>
      <c r="J11411">
        <v>1.1000000000000001</v>
      </c>
      <c r="K11411">
        <v>11</v>
      </c>
      <c r="L11411">
        <v>2025</v>
      </c>
      <c r="M11411" t="s">
        <v>375</v>
      </c>
      <c r="N11411" s="89" cm="1">
        <f t="array" ref="N11411">IF(ISNUMBER(_34_KNMI_Stations[[#This Row],[Etmaal temperatuur °C]]),IF(_34_KNMI_Stations[[#This Row],[Etmaal temperatuur °C]]&lt;stookgrens[],stookgrens[]-_34_KNMI_Stations[[#This Row],[Etmaal temperatuur °C]],0),"")</f>
        <v>13.3</v>
      </c>
      <c r="O11411" s="89">
        <f>_34_KNMI_Stations[[#This Row],[graaddagen]]*_34_KNMI_Stations[[#This Row],[Gewogen factor]]</f>
        <v>14.630000000000003</v>
      </c>
      <c r="P11411" s="89" cm="1">
        <f t="array" ref="P114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12" spans="1:16" x14ac:dyDescent="0.25">
      <c r="A11412">
        <v>356</v>
      </c>
      <c r="B11412" s="110">
        <v>45980</v>
      </c>
      <c r="C11412" s="89">
        <v>4.7</v>
      </c>
      <c r="D11412" s="89">
        <v>4.9000000000000004</v>
      </c>
      <c r="E11412" s="96">
        <v>148</v>
      </c>
      <c r="F11412" s="89">
        <v>10</v>
      </c>
      <c r="G11412" s="89">
        <v>1002.6</v>
      </c>
      <c r="H11412">
        <v>0.93</v>
      </c>
      <c r="I11412" t="s">
        <v>28</v>
      </c>
      <c r="J11412">
        <v>1.1000000000000001</v>
      </c>
      <c r="K11412">
        <v>11</v>
      </c>
      <c r="L11412">
        <v>2025</v>
      </c>
      <c r="M11412" t="s">
        <v>375</v>
      </c>
      <c r="N11412" s="89" cm="1">
        <f t="array" ref="N11412">IF(ISNUMBER(_34_KNMI_Stations[[#This Row],[Etmaal temperatuur °C]]),IF(_34_KNMI_Stations[[#This Row],[Etmaal temperatuur °C]]&lt;stookgrens[],stookgrens[]-_34_KNMI_Stations[[#This Row],[Etmaal temperatuur °C]],0),"")</f>
        <v>13.1</v>
      </c>
      <c r="O11412" s="89">
        <f>_34_KNMI_Stations[[#This Row],[graaddagen]]*_34_KNMI_Stations[[#This Row],[Gewogen factor]]</f>
        <v>14.41</v>
      </c>
      <c r="P11412" s="89" cm="1">
        <f t="array" ref="P114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13" spans="1:16" x14ac:dyDescent="0.25">
      <c r="A11413">
        <v>356</v>
      </c>
      <c r="B11413" s="110">
        <v>45981</v>
      </c>
      <c r="C11413" s="89">
        <v>2.4</v>
      </c>
      <c r="D11413" s="89">
        <v>2.1</v>
      </c>
      <c r="E11413" s="96">
        <v>221</v>
      </c>
      <c r="F11413" s="89">
        <v>1.4</v>
      </c>
      <c r="G11413" s="89">
        <v>1009.9</v>
      </c>
      <c r="H11413">
        <v>0.95</v>
      </c>
      <c r="I11413" t="s">
        <v>28</v>
      </c>
      <c r="J11413">
        <v>1.1000000000000001</v>
      </c>
      <c r="K11413">
        <v>11</v>
      </c>
      <c r="L11413">
        <v>2025</v>
      </c>
      <c r="M11413" t="s">
        <v>375</v>
      </c>
      <c r="N11413" s="89" cm="1">
        <f t="array" ref="N11413">IF(ISNUMBER(_34_KNMI_Stations[[#This Row],[Etmaal temperatuur °C]]),IF(_34_KNMI_Stations[[#This Row],[Etmaal temperatuur °C]]&lt;stookgrens[],stookgrens[]-_34_KNMI_Stations[[#This Row],[Etmaal temperatuur °C]],0),"")</f>
        <v>15.9</v>
      </c>
      <c r="O11413" s="89">
        <f>_34_KNMI_Stations[[#This Row],[graaddagen]]*_34_KNMI_Stations[[#This Row],[Gewogen factor]]</f>
        <v>17.490000000000002</v>
      </c>
      <c r="P11413" s="89" cm="1">
        <f t="array" ref="P114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14" spans="1:16" x14ac:dyDescent="0.25">
      <c r="A11414">
        <v>356</v>
      </c>
      <c r="B11414" s="110">
        <v>45982</v>
      </c>
      <c r="C11414" s="89">
        <v>2</v>
      </c>
      <c r="D11414" s="89">
        <v>1.6</v>
      </c>
      <c r="E11414" s="96">
        <v>560</v>
      </c>
      <c r="F11414" s="89">
        <v>0</v>
      </c>
      <c r="G11414" s="89">
        <v>1023.9</v>
      </c>
      <c r="H11414">
        <v>0.93</v>
      </c>
      <c r="I11414" t="s">
        <v>28</v>
      </c>
      <c r="J11414">
        <v>1.1000000000000001</v>
      </c>
      <c r="K11414">
        <v>11</v>
      </c>
      <c r="L11414">
        <v>2025</v>
      </c>
      <c r="M11414" t="s">
        <v>375</v>
      </c>
      <c r="N11414" s="89" cm="1">
        <f t="array" ref="N11414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11414" s="89">
        <f>_34_KNMI_Stations[[#This Row],[graaddagen]]*_34_KNMI_Stations[[#This Row],[Gewogen factor]]</f>
        <v>18.04</v>
      </c>
      <c r="P11414" s="89" cm="1">
        <f t="array" ref="P114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15" spans="1:16" x14ac:dyDescent="0.25">
      <c r="A11415">
        <v>356</v>
      </c>
      <c r="B11415" s="110">
        <v>45983</v>
      </c>
      <c r="C11415" s="89">
        <v>4.5</v>
      </c>
      <c r="D11415" s="89">
        <v>1.1000000000000001</v>
      </c>
      <c r="E11415" s="96">
        <v>417</v>
      </c>
      <c r="F11415" s="89">
        <v>0</v>
      </c>
      <c r="G11415" s="89">
        <v>1022.9</v>
      </c>
      <c r="H11415">
        <v>0.8</v>
      </c>
      <c r="I11415" t="s">
        <v>28</v>
      </c>
      <c r="J11415">
        <v>1.1000000000000001</v>
      </c>
      <c r="K11415">
        <v>11</v>
      </c>
      <c r="L11415">
        <v>2025</v>
      </c>
      <c r="M11415" t="s">
        <v>375</v>
      </c>
      <c r="N11415" s="89" cm="1">
        <f t="array" ref="N11415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11415" s="89">
        <f>_34_KNMI_Stations[[#This Row],[graaddagen]]*_34_KNMI_Stations[[#This Row],[Gewogen factor]]</f>
        <v>18.59</v>
      </c>
      <c r="P11415" s="89" cm="1">
        <f t="array" ref="P114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16" spans="1:16" x14ac:dyDescent="0.25">
      <c r="A11416">
        <v>356</v>
      </c>
      <c r="B11416" s="110">
        <v>45984</v>
      </c>
      <c r="C11416" s="89">
        <v>6.1</v>
      </c>
      <c r="D11416" s="89">
        <v>2.2999999999999998</v>
      </c>
      <c r="E11416" s="96">
        <v>136</v>
      </c>
      <c r="F11416" s="89">
        <v>4.0999999999999996</v>
      </c>
      <c r="G11416" s="89">
        <v>1003.9</v>
      </c>
      <c r="H11416">
        <v>0.89</v>
      </c>
      <c r="I11416" t="s">
        <v>28</v>
      </c>
      <c r="J11416">
        <v>1.1000000000000001</v>
      </c>
      <c r="K11416">
        <v>11</v>
      </c>
      <c r="L11416">
        <v>2025</v>
      </c>
      <c r="M11416" t="s">
        <v>375</v>
      </c>
      <c r="N11416" s="89" cm="1">
        <f t="array" ref="N11416">IF(ISNUMBER(_34_KNMI_Stations[[#This Row],[Etmaal temperatuur °C]]),IF(_34_KNMI_Stations[[#This Row],[Etmaal temperatuur °C]]&lt;stookgrens[],stookgrens[]-_34_KNMI_Stations[[#This Row],[Etmaal temperatuur °C]],0),"")</f>
        <v>15.7</v>
      </c>
      <c r="O11416" s="89">
        <f>_34_KNMI_Stations[[#This Row],[graaddagen]]*_34_KNMI_Stations[[#This Row],[Gewogen factor]]</f>
        <v>17.27</v>
      </c>
      <c r="P11416" s="89" cm="1">
        <f t="array" ref="P114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17" spans="1:16" x14ac:dyDescent="0.25">
      <c r="A11417">
        <v>356</v>
      </c>
      <c r="B11417" s="110">
        <v>45985</v>
      </c>
      <c r="C11417" s="89">
        <v>3</v>
      </c>
      <c r="D11417" s="89">
        <v>5.0999999999999996</v>
      </c>
      <c r="E11417" s="96">
        <v>338</v>
      </c>
      <c r="F11417" s="89">
        <v>1.3</v>
      </c>
      <c r="G11417" s="89">
        <v>994.4</v>
      </c>
      <c r="H11417">
        <v>0.95</v>
      </c>
      <c r="I11417" t="s">
        <v>28</v>
      </c>
      <c r="J11417">
        <v>1.1000000000000001</v>
      </c>
      <c r="K11417">
        <v>11</v>
      </c>
      <c r="L11417">
        <v>2025</v>
      </c>
      <c r="M11417" t="s">
        <v>376</v>
      </c>
      <c r="N11417" s="89" cm="1">
        <f t="array" ref="N11417">IF(ISNUMBER(_34_KNMI_Stations[[#This Row],[Etmaal temperatuur °C]]),IF(_34_KNMI_Stations[[#This Row],[Etmaal temperatuur °C]]&lt;stookgrens[],stookgrens[]-_34_KNMI_Stations[[#This Row],[Etmaal temperatuur °C]],0),"")</f>
        <v>12.9</v>
      </c>
      <c r="O11417" s="89">
        <f>_34_KNMI_Stations[[#This Row],[graaddagen]]*_34_KNMI_Stations[[#This Row],[Gewogen factor]]</f>
        <v>14.190000000000001</v>
      </c>
      <c r="P11417" s="89" cm="1">
        <f t="array" ref="P114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18" spans="1:16" x14ac:dyDescent="0.25">
      <c r="A11418">
        <v>356</v>
      </c>
      <c r="B11418" s="110">
        <v>45986</v>
      </c>
      <c r="C11418" s="89">
        <v>2.5</v>
      </c>
      <c r="D11418" s="89">
        <v>4.0999999999999996</v>
      </c>
      <c r="E11418" s="96">
        <v>223</v>
      </c>
      <c r="F11418" s="89">
        <v>0.2</v>
      </c>
      <c r="G11418" s="89">
        <v>1006.6</v>
      </c>
      <c r="H11418">
        <v>0.96</v>
      </c>
      <c r="I11418" t="s">
        <v>28</v>
      </c>
      <c r="J11418">
        <v>1.1000000000000001</v>
      </c>
      <c r="K11418">
        <v>11</v>
      </c>
      <c r="L11418">
        <v>2025</v>
      </c>
      <c r="M11418" t="s">
        <v>376</v>
      </c>
      <c r="N11418" s="89" cm="1">
        <f t="array" ref="N11418">IF(ISNUMBER(_34_KNMI_Stations[[#This Row],[Etmaal temperatuur °C]]),IF(_34_KNMI_Stations[[#This Row],[Etmaal temperatuur °C]]&lt;stookgrens[],stookgrens[]-_34_KNMI_Stations[[#This Row],[Etmaal temperatuur °C]],0),"")</f>
        <v>13.9</v>
      </c>
      <c r="O11418" s="89">
        <f>_34_KNMI_Stations[[#This Row],[graaddagen]]*_34_KNMI_Stations[[#This Row],[Gewogen factor]]</f>
        <v>15.290000000000001</v>
      </c>
      <c r="P11418" s="89" cm="1">
        <f t="array" ref="P114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19" spans="1:16" x14ac:dyDescent="0.25">
      <c r="A11419">
        <v>356</v>
      </c>
      <c r="B11419" s="110">
        <v>45987</v>
      </c>
      <c r="C11419" s="89">
        <v>2.1</v>
      </c>
      <c r="D11419" s="89">
        <v>3</v>
      </c>
      <c r="E11419" s="96">
        <v>404</v>
      </c>
      <c r="F11419" s="89">
        <v>0</v>
      </c>
      <c r="G11419" s="89">
        <v>1020.4</v>
      </c>
      <c r="H11419">
        <v>0.94</v>
      </c>
      <c r="I11419" t="s">
        <v>28</v>
      </c>
      <c r="J11419">
        <v>1.1000000000000001</v>
      </c>
      <c r="K11419">
        <v>11</v>
      </c>
      <c r="L11419">
        <v>2025</v>
      </c>
      <c r="M11419" t="s">
        <v>376</v>
      </c>
      <c r="N11419" s="89" cm="1">
        <f t="array" ref="N11419">IF(ISNUMBER(_34_KNMI_Stations[[#This Row],[Etmaal temperatuur °C]]),IF(_34_KNMI_Stations[[#This Row],[Etmaal temperatuur °C]]&lt;stookgrens[],stookgrens[]-_34_KNMI_Stations[[#This Row],[Etmaal temperatuur °C]],0),"")</f>
        <v>15</v>
      </c>
      <c r="O11419" s="89">
        <f>_34_KNMI_Stations[[#This Row],[graaddagen]]*_34_KNMI_Stations[[#This Row],[Gewogen factor]]</f>
        <v>16.5</v>
      </c>
      <c r="P11419" s="89" cm="1">
        <f t="array" ref="P114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20" spans="1:16" x14ac:dyDescent="0.25">
      <c r="A11420">
        <v>356</v>
      </c>
      <c r="B11420" s="110">
        <v>45988</v>
      </c>
      <c r="C11420" s="89">
        <v>6</v>
      </c>
      <c r="D11420" s="89">
        <v>5.8</v>
      </c>
      <c r="E11420" s="96">
        <v>76</v>
      </c>
      <c r="F11420" s="89">
        <v>-0.1</v>
      </c>
      <c r="G11420" s="89">
        <v>1017.1</v>
      </c>
      <c r="H11420">
        <v>0.97</v>
      </c>
      <c r="I11420" t="s">
        <v>28</v>
      </c>
      <c r="J11420">
        <v>1.1000000000000001</v>
      </c>
      <c r="K11420">
        <v>11</v>
      </c>
      <c r="L11420">
        <v>2025</v>
      </c>
      <c r="M11420" t="s">
        <v>376</v>
      </c>
      <c r="N11420" s="89" cm="1">
        <f t="array" ref="N11420">IF(ISNUMBER(_34_KNMI_Stations[[#This Row],[Etmaal temperatuur °C]]),IF(_34_KNMI_Stations[[#This Row],[Etmaal temperatuur °C]]&lt;stookgrens[],stookgrens[]-_34_KNMI_Stations[[#This Row],[Etmaal temperatuur °C]],0),"")</f>
        <v>12.2</v>
      </c>
      <c r="O11420" s="89">
        <f>_34_KNMI_Stations[[#This Row],[graaddagen]]*_34_KNMI_Stations[[#This Row],[Gewogen factor]]</f>
        <v>13.42</v>
      </c>
      <c r="P11420" s="89" cm="1">
        <f t="array" ref="P114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21" spans="1:16" x14ac:dyDescent="0.25">
      <c r="A11421">
        <v>356</v>
      </c>
      <c r="B11421" s="110">
        <v>45989</v>
      </c>
      <c r="C11421" s="89">
        <v>5.4</v>
      </c>
      <c r="D11421" s="89">
        <v>8.9</v>
      </c>
      <c r="E11421" s="96">
        <v>130</v>
      </c>
      <c r="F11421" s="89">
        <v>0.1</v>
      </c>
      <c r="G11421" s="89">
        <v>1013.1</v>
      </c>
      <c r="H11421">
        <v>0.98</v>
      </c>
      <c r="I11421" t="s">
        <v>28</v>
      </c>
      <c r="J11421">
        <v>1.1000000000000001</v>
      </c>
      <c r="K11421">
        <v>11</v>
      </c>
      <c r="L11421">
        <v>2025</v>
      </c>
      <c r="M11421" t="s">
        <v>376</v>
      </c>
      <c r="N11421" s="89" cm="1">
        <f t="array" ref="N11421">IF(ISNUMBER(_34_KNMI_Stations[[#This Row],[Etmaal temperatuur °C]]),IF(_34_KNMI_Stations[[#This Row],[Etmaal temperatuur °C]]&lt;stookgrens[],stookgrens[]-_34_KNMI_Stations[[#This Row],[Etmaal temperatuur °C]],0),"")</f>
        <v>9.1</v>
      </c>
      <c r="O11421" s="89">
        <f>_34_KNMI_Stations[[#This Row],[graaddagen]]*_34_KNMI_Stations[[#This Row],[Gewogen factor]]</f>
        <v>10.01</v>
      </c>
      <c r="P11421" s="89" cm="1">
        <f t="array" ref="P114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22" spans="1:16" x14ac:dyDescent="0.25">
      <c r="A11422">
        <v>356</v>
      </c>
      <c r="B11422" s="110">
        <v>45990</v>
      </c>
      <c r="C11422" s="89">
        <v>4.9000000000000004</v>
      </c>
      <c r="D11422" s="89">
        <v>9.1999999999999993</v>
      </c>
      <c r="E11422" s="96">
        <v>196</v>
      </c>
      <c r="F11422" s="89">
        <v>2.9</v>
      </c>
      <c r="G11422" s="89">
        <v>1006.8</v>
      </c>
      <c r="H11422">
        <v>0.93</v>
      </c>
      <c r="I11422" t="s">
        <v>28</v>
      </c>
      <c r="J11422">
        <v>1.1000000000000001</v>
      </c>
      <c r="K11422">
        <v>11</v>
      </c>
      <c r="L11422">
        <v>2025</v>
      </c>
      <c r="M11422" t="s">
        <v>376</v>
      </c>
      <c r="N11422" s="89" cm="1">
        <f t="array" ref="N11422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11422" s="89">
        <f>_34_KNMI_Stations[[#This Row],[graaddagen]]*_34_KNMI_Stations[[#This Row],[Gewogen factor]]</f>
        <v>9.6800000000000015</v>
      </c>
      <c r="P11422" s="89" cm="1">
        <f t="array" ref="P114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23" spans="1:16" x14ac:dyDescent="0.25">
      <c r="A11423">
        <v>356</v>
      </c>
      <c r="B11423" s="110">
        <v>45991</v>
      </c>
      <c r="C11423" s="89">
        <v>4.8</v>
      </c>
      <c r="D11423" s="89">
        <v>6.2</v>
      </c>
      <c r="E11423" s="96">
        <v>291</v>
      </c>
      <c r="F11423" s="89">
        <v>0</v>
      </c>
      <c r="G11423" s="89">
        <v>1011.1</v>
      </c>
      <c r="H11423">
        <v>0.87</v>
      </c>
      <c r="I11423" t="s">
        <v>28</v>
      </c>
      <c r="J11423">
        <v>1.1000000000000001</v>
      </c>
      <c r="K11423">
        <v>11</v>
      </c>
      <c r="L11423">
        <v>2025</v>
      </c>
      <c r="M11423" t="s">
        <v>376</v>
      </c>
      <c r="N11423" s="89" cm="1">
        <f t="array" ref="N11423">IF(ISNUMBER(_34_KNMI_Stations[[#This Row],[Etmaal temperatuur °C]]),IF(_34_KNMI_Stations[[#This Row],[Etmaal temperatuur °C]]&lt;stookgrens[],stookgrens[]-_34_KNMI_Stations[[#This Row],[Etmaal temperatuur °C]],0),"")</f>
        <v>11.8</v>
      </c>
      <c r="O11423" s="89">
        <f>_34_KNMI_Stations[[#This Row],[graaddagen]]*_34_KNMI_Stations[[#This Row],[Gewogen factor]]</f>
        <v>12.980000000000002</v>
      </c>
      <c r="P11423" s="89" cm="1">
        <f t="array" ref="P114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24" spans="1:16" x14ac:dyDescent="0.25">
      <c r="A11424">
        <v>356</v>
      </c>
      <c r="B11424" s="110">
        <v>45992</v>
      </c>
      <c r="C11424" s="89">
        <v>6.4</v>
      </c>
      <c r="D11424" s="89">
        <v>5.5</v>
      </c>
      <c r="E11424" s="96">
        <v>191</v>
      </c>
      <c r="F11424" s="89">
        <v>-0.1</v>
      </c>
      <c r="G11424" s="89">
        <v>1011.3</v>
      </c>
      <c r="H11424">
        <v>0.81</v>
      </c>
      <c r="I11424" t="s">
        <v>28</v>
      </c>
      <c r="J11424">
        <v>1.1000000000000001</v>
      </c>
      <c r="K11424">
        <v>12</v>
      </c>
      <c r="L11424">
        <v>2025</v>
      </c>
      <c r="M11424" t="s">
        <v>377</v>
      </c>
      <c r="N11424" s="89" cm="1">
        <f t="array" ref="N11424">IF(ISNUMBER(_34_KNMI_Stations[[#This Row],[Etmaal temperatuur °C]]),IF(_34_KNMI_Stations[[#This Row],[Etmaal temperatuur °C]]&lt;stookgrens[],stookgrens[]-_34_KNMI_Stations[[#This Row],[Etmaal temperatuur °C]],0),"")</f>
        <v>12.5</v>
      </c>
      <c r="O11424" s="89">
        <f>_34_KNMI_Stations[[#This Row],[graaddagen]]*_34_KNMI_Stations[[#This Row],[Gewogen factor]]</f>
        <v>13.750000000000002</v>
      </c>
      <c r="P11424" s="89" cm="1">
        <f t="array" ref="P114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25" spans="1:16" x14ac:dyDescent="0.25">
      <c r="A11425">
        <v>356</v>
      </c>
      <c r="B11425" s="110">
        <v>45993</v>
      </c>
      <c r="C11425" s="89">
        <v>4.4000000000000004</v>
      </c>
      <c r="D11425" s="89">
        <v>7.4</v>
      </c>
      <c r="E11425" s="96">
        <v>204</v>
      </c>
      <c r="F11425" s="89">
        <v>0</v>
      </c>
      <c r="G11425" s="89">
        <v>1007.8</v>
      </c>
      <c r="H11425">
        <v>0.75</v>
      </c>
      <c r="I11425" t="s">
        <v>28</v>
      </c>
      <c r="J11425">
        <v>1.1000000000000001</v>
      </c>
      <c r="K11425">
        <v>12</v>
      </c>
      <c r="L11425">
        <v>2025</v>
      </c>
      <c r="M11425" t="s">
        <v>377</v>
      </c>
      <c r="N11425" s="89" cm="1">
        <f t="array" ref="N11425">IF(ISNUMBER(_34_KNMI_Stations[[#This Row],[Etmaal temperatuur °C]]),IF(_34_KNMI_Stations[[#This Row],[Etmaal temperatuur °C]]&lt;stookgrens[],stookgrens[]-_34_KNMI_Stations[[#This Row],[Etmaal temperatuur °C]],0),"")</f>
        <v>10.6</v>
      </c>
      <c r="O11425" s="89">
        <f>_34_KNMI_Stations[[#This Row],[graaddagen]]*_34_KNMI_Stations[[#This Row],[Gewogen factor]]</f>
        <v>11.66</v>
      </c>
      <c r="P11425" s="89" cm="1">
        <f t="array" ref="P114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26" spans="1:16" x14ac:dyDescent="0.25">
      <c r="A11426">
        <v>356</v>
      </c>
      <c r="B11426" s="110">
        <v>45994</v>
      </c>
      <c r="C11426" s="89">
        <v>2.8</v>
      </c>
      <c r="D11426" s="89">
        <v>7.2</v>
      </c>
      <c r="E11426" s="96">
        <v>119</v>
      </c>
      <c r="F11426" s="89">
        <v>0</v>
      </c>
      <c r="G11426" s="89">
        <v>1010.9</v>
      </c>
      <c r="H11426">
        <v>0.93</v>
      </c>
      <c r="I11426" t="s">
        <v>28</v>
      </c>
      <c r="J11426">
        <v>1.1000000000000001</v>
      </c>
      <c r="K11426">
        <v>12</v>
      </c>
      <c r="L11426">
        <v>2025</v>
      </c>
      <c r="M11426" t="s">
        <v>377</v>
      </c>
      <c r="N11426" s="89" cm="1">
        <f t="array" ref="N11426">IF(ISNUMBER(_34_KNMI_Stations[[#This Row],[Etmaal temperatuur °C]]),IF(_34_KNMI_Stations[[#This Row],[Etmaal temperatuur °C]]&lt;stookgrens[],stookgrens[]-_34_KNMI_Stations[[#This Row],[Etmaal temperatuur °C]],0),"")</f>
        <v>10.8</v>
      </c>
      <c r="O11426" s="89">
        <f>_34_KNMI_Stations[[#This Row],[graaddagen]]*_34_KNMI_Stations[[#This Row],[Gewogen factor]]</f>
        <v>11.880000000000003</v>
      </c>
      <c r="P11426" s="89" cm="1">
        <f t="array" ref="P114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27" spans="1:16" x14ac:dyDescent="0.25">
      <c r="A11427">
        <v>356</v>
      </c>
      <c r="B11427" s="110">
        <v>45995</v>
      </c>
      <c r="C11427" s="89">
        <v>4.0999999999999996</v>
      </c>
      <c r="D11427" s="89">
        <v>6.7</v>
      </c>
      <c r="E11427" s="96">
        <v>360</v>
      </c>
      <c r="F11427" s="89">
        <v>-0.1</v>
      </c>
      <c r="G11427" s="89">
        <v>1005.4</v>
      </c>
      <c r="H11427">
        <v>0.89</v>
      </c>
      <c r="I11427" t="s">
        <v>28</v>
      </c>
      <c r="J11427">
        <v>1.1000000000000001</v>
      </c>
      <c r="K11427">
        <v>12</v>
      </c>
      <c r="L11427">
        <v>2025</v>
      </c>
      <c r="M11427" t="s">
        <v>377</v>
      </c>
      <c r="N11427" s="89" cm="1">
        <f t="array" ref="N11427">IF(ISNUMBER(_34_KNMI_Stations[[#This Row],[Etmaal temperatuur °C]]),IF(_34_KNMI_Stations[[#This Row],[Etmaal temperatuur °C]]&lt;stookgrens[],stookgrens[]-_34_KNMI_Stations[[#This Row],[Etmaal temperatuur °C]],0),"")</f>
        <v>11.3</v>
      </c>
      <c r="O11427" s="89">
        <f>_34_KNMI_Stations[[#This Row],[graaddagen]]*_34_KNMI_Stations[[#This Row],[Gewogen factor]]</f>
        <v>12.430000000000001</v>
      </c>
      <c r="P11427" s="89" cm="1">
        <f t="array" ref="P114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28" spans="1:16" x14ac:dyDescent="0.25">
      <c r="A11428">
        <v>356</v>
      </c>
      <c r="B11428" s="110">
        <v>45996</v>
      </c>
      <c r="C11428" s="89">
        <v>3.3</v>
      </c>
      <c r="D11428" s="89">
        <v>3.9</v>
      </c>
      <c r="E11428" s="96">
        <v>123</v>
      </c>
      <c r="F11428" s="89">
        <v>0</v>
      </c>
      <c r="G11428" s="89">
        <v>1008.8</v>
      </c>
      <c r="H11428">
        <v>0.96</v>
      </c>
      <c r="I11428" t="s">
        <v>28</v>
      </c>
      <c r="J11428">
        <v>1.1000000000000001</v>
      </c>
      <c r="K11428">
        <v>12</v>
      </c>
      <c r="L11428">
        <v>2025</v>
      </c>
      <c r="M11428" t="s">
        <v>377</v>
      </c>
      <c r="N11428" s="89" cm="1">
        <f t="array" ref="N11428">IF(ISNUMBER(_34_KNMI_Stations[[#This Row],[Etmaal temperatuur °C]]),IF(_34_KNMI_Stations[[#This Row],[Etmaal temperatuur °C]]&lt;stookgrens[],stookgrens[]-_34_KNMI_Stations[[#This Row],[Etmaal temperatuur °C]],0),"")</f>
        <v>14.1</v>
      </c>
      <c r="O11428" s="89">
        <f>_34_KNMI_Stations[[#This Row],[graaddagen]]*_34_KNMI_Stations[[#This Row],[Gewogen factor]]</f>
        <v>15.510000000000002</v>
      </c>
      <c r="P11428" s="89" cm="1">
        <f t="array" ref="P114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29" spans="1:16" x14ac:dyDescent="0.25">
      <c r="A11429">
        <v>356</v>
      </c>
      <c r="B11429" s="110">
        <v>45997</v>
      </c>
      <c r="C11429" s="89">
        <v>6.3</v>
      </c>
      <c r="D11429" s="89">
        <v>8.3000000000000007</v>
      </c>
      <c r="E11429" s="96">
        <v>130</v>
      </c>
      <c r="F11429" s="89">
        <v>3.3</v>
      </c>
      <c r="G11429" s="89">
        <v>1001.2</v>
      </c>
      <c r="H11429">
        <v>0.93</v>
      </c>
      <c r="I11429" t="s">
        <v>28</v>
      </c>
      <c r="J11429">
        <v>1.1000000000000001</v>
      </c>
      <c r="K11429">
        <v>12</v>
      </c>
      <c r="L11429">
        <v>2025</v>
      </c>
      <c r="M11429" t="s">
        <v>377</v>
      </c>
      <c r="N11429" s="89" cm="1">
        <f t="array" ref="N11429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11429" s="89">
        <f>_34_KNMI_Stations[[#This Row],[graaddagen]]*_34_KNMI_Stations[[#This Row],[Gewogen factor]]</f>
        <v>10.67</v>
      </c>
      <c r="P11429" s="89" cm="1">
        <f t="array" ref="P114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30" spans="1:16" x14ac:dyDescent="0.25">
      <c r="A11430">
        <v>356</v>
      </c>
      <c r="B11430" s="110">
        <v>45998</v>
      </c>
      <c r="C11430" s="89">
        <v>5.6</v>
      </c>
      <c r="D11430" s="89">
        <v>10.7</v>
      </c>
      <c r="E11430" s="96">
        <v>111</v>
      </c>
      <c r="F11430" s="89">
        <v>7.1</v>
      </c>
      <c r="G11430" s="89">
        <v>1004.5</v>
      </c>
      <c r="H11430">
        <v>0.94</v>
      </c>
      <c r="I11430" t="s">
        <v>28</v>
      </c>
      <c r="J11430">
        <v>1.1000000000000001</v>
      </c>
      <c r="K11430">
        <v>12</v>
      </c>
      <c r="L11430">
        <v>2025</v>
      </c>
      <c r="M11430" t="s">
        <v>377</v>
      </c>
      <c r="N11430" s="89" cm="1">
        <f t="array" ref="N11430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1430" s="89">
        <f>_34_KNMI_Stations[[#This Row],[graaddagen]]*_34_KNMI_Stations[[#This Row],[Gewogen factor]]</f>
        <v>8.0300000000000011</v>
      </c>
      <c r="P11430" s="89" cm="1">
        <f t="array" ref="P114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31" spans="1:16" x14ac:dyDescent="0.25">
      <c r="A11431">
        <v>356</v>
      </c>
      <c r="B11431" s="110">
        <v>45999</v>
      </c>
      <c r="C11431" s="89">
        <v>5</v>
      </c>
      <c r="D11431" s="89">
        <v>12.3</v>
      </c>
      <c r="E11431" s="96">
        <v>80</v>
      </c>
      <c r="F11431" s="89">
        <v>1.9</v>
      </c>
      <c r="G11431" s="89">
        <v>1011.1</v>
      </c>
      <c r="H11431">
        <v>0.93</v>
      </c>
      <c r="I11431" t="s">
        <v>28</v>
      </c>
      <c r="J11431">
        <v>1.1000000000000001</v>
      </c>
      <c r="K11431">
        <v>12</v>
      </c>
      <c r="L11431">
        <v>2025</v>
      </c>
      <c r="M11431" t="s">
        <v>378</v>
      </c>
      <c r="N11431" s="89" cm="1">
        <f t="array" ref="N11431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1431" s="89">
        <f>_34_KNMI_Stations[[#This Row],[graaddagen]]*_34_KNMI_Stations[[#This Row],[Gewogen factor]]</f>
        <v>6.27</v>
      </c>
      <c r="P11431" s="89" cm="1">
        <f t="array" ref="P114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32" spans="1:16" x14ac:dyDescent="0.25">
      <c r="A11432">
        <v>356</v>
      </c>
      <c r="B11432" s="110">
        <v>46000</v>
      </c>
      <c r="C11432" s="89">
        <v>4.3</v>
      </c>
      <c r="D11432" s="89">
        <v>12.6</v>
      </c>
      <c r="E11432" s="96">
        <v>204</v>
      </c>
      <c r="F11432" s="89">
        <v>0.1</v>
      </c>
      <c r="G11432" s="89">
        <v>1010.5</v>
      </c>
      <c r="H11432">
        <v>0.86</v>
      </c>
      <c r="I11432" t="s">
        <v>28</v>
      </c>
      <c r="J11432">
        <v>1.1000000000000001</v>
      </c>
      <c r="K11432">
        <v>12</v>
      </c>
      <c r="L11432">
        <v>2025</v>
      </c>
      <c r="M11432" t="s">
        <v>378</v>
      </c>
      <c r="N11432" s="89" cm="1">
        <f t="array" ref="N11432">IF(ISNUMBER(_34_KNMI_Stations[[#This Row],[Etmaal temperatuur °C]]),IF(_34_KNMI_Stations[[#This Row],[Etmaal temperatuur °C]]&lt;stookgrens[],stookgrens[]-_34_KNMI_Stations[[#This Row],[Etmaal temperatuur °C]],0),"")</f>
        <v>5.4</v>
      </c>
      <c r="O11432" s="89">
        <f>_34_KNMI_Stations[[#This Row],[graaddagen]]*_34_KNMI_Stations[[#This Row],[Gewogen factor]]</f>
        <v>5.9400000000000013</v>
      </c>
      <c r="P11432" s="89" cm="1">
        <f t="array" ref="P114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33" spans="1:16" x14ac:dyDescent="0.25">
      <c r="A11433">
        <v>356</v>
      </c>
      <c r="B11433" s="110">
        <v>46001</v>
      </c>
      <c r="C11433" s="89">
        <v>4.8</v>
      </c>
      <c r="D11433" s="89">
        <v>11.7</v>
      </c>
      <c r="E11433" s="96">
        <v>164</v>
      </c>
      <c r="F11433" s="89">
        <v>0</v>
      </c>
      <c r="G11433" s="89">
        <v>1017.3</v>
      </c>
      <c r="H11433">
        <v>0.88</v>
      </c>
      <c r="I11433" t="s">
        <v>28</v>
      </c>
      <c r="J11433">
        <v>1.1000000000000001</v>
      </c>
      <c r="K11433">
        <v>12</v>
      </c>
      <c r="L11433">
        <v>2025</v>
      </c>
      <c r="M11433" t="s">
        <v>378</v>
      </c>
      <c r="N11433" s="89" cm="1">
        <f t="array" ref="N11433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1433" s="89">
        <f>_34_KNMI_Stations[[#This Row],[graaddagen]]*_34_KNMI_Stations[[#This Row],[Gewogen factor]]</f>
        <v>6.9300000000000015</v>
      </c>
      <c r="P11433" s="89" cm="1">
        <f t="array" ref="P114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34" spans="1:16" x14ac:dyDescent="0.25">
      <c r="A11434">
        <v>356</v>
      </c>
      <c r="B11434" s="110">
        <v>46002</v>
      </c>
      <c r="C11434" s="89">
        <v>3.5</v>
      </c>
      <c r="D11434" s="89">
        <v>7.7</v>
      </c>
      <c r="E11434" s="96">
        <v>321</v>
      </c>
      <c r="F11434" s="89">
        <v>0</v>
      </c>
      <c r="G11434" s="89">
        <v>1022.2</v>
      </c>
      <c r="H11434">
        <v>0.96</v>
      </c>
      <c r="I11434" t="s">
        <v>28</v>
      </c>
      <c r="J11434">
        <v>1.1000000000000001</v>
      </c>
      <c r="K11434">
        <v>12</v>
      </c>
      <c r="L11434">
        <v>2025</v>
      </c>
      <c r="M11434" t="s">
        <v>378</v>
      </c>
      <c r="N11434" s="89" cm="1">
        <f t="array" ref="N11434">IF(ISNUMBER(_34_KNMI_Stations[[#This Row],[Etmaal temperatuur °C]]),IF(_34_KNMI_Stations[[#This Row],[Etmaal temperatuur °C]]&lt;stookgrens[],stookgrens[]-_34_KNMI_Stations[[#This Row],[Etmaal temperatuur °C]],0),"")</f>
        <v>10.3</v>
      </c>
      <c r="O11434" s="89">
        <f>_34_KNMI_Stations[[#This Row],[graaddagen]]*_34_KNMI_Stations[[#This Row],[Gewogen factor]]</f>
        <v>11.330000000000002</v>
      </c>
      <c r="P11434" s="89" cm="1">
        <f t="array" ref="P114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35" spans="1:16" x14ac:dyDescent="0.25">
      <c r="A11435">
        <v>356</v>
      </c>
      <c r="B11435" s="110">
        <v>46003</v>
      </c>
      <c r="C11435" s="89">
        <v>3</v>
      </c>
      <c r="D11435" s="89">
        <v>8</v>
      </c>
      <c r="E11435" s="96">
        <v>83</v>
      </c>
      <c r="F11435" s="89">
        <v>0</v>
      </c>
      <c r="G11435" s="89">
        <v>1020.9</v>
      </c>
      <c r="H11435">
        <v>0.94</v>
      </c>
      <c r="I11435" t="s">
        <v>28</v>
      </c>
      <c r="J11435">
        <v>1.1000000000000001</v>
      </c>
      <c r="K11435">
        <v>12</v>
      </c>
      <c r="L11435">
        <v>2025</v>
      </c>
      <c r="M11435" t="s">
        <v>378</v>
      </c>
      <c r="N11435" s="89" cm="1">
        <f t="array" ref="N11435">IF(ISNUMBER(_34_KNMI_Stations[[#This Row],[Etmaal temperatuur °C]]),IF(_34_KNMI_Stations[[#This Row],[Etmaal temperatuur °C]]&lt;stookgrens[],stookgrens[]-_34_KNMI_Stations[[#This Row],[Etmaal temperatuur °C]],0),"")</f>
        <v>10</v>
      </c>
      <c r="O11435" s="89">
        <f>_34_KNMI_Stations[[#This Row],[graaddagen]]*_34_KNMI_Stations[[#This Row],[Gewogen factor]]</f>
        <v>11</v>
      </c>
      <c r="P11435" s="89" cm="1">
        <f t="array" ref="P114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36" spans="1:16" x14ac:dyDescent="0.25">
      <c r="A11436">
        <v>356</v>
      </c>
      <c r="B11436" s="110">
        <v>46004</v>
      </c>
      <c r="C11436" s="89">
        <v>2.7</v>
      </c>
      <c r="D11436" s="89">
        <v>6.8</v>
      </c>
      <c r="E11436" s="96">
        <v>285</v>
      </c>
      <c r="F11436" s="89">
        <v>-0.1</v>
      </c>
      <c r="G11436" s="89">
        <v>1027</v>
      </c>
      <c r="H11436">
        <v>0.97</v>
      </c>
      <c r="I11436" t="s">
        <v>28</v>
      </c>
      <c r="J11436">
        <v>1.1000000000000001</v>
      </c>
      <c r="K11436">
        <v>12</v>
      </c>
      <c r="L11436">
        <v>2025</v>
      </c>
      <c r="M11436" t="s">
        <v>378</v>
      </c>
      <c r="N11436" s="89" cm="1">
        <f t="array" ref="N11436">IF(ISNUMBER(_34_KNMI_Stations[[#This Row],[Etmaal temperatuur °C]]),IF(_34_KNMI_Stations[[#This Row],[Etmaal temperatuur °C]]&lt;stookgrens[],stookgrens[]-_34_KNMI_Stations[[#This Row],[Etmaal temperatuur °C]],0),"")</f>
        <v>11.2</v>
      </c>
      <c r="O11436" s="89">
        <f>_34_KNMI_Stations[[#This Row],[graaddagen]]*_34_KNMI_Stations[[#This Row],[Gewogen factor]]</f>
        <v>12.32</v>
      </c>
      <c r="P11436" s="89" cm="1">
        <f t="array" ref="P114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37" spans="1:16" x14ac:dyDescent="0.25">
      <c r="A11437">
        <v>356</v>
      </c>
      <c r="B11437" s="110">
        <v>46005</v>
      </c>
      <c r="C11437" s="89">
        <v>4.3</v>
      </c>
      <c r="D11437" s="89">
        <v>6.8</v>
      </c>
      <c r="E11437" s="96">
        <v>79</v>
      </c>
      <c r="F11437" s="89">
        <v>0</v>
      </c>
      <c r="G11437" s="89">
        <v>1022.3</v>
      </c>
      <c r="H11437">
        <v>0.96</v>
      </c>
      <c r="I11437" t="s">
        <v>28</v>
      </c>
      <c r="J11437">
        <v>1.1000000000000001</v>
      </c>
      <c r="K11437">
        <v>12</v>
      </c>
      <c r="L11437">
        <v>2025</v>
      </c>
      <c r="M11437" t="s">
        <v>378</v>
      </c>
      <c r="N11437" s="89" cm="1">
        <f t="array" ref="N11437">IF(ISNUMBER(_34_KNMI_Stations[[#This Row],[Etmaal temperatuur °C]]),IF(_34_KNMI_Stations[[#This Row],[Etmaal temperatuur °C]]&lt;stookgrens[],stookgrens[]-_34_KNMI_Stations[[#This Row],[Etmaal temperatuur °C]],0),"")</f>
        <v>11.2</v>
      </c>
      <c r="O11437" s="89">
        <f>_34_KNMI_Stations[[#This Row],[graaddagen]]*_34_KNMI_Stations[[#This Row],[Gewogen factor]]</f>
        <v>12.32</v>
      </c>
      <c r="P11437" s="89" cm="1">
        <f t="array" ref="P114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38" spans="1:16" x14ac:dyDescent="0.25">
      <c r="A11438">
        <v>356</v>
      </c>
      <c r="B11438" s="110">
        <v>46006</v>
      </c>
      <c r="C11438" s="89">
        <v>4.5</v>
      </c>
      <c r="D11438" s="89">
        <v>6.7</v>
      </c>
      <c r="E11438" s="96">
        <v>269</v>
      </c>
      <c r="F11438" s="89">
        <v>0</v>
      </c>
      <c r="G11438" s="89">
        <v>1012.9</v>
      </c>
      <c r="H11438">
        <v>0.9</v>
      </c>
      <c r="I11438" t="s">
        <v>28</v>
      </c>
      <c r="J11438">
        <v>1.1000000000000001</v>
      </c>
      <c r="K11438">
        <v>12</v>
      </c>
      <c r="L11438">
        <v>2025</v>
      </c>
      <c r="M11438" t="s">
        <v>379</v>
      </c>
      <c r="N11438" s="89" cm="1">
        <f t="array" ref="N11438">IF(ISNUMBER(_34_KNMI_Stations[[#This Row],[Etmaal temperatuur °C]]),IF(_34_KNMI_Stations[[#This Row],[Etmaal temperatuur °C]]&lt;stookgrens[],stookgrens[]-_34_KNMI_Stations[[#This Row],[Etmaal temperatuur °C]],0),"")</f>
        <v>11.3</v>
      </c>
      <c r="O11438" s="89">
        <f>_34_KNMI_Stations[[#This Row],[graaddagen]]*_34_KNMI_Stations[[#This Row],[Gewogen factor]]</f>
        <v>12.430000000000001</v>
      </c>
      <c r="P11438" s="89" cm="1">
        <f t="array" ref="P114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39" spans="1:16" x14ac:dyDescent="0.25">
      <c r="A11439">
        <v>356</v>
      </c>
      <c r="B11439" s="110">
        <v>46007</v>
      </c>
      <c r="C11439" s="89">
        <v>2.8</v>
      </c>
      <c r="D11439" s="89">
        <v>8.5</v>
      </c>
      <c r="E11439" s="96">
        <v>241</v>
      </c>
      <c r="F11439" s="89">
        <v>0</v>
      </c>
      <c r="G11439" s="89">
        <v>1012</v>
      </c>
      <c r="H11439">
        <v>0.87</v>
      </c>
      <c r="I11439" t="s">
        <v>28</v>
      </c>
      <c r="J11439">
        <v>1.1000000000000001</v>
      </c>
      <c r="K11439">
        <v>12</v>
      </c>
      <c r="L11439">
        <v>2025</v>
      </c>
      <c r="M11439" t="s">
        <v>379</v>
      </c>
      <c r="N11439" s="89" cm="1">
        <f t="array" ref="N11439">IF(ISNUMBER(_34_KNMI_Stations[[#This Row],[Etmaal temperatuur °C]]),IF(_34_KNMI_Stations[[#This Row],[Etmaal temperatuur °C]]&lt;stookgrens[],stookgrens[]-_34_KNMI_Stations[[#This Row],[Etmaal temperatuur °C]],0),"")</f>
        <v>9.5</v>
      </c>
      <c r="O11439" s="89">
        <f>_34_KNMI_Stations[[#This Row],[graaddagen]]*_34_KNMI_Stations[[#This Row],[Gewogen factor]]</f>
        <v>10.450000000000001</v>
      </c>
      <c r="P11439" s="89" cm="1">
        <f t="array" ref="P114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40" spans="1:16" x14ac:dyDescent="0.25">
      <c r="A11440">
        <v>356</v>
      </c>
      <c r="B11440" s="110">
        <v>46008</v>
      </c>
      <c r="C11440" s="89">
        <v>3.4</v>
      </c>
      <c r="D11440" s="89">
        <v>8.1999999999999993</v>
      </c>
      <c r="E11440" s="96">
        <v>93</v>
      </c>
      <c r="F11440" s="89">
        <v>0</v>
      </c>
      <c r="G11440" s="89">
        <v>1016.6</v>
      </c>
      <c r="H11440">
        <v>0.93</v>
      </c>
      <c r="I11440" t="s">
        <v>28</v>
      </c>
      <c r="J11440">
        <v>1.1000000000000001</v>
      </c>
      <c r="K11440">
        <v>12</v>
      </c>
      <c r="L11440">
        <v>2025</v>
      </c>
      <c r="M11440" t="s">
        <v>379</v>
      </c>
      <c r="N11440" s="89" cm="1">
        <f t="array" ref="N11440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1440" s="89">
        <f>_34_KNMI_Stations[[#This Row],[graaddagen]]*_34_KNMI_Stations[[#This Row],[Gewogen factor]]</f>
        <v>10.780000000000001</v>
      </c>
      <c r="P11440" s="89" cm="1">
        <f t="array" ref="P114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41" spans="1:16" x14ac:dyDescent="0.25">
      <c r="A11441">
        <v>356</v>
      </c>
      <c r="B11441" s="110">
        <v>46009</v>
      </c>
      <c r="C11441" s="89">
        <v>6</v>
      </c>
      <c r="D11441" s="89">
        <v>10.4</v>
      </c>
      <c r="E11441" s="96">
        <v>189</v>
      </c>
      <c r="F11441" s="89">
        <v>0.2</v>
      </c>
      <c r="G11441" s="89">
        <v>1012.5</v>
      </c>
      <c r="H11441">
        <v>0.79</v>
      </c>
      <c r="I11441" t="s">
        <v>28</v>
      </c>
      <c r="J11441">
        <v>1.1000000000000001</v>
      </c>
      <c r="K11441">
        <v>12</v>
      </c>
      <c r="L11441">
        <v>2025</v>
      </c>
      <c r="M11441" t="s">
        <v>379</v>
      </c>
      <c r="N11441" s="89" cm="1">
        <f t="array" ref="N11441">IF(ISNUMBER(_34_KNMI_Stations[[#This Row],[Etmaal temperatuur °C]]),IF(_34_KNMI_Stations[[#This Row],[Etmaal temperatuur °C]]&lt;stookgrens[],stookgrens[]-_34_KNMI_Stations[[#This Row],[Etmaal temperatuur °C]],0),"")</f>
        <v>7.6</v>
      </c>
      <c r="O11441" s="89">
        <f>_34_KNMI_Stations[[#This Row],[graaddagen]]*_34_KNMI_Stations[[#This Row],[Gewogen factor]]</f>
        <v>8.36</v>
      </c>
      <c r="P11441" s="89" cm="1">
        <f t="array" ref="P114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42" spans="1:16" x14ac:dyDescent="0.25">
      <c r="A11442">
        <v>356</v>
      </c>
      <c r="B11442" s="110">
        <v>46010</v>
      </c>
      <c r="C11442" s="89">
        <v>4</v>
      </c>
      <c r="D11442" s="89">
        <v>9</v>
      </c>
      <c r="E11442" s="96">
        <v>192</v>
      </c>
      <c r="F11442" s="89">
        <v>5.8</v>
      </c>
      <c r="G11442" s="89">
        <v>1016.3</v>
      </c>
      <c r="H11442">
        <v>0.94</v>
      </c>
      <c r="I11442" t="s">
        <v>28</v>
      </c>
      <c r="J11442">
        <v>1.1000000000000001</v>
      </c>
      <c r="K11442">
        <v>12</v>
      </c>
      <c r="L11442">
        <v>2025</v>
      </c>
      <c r="M11442" t="s">
        <v>379</v>
      </c>
      <c r="N11442" s="89" cm="1">
        <f t="array" ref="N11442">IF(ISNUMBER(_34_KNMI_Stations[[#This Row],[Etmaal temperatuur °C]]),IF(_34_KNMI_Stations[[#This Row],[Etmaal temperatuur °C]]&lt;stookgrens[],stookgrens[]-_34_KNMI_Stations[[#This Row],[Etmaal temperatuur °C]],0),"")</f>
        <v>9</v>
      </c>
      <c r="O11442" s="89">
        <f>_34_KNMI_Stations[[#This Row],[graaddagen]]*_34_KNMI_Stations[[#This Row],[Gewogen factor]]</f>
        <v>9.9</v>
      </c>
      <c r="P11442" s="89" cm="1">
        <f t="array" ref="P114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43" spans="1:16" x14ac:dyDescent="0.25">
      <c r="A11443">
        <v>356</v>
      </c>
      <c r="B11443" s="110">
        <v>46011</v>
      </c>
      <c r="C11443" s="89">
        <v>2.8</v>
      </c>
      <c r="D11443" s="89">
        <v>4.4000000000000004</v>
      </c>
      <c r="E11443" s="96">
        <v>142</v>
      </c>
      <c r="F11443" s="89">
        <v>0</v>
      </c>
      <c r="G11443" s="89">
        <v>1016</v>
      </c>
      <c r="H11443">
        <v>0.99</v>
      </c>
      <c r="I11443" t="s">
        <v>28</v>
      </c>
      <c r="J11443">
        <v>1.1000000000000001</v>
      </c>
      <c r="K11443">
        <v>12</v>
      </c>
      <c r="L11443">
        <v>2025</v>
      </c>
      <c r="M11443" t="s">
        <v>379</v>
      </c>
      <c r="N11443" s="89" cm="1">
        <f t="array" ref="N11443">IF(ISNUMBER(_34_KNMI_Stations[[#This Row],[Etmaal temperatuur °C]]),IF(_34_KNMI_Stations[[#This Row],[Etmaal temperatuur °C]]&lt;stookgrens[],stookgrens[]-_34_KNMI_Stations[[#This Row],[Etmaal temperatuur °C]],0),"")</f>
        <v>13.6</v>
      </c>
      <c r="O11443" s="89">
        <f>_34_KNMI_Stations[[#This Row],[graaddagen]]*_34_KNMI_Stations[[#This Row],[Gewogen factor]]</f>
        <v>14.96</v>
      </c>
      <c r="P11443" s="89" cm="1">
        <f t="array" ref="P114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44" spans="1:16" x14ac:dyDescent="0.25">
      <c r="A11444">
        <v>356</v>
      </c>
      <c r="B11444" s="110">
        <v>46012</v>
      </c>
      <c r="C11444" s="89">
        <v>3.9</v>
      </c>
      <c r="D11444" s="89">
        <v>8.1</v>
      </c>
      <c r="E11444" s="96">
        <v>306</v>
      </c>
      <c r="F11444" s="89">
        <v>0</v>
      </c>
      <c r="G11444" s="89">
        <v>1010.8</v>
      </c>
      <c r="H11444">
        <v>0.94</v>
      </c>
      <c r="I11444" t="s">
        <v>28</v>
      </c>
      <c r="J11444">
        <v>1.1000000000000001</v>
      </c>
      <c r="K11444">
        <v>12</v>
      </c>
      <c r="L11444">
        <v>2025</v>
      </c>
      <c r="M11444" t="s">
        <v>379</v>
      </c>
      <c r="N11444" s="89" cm="1">
        <f t="array" ref="N11444">IF(ISNUMBER(_34_KNMI_Stations[[#This Row],[Etmaal temperatuur °C]]),IF(_34_KNMI_Stations[[#This Row],[Etmaal temperatuur °C]]&lt;stookgrens[],stookgrens[]-_34_KNMI_Stations[[#This Row],[Etmaal temperatuur °C]],0),"")</f>
        <v>9.9</v>
      </c>
      <c r="O11444" s="89">
        <f>_34_KNMI_Stations[[#This Row],[graaddagen]]*_34_KNMI_Stations[[#This Row],[Gewogen factor]]</f>
        <v>10.89</v>
      </c>
      <c r="P11444" s="89" cm="1">
        <f t="array" ref="P114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45" spans="1:16" x14ac:dyDescent="0.25">
      <c r="A11445">
        <v>356</v>
      </c>
      <c r="B11445" s="110">
        <v>46013</v>
      </c>
      <c r="C11445" s="89">
        <v>4.5</v>
      </c>
      <c r="D11445" s="89">
        <v>4.4000000000000004</v>
      </c>
      <c r="E11445" s="96">
        <v>180</v>
      </c>
      <c r="F11445" s="89">
        <v>0</v>
      </c>
      <c r="G11445" s="89">
        <v>1011.4</v>
      </c>
      <c r="H11445">
        <v>0.92</v>
      </c>
      <c r="I11445" t="s">
        <v>28</v>
      </c>
      <c r="J11445">
        <v>1.1000000000000001</v>
      </c>
      <c r="K11445">
        <v>12</v>
      </c>
      <c r="L11445">
        <v>2025</v>
      </c>
      <c r="M11445" t="s">
        <v>380</v>
      </c>
      <c r="N11445" s="89" cm="1">
        <f t="array" ref="N11445">IF(ISNUMBER(_34_KNMI_Stations[[#This Row],[Etmaal temperatuur °C]]),IF(_34_KNMI_Stations[[#This Row],[Etmaal temperatuur °C]]&lt;stookgrens[],stookgrens[]-_34_KNMI_Stations[[#This Row],[Etmaal temperatuur °C]],0),"")</f>
        <v>13.6</v>
      </c>
      <c r="O11445" s="89">
        <f>_34_KNMI_Stations[[#This Row],[graaddagen]]*_34_KNMI_Stations[[#This Row],[Gewogen factor]]</f>
        <v>14.96</v>
      </c>
      <c r="P11445" s="89" cm="1">
        <f t="array" ref="P114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46" spans="1:16" x14ac:dyDescent="0.25">
      <c r="A11446">
        <v>356</v>
      </c>
      <c r="B11446" s="110">
        <v>46014</v>
      </c>
      <c r="C11446" s="89">
        <v>7.6</v>
      </c>
      <c r="D11446" s="89">
        <v>4.5999999999999996</v>
      </c>
      <c r="E11446" s="96">
        <v>64</v>
      </c>
      <c r="F11446" s="89">
        <v>0</v>
      </c>
      <c r="G11446" s="89">
        <v>1019.7</v>
      </c>
      <c r="H11446">
        <v>0.8</v>
      </c>
      <c r="I11446" t="s">
        <v>28</v>
      </c>
      <c r="J11446">
        <v>1.1000000000000001</v>
      </c>
      <c r="K11446">
        <v>12</v>
      </c>
      <c r="L11446">
        <v>2025</v>
      </c>
      <c r="M11446" t="s">
        <v>380</v>
      </c>
      <c r="N11446" s="89" cm="1">
        <f t="array" ref="N11446">IF(ISNUMBER(_34_KNMI_Stations[[#This Row],[Etmaal temperatuur °C]]),IF(_34_KNMI_Stations[[#This Row],[Etmaal temperatuur °C]]&lt;stookgrens[],stookgrens[]-_34_KNMI_Stations[[#This Row],[Etmaal temperatuur °C]],0),"")</f>
        <v>13.4</v>
      </c>
      <c r="O11446" s="89">
        <f>_34_KNMI_Stations[[#This Row],[graaddagen]]*_34_KNMI_Stations[[#This Row],[Gewogen factor]]</f>
        <v>14.740000000000002</v>
      </c>
      <c r="P11446" s="89" cm="1">
        <f t="array" ref="P114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47" spans="1:16" x14ac:dyDescent="0.25">
      <c r="A11447">
        <v>356</v>
      </c>
      <c r="B11447" s="110">
        <v>46015</v>
      </c>
      <c r="C11447" s="89">
        <v>6.8</v>
      </c>
      <c r="D11447" s="89">
        <v>0.6</v>
      </c>
      <c r="E11447" s="96">
        <v>435</v>
      </c>
      <c r="F11447" s="89">
        <v>0</v>
      </c>
      <c r="G11447" s="89">
        <v>1031.8</v>
      </c>
      <c r="H11447">
        <v>0.75</v>
      </c>
      <c r="I11447" t="s">
        <v>28</v>
      </c>
      <c r="J11447">
        <v>1.1000000000000001</v>
      </c>
      <c r="K11447">
        <v>12</v>
      </c>
      <c r="L11447">
        <v>2025</v>
      </c>
      <c r="M11447" t="s">
        <v>380</v>
      </c>
      <c r="N11447" s="89" cm="1">
        <f t="array" ref="N11447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11447" s="89">
        <f>_34_KNMI_Stations[[#This Row],[graaddagen]]*_34_KNMI_Stations[[#This Row],[Gewogen factor]]</f>
        <v>19.14</v>
      </c>
      <c r="P11447" s="89" cm="1">
        <f t="array" ref="P114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48" spans="1:16" x14ac:dyDescent="0.25">
      <c r="A11448">
        <v>356</v>
      </c>
      <c r="B11448" s="110">
        <v>46016</v>
      </c>
      <c r="C11448" s="89">
        <v>6.1</v>
      </c>
      <c r="D11448" s="89">
        <v>-2.6</v>
      </c>
      <c r="E11448" s="96">
        <v>416</v>
      </c>
      <c r="F11448" s="89">
        <v>0</v>
      </c>
      <c r="G11448" s="89">
        <v>1030.5999999999999</v>
      </c>
      <c r="H11448">
        <v>0.69</v>
      </c>
      <c r="I11448" t="s">
        <v>28</v>
      </c>
      <c r="J11448">
        <v>1.1000000000000001</v>
      </c>
      <c r="K11448">
        <v>12</v>
      </c>
      <c r="L11448">
        <v>2025</v>
      </c>
      <c r="M11448" t="s">
        <v>380</v>
      </c>
      <c r="N11448" s="89" cm="1">
        <f t="array" ref="N11448">IF(ISNUMBER(_34_KNMI_Stations[[#This Row],[Etmaal temperatuur °C]]),IF(_34_KNMI_Stations[[#This Row],[Etmaal temperatuur °C]]&lt;stookgrens[],stookgrens[]-_34_KNMI_Stations[[#This Row],[Etmaal temperatuur °C]],0),"")</f>
        <v>20.6</v>
      </c>
      <c r="O11448" s="89">
        <f>_34_KNMI_Stations[[#This Row],[graaddagen]]*_34_KNMI_Stations[[#This Row],[Gewogen factor]]</f>
        <v>22.660000000000004</v>
      </c>
      <c r="P11448" s="89" cm="1">
        <f t="array" ref="P114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49" spans="1:16" x14ac:dyDescent="0.25">
      <c r="A11449">
        <v>356</v>
      </c>
      <c r="B11449" s="110">
        <v>46017</v>
      </c>
      <c r="C11449" s="89">
        <v>4.4000000000000004</v>
      </c>
      <c r="D11449" s="89">
        <v>-2.2000000000000002</v>
      </c>
      <c r="E11449" s="96">
        <v>421</v>
      </c>
      <c r="F11449" s="89">
        <v>0</v>
      </c>
      <c r="G11449" s="89">
        <v>1031.3</v>
      </c>
      <c r="H11449">
        <v>0.8</v>
      </c>
      <c r="I11449" t="s">
        <v>28</v>
      </c>
      <c r="J11449">
        <v>1.1000000000000001</v>
      </c>
      <c r="K11449">
        <v>12</v>
      </c>
      <c r="L11449">
        <v>2025</v>
      </c>
      <c r="M11449" t="s">
        <v>380</v>
      </c>
      <c r="N11449" s="89" cm="1">
        <f t="array" ref="N11449">IF(ISNUMBER(_34_KNMI_Stations[[#This Row],[Etmaal temperatuur °C]]),IF(_34_KNMI_Stations[[#This Row],[Etmaal temperatuur °C]]&lt;stookgrens[],stookgrens[]-_34_KNMI_Stations[[#This Row],[Etmaal temperatuur °C]],0),"")</f>
        <v>20.2</v>
      </c>
      <c r="O11449" s="89">
        <f>_34_KNMI_Stations[[#This Row],[graaddagen]]*_34_KNMI_Stations[[#This Row],[Gewogen factor]]</f>
        <v>22.220000000000002</v>
      </c>
      <c r="P11449" s="89" cm="1">
        <f t="array" ref="P114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50" spans="1:16" x14ac:dyDescent="0.25">
      <c r="A11450">
        <v>356</v>
      </c>
      <c r="B11450" s="110">
        <v>46018</v>
      </c>
      <c r="C11450" s="89">
        <v>2.8</v>
      </c>
      <c r="D11450" s="89">
        <v>0.9</v>
      </c>
      <c r="E11450" s="96">
        <v>134</v>
      </c>
      <c r="F11450" s="89">
        <v>0</v>
      </c>
      <c r="G11450" s="89">
        <v>1033.9000000000001</v>
      </c>
      <c r="H11450">
        <v>0.88</v>
      </c>
      <c r="I11450" t="s">
        <v>28</v>
      </c>
      <c r="J11450">
        <v>1.1000000000000001</v>
      </c>
      <c r="K11450">
        <v>12</v>
      </c>
      <c r="L11450">
        <v>2025</v>
      </c>
      <c r="M11450" t="s">
        <v>380</v>
      </c>
      <c r="N11450" s="89" cm="1">
        <f t="array" ref="N11450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11450" s="89">
        <f>_34_KNMI_Stations[[#This Row],[graaddagen]]*_34_KNMI_Stations[[#This Row],[Gewogen factor]]</f>
        <v>18.810000000000002</v>
      </c>
      <c r="P11450" s="89" cm="1">
        <f t="array" ref="P114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51" spans="1:16" x14ac:dyDescent="0.25">
      <c r="A11451">
        <v>356</v>
      </c>
      <c r="B11451" s="110">
        <v>46019</v>
      </c>
      <c r="C11451" s="89">
        <v>1.9</v>
      </c>
      <c r="D11451" s="89">
        <v>1.3</v>
      </c>
      <c r="E11451" s="96">
        <v>408</v>
      </c>
      <c r="F11451" s="89">
        <v>0</v>
      </c>
      <c r="G11451" s="89">
        <v>1031.7</v>
      </c>
      <c r="H11451">
        <v>0.92</v>
      </c>
      <c r="I11451" t="s">
        <v>28</v>
      </c>
      <c r="J11451">
        <v>1.1000000000000001</v>
      </c>
      <c r="K11451">
        <v>12</v>
      </c>
      <c r="L11451">
        <v>2025</v>
      </c>
      <c r="M11451" t="s">
        <v>380</v>
      </c>
      <c r="N11451" s="89" cm="1">
        <f t="array" ref="N11451">IF(ISNUMBER(_34_KNMI_Stations[[#This Row],[Etmaal temperatuur °C]]),IF(_34_KNMI_Stations[[#This Row],[Etmaal temperatuur °C]]&lt;stookgrens[],stookgrens[]-_34_KNMI_Stations[[#This Row],[Etmaal temperatuur °C]],0),"")</f>
        <v>16.7</v>
      </c>
      <c r="O11451" s="89">
        <f>_34_KNMI_Stations[[#This Row],[graaddagen]]*_34_KNMI_Stations[[#This Row],[Gewogen factor]]</f>
        <v>18.37</v>
      </c>
      <c r="P11451" s="89" cm="1">
        <f t="array" ref="P114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52" spans="1:16" x14ac:dyDescent="0.25">
      <c r="A11452">
        <v>356</v>
      </c>
      <c r="B11452" s="110">
        <v>46020</v>
      </c>
      <c r="C11452" s="89">
        <v>2</v>
      </c>
      <c r="D11452" s="89">
        <v>1.3</v>
      </c>
      <c r="E11452" s="96">
        <v>112</v>
      </c>
      <c r="F11452" s="89">
        <v>0</v>
      </c>
      <c r="G11452" s="89">
        <v>1026.7</v>
      </c>
      <c r="H11452">
        <v>0.97</v>
      </c>
      <c r="I11452" t="s">
        <v>28</v>
      </c>
      <c r="J11452">
        <v>1.1000000000000001</v>
      </c>
      <c r="K11452">
        <v>12</v>
      </c>
      <c r="L11452">
        <v>2025</v>
      </c>
      <c r="M11452" t="s">
        <v>306</v>
      </c>
      <c r="N11452" s="89" cm="1">
        <f t="array" ref="N11452">IF(ISNUMBER(_34_KNMI_Stations[[#This Row],[Etmaal temperatuur °C]]),IF(_34_KNMI_Stations[[#This Row],[Etmaal temperatuur °C]]&lt;stookgrens[],stookgrens[]-_34_KNMI_Stations[[#This Row],[Etmaal temperatuur °C]],0),"")</f>
        <v>16.7</v>
      </c>
      <c r="O11452" s="89">
        <f>_34_KNMI_Stations[[#This Row],[graaddagen]]*_34_KNMI_Stations[[#This Row],[Gewogen factor]]</f>
        <v>18.37</v>
      </c>
      <c r="P11452" s="89" cm="1">
        <f t="array" ref="P114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53" spans="1:16" x14ac:dyDescent="0.25">
      <c r="A11453">
        <v>356</v>
      </c>
      <c r="B11453" s="110">
        <v>46021</v>
      </c>
      <c r="C11453" s="89">
        <v>3</v>
      </c>
      <c r="D11453" s="89">
        <v>0.4</v>
      </c>
      <c r="E11453" s="96">
        <v>391</v>
      </c>
      <c r="F11453" s="89">
        <v>0</v>
      </c>
      <c r="G11453" s="89">
        <v>1030</v>
      </c>
      <c r="H11453">
        <v>0.89</v>
      </c>
      <c r="I11453" t="s">
        <v>28</v>
      </c>
      <c r="J11453">
        <v>1.1000000000000001</v>
      </c>
      <c r="K11453">
        <v>12</v>
      </c>
      <c r="L11453">
        <v>2025</v>
      </c>
      <c r="M11453" t="s">
        <v>306</v>
      </c>
      <c r="N11453" s="89" cm="1">
        <f t="array" ref="N11453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11453" s="89">
        <f>_34_KNMI_Stations[[#This Row],[graaddagen]]*_34_KNMI_Stations[[#This Row],[Gewogen factor]]</f>
        <v>19.360000000000003</v>
      </c>
      <c r="P11453" s="89" cm="1">
        <f t="array" ref="P114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54" spans="1:16" x14ac:dyDescent="0.25">
      <c r="A11454">
        <v>356</v>
      </c>
      <c r="B11454" s="110">
        <v>46022</v>
      </c>
      <c r="C11454" s="89">
        <v>4.3</v>
      </c>
      <c r="D11454" s="89">
        <v>2</v>
      </c>
      <c r="E11454" s="96">
        <v>248</v>
      </c>
      <c r="F11454" s="89">
        <v>0</v>
      </c>
      <c r="G11454" s="89">
        <v>1023.6</v>
      </c>
      <c r="H11454">
        <v>0.92</v>
      </c>
      <c r="I11454" t="s">
        <v>28</v>
      </c>
      <c r="J11454">
        <v>1.1000000000000001</v>
      </c>
      <c r="K11454">
        <v>12</v>
      </c>
      <c r="L11454">
        <v>2025</v>
      </c>
      <c r="M11454" t="s">
        <v>306</v>
      </c>
      <c r="N11454" s="89" cm="1">
        <f t="array" ref="N11454">IF(ISNUMBER(_34_KNMI_Stations[[#This Row],[Etmaal temperatuur °C]]),IF(_34_KNMI_Stations[[#This Row],[Etmaal temperatuur °C]]&lt;stookgrens[],stookgrens[]-_34_KNMI_Stations[[#This Row],[Etmaal temperatuur °C]],0),"")</f>
        <v>16</v>
      </c>
      <c r="O11454" s="89">
        <f>_34_KNMI_Stations[[#This Row],[graaddagen]]*_34_KNMI_Stations[[#This Row],[Gewogen factor]]</f>
        <v>17.600000000000001</v>
      </c>
      <c r="P11454" s="89" cm="1">
        <f t="array" ref="P114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55" spans="1:16" x14ac:dyDescent="0.25">
      <c r="A11455">
        <v>356</v>
      </c>
      <c r="B11455" s="110">
        <v>46023</v>
      </c>
      <c r="C11455" s="89">
        <v>7.7</v>
      </c>
      <c r="D11455" s="89">
        <v>3.5</v>
      </c>
      <c r="E11455" s="96">
        <v>84</v>
      </c>
      <c r="F11455" s="89">
        <v>6.1</v>
      </c>
      <c r="G11455" s="89">
        <v>1003.9</v>
      </c>
      <c r="H11455">
        <v>0.86</v>
      </c>
      <c r="I11455" t="s">
        <v>28</v>
      </c>
      <c r="J11455">
        <v>1.1000000000000001</v>
      </c>
      <c r="K11455">
        <v>1</v>
      </c>
      <c r="L11455">
        <v>2026</v>
      </c>
      <c r="M11455" t="s">
        <v>306</v>
      </c>
      <c r="N11455" s="89" cm="1">
        <f t="array" ref="N11455">IF(ISNUMBER(_34_KNMI_Stations[[#This Row],[Etmaal temperatuur °C]]),IF(_34_KNMI_Stations[[#This Row],[Etmaal temperatuur °C]]&lt;stookgrens[],stookgrens[]-_34_KNMI_Stations[[#This Row],[Etmaal temperatuur °C]],0),"")</f>
        <v>14.5</v>
      </c>
      <c r="O11455" s="89">
        <f>_34_KNMI_Stations[[#This Row],[graaddagen]]*_34_KNMI_Stations[[#This Row],[Gewogen factor]]</f>
        <v>15.950000000000001</v>
      </c>
      <c r="P11455" s="89" cm="1">
        <f t="array" ref="P114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56" spans="1:16" x14ac:dyDescent="0.25">
      <c r="A11456">
        <v>356</v>
      </c>
      <c r="B11456" s="110">
        <v>46024</v>
      </c>
      <c r="C11456" s="89">
        <v>7</v>
      </c>
      <c r="D11456" s="89">
        <v>1.3</v>
      </c>
      <c r="E11456" s="96">
        <v>151</v>
      </c>
      <c r="F11456" s="89">
        <v>7.2</v>
      </c>
      <c r="G11456" s="89">
        <v>999.7</v>
      </c>
      <c r="H11456">
        <v>0.93</v>
      </c>
      <c r="I11456" t="s">
        <v>28</v>
      </c>
      <c r="J11456">
        <v>1.1000000000000001</v>
      </c>
      <c r="K11456">
        <v>1</v>
      </c>
      <c r="L11456">
        <v>2026</v>
      </c>
      <c r="M11456" t="s">
        <v>306</v>
      </c>
      <c r="N11456" s="89" cm="1">
        <f t="array" ref="N11456">IF(ISNUMBER(_34_KNMI_Stations[[#This Row],[Etmaal temperatuur °C]]),IF(_34_KNMI_Stations[[#This Row],[Etmaal temperatuur °C]]&lt;stookgrens[],stookgrens[]-_34_KNMI_Stations[[#This Row],[Etmaal temperatuur °C]],0),"")</f>
        <v>16.7</v>
      </c>
      <c r="O11456" s="89">
        <f>_34_KNMI_Stations[[#This Row],[graaddagen]]*_34_KNMI_Stations[[#This Row],[Gewogen factor]]</f>
        <v>18.37</v>
      </c>
      <c r="P11456" s="89" cm="1">
        <f t="array" ref="P114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57" spans="1:16" x14ac:dyDescent="0.25">
      <c r="A11457">
        <v>356</v>
      </c>
      <c r="B11457" s="110">
        <v>46025</v>
      </c>
      <c r="C11457" s="89">
        <v>5.2</v>
      </c>
      <c r="D11457" s="89">
        <v>0.8</v>
      </c>
      <c r="E11457" s="96">
        <v>195</v>
      </c>
      <c r="F11457" s="89">
        <v>12.6</v>
      </c>
      <c r="G11457" s="89">
        <v>1003.1</v>
      </c>
      <c r="H11457">
        <v>0.94</v>
      </c>
      <c r="I11457" t="s">
        <v>28</v>
      </c>
      <c r="J11457">
        <v>1.1000000000000001</v>
      </c>
      <c r="K11457">
        <v>1</v>
      </c>
      <c r="L11457">
        <v>2026</v>
      </c>
      <c r="M11457" t="s">
        <v>306</v>
      </c>
      <c r="N11457" s="89" cm="1">
        <f t="array" ref="N11457">IF(ISNUMBER(_34_KNMI_Stations[[#This Row],[Etmaal temperatuur °C]]),IF(_34_KNMI_Stations[[#This Row],[Etmaal temperatuur °C]]&lt;stookgrens[],stookgrens[]-_34_KNMI_Stations[[#This Row],[Etmaal temperatuur °C]],0),"")</f>
        <v>17.2</v>
      </c>
      <c r="O11457" s="89">
        <f>_34_KNMI_Stations[[#This Row],[graaddagen]]*_34_KNMI_Stations[[#This Row],[Gewogen factor]]</f>
        <v>18.920000000000002</v>
      </c>
      <c r="P11457" s="89" cm="1">
        <f t="array" ref="P114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58" spans="1:16" x14ac:dyDescent="0.25">
      <c r="A11458">
        <v>356</v>
      </c>
      <c r="B11458" s="110">
        <v>46026</v>
      </c>
      <c r="C11458" s="89">
        <v>5.9</v>
      </c>
      <c r="D11458" s="89">
        <v>-0.3</v>
      </c>
      <c r="E11458" s="96">
        <v>193</v>
      </c>
      <c r="F11458" s="89">
        <v>7.4</v>
      </c>
      <c r="G11458" s="89">
        <v>1008.5</v>
      </c>
      <c r="H11458">
        <v>0.94</v>
      </c>
      <c r="I11458" t="s">
        <v>28</v>
      </c>
      <c r="J11458">
        <v>1.1000000000000001</v>
      </c>
      <c r="K11458">
        <v>1</v>
      </c>
      <c r="L11458">
        <v>2026</v>
      </c>
      <c r="M11458" t="s">
        <v>306</v>
      </c>
      <c r="N11458" s="89" cm="1">
        <f t="array" ref="N11458">IF(ISNUMBER(_34_KNMI_Stations[[#This Row],[Etmaal temperatuur °C]]),IF(_34_KNMI_Stations[[#This Row],[Etmaal temperatuur °C]]&lt;stookgrens[],stookgrens[]-_34_KNMI_Stations[[#This Row],[Etmaal temperatuur °C]],0),"")</f>
        <v>18.3</v>
      </c>
      <c r="O11458" s="89">
        <f>_34_KNMI_Stations[[#This Row],[graaddagen]]*_34_KNMI_Stations[[#This Row],[Gewogen factor]]</f>
        <v>20.130000000000003</v>
      </c>
      <c r="P11458" s="89" cm="1">
        <f t="array" ref="P114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59" spans="1:16" x14ac:dyDescent="0.25">
      <c r="A11459">
        <v>356</v>
      </c>
      <c r="B11459" s="110">
        <v>46027</v>
      </c>
      <c r="C11459" s="89">
        <v>4.7</v>
      </c>
      <c r="D11459" s="89">
        <v>-1.4</v>
      </c>
      <c r="E11459" s="96">
        <v>229</v>
      </c>
      <c r="F11459" s="89">
        <v>2.6</v>
      </c>
      <c r="G11459" s="89">
        <v>1010</v>
      </c>
      <c r="H11459">
        <v>0.94</v>
      </c>
      <c r="I11459" t="s">
        <v>28</v>
      </c>
      <c r="J11459">
        <v>1.1000000000000001</v>
      </c>
      <c r="K11459">
        <v>1</v>
      </c>
      <c r="L11459">
        <v>2026</v>
      </c>
      <c r="M11459" t="s">
        <v>344</v>
      </c>
      <c r="N11459" s="89" cm="1">
        <f t="array" ref="N11459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11459" s="89">
        <f>_34_KNMI_Stations[[#This Row],[graaddagen]]*_34_KNMI_Stations[[#This Row],[Gewogen factor]]</f>
        <v>21.34</v>
      </c>
      <c r="P11459" s="89" cm="1">
        <f t="array" ref="P114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60" spans="1:16" x14ac:dyDescent="0.25">
      <c r="A11460">
        <v>356</v>
      </c>
      <c r="B11460" s="110">
        <v>46028</v>
      </c>
      <c r="C11460" s="89">
        <v>3.3</v>
      </c>
      <c r="D11460" s="89">
        <v>-2.5</v>
      </c>
      <c r="E11460" s="96">
        <v>395</v>
      </c>
      <c r="F11460" s="89">
        <v>-0.1</v>
      </c>
      <c r="G11460" s="89">
        <v>1014.6</v>
      </c>
      <c r="H11460">
        <v>0.95</v>
      </c>
      <c r="I11460" t="s">
        <v>28</v>
      </c>
      <c r="J11460">
        <v>1.1000000000000001</v>
      </c>
      <c r="K11460">
        <v>1</v>
      </c>
      <c r="L11460">
        <v>2026</v>
      </c>
      <c r="M11460" t="s">
        <v>344</v>
      </c>
      <c r="N11460" s="89" cm="1">
        <f t="array" ref="N11460">IF(ISNUMBER(_34_KNMI_Stations[[#This Row],[Etmaal temperatuur °C]]),IF(_34_KNMI_Stations[[#This Row],[Etmaal temperatuur °C]]&lt;stookgrens[],stookgrens[]-_34_KNMI_Stations[[#This Row],[Etmaal temperatuur °C]],0),"")</f>
        <v>20.5</v>
      </c>
      <c r="O11460" s="89">
        <f>_34_KNMI_Stations[[#This Row],[graaddagen]]*_34_KNMI_Stations[[#This Row],[Gewogen factor]]</f>
        <v>22.55</v>
      </c>
      <c r="P11460" s="89" cm="1">
        <f t="array" ref="P114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61" spans="1:16" x14ac:dyDescent="0.25">
      <c r="A11461">
        <v>356</v>
      </c>
      <c r="B11461" s="110">
        <v>46029</v>
      </c>
      <c r="C11461" s="89">
        <v>7.1</v>
      </c>
      <c r="D11461" s="89">
        <v>0.3</v>
      </c>
      <c r="E11461" s="96">
        <v>160</v>
      </c>
      <c r="F11461" s="89">
        <v>2.7</v>
      </c>
      <c r="G11461" s="89">
        <v>1005.2</v>
      </c>
      <c r="H11461">
        <v>0.92</v>
      </c>
      <c r="I11461" t="s">
        <v>28</v>
      </c>
      <c r="J11461">
        <v>1.1000000000000001</v>
      </c>
      <c r="K11461">
        <v>1</v>
      </c>
      <c r="L11461">
        <v>2026</v>
      </c>
      <c r="M11461" t="s">
        <v>344</v>
      </c>
      <c r="N11461" s="89" cm="1">
        <f t="array" ref="N11461">IF(ISNUMBER(_34_KNMI_Stations[[#This Row],[Etmaal temperatuur °C]]),IF(_34_KNMI_Stations[[#This Row],[Etmaal temperatuur °C]]&lt;stookgrens[],stookgrens[]-_34_KNMI_Stations[[#This Row],[Etmaal temperatuur °C]],0),"")</f>
        <v>17.7</v>
      </c>
      <c r="O11461" s="89">
        <f>_34_KNMI_Stations[[#This Row],[graaddagen]]*_34_KNMI_Stations[[#This Row],[Gewogen factor]]</f>
        <v>19.470000000000002</v>
      </c>
      <c r="P11461" s="89" cm="1">
        <f t="array" ref="P114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62" spans="1:16" x14ac:dyDescent="0.25">
      <c r="A11462">
        <v>356</v>
      </c>
      <c r="B11462" s="110">
        <v>46030</v>
      </c>
      <c r="C11462" s="89">
        <v>4.8</v>
      </c>
      <c r="D11462" s="89">
        <v>1.6</v>
      </c>
      <c r="E11462" s="96">
        <v>287</v>
      </c>
      <c r="F11462" s="89">
        <v>7.4</v>
      </c>
      <c r="G11462" s="89">
        <v>1001.7</v>
      </c>
      <c r="H11462">
        <v>0.94</v>
      </c>
      <c r="I11462" t="s">
        <v>28</v>
      </c>
      <c r="J11462">
        <v>1.1000000000000001</v>
      </c>
      <c r="K11462">
        <v>1</v>
      </c>
      <c r="L11462">
        <v>2026</v>
      </c>
      <c r="M11462" t="s">
        <v>344</v>
      </c>
      <c r="N11462" s="89" cm="1">
        <f t="array" ref="N11462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11462" s="89">
        <f>_34_KNMI_Stations[[#This Row],[graaddagen]]*_34_KNMI_Stations[[#This Row],[Gewogen factor]]</f>
        <v>18.04</v>
      </c>
      <c r="P11462" s="89" cm="1">
        <f t="array" ref="P114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63" spans="1:16" x14ac:dyDescent="0.25">
      <c r="A11463">
        <v>356</v>
      </c>
      <c r="B11463" s="110">
        <v>46031</v>
      </c>
      <c r="C11463" s="89">
        <v>5.4</v>
      </c>
      <c r="D11463" s="89">
        <v>1.8</v>
      </c>
      <c r="E11463" s="96">
        <v>92</v>
      </c>
      <c r="F11463" s="89">
        <v>10.199999999999999</v>
      </c>
      <c r="G11463" s="89">
        <v>985.2</v>
      </c>
      <c r="H11463">
        <v>0.97</v>
      </c>
      <c r="I11463" t="s">
        <v>28</v>
      </c>
      <c r="J11463">
        <v>1.1000000000000001</v>
      </c>
      <c r="K11463">
        <v>1</v>
      </c>
      <c r="L11463">
        <v>2026</v>
      </c>
      <c r="M11463" t="s">
        <v>344</v>
      </c>
      <c r="N11463" s="89" cm="1">
        <f t="array" ref="N11463">IF(ISNUMBER(_34_KNMI_Stations[[#This Row],[Etmaal temperatuur °C]]),IF(_34_KNMI_Stations[[#This Row],[Etmaal temperatuur °C]]&lt;stookgrens[],stookgrens[]-_34_KNMI_Stations[[#This Row],[Etmaal temperatuur °C]],0),"")</f>
        <v>16.2</v>
      </c>
      <c r="O11463" s="89">
        <f>_34_KNMI_Stations[[#This Row],[graaddagen]]*_34_KNMI_Stations[[#This Row],[Gewogen factor]]</f>
        <v>17.82</v>
      </c>
      <c r="P11463" s="89" cm="1">
        <f t="array" ref="P114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64" spans="1:16" x14ac:dyDescent="0.25">
      <c r="A11464">
        <v>356</v>
      </c>
      <c r="B11464" s="110">
        <v>46032</v>
      </c>
      <c r="C11464" s="89">
        <v>4.3</v>
      </c>
      <c r="D11464" s="89">
        <v>-2.4</v>
      </c>
      <c r="E11464" s="96">
        <v>171</v>
      </c>
      <c r="F11464" s="89">
        <v>-0.1</v>
      </c>
      <c r="G11464" s="89">
        <v>1011.8</v>
      </c>
      <c r="H11464">
        <v>0.82</v>
      </c>
      <c r="I11464" t="s">
        <v>28</v>
      </c>
      <c r="J11464">
        <v>1.1000000000000001</v>
      </c>
      <c r="K11464">
        <v>1</v>
      </c>
      <c r="L11464">
        <v>2026</v>
      </c>
      <c r="M11464" t="s">
        <v>344</v>
      </c>
      <c r="N11464" s="89" cm="1">
        <f t="array" ref="N11464">IF(ISNUMBER(_34_KNMI_Stations[[#This Row],[Etmaal temperatuur °C]]),IF(_34_KNMI_Stations[[#This Row],[Etmaal temperatuur °C]]&lt;stookgrens[],stookgrens[]-_34_KNMI_Stations[[#This Row],[Etmaal temperatuur °C]],0),"")</f>
        <v>20.399999999999999</v>
      </c>
      <c r="O11464" s="89">
        <f>_34_KNMI_Stations[[#This Row],[graaddagen]]*_34_KNMI_Stations[[#This Row],[Gewogen factor]]</f>
        <v>22.44</v>
      </c>
      <c r="P11464" s="89" cm="1">
        <f t="array" ref="P114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65" spans="1:16" x14ac:dyDescent="0.25">
      <c r="A11465">
        <v>356</v>
      </c>
      <c r="B11465" s="110">
        <v>46033</v>
      </c>
      <c r="C11465" s="89">
        <v>4.5999999999999996</v>
      </c>
      <c r="D11465" s="89">
        <v>-2.2999999999999998</v>
      </c>
      <c r="E11465" s="96">
        <v>116</v>
      </c>
      <c r="F11465" s="89">
        <v>0.9</v>
      </c>
      <c r="G11465" s="89">
        <v>1021.2</v>
      </c>
      <c r="H11465">
        <v>0.87</v>
      </c>
      <c r="I11465" t="s">
        <v>28</v>
      </c>
      <c r="J11465">
        <v>1.1000000000000001</v>
      </c>
      <c r="K11465">
        <v>1</v>
      </c>
      <c r="L11465">
        <v>2026</v>
      </c>
      <c r="M11465" t="s">
        <v>344</v>
      </c>
      <c r="N11465" s="89" cm="1">
        <f t="array" ref="N11465">IF(ISNUMBER(_34_KNMI_Stations[[#This Row],[Etmaal temperatuur °C]]),IF(_34_KNMI_Stations[[#This Row],[Etmaal temperatuur °C]]&lt;stookgrens[],stookgrens[]-_34_KNMI_Stations[[#This Row],[Etmaal temperatuur °C]],0),"")</f>
        <v>20.3</v>
      </c>
      <c r="O11465" s="89">
        <f>_34_KNMI_Stations[[#This Row],[graaddagen]]*_34_KNMI_Stations[[#This Row],[Gewogen factor]]</f>
        <v>22.330000000000002</v>
      </c>
      <c r="P11465" s="89" cm="1">
        <f t="array" ref="P114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66" spans="1:16" x14ac:dyDescent="0.25">
      <c r="A11466">
        <v>356</v>
      </c>
      <c r="B11466" s="110">
        <v>46034</v>
      </c>
      <c r="C11466" s="89">
        <v>4.9000000000000004</v>
      </c>
      <c r="D11466" s="89">
        <v>4.5999999999999996</v>
      </c>
      <c r="E11466" s="96">
        <v>112</v>
      </c>
      <c r="F11466" s="89">
        <v>3.8</v>
      </c>
      <c r="G11466" s="89">
        <v>1007.5</v>
      </c>
      <c r="H11466">
        <v>0.97</v>
      </c>
      <c r="I11466" t="s">
        <v>28</v>
      </c>
      <c r="J11466">
        <v>1.1000000000000001</v>
      </c>
      <c r="K11466">
        <v>1</v>
      </c>
      <c r="L11466">
        <v>2026</v>
      </c>
      <c r="M11466" t="s">
        <v>381</v>
      </c>
      <c r="N11466" s="89" cm="1">
        <f t="array" ref="N11466">IF(ISNUMBER(_34_KNMI_Stations[[#This Row],[Etmaal temperatuur °C]]),IF(_34_KNMI_Stations[[#This Row],[Etmaal temperatuur °C]]&lt;stookgrens[],stookgrens[]-_34_KNMI_Stations[[#This Row],[Etmaal temperatuur °C]],0),"")</f>
        <v>13.4</v>
      </c>
      <c r="O11466" s="89">
        <f>_34_KNMI_Stations[[#This Row],[graaddagen]]*_34_KNMI_Stations[[#This Row],[Gewogen factor]]</f>
        <v>14.740000000000002</v>
      </c>
      <c r="P11466" s="89" cm="1">
        <f t="array" ref="P114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67" spans="1:16" x14ac:dyDescent="0.25">
      <c r="A11467">
        <v>356</v>
      </c>
      <c r="B11467" s="110">
        <v>46035</v>
      </c>
      <c r="C11467" s="89">
        <v>4.0999999999999996</v>
      </c>
      <c r="D11467" s="89">
        <v>8.6</v>
      </c>
      <c r="E11467" s="96">
        <v>129</v>
      </c>
      <c r="F11467" s="89">
        <v>1.7</v>
      </c>
      <c r="G11467" s="89">
        <v>1007.8</v>
      </c>
      <c r="H11467">
        <v>0.95</v>
      </c>
      <c r="I11467" t="s">
        <v>28</v>
      </c>
      <c r="J11467">
        <v>1.1000000000000001</v>
      </c>
      <c r="K11467">
        <v>1</v>
      </c>
      <c r="L11467">
        <v>2026</v>
      </c>
      <c r="M11467" t="s">
        <v>381</v>
      </c>
      <c r="N11467" s="89" cm="1">
        <f t="array" ref="N11467">IF(ISNUMBER(_34_KNMI_Stations[[#This Row],[Etmaal temperatuur °C]]),IF(_34_KNMI_Stations[[#This Row],[Etmaal temperatuur °C]]&lt;stookgrens[],stookgrens[]-_34_KNMI_Stations[[#This Row],[Etmaal temperatuur °C]],0),"")</f>
        <v>9.4</v>
      </c>
      <c r="O11467" s="89">
        <f>_34_KNMI_Stations[[#This Row],[graaddagen]]*_34_KNMI_Stations[[#This Row],[Gewogen factor]]</f>
        <v>10.340000000000002</v>
      </c>
      <c r="P11467" s="89" cm="1">
        <f t="array" ref="P114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68" spans="1:16" x14ac:dyDescent="0.25">
      <c r="A11468">
        <v>356</v>
      </c>
      <c r="B11468" s="110">
        <v>46036</v>
      </c>
      <c r="C11468" s="89">
        <v>2.6</v>
      </c>
      <c r="D11468" s="89">
        <v>6.6</v>
      </c>
      <c r="E11468" s="96">
        <v>481</v>
      </c>
      <c r="F11468" s="89">
        <v>2</v>
      </c>
      <c r="G11468" s="89">
        <v>1012.1</v>
      </c>
      <c r="H11468">
        <v>0.95</v>
      </c>
      <c r="I11468" t="s">
        <v>28</v>
      </c>
      <c r="J11468">
        <v>1.1000000000000001</v>
      </c>
      <c r="K11468">
        <v>1</v>
      </c>
      <c r="L11468">
        <v>2026</v>
      </c>
      <c r="M11468" t="s">
        <v>381</v>
      </c>
      <c r="N11468" s="89" cm="1">
        <f t="array" ref="N11468">IF(ISNUMBER(_34_KNMI_Stations[[#This Row],[Etmaal temperatuur °C]]),IF(_34_KNMI_Stations[[#This Row],[Etmaal temperatuur °C]]&lt;stookgrens[],stookgrens[]-_34_KNMI_Stations[[#This Row],[Etmaal temperatuur °C]],0),"")</f>
        <v>11.4</v>
      </c>
      <c r="O11468" s="89">
        <f>_34_KNMI_Stations[[#This Row],[graaddagen]]*_34_KNMI_Stations[[#This Row],[Gewogen factor]]</f>
        <v>12.540000000000001</v>
      </c>
      <c r="P11468" s="89" cm="1">
        <f t="array" ref="P114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69" spans="1:16" x14ac:dyDescent="0.25">
      <c r="A11469">
        <v>356</v>
      </c>
      <c r="B11469" s="110">
        <v>46037</v>
      </c>
      <c r="C11469" s="89">
        <v>5</v>
      </c>
      <c r="D11469" s="89">
        <v>9.1999999999999993</v>
      </c>
      <c r="E11469" s="96">
        <v>118</v>
      </c>
      <c r="F11469" s="89">
        <v>1.2</v>
      </c>
      <c r="G11469" s="89">
        <v>1007.3</v>
      </c>
      <c r="H11469">
        <v>0.9</v>
      </c>
      <c r="I11469" t="s">
        <v>28</v>
      </c>
      <c r="J11469">
        <v>1.1000000000000001</v>
      </c>
      <c r="K11469">
        <v>1</v>
      </c>
      <c r="L11469">
        <v>2026</v>
      </c>
      <c r="M11469" t="s">
        <v>381</v>
      </c>
      <c r="N11469" s="89" cm="1">
        <f t="array" ref="N11469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11469" s="89">
        <f>_34_KNMI_Stations[[#This Row],[graaddagen]]*_34_KNMI_Stations[[#This Row],[Gewogen factor]]</f>
        <v>9.6800000000000015</v>
      </c>
      <c r="P11469" s="89" cm="1">
        <f t="array" ref="P114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70" spans="1:16" x14ac:dyDescent="0.25">
      <c r="A11470">
        <v>356</v>
      </c>
      <c r="B11470" s="110">
        <v>46038</v>
      </c>
      <c r="C11470" s="89">
        <v>4</v>
      </c>
      <c r="D11470" s="89">
        <v>8.6</v>
      </c>
      <c r="E11470" s="96">
        <v>391</v>
      </c>
      <c r="F11470" s="89">
        <v>-0.1</v>
      </c>
      <c r="G11470" s="89">
        <v>1011.3</v>
      </c>
      <c r="H11470">
        <v>0.88</v>
      </c>
      <c r="I11470" t="s">
        <v>28</v>
      </c>
      <c r="J11470">
        <v>1.1000000000000001</v>
      </c>
      <c r="K11470">
        <v>1</v>
      </c>
      <c r="L11470">
        <v>2026</v>
      </c>
      <c r="M11470" t="s">
        <v>381</v>
      </c>
      <c r="N11470" s="89" cm="1">
        <f t="array" ref="N11470">IF(ISNUMBER(_34_KNMI_Stations[[#This Row],[Etmaal temperatuur °C]]),IF(_34_KNMI_Stations[[#This Row],[Etmaal temperatuur °C]]&lt;stookgrens[],stookgrens[]-_34_KNMI_Stations[[#This Row],[Etmaal temperatuur °C]],0),"")</f>
        <v>9.4</v>
      </c>
      <c r="O11470" s="89">
        <f>_34_KNMI_Stations[[#This Row],[graaddagen]]*_34_KNMI_Stations[[#This Row],[Gewogen factor]]</f>
        <v>10.340000000000002</v>
      </c>
      <c r="P11470" s="89" cm="1">
        <f t="array" ref="P114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71" spans="1:16" x14ac:dyDescent="0.25">
      <c r="A11471">
        <v>356</v>
      </c>
      <c r="B11471" s="110">
        <v>46039</v>
      </c>
      <c r="C11471" s="89">
        <v>2.7</v>
      </c>
      <c r="D11471" s="89">
        <v>7</v>
      </c>
      <c r="E11471" s="96">
        <v>468</v>
      </c>
      <c r="F11471" s="89">
        <v>0.8</v>
      </c>
      <c r="G11471" s="89">
        <v>1018.1</v>
      </c>
      <c r="H11471">
        <v>0.93</v>
      </c>
      <c r="I11471" t="s">
        <v>28</v>
      </c>
      <c r="J11471">
        <v>1.1000000000000001</v>
      </c>
      <c r="K11471">
        <v>1</v>
      </c>
      <c r="L11471">
        <v>2026</v>
      </c>
      <c r="M11471" t="s">
        <v>381</v>
      </c>
      <c r="N11471" s="89" cm="1">
        <f t="array" ref="N11471">IF(ISNUMBER(_34_KNMI_Stations[[#This Row],[Etmaal temperatuur °C]]),IF(_34_KNMI_Stations[[#This Row],[Etmaal temperatuur °C]]&lt;stookgrens[],stookgrens[]-_34_KNMI_Stations[[#This Row],[Etmaal temperatuur °C]],0),"")</f>
        <v>11</v>
      </c>
      <c r="O11471" s="89">
        <f>_34_KNMI_Stations[[#This Row],[graaddagen]]*_34_KNMI_Stations[[#This Row],[Gewogen factor]]</f>
        <v>12.100000000000001</v>
      </c>
      <c r="P11471" s="89" cm="1">
        <f t="array" ref="P114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72" spans="1:16" x14ac:dyDescent="0.25">
      <c r="A11472">
        <v>356</v>
      </c>
      <c r="B11472" s="110">
        <v>46040</v>
      </c>
      <c r="C11472" s="89">
        <v>3.3</v>
      </c>
      <c r="D11472" s="89">
        <v>2.8</v>
      </c>
      <c r="E11472" s="96">
        <v>458</v>
      </c>
      <c r="F11472" s="89">
        <v>0</v>
      </c>
      <c r="G11472" s="89">
        <v>1020.1</v>
      </c>
      <c r="H11472">
        <v>0.95</v>
      </c>
      <c r="I11472" t="s">
        <v>28</v>
      </c>
      <c r="J11472">
        <v>1.1000000000000001</v>
      </c>
      <c r="K11472">
        <v>1</v>
      </c>
      <c r="L11472">
        <v>2026</v>
      </c>
      <c r="M11472" t="s">
        <v>381</v>
      </c>
      <c r="N11472" s="89" cm="1">
        <f t="array" ref="N11472">IF(ISNUMBER(_34_KNMI_Stations[[#This Row],[Etmaal temperatuur °C]]),IF(_34_KNMI_Stations[[#This Row],[Etmaal temperatuur °C]]&lt;stookgrens[],stookgrens[]-_34_KNMI_Stations[[#This Row],[Etmaal temperatuur °C]],0),"")</f>
        <v>15.2</v>
      </c>
      <c r="O11472" s="89">
        <f>_34_KNMI_Stations[[#This Row],[graaddagen]]*_34_KNMI_Stations[[#This Row],[Gewogen factor]]</f>
        <v>16.72</v>
      </c>
      <c r="P11472" s="89" cm="1">
        <f t="array" ref="P114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73" spans="1:16" x14ac:dyDescent="0.25">
      <c r="A11473">
        <v>356</v>
      </c>
      <c r="B11473" s="110">
        <v>46041</v>
      </c>
      <c r="C11473" s="89">
        <v>2.5</v>
      </c>
      <c r="D11473" s="89">
        <v>1.9</v>
      </c>
      <c r="E11473" s="96">
        <v>320</v>
      </c>
      <c r="F11473" s="89">
        <v>0</v>
      </c>
      <c r="G11473" s="89">
        <v>1018.6</v>
      </c>
      <c r="H11473">
        <v>0.94</v>
      </c>
      <c r="I11473" t="s">
        <v>28</v>
      </c>
      <c r="J11473">
        <v>1.1000000000000001</v>
      </c>
      <c r="K11473">
        <v>1</v>
      </c>
      <c r="L11473">
        <v>2026</v>
      </c>
      <c r="M11473" t="s">
        <v>382</v>
      </c>
      <c r="N11473" s="89" cm="1">
        <f t="array" ref="N11473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11473" s="89">
        <f>_34_KNMI_Stations[[#This Row],[graaddagen]]*_34_KNMI_Stations[[#This Row],[Gewogen factor]]</f>
        <v>17.710000000000004</v>
      </c>
      <c r="P11473" s="89" cm="1">
        <f t="array" ref="P114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74" spans="1:16" x14ac:dyDescent="0.25">
      <c r="A11474">
        <v>356</v>
      </c>
      <c r="B11474" s="110">
        <v>46042</v>
      </c>
      <c r="C11474" s="89">
        <v>3.2</v>
      </c>
      <c r="D11474" s="89">
        <v>0.2</v>
      </c>
      <c r="E11474" s="96">
        <v>265</v>
      </c>
      <c r="F11474" s="89">
        <v>0</v>
      </c>
      <c r="G11474" s="89">
        <v>1015.5</v>
      </c>
      <c r="H11474">
        <v>0.98</v>
      </c>
      <c r="I11474" t="s">
        <v>28</v>
      </c>
      <c r="J11474">
        <v>1.1000000000000001</v>
      </c>
      <c r="K11474">
        <v>1</v>
      </c>
      <c r="L11474">
        <v>2026</v>
      </c>
      <c r="M11474" t="s">
        <v>382</v>
      </c>
      <c r="N11474" s="89" cm="1">
        <f t="array" ref="N11474">IF(ISNUMBER(_34_KNMI_Stations[[#This Row],[Etmaal temperatuur °C]]),IF(_34_KNMI_Stations[[#This Row],[Etmaal temperatuur °C]]&lt;stookgrens[],stookgrens[]-_34_KNMI_Stations[[#This Row],[Etmaal temperatuur °C]],0),"")</f>
        <v>17.8</v>
      </c>
      <c r="O11474" s="89">
        <f>_34_KNMI_Stations[[#This Row],[graaddagen]]*_34_KNMI_Stations[[#This Row],[Gewogen factor]]</f>
        <v>19.580000000000002</v>
      </c>
      <c r="P11474" s="89" cm="1">
        <f t="array" ref="P114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75" spans="1:16" x14ac:dyDescent="0.25">
      <c r="A11475">
        <v>356</v>
      </c>
      <c r="B11475" s="110">
        <v>46043</v>
      </c>
      <c r="C11475" s="89">
        <v>4.2</v>
      </c>
      <c r="D11475" s="89">
        <v>3.8</v>
      </c>
      <c r="E11475" s="96">
        <v>351</v>
      </c>
      <c r="F11475" s="89">
        <v>0</v>
      </c>
      <c r="G11475" s="89">
        <v>1001.8</v>
      </c>
      <c r="H11475">
        <v>0.85</v>
      </c>
      <c r="I11475" t="s">
        <v>28</v>
      </c>
      <c r="J11475">
        <v>1.1000000000000001</v>
      </c>
      <c r="K11475">
        <v>1</v>
      </c>
      <c r="L11475">
        <v>2026</v>
      </c>
      <c r="M11475" t="s">
        <v>382</v>
      </c>
      <c r="N11475" s="89" cm="1">
        <f t="array" ref="N11475">IF(ISNUMBER(_34_KNMI_Stations[[#This Row],[Etmaal temperatuur °C]]),IF(_34_KNMI_Stations[[#This Row],[Etmaal temperatuur °C]]&lt;stookgrens[],stookgrens[]-_34_KNMI_Stations[[#This Row],[Etmaal temperatuur °C]],0),"")</f>
        <v>14.2</v>
      </c>
      <c r="O11475" s="89">
        <f>_34_KNMI_Stations[[#This Row],[graaddagen]]*_34_KNMI_Stations[[#This Row],[Gewogen factor]]</f>
        <v>15.620000000000001</v>
      </c>
      <c r="P11475" s="89" cm="1">
        <f t="array" ref="P114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76" spans="1:16" x14ac:dyDescent="0.25">
      <c r="A11476">
        <v>356</v>
      </c>
      <c r="B11476" s="110">
        <v>46044</v>
      </c>
      <c r="C11476" s="89">
        <v>4.5999999999999996</v>
      </c>
      <c r="D11476" s="89">
        <v>2.4</v>
      </c>
      <c r="E11476" s="96">
        <v>458</v>
      </c>
      <c r="F11476" s="89">
        <v>-0.1</v>
      </c>
      <c r="G11476" s="89">
        <v>995.4</v>
      </c>
      <c r="H11476">
        <v>0.79</v>
      </c>
      <c r="I11476" t="s">
        <v>28</v>
      </c>
      <c r="J11476">
        <v>1.1000000000000001</v>
      </c>
      <c r="K11476">
        <v>1</v>
      </c>
      <c r="L11476">
        <v>2026</v>
      </c>
      <c r="M11476" t="s">
        <v>382</v>
      </c>
      <c r="N11476" s="89" cm="1">
        <f t="array" ref="N11476">IF(ISNUMBER(_34_KNMI_Stations[[#This Row],[Etmaal temperatuur °C]]),IF(_34_KNMI_Stations[[#This Row],[Etmaal temperatuur °C]]&lt;stookgrens[],stookgrens[]-_34_KNMI_Stations[[#This Row],[Etmaal temperatuur °C]],0),"")</f>
        <v>15.6</v>
      </c>
      <c r="O11476" s="89">
        <f>_34_KNMI_Stations[[#This Row],[graaddagen]]*_34_KNMI_Stations[[#This Row],[Gewogen factor]]</f>
        <v>17.16</v>
      </c>
      <c r="P11476" s="89" cm="1">
        <f t="array" ref="P114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77" spans="1:16" x14ac:dyDescent="0.25">
      <c r="A11477">
        <v>356</v>
      </c>
      <c r="B11477" s="110">
        <v>46045</v>
      </c>
      <c r="C11477" s="89">
        <v>4.5</v>
      </c>
      <c r="D11477" s="89">
        <v>4.9000000000000004</v>
      </c>
      <c r="E11477" s="96">
        <v>375</v>
      </c>
      <c r="F11477" s="89">
        <v>0</v>
      </c>
      <c r="G11477" s="89">
        <v>994.5</v>
      </c>
      <c r="H11477">
        <v>0.83</v>
      </c>
      <c r="I11477" t="s">
        <v>28</v>
      </c>
      <c r="J11477">
        <v>1.1000000000000001</v>
      </c>
      <c r="K11477">
        <v>1</v>
      </c>
      <c r="L11477">
        <v>2026</v>
      </c>
      <c r="M11477" t="s">
        <v>382</v>
      </c>
      <c r="N11477" s="89" cm="1">
        <f t="array" ref="N11477">IF(ISNUMBER(_34_KNMI_Stations[[#This Row],[Etmaal temperatuur °C]]),IF(_34_KNMI_Stations[[#This Row],[Etmaal temperatuur °C]]&lt;stookgrens[],stookgrens[]-_34_KNMI_Stations[[#This Row],[Etmaal temperatuur °C]],0),"")</f>
        <v>13.1</v>
      </c>
      <c r="O11477" s="89">
        <f>_34_KNMI_Stations[[#This Row],[graaddagen]]*_34_KNMI_Stations[[#This Row],[Gewogen factor]]</f>
        <v>14.41</v>
      </c>
      <c r="P11477" s="89" cm="1">
        <f t="array" ref="P114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78" spans="1:16" x14ac:dyDescent="0.25">
      <c r="A11478">
        <v>356</v>
      </c>
      <c r="B11478" s="110">
        <v>46046</v>
      </c>
      <c r="C11478" s="89">
        <v>4.2</v>
      </c>
      <c r="D11478" s="89">
        <v>2.7</v>
      </c>
      <c r="E11478" s="96">
        <v>516</v>
      </c>
      <c r="F11478" s="89">
        <v>0</v>
      </c>
      <c r="G11478" s="89">
        <v>1000.6</v>
      </c>
      <c r="H11478">
        <v>0.83</v>
      </c>
      <c r="I11478" t="s">
        <v>28</v>
      </c>
      <c r="J11478">
        <v>1.1000000000000001</v>
      </c>
      <c r="K11478">
        <v>1</v>
      </c>
      <c r="L11478">
        <v>2026</v>
      </c>
      <c r="M11478" t="s">
        <v>382</v>
      </c>
      <c r="N11478" s="89" cm="1">
        <f t="array" ref="N11478">IF(ISNUMBER(_34_KNMI_Stations[[#This Row],[Etmaal temperatuur °C]]),IF(_34_KNMI_Stations[[#This Row],[Etmaal temperatuur °C]]&lt;stookgrens[],stookgrens[]-_34_KNMI_Stations[[#This Row],[Etmaal temperatuur °C]],0),"")</f>
        <v>15.3</v>
      </c>
      <c r="O11478" s="89">
        <f>_34_KNMI_Stations[[#This Row],[graaddagen]]*_34_KNMI_Stations[[#This Row],[Gewogen factor]]</f>
        <v>16.830000000000002</v>
      </c>
      <c r="P11478" s="89" cm="1">
        <f t="array" ref="P114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79" spans="1:16" x14ac:dyDescent="0.25">
      <c r="A11479">
        <v>356</v>
      </c>
      <c r="B11479" s="110">
        <v>46047</v>
      </c>
      <c r="C11479" s="89">
        <v>4.3</v>
      </c>
      <c r="D11479" s="89">
        <v>-1.2</v>
      </c>
      <c r="E11479" s="96">
        <v>558</v>
      </c>
      <c r="F11479" s="89">
        <v>0</v>
      </c>
      <c r="G11479" s="89">
        <v>998.7</v>
      </c>
      <c r="H11479">
        <v>0.84</v>
      </c>
      <c r="I11479" t="s">
        <v>28</v>
      </c>
      <c r="J11479">
        <v>1.1000000000000001</v>
      </c>
      <c r="K11479">
        <v>1</v>
      </c>
      <c r="L11479">
        <v>2026</v>
      </c>
      <c r="M11479" t="s">
        <v>382</v>
      </c>
      <c r="N11479" s="89" cm="1">
        <f t="array" ref="N11479">IF(ISNUMBER(_34_KNMI_Stations[[#This Row],[Etmaal temperatuur °C]]),IF(_34_KNMI_Stations[[#This Row],[Etmaal temperatuur °C]]&lt;stookgrens[],stookgrens[]-_34_KNMI_Stations[[#This Row],[Etmaal temperatuur °C]],0),"")</f>
        <v>19.2</v>
      </c>
      <c r="O11479" s="89">
        <f>_34_KNMI_Stations[[#This Row],[graaddagen]]*_34_KNMI_Stations[[#This Row],[Gewogen factor]]</f>
        <v>21.12</v>
      </c>
      <c r="P11479" s="89" cm="1">
        <f t="array" ref="P114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80" spans="1:16" x14ac:dyDescent="0.25">
      <c r="A11480">
        <v>356</v>
      </c>
      <c r="B11480" s="110">
        <v>46048</v>
      </c>
      <c r="C11480" s="89">
        <v>2.4</v>
      </c>
      <c r="D11480" s="89">
        <v>0.1</v>
      </c>
      <c r="E11480" s="96">
        <v>170</v>
      </c>
      <c r="F11480" s="89">
        <v>0</v>
      </c>
      <c r="G11480" s="89">
        <v>1002.4</v>
      </c>
      <c r="H11480">
        <v>0.88</v>
      </c>
      <c r="I11480" t="s">
        <v>28</v>
      </c>
      <c r="J11480">
        <v>1.1000000000000001</v>
      </c>
      <c r="K11480">
        <v>1</v>
      </c>
      <c r="L11480">
        <v>2026</v>
      </c>
      <c r="M11480" t="s">
        <v>383</v>
      </c>
      <c r="N11480" s="89" cm="1">
        <f t="array" ref="N11480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11480" s="89">
        <f>_34_KNMI_Stations[[#This Row],[graaddagen]]*_34_KNMI_Stations[[#This Row],[Gewogen factor]]</f>
        <v>19.690000000000001</v>
      </c>
      <c r="P11480" s="89" cm="1">
        <f t="array" ref="P114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81" spans="1:16" x14ac:dyDescent="0.25">
      <c r="A11481">
        <v>356</v>
      </c>
      <c r="B11481" s="110">
        <v>46049</v>
      </c>
      <c r="C11481" s="89">
        <v>4.8</v>
      </c>
      <c r="D11481" s="89">
        <v>2.2000000000000002</v>
      </c>
      <c r="E11481" s="96">
        <v>198</v>
      </c>
      <c r="F11481" s="89">
        <v>5</v>
      </c>
      <c r="G11481" s="89">
        <v>995.4</v>
      </c>
      <c r="H11481">
        <v>0.89</v>
      </c>
      <c r="I11481" t="s">
        <v>28</v>
      </c>
      <c r="J11481">
        <v>1.1000000000000001</v>
      </c>
      <c r="K11481">
        <v>1</v>
      </c>
      <c r="L11481">
        <v>2026</v>
      </c>
      <c r="M11481" t="s">
        <v>383</v>
      </c>
      <c r="N11481" s="89" cm="1">
        <f t="array" ref="N11481">IF(ISNUMBER(_34_KNMI_Stations[[#This Row],[Etmaal temperatuur °C]]),IF(_34_KNMI_Stations[[#This Row],[Etmaal temperatuur °C]]&lt;stookgrens[],stookgrens[]-_34_KNMI_Stations[[#This Row],[Etmaal temperatuur °C]],0),"")</f>
        <v>15.8</v>
      </c>
      <c r="O11481" s="89">
        <f>_34_KNMI_Stations[[#This Row],[graaddagen]]*_34_KNMI_Stations[[#This Row],[Gewogen factor]]</f>
        <v>17.380000000000003</v>
      </c>
      <c r="P11481" s="89" cm="1">
        <f t="array" ref="P114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82" spans="1:16" x14ac:dyDescent="0.25">
      <c r="A11482">
        <v>356</v>
      </c>
      <c r="B11482" s="110">
        <v>46050</v>
      </c>
      <c r="C11482" s="89">
        <v>2.8</v>
      </c>
      <c r="D11482" s="89">
        <v>3.1</v>
      </c>
      <c r="E11482" s="96">
        <v>139</v>
      </c>
      <c r="F11482" s="89">
        <v>0</v>
      </c>
      <c r="G11482" s="89">
        <v>995.9</v>
      </c>
      <c r="H11482">
        <v>0.92</v>
      </c>
      <c r="I11482" t="s">
        <v>28</v>
      </c>
      <c r="J11482">
        <v>1.1000000000000001</v>
      </c>
      <c r="K11482">
        <v>1</v>
      </c>
      <c r="L11482">
        <v>2026</v>
      </c>
      <c r="M11482" t="s">
        <v>383</v>
      </c>
      <c r="N11482" s="89" cm="1">
        <f t="array" ref="N11482">IF(ISNUMBER(_34_KNMI_Stations[[#This Row],[Etmaal temperatuur °C]]),IF(_34_KNMI_Stations[[#This Row],[Etmaal temperatuur °C]]&lt;stookgrens[],stookgrens[]-_34_KNMI_Stations[[#This Row],[Etmaal temperatuur °C]],0),"")</f>
        <v>14.9</v>
      </c>
      <c r="O11482" s="89">
        <f>_34_KNMI_Stations[[#This Row],[graaddagen]]*_34_KNMI_Stations[[#This Row],[Gewogen factor]]</f>
        <v>16.39</v>
      </c>
      <c r="P11482" s="89" cm="1">
        <f t="array" ref="P114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83" spans="1:16" x14ac:dyDescent="0.25">
      <c r="A11483">
        <v>356</v>
      </c>
      <c r="B11483" s="110">
        <v>46051</v>
      </c>
      <c r="C11483" s="89">
        <v>2.2999999999999998</v>
      </c>
      <c r="D11483" s="89">
        <v>0</v>
      </c>
      <c r="E11483" s="96">
        <v>175</v>
      </c>
      <c r="F11483" s="89">
        <v>1</v>
      </c>
      <c r="G11483" s="89">
        <v>999.6</v>
      </c>
      <c r="H11483">
        <v>0.91</v>
      </c>
      <c r="I11483" t="s">
        <v>28</v>
      </c>
      <c r="J11483">
        <v>1.1000000000000001</v>
      </c>
      <c r="K11483">
        <v>1</v>
      </c>
      <c r="L11483">
        <v>2026</v>
      </c>
      <c r="M11483" t="s">
        <v>383</v>
      </c>
      <c r="N11483" s="89" cm="1">
        <f t="array" ref="N11483">IF(ISNUMBER(_34_KNMI_Stations[[#This Row],[Etmaal temperatuur °C]]),IF(_34_KNMI_Stations[[#This Row],[Etmaal temperatuur °C]]&lt;stookgrens[],stookgrens[]-_34_KNMI_Stations[[#This Row],[Etmaal temperatuur °C]],0),"")</f>
        <v>18</v>
      </c>
      <c r="O11483" s="89">
        <f>_34_KNMI_Stations[[#This Row],[graaddagen]]*_34_KNMI_Stations[[#This Row],[Gewogen factor]]</f>
        <v>19.8</v>
      </c>
      <c r="P11483" s="89" cm="1">
        <f t="array" ref="P114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84" spans="1:16" x14ac:dyDescent="0.25">
      <c r="A11484">
        <v>356</v>
      </c>
      <c r="B11484" s="110">
        <v>46052</v>
      </c>
      <c r="C11484" s="89">
        <v>4.9000000000000004</v>
      </c>
      <c r="D11484" s="89">
        <v>2.4</v>
      </c>
      <c r="E11484" s="96">
        <v>300</v>
      </c>
      <c r="F11484" s="89">
        <v>0</v>
      </c>
      <c r="G11484" s="89">
        <v>996.7</v>
      </c>
      <c r="H11484">
        <v>0.89</v>
      </c>
      <c r="I11484" t="s">
        <v>28</v>
      </c>
      <c r="J11484">
        <v>1.1000000000000001</v>
      </c>
      <c r="K11484">
        <v>1</v>
      </c>
      <c r="L11484">
        <v>2026</v>
      </c>
      <c r="M11484" t="s">
        <v>383</v>
      </c>
      <c r="N11484" s="89" cm="1">
        <f t="array" ref="N11484">IF(ISNUMBER(_34_KNMI_Stations[[#This Row],[Etmaal temperatuur °C]]),IF(_34_KNMI_Stations[[#This Row],[Etmaal temperatuur °C]]&lt;stookgrens[],stookgrens[]-_34_KNMI_Stations[[#This Row],[Etmaal temperatuur °C]],0),"")</f>
        <v>15.6</v>
      </c>
      <c r="O11484" s="89">
        <f>_34_KNMI_Stations[[#This Row],[graaddagen]]*_34_KNMI_Stations[[#This Row],[Gewogen factor]]</f>
        <v>17.16</v>
      </c>
      <c r="P11484" s="89" cm="1">
        <f t="array" ref="P114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85" spans="1:16" x14ac:dyDescent="0.25">
      <c r="A11485">
        <v>356</v>
      </c>
      <c r="B11485" s="110">
        <v>46053</v>
      </c>
      <c r="C11485" s="89">
        <v>3.3</v>
      </c>
      <c r="D11485" s="89">
        <v>5.3</v>
      </c>
      <c r="E11485" s="96">
        <v>257</v>
      </c>
      <c r="F11485" s="89">
        <v>1.2</v>
      </c>
      <c r="G11485" s="89">
        <v>1001.5</v>
      </c>
      <c r="H11485">
        <v>0.91</v>
      </c>
      <c r="I11485" t="s">
        <v>28</v>
      </c>
      <c r="J11485">
        <v>1.1000000000000001</v>
      </c>
      <c r="K11485">
        <v>1</v>
      </c>
      <c r="L11485">
        <v>2026</v>
      </c>
      <c r="M11485" t="s">
        <v>383</v>
      </c>
      <c r="N11485" s="89" cm="1">
        <f t="array" ref="N11485">IF(ISNUMBER(_34_KNMI_Stations[[#This Row],[Etmaal temperatuur °C]]),IF(_34_KNMI_Stations[[#This Row],[Etmaal temperatuur °C]]&lt;stookgrens[],stookgrens[]-_34_KNMI_Stations[[#This Row],[Etmaal temperatuur °C]],0),"")</f>
        <v>12.7</v>
      </c>
      <c r="O11485" s="89">
        <f>_34_KNMI_Stations[[#This Row],[graaddagen]]*_34_KNMI_Stations[[#This Row],[Gewogen factor]]</f>
        <v>13.97</v>
      </c>
      <c r="P11485" s="89" cm="1">
        <f t="array" ref="P114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86" spans="1:16" x14ac:dyDescent="0.25">
      <c r="A11486">
        <v>370</v>
      </c>
      <c r="B11486" s="110">
        <v>45658</v>
      </c>
      <c r="C11486" s="89">
        <v>9.3000000000000007</v>
      </c>
      <c r="D11486" s="89">
        <v>7.3</v>
      </c>
      <c r="E11486" s="96">
        <v>59</v>
      </c>
      <c r="F11486" s="89">
        <v>7</v>
      </c>
      <c r="G11486" s="89">
        <v>1011.4</v>
      </c>
      <c r="H11486">
        <v>0.84</v>
      </c>
      <c r="I11486" t="s">
        <v>29</v>
      </c>
      <c r="J11486">
        <v>1.1000000000000001</v>
      </c>
      <c r="K11486">
        <v>1</v>
      </c>
      <c r="L11486">
        <v>2025</v>
      </c>
      <c r="M11486" t="s">
        <v>59</v>
      </c>
      <c r="N11486" s="89" cm="1">
        <f t="array" ref="N11486">IF(ISNUMBER(_34_KNMI_Stations[[#This Row],[Etmaal temperatuur °C]]),IF(_34_KNMI_Stations[[#This Row],[Etmaal temperatuur °C]]&lt;stookgrens[],stookgrens[]-_34_KNMI_Stations[[#This Row],[Etmaal temperatuur °C]],0),"")</f>
        <v>10.7</v>
      </c>
      <c r="O11486" s="89">
        <f>_34_KNMI_Stations[[#This Row],[graaddagen]]*_34_KNMI_Stations[[#This Row],[Gewogen factor]]</f>
        <v>11.77</v>
      </c>
      <c r="P11486" s="89" cm="1">
        <f t="array" ref="P114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87" spans="1:16" x14ac:dyDescent="0.25">
      <c r="A11487">
        <v>370</v>
      </c>
      <c r="B11487" s="110">
        <v>45659</v>
      </c>
      <c r="C11487" s="89">
        <v>2.9</v>
      </c>
      <c r="D11487" s="89">
        <v>3.2</v>
      </c>
      <c r="E11487" s="96">
        <v>281</v>
      </c>
      <c r="F11487" s="89">
        <v>3.2</v>
      </c>
      <c r="G11487" s="89">
        <v>1014.6</v>
      </c>
      <c r="H11487">
        <v>0.95</v>
      </c>
      <c r="I11487" t="s">
        <v>29</v>
      </c>
      <c r="J11487">
        <v>1.1000000000000001</v>
      </c>
      <c r="K11487">
        <v>1</v>
      </c>
      <c r="L11487">
        <v>2025</v>
      </c>
      <c r="M11487" t="s">
        <v>59</v>
      </c>
      <c r="N11487" s="89" cm="1">
        <f t="array" ref="N11487">IF(ISNUMBER(_34_KNMI_Stations[[#This Row],[Etmaal temperatuur °C]]),IF(_34_KNMI_Stations[[#This Row],[Etmaal temperatuur °C]]&lt;stookgrens[],stookgrens[]-_34_KNMI_Stations[[#This Row],[Etmaal temperatuur °C]],0),"")</f>
        <v>14.8</v>
      </c>
      <c r="O11487" s="89">
        <f>_34_KNMI_Stations[[#This Row],[graaddagen]]*_34_KNMI_Stations[[#This Row],[Gewogen factor]]</f>
        <v>16.28</v>
      </c>
      <c r="P11487" s="89" cm="1">
        <f t="array" ref="P114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88" spans="1:16" x14ac:dyDescent="0.25">
      <c r="A11488">
        <v>370</v>
      </c>
      <c r="B11488" s="110">
        <v>45660</v>
      </c>
      <c r="C11488" s="89">
        <v>4.3</v>
      </c>
      <c r="D11488" s="89">
        <v>1.9</v>
      </c>
      <c r="E11488" s="96">
        <v>305</v>
      </c>
      <c r="F11488" s="89">
        <v>2.4</v>
      </c>
      <c r="G11488" s="89">
        <v>1019.8</v>
      </c>
      <c r="H11488">
        <v>0.92</v>
      </c>
      <c r="I11488" t="s">
        <v>29</v>
      </c>
      <c r="J11488">
        <v>1.1000000000000001</v>
      </c>
      <c r="K11488">
        <v>1</v>
      </c>
      <c r="L11488">
        <v>2025</v>
      </c>
      <c r="M11488" t="s">
        <v>59</v>
      </c>
      <c r="N11488" s="89" cm="1">
        <f t="array" ref="N11488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11488" s="89">
        <f>_34_KNMI_Stations[[#This Row],[graaddagen]]*_34_KNMI_Stations[[#This Row],[Gewogen factor]]</f>
        <v>17.710000000000004</v>
      </c>
      <c r="P11488" s="89" cm="1">
        <f t="array" ref="P114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89" spans="1:16" x14ac:dyDescent="0.25">
      <c r="A11489">
        <v>370</v>
      </c>
      <c r="B11489" s="110">
        <v>45661</v>
      </c>
      <c r="C11489" s="89">
        <v>2.5</v>
      </c>
      <c r="D11489" s="89">
        <v>1.5</v>
      </c>
      <c r="E11489" s="96">
        <v>220</v>
      </c>
      <c r="F11489" s="89">
        <v>-0.1</v>
      </c>
      <c r="G11489" s="89">
        <v>1017.4</v>
      </c>
      <c r="H11489">
        <v>0.93</v>
      </c>
      <c r="I11489" t="s">
        <v>29</v>
      </c>
      <c r="J11489">
        <v>1.1000000000000001</v>
      </c>
      <c r="K11489">
        <v>1</v>
      </c>
      <c r="L11489">
        <v>2025</v>
      </c>
      <c r="M11489" t="s">
        <v>59</v>
      </c>
      <c r="N11489" s="89" cm="1">
        <f t="array" ref="N11489">IF(ISNUMBER(_34_KNMI_Stations[[#This Row],[Etmaal temperatuur °C]]),IF(_34_KNMI_Stations[[#This Row],[Etmaal temperatuur °C]]&lt;stookgrens[],stookgrens[]-_34_KNMI_Stations[[#This Row],[Etmaal temperatuur °C]],0),"")</f>
        <v>16.5</v>
      </c>
      <c r="O11489" s="89">
        <f>_34_KNMI_Stations[[#This Row],[graaddagen]]*_34_KNMI_Stations[[#This Row],[Gewogen factor]]</f>
        <v>18.150000000000002</v>
      </c>
      <c r="P11489" s="89" cm="1">
        <f t="array" ref="P114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90" spans="1:16" x14ac:dyDescent="0.25">
      <c r="A11490">
        <v>370</v>
      </c>
      <c r="B11490" s="110">
        <v>45662</v>
      </c>
      <c r="C11490" s="89">
        <v>5.8</v>
      </c>
      <c r="D11490" s="89">
        <v>6.3</v>
      </c>
      <c r="E11490" s="96">
        <v>47</v>
      </c>
      <c r="F11490" s="89">
        <v>19.899999999999999</v>
      </c>
      <c r="G11490" s="89">
        <v>994.8</v>
      </c>
      <c r="H11490">
        <v>0.95</v>
      </c>
      <c r="I11490" t="s">
        <v>29</v>
      </c>
      <c r="J11490">
        <v>1.1000000000000001</v>
      </c>
      <c r="K11490">
        <v>1</v>
      </c>
      <c r="L11490">
        <v>2025</v>
      </c>
      <c r="M11490" t="s">
        <v>59</v>
      </c>
      <c r="N11490" s="89" cm="1">
        <f t="array" ref="N11490">IF(ISNUMBER(_34_KNMI_Stations[[#This Row],[Etmaal temperatuur °C]]),IF(_34_KNMI_Stations[[#This Row],[Etmaal temperatuur °C]]&lt;stookgrens[],stookgrens[]-_34_KNMI_Stations[[#This Row],[Etmaal temperatuur °C]],0),"")</f>
        <v>11.7</v>
      </c>
      <c r="O11490" s="89">
        <f>_34_KNMI_Stations[[#This Row],[graaddagen]]*_34_KNMI_Stations[[#This Row],[Gewogen factor]]</f>
        <v>12.870000000000001</v>
      </c>
      <c r="P11490" s="89" cm="1">
        <f t="array" ref="P114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91" spans="1:16" x14ac:dyDescent="0.25">
      <c r="A11491">
        <v>370</v>
      </c>
      <c r="B11491" s="110">
        <v>45663</v>
      </c>
      <c r="C11491" s="89">
        <v>9</v>
      </c>
      <c r="D11491" s="89">
        <v>8.9</v>
      </c>
      <c r="E11491" s="96">
        <v>97</v>
      </c>
      <c r="F11491" s="89">
        <v>2.2000000000000002</v>
      </c>
      <c r="G11491" s="89">
        <v>986.9</v>
      </c>
      <c r="H11491">
        <v>0.81</v>
      </c>
      <c r="I11491" t="s">
        <v>29</v>
      </c>
      <c r="J11491">
        <v>1.1000000000000001</v>
      </c>
      <c r="K11491">
        <v>1</v>
      </c>
      <c r="L11491">
        <v>2025</v>
      </c>
      <c r="M11491" t="s">
        <v>111</v>
      </c>
      <c r="N11491" s="89" cm="1">
        <f t="array" ref="N11491">IF(ISNUMBER(_34_KNMI_Stations[[#This Row],[Etmaal temperatuur °C]]),IF(_34_KNMI_Stations[[#This Row],[Etmaal temperatuur °C]]&lt;stookgrens[],stookgrens[]-_34_KNMI_Stations[[#This Row],[Etmaal temperatuur °C]],0),"")</f>
        <v>9.1</v>
      </c>
      <c r="O11491" s="89">
        <f>_34_KNMI_Stations[[#This Row],[graaddagen]]*_34_KNMI_Stations[[#This Row],[Gewogen factor]]</f>
        <v>10.01</v>
      </c>
      <c r="P11491" s="89" cm="1">
        <f t="array" ref="P114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92" spans="1:16" x14ac:dyDescent="0.25">
      <c r="A11492">
        <v>370</v>
      </c>
      <c r="B11492" s="110">
        <v>45664</v>
      </c>
      <c r="C11492" s="89">
        <v>6.3</v>
      </c>
      <c r="D11492" s="89">
        <v>3.3</v>
      </c>
      <c r="E11492" s="96">
        <v>187</v>
      </c>
      <c r="F11492" s="89">
        <v>0.8</v>
      </c>
      <c r="G11492" s="89">
        <v>998.9</v>
      </c>
      <c r="H11492">
        <v>0.88</v>
      </c>
      <c r="I11492" t="s">
        <v>29</v>
      </c>
      <c r="J11492">
        <v>1.1000000000000001</v>
      </c>
      <c r="K11492">
        <v>1</v>
      </c>
      <c r="L11492">
        <v>2025</v>
      </c>
      <c r="M11492" t="s">
        <v>111</v>
      </c>
      <c r="N11492" s="89" cm="1">
        <f t="array" ref="N11492">IF(ISNUMBER(_34_KNMI_Stations[[#This Row],[Etmaal temperatuur °C]]),IF(_34_KNMI_Stations[[#This Row],[Etmaal temperatuur °C]]&lt;stookgrens[],stookgrens[]-_34_KNMI_Stations[[#This Row],[Etmaal temperatuur °C]],0),"")</f>
        <v>14.7</v>
      </c>
      <c r="O11492" s="89">
        <f>_34_KNMI_Stations[[#This Row],[graaddagen]]*_34_KNMI_Stations[[#This Row],[Gewogen factor]]</f>
        <v>16.170000000000002</v>
      </c>
      <c r="P11492" s="89" cm="1">
        <f t="array" ref="P114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93" spans="1:16" x14ac:dyDescent="0.25">
      <c r="A11493">
        <v>370</v>
      </c>
      <c r="B11493" s="110">
        <v>45665</v>
      </c>
      <c r="C11493" s="89">
        <v>3.5</v>
      </c>
      <c r="D11493" s="89">
        <v>1.9</v>
      </c>
      <c r="E11493" s="96">
        <v>226</v>
      </c>
      <c r="F11493" s="89">
        <v>5.5</v>
      </c>
      <c r="G11493" s="89">
        <v>1002</v>
      </c>
      <c r="H11493">
        <v>0.92</v>
      </c>
      <c r="I11493" t="s">
        <v>29</v>
      </c>
      <c r="J11493">
        <v>1.1000000000000001</v>
      </c>
      <c r="K11493">
        <v>1</v>
      </c>
      <c r="L11493">
        <v>2025</v>
      </c>
      <c r="M11493" t="s">
        <v>111</v>
      </c>
      <c r="N11493" s="89" cm="1">
        <f t="array" ref="N11493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11493" s="89">
        <f>_34_KNMI_Stations[[#This Row],[graaddagen]]*_34_KNMI_Stations[[#This Row],[Gewogen factor]]</f>
        <v>17.710000000000004</v>
      </c>
      <c r="P11493" s="89" cm="1">
        <f t="array" ref="P114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94" spans="1:16" x14ac:dyDescent="0.25">
      <c r="A11494">
        <v>370</v>
      </c>
      <c r="B11494" s="110">
        <v>45666</v>
      </c>
      <c r="C11494" s="89">
        <v>3.5</v>
      </c>
      <c r="D11494" s="89">
        <v>0.9</v>
      </c>
      <c r="E11494" s="96">
        <v>198</v>
      </c>
      <c r="F11494" s="89">
        <v>3.8</v>
      </c>
      <c r="G11494" s="89">
        <v>1004.7</v>
      </c>
      <c r="H11494">
        <v>0.95</v>
      </c>
      <c r="I11494" t="s">
        <v>29</v>
      </c>
      <c r="J11494">
        <v>1.1000000000000001</v>
      </c>
      <c r="K11494">
        <v>1</v>
      </c>
      <c r="L11494">
        <v>2025</v>
      </c>
      <c r="M11494" t="s">
        <v>111</v>
      </c>
      <c r="N11494" s="89" cm="1">
        <f t="array" ref="N11494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11494" s="89">
        <f>_34_KNMI_Stations[[#This Row],[graaddagen]]*_34_KNMI_Stations[[#This Row],[Gewogen factor]]</f>
        <v>18.810000000000002</v>
      </c>
      <c r="P11494" s="89" cm="1">
        <f t="array" ref="P114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95" spans="1:16" x14ac:dyDescent="0.25">
      <c r="A11495">
        <v>370</v>
      </c>
      <c r="B11495" s="110">
        <v>45667</v>
      </c>
      <c r="C11495" s="89">
        <v>3.6</v>
      </c>
      <c r="D11495" s="89">
        <v>0.9</v>
      </c>
      <c r="E11495" s="96">
        <v>489</v>
      </c>
      <c r="F11495" s="89">
        <v>2</v>
      </c>
      <c r="G11495" s="89">
        <v>1018.7</v>
      </c>
      <c r="H11495">
        <v>0.93</v>
      </c>
      <c r="I11495" t="s">
        <v>29</v>
      </c>
      <c r="J11495">
        <v>1.1000000000000001</v>
      </c>
      <c r="K11495">
        <v>1</v>
      </c>
      <c r="L11495">
        <v>2025</v>
      </c>
      <c r="M11495" t="s">
        <v>111</v>
      </c>
      <c r="N11495" s="89" cm="1">
        <f t="array" ref="N11495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11495" s="89">
        <f>_34_KNMI_Stations[[#This Row],[graaddagen]]*_34_KNMI_Stations[[#This Row],[Gewogen factor]]</f>
        <v>18.810000000000002</v>
      </c>
      <c r="P11495" s="89" cm="1">
        <f t="array" ref="P114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96" spans="1:16" x14ac:dyDescent="0.25">
      <c r="A11496">
        <v>370</v>
      </c>
      <c r="B11496" s="110">
        <v>45668</v>
      </c>
      <c r="C11496" s="89">
        <v>2.2000000000000002</v>
      </c>
      <c r="D11496" s="89">
        <v>-1.7</v>
      </c>
      <c r="E11496" s="96">
        <v>155</v>
      </c>
      <c r="F11496" s="89">
        <v>-0.1</v>
      </c>
      <c r="G11496" s="89">
        <v>1028.2</v>
      </c>
      <c r="H11496">
        <v>0.99</v>
      </c>
      <c r="I11496" t="s">
        <v>29</v>
      </c>
      <c r="J11496">
        <v>1.1000000000000001</v>
      </c>
      <c r="K11496">
        <v>1</v>
      </c>
      <c r="L11496">
        <v>2025</v>
      </c>
      <c r="M11496" t="s">
        <v>111</v>
      </c>
      <c r="N11496" s="89" cm="1">
        <f t="array" ref="N11496">IF(ISNUMBER(_34_KNMI_Stations[[#This Row],[Etmaal temperatuur °C]]),IF(_34_KNMI_Stations[[#This Row],[Etmaal temperatuur °C]]&lt;stookgrens[],stookgrens[]-_34_KNMI_Stations[[#This Row],[Etmaal temperatuur °C]],0),"")</f>
        <v>19.7</v>
      </c>
      <c r="O11496" s="89">
        <f>_34_KNMI_Stations[[#This Row],[graaddagen]]*_34_KNMI_Stations[[#This Row],[Gewogen factor]]</f>
        <v>21.67</v>
      </c>
      <c r="P11496" s="89" cm="1">
        <f t="array" ref="P114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97" spans="1:16" x14ac:dyDescent="0.25">
      <c r="A11497">
        <v>370</v>
      </c>
      <c r="B11497" s="110">
        <v>45669</v>
      </c>
      <c r="C11497" s="89">
        <v>1.2</v>
      </c>
      <c r="D11497" s="89">
        <v>1.8</v>
      </c>
      <c r="E11497" s="96">
        <v>315</v>
      </c>
      <c r="F11497" s="89">
        <v>-0.1</v>
      </c>
      <c r="G11497" s="89">
        <v>1039.4000000000001</v>
      </c>
      <c r="H11497">
        <v>0.92</v>
      </c>
      <c r="I11497" t="s">
        <v>29</v>
      </c>
      <c r="J11497">
        <v>1.1000000000000001</v>
      </c>
      <c r="K11497">
        <v>1</v>
      </c>
      <c r="L11497">
        <v>2025</v>
      </c>
      <c r="M11497" t="s">
        <v>111</v>
      </c>
      <c r="N11497" s="89" cm="1">
        <f t="array" ref="N11497">IF(ISNUMBER(_34_KNMI_Stations[[#This Row],[Etmaal temperatuur °C]]),IF(_34_KNMI_Stations[[#This Row],[Etmaal temperatuur °C]]&lt;stookgrens[],stookgrens[]-_34_KNMI_Stations[[#This Row],[Etmaal temperatuur °C]],0),"")</f>
        <v>16.2</v>
      </c>
      <c r="O11497" s="89">
        <f>_34_KNMI_Stations[[#This Row],[graaddagen]]*_34_KNMI_Stations[[#This Row],[Gewogen factor]]</f>
        <v>17.82</v>
      </c>
      <c r="P11497" s="89" cm="1">
        <f t="array" ref="P114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98" spans="1:16" x14ac:dyDescent="0.25">
      <c r="A11498">
        <v>370</v>
      </c>
      <c r="B11498" s="110">
        <v>45670</v>
      </c>
      <c r="C11498" s="89">
        <v>1.3</v>
      </c>
      <c r="D11498" s="89">
        <v>-0.4</v>
      </c>
      <c r="E11498" s="96">
        <v>541</v>
      </c>
      <c r="F11498" s="89">
        <v>0</v>
      </c>
      <c r="G11498" s="89">
        <v>1041.2</v>
      </c>
      <c r="H11498">
        <v>0.87</v>
      </c>
      <c r="I11498" t="s">
        <v>29</v>
      </c>
      <c r="J11498">
        <v>1.1000000000000001</v>
      </c>
      <c r="K11498">
        <v>1</v>
      </c>
      <c r="L11498">
        <v>2025</v>
      </c>
      <c r="M11498" t="s">
        <v>112</v>
      </c>
      <c r="N11498" s="89" cm="1">
        <f t="array" ref="N11498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11498" s="89">
        <f>_34_KNMI_Stations[[#This Row],[graaddagen]]*_34_KNMI_Stations[[#This Row],[Gewogen factor]]</f>
        <v>20.239999999999998</v>
      </c>
      <c r="P11498" s="89" cm="1">
        <f t="array" ref="P114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499" spans="1:16" x14ac:dyDescent="0.25">
      <c r="A11499">
        <v>370</v>
      </c>
      <c r="B11499" s="110">
        <v>45671</v>
      </c>
      <c r="C11499" s="89">
        <v>2.8</v>
      </c>
      <c r="D11499" s="89">
        <v>-0.2</v>
      </c>
      <c r="E11499" s="96">
        <v>297</v>
      </c>
      <c r="F11499" s="89">
        <v>0.2</v>
      </c>
      <c r="G11499" s="89">
        <v>1035.0999999999999</v>
      </c>
      <c r="H11499">
        <v>0.9</v>
      </c>
      <c r="I11499" t="s">
        <v>29</v>
      </c>
      <c r="J11499">
        <v>1.1000000000000001</v>
      </c>
      <c r="K11499">
        <v>1</v>
      </c>
      <c r="L11499">
        <v>2025</v>
      </c>
      <c r="M11499" t="s">
        <v>112</v>
      </c>
      <c r="N11499" s="89" cm="1">
        <f t="array" ref="N11499">IF(ISNUMBER(_34_KNMI_Stations[[#This Row],[Etmaal temperatuur °C]]),IF(_34_KNMI_Stations[[#This Row],[Etmaal temperatuur °C]]&lt;stookgrens[],stookgrens[]-_34_KNMI_Stations[[#This Row],[Etmaal temperatuur °C]],0),"")</f>
        <v>18.2</v>
      </c>
      <c r="O11499" s="89">
        <f>_34_KNMI_Stations[[#This Row],[graaddagen]]*_34_KNMI_Stations[[#This Row],[Gewogen factor]]</f>
        <v>20.02</v>
      </c>
      <c r="P11499" s="89" cm="1">
        <f t="array" ref="P114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00" spans="1:16" x14ac:dyDescent="0.25">
      <c r="A11500">
        <v>370</v>
      </c>
      <c r="B11500" s="110">
        <v>45672</v>
      </c>
      <c r="C11500" s="89">
        <v>1.1000000000000001</v>
      </c>
      <c r="D11500" s="89">
        <v>4.9000000000000004</v>
      </c>
      <c r="E11500" s="96">
        <v>141</v>
      </c>
      <c r="F11500" s="89">
        <v>-0.1</v>
      </c>
      <c r="G11500" s="89">
        <v>1034.0999999999999</v>
      </c>
      <c r="H11500">
        <v>0.99</v>
      </c>
      <c r="I11500" t="s">
        <v>29</v>
      </c>
      <c r="J11500">
        <v>1.1000000000000001</v>
      </c>
      <c r="K11500">
        <v>1</v>
      </c>
      <c r="L11500">
        <v>2025</v>
      </c>
      <c r="M11500" t="s">
        <v>112</v>
      </c>
      <c r="N11500" s="89" cm="1">
        <f t="array" ref="N11500">IF(ISNUMBER(_34_KNMI_Stations[[#This Row],[Etmaal temperatuur °C]]),IF(_34_KNMI_Stations[[#This Row],[Etmaal temperatuur °C]]&lt;stookgrens[],stookgrens[]-_34_KNMI_Stations[[#This Row],[Etmaal temperatuur °C]],0),"")</f>
        <v>13.1</v>
      </c>
      <c r="O11500" s="89">
        <f>_34_KNMI_Stations[[#This Row],[graaddagen]]*_34_KNMI_Stations[[#This Row],[Gewogen factor]]</f>
        <v>14.41</v>
      </c>
      <c r="P11500" s="89" cm="1">
        <f t="array" ref="P115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01" spans="1:16" x14ac:dyDescent="0.25">
      <c r="A11501">
        <v>370</v>
      </c>
      <c r="B11501" s="110">
        <v>45673</v>
      </c>
      <c r="C11501" s="89">
        <v>2</v>
      </c>
      <c r="D11501" s="89">
        <v>1.7</v>
      </c>
      <c r="E11501" s="96">
        <v>90</v>
      </c>
      <c r="F11501" s="89">
        <v>0</v>
      </c>
      <c r="G11501" s="89">
        <v>1037</v>
      </c>
      <c r="H11501">
        <v>0.98</v>
      </c>
      <c r="I11501" t="s">
        <v>29</v>
      </c>
      <c r="J11501">
        <v>1.1000000000000001</v>
      </c>
      <c r="K11501">
        <v>1</v>
      </c>
      <c r="L11501">
        <v>2025</v>
      </c>
      <c r="M11501" t="s">
        <v>112</v>
      </c>
      <c r="N11501" s="89" cm="1">
        <f t="array" ref="N11501">IF(ISNUMBER(_34_KNMI_Stations[[#This Row],[Etmaal temperatuur °C]]),IF(_34_KNMI_Stations[[#This Row],[Etmaal temperatuur °C]]&lt;stookgrens[],stookgrens[]-_34_KNMI_Stations[[#This Row],[Etmaal temperatuur °C]],0),"")</f>
        <v>16.3</v>
      </c>
      <c r="O11501" s="89">
        <f>_34_KNMI_Stations[[#This Row],[graaddagen]]*_34_KNMI_Stations[[#This Row],[Gewogen factor]]</f>
        <v>17.930000000000003</v>
      </c>
      <c r="P11501" s="89" cm="1">
        <f t="array" ref="P115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02" spans="1:16" x14ac:dyDescent="0.25">
      <c r="A11502">
        <v>370</v>
      </c>
      <c r="B11502" s="110">
        <v>45674</v>
      </c>
      <c r="C11502" s="89">
        <v>1.3</v>
      </c>
      <c r="D11502" s="89">
        <v>-0.7</v>
      </c>
      <c r="E11502" s="96">
        <v>120</v>
      </c>
      <c r="F11502" s="89">
        <v>-0.1</v>
      </c>
      <c r="G11502" s="89">
        <v>1037.4000000000001</v>
      </c>
      <c r="H11502">
        <v>0.99</v>
      </c>
      <c r="I11502" t="s">
        <v>29</v>
      </c>
      <c r="J11502">
        <v>1.1000000000000001</v>
      </c>
      <c r="K11502">
        <v>1</v>
      </c>
      <c r="L11502">
        <v>2025</v>
      </c>
      <c r="M11502" t="s">
        <v>112</v>
      </c>
      <c r="N11502" s="89" cm="1">
        <f t="array" ref="N11502">IF(ISNUMBER(_34_KNMI_Stations[[#This Row],[Etmaal temperatuur °C]]),IF(_34_KNMI_Stations[[#This Row],[Etmaal temperatuur °C]]&lt;stookgrens[],stookgrens[]-_34_KNMI_Stations[[#This Row],[Etmaal temperatuur °C]],0),"")</f>
        <v>18.7</v>
      </c>
      <c r="O11502" s="89">
        <f>_34_KNMI_Stations[[#This Row],[graaddagen]]*_34_KNMI_Stations[[#This Row],[Gewogen factor]]</f>
        <v>20.57</v>
      </c>
      <c r="P11502" s="89" cm="1">
        <f t="array" ref="P115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03" spans="1:16" x14ac:dyDescent="0.25">
      <c r="A11503">
        <v>370</v>
      </c>
      <c r="B11503" s="110">
        <v>45675</v>
      </c>
      <c r="C11503" s="89">
        <v>1.9</v>
      </c>
      <c r="D11503" s="89">
        <v>0</v>
      </c>
      <c r="E11503" s="96">
        <v>145</v>
      </c>
      <c r="F11503" s="89">
        <v>-0.1</v>
      </c>
      <c r="G11503" s="89">
        <v>1031</v>
      </c>
      <c r="H11503">
        <v>0.98</v>
      </c>
      <c r="I11503" t="s">
        <v>29</v>
      </c>
      <c r="J11503">
        <v>1.1000000000000001</v>
      </c>
      <c r="K11503">
        <v>1</v>
      </c>
      <c r="L11503">
        <v>2025</v>
      </c>
      <c r="M11503" t="s">
        <v>112</v>
      </c>
      <c r="N11503" s="89" cm="1">
        <f t="array" ref="N11503">IF(ISNUMBER(_34_KNMI_Stations[[#This Row],[Etmaal temperatuur °C]]),IF(_34_KNMI_Stations[[#This Row],[Etmaal temperatuur °C]]&lt;stookgrens[],stookgrens[]-_34_KNMI_Stations[[#This Row],[Etmaal temperatuur °C]],0),"")</f>
        <v>18</v>
      </c>
      <c r="O11503" s="89">
        <f>_34_KNMI_Stations[[#This Row],[graaddagen]]*_34_KNMI_Stations[[#This Row],[Gewogen factor]]</f>
        <v>19.8</v>
      </c>
      <c r="P11503" s="89" cm="1">
        <f t="array" ref="P115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04" spans="1:16" x14ac:dyDescent="0.25">
      <c r="A11504">
        <v>370</v>
      </c>
      <c r="B11504" s="110">
        <v>45676</v>
      </c>
      <c r="C11504" s="89">
        <v>1.3</v>
      </c>
      <c r="D11504" s="89">
        <v>-1.3</v>
      </c>
      <c r="E11504" s="96">
        <v>89</v>
      </c>
      <c r="F11504" s="89">
        <v>0</v>
      </c>
      <c r="G11504" s="89">
        <v>1023.3</v>
      </c>
      <c r="H11504">
        <v>0.98</v>
      </c>
      <c r="I11504" t="s">
        <v>29</v>
      </c>
      <c r="J11504">
        <v>1.1000000000000001</v>
      </c>
      <c r="K11504">
        <v>1</v>
      </c>
      <c r="L11504">
        <v>2025</v>
      </c>
      <c r="M11504" t="s">
        <v>112</v>
      </c>
      <c r="N11504" s="89" cm="1">
        <f t="array" ref="N11504">IF(ISNUMBER(_34_KNMI_Stations[[#This Row],[Etmaal temperatuur °C]]),IF(_34_KNMI_Stations[[#This Row],[Etmaal temperatuur °C]]&lt;stookgrens[],stookgrens[]-_34_KNMI_Stations[[#This Row],[Etmaal temperatuur °C]],0),"")</f>
        <v>19.3</v>
      </c>
      <c r="O11504" s="89">
        <f>_34_KNMI_Stations[[#This Row],[graaddagen]]*_34_KNMI_Stations[[#This Row],[Gewogen factor]]</f>
        <v>21.230000000000004</v>
      </c>
      <c r="P11504" s="89" cm="1">
        <f t="array" ref="P115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05" spans="1:16" x14ac:dyDescent="0.25">
      <c r="A11505">
        <v>370</v>
      </c>
      <c r="B11505" s="110">
        <v>45677</v>
      </c>
      <c r="C11505" s="89">
        <v>1.5</v>
      </c>
      <c r="D11505" s="89">
        <v>-1.1000000000000001</v>
      </c>
      <c r="E11505" s="96">
        <v>100</v>
      </c>
      <c r="F11505" s="89">
        <v>0</v>
      </c>
      <c r="G11505" s="89">
        <v>1020</v>
      </c>
      <c r="H11505">
        <v>0.97</v>
      </c>
      <c r="I11505" t="s">
        <v>29</v>
      </c>
      <c r="J11505">
        <v>1.1000000000000001</v>
      </c>
      <c r="K11505">
        <v>1</v>
      </c>
      <c r="L11505">
        <v>2025</v>
      </c>
      <c r="M11505" t="s">
        <v>113</v>
      </c>
      <c r="N11505" s="89" cm="1">
        <f t="array" ref="N11505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11505" s="89">
        <f>_34_KNMI_Stations[[#This Row],[graaddagen]]*_34_KNMI_Stations[[#This Row],[Gewogen factor]]</f>
        <v>21.01</v>
      </c>
      <c r="P11505" s="89" cm="1">
        <f t="array" ref="P115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06" spans="1:16" x14ac:dyDescent="0.25">
      <c r="A11506">
        <v>370</v>
      </c>
      <c r="B11506" s="110">
        <v>45678</v>
      </c>
      <c r="C11506" s="89">
        <v>1.9</v>
      </c>
      <c r="D11506" s="89">
        <v>-0.7</v>
      </c>
      <c r="E11506" s="96">
        <v>194</v>
      </c>
      <c r="F11506" s="89">
        <v>0</v>
      </c>
      <c r="G11506" s="89">
        <v>1016</v>
      </c>
      <c r="H11506">
        <v>0.97</v>
      </c>
      <c r="I11506" t="s">
        <v>29</v>
      </c>
      <c r="J11506">
        <v>1.1000000000000001</v>
      </c>
      <c r="K11506">
        <v>1</v>
      </c>
      <c r="L11506">
        <v>2025</v>
      </c>
      <c r="M11506" t="s">
        <v>113</v>
      </c>
      <c r="N11506" s="89" cm="1">
        <f t="array" ref="N11506">IF(ISNUMBER(_34_KNMI_Stations[[#This Row],[Etmaal temperatuur °C]]),IF(_34_KNMI_Stations[[#This Row],[Etmaal temperatuur °C]]&lt;stookgrens[],stookgrens[]-_34_KNMI_Stations[[#This Row],[Etmaal temperatuur °C]],0),"")</f>
        <v>18.7</v>
      </c>
      <c r="O11506" s="89">
        <f>_34_KNMI_Stations[[#This Row],[graaddagen]]*_34_KNMI_Stations[[#This Row],[Gewogen factor]]</f>
        <v>20.57</v>
      </c>
      <c r="P11506" s="89" cm="1">
        <f t="array" ref="P115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07" spans="1:16" x14ac:dyDescent="0.25">
      <c r="A11507">
        <v>370</v>
      </c>
      <c r="B11507" s="110">
        <v>45679</v>
      </c>
      <c r="C11507" s="89">
        <v>1.9</v>
      </c>
      <c r="D11507" s="89">
        <v>2.8</v>
      </c>
      <c r="E11507" s="96">
        <v>151</v>
      </c>
      <c r="F11507" s="89">
        <v>7.8</v>
      </c>
      <c r="G11507" s="89">
        <v>1004.2</v>
      </c>
      <c r="H11507">
        <v>0.95</v>
      </c>
      <c r="I11507" t="s">
        <v>29</v>
      </c>
      <c r="J11507">
        <v>1.1000000000000001</v>
      </c>
      <c r="K11507">
        <v>1</v>
      </c>
      <c r="L11507">
        <v>2025</v>
      </c>
      <c r="M11507" t="s">
        <v>113</v>
      </c>
      <c r="N11507" s="89" cm="1">
        <f t="array" ref="N11507">IF(ISNUMBER(_34_KNMI_Stations[[#This Row],[Etmaal temperatuur °C]]),IF(_34_KNMI_Stations[[#This Row],[Etmaal temperatuur °C]]&lt;stookgrens[],stookgrens[]-_34_KNMI_Stations[[#This Row],[Etmaal temperatuur °C]],0),"")</f>
        <v>15.2</v>
      </c>
      <c r="O11507" s="89">
        <f>_34_KNMI_Stations[[#This Row],[graaddagen]]*_34_KNMI_Stations[[#This Row],[Gewogen factor]]</f>
        <v>16.72</v>
      </c>
      <c r="P11507" s="89" cm="1">
        <f t="array" ref="P115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08" spans="1:16" x14ac:dyDescent="0.25">
      <c r="A11508">
        <v>370</v>
      </c>
      <c r="B11508" s="110">
        <v>45680</v>
      </c>
      <c r="C11508" s="89">
        <v>5.4</v>
      </c>
      <c r="D11508" s="89">
        <v>5.2</v>
      </c>
      <c r="E11508" s="96">
        <v>262</v>
      </c>
      <c r="F11508" s="89">
        <v>3.7</v>
      </c>
      <c r="G11508" s="89">
        <v>1004.7</v>
      </c>
      <c r="H11508">
        <v>0.9</v>
      </c>
      <c r="I11508" t="s">
        <v>29</v>
      </c>
      <c r="J11508">
        <v>1.1000000000000001</v>
      </c>
      <c r="K11508">
        <v>1</v>
      </c>
      <c r="L11508">
        <v>2025</v>
      </c>
      <c r="M11508" t="s">
        <v>113</v>
      </c>
      <c r="N11508" s="89" cm="1">
        <f t="array" ref="N11508">IF(ISNUMBER(_34_KNMI_Stations[[#This Row],[Etmaal temperatuur °C]]),IF(_34_KNMI_Stations[[#This Row],[Etmaal temperatuur °C]]&lt;stookgrens[],stookgrens[]-_34_KNMI_Stations[[#This Row],[Etmaal temperatuur °C]],0),"")</f>
        <v>12.8</v>
      </c>
      <c r="O11508" s="89">
        <f>_34_KNMI_Stations[[#This Row],[graaddagen]]*_34_KNMI_Stations[[#This Row],[Gewogen factor]]</f>
        <v>14.080000000000002</v>
      </c>
      <c r="P11508" s="89" cm="1">
        <f t="array" ref="P115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09" spans="1:16" x14ac:dyDescent="0.25">
      <c r="A11509">
        <v>370</v>
      </c>
      <c r="B11509" s="110">
        <v>45681</v>
      </c>
      <c r="C11509" s="89">
        <v>5.9</v>
      </c>
      <c r="D11509" s="89">
        <v>7.6</v>
      </c>
      <c r="E11509" s="96">
        <v>87</v>
      </c>
      <c r="F11509" s="89">
        <v>6.1</v>
      </c>
      <c r="G11509" s="89">
        <v>1002.7</v>
      </c>
      <c r="H11509">
        <v>0.91</v>
      </c>
      <c r="I11509" t="s">
        <v>29</v>
      </c>
      <c r="J11509">
        <v>1.1000000000000001</v>
      </c>
      <c r="K11509">
        <v>1</v>
      </c>
      <c r="L11509">
        <v>2025</v>
      </c>
      <c r="M11509" t="s">
        <v>113</v>
      </c>
      <c r="N11509" s="89" cm="1">
        <f t="array" ref="N11509">IF(ISNUMBER(_34_KNMI_Stations[[#This Row],[Etmaal temperatuur °C]]),IF(_34_KNMI_Stations[[#This Row],[Etmaal temperatuur °C]]&lt;stookgrens[],stookgrens[]-_34_KNMI_Stations[[#This Row],[Etmaal temperatuur °C]],0),"")</f>
        <v>10.4</v>
      </c>
      <c r="O11509" s="89">
        <f>_34_KNMI_Stations[[#This Row],[graaddagen]]*_34_KNMI_Stations[[#This Row],[Gewogen factor]]</f>
        <v>11.440000000000001</v>
      </c>
      <c r="P11509" s="89" cm="1">
        <f t="array" ref="P115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10" spans="1:16" x14ac:dyDescent="0.25">
      <c r="A11510">
        <v>370</v>
      </c>
      <c r="B11510" s="110">
        <v>45682</v>
      </c>
      <c r="C11510" s="89">
        <v>2.4</v>
      </c>
      <c r="D11510" s="89">
        <v>6.2</v>
      </c>
      <c r="E11510" s="96">
        <v>203</v>
      </c>
      <c r="F11510" s="89">
        <v>10</v>
      </c>
      <c r="G11510" s="89">
        <v>1004.5</v>
      </c>
      <c r="H11510">
        <v>0.97</v>
      </c>
      <c r="I11510" t="s">
        <v>29</v>
      </c>
      <c r="J11510">
        <v>1.1000000000000001</v>
      </c>
      <c r="K11510">
        <v>1</v>
      </c>
      <c r="L11510">
        <v>2025</v>
      </c>
      <c r="M11510" t="s">
        <v>113</v>
      </c>
      <c r="N11510" s="89" cm="1">
        <f t="array" ref="N11510">IF(ISNUMBER(_34_KNMI_Stations[[#This Row],[Etmaal temperatuur °C]]),IF(_34_KNMI_Stations[[#This Row],[Etmaal temperatuur °C]]&lt;stookgrens[],stookgrens[]-_34_KNMI_Stations[[#This Row],[Etmaal temperatuur °C]],0),"")</f>
        <v>11.8</v>
      </c>
      <c r="O11510" s="89">
        <f>_34_KNMI_Stations[[#This Row],[graaddagen]]*_34_KNMI_Stations[[#This Row],[Gewogen factor]]</f>
        <v>12.980000000000002</v>
      </c>
      <c r="P11510" s="89" cm="1">
        <f t="array" ref="P115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11" spans="1:16" x14ac:dyDescent="0.25">
      <c r="A11511">
        <v>370</v>
      </c>
      <c r="B11511" s="110">
        <v>45683</v>
      </c>
      <c r="C11511" s="89">
        <v>4</v>
      </c>
      <c r="D11511" s="89">
        <v>4.0999999999999996</v>
      </c>
      <c r="E11511" s="96">
        <v>241</v>
      </c>
      <c r="F11511" s="89">
        <v>1.9</v>
      </c>
      <c r="G11511" s="89">
        <v>1003.4</v>
      </c>
      <c r="H11511">
        <v>0.88</v>
      </c>
      <c r="I11511" t="s">
        <v>29</v>
      </c>
      <c r="J11511">
        <v>1.1000000000000001</v>
      </c>
      <c r="K11511">
        <v>1</v>
      </c>
      <c r="L11511">
        <v>2025</v>
      </c>
      <c r="M11511" t="s">
        <v>113</v>
      </c>
      <c r="N11511" s="89" cm="1">
        <f t="array" ref="N11511">IF(ISNUMBER(_34_KNMI_Stations[[#This Row],[Etmaal temperatuur °C]]),IF(_34_KNMI_Stations[[#This Row],[Etmaal temperatuur °C]]&lt;stookgrens[],stookgrens[]-_34_KNMI_Stations[[#This Row],[Etmaal temperatuur °C]],0),"")</f>
        <v>13.9</v>
      </c>
      <c r="O11511" s="89">
        <f>_34_KNMI_Stations[[#This Row],[graaddagen]]*_34_KNMI_Stations[[#This Row],[Gewogen factor]]</f>
        <v>15.290000000000001</v>
      </c>
      <c r="P11511" s="89" cm="1">
        <f t="array" ref="P115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12" spans="1:16" x14ac:dyDescent="0.25">
      <c r="A11512">
        <v>370</v>
      </c>
      <c r="B11512" s="110">
        <v>45684</v>
      </c>
      <c r="C11512" s="89">
        <v>6.8</v>
      </c>
      <c r="D11512" s="89">
        <v>9.9</v>
      </c>
      <c r="E11512" s="96">
        <v>469</v>
      </c>
      <c r="F11512" s="89">
        <v>2</v>
      </c>
      <c r="G11512" s="89">
        <v>989.9</v>
      </c>
      <c r="H11512">
        <v>0.75</v>
      </c>
      <c r="I11512" t="s">
        <v>29</v>
      </c>
      <c r="J11512">
        <v>1.1000000000000001</v>
      </c>
      <c r="K11512">
        <v>1</v>
      </c>
      <c r="L11512">
        <v>2025</v>
      </c>
      <c r="M11512" t="s">
        <v>114</v>
      </c>
      <c r="N11512" s="89" cm="1">
        <f t="array" ref="N11512">IF(ISNUMBER(_34_KNMI_Stations[[#This Row],[Etmaal temperatuur °C]]),IF(_34_KNMI_Stations[[#This Row],[Etmaal temperatuur °C]]&lt;stookgrens[],stookgrens[]-_34_KNMI_Stations[[#This Row],[Etmaal temperatuur °C]],0),"")</f>
        <v>8.1</v>
      </c>
      <c r="O11512" s="89">
        <f>_34_KNMI_Stations[[#This Row],[graaddagen]]*_34_KNMI_Stations[[#This Row],[Gewogen factor]]</f>
        <v>8.91</v>
      </c>
      <c r="P11512" s="89" cm="1">
        <f t="array" ref="P115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13" spans="1:16" x14ac:dyDescent="0.25">
      <c r="A11513">
        <v>370</v>
      </c>
      <c r="B11513" s="110">
        <v>45685</v>
      </c>
      <c r="C11513" s="89">
        <v>6.2</v>
      </c>
      <c r="D11513" s="89">
        <v>8.1999999999999993</v>
      </c>
      <c r="E11513" s="96">
        <v>180</v>
      </c>
      <c r="F11513" s="89">
        <v>1.9</v>
      </c>
      <c r="G11513" s="89">
        <v>991.2</v>
      </c>
      <c r="H11513">
        <v>0.81</v>
      </c>
      <c r="I11513" t="s">
        <v>29</v>
      </c>
      <c r="J11513">
        <v>1.1000000000000001</v>
      </c>
      <c r="K11513">
        <v>1</v>
      </c>
      <c r="L11513">
        <v>2025</v>
      </c>
      <c r="M11513" t="s">
        <v>114</v>
      </c>
      <c r="N11513" s="89" cm="1">
        <f t="array" ref="N11513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1513" s="89">
        <f>_34_KNMI_Stations[[#This Row],[graaddagen]]*_34_KNMI_Stations[[#This Row],[Gewogen factor]]</f>
        <v>10.780000000000001</v>
      </c>
      <c r="P11513" s="89" cm="1">
        <f t="array" ref="P115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14" spans="1:16" x14ac:dyDescent="0.25">
      <c r="A11514">
        <v>370</v>
      </c>
      <c r="B11514" s="110">
        <v>45686</v>
      </c>
      <c r="C11514" s="89">
        <v>4.9000000000000004</v>
      </c>
      <c r="D11514" s="89">
        <v>7.1</v>
      </c>
      <c r="E11514" s="96">
        <v>344</v>
      </c>
      <c r="F11514" s="89">
        <v>2.4</v>
      </c>
      <c r="G11514" s="89">
        <v>1003.5</v>
      </c>
      <c r="H11514">
        <v>0.89</v>
      </c>
      <c r="I11514" t="s">
        <v>29</v>
      </c>
      <c r="J11514">
        <v>1.1000000000000001</v>
      </c>
      <c r="K11514">
        <v>1</v>
      </c>
      <c r="L11514">
        <v>2025</v>
      </c>
      <c r="M11514" t="s">
        <v>114</v>
      </c>
      <c r="N11514" s="89" cm="1">
        <f t="array" ref="N11514">IF(ISNUMBER(_34_KNMI_Stations[[#This Row],[Etmaal temperatuur °C]]),IF(_34_KNMI_Stations[[#This Row],[Etmaal temperatuur °C]]&lt;stookgrens[],stookgrens[]-_34_KNMI_Stations[[#This Row],[Etmaal temperatuur °C]],0),"")</f>
        <v>10.9</v>
      </c>
      <c r="O11514" s="89">
        <f>_34_KNMI_Stations[[#This Row],[graaddagen]]*_34_KNMI_Stations[[#This Row],[Gewogen factor]]</f>
        <v>11.990000000000002</v>
      </c>
      <c r="P11514" s="89" cm="1">
        <f t="array" ref="P115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15" spans="1:16" x14ac:dyDescent="0.25">
      <c r="A11515">
        <v>370</v>
      </c>
      <c r="B11515" s="110">
        <v>45687</v>
      </c>
      <c r="C11515" s="89">
        <v>2</v>
      </c>
      <c r="D11515" s="89">
        <v>4.8</v>
      </c>
      <c r="E11515" s="96">
        <v>144</v>
      </c>
      <c r="F11515" s="89">
        <v>8.6999999999999993</v>
      </c>
      <c r="G11515" s="89">
        <v>1016.7</v>
      </c>
      <c r="H11515">
        <v>0.97</v>
      </c>
      <c r="I11515" t="s">
        <v>29</v>
      </c>
      <c r="J11515">
        <v>1.1000000000000001</v>
      </c>
      <c r="K11515">
        <v>1</v>
      </c>
      <c r="L11515">
        <v>2025</v>
      </c>
      <c r="M11515" t="s">
        <v>114</v>
      </c>
      <c r="N11515" s="89" cm="1">
        <f t="array" ref="N11515">IF(ISNUMBER(_34_KNMI_Stations[[#This Row],[Etmaal temperatuur °C]]),IF(_34_KNMI_Stations[[#This Row],[Etmaal temperatuur °C]]&lt;stookgrens[],stookgrens[]-_34_KNMI_Stations[[#This Row],[Etmaal temperatuur °C]],0),"")</f>
        <v>13.2</v>
      </c>
      <c r="O11515" s="89">
        <f>_34_KNMI_Stations[[#This Row],[graaddagen]]*_34_KNMI_Stations[[#This Row],[Gewogen factor]]</f>
        <v>14.52</v>
      </c>
      <c r="P11515" s="89" cm="1">
        <f t="array" ref="P115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16" spans="1:16" x14ac:dyDescent="0.25">
      <c r="A11516">
        <v>370</v>
      </c>
      <c r="B11516" s="110">
        <v>45688</v>
      </c>
      <c r="C11516" s="89">
        <v>2.1</v>
      </c>
      <c r="D11516" s="89">
        <v>1.6</v>
      </c>
      <c r="E11516" s="96">
        <v>467</v>
      </c>
      <c r="F11516" s="89">
        <v>0</v>
      </c>
      <c r="G11516" s="89">
        <v>1028.4000000000001</v>
      </c>
      <c r="H11516">
        <v>0.94</v>
      </c>
      <c r="I11516" t="s">
        <v>29</v>
      </c>
      <c r="J11516">
        <v>1.1000000000000001</v>
      </c>
      <c r="K11516">
        <v>1</v>
      </c>
      <c r="L11516">
        <v>2025</v>
      </c>
      <c r="M11516" t="s">
        <v>114</v>
      </c>
      <c r="N11516" s="89" cm="1">
        <f t="array" ref="N11516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11516" s="89">
        <f>_34_KNMI_Stations[[#This Row],[graaddagen]]*_34_KNMI_Stations[[#This Row],[Gewogen factor]]</f>
        <v>18.04</v>
      </c>
      <c r="P11516" s="89" cm="1">
        <f t="array" ref="P115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17" spans="1:16" x14ac:dyDescent="0.25">
      <c r="A11517">
        <v>370</v>
      </c>
      <c r="B11517" s="110">
        <v>45689</v>
      </c>
      <c r="C11517" s="89">
        <v>1.6</v>
      </c>
      <c r="D11517" s="89">
        <v>0.3</v>
      </c>
      <c r="E11517" s="96">
        <v>743</v>
      </c>
      <c r="F11517" s="89">
        <v>0</v>
      </c>
      <c r="G11517" s="89">
        <v>1031.3</v>
      </c>
      <c r="H11517">
        <v>0.85</v>
      </c>
      <c r="I11517" t="s">
        <v>29</v>
      </c>
      <c r="J11517">
        <v>1.1000000000000001</v>
      </c>
      <c r="K11517">
        <v>2</v>
      </c>
      <c r="L11517">
        <v>2025</v>
      </c>
      <c r="M11517" t="s">
        <v>114</v>
      </c>
      <c r="N11517" s="89" cm="1">
        <f t="array" ref="N11517">IF(ISNUMBER(_34_KNMI_Stations[[#This Row],[Etmaal temperatuur °C]]),IF(_34_KNMI_Stations[[#This Row],[Etmaal temperatuur °C]]&lt;stookgrens[],stookgrens[]-_34_KNMI_Stations[[#This Row],[Etmaal temperatuur °C]],0),"")</f>
        <v>17.7</v>
      </c>
      <c r="O11517" s="89">
        <f>_34_KNMI_Stations[[#This Row],[graaddagen]]*_34_KNMI_Stations[[#This Row],[Gewogen factor]]</f>
        <v>19.470000000000002</v>
      </c>
      <c r="P11517" s="89" cm="1">
        <f t="array" ref="P115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18" spans="1:16" x14ac:dyDescent="0.25">
      <c r="A11518">
        <v>370</v>
      </c>
      <c r="B11518" s="110">
        <v>45690</v>
      </c>
      <c r="C11518" s="89">
        <v>1</v>
      </c>
      <c r="D11518" s="89">
        <v>-0.9</v>
      </c>
      <c r="E11518" s="96">
        <v>788</v>
      </c>
      <c r="F11518" s="89">
        <v>0</v>
      </c>
      <c r="G11518" s="89">
        <v>1025.7</v>
      </c>
      <c r="H11518">
        <v>0.88</v>
      </c>
      <c r="I11518" t="s">
        <v>29</v>
      </c>
      <c r="J11518">
        <v>1.1000000000000001</v>
      </c>
      <c r="K11518">
        <v>2</v>
      </c>
      <c r="L11518">
        <v>2025</v>
      </c>
      <c r="M11518" t="s">
        <v>114</v>
      </c>
      <c r="N11518" s="89" cm="1">
        <f t="array" ref="N11518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11518" s="89">
        <f>_34_KNMI_Stations[[#This Row],[graaddagen]]*_34_KNMI_Stations[[#This Row],[Gewogen factor]]</f>
        <v>20.79</v>
      </c>
      <c r="P11518" s="89" cm="1">
        <f t="array" ref="P115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19" spans="1:16" x14ac:dyDescent="0.25">
      <c r="A11519">
        <v>370</v>
      </c>
      <c r="B11519" s="110">
        <v>45691</v>
      </c>
      <c r="C11519" s="89">
        <v>1.7</v>
      </c>
      <c r="D11519" s="89">
        <v>-0.1</v>
      </c>
      <c r="E11519" s="96">
        <v>730</v>
      </c>
      <c r="F11519" s="89">
        <v>0</v>
      </c>
      <c r="G11519" s="89">
        <v>1027.4000000000001</v>
      </c>
      <c r="H11519">
        <v>0.9</v>
      </c>
      <c r="I11519" t="s">
        <v>29</v>
      </c>
      <c r="J11519">
        <v>1.1000000000000001</v>
      </c>
      <c r="K11519">
        <v>2</v>
      </c>
      <c r="L11519">
        <v>2025</v>
      </c>
      <c r="M11519" t="s">
        <v>115</v>
      </c>
      <c r="N11519" s="89" cm="1">
        <f t="array" ref="N11519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11519" s="89">
        <f>_34_KNMI_Stations[[#This Row],[graaddagen]]*_34_KNMI_Stations[[#This Row],[Gewogen factor]]</f>
        <v>19.910000000000004</v>
      </c>
      <c r="P11519" s="89" cm="1">
        <f t="array" ref="P115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20" spans="1:16" x14ac:dyDescent="0.25">
      <c r="A11520">
        <v>370</v>
      </c>
      <c r="B11520" s="110">
        <v>45692</v>
      </c>
      <c r="C11520" s="89">
        <v>3.6</v>
      </c>
      <c r="D11520" s="89">
        <v>1.8</v>
      </c>
      <c r="E11520" s="96">
        <v>305</v>
      </c>
      <c r="F11520" s="89">
        <v>0</v>
      </c>
      <c r="G11520" s="89">
        <v>1028.0999999999999</v>
      </c>
      <c r="H11520">
        <v>0.92</v>
      </c>
      <c r="I11520" t="s">
        <v>29</v>
      </c>
      <c r="J11520">
        <v>1.1000000000000001</v>
      </c>
      <c r="K11520">
        <v>2</v>
      </c>
      <c r="L11520">
        <v>2025</v>
      </c>
      <c r="M11520" t="s">
        <v>115</v>
      </c>
      <c r="N11520" s="89" cm="1">
        <f t="array" ref="N11520">IF(ISNUMBER(_34_KNMI_Stations[[#This Row],[Etmaal temperatuur °C]]),IF(_34_KNMI_Stations[[#This Row],[Etmaal temperatuur °C]]&lt;stookgrens[],stookgrens[]-_34_KNMI_Stations[[#This Row],[Etmaal temperatuur °C]],0),"")</f>
        <v>16.2</v>
      </c>
      <c r="O11520" s="89">
        <f>_34_KNMI_Stations[[#This Row],[graaddagen]]*_34_KNMI_Stations[[#This Row],[Gewogen factor]]</f>
        <v>17.82</v>
      </c>
      <c r="P11520" s="89" cm="1">
        <f t="array" ref="P115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21" spans="1:16" x14ac:dyDescent="0.25">
      <c r="A11521">
        <v>370</v>
      </c>
      <c r="B11521" s="110">
        <v>45693</v>
      </c>
      <c r="C11521" s="89">
        <v>2.7</v>
      </c>
      <c r="D11521" s="89">
        <v>3.7</v>
      </c>
      <c r="E11521" s="96">
        <v>177</v>
      </c>
      <c r="F11521" s="89">
        <v>-0.1</v>
      </c>
      <c r="G11521" s="89">
        <v>1038.0999999999999</v>
      </c>
      <c r="H11521">
        <v>0.98</v>
      </c>
      <c r="I11521" t="s">
        <v>29</v>
      </c>
      <c r="J11521">
        <v>1.1000000000000001</v>
      </c>
      <c r="K11521">
        <v>2</v>
      </c>
      <c r="L11521">
        <v>2025</v>
      </c>
      <c r="M11521" t="s">
        <v>115</v>
      </c>
      <c r="N11521" s="89" cm="1">
        <f t="array" ref="N11521">IF(ISNUMBER(_34_KNMI_Stations[[#This Row],[Etmaal temperatuur °C]]),IF(_34_KNMI_Stations[[#This Row],[Etmaal temperatuur °C]]&lt;stookgrens[],stookgrens[]-_34_KNMI_Stations[[#This Row],[Etmaal temperatuur °C]],0),"")</f>
        <v>14.3</v>
      </c>
      <c r="O11521" s="89">
        <f>_34_KNMI_Stations[[#This Row],[graaddagen]]*_34_KNMI_Stations[[#This Row],[Gewogen factor]]</f>
        <v>15.730000000000002</v>
      </c>
      <c r="P11521" s="89" cm="1">
        <f t="array" ref="P115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22" spans="1:16" x14ac:dyDescent="0.25">
      <c r="A11522">
        <v>370</v>
      </c>
      <c r="B11522" s="110">
        <v>45694</v>
      </c>
      <c r="C11522" s="89">
        <v>3.5</v>
      </c>
      <c r="D11522" s="89">
        <v>4.5</v>
      </c>
      <c r="E11522" s="96">
        <v>283</v>
      </c>
      <c r="F11522" s="89">
        <v>0</v>
      </c>
      <c r="G11522" s="89">
        <v>1040.7</v>
      </c>
      <c r="H11522">
        <v>0.88</v>
      </c>
      <c r="I11522" t="s">
        <v>29</v>
      </c>
      <c r="J11522">
        <v>1.1000000000000001</v>
      </c>
      <c r="K11522">
        <v>2</v>
      </c>
      <c r="L11522">
        <v>2025</v>
      </c>
      <c r="M11522" t="s">
        <v>115</v>
      </c>
      <c r="N11522" s="89" cm="1">
        <f t="array" ref="N11522">IF(ISNUMBER(_34_KNMI_Stations[[#This Row],[Etmaal temperatuur °C]]),IF(_34_KNMI_Stations[[#This Row],[Etmaal temperatuur °C]]&lt;stookgrens[],stookgrens[]-_34_KNMI_Stations[[#This Row],[Etmaal temperatuur °C]],0),"")</f>
        <v>13.5</v>
      </c>
      <c r="O11522" s="89">
        <f>_34_KNMI_Stations[[#This Row],[graaddagen]]*_34_KNMI_Stations[[#This Row],[Gewogen factor]]</f>
        <v>14.850000000000001</v>
      </c>
      <c r="P11522" s="89" cm="1">
        <f t="array" ref="P115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23" spans="1:16" x14ac:dyDescent="0.25">
      <c r="A11523">
        <v>370</v>
      </c>
      <c r="B11523" s="110">
        <v>45695</v>
      </c>
      <c r="C11523" s="89">
        <v>6.3</v>
      </c>
      <c r="D11523" s="89">
        <v>3.7</v>
      </c>
      <c r="E11523" s="96">
        <v>170</v>
      </c>
      <c r="F11523" s="89">
        <v>0</v>
      </c>
      <c r="G11523" s="89">
        <v>1026.7</v>
      </c>
      <c r="H11523">
        <v>0.76</v>
      </c>
      <c r="I11523" t="s">
        <v>29</v>
      </c>
      <c r="J11523">
        <v>1.1000000000000001</v>
      </c>
      <c r="K11523">
        <v>2</v>
      </c>
      <c r="L11523">
        <v>2025</v>
      </c>
      <c r="M11523" t="s">
        <v>115</v>
      </c>
      <c r="N11523" s="89" cm="1">
        <f t="array" ref="N11523">IF(ISNUMBER(_34_KNMI_Stations[[#This Row],[Etmaal temperatuur °C]]),IF(_34_KNMI_Stations[[#This Row],[Etmaal temperatuur °C]]&lt;stookgrens[],stookgrens[]-_34_KNMI_Stations[[#This Row],[Etmaal temperatuur °C]],0),"")</f>
        <v>14.3</v>
      </c>
      <c r="O11523" s="89">
        <f>_34_KNMI_Stations[[#This Row],[graaddagen]]*_34_KNMI_Stations[[#This Row],[Gewogen factor]]</f>
        <v>15.730000000000002</v>
      </c>
      <c r="P11523" s="89" cm="1">
        <f t="array" ref="P115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24" spans="1:16" x14ac:dyDescent="0.25">
      <c r="A11524">
        <v>370</v>
      </c>
      <c r="B11524" s="110">
        <v>45696</v>
      </c>
      <c r="C11524" s="89">
        <v>3</v>
      </c>
      <c r="D11524" s="89">
        <v>5.3</v>
      </c>
      <c r="E11524" s="96">
        <v>472</v>
      </c>
      <c r="F11524" s="89">
        <v>-0.1</v>
      </c>
      <c r="G11524" s="89">
        <v>1021.4</v>
      </c>
      <c r="H11524">
        <v>0.7</v>
      </c>
      <c r="I11524" t="s">
        <v>29</v>
      </c>
      <c r="J11524">
        <v>1.1000000000000001</v>
      </c>
      <c r="K11524">
        <v>2</v>
      </c>
      <c r="L11524">
        <v>2025</v>
      </c>
      <c r="M11524" t="s">
        <v>115</v>
      </c>
      <c r="N11524" s="89" cm="1">
        <f t="array" ref="N11524">IF(ISNUMBER(_34_KNMI_Stations[[#This Row],[Etmaal temperatuur °C]]),IF(_34_KNMI_Stations[[#This Row],[Etmaal temperatuur °C]]&lt;stookgrens[],stookgrens[]-_34_KNMI_Stations[[#This Row],[Etmaal temperatuur °C]],0),"")</f>
        <v>12.7</v>
      </c>
      <c r="O11524" s="89">
        <f>_34_KNMI_Stations[[#This Row],[graaddagen]]*_34_KNMI_Stations[[#This Row],[Gewogen factor]]</f>
        <v>13.97</v>
      </c>
      <c r="P11524" s="89" cm="1">
        <f t="array" ref="P115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25" spans="1:16" x14ac:dyDescent="0.25">
      <c r="A11525">
        <v>370</v>
      </c>
      <c r="B11525" s="110">
        <v>45697</v>
      </c>
      <c r="C11525" s="89">
        <v>1.9</v>
      </c>
      <c r="D11525" s="89">
        <v>2</v>
      </c>
      <c r="E11525" s="96">
        <v>376</v>
      </c>
      <c r="F11525" s="89">
        <v>0</v>
      </c>
      <c r="G11525" s="89">
        <v>1027.9000000000001</v>
      </c>
      <c r="H11525">
        <v>0.9</v>
      </c>
      <c r="I11525" t="s">
        <v>29</v>
      </c>
      <c r="J11525">
        <v>1.1000000000000001</v>
      </c>
      <c r="K11525">
        <v>2</v>
      </c>
      <c r="L11525">
        <v>2025</v>
      </c>
      <c r="M11525" t="s">
        <v>115</v>
      </c>
      <c r="N11525" s="89" cm="1">
        <f t="array" ref="N11525">IF(ISNUMBER(_34_KNMI_Stations[[#This Row],[Etmaal temperatuur °C]]),IF(_34_KNMI_Stations[[#This Row],[Etmaal temperatuur °C]]&lt;stookgrens[],stookgrens[]-_34_KNMI_Stations[[#This Row],[Etmaal temperatuur °C]],0),"")</f>
        <v>16</v>
      </c>
      <c r="O11525" s="89">
        <f>_34_KNMI_Stations[[#This Row],[graaddagen]]*_34_KNMI_Stations[[#This Row],[Gewogen factor]]</f>
        <v>17.600000000000001</v>
      </c>
      <c r="P11525" s="89" cm="1">
        <f t="array" ref="P115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26" spans="1:16" x14ac:dyDescent="0.25">
      <c r="A11526">
        <v>370</v>
      </c>
      <c r="B11526" s="110">
        <v>45698</v>
      </c>
      <c r="C11526" s="89">
        <v>5</v>
      </c>
      <c r="D11526" s="89">
        <v>2.2999999999999998</v>
      </c>
      <c r="E11526" s="96">
        <v>215</v>
      </c>
      <c r="F11526" s="89">
        <v>6.8</v>
      </c>
      <c r="G11526" s="89">
        <v>1022.9</v>
      </c>
      <c r="H11526">
        <v>0.87</v>
      </c>
      <c r="I11526" t="s">
        <v>29</v>
      </c>
      <c r="J11526">
        <v>1.1000000000000001</v>
      </c>
      <c r="K11526">
        <v>2</v>
      </c>
      <c r="L11526">
        <v>2025</v>
      </c>
      <c r="M11526" t="s">
        <v>116</v>
      </c>
      <c r="N11526" s="89" cm="1">
        <f t="array" ref="N11526">IF(ISNUMBER(_34_KNMI_Stations[[#This Row],[Etmaal temperatuur °C]]),IF(_34_KNMI_Stations[[#This Row],[Etmaal temperatuur °C]]&lt;stookgrens[],stookgrens[]-_34_KNMI_Stations[[#This Row],[Etmaal temperatuur °C]],0),"")</f>
        <v>15.7</v>
      </c>
      <c r="O11526" s="89">
        <f>_34_KNMI_Stations[[#This Row],[graaddagen]]*_34_KNMI_Stations[[#This Row],[Gewogen factor]]</f>
        <v>17.27</v>
      </c>
      <c r="P11526" s="89" cm="1">
        <f t="array" ref="P115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27" spans="1:16" x14ac:dyDescent="0.25">
      <c r="A11527">
        <v>370</v>
      </c>
      <c r="B11527" s="110">
        <v>45699</v>
      </c>
      <c r="C11527" s="89">
        <v>3.5</v>
      </c>
      <c r="D11527" s="89">
        <v>3.5</v>
      </c>
      <c r="E11527" s="96">
        <v>128</v>
      </c>
      <c r="F11527" s="89">
        <v>4.8</v>
      </c>
      <c r="G11527" s="89">
        <v>1017.7</v>
      </c>
      <c r="H11527">
        <v>0.95</v>
      </c>
      <c r="I11527" t="s">
        <v>29</v>
      </c>
      <c r="J11527">
        <v>1.1000000000000001</v>
      </c>
      <c r="K11527">
        <v>2</v>
      </c>
      <c r="L11527">
        <v>2025</v>
      </c>
      <c r="M11527" t="s">
        <v>116</v>
      </c>
      <c r="N11527" s="89" cm="1">
        <f t="array" ref="N11527">IF(ISNUMBER(_34_KNMI_Stations[[#This Row],[Etmaal temperatuur °C]]),IF(_34_KNMI_Stations[[#This Row],[Etmaal temperatuur °C]]&lt;stookgrens[],stookgrens[]-_34_KNMI_Stations[[#This Row],[Etmaal temperatuur °C]],0),"")</f>
        <v>14.5</v>
      </c>
      <c r="O11527" s="89">
        <f>_34_KNMI_Stations[[#This Row],[graaddagen]]*_34_KNMI_Stations[[#This Row],[Gewogen factor]]</f>
        <v>15.950000000000001</v>
      </c>
      <c r="P11527" s="89" cm="1">
        <f t="array" ref="P115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28" spans="1:16" x14ac:dyDescent="0.25">
      <c r="A11528">
        <v>370</v>
      </c>
      <c r="B11528" s="110">
        <v>45700</v>
      </c>
      <c r="C11528" s="89">
        <v>1.3</v>
      </c>
      <c r="D11528" s="89">
        <v>3.5</v>
      </c>
      <c r="E11528" s="96">
        <v>214</v>
      </c>
      <c r="F11528" s="89">
        <v>0</v>
      </c>
      <c r="G11528" s="89">
        <v>1018.1</v>
      </c>
      <c r="H11528">
        <v>0.95</v>
      </c>
      <c r="I11528" t="s">
        <v>29</v>
      </c>
      <c r="J11528">
        <v>1.1000000000000001</v>
      </c>
      <c r="K11528">
        <v>2</v>
      </c>
      <c r="L11528">
        <v>2025</v>
      </c>
      <c r="M11528" t="s">
        <v>116</v>
      </c>
      <c r="N11528" s="89" cm="1">
        <f t="array" ref="N11528">IF(ISNUMBER(_34_KNMI_Stations[[#This Row],[Etmaal temperatuur °C]]),IF(_34_KNMI_Stations[[#This Row],[Etmaal temperatuur °C]]&lt;stookgrens[],stookgrens[]-_34_KNMI_Stations[[#This Row],[Etmaal temperatuur °C]],0),"")</f>
        <v>14.5</v>
      </c>
      <c r="O11528" s="89">
        <f>_34_KNMI_Stations[[#This Row],[graaddagen]]*_34_KNMI_Stations[[#This Row],[Gewogen factor]]</f>
        <v>15.950000000000001</v>
      </c>
      <c r="P11528" s="89" cm="1">
        <f t="array" ref="P115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29" spans="1:16" x14ac:dyDescent="0.25">
      <c r="A11529">
        <v>370</v>
      </c>
      <c r="B11529" s="110">
        <v>45701</v>
      </c>
      <c r="C11529" s="89">
        <v>2.6</v>
      </c>
      <c r="D11529" s="89">
        <v>0.1</v>
      </c>
      <c r="E11529" s="96">
        <v>126</v>
      </c>
      <c r="F11529" s="89">
        <v>0.1</v>
      </c>
      <c r="G11529" s="89">
        <v>1021.8</v>
      </c>
      <c r="H11529">
        <v>0.93</v>
      </c>
      <c r="I11529" t="s">
        <v>29</v>
      </c>
      <c r="J11529">
        <v>1.1000000000000001</v>
      </c>
      <c r="K11529">
        <v>2</v>
      </c>
      <c r="L11529">
        <v>2025</v>
      </c>
      <c r="M11529" t="s">
        <v>116</v>
      </c>
      <c r="N11529" s="89" cm="1">
        <f t="array" ref="N11529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11529" s="89">
        <f>_34_KNMI_Stations[[#This Row],[graaddagen]]*_34_KNMI_Stations[[#This Row],[Gewogen factor]]</f>
        <v>19.690000000000001</v>
      </c>
      <c r="P11529" s="89" cm="1">
        <f t="array" ref="P115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30" spans="1:16" x14ac:dyDescent="0.25">
      <c r="A11530">
        <v>370</v>
      </c>
      <c r="B11530" s="110">
        <v>45702</v>
      </c>
      <c r="C11530" s="89">
        <v>1.2</v>
      </c>
      <c r="D11530" s="89">
        <v>-0.3</v>
      </c>
      <c r="E11530" s="96">
        <v>519</v>
      </c>
      <c r="F11530" s="89">
        <v>0</v>
      </c>
      <c r="G11530" s="89">
        <v>1027.8</v>
      </c>
      <c r="H11530">
        <v>0.9</v>
      </c>
      <c r="I11530" t="s">
        <v>29</v>
      </c>
      <c r="J11530">
        <v>1.1000000000000001</v>
      </c>
      <c r="K11530">
        <v>2</v>
      </c>
      <c r="L11530">
        <v>2025</v>
      </c>
      <c r="M11530" t="s">
        <v>116</v>
      </c>
      <c r="N11530" s="89" cm="1">
        <f t="array" ref="N11530">IF(ISNUMBER(_34_KNMI_Stations[[#This Row],[Etmaal temperatuur °C]]),IF(_34_KNMI_Stations[[#This Row],[Etmaal temperatuur °C]]&lt;stookgrens[],stookgrens[]-_34_KNMI_Stations[[#This Row],[Etmaal temperatuur °C]],0),"")</f>
        <v>18.3</v>
      </c>
      <c r="O11530" s="89">
        <f>_34_KNMI_Stations[[#This Row],[graaddagen]]*_34_KNMI_Stations[[#This Row],[Gewogen factor]]</f>
        <v>20.130000000000003</v>
      </c>
      <c r="P11530" s="89" cm="1">
        <f t="array" ref="P115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31" spans="1:16" x14ac:dyDescent="0.25">
      <c r="A11531">
        <v>370</v>
      </c>
      <c r="B11531" s="110">
        <v>45703</v>
      </c>
      <c r="C11531" s="89">
        <v>1.8</v>
      </c>
      <c r="D11531" s="89">
        <v>1</v>
      </c>
      <c r="E11531" s="96">
        <v>334</v>
      </c>
      <c r="F11531" s="89">
        <v>-0.1</v>
      </c>
      <c r="G11531" s="89">
        <v>1023.8</v>
      </c>
      <c r="H11531">
        <v>0.77</v>
      </c>
      <c r="I11531" t="s">
        <v>29</v>
      </c>
      <c r="J11531">
        <v>1.1000000000000001</v>
      </c>
      <c r="K11531">
        <v>2</v>
      </c>
      <c r="L11531">
        <v>2025</v>
      </c>
      <c r="M11531" t="s">
        <v>116</v>
      </c>
      <c r="N11531" s="89" cm="1">
        <f t="array" ref="N11531">IF(ISNUMBER(_34_KNMI_Stations[[#This Row],[Etmaal temperatuur °C]]),IF(_34_KNMI_Stations[[#This Row],[Etmaal temperatuur °C]]&lt;stookgrens[],stookgrens[]-_34_KNMI_Stations[[#This Row],[Etmaal temperatuur °C]],0),"")</f>
        <v>17</v>
      </c>
      <c r="O11531" s="89">
        <f>_34_KNMI_Stations[[#This Row],[graaddagen]]*_34_KNMI_Stations[[#This Row],[Gewogen factor]]</f>
        <v>18.700000000000003</v>
      </c>
      <c r="P11531" s="89" cm="1">
        <f t="array" ref="P115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32" spans="1:16" x14ac:dyDescent="0.25">
      <c r="A11532">
        <v>370</v>
      </c>
      <c r="B11532" s="110">
        <v>45704</v>
      </c>
      <c r="C11532" s="89">
        <v>4.3</v>
      </c>
      <c r="D11532" s="89">
        <v>0.8</v>
      </c>
      <c r="E11532" s="96">
        <v>847</v>
      </c>
      <c r="F11532" s="89">
        <v>-0.1</v>
      </c>
      <c r="G11532" s="89">
        <v>1022.3</v>
      </c>
      <c r="H11532">
        <v>0.71</v>
      </c>
      <c r="I11532" t="s">
        <v>29</v>
      </c>
      <c r="J11532">
        <v>1.1000000000000001</v>
      </c>
      <c r="K11532">
        <v>2</v>
      </c>
      <c r="L11532">
        <v>2025</v>
      </c>
      <c r="M11532" t="s">
        <v>116</v>
      </c>
      <c r="N11532" s="89" cm="1">
        <f t="array" ref="N11532">IF(ISNUMBER(_34_KNMI_Stations[[#This Row],[Etmaal temperatuur °C]]),IF(_34_KNMI_Stations[[#This Row],[Etmaal temperatuur °C]]&lt;stookgrens[],stookgrens[]-_34_KNMI_Stations[[#This Row],[Etmaal temperatuur °C]],0),"")</f>
        <v>17.2</v>
      </c>
      <c r="O11532" s="89">
        <f>_34_KNMI_Stations[[#This Row],[graaddagen]]*_34_KNMI_Stations[[#This Row],[Gewogen factor]]</f>
        <v>18.920000000000002</v>
      </c>
      <c r="P11532" s="89" cm="1">
        <f t="array" ref="P115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33" spans="1:16" x14ac:dyDescent="0.25">
      <c r="A11533">
        <v>370</v>
      </c>
      <c r="B11533" s="110">
        <v>45705</v>
      </c>
      <c r="C11533" s="89">
        <v>2.8</v>
      </c>
      <c r="D11533" s="89">
        <v>-0.9</v>
      </c>
      <c r="E11533" s="96">
        <v>1010</v>
      </c>
      <c r="F11533" s="89">
        <v>0</v>
      </c>
      <c r="G11533" s="89">
        <v>1024.4000000000001</v>
      </c>
      <c r="H11533">
        <v>0.71</v>
      </c>
      <c r="I11533" t="s">
        <v>29</v>
      </c>
      <c r="J11533">
        <v>1.1000000000000001</v>
      </c>
      <c r="K11533">
        <v>2</v>
      </c>
      <c r="L11533">
        <v>2025</v>
      </c>
      <c r="M11533" t="s">
        <v>117</v>
      </c>
      <c r="N11533" s="89" cm="1">
        <f t="array" ref="N11533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11533" s="89">
        <f>_34_KNMI_Stations[[#This Row],[graaddagen]]*_34_KNMI_Stations[[#This Row],[Gewogen factor]]</f>
        <v>20.79</v>
      </c>
      <c r="P11533" s="89" cm="1">
        <f t="array" ref="P115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34" spans="1:16" x14ac:dyDescent="0.25">
      <c r="A11534">
        <v>370</v>
      </c>
      <c r="B11534" s="110">
        <v>45706</v>
      </c>
      <c r="C11534" s="89">
        <v>3.6</v>
      </c>
      <c r="D11534" s="89">
        <v>-0.3</v>
      </c>
      <c r="E11534" s="96">
        <v>976</v>
      </c>
      <c r="F11534" s="89">
        <v>0</v>
      </c>
      <c r="G11534" s="89">
        <v>1024.9000000000001</v>
      </c>
      <c r="H11534">
        <v>0.62</v>
      </c>
      <c r="I11534" t="s">
        <v>29</v>
      </c>
      <c r="J11534">
        <v>1.1000000000000001</v>
      </c>
      <c r="K11534">
        <v>2</v>
      </c>
      <c r="L11534">
        <v>2025</v>
      </c>
      <c r="M11534" t="s">
        <v>117</v>
      </c>
      <c r="N11534" s="89" cm="1">
        <f t="array" ref="N11534">IF(ISNUMBER(_34_KNMI_Stations[[#This Row],[Etmaal temperatuur °C]]),IF(_34_KNMI_Stations[[#This Row],[Etmaal temperatuur °C]]&lt;stookgrens[],stookgrens[]-_34_KNMI_Stations[[#This Row],[Etmaal temperatuur °C]],0),"")</f>
        <v>18.3</v>
      </c>
      <c r="O11534" s="89">
        <f>_34_KNMI_Stations[[#This Row],[graaddagen]]*_34_KNMI_Stations[[#This Row],[Gewogen factor]]</f>
        <v>20.130000000000003</v>
      </c>
      <c r="P11534" s="89" cm="1">
        <f t="array" ref="P115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35" spans="1:16" x14ac:dyDescent="0.25">
      <c r="A11535">
        <v>370</v>
      </c>
      <c r="B11535" s="110">
        <v>45707</v>
      </c>
      <c r="C11535" s="89">
        <v>3.8</v>
      </c>
      <c r="D11535" s="89">
        <v>2</v>
      </c>
      <c r="E11535" s="96">
        <v>815</v>
      </c>
      <c r="F11535" s="89">
        <v>0</v>
      </c>
      <c r="G11535" s="89">
        <v>1021.6</v>
      </c>
      <c r="H11535">
        <v>0.56000000000000005</v>
      </c>
      <c r="I11535" t="s">
        <v>29</v>
      </c>
      <c r="J11535">
        <v>1.1000000000000001</v>
      </c>
      <c r="K11535">
        <v>2</v>
      </c>
      <c r="L11535">
        <v>2025</v>
      </c>
      <c r="M11535" t="s">
        <v>117</v>
      </c>
      <c r="N11535" s="89" cm="1">
        <f t="array" ref="N11535">IF(ISNUMBER(_34_KNMI_Stations[[#This Row],[Etmaal temperatuur °C]]),IF(_34_KNMI_Stations[[#This Row],[Etmaal temperatuur °C]]&lt;stookgrens[],stookgrens[]-_34_KNMI_Stations[[#This Row],[Etmaal temperatuur °C]],0),"")</f>
        <v>16</v>
      </c>
      <c r="O11535" s="89">
        <f>_34_KNMI_Stations[[#This Row],[graaddagen]]*_34_KNMI_Stations[[#This Row],[Gewogen factor]]</f>
        <v>17.600000000000001</v>
      </c>
      <c r="P11535" s="89" cm="1">
        <f t="array" ref="P115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36" spans="1:16" x14ac:dyDescent="0.25">
      <c r="A11536">
        <v>370</v>
      </c>
      <c r="B11536" s="110">
        <v>45708</v>
      </c>
      <c r="C11536" s="89">
        <v>3.9</v>
      </c>
      <c r="D11536" s="89">
        <v>8.5</v>
      </c>
      <c r="E11536" s="96">
        <v>448</v>
      </c>
      <c r="F11536" s="89">
        <v>0</v>
      </c>
      <c r="G11536" s="89">
        <v>1020.6</v>
      </c>
      <c r="H11536">
        <v>0.82</v>
      </c>
      <c r="I11536" t="s">
        <v>29</v>
      </c>
      <c r="J11536">
        <v>1.1000000000000001</v>
      </c>
      <c r="K11536">
        <v>2</v>
      </c>
      <c r="L11536">
        <v>2025</v>
      </c>
      <c r="M11536" t="s">
        <v>117</v>
      </c>
      <c r="N11536" s="89" cm="1">
        <f t="array" ref="N11536">IF(ISNUMBER(_34_KNMI_Stations[[#This Row],[Etmaal temperatuur °C]]),IF(_34_KNMI_Stations[[#This Row],[Etmaal temperatuur °C]]&lt;stookgrens[],stookgrens[]-_34_KNMI_Stations[[#This Row],[Etmaal temperatuur °C]],0),"")</f>
        <v>9.5</v>
      </c>
      <c r="O11536" s="89">
        <f>_34_KNMI_Stations[[#This Row],[graaddagen]]*_34_KNMI_Stations[[#This Row],[Gewogen factor]]</f>
        <v>10.450000000000001</v>
      </c>
      <c r="P11536" s="89" cm="1">
        <f t="array" ref="P115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37" spans="1:16" x14ac:dyDescent="0.25">
      <c r="A11537">
        <v>370</v>
      </c>
      <c r="B11537" s="110">
        <v>45709</v>
      </c>
      <c r="C11537" s="89">
        <v>4.0999999999999996</v>
      </c>
      <c r="D11537" s="89">
        <v>13.8</v>
      </c>
      <c r="E11537" s="96">
        <v>725</v>
      </c>
      <c r="F11537" s="89">
        <v>0</v>
      </c>
      <c r="G11537" s="89">
        <v>1017.1</v>
      </c>
      <c r="H11537">
        <v>0.71</v>
      </c>
      <c r="I11537" t="s">
        <v>29</v>
      </c>
      <c r="J11537">
        <v>1.1000000000000001</v>
      </c>
      <c r="K11537">
        <v>2</v>
      </c>
      <c r="L11537">
        <v>2025</v>
      </c>
      <c r="M11537" t="s">
        <v>117</v>
      </c>
      <c r="N11537" s="89" cm="1">
        <f t="array" ref="N11537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1537" s="89">
        <f>_34_KNMI_Stations[[#This Row],[graaddagen]]*_34_KNMI_Stations[[#This Row],[Gewogen factor]]</f>
        <v>4.6199999999999992</v>
      </c>
      <c r="P11537" s="89" cm="1">
        <f t="array" ref="P115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38" spans="1:16" x14ac:dyDescent="0.25">
      <c r="A11538">
        <v>370</v>
      </c>
      <c r="B11538" s="110">
        <v>45710</v>
      </c>
      <c r="C11538" s="89">
        <v>3.6</v>
      </c>
      <c r="D11538" s="89">
        <v>10.7</v>
      </c>
      <c r="E11538" s="96">
        <v>239</v>
      </c>
      <c r="F11538" s="89">
        <v>4.3</v>
      </c>
      <c r="G11538" s="89">
        <v>1016</v>
      </c>
      <c r="H11538">
        <v>0.9</v>
      </c>
      <c r="I11538" t="s">
        <v>29</v>
      </c>
      <c r="J11538">
        <v>1.1000000000000001</v>
      </c>
      <c r="K11538">
        <v>2</v>
      </c>
      <c r="L11538">
        <v>2025</v>
      </c>
      <c r="M11538" t="s">
        <v>117</v>
      </c>
      <c r="N11538" s="89" cm="1">
        <f t="array" ref="N11538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1538" s="89">
        <f>_34_KNMI_Stations[[#This Row],[graaddagen]]*_34_KNMI_Stations[[#This Row],[Gewogen factor]]</f>
        <v>8.0300000000000011</v>
      </c>
      <c r="P11538" s="89" cm="1">
        <f t="array" ref="P115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39" spans="1:16" x14ac:dyDescent="0.25">
      <c r="A11539">
        <v>370</v>
      </c>
      <c r="B11539" s="110">
        <v>45711</v>
      </c>
      <c r="C11539" s="89">
        <v>4.2</v>
      </c>
      <c r="D11539" s="89">
        <v>10.9</v>
      </c>
      <c r="E11539" s="96">
        <v>903</v>
      </c>
      <c r="F11539" s="89">
        <v>0</v>
      </c>
      <c r="G11539" s="89">
        <v>1025.8</v>
      </c>
      <c r="H11539">
        <v>0.8</v>
      </c>
      <c r="I11539" t="s">
        <v>29</v>
      </c>
      <c r="J11539">
        <v>1.1000000000000001</v>
      </c>
      <c r="K11539">
        <v>2</v>
      </c>
      <c r="L11539">
        <v>2025</v>
      </c>
      <c r="M11539" t="s">
        <v>117</v>
      </c>
      <c r="N11539" s="89" cm="1">
        <f t="array" ref="N11539">IF(ISNUMBER(_34_KNMI_Stations[[#This Row],[Etmaal temperatuur °C]]),IF(_34_KNMI_Stations[[#This Row],[Etmaal temperatuur °C]]&lt;stookgrens[],stookgrens[]-_34_KNMI_Stations[[#This Row],[Etmaal temperatuur °C]],0),"")</f>
        <v>7.1</v>
      </c>
      <c r="O11539" s="89">
        <f>_34_KNMI_Stations[[#This Row],[graaddagen]]*_34_KNMI_Stations[[#This Row],[Gewogen factor]]</f>
        <v>7.8100000000000005</v>
      </c>
      <c r="P11539" s="89" cm="1">
        <f t="array" ref="P115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40" spans="1:16" x14ac:dyDescent="0.25">
      <c r="A11540">
        <v>370</v>
      </c>
      <c r="B11540" s="110">
        <v>45712</v>
      </c>
      <c r="C11540" s="89">
        <v>5.5</v>
      </c>
      <c r="D11540" s="89">
        <v>11</v>
      </c>
      <c r="E11540" s="96">
        <v>301</v>
      </c>
      <c r="F11540" s="89">
        <v>1.4</v>
      </c>
      <c r="G11540" s="89">
        <v>1016.5</v>
      </c>
      <c r="H11540">
        <v>0.8</v>
      </c>
      <c r="I11540" t="s">
        <v>29</v>
      </c>
      <c r="J11540">
        <v>1.1000000000000001</v>
      </c>
      <c r="K11540">
        <v>2</v>
      </c>
      <c r="L11540">
        <v>2025</v>
      </c>
      <c r="M11540" t="s">
        <v>118</v>
      </c>
      <c r="N11540" s="89" cm="1">
        <f t="array" ref="N11540">IF(ISNUMBER(_34_KNMI_Stations[[#This Row],[Etmaal temperatuur °C]]),IF(_34_KNMI_Stations[[#This Row],[Etmaal temperatuur °C]]&lt;stookgrens[],stookgrens[]-_34_KNMI_Stations[[#This Row],[Etmaal temperatuur °C]],0),"")</f>
        <v>7</v>
      </c>
      <c r="O11540" s="89">
        <f>_34_KNMI_Stations[[#This Row],[graaddagen]]*_34_KNMI_Stations[[#This Row],[Gewogen factor]]</f>
        <v>7.7000000000000011</v>
      </c>
      <c r="P11540" s="89" cm="1">
        <f t="array" ref="P115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41" spans="1:16" x14ac:dyDescent="0.25">
      <c r="A11541">
        <v>370</v>
      </c>
      <c r="B11541" s="110">
        <v>45713</v>
      </c>
      <c r="C11541" s="89">
        <v>2.7</v>
      </c>
      <c r="D11541" s="89">
        <v>8.9</v>
      </c>
      <c r="E11541" s="96">
        <v>643</v>
      </c>
      <c r="F11541" s="89">
        <v>4.3</v>
      </c>
      <c r="G11541" s="89">
        <v>1013.4</v>
      </c>
      <c r="H11541">
        <v>0.89</v>
      </c>
      <c r="I11541" t="s">
        <v>29</v>
      </c>
      <c r="J11541">
        <v>1.1000000000000001</v>
      </c>
      <c r="K11541">
        <v>2</v>
      </c>
      <c r="L11541">
        <v>2025</v>
      </c>
      <c r="M11541" t="s">
        <v>118</v>
      </c>
      <c r="N11541" s="89" cm="1">
        <f t="array" ref="N11541">IF(ISNUMBER(_34_KNMI_Stations[[#This Row],[Etmaal temperatuur °C]]),IF(_34_KNMI_Stations[[#This Row],[Etmaal temperatuur °C]]&lt;stookgrens[],stookgrens[]-_34_KNMI_Stations[[#This Row],[Etmaal temperatuur °C]],0),"")</f>
        <v>9.1</v>
      </c>
      <c r="O11541" s="89">
        <f>_34_KNMI_Stations[[#This Row],[graaddagen]]*_34_KNMI_Stations[[#This Row],[Gewogen factor]]</f>
        <v>10.01</v>
      </c>
      <c r="P11541" s="89" cm="1">
        <f t="array" ref="P115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42" spans="1:16" x14ac:dyDescent="0.25">
      <c r="A11542">
        <v>370</v>
      </c>
      <c r="B11542" s="110">
        <v>45714</v>
      </c>
      <c r="C11542" s="89">
        <v>4</v>
      </c>
      <c r="D11542" s="89">
        <v>7.4</v>
      </c>
      <c r="E11542" s="96">
        <v>959</v>
      </c>
      <c r="F11542" s="89">
        <v>5.6</v>
      </c>
      <c r="G11542" s="89">
        <v>1015.2</v>
      </c>
      <c r="H11542">
        <v>0.83</v>
      </c>
      <c r="I11542" t="s">
        <v>29</v>
      </c>
      <c r="J11542">
        <v>1.1000000000000001</v>
      </c>
      <c r="K11542">
        <v>2</v>
      </c>
      <c r="L11542">
        <v>2025</v>
      </c>
      <c r="M11542" t="s">
        <v>118</v>
      </c>
      <c r="N11542" s="89" cm="1">
        <f t="array" ref="N11542">IF(ISNUMBER(_34_KNMI_Stations[[#This Row],[Etmaal temperatuur °C]]),IF(_34_KNMI_Stations[[#This Row],[Etmaal temperatuur °C]]&lt;stookgrens[],stookgrens[]-_34_KNMI_Stations[[#This Row],[Etmaal temperatuur °C]],0),"")</f>
        <v>10.6</v>
      </c>
      <c r="O11542" s="89">
        <f>_34_KNMI_Stations[[#This Row],[graaddagen]]*_34_KNMI_Stations[[#This Row],[Gewogen factor]]</f>
        <v>11.66</v>
      </c>
      <c r="P11542" s="89" cm="1">
        <f t="array" ref="P115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43" spans="1:16" x14ac:dyDescent="0.25">
      <c r="A11543">
        <v>370</v>
      </c>
      <c r="B11543" s="110">
        <v>45715</v>
      </c>
      <c r="C11543" s="89">
        <v>4.5</v>
      </c>
      <c r="D11543" s="89">
        <v>5.8</v>
      </c>
      <c r="E11543" s="96">
        <v>742</v>
      </c>
      <c r="F11543" s="89">
        <v>1.7</v>
      </c>
      <c r="G11543" s="89">
        <v>1015.8</v>
      </c>
      <c r="H11543">
        <v>0.89</v>
      </c>
      <c r="I11543" t="s">
        <v>29</v>
      </c>
      <c r="J11543">
        <v>1.1000000000000001</v>
      </c>
      <c r="K11543">
        <v>2</v>
      </c>
      <c r="L11543">
        <v>2025</v>
      </c>
      <c r="M11543" t="s">
        <v>118</v>
      </c>
      <c r="N11543" s="89" cm="1">
        <f t="array" ref="N11543">IF(ISNUMBER(_34_KNMI_Stations[[#This Row],[Etmaal temperatuur °C]]),IF(_34_KNMI_Stations[[#This Row],[Etmaal temperatuur °C]]&lt;stookgrens[],stookgrens[]-_34_KNMI_Stations[[#This Row],[Etmaal temperatuur °C]],0),"")</f>
        <v>12.2</v>
      </c>
      <c r="O11543" s="89">
        <f>_34_KNMI_Stations[[#This Row],[graaddagen]]*_34_KNMI_Stations[[#This Row],[Gewogen factor]]</f>
        <v>13.42</v>
      </c>
      <c r="P11543" s="89" cm="1">
        <f t="array" ref="P115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44" spans="1:16" x14ac:dyDescent="0.25">
      <c r="A11544">
        <v>370</v>
      </c>
      <c r="B11544" s="110">
        <v>45716</v>
      </c>
      <c r="C11544" s="89">
        <v>3.2</v>
      </c>
      <c r="D11544" s="89">
        <v>4.7</v>
      </c>
      <c r="E11544" s="96">
        <v>875</v>
      </c>
      <c r="F11544" s="89">
        <v>-0.1</v>
      </c>
      <c r="G11544" s="89">
        <v>1026.0999999999999</v>
      </c>
      <c r="H11544">
        <v>0.86</v>
      </c>
      <c r="I11544" t="s">
        <v>29</v>
      </c>
      <c r="J11544">
        <v>1.1000000000000001</v>
      </c>
      <c r="K11544">
        <v>2</v>
      </c>
      <c r="L11544">
        <v>2025</v>
      </c>
      <c r="M11544" t="s">
        <v>118</v>
      </c>
      <c r="N11544" s="89" cm="1">
        <f t="array" ref="N11544">IF(ISNUMBER(_34_KNMI_Stations[[#This Row],[Etmaal temperatuur °C]]),IF(_34_KNMI_Stations[[#This Row],[Etmaal temperatuur °C]]&lt;stookgrens[],stookgrens[]-_34_KNMI_Stations[[#This Row],[Etmaal temperatuur °C]],0),"")</f>
        <v>13.3</v>
      </c>
      <c r="O11544" s="89">
        <f>_34_KNMI_Stations[[#This Row],[graaddagen]]*_34_KNMI_Stations[[#This Row],[Gewogen factor]]</f>
        <v>14.630000000000003</v>
      </c>
      <c r="P11544" s="89" cm="1">
        <f t="array" ref="P115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45" spans="1:16" x14ac:dyDescent="0.25">
      <c r="A11545">
        <v>370</v>
      </c>
      <c r="B11545" s="110">
        <v>45717</v>
      </c>
      <c r="C11545" s="89">
        <v>2.2999999999999998</v>
      </c>
      <c r="D11545" s="89">
        <v>2.2999999999999998</v>
      </c>
      <c r="E11545" s="96">
        <v>335</v>
      </c>
      <c r="F11545" s="89">
        <v>0</v>
      </c>
      <c r="G11545" s="89">
        <v>1033.9000000000001</v>
      </c>
      <c r="H11545">
        <v>0.91</v>
      </c>
      <c r="I11545" t="s">
        <v>29</v>
      </c>
      <c r="J11545">
        <v>1</v>
      </c>
      <c r="K11545">
        <v>3</v>
      </c>
      <c r="L11545">
        <v>2025</v>
      </c>
      <c r="M11545" t="s">
        <v>118</v>
      </c>
      <c r="N11545" s="89" cm="1">
        <f t="array" ref="N11545">IF(ISNUMBER(_34_KNMI_Stations[[#This Row],[Etmaal temperatuur °C]]),IF(_34_KNMI_Stations[[#This Row],[Etmaal temperatuur °C]]&lt;stookgrens[],stookgrens[]-_34_KNMI_Stations[[#This Row],[Etmaal temperatuur °C]],0),"")</f>
        <v>15.7</v>
      </c>
      <c r="O11545" s="89">
        <f>_34_KNMI_Stations[[#This Row],[graaddagen]]*_34_KNMI_Stations[[#This Row],[Gewogen factor]]</f>
        <v>15.7</v>
      </c>
      <c r="P11545" s="89" cm="1">
        <f t="array" ref="P115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46" spans="1:16" x14ac:dyDescent="0.25">
      <c r="A11546">
        <v>370</v>
      </c>
      <c r="B11546" s="110">
        <v>45718</v>
      </c>
      <c r="C11546" s="89">
        <v>1.5</v>
      </c>
      <c r="D11546" s="89">
        <v>1.8</v>
      </c>
      <c r="E11546" s="96">
        <v>1252</v>
      </c>
      <c r="F11546" s="89">
        <v>0</v>
      </c>
      <c r="G11546" s="89">
        <v>1034.4000000000001</v>
      </c>
      <c r="H11546">
        <v>0.85</v>
      </c>
      <c r="I11546" t="s">
        <v>29</v>
      </c>
      <c r="J11546">
        <v>1</v>
      </c>
      <c r="K11546">
        <v>3</v>
      </c>
      <c r="L11546">
        <v>2025</v>
      </c>
      <c r="M11546" t="s">
        <v>118</v>
      </c>
      <c r="N11546" s="89" cm="1">
        <f t="array" ref="N11546">IF(ISNUMBER(_34_KNMI_Stations[[#This Row],[Etmaal temperatuur °C]]),IF(_34_KNMI_Stations[[#This Row],[Etmaal temperatuur °C]]&lt;stookgrens[],stookgrens[]-_34_KNMI_Stations[[#This Row],[Etmaal temperatuur °C]],0),"")</f>
        <v>16.2</v>
      </c>
      <c r="O11546" s="89">
        <f>_34_KNMI_Stations[[#This Row],[graaddagen]]*_34_KNMI_Stations[[#This Row],[Gewogen factor]]</f>
        <v>16.2</v>
      </c>
      <c r="P11546" s="89" cm="1">
        <f t="array" ref="P115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47" spans="1:16" x14ac:dyDescent="0.25">
      <c r="A11547">
        <v>370</v>
      </c>
      <c r="B11547" s="110">
        <v>45719</v>
      </c>
      <c r="C11547" s="89">
        <v>0.8</v>
      </c>
      <c r="D11547" s="89">
        <v>2.8</v>
      </c>
      <c r="E11547" s="96">
        <v>1274</v>
      </c>
      <c r="F11547" s="89">
        <v>0</v>
      </c>
      <c r="G11547" s="89">
        <v>1029.5999999999999</v>
      </c>
      <c r="H11547">
        <v>0.8</v>
      </c>
      <c r="I11547" t="s">
        <v>29</v>
      </c>
      <c r="J11547">
        <v>1</v>
      </c>
      <c r="K11547">
        <v>3</v>
      </c>
      <c r="L11547">
        <v>2025</v>
      </c>
      <c r="M11547" t="s">
        <v>119</v>
      </c>
      <c r="N11547" s="89" cm="1">
        <f t="array" ref="N11547">IF(ISNUMBER(_34_KNMI_Stations[[#This Row],[Etmaal temperatuur °C]]),IF(_34_KNMI_Stations[[#This Row],[Etmaal temperatuur °C]]&lt;stookgrens[],stookgrens[]-_34_KNMI_Stations[[#This Row],[Etmaal temperatuur °C]],0),"")</f>
        <v>15.2</v>
      </c>
      <c r="O11547" s="89">
        <f>_34_KNMI_Stations[[#This Row],[graaddagen]]*_34_KNMI_Stations[[#This Row],[Gewogen factor]]</f>
        <v>15.2</v>
      </c>
      <c r="P11547" s="89" cm="1">
        <f t="array" ref="P115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48" spans="1:16" x14ac:dyDescent="0.25">
      <c r="A11548">
        <v>370</v>
      </c>
      <c r="B11548" s="110">
        <v>45720</v>
      </c>
      <c r="C11548" s="89">
        <v>0.7</v>
      </c>
      <c r="D11548" s="89">
        <v>3.5</v>
      </c>
      <c r="E11548" s="96">
        <v>1249</v>
      </c>
      <c r="F11548" s="89">
        <v>0</v>
      </c>
      <c r="G11548" s="89">
        <v>1026.5999999999999</v>
      </c>
      <c r="H11548">
        <v>0.76</v>
      </c>
      <c r="I11548" t="s">
        <v>29</v>
      </c>
      <c r="J11548">
        <v>1</v>
      </c>
      <c r="K11548">
        <v>3</v>
      </c>
      <c r="L11548">
        <v>2025</v>
      </c>
      <c r="M11548" t="s">
        <v>119</v>
      </c>
      <c r="N11548" s="89" cm="1">
        <f t="array" ref="N11548">IF(ISNUMBER(_34_KNMI_Stations[[#This Row],[Etmaal temperatuur °C]]),IF(_34_KNMI_Stations[[#This Row],[Etmaal temperatuur °C]]&lt;stookgrens[],stookgrens[]-_34_KNMI_Stations[[#This Row],[Etmaal temperatuur °C]],0),"")</f>
        <v>14.5</v>
      </c>
      <c r="O11548" s="89">
        <f>_34_KNMI_Stations[[#This Row],[graaddagen]]*_34_KNMI_Stations[[#This Row],[Gewogen factor]]</f>
        <v>14.5</v>
      </c>
      <c r="P11548" s="89" cm="1">
        <f t="array" ref="P115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49" spans="1:16" x14ac:dyDescent="0.25">
      <c r="A11549">
        <v>370</v>
      </c>
      <c r="B11549" s="110">
        <v>45721</v>
      </c>
      <c r="C11549" s="89">
        <v>1.7</v>
      </c>
      <c r="D11549" s="89">
        <v>6.4</v>
      </c>
      <c r="E11549" s="96">
        <v>1340</v>
      </c>
      <c r="F11549" s="89">
        <v>0</v>
      </c>
      <c r="G11549" s="89">
        <v>1023.4</v>
      </c>
      <c r="H11549">
        <v>0.7</v>
      </c>
      <c r="I11549" t="s">
        <v>29</v>
      </c>
      <c r="J11549">
        <v>1</v>
      </c>
      <c r="K11549">
        <v>3</v>
      </c>
      <c r="L11549">
        <v>2025</v>
      </c>
      <c r="M11549" t="s">
        <v>119</v>
      </c>
      <c r="N11549" s="89" cm="1">
        <f t="array" ref="N11549">IF(ISNUMBER(_34_KNMI_Stations[[#This Row],[Etmaal temperatuur °C]]),IF(_34_KNMI_Stations[[#This Row],[Etmaal temperatuur °C]]&lt;stookgrens[],stookgrens[]-_34_KNMI_Stations[[#This Row],[Etmaal temperatuur °C]],0),"")</f>
        <v>11.6</v>
      </c>
      <c r="O11549" s="89">
        <f>_34_KNMI_Stations[[#This Row],[graaddagen]]*_34_KNMI_Stations[[#This Row],[Gewogen factor]]</f>
        <v>11.6</v>
      </c>
      <c r="P11549" s="89" cm="1">
        <f t="array" ref="P115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50" spans="1:16" x14ac:dyDescent="0.25">
      <c r="A11550">
        <v>370</v>
      </c>
      <c r="B11550" s="110">
        <v>45722</v>
      </c>
      <c r="C11550" s="89">
        <v>2.7</v>
      </c>
      <c r="D11550" s="89">
        <v>9.3000000000000007</v>
      </c>
      <c r="E11550" s="96">
        <v>1247</v>
      </c>
      <c r="F11550" s="89">
        <v>0</v>
      </c>
      <c r="G11550" s="89">
        <v>1018</v>
      </c>
      <c r="H11550">
        <v>0.62</v>
      </c>
      <c r="I11550" t="s">
        <v>29</v>
      </c>
      <c r="J11550">
        <v>1</v>
      </c>
      <c r="K11550">
        <v>3</v>
      </c>
      <c r="L11550">
        <v>2025</v>
      </c>
      <c r="M11550" t="s">
        <v>119</v>
      </c>
      <c r="N11550" s="89" cm="1">
        <f t="array" ref="N11550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1550" s="89">
        <f>_34_KNMI_Stations[[#This Row],[graaddagen]]*_34_KNMI_Stations[[#This Row],[Gewogen factor]]</f>
        <v>8.6999999999999993</v>
      </c>
      <c r="P11550" s="89" cm="1">
        <f t="array" ref="P115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51" spans="1:16" x14ac:dyDescent="0.25">
      <c r="A11551">
        <v>370</v>
      </c>
      <c r="B11551" s="110">
        <v>45723</v>
      </c>
      <c r="C11551" s="89">
        <v>2.6</v>
      </c>
      <c r="D11551" s="89">
        <v>9.9</v>
      </c>
      <c r="E11551" s="96">
        <v>1279</v>
      </c>
      <c r="F11551" s="89">
        <v>0</v>
      </c>
      <c r="G11551" s="89">
        <v>1016.4</v>
      </c>
      <c r="H11551">
        <v>0.63</v>
      </c>
      <c r="I11551" t="s">
        <v>29</v>
      </c>
      <c r="J11551">
        <v>1</v>
      </c>
      <c r="K11551">
        <v>3</v>
      </c>
      <c r="L11551">
        <v>2025</v>
      </c>
      <c r="M11551" t="s">
        <v>119</v>
      </c>
      <c r="N11551" s="89" cm="1">
        <f t="array" ref="N11551">IF(ISNUMBER(_34_KNMI_Stations[[#This Row],[Etmaal temperatuur °C]]),IF(_34_KNMI_Stations[[#This Row],[Etmaal temperatuur °C]]&lt;stookgrens[],stookgrens[]-_34_KNMI_Stations[[#This Row],[Etmaal temperatuur °C]],0),"")</f>
        <v>8.1</v>
      </c>
      <c r="O11551" s="89">
        <f>_34_KNMI_Stations[[#This Row],[graaddagen]]*_34_KNMI_Stations[[#This Row],[Gewogen factor]]</f>
        <v>8.1</v>
      </c>
      <c r="P11551" s="89" cm="1">
        <f t="array" ref="P115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52" spans="1:16" x14ac:dyDescent="0.25">
      <c r="A11552">
        <v>370</v>
      </c>
      <c r="B11552" s="110">
        <v>45724</v>
      </c>
      <c r="C11552" s="89">
        <v>2.2000000000000002</v>
      </c>
      <c r="D11552" s="89">
        <v>10.4</v>
      </c>
      <c r="E11552" s="96">
        <v>1329</v>
      </c>
      <c r="F11552" s="89">
        <v>0</v>
      </c>
      <c r="G11552" s="89">
        <v>1012</v>
      </c>
      <c r="H11552">
        <v>0.56999999999999995</v>
      </c>
      <c r="I11552" t="s">
        <v>29</v>
      </c>
      <c r="J11552">
        <v>1</v>
      </c>
      <c r="K11552">
        <v>3</v>
      </c>
      <c r="L11552">
        <v>2025</v>
      </c>
      <c r="M11552" t="s">
        <v>119</v>
      </c>
      <c r="N11552" s="89" cm="1">
        <f t="array" ref="N11552">IF(ISNUMBER(_34_KNMI_Stations[[#This Row],[Etmaal temperatuur °C]]),IF(_34_KNMI_Stations[[#This Row],[Etmaal temperatuur °C]]&lt;stookgrens[],stookgrens[]-_34_KNMI_Stations[[#This Row],[Etmaal temperatuur °C]],0),"")</f>
        <v>7.6</v>
      </c>
      <c r="O11552" s="89">
        <f>_34_KNMI_Stations[[#This Row],[graaddagen]]*_34_KNMI_Stations[[#This Row],[Gewogen factor]]</f>
        <v>7.6</v>
      </c>
      <c r="P11552" s="89" cm="1">
        <f t="array" ref="P115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53" spans="1:16" x14ac:dyDescent="0.25">
      <c r="A11553">
        <v>370</v>
      </c>
      <c r="B11553" s="110">
        <v>45725</v>
      </c>
      <c r="C11553" s="89">
        <v>2</v>
      </c>
      <c r="D11553" s="89">
        <v>10.3</v>
      </c>
      <c r="E11553" s="96">
        <v>1325</v>
      </c>
      <c r="F11553" s="89">
        <v>0</v>
      </c>
      <c r="G11553" s="89">
        <v>1005</v>
      </c>
      <c r="H11553">
        <v>0.6</v>
      </c>
      <c r="I11553" t="s">
        <v>29</v>
      </c>
      <c r="J11553">
        <v>1</v>
      </c>
      <c r="K11553">
        <v>3</v>
      </c>
      <c r="L11553">
        <v>2025</v>
      </c>
      <c r="M11553" t="s">
        <v>119</v>
      </c>
      <c r="N11553" s="89" cm="1">
        <f t="array" ref="N11553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1553" s="89">
        <f>_34_KNMI_Stations[[#This Row],[graaddagen]]*_34_KNMI_Stations[[#This Row],[Gewogen factor]]</f>
        <v>7.6999999999999993</v>
      </c>
      <c r="P11553" s="89" cm="1">
        <f t="array" ref="P115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54" spans="1:16" x14ac:dyDescent="0.25">
      <c r="A11554">
        <v>370</v>
      </c>
      <c r="B11554" s="110">
        <v>45726</v>
      </c>
      <c r="C11554" s="89">
        <v>2</v>
      </c>
      <c r="D11554" s="89">
        <v>8.8000000000000007</v>
      </c>
      <c r="E11554" s="96">
        <v>1349</v>
      </c>
      <c r="F11554" s="89">
        <v>0</v>
      </c>
      <c r="G11554" s="89">
        <v>1001.9</v>
      </c>
      <c r="H11554">
        <v>0.65</v>
      </c>
      <c r="I11554" t="s">
        <v>29</v>
      </c>
      <c r="J11554">
        <v>1</v>
      </c>
      <c r="K11554">
        <v>3</v>
      </c>
      <c r="L11554">
        <v>2025</v>
      </c>
      <c r="M11554" t="s">
        <v>120</v>
      </c>
      <c r="N11554" s="89" cm="1">
        <f t="array" ref="N11554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11554" s="89">
        <f>_34_KNMI_Stations[[#This Row],[graaddagen]]*_34_KNMI_Stations[[#This Row],[Gewogen factor]]</f>
        <v>9.1999999999999993</v>
      </c>
      <c r="P11554" s="89" cm="1">
        <f t="array" ref="P115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55" spans="1:16" x14ac:dyDescent="0.25">
      <c r="A11555">
        <v>370</v>
      </c>
      <c r="B11555" s="110">
        <v>45727</v>
      </c>
      <c r="C11555" s="89">
        <v>2.8</v>
      </c>
      <c r="D11555" s="89">
        <v>4.7</v>
      </c>
      <c r="E11555" s="96">
        <v>344</v>
      </c>
      <c r="F11555" s="89">
        <v>0</v>
      </c>
      <c r="G11555" s="89">
        <v>1003.6</v>
      </c>
      <c r="H11555">
        <v>0.84</v>
      </c>
      <c r="I11555" t="s">
        <v>29</v>
      </c>
      <c r="J11555">
        <v>1</v>
      </c>
      <c r="K11555">
        <v>3</v>
      </c>
      <c r="L11555">
        <v>2025</v>
      </c>
      <c r="M11555" t="s">
        <v>120</v>
      </c>
      <c r="N11555" s="89" cm="1">
        <f t="array" ref="N11555">IF(ISNUMBER(_34_KNMI_Stations[[#This Row],[Etmaal temperatuur °C]]),IF(_34_KNMI_Stations[[#This Row],[Etmaal temperatuur °C]]&lt;stookgrens[],stookgrens[]-_34_KNMI_Stations[[#This Row],[Etmaal temperatuur °C]],0),"")</f>
        <v>13.3</v>
      </c>
      <c r="O11555" s="89">
        <f>_34_KNMI_Stations[[#This Row],[graaddagen]]*_34_KNMI_Stations[[#This Row],[Gewogen factor]]</f>
        <v>13.3</v>
      </c>
      <c r="P11555" s="89" cm="1">
        <f t="array" ref="P115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56" spans="1:16" x14ac:dyDescent="0.25">
      <c r="A11556">
        <v>370</v>
      </c>
      <c r="B11556" s="110">
        <v>45728</v>
      </c>
      <c r="C11556" s="89">
        <v>2.2000000000000002</v>
      </c>
      <c r="D11556" s="89">
        <v>3.4</v>
      </c>
      <c r="E11556" s="96">
        <v>768</v>
      </c>
      <c r="F11556" s="89">
        <v>-0.1</v>
      </c>
      <c r="G11556" s="89">
        <v>1001</v>
      </c>
      <c r="H11556">
        <v>0.84</v>
      </c>
      <c r="I11556" t="s">
        <v>29</v>
      </c>
      <c r="J11556">
        <v>1</v>
      </c>
      <c r="K11556">
        <v>3</v>
      </c>
      <c r="L11556">
        <v>2025</v>
      </c>
      <c r="M11556" t="s">
        <v>120</v>
      </c>
      <c r="N11556" s="89" cm="1">
        <f t="array" ref="N11556">IF(ISNUMBER(_34_KNMI_Stations[[#This Row],[Etmaal temperatuur °C]]),IF(_34_KNMI_Stations[[#This Row],[Etmaal temperatuur °C]]&lt;stookgrens[],stookgrens[]-_34_KNMI_Stations[[#This Row],[Etmaal temperatuur °C]],0),"")</f>
        <v>14.6</v>
      </c>
      <c r="O11556" s="89">
        <f>_34_KNMI_Stations[[#This Row],[graaddagen]]*_34_KNMI_Stations[[#This Row],[Gewogen factor]]</f>
        <v>14.6</v>
      </c>
      <c r="P11556" s="89" cm="1">
        <f t="array" ref="P115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57" spans="1:16" x14ac:dyDescent="0.25">
      <c r="A11557">
        <v>370</v>
      </c>
      <c r="B11557" s="110">
        <v>45729</v>
      </c>
      <c r="C11557" s="89">
        <v>1.8</v>
      </c>
      <c r="D11557" s="89">
        <v>2.7</v>
      </c>
      <c r="E11557" s="96">
        <v>762</v>
      </c>
      <c r="F11557" s="89">
        <v>0.1</v>
      </c>
      <c r="G11557" s="89">
        <v>1000.9</v>
      </c>
      <c r="H11557">
        <v>0.83</v>
      </c>
      <c r="I11557" t="s">
        <v>29</v>
      </c>
      <c r="J11557">
        <v>1</v>
      </c>
      <c r="K11557">
        <v>3</v>
      </c>
      <c r="L11557">
        <v>2025</v>
      </c>
      <c r="M11557" t="s">
        <v>120</v>
      </c>
      <c r="N11557" s="89" cm="1">
        <f t="array" ref="N11557">IF(ISNUMBER(_34_KNMI_Stations[[#This Row],[Etmaal temperatuur °C]]),IF(_34_KNMI_Stations[[#This Row],[Etmaal temperatuur °C]]&lt;stookgrens[],stookgrens[]-_34_KNMI_Stations[[#This Row],[Etmaal temperatuur °C]],0),"")</f>
        <v>15.3</v>
      </c>
      <c r="O11557" s="89">
        <f>_34_KNMI_Stations[[#This Row],[graaddagen]]*_34_KNMI_Stations[[#This Row],[Gewogen factor]]</f>
        <v>15.3</v>
      </c>
      <c r="P11557" s="89" cm="1">
        <f t="array" ref="P115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58" spans="1:16" x14ac:dyDescent="0.25">
      <c r="A11558">
        <v>370</v>
      </c>
      <c r="B11558" s="110">
        <v>45730</v>
      </c>
      <c r="C11558" s="89">
        <v>2.7</v>
      </c>
      <c r="D11558" s="89">
        <v>2.1</v>
      </c>
      <c r="E11558" s="96">
        <v>862</v>
      </c>
      <c r="F11558" s="89">
        <v>0</v>
      </c>
      <c r="G11558" s="89">
        <v>1010.2</v>
      </c>
      <c r="H11558">
        <v>0.77</v>
      </c>
      <c r="I11558" t="s">
        <v>29</v>
      </c>
      <c r="J11558">
        <v>1</v>
      </c>
      <c r="K11558">
        <v>3</v>
      </c>
      <c r="L11558">
        <v>2025</v>
      </c>
      <c r="M11558" t="s">
        <v>120</v>
      </c>
      <c r="N11558" s="89" cm="1">
        <f t="array" ref="N11558">IF(ISNUMBER(_34_KNMI_Stations[[#This Row],[Etmaal temperatuur °C]]),IF(_34_KNMI_Stations[[#This Row],[Etmaal temperatuur °C]]&lt;stookgrens[],stookgrens[]-_34_KNMI_Stations[[#This Row],[Etmaal temperatuur °C]],0),"")</f>
        <v>15.9</v>
      </c>
      <c r="O11558" s="89">
        <f>_34_KNMI_Stations[[#This Row],[graaddagen]]*_34_KNMI_Stations[[#This Row],[Gewogen factor]]</f>
        <v>15.9</v>
      </c>
      <c r="P11558" s="89" cm="1">
        <f t="array" ref="P115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59" spans="1:16" x14ac:dyDescent="0.25">
      <c r="A11559">
        <v>370</v>
      </c>
      <c r="B11559" s="110">
        <v>45731</v>
      </c>
      <c r="C11559" s="89">
        <v>5.2</v>
      </c>
      <c r="D11559" s="89">
        <v>2.6</v>
      </c>
      <c r="E11559" s="96">
        <v>1092</v>
      </c>
      <c r="F11559" s="89">
        <v>0</v>
      </c>
      <c r="G11559" s="89">
        <v>1019.2</v>
      </c>
      <c r="H11559">
        <v>0.76</v>
      </c>
      <c r="I11559" t="s">
        <v>29</v>
      </c>
      <c r="J11559">
        <v>1</v>
      </c>
      <c r="K11559">
        <v>3</v>
      </c>
      <c r="L11559">
        <v>2025</v>
      </c>
      <c r="M11559" t="s">
        <v>120</v>
      </c>
      <c r="N11559" s="89" cm="1">
        <f t="array" ref="N11559">IF(ISNUMBER(_34_KNMI_Stations[[#This Row],[Etmaal temperatuur °C]]),IF(_34_KNMI_Stations[[#This Row],[Etmaal temperatuur °C]]&lt;stookgrens[],stookgrens[]-_34_KNMI_Stations[[#This Row],[Etmaal temperatuur °C]],0),"")</f>
        <v>15.4</v>
      </c>
      <c r="O11559" s="89">
        <f>_34_KNMI_Stations[[#This Row],[graaddagen]]*_34_KNMI_Stations[[#This Row],[Gewogen factor]]</f>
        <v>15.4</v>
      </c>
      <c r="P11559" s="89" cm="1">
        <f t="array" ref="P115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60" spans="1:16" x14ac:dyDescent="0.25">
      <c r="A11560">
        <v>370</v>
      </c>
      <c r="B11560" s="110">
        <v>45732</v>
      </c>
      <c r="C11560" s="89">
        <v>3.9</v>
      </c>
      <c r="D11560" s="89">
        <v>4.2</v>
      </c>
      <c r="E11560" s="96">
        <v>1532</v>
      </c>
      <c r="F11560" s="89">
        <v>0</v>
      </c>
      <c r="G11560" s="89">
        <v>1022.8</v>
      </c>
      <c r="H11560">
        <v>0.71</v>
      </c>
      <c r="I11560" t="s">
        <v>29</v>
      </c>
      <c r="J11560">
        <v>1</v>
      </c>
      <c r="K11560">
        <v>3</v>
      </c>
      <c r="L11560">
        <v>2025</v>
      </c>
      <c r="M11560" t="s">
        <v>120</v>
      </c>
      <c r="N11560" s="89" cm="1">
        <f t="array" ref="N11560">IF(ISNUMBER(_34_KNMI_Stations[[#This Row],[Etmaal temperatuur °C]]),IF(_34_KNMI_Stations[[#This Row],[Etmaal temperatuur °C]]&lt;stookgrens[],stookgrens[]-_34_KNMI_Stations[[#This Row],[Etmaal temperatuur °C]],0),"")</f>
        <v>13.8</v>
      </c>
      <c r="O11560" s="89">
        <f>_34_KNMI_Stations[[#This Row],[graaddagen]]*_34_KNMI_Stations[[#This Row],[Gewogen factor]]</f>
        <v>13.8</v>
      </c>
      <c r="P11560" s="89" cm="1">
        <f t="array" ref="P115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61" spans="1:16" x14ac:dyDescent="0.25">
      <c r="A11561">
        <v>370</v>
      </c>
      <c r="B11561" s="110">
        <v>45733</v>
      </c>
      <c r="C11561" s="89">
        <v>4.0999999999999996</v>
      </c>
      <c r="D11561" s="89">
        <v>6.6</v>
      </c>
      <c r="E11561" s="96">
        <v>1364</v>
      </c>
      <c r="F11561" s="89">
        <v>-0.1</v>
      </c>
      <c r="G11561" s="89">
        <v>1028.2</v>
      </c>
      <c r="H11561">
        <v>0.6</v>
      </c>
      <c r="I11561" t="s">
        <v>29</v>
      </c>
      <c r="J11561">
        <v>1</v>
      </c>
      <c r="K11561">
        <v>3</v>
      </c>
      <c r="L11561">
        <v>2025</v>
      </c>
      <c r="M11561" t="s">
        <v>121</v>
      </c>
      <c r="N11561" s="89" cm="1">
        <f t="array" ref="N11561">IF(ISNUMBER(_34_KNMI_Stations[[#This Row],[Etmaal temperatuur °C]]),IF(_34_KNMI_Stations[[#This Row],[Etmaal temperatuur °C]]&lt;stookgrens[],stookgrens[]-_34_KNMI_Stations[[#This Row],[Etmaal temperatuur °C]],0),"")</f>
        <v>11.4</v>
      </c>
      <c r="O11561" s="89">
        <f>_34_KNMI_Stations[[#This Row],[graaddagen]]*_34_KNMI_Stations[[#This Row],[Gewogen factor]]</f>
        <v>11.4</v>
      </c>
      <c r="P11561" s="89" cm="1">
        <f t="array" ref="P115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62" spans="1:16" x14ac:dyDescent="0.25">
      <c r="A11562">
        <v>370</v>
      </c>
      <c r="B11562" s="110">
        <v>45734</v>
      </c>
      <c r="C11562" s="89">
        <v>3.9</v>
      </c>
      <c r="D11562" s="89">
        <v>6.2</v>
      </c>
      <c r="E11562" s="96">
        <v>1684</v>
      </c>
      <c r="F11562" s="89">
        <v>0</v>
      </c>
      <c r="G11562" s="89">
        <v>1027.2</v>
      </c>
      <c r="H11562">
        <v>0.38</v>
      </c>
      <c r="I11562" t="s">
        <v>29</v>
      </c>
      <c r="J11562">
        <v>1</v>
      </c>
      <c r="K11562">
        <v>3</v>
      </c>
      <c r="L11562">
        <v>2025</v>
      </c>
      <c r="M11562" t="s">
        <v>121</v>
      </c>
      <c r="N11562" s="89" cm="1">
        <f t="array" ref="N11562">IF(ISNUMBER(_34_KNMI_Stations[[#This Row],[Etmaal temperatuur °C]]),IF(_34_KNMI_Stations[[#This Row],[Etmaal temperatuur °C]]&lt;stookgrens[],stookgrens[]-_34_KNMI_Stations[[#This Row],[Etmaal temperatuur °C]],0),"")</f>
        <v>11.8</v>
      </c>
      <c r="O11562" s="89">
        <f>_34_KNMI_Stations[[#This Row],[graaddagen]]*_34_KNMI_Stations[[#This Row],[Gewogen factor]]</f>
        <v>11.8</v>
      </c>
      <c r="P11562" s="89" cm="1">
        <f t="array" ref="P115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63" spans="1:16" x14ac:dyDescent="0.25">
      <c r="A11563">
        <v>370</v>
      </c>
      <c r="B11563" s="110">
        <v>45735</v>
      </c>
      <c r="C11563" s="89">
        <v>2</v>
      </c>
      <c r="D11563" s="89">
        <v>9.3000000000000007</v>
      </c>
      <c r="E11563" s="96">
        <v>1627</v>
      </c>
      <c r="F11563" s="89">
        <v>0</v>
      </c>
      <c r="G11563" s="89">
        <v>1023.9</v>
      </c>
      <c r="H11563">
        <v>0.48</v>
      </c>
      <c r="I11563" t="s">
        <v>29</v>
      </c>
      <c r="J11563">
        <v>1</v>
      </c>
      <c r="K11563">
        <v>3</v>
      </c>
      <c r="L11563">
        <v>2025</v>
      </c>
      <c r="M11563" t="s">
        <v>121</v>
      </c>
      <c r="N11563" s="89" cm="1">
        <f t="array" ref="N11563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1563" s="89">
        <f>_34_KNMI_Stations[[#This Row],[graaddagen]]*_34_KNMI_Stations[[#This Row],[Gewogen factor]]</f>
        <v>8.6999999999999993</v>
      </c>
      <c r="P11563" s="89" cm="1">
        <f t="array" ref="P115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64" spans="1:16" x14ac:dyDescent="0.25">
      <c r="A11564">
        <v>370</v>
      </c>
      <c r="B11564" s="110">
        <v>45736</v>
      </c>
      <c r="C11564" s="89">
        <v>1.9</v>
      </c>
      <c r="D11564" s="89">
        <v>11.5</v>
      </c>
      <c r="E11564" s="96">
        <v>1572</v>
      </c>
      <c r="F11564" s="89">
        <v>0</v>
      </c>
      <c r="G11564" s="89">
        <v>1021.2</v>
      </c>
      <c r="H11564">
        <v>0.56000000000000005</v>
      </c>
      <c r="I11564" t="s">
        <v>29</v>
      </c>
      <c r="J11564">
        <v>1</v>
      </c>
      <c r="K11564">
        <v>3</v>
      </c>
      <c r="L11564">
        <v>2025</v>
      </c>
      <c r="M11564" t="s">
        <v>121</v>
      </c>
      <c r="N11564" s="89" cm="1">
        <f t="array" ref="N11564">IF(ISNUMBER(_34_KNMI_Stations[[#This Row],[Etmaal temperatuur °C]]),IF(_34_KNMI_Stations[[#This Row],[Etmaal temperatuur °C]]&lt;stookgrens[],stookgrens[]-_34_KNMI_Stations[[#This Row],[Etmaal temperatuur °C]],0),"")</f>
        <v>6.5</v>
      </c>
      <c r="O11564" s="89">
        <f>_34_KNMI_Stations[[#This Row],[graaddagen]]*_34_KNMI_Stations[[#This Row],[Gewogen factor]]</f>
        <v>6.5</v>
      </c>
      <c r="P11564" s="89" cm="1">
        <f t="array" ref="P115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65" spans="1:16" x14ac:dyDescent="0.25">
      <c r="A11565">
        <v>370</v>
      </c>
      <c r="B11565" s="110">
        <v>45737</v>
      </c>
      <c r="C11565" s="89">
        <v>3.9</v>
      </c>
      <c r="D11565" s="89">
        <v>16</v>
      </c>
      <c r="E11565" s="96">
        <v>1477</v>
      </c>
      <c r="F11565" s="89">
        <v>0</v>
      </c>
      <c r="G11565" s="89">
        <v>1012</v>
      </c>
      <c r="H11565">
        <v>0.48</v>
      </c>
      <c r="I11565" t="s">
        <v>29</v>
      </c>
      <c r="J11565">
        <v>1</v>
      </c>
      <c r="K11565">
        <v>3</v>
      </c>
      <c r="L11565">
        <v>2025</v>
      </c>
      <c r="M11565" t="s">
        <v>121</v>
      </c>
      <c r="N11565" s="89" cm="1">
        <f t="array" ref="N11565">IF(ISNUMBER(_34_KNMI_Stations[[#This Row],[Etmaal temperatuur °C]]),IF(_34_KNMI_Stations[[#This Row],[Etmaal temperatuur °C]]&lt;stookgrens[],stookgrens[]-_34_KNMI_Stations[[#This Row],[Etmaal temperatuur °C]],0),"")</f>
        <v>2</v>
      </c>
      <c r="O11565" s="89">
        <f>_34_KNMI_Stations[[#This Row],[graaddagen]]*_34_KNMI_Stations[[#This Row],[Gewogen factor]]</f>
        <v>2</v>
      </c>
      <c r="P11565" s="89" cm="1">
        <f t="array" ref="P115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66" spans="1:16" x14ac:dyDescent="0.25">
      <c r="A11566">
        <v>370</v>
      </c>
      <c r="B11566" s="110">
        <v>45738</v>
      </c>
      <c r="C11566" s="89">
        <v>3.2</v>
      </c>
      <c r="D11566" s="89">
        <v>15.6</v>
      </c>
      <c r="E11566" s="96">
        <v>996</v>
      </c>
      <c r="F11566" s="89">
        <v>-0.1</v>
      </c>
      <c r="G11566" s="89">
        <v>1003.2</v>
      </c>
      <c r="H11566">
        <v>0.56999999999999995</v>
      </c>
      <c r="I11566" t="s">
        <v>29</v>
      </c>
      <c r="J11566">
        <v>1</v>
      </c>
      <c r="K11566">
        <v>3</v>
      </c>
      <c r="L11566">
        <v>2025</v>
      </c>
      <c r="M11566" t="s">
        <v>121</v>
      </c>
      <c r="N11566" s="89" cm="1">
        <f t="array" ref="N11566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11566" s="89">
        <f>_34_KNMI_Stations[[#This Row],[graaddagen]]*_34_KNMI_Stations[[#This Row],[Gewogen factor]]</f>
        <v>2.4000000000000004</v>
      </c>
      <c r="P11566" s="89" cm="1">
        <f t="array" ref="P115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67" spans="1:16" x14ac:dyDescent="0.25">
      <c r="A11567">
        <v>370</v>
      </c>
      <c r="B11567" s="110">
        <v>45739</v>
      </c>
      <c r="C11567" s="89">
        <v>2.6</v>
      </c>
      <c r="D11567" s="89">
        <v>13.5</v>
      </c>
      <c r="E11567" s="96">
        <v>1130</v>
      </c>
      <c r="F11567" s="89">
        <v>0.1</v>
      </c>
      <c r="G11567" s="89">
        <v>1004.7</v>
      </c>
      <c r="H11567">
        <v>0.69</v>
      </c>
      <c r="I11567" t="s">
        <v>29</v>
      </c>
      <c r="J11567">
        <v>1</v>
      </c>
      <c r="K11567">
        <v>3</v>
      </c>
      <c r="L11567">
        <v>2025</v>
      </c>
      <c r="M11567" t="s">
        <v>121</v>
      </c>
      <c r="N11567" s="89" cm="1">
        <f t="array" ref="N11567">IF(ISNUMBER(_34_KNMI_Stations[[#This Row],[Etmaal temperatuur °C]]),IF(_34_KNMI_Stations[[#This Row],[Etmaal temperatuur °C]]&lt;stookgrens[],stookgrens[]-_34_KNMI_Stations[[#This Row],[Etmaal temperatuur °C]],0),"")</f>
        <v>4.5</v>
      </c>
      <c r="O11567" s="89">
        <f>_34_KNMI_Stations[[#This Row],[graaddagen]]*_34_KNMI_Stations[[#This Row],[Gewogen factor]]</f>
        <v>4.5</v>
      </c>
      <c r="P11567" s="89" cm="1">
        <f t="array" ref="P115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68" spans="1:16" x14ac:dyDescent="0.25">
      <c r="A11568">
        <v>370</v>
      </c>
      <c r="B11568" s="110">
        <v>45740</v>
      </c>
      <c r="C11568" s="89">
        <v>2.9</v>
      </c>
      <c r="D11568" s="89">
        <v>11.1</v>
      </c>
      <c r="E11568" s="96">
        <v>1087</v>
      </c>
      <c r="F11568" s="89">
        <v>0</v>
      </c>
      <c r="G11568" s="89">
        <v>1015.3</v>
      </c>
      <c r="H11568">
        <v>0.77</v>
      </c>
      <c r="I11568" t="s">
        <v>29</v>
      </c>
      <c r="J11568">
        <v>1</v>
      </c>
      <c r="K11568">
        <v>3</v>
      </c>
      <c r="L11568">
        <v>2025</v>
      </c>
      <c r="M11568" t="s">
        <v>122</v>
      </c>
      <c r="N11568" s="89" cm="1">
        <f t="array" ref="N11568">IF(ISNUMBER(_34_KNMI_Stations[[#This Row],[Etmaal temperatuur °C]]),IF(_34_KNMI_Stations[[#This Row],[Etmaal temperatuur °C]]&lt;stookgrens[],stookgrens[]-_34_KNMI_Stations[[#This Row],[Etmaal temperatuur °C]],0),"")</f>
        <v>6.9</v>
      </c>
      <c r="O11568" s="89">
        <f>_34_KNMI_Stations[[#This Row],[graaddagen]]*_34_KNMI_Stations[[#This Row],[Gewogen factor]]</f>
        <v>6.9</v>
      </c>
      <c r="P11568" s="89" cm="1">
        <f t="array" ref="P115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69" spans="1:16" x14ac:dyDescent="0.25">
      <c r="A11569">
        <v>370</v>
      </c>
      <c r="B11569" s="110">
        <v>45741</v>
      </c>
      <c r="C11569" s="89">
        <v>3</v>
      </c>
      <c r="D11569" s="89">
        <v>8.9</v>
      </c>
      <c r="E11569" s="96">
        <v>1206</v>
      </c>
      <c r="F11569" s="89">
        <v>1.6</v>
      </c>
      <c r="G11569" s="89">
        <v>1021.1</v>
      </c>
      <c r="H11569">
        <v>0.81</v>
      </c>
      <c r="I11569" t="s">
        <v>29</v>
      </c>
      <c r="J11569">
        <v>1</v>
      </c>
      <c r="K11569">
        <v>3</v>
      </c>
      <c r="L11569">
        <v>2025</v>
      </c>
      <c r="M11569" t="s">
        <v>122</v>
      </c>
      <c r="N11569" s="89" cm="1">
        <f t="array" ref="N11569">IF(ISNUMBER(_34_KNMI_Stations[[#This Row],[Etmaal temperatuur °C]]),IF(_34_KNMI_Stations[[#This Row],[Etmaal temperatuur °C]]&lt;stookgrens[],stookgrens[]-_34_KNMI_Stations[[#This Row],[Etmaal temperatuur °C]],0),"")</f>
        <v>9.1</v>
      </c>
      <c r="O11569" s="89">
        <f>_34_KNMI_Stations[[#This Row],[graaddagen]]*_34_KNMI_Stations[[#This Row],[Gewogen factor]]</f>
        <v>9.1</v>
      </c>
      <c r="P11569" s="89" cm="1">
        <f t="array" ref="P115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70" spans="1:16" x14ac:dyDescent="0.25">
      <c r="A11570">
        <v>370</v>
      </c>
      <c r="B11570" s="110">
        <v>45742</v>
      </c>
      <c r="C11570" s="89">
        <v>2.5</v>
      </c>
      <c r="D11570" s="89">
        <v>8.1</v>
      </c>
      <c r="E11570" s="96">
        <v>564</v>
      </c>
      <c r="F11570" s="89">
        <v>-0.1</v>
      </c>
      <c r="G11570" s="89">
        <v>1024.3</v>
      </c>
      <c r="H11570">
        <v>0.83</v>
      </c>
      <c r="I11570" t="s">
        <v>29</v>
      </c>
      <c r="J11570">
        <v>1</v>
      </c>
      <c r="K11570">
        <v>3</v>
      </c>
      <c r="L11570">
        <v>2025</v>
      </c>
      <c r="M11570" t="s">
        <v>122</v>
      </c>
      <c r="N11570" s="89" cm="1">
        <f t="array" ref="N11570">IF(ISNUMBER(_34_KNMI_Stations[[#This Row],[Etmaal temperatuur °C]]),IF(_34_KNMI_Stations[[#This Row],[Etmaal temperatuur °C]]&lt;stookgrens[],stookgrens[]-_34_KNMI_Stations[[#This Row],[Etmaal temperatuur °C]],0),"")</f>
        <v>9.9</v>
      </c>
      <c r="O11570" s="89">
        <f>_34_KNMI_Stations[[#This Row],[graaddagen]]*_34_KNMI_Stations[[#This Row],[Gewogen factor]]</f>
        <v>9.9</v>
      </c>
      <c r="P11570" s="89" cm="1">
        <f t="array" ref="P115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71" spans="1:16" x14ac:dyDescent="0.25">
      <c r="A11571">
        <v>370</v>
      </c>
      <c r="B11571" s="110">
        <v>45743</v>
      </c>
      <c r="C11571" s="89">
        <v>1</v>
      </c>
      <c r="D11571" s="89">
        <v>7.5</v>
      </c>
      <c r="E11571" s="96">
        <v>1814</v>
      </c>
      <c r="F11571" s="89">
        <v>0</v>
      </c>
      <c r="G11571" s="89">
        <v>1020.9</v>
      </c>
      <c r="H11571">
        <v>0.74</v>
      </c>
      <c r="I11571" t="s">
        <v>29</v>
      </c>
      <c r="J11571">
        <v>1</v>
      </c>
      <c r="K11571">
        <v>3</v>
      </c>
      <c r="L11571">
        <v>2025</v>
      </c>
      <c r="M11571" t="s">
        <v>122</v>
      </c>
      <c r="N11571" s="89" cm="1">
        <f t="array" ref="N11571">IF(ISNUMBER(_34_KNMI_Stations[[#This Row],[Etmaal temperatuur °C]]),IF(_34_KNMI_Stations[[#This Row],[Etmaal temperatuur °C]]&lt;stookgrens[],stookgrens[]-_34_KNMI_Stations[[#This Row],[Etmaal temperatuur °C]],0),"")</f>
        <v>10.5</v>
      </c>
      <c r="O11571" s="89">
        <f>_34_KNMI_Stations[[#This Row],[graaddagen]]*_34_KNMI_Stations[[#This Row],[Gewogen factor]]</f>
        <v>10.5</v>
      </c>
      <c r="P11571" s="89" cm="1">
        <f t="array" ref="P115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72" spans="1:16" x14ac:dyDescent="0.25">
      <c r="A11572">
        <v>370</v>
      </c>
      <c r="B11572" s="110">
        <v>45744</v>
      </c>
      <c r="C11572" s="89">
        <v>2.5</v>
      </c>
      <c r="D11572" s="89">
        <v>7.2</v>
      </c>
      <c r="E11572" s="96">
        <v>1172</v>
      </c>
      <c r="F11572" s="89">
        <v>1.2</v>
      </c>
      <c r="G11572" s="89">
        <v>1012.9</v>
      </c>
      <c r="H11572">
        <v>0.87</v>
      </c>
      <c r="I11572" t="s">
        <v>29</v>
      </c>
      <c r="J11572">
        <v>1</v>
      </c>
      <c r="K11572">
        <v>3</v>
      </c>
      <c r="L11572">
        <v>2025</v>
      </c>
      <c r="M11572" t="s">
        <v>122</v>
      </c>
      <c r="N11572" s="89" cm="1">
        <f t="array" ref="N11572">IF(ISNUMBER(_34_KNMI_Stations[[#This Row],[Etmaal temperatuur °C]]),IF(_34_KNMI_Stations[[#This Row],[Etmaal temperatuur °C]]&lt;stookgrens[],stookgrens[]-_34_KNMI_Stations[[#This Row],[Etmaal temperatuur °C]],0),"")</f>
        <v>10.8</v>
      </c>
      <c r="O11572" s="89">
        <f>_34_KNMI_Stations[[#This Row],[graaddagen]]*_34_KNMI_Stations[[#This Row],[Gewogen factor]]</f>
        <v>10.8</v>
      </c>
      <c r="P11572" s="89" cm="1">
        <f t="array" ref="P115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73" spans="1:16" x14ac:dyDescent="0.25">
      <c r="A11573">
        <v>370</v>
      </c>
      <c r="B11573" s="110">
        <v>45745</v>
      </c>
      <c r="C11573" s="89">
        <v>3</v>
      </c>
      <c r="D11573" s="89">
        <v>8.5</v>
      </c>
      <c r="E11573" s="96">
        <v>1665</v>
      </c>
      <c r="F11573" s="89">
        <v>-0.1</v>
      </c>
      <c r="G11573" s="89">
        <v>1019.4</v>
      </c>
      <c r="H11573">
        <v>0.75</v>
      </c>
      <c r="I11573" t="s">
        <v>29</v>
      </c>
      <c r="J11573">
        <v>1</v>
      </c>
      <c r="K11573">
        <v>3</v>
      </c>
      <c r="L11573">
        <v>2025</v>
      </c>
      <c r="M11573" t="s">
        <v>122</v>
      </c>
      <c r="N11573" s="89" cm="1">
        <f t="array" ref="N11573">IF(ISNUMBER(_34_KNMI_Stations[[#This Row],[Etmaal temperatuur °C]]),IF(_34_KNMI_Stations[[#This Row],[Etmaal temperatuur °C]]&lt;stookgrens[],stookgrens[]-_34_KNMI_Stations[[#This Row],[Etmaal temperatuur °C]],0),"")</f>
        <v>9.5</v>
      </c>
      <c r="O11573" s="89">
        <f>_34_KNMI_Stations[[#This Row],[graaddagen]]*_34_KNMI_Stations[[#This Row],[Gewogen factor]]</f>
        <v>9.5</v>
      </c>
      <c r="P11573" s="89" cm="1">
        <f t="array" ref="P115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74" spans="1:16" x14ac:dyDescent="0.25">
      <c r="A11574">
        <v>370</v>
      </c>
      <c r="B11574" s="110">
        <v>45746</v>
      </c>
      <c r="C11574" s="89">
        <v>6.1</v>
      </c>
      <c r="D11574" s="89">
        <v>9.8000000000000007</v>
      </c>
      <c r="E11574" s="96">
        <v>857</v>
      </c>
      <c r="F11574" s="89">
        <v>-0.1</v>
      </c>
      <c r="G11574" s="89">
        <v>1018.1</v>
      </c>
      <c r="H11574">
        <v>0.68</v>
      </c>
      <c r="I11574" t="s">
        <v>29</v>
      </c>
      <c r="J11574">
        <v>1</v>
      </c>
      <c r="K11574">
        <v>3</v>
      </c>
      <c r="L11574">
        <v>2025</v>
      </c>
      <c r="M11574" t="s">
        <v>122</v>
      </c>
      <c r="N11574" s="89" cm="1">
        <f t="array" ref="N11574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1574" s="89">
        <f>_34_KNMI_Stations[[#This Row],[graaddagen]]*_34_KNMI_Stations[[#This Row],[Gewogen factor]]</f>
        <v>8.1999999999999993</v>
      </c>
      <c r="P11574" s="89" cm="1">
        <f t="array" ref="P115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75" spans="1:16" x14ac:dyDescent="0.25">
      <c r="A11575">
        <v>370</v>
      </c>
      <c r="B11575" s="110">
        <v>45747</v>
      </c>
      <c r="C11575" s="89">
        <v>3.5</v>
      </c>
      <c r="D11575" s="89">
        <v>8.4</v>
      </c>
      <c r="E11575" s="96">
        <v>1584</v>
      </c>
      <c r="F11575" s="89">
        <v>0</v>
      </c>
      <c r="G11575" s="89">
        <v>1027.2</v>
      </c>
      <c r="H11575">
        <v>0.7</v>
      </c>
      <c r="I11575" t="s">
        <v>29</v>
      </c>
      <c r="J11575">
        <v>1</v>
      </c>
      <c r="K11575">
        <v>3</v>
      </c>
      <c r="L11575">
        <v>2025</v>
      </c>
      <c r="M11575" t="s">
        <v>123</v>
      </c>
      <c r="N11575" s="89" cm="1">
        <f t="array" ref="N11575">IF(ISNUMBER(_34_KNMI_Stations[[#This Row],[Etmaal temperatuur °C]]),IF(_34_KNMI_Stations[[#This Row],[Etmaal temperatuur °C]]&lt;stookgrens[],stookgrens[]-_34_KNMI_Stations[[#This Row],[Etmaal temperatuur °C]],0),"")</f>
        <v>9.6</v>
      </c>
      <c r="O11575" s="89">
        <f>_34_KNMI_Stations[[#This Row],[graaddagen]]*_34_KNMI_Stations[[#This Row],[Gewogen factor]]</f>
        <v>9.6</v>
      </c>
      <c r="P11575" s="89" cm="1">
        <f t="array" ref="P115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76" spans="1:16" x14ac:dyDescent="0.25">
      <c r="A11576">
        <v>370</v>
      </c>
      <c r="B11576" s="110">
        <v>45748</v>
      </c>
      <c r="C11576" s="89">
        <v>4.8</v>
      </c>
      <c r="D11576" s="89">
        <v>8.6</v>
      </c>
      <c r="E11576" s="96">
        <v>1807</v>
      </c>
      <c r="F11576" s="89">
        <v>0</v>
      </c>
      <c r="G11576" s="89">
        <v>1026.9000000000001</v>
      </c>
      <c r="H11576">
        <v>0.65</v>
      </c>
      <c r="I11576" t="s">
        <v>29</v>
      </c>
      <c r="J11576">
        <v>0.8</v>
      </c>
      <c r="K11576">
        <v>4</v>
      </c>
      <c r="L11576">
        <v>2025</v>
      </c>
      <c r="M11576" t="s">
        <v>123</v>
      </c>
      <c r="N11576" s="89" cm="1">
        <f t="array" ref="N11576">IF(ISNUMBER(_34_KNMI_Stations[[#This Row],[Etmaal temperatuur °C]]),IF(_34_KNMI_Stations[[#This Row],[Etmaal temperatuur °C]]&lt;stookgrens[],stookgrens[]-_34_KNMI_Stations[[#This Row],[Etmaal temperatuur °C]],0),"")</f>
        <v>9.4</v>
      </c>
      <c r="O11576" s="89">
        <f>_34_KNMI_Stations[[#This Row],[graaddagen]]*_34_KNMI_Stations[[#This Row],[Gewogen factor]]</f>
        <v>7.5200000000000005</v>
      </c>
      <c r="P11576" s="89" cm="1">
        <f t="array" ref="P115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77" spans="1:16" x14ac:dyDescent="0.25">
      <c r="A11577">
        <v>370</v>
      </c>
      <c r="B11577" s="110">
        <v>45749</v>
      </c>
      <c r="C11577" s="89">
        <v>5.8</v>
      </c>
      <c r="D11577" s="89">
        <v>12.6</v>
      </c>
      <c r="E11577" s="96">
        <v>1874</v>
      </c>
      <c r="F11577" s="89">
        <v>0</v>
      </c>
      <c r="G11577" s="89">
        <v>1022.6</v>
      </c>
      <c r="H11577">
        <v>0.52</v>
      </c>
      <c r="I11577" t="s">
        <v>29</v>
      </c>
      <c r="J11577">
        <v>0.8</v>
      </c>
      <c r="K11577">
        <v>4</v>
      </c>
      <c r="L11577">
        <v>2025</v>
      </c>
      <c r="M11577" t="s">
        <v>123</v>
      </c>
      <c r="N11577" s="89" cm="1">
        <f t="array" ref="N11577">IF(ISNUMBER(_34_KNMI_Stations[[#This Row],[Etmaal temperatuur °C]]),IF(_34_KNMI_Stations[[#This Row],[Etmaal temperatuur °C]]&lt;stookgrens[],stookgrens[]-_34_KNMI_Stations[[#This Row],[Etmaal temperatuur °C]],0),"")</f>
        <v>5.4</v>
      </c>
      <c r="O11577" s="89">
        <f>_34_KNMI_Stations[[#This Row],[graaddagen]]*_34_KNMI_Stations[[#This Row],[Gewogen factor]]</f>
        <v>4.32</v>
      </c>
      <c r="P11577" s="89" cm="1">
        <f t="array" ref="P115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78" spans="1:16" x14ac:dyDescent="0.25">
      <c r="A11578">
        <v>370</v>
      </c>
      <c r="B11578" s="110">
        <v>45750</v>
      </c>
      <c r="C11578" s="89">
        <v>3.9</v>
      </c>
      <c r="D11578" s="89">
        <v>14.9</v>
      </c>
      <c r="E11578" s="96">
        <v>1933</v>
      </c>
      <c r="F11578" s="89">
        <v>0</v>
      </c>
      <c r="G11578" s="89">
        <v>1022</v>
      </c>
      <c r="H11578">
        <v>0.49</v>
      </c>
      <c r="I11578" t="s">
        <v>29</v>
      </c>
      <c r="J11578">
        <v>0.8</v>
      </c>
      <c r="K11578">
        <v>4</v>
      </c>
      <c r="L11578">
        <v>2025</v>
      </c>
      <c r="M11578" t="s">
        <v>123</v>
      </c>
      <c r="N11578" s="89" cm="1">
        <f t="array" ref="N11578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11578" s="89">
        <f>_34_KNMI_Stations[[#This Row],[graaddagen]]*_34_KNMI_Stations[[#This Row],[Gewogen factor]]</f>
        <v>2.48</v>
      </c>
      <c r="P11578" s="89" cm="1">
        <f t="array" ref="P115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79" spans="1:16" x14ac:dyDescent="0.25">
      <c r="A11579">
        <v>370</v>
      </c>
      <c r="B11579" s="110">
        <v>45751</v>
      </c>
      <c r="C11579" s="89">
        <v>3.1</v>
      </c>
      <c r="D11579" s="89">
        <v>14.6</v>
      </c>
      <c r="E11579" s="96">
        <v>1974</v>
      </c>
      <c r="F11579" s="89">
        <v>0</v>
      </c>
      <c r="G11579" s="89">
        <v>1019.3</v>
      </c>
      <c r="H11579">
        <v>0.52</v>
      </c>
      <c r="I11579" t="s">
        <v>29</v>
      </c>
      <c r="J11579">
        <v>0.8</v>
      </c>
      <c r="K11579">
        <v>4</v>
      </c>
      <c r="L11579">
        <v>2025</v>
      </c>
      <c r="M11579" t="s">
        <v>123</v>
      </c>
      <c r="N11579" s="89" cm="1">
        <f t="array" ref="N11579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1579" s="89">
        <f>_34_KNMI_Stations[[#This Row],[graaddagen]]*_34_KNMI_Stations[[#This Row],[Gewogen factor]]</f>
        <v>2.7200000000000006</v>
      </c>
      <c r="P11579" s="89" cm="1">
        <f t="array" ref="P115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80" spans="1:16" x14ac:dyDescent="0.25">
      <c r="A11580">
        <v>370</v>
      </c>
      <c r="B11580" s="110">
        <v>45752</v>
      </c>
      <c r="C11580" s="89">
        <v>4.9000000000000004</v>
      </c>
      <c r="D11580" s="89">
        <v>11.8</v>
      </c>
      <c r="E11580" s="96">
        <v>2034</v>
      </c>
      <c r="F11580" s="89">
        <v>0</v>
      </c>
      <c r="G11580" s="89">
        <v>1018.8</v>
      </c>
      <c r="H11580">
        <v>0.53</v>
      </c>
      <c r="I11580" t="s">
        <v>29</v>
      </c>
      <c r="J11580">
        <v>0.8</v>
      </c>
      <c r="K11580">
        <v>4</v>
      </c>
      <c r="L11580">
        <v>2025</v>
      </c>
      <c r="M11580" t="s">
        <v>123</v>
      </c>
      <c r="N11580" s="89" cm="1">
        <f t="array" ref="N11580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1580" s="89">
        <f>_34_KNMI_Stations[[#This Row],[graaddagen]]*_34_KNMI_Stations[[#This Row],[Gewogen factor]]</f>
        <v>4.96</v>
      </c>
      <c r="P11580" s="89" cm="1">
        <f t="array" ref="P115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81" spans="1:16" x14ac:dyDescent="0.25">
      <c r="A11581">
        <v>370</v>
      </c>
      <c r="B11581" s="110">
        <v>45753</v>
      </c>
      <c r="C11581" s="89">
        <v>4.9000000000000004</v>
      </c>
      <c r="D11581" s="89">
        <v>8.4</v>
      </c>
      <c r="E11581" s="96">
        <v>2122</v>
      </c>
      <c r="F11581" s="89">
        <v>0</v>
      </c>
      <c r="G11581" s="89">
        <v>1024.4000000000001</v>
      </c>
      <c r="H11581">
        <v>0.41</v>
      </c>
      <c r="I11581" t="s">
        <v>29</v>
      </c>
      <c r="J11581">
        <v>0.8</v>
      </c>
      <c r="K11581">
        <v>4</v>
      </c>
      <c r="L11581">
        <v>2025</v>
      </c>
      <c r="M11581" t="s">
        <v>123</v>
      </c>
      <c r="N11581" s="89" cm="1">
        <f t="array" ref="N11581">IF(ISNUMBER(_34_KNMI_Stations[[#This Row],[Etmaal temperatuur °C]]),IF(_34_KNMI_Stations[[#This Row],[Etmaal temperatuur °C]]&lt;stookgrens[],stookgrens[]-_34_KNMI_Stations[[#This Row],[Etmaal temperatuur °C]],0),"")</f>
        <v>9.6</v>
      </c>
      <c r="O11581" s="89">
        <f>_34_KNMI_Stations[[#This Row],[graaddagen]]*_34_KNMI_Stations[[#This Row],[Gewogen factor]]</f>
        <v>7.68</v>
      </c>
      <c r="P11581" s="89" cm="1">
        <f t="array" ref="P115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82" spans="1:16" x14ac:dyDescent="0.25">
      <c r="A11582">
        <v>370</v>
      </c>
      <c r="B11582" s="110">
        <v>45754</v>
      </c>
      <c r="C11582" s="89">
        <v>3</v>
      </c>
      <c r="D11582" s="89">
        <v>7.8</v>
      </c>
      <c r="E11582" s="96">
        <v>2091</v>
      </c>
      <c r="F11582" s="89">
        <v>0</v>
      </c>
      <c r="G11582" s="89">
        <v>1026.0999999999999</v>
      </c>
      <c r="H11582">
        <v>0.48</v>
      </c>
      <c r="I11582" t="s">
        <v>29</v>
      </c>
      <c r="J11582">
        <v>0.8</v>
      </c>
      <c r="K11582">
        <v>4</v>
      </c>
      <c r="L11582">
        <v>2025</v>
      </c>
      <c r="M11582" t="s">
        <v>124</v>
      </c>
      <c r="N11582" s="89" cm="1">
        <f t="array" ref="N11582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11582" s="89">
        <f>_34_KNMI_Stations[[#This Row],[graaddagen]]*_34_KNMI_Stations[[#This Row],[Gewogen factor]]</f>
        <v>8.16</v>
      </c>
      <c r="P11582" s="89" cm="1">
        <f t="array" ref="P115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83" spans="1:16" x14ac:dyDescent="0.25">
      <c r="A11583">
        <v>370</v>
      </c>
      <c r="B11583" s="110">
        <v>45755</v>
      </c>
      <c r="C11583" s="89">
        <v>2.8</v>
      </c>
      <c r="D11583" s="89">
        <v>9.8000000000000007</v>
      </c>
      <c r="E11583" s="96">
        <v>2079</v>
      </c>
      <c r="F11583" s="89">
        <v>0</v>
      </c>
      <c r="G11583" s="89">
        <v>1026.3</v>
      </c>
      <c r="H11583">
        <v>0.56000000000000005</v>
      </c>
      <c r="I11583" t="s">
        <v>29</v>
      </c>
      <c r="J11583">
        <v>0.8</v>
      </c>
      <c r="K11583">
        <v>4</v>
      </c>
      <c r="L11583">
        <v>2025</v>
      </c>
      <c r="M11583" t="s">
        <v>124</v>
      </c>
      <c r="N11583" s="89" cm="1">
        <f t="array" ref="N11583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1583" s="89">
        <f>_34_KNMI_Stations[[#This Row],[graaddagen]]*_34_KNMI_Stations[[#This Row],[Gewogen factor]]</f>
        <v>6.56</v>
      </c>
      <c r="P11583" s="89" cm="1">
        <f t="array" ref="P115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84" spans="1:16" x14ac:dyDescent="0.25">
      <c r="A11584">
        <v>370</v>
      </c>
      <c r="B11584" s="110">
        <v>45756</v>
      </c>
      <c r="C11584" s="89">
        <v>3.8</v>
      </c>
      <c r="D11584" s="89">
        <v>8.4</v>
      </c>
      <c r="E11584" s="96">
        <v>2056</v>
      </c>
      <c r="F11584" s="89">
        <v>0</v>
      </c>
      <c r="G11584" s="89">
        <v>1026.5999999999999</v>
      </c>
      <c r="H11584">
        <v>0.74</v>
      </c>
      <c r="I11584" t="s">
        <v>29</v>
      </c>
      <c r="J11584">
        <v>0.8</v>
      </c>
      <c r="K11584">
        <v>4</v>
      </c>
      <c r="L11584">
        <v>2025</v>
      </c>
      <c r="M11584" t="s">
        <v>124</v>
      </c>
      <c r="N11584" s="89" cm="1">
        <f t="array" ref="N11584">IF(ISNUMBER(_34_KNMI_Stations[[#This Row],[Etmaal temperatuur °C]]),IF(_34_KNMI_Stations[[#This Row],[Etmaal temperatuur °C]]&lt;stookgrens[],stookgrens[]-_34_KNMI_Stations[[#This Row],[Etmaal temperatuur °C]],0),"")</f>
        <v>9.6</v>
      </c>
      <c r="O11584" s="89">
        <f>_34_KNMI_Stations[[#This Row],[graaddagen]]*_34_KNMI_Stations[[#This Row],[Gewogen factor]]</f>
        <v>7.68</v>
      </c>
      <c r="P11584" s="89" cm="1">
        <f t="array" ref="P115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85" spans="1:16" x14ac:dyDescent="0.25">
      <c r="A11585">
        <v>370</v>
      </c>
      <c r="B11585" s="110">
        <v>45757</v>
      </c>
      <c r="C11585" s="89">
        <v>2.7</v>
      </c>
      <c r="D11585" s="89">
        <v>9.6</v>
      </c>
      <c r="E11585" s="96">
        <v>1394</v>
      </c>
      <c r="F11585" s="89">
        <v>0</v>
      </c>
      <c r="G11585" s="89">
        <v>1028.0999999999999</v>
      </c>
      <c r="H11585">
        <v>0.7</v>
      </c>
      <c r="I11585" t="s">
        <v>29</v>
      </c>
      <c r="J11585">
        <v>0.8</v>
      </c>
      <c r="K11585">
        <v>4</v>
      </c>
      <c r="L11585">
        <v>2025</v>
      </c>
      <c r="M11585" t="s">
        <v>124</v>
      </c>
      <c r="N11585" s="89" cm="1">
        <f t="array" ref="N11585">IF(ISNUMBER(_34_KNMI_Stations[[#This Row],[Etmaal temperatuur °C]]),IF(_34_KNMI_Stations[[#This Row],[Etmaal temperatuur °C]]&lt;stookgrens[],stookgrens[]-_34_KNMI_Stations[[#This Row],[Etmaal temperatuur °C]],0),"")</f>
        <v>8.4</v>
      </c>
      <c r="O11585" s="89">
        <f>_34_KNMI_Stations[[#This Row],[graaddagen]]*_34_KNMI_Stations[[#This Row],[Gewogen factor]]</f>
        <v>6.7200000000000006</v>
      </c>
      <c r="P11585" s="89" cm="1">
        <f t="array" ref="P115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86" spans="1:16" x14ac:dyDescent="0.25">
      <c r="A11586">
        <v>370</v>
      </c>
      <c r="B11586" s="110">
        <v>45758</v>
      </c>
      <c r="C11586" s="89">
        <v>2.1</v>
      </c>
      <c r="D11586" s="89">
        <v>10.199999999999999</v>
      </c>
      <c r="E11586" s="96">
        <v>2069</v>
      </c>
      <c r="F11586" s="89">
        <v>0</v>
      </c>
      <c r="G11586" s="89">
        <v>1021.6</v>
      </c>
      <c r="H11586">
        <v>0.71</v>
      </c>
      <c r="I11586" t="s">
        <v>29</v>
      </c>
      <c r="J11586">
        <v>0.8</v>
      </c>
      <c r="K11586">
        <v>4</v>
      </c>
      <c r="L11586">
        <v>2025</v>
      </c>
      <c r="M11586" t="s">
        <v>124</v>
      </c>
      <c r="N11586" s="89" cm="1">
        <f t="array" ref="N11586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11586" s="89">
        <f>_34_KNMI_Stations[[#This Row],[graaddagen]]*_34_KNMI_Stations[[#This Row],[Gewogen factor]]</f>
        <v>6.2400000000000011</v>
      </c>
      <c r="P11586" s="89" cm="1">
        <f t="array" ref="P115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87" spans="1:16" x14ac:dyDescent="0.25">
      <c r="A11587">
        <v>370</v>
      </c>
      <c r="B11587" s="110">
        <v>45759</v>
      </c>
      <c r="C11587" s="89">
        <v>3.5</v>
      </c>
      <c r="D11587" s="89">
        <v>16.3</v>
      </c>
      <c r="E11587" s="96">
        <v>2150</v>
      </c>
      <c r="F11587" s="89">
        <v>-0.1</v>
      </c>
      <c r="G11587" s="89">
        <v>1008.9</v>
      </c>
      <c r="H11587">
        <v>0.52</v>
      </c>
      <c r="I11587" t="s">
        <v>29</v>
      </c>
      <c r="J11587">
        <v>0.8</v>
      </c>
      <c r="K11587">
        <v>4</v>
      </c>
      <c r="L11587">
        <v>2025</v>
      </c>
      <c r="M11587" t="s">
        <v>124</v>
      </c>
      <c r="N11587" s="89" cm="1">
        <f t="array" ref="N11587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1587" s="89">
        <f>_34_KNMI_Stations[[#This Row],[graaddagen]]*_34_KNMI_Stations[[#This Row],[Gewogen factor]]</f>
        <v>1.3599999999999994</v>
      </c>
      <c r="P11587" s="89" cm="1">
        <f t="array" ref="P115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88" spans="1:16" x14ac:dyDescent="0.25">
      <c r="A11588">
        <v>370</v>
      </c>
      <c r="B11588" s="110">
        <v>45760</v>
      </c>
      <c r="C11588" s="89">
        <v>4.7</v>
      </c>
      <c r="D11588" s="89">
        <v>13.7</v>
      </c>
      <c r="E11588" s="96">
        <v>977</v>
      </c>
      <c r="F11588" s="89">
        <v>1.4</v>
      </c>
      <c r="G11588" s="89">
        <v>1004.8</v>
      </c>
      <c r="H11588">
        <v>0.79</v>
      </c>
      <c r="I11588" t="s">
        <v>29</v>
      </c>
      <c r="J11588">
        <v>0.8</v>
      </c>
      <c r="K11588">
        <v>4</v>
      </c>
      <c r="L11588">
        <v>2025</v>
      </c>
      <c r="M11588" t="s">
        <v>124</v>
      </c>
      <c r="N11588" s="89" cm="1">
        <f t="array" ref="N11588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1588" s="89">
        <f>_34_KNMI_Stations[[#This Row],[graaddagen]]*_34_KNMI_Stations[[#This Row],[Gewogen factor]]</f>
        <v>3.4400000000000008</v>
      </c>
      <c r="P11588" s="89" cm="1">
        <f t="array" ref="P115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89" spans="1:16" x14ac:dyDescent="0.25">
      <c r="A11589">
        <v>370</v>
      </c>
      <c r="B11589" s="110">
        <v>45761</v>
      </c>
      <c r="C11589" s="89">
        <v>2.5</v>
      </c>
      <c r="D11589" s="89">
        <v>13.9</v>
      </c>
      <c r="E11589" s="96">
        <v>1923</v>
      </c>
      <c r="F11589" s="89">
        <v>0.5</v>
      </c>
      <c r="G11589" s="89">
        <v>1007.2</v>
      </c>
      <c r="H11589">
        <v>0.62</v>
      </c>
      <c r="I11589" t="s">
        <v>29</v>
      </c>
      <c r="J11589">
        <v>0.8</v>
      </c>
      <c r="K11589">
        <v>4</v>
      </c>
      <c r="L11589">
        <v>2025</v>
      </c>
      <c r="M11589" t="s">
        <v>125</v>
      </c>
      <c r="N11589" s="89" cm="1">
        <f t="array" ref="N11589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1589" s="89">
        <f>_34_KNMI_Stations[[#This Row],[graaddagen]]*_34_KNMI_Stations[[#This Row],[Gewogen factor]]</f>
        <v>3.28</v>
      </c>
      <c r="P11589" s="89" cm="1">
        <f t="array" ref="P115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90" spans="1:16" x14ac:dyDescent="0.25">
      <c r="A11590">
        <v>370</v>
      </c>
      <c r="B11590" s="110">
        <v>45762</v>
      </c>
      <c r="C11590" s="89">
        <v>3.3</v>
      </c>
      <c r="D11590" s="89">
        <v>15</v>
      </c>
      <c r="E11590" s="96">
        <v>1035</v>
      </c>
      <c r="F11590" s="89">
        <v>4.7</v>
      </c>
      <c r="G11590" s="89">
        <v>999.1</v>
      </c>
      <c r="H11590">
        <v>0.71</v>
      </c>
      <c r="I11590" t="s">
        <v>29</v>
      </c>
      <c r="J11590">
        <v>0.8</v>
      </c>
      <c r="K11590">
        <v>4</v>
      </c>
      <c r="L11590">
        <v>2025</v>
      </c>
      <c r="M11590" t="s">
        <v>125</v>
      </c>
      <c r="N11590" s="89" cm="1">
        <f t="array" ref="N11590">IF(ISNUMBER(_34_KNMI_Stations[[#This Row],[Etmaal temperatuur °C]]),IF(_34_KNMI_Stations[[#This Row],[Etmaal temperatuur °C]]&lt;stookgrens[],stookgrens[]-_34_KNMI_Stations[[#This Row],[Etmaal temperatuur °C]],0),"")</f>
        <v>3</v>
      </c>
      <c r="O11590" s="89">
        <f>_34_KNMI_Stations[[#This Row],[graaddagen]]*_34_KNMI_Stations[[#This Row],[Gewogen factor]]</f>
        <v>2.4000000000000004</v>
      </c>
      <c r="P11590" s="89" cm="1">
        <f t="array" ref="P115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91" spans="1:16" x14ac:dyDescent="0.25">
      <c r="A11591">
        <v>370</v>
      </c>
      <c r="B11591" s="110">
        <v>45763</v>
      </c>
      <c r="C11591" s="89">
        <v>1.8</v>
      </c>
      <c r="D11591" s="89">
        <v>10.5</v>
      </c>
      <c r="E11591" s="96">
        <v>532</v>
      </c>
      <c r="F11591" s="89">
        <v>2.4</v>
      </c>
      <c r="G11591" s="89">
        <v>1009</v>
      </c>
      <c r="H11591">
        <v>0.82</v>
      </c>
      <c r="I11591" t="s">
        <v>29</v>
      </c>
      <c r="J11591">
        <v>0.8</v>
      </c>
      <c r="K11591">
        <v>4</v>
      </c>
      <c r="L11591">
        <v>2025</v>
      </c>
      <c r="M11591" t="s">
        <v>125</v>
      </c>
      <c r="N11591" s="89" cm="1">
        <f t="array" ref="N11591">IF(ISNUMBER(_34_KNMI_Stations[[#This Row],[Etmaal temperatuur °C]]),IF(_34_KNMI_Stations[[#This Row],[Etmaal temperatuur °C]]&lt;stookgrens[],stookgrens[]-_34_KNMI_Stations[[#This Row],[Etmaal temperatuur °C]],0),"")</f>
        <v>7.5</v>
      </c>
      <c r="O11591" s="89">
        <f>_34_KNMI_Stations[[#This Row],[graaddagen]]*_34_KNMI_Stations[[#This Row],[Gewogen factor]]</f>
        <v>6</v>
      </c>
      <c r="P11591" s="89" cm="1">
        <f t="array" ref="P115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92" spans="1:16" x14ac:dyDescent="0.25">
      <c r="A11592">
        <v>370</v>
      </c>
      <c r="B11592" s="110">
        <v>45764</v>
      </c>
      <c r="C11592" s="89">
        <v>2.2000000000000002</v>
      </c>
      <c r="D11592" s="89">
        <v>8.6</v>
      </c>
      <c r="E11592" s="96">
        <v>373</v>
      </c>
      <c r="F11592" s="89">
        <v>4.5</v>
      </c>
      <c r="G11592" s="89">
        <v>1013.4</v>
      </c>
      <c r="H11592">
        <v>0.84</v>
      </c>
      <c r="I11592" t="s">
        <v>29</v>
      </c>
      <c r="J11592">
        <v>0.8</v>
      </c>
      <c r="K11592">
        <v>4</v>
      </c>
      <c r="L11592">
        <v>2025</v>
      </c>
      <c r="M11592" t="s">
        <v>125</v>
      </c>
      <c r="N11592" s="89" cm="1">
        <f t="array" ref="N11592">IF(ISNUMBER(_34_KNMI_Stations[[#This Row],[Etmaal temperatuur °C]]),IF(_34_KNMI_Stations[[#This Row],[Etmaal temperatuur °C]]&lt;stookgrens[],stookgrens[]-_34_KNMI_Stations[[#This Row],[Etmaal temperatuur °C]],0),"")</f>
        <v>9.4</v>
      </c>
      <c r="O11592" s="89">
        <f>_34_KNMI_Stations[[#This Row],[graaddagen]]*_34_KNMI_Stations[[#This Row],[Gewogen factor]]</f>
        <v>7.5200000000000005</v>
      </c>
      <c r="P11592" s="89" cm="1">
        <f t="array" ref="P115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93" spans="1:16" x14ac:dyDescent="0.25">
      <c r="A11593">
        <v>370</v>
      </c>
      <c r="B11593" s="110">
        <v>45765</v>
      </c>
      <c r="C11593" s="89">
        <v>1.8</v>
      </c>
      <c r="D11593" s="89">
        <v>9.6</v>
      </c>
      <c r="E11593" s="96">
        <v>1518</v>
      </c>
      <c r="F11593" s="89">
        <v>0</v>
      </c>
      <c r="G11593" s="89">
        <v>1014.4</v>
      </c>
      <c r="H11593">
        <v>0.75</v>
      </c>
      <c r="I11593" t="s">
        <v>29</v>
      </c>
      <c r="J11593">
        <v>0.8</v>
      </c>
      <c r="K11593">
        <v>4</v>
      </c>
      <c r="L11593">
        <v>2025</v>
      </c>
      <c r="M11593" t="s">
        <v>125</v>
      </c>
      <c r="N11593" s="89" cm="1">
        <f t="array" ref="N11593">IF(ISNUMBER(_34_KNMI_Stations[[#This Row],[Etmaal temperatuur °C]]),IF(_34_KNMI_Stations[[#This Row],[Etmaal temperatuur °C]]&lt;stookgrens[],stookgrens[]-_34_KNMI_Stations[[#This Row],[Etmaal temperatuur °C]],0),"")</f>
        <v>8.4</v>
      </c>
      <c r="O11593" s="89">
        <f>_34_KNMI_Stations[[#This Row],[graaddagen]]*_34_KNMI_Stations[[#This Row],[Gewogen factor]]</f>
        <v>6.7200000000000006</v>
      </c>
      <c r="P11593" s="89" cm="1">
        <f t="array" ref="P115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94" spans="1:16" x14ac:dyDescent="0.25">
      <c r="A11594">
        <v>370</v>
      </c>
      <c r="B11594" s="110">
        <v>45766</v>
      </c>
      <c r="C11594" s="89">
        <v>3.2</v>
      </c>
      <c r="D11594" s="89">
        <v>10.199999999999999</v>
      </c>
      <c r="E11594" s="96">
        <v>2103</v>
      </c>
      <c r="F11594" s="89">
        <v>0</v>
      </c>
      <c r="G11594" s="89">
        <v>1009.2</v>
      </c>
      <c r="H11594">
        <v>0.67</v>
      </c>
      <c r="I11594" t="s">
        <v>29</v>
      </c>
      <c r="J11594">
        <v>0.8</v>
      </c>
      <c r="K11594">
        <v>4</v>
      </c>
      <c r="L11594">
        <v>2025</v>
      </c>
      <c r="M11594" t="s">
        <v>125</v>
      </c>
      <c r="N11594" s="89" cm="1">
        <f t="array" ref="N11594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11594" s="89">
        <f>_34_KNMI_Stations[[#This Row],[graaddagen]]*_34_KNMI_Stations[[#This Row],[Gewogen factor]]</f>
        <v>6.2400000000000011</v>
      </c>
      <c r="P11594" s="89" cm="1">
        <f t="array" ref="P115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95" spans="1:16" x14ac:dyDescent="0.25">
      <c r="A11595">
        <v>370</v>
      </c>
      <c r="B11595" s="110">
        <v>45767</v>
      </c>
      <c r="C11595" s="89">
        <v>2.9</v>
      </c>
      <c r="D11595" s="89">
        <v>12.2</v>
      </c>
      <c r="E11595" s="96">
        <v>1770</v>
      </c>
      <c r="F11595" s="89">
        <v>7.7</v>
      </c>
      <c r="G11595" s="89">
        <v>1006.8</v>
      </c>
      <c r="H11595">
        <v>0.73</v>
      </c>
      <c r="I11595" t="s">
        <v>29</v>
      </c>
      <c r="J11595">
        <v>0.8</v>
      </c>
      <c r="K11595">
        <v>4</v>
      </c>
      <c r="L11595">
        <v>2025</v>
      </c>
      <c r="M11595" t="s">
        <v>125</v>
      </c>
      <c r="N11595" s="89" cm="1">
        <f t="array" ref="N11595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1595" s="89">
        <f>_34_KNMI_Stations[[#This Row],[graaddagen]]*_34_KNMI_Stations[[#This Row],[Gewogen factor]]</f>
        <v>4.6400000000000006</v>
      </c>
      <c r="P11595" s="89" cm="1">
        <f t="array" ref="P115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96" spans="1:16" x14ac:dyDescent="0.25">
      <c r="A11596">
        <v>370</v>
      </c>
      <c r="B11596" s="110">
        <v>45768</v>
      </c>
      <c r="C11596" s="89">
        <v>2</v>
      </c>
      <c r="D11596" s="89">
        <v>12.1</v>
      </c>
      <c r="E11596" s="96">
        <v>1245</v>
      </c>
      <c r="F11596" s="89">
        <v>0</v>
      </c>
      <c r="G11596" s="89">
        <v>1010.5</v>
      </c>
      <c r="H11596">
        <v>0.8</v>
      </c>
      <c r="I11596" t="s">
        <v>29</v>
      </c>
      <c r="J11596">
        <v>0.8</v>
      </c>
      <c r="K11596">
        <v>4</v>
      </c>
      <c r="L11596">
        <v>2025</v>
      </c>
      <c r="M11596" t="s">
        <v>126</v>
      </c>
      <c r="N11596" s="89" cm="1">
        <f t="array" ref="N11596">IF(ISNUMBER(_34_KNMI_Stations[[#This Row],[Etmaal temperatuur °C]]),IF(_34_KNMI_Stations[[#This Row],[Etmaal temperatuur °C]]&lt;stookgrens[],stookgrens[]-_34_KNMI_Stations[[#This Row],[Etmaal temperatuur °C]],0),"")</f>
        <v>5.9</v>
      </c>
      <c r="O11596" s="89">
        <f>_34_KNMI_Stations[[#This Row],[graaddagen]]*_34_KNMI_Stations[[#This Row],[Gewogen factor]]</f>
        <v>4.7200000000000006</v>
      </c>
      <c r="P11596" s="89" cm="1">
        <f t="array" ref="P115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97" spans="1:16" x14ac:dyDescent="0.25">
      <c r="A11597">
        <v>370</v>
      </c>
      <c r="B11597" s="110">
        <v>45769</v>
      </c>
      <c r="C11597" s="89">
        <v>2.5</v>
      </c>
      <c r="D11597" s="89">
        <v>12.9</v>
      </c>
      <c r="E11597" s="96">
        <v>1703</v>
      </c>
      <c r="F11597" s="89">
        <v>0</v>
      </c>
      <c r="G11597" s="89">
        <v>1017.1</v>
      </c>
      <c r="H11597">
        <v>0.73</v>
      </c>
      <c r="I11597" t="s">
        <v>29</v>
      </c>
      <c r="J11597">
        <v>0.8</v>
      </c>
      <c r="K11597">
        <v>4</v>
      </c>
      <c r="L11597">
        <v>2025</v>
      </c>
      <c r="M11597" t="s">
        <v>126</v>
      </c>
      <c r="N11597" s="89" cm="1">
        <f t="array" ref="N11597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1597" s="89">
        <f>_34_KNMI_Stations[[#This Row],[graaddagen]]*_34_KNMI_Stations[[#This Row],[Gewogen factor]]</f>
        <v>4.08</v>
      </c>
      <c r="P11597" s="89" cm="1">
        <f t="array" ref="P115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98" spans="1:16" x14ac:dyDescent="0.25">
      <c r="A11598">
        <v>370</v>
      </c>
      <c r="B11598" s="110">
        <v>45770</v>
      </c>
      <c r="C11598" s="89">
        <v>1.9</v>
      </c>
      <c r="D11598" s="89">
        <v>11.1</v>
      </c>
      <c r="E11598" s="96">
        <v>695</v>
      </c>
      <c r="F11598" s="89">
        <v>4.9000000000000004</v>
      </c>
      <c r="G11598" s="89">
        <v>1014.6</v>
      </c>
      <c r="H11598">
        <v>0.87</v>
      </c>
      <c r="I11598" t="s">
        <v>29</v>
      </c>
      <c r="J11598">
        <v>0.8</v>
      </c>
      <c r="K11598">
        <v>4</v>
      </c>
      <c r="L11598">
        <v>2025</v>
      </c>
      <c r="M11598" t="s">
        <v>126</v>
      </c>
      <c r="N11598" s="89" cm="1">
        <f t="array" ref="N11598">IF(ISNUMBER(_34_KNMI_Stations[[#This Row],[Etmaal temperatuur °C]]),IF(_34_KNMI_Stations[[#This Row],[Etmaal temperatuur °C]]&lt;stookgrens[],stookgrens[]-_34_KNMI_Stations[[#This Row],[Etmaal temperatuur °C]],0),"")</f>
        <v>6.9</v>
      </c>
      <c r="O11598" s="89">
        <f>_34_KNMI_Stations[[#This Row],[graaddagen]]*_34_KNMI_Stations[[#This Row],[Gewogen factor]]</f>
        <v>5.5200000000000005</v>
      </c>
      <c r="P11598" s="89" cm="1">
        <f t="array" ref="P115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599" spans="1:16" x14ac:dyDescent="0.25">
      <c r="A11599">
        <v>370</v>
      </c>
      <c r="B11599" s="110">
        <v>45771</v>
      </c>
      <c r="C11599" s="89">
        <v>3.3</v>
      </c>
      <c r="D11599" s="89">
        <v>11.3</v>
      </c>
      <c r="E11599" s="96">
        <v>511</v>
      </c>
      <c r="F11599" s="89">
        <v>13.3</v>
      </c>
      <c r="G11599" s="89">
        <v>1017.4</v>
      </c>
      <c r="H11599">
        <v>0.94</v>
      </c>
      <c r="I11599" t="s">
        <v>29</v>
      </c>
      <c r="J11599">
        <v>0.8</v>
      </c>
      <c r="K11599">
        <v>4</v>
      </c>
      <c r="L11599">
        <v>2025</v>
      </c>
      <c r="M11599" t="s">
        <v>126</v>
      </c>
      <c r="N11599" s="89" cm="1">
        <f t="array" ref="N11599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11599" s="89">
        <f>_34_KNMI_Stations[[#This Row],[graaddagen]]*_34_KNMI_Stations[[#This Row],[Gewogen factor]]</f>
        <v>5.3599999999999994</v>
      </c>
      <c r="P11599" s="89" cm="1">
        <f t="array" ref="P115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00" spans="1:16" x14ac:dyDescent="0.25">
      <c r="A11600">
        <v>370</v>
      </c>
      <c r="B11600" s="110">
        <v>45772</v>
      </c>
      <c r="C11600" s="89">
        <v>2.7</v>
      </c>
      <c r="D11600" s="89">
        <v>8.4</v>
      </c>
      <c r="E11600" s="96">
        <v>845</v>
      </c>
      <c r="F11600" s="89">
        <v>0</v>
      </c>
      <c r="G11600" s="89">
        <v>1022.5</v>
      </c>
      <c r="H11600">
        <v>0.89</v>
      </c>
      <c r="I11600" t="s">
        <v>29</v>
      </c>
      <c r="J11600">
        <v>0.8</v>
      </c>
      <c r="K11600">
        <v>4</v>
      </c>
      <c r="L11600">
        <v>2025</v>
      </c>
      <c r="M11600" t="s">
        <v>126</v>
      </c>
      <c r="N11600" s="89" cm="1">
        <f t="array" ref="N11600">IF(ISNUMBER(_34_KNMI_Stations[[#This Row],[Etmaal temperatuur °C]]),IF(_34_KNMI_Stations[[#This Row],[Etmaal temperatuur °C]]&lt;stookgrens[],stookgrens[]-_34_KNMI_Stations[[#This Row],[Etmaal temperatuur °C]],0),"")</f>
        <v>9.6</v>
      </c>
      <c r="O11600" s="89">
        <f>_34_KNMI_Stations[[#This Row],[graaddagen]]*_34_KNMI_Stations[[#This Row],[Gewogen factor]]</f>
        <v>7.68</v>
      </c>
      <c r="P11600" s="89" cm="1">
        <f t="array" ref="P116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01" spans="1:16" x14ac:dyDescent="0.25">
      <c r="A11601">
        <v>370</v>
      </c>
      <c r="B11601" s="110">
        <v>45773</v>
      </c>
      <c r="C11601" s="89">
        <v>2.7</v>
      </c>
      <c r="D11601" s="89">
        <v>11.7</v>
      </c>
      <c r="E11601" s="96">
        <v>2037</v>
      </c>
      <c r="F11601" s="89">
        <v>0</v>
      </c>
      <c r="G11601" s="89">
        <v>1022.2</v>
      </c>
      <c r="H11601">
        <v>0.74</v>
      </c>
      <c r="I11601" t="s">
        <v>29</v>
      </c>
      <c r="J11601">
        <v>0.8</v>
      </c>
      <c r="K11601">
        <v>4</v>
      </c>
      <c r="L11601">
        <v>2025</v>
      </c>
      <c r="M11601" t="s">
        <v>126</v>
      </c>
      <c r="N11601" s="89" cm="1">
        <f t="array" ref="N11601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1601" s="89">
        <f>_34_KNMI_Stations[[#This Row],[graaddagen]]*_34_KNMI_Stations[[#This Row],[Gewogen factor]]</f>
        <v>5.0400000000000009</v>
      </c>
      <c r="P11601" s="89" cm="1">
        <f t="array" ref="P116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02" spans="1:16" x14ac:dyDescent="0.25">
      <c r="A11602">
        <v>370</v>
      </c>
      <c r="B11602" s="110">
        <v>45774</v>
      </c>
      <c r="C11602" s="89">
        <v>2.2999999999999998</v>
      </c>
      <c r="D11602" s="89">
        <v>14</v>
      </c>
      <c r="E11602" s="96">
        <v>2485</v>
      </c>
      <c r="F11602" s="89">
        <v>0</v>
      </c>
      <c r="G11602" s="89">
        <v>1024.7</v>
      </c>
      <c r="H11602">
        <v>0.59</v>
      </c>
      <c r="I11602" t="s">
        <v>29</v>
      </c>
      <c r="J11602">
        <v>0.8</v>
      </c>
      <c r="K11602">
        <v>4</v>
      </c>
      <c r="L11602">
        <v>2025</v>
      </c>
      <c r="M11602" t="s">
        <v>126</v>
      </c>
      <c r="N11602" s="89" cm="1">
        <f t="array" ref="N11602">IF(ISNUMBER(_34_KNMI_Stations[[#This Row],[Etmaal temperatuur °C]]),IF(_34_KNMI_Stations[[#This Row],[Etmaal temperatuur °C]]&lt;stookgrens[],stookgrens[]-_34_KNMI_Stations[[#This Row],[Etmaal temperatuur °C]],0),"")</f>
        <v>4</v>
      </c>
      <c r="O11602" s="89">
        <f>_34_KNMI_Stations[[#This Row],[graaddagen]]*_34_KNMI_Stations[[#This Row],[Gewogen factor]]</f>
        <v>3.2</v>
      </c>
      <c r="P11602" s="89" cm="1">
        <f t="array" ref="P116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03" spans="1:16" x14ac:dyDescent="0.25">
      <c r="A11603">
        <v>370</v>
      </c>
      <c r="B11603" s="110">
        <v>45775</v>
      </c>
      <c r="C11603" s="89">
        <v>1.8</v>
      </c>
      <c r="D11603" s="89">
        <v>14.1</v>
      </c>
      <c r="E11603" s="96">
        <v>2484</v>
      </c>
      <c r="F11603" s="89">
        <v>0</v>
      </c>
      <c r="G11603" s="89">
        <v>1026.5999999999999</v>
      </c>
      <c r="H11603">
        <v>0.62</v>
      </c>
      <c r="I11603" t="s">
        <v>29</v>
      </c>
      <c r="J11603">
        <v>0.8</v>
      </c>
      <c r="K11603">
        <v>4</v>
      </c>
      <c r="L11603">
        <v>2025</v>
      </c>
      <c r="M11603" t="s">
        <v>127</v>
      </c>
      <c r="N11603" s="89" cm="1">
        <f t="array" ref="N11603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1603" s="89">
        <f>_34_KNMI_Stations[[#This Row],[graaddagen]]*_34_KNMI_Stations[[#This Row],[Gewogen factor]]</f>
        <v>3.1200000000000006</v>
      </c>
      <c r="P11603" s="89" cm="1">
        <f t="array" ref="P116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04" spans="1:16" x14ac:dyDescent="0.25">
      <c r="A11604">
        <v>370</v>
      </c>
      <c r="B11604" s="110">
        <v>45776</v>
      </c>
      <c r="C11604" s="89">
        <v>2.2999999999999998</v>
      </c>
      <c r="D11604" s="89">
        <v>16</v>
      </c>
      <c r="E11604" s="96">
        <v>2506</v>
      </c>
      <c r="F11604" s="89">
        <v>0</v>
      </c>
      <c r="G11604" s="89">
        <v>1025.8</v>
      </c>
      <c r="H11604">
        <v>0.61</v>
      </c>
      <c r="I11604" t="s">
        <v>29</v>
      </c>
      <c r="J11604">
        <v>0.8</v>
      </c>
      <c r="K11604">
        <v>4</v>
      </c>
      <c r="L11604">
        <v>2025</v>
      </c>
      <c r="M11604" t="s">
        <v>127</v>
      </c>
      <c r="N11604" s="89" cm="1">
        <f t="array" ref="N11604">IF(ISNUMBER(_34_KNMI_Stations[[#This Row],[Etmaal temperatuur °C]]),IF(_34_KNMI_Stations[[#This Row],[Etmaal temperatuur °C]]&lt;stookgrens[],stookgrens[]-_34_KNMI_Stations[[#This Row],[Etmaal temperatuur °C]],0),"")</f>
        <v>2</v>
      </c>
      <c r="O11604" s="89">
        <f>_34_KNMI_Stations[[#This Row],[graaddagen]]*_34_KNMI_Stations[[#This Row],[Gewogen factor]]</f>
        <v>1.6</v>
      </c>
      <c r="P11604" s="89" cm="1">
        <f t="array" ref="P116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05" spans="1:16" x14ac:dyDescent="0.25">
      <c r="A11605">
        <v>370</v>
      </c>
      <c r="B11605" s="110">
        <v>45777</v>
      </c>
      <c r="C11605" s="89">
        <v>1.9</v>
      </c>
      <c r="D11605" s="89">
        <v>18.2</v>
      </c>
      <c r="E11605" s="96">
        <v>2393</v>
      </c>
      <c r="F11605" s="89">
        <v>0</v>
      </c>
      <c r="G11605" s="89">
        <v>1022.4</v>
      </c>
      <c r="H11605">
        <v>0.61</v>
      </c>
      <c r="I11605" t="s">
        <v>29</v>
      </c>
      <c r="J11605">
        <v>0.8</v>
      </c>
      <c r="K11605">
        <v>4</v>
      </c>
      <c r="L11605">
        <v>2025</v>
      </c>
      <c r="M11605" t="s">
        <v>127</v>
      </c>
      <c r="N11605" s="89" cm="1">
        <f t="array" ref="N11605">IF(ISNUMBER(_34_KNMI_Stations[[#This Row],[Etmaal temperatuur °C]]),IF(_34_KNMI_Stations[[#This Row],[Etmaal temperatuur °C]]&lt;stookgrens[],stookgrens[]-_34_KNMI_Stations[[#This Row],[Etmaal temperatuur °C]],0),"")</f>
        <v>0</v>
      </c>
      <c r="O11605" s="89">
        <f>_34_KNMI_Stations[[#This Row],[graaddagen]]*_34_KNMI_Stations[[#This Row],[Gewogen factor]]</f>
        <v>0</v>
      </c>
      <c r="P11605" s="89" cm="1">
        <f t="array" ref="P11605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1606" spans="1:16" x14ac:dyDescent="0.25">
      <c r="A11606">
        <v>370</v>
      </c>
      <c r="B11606" s="110">
        <v>45778</v>
      </c>
      <c r="C11606" s="89">
        <v>1.8</v>
      </c>
      <c r="D11606" s="89">
        <v>19.7</v>
      </c>
      <c r="E11606" s="96">
        <v>2469</v>
      </c>
      <c r="F11606" s="89">
        <v>0</v>
      </c>
      <c r="G11606" s="89">
        <v>1017.6</v>
      </c>
      <c r="H11606">
        <v>0.55000000000000004</v>
      </c>
      <c r="I11606" t="s">
        <v>29</v>
      </c>
      <c r="J11606">
        <v>0.8</v>
      </c>
      <c r="K11606">
        <v>5</v>
      </c>
      <c r="L11606">
        <v>2025</v>
      </c>
      <c r="M11606" t="s">
        <v>127</v>
      </c>
      <c r="N11606" s="89" cm="1">
        <f t="array" ref="N11606">IF(ISNUMBER(_34_KNMI_Stations[[#This Row],[Etmaal temperatuur °C]]),IF(_34_KNMI_Stations[[#This Row],[Etmaal temperatuur °C]]&lt;stookgrens[],stookgrens[]-_34_KNMI_Stations[[#This Row],[Etmaal temperatuur °C]],0),"")</f>
        <v>0</v>
      </c>
      <c r="O11606" s="89">
        <f>_34_KNMI_Stations[[#This Row],[graaddagen]]*_34_KNMI_Stations[[#This Row],[Gewogen factor]]</f>
        <v>0</v>
      </c>
      <c r="P11606" s="89" cm="1">
        <f t="array" ref="P11606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1607" spans="1:16" x14ac:dyDescent="0.25">
      <c r="A11607">
        <v>370</v>
      </c>
      <c r="B11607" s="110">
        <v>45779</v>
      </c>
      <c r="C11607" s="89">
        <v>3</v>
      </c>
      <c r="D11607" s="89">
        <v>19.899999999999999</v>
      </c>
      <c r="E11607" s="96">
        <v>2156</v>
      </c>
      <c r="F11607" s="89">
        <v>0</v>
      </c>
      <c r="G11607" s="89">
        <v>1014</v>
      </c>
      <c r="H11607">
        <v>0.59</v>
      </c>
      <c r="I11607" t="s">
        <v>29</v>
      </c>
      <c r="J11607">
        <v>0.8</v>
      </c>
      <c r="K11607">
        <v>5</v>
      </c>
      <c r="L11607">
        <v>2025</v>
      </c>
      <c r="M11607" t="s">
        <v>127</v>
      </c>
      <c r="N11607" s="89" cm="1">
        <f t="array" ref="N11607">IF(ISNUMBER(_34_KNMI_Stations[[#This Row],[Etmaal temperatuur °C]]),IF(_34_KNMI_Stations[[#This Row],[Etmaal temperatuur °C]]&lt;stookgrens[],stookgrens[]-_34_KNMI_Stations[[#This Row],[Etmaal temperatuur °C]],0),"")</f>
        <v>0</v>
      </c>
      <c r="O11607" s="89">
        <f>_34_KNMI_Stations[[#This Row],[graaddagen]]*_34_KNMI_Stations[[#This Row],[Gewogen factor]]</f>
        <v>0</v>
      </c>
      <c r="P11607" s="89" cm="1">
        <f t="array" ref="P11607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1608" spans="1:16" x14ac:dyDescent="0.25">
      <c r="A11608">
        <v>370</v>
      </c>
      <c r="B11608" s="110">
        <v>45780</v>
      </c>
      <c r="C11608" s="89">
        <v>4</v>
      </c>
      <c r="D11608" s="89">
        <v>14.1</v>
      </c>
      <c r="E11608" s="96">
        <v>2011</v>
      </c>
      <c r="F11608" s="89">
        <v>0</v>
      </c>
      <c r="G11608" s="89">
        <v>1011.6</v>
      </c>
      <c r="H11608">
        <v>0.63</v>
      </c>
      <c r="I11608" t="s">
        <v>29</v>
      </c>
      <c r="J11608">
        <v>0.8</v>
      </c>
      <c r="K11608">
        <v>5</v>
      </c>
      <c r="L11608">
        <v>2025</v>
      </c>
      <c r="M11608" t="s">
        <v>127</v>
      </c>
      <c r="N11608" s="89" cm="1">
        <f t="array" ref="N11608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1608" s="89">
        <f>_34_KNMI_Stations[[#This Row],[graaddagen]]*_34_KNMI_Stations[[#This Row],[Gewogen factor]]</f>
        <v>3.1200000000000006</v>
      </c>
      <c r="P11608" s="89" cm="1">
        <f t="array" ref="P116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09" spans="1:16" x14ac:dyDescent="0.25">
      <c r="A11609">
        <v>370</v>
      </c>
      <c r="B11609" s="110">
        <v>45781</v>
      </c>
      <c r="C11609" s="89">
        <v>3.8</v>
      </c>
      <c r="D11609" s="89">
        <v>9.8000000000000007</v>
      </c>
      <c r="E11609" s="96">
        <v>1305</v>
      </c>
      <c r="F11609" s="89">
        <v>-0.1</v>
      </c>
      <c r="G11609" s="89">
        <v>1014.7</v>
      </c>
      <c r="H11609">
        <v>0.68</v>
      </c>
      <c r="I11609" t="s">
        <v>29</v>
      </c>
      <c r="J11609">
        <v>0.8</v>
      </c>
      <c r="K11609">
        <v>5</v>
      </c>
      <c r="L11609">
        <v>2025</v>
      </c>
      <c r="M11609" t="s">
        <v>127</v>
      </c>
      <c r="N11609" s="89" cm="1">
        <f t="array" ref="N11609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1609" s="89">
        <f>_34_KNMI_Stations[[#This Row],[graaddagen]]*_34_KNMI_Stations[[#This Row],[Gewogen factor]]</f>
        <v>6.56</v>
      </c>
      <c r="P11609" s="89" cm="1">
        <f t="array" ref="P116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10" spans="1:16" x14ac:dyDescent="0.25">
      <c r="A11610">
        <v>370</v>
      </c>
      <c r="B11610" s="110">
        <v>45782</v>
      </c>
      <c r="C11610" s="89">
        <v>3.9</v>
      </c>
      <c r="D11610" s="89">
        <v>9.4</v>
      </c>
      <c r="E11610" s="96">
        <v>1623</v>
      </c>
      <c r="F11610" s="89">
        <v>0</v>
      </c>
      <c r="G11610" s="89">
        <v>1018.3</v>
      </c>
      <c r="H11610">
        <v>0.62</v>
      </c>
      <c r="I11610" t="s">
        <v>29</v>
      </c>
      <c r="J11610">
        <v>0.8</v>
      </c>
      <c r="K11610">
        <v>5</v>
      </c>
      <c r="L11610">
        <v>2025</v>
      </c>
      <c r="M11610" t="s">
        <v>132</v>
      </c>
      <c r="N11610" s="89" cm="1">
        <f t="array" ref="N11610">IF(ISNUMBER(_34_KNMI_Stations[[#This Row],[Etmaal temperatuur °C]]),IF(_34_KNMI_Stations[[#This Row],[Etmaal temperatuur °C]]&lt;stookgrens[],stookgrens[]-_34_KNMI_Stations[[#This Row],[Etmaal temperatuur °C]],0),"")</f>
        <v>8.6</v>
      </c>
      <c r="O11610" s="89">
        <f>_34_KNMI_Stations[[#This Row],[graaddagen]]*_34_KNMI_Stations[[#This Row],[Gewogen factor]]</f>
        <v>6.88</v>
      </c>
      <c r="P11610" s="89" cm="1">
        <f t="array" ref="P116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11" spans="1:16" x14ac:dyDescent="0.25">
      <c r="A11611">
        <v>370</v>
      </c>
      <c r="B11611" s="110">
        <v>45783</v>
      </c>
      <c r="C11611" s="89">
        <v>4.7</v>
      </c>
      <c r="D11611" s="89">
        <v>10.5</v>
      </c>
      <c r="E11611" s="96">
        <v>2158</v>
      </c>
      <c r="F11611" s="89">
        <v>0</v>
      </c>
      <c r="G11611" s="89">
        <v>1021.5</v>
      </c>
      <c r="H11611">
        <v>0.66</v>
      </c>
      <c r="I11611" t="s">
        <v>29</v>
      </c>
      <c r="J11611">
        <v>0.8</v>
      </c>
      <c r="K11611">
        <v>5</v>
      </c>
      <c r="L11611">
        <v>2025</v>
      </c>
      <c r="M11611" t="s">
        <v>132</v>
      </c>
      <c r="N11611" s="89" cm="1">
        <f t="array" ref="N11611">IF(ISNUMBER(_34_KNMI_Stations[[#This Row],[Etmaal temperatuur °C]]),IF(_34_KNMI_Stations[[#This Row],[Etmaal temperatuur °C]]&lt;stookgrens[],stookgrens[]-_34_KNMI_Stations[[#This Row],[Etmaal temperatuur °C]],0),"")</f>
        <v>7.5</v>
      </c>
      <c r="O11611" s="89">
        <f>_34_KNMI_Stations[[#This Row],[graaddagen]]*_34_KNMI_Stations[[#This Row],[Gewogen factor]]</f>
        <v>6</v>
      </c>
      <c r="P11611" s="89" cm="1">
        <f t="array" ref="P116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12" spans="1:16" x14ac:dyDescent="0.25">
      <c r="A11612">
        <v>370</v>
      </c>
      <c r="B11612" s="110">
        <v>45784</v>
      </c>
      <c r="C11612" s="89">
        <v>3.8</v>
      </c>
      <c r="D11612" s="89">
        <v>11.5</v>
      </c>
      <c r="E11612" s="96">
        <v>1482</v>
      </c>
      <c r="F11612" s="89">
        <v>0</v>
      </c>
      <c r="G11612" s="89">
        <v>1020.3</v>
      </c>
      <c r="H11612">
        <v>0.65</v>
      </c>
      <c r="I11612" t="s">
        <v>29</v>
      </c>
      <c r="J11612">
        <v>0.8</v>
      </c>
      <c r="K11612">
        <v>5</v>
      </c>
      <c r="L11612">
        <v>2025</v>
      </c>
      <c r="M11612" t="s">
        <v>132</v>
      </c>
      <c r="N11612" s="89" cm="1">
        <f t="array" ref="N11612">IF(ISNUMBER(_34_KNMI_Stations[[#This Row],[Etmaal temperatuur °C]]),IF(_34_KNMI_Stations[[#This Row],[Etmaal temperatuur °C]]&lt;stookgrens[],stookgrens[]-_34_KNMI_Stations[[#This Row],[Etmaal temperatuur °C]],0),"")</f>
        <v>6.5</v>
      </c>
      <c r="O11612" s="89">
        <f>_34_KNMI_Stations[[#This Row],[graaddagen]]*_34_KNMI_Stations[[#This Row],[Gewogen factor]]</f>
        <v>5.2</v>
      </c>
      <c r="P11612" s="89" cm="1">
        <f t="array" ref="P116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13" spans="1:16" x14ac:dyDescent="0.25">
      <c r="A11613">
        <v>370</v>
      </c>
      <c r="B11613" s="110">
        <v>45785</v>
      </c>
      <c r="C11613" s="89">
        <v>3.8</v>
      </c>
      <c r="D11613" s="89">
        <v>13.2</v>
      </c>
      <c r="E11613" s="96">
        <v>2287</v>
      </c>
      <c r="F11613" s="89">
        <v>0</v>
      </c>
      <c r="G11613" s="89">
        <v>1018.2</v>
      </c>
      <c r="H11613">
        <v>0.5</v>
      </c>
      <c r="I11613" t="s">
        <v>29</v>
      </c>
      <c r="J11613">
        <v>0.8</v>
      </c>
      <c r="K11613">
        <v>5</v>
      </c>
      <c r="L11613">
        <v>2025</v>
      </c>
      <c r="M11613" t="s">
        <v>132</v>
      </c>
      <c r="N11613" s="89" cm="1">
        <f t="array" ref="N11613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1613" s="89">
        <f>_34_KNMI_Stations[[#This Row],[graaddagen]]*_34_KNMI_Stations[[#This Row],[Gewogen factor]]</f>
        <v>3.8400000000000007</v>
      </c>
      <c r="P11613" s="89" cm="1">
        <f t="array" ref="P116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14" spans="1:16" x14ac:dyDescent="0.25">
      <c r="A11614">
        <v>370</v>
      </c>
      <c r="B11614" s="110">
        <v>45786</v>
      </c>
      <c r="C11614" s="89">
        <v>3.7</v>
      </c>
      <c r="D11614" s="89">
        <v>13.5</v>
      </c>
      <c r="E11614" s="96">
        <v>2695</v>
      </c>
      <c r="F11614" s="89">
        <v>0</v>
      </c>
      <c r="G11614" s="89">
        <v>1020.5</v>
      </c>
      <c r="H11614">
        <v>0.47</v>
      </c>
      <c r="I11614" t="s">
        <v>29</v>
      </c>
      <c r="J11614">
        <v>0.8</v>
      </c>
      <c r="K11614">
        <v>5</v>
      </c>
      <c r="L11614">
        <v>2025</v>
      </c>
      <c r="M11614" t="s">
        <v>132</v>
      </c>
      <c r="N11614" s="89" cm="1">
        <f t="array" ref="N11614">IF(ISNUMBER(_34_KNMI_Stations[[#This Row],[Etmaal temperatuur °C]]),IF(_34_KNMI_Stations[[#This Row],[Etmaal temperatuur °C]]&lt;stookgrens[],stookgrens[]-_34_KNMI_Stations[[#This Row],[Etmaal temperatuur °C]],0),"")</f>
        <v>4.5</v>
      </c>
      <c r="O11614" s="89">
        <f>_34_KNMI_Stations[[#This Row],[graaddagen]]*_34_KNMI_Stations[[#This Row],[Gewogen factor]]</f>
        <v>3.6</v>
      </c>
      <c r="P11614" s="89" cm="1">
        <f t="array" ref="P116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15" spans="1:16" x14ac:dyDescent="0.25">
      <c r="A11615">
        <v>370</v>
      </c>
      <c r="B11615" s="110">
        <v>45787</v>
      </c>
      <c r="C11615" s="89">
        <v>3.3</v>
      </c>
      <c r="D11615" s="89">
        <v>16.7</v>
      </c>
      <c r="E11615" s="96">
        <v>2699</v>
      </c>
      <c r="F11615" s="89">
        <v>0</v>
      </c>
      <c r="G11615" s="89">
        <v>1019.1</v>
      </c>
      <c r="H11615">
        <v>0.44</v>
      </c>
      <c r="I11615" t="s">
        <v>29</v>
      </c>
      <c r="J11615">
        <v>0.8</v>
      </c>
      <c r="K11615">
        <v>5</v>
      </c>
      <c r="L11615">
        <v>2025</v>
      </c>
      <c r="M11615" t="s">
        <v>132</v>
      </c>
      <c r="N11615" s="89" cm="1">
        <f t="array" ref="N11615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11615" s="89">
        <f>_34_KNMI_Stations[[#This Row],[graaddagen]]*_34_KNMI_Stations[[#This Row],[Gewogen factor]]</f>
        <v>1.0400000000000007</v>
      </c>
      <c r="P11615" s="89" cm="1">
        <f t="array" ref="P116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16" spans="1:16" x14ac:dyDescent="0.25">
      <c r="A11616">
        <v>370</v>
      </c>
      <c r="B11616" s="110">
        <v>45788</v>
      </c>
      <c r="C11616" s="89">
        <v>3.2</v>
      </c>
      <c r="D11616" s="89">
        <v>18.600000000000001</v>
      </c>
      <c r="E11616" s="96">
        <v>2745</v>
      </c>
      <c r="F11616" s="89">
        <v>0</v>
      </c>
      <c r="G11616" s="89">
        <v>1013.3</v>
      </c>
      <c r="H11616">
        <v>0.43</v>
      </c>
      <c r="I11616" t="s">
        <v>29</v>
      </c>
      <c r="J11616">
        <v>0.8</v>
      </c>
      <c r="K11616">
        <v>5</v>
      </c>
      <c r="L11616">
        <v>2025</v>
      </c>
      <c r="M11616" t="s">
        <v>132</v>
      </c>
      <c r="N11616" s="89" cm="1">
        <f t="array" ref="N11616">IF(ISNUMBER(_34_KNMI_Stations[[#This Row],[Etmaal temperatuur °C]]),IF(_34_KNMI_Stations[[#This Row],[Etmaal temperatuur °C]]&lt;stookgrens[],stookgrens[]-_34_KNMI_Stations[[#This Row],[Etmaal temperatuur °C]],0),"")</f>
        <v>0</v>
      </c>
      <c r="O11616" s="89">
        <f>_34_KNMI_Stations[[#This Row],[graaddagen]]*_34_KNMI_Stations[[#This Row],[Gewogen factor]]</f>
        <v>0</v>
      </c>
      <c r="P11616" s="89" cm="1">
        <f t="array" ref="P11616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1617" spans="1:16" x14ac:dyDescent="0.25">
      <c r="A11617">
        <v>370</v>
      </c>
      <c r="B11617" s="110">
        <v>45789</v>
      </c>
      <c r="C11617" s="89">
        <v>4.0999999999999996</v>
      </c>
      <c r="D11617" s="89">
        <v>19.600000000000001</v>
      </c>
      <c r="E11617" s="96">
        <v>2684</v>
      </c>
      <c r="F11617" s="89">
        <v>0</v>
      </c>
      <c r="G11617" s="89">
        <v>1012.9</v>
      </c>
      <c r="H11617">
        <v>0.4</v>
      </c>
      <c r="I11617" t="s">
        <v>29</v>
      </c>
      <c r="J11617">
        <v>0.8</v>
      </c>
      <c r="K11617">
        <v>5</v>
      </c>
      <c r="L11617">
        <v>2025</v>
      </c>
      <c r="M11617" t="s">
        <v>133</v>
      </c>
      <c r="N11617" s="89" cm="1">
        <f t="array" ref="N11617">IF(ISNUMBER(_34_KNMI_Stations[[#This Row],[Etmaal temperatuur °C]]),IF(_34_KNMI_Stations[[#This Row],[Etmaal temperatuur °C]]&lt;stookgrens[],stookgrens[]-_34_KNMI_Stations[[#This Row],[Etmaal temperatuur °C]],0),"")</f>
        <v>0</v>
      </c>
      <c r="O11617" s="89">
        <f>_34_KNMI_Stations[[#This Row],[graaddagen]]*_34_KNMI_Stations[[#This Row],[Gewogen factor]]</f>
        <v>0</v>
      </c>
      <c r="P11617" s="89" cm="1">
        <f t="array" ref="P11617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1618" spans="1:16" x14ac:dyDescent="0.25">
      <c r="A11618">
        <v>370</v>
      </c>
      <c r="B11618" s="110">
        <v>45790</v>
      </c>
      <c r="C11618" s="89">
        <v>3.4</v>
      </c>
      <c r="D11618" s="89">
        <v>17.2</v>
      </c>
      <c r="E11618" s="96">
        <v>2784</v>
      </c>
      <c r="F11618" s="89">
        <v>0</v>
      </c>
      <c r="G11618" s="89">
        <v>1017.4</v>
      </c>
      <c r="H11618">
        <v>0.4</v>
      </c>
      <c r="I11618" t="s">
        <v>29</v>
      </c>
      <c r="J11618">
        <v>0.8</v>
      </c>
      <c r="K11618">
        <v>5</v>
      </c>
      <c r="L11618">
        <v>2025</v>
      </c>
      <c r="M11618" t="s">
        <v>133</v>
      </c>
      <c r="N11618" s="89" cm="1">
        <f t="array" ref="N11618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1618" s="89">
        <f>_34_KNMI_Stations[[#This Row],[graaddagen]]*_34_KNMI_Stations[[#This Row],[Gewogen factor]]</f>
        <v>0.64000000000000057</v>
      </c>
      <c r="P11618" s="89" cm="1">
        <f t="array" ref="P116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19" spans="1:16" x14ac:dyDescent="0.25">
      <c r="A11619">
        <v>370</v>
      </c>
      <c r="B11619" s="110">
        <v>45791</v>
      </c>
      <c r="C11619" s="89">
        <v>3.6</v>
      </c>
      <c r="D11619" s="89">
        <v>15.7</v>
      </c>
      <c r="E11619" s="96">
        <v>2427</v>
      </c>
      <c r="F11619" s="89">
        <v>0</v>
      </c>
      <c r="G11619" s="89">
        <v>1018.5</v>
      </c>
      <c r="H11619">
        <v>0.55000000000000004</v>
      </c>
      <c r="I11619" t="s">
        <v>29</v>
      </c>
      <c r="J11619">
        <v>0.8</v>
      </c>
      <c r="K11619">
        <v>5</v>
      </c>
      <c r="L11619">
        <v>2025</v>
      </c>
      <c r="M11619" t="s">
        <v>133</v>
      </c>
      <c r="N11619" s="89" cm="1">
        <f t="array" ref="N11619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1619" s="89">
        <f>_34_KNMI_Stations[[#This Row],[graaddagen]]*_34_KNMI_Stations[[#This Row],[Gewogen factor]]</f>
        <v>1.8400000000000007</v>
      </c>
      <c r="P11619" s="89" cm="1">
        <f t="array" ref="P116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20" spans="1:16" x14ac:dyDescent="0.25">
      <c r="A11620">
        <v>370</v>
      </c>
      <c r="B11620" s="110">
        <v>45792</v>
      </c>
      <c r="C11620" s="89">
        <v>4.0999999999999996</v>
      </c>
      <c r="D11620" s="89">
        <v>14.4</v>
      </c>
      <c r="E11620" s="96">
        <v>2197</v>
      </c>
      <c r="F11620" s="89">
        <v>0</v>
      </c>
      <c r="G11620" s="89">
        <v>1020.1</v>
      </c>
      <c r="H11620">
        <v>0.55000000000000004</v>
      </c>
      <c r="I11620" t="s">
        <v>29</v>
      </c>
      <c r="J11620">
        <v>0.8</v>
      </c>
      <c r="K11620">
        <v>5</v>
      </c>
      <c r="L11620">
        <v>2025</v>
      </c>
      <c r="M11620" t="s">
        <v>133</v>
      </c>
      <c r="N11620" s="89" cm="1">
        <f t="array" ref="N11620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11620" s="89">
        <f>_34_KNMI_Stations[[#This Row],[graaddagen]]*_34_KNMI_Stations[[#This Row],[Gewogen factor]]</f>
        <v>2.88</v>
      </c>
      <c r="P11620" s="89" cm="1">
        <f t="array" ref="P116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21" spans="1:16" x14ac:dyDescent="0.25">
      <c r="A11621">
        <v>370</v>
      </c>
      <c r="B11621" s="110">
        <v>45793</v>
      </c>
      <c r="C11621" s="89">
        <v>3.6</v>
      </c>
      <c r="D11621" s="89">
        <v>13</v>
      </c>
      <c r="E11621" s="96">
        <v>2719</v>
      </c>
      <c r="F11621" s="89">
        <v>0</v>
      </c>
      <c r="G11621" s="89">
        <v>1021.3</v>
      </c>
      <c r="H11621">
        <v>0.64</v>
      </c>
      <c r="I11621" t="s">
        <v>29</v>
      </c>
      <c r="J11621">
        <v>0.8</v>
      </c>
      <c r="K11621">
        <v>5</v>
      </c>
      <c r="L11621">
        <v>2025</v>
      </c>
      <c r="M11621" t="s">
        <v>133</v>
      </c>
      <c r="N11621" s="89" cm="1">
        <f t="array" ref="N11621">IF(ISNUMBER(_34_KNMI_Stations[[#This Row],[Etmaal temperatuur °C]]),IF(_34_KNMI_Stations[[#This Row],[Etmaal temperatuur °C]]&lt;stookgrens[],stookgrens[]-_34_KNMI_Stations[[#This Row],[Etmaal temperatuur °C]],0),"")</f>
        <v>5</v>
      </c>
      <c r="O11621" s="89">
        <f>_34_KNMI_Stations[[#This Row],[graaddagen]]*_34_KNMI_Stations[[#This Row],[Gewogen factor]]</f>
        <v>4</v>
      </c>
      <c r="P11621" s="89" cm="1">
        <f t="array" ref="P116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22" spans="1:16" x14ac:dyDescent="0.25">
      <c r="A11622">
        <v>370</v>
      </c>
      <c r="B11622" s="110">
        <v>45794</v>
      </c>
      <c r="C11622" s="89">
        <v>3.8</v>
      </c>
      <c r="D11622" s="89">
        <v>14.3</v>
      </c>
      <c r="E11622" s="96">
        <v>2416</v>
      </c>
      <c r="F11622" s="89">
        <v>0</v>
      </c>
      <c r="G11622" s="89">
        <v>1018.8</v>
      </c>
      <c r="H11622">
        <v>0.63</v>
      </c>
      <c r="I11622" t="s">
        <v>29</v>
      </c>
      <c r="J11622">
        <v>0.8</v>
      </c>
      <c r="K11622">
        <v>5</v>
      </c>
      <c r="L11622">
        <v>2025</v>
      </c>
      <c r="M11622" t="s">
        <v>133</v>
      </c>
      <c r="N11622" s="89" cm="1">
        <f t="array" ref="N11622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1622" s="89">
        <f>_34_KNMI_Stations[[#This Row],[graaddagen]]*_34_KNMI_Stations[[#This Row],[Gewogen factor]]</f>
        <v>2.9599999999999995</v>
      </c>
      <c r="P11622" s="89" cm="1">
        <f t="array" ref="P116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23" spans="1:16" x14ac:dyDescent="0.25">
      <c r="A11623">
        <v>370</v>
      </c>
      <c r="B11623" s="110">
        <v>45795</v>
      </c>
      <c r="C11623" s="89">
        <v>2.2000000000000002</v>
      </c>
      <c r="D11623" s="89">
        <v>13.6</v>
      </c>
      <c r="E11623" s="96">
        <v>1522</v>
      </c>
      <c r="F11623" s="89">
        <v>0</v>
      </c>
      <c r="G11623" s="89">
        <v>1017.8</v>
      </c>
      <c r="H11623">
        <v>0.69</v>
      </c>
      <c r="I11623" t="s">
        <v>29</v>
      </c>
      <c r="J11623">
        <v>0.8</v>
      </c>
      <c r="K11623">
        <v>5</v>
      </c>
      <c r="L11623">
        <v>2025</v>
      </c>
      <c r="M11623" t="s">
        <v>133</v>
      </c>
      <c r="N11623" s="89" cm="1">
        <f t="array" ref="N11623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1623" s="89">
        <f>_34_KNMI_Stations[[#This Row],[graaddagen]]*_34_KNMI_Stations[[#This Row],[Gewogen factor]]</f>
        <v>3.5200000000000005</v>
      </c>
      <c r="P11623" s="89" cm="1">
        <f t="array" ref="P116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24" spans="1:16" x14ac:dyDescent="0.25">
      <c r="A11624">
        <v>370</v>
      </c>
      <c r="B11624" s="110">
        <v>45796</v>
      </c>
      <c r="C11624" s="89">
        <v>2.7</v>
      </c>
      <c r="D11624" s="89">
        <v>15.8</v>
      </c>
      <c r="E11624" s="96">
        <v>2734</v>
      </c>
      <c r="F11624" s="89">
        <v>0</v>
      </c>
      <c r="G11624" s="89">
        <v>1019.2</v>
      </c>
      <c r="H11624">
        <v>0.55000000000000004</v>
      </c>
      <c r="I11624" t="s">
        <v>29</v>
      </c>
      <c r="J11624">
        <v>0.8</v>
      </c>
      <c r="K11624">
        <v>5</v>
      </c>
      <c r="L11624">
        <v>2025</v>
      </c>
      <c r="M11624" t="s">
        <v>349</v>
      </c>
      <c r="N11624" s="89" cm="1">
        <f t="array" ref="N11624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1624" s="89">
        <f>_34_KNMI_Stations[[#This Row],[graaddagen]]*_34_KNMI_Stations[[#This Row],[Gewogen factor]]</f>
        <v>1.7599999999999996</v>
      </c>
      <c r="P11624" s="89" cm="1">
        <f t="array" ref="P116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25" spans="1:16" x14ac:dyDescent="0.25">
      <c r="A11625">
        <v>370</v>
      </c>
      <c r="B11625" s="110">
        <v>45797</v>
      </c>
      <c r="C11625" s="89">
        <v>3.1</v>
      </c>
      <c r="D11625" s="89">
        <v>16.5</v>
      </c>
      <c r="E11625" s="96">
        <v>2511</v>
      </c>
      <c r="F11625" s="89">
        <v>0</v>
      </c>
      <c r="G11625" s="89">
        <v>1017.8</v>
      </c>
      <c r="H11625">
        <v>0.56999999999999995</v>
      </c>
      <c r="I11625" t="s">
        <v>29</v>
      </c>
      <c r="J11625">
        <v>0.8</v>
      </c>
      <c r="K11625">
        <v>5</v>
      </c>
      <c r="L11625">
        <v>2025</v>
      </c>
      <c r="M11625" t="s">
        <v>349</v>
      </c>
      <c r="N11625" s="89" cm="1">
        <f t="array" ref="N11625">IF(ISNUMBER(_34_KNMI_Stations[[#This Row],[Etmaal temperatuur °C]]),IF(_34_KNMI_Stations[[#This Row],[Etmaal temperatuur °C]]&lt;stookgrens[],stookgrens[]-_34_KNMI_Stations[[#This Row],[Etmaal temperatuur °C]],0),"")</f>
        <v>1.5</v>
      </c>
      <c r="O11625" s="89">
        <f>_34_KNMI_Stations[[#This Row],[graaddagen]]*_34_KNMI_Stations[[#This Row],[Gewogen factor]]</f>
        <v>1.2000000000000002</v>
      </c>
      <c r="P11625" s="89" cm="1">
        <f t="array" ref="P116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26" spans="1:16" x14ac:dyDescent="0.25">
      <c r="A11626">
        <v>370</v>
      </c>
      <c r="B11626" s="110">
        <v>45798</v>
      </c>
      <c r="C11626" s="89">
        <v>2.9</v>
      </c>
      <c r="D11626" s="89">
        <v>13.2</v>
      </c>
      <c r="E11626" s="96">
        <v>1904</v>
      </c>
      <c r="F11626" s="89">
        <v>0</v>
      </c>
      <c r="G11626" s="89">
        <v>1014.8</v>
      </c>
      <c r="H11626">
        <v>0.68</v>
      </c>
      <c r="I11626" t="s">
        <v>29</v>
      </c>
      <c r="J11626">
        <v>0.8</v>
      </c>
      <c r="K11626">
        <v>5</v>
      </c>
      <c r="L11626">
        <v>2025</v>
      </c>
      <c r="M11626" t="s">
        <v>349</v>
      </c>
      <c r="N11626" s="89" cm="1">
        <f t="array" ref="N11626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1626" s="89">
        <f>_34_KNMI_Stations[[#This Row],[graaddagen]]*_34_KNMI_Stations[[#This Row],[Gewogen factor]]</f>
        <v>3.8400000000000007</v>
      </c>
      <c r="P11626" s="89" cm="1">
        <f t="array" ref="P116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27" spans="1:16" x14ac:dyDescent="0.25">
      <c r="A11627">
        <v>370</v>
      </c>
      <c r="B11627" s="110">
        <v>45799</v>
      </c>
      <c r="C11627" s="89">
        <v>3.8</v>
      </c>
      <c r="D11627" s="89">
        <v>11</v>
      </c>
      <c r="E11627" s="96">
        <v>2040</v>
      </c>
      <c r="F11627" s="89">
        <v>-0.1</v>
      </c>
      <c r="G11627" s="89">
        <v>1016.3</v>
      </c>
      <c r="H11627">
        <v>0.61</v>
      </c>
      <c r="I11627" t="s">
        <v>29</v>
      </c>
      <c r="J11627">
        <v>0.8</v>
      </c>
      <c r="K11627">
        <v>5</v>
      </c>
      <c r="L11627">
        <v>2025</v>
      </c>
      <c r="M11627" t="s">
        <v>349</v>
      </c>
      <c r="N11627" s="89" cm="1">
        <f t="array" ref="N11627">IF(ISNUMBER(_34_KNMI_Stations[[#This Row],[Etmaal temperatuur °C]]),IF(_34_KNMI_Stations[[#This Row],[Etmaal temperatuur °C]]&lt;stookgrens[],stookgrens[]-_34_KNMI_Stations[[#This Row],[Etmaal temperatuur °C]],0),"")</f>
        <v>7</v>
      </c>
      <c r="O11627" s="89">
        <f>_34_KNMI_Stations[[#This Row],[graaddagen]]*_34_KNMI_Stations[[#This Row],[Gewogen factor]]</f>
        <v>5.6000000000000005</v>
      </c>
      <c r="P11627" s="89" cm="1">
        <f t="array" ref="P116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28" spans="1:16" x14ac:dyDescent="0.25">
      <c r="A11628">
        <v>370</v>
      </c>
      <c r="B11628" s="110">
        <v>45800</v>
      </c>
      <c r="C11628" s="89">
        <v>3.8</v>
      </c>
      <c r="D11628" s="89">
        <v>10.1</v>
      </c>
      <c r="E11628" s="96">
        <v>2280</v>
      </c>
      <c r="F11628" s="89">
        <v>-0.1</v>
      </c>
      <c r="G11628" s="89">
        <v>1018.1</v>
      </c>
      <c r="H11628">
        <v>0.64</v>
      </c>
      <c r="I11628" t="s">
        <v>29</v>
      </c>
      <c r="J11628">
        <v>0.8</v>
      </c>
      <c r="K11628">
        <v>5</v>
      </c>
      <c r="L11628">
        <v>2025</v>
      </c>
      <c r="M11628" t="s">
        <v>349</v>
      </c>
      <c r="N11628" s="89" cm="1">
        <f t="array" ref="N11628">IF(ISNUMBER(_34_KNMI_Stations[[#This Row],[Etmaal temperatuur °C]]),IF(_34_KNMI_Stations[[#This Row],[Etmaal temperatuur °C]]&lt;stookgrens[],stookgrens[]-_34_KNMI_Stations[[#This Row],[Etmaal temperatuur °C]],0),"")</f>
        <v>7.9</v>
      </c>
      <c r="O11628" s="89">
        <f>_34_KNMI_Stations[[#This Row],[graaddagen]]*_34_KNMI_Stations[[#This Row],[Gewogen factor]]</f>
        <v>6.32</v>
      </c>
      <c r="P11628" s="89" cm="1">
        <f t="array" ref="P116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29" spans="1:16" x14ac:dyDescent="0.25">
      <c r="A11629">
        <v>370</v>
      </c>
      <c r="B11629" s="110">
        <v>45801</v>
      </c>
      <c r="C11629" s="89">
        <v>5</v>
      </c>
      <c r="D11629" s="89">
        <v>12.5</v>
      </c>
      <c r="E11629" s="96">
        <v>692</v>
      </c>
      <c r="F11629" s="89">
        <v>8.8000000000000007</v>
      </c>
      <c r="G11629" s="89">
        <v>1013.7</v>
      </c>
      <c r="H11629">
        <v>0.79</v>
      </c>
      <c r="I11629" t="s">
        <v>29</v>
      </c>
      <c r="J11629">
        <v>0.8</v>
      </c>
      <c r="K11629">
        <v>5</v>
      </c>
      <c r="L11629">
        <v>2025</v>
      </c>
      <c r="M11629" t="s">
        <v>349</v>
      </c>
      <c r="N11629" s="89" cm="1">
        <f t="array" ref="N11629">IF(ISNUMBER(_34_KNMI_Stations[[#This Row],[Etmaal temperatuur °C]]),IF(_34_KNMI_Stations[[#This Row],[Etmaal temperatuur °C]]&lt;stookgrens[],stookgrens[]-_34_KNMI_Stations[[#This Row],[Etmaal temperatuur °C]],0),"")</f>
        <v>5.5</v>
      </c>
      <c r="O11629" s="89">
        <f>_34_KNMI_Stations[[#This Row],[graaddagen]]*_34_KNMI_Stations[[#This Row],[Gewogen factor]]</f>
        <v>4.4000000000000004</v>
      </c>
      <c r="P11629" s="89" cm="1">
        <f t="array" ref="P116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30" spans="1:16" x14ac:dyDescent="0.25">
      <c r="A11630">
        <v>370</v>
      </c>
      <c r="B11630" s="110">
        <v>45802</v>
      </c>
      <c r="C11630" s="89">
        <v>5</v>
      </c>
      <c r="D11630" s="89">
        <v>15.9</v>
      </c>
      <c r="E11630" s="96">
        <v>1148</v>
      </c>
      <c r="F11630" s="89">
        <v>1.9</v>
      </c>
      <c r="G11630" s="89">
        <v>1010.6</v>
      </c>
      <c r="H11630">
        <v>0.8</v>
      </c>
      <c r="I11630" t="s">
        <v>29</v>
      </c>
      <c r="J11630">
        <v>0.8</v>
      </c>
      <c r="K11630">
        <v>5</v>
      </c>
      <c r="L11630">
        <v>2025</v>
      </c>
      <c r="M11630" t="s">
        <v>349</v>
      </c>
      <c r="N11630" s="89" cm="1">
        <f t="array" ref="N11630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11630" s="89">
        <f>_34_KNMI_Stations[[#This Row],[graaddagen]]*_34_KNMI_Stations[[#This Row],[Gewogen factor]]</f>
        <v>1.6799999999999997</v>
      </c>
      <c r="P11630" s="89" cm="1">
        <f t="array" ref="P116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31" spans="1:16" x14ac:dyDescent="0.25">
      <c r="A11631">
        <v>370</v>
      </c>
      <c r="B11631" s="110">
        <v>45803</v>
      </c>
      <c r="C11631" s="89">
        <v>5.0999999999999996</v>
      </c>
      <c r="D11631" s="89">
        <v>15.1</v>
      </c>
      <c r="E11631" s="96">
        <v>1731</v>
      </c>
      <c r="F11631" s="89">
        <v>-0.1</v>
      </c>
      <c r="G11631" s="89">
        <v>1016.7</v>
      </c>
      <c r="H11631">
        <v>0.63</v>
      </c>
      <c r="I11631" t="s">
        <v>29</v>
      </c>
      <c r="J11631">
        <v>0.8</v>
      </c>
      <c r="K11631">
        <v>5</v>
      </c>
      <c r="L11631">
        <v>2025</v>
      </c>
      <c r="M11631" t="s">
        <v>350</v>
      </c>
      <c r="N11631" s="89" cm="1">
        <f t="array" ref="N11631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1631" s="89">
        <f>_34_KNMI_Stations[[#This Row],[graaddagen]]*_34_KNMI_Stations[[#This Row],[Gewogen factor]]</f>
        <v>2.3200000000000003</v>
      </c>
      <c r="P11631" s="89" cm="1">
        <f t="array" ref="P116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32" spans="1:16" x14ac:dyDescent="0.25">
      <c r="A11632">
        <v>370</v>
      </c>
      <c r="B11632" s="110">
        <v>45804</v>
      </c>
      <c r="C11632" s="89">
        <v>6.8</v>
      </c>
      <c r="D11632" s="89">
        <v>14.6</v>
      </c>
      <c r="E11632" s="96">
        <v>893</v>
      </c>
      <c r="F11632" s="89">
        <v>11.1</v>
      </c>
      <c r="G11632" s="89">
        <v>1014.6</v>
      </c>
      <c r="H11632">
        <v>0.85</v>
      </c>
      <c r="I11632" t="s">
        <v>29</v>
      </c>
      <c r="J11632">
        <v>0.8</v>
      </c>
      <c r="K11632">
        <v>5</v>
      </c>
      <c r="L11632">
        <v>2025</v>
      </c>
      <c r="M11632" t="s">
        <v>350</v>
      </c>
      <c r="N11632" s="89" cm="1">
        <f t="array" ref="N11632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1632" s="89">
        <f>_34_KNMI_Stations[[#This Row],[graaddagen]]*_34_KNMI_Stations[[#This Row],[Gewogen factor]]</f>
        <v>2.7200000000000006</v>
      </c>
      <c r="P11632" s="89" cm="1">
        <f t="array" ref="P116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33" spans="1:16" x14ac:dyDescent="0.25">
      <c r="A11633">
        <v>370</v>
      </c>
      <c r="B11633" s="110">
        <v>45805</v>
      </c>
      <c r="C11633" s="89">
        <v>4.8</v>
      </c>
      <c r="D11633" s="89">
        <v>14.9</v>
      </c>
      <c r="E11633" s="96">
        <v>1576</v>
      </c>
      <c r="F11633" s="89">
        <v>4.8</v>
      </c>
      <c r="G11633" s="89">
        <v>1015.8</v>
      </c>
      <c r="H11633">
        <v>0.84</v>
      </c>
      <c r="I11633" t="s">
        <v>29</v>
      </c>
      <c r="J11633">
        <v>0.8</v>
      </c>
      <c r="K11633">
        <v>5</v>
      </c>
      <c r="L11633">
        <v>2025</v>
      </c>
      <c r="M11633" t="s">
        <v>350</v>
      </c>
      <c r="N11633" s="89" cm="1">
        <f t="array" ref="N11633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11633" s="89">
        <f>_34_KNMI_Stations[[#This Row],[graaddagen]]*_34_KNMI_Stations[[#This Row],[Gewogen factor]]</f>
        <v>2.48</v>
      </c>
      <c r="P11633" s="89" cm="1">
        <f t="array" ref="P116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34" spans="1:16" x14ac:dyDescent="0.25">
      <c r="A11634">
        <v>370</v>
      </c>
      <c r="B11634" s="110">
        <v>45806</v>
      </c>
      <c r="C11634" s="89">
        <v>4.4000000000000004</v>
      </c>
      <c r="D11634" s="89">
        <v>15.3</v>
      </c>
      <c r="E11634" s="96">
        <v>1260</v>
      </c>
      <c r="F11634" s="89">
        <v>0.2</v>
      </c>
      <c r="G11634" s="89">
        <v>1020.9</v>
      </c>
      <c r="H11634">
        <v>0.84</v>
      </c>
      <c r="I11634" t="s">
        <v>29</v>
      </c>
      <c r="J11634">
        <v>0.8</v>
      </c>
      <c r="K11634">
        <v>5</v>
      </c>
      <c r="L11634">
        <v>2025</v>
      </c>
      <c r="M11634" t="s">
        <v>350</v>
      </c>
      <c r="N11634" s="89" cm="1">
        <f t="array" ref="N11634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1634" s="89">
        <f>_34_KNMI_Stations[[#This Row],[graaddagen]]*_34_KNMI_Stations[[#This Row],[Gewogen factor]]</f>
        <v>2.1599999999999997</v>
      </c>
      <c r="P11634" s="89" cm="1">
        <f t="array" ref="P116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35" spans="1:16" x14ac:dyDescent="0.25">
      <c r="A11635">
        <v>370</v>
      </c>
      <c r="B11635" s="110">
        <v>45807</v>
      </c>
      <c r="C11635" s="89">
        <v>3.8</v>
      </c>
      <c r="D11635" s="89">
        <v>18.899999999999999</v>
      </c>
      <c r="E11635" s="96">
        <v>2188</v>
      </c>
      <c r="F11635" s="89">
        <v>0</v>
      </c>
      <c r="G11635" s="89">
        <v>1019.8</v>
      </c>
      <c r="H11635">
        <v>0.75</v>
      </c>
      <c r="I11635" t="s">
        <v>29</v>
      </c>
      <c r="J11635">
        <v>0.8</v>
      </c>
      <c r="K11635">
        <v>5</v>
      </c>
      <c r="L11635">
        <v>2025</v>
      </c>
      <c r="M11635" t="s">
        <v>350</v>
      </c>
      <c r="N11635" s="89" cm="1">
        <f t="array" ref="N11635">IF(ISNUMBER(_34_KNMI_Stations[[#This Row],[Etmaal temperatuur °C]]),IF(_34_KNMI_Stations[[#This Row],[Etmaal temperatuur °C]]&lt;stookgrens[],stookgrens[]-_34_KNMI_Stations[[#This Row],[Etmaal temperatuur °C]],0),"")</f>
        <v>0</v>
      </c>
      <c r="O11635" s="89">
        <f>_34_KNMI_Stations[[#This Row],[graaddagen]]*_34_KNMI_Stations[[#This Row],[Gewogen factor]]</f>
        <v>0</v>
      </c>
      <c r="P11635" s="89" cm="1">
        <f t="array" ref="P11635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1636" spans="1:16" x14ac:dyDescent="0.25">
      <c r="A11636">
        <v>370</v>
      </c>
      <c r="B11636" s="110">
        <v>45808</v>
      </c>
      <c r="C11636" s="89">
        <v>1.3</v>
      </c>
      <c r="D11636" s="89">
        <v>20.399999999999999</v>
      </c>
      <c r="E11636" s="96">
        <v>2225</v>
      </c>
      <c r="F11636" s="89">
        <v>1.8</v>
      </c>
      <c r="G11636" s="89">
        <v>1016.6</v>
      </c>
      <c r="H11636">
        <v>0.75</v>
      </c>
      <c r="I11636" t="s">
        <v>29</v>
      </c>
      <c r="J11636">
        <v>0.8</v>
      </c>
      <c r="K11636">
        <v>5</v>
      </c>
      <c r="L11636">
        <v>2025</v>
      </c>
      <c r="M11636" t="s">
        <v>350</v>
      </c>
      <c r="N11636" s="89" cm="1">
        <f t="array" ref="N11636">IF(ISNUMBER(_34_KNMI_Stations[[#This Row],[Etmaal temperatuur °C]]),IF(_34_KNMI_Stations[[#This Row],[Etmaal temperatuur °C]]&lt;stookgrens[],stookgrens[]-_34_KNMI_Stations[[#This Row],[Etmaal temperatuur °C]],0),"")</f>
        <v>0</v>
      </c>
      <c r="O11636" s="89">
        <f>_34_KNMI_Stations[[#This Row],[graaddagen]]*_34_KNMI_Stations[[#This Row],[Gewogen factor]]</f>
        <v>0</v>
      </c>
      <c r="P11636" s="89" cm="1">
        <f t="array" ref="P11636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11637" spans="1:16" x14ac:dyDescent="0.25">
      <c r="A11637">
        <v>370</v>
      </c>
      <c r="B11637" s="110">
        <v>45809</v>
      </c>
      <c r="C11637" s="89">
        <v>3.3</v>
      </c>
      <c r="D11637" s="89">
        <v>16.8</v>
      </c>
      <c r="E11637" s="96">
        <v>1254</v>
      </c>
      <c r="F11637" s="89">
        <v>0</v>
      </c>
      <c r="G11637" s="89">
        <v>1014.3</v>
      </c>
      <c r="H11637">
        <v>0.74</v>
      </c>
      <c r="I11637" t="s">
        <v>29</v>
      </c>
      <c r="J11637">
        <v>0.8</v>
      </c>
      <c r="K11637">
        <v>6</v>
      </c>
      <c r="L11637">
        <v>2025</v>
      </c>
      <c r="M11637" t="s">
        <v>350</v>
      </c>
      <c r="N11637" s="89" cm="1">
        <f t="array" ref="N11637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11637" s="89">
        <f>_34_KNMI_Stations[[#This Row],[graaddagen]]*_34_KNMI_Stations[[#This Row],[Gewogen factor]]</f>
        <v>0.95999999999999952</v>
      </c>
      <c r="P11637" s="89" cm="1">
        <f t="array" ref="P116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38" spans="1:16" x14ac:dyDescent="0.25">
      <c r="A11638">
        <v>370</v>
      </c>
      <c r="B11638" s="110">
        <v>45810</v>
      </c>
      <c r="C11638" s="89">
        <v>2.5</v>
      </c>
      <c r="D11638" s="89">
        <v>13.4</v>
      </c>
      <c r="E11638" s="96">
        <v>1671</v>
      </c>
      <c r="F11638" s="89">
        <v>6.7</v>
      </c>
      <c r="G11638" s="89">
        <v>1016.3</v>
      </c>
      <c r="H11638">
        <v>0.77</v>
      </c>
      <c r="I11638" t="s">
        <v>29</v>
      </c>
      <c r="J11638">
        <v>0.8</v>
      </c>
      <c r="K11638">
        <v>6</v>
      </c>
      <c r="L11638">
        <v>2025</v>
      </c>
      <c r="M11638" t="s">
        <v>351</v>
      </c>
      <c r="N11638" s="89" cm="1">
        <f t="array" ref="N11638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1638" s="89">
        <f>_34_KNMI_Stations[[#This Row],[graaddagen]]*_34_KNMI_Stations[[#This Row],[Gewogen factor]]</f>
        <v>3.6799999999999997</v>
      </c>
      <c r="P11638" s="89" cm="1">
        <f t="array" ref="P116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39" spans="1:16" x14ac:dyDescent="0.25">
      <c r="A11639">
        <v>370</v>
      </c>
      <c r="B11639" s="110">
        <v>45811</v>
      </c>
      <c r="C11639" s="89">
        <v>4</v>
      </c>
      <c r="D11639" s="89">
        <v>17.2</v>
      </c>
      <c r="E11639" s="96">
        <v>2210</v>
      </c>
      <c r="F11639" s="89">
        <v>0</v>
      </c>
      <c r="G11639" s="89">
        <v>1010.6</v>
      </c>
      <c r="H11639">
        <v>0.61</v>
      </c>
      <c r="I11639" t="s">
        <v>29</v>
      </c>
      <c r="J11639">
        <v>0.8</v>
      </c>
      <c r="K11639">
        <v>6</v>
      </c>
      <c r="L11639">
        <v>2025</v>
      </c>
      <c r="M11639" t="s">
        <v>351</v>
      </c>
      <c r="N11639" s="89" cm="1">
        <f t="array" ref="N11639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1639" s="89">
        <f>_34_KNMI_Stations[[#This Row],[graaddagen]]*_34_KNMI_Stations[[#This Row],[Gewogen factor]]</f>
        <v>0.64000000000000057</v>
      </c>
      <c r="P11639" s="89" cm="1">
        <f t="array" ref="P116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40" spans="1:16" x14ac:dyDescent="0.25">
      <c r="A11640">
        <v>370</v>
      </c>
      <c r="B11640" s="110">
        <v>45812</v>
      </c>
      <c r="C11640" s="89">
        <v>3.3</v>
      </c>
      <c r="D11640" s="89">
        <v>15.2</v>
      </c>
      <c r="E11640" s="96">
        <v>1449</v>
      </c>
      <c r="F11640" s="89">
        <v>0.9</v>
      </c>
      <c r="G11640" s="89">
        <v>1007.9</v>
      </c>
      <c r="H11640">
        <v>0.73</v>
      </c>
      <c r="I11640" t="s">
        <v>29</v>
      </c>
      <c r="J11640">
        <v>0.8</v>
      </c>
      <c r="K11640">
        <v>6</v>
      </c>
      <c r="L11640">
        <v>2025</v>
      </c>
      <c r="M11640" t="s">
        <v>351</v>
      </c>
      <c r="N11640" s="89" cm="1">
        <f t="array" ref="N11640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1640" s="89">
        <f>_34_KNMI_Stations[[#This Row],[graaddagen]]*_34_KNMI_Stations[[#This Row],[Gewogen factor]]</f>
        <v>2.2400000000000007</v>
      </c>
      <c r="P11640" s="89" cm="1">
        <f t="array" ref="P116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41" spans="1:16" x14ac:dyDescent="0.25">
      <c r="A11641">
        <v>370</v>
      </c>
      <c r="B11641" s="110">
        <v>45813</v>
      </c>
      <c r="C11641" s="89">
        <v>4.9000000000000004</v>
      </c>
      <c r="D11641" s="89">
        <v>15.1</v>
      </c>
      <c r="E11641" s="96">
        <v>1220</v>
      </c>
      <c r="F11641" s="89">
        <v>6.2</v>
      </c>
      <c r="G11641" s="89">
        <v>1007.3</v>
      </c>
      <c r="H11641">
        <v>0.81</v>
      </c>
      <c r="I11641" t="s">
        <v>29</v>
      </c>
      <c r="J11641">
        <v>0.8</v>
      </c>
      <c r="K11641">
        <v>6</v>
      </c>
      <c r="L11641">
        <v>2025</v>
      </c>
      <c r="M11641" t="s">
        <v>351</v>
      </c>
      <c r="N11641" s="89" cm="1">
        <f t="array" ref="N11641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1641" s="89">
        <f>_34_KNMI_Stations[[#This Row],[graaddagen]]*_34_KNMI_Stations[[#This Row],[Gewogen factor]]</f>
        <v>2.3200000000000003</v>
      </c>
      <c r="P11641" s="89" cm="1">
        <f t="array" ref="P116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42" spans="1:16" x14ac:dyDescent="0.25">
      <c r="A11642">
        <v>370</v>
      </c>
      <c r="B11642" s="110">
        <v>45814</v>
      </c>
      <c r="C11642" s="89">
        <v>5.4</v>
      </c>
      <c r="D11642" s="89">
        <v>16.2</v>
      </c>
      <c r="E11642" s="96">
        <v>1957</v>
      </c>
      <c r="F11642" s="89">
        <v>0.4</v>
      </c>
      <c r="G11642" s="89">
        <v>1008.4</v>
      </c>
      <c r="H11642">
        <v>0.74</v>
      </c>
      <c r="I11642" t="s">
        <v>29</v>
      </c>
      <c r="J11642">
        <v>0.8</v>
      </c>
      <c r="K11642">
        <v>6</v>
      </c>
      <c r="L11642">
        <v>2025</v>
      </c>
      <c r="M11642" t="s">
        <v>351</v>
      </c>
      <c r="N11642" s="89" cm="1">
        <f t="array" ref="N11642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11642" s="89">
        <f>_34_KNMI_Stations[[#This Row],[graaddagen]]*_34_KNMI_Stations[[#This Row],[Gewogen factor]]</f>
        <v>1.4400000000000006</v>
      </c>
      <c r="P11642" s="89" cm="1">
        <f t="array" ref="P116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43" spans="1:16" x14ac:dyDescent="0.25">
      <c r="A11643">
        <v>370</v>
      </c>
      <c r="B11643" s="110">
        <v>45815</v>
      </c>
      <c r="C11643" s="89">
        <v>4.5</v>
      </c>
      <c r="D11643" s="89">
        <v>14.3</v>
      </c>
      <c r="E11643" s="96">
        <v>1351</v>
      </c>
      <c r="F11643" s="89">
        <v>16.3</v>
      </c>
      <c r="G11643" s="89">
        <v>1007.9</v>
      </c>
      <c r="H11643">
        <v>0.84</v>
      </c>
      <c r="I11643" t="s">
        <v>29</v>
      </c>
      <c r="J11643">
        <v>0.8</v>
      </c>
      <c r="K11643">
        <v>6</v>
      </c>
      <c r="L11643">
        <v>2025</v>
      </c>
      <c r="M11643" t="s">
        <v>351</v>
      </c>
      <c r="N11643" s="89" cm="1">
        <f t="array" ref="N11643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1643" s="89">
        <f>_34_KNMI_Stations[[#This Row],[graaddagen]]*_34_KNMI_Stations[[#This Row],[Gewogen factor]]</f>
        <v>2.9599999999999995</v>
      </c>
      <c r="P11643" s="89" cm="1">
        <f t="array" ref="P116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44" spans="1:16" x14ac:dyDescent="0.25">
      <c r="A11644">
        <v>370</v>
      </c>
      <c r="B11644" s="110">
        <v>45816</v>
      </c>
      <c r="C11644" s="89">
        <v>5.5</v>
      </c>
      <c r="D11644" s="89">
        <v>13.1</v>
      </c>
      <c r="E11644" s="96">
        <v>1608</v>
      </c>
      <c r="F11644" s="89">
        <v>4.5</v>
      </c>
      <c r="G11644" s="89">
        <v>1014.8</v>
      </c>
      <c r="H11644">
        <v>0.75</v>
      </c>
      <c r="I11644" t="s">
        <v>29</v>
      </c>
      <c r="J11644">
        <v>0.8</v>
      </c>
      <c r="K11644">
        <v>6</v>
      </c>
      <c r="L11644">
        <v>2025</v>
      </c>
      <c r="M11644" t="s">
        <v>351</v>
      </c>
      <c r="N11644" s="89" cm="1">
        <f t="array" ref="N11644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1644" s="89">
        <f>_34_KNMI_Stations[[#This Row],[graaddagen]]*_34_KNMI_Stations[[#This Row],[Gewogen factor]]</f>
        <v>3.9200000000000004</v>
      </c>
      <c r="P11644" s="89" cm="1">
        <f t="array" ref="P116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45" spans="1:16" x14ac:dyDescent="0.25">
      <c r="A11645">
        <v>370</v>
      </c>
      <c r="B11645" s="110">
        <v>45817</v>
      </c>
      <c r="C11645" s="89">
        <v>3.4</v>
      </c>
      <c r="D11645" s="89">
        <v>14.9</v>
      </c>
      <c r="E11645" s="96">
        <v>2107</v>
      </c>
      <c r="F11645" s="89">
        <v>0</v>
      </c>
      <c r="G11645" s="89">
        <v>1021.9</v>
      </c>
      <c r="H11645">
        <v>0.71</v>
      </c>
      <c r="I11645" t="s">
        <v>29</v>
      </c>
      <c r="J11645">
        <v>0.8</v>
      </c>
      <c r="K11645">
        <v>6</v>
      </c>
      <c r="L11645">
        <v>2025</v>
      </c>
      <c r="M11645" t="s">
        <v>352</v>
      </c>
      <c r="N11645" s="89" cm="1">
        <f t="array" ref="N11645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11645" s="89">
        <f>_34_KNMI_Stations[[#This Row],[graaddagen]]*_34_KNMI_Stations[[#This Row],[Gewogen factor]]</f>
        <v>2.48</v>
      </c>
      <c r="P11645" s="89" cm="1">
        <f t="array" ref="P116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46" spans="1:16" x14ac:dyDescent="0.25">
      <c r="A11646">
        <v>370</v>
      </c>
      <c r="B11646" s="110">
        <v>45818</v>
      </c>
      <c r="C11646" s="89">
        <v>4.9000000000000004</v>
      </c>
      <c r="D11646" s="89">
        <v>14.8</v>
      </c>
      <c r="E11646" s="96">
        <v>1240</v>
      </c>
      <c r="F11646" s="89">
        <v>-0.1</v>
      </c>
      <c r="G11646" s="89">
        <v>1017.4</v>
      </c>
      <c r="H11646">
        <v>0.75</v>
      </c>
      <c r="I11646" t="s">
        <v>29</v>
      </c>
      <c r="J11646">
        <v>0.8</v>
      </c>
      <c r="K11646">
        <v>6</v>
      </c>
      <c r="L11646">
        <v>2025</v>
      </c>
      <c r="M11646" t="s">
        <v>352</v>
      </c>
      <c r="N11646" s="89" cm="1">
        <f t="array" ref="N11646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1646" s="89">
        <f>_34_KNMI_Stations[[#This Row],[graaddagen]]*_34_KNMI_Stations[[#This Row],[Gewogen factor]]</f>
        <v>2.5599999999999996</v>
      </c>
      <c r="P11646" s="89" cm="1">
        <f t="array" ref="P116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47" spans="1:16" x14ac:dyDescent="0.25">
      <c r="A11647">
        <v>370</v>
      </c>
      <c r="B11647" s="110">
        <v>45819</v>
      </c>
      <c r="C11647" s="89">
        <v>2.5</v>
      </c>
      <c r="D11647" s="89">
        <v>15.7</v>
      </c>
      <c r="E11647" s="96">
        <v>2841</v>
      </c>
      <c r="F11647" s="89">
        <v>0</v>
      </c>
      <c r="G11647" s="89">
        <v>1021.7</v>
      </c>
      <c r="H11647">
        <v>0.67</v>
      </c>
      <c r="I11647" t="s">
        <v>29</v>
      </c>
      <c r="J11647">
        <v>0.8</v>
      </c>
      <c r="K11647">
        <v>6</v>
      </c>
      <c r="L11647">
        <v>2025</v>
      </c>
      <c r="M11647" t="s">
        <v>352</v>
      </c>
      <c r="N11647" s="89" cm="1">
        <f t="array" ref="N11647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1647" s="89">
        <f>_34_KNMI_Stations[[#This Row],[graaddagen]]*_34_KNMI_Stations[[#This Row],[Gewogen factor]]</f>
        <v>1.8400000000000007</v>
      </c>
      <c r="P11647" s="89" cm="1">
        <f t="array" ref="P116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48" spans="1:16" x14ac:dyDescent="0.25">
      <c r="A11648">
        <v>370</v>
      </c>
      <c r="B11648" s="110">
        <v>45820</v>
      </c>
      <c r="C11648" s="89">
        <v>4.2</v>
      </c>
      <c r="D11648" s="89">
        <v>22</v>
      </c>
      <c r="E11648" s="96">
        <v>2891</v>
      </c>
      <c r="F11648" s="89">
        <v>0</v>
      </c>
      <c r="G11648" s="89">
        <v>1016.6</v>
      </c>
      <c r="H11648">
        <v>0.52</v>
      </c>
      <c r="I11648" t="s">
        <v>29</v>
      </c>
      <c r="J11648">
        <v>0.8</v>
      </c>
      <c r="K11648">
        <v>6</v>
      </c>
      <c r="L11648">
        <v>2025</v>
      </c>
      <c r="M11648" t="s">
        <v>352</v>
      </c>
      <c r="N11648" s="89" cm="1">
        <f t="array" ref="N11648">IF(ISNUMBER(_34_KNMI_Stations[[#This Row],[Etmaal temperatuur °C]]),IF(_34_KNMI_Stations[[#This Row],[Etmaal temperatuur °C]]&lt;stookgrens[],stookgrens[]-_34_KNMI_Stations[[#This Row],[Etmaal temperatuur °C]],0),"")</f>
        <v>0</v>
      </c>
      <c r="O11648" s="89">
        <f>_34_KNMI_Stations[[#This Row],[graaddagen]]*_34_KNMI_Stations[[#This Row],[Gewogen factor]]</f>
        <v>0</v>
      </c>
      <c r="P11648" s="89" cm="1">
        <f t="array" ref="P11648">IF(ISNUMBER(_34_KNMI_Stations[[#This Row],[Etmaal temperatuur °C]]),IF(_34_KNMI_Stations[[#This Row],[Etmaal temperatuur °C]]&gt;stookgrens[],_34_KNMI_Stations[[#This Row],[Etmaal temperatuur °C]]-stookgrens[],0),"")</f>
        <v>4</v>
      </c>
    </row>
    <row r="11649" spans="1:16" x14ac:dyDescent="0.25">
      <c r="A11649">
        <v>370</v>
      </c>
      <c r="B11649" s="110">
        <v>45821</v>
      </c>
      <c r="C11649" s="89">
        <v>2.8</v>
      </c>
      <c r="D11649" s="89">
        <v>26.9</v>
      </c>
      <c r="E11649" s="96">
        <v>2786</v>
      </c>
      <c r="F11649" s="89">
        <v>0</v>
      </c>
      <c r="G11649" s="89">
        <v>1017.7</v>
      </c>
      <c r="H11649">
        <v>0.5</v>
      </c>
      <c r="I11649" t="s">
        <v>29</v>
      </c>
      <c r="J11649">
        <v>0.8</v>
      </c>
      <c r="K11649">
        <v>6</v>
      </c>
      <c r="L11649">
        <v>2025</v>
      </c>
      <c r="M11649" t="s">
        <v>352</v>
      </c>
      <c r="N11649" s="89" cm="1">
        <f t="array" ref="N11649">IF(ISNUMBER(_34_KNMI_Stations[[#This Row],[Etmaal temperatuur °C]]),IF(_34_KNMI_Stations[[#This Row],[Etmaal temperatuur °C]]&lt;stookgrens[],stookgrens[]-_34_KNMI_Stations[[#This Row],[Etmaal temperatuur °C]],0),"")</f>
        <v>0</v>
      </c>
      <c r="O11649" s="89">
        <f>_34_KNMI_Stations[[#This Row],[graaddagen]]*_34_KNMI_Stations[[#This Row],[Gewogen factor]]</f>
        <v>0</v>
      </c>
      <c r="P11649" s="89" cm="1">
        <f t="array" ref="P11649">IF(ISNUMBER(_34_KNMI_Stations[[#This Row],[Etmaal temperatuur °C]]),IF(_34_KNMI_Stations[[#This Row],[Etmaal temperatuur °C]]&gt;stookgrens[],_34_KNMI_Stations[[#This Row],[Etmaal temperatuur °C]]-stookgrens[],0),"")</f>
        <v>8.8999999999999986</v>
      </c>
    </row>
    <row r="11650" spans="1:16" x14ac:dyDescent="0.25">
      <c r="A11650">
        <v>370</v>
      </c>
      <c r="B11650" s="110">
        <v>45822</v>
      </c>
      <c r="C11650" s="89">
        <v>2.8</v>
      </c>
      <c r="D11650" s="89">
        <v>23.5</v>
      </c>
      <c r="E11650" s="96">
        <v>1452</v>
      </c>
      <c r="F11650" s="89">
        <v>-0.1</v>
      </c>
      <c r="G11650" s="89">
        <v>1017.3</v>
      </c>
      <c r="H11650">
        <v>0.64</v>
      </c>
      <c r="I11650" t="s">
        <v>29</v>
      </c>
      <c r="J11650">
        <v>0.8</v>
      </c>
      <c r="K11650">
        <v>6</v>
      </c>
      <c r="L11650">
        <v>2025</v>
      </c>
      <c r="M11650" t="s">
        <v>352</v>
      </c>
      <c r="N11650" s="89" cm="1">
        <f t="array" ref="N11650">IF(ISNUMBER(_34_KNMI_Stations[[#This Row],[Etmaal temperatuur °C]]),IF(_34_KNMI_Stations[[#This Row],[Etmaal temperatuur °C]]&lt;stookgrens[],stookgrens[]-_34_KNMI_Stations[[#This Row],[Etmaal temperatuur °C]],0),"")</f>
        <v>0</v>
      </c>
      <c r="O11650" s="89">
        <f>_34_KNMI_Stations[[#This Row],[graaddagen]]*_34_KNMI_Stations[[#This Row],[Gewogen factor]]</f>
        <v>0</v>
      </c>
      <c r="P11650" s="89" cm="1">
        <f t="array" ref="P11650">IF(ISNUMBER(_34_KNMI_Stations[[#This Row],[Etmaal temperatuur °C]]),IF(_34_KNMI_Stations[[#This Row],[Etmaal temperatuur °C]]&gt;stookgrens[],_34_KNMI_Stations[[#This Row],[Etmaal temperatuur °C]]-stookgrens[],0),"")</f>
        <v>5.5</v>
      </c>
    </row>
    <row r="11651" spans="1:16" x14ac:dyDescent="0.25">
      <c r="A11651">
        <v>370</v>
      </c>
      <c r="B11651" s="110">
        <v>45823</v>
      </c>
      <c r="C11651" s="89">
        <v>3.1</v>
      </c>
      <c r="D11651" s="89">
        <v>18.3</v>
      </c>
      <c r="E11651" s="96">
        <v>2390</v>
      </c>
      <c r="F11651" s="89">
        <v>0</v>
      </c>
      <c r="G11651" s="89">
        <v>1022</v>
      </c>
      <c r="H11651">
        <v>0.63</v>
      </c>
      <c r="I11651" t="s">
        <v>29</v>
      </c>
      <c r="J11651">
        <v>0.8</v>
      </c>
      <c r="K11651">
        <v>6</v>
      </c>
      <c r="L11651">
        <v>2025</v>
      </c>
      <c r="M11651" t="s">
        <v>352</v>
      </c>
      <c r="N11651" s="89" cm="1">
        <f t="array" ref="N11651">IF(ISNUMBER(_34_KNMI_Stations[[#This Row],[Etmaal temperatuur °C]]),IF(_34_KNMI_Stations[[#This Row],[Etmaal temperatuur °C]]&lt;stookgrens[],stookgrens[]-_34_KNMI_Stations[[#This Row],[Etmaal temperatuur °C]],0),"")</f>
        <v>0</v>
      </c>
      <c r="O11651" s="89">
        <f>_34_KNMI_Stations[[#This Row],[graaddagen]]*_34_KNMI_Stations[[#This Row],[Gewogen factor]]</f>
        <v>0</v>
      </c>
      <c r="P11651" s="89" cm="1">
        <f t="array" ref="P11651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1652" spans="1:16" x14ac:dyDescent="0.25">
      <c r="A11652">
        <v>370</v>
      </c>
      <c r="B11652" s="110">
        <v>45824</v>
      </c>
      <c r="C11652" s="89">
        <v>2.7</v>
      </c>
      <c r="D11652" s="89">
        <v>18.5</v>
      </c>
      <c r="E11652" s="96">
        <v>2654</v>
      </c>
      <c r="F11652" s="89">
        <v>0</v>
      </c>
      <c r="G11652" s="89">
        <v>1027</v>
      </c>
      <c r="H11652">
        <v>0.69</v>
      </c>
      <c r="I11652" t="s">
        <v>29</v>
      </c>
      <c r="J11652">
        <v>0.8</v>
      </c>
      <c r="K11652">
        <v>6</v>
      </c>
      <c r="L11652">
        <v>2025</v>
      </c>
      <c r="M11652" t="s">
        <v>353</v>
      </c>
      <c r="N11652" s="89" cm="1">
        <f t="array" ref="N11652">IF(ISNUMBER(_34_KNMI_Stations[[#This Row],[Etmaal temperatuur °C]]),IF(_34_KNMI_Stations[[#This Row],[Etmaal temperatuur °C]]&lt;stookgrens[],stookgrens[]-_34_KNMI_Stations[[#This Row],[Etmaal temperatuur °C]],0),"")</f>
        <v>0</v>
      </c>
      <c r="O11652" s="89">
        <f>_34_KNMI_Stations[[#This Row],[graaddagen]]*_34_KNMI_Stations[[#This Row],[Gewogen factor]]</f>
        <v>0</v>
      </c>
      <c r="P11652" s="89" cm="1">
        <f t="array" ref="P11652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1653" spans="1:16" x14ac:dyDescent="0.25">
      <c r="A11653">
        <v>370</v>
      </c>
      <c r="B11653" s="110">
        <v>45825</v>
      </c>
      <c r="C11653" s="89">
        <v>1.8</v>
      </c>
      <c r="D11653" s="89">
        <v>19.600000000000001</v>
      </c>
      <c r="E11653" s="96">
        <v>2566</v>
      </c>
      <c r="F11653" s="89">
        <v>0</v>
      </c>
      <c r="G11653" s="89">
        <v>1025.4000000000001</v>
      </c>
      <c r="H11653">
        <v>0.65</v>
      </c>
      <c r="I11653" t="s">
        <v>29</v>
      </c>
      <c r="J11653">
        <v>0.8</v>
      </c>
      <c r="K11653">
        <v>6</v>
      </c>
      <c r="L11653">
        <v>2025</v>
      </c>
      <c r="M11653" t="s">
        <v>353</v>
      </c>
      <c r="N11653" s="89" cm="1">
        <f t="array" ref="N11653">IF(ISNUMBER(_34_KNMI_Stations[[#This Row],[Etmaal temperatuur °C]]),IF(_34_KNMI_Stations[[#This Row],[Etmaal temperatuur °C]]&lt;stookgrens[],stookgrens[]-_34_KNMI_Stations[[#This Row],[Etmaal temperatuur °C]],0),"")</f>
        <v>0</v>
      </c>
      <c r="O11653" s="89">
        <f>_34_KNMI_Stations[[#This Row],[graaddagen]]*_34_KNMI_Stations[[#This Row],[Gewogen factor]]</f>
        <v>0</v>
      </c>
      <c r="P11653" s="89" cm="1">
        <f t="array" ref="P11653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1654" spans="1:16" x14ac:dyDescent="0.25">
      <c r="A11654">
        <v>370</v>
      </c>
      <c r="B11654" s="110">
        <v>45826</v>
      </c>
      <c r="C11654" s="89">
        <v>2.8</v>
      </c>
      <c r="D11654" s="89">
        <v>20.5</v>
      </c>
      <c r="E11654" s="96">
        <v>2608</v>
      </c>
      <c r="F11654" s="89">
        <v>0</v>
      </c>
      <c r="G11654" s="89">
        <v>1023.9</v>
      </c>
      <c r="H11654">
        <v>0.65</v>
      </c>
      <c r="I11654" t="s">
        <v>29</v>
      </c>
      <c r="J11654">
        <v>0.8</v>
      </c>
      <c r="K11654">
        <v>6</v>
      </c>
      <c r="L11654">
        <v>2025</v>
      </c>
      <c r="M11654" t="s">
        <v>353</v>
      </c>
      <c r="N11654" s="89" cm="1">
        <f t="array" ref="N11654">IF(ISNUMBER(_34_KNMI_Stations[[#This Row],[Etmaal temperatuur °C]]),IF(_34_KNMI_Stations[[#This Row],[Etmaal temperatuur °C]]&lt;stookgrens[],stookgrens[]-_34_KNMI_Stations[[#This Row],[Etmaal temperatuur °C]],0),"")</f>
        <v>0</v>
      </c>
      <c r="O11654" s="89">
        <f>_34_KNMI_Stations[[#This Row],[graaddagen]]*_34_KNMI_Stations[[#This Row],[Gewogen factor]]</f>
        <v>0</v>
      </c>
      <c r="P11654" s="89" cm="1">
        <f t="array" ref="P11654">IF(ISNUMBER(_34_KNMI_Stations[[#This Row],[Etmaal temperatuur °C]]),IF(_34_KNMI_Stations[[#This Row],[Etmaal temperatuur °C]]&gt;stookgrens[],_34_KNMI_Stations[[#This Row],[Etmaal temperatuur °C]]-stookgrens[],0),"")</f>
        <v>2.5</v>
      </c>
    </row>
    <row r="11655" spans="1:16" x14ac:dyDescent="0.25">
      <c r="A11655">
        <v>370</v>
      </c>
      <c r="B11655" s="110">
        <v>45827</v>
      </c>
      <c r="C11655" s="89">
        <v>2.7</v>
      </c>
      <c r="D11655" s="89">
        <v>20</v>
      </c>
      <c r="E11655" s="96">
        <v>2723</v>
      </c>
      <c r="F11655" s="89">
        <v>0</v>
      </c>
      <c r="G11655" s="89">
        <v>1026.2</v>
      </c>
      <c r="H11655">
        <v>0.61</v>
      </c>
      <c r="I11655" t="s">
        <v>29</v>
      </c>
      <c r="J11655">
        <v>0.8</v>
      </c>
      <c r="K11655">
        <v>6</v>
      </c>
      <c r="L11655">
        <v>2025</v>
      </c>
      <c r="M11655" t="s">
        <v>353</v>
      </c>
      <c r="N11655" s="89" cm="1">
        <f t="array" ref="N11655">IF(ISNUMBER(_34_KNMI_Stations[[#This Row],[Etmaal temperatuur °C]]),IF(_34_KNMI_Stations[[#This Row],[Etmaal temperatuur °C]]&lt;stookgrens[],stookgrens[]-_34_KNMI_Stations[[#This Row],[Etmaal temperatuur °C]],0),"")</f>
        <v>0</v>
      </c>
      <c r="O11655" s="89">
        <f>_34_KNMI_Stations[[#This Row],[graaddagen]]*_34_KNMI_Stations[[#This Row],[Gewogen factor]]</f>
        <v>0</v>
      </c>
      <c r="P11655" s="89" cm="1">
        <f t="array" ref="P11655">IF(ISNUMBER(_34_KNMI_Stations[[#This Row],[Etmaal temperatuur °C]]),IF(_34_KNMI_Stations[[#This Row],[Etmaal temperatuur °C]]&gt;stookgrens[],_34_KNMI_Stations[[#This Row],[Etmaal temperatuur °C]]-stookgrens[],0),"")</f>
        <v>2</v>
      </c>
    </row>
    <row r="11656" spans="1:16" x14ac:dyDescent="0.25">
      <c r="A11656">
        <v>370</v>
      </c>
      <c r="B11656" s="110">
        <v>45828</v>
      </c>
      <c r="C11656" s="89">
        <v>3.5</v>
      </c>
      <c r="D11656" s="89">
        <v>21</v>
      </c>
      <c r="E11656" s="96">
        <v>2822</v>
      </c>
      <c r="F11656" s="89">
        <v>0</v>
      </c>
      <c r="G11656" s="89">
        <v>1025.2</v>
      </c>
      <c r="H11656">
        <v>0.46</v>
      </c>
      <c r="I11656" t="s">
        <v>29</v>
      </c>
      <c r="J11656">
        <v>0.8</v>
      </c>
      <c r="K11656">
        <v>6</v>
      </c>
      <c r="L11656">
        <v>2025</v>
      </c>
      <c r="M11656" t="s">
        <v>353</v>
      </c>
      <c r="N11656" s="89" cm="1">
        <f t="array" ref="N11656">IF(ISNUMBER(_34_KNMI_Stations[[#This Row],[Etmaal temperatuur °C]]),IF(_34_KNMI_Stations[[#This Row],[Etmaal temperatuur °C]]&lt;stookgrens[],stookgrens[]-_34_KNMI_Stations[[#This Row],[Etmaal temperatuur °C]],0),"")</f>
        <v>0</v>
      </c>
      <c r="O11656" s="89">
        <f>_34_KNMI_Stations[[#This Row],[graaddagen]]*_34_KNMI_Stations[[#This Row],[Gewogen factor]]</f>
        <v>0</v>
      </c>
      <c r="P11656" s="89" cm="1">
        <f t="array" ref="P11656">IF(ISNUMBER(_34_KNMI_Stations[[#This Row],[Etmaal temperatuur °C]]),IF(_34_KNMI_Stations[[#This Row],[Etmaal temperatuur °C]]&gt;stookgrens[],_34_KNMI_Stations[[#This Row],[Etmaal temperatuur °C]]-stookgrens[],0),"")</f>
        <v>3</v>
      </c>
    </row>
    <row r="11657" spans="1:16" x14ac:dyDescent="0.25">
      <c r="A11657">
        <v>370</v>
      </c>
      <c r="B11657" s="110">
        <v>45829</v>
      </c>
      <c r="C11657" s="89">
        <v>2.5</v>
      </c>
      <c r="D11657" s="89">
        <v>24.5</v>
      </c>
      <c r="E11657" s="96">
        <v>2963</v>
      </c>
      <c r="F11657" s="89">
        <v>0</v>
      </c>
      <c r="G11657" s="89">
        <v>1019.8</v>
      </c>
      <c r="H11657">
        <v>0.42</v>
      </c>
      <c r="I11657" t="s">
        <v>29</v>
      </c>
      <c r="J11657">
        <v>0.8</v>
      </c>
      <c r="K11657">
        <v>6</v>
      </c>
      <c r="L11657">
        <v>2025</v>
      </c>
      <c r="M11657" t="s">
        <v>353</v>
      </c>
      <c r="N11657" s="89" cm="1">
        <f t="array" ref="N11657">IF(ISNUMBER(_34_KNMI_Stations[[#This Row],[Etmaal temperatuur °C]]),IF(_34_KNMI_Stations[[#This Row],[Etmaal temperatuur °C]]&lt;stookgrens[],stookgrens[]-_34_KNMI_Stations[[#This Row],[Etmaal temperatuur °C]],0),"")</f>
        <v>0</v>
      </c>
      <c r="O11657" s="89">
        <f>_34_KNMI_Stations[[#This Row],[graaddagen]]*_34_KNMI_Stations[[#This Row],[Gewogen factor]]</f>
        <v>0</v>
      </c>
      <c r="P11657" s="89" cm="1">
        <f t="array" ref="P11657">IF(ISNUMBER(_34_KNMI_Stations[[#This Row],[Etmaal temperatuur °C]]),IF(_34_KNMI_Stations[[#This Row],[Etmaal temperatuur °C]]&gt;stookgrens[],_34_KNMI_Stations[[#This Row],[Etmaal temperatuur °C]]-stookgrens[],0),"")</f>
        <v>6.5</v>
      </c>
    </row>
    <row r="11658" spans="1:16" x14ac:dyDescent="0.25">
      <c r="A11658">
        <v>370</v>
      </c>
      <c r="B11658" s="110">
        <v>45830</v>
      </c>
      <c r="C11658" s="89">
        <v>3.8</v>
      </c>
      <c r="D11658" s="89">
        <v>23.9</v>
      </c>
      <c r="E11658" s="96">
        <v>2024</v>
      </c>
      <c r="F11658" s="89">
        <v>-0.1</v>
      </c>
      <c r="G11658" s="89">
        <v>1013.8</v>
      </c>
      <c r="H11658">
        <v>0.52</v>
      </c>
      <c r="I11658" t="s">
        <v>29</v>
      </c>
      <c r="J11658">
        <v>0.8</v>
      </c>
      <c r="K11658">
        <v>6</v>
      </c>
      <c r="L11658">
        <v>2025</v>
      </c>
      <c r="M11658" t="s">
        <v>353</v>
      </c>
      <c r="N11658" s="89" cm="1">
        <f t="array" ref="N11658">IF(ISNUMBER(_34_KNMI_Stations[[#This Row],[Etmaal temperatuur °C]]),IF(_34_KNMI_Stations[[#This Row],[Etmaal temperatuur °C]]&lt;stookgrens[],stookgrens[]-_34_KNMI_Stations[[#This Row],[Etmaal temperatuur °C]],0),"")</f>
        <v>0</v>
      </c>
      <c r="O11658" s="89">
        <f>_34_KNMI_Stations[[#This Row],[graaddagen]]*_34_KNMI_Stations[[#This Row],[Gewogen factor]]</f>
        <v>0</v>
      </c>
      <c r="P11658" s="89" cm="1">
        <f t="array" ref="P11658">IF(ISNUMBER(_34_KNMI_Stations[[#This Row],[Etmaal temperatuur °C]]),IF(_34_KNMI_Stations[[#This Row],[Etmaal temperatuur °C]]&gt;stookgrens[],_34_KNMI_Stations[[#This Row],[Etmaal temperatuur °C]]-stookgrens[],0),"")</f>
        <v>5.8999999999999986</v>
      </c>
    </row>
    <row r="11659" spans="1:16" x14ac:dyDescent="0.25">
      <c r="A11659">
        <v>370</v>
      </c>
      <c r="B11659" s="110">
        <v>45831</v>
      </c>
      <c r="C11659" s="89">
        <v>5.8</v>
      </c>
      <c r="D11659" s="89">
        <v>18.3</v>
      </c>
      <c r="E11659" s="96">
        <v>2050</v>
      </c>
      <c r="F11659" s="89">
        <v>0.5</v>
      </c>
      <c r="G11659" s="89">
        <v>1012.7</v>
      </c>
      <c r="H11659">
        <v>0.59</v>
      </c>
      <c r="I11659" t="s">
        <v>29</v>
      </c>
      <c r="J11659">
        <v>0.8</v>
      </c>
      <c r="K11659">
        <v>6</v>
      </c>
      <c r="L11659">
        <v>2025</v>
      </c>
      <c r="M11659" t="s">
        <v>354</v>
      </c>
      <c r="N11659" s="89" cm="1">
        <f t="array" ref="N11659">IF(ISNUMBER(_34_KNMI_Stations[[#This Row],[Etmaal temperatuur °C]]),IF(_34_KNMI_Stations[[#This Row],[Etmaal temperatuur °C]]&lt;stookgrens[],stookgrens[]-_34_KNMI_Stations[[#This Row],[Etmaal temperatuur °C]],0),"")</f>
        <v>0</v>
      </c>
      <c r="O11659" s="89">
        <f>_34_KNMI_Stations[[#This Row],[graaddagen]]*_34_KNMI_Stations[[#This Row],[Gewogen factor]]</f>
        <v>0</v>
      </c>
      <c r="P11659" s="89" cm="1">
        <f t="array" ref="P11659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1660" spans="1:16" x14ac:dyDescent="0.25">
      <c r="A11660">
        <v>370</v>
      </c>
      <c r="B11660" s="110">
        <v>45832</v>
      </c>
      <c r="C11660" s="89">
        <v>5.9</v>
      </c>
      <c r="D11660" s="89">
        <v>18.600000000000001</v>
      </c>
      <c r="E11660" s="96">
        <v>1739</v>
      </c>
      <c r="F11660" s="89">
        <v>0.3</v>
      </c>
      <c r="G11660" s="89">
        <v>1013.1</v>
      </c>
      <c r="H11660">
        <v>0.68</v>
      </c>
      <c r="I11660" t="s">
        <v>29</v>
      </c>
      <c r="J11660">
        <v>0.8</v>
      </c>
      <c r="K11660">
        <v>6</v>
      </c>
      <c r="L11660">
        <v>2025</v>
      </c>
      <c r="M11660" t="s">
        <v>354</v>
      </c>
      <c r="N11660" s="89" cm="1">
        <f t="array" ref="N11660">IF(ISNUMBER(_34_KNMI_Stations[[#This Row],[Etmaal temperatuur °C]]),IF(_34_KNMI_Stations[[#This Row],[Etmaal temperatuur °C]]&lt;stookgrens[],stookgrens[]-_34_KNMI_Stations[[#This Row],[Etmaal temperatuur °C]],0),"")</f>
        <v>0</v>
      </c>
      <c r="O11660" s="89">
        <f>_34_KNMI_Stations[[#This Row],[graaddagen]]*_34_KNMI_Stations[[#This Row],[Gewogen factor]]</f>
        <v>0</v>
      </c>
      <c r="P11660" s="89" cm="1">
        <f t="array" ref="P11660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1661" spans="1:16" x14ac:dyDescent="0.25">
      <c r="A11661">
        <v>370</v>
      </c>
      <c r="B11661" s="110">
        <v>45833</v>
      </c>
      <c r="C11661" s="89">
        <v>3.2</v>
      </c>
      <c r="D11661" s="89">
        <v>22.5</v>
      </c>
      <c r="E11661" s="96">
        <v>2561</v>
      </c>
      <c r="F11661" s="89">
        <v>0</v>
      </c>
      <c r="G11661" s="89">
        <v>1012.2</v>
      </c>
      <c r="H11661">
        <v>0.64</v>
      </c>
      <c r="I11661" t="s">
        <v>29</v>
      </c>
      <c r="J11661">
        <v>0.8</v>
      </c>
      <c r="K11661">
        <v>6</v>
      </c>
      <c r="L11661">
        <v>2025</v>
      </c>
      <c r="M11661" t="s">
        <v>354</v>
      </c>
      <c r="N11661" s="89" cm="1">
        <f t="array" ref="N11661">IF(ISNUMBER(_34_KNMI_Stations[[#This Row],[Etmaal temperatuur °C]]),IF(_34_KNMI_Stations[[#This Row],[Etmaal temperatuur °C]]&lt;stookgrens[],stookgrens[]-_34_KNMI_Stations[[#This Row],[Etmaal temperatuur °C]],0),"")</f>
        <v>0</v>
      </c>
      <c r="O11661" s="89">
        <f>_34_KNMI_Stations[[#This Row],[graaddagen]]*_34_KNMI_Stations[[#This Row],[Gewogen factor]]</f>
        <v>0</v>
      </c>
      <c r="P11661" s="89" cm="1">
        <f t="array" ref="P11661">IF(ISNUMBER(_34_KNMI_Stations[[#This Row],[Etmaal temperatuur °C]]),IF(_34_KNMI_Stations[[#This Row],[Etmaal temperatuur °C]]&gt;stookgrens[],_34_KNMI_Stations[[#This Row],[Etmaal temperatuur °C]]-stookgrens[],0),"")</f>
        <v>4.5</v>
      </c>
    </row>
    <row r="11662" spans="1:16" x14ac:dyDescent="0.25">
      <c r="A11662">
        <v>370</v>
      </c>
      <c r="B11662" s="110">
        <v>45834</v>
      </c>
      <c r="C11662" s="89">
        <v>5</v>
      </c>
      <c r="D11662" s="89">
        <v>20.6</v>
      </c>
      <c r="E11662" s="96">
        <v>1198</v>
      </c>
      <c r="F11662" s="89">
        <v>5.4</v>
      </c>
      <c r="G11662" s="89">
        <v>1013.1</v>
      </c>
      <c r="H11662">
        <v>0.77</v>
      </c>
      <c r="I11662" t="s">
        <v>29</v>
      </c>
      <c r="J11662">
        <v>0.8</v>
      </c>
      <c r="K11662">
        <v>6</v>
      </c>
      <c r="L11662">
        <v>2025</v>
      </c>
      <c r="M11662" t="s">
        <v>354</v>
      </c>
      <c r="N11662" s="89" cm="1">
        <f t="array" ref="N11662">IF(ISNUMBER(_34_KNMI_Stations[[#This Row],[Etmaal temperatuur °C]]),IF(_34_KNMI_Stations[[#This Row],[Etmaal temperatuur °C]]&lt;stookgrens[],stookgrens[]-_34_KNMI_Stations[[#This Row],[Etmaal temperatuur °C]],0),"")</f>
        <v>0</v>
      </c>
      <c r="O11662" s="89">
        <f>_34_KNMI_Stations[[#This Row],[graaddagen]]*_34_KNMI_Stations[[#This Row],[Gewogen factor]]</f>
        <v>0</v>
      </c>
      <c r="P11662" s="89" cm="1">
        <f t="array" ref="P11662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11663" spans="1:16" x14ac:dyDescent="0.25">
      <c r="A11663">
        <v>370</v>
      </c>
      <c r="B11663" s="110">
        <v>45835</v>
      </c>
      <c r="C11663" s="89">
        <v>3.5</v>
      </c>
      <c r="D11663" s="89">
        <v>19.3</v>
      </c>
      <c r="E11663" s="96">
        <v>1782</v>
      </c>
      <c r="F11663" s="89">
        <v>1</v>
      </c>
      <c r="G11663" s="89">
        <v>1021.8</v>
      </c>
      <c r="H11663">
        <v>0.7</v>
      </c>
      <c r="I11663" t="s">
        <v>29</v>
      </c>
      <c r="J11663">
        <v>0.8</v>
      </c>
      <c r="K11663">
        <v>6</v>
      </c>
      <c r="L11663">
        <v>2025</v>
      </c>
      <c r="M11663" t="s">
        <v>354</v>
      </c>
      <c r="N11663" s="89" cm="1">
        <f t="array" ref="N11663">IF(ISNUMBER(_34_KNMI_Stations[[#This Row],[Etmaal temperatuur °C]]),IF(_34_KNMI_Stations[[#This Row],[Etmaal temperatuur °C]]&lt;stookgrens[],stookgrens[]-_34_KNMI_Stations[[#This Row],[Etmaal temperatuur °C]],0),"")</f>
        <v>0</v>
      </c>
      <c r="O11663" s="89">
        <f>_34_KNMI_Stations[[#This Row],[graaddagen]]*_34_KNMI_Stations[[#This Row],[Gewogen factor]]</f>
        <v>0</v>
      </c>
      <c r="P11663" s="89" cm="1">
        <f t="array" ref="P11663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1664" spans="1:16" x14ac:dyDescent="0.25">
      <c r="A11664">
        <v>370</v>
      </c>
      <c r="B11664" s="110">
        <v>45836</v>
      </c>
      <c r="C11664" s="89">
        <v>4.3</v>
      </c>
      <c r="D11664" s="89">
        <v>22.3</v>
      </c>
      <c r="E11664" s="96">
        <v>2220</v>
      </c>
      <c r="F11664" s="89">
        <v>0</v>
      </c>
      <c r="G11664" s="89">
        <v>1024.0999999999999</v>
      </c>
      <c r="H11664">
        <v>0.72</v>
      </c>
      <c r="I11664" t="s">
        <v>29</v>
      </c>
      <c r="J11664">
        <v>0.8</v>
      </c>
      <c r="K11664">
        <v>6</v>
      </c>
      <c r="L11664">
        <v>2025</v>
      </c>
      <c r="M11664" t="s">
        <v>354</v>
      </c>
      <c r="N11664" s="89" cm="1">
        <f t="array" ref="N11664">IF(ISNUMBER(_34_KNMI_Stations[[#This Row],[Etmaal temperatuur °C]]),IF(_34_KNMI_Stations[[#This Row],[Etmaal temperatuur °C]]&lt;stookgrens[],stookgrens[]-_34_KNMI_Stations[[#This Row],[Etmaal temperatuur °C]],0),"")</f>
        <v>0</v>
      </c>
      <c r="O11664" s="89">
        <f>_34_KNMI_Stations[[#This Row],[graaddagen]]*_34_KNMI_Stations[[#This Row],[Gewogen factor]]</f>
        <v>0</v>
      </c>
      <c r="P11664" s="89" cm="1">
        <f t="array" ref="P11664">IF(ISNUMBER(_34_KNMI_Stations[[#This Row],[Etmaal temperatuur °C]]),IF(_34_KNMI_Stations[[#This Row],[Etmaal temperatuur °C]]&gt;stookgrens[],_34_KNMI_Stations[[#This Row],[Etmaal temperatuur °C]]-stookgrens[],0),"")</f>
        <v>4.3000000000000007</v>
      </c>
    </row>
    <row r="11665" spans="1:16" x14ac:dyDescent="0.25">
      <c r="A11665">
        <v>370</v>
      </c>
      <c r="B11665" s="110">
        <v>45837</v>
      </c>
      <c r="C11665" s="89">
        <v>3</v>
      </c>
      <c r="D11665" s="89">
        <v>23.3</v>
      </c>
      <c r="E11665" s="96">
        <v>2778</v>
      </c>
      <c r="F11665" s="89">
        <v>0</v>
      </c>
      <c r="G11665" s="89">
        <v>1023.8</v>
      </c>
      <c r="H11665">
        <v>0.69</v>
      </c>
      <c r="I11665" t="s">
        <v>29</v>
      </c>
      <c r="J11665">
        <v>0.8</v>
      </c>
      <c r="K11665">
        <v>6</v>
      </c>
      <c r="L11665">
        <v>2025</v>
      </c>
      <c r="M11665" t="s">
        <v>354</v>
      </c>
      <c r="N11665" s="89" cm="1">
        <f t="array" ref="N11665">IF(ISNUMBER(_34_KNMI_Stations[[#This Row],[Etmaal temperatuur °C]]),IF(_34_KNMI_Stations[[#This Row],[Etmaal temperatuur °C]]&lt;stookgrens[],stookgrens[]-_34_KNMI_Stations[[#This Row],[Etmaal temperatuur °C]],0),"")</f>
        <v>0</v>
      </c>
      <c r="O11665" s="89">
        <f>_34_KNMI_Stations[[#This Row],[graaddagen]]*_34_KNMI_Stations[[#This Row],[Gewogen factor]]</f>
        <v>0</v>
      </c>
      <c r="P11665" s="89" cm="1">
        <f t="array" ref="P11665">IF(ISNUMBER(_34_KNMI_Stations[[#This Row],[Etmaal temperatuur °C]]),IF(_34_KNMI_Stations[[#This Row],[Etmaal temperatuur °C]]&gt;stookgrens[],_34_KNMI_Stations[[#This Row],[Etmaal temperatuur °C]]-stookgrens[],0),"")</f>
        <v>5.3000000000000007</v>
      </c>
    </row>
    <row r="11666" spans="1:16" x14ac:dyDescent="0.25">
      <c r="A11666">
        <v>370</v>
      </c>
      <c r="B11666" s="110">
        <v>45838</v>
      </c>
      <c r="C11666" s="89">
        <v>3</v>
      </c>
      <c r="D11666" s="89">
        <v>25.4</v>
      </c>
      <c r="E11666" s="96">
        <v>2937</v>
      </c>
      <c r="F11666" s="89">
        <v>0</v>
      </c>
      <c r="G11666" s="89">
        <v>1019.1</v>
      </c>
      <c r="H11666">
        <v>0.55000000000000004</v>
      </c>
      <c r="I11666" t="s">
        <v>29</v>
      </c>
      <c r="J11666">
        <v>0.8</v>
      </c>
      <c r="K11666">
        <v>6</v>
      </c>
      <c r="L11666">
        <v>2025</v>
      </c>
      <c r="M11666" t="s">
        <v>355</v>
      </c>
      <c r="N11666" s="89" cm="1">
        <f t="array" ref="N11666">IF(ISNUMBER(_34_KNMI_Stations[[#This Row],[Etmaal temperatuur °C]]),IF(_34_KNMI_Stations[[#This Row],[Etmaal temperatuur °C]]&lt;stookgrens[],stookgrens[]-_34_KNMI_Stations[[#This Row],[Etmaal temperatuur °C]],0),"")</f>
        <v>0</v>
      </c>
      <c r="O11666" s="89">
        <f>_34_KNMI_Stations[[#This Row],[graaddagen]]*_34_KNMI_Stations[[#This Row],[Gewogen factor]]</f>
        <v>0</v>
      </c>
      <c r="P11666" s="89" cm="1">
        <f t="array" ref="P11666">IF(ISNUMBER(_34_KNMI_Stations[[#This Row],[Etmaal temperatuur °C]]),IF(_34_KNMI_Stations[[#This Row],[Etmaal temperatuur °C]]&gt;stookgrens[],_34_KNMI_Stations[[#This Row],[Etmaal temperatuur °C]]-stookgrens[],0),"")</f>
        <v>7.3999999999999986</v>
      </c>
    </row>
    <row r="11667" spans="1:16" x14ac:dyDescent="0.25">
      <c r="A11667">
        <v>370</v>
      </c>
      <c r="B11667" s="110">
        <v>45839</v>
      </c>
      <c r="C11667" s="89">
        <v>2</v>
      </c>
      <c r="D11667" s="89">
        <v>29</v>
      </c>
      <c r="E11667" s="96">
        <v>2813</v>
      </c>
      <c r="F11667" s="89">
        <v>0</v>
      </c>
      <c r="G11667" s="89">
        <v>1014.6</v>
      </c>
      <c r="H11667">
        <v>0.45</v>
      </c>
      <c r="I11667" t="s">
        <v>29</v>
      </c>
      <c r="J11667">
        <v>0.8</v>
      </c>
      <c r="K11667">
        <v>7</v>
      </c>
      <c r="L11667">
        <v>2025</v>
      </c>
      <c r="M11667" t="s">
        <v>355</v>
      </c>
      <c r="N11667" s="89" cm="1">
        <f t="array" ref="N11667">IF(ISNUMBER(_34_KNMI_Stations[[#This Row],[Etmaal temperatuur °C]]),IF(_34_KNMI_Stations[[#This Row],[Etmaal temperatuur °C]]&lt;stookgrens[],stookgrens[]-_34_KNMI_Stations[[#This Row],[Etmaal temperatuur °C]],0),"")</f>
        <v>0</v>
      </c>
      <c r="O11667" s="89">
        <f>_34_KNMI_Stations[[#This Row],[graaddagen]]*_34_KNMI_Stations[[#This Row],[Gewogen factor]]</f>
        <v>0</v>
      </c>
      <c r="P11667" s="89" cm="1">
        <f t="array" ref="P11667">IF(ISNUMBER(_34_KNMI_Stations[[#This Row],[Etmaal temperatuur °C]]),IF(_34_KNMI_Stations[[#This Row],[Etmaal temperatuur °C]]&gt;stookgrens[],_34_KNMI_Stations[[#This Row],[Etmaal temperatuur °C]]-stookgrens[],0),"")</f>
        <v>11</v>
      </c>
    </row>
    <row r="11668" spans="1:16" x14ac:dyDescent="0.25">
      <c r="A11668">
        <v>370</v>
      </c>
      <c r="B11668" s="110">
        <v>45840</v>
      </c>
      <c r="C11668" s="89">
        <v>3</v>
      </c>
      <c r="D11668" s="89">
        <v>25.1</v>
      </c>
      <c r="E11668" s="96">
        <v>2511</v>
      </c>
      <c r="F11668" s="89">
        <v>1.4</v>
      </c>
      <c r="G11668" s="89">
        <v>1015.2</v>
      </c>
      <c r="H11668">
        <v>0.63</v>
      </c>
      <c r="I11668" t="s">
        <v>29</v>
      </c>
      <c r="J11668">
        <v>0.8</v>
      </c>
      <c r="K11668">
        <v>7</v>
      </c>
      <c r="L11668">
        <v>2025</v>
      </c>
      <c r="M11668" t="s">
        <v>355</v>
      </c>
      <c r="N11668" s="89" cm="1">
        <f t="array" ref="N11668">IF(ISNUMBER(_34_KNMI_Stations[[#This Row],[Etmaal temperatuur °C]]),IF(_34_KNMI_Stations[[#This Row],[Etmaal temperatuur °C]]&lt;stookgrens[],stookgrens[]-_34_KNMI_Stations[[#This Row],[Etmaal temperatuur °C]],0),"")</f>
        <v>0</v>
      </c>
      <c r="O11668" s="89">
        <f>_34_KNMI_Stations[[#This Row],[graaddagen]]*_34_KNMI_Stations[[#This Row],[Gewogen factor]]</f>
        <v>0</v>
      </c>
      <c r="P11668" s="89" cm="1">
        <f t="array" ref="P11668">IF(ISNUMBER(_34_KNMI_Stations[[#This Row],[Etmaal temperatuur °C]]),IF(_34_KNMI_Stations[[#This Row],[Etmaal temperatuur °C]]&gt;stookgrens[],_34_KNMI_Stations[[#This Row],[Etmaal temperatuur °C]]-stookgrens[],0),"")</f>
        <v>7.1000000000000014</v>
      </c>
    </row>
    <row r="11669" spans="1:16" x14ac:dyDescent="0.25">
      <c r="A11669">
        <v>370</v>
      </c>
      <c r="B11669" s="110">
        <v>45841</v>
      </c>
      <c r="C11669" s="89">
        <v>3.2</v>
      </c>
      <c r="D11669" s="89">
        <v>18</v>
      </c>
      <c r="E11669" s="96">
        <v>2773</v>
      </c>
      <c r="F11669" s="89">
        <v>0</v>
      </c>
      <c r="G11669" s="89">
        <v>1026.3</v>
      </c>
      <c r="H11669">
        <v>0.61</v>
      </c>
      <c r="I11669" t="s">
        <v>29</v>
      </c>
      <c r="J11669">
        <v>0.8</v>
      </c>
      <c r="K11669">
        <v>7</v>
      </c>
      <c r="L11669">
        <v>2025</v>
      </c>
      <c r="M11669" t="s">
        <v>355</v>
      </c>
      <c r="N11669" s="89" cm="1">
        <f t="array" ref="N11669">IF(ISNUMBER(_34_KNMI_Stations[[#This Row],[Etmaal temperatuur °C]]),IF(_34_KNMI_Stations[[#This Row],[Etmaal temperatuur °C]]&lt;stookgrens[],stookgrens[]-_34_KNMI_Stations[[#This Row],[Etmaal temperatuur °C]],0),"")</f>
        <v>0</v>
      </c>
      <c r="O11669" s="89">
        <f>_34_KNMI_Stations[[#This Row],[graaddagen]]*_34_KNMI_Stations[[#This Row],[Gewogen factor]]</f>
        <v>0</v>
      </c>
      <c r="P11669" s="89" cm="1">
        <f t="array" ref="P116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70" spans="1:16" x14ac:dyDescent="0.25">
      <c r="A11670">
        <v>370</v>
      </c>
      <c r="B11670" s="110">
        <v>45842</v>
      </c>
      <c r="C11670" s="89">
        <v>1.9</v>
      </c>
      <c r="D11670" s="89">
        <v>18.7</v>
      </c>
      <c r="E11670" s="96">
        <v>2640</v>
      </c>
      <c r="F11670" s="89">
        <v>0</v>
      </c>
      <c r="G11670" s="89">
        <v>1025.8</v>
      </c>
      <c r="H11670">
        <v>0.56000000000000005</v>
      </c>
      <c r="I11670" t="s">
        <v>29</v>
      </c>
      <c r="J11670">
        <v>0.8</v>
      </c>
      <c r="K11670">
        <v>7</v>
      </c>
      <c r="L11670">
        <v>2025</v>
      </c>
      <c r="M11670" t="s">
        <v>355</v>
      </c>
      <c r="N11670" s="89" cm="1">
        <f t="array" ref="N11670">IF(ISNUMBER(_34_KNMI_Stations[[#This Row],[Etmaal temperatuur °C]]),IF(_34_KNMI_Stations[[#This Row],[Etmaal temperatuur °C]]&lt;stookgrens[],stookgrens[]-_34_KNMI_Stations[[#This Row],[Etmaal temperatuur °C]],0),"")</f>
        <v>0</v>
      </c>
      <c r="O11670" s="89">
        <f>_34_KNMI_Stations[[#This Row],[graaddagen]]*_34_KNMI_Stations[[#This Row],[Gewogen factor]]</f>
        <v>0</v>
      </c>
      <c r="P11670" s="89" cm="1">
        <f t="array" ref="P11670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1671" spans="1:16" x14ac:dyDescent="0.25">
      <c r="A11671">
        <v>370</v>
      </c>
      <c r="B11671" s="110">
        <v>45843</v>
      </c>
      <c r="C11671" s="89">
        <v>5</v>
      </c>
      <c r="D11671" s="89">
        <v>19.600000000000001</v>
      </c>
      <c r="E11671" s="96">
        <v>1540</v>
      </c>
      <c r="F11671" s="89">
        <v>-0.1</v>
      </c>
      <c r="G11671" s="89">
        <v>1015.7</v>
      </c>
      <c r="H11671">
        <v>0.56999999999999995</v>
      </c>
      <c r="I11671" t="s">
        <v>29</v>
      </c>
      <c r="J11671">
        <v>0.8</v>
      </c>
      <c r="K11671">
        <v>7</v>
      </c>
      <c r="L11671">
        <v>2025</v>
      </c>
      <c r="M11671" t="s">
        <v>355</v>
      </c>
      <c r="N11671" s="89" cm="1">
        <f t="array" ref="N11671">IF(ISNUMBER(_34_KNMI_Stations[[#This Row],[Etmaal temperatuur °C]]),IF(_34_KNMI_Stations[[#This Row],[Etmaal temperatuur °C]]&lt;stookgrens[],stookgrens[]-_34_KNMI_Stations[[#This Row],[Etmaal temperatuur °C]],0),"")</f>
        <v>0</v>
      </c>
      <c r="O11671" s="89">
        <f>_34_KNMI_Stations[[#This Row],[graaddagen]]*_34_KNMI_Stations[[#This Row],[Gewogen factor]]</f>
        <v>0</v>
      </c>
      <c r="P11671" s="89" cm="1">
        <f t="array" ref="P11671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1672" spans="1:16" x14ac:dyDescent="0.25">
      <c r="A11672">
        <v>370</v>
      </c>
      <c r="B11672" s="110">
        <v>45844</v>
      </c>
      <c r="C11672" s="89">
        <v>3.6</v>
      </c>
      <c r="D11672" s="89">
        <v>17</v>
      </c>
      <c r="E11672" s="96">
        <v>496</v>
      </c>
      <c r="F11672" s="89">
        <v>8.6999999999999993</v>
      </c>
      <c r="G11672" s="89">
        <v>1006.8</v>
      </c>
      <c r="H11672">
        <v>0.89</v>
      </c>
      <c r="I11672" t="s">
        <v>29</v>
      </c>
      <c r="J11672">
        <v>0.8</v>
      </c>
      <c r="K11672">
        <v>7</v>
      </c>
      <c r="L11672">
        <v>2025</v>
      </c>
      <c r="M11672" t="s">
        <v>355</v>
      </c>
      <c r="N11672" s="89" cm="1">
        <f t="array" ref="N11672">IF(ISNUMBER(_34_KNMI_Stations[[#This Row],[Etmaal temperatuur °C]]),IF(_34_KNMI_Stations[[#This Row],[Etmaal temperatuur °C]]&lt;stookgrens[],stookgrens[]-_34_KNMI_Stations[[#This Row],[Etmaal temperatuur °C]],0),"")</f>
        <v>1</v>
      </c>
      <c r="O11672" s="89">
        <f>_34_KNMI_Stations[[#This Row],[graaddagen]]*_34_KNMI_Stations[[#This Row],[Gewogen factor]]</f>
        <v>0.8</v>
      </c>
      <c r="P11672" s="89" cm="1">
        <f t="array" ref="P116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73" spans="1:16" x14ac:dyDescent="0.25">
      <c r="A11673">
        <v>370</v>
      </c>
      <c r="B11673" s="110">
        <v>45845</v>
      </c>
      <c r="C11673" s="89">
        <v>4.5</v>
      </c>
      <c r="D11673" s="89">
        <v>16.600000000000001</v>
      </c>
      <c r="E11673" s="96">
        <v>1971</v>
      </c>
      <c r="F11673" s="89">
        <v>-0.1</v>
      </c>
      <c r="G11673" s="89">
        <v>1007</v>
      </c>
      <c r="H11673">
        <v>0.73</v>
      </c>
      <c r="I11673" t="s">
        <v>29</v>
      </c>
      <c r="J11673">
        <v>0.8</v>
      </c>
      <c r="K11673">
        <v>7</v>
      </c>
      <c r="L11673">
        <v>2025</v>
      </c>
      <c r="M11673" t="s">
        <v>356</v>
      </c>
      <c r="N11673" s="89" cm="1">
        <f t="array" ref="N11673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11673" s="89">
        <f>_34_KNMI_Stations[[#This Row],[graaddagen]]*_34_KNMI_Stations[[#This Row],[Gewogen factor]]</f>
        <v>1.119999999999999</v>
      </c>
      <c r="P11673" s="89" cm="1">
        <f t="array" ref="P116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74" spans="1:16" x14ac:dyDescent="0.25">
      <c r="A11674">
        <v>370</v>
      </c>
      <c r="B11674" s="110">
        <v>45846</v>
      </c>
      <c r="C11674" s="89">
        <v>3.3</v>
      </c>
      <c r="D11674" s="89">
        <v>14.8</v>
      </c>
      <c r="E11674" s="96">
        <v>1520</v>
      </c>
      <c r="F11674" s="89">
        <v>4.9000000000000004</v>
      </c>
      <c r="G11674" s="89">
        <v>1015.2</v>
      </c>
      <c r="H11674">
        <v>0.77</v>
      </c>
      <c r="I11674" t="s">
        <v>29</v>
      </c>
      <c r="J11674">
        <v>0.8</v>
      </c>
      <c r="K11674">
        <v>7</v>
      </c>
      <c r="L11674">
        <v>2025</v>
      </c>
      <c r="M11674" t="s">
        <v>356</v>
      </c>
      <c r="N11674" s="89" cm="1">
        <f t="array" ref="N11674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1674" s="89">
        <f>_34_KNMI_Stations[[#This Row],[graaddagen]]*_34_KNMI_Stations[[#This Row],[Gewogen factor]]</f>
        <v>2.5599999999999996</v>
      </c>
      <c r="P11674" s="89" cm="1">
        <f t="array" ref="P116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75" spans="1:16" x14ac:dyDescent="0.25">
      <c r="A11675">
        <v>370</v>
      </c>
      <c r="B11675" s="110">
        <v>45847</v>
      </c>
      <c r="C11675" s="89">
        <v>2.2999999999999998</v>
      </c>
      <c r="D11675" s="89">
        <v>17.8</v>
      </c>
      <c r="E11675" s="96">
        <v>2647</v>
      </c>
      <c r="F11675" s="89">
        <v>0</v>
      </c>
      <c r="G11675" s="89">
        <v>1021.2</v>
      </c>
      <c r="H11675">
        <v>0.65</v>
      </c>
      <c r="I11675" t="s">
        <v>29</v>
      </c>
      <c r="J11675">
        <v>0.8</v>
      </c>
      <c r="K11675">
        <v>7</v>
      </c>
      <c r="L11675">
        <v>2025</v>
      </c>
      <c r="M11675" t="s">
        <v>356</v>
      </c>
      <c r="N11675" s="89" cm="1">
        <f t="array" ref="N11675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1675" s="89">
        <f>_34_KNMI_Stations[[#This Row],[graaddagen]]*_34_KNMI_Stations[[#This Row],[Gewogen factor]]</f>
        <v>0.15999999999999945</v>
      </c>
      <c r="P11675" s="89" cm="1">
        <f t="array" ref="P116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76" spans="1:16" x14ac:dyDescent="0.25">
      <c r="A11676">
        <v>370</v>
      </c>
      <c r="B11676" s="110">
        <v>45848</v>
      </c>
      <c r="C11676" s="89">
        <v>2.5</v>
      </c>
      <c r="D11676" s="89">
        <v>19.600000000000001</v>
      </c>
      <c r="E11676" s="96">
        <v>2377</v>
      </c>
      <c r="F11676" s="89">
        <v>0</v>
      </c>
      <c r="G11676" s="89">
        <v>1022.1</v>
      </c>
      <c r="H11676">
        <v>0.65</v>
      </c>
      <c r="I11676" t="s">
        <v>29</v>
      </c>
      <c r="J11676">
        <v>0.8</v>
      </c>
      <c r="K11676">
        <v>7</v>
      </c>
      <c r="L11676">
        <v>2025</v>
      </c>
      <c r="M11676" t="s">
        <v>356</v>
      </c>
      <c r="N11676" s="89" cm="1">
        <f t="array" ref="N11676">IF(ISNUMBER(_34_KNMI_Stations[[#This Row],[Etmaal temperatuur °C]]),IF(_34_KNMI_Stations[[#This Row],[Etmaal temperatuur °C]]&lt;stookgrens[],stookgrens[]-_34_KNMI_Stations[[#This Row],[Etmaal temperatuur °C]],0),"")</f>
        <v>0</v>
      </c>
      <c r="O11676" s="89">
        <f>_34_KNMI_Stations[[#This Row],[graaddagen]]*_34_KNMI_Stations[[#This Row],[Gewogen factor]]</f>
        <v>0</v>
      </c>
      <c r="P11676" s="89" cm="1">
        <f t="array" ref="P11676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1677" spans="1:16" x14ac:dyDescent="0.25">
      <c r="A11677">
        <v>370</v>
      </c>
      <c r="B11677" s="110">
        <v>45849</v>
      </c>
      <c r="C11677" s="89">
        <v>3</v>
      </c>
      <c r="D11677" s="89">
        <v>19.7</v>
      </c>
      <c r="E11677" s="96">
        <v>2017</v>
      </c>
      <c r="F11677" s="89">
        <v>0</v>
      </c>
      <c r="G11677" s="89">
        <v>1019.9</v>
      </c>
      <c r="H11677">
        <v>0.7</v>
      </c>
      <c r="I11677" t="s">
        <v>29</v>
      </c>
      <c r="J11677">
        <v>0.8</v>
      </c>
      <c r="K11677">
        <v>7</v>
      </c>
      <c r="L11677">
        <v>2025</v>
      </c>
      <c r="M11677" t="s">
        <v>356</v>
      </c>
      <c r="N11677" s="89" cm="1">
        <f t="array" ref="N11677">IF(ISNUMBER(_34_KNMI_Stations[[#This Row],[Etmaal temperatuur °C]]),IF(_34_KNMI_Stations[[#This Row],[Etmaal temperatuur °C]]&lt;stookgrens[],stookgrens[]-_34_KNMI_Stations[[#This Row],[Etmaal temperatuur °C]],0),"")</f>
        <v>0</v>
      </c>
      <c r="O11677" s="89">
        <f>_34_KNMI_Stations[[#This Row],[graaddagen]]*_34_KNMI_Stations[[#This Row],[Gewogen factor]]</f>
        <v>0</v>
      </c>
      <c r="P11677" s="89" cm="1">
        <f t="array" ref="P11677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1678" spans="1:16" x14ac:dyDescent="0.25">
      <c r="A11678">
        <v>370</v>
      </c>
      <c r="B11678" s="110">
        <v>45850</v>
      </c>
      <c r="C11678" s="89">
        <v>3</v>
      </c>
      <c r="D11678" s="89">
        <v>20.3</v>
      </c>
      <c r="E11678" s="96">
        <v>2250</v>
      </c>
      <c r="F11678" s="89">
        <v>0</v>
      </c>
      <c r="G11678" s="89">
        <v>1014.8</v>
      </c>
      <c r="H11678">
        <v>0.68</v>
      </c>
      <c r="I11678" t="s">
        <v>29</v>
      </c>
      <c r="J11678">
        <v>0.8</v>
      </c>
      <c r="K11678">
        <v>7</v>
      </c>
      <c r="L11678">
        <v>2025</v>
      </c>
      <c r="M11678" t="s">
        <v>356</v>
      </c>
      <c r="N11678" s="89" cm="1">
        <f t="array" ref="N11678">IF(ISNUMBER(_34_KNMI_Stations[[#This Row],[Etmaal temperatuur °C]]),IF(_34_KNMI_Stations[[#This Row],[Etmaal temperatuur °C]]&lt;stookgrens[],stookgrens[]-_34_KNMI_Stations[[#This Row],[Etmaal temperatuur °C]],0),"")</f>
        <v>0</v>
      </c>
      <c r="O11678" s="89">
        <f>_34_KNMI_Stations[[#This Row],[graaddagen]]*_34_KNMI_Stations[[#This Row],[Gewogen factor]]</f>
        <v>0</v>
      </c>
      <c r="P11678" s="89" cm="1">
        <f t="array" ref="P11678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11679" spans="1:16" x14ac:dyDescent="0.25">
      <c r="A11679">
        <v>370</v>
      </c>
      <c r="B11679" s="110">
        <v>45851</v>
      </c>
      <c r="C11679" s="89">
        <v>1.9</v>
      </c>
      <c r="D11679" s="89">
        <v>19.8</v>
      </c>
      <c r="E11679" s="96">
        <v>1450</v>
      </c>
      <c r="F11679" s="89">
        <v>-0.1</v>
      </c>
      <c r="G11679" s="89">
        <v>1011.4</v>
      </c>
      <c r="H11679">
        <v>0.78</v>
      </c>
      <c r="I11679" t="s">
        <v>29</v>
      </c>
      <c r="J11679">
        <v>0.8</v>
      </c>
      <c r="K11679">
        <v>7</v>
      </c>
      <c r="L11679">
        <v>2025</v>
      </c>
      <c r="M11679" t="s">
        <v>356</v>
      </c>
      <c r="N11679" s="89" cm="1">
        <f t="array" ref="N11679">IF(ISNUMBER(_34_KNMI_Stations[[#This Row],[Etmaal temperatuur °C]]),IF(_34_KNMI_Stations[[#This Row],[Etmaal temperatuur °C]]&lt;stookgrens[],stookgrens[]-_34_KNMI_Stations[[#This Row],[Etmaal temperatuur °C]],0),"")</f>
        <v>0</v>
      </c>
      <c r="O11679" s="89">
        <f>_34_KNMI_Stations[[#This Row],[graaddagen]]*_34_KNMI_Stations[[#This Row],[Gewogen factor]]</f>
        <v>0</v>
      </c>
      <c r="P11679" s="89" cm="1">
        <f t="array" ref="P11679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11680" spans="1:16" x14ac:dyDescent="0.25">
      <c r="A11680">
        <v>370</v>
      </c>
      <c r="B11680" s="110">
        <v>45852</v>
      </c>
      <c r="C11680" s="89">
        <v>3</v>
      </c>
      <c r="D11680" s="89">
        <v>20.6</v>
      </c>
      <c r="E11680" s="96">
        <v>1811</v>
      </c>
      <c r="F11680" s="89">
        <v>0.1</v>
      </c>
      <c r="G11680" s="89">
        <v>1014.4</v>
      </c>
      <c r="H11680">
        <v>0.69</v>
      </c>
      <c r="I11680" t="s">
        <v>29</v>
      </c>
      <c r="J11680">
        <v>0.8</v>
      </c>
      <c r="K11680">
        <v>7</v>
      </c>
      <c r="L11680">
        <v>2025</v>
      </c>
      <c r="M11680" t="s">
        <v>357</v>
      </c>
      <c r="N11680" s="89" cm="1">
        <f t="array" ref="N11680">IF(ISNUMBER(_34_KNMI_Stations[[#This Row],[Etmaal temperatuur °C]]),IF(_34_KNMI_Stations[[#This Row],[Etmaal temperatuur °C]]&lt;stookgrens[],stookgrens[]-_34_KNMI_Stations[[#This Row],[Etmaal temperatuur °C]],0),"")</f>
        <v>0</v>
      </c>
      <c r="O11680" s="89">
        <f>_34_KNMI_Stations[[#This Row],[graaddagen]]*_34_KNMI_Stations[[#This Row],[Gewogen factor]]</f>
        <v>0</v>
      </c>
      <c r="P11680" s="89" cm="1">
        <f t="array" ref="P11680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11681" spans="1:16" x14ac:dyDescent="0.25">
      <c r="A11681">
        <v>370</v>
      </c>
      <c r="B11681" s="110">
        <v>45853</v>
      </c>
      <c r="C11681" s="89">
        <v>3.9</v>
      </c>
      <c r="D11681" s="89">
        <v>19.399999999999999</v>
      </c>
      <c r="E11681" s="96">
        <v>1771</v>
      </c>
      <c r="F11681" s="89">
        <v>-0.1</v>
      </c>
      <c r="G11681" s="89">
        <v>1017.3</v>
      </c>
      <c r="H11681">
        <v>0.56000000000000005</v>
      </c>
      <c r="I11681" t="s">
        <v>29</v>
      </c>
      <c r="J11681">
        <v>0.8</v>
      </c>
      <c r="K11681">
        <v>7</v>
      </c>
      <c r="L11681">
        <v>2025</v>
      </c>
      <c r="M11681" t="s">
        <v>357</v>
      </c>
      <c r="N11681" s="89" cm="1">
        <f t="array" ref="N11681">IF(ISNUMBER(_34_KNMI_Stations[[#This Row],[Etmaal temperatuur °C]]),IF(_34_KNMI_Stations[[#This Row],[Etmaal temperatuur °C]]&lt;stookgrens[],stookgrens[]-_34_KNMI_Stations[[#This Row],[Etmaal temperatuur °C]],0),"")</f>
        <v>0</v>
      </c>
      <c r="O11681" s="89">
        <f>_34_KNMI_Stations[[#This Row],[graaddagen]]*_34_KNMI_Stations[[#This Row],[Gewogen factor]]</f>
        <v>0</v>
      </c>
      <c r="P11681" s="89" cm="1">
        <f t="array" ref="P11681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1682" spans="1:16" x14ac:dyDescent="0.25">
      <c r="A11682">
        <v>370</v>
      </c>
      <c r="B11682" s="110">
        <v>45854</v>
      </c>
      <c r="C11682" s="89">
        <v>4.5</v>
      </c>
      <c r="D11682" s="89">
        <v>17.2</v>
      </c>
      <c r="E11682" s="96">
        <v>1350</v>
      </c>
      <c r="F11682" s="89">
        <v>2.2999999999999998</v>
      </c>
      <c r="G11682" s="89">
        <v>1014.5</v>
      </c>
      <c r="H11682">
        <v>0.77</v>
      </c>
      <c r="I11682" t="s">
        <v>29</v>
      </c>
      <c r="J11682">
        <v>0.8</v>
      </c>
      <c r="K11682">
        <v>7</v>
      </c>
      <c r="L11682">
        <v>2025</v>
      </c>
      <c r="M11682" t="s">
        <v>357</v>
      </c>
      <c r="N11682" s="89" cm="1">
        <f t="array" ref="N11682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1682" s="89">
        <f>_34_KNMI_Stations[[#This Row],[graaddagen]]*_34_KNMI_Stations[[#This Row],[Gewogen factor]]</f>
        <v>0.64000000000000057</v>
      </c>
      <c r="P11682" s="89" cm="1">
        <f t="array" ref="P116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83" spans="1:16" x14ac:dyDescent="0.25">
      <c r="A11683">
        <v>370</v>
      </c>
      <c r="B11683" s="110">
        <v>45855</v>
      </c>
      <c r="C11683" s="89">
        <v>2.2000000000000002</v>
      </c>
      <c r="D11683" s="89">
        <v>18.899999999999999</v>
      </c>
      <c r="E11683" s="96">
        <v>2747</v>
      </c>
      <c r="F11683" s="89">
        <v>0</v>
      </c>
      <c r="G11683" s="89">
        <v>1017.5</v>
      </c>
      <c r="H11683">
        <v>0.68</v>
      </c>
      <c r="I11683" t="s">
        <v>29</v>
      </c>
      <c r="J11683">
        <v>0.8</v>
      </c>
      <c r="K11683">
        <v>7</v>
      </c>
      <c r="L11683">
        <v>2025</v>
      </c>
      <c r="M11683" t="s">
        <v>357</v>
      </c>
      <c r="N11683" s="89" cm="1">
        <f t="array" ref="N11683">IF(ISNUMBER(_34_KNMI_Stations[[#This Row],[Etmaal temperatuur °C]]),IF(_34_KNMI_Stations[[#This Row],[Etmaal temperatuur °C]]&lt;stookgrens[],stookgrens[]-_34_KNMI_Stations[[#This Row],[Etmaal temperatuur °C]],0),"")</f>
        <v>0</v>
      </c>
      <c r="O11683" s="89">
        <f>_34_KNMI_Stations[[#This Row],[graaddagen]]*_34_KNMI_Stations[[#This Row],[Gewogen factor]]</f>
        <v>0</v>
      </c>
      <c r="P11683" s="89" cm="1">
        <f t="array" ref="P11683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1684" spans="1:16" x14ac:dyDescent="0.25">
      <c r="A11684">
        <v>370</v>
      </c>
      <c r="B11684" s="110">
        <v>45856</v>
      </c>
      <c r="C11684" s="89">
        <v>1.6</v>
      </c>
      <c r="D11684" s="89">
        <v>22.1</v>
      </c>
      <c r="E11684" s="96">
        <v>2197</v>
      </c>
      <c r="F11684" s="89">
        <v>0</v>
      </c>
      <c r="G11684" s="89">
        <v>1014</v>
      </c>
      <c r="H11684">
        <v>0.6</v>
      </c>
      <c r="I11684" t="s">
        <v>29</v>
      </c>
      <c r="J11684">
        <v>0.8</v>
      </c>
      <c r="K11684">
        <v>7</v>
      </c>
      <c r="L11684">
        <v>2025</v>
      </c>
      <c r="M11684" t="s">
        <v>357</v>
      </c>
      <c r="N11684" s="89" cm="1">
        <f t="array" ref="N11684">IF(ISNUMBER(_34_KNMI_Stations[[#This Row],[Etmaal temperatuur °C]]),IF(_34_KNMI_Stations[[#This Row],[Etmaal temperatuur °C]]&lt;stookgrens[],stookgrens[]-_34_KNMI_Stations[[#This Row],[Etmaal temperatuur °C]],0),"")</f>
        <v>0</v>
      </c>
      <c r="O11684" s="89">
        <f>_34_KNMI_Stations[[#This Row],[graaddagen]]*_34_KNMI_Stations[[#This Row],[Gewogen factor]]</f>
        <v>0</v>
      </c>
      <c r="P11684" s="89" cm="1">
        <f t="array" ref="P11684">IF(ISNUMBER(_34_KNMI_Stations[[#This Row],[Etmaal temperatuur °C]]),IF(_34_KNMI_Stations[[#This Row],[Etmaal temperatuur °C]]&gt;stookgrens[],_34_KNMI_Stations[[#This Row],[Etmaal temperatuur °C]]-stookgrens[],0),"")</f>
        <v>4.1000000000000014</v>
      </c>
    </row>
    <row r="11685" spans="1:16" x14ac:dyDescent="0.25">
      <c r="A11685">
        <v>370</v>
      </c>
      <c r="B11685" s="110">
        <v>45857</v>
      </c>
      <c r="C11685" s="89">
        <v>3.6</v>
      </c>
      <c r="D11685" s="89">
        <v>23.9</v>
      </c>
      <c r="E11685" s="96">
        <v>1885</v>
      </c>
      <c r="F11685" s="89">
        <v>0.5</v>
      </c>
      <c r="G11685" s="89">
        <v>1007</v>
      </c>
      <c r="H11685">
        <v>0.65</v>
      </c>
      <c r="I11685" t="s">
        <v>29</v>
      </c>
      <c r="J11685">
        <v>0.8</v>
      </c>
      <c r="K11685">
        <v>7</v>
      </c>
      <c r="L11685">
        <v>2025</v>
      </c>
      <c r="M11685" t="s">
        <v>357</v>
      </c>
      <c r="N11685" s="89" cm="1">
        <f t="array" ref="N11685">IF(ISNUMBER(_34_KNMI_Stations[[#This Row],[Etmaal temperatuur °C]]),IF(_34_KNMI_Stations[[#This Row],[Etmaal temperatuur °C]]&lt;stookgrens[],stookgrens[]-_34_KNMI_Stations[[#This Row],[Etmaal temperatuur °C]],0),"")</f>
        <v>0</v>
      </c>
      <c r="O11685" s="89">
        <f>_34_KNMI_Stations[[#This Row],[graaddagen]]*_34_KNMI_Stations[[#This Row],[Gewogen factor]]</f>
        <v>0</v>
      </c>
      <c r="P11685" s="89" cm="1">
        <f t="array" ref="P11685">IF(ISNUMBER(_34_KNMI_Stations[[#This Row],[Etmaal temperatuur °C]]),IF(_34_KNMI_Stations[[#This Row],[Etmaal temperatuur °C]]&gt;stookgrens[],_34_KNMI_Stations[[#This Row],[Etmaal temperatuur °C]]-stookgrens[],0),"")</f>
        <v>5.8999999999999986</v>
      </c>
    </row>
    <row r="11686" spans="1:16" x14ac:dyDescent="0.25">
      <c r="A11686">
        <v>370</v>
      </c>
      <c r="B11686" s="110">
        <v>45858</v>
      </c>
      <c r="C11686" s="89">
        <v>3</v>
      </c>
      <c r="D11686" s="89">
        <v>20.6</v>
      </c>
      <c r="E11686" s="96">
        <v>1521</v>
      </c>
      <c r="F11686" s="89">
        <v>5.0999999999999996</v>
      </c>
      <c r="G11686" s="89">
        <v>1004.1</v>
      </c>
      <c r="H11686">
        <v>0.8</v>
      </c>
      <c r="I11686" t="s">
        <v>29</v>
      </c>
      <c r="J11686">
        <v>0.8</v>
      </c>
      <c r="K11686">
        <v>7</v>
      </c>
      <c r="L11686">
        <v>2025</v>
      </c>
      <c r="M11686" t="s">
        <v>357</v>
      </c>
      <c r="N11686" s="89" cm="1">
        <f t="array" ref="N11686">IF(ISNUMBER(_34_KNMI_Stations[[#This Row],[Etmaal temperatuur °C]]),IF(_34_KNMI_Stations[[#This Row],[Etmaal temperatuur °C]]&lt;stookgrens[],stookgrens[]-_34_KNMI_Stations[[#This Row],[Etmaal temperatuur °C]],0),"")</f>
        <v>0</v>
      </c>
      <c r="O11686" s="89">
        <f>_34_KNMI_Stations[[#This Row],[graaddagen]]*_34_KNMI_Stations[[#This Row],[Gewogen factor]]</f>
        <v>0</v>
      </c>
      <c r="P11686" s="89" cm="1">
        <f t="array" ref="P11686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11687" spans="1:16" x14ac:dyDescent="0.25">
      <c r="A11687">
        <v>370</v>
      </c>
      <c r="B11687" s="110">
        <v>45859</v>
      </c>
      <c r="C11687" s="89">
        <v>4</v>
      </c>
      <c r="D11687" s="89">
        <v>18.600000000000001</v>
      </c>
      <c r="E11687" s="96">
        <v>1802</v>
      </c>
      <c r="F11687" s="89">
        <v>11.7</v>
      </c>
      <c r="G11687" s="89">
        <v>1003.5</v>
      </c>
      <c r="H11687">
        <v>0.79</v>
      </c>
      <c r="I11687" t="s">
        <v>29</v>
      </c>
      <c r="J11687">
        <v>0.8</v>
      </c>
      <c r="K11687">
        <v>7</v>
      </c>
      <c r="L11687">
        <v>2025</v>
      </c>
      <c r="M11687" t="s">
        <v>358</v>
      </c>
      <c r="N11687" s="89" cm="1">
        <f t="array" ref="N11687">IF(ISNUMBER(_34_KNMI_Stations[[#This Row],[Etmaal temperatuur °C]]),IF(_34_KNMI_Stations[[#This Row],[Etmaal temperatuur °C]]&lt;stookgrens[],stookgrens[]-_34_KNMI_Stations[[#This Row],[Etmaal temperatuur °C]],0),"")</f>
        <v>0</v>
      </c>
      <c r="O11687" s="89">
        <f>_34_KNMI_Stations[[#This Row],[graaddagen]]*_34_KNMI_Stations[[#This Row],[Gewogen factor]]</f>
        <v>0</v>
      </c>
      <c r="P11687" s="89" cm="1">
        <f t="array" ref="P11687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1688" spans="1:16" x14ac:dyDescent="0.25">
      <c r="A11688">
        <v>370</v>
      </c>
      <c r="B11688" s="110">
        <v>45860</v>
      </c>
      <c r="C11688" s="89">
        <v>4.7</v>
      </c>
      <c r="D11688" s="89">
        <v>19.399999999999999</v>
      </c>
      <c r="E11688" s="96">
        <v>1894</v>
      </c>
      <c r="F11688" s="89">
        <v>-0.1</v>
      </c>
      <c r="G11688" s="89">
        <v>1009.5</v>
      </c>
      <c r="H11688">
        <v>0.75</v>
      </c>
      <c r="I11688" t="s">
        <v>29</v>
      </c>
      <c r="J11688">
        <v>0.8</v>
      </c>
      <c r="K11688">
        <v>7</v>
      </c>
      <c r="L11688">
        <v>2025</v>
      </c>
      <c r="M11688" t="s">
        <v>358</v>
      </c>
      <c r="N11688" s="89" cm="1">
        <f t="array" ref="N11688">IF(ISNUMBER(_34_KNMI_Stations[[#This Row],[Etmaal temperatuur °C]]),IF(_34_KNMI_Stations[[#This Row],[Etmaal temperatuur °C]]&lt;stookgrens[],stookgrens[]-_34_KNMI_Stations[[#This Row],[Etmaal temperatuur °C]],0),"")</f>
        <v>0</v>
      </c>
      <c r="O11688" s="89">
        <f>_34_KNMI_Stations[[#This Row],[graaddagen]]*_34_KNMI_Stations[[#This Row],[Gewogen factor]]</f>
        <v>0</v>
      </c>
      <c r="P11688" s="89" cm="1">
        <f t="array" ref="P11688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1689" spans="1:16" x14ac:dyDescent="0.25">
      <c r="A11689">
        <v>370</v>
      </c>
      <c r="B11689" s="110">
        <v>45861</v>
      </c>
      <c r="C11689" s="89">
        <v>3.3</v>
      </c>
      <c r="D11689" s="89">
        <v>18.3</v>
      </c>
      <c r="E11689" s="96">
        <v>1321</v>
      </c>
      <c r="F11689" s="89">
        <v>-0.1</v>
      </c>
      <c r="G11689" s="89">
        <v>1012.4</v>
      </c>
      <c r="H11689">
        <v>0.8</v>
      </c>
      <c r="I11689" t="s">
        <v>29</v>
      </c>
      <c r="J11689">
        <v>0.8</v>
      </c>
      <c r="K11689">
        <v>7</v>
      </c>
      <c r="L11689">
        <v>2025</v>
      </c>
      <c r="M11689" t="s">
        <v>358</v>
      </c>
      <c r="N11689" s="89" cm="1">
        <f t="array" ref="N11689">IF(ISNUMBER(_34_KNMI_Stations[[#This Row],[Etmaal temperatuur °C]]),IF(_34_KNMI_Stations[[#This Row],[Etmaal temperatuur °C]]&lt;stookgrens[],stookgrens[]-_34_KNMI_Stations[[#This Row],[Etmaal temperatuur °C]],0),"")</f>
        <v>0</v>
      </c>
      <c r="O11689" s="89">
        <f>_34_KNMI_Stations[[#This Row],[graaddagen]]*_34_KNMI_Stations[[#This Row],[Gewogen factor]]</f>
        <v>0</v>
      </c>
      <c r="P11689" s="89" cm="1">
        <f t="array" ref="P11689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1690" spans="1:16" x14ac:dyDescent="0.25">
      <c r="A11690">
        <v>370</v>
      </c>
      <c r="B11690" s="110">
        <v>45862</v>
      </c>
      <c r="C11690" s="89">
        <v>1.5</v>
      </c>
      <c r="D11690" s="89">
        <v>19.7</v>
      </c>
      <c r="E11690" s="96">
        <v>2027</v>
      </c>
      <c r="F11690" s="89">
        <v>0</v>
      </c>
      <c r="G11690" s="89">
        <v>1014.4</v>
      </c>
      <c r="H11690">
        <v>0.76</v>
      </c>
      <c r="I11690" t="s">
        <v>29</v>
      </c>
      <c r="J11690">
        <v>0.8</v>
      </c>
      <c r="K11690">
        <v>7</v>
      </c>
      <c r="L11690">
        <v>2025</v>
      </c>
      <c r="M11690" t="s">
        <v>358</v>
      </c>
      <c r="N11690" s="89" cm="1">
        <f t="array" ref="N11690">IF(ISNUMBER(_34_KNMI_Stations[[#This Row],[Etmaal temperatuur °C]]),IF(_34_KNMI_Stations[[#This Row],[Etmaal temperatuur °C]]&lt;stookgrens[],stookgrens[]-_34_KNMI_Stations[[#This Row],[Etmaal temperatuur °C]],0),"")</f>
        <v>0</v>
      </c>
      <c r="O11690" s="89">
        <f>_34_KNMI_Stations[[#This Row],[graaddagen]]*_34_KNMI_Stations[[#This Row],[Gewogen factor]]</f>
        <v>0</v>
      </c>
      <c r="P11690" s="89" cm="1">
        <f t="array" ref="P11690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1691" spans="1:16" x14ac:dyDescent="0.25">
      <c r="A11691">
        <v>370</v>
      </c>
      <c r="B11691" s="110">
        <v>45863</v>
      </c>
      <c r="C11691" s="89">
        <v>1.4</v>
      </c>
      <c r="D11691" s="89">
        <v>18.3</v>
      </c>
      <c r="E11691" s="96">
        <v>918</v>
      </c>
      <c r="F11691" s="89">
        <v>-0.1</v>
      </c>
      <c r="G11691" s="89">
        <v>1017.6</v>
      </c>
      <c r="H11691">
        <v>0.87</v>
      </c>
      <c r="I11691" t="s">
        <v>29</v>
      </c>
      <c r="J11691">
        <v>0.8</v>
      </c>
      <c r="K11691">
        <v>7</v>
      </c>
      <c r="L11691">
        <v>2025</v>
      </c>
      <c r="M11691" t="s">
        <v>358</v>
      </c>
      <c r="N11691" s="89" cm="1">
        <f t="array" ref="N11691">IF(ISNUMBER(_34_KNMI_Stations[[#This Row],[Etmaal temperatuur °C]]),IF(_34_KNMI_Stations[[#This Row],[Etmaal temperatuur °C]]&lt;stookgrens[],stookgrens[]-_34_KNMI_Stations[[#This Row],[Etmaal temperatuur °C]],0),"")</f>
        <v>0</v>
      </c>
      <c r="O11691" s="89">
        <f>_34_KNMI_Stations[[#This Row],[graaddagen]]*_34_KNMI_Stations[[#This Row],[Gewogen factor]]</f>
        <v>0</v>
      </c>
      <c r="P11691" s="89" cm="1">
        <f t="array" ref="P11691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1692" spans="1:16" x14ac:dyDescent="0.25">
      <c r="A11692">
        <v>370</v>
      </c>
      <c r="B11692" s="110">
        <v>45864</v>
      </c>
      <c r="C11692" s="89">
        <v>2.2000000000000002</v>
      </c>
      <c r="D11692" s="89">
        <v>20.2</v>
      </c>
      <c r="E11692" s="96">
        <v>1521</v>
      </c>
      <c r="F11692" s="89">
        <v>-0.1</v>
      </c>
      <c r="G11692" s="89">
        <v>1016</v>
      </c>
      <c r="H11692">
        <v>0.74</v>
      </c>
      <c r="I11692" t="s">
        <v>29</v>
      </c>
      <c r="J11692">
        <v>0.8</v>
      </c>
      <c r="K11692">
        <v>7</v>
      </c>
      <c r="L11692">
        <v>2025</v>
      </c>
      <c r="M11692" t="s">
        <v>358</v>
      </c>
      <c r="N11692" s="89" cm="1">
        <f t="array" ref="N11692">IF(ISNUMBER(_34_KNMI_Stations[[#This Row],[Etmaal temperatuur °C]]),IF(_34_KNMI_Stations[[#This Row],[Etmaal temperatuur °C]]&lt;stookgrens[],stookgrens[]-_34_KNMI_Stations[[#This Row],[Etmaal temperatuur °C]],0),"")</f>
        <v>0</v>
      </c>
      <c r="O11692" s="89">
        <f>_34_KNMI_Stations[[#This Row],[graaddagen]]*_34_KNMI_Stations[[#This Row],[Gewogen factor]]</f>
        <v>0</v>
      </c>
      <c r="P11692" s="89" cm="1">
        <f t="array" ref="P11692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11693" spans="1:16" x14ac:dyDescent="0.25">
      <c r="A11693">
        <v>370</v>
      </c>
      <c r="B11693" s="110">
        <v>45865</v>
      </c>
      <c r="C11693" s="89">
        <v>2.2999999999999998</v>
      </c>
      <c r="D11693" s="89">
        <v>17.899999999999999</v>
      </c>
      <c r="E11693" s="96">
        <v>1098</v>
      </c>
      <c r="F11693" s="89">
        <v>0.3</v>
      </c>
      <c r="G11693" s="89">
        <v>1014.7</v>
      </c>
      <c r="H11693">
        <v>0.79</v>
      </c>
      <c r="I11693" t="s">
        <v>29</v>
      </c>
      <c r="J11693">
        <v>0.8</v>
      </c>
      <c r="K11693">
        <v>7</v>
      </c>
      <c r="L11693">
        <v>2025</v>
      </c>
      <c r="M11693" t="s">
        <v>358</v>
      </c>
      <c r="N11693" s="89" cm="1">
        <f t="array" ref="N11693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11693" s="89">
        <f>_34_KNMI_Stations[[#This Row],[graaddagen]]*_34_KNMI_Stations[[#This Row],[Gewogen factor]]</f>
        <v>8.000000000000114E-2</v>
      </c>
      <c r="P11693" s="89" cm="1">
        <f t="array" ref="P116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94" spans="1:16" x14ac:dyDescent="0.25">
      <c r="A11694">
        <v>370</v>
      </c>
      <c r="B11694" s="110">
        <v>45866</v>
      </c>
      <c r="C11694" s="89">
        <v>3.1</v>
      </c>
      <c r="D11694" s="89">
        <v>17</v>
      </c>
      <c r="E11694" s="96">
        <v>1514</v>
      </c>
      <c r="F11694" s="89">
        <v>-0.1</v>
      </c>
      <c r="G11694" s="89">
        <v>1017.8</v>
      </c>
      <c r="H11694">
        <v>0.75</v>
      </c>
      <c r="I11694" t="s">
        <v>29</v>
      </c>
      <c r="J11694">
        <v>0.8</v>
      </c>
      <c r="K11694">
        <v>7</v>
      </c>
      <c r="L11694">
        <v>2025</v>
      </c>
      <c r="M11694" t="s">
        <v>359</v>
      </c>
      <c r="N11694" s="89" cm="1">
        <f t="array" ref="N11694">IF(ISNUMBER(_34_KNMI_Stations[[#This Row],[Etmaal temperatuur °C]]),IF(_34_KNMI_Stations[[#This Row],[Etmaal temperatuur °C]]&lt;stookgrens[],stookgrens[]-_34_KNMI_Stations[[#This Row],[Etmaal temperatuur °C]],0),"")</f>
        <v>1</v>
      </c>
      <c r="O11694" s="89">
        <f>_34_KNMI_Stations[[#This Row],[graaddagen]]*_34_KNMI_Stations[[#This Row],[Gewogen factor]]</f>
        <v>0.8</v>
      </c>
      <c r="P11694" s="89" cm="1">
        <f t="array" ref="P116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95" spans="1:16" x14ac:dyDescent="0.25">
      <c r="A11695">
        <v>370</v>
      </c>
      <c r="B11695" s="110">
        <v>45867</v>
      </c>
      <c r="C11695" s="89">
        <v>2.5</v>
      </c>
      <c r="D11695" s="89">
        <v>18</v>
      </c>
      <c r="E11695" s="96">
        <v>1503</v>
      </c>
      <c r="F11695" s="89">
        <v>-0.1</v>
      </c>
      <c r="G11695" s="89">
        <v>1017.3</v>
      </c>
      <c r="H11695">
        <v>0.72</v>
      </c>
      <c r="I11695" t="s">
        <v>29</v>
      </c>
      <c r="J11695">
        <v>0.8</v>
      </c>
      <c r="K11695">
        <v>7</v>
      </c>
      <c r="L11695">
        <v>2025</v>
      </c>
      <c r="M11695" t="s">
        <v>359</v>
      </c>
      <c r="N11695" s="89" cm="1">
        <f t="array" ref="N11695">IF(ISNUMBER(_34_KNMI_Stations[[#This Row],[Etmaal temperatuur °C]]),IF(_34_KNMI_Stations[[#This Row],[Etmaal temperatuur °C]]&lt;stookgrens[],stookgrens[]-_34_KNMI_Stations[[#This Row],[Etmaal temperatuur °C]],0),"")</f>
        <v>0</v>
      </c>
      <c r="O11695" s="89">
        <f>_34_KNMI_Stations[[#This Row],[graaddagen]]*_34_KNMI_Stations[[#This Row],[Gewogen factor]]</f>
        <v>0</v>
      </c>
      <c r="P11695" s="89" cm="1">
        <f t="array" ref="P116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96" spans="1:16" x14ac:dyDescent="0.25">
      <c r="A11696">
        <v>370</v>
      </c>
      <c r="B11696" s="110">
        <v>45868</v>
      </c>
      <c r="C11696" s="89">
        <v>3.3</v>
      </c>
      <c r="D11696" s="89">
        <v>18</v>
      </c>
      <c r="E11696" s="96">
        <v>2309</v>
      </c>
      <c r="F11696" s="89">
        <v>0</v>
      </c>
      <c r="G11696" s="89">
        <v>1016.7</v>
      </c>
      <c r="H11696">
        <v>0.66</v>
      </c>
      <c r="I11696" t="s">
        <v>29</v>
      </c>
      <c r="J11696">
        <v>0.8</v>
      </c>
      <c r="K11696">
        <v>7</v>
      </c>
      <c r="L11696">
        <v>2025</v>
      </c>
      <c r="M11696" t="s">
        <v>359</v>
      </c>
      <c r="N11696" s="89" cm="1">
        <f t="array" ref="N11696">IF(ISNUMBER(_34_KNMI_Stations[[#This Row],[Etmaal temperatuur °C]]),IF(_34_KNMI_Stations[[#This Row],[Etmaal temperatuur °C]]&lt;stookgrens[],stookgrens[]-_34_KNMI_Stations[[#This Row],[Etmaal temperatuur °C]],0),"")</f>
        <v>0</v>
      </c>
      <c r="O11696" s="89">
        <f>_34_KNMI_Stations[[#This Row],[graaddagen]]*_34_KNMI_Stations[[#This Row],[Gewogen factor]]</f>
        <v>0</v>
      </c>
      <c r="P11696" s="89" cm="1">
        <f t="array" ref="P116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97" spans="1:16" x14ac:dyDescent="0.25">
      <c r="A11697">
        <v>370</v>
      </c>
      <c r="B11697" s="110">
        <v>45869</v>
      </c>
      <c r="C11697" s="89">
        <v>3.3</v>
      </c>
      <c r="D11697" s="89">
        <v>17.7</v>
      </c>
      <c r="E11697" s="96">
        <v>1138</v>
      </c>
      <c r="F11697" s="89">
        <v>3.1</v>
      </c>
      <c r="G11697" s="89">
        <v>1014.5</v>
      </c>
      <c r="H11697">
        <v>0.85</v>
      </c>
      <c r="I11697" t="s">
        <v>29</v>
      </c>
      <c r="J11697">
        <v>0.8</v>
      </c>
      <c r="K11697">
        <v>7</v>
      </c>
      <c r="L11697">
        <v>2025</v>
      </c>
      <c r="M11697" t="s">
        <v>359</v>
      </c>
      <c r="N11697" s="89" cm="1">
        <f t="array" ref="N11697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11697" s="89">
        <f>_34_KNMI_Stations[[#This Row],[graaddagen]]*_34_KNMI_Stations[[#This Row],[Gewogen factor]]</f>
        <v>0.24000000000000057</v>
      </c>
      <c r="P11697" s="89" cm="1">
        <f t="array" ref="P116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98" spans="1:16" x14ac:dyDescent="0.25">
      <c r="A11698">
        <v>370</v>
      </c>
      <c r="B11698" s="110">
        <v>45870</v>
      </c>
      <c r="C11698" s="89">
        <v>3.5</v>
      </c>
      <c r="D11698" s="89">
        <v>16.600000000000001</v>
      </c>
      <c r="E11698" s="96">
        <v>1624</v>
      </c>
      <c r="F11698" s="89">
        <v>5.8</v>
      </c>
      <c r="G11698" s="89">
        <v>1012.4</v>
      </c>
      <c r="H11698">
        <v>0.84</v>
      </c>
      <c r="I11698" t="s">
        <v>29</v>
      </c>
      <c r="J11698">
        <v>0.8</v>
      </c>
      <c r="K11698">
        <v>8</v>
      </c>
      <c r="L11698">
        <v>2025</v>
      </c>
      <c r="M11698" t="s">
        <v>359</v>
      </c>
      <c r="N11698" s="89" cm="1">
        <f t="array" ref="N11698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11698" s="89">
        <f>_34_KNMI_Stations[[#This Row],[graaddagen]]*_34_KNMI_Stations[[#This Row],[Gewogen factor]]</f>
        <v>1.119999999999999</v>
      </c>
      <c r="P11698" s="89" cm="1">
        <f t="array" ref="P116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699" spans="1:16" x14ac:dyDescent="0.25">
      <c r="A11699">
        <v>370</v>
      </c>
      <c r="B11699" s="110">
        <v>45871</v>
      </c>
      <c r="C11699" s="89">
        <v>3.9</v>
      </c>
      <c r="D11699" s="89">
        <v>16.3</v>
      </c>
      <c r="E11699" s="96">
        <v>1415</v>
      </c>
      <c r="F11699" s="89">
        <v>2.2000000000000002</v>
      </c>
      <c r="G11699" s="89">
        <v>1014.7</v>
      </c>
      <c r="H11699">
        <v>0.83</v>
      </c>
      <c r="I11699" t="s">
        <v>29</v>
      </c>
      <c r="J11699">
        <v>0.8</v>
      </c>
      <c r="K11699">
        <v>8</v>
      </c>
      <c r="L11699">
        <v>2025</v>
      </c>
      <c r="M11699" t="s">
        <v>359</v>
      </c>
      <c r="N11699" s="89" cm="1">
        <f t="array" ref="N11699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1699" s="89">
        <f>_34_KNMI_Stations[[#This Row],[graaddagen]]*_34_KNMI_Stations[[#This Row],[Gewogen factor]]</f>
        <v>1.3599999999999994</v>
      </c>
      <c r="P11699" s="89" cm="1">
        <f t="array" ref="P116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00" spans="1:16" x14ac:dyDescent="0.25">
      <c r="A11700">
        <v>370</v>
      </c>
      <c r="B11700" s="110">
        <v>45872</v>
      </c>
      <c r="C11700" s="89">
        <v>4.5</v>
      </c>
      <c r="D11700" s="89">
        <v>18.8</v>
      </c>
      <c r="E11700" s="96">
        <v>1921</v>
      </c>
      <c r="F11700" s="89">
        <v>4.5</v>
      </c>
      <c r="G11700" s="89">
        <v>1017.5</v>
      </c>
      <c r="H11700">
        <v>0.71</v>
      </c>
      <c r="I11700" t="s">
        <v>29</v>
      </c>
      <c r="J11700">
        <v>0.8</v>
      </c>
      <c r="K11700">
        <v>8</v>
      </c>
      <c r="L11700">
        <v>2025</v>
      </c>
      <c r="M11700" t="s">
        <v>359</v>
      </c>
      <c r="N11700" s="89" cm="1">
        <f t="array" ref="N11700">IF(ISNUMBER(_34_KNMI_Stations[[#This Row],[Etmaal temperatuur °C]]),IF(_34_KNMI_Stations[[#This Row],[Etmaal temperatuur °C]]&lt;stookgrens[],stookgrens[]-_34_KNMI_Stations[[#This Row],[Etmaal temperatuur °C]],0),"")</f>
        <v>0</v>
      </c>
      <c r="O11700" s="89">
        <f>_34_KNMI_Stations[[#This Row],[graaddagen]]*_34_KNMI_Stations[[#This Row],[Gewogen factor]]</f>
        <v>0</v>
      </c>
      <c r="P11700" s="89" cm="1">
        <f t="array" ref="P11700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1701" spans="1:16" x14ac:dyDescent="0.25">
      <c r="A11701">
        <v>370</v>
      </c>
      <c r="B11701" s="110">
        <v>45873</v>
      </c>
      <c r="C11701" s="89">
        <v>5.4</v>
      </c>
      <c r="D11701" s="89">
        <v>21</v>
      </c>
      <c r="E11701" s="96">
        <v>1825</v>
      </c>
      <c r="F11701" s="89">
        <v>1.3</v>
      </c>
      <c r="G11701" s="89">
        <v>1016</v>
      </c>
      <c r="H11701">
        <v>0.78</v>
      </c>
      <c r="I11701" t="s">
        <v>29</v>
      </c>
      <c r="J11701">
        <v>0.8</v>
      </c>
      <c r="K11701">
        <v>8</v>
      </c>
      <c r="L11701">
        <v>2025</v>
      </c>
      <c r="M11701" t="s">
        <v>360</v>
      </c>
      <c r="N11701" s="89" cm="1">
        <f t="array" ref="N11701">IF(ISNUMBER(_34_KNMI_Stations[[#This Row],[Etmaal temperatuur °C]]),IF(_34_KNMI_Stations[[#This Row],[Etmaal temperatuur °C]]&lt;stookgrens[],stookgrens[]-_34_KNMI_Stations[[#This Row],[Etmaal temperatuur °C]],0),"")</f>
        <v>0</v>
      </c>
      <c r="O11701" s="89">
        <f>_34_KNMI_Stations[[#This Row],[graaddagen]]*_34_KNMI_Stations[[#This Row],[Gewogen factor]]</f>
        <v>0</v>
      </c>
      <c r="P11701" s="89" cm="1">
        <f t="array" ref="P11701">IF(ISNUMBER(_34_KNMI_Stations[[#This Row],[Etmaal temperatuur °C]]),IF(_34_KNMI_Stations[[#This Row],[Etmaal temperatuur °C]]&gt;stookgrens[],_34_KNMI_Stations[[#This Row],[Etmaal temperatuur °C]]-stookgrens[],0),"")</f>
        <v>3</v>
      </c>
    </row>
    <row r="11702" spans="1:16" x14ac:dyDescent="0.25">
      <c r="A11702">
        <v>370</v>
      </c>
      <c r="B11702" s="110">
        <v>45874</v>
      </c>
      <c r="C11702" s="89">
        <v>4</v>
      </c>
      <c r="D11702" s="89">
        <v>17.399999999999999</v>
      </c>
      <c r="E11702" s="96">
        <v>1944</v>
      </c>
      <c r="F11702" s="89">
        <v>-0.1</v>
      </c>
      <c r="G11702" s="89">
        <v>1020</v>
      </c>
      <c r="H11702">
        <v>0.68</v>
      </c>
      <c r="I11702" t="s">
        <v>29</v>
      </c>
      <c r="J11702">
        <v>0.8</v>
      </c>
      <c r="K11702">
        <v>8</v>
      </c>
      <c r="L11702">
        <v>2025</v>
      </c>
      <c r="M11702" t="s">
        <v>360</v>
      </c>
      <c r="N11702" s="89" cm="1">
        <f t="array" ref="N11702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11702" s="89">
        <f>_34_KNMI_Stations[[#This Row],[graaddagen]]*_34_KNMI_Stations[[#This Row],[Gewogen factor]]</f>
        <v>0.48000000000000115</v>
      </c>
      <c r="P11702" s="89" cm="1">
        <f t="array" ref="P117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03" spans="1:16" x14ac:dyDescent="0.25">
      <c r="A11703">
        <v>370</v>
      </c>
      <c r="B11703" s="110">
        <v>45875</v>
      </c>
      <c r="C11703" s="89">
        <v>2.5</v>
      </c>
      <c r="D11703" s="89">
        <v>17</v>
      </c>
      <c r="E11703" s="96">
        <v>1843</v>
      </c>
      <c r="F11703" s="89">
        <v>0</v>
      </c>
      <c r="G11703" s="89">
        <v>1023.4</v>
      </c>
      <c r="H11703">
        <v>0.68</v>
      </c>
      <c r="I11703" t="s">
        <v>29</v>
      </c>
      <c r="J11703">
        <v>0.8</v>
      </c>
      <c r="K11703">
        <v>8</v>
      </c>
      <c r="L11703">
        <v>2025</v>
      </c>
      <c r="M11703" t="s">
        <v>360</v>
      </c>
      <c r="N11703" s="89" cm="1">
        <f t="array" ref="N11703">IF(ISNUMBER(_34_KNMI_Stations[[#This Row],[Etmaal temperatuur °C]]),IF(_34_KNMI_Stations[[#This Row],[Etmaal temperatuur °C]]&lt;stookgrens[],stookgrens[]-_34_KNMI_Stations[[#This Row],[Etmaal temperatuur °C]],0),"")</f>
        <v>1</v>
      </c>
      <c r="O11703" s="89">
        <f>_34_KNMI_Stations[[#This Row],[graaddagen]]*_34_KNMI_Stations[[#This Row],[Gewogen factor]]</f>
        <v>0.8</v>
      </c>
      <c r="P11703" s="89" cm="1">
        <f t="array" ref="P117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04" spans="1:16" x14ac:dyDescent="0.25">
      <c r="A11704">
        <v>370</v>
      </c>
      <c r="B11704" s="110">
        <v>45876</v>
      </c>
      <c r="C11704" s="89">
        <v>3.1</v>
      </c>
      <c r="D11704" s="89">
        <v>20.5</v>
      </c>
      <c r="E11704" s="96">
        <v>1857</v>
      </c>
      <c r="F11704" s="89">
        <v>0</v>
      </c>
      <c r="G11704" s="89">
        <v>1016.8</v>
      </c>
      <c r="H11704">
        <v>0.56000000000000005</v>
      </c>
      <c r="I11704" t="s">
        <v>29</v>
      </c>
      <c r="J11704">
        <v>0.8</v>
      </c>
      <c r="K11704">
        <v>8</v>
      </c>
      <c r="L11704">
        <v>2025</v>
      </c>
      <c r="M11704" t="s">
        <v>360</v>
      </c>
      <c r="N11704" s="89" cm="1">
        <f t="array" ref="N11704">IF(ISNUMBER(_34_KNMI_Stations[[#This Row],[Etmaal temperatuur °C]]),IF(_34_KNMI_Stations[[#This Row],[Etmaal temperatuur °C]]&lt;stookgrens[],stookgrens[]-_34_KNMI_Stations[[#This Row],[Etmaal temperatuur °C]],0),"")</f>
        <v>0</v>
      </c>
      <c r="O11704" s="89">
        <f>_34_KNMI_Stations[[#This Row],[graaddagen]]*_34_KNMI_Stations[[#This Row],[Gewogen factor]]</f>
        <v>0</v>
      </c>
      <c r="P11704" s="89" cm="1">
        <f t="array" ref="P11704">IF(ISNUMBER(_34_KNMI_Stations[[#This Row],[Etmaal temperatuur °C]]),IF(_34_KNMI_Stations[[#This Row],[Etmaal temperatuur °C]]&gt;stookgrens[],_34_KNMI_Stations[[#This Row],[Etmaal temperatuur °C]]-stookgrens[],0),"")</f>
        <v>2.5</v>
      </c>
    </row>
    <row r="11705" spans="1:16" x14ac:dyDescent="0.25">
      <c r="A11705">
        <v>370</v>
      </c>
      <c r="B11705" s="110">
        <v>45877</v>
      </c>
      <c r="C11705" s="89">
        <v>3</v>
      </c>
      <c r="D11705" s="89">
        <v>19.7</v>
      </c>
      <c r="E11705" s="96">
        <v>1339</v>
      </c>
      <c r="F11705" s="89">
        <v>0</v>
      </c>
      <c r="G11705" s="89">
        <v>1018.6</v>
      </c>
      <c r="H11705">
        <v>0.7</v>
      </c>
      <c r="I11705" t="s">
        <v>29</v>
      </c>
      <c r="J11705">
        <v>0.8</v>
      </c>
      <c r="K11705">
        <v>8</v>
      </c>
      <c r="L11705">
        <v>2025</v>
      </c>
      <c r="M11705" t="s">
        <v>360</v>
      </c>
      <c r="N11705" s="89" cm="1">
        <f t="array" ref="N11705">IF(ISNUMBER(_34_KNMI_Stations[[#This Row],[Etmaal temperatuur °C]]),IF(_34_KNMI_Stations[[#This Row],[Etmaal temperatuur °C]]&lt;stookgrens[],stookgrens[]-_34_KNMI_Stations[[#This Row],[Etmaal temperatuur °C]],0),"")</f>
        <v>0</v>
      </c>
      <c r="O11705" s="89">
        <f>_34_KNMI_Stations[[#This Row],[graaddagen]]*_34_KNMI_Stations[[#This Row],[Gewogen factor]]</f>
        <v>0</v>
      </c>
      <c r="P11705" s="89" cm="1">
        <f t="array" ref="P11705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1706" spans="1:16" x14ac:dyDescent="0.25">
      <c r="A11706">
        <v>370</v>
      </c>
      <c r="B11706" s="110">
        <v>45878</v>
      </c>
      <c r="C11706" s="89">
        <v>2.5</v>
      </c>
      <c r="D11706" s="89">
        <v>18.100000000000001</v>
      </c>
      <c r="E11706" s="96">
        <v>2386</v>
      </c>
      <c r="F11706" s="89">
        <v>0</v>
      </c>
      <c r="G11706" s="89">
        <v>1021.1</v>
      </c>
      <c r="H11706">
        <v>0.72</v>
      </c>
      <c r="I11706" t="s">
        <v>29</v>
      </c>
      <c r="J11706">
        <v>0.8</v>
      </c>
      <c r="K11706">
        <v>8</v>
      </c>
      <c r="L11706">
        <v>2025</v>
      </c>
      <c r="M11706" t="s">
        <v>360</v>
      </c>
      <c r="N11706" s="89" cm="1">
        <f t="array" ref="N11706">IF(ISNUMBER(_34_KNMI_Stations[[#This Row],[Etmaal temperatuur °C]]),IF(_34_KNMI_Stations[[#This Row],[Etmaal temperatuur °C]]&lt;stookgrens[],stookgrens[]-_34_KNMI_Stations[[#This Row],[Etmaal temperatuur °C]],0),"")</f>
        <v>0</v>
      </c>
      <c r="O11706" s="89">
        <f>_34_KNMI_Stations[[#This Row],[graaddagen]]*_34_KNMI_Stations[[#This Row],[Gewogen factor]]</f>
        <v>0</v>
      </c>
      <c r="P11706" s="89" cm="1">
        <f t="array" ref="P11706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1707" spans="1:16" x14ac:dyDescent="0.25">
      <c r="A11707">
        <v>370</v>
      </c>
      <c r="B11707" s="110">
        <v>45879</v>
      </c>
      <c r="C11707" s="89">
        <v>2.5</v>
      </c>
      <c r="D11707" s="89">
        <v>19.100000000000001</v>
      </c>
      <c r="E11707" s="96">
        <v>2062</v>
      </c>
      <c r="F11707" s="89">
        <v>0</v>
      </c>
      <c r="G11707" s="89">
        <v>1027</v>
      </c>
      <c r="H11707">
        <v>0.67</v>
      </c>
      <c r="I11707" t="s">
        <v>29</v>
      </c>
      <c r="J11707">
        <v>0.8</v>
      </c>
      <c r="K11707">
        <v>8</v>
      </c>
      <c r="L11707">
        <v>2025</v>
      </c>
      <c r="M11707" t="s">
        <v>360</v>
      </c>
      <c r="N11707" s="89" cm="1">
        <f t="array" ref="N11707">IF(ISNUMBER(_34_KNMI_Stations[[#This Row],[Etmaal temperatuur °C]]),IF(_34_KNMI_Stations[[#This Row],[Etmaal temperatuur °C]]&lt;stookgrens[],stookgrens[]-_34_KNMI_Stations[[#This Row],[Etmaal temperatuur °C]],0),"")</f>
        <v>0</v>
      </c>
      <c r="O11707" s="89">
        <f>_34_KNMI_Stations[[#This Row],[graaddagen]]*_34_KNMI_Stations[[#This Row],[Gewogen factor]]</f>
        <v>0</v>
      </c>
      <c r="P11707" s="89" cm="1">
        <f t="array" ref="P11707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1708" spans="1:16" x14ac:dyDescent="0.25">
      <c r="A11708">
        <v>370</v>
      </c>
      <c r="B11708" s="110">
        <v>45880</v>
      </c>
      <c r="C11708" s="89">
        <v>2.2999999999999998</v>
      </c>
      <c r="D11708" s="89">
        <v>22.3</v>
      </c>
      <c r="E11708" s="96">
        <v>2380</v>
      </c>
      <c r="F11708" s="89">
        <v>0</v>
      </c>
      <c r="G11708" s="89">
        <v>1022.7</v>
      </c>
      <c r="H11708">
        <v>0.54</v>
      </c>
      <c r="I11708" t="s">
        <v>29</v>
      </c>
      <c r="J11708">
        <v>0.8</v>
      </c>
      <c r="K11708">
        <v>8</v>
      </c>
      <c r="L11708">
        <v>2025</v>
      </c>
      <c r="M11708" t="s">
        <v>361</v>
      </c>
      <c r="N11708" s="89" cm="1">
        <f t="array" ref="N11708">IF(ISNUMBER(_34_KNMI_Stations[[#This Row],[Etmaal temperatuur °C]]),IF(_34_KNMI_Stations[[#This Row],[Etmaal temperatuur °C]]&lt;stookgrens[],stookgrens[]-_34_KNMI_Stations[[#This Row],[Etmaal temperatuur °C]],0),"")</f>
        <v>0</v>
      </c>
      <c r="O11708" s="89">
        <f>_34_KNMI_Stations[[#This Row],[graaddagen]]*_34_KNMI_Stations[[#This Row],[Gewogen factor]]</f>
        <v>0</v>
      </c>
      <c r="P11708" s="89" cm="1">
        <f t="array" ref="P11708">IF(ISNUMBER(_34_KNMI_Stations[[#This Row],[Etmaal temperatuur °C]]),IF(_34_KNMI_Stations[[#This Row],[Etmaal temperatuur °C]]&gt;stookgrens[],_34_KNMI_Stations[[#This Row],[Etmaal temperatuur °C]]-stookgrens[],0),"")</f>
        <v>4.3000000000000007</v>
      </c>
    </row>
    <row r="11709" spans="1:16" x14ac:dyDescent="0.25">
      <c r="A11709">
        <v>370</v>
      </c>
      <c r="B11709" s="110">
        <v>45881</v>
      </c>
      <c r="C11709" s="89">
        <v>2</v>
      </c>
      <c r="D11709" s="89">
        <v>24.2</v>
      </c>
      <c r="E11709" s="96">
        <v>2195</v>
      </c>
      <c r="F11709" s="89">
        <v>0</v>
      </c>
      <c r="G11709" s="89">
        <v>1015.1</v>
      </c>
      <c r="H11709">
        <v>0.56000000000000005</v>
      </c>
      <c r="I11709" t="s">
        <v>29</v>
      </c>
      <c r="J11709">
        <v>0.8</v>
      </c>
      <c r="K11709">
        <v>8</v>
      </c>
      <c r="L11709">
        <v>2025</v>
      </c>
      <c r="M11709" t="s">
        <v>361</v>
      </c>
      <c r="N11709" s="89" cm="1">
        <f t="array" ref="N11709">IF(ISNUMBER(_34_KNMI_Stations[[#This Row],[Etmaal temperatuur °C]]),IF(_34_KNMI_Stations[[#This Row],[Etmaal temperatuur °C]]&lt;stookgrens[],stookgrens[]-_34_KNMI_Stations[[#This Row],[Etmaal temperatuur °C]],0),"")</f>
        <v>0</v>
      </c>
      <c r="O11709" s="89">
        <f>_34_KNMI_Stations[[#This Row],[graaddagen]]*_34_KNMI_Stations[[#This Row],[Gewogen factor]]</f>
        <v>0</v>
      </c>
      <c r="P11709" s="89" cm="1">
        <f t="array" ref="P11709">IF(ISNUMBER(_34_KNMI_Stations[[#This Row],[Etmaal temperatuur °C]]),IF(_34_KNMI_Stations[[#This Row],[Etmaal temperatuur °C]]&gt;stookgrens[],_34_KNMI_Stations[[#This Row],[Etmaal temperatuur °C]]-stookgrens[],0),"")</f>
        <v>6.1999999999999993</v>
      </c>
    </row>
    <row r="11710" spans="1:16" x14ac:dyDescent="0.25">
      <c r="A11710">
        <v>370</v>
      </c>
      <c r="B11710" s="110">
        <v>45882</v>
      </c>
      <c r="C11710" s="89">
        <v>2</v>
      </c>
      <c r="D11710" s="89">
        <v>25</v>
      </c>
      <c r="E11710" s="96">
        <v>1945</v>
      </c>
      <c r="F11710" s="89">
        <v>0</v>
      </c>
      <c r="G11710" s="89">
        <v>1015.2</v>
      </c>
      <c r="H11710">
        <v>0.67</v>
      </c>
      <c r="I11710" t="s">
        <v>29</v>
      </c>
      <c r="J11710">
        <v>0.8</v>
      </c>
      <c r="K11710">
        <v>8</v>
      </c>
      <c r="L11710">
        <v>2025</v>
      </c>
      <c r="M11710" t="s">
        <v>361</v>
      </c>
      <c r="N11710" s="89" cm="1">
        <f t="array" ref="N11710">IF(ISNUMBER(_34_KNMI_Stations[[#This Row],[Etmaal temperatuur °C]]),IF(_34_KNMI_Stations[[#This Row],[Etmaal temperatuur °C]]&lt;stookgrens[],stookgrens[]-_34_KNMI_Stations[[#This Row],[Etmaal temperatuur °C]],0),"")</f>
        <v>0</v>
      </c>
      <c r="O11710" s="89">
        <f>_34_KNMI_Stations[[#This Row],[graaddagen]]*_34_KNMI_Stations[[#This Row],[Gewogen factor]]</f>
        <v>0</v>
      </c>
      <c r="P11710" s="89" cm="1">
        <f t="array" ref="P11710">IF(ISNUMBER(_34_KNMI_Stations[[#This Row],[Etmaal temperatuur °C]]),IF(_34_KNMI_Stations[[#This Row],[Etmaal temperatuur °C]]&gt;stookgrens[],_34_KNMI_Stations[[#This Row],[Etmaal temperatuur °C]]-stookgrens[],0),"")</f>
        <v>7</v>
      </c>
    </row>
    <row r="11711" spans="1:16" x14ac:dyDescent="0.25">
      <c r="A11711">
        <v>370</v>
      </c>
      <c r="B11711" s="110">
        <v>45883</v>
      </c>
      <c r="C11711" s="89">
        <v>2.7</v>
      </c>
      <c r="D11711" s="89">
        <v>25.1</v>
      </c>
      <c r="E11711" s="96">
        <v>1841</v>
      </c>
      <c r="F11711" s="89">
        <v>-0.1</v>
      </c>
      <c r="G11711" s="89">
        <v>1018.5</v>
      </c>
      <c r="H11711">
        <v>0.66</v>
      </c>
      <c r="I11711" t="s">
        <v>29</v>
      </c>
      <c r="J11711">
        <v>0.8</v>
      </c>
      <c r="K11711">
        <v>8</v>
      </c>
      <c r="L11711">
        <v>2025</v>
      </c>
      <c r="M11711" t="s">
        <v>361</v>
      </c>
      <c r="N11711" s="89" cm="1">
        <f t="array" ref="N11711">IF(ISNUMBER(_34_KNMI_Stations[[#This Row],[Etmaal temperatuur °C]]),IF(_34_KNMI_Stations[[#This Row],[Etmaal temperatuur °C]]&lt;stookgrens[],stookgrens[]-_34_KNMI_Stations[[#This Row],[Etmaal temperatuur °C]],0),"")</f>
        <v>0</v>
      </c>
      <c r="O11711" s="89">
        <f>_34_KNMI_Stations[[#This Row],[graaddagen]]*_34_KNMI_Stations[[#This Row],[Gewogen factor]]</f>
        <v>0</v>
      </c>
      <c r="P11711" s="89" cm="1">
        <f t="array" ref="P11711">IF(ISNUMBER(_34_KNMI_Stations[[#This Row],[Etmaal temperatuur °C]]),IF(_34_KNMI_Stations[[#This Row],[Etmaal temperatuur °C]]&gt;stookgrens[],_34_KNMI_Stations[[#This Row],[Etmaal temperatuur °C]]-stookgrens[],0),"")</f>
        <v>7.1000000000000014</v>
      </c>
    </row>
    <row r="11712" spans="1:16" x14ac:dyDescent="0.25">
      <c r="A11712">
        <v>370</v>
      </c>
      <c r="B11712" s="110">
        <v>45884</v>
      </c>
      <c r="C11712" s="89">
        <v>2.8</v>
      </c>
      <c r="D11712" s="89">
        <v>22.5</v>
      </c>
      <c r="E11712" s="96">
        <v>2136</v>
      </c>
      <c r="F11712" s="89">
        <v>0</v>
      </c>
      <c r="G11712" s="89">
        <v>1023.3</v>
      </c>
      <c r="H11712">
        <v>0.69</v>
      </c>
      <c r="I11712" t="s">
        <v>29</v>
      </c>
      <c r="J11712">
        <v>0.8</v>
      </c>
      <c r="K11712">
        <v>8</v>
      </c>
      <c r="L11712">
        <v>2025</v>
      </c>
      <c r="M11712" t="s">
        <v>361</v>
      </c>
      <c r="N11712" s="89" cm="1">
        <f t="array" ref="N11712">IF(ISNUMBER(_34_KNMI_Stations[[#This Row],[Etmaal temperatuur °C]]),IF(_34_KNMI_Stations[[#This Row],[Etmaal temperatuur °C]]&lt;stookgrens[],stookgrens[]-_34_KNMI_Stations[[#This Row],[Etmaal temperatuur °C]],0),"")</f>
        <v>0</v>
      </c>
      <c r="O11712" s="89">
        <f>_34_KNMI_Stations[[#This Row],[graaddagen]]*_34_KNMI_Stations[[#This Row],[Gewogen factor]]</f>
        <v>0</v>
      </c>
      <c r="P11712" s="89" cm="1">
        <f t="array" ref="P11712">IF(ISNUMBER(_34_KNMI_Stations[[#This Row],[Etmaal temperatuur °C]]),IF(_34_KNMI_Stations[[#This Row],[Etmaal temperatuur °C]]&gt;stookgrens[],_34_KNMI_Stations[[#This Row],[Etmaal temperatuur °C]]-stookgrens[],0),"")</f>
        <v>4.5</v>
      </c>
    </row>
    <row r="11713" spans="1:16" x14ac:dyDescent="0.25">
      <c r="A11713">
        <v>370</v>
      </c>
      <c r="B11713" s="110">
        <v>45885</v>
      </c>
      <c r="C11713" s="89">
        <v>3.7</v>
      </c>
      <c r="D11713" s="89">
        <v>18.5</v>
      </c>
      <c r="E11713" s="96">
        <v>686</v>
      </c>
      <c r="F11713" s="89">
        <v>0</v>
      </c>
      <c r="G11713" s="89">
        <v>1025</v>
      </c>
      <c r="H11713">
        <v>0.74</v>
      </c>
      <c r="I11713" t="s">
        <v>29</v>
      </c>
      <c r="J11713">
        <v>0.8</v>
      </c>
      <c r="K11713">
        <v>8</v>
      </c>
      <c r="L11713">
        <v>2025</v>
      </c>
      <c r="M11713" t="s">
        <v>361</v>
      </c>
      <c r="N11713" s="89" cm="1">
        <f t="array" ref="N11713">IF(ISNUMBER(_34_KNMI_Stations[[#This Row],[Etmaal temperatuur °C]]),IF(_34_KNMI_Stations[[#This Row],[Etmaal temperatuur °C]]&lt;stookgrens[],stookgrens[]-_34_KNMI_Stations[[#This Row],[Etmaal temperatuur °C]],0),"")</f>
        <v>0</v>
      </c>
      <c r="O11713" s="89">
        <f>_34_KNMI_Stations[[#This Row],[graaddagen]]*_34_KNMI_Stations[[#This Row],[Gewogen factor]]</f>
        <v>0</v>
      </c>
      <c r="P11713" s="89" cm="1">
        <f t="array" ref="P11713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1714" spans="1:16" x14ac:dyDescent="0.25">
      <c r="A11714">
        <v>370</v>
      </c>
      <c r="B11714" s="110">
        <v>45886</v>
      </c>
      <c r="C11714" s="89">
        <v>2.1</v>
      </c>
      <c r="D11714" s="89">
        <v>16.100000000000001</v>
      </c>
      <c r="E11714" s="96">
        <v>1120</v>
      </c>
      <c r="F11714" s="89">
        <v>0</v>
      </c>
      <c r="G11714" s="89">
        <v>1023.1</v>
      </c>
      <c r="H11714">
        <v>0.79</v>
      </c>
      <c r="I11714" t="s">
        <v>29</v>
      </c>
      <c r="J11714">
        <v>0.8</v>
      </c>
      <c r="K11714">
        <v>8</v>
      </c>
      <c r="L11714">
        <v>2025</v>
      </c>
      <c r="M11714" t="s">
        <v>361</v>
      </c>
      <c r="N11714" s="89" cm="1">
        <f t="array" ref="N11714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11714" s="89">
        <f>_34_KNMI_Stations[[#This Row],[graaddagen]]*_34_KNMI_Stations[[#This Row],[Gewogen factor]]</f>
        <v>1.5199999999999989</v>
      </c>
      <c r="P11714" s="89" cm="1">
        <f t="array" ref="P117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15" spans="1:16" x14ac:dyDescent="0.25">
      <c r="A11715">
        <v>370</v>
      </c>
      <c r="B11715" s="110">
        <v>45887</v>
      </c>
      <c r="C11715" s="89">
        <v>3.1</v>
      </c>
      <c r="D11715" s="89">
        <v>20.5</v>
      </c>
      <c r="E11715" s="96">
        <v>1950</v>
      </c>
      <c r="F11715" s="89">
        <v>0</v>
      </c>
      <c r="G11715" s="89">
        <v>1019.5</v>
      </c>
      <c r="H11715">
        <v>0.63</v>
      </c>
      <c r="I11715" t="s">
        <v>29</v>
      </c>
      <c r="J11715">
        <v>0.8</v>
      </c>
      <c r="K11715">
        <v>8</v>
      </c>
      <c r="L11715">
        <v>2025</v>
      </c>
      <c r="M11715" t="s">
        <v>362</v>
      </c>
      <c r="N11715" s="89" cm="1">
        <f t="array" ref="N11715">IF(ISNUMBER(_34_KNMI_Stations[[#This Row],[Etmaal temperatuur °C]]),IF(_34_KNMI_Stations[[#This Row],[Etmaal temperatuur °C]]&lt;stookgrens[],stookgrens[]-_34_KNMI_Stations[[#This Row],[Etmaal temperatuur °C]],0),"")</f>
        <v>0</v>
      </c>
      <c r="O11715" s="89">
        <f>_34_KNMI_Stations[[#This Row],[graaddagen]]*_34_KNMI_Stations[[#This Row],[Gewogen factor]]</f>
        <v>0</v>
      </c>
      <c r="P11715" s="89" cm="1">
        <f t="array" ref="P11715">IF(ISNUMBER(_34_KNMI_Stations[[#This Row],[Etmaal temperatuur °C]]),IF(_34_KNMI_Stations[[#This Row],[Etmaal temperatuur °C]]&gt;stookgrens[],_34_KNMI_Stations[[#This Row],[Etmaal temperatuur °C]]-stookgrens[],0),"")</f>
        <v>2.5</v>
      </c>
    </row>
    <row r="11716" spans="1:16" x14ac:dyDescent="0.25">
      <c r="A11716">
        <v>370</v>
      </c>
      <c r="B11716" s="110">
        <v>45888</v>
      </c>
      <c r="C11716" s="89">
        <v>3.5</v>
      </c>
      <c r="D11716" s="89">
        <v>21.2</v>
      </c>
      <c r="E11716" s="96">
        <v>2199</v>
      </c>
      <c r="F11716" s="89">
        <v>0</v>
      </c>
      <c r="G11716" s="89">
        <v>1014.1</v>
      </c>
      <c r="H11716">
        <v>0.61</v>
      </c>
      <c r="I11716" t="s">
        <v>29</v>
      </c>
      <c r="J11716">
        <v>0.8</v>
      </c>
      <c r="K11716">
        <v>8</v>
      </c>
      <c r="L11716">
        <v>2025</v>
      </c>
      <c r="M11716" t="s">
        <v>362</v>
      </c>
      <c r="N11716" s="89" cm="1">
        <f t="array" ref="N11716">IF(ISNUMBER(_34_KNMI_Stations[[#This Row],[Etmaal temperatuur °C]]),IF(_34_KNMI_Stations[[#This Row],[Etmaal temperatuur °C]]&lt;stookgrens[],stookgrens[]-_34_KNMI_Stations[[#This Row],[Etmaal temperatuur °C]],0),"")</f>
        <v>0</v>
      </c>
      <c r="O11716" s="89">
        <f>_34_KNMI_Stations[[#This Row],[graaddagen]]*_34_KNMI_Stations[[#This Row],[Gewogen factor]]</f>
        <v>0</v>
      </c>
      <c r="P11716" s="89" cm="1">
        <f t="array" ref="P11716">IF(ISNUMBER(_34_KNMI_Stations[[#This Row],[Etmaal temperatuur °C]]),IF(_34_KNMI_Stations[[#This Row],[Etmaal temperatuur °C]]&gt;stookgrens[],_34_KNMI_Stations[[#This Row],[Etmaal temperatuur °C]]-stookgrens[],0),"")</f>
        <v>3.1999999999999993</v>
      </c>
    </row>
    <row r="11717" spans="1:16" x14ac:dyDescent="0.25">
      <c r="A11717">
        <v>370</v>
      </c>
      <c r="B11717" s="110">
        <v>45889</v>
      </c>
      <c r="C11717" s="89">
        <v>3.8</v>
      </c>
      <c r="D11717" s="89">
        <v>18.600000000000001</v>
      </c>
      <c r="E11717" s="96">
        <v>1843</v>
      </c>
      <c r="F11717" s="89">
        <v>0</v>
      </c>
      <c r="G11717" s="89">
        <v>1012.6</v>
      </c>
      <c r="H11717">
        <v>0.65</v>
      </c>
      <c r="I11717" t="s">
        <v>29</v>
      </c>
      <c r="J11717">
        <v>0.8</v>
      </c>
      <c r="K11717">
        <v>8</v>
      </c>
      <c r="L11717">
        <v>2025</v>
      </c>
      <c r="M11717" t="s">
        <v>362</v>
      </c>
      <c r="N11717" s="89" cm="1">
        <f t="array" ref="N11717">IF(ISNUMBER(_34_KNMI_Stations[[#This Row],[Etmaal temperatuur °C]]),IF(_34_KNMI_Stations[[#This Row],[Etmaal temperatuur °C]]&lt;stookgrens[],stookgrens[]-_34_KNMI_Stations[[#This Row],[Etmaal temperatuur °C]],0),"")</f>
        <v>0</v>
      </c>
      <c r="O11717" s="89">
        <f>_34_KNMI_Stations[[#This Row],[graaddagen]]*_34_KNMI_Stations[[#This Row],[Gewogen factor]]</f>
        <v>0</v>
      </c>
      <c r="P11717" s="89" cm="1">
        <f t="array" ref="P11717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1718" spans="1:16" x14ac:dyDescent="0.25">
      <c r="A11718">
        <v>370</v>
      </c>
      <c r="B11718" s="110">
        <v>45890</v>
      </c>
      <c r="C11718" s="89">
        <v>4.0999999999999996</v>
      </c>
      <c r="D11718" s="89">
        <v>16.7</v>
      </c>
      <c r="E11718" s="96">
        <v>1950</v>
      </c>
      <c r="F11718" s="89">
        <v>0</v>
      </c>
      <c r="G11718" s="89">
        <v>1014.2</v>
      </c>
      <c r="H11718">
        <v>0.65</v>
      </c>
      <c r="I11718" t="s">
        <v>29</v>
      </c>
      <c r="J11718">
        <v>0.8</v>
      </c>
      <c r="K11718">
        <v>8</v>
      </c>
      <c r="L11718">
        <v>2025</v>
      </c>
      <c r="M11718" t="s">
        <v>362</v>
      </c>
      <c r="N11718" s="89" cm="1">
        <f t="array" ref="N11718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11718" s="89">
        <f>_34_KNMI_Stations[[#This Row],[graaddagen]]*_34_KNMI_Stations[[#This Row],[Gewogen factor]]</f>
        <v>1.0400000000000007</v>
      </c>
      <c r="P11718" s="89" cm="1">
        <f t="array" ref="P117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19" spans="1:16" x14ac:dyDescent="0.25">
      <c r="A11719">
        <v>370</v>
      </c>
      <c r="B11719" s="110">
        <v>45891</v>
      </c>
      <c r="C11719" s="89">
        <v>2.4</v>
      </c>
      <c r="D11719" s="89">
        <v>15.5</v>
      </c>
      <c r="E11719" s="96">
        <v>865</v>
      </c>
      <c r="F11719" s="89">
        <v>0</v>
      </c>
      <c r="G11719" s="89">
        <v>1019.6</v>
      </c>
      <c r="H11719">
        <v>0.67</v>
      </c>
      <c r="I11719" t="s">
        <v>29</v>
      </c>
      <c r="J11719">
        <v>0.8</v>
      </c>
      <c r="K11719">
        <v>8</v>
      </c>
      <c r="L11719">
        <v>2025</v>
      </c>
      <c r="M11719" t="s">
        <v>362</v>
      </c>
      <c r="N11719" s="89" cm="1">
        <f t="array" ref="N11719">IF(ISNUMBER(_34_KNMI_Stations[[#This Row],[Etmaal temperatuur °C]]),IF(_34_KNMI_Stations[[#This Row],[Etmaal temperatuur °C]]&lt;stookgrens[],stookgrens[]-_34_KNMI_Stations[[#This Row],[Etmaal temperatuur °C]],0),"")</f>
        <v>2.5</v>
      </c>
      <c r="O11719" s="89">
        <f>_34_KNMI_Stations[[#This Row],[graaddagen]]*_34_KNMI_Stations[[#This Row],[Gewogen factor]]</f>
        <v>2</v>
      </c>
      <c r="P11719" s="89" cm="1">
        <f t="array" ref="P117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20" spans="1:16" x14ac:dyDescent="0.25">
      <c r="A11720">
        <v>370</v>
      </c>
      <c r="B11720" s="110">
        <v>45892</v>
      </c>
      <c r="C11720" s="89">
        <v>2.5</v>
      </c>
      <c r="D11720" s="89">
        <v>15.3</v>
      </c>
      <c r="E11720" s="96">
        <v>1537</v>
      </c>
      <c r="F11720" s="89">
        <v>-0.1</v>
      </c>
      <c r="G11720" s="89">
        <v>1020</v>
      </c>
      <c r="H11720">
        <v>0.66</v>
      </c>
      <c r="I11720" t="s">
        <v>29</v>
      </c>
      <c r="J11720">
        <v>0.8</v>
      </c>
      <c r="K11720">
        <v>8</v>
      </c>
      <c r="L11720">
        <v>2025</v>
      </c>
      <c r="M11720" t="s">
        <v>362</v>
      </c>
      <c r="N11720" s="89" cm="1">
        <f t="array" ref="N11720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1720" s="89">
        <f>_34_KNMI_Stations[[#This Row],[graaddagen]]*_34_KNMI_Stations[[#This Row],[Gewogen factor]]</f>
        <v>2.1599999999999997</v>
      </c>
      <c r="P11720" s="89" cm="1">
        <f t="array" ref="P117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21" spans="1:16" x14ac:dyDescent="0.25">
      <c r="A11721">
        <v>370</v>
      </c>
      <c r="B11721" s="110">
        <v>45893</v>
      </c>
      <c r="C11721" s="89">
        <v>1.3</v>
      </c>
      <c r="D11721" s="89">
        <v>14.2</v>
      </c>
      <c r="E11721" s="96">
        <v>2002</v>
      </c>
      <c r="F11721" s="89">
        <v>0</v>
      </c>
      <c r="G11721" s="89">
        <v>1021.3</v>
      </c>
      <c r="H11721">
        <v>0.66</v>
      </c>
      <c r="I11721" t="s">
        <v>29</v>
      </c>
      <c r="J11721">
        <v>0.8</v>
      </c>
      <c r="K11721">
        <v>8</v>
      </c>
      <c r="L11721">
        <v>2025</v>
      </c>
      <c r="M11721" t="s">
        <v>362</v>
      </c>
      <c r="N11721" s="89" cm="1">
        <f t="array" ref="N11721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1721" s="89">
        <f>_34_KNMI_Stations[[#This Row],[graaddagen]]*_34_KNMI_Stations[[#This Row],[Gewogen factor]]</f>
        <v>3.0400000000000009</v>
      </c>
      <c r="P11721" s="89" cm="1">
        <f t="array" ref="P117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22" spans="1:16" x14ac:dyDescent="0.25">
      <c r="A11722">
        <v>370</v>
      </c>
      <c r="B11722" s="110">
        <v>45894</v>
      </c>
      <c r="C11722" s="89">
        <v>1.6</v>
      </c>
      <c r="D11722" s="89">
        <v>16.8</v>
      </c>
      <c r="E11722" s="96">
        <v>2087</v>
      </c>
      <c r="F11722" s="89">
        <v>0</v>
      </c>
      <c r="G11722" s="89">
        <v>1018.1</v>
      </c>
      <c r="H11722">
        <v>0.57999999999999996</v>
      </c>
      <c r="I11722" t="s">
        <v>29</v>
      </c>
      <c r="J11722">
        <v>0.8</v>
      </c>
      <c r="K11722">
        <v>8</v>
      </c>
      <c r="L11722">
        <v>2025</v>
      </c>
      <c r="M11722" t="s">
        <v>363</v>
      </c>
      <c r="N11722" s="89" cm="1">
        <f t="array" ref="N11722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11722" s="89">
        <f>_34_KNMI_Stations[[#This Row],[graaddagen]]*_34_KNMI_Stations[[#This Row],[Gewogen factor]]</f>
        <v>0.95999999999999952</v>
      </c>
      <c r="P11722" s="89" cm="1">
        <f t="array" ref="P117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23" spans="1:16" x14ac:dyDescent="0.25">
      <c r="A11723">
        <v>370</v>
      </c>
      <c r="B11723" s="110">
        <v>45895</v>
      </c>
      <c r="C11723" s="89">
        <v>2.7</v>
      </c>
      <c r="D11723" s="89">
        <v>21.2</v>
      </c>
      <c r="E11723" s="96">
        <v>1612</v>
      </c>
      <c r="F11723" s="89">
        <v>0</v>
      </c>
      <c r="G11723" s="89">
        <v>1009.8</v>
      </c>
      <c r="H11723">
        <v>0.54</v>
      </c>
      <c r="I11723" t="s">
        <v>29</v>
      </c>
      <c r="J11723">
        <v>0.8</v>
      </c>
      <c r="K11723">
        <v>8</v>
      </c>
      <c r="L11723">
        <v>2025</v>
      </c>
      <c r="M11723" t="s">
        <v>363</v>
      </c>
      <c r="N11723" s="89" cm="1">
        <f t="array" ref="N11723">IF(ISNUMBER(_34_KNMI_Stations[[#This Row],[Etmaal temperatuur °C]]),IF(_34_KNMI_Stations[[#This Row],[Etmaal temperatuur °C]]&lt;stookgrens[],stookgrens[]-_34_KNMI_Stations[[#This Row],[Etmaal temperatuur °C]],0),"")</f>
        <v>0</v>
      </c>
      <c r="O11723" s="89">
        <f>_34_KNMI_Stations[[#This Row],[graaddagen]]*_34_KNMI_Stations[[#This Row],[Gewogen factor]]</f>
        <v>0</v>
      </c>
      <c r="P11723" s="89" cm="1">
        <f t="array" ref="P11723">IF(ISNUMBER(_34_KNMI_Stations[[#This Row],[Etmaal temperatuur °C]]),IF(_34_KNMI_Stations[[#This Row],[Etmaal temperatuur °C]]&gt;stookgrens[],_34_KNMI_Stations[[#This Row],[Etmaal temperatuur °C]]-stookgrens[],0),"")</f>
        <v>3.1999999999999993</v>
      </c>
    </row>
    <row r="11724" spans="1:16" x14ac:dyDescent="0.25">
      <c r="A11724">
        <v>370</v>
      </c>
      <c r="B11724" s="110">
        <v>45896</v>
      </c>
      <c r="C11724" s="89">
        <v>2.7</v>
      </c>
      <c r="D11724" s="89">
        <v>20.2</v>
      </c>
      <c r="E11724" s="96">
        <v>1483</v>
      </c>
      <c r="F11724" s="89">
        <v>0</v>
      </c>
      <c r="G11724" s="89">
        <v>1007.8</v>
      </c>
      <c r="H11724">
        <v>0.63</v>
      </c>
      <c r="I11724" t="s">
        <v>29</v>
      </c>
      <c r="J11724">
        <v>0.8</v>
      </c>
      <c r="K11724">
        <v>8</v>
      </c>
      <c r="L11724">
        <v>2025</v>
      </c>
      <c r="M11724" t="s">
        <v>363</v>
      </c>
      <c r="N11724" s="89" cm="1">
        <f t="array" ref="N11724">IF(ISNUMBER(_34_KNMI_Stations[[#This Row],[Etmaal temperatuur °C]]),IF(_34_KNMI_Stations[[#This Row],[Etmaal temperatuur °C]]&lt;stookgrens[],stookgrens[]-_34_KNMI_Stations[[#This Row],[Etmaal temperatuur °C]],0),"")</f>
        <v>0</v>
      </c>
      <c r="O11724" s="89">
        <f>_34_KNMI_Stations[[#This Row],[graaddagen]]*_34_KNMI_Stations[[#This Row],[Gewogen factor]]</f>
        <v>0</v>
      </c>
      <c r="P11724" s="89" cm="1">
        <f t="array" ref="P11724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11725" spans="1:16" x14ac:dyDescent="0.25">
      <c r="A11725">
        <v>370</v>
      </c>
      <c r="B11725" s="110">
        <v>45897</v>
      </c>
      <c r="C11725" s="89">
        <v>2.9</v>
      </c>
      <c r="D11725" s="89">
        <v>19</v>
      </c>
      <c r="E11725" s="96">
        <v>1386</v>
      </c>
      <c r="F11725" s="89">
        <v>-0.1</v>
      </c>
      <c r="G11725" s="89">
        <v>1003.8</v>
      </c>
      <c r="H11725">
        <v>0.68</v>
      </c>
      <c r="I11725" t="s">
        <v>29</v>
      </c>
      <c r="J11725">
        <v>0.8</v>
      </c>
      <c r="K11725">
        <v>8</v>
      </c>
      <c r="L11725">
        <v>2025</v>
      </c>
      <c r="M11725" t="s">
        <v>363</v>
      </c>
      <c r="N11725" s="89" cm="1">
        <f t="array" ref="N11725">IF(ISNUMBER(_34_KNMI_Stations[[#This Row],[Etmaal temperatuur °C]]),IF(_34_KNMI_Stations[[#This Row],[Etmaal temperatuur °C]]&lt;stookgrens[],stookgrens[]-_34_KNMI_Stations[[#This Row],[Etmaal temperatuur °C]],0),"")</f>
        <v>0</v>
      </c>
      <c r="O11725" s="89">
        <f>_34_KNMI_Stations[[#This Row],[graaddagen]]*_34_KNMI_Stations[[#This Row],[Gewogen factor]]</f>
        <v>0</v>
      </c>
      <c r="P11725" s="89" cm="1">
        <f t="array" ref="P11725">IF(ISNUMBER(_34_KNMI_Stations[[#This Row],[Etmaal temperatuur °C]]),IF(_34_KNMI_Stations[[#This Row],[Etmaal temperatuur °C]]&gt;stookgrens[],_34_KNMI_Stations[[#This Row],[Etmaal temperatuur °C]]-stookgrens[],0),"")</f>
        <v>1</v>
      </c>
    </row>
    <row r="11726" spans="1:16" x14ac:dyDescent="0.25">
      <c r="A11726">
        <v>370</v>
      </c>
      <c r="B11726" s="110">
        <v>45898</v>
      </c>
      <c r="C11726" s="89">
        <v>4.0999999999999996</v>
      </c>
      <c r="D11726" s="89">
        <v>17</v>
      </c>
      <c r="E11726" s="96">
        <v>1222</v>
      </c>
      <c r="F11726" s="89">
        <v>5.4</v>
      </c>
      <c r="G11726" s="89">
        <v>1000.9</v>
      </c>
      <c r="H11726">
        <v>0.74</v>
      </c>
      <c r="I11726" t="s">
        <v>29</v>
      </c>
      <c r="J11726">
        <v>0.8</v>
      </c>
      <c r="K11726">
        <v>8</v>
      </c>
      <c r="L11726">
        <v>2025</v>
      </c>
      <c r="M11726" t="s">
        <v>363</v>
      </c>
      <c r="N11726" s="89" cm="1">
        <f t="array" ref="N11726">IF(ISNUMBER(_34_KNMI_Stations[[#This Row],[Etmaal temperatuur °C]]),IF(_34_KNMI_Stations[[#This Row],[Etmaal temperatuur °C]]&lt;stookgrens[],stookgrens[]-_34_KNMI_Stations[[#This Row],[Etmaal temperatuur °C]],0),"")</f>
        <v>1</v>
      </c>
      <c r="O11726" s="89">
        <f>_34_KNMI_Stations[[#This Row],[graaddagen]]*_34_KNMI_Stations[[#This Row],[Gewogen factor]]</f>
        <v>0.8</v>
      </c>
      <c r="P11726" s="89" cm="1">
        <f t="array" ref="P117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27" spans="1:16" x14ac:dyDescent="0.25">
      <c r="A11727">
        <v>370</v>
      </c>
      <c r="B11727" s="110">
        <v>45899</v>
      </c>
      <c r="C11727" s="89">
        <v>4.5</v>
      </c>
      <c r="D11727" s="89">
        <v>18.5</v>
      </c>
      <c r="E11727" s="96">
        <v>1638</v>
      </c>
      <c r="F11727" s="89">
        <v>0</v>
      </c>
      <c r="G11727" s="89">
        <v>1006.8</v>
      </c>
      <c r="H11727">
        <v>0.7</v>
      </c>
      <c r="I11727" t="s">
        <v>29</v>
      </c>
      <c r="J11727">
        <v>0.8</v>
      </c>
      <c r="K11727">
        <v>8</v>
      </c>
      <c r="L11727">
        <v>2025</v>
      </c>
      <c r="M11727" t="s">
        <v>363</v>
      </c>
      <c r="N11727" s="89" cm="1">
        <f t="array" ref="N11727">IF(ISNUMBER(_34_KNMI_Stations[[#This Row],[Etmaal temperatuur °C]]),IF(_34_KNMI_Stations[[#This Row],[Etmaal temperatuur °C]]&lt;stookgrens[],stookgrens[]-_34_KNMI_Stations[[#This Row],[Etmaal temperatuur °C]],0),"")</f>
        <v>0</v>
      </c>
      <c r="O11727" s="89">
        <f>_34_KNMI_Stations[[#This Row],[graaddagen]]*_34_KNMI_Stations[[#This Row],[Gewogen factor]]</f>
        <v>0</v>
      </c>
      <c r="P11727" s="89" cm="1">
        <f t="array" ref="P11727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1728" spans="1:16" x14ac:dyDescent="0.25">
      <c r="A11728">
        <v>370</v>
      </c>
      <c r="B11728" s="110">
        <v>45900</v>
      </c>
      <c r="C11728" s="89">
        <v>3.3</v>
      </c>
      <c r="D11728" s="89">
        <v>19.8</v>
      </c>
      <c r="E11728" s="96">
        <v>1034</v>
      </c>
      <c r="F11728" s="89">
        <v>0.7</v>
      </c>
      <c r="G11728" s="89">
        <v>1007.3</v>
      </c>
      <c r="H11728">
        <v>0.79</v>
      </c>
      <c r="I11728" t="s">
        <v>29</v>
      </c>
      <c r="J11728">
        <v>0.8</v>
      </c>
      <c r="K11728">
        <v>8</v>
      </c>
      <c r="L11728">
        <v>2025</v>
      </c>
      <c r="M11728" t="s">
        <v>363</v>
      </c>
      <c r="N11728" s="89" cm="1">
        <f t="array" ref="N11728">IF(ISNUMBER(_34_KNMI_Stations[[#This Row],[Etmaal temperatuur °C]]),IF(_34_KNMI_Stations[[#This Row],[Etmaal temperatuur °C]]&lt;stookgrens[],stookgrens[]-_34_KNMI_Stations[[#This Row],[Etmaal temperatuur °C]],0),"")</f>
        <v>0</v>
      </c>
      <c r="O11728" s="89">
        <f>_34_KNMI_Stations[[#This Row],[graaddagen]]*_34_KNMI_Stations[[#This Row],[Gewogen factor]]</f>
        <v>0</v>
      </c>
      <c r="P11728" s="89" cm="1">
        <f t="array" ref="P11728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11729" spans="1:16" x14ac:dyDescent="0.25">
      <c r="A11729">
        <v>370</v>
      </c>
      <c r="B11729" s="110">
        <v>45901</v>
      </c>
      <c r="C11729" s="89">
        <v>3.8</v>
      </c>
      <c r="D11729" s="89">
        <v>18.7</v>
      </c>
      <c r="E11729" s="96">
        <v>1277</v>
      </c>
      <c r="F11729" s="89">
        <v>-0.1</v>
      </c>
      <c r="G11729" s="89">
        <v>1007.1</v>
      </c>
      <c r="H11729">
        <v>0.71</v>
      </c>
      <c r="I11729" t="s">
        <v>29</v>
      </c>
      <c r="J11729">
        <v>0.8</v>
      </c>
      <c r="K11729">
        <v>9</v>
      </c>
      <c r="L11729">
        <v>2025</v>
      </c>
      <c r="M11729" t="s">
        <v>364</v>
      </c>
      <c r="N11729" s="89" cm="1">
        <f t="array" ref="N11729">IF(ISNUMBER(_34_KNMI_Stations[[#This Row],[Etmaal temperatuur °C]]),IF(_34_KNMI_Stations[[#This Row],[Etmaal temperatuur °C]]&lt;stookgrens[],stookgrens[]-_34_KNMI_Stations[[#This Row],[Etmaal temperatuur °C]],0),"")</f>
        <v>0</v>
      </c>
      <c r="O11729" s="89">
        <f>_34_KNMI_Stations[[#This Row],[graaddagen]]*_34_KNMI_Stations[[#This Row],[Gewogen factor]]</f>
        <v>0</v>
      </c>
      <c r="P11729" s="89" cm="1">
        <f t="array" ref="P11729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1730" spans="1:16" x14ac:dyDescent="0.25">
      <c r="A11730">
        <v>370</v>
      </c>
      <c r="B11730" s="110">
        <v>45902</v>
      </c>
      <c r="C11730" s="89">
        <v>4.7</v>
      </c>
      <c r="D11730" s="89">
        <v>17.7</v>
      </c>
      <c r="E11730" s="96">
        <v>1580</v>
      </c>
      <c r="F11730" s="89">
        <v>-0.1</v>
      </c>
      <c r="G11730" s="89">
        <v>1008</v>
      </c>
      <c r="H11730">
        <v>0.69</v>
      </c>
      <c r="I11730" t="s">
        <v>29</v>
      </c>
      <c r="J11730">
        <v>0.8</v>
      </c>
      <c r="K11730">
        <v>9</v>
      </c>
      <c r="L11730">
        <v>2025</v>
      </c>
      <c r="M11730" t="s">
        <v>364</v>
      </c>
      <c r="N11730" s="89" cm="1">
        <f t="array" ref="N11730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11730" s="89">
        <f>_34_KNMI_Stations[[#This Row],[graaddagen]]*_34_KNMI_Stations[[#This Row],[Gewogen factor]]</f>
        <v>0.24000000000000057</v>
      </c>
      <c r="P11730" s="89" cm="1">
        <f t="array" ref="P117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31" spans="1:16" x14ac:dyDescent="0.25">
      <c r="A11731">
        <v>370</v>
      </c>
      <c r="B11731" s="110">
        <v>45903</v>
      </c>
      <c r="C11731" s="89">
        <v>5.8</v>
      </c>
      <c r="D11731" s="89">
        <v>19.100000000000001</v>
      </c>
      <c r="E11731" s="96">
        <v>671</v>
      </c>
      <c r="F11731" s="89">
        <v>11.4</v>
      </c>
      <c r="G11731" s="89">
        <v>1005</v>
      </c>
      <c r="H11731">
        <v>0.79</v>
      </c>
      <c r="I11731" t="s">
        <v>29</v>
      </c>
      <c r="J11731">
        <v>0.8</v>
      </c>
      <c r="K11731">
        <v>9</v>
      </c>
      <c r="L11731">
        <v>2025</v>
      </c>
      <c r="M11731" t="s">
        <v>364</v>
      </c>
      <c r="N11731" s="89" cm="1">
        <f t="array" ref="N11731">IF(ISNUMBER(_34_KNMI_Stations[[#This Row],[Etmaal temperatuur °C]]),IF(_34_KNMI_Stations[[#This Row],[Etmaal temperatuur °C]]&lt;stookgrens[],stookgrens[]-_34_KNMI_Stations[[#This Row],[Etmaal temperatuur °C]],0),"")</f>
        <v>0</v>
      </c>
      <c r="O11731" s="89">
        <f>_34_KNMI_Stations[[#This Row],[graaddagen]]*_34_KNMI_Stations[[#This Row],[Gewogen factor]]</f>
        <v>0</v>
      </c>
      <c r="P11731" s="89" cm="1">
        <f t="array" ref="P11731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1732" spans="1:16" x14ac:dyDescent="0.25">
      <c r="A11732">
        <v>370</v>
      </c>
      <c r="B11732" s="110">
        <v>45904</v>
      </c>
      <c r="C11732" s="89">
        <v>4.3</v>
      </c>
      <c r="D11732" s="89">
        <v>17.8</v>
      </c>
      <c r="E11732" s="96">
        <v>1371</v>
      </c>
      <c r="F11732" s="89">
        <v>3.1</v>
      </c>
      <c r="G11732" s="89">
        <v>1010.7</v>
      </c>
      <c r="H11732">
        <v>0.77</v>
      </c>
      <c r="I11732" t="s">
        <v>29</v>
      </c>
      <c r="J11732">
        <v>0.8</v>
      </c>
      <c r="K11732">
        <v>9</v>
      </c>
      <c r="L11732">
        <v>2025</v>
      </c>
      <c r="M11732" t="s">
        <v>364</v>
      </c>
      <c r="N11732" s="89" cm="1">
        <f t="array" ref="N11732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1732" s="89">
        <f>_34_KNMI_Stations[[#This Row],[graaddagen]]*_34_KNMI_Stations[[#This Row],[Gewogen factor]]</f>
        <v>0.15999999999999945</v>
      </c>
      <c r="P11732" s="89" cm="1">
        <f t="array" ref="P117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33" spans="1:16" x14ac:dyDescent="0.25">
      <c r="A11733">
        <v>370</v>
      </c>
      <c r="B11733" s="110">
        <v>45905</v>
      </c>
      <c r="C11733" s="89">
        <v>2.8</v>
      </c>
      <c r="D11733" s="89">
        <v>15.1</v>
      </c>
      <c r="E11733" s="96">
        <v>1536</v>
      </c>
      <c r="F11733" s="89">
        <v>-0.1</v>
      </c>
      <c r="G11733" s="89">
        <v>1020.3</v>
      </c>
      <c r="H11733">
        <v>0.82</v>
      </c>
      <c r="I11733" t="s">
        <v>29</v>
      </c>
      <c r="J11733">
        <v>0.8</v>
      </c>
      <c r="K11733">
        <v>9</v>
      </c>
      <c r="L11733">
        <v>2025</v>
      </c>
      <c r="M11733" t="s">
        <v>364</v>
      </c>
      <c r="N11733" s="89" cm="1">
        <f t="array" ref="N11733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1733" s="89">
        <f>_34_KNMI_Stations[[#This Row],[graaddagen]]*_34_KNMI_Stations[[#This Row],[Gewogen factor]]</f>
        <v>2.3200000000000003</v>
      </c>
      <c r="P11733" s="89" cm="1">
        <f t="array" ref="P117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34" spans="1:16" x14ac:dyDescent="0.25">
      <c r="A11734">
        <v>370</v>
      </c>
      <c r="B11734" s="110">
        <v>45906</v>
      </c>
      <c r="C11734" s="89">
        <v>2.1</v>
      </c>
      <c r="D11734" s="89">
        <v>17.399999999999999</v>
      </c>
      <c r="E11734" s="96">
        <v>1724</v>
      </c>
      <c r="F11734" s="89">
        <v>0</v>
      </c>
      <c r="G11734" s="89">
        <v>1021.9</v>
      </c>
      <c r="H11734">
        <v>0.65</v>
      </c>
      <c r="I11734" t="s">
        <v>29</v>
      </c>
      <c r="J11734">
        <v>0.8</v>
      </c>
      <c r="K11734">
        <v>9</v>
      </c>
      <c r="L11734">
        <v>2025</v>
      </c>
      <c r="M11734" t="s">
        <v>364</v>
      </c>
      <c r="N11734" s="89" cm="1">
        <f t="array" ref="N11734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11734" s="89">
        <f>_34_KNMI_Stations[[#This Row],[graaddagen]]*_34_KNMI_Stations[[#This Row],[Gewogen factor]]</f>
        <v>0.48000000000000115</v>
      </c>
      <c r="P11734" s="89" cm="1">
        <f t="array" ref="P117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35" spans="1:16" x14ac:dyDescent="0.25">
      <c r="A11735">
        <v>370</v>
      </c>
      <c r="B11735" s="110">
        <v>45907</v>
      </c>
      <c r="C11735" s="89">
        <v>3.7</v>
      </c>
      <c r="D11735" s="89">
        <v>21.4</v>
      </c>
      <c r="E11735" s="96">
        <v>1940</v>
      </c>
      <c r="F11735" s="89">
        <v>0</v>
      </c>
      <c r="G11735" s="89">
        <v>1014.1</v>
      </c>
      <c r="H11735">
        <v>0.56000000000000005</v>
      </c>
      <c r="I11735" t="s">
        <v>29</v>
      </c>
      <c r="J11735">
        <v>0.8</v>
      </c>
      <c r="K11735">
        <v>9</v>
      </c>
      <c r="L11735">
        <v>2025</v>
      </c>
      <c r="M11735" t="s">
        <v>364</v>
      </c>
      <c r="N11735" s="89" cm="1">
        <f t="array" ref="N11735">IF(ISNUMBER(_34_KNMI_Stations[[#This Row],[Etmaal temperatuur °C]]),IF(_34_KNMI_Stations[[#This Row],[Etmaal temperatuur °C]]&lt;stookgrens[],stookgrens[]-_34_KNMI_Stations[[#This Row],[Etmaal temperatuur °C]],0),"")</f>
        <v>0</v>
      </c>
      <c r="O11735" s="89">
        <f>_34_KNMI_Stations[[#This Row],[graaddagen]]*_34_KNMI_Stations[[#This Row],[Gewogen factor]]</f>
        <v>0</v>
      </c>
      <c r="P11735" s="89" cm="1">
        <f t="array" ref="P11735">IF(ISNUMBER(_34_KNMI_Stations[[#This Row],[Etmaal temperatuur °C]]),IF(_34_KNMI_Stations[[#This Row],[Etmaal temperatuur °C]]&gt;stookgrens[],_34_KNMI_Stations[[#This Row],[Etmaal temperatuur °C]]-stookgrens[],0),"")</f>
        <v>3.3999999999999986</v>
      </c>
    </row>
    <row r="11736" spans="1:16" x14ac:dyDescent="0.25">
      <c r="A11736">
        <v>370</v>
      </c>
      <c r="B11736" s="110">
        <v>45908</v>
      </c>
      <c r="C11736" s="89">
        <v>2.5</v>
      </c>
      <c r="D11736" s="89">
        <v>19.8</v>
      </c>
      <c r="E11736" s="96">
        <v>1282</v>
      </c>
      <c r="F11736" s="89">
        <v>1.5</v>
      </c>
      <c r="G11736" s="89">
        <v>1016.3</v>
      </c>
      <c r="H11736">
        <v>0.73</v>
      </c>
      <c r="I11736" t="s">
        <v>29</v>
      </c>
      <c r="J11736">
        <v>0.8</v>
      </c>
      <c r="K11736">
        <v>9</v>
      </c>
      <c r="L11736">
        <v>2025</v>
      </c>
      <c r="M11736" t="s">
        <v>365</v>
      </c>
      <c r="N11736" s="89" cm="1">
        <f t="array" ref="N11736">IF(ISNUMBER(_34_KNMI_Stations[[#This Row],[Etmaal temperatuur °C]]),IF(_34_KNMI_Stations[[#This Row],[Etmaal temperatuur °C]]&lt;stookgrens[],stookgrens[]-_34_KNMI_Stations[[#This Row],[Etmaal temperatuur °C]],0),"")</f>
        <v>0</v>
      </c>
      <c r="O11736" s="89">
        <f>_34_KNMI_Stations[[#This Row],[graaddagen]]*_34_KNMI_Stations[[#This Row],[Gewogen factor]]</f>
        <v>0</v>
      </c>
      <c r="P11736" s="89" cm="1">
        <f t="array" ref="P11736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11737" spans="1:16" x14ac:dyDescent="0.25">
      <c r="A11737">
        <v>370</v>
      </c>
      <c r="B11737" s="110">
        <v>45909</v>
      </c>
      <c r="C11737" s="89">
        <v>1.8</v>
      </c>
      <c r="D11737" s="89">
        <v>13.9</v>
      </c>
      <c r="E11737" s="96">
        <v>728</v>
      </c>
      <c r="F11737" s="89">
        <v>26</v>
      </c>
      <c r="G11737" s="89">
        <v>1016.1</v>
      </c>
      <c r="H11737">
        <v>0.9</v>
      </c>
      <c r="I11737" t="s">
        <v>29</v>
      </c>
      <c r="J11737">
        <v>0.8</v>
      </c>
      <c r="K11737">
        <v>9</v>
      </c>
      <c r="L11737">
        <v>2025</v>
      </c>
      <c r="M11737" t="s">
        <v>365</v>
      </c>
      <c r="N11737" s="89" cm="1">
        <f t="array" ref="N11737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1737" s="89">
        <f>_34_KNMI_Stations[[#This Row],[graaddagen]]*_34_KNMI_Stations[[#This Row],[Gewogen factor]]</f>
        <v>3.28</v>
      </c>
      <c r="P11737" s="89" cm="1">
        <f t="array" ref="P117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38" spans="1:16" x14ac:dyDescent="0.25">
      <c r="A11738">
        <v>370</v>
      </c>
      <c r="B11738" s="110">
        <v>45910</v>
      </c>
      <c r="C11738" s="89">
        <v>3</v>
      </c>
      <c r="D11738" s="89">
        <v>16.100000000000001</v>
      </c>
      <c r="E11738" s="96">
        <v>1549</v>
      </c>
      <c r="F11738" s="89">
        <v>-0.1</v>
      </c>
      <c r="G11738" s="89">
        <v>1007.6</v>
      </c>
      <c r="H11738">
        <v>0.73</v>
      </c>
      <c r="I11738" t="s">
        <v>29</v>
      </c>
      <c r="J11738">
        <v>0.8</v>
      </c>
      <c r="K11738">
        <v>9</v>
      </c>
      <c r="L11738">
        <v>2025</v>
      </c>
      <c r="M11738" t="s">
        <v>365</v>
      </c>
      <c r="N11738" s="89" cm="1">
        <f t="array" ref="N11738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11738" s="89">
        <f>_34_KNMI_Stations[[#This Row],[graaddagen]]*_34_KNMI_Stations[[#This Row],[Gewogen factor]]</f>
        <v>1.5199999999999989</v>
      </c>
      <c r="P11738" s="89" cm="1">
        <f t="array" ref="P117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39" spans="1:16" x14ac:dyDescent="0.25">
      <c r="A11739">
        <v>370</v>
      </c>
      <c r="B11739" s="110">
        <v>45911</v>
      </c>
      <c r="C11739" s="89">
        <v>5.6</v>
      </c>
      <c r="D11739" s="89">
        <v>15.3</v>
      </c>
      <c r="E11739" s="96">
        <v>1293</v>
      </c>
      <c r="F11739" s="89">
        <v>3.6</v>
      </c>
      <c r="G11739" s="89">
        <v>1006</v>
      </c>
      <c r="H11739">
        <v>0.8</v>
      </c>
      <c r="I11739" t="s">
        <v>29</v>
      </c>
      <c r="J11739">
        <v>0.8</v>
      </c>
      <c r="K11739">
        <v>9</v>
      </c>
      <c r="L11739">
        <v>2025</v>
      </c>
      <c r="M11739" t="s">
        <v>365</v>
      </c>
      <c r="N11739" s="89" cm="1">
        <f t="array" ref="N11739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1739" s="89">
        <f>_34_KNMI_Stations[[#This Row],[graaddagen]]*_34_KNMI_Stations[[#This Row],[Gewogen factor]]</f>
        <v>2.1599999999999997</v>
      </c>
      <c r="P11739" s="89" cm="1">
        <f t="array" ref="P117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40" spans="1:16" x14ac:dyDescent="0.25">
      <c r="A11740">
        <v>370</v>
      </c>
      <c r="B11740" s="110">
        <v>45912</v>
      </c>
      <c r="C11740" s="89">
        <v>5.5</v>
      </c>
      <c r="D11740" s="89">
        <v>14.4</v>
      </c>
      <c r="E11740" s="96">
        <v>1495</v>
      </c>
      <c r="F11740" s="89">
        <v>1.8</v>
      </c>
      <c r="G11740" s="89">
        <v>1013.7</v>
      </c>
      <c r="H11740">
        <v>0.75</v>
      </c>
      <c r="I11740" t="s">
        <v>29</v>
      </c>
      <c r="J11740">
        <v>0.8</v>
      </c>
      <c r="K11740">
        <v>9</v>
      </c>
      <c r="L11740">
        <v>2025</v>
      </c>
      <c r="M11740" t="s">
        <v>365</v>
      </c>
      <c r="N11740" s="89" cm="1">
        <f t="array" ref="N11740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11740" s="89">
        <f>_34_KNMI_Stations[[#This Row],[graaddagen]]*_34_KNMI_Stations[[#This Row],[Gewogen factor]]</f>
        <v>2.88</v>
      </c>
      <c r="P11740" s="89" cm="1">
        <f t="array" ref="P117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41" spans="1:16" x14ac:dyDescent="0.25">
      <c r="A11741">
        <v>370</v>
      </c>
      <c r="B11741" s="110">
        <v>45913</v>
      </c>
      <c r="C11741" s="89">
        <v>4.7</v>
      </c>
      <c r="D11741" s="89">
        <v>14.4</v>
      </c>
      <c r="E11741" s="96">
        <v>1222</v>
      </c>
      <c r="F11741" s="89">
        <v>6.4</v>
      </c>
      <c r="G11741" s="89">
        <v>1012.7</v>
      </c>
      <c r="H11741">
        <v>0.82</v>
      </c>
      <c r="I11741" t="s">
        <v>29</v>
      </c>
      <c r="J11741">
        <v>0.8</v>
      </c>
      <c r="K11741">
        <v>9</v>
      </c>
      <c r="L11741">
        <v>2025</v>
      </c>
      <c r="M11741" t="s">
        <v>365</v>
      </c>
      <c r="N11741" s="89" cm="1">
        <f t="array" ref="N11741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11741" s="89">
        <f>_34_KNMI_Stations[[#This Row],[graaddagen]]*_34_KNMI_Stations[[#This Row],[Gewogen factor]]</f>
        <v>2.88</v>
      </c>
      <c r="P11741" s="89" cm="1">
        <f t="array" ref="P117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42" spans="1:16" x14ac:dyDescent="0.25">
      <c r="A11742">
        <v>370</v>
      </c>
      <c r="B11742" s="110">
        <v>45914</v>
      </c>
      <c r="C11742" s="89">
        <v>4</v>
      </c>
      <c r="D11742" s="89">
        <v>15.2</v>
      </c>
      <c r="E11742" s="96">
        <v>1500</v>
      </c>
      <c r="F11742" s="89">
        <v>5.4</v>
      </c>
      <c r="G11742" s="89">
        <v>1011.9</v>
      </c>
      <c r="H11742">
        <v>0.8</v>
      </c>
      <c r="I11742" t="s">
        <v>29</v>
      </c>
      <c r="J11742">
        <v>0.8</v>
      </c>
      <c r="K11742">
        <v>9</v>
      </c>
      <c r="L11742">
        <v>2025</v>
      </c>
      <c r="M11742" t="s">
        <v>365</v>
      </c>
      <c r="N11742" s="89" cm="1">
        <f t="array" ref="N11742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1742" s="89">
        <f>_34_KNMI_Stations[[#This Row],[graaddagen]]*_34_KNMI_Stations[[#This Row],[Gewogen factor]]</f>
        <v>2.2400000000000007</v>
      </c>
      <c r="P11742" s="89" cm="1">
        <f t="array" ref="P117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43" spans="1:16" x14ac:dyDescent="0.25">
      <c r="A11743">
        <v>370</v>
      </c>
      <c r="B11743" s="110">
        <v>45915</v>
      </c>
      <c r="C11743" s="89">
        <v>8.8000000000000007</v>
      </c>
      <c r="D11743" s="89">
        <v>16.8</v>
      </c>
      <c r="E11743" s="96">
        <v>1265</v>
      </c>
      <c r="F11743" s="89">
        <v>4.2</v>
      </c>
      <c r="G11743" s="89">
        <v>1007.9</v>
      </c>
      <c r="H11743">
        <v>0.75</v>
      </c>
      <c r="I11743" t="s">
        <v>29</v>
      </c>
      <c r="J11743">
        <v>0.8</v>
      </c>
      <c r="K11743">
        <v>9</v>
      </c>
      <c r="L11743">
        <v>2025</v>
      </c>
      <c r="M11743" t="s">
        <v>366</v>
      </c>
      <c r="N11743" s="89" cm="1">
        <f t="array" ref="N11743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11743" s="89">
        <f>_34_KNMI_Stations[[#This Row],[graaddagen]]*_34_KNMI_Stations[[#This Row],[Gewogen factor]]</f>
        <v>0.95999999999999952</v>
      </c>
      <c r="P11743" s="89" cm="1">
        <f t="array" ref="P117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44" spans="1:16" x14ac:dyDescent="0.25">
      <c r="A11744">
        <v>370</v>
      </c>
      <c r="B11744" s="110">
        <v>45916</v>
      </c>
      <c r="C11744" s="89">
        <v>7.2</v>
      </c>
      <c r="D11744" s="89">
        <v>15.4</v>
      </c>
      <c r="E11744" s="96">
        <v>1107</v>
      </c>
      <c r="F11744" s="89">
        <v>0.3</v>
      </c>
      <c r="G11744" s="89">
        <v>1016.1</v>
      </c>
      <c r="H11744">
        <v>0.7</v>
      </c>
      <c r="I11744" t="s">
        <v>29</v>
      </c>
      <c r="J11744">
        <v>0.8</v>
      </c>
      <c r="K11744">
        <v>9</v>
      </c>
      <c r="L11744">
        <v>2025</v>
      </c>
      <c r="M11744" t="s">
        <v>366</v>
      </c>
      <c r="N11744" s="89" cm="1">
        <f t="array" ref="N11744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11744" s="89">
        <f>_34_KNMI_Stations[[#This Row],[graaddagen]]*_34_KNMI_Stations[[#This Row],[Gewogen factor]]</f>
        <v>2.0799999999999996</v>
      </c>
      <c r="P11744" s="89" cm="1">
        <f t="array" ref="P117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45" spans="1:16" x14ac:dyDescent="0.25">
      <c r="A11745">
        <v>370</v>
      </c>
      <c r="B11745" s="110">
        <v>45917</v>
      </c>
      <c r="C11745" s="89">
        <v>5</v>
      </c>
      <c r="D11745" s="89">
        <v>15.6</v>
      </c>
      <c r="E11745" s="96">
        <v>535</v>
      </c>
      <c r="F11745" s="89">
        <v>0.1</v>
      </c>
      <c r="G11745" s="89">
        <v>1019.7</v>
      </c>
      <c r="H11745">
        <v>0.78</v>
      </c>
      <c r="I11745" t="s">
        <v>29</v>
      </c>
      <c r="J11745">
        <v>0.8</v>
      </c>
      <c r="K11745">
        <v>9</v>
      </c>
      <c r="L11745">
        <v>2025</v>
      </c>
      <c r="M11745" t="s">
        <v>366</v>
      </c>
      <c r="N11745" s="89" cm="1">
        <f t="array" ref="N11745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11745" s="89">
        <f>_34_KNMI_Stations[[#This Row],[graaddagen]]*_34_KNMI_Stations[[#This Row],[Gewogen factor]]</f>
        <v>1.9200000000000004</v>
      </c>
      <c r="P11745" s="89" cm="1">
        <f t="array" ref="P117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46" spans="1:16" x14ac:dyDescent="0.25">
      <c r="A11746">
        <v>370</v>
      </c>
      <c r="B11746" s="110">
        <v>45918</v>
      </c>
      <c r="C11746" s="89">
        <v>5.3</v>
      </c>
      <c r="D11746" s="89">
        <v>18.600000000000001</v>
      </c>
      <c r="E11746" s="96">
        <v>833</v>
      </c>
      <c r="F11746" s="89">
        <v>0</v>
      </c>
      <c r="G11746" s="89">
        <v>1021.5</v>
      </c>
      <c r="H11746">
        <v>0.79</v>
      </c>
      <c r="I11746" t="s">
        <v>29</v>
      </c>
      <c r="J11746">
        <v>0.8</v>
      </c>
      <c r="K11746">
        <v>9</v>
      </c>
      <c r="L11746">
        <v>2025</v>
      </c>
      <c r="M11746" t="s">
        <v>366</v>
      </c>
      <c r="N11746" s="89" cm="1">
        <f t="array" ref="N11746">IF(ISNUMBER(_34_KNMI_Stations[[#This Row],[Etmaal temperatuur °C]]),IF(_34_KNMI_Stations[[#This Row],[Etmaal temperatuur °C]]&lt;stookgrens[],stookgrens[]-_34_KNMI_Stations[[#This Row],[Etmaal temperatuur °C]],0),"")</f>
        <v>0</v>
      </c>
      <c r="O11746" s="89">
        <f>_34_KNMI_Stations[[#This Row],[graaddagen]]*_34_KNMI_Stations[[#This Row],[Gewogen factor]]</f>
        <v>0</v>
      </c>
      <c r="P11746" s="89" cm="1">
        <f t="array" ref="P11746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1747" spans="1:16" x14ac:dyDescent="0.25">
      <c r="A11747">
        <v>370</v>
      </c>
      <c r="B11747" s="110">
        <v>45919</v>
      </c>
      <c r="C11747" s="89">
        <v>2.7</v>
      </c>
      <c r="D11747" s="89">
        <v>19.399999999999999</v>
      </c>
      <c r="E11747" s="96">
        <v>1537</v>
      </c>
      <c r="F11747" s="89">
        <v>0</v>
      </c>
      <c r="G11747" s="89">
        <v>1020.5</v>
      </c>
      <c r="H11747">
        <v>0.72</v>
      </c>
      <c r="I11747" t="s">
        <v>29</v>
      </c>
      <c r="J11747">
        <v>0.8</v>
      </c>
      <c r="K11747">
        <v>9</v>
      </c>
      <c r="L11747">
        <v>2025</v>
      </c>
      <c r="M11747" t="s">
        <v>366</v>
      </c>
      <c r="N11747" s="89" cm="1">
        <f t="array" ref="N11747">IF(ISNUMBER(_34_KNMI_Stations[[#This Row],[Etmaal temperatuur °C]]),IF(_34_KNMI_Stations[[#This Row],[Etmaal temperatuur °C]]&lt;stookgrens[],stookgrens[]-_34_KNMI_Stations[[#This Row],[Etmaal temperatuur °C]],0),"")</f>
        <v>0</v>
      </c>
      <c r="O11747" s="89">
        <f>_34_KNMI_Stations[[#This Row],[graaddagen]]*_34_KNMI_Stations[[#This Row],[Gewogen factor]]</f>
        <v>0</v>
      </c>
      <c r="P11747" s="89" cm="1">
        <f t="array" ref="P11747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1748" spans="1:16" x14ac:dyDescent="0.25">
      <c r="A11748">
        <v>370</v>
      </c>
      <c r="B11748" s="110">
        <v>45920</v>
      </c>
      <c r="C11748" s="89">
        <v>3.5</v>
      </c>
      <c r="D11748" s="89">
        <v>20.399999999999999</v>
      </c>
      <c r="E11748" s="96">
        <v>617</v>
      </c>
      <c r="F11748" s="89">
        <v>0.1</v>
      </c>
      <c r="G11748" s="89">
        <v>1012.6</v>
      </c>
      <c r="H11748">
        <v>0.77</v>
      </c>
      <c r="I11748" t="s">
        <v>29</v>
      </c>
      <c r="J11748">
        <v>0.8</v>
      </c>
      <c r="K11748">
        <v>9</v>
      </c>
      <c r="L11748">
        <v>2025</v>
      </c>
      <c r="M11748" t="s">
        <v>366</v>
      </c>
      <c r="N11748" s="89" cm="1">
        <f t="array" ref="N11748">IF(ISNUMBER(_34_KNMI_Stations[[#This Row],[Etmaal temperatuur °C]]),IF(_34_KNMI_Stations[[#This Row],[Etmaal temperatuur °C]]&lt;stookgrens[],stookgrens[]-_34_KNMI_Stations[[#This Row],[Etmaal temperatuur °C]],0),"")</f>
        <v>0</v>
      </c>
      <c r="O11748" s="89">
        <f>_34_KNMI_Stations[[#This Row],[graaddagen]]*_34_KNMI_Stations[[#This Row],[Gewogen factor]]</f>
        <v>0</v>
      </c>
      <c r="P11748" s="89" cm="1">
        <f t="array" ref="P11748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11749" spans="1:16" x14ac:dyDescent="0.25">
      <c r="A11749">
        <v>370</v>
      </c>
      <c r="B11749" s="110">
        <v>45921</v>
      </c>
      <c r="C11749" s="89">
        <v>4.2</v>
      </c>
      <c r="D11749" s="89">
        <v>13.6</v>
      </c>
      <c r="E11749" s="96">
        <v>708</v>
      </c>
      <c r="F11749" s="89">
        <v>-0.1</v>
      </c>
      <c r="G11749" s="89">
        <v>1015.7</v>
      </c>
      <c r="H11749">
        <v>0.77</v>
      </c>
      <c r="I11749" t="s">
        <v>29</v>
      </c>
      <c r="J11749">
        <v>0.8</v>
      </c>
      <c r="K11749">
        <v>9</v>
      </c>
      <c r="L11749">
        <v>2025</v>
      </c>
      <c r="M11749" t="s">
        <v>366</v>
      </c>
      <c r="N11749" s="89" cm="1">
        <f t="array" ref="N11749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1749" s="89">
        <f>_34_KNMI_Stations[[#This Row],[graaddagen]]*_34_KNMI_Stations[[#This Row],[Gewogen factor]]</f>
        <v>3.5200000000000005</v>
      </c>
      <c r="P11749" s="89" cm="1">
        <f t="array" ref="P117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50" spans="1:16" x14ac:dyDescent="0.25">
      <c r="A11750">
        <v>370</v>
      </c>
      <c r="B11750" s="110">
        <v>45922</v>
      </c>
      <c r="C11750" s="89">
        <v>4</v>
      </c>
      <c r="D11750" s="89">
        <v>11.6</v>
      </c>
      <c r="E11750" s="96">
        <v>1208</v>
      </c>
      <c r="F11750" s="89">
        <v>0</v>
      </c>
      <c r="G11750" s="89">
        <v>1022.8</v>
      </c>
      <c r="H11750">
        <v>0.73</v>
      </c>
      <c r="I11750" t="s">
        <v>29</v>
      </c>
      <c r="J11750">
        <v>0.8</v>
      </c>
      <c r="K11750">
        <v>9</v>
      </c>
      <c r="L11750">
        <v>2025</v>
      </c>
      <c r="M11750" t="s">
        <v>367</v>
      </c>
      <c r="N11750" s="89" cm="1">
        <f t="array" ref="N11750">IF(ISNUMBER(_34_KNMI_Stations[[#This Row],[Etmaal temperatuur °C]]),IF(_34_KNMI_Stations[[#This Row],[Etmaal temperatuur °C]]&lt;stookgrens[],stookgrens[]-_34_KNMI_Stations[[#This Row],[Etmaal temperatuur °C]],0),"")</f>
        <v>6.4</v>
      </c>
      <c r="O11750" s="89">
        <f>_34_KNMI_Stations[[#This Row],[graaddagen]]*_34_KNMI_Stations[[#This Row],[Gewogen factor]]</f>
        <v>5.120000000000001</v>
      </c>
      <c r="P11750" s="89" cm="1">
        <f t="array" ref="P117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51" spans="1:16" x14ac:dyDescent="0.25">
      <c r="A11751">
        <v>370</v>
      </c>
      <c r="B11751" s="110">
        <v>45923</v>
      </c>
      <c r="C11751" s="89">
        <v>4.2</v>
      </c>
      <c r="D11751" s="89">
        <v>12.8</v>
      </c>
      <c r="E11751" s="96">
        <v>1264</v>
      </c>
      <c r="F11751" s="89">
        <v>0</v>
      </c>
      <c r="G11751" s="89">
        <v>1025</v>
      </c>
      <c r="H11751">
        <v>0.7</v>
      </c>
      <c r="I11751" t="s">
        <v>29</v>
      </c>
      <c r="J11751">
        <v>0.8</v>
      </c>
      <c r="K11751">
        <v>9</v>
      </c>
      <c r="L11751">
        <v>2025</v>
      </c>
      <c r="M11751" t="s">
        <v>367</v>
      </c>
      <c r="N11751" s="89" cm="1">
        <f t="array" ref="N11751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1751" s="89">
        <f>_34_KNMI_Stations[[#This Row],[graaddagen]]*_34_KNMI_Stations[[#This Row],[Gewogen factor]]</f>
        <v>4.1599999999999993</v>
      </c>
      <c r="P11751" s="89" cm="1">
        <f t="array" ref="P117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52" spans="1:16" x14ac:dyDescent="0.25">
      <c r="A11752">
        <v>370</v>
      </c>
      <c r="B11752" s="110">
        <v>45924</v>
      </c>
      <c r="C11752" s="89">
        <v>5.4</v>
      </c>
      <c r="D11752" s="89">
        <v>11.9</v>
      </c>
      <c r="E11752" s="96">
        <v>934</v>
      </c>
      <c r="F11752" s="89">
        <v>0</v>
      </c>
      <c r="G11752" s="89">
        <v>1024.3</v>
      </c>
      <c r="H11752">
        <v>0.62</v>
      </c>
      <c r="I11752" t="s">
        <v>29</v>
      </c>
      <c r="J11752">
        <v>0.8</v>
      </c>
      <c r="K11752">
        <v>9</v>
      </c>
      <c r="L11752">
        <v>2025</v>
      </c>
      <c r="M11752" t="s">
        <v>367</v>
      </c>
      <c r="N11752" s="89" cm="1">
        <f t="array" ref="N11752">IF(ISNUMBER(_34_KNMI_Stations[[#This Row],[Etmaal temperatuur °C]]),IF(_34_KNMI_Stations[[#This Row],[Etmaal temperatuur °C]]&lt;stookgrens[],stookgrens[]-_34_KNMI_Stations[[#This Row],[Etmaal temperatuur °C]],0),"")</f>
        <v>6.1</v>
      </c>
      <c r="O11752" s="89">
        <f>_34_KNMI_Stations[[#This Row],[graaddagen]]*_34_KNMI_Stations[[#This Row],[Gewogen factor]]</f>
        <v>4.88</v>
      </c>
      <c r="P11752" s="89" cm="1">
        <f t="array" ref="P117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53" spans="1:16" x14ac:dyDescent="0.25">
      <c r="A11753">
        <v>370</v>
      </c>
      <c r="B11753" s="110">
        <v>45925</v>
      </c>
      <c r="C11753" s="89">
        <v>5.7</v>
      </c>
      <c r="D11753" s="89">
        <v>11</v>
      </c>
      <c r="E11753" s="96">
        <v>439</v>
      </c>
      <c r="F11753" s="89">
        <v>-0.1</v>
      </c>
      <c r="G11753" s="89">
        <v>1022.5</v>
      </c>
      <c r="H11753">
        <v>0.67</v>
      </c>
      <c r="I11753" t="s">
        <v>29</v>
      </c>
      <c r="J11753">
        <v>0.8</v>
      </c>
      <c r="K11753">
        <v>9</v>
      </c>
      <c r="L11753">
        <v>2025</v>
      </c>
      <c r="M11753" t="s">
        <v>367</v>
      </c>
      <c r="N11753" s="89" cm="1">
        <f t="array" ref="N11753">IF(ISNUMBER(_34_KNMI_Stations[[#This Row],[Etmaal temperatuur °C]]),IF(_34_KNMI_Stations[[#This Row],[Etmaal temperatuur °C]]&lt;stookgrens[],stookgrens[]-_34_KNMI_Stations[[#This Row],[Etmaal temperatuur °C]],0),"")</f>
        <v>7</v>
      </c>
      <c r="O11753" s="89">
        <f>_34_KNMI_Stations[[#This Row],[graaddagen]]*_34_KNMI_Stations[[#This Row],[Gewogen factor]]</f>
        <v>5.6000000000000005</v>
      </c>
      <c r="P11753" s="89" cm="1">
        <f t="array" ref="P117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54" spans="1:16" x14ac:dyDescent="0.25">
      <c r="A11754">
        <v>370</v>
      </c>
      <c r="B11754" s="110">
        <v>45926</v>
      </c>
      <c r="C11754" s="89">
        <v>2.8</v>
      </c>
      <c r="D11754" s="89">
        <v>11.9</v>
      </c>
      <c r="E11754" s="96">
        <v>737</v>
      </c>
      <c r="F11754" s="89">
        <v>-0.1</v>
      </c>
      <c r="G11754" s="89">
        <v>1022.1</v>
      </c>
      <c r="H11754">
        <v>0.77</v>
      </c>
      <c r="I11754" t="s">
        <v>29</v>
      </c>
      <c r="J11754">
        <v>0.8</v>
      </c>
      <c r="K11754">
        <v>9</v>
      </c>
      <c r="L11754">
        <v>2025</v>
      </c>
      <c r="M11754" t="s">
        <v>367</v>
      </c>
      <c r="N11754" s="89" cm="1">
        <f t="array" ref="N11754">IF(ISNUMBER(_34_KNMI_Stations[[#This Row],[Etmaal temperatuur °C]]),IF(_34_KNMI_Stations[[#This Row],[Etmaal temperatuur °C]]&lt;stookgrens[],stookgrens[]-_34_KNMI_Stations[[#This Row],[Etmaal temperatuur °C]],0),"")</f>
        <v>6.1</v>
      </c>
      <c r="O11754" s="89">
        <f>_34_KNMI_Stations[[#This Row],[graaddagen]]*_34_KNMI_Stations[[#This Row],[Gewogen factor]]</f>
        <v>4.88</v>
      </c>
      <c r="P11754" s="89" cm="1">
        <f t="array" ref="P117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55" spans="1:16" x14ac:dyDescent="0.25">
      <c r="A11755">
        <v>370</v>
      </c>
      <c r="B11755" s="110">
        <v>45927</v>
      </c>
      <c r="C11755" s="89">
        <v>1.3</v>
      </c>
      <c r="D11755" s="89">
        <v>12.3</v>
      </c>
      <c r="E11755" s="96">
        <v>809</v>
      </c>
      <c r="F11755" s="89">
        <v>0</v>
      </c>
      <c r="G11755" s="89">
        <v>1021.6</v>
      </c>
      <c r="H11755">
        <v>0.84</v>
      </c>
      <c r="I11755" t="s">
        <v>29</v>
      </c>
      <c r="J11755">
        <v>0.8</v>
      </c>
      <c r="K11755">
        <v>9</v>
      </c>
      <c r="L11755">
        <v>2025</v>
      </c>
      <c r="M11755" t="s">
        <v>367</v>
      </c>
      <c r="N11755" s="89" cm="1">
        <f t="array" ref="N11755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1755" s="89">
        <f>_34_KNMI_Stations[[#This Row],[graaddagen]]*_34_KNMI_Stations[[#This Row],[Gewogen factor]]</f>
        <v>4.5599999999999996</v>
      </c>
      <c r="P11755" s="89" cm="1">
        <f t="array" ref="P117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56" spans="1:16" x14ac:dyDescent="0.25">
      <c r="A11756">
        <v>370</v>
      </c>
      <c r="B11756" s="110">
        <v>45928</v>
      </c>
      <c r="C11756" s="89">
        <v>0.8</v>
      </c>
      <c r="D11756" s="89">
        <v>12.5</v>
      </c>
      <c r="E11756" s="96">
        <v>1364</v>
      </c>
      <c r="F11756" s="89">
        <v>0</v>
      </c>
      <c r="G11756" s="89">
        <v>1022.3</v>
      </c>
      <c r="H11756">
        <v>0.78</v>
      </c>
      <c r="I11756" t="s">
        <v>29</v>
      </c>
      <c r="J11756">
        <v>0.8</v>
      </c>
      <c r="K11756">
        <v>9</v>
      </c>
      <c r="L11756">
        <v>2025</v>
      </c>
      <c r="M11756" t="s">
        <v>367</v>
      </c>
      <c r="N11756" s="89" cm="1">
        <f t="array" ref="N11756">IF(ISNUMBER(_34_KNMI_Stations[[#This Row],[Etmaal temperatuur °C]]),IF(_34_KNMI_Stations[[#This Row],[Etmaal temperatuur °C]]&lt;stookgrens[],stookgrens[]-_34_KNMI_Stations[[#This Row],[Etmaal temperatuur °C]],0),"")</f>
        <v>5.5</v>
      </c>
      <c r="O11756" s="89">
        <f>_34_KNMI_Stations[[#This Row],[graaddagen]]*_34_KNMI_Stations[[#This Row],[Gewogen factor]]</f>
        <v>4.4000000000000004</v>
      </c>
      <c r="P11756" s="89" cm="1">
        <f t="array" ref="P117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57" spans="1:16" x14ac:dyDescent="0.25">
      <c r="A11757">
        <v>370</v>
      </c>
      <c r="B11757" s="110">
        <v>45929</v>
      </c>
      <c r="C11757" s="89">
        <v>1.5</v>
      </c>
      <c r="D11757" s="89">
        <v>13.1</v>
      </c>
      <c r="E11757" s="96">
        <v>1084</v>
      </c>
      <c r="F11757" s="89">
        <v>0</v>
      </c>
      <c r="G11757" s="89">
        <v>1023.2</v>
      </c>
      <c r="H11757">
        <v>0.8</v>
      </c>
      <c r="I11757" t="s">
        <v>29</v>
      </c>
      <c r="J11757">
        <v>0.8</v>
      </c>
      <c r="K11757">
        <v>9</v>
      </c>
      <c r="L11757">
        <v>2025</v>
      </c>
      <c r="M11757" t="s">
        <v>368</v>
      </c>
      <c r="N11757" s="89" cm="1">
        <f t="array" ref="N11757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1757" s="89">
        <f>_34_KNMI_Stations[[#This Row],[graaddagen]]*_34_KNMI_Stations[[#This Row],[Gewogen factor]]</f>
        <v>3.9200000000000004</v>
      </c>
      <c r="P11757" s="89" cm="1">
        <f t="array" ref="P117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58" spans="1:16" x14ac:dyDescent="0.25">
      <c r="A11758">
        <v>370</v>
      </c>
      <c r="B11758" s="110">
        <v>45930</v>
      </c>
      <c r="C11758" s="89">
        <v>1.7</v>
      </c>
      <c r="D11758" s="89">
        <v>12.9</v>
      </c>
      <c r="E11758" s="96">
        <v>1184</v>
      </c>
      <c r="F11758" s="89">
        <v>0</v>
      </c>
      <c r="G11758" s="89">
        <v>1025.3</v>
      </c>
      <c r="H11758">
        <v>0.81</v>
      </c>
      <c r="I11758" t="s">
        <v>29</v>
      </c>
      <c r="J11758">
        <v>0.8</v>
      </c>
      <c r="K11758">
        <v>9</v>
      </c>
      <c r="L11758">
        <v>2025</v>
      </c>
      <c r="M11758" t="s">
        <v>368</v>
      </c>
      <c r="N11758" s="89" cm="1">
        <f t="array" ref="N11758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1758" s="89">
        <f>_34_KNMI_Stations[[#This Row],[graaddagen]]*_34_KNMI_Stations[[#This Row],[Gewogen factor]]</f>
        <v>4.08</v>
      </c>
      <c r="P11758" s="89" cm="1">
        <f t="array" ref="P117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59" spans="1:16" x14ac:dyDescent="0.25">
      <c r="A11759">
        <v>370</v>
      </c>
      <c r="B11759" s="110">
        <v>45931</v>
      </c>
      <c r="C11759" s="89">
        <v>1.7</v>
      </c>
      <c r="D11759" s="89">
        <v>10.8</v>
      </c>
      <c r="E11759" s="96">
        <v>1214</v>
      </c>
      <c r="F11759" s="89">
        <v>0</v>
      </c>
      <c r="G11759" s="89">
        <v>1028.8</v>
      </c>
      <c r="H11759">
        <v>0.75</v>
      </c>
      <c r="I11759" t="s">
        <v>29</v>
      </c>
      <c r="J11759">
        <v>1</v>
      </c>
      <c r="K11759">
        <v>10</v>
      </c>
      <c r="L11759">
        <v>2025</v>
      </c>
      <c r="M11759" t="s">
        <v>368</v>
      </c>
      <c r="N11759" s="89" cm="1">
        <f t="array" ref="N11759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11759" s="89">
        <f>_34_KNMI_Stations[[#This Row],[graaddagen]]*_34_KNMI_Stations[[#This Row],[Gewogen factor]]</f>
        <v>7.1999999999999993</v>
      </c>
      <c r="P11759" s="89" cm="1">
        <f t="array" ref="P117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60" spans="1:16" x14ac:dyDescent="0.25">
      <c r="A11760">
        <v>370</v>
      </c>
      <c r="B11760" s="110">
        <v>45932</v>
      </c>
      <c r="C11760" s="89">
        <v>2.9</v>
      </c>
      <c r="D11760" s="89">
        <v>12.3</v>
      </c>
      <c r="E11760" s="96">
        <v>1051</v>
      </c>
      <c r="F11760" s="89">
        <v>0</v>
      </c>
      <c r="G11760" s="89">
        <v>1026.4000000000001</v>
      </c>
      <c r="H11760">
        <v>0.64</v>
      </c>
      <c r="I11760" t="s">
        <v>29</v>
      </c>
      <c r="J11760">
        <v>1</v>
      </c>
      <c r="K11760">
        <v>10</v>
      </c>
      <c r="L11760">
        <v>2025</v>
      </c>
      <c r="M11760" t="s">
        <v>368</v>
      </c>
      <c r="N11760" s="89" cm="1">
        <f t="array" ref="N11760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1760" s="89">
        <f>_34_KNMI_Stations[[#This Row],[graaddagen]]*_34_KNMI_Stations[[#This Row],[Gewogen factor]]</f>
        <v>5.6999999999999993</v>
      </c>
      <c r="P11760" s="89" cm="1">
        <f t="array" ref="P117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61" spans="1:16" x14ac:dyDescent="0.25">
      <c r="A11761">
        <v>370</v>
      </c>
      <c r="B11761" s="110">
        <v>45933</v>
      </c>
      <c r="C11761" s="89">
        <v>4.5</v>
      </c>
      <c r="D11761" s="89">
        <v>11.9</v>
      </c>
      <c r="E11761" s="96">
        <v>384</v>
      </c>
      <c r="F11761" s="89">
        <v>5</v>
      </c>
      <c r="G11761" s="89">
        <v>1015.5</v>
      </c>
      <c r="H11761">
        <v>0.75</v>
      </c>
      <c r="I11761" t="s">
        <v>29</v>
      </c>
      <c r="J11761">
        <v>1</v>
      </c>
      <c r="K11761">
        <v>10</v>
      </c>
      <c r="L11761">
        <v>2025</v>
      </c>
      <c r="M11761" t="s">
        <v>368</v>
      </c>
      <c r="N11761" s="89" cm="1">
        <f t="array" ref="N11761">IF(ISNUMBER(_34_KNMI_Stations[[#This Row],[Etmaal temperatuur °C]]),IF(_34_KNMI_Stations[[#This Row],[Etmaal temperatuur °C]]&lt;stookgrens[],stookgrens[]-_34_KNMI_Stations[[#This Row],[Etmaal temperatuur °C]],0),"")</f>
        <v>6.1</v>
      </c>
      <c r="O11761" s="89">
        <f>_34_KNMI_Stations[[#This Row],[graaddagen]]*_34_KNMI_Stations[[#This Row],[Gewogen factor]]</f>
        <v>6.1</v>
      </c>
      <c r="P11761" s="89" cm="1">
        <f t="array" ref="P117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62" spans="1:16" x14ac:dyDescent="0.25">
      <c r="A11762">
        <v>370</v>
      </c>
      <c r="B11762" s="110">
        <v>45934</v>
      </c>
      <c r="C11762" s="89">
        <v>8.3000000000000007</v>
      </c>
      <c r="D11762" s="89">
        <v>13.3</v>
      </c>
      <c r="E11762" s="96">
        <v>928</v>
      </c>
      <c r="F11762" s="89">
        <v>12.3</v>
      </c>
      <c r="G11762" s="89">
        <v>1000.1</v>
      </c>
      <c r="H11762">
        <v>0.78</v>
      </c>
      <c r="I11762" t="s">
        <v>29</v>
      </c>
      <c r="J11762">
        <v>1</v>
      </c>
      <c r="K11762">
        <v>10</v>
      </c>
      <c r="L11762">
        <v>2025</v>
      </c>
      <c r="M11762" t="s">
        <v>368</v>
      </c>
      <c r="N11762" s="89" cm="1">
        <f t="array" ref="N11762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11762" s="89">
        <f>_34_KNMI_Stations[[#This Row],[graaddagen]]*_34_KNMI_Stations[[#This Row],[Gewogen factor]]</f>
        <v>4.6999999999999993</v>
      </c>
      <c r="P11762" s="89" cm="1">
        <f t="array" ref="P117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63" spans="1:16" x14ac:dyDescent="0.25">
      <c r="A11763">
        <v>370</v>
      </c>
      <c r="B11763" s="110">
        <v>45935</v>
      </c>
      <c r="C11763" s="89">
        <v>5.5</v>
      </c>
      <c r="D11763" s="89">
        <v>11.6</v>
      </c>
      <c r="E11763" s="96">
        <v>709</v>
      </c>
      <c r="F11763" s="89">
        <v>2.8</v>
      </c>
      <c r="G11763" s="89">
        <v>1012.5</v>
      </c>
      <c r="H11763">
        <v>0.78</v>
      </c>
      <c r="I11763" t="s">
        <v>29</v>
      </c>
      <c r="J11763">
        <v>1</v>
      </c>
      <c r="K11763">
        <v>10</v>
      </c>
      <c r="L11763">
        <v>2025</v>
      </c>
      <c r="M11763" t="s">
        <v>368</v>
      </c>
      <c r="N11763" s="89" cm="1">
        <f t="array" ref="N11763">IF(ISNUMBER(_34_KNMI_Stations[[#This Row],[Etmaal temperatuur °C]]),IF(_34_KNMI_Stations[[#This Row],[Etmaal temperatuur °C]]&lt;stookgrens[],stookgrens[]-_34_KNMI_Stations[[#This Row],[Etmaal temperatuur °C]],0),"")</f>
        <v>6.4</v>
      </c>
      <c r="O11763" s="89">
        <f>_34_KNMI_Stations[[#This Row],[graaddagen]]*_34_KNMI_Stations[[#This Row],[Gewogen factor]]</f>
        <v>6.4</v>
      </c>
      <c r="P11763" s="89" cm="1">
        <f t="array" ref="P117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64" spans="1:16" x14ac:dyDescent="0.25">
      <c r="A11764">
        <v>370</v>
      </c>
      <c r="B11764" s="110">
        <v>45936</v>
      </c>
      <c r="C11764" s="89">
        <v>3.4</v>
      </c>
      <c r="D11764" s="89">
        <v>12.9</v>
      </c>
      <c r="E11764" s="96">
        <v>319</v>
      </c>
      <c r="F11764" s="89">
        <v>0.4</v>
      </c>
      <c r="G11764" s="89">
        <v>1023</v>
      </c>
      <c r="H11764">
        <v>0.89</v>
      </c>
      <c r="I11764" t="s">
        <v>29</v>
      </c>
      <c r="J11764">
        <v>1</v>
      </c>
      <c r="K11764">
        <v>10</v>
      </c>
      <c r="L11764">
        <v>2025</v>
      </c>
      <c r="M11764" t="s">
        <v>369</v>
      </c>
      <c r="N11764" s="89" cm="1">
        <f t="array" ref="N11764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1764" s="89">
        <f>_34_KNMI_Stations[[#This Row],[graaddagen]]*_34_KNMI_Stations[[#This Row],[Gewogen factor]]</f>
        <v>5.0999999999999996</v>
      </c>
      <c r="P11764" s="89" cm="1">
        <f t="array" ref="P117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65" spans="1:16" x14ac:dyDescent="0.25">
      <c r="A11765">
        <v>370</v>
      </c>
      <c r="B11765" s="110">
        <v>45937</v>
      </c>
      <c r="C11765" s="89">
        <v>3.2</v>
      </c>
      <c r="D11765" s="89">
        <v>14.4</v>
      </c>
      <c r="E11765" s="96">
        <v>373</v>
      </c>
      <c r="F11765" s="89">
        <v>-0.1</v>
      </c>
      <c r="G11765" s="89">
        <v>1024.8</v>
      </c>
      <c r="H11765">
        <v>0.91</v>
      </c>
      <c r="I11765" t="s">
        <v>29</v>
      </c>
      <c r="J11765">
        <v>1</v>
      </c>
      <c r="K11765">
        <v>10</v>
      </c>
      <c r="L11765">
        <v>2025</v>
      </c>
      <c r="M11765" t="s">
        <v>369</v>
      </c>
      <c r="N11765" s="89" cm="1">
        <f t="array" ref="N11765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11765" s="89">
        <f>_34_KNMI_Stations[[#This Row],[graaddagen]]*_34_KNMI_Stations[[#This Row],[Gewogen factor]]</f>
        <v>3.5999999999999996</v>
      </c>
      <c r="P11765" s="89" cm="1">
        <f t="array" ref="P117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66" spans="1:16" x14ac:dyDescent="0.25">
      <c r="A11766">
        <v>370</v>
      </c>
      <c r="B11766" s="110">
        <v>45938</v>
      </c>
      <c r="C11766" s="89">
        <v>2.4</v>
      </c>
      <c r="D11766" s="89">
        <v>14.1</v>
      </c>
      <c r="E11766" s="96">
        <v>432</v>
      </c>
      <c r="F11766" s="89">
        <v>0.5</v>
      </c>
      <c r="G11766" s="89">
        <v>1022.8</v>
      </c>
      <c r="H11766">
        <v>0.88</v>
      </c>
      <c r="I11766" t="s">
        <v>29</v>
      </c>
      <c r="J11766">
        <v>1</v>
      </c>
      <c r="K11766">
        <v>10</v>
      </c>
      <c r="L11766">
        <v>2025</v>
      </c>
      <c r="M11766" t="s">
        <v>369</v>
      </c>
      <c r="N11766" s="89" cm="1">
        <f t="array" ref="N11766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1766" s="89">
        <f>_34_KNMI_Stations[[#This Row],[graaddagen]]*_34_KNMI_Stations[[#This Row],[Gewogen factor]]</f>
        <v>3.9000000000000004</v>
      </c>
      <c r="P11766" s="89" cm="1">
        <f t="array" ref="P117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67" spans="1:16" x14ac:dyDescent="0.25">
      <c r="A11767">
        <v>370</v>
      </c>
      <c r="B11767" s="110">
        <v>45939</v>
      </c>
      <c r="C11767" s="89">
        <v>2</v>
      </c>
      <c r="D11767" s="89">
        <v>13</v>
      </c>
      <c r="E11767" s="96">
        <v>669</v>
      </c>
      <c r="F11767" s="89">
        <v>0</v>
      </c>
      <c r="G11767" s="89">
        <v>1026.7</v>
      </c>
      <c r="H11767">
        <v>0.83</v>
      </c>
      <c r="I11767" t="s">
        <v>29</v>
      </c>
      <c r="J11767">
        <v>1</v>
      </c>
      <c r="K11767">
        <v>10</v>
      </c>
      <c r="L11767">
        <v>2025</v>
      </c>
      <c r="M11767" t="s">
        <v>369</v>
      </c>
      <c r="N11767" s="89" cm="1">
        <f t="array" ref="N11767">IF(ISNUMBER(_34_KNMI_Stations[[#This Row],[Etmaal temperatuur °C]]),IF(_34_KNMI_Stations[[#This Row],[Etmaal temperatuur °C]]&lt;stookgrens[],stookgrens[]-_34_KNMI_Stations[[#This Row],[Etmaal temperatuur °C]],0),"")</f>
        <v>5</v>
      </c>
      <c r="O11767" s="89">
        <f>_34_KNMI_Stations[[#This Row],[graaddagen]]*_34_KNMI_Stations[[#This Row],[Gewogen factor]]</f>
        <v>5</v>
      </c>
      <c r="P11767" s="89" cm="1">
        <f t="array" ref="P117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68" spans="1:16" x14ac:dyDescent="0.25">
      <c r="A11768">
        <v>370</v>
      </c>
      <c r="B11768" s="110">
        <v>45940</v>
      </c>
      <c r="C11768" s="89">
        <v>2</v>
      </c>
      <c r="D11768" s="89">
        <v>15</v>
      </c>
      <c r="E11768" s="96">
        <v>679</v>
      </c>
      <c r="F11768" s="89">
        <v>0</v>
      </c>
      <c r="G11768" s="89">
        <v>1032.8</v>
      </c>
      <c r="H11768">
        <v>0.82</v>
      </c>
      <c r="I11768" t="s">
        <v>29</v>
      </c>
      <c r="J11768">
        <v>1</v>
      </c>
      <c r="K11768">
        <v>10</v>
      </c>
      <c r="L11768">
        <v>2025</v>
      </c>
      <c r="M11768" t="s">
        <v>369</v>
      </c>
      <c r="N11768" s="89" cm="1">
        <f t="array" ref="N11768">IF(ISNUMBER(_34_KNMI_Stations[[#This Row],[Etmaal temperatuur °C]]),IF(_34_KNMI_Stations[[#This Row],[Etmaal temperatuur °C]]&lt;stookgrens[],stookgrens[]-_34_KNMI_Stations[[#This Row],[Etmaal temperatuur °C]],0),"")</f>
        <v>3</v>
      </c>
      <c r="O11768" s="89">
        <f>_34_KNMI_Stations[[#This Row],[graaddagen]]*_34_KNMI_Stations[[#This Row],[Gewogen factor]]</f>
        <v>3</v>
      </c>
      <c r="P11768" s="89" cm="1">
        <f t="array" ref="P117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69" spans="1:16" x14ac:dyDescent="0.25">
      <c r="A11769">
        <v>370</v>
      </c>
      <c r="B11769" s="110">
        <v>45941</v>
      </c>
      <c r="C11769" s="89">
        <v>1.3</v>
      </c>
      <c r="D11769" s="89">
        <v>14.3</v>
      </c>
      <c r="E11769" s="96">
        <v>275</v>
      </c>
      <c r="F11769" s="89">
        <v>0</v>
      </c>
      <c r="G11769" s="89">
        <v>1033.8</v>
      </c>
      <c r="H11769">
        <v>0.85</v>
      </c>
      <c r="I11769" t="s">
        <v>29</v>
      </c>
      <c r="J11769">
        <v>1</v>
      </c>
      <c r="K11769">
        <v>10</v>
      </c>
      <c r="L11769">
        <v>2025</v>
      </c>
      <c r="M11769" t="s">
        <v>369</v>
      </c>
      <c r="N11769" s="89" cm="1">
        <f t="array" ref="N11769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1769" s="89">
        <f>_34_KNMI_Stations[[#This Row],[graaddagen]]*_34_KNMI_Stations[[#This Row],[Gewogen factor]]</f>
        <v>3.6999999999999993</v>
      </c>
      <c r="P11769" s="89" cm="1">
        <f t="array" ref="P117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70" spans="1:16" x14ac:dyDescent="0.25">
      <c r="A11770">
        <v>370</v>
      </c>
      <c r="B11770" s="110">
        <v>45942</v>
      </c>
      <c r="C11770" s="89">
        <v>1.8</v>
      </c>
      <c r="D11770" s="89">
        <v>14.3</v>
      </c>
      <c r="E11770" s="96">
        <v>480</v>
      </c>
      <c r="F11770" s="89">
        <v>0</v>
      </c>
      <c r="G11770" s="89">
        <v>1030.7</v>
      </c>
      <c r="H11770">
        <v>0.85</v>
      </c>
      <c r="I11770" t="s">
        <v>29</v>
      </c>
      <c r="J11770">
        <v>1</v>
      </c>
      <c r="K11770">
        <v>10</v>
      </c>
      <c r="L11770">
        <v>2025</v>
      </c>
      <c r="M11770" t="s">
        <v>369</v>
      </c>
      <c r="N11770" s="89" cm="1">
        <f t="array" ref="N11770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1770" s="89">
        <f>_34_KNMI_Stations[[#This Row],[graaddagen]]*_34_KNMI_Stations[[#This Row],[Gewogen factor]]</f>
        <v>3.6999999999999993</v>
      </c>
      <c r="P11770" s="89" cm="1">
        <f t="array" ref="P117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71" spans="1:16" x14ac:dyDescent="0.25">
      <c r="A11771">
        <v>370</v>
      </c>
      <c r="B11771" s="110">
        <v>45943</v>
      </c>
      <c r="C11771" s="89">
        <v>2</v>
      </c>
      <c r="D11771" s="89">
        <v>13.1</v>
      </c>
      <c r="E11771" s="96">
        <v>337</v>
      </c>
      <c r="F11771" s="89">
        <v>0.1</v>
      </c>
      <c r="G11771" s="89">
        <v>1028.2</v>
      </c>
      <c r="H11771">
        <v>0.93</v>
      </c>
      <c r="I11771" t="s">
        <v>29</v>
      </c>
      <c r="J11771">
        <v>1</v>
      </c>
      <c r="K11771">
        <v>10</v>
      </c>
      <c r="L11771">
        <v>2025</v>
      </c>
      <c r="M11771" t="s">
        <v>370</v>
      </c>
      <c r="N11771" s="89" cm="1">
        <f t="array" ref="N11771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1771" s="89">
        <f>_34_KNMI_Stations[[#This Row],[graaddagen]]*_34_KNMI_Stations[[#This Row],[Gewogen factor]]</f>
        <v>4.9000000000000004</v>
      </c>
      <c r="P11771" s="89" cm="1">
        <f t="array" ref="P117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72" spans="1:16" x14ac:dyDescent="0.25">
      <c r="A11772">
        <v>370</v>
      </c>
      <c r="B11772" s="110">
        <v>45944</v>
      </c>
      <c r="C11772" s="89">
        <v>1.4</v>
      </c>
      <c r="D11772" s="89">
        <v>12.3</v>
      </c>
      <c r="E11772" s="96">
        <v>379</v>
      </c>
      <c r="F11772" s="89">
        <v>0.1</v>
      </c>
      <c r="G11772" s="89">
        <v>1027.4000000000001</v>
      </c>
      <c r="H11772">
        <v>0.93</v>
      </c>
      <c r="I11772" t="s">
        <v>29</v>
      </c>
      <c r="J11772">
        <v>1</v>
      </c>
      <c r="K11772">
        <v>10</v>
      </c>
      <c r="L11772">
        <v>2025</v>
      </c>
      <c r="M11772" t="s">
        <v>370</v>
      </c>
      <c r="N11772" s="89" cm="1">
        <f t="array" ref="N11772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1772" s="89">
        <f>_34_KNMI_Stations[[#This Row],[graaddagen]]*_34_KNMI_Stations[[#This Row],[Gewogen factor]]</f>
        <v>5.6999999999999993</v>
      </c>
      <c r="P11772" s="89" cm="1">
        <f t="array" ref="P117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73" spans="1:16" x14ac:dyDescent="0.25">
      <c r="A11773">
        <v>370</v>
      </c>
      <c r="B11773" s="110">
        <v>45945</v>
      </c>
      <c r="C11773" s="89">
        <v>1</v>
      </c>
      <c r="D11773" s="89">
        <v>11.9</v>
      </c>
      <c r="E11773" s="96">
        <v>276</v>
      </c>
      <c r="F11773" s="89">
        <v>0.5</v>
      </c>
      <c r="G11773" s="89">
        <v>1027.3</v>
      </c>
      <c r="H11773">
        <v>0.92</v>
      </c>
      <c r="I11773" t="s">
        <v>29</v>
      </c>
      <c r="J11773">
        <v>1</v>
      </c>
      <c r="K11773">
        <v>10</v>
      </c>
      <c r="L11773">
        <v>2025</v>
      </c>
      <c r="M11773" t="s">
        <v>370</v>
      </c>
      <c r="N11773" s="89" cm="1">
        <f t="array" ref="N11773">IF(ISNUMBER(_34_KNMI_Stations[[#This Row],[Etmaal temperatuur °C]]),IF(_34_KNMI_Stations[[#This Row],[Etmaal temperatuur °C]]&lt;stookgrens[],stookgrens[]-_34_KNMI_Stations[[#This Row],[Etmaal temperatuur °C]],0),"")</f>
        <v>6.1</v>
      </c>
      <c r="O11773" s="89">
        <f>_34_KNMI_Stations[[#This Row],[graaddagen]]*_34_KNMI_Stations[[#This Row],[Gewogen factor]]</f>
        <v>6.1</v>
      </c>
      <c r="P11773" s="89" cm="1">
        <f t="array" ref="P117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74" spans="1:16" x14ac:dyDescent="0.25">
      <c r="A11774">
        <v>370</v>
      </c>
      <c r="B11774" s="110">
        <v>45946</v>
      </c>
      <c r="C11774" s="89">
        <v>1.9</v>
      </c>
      <c r="D11774" s="89">
        <v>11.8</v>
      </c>
      <c r="E11774" s="96">
        <v>569</v>
      </c>
      <c r="F11774" s="89">
        <v>-0.1</v>
      </c>
      <c r="G11774" s="89">
        <v>1025.5999999999999</v>
      </c>
      <c r="H11774">
        <v>0.9</v>
      </c>
      <c r="I11774" t="s">
        <v>29</v>
      </c>
      <c r="J11774">
        <v>1</v>
      </c>
      <c r="K11774">
        <v>10</v>
      </c>
      <c r="L11774">
        <v>2025</v>
      </c>
      <c r="M11774" t="s">
        <v>370</v>
      </c>
      <c r="N11774" s="89" cm="1">
        <f t="array" ref="N11774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1774" s="89">
        <f>_34_KNMI_Stations[[#This Row],[graaddagen]]*_34_KNMI_Stations[[#This Row],[Gewogen factor]]</f>
        <v>6.1999999999999993</v>
      </c>
      <c r="P11774" s="89" cm="1">
        <f t="array" ref="P117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75" spans="1:16" x14ac:dyDescent="0.25">
      <c r="A11775">
        <v>370</v>
      </c>
      <c r="B11775" s="110">
        <v>45947</v>
      </c>
      <c r="C11775" s="89">
        <v>1.2</v>
      </c>
      <c r="D11775" s="89">
        <v>11.4</v>
      </c>
      <c r="E11775" s="96">
        <v>344</v>
      </c>
      <c r="F11775" s="89">
        <v>0</v>
      </c>
      <c r="G11775" s="89">
        <v>1025.3</v>
      </c>
      <c r="H11775">
        <v>0.9</v>
      </c>
      <c r="I11775" t="s">
        <v>29</v>
      </c>
      <c r="J11775">
        <v>1</v>
      </c>
      <c r="K11775">
        <v>10</v>
      </c>
      <c r="L11775">
        <v>2025</v>
      </c>
      <c r="M11775" t="s">
        <v>370</v>
      </c>
      <c r="N11775" s="89" cm="1">
        <f t="array" ref="N11775">IF(ISNUMBER(_34_KNMI_Stations[[#This Row],[Etmaal temperatuur °C]]),IF(_34_KNMI_Stations[[#This Row],[Etmaal temperatuur °C]]&lt;stookgrens[],stookgrens[]-_34_KNMI_Stations[[#This Row],[Etmaal temperatuur °C]],0),"")</f>
        <v>6.6</v>
      </c>
      <c r="O11775" s="89">
        <f>_34_KNMI_Stations[[#This Row],[graaddagen]]*_34_KNMI_Stations[[#This Row],[Gewogen factor]]</f>
        <v>6.6</v>
      </c>
      <c r="P11775" s="89" cm="1">
        <f t="array" ref="P117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76" spans="1:16" x14ac:dyDescent="0.25">
      <c r="A11776">
        <v>370</v>
      </c>
      <c r="B11776" s="110">
        <v>45948</v>
      </c>
      <c r="C11776" s="89">
        <v>2.2000000000000002</v>
      </c>
      <c r="D11776" s="89">
        <v>10.5</v>
      </c>
      <c r="E11776" s="96">
        <v>541</v>
      </c>
      <c r="F11776" s="89">
        <v>0</v>
      </c>
      <c r="G11776" s="89">
        <v>1025.2</v>
      </c>
      <c r="H11776">
        <v>0.76</v>
      </c>
      <c r="I11776" t="s">
        <v>29</v>
      </c>
      <c r="J11776">
        <v>1</v>
      </c>
      <c r="K11776">
        <v>10</v>
      </c>
      <c r="L11776">
        <v>2025</v>
      </c>
      <c r="M11776" t="s">
        <v>370</v>
      </c>
      <c r="N11776" s="89" cm="1">
        <f t="array" ref="N11776">IF(ISNUMBER(_34_KNMI_Stations[[#This Row],[Etmaal temperatuur °C]]),IF(_34_KNMI_Stations[[#This Row],[Etmaal temperatuur °C]]&lt;stookgrens[],stookgrens[]-_34_KNMI_Stations[[#This Row],[Etmaal temperatuur °C]],0),"")</f>
        <v>7.5</v>
      </c>
      <c r="O11776" s="89">
        <f>_34_KNMI_Stations[[#This Row],[graaddagen]]*_34_KNMI_Stations[[#This Row],[Gewogen factor]]</f>
        <v>7.5</v>
      </c>
      <c r="P11776" s="89" cm="1">
        <f t="array" ref="P117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77" spans="1:16" x14ac:dyDescent="0.25">
      <c r="A11777">
        <v>370</v>
      </c>
      <c r="B11777" s="110">
        <v>45949</v>
      </c>
      <c r="C11777" s="89">
        <v>3.3</v>
      </c>
      <c r="D11777" s="89">
        <v>11.3</v>
      </c>
      <c r="E11777" s="96">
        <v>662</v>
      </c>
      <c r="F11777" s="89">
        <v>-0.1</v>
      </c>
      <c r="G11777" s="89">
        <v>1010.9</v>
      </c>
      <c r="H11777">
        <v>0.77</v>
      </c>
      <c r="I11777" t="s">
        <v>29</v>
      </c>
      <c r="J11777">
        <v>1</v>
      </c>
      <c r="K11777">
        <v>10</v>
      </c>
      <c r="L11777">
        <v>2025</v>
      </c>
      <c r="M11777" t="s">
        <v>370</v>
      </c>
      <c r="N11777" s="89" cm="1">
        <f t="array" ref="N11777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11777" s="89">
        <f>_34_KNMI_Stations[[#This Row],[graaddagen]]*_34_KNMI_Stations[[#This Row],[Gewogen factor]]</f>
        <v>6.6999999999999993</v>
      </c>
      <c r="P11777" s="89" cm="1">
        <f t="array" ref="P117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78" spans="1:16" x14ac:dyDescent="0.25">
      <c r="A11778">
        <v>370</v>
      </c>
      <c r="B11778" s="110">
        <v>45950</v>
      </c>
      <c r="C11778" s="89">
        <v>4.7</v>
      </c>
      <c r="D11778" s="89">
        <v>15</v>
      </c>
      <c r="E11778" s="96">
        <v>552</v>
      </c>
      <c r="F11778" s="89">
        <v>2.6</v>
      </c>
      <c r="G11778" s="89">
        <v>996.1</v>
      </c>
      <c r="H11778">
        <v>0.85</v>
      </c>
      <c r="I11778" t="s">
        <v>29</v>
      </c>
      <c r="J11778">
        <v>1</v>
      </c>
      <c r="K11778">
        <v>10</v>
      </c>
      <c r="L11778">
        <v>2025</v>
      </c>
      <c r="M11778" t="s">
        <v>371</v>
      </c>
      <c r="N11778" s="89" cm="1">
        <f t="array" ref="N11778">IF(ISNUMBER(_34_KNMI_Stations[[#This Row],[Etmaal temperatuur °C]]),IF(_34_KNMI_Stations[[#This Row],[Etmaal temperatuur °C]]&lt;stookgrens[],stookgrens[]-_34_KNMI_Stations[[#This Row],[Etmaal temperatuur °C]],0),"")</f>
        <v>3</v>
      </c>
      <c r="O11778" s="89">
        <f>_34_KNMI_Stations[[#This Row],[graaddagen]]*_34_KNMI_Stations[[#This Row],[Gewogen factor]]</f>
        <v>3</v>
      </c>
      <c r="P11778" s="89" cm="1">
        <f t="array" ref="P117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79" spans="1:16" x14ac:dyDescent="0.25">
      <c r="A11779">
        <v>370</v>
      </c>
      <c r="B11779" s="110">
        <v>45951</v>
      </c>
      <c r="C11779" s="89">
        <v>5.9</v>
      </c>
      <c r="D11779" s="89">
        <v>13.4</v>
      </c>
      <c r="E11779" s="96">
        <v>405</v>
      </c>
      <c r="F11779" s="89">
        <v>2.5</v>
      </c>
      <c r="G11779" s="89">
        <v>994.2</v>
      </c>
      <c r="H11779">
        <v>0.87</v>
      </c>
      <c r="I11779" t="s">
        <v>29</v>
      </c>
      <c r="J11779">
        <v>1</v>
      </c>
      <c r="K11779">
        <v>10</v>
      </c>
      <c r="L11779">
        <v>2025</v>
      </c>
      <c r="M11779" t="s">
        <v>371</v>
      </c>
      <c r="N11779" s="89" cm="1">
        <f t="array" ref="N11779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1779" s="89">
        <f>_34_KNMI_Stations[[#This Row],[graaddagen]]*_34_KNMI_Stations[[#This Row],[Gewogen factor]]</f>
        <v>4.5999999999999996</v>
      </c>
      <c r="P11779" s="89" cm="1">
        <f t="array" ref="P117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80" spans="1:16" x14ac:dyDescent="0.25">
      <c r="A11780">
        <v>370</v>
      </c>
      <c r="B11780" s="110">
        <v>45952</v>
      </c>
      <c r="C11780" s="89">
        <v>3.1</v>
      </c>
      <c r="D11780" s="89">
        <v>12.9</v>
      </c>
      <c r="E11780" s="96">
        <v>545</v>
      </c>
      <c r="F11780" s="89">
        <v>1</v>
      </c>
      <c r="G11780" s="89">
        <v>996.9</v>
      </c>
      <c r="H11780">
        <v>0.86</v>
      </c>
      <c r="I11780" t="s">
        <v>29</v>
      </c>
      <c r="J11780">
        <v>1</v>
      </c>
      <c r="K11780">
        <v>10</v>
      </c>
      <c r="L11780">
        <v>2025</v>
      </c>
      <c r="M11780" t="s">
        <v>371</v>
      </c>
      <c r="N11780" s="89" cm="1">
        <f t="array" ref="N11780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1780" s="89">
        <f>_34_KNMI_Stations[[#This Row],[graaddagen]]*_34_KNMI_Stations[[#This Row],[Gewogen factor]]</f>
        <v>5.0999999999999996</v>
      </c>
      <c r="P11780" s="89" cm="1">
        <f t="array" ref="P117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81" spans="1:16" x14ac:dyDescent="0.25">
      <c r="A11781">
        <v>370</v>
      </c>
      <c r="B11781" s="110">
        <v>45953</v>
      </c>
      <c r="C11781" s="89">
        <v>7.2</v>
      </c>
      <c r="D11781" s="89">
        <v>11.7</v>
      </c>
      <c r="E11781" s="96">
        <v>223</v>
      </c>
      <c r="F11781" s="89">
        <v>17.600000000000001</v>
      </c>
      <c r="G11781" s="89">
        <v>982.8</v>
      </c>
      <c r="H11781">
        <v>0.87</v>
      </c>
      <c r="I11781" t="s">
        <v>29</v>
      </c>
      <c r="J11781">
        <v>1</v>
      </c>
      <c r="K11781">
        <v>10</v>
      </c>
      <c r="L11781">
        <v>2025</v>
      </c>
      <c r="M11781" t="s">
        <v>371</v>
      </c>
      <c r="N11781" s="89" cm="1">
        <f t="array" ref="N11781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1781" s="89">
        <f>_34_KNMI_Stations[[#This Row],[graaddagen]]*_34_KNMI_Stations[[#This Row],[Gewogen factor]]</f>
        <v>6.3000000000000007</v>
      </c>
      <c r="P11781" s="89" cm="1">
        <f t="array" ref="P117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82" spans="1:16" x14ac:dyDescent="0.25">
      <c r="A11782">
        <v>370</v>
      </c>
      <c r="B11782" s="110">
        <v>45954</v>
      </c>
      <c r="C11782" s="89">
        <v>8.1999999999999993</v>
      </c>
      <c r="D11782" s="89">
        <v>9.1999999999999993</v>
      </c>
      <c r="E11782" s="96">
        <v>742</v>
      </c>
      <c r="F11782" s="89">
        <v>0.2</v>
      </c>
      <c r="G11782" s="89">
        <v>999.1</v>
      </c>
      <c r="H11782">
        <v>0.78</v>
      </c>
      <c r="I11782" t="s">
        <v>29</v>
      </c>
      <c r="J11782">
        <v>1</v>
      </c>
      <c r="K11782">
        <v>10</v>
      </c>
      <c r="L11782">
        <v>2025</v>
      </c>
      <c r="M11782" t="s">
        <v>371</v>
      </c>
      <c r="N11782" s="89" cm="1">
        <f t="array" ref="N11782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11782" s="89">
        <f>_34_KNMI_Stations[[#This Row],[graaddagen]]*_34_KNMI_Stations[[#This Row],[Gewogen factor]]</f>
        <v>8.8000000000000007</v>
      </c>
      <c r="P11782" s="89" cm="1">
        <f t="array" ref="P117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83" spans="1:16" x14ac:dyDescent="0.25">
      <c r="A11783">
        <v>370</v>
      </c>
      <c r="B11783" s="110">
        <v>45955</v>
      </c>
      <c r="C11783" s="89">
        <v>5.8</v>
      </c>
      <c r="D11783" s="89">
        <v>9</v>
      </c>
      <c r="E11783" s="96">
        <v>225</v>
      </c>
      <c r="F11783" s="89">
        <v>7.9</v>
      </c>
      <c r="G11783" s="89">
        <v>999</v>
      </c>
      <c r="H11783">
        <v>0.89</v>
      </c>
      <c r="I11783" t="s">
        <v>29</v>
      </c>
      <c r="J11783">
        <v>1</v>
      </c>
      <c r="K11783">
        <v>10</v>
      </c>
      <c r="L11783">
        <v>2025</v>
      </c>
      <c r="M11783" t="s">
        <v>371</v>
      </c>
      <c r="N11783" s="89" cm="1">
        <f t="array" ref="N11783">IF(ISNUMBER(_34_KNMI_Stations[[#This Row],[Etmaal temperatuur °C]]),IF(_34_KNMI_Stations[[#This Row],[Etmaal temperatuur °C]]&lt;stookgrens[],stookgrens[]-_34_KNMI_Stations[[#This Row],[Etmaal temperatuur °C]],0),"")</f>
        <v>9</v>
      </c>
      <c r="O11783" s="89">
        <f>_34_KNMI_Stations[[#This Row],[graaddagen]]*_34_KNMI_Stations[[#This Row],[Gewogen factor]]</f>
        <v>9</v>
      </c>
      <c r="P11783" s="89" cm="1">
        <f t="array" ref="P117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84" spans="1:16" x14ac:dyDescent="0.25">
      <c r="A11784">
        <v>370</v>
      </c>
      <c r="B11784" s="110">
        <v>45956</v>
      </c>
      <c r="C11784" s="89">
        <v>7.2</v>
      </c>
      <c r="D11784" s="89">
        <v>7.7</v>
      </c>
      <c r="E11784" s="96">
        <v>607</v>
      </c>
      <c r="F11784" s="89">
        <v>1.3</v>
      </c>
      <c r="G11784" s="89">
        <v>1004.1</v>
      </c>
      <c r="H11784">
        <v>0.78</v>
      </c>
      <c r="I11784" t="s">
        <v>29</v>
      </c>
      <c r="J11784">
        <v>1</v>
      </c>
      <c r="K11784">
        <v>10</v>
      </c>
      <c r="L11784">
        <v>2025</v>
      </c>
      <c r="M11784" t="s">
        <v>371</v>
      </c>
      <c r="N11784" s="89" cm="1">
        <f t="array" ref="N11784">IF(ISNUMBER(_34_KNMI_Stations[[#This Row],[Etmaal temperatuur °C]]),IF(_34_KNMI_Stations[[#This Row],[Etmaal temperatuur °C]]&lt;stookgrens[],stookgrens[]-_34_KNMI_Stations[[#This Row],[Etmaal temperatuur °C]],0),"")</f>
        <v>10.3</v>
      </c>
      <c r="O11784" s="89">
        <f>_34_KNMI_Stations[[#This Row],[graaddagen]]*_34_KNMI_Stations[[#This Row],[Gewogen factor]]</f>
        <v>10.3</v>
      </c>
      <c r="P11784" s="89" cm="1">
        <f t="array" ref="P117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85" spans="1:16" x14ac:dyDescent="0.25">
      <c r="A11785">
        <v>370</v>
      </c>
      <c r="B11785" s="110">
        <v>45957</v>
      </c>
      <c r="C11785" s="89">
        <v>5.5</v>
      </c>
      <c r="D11785" s="89">
        <v>9</v>
      </c>
      <c r="E11785" s="96">
        <v>491</v>
      </c>
      <c r="F11785" s="89">
        <v>6.6</v>
      </c>
      <c r="G11785" s="89">
        <v>1002.2</v>
      </c>
      <c r="H11785">
        <v>0.89</v>
      </c>
      <c r="I11785" t="s">
        <v>29</v>
      </c>
      <c r="J11785">
        <v>1</v>
      </c>
      <c r="K11785">
        <v>10</v>
      </c>
      <c r="L11785">
        <v>2025</v>
      </c>
      <c r="M11785" t="s">
        <v>372</v>
      </c>
      <c r="N11785" s="89" cm="1">
        <f t="array" ref="N11785">IF(ISNUMBER(_34_KNMI_Stations[[#This Row],[Etmaal temperatuur °C]]),IF(_34_KNMI_Stations[[#This Row],[Etmaal temperatuur °C]]&lt;stookgrens[],stookgrens[]-_34_KNMI_Stations[[#This Row],[Etmaal temperatuur °C]],0),"")</f>
        <v>9</v>
      </c>
      <c r="O11785" s="89">
        <f>_34_KNMI_Stations[[#This Row],[graaddagen]]*_34_KNMI_Stations[[#This Row],[Gewogen factor]]</f>
        <v>9</v>
      </c>
      <c r="P11785" s="89" cm="1">
        <f t="array" ref="P117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86" spans="1:16" x14ac:dyDescent="0.25">
      <c r="A11786">
        <v>370</v>
      </c>
      <c r="B11786" s="110">
        <v>45958</v>
      </c>
      <c r="C11786" s="89">
        <v>5.4</v>
      </c>
      <c r="D11786" s="89">
        <v>10.6</v>
      </c>
      <c r="E11786" s="96">
        <v>425</v>
      </c>
      <c r="F11786" s="89">
        <v>3.8</v>
      </c>
      <c r="G11786" s="89">
        <v>1006.7</v>
      </c>
      <c r="H11786">
        <v>0.87</v>
      </c>
      <c r="I11786" t="s">
        <v>29</v>
      </c>
      <c r="J11786">
        <v>1</v>
      </c>
      <c r="K11786">
        <v>10</v>
      </c>
      <c r="L11786">
        <v>2025</v>
      </c>
      <c r="M11786" t="s">
        <v>372</v>
      </c>
      <c r="N11786" s="89" cm="1">
        <f t="array" ref="N11786">IF(ISNUMBER(_34_KNMI_Stations[[#This Row],[Etmaal temperatuur °C]]),IF(_34_KNMI_Stations[[#This Row],[Etmaal temperatuur °C]]&lt;stookgrens[],stookgrens[]-_34_KNMI_Stations[[#This Row],[Etmaal temperatuur °C]],0),"")</f>
        <v>7.4</v>
      </c>
      <c r="O11786" s="89">
        <f>_34_KNMI_Stations[[#This Row],[graaddagen]]*_34_KNMI_Stations[[#This Row],[Gewogen factor]]</f>
        <v>7.4</v>
      </c>
      <c r="P11786" s="89" cm="1">
        <f t="array" ref="P117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87" spans="1:16" x14ac:dyDescent="0.25">
      <c r="A11787">
        <v>370</v>
      </c>
      <c r="B11787" s="110">
        <v>45959</v>
      </c>
      <c r="C11787" s="89">
        <v>3.5</v>
      </c>
      <c r="D11787" s="89">
        <v>11.7</v>
      </c>
      <c r="E11787" s="96">
        <v>252</v>
      </c>
      <c r="F11787" s="89">
        <v>4</v>
      </c>
      <c r="G11787" s="89">
        <v>1002.5</v>
      </c>
      <c r="H11787">
        <v>0.87</v>
      </c>
      <c r="I11787" t="s">
        <v>29</v>
      </c>
      <c r="J11787">
        <v>1</v>
      </c>
      <c r="K11787">
        <v>10</v>
      </c>
      <c r="L11787">
        <v>2025</v>
      </c>
      <c r="M11787" t="s">
        <v>372</v>
      </c>
      <c r="N11787" s="89" cm="1">
        <f t="array" ref="N11787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1787" s="89">
        <f>_34_KNMI_Stations[[#This Row],[graaddagen]]*_34_KNMI_Stations[[#This Row],[Gewogen factor]]</f>
        <v>6.3000000000000007</v>
      </c>
      <c r="P11787" s="89" cm="1">
        <f t="array" ref="P117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88" spans="1:16" x14ac:dyDescent="0.25">
      <c r="A11788">
        <v>370</v>
      </c>
      <c r="B11788" s="110">
        <v>45960</v>
      </c>
      <c r="C11788" s="89">
        <v>4.3</v>
      </c>
      <c r="D11788" s="89">
        <v>9.6</v>
      </c>
      <c r="E11788" s="96">
        <v>736</v>
      </c>
      <c r="F11788" s="89">
        <v>0</v>
      </c>
      <c r="G11788" s="89">
        <v>1009</v>
      </c>
      <c r="H11788">
        <v>0.83</v>
      </c>
      <c r="I11788" t="s">
        <v>29</v>
      </c>
      <c r="J11788">
        <v>1</v>
      </c>
      <c r="K11788">
        <v>10</v>
      </c>
      <c r="L11788">
        <v>2025</v>
      </c>
      <c r="M11788" t="s">
        <v>372</v>
      </c>
      <c r="N11788" s="89" cm="1">
        <f t="array" ref="N11788">IF(ISNUMBER(_34_KNMI_Stations[[#This Row],[Etmaal temperatuur °C]]),IF(_34_KNMI_Stations[[#This Row],[Etmaal temperatuur °C]]&lt;stookgrens[],stookgrens[]-_34_KNMI_Stations[[#This Row],[Etmaal temperatuur °C]],0),"")</f>
        <v>8.4</v>
      </c>
      <c r="O11788" s="89">
        <f>_34_KNMI_Stations[[#This Row],[graaddagen]]*_34_KNMI_Stations[[#This Row],[Gewogen factor]]</f>
        <v>8.4</v>
      </c>
      <c r="P11788" s="89" cm="1">
        <f t="array" ref="P117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89" spans="1:16" x14ac:dyDescent="0.25">
      <c r="A11789">
        <v>370</v>
      </c>
      <c r="B11789" s="110">
        <v>45961</v>
      </c>
      <c r="C11789" s="89">
        <v>3.3</v>
      </c>
      <c r="D11789" s="89">
        <v>10.199999999999999</v>
      </c>
      <c r="E11789" s="96">
        <v>376</v>
      </c>
      <c r="F11789" s="89">
        <v>0</v>
      </c>
      <c r="G11789" s="89">
        <v>1010.3</v>
      </c>
      <c r="H11789">
        <v>0.83</v>
      </c>
      <c r="I11789" t="s">
        <v>29</v>
      </c>
      <c r="J11789">
        <v>1</v>
      </c>
      <c r="K11789">
        <v>10</v>
      </c>
      <c r="L11789">
        <v>2025</v>
      </c>
      <c r="M11789" t="s">
        <v>372</v>
      </c>
      <c r="N11789" s="89" cm="1">
        <f t="array" ref="N11789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11789" s="89">
        <f>_34_KNMI_Stations[[#This Row],[graaddagen]]*_34_KNMI_Stations[[#This Row],[Gewogen factor]]</f>
        <v>7.8000000000000007</v>
      </c>
      <c r="P11789" s="89" cm="1">
        <f t="array" ref="P117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90" spans="1:16" x14ac:dyDescent="0.25">
      <c r="A11790">
        <v>370</v>
      </c>
      <c r="B11790" s="110">
        <v>45962</v>
      </c>
      <c r="C11790" s="89">
        <v>4.0999999999999996</v>
      </c>
      <c r="D11790" s="89">
        <v>11.9</v>
      </c>
      <c r="E11790" s="96">
        <v>137</v>
      </c>
      <c r="F11790" s="89">
        <v>5.3</v>
      </c>
      <c r="G11790" s="89">
        <v>1007.7</v>
      </c>
      <c r="H11790">
        <v>0.9</v>
      </c>
      <c r="I11790" t="s">
        <v>29</v>
      </c>
      <c r="J11790">
        <v>1.1000000000000001</v>
      </c>
      <c r="K11790">
        <v>11</v>
      </c>
      <c r="L11790">
        <v>2025</v>
      </c>
      <c r="M11790" t="s">
        <v>372</v>
      </c>
      <c r="N11790" s="89" cm="1">
        <f t="array" ref="N11790">IF(ISNUMBER(_34_KNMI_Stations[[#This Row],[Etmaal temperatuur °C]]),IF(_34_KNMI_Stations[[#This Row],[Etmaal temperatuur °C]]&lt;stookgrens[],stookgrens[]-_34_KNMI_Stations[[#This Row],[Etmaal temperatuur °C]],0),"")</f>
        <v>6.1</v>
      </c>
      <c r="O11790" s="89">
        <f>_34_KNMI_Stations[[#This Row],[graaddagen]]*_34_KNMI_Stations[[#This Row],[Gewogen factor]]</f>
        <v>6.71</v>
      </c>
      <c r="P11790" s="89" cm="1">
        <f t="array" ref="P117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91" spans="1:16" x14ac:dyDescent="0.25">
      <c r="A11791">
        <v>370</v>
      </c>
      <c r="B11791" s="110">
        <v>45963</v>
      </c>
      <c r="C11791" s="89">
        <v>4.4000000000000004</v>
      </c>
      <c r="D11791" s="89">
        <v>10.4</v>
      </c>
      <c r="E11791" s="96">
        <v>586</v>
      </c>
      <c r="F11791" s="89">
        <v>-0.1</v>
      </c>
      <c r="G11791" s="89">
        <v>1010.6</v>
      </c>
      <c r="H11791">
        <v>0.87</v>
      </c>
      <c r="I11791" t="s">
        <v>29</v>
      </c>
      <c r="J11791">
        <v>1.1000000000000001</v>
      </c>
      <c r="K11791">
        <v>11</v>
      </c>
      <c r="L11791">
        <v>2025</v>
      </c>
      <c r="M11791" t="s">
        <v>372</v>
      </c>
      <c r="N11791" s="89" cm="1">
        <f t="array" ref="N11791">IF(ISNUMBER(_34_KNMI_Stations[[#This Row],[Etmaal temperatuur °C]]),IF(_34_KNMI_Stations[[#This Row],[Etmaal temperatuur °C]]&lt;stookgrens[],stookgrens[]-_34_KNMI_Stations[[#This Row],[Etmaal temperatuur °C]],0),"")</f>
        <v>7.6</v>
      </c>
      <c r="O11791" s="89">
        <f>_34_KNMI_Stations[[#This Row],[graaddagen]]*_34_KNMI_Stations[[#This Row],[Gewogen factor]]</f>
        <v>8.36</v>
      </c>
      <c r="P11791" s="89" cm="1">
        <f t="array" ref="P117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92" spans="1:16" x14ac:dyDescent="0.25">
      <c r="A11792">
        <v>370</v>
      </c>
      <c r="B11792" s="110">
        <v>45964</v>
      </c>
      <c r="C11792" s="89">
        <v>5.0999999999999996</v>
      </c>
      <c r="D11792" s="89">
        <v>10.1</v>
      </c>
      <c r="E11792" s="96">
        <v>391</v>
      </c>
      <c r="F11792" s="89">
        <v>-0.1</v>
      </c>
      <c r="G11792" s="89">
        <v>1017.6</v>
      </c>
      <c r="H11792">
        <v>0.87</v>
      </c>
      <c r="I11792" t="s">
        <v>29</v>
      </c>
      <c r="J11792">
        <v>1.1000000000000001</v>
      </c>
      <c r="K11792">
        <v>11</v>
      </c>
      <c r="L11792">
        <v>2025</v>
      </c>
      <c r="M11792" t="s">
        <v>373</v>
      </c>
      <c r="N11792" s="89" cm="1">
        <f t="array" ref="N11792">IF(ISNUMBER(_34_KNMI_Stations[[#This Row],[Etmaal temperatuur °C]]),IF(_34_KNMI_Stations[[#This Row],[Etmaal temperatuur °C]]&lt;stookgrens[],stookgrens[]-_34_KNMI_Stations[[#This Row],[Etmaal temperatuur °C]],0),"")</f>
        <v>7.9</v>
      </c>
      <c r="O11792" s="89">
        <f>_34_KNMI_Stations[[#This Row],[graaddagen]]*_34_KNMI_Stations[[#This Row],[Gewogen factor]]</f>
        <v>8.6900000000000013</v>
      </c>
      <c r="P11792" s="89" cm="1">
        <f t="array" ref="P117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93" spans="1:16" x14ac:dyDescent="0.25">
      <c r="A11793">
        <v>370</v>
      </c>
      <c r="B11793" s="110">
        <v>45965</v>
      </c>
      <c r="C11793" s="89">
        <v>4.5</v>
      </c>
      <c r="D11793" s="89">
        <v>13.9</v>
      </c>
      <c r="E11793" s="96">
        <v>589</v>
      </c>
      <c r="F11793" s="89">
        <v>0</v>
      </c>
      <c r="G11793" s="89">
        <v>1017.5</v>
      </c>
      <c r="H11793">
        <v>0.74</v>
      </c>
      <c r="I11793" t="s">
        <v>29</v>
      </c>
      <c r="J11793">
        <v>1.1000000000000001</v>
      </c>
      <c r="K11793">
        <v>11</v>
      </c>
      <c r="L11793">
        <v>2025</v>
      </c>
      <c r="M11793" t="s">
        <v>373</v>
      </c>
      <c r="N11793" s="89" cm="1">
        <f t="array" ref="N11793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1793" s="89">
        <f>_34_KNMI_Stations[[#This Row],[graaddagen]]*_34_KNMI_Stations[[#This Row],[Gewogen factor]]</f>
        <v>4.51</v>
      </c>
      <c r="P11793" s="89" cm="1">
        <f t="array" ref="P117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94" spans="1:16" x14ac:dyDescent="0.25">
      <c r="A11794">
        <v>370</v>
      </c>
      <c r="B11794" s="110">
        <v>45966</v>
      </c>
      <c r="C11794" s="89">
        <v>3.3</v>
      </c>
      <c r="D11794" s="89">
        <v>13.3</v>
      </c>
      <c r="E11794" s="96">
        <v>606</v>
      </c>
      <c r="F11794" s="89">
        <v>0</v>
      </c>
      <c r="G11794" s="89">
        <v>1014.2</v>
      </c>
      <c r="H11794">
        <v>0.67</v>
      </c>
      <c r="I11794" t="s">
        <v>29</v>
      </c>
      <c r="J11794">
        <v>1.1000000000000001</v>
      </c>
      <c r="K11794">
        <v>11</v>
      </c>
      <c r="L11794">
        <v>2025</v>
      </c>
      <c r="M11794" t="s">
        <v>373</v>
      </c>
      <c r="N11794" s="89" cm="1">
        <f t="array" ref="N11794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11794" s="89">
        <f>_34_KNMI_Stations[[#This Row],[graaddagen]]*_34_KNMI_Stations[[#This Row],[Gewogen factor]]</f>
        <v>5.17</v>
      </c>
      <c r="P11794" s="89" cm="1">
        <f t="array" ref="P117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95" spans="1:16" x14ac:dyDescent="0.25">
      <c r="A11795">
        <v>370</v>
      </c>
      <c r="B11795" s="110">
        <v>45967</v>
      </c>
      <c r="C11795" s="89">
        <v>2.4</v>
      </c>
      <c r="D11795" s="89">
        <v>10.4</v>
      </c>
      <c r="E11795" s="96">
        <v>471</v>
      </c>
      <c r="F11795" s="89">
        <v>0</v>
      </c>
      <c r="G11795" s="89">
        <v>1009.2</v>
      </c>
      <c r="H11795">
        <v>0.79</v>
      </c>
      <c r="I11795" t="s">
        <v>29</v>
      </c>
      <c r="J11795">
        <v>1.1000000000000001</v>
      </c>
      <c r="K11795">
        <v>11</v>
      </c>
      <c r="L11795">
        <v>2025</v>
      </c>
      <c r="M11795" t="s">
        <v>373</v>
      </c>
      <c r="N11795" s="89" cm="1">
        <f t="array" ref="N11795">IF(ISNUMBER(_34_KNMI_Stations[[#This Row],[Etmaal temperatuur °C]]),IF(_34_KNMI_Stations[[#This Row],[Etmaal temperatuur °C]]&lt;stookgrens[],stookgrens[]-_34_KNMI_Stations[[#This Row],[Etmaal temperatuur °C]],0),"")</f>
        <v>7.6</v>
      </c>
      <c r="O11795" s="89">
        <f>_34_KNMI_Stations[[#This Row],[graaddagen]]*_34_KNMI_Stations[[#This Row],[Gewogen factor]]</f>
        <v>8.36</v>
      </c>
      <c r="P11795" s="89" cm="1">
        <f t="array" ref="P117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96" spans="1:16" x14ac:dyDescent="0.25">
      <c r="A11796">
        <v>370</v>
      </c>
      <c r="B11796" s="110">
        <v>45968</v>
      </c>
      <c r="C11796" s="89">
        <v>1.4</v>
      </c>
      <c r="D11796" s="89">
        <v>10.199999999999999</v>
      </c>
      <c r="E11796" s="96">
        <v>655</v>
      </c>
      <c r="F11796" s="89">
        <v>0</v>
      </c>
      <c r="G11796" s="89">
        <v>1010</v>
      </c>
      <c r="H11796">
        <v>0.87</v>
      </c>
      <c r="I11796" t="s">
        <v>29</v>
      </c>
      <c r="J11796">
        <v>1.1000000000000001</v>
      </c>
      <c r="K11796">
        <v>11</v>
      </c>
      <c r="L11796">
        <v>2025</v>
      </c>
      <c r="M11796" t="s">
        <v>373</v>
      </c>
      <c r="N11796" s="89" cm="1">
        <f t="array" ref="N11796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11796" s="89">
        <f>_34_KNMI_Stations[[#This Row],[graaddagen]]*_34_KNMI_Stations[[#This Row],[Gewogen factor]]</f>
        <v>8.5800000000000018</v>
      </c>
      <c r="P11796" s="89" cm="1">
        <f t="array" ref="P117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97" spans="1:16" x14ac:dyDescent="0.25">
      <c r="A11797">
        <v>370</v>
      </c>
      <c r="B11797" s="110">
        <v>45969</v>
      </c>
      <c r="C11797" s="89">
        <v>1.3</v>
      </c>
      <c r="D11797" s="89">
        <v>11.1</v>
      </c>
      <c r="E11797" s="96">
        <v>628</v>
      </c>
      <c r="F11797" s="89">
        <v>0</v>
      </c>
      <c r="G11797" s="89">
        <v>1013.8</v>
      </c>
      <c r="H11797">
        <v>0.9</v>
      </c>
      <c r="I11797" t="s">
        <v>29</v>
      </c>
      <c r="J11797">
        <v>1.1000000000000001</v>
      </c>
      <c r="K11797">
        <v>11</v>
      </c>
      <c r="L11797">
        <v>2025</v>
      </c>
      <c r="M11797" t="s">
        <v>373</v>
      </c>
      <c r="N11797" s="89" cm="1">
        <f t="array" ref="N11797">IF(ISNUMBER(_34_KNMI_Stations[[#This Row],[Etmaal temperatuur °C]]),IF(_34_KNMI_Stations[[#This Row],[Etmaal temperatuur °C]]&lt;stookgrens[],stookgrens[]-_34_KNMI_Stations[[#This Row],[Etmaal temperatuur °C]],0),"")</f>
        <v>6.9</v>
      </c>
      <c r="O11797" s="89">
        <f>_34_KNMI_Stations[[#This Row],[graaddagen]]*_34_KNMI_Stations[[#This Row],[Gewogen factor]]</f>
        <v>7.5900000000000007</v>
      </c>
      <c r="P11797" s="89" cm="1">
        <f t="array" ref="P117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98" spans="1:16" x14ac:dyDescent="0.25">
      <c r="A11798">
        <v>370</v>
      </c>
      <c r="B11798" s="110">
        <v>45970</v>
      </c>
      <c r="C11798" s="89">
        <v>2.1</v>
      </c>
      <c r="D11798" s="89">
        <v>9.9</v>
      </c>
      <c r="E11798" s="96">
        <v>379</v>
      </c>
      <c r="F11798" s="89">
        <v>-0.1</v>
      </c>
      <c r="G11798" s="89">
        <v>1017.1</v>
      </c>
      <c r="H11798">
        <v>0.91</v>
      </c>
      <c r="I11798" t="s">
        <v>29</v>
      </c>
      <c r="J11798">
        <v>1.1000000000000001</v>
      </c>
      <c r="K11798">
        <v>11</v>
      </c>
      <c r="L11798">
        <v>2025</v>
      </c>
      <c r="M11798" t="s">
        <v>373</v>
      </c>
      <c r="N11798" s="89" cm="1">
        <f t="array" ref="N11798">IF(ISNUMBER(_34_KNMI_Stations[[#This Row],[Etmaal temperatuur °C]]),IF(_34_KNMI_Stations[[#This Row],[Etmaal temperatuur °C]]&lt;stookgrens[],stookgrens[]-_34_KNMI_Stations[[#This Row],[Etmaal temperatuur °C]],0),"")</f>
        <v>8.1</v>
      </c>
      <c r="O11798" s="89">
        <f>_34_KNMI_Stations[[#This Row],[graaddagen]]*_34_KNMI_Stations[[#This Row],[Gewogen factor]]</f>
        <v>8.91</v>
      </c>
      <c r="P11798" s="89" cm="1">
        <f t="array" ref="P117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799" spans="1:16" x14ac:dyDescent="0.25">
      <c r="A11799">
        <v>370</v>
      </c>
      <c r="B11799" s="110">
        <v>45971</v>
      </c>
      <c r="C11799" s="89">
        <v>3.6</v>
      </c>
      <c r="D11799" s="89">
        <v>8.6999999999999993</v>
      </c>
      <c r="E11799" s="96">
        <v>463</v>
      </c>
      <c r="F11799" s="89">
        <v>1.6</v>
      </c>
      <c r="G11799" s="89">
        <v>1012.2</v>
      </c>
      <c r="H11799">
        <v>0.87</v>
      </c>
      <c r="I11799" t="s">
        <v>29</v>
      </c>
      <c r="J11799">
        <v>1.1000000000000001</v>
      </c>
      <c r="K11799">
        <v>11</v>
      </c>
      <c r="L11799">
        <v>2025</v>
      </c>
      <c r="M11799" t="s">
        <v>374</v>
      </c>
      <c r="N11799" s="89" cm="1">
        <f t="array" ref="N11799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1799" s="89">
        <f>_34_KNMI_Stations[[#This Row],[graaddagen]]*_34_KNMI_Stations[[#This Row],[Gewogen factor]]</f>
        <v>10.230000000000002</v>
      </c>
      <c r="P11799" s="89" cm="1">
        <f t="array" ref="P117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00" spans="1:16" x14ac:dyDescent="0.25">
      <c r="A11800">
        <v>370</v>
      </c>
      <c r="B11800" s="110">
        <v>45972</v>
      </c>
      <c r="C11800" s="89">
        <v>4.0999999999999996</v>
      </c>
      <c r="D11800" s="89">
        <v>10.4</v>
      </c>
      <c r="E11800" s="96">
        <v>358</v>
      </c>
      <c r="F11800" s="89">
        <v>0</v>
      </c>
      <c r="G11800" s="89">
        <v>1012.2</v>
      </c>
      <c r="H11800">
        <v>0.87</v>
      </c>
      <c r="I11800" t="s">
        <v>29</v>
      </c>
      <c r="J11800">
        <v>1.1000000000000001</v>
      </c>
      <c r="K11800">
        <v>11</v>
      </c>
      <c r="L11800">
        <v>2025</v>
      </c>
      <c r="M11800" t="s">
        <v>374</v>
      </c>
      <c r="N11800" s="89" cm="1">
        <f t="array" ref="N11800">IF(ISNUMBER(_34_KNMI_Stations[[#This Row],[Etmaal temperatuur °C]]),IF(_34_KNMI_Stations[[#This Row],[Etmaal temperatuur °C]]&lt;stookgrens[],stookgrens[]-_34_KNMI_Stations[[#This Row],[Etmaal temperatuur °C]],0),"")</f>
        <v>7.6</v>
      </c>
      <c r="O11800" s="89">
        <f>_34_KNMI_Stations[[#This Row],[graaddagen]]*_34_KNMI_Stations[[#This Row],[Gewogen factor]]</f>
        <v>8.36</v>
      </c>
      <c r="P11800" s="89" cm="1">
        <f t="array" ref="P118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01" spans="1:16" x14ac:dyDescent="0.25">
      <c r="A11801">
        <v>370</v>
      </c>
      <c r="B11801" s="110">
        <v>45973</v>
      </c>
      <c r="C11801" s="89">
        <v>3.9</v>
      </c>
      <c r="D11801" s="89">
        <v>12</v>
      </c>
      <c r="E11801" s="96">
        <v>486</v>
      </c>
      <c r="F11801" s="89">
        <v>0</v>
      </c>
      <c r="G11801" s="89">
        <v>1009.7</v>
      </c>
      <c r="H11801">
        <v>0.75</v>
      </c>
      <c r="I11801" t="s">
        <v>29</v>
      </c>
      <c r="J11801">
        <v>1.1000000000000001</v>
      </c>
      <c r="K11801">
        <v>11</v>
      </c>
      <c r="L11801">
        <v>2025</v>
      </c>
      <c r="M11801" t="s">
        <v>374</v>
      </c>
      <c r="N11801" s="89" cm="1">
        <f t="array" ref="N11801">IF(ISNUMBER(_34_KNMI_Stations[[#This Row],[Etmaal temperatuur °C]]),IF(_34_KNMI_Stations[[#This Row],[Etmaal temperatuur °C]]&lt;stookgrens[],stookgrens[]-_34_KNMI_Stations[[#This Row],[Etmaal temperatuur °C]],0),"")</f>
        <v>6</v>
      </c>
      <c r="O11801" s="89">
        <f>_34_KNMI_Stations[[#This Row],[graaddagen]]*_34_KNMI_Stations[[#This Row],[Gewogen factor]]</f>
        <v>6.6000000000000005</v>
      </c>
      <c r="P11801" s="89" cm="1">
        <f t="array" ref="P118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02" spans="1:16" x14ac:dyDescent="0.25">
      <c r="A11802">
        <v>370</v>
      </c>
      <c r="B11802" s="110">
        <v>45974</v>
      </c>
      <c r="C11802" s="89">
        <v>3.6</v>
      </c>
      <c r="D11802" s="89">
        <v>13.7</v>
      </c>
      <c r="E11802" s="96">
        <v>166</v>
      </c>
      <c r="F11802" s="89">
        <v>0.3</v>
      </c>
      <c r="G11802" s="89">
        <v>1009.5</v>
      </c>
      <c r="H11802">
        <v>0.81</v>
      </c>
      <c r="I11802" t="s">
        <v>29</v>
      </c>
      <c r="J11802">
        <v>1.1000000000000001</v>
      </c>
      <c r="K11802">
        <v>11</v>
      </c>
      <c r="L11802">
        <v>2025</v>
      </c>
      <c r="M11802" t="s">
        <v>374</v>
      </c>
      <c r="N11802" s="89" cm="1">
        <f t="array" ref="N11802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1802" s="89">
        <f>_34_KNMI_Stations[[#This Row],[graaddagen]]*_34_KNMI_Stations[[#This Row],[Gewogen factor]]</f>
        <v>4.7300000000000013</v>
      </c>
      <c r="P11802" s="89" cm="1">
        <f t="array" ref="P118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03" spans="1:16" x14ac:dyDescent="0.25">
      <c r="A11803">
        <v>370</v>
      </c>
      <c r="B11803" s="110">
        <v>45975</v>
      </c>
      <c r="C11803" s="89">
        <v>1.7</v>
      </c>
      <c r="D11803" s="89">
        <v>13</v>
      </c>
      <c r="E11803" s="96">
        <v>99</v>
      </c>
      <c r="F11803" s="89">
        <v>1.9</v>
      </c>
      <c r="G11803" s="89">
        <v>1005.8</v>
      </c>
      <c r="H11803">
        <v>0.84</v>
      </c>
      <c r="I11803" t="s">
        <v>29</v>
      </c>
      <c r="J11803">
        <v>1.1000000000000001</v>
      </c>
      <c r="K11803">
        <v>11</v>
      </c>
      <c r="L11803">
        <v>2025</v>
      </c>
      <c r="M11803" t="s">
        <v>374</v>
      </c>
      <c r="N11803" s="89" cm="1">
        <f t="array" ref="N11803">IF(ISNUMBER(_34_KNMI_Stations[[#This Row],[Etmaal temperatuur °C]]),IF(_34_KNMI_Stations[[#This Row],[Etmaal temperatuur °C]]&lt;stookgrens[],stookgrens[]-_34_KNMI_Stations[[#This Row],[Etmaal temperatuur °C]],0),"")</f>
        <v>5</v>
      </c>
      <c r="O11803" s="89">
        <f>_34_KNMI_Stations[[#This Row],[graaddagen]]*_34_KNMI_Stations[[#This Row],[Gewogen factor]]</f>
        <v>5.5</v>
      </c>
      <c r="P11803" s="89" cm="1">
        <f t="array" ref="P118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04" spans="1:16" x14ac:dyDescent="0.25">
      <c r="A11804">
        <v>370</v>
      </c>
      <c r="B11804" s="110">
        <v>45976</v>
      </c>
      <c r="C11804" s="89">
        <v>2.6</v>
      </c>
      <c r="D11804" s="89">
        <v>10.3</v>
      </c>
      <c r="E11804" s="96">
        <v>118</v>
      </c>
      <c r="F11804" s="89">
        <v>2</v>
      </c>
      <c r="G11804" s="89">
        <v>1008.3</v>
      </c>
      <c r="H11804">
        <v>0.97</v>
      </c>
      <c r="I11804" t="s">
        <v>29</v>
      </c>
      <c r="J11804">
        <v>1.1000000000000001</v>
      </c>
      <c r="K11804">
        <v>11</v>
      </c>
      <c r="L11804">
        <v>2025</v>
      </c>
      <c r="M11804" t="s">
        <v>374</v>
      </c>
      <c r="N11804" s="89" cm="1">
        <f t="array" ref="N11804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1804" s="89">
        <f>_34_KNMI_Stations[[#This Row],[graaddagen]]*_34_KNMI_Stations[[#This Row],[Gewogen factor]]</f>
        <v>8.4700000000000006</v>
      </c>
      <c r="P11804" s="89" cm="1">
        <f t="array" ref="P118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05" spans="1:16" x14ac:dyDescent="0.25">
      <c r="A11805">
        <v>370</v>
      </c>
      <c r="B11805" s="110">
        <v>45977</v>
      </c>
      <c r="C11805" s="89">
        <v>2.8</v>
      </c>
      <c r="D11805" s="89">
        <v>5.9</v>
      </c>
      <c r="E11805" s="96">
        <v>80</v>
      </c>
      <c r="F11805" s="89">
        <v>0.5</v>
      </c>
      <c r="G11805" s="89">
        <v>1009</v>
      </c>
      <c r="H11805">
        <v>0.96</v>
      </c>
      <c r="I11805" t="s">
        <v>29</v>
      </c>
      <c r="J11805">
        <v>1.1000000000000001</v>
      </c>
      <c r="K11805">
        <v>11</v>
      </c>
      <c r="L11805">
        <v>2025</v>
      </c>
      <c r="M11805" t="s">
        <v>374</v>
      </c>
      <c r="N11805" s="89" cm="1">
        <f t="array" ref="N11805">IF(ISNUMBER(_34_KNMI_Stations[[#This Row],[Etmaal temperatuur °C]]),IF(_34_KNMI_Stations[[#This Row],[Etmaal temperatuur °C]]&lt;stookgrens[],stookgrens[]-_34_KNMI_Stations[[#This Row],[Etmaal temperatuur °C]],0),"")</f>
        <v>12.1</v>
      </c>
      <c r="O11805" s="89">
        <f>_34_KNMI_Stations[[#This Row],[graaddagen]]*_34_KNMI_Stations[[#This Row],[Gewogen factor]]</f>
        <v>13.31</v>
      </c>
      <c r="P11805" s="89" cm="1">
        <f t="array" ref="P118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06" spans="1:16" x14ac:dyDescent="0.25">
      <c r="A11806">
        <v>370</v>
      </c>
      <c r="B11806" s="110">
        <v>45978</v>
      </c>
      <c r="C11806" s="89">
        <v>3.2</v>
      </c>
      <c r="D11806" s="89">
        <v>4.0999999999999996</v>
      </c>
      <c r="E11806" s="96">
        <v>510</v>
      </c>
      <c r="F11806" s="89">
        <v>0.2</v>
      </c>
      <c r="G11806" s="89">
        <v>1016.2</v>
      </c>
      <c r="H11806">
        <v>0.84</v>
      </c>
      <c r="I11806" t="s">
        <v>29</v>
      </c>
      <c r="J11806">
        <v>1.1000000000000001</v>
      </c>
      <c r="K11806">
        <v>11</v>
      </c>
      <c r="L11806">
        <v>2025</v>
      </c>
      <c r="M11806" t="s">
        <v>375</v>
      </c>
      <c r="N11806" s="89" cm="1">
        <f t="array" ref="N11806">IF(ISNUMBER(_34_KNMI_Stations[[#This Row],[Etmaal temperatuur °C]]),IF(_34_KNMI_Stations[[#This Row],[Etmaal temperatuur °C]]&lt;stookgrens[],stookgrens[]-_34_KNMI_Stations[[#This Row],[Etmaal temperatuur °C]],0),"")</f>
        <v>13.9</v>
      </c>
      <c r="O11806" s="89">
        <f>_34_KNMI_Stations[[#This Row],[graaddagen]]*_34_KNMI_Stations[[#This Row],[Gewogen factor]]</f>
        <v>15.290000000000001</v>
      </c>
      <c r="P11806" s="89" cm="1">
        <f t="array" ref="P118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07" spans="1:16" x14ac:dyDescent="0.25">
      <c r="A11807">
        <v>370</v>
      </c>
      <c r="B11807" s="110">
        <v>45979</v>
      </c>
      <c r="C11807" s="89">
        <v>4</v>
      </c>
      <c r="D11807" s="89">
        <v>3.8</v>
      </c>
      <c r="E11807" s="96">
        <v>274</v>
      </c>
      <c r="F11807" s="89">
        <v>2.4</v>
      </c>
      <c r="G11807" s="89">
        <v>1016.4</v>
      </c>
      <c r="H11807">
        <v>0.91</v>
      </c>
      <c r="I11807" t="s">
        <v>29</v>
      </c>
      <c r="J11807">
        <v>1.1000000000000001</v>
      </c>
      <c r="K11807">
        <v>11</v>
      </c>
      <c r="L11807">
        <v>2025</v>
      </c>
      <c r="M11807" t="s">
        <v>375</v>
      </c>
      <c r="N11807" s="89" cm="1">
        <f t="array" ref="N11807">IF(ISNUMBER(_34_KNMI_Stations[[#This Row],[Etmaal temperatuur °C]]),IF(_34_KNMI_Stations[[#This Row],[Etmaal temperatuur °C]]&lt;stookgrens[],stookgrens[]-_34_KNMI_Stations[[#This Row],[Etmaal temperatuur °C]],0),"")</f>
        <v>14.2</v>
      </c>
      <c r="O11807" s="89">
        <f>_34_KNMI_Stations[[#This Row],[graaddagen]]*_34_KNMI_Stations[[#This Row],[Gewogen factor]]</f>
        <v>15.620000000000001</v>
      </c>
      <c r="P11807" s="89" cm="1">
        <f t="array" ref="P118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08" spans="1:16" x14ac:dyDescent="0.25">
      <c r="A11808">
        <v>370</v>
      </c>
      <c r="B11808" s="110">
        <v>45980</v>
      </c>
      <c r="C11808" s="89">
        <v>4.5999999999999996</v>
      </c>
      <c r="D11808" s="89">
        <v>4.8</v>
      </c>
      <c r="E11808" s="96">
        <v>135</v>
      </c>
      <c r="F11808" s="89">
        <v>2.4</v>
      </c>
      <c r="G11808" s="89">
        <v>1002.9</v>
      </c>
      <c r="H11808">
        <v>0.9</v>
      </c>
      <c r="I11808" t="s">
        <v>29</v>
      </c>
      <c r="J11808">
        <v>1.1000000000000001</v>
      </c>
      <c r="K11808">
        <v>11</v>
      </c>
      <c r="L11808">
        <v>2025</v>
      </c>
      <c r="M11808" t="s">
        <v>375</v>
      </c>
      <c r="N11808" s="89" cm="1">
        <f t="array" ref="N11808">IF(ISNUMBER(_34_KNMI_Stations[[#This Row],[Etmaal temperatuur °C]]),IF(_34_KNMI_Stations[[#This Row],[Etmaal temperatuur °C]]&lt;stookgrens[],stookgrens[]-_34_KNMI_Stations[[#This Row],[Etmaal temperatuur °C]],0),"")</f>
        <v>13.2</v>
      </c>
      <c r="O11808" s="89">
        <f>_34_KNMI_Stations[[#This Row],[graaddagen]]*_34_KNMI_Stations[[#This Row],[Gewogen factor]]</f>
        <v>14.52</v>
      </c>
      <c r="P11808" s="89" cm="1">
        <f t="array" ref="P118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09" spans="1:16" x14ac:dyDescent="0.25">
      <c r="A11809">
        <v>370</v>
      </c>
      <c r="B11809" s="110">
        <v>45981</v>
      </c>
      <c r="C11809" s="89">
        <v>2.2999999999999998</v>
      </c>
      <c r="D11809" s="89">
        <v>1.9</v>
      </c>
      <c r="E11809" s="96">
        <v>231</v>
      </c>
      <c r="F11809" s="89">
        <v>-0.1</v>
      </c>
      <c r="G11809" s="89">
        <v>1010.3</v>
      </c>
      <c r="H11809">
        <v>0.92</v>
      </c>
      <c r="I11809" t="s">
        <v>29</v>
      </c>
      <c r="J11809">
        <v>1.1000000000000001</v>
      </c>
      <c r="K11809">
        <v>11</v>
      </c>
      <c r="L11809">
        <v>2025</v>
      </c>
      <c r="M11809" t="s">
        <v>375</v>
      </c>
      <c r="N11809" s="89" cm="1">
        <f t="array" ref="N11809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11809" s="89">
        <f>_34_KNMI_Stations[[#This Row],[graaddagen]]*_34_KNMI_Stations[[#This Row],[Gewogen factor]]</f>
        <v>17.710000000000004</v>
      </c>
      <c r="P11809" s="89" cm="1">
        <f t="array" ref="P118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10" spans="1:16" x14ac:dyDescent="0.25">
      <c r="A11810">
        <v>370</v>
      </c>
      <c r="B11810" s="110">
        <v>45982</v>
      </c>
      <c r="C11810" s="89">
        <v>1.8</v>
      </c>
      <c r="D11810" s="89">
        <v>1.1000000000000001</v>
      </c>
      <c r="E11810" s="96">
        <v>488</v>
      </c>
      <c r="F11810" s="89">
        <v>-0.1</v>
      </c>
      <c r="G11810" s="89">
        <v>1023.9</v>
      </c>
      <c r="H11810">
        <v>0.91</v>
      </c>
      <c r="I11810" t="s">
        <v>29</v>
      </c>
      <c r="J11810">
        <v>1.1000000000000001</v>
      </c>
      <c r="K11810">
        <v>11</v>
      </c>
      <c r="L11810">
        <v>2025</v>
      </c>
      <c r="M11810" t="s">
        <v>375</v>
      </c>
      <c r="N11810" s="89" cm="1">
        <f t="array" ref="N11810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11810" s="89">
        <f>_34_KNMI_Stations[[#This Row],[graaddagen]]*_34_KNMI_Stations[[#This Row],[Gewogen factor]]</f>
        <v>18.59</v>
      </c>
      <c r="P11810" s="89" cm="1">
        <f t="array" ref="P118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11" spans="1:16" x14ac:dyDescent="0.25">
      <c r="A11811">
        <v>370</v>
      </c>
      <c r="B11811" s="110">
        <v>45983</v>
      </c>
      <c r="C11811" s="89">
        <v>3.8</v>
      </c>
      <c r="D11811" s="89">
        <v>0.2</v>
      </c>
      <c r="E11811" s="96">
        <v>475</v>
      </c>
      <c r="F11811" s="89">
        <v>0</v>
      </c>
      <c r="G11811" s="89">
        <v>1023.9</v>
      </c>
      <c r="H11811">
        <v>0.77</v>
      </c>
      <c r="I11811" t="s">
        <v>29</v>
      </c>
      <c r="J11811">
        <v>1.1000000000000001</v>
      </c>
      <c r="K11811">
        <v>11</v>
      </c>
      <c r="L11811">
        <v>2025</v>
      </c>
      <c r="M11811" t="s">
        <v>375</v>
      </c>
      <c r="N11811" s="89" cm="1">
        <f t="array" ref="N11811">IF(ISNUMBER(_34_KNMI_Stations[[#This Row],[Etmaal temperatuur °C]]),IF(_34_KNMI_Stations[[#This Row],[Etmaal temperatuur °C]]&lt;stookgrens[],stookgrens[]-_34_KNMI_Stations[[#This Row],[Etmaal temperatuur °C]],0),"")</f>
        <v>17.8</v>
      </c>
      <c r="O11811" s="89">
        <f>_34_KNMI_Stations[[#This Row],[graaddagen]]*_34_KNMI_Stations[[#This Row],[Gewogen factor]]</f>
        <v>19.580000000000002</v>
      </c>
      <c r="P11811" s="89" cm="1">
        <f t="array" ref="P118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12" spans="1:16" x14ac:dyDescent="0.25">
      <c r="A11812">
        <v>370</v>
      </c>
      <c r="B11812" s="110">
        <v>45984</v>
      </c>
      <c r="C11812" s="89">
        <v>5.8</v>
      </c>
      <c r="D11812" s="89">
        <v>2.7</v>
      </c>
      <c r="E11812" s="96">
        <v>215</v>
      </c>
      <c r="F11812" s="89">
        <v>0.8</v>
      </c>
      <c r="G11812" s="89">
        <v>1005.1</v>
      </c>
      <c r="H11812">
        <v>0.8</v>
      </c>
      <c r="I11812" t="s">
        <v>29</v>
      </c>
      <c r="J11812">
        <v>1.1000000000000001</v>
      </c>
      <c r="K11812">
        <v>11</v>
      </c>
      <c r="L11812">
        <v>2025</v>
      </c>
      <c r="M11812" t="s">
        <v>375</v>
      </c>
      <c r="N11812" s="89" cm="1">
        <f t="array" ref="N11812">IF(ISNUMBER(_34_KNMI_Stations[[#This Row],[Etmaal temperatuur °C]]),IF(_34_KNMI_Stations[[#This Row],[Etmaal temperatuur °C]]&lt;stookgrens[],stookgrens[]-_34_KNMI_Stations[[#This Row],[Etmaal temperatuur °C]],0),"")</f>
        <v>15.3</v>
      </c>
      <c r="O11812" s="89">
        <f>_34_KNMI_Stations[[#This Row],[graaddagen]]*_34_KNMI_Stations[[#This Row],[Gewogen factor]]</f>
        <v>16.830000000000002</v>
      </c>
      <c r="P11812" s="89" cm="1">
        <f t="array" ref="P118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13" spans="1:16" x14ac:dyDescent="0.25">
      <c r="A11813">
        <v>370</v>
      </c>
      <c r="B11813" s="110">
        <v>45985</v>
      </c>
      <c r="C11813" s="89">
        <v>3.6</v>
      </c>
      <c r="D11813" s="89">
        <v>5.7</v>
      </c>
      <c r="E11813" s="96">
        <v>218</v>
      </c>
      <c r="F11813" s="89">
        <v>7.2</v>
      </c>
      <c r="G11813" s="89">
        <v>994.7</v>
      </c>
      <c r="H11813">
        <v>0.92</v>
      </c>
      <c r="I11813" t="s">
        <v>29</v>
      </c>
      <c r="J11813">
        <v>1.1000000000000001</v>
      </c>
      <c r="K11813">
        <v>11</v>
      </c>
      <c r="L11813">
        <v>2025</v>
      </c>
      <c r="M11813" t="s">
        <v>376</v>
      </c>
      <c r="N11813" s="89" cm="1">
        <f t="array" ref="N11813">IF(ISNUMBER(_34_KNMI_Stations[[#This Row],[Etmaal temperatuur °C]]),IF(_34_KNMI_Stations[[#This Row],[Etmaal temperatuur °C]]&lt;stookgrens[],stookgrens[]-_34_KNMI_Stations[[#This Row],[Etmaal temperatuur °C]],0),"")</f>
        <v>12.3</v>
      </c>
      <c r="O11813" s="89">
        <f>_34_KNMI_Stations[[#This Row],[graaddagen]]*_34_KNMI_Stations[[#This Row],[Gewogen factor]]</f>
        <v>13.530000000000001</v>
      </c>
      <c r="P11813" s="89" cm="1">
        <f t="array" ref="P118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14" spans="1:16" x14ac:dyDescent="0.25">
      <c r="A11814">
        <v>370</v>
      </c>
      <c r="B11814" s="110">
        <v>45986</v>
      </c>
      <c r="C11814" s="89">
        <v>2.4</v>
      </c>
      <c r="D11814" s="89">
        <v>4.2</v>
      </c>
      <c r="E11814" s="96">
        <v>217</v>
      </c>
      <c r="F11814" s="89">
        <v>0.2</v>
      </c>
      <c r="G11814" s="89">
        <v>1006.4</v>
      </c>
      <c r="H11814">
        <v>0.94</v>
      </c>
      <c r="I11814" t="s">
        <v>29</v>
      </c>
      <c r="J11814">
        <v>1.1000000000000001</v>
      </c>
      <c r="K11814">
        <v>11</v>
      </c>
      <c r="L11814">
        <v>2025</v>
      </c>
      <c r="M11814" t="s">
        <v>376</v>
      </c>
      <c r="N11814" s="89" cm="1">
        <f t="array" ref="N11814">IF(ISNUMBER(_34_KNMI_Stations[[#This Row],[Etmaal temperatuur °C]]),IF(_34_KNMI_Stations[[#This Row],[Etmaal temperatuur °C]]&lt;stookgrens[],stookgrens[]-_34_KNMI_Stations[[#This Row],[Etmaal temperatuur °C]],0),"")</f>
        <v>13.8</v>
      </c>
      <c r="O11814" s="89">
        <f>_34_KNMI_Stations[[#This Row],[graaddagen]]*_34_KNMI_Stations[[#This Row],[Gewogen factor]]</f>
        <v>15.180000000000001</v>
      </c>
      <c r="P11814" s="89" cm="1">
        <f t="array" ref="P118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15" spans="1:16" x14ac:dyDescent="0.25">
      <c r="A11815">
        <v>370</v>
      </c>
      <c r="B11815" s="110">
        <v>45987</v>
      </c>
      <c r="C11815" s="89">
        <v>1.8</v>
      </c>
      <c r="D11815" s="89">
        <v>3</v>
      </c>
      <c r="E11815" s="96">
        <v>371</v>
      </c>
      <c r="F11815" s="89">
        <v>0</v>
      </c>
      <c r="G11815" s="89">
        <v>1020.6</v>
      </c>
      <c r="H11815">
        <v>0.91</v>
      </c>
      <c r="I11815" t="s">
        <v>29</v>
      </c>
      <c r="J11815">
        <v>1.1000000000000001</v>
      </c>
      <c r="K11815">
        <v>11</v>
      </c>
      <c r="L11815">
        <v>2025</v>
      </c>
      <c r="M11815" t="s">
        <v>376</v>
      </c>
      <c r="N11815" s="89" cm="1">
        <f t="array" ref="N11815">IF(ISNUMBER(_34_KNMI_Stations[[#This Row],[Etmaal temperatuur °C]]),IF(_34_KNMI_Stations[[#This Row],[Etmaal temperatuur °C]]&lt;stookgrens[],stookgrens[]-_34_KNMI_Stations[[#This Row],[Etmaal temperatuur °C]],0),"")</f>
        <v>15</v>
      </c>
      <c r="O11815" s="89">
        <f>_34_KNMI_Stations[[#This Row],[graaddagen]]*_34_KNMI_Stations[[#This Row],[Gewogen factor]]</f>
        <v>16.5</v>
      </c>
      <c r="P11815" s="89" cm="1">
        <f t="array" ref="P118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16" spans="1:16" x14ac:dyDescent="0.25">
      <c r="A11816">
        <v>370</v>
      </c>
      <c r="B11816" s="110">
        <v>45988</v>
      </c>
      <c r="C11816" s="89">
        <v>5.3</v>
      </c>
      <c r="D11816" s="89">
        <v>4.9000000000000004</v>
      </c>
      <c r="E11816" s="96">
        <v>76</v>
      </c>
      <c r="F11816" s="89">
        <v>0.1</v>
      </c>
      <c r="G11816" s="89">
        <v>1018.5</v>
      </c>
      <c r="H11816">
        <v>0.94</v>
      </c>
      <c r="I11816" t="s">
        <v>29</v>
      </c>
      <c r="J11816">
        <v>1.1000000000000001</v>
      </c>
      <c r="K11816">
        <v>11</v>
      </c>
      <c r="L11816">
        <v>2025</v>
      </c>
      <c r="M11816" t="s">
        <v>376</v>
      </c>
      <c r="N11816" s="89" cm="1">
        <f t="array" ref="N11816">IF(ISNUMBER(_34_KNMI_Stations[[#This Row],[Etmaal temperatuur °C]]),IF(_34_KNMI_Stations[[#This Row],[Etmaal temperatuur °C]]&lt;stookgrens[],stookgrens[]-_34_KNMI_Stations[[#This Row],[Etmaal temperatuur °C]],0),"")</f>
        <v>13.1</v>
      </c>
      <c r="O11816" s="89">
        <f>_34_KNMI_Stations[[#This Row],[graaddagen]]*_34_KNMI_Stations[[#This Row],[Gewogen factor]]</f>
        <v>14.41</v>
      </c>
      <c r="P11816" s="89" cm="1">
        <f t="array" ref="P118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17" spans="1:16" x14ac:dyDescent="0.25">
      <c r="A11817">
        <v>370</v>
      </c>
      <c r="B11817" s="110">
        <v>45989</v>
      </c>
      <c r="C11817" s="89">
        <v>4.9000000000000004</v>
      </c>
      <c r="D11817" s="89">
        <v>8.5</v>
      </c>
      <c r="E11817" s="96">
        <v>112</v>
      </c>
      <c r="F11817" s="89">
        <v>1.3</v>
      </c>
      <c r="G11817" s="89">
        <v>1014.2</v>
      </c>
      <c r="H11817">
        <v>0.96</v>
      </c>
      <c r="I11817" t="s">
        <v>29</v>
      </c>
      <c r="J11817">
        <v>1.1000000000000001</v>
      </c>
      <c r="K11817">
        <v>11</v>
      </c>
      <c r="L11817">
        <v>2025</v>
      </c>
      <c r="M11817" t="s">
        <v>376</v>
      </c>
      <c r="N11817" s="89" cm="1">
        <f t="array" ref="N11817">IF(ISNUMBER(_34_KNMI_Stations[[#This Row],[Etmaal temperatuur °C]]),IF(_34_KNMI_Stations[[#This Row],[Etmaal temperatuur °C]]&lt;stookgrens[],stookgrens[]-_34_KNMI_Stations[[#This Row],[Etmaal temperatuur °C]],0),"")</f>
        <v>9.5</v>
      </c>
      <c r="O11817" s="89">
        <f>_34_KNMI_Stations[[#This Row],[graaddagen]]*_34_KNMI_Stations[[#This Row],[Gewogen factor]]</f>
        <v>10.450000000000001</v>
      </c>
      <c r="P11817" s="89" cm="1">
        <f t="array" ref="P118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18" spans="1:16" x14ac:dyDescent="0.25">
      <c r="A11818">
        <v>370</v>
      </c>
      <c r="B11818" s="110">
        <v>45990</v>
      </c>
      <c r="C11818" s="89">
        <v>4.3</v>
      </c>
      <c r="D11818" s="89">
        <v>9.3000000000000007</v>
      </c>
      <c r="E11818" s="96">
        <v>228</v>
      </c>
      <c r="F11818" s="89">
        <v>2.2000000000000002</v>
      </c>
      <c r="G11818" s="89">
        <v>1007.7</v>
      </c>
      <c r="H11818">
        <v>0.9</v>
      </c>
      <c r="I11818" t="s">
        <v>29</v>
      </c>
      <c r="J11818">
        <v>1.1000000000000001</v>
      </c>
      <c r="K11818">
        <v>11</v>
      </c>
      <c r="L11818">
        <v>2025</v>
      </c>
      <c r="M11818" t="s">
        <v>376</v>
      </c>
      <c r="N11818" s="89" cm="1">
        <f t="array" ref="N11818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1818" s="89">
        <f>_34_KNMI_Stations[[#This Row],[graaddagen]]*_34_KNMI_Stations[[#This Row],[Gewogen factor]]</f>
        <v>9.57</v>
      </c>
      <c r="P11818" s="89" cm="1">
        <f t="array" ref="P118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19" spans="1:16" x14ac:dyDescent="0.25">
      <c r="A11819">
        <v>370</v>
      </c>
      <c r="B11819" s="110">
        <v>45991</v>
      </c>
      <c r="C11819" s="89">
        <v>4.3</v>
      </c>
      <c r="D11819" s="89">
        <v>5.9</v>
      </c>
      <c r="E11819" s="96">
        <v>246</v>
      </c>
      <c r="F11819" s="89">
        <v>0.1</v>
      </c>
      <c r="G11819" s="89">
        <v>1012</v>
      </c>
      <c r="H11819">
        <v>0.85</v>
      </c>
      <c r="I11819" t="s">
        <v>29</v>
      </c>
      <c r="J11819">
        <v>1.1000000000000001</v>
      </c>
      <c r="K11819">
        <v>11</v>
      </c>
      <c r="L11819">
        <v>2025</v>
      </c>
      <c r="M11819" t="s">
        <v>376</v>
      </c>
      <c r="N11819" s="89" cm="1">
        <f t="array" ref="N11819">IF(ISNUMBER(_34_KNMI_Stations[[#This Row],[Etmaal temperatuur °C]]),IF(_34_KNMI_Stations[[#This Row],[Etmaal temperatuur °C]]&lt;stookgrens[],stookgrens[]-_34_KNMI_Stations[[#This Row],[Etmaal temperatuur °C]],0),"")</f>
        <v>12.1</v>
      </c>
      <c r="O11819" s="89">
        <f>_34_KNMI_Stations[[#This Row],[graaddagen]]*_34_KNMI_Stations[[#This Row],[Gewogen factor]]</f>
        <v>13.31</v>
      </c>
      <c r="P11819" s="89" cm="1">
        <f t="array" ref="P118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20" spans="1:16" x14ac:dyDescent="0.25">
      <c r="A11820">
        <v>370</v>
      </c>
      <c r="B11820" s="110">
        <v>45992</v>
      </c>
      <c r="C11820" s="89">
        <v>5.6</v>
      </c>
      <c r="D11820" s="89">
        <v>5.5</v>
      </c>
      <c r="E11820" s="96">
        <v>231</v>
      </c>
      <c r="F11820" s="89">
        <v>-0.1</v>
      </c>
      <c r="G11820" s="89">
        <v>1012.7</v>
      </c>
      <c r="H11820">
        <v>0.74</v>
      </c>
      <c r="I11820" t="s">
        <v>29</v>
      </c>
      <c r="J11820">
        <v>1.1000000000000001</v>
      </c>
      <c r="K11820">
        <v>12</v>
      </c>
      <c r="L11820">
        <v>2025</v>
      </c>
      <c r="M11820" t="s">
        <v>377</v>
      </c>
      <c r="N11820" s="89" cm="1">
        <f t="array" ref="N11820">IF(ISNUMBER(_34_KNMI_Stations[[#This Row],[Etmaal temperatuur °C]]),IF(_34_KNMI_Stations[[#This Row],[Etmaal temperatuur °C]]&lt;stookgrens[],stookgrens[]-_34_KNMI_Stations[[#This Row],[Etmaal temperatuur °C]],0),"")</f>
        <v>12.5</v>
      </c>
      <c r="O11820" s="89">
        <f>_34_KNMI_Stations[[#This Row],[graaddagen]]*_34_KNMI_Stations[[#This Row],[Gewogen factor]]</f>
        <v>13.750000000000002</v>
      </c>
      <c r="P11820" s="89" cm="1">
        <f t="array" ref="P118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21" spans="1:16" x14ac:dyDescent="0.25">
      <c r="A11821">
        <v>370</v>
      </c>
      <c r="B11821" s="110">
        <v>45993</v>
      </c>
      <c r="C11821" s="89">
        <v>4</v>
      </c>
      <c r="D11821" s="89">
        <v>7.3</v>
      </c>
      <c r="E11821" s="96">
        <v>224</v>
      </c>
      <c r="F11821" s="89">
        <v>-0.1</v>
      </c>
      <c r="G11821" s="89">
        <v>1008.5</v>
      </c>
      <c r="H11821">
        <v>0.72</v>
      </c>
      <c r="I11821" t="s">
        <v>29</v>
      </c>
      <c r="J11821">
        <v>1.1000000000000001</v>
      </c>
      <c r="K11821">
        <v>12</v>
      </c>
      <c r="L11821">
        <v>2025</v>
      </c>
      <c r="M11821" t="s">
        <v>377</v>
      </c>
      <c r="N11821" s="89" cm="1">
        <f t="array" ref="N11821">IF(ISNUMBER(_34_KNMI_Stations[[#This Row],[Etmaal temperatuur °C]]),IF(_34_KNMI_Stations[[#This Row],[Etmaal temperatuur °C]]&lt;stookgrens[],stookgrens[]-_34_KNMI_Stations[[#This Row],[Etmaal temperatuur °C]],0),"")</f>
        <v>10.7</v>
      </c>
      <c r="O11821" s="89">
        <f>_34_KNMI_Stations[[#This Row],[graaddagen]]*_34_KNMI_Stations[[#This Row],[Gewogen factor]]</f>
        <v>11.77</v>
      </c>
      <c r="P11821" s="89" cm="1">
        <f t="array" ref="P118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22" spans="1:16" x14ac:dyDescent="0.25">
      <c r="A11822">
        <v>370</v>
      </c>
      <c r="B11822" s="110">
        <v>45994</v>
      </c>
      <c r="C11822" s="89">
        <v>2.4</v>
      </c>
      <c r="D11822" s="89">
        <v>7.3</v>
      </c>
      <c r="E11822" s="96">
        <v>122</v>
      </c>
      <c r="F11822" s="89">
        <v>0.3</v>
      </c>
      <c r="G11822" s="89">
        <v>1011.3</v>
      </c>
      <c r="H11822">
        <v>0.9</v>
      </c>
      <c r="I11822" t="s">
        <v>29</v>
      </c>
      <c r="J11822">
        <v>1.1000000000000001</v>
      </c>
      <c r="K11822">
        <v>12</v>
      </c>
      <c r="L11822">
        <v>2025</v>
      </c>
      <c r="M11822" t="s">
        <v>377</v>
      </c>
      <c r="N11822" s="89" cm="1">
        <f t="array" ref="N11822">IF(ISNUMBER(_34_KNMI_Stations[[#This Row],[Etmaal temperatuur °C]]),IF(_34_KNMI_Stations[[#This Row],[Etmaal temperatuur °C]]&lt;stookgrens[],stookgrens[]-_34_KNMI_Stations[[#This Row],[Etmaal temperatuur °C]],0),"")</f>
        <v>10.7</v>
      </c>
      <c r="O11822" s="89">
        <f>_34_KNMI_Stations[[#This Row],[graaddagen]]*_34_KNMI_Stations[[#This Row],[Gewogen factor]]</f>
        <v>11.77</v>
      </c>
      <c r="P11822" s="89" cm="1">
        <f t="array" ref="P118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23" spans="1:16" x14ac:dyDescent="0.25">
      <c r="A11823">
        <v>370</v>
      </c>
      <c r="B11823" s="110">
        <v>45995</v>
      </c>
      <c r="C11823" s="89">
        <v>3.2</v>
      </c>
      <c r="D11823" s="89">
        <v>7.2</v>
      </c>
      <c r="E11823" s="96">
        <v>355</v>
      </c>
      <c r="F11823" s="89">
        <v>-0.1</v>
      </c>
      <c r="G11823" s="89">
        <v>1005.8</v>
      </c>
      <c r="H11823">
        <v>0.83</v>
      </c>
      <c r="I11823" t="s">
        <v>29</v>
      </c>
      <c r="J11823">
        <v>1.1000000000000001</v>
      </c>
      <c r="K11823">
        <v>12</v>
      </c>
      <c r="L11823">
        <v>2025</v>
      </c>
      <c r="M11823" t="s">
        <v>377</v>
      </c>
      <c r="N11823" s="89" cm="1">
        <f t="array" ref="N11823">IF(ISNUMBER(_34_KNMI_Stations[[#This Row],[Etmaal temperatuur °C]]),IF(_34_KNMI_Stations[[#This Row],[Etmaal temperatuur °C]]&lt;stookgrens[],stookgrens[]-_34_KNMI_Stations[[#This Row],[Etmaal temperatuur °C]],0),"")</f>
        <v>10.8</v>
      </c>
      <c r="O11823" s="89">
        <f>_34_KNMI_Stations[[#This Row],[graaddagen]]*_34_KNMI_Stations[[#This Row],[Gewogen factor]]</f>
        <v>11.880000000000003</v>
      </c>
      <c r="P11823" s="89" cm="1">
        <f t="array" ref="P118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24" spans="1:16" x14ac:dyDescent="0.25">
      <c r="A11824">
        <v>370</v>
      </c>
      <c r="B11824" s="110">
        <v>45996</v>
      </c>
      <c r="C11824" s="89">
        <v>2.6</v>
      </c>
      <c r="D11824" s="89">
        <v>3.8</v>
      </c>
      <c r="E11824" s="96">
        <v>123</v>
      </c>
      <c r="F11824" s="89">
        <v>0</v>
      </c>
      <c r="G11824" s="89">
        <v>1009.4</v>
      </c>
      <c r="H11824">
        <v>0.93</v>
      </c>
      <c r="I11824" t="s">
        <v>29</v>
      </c>
      <c r="J11824">
        <v>1.1000000000000001</v>
      </c>
      <c r="K11824">
        <v>12</v>
      </c>
      <c r="L11824">
        <v>2025</v>
      </c>
      <c r="M11824" t="s">
        <v>377</v>
      </c>
      <c r="N11824" s="89" cm="1">
        <f t="array" ref="N11824">IF(ISNUMBER(_34_KNMI_Stations[[#This Row],[Etmaal temperatuur °C]]),IF(_34_KNMI_Stations[[#This Row],[Etmaal temperatuur °C]]&lt;stookgrens[],stookgrens[]-_34_KNMI_Stations[[#This Row],[Etmaal temperatuur °C]],0),"")</f>
        <v>14.2</v>
      </c>
      <c r="O11824" s="89">
        <f>_34_KNMI_Stations[[#This Row],[graaddagen]]*_34_KNMI_Stations[[#This Row],[Gewogen factor]]</f>
        <v>15.620000000000001</v>
      </c>
      <c r="P11824" s="89" cm="1">
        <f t="array" ref="P118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25" spans="1:16" x14ac:dyDescent="0.25">
      <c r="A11825">
        <v>370</v>
      </c>
      <c r="B11825" s="110">
        <v>45997</v>
      </c>
      <c r="C11825" s="89">
        <v>5.8</v>
      </c>
      <c r="D11825" s="89">
        <v>8.4</v>
      </c>
      <c r="E11825" s="96">
        <v>133</v>
      </c>
      <c r="F11825" s="89">
        <v>5.6</v>
      </c>
      <c r="G11825" s="89">
        <v>1002.4</v>
      </c>
      <c r="H11825">
        <v>0.89</v>
      </c>
      <c r="I11825" t="s">
        <v>29</v>
      </c>
      <c r="J11825">
        <v>1.1000000000000001</v>
      </c>
      <c r="K11825">
        <v>12</v>
      </c>
      <c r="L11825">
        <v>2025</v>
      </c>
      <c r="M11825" t="s">
        <v>377</v>
      </c>
      <c r="N11825" s="89" cm="1">
        <f t="array" ref="N11825">IF(ISNUMBER(_34_KNMI_Stations[[#This Row],[Etmaal temperatuur °C]]),IF(_34_KNMI_Stations[[#This Row],[Etmaal temperatuur °C]]&lt;stookgrens[],stookgrens[]-_34_KNMI_Stations[[#This Row],[Etmaal temperatuur °C]],0),"")</f>
        <v>9.6</v>
      </c>
      <c r="O11825" s="89">
        <f>_34_KNMI_Stations[[#This Row],[graaddagen]]*_34_KNMI_Stations[[#This Row],[Gewogen factor]]</f>
        <v>10.56</v>
      </c>
      <c r="P11825" s="89" cm="1">
        <f t="array" ref="P118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26" spans="1:16" x14ac:dyDescent="0.25">
      <c r="A11826">
        <v>370</v>
      </c>
      <c r="B11826" s="110">
        <v>45998</v>
      </c>
      <c r="C11826" s="89">
        <v>5.0999999999999996</v>
      </c>
      <c r="D11826" s="89">
        <v>11.1</v>
      </c>
      <c r="E11826" s="96">
        <v>122</v>
      </c>
      <c r="F11826" s="89">
        <v>7.6</v>
      </c>
      <c r="G11826" s="89">
        <v>1005.5</v>
      </c>
      <c r="H11826">
        <v>0.9</v>
      </c>
      <c r="I11826" t="s">
        <v>29</v>
      </c>
      <c r="J11826">
        <v>1.1000000000000001</v>
      </c>
      <c r="K11826">
        <v>12</v>
      </c>
      <c r="L11826">
        <v>2025</v>
      </c>
      <c r="M11826" t="s">
        <v>377</v>
      </c>
      <c r="N11826" s="89" cm="1">
        <f t="array" ref="N11826">IF(ISNUMBER(_34_KNMI_Stations[[#This Row],[Etmaal temperatuur °C]]),IF(_34_KNMI_Stations[[#This Row],[Etmaal temperatuur °C]]&lt;stookgrens[],stookgrens[]-_34_KNMI_Stations[[#This Row],[Etmaal temperatuur °C]],0),"")</f>
        <v>6.9</v>
      </c>
      <c r="O11826" s="89">
        <f>_34_KNMI_Stations[[#This Row],[graaddagen]]*_34_KNMI_Stations[[#This Row],[Gewogen factor]]</f>
        <v>7.5900000000000007</v>
      </c>
      <c r="P11826" s="89" cm="1">
        <f t="array" ref="P118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27" spans="1:16" x14ac:dyDescent="0.25">
      <c r="A11827">
        <v>370</v>
      </c>
      <c r="B11827" s="110">
        <v>45999</v>
      </c>
      <c r="C11827" s="89">
        <v>4.8</v>
      </c>
      <c r="D11827" s="89">
        <v>12.7</v>
      </c>
      <c r="E11827" s="96">
        <v>76</v>
      </c>
      <c r="F11827" s="89">
        <v>4.0999999999999996</v>
      </c>
      <c r="G11827" s="89">
        <v>1012.1</v>
      </c>
      <c r="H11827">
        <v>0.91</v>
      </c>
      <c r="I11827" t="s">
        <v>29</v>
      </c>
      <c r="J11827">
        <v>1.1000000000000001</v>
      </c>
      <c r="K11827">
        <v>12</v>
      </c>
      <c r="L11827">
        <v>2025</v>
      </c>
      <c r="M11827" t="s">
        <v>378</v>
      </c>
      <c r="N11827" s="89" cm="1">
        <f t="array" ref="N11827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11827" s="89">
        <f>_34_KNMI_Stations[[#This Row],[graaddagen]]*_34_KNMI_Stations[[#This Row],[Gewogen factor]]</f>
        <v>5.830000000000001</v>
      </c>
      <c r="P11827" s="89" cm="1">
        <f t="array" ref="P118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28" spans="1:16" x14ac:dyDescent="0.25">
      <c r="A11828">
        <v>370</v>
      </c>
      <c r="B11828" s="110">
        <v>46000</v>
      </c>
      <c r="C11828" s="89">
        <v>4.3</v>
      </c>
      <c r="D11828" s="89">
        <v>12.6</v>
      </c>
      <c r="E11828" s="96">
        <v>232</v>
      </c>
      <c r="F11828" s="89">
        <v>0.3</v>
      </c>
      <c r="G11828" s="89">
        <v>1011.4</v>
      </c>
      <c r="H11828">
        <v>0.82</v>
      </c>
      <c r="I11828" t="s">
        <v>29</v>
      </c>
      <c r="J11828">
        <v>1.1000000000000001</v>
      </c>
      <c r="K11828">
        <v>12</v>
      </c>
      <c r="L11828">
        <v>2025</v>
      </c>
      <c r="M11828" t="s">
        <v>378</v>
      </c>
      <c r="N11828" s="89" cm="1">
        <f t="array" ref="N11828">IF(ISNUMBER(_34_KNMI_Stations[[#This Row],[Etmaal temperatuur °C]]),IF(_34_KNMI_Stations[[#This Row],[Etmaal temperatuur °C]]&lt;stookgrens[],stookgrens[]-_34_KNMI_Stations[[#This Row],[Etmaal temperatuur °C]],0),"")</f>
        <v>5.4</v>
      </c>
      <c r="O11828" s="89">
        <f>_34_KNMI_Stations[[#This Row],[graaddagen]]*_34_KNMI_Stations[[#This Row],[Gewogen factor]]</f>
        <v>5.9400000000000013</v>
      </c>
      <c r="P11828" s="89" cm="1">
        <f t="array" ref="P118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29" spans="1:16" x14ac:dyDescent="0.25">
      <c r="A11829">
        <v>370</v>
      </c>
      <c r="B11829" s="110">
        <v>46001</v>
      </c>
      <c r="C11829" s="89">
        <v>4.5</v>
      </c>
      <c r="D11829" s="89">
        <v>11.7</v>
      </c>
      <c r="E11829" s="96">
        <v>176</v>
      </c>
      <c r="F11829" s="89">
        <v>0</v>
      </c>
      <c r="G11829" s="89">
        <v>1018.1</v>
      </c>
      <c r="H11829">
        <v>0.85</v>
      </c>
      <c r="I11829" t="s">
        <v>29</v>
      </c>
      <c r="J11829">
        <v>1.1000000000000001</v>
      </c>
      <c r="K11829">
        <v>12</v>
      </c>
      <c r="L11829">
        <v>2025</v>
      </c>
      <c r="M11829" t="s">
        <v>378</v>
      </c>
      <c r="N11829" s="89" cm="1">
        <f t="array" ref="N11829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1829" s="89">
        <f>_34_KNMI_Stations[[#This Row],[graaddagen]]*_34_KNMI_Stations[[#This Row],[Gewogen factor]]</f>
        <v>6.9300000000000015</v>
      </c>
      <c r="P11829" s="89" cm="1">
        <f t="array" ref="P118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30" spans="1:16" x14ac:dyDescent="0.25">
      <c r="A11830">
        <v>370</v>
      </c>
      <c r="B11830" s="110">
        <v>46002</v>
      </c>
      <c r="C11830" s="89">
        <v>3.3</v>
      </c>
      <c r="D11830" s="89">
        <v>7.5</v>
      </c>
      <c r="E11830" s="96">
        <v>203</v>
      </c>
      <c r="F11830" s="89">
        <v>0</v>
      </c>
      <c r="G11830" s="89">
        <v>1022.8</v>
      </c>
      <c r="H11830">
        <v>0.93</v>
      </c>
      <c r="I11830" t="s">
        <v>29</v>
      </c>
      <c r="J11830">
        <v>1.1000000000000001</v>
      </c>
      <c r="K11830">
        <v>12</v>
      </c>
      <c r="L11830">
        <v>2025</v>
      </c>
      <c r="M11830" t="s">
        <v>378</v>
      </c>
      <c r="N11830" s="89" cm="1">
        <f t="array" ref="N11830">IF(ISNUMBER(_34_KNMI_Stations[[#This Row],[Etmaal temperatuur °C]]),IF(_34_KNMI_Stations[[#This Row],[Etmaal temperatuur °C]]&lt;stookgrens[],stookgrens[]-_34_KNMI_Stations[[#This Row],[Etmaal temperatuur °C]],0),"")</f>
        <v>10.5</v>
      </c>
      <c r="O11830" s="89">
        <f>_34_KNMI_Stations[[#This Row],[graaddagen]]*_34_KNMI_Stations[[#This Row],[Gewogen factor]]</f>
        <v>11.55</v>
      </c>
      <c r="P11830" s="89" cm="1">
        <f t="array" ref="P118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31" spans="1:16" x14ac:dyDescent="0.25">
      <c r="A11831">
        <v>370</v>
      </c>
      <c r="B11831" s="110">
        <v>46003</v>
      </c>
      <c r="C11831" s="89">
        <v>2.7</v>
      </c>
      <c r="D11831" s="89">
        <v>8.1</v>
      </c>
      <c r="E11831" s="96">
        <v>126</v>
      </c>
      <c r="F11831" s="89">
        <v>0</v>
      </c>
      <c r="G11831" s="89">
        <v>1021.4</v>
      </c>
      <c r="H11831">
        <v>0.89</v>
      </c>
      <c r="I11831" t="s">
        <v>29</v>
      </c>
      <c r="J11831">
        <v>1.1000000000000001</v>
      </c>
      <c r="K11831">
        <v>12</v>
      </c>
      <c r="L11831">
        <v>2025</v>
      </c>
      <c r="M11831" t="s">
        <v>378</v>
      </c>
      <c r="N11831" s="89" cm="1">
        <f t="array" ref="N11831">IF(ISNUMBER(_34_KNMI_Stations[[#This Row],[Etmaal temperatuur °C]]),IF(_34_KNMI_Stations[[#This Row],[Etmaal temperatuur °C]]&lt;stookgrens[],stookgrens[]-_34_KNMI_Stations[[#This Row],[Etmaal temperatuur °C]],0),"")</f>
        <v>9.9</v>
      </c>
      <c r="O11831" s="89">
        <f>_34_KNMI_Stations[[#This Row],[graaddagen]]*_34_KNMI_Stations[[#This Row],[Gewogen factor]]</f>
        <v>10.89</v>
      </c>
      <c r="P11831" s="89" cm="1">
        <f t="array" ref="P118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32" spans="1:16" x14ac:dyDescent="0.25">
      <c r="A11832">
        <v>370</v>
      </c>
      <c r="B11832" s="110">
        <v>46004</v>
      </c>
      <c r="C11832" s="89">
        <v>2</v>
      </c>
      <c r="D11832" s="89">
        <v>6.9</v>
      </c>
      <c r="E11832" s="96">
        <v>214</v>
      </c>
      <c r="F11832" s="89">
        <v>0</v>
      </c>
      <c r="G11832" s="89">
        <v>1027.5</v>
      </c>
      <c r="H11832">
        <v>0.93</v>
      </c>
      <c r="I11832" t="s">
        <v>29</v>
      </c>
      <c r="J11832">
        <v>1.1000000000000001</v>
      </c>
      <c r="K11832">
        <v>12</v>
      </c>
      <c r="L11832">
        <v>2025</v>
      </c>
      <c r="M11832" t="s">
        <v>378</v>
      </c>
      <c r="N11832" s="89" cm="1">
        <f t="array" ref="N11832">IF(ISNUMBER(_34_KNMI_Stations[[#This Row],[Etmaal temperatuur °C]]),IF(_34_KNMI_Stations[[#This Row],[Etmaal temperatuur °C]]&lt;stookgrens[],stookgrens[]-_34_KNMI_Stations[[#This Row],[Etmaal temperatuur °C]],0),"")</f>
        <v>11.1</v>
      </c>
      <c r="O11832" s="89">
        <f>_34_KNMI_Stations[[#This Row],[graaddagen]]*_34_KNMI_Stations[[#This Row],[Gewogen factor]]</f>
        <v>12.21</v>
      </c>
      <c r="P11832" s="89" cm="1">
        <f t="array" ref="P118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33" spans="1:16" x14ac:dyDescent="0.25">
      <c r="A11833">
        <v>370</v>
      </c>
      <c r="B11833" s="110">
        <v>46005</v>
      </c>
      <c r="C11833" s="89">
        <v>3</v>
      </c>
      <c r="D11833" s="89">
        <v>6.4</v>
      </c>
      <c r="E11833" s="96">
        <v>164</v>
      </c>
      <c r="F11833" s="89">
        <v>0</v>
      </c>
      <c r="G11833" s="89">
        <v>1023.2</v>
      </c>
      <c r="H11833">
        <v>0.94</v>
      </c>
      <c r="I11833" t="s">
        <v>29</v>
      </c>
      <c r="J11833">
        <v>1.1000000000000001</v>
      </c>
      <c r="K11833">
        <v>12</v>
      </c>
      <c r="L11833">
        <v>2025</v>
      </c>
      <c r="M11833" t="s">
        <v>378</v>
      </c>
      <c r="N11833" s="89" cm="1">
        <f t="array" ref="N11833">IF(ISNUMBER(_34_KNMI_Stations[[#This Row],[Etmaal temperatuur °C]]),IF(_34_KNMI_Stations[[#This Row],[Etmaal temperatuur °C]]&lt;stookgrens[],stookgrens[]-_34_KNMI_Stations[[#This Row],[Etmaal temperatuur °C]],0),"")</f>
        <v>11.6</v>
      </c>
      <c r="O11833" s="89">
        <f>_34_KNMI_Stations[[#This Row],[graaddagen]]*_34_KNMI_Stations[[#This Row],[Gewogen factor]]</f>
        <v>12.76</v>
      </c>
      <c r="P11833" s="89" cm="1">
        <f t="array" ref="P118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34" spans="1:16" x14ac:dyDescent="0.25">
      <c r="A11834">
        <v>370</v>
      </c>
      <c r="B11834" s="110">
        <v>46006</v>
      </c>
      <c r="C11834" s="89">
        <v>3.4</v>
      </c>
      <c r="D11834" s="89">
        <v>6.2</v>
      </c>
      <c r="E11834" s="96">
        <v>375</v>
      </c>
      <c r="F11834" s="89">
        <v>0</v>
      </c>
      <c r="G11834" s="89">
        <v>1013.7</v>
      </c>
      <c r="H11834">
        <v>0.85</v>
      </c>
      <c r="I11834" t="s">
        <v>29</v>
      </c>
      <c r="J11834">
        <v>1.1000000000000001</v>
      </c>
      <c r="K11834">
        <v>12</v>
      </c>
      <c r="L11834">
        <v>2025</v>
      </c>
      <c r="M11834" t="s">
        <v>379</v>
      </c>
      <c r="N11834" s="89" cm="1">
        <f t="array" ref="N11834">IF(ISNUMBER(_34_KNMI_Stations[[#This Row],[Etmaal temperatuur °C]]),IF(_34_KNMI_Stations[[#This Row],[Etmaal temperatuur °C]]&lt;stookgrens[],stookgrens[]-_34_KNMI_Stations[[#This Row],[Etmaal temperatuur °C]],0),"")</f>
        <v>11.8</v>
      </c>
      <c r="O11834" s="89">
        <f>_34_KNMI_Stations[[#This Row],[graaddagen]]*_34_KNMI_Stations[[#This Row],[Gewogen factor]]</f>
        <v>12.980000000000002</v>
      </c>
      <c r="P11834" s="89" cm="1">
        <f t="array" ref="P118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35" spans="1:16" x14ac:dyDescent="0.25">
      <c r="A11835">
        <v>370</v>
      </c>
      <c r="B11835" s="110">
        <v>46007</v>
      </c>
      <c r="C11835" s="89">
        <v>2.4</v>
      </c>
      <c r="D11835" s="89">
        <v>8.6</v>
      </c>
      <c r="E11835" s="96">
        <v>199</v>
      </c>
      <c r="F11835" s="89">
        <v>-0.1</v>
      </c>
      <c r="G11835" s="89">
        <v>1012.4</v>
      </c>
      <c r="H11835">
        <v>0.78</v>
      </c>
      <c r="I11835" t="s">
        <v>29</v>
      </c>
      <c r="J11835">
        <v>1.1000000000000001</v>
      </c>
      <c r="K11835">
        <v>12</v>
      </c>
      <c r="L11835">
        <v>2025</v>
      </c>
      <c r="M11835" t="s">
        <v>379</v>
      </c>
      <c r="N11835" s="89" cm="1">
        <f t="array" ref="N11835">IF(ISNUMBER(_34_KNMI_Stations[[#This Row],[Etmaal temperatuur °C]]),IF(_34_KNMI_Stations[[#This Row],[Etmaal temperatuur °C]]&lt;stookgrens[],stookgrens[]-_34_KNMI_Stations[[#This Row],[Etmaal temperatuur °C]],0),"")</f>
        <v>9.4</v>
      </c>
      <c r="O11835" s="89">
        <f>_34_KNMI_Stations[[#This Row],[graaddagen]]*_34_KNMI_Stations[[#This Row],[Gewogen factor]]</f>
        <v>10.340000000000002</v>
      </c>
      <c r="P11835" s="89" cm="1">
        <f t="array" ref="P118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36" spans="1:16" x14ac:dyDescent="0.25">
      <c r="A11836">
        <v>370</v>
      </c>
      <c r="B11836" s="110">
        <v>46008</v>
      </c>
      <c r="C11836" s="89">
        <v>3.3</v>
      </c>
      <c r="D11836" s="89">
        <v>8.1</v>
      </c>
      <c r="E11836" s="96">
        <v>128</v>
      </c>
      <c r="F11836" s="89">
        <v>0</v>
      </c>
      <c r="G11836" s="89">
        <v>1017.4</v>
      </c>
      <c r="H11836">
        <v>0.85</v>
      </c>
      <c r="I11836" t="s">
        <v>29</v>
      </c>
      <c r="J11836">
        <v>1.1000000000000001</v>
      </c>
      <c r="K11836">
        <v>12</v>
      </c>
      <c r="L11836">
        <v>2025</v>
      </c>
      <c r="M11836" t="s">
        <v>379</v>
      </c>
      <c r="N11836" s="89" cm="1">
        <f t="array" ref="N11836">IF(ISNUMBER(_34_KNMI_Stations[[#This Row],[Etmaal temperatuur °C]]),IF(_34_KNMI_Stations[[#This Row],[Etmaal temperatuur °C]]&lt;stookgrens[],stookgrens[]-_34_KNMI_Stations[[#This Row],[Etmaal temperatuur °C]],0),"")</f>
        <v>9.9</v>
      </c>
      <c r="O11836" s="89">
        <f>_34_KNMI_Stations[[#This Row],[graaddagen]]*_34_KNMI_Stations[[#This Row],[Gewogen factor]]</f>
        <v>10.89</v>
      </c>
      <c r="P11836" s="89" cm="1">
        <f t="array" ref="P118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37" spans="1:16" x14ac:dyDescent="0.25">
      <c r="A11837">
        <v>370</v>
      </c>
      <c r="B11837" s="110">
        <v>46009</v>
      </c>
      <c r="C11837" s="89">
        <v>5.8</v>
      </c>
      <c r="D11837" s="89">
        <v>10.8</v>
      </c>
      <c r="E11837" s="96">
        <v>324</v>
      </c>
      <c r="F11837" s="89">
        <v>0</v>
      </c>
      <c r="G11837" s="89">
        <v>1013.6</v>
      </c>
      <c r="H11837">
        <v>0.7</v>
      </c>
      <c r="I11837" t="s">
        <v>29</v>
      </c>
      <c r="J11837">
        <v>1.1000000000000001</v>
      </c>
      <c r="K11837">
        <v>12</v>
      </c>
      <c r="L11837">
        <v>2025</v>
      </c>
      <c r="M11837" t="s">
        <v>379</v>
      </c>
      <c r="N11837" s="89" cm="1">
        <f t="array" ref="N11837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11837" s="89">
        <f>_34_KNMI_Stations[[#This Row],[graaddagen]]*_34_KNMI_Stations[[#This Row],[Gewogen factor]]</f>
        <v>7.92</v>
      </c>
      <c r="P11837" s="89" cm="1">
        <f t="array" ref="P118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38" spans="1:16" x14ac:dyDescent="0.25">
      <c r="A11838">
        <v>370</v>
      </c>
      <c r="B11838" s="110">
        <v>46010</v>
      </c>
      <c r="C11838" s="89">
        <v>3.6</v>
      </c>
      <c r="D11838" s="89">
        <v>8.9</v>
      </c>
      <c r="E11838" s="96">
        <v>166</v>
      </c>
      <c r="F11838" s="89">
        <v>2.9</v>
      </c>
      <c r="G11838" s="89">
        <v>1017.1</v>
      </c>
      <c r="H11838">
        <v>0.89</v>
      </c>
      <c r="I11838" t="s">
        <v>29</v>
      </c>
      <c r="J11838">
        <v>1.1000000000000001</v>
      </c>
      <c r="K11838">
        <v>12</v>
      </c>
      <c r="L11838">
        <v>2025</v>
      </c>
      <c r="M11838" t="s">
        <v>379</v>
      </c>
      <c r="N11838" s="89" cm="1">
        <f t="array" ref="N11838">IF(ISNUMBER(_34_KNMI_Stations[[#This Row],[Etmaal temperatuur °C]]),IF(_34_KNMI_Stations[[#This Row],[Etmaal temperatuur °C]]&lt;stookgrens[],stookgrens[]-_34_KNMI_Stations[[#This Row],[Etmaal temperatuur °C]],0),"")</f>
        <v>9.1</v>
      </c>
      <c r="O11838" s="89">
        <f>_34_KNMI_Stations[[#This Row],[graaddagen]]*_34_KNMI_Stations[[#This Row],[Gewogen factor]]</f>
        <v>10.01</v>
      </c>
      <c r="P11838" s="89" cm="1">
        <f t="array" ref="P118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39" spans="1:16" x14ac:dyDescent="0.25">
      <c r="A11839">
        <v>370</v>
      </c>
      <c r="B11839" s="110">
        <v>46011</v>
      </c>
      <c r="C11839" s="89">
        <v>1.7</v>
      </c>
      <c r="D11839" s="89">
        <v>5.0999999999999996</v>
      </c>
      <c r="E11839" s="96">
        <v>223</v>
      </c>
      <c r="F11839" s="89">
        <v>0</v>
      </c>
      <c r="G11839" s="89">
        <v>1016</v>
      </c>
      <c r="H11839">
        <v>0.92</v>
      </c>
      <c r="I11839" t="s">
        <v>29</v>
      </c>
      <c r="J11839">
        <v>1.1000000000000001</v>
      </c>
      <c r="K11839">
        <v>12</v>
      </c>
      <c r="L11839">
        <v>2025</v>
      </c>
      <c r="M11839" t="s">
        <v>379</v>
      </c>
      <c r="N11839" s="89" cm="1">
        <f t="array" ref="N11839">IF(ISNUMBER(_34_KNMI_Stations[[#This Row],[Etmaal temperatuur °C]]),IF(_34_KNMI_Stations[[#This Row],[Etmaal temperatuur °C]]&lt;stookgrens[],stookgrens[]-_34_KNMI_Stations[[#This Row],[Etmaal temperatuur °C]],0),"")</f>
        <v>12.9</v>
      </c>
      <c r="O11839" s="89">
        <f>_34_KNMI_Stations[[#This Row],[graaddagen]]*_34_KNMI_Stations[[#This Row],[Gewogen factor]]</f>
        <v>14.190000000000001</v>
      </c>
      <c r="P11839" s="89" cm="1">
        <f t="array" ref="P118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40" spans="1:16" x14ac:dyDescent="0.25">
      <c r="A11840">
        <v>370</v>
      </c>
      <c r="B11840" s="110">
        <v>46012</v>
      </c>
      <c r="C11840" s="89">
        <v>2.7</v>
      </c>
      <c r="D11840" s="89">
        <v>8.6999999999999993</v>
      </c>
      <c r="E11840" s="96">
        <v>231</v>
      </c>
      <c r="F11840" s="89">
        <v>0</v>
      </c>
      <c r="G11840" s="89">
        <v>1010.5</v>
      </c>
      <c r="H11840">
        <v>0.86</v>
      </c>
      <c r="I11840" t="s">
        <v>29</v>
      </c>
      <c r="J11840">
        <v>1.1000000000000001</v>
      </c>
      <c r="K11840">
        <v>12</v>
      </c>
      <c r="L11840">
        <v>2025</v>
      </c>
      <c r="M11840" t="s">
        <v>379</v>
      </c>
      <c r="N11840" s="89" cm="1">
        <f t="array" ref="N11840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1840" s="89">
        <f>_34_KNMI_Stations[[#This Row],[graaddagen]]*_34_KNMI_Stations[[#This Row],[Gewogen factor]]</f>
        <v>10.230000000000002</v>
      </c>
      <c r="P11840" s="89" cm="1">
        <f t="array" ref="P118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41" spans="1:16" x14ac:dyDescent="0.25">
      <c r="A11841">
        <v>370</v>
      </c>
      <c r="B11841" s="110">
        <v>46013</v>
      </c>
      <c r="C11841" s="89">
        <v>3</v>
      </c>
      <c r="D11841" s="89">
        <v>5</v>
      </c>
      <c r="E11841" s="96">
        <v>189</v>
      </c>
      <c r="F11841" s="89">
        <v>0</v>
      </c>
      <c r="G11841" s="89">
        <v>1011.1</v>
      </c>
      <c r="H11841">
        <v>0.81</v>
      </c>
      <c r="I11841" t="s">
        <v>29</v>
      </c>
      <c r="J11841">
        <v>1.1000000000000001</v>
      </c>
      <c r="K11841">
        <v>12</v>
      </c>
      <c r="L11841">
        <v>2025</v>
      </c>
      <c r="M11841" t="s">
        <v>380</v>
      </c>
      <c r="N11841" s="89" cm="1">
        <f t="array" ref="N11841">IF(ISNUMBER(_34_KNMI_Stations[[#This Row],[Etmaal temperatuur °C]]),IF(_34_KNMI_Stations[[#This Row],[Etmaal temperatuur °C]]&lt;stookgrens[],stookgrens[]-_34_KNMI_Stations[[#This Row],[Etmaal temperatuur °C]],0),"")</f>
        <v>13</v>
      </c>
      <c r="O11841" s="89">
        <f>_34_KNMI_Stations[[#This Row],[graaddagen]]*_34_KNMI_Stations[[#This Row],[Gewogen factor]]</f>
        <v>14.3</v>
      </c>
      <c r="P11841" s="89" cm="1">
        <f t="array" ref="P118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42" spans="1:16" x14ac:dyDescent="0.25">
      <c r="A11842">
        <v>370</v>
      </c>
      <c r="B11842" s="110">
        <v>46014</v>
      </c>
      <c r="C11842" s="89">
        <v>5.5</v>
      </c>
      <c r="D11842" s="89">
        <v>4.8</v>
      </c>
      <c r="E11842" s="96">
        <v>73</v>
      </c>
      <c r="F11842" s="89">
        <v>0</v>
      </c>
      <c r="G11842" s="89">
        <v>1018.8</v>
      </c>
      <c r="H11842">
        <v>0.73</v>
      </c>
      <c r="I11842" t="s">
        <v>29</v>
      </c>
      <c r="J11842">
        <v>1.1000000000000001</v>
      </c>
      <c r="K11842">
        <v>12</v>
      </c>
      <c r="L11842">
        <v>2025</v>
      </c>
      <c r="M11842" t="s">
        <v>380</v>
      </c>
      <c r="N11842" s="89" cm="1">
        <f t="array" ref="N11842">IF(ISNUMBER(_34_KNMI_Stations[[#This Row],[Etmaal temperatuur °C]]),IF(_34_KNMI_Stations[[#This Row],[Etmaal temperatuur °C]]&lt;stookgrens[],stookgrens[]-_34_KNMI_Stations[[#This Row],[Etmaal temperatuur °C]],0),"")</f>
        <v>13.2</v>
      </c>
      <c r="O11842" s="89">
        <f>_34_KNMI_Stations[[#This Row],[graaddagen]]*_34_KNMI_Stations[[#This Row],[Gewogen factor]]</f>
        <v>14.52</v>
      </c>
      <c r="P11842" s="89" cm="1">
        <f t="array" ref="P118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43" spans="1:16" x14ac:dyDescent="0.25">
      <c r="A11843">
        <v>370</v>
      </c>
      <c r="B11843" s="110">
        <v>46015</v>
      </c>
      <c r="C11843" s="89">
        <v>7.3</v>
      </c>
      <c r="D11843" s="89">
        <v>0.4</v>
      </c>
      <c r="E11843" s="96">
        <v>400</v>
      </c>
      <c r="F11843" s="89">
        <v>0</v>
      </c>
      <c r="G11843" s="89">
        <v>1030.5999999999999</v>
      </c>
      <c r="H11843">
        <v>0.7</v>
      </c>
      <c r="I11843" t="s">
        <v>29</v>
      </c>
      <c r="J11843">
        <v>1.1000000000000001</v>
      </c>
      <c r="K11843">
        <v>12</v>
      </c>
      <c r="L11843">
        <v>2025</v>
      </c>
      <c r="M11843" t="s">
        <v>380</v>
      </c>
      <c r="N11843" s="89" cm="1">
        <f t="array" ref="N11843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11843" s="89">
        <f>_34_KNMI_Stations[[#This Row],[graaddagen]]*_34_KNMI_Stations[[#This Row],[Gewogen factor]]</f>
        <v>19.360000000000003</v>
      </c>
      <c r="P11843" s="89" cm="1">
        <f t="array" ref="P118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44" spans="1:16" x14ac:dyDescent="0.25">
      <c r="A11844">
        <v>370</v>
      </c>
      <c r="B11844" s="110">
        <v>46016</v>
      </c>
      <c r="C11844" s="89">
        <v>5.9</v>
      </c>
      <c r="D11844" s="89">
        <v>-2.5</v>
      </c>
      <c r="E11844" s="96">
        <v>363</v>
      </c>
      <c r="F11844" s="89">
        <v>0</v>
      </c>
      <c r="G11844" s="89">
        <v>1029.5999999999999</v>
      </c>
      <c r="H11844">
        <v>0.65</v>
      </c>
      <c r="I11844" t="s">
        <v>29</v>
      </c>
      <c r="J11844">
        <v>1.1000000000000001</v>
      </c>
      <c r="K11844">
        <v>12</v>
      </c>
      <c r="L11844">
        <v>2025</v>
      </c>
      <c r="M11844" t="s">
        <v>380</v>
      </c>
      <c r="N11844" s="89" cm="1">
        <f t="array" ref="N11844">IF(ISNUMBER(_34_KNMI_Stations[[#This Row],[Etmaal temperatuur °C]]),IF(_34_KNMI_Stations[[#This Row],[Etmaal temperatuur °C]]&lt;stookgrens[],stookgrens[]-_34_KNMI_Stations[[#This Row],[Etmaal temperatuur °C]],0),"")</f>
        <v>20.5</v>
      </c>
      <c r="O11844" s="89">
        <f>_34_KNMI_Stations[[#This Row],[graaddagen]]*_34_KNMI_Stations[[#This Row],[Gewogen factor]]</f>
        <v>22.55</v>
      </c>
      <c r="P11844" s="89" cm="1">
        <f t="array" ref="P118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45" spans="1:16" x14ac:dyDescent="0.25">
      <c r="A11845">
        <v>370</v>
      </c>
      <c r="B11845" s="110">
        <v>46017</v>
      </c>
      <c r="C11845" s="89">
        <v>3.7</v>
      </c>
      <c r="D11845" s="89">
        <v>-1.8</v>
      </c>
      <c r="E11845" s="96">
        <v>391</v>
      </c>
      <c r="F11845" s="89">
        <v>0</v>
      </c>
      <c r="G11845" s="89">
        <v>1030.7</v>
      </c>
      <c r="H11845">
        <v>0.76</v>
      </c>
      <c r="I11845" t="s">
        <v>29</v>
      </c>
      <c r="J11845">
        <v>1.1000000000000001</v>
      </c>
      <c r="K11845">
        <v>12</v>
      </c>
      <c r="L11845">
        <v>2025</v>
      </c>
      <c r="M11845" t="s">
        <v>380</v>
      </c>
      <c r="N11845" s="89" cm="1">
        <f t="array" ref="N11845">IF(ISNUMBER(_34_KNMI_Stations[[#This Row],[Etmaal temperatuur °C]]),IF(_34_KNMI_Stations[[#This Row],[Etmaal temperatuur °C]]&lt;stookgrens[],stookgrens[]-_34_KNMI_Stations[[#This Row],[Etmaal temperatuur °C]],0),"")</f>
        <v>19.8</v>
      </c>
      <c r="O11845" s="89">
        <f>_34_KNMI_Stations[[#This Row],[graaddagen]]*_34_KNMI_Stations[[#This Row],[Gewogen factor]]</f>
        <v>21.78</v>
      </c>
      <c r="P11845" s="89" cm="1">
        <f t="array" ref="P118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46" spans="1:16" x14ac:dyDescent="0.25">
      <c r="A11846">
        <v>370</v>
      </c>
      <c r="B11846" s="110">
        <v>46018</v>
      </c>
      <c r="C11846" s="89">
        <v>2.8</v>
      </c>
      <c r="D11846" s="89">
        <v>0.4</v>
      </c>
      <c r="E11846" s="96">
        <v>320</v>
      </c>
      <c r="F11846" s="89">
        <v>0</v>
      </c>
      <c r="G11846" s="89">
        <v>1033.5</v>
      </c>
      <c r="H11846">
        <v>0.82</v>
      </c>
      <c r="I11846" t="s">
        <v>29</v>
      </c>
      <c r="J11846">
        <v>1.1000000000000001</v>
      </c>
      <c r="K11846">
        <v>12</v>
      </c>
      <c r="L11846">
        <v>2025</v>
      </c>
      <c r="M11846" t="s">
        <v>380</v>
      </c>
      <c r="N11846" s="89" cm="1">
        <f t="array" ref="N11846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11846" s="89">
        <f>_34_KNMI_Stations[[#This Row],[graaddagen]]*_34_KNMI_Stations[[#This Row],[Gewogen factor]]</f>
        <v>19.360000000000003</v>
      </c>
      <c r="P11846" s="89" cm="1">
        <f t="array" ref="P118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47" spans="1:16" x14ac:dyDescent="0.25">
      <c r="A11847">
        <v>370</v>
      </c>
      <c r="B11847" s="110">
        <v>46019</v>
      </c>
      <c r="C11847" s="89">
        <v>2.2999999999999998</v>
      </c>
      <c r="D11847" s="89">
        <v>2.2999999999999998</v>
      </c>
      <c r="E11847" s="96">
        <v>389</v>
      </c>
      <c r="F11847" s="89">
        <v>0</v>
      </c>
      <c r="G11847" s="89">
        <v>1031.4000000000001</v>
      </c>
      <c r="H11847">
        <v>0.85</v>
      </c>
      <c r="I11847" t="s">
        <v>29</v>
      </c>
      <c r="J11847">
        <v>1.1000000000000001</v>
      </c>
      <c r="K11847">
        <v>12</v>
      </c>
      <c r="L11847">
        <v>2025</v>
      </c>
      <c r="M11847" t="s">
        <v>380</v>
      </c>
      <c r="N11847" s="89" cm="1">
        <f t="array" ref="N11847">IF(ISNUMBER(_34_KNMI_Stations[[#This Row],[Etmaal temperatuur °C]]),IF(_34_KNMI_Stations[[#This Row],[Etmaal temperatuur °C]]&lt;stookgrens[],stookgrens[]-_34_KNMI_Stations[[#This Row],[Etmaal temperatuur °C]],0),"")</f>
        <v>15.7</v>
      </c>
      <c r="O11847" s="89">
        <f>_34_KNMI_Stations[[#This Row],[graaddagen]]*_34_KNMI_Stations[[#This Row],[Gewogen factor]]</f>
        <v>17.27</v>
      </c>
      <c r="P11847" s="89" cm="1">
        <f t="array" ref="P118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48" spans="1:16" x14ac:dyDescent="0.25">
      <c r="A11848">
        <v>370</v>
      </c>
      <c r="B11848" s="110">
        <v>46020</v>
      </c>
      <c r="C11848" s="89">
        <v>1.5</v>
      </c>
      <c r="D11848" s="89">
        <v>1.2</v>
      </c>
      <c r="E11848" s="96">
        <v>108</v>
      </c>
      <c r="F11848" s="89">
        <v>-0.1</v>
      </c>
      <c r="G11848" s="89">
        <v>1026.8</v>
      </c>
      <c r="H11848">
        <v>0.96</v>
      </c>
      <c r="I11848" t="s">
        <v>29</v>
      </c>
      <c r="J11848">
        <v>1.1000000000000001</v>
      </c>
      <c r="K11848">
        <v>12</v>
      </c>
      <c r="L11848">
        <v>2025</v>
      </c>
      <c r="M11848" t="s">
        <v>306</v>
      </c>
      <c r="N11848" s="89" cm="1">
        <f t="array" ref="N11848">IF(ISNUMBER(_34_KNMI_Stations[[#This Row],[Etmaal temperatuur °C]]),IF(_34_KNMI_Stations[[#This Row],[Etmaal temperatuur °C]]&lt;stookgrens[],stookgrens[]-_34_KNMI_Stations[[#This Row],[Etmaal temperatuur °C]],0),"")</f>
        <v>16.8</v>
      </c>
      <c r="O11848" s="89">
        <f>_34_KNMI_Stations[[#This Row],[graaddagen]]*_34_KNMI_Stations[[#This Row],[Gewogen factor]]</f>
        <v>18.480000000000004</v>
      </c>
      <c r="P11848" s="89" cm="1">
        <f t="array" ref="P118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49" spans="1:16" x14ac:dyDescent="0.25">
      <c r="A11849">
        <v>370</v>
      </c>
      <c r="B11849" s="110">
        <v>46021</v>
      </c>
      <c r="C11849" s="89">
        <v>2.2999999999999998</v>
      </c>
      <c r="D11849" s="89">
        <v>0.6</v>
      </c>
      <c r="E11849" s="96">
        <v>409</v>
      </c>
      <c r="F11849" s="89">
        <v>0</v>
      </c>
      <c r="G11849" s="89">
        <v>1029.9000000000001</v>
      </c>
      <c r="H11849">
        <v>0.87</v>
      </c>
      <c r="I11849" t="s">
        <v>29</v>
      </c>
      <c r="J11849">
        <v>1.1000000000000001</v>
      </c>
      <c r="K11849">
        <v>12</v>
      </c>
      <c r="L11849">
        <v>2025</v>
      </c>
      <c r="M11849" t="s">
        <v>306</v>
      </c>
      <c r="N11849" s="89" cm="1">
        <f t="array" ref="N11849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11849" s="89">
        <f>_34_KNMI_Stations[[#This Row],[graaddagen]]*_34_KNMI_Stations[[#This Row],[Gewogen factor]]</f>
        <v>19.14</v>
      </c>
      <c r="P11849" s="89" cm="1">
        <f t="array" ref="P118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50" spans="1:16" x14ac:dyDescent="0.25">
      <c r="A11850">
        <v>370</v>
      </c>
      <c r="B11850" s="110">
        <v>46022</v>
      </c>
      <c r="C11850" s="89">
        <v>3.4</v>
      </c>
      <c r="D11850" s="89">
        <v>1.3</v>
      </c>
      <c r="E11850" s="96">
        <v>246</v>
      </c>
      <c r="F11850" s="89">
        <v>0.4</v>
      </c>
      <c r="G11850" s="89">
        <v>1024.3</v>
      </c>
      <c r="H11850">
        <v>0.9</v>
      </c>
      <c r="I11850" t="s">
        <v>29</v>
      </c>
      <c r="J11850">
        <v>1.1000000000000001</v>
      </c>
      <c r="K11850">
        <v>12</v>
      </c>
      <c r="L11850">
        <v>2025</v>
      </c>
      <c r="M11850" t="s">
        <v>306</v>
      </c>
      <c r="N11850" s="89" cm="1">
        <f t="array" ref="N11850">IF(ISNUMBER(_34_KNMI_Stations[[#This Row],[Etmaal temperatuur °C]]),IF(_34_KNMI_Stations[[#This Row],[Etmaal temperatuur °C]]&lt;stookgrens[],stookgrens[]-_34_KNMI_Stations[[#This Row],[Etmaal temperatuur °C]],0),"")</f>
        <v>16.7</v>
      </c>
      <c r="O11850" s="89">
        <f>_34_KNMI_Stations[[#This Row],[graaddagen]]*_34_KNMI_Stations[[#This Row],[Gewogen factor]]</f>
        <v>18.37</v>
      </c>
      <c r="P11850" s="89" cm="1">
        <f t="array" ref="P118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51" spans="1:16" x14ac:dyDescent="0.25">
      <c r="A11851">
        <v>370</v>
      </c>
      <c r="B11851" s="110">
        <v>46023</v>
      </c>
      <c r="C11851" s="89">
        <v>7.2</v>
      </c>
      <c r="D11851" s="89">
        <v>3.5</v>
      </c>
      <c r="E11851" s="96">
        <v>73</v>
      </c>
      <c r="F11851" s="89">
        <v>0.7</v>
      </c>
      <c r="G11851" s="89">
        <v>1005.4</v>
      </c>
      <c r="H11851">
        <v>0.81</v>
      </c>
      <c r="I11851" t="s">
        <v>29</v>
      </c>
      <c r="J11851">
        <v>1.1000000000000001</v>
      </c>
      <c r="K11851">
        <v>1</v>
      </c>
      <c r="L11851">
        <v>2026</v>
      </c>
      <c r="M11851" t="s">
        <v>306</v>
      </c>
      <c r="N11851" s="89" cm="1">
        <f t="array" ref="N11851">IF(ISNUMBER(_34_KNMI_Stations[[#This Row],[Etmaal temperatuur °C]]),IF(_34_KNMI_Stations[[#This Row],[Etmaal temperatuur °C]]&lt;stookgrens[],stookgrens[]-_34_KNMI_Stations[[#This Row],[Etmaal temperatuur °C]],0),"")</f>
        <v>14.5</v>
      </c>
      <c r="O11851" s="89">
        <f>_34_KNMI_Stations[[#This Row],[graaddagen]]*_34_KNMI_Stations[[#This Row],[Gewogen factor]]</f>
        <v>15.950000000000001</v>
      </c>
      <c r="P11851" s="89" cm="1">
        <f t="array" ref="P118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52" spans="1:16" x14ac:dyDescent="0.25">
      <c r="A11852">
        <v>370</v>
      </c>
      <c r="B11852" s="110">
        <v>46024</v>
      </c>
      <c r="C11852" s="89">
        <v>4.9000000000000004</v>
      </c>
      <c r="D11852" s="89">
        <v>1.3</v>
      </c>
      <c r="E11852" s="96">
        <v>222</v>
      </c>
      <c r="F11852" s="89">
        <v>6.2</v>
      </c>
      <c r="G11852" s="89">
        <v>1000.9</v>
      </c>
      <c r="H11852">
        <v>0.86</v>
      </c>
      <c r="I11852" t="s">
        <v>29</v>
      </c>
      <c r="J11852">
        <v>1.1000000000000001</v>
      </c>
      <c r="K11852">
        <v>1</v>
      </c>
      <c r="L11852">
        <v>2026</v>
      </c>
      <c r="M11852" t="s">
        <v>306</v>
      </c>
      <c r="N11852" s="89" cm="1">
        <f t="array" ref="N11852">IF(ISNUMBER(_34_KNMI_Stations[[#This Row],[Etmaal temperatuur °C]]),IF(_34_KNMI_Stations[[#This Row],[Etmaal temperatuur °C]]&lt;stookgrens[],stookgrens[]-_34_KNMI_Stations[[#This Row],[Etmaal temperatuur °C]],0),"")</f>
        <v>16.7</v>
      </c>
      <c r="O11852" s="89">
        <f>_34_KNMI_Stations[[#This Row],[graaddagen]]*_34_KNMI_Stations[[#This Row],[Gewogen factor]]</f>
        <v>18.37</v>
      </c>
      <c r="P11852" s="89" cm="1">
        <f t="array" ref="P118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53" spans="1:16" x14ac:dyDescent="0.25">
      <c r="A11853">
        <v>370</v>
      </c>
      <c r="B11853" s="110">
        <v>46025</v>
      </c>
      <c r="C11853" s="89">
        <v>5.0999999999999996</v>
      </c>
      <c r="D11853" s="89">
        <v>0.1</v>
      </c>
      <c r="E11853" s="96">
        <v>200</v>
      </c>
      <c r="F11853" s="89">
        <v>6.4</v>
      </c>
      <c r="G11853" s="89">
        <v>1004.1</v>
      </c>
      <c r="H11853">
        <v>0.91</v>
      </c>
      <c r="I11853" t="s">
        <v>29</v>
      </c>
      <c r="J11853">
        <v>1.1000000000000001</v>
      </c>
      <c r="K11853">
        <v>1</v>
      </c>
      <c r="L11853">
        <v>2026</v>
      </c>
      <c r="M11853" t="s">
        <v>306</v>
      </c>
      <c r="N11853" s="89" cm="1">
        <f t="array" ref="N11853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11853" s="89">
        <f>_34_KNMI_Stations[[#This Row],[graaddagen]]*_34_KNMI_Stations[[#This Row],[Gewogen factor]]</f>
        <v>19.690000000000001</v>
      </c>
      <c r="P11853" s="89" cm="1">
        <f t="array" ref="P118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54" spans="1:16" x14ac:dyDescent="0.25">
      <c r="A11854">
        <v>370</v>
      </c>
      <c r="B11854" s="110">
        <v>46026</v>
      </c>
      <c r="C11854" s="89">
        <v>4.8</v>
      </c>
      <c r="D11854" s="89">
        <v>-0.6</v>
      </c>
      <c r="E11854" s="96">
        <v>327</v>
      </c>
      <c r="F11854" s="89">
        <v>4.0999999999999996</v>
      </c>
      <c r="G11854" s="89">
        <v>1009.6</v>
      </c>
      <c r="H11854">
        <v>0.85</v>
      </c>
      <c r="I11854" t="s">
        <v>29</v>
      </c>
      <c r="J11854">
        <v>1.1000000000000001</v>
      </c>
      <c r="K11854">
        <v>1</v>
      </c>
      <c r="L11854">
        <v>2026</v>
      </c>
      <c r="M11854" t="s">
        <v>306</v>
      </c>
      <c r="N11854" s="89" cm="1">
        <f t="array" ref="N11854">IF(ISNUMBER(_34_KNMI_Stations[[#This Row],[Etmaal temperatuur °C]]),IF(_34_KNMI_Stations[[#This Row],[Etmaal temperatuur °C]]&lt;stookgrens[],stookgrens[]-_34_KNMI_Stations[[#This Row],[Etmaal temperatuur °C]],0),"")</f>
        <v>18.600000000000001</v>
      </c>
      <c r="O11854" s="89">
        <f>_34_KNMI_Stations[[#This Row],[graaddagen]]*_34_KNMI_Stations[[#This Row],[Gewogen factor]]</f>
        <v>20.460000000000004</v>
      </c>
      <c r="P11854" s="89" cm="1">
        <f t="array" ref="P118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55" spans="1:16" x14ac:dyDescent="0.25">
      <c r="A11855">
        <v>370</v>
      </c>
      <c r="B11855" s="110">
        <v>46027</v>
      </c>
      <c r="C11855" s="89">
        <v>4.5</v>
      </c>
      <c r="D11855" s="89">
        <v>-1.7</v>
      </c>
      <c r="E11855" s="96">
        <v>268</v>
      </c>
      <c r="F11855" s="89">
        <v>0.5</v>
      </c>
      <c r="G11855" s="89">
        <v>1010.9</v>
      </c>
      <c r="H11855">
        <v>0.86</v>
      </c>
      <c r="I11855" t="s">
        <v>29</v>
      </c>
      <c r="J11855">
        <v>1.1000000000000001</v>
      </c>
      <c r="K11855">
        <v>1</v>
      </c>
      <c r="L11855">
        <v>2026</v>
      </c>
      <c r="M11855" t="s">
        <v>344</v>
      </c>
      <c r="N11855" s="89" cm="1">
        <f t="array" ref="N11855">IF(ISNUMBER(_34_KNMI_Stations[[#This Row],[Etmaal temperatuur °C]]),IF(_34_KNMI_Stations[[#This Row],[Etmaal temperatuur °C]]&lt;stookgrens[],stookgrens[]-_34_KNMI_Stations[[#This Row],[Etmaal temperatuur °C]],0),"")</f>
        <v>19.7</v>
      </c>
      <c r="O11855" s="89">
        <f>_34_KNMI_Stations[[#This Row],[graaddagen]]*_34_KNMI_Stations[[#This Row],[Gewogen factor]]</f>
        <v>21.67</v>
      </c>
      <c r="P11855" s="89" cm="1">
        <f t="array" ref="P118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56" spans="1:16" x14ac:dyDescent="0.25">
      <c r="A11856">
        <v>370</v>
      </c>
      <c r="B11856" s="110">
        <v>46028</v>
      </c>
      <c r="C11856" s="89">
        <v>3.1</v>
      </c>
      <c r="D11856" s="89">
        <v>-1.6</v>
      </c>
      <c r="E11856" s="96">
        <v>274</v>
      </c>
      <c r="F11856" s="89">
        <v>0.5</v>
      </c>
      <c r="G11856" s="89">
        <v>1015.3</v>
      </c>
      <c r="H11856">
        <v>0.92</v>
      </c>
      <c r="I11856" t="s">
        <v>29</v>
      </c>
      <c r="J11856">
        <v>1.1000000000000001</v>
      </c>
      <c r="K11856">
        <v>1</v>
      </c>
      <c r="L11856">
        <v>2026</v>
      </c>
      <c r="M11856" t="s">
        <v>344</v>
      </c>
      <c r="N11856" s="89" cm="1">
        <f t="array" ref="N11856">IF(ISNUMBER(_34_KNMI_Stations[[#This Row],[Etmaal temperatuur °C]]),IF(_34_KNMI_Stations[[#This Row],[Etmaal temperatuur °C]]&lt;stookgrens[],stookgrens[]-_34_KNMI_Stations[[#This Row],[Etmaal temperatuur °C]],0),"")</f>
        <v>19.600000000000001</v>
      </c>
      <c r="O11856" s="89">
        <f>_34_KNMI_Stations[[#This Row],[graaddagen]]*_34_KNMI_Stations[[#This Row],[Gewogen factor]]</f>
        <v>21.560000000000002</v>
      </c>
      <c r="P11856" s="89" cm="1">
        <f t="array" ref="P118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57" spans="1:16" x14ac:dyDescent="0.25">
      <c r="A11857">
        <v>370</v>
      </c>
      <c r="B11857" s="110">
        <v>46029</v>
      </c>
      <c r="C11857" s="89">
        <v>6.6</v>
      </c>
      <c r="D11857" s="89">
        <v>-0.2</v>
      </c>
      <c r="E11857" s="96">
        <v>140</v>
      </c>
      <c r="F11857" s="89">
        <v>8.6</v>
      </c>
      <c r="G11857" s="89">
        <v>1006.7</v>
      </c>
      <c r="H11857">
        <v>0.86</v>
      </c>
      <c r="I11857" t="s">
        <v>29</v>
      </c>
      <c r="J11857">
        <v>1.1000000000000001</v>
      </c>
      <c r="K11857">
        <v>1</v>
      </c>
      <c r="L11857">
        <v>2026</v>
      </c>
      <c r="M11857" t="s">
        <v>344</v>
      </c>
      <c r="N11857" s="89" cm="1">
        <f t="array" ref="N11857">IF(ISNUMBER(_34_KNMI_Stations[[#This Row],[Etmaal temperatuur °C]]),IF(_34_KNMI_Stations[[#This Row],[Etmaal temperatuur °C]]&lt;stookgrens[],stookgrens[]-_34_KNMI_Stations[[#This Row],[Etmaal temperatuur °C]],0),"")</f>
        <v>18.2</v>
      </c>
      <c r="O11857" s="89">
        <f>_34_KNMI_Stations[[#This Row],[graaddagen]]*_34_KNMI_Stations[[#This Row],[Gewogen factor]]</f>
        <v>20.02</v>
      </c>
      <c r="P11857" s="89" cm="1">
        <f t="array" ref="P118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58" spans="1:16" x14ac:dyDescent="0.25">
      <c r="A11858">
        <v>370</v>
      </c>
      <c r="B11858" s="110">
        <v>46030</v>
      </c>
      <c r="C11858" s="89">
        <v>3.7</v>
      </c>
      <c r="D11858" s="89">
        <v>1.7</v>
      </c>
      <c r="E11858" s="96">
        <v>201</v>
      </c>
      <c r="F11858" s="89">
        <v>8.6</v>
      </c>
      <c r="G11858" s="89">
        <v>1002.3</v>
      </c>
      <c r="H11858">
        <v>0.91</v>
      </c>
      <c r="I11858" t="s">
        <v>29</v>
      </c>
      <c r="J11858">
        <v>1.1000000000000001</v>
      </c>
      <c r="K11858">
        <v>1</v>
      </c>
      <c r="L11858">
        <v>2026</v>
      </c>
      <c r="M11858" t="s">
        <v>344</v>
      </c>
      <c r="N11858" s="89" cm="1">
        <f t="array" ref="N11858">IF(ISNUMBER(_34_KNMI_Stations[[#This Row],[Etmaal temperatuur °C]]),IF(_34_KNMI_Stations[[#This Row],[Etmaal temperatuur °C]]&lt;stookgrens[],stookgrens[]-_34_KNMI_Stations[[#This Row],[Etmaal temperatuur °C]],0),"")</f>
        <v>16.3</v>
      </c>
      <c r="O11858" s="89">
        <f>_34_KNMI_Stations[[#This Row],[graaddagen]]*_34_KNMI_Stations[[#This Row],[Gewogen factor]]</f>
        <v>17.930000000000003</v>
      </c>
      <c r="P11858" s="89" cm="1">
        <f t="array" ref="P118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59" spans="1:16" x14ac:dyDescent="0.25">
      <c r="A11859">
        <v>370</v>
      </c>
      <c r="B11859" s="110">
        <v>46031</v>
      </c>
      <c r="C11859" s="89">
        <v>5.3</v>
      </c>
      <c r="D11859" s="89">
        <v>2.9</v>
      </c>
      <c r="E11859" s="96">
        <v>85</v>
      </c>
      <c r="F11859" s="89">
        <v>12.6</v>
      </c>
      <c r="G11859" s="89">
        <v>984.8</v>
      </c>
      <c r="H11859">
        <v>0.91</v>
      </c>
      <c r="I11859" t="s">
        <v>29</v>
      </c>
      <c r="J11859">
        <v>1.1000000000000001</v>
      </c>
      <c r="K11859">
        <v>1</v>
      </c>
      <c r="L11859">
        <v>2026</v>
      </c>
      <c r="M11859" t="s">
        <v>344</v>
      </c>
      <c r="N11859" s="89" cm="1">
        <f t="array" ref="N11859">IF(ISNUMBER(_34_KNMI_Stations[[#This Row],[Etmaal temperatuur °C]]),IF(_34_KNMI_Stations[[#This Row],[Etmaal temperatuur °C]]&lt;stookgrens[],stookgrens[]-_34_KNMI_Stations[[#This Row],[Etmaal temperatuur °C]],0),"")</f>
        <v>15.1</v>
      </c>
      <c r="O11859" s="89">
        <f>_34_KNMI_Stations[[#This Row],[graaddagen]]*_34_KNMI_Stations[[#This Row],[Gewogen factor]]</f>
        <v>16.61</v>
      </c>
      <c r="P11859" s="89" cm="1">
        <f t="array" ref="P118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60" spans="1:16" x14ac:dyDescent="0.25">
      <c r="A11860">
        <v>370</v>
      </c>
      <c r="B11860" s="110">
        <v>46032</v>
      </c>
      <c r="C11860" s="89">
        <v>4</v>
      </c>
      <c r="D11860" s="89">
        <v>-2.2999999999999998</v>
      </c>
      <c r="E11860" s="96">
        <v>100</v>
      </c>
      <c r="F11860" s="89">
        <v>0.3</v>
      </c>
      <c r="G11860" s="89">
        <v>1011.2</v>
      </c>
      <c r="H11860">
        <v>0.81</v>
      </c>
      <c r="I11860" t="s">
        <v>29</v>
      </c>
      <c r="J11860">
        <v>1.1000000000000001</v>
      </c>
      <c r="K11860">
        <v>1</v>
      </c>
      <c r="L11860">
        <v>2026</v>
      </c>
      <c r="M11860" t="s">
        <v>344</v>
      </c>
      <c r="N11860" s="89" cm="1">
        <f t="array" ref="N11860">IF(ISNUMBER(_34_KNMI_Stations[[#This Row],[Etmaal temperatuur °C]]),IF(_34_KNMI_Stations[[#This Row],[Etmaal temperatuur °C]]&lt;stookgrens[],stookgrens[]-_34_KNMI_Stations[[#This Row],[Etmaal temperatuur °C]],0),"")</f>
        <v>20.3</v>
      </c>
      <c r="O11860" s="89">
        <f>_34_KNMI_Stations[[#This Row],[graaddagen]]*_34_KNMI_Stations[[#This Row],[Gewogen factor]]</f>
        <v>22.330000000000002</v>
      </c>
      <c r="P11860" s="89" cm="1">
        <f t="array" ref="P118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61" spans="1:16" x14ac:dyDescent="0.25">
      <c r="A11861">
        <v>370</v>
      </c>
      <c r="B11861" s="110">
        <v>46033</v>
      </c>
      <c r="C11861" s="89">
        <v>3.7</v>
      </c>
      <c r="D11861" s="89">
        <v>-2.1</v>
      </c>
      <c r="E11861" s="96">
        <v>87</v>
      </c>
      <c r="F11861" s="89">
        <v>0.1</v>
      </c>
      <c r="G11861" s="89">
        <v>1021.9</v>
      </c>
      <c r="H11861">
        <v>0.84</v>
      </c>
      <c r="I11861" t="s">
        <v>29</v>
      </c>
      <c r="J11861">
        <v>1.1000000000000001</v>
      </c>
      <c r="K11861">
        <v>1</v>
      </c>
      <c r="L11861">
        <v>2026</v>
      </c>
      <c r="M11861" t="s">
        <v>344</v>
      </c>
      <c r="N11861" s="89" cm="1">
        <f t="array" ref="N11861">IF(ISNUMBER(_34_KNMI_Stations[[#This Row],[Etmaal temperatuur °C]]),IF(_34_KNMI_Stations[[#This Row],[Etmaal temperatuur °C]]&lt;stookgrens[],stookgrens[]-_34_KNMI_Stations[[#This Row],[Etmaal temperatuur °C]],0),"")</f>
        <v>20.100000000000001</v>
      </c>
      <c r="O11861" s="89">
        <f>_34_KNMI_Stations[[#This Row],[graaddagen]]*_34_KNMI_Stations[[#This Row],[Gewogen factor]]</f>
        <v>22.110000000000003</v>
      </c>
      <c r="P11861" s="89" cm="1">
        <f t="array" ref="P118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62" spans="1:16" x14ac:dyDescent="0.25">
      <c r="A11862">
        <v>370</v>
      </c>
      <c r="B11862" s="110">
        <v>46034</v>
      </c>
      <c r="C11862" s="89">
        <v>4.5</v>
      </c>
      <c r="D11862" s="89">
        <v>5.5</v>
      </c>
      <c r="E11862" s="96">
        <v>128</v>
      </c>
      <c r="F11862" s="89">
        <v>9.3000000000000007</v>
      </c>
      <c r="G11862" s="89">
        <v>1008.5</v>
      </c>
      <c r="H11862">
        <v>0.93</v>
      </c>
      <c r="I11862" t="s">
        <v>29</v>
      </c>
      <c r="J11862">
        <v>1.1000000000000001</v>
      </c>
      <c r="K11862">
        <v>1</v>
      </c>
      <c r="L11862">
        <v>2026</v>
      </c>
      <c r="M11862" t="s">
        <v>381</v>
      </c>
      <c r="N11862" s="89" cm="1">
        <f t="array" ref="N11862">IF(ISNUMBER(_34_KNMI_Stations[[#This Row],[Etmaal temperatuur °C]]),IF(_34_KNMI_Stations[[#This Row],[Etmaal temperatuur °C]]&lt;stookgrens[],stookgrens[]-_34_KNMI_Stations[[#This Row],[Etmaal temperatuur °C]],0),"")</f>
        <v>12.5</v>
      </c>
      <c r="O11862" s="89">
        <f>_34_KNMI_Stations[[#This Row],[graaddagen]]*_34_KNMI_Stations[[#This Row],[Gewogen factor]]</f>
        <v>13.750000000000002</v>
      </c>
      <c r="P11862" s="89" cm="1">
        <f t="array" ref="P118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63" spans="1:16" x14ac:dyDescent="0.25">
      <c r="A11863">
        <v>370</v>
      </c>
      <c r="B11863" s="110">
        <v>46035</v>
      </c>
      <c r="C11863" s="89">
        <v>3.8</v>
      </c>
      <c r="D11863" s="89">
        <v>9.3000000000000007</v>
      </c>
      <c r="E11863" s="96">
        <v>153</v>
      </c>
      <c r="F11863" s="89">
        <v>0.1</v>
      </c>
      <c r="G11863" s="89">
        <v>1008.6</v>
      </c>
      <c r="H11863">
        <v>0.87</v>
      </c>
      <c r="I11863" t="s">
        <v>29</v>
      </c>
      <c r="J11863">
        <v>1.1000000000000001</v>
      </c>
      <c r="K11863">
        <v>1</v>
      </c>
      <c r="L11863">
        <v>2026</v>
      </c>
      <c r="M11863" t="s">
        <v>381</v>
      </c>
      <c r="N11863" s="89" cm="1">
        <f t="array" ref="N11863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1863" s="89">
        <f>_34_KNMI_Stations[[#This Row],[graaddagen]]*_34_KNMI_Stations[[#This Row],[Gewogen factor]]</f>
        <v>9.57</v>
      </c>
      <c r="P11863" s="89" cm="1">
        <f t="array" ref="P118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64" spans="1:16" x14ac:dyDescent="0.25">
      <c r="A11864">
        <v>370</v>
      </c>
      <c r="B11864" s="110">
        <v>46036</v>
      </c>
      <c r="C11864" s="89">
        <v>2.6</v>
      </c>
      <c r="D11864" s="89">
        <v>7.9</v>
      </c>
      <c r="E11864" s="96">
        <v>242</v>
      </c>
      <c r="F11864" s="89">
        <v>2.9</v>
      </c>
      <c r="G11864" s="89">
        <v>1012.4</v>
      </c>
      <c r="H11864">
        <v>0.91</v>
      </c>
      <c r="I11864" t="s">
        <v>29</v>
      </c>
      <c r="J11864">
        <v>1.1000000000000001</v>
      </c>
      <c r="K11864">
        <v>1</v>
      </c>
      <c r="L11864">
        <v>2026</v>
      </c>
      <c r="M11864" t="s">
        <v>381</v>
      </c>
      <c r="N11864" s="89" cm="1">
        <f t="array" ref="N11864">IF(ISNUMBER(_34_KNMI_Stations[[#This Row],[Etmaal temperatuur °C]]),IF(_34_KNMI_Stations[[#This Row],[Etmaal temperatuur °C]]&lt;stookgrens[],stookgrens[]-_34_KNMI_Stations[[#This Row],[Etmaal temperatuur °C]],0),"")</f>
        <v>10.1</v>
      </c>
      <c r="O11864" s="89">
        <f>_34_KNMI_Stations[[#This Row],[graaddagen]]*_34_KNMI_Stations[[#This Row],[Gewogen factor]]</f>
        <v>11.110000000000001</v>
      </c>
      <c r="P11864" s="89" cm="1">
        <f t="array" ref="P118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65" spans="1:16" x14ac:dyDescent="0.25">
      <c r="A11865">
        <v>370</v>
      </c>
      <c r="B11865" s="110">
        <v>46037</v>
      </c>
      <c r="C11865" s="89">
        <v>4.9000000000000004</v>
      </c>
      <c r="D11865" s="89">
        <v>10</v>
      </c>
      <c r="E11865" s="96">
        <v>196</v>
      </c>
      <c r="F11865" s="89">
        <v>-0.1</v>
      </c>
      <c r="G11865" s="89">
        <v>1008.2</v>
      </c>
      <c r="H11865">
        <v>0.81</v>
      </c>
      <c r="I11865" t="s">
        <v>29</v>
      </c>
      <c r="J11865">
        <v>1.1000000000000001</v>
      </c>
      <c r="K11865">
        <v>1</v>
      </c>
      <c r="L11865">
        <v>2026</v>
      </c>
      <c r="M11865" t="s">
        <v>381</v>
      </c>
      <c r="N11865" s="89" cm="1">
        <f t="array" ref="N11865">IF(ISNUMBER(_34_KNMI_Stations[[#This Row],[Etmaal temperatuur °C]]),IF(_34_KNMI_Stations[[#This Row],[Etmaal temperatuur °C]]&lt;stookgrens[],stookgrens[]-_34_KNMI_Stations[[#This Row],[Etmaal temperatuur °C]],0),"")</f>
        <v>8</v>
      </c>
      <c r="O11865" s="89">
        <f>_34_KNMI_Stations[[#This Row],[graaddagen]]*_34_KNMI_Stations[[#This Row],[Gewogen factor]]</f>
        <v>8.8000000000000007</v>
      </c>
      <c r="P11865" s="89" cm="1">
        <f t="array" ref="P118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66" spans="1:16" x14ac:dyDescent="0.25">
      <c r="A11866">
        <v>370</v>
      </c>
      <c r="B11866" s="110">
        <v>46038</v>
      </c>
      <c r="C11866" s="89">
        <v>3.4</v>
      </c>
      <c r="D11866" s="89">
        <v>9.3000000000000007</v>
      </c>
      <c r="E11866" s="96">
        <v>273</v>
      </c>
      <c r="F11866" s="89">
        <v>-0.1</v>
      </c>
      <c r="G11866" s="89">
        <v>1011.9</v>
      </c>
      <c r="H11866">
        <v>0.83</v>
      </c>
      <c r="I11866" t="s">
        <v>29</v>
      </c>
      <c r="J11866">
        <v>1.1000000000000001</v>
      </c>
      <c r="K11866">
        <v>1</v>
      </c>
      <c r="L11866">
        <v>2026</v>
      </c>
      <c r="M11866" t="s">
        <v>381</v>
      </c>
      <c r="N11866" s="89" cm="1">
        <f t="array" ref="N11866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1866" s="89">
        <f>_34_KNMI_Stations[[#This Row],[graaddagen]]*_34_KNMI_Stations[[#This Row],[Gewogen factor]]</f>
        <v>9.57</v>
      </c>
      <c r="P11866" s="89" cm="1">
        <f t="array" ref="P118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67" spans="1:16" x14ac:dyDescent="0.25">
      <c r="A11867">
        <v>370</v>
      </c>
      <c r="B11867" s="110">
        <v>46039</v>
      </c>
      <c r="C11867" s="89">
        <v>1.9</v>
      </c>
      <c r="D11867" s="89">
        <v>7.3</v>
      </c>
      <c r="E11867" s="96">
        <v>438</v>
      </c>
      <c r="F11867" s="89">
        <v>0.4</v>
      </c>
      <c r="G11867" s="89">
        <v>1018.2</v>
      </c>
      <c r="H11867">
        <v>0.87</v>
      </c>
      <c r="I11867" t="s">
        <v>29</v>
      </c>
      <c r="J11867">
        <v>1.1000000000000001</v>
      </c>
      <c r="K11867">
        <v>1</v>
      </c>
      <c r="L11867">
        <v>2026</v>
      </c>
      <c r="M11867" t="s">
        <v>381</v>
      </c>
      <c r="N11867" s="89" cm="1">
        <f t="array" ref="N11867">IF(ISNUMBER(_34_KNMI_Stations[[#This Row],[Etmaal temperatuur °C]]),IF(_34_KNMI_Stations[[#This Row],[Etmaal temperatuur °C]]&lt;stookgrens[],stookgrens[]-_34_KNMI_Stations[[#This Row],[Etmaal temperatuur °C]],0),"")</f>
        <v>10.7</v>
      </c>
      <c r="O11867" s="89">
        <f>_34_KNMI_Stations[[#This Row],[graaddagen]]*_34_KNMI_Stations[[#This Row],[Gewogen factor]]</f>
        <v>11.77</v>
      </c>
      <c r="P11867" s="89" cm="1">
        <f t="array" ref="P118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68" spans="1:16" x14ac:dyDescent="0.25">
      <c r="A11868">
        <v>370</v>
      </c>
      <c r="B11868" s="110">
        <v>46040</v>
      </c>
      <c r="C11868" s="89">
        <v>2</v>
      </c>
      <c r="D11868" s="89">
        <v>3.3</v>
      </c>
      <c r="E11868" s="96">
        <v>468</v>
      </c>
      <c r="F11868" s="89">
        <v>0</v>
      </c>
      <c r="G11868" s="89">
        <v>1020</v>
      </c>
      <c r="H11868">
        <v>0.86</v>
      </c>
      <c r="I11868" t="s">
        <v>29</v>
      </c>
      <c r="J11868">
        <v>1.1000000000000001</v>
      </c>
      <c r="K11868">
        <v>1</v>
      </c>
      <c r="L11868">
        <v>2026</v>
      </c>
      <c r="M11868" t="s">
        <v>381</v>
      </c>
      <c r="N11868" s="89" cm="1">
        <f t="array" ref="N11868">IF(ISNUMBER(_34_KNMI_Stations[[#This Row],[Etmaal temperatuur °C]]),IF(_34_KNMI_Stations[[#This Row],[Etmaal temperatuur °C]]&lt;stookgrens[],stookgrens[]-_34_KNMI_Stations[[#This Row],[Etmaal temperatuur °C]],0),"")</f>
        <v>14.7</v>
      </c>
      <c r="O11868" s="89">
        <f>_34_KNMI_Stations[[#This Row],[graaddagen]]*_34_KNMI_Stations[[#This Row],[Gewogen factor]]</f>
        <v>16.170000000000002</v>
      </c>
      <c r="P11868" s="89" cm="1">
        <f t="array" ref="P118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69" spans="1:16" x14ac:dyDescent="0.25">
      <c r="A11869">
        <v>370</v>
      </c>
      <c r="B11869" s="110">
        <v>46041</v>
      </c>
      <c r="C11869" s="89">
        <v>2.1</v>
      </c>
      <c r="D11869" s="89">
        <v>2</v>
      </c>
      <c r="E11869" s="96">
        <v>303</v>
      </c>
      <c r="F11869" s="89">
        <v>0</v>
      </c>
      <c r="G11869" s="89">
        <v>1018.9</v>
      </c>
      <c r="H11869">
        <v>0.89</v>
      </c>
      <c r="I11869" t="s">
        <v>29</v>
      </c>
      <c r="J11869">
        <v>1.1000000000000001</v>
      </c>
      <c r="K11869">
        <v>1</v>
      </c>
      <c r="L11869">
        <v>2026</v>
      </c>
      <c r="M11869" t="s">
        <v>382</v>
      </c>
      <c r="N11869" s="89" cm="1">
        <f t="array" ref="N11869">IF(ISNUMBER(_34_KNMI_Stations[[#This Row],[Etmaal temperatuur °C]]),IF(_34_KNMI_Stations[[#This Row],[Etmaal temperatuur °C]]&lt;stookgrens[],stookgrens[]-_34_KNMI_Stations[[#This Row],[Etmaal temperatuur °C]],0),"")</f>
        <v>16</v>
      </c>
      <c r="O11869" s="89">
        <f>_34_KNMI_Stations[[#This Row],[graaddagen]]*_34_KNMI_Stations[[#This Row],[Gewogen factor]]</f>
        <v>17.600000000000001</v>
      </c>
      <c r="P11869" s="89" cm="1">
        <f t="array" ref="P118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70" spans="1:16" x14ac:dyDescent="0.25">
      <c r="A11870">
        <v>370</v>
      </c>
      <c r="B11870" s="110">
        <v>46042</v>
      </c>
      <c r="C11870" s="89">
        <v>2.2999999999999998</v>
      </c>
      <c r="D11870" s="89">
        <v>0.8</v>
      </c>
      <c r="E11870" s="96">
        <v>218</v>
      </c>
      <c r="F11870" s="89">
        <v>0</v>
      </c>
      <c r="G11870" s="89">
        <v>1015.8</v>
      </c>
      <c r="H11870">
        <v>0.93</v>
      </c>
      <c r="I11870" t="s">
        <v>29</v>
      </c>
      <c r="J11870">
        <v>1.1000000000000001</v>
      </c>
      <c r="K11870">
        <v>1</v>
      </c>
      <c r="L11870">
        <v>2026</v>
      </c>
      <c r="M11870" t="s">
        <v>382</v>
      </c>
      <c r="N11870" s="89" cm="1">
        <f t="array" ref="N11870">IF(ISNUMBER(_34_KNMI_Stations[[#This Row],[Etmaal temperatuur °C]]),IF(_34_KNMI_Stations[[#This Row],[Etmaal temperatuur °C]]&lt;stookgrens[],stookgrens[]-_34_KNMI_Stations[[#This Row],[Etmaal temperatuur °C]],0),"")</f>
        <v>17.2</v>
      </c>
      <c r="O11870" s="89">
        <f>_34_KNMI_Stations[[#This Row],[graaddagen]]*_34_KNMI_Stations[[#This Row],[Gewogen factor]]</f>
        <v>18.920000000000002</v>
      </c>
      <c r="P11870" s="89" cm="1">
        <f t="array" ref="P118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71" spans="1:16" x14ac:dyDescent="0.25">
      <c r="A11871">
        <v>370</v>
      </c>
      <c r="B11871" s="110">
        <v>46043</v>
      </c>
      <c r="C11871" s="89">
        <v>3.3</v>
      </c>
      <c r="D11871" s="89">
        <v>4.8</v>
      </c>
      <c r="E11871" s="96">
        <v>367</v>
      </c>
      <c r="F11871" s="89">
        <v>-0.1</v>
      </c>
      <c r="G11871" s="89">
        <v>1002.1</v>
      </c>
      <c r="H11871">
        <v>0.75</v>
      </c>
      <c r="I11871" t="s">
        <v>29</v>
      </c>
      <c r="J11871">
        <v>1.1000000000000001</v>
      </c>
      <c r="K11871">
        <v>1</v>
      </c>
      <c r="L11871">
        <v>2026</v>
      </c>
      <c r="M11871" t="s">
        <v>382</v>
      </c>
      <c r="N11871" s="89" cm="1">
        <f t="array" ref="N11871">IF(ISNUMBER(_34_KNMI_Stations[[#This Row],[Etmaal temperatuur °C]]),IF(_34_KNMI_Stations[[#This Row],[Etmaal temperatuur °C]]&lt;stookgrens[],stookgrens[]-_34_KNMI_Stations[[#This Row],[Etmaal temperatuur °C]],0),"")</f>
        <v>13.2</v>
      </c>
      <c r="O11871" s="89">
        <f>_34_KNMI_Stations[[#This Row],[graaddagen]]*_34_KNMI_Stations[[#This Row],[Gewogen factor]]</f>
        <v>14.52</v>
      </c>
      <c r="P11871" s="89" cm="1">
        <f t="array" ref="P118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72" spans="1:16" x14ac:dyDescent="0.25">
      <c r="A11872">
        <v>370</v>
      </c>
      <c r="B11872" s="110">
        <v>46044</v>
      </c>
      <c r="C11872" s="89">
        <v>2.8</v>
      </c>
      <c r="D11872" s="89">
        <v>3.8</v>
      </c>
      <c r="E11872" s="96">
        <v>404</v>
      </c>
      <c r="F11872" s="89">
        <v>0</v>
      </c>
      <c r="G11872" s="89">
        <v>995.3</v>
      </c>
      <c r="H11872">
        <v>0.7</v>
      </c>
      <c r="I11872" t="s">
        <v>29</v>
      </c>
      <c r="J11872">
        <v>1.1000000000000001</v>
      </c>
      <c r="K11872">
        <v>1</v>
      </c>
      <c r="L11872">
        <v>2026</v>
      </c>
      <c r="M11872" t="s">
        <v>382</v>
      </c>
      <c r="N11872" s="89" cm="1">
        <f t="array" ref="N11872">IF(ISNUMBER(_34_KNMI_Stations[[#This Row],[Etmaal temperatuur °C]]),IF(_34_KNMI_Stations[[#This Row],[Etmaal temperatuur °C]]&lt;stookgrens[],stookgrens[]-_34_KNMI_Stations[[#This Row],[Etmaal temperatuur °C]],0),"")</f>
        <v>14.2</v>
      </c>
      <c r="O11872" s="89">
        <f>_34_KNMI_Stations[[#This Row],[graaddagen]]*_34_KNMI_Stations[[#This Row],[Gewogen factor]]</f>
        <v>15.620000000000001</v>
      </c>
      <c r="P11872" s="89" cm="1">
        <f t="array" ref="P118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73" spans="1:16" x14ac:dyDescent="0.25">
      <c r="A11873">
        <v>370</v>
      </c>
      <c r="B11873" s="110">
        <v>46045</v>
      </c>
      <c r="C11873" s="89">
        <v>3.1</v>
      </c>
      <c r="D11873" s="89">
        <v>6.1</v>
      </c>
      <c r="E11873" s="96">
        <v>407</v>
      </c>
      <c r="F11873" s="89">
        <v>0</v>
      </c>
      <c r="G11873" s="89">
        <v>994.6</v>
      </c>
      <c r="H11873">
        <v>0.76</v>
      </c>
      <c r="I11873" t="s">
        <v>29</v>
      </c>
      <c r="J11873">
        <v>1.1000000000000001</v>
      </c>
      <c r="K11873">
        <v>1</v>
      </c>
      <c r="L11873">
        <v>2026</v>
      </c>
      <c r="M11873" t="s">
        <v>382</v>
      </c>
      <c r="N11873" s="89" cm="1">
        <f t="array" ref="N11873">IF(ISNUMBER(_34_KNMI_Stations[[#This Row],[Etmaal temperatuur °C]]),IF(_34_KNMI_Stations[[#This Row],[Etmaal temperatuur °C]]&lt;stookgrens[],stookgrens[]-_34_KNMI_Stations[[#This Row],[Etmaal temperatuur °C]],0),"")</f>
        <v>11.9</v>
      </c>
      <c r="O11873" s="89">
        <f>_34_KNMI_Stations[[#This Row],[graaddagen]]*_34_KNMI_Stations[[#This Row],[Gewogen factor]]</f>
        <v>13.090000000000002</v>
      </c>
      <c r="P11873" s="89" cm="1">
        <f t="array" ref="P118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74" spans="1:16" x14ac:dyDescent="0.25">
      <c r="A11874">
        <v>370</v>
      </c>
      <c r="B11874" s="110">
        <v>46046</v>
      </c>
      <c r="C11874" s="89">
        <v>2.4</v>
      </c>
      <c r="D11874" s="89">
        <v>4.9000000000000004</v>
      </c>
      <c r="E11874" s="96">
        <v>515</v>
      </c>
      <c r="F11874" s="89">
        <v>0</v>
      </c>
      <c r="G11874" s="89">
        <v>1000.5</v>
      </c>
      <c r="H11874">
        <v>0.77</v>
      </c>
      <c r="I11874" t="s">
        <v>29</v>
      </c>
      <c r="J11874">
        <v>1.1000000000000001</v>
      </c>
      <c r="K11874">
        <v>1</v>
      </c>
      <c r="L11874">
        <v>2026</v>
      </c>
      <c r="M11874" t="s">
        <v>382</v>
      </c>
      <c r="N11874" s="89" cm="1">
        <f t="array" ref="N11874">IF(ISNUMBER(_34_KNMI_Stations[[#This Row],[Etmaal temperatuur °C]]),IF(_34_KNMI_Stations[[#This Row],[Etmaal temperatuur °C]]&lt;stookgrens[],stookgrens[]-_34_KNMI_Stations[[#This Row],[Etmaal temperatuur °C]],0),"")</f>
        <v>13.1</v>
      </c>
      <c r="O11874" s="89">
        <f>_34_KNMI_Stations[[#This Row],[graaddagen]]*_34_KNMI_Stations[[#This Row],[Gewogen factor]]</f>
        <v>14.41</v>
      </c>
      <c r="P11874" s="89" cm="1">
        <f t="array" ref="P118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75" spans="1:16" x14ac:dyDescent="0.25">
      <c r="A11875">
        <v>370</v>
      </c>
      <c r="B11875" s="110">
        <v>46047</v>
      </c>
      <c r="C11875" s="89">
        <v>2.5</v>
      </c>
      <c r="D11875" s="89">
        <v>-0.3</v>
      </c>
      <c r="E11875" s="96">
        <v>456</v>
      </c>
      <c r="F11875" s="89">
        <v>0</v>
      </c>
      <c r="G11875" s="89">
        <v>998.5</v>
      </c>
      <c r="H11875">
        <v>0.79</v>
      </c>
      <c r="I11875" t="s">
        <v>29</v>
      </c>
      <c r="J11875">
        <v>1.1000000000000001</v>
      </c>
      <c r="K11875">
        <v>1</v>
      </c>
      <c r="L11875">
        <v>2026</v>
      </c>
      <c r="M11875" t="s">
        <v>382</v>
      </c>
      <c r="N11875" s="89" cm="1">
        <f t="array" ref="N11875">IF(ISNUMBER(_34_KNMI_Stations[[#This Row],[Etmaal temperatuur °C]]),IF(_34_KNMI_Stations[[#This Row],[Etmaal temperatuur °C]]&lt;stookgrens[],stookgrens[]-_34_KNMI_Stations[[#This Row],[Etmaal temperatuur °C]],0),"")</f>
        <v>18.3</v>
      </c>
      <c r="O11875" s="89">
        <f>_34_KNMI_Stations[[#This Row],[graaddagen]]*_34_KNMI_Stations[[#This Row],[Gewogen factor]]</f>
        <v>20.130000000000003</v>
      </c>
      <c r="P11875" s="89" cm="1">
        <f t="array" ref="P118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76" spans="1:16" x14ac:dyDescent="0.25">
      <c r="A11876">
        <v>370</v>
      </c>
      <c r="B11876" s="110">
        <v>46048</v>
      </c>
      <c r="C11876" s="89">
        <v>2</v>
      </c>
      <c r="D11876" s="89">
        <v>-0.6</v>
      </c>
      <c r="E11876" s="96">
        <v>139</v>
      </c>
      <c r="F11876" s="89">
        <v>0</v>
      </c>
      <c r="G11876" s="89">
        <v>1002.5</v>
      </c>
      <c r="H11876">
        <v>0.91</v>
      </c>
      <c r="I11876" t="s">
        <v>29</v>
      </c>
      <c r="J11876">
        <v>1.1000000000000001</v>
      </c>
      <c r="K11876">
        <v>1</v>
      </c>
      <c r="L11876">
        <v>2026</v>
      </c>
      <c r="M11876" t="s">
        <v>383</v>
      </c>
      <c r="N11876" s="89" cm="1">
        <f t="array" ref="N11876">IF(ISNUMBER(_34_KNMI_Stations[[#This Row],[Etmaal temperatuur °C]]),IF(_34_KNMI_Stations[[#This Row],[Etmaal temperatuur °C]]&lt;stookgrens[],stookgrens[]-_34_KNMI_Stations[[#This Row],[Etmaal temperatuur °C]],0),"")</f>
        <v>18.600000000000001</v>
      </c>
      <c r="O11876" s="89">
        <f>_34_KNMI_Stations[[#This Row],[graaddagen]]*_34_KNMI_Stations[[#This Row],[Gewogen factor]]</f>
        <v>20.460000000000004</v>
      </c>
      <c r="P11876" s="89" cm="1">
        <f t="array" ref="P118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77" spans="1:16" x14ac:dyDescent="0.25">
      <c r="A11877">
        <v>370</v>
      </c>
      <c r="B11877" s="110">
        <v>46049</v>
      </c>
      <c r="C11877" s="89">
        <v>3</v>
      </c>
      <c r="D11877" s="89">
        <v>2.8</v>
      </c>
      <c r="E11877" s="96">
        <v>188</v>
      </c>
      <c r="F11877" s="89">
        <v>5.2</v>
      </c>
      <c r="G11877" s="89">
        <v>995.4</v>
      </c>
      <c r="H11877">
        <v>0.88</v>
      </c>
      <c r="I11877" t="s">
        <v>29</v>
      </c>
      <c r="J11877">
        <v>1.1000000000000001</v>
      </c>
      <c r="K11877">
        <v>1</v>
      </c>
      <c r="L11877">
        <v>2026</v>
      </c>
      <c r="M11877" t="s">
        <v>383</v>
      </c>
      <c r="N11877" s="89" cm="1">
        <f t="array" ref="N11877">IF(ISNUMBER(_34_KNMI_Stations[[#This Row],[Etmaal temperatuur °C]]),IF(_34_KNMI_Stations[[#This Row],[Etmaal temperatuur °C]]&lt;stookgrens[],stookgrens[]-_34_KNMI_Stations[[#This Row],[Etmaal temperatuur °C]],0),"")</f>
        <v>15.2</v>
      </c>
      <c r="O11877" s="89">
        <f>_34_KNMI_Stations[[#This Row],[graaddagen]]*_34_KNMI_Stations[[#This Row],[Gewogen factor]]</f>
        <v>16.72</v>
      </c>
      <c r="P11877" s="89" cm="1">
        <f t="array" ref="P118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78" spans="1:16" x14ac:dyDescent="0.25">
      <c r="A11878">
        <v>370</v>
      </c>
      <c r="B11878" s="110">
        <v>46050</v>
      </c>
      <c r="C11878" s="89">
        <v>2.6</v>
      </c>
      <c r="D11878" s="89">
        <v>3.7</v>
      </c>
      <c r="E11878" s="96">
        <v>113</v>
      </c>
      <c r="F11878" s="89">
        <v>-0.1</v>
      </c>
      <c r="G11878" s="89">
        <v>995.6</v>
      </c>
      <c r="H11878">
        <v>0.95</v>
      </c>
      <c r="I11878" t="s">
        <v>29</v>
      </c>
      <c r="J11878">
        <v>1.1000000000000001</v>
      </c>
      <c r="K11878">
        <v>1</v>
      </c>
      <c r="L11878">
        <v>2026</v>
      </c>
      <c r="M11878" t="s">
        <v>383</v>
      </c>
      <c r="N11878" s="89" cm="1">
        <f t="array" ref="N11878">IF(ISNUMBER(_34_KNMI_Stations[[#This Row],[Etmaal temperatuur °C]]),IF(_34_KNMI_Stations[[#This Row],[Etmaal temperatuur °C]]&lt;stookgrens[],stookgrens[]-_34_KNMI_Stations[[#This Row],[Etmaal temperatuur °C]],0),"")</f>
        <v>14.3</v>
      </c>
      <c r="O11878" s="89">
        <f>_34_KNMI_Stations[[#This Row],[graaddagen]]*_34_KNMI_Stations[[#This Row],[Gewogen factor]]</f>
        <v>15.730000000000002</v>
      </c>
      <c r="P11878" s="89" cm="1">
        <f t="array" ref="P118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79" spans="1:16" x14ac:dyDescent="0.25">
      <c r="A11879">
        <v>370</v>
      </c>
      <c r="B11879" s="110">
        <v>46051</v>
      </c>
      <c r="C11879" s="89">
        <v>1.9</v>
      </c>
      <c r="D11879" s="89">
        <v>0.4</v>
      </c>
      <c r="E11879" s="96">
        <v>96</v>
      </c>
      <c r="F11879" s="89">
        <v>0.3</v>
      </c>
      <c r="G11879" s="89">
        <v>999.5</v>
      </c>
      <c r="H11879">
        <v>0.91</v>
      </c>
      <c r="I11879" t="s">
        <v>29</v>
      </c>
      <c r="J11879">
        <v>1.1000000000000001</v>
      </c>
      <c r="K11879">
        <v>1</v>
      </c>
      <c r="L11879">
        <v>2026</v>
      </c>
      <c r="M11879" t="s">
        <v>383</v>
      </c>
      <c r="N11879" s="89" cm="1">
        <f t="array" ref="N11879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11879" s="89">
        <f>_34_KNMI_Stations[[#This Row],[graaddagen]]*_34_KNMI_Stations[[#This Row],[Gewogen factor]]</f>
        <v>19.360000000000003</v>
      </c>
      <c r="P11879" s="89" cm="1">
        <f t="array" ref="P118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80" spans="1:16" x14ac:dyDescent="0.25">
      <c r="A11880">
        <v>370</v>
      </c>
      <c r="B11880" s="110">
        <v>46052</v>
      </c>
      <c r="C11880" s="89">
        <v>3.4</v>
      </c>
      <c r="D11880" s="89">
        <v>3.1</v>
      </c>
      <c r="E11880" s="96">
        <v>426</v>
      </c>
      <c r="F11880" s="89">
        <v>0</v>
      </c>
      <c r="G11880" s="89">
        <v>996.8</v>
      </c>
      <c r="H11880">
        <v>0.87</v>
      </c>
      <c r="I11880" t="s">
        <v>29</v>
      </c>
      <c r="J11880">
        <v>1.1000000000000001</v>
      </c>
      <c r="K11880">
        <v>1</v>
      </c>
      <c r="L11880">
        <v>2026</v>
      </c>
      <c r="M11880" t="s">
        <v>383</v>
      </c>
      <c r="N11880" s="89" cm="1">
        <f t="array" ref="N11880">IF(ISNUMBER(_34_KNMI_Stations[[#This Row],[Etmaal temperatuur °C]]),IF(_34_KNMI_Stations[[#This Row],[Etmaal temperatuur °C]]&lt;stookgrens[],stookgrens[]-_34_KNMI_Stations[[#This Row],[Etmaal temperatuur °C]],0),"")</f>
        <v>14.9</v>
      </c>
      <c r="O11880" s="89">
        <f>_34_KNMI_Stations[[#This Row],[graaddagen]]*_34_KNMI_Stations[[#This Row],[Gewogen factor]]</f>
        <v>16.39</v>
      </c>
      <c r="P11880" s="89" cm="1">
        <f t="array" ref="P118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81" spans="1:16" x14ac:dyDescent="0.25">
      <c r="A11881">
        <v>370</v>
      </c>
      <c r="B11881" s="110">
        <v>46053</v>
      </c>
      <c r="C11881" s="89">
        <v>2.5</v>
      </c>
      <c r="D11881" s="89">
        <v>6.1</v>
      </c>
      <c r="E11881" s="96">
        <v>324</v>
      </c>
      <c r="F11881" s="89">
        <v>0.4</v>
      </c>
      <c r="G11881" s="89">
        <v>1001.7</v>
      </c>
      <c r="H11881">
        <v>0.9</v>
      </c>
      <c r="I11881" t="s">
        <v>29</v>
      </c>
      <c r="J11881">
        <v>1.1000000000000001</v>
      </c>
      <c r="K11881">
        <v>1</v>
      </c>
      <c r="L11881">
        <v>2026</v>
      </c>
      <c r="M11881" t="s">
        <v>383</v>
      </c>
      <c r="N11881" s="89" cm="1">
        <f t="array" ref="N11881">IF(ISNUMBER(_34_KNMI_Stations[[#This Row],[Etmaal temperatuur °C]]),IF(_34_KNMI_Stations[[#This Row],[Etmaal temperatuur °C]]&lt;stookgrens[],stookgrens[]-_34_KNMI_Stations[[#This Row],[Etmaal temperatuur °C]],0),"")</f>
        <v>11.9</v>
      </c>
      <c r="O11881" s="89">
        <f>_34_KNMI_Stations[[#This Row],[graaddagen]]*_34_KNMI_Stations[[#This Row],[Gewogen factor]]</f>
        <v>13.090000000000002</v>
      </c>
      <c r="P11881" s="89" cm="1">
        <f t="array" ref="P118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82" spans="1:16" x14ac:dyDescent="0.25">
      <c r="A11882">
        <v>375</v>
      </c>
      <c r="B11882" s="110">
        <v>45658</v>
      </c>
      <c r="C11882" s="89">
        <v>9.6</v>
      </c>
      <c r="D11882" s="89">
        <v>7.2</v>
      </c>
      <c r="E11882" s="96">
        <v>44</v>
      </c>
      <c r="F11882" s="89">
        <v>7.1</v>
      </c>
      <c r="G11882" s="89">
        <v>1010.8</v>
      </c>
      <c r="H11882">
        <v>0.85</v>
      </c>
      <c r="I11882" t="s">
        <v>30</v>
      </c>
      <c r="J11882">
        <v>1.1000000000000001</v>
      </c>
      <c r="K11882">
        <v>1</v>
      </c>
      <c r="L11882">
        <v>2025</v>
      </c>
      <c r="M11882" t="s">
        <v>59</v>
      </c>
      <c r="N11882" s="89" cm="1">
        <f t="array" ref="N11882">IF(ISNUMBER(_34_KNMI_Stations[[#This Row],[Etmaal temperatuur °C]]),IF(_34_KNMI_Stations[[#This Row],[Etmaal temperatuur °C]]&lt;stookgrens[],stookgrens[]-_34_KNMI_Stations[[#This Row],[Etmaal temperatuur °C]],0),"")</f>
        <v>10.8</v>
      </c>
      <c r="O11882" s="89">
        <f>_34_KNMI_Stations[[#This Row],[graaddagen]]*_34_KNMI_Stations[[#This Row],[Gewogen factor]]</f>
        <v>11.880000000000003</v>
      </c>
      <c r="P11882" s="89" cm="1">
        <f t="array" ref="P118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83" spans="1:16" x14ac:dyDescent="0.25">
      <c r="A11883">
        <v>375</v>
      </c>
      <c r="B11883" s="110">
        <v>45659</v>
      </c>
      <c r="C11883" s="89">
        <v>3</v>
      </c>
      <c r="D11883" s="89">
        <v>3.1</v>
      </c>
      <c r="E11883" s="96">
        <v>314</v>
      </c>
      <c r="F11883" s="89">
        <v>1.8</v>
      </c>
      <c r="G11883" s="89">
        <v>1014.2</v>
      </c>
      <c r="H11883">
        <v>0.94</v>
      </c>
      <c r="I11883" t="s">
        <v>30</v>
      </c>
      <c r="J11883">
        <v>1.1000000000000001</v>
      </c>
      <c r="K11883">
        <v>1</v>
      </c>
      <c r="L11883">
        <v>2025</v>
      </c>
      <c r="M11883" t="s">
        <v>59</v>
      </c>
      <c r="N11883" s="89" cm="1">
        <f t="array" ref="N11883">IF(ISNUMBER(_34_KNMI_Stations[[#This Row],[Etmaal temperatuur °C]]),IF(_34_KNMI_Stations[[#This Row],[Etmaal temperatuur °C]]&lt;stookgrens[],stookgrens[]-_34_KNMI_Stations[[#This Row],[Etmaal temperatuur °C]],0),"")</f>
        <v>14.9</v>
      </c>
      <c r="O11883" s="89">
        <f>_34_KNMI_Stations[[#This Row],[graaddagen]]*_34_KNMI_Stations[[#This Row],[Gewogen factor]]</f>
        <v>16.39</v>
      </c>
      <c r="P11883" s="89" cm="1">
        <f t="array" ref="P118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84" spans="1:16" x14ac:dyDescent="0.25">
      <c r="A11884">
        <v>375</v>
      </c>
      <c r="B11884" s="110">
        <v>45660</v>
      </c>
      <c r="C11884" s="89">
        <v>4.5</v>
      </c>
      <c r="D11884" s="89">
        <v>1.8</v>
      </c>
      <c r="E11884" s="96">
        <v>285</v>
      </c>
      <c r="F11884" s="89">
        <v>2.5</v>
      </c>
      <c r="G11884" s="89">
        <v>1019.1</v>
      </c>
      <c r="H11884">
        <v>0.92</v>
      </c>
      <c r="I11884" t="s">
        <v>30</v>
      </c>
      <c r="J11884">
        <v>1.1000000000000001</v>
      </c>
      <c r="K11884">
        <v>1</v>
      </c>
      <c r="L11884">
        <v>2025</v>
      </c>
      <c r="M11884" t="s">
        <v>59</v>
      </c>
      <c r="N11884" s="89" cm="1">
        <f t="array" ref="N11884">IF(ISNUMBER(_34_KNMI_Stations[[#This Row],[Etmaal temperatuur °C]]),IF(_34_KNMI_Stations[[#This Row],[Etmaal temperatuur °C]]&lt;stookgrens[],stookgrens[]-_34_KNMI_Stations[[#This Row],[Etmaal temperatuur °C]],0),"")</f>
        <v>16.2</v>
      </c>
      <c r="O11884" s="89">
        <f>_34_KNMI_Stations[[#This Row],[graaddagen]]*_34_KNMI_Stations[[#This Row],[Gewogen factor]]</f>
        <v>17.82</v>
      </c>
      <c r="P11884" s="89" cm="1">
        <f t="array" ref="P118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85" spans="1:16" x14ac:dyDescent="0.25">
      <c r="A11885">
        <v>375</v>
      </c>
      <c r="B11885" s="110">
        <v>45661</v>
      </c>
      <c r="C11885" s="89">
        <v>2.8</v>
      </c>
      <c r="D11885" s="89">
        <v>1.4</v>
      </c>
      <c r="E11885" s="96">
        <v>197</v>
      </c>
      <c r="F11885" s="89">
        <v>0.4</v>
      </c>
      <c r="G11885" s="89">
        <v>1017.4</v>
      </c>
      <c r="H11885">
        <v>0.95</v>
      </c>
      <c r="I11885" t="s">
        <v>30</v>
      </c>
      <c r="J11885">
        <v>1.1000000000000001</v>
      </c>
      <c r="K11885">
        <v>1</v>
      </c>
      <c r="L11885">
        <v>2025</v>
      </c>
      <c r="M11885" t="s">
        <v>59</v>
      </c>
      <c r="N11885" s="89" cm="1">
        <f t="array" ref="N11885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11885" s="89">
        <f>_34_KNMI_Stations[[#This Row],[graaddagen]]*_34_KNMI_Stations[[#This Row],[Gewogen factor]]</f>
        <v>18.260000000000002</v>
      </c>
      <c r="P11885" s="89" cm="1">
        <f t="array" ref="P118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86" spans="1:16" x14ac:dyDescent="0.25">
      <c r="A11886">
        <v>375</v>
      </c>
      <c r="B11886" s="110">
        <v>45662</v>
      </c>
      <c r="C11886" s="89">
        <v>6.4</v>
      </c>
      <c r="D11886" s="89">
        <v>5.7</v>
      </c>
      <c r="E11886" s="96">
        <v>48</v>
      </c>
      <c r="F11886" s="89">
        <v>22.9</v>
      </c>
      <c r="G11886" s="89">
        <v>995</v>
      </c>
      <c r="H11886">
        <v>0.95</v>
      </c>
      <c r="I11886" t="s">
        <v>30</v>
      </c>
      <c r="J11886">
        <v>1.1000000000000001</v>
      </c>
      <c r="K11886">
        <v>1</v>
      </c>
      <c r="L11886">
        <v>2025</v>
      </c>
      <c r="M11886" t="s">
        <v>59</v>
      </c>
      <c r="N11886" s="89" cm="1">
        <f t="array" ref="N11886">IF(ISNUMBER(_34_KNMI_Stations[[#This Row],[Etmaal temperatuur °C]]),IF(_34_KNMI_Stations[[#This Row],[Etmaal temperatuur °C]]&lt;stookgrens[],stookgrens[]-_34_KNMI_Stations[[#This Row],[Etmaal temperatuur °C]],0),"")</f>
        <v>12.3</v>
      </c>
      <c r="O11886" s="89">
        <f>_34_KNMI_Stations[[#This Row],[graaddagen]]*_34_KNMI_Stations[[#This Row],[Gewogen factor]]</f>
        <v>13.530000000000001</v>
      </c>
      <c r="P11886" s="89" cm="1">
        <f t="array" ref="P118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87" spans="1:16" x14ac:dyDescent="0.25">
      <c r="A11887">
        <v>375</v>
      </c>
      <c r="B11887" s="110">
        <v>45663</v>
      </c>
      <c r="C11887" s="89">
        <v>9.6</v>
      </c>
      <c r="D11887" s="89">
        <v>8.9</v>
      </c>
      <c r="E11887" s="96">
        <v>103</v>
      </c>
      <c r="F11887" s="89">
        <v>1</v>
      </c>
      <c r="G11887" s="89">
        <v>986.6</v>
      </c>
      <c r="H11887">
        <v>0.81</v>
      </c>
      <c r="I11887" t="s">
        <v>30</v>
      </c>
      <c r="J11887">
        <v>1.1000000000000001</v>
      </c>
      <c r="K11887">
        <v>1</v>
      </c>
      <c r="L11887">
        <v>2025</v>
      </c>
      <c r="M11887" t="s">
        <v>111</v>
      </c>
      <c r="N11887" s="89" cm="1">
        <f t="array" ref="N11887">IF(ISNUMBER(_34_KNMI_Stations[[#This Row],[Etmaal temperatuur °C]]),IF(_34_KNMI_Stations[[#This Row],[Etmaal temperatuur °C]]&lt;stookgrens[],stookgrens[]-_34_KNMI_Stations[[#This Row],[Etmaal temperatuur °C]],0),"")</f>
        <v>9.1</v>
      </c>
      <c r="O11887" s="89">
        <f>_34_KNMI_Stations[[#This Row],[graaddagen]]*_34_KNMI_Stations[[#This Row],[Gewogen factor]]</f>
        <v>10.01</v>
      </c>
      <c r="P11887" s="89" cm="1">
        <f t="array" ref="P118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88" spans="1:16" x14ac:dyDescent="0.25">
      <c r="A11888">
        <v>375</v>
      </c>
      <c r="B11888" s="110">
        <v>45664</v>
      </c>
      <c r="C11888" s="89">
        <v>6.8</v>
      </c>
      <c r="D11888" s="89">
        <v>3.4</v>
      </c>
      <c r="E11888" s="96">
        <v>224</v>
      </c>
      <c r="F11888" s="89">
        <v>0.2</v>
      </c>
      <c r="G11888" s="89">
        <v>998.5</v>
      </c>
      <c r="H11888">
        <v>0.87</v>
      </c>
      <c r="I11888" t="s">
        <v>30</v>
      </c>
      <c r="J11888">
        <v>1.1000000000000001</v>
      </c>
      <c r="K11888">
        <v>1</v>
      </c>
      <c r="L11888">
        <v>2025</v>
      </c>
      <c r="M11888" t="s">
        <v>111</v>
      </c>
      <c r="N11888" s="89" cm="1">
        <f t="array" ref="N11888">IF(ISNUMBER(_34_KNMI_Stations[[#This Row],[Etmaal temperatuur °C]]),IF(_34_KNMI_Stations[[#This Row],[Etmaal temperatuur °C]]&lt;stookgrens[],stookgrens[]-_34_KNMI_Stations[[#This Row],[Etmaal temperatuur °C]],0),"")</f>
        <v>14.6</v>
      </c>
      <c r="O11888" s="89">
        <f>_34_KNMI_Stations[[#This Row],[graaddagen]]*_34_KNMI_Stations[[#This Row],[Gewogen factor]]</f>
        <v>16.060000000000002</v>
      </c>
      <c r="P11888" s="89" cm="1">
        <f t="array" ref="P118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89" spans="1:16" x14ac:dyDescent="0.25">
      <c r="A11889">
        <v>375</v>
      </c>
      <c r="B11889" s="110">
        <v>45665</v>
      </c>
      <c r="C11889" s="89">
        <v>3.6</v>
      </c>
      <c r="D11889" s="89">
        <v>1.7</v>
      </c>
      <c r="E11889" s="96">
        <v>271</v>
      </c>
      <c r="F11889" s="89">
        <v>4.3</v>
      </c>
      <c r="G11889" s="89">
        <v>1002</v>
      </c>
      <c r="H11889">
        <v>0.93</v>
      </c>
      <c r="I11889" t="s">
        <v>30</v>
      </c>
      <c r="J11889">
        <v>1.1000000000000001</v>
      </c>
      <c r="K11889">
        <v>1</v>
      </c>
      <c r="L11889">
        <v>2025</v>
      </c>
      <c r="M11889" t="s">
        <v>111</v>
      </c>
      <c r="N11889" s="89" cm="1">
        <f t="array" ref="N11889">IF(ISNUMBER(_34_KNMI_Stations[[#This Row],[Etmaal temperatuur °C]]),IF(_34_KNMI_Stations[[#This Row],[Etmaal temperatuur °C]]&lt;stookgrens[],stookgrens[]-_34_KNMI_Stations[[#This Row],[Etmaal temperatuur °C]],0),"")</f>
        <v>16.3</v>
      </c>
      <c r="O11889" s="89">
        <f>_34_KNMI_Stations[[#This Row],[graaddagen]]*_34_KNMI_Stations[[#This Row],[Gewogen factor]]</f>
        <v>17.930000000000003</v>
      </c>
      <c r="P11889" s="89" cm="1">
        <f t="array" ref="P118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90" spans="1:16" x14ac:dyDescent="0.25">
      <c r="A11890">
        <v>375</v>
      </c>
      <c r="B11890" s="110">
        <v>45666</v>
      </c>
      <c r="C11890" s="89">
        <v>3</v>
      </c>
      <c r="D11890" s="89">
        <v>1</v>
      </c>
      <c r="E11890" s="96">
        <v>217</v>
      </c>
      <c r="F11890" s="89">
        <v>4.4000000000000004</v>
      </c>
      <c r="G11890" s="89">
        <v>1004.3</v>
      </c>
      <c r="H11890">
        <v>0.94</v>
      </c>
      <c r="I11890" t="s">
        <v>30</v>
      </c>
      <c r="J11890">
        <v>1.1000000000000001</v>
      </c>
      <c r="K11890">
        <v>1</v>
      </c>
      <c r="L11890">
        <v>2025</v>
      </c>
      <c r="M11890" t="s">
        <v>111</v>
      </c>
      <c r="N11890" s="89" cm="1">
        <f t="array" ref="N11890">IF(ISNUMBER(_34_KNMI_Stations[[#This Row],[Etmaal temperatuur °C]]),IF(_34_KNMI_Stations[[#This Row],[Etmaal temperatuur °C]]&lt;stookgrens[],stookgrens[]-_34_KNMI_Stations[[#This Row],[Etmaal temperatuur °C]],0),"")</f>
        <v>17</v>
      </c>
      <c r="O11890" s="89">
        <f>_34_KNMI_Stations[[#This Row],[graaddagen]]*_34_KNMI_Stations[[#This Row],[Gewogen factor]]</f>
        <v>18.700000000000003</v>
      </c>
      <c r="P11890" s="89" cm="1">
        <f t="array" ref="P118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91" spans="1:16" x14ac:dyDescent="0.25">
      <c r="A11891">
        <v>375</v>
      </c>
      <c r="B11891" s="110">
        <v>45667</v>
      </c>
      <c r="C11891" s="89">
        <v>4.0999999999999996</v>
      </c>
      <c r="D11891" s="89">
        <v>0.9</v>
      </c>
      <c r="E11891" s="96">
        <v>485</v>
      </c>
      <c r="F11891" s="89">
        <v>3.8</v>
      </c>
      <c r="G11891" s="89">
        <v>1018.2</v>
      </c>
      <c r="H11891">
        <v>0.92</v>
      </c>
      <c r="I11891" t="s">
        <v>30</v>
      </c>
      <c r="J11891">
        <v>1.1000000000000001</v>
      </c>
      <c r="K11891">
        <v>1</v>
      </c>
      <c r="L11891">
        <v>2025</v>
      </c>
      <c r="M11891" t="s">
        <v>111</v>
      </c>
      <c r="N11891" s="89" cm="1">
        <f t="array" ref="N11891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11891" s="89">
        <f>_34_KNMI_Stations[[#This Row],[graaddagen]]*_34_KNMI_Stations[[#This Row],[Gewogen factor]]</f>
        <v>18.810000000000002</v>
      </c>
      <c r="P11891" s="89" cm="1">
        <f t="array" ref="P118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92" spans="1:16" x14ac:dyDescent="0.25">
      <c r="A11892">
        <v>375</v>
      </c>
      <c r="B11892" s="110">
        <v>45668</v>
      </c>
      <c r="C11892" s="89">
        <v>2.4</v>
      </c>
      <c r="D11892" s="89">
        <v>-1.4</v>
      </c>
      <c r="E11892" s="96">
        <v>162</v>
      </c>
      <c r="F11892" s="89">
        <v>0.2</v>
      </c>
      <c r="G11892" s="89">
        <v>1027.9000000000001</v>
      </c>
      <c r="H11892">
        <v>0.99</v>
      </c>
      <c r="I11892" t="s">
        <v>30</v>
      </c>
      <c r="J11892">
        <v>1.1000000000000001</v>
      </c>
      <c r="K11892">
        <v>1</v>
      </c>
      <c r="L11892">
        <v>2025</v>
      </c>
      <c r="M11892" t="s">
        <v>111</v>
      </c>
      <c r="N11892" s="89" cm="1">
        <f t="array" ref="N11892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11892" s="89">
        <f>_34_KNMI_Stations[[#This Row],[graaddagen]]*_34_KNMI_Stations[[#This Row],[Gewogen factor]]</f>
        <v>21.34</v>
      </c>
      <c r="P11892" s="89" cm="1">
        <f t="array" ref="P118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93" spans="1:16" x14ac:dyDescent="0.25">
      <c r="A11893">
        <v>375</v>
      </c>
      <c r="B11893" s="110">
        <v>45669</v>
      </c>
      <c r="C11893" s="89">
        <v>1.1000000000000001</v>
      </c>
      <c r="D11893" s="89">
        <v>1.9</v>
      </c>
      <c r="E11893" s="96">
        <v>272</v>
      </c>
      <c r="F11893" s="89">
        <v>-0.1</v>
      </c>
      <c r="G11893" s="89">
        <v>1039.2</v>
      </c>
      <c r="H11893">
        <v>0.92</v>
      </c>
      <c r="I11893" t="s">
        <v>30</v>
      </c>
      <c r="J11893">
        <v>1.1000000000000001</v>
      </c>
      <c r="K11893">
        <v>1</v>
      </c>
      <c r="L11893">
        <v>2025</v>
      </c>
      <c r="M11893" t="s">
        <v>111</v>
      </c>
      <c r="N11893" s="89" cm="1">
        <f t="array" ref="N11893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11893" s="89">
        <f>_34_KNMI_Stations[[#This Row],[graaddagen]]*_34_KNMI_Stations[[#This Row],[Gewogen factor]]</f>
        <v>17.710000000000004</v>
      </c>
      <c r="P11893" s="89" cm="1">
        <f t="array" ref="P118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94" spans="1:16" x14ac:dyDescent="0.25">
      <c r="A11894">
        <v>375</v>
      </c>
      <c r="B11894" s="110">
        <v>45670</v>
      </c>
      <c r="C11894" s="89">
        <v>1.6</v>
      </c>
      <c r="D11894" s="89">
        <v>-0.2</v>
      </c>
      <c r="E11894" s="96">
        <v>557</v>
      </c>
      <c r="F11894" s="89">
        <v>0</v>
      </c>
      <c r="G11894" s="89">
        <v>1041.2</v>
      </c>
      <c r="H11894">
        <v>0.88</v>
      </c>
      <c r="I11894" t="s">
        <v>30</v>
      </c>
      <c r="J11894">
        <v>1.1000000000000001</v>
      </c>
      <c r="K11894">
        <v>1</v>
      </c>
      <c r="L11894">
        <v>2025</v>
      </c>
      <c r="M11894" t="s">
        <v>112</v>
      </c>
      <c r="N11894" s="89" cm="1">
        <f t="array" ref="N11894">IF(ISNUMBER(_34_KNMI_Stations[[#This Row],[Etmaal temperatuur °C]]),IF(_34_KNMI_Stations[[#This Row],[Etmaal temperatuur °C]]&lt;stookgrens[],stookgrens[]-_34_KNMI_Stations[[#This Row],[Etmaal temperatuur °C]],0),"")</f>
        <v>18.2</v>
      </c>
      <c r="O11894" s="89">
        <f>_34_KNMI_Stations[[#This Row],[graaddagen]]*_34_KNMI_Stations[[#This Row],[Gewogen factor]]</f>
        <v>20.02</v>
      </c>
      <c r="P11894" s="89" cm="1">
        <f t="array" ref="P118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95" spans="1:16" x14ac:dyDescent="0.25">
      <c r="A11895">
        <v>375</v>
      </c>
      <c r="B11895" s="110">
        <v>45671</v>
      </c>
      <c r="C11895" s="89">
        <v>3.5</v>
      </c>
      <c r="D11895" s="89">
        <v>0.2</v>
      </c>
      <c r="E11895" s="96">
        <v>353</v>
      </c>
      <c r="F11895" s="89">
        <v>-0.1</v>
      </c>
      <c r="G11895" s="89">
        <v>1034.8</v>
      </c>
      <c r="H11895">
        <v>0.9</v>
      </c>
      <c r="I11895" t="s">
        <v>30</v>
      </c>
      <c r="J11895">
        <v>1.1000000000000001</v>
      </c>
      <c r="K11895">
        <v>1</v>
      </c>
      <c r="L11895">
        <v>2025</v>
      </c>
      <c r="M11895" t="s">
        <v>112</v>
      </c>
      <c r="N11895" s="89" cm="1">
        <f t="array" ref="N11895">IF(ISNUMBER(_34_KNMI_Stations[[#This Row],[Etmaal temperatuur °C]]),IF(_34_KNMI_Stations[[#This Row],[Etmaal temperatuur °C]]&lt;stookgrens[],stookgrens[]-_34_KNMI_Stations[[#This Row],[Etmaal temperatuur °C]],0),"")</f>
        <v>17.8</v>
      </c>
      <c r="O11895" s="89">
        <f>_34_KNMI_Stations[[#This Row],[graaddagen]]*_34_KNMI_Stations[[#This Row],[Gewogen factor]]</f>
        <v>19.580000000000002</v>
      </c>
      <c r="P11895" s="89" cm="1">
        <f t="array" ref="P118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96" spans="1:16" x14ac:dyDescent="0.25">
      <c r="A11896">
        <v>375</v>
      </c>
      <c r="B11896" s="110">
        <v>45672</v>
      </c>
      <c r="C11896" s="89">
        <v>1.3</v>
      </c>
      <c r="D11896" s="89">
        <v>5.0999999999999996</v>
      </c>
      <c r="E11896" s="96">
        <v>128</v>
      </c>
      <c r="F11896" s="89">
        <v>-0.1</v>
      </c>
      <c r="G11896" s="89">
        <v>1034</v>
      </c>
      <c r="H11896">
        <v>0.99</v>
      </c>
      <c r="I11896" t="s">
        <v>30</v>
      </c>
      <c r="J11896">
        <v>1.1000000000000001</v>
      </c>
      <c r="K11896">
        <v>1</v>
      </c>
      <c r="L11896">
        <v>2025</v>
      </c>
      <c r="M11896" t="s">
        <v>112</v>
      </c>
      <c r="N11896" s="89" cm="1">
        <f t="array" ref="N11896">IF(ISNUMBER(_34_KNMI_Stations[[#This Row],[Etmaal temperatuur °C]]),IF(_34_KNMI_Stations[[#This Row],[Etmaal temperatuur °C]]&lt;stookgrens[],stookgrens[]-_34_KNMI_Stations[[#This Row],[Etmaal temperatuur °C]],0),"")</f>
        <v>12.9</v>
      </c>
      <c r="O11896" s="89">
        <f>_34_KNMI_Stations[[#This Row],[graaddagen]]*_34_KNMI_Stations[[#This Row],[Gewogen factor]]</f>
        <v>14.190000000000001</v>
      </c>
      <c r="P11896" s="89" cm="1">
        <f t="array" ref="P118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97" spans="1:16" x14ac:dyDescent="0.25">
      <c r="A11897">
        <v>375</v>
      </c>
      <c r="B11897" s="110">
        <v>45673</v>
      </c>
      <c r="C11897" s="89">
        <v>2.4</v>
      </c>
      <c r="D11897" s="89">
        <v>2.2000000000000002</v>
      </c>
      <c r="E11897" s="96">
        <v>83</v>
      </c>
      <c r="F11897" s="89">
        <v>0</v>
      </c>
      <c r="G11897" s="89">
        <v>1037.0999999999999</v>
      </c>
      <c r="H11897">
        <v>0.98</v>
      </c>
      <c r="I11897" t="s">
        <v>30</v>
      </c>
      <c r="J11897">
        <v>1.1000000000000001</v>
      </c>
      <c r="K11897">
        <v>1</v>
      </c>
      <c r="L11897">
        <v>2025</v>
      </c>
      <c r="M11897" t="s">
        <v>112</v>
      </c>
      <c r="N11897" s="89" cm="1">
        <f t="array" ref="N11897">IF(ISNUMBER(_34_KNMI_Stations[[#This Row],[Etmaal temperatuur °C]]),IF(_34_KNMI_Stations[[#This Row],[Etmaal temperatuur °C]]&lt;stookgrens[],stookgrens[]-_34_KNMI_Stations[[#This Row],[Etmaal temperatuur °C]],0),"")</f>
        <v>15.8</v>
      </c>
      <c r="O11897" s="89">
        <f>_34_KNMI_Stations[[#This Row],[graaddagen]]*_34_KNMI_Stations[[#This Row],[Gewogen factor]]</f>
        <v>17.380000000000003</v>
      </c>
      <c r="P11897" s="89" cm="1">
        <f t="array" ref="P118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98" spans="1:16" x14ac:dyDescent="0.25">
      <c r="A11898">
        <v>375</v>
      </c>
      <c r="B11898" s="110">
        <v>45674</v>
      </c>
      <c r="C11898" s="89">
        <v>1.6</v>
      </c>
      <c r="D11898" s="89">
        <v>-1.2</v>
      </c>
      <c r="E11898" s="96">
        <v>115</v>
      </c>
      <c r="F11898" s="89">
        <v>-0.1</v>
      </c>
      <c r="G11898" s="89">
        <v>1037.5</v>
      </c>
      <c r="H11898">
        <v>0.99</v>
      </c>
      <c r="I11898" t="s">
        <v>30</v>
      </c>
      <c r="J11898">
        <v>1.1000000000000001</v>
      </c>
      <c r="K11898">
        <v>1</v>
      </c>
      <c r="L11898">
        <v>2025</v>
      </c>
      <c r="M11898" t="s">
        <v>112</v>
      </c>
      <c r="N11898" s="89" cm="1">
        <f t="array" ref="N11898">IF(ISNUMBER(_34_KNMI_Stations[[#This Row],[Etmaal temperatuur °C]]),IF(_34_KNMI_Stations[[#This Row],[Etmaal temperatuur °C]]&lt;stookgrens[],stookgrens[]-_34_KNMI_Stations[[#This Row],[Etmaal temperatuur °C]],0),"")</f>
        <v>19.2</v>
      </c>
      <c r="O11898" s="89">
        <f>_34_KNMI_Stations[[#This Row],[graaddagen]]*_34_KNMI_Stations[[#This Row],[Gewogen factor]]</f>
        <v>21.12</v>
      </c>
      <c r="P11898" s="89" cm="1">
        <f t="array" ref="P118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899" spans="1:16" x14ac:dyDescent="0.25">
      <c r="A11899">
        <v>375</v>
      </c>
      <c r="B11899" s="110">
        <v>45675</v>
      </c>
      <c r="C11899" s="89">
        <v>2.5</v>
      </c>
      <c r="D11899" s="89">
        <v>-0.9</v>
      </c>
      <c r="E11899" s="96">
        <v>127</v>
      </c>
      <c r="F11899" s="89">
        <v>-0.1</v>
      </c>
      <c r="G11899" s="89">
        <v>1031.3</v>
      </c>
      <c r="H11899">
        <v>0.99</v>
      </c>
      <c r="I11899" t="s">
        <v>30</v>
      </c>
      <c r="J11899">
        <v>1.1000000000000001</v>
      </c>
      <c r="K11899">
        <v>1</v>
      </c>
      <c r="L11899">
        <v>2025</v>
      </c>
      <c r="M11899" t="s">
        <v>112</v>
      </c>
      <c r="N11899" s="89" cm="1">
        <f t="array" ref="N11899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11899" s="89">
        <f>_34_KNMI_Stations[[#This Row],[graaddagen]]*_34_KNMI_Stations[[#This Row],[Gewogen factor]]</f>
        <v>20.79</v>
      </c>
      <c r="P11899" s="89" cm="1">
        <f t="array" ref="P118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00" spans="1:16" x14ac:dyDescent="0.25">
      <c r="A11900">
        <v>375</v>
      </c>
      <c r="B11900" s="110">
        <v>45676</v>
      </c>
      <c r="C11900" s="89">
        <v>1.5</v>
      </c>
      <c r="D11900" s="89">
        <v>-1</v>
      </c>
      <c r="E11900" s="96">
        <v>100</v>
      </c>
      <c r="F11900" s="89">
        <v>-0.1</v>
      </c>
      <c r="G11900" s="89">
        <v>1023.2</v>
      </c>
      <c r="H11900">
        <v>0.99</v>
      </c>
      <c r="I11900" t="s">
        <v>30</v>
      </c>
      <c r="J11900">
        <v>1.1000000000000001</v>
      </c>
      <c r="K11900">
        <v>1</v>
      </c>
      <c r="L11900">
        <v>2025</v>
      </c>
      <c r="M11900" t="s">
        <v>112</v>
      </c>
      <c r="N11900" s="89" cm="1">
        <f t="array" ref="N11900">IF(ISNUMBER(_34_KNMI_Stations[[#This Row],[Etmaal temperatuur °C]]),IF(_34_KNMI_Stations[[#This Row],[Etmaal temperatuur °C]]&lt;stookgrens[],stookgrens[]-_34_KNMI_Stations[[#This Row],[Etmaal temperatuur °C]],0),"")</f>
        <v>19</v>
      </c>
      <c r="O11900" s="89">
        <f>_34_KNMI_Stations[[#This Row],[graaddagen]]*_34_KNMI_Stations[[#This Row],[Gewogen factor]]</f>
        <v>20.900000000000002</v>
      </c>
      <c r="P11900" s="89" cm="1">
        <f t="array" ref="P119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01" spans="1:16" x14ac:dyDescent="0.25">
      <c r="A11901">
        <v>375</v>
      </c>
      <c r="B11901" s="110">
        <v>45677</v>
      </c>
      <c r="C11901" s="89">
        <v>2</v>
      </c>
      <c r="D11901" s="89">
        <v>-1.2</v>
      </c>
      <c r="E11901" s="96">
        <v>106</v>
      </c>
      <c r="F11901" s="89">
        <v>0</v>
      </c>
      <c r="G11901" s="89">
        <v>1019.9</v>
      </c>
      <c r="H11901">
        <v>0.98</v>
      </c>
      <c r="I11901" t="s">
        <v>30</v>
      </c>
      <c r="J11901">
        <v>1.1000000000000001</v>
      </c>
      <c r="K11901">
        <v>1</v>
      </c>
      <c r="L11901">
        <v>2025</v>
      </c>
      <c r="M11901" t="s">
        <v>113</v>
      </c>
      <c r="N11901" s="89" cm="1">
        <f t="array" ref="N11901">IF(ISNUMBER(_34_KNMI_Stations[[#This Row],[Etmaal temperatuur °C]]),IF(_34_KNMI_Stations[[#This Row],[Etmaal temperatuur °C]]&lt;stookgrens[],stookgrens[]-_34_KNMI_Stations[[#This Row],[Etmaal temperatuur °C]],0),"")</f>
        <v>19.2</v>
      </c>
      <c r="O11901" s="89">
        <f>_34_KNMI_Stations[[#This Row],[graaddagen]]*_34_KNMI_Stations[[#This Row],[Gewogen factor]]</f>
        <v>21.12</v>
      </c>
      <c r="P11901" s="89" cm="1">
        <f t="array" ref="P119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02" spans="1:16" x14ac:dyDescent="0.25">
      <c r="A11902">
        <v>375</v>
      </c>
      <c r="B11902" s="110">
        <v>45678</v>
      </c>
      <c r="C11902" s="89">
        <v>2.5</v>
      </c>
      <c r="D11902" s="89">
        <v>-1.1000000000000001</v>
      </c>
      <c r="E11902" s="96">
        <v>169</v>
      </c>
      <c r="F11902" s="89">
        <v>0</v>
      </c>
      <c r="G11902" s="89">
        <v>1016.2</v>
      </c>
      <c r="H11902">
        <v>0.98</v>
      </c>
      <c r="I11902" t="s">
        <v>30</v>
      </c>
      <c r="J11902">
        <v>1.1000000000000001</v>
      </c>
      <c r="K11902">
        <v>1</v>
      </c>
      <c r="L11902">
        <v>2025</v>
      </c>
      <c r="M11902" t="s">
        <v>113</v>
      </c>
      <c r="N11902" s="89" cm="1">
        <f t="array" ref="N11902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11902" s="89">
        <f>_34_KNMI_Stations[[#This Row],[graaddagen]]*_34_KNMI_Stations[[#This Row],[Gewogen factor]]</f>
        <v>21.01</v>
      </c>
      <c r="P11902" s="89" cm="1">
        <f t="array" ref="P119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03" spans="1:16" x14ac:dyDescent="0.25">
      <c r="A11903">
        <v>375</v>
      </c>
      <c r="B11903" s="110">
        <v>45679</v>
      </c>
      <c r="C11903" s="89">
        <v>2</v>
      </c>
      <c r="D11903" s="89">
        <v>2</v>
      </c>
      <c r="E11903" s="96">
        <v>181</v>
      </c>
      <c r="F11903" s="89">
        <v>7.2</v>
      </c>
      <c r="G11903" s="89">
        <v>1004.4</v>
      </c>
      <c r="H11903">
        <v>0.94</v>
      </c>
      <c r="I11903" t="s">
        <v>30</v>
      </c>
      <c r="J11903">
        <v>1.1000000000000001</v>
      </c>
      <c r="K11903">
        <v>1</v>
      </c>
      <c r="L11903">
        <v>2025</v>
      </c>
      <c r="M11903" t="s">
        <v>113</v>
      </c>
      <c r="N11903" s="89" cm="1">
        <f t="array" ref="N11903">IF(ISNUMBER(_34_KNMI_Stations[[#This Row],[Etmaal temperatuur °C]]),IF(_34_KNMI_Stations[[#This Row],[Etmaal temperatuur °C]]&lt;stookgrens[],stookgrens[]-_34_KNMI_Stations[[#This Row],[Etmaal temperatuur °C]],0),"")</f>
        <v>16</v>
      </c>
      <c r="O11903" s="89">
        <f>_34_KNMI_Stations[[#This Row],[graaddagen]]*_34_KNMI_Stations[[#This Row],[Gewogen factor]]</f>
        <v>17.600000000000001</v>
      </c>
      <c r="P11903" s="89" cm="1">
        <f t="array" ref="P119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04" spans="1:16" x14ac:dyDescent="0.25">
      <c r="A11904">
        <v>375</v>
      </c>
      <c r="B11904" s="110">
        <v>45680</v>
      </c>
      <c r="C11904" s="89">
        <v>5.8</v>
      </c>
      <c r="D11904" s="89">
        <v>5.2</v>
      </c>
      <c r="E11904" s="96">
        <v>251</v>
      </c>
      <c r="F11904" s="89">
        <v>2.9</v>
      </c>
      <c r="G11904" s="89">
        <v>1004.3</v>
      </c>
      <c r="H11904">
        <v>0.89</v>
      </c>
      <c r="I11904" t="s">
        <v>30</v>
      </c>
      <c r="J11904">
        <v>1.1000000000000001</v>
      </c>
      <c r="K11904">
        <v>1</v>
      </c>
      <c r="L11904">
        <v>2025</v>
      </c>
      <c r="M11904" t="s">
        <v>113</v>
      </c>
      <c r="N11904" s="89" cm="1">
        <f t="array" ref="N11904">IF(ISNUMBER(_34_KNMI_Stations[[#This Row],[Etmaal temperatuur °C]]),IF(_34_KNMI_Stations[[#This Row],[Etmaal temperatuur °C]]&lt;stookgrens[],stookgrens[]-_34_KNMI_Stations[[#This Row],[Etmaal temperatuur °C]],0),"")</f>
        <v>12.8</v>
      </c>
      <c r="O11904" s="89">
        <f>_34_KNMI_Stations[[#This Row],[graaddagen]]*_34_KNMI_Stations[[#This Row],[Gewogen factor]]</f>
        <v>14.080000000000002</v>
      </c>
      <c r="P11904" s="89" cm="1">
        <f t="array" ref="P119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05" spans="1:16" x14ac:dyDescent="0.25">
      <c r="A11905">
        <v>375</v>
      </c>
      <c r="B11905" s="110">
        <v>45681</v>
      </c>
      <c r="C11905" s="89">
        <v>6</v>
      </c>
      <c r="D11905" s="89">
        <v>7.5</v>
      </c>
      <c r="E11905" s="96">
        <v>91</v>
      </c>
      <c r="F11905" s="89">
        <v>5.0999999999999996</v>
      </c>
      <c r="G11905" s="89">
        <v>1002.6</v>
      </c>
      <c r="H11905">
        <v>0.91</v>
      </c>
      <c r="I11905" t="s">
        <v>30</v>
      </c>
      <c r="J11905">
        <v>1.1000000000000001</v>
      </c>
      <c r="K11905">
        <v>1</v>
      </c>
      <c r="L11905">
        <v>2025</v>
      </c>
      <c r="M11905" t="s">
        <v>113</v>
      </c>
      <c r="N11905" s="89" cm="1">
        <f t="array" ref="N11905">IF(ISNUMBER(_34_KNMI_Stations[[#This Row],[Etmaal temperatuur °C]]),IF(_34_KNMI_Stations[[#This Row],[Etmaal temperatuur °C]]&lt;stookgrens[],stookgrens[]-_34_KNMI_Stations[[#This Row],[Etmaal temperatuur °C]],0),"")</f>
        <v>10.5</v>
      </c>
      <c r="O11905" s="89">
        <f>_34_KNMI_Stations[[#This Row],[graaddagen]]*_34_KNMI_Stations[[#This Row],[Gewogen factor]]</f>
        <v>11.55</v>
      </c>
      <c r="P11905" s="89" cm="1">
        <f t="array" ref="P119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06" spans="1:16" x14ac:dyDescent="0.25">
      <c r="A11906">
        <v>375</v>
      </c>
      <c r="B11906" s="110">
        <v>45682</v>
      </c>
      <c r="C11906" s="89"/>
      <c r="D11906" s="89">
        <v>5.8</v>
      </c>
      <c r="E11906" s="96">
        <v>221</v>
      </c>
      <c r="F11906" s="89">
        <v>10.6</v>
      </c>
      <c r="G11906" s="89"/>
      <c r="H11906">
        <v>0.97</v>
      </c>
      <c r="I11906" t="s">
        <v>30</v>
      </c>
      <c r="J11906">
        <v>1.1000000000000001</v>
      </c>
      <c r="K11906">
        <v>1</v>
      </c>
      <c r="L11906">
        <v>2025</v>
      </c>
      <c r="M11906" t="s">
        <v>113</v>
      </c>
      <c r="N11906" s="89" cm="1">
        <f t="array" ref="N11906">IF(ISNUMBER(_34_KNMI_Stations[[#This Row],[Etmaal temperatuur °C]]),IF(_34_KNMI_Stations[[#This Row],[Etmaal temperatuur °C]]&lt;stookgrens[],stookgrens[]-_34_KNMI_Stations[[#This Row],[Etmaal temperatuur °C]],0),"")</f>
        <v>12.2</v>
      </c>
      <c r="O11906" s="89">
        <f>_34_KNMI_Stations[[#This Row],[graaddagen]]*_34_KNMI_Stations[[#This Row],[Gewogen factor]]</f>
        <v>13.42</v>
      </c>
      <c r="P11906" s="89" cm="1">
        <f t="array" ref="P119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07" spans="1:16" x14ac:dyDescent="0.25">
      <c r="A11907">
        <v>375</v>
      </c>
      <c r="B11907" s="110">
        <v>45683</v>
      </c>
      <c r="C11907" s="89"/>
      <c r="D11907" s="89">
        <v>3.9</v>
      </c>
      <c r="E11907" s="96">
        <v>248</v>
      </c>
      <c r="F11907" s="89">
        <v>2.4</v>
      </c>
      <c r="G11907" s="89"/>
      <c r="H11907">
        <v>0.87</v>
      </c>
      <c r="I11907" t="s">
        <v>30</v>
      </c>
      <c r="J11907">
        <v>1.1000000000000001</v>
      </c>
      <c r="K11907">
        <v>1</v>
      </c>
      <c r="L11907">
        <v>2025</v>
      </c>
      <c r="M11907" t="s">
        <v>113</v>
      </c>
      <c r="N11907" s="89" cm="1">
        <f t="array" ref="N11907">IF(ISNUMBER(_34_KNMI_Stations[[#This Row],[Etmaal temperatuur °C]]),IF(_34_KNMI_Stations[[#This Row],[Etmaal temperatuur °C]]&lt;stookgrens[],stookgrens[]-_34_KNMI_Stations[[#This Row],[Etmaal temperatuur °C]],0),"")</f>
        <v>14.1</v>
      </c>
      <c r="O11907" s="89">
        <f>_34_KNMI_Stations[[#This Row],[graaddagen]]*_34_KNMI_Stations[[#This Row],[Gewogen factor]]</f>
        <v>15.510000000000002</v>
      </c>
      <c r="P11907" s="89" cm="1">
        <f t="array" ref="P119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08" spans="1:16" x14ac:dyDescent="0.25">
      <c r="A11908">
        <v>375</v>
      </c>
      <c r="B11908" s="110">
        <v>45684</v>
      </c>
      <c r="C11908" s="89"/>
      <c r="D11908" s="89">
        <v>9.4</v>
      </c>
      <c r="E11908" s="96">
        <v>411</v>
      </c>
      <c r="F11908" s="89">
        <v>2.2999999999999998</v>
      </c>
      <c r="G11908" s="89"/>
      <c r="H11908">
        <v>0.76</v>
      </c>
      <c r="I11908" t="s">
        <v>30</v>
      </c>
      <c r="J11908">
        <v>1.1000000000000001</v>
      </c>
      <c r="K11908">
        <v>1</v>
      </c>
      <c r="L11908">
        <v>2025</v>
      </c>
      <c r="M11908" t="s">
        <v>114</v>
      </c>
      <c r="N11908" s="89" cm="1">
        <f t="array" ref="N11908">IF(ISNUMBER(_34_KNMI_Stations[[#This Row],[Etmaal temperatuur °C]]),IF(_34_KNMI_Stations[[#This Row],[Etmaal temperatuur °C]]&lt;stookgrens[],stookgrens[]-_34_KNMI_Stations[[#This Row],[Etmaal temperatuur °C]],0),"")</f>
        <v>8.6</v>
      </c>
      <c r="O11908" s="89">
        <f>_34_KNMI_Stations[[#This Row],[graaddagen]]*_34_KNMI_Stations[[#This Row],[Gewogen factor]]</f>
        <v>9.4600000000000009</v>
      </c>
      <c r="P11908" s="89" cm="1">
        <f t="array" ref="P119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09" spans="1:16" x14ac:dyDescent="0.25">
      <c r="A11909">
        <v>375</v>
      </c>
      <c r="B11909" s="110">
        <v>45685</v>
      </c>
      <c r="C11909" s="89">
        <v>6.3</v>
      </c>
      <c r="D11909" s="89">
        <v>8.1</v>
      </c>
      <c r="E11909" s="96">
        <v>222</v>
      </c>
      <c r="F11909" s="89">
        <v>1</v>
      </c>
      <c r="G11909" s="89">
        <v>991.4</v>
      </c>
      <c r="H11909">
        <v>0.81</v>
      </c>
      <c r="I11909" t="s">
        <v>30</v>
      </c>
      <c r="J11909">
        <v>1.1000000000000001</v>
      </c>
      <c r="K11909">
        <v>1</v>
      </c>
      <c r="L11909">
        <v>2025</v>
      </c>
      <c r="M11909" t="s">
        <v>114</v>
      </c>
      <c r="N11909" s="89" cm="1">
        <f t="array" ref="N11909">IF(ISNUMBER(_34_KNMI_Stations[[#This Row],[Etmaal temperatuur °C]]),IF(_34_KNMI_Stations[[#This Row],[Etmaal temperatuur °C]]&lt;stookgrens[],stookgrens[]-_34_KNMI_Stations[[#This Row],[Etmaal temperatuur °C]],0),"")</f>
        <v>9.9</v>
      </c>
      <c r="O11909" s="89">
        <f>_34_KNMI_Stations[[#This Row],[graaddagen]]*_34_KNMI_Stations[[#This Row],[Gewogen factor]]</f>
        <v>10.89</v>
      </c>
      <c r="P11909" s="89" cm="1">
        <f t="array" ref="P119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10" spans="1:16" x14ac:dyDescent="0.25">
      <c r="A11910">
        <v>375</v>
      </c>
      <c r="B11910" s="110">
        <v>45686</v>
      </c>
      <c r="C11910" s="89">
        <v>5.2</v>
      </c>
      <c r="D11910" s="89">
        <v>7</v>
      </c>
      <c r="E11910" s="96">
        <v>304</v>
      </c>
      <c r="F11910" s="89">
        <v>2.8</v>
      </c>
      <c r="G11910" s="89">
        <v>1003.1</v>
      </c>
      <c r="H11910">
        <v>0.89</v>
      </c>
      <c r="I11910" t="s">
        <v>30</v>
      </c>
      <c r="J11910">
        <v>1.1000000000000001</v>
      </c>
      <c r="K11910">
        <v>1</v>
      </c>
      <c r="L11910">
        <v>2025</v>
      </c>
      <c r="M11910" t="s">
        <v>114</v>
      </c>
      <c r="N11910" s="89" cm="1">
        <f t="array" ref="N11910">IF(ISNUMBER(_34_KNMI_Stations[[#This Row],[Etmaal temperatuur °C]]),IF(_34_KNMI_Stations[[#This Row],[Etmaal temperatuur °C]]&lt;stookgrens[],stookgrens[]-_34_KNMI_Stations[[#This Row],[Etmaal temperatuur °C]],0),"")</f>
        <v>11</v>
      </c>
      <c r="O11910" s="89">
        <f>_34_KNMI_Stations[[#This Row],[graaddagen]]*_34_KNMI_Stations[[#This Row],[Gewogen factor]]</f>
        <v>12.100000000000001</v>
      </c>
      <c r="P11910" s="89" cm="1">
        <f t="array" ref="P119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11" spans="1:16" x14ac:dyDescent="0.25">
      <c r="A11911">
        <v>375</v>
      </c>
      <c r="B11911" s="110">
        <v>45687</v>
      </c>
      <c r="C11911" s="89">
        <v>1.8</v>
      </c>
      <c r="D11911" s="89">
        <v>4.8</v>
      </c>
      <c r="E11911" s="96">
        <v>145</v>
      </c>
      <c r="F11911" s="89">
        <v>8.9</v>
      </c>
      <c r="G11911" s="89">
        <v>1016.5</v>
      </c>
      <c r="H11911">
        <v>0.97</v>
      </c>
      <c r="I11911" t="s">
        <v>30</v>
      </c>
      <c r="J11911">
        <v>1.1000000000000001</v>
      </c>
      <c r="K11911">
        <v>1</v>
      </c>
      <c r="L11911">
        <v>2025</v>
      </c>
      <c r="M11911" t="s">
        <v>114</v>
      </c>
      <c r="N11911" s="89" cm="1">
        <f t="array" ref="N11911">IF(ISNUMBER(_34_KNMI_Stations[[#This Row],[Etmaal temperatuur °C]]),IF(_34_KNMI_Stations[[#This Row],[Etmaal temperatuur °C]]&lt;stookgrens[],stookgrens[]-_34_KNMI_Stations[[#This Row],[Etmaal temperatuur °C]],0),"")</f>
        <v>13.2</v>
      </c>
      <c r="O11911" s="89">
        <f>_34_KNMI_Stations[[#This Row],[graaddagen]]*_34_KNMI_Stations[[#This Row],[Gewogen factor]]</f>
        <v>14.52</v>
      </c>
      <c r="P11911" s="89" cm="1">
        <f t="array" ref="P119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12" spans="1:16" x14ac:dyDescent="0.25">
      <c r="A11912">
        <v>375</v>
      </c>
      <c r="B11912" s="110">
        <v>45688</v>
      </c>
      <c r="C11912" s="89">
        <v>2</v>
      </c>
      <c r="D11912" s="89">
        <v>1.1000000000000001</v>
      </c>
      <c r="E11912" s="96">
        <v>375</v>
      </c>
      <c r="F11912" s="89">
        <v>-0.1</v>
      </c>
      <c r="G11912" s="89">
        <v>1028.4000000000001</v>
      </c>
      <c r="H11912">
        <v>0.95</v>
      </c>
      <c r="I11912" t="s">
        <v>30</v>
      </c>
      <c r="J11912">
        <v>1.1000000000000001</v>
      </c>
      <c r="K11912">
        <v>1</v>
      </c>
      <c r="L11912">
        <v>2025</v>
      </c>
      <c r="M11912" t="s">
        <v>114</v>
      </c>
      <c r="N11912" s="89" cm="1">
        <f t="array" ref="N11912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11912" s="89">
        <f>_34_KNMI_Stations[[#This Row],[graaddagen]]*_34_KNMI_Stations[[#This Row],[Gewogen factor]]</f>
        <v>18.59</v>
      </c>
      <c r="P11912" s="89" cm="1">
        <f t="array" ref="P119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13" spans="1:16" x14ac:dyDescent="0.25">
      <c r="A11913">
        <v>375</v>
      </c>
      <c r="B11913" s="110">
        <v>45689</v>
      </c>
      <c r="C11913" s="89">
        <v>1.8</v>
      </c>
      <c r="D11913" s="89">
        <v>0.3</v>
      </c>
      <c r="E11913" s="96">
        <v>779</v>
      </c>
      <c r="F11913" s="89">
        <v>0</v>
      </c>
      <c r="G11913" s="89">
        <v>1031.5</v>
      </c>
      <c r="H11913">
        <v>0.88</v>
      </c>
      <c r="I11913" t="s">
        <v>30</v>
      </c>
      <c r="J11913">
        <v>1.1000000000000001</v>
      </c>
      <c r="K11913">
        <v>2</v>
      </c>
      <c r="L11913">
        <v>2025</v>
      </c>
      <c r="M11913" t="s">
        <v>114</v>
      </c>
      <c r="N11913" s="89" cm="1">
        <f t="array" ref="N11913">IF(ISNUMBER(_34_KNMI_Stations[[#This Row],[Etmaal temperatuur °C]]),IF(_34_KNMI_Stations[[#This Row],[Etmaal temperatuur °C]]&lt;stookgrens[],stookgrens[]-_34_KNMI_Stations[[#This Row],[Etmaal temperatuur °C]],0),"")</f>
        <v>17.7</v>
      </c>
      <c r="O11913" s="89">
        <f>_34_KNMI_Stations[[#This Row],[graaddagen]]*_34_KNMI_Stations[[#This Row],[Gewogen factor]]</f>
        <v>19.470000000000002</v>
      </c>
      <c r="P11913" s="89" cm="1">
        <f t="array" ref="P119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14" spans="1:16" x14ac:dyDescent="0.25">
      <c r="A11914">
        <v>375</v>
      </c>
      <c r="B11914" s="110">
        <v>45690</v>
      </c>
      <c r="C11914" s="89">
        <v>1.3</v>
      </c>
      <c r="D11914" s="89">
        <v>-1.2</v>
      </c>
      <c r="E11914" s="96">
        <v>818</v>
      </c>
      <c r="F11914" s="89">
        <v>0</v>
      </c>
      <c r="G11914" s="89">
        <v>1025.9000000000001</v>
      </c>
      <c r="H11914">
        <v>0.91</v>
      </c>
      <c r="I11914" t="s">
        <v>30</v>
      </c>
      <c r="J11914">
        <v>1.1000000000000001</v>
      </c>
      <c r="K11914">
        <v>2</v>
      </c>
      <c r="L11914">
        <v>2025</v>
      </c>
      <c r="M11914" t="s">
        <v>114</v>
      </c>
      <c r="N11914" s="89" cm="1">
        <f t="array" ref="N11914">IF(ISNUMBER(_34_KNMI_Stations[[#This Row],[Etmaal temperatuur °C]]),IF(_34_KNMI_Stations[[#This Row],[Etmaal temperatuur °C]]&lt;stookgrens[],stookgrens[]-_34_KNMI_Stations[[#This Row],[Etmaal temperatuur °C]],0),"")</f>
        <v>19.2</v>
      </c>
      <c r="O11914" s="89">
        <f>_34_KNMI_Stations[[#This Row],[graaddagen]]*_34_KNMI_Stations[[#This Row],[Gewogen factor]]</f>
        <v>21.12</v>
      </c>
      <c r="P11914" s="89" cm="1">
        <f t="array" ref="P119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15" spans="1:16" x14ac:dyDescent="0.25">
      <c r="A11915">
        <v>375</v>
      </c>
      <c r="B11915" s="110">
        <v>45691</v>
      </c>
      <c r="C11915" s="89">
        <v>1.6</v>
      </c>
      <c r="D11915" s="89">
        <v>-0.2</v>
      </c>
      <c r="E11915" s="96">
        <v>777</v>
      </c>
      <c r="F11915" s="89">
        <v>0</v>
      </c>
      <c r="G11915" s="89">
        <v>1027.3</v>
      </c>
      <c r="H11915">
        <v>0.91</v>
      </c>
      <c r="I11915" t="s">
        <v>30</v>
      </c>
      <c r="J11915">
        <v>1.1000000000000001</v>
      </c>
      <c r="K11915">
        <v>2</v>
      </c>
      <c r="L11915">
        <v>2025</v>
      </c>
      <c r="M11915" t="s">
        <v>115</v>
      </c>
      <c r="N11915" s="89" cm="1">
        <f t="array" ref="N11915">IF(ISNUMBER(_34_KNMI_Stations[[#This Row],[Etmaal temperatuur °C]]),IF(_34_KNMI_Stations[[#This Row],[Etmaal temperatuur °C]]&lt;stookgrens[],stookgrens[]-_34_KNMI_Stations[[#This Row],[Etmaal temperatuur °C]],0),"")</f>
        <v>18.2</v>
      </c>
      <c r="O11915" s="89">
        <f>_34_KNMI_Stations[[#This Row],[graaddagen]]*_34_KNMI_Stations[[#This Row],[Gewogen factor]]</f>
        <v>20.02</v>
      </c>
      <c r="P11915" s="89" cm="1">
        <f t="array" ref="P119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16" spans="1:16" x14ac:dyDescent="0.25">
      <c r="A11916">
        <v>375</v>
      </c>
      <c r="B11916" s="110">
        <v>45692</v>
      </c>
      <c r="C11916" s="89">
        <v>3.4</v>
      </c>
      <c r="D11916" s="89">
        <v>1.5</v>
      </c>
      <c r="E11916" s="96">
        <v>250</v>
      </c>
      <c r="F11916" s="89">
        <v>0</v>
      </c>
      <c r="G11916" s="89">
        <v>1027.9000000000001</v>
      </c>
      <c r="H11916">
        <v>0.94</v>
      </c>
      <c r="I11916" t="s">
        <v>30</v>
      </c>
      <c r="J11916">
        <v>1.1000000000000001</v>
      </c>
      <c r="K11916">
        <v>2</v>
      </c>
      <c r="L11916">
        <v>2025</v>
      </c>
      <c r="M11916" t="s">
        <v>115</v>
      </c>
      <c r="N11916" s="89" cm="1">
        <f t="array" ref="N11916">IF(ISNUMBER(_34_KNMI_Stations[[#This Row],[Etmaal temperatuur °C]]),IF(_34_KNMI_Stations[[#This Row],[Etmaal temperatuur °C]]&lt;stookgrens[],stookgrens[]-_34_KNMI_Stations[[#This Row],[Etmaal temperatuur °C]],0),"")</f>
        <v>16.5</v>
      </c>
      <c r="O11916" s="89">
        <f>_34_KNMI_Stations[[#This Row],[graaddagen]]*_34_KNMI_Stations[[#This Row],[Gewogen factor]]</f>
        <v>18.150000000000002</v>
      </c>
      <c r="P11916" s="89" cm="1">
        <f t="array" ref="P119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17" spans="1:16" x14ac:dyDescent="0.25">
      <c r="A11917">
        <v>375</v>
      </c>
      <c r="B11917" s="110">
        <v>45693</v>
      </c>
      <c r="C11917" s="89">
        <v>3.4</v>
      </c>
      <c r="D11917" s="89">
        <v>4.0999999999999996</v>
      </c>
      <c r="E11917" s="96">
        <v>221</v>
      </c>
      <c r="F11917" s="89">
        <v>0.1</v>
      </c>
      <c r="G11917" s="89">
        <v>1037.8</v>
      </c>
      <c r="H11917">
        <v>0.98</v>
      </c>
      <c r="I11917" t="s">
        <v>30</v>
      </c>
      <c r="J11917">
        <v>1.1000000000000001</v>
      </c>
      <c r="K11917">
        <v>2</v>
      </c>
      <c r="L11917">
        <v>2025</v>
      </c>
      <c r="M11917" t="s">
        <v>115</v>
      </c>
      <c r="N11917" s="89" cm="1">
        <f t="array" ref="N11917">IF(ISNUMBER(_34_KNMI_Stations[[#This Row],[Etmaal temperatuur °C]]),IF(_34_KNMI_Stations[[#This Row],[Etmaal temperatuur °C]]&lt;stookgrens[],stookgrens[]-_34_KNMI_Stations[[#This Row],[Etmaal temperatuur °C]],0),"")</f>
        <v>13.9</v>
      </c>
      <c r="O11917" s="89">
        <f>_34_KNMI_Stations[[#This Row],[graaddagen]]*_34_KNMI_Stations[[#This Row],[Gewogen factor]]</f>
        <v>15.290000000000001</v>
      </c>
      <c r="P11917" s="89" cm="1">
        <f t="array" ref="P119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18" spans="1:16" x14ac:dyDescent="0.25">
      <c r="A11918">
        <v>375</v>
      </c>
      <c r="B11918" s="110">
        <v>45694</v>
      </c>
      <c r="C11918" s="89">
        <v>3</v>
      </c>
      <c r="D11918" s="89">
        <v>4.4000000000000004</v>
      </c>
      <c r="E11918" s="96">
        <v>291</v>
      </c>
      <c r="F11918" s="89">
        <v>0</v>
      </c>
      <c r="G11918" s="89">
        <v>1040.9000000000001</v>
      </c>
      <c r="H11918">
        <v>0.92</v>
      </c>
      <c r="I11918" t="s">
        <v>30</v>
      </c>
      <c r="J11918">
        <v>1.1000000000000001</v>
      </c>
      <c r="K11918">
        <v>2</v>
      </c>
      <c r="L11918">
        <v>2025</v>
      </c>
      <c r="M11918" t="s">
        <v>115</v>
      </c>
      <c r="N11918" s="89" cm="1">
        <f t="array" ref="N11918">IF(ISNUMBER(_34_KNMI_Stations[[#This Row],[Etmaal temperatuur °C]]),IF(_34_KNMI_Stations[[#This Row],[Etmaal temperatuur °C]]&lt;stookgrens[],stookgrens[]-_34_KNMI_Stations[[#This Row],[Etmaal temperatuur °C]],0),"")</f>
        <v>13.6</v>
      </c>
      <c r="O11918" s="89">
        <f>_34_KNMI_Stations[[#This Row],[graaddagen]]*_34_KNMI_Stations[[#This Row],[Gewogen factor]]</f>
        <v>14.96</v>
      </c>
      <c r="P11918" s="89" cm="1">
        <f t="array" ref="P119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19" spans="1:16" x14ac:dyDescent="0.25">
      <c r="A11919">
        <v>375</v>
      </c>
      <c r="B11919" s="110">
        <v>45695</v>
      </c>
      <c r="C11919" s="89">
        <v>8</v>
      </c>
      <c r="D11919" s="89">
        <v>3.3</v>
      </c>
      <c r="E11919" s="96">
        <v>264</v>
      </c>
      <c r="F11919" s="89">
        <v>0</v>
      </c>
      <c r="G11919" s="89">
        <v>1027.5</v>
      </c>
      <c r="H11919">
        <v>0.78</v>
      </c>
      <c r="I11919" t="s">
        <v>30</v>
      </c>
      <c r="J11919">
        <v>1.1000000000000001</v>
      </c>
      <c r="K11919">
        <v>2</v>
      </c>
      <c r="L11919">
        <v>2025</v>
      </c>
      <c r="M11919" t="s">
        <v>115</v>
      </c>
      <c r="N11919" s="89" cm="1">
        <f t="array" ref="N11919">IF(ISNUMBER(_34_KNMI_Stations[[#This Row],[Etmaal temperatuur °C]]),IF(_34_KNMI_Stations[[#This Row],[Etmaal temperatuur °C]]&lt;stookgrens[],stookgrens[]-_34_KNMI_Stations[[#This Row],[Etmaal temperatuur °C]],0),"")</f>
        <v>14.7</v>
      </c>
      <c r="O11919" s="89">
        <f>_34_KNMI_Stations[[#This Row],[graaddagen]]*_34_KNMI_Stations[[#This Row],[Gewogen factor]]</f>
        <v>16.170000000000002</v>
      </c>
      <c r="P11919" s="89" cm="1">
        <f t="array" ref="P119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20" spans="1:16" x14ac:dyDescent="0.25">
      <c r="A11920">
        <v>375</v>
      </c>
      <c r="B11920" s="110">
        <v>45696</v>
      </c>
      <c r="C11920" s="89">
        <v>3.9</v>
      </c>
      <c r="D11920" s="89">
        <v>3.8</v>
      </c>
      <c r="E11920" s="96">
        <v>294</v>
      </c>
      <c r="F11920" s="89">
        <v>0.1</v>
      </c>
      <c r="G11920" s="89">
        <v>1022</v>
      </c>
      <c r="H11920">
        <v>0.79</v>
      </c>
      <c r="I11920" t="s">
        <v>30</v>
      </c>
      <c r="J11920">
        <v>1.1000000000000001</v>
      </c>
      <c r="K11920">
        <v>2</v>
      </c>
      <c r="L11920">
        <v>2025</v>
      </c>
      <c r="M11920" t="s">
        <v>115</v>
      </c>
      <c r="N11920" s="89" cm="1">
        <f t="array" ref="N11920">IF(ISNUMBER(_34_KNMI_Stations[[#This Row],[Etmaal temperatuur °C]]),IF(_34_KNMI_Stations[[#This Row],[Etmaal temperatuur °C]]&lt;stookgrens[],stookgrens[]-_34_KNMI_Stations[[#This Row],[Etmaal temperatuur °C]],0),"")</f>
        <v>14.2</v>
      </c>
      <c r="O11920" s="89">
        <f>_34_KNMI_Stations[[#This Row],[graaddagen]]*_34_KNMI_Stations[[#This Row],[Gewogen factor]]</f>
        <v>15.620000000000001</v>
      </c>
      <c r="P11920" s="89" cm="1">
        <f t="array" ref="P119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21" spans="1:16" x14ac:dyDescent="0.25">
      <c r="A11921">
        <v>375</v>
      </c>
      <c r="B11921" s="110">
        <v>45697</v>
      </c>
      <c r="C11921" s="89">
        <v>2.4</v>
      </c>
      <c r="D11921" s="89">
        <v>2.4</v>
      </c>
      <c r="E11921" s="96">
        <v>371</v>
      </c>
      <c r="F11921" s="89">
        <v>0</v>
      </c>
      <c r="G11921" s="89">
        <v>1028.0999999999999</v>
      </c>
      <c r="H11921">
        <v>0.86</v>
      </c>
      <c r="I11921" t="s">
        <v>30</v>
      </c>
      <c r="J11921">
        <v>1.1000000000000001</v>
      </c>
      <c r="K11921">
        <v>2</v>
      </c>
      <c r="L11921">
        <v>2025</v>
      </c>
      <c r="M11921" t="s">
        <v>115</v>
      </c>
      <c r="N11921" s="89" cm="1">
        <f t="array" ref="N11921">IF(ISNUMBER(_34_KNMI_Stations[[#This Row],[Etmaal temperatuur °C]]),IF(_34_KNMI_Stations[[#This Row],[Etmaal temperatuur °C]]&lt;stookgrens[],stookgrens[]-_34_KNMI_Stations[[#This Row],[Etmaal temperatuur °C]],0),"")</f>
        <v>15.6</v>
      </c>
      <c r="O11921" s="89">
        <f>_34_KNMI_Stations[[#This Row],[graaddagen]]*_34_KNMI_Stations[[#This Row],[Gewogen factor]]</f>
        <v>17.16</v>
      </c>
      <c r="P11921" s="89" cm="1">
        <f t="array" ref="P119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22" spans="1:16" x14ac:dyDescent="0.25">
      <c r="A11922">
        <v>375</v>
      </c>
      <c r="B11922" s="110">
        <v>45698</v>
      </c>
      <c r="C11922" s="89">
        <v>6.5</v>
      </c>
      <c r="D11922" s="89">
        <v>1.9</v>
      </c>
      <c r="E11922" s="96">
        <v>290</v>
      </c>
      <c r="F11922" s="89">
        <v>6.5</v>
      </c>
      <c r="G11922" s="89">
        <v>1023.6</v>
      </c>
      <c r="H11922">
        <v>0.88</v>
      </c>
      <c r="I11922" t="s">
        <v>30</v>
      </c>
      <c r="J11922">
        <v>1.1000000000000001</v>
      </c>
      <c r="K11922">
        <v>2</v>
      </c>
      <c r="L11922">
        <v>2025</v>
      </c>
      <c r="M11922" t="s">
        <v>116</v>
      </c>
      <c r="N11922" s="89" cm="1">
        <f t="array" ref="N11922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11922" s="89">
        <f>_34_KNMI_Stations[[#This Row],[graaddagen]]*_34_KNMI_Stations[[#This Row],[Gewogen factor]]</f>
        <v>17.710000000000004</v>
      </c>
      <c r="P11922" s="89" cm="1">
        <f t="array" ref="P119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23" spans="1:16" x14ac:dyDescent="0.25">
      <c r="A11923">
        <v>375</v>
      </c>
      <c r="B11923" s="110">
        <v>45699</v>
      </c>
      <c r="C11923" s="89">
        <v>3.8</v>
      </c>
      <c r="D11923" s="89">
        <v>3.6</v>
      </c>
      <c r="E11923" s="96">
        <v>124</v>
      </c>
      <c r="F11923" s="89">
        <v>5.5</v>
      </c>
      <c r="G11923" s="89">
        <v>1018</v>
      </c>
      <c r="H11923">
        <v>0.94</v>
      </c>
      <c r="I11923" t="s">
        <v>30</v>
      </c>
      <c r="J11923">
        <v>1.1000000000000001</v>
      </c>
      <c r="K11923">
        <v>2</v>
      </c>
      <c r="L11923">
        <v>2025</v>
      </c>
      <c r="M11923" t="s">
        <v>116</v>
      </c>
      <c r="N11923" s="89" cm="1">
        <f t="array" ref="N11923">IF(ISNUMBER(_34_KNMI_Stations[[#This Row],[Etmaal temperatuur °C]]),IF(_34_KNMI_Stations[[#This Row],[Etmaal temperatuur °C]]&lt;stookgrens[],stookgrens[]-_34_KNMI_Stations[[#This Row],[Etmaal temperatuur °C]],0),"")</f>
        <v>14.4</v>
      </c>
      <c r="O11923" s="89">
        <f>_34_KNMI_Stations[[#This Row],[graaddagen]]*_34_KNMI_Stations[[#This Row],[Gewogen factor]]</f>
        <v>15.840000000000002</v>
      </c>
      <c r="P11923" s="89" cm="1">
        <f t="array" ref="P119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24" spans="1:16" x14ac:dyDescent="0.25">
      <c r="A11924">
        <v>375</v>
      </c>
      <c r="B11924" s="110">
        <v>45700</v>
      </c>
      <c r="C11924" s="89">
        <v>1.1000000000000001</v>
      </c>
      <c r="D11924" s="89">
        <v>3</v>
      </c>
      <c r="E11924" s="96">
        <v>182</v>
      </c>
      <c r="F11924" s="89">
        <v>0.4</v>
      </c>
      <c r="G11924" s="89">
        <v>1018.1</v>
      </c>
      <c r="H11924">
        <v>0.97</v>
      </c>
      <c r="I11924" t="s">
        <v>30</v>
      </c>
      <c r="J11924">
        <v>1.1000000000000001</v>
      </c>
      <c r="K11924">
        <v>2</v>
      </c>
      <c r="L11924">
        <v>2025</v>
      </c>
      <c r="M11924" t="s">
        <v>116</v>
      </c>
      <c r="N11924" s="89" cm="1">
        <f t="array" ref="N11924">IF(ISNUMBER(_34_KNMI_Stations[[#This Row],[Etmaal temperatuur °C]]),IF(_34_KNMI_Stations[[#This Row],[Etmaal temperatuur °C]]&lt;stookgrens[],stookgrens[]-_34_KNMI_Stations[[#This Row],[Etmaal temperatuur °C]],0),"")</f>
        <v>15</v>
      </c>
      <c r="O11924" s="89">
        <f>_34_KNMI_Stations[[#This Row],[graaddagen]]*_34_KNMI_Stations[[#This Row],[Gewogen factor]]</f>
        <v>16.5</v>
      </c>
      <c r="P11924" s="89" cm="1">
        <f t="array" ref="P119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25" spans="1:16" x14ac:dyDescent="0.25">
      <c r="A11925">
        <v>375</v>
      </c>
      <c r="B11925" s="110">
        <v>45701</v>
      </c>
      <c r="C11925" s="89">
        <v>2</v>
      </c>
      <c r="D11925" s="89">
        <v>-0.4</v>
      </c>
      <c r="E11925" s="96">
        <v>148</v>
      </c>
      <c r="F11925" s="89">
        <v>0.4</v>
      </c>
      <c r="G11925" s="89">
        <v>1021.8</v>
      </c>
      <c r="H11925">
        <v>0.94</v>
      </c>
      <c r="I11925" t="s">
        <v>30</v>
      </c>
      <c r="J11925">
        <v>1.1000000000000001</v>
      </c>
      <c r="K11925">
        <v>2</v>
      </c>
      <c r="L11925">
        <v>2025</v>
      </c>
      <c r="M11925" t="s">
        <v>116</v>
      </c>
      <c r="N11925" s="89" cm="1">
        <f t="array" ref="N11925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11925" s="89">
        <f>_34_KNMI_Stations[[#This Row],[graaddagen]]*_34_KNMI_Stations[[#This Row],[Gewogen factor]]</f>
        <v>20.239999999999998</v>
      </c>
      <c r="P11925" s="89" cm="1">
        <f t="array" ref="P119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26" spans="1:16" x14ac:dyDescent="0.25">
      <c r="A11926">
        <v>375</v>
      </c>
      <c r="B11926" s="110">
        <v>45702</v>
      </c>
      <c r="C11926" s="89">
        <v>1.4</v>
      </c>
      <c r="D11926" s="89">
        <v>0.3</v>
      </c>
      <c r="E11926" s="96">
        <v>592</v>
      </c>
      <c r="F11926" s="89">
        <v>0</v>
      </c>
      <c r="G11926" s="89">
        <v>1027.8</v>
      </c>
      <c r="H11926">
        <v>0.89</v>
      </c>
      <c r="I11926" t="s">
        <v>30</v>
      </c>
      <c r="J11926">
        <v>1.1000000000000001</v>
      </c>
      <c r="K11926">
        <v>2</v>
      </c>
      <c r="L11926">
        <v>2025</v>
      </c>
      <c r="M11926" t="s">
        <v>116</v>
      </c>
      <c r="N11926" s="89" cm="1">
        <f t="array" ref="N11926">IF(ISNUMBER(_34_KNMI_Stations[[#This Row],[Etmaal temperatuur °C]]),IF(_34_KNMI_Stations[[#This Row],[Etmaal temperatuur °C]]&lt;stookgrens[],stookgrens[]-_34_KNMI_Stations[[#This Row],[Etmaal temperatuur °C]],0),"")</f>
        <v>17.7</v>
      </c>
      <c r="O11926" s="89">
        <f>_34_KNMI_Stations[[#This Row],[graaddagen]]*_34_KNMI_Stations[[#This Row],[Gewogen factor]]</f>
        <v>19.470000000000002</v>
      </c>
      <c r="P11926" s="89" cm="1">
        <f t="array" ref="P119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27" spans="1:16" x14ac:dyDescent="0.25">
      <c r="A11927">
        <v>375</v>
      </c>
      <c r="B11927" s="110">
        <v>45703</v>
      </c>
      <c r="C11927" s="89">
        <v>1.9</v>
      </c>
      <c r="D11927" s="89">
        <v>1</v>
      </c>
      <c r="E11927" s="96">
        <v>245</v>
      </c>
      <c r="F11927" s="89">
        <v>0</v>
      </c>
      <c r="G11927" s="89">
        <v>1024</v>
      </c>
      <c r="H11927">
        <v>0.86</v>
      </c>
      <c r="I11927" t="s">
        <v>30</v>
      </c>
      <c r="J11927">
        <v>1.1000000000000001</v>
      </c>
      <c r="K11927">
        <v>2</v>
      </c>
      <c r="L11927">
        <v>2025</v>
      </c>
      <c r="M11927" t="s">
        <v>116</v>
      </c>
      <c r="N11927" s="89" cm="1">
        <f t="array" ref="N11927">IF(ISNUMBER(_34_KNMI_Stations[[#This Row],[Etmaal temperatuur °C]]),IF(_34_KNMI_Stations[[#This Row],[Etmaal temperatuur °C]]&lt;stookgrens[],stookgrens[]-_34_KNMI_Stations[[#This Row],[Etmaal temperatuur °C]],0),"")</f>
        <v>17</v>
      </c>
      <c r="O11927" s="89">
        <f>_34_KNMI_Stations[[#This Row],[graaddagen]]*_34_KNMI_Stations[[#This Row],[Gewogen factor]]</f>
        <v>18.700000000000003</v>
      </c>
      <c r="P11927" s="89" cm="1">
        <f t="array" ref="P119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28" spans="1:16" x14ac:dyDescent="0.25">
      <c r="A11928">
        <v>375</v>
      </c>
      <c r="B11928" s="110">
        <v>45704</v>
      </c>
      <c r="C11928" s="89">
        <v>5.3</v>
      </c>
      <c r="D11928" s="89">
        <v>0</v>
      </c>
      <c r="E11928" s="96">
        <v>965</v>
      </c>
      <c r="F11928" s="89">
        <v>0</v>
      </c>
      <c r="G11928" s="89">
        <v>1022.7</v>
      </c>
      <c r="H11928">
        <v>0.76</v>
      </c>
      <c r="I11928" t="s">
        <v>30</v>
      </c>
      <c r="J11928">
        <v>1.1000000000000001</v>
      </c>
      <c r="K11928">
        <v>2</v>
      </c>
      <c r="L11928">
        <v>2025</v>
      </c>
      <c r="M11928" t="s">
        <v>116</v>
      </c>
      <c r="N11928" s="89" cm="1">
        <f t="array" ref="N11928">IF(ISNUMBER(_34_KNMI_Stations[[#This Row],[Etmaal temperatuur °C]]),IF(_34_KNMI_Stations[[#This Row],[Etmaal temperatuur °C]]&lt;stookgrens[],stookgrens[]-_34_KNMI_Stations[[#This Row],[Etmaal temperatuur °C]],0),"")</f>
        <v>18</v>
      </c>
      <c r="O11928" s="89">
        <f>_34_KNMI_Stations[[#This Row],[graaddagen]]*_34_KNMI_Stations[[#This Row],[Gewogen factor]]</f>
        <v>19.8</v>
      </c>
      <c r="P11928" s="89" cm="1">
        <f t="array" ref="P119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29" spans="1:16" x14ac:dyDescent="0.25">
      <c r="A11929">
        <v>375</v>
      </c>
      <c r="B11929" s="110">
        <v>45705</v>
      </c>
      <c r="C11929" s="89">
        <v>2.8</v>
      </c>
      <c r="D11929" s="89">
        <v>-2.1</v>
      </c>
      <c r="E11929" s="96">
        <v>1100</v>
      </c>
      <c r="F11929" s="89">
        <v>0</v>
      </c>
      <c r="G11929" s="89">
        <v>1024.8</v>
      </c>
      <c r="H11929">
        <v>0.76</v>
      </c>
      <c r="I11929" t="s">
        <v>30</v>
      </c>
      <c r="J11929">
        <v>1.1000000000000001</v>
      </c>
      <c r="K11929">
        <v>2</v>
      </c>
      <c r="L11929">
        <v>2025</v>
      </c>
      <c r="M11929" t="s">
        <v>117</v>
      </c>
      <c r="N11929" s="89" cm="1">
        <f t="array" ref="N11929">IF(ISNUMBER(_34_KNMI_Stations[[#This Row],[Etmaal temperatuur °C]]),IF(_34_KNMI_Stations[[#This Row],[Etmaal temperatuur °C]]&lt;stookgrens[],stookgrens[]-_34_KNMI_Stations[[#This Row],[Etmaal temperatuur °C]],0),"")</f>
        <v>20.100000000000001</v>
      </c>
      <c r="O11929" s="89">
        <f>_34_KNMI_Stations[[#This Row],[graaddagen]]*_34_KNMI_Stations[[#This Row],[Gewogen factor]]</f>
        <v>22.110000000000003</v>
      </c>
      <c r="P11929" s="89" cm="1">
        <f t="array" ref="P119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30" spans="1:16" x14ac:dyDescent="0.25">
      <c r="A11930">
        <v>375</v>
      </c>
      <c r="B11930" s="110">
        <v>45706</v>
      </c>
      <c r="C11930" s="89">
        <v>4.5999999999999996</v>
      </c>
      <c r="D11930" s="89">
        <v>-1.6</v>
      </c>
      <c r="E11930" s="96">
        <v>1019</v>
      </c>
      <c r="F11930" s="89">
        <v>0</v>
      </c>
      <c r="G11930" s="89">
        <v>1025.5999999999999</v>
      </c>
      <c r="H11930">
        <v>0.69</v>
      </c>
      <c r="I11930" t="s">
        <v>30</v>
      </c>
      <c r="J11930">
        <v>1.1000000000000001</v>
      </c>
      <c r="K11930">
        <v>2</v>
      </c>
      <c r="L11930">
        <v>2025</v>
      </c>
      <c r="M11930" t="s">
        <v>117</v>
      </c>
      <c r="N11930" s="89" cm="1">
        <f t="array" ref="N11930">IF(ISNUMBER(_34_KNMI_Stations[[#This Row],[Etmaal temperatuur °C]]),IF(_34_KNMI_Stations[[#This Row],[Etmaal temperatuur °C]]&lt;stookgrens[],stookgrens[]-_34_KNMI_Stations[[#This Row],[Etmaal temperatuur °C]],0),"")</f>
        <v>19.600000000000001</v>
      </c>
      <c r="O11930" s="89">
        <f>_34_KNMI_Stations[[#This Row],[graaddagen]]*_34_KNMI_Stations[[#This Row],[Gewogen factor]]</f>
        <v>21.560000000000002</v>
      </c>
      <c r="P11930" s="89" cm="1">
        <f t="array" ref="P119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31" spans="1:16" x14ac:dyDescent="0.25">
      <c r="A11931">
        <v>375</v>
      </c>
      <c r="B11931" s="110">
        <v>45707</v>
      </c>
      <c r="C11931" s="89">
        <v>4.7</v>
      </c>
      <c r="D11931" s="89">
        <v>1.2</v>
      </c>
      <c r="E11931" s="96">
        <v>804</v>
      </c>
      <c r="F11931" s="89">
        <v>0</v>
      </c>
      <c r="G11931" s="89">
        <v>1022.2</v>
      </c>
      <c r="H11931">
        <v>0.57999999999999996</v>
      </c>
      <c r="I11931" t="s">
        <v>30</v>
      </c>
      <c r="J11931">
        <v>1.1000000000000001</v>
      </c>
      <c r="K11931">
        <v>2</v>
      </c>
      <c r="L11931">
        <v>2025</v>
      </c>
      <c r="M11931" t="s">
        <v>117</v>
      </c>
      <c r="N11931" s="89" cm="1">
        <f t="array" ref="N11931">IF(ISNUMBER(_34_KNMI_Stations[[#This Row],[Etmaal temperatuur °C]]),IF(_34_KNMI_Stations[[#This Row],[Etmaal temperatuur °C]]&lt;stookgrens[],stookgrens[]-_34_KNMI_Stations[[#This Row],[Etmaal temperatuur °C]],0),"")</f>
        <v>16.8</v>
      </c>
      <c r="O11931" s="89">
        <f>_34_KNMI_Stations[[#This Row],[graaddagen]]*_34_KNMI_Stations[[#This Row],[Gewogen factor]]</f>
        <v>18.480000000000004</v>
      </c>
      <c r="P11931" s="89" cm="1">
        <f t="array" ref="P119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32" spans="1:16" x14ac:dyDescent="0.25">
      <c r="A11932">
        <v>375</v>
      </c>
      <c r="B11932" s="110">
        <v>45708</v>
      </c>
      <c r="C11932" s="89">
        <v>3.8</v>
      </c>
      <c r="D11932" s="89">
        <v>8</v>
      </c>
      <c r="E11932" s="96">
        <v>484</v>
      </c>
      <c r="F11932" s="89">
        <v>-0.1</v>
      </c>
      <c r="G11932" s="89">
        <v>1020.7</v>
      </c>
      <c r="H11932">
        <v>0.82</v>
      </c>
      <c r="I11932" t="s">
        <v>30</v>
      </c>
      <c r="J11932">
        <v>1.1000000000000001</v>
      </c>
      <c r="K11932">
        <v>2</v>
      </c>
      <c r="L11932">
        <v>2025</v>
      </c>
      <c r="M11932" t="s">
        <v>117</v>
      </c>
      <c r="N11932" s="89" cm="1">
        <f t="array" ref="N11932">IF(ISNUMBER(_34_KNMI_Stations[[#This Row],[Etmaal temperatuur °C]]),IF(_34_KNMI_Stations[[#This Row],[Etmaal temperatuur °C]]&lt;stookgrens[],stookgrens[]-_34_KNMI_Stations[[#This Row],[Etmaal temperatuur °C]],0),"")</f>
        <v>10</v>
      </c>
      <c r="O11932" s="89">
        <f>_34_KNMI_Stations[[#This Row],[graaddagen]]*_34_KNMI_Stations[[#This Row],[Gewogen factor]]</f>
        <v>11</v>
      </c>
      <c r="P11932" s="89" cm="1">
        <f t="array" ref="P119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33" spans="1:16" x14ac:dyDescent="0.25">
      <c r="A11933">
        <v>375</v>
      </c>
      <c r="B11933" s="110">
        <v>45709</v>
      </c>
      <c r="C11933" s="89">
        <v>4.5</v>
      </c>
      <c r="D11933" s="89">
        <v>13.3</v>
      </c>
      <c r="E11933" s="96">
        <v>763</v>
      </c>
      <c r="F11933" s="89">
        <v>0</v>
      </c>
      <c r="G11933" s="89">
        <v>1017.3</v>
      </c>
      <c r="H11933">
        <v>0.76</v>
      </c>
      <c r="I11933" t="s">
        <v>30</v>
      </c>
      <c r="J11933">
        <v>1.1000000000000001</v>
      </c>
      <c r="K11933">
        <v>2</v>
      </c>
      <c r="L11933">
        <v>2025</v>
      </c>
      <c r="M11933" t="s">
        <v>117</v>
      </c>
      <c r="N11933" s="89" cm="1">
        <f t="array" ref="N11933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11933" s="89">
        <f>_34_KNMI_Stations[[#This Row],[graaddagen]]*_34_KNMI_Stations[[#This Row],[Gewogen factor]]</f>
        <v>5.17</v>
      </c>
      <c r="P11933" s="89" cm="1">
        <f t="array" ref="P119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34" spans="1:16" x14ac:dyDescent="0.25">
      <c r="A11934">
        <v>375</v>
      </c>
      <c r="B11934" s="110">
        <v>45710</v>
      </c>
      <c r="C11934" s="89">
        <v>3.9</v>
      </c>
      <c r="D11934" s="89">
        <v>10.4</v>
      </c>
      <c r="E11934" s="96">
        <v>219</v>
      </c>
      <c r="F11934" s="89">
        <v>4.7</v>
      </c>
      <c r="G11934" s="89">
        <v>1015.9</v>
      </c>
      <c r="H11934">
        <v>0.9</v>
      </c>
      <c r="I11934" t="s">
        <v>30</v>
      </c>
      <c r="J11934">
        <v>1.1000000000000001</v>
      </c>
      <c r="K11934">
        <v>2</v>
      </c>
      <c r="L11934">
        <v>2025</v>
      </c>
      <c r="M11934" t="s">
        <v>117</v>
      </c>
      <c r="N11934" s="89" cm="1">
        <f t="array" ref="N11934">IF(ISNUMBER(_34_KNMI_Stations[[#This Row],[Etmaal temperatuur °C]]),IF(_34_KNMI_Stations[[#This Row],[Etmaal temperatuur °C]]&lt;stookgrens[],stookgrens[]-_34_KNMI_Stations[[#This Row],[Etmaal temperatuur °C]],0),"")</f>
        <v>7.6</v>
      </c>
      <c r="O11934" s="89">
        <f>_34_KNMI_Stations[[#This Row],[graaddagen]]*_34_KNMI_Stations[[#This Row],[Gewogen factor]]</f>
        <v>8.36</v>
      </c>
      <c r="P11934" s="89" cm="1">
        <f t="array" ref="P119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35" spans="1:16" x14ac:dyDescent="0.25">
      <c r="A11935">
        <v>375</v>
      </c>
      <c r="B11935" s="110">
        <v>45711</v>
      </c>
      <c r="C11935" s="89">
        <v>4.7</v>
      </c>
      <c r="D11935" s="89">
        <v>10.9</v>
      </c>
      <c r="E11935" s="96">
        <v>954</v>
      </c>
      <c r="F11935" s="89">
        <v>0</v>
      </c>
      <c r="G11935" s="89">
        <v>1025.7</v>
      </c>
      <c r="H11935">
        <v>0.81</v>
      </c>
      <c r="I11935" t="s">
        <v>30</v>
      </c>
      <c r="J11935">
        <v>1.1000000000000001</v>
      </c>
      <c r="K11935">
        <v>2</v>
      </c>
      <c r="L11935">
        <v>2025</v>
      </c>
      <c r="M11935" t="s">
        <v>117</v>
      </c>
      <c r="N11935" s="89" cm="1">
        <f t="array" ref="N11935">IF(ISNUMBER(_34_KNMI_Stations[[#This Row],[Etmaal temperatuur °C]]),IF(_34_KNMI_Stations[[#This Row],[Etmaal temperatuur °C]]&lt;stookgrens[],stookgrens[]-_34_KNMI_Stations[[#This Row],[Etmaal temperatuur °C]],0),"")</f>
        <v>7.1</v>
      </c>
      <c r="O11935" s="89">
        <f>_34_KNMI_Stations[[#This Row],[graaddagen]]*_34_KNMI_Stations[[#This Row],[Gewogen factor]]</f>
        <v>7.8100000000000005</v>
      </c>
      <c r="P11935" s="89" cm="1">
        <f t="array" ref="P119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36" spans="1:16" x14ac:dyDescent="0.25">
      <c r="A11936">
        <v>375</v>
      </c>
      <c r="B11936" s="110">
        <v>45712</v>
      </c>
      <c r="C11936" s="89">
        <v>6.2</v>
      </c>
      <c r="D11936" s="89">
        <v>10.9</v>
      </c>
      <c r="E11936" s="96">
        <v>259</v>
      </c>
      <c r="F11936" s="89">
        <v>1.2</v>
      </c>
      <c r="G11936" s="89">
        <v>1016.4</v>
      </c>
      <c r="H11936">
        <v>0.81</v>
      </c>
      <c r="I11936" t="s">
        <v>30</v>
      </c>
      <c r="J11936">
        <v>1.1000000000000001</v>
      </c>
      <c r="K11936">
        <v>2</v>
      </c>
      <c r="L11936">
        <v>2025</v>
      </c>
      <c r="M11936" t="s">
        <v>118</v>
      </c>
      <c r="N11936" s="89" cm="1">
        <f t="array" ref="N11936">IF(ISNUMBER(_34_KNMI_Stations[[#This Row],[Etmaal temperatuur °C]]),IF(_34_KNMI_Stations[[#This Row],[Etmaal temperatuur °C]]&lt;stookgrens[],stookgrens[]-_34_KNMI_Stations[[#This Row],[Etmaal temperatuur °C]],0),"")</f>
        <v>7.1</v>
      </c>
      <c r="O11936" s="89">
        <f>_34_KNMI_Stations[[#This Row],[graaddagen]]*_34_KNMI_Stations[[#This Row],[Gewogen factor]]</f>
        <v>7.8100000000000005</v>
      </c>
      <c r="P11936" s="89" cm="1">
        <f t="array" ref="P119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37" spans="1:16" x14ac:dyDescent="0.25">
      <c r="A11937">
        <v>375</v>
      </c>
      <c r="B11937" s="110">
        <v>45713</v>
      </c>
      <c r="C11937" s="89">
        <v>2.2999999999999998</v>
      </c>
      <c r="D11937" s="89">
        <v>8.9</v>
      </c>
      <c r="E11937" s="96">
        <v>681</v>
      </c>
      <c r="F11937" s="89">
        <v>9.1</v>
      </c>
      <c r="G11937" s="89">
        <v>1013.5</v>
      </c>
      <c r="H11937">
        <v>0.91</v>
      </c>
      <c r="I11937" t="s">
        <v>30</v>
      </c>
      <c r="J11937">
        <v>1.1000000000000001</v>
      </c>
      <c r="K11937">
        <v>2</v>
      </c>
      <c r="L11937">
        <v>2025</v>
      </c>
      <c r="M11937" t="s">
        <v>118</v>
      </c>
      <c r="N11937" s="89" cm="1">
        <f t="array" ref="N11937">IF(ISNUMBER(_34_KNMI_Stations[[#This Row],[Etmaal temperatuur °C]]),IF(_34_KNMI_Stations[[#This Row],[Etmaal temperatuur °C]]&lt;stookgrens[],stookgrens[]-_34_KNMI_Stations[[#This Row],[Etmaal temperatuur °C]],0),"")</f>
        <v>9.1</v>
      </c>
      <c r="O11937" s="89">
        <f>_34_KNMI_Stations[[#This Row],[graaddagen]]*_34_KNMI_Stations[[#This Row],[Gewogen factor]]</f>
        <v>10.01</v>
      </c>
      <c r="P11937" s="89" cm="1">
        <f t="array" ref="P119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38" spans="1:16" x14ac:dyDescent="0.25">
      <c r="A11938">
        <v>375</v>
      </c>
      <c r="B11938" s="110">
        <v>45714</v>
      </c>
      <c r="C11938" s="89">
        <v>4.0999999999999996</v>
      </c>
      <c r="D11938" s="89">
        <v>7.6</v>
      </c>
      <c r="E11938" s="96">
        <v>1009</v>
      </c>
      <c r="F11938" s="89">
        <v>6.9</v>
      </c>
      <c r="G11938" s="89">
        <v>1015.1</v>
      </c>
      <c r="H11938">
        <v>0.82</v>
      </c>
      <c r="I11938" t="s">
        <v>30</v>
      </c>
      <c r="J11938">
        <v>1.1000000000000001</v>
      </c>
      <c r="K11938">
        <v>2</v>
      </c>
      <c r="L11938">
        <v>2025</v>
      </c>
      <c r="M11938" t="s">
        <v>118</v>
      </c>
      <c r="N11938" s="89" cm="1">
        <f t="array" ref="N11938">IF(ISNUMBER(_34_KNMI_Stations[[#This Row],[Etmaal temperatuur °C]]),IF(_34_KNMI_Stations[[#This Row],[Etmaal temperatuur °C]]&lt;stookgrens[],stookgrens[]-_34_KNMI_Stations[[#This Row],[Etmaal temperatuur °C]],0),"")</f>
        <v>10.4</v>
      </c>
      <c r="O11938" s="89">
        <f>_34_KNMI_Stations[[#This Row],[graaddagen]]*_34_KNMI_Stations[[#This Row],[Gewogen factor]]</f>
        <v>11.440000000000001</v>
      </c>
      <c r="P11938" s="89" cm="1">
        <f t="array" ref="P119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39" spans="1:16" x14ac:dyDescent="0.25">
      <c r="A11939">
        <v>375</v>
      </c>
      <c r="B11939" s="110">
        <v>45715</v>
      </c>
      <c r="C11939" s="89">
        <v>3.8</v>
      </c>
      <c r="D11939" s="89">
        <v>5.6</v>
      </c>
      <c r="E11939" s="96">
        <v>519</v>
      </c>
      <c r="F11939" s="89">
        <v>6.4</v>
      </c>
      <c r="G11939" s="89">
        <v>1015.6</v>
      </c>
      <c r="H11939">
        <v>0.91</v>
      </c>
      <c r="I11939" t="s">
        <v>30</v>
      </c>
      <c r="J11939">
        <v>1.1000000000000001</v>
      </c>
      <c r="K11939">
        <v>2</v>
      </c>
      <c r="L11939">
        <v>2025</v>
      </c>
      <c r="M11939" t="s">
        <v>118</v>
      </c>
      <c r="N11939" s="89" cm="1">
        <f t="array" ref="N11939">IF(ISNUMBER(_34_KNMI_Stations[[#This Row],[Etmaal temperatuur °C]]),IF(_34_KNMI_Stations[[#This Row],[Etmaal temperatuur °C]]&lt;stookgrens[],stookgrens[]-_34_KNMI_Stations[[#This Row],[Etmaal temperatuur °C]],0),"")</f>
        <v>12.4</v>
      </c>
      <c r="O11939" s="89">
        <f>_34_KNMI_Stations[[#This Row],[graaddagen]]*_34_KNMI_Stations[[#This Row],[Gewogen factor]]</f>
        <v>13.640000000000002</v>
      </c>
      <c r="P11939" s="89" cm="1">
        <f t="array" ref="P119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40" spans="1:16" x14ac:dyDescent="0.25">
      <c r="A11940">
        <v>375</v>
      </c>
      <c r="B11940" s="110">
        <v>45716</v>
      </c>
      <c r="C11940" s="89">
        <v>2.8</v>
      </c>
      <c r="D11940" s="89">
        <v>4.8</v>
      </c>
      <c r="E11940" s="96">
        <v>826</v>
      </c>
      <c r="F11940" s="89">
        <v>-0.1</v>
      </c>
      <c r="G11940" s="89">
        <v>1026</v>
      </c>
      <c r="H11940">
        <v>0.87</v>
      </c>
      <c r="I11940" t="s">
        <v>30</v>
      </c>
      <c r="J11940">
        <v>1.1000000000000001</v>
      </c>
      <c r="K11940">
        <v>2</v>
      </c>
      <c r="L11940">
        <v>2025</v>
      </c>
      <c r="M11940" t="s">
        <v>118</v>
      </c>
      <c r="N11940" s="89" cm="1">
        <f t="array" ref="N11940">IF(ISNUMBER(_34_KNMI_Stations[[#This Row],[Etmaal temperatuur °C]]),IF(_34_KNMI_Stations[[#This Row],[Etmaal temperatuur °C]]&lt;stookgrens[],stookgrens[]-_34_KNMI_Stations[[#This Row],[Etmaal temperatuur °C]],0),"")</f>
        <v>13.2</v>
      </c>
      <c r="O11940" s="89">
        <f>_34_KNMI_Stations[[#This Row],[graaddagen]]*_34_KNMI_Stations[[#This Row],[Gewogen factor]]</f>
        <v>14.52</v>
      </c>
      <c r="P11940" s="89" cm="1">
        <f t="array" ref="P119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41" spans="1:16" x14ac:dyDescent="0.25">
      <c r="A11941">
        <v>375</v>
      </c>
      <c r="B11941" s="110">
        <v>45717</v>
      </c>
      <c r="C11941" s="89">
        <v>1.6</v>
      </c>
      <c r="D11941" s="89">
        <v>2.1</v>
      </c>
      <c r="E11941" s="96">
        <v>308</v>
      </c>
      <c r="F11941" s="89">
        <v>0</v>
      </c>
      <c r="G11941" s="89">
        <v>1033.9000000000001</v>
      </c>
      <c r="H11941">
        <v>0.92</v>
      </c>
      <c r="I11941" t="s">
        <v>30</v>
      </c>
      <c r="J11941">
        <v>1</v>
      </c>
      <c r="K11941">
        <v>3</v>
      </c>
      <c r="L11941">
        <v>2025</v>
      </c>
      <c r="M11941" t="s">
        <v>118</v>
      </c>
      <c r="N11941" s="89" cm="1">
        <f t="array" ref="N11941">IF(ISNUMBER(_34_KNMI_Stations[[#This Row],[Etmaal temperatuur °C]]),IF(_34_KNMI_Stations[[#This Row],[Etmaal temperatuur °C]]&lt;stookgrens[],stookgrens[]-_34_KNMI_Stations[[#This Row],[Etmaal temperatuur °C]],0),"")</f>
        <v>15.9</v>
      </c>
      <c r="O11941" s="89">
        <f>_34_KNMI_Stations[[#This Row],[graaddagen]]*_34_KNMI_Stations[[#This Row],[Gewogen factor]]</f>
        <v>15.9</v>
      </c>
      <c r="P11941" s="89" cm="1">
        <f t="array" ref="P119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42" spans="1:16" x14ac:dyDescent="0.25">
      <c r="A11942">
        <v>375</v>
      </c>
      <c r="B11942" s="110">
        <v>45718</v>
      </c>
      <c r="C11942" s="89">
        <v>1</v>
      </c>
      <c r="D11942" s="89">
        <v>1.5</v>
      </c>
      <c r="E11942" s="96">
        <v>1159</v>
      </c>
      <c r="F11942" s="89">
        <v>0</v>
      </c>
      <c r="G11942" s="89">
        <v>1034.5</v>
      </c>
      <c r="H11942">
        <v>0.89</v>
      </c>
      <c r="I11942" t="s">
        <v>30</v>
      </c>
      <c r="J11942">
        <v>1</v>
      </c>
      <c r="K11942">
        <v>3</v>
      </c>
      <c r="L11942">
        <v>2025</v>
      </c>
      <c r="M11942" t="s">
        <v>118</v>
      </c>
      <c r="N11942" s="89" cm="1">
        <f t="array" ref="N11942">IF(ISNUMBER(_34_KNMI_Stations[[#This Row],[Etmaal temperatuur °C]]),IF(_34_KNMI_Stations[[#This Row],[Etmaal temperatuur °C]]&lt;stookgrens[],stookgrens[]-_34_KNMI_Stations[[#This Row],[Etmaal temperatuur °C]],0),"")</f>
        <v>16.5</v>
      </c>
      <c r="O11942" s="89">
        <f>_34_KNMI_Stations[[#This Row],[graaddagen]]*_34_KNMI_Stations[[#This Row],[Gewogen factor]]</f>
        <v>16.5</v>
      </c>
      <c r="P11942" s="89" cm="1">
        <f t="array" ref="P119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43" spans="1:16" x14ac:dyDescent="0.25">
      <c r="A11943">
        <v>375</v>
      </c>
      <c r="B11943" s="110">
        <v>45719</v>
      </c>
      <c r="C11943" s="89">
        <v>0.7</v>
      </c>
      <c r="D11943" s="89">
        <v>2.5</v>
      </c>
      <c r="E11943" s="96">
        <v>1301</v>
      </c>
      <c r="F11943" s="89">
        <v>0</v>
      </c>
      <c r="G11943" s="89">
        <v>1029.7</v>
      </c>
      <c r="H11943">
        <v>0.83</v>
      </c>
      <c r="I11943" t="s">
        <v>30</v>
      </c>
      <c r="J11943">
        <v>1</v>
      </c>
      <c r="K11943">
        <v>3</v>
      </c>
      <c r="L11943">
        <v>2025</v>
      </c>
      <c r="M11943" t="s">
        <v>119</v>
      </c>
      <c r="N11943" s="89" cm="1">
        <f t="array" ref="N11943">IF(ISNUMBER(_34_KNMI_Stations[[#This Row],[Etmaal temperatuur °C]]),IF(_34_KNMI_Stations[[#This Row],[Etmaal temperatuur °C]]&lt;stookgrens[],stookgrens[]-_34_KNMI_Stations[[#This Row],[Etmaal temperatuur °C]],0),"")</f>
        <v>15.5</v>
      </c>
      <c r="O11943" s="89">
        <f>_34_KNMI_Stations[[#This Row],[graaddagen]]*_34_KNMI_Stations[[#This Row],[Gewogen factor]]</f>
        <v>15.5</v>
      </c>
      <c r="P11943" s="89" cm="1">
        <f t="array" ref="P119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44" spans="1:16" x14ac:dyDescent="0.25">
      <c r="A11944">
        <v>375</v>
      </c>
      <c r="B11944" s="110">
        <v>45720</v>
      </c>
      <c r="C11944" s="89">
        <v>0.7</v>
      </c>
      <c r="D11944" s="89">
        <v>3.4</v>
      </c>
      <c r="E11944" s="96">
        <v>1286</v>
      </c>
      <c r="F11944" s="89">
        <v>0</v>
      </c>
      <c r="G11944" s="89">
        <v>1026.5999999999999</v>
      </c>
      <c r="H11944">
        <v>0.81</v>
      </c>
      <c r="I11944" t="s">
        <v>30</v>
      </c>
      <c r="J11944">
        <v>1</v>
      </c>
      <c r="K11944">
        <v>3</v>
      </c>
      <c r="L11944">
        <v>2025</v>
      </c>
      <c r="M11944" t="s">
        <v>119</v>
      </c>
      <c r="N11944" s="89" cm="1">
        <f t="array" ref="N11944">IF(ISNUMBER(_34_KNMI_Stations[[#This Row],[Etmaal temperatuur °C]]),IF(_34_KNMI_Stations[[#This Row],[Etmaal temperatuur °C]]&lt;stookgrens[],stookgrens[]-_34_KNMI_Stations[[#This Row],[Etmaal temperatuur °C]],0),"")</f>
        <v>14.6</v>
      </c>
      <c r="O11944" s="89">
        <f>_34_KNMI_Stations[[#This Row],[graaddagen]]*_34_KNMI_Stations[[#This Row],[Gewogen factor]]</f>
        <v>14.6</v>
      </c>
      <c r="P11944" s="89" cm="1">
        <f t="array" ref="P119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45" spans="1:16" x14ac:dyDescent="0.25">
      <c r="A11945">
        <v>375</v>
      </c>
      <c r="B11945" s="110">
        <v>45721</v>
      </c>
      <c r="C11945" s="89">
        <v>1.8</v>
      </c>
      <c r="D11945" s="89">
        <v>6.4</v>
      </c>
      <c r="E11945" s="96">
        <v>1361</v>
      </c>
      <c r="F11945" s="89">
        <v>0</v>
      </c>
      <c r="G11945" s="89">
        <v>1023.3</v>
      </c>
      <c r="H11945">
        <v>0.69</v>
      </c>
      <c r="I11945" t="s">
        <v>30</v>
      </c>
      <c r="J11945">
        <v>1</v>
      </c>
      <c r="K11945">
        <v>3</v>
      </c>
      <c r="L11945">
        <v>2025</v>
      </c>
      <c r="M11945" t="s">
        <v>119</v>
      </c>
      <c r="N11945" s="89" cm="1">
        <f t="array" ref="N11945">IF(ISNUMBER(_34_KNMI_Stations[[#This Row],[Etmaal temperatuur °C]]),IF(_34_KNMI_Stations[[#This Row],[Etmaal temperatuur °C]]&lt;stookgrens[],stookgrens[]-_34_KNMI_Stations[[#This Row],[Etmaal temperatuur °C]],0),"")</f>
        <v>11.6</v>
      </c>
      <c r="O11945" s="89">
        <f>_34_KNMI_Stations[[#This Row],[graaddagen]]*_34_KNMI_Stations[[#This Row],[Gewogen factor]]</f>
        <v>11.6</v>
      </c>
      <c r="P11945" s="89" cm="1">
        <f t="array" ref="P119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46" spans="1:16" x14ac:dyDescent="0.25">
      <c r="A11946">
        <v>375</v>
      </c>
      <c r="B11946" s="110">
        <v>45722</v>
      </c>
      <c r="C11946" s="89">
        <v>2.2999999999999998</v>
      </c>
      <c r="D11946" s="89">
        <v>9.1999999999999993</v>
      </c>
      <c r="E11946" s="96">
        <v>1246</v>
      </c>
      <c r="F11946" s="89">
        <v>0</v>
      </c>
      <c r="G11946" s="89">
        <v>1018</v>
      </c>
      <c r="H11946">
        <v>0.62</v>
      </c>
      <c r="I11946" t="s">
        <v>30</v>
      </c>
      <c r="J11946">
        <v>1</v>
      </c>
      <c r="K11946">
        <v>3</v>
      </c>
      <c r="L11946">
        <v>2025</v>
      </c>
      <c r="M11946" t="s">
        <v>119</v>
      </c>
      <c r="N11946" s="89" cm="1">
        <f t="array" ref="N11946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11946" s="89">
        <f>_34_KNMI_Stations[[#This Row],[graaddagen]]*_34_KNMI_Stations[[#This Row],[Gewogen factor]]</f>
        <v>8.8000000000000007</v>
      </c>
      <c r="P11946" s="89" cm="1">
        <f t="array" ref="P119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47" spans="1:16" x14ac:dyDescent="0.25">
      <c r="A11947">
        <v>375</v>
      </c>
      <c r="B11947" s="110">
        <v>45723</v>
      </c>
      <c r="C11947" s="89">
        <v>2.5</v>
      </c>
      <c r="D11947" s="89">
        <v>10.1</v>
      </c>
      <c r="E11947" s="96">
        <v>1348</v>
      </c>
      <c r="F11947" s="89">
        <v>0</v>
      </c>
      <c r="G11947" s="89">
        <v>1016.6</v>
      </c>
      <c r="H11947">
        <v>0.64</v>
      </c>
      <c r="I11947" t="s">
        <v>30</v>
      </c>
      <c r="J11947">
        <v>1</v>
      </c>
      <c r="K11947">
        <v>3</v>
      </c>
      <c r="L11947">
        <v>2025</v>
      </c>
      <c r="M11947" t="s">
        <v>119</v>
      </c>
      <c r="N11947" s="89" cm="1">
        <f t="array" ref="N11947">IF(ISNUMBER(_34_KNMI_Stations[[#This Row],[Etmaal temperatuur °C]]),IF(_34_KNMI_Stations[[#This Row],[Etmaal temperatuur °C]]&lt;stookgrens[],stookgrens[]-_34_KNMI_Stations[[#This Row],[Etmaal temperatuur °C]],0),"")</f>
        <v>7.9</v>
      </c>
      <c r="O11947" s="89">
        <f>_34_KNMI_Stations[[#This Row],[graaddagen]]*_34_KNMI_Stations[[#This Row],[Gewogen factor]]</f>
        <v>7.9</v>
      </c>
      <c r="P11947" s="89" cm="1">
        <f t="array" ref="P119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48" spans="1:16" x14ac:dyDescent="0.25">
      <c r="A11948">
        <v>375</v>
      </c>
      <c r="B11948" s="110">
        <v>45724</v>
      </c>
      <c r="C11948" s="89">
        <v>2.5</v>
      </c>
      <c r="D11948" s="89">
        <v>9.9</v>
      </c>
      <c r="E11948" s="96">
        <v>1377</v>
      </c>
      <c r="F11948" s="89">
        <v>0</v>
      </c>
      <c r="G11948" s="89">
        <v>1012.4</v>
      </c>
      <c r="H11948">
        <v>0.6</v>
      </c>
      <c r="I11948" t="s">
        <v>30</v>
      </c>
      <c r="J11948">
        <v>1</v>
      </c>
      <c r="K11948">
        <v>3</v>
      </c>
      <c r="L11948">
        <v>2025</v>
      </c>
      <c r="M11948" t="s">
        <v>119</v>
      </c>
      <c r="N11948" s="89" cm="1">
        <f t="array" ref="N11948">IF(ISNUMBER(_34_KNMI_Stations[[#This Row],[Etmaal temperatuur °C]]),IF(_34_KNMI_Stations[[#This Row],[Etmaal temperatuur °C]]&lt;stookgrens[],stookgrens[]-_34_KNMI_Stations[[#This Row],[Etmaal temperatuur °C]],0),"")</f>
        <v>8.1</v>
      </c>
      <c r="O11948" s="89">
        <f>_34_KNMI_Stations[[#This Row],[graaddagen]]*_34_KNMI_Stations[[#This Row],[Gewogen factor]]</f>
        <v>8.1</v>
      </c>
      <c r="P11948" s="89" cm="1">
        <f t="array" ref="P119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49" spans="1:16" x14ac:dyDescent="0.25">
      <c r="A11949">
        <v>375</v>
      </c>
      <c r="B11949" s="110">
        <v>45725</v>
      </c>
      <c r="C11949" s="89">
        <v>2.5</v>
      </c>
      <c r="D11949" s="89">
        <v>9.5</v>
      </c>
      <c r="E11949" s="96">
        <v>1306</v>
      </c>
      <c r="F11949" s="89">
        <v>0</v>
      </c>
      <c r="G11949" s="89">
        <v>1005.4</v>
      </c>
      <c r="H11949">
        <v>0.65</v>
      </c>
      <c r="I11949" t="s">
        <v>30</v>
      </c>
      <c r="J11949">
        <v>1</v>
      </c>
      <c r="K11949">
        <v>3</v>
      </c>
      <c r="L11949">
        <v>2025</v>
      </c>
      <c r="M11949" t="s">
        <v>119</v>
      </c>
      <c r="N11949" s="89" cm="1">
        <f t="array" ref="N11949">IF(ISNUMBER(_34_KNMI_Stations[[#This Row],[Etmaal temperatuur °C]]),IF(_34_KNMI_Stations[[#This Row],[Etmaal temperatuur °C]]&lt;stookgrens[],stookgrens[]-_34_KNMI_Stations[[#This Row],[Etmaal temperatuur °C]],0),"")</f>
        <v>8.5</v>
      </c>
      <c r="O11949" s="89">
        <f>_34_KNMI_Stations[[#This Row],[graaddagen]]*_34_KNMI_Stations[[#This Row],[Gewogen factor]]</f>
        <v>8.5</v>
      </c>
      <c r="P11949" s="89" cm="1">
        <f t="array" ref="P119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50" spans="1:16" x14ac:dyDescent="0.25">
      <c r="A11950">
        <v>375</v>
      </c>
      <c r="B11950" s="110">
        <v>45726</v>
      </c>
      <c r="C11950" s="89">
        <v>2</v>
      </c>
      <c r="D11950" s="89">
        <v>8.9</v>
      </c>
      <c r="E11950" s="96">
        <v>1399</v>
      </c>
      <c r="F11950" s="89">
        <v>0</v>
      </c>
      <c r="G11950" s="89">
        <v>1002.1</v>
      </c>
      <c r="H11950">
        <v>0.64</v>
      </c>
      <c r="I11950" t="s">
        <v>30</v>
      </c>
      <c r="J11950">
        <v>1</v>
      </c>
      <c r="K11950">
        <v>3</v>
      </c>
      <c r="L11950">
        <v>2025</v>
      </c>
      <c r="M11950" t="s">
        <v>120</v>
      </c>
      <c r="N11950" s="89" cm="1">
        <f t="array" ref="N11950">IF(ISNUMBER(_34_KNMI_Stations[[#This Row],[Etmaal temperatuur °C]]),IF(_34_KNMI_Stations[[#This Row],[Etmaal temperatuur °C]]&lt;stookgrens[],stookgrens[]-_34_KNMI_Stations[[#This Row],[Etmaal temperatuur °C]],0),"")</f>
        <v>9.1</v>
      </c>
      <c r="O11950" s="89">
        <f>_34_KNMI_Stations[[#This Row],[graaddagen]]*_34_KNMI_Stations[[#This Row],[Gewogen factor]]</f>
        <v>9.1</v>
      </c>
      <c r="P11950" s="89" cm="1">
        <f t="array" ref="P119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51" spans="1:16" x14ac:dyDescent="0.25">
      <c r="A11951">
        <v>375</v>
      </c>
      <c r="B11951" s="110">
        <v>45727</v>
      </c>
      <c r="C11951" s="89">
        <v>2.5</v>
      </c>
      <c r="D11951" s="89">
        <v>4.8</v>
      </c>
      <c r="E11951" s="96">
        <v>332</v>
      </c>
      <c r="F11951" s="89">
        <v>0</v>
      </c>
      <c r="G11951" s="89">
        <v>1003.4</v>
      </c>
      <c r="H11951">
        <v>0.84</v>
      </c>
      <c r="I11951" t="s">
        <v>30</v>
      </c>
      <c r="J11951">
        <v>1</v>
      </c>
      <c r="K11951">
        <v>3</v>
      </c>
      <c r="L11951">
        <v>2025</v>
      </c>
      <c r="M11951" t="s">
        <v>120</v>
      </c>
      <c r="N11951" s="89" cm="1">
        <f t="array" ref="N11951">IF(ISNUMBER(_34_KNMI_Stations[[#This Row],[Etmaal temperatuur °C]]),IF(_34_KNMI_Stations[[#This Row],[Etmaal temperatuur °C]]&lt;stookgrens[],stookgrens[]-_34_KNMI_Stations[[#This Row],[Etmaal temperatuur °C]],0),"")</f>
        <v>13.2</v>
      </c>
      <c r="O11951" s="89">
        <f>_34_KNMI_Stations[[#This Row],[graaddagen]]*_34_KNMI_Stations[[#This Row],[Gewogen factor]]</f>
        <v>13.2</v>
      </c>
      <c r="P11951" s="89" cm="1">
        <f t="array" ref="P119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52" spans="1:16" x14ac:dyDescent="0.25">
      <c r="A11952">
        <v>375</v>
      </c>
      <c r="B11952" s="110">
        <v>45728</v>
      </c>
      <c r="C11952" s="89">
        <v>2.2000000000000002</v>
      </c>
      <c r="D11952" s="89">
        <v>4</v>
      </c>
      <c r="E11952" s="96">
        <v>819</v>
      </c>
      <c r="F11952" s="89">
        <v>-0.1</v>
      </c>
      <c r="G11952" s="89">
        <v>1000.7</v>
      </c>
      <c r="H11952">
        <v>0.82</v>
      </c>
      <c r="I11952" t="s">
        <v>30</v>
      </c>
      <c r="J11952">
        <v>1</v>
      </c>
      <c r="K11952">
        <v>3</v>
      </c>
      <c r="L11952">
        <v>2025</v>
      </c>
      <c r="M11952" t="s">
        <v>120</v>
      </c>
      <c r="N11952" s="89" cm="1">
        <f t="array" ref="N11952">IF(ISNUMBER(_34_KNMI_Stations[[#This Row],[Etmaal temperatuur °C]]),IF(_34_KNMI_Stations[[#This Row],[Etmaal temperatuur °C]]&lt;stookgrens[],stookgrens[]-_34_KNMI_Stations[[#This Row],[Etmaal temperatuur °C]],0),"")</f>
        <v>14</v>
      </c>
      <c r="O11952" s="89">
        <f>_34_KNMI_Stations[[#This Row],[graaddagen]]*_34_KNMI_Stations[[#This Row],[Gewogen factor]]</f>
        <v>14</v>
      </c>
      <c r="P11952" s="89" cm="1">
        <f t="array" ref="P119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53" spans="1:16" x14ac:dyDescent="0.25">
      <c r="A11953">
        <v>375</v>
      </c>
      <c r="B11953" s="110">
        <v>45729</v>
      </c>
      <c r="C11953" s="89">
        <v>1.8</v>
      </c>
      <c r="D11953" s="89">
        <v>3.2</v>
      </c>
      <c r="E11953" s="96">
        <v>813</v>
      </c>
      <c r="F11953" s="89">
        <v>-0.1</v>
      </c>
      <c r="G11953" s="89">
        <v>1000.8</v>
      </c>
      <c r="H11953">
        <v>0.83</v>
      </c>
      <c r="I11953" t="s">
        <v>30</v>
      </c>
      <c r="J11953">
        <v>1</v>
      </c>
      <c r="K11953">
        <v>3</v>
      </c>
      <c r="L11953">
        <v>2025</v>
      </c>
      <c r="M11953" t="s">
        <v>120</v>
      </c>
      <c r="N11953" s="89" cm="1">
        <f t="array" ref="N11953">IF(ISNUMBER(_34_KNMI_Stations[[#This Row],[Etmaal temperatuur °C]]),IF(_34_KNMI_Stations[[#This Row],[Etmaal temperatuur °C]]&lt;stookgrens[],stookgrens[]-_34_KNMI_Stations[[#This Row],[Etmaal temperatuur °C]],0),"")</f>
        <v>14.8</v>
      </c>
      <c r="O11953" s="89">
        <f>_34_KNMI_Stations[[#This Row],[graaddagen]]*_34_KNMI_Stations[[#This Row],[Gewogen factor]]</f>
        <v>14.8</v>
      </c>
      <c r="P11953" s="89" cm="1">
        <f t="array" ref="P119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54" spans="1:16" x14ac:dyDescent="0.25">
      <c r="A11954">
        <v>375</v>
      </c>
      <c r="B11954" s="110">
        <v>45730</v>
      </c>
      <c r="C11954" s="89">
        <v>1.8</v>
      </c>
      <c r="D11954" s="89">
        <v>1.6</v>
      </c>
      <c r="E11954" s="96">
        <v>784</v>
      </c>
      <c r="F11954" s="89">
        <v>-0.1</v>
      </c>
      <c r="G11954" s="89">
        <v>1010.2</v>
      </c>
      <c r="H11954">
        <v>0.8</v>
      </c>
      <c r="I11954" t="s">
        <v>30</v>
      </c>
      <c r="J11954">
        <v>1</v>
      </c>
      <c r="K11954">
        <v>3</v>
      </c>
      <c r="L11954">
        <v>2025</v>
      </c>
      <c r="M11954" t="s">
        <v>120</v>
      </c>
      <c r="N11954" s="89" cm="1">
        <f t="array" ref="N11954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11954" s="89">
        <f>_34_KNMI_Stations[[#This Row],[graaddagen]]*_34_KNMI_Stations[[#This Row],[Gewogen factor]]</f>
        <v>16.399999999999999</v>
      </c>
      <c r="P11954" s="89" cm="1">
        <f t="array" ref="P119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55" spans="1:16" x14ac:dyDescent="0.25">
      <c r="A11955">
        <v>375</v>
      </c>
      <c r="B11955" s="110">
        <v>45731</v>
      </c>
      <c r="C11955" s="89">
        <v>4</v>
      </c>
      <c r="D11955" s="89">
        <v>3</v>
      </c>
      <c r="E11955" s="96">
        <v>992</v>
      </c>
      <c r="F11955" s="89">
        <v>0</v>
      </c>
      <c r="G11955" s="89">
        <v>1019.5</v>
      </c>
      <c r="H11955">
        <v>0.75</v>
      </c>
      <c r="I11955" t="s">
        <v>30</v>
      </c>
      <c r="J11955">
        <v>1</v>
      </c>
      <c r="K11955">
        <v>3</v>
      </c>
      <c r="L11955">
        <v>2025</v>
      </c>
      <c r="M11955" t="s">
        <v>120</v>
      </c>
      <c r="N11955" s="89" cm="1">
        <f t="array" ref="N11955">IF(ISNUMBER(_34_KNMI_Stations[[#This Row],[Etmaal temperatuur °C]]),IF(_34_KNMI_Stations[[#This Row],[Etmaal temperatuur °C]]&lt;stookgrens[],stookgrens[]-_34_KNMI_Stations[[#This Row],[Etmaal temperatuur °C]],0),"")</f>
        <v>15</v>
      </c>
      <c r="O11955" s="89">
        <f>_34_KNMI_Stations[[#This Row],[graaddagen]]*_34_KNMI_Stations[[#This Row],[Gewogen factor]]</f>
        <v>15</v>
      </c>
      <c r="P11955" s="89" cm="1">
        <f t="array" ref="P119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56" spans="1:16" x14ac:dyDescent="0.25">
      <c r="A11956">
        <v>375</v>
      </c>
      <c r="B11956" s="110">
        <v>45732</v>
      </c>
      <c r="C11956" s="89">
        <v>3</v>
      </c>
      <c r="D11956" s="89">
        <v>4.8</v>
      </c>
      <c r="E11956" s="96">
        <v>1633</v>
      </c>
      <c r="F11956" s="89">
        <v>0</v>
      </c>
      <c r="G11956" s="89">
        <v>1022.9</v>
      </c>
      <c r="H11956">
        <v>0.71</v>
      </c>
      <c r="I11956" t="s">
        <v>30</v>
      </c>
      <c r="J11956">
        <v>1</v>
      </c>
      <c r="K11956">
        <v>3</v>
      </c>
      <c r="L11956">
        <v>2025</v>
      </c>
      <c r="M11956" t="s">
        <v>120</v>
      </c>
      <c r="N11956" s="89" cm="1">
        <f t="array" ref="N11956">IF(ISNUMBER(_34_KNMI_Stations[[#This Row],[Etmaal temperatuur °C]]),IF(_34_KNMI_Stations[[#This Row],[Etmaal temperatuur °C]]&lt;stookgrens[],stookgrens[]-_34_KNMI_Stations[[#This Row],[Etmaal temperatuur °C]],0),"")</f>
        <v>13.2</v>
      </c>
      <c r="O11956" s="89">
        <f>_34_KNMI_Stations[[#This Row],[graaddagen]]*_34_KNMI_Stations[[#This Row],[Gewogen factor]]</f>
        <v>13.2</v>
      </c>
      <c r="P11956" s="89" cm="1">
        <f t="array" ref="P119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57" spans="1:16" x14ac:dyDescent="0.25">
      <c r="A11957">
        <v>375</v>
      </c>
      <c r="B11957" s="110">
        <v>45733</v>
      </c>
      <c r="C11957" s="89">
        <v>4.3</v>
      </c>
      <c r="D11957" s="89">
        <v>5.0999999999999996</v>
      </c>
      <c r="E11957" s="96">
        <v>1527</v>
      </c>
      <c r="F11957" s="89">
        <v>0</v>
      </c>
      <c r="G11957" s="89">
        <v>1028.5999999999999</v>
      </c>
      <c r="H11957">
        <v>0.65</v>
      </c>
      <c r="I11957" t="s">
        <v>30</v>
      </c>
      <c r="J11957">
        <v>1</v>
      </c>
      <c r="K11957">
        <v>3</v>
      </c>
      <c r="L11957">
        <v>2025</v>
      </c>
      <c r="M11957" t="s">
        <v>121</v>
      </c>
      <c r="N11957" s="89" cm="1">
        <f t="array" ref="N11957">IF(ISNUMBER(_34_KNMI_Stations[[#This Row],[Etmaal temperatuur °C]]),IF(_34_KNMI_Stations[[#This Row],[Etmaal temperatuur °C]]&lt;stookgrens[],stookgrens[]-_34_KNMI_Stations[[#This Row],[Etmaal temperatuur °C]],0),"")</f>
        <v>12.9</v>
      </c>
      <c r="O11957" s="89">
        <f>_34_KNMI_Stations[[#This Row],[graaddagen]]*_34_KNMI_Stations[[#This Row],[Gewogen factor]]</f>
        <v>12.9</v>
      </c>
      <c r="P11957" s="89" cm="1">
        <f t="array" ref="P119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58" spans="1:16" x14ac:dyDescent="0.25">
      <c r="A11958">
        <v>375</v>
      </c>
      <c r="B11958" s="110">
        <v>45734</v>
      </c>
      <c r="C11958" s="89">
        <v>4.3</v>
      </c>
      <c r="D11958" s="89">
        <v>4</v>
      </c>
      <c r="E11958" s="96">
        <v>1723</v>
      </c>
      <c r="F11958" s="89">
        <v>0</v>
      </c>
      <c r="G11958" s="89">
        <v>1027.8</v>
      </c>
      <c r="H11958">
        <v>0.48</v>
      </c>
      <c r="I11958" t="s">
        <v>30</v>
      </c>
      <c r="J11958">
        <v>1</v>
      </c>
      <c r="K11958">
        <v>3</v>
      </c>
      <c r="L11958">
        <v>2025</v>
      </c>
      <c r="M11958" t="s">
        <v>121</v>
      </c>
      <c r="N11958" s="89" cm="1">
        <f t="array" ref="N11958">IF(ISNUMBER(_34_KNMI_Stations[[#This Row],[Etmaal temperatuur °C]]),IF(_34_KNMI_Stations[[#This Row],[Etmaal temperatuur °C]]&lt;stookgrens[],stookgrens[]-_34_KNMI_Stations[[#This Row],[Etmaal temperatuur °C]],0),"")</f>
        <v>14</v>
      </c>
      <c r="O11958" s="89">
        <f>_34_KNMI_Stations[[#This Row],[graaddagen]]*_34_KNMI_Stations[[#This Row],[Gewogen factor]]</f>
        <v>14</v>
      </c>
      <c r="P11958" s="89" cm="1">
        <f t="array" ref="P119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59" spans="1:16" x14ac:dyDescent="0.25">
      <c r="A11959">
        <v>375</v>
      </c>
      <c r="B11959" s="110">
        <v>45735</v>
      </c>
      <c r="C11959" s="89">
        <v>2.2999999999999998</v>
      </c>
      <c r="D11959" s="89">
        <v>7.9</v>
      </c>
      <c r="E11959" s="96">
        <v>1662</v>
      </c>
      <c r="F11959" s="89">
        <v>0</v>
      </c>
      <c r="G11959" s="89">
        <v>1024.0999999999999</v>
      </c>
      <c r="H11959">
        <v>0.54</v>
      </c>
      <c r="I11959" t="s">
        <v>30</v>
      </c>
      <c r="J11959">
        <v>1</v>
      </c>
      <c r="K11959">
        <v>3</v>
      </c>
      <c r="L11959">
        <v>2025</v>
      </c>
      <c r="M11959" t="s">
        <v>121</v>
      </c>
      <c r="N11959" s="89" cm="1">
        <f t="array" ref="N11959">IF(ISNUMBER(_34_KNMI_Stations[[#This Row],[Etmaal temperatuur °C]]),IF(_34_KNMI_Stations[[#This Row],[Etmaal temperatuur °C]]&lt;stookgrens[],stookgrens[]-_34_KNMI_Stations[[#This Row],[Etmaal temperatuur °C]],0),"")</f>
        <v>10.1</v>
      </c>
      <c r="O11959" s="89">
        <f>_34_KNMI_Stations[[#This Row],[graaddagen]]*_34_KNMI_Stations[[#This Row],[Gewogen factor]]</f>
        <v>10.1</v>
      </c>
      <c r="P11959" s="89" cm="1">
        <f t="array" ref="P119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60" spans="1:16" x14ac:dyDescent="0.25">
      <c r="A11960">
        <v>375</v>
      </c>
      <c r="B11960" s="110">
        <v>45736</v>
      </c>
      <c r="C11960" s="89">
        <v>1.3</v>
      </c>
      <c r="D11960" s="89">
        <v>10.3</v>
      </c>
      <c r="E11960" s="96">
        <v>1615</v>
      </c>
      <c r="F11960" s="89">
        <v>0</v>
      </c>
      <c r="G11960" s="89">
        <v>1021.4</v>
      </c>
      <c r="H11960">
        <v>0.63</v>
      </c>
      <c r="I11960" t="s">
        <v>30</v>
      </c>
      <c r="J11960">
        <v>1</v>
      </c>
      <c r="K11960">
        <v>3</v>
      </c>
      <c r="L11960">
        <v>2025</v>
      </c>
      <c r="M11960" t="s">
        <v>121</v>
      </c>
      <c r="N11960" s="89" cm="1">
        <f t="array" ref="N11960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1960" s="89">
        <f>_34_KNMI_Stations[[#This Row],[graaddagen]]*_34_KNMI_Stations[[#This Row],[Gewogen factor]]</f>
        <v>7.6999999999999993</v>
      </c>
      <c r="P11960" s="89" cm="1">
        <f t="array" ref="P119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61" spans="1:16" x14ac:dyDescent="0.25">
      <c r="A11961">
        <v>375</v>
      </c>
      <c r="B11961" s="110">
        <v>45737</v>
      </c>
      <c r="C11961" s="89">
        <v>4.7</v>
      </c>
      <c r="D11961" s="89">
        <v>14.5</v>
      </c>
      <c r="E11961" s="96">
        <v>1537</v>
      </c>
      <c r="F11961" s="89">
        <v>0</v>
      </c>
      <c r="G11961" s="89">
        <v>1012.7</v>
      </c>
      <c r="H11961">
        <v>0.54</v>
      </c>
      <c r="I11961" t="s">
        <v>30</v>
      </c>
      <c r="J11961">
        <v>1</v>
      </c>
      <c r="K11961">
        <v>3</v>
      </c>
      <c r="L11961">
        <v>2025</v>
      </c>
      <c r="M11961" t="s">
        <v>121</v>
      </c>
      <c r="N11961" s="89" cm="1">
        <f t="array" ref="N11961">IF(ISNUMBER(_34_KNMI_Stations[[#This Row],[Etmaal temperatuur °C]]),IF(_34_KNMI_Stations[[#This Row],[Etmaal temperatuur °C]]&lt;stookgrens[],stookgrens[]-_34_KNMI_Stations[[#This Row],[Etmaal temperatuur °C]],0),"")</f>
        <v>3.5</v>
      </c>
      <c r="O11961" s="89">
        <f>_34_KNMI_Stations[[#This Row],[graaddagen]]*_34_KNMI_Stations[[#This Row],[Gewogen factor]]</f>
        <v>3.5</v>
      </c>
      <c r="P11961" s="89" cm="1">
        <f t="array" ref="P119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62" spans="1:16" x14ac:dyDescent="0.25">
      <c r="A11962">
        <v>375</v>
      </c>
      <c r="B11962" s="110">
        <v>45738</v>
      </c>
      <c r="C11962" s="89">
        <v>4.0999999999999996</v>
      </c>
      <c r="D11962" s="89">
        <v>14.2</v>
      </c>
      <c r="E11962" s="96">
        <v>1098</v>
      </c>
      <c r="F11962" s="89">
        <v>0.9</v>
      </c>
      <c r="G11962" s="89">
        <v>1003.7</v>
      </c>
      <c r="H11962">
        <v>0.62</v>
      </c>
      <c r="I11962" t="s">
        <v>30</v>
      </c>
      <c r="J11962">
        <v>1</v>
      </c>
      <c r="K11962">
        <v>3</v>
      </c>
      <c r="L11962">
        <v>2025</v>
      </c>
      <c r="M11962" t="s">
        <v>121</v>
      </c>
      <c r="N11962" s="89" cm="1">
        <f t="array" ref="N11962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1962" s="89">
        <f>_34_KNMI_Stations[[#This Row],[graaddagen]]*_34_KNMI_Stations[[#This Row],[Gewogen factor]]</f>
        <v>3.8000000000000007</v>
      </c>
      <c r="P11962" s="89" cm="1">
        <f t="array" ref="P119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63" spans="1:16" x14ac:dyDescent="0.25">
      <c r="A11963">
        <v>375</v>
      </c>
      <c r="B11963" s="110">
        <v>45739</v>
      </c>
      <c r="C11963" s="89">
        <v>2.4</v>
      </c>
      <c r="D11963" s="89">
        <v>12.8</v>
      </c>
      <c r="E11963" s="96">
        <v>917</v>
      </c>
      <c r="F11963" s="89">
        <v>0.6</v>
      </c>
      <c r="G11963" s="89">
        <v>1004.7</v>
      </c>
      <c r="H11963">
        <v>0.77</v>
      </c>
      <c r="I11963" t="s">
        <v>30</v>
      </c>
      <c r="J11963">
        <v>1</v>
      </c>
      <c r="K11963">
        <v>3</v>
      </c>
      <c r="L11963">
        <v>2025</v>
      </c>
      <c r="M11963" t="s">
        <v>121</v>
      </c>
      <c r="N11963" s="89" cm="1">
        <f t="array" ref="N11963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1963" s="89">
        <f>_34_KNMI_Stations[[#This Row],[graaddagen]]*_34_KNMI_Stations[[#This Row],[Gewogen factor]]</f>
        <v>5.1999999999999993</v>
      </c>
      <c r="P11963" s="89" cm="1">
        <f t="array" ref="P119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64" spans="1:16" x14ac:dyDescent="0.25">
      <c r="A11964">
        <v>375</v>
      </c>
      <c r="B11964" s="110">
        <v>45740</v>
      </c>
      <c r="C11964" s="89">
        <v>2.2999999999999998</v>
      </c>
      <c r="D11964" s="89">
        <v>10.4</v>
      </c>
      <c r="E11964" s="96">
        <v>1498</v>
      </c>
      <c r="F11964" s="89">
        <v>0</v>
      </c>
      <c r="G11964" s="89">
        <v>1015</v>
      </c>
      <c r="H11964">
        <v>0.81</v>
      </c>
      <c r="I11964" t="s">
        <v>30</v>
      </c>
      <c r="J11964">
        <v>1</v>
      </c>
      <c r="K11964">
        <v>3</v>
      </c>
      <c r="L11964">
        <v>2025</v>
      </c>
      <c r="M11964" t="s">
        <v>122</v>
      </c>
      <c r="N11964" s="89" cm="1">
        <f t="array" ref="N11964">IF(ISNUMBER(_34_KNMI_Stations[[#This Row],[Etmaal temperatuur °C]]),IF(_34_KNMI_Stations[[#This Row],[Etmaal temperatuur °C]]&lt;stookgrens[],stookgrens[]-_34_KNMI_Stations[[#This Row],[Etmaal temperatuur °C]],0),"")</f>
        <v>7.6</v>
      </c>
      <c r="O11964" s="89">
        <f>_34_KNMI_Stations[[#This Row],[graaddagen]]*_34_KNMI_Stations[[#This Row],[Gewogen factor]]</f>
        <v>7.6</v>
      </c>
      <c r="P11964" s="89" cm="1">
        <f t="array" ref="P119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65" spans="1:16" x14ac:dyDescent="0.25">
      <c r="A11965">
        <v>375</v>
      </c>
      <c r="B11965" s="110">
        <v>45741</v>
      </c>
      <c r="C11965" s="89">
        <v>3</v>
      </c>
      <c r="D11965" s="89">
        <v>8.5</v>
      </c>
      <c r="E11965" s="96">
        <v>1229</v>
      </c>
      <c r="F11965" s="89">
        <v>0.4</v>
      </c>
      <c r="G11965" s="89">
        <v>1020.9</v>
      </c>
      <c r="H11965">
        <v>0.81</v>
      </c>
      <c r="I11965" t="s">
        <v>30</v>
      </c>
      <c r="J11965">
        <v>1</v>
      </c>
      <c r="K11965">
        <v>3</v>
      </c>
      <c r="L11965">
        <v>2025</v>
      </c>
      <c r="M11965" t="s">
        <v>122</v>
      </c>
      <c r="N11965" s="89" cm="1">
        <f t="array" ref="N11965">IF(ISNUMBER(_34_KNMI_Stations[[#This Row],[Etmaal temperatuur °C]]),IF(_34_KNMI_Stations[[#This Row],[Etmaal temperatuur °C]]&lt;stookgrens[],stookgrens[]-_34_KNMI_Stations[[#This Row],[Etmaal temperatuur °C]],0),"")</f>
        <v>9.5</v>
      </c>
      <c r="O11965" s="89">
        <f>_34_KNMI_Stations[[#This Row],[graaddagen]]*_34_KNMI_Stations[[#This Row],[Gewogen factor]]</f>
        <v>9.5</v>
      </c>
      <c r="P11965" s="89" cm="1">
        <f t="array" ref="P119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66" spans="1:16" x14ac:dyDescent="0.25">
      <c r="A11966">
        <v>375</v>
      </c>
      <c r="B11966" s="110">
        <v>45742</v>
      </c>
      <c r="C11966" s="89">
        <v>1.8</v>
      </c>
      <c r="D11966" s="89">
        <v>7.7</v>
      </c>
      <c r="E11966" s="96">
        <v>583</v>
      </c>
      <c r="F11966" s="89">
        <v>-0.1</v>
      </c>
      <c r="G11966" s="89">
        <v>1024.3</v>
      </c>
      <c r="H11966">
        <v>0.83</v>
      </c>
      <c r="I11966" t="s">
        <v>30</v>
      </c>
      <c r="J11966">
        <v>1</v>
      </c>
      <c r="K11966">
        <v>3</v>
      </c>
      <c r="L11966">
        <v>2025</v>
      </c>
      <c r="M11966" t="s">
        <v>122</v>
      </c>
      <c r="N11966" s="89" cm="1">
        <f t="array" ref="N11966">IF(ISNUMBER(_34_KNMI_Stations[[#This Row],[Etmaal temperatuur °C]]),IF(_34_KNMI_Stations[[#This Row],[Etmaal temperatuur °C]]&lt;stookgrens[],stookgrens[]-_34_KNMI_Stations[[#This Row],[Etmaal temperatuur °C]],0),"")</f>
        <v>10.3</v>
      </c>
      <c r="O11966" s="89">
        <f>_34_KNMI_Stations[[#This Row],[graaddagen]]*_34_KNMI_Stations[[#This Row],[Gewogen factor]]</f>
        <v>10.3</v>
      </c>
      <c r="P11966" s="89" cm="1">
        <f t="array" ref="P119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67" spans="1:16" x14ac:dyDescent="0.25">
      <c r="A11967">
        <v>375</v>
      </c>
      <c r="B11967" s="110">
        <v>45743</v>
      </c>
      <c r="C11967" s="89">
        <v>0.9</v>
      </c>
      <c r="D11967" s="89">
        <v>7.3</v>
      </c>
      <c r="E11967" s="96">
        <v>1869</v>
      </c>
      <c r="F11967" s="89">
        <v>0</v>
      </c>
      <c r="G11967" s="89">
        <v>1020.9</v>
      </c>
      <c r="H11967">
        <v>0.74</v>
      </c>
      <c r="I11967" t="s">
        <v>30</v>
      </c>
      <c r="J11967">
        <v>1</v>
      </c>
      <c r="K11967">
        <v>3</v>
      </c>
      <c r="L11967">
        <v>2025</v>
      </c>
      <c r="M11967" t="s">
        <v>122</v>
      </c>
      <c r="N11967" s="89" cm="1">
        <f t="array" ref="N11967">IF(ISNUMBER(_34_KNMI_Stations[[#This Row],[Etmaal temperatuur °C]]),IF(_34_KNMI_Stations[[#This Row],[Etmaal temperatuur °C]]&lt;stookgrens[],stookgrens[]-_34_KNMI_Stations[[#This Row],[Etmaal temperatuur °C]],0),"")</f>
        <v>10.7</v>
      </c>
      <c r="O11967" s="89">
        <f>_34_KNMI_Stations[[#This Row],[graaddagen]]*_34_KNMI_Stations[[#This Row],[Gewogen factor]]</f>
        <v>10.7</v>
      </c>
      <c r="P11967" s="89" cm="1">
        <f t="array" ref="P119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68" spans="1:16" x14ac:dyDescent="0.25">
      <c r="A11968">
        <v>375</v>
      </c>
      <c r="B11968" s="110">
        <v>45744</v>
      </c>
      <c r="C11968" s="89">
        <v>2.5</v>
      </c>
      <c r="D11968" s="89">
        <v>7.7</v>
      </c>
      <c r="E11968" s="96">
        <v>1446</v>
      </c>
      <c r="F11968" s="89">
        <v>0.8</v>
      </c>
      <c r="G11968" s="89">
        <v>1012.7</v>
      </c>
      <c r="H11968">
        <v>0.84</v>
      </c>
      <c r="I11968" t="s">
        <v>30</v>
      </c>
      <c r="J11968">
        <v>1</v>
      </c>
      <c r="K11968">
        <v>3</v>
      </c>
      <c r="L11968">
        <v>2025</v>
      </c>
      <c r="M11968" t="s">
        <v>122</v>
      </c>
      <c r="N11968" s="89" cm="1">
        <f t="array" ref="N11968">IF(ISNUMBER(_34_KNMI_Stations[[#This Row],[Etmaal temperatuur °C]]),IF(_34_KNMI_Stations[[#This Row],[Etmaal temperatuur °C]]&lt;stookgrens[],stookgrens[]-_34_KNMI_Stations[[#This Row],[Etmaal temperatuur °C]],0),"")</f>
        <v>10.3</v>
      </c>
      <c r="O11968" s="89">
        <f>_34_KNMI_Stations[[#This Row],[graaddagen]]*_34_KNMI_Stations[[#This Row],[Gewogen factor]]</f>
        <v>10.3</v>
      </c>
      <c r="P11968" s="89" cm="1">
        <f t="array" ref="P119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69" spans="1:16" x14ac:dyDescent="0.25">
      <c r="A11969">
        <v>375</v>
      </c>
      <c r="B11969" s="110">
        <v>45745</v>
      </c>
      <c r="C11969" s="89">
        <v>2.8</v>
      </c>
      <c r="D11969" s="89">
        <v>8.5</v>
      </c>
      <c r="E11969" s="96">
        <v>1645</v>
      </c>
      <c r="F11969" s="89">
        <v>0</v>
      </c>
      <c r="G11969" s="89">
        <v>1019.2</v>
      </c>
      <c r="H11969">
        <v>0.74</v>
      </c>
      <c r="I11969" t="s">
        <v>30</v>
      </c>
      <c r="J11969">
        <v>1</v>
      </c>
      <c r="K11969">
        <v>3</v>
      </c>
      <c r="L11969">
        <v>2025</v>
      </c>
      <c r="M11969" t="s">
        <v>122</v>
      </c>
      <c r="N11969" s="89" cm="1">
        <f t="array" ref="N11969">IF(ISNUMBER(_34_KNMI_Stations[[#This Row],[Etmaal temperatuur °C]]),IF(_34_KNMI_Stations[[#This Row],[Etmaal temperatuur °C]]&lt;stookgrens[],stookgrens[]-_34_KNMI_Stations[[#This Row],[Etmaal temperatuur °C]],0),"")</f>
        <v>9.5</v>
      </c>
      <c r="O11969" s="89">
        <f>_34_KNMI_Stations[[#This Row],[graaddagen]]*_34_KNMI_Stations[[#This Row],[Gewogen factor]]</f>
        <v>9.5</v>
      </c>
      <c r="P11969" s="89" cm="1">
        <f t="array" ref="P119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70" spans="1:16" x14ac:dyDescent="0.25">
      <c r="A11970">
        <v>375</v>
      </c>
      <c r="B11970" s="110">
        <v>45746</v>
      </c>
      <c r="C11970" s="89">
        <v>5.8</v>
      </c>
      <c r="D11970" s="89">
        <v>9.6999999999999993</v>
      </c>
      <c r="E11970" s="96">
        <v>965</v>
      </c>
      <c r="F11970" s="89">
        <v>-0.1</v>
      </c>
      <c r="G11970" s="89">
        <v>1017.4</v>
      </c>
      <c r="H11970">
        <v>0.69</v>
      </c>
      <c r="I11970" t="s">
        <v>30</v>
      </c>
      <c r="J11970">
        <v>1</v>
      </c>
      <c r="K11970">
        <v>3</v>
      </c>
      <c r="L11970">
        <v>2025</v>
      </c>
      <c r="M11970" t="s">
        <v>122</v>
      </c>
      <c r="N11970" s="89" cm="1">
        <f t="array" ref="N11970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11970" s="89">
        <f>_34_KNMI_Stations[[#This Row],[graaddagen]]*_34_KNMI_Stations[[#This Row],[Gewogen factor]]</f>
        <v>8.3000000000000007</v>
      </c>
      <c r="P11970" s="89" cm="1">
        <f t="array" ref="P119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71" spans="1:16" x14ac:dyDescent="0.25">
      <c r="A11971">
        <v>375</v>
      </c>
      <c r="B11971" s="110">
        <v>45747</v>
      </c>
      <c r="C11971" s="89">
        <v>2.9</v>
      </c>
      <c r="D11971" s="89">
        <v>8.6999999999999993</v>
      </c>
      <c r="E11971" s="96">
        <v>1801</v>
      </c>
      <c r="F11971" s="89">
        <v>0</v>
      </c>
      <c r="G11971" s="89">
        <v>1027</v>
      </c>
      <c r="H11971">
        <v>0.7</v>
      </c>
      <c r="I11971" t="s">
        <v>30</v>
      </c>
      <c r="J11971">
        <v>1</v>
      </c>
      <c r="K11971">
        <v>3</v>
      </c>
      <c r="L11971">
        <v>2025</v>
      </c>
      <c r="M11971" t="s">
        <v>123</v>
      </c>
      <c r="N11971" s="89" cm="1">
        <f t="array" ref="N11971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1971" s="89">
        <f>_34_KNMI_Stations[[#This Row],[graaddagen]]*_34_KNMI_Stations[[#This Row],[Gewogen factor]]</f>
        <v>9.3000000000000007</v>
      </c>
      <c r="P11971" s="89" cm="1">
        <f t="array" ref="P119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72" spans="1:16" x14ac:dyDescent="0.25">
      <c r="A11972">
        <v>375</v>
      </c>
      <c r="B11972" s="110">
        <v>45748</v>
      </c>
      <c r="C11972" s="89">
        <v>4.7</v>
      </c>
      <c r="D11972" s="89">
        <v>8.1999999999999993</v>
      </c>
      <c r="E11972" s="96">
        <v>1881</v>
      </c>
      <c r="F11972" s="89">
        <v>0</v>
      </c>
      <c r="G11972" s="89">
        <v>1027.4000000000001</v>
      </c>
      <c r="H11972">
        <v>0.7</v>
      </c>
      <c r="I11972" t="s">
        <v>30</v>
      </c>
      <c r="J11972">
        <v>0.8</v>
      </c>
      <c r="K11972">
        <v>4</v>
      </c>
      <c r="L11972">
        <v>2025</v>
      </c>
      <c r="M11972" t="s">
        <v>123</v>
      </c>
      <c r="N11972" s="89" cm="1">
        <f t="array" ref="N11972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1972" s="89">
        <f>_34_KNMI_Stations[[#This Row],[graaddagen]]*_34_KNMI_Stations[[#This Row],[Gewogen factor]]</f>
        <v>7.8400000000000007</v>
      </c>
      <c r="P11972" s="89" cm="1">
        <f t="array" ref="P119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73" spans="1:16" x14ac:dyDescent="0.25">
      <c r="A11973">
        <v>375</v>
      </c>
      <c r="B11973" s="110">
        <v>45749</v>
      </c>
      <c r="C11973" s="89">
        <v>6.6</v>
      </c>
      <c r="D11973" s="89">
        <v>11.8</v>
      </c>
      <c r="E11973" s="96">
        <v>1941</v>
      </c>
      <c r="F11973" s="89">
        <v>0</v>
      </c>
      <c r="G11973" s="89">
        <v>1023.3</v>
      </c>
      <c r="H11973">
        <v>0.56999999999999995</v>
      </c>
      <c r="I11973" t="s">
        <v>30</v>
      </c>
      <c r="J11973">
        <v>0.8</v>
      </c>
      <c r="K11973">
        <v>4</v>
      </c>
      <c r="L11973">
        <v>2025</v>
      </c>
      <c r="M11973" t="s">
        <v>123</v>
      </c>
      <c r="N11973" s="89" cm="1">
        <f t="array" ref="N11973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1973" s="89">
        <f>_34_KNMI_Stations[[#This Row],[graaddagen]]*_34_KNMI_Stations[[#This Row],[Gewogen factor]]</f>
        <v>4.96</v>
      </c>
      <c r="P11973" s="89" cm="1">
        <f t="array" ref="P119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74" spans="1:16" x14ac:dyDescent="0.25">
      <c r="A11974">
        <v>375</v>
      </c>
      <c r="B11974" s="110">
        <v>45750</v>
      </c>
      <c r="C11974" s="89">
        <v>4.7</v>
      </c>
      <c r="D11974" s="89">
        <v>13.5</v>
      </c>
      <c r="E11974" s="96">
        <v>1963</v>
      </c>
      <c r="F11974" s="89">
        <v>0</v>
      </c>
      <c r="G11974" s="89">
        <v>1022.5</v>
      </c>
      <c r="H11974">
        <v>0.56000000000000005</v>
      </c>
      <c r="I11974" t="s">
        <v>30</v>
      </c>
      <c r="J11974">
        <v>0.8</v>
      </c>
      <c r="K11974">
        <v>4</v>
      </c>
      <c r="L11974">
        <v>2025</v>
      </c>
      <c r="M11974" t="s">
        <v>123</v>
      </c>
      <c r="N11974" s="89" cm="1">
        <f t="array" ref="N11974">IF(ISNUMBER(_34_KNMI_Stations[[#This Row],[Etmaal temperatuur °C]]),IF(_34_KNMI_Stations[[#This Row],[Etmaal temperatuur °C]]&lt;stookgrens[],stookgrens[]-_34_KNMI_Stations[[#This Row],[Etmaal temperatuur °C]],0),"")</f>
        <v>4.5</v>
      </c>
      <c r="O11974" s="89">
        <f>_34_KNMI_Stations[[#This Row],[graaddagen]]*_34_KNMI_Stations[[#This Row],[Gewogen factor]]</f>
        <v>3.6</v>
      </c>
      <c r="P11974" s="89" cm="1">
        <f t="array" ref="P119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75" spans="1:16" x14ac:dyDescent="0.25">
      <c r="A11975">
        <v>375</v>
      </c>
      <c r="B11975" s="110">
        <v>45751</v>
      </c>
      <c r="C11975" s="89">
        <v>3.1</v>
      </c>
      <c r="D11975" s="89">
        <v>14.6</v>
      </c>
      <c r="E11975" s="96">
        <v>2015</v>
      </c>
      <c r="F11975" s="89">
        <v>0</v>
      </c>
      <c r="G11975" s="89">
        <v>1019.7</v>
      </c>
      <c r="H11975">
        <v>0.52</v>
      </c>
      <c r="I11975" t="s">
        <v>30</v>
      </c>
      <c r="J11975">
        <v>0.8</v>
      </c>
      <c r="K11975">
        <v>4</v>
      </c>
      <c r="L11975">
        <v>2025</v>
      </c>
      <c r="M11975" t="s">
        <v>123</v>
      </c>
      <c r="N11975" s="89" cm="1">
        <f t="array" ref="N11975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1975" s="89">
        <f>_34_KNMI_Stations[[#This Row],[graaddagen]]*_34_KNMI_Stations[[#This Row],[Gewogen factor]]</f>
        <v>2.7200000000000006</v>
      </c>
      <c r="P11975" s="89" cm="1">
        <f t="array" ref="P119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76" spans="1:16" x14ac:dyDescent="0.25">
      <c r="A11976">
        <v>375</v>
      </c>
      <c r="B11976" s="110">
        <v>45752</v>
      </c>
      <c r="C11976" s="89">
        <v>4.5</v>
      </c>
      <c r="D11976" s="89">
        <v>11.1</v>
      </c>
      <c r="E11976" s="96">
        <v>2076</v>
      </c>
      <c r="F11976" s="89">
        <v>0</v>
      </c>
      <c r="G11976" s="89">
        <v>1019.3</v>
      </c>
      <c r="H11976">
        <v>0.54</v>
      </c>
      <c r="I11976" t="s">
        <v>30</v>
      </c>
      <c r="J11976">
        <v>0.8</v>
      </c>
      <c r="K11976">
        <v>4</v>
      </c>
      <c r="L11976">
        <v>2025</v>
      </c>
      <c r="M11976" t="s">
        <v>123</v>
      </c>
      <c r="N11976" s="89" cm="1">
        <f t="array" ref="N11976">IF(ISNUMBER(_34_KNMI_Stations[[#This Row],[Etmaal temperatuur °C]]),IF(_34_KNMI_Stations[[#This Row],[Etmaal temperatuur °C]]&lt;stookgrens[],stookgrens[]-_34_KNMI_Stations[[#This Row],[Etmaal temperatuur °C]],0),"")</f>
        <v>6.9</v>
      </c>
      <c r="O11976" s="89">
        <f>_34_KNMI_Stations[[#This Row],[graaddagen]]*_34_KNMI_Stations[[#This Row],[Gewogen factor]]</f>
        <v>5.5200000000000005</v>
      </c>
      <c r="P11976" s="89" cm="1">
        <f t="array" ref="P119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77" spans="1:16" x14ac:dyDescent="0.25">
      <c r="A11977">
        <v>375</v>
      </c>
      <c r="B11977" s="110">
        <v>45753</v>
      </c>
      <c r="C11977" s="89">
        <v>5.5</v>
      </c>
      <c r="D11977" s="89">
        <v>7.2</v>
      </c>
      <c r="E11977" s="96">
        <v>2158</v>
      </c>
      <c r="F11977" s="89">
        <v>0</v>
      </c>
      <c r="G11977" s="89">
        <v>1024.9000000000001</v>
      </c>
      <c r="H11977">
        <v>0.46</v>
      </c>
      <c r="I11977" t="s">
        <v>30</v>
      </c>
      <c r="J11977">
        <v>0.8</v>
      </c>
      <c r="K11977">
        <v>4</v>
      </c>
      <c r="L11977">
        <v>2025</v>
      </c>
      <c r="M11977" t="s">
        <v>123</v>
      </c>
      <c r="N11977" s="89" cm="1">
        <f t="array" ref="N11977">IF(ISNUMBER(_34_KNMI_Stations[[#This Row],[Etmaal temperatuur °C]]),IF(_34_KNMI_Stations[[#This Row],[Etmaal temperatuur °C]]&lt;stookgrens[],stookgrens[]-_34_KNMI_Stations[[#This Row],[Etmaal temperatuur °C]],0),"")</f>
        <v>10.8</v>
      </c>
      <c r="O11977" s="89">
        <f>_34_KNMI_Stations[[#This Row],[graaddagen]]*_34_KNMI_Stations[[#This Row],[Gewogen factor]]</f>
        <v>8.64</v>
      </c>
      <c r="P11977" s="89" cm="1">
        <f t="array" ref="P119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78" spans="1:16" x14ac:dyDescent="0.25">
      <c r="A11978">
        <v>375</v>
      </c>
      <c r="B11978" s="110">
        <v>45754</v>
      </c>
      <c r="C11978" s="89">
        <v>2.5</v>
      </c>
      <c r="D11978" s="89">
        <v>7.5</v>
      </c>
      <c r="E11978" s="96">
        <v>2142</v>
      </c>
      <c r="F11978" s="89">
        <v>0</v>
      </c>
      <c r="G11978" s="89">
        <v>1026.4000000000001</v>
      </c>
      <c r="H11978">
        <v>0.53</v>
      </c>
      <c r="I11978" t="s">
        <v>30</v>
      </c>
      <c r="J11978">
        <v>0.8</v>
      </c>
      <c r="K11978">
        <v>4</v>
      </c>
      <c r="L11978">
        <v>2025</v>
      </c>
      <c r="M11978" t="s">
        <v>124</v>
      </c>
      <c r="N11978" s="89" cm="1">
        <f t="array" ref="N11978">IF(ISNUMBER(_34_KNMI_Stations[[#This Row],[Etmaal temperatuur °C]]),IF(_34_KNMI_Stations[[#This Row],[Etmaal temperatuur °C]]&lt;stookgrens[],stookgrens[]-_34_KNMI_Stations[[#This Row],[Etmaal temperatuur °C]],0),"")</f>
        <v>10.5</v>
      </c>
      <c r="O11978" s="89">
        <f>_34_KNMI_Stations[[#This Row],[graaddagen]]*_34_KNMI_Stations[[#This Row],[Gewogen factor]]</f>
        <v>8.4</v>
      </c>
      <c r="P11978" s="89" cm="1">
        <f t="array" ref="P119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79" spans="1:16" x14ac:dyDescent="0.25">
      <c r="A11979">
        <v>375</v>
      </c>
      <c r="B11979" s="110">
        <v>45755</v>
      </c>
      <c r="C11979" s="89">
        <v>2.5</v>
      </c>
      <c r="D11979" s="89">
        <v>9.6</v>
      </c>
      <c r="E11979" s="96">
        <v>2075</v>
      </c>
      <c r="F11979" s="89">
        <v>0</v>
      </c>
      <c r="G11979" s="89">
        <v>1026.5999999999999</v>
      </c>
      <c r="H11979">
        <v>0.59</v>
      </c>
      <c r="I11979" t="s">
        <v>30</v>
      </c>
      <c r="J11979">
        <v>0.8</v>
      </c>
      <c r="K11979">
        <v>4</v>
      </c>
      <c r="L11979">
        <v>2025</v>
      </c>
      <c r="M11979" t="s">
        <v>124</v>
      </c>
      <c r="N11979" s="89" cm="1">
        <f t="array" ref="N11979">IF(ISNUMBER(_34_KNMI_Stations[[#This Row],[Etmaal temperatuur °C]]),IF(_34_KNMI_Stations[[#This Row],[Etmaal temperatuur °C]]&lt;stookgrens[],stookgrens[]-_34_KNMI_Stations[[#This Row],[Etmaal temperatuur °C]],0),"")</f>
        <v>8.4</v>
      </c>
      <c r="O11979" s="89">
        <f>_34_KNMI_Stations[[#This Row],[graaddagen]]*_34_KNMI_Stations[[#This Row],[Gewogen factor]]</f>
        <v>6.7200000000000006</v>
      </c>
      <c r="P11979" s="89" cm="1">
        <f t="array" ref="P119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80" spans="1:16" x14ac:dyDescent="0.25">
      <c r="A11980">
        <v>375</v>
      </c>
      <c r="B11980" s="110">
        <v>45756</v>
      </c>
      <c r="C11980" s="89">
        <v>3.4</v>
      </c>
      <c r="D11980" s="89">
        <v>8.3000000000000007</v>
      </c>
      <c r="E11980" s="96">
        <v>2043</v>
      </c>
      <c r="F11980" s="89">
        <v>0</v>
      </c>
      <c r="G11980" s="89">
        <v>1026.5999999999999</v>
      </c>
      <c r="H11980">
        <v>0.75</v>
      </c>
      <c r="I11980" t="s">
        <v>30</v>
      </c>
      <c r="J11980">
        <v>0.8</v>
      </c>
      <c r="K11980">
        <v>4</v>
      </c>
      <c r="L11980">
        <v>2025</v>
      </c>
      <c r="M11980" t="s">
        <v>124</v>
      </c>
      <c r="N11980" s="89" cm="1">
        <f t="array" ref="N11980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11980" s="89">
        <f>_34_KNMI_Stations[[#This Row],[graaddagen]]*_34_KNMI_Stations[[#This Row],[Gewogen factor]]</f>
        <v>7.76</v>
      </c>
      <c r="P11980" s="89" cm="1">
        <f t="array" ref="P119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81" spans="1:16" x14ac:dyDescent="0.25">
      <c r="A11981">
        <v>375</v>
      </c>
      <c r="B11981" s="110">
        <v>45757</v>
      </c>
      <c r="C11981" s="89">
        <v>2.5</v>
      </c>
      <c r="D11981" s="89">
        <v>9.5</v>
      </c>
      <c r="E11981" s="96">
        <v>1406</v>
      </c>
      <c r="F11981" s="89">
        <v>0</v>
      </c>
      <c r="G11981" s="89">
        <v>1027.8</v>
      </c>
      <c r="H11981">
        <v>0.71</v>
      </c>
      <c r="I11981" t="s">
        <v>30</v>
      </c>
      <c r="J11981">
        <v>0.8</v>
      </c>
      <c r="K11981">
        <v>4</v>
      </c>
      <c r="L11981">
        <v>2025</v>
      </c>
      <c r="M11981" t="s">
        <v>124</v>
      </c>
      <c r="N11981" s="89" cm="1">
        <f t="array" ref="N11981">IF(ISNUMBER(_34_KNMI_Stations[[#This Row],[Etmaal temperatuur °C]]),IF(_34_KNMI_Stations[[#This Row],[Etmaal temperatuur °C]]&lt;stookgrens[],stookgrens[]-_34_KNMI_Stations[[#This Row],[Etmaal temperatuur °C]],0),"")</f>
        <v>8.5</v>
      </c>
      <c r="O11981" s="89">
        <f>_34_KNMI_Stations[[#This Row],[graaddagen]]*_34_KNMI_Stations[[#This Row],[Gewogen factor]]</f>
        <v>6.8000000000000007</v>
      </c>
      <c r="P11981" s="89" cm="1">
        <f t="array" ref="P119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82" spans="1:16" x14ac:dyDescent="0.25">
      <c r="A11982">
        <v>375</v>
      </c>
      <c r="B11982" s="110">
        <v>45758</v>
      </c>
      <c r="C11982" s="89">
        <v>2.4</v>
      </c>
      <c r="D11982" s="89">
        <v>10.6</v>
      </c>
      <c r="E11982" s="96">
        <v>2044</v>
      </c>
      <c r="F11982" s="89">
        <v>0</v>
      </c>
      <c r="G11982" s="89">
        <v>1021.4</v>
      </c>
      <c r="H11982">
        <v>0.74</v>
      </c>
      <c r="I11982" t="s">
        <v>30</v>
      </c>
      <c r="J11982">
        <v>0.8</v>
      </c>
      <c r="K11982">
        <v>4</v>
      </c>
      <c r="L11982">
        <v>2025</v>
      </c>
      <c r="M11982" t="s">
        <v>124</v>
      </c>
      <c r="N11982" s="89" cm="1">
        <f t="array" ref="N11982">IF(ISNUMBER(_34_KNMI_Stations[[#This Row],[Etmaal temperatuur °C]]),IF(_34_KNMI_Stations[[#This Row],[Etmaal temperatuur °C]]&lt;stookgrens[],stookgrens[]-_34_KNMI_Stations[[#This Row],[Etmaal temperatuur °C]],0),"")</f>
        <v>7.4</v>
      </c>
      <c r="O11982" s="89">
        <f>_34_KNMI_Stations[[#This Row],[graaddagen]]*_34_KNMI_Stations[[#This Row],[Gewogen factor]]</f>
        <v>5.9200000000000008</v>
      </c>
      <c r="P11982" s="89" cm="1">
        <f t="array" ref="P119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83" spans="1:16" x14ac:dyDescent="0.25">
      <c r="A11983">
        <v>375</v>
      </c>
      <c r="B11983" s="110">
        <v>45759</v>
      </c>
      <c r="C11983" s="89">
        <v>4.0999999999999996</v>
      </c>
      <c r="D11983" s="89">
        <v>15.8</v>
      </c>
      <c r="E11983" s="96">
        <v>2171</v>
      </c>
      <c r="F11983" s="89">
        <v>-0.1</v>
      </c>
      <c r="G11983" s="89">
        <v>1009.3</v>
      </c>
      <c r="H11983">
        <v>0.56000000000000005</v>
      </c>
      <c r="I11983" t="s">
        <v>30</v>
      </c>
      <c r="J11983">
        <v>0.8</v>
      </c>
      <c r="K11983">
        <v>4</v>
      </c>
      <c r="L11983">
        <v>2025</v>
      </c>
      <c r="M11983" t="s">
        <v>124</v>
      </c>
      <c r="N11983" s="89" cm="1">
        <f t="array" ref="N11983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1983" s="89">
        <f>_34_KNMI_Stations[[#This Row],[graaddagen]]*_34_KNMI_Stations[[#This Row],[Gewogen factor]]</f>
        <v>1.7599999999999996</v>
      </c>
      <c r="P11983" s="89" cm="1">
        <f t="array" ref="P119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84" spans="1:16" x14ac:dyDescent="0.25">
      <c r="A11984">
        <v>375</v>
      </c>
      <c r="B11984" s="110">
        <v>45760</v>
      </c>
      <c r="C11984" s="89">
        <v>5</v>
      </c>
      <c r="D11984" s="89">
        <v>13.8</v>
      </c>
      <c r="E11984" s="96">
        <v>1120</v>
      </c>
      <c r="F11984" s="89">
        <v>1.2</v>
      </c>
      <c r="G11984" s="89">
        <v>1004.5</v>
      </c>
      <c r="H11984">
        <v>0.8</v>
      </c>
      <c r="I11984" t="s">
        <v>30</v>
      </c>
      <c r="J11984">
        <v>0.8</v>
      </c>
      <c r="K11984">
        <v>4</v>
      </c>
      <c r="L11984">
        <v>2025</v>
      </c>
      <c r="M11984" t="s">
        <v>124</v>
      </c>
      <c r="N11984" s="89" cm="1">
        <f t="array" ref="N11984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1984" s="89">
        <f>_34_KNMI_Stations[[#This Row],[graaddagen]]*_34_KNMI_Stations[[#This Row],[Gewogen factor]]</f>
        <v>3.3599999999999994</v>
      </c>
      <c r="P11984" s="89" cm="1">
        <f t="array" ref="P119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85" spans="1:16" x14ac:dyDescent="0.25">
      <c r="A11985">
        <v>375</v>
      </c>
      <c r="B11985" s="110">
        <v>45761</v>
      </c>
      <c r="C11985" s="89">
        <v>2.9</v>
      </c>
      <c r="D11985" s="89">
        <v>12.7</v>
      </c>
      <c r="E11985" s="96">
        <v>1998</v>
      </c>
      <c r="F11985" s="89">
        <v>0.2</v>
      </c>
      <c r="G11985" s="89">
        <v>1007.3</v>
      </c>
      <c r="H11985">
        <v>0.7</v>
      </c>
      <c r="I11985" t="s">
        <v>30</v>
      </c>
      <c r="J11985">
        <v>0.8</v>
      </c>
      <c r="K11985">
        <v>4</v>
      </c>
      <c r="L11985">
        <v>2025</v>
      </c>
      <c r="M11985" t="s">
        <v>125</v>
      </c>
      <c r="N11985" s="89" cm="1">
        <f t="array" ref="N11985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11985" s="89">
        <f>_34_KNMI_Stations[[#This Row],[graaddagen]]*_34_KNMI_Stations[[#This Row],[Gewogen factor]]</f>
        <v>4.2400000000000011</v>
      </c>
      <c r="P11985" s="89" cm="1">
        <f t="array" ref="P119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86" spans="1:16" x14ac:dyDescent="0.25">
      <c r="A11986">
        <v>375</v>
      </c>
      <c r="B11986" s="110">
        <v>45762</v>
      </c>
      <c r="C11986" s="89">
        <v>3.4</v>
      </c>
      <c r="D11986" s="89">
        <v>14.1</v>
      </c>
      <c r="E11986" s="96">
        <v>1355</v>
      </c>
      <c r="F11986" s="89">
        <v>1.9</v>
      </c>
      <c r="G11986" s="89">
        <v>999.3</v>
      </c>
      <c r="H11986">
        <v>0.81</v>
      </c>
      <c r="I11986" t="s">
        <v>30</v>
      </c>
      <c r="J11986">
        <v>0.8</v>
      </c>
      <c r="K11986">
        <v>4</v>
      </c>
      <c r="L11986">
        <v>2025</v>
      </c>
      <c r="M11986" t="s">
        <v>125</v>
      </c>
      <c r="N11986" s="89" cm="1">
        <f t="array" ref="N11986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1986" s="89">
        <f>_34_KNMI_Stations[[#This Row],[graaddagen]]*_34_KNMI_Stations[[#This Row],[Gewogen factor]]</f>
        <v>3.1200000000000006</v>
      </c>
      <c r="P11986" s="89" cm="1">
        <f t="array" ref="P119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87" spans="1:16" x14ac:dyDescent="0.25">
      <c r="A11987">
        <v>375</v>
      </c>
      <c r="B11987" s="110">
        <v>45763</v>
      </c>
      <c r="C11987" s="89">
        <v>2</v>
      </c>
      <c r="D11987" s="89">
        <v>10.8</v>
      </c>
      <c r="E11987" s="96">
        <v>498</v>
      </c>
      <c r="F11987" s="89">
        <v>2.2999999999999998</v>
      </c>
      <c r="G11987" s="89">
        <v>1009</v>
      </c>
      <c r="H11987">
        <v>0.88</v>
      </c>
      <c r="I11987" t="s">
        <v>30</v>
      </c>
      <c r="J11987">
        <v>0.8</v>
      </c>
      <c r="K11987">
        <v>4</v>
      </c>
      <c r="L11987">
        <v>2025</v>
      </c>
      <c r="M11987" t="s">
        <v>125</v>
      </c>
      <c r="N11987" s="89" cm="1">
        <f t="array" ref="N11987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11987" s="89">
        <f>_34_KNMI_Stations[[#This Row],[graaddagen]]*_34_KNMI_Stations[[#This Row],[Gewogen factor]]</f>
        <v>5.76</v>
      </c>
      <c r="P11987" s="89" cm="1">
        <f t="array" ref="P119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88" spans="1:16" x14ac:dyDescent="0.25">
      <c r="A11988">
        <v>375</v>
      </c>
      <c r="B11988" s="110">
        <v>45764</v>
      </c>
      <c r="C11988" s="89">
        <v>1.6</v>
      </c>
      <c r="D11988" s="89">
        <v>8.5</v>
      </c>
      <c r="E11988" s="96">
        <v>364</v>
      </c>
      <c r="F11988" s="89">
        <v>7.6</v>
      </c>
      <c r="G11988" s="89">
        <v>1013.2</v>
      </c>
      <c r="H11988">
        <v>0.89</v>
      </c>
      <c r="I11988" t="s">
        <v>30</v>
      </c>
      <c r="J11988">
        <v>0.8</v>
      </c>
      <c r="K11988">
        <v>4</v>
      </c>
      <c r="L11988">
        <v>2025</v>
      </c>
      <c r="M11988" t="s">
        <v>125</v>
      </c>
      <c r="N11988" s="89" cm="1">
        <f t="array" ref="N11988">IF(ISNUMBER(_34_KNMI_Stations[[#This Row],[Etmaal temperatuur °C]]),IF(_34_KNMI_Stations[[#This Row],[Etmaal temperatuur °C]]&lt;stookgrens[],stookgrens[]-_34_KNMI_Stations[[#This Row],[Etmaal temperatuur °C]],0),"")</f>
        <v>9.5</v>
      </c>
      <c r="O11988" s="89">
        <f>_34_KNMI_Stations[[#This Row],[graaddagen]]*_34_KNMI_Stations[[#This Row],[Gewogen factor]]</f>
        <v>7.6000000000000005</v>
      </c>
      <c r="P11988" s="89" cm="1">
        <f t="array" ref="P119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89" spans="1:16" x14ac:dyDescent="0.25">
      <c r="A11989">
        <v>375</v>
      </c>
      <c r="B11989" s="110">
        <v>45765</v>
      </c>
      <c r="C11989" s="89">
        <v>1.8</v>
      </c>
      <c r="D11989" s="89">
        <v>9.3000000000000007</v>
      </c>
      <c r="E11989" s="96">
        <v>1421</v>
      </c>
      <c r="F11989" s="89">
        <v>-0.1</v>
      </c>
      <c r="G11989" s="89">
        <v>1014.5</v>
      </c>
      <c r="H11989">
        <v>0.82</v>
      </c>
      <c r="I11989" t="s">
        <v>30</v>
      </c>
      <c r="J11989">
        <v>0.8</v>
      </c>
      <c r="K11989">
        <v>4</v>
      </c>
      <c r="L11989">
        <v>2025</v>
      </c>
      <c r="M11989" t="s">
        <v>125</v>
      </c>
      <c r="N11989" s="89" cm="1">
        <f t="array" ref="N11989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1989" s="89">
        <f>_34_KNMI_Stations[[#This Row],[graaddagen]]*_34_KNMI_Stations[[#This Row],[Gewogen factor]]</f>
        <v>6.96</v>
      </c>
      <c r="P11989" s="89" cm="1">
        <f t="array" ref="P119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90" spans="1:16" x14ac:dyDescent="0.25">
      <c r="A11990">
        <v>375</v>
      </c>
      <c r="B11990" s="110">
        <v>45766</v>
      </c>
      <c r="C11990" s="89">
        <v>2.5</v>
      </c>
      <c r="D11990" s="89">
        <v>10</v>
      </c>
      <c r="E11990" s="96">
        <v>2164</v>
      </c>
      <c r="F11990" s="89">
        <v>0</v>
      </c>
      <c r="G11990" s="89">
        <v>1009.5</v>
      </c>
      <c r="H11990">
        <v>0.74</v>
      </c>
      <c r="I11990" t="s">
        <v>30</v>
      </c>
      <c r="J11990">
        <v>0.8</v>
      </c>
      <c r="K11990">
        <v>4</v>
      </c>
      <c r="L11990">
        <v>2025</v>
      </c>
      <c r="M11990" t="s">
        <v>125</v>
      </c>
      <c r="N11990" s="89" cm="1">
        <f t="array" ref="N11990">IF(ISNUMBER(_34_KNMI_Stations[[#This Row],[Etmaal temperatuur °C]]),IF(_34_KNMI_Stations[[#This Row],[Etmaal temperatuur °C]]&lt;stookgrens[],stookgrens[]-_34_KNMI_Stations[[#This Row],[Etmaal temperatuur °C]],0),"")</f>
        <v>8</v>
      </c>
      <c r="O11990" s="89">
        <f>_34_KNMI_Stations[[#This Row],[graaddagen]]*_34_KNMI_Stations[[#This Row],[Gewogen factor]]</f>
        <v>6.4</v>
      </c>
      <c r="P11990" s="89" cm="1">
        <f t="array" ref="P119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91" spans="1:16" x14ac:dyDescent="0.25">
      <c r="A11991">
        <v>375</v>
      </c>
      <c r="B11991" s="110">
        <v>45767</v>
      </c>
      <c r="C11991" s="89">
        <v>2.6</v>
      </c>
      <c r="D11991" s="89">
        <v>11.8</v>
      </c>
      <c r="E11991" s="96">
        <v>2009</v>
      </c>
      <c r="F11991" s="89">
        <v>8.8000000000000007</v>
      </c>
      <c r="G11991" s="89">
        <v>1006.9</v>
      </c>
      <c r="H11991">
        <v>0.78</v>
      </c>
      <c r="I11991" t="s">
        <v>30</v>
      </c>
      <c r="J11991">
        <v>0.8</v>
      </c>
      <c r="K11991">
        <v>4</v>
      </c>
      <c r="L11991">
        <v>2025</v>
      </c>
      <c r="M11991" t="s">
        <v>125</v>
      </c>
      <c r="N11991" s="89" cm="1">
        <f t="array" ref="N11991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1991" s="89">
        <f>_34_KNMI_Stations[[#This Row],[graaddagen]]*_34_KNMI_Stations[[#This Row],[Gewogen factor]]</f>
        <v>4.96</v>
      </c>
      <c r="P11991" s="89" cm="1">
        <f t="array" ref="P119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92" spans="1:16" x14ac:dyDescent="0.25">
      <c r="A11992">
        <v>375</v>
      </c>
      <c r="B11992" s="110">
        <v>45768</v>
      </c>
      <c r="C11992" s="89">
        <v>2</v>
      </c>
      <c r="D11992" s="89">
        <v>12.6</v>
      </c>
      <c r="E11992" s="96">
        <v>1197</v>
      </c>
      <c r="F11992" s="89">
        <v>-0.1</v>
      </c>
      <c r="G11992" s="89">
        <v>1010.4</v>
      </c>
      <c r="H11992">
        <v>0.82</v>
      </c>
      <c r="I11992" t="s">
        <v>30</v>
      </c>
      <c r="J11992">
        <v>0.8</v>
      </c>
      <c r="K11992">
        <v>4</v>
      </c>
      <c r="L11992">
        <v>2025</v>
      </c>
      <c r="M11992" t="s">
        <v>126</v>
      </c>
      <c r="N11992" s="89" cm="1">
        <f t="array" ref="N11992">IF(ISNUMBER(_34_KNMI_Stations[[#This Row],[Etmaal temperatuur °C]]),IF(_34_KNMI_Stations[[#This Row],[Etmaal temperatuur °C]]&lt;stookgrens[],stookgrens[]-_34_KNMI_Stations[[#This Row],[Etmaal temperatuur °C]],0),"")</f>
        <v>5.4</v>
      </c>
      <c r="O11992" s="89">
        <f>_34_KNMI_Stations[[#This Row],[graaddagen]]*_34_KNMI_Stations[[#This Row],[Gewogen factor]]</f>
        <v>4.32</v>
      </c>
      <c r="P11992" s="89" cm="1">
        <f t="array" ref="P119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93" spans="1:16" x14ac:dyDescent="0.25">
      <c r="A11993">
        <v>375</v>
      </c>
      <c r="B11993" s="110">
        <v>45769</v>
      </c>
      <c r="C11993" s="89">
        <v>2.4</v>
      </c>
      <c r="D11993" s="89">
        <v>12.6</v>
      </c>
      <c r="E11993" s="96">
        <v>1718</v>
      </c>
      <c r="F11993" s="89">
        <v>0</v>
      </c>
      <c r="G11993" s="89">
        <v>1017</v>
      </c>
      <c r="H11993">
        <v>0.78</v>
      </c>
      <c r="I11993" t="s">
        <v>30</v>
      </c>
      <c r="J11993">
        <v>0.8</v>
      </c>
      <c r="K11993">
        <v>4</v>
      </c>
      <c r="L11993">
        <v>2025</v>
      </c>
      <c r="M11993" t="s">
        <v>126</v>
      </c>
      <c r="N11993" s="89" cm="1">
        <f t="array" ref="N11993">IF(ISNUMBER(_34_KNMI_Stations[[#This Row],[Etmaal temperatuur °C]]),IF(_34_KNMI_Stations[[#This Row],[Etmaal temperatuur °C]]&lt;stookgrens[],stookgrens[]-_34_KNMI_Stations[[#This Row],[Etmaal temperatuur °C]],0),"")</f>
        <v>5.4</v>
      </c>
      <c r="O11993" s="89">
        <f>_34_KNMI_Stations[[#This Row],[graaddagen]]*_34_KNMI_Stations[[#This Row],[Gewogen factor]]</f>
        <v>4.32</v>
      </c>
      <c r="P11993" s="89" cm="1">
        <f t="array" ref="P119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94" spans="1:16" x14ac:dyDescent="0.25">
      <c r="A11994">
        <v>375</v>
      </c>
      <c r="B11994" s="110">
        <v>45770</v>
      </c>
      <c r="C11994" s="89">
        <v>1.6</v>
      </c>
      <c r="D11994" s="89">
        <v>11.4</v>
      </c>
      <c r="E11994" s="96">
        <v>706</v>
      </c>
      <c r="F11994" s="89">
        <v>1.8</v>
      </c>
      <c r="G11994" s="89">
        <v>1014.6</v>
      </c>
      <c r="H11994">
        <v>0.9</v>
      </c>
      <c r="I11994" t="s">
        <v>30</v>
      </c>
      <c r="J11994">
        <v>0.8</v>
      </c>
      <c r="K11994">
        <v>4</v>
      </c>
      <c r="L11994">
        <v>2025</v>
      </c>
      <c r="M11994" t="s">
        <v>126</v>
      </c>
      <c r="N11994" s="89" cm="1">
        <f t="array" ref="N11994">IF(ISNUMBER(_34_KNMI_Stations[[#This Row],[Etmaal temperatuur °C]]),IF(_34_KNMI_Stations[[#This Row],[Etmaal temperatuur °C]]&lt;stookgrens[],stookgrens[]-_34_KNMI_Stations[[#This Row],[Etmaal temperatuur °C]],0),"")</f>
        <v>6.6</v>
      </c>
      <c r="O11994" s="89">
        <f>_34_KNMI_Stations[[#This Row],[graaddagen]]*_34_KNMI_Stations[[#This Row],[Gewogen factor]]</f>
        <v>5.28</v>
      </c>
      <c r="P11994" s="89" cm="1">
        <f t="array" ref="P119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95" spans="1:16" x14ac:dyDescent="0.25">
      <c r="A11995">
        <v>375</v>
      </c>
      <c r="B11995" s="110">
        <v>45771</v>
      </c>
      <c r="C11995" s="89">
        <v>2.5</v>
      </c>
      <c r="D11995" s="89">
        <v>11.1</v>
      </c>
      <c r="E11995" s="96">
        <v>423</v>
      </c>
      <c r="F11995" s="89">
        <v>12.4</v>
      </c>
      <c r="G11995" s="89">
        <v>1017.3</v>
      </c>
      <c r="H11995">
        <v>0.97</v>
      </c>
      <c r="I11995" t="s">
        <v>30</v>
      </c>
      <c r="J11995">
        <v>0.8</v>
      </c>
      <c r="K11995">
        <v>4</v>
      </c>
      <c r="L11995">
        <v>2025</v>
      </c>
      <c r="M11995" t="s">
        <v>126</v>
      </c>
      <c r="N11995" s="89" cm="1">
        <f t="array" ref="N11995">IF(ISNUMBER(_34_KNMI_Stations[[#This Row],[Etmaal temperatuur °C]]),IF(_34_KNMI_Stations[[#This Row],[Etmaal temperatuur °C]]&lt;stookgrens[],stookgrens[]-_34_KNMI_Stations[[#This Row],[Etmaal temperatuur °C]],0),"")</f>
        <v>6.9</v>
      </c>
      <c r="O11995" s="89">
        <f>_34_KNMI_Stations[[#This Row],[graaddagen]]*_34_KNMI_Stations[[#This Row],[Gewogen factor]]</f>
        <v>5.5200000000000005</v>
      </c>
      <c r="P11995" s="89" cm="1">
        <f t="array" ref="P119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96" spans="1:16" x14ac:dyDescent="0.25">
      <c r="A11996">
        <v>375</v>
      </c>
      <c r="B11996" s="110">
        <v>45772</v>
      </c>
      <c r="C11996" s="89">
        <v>2.1</v>
      </c>
      <c r="D11996" s="89">
        <v>8.4</v>
      </c>
      <c r="E11996" s="96">
        <v>612</v>
      </c>
      <c r="F11996" s="89">
        <v>0</v>
      </c>
      <c r="G11996" s="89">
        <v>1022.6</v>
      </c>
      <c r="H11996">
        <v>0.93</v>
      </c>
      <c r="I11996" t="s">
        <v>30</v>
      </c>
      <c r="J11996">
        <v>0.8</v>
      </c>
      <c r="K11996">
        <v>4</v>
      </c>
      <c r="L11996">
        <v>2025</v>
      </c>
      <c r="M11996" t="s">
        <v>126</v>
      </c>
      <c r="N11996" s="89" cm="1">
        <f t="array" ref="N11996">IF(ISNUMBER(_34_KNMI_Stations[[#This Row],[Etmaal temperatuur °C]]),IF(_34_KNMI_Stations[[#This Row],[Etmaal temperatuur °C]]&lt;stookgrens[],stookgrens[]-_34_KNMI_Stations[[#This Row],[Etmaal temperatuur °C]],0),"")</f>
        <v>9.6</v>
      </c>
      <c r="O11996" s="89">
        <f>_34_KNMI_Stations[[#This Row],[graaddagen]]*_34_KNMI_Stations[[#This Row],[Gewogen factor]]</f>
        <v>7.68</v>
      </c>
      <c r="P11996" s="89" cm="1">
        <f t="array" ref="P119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97" spans="1:16" x14ac:dyDescent="0.25">
      <c r="A11997">
        <v>375</v>
      </c>
      <c r="B11997" s="110">
        <v>45773</v>
      </c>
      <c r="C11997" s="89">
        <v>2.8</v>
      </c>
      <c r="D11997" s="89">
        <v>11.9</v>
      </c>
      <c r="E11997" s="96">
        <v>2185</v>
      </c>
      <c r="F11997" s="89">
        <v>0</v>
      </c>
      <c r="G11997" s="89">
        <v>1022.4</v>
      </c>
      <c r="H11997">
        <v>0.76</v>
      </c>
      <c r="I11997" t="s">
        <v>30</v>
      </c>
      <c r="J11997">
        <v>0.8</v>
      </c>
      <c r="K11997">
        <v>4</v>
      </c>
      <c r="L11997">
        <v>2025</v>
      </c>
      <c r="M11997" t="s">
        <v>126</v>
      </c>
      <c r="N11997" s="89" cm="1">
        <f t="array" ref="N11997">IF(ISNUMBER(_34_KNMI_Stations[[#This Row],[Etmaal temperatuur °C]]),IF(_34_KNMI_Stations[[#This Row],[Etmaal temperatuur °C]]&lt;stookgrens[],stookgrens[]-_34_KNMI_Stations[[#This Row],[Etmaal temperatuur °C]],0),"")</f>
        <v>6.1</v>
      </c>
      <c r="O11997" s="89">
        <f>_34_KNMI_Stations[[#This Row],[graaddagen]]*_34_KNMI_Stations[[#This Row],[Gewogen factor]]</f>
        <v>4.88</v>
      </c>
      <c r="P11997" s="89" cm="1">
        <f t="array" ref="P119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98" spans="1:16" x14ac:dyDescent="0.25">
      <c r="A11998">
        <v>375</v>
      </c>
      <c r="B11998" s="110">
        <v>45774</v>
      </c>
      <c r="C11998" s="89">
        <v>2.2000000000000002</v>
      </c>
      <c r="D11998" s="89">
        <v>13.7</v>
      </c>
      <c r="E11998" s="96">
        <v>2510</v>
      </c>
      <c r="F11998" s="89">
        <v>0</v>
      </c>
      <c r="G11998" s="89">
        <v>1024.8</v>
      </c>
      <c r="H11998">
        <v>0.63</v>
      </c>
      <c r="I11998" t="s">
        <v>30</v>
      </c>
      <c r="J11998">
        <v>0.8</v>
      </c>
      <c r="K11998">
        <v>4</v>
      </c>
      <c r="L11998">
        <v>2025</v>
      </c>
      <c r="M11998" t="s">
        <v>126</v>
      </c>
      <c r="N11998" s="89" cm="1">
        <f t="array" ref="N11998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1998" s="89">
        <f>_34_KNMI_Stations[[#This Row],[graaddagen]]*_34_KNMI_Stations[[#This Row],[Gewogen factor]]</f>
        <v>3.4400000000000008</v>
      </c>
      <c r="P11998" s="89" cm="1">
        <f t="array" ref="P119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1999" spans="1:16" x14ac:dyDescent="0.25">
      <c r="A11999">
        <v>375</v>
      </c>
      <c r="B11999" s="110">
        <v>45775</v>
      </c>
      <c r="C11999" s="89">
        <v>1.5</v>
      </c>
      <c r="D11999" s="89">
        <v>14.3</v>
      </c>
      <c r="E11999" s="96">
        <v>2435</v>
      </c>
      <c r="F11999" s="89">
        <v>0</v>
      </c>
      <c r="G11999" s="89">
        <v>1026.7</v>
      </c>
      <c r="H11999">
        <v>0.64</v>
      </c>
      <c r="I11999" t="s">
        <v>30</v>
      </c>
      <c r="J11999">
        <v>0.8</v>
      </c>
      <c r="K11999">
        <v>4</v>
      </c>
      <c r="L11999">
        <v>2025</v>
      </c>
      <c r="M11999" t="s">
        <v>127</v>
      </c>
      <c r="N11999" s="89" cm="1">
        <f t="array" ref="N11999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1999" s="89">
        <f>_34_KNMI_Stations[[#This Row],[graaddagen]]*_34_KNMI_Stations[[#This Row],[Gewogen factor]]</f>
        <v>2.9599999999999995</v>
      </c>
      <c r="P11999" s="89" cm="1">
        <f t="array" ref="P119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00" spans="1:16" x14ac:dyDescent="0.25">
      <c r="A12000">
        <v>375</v>
      </c>
      <c r="B12000" s="110">
        <v>45776</v>
      </c>
      <c r="C12000" s="89">
        <v>2.1</v>
      </c>
      <c r="D12000" s="89">
        <v>16</v>
      </c>
      <c r="E12000" s="96">
        <v>2431</v>
      </c>
      <c r="F12000" s="89">
        <v>0</v>
      </c>
      <c r="G12000" s="89">
        <v>1026</v>
      </c>
      <c r="H12000">
        <v>0.67</v>
      </c>
      <c r="I12000" t="s">
        <v>30</v>
      </c>
      <c r="J12000">
        <v>0.8</v>
      </c>
      <c r="K12000">
        <v>4</v>
      </c>
      <c r="L12000">
        <v>2025</v>
      </c>
      <c r="M12000" t="s">
        <v>127</v>
      </c>
      <c r="N12000" s="89" cm="1">
        <f t="array" ref="N12000">IF(ISNUMBER(_34_KNMI_Stations[[#This Row],[Etmaal temperatuur °C]]),IF(_34_KNMI_Stations[[#This Row],[Etmaal temperatuur °C]]&lt;stookgrens[],stookgrens[]-_34_KNMI_Stations[[#This Row],[Etmaal temperatuur °C]],0),"")</f>
        <v>2</v>
      </c>
      <c r="O12000" s="89">
        <f>_34_KNMI_Stations[[#This Row],[graaddagen]]*_34_KNMI_Stations[[#This Row],[Gewogen factor]]</f>
        <v>1.6</v>
      </c>
      <c r="P12000" s="89" cm="1">
        <f t="array" ref="P120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01" spans="1:16" x14ac:dyDescent="0.25">
      <c r="A12001">
        <v>375</v>
      </c>
      <c r="B12001" s="110">
        <v>45777</v>
      </c>
      <c r="C12001" s="89">
        <v>2</v>
      </c>
      <c r="D12001" s="89">
        <v>17.600000000000001</v>
      </c>
      <c r="E12001" s="96">
        <v>2482</v>
      </c>
      <c r="F12001" s="89">
        <v>0</v>
      </c>
      <c r="G12001" s="89">
        <v>1022.6</v>
      </c>
      <c r="H12001">
        <v>0.65</v>
      </c>
      <c r="I12001" t="s">
        <v>30</v>
      </c>
      <c r="J12001">
        <v>0.8</v>
      </c>
      <c r="K12001">
        <v>4</v>
      </c>
      <c r="L12001">
        <v>2025</v>
      </c>
      <c r="M12001" t="s">
        <v>127</v>
      </c>
      <c r="N12001" s="89" cm="1">
        <f t="array" ref="N12001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2001" s="89">
        <f>_34_KNMI_Stations[[#This Row],[graaddagen]]*_34_KNMI_Stations[[#This Row],[Gewogen factor]]</f>
        <v>0.3199999999999989</v>
      </c>
      <c r="P12001" s="89" cm="1">
        <f t="array" ref="P120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02" spans="1:16" x14ac:dyDescent="0.25">
      <c r="A12002">
        <v>375</v>
      </c>
      <c r="B12002" s="110">
        <v>45778</v>
      </c>
      <c r="C12002" s="89">
        <v>1.8</v>
      </c>
      <c r="D12002" s="89">
        <v>19.5</v>
      </c>
      <c r="E12002" s="96">
        <v>2508</v>
      </c>
      <c r="F12002" s="89">
        <v>0</v>
      </c>
      <c r="G12002" s="89">
        <v>1017.6</v>
      </c>
      <c r="H12002">
        <v>0.54</v>
      </c>
      <c r="I12002" t="s">
        <v>30</v>
      </c>
      <c r="J12002">
        <v>0.8</v>
      </c>
      <c r="K12002">
        <v>5</v>
      </c>
      <c r="L12002">
        <v>2025</v>
      </c>
      <c r="M12002" t="s">
        <v>127</v>
      </c>
      <c r="N12002" s="89" cm="1">
        <f t="array" ref="N12002">IF(ISNUMBER(_34_KNMI_Stations[[#This Row],[Etmaal temperatuur °C]]),IF(_34_KNMI_Stations[[#This Row],[Etmaal temperatuur °C]]&lt;stookgrens[],stookgrens[]-_34_KNMI_Stations[[#This Row],[Etmaal temperatuur °C]],0),"")</f>
        <v>0</v>
      </c>
      <c r="O12002" s="89">
        <f>_34_KNMI_Stations[[#This Row],[graaddagen]]*_34_KNMI_Stations[[#This Row],[Gewogen factor]]</f>
        <v>0</v>
      </c>
      <c r="P12002" s="89" cm="1">
        <f t="array" ref="P12002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2003" spans="1:16" x14ac:dyDescent="0.25">
      <c r="A12003">
        <v>375</v>
      </c>
      <c r="B12003" s="110">
        <v>45779</v>
      </c>
      <c r="C12003" s="89">
        <v>2.5</v>
      </c>
      <c r="D12003" s="89">
        <v>19.7</v>
      </c>
      <c r="E12003" s="96">
        <v>2158</v>
      </c>
      <c r="F12003" s="89">
        <v>0</v>
      </c>
      <c r="G12003" s="89">
        <v>1013.9</v>
      </c>
      <c r="H12003">
        <v>0.57999999999999996</v>
      </c>
      <c r="I12003" t="s">
        <v>30</v>
      </c>
      <c r="J12003">
        <v>0.8</v>
      </c>
      <c r="K12003">
        <v>5</v>
      </c>
      <c r="L12003">
        <v>2025</v>
      </c>
      <c r="M12003" t="s">
        <v>127</v>
      </c>
      <c r="N12003" s="89" cm="1">
        <f t="array" ref="N12003">IF(ISNUMBER(_34_KNMI_Stations[[#This Row],[Etmaal temperatuur °C]]),IF(_34_KNMI_Stations[[#This Row],[Etmaal temperatuur °C]]&lt;stookgrens[],stookgrens[]-_34_KNMI_Stations[[#This Row],[Etmaal temperatuur °C]],0),"")</f>
        <v>0</v>
      </c>
      <c r="O12003" s="89">
        <f>_34_KNMI_Stations[[#This Row],[graaddagen]]*_34_KNMI_Stations[[#This Row],[Gewogen factor]]</f>
        <v>0</v>
      </c>
      <c r="P12003" s="89" cm="1">
        <f t="array" ref="P12003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2004" spans="1:16" x14ac:dyDescent="0.25">
      <c r="A12004">
        <v>375</v>
      </c>
      <c r="B12004" s="110">
        <v>45780</v>
      </c>
      <c r="C12004" s="89">
        <v>3.2</v>
      </c>
      <c r="D12004" s="89">
        <v>13.6</v>
      </c>
      <c r="E12004" s="96">
        <v>2130</v>
      </c>
      <c r="F12004" s="89">
        <v>0</v>
      </c>
      <c r="G12004" s="89">
        <v>1011.5</v>
      </c>
      <c r="H12004">
        <v>0.57999999999999996</v>
      </c>
      <c r="I12004" t="s">
        <v>30</v>
      </c>
      <c r="J12004">
        <v>0.8</v>
      </c>
      <c r="K12004">
        <v>5</v>
      </c>
      <c r="L12004">
        <v>2025</v>
      </c>
      <c r="M12004" t="s">
        <v>127</v>
      </c>
      <c r="N12004" s="89" cm="1">
        <f t="array" ref="N12004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2004" s="89">
        <f>_34_KNMI_Stations[[#This Row],[graaddagen]]*_34_KNMI_Stations[[#This Row],[Gewogen factor]]</f>
        <v>3.5200000000000005</v>
      </c>
      <c r="P12004" s="89" cm="1">
        <f t="array" ref="P120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05" spans="1:16" x14ac:dyDescent="0.25">
      <c r="A12005">
        <v>375</v>
      </c>
      <c r="B12005" s="110">
        <v>45781</v>
      </c>
      <c r="C12005" s="89">
        <v>3.1</v>
      </c>
      <c r="D12005" s="89">
        <v>9.4</v>
      </c>
      <c r="E12005" s="96">
        <v>1553</v>
      </c>
      <c r="F12005" s="89">
        <v>0</v>
      </c>
      <c r="G12005" s="89">
        <v>1014.5</v>
      </c>
      <c r="H12005">
        <v>0.65</v>
      </c>
      <c r="I12005" t="s">
        <v>30</v>
      </c>
      <c r="J12005">
        <v>0.8</v>
      </c>
      <c r="K12005">
        <v>5</v>
      </c>
      <c r="L12005">
        <v>2025</v>
      </c>
      <c r="M12005" t="s">
        <v>127</v>
      </c>
      <c r="N12005" s="89" cm="1">
        <f t="array" ref="N12005">IF(ISNUMBER(_34_KNMI_Stations[[#This Row],[Etmaal temperatuur °C]]),IF(_34_KNMI_Stations[[#This Row],[Etmaal temperatuur °C]]&lt;stookgrens[],stookgrens[]-_34_KNMI_Stations[[#This Row],[Etmaal temperatuur °C]],0),"")</f>
        <v>8.6</v>
      </c>
      <c r="O12005" s="89">
        <f>_34_KNMI_Stations[[#This Row],[graaddagen]]*_34_KNMI_Stations[[#This Row],[Gewogen factor]]</f>
        <v>6.88</v>
      </c>
      <c r="P12005" s="89" cm="1">
        <f t="array" ref="P120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06" spans="1:16" x14ac:dyDescent="0.25">
      <c r="A12006">
        <v>375</v>
      </c>
      <c r="B12006" s="110">
        <v>45782</v>
      </c>
      <c r="C12006" s="89">
        <v>3.4</v>
      </c>
      <c r="D12006" s="89">
        <v>9.6</v>
      </c>
      <c r="E12006" s="96">
        <v>1617</v>
      </c>
      <c r="F12006" s="89">
        <v>0</v>
      </c>
      <c r="G12006" s="89">
        <v>1018.4</v>
      </c>
      <c r="H12006">
        <v>0.6</v>
      </c>
      <c r="I12006" t="s">
        <v>30</v>
      </c>
      <c r="J12006">
        <v>0.8</v>
      </c>
      <c r="K12006">
        <v>5</v>
      </c>
      <c r="L12006">
        <v>2025</v>
      </c>
      <c r="M12006" t="s">
        <v>132</v>
      </c>
      <c r="N12006" s="89" cm="1">
        <f t="array" ref="N12006">IF(ISNUMBER(_34_KNMI_Stations[[#This Row],[Etmaal temperatuur °C]]),IF(_34_KNMI_Stations[[#This Row],[Etmaal temperatuur °C]]&lt;stookgrens[],stookgrens[]-_34_KNMI_Stations[[#This Row],[Etmaal temperatuur °C]],0),"")</f>
        <v>8.4</v>
      </c>
      <c r="O12006" s="89">
        <f>_34_KNMI_Stations[[#This Row],[graaddagen]]*_34_KNMI_Stations[[#This Row],[Gewogen factor]]</f>
        <v>6.7200000000000006</v>
      </c>
      <c r="P12006" s="89" cm="1">
        <f t="array" ref="P120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07" spans="1:16" x14ac:dyDescent="0.25">
      <c r="A12007">
        <v>375</v>
      </c>
      <c r="B12007" s="110">
        <v>45783</v>
      </c>
      <c r="C12007" s="89">
        <v>3.6</v>
      </c>
      <c r="D12007" s="89">
        <v>10.3</v>
      </c>
      <c r="E12007" s="96">
        <v>1835</v>
      </c>
      <c r="F12007" s="89">
        <v>0</v>
      </c>
      <c r="G12007" s="89">
        <v>1021.5</v>
      </c>
      <c r="H12007">
        <v>0.64</v>
      </c>
      <c r="I12007" t="s">
        <v>30</v>
      </c>
      <c r="J12007">
        <v>0.8</v>
      </c>
      <c r="K12007">
        <v>5</v>
      </c>
      <c r="L12007">
        <v>2025</v>
      </c>
      <c r="M12007" t="s">
        <v>132</v>
      </c>
      <c r="N12007" s="89" cm="1">
        <f t="array" ref="N12007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2007" s="89">
        <f>_34_KNMI_Stations[[#This Row],[graaddagen]]*_34_KNMI_Stations[[#This Row],[Gewogen factor]]</f>
        <v>6.16</v>
      </c>
      <c r="P12007" s="89" cm="1">
        <f t="array" ref="P120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08" spans="1:16" x14ac:dyDescent="0.25">
      <c r="A12008">
        <v>375</v>
      </c>
      <c r="B12008" s="110">
        <v>45784</v>
      </c>
      <c r="C12008" s="89">
        <v>2.9</v>
      </c>
      <c r="D12008" s="89">
        <v>11.6</v>
      </c>
      <c r="E12008" s="96">
        <v>1576</v>
      </c>
      <c r="F12008" s="89">
        <v>0</v>
      </c>
      <c r="G12008" s="89">
        <v>1020.3</v>
      </c>
      <c r="H12008">
        <v>0.62</v>
      </c>
      <c r="I12008" t="s">
        <v>30</v>
      </c>
      <c r="J12008">
        <v>0.8</v>
      </c>
      <c r="K12008">
        <v>5</v>
      </c>
      <c r="L12008">
        <v>2025</v>
      </c>
      <c r="M12008" t="s">
        <v>132</v>
      </c>
      <c r="N12008" s="89" cm="1">
        <f t="array" ref="N12008">IF(ISNUMBER(_34_KNMI_Stations[[#This Row],[Etmaal temperatuur °C]]),IF(_34_KNMI_Stations[[#This Row],[Etmaal temperatuur °C]]&lt;stookgrens[],stookgrens[]-_34_KNMI_Stations[[#This Row],[Etmaal temperatuur °C]],0),"")</f>
        <v>6.4</v>
      </c>
      <c r="O12008" s="89">
        <f>_34_KNMI_Stations[[#This Row],[graaddagen]]*_34_KNMI_Stations[[#This Row],[Gewogen factor]]</f>
        <v>5.120000000000001</v>
      </c>
      <c r="P12008" s="89" cm="1">
        <f t="array" ref="P120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09" spans="1:16" x14ac:dyDescent="0.25">
      <c r="A12009">
        <v>375</v>
      </c>
      <c r="B12009" s="110">
        <v>45785</v>
      </c>
      <c r="C12009" s="89">
        <v>3.7</v>
      </c>
      <c r="D12009" s="89">
        <v>12.6</v>
      </c>
      <c r="E12009" s="96">
        <v>2246</v>
      </c>
      <c r="F12009" s="89">
        <v>0</v>
      </c>
      <c r="G12009" s="89">
        <v>1018.4</v>
      </c>
      <c r="H12009">
        <v>0.49</v>
      </c>
      <c r="I12009" t="s">
        <v>30</v>
      </c>
      <c r="J12009">
        <v>0.8</v>
      </c>
      <c r="K12009">
        <v>5</v>
      </c>
      <c r="L12009">
        <v>2025</v>
      </c>
      <c r="M12009" t="s">
        <v>132</v>
      </c>
      <c r="N12009" s="89" cm="1">
        <f t="array" ref="N12009">IF(ISNUMBER(_34_KNMI_Stations[[#This Row],[Etmaal temperatuur °C]]),IF(_34_KNMI_Stations[[#This Row],[Etmaal temperatuur °C]]&lt;stookgrens[],stookgrens[]-_34_KNMI_Stations[[#This Row],[Etmaal temperatuur °C]],0),"")</f>
        <v>5.4</v>
      </c>
      <c r="O12009" s="89">
        <f>_34_KNMI_Stations[[#This Row],[graaddagen]]*_34_KNMI_Stations[[#This Row],[Gewogen factor]]</f>
        <v>4.32</v>
      </c>
      <c r="P12009" s="89" cm="1">
        <f t="array" ref="P120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10" spans="1:16" x14ac:dyDescent="0.25">
      <c r="A12010">
        <v>375</v>
      </c>
      <c r="B12010" s="110">
        <v>45786</v>
      </c>
      <c r="C12010" s="89">
        <v>3.3</v>
      </c>
      <c r="D12010" s="89">
        <v>13.2</v>
      </c>
      <c r="E12010" s="96">
        <v>2724</v>
      </c>
      <c r="F12010" s="89">
        <v>0</v>
      </c>
      <c r="G12010" s="89">
        <v>1020.8</v>
      </c>
      <c r="H12010">
        <v>0.48</v>
      </c>
      <c r="I12010" t="s">
        <v>30</v>
      </c>
      <c r="J12010">
        <v>0.8</v>
      </c>
      <c r="K12010">
        <v>5</v>
      </c>
      <c r="L12010">
        <v>2025</v>
      </c>
      <c r="M12010" t="s">
        <v>132</v>
      </c>
      <c r="N12010" s="89" cm="1">
        <f t="array" ref="N12010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2010" s="89">
        <f>_34_KNMI_Stations[[#This Row],[graaddagen]]*_34_KNMI_Stations[[#This Row],[Gewogen factor]]</f>
        <v>3.8400000000000007</v>
      </c>
      <c r="P12010" s="89" cm="1">
        <f t="array" ref="P120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11" spans="1:16" x14ac:dyDescent="0.25">
      <c r="A12011">
        <v>375</v>
      </c>
      <c r="B12011" s="110">
        <v>45787</v>
      </c>
      <c r="C12011" s="89">
        <v>3.5</v>
      </c>
      <c r="D12011" s="89">
        <v>15.6</v>
      </c>
      <c r="E12011" s="96">
        <v>2752</v>
      </c>
      <c r="F12011" s="89">
        <v>0</v>
      </c>
      <c r="G12011" s="89">
        <v>1019.4</v>
      </c>
      <c r="H12011">
        <v>0.47</v>
      </c>
      <c r="I12011" t="s">
        <v>30</v>
      </c>
      <c r="J12011">
        <v>0.8</v>
      </c>
      <c r="K12011">
        <v>5</v>
      </c>
      <c r="L12011">
        <v>2025</v>
      </c>
      <c r="M12011" t="s">
        <v>132</v>
      </c>
      <c r="N12011" s="89" cm="1">
        <f t="array" ref="N12011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12011" s="89">
        <f>_34_KNMI_Stations[[#This Row],[graaddagen]]*_34_KNMI_Stations[[#This Row],[Gewogen factor]]</f>
        <v>1.9200000000000004</v>
      </c>
      <c r="P12011" s="89" cm="1">
        <f t="array" ref="P120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12" spans="1:16" x14ac:dyDescent="0.25">
      <c r="A12012">
        <v>375</v>
      </c>
      <c r="B12012" s="110">
        <v>45788</v>
      </c>
      <c r="C12012" s="89">
        <v>3.8</v>
      </c>
      <c r="D12012" s="89">
        <v>18</v>
      </c>
      <c r="E12012" s="96">
        <v>2757</v>
      </c>
      <c r="F12012" s="89">
        <v>0</v>
      </c>
      <c r="G12012" s="89">
        <v>1013.8</v>
      </c>
      <c r="H12012">
        <v>0.45</v>
      </c>
      <c r="I12012" t="s">
        <v>30</v>
      </c>
      <c r="J12012">
        <v>0.8</v>
      </c>
      <c r="K12012">
        <v>5</v>
      </c>
      <c r="L12012">
        <v>2025</v>
      </c>
      <c r="M12012" t="s">
        <v>132</v>
      </c>
      <c r="N12012" s="89" cm="1">
        <f t="array" ref="N12012">IF(ISNUMBER(_34_KNMI_Stations[[#This Row],[Etmaal temperatuur °C]]),IF(_34_KNMI_Stations[[#This Row],[Etmaal temperatuur °C]]&lt;stookgrens[],stookgrens[]-_34_KNMI_Stations[[#This Row],[Etmaal temperatuur °C]],0),"")</f>
        <v>0</v>
      </c>
      <c r="O12012" s="89">
        <f>_34_KNMI_Stations[[#This Row],[graaddagen]]*_34_KNMI_Stations[[#This Row],[Gewogen factor]]</f>
        <v>0</v>
      </c>
      <c r="P12012" s="89" cm="1">
        <f t="array" ref="P120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13" spans="1:16" x14ac:dyDescent="0.25">
      <c r="A12013">
        <v>375</v>
      </c>
      <c r="B12013" s="110">
        <v>45789</v>
      </c>
      <c r="C12013" s="89">
        <v>4.3</v>
      </c>
      <c r="D12013" s="89">
        <v>17.600000000000001</v>
      </c>
      <c r="E12013" s="96">
        <v>2747</v>
      </c>
      <c r="F12013" s="89">
        <v>0</v>
      </c>
      <c r="G12013" s="89">
        <v>1013.5</v>
      </c>
      <c r="H12013">
        <v>0.46</v>
      </c>
      <c r="I12013" t="s">
        <v>30</v>
      </c>
      <c r="J12013">
        <v>0.8</v>
      </c>
      <c r="K12013">
        <v>5</v>
      </c>
      <c r="L12013">
        <v>2025</v>
      </c>
      <c r="M12013" t="s">
        <v>133</v>
      </c>
      <c r="N12013" s="89" cm="1">
        <f t="array" ref="N12013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2013" s="89">
        <f>_34_KNMI_Stations[[#This Row],[graaddagen]]*_34_KNMI_Stations[[#This Row],[Gewogen factor]]</f>
        <v>0.3199999999999989</v>
      </c>
      <c r="P12013" s="89" cm="1">
        <f t="array" ref="P120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14" spans="1:16" x14ac:dyDescent="0.25">
      <c r="A12014">
        <v>375</v>
      </c>
      <c r="B12014" s="110">
        <v>45790</v>
      </c>
      <c r="C12014" s="89">
        <v>4</v>
      </c>
      <c r="D12014" s="89">
        <v>16.5</v>
      </c>
      <c r="E12014" s="96">
        <v>2858</v>
      </c>
      <c r="F12014" s="89">
        <v>0</v>
      </c>
      <c r="G12014" s="89">
        <v>1017.7</v>
      </c>
      <c r="H12014">
        <v>0.41</v>
      </c>
      <c r="I12014" t="s">
        <v>30</v>
      </c>
      <c r="J12014">
        <v>0.8</v>
      </c>
      <c r="K12014">
        <v>5</v>
      </c>
      <c r="L12014">
        <v>2025</v>
      </c>
      <c r="M12014" t="s">
        <v>133</v>
      </c>
      <c r="N12014" s="89" cm="1">
        <f t="array" ref="N12014">IF(ISNUMBER(_34_KNMI_Stations[[#This Row],[Etmaal temperatuur °C]]),IF(_34_KNMI_Stations[[#This Row],[Etmaal temperatuur °C]]&lt;stookgrens[],stookgrens[]-_34_KNMI_Stations[[#This Row],[Etmaal temperatuur °C]],0),"")</f>
        <v>1.5</v>
      </c>
      <c r="O12014" s="89">
        <f>_34_KNMI_Stations[[#This Row],[graaddagen]]*_34_KNMI_Stations[[#This Row],[Gewogen factor]]</f>
        <v>1.2000000000000002</v>
      </c>
      <c r="P12014" s="89" cm="1">
        <f t="array" ref="P120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15" spans="1:16" x14ac:dyDescent="0.25">
      <c r="A12015">
        <v>375</v>
      </c>
      <c r="B12015" s="110">
        <v>45791</v>
      </c>
      <c r="C12015" s="89">
        <v>2.8</v>
      </c>
      <c r="D12015" s="89">
        <v>15.1</v>
      </c>
      <c r="E12015" s="96">
        <v>2513</v>
      </c>
      <c r="F12015" s="89">
        <v>0</v>
      </c>
      <c r="G12015" s="89">
        <v>1018.6</v>
      </c>
      <c r="H12015">
        <v>0.56000000000000005</v>
      </c>
      <c r="I12015" t="s">
        <v>30</v>
      </c>
      <c r="J12015">
        <v>0.8</v>
      </c>
      <c r="K12015">
        <v>5</v>
      </c>
      <c r="L12015">
        <v>2025</v>
      </c>
      <c r="M12015" t="s">
        <v>133</v>
      </c>
      <c r="N12015" s="89" cm="1">
        <f t="array" ref="N12015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2015" s="89">
        <f>_34_KNMI_Stations[[#This Row],[graaddagen]]*_34_KNMI_Stations[[#This Row],[Gewogen factor]]</f>
        <v>2.3200000000000003</v>
      </c>
      <c r="P12015" s="89" cm="1">
        <f t="array" ref="P120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16" spans="1:16" x14ac:dyDescent="0.25">
      <c r="A12016">
        <v>375</v>
      </c>
      <c r="B12016" s="110">
        <v>45792</v>
      </c>
      <c r="C12016" s="89">
        <v>3.2</v>
      </c>
      <c r="D12016" s="89">
        <v>14.4</v>
      </c>
      <c r="E12016" s="96">
        <v>2602</v>
      </c>
      <c r="F12016" s="89">
        <v>0</v>
      </c>
      <c r="G12016" s="89">
        <v>1020.1</v>
      </c>
      <c r="H12016">
        <v>0.52</v>
      </c>
      <c r="I12016" t="s">
        <v>30</v>
      </c>
      <c r="J12016">
        <v>0.8</v>
      </c>
      <c r="K12016">
        <v>5</v>
      </c>
      <c r="L12016">
        <v>2025</v>
      </c>
      <c r="M12016" t="s">
        <v>133</v>
      </c>
      <c r="N12016" s="89" cm="1">
        <f t="array" ref="N12016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12016" s="89">
        <f>_34_KNMI_Stations[[#This Row],[graaddagen]]*_34_KNMI_Stations[[#This Row],[Gewogen factor]]</f>
        <v>2.88</v>
      </c>
      <c r="P12016" s="89" cm="1">
        <f t="array" ref="P120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17" spans="1:16" x14ac:dyDescent="0.25">
      <c r="A12017">
        <v>375</v>
      </c>
      <c r="B12017" s="110">
        <v>45793</v>
      </c>
      <c r="C12017" s="89">
        <v>3.1</v>
      </c>
      <c r="D12017" s="89">
        <v>13.1</v>
      </c>
      <c r="E12017" s="96">
        <v>2791</v>
      </c>
      <c r="F12017" s="89">
        <v>0</v>
      </c>
      <c r="G12017" s="89">
        <v>1021</v>
      </c>
      <c r="H12017">
        <v>0.61</v>
      </c>
      <c r="I12017" t="s">
        <v>30</v>
      </c>
      <c r="J12017">
        <v>0.8</v>
      </c>
      <c r="K12017">
        <v>5</v>
      </c>
      <c r="L12017">
        <v>2025</v>
      </c>
      <c r="M12017" t="s">
        <v>133</v>
      </c>
      <c r="N12017" s="89" cm="1">
        <f t="array" ref="N12017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2017" s="89">
        <f>_34_KNMI_Stations[[#This Row],[graaddagen]]*_34_KNMI_Stations[[#This Row],[Gewogen factor]]</f>
        <v>3.9200000000000004</v>
      </c>
      <c r="P12017" s="89" cm="1">
        <f t="array" ref="P120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18" spans="1:16" x14ac:dyDescent="0.25">
      <c r="A12018">
        <v>375</v>
      </c>
      <c r="B12018" s="110">
        <v>45794</v>
      </c>
      <c r="C12018" s="89">
        <v>2.8</v>
      </c>
      <c r="D12018" s="89">
        <v>14</v>
      </c>
      <c r="E12018" s="96">
        <v>2497</v>
      </c>
      <c r="F12018" s="89">
        <v>0</v>
      </c>
      <c r="G12018" s="89">
        <v>1018.6</v>
      </c>
      <c r="H12018">
        <v>0.61</v>
      </c>
      <c r="I12018" t="s">
        <v>30</v>
      </c>
      <c r="J12018">
        <v>0.8</v>
      </c>
      <c r="K12018">
        <v>5</v>
      </c>
      <c r="L12018">
        <v>2025</v>
      </c>
      <c r="M12018" t="s">
        <v>133</v>
      </c>
      <c r="N12018" s="89" cm="1">
        <f t="array" ref="N12018">IF(ISNUMBER(_34_KNMI_Stations[[#This Row],[Etmaal temperatuur °C]]),IF(_34_KNMI_Stations[[#This Row],[Etmaal temperatuur °C]]&lt;stookgrens[],stookgrens[]-_34_KNMI_Stations[[#This Row],[Etmaal temperatuur °C]],0),"")</f>
        <v>4</v>
      </c>
      <c r="O12018" s="89">
        <f>_34_KNMI_Stations[[#This Row],[graaddagen]]*_34_KNMI_Stations[[#This Row],[Gewogen factor]]</f>
        <v>3.2</v>
      </c>
      <c r="P12018" s="89" cm="1">
        <f t="array" ref="P120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19" spans="1:16" x14ac:dyDescent="0.25">
      <c r="A12019">
        <v>375</v>
      </c>
      <c r="B12019" s="110">
        <v>45795</v>
      </c>
      <c r="C12019" s="89">
        <v>2</v>
      </c>
      <c r="D12019" s="89">
        <v>13.9</v>
      </c>
      <c r="E12019" s="96">
        <v>1510</v>
      </c>
      <c r="F12019" s="89">
        <v>0</v>
      </c>
      <c r="G12019" s="89">
        <v>1017.6</v>
      </c>
      <c r="H12019">
        <v>0.64</v>
      </c>
      <c r="I12019" t="s">
        <v>30</v>
      </c>
      <c r="J12019">
        <v>0.8</v>
      </c>
      <c r="K12019">
        <v>5</v>
      </c>
      <c r="L12019">
        <v>2025</v>
      </c>
      <c r="M12019" t="s">
        <v>133</v>
      </c>
      <c r="N12019" s="89" cm="1">
        <f t="array" ref="N12019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2019" s="89">
        <f>_34_KNMI_Stations[[#This Row],[graaddagen]]*_34_KNMI_Stations[[#This Row],[Gewogen factor]]</f>
        <v>3.28</v>
      </c>
      <c r="P12019" s="89" cm="1">
        <f t="array" ref="P120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20" spans="1:16" x14ac:dyDescent="0.25">
      <c r="A12020">
        <v>375</v>
      </c>
      <c r="B12020" s="110">
        <v>45796</v>
      </c>
      <c r="C12020" s="89">
        <v>2.2999999999999998</v>
      </c>
      <c r="D12020" s="89">
        <v>15.9</v>
      </c>
      <c r="E12020" s="96">
        <v>2893</v>
      </c>
      <c r="F12020" s="89">
        <v>0</v>
      </c>
      <c r="G12020" s="89">
        <v>1019.4</v>
      </c>
      <c r="H12020">
        <v>0.52</v>
      </c>
      <c r="I12020" t="s">
        <v>30</v>
      </c>
      <c r="J12020">
        <v>0.8</v>
      </c>
      <c r="K12020">
        <v>5</v>
      </c>
      <c r="L12020">
        <v>2025</v>
      </c>
      <c r="M12020" t="s">
        <v>349</v>
      </c>
      <c r="N12020" s="89" cm="1">
        <f t="array" ref="N12020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12020" s="89">
        <f>_34_KNMI_Stations[[#This Row],[graaddagen]]*_34_KNMI_Stations[[#This Row],[Gewogen factor]]</f>
        <v>1.6799999999999997</v>
      </c>
      <c r="P12020" s="89" cm="1">
        <f t="array" ref="P120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21" spans="1:16" x14ac:dyDescent="0.25">
      <c r="A12021">
        <v>375</v>
      </c>
      <c r="B12021" s="110">
        <v>45797</v>
      </c>
      <c r="C12021" s="89">
        <v>2.2999999999999998</v>
      </c>
      <c r="D12021" s="89">
        <v>16.600000000000001</v>
      </c>
      <c r="E12021" s="96">
        <v>2328</v>
      </c>
      <c r="F12021" s="89">
        <v>0</v>
      </c>
      <c r="G12021" s="89">
        <v>1017.8</v>
      </c>
      <c r="H12021">
        <v>0.53</v>
      </c>
      <c r="I12021" t="s">
        <v>30</v>
      </c>
      <c r="J12021">
        <v>0.8</v>
      </c>
      <c r="K12021">
        <v>5</v>
      </c>
      <c r="L12021">
        <v>2025</v>
      </c>
      <c r="M12021" t="s">
        <v>349</v>
      </c>
      <c r="N12021" s="89" cm="1">
        <f t="array" ref="N12021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12021" s="89">
        <f>_34_KNMI_Stations[[#This Row],[graaddagen]]*_34_KNMI_Stations[[#This Row],[Gewogen factor]]</f>
        <v>1.119999999999999</v>
      </c>
      <c r="P12021" s="89" cm="1">
        <f t="array" ref="P120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22" spans="1:16" x14ac:dyDescent="0.25">
      <c r="A12022">
        <v>375</v>
      </c>
      <c r="B12022" s="110">
        <v>45798</v>
      </c>
      <c r="C12022" s="89">
        <v>2.5</v>
      </c>
      <c r="D12022" s="89">
        <v>13.2</v>
      </c>
      <c r="E12022" s="96">
        <v>1998</v>
      </c>
      <c r="F12022" s="89">
        <v>0</v>
      </c>
      <c r="G12022" s="89">
        <v>1014.6</v>
      </c>
      <c r="H12022">
        <v>0.65</v>
      </c>
      <c r="I12022" t="s">
        <v>30</v>
      </c>
      <c r="J12022">
        <v>0.8</v>
      </c>
      <c r="K12022">
        <v>5</v>
      </c>
      <c r="L12022">
        <v>2025</v>
      </c>
      <c r="M12022" t="s">
        <v>349</v>
      </c>
      <c r="N12022" s="89" cm="1">
        <f t="array" ref="N12022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2022" s="89">
        <f>_34_KNMI_Stations[[#This Row],[graaddagen]]*_34_KNMI_Stations[[#This Row],[Gewogen factor]]</f>
        <v>3.8400000000000007</v>
      </c>
      <c r="P12022" s="89" cm="1">
        <f t="array" ref="P120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23" spans="1:16" x14ac:dyDescent="0.25">
      <c r="A12023">
        <v>375</v>
      </c>
      <c r="B12023" s="110">
        <v>45799</v>
      </c>
      <c r="C12023" s="89">
        <v>3.1</v>
      </c>
      <c r="D12023" s="89">
        <v>11.3</v>
      </c>
      <c r="E12023" s="96">
        <v>2409</v>
      </c>
      <c r="F12023" s="89">
        <v>-0.1</v>
      </c>
      <c r="G12023" s="89">
        <v>1015.8</v>
      </c>
      <c r="H12023">
        <v>0.55000000000000004</v>
      </c>
      <c r="I12023" t="s">
        <v>30</v>
      </c>
      <c r="J12023">
        <v>0.8</v>
      </c>
      <c r="K12023">
        <v>5</v>
      </c>
      <c r="L12023">
        <v>2025</v>
      </c>
      <c r="M12023" t="s">
        <v>349</v>
      </c>
      <c r="N12023" s="89" cm="1">
        <f t="array" ref="N12023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12023" s="89">
        <f>_34_KNMI_Stations[[#This Row],[graaddagen]]*_34_KNMI_Stations[[#This Row],[Gewogen factor]]</f>
        <v>5.3599999999999994</v>
      </c>
      <c r="P12023" s="89" cm="1">
        <f t="array" ref="P120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24" spans="1:16" x14ac:dyDescent="0.25">
      <c r="A12024">
        <v>375</v>
      </c>
      <c r="B12024" s="110">
        <v>45800</v>
      </c>
      <c r="C12024" s="89">
        <v>3.3</v>
      </c>
      <c r="D12024" s="89">
        <v>10.1</v>
      </c>
      <c r="E12024" s="96">
        <v>2041</v>
      </c>
      <c r="F12024" s="89">
        <v>0.1</v>
      </c>
      <c r="G12024" s="89">
        <v>1017.6</v>
      </c>
      <c r="H12024">
        <v>0.61</v>
      </c>
      <c r="I12024" t="s">
        <v>30</v>
      </c>
      <c r="J12024">
        <v>0.8</v>
      </c>
      <c r="K12024">
        <v>5</v>
      </c>
      <c r="L12024">
        <v>2025</v>
      </c>
      <c r="M12024" t="s">
        <v>349</v>
      </c>
      <c r="N12024" s="89" cm="1">
        <f t="array" ref="N12024">IF(ISNUMBER(_34_KNMI_Stations[[#This Row],[Etmaal temperatuur °C]]),IF(_34_KNMI_Stations[[#This Row],[Etmaal temperatuur °C]]&lt;stookgrens[],stookgrens[]-_34_KNMI_Stations[[#This Row],[Etmaal temperatuur °C]],0),"")</f>
        <v>7.9</v>
      </c>
      <c r="O12024" s="89">
        <f>_34_KNMI_Stations[[#This Row],[graaddagen]]*_34_KNMI_Stations[[#This Row],[Gewogen factor]]</f>
        <v>6.32</v>
      </c>
      <c r="P12024" s="89" cm="1">
        <f t="array" ref="P120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25" spans="1:16" x14ac:dyDescent="0.25">
      <c r="A12025">
        <v>375</v>
      </c>
      <c r="B12025" s="110">
        <v>45801</v>
      </c>
      <c r="C12025" s="89">
        <v>4.9000000000000004</v>
      </c>
      <c r="D12025" s="89">
        <v>12.2</v>
      </c>
      <c r="E12025" s="96">
        <v>740</v>
      </c>
      <c r="F12025" s="89">
        <v>9.6</v>
      </c>
      <c r="G12025" s="89">
        <v>1013.6</v>
      </c>
      <c r="H12025">
        <v>0.76</v>
      </c>
      <c r="I12025" t="s">
        <v>30</v>
      </c>
      <c r="J12025">
        <v>0.8</v>
      </c>
      <c r="K12025">
        <v>5</v>
      </c>
      <c r="L12025">
        <v>2025</v>
      </c>
      <c r="M12025" t="s">
        <v>349</v>
      </c>
      <c r="N12025" s="89" cm="1">
        <f t="array" ref="N12025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2025" s="89">
        <f>_34_KNMI_Stations[[#This Row],[graaddagen]]*_34_KNMI_Stations[[#This Row],[Gewogen factor]]</f>
        <v>4.6400000000000006</v>
      </c>
      <c r="P12025" s="89" cm="1">
        <f t="array" ref="P120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26" spans="1:16" x14ac:dyDescent="0.25">
      <c r="A12026">
        <v>375</v>
      </c>
      <c r="B12026" s="110">
        <v>45802</v>
      </c>
      <c r="C12026" s="89">
        <v>4.9000000000000004</v>
      </c>
      <c r="D12026" s="89">
        <v>16.2</v>
      </c>
      <c r="E12026" s="96">
        <v>1257</v>
      </c>
      <c r="F12026" s="89">
        <v>1.3</v>
      </c>
      <c r="G12026" s="89">
        <v>1010.2</v>
      </c>
      <c r="H12026">
        <v>0.75</v>
      </c>
      <c r="I12026" t="s">
        <v>30</v>
      </c>
      <c r="J12026">
        <v>0.8</v>
      </c>
      <c r="K12026">
        <v>5</v>
      </c>
      <c r="L12026">
        <v>2025</v>
      </c>
      <c r="M12026" t="s">
        <v>349</v>
      </c>
      <c r="N12026" s="89" cm="1">
        <f t="array" ref="N12026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12026" s="89">
        <f>_34_KNMI_Stations[[#This Row],[graaddagen]]*_34_KNMI_Stations[[#This Row],[Gewogen factor]]</f>
        <v>1.4400000000000006</v>
      </c>
      <c r="P12026" s="89" cm="1">
        <f t="array" ref="P120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27" spans="1:16" x14ac:dyDescent="0.25">
      <c r="A12027">
        <v>375</v>
      </c>
      <c r="B12027" s="110">
        <v>45803</v>
      </c>
      <c r="C12027" s="89">
        <v>4.8</v>
      </c>
      <c r="D12027" s="89">
        <v>15.2</v>
      </c>
      <c r="E12027" s="96">
        <v>1638</v>
      </c>
      <c r="F12027" s="89">
        <v>0.2</v>
      </c>
      <c r="G12027" s="89">
        <v>1016.3</v>
      </c>
      <c r="H12027">
        <v>0.61</v>
      </c>
      <c r="I12027" t="s">
        <v>30</v>
      </c>
      <c r="J12027">
        <v>0.8</v>
      </c>
      <c r="K12027">
        <v>5</v>
      </c>
      <c r="L12027">
        <v>2025</v>
      </c>
      <c r="M12027" t="s">
        <v>350</v>
      </c>
      <c r="N12027" s="89" cm="1">
        <f t="array" ref="N12027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2027" s="89">
        <f>_34_KNMI_Stations[[#This Row],[graaddagen]]*_34_KNMI_Stations[[#This Row],[Gewogen factor]]</f>
        <v>2.2400000000000007</v>
      </c>
      <c r="P12027" s="89" cm="1">
        <f t="array" ref="P120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28" spans="1:16" x14ac:dyDescent="0.25">
      <c r="A12028">
        <v>375</v>
      </c>
      <c r="B12028" s="110">
        <v>45804</v>
      </c>
      <c r="C12028" s="89">
        <v>7</v>
      </c>
      <c r="D12028" s="89">
        <v>14.7</v>
      </c>
      <c r="E12028" s="96">
        <v>828</v>
      </c>
      <c r="F12028" s="89">
        <v>15.3</v>
      </c>
      <c r="G12028" s="89">
        <v>1014.2</v>
      </c>
      <c r="H12028">
        <v>0.79</v>
      </c>
      <c r="I12028" t="s">
        <v>30</v>
      </c>
      <c r="J12028">
        <v>0.8</v>
      </c>
      <c r="K12028">
        <v>5</v>
      </c>
      <c r="L12028">
        <v>2025</v>
      </c>
      <c r="M12028" t="s">
        <v>350</v>
      </c>
      <c r="N12028" s="89" cm="1">
        <f t="array" ref="N12028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12028" s="89">
        <f>_34_KNMI_Stations[[#This Row],[graaddagen]]*_34_KNMI_Stations[[#This Row],[Gewogen factor]]</f>
        <v>2.6400000000000006</v>
      </c>
      <c r="P12028" s="89" cm="1">
        <f t="array" ref="P120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29" spans="1:16" x14ac:dyDescent="0.25">
      <c r="A12029">
        <v>375</v>
      </c>
      <c r="B12029" s="110">
        <v>45805</v>
      </c>
      <c r="C12029" s="89">
        <v>4.8</v>
      </c>
      <c r="D12029" s="89">
        <v>15.2</v>
      </c>
      <c r="E12029" s="96">
        <v>1637</v>
      </c>
      <c r="F12029" s="89">
        <v>3.6</v>
      </c>
      <c r="G12029" s="89">
        <v>1015.3</v>
      </c>
      <c r="H12029">
        <v>0.76</v>
      </c>
      <c r="I12029" t="s">
        <v>30</v>
      </c>
      <c r="J12029">
        <v>0.8</v>
      </c>
      <c r="K12029">
        <v>5</v>
      </c>
      <c r="L12029">
        <v>2025</v>
      </c>
      <c r="M12029" t="s">
        <v>350</v>
      </c>
      <c r="N12029" s="89" cm="1">
        <f t="array" ref="N12029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2029" s="89">
        <f>_34_KNMI_Stations[[#This Row],[graaddagen]]*_34_KNMI_Stations[[#This Row],[Gewogen factor]]</f>
        <v>2.2400000000000007</v>
      </c>
      <c r="P12029" s="89" cm="1">
        <f t="array" ref="P120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30" spans="1:16" x14ac:dyDescent="0.25">
      <c r="A12030">
        <v>375</v>
      </c>
      <c r="B12030" s="110">
        <v>45806</v>
      </c>
      <c r="C12030" s="89">
        <v>4.4000000000000004</v>
      </c>
      <c r="D12030" s="89">
        <v>14.9</v>
      </c>
      <c r="E12030" s="96">
        <v>1226</v>
      </c>
      <c r="F12030" s="89">
        <v>0.5</v>
      </c>
      <c r="G12030" s="89">
        <v>1020.7</v>
      </c>
      <c r="H12030">
        <v>0.81</v>
      </c>
      <c r="I12030" t="s">
        <v>30</v>
      </c>
      <c r="J12030">
        <v>0.8</v>
      </c>
      <c r="K12030">
        <v>5</v>
      </c>
      <c r="L12030">
        <v>2025</v>
      </c>
      <c r="M12030" t="s">
        <v>350</v>
      </c>
      <c r="N12030" s="89" cm="1">
        <f t="array" ref="N12030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12030" s="89">
        <f>_34_KNMI_Stations[[#This Row],[graaddagen]]*_34_KNMI_Stations[[#This Row],[Gewogen factor]]</f>
        <v>2.48</v>
      </c>
      <c r="P12030" s="89" cm="1">
        <f t="array" ref="P120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31" spans="1:16" x14ac:dyDescent="0.25">
      <c r="A12031">
        <v>375</v>
      </c>
      <c r="B12031" s="110">
        <v>45807</v>
      </c>
      <c r="C12031" s="89">
        <v>3.6</v>
      </c>
      <c r="D12031" s="89">
        <v>18.5</v>
      </c>
      <c r="E12031" s="96">
        <v>2290</v>
      </c>
      <c r="F12031" s="89">
        <v>0</v>
      </c>
      <c r="G12031" s="89">
        <v>1019.6</v>
      </c>
      <c r="H12031">
        <v>0.75</v>
      </c>
      <c r="I12031" t="s">
        <v>30</v>
      </c>
      <c r="J12031">
        <v>0.8</v>
      </c>
      <c r="K12031">
        <v>5</v>
      </c>
      <c r="L12031">
        <v>2025</v>
      </c>
      <c r="M12031" t="s">
        <v>350</v>
      </c>
      <c r="N12031" s="89" cm="1">
        <f t="array" ref="N12031">IF(ISNUMBER(_34_KNMI_Stations[[#This Row],[Etmaal temperatuur °C]]),IF(_34_KNMI_Stations[[#This Row],[Etmaal temperatuur °C]]&lt;stookgrens[],stookgrens[]-_34_KNMI_Stations[[#This Row],[Etmaal temperatuur °C]],0),"")</f>
        <v>0</v>
      </c>
      <c r="O12031" s="89">
        <f>_34_KNMI_Stations[[#This Row],[graaddagen]]*_34_KNMI_Stations[[#This Row],[Gewogen factor]]</f>
        <v>0</v>
      </c>
      <c r="P12031" s="89" cm="1">
        <f t="array" ref="P12031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2032" spans="1:16" x14ac:dyDescent="0.25">
      <c r="A12032">
        <v>375</v>
      </c>
      <c r="B12032" s="110">
        <v>45808</v>
      </c>
      <c r="C12032" s="89">
        <v>1.5</v>
      </c>
      <c r="D12032" s="89">
        <v>19.899999999999999</v>
      </c>
      <c r="E12032" s="96">
        <v>2224</v>
      </c>
      <c r="F12032" s="89">
        <v>7</v>
      </c>
      <c r="G12032" s="89">
        <v>1016.7</v>
      </c>
      <c r="H12032">
        <v>0.72</v>
      </c>
      <c r="I12032" t="s">
        <v>30</v>
      </c>
      <c r="J12032">
        <v>0.8</v>
      </c>
      <c r="K12032">
        <v>5</v>
      </c>
      <c r="L12032">
        <v>2025</v>
      </c>
      <c r="M12032" t="s">
        <v>350</v>
      </c>
      <c r="N12032" s="89" cm="1">
        <f t="array" ref="N12032">IF(ISNUMBER(_34_KNMI_Stations[[#This Row],[Etmaal temperatuur °C]]),IF(_34_KNMI_Stations[[#This Row],[Etmaal temperatuur °C]]&lt;stookgrens[],stookgrens[]-_34_KNMI_Stations[[#This Row],[Etmaal temperatuur °C]],0),"")</f>
        <v>0</v>
      </c>
      <c r="O12032" s="89">
        <f>_34_KNMI_Stations[[#This Row],[graaddagen]]*_34_KNMI_Stations[[#This Row],[Gewogen factor]]</f>
        <v>0</v>
      </c>
      <c r="P12032" s="89" cm="1">
        <f t="array" ref="P12032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2033" spans="1:16" x14ac:dyDescent="0.25">
      <c r="A12033">
        <v>375</v>
      </c>
      <c r="B12033" s="110">
        <v>45809</v>
      </c>
      <c r="C12033" s="89">
        <v>3.5</v>
      </c>
      <c r="D12033" s="89">
        <v>16.899999999999999</v>
      </c>
      <c r="E12033" s="96">
        <v>1425</v>
      </c>
      <c r="F12033" s="89">
        <v>0</v>
      </c>
      <c r="G12033" s="89">
        <v>1014</v>
      </c>
      <c r="H12033">
        <v>0.71</v>
      </c>
      <c r="I12033" t="s">
        <v>30</v>
      </c>
      <c r="J12033">
        <v>0.8</v>
      </c>
      <c r="K12033">
        <v>6</v>
      </c>
      <c r="L12033">
        <v>2025</v>
      </c>
      <c r="M12033" t="s">
        <v>350</v>
      </c>
      <c r="N12033" s="89" cm="1">
        <f t="array" ref="N12033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12033" s="89">
        <f>_34_KNMI_Stations[[#This Row],[graaddagen]]*_34_KNMI_Stations[[#This Row],[Gewogen factor]]</f>
        <v>0.88000000000000123</v>
      </c>
      <c r="P12033" s="89" cm="1">
        <f t="array" ref="P120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34" spans="1:16" x14ac:dyDescent="0.25">
      <c r="A12034">
        <v>375</v>
      </c>
      <c r="B12034" s="110">
        <v>45810</v>
      </c>
      <c r="C12034" s="89">
        <v>2.6</v>
      </c>
      <c r="D12034" s="89">
        <v>13.5</v>
      </c>
      <c r="E12034" s="96">
        <v>1745</v>
      </c>
      <c r="F12034" s="89">
        <v>0.5</v>
      </c>
      <c r="G12034" s="89">
        <v>1016.1</v>
      </c>
      <c r="H12034">
        <v>0.71</v>
      </c>
      <c r="I12034" t="s">
        <v>30</v>
      </c>
      <c r="J12034">
        <v>0.8</v>
      </c>
      <c r="K12034">
        <v>6</v>
      </c>
      <c r="L12034">
        <v>2025</v>
      </c>
      <c r="M12034" t="s">
        <v>351</v>
      </c>
      <c r="N12034" s="89" cm="1">
        <f t="array" ref="N12034">IF(ISNUMBER(_34_KNMI_Stations[[#This Row],[Etmaal temperatuur °C]]),IF(_34_KNMI_Stations[[#This Row],[Etmaal temperatuur °C]]&lt;stookgrens[],stookgrens[]-_34_KNMI_Stations[[#This Row],[Etmaal temperatuur °C]],0),"")</f>
        <v>4.5</v>
      </c>
      <c r="O12034" s="89">
        <f>_34_KNMI_Stations[[#This Row],[graaddagen]]*_34_KNMI_Stations[[#This Row],[Gewogen factor]]</f>
        <v>3.6</v>
      </c>
      <c r="P12034" s="89" cm="1">
        <f t="array" ref="P120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35" spans="1:16" x14ac:dyDescent="0.25">
      <c r="A12035">
        <v>375</v>
      </c>
      <c r="B12035" s="110">
        <v>45811</v>
      </c>
      <c r="C12035" s="89">
        <v>3.7</v>
      </c>
      <c r="D12035" s="89">
        <v>17.100000000000001</v>
      </c>
      <c r="E12035" s="96">
        <v>2183</v>
      </c>
      <c r="F12035" s="89">
        <v>-0.1</v>
      </c>
      <c r="G12035" s="89">
        <v>1010.6</v>
      </c>
      <c r="H12035">
        <v>0.59</v>
      </c>
      <c r="I12035" t="s">
        <v>30</v>
      </c>
      <c r="J12035">
        <v>0.8</v>
      </c>
      <c r="K12035">
        <v>6</v>
      </c>
      <c r="L12035">
        <v>2025</v>
      </c>
      <c r="M12035" t="s">
        <v>351</v>
      </c>
      <c r="N12035" s="89" cm="1">
        <f t="array" ref="N12035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2035" s="89">
        <f>_34_KNMI_Stations[[#This Row],[graaddagen]]*_34_KNMI_Stations[[#This Row],[Gewogen factor]]</f>
        <v>0.71999999999999886</v>
      </c>
      <c r="P12035" s="89" cm="1">
        <f t="array" ref="P120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36" spans="1:16" x14ac:dyDescent="0.25">
      <c r="A12036">
        <v>375</v>
      </c>
      <c r="B12036" s="110">
        <v>45812</v>
      </c>
      <c r="C12036" s="89">
        <v>3.3</v>
      </c>
      <c r="D12036" s="89">
        <v>15.4</v>
      </c>
      <c r="E12036" s="96">
        <v>1430</v>
      </c>
      <c r="F12036" s="89">
        <v>1</v>
      </c>
      <c r="G12036" s="89">
        <v>1007.7</v>
      </c>
      <c r="H12036">
        <v>0.7</v>
      </c>
      <c r="I12036" t="s">
        <v>30</v>
      </c>
      <c r="J12036">
        <v>0.8</v>
      </c>
      <c r="K12036">
        <v>6</v>
      </c>
      <c r="L12036">
        <v>2025</v>
      </c>
      <c r="M12036" t="s">
        <v>351</v>
      </c>
      <c r="N12036" s="89" cm="1">
        <f t="array" ref="N12036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12036" s="89">
        <f>_34_KNMI_Stations[[#This Row],[graaddagen]]*_34_KNMI_Stations[[#This Row],[Gewogen factor]]</f>
        <v>2.0799999999999996</v>
      </c>
      <c r="P12036" s="89" cm="1">
        <f t="array" ref="P120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37" spans="1:16" x14ac:dyDescent="0.25">
      <c r="A12037">
        <v>375</v>
      </c>
      <c r="B12037" s="110">
        <v>45813</v>
      </c>
      <c r="C12037" s="89">
        <v>5.0999999999999996</v>
      </c>
      <c r="D12037" s="89">
        <v>15.1</v>
      </c>
      <c r="E12037" s="96">
        <v>1272</v>
      </c>
      <c r="F12037" s="89">
        <v>4.3</v>
      </c>
      <c r="G12037" s="89">
        <v>1007.3</v>
      </c>
      <c r="H12037">
        <v>0.76</v>
      </c>
      <c r="I12037" t="s">
        <v>30</v>
      </c>
      <c r="J12037">
        <v>0.8</v>
      </c>
      <c r="K12037">
        <v>6</v>
      </c>
      <c r="L12037">
        <v>2025</v>
      </c>
      <c r="M12037" t="s">
        <v>351</v>
      </c>
      <c r="N12037" s="89" cm="1">
        <f t="array" ref="N12037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2037" s="89">
        <f>_34_KNMI_Stations[[#This Row],[graaddagen]]*_34_KNMI_Stations[[#This Row],[Gewogen factor]]</f>
        <v>2.3200000000000003</v>
      </c>
      <c r="P12037" s="89" cm="1">
        <f t="array" ref="P120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38" spans="1:16" x14ac:dyDescent="0.25">
      <c r="A12038">
        <v>375</v>
      </c>
      <c r="B12038" s="110">
        <v>45814</v>
      </c>
      <c r="C12038" s="89">
        <v>5.5</v>
      </c>
      <c r="D12038" s="89">
        <v>16.100000000000001</v>
      </c>
      <c r="E12038" s="96">
        <v>2026</v>
      </c>
      <c r="F12038" s="89">
        <v>2.5</v>
      </c>
      <c r="G12038" s="89">
        <v>1008</v>
      </c>
      <c r="H12038">
        <v>0.74</v>
      </c>
      <c r="I12038" t="s">
        <v>30</v>
      </c>
      <c r="J12038">
        <v>0.8</v>
      </c>
      <c r="K12038">
        <v>6</v>
      </c>
      <c r="L12038">
        <v>2025</v>
      </c>
      <c r="M12038" t="s">
        <v>351</v>
      </c>
      <c r="N12038" s="89" cm="1">
        <f t="array" ref="N12038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12038" s="89">
        <f>_34_KNMI_Stations[[#This Row],[graaddagen]]*_34_KNMI_Stations[[#This Row],[Gewogen factor]]</f>
        <v>1.5199999999999989</v>
      </c>
      <c r="P12038" s="89" cm="1">
        <f t="array" ref="P120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39" spans="1:16" x14ac:dyDescent="0.25">
      <c r="A12039">
        <v>375</v>
      </c>
      <c r="B12039" s="110">
        <v>45815</v>
      </c>
      <c r="C12039" s="89">
        <v>4.0999999999999996</v>
      </c>
      <c r="D12039" s="89">
        <v>13.9</v>
      </c>
      <c r="E12039" s="96">
        <v>1237</v>
      </c>
      <c r="F12039" s="89">
        <v>12.8</v>
      </c>
      <c r="G12039" s="89">
        <v>1007.8</v>
      </c>
      <c r="H12039">
        <v>0.82</v>
      </c>
      <c r="I12039" t="s">
        <v>30</v>
      </c>
      <c r="J12039">
        <v>0.8</v>
      </c>
      <c r="K12039">
        <v>6</v>
      </c>
      <c r="L12039">
        <v>2025</v>
      </c>
      <c r="M12039" t="s">
        <v>351</v>
      </c>
      <c r="N12039" s="89" cm="1">
        <f t="array" ref="N12039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2039" s="89">
        <f>_34_KNMI_Stations[[#This Row],[graaddagen]]*_34_KNMI_Stations[[#This Row],[Gewogen factor]]</f>
        <v>3.28</v>
      </c>
      <c r="P12039" s="89" cm="1">
        <f t="array" ref="P120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40" spans="1:16" x14ac:dyDescent="0.25">
      <c r="A12040">
        <v>375</v>
      </c>
      <c r="B12040" s="110">
        <v>45816</v>
      </c>
      <c r="C12040" s="89">
        <v>5</v>
      </c>
      <c r="D12040" s="89">
        <v>12.6</v>
      </c>
      <c r="E12040" s="96">
        <v>1696</v>
      </c>
      <c r="F12040" s="89">
        <v>11.7</v>
      </c>
      <c r="G12040" s="89">
        <v>1014.1</v>
      </c>
      <c r="H12040">
        <v>0.76</v>
      </c>
      <c r="I12040" t="s">
        <v>30</v>
      </c>
      <c r="J12040">
        <v>0.8</v>
      </c>
      <c r="K12040">
        <v>6</v>
      </c>
      <c r="L12040">
        <v>2025</v>
      </c>
      <c r="M12040" t="s">
        <v>351</v>
      </c>
      <c r="N12040" s="89" cm="1">
        <f t="array" ref="N12040">IF(ISNUMBER(_34_KNMI_Stations[[#This Row],[Etmaal temperatuur °C]]),IF(_34_KNMI_Stations[[#This Row],[Etmaal temperatuur °C]]&lt;stookgrens[],stookgrens[]-_34_KNMI_Stations[[#This Row],[Etmaal temperatuur °C]],0),"")</f>
        <v>5.4</v>
      </c>
      <c r="O12040" s="89">
        <f>_34_KNMI_Stations[[#This Row],[graaddagen]]*_34_KNMI_Stations[[#This Row],[Gewogen factor]]</f>
        <v>4.32</v>
      </c>
      <c r="P12040" s="89" cm="1">
        <f t="array" ref="P120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41" spans="1:16" x14ac:dyDescent="0.25">
      <c r="A12041">
        <v>375</v>
      </c>
      <c r="B12041" s="110">
        <v>45817</v>
      </c>
      <c r="C12041" s="89">
        <v>3.3</v>
      </c>
      <c r="D12041" s="89">
        <v>14.6</v>
      </c>
      <c r="E12041" s="96">
        <v>1862</v>
      </c>
      <c r="F12041" s="89">
        <v>0.1</v>
      </c>
      <c r="G12041" s="89">
        <v>1021.6</v>
      </c>
      <c r="H12041">
        <v>0.71</v>
      </c>
      <c r="I12041" t="s">
        <v>30</v>
      </c>
      <c r="J12041">
        <v>0.8</v>
      </c>
      <c r="K12041">
        <v>6</v>
      </c>
      <c r="L12041">
        <v>2025</v>
      </c>
      <c r="M12041" t="s">
        <v>352</v>
      </c>
      <c r="N12041" s="89" cm="1">
        <f t="array" ref="N12041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2041" s="89">
        <f>_34_KNMI_Stations[[#This Row],[graaddagen]]*_34_KNMI_Stations[[#This Row],[Gewogen factor]]</f>
        <v>2.7200000000000006</v>
      </c>
      <c r="P12041" s="89" cm="1">
        <f t="array" ref="P120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42" spans="1:16" x14ac:dyDescent="0.25">
      <c r="A12042">
        <v>375</v>
      </c>
      <c r="B12042" s="110">
        <v>45818</v>
      </c>
      <c r="C12042" s="89">
        <v>4.5999999999999996</v>
      </c>
      <c r="D12042" s="89">
        <v>14.5</v>
      </c>
      <c r="E12042" s="96">
        <v>1028</v>
      </c>
      <c r="F12042" s="89">
        <v>1.4</v>
      </c>
      <c r="G12042" s="89">
        <v>1017</v>
      </c>
      <c r="H12042">
        <v>0.75</v>
      </c>
      <c r="I12042" t="s">
        <v>30</v>
      </c>
      <c r="J12042">
        <v>0.8</v>
      </c>
      <c r="K12042">
        <v>6</v>
      </c>
      <c r="L12042">
        <v>2025</v>
      </c>
      <c r="M12042" t="s">
        <v>352</v>
      </c>
      <c r="N12042" s="89" cm="1">
        <f t="array" ref="N12042">IF(ISNUMBER(_34_KNMI_Stations[[#This Row],[Etmaal temperatuur °C]]),IF(_34_KNMI_Stations[[#This Row],[Etmaal temperatuur °C]]&lt;stookgrens[],stookgrens[]-_34_KNMI_Stations[[#This Row],[Etmaal temperatuur °C]],0),"")</f>
        <v>3.5</v>
      </c>
      <c r="O12042" s="89">
        <f>_34_KNMI_Stations[[#This Row],[graaddagen]]*_34_KNMI_Stations[[#This Row],[Gewogen factor]]</f>
        <v>2.8000000000000003</v>
      </c>
      <c r="P12042" s="89" cm="1">
        <f t="array" ref="P120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43" spans="1:16" x14ac:dyDescent="0.25">
      <c r="A12043">
        <v>375</v>
      </c>
      <c r="B12043" s="110">
        <v>45819</v>
      </c>
      <c r="C12043" s="89">
        <v>2.2999999999999998</v>
      </c>
      <c r="D12043" s="89">
        <v>14.6</v>
      </c>
      <c r="E12043" s="96">
        <v>2638</v>
      </c>
      <c r="F12043" s="89">
        <v>0</v>
      </c>
      <c r="G12043" s="89">
        <v>1021.9</v>
      </c>
      <c r="H12043">
        <v>0.7</v>
      </c>
      <c r="I12043" t="s">
        <v>30</v>
      </c>
      <c r="J12043">
        <v>0.8</v>
      </c>
      <c r="K12043">
        <v>6</v>
      </c>
      <c r="L12043">
        <v>2025</v>
      </c>
      <c r="M12043" t="s">
        <v>352</v>
      </c>
      <c r="N12043" s="89" cm="1">
        <f t="array" ref="N12043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2043" s="89">
        <f>_34_KNMI_Stations[[#This Row],[graaddagen]]*_34_KNMI_Stations[[#This Row],[Gewogen factor]]</f>
        <v>2.7200000000000006</v>
      </c>
      <c r="P12043" s="89" cm="1">
        <f t="array" ref="P120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44" spans="1:16" x14ac:dyDescent="0.25">
      <c r="A12044">
        <v>375</v>
      </c>
      <c r="B12044" s="110">
        <v>45820</v>
      </c>
      <c r="C12044" s="89">
        <v>4.5</v>
      </c>
      <c r="D12044" s="89">
        <v>20.6</v>
      </c>
      <c r="E12044" s="96">
        <v>2944</v>
      </c>
      <c r="F12044" s="89">
        <v>0</v>
      </c>
      <c r="G12044" s="89">
        <v>1017.2</v>
      </c>
      <c r="H12044">
        <v>0.55000000000000004</v>
      </c>
      <c r="I12044" t="s">
        <v>30</v>
      </c>
      <c r="J12044">
        <v>0.8</v>
      </c>
      <c r="K12044">
        <v>6</v>
      </c>
      <c r="L12044">
        <v>2025</v>
      </c>
      <c r="M12044" t="s">
        <v>352</v>
      </c>
      <c r="N12044" s="89" cm="1">
        <f t="array" ref="N12044">IF(ISNUMBER(_34_KNMI_Stations[[#This Row],[Etmaal temperatuur °C]]),IF(_34_KNMI_Stations[[#This Row],[Etmaal temperatuur °C]]&lt;stookgrens[],stookgrens[]-_34_KNMI_Stations[[#This Row],[Etmaal temperatuur °C]],0),"")</f>
        <v>0</v>
      </c>
      <c r="O12044" s="89">
        <f>_34_KNMI_Stations[[#This Row],[graaddagen]]*_34_KNMI_Stations[[#This Row],[Gewogen factor]]</f>
        <v>0</v>
      </c>
      <c r="P12044" s="89" cm="1">
        <f t="array" ref="P12044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12045" spans="1:16" x14ac:dyDescent="0.25">
      <c r="A12045">
        <v>375</v>
      </c>
      <c r="B12045" s="110">
        <v>45821</v>
      </c>
      <c r="C12045" s="89">
        <v>2.8</v>
      </c>
      <c r="D12045" s="89">
        <v>25.2</v>
      </c>
      <c r="E12045" s="96">
        <v>2788</v>
      </c>
      <c r="F12045" s="89">
        <v>0</v>
      </c>
      <c r="G12045" s="89">
        <v>1018.1</v>
      </c>
      <c r="H12045">
        <v>0.55000000000000004</v>
      </c>
      <c r="I12045" t="s">
        <v>30</v>
      </c>
      <c r="J12045">
        <v>0.8</v>
      </c>
      <c r="K12045">
        <v>6</v>
      </c>
      <c r="L12045">
        <v>2025</v>
      </c>
      <c r="M12045" t="s">
        <v>352</v>
      </c>
      <c r="N12045" s="89" cm="1">
        <f t="array" ref="N12045">IF(ISNUMBER(_34_KNMI_Stations[[#This Row],[Etmaal temperatuur °C]]),IF(_34_KNMI_Stations[[#This Row],[Etmaal temperatuur °C]]&lt;stookgrens[],stookgrens[]-_34_KNMI_Stations[[#This Row],[Etmaal temperatuur °C]],0),"")</f>
        <v>0</v>
      </c>
      <c r="O12045" s="89">
        <f>_34_KNMI_Stations[[#This Row],[graaddagen]]*_34_KNMI_Stations[[#This Row],[Gewogen factor]]</f>
        <v>0</v>
      </c>
      <c r="P12045" s="89" cm="1">
        <f t="array" ref="P12045">IF(ISNUMBER(_34_KNMI_Stations[[#This Row],[Etmaal temperatuur °C]]),IF(_34_KNMI_Stations[[#This Row],[Etmaal temperatuur °C]]&gt;stookgrens[],_34_KNMI_Stations[[#This Row],[Etmaal temperatuur °C]]-stookgrens[],0),"")</f>
        <v>7.1999999999999993</v>
      </c>
    </row>
    <row r="12046" spans="1:16" x14ac:dyDescent="0.25">
      <c r="A12046">
        <v>375</v>
      </c>
      <c r="B12046" s="110">
        <v>45822</v>
      </c>
      <c r="C12046" s="89">
        <v>2.9</v>
      </c>
      <c r="D12046" s="89">
        <v>23.7</v>
      </c>
      <c r="E12046" s="96">
        <v>1958</v>
      </c>
      <c r="F12046" s="89">
        <v>-0.1</v>
      </c>
      <c r="G12046" s="89">
        <v>1017.2</v>
      </c>
      <c r="H12046">
        <v>0.6</v>
      </c>
      <c r="I12046" t="s">
        <v>30</v>
      </c>
      <c r="J12046">
        <v>0.8</v>
      </c>
      <c r="K12046">
        <v>6</v>
      </c>
      <c r="L12046">
        <v>2025</v>
      </c>
      <c r="M12046" t="s">
        <v>352</v>
      </c>
      <c r="N12046" s="89" cm="1">
        <f t="array" ref="N12046">IF(ISNUMBER(_34_KNMI_Stations[[#This Row],[Etmaal temperatuur °C]]),IF(_34_KNMI_Stations[[#This Row],[Etmaal temperatuur °C]]&lt;stookgrens[],stookgrens[]-_34_KNMI_Stations[[#This Row],[Etmaal temperatuur °C]],0),"")</f>
        <v>0</v>
      </c>
      <c r="O12046" s="89">
        <f>_34_KNMI_Stations[[#This Row],[graaddagen]]*_34_KNMI_Stations[[#This Row],[Gewogen factor]]</f>
        <v>0</v>
      </c>
      <c r="P12046" s="89" cm="1">
        <f t="array" ref="P12046">IF(ISNUMBER(_34_KNMI_Stations[[#This Row],[Etmaal temperatuur °C]]),IF(_34_KNMI_Stations[[#This Row],[Etmaal temperatuur °C]]&gt;stookgrens[],_34_KNMI_Stations[[#This Row],[Etmaal temperatuur °C]]-stookgrens[],0),"")</f>
        <v>5.6999999999999993</v>
      </c>
    </row>
    <row r="12047" spans="1:16" x14ac:dyDescent="0.25">
      <c r="A12047">
        <v>375</v>
      </c>
      <c r="B12047" s="110">
        <v>45823</v>
      </c>
      <c r="C12047" s="89">
        <v>2.9</v>
      </c>
      <c r="D12047" s="89">
        <v>18.100000000000001</v>
      </c>
      <c r="E12047" s="96">
        <v>2103</v>
      </c>
      <c r="F12047" s="89">
        <v>1.1000000000000001</v>
      </c>
      <c r="G12047" s="89">
        <v>1021.8</v>
      </c>
      <c r="H12047">
        <v>0.62</v>
      </c>
      <c r="I12047" t="s">
        <v>30</v>
      </c>
      <c r="J12047">
        <v>0.8</v>
      </c>
      <c r="K12047">
        <v>6</v>
      </c>
      <c r="L12047">
        <v>2025</v>
      </c>
      <c r="M12047" t="s">
        <v>352</v>
      </c>
      <c r="N12047" s="89" cm="1">
        <f t="array" ref="N12047">IF(ISNUMBER(_34_KNMI_Stations[[#This Row],[Etmaal temperatuur °C]]),IF(_34_KNMI_Stations[[#This Row],[Etmaal temperatuur °C]]&lt;stookgrens[],stookgrens[]-_34_KNMI_Stations[[#This Row],[Etmaal temperatuur °C]],0),"")</f>
        <v>0</v>
      </c>
      <c r="O12047" s="89">
        <f>_34_KNMI_Stations[[#This Row],[graaddagen]]*_34_KNMI_Stations[[#This Row],[Gewogen factor]]</f>
        <v>0</v>
      </c>
      <c r="P12047" s="89" cm="1">
        <f t="array" ref="P12047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2048" spans="1:16" x14ac:dyDescent="0.25">
      <c r="A12048">
        <v>375</v>
      </c>
      <c r="B12048" s="110">
        <v>45824</v>
      </c>
      <c r="C12048" s="89">
        <v>2.2999999999999998</v>
      </c>
      <c r="D12048" s="89">
        <v>18</v>
      </c>
      <c r="E12048" s="96">
        <v>2595</v>
      </c>
      <c r="F12048" s="89">
        <v>0</v>
      </c>
      <c r="G12048" s="89">
        <v>1026.8</v>
      </c>
      <c r="H12048">
        <v>0.68</v>
      </c>
      <c r="I12048" t="s">
        <v>30</v>
      </c>
      <c r="J12048">
        <v>0.8</v>
      </c>
      <c r="K12048">
        <v>6</v>
      </c>
      <c r="L12048">
        <v>2025</v>
      </c>
      <c r="M12048" t="s">
        <v>353</v>
      </c>
      <c r="N12048" s="89" cm="1">
        <f t="array" ref="N12048">IF(ISNUMBER(_34_KNMI_Stations[[#This Row],[Etmaal temperatuur °C]]),IF(_34_KNMI_Stations[[#This Row],[Etmaal temperatuur °C]]&lt;stookgrens[],stookgrens[]-_34_KNMI_Stations[[#This Row],[Etmaal temperatuur °C]],0),"")</f>
        <v>0</v>
      </c>
      <c r="O12048" s="89">
        <f>_34_KNMI_Stations[[#This Row],[graaddagen]]*_34_KNMI_Stations[[#This Row],[Gewogen factor]]</f>
        <v>0</v>
      </c>
      <c r="P12048" s="89" cm="1">
        <f t="array" ref="P120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49" spans="1:16" x14ac:dyDescent="0.25">
      <c r="A12049">
        <v>375</v>
      </c>
      <c r="B12049" s="110">
        <v>45825</v>
      </c>
      <c r="C12049" s="89">
        <v>1.6</v>
      </c>
      <c r="D12049" s="89">
        <v>19.399999999999999</v>
      </c>
      <c r="E12049" s="96">
        <v>2758</v>
      </c>
      <c r="F12049" s="89">
        <v>0</v>
      </c>
      <c r="G12049" s="89">
        <v>1025.3</v>
      </c>
      <c r="H12049">
        <v>0.65</v>
      </c>
      <c r="I12049" t="s">
        <v>30</v>
      </c>
      <c r="J12049">
        <v>0.8</v>
      </c>
      <c r="K12049">
        <v>6</v>
      </c>
      <c r="L12049">
        <v>2025</v>
      </c>
      <c r="M12049" t="s">
        <v>353</v>
      </c>
      <c r="N12049" s="89" cm="1">
        <f t="array" ref="N12049">IF(ISNUMBER(_34_KNMI_Stations[[#This Row],[Etmaal temperatuur °C]]),IF(_34_KNMI_Stations[[#This Row],[Etmaal temperatuur °C]]&lt;stookgrens[],stookgrens[]-_34_KNMI_Stations[[#This Row],[Etmaal temperatuur °C]],0),"")</f>
        <v>0</v>
      </c>
      <c r="O12049" s="89">
        <f>_34_KNMI_Stations[[#This Row],[graaddagen]]*_34_KNMI_Stations[[#This Row],[Gewogen factor]]</f>
        <v>0</v>
      </c>
      <c r="P12049" s="89" cm="1">
        <f t="array" ref="P12049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2050" spans="1:16" x14ac:dyDescent="0.25">
      <c r="A12050">
        <v>375</v>
      </c>
      <c r="B12050" s="110">
        <v>45826</v>
      </c>
      <c r="C12050" s="89">
        <v>2.5</v>
      </c>
      <c r="D12050" s="89">
        <v>20.6</v>
      </c>
      <c r="E12050" s="96">
        <v>2691</v>
      </c>
      <c r="F12050" s="89">
        <v>0</v>
      </c>
      <c r="G12050" s="89">
        <v>1023.7</v>
      </c>
      <c r="H12050">
        <v>0.63</v>
      </c>
      <c r="I12050" t="s">
        <v>30</v>
      </c>
      <c r="J12050">
        <v>0.8</v>
      </c>
      <c r="K12050">
        <v>6</v>
      </c>
      <c r="L12050">
        <v>2025</v>
      </c>
      <c r="M12050" t="s">
        <v>353</v>
      </c>
      <c r="N12050" s="89" cm="1">
        <f t="array" ref="N12050">IF(ISNUMBER(_34_KNMI_Stations[[#This Row],[Etmaal temperatuur °C]]),IF(_34_KNMI_Stations[[#This Row],[Etmaal temperatuur °C]]&lt;stookgrens[],stookgrens[]-_34_KNMI_Stations[[#This Row],[Etmaal temperatuur °C]],0),"")</f>
        <v>0</v>
      </c>
      <c r="O12050" s="89">
        <f>_34_KNMI_Stations[[#This Row],[graaddagen]]*_34_KNMI_Stations[[#This Row],[Gewogen factor]]</f>
        <v>0</v>
      </c>
      <c r="P12050" s="89" cm="1">
        <f t="array" ref="P12050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12051" spans="1:16" x14ac:dyDescent="0.25">
      <c r="A12051">
        <v>375</v>
      </c>
      <c r="B12051" s="110">
        <v>45827</v>
      </c>
      <c r="C12051" s="89">
        <v>2.2000000000000002</v>
      </c>
      <c r="D12051" s="89">
        <v>19.3</v>
      </c>
      <c r="E12051" s="96">
        <v>2560</v>
      </c>
      <c r="F12051" s="89">
        <v>0</v>
      </c>
      <c r="G12051" s="89">
        <v>1026.4000000000001</v>
      </c>
      <c r="H12051">
        <v>0.61</v>
      </c>
      <c r="I12051" t="s">
        <v>30</v>
      </c>
      <c r="J12051">
        <v>0.8</v>
      </c>
      <c r="K12051">
        <v>6</v>
      </c>
      <c r="L12051">
        <v>2025</v>
      </c>
      <c r="M12051" t="s">
        <v>353</v>
      </c>
      <c r="N12051" s="89" cm="1">
        <f t="array" ref="N12051">IF(ISNUMBER(_34_KNMI_Stations[[#This Row],[Etmaal temperatuur °C]]),IF(_34_KNMI_Stations[[#This Row],[Etmaal temperatuur °C]]&lt;stookgrens[],stookgrens[]-_34_KNMI_Stations[[#This Row],[Etmaal temperatuur °C]],0),"")</f>
        <v>0</v>
      </c>
      <c r="O12051" s="89">
        <f>_34_KNMI_Stations[[#This Row],[graaddagen]]*_34_KNMI_Stations[[#This Row],[Gewogen factor]]</f>
        <v>0</v>
      </c>
      <c r="P12051" s="89" cm="1">
        <f t="array" ref="P12051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2052" spans="1:16" x14ac:dyDescent="0.25">
      <c r="A12052">
        <v>375</v>
      </c>
      <c r="B12052" s="110">
        <v>45828</v>
      </c>
      <c r="C12052" s="89">
        <v>3.1</v>
      </c>
      <c r="D12052" s="89">
        <v>19.5</v>
      </c>
      <c r="E12052" s="96">
        <v>2982</v>
      </c>
      <c r="F12052" s="89">
        <v>0</v>
      </c>
      <c r="G12052" s="89">
        <v>1025.5999999999999</v>
      </c>
      <c r="H12052">
        <v>0.5</v>
      </c>
      <c r="I12052" t="s">
        <v>30</v>
      </c>
      <c r="J12052">
        <v>0.8</v>
      </c>
      <c r="K12052">
        <v>6</v>
      </c>
      <c r="L12052">
        <v>2025</v>
      </c>
      <c r="M12052" t="s">
        <v>353</v>
      </c>
      <c r="N12052" s="89" cm="1">
        <f t="array" ref="N12052">IF(ISNUMBER(_34_KNMI_Stations[[#This Row],[Etmaal temperatuur °C]]),IF(_34_KNMI_Stations[[#This Row],[Etmaal temperatuur °C]]&lt;stookgrens[],stookgrens[]-_34_KNMI_Stations[[#This Row],[Etmaal temperatuur °C]],0),"")</f>
        <v>0</v>
      </c>
      <c r="O12052" s="89">
        <f>_34_KNMI_Stations[[#This Row],[graaddagen]]*_34_KNMI_Stations[[#This Row],[Gewogen factor]]</f>
        <v>0</v>
      </c>
      <c r="P12052" s="89" cm="1">
        <f t="array" ref="P12052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2053" spans="1:16" x14ac:dyDescent="0.25">
      <c r="A12053">
        <v>375</v>
      </c>
      <c r="B12053" s="110">
        <v>45829</v>
      </c>
      <c r="C12053" s="89">
        <v>2.5</v>
      </c>
      <c r="D12053" s="89">
        <v>23.1</v>
      </c>
      <c r="E12053" s="96">
        <v>3001</v>
      </c>
      <c r="F12053" s="89">
        <v>0</v>
      </c>
      <c r="G12053" s="89">
        <v>1020.1</v>
      </c>
      <c r="H12053">
        <v>0.46</v>
      </c>
      <c r="I12053" t="s">
        <v>30</v>
      </c>
      <c r="J12053">
        <v>0.8</v>
      </c>
      <c r="K12053">
        <v>6</v>
      </c>
      <c r="L12053">
        <v>2025</v>
      </c>
      <c r="M12053" t="s">
        <v>353</v>
      </c>
      <c r="N12053" s="89" cm="1">
        <f t="array" ref="N12053">IF(ISNUMBER(_34_KNMI_Stations[[#This Row],[Etmaal temperatuur °C]]),IF(_34_KNMI_Stations[[#This Row],[Etmaal temperatuur °C]]&lt;stookgrens[],stookgrens[]-_34_KNMI_Stations[[#This Row],[Etmaal temperatuur °C]],0),"")</f>
        <v>0</v>
      </c>
      <c r="O12053" s="89">
        <f>_34_KNMI_Stations[[#This Row],[graaddagen]]*_34_KNMI_Stations[[#This Row],[Gewogen factor]]</f>
        <v>0</v>
      </c>
      <c r="P12053" s="89" cm="1">
        <f t="array" ref="P12053">IF(ISNUMBER(_34_KNMI_Stations[[#This Row],[Etmaal temperatuur °C]]),IF(_34_KNMI_Stations[[#This Row],[Etmaal temperatuur °C]]&gt;stookgrens[],_34_KNMI_Stations[[#This Row],[Etmaal temperatuur °C]]-stookgrens[],0),"")</f>
        <v>5.1000000000000014</v>
      </c>
    </row>
    <row r="12054" spans="1:16" x14ac:dyDescent="0.25">
      <c r="A12054">
        <v>375</v>
      </c>
      <c r="B12054" s="110">
        <v>45830</v>
      </c>
      <c r="C12054" s="89">
        <v>3.2</v>
      </c>
      <c r="D12054" s="89">
        <v>23.5</v>
      </c>
      <c r="E12054" s="96">
        <v>2010</v>
      </c>
      <c r="F12054" s="89">
        <v>0.2</v>
      </c>
      <c r="G12054" s="89">
        <v>1013.7</v>
      </c>
      <c r="H12054">
        <v>0.52</v>
      </c>
      <c r="I12054" t="s">
        <v>30</v>
      </c>
      <c r="J12054">
        <v>0.8</v>
      </c>
      <c r="K12054">
        <v>6</v>
      </c>
      <c r="L12054">
        <v>2025</v>
      </c>
      <c r="M12054" t="s">
        <v>353</v>
      </c>
      <c r="N12054" s="89" cm="1">
        <f t="array" ref="N12054">IF(ISNUMBER(_34_KNMI_Stations[[#This Row],[Etmaal temperatuur °C]]),IF(_34_KNMI_Stations[[#This Row],[Etmaal temperatuur °C]]&lt;stookgrens[],stookgrens[]-_34_KNMI_Stations[[#This Row],[Etmaal temperatuur °C]],0),"")</f>
        <v>0</v>
      </c>
      <c r="O12054" s="89">
        <f>_34_KNMI_Stations[[#This Row],[graaddagen]]*_34_KNMI_Stations[[#This Row],[Gewogen factor]]</f>
        <v>0</v>
      </c>
      <c r="P12054" s="89" cm="1">
        <f t="array" ref="P12054">IF(ISNUMBER(_34_KNMI_Stations[[#This Row],[Etmaal temperatuur °C]]),IF(_34_KNMI_Stations[[#This Row],[Etmaal temperatuur °C]]&gt;stookgrens[],_34_KNMI_Stations[[#This Row],[Etmaal temperatuur °C]]-stookgrens[],0),"")</f>
        <v>5.5</v>
      </c>
    </row>
    <row r="12055" spans="1:16" x14ac:dyDescent="0.25">
      <c r="A12055">
        <v>375</v>
      </c>
      <c r="B12055" s="110">
        <v>45831</v>
      </c>
      <c r="C12055" s="89">
        <v>5.5</v>
      </c>
      <c r="D12055" s="89">
        <v>18.3</v>
      </c>
      <c r="E12055" s="96">
        <v>2241</v>
      </c>
      <c r="F12055" s="89">
        <v>0.4</v>
      </c>
      <c r="G12055" s="89">
        <v>1012.3</v>
      </c>
      <c r="H12055">
        <v>0.56000000000000005</v>
      </c>
      <c r="I12055" t="s">
        <v>30</v>
      </c>
      <c r="J12055">
        <v>0.8</v>
      </c>
      <c r="K12055">
        <v>6</v>
      </c>
      <c r="L12055">
        <v>2025</v>
      </c>
      <c r="M12055" t="s">
        <v>354</v>
      </c>
      <c r="N12055" s="89" cm="1">
        <f t="array" ref="N12055">IF(ISNUMBER(_34_KNMI_Stations[[#This Row],[Etmaal temperatuur °C]]),IF(_34_KNMI_Stations[[#This Row],[Etmaal temperatuur °C]]&lt;stookgrens[],stookgrens[]-_34_KNMI_Stations[[#This Row],[Etmaal temperatuur °C]],0),"")</f>
        <v>0</v>
      </c>
      <c r="O12055" s="89">
        <f>_34_KNMI_Stations[[#This Row],[graaddagen]]*_34_KNMI_Stations[[#This Row],[Gewogen factor]]</f>
        <v>0</v>
      </c>
      <c r="P12055" s="89" cm="1">
        <f t="array" ref="P12055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2056" spans="1:16" x14ac:dyDescent="0.25">
      <c r="A12056">
        <v>375</v>
      </c>
      <c r="B12056" s="110">
        <v>45832</v>
      </c>
      <c r="C12056" s="89">
        <v>5.5</v>
      </c>
      <c r="D12056" s="89">
        <v>18.100000000000001</v>
      </c>
      <c r="E12056" s="96">
        <v>1327</v>
      </c>
      <c r="F12056" s="89">
        <v>-0.1</v>
      </c>
      <c r="G12056" s="89">
        <v>1012.7</v>
      </c>
      <c r="H12056">
        <v>0.67</v>
      </c>
      <c r="I12056" t="s">
        <v>30</v>
      </c>
      <c r="J12056">
        <v>0.8</v>
      </c>
      <c r="K12056">
        <v>6</v>
      </c>
      <c r="L12056">
        <v>2025</v>
      </c>
      <c r="M12056" t="s">
        <v>354</v>
      </c>
      <c r="N12056" s="89" cm="1">
        <f t="array" ref="N12056">IF(ISNUMBER(_34_KNMI_Stations[[#This Row],[Etmaal temperatuur °C]]),IF(_34_KNMI_Stations[[#This Row],[Etmaal temperatuur °C]]&lt;stookgrens[],stookgrens[]-_34_KNMI_Stations[[#This Row],[Etmaal temperatuur °C]],0),"")</f>
        <v>0</v>
      </c>
      <c r="O12056" s="89">
        <f>_34_KNMI_Stations[[#This Row],[graaddagen]]*_34_KNMI_Stations[[#This Row],[Gewogen factor]]</f>
        <v>0</v>
      </c>
      <c r="P12056" s="89" cm="1">
        <f t="array" ref="P12056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2057" spans="1:16" x14ac:dyDescent="0.25">
      <c r="A12057">
        <v>375</v>
      </c>
      <c r="B12057" s="110">
        <v>45833</v>
      </c>
      <c r="C12057" s="89">
        <v>3.3</v>
      </c>
      <c r="D12057" s="89">
        <v>22.1</v>
      </c>
      <c r="E12057" s="96">
        <v>2598</v>
      </c>
      <c r="F12057" s="89">
        <v>0</v>
      </c>
      <c r="G12057" s="89">
        <v>1012.1</v>
      </c>
      <c r="H12057">
        <v>0.64</v>
      </c>
      <c r="I12057" t="s">
        <v>30</v>
      </c>
      <c r="J12057">
        <v>0.8</v>
      </c>
      <c r="K12057">
        <v>6</v>
      </c>
      <c r="L12057">
        <v>2025</v>
      </c>
      <c r="M12057" t="s">
        <v>354</v>
      </c>
      <c r="N12057" s="89" cm="1">
        <f t="array" ref="N12057">IF(ISNUMBER(_34_KNMI_Stations[[#This Row],[Etmaal temperatuur °C]]),IF(_34_KNMI_Stations[[#This Row],[Etmaal temperatuur °C]]&lt;stookgrens[],stookgrens[]-_34_KNMI_Stations[[#This Row],[Etmaal temperatuur °C]],0),"")</f>
        <v>0</v>
      </c>
      <c r="O12057" s="89">
        <f>_34_KNMI_Stations[[#This Row],[graaddagen]]*_34_KNMI_Stations[[#This Row],[Gewogen factor]]</f>
        <v>0</v>
      </c>
      <c r="P12057" s="89" cm="1">
        <f t="array" ref="P12057">IF(ISNUMBER(_34_KNMI_Stations[[#This Row],[Etmaal temperatuur °C]]),IF(_34_KNMI_Stations[[#This Row],[Etmaal temperatuur °C]]&gt;stookgrens[],_34_KNMI_Stations[[#This Row],[Etmaal temperatuur °C]]-stookgrens[],0),"")</f>
        <v>4.1000000000000014</v>
      </c>
    </row>
    <row r="12058" spans="1:16" x14ac:dyDescent="0.25">
      <c r="A12058">
        <v>375</v>
      </c>
      <c r="B12058" s="110">
        <v>45834</v>
      </c>
      <c r="C12058" s="89">
        <v>4.8</v>
      </c>
      <c r="D12058" s="89">
        <v>20.5</v>
      </c>
      <c r="E12058" s="96">
        <v>1135</v>
      </c>
      <c r="F12058" s="89">
        <v>6.1</v>
      </c>
      <c r="G12058" s="89">
        <v>1012.8</v>
      </c>
      <c r="H12058">
        <v>0.74</v>
      </c>
      <c r="I12058" t="s">
        <v>30</v>
      </c>
      <c r="J12058">
        <v>0.8</v>
      </c>
      <c r="K12058">
        <v>6</v>
      </c>
      <c r="L12058">
        <v>2025</v>
      </c>
      <c r="M12058" t="s">
        <v>354</v>
      </c>
      <c r="N12058" s="89" cm="1">
        <f t="array" ref="N12058">IF(ISNUMBER(_34_KNMI_Stations[[#This Row],[Etmaal temperatuur °C]]),IF(_34_KNMI_Stations[[#This Row],[Etmaal temperatuur °C]]&lt;stookgrens[],stookgrens[]-_34_KNMI_Stations[[#This Row],[Etmaal temperatuur °C]],0),"")</f>
        <v>0</v>
      </c>
      <c r="O12058" s="89">
        <f>_34_KNMI_Stations[[#This Row],[graaddagen]]*_34_KNMI_Stations[[#This Row],[Gewogen factor]]</f>
        <v>0</v>
      </c>
      <c r="P12058" s="89" cm="1">
        <f t="array" ref="P12058">IF(ISNUMBER(_34_KNMI_Stations[[#This Row],[Etmaal temperatuur °C]]),IF(_34_KNMI_Stations[[#This Row],[Etmaal temperatuur °C]]&gt;stookgrens[],_34_KNMI_Stations[[#This Row],[Etmaal temperatuur °C]]-stookgrens[],0),"")</f>
        <v>2.5</v>
      </c>
    </row>
    <row r="12059" spans="1:16" x14ac:dyDescent="0.25">
      <c r="A12059">
        <v>375</v>
      </c>
      <c r="B12059" s="110">
        <v>45835</v>
      </c>
      <c r="C12059" s="89">
        <v>3.5</v>
      </c>
      <c r="D12059" s="89">
        <v>18.8</v>
      </c>
      <c r="E12059" s="96">
        <v>1635</v>
      </c>
      <c r="F12059" s="89">
        <v>2.1</v>
      </c>
      <c r="G12059" s="89">
        <v>1021.5</v>
      </c>
      <c r="H12059">
        <v>0.7</v>
      </c>
      <c r="I12059" t="s">
        <v>30</v>
      </c>
      <c r="J12059">
        <v>0.8</v>
      </c>
      <c r="K12059">
        <v>6</v>
      </c>
      <c r="L12059">
        <v>2025</v>
      </c>
      <c r="M12059" t="s">
        <v>354</v>
      </c>
      <c r="N12059" s="89" cm="1">
        <f t="array" ref="N12059">IF(ISNUMBER(_34_KNMI_Stations[[#This Row],[Etmaal temperatuur °C]]),IF(_34_KNMI_Stations[[#This Row],[Etmaal temperatuur °C]]&lt;stookgrens[],stookgrens[]-_34_KNMI_Stations[[#This Row],[Etmaal temperatuur °C]],0),"")</f>
        <v>0</v>
      </c>
      <c r="O12059" s="89">
        <f>_34_KNMI_Stations[[#This Row],[graaddagen]]*_34_KNMI_Stations[[#This Row],[Gewogen factor]]</f>
        <v>0</v>
      </c>
      <c r="P12059" s="89" cm="1">
        <f t="array" ref="P12059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2060" spans="1:16" x14ac:dyDescent="0.25">
      <c r="A12060">
        <v>375</v>
      </c>
      <c r="B12060" s="110">
        <v>45836</v>
      </c>
      <c r="C12060" s="89">
        <v>4.3</v>
      </c>
      <c r="D12060" s="89">
        <v>22.3</v>
      </c>
      <c r="E12060" s="96">
        <v>2149</v>
      </c>
      <c r="F12060" s="89">
        <v>0</v>
      </c>
      <c r="G12060" s="89">
        <v>1023.8</v>
      </c>
      <c r="H12060">
        <v>0.71</v>
      </c>
      <c r="I12060" t="s">
        <v>30</v>
      </c>
      <c r="J12060">
        <v>0.8</v>
      </c>
      <c r="K12060">
        <v>6</v>
      </c>
      <c r="L12060">
        <v>2025</v>
      </c>
      <c r="M12060" t="s">
        <v>354</v>
      </c>
      <c r="N12060" s="89" cm="1">
        <f t="array" ref="N12060">IF(ISNUMBER(_34_KNMI_Stations[[#This Row],[Etmaal temperatuur °C]]),IF(_34_KNMI_Stations[[#This Row],[Etmaal temperatuur °C]]&lt;stookgrens[],stookgrens[]-_34_KNMI_Stations[[#This Row],[Etmaal temperatuur °C]],0),"")</f>
        <v>0</v>
      </c>
      <c r="O12060" s="89">
        <f>_34_KNMI_Stations[[#This Row],[graaddagen]]*_34_KNMI_Stations[[#This Row],[Gewogen factor]]</f>
        <v>0</v>
      </c>
      <c r="P12060" s="89" cm="1">
        <f t="array" ref="P12060">IF(ISNUMBER(_34_KNMI_Stations[[#This Row],[Etmaal temperatuur °C]]),IF(_34_KNMI_Stations[[#This Row],[Etmaal temperatuur °C]]&gt;stookgrens[],_34_KNMI_Stations[[#This Row],[Etmaal temperatuur °C]]-stookgrens[],0),"")</f>
        <v>4.3000000000000007</v>
      </c>
    </row>
    <row r="12061" spans="1:16" x14ac:dyDescent="0.25">
      <c r="A12061">
        <v>375</v>
      </c>
      <c r="B12061" s="110">
        <v>45837</v>
      </c>
      <c r="C12061" s="89">
        <v>2.7</v>
      </c>
      <c r="D12061" s="89">
        <v>23</v>
      </c>
      <c r="E12061" s="96">
        <v>2911</v>
      </c>
      <c r="F12061" s="89">
        <v>0</v>
      </c>
      <c r="G12061" s="89">
        <v>1023.8</v>
      </c>
      <c r="H12061">
        <v>0.67</v>
      </c>
      <c r="I12061" t="s">
        <v>30</v>
      </c>
      <c r="J12061">
        <v>0.8</v>
      </c>
      <c r="K12061">
        <v>6</v>
      </c>
      <c r="L12061">
        <v>2025</v>
      </c>
      <c r="M12061" t="s">
        <v>354</v>
      </c>
      <c r="N12061" s="89" cm="1">
        <f t="array" ref="N12061">IF(ISNUMBER(_34_KNMI_Stations[[#This Row],[Etmaal temperatuur °C]]),IF(_34_KNMI_Stations[[#This Row],[Etmaal temperatuur °C]]&lt;stookgrens[],stookgrens[]-_34_KNMI_Stations[[#This Row],[Etmaal temperatuur °C]],0),"")</f>
        <v>0</v>
      </c>
      <c r="O12061" s="89">
        <f>_34_KNMI_Stations[[#This Row],[graaddagen]]*_34_KNMI_Stations[[#This Row],[Gewogen factor]]</f>
        <v>0</v>
      </c>
      <c r="P12061" s="89" cm="1">
        <f t="array" ref="P12061">IF(ISNUMBER(_34_KNMI_Stations[[#This Row],[Etmaal temperatuur °C]]),IF(_34_KNMI_Stations[[#This Row],[Etmaal temperatuur °C]]&gt;stookgrens[],_34_KNMI_Stations[[#This Row],[Etmaal temperatuur °C]]-stookgrens[],0),"")</f>
        <v>5</v>
      </c>
    </row>
    <row r="12062" spans="1:16" x14ac:dyDescent="0.25">
      <c r="A12062">
        <v>375</v>
      </c>
      <c r="B12062" s="110">
        <v>45838</v>
      </c>
      <c r="C12062" s="89">
        <v>2.8</v>
      </c>
      <c r="D12062" s="89">
        <v>23.9</v>
      </c>
      <c r="E12062" s="96">
        <v>2970</v>
      </c>
      <c r="F12062" s="89">
        <v>0</v>
      </c>
      <c r="G12062" s="89">
        <v>1019.5</v>
      </c>
      <c r="H12062">
        <v>0.57999999999999996</v>
      </c>
      <c r="I12062" t="s">
        <v>30</v>
      </c>
      <c r="J12062">
        <v>0.8</v>
      </c>
      <c r="K12062">
        <v>6</v>
      </c>
      <c r="L12062">
        <v>2025</v>
      </c>
      <c r="M12062" t="s">
        <v>355</v>
      </c>
      <c r="N12062" s="89" cm="1">
        <f t="array" ref="N12062">IF(ISNUMBER(_34_KNMI_Stations[[#This Row],[Etmaal temperatuur °C]]),IF(_34_KNMI_Stations[[#This Row],[Etmaal temperatuur °C]]&lt;stookgrens[],stookgrens[]-_34_KNMI_Stations[[#This Row],[Etmaal temperatuur °C]],0),"")</f>
        <v>0</v>
      </c>
      <c r="O12062" s="89">
        <f>_34_KNMI_Stations[[#This Row],[graaddagen]]*_34_KNMI_Stations[[#This Row],[Gewogen factor]]</f>
        <v>0</v>
      </c>
      <c r="P12062" s="89" cm="1">
        <f t="array" ref="P12062">IF(ISNUMBER(_34_KNMI_Stations[[#This Row],[Etmaal temperatuur °C]]),IF(_34_KNMI_Stations[[#This Row],[Etmaal temperatuur °C]]&gt;stookgrens[],_34_KNMI_Stations[[#This Row],[Etmaal temperatuur °C]]-stookgrens[],0),"")</f>
        <v>5.8999999999999986</v>
      </c>
    </row>
    <row r="12063" spans="1:16" x14ac:dyDescent="0.25">
      <c r="A12063">
        <v>375</v>
      </c>
      <c r="B12063" s="110">
        <v>45839</v>
      </c>
      <c r="C12063" s="89">
        <v>2</v>
      </c>
      <c r="D12063" s="89">
        <v>28.5</v>
      </c>
      <c r="E12063" s="96">
        <v>2894</v>
      </c>
      <c r="F12063" s="89">
        <v>0</v>
      </c>
      <c r="G12063" s="89">
        <v>1014.8</v>
      </c>
      <c r="H12063">
        <v>0.46</v>
      </c>
      <c r="I12063" t="s">
        <v>30</v>
      </c>
      <c r="J12063">
        <v>0.8</v>
      </c>
      <c r="K12063">
        <v>7</v>
      </c>
      <c r="L12063">
        <v>2025</v>
      </c>
      <c r="M12063" t="s">
        <v>355</v>
      </c>
      <c r="N12063" s="89" cm="1">
        <f t="array" ref="N12063">IF(ISNUMBER(_34_KNMI_Stations[[#This Row],[Etmaal temperatuur °C]]),IF(_34_KNMI_Stations[[#This Row],[Etmaal temperatuur °C]]&lt;stookgrens[],stookgrens[]-_34_KNMI_Stations[[#This Row],[Etmaal temperatuur °C]],0),"")</f>
        <v>0</v>
      </c>
      <c r="O12063" s="89">
        <f>_34_KNMI_Stations[[#This Row],[graaddagen]]*_34_KNMI_Stations[[#This Row],[Gewogen factor]]</f>
        <v>0</v>
      </c>
      <c r="P12063" s="89" cm="1">
        <f t="array" ref="P12063">IF(ISNUMBER(_34_KNMI_Stations[[#This Row],[Etmaal temperatuur °C]]),IF(_34_KNMI_Stations[[#This Row],[Etmaal temperatuur °C]]&gt;stookgrens[],_34_KNMI_Stations[[#This Row],[Etmaal temperatuur °C]]-stookgrens[],0),"")</f>
        <v>10.5</v>
      </c>
    </row>
    <row r="12064" spans="1:16" x14ac:dyDescent="0.25">
      <c r="A12064">
        <v>375</v>
      </c>
      <c r="B12064" s="110">
        <v>45840</v>
      </c>
      <c r="C12064" s="89">
        <v>2.6</v>
      </c>
      <c r="D12064" s="89">
        <v>25.2</v>
      </c>
      <c r="E12064" s="96">
        <v>2612</v>
      </c>
      <c r="F12064" s="89">
        <v>1.2</v>
      </c>
      <c r="G12064" s="89">
        <v>1014.9</v>
      </c>
      <c r="H12064">
        <v>0.6</v>
      </c>
      <c r="I12064" t="s">
        <v>30</v>
      </c>
      <c r="J12064">
        <v>0.8</v>
      </c>
      <c r="K12064">
        <v>7</v>
      </c>
      <c r="L12064">
        <v>2025</v>
      </c>
      <c r="M12064" t="s">
        <v>355</v>
      </c>
      <c r="N12064" s="89" cm="1">
        <f t="array" ref="N12064">IF(ISNUMBER(_34_KNMI_Stations[[#This Row],[Etmaal temperatuur °C]]),IF(_34_KNMI_Stations[[#This Row],[Etmaal temperatuur °C]]&lt;stookgrens[],stookgrens[]-_34_KNMI_Stations[[#This Row],[Etmaal temperatuur °C]],0),"")</f>
        <v>0</v>
      </c>
      <c r="O12064" s="89">
        <f>_34_KNMI_Stations[[#This Row],[graaddagen]]*_34_KNMI_Stations[[#This Row],[Gewogen factor]]</f>
        <v>0</v>
      </c>
      <c r="P12064" s="89" cm="1">
        <f t="array" ref="P12064">IF(ISNUMBER(_34_KNMI_Stations[[#This Row],[Etmaal temperatuur °C]]),IF(_34_KNMI_Stations[[#This Row],[Etmaal temperatuur °C]]&gt;stookgrens[],_34_KNMI_Stations[[#This Row],[Etmaal temperatuur °C]]-stookgrens[],0),"")</f>
        <v>7.1999999999999993</v>
      </c>
    </row>
    <row r="12065" spans="1:16" x14ac:dyDescent="0.25">
      <c r="A12065">
        <v>375</v>
      </c>
      <c r="B12065" s="110">
        <v>45841</v>
      </c>
      <c r="C12065" s="89">
        <v>2.9</v>
      </c>
      <c r="D12065" s="89">
        <v>18.100000000000001</v>
      </c>
      <c r="E12065" s="96">
        <v>2353</v>
      </c>
      <c r="F12065" s="89">
        <v>0</v>
      </c>
      <c r="G12065" s="89">
        <v>1026</v>
      </c>
      <c r="H12065">
        <v>0.61</v>
      </c>
      <c r="I12065" t="s">
        <v>30</v>
      </c>
      <c r="J12065">
        <v>0.8</v>
      </c>
      <c r="K12065">
        <v>7</v>
      </c>
      <c r="L12065">
        <v>2025</v>
      </c>
      <c r="M12065" t="s">
        <v>355</v>
      </c>
      <c r="N12065" s="89" cm="1">
        <f t="array" ref="N12065">IF(ISNUMBER(_34_KNMI_Stations[[#This Row],[Etmaal temperatuur °C]]),IF(_34_KNMI_Stations[[#This Row],[Etmaal temperatuur °C]]&lt;stookgrens[],stookgrens[]-_34_KNMI_Stations[[#This Row],[Etmaal temperatuur °C]],0),"")</f>
        <v>0</v>
      </c>
      <c r="O12065" s="89">
        <f>_34_KNMI_Stations[[#This Row],[graaddagen]]*_34_KNMI_Stations[[#This Row],[Gewogen factor]]</f>
        <v>0</v>
      </c>
      <c r="P12065" s="89" cm="1">
        <f t="array" ref="P12065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2066" spans="1:16" x14ac:dyDescent="0.25">
      <c r="A12066">
        <v>375</v>
      </c>
      <c r="B12066" s="110">
        <v>45842</v>
      </c>
      <c r="C12066" s="89">
        <v>2.2999999999999998</v>
      </c>
      <c r="D12066" s="89">
        <v>18.899999999999999</v>
      </c>
      <c r="E12066" s="96">
        <v>2679</v>
      </c>
      <c r="F12066" s="89">
        <v>0</v>
      </c>
      <c r="G12066" s="89">
        <v>1025.7</v>
      </c>
      <c r="H12066">
        <v>0.54</v>
      </c>
      <c r="I12066" t="s">
        <v>30</v>
      </c>
      <c r="J12066">
        <v>0.8</v>
      </c>
      <c r="K12066">
        <v>7</v>
      </c>
      <c r="L12066">
        <v>2025</v>
      </c>
      <c r="M12066" t="s">
        <v>355</v>
      </c>
      <c r="N12066" s="89" cm="1">
        <f t="array" ref="N12066">IF(ISNUMBER(_34_KNMI_Stations[[#This Row],[Etmaal temperatuur °C]]),IF(_34_KNMI_Stations[[#This Row],[Etmaal temperatuur °C]]&lt;stookgrens[],stookgrens[]-_34_KNMI_Stations[[#This Row],[Etmaal temperatuur °C]],0),"")</f>
        <v>0</v>
      </c>
      <c r="O12066" s="89">
        <f>_34_KNMI_Stations[[#This Row],[graaddagen]]*_34_KNMI_Stations[[#This Row],[Gewogen factor]]</f>
        <v>0</v>
      </c>
      <c r="P12066" s="89" cm="1">
        <f t="array" ref="P12066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2067" spans="1:16" x14ac:dyDescent="0.25">
      <c r="A12067">
        <v>375</v>
      </c>
      <c r="B12067" s="110">
        <v>45843</v>
      </c>
      <c r="C12067" s="89">
        <v>4.7</v>
      </c>
      <c r="D12067" s="89">
        <v>19.3</v>
      </c>
      <c r="E12067" s="96">
        <v>1486</v>
      </c>
      <c r="F12067" s="89">
        <v>0.4</v>
      </c>
      <c r="G12067" s="89">
        <v>1015.4</v>
      </c>
      <c r="H12067">
        <v>0.57999999999999996</v>
      </c>
      <c r="I12067" t="s">
        <v>30</v>
      </c>
      <c r="J12067">
        <v>0.8</v>
      </c>
      <c r="K12067">
        <v>7</v>
      </c>
      <c r="L12067">
        <v>2025</v>
      </c>
      <c r="M12067" t="s">
        <v>355</v>
      </c>
      <c r="N12067" s="89" cm="1">
        <f t="array" ref="N12067">IF(ISNUMBER(_34_KNMI_Stations[[#This Row],[Etmaal temperatuur °C]]),IF(_34_KNMI_Stations[[#This Row],[Etmaal temperatuur °C]]&lt;stookgrens[],stookgrens[]-_34_KNMI_Stations[[#This Row],[Etmaal temperatuur °C]],0),"")</f>
        <v>0</v>
      </c>
      <c r="O12067" s="89">
        <f>_34_KNMI_Stations[[#This Row],[graaddagen]]*_34_KNMI_Stations[[#This Row],[Gewogen factor]]</f>
        <v>0</v>
      </c>
      <c r="P12067" s="89" cm="1">
        <f t="array" ref="P12067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2068" spans="1:16" x14ac:dyDescent="0.25">
      <c r="A12068">
        <v>375</v>
      </c>
      <c r="B12068" s="110">
        <v>45844</v>
      </c>
      <c r="C12068" s="89">
        <v>4.0999999999999996</v>
      </c>
      <c r="D12068" s="89">
        <v>17</v>
      </c>
      <c r="E12068" s="96">
        <v>570</v>
      </c>
      <c r="F12068" s="89">
        <v>7.9</v>
      </c>
      <c r="G12068" s="89">
        <v>1006.6</v>
      </c>
      <c r="H12068">
        <v>0.85</v>
      </c>
      <c r="I12068" t="s">
        <v>30</v>
      </c>
      <c r="J12068">
        <v>0.8</v>
      </c>
      <c r="K12068">
        <v>7</v>
      </c>
      <c r="L12068">
        <v>2025</v>
      </c>
      <c r="M12068" t="s">
        <v>355</v>
      </c>
      <c r="N12068" s="89" cm="1">
        <f t="array" ref="N12068">IF(ISNUMBER(_34_KNMI_Stations[[#This Row],[Etmaal temperatuur °C]]),IF(_34_KNMI_Stations[[#This Row],[Etmaal temperatuur °C]]&lt;stookgrens[],stookgrens[]-_34_KNMI_Stations[[#This Row],[Etmaal temperatuur °C]],0),"")</f>
        <v>1</v>
      </c>
      <c r="O12068" s="89">
        <f>_34_KNMI_Stations[[#This Row],[graaddagen]]*_34_KNMI_Stations[[#This Row],[Gewogen factor]]</f>
        <v>0.8</v>
      </c>
      <c r="P12068" s="89" cm="1">
        <f t="array" ref="P120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69" spans="1:16" x14ac:dyDescent="0.25">
      <c r="A12069">
        <v>375</v>
      </c>
      <c r="B12069" s="110">
        <v>45845</v>
      </c>
      <c r="C12069" s="89">
        <v>3.3</v>
      </c>
      <c r="D12069" s="89">
        <v>16.3</v>
      </c>
      <c r="E12069" s="96">
        <v>1533</v>
      </c>
      <c r="F12069" s="89">
        <v>1.9</v>
      </c>
      <c r="G12069" s="89">
        <v>1006.6</v>
      </c>
      <c r="H12069">
        <v>0.73</v>
      </c>
      <c r="I12069" t="s">
        <v>30</v>
      </c>
      <c r="J12069">
        <v>0.8</v>
      </c>
      <c r="K12069">
        <v>7</v>
      </c>
      <c r="L12069">
        <v>2025</v>
      </c>
      <c r="M12069" t="s">
        <v>356</v>
      </c>
      <c r="N12069" s="89" cm="1">
        <f t="array" ref="N12069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2069" s="89">
        <f>_34_KNMI_Stations[[#This Row],[graaddagen]]*_34_KNMI_Stations[[#This Row],[Gewogen factor]]</f>
        <v>1.3599999999999994</v>
      </c>
      <c r="P12069" s="89" cm="1">
        <f t="array" ref="P120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70" spans="1:16" x14ac:dyDescent="0.25">
      <c r="A12070">
        <v>375</v>
      </c>
      <c r="B12070" s="110">
        <v>45846</v>
      </c>
      <c r="C12070" s="89">
        <v>3.2</v>
      </c>
      <c r="D12070" s="89">
        <v>15.4</v>
      </c>
      <c r="E12070" s="96">
        <v>1874</v>
      </c>
      <c r="F12070" s="89">
        <v>0.4</v>
      </c>
      <c r="G12070" s="89">
        <v>1014.8</v>
      </c>
      <c r="H12070">
        <v>0.71</v>
      </c>
      <c r="I12070" t="s">
        <v>30</v>
      </c>
      <c r="J12070">
        <v>0.8</v>
      </c>
      <c r="K12070">
        <v>7</v>
      </c>
      <c r="L12070">
        <v>2025</v>
      </c>
      <c r="M12070" t="s">
        <v>356</v>
      </c>
      <c r="N12070" s="89" cm="1">
        <f t="array" ref="N12070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12070" s="89">
        <f>_34_KNMI_Stations[[#This Row],[graaddagen]]*_34_KNMI_Stations[[#This Row],[Gewogen factor]]</f>
        <v>2.0799999999999996</v>
      </c>
      <c r="P12070" s="89" cm="1">
        <f t="array" ref="P120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71" spans="1:16" x14ac:dyDescent="0.25">
      <c r="A12071">
        <v>375</v>
      </c>
      <c r="B12071" s="110">
        <v>45847</v>
      </c>
      <c r="C12071" s="89">
        <v>2</v>
      </c>
      <c r="D12071" s="89">
        <v>17.5</v>
      </c>
      <c r="E12071" s="96">
        <v>2385</v>
      </c>
      <c r="F12071" s="89">
        <v>0</v>
      </c>
      <c r="G12071" s="89">
        <v>1021.1</v>
      </c>
      <c r="H12071">
        <v>0.62</v>
      </c>
      <c r="I12071" t="s">
        <v>30</v>
      </c>
      <c r="J12071">
        <v>0.8</v>
      </c>
      <c r="K12071">
        <v>7</v>
      </c>
      <c r="L12071">
        <v>2025</v>
      </c>
      <c r="M12071" t="s">
        <v>356</v>
      </c>
      <c r="N12071" s="89" cm="1">
        <f t="array" ref="N12071">IF(ISNUMBER(_34_KNMI_Stations[[#This Row],[Etmaal temperatuur °C]]),IF(_34_KNMI_Stations[[#This Row],[Etmaal temperatuur °C]]&lt;stookgrens[],stookgrens[]-_34_KNMI_Stations[[#This Row],[Etmaal temperatuur °C]],0),"")</f>
        <v>0.5</v>
      </c>
      <c r="O12071" s="89">
        <f>_34_KNMI_Stations[[#This Row],[graaddagen]]*_34_KNMI_Stations[[#This Row],[Gewogen factor]]</f>
        <v>0.4</v>
      </c>
      <c r="P12071" s="89" cm="1">
        <f t="array" ref="P120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72" spans="1:16" x14ac:dyDescent="0.25">
      <c r="A12072">
        <v>375</v>
      </c>
      <c r="B12072" s="110">
        <v>45848</v>
      </c>
      <c r="C12072" s="89">
        <v>1.8</v>
      </c>
      <c r="D12072" s="89">
        <v>19.3</v>
      </c>
      <c r="E12072" s="96">
        <v>2477</v>
      </c>
      <c r="F12072" s="89">
        <v>0</v>
      </c>
      <c r="G12072" s="89">
        <v>1022.1</v>
      </c>
      <c r="H12072">
        <v>0.62</v>
      </c>
      <c r="I12072" t="s">
        <v>30</v>
      </c>
      <c r="J12072">
        <v>0.8</v>
      </c>
      <c r="K12072">
        <v>7</v>
      </c>
      <c r="L12072">
        <v>2025</v>
      </c>
      <c r="M12072" t="s">
        <v>356</v>
      </c>
      <c r="N12072" s="89" cm="1">
        <f t="array" ref="N12072">IF(ISNUMBER(_34_KNMI_Stations[[#This Row],[Etmaal temperatuur °C]]),IF(_34_KNMI_Stations[[#This Row],[Etmaal temperatuur °C]]&lt;stookgrens[],stookgrens[]-_34_KNMI_Stations[[#This Row],[Etmaal temperatuur °C]],0),"")</f>
        <v>0</v>
      </c>
      <c r="O12072" s="89">
        <f>_34_KNMI_Stations[[#This Row],[graaddagen]]*_34_KNMI_Stations[[#This Row],[Gewogen factor]]</f>
        <v>0</v>
      </c>
      <c r="P12072" s="89" cm="1">
        <f t="array" ref="P12072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2073" spans="1:16" x14ac:dyDescent="0.25">
      <c r="A12073">
        <v>375</v>
      </c>
      <c r="B12073" s="110">
        <v>45849</v>
      </c>
      <c r="C12073" s="89">
        <v>2.4</v>
      </c>
      <c r="D12073" s="89">
        <v>19.399999999999999</v>
      </c>
      <c r="E12073" s="96">
        <v>1787</v>
      </c>
      <c r="F12073" s="89">
        <v>0</v>
      </c>
      <c r="G12073" s="89">
        <v>1019.8</v>
      </c>
      <c r="H12073">
        <v>0.7</v>
      </c>
      <c r="I12073" t="s">
        <v>30</v>
      </c>
      <c r="J12073">
        <v>0.8</v>
      </c>
      <c r="K12073">
        <v>7</v>
      </c>
      <c r="L12073">
        <v>2025</v>
      </c>
      <c r="M12073" t="s">
        <v>356</v>
      </c>
      <c r="N12073" s="89" cm="1">
        <f t="array" ref="N12073">IF(ISNUMBER(_34_KNMI_Stations[[#This Row],[Etmaal temperatuur °C]]),IF(_34_KNMI_Stations[[#This Row],[Etmaal temperatuur °C]]&lt;stookgrens[],stookgrens[]-_34_KNMI_Stations[[#This Row],[Etmaal temperatuur °C]],0),"")</f>
        <v>0</v>
      </c>
      <c r="O12073" s="89">
        <f>_34_KNMI_Stations[[#This Row],[graaddagen]]*_34_KNMI_Stations[[#This Row],[Gewogen factor]]</f>
        <v>0</v>
      </c>
      <c r="P12073" s="89" cm="1">
        <f t="array" ref="P12073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2074" spans="1:16" x14ac:dyDescent="0.25">
      <c r="A12074">
        <v>375</v>
      </c>
      <c r="B12074" s="110">
        <v>45850</v>
      </c>
      <c r="C12074" s="89">
        <v>2.5</v>
      </c>
      <c r="D12074" s="89">
        <v>20.8</v>
      </c>
      <c r="E12074" s="96">
        <v>2531</v>
      </c>
      <c r="F12074" s="89">
        <v>0</v>
      </c>
      <c r="G12074" s="89">
        <v>1014.5</v>
      </c>
      <c r="H12074">
        <v>0.62</v>
      </c>
      <c r="I12074" t="s">
        <v>30</v>
      </c>
      <c r="J12074">
        <v>0.8</v>
      </c>
      <c r="K12074">
        <v>7</v>
      </c>
      <c r="L12074">
        <v>2025</v>
      </c>
      <c r="M12074" t="s">
        <v>356</v>
      </c>
      <c r="N12074" s="89" cm="1">
        <f t="array" ref="N12074">IF(ISNUMBER(_34_KNMI_Stations[[#This Row],[Etmaal temperatuur °C]]),IF(_34_KNMI_Stations[[#This Row],[Etmaal temperatuur °C]]&lt;stookgrens[],stookgrens[]-_34_KNMI_Stations[[#This Row],[Etmaal temperatuur °C]],0),"")</f>
        <v>0</v>
      </c>
      <c r="O12074" s="89">
        <f>_34_KNMI_Stations[[#This Row],[graaddagen]]*_34_KNMI_Stations[[#This Row],[Gewogen factor]]</f>
        <v>0</v>
      </c>
      <c r="P12074" s="89" cm="1">
        <f t="array" ref="P12074">IF(ISNUMBER(_34_KNMI_Stations[[#This Row],[Etmaal temperatuur °C]]),IF(_34_KNMI_Stations[[#This Row],[Etmaal temperatuur °C]]&gt;stookgrens[],_34_KNMI_Stations[[#This Row],[Etmaal temperatuur °C]]-stookgrens[],0),"")</f>
        <v>2.8000000000000007</v>
      </c>
    </row>
    <row r="12075" spans="1:16" x14ac:dyDescent="0.25">
      <c r="A12075">
        <v>375</v>
      </c>
      <c r="B12075" s="110">
        <v>45851</v>
      </c>
      <c r="C12075" s="89">
        <v>1.4</v>
      </c>
      <c r="D12075" s="89">
        <v>19.8</v>
      </c>
      <c r="E12075" s="96">
        <v>1175</v>
      </c>
      <c r="F12075" s="89">
        <v>-0.1</v>
      </c>
      <c r="G12075" s="89">
        <v>1011.3</v>
      </c>
      <c r="H12075">
        <v>0.74</v>
      </c>
      <c r="I12075" t="s">
        <v>30</v>
      </c>
      <c r="J12075">
        <v>0.8</v>
      </c>
      <c r="K12075">
        <v>7</v>
      </c>
      <c r="L12075">
        <v>2025</v>
      </c>
      <c r="M12075" t="s">
        <v>356</v>
      </c>
      <c r="N12075" s="89" cm="1">
        <f t="array" ref="N12075">IF(ISNUMBER(_34_KNMI_Stations[[#This Row],[Etmaal temperatuur °C]]),IF(_34_KNMI_Stations[[#This Row],[Etmaal temperatuur °C]]&lt;stookgrens[],stookgrens[]-_34_KNMI_Stations[[#This Row],[Etmaal temperatuur °C]],0),"")</f>
        <v>0</v>
      </c>
      <c r="O12075" s="89">
        <f>_34_KNMI_Stations[[#This Row],[graaddagen]]*_34_KNMI_Stations[[#This Row],[Gewogen factor]]</f>
        <v>0</v>
      </c>
      <c r="P12075" s="89" cm="1">
        <f t="array" ref="P12075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12076" spans="1:16" x14ac:dyDescent="0.25">
      <c r="A12076">
        <v>375</v>
      </c>
      <c r="B12076" s="110">
        <v>45852</v>
      </c>
      <c r="C12076" s="89">
        <v>2.5</v>
      </c>
      <c r="D12076" s="89">
        <v>20.5</v>
      </c>
      <c r="E12076" s="96">
        <v>1750</v>
      </c>
      <c r="F12076" s="89">
        <v>0.2</v>
      </c>
      <c r="G12076" s="89">
        <v>1014.2</v>
      </c>
      <c r="H12076">
        <v>0.71</v>
      </c>
      <c r="I12076" t="s">
        <v>30</v>
      </c>
      <c r="J12076">
        <v>0.8</v>
      </c>
      <c r="K12076">
        <v>7</v>
      </c>
      <c r="L12076">
        <v>2025</v>
      </c>
      <c r="M12076" t="s">
        <v>357</v>
      </c>
      <c r="N12076" s="89" cm="1">
        <f t="array" ref="N12076">IF(ISNUMBER(_34_KNMI_Stations[[#This Row],[Etmaal temperatuur °C]]),IF(_34_KNMI_Stations[[#This Row],[Etmaal temperatuur °C]]&lt;stookgrens[],stookgrens[]-_34_KNMI_Stations[[#This Row],[Etmaal temperatuur °C]],0),"")</f>
        <v>0</v>
      </c>
      <c r="O12076" s="89">
        <f>_34_KNMI_Stations[[#This Row],[graaddagen]]*_34_KNMI_Stations[[#This Row],[Gewogen factor]]</f>
        <v>0</v>
      </c>
      <c r="P12076" s="89" cm="1">
        <f t="array" ref="P12076">IF(ISNUMBER(_34_KNMI_Stations[[#This Row],[Etmaal temperatuur °C]]),IF(_34_KNMI_Stations[[#This Row],[Etmaal temperatuur °C]]&gt;stookgrens[],_34_KNMI_Stations[[#This Row],[Etmaal temperatuur °C]]-stookgrens[],0),"")</f>
        <v>2.5</v>
      </c>
    </row>
    <row r="12077" spans="1:16" x14ac:dyDescent="0.25">
      <c r="A12077">
        <v>375</v>
      </c>
      <c r="B12077" s="110">
        <v>45853</v>
      </c>
      <c r="C12077" s="89">
        <v>3.8</v>
      </c>
      <c r="D12077" s="89">
        <v>19.2</v>
      </c>
      <c r="E12077" s="96">
        <v>1677</v>
      </c>
      <c r="F12077" s="89">
        <v>0</v>
      </c>
      <c r="G12077" s="89">
        <v>1017</v>
      </c>
      <c r="H12077">
        <v>0.56000000000000005</v>
      </c>
      <c r="I12077" t="s">
        <v>30</v>
      </c>
      <c r="J12077">
        <v>0.8</v>
      </c>
      <c r="K12077">
        <v>7</v>
      </c>
      <c r="L12077">
        <v>2025</v>
      </c>
      <c r="M12077" t="s">
        <v>357</v>
      </c>
      <c r="N12077" s="89" cm="1">
        <f t="array" ref="N12077">IF(ISNUMBER(_34_KNMI_Stations[[#This Row],[Etmaal temperatuur °C]]),IF(_34_KNMI_Stations[[#This Row],[Etmaal temperatuur °C]]&lt;stookgrens[],stookgrens[]-_34_KNMI_Stations[[#This Row],[Etmaal temperatuur °C]],0),"")</f>
        <v>0</v>
      </c>
      <c r="O12077" s="89">
        <f>_34_KNMI_Stations[[#This Row],[graaddagen]]*_34_KNMI_Stations[[#This Row],[Gewogen factor]]</f>
        <v>0</v>
      </c>
      <c r="P12077" s="89" cm="1">
        <f t="array" ref="P12077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2078" spans="1:16" x14ac:dyDescent="0.25">
      <c r="A12078">
        <v>375</v>
      </c>
      <c r="B12078" s="110">
        <v>45854</v>
      </c>
      <c r="C12078" s="89">
        <v>4</v>
      </c>
      <c r="D12078" s="89">
        <v>17.3</v>
      </c>
      <c r="E12078" s="96">
        <v>1211</v>
      </c>
      <c r="F12078" s="89">
        <v>5.8</v>
      </c>
      <c r="G12078" s="89">
        <v>1014.1</v>
      </c>
      <c r="H12078">
        <v>0.75</v>
      </c>
      <c r="I12078" t="s">
        <v>30</v>
      </c>
      <c r="J12078">
        <v>0.8</v>
      </c>
      <c r="K12078">
        <v>7</v>
      </c>
      <c r="L12078">
        <v>2025</v>
      </c>
      <c r="M12078" t="s">
        <v>357</v>
      </c>
      <c r="N12078" s="89" cm="1">
        <f t="array" ref="N12078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12078" s="89">
        <f>_34_KNMI_Stations[[#This Row],[graaddagen]]*_34_KNMI_Stations[[#This Row],[Gewogen factor]]</f>
        <v>0.5599999999999995</v>
      </c>
      <c r="P12078" s="89" cm="1">
        <f t="array" ref="P120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79" spans="1:16" x14ac:dyDescent="0.25">
      <c r="A12079">
        <v>375</v>
      </c>
      <c r="B12079" s="110">
        <v>45855</v>
      </c>
      <c r="C12079" s="89">
        <v>2.1</v>
      </c>
      <c r="D12079" s="89">
        <v>19.100000000000001</v>
      </c>
      <c r="E12079" s="96">
        <v>2673</v>
      </c>
      <c r="F12079" s="89">
        <v>0</v>
      </c>
      <c r="G12079" s="89">
        <v>1017.3</v>
      </c>
      <c r="H12079">
        <v>0.65</v>
      </c>
      <c r="I12079" t="s">
        <v>30</v>
      </c>
      <c r="J12079">
        <v>0.8</v>
      </c>
      <c r="K12079">
        <v>7</v>
      </c>
      <c r="L12079">
        <v>2025</v>
      </c>
      <c r="M12079" t="s">
        <v>357</v>
      </c>
      <c r="N12079" s="89" cm="1">
        <f t="array" ref="N12079">IF(ISNUMBER(_34_KNMI_Stations[[#This Row],[Etmaal temperatuur °C]]),IF(_34_KNMI_Stations[[#This Row],[Etmaal temperatuur °C]]&lt;stookgrens[],stookgrens[]-_34_KNMI_Stations[[#This Row],[Etmaal temperatuur °C]],0),"")</f>
        <v>0</v>
      </c>
      <c r="O12079" s="89">
        <f>_34_KNMI_Stations[[#This Row],[graaddagen]]*_34_KNMI_Stations[[#This Row],[Gewogen factor]]</f>
        <v>0</v>
      </c>
      <c r="P12079" s="89" cm="1">
        <f t="array" ref="P12079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2080" spans="1:16" x14ac:dyDescent="0.25">
      <c r="A12080">
        <v>375</v>
      </c>
      <c r="B12080" s="110">
        <v>45856</v>
      </c>
      <c r="C12080" s="89">
        <v>1.5</v>
      </c>
      <c r="D12080" s="89">
        <v>20.5</v>
      </c>
      <c r="E12080" s="96">
        <v>2363</v>
      </c>
      <c r="F12080" s="89">
        <v>0</v>
      </c>
      <c r="G12080" s="89">
        <v>1014.2</v>
      </c>
      <c r="H12080">
        <v>0.65</v>
      </c>
      <c r="I12080" t="s">
        <v>30</v>
      </c>
      <c r="J12080">
        <v>0.8</v>
      </c>
      <c r="K12080">
        <v>7</v>
      </c>
      <c r="L12080">
        <v>2025</v>
      </c>
      <c r="M12080" t="s">
        <v>357</v>
      </c>
      <c r="N12080" s="89" cm="1">
        <f t="array" ref="N12080">IF(ISNUMBER(_34_KNMI_Stations[[#This Row],[Etmaal temperatuur °C]]),IF(_34_KNMI_Stations[[#This Row],[Etmaal temperatuur °C]]&lt;stookgrens[],stookgrens[]-_34_KNMI_Stations[[#This Row],[Etmaal temperatuur °C]],0),"")</f>
        <v>0</v>
      </c>
      <c r="O12080" s="89">
        <f>_34_KNMI_Stations[[#This Row],[graaddagen]]*_34_KNMI_Stations[[#This Row],[Gewogen factor]]</f>
        <v>0</v>
      </c>
      <c r="P12080" s="89" cm="1">
        <f t="array" ref="P12080">IF(ISNUMBER(_34_KNMI_Stations[[#This Row],[Etmaal temperatuur °C]]),IF(_34_KNMI_Stations[[#This Row],[Etmaal temperatuur °C]]&gt;stookgrens[],_34_KNMI_Stations[[#This Row],[Etmaal temperatuur °C]]-stookgrens[],0),"")</f>
        <v>2.5</v>
      </c>
    </row>
    <row r="12081" spans="1:16" x14ac:dyDescent="0.25">
      <c r="A12081">
        <v>375</v>
      </c>
      <c r="B12081" s="110">
        <v>45857</v>
      </c>
      <c r="C12081" s="89">
        <v>3.9</v>
      </c>
      <c r="D12081" s="89">
        <v>23.1</v>
      </c>
      <c r="E12081" s="96">
        <v>2005</v>
      </c>
      <c r="F12081" s="89">
        <v>3.4</v>
      </c>
      <c r="G12081" s="89">
        <v>1007.3</v>
      </c>
      <c r="H12081">
        <v>0.67</v>
      </c>
      <c r="I12081" t="s">
        <v>30</v>
      </c>
      <c r="J12081">
        <v>0.8</v>
      </c>
      <c r="K12081">
        <v>7</v>
      </c>
      <c r="L12081">
        <v>2025</v>
      </c>
      <c r="M12081" t="s">
        <v>357</v>
      </c>
      <c r="N12081" s="89" cm="1">
        <f t="array" ref="N12081">IF(ISNUMBER(_34_KNMI_Stations[[#This Row],[Etmaal temperatuur °C]]),IF(_34_KNMI_Stations[[#This Row],[Etmaal temperatuur °C]]&lt;stookgrens[],stookgrens[]-_34_KNMI_Stations[[#This Row],[Etmaal temperatuur °C]],0),"")</f>
        <v>0</v>
      </c>
      <c r="O12081" s="89">
        <f>_34_KNMI_Stations[[#This Row],[graaddagen]]*_34_KNMI_Stations[[#This Row],[Gewogen factor]]</f>
        <v>0</v>
      </c>
      <c r="P12081" s="89" cm="1">
        <f t="array" ref="P12081">IF(ISNUMBER(_34_KNMI_Stations[[#This Row],[Etmaal temperatuur °C]]),IF(_34_KNMI_Stations[[#This Row],[Etmaal temperatuur °C]]&gt;stookgrens[],_34_KNMI_Stations[[#This Row],[Etmaal temperatuur °C]]-stookgrens[],0),"")</f>
        <v>5.1000000000000014</v>
      </c>
    </row>
    <row r="12082" spans="1:16" x14ac:dyDescent="0.25">
      <c r="A12082">
        <v>375</v>
      </c>
      <c r="B12082" s="110">
        <v>45858</v>
      </c>
      <c r="C12082" s="89">
        <v>2.8</v>
      </c>
      <c r="D12082" s="89">
        <v>20.8</v>
      </c>
      <c r="E12082" s="96">
        <v>1493</v>
      </c>
      <c r="F12082" s="89">
        <v>7.1</v>
      </c>
      <c r="G12082" s="89">
        <v>1004.2</v>
      </c>
      <c r="H12082">
        <v>0.79</v>
      </c>
      <c r="I12082" t="s">
        <v>30</v>
      </c>
      <c r="J12082">
        <v>0.8</v>
      </c>
      <c r="K12082">
        <v>7</v>
      </c>
      <c r="L12082">
        <v>2025</v>
      </c>
      <c r="M12082" t="s">
        <v>357</v>
      </c>
      <c r="N12082" s="89" cm="1">
        <f t="array" ref="N12082">IF(ISNUMBER(_34_KNMI_Stations[[#This Row],[Etmaal temperatuur °C]]),IF(_34_KNMI_Stations[[#This Row],[Etmaal temperatuur °C]]&lt;stookgrens[],stookgrens[]-_34_KNMI_Stations[[#This Row],[Etmaal temperatuur °C]],0),"")</f>
        <v>0</v>
      </c>
      <c r="O12082" s="89">
        <f>_34_KNMI_Stations[[#This Row],[graaddagen]]*_34_KNMI_Stations[[#This Row],[Gewogen factor]]</f>
        <v>0</v>
      </c>
      <c r="P12082" s="89" cm="1">
        <f t="array" ref="P12082">IF(ISNUMBER(_34_KNMI_Stations[[#This Row],[Etmaal temperatuur °C]]),IF(_34_KNMI_Stations[[#This Row],[Etmaal temperatuur °C]]&gt;stookgrens[],_34_KNMI_Stations[[#This Row],[Etmaal temperatuur °C]]-stookgrens[],0),"")</f>
        <v>2.8000000000000007</v>
      </c>
    </row>
    <row r="12083" spans="1:16" x14ac:dyDescent="0.25">
      <c r="A12083">
        <v>375</v>
      </c>
      <c r="B12083" s="110">
        <v>45859</v>
      </c>
      <c r="C12083" s="89">
        <v>3.8</v>
      </c>
      <c r="D12083" s="89">
        <v>19.100000000000001</v>
      </c>
      <c r="E12083" s="96">
        <v>1932</v>
      </c>
      <c r="F12083" s="89">
        <v>7</v>
      </c>
      <c r="G12083" s="89">
        <v>1003.5</v>
      </c>
      <c r="H12083">
        <v>0.75</v>
      </c>
      <c r="I12083" t="s">
        <v>30</v>
      </c>
      <c r="J12083">
        <v>0.8</v>
      </c>
      <c r="K12083">
        <v>7</v>
      </c>
      <c r="L12083">
        <v>2025</v>
      </c>
      <c r="M12083" t="s">
        <v>358</v>
      </c>
      <c r="N12083" s="89" cm="1">
        <f t="array" ref="N12083">IF(ISNUMBER(_34_KNMI_Stations[[#This Row],[Etmaal temperatuur °C]]),IF(_34_KNMI_Stations[[#This Row],[Etmaal temperatuur °C]]&lt;stookgrens[],stookgrens[]-_34_KNMI_Stations[[#This Row],[Etmaal temperatuur °C]],0),"")</f>
        <v>0</v>
      </c>
      <c r="O12083" s="89">
        <f>_34_KNMI_Stations[[#This Row],[graaddagen]]*_34_KNMI_Stations[[#This Row],[Gewogen factor]]</f>
        <v>0</v>
      </c>
      <c r="P12083" s="89" cm="1">
        <f t="array" ref="P12083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2084" spans="1:16" x14ac:dyDescent="0.25">
      <c r="A12084">
        <v>375</v>
      </c>
      <c r="B12084" s="110">
        <v>45860</v>
      </c>
      <c r="C12084" s="89">
        <v>5</v>
      </c>
      <c r="D12084" s="89">
        <v>19.399999999999999</v>
      </c>
      <c r="E12084" s="96">
        <v>1923</v>
      </c>
      <c r="F12084" s="89">
        <v>0.4</v>
      </c>
      <c r="G12084" s="89">
        <v>1009.1</v>
      </c>
      <c r="H12084">
        <v>0.73</v>
      </c>
      <c r="I12084" t="s">
        <v>30</v>
      </c>
      <c r="J12084">
        <v>0.8</v>
      </c>
      <c r="K12084">
        <v>7</v>
      </c>
      <c r="L12084">
        <v>2025</v>
      </c>
      <c r="M12084" t="s">
        <v>358</v>
      </c>
      <c r="N12084" s="89" cm="1">
        <f t="array" ref="N12084">IF(ISNUMBER(_34_KNMI_Stations[[#This Row],[Etmaal temperatuur °C]]),IF(_34_KNMI_Stations[[#This Row],[Etmaal temperatuur °C]]&lt;stookgrens[],stookgrens[]-_34_KNMI_Stations[[#This Row],[Etmaal temperatuur °C]],0),"")</f>
        <v>0</v>
      </c>
      <c r="O12084" s="89">
        <f>_34_KNMI_Stations[[#This Row],[graaddagen]]*_34_KNMI_Stations[[#This Row],[Gewogen factor]]</f>
        <v>0</v>
      </c>
      <c r="P12084" s="89" cm="1">
        <f t="array" ref="P12084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2085" spans="1:16" x14ac:dyDescent="0.25">
      <c r="A12085">
        <v>375</v>
      </c>
      <c r="B12085" s="110">
        <v>45861</v>
      </c>
      <c r="C12085" s="89">
        <v>3.3</v>
      </c>
      <c r="D12085" s="89">
        <v>18.399999999999999</v>
      </c>
      <c r="E12085" s="96">
        <v>1221</v>
      </c>
      <c r="F12085" s="89">
        <v>3</v>
      </c>
      <c r="G12085" s="89">
        <v>1012.1</v>
      </c>
      <c r="H12085">
        <v>0.79</v>
      </c>
      <c r="I12085" t="s">
        <v>30</v>
      </c>
      <c r="J12085">
        <v>0.8</v>
      </c>
      <c r="K12085">
        <v>7</v>
      </c>
      <c r="L12085">
        <v>2025</v>
      </c>
      <c r="M12085" t="s">
        <v>358</v>
      </c>
      <c r="N12085" s="89" cm="1">
        <f t="array" ref="N12085">IF(ISNUMBER(_34_KNMI_Stations[[#This Row],[Etmaal temperatuur °C]]),IF(_34_KNMI_Stations[[#This Row],[Etmaal temperatuur °C]]&lt;stookgrens[],stookgrens[]-_34_KNMI_Stations[[#This Row],[Etmaal temperatuur °C]],0),"")</f>
        <v>0</v>
      </c>
      <c r="O12085" s="89">
        <f>_34_KNMI_Stations[[#This Row],[graaddagen]]*_34_KNMI_Stations[[#This Row],[Gewogen factor]]</f>
        <v>0</v>
      </c>
      <c r="P12085" s="89" cm="1">
        <f t="array" ref="P12085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2086" spans="1:16" x14ac:dyDescent="0.25">
      <c r="A12086">
        <v>375</v>
      </c>
      <c r="B12086" s="110">
        <v>45862</v>
      </c>
      <c r="C12086" s="89">
        <v>1.4</v>
      </c>
      <c r="D12086" s="89">
        <v>19.600000000000001</v>
      </c>
      <c r="E12086" s="96">
        <v>1831</v>
      </c>
      <c r="F12086" s="89">
        <v>0</v>
      </c>
      <c r="G12086" s="89">
        <v>1014.3</v>
      </c>
      <c r="H12086">
        <v>0.74</v>
      </c>
      <c r="I12086" t="s">
        <v>30</v>
      </c>
      <c r="J12086">
        <v>0.8</v>
      </c>
      <c r="K12086">
        <v>7</v>
      </c>
      <c r="L12086">
        <v>2025</v>
      </c>
      <c r="M12086" t="s">
        <v>358</v>
      </c>
      <c r="N12086" s="89" cm="1">
        <f t="array" ref="N12086">IF(ISNUMBER(_34_KNMI_Stations[[#This Row],[Etmaal temperatuur °C]]),IF(_34_KNMI_Stations[[#This Row],[Etmaal temperatuur °C]]&lt;stookgrens[],stookgrens[]-_34_KNMI_Stations[[#This Row],[Etmaal temperatuur °C]],0),"")</f>
        <v>0</v>
      </c>
      <c r="O12086" s="89">
        <f>_34_KNMI_Stations[[#This Row],[graaddagen]]*_34_KNMI_Stations[[#This Row],[Gewogen factor]]</f>
        <v>0</v>
      </c>
      <c r="P12086" s="89" cm="1">
        <f t="array" ref="P12086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2087" spans="1:16" x14ac:dyDescent="0.25">
      <c r="A12087">
        <v>375</v>
      </c>
      <c r="B12087" s="110">
        <v>45863</v>
      </c>
      <c r="C12087" s="89">
        <v>1.5</v>
      </c>
      <c r="D12087" s="89">
        <v>18.2</v>
      </c>
      <c r="E12087" s="96">
        <v>755</v>
      </c>
      <c r="F12087" s="89">
        <v>0.6</v>
      </c>
      <c r="G12087" s="89">
        <v>1017.4</v>
      </c>
      <c r="H12087">
        <v>0.86</v>
      </c>
      <c r="I12087" t="s">
        <v>30</v>
      </c>
      <c r="J12087">
        <v>0.8</v>
      </c>
      <c r="K12087">
        <v>7</v>
      </c>
      <c r="L12087">
        <v>2025</v>
      </c>
      <c r="M12087" t="s">
        <v>358</v>
      </c>
      <c r="N12087" s="89" cm="1">
        <f t="array" ref="N12087">IF(ISNUMBER(_34_KNMI_Stations[[#This Row],[Etmaal temperatuur °C]]),IF(_34_KNMI_Stations[[#This Row],[Etmaal temperatuur °C]]&lt;stookgrens[],stookgrens[]-_34_KNMI_Stations[[#This Row],[Etmaal temperatuur °C]],0),"")</f>
        <v>0</v>
      </c>
      <c r="O12087" s="89">
        <f>_34_KNMI_Stations[[#This Row],[graaddagen]]*_34_KNMI_Stations[[#This Row],[Gewogen factor]]</f>
        <v>0</v>
      </c>
      <c r="P12087" s="89" cm="1">
        <f t="array" ref="P12087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2088" spans="1:16" x14ac:dyDescent="0.25">
      <c r="A12088">
        <v>375</v>
      </c>
      <c r="B12088" s="110">
        <v>45864</v>
      </c>
      <c r="C12088" s="89">
        <v>2.2999999999999998</v>
      </c>
      <c r="D12088" s="89">
        <v>20.100000000000001</v>
      </c>
      <c r="E12088" s="96">
        <v>1622</v>
      </c>
      <c r="F12088" s="89">
        <v>-0.1</v>
      </c>
      <c r="G12088" s="89">
        <v>1015.8</v>
      </c>
      <c r="H12088">
        <v>0.72</v>
      </c>
      <c r="I12088" t="s">
        <v>30</v>
      </c>
      <c r="J12088">
        <v>0.8</v>
      </c>
      <c r="K12088">
        <v>7</v>
      </c>
      <c r="L12088">
        <v>2025</v>
      </c>
      <c r="M12088" t="s">
        <v>358</v>
      </c>
      <c r="N12088" s="89" cm="1">
        <f t="array" ref="N12088">IF(ISNUMBER(_34_KNMI_Stations[[#This Row],[Etmaal temperatuur °C]]),IF(_34_KNMI_Stations[[#This Row],[Etmaal temperatuur °C]]&lt;stookgrens[],stookgrens[]-_34_KNMI_Stations[[#This Row],[Etmaal temperatuur °C]],0),"")</f>
        <v>0</v>
      </c>
      <c r="O12088" s="89">
        <f>_34_KNMI_Stations[[#This Row],[graaddagen]]*_34_KNMI_Stations[[#This Row],[Gewogen factor]]</f>
        <v>0</v>
      </c>
      <c r="P12088" s="89" cm="1">
        <f t="array" ref="P12088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12089" spans="1:16" x14ac:dyDescent="0.25">
      <c r="A12089">
        <v>375</v>
      </c>
      <c r="B12089" s="110">
        <v>45865</v>
      </c>
      <c r="C12089" s="89">
        <v>1.8</v>
      </c>
      <c r="D12089" s="89">
        <v>17.600000000000001</v>
      </c>
      <c r="E12089" s="96">
        <v>1024</v>
      </c>
      <c r="F12089" s="89">
        <v>5.6</v>
      </c>
      <c r="G12089" s="89">
        <v>1014.5</v>
      </c>
      <c r="H12089">
        <v>0.77</v>
      </c>
      <c r="I12089" t="s">
        <v>30</v>
      </c>
      <c r="J12089">
        <v>0.8</v>
      </c>
      <c r="K12089">
        <v>7</v>
      </c>
      <c r="L12089">
        <v>2025</v>
      </c>
      <c r="M12089" t="s">
        <v>358</v>
      </c>
      <c r="N12089" s="89" cm="1">
        <f t="array" ref="N12089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2089" s="89">
        <f>_34_KNMI_Stations[[#This Row],[graaddagen]]*_34_KNMI_Stations[[#This Row],[Gewogen factor]]</f>
        <v>0.3199999999999989</v>
      </c>
      <c r="P12089" s="89" cm="1">
        <f t="array" ref="P120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90" spans="1:16" x14ac:dyDescent="0.25">
      <c r="A12090">
        <v>375</v>
      </c>
      <c r="B12090" s="110">
        <v>45866</v>
      </c>
      <c r="C12090" s="89">
        <v>2.6</v>
      </c>
      <c r="D12090" s="89">
        <v>17</v>
      </c>
      <c r="E12090" s="96">
        <v>1709</v>
      </c>
      <c r="F12090" s="89">
        <v>0.8</v>
      </c>
      <c r="G12090" s="89">
        <v>1017.4</v>
      </c>
      <c r="H12090">
        <v>0.75</v>
      </c>
      <c r="I12090" t="s">
        <v>30</v>
      </c>
      <c r="J12090">
        <v>0.8</v>
      </c>
      <c r="K12090">
        <v>7</v>
      </c>
      <c r="L12090">
        <v>2025</v>
      </c>
      <c r="M12090" t="s">
        <v>359</v>
      </c>
      <c r="N12090" s="89" cm="1">
        <f t="array" ref="N12090">IF(ISNUMBER(_34_KNMI_Stations[[#This Row],[Etmaal temperatuur °C]]),IF(_34_KNMI_Stations[[#This Row],[Etmaal temperatuur °C]]&lt;stookgrens[],stookgrens[]-_34_KNMI_Stations[[#This Row],[Etmaal temperatuur °C]],0),"")</f>
        <v>1</v>
      </c>
      <c r="O12090" s="89">
        <f>_34_KNMI_Stations[[#This Row],[graaddagen]]*_34_KNMI_Stations[[#This Row],[Gewogen factor]]</f>
        <v>0.8</v>
      </c>
      <c r="P12090" s="89" cm="1">
        <f t="array" ref="P120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91" spans="1:16" x14ac:dyDescent="0.25">
      <c r="A12091">
        <v>375</v>
      </c>
      <c r="B12091" s="110">
        <v>45867</v>
      </c>
      <c r="C12091" s="89">
        <v>2.2000000000000002</v>
      </c>
      <c r="D12091" s="89">
        <v>17.899999999999999</v>
      </c>
      <c r="E12091" s="96">
        <v>1889</v>
      </c>
      <c r="F12091" s="89">
        <v>2.9</v>
      </c>
      <c r="G12091" s="89">
        <v>1017.1</v>
      </c>
      <c r="H12091">
        <v>0.68</v>
      </c>
      <c r="I12091" t="s">
        <v>30</v>
      </c>
      <c r="J12091">
        <v>0.8</v>
      </c>
      <c r="K12091">
        <v>7</v>
      </c>
      <c r="L12091">
        <v>2025</v>
      </c>
      <c r="M12091" t="s">
        <v>359</v>
      </c>
      <c r="N12091" s="89" cm="1">
        <f t="array" ref="N12091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12091" s="89">
        <f>_34_KNMI_Stations[[#This Row],[graaddagen]]*_34_KNMI_Stations[[#This Row],[Gewogen factor]]</f>
        <v>8.000000000000114E-2</v>
      </c>
      <c r="P12091" s="89" cm="1">
        <f t="array" ref="P120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92" spans="1:16" x14ac:dyDescent="0.25">
      <c r="A12092">
        <v>375</v>
      </c>
      <c r="B12092" s="110">
        <v>45868</v>
      </c>
      <c r="C12092" s="89">
        <v>3</v>
      </c>
      <c r="D12092" s="89">
        <v>17.8</v>
      </c>
      <c r="E12092" s="96">
        <v>2126</v>
      </c>
      <c r="F12092" s="89">
        <v>0</v>
      </c>
      <c r="G12092" s="89">
        <v>1016.4</v>
      </c>
      <c r="H12092">
        <v>0.65</v>
      </c>
      <c r="I12092" t="s">
        <v>30</v>
      </c>
      <c r="J12092">
        <v>0.8</v>
      </c>
      <c r="K12092">
        <v>7</v>
      </c>
      <c r="L12092">
        <v>2025</v>
      </c>
      <c r="M12092" t="s">
        <v>359</v>
      </c>
      <c r="N12092" s="89" cm="1">
        <f t="array" ref="N12092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2092" s="89">
        <f>_34_KNMI_Stations[[#This Row],[graaddagen]]*_34_KNMI_Stations[[#This Row],[Gewogen factor]]</f>
        <v>0.15999999999999945</v>
      </c>
      <c r="P12092" s="89" cm="1">
        <f t="array" ref="P120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93" spans="1:16" x14ac:dyDescent="0.25">
      <c r="A12093">
        <v>375</v>
      </c>
      <c r="B12093" s="110">
        <v>45869</v>
      </c>
      <c r="C12093" s="89">
        <v>3.5</v>
      </c>
      <c r="D12093" s="89">
        <v>17.8</v>
      </c>
      <c r="E12093" s="96">
        <v>1187</v>
      </c>
      <c r="F12093" s="89">
        <v>3.4</v>
      </c>
      <c r="G12093" s="89">
        <v>1014.1</v>
      </c>
      <c r="H12093">
        <v>0.8</v>
      </c>
      <c r="I12093" t="s">
        <v>30</v>
      </c>
      <c r="J12093">
        <v>0.8</v>
      </c>
      <c r="K12093">
        <v>7</v>
      </c>
      <c r="L12093">
        <v>2025</v>
      </c>
      <c r="M12093" t="s">
        <v>359</v>
      </c>
      <c r="N12093" s="89" cm="1">
        <f t="array" ref="N12093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2093" s="89">
        <f>_34_KNMI_Stations[[#This Row],[graaddagen]]*_34_KNMI_Stations[[#This Row],[Gewogen factor]]</f>
        <v>0.15999999999999945</v>
      </c>
      <c r="P12093" s="89" cm="1">
        <f t="array" ref="P120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94" spans="1:16" x14ac:dyDescent="0.25">
      <c r="A12094">
        <v>375</v>
      </c>
      <c r="B12094" s="110">
        <v>45870</v>
      </c>
      <c r="C12094" s="89">
        <v>3</v>
      </c>
      <c r="D12094" s="89">
        <v>16.5</v>
      </c>
      <c r="E12094" s="96">
        <v>1570</v>
      </c>
      <c r="F12094" s="89">
        <v>5.3</v>
      </c>
      <c r="G12094" s="89">
        <v>1012</v>
      </c>
      <c r="H12094">
        <v>0.81</v>
      </c>
      <c r="I12094" t="s">
        <v>30</v>
      </c>
      <c r="J12094">
        <v>0.8</v>
      </c>
      <c r="K12094">
        <v>8</v>
      </c>
      <c r="L12094">
        <v>2025</v>
      </c>
      <c r="M12094" t="s">
        <v>359</v>
      </c>
      <c r="N12094" s="89" cm="1">
        <f t="array" ref="N12094">IF(ISNUMBER(_34_KNMI_Stations[[#This Row],[Etmaal temperatuur °C]]),IF(_34_KNMI_Stations[[#This Row],[Etmaal temperatuur °C]]&lt;stookgrens[],stookgrens[]-_34_KNMI_Stations[[#This Row],[Etmaal temperatuur °C]],0),"")</f>
        <v>1.5</v>
      </c>
      <c r="O12094" s="89">
        <f>_34_KNMI_Stations[[#This Row],[graaddagen]]*_34_KNMI_Stations[[#This Row],[Gewogen factor]]</f>
        <v>1.2000000000000002</v>
      </c>
      <c r="P12094" s="89" cm="1">
        <f t="array" ref="P120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95" spans="1:16" x14ac:dyDescent="0.25">
      <c r="A12095">
        <v>375</v>
      </c>
      <c r="B12095" s="110">
        <v>45871</v>
      </c>
      <c r="C12095" s="89">
        <v>3.4</v>
      </c>
      <c r="D12095" s="89">
        <v>16.2</v>
      </c>
      <c r="E12095" s="96">
        <v>1273</v>
      </c>
      <c r="F12095" s="89">
        <v>3.4</v>
      </c>
      <c r="G12095" s="89">
        <v>1014.1</v>
      </c>
      <c r="H12095">
        <v>0.8</v>
      </c>
      <c r="I12095" t="s">
        <v>30</v>
      </c>
      <c r="J12095">
        <v>0.8</v>
      </c>
      <c r="K12095">
        <v>8</v>
      </c>
      <c r="L12095">
        <v>2025</v>
      </c>
      <c r="M12095" t="s">
        <v>359</v>
      </c>
      <c r="N12095" s="89" cm="1">
        <f t="array" ref="N12095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12095" s="89">
        <f>_34_KNMI_Stations[[#This Row],[graaddagen]]*_34_KNMI_Stations[[#This Row],[Gewogen factor]]</f>
        <v>1.4400000000000006</v>
      </c>
      <c r="P12095" s="89" cm="1">
        <f t="array" ref="P120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96" spans="1:16" x14ac:dyDescent="0.25">
      <c r="A12096">
        <v>375</v>
      </c>
      <c r="B12096" s="110">
        <v>45872</v>
      </c>
      <c r="C12096" s="89">
        <v>4.5</v>
      </c>
      <c r="D12096" s="89">
        <v>18.600000000000001</v>
      </c>
      <c r="E12096" s="96">
        <v>1903</v>
      </c>
      <c r="F12096" s="89">
        <v>2.2000000000000002</v>
      </c>
      <c r="G12096" s="89">
        <v>1017.1</v>
      </c>
      <c r="H12096">
        <v>0.7</v>
      </c>
      <c r="I12096" t="s">
        <v>30</v>
      </c>
      <c r="J12096">
        <v>0.8</v>
      </c>
      <c r="K12096">
        <v>8</v>
      </c>
      <c r="L12096">
        <v>2025</v>
      </c>
      <c r="M12096" t="s">
        <v>359</v>
      </c>
      <c r="N12096" s="89" cm="1">
        <f t="array" ref="N12096">IF(ISNUMBER(_34_KNMI_Stations[[#This Row],[Etmaal temperatuur °C]]),IF(_34_KNMI_Stations[[#This Row],[Etmaal temperatuur °C]]&lt;stookgrens[],stookgrens[]-_34_KNMI_Stations[[#This Row],[Etmaal temperatuur °C]],0),"")</f>
        <v>0</v>
      </c>
      <c r="O12096" s="89">
        <f>_34_KNMI_Stations[[#This Row],[graaddagen]]*_34_KNMI_Stations[[#This Row],[Gewogen factor]]</f>
        <v>0</v>
      </c>
      <c r="P12096" s="89" cm="1">
        <f t="array" ref="P12096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2097" spans="1:16" x14ac:dyDescent="0.25">
      <c r="A12097">
        <v>375</v>
      </c>
      <c r="B12097" s="110">
        <v>45873</v>
      </c>
      <c r="C12097" s="89">
        <v>5.4</v>
      </c>
      <c r="D12097" s="89">
        <v>20.7</v>
      </c>
      <c r="E12097" s="96">
        <v>1598</v>
      </c>
      <c r="F12097" s="89">
        <v>1.1000000000000001</v>
      </c>
      <c r="G12097" s="89">
        <v>1015.6</v>
      </c>
      <c r="H12097">
        <v>0.75</v>
      </c>
      <c r="I12097" t="s">
        <v>30</v>
      </c>
      <c r="J12097">
        <v>0.8</v>
      </c>
      <c r="K12097">
        <v>8</v>
      </c>
      <c r="L12097">
        <v>2025</v>
      </c>
      <c r="M12097" t="s">
        <v>360</v>
      </c>
      <c r="N12097" s="89" cm="1">
        <f t="array" ref="N12097">IF(ISNUMBER(_34_KNMI_Stations[[#This Row],[Etmaal temperatuur °C]]),IF(_34_KNMI_Stations[[#This Row],[Etmaal temperatuur °C]]&lt;stookgrens[],stookgrens[]-_34_KNMI_Stations[[#This Row],[Etmaal temperatuur °C]],0),"")</f>
        <v>0</v>
      </c>
      <c r="O12097" s="89">
        <f>_34_KNMI_Stations[[#This Row],[graaddagen]]*_34_KNMI_Stations[[#This Row],[Gewogen factor]]</f>
        <v>0</v>
      </c>
      <c r="P12097" s="89" cm="1">
        <f t="array" ref="P12097">IF(ISNUMBER(_34_KNMI_Stations[[#This Row],[Etmaal temperatuur °C]]),IF(_34_KNMI_Stations[[#This Row],[Etmaal temperatuur °C]]&gt;stookgrens[],_34_KNMI_Stations[[#This Row],[Etmaal temperatuur °C]]-stookgrens[],0),"")</f>
        <v>2.6999999999999993</v>
      </c>
    </row>
    <row r="12098" spans="1:16" x14ac:dyDescent="0.25">
      <c r="A12098">
        <v>375</v>
      </c>
      <c r="B12098" s="110">
        <v>45874</v>
      </c>
      <c r="C12098" s="89">
        <v>3.8</v>
      </c>
      <c r="D12098" s="89">
        <v>16.8</v>
      </c>
      <c r="E12098" s="96">
        <v>2043</v>
      </c>
      <c r="F12098" s="89">
        <v>2.5</v>
      </c>
      <c r="G12098" s="89">
        <v>1019.6</v>
      </c>
      <c r="H12098">
        <v>0.69</v>
      </c>
      <c r="I12098" t="s">
        <v>30</v>
      </c>
      <c r="J12098">
        <v>0.8</v>
      </c>
      <c r="K12098">
        <v>8</v>
      </c>
      <c r="L12098">
        <v>2025</v>
      </c>
      <c r="M12098" t="s">
        <v>360</v>
      </c>
      <c r="N12098" s="89" cm="1">
        <f t="array" ref="N12098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12098" s="89">
        <f>_34_KNMI_Stations[[#This Row],[graaddagen]]*_34_KNMI_Stations[[#This Row],[Gewogen factor]]</f>
        <v>0.95999999999999952</v>
      </c>
      <c r="P12098" s="89" cm="1">
        <f t="array" ref="P120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099" spans="1:16" x14ac:dyDescent="0.25">
      <c r="A12099">
        <v>375</v>
      </c>
      <c r="B12099" s="110">
        <v>45875</v>
      </c>
      <c r="C12099" s="89">
        <v>2.2999999999999998</v>
      </c>
      <c r="D12099" s="89">
        <v>16.7</v>
      </c>
      <c r="E12099" s="96">
        <v>1969</v>
      </c>
      <c r="F12099" s="89">
        <v>0</v>
      </c>
      <c r="G12099" s="89">
        <v>1023.3</v>
      </c>
      <c r="H12099">
        <v>0.69</v>
      </c>
      <c r="I12099" t="s">
        <v>30</v>
      </c>
      <c r="J12099">
        <v>0.8</v>
      </c>
      <c r="K12099">
        <v>8</v>
      </c>
      <c r="L12099">
        <v>2025</v>
      </c>
      <c r="M12099" t="s">
        <v>360</v>
      </c>
      <c r="N12099" s="89" cm="1">
        <f t="array" ref="N12099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12099" s="89">
        <f>_34_KNMI_Stations[[#This Row],[graaddagen]]*_34_KNMI_Stations[[#This Row],[Gewogen factor]]</f>
        <v>1.0400000000000007</v>
      </c>
      <c r="P12099" s="89" cm="1">
        <f t="array" ref="P120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00" spans="1:16" x14ac:dyDescent="0.25">
      <c r="A12100">
        <v>375</v>
      </c>
      <c r="B12100" s="110">
        <v>45876</v>
      </c>
      <c r="C12100" s="89">
        <v>2.5</v>
      </c>
      <c r="D12100" s="89">
        <v>20</v>
      </c>
      <c r="E12100" s="96">
        <v>1858</v>
      </c>
      <c r="F12100" s="89">
        <v>0</v>
      </c>
      <c r="G12100" s="89">
        <v>1016.7</v>
      </c>
      <c r="H12100">
        <v>0.59</v>
      </c>
      <c r="I12100" t="s">
        <v>30</v>
      </c>
      <c r="J12100">
        <v>0.8</v>
      </c>
      <c r="K12100">
        <v>8</v>
      </c>
      <c r="L12100">
        <v>2025</v>
      </c>
      <c r="M12100" t="s">
        <v>360</v>
      </c>
      <c r="N12100" s="89" cm="1">
        <f t="array" ref="N12100">IF(ISNUMBER(_34_KNMI_Stations[[#This Row],[Etmaal temperatuur °C]]),IF(_34_KNMI_Stations[[#This Row],[Etmaal temperatuur °C]]&lt;stookgrens[],stookgrens[]-_34_KNMI_Stations[[#This Row],[Etmaal temperatuur °C]],0),"")</f>
        <v>0</v>
      </c>
      <c r="O12100" s="89">
        <f>_34_KNMI_Stations[[#This Row],[graaddagen]]*_34_KNMI_Stations[[#This Row],[Gewogen factor]]</f>
        <v>0</v>
      </c>
      <c r="P12100" s="89" cm="1">
        <f t="array" ref="P12100">IF(ISNUMBER(_34_KNMI_Stations[[#This Row],[Etmaal temperatuur °C]]),IF(_34_KNMI_Stations[[#This Row],[Etmaal temperatuur °C]]&gt;stookgrens[],_34_KNMI_Stations[[#This Row],[Etmaal temperatuur °C]]-stookgrens[],0),"")</f>
        <v>2</v>
      </c>
    </row>
    <row r="12101" spans="1:16" x14ac:dyDescent="0.25">
      <c r="A12101">
        <v>375</v>
      </c>
      <c r="B12101" s="110">
        <v>45877</v>
      </c>
      <c r="C12101" s="89">
        <v>3</v>
      </c>
      <c r="D12101" s="89">
        <v>19.8</v>
      </c>
      <c r="E12101" s="96">
        <v>1398</v>
      </c>
      <c r="F12101" s="89">
        <v>0</v>
      </c>
      <c r="G12101" s="89">
        <v>1018.4</v>
      </c>
      <c r="H12101">
        <v>0.69</v>
      </c>
      <c r="I12101" t="s">
        <v>30</v>
      </c>
      <c r="J12101">
        <v>0.8</v>
      </c>
      <c r="K12101">
        <v>8</v>
      </c>
      <c r="L12101">
        <v>2025</v>
      </c>
      <c r="M12101" t="s">
        <v>360</v>
      </c>
      <c r="N12101" s="89" cm="1">
        <f t="array" ref="N12101">IF(ISNUMBER(_34_KNMI_Stations[[#This Row],[Etmaal temperatuur °C]]),IF(_34_KNMI_Stations[[#This Row],[Etmaal temperatuur °C]]&lt;stookgrens[],stookgrens[]-_34_KNMI_Stations[[#This Row],[Etmaal temperatuur °C]],0),"")</f>
        <v>0</v>
      </c>
      <c r="O12101" s="89">
        <f>_34_KNMI_Stations[[#This Row],[graaddagen]]*_34_KNMI_Stations[[#This Row],[Gewogen factor]]</f>
        <v>0</v>
      </c>
      <c r="P12101" s="89" cm="1">
        <f t="array" ref="P12101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12102" spans="1:16" x14ac:dyDescent="0.25">
      <c r="A12102">
        <v>375</v>
      </c>
      <c r="B12102" s="110">
        <v>45878</v>
      </c>
      <c r="C12102" s="89">
        <v>2.2000000000000002</v>
      </c>
      <c r="D12102" s="89">
        <v>18.3</v>
      </c>
      <c r="E12102" s="96">
        <v>2378</v>
      </c>
      <c r="F12102" s="89">
        <v>0</v>
      </c>
      <c r="G12102" s="89">
        <v>1021</v>
      </c>
      <c r="H12102">
        <v>0.69</v>
      </c>
      <c r="I12102" t="s">
        <v>30</v>
      </c>
      <c r="J12102">
        <v>0.8</v>
      </c>
      <c r="K12102">
        <v>8</v>
      </c>
      <c r="L12102">
        <v>2025</v>
      </c>
      <c r="M12102" t="s">
        <v>360</v>
      </c>
      <c r="N12102" s="89" cm="1">
        <f t="array" ref="N12102">IF(ISNUMBER(_34_KNMI_Stations[[#This Row],[Etmaal temperatuur °C]]),IF(_34_KNMI_Stations[[#This Row],[Etmaal temperatuur °C]]&lt;stookgrens[],stookgrens[]-_34_KNMI_Stations[[#This Row],[Etmaal temperatuur °C]],0),"")</f>
        <v>0</v>
      </c>
      <c r="O12102" s="89">
        <f>_34_KNMI_Stations[[#This Row],[graaddagen]]*_34_KNMI_Stations[[#This Row],[Gewogen factor]]</f>
        <v>0</v>
      </c>
      <c r="P12102" s="89" cm="1">
        <f t="array" ref="P12102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2103" spans="1:16" x14ac:dyDescent="0.25">
      <c r="A12103">
        <v>375</v>
      </c>
      <c r="B12103" s="110">
        <v>45879</v>
      </c>
      <c r="C12103" s="89">
        <v>2.2000000000000002</v>
      </c>
      <c r="D12103" s="89">
        <v>18.899999999999999</v>
      </c>
      <c r="E12103" s="96">
        <v>2050</v>
      </c>
      <c r="F12103" s="89">
        <v>0</v>
      </c>
      <c r="G12103" s="89">
        <v>1027</v>
      </c>
      <c r="H12103">
        <v>0.66</v>
      </c>
      <c r="I12103" t="s">
        <v>30</v>
      </c>
      <c r="J12103">
        <v>0.8</v>
      </c>
      <c r="K12103">
        <v>8</v>
      </c>
      <c r="L12103">
        <v>2025</v>
      </c>
      <c r="M12103" t="s">
        <v>360</v>
      </c>
      <c r="N12103" s="89" cm="1">
        <f t="array" ref="N12103">IF(ISNUMBER(_34_KNMI_Stations[[#This Row],[Etmaal temperatuur °C]]),IF(_34_KNMI_Stations[[#This Row],[Etmaal temperatuur °C]]&lt;stookgrens[],stookgrens[]-_34_KNMI_Stations[[#This Row],[Etmaal temperatuur °C]],0),"")</f>
        <v>0</v>
      </c>
      <c r="O12103" s="89">
        <f>_34_KNMI_Stations[[#This Row],[graaddagen]]*_34_KNMI_Stations[[#This Row],[Gewogen factor]]</f>
        <v>0</v>
      </c>
      <c r="P12103" s="89" cm="1">
        <f t="array" ref="P12103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2104" spans="1:16" x14ac:dyDescent="0.25">
      <c r="A12104">
        <v>375</v>
      </c>
      <c r="B12104" s="110">
        <v>45880</v>
      </c>
      <c r="C12104" s="89">
        <v>2.2000000000000002</v>
      </c>
      <c r="D12104" s="89">
        <v>21.7</v>
      </c>
      <c r="E12104" s="96">
        <v>2432</v>
      </c>
      <c r="F12104" s="89">
        <v>0</v>
      </c>
      <c r="G12104" s="89">
        <v>1022.9</v>
      </c>
      <c r="H12104">
        <v>0.56999999999999995</v>
      </c>
      <c r="I12104" t="s">
        <v>30</v>
      </c>
      <c r="J12104">
        <v>0.8</v>
      </c>
      <c r="K12104">
        <v>8</v>
      </c>
      <c r="L12104">
        <v>2025</v>
      </c>
      <c r="M12104" t="s">
        <v>361</v>
      </c>
      <c r="N12104" s="89" cm="1">
        <f t="array" ref="N12104">IF(ISNUMBER(_34_KNMI_Stations[[#This Row],[Etmaal temperatuur °C]]),IF(_34_KNMI_Stations[[#This Row],[Etmaal temperatuur °C]]&lt;stookgrens[],stookgrens[]-_34_KNMI_Stations[[#This Row],[Etmaal temperatuur °C]],0),"")</f>
        <v>0</v>
      </c>
      <c r="O12104" s="89">
        <f>_34_KNMI_Stations[[#This Row],[graaddagen]]*_34_KNMI_Stations[[#This Row],[Gewogen factor]]</f>
        <v>0</v>
      </c>
      <c r="P12104" s="89" cm="1">
        <f t="array" ref="P12104">IF(ISNUMBER(_34_KNMI_Stations[[#This Row],[Etmaal temperatuur °C]]),IF(_34_KNMI_Stations[[#This Row],[Etmaal temperatuur °C]]&gt;stookgrens[],_34_KNMI_Stations[[#This Row],[Etmaal temperatuur °C]]-stookgrens[],0),"")</f>
        <v>3.6999999999999993</v>
      </c>
    </row>
    <row r="12105" spans="1:16" x14ac:dyDescent="0.25">
      <c r="A12105">
        <v>375</v>
      </c>
      <c r="B12105" s="110">
        <v>45881</v>
      </c>
      <c r="C12105" s="89">
        <v>2.4</v>
      </c>
      <c r="D12105" s="89">
        <v>23.8</v>
      </c>
      <c r="E12105" s="96">
        <v>2161</v>
      </c>
      <c r="F12105" s="89">
        <v>0</v>
      </c>
      <c r="G12105" s="89">
        <v>1015.3</v>
      </c>
      <c r="H12105">
        <v>0.56999999999999995</v>
      </c>
      <c r="I12105" t="s">
        <v>30</v>
      </c>
      <c r="J12105">
        <v>0.8</v>
      </c>
      <c r="K12105">
        <v>8</v>
      </c>
      <c r="L12105">
        <v>2025</v>
      </c>
      <c r="M12105" t="s">
        <v>361</v>
      </c>
      <c r="N12105" s="89" cm="1">
        <f t="array" ref="N12105">IF(ISNUMBER(_34_KNMI_Stations[[#This Row],[Etmaal temperatuur °C]]),IF(_34_KNMI_Stations[[#This Row],[Etmaal temperatuur °C]]&lt;stookgrens[],stookgrens[]-_34_KNMI_Stations[[#This Row],[Etmaal temperatuur °C]],0),"")</f>
        <v>0</v>
      </c>
      <c r="O12105" s="89">
        <f>_34_KNMI_Stations[[#This Row],[graaddagen]]*_34_KNMI_Stations[[#This Row],[Gewogen factor]]</f>
        <v>0</v>
      </c>
      <c r="P12105" s="89" cm="1">
        <f t="array" ref="P12105">IF(ISNUMBER(_34_KNMI_Stations[[#This Row],[Etmaal temperatuur °C]]),IF(_34_KNMI_Stations[[#This Row],[Etmaal temperatuur °C]]&gt;stookgrens[],_34_KNMI_Stations[[#This Row],[Etmaal temperatuur °C]]-stookgrens[],0),"")</f>
        <v>5.8000000000000007</v>
      </c>
    </row>
    <row r="12106" spans="1:16" x14ac:dyDescent="0.25">
      <c r="A12106">
        <v>375</v>
      </c>
      <c r="B12106" s="110">
        <v>45882</v>
      </c>
      <c r="C12106" s="89">
        <v>2.1</v>
      </c>
      <c r="D12106" s="89">
        <v>25.3</v>
      </c>
      <c r="E12106" s="96">
        <v>2034</v>
      </c>
      <c r="F12106" s="89">
        <v>0</v>
      </c>
      <c r="G12106" s="89">
        <v>1015</v>
      </c>
      <c r="H12106">
        <v>0.63</v>
      </c>
      <c r="I12106" t="s">
        <v>30</v>
      </c>
      <c r="J12106">
        <v>0.8</v>
      </c>
      <c r="K12106">
        <v>8</v>
      </c>
      <c r="L12106">
        <v>2025</v>
      </c>
      <c r="M12106" t="s">
        <v>361</v>
      </c>
      <c r="N12106" s="89" cm="1">
        <f t="array" ref="N12106">IF(ISNUMBER(_34_KNMI_Stations[[#This Row],[Etmaal temperatuur °C]]),IF(_34_KNMI_Stations[[#This Row],[Etmaal temperatuur °C]]&lt;stookgrens[],stookgrens[]-_34_KNMI_Stations[[#This Row],[Etmaal temperatuur °C]],0),"")</f>
        <v>0</v>
      </c>
      <c r="O12106" s="89">
        <f>_34_KNMI_Stations[[#This Row],[graaddagen]]*_34_KNMI_Stations[[#This Row],[Gewogen factor]]</f>
        <v>0</v>
      </c>
      <c r="P12106" s="89" cm="1">
        <f t="array" ref="P12106">IF(ISNUMBER(_34_KNMI_Stations[[#This Row],[Etmaal temperatuur °C]]),IF(_34_KNMI_Stations[[#This Row],[Etmaal temperatuur °C]]&gt;stookgrens[],_34_KNMI_Stations[[#This Row],[Etmaal temperatuur °C]]-stookgrens[],0),"")</f>
        <v>7.3000000000000007</v>
      </c>
    </row>
    <row r="12107" spans="1:16" x14ac:dyDescent="0.25">
      <c r="A12107">
        <v>375</v>
      </c>
      <c r="B12107" s="110">
        <v>45883</v>
      </c>
      <c r="C12107" s="89">
        <v>2.2999999999999998</v>
      </c>
      <c r="D12107" s="89">
        <v>25.3</v>
      </c>
      <c r="E12107" s="96">
        <v>1808</v>
      </c>
      <c r="F12107" s="89">
        <v>-0.1</v>
      </c>
      <c r="G12107" s="89">
        <v>1018.4</v>
      </c>
      <c r="H12107">
        <v>0.66</v>
      </c>
      <c r="I12107" t="s">
        <v>30</v>
      </c>
      <c r="J12107">
        <v>0.8</v>
      </c>
      <c r="K12107">
        <v>8</v>
      </c>
      <c r="L12107">
        <v>2025</v>
      </c>
      <c r="M12107" t="s">
        <v>361</v>
      </c>
      <c r="N12107" s="89" cm="1">
        <f t="array" ref="N12107">IF(ISNUMBER(_34_KNMI_Stations[[#This Row],[Etmaal temperatuur °C]]),IF(_34_KNMI_Stations[[#This Row],[Etmaal temperatuur °C]]&lt;stookgrens[],stookgrens[]-_34_KNMI_Stations[[#This Row],[Etmaal temperatuur °C]],0),"")</f>
        <v>0</v>
      </c>
      <c r="O12107" s="89">
        <f>_34_KNMI_Stations[[#This Row],[graaddagen]]*_34_KNMI_Stations[[#This Row],[Gewogen factor]]</f>
        <v>0</v>
      </c>
      <c r="P12107" s="89" cm="1">
        <f t="array" ref="P12107">IF(ISNUMBER(_34_KNMI_Stations[[#This Row],[Etmaal temperatuur °C]]),IF(_34_KNMI_Stations[[#This Row],[Etmaal temperatuur °C]]&gt;stookgrens[],_34_KNMI_Stations[[#This Row],[Etmaal temperatuur °C]]-stookgrens[],0),"")</f>
        <v>7.3000000000000007</v>
      </c>
    </row>
    <row r="12108" spans="1:16" x14ac:dyDescent="0.25">
      <c r="A12108">
        <v>375</v>
      </c>
      <c r="B12108" s="110">
        <v>45884</v>
      </c>
      <c r="C12108" s="89">
        <v>2.4</v>
      </c>
      <c r="D12108" s="89">
        <v>22.4</v>
      </c>
      <c r="E12108" s="96">
        <v>2027</v>
      </c>
      <c r="F12108" s="89">
        <v>0</v>
      </c>
      <c r="G12108" s="89">
        <v>1023.2</v>
      </c>
      <c r="H12108">
        <v>0.68</v>
      </c>
      <c r="I12108" t="s">
        <v>30</v>
      </c>
      <c r="J12108">
        <v>0.8</v>
      </c>
      <c r="K12108">
        <v>8</v>
      </c>
      <c r="L12108">
        <v>2025</v>
      </c>
      <c r="M12108" t="s">
        <v>361</v>
      </c>
      <c r="N12108" s="89" cm="1">
        <f t="array" ref="N12108">IF(ISNUMBER(_34_KNMI_Stations[[#This Row],[Etmaal temperatuur °C]]),IF(_34_KNMI_Stations[[#This Row],[Etmaal temperatuur °C]]&lt;stookgrens[],stookgrens[]-_34_KNMI_Stations[[#This Row],[Etmaal temperatuur °C]],0),"")</f>
        <v>0</v>
      </c>
      <c r="O12108" s="89">
        <f>_34_KNMI_Stations[[#This Row],[graaddagen]]*_34_KNMI_Stations[[#This Row],[Gewogen factor]]</f>
        <v>0</v>
      </c>
      <c r="P12108" s="89" cm="1">
        <f t="array" ref="P12108">IF(ISNUMBER(_34_KNMI_Stations[[#This Row],[Etmaal temperatuur °C]]),IF(_34_KNMI_Stations[[#This Row],[Etmaal temperatuur °C]]&gt;stookgrens[],_34_KNMI_Stations[[#This Row],[Etmaal temperatuur °C]]-stookgrens[],0),"")</f>
        <v>4.3999999999999986</v>
      </c>
    </row>
    <row r="12109" spans="1:16" x14ac:dyDescent="0.25">
      <c r="A12109">
        <v>375</v>
      </c>
      <c r="B12109" s="110">
        <v>45885</v>
      </c>
      <c r="C12109" s="89">
        <v>2.9</v>
      </c>
      <c r="D12109" s="89">
        <v>18.3</v>
      </c>
      <c r="E12109" s="96">
        <v>830</v>
      </c>
      <c r="F12109" s="89">
        <v>-0.1</v>
      </c>
      <c r="G12109" s="89">
        <v>1025</v>
      </c>
      <c r="H12109">
        <v>0.72</v>
      </c>
      <c r="I12109" t="s">
        <v>30</v>
      </c>
      <c r="J12109">
        <v>0.8</v>
      </c>
      <c r="K12109">
        <v>8</v>
      </c>
      <c r="L12109">
        <v>2025</v>
      </c>
      <c r="M12109" t="s">
        <v>361</v>
      </c>
      <c r="N12109" s="89" cm="1">
        <f t="array" ref="N12109">IF(ISNUMBER(_34_KNMI_Stations[[#This Row],[Etmaal temperatuur °C]]),IF(_34_KNMI_Stations[[#This Row],[Etmaal temperatuur °C]]&lt;stookgrens[],stookgrens[]-_34_KNMI_Stations[[#This Row],[Etmaal temperatuur °C]],0),"")</f>
        <v>0</v>
      </c>
      <c r="O12109" s="89">
        <f>_34_KNMI_Stations[[#This Row],[graaddagen]]*_34_KNMI_Stations[[#This Row],[Gewogen factor]]</f>
        <v>0</v>
      </c>
      <c r="P12109" s="89" cm="1">
        <f t="array" ref="P12109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2110" spans="1:16" x14ac:dyDescent="0.25">
      <c r="A12110">
        <v>375</v>
      </c>
      <c r="B12110" s="110">
        <v>45886</v>
      </c>
      <c r="C12110" s="89">
        <v>1.5</v>
      </c>
      <c r="D12110" s="89">
        <v>15.8</v>
      </c>
      <c r="E12110" s="96">
        <v>986</v>
      </c>
      <c r="F12110" s="89">
        <v>0.5</v>
      </c>
      <c r="G12110" s="89">
        <v>1023</v>
      </c>
      <c r="H12110">
        <v>0.81</v>
      </c>
      <c r="I12110" t="s">
        <v>30</v>
      </c>
      <c r="J12110">
        <v>0.8</v>
      </c>
      <c r="K12110">
        <v>8</v>
      </c>
      <c r="L12110">
        <v>2025</v>
      </c>
      <c r="M12110" t="s">
        <v>361</v>
      </c>
      <c r="N12110" s="89" cm="1">
        <f t="array" ref="N12110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2110" s="89">
        <f>_34_KNMI_Stations[[#This Row],[graaddagen]]*_34_KNMI_Stations[[#This Row],[Gewogen factor]]</f>
        <v>1.7599999999999996</v>
      </c>
      <c r="P12110" s="89" cm="1">
        <f t="array" ref="P121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11" spans="1:16" x14ac:dyDescent="0.25">
      <c r="A12111">
        <v>375</v>
      </c>
      <c r="B12111" s="110">
        <v>45887</v>
      </c>
      <c r="C12111" s="89">
        <v>2.7</v>
      </c>
      <c r="D12111" s="89">
        <v>20.6</v>
      </c>
      <c r="E12111" s="96">
        <v>2139</v>
      </c>
      <c r="F12111" s="89">
        <v>0</v>
      </c>
      <c r="G12111" s="89">
        <v>1019.7</v>
      </c>
      <c r="H12111">
        <v>0.61</v>
      </c>
      <c r="I12111" t="s">
        <v>30</v>
      </c>
      <c r="J12111">
        <v>0.8</v>
      </c>
      <c r="K12111">
        <v>8</v>
      </c>
      <c r="L12111">
        <v>2025</v>
      </c>
      <c r="M12111" t="s">
        <v>362</v>
      </c>
      <c r="N12111" s="89" cm="1">
        <f t="array" ref="N12111">IF(ISNUMBER(_34_KNMI_Stations[[#This Row],[Etmaal temperatuur °C]]),IF(_34_KNMI_Stations[[#This Row],[Etmaal temperatuur °C]]&lt;stookgrens[],stookgrens[]-_34_KNMI_Stations[[#This Row],[Etmaal temperatuur °C]],0),"")</f>
        <v>0</v>
      </c>
      <c r="O12111" s="89">
        <f>_34_KNMI_Stations[[#This Row],[graaddagen]]*_34_KNMI_Stations[[#This Row],[Gewogen factor]]</f>
        <v>0</v>
      </c>
      <c r="P12111" s="89" cm="1">
        <f t="array" ref="P12111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12112" spans="1:16" x14ac:dyDescent="0.25">
      <c r="A12112">
        <v>375</v>
      </c>
      <c r="B12112" s="110">
        <v>45888</v>
      </c>
      <c r="C12112" s="89">
        <v>2.8</v>
      </c>
      <c r="D12112" s="89">
        <v>21.1</v>
      </c>
      <c r="E12112" s="96">
        <v>2254</v>
      </c>
      <c r="F12112" s="89">
        <v>0</v>
      </c>
      <c r="G12112" s="89">
        <v>1014.3</v>
      </c>
      <c r="H12112">
        <v>0.59</v>
      </c>
      <c r="I12112" t="s">
        <v>30</v>
      </c>
      <c r="J12112">
        <v>0.8</v>
      </c>
      <c r="K12112">
        <v>8</v>
      </c>
      <c r="L12112">
        <v>2025</v>
      </c>
      <c r="M12112" t="s">
        <v>362</v>
      </c>
      <c r="N12112" s="89" cm="1">
        <f t="array" ref="N12112">IF(ISNUMBER(_34_KNMI_Stations[[#This Row],[Etmaal temperatuur °C]]),IF(_34_KNMI_Stations[[#This Row],[Etmaal temperatuur °C]]&lt;stookgrens[],stookgrens[]-_34_KNMI_Stations[[#This Row],[Etmaal temperatuur °C]],0),"")</f>
        <v>0</v>
      </c>
      <c r="O12112" s="89">
        <f>_34_KNMI_Stations[[#This Row],[graaddagen]]*_34_KNMI_Stations[[#This Row],[Gewogen factor]]</f>
        <v>0</v>
      </c>
      <c r="P12112" s="89" cm="1">
        <f t="array" ref="P12112">IF(ISNUMBER(_34_KNMI_Stations[[#This Row],[Etmaal temperatuur °C]]),IF(_34_KNMI_Stations[[#This Row],[Etmaal temperatuur °C]]&gt;stookgrens[],_34_KNMI_Stations[[#This Row],[Etmaal temperatuur °C]]-stookgrens[],0),"")</f>
        <v>3.1000000000000014</v>
      </c>
    </row>
    <row r="12113" spans="1:16" x14ac:dyDescent="0.25">
      <c r="A12113">
        <v>375</v>
      </c>
      <c r="B12113" s="110">
        <v>45889</v>
      </c>
      <c r="C12113" s="89">
        <v>2.5</v>
      </c>
      <c r="D12113" s="89">
        <v>18.600000000000001</v>
      </c>
      <c r="E12113" s="96">
        <v>1855</v>
      </c>
      <c r="F12113" s="89">
        <v>0</v>
      </c>
      <c r="G12113" s="89">
        <v>1012.7</v>
      </c>
      <c r="H12113">
        <v>0.63</v>
      </c>
      <c r="I12113" t="s">
        <v>30</v>
      </c>
      <c r="J12113">
        <v>0.8</v>
      </c>
      <c r="K12113">
        <v>8</v>
      </c>
      <c r="L12113">
        <v>2025</v>
      </c>
      <c r="M12113" t="s">
        <v>362</v>
      </c>
      <c r="N12113" s="89" cm="1">
        <f t="array" ref="N12113">IF(ISNUMBER(_34_KNMI_Stations[[#This Row],[Etmaal temperatuur °C]]),IF(_34_KNMI_Stations[[#This Row],[Etmaal temperatuur °C]]&lt;stookgrens[],stookgrens[]-_34_KNMI_Stations[[#This Row],[Etmaal temperatuur °C]],0),"")</f>
        <v>0</v>
      </c>
      <c r="O12113" s="89">
        <f>_34_KNMI_Stations[[#This Row],[graaddagen]]*_34_KNMI_Stations[[#This Row],[Gewogen factor]]</f>
        <v>0</v>
      </c>
      <c r="P12113" s="89" cm="1">
        <f t="array" ref="P12113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2114" spans="1:16" x14ac:dyDescent="0.25">
      <c r="A12114">
        <v>375</v>
      </c>
      <c r="B12114" s="110">
        <v>45890</v>
      </c>
      <c r="C12114" s="89">
        <v>3.5</v>
      </c>
      <c r="D12114" s="89">
        <v>16.8</v>
      </c>
      <c r="E12114" s="96">
        <v>2089</v>
      </c>
      <c r="F12114" s="89">
        <v>0</v>
      </c>
      <c r="G12114" s="89">
        <v>1014.1</v>
      </c>
      <c r="H12114">
        <v>0.62</v>
      </c>
      <c r="I12114" t="s">
        <v>30</v>
      </c>
      <c r="J12114">
        <v>0.8</v>
      </c>
      <c r="K12114">
        <v>8</v>
      </c>
      <c r="L12114">
        <v>2025</v>
      </c>
      <c r="M12114" t="s">
        <v>362</v>
      </c>
      <c r="N12114" s="89" cm="1">
        <f t="array" ref="N12114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12114" s="89">
        <f>_34_KNMI_Stations[[#This Row],[graaddagen]]*_34_KNMI_Stations[[#This Row],[Gewogen factor]]</f>
        <v>0.95999999999999952</v>
      </c>
      <c r="P12114" s="89" cm="1">
        <f t="array" ref="P121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15" spans="1:16" x14ac:dyDescent="0.25">
      <c r="A12115">
        <v>375</v>
      </c>
      <c r="B12115" s="110">
        <v>45891</v>
      </c>
      <c r="C12115" s="89">
        <v>2</v>
      </c>
      <c r="D12115" s="89">
        <v>15.8</v>
      </c>
      <c r="E12115" s="96">
        <v>939</v>
      </c>
      <c r="F12115" s="89">
        <v>0</v>
      </c>
      <c r="G12115" s="89">
        <v>1019.4</v>
      </c>
      <c r="H12115">
        <v>0.63</v>
      </c>
      <c r="I12115" t="s">
        <v>30</v>
      </c>
      <c r="J12115">
        <v>0.8</v>
      </c>
      <c r="K12115">
        <v>8</v>
      </c>
      <c r="L12115">
        <v>2025</v>
      </c>
      <c r="M12115" t="s">
        <v>362</v>
      </c>
      <c r="N12115" s="89" cm="1">
        <f t="array" ref="N12115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2115" s="89">
        <f>_34_KNMI_Stations[[#This Row],[graaddagen]]*_34_KNMI_Stations[[#This Row],[Gewogen factor]]</f>
        <v>1.7599999999999996</v>
      </c>
      <c r="P12115" s="89" cm="1">
        <f t="array" ref="P121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16" spans="1:16" x14ac:dyDescent="0.25">
      <c r="A12116">
        <v>375</v>
      </c>
      <c r="B12116" s="110">
        <v>45892</v>
      </c>
      <c r="C12116" s="89">
        <v>2.2000000000000002</v>
      </c>
      <c r="D12116" s="89">
        <v>15.1</v>
      </c>
      <c r="E12116" s="96">
        <v>1572</v>
      </c>
      <c r="F12116" s="89">
        <v>0.8</v>
      </c>
      <c r="G12116" s="89">
        <v>1019.9</v>
      </c>
      <c r="H12116">
        <v>0.68</v>
      </c>
      <c r="I12116" t="s">
        <v>30</v>
      </c>
      <c r="J12116">
        <v>0.8</v>
      </c>
      <c r="K12116">
        <v>8</v>
      </c>
      <c r="L12116">
        <v>2025</v>
      </c>
      <c r="M12116" t="s">
        <v>362</v>
      </c>
      <c r="N12116" s="89" cm="1">
        <f t="array" ref="N12116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2116" s="89">
        <f>_34_KNMI_Stations[[#This Row],[graaddagen]]*_34_KNMI_Stations[[#This Row],[Gewogen factor]]</f>
        <v>2.3200000000000003</v>
      </c>
      <c r="P12116" s="89" cm="1">
        <f t="array" ref="P121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17" spans="1:16" x14ac:dyDescent="0.25">
      <c r="A12117">
        <v>375</v>
      </c>
      <c r="B12117" s="110">
        <v>45893</v>
      </c>
      <c r="C12117" s="89">
        <v>1.4</v>
      </c>
      <c r="D12117" s="89">
        <v>14.3</v>
      </c>
      <c r="E12117" s="96">
        <v>1964</v>
      </c>
      <c r="F12117" s="89">
        <v>0</v>
      </c>
      <c r="G12117" s="89">
        <v>1021.3</v>
      </c>
      <c r="H12117">
        <v>0.64</v>
      </c>
      <c r="I12117" t="s">
        <v>30</v>
      </c>
      <c r="J12117">
        <v>0.8</v>
      </c>
      <c r="K12117">
        <v>8</v>
      </c>
      <c r="L12117">
        <v>2025</v>
      </c>
      <c r="M12117" t="s">
        <v>362</v>
      </c>
      <c r="N12117" s="89" cm="1">
        <f t="array" ref="N12117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2117" s="89">
        <f>_34_KNMI_Stations[[#This Row],[graaddagen]]*_34_KNMI_Stations[[#This Row],[Gewogen factor]]</f>
        <v>2.9599999999999995</v>
      </c>
      <c r="P12117" s="89" cm="1">
        <f t="array" ref="P121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18" spans="1:16" x14ac:dyDescent="0.25">
      <c r="A12118">
        <v>375</v>
      </c>
      <c r="B12118" s="110">
        <v>45894</v>
      </c>
      <c r="C12118" s="89">
        <v>1.4</v>
      </c>
      <c r="D12118" s="89">
        <v>16</v>
      </c>
      <c r="E12118" s="96">
        <v>2055</v>
      </c>
      <c r="F12118" s="89">
        <v>0</v>
      </c>
      <c r="G12118" s="89">
        <v>1018.3</v>
      </c>
      <c r="H12118">
        <v>0.61</v>
      </c>
      <c r="I12118" t="s">
        <v>30</v>
      </c>
      <c r="J12118">
        <v>0.8</v>
      </c>
      <c r="K12118">
        <v>8</v>
      </c>
      <c r="L12118">
        <v>2025</v>
      </c>
      <c r="M12118" t="s">
        <v>363</v>
      </c>
      <c r="N12118" s="89" cm="1">
        <f t="array" ref="N12118">IF(ISNUMBER(_34_KNMI_Stations[[#This Row],[Etmaal temperatuur °C]]),IF(_34_KNMI_Stations[[#This Row],[Etmaal temperatuur °C]]&lt;stookgrens[],stookgrens[]-_34_KNMI_Stations[[#This Row],[Etmaal temperatuur °C]],0),"")</f>
        <v>2</v>
      </c>
      <c r="O12118" s="89">
        <f>_34_KNMI_Stations[[#This Row],[graaddagen]]*_34_KNMI_Stations[[#This Row],[Gewogen factor]]</f>
        <v>1.6</v>
      </c>
      <c r="P12118" s="89" cm="1">
        <f t="array" ref="P121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19" spans="1:16" x14ac:dyDescent="0.25">
      <c r="A12119">
        <v>375</v>
      </c>
      <c r="B12119" s="110">
        <v>45895</v>
      </c>
      <c r="C12119" s="89">
        <v>2.4</v>
      </c>
      <c r="D12119" s="89">
        <v>20.5</v>
      </c>
      <c r="E12119" s="96">
        <v>1674</v>
      </c>
      <c r="F12119" s="89">
        <v>0</v>
      </c>
      <c r="G12119" s="89">
        <v>1009.9</v>
      </c>
      <c r="H12119">
        <v>0.55000000000000004</v>
      </c>
      <c r="I12119" t="s">
        <v>30</v>
      </c>
      <c r="J12119">
        <v>0.8</v>
      </c>
      <c r="K12119">
        <v>8</v>
      </c>
      <c r="L12119">
        <v>2025</v>
      </c>
      <c r="M12119" t="s">
        <v>363</v>
      </c>
      <c r="N12119" s="89" cm="1">
        <f t="array" ref="N12119">IF(ISNUMBER(_34_KNMI_Stations[[#This Row],[Etmaal temperatuur °C]]),IF(_34_KNMI_Stations[[#This Row],[Etmaal temperatuur °C]]&lt;stookgrens[],stookgrens[]-_34_KNMI_Stations[[#This Row],[Etmaal temperatuur °C]],0),"")</f>
        <v>0</v>
      </c>
      <c r="O12119" s="89">
        <f>_34_KNMI_Stations[[#This Row],[graaddagen]]*_34_KNMI_Stations[[#This Row],[Gewogen factor]]</f>
        <v>0</v>
      </c>
      <c r="P12119" s="89" cm="1">
        <f t="array" ref="P12119">IF(ISNUMBER(_34_KNMI_Stations[[#This Row],[Etmaal temperatuur °C]]),IF(_34_KNMI_Stations[[#This Row],[Etmaal temperatuur °C]]&gt;stookgrens[],_34_KNMI_Stations[[#This Row],[Etmaal temperatuur °C]]-stookgrens[],0),"")</f>
        <v>2.5</v>
      </c>
    </row>
    <row r="12120" spans="1:16" x14ac:dyDescent="0.25">
      <c r="A12120">
        <v>375</v>
      </c>
      <c r="B12120" s="110">
        <v>45896</v>
      </c>
      <c r="C12120" s="89">
        <v>2.5</v>
      </c>
      <c r="D12120" s="89">
        <v>20.2</v>
      </c>
      <c r="E12120" s="96">
        <v>1588</v>
      </c>
      <c r="F12120" s="89">
        <v>0</v>
      </c>
      <c r="G12120" s="89">
        <v>1007.8</v>
      </c>
      <c r="H12120">
        <v>0.61</v>
      </c>
      <c r="I12120" t="s">
        <v>30</v>
      </c>
      <c r="J12120">
        <v>0.8</v>
      </c>
      <c r="K12120">
        <v>8</v>
      </c>
      <c r="L12120">
        <v>2025</v>
      </c>
      <c r="M12120" t="s">
        <v>363</v>
      </c>
      <c r="N12120" s="89" cm="1">
        <f t="array" ref="N12120">IF(ISNUMBER(_34_KNMI_Stations[[#This Row],[Etmaal temperatuur °C]]),IF(_34_KNMI_Stations[[#This Row],[Etmaal temperatuur °C]]&lt;stookgrens[],stookgrens[]-_34_KNMI_Stations[[#This Row],[Etmaal temperatuur °C]],0),"")</f>
        <v>0</v>
      </c>
      <c r="O12120" s="89">
        <f>_34_KNMI_Stations[[#This Row],[graaddagen]]*_34_KNMI_Stations[[#This Row],[Gewogen factor]]</f>
        <v>0</v>
      </c>
      <c r="P12120" s="89" cm="1">
        <f t="array" ref="P12120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12121" spans="1:16" x14ac:dyDescent="0.25">
      <c r="A12121">
        <v>375</v>
      </c>
      <c r="B12121" s="110">
        <v>45897</v>
      </c>
      <c r="C12121" s="89">
        <v>2.6</v>
      </c>
      <c r="D12121" s="89">
        <v>19.2</v>
      </c>
      <c r="E12121" s="96">
        <v>1560</v>
      </c>
      <c r="F12121" s="89">
        <v>-0.1</v>
      </c>
      <c r="G12121" s="89">
        <v>1003.7</v>
      </c>
      <c r="H12121">
        <v>0.66</v>
      </c>
      <c r="I12121" t="s">
        <v>30</v>
      </c>
      <c r="J12121">
        <v>0.8</v>
      </c>
      <c r="K12121">
        <v>8</v>
      </c>
      <c r="L12121">
        <v>2025</v>
      </c>
      <c r="M12121" t="s">
        <v>363</v>
      </c>
      <c r="N12121" s="89" cm="1">
        <f t="array" ref="N12121">IF(ISNUMBER(_34_KNMI_Stations[[#This Row],[Etmaal temperatuur °C]]),IF(_34_KNMI_Stations[[#This Row],[Etmaal temperatuur °C]]&lt;stookgrens[],stookgrens[]-_34_KNMI_Stations[[#This Row],[Etmaal temperatuur °C]],0),"")</f>
        <v>0</v>
      </c>
      <c r="O12121" s="89">
        <f>_34_KNMI_Stations[[#This Row],[graaddagen]]*_34_KNMI_Stations[[#This Row],[Gewogen factor]]</f>
        <v>0</v>
      </c>
      <c r="P12121" s="89" cm="1">
        <f t="array" ref="P12121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2122" spans="1:16" x14ac:dyDescent="0.25">
      <c r="A12122">
        <v>375</v>
      </c>
      <c r="B12122" s="110">
        <v>45898</v>
      </c>
      <c r="C12122" s="89">
        <v>3.9</v>
      </c>
      <c r="D12122" s="89">
        <v>17.100000000000001</v>
      </c>
      <c r="E12122" s="96">
        <v>1322</v>
      </c>
      <c r="F12122" s="89">
        <v>3.4</v>
      </c>
      <c r="G12122" s="89">
        <v>1000.9</v>
      </c>
      <c r="H12122">
        <v>0.72</v>
      </c>
      <c r="I12122" t="s">
        <v>30</v>
      </c>
      <c r="J12122">
        <v>0.8</v>
      </c>
      <c r="K12122">
        <v>8</v>
      </c>
      <c r="L12122">
        <v>2025</v>
      </c>
      <c r="M12122" t="s">
        <v>363</v>
      </c>
      <c r="N12122" s="89" cm="1">
        <f t="array" ref="N12122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2122" s="89">
        <f>_34_KNMI_Stations[[#This Row],[graaddagen]]*_34_KNMI_Stations[[#This Row],[Gewogen factor]]</f>
        <v>0.71999999999999886</v>
      </c>
      <c r="P12122" s="89" cm="1">
        <f t="array" ref="P121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23" spans="1:16" x14ac:dyDescent="0.25">
      <c r="A12123">
        <v>375</v>
      </c>
      <c r="B12123" s="110">
        <v>45899</v>
      </c>
      <c r="C12123" s="89">
        <v>4.7</v>
      </c>
      <c r="D12123" s="89">
        <v>18.5</v>
      </c>
      <c r="E12123" s="96">
        <v>1656</v>
      </c>
      <c r="F12123" s="89">
        <v>-0.1</v>
      </c>
      <c r="G12123" s="89">
        <v>1006.6</v>
      </c>
      <c r="H12123">
        <v>0.67</v>
      </c>
      <c r="I12123" t="s">
        <v>30</v>
      </c>
      <c r="J12123">
        <v>0.8</v>
      </c>
      <c r="K12123">
        <v>8</v>
      </c>
      <c r="L12123">
        <v>2025</v>
      </c>
      <c r="M12123" t="s">
        <v>363</v>
      </c>
      <c r="N12123" s="89" cm="1">
        <f t="array" ref="N12123">IF(ISNUMBER(_34_KNMI_Stations[[#This Row],[Etmaal temperatuur °C]]),IF(_34_KNMI_Stations[[#This Row],[Etmaal temperatuur °C]]&lt;stookgrens[],stookgrens[]-_34_KNMI_Stations[[#This Row],[Etmaal temperatuur °C]],0),"")</f>
        <v>0</v>
      </c>
      <c r="O12123" s="89">
        <f>_34_KNMI_Stations[[#This Row],[graaddagen]]*_34_KNMI_Stations[[#This Row],[Gewogen factor]]</f>
        <v>0</v>
      </c>
      <c r="P12123" s="89" cm="1">
        <f t="array" ref="P12123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2124" spans="1:16" x14ac:dyDescent="0.25">
      <c r="A12124">
        <v>375</v>
      </c>
      <c r="B12124" s="110">
        <v>45900</v>
      </c>
      <c r="C12124" s="89">
        <v>3.2</v>
      </c>
      <c r="D12124" s="89">
        <v>19.399999999999999</v>
      </c>
      <c r="E12124" s="96">
        <v>959</v>
      </c>
      <c r="F12124" s="89">
        <v>2.7</v>
      </c>
      <c r="G12124" s="89">
        <v>1007.4</v>
      </c>
      <c r="H12124">
        <v>0.77</v>
      </c>
      <c r="I12124" t="s">
        <v>30</v>
      </c>
      <c r="J12124">
        <v>0.8</v>
      </c>
      <c r="K12124">
        <v>8</v>
      </c>
      <c r="L12124">
        <v>2025</v>
      </c>
      <c r="M12124" t="s">
        <v>363</v>
      </c>
      <c r="N12124" s="89" cm="1">
        <f t="array" ref="N12124">IF(ISNUMBER(_34_KNMI_Stations[[#This Row],[Etmaal temperatuur °C]]),IF(_34_KNMI_Stations[[#This Row],[Etmaal temperatuur °C]]&lt;stookgrens[],stookgrens[]-_34_KNMI_Stations[[#This Row],[Etmaal temperatuur °C]],0),"")</f>
        <v>0</v>
      </c>
      <c r="O12124" s="89">
        <f>_34_KNMI_Stations[[#This Row],[graaddagen]]*_34_KNMI_Stations[[#This Row],[Gewogen factor]]</f>
        <v>0</v>
      </c>
      <c r="P12124" s="89" cm="1">
        <f t="array" ref="P12124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2125" spans="1:16" x14ac:dyDescent="0.25">
      <c r="A12125">
        <v>375</v>
      </c>
      <c r="B12125" s="110">
        <v>45901</v>
      </c>
      <c r="C12125" s="89">
        <v>3.4</v>
      </c>
      <c r="D12125" s="89">
        <v>18.7</v>
      </c>
      <c r="E12125" s="96">
        <v>1387</v>
      </c>
      <c r="F12125" s="89">
        <v>2.1</v>
      </c>
      <c r="G12125" s="89">
        <v>1007.1</v>
      </c>
      <c r="H12125">
        <v>0.71</v>
      </c>
      <c r="I12125" t="s">
        <v>30</v>
      </c>
      <c r="J12125">
        <v>0.8</v>
      </c>
      <c r="K12125">
        <v>9</v>
      </c>
      <c r="L12125">
        <v>2025</v>
      </c>
      <c r="M12125" t="s">
        <v>364</v>
      </c>
      <c r="N12125" s="89" cm="1">
        <f t="array" ref="N12125">IF(ISNUMBER(_34_KNMI_Stations[[#This Row],[Etmaal temperatuur °C]]),IF(_34_KNMI_Stations[[#This Row],[Etmaal temperatuur °C]]&lt;stookgrens[],stookgrens[]-_34_KNMI_Stations[[#This Row],[Etmaal temperatuur °C]],0),"")</f>
        <v>0</v>
      </c>
      <c r="O12125" s="89">
        <f>_34_KNMI_Stations[[#This Row],[graaddagen]]*_34_KNMI_Stations[[#This Row],[Gewogen factor]]</f>
        <v>0</v>
      </c>
      <c r="P12125" s="89" cm="1">
        <f t="array" ref="P12125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2126" spans="1:16" x14ac:dyDescent="0.25">
      <c r="A12126">
        <v>375</v>
      </c>
      <c r="B12126" s="110">
        <v>45902</v>
      </c>
      <c r="C12126" s="89">
        <v>4.5999999999999996</v>
      </c>
      <c r="D12126" s="89">
        <v>17.8</v>
      </c>
      <c r="E12126" s="96">
        <v>1533</v>
      </c>
      <c r="F12126" s="89">
        <v>-0.1</v>
      </c>
      <c r="G12126" s="89">
        <v>1008</v>
      </c>
      <c r="H12126">
        <v>0.66</v>
      </c>
      <c r="I12126" t="s">
        <v>30</v>
      </c>
      <c r="J12126">
        <v>0.8</v>
      </c>
      <c r="K12126">
        <v>9</v>
      </c>
      <c r="L12126">
        <v>2025</v>
      </c>
      <c r="M12126" t="s">
        <v>364</v>
      </c>
      <c r="N12126" s="89" cm="1">
        <f t="array" ref="N12126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2126" s="89">
        <f>_34_KNMI_Stations[[#This Row],[graaddagen]]*_34_KNMI_Stations[[#This Row],[Gewogen factor]]</f>
        <v>0.15999999999999945</v>
      </c>
      <c r="P12126" s="89" cm="1">
        <f t="array" ref="P121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27" spans="1:16" x14ac:dyDescent="0.25">
      <c r="A12127">
        <v>375</v>
      </c>
      <c r="B12127" s="110">
        <v>45903</v>
      </c>
      <c r="C12127" s="89">
        <v>6.1</v>
      </c>
      <c r="D12127" s="89">
        <v>19.3</v>
      </c>
      <c r="E12127" s="96">
        <v>697</v>
      </c>
      <c r="F12127" s="89">
        <v>4.5</v>
      </c>
      <c r="G12127" s="89">
        <v>1005.1</v>
      </c>
      <c r="H12127">
        <v>0.75</v>
      </c>
      <c r="I12127" t="s">
        <v>30</v>
      </c>
      <c r="J12127">
        <v>0.8</v>
      </c>
      <c r="K12127">
        <v>9</v>
      </c>
      <c r="L12127">
        <v>2025</v>
      </c>
      <c r="M12127" t="s">
        <v>364</v>
      </c>
      <c r="N12127" s="89" cm="1">
        <f t="array" ref="N12127">IF(ISNUMBER(_34_KNMI_Stations[[#This Row],[Etmaal temperatuur °C]]),IF(_34_KNMI_Stations[[#This Row],[Etmaal temperatuur °C]]&lt;stookgrens[],stookgrens[]-_34_KNMI_Stations[[#This Row],[Etmaal temperatuur °C]],0),"")</f>
        <v>0</v>
      </c>
      <c r="O12127" s="89">
        <f>_34_KNMI_Stations[[#This Row],[graaddagen]]*_34_KNMI_Stations[[#This Row],[Gewogen factor]]</f>
        <v>0</v>
      </c>
      <c r="P12127" s="89" cm="1">
        <f t="array" ref="P12127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2128" spans="1:16" x14ac:dyDescent="0.25">
      <c r="A12128">
        <v>375</v>
      </c>
      <c r="B12128" s="110">
        <v>45904</v>
      </c>
      <c r="C12128" s="89">
        <v>4.8</v>
      </c>
      <c r="D12128" s="89">
        <v>18.3</v>
      </c>
      <c r="E12128" s="96">
        <v>1564</v>
      </c>
      <c r="F12128" s="89">
        <v>1.6</v>
      </c>
      <c r="G12128" s="89">
        <v>1010.6</v>
      </c>
      <c r="H12128">
        <v>0.73</v>
      </c>
      <c r="I12128" t="s">
        <v>30</v>
      </c>
      <c r="J12128">
        <v>0.8</v>
      </c>
      <c r="K12128">
        <v>9</v>
      </c>
      <c r="L12128">
        <v>2025</v>
      </c>
      <c r="M12128" t="s">
        <v>364</v>
      </c>
      <c r="N12128" s="89" cm="1">
        <f t="array" ref="N12128">IF(ISNUMBER(_34_KNMI_Stations[[#This Row],[Etmaal temperatuur °C]]),IF(_34_KNMI_Stations[[#This Row],[Etmaal temperatuur °C]]&lt;stookgrens[],stookgrens[]-_34_KNMI_Stations[[#This Row],[Etmaal temperatuur °C]],0),"")</f>
        <v>0</v>
      </c>
      <c r="O12128" s="89">
        <f>_34_KNMI_Stations[[#This Row],[graaddagen]]*_34_KNMI_Stations[[#This Row],[Gewogen factor]]</f>
        <v>0</v>
      </c>
      <c r="P12128" s="89" cm="1">
        <f t="array" ref="P12128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2129" spans="1:16" x14ac:dyDescent="0.25">
      <c r="A12129">
        <v>375</v>
      </c>
      <c r="B12129" s="110">
        <v>45905</v>
      </c>
      <c r="C12129" s="89">
        <v>2.8</v>
      </c>
      <c r="D12129" s="89">
        <v>15.4</v>
      </c>
      <c r="E12129" s="96">
        <v>1411</v>
      </c>
      <c r="F12129" s="89">
        <v>0.3</v>
      </c>
      <c r="G12129" s="89">
        <v>1020.1</v>
      </c>
      <c r="H12129">
        <v>0.77</v>
      </c>
      <c r="I12129" t="s">
        <v>30</v>
      </c>
      <c r="J12129">
        <v>0.8</v>
      </c>
      <c r="K12129">
        <v>9</v>
      </c>
      <c r="L12129">
        <v>2025</v>
      </c>
      <c r="M12129" t="s">
        <v>364</v>
      </c>
      <c r="N12129" s="89" cm="1">
        <f t="array" ref="N12129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12129" s="89">
        <f>_34_KNMI_Stations[[#This Row],[graaddagen]]*_34_KNMI_Stations[[#This Row],[Gewogen factor]]</f>
        <v>2.0799999999999996</v>
      </c>
      <c r="P12129" s="89" cm="1">
        <f t="array" ref="P121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30" spans="1:16" x14ac:dyDescent="0.25">
      <c r="A12130">
        <v>375</v>
      </c>
      <c r="B12130" s="110">
        <v>45906</v>
      </c>
      <c r="C12130" s="89">
        <v>2.6</v>
      </c>
      <c r="D12130" s="89">
        <v>16.2</v>
      </c>
      <c r="E12130" s="96">
        <v>1762</v>
      </c>
      <c r="F12130" s="89">
        <v>0</v>
      </c>
      <c r="G12130" s="89">
        <v>1022.2</v>
      </c>
      <c r="H12130">
        <v>0.7</v>
      </c>
      <c r="I12130" t="s">
        <v>30</v>
      </c>
      <c r="J12130">
        <v>0.8</v>
      </c>
      <c r="K12130">
        <v>9</v>
      </c>
      <c r="L12130">
        <v>2025</v>
      </c>
      <c r="M12130" t="s">
        <v>364</v>
      </c>
      <c r="N12130" s="89" cm="1">
        <f t="array" ref="N12130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12130" s="89">
        <f>_34_KNMI_Stations[[#This Row],[graaddagen]]*_34_KNMI_Stations[[#This Row],[Gewogen factor]]</f>
        <v>1.4400000000000006</v>
      </c>
      <c r="P12130" s="89" cm="1">
        <f t="array" ref="P121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31" spans="1:16" x14ac:dyDescent="0.25">
      <c r="A12131">
        <v>375</v>
      </c>
      <c r="B12131" s="110">
        <v>45907</v>
      </c>
      <c r="C12131" s="89">
        <v>4.3</v>
      </c>
      <c r="D12131" s="89">
        <v>20.6</v>
      </c>
      <c r="E12131" s="96">
        <v>1962</v>
      </c>
      <c r="F12131" s="89">
        <v>0</v>
      </c>
      <c r="G12131" s="89">
        <v>1014.7</v>
      </c>
      <c r="H12131">
        <v>0.56999999999999995</v>
      </c>
      <c r="I12131" t="s">
        <v>30</v>
      </c>
      <c r="J12131">
        <v>0.8</v>
      </c>
      <c r="K12131">
        <v>9</v>
      </c>
      <c r="L12131">
        <v>2025</v>
      </c>
      <c r="M12131" t="s">
        <v>364</v>
      </c>
      <c r="N12131" s="89" cm="1">
        <f t="array" ref="N12131">IF(ISNUMBER(_34_KNMI_Stations[[#This Row],[Etmaal temperatuur °C]]),IF(_34_KNMI_Stations[[#This Row],[Etmaal temperatuur °C]]&lt;stookgrens[],stookgrens[]-_34_KNMI_Stations[[#This Row],[Etmaal temperatuur °C]],0),"")</f>
        <v>0</v>
      </c>
      <c r="O12131" s="89">
        <f>_34_KNMI_Stations[[#This Row],[graaddagen]]*_34_KNMI_Stations[[#This Row],[Gewogen factor]]</f>
        <v>0</v>
      </c>
      <c r="P12131" s="89" cm="1">
        <f t="array" ref="P12131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12132" spans="1:16" x14ac:dyDescent="0.25">
      <c r="A12132">
        <v>375</v>
      </c>
      <c r="B12132" s="110">
        <v>45908</v>
      </c>
      <c r="C12132" s="89">
        <v>2.1</v>
      </c>
      <c r="D12132" s="89">
        <v>19.600000000000001</v>
      </c>
      <c r="E12132" s="96">
        <v>1215</v>
      </c>
      <c r="F12132" s="89">
        <v>2.2000000000000002</v>
      </c>
      <c r="G12132" s="89">
        <v>1016.1</v>
      </c>
      <c r="H12132">
        <v>0.72</v>
      </c>
      <c r="I12132" t="s">
        <v>30</v>
      </c>
      <c r="J12132">
        <v>0.8</v>
      </c>
      <c r="K12132">
        <v>9</v>
      </c>
      <c r="L12132">
        <v>2025</v>
      </c>
      <c r="M12132" t="s">
        <v>365</v>
      </c>
      <c r="N12132" s="89" cm="1">
        <f t="array" ref="N12132">IF(ISNUMBER(_34_KNMI_Stations[[#This Row],[Etmaal temperatuur °C]]),IF(_34_KNMI_Stations[[#This Row],[Etmaal temperatuur °C]]&lt;stookgrens[],stookgrens[]-_34_KNMI_Stations[[#This Row],[Etmaal temperatuur °C]],0),"")</f>
        <v>0</v>
      </c>
      <c r="O12132" s="89">
        <f>_34_KNMI_Stations[[#This Row],[graaddagen]]*_34_KNMI_Stations[[#This Row],[Gewogen factor]]</f>
        <v>0</v>
      </c>
      <c r="P12132" s="89" cm="1">
        <f t="array" ref="P12132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2133" spans="1:16" x14ac:dyDescent="0.25">
      <c r="A12133">
        <v>375</v>
      </c>
      <c r="B12133" s="110">
        <v>45909</v>
      </c>
      <c r="C12133" s="89">
        <v>1.3</v>
      </c>
      <c r="D12133" s="89">
        <v>13.2</v>
      </c>
      <c r="E12133" s="96">
        <v>467</v>
      </c>
      <c r="F12133" s="89">
        <v>31.3</v>
      </c>
      <c r="G12133" s="89">
        <v>1016.1</v>
      </c>
      <c r="H12133">
        <v>0.9</v>
      </c>
      <c r="I12133" t="s">
        <v>30</v>
      </c>
      <c r="J12133">
        <v>0.8</v>
      </c>
      <c r="K12133">
        <v>9</v>
      </c>
      <c r="L12133">
        <v>2025</v>
      </c>
      <c r="M12133" t="s">
        <v>365</v>
      </c>
      <c r="N12133" s="89" cm="1">
        <f t="array" ref="N12133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2133" s="89">
        <f>_34_KNMI_Stations[[#This Row],[graaddagen]]*_34_KNMI_Stations[[#This Row],[Gewogen factor]]</f>
        <v>3.8400000000000007</v>
      </c>
      <c r="P12133" s="89" cm="1">
        <f t="array" ref="P121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34" spans="1:16" x14ac:dyDescent="0.25">
      <c r="A12134">
        <v>375</v>
      </c>
      <c r="B12134" s="110">
        <v>45910</v>
      </c>
      <c r="C12134" s="89">
        <v>3</v>
      </c>
      <c r="D12134" s="89">
        <v>15.3</v>
      </c>
      <c r="E12134" s="96">
        <v>1505</v>
      </c>
      <c r="F12134" s="89">
        <v>0</v>
      </c>
      <c r="G12134" s="89">
        <v>1007.9</v>
      </c>
      <c r="H12134">
        <v>0.75</v>
      </c>
      <c r="I12134" t="s">
        <v>30</v>
      </c>
      <c r="J12134">
        <v>0.8</v>
      </c>
      <c r="K12134">
        <v>9</v>
      </c>
      <c r="L12134">
        <v>2025</v>
      </c>
      <c r="M12134" t="s">
        <v>365</v>
      </c>
      <c r="N12134" s="89" cm="1">
        <f t="array" ref="N12134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2134" s="89">
        <f>_34_KNMI_Stations[[#This Row],[graaddagen]]*_34_KNMI_Stations[[#This Row],[Gewogen factor]]</f>
        <v>2.1599999999999997</v>
      </c>
      <c r="P12134" s="89" cm="1">
        <f t="array" ref="P121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35" spans="1:16" x14ac:dyDescent="0.25">
      <c r="A12135">
        <v>375</v>
      </c>
      <c r="B12135" s="110">
        <v>45911</v>
      </c>
      <c r="C12135" s="89">
        <v>5.6</v>
      </c>
      <c r="D12135" s="89">
        <v>15.6</v>
      </c>
      <c r="E12135" s="96">
        <v>1217</v>
      </c>
      <c r="F12135" s="89">
        <v>1.6</v>
      </c>
      <c r="G12135" s="89">
        <v>1005.7</v>
      </c>
      <c r="H12135">
        <v>0.75</v>
      </c>
      <c r="I12135" t="s">
        <v>30</v>
      </c>
      <c r="J12135">
        <v>0.8</v>
      </c>
      <c r="K12135">
        <v>9</v>
      </c>
      <c r="L12135">
        <v>2025</v>
      </c>
      <c r="M12135" t="s">
        <v>365</v>
      </c>
      <c r="N12135" s="89" cm="1">
        <f t="array" ref="N12135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12135" s="89">
        <f>_34_KNMI_Stations[[#This Row],[graaddagen]]*_34_KNMI_Stations[[#This Row],[Gewogen factor]]</f>
        <v>1.9200000000000004</v>
      </c>
      <c r="P12135" s="89" cm="1">
        <f t="array" ref="P121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36" spans="1:16" x14ac:dyDescent="0.25">
      <c r="A12136">
        <v>375</v>
      </c>
      <c r="B12136" s="110">
        <v>45912</v>
      </c>
      <c r="C12136" s="89">
        <v>5.8</v>
      </c>
      <c r="D12136" s="89">
        <v>14.3</v>
      </c>
      <c r="E12136" s="96">
        <v>1488</v>
      </c>
      <c r="F12136" s="89">
        <v>4.5999999999999996</v>
      </c>
      <c r="G12136" s="89">
        <v>1013.5</v>
      </c>
      <c r="H12136">
        <v>0.71</v>
      </c>
      <c r="I12136" t="s">
        <v>30</v>
      </c>
      <c r="J12136">
        <v>0.8</v>
      </c>
      <c r="K12136">
        <v>9</v>
      </c>
      <c r="L12136">
        <v>2025</v>
      </c>
      <c r="M12136" t="s">
        <v>365</v>
      </c>
      <c r="N12136" s="89" cm="1">
        <f t="array" ref="N12136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2136" s="89">
        <f>_34_KNMI_Stations[[#This Row],[graaddagen]]*_34_KNMI_Stations[[#This Row],[Gewogen factor]]</f>
        <v>2.9599999999999995</v>
      </c>
      <c r="P12136" s="89" cm="1">
        <f t="array" ref="P121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37" spans="1:16" x14ac:dyDescent="0.25">
      <c r="A12137">
        <v>375</v>
      </c>
      <c r="B12137" s="110">
        <v>45913</v>
      </c>
      <c r="C12137" s="89">
        <v>4.8</v>
      </c>
      <c r="D12137" s="89">
        <v>14.5</v>
      </c>
      <c r="E12137" s="96">
        <v>1233</v>
      </c>
      <c r="F12137" s="89">
        <v>5.5</v>
      </c>
      <c r="G12137" s="89">
        <v>1012.6</v>
      </c>
      <c r="H12137">
        <v>0.78</v>
      </c>
      <c r="I12137" t="s">
        <v>30</v>
      </c>
      <c r="J12137">
        <v>0.8</v>
      </c>
      <c r="K12137">
        <v>9</v>
      </c>
      <c r="L12137">
        <v>2025</v>
      </c>
      <c r="M12137" t="s">
        <v>365</v>
      </c>
      <c r="N12137" s="89" cm="1">
        <f t="array" ref="N12137">IF(ISNUMBER(_34_KNMI_Stations[[#This Row],[Etmaal temperatuur °C]]),IF(_34_KNMI_Stations[[#This Row],[Etmaal temperatuur °C]]&lt;stookgrens[],stookgrens[]-_34_KNMI_Stations[[#This Row],[Etmaal temperatuur °C]],0),"")</f>
        <v>3.5</v>
      </c>
      <c r="O12137" s="89">
        <f>_34_KNMI_Stations[[#This Row],[graaddagen]]*_34_KNMI_Stations[[#This Row],[Gewogen factor]]</f>
        <v>2.8000000000000003</v>
      </c>
      <c r="P12137" s="89" cm="1">
        <f t="array" ref="P121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38" spans="1:16" x14ac:dyDescent="0.25">
      <c r="A12138">
        <v>375</v>
      </c>
      <c r="B12138" s="110">
        <v>45914</v>
      </c>
      <c r="C12138" s="89">
        <v>4.3</v>
      </c>
      <c r="D12138" s="89">
        <v>14.8</v>
      </c>
      <c r="E12138" s="96">
        <v>1472</v>
      </c>
      <c r="F12138" s="89">
        <v>5.7</v>
      </c>
      <c r="G12138" s="89">
        <v>1011.8</v>
      </c>
      <c r="H12138">
        <v>0.77</v>
      </c>
      <c r="I12138" t="s">
        <v>30</v>
      </c>
      <c r="J12138">
        <v>0.8</v>
      </c>
      <c r="K12138">
        <v>9</v>
      </c>
      <c r="L12138">
        <v>2025</v>
      </c>
      <c r="M12138" t="s">
        <v>365</v>
      </c>
      <c r="N12138" s="89" cm="1">
        <f t="array" ref="N12138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2138" s="89">
        <f>_34_KNMI_Stations[[#This Row],[graaddagen]]*_34_KNMI_Stations[[#This Row],[Gewogen factor]]</f>
        <v>2.5599999999999996</v>
      </c>
      <c r="P12138" s="89" cm="1">
        <f t="array" ref="P121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39" spans="1:16" x14ac:dyDescent="0.25">
      <c r="A12139">
        <v>375</v>
      </c>
      <c r="B12139" s="110">
        <v>45915</v>
      </c>
      <c r="C12139" s="89">
        <v>9.6</v>
      </c>
      <c r="D12139" s="89">
        <v>17.100000000000001</v>
      </c>
      <c r="E12139" s="96">
        <v>1470</v>
      </c>
      <c r="F12139" s="89">
        <v>6.3</v>
      </c>
      <c r="G12139" s="89">
        <v>1007.1</v>
      </c>
      <c r="H12139">
        <v>0.7</v>
      </c>
      <c r="I12139" t="s">
        <v>30</v>
      </c>
      <c r="J12139">
        <v>0.8</v>
      </c>
      <c r="K12139">
        <v>9</v>
      </c>
      <c r="L12139">
        <v>2025</v>
      </c>
      <c r="M12139" t="s">
        <v>366</v>
      </c>
      <c r="N12139" s="89" cm="1">
        <f t="array" ref="N12139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2139" s="89">
        <f>_34_KNMI_Stations[[#This Row],[graaddagen]]*_34_KNMI_Stations[[#This Row],[Gewogen factor]]</f>
        <v>0.71999999999999886</v>
      </c>
      <c r="P12139" s="89" cm="1">
        <f t="array" ref="P121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40" spans="1:16" x14ac:dyDescent="0.25">
      <c r="A12140">
        <v>375</v>
      </c>
      <c r="B12140" s="110">
        <v>45916</v>
      </c>
      <c r="C12140" s="89">
        <v>7.7</v>
      </c>
      <c r="D12140" s="89">
        <v>15.1</v>
      </c>
      <c r="E12140" s="96">
        <v>1302</v>
      </c>
      <c r="F12140" s="89">
        <v>0.2</v>
      </c>
      <c r="G12140" s="89">
        <v>1015.3</v>
      </c>
      <c r="H12140">
        <v>0.7</v>
      </c>
      <c r="I12140" t="s">
        <v>30</v>
      </c>
      <c r="J12140">
        <v>0.8</v>
      </c>
      <c r="K12140">
        <v>9</v>
      </c>
      <c r="L12140">
        <v>2025</v>
      </c>
      <c r="M12140" t="s">
        <v>366</v>
      </c>
      <c r="N12140" s="89" cm="1">
        <f t="array" ref="N12140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2140" s="89">
        <f>_34_KNMI_Stations[[#This Row],[graaddagen]]*_34_KNMI_Stations[[#This Row],[Gewogen factor]]</f>
        <v>2.3200000000000003</v>
      </c>
      <c r="P12140" s="89" cm="1">
        <f t="array" ref="P121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41" spans="1:16" x14ac:dyDescent="0.25">
      <c r="A12141">
        <v>375</v>
      </c>
      <c r="B12141" s="110">
        <v>45917</v>
      </c>
      <c r="C12141" s="89">
        <v>5.4</v>
      </c>
      <c r="D12141" s="89">
        <v>15.2</v>
      </c>
      <c r="E12141" s="96">
        <v>552</v>
      </c>
      <c r="F12141" s="89">
        <v>0.6</v>
      </c>
      <c r="G12141" s="89">
        <v>1019.4</v>
      </c>
      <c r="H12141">
        <v>0.78</v>
      </c>
      <c r="I12141" t="s">
        <v>30</v>
      </c>
      <c r="J12141">
        <v>0.8</v>
      </c>
      <c r="K12141">
        <v>9</v>
      </c>
      <c r="L12141">
        <v>2025</v>
      </c>
      <c r="M12141" t="s">
        <v>366</v>
      </c>
      <c r="N12141" s="89" cm="1">
        <f t="array" ref="N12141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2141" s="89">
        <f>_34_KNMI_Stations[[#This Row],[graaddagen]]*_34_KNMI_Stations[[#This Row],[Gewogen factor]]</f>
        <v>2.2400000000000007</v>
      </c>
      <c r="P12141" s="89" cm="1">
        <f t="array" ref="P121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42" spans="1:16" x14ac:dyDescent="0.25">
      <c r="A12142">
        <v>375</v>
      </c>
      <c r="B12142" s="110">
        <v>45918</v>
      </c>
      <c r="C12142" s="89">
        <v>5.9</v>
      </c>
      <c r="D12142" s="89">
        <v>18.8</v>
      </c>
      <c r="E12142" s="96">
        <v>842</v>
      </c>
      <c r="F12142" s="89">
        <v>0</v>
      </c>
      <c r="G12142" s="89">
        <v>1021.1</v>
      </c>
      <c r="H12142">
        <v>0.76</v>
      </c>
      <c r="I12142" t="s">
        <v>30</v>
      </c>
      <c r="J12142">
        <v>0.8</v>
      </c>
      <c r="K12142">
        <v>9</v>
      </c>
      <c r="L12142">
        <v>2025</v>
      </c>
      <c r="M12142" t="s">
        <v>366</v>
      </c>
      <c r="N12142" s="89" cm="1">
        <f t="array" ref="N12142">IF(ISNUMBER(_34_KNMI_Stations[[#This Row],[Etmaal temperatuur °C]]),IF(_34_KNMI_Stations[[#This Row],[Etmaal temperatuur °C]]&lt;stookgrens[],stookgrens[]-_34_KNMI_Stations[[#This Row],[Etmaal temperatuur °C]],0),"")</f>
        <v>0</v>
      </c>
      <c r="O12142" s="89">
        <f>_34_KNMI_Stations[[#This Row],[graaddagen]]*_34_KNMI_Stations[[#This Row],[Gewogen factor]]</f>
        <v>0</v>
      </c>
      <c r="P12142" s="89" cm="1">
        <f t="array" ref="P12142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2143" spans="1:16" x14ac:dyDescent="0.25">
      <c r="A12143">
        <v>375</v>
      </c>
      <c r="B12143" s="110">
        <v>45919</v>
      </c>
      <c r="C12143" s="89">
        <v>2.7</v>
      </c>
      <c r="D12143" s="89">
        <v>19.399999999999999</v>
      </c>
      <c r="E12143" s="96">
        <v>1555</v>
      </c>
      <c r="F12143" s="89">
        <v>0</v>
      </c>
      <c r="G12143" s="89">
        <v>1020.6</v>
      </c>
      <c r="H12143">
        <v>0.71</v>
      </c>
      <c r="I12143" t="s">
        <v>30</v>
      </c>
      <c r="J12143">
        <v>0.8</v>
      </c>
      <c r="K12143">
        <v>9</v>
      </c>
      <c r="L12143">
        <v>2025</v>
      </c>
      <c r="M12143" t="s">
        <v>366</v>
      </c>
      <c r="N12143" s="89" cm="1">
        <f t="array" ref="N12143">IF(ISNUMBER(_34_KNMI_Stations[[#This Row],[Etmaal temperatuur °C]]),IF(_34_KNMI_Stations[[#This Row],[Etmaal temperatuur °C]]&lt;stookgrens[],stookgrens[]-_34_KNMI_Stations[[#This Row],[Etmaal temperatuur °C]],0),"")</f>
        <v>0</v>
      </c>
      <c r="O12143" s="89">
        <f>_34_KNMI_Stations[[#This Row],[graaddagen]]*_34_KNMI_Stations[[#This Row],[Gewogen factor]]</f>
        <v>0</v>
      </c>
      <c r="P12143" s="89" cm="1">
        <f t="array" ref="P12143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2144" spans="1:16" x14ac:dyDescent="0.25">
      <c r="A12144">
        <v>375</v>
      </c>
      <c r="B12144" s="110">
        <v>45920</v>
      </c>
      <c r="C12144" s="89">
        <v>3.2</v>
      </c>
      <c r="D12144" s="89">
        <v>20.3</v>
      </c>
      <c r="E12144" s="96">
        <v>656</v>
      </c>
      <c r="F12144" s="89">
        <v>0.2</v>
      </c>
      <c r="G12144" s="89">
        <v>1012.6</v>
      </c>
      <c r="H12144">
        <v>0.74</v>
      </c>
      <c r="I12144" t="s">
        <v>30</v>
      </c>
      <c r="J12144">
        <v>0.8</v>
      </c>
      <c r="K12144">
        <v>9</v>
      </c>
      <c r="L12144">
        <v>2025</v>
      </c>
      <c r="M12144" t="s">
        <v>366</v>
      </c>
      <c r="N12144" s="89" cm="1">
        <f t="array" ref="N12144">IF(ISNUMBER(_34_KNMI_Stations[[#This Row],[Etmaal temperatuur °C]]),IF(_34_KNMI_Stations[[#This Row],[Etmaal temperatuur °C]]&lt;stookgrens[],stookgrens[]-_34_KNMI_Stations[[#This Row],[Etmaal temperatuur °C]],0),"")</f>
        <v>0</v>
      </c>
      <c r="O12144" s="89">
        <f>_34_KNMI_Stations[[#This Row],[graaddagen]]*_34_KNMI_Stations[[#This Row],[Gewogen factor]]</f>
        <v>0</v>
      </c>
      <c r="P12144" s="89" cm="1">
        <f t="array" ref="P12144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12145" spans="1:16" x14ac:dyDescent="0.25">
      <c r="A12145">
        <v>375</v>
      </c>
      <c r="B12145" s="110">
        <v>45921</v>
      </c>
      <c r="C12145" s="89">
        <v>4.2</v>
      </c>
      <c r="D12145" s="89">
        <v>14.1</v>
      </c>
      <c r="E12145" s="96">
        <v>745</v>
      </c>
      <c r="F12145" s="89">
        <v>-0.1</v>
      </c>
      <c r="G12145" s="89">
        <v>1015.3</v>
      </c>
      <c r="H12145">
        <v>0.73</v>
      </c>
      <c r="I12145" t="s">
        <v>30</v>
      </c>
      <c r="J12145">
        <v>0.8</v>
      </c>
      <c r="K12145">
        <v>9</v>
      </c>
      <c r="L12145">
        <v>2025</v>
      </c>
      <c r="M12145" t="s">
        <v>366</v>
      </c>
      <c r="N12145" s="89" cm="1">
        <f t="array" ref="N12145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2145" s="89">
        <f>_34_KNMI_Stations[[#This Row],[graaddagen]]*_34_KNMI_Stations[[#This Row],[Gewogen factor]]</f>
        <v>3.1200000000000006</v>
      </c>
      <c r="P12145" s="89" cm="1">
        <f t="array" ref="P121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46" spans="1:16" x14ac:dyDescent="0.25">
      <c r="A12146">
        <v>375</v>
      </c>
      <c r="B12146" s="110">
        <v>45922</v>
      </c>
      <c r="C12146" s="89">
        <v>3.1</v>
      </c>
      <c r="D12146" s="89">
        <v>11.9</v>
      </c>
      <c r="E12146" s="96">
        <v>1282</v>
      </c>
      <c r="F12146" s="89">
        <v>-0.1</v>
      </c>
      <c r="G12146" s="89">
        <v>1022.8</v>
      </c>
      <c r="H12146">
        <v>0.7</v>
      </c>
      <c r="I12146" t="s">
        <v>30</v>
      </c>
      <c r="J12146">
        <v>0.8</v>
      </c>
      <c r="K12146">
        <v>9</v>
      </c>
      <c r="L12146">
        <v>2025</v>
      </c>
      <c r="M12146" t="s">
        <v>367</v>
      </c>
      <c r="N12146" s="89" cm="1">
        <f t="array" ref="N12146">IF(ISNUMBER(_34_KNMI_Stations[[#This Row],[Etmaal temperatuur °C]]),IF(_34_KNMI_Stations[[#This Row],[Etmaal temperatuur °C]]&lt;stookgrens[],stookgrens[]-_34_KNMI_Stations[[#This Row],[Etmaal temperatuur °C]],0),"")</f>
        <v>6.1</v>
      </c>
      <c r="O12146" s="89">
        <f>_34_KNMI_Stations[[#This Row],[graaddagen]]*_34_KNMI_Stations[[#This Row],[Gewogen factor]]</f>
        <v>4.88</v>
      </c>
      <c r="P12146" s="89" cm="1">
        <f t="array" ref="P121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47" spans="1:16" x14ac:dyDescent="0.25">
      <c r="A12147">
        <v>375</v>
      </c>
      <c r="B12147" s="110">
        <v>45923</v>
      </c>
      <c r="C12147" s="89">
        <v>3</v>
      </c>
      <c r="D12147" s="89">
        <v>12.6</v>
      </c>
      <c r="E12147" s="96">
        <v>1287</v>
      </c>
      <c r="F12147" s="89">
        <v>0</v>
      </c>
      <c r="G12147" s="89">
        <v>1025.0999999999999</v>
      </c>
      <c r="H12147">
        <v>0.69</v>
      </c>
      <c r="I12147" t="s">
        <v>30</v>
      </c>
      <c r="J12147">
        <v>0.8</v>
      </c>
      <c r="K12147">
        <v>9</v>
      </c>
      <c r="L12147">
        <v>2025</v>
      </c>
      <c r="M12147" t="s">
        <v>367</v>
      </c>
      <c r="N12147" s="89" cm="1">
        <f t="array" ref="N12147">IF(ISNUMBER(_34_KNMI_Stations[[#This Row],[Etmaal temperatuur °C]]),IF(_34_KNMI_Stations[[#This Row],[Etmaal temperatuur °C]]&lt;stookgrens[],stookgrens[]-_34_KNMI_Stations[[#This Row],[Etmaal temperatuur °C]],0),"")</f>
        <v>5.4</v>
      </c>
      <c r="O12147" s="89">
        <f>_34_KNMI_Stations[[#This Row],[graaddagen]]*_34_KNMI_Stations[[#This Row],[Gewogen factor]]</f>
        <v>4.32</v>
      </c>
      <c r="P12147" s="89" cm="1">
        <f t="array" ref="P121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48" spans="1:16" x14ac:dyDescent="0.25">
      <c r="A12148">
        <v>375</v>
      </c>
      <c r="B12148" s="110">
        <v>45924</v>
      </c>
      <c r="C12148" s="89">
        <v>5.0999999999999996</v>
      </c>
      <c r="D12148" s="89">
        <v>11.9</v>
      </c>
      <c r="E12148" s="96">
        <v>1080</v>
      </c>
      <c r="F12148" s="89">
        <v>0</v>
      </c>
      <c r="G12148" s="89">
        <v>1024.7</v>
      </c>
      <c r="H12148">
        <v>0.6</v>
      </c>
      <c r="I12148" t="s">
        <v>30</v>
      </c>
      <c r="J12148">
        <v>0.8</v>
      </c>
      <c r="K12148">
        <v>9</v>
      </c>
      <c r="L12148">
        <v>2025</v>
      </c>
      <c r="M12148" t="s">
        <v>367</v>
      </c>
      <c r="N12148" s="89" cm="1">
        <f t="array" ref="N12148">IF(ISNUMBER(_34_KNMI_Stations[[#This Row],[Etmaal temperatuur °C]]),IF(_34_KNMI_Stations[[#This Row],[Etmaal temperatuur °C]]&lt;stookgrens[],stookgrens[]-_34_KNMI_Stations[[#This Row],[Etmaal temperatuur °C]],0),"")</f>
        <v>6.1</v>
      </c>
      <c r="O12148" s="89">
        <f>_34_KNMI_Stations[[#This Row],[graaddagen]]*_34_KNMI_Stations[[#This Row],[Gewogen factor]]</f>
        <v>4.88</v>
      </c>
      <c r="P12148" s="89" cm="1">
        <f t="array" ref="P121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49" spans="1:16" x14ac:dyDescent="0.25">
      <c r="A12149">
        <v>375</v>
      </c>
      <c r="B12149" s="110">
        <v>45925</v>
      </c>
      <c r="C12149" s="89">
        <v>6.4</v>
      </c>
      <c r="D12149" s="89">
        <v>10.9</v>
      </c>
      <c r="E12149" s="96">
        <v>375</v>
      </c>
      <c r="F12149" s="89">
        <v>-0.1</v>
      </c>
      <c r="G12149" s="89">
        <v>1022.8</v>
      </c>
      <c r="H12149">
        <v>0.65</v>
      </c>
      <c r="I12149" t="s">
        <v>30</v>
      </c>
      <c r="J12149">
        <v>0.8</v>
      </c>
      <c r="K12149">
        <v>9</v>
      </c>
      <c r="L12149">
        <v>2025</v>
      </c>
      <c r="M12149" t="s">
        <v>367</v>
      </c>
      <c r="N12149" s="89" cm="1">
        <f t="array" ref="N12149">IF(ISNUMBER(_34_KNMI_Stations[[#This Row],[Etmaal temperatuur °C]]),IF(_34_KNMI_Stations[[#This Row],[Etmaal temperatuur °C]]&lt;stookgrens[],stookgrens[]-_34_KNMI_Stations[[#This Row],[Etmaal temperatuur °C]],0),"")</f>
        <v>7.1</v>
      </c>
      <c r="O12149" s="89">
        <f>_34_KNMI_Stations[[#This Row],[graaddagen]]*_34_KNMI_Stations[[#This Row],[Gewogen factor]]</f>
        <v>5.68</v>
      </c>
      <c r="P12149" s="89" cm="1">
        <f t="array" ref="P121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50" spans="1:16" x14ac:dyDescent="0.25">
      <c r="A12150">
        <v>375</v>
      </c>
      <c r="B12150" s="110">
        <v>45926</v>
      </c>
      <c r="C12150" s="89">
        <v>3.1</v>
      </c>
      <c r="D12150" s="89">
        <v>11.6</v>
      </c>
      <c r="E12150" s="96">
        <v>780</v>
      </c>
      <c r="F12150" s="89">
        <v>-0.1</v>
      </c>
      <c r="G12150" s="89">
        <v>1022.3</v>
      </c>
      <c r="H12150">
        <v>0.76</v>
      </c>
      <c r="I12150" t="s">
        <v>30</v>
      </c>
      <c r="J12150">
        <v>0.8</v>
      </c>
      <c r="K12150">
        <v>9</v>
      </c>
      <c r="L12150">
        <v>2025</v>
      </c>
      <c r="M12150" t="s">
        <v>367</v>
      </c>
      <c r="N12150" s="89" cm="1">
        <f t="array" ref="N12150">IF(ISNUMBER(_34_KNMI_Stations[[#This Row],[Etmaal temperatuur °C]]),IF(_34_KNMI_Stations[[#This Row],[Etmaal temperatuur °C]]&lt;stookgrens[],stookgrens[]-_34_KNMI_Stations[[#This Row],[Etmaal temperatuur °C]],0),"")</f>
        <v>6.4</v>
      </c>
      <c r="O12150" s="89">
        <f>_34_KNMI_Stations[[#This Row],[graaddagen]]*_34_KNMI_Stations[[#This Row],[Gewogen factor]]</f>
        <v>5.120000000000001</v>
      </c>
      <c r="P12150" s="89" cm="1">
        <f t="array" ref="P121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51" spans="1:16" x14ac:dyDescent="0.25">
      <c r="A12151">
        <v>375</v>
      </c>
      <c r="B12151" s="110">
        <v>45927</v>
      </c>
      <c r="C12151" s="89">
        <v>1.8</v>
      </c>
      <c r="D12151" s="89">
        <v>12.3</v>
      </c>
      <c r="E12151" s="96">
        <v>745</v>
      </c>
      <c r="F12151" s="89">
        <v>-0.1</v>
      </c>
      <c r="G12151" s="89">
        <v>1021.7</v>
      </c>
      <c r="H12151">
        <v>0.83</v>
      </c>
      <c r="I12151" t="s">
        <v>30</v>
      </c>
      <c r="J12151">
        <v>0.8</v>
      </c>
      <c r="K12151">
        <v>9</v>
      </c>
      <c r="L12151">
        <v>2025</v>
      </c>
      <c r="M12151" t="s">
        <v>367</v>
      </c>
      <c r="N12151" s="89" cm="1">
        <f t="array" ref="N12151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2151" s="89">
        <f>_34_KNMI_Stations[[#This Row],[graaddagen]]*_34_KNMI_Stations[[#This Row],[Gewogen factor]]</f>
        <v>4.5599999999999996</v>
      </c>
      <c r="P12151" s="89" cm="1">
        <f t="array" ref="P121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52" spans="1:16" x14ac:dyDescent="0.25">
      <c r="A12152">
        <v>375</v>
      </c>
      <c r="B12152" s="110">
        <v>45928</v>
      </c>
      <c r="C12152" s="89">
        <v>1</v>
      </c>
      <c r="D12152" s="89">
        <v>12</v>
      </c>
      <c r="E12152" s="96">
        <v>1389</v>
      </c>
      <c r="F12152" s="89">
        <v>0</v>
      </c>
      <c r="G12152" s="89">
        <v>1022.4</v>
      </c>
      <c r="H12152">
        <v>0.8</v>
      </c>
      <c r="I12152" t="s">
        <v>30</v>
      </c>
      <c r="J12152">
        <v>0.8</v>
      </c>
      <c r="K12152">
        <v>9</v>
      </c>
      <c r="L12152">
        <v>2025</v>
      </c>
      <c r="M12152" t="s">
        <v>367</v>
      </c>
      <c r="N12152" s="89" cm="1">
        <f t="array" ref="N12152">IF(ISNUMBER(_34_KNMI_Stations[[#This Row],[Etmaal temperatuur °C]]),IF(_34_KNMI_Stations[[#This Row],[Etmaal temperatuur °C]]&lt;stookgrens[],stookgrens[]-_34_KNMI_Stations[[#This Row],[Etmaal temperatuur °C]],0),"")</f>
        <v>6</v>
      </c>
      <c r="O12152" s="89">
        <f>_34_KNMI_Stations[[#This Row],[graaddagen]]*_34_KNMI_Stations[[#This Row],[Gewogen factor]]</f>
        <v>4.8000000000000007</v>
      </c>
      <c r="P12152" s="89" cm="1">
        <f t="array" ref="P121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53" spans="1:16" x14ac:dyDescent="0.25">
      <c r="A12153">
        <v>375</v>
      </c>
      <c r="B12153" s="110">
        <v>45929</v>
      </c>
      <c r="C12153" s="89">
        <v>1.3</v>
      </c>
      <c r="D12153" s="89">
        <v>13.5</v>
      </c>
      <c r="E12153" s="96">
        <v>1123</v>
      </c>
      <c r="F12153" s="89">
        <v>0</v>
      </c>
      <c r="G12153" s="89">
        <v>1023</v>
      </c>
      <c r="H12153">
        <v>0.77</v>
      </c>
      <c r="I12153" t="s">
        <v>30</v>
      </c>
      <c r="J12153">
        <v>0.8</v>
      </c>
      <c r="K12153">
        <v>9</v>
      </c>
      <c r="L12153">
        <v>2025</v>
      </c>
      <c r="M12153" t="s">
        <v>368</v>
      </c>
      <c r="N12153" s="89" cm="1">
        <f t="array" ref="N12153">IF(ISNUMBER(_34_KNMI_Stations[[#This Row],[Etmaal temperatuur °C]]),IF(_34_KNMI_Stations[[#This Row],[Etmaal temperatuur °C]]&lt;stookgrens[],stookgrens[]-_34_KNMI_Stations[[#This Row],[Etmaal temperatuur °C]],0),"")</f>
        <v>4.5</v>
      </c>
      <c r="O12153" s="89">
        <f>_34_KNMI_Stations[[#This Row],[graaddagen]]*_34_KNMI_Stations[[#This Row],[Gewogen factor]]</f>
        <v>3.6</v>
      </c>
      <c r="P12153" s="89" cm="1">
        <f t="array" ref="P121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54" spans="1:16" x14ac:dyDescent="0.25">
      <c r="A12154">
        <v>375</v>
      </c>
      <c r="B12154" s="110">
        <v>45930</v>
      </c>
      <c r="C12154" s="89">
        <v>1.5</v>
      </c>
      <c r="D12154" s="89">
        <v>11.4</v>
      </c>
      <c r="E12154" s="96">
        <v>1042</v>
      </c>
      <c r="F12154" s="89">
        <v>0</v>
      </c>
      <c r="G12154" s="89">
        <v>1025.4000000000001</v>
      </c>
      <c r="H12154">
        <v>0.85</v>
      </c>
      <c r="I12154" t="s">
        <v>30</v>
      </c>
      <c r="J12154">
        <v>0.8</v>
      </c>
      <c r="K12154">
        <v>9</v>
      </c>
      <c r="L12154">
        <v>2025</v>
      </c>
      <c r="M12154" t="s">
        <v>368</v>
      </c>
      <c r="N12154" s="89" cm="1">
        <f t="array" ref="N12154">IF(ISNUMBER(_34_KNMI_Stations[[#This Row],[Etmaal temperatuur °C]]),IF(_34_KNMI_Stations[[#This Row],[Etmaal temperatuur °C]]&lt;stookgrens[],stookgrens[]-_34_KNMI_Stations[[#This Row],[Etmaal temperatuur °C]],0),"")</f>
        <v>6.6</v>
      </c>
      <c r="O12154" s="89">
        <f>_34_KNMI_Stations[[#This Row],[graaddagen]]*_34_KNMI_Stations[[#This Row],[Gewogen factor]]</f>
        <v>5.28</v>
      </c>
      <c r="P12154" s="89" cm="1">
        <f t="array" ref="P121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55" spans="1:16" x14ac:dyDescent="0.25">
      <c r="A12155">
        <v>375</v>
      </c>
      <c r="B12155" s="110">
        <v>45931</v>
      </c>
      <c r="C12155" s="89">
        <v>2.2000000000000002</v>
      </c>
      <c r="D12155" s="89">
        <v>10.3</v>
      </c>
      <c r="E12155" s="96">
        <v>1318</v>
      </c>
      <c r="F12155" s="89">
        <v>0</v>
      </c>
      <c r="G12155" s="89">
        <v>1029</v>
      </c>
      <c r="H12155">
        <v>0.72</v>
      </c>
      <c r="I12155" t="s">
        <v>30</v>
      </c>
      <c r="J12155">
        <v>1</v>
      </c>
      <c r="K12155">
        <v>10</v>
      </c>
      <c r="L12155">
        <v>2025</v>
      </c>
      <c r="M12155" t="s">
        <v>368</v>
      </c>
      <c r="N12155" s="89" cm="1">
        <f t="array" ref="N12155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2155" s="89">
        <f>_34_KNMI_Stations[[#This Row],[graaddagen]]*_34_KNMI_Stations[[#This Row],[Gewogen factor]]</f>
        <v>7.6999999999999993</v>
      </c>
      <c r="P12155" s="89" cm="1">
        <f t="array" ref="P121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56" spans="1:16" x14ac:dyDescent="0.25">
      <c r="A12156">
        <v>375</v>
      </c>
      <c r="B12156" s="110">
        <v>45932</v>
      </c>
      <c r="C12156" s="89">
        <v>2.7</v>
      </c>
      <c r="D12156" s="89">
        <v>11.8</v>
      </c>
      <c r="E12156" s="96">
        <v>1186</v>
      </c>
      <c r="F12156" s="89">
        <v>0</v>
      </c>
      <c r="G12156" s="89">
        <v>1026.5999999999999</v>
      </c>
      <c r="H12156">
        <v>0.64</v>
      </c>
      <c r="I12156" t="s">
        <v>30</v>
      </c>
      <c r="J12156">
        <v>1</v>
      </c>
      <c r="K12156">
        <v>10</v>
      </c>
      <c r="L12156">
        <v>2025</v>
      </c>
      <c r="M12156" t="s">
        <v>368</v>
      </c>
      <c r="N12156" s="89" cm="1">
        <f t="array" ref="N12156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2156" s="89">
        <f>_34_KNMI_Stations[[#This Row],[graaddagen]]*_34_KNMI_Stations[[#This Row],[Gewogen factor]]</f>
        <v>6.1999999999999993</v>
      </c>
      <c r="P12156" s="89" cm="1">
        <f t="array" ref="P121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57" spans="1:16" x14ac:dyDescent="0.25">
      <c r="A12157">
        <v>375</v>
      </c>
      <c r="B12157" s="110">
        <v>45933</v>
      </c>
      <c r="C12157" s="89">
        <v>4.4000000000000004</v>
      </c>
      <c r="D12157" s="89">
        <v>11.7</v>
      </c>
      <c r="E12157" s="96">
        <v>385</v>
      </c>
      <c r="F12157" s="89">
        <v>6.4</v>
      </c>
      <c r="G12157" s="89">
        <v>1015.7</v>
      </c>
      <c r="H12157">
        <v>0.72</v>
      </c>
      <c r="I12157" t="s">
        <v>30</v>
      </c>
      <c r="J12157">
        <v>1</v>
      </c>
      <c r="K12157">
        <v>10</v>
      </c>
      <c r="L12157">
        <v>2025</v>
      </c>
      <c r="M12157" t="s">
        <v>368</v>
      </c>
      <c r="N12157" s="89" cm="1">
        <f t="array" ref="N12157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2157" s="89">
        <f>_34_KNMI_Stations[[#This Row],[graaddagen]]*_34_KNMI_Stations[[#This Row],[Gewogen factor]]</f>
        <v>6.3000000000000007</v>
      </c>
      <c r="P12157" s="89" cm="1">
        <f t="array" ref="P121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58" spans="1:16" x14ac:dyDescent="0.25">
      <c r="A12158">
        <v>375</v>
      </c>
      <c r="B12158" s="110">
        <v>45934</v>
      </c>
      <c r="C12158" s="89">
        <v>7.9</v>
      </c>
      <c r="D12158" s="89">
        <v>12.8</v>
      </c>
      <c r="E12158" s="96">
        <v>773</v>
      </c>
      <c r="F12158" s="89">
        <v>20.9</v>
      </c>
      <c r="G12158" s="89">
        <v>999.4</v>
      </c>
      <c r="H12158">
        <v>0.78</v>
      </c>
      <c r="I12158" t="s">
        <v>30</v>
      </c>
      <c r="J12158">
        <v>1</v>
      </c>
      <c r="K12158">
        <v>10</v>
      </c>
      <c r="L12158">
        <v>2025</v>
      </c>
      <c r="M12158" t="s">
        <v>368</v>
      </c>
      <c r="N12158" s="89" cm="1">
        <f t="array" ref="N12158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2158" s="89">
        <f>_34_KNMI_Stations[[#This Row],[graaddagen]]*_34_KNMI_Stations[[#This Row],[Gewogen factor]]</f>
        <v>5.1999999999999993</v>
      </c>
      <c r="P12158" s="89" cm="1">
        <f t="array" ref="P121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59" spans="1:16" x14ac:dyDescent="0.25">
      <c r="A12159">
        <v>375</v>
      </c>
      <c r="B12159" s="110">
        <v>45935</v>
      </c>
      <c r="C12159" s="89">
        <v>5.0999999999999996</v>
      </c>
      <c r="D12159" s="89">
        <v>10.7</v>
      </c>
      <c r="E12159" s="96">
        <v>587</v>
      </c>
      <c r="F12159" s="89">
        <v>4.4000000000000004</v>
      </c>
      <c r="G12159" s="89">
        <v>1011.7</v>
      </c>
      <c r="H12159">
        <v>0.8</v>
      </c>
      <c r="I12159" t="s">
        <v>30</v>
      </c>
      <c r="J12159">
        <v>1</v>
      </c>
      <c r="K12159">
        <v>10</v>
      </c>
      <c r="L12159">
        <v>2025</v>
      </c>
      <c r="M12159" t="s">
        <v>368</v>
      </c>
      <c r="N12159" s="89" cm="1">
        <f t="array" ref="N12159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2159" s="89">
        <f>_34_KNMI_Stations[[#This Row],[graaddagen]]*_34_KNMI_Stations[[#This Row],[Gewogen factor]]</f>
        <v>7.3000000000000007</v>
      </c>
      <c r="P12159" s="89" cm="1">
        <f t="array" ref="P121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60" spans="1:16" x14ac:dyDescent="0.25">
      <c r="A12160">
        <v>375</v>
      </c>
      <c r="B12160" s="110">
        <v>45936</v>
      </c>
      <c r="C12160" s="89">
        <v>3.1</v>
      </c>
      <c r="D12160" s="89">
        <v>12.7</v>
      </c>
      <c r="E12160" s="96">
        <v>254</v>
      </c>
      <c r="F12160" s="89">
        <v>2.7</v>
      </c>
      <c r="G12160" s="89">
        <v>1022.6</v>
      </c>
      <c r="H12160">
        <v>0.88</v>
      </c>
      <c r="I12160" t="s">
        <v>30</v>
      </c>
      <c r="J12160">
        <v>1</v>
      </c>
      <c r="K12160">
        <v>10</v>
      </c>
      <c r="L12160">
        <v>2025</v>
      </c>
      <c r="M12160" t="s">
        <v>369</v>
      </c>
      <c r="N12160" s="89" cm="1">
        <f t="array" ref="N12160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12160" s="89">
        <f>_34_KNMI_Stations[[#This Row],[graaddagen]]*_34_KNMI_Stations[[#This Row],[Gewogen factor]]</f>
        <v>5.3000000000000007</v>
      </c>
      <c r="P12160" s="89" cm="1">
        <f t="array" ref="P121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61" spans="1:16" x14ac:dyDescent="0.25">
      <c r="A12161">
        <v>375</v>
      </c>
      <c r="B12161" s="110">
        <v>45937</v>
      </c>
      <c r="C12161" s="89">
        <v>3.4</v>
      </c>
      <c r="D12161" s="89">
        <v>14.4</v>
      </c>
      <c r="E12161" s="96">
        <v>435</v>
      </c>
      <c r="F12161" s="89">
        <v>0.7</v>
      </c>
      <c r="G12161" s="89">
        <v>1024.5999999999999</v>
      </c>
      <c r="H12161">
        <v>0.89</v>
      </c>
      <c r="I12161" t="s">
        <v>30</v>
      </c>
      <c r="J12161">
        <v>1</v>
      </c>
      <c r="K12161">
        <v>10</v>
      </c>
      <c r="L12161">
        <v>2025</v>
      </c>
      <c r="M12161" t="s">
        <v>369</v>
      </c>
      <c r="N12161" s="89" cm="1">
        <f t="array" ref="N12161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12161" s="89">
        <f>_34_KNMI_Stations[[#This Row],[graaddagen]]*_34_KNMI_Stations[[#This Row],[Gewogen factor]]</f>
        <v>3.5999999999999996</v>
      </c>
      <c r="P12161" s="89" cm="1">
        <f t="array" ref="P121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62" spans="1:16" x14ac:dyDescent="0.25">
      <c r="A12162">
        <v>375</v>
      </c>
      <c r="B12162" s="110">
        <v>45938</v>
      </c>
      <c r="C12162" s="89">
        <v>2.2999999999999998</v>
      </c>
      <c r="D12162" s="89">
        <v>13.9</v>
      </c>
      <c r="E12162" s="96">
        <v>416</v>
      </c>
      <c r="F12162" s="89">
        <v>0.1</v>
      </c>
      <c r="G12162" s="89">
        <v>1022.6</v>
      </c>
      <c r="H12162">
        <v>0.87</v>
      </c>
      <c r="I12162" t="s">
        <v>30</v>
      </c>
      <c r="J12162">
        <v>1</v>
      </c>
      <c r="K12162">
        <v>10</v>
      </c>
      <c r="L12162">
        <v>2025</v>
      </c>
      <c r="M12162" t="s">
        <v>369</v>
      </c>
      <c r="N12162" s="89" cm="1">
        <f t="array" ref="N12162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2162" s="89">
        <f>_34_KNMI_Stations[[#This Row],[graaddagen]]*_34_KNMI_Stations[[#This Row],[Gewogen factor]]</f>
        <v>4.0999999999999996</v>
      </c>
      <c r="P12162" s="89" cm="1">
        <f t="array" ref="P121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63" spans="1:16" x14ac:dyDescent="0.25">
      <c r="A12163">
        <v>375</v>
      </c>
      <c r="B12163" s="110">
        <v>45939</v>
      </c>
      <c r="C12163" s="89">
        <v>2.1</v>
      </c>
      <c r="D12163" s="89">
        <v>13.2</v>
      </c>
      <c r="E12163" s="96">
        <v>790</v>
      </c>
      <c r="F12163" s="89">
        <v>0.1</v>
      </c>
      <c r="G12163" s="89">
        <v>1026.4000000000001</v>
      </c>
      <c r="H12163">
        <v>0.79</v>
      </c>
      <c r="I12163" t="s">
        <v>30</v>
      </c>
      <c r="J12163">
        <v>1</v>
      </c>
      <c r="K12163">
        <v>10</v>
      </c>
      <c r="L12163">
        <v>2025</v>
      </c>
      <c r="M12163" t="s">
        <v>369</v>
      </c>
      <c r="N12163" s="89" cm="1">
        <f t="array" ref="N12163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2163" s="89">
        <f>_34_KNMI_Stations[[#This Row],[graaddagen]]*_34_KNMI_Stations[[#This Row],[Gewogen factor]]</f>
        <v>4.8000000000000007</v>
      </c>
      <c r="P12163" s="89" cm="1">
        <f t="array" ref="P121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64" spans="1:16" x14ac:dyDescent="0.25">
      <c r="A12164">
        <v>375</v>
      </c>
      <c r="B12164" s="110">
        <v>45940</v>
      </c>
      <c r="C12164" s="89">
        <v>2</v>
      </c>
      <c r="D12164" s="89">
        <v>14.8</v>
      </c>
      <c r="E12164" s="96">
        <v>633</v>
      </c>
      <c r="F12164" s="89">
        <v>0</v>
      </c>
      <c r="G12164" s="89">
        <v>1032.5</v>
      </c>
      <c r="H12164">
        <v>0.8</v>
      </c>
      <c r="I12164" t="s">
        <v>30</v>
      </c>
      <c r="J12164">
        <v>1</v>
      </c>
      <c r="K12164">
        <v>10</v>
      </c>
      <c r="L12164">
        <v>2025</v>
      </c>
      <c r="M12164" t="s">
        <v>369</v>
      </c>
      <c r="N12164" s="89" cm="1">
        <f t="array" ref="N12164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2164" s="89">
        <f>_34_KNMI_Stations[[#This Row],[graaddagen]]*_34_KNMI_Stations[[#This Row],[Gewogen factor]]</f>
        <v>3.1999999999999993</v>
      </c>
      <c r="P12164" s="89" cm="1">
        <f t="array" ref="P121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65" spans="1:16" x14ac:dyDescent="0.25">
      <c r="A12165">
        <v>375</v>
      </c>
      <c r="B12165" s="110">
        <v>45941</v>
      </c>
      <c r="C12165" s="89">
        <v>1.4</v>
      </c>
      <c r="D12165" s="89">
        <v>14.1</v>
      </c>
      <c r="E12165" s="96">
        <v>272</v>
      </c>
      <c r="F12165" s="89">
        <v>0</v>
      </c>
      <c r="G12165" s="89">
        <v>1033.7</v>
      </c>
      <c r="H12165">
        <v>0.83</v>
      </c>
      <c r="I12165" t="s">
        <v>30</v>
      </c>
      <c r="J12165">
        <v>1</v>
      </c>
      <c r="K12165">
        <v>10</v>
      </c>
      <c r="L12165">
        <v>2025</v>
      </c>
      <c r="M12165" t="s">
        <v>369</v>
      </c>
      <c r="N12165" s="89" cm="1">
        <f t="array" ref="N12165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2165" s="89">
        <f>_34_KNMI_Stations[[#This Row],[graaddagen]]*_34_KNMI_Stations[[#This Row],[Gewogen factor]]</f>
        <v>3.9000000000000004</v>
      </c>
      <c r="P12165" s="89" cm="1">
        <f t="array" ref="P121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66" spans="1:16" x14ac:dyDescent="0.25">
      <c r="A12166">
        <v>375</v>
      </c>
      <c r="B12166" s="110">
        <v>45942</v>
      </c>
      <c r="C12166" s="89">
        <v>1.4</v>
      </c>
      <c r="D12166" s="89">
        <v>14</v>
      </c>
      <c r="E12166" s="96">
        <v>475</v>
      </c>
      <c r="F12166" s="89">
        <v>-0.1</v>
      </c>
      <c r="G12166" s="89">
        <v>1030.5</v>
      </c>
      <c r="H12166">
        <v>0.83</v>
      </c>
      <c r="I12166" t="s">
        <v>30</v>
      </c>
      <c r="J12166">
        <v>1</v>
      </c>
      <c r="K12166">
        <v>10</v>
      </c>
      <c r="L12166">
        <v>2025</v>
      </c>
      <c r="M12166" t="s">
        <v>369</v>
      </c>
      <c r="N12166" s="89" cm="1">
        <f t="array" ref="N12166">IF(ISNUMBER(_34_KNMI_Stations[[#This Row],[Etmaal temperatuur °C]]),IF(_34_KNMI_Stations[[#This Row],[Etmaal temperatuur °C]]&lt;stookgrens[],stookgrens[]-_34_KNMI_Stations[[#This Row],[Etmaal temperatuur °C]],0),"")</f>
        <v>4</v>
      </c>
      <c r="O12166" s="89">
        <f>_34_KNMI_Stations[[#This Row],[graaddagen]]*_34_KNMI_Stations[[#This Row],[Gewogen factor]]</f>
        <v>4</v>
      </c>
      <c r="P12166" s="89" cm="1">
        <f t="array" ref="P121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67" spans="1:16" x14ac:dyDescent="0.25">
      <c r="A12167">
        <v>375</v>
      </c>
      <c r="B12167" s="110">
        <v>45943</v>
      </c>
      <c r="C12167" s="89">
        <v>1.6</v>
      </c>
      <c r="D12167" s="89">
        <v>13.1</v>
      </c>
      <c r="E12167" s="96">
        <v>371</v>
      </c>
      <c r="F12167" s="89">
        <v>0.7</v>
      </c>
      <c r="G12167" s="89">
        <v>1028.2</v>
      </c>
      <c r="H12167">
        <v>0.9</v>
      </c>
      <c r="I12167" t="s">
        <v>30</v>
      </c>
      <c r="J12167">
        <v>1</v>
      </c>
      <c r="K12167">
        <v>10</v>
      </c>
      <c r="L12167">
        <v>2025</v>
      </c>
      <c r="M12167" t="s">
        <v>370</v>
      </c>
      <c r="N12167" s="89" cm="1">
        <f t="array" ref="N12167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2167" s="89">
        <f>_34_KNMI_Stations[[#This Row],[graaddagen]]*_34_KNMI_Stations[[#This Row],[Gewogen factor]]</f>
        <v>4.9000000000000004</v>
      </c>
      <c r="P12167" s="89" cm="1">
        <f t="array" ref="P121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68" spans="1:16" x14ac:dyDescent="0.25">
      <c r="A12168">
        <v>375</v>
      </c>
      <c r="B12168" s="110">
        <v>45944</v>
      </c>
      <c r="C12168" s="89">
        <v>1.5</v>
      </c>
      <c r="D12168" s="89">
        <v>12.4</v>
      </c>
      <c r="E12168" s="96">
        <v>457</v>
      </c>
      <c r="F12168" s="89">
        <v>-0.1</v>
      </c>
      <c r="G12168" s="89">
        <v>1027.2</v>
      </c>
      <c r="H12168">
        <v>0.88</v>
      </c>
      <c r="I12168" t="s">
        <v>30</v>
      </c>
      <c r="J12168">
        <v>1</v>
      </c>
      <c r="K12168">
        <v>10</v>
      </c>
      <c r="L12168">
        <v>2025</v>
      </c>
      <c r="M12168" t="s">
        <v>370</v>
      </c>
      <c r="N12168" s="89" cm="1">
        <f t="array" ref="N12168">IF(ISNUMBER(_34_KNMI_Stations[[#This Row],[Etmaal temperatuur °C]]),IF(_34_KNMI_Stations[[#This Row],[Etmaal temperatuur °C]]&lt;stookgrens[],stookgrens[]-_34_KNMI_Stations[[#This Row],[Etmaal temperatuur °C]],0),"")</f>
        <v>5.6</v>
      </c>
      <c r="O12168" s="89">
        <f>_34_KNMI_Stations[[#This Row],[graaddagen]]*_34_KNMI_Stations[[#This Row],[Gewogen factor]]</f>
        <v>5.6</v>
      </c>
      <c r="P12168" s="89" cm="1">
        <f t="array" ref="P121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69" spans="1:16" x14ac:dyDescent="0.25">
      <c r="A12169">
        <v>375</v>
      </c>
      <c r="B12169" s="110">
        <v>45945</v>
      </c>
      <c r="C12169" s="89">
        <v>0.9</v>
      </c>
      <c r="D12169" s="89">
        <v>11.7</v>
      </c>
      <c r="E12169" s="96">
        <v>300</v>
      </c>
      <c r="F12169" s="89">
        <v>0.1</v>
      </c>
      <c r="G12169" s="89">
        <v>1027.2</v>
      </c>
      <c r="H12169">
        <v>0.9</v>
      </c>
      <c r="I12169" t="s">
        <v>30</v>
      </c>
      <c r="J12169">
        <v>1</v>
      </c>
      <c r="K12169">
        <v>10</v>
      </c>
      <c r="L12169">
        <v>2025</v>
      </c>
      <c r="M12169" t="s">
        <v>370</v>
      </c>
      <c r="N12169" s="89" cm="1">
        <f t="array" ref="N12169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2169" s="89">
        <f>_34_KNMI_Stations[[#This Row],[graaddagen]]*_34_KNMI_Stations[[#This Row],[Gewogen factor]]</f>
        <v>6.3000000000000007</v>
      </c>
      <c r="P12169" s="89" cm="1">
        <f t="array" ref="P121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70" spans="1:16" x14ac:dyDescent="0.25">
      <c r="A12170">
        <v>375</v>
      </c>
      <c r="B12170" s="110">
        <v>45946</v>
      </c>
      <c r="C12170" s="89">
        <v>1.8</v>
      </c>
      <c r="D12170" s="89">
        <v>12.2</v>
      </c>
      <c r="E12170" s="96">
        <v>552</v>
      </c>
      <c r="F12170" s="89">
        <v>-0.1</v>
      </c>
      <c r="G12170" s="89">
        <v>1025.4000000000001</v>
      </c>
      <c r="H12170">
        <v>0.85</v>
      </c>
      <c r="I12170" t="s">
        <v>30</v>
      </c>
      <c r="J12170">
        <v>1</v>
      </c>
      <c r="K12170">
        <v>10</v>
      </c>
      <c r="L12170">
        <v>2025</v>
      </c>
      <c r="M12170" t="s">
        <v>370</v>
      </c>
      <c r="N12170" s="89" cm="1">
        <f t="array" ref="N12170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2170" s="89">
        <f>_34_KNMI_Stations[[#This Row],[graaddagen]]*_34_KNMI_Stations[[#This Row],[Gewogen factor]]</f>
        <v>5.8000000000000007</v>
      </c>
      <c r="P12170" s="89" cm="1">
        <f t="array" ref="P121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71" spans="1:16" x14ac:dyDescent="0.25">
      <c r="A12171">
        <v>375</v>
      </c>
      <c r="B12171" s="110">
        <v>45947</v>
      </c>
      <c r="C12171" s="89">
        <v>1.3</v>
      </c>
      <c r="D12171" s="89">
        <v>11.8</v>
      </c>
      <c r="E12171" s="96">
        <v>388</v>
      </c>
      <c r="F12171" s="89">
        <v>-0.1</v>
      </c>
      <c r="G12171" s="89">
        <v>1025.0999999999999</v>
      </c>
      <c r="H12171">
        <v>0.83</v>
      </c>
      <c r="I12171" t="s">
        <v>30</v>
      </c>
      <c r="J12171">
        <v>1</v>
      </c>
      <c r="K12171">
        <v>10</v>
      </c>
      <c r="L12171">
        <v>2025</v>
      </c>
      <c r="M12171" t="s">
        <v>370</v>
      </c>
      <c r="N12171" s="89" cm="1">
        <f t="array" ref="N12171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2171" s="89">
        <f>_34_KNMI_Stations[[#This Row],[graaddagen]]*_34_KNMI_Stations[[#This Row],[Gewogen factor]]</f>
        <v>6.1999999999999993</v>
      </c>
      <c r="P12171" s="89" cm="1">
        <f t="array" ref="P121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72" spans="1:16" x14ac:dyDescent="0.25">
      <c r="A12172">
        <v>375</v>
      </c>
      <c r="B12172" s="110">
        <v>45948</v>
      </c>
      <c r="C12172" s="89">
        <v>2.7</v>
      </c>
      <c r="D12172" s="89">
        <v>9.8000000000000007</v>
      </c>
      <c r="E12172" s="96">
        <v>790</v>
      </c>
      <c r="F12172" s="89">
        <v>0</v>
      </c>
      <c r="G12172" s="89">
        <v>1025.4000000000001</v>
      </c>
      <c r="H12172">
        <v>0.76</v>
      </c>
      <c r="I12172" t="s">
        <v>30</v>
      </c>
      <c r="J12172">
        <v>1</v>
      </c>
      <c r="K12172">
        <v>10</v>
      </c>
      <c r="L12172">
        <v>2025</v>
      </c>
      <c r="M12172" t="s">
        <v>370</v>
      </c>
      <c r="N12172" s="89" cm="1">
        <f t="array" ref="N12172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2172" s="89">
        <f>_34_KNMI_Stations[[#This Row],[graaddagen]]*_34_KNMI_Stations[[#This Row],[Gewogen factor]]</f>
        <v>8.1999999999999993</v>
      </c>
      <c r="P12172" s="89" cm="1">
        <f t="array" ref="P121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73" spans="1:16" x14ac:dyDescent="0.25">
      <c r="A12173">
        <v>375</v>
      </c>
      <c r="B12173" s="110">
        <v>45949</v>
      </c>
      <c r="C12173" s="89">
        <v>3.5</v>
      </c>
      <c r="D12173" s="89">
        <v>10.5</v>
      </c>
      <c r="E12173" s="96">
        <v>678</v>
      </c>
      <c r="F12173" s="89">
        <v>0.5</v>
      </c>
      <c r="G12173" s="89">
        <v>1011.4</v>
      </c>
      <c r="H12173">
        <v>0.76</v>
      </c>
      <c r="I12173" t="s">
        <v>30</v>
      </c>
      <c r="J12173">
        <v>1</v>
      </c>
      <c r="K12173">
        <v>10</v>
      </c>
      <c r="L12173">
        <v>2025</v>
      </c>
      <c r="M12173" t="s">
        <v>370</v>
      </c>
      <c r="N12173" s="89" cm="1">
        <f t="array" ref="N12173">IF(ISNUMBER(_34_KNMI_Stations[[#This Row],[Etmaal temperatuur °C]]),IF(_34_KNMI_Stations[[#This Row],[Etmaal temperatuur °C]]&lt;stookgrens[],stookgrens[]-_34_KNMI_Stations[[#This Row],[Etmaal temperatuur °C]],0),"")</f>
        <v>7.5</v>
      </c>
      <c r="O12173" s="89">
        <f>_34_KNMI_Stations[[#This Row],[graaddagen]]*_34_KNMI_Stations[[#This Row],[Gewogen factor]]</f>
        <v>7.5</v>
      </c>
      <c r="P12173" s="89" cm="1">
        <f t="array" ref="P121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74" spans="1:16" x14ac:dyDescent="0.25">
      <c r="A12174">
        <v>375</v>
      </c>
      <c r="B12174" s="110">
        <v>45950</v>
      </c>
      <c r="C12174" s="89">
        <v>4.3</v>
      </c>
      <c r="D12174" s="89">
        <v>14.6</v>
      </c>
      <c r="E12174" s="96">
        <v>471</v>
      </c>
      <c r="F12174" s="89">
        <v>3</v>
      </c>
      <c r="G12174" s="89">
        <v>996.3</v>
      </c>
      <c r="H12174">
        <v>0.82</v>
      </c>
      <c r="I12174" t="s">
        <v>30</v>
      </c>
      <c r="J12174">
        <v>1</v>
      </c>
      <c r="K12174">
        <v>10</v>
      </c>
      <c r="L12174">
        <v>2025</v>
      </c>
      <c r="M12174" t="s">
        <v>371</v>
      </c>
      <c r="N12174" s="89" cm="1">
        <f t="array" ref="N12174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2174" s="89">
        <f>_34_KNMI_Stations[[#This Row],[graaddagen]]*_34_KNMI_Stations[[#This Row],[Gewogen factor]]</f>
        <v>3.4000000000000004</v>
      </c>
      <c r="P12174" s="89" cm="1">
        <f t="array" ref="P121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75" spans="1:16" x14ac:dyDescent="0.25">
      <c r="A12175">
        <v>375</v>
      </c>
      <c r="B12175" s="110">
        <v>45951</v>
      </c>
      <c r="C12175" s="89">
        <v>6.3</v>
      </c>
      <c r="D12175" s="89">
        <v>13.4</v>
      </c>
      <c r="E12175" s="96">
        <v>400</v>
      </c>
      <c r="F12175" s="89">
        <v>2.4</v>
      </c>
      <c r="G12175" s="89">
        <v>993.9</v>
      </c>
      <c r="H12175">
        <v>0.83</v>
      </c>
      <c r="I12175" t="s">
        <v>30</v>
      </c>
      <c r="J12175">
        <v>1</v>
      </c>
      <c r="K12175">
        <v>10</v>
      </c>
      <c r="L12175">
        <v>2025</v>
      </c>
      <c r="M12175" t="s">
        <v>371</v>
      </c>
      <c r="N12175" s="89" cm="1">
        <f t="array" ref="N12175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2175" s="89">
        <f>_34_KNMI_Stations[[#This Row],[graaddagen]]*_34_KNMI_Stations[[#This Row],[Gewogen factor]]</f>
        <v>4.5999999999999996</v>
      </c>
      <c r="P12175" s="89" cm="1">
        <f t="array" ref="P121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76" spans="1:16" x14ac:dyDescent="0.25">
      <c r="A12176">
        <v>375</v>
      </c>
      <c r="B12176" s="110">
        <v>45952</v>
      </c>
      <c r="C12176" s="89">
        <v>3.3</v>
      </c>
      <c r="D12176" s="89">
        <v>12.7</v>
      </c>
      <c r="E12176" s="96">
        <v>538</v>
      </c>
      <c r="F12176" s="89">
        <v>-0.1</v>
      </c>
      <c r="G12176" s="89">
        <v>996.9</v>
      </c>
      <c r="H12176">
        <v>0.84</v>
      </c>
      <c r="I12176" t="s">
        <v>30</v>
      </c>
      <c r="J12176">
        <v>1</v>
      </c>
      <c r="K12176">
        <v>10</v>
      </c>
      <c r="L12176">
        <v>2025</v>
      </c>
      <c r="M12176" t="s">
        <v>371</v>
      </c>
      <c r="N12176" s="89" cm="1">
        <f t="array" ref="N12176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12176" s="89">
        <f>_34_KNMI_Stations[[#This Row],[graaddagen]]*_34_KNMI_Stations[[#This Row],[Gewogen factor]]</f>
        <v>5.3000000000000007</v>
      </c>
      <c r="P12176" s="89" cm="1">
        <f t="array" ref="P121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77" spans="1:16" x14ac:dyDescent="0.25">
      <c r="A12177">
        <v>375</v>
      </c>
      <c r="B12177" s="110">
        <v>45953</v>
      </c>
      <c r="C12177" s="89">
        <v>6.9</v>
      </c>
      <c r="D12177" s="89">
        <v>11.9</v>
      </c>
      <c r="E12177" s="96">
        <v>247</v>
      </c>
      <c r="F12177" s="89">
        <v>17</v>
      </c>
      <c r="G12177" s="89">
        <v>982.4</v>
      </c>
      <c r="H12177">
        <v>0.83</v>
      </c>
      <c r="I12177" t="s">
        <v>30</v>
      </c>
      <c r="J12177">
        <v>1</v>
      </c>
      <c r="K12177">
        <v>10</v>
      </c>
      <c r="L12177">
        <v>2025</v>
      </c>
      <c r="M12177" t="s">
        <v>371</v>
      </c>
      <c r="N12177" s="89" cm="1">
        <f t="array" ref="N12177">IF(ISNUMBER(_34_KNMI_Stations[[#This Row],[Etmaal temperatuur °C]]),IF(_34_KNMI_Stations[[#This Row],[Etmaal temperatuur °C]]&lt;stookgrens[],stookgrens[]-_34_KNMI_Stations[[#This Row],[Etmaal temperatuur °C]],0),"")</f>
        <v>6.1</v>
      </c>
      <c r="O12177" s="89">
        <f>_34_KNMI_Stations[[#This Row],[graaddagen]]*_34_KNMI_Stations[[#This Row],[Gewogen factor]]</f>
        <v>6.1</v>
      </c>
      <c r="P12177" s="89" cm="1">
        <f t="array" ref="P121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78" spans="1:16" x14ac:dyDescent="0.25">
      <c r="A12178">
        <v>375</v>
      </c>
      <c r="B12178" s="110">
        <v>45954</v>
      </c>
      <c r="C12178" s="89">
        <v>8.6</v>
      </c>
      <c r="D12178" s="89">
        <v>9.5</v>
      </c>
      <c r="E12178" s="96">
        <v>682</v>
      </c>
      <c r="F12178" s="89">
        <v>0.2</v>
      </c>
      <c r="G12178" s="89">
        <v>998.3</v>
      </c>
      <c r="H12178">
        <v>0.74</v>
      </c>
      <c r="I12178" t="s">
        <v>30</v>
      </c>
      <c r="J12178">
        <v>1</v>
      </c>
      <c r="K12178">
        <v>10</v>
      </c>
      <c r="L12178">
        <v>2025</v>
      </c>
      <c r="M12178" t="s">
        <v>371</v>
      </c>
      <c r="N12178" s="89" cm="1">
        <f t="array" ref="N12178">IF(ISNUMBER(_34_KNMI_Stations[[#This Row],[Etmaal temperatuur °C]]),IF(_34_KNMI_Stations[[#This Row],[Etmaal temperatuur °C]]&lt;stookgrens[],stookgrens[]-_34_KNMI_Stations[[#This Row],[Etmaal temperatuur °C]],0),"")</f>
        <v>8.5</v>
      </c>
      <c r="O12178" s="89">
        <f>_34_KNMI_Stations[[#This Row],[graaddagen]]*_34_KNMI_Stations[[#This Row],[Gewogen factor]]</f>
        <v>8.5</v>
      </c>
      <c r="P12178" s="89" cm="1">
        <f t="array" ref="P121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79" spans="1:16" x14ac:dyDescent="0.25">
      <c r="A12179">
        <v>375</v>
      </c>
      <c r="B12179" s="110">
        <v>45955</v>
      </c>
      <c r="C12179" s="89">
        <v>5.9</v>
      </c>
      <c r="D12179" s="89">
        <v>8.9</v>
      </c>
      <c r="E12179" s="96">
        <v>293</v>
      </c>
      <c r="F12179" s="89">
        <v>3</v>
      </c>
      <c r="G12179" s="89">
        <v>998.3</v>
      </c>
      <c r="H12179">
        <v>0.83</v>
      </c>
      <c r="I12179" t="s">
        <v>30</v>
      </c>
      <c r="J12179">
        <v>1</v>
      </c>
      <c r="K12179">
        <v>10</v>
      </c>
      <c r="L12179">
        <v>2025</v>
      </c>
      <c r="M12179" t="s">
        <v>371</v>
      </c>
      <c r="N12179" s="89" cm="1">
        <f t="array" ref="N12179">IF(ISNUMBER(_34_KNMI_Stations[[#This Row],[Etmaal temperatuur °C]]),IF(_34_KNMI_Stations[[#This Row],[Etmaal temperatuur °C]]&lt;stookgrens[],stookgrens[]-_34_KNMI_Stations[[#This Row],[Etmaal temperatuur °C]],0),"")</f>
        <v>9.1</v>
      </c>
      <c r="O12179" s="89">
        <f>_34_KNMI_Stations[[#This Row],[graaddagen]]*_34_KNMI_Stations[[#This Row],[Gewogen factor]]</f>
        <v>9.1</v>
      </c>
      <c r="P12179" s="89" cm="1">
        <f t="array" ref="P121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80" spans="1:16" x14ac:dyDescent="0.25">
      <c r="A12180">
        <v>375</v>
      </c>
      <c r="B12180" s="110">
        <v>45956</v>
      </c>
      <c r="C12180" s="89">
        <v>6.8</v>
      </c>
      <c r="D12180" s="89">
        <v>7.5</v>
      </c>
      <c r="E12180" s="96">
        <v>538</v>
      </c>
      <c r="F12180" s="89">
        <v>5.7</v>
      </c>
      <c r="G12180" s="89">
        <v>1003.1</v>
      </c>
      <c r="H12180">
        <v>0.78</v>
      </c>
      <c r="I12180" t="s">
        <v>30</v>
      </c>
      <c r="J12180">
        <v>1</v>
      </c>
      <c r="K12180">
        <v>10</v>
      </c>
      <c r="L12180">
        <v>2025</v>
      </c>
      <c r="M12180" t="s">
        <v>371</v>
      </c>
      <c r="N12180" s="89" cm="1">
        <f t="array" ref="N12180">IF(ISNUMBER(_34_KNMI_Stations[[#This Row],[Etmaal temperatuur °C]]),IF(_34_KNMI_Stations[[#This Row],[Etmaal temperatuur °C]]&lt;stookgrens[],stookgrens[]-_34_KNMI_Stations[[#This Row],[Etmaal temperatuur °C]],0),"")</f>
        <v>10.5</v>
      </c>
      <c r="O12180" s="89">
        <f>_34_KNMI_Stations[[#This Row],[graaddagen]]*_34_KNMI_Stations[[#This Row],[Gewogen factor]]</f>
        <v>10.5</v>
      </c>
      <c r="P12180" s="89" cm="1">
        <f t="array" ref="P121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81" spans="1:16" x14ac:dyDescent="0.25">
      <c r="A12181">
        <v>375</v>
      </c>
      <c r="B12181" s="110">
        <v>45957</v>
      </c>
      <c r="C12181" s="89">
        <v>5.2</v>
      </c>
      <c r="D12181" s="89">
        <v>9.1</v>
      </c>
      <c r="E12181" s="96">
        <v>447</v>
      </c>
      <c r="F12181" s="89">
        <v>14.5</v>
      </c>
      <c r="G12181" s="89">
        <v>1001.3</v>
      </c>
      <c r="H12181">
        <v>0.84</v>
      </c>
      <c r="I12181" t="s">
        <v>30</v>
      </c>
      <c r="J12181">
        <v>1</v>
      </c>
      <c r="K12181">
        <v>10</v>
      </c>
      <c r="L12181">
        <v>2025</v>
      </c>
      <c r="M12181" t="s">
        <v>372</v>
      </c>
      <c r="N12181" s="89" cm="1">
        <f t="array" ref="N12181">IF(ISNUMBER(_34_KNMI_Stations[[#This Row],[Etmaal temperatuur °C]]),IF(_34_KNMI_Stations[[#This Row],[Etmaal temperatuur °C]]&lt;stookgrens[],stookgrens[]-_34_KNMI_Stations[[#This Row],[Etmaal temperatuur °C]],0),"")</f>
        <v>8.9</v>
      </c>
      <c r="O12181" s="89">
        <f>_34_KNMI_Stations[[#This Row],[graaddagen]]*_34_KNMI_Stations[[#This Row],[Gewogen factor]]</f>
        <v>8.9</v>
      </c>
      <c r="P12181" s="89" cm="1">
        <f t="array" ref="P121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82" spans="1:16" x14ac:dyDescent="0.25">
      <c r="A12182">
        <v>375</v>
      </c>
      <c r="B12182" s="110">
        <v>45958</v>
      </c>
      <c r="C12182" s="89">
        <v>5.8</v>
      </c>
      <c r="D12182" s="89">
        <v>10.5</v>
      </c>
      <c r="E12182" s="96">
        <v>453</v>
      </c>
      <c r="F12182" s="89">
        <v>1</v>
      </c>
      <c r="G12182" s="89">
        <v>1006.1</v>
      </c>
      <c r="H12182">
        <v>0.82</v>
      </c>
      <c r="I12182" t="s">
        <v>30</v>
      </c>
      <c r="J12182">
        <v>1</v>
      </c>
      <c r="K12182">
        <v>10</v>
      </c>
      <c r="L12182">
        <v>2025</v>
      </c>
      <c r="M12182" t="s">
        <v>372</v>
      </c>
      <c r="N12182" s="89" cm="1">
        <f t="array" ref="N12182">IF(ISNUMBER(_34_KNMI_Stations[[#This Row],[Etmaal temperatuur °C]]),IF(_34_KNMI_Stations[[#This Row],[Etmaal temperatuur °C]]&lt;stookgrens[],stookgrens[]-_34_KNMI_Stations[[#This Row],[Etmaal temperatuur °C]],0),"")</f>
        <v>7.5</v>
      </c>
      <c r="O12182" s="89">
        <f>_34_KNMI_Stations[[#This Row],[graaddagen]]*_34_KNMI_Stations[[#This Row],[Gewogen factor]]</f>
        <v>7.5</v>
      </c>
      <c r="P12182" s="89" cm="1">
        <f t="array" ref="P121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83" spans="1:16" x14ac:dyDescent="0.25">
      <c r="A12183">
        <v>375</v>
      </c>
      <c r="B12183" s="110">
        <v>45959</v>
      </c>
      <c r="C12183" s="89">
        <v>3.5</v>
      </c>
      <c r="D12183" s="89">
        <v>11.4</v>
      </c>
      <c r="E12183" s="96">
        <v>245</v>
      </c>
      <c r="F12183" s="89">
        <v>4.5999999999999996</v>
      </c>
      <c r="G12183" s="89">
        <v>1002.4</v>
      </c>
      <c r="H12183">
        <v>0.85</v>
      </c>
      <c r="I12183" t="s">
        <v>30</v>
      </c>
      <c r="J12183">
        <v>1</v>
      </c>
      <c r="K12183">
        <v>10</v>
      </c>
      <c r="L12183">
        <v>2025</v>
      </c>
      <c r="M12183" t="s">
        <v>372</v>
      </c>
      <c r="N12183" s="89" cm="1">
        <f t="array" ref="N12183">IF(ISNUMBER(_34_KNMI_Stations[[#This Row],[Etmaal temperatuur °C]]),IF(_34_KNMI_Stations[[#This Row],[Etmaal temperatuur °C]]&lt;stookgrens[],stookgrens[]-_34_KNMI_Stations[[#This Row],[Etmaal temperatuur °C]],0),"")</f>
        <v>6.6</v>
      </c>
      <c r="O12183" s="89">
        <f>_34_KNMI_Stations[[#This Row],[graaddagen]]*_34_KNMI_Stations[[#This Row],[Gewogen factor]]</f>
        <v>6.6</v>
      </c>
      <c r="P12183" s="89" cm="1">
        <f t="array" ref="P121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84" spans="1:16" x14ac:dyDescent="0.25">
      <c r="A12184">
        <v>375</v>
      </c>
      <c r="B12184" s="110">
        <v>45960</v>
      </c>
      <c r="C12184" s="89">
        <v>4.0999999999999996</v>
      </c>
      <c r="D12184" s="89">
        <v>9.6</v>
      </c>
      <c r="E12184" s="96">
        <v>629</v>
      </c>
      <c r="F12184" s="89">
        <v>0.3</v>
      </c>
      <c r="G12184" s="89">
        <v>1008.5</v>
      </c>
      <c r="H12184">
        <v>0.79</v>
      </c>
      <c r="I12184" t="s">
        <v>30</v>
      </c>
      <c r="J12184">
        <v>1</v>
      </c>
      <c r="K12184">
        <v>10</v>
      </c>
      <c r="L12184">
        <v>2025</v>
      </c>
      <c r="M12184" t="s">
        <v>372</v>
      </c>
      <c r="N12184" s="89" cm="1">
        <f t="array" ref="N12184">IF(ISNUMBER(_34_KNMI_Stations[[#This Row],[Etmaal temperatuur °C]]),IF(_34_KNMI_Stations[[#This Row],[Etmaal temperatuur °C]]&lt;stookgrens[],stookgrens[]-_34_KNMI_Stations[[#This Row],[Etmaal temperatuur °C]],0),"")</f>
        <v>8.4</v>
      </c>
      <c r="O12184" s="89">
        <f>_34_KNMI_Stations[[#This Row],[graaddagen]]*_34_KNMI_Stations[[#This Row],[Gewogen factor]]</f>
        <v>8.4</v>
      </c>
      <c r="P12184" s="89" cm="1">
        <f t="array" ref="P121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85" spans="1:16" x14ac:dyDescent="0.25">
      <c r="A12185">
        <v>375</v>
      </c>
      <c r="B12185" s="110">
        <v>45961</v>
      </c>
      <c r="C12185" s="89">
        <v>3.3</v>
      </c>
      <c r="D12185" s="89">
        <v>9.9</v>
      </c>
      <c r="E12185" s="96">
        <v>395</v>
      </c>
      <c r="F12185" s="89">
        <v>0</v>
      </c>
      <c r="G12185" s="89">
        <v>1010.4</v>
      </c>
      <c r="H12185">
        <v>0.8</v>
      </c>
      <c r="I12185" t="s">
        <v>30</v>
      </c>
      <c r="J12185">
        <v>1</v>
      </c>
      <c r="K12185">
        <v>10</v>
      </c>
      <c r="L12185">
        <v>2025</v>
      </c>
      <c r="M12185" t="s">
        <v>372</v>
      </c>
      <c r="N12185" s="89" cm="1">
        <f t="array" ref="N12185">IF(ISNUMBER(_34_KNMI_Stations[[#This Row],[Etmaal temperatuur °C]]),IF(_34_KNMI_Stations[[#This Row],[Etmaal temperatuur °C]]&lt;stookgrens[],stookgrens[]-_34_KNMI_Stations[[#This Row],[Etmaal temperatuur °C]],0),"")</f>
        <v>8.1</v>
      </c>
      <c r="O12185" s="89">
        <f>_34_KNMI_Stations[[#This Row],[graaddagen]]*_34_KNMI_Stations[[#This Row],[Gewogen factor]]</f>
        <v>8.1</v>
      </c>
      <c r="P12185" s="89" cm="1">
        <f t="array" ref="P121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86" spans="1:16" x14ac:dyDescent="0.25">
      <c r="A12186">
        <v>375</v>
      </c>
      <c r="B12186" s="110">
        <v>45962</v>
      </c>
      <c r="C12186" s="89">
        <v>4.4000000000000004</v>
      </c>
      <c r="D12186" s="89">
        <v>11.6</v>
      </c>
      <c r="E12186" s="96">
        <v>127</v>
      </c>
      <c r="F12186" s="89">
        <v>6.8</v>
      </c>
      <c r="G12186" s="89">
        <v>1007.7</v>
      </c>
      <c r="H12186">
        <v>0.87</v>
      </c>
      <c r="I12186" t="s">
        <v>30</v>
      </c>
      <c r="J12186">
        <v>1.1000000000000001</v>
      </c>
      <c r="K12186">
        <v>11</v>
      </c>
      <c r="L12186">
        <v>2025</v>
      </c>
      <c r="M12186" t="s">
        <v>372</v>
      </c>
      <c r="N12186" s="89" cm="1">
        <f t="array" ref="N12186">IF(ISNUMBER(_34_KNMI_Stations[[#This Row],[Etmaal temperatuur °C]]),IF(_34_KNMI_Stations[[#This Row],[Etmaal temperatuur °C]]&lt;stookgrens[],stookgrens[]-_34_KNMI_Stations[[#This Row],[Etmaal temperatuur °C]],0),"")</f>
        <v>6.4</v>
      </c>
      <c r="O12186" s="89">
        <f>_34_KNMI_Stations[[#This Row],[graaddagen]]*_34_KNMI_Stations[[#This Row],[Gewogen factor]]</f>
        <v>7.0400000000000009</v>
      </c>
      <c r="P12186" s="89" cm="1">
        <f t="array" ref="P121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87" spans="1:16" x14ac:dyDescent="0.25">
      <c r="A12187">
        <v>375</v>
      </c>
      <c r="B12187" s="110">
        <v>45963</v>
      </c>
      <c r="C12187" s="89">
        <v>4.4000000000000004</v>
      </c>
      <c r="D12187" s="89">
        <v>10.4</v>
      </c>
      <c r="E12187" s="96">
        <v>646</v>
      </c>
      <c r="F12187" s="89">
        <v>0.1</v>
      </c>
      <c r="G12187" s="89">
        <v>1010.4</v>
      </c>
      <c r="H12187">
        <v>0.83</v>
      </c>
      <c r="I12187" t="s">
        <v>30</v>
      </c>
      <c r="J12187">
        <v>1.1000000000000001</v>
      </c>
      <c r="K12187">
        <v>11</v>
      </c>
      <c r="L12187">
        <v>2025</v>
      </c>
      <c r="M12187" t="s">
        <v>372</v>
      </c>
      <c r="N12187" s="89" cm="1">
        <f t="array" ref="N12187">IF(ISNUMBER(_34_KNMI_Stations[[#This Row],[Etmaal temperatuur °C]]),IF(_34_KNMI_Stations[[#This Row],[Etmaal temperatuur °C]]&lt;stookgrens[],stookgrens[]-_34_KNMI_Stations[[#This Row],[Etmaal temperatuur °C]],0),"")</f>
        <v>7.6</v>
      </c>
      <c r="O12187" s="89">
        <f>_34_KNMI_Stations[[#This Row],[graaddagen]]*_34_KNMI_Stations[[#This Row],[Gewogen factor]]</f>
        <v>8.36</v>
      </c>
      <c r="P12187" s="89" cm="1">
        <f t="array" ref="P121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88" spans="1:16" x14ac:dyDescent="0.25">
      <c r="A12188">
        <v>375</v>
      </c>
      <c r="B12188" s="110">
        <v>45964</v>
      </c>
      <c r="C12188" s="89">
        <v>5.5</v>
      </c>
      <c r="D12188" s="89">
        <v>9.9</v>
      </c>
      <c r="E12188" s="96">
        <v>474</v>
      </c>
      <c r="F12188" s="89">
        <v>0</v>
      </c>
      <c r="G12188" s="89">
        <v>1017.3</v>
      </c>
      <c r="H12188">
        <v>0.84</v>
      </c>
      <c r="I12188" t="s">
        <v>30</v>
      </c>
      <c r="J12188">
        <v>1.1000000000000001</v>
      </c>
      <c r="K12188">
        <v>11</v>
      </c>
      <c r="L12188">
        <v>2025</v>
      </c>
      <c r="M12188" t="s">
        <v>373</v>
      </c>
      <c r="N12188" s="89" cm="1">
        <f t="array" ref="N12188">IF(ISNUMBER(_34_KNMI_Stations[[#This Row],[Etmaal temperatuur °C]]),IF(_34_KNMI_Stations[[#This Row],[Etmaal temperatuur °C]]&lt;stookgrens[],stookgrens[]-_34_KNMI_Stations[[#This Row],[Etmaal temperatuur °C]],0),"")</f>
        <v>8.1</v>
      </c>
      <c r="O12188" s="89">
        <f>_34_KNMI_Stations[[#This Row],[graaddagen]]*_34_KNMI_Stations[[#This Row],[Gewogen factor]]</f>
        <v>8.91</v>
      </c>
      <c r="P12188" s="89" cm="1">
        <f t="array" ref="P121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89" spans="1:16" x14ac:dyDescent="0.25">
      <c r="A12189">
        <v>375</v>
      </c>
      <c r="B12189" s="110">
        <v>45965</v>
      </c>
      <c r="C12189" s="89">
        <v>4.4000000000000004</v>
      </c>
      <c r="D12189" s="89">
        <v>13.4</v>
      </c>
      <c r="E12189" s="96">
        <v>618</v>
      </c>
      <c r="F12189" s="89">
        <v>0</v>
      </c>
      <c r="G12189" s="89">
        <v>1017.5</v>
      </c>
      <c r="H12189">
        <v>0.74</v>
      </c>
      <c r="I12189" t="s">
        <v>30</v>
      </c>
      <c r="J12189">
        <v>1.1000000000000001</v>
      </c>
      <c r="K12189">
        <v>11</v>
      </c>
      <c r="L12189">
        <v>2025</v>
      </c>
      <c r="M12189" t="s">
        <v>373</v>
      </c>
      <c r="N12189" s="89" cm="1">
        <f t="array" ref="N12189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2189" s="89">
        <f>_34_KNMI_Stations[[#This Row],[graaddagen]]*_34_KNMI_Stations[[#This Row],[Gewogen factor]]</f>
        <v>5.0599999999999996</v>
      </c>
      <c r="P12189" s="89" cm="1">
        <f t="array" ref="P121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90" spans="1:16" x14ac:dyDescent="0.25">
      <c r="A12190">
        <v>375</v>
      </c>
      <c r="B12190" s="110">
        <v>45966</v>
      </c>
      <c r="C12190" s="89">
        <v>3.3</v>
      </c>
      <c r="D12190" s="89">
        <v>12.2</v>
      </c>
      <c r="E12190" s="96">
        <v>614</v>
      </c>
      <c r="F12190" s="89">
        <v>0</v>
      </c>
      <c r="G12190" s="89">
        <v>1014.5</v>
      </c>
      <c r="H12190">
        <v>0.68</v>
      </c>
      <c r="I12190" t="s">
        <v>30</v>
      </c>
      <c r="J12190">
        <v>1.1000000000000001</v>
      </c>
      <c r="K12190">
        <v>11</v>
      </c>
      <c r="L12190">
        <v>2025</v>
      </c>
      <c r="M12190" t="s">
        <v>373</v>
      </c>
      <c r="N12190" s="89" cm="1">
        <f t="array" ref="N12190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2190" s="89">
        <f>_34_KNMI_Stations[[#This Row],[graaddagen]]*_34_KNMI_Stations[[#This Row],[Gewogen factor]]</f>
        <v>6.3800000000000017</v>
      </c>
      <c r="P12190" s="89" cm="1">
        <f t="array" ref="P121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91" spans="1:16" x14ac:dyDescent="0.25">
      <c r="A12191">
        <v>375</v>
      </c>
      <c r="B12191" s="110">
        <v>45967</v>
      </c>
      <c r="C12191" s="89">
        <v>2.4</v>
      </c>
      <c r="D12191" s="89">
        <v>10.1</v>
      </c>
      <c r="E12191" s="96">
        <v>541</v>
      </c>
      <c r="F12191" s="89">
        <v>0</v>
      </c>
      <c r="G12191" s="89">
        <v>1009.4</v>
      </c>
      <c r="H12191">
        <v>0.77</v>
      </c>
      <c r="I12191" t="s">
        <v>30</v>
      </c>
      <c r="J12191">
        <v>1.1000000000000001</v>
      </c>
      <c r="K12191">
        <v>11</v>
      </c>
      <c r="L12191">
        <v>2025</v>
      </c>
      <c r="M12191" t="s">
        <v>373</v>
      </c>
      <c r="N12191" s="89" cm="1">
        <f t="array" ref="N12191">IF(ISNUMBER(_34_KNMI_Stations[[#This Row],[Etmaal temperatuur °C]]),IF(_34_KNMI_Stations[[#This Row],[Etmaal temperatuur °C]]&lt;stookgrens[],stookgrens[]-_34_KNMI_Stations[[#This Row],[Etmaal temperatuur °C]],0),"")</f>
        <v>7.9</v>
      </c>
      <c r="O12191" s="89">
        <f>_34_KNMI_Stations[[#This Row],[graaddagen]]*_34_KNMI_Stations[[#This Row],[Gewogen factor]]</f>
        <v>8.6900000000000013</v>
      </c>
      <c r="P12191" s="89" cm="1">
        <f t="array" ref="P121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92" spans="1:16" x14ac:dyDescent="0.25">
      <c r="A12192">
        <v>375</v>
      </c>
      <c r="B12192" s="110">
        <v>45968</v>
      </c>
      <c r="C12192" s="89">
        <v>1.5</v>
      </c>
      <c r="D12192" s="89">
        <v>9.1999999999999993</v>
      </c>
      <c r="E12192" s="96">
        <v>661</v>
      </c>
      <c r="F12192" s="89">
        <v>0</v>
      </c>
      <c r="G12192" s="89">
        <v>1010.1</v>
      </c>
      <c r="H12192">
        <v>0.87</v>
      </c>
      <c r="I12192" t="s">
        <v>30</v>
      </c>
      <c r="J12192">
        <v>1.1000000000000001</v>
      </c>
      <c r="K12192">
        <v>11</v>
      </c>
      <c r="L12192">
        <v>2025</v>
      </c>
      <c r="M12192" t="s">
        <v>373</v>
      </c>
      <c r="N12192" s="89" cm="1">
        <f t="array" ref="N12192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12192" s="89">
        <f>_34_KNMI_Stations[[#This Row],[graaddagen]]*_34_KNMI_Stations[[#This Row],[Gewogen factor]]</f>
        <v>9.6800000000000015</v>
      </c>
      <c r="P12192" s="89" cm="1">
        <f t="array" ref="P121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93" spans="1:16" x14ac:dyDescent="0.25">
      <c r="A12193">
        <v>375</v>
      </c>
      <c r="B12193" s="110">
        <v>45969</v>
      </c>
      <c r="C12193" s="89">
        <v>1.1000000000000001</v>
      </c>
      <c r="D12193" s="89">
        <v>8.9</v>
      </c>
      <c r="E12193" s="96">
        <v>530</v>
      </c>
      <c r="F12193" s="89">
        <v>0</v>
      </c>
      <c r="G12193" s="89">
        <v>1013.8</v>
      </c>
      <c r="H12193">
        <v>0.89</v>
      </c>
      <c r="I12193" t="s">
        <v>30</v>
      </c>
      <c r="J12193">
        <v>1.1000000000000001</v>
      </c>
      <c r="K12193">
        <v>11</v>
      </c>
      <c r="L12193">
        <v>2025</v>
      </c>
      <c r="M12193" t="s">
        <v>373</v>
      </c>
      <c r="N12193" s="89" cm="1">
        <f t="array" ref="N12193">IF(ISNUMBER(_34_KNMI_Stations[[#This Row],[Etmaal temperatuur °C]]),IF(_34_KNMI_Stations[[#This Row],[Etmaal temperatuur °C]]&lt;stookgrens[],stookgrens[]-_34_KNMI_Stations[[#This Row],[Etmaal temperatuur °C]],0),"")</f>
        <v>9.1</v>
      </c>
      <c r="O12193" s="89">
        <f>_34_KNMI_Stations[[#This Row],[graaddagen]]*_34_KNMI_Stations[[#This Row],[Gewogen factor]]</f>
        <v>10.01</v>
      </c>
      <c r="P12193" s="89" cm="1">
        <f t="array" ref="P121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94" spans="1:16" x14ac:dyDescent="0.25">
      <c r="A12194">
        <v>375</v>
      </c>
      <c r="B12194" s="110">
        <v>45970</v>
      </c>
      <c r="C12194" s="89">
        <v>2</v>
      </c>
      <c r="D12194" s="89">
        <v>10.3</v>
      </c>
      <c r="E12194" s="96">
        <v>392</v>
      </c>
      <c r="F12194" s="89">
        <v>-0.1</v>
      </c>
      <c r="G12194" s="89">
        <v>1016.9</v>
      </c>
      <c r="H12194">
        <v>0.88</v>
      </c>
      <c r="I12194" t="s">
        <v>30</v>
      </c>
      <c r="J12194">
        <v>1.1000000000000001</v>
      </c>
      <c r="K12194">
        <v>11</v>
      </c>
      <c r="L12194">
        <v>2025</v>
      </c>
      <c r="M12194" t="s">
        <v>373</v>
      </c>
      <c r="N12194" s="89" cm="1">
        <f t="array" ref="N12194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2194" s="89">
        <f>_34_KNMI_Stations[[#This Row],[graaddagen]]*_34_KNMI_Stations[[#This Row],[Gewogen factor]]</f>
        <v>8.4700000000000006</v>
      </c>
      <c r="P12194" s="89" cm="1">
        <f t="array" ref="P121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95" spans="1:16" x14ac:dyDescent="0.25">
      <c r="A12195">
        <v>375</v>
      </c>
      <c r="B12195" s="110">
        <v>45971</v>
      </c>
      <c r="C12195" s="89">
        <v>3.5</v>
      </c>
      <c r="D12195" s="89">
        <v>8.3000000000000007</v>
      </c>
      <c r="E12195" s="96">
        <v>428</v>
      </c>
      <c r="F12195" s="89">
        <v>1.6</v>
      </c>
      <c r="G12195" s="89">
        <v>1012.4</v>
      </c>
      <c r="H12195">
        <v>0.85</v>
      </c>
      <c r="I12195" t="s">
        <v>30</v>
      </c>
      <c r="J12195">
        <v>1.1000000000000001</v>
      </c>
      <c r="K12195">
        <v>11</v>
      </c>
      <c r="L12195">
        <v>2025</v>
      </c>
      <c r="M12195" t="s">
        <v>374</v>
      </c>
      <c r="N12195" s="89" cm="1">
        <f t="array" ref="N12195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12195" s="89">
        <f>_34_KNMI_Stations[[#This Row],[graaddagen]]*_34_KNMI_Stations[[#This Row],[Gewogen factor]]</f>
        <v>10.67</v>
      </c>
      <c r="P12195" s="89" cm="1">
        <f t="array" ref="P121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96" spans="1:16" x14ac:dyDescent="0.25">
      <c r="A12196">
        <v>375</v>
      </c>
      <c r="B12196" s="110">
        <v>45972</v>
      </c>
      <c r="C12196" s="89">
        <v>4.3</v>
      </c>
      <c r="D12196" s="89">
        <v>10.3</v>
      </c>
      <c r="E12196" s="96">
        <v>357</v>
      </c>
      <c r="F12196" s="89">
        <v>0</v>
      </c>
      <c r="G12196" s="89">
        <v>1012.1</v>
      </c>
      <c r="H12196">
        <v>0.84</v>
      </c>
      <c r="I12196" t="s">
        <v>30</v>
      </c>
      <c r="J12196">
        <v>1.1000000000000001</v>
      </c>
      <c r="K12196">
        <v>11</v>
      </c>
      <c r="L12196">
        <v>2025</v>
      </c>
      <c r="M12196" t="s">
        <v>374</v>
      </c>
      <c r="N12196" s="89" cm="1">
        <f t="array" ref="N12196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2196" s="89">
        <f>_34_KNMI_Stations[[#This Row],[graaddagen]]*_34_KNMI_Stations[[#This Row],[Gewogen factor]]</f>
        <v>8.4700000000000006</v>
      </c>
      <c r="P12196" s="89" cm="1">
        <f t="array" ref="P121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97" spans="1:16" x14ac:dyDescent="0.25">
      <c r="A12197">
        <v>375</v>
      </c>
      <c r="B12197" s="110">
        <v>45973</v>
      </c>
      <c r="C12197" s="89">
        <v>3.4</v>
      </c>
      <c r="D12197" s="89">
        <v>11.3</v>
      </c>
      <c r="E12197" s="96">
        <v>505</v>
      </c>
      <c r="F12197" s="89">
        <v>0</v>
      </c>
      <c r="G12197" s="89">
        <v>1009.8</v>
      </c>
      <c r="H12197">
        <v>0.76</v>
      </c>
      <c r="I12197" t="s">
        <v>30</v>
      </c>
      <c r="J12197">
        <v>1.1000000000000001</v>
      </c>
      <c r="K12197">
        <v>11</v>
      </c>
      <c r="L12197">
        <v>2025</v>
      </c>
      <c r="M12197" t="s">
        <v>374</v>
      </c>
      <c r="N12197" s="89" cm="1">
        <f t="array" ref="N12197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12197" s="89">
        <f>_34_KNMI_Stations[[#This Row],[graaddagen]]*_34_KNMI_Stations[[#This Row],[Gewogen factor]]</f>
        <v>7.37</v>
      </c>
      <c r="P12197" s="89" cm="1">
        <f t="array" ref="P121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98" spans="1:16" x14ac:dyDescent="0.25">
      <c r="A12198">
        <v>375</v>
      </c>
      <c r="B12198" s="110">
        <v>45974</v>
      </c>
      <c r="C12198" s="89">
        <v>3.5</v>
      </c>
      <c r="D12198" s="89">
        <v>13.1</v>
      </c>
      <c r="E12198" s="96">
        <v>189</v>
      </c>
      <c r="F12198" s="89">
        <v>0.4</v>
      </c>
      <c r="G12198" s="89">
        <v>1009.5</v>
      </c>
      <c r="H12198">
        <v>0.81</v>
      </c>
      <c r="I12198" t="s">
        <v>30</v>
      </c>
      <c r="J12198">
        <v>1.1000000000000001</v>
      </c>
      <c r="K12198">
        <v>11</v>
      </c>
      <c r="L12198">
        <v>2025</v>
      </c>
      <c r="M12198" t="s">
        <v>374</v>
      </c>
      <c r="N12198" s="89" cm="1">
        <f t="array" ref="N12198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2198" s="89">
        <f>_34_KNMI_Stations[[#This Row],[graaddagen]]*_34_KNMI_Stations[[#This Row],[Gewogen factor]]</f>
        <v>5.3900000000000006</v>
      </c>
      <c r="P12198" s="89" cm="1">
        <f t="array" ref="P121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199" spans="1:16" x14ac:dyDescent="0.25">
      <c r="A12199">
        <v>375</v>
      </c>
      <c r="B12199" s="110">
        <v>45975</v>
      </c>
      <c r="C12199" s="89">
        <v>2.2000000000000002</v>
      </c>
      <c r="D12199" s="89">
        <v>11.8</v>
      </c>
      <c r="E12199" s="96">
        <v>109</v>
      </c>
      <c r="F12199" s="89">
        <v>1</v>
      </c>
      <c r="G12199" s="89">
        <v>1006.2</v>
      </c>
      <c r="H12199">
        <v>0.9</v>
      </c>
      <c r="I12199" t="s">
        <v>30</v>
      </c>
      <c r="J12199">
        <v>1.1000000000000001</v>
      </c>
      <c r="K12199">
        <v>11</v>
      </c>
      <c r="L12199">
        <v>2025</v>
      </c>
      <c r="M12199" t="s">
        <v>374</v>
      </c>
      <c r="N12199" s="89" cm="1">
        <f t="array" ref="N12199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2199" s="89">
        <f>_34_KNMI_Stations[[#This Row],[graaddagen]]*_34_KNMI_Stations[[#This Row],[Gewogen factor]]</f>
        <v>6.8199999999999994</v>
      </c>
      <c r="P12199" s="89" cm="1">
        <f t="array" ref="P121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00" spans="1:16" x14ac:dyDescent="0.25">
      <c r="A12200">
        <v>375</v>
      </c>
      <c r="B12200" s="110">
        <v>45976</v>
      </c>
      <c r="C12200" s="89">
        <v>3.2</v>
      </c>
      <c r="D12200" s="89">
        <v>9</v>
      </c>
      <c r="E12200" s="96">
        <v>98</v>
      </c>
      <c r="F12200" s="89">
        <v>4.2</v>
      </c>
      <c r="G12200" s="89">
        <v>1008.5</v>
      </c>
      <c r="H12200">
        <v>0.94</v>
      </c>
      <c r="I12200" t="s">
        <v>30</v>
      </c>
      <c r="J12200">
        <v>1.1000000000000001</v>
      </c>
      <c r="K12200">
        <v>11</v>
      </c>
      <c r="L12200">
        <v>2025</v>
      </c>
      <c r="M12200" t="s">
        <v>374</v>
      </c>
      <c r="N12200" s="89" cm="1">
        <f t="array" ref="N12200">IF(ISNUMBER(_34_KNMI_Stations[[#This Row],[Etmaal temperatuur °C]]),IF(_34_KNMI_Stations[[#This Row],[Etmaal temperatuur °C]]&lt;stookgrens[],stookgrens[]-_34_KNMI_Stations[[#This Row],[Etmaal temperatuur °C]],0),"")</f>
        <v>9</v>
      </c>
      <c r="O12200" s="89">
        <f>_34_KNMI_Stations[[#This Row],[graaddagen]]*_34_KNMI_Stations[[#This Row],[Gewogen factor]]</f>
        <v>9.9</v>
      </c>
      <c r="P12200" s="89" cm="1">
        <f t="array" ref="P122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01" spans="1:16" x14ac:dyDescent="0.25">
      <c r="A12201">
        <v>375</v>
      </c>
      <c r="B12201" s="110">
        <v>45977</v>
      </c>
      <c r="C12201" s="89">
        <v>2.1</v>
      </c>
      <c r="D12201" s="89">
        <v>5.6</v>
      </c>
      <c r="E12201" s="96">
        <v>88</v>
      </c>
      <c r="F12201" s="89">
        <v>1.4</v>
      </c>
      <c r="G12201" s="89">
        <v>1008.9</v>
      </c>
      <c r="H12201">
        <v>0.92</v>
      </c>
      <c r="I12201" t="s">
        <v>30</v>
      </c>
      <c r="J12201">
        <v>1.1000000000000001</v>
      </c>
      <c r="K12201">
        <v>11</v>
      </c>
      <c r="L12201">
        <v>2025</v>
      </c>
      <c r="M12201" t="s">
        <v>374</v>
      </c>
      <c r="N12201" s="89" cm="1">
        <f t="array" ref="N12201">IF(ISNUMBER(_34_KNMI_Stations[[#This Row],[Etmaal temperatuur °C]]),IF(_34_KNMI_Stations[[#This Row],[Etmaal temperatuur °C]]&lt;stookgrens[],stookgrens[]-_34_KNMI_Stations[[#This Row],[Etmaal temperatuur °C]],0),"")</f>
        <v>12.4</v>
      </c>
      <c r="O12201" s="89">
        <f>_34_KNMI_Stations[[#This Row],[graaddagen]]*_34_KNMI_Stations[[#This Row],[Gewogen factor]]</f>
        <v>13.640000000000002</v>
      </c>
      <c r="P12201" s="89" cm="1">
        <f t="array" ref="P122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02" spans="1:16" x14ac:dyDescent="0.25">
      <c r="A12202">
        <v>375</v>
      </c>
      <c r="B12202" s="110">
        <v>45978</v>
      </c>
      <c r="C12202" s="89">
        <v>2.8</v>
      </c>
      <c r="D12202" s="89">
        <v>4.0999999999999996</v>
      </c>
      <c r="E12202" s="96">
        <v>510</v>
      </c>
      <c r="F12202" s="89">
        <v>0.9</v>
      </c>
      <c r="G12202" s="89">
        <v>1015.7</v>
      </c>
      <c r="H12202">
        <v>0.8</v>
      </c>
      <c r="I12202" t="s">
        <v>30</v>
      </c>
      <c r="J12202">
        <v>1.1000000000000001</v>
      </c>
      <c r="K12202">
        <v>11</v>
      </c>
      <c r="L12202">
        <v>2025</v>
      </c>
      <c r="M12202" t="s">
        <v>375</v>
      </c>
      <c r="N12202" s="89" cm="1">
        <f t="array" ref="N12202">IF(ISNUMBER(_34_KNMI_Stations[[#This Row],[Etmaal temperatuur °C]]),IF(_34_KNMI_Stations[[#This Row],[Etmaal temperatuur °C]]&lt;stookgrens[],stookgrens[]-_34_KNMI_Stations[[#This Row],[Etmaal temperatuur °C]],0),"")</f>
        <v>13.9</v>
      </c>
      <c r="O12202" s="89">
        <f>_34_KNMI_Stations[[#This Row],[graaddagen]]*_34_KNMI_Stations[[#This Row],[Gewogen factor]]</f>
        <v>15.290000000000001</v>
      </c>
      <c r="P12202" s="89" cm="1">
        <f t="array" ref="P122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03" spans="1:16" x14ac:dyDescent="0.25">
      <c r="A12203">
        <v>375</v>
      </c>
      <c r="B12203" s="110">
        <v>45979</v>
      </c>
      <c r="C12203" s="89">
        <v>4</v>
      </c>
      <c r="D12203" s="89">
        <v>3.6</v>
      </c>
      <c r="E12203" s="96">
        <v>274</v>
      </c>
      <c r="F12203" s="89">
        <v>2</v>
      </c>
      <c r="G12203" s="89">
        <v>1016</v>
      </c>
      <c r="H12203">
        <v>0.87</v>
      </c>
      <c r="I12203" t="s">
        <v>30</v>
      </c>
      <c r="J12203">
        <v>1.1000000000000001</v>
      </c>
      <c r="K12203">
        <v>11</v>
      </c>
      <c r="L12203">
        <v>2025</v>
      </c>
      <c r="M12203" t="s">
        <v>375</v>
      </c>
      <c r="N12203" s="89" cm="1">
        <f t="array" ref="N12203">IF(ISNUMBER(_34_KNMI_Stations[[#This Row],[Etmaal temperatuur °C]]),IF(_34_KNMI_Stations[[#This Row],[Etmaal temperatuur °C]]&lt;stookgrens[],stookgrens[]-_34_KNMI_Stations[[#This Row],[Etmaal temperatuur °C]],0),"")</f>
        <v>14.4</v>
      </c>
      <c r="O12203" s="89">
        <f>_34_KNMI_Stations[[#This Row],[graaddagen]]*_34_KNMI_Stations[[#This Row],[Gewogen factor]]</f>
        <v>15.840000000000002</v>
      </c>
      <c r="P12203" s="89" cm="1">
        <f t="array" ref="P122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04" spans="1:16" x14ac:dyDescent="0.25">
      <c r="A12204">
        <v>375</v>
      </c>
      <c r="B12204" s="110">
        <v>45980</v>
      </c>
      <c r="C12204" s="89">
        <v>4.5</v>
      </c>
      <c r="D12204" s="89">
        <v>4.7</v>
      </c>
      <c r="E12204" s="96">
        <v>144</v>
      </c>
      <c r="F12204" s="89">
        <v>10</v>
      </c>
      <c r="G12204" s="89">
        <v>1002.8</v>
      </c>
      <c r="H12204">
        <v>0.85</v>
      </c>
      <c r="I12204" t="s">
        <v>30</v>
      </c>
      <c r="J12204">
        <v>1.1000000000000001</v>
      </c>
      <c r="K12204">
        <v>11</v>
      </c>
      <c r="L12204">
        <v>2025</v>
      </c>
      <c r="M12204" t="s">
        <v>375</v>
      </c>
      <c r="N12204" s="89" cm="1">
        <f t="array" ref="N12204">IF(ISNUMBER(_34_KNMI_Stations[[#This Row],[Etmaal temperatuur °C]]),IF(_34_KNMI_Stations[[#This Row],[Etmaal temperatuur °C]]&lt;stookgrens[],stookgrens[]-_34_KNMI_Stations[[#This Row],[Etmaal temperatuur °C]],0),"")</f>
        <v>13.3</v>
      </c>
      <c r="O12204" s="89">
        <f>_34_KNMI_Stations[[#This Row],[graaddagen]]*_34_KNMI_Stations[[#This Row],[Gewogen factor]]</f>
        <v>14.630000000000003</v>
      </c>
      <c r="P12204" s="89" cm="1">
        <f t="array" ref="P122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05" spans="1:16" x14ac:dyDescent="0.25">
      <c r="A12205">
        <v>375</v>
      </c>
      <c r="B12205" s="110">
        <v>45981</v>
      </c>
      <c r="C12205" s="89">
        <v>2.2999999999999998</v>
      </c>
      <c r="D12205" s="89">
        <v>2</v>
      </c>
      <c r="E12205" s="96">
        <v>276</v>
      </c>
      <c r="F12205" s="89">
        <v>0</v>
      </c>
      <c r="G12205" s="89">
        <v>1010.2</v>
      </c>
      <c r="H12205">
        <v>0.87</v>
      </c>
      <c r="I12205" t="s">
        <v>30</v>
      </c>
      <c r="J12205">
        <v>1.1000000000000001</v>
      </c>
      <c r="K12205">
        <v>11</v>
      </c>
      <c r="L12205">
        <v>2025</v>
      </c>
      <c r="M12205" t="s">
        <v>375</v>
      </c>
      <c r="N12205" s="89" cm="1">
        <f t="array" ref="N12205">IF(ISNUMBER(_34_KNMI_Stations[[#This Row],[Etmaal temperatuur °C]]),IF(_34_KNMI_Stations[[#This Row],[Etmaal temperatuur °C]]&lt;stookgrens[],stookgrens[]-_34_KNMI_Stations[[#This Row],[Etmaal temperatuur °C]],0),"")</f>
        <v>16</v>
      </c>
      <c r="O12205" s="89">
        <f>_34_KNMI_Stations[[#This Row],[graaddagen]]*_34_KNMI_Stations[[#This Row],[Gewogen factor]]</f>
        <v>17.600000000000001</v>
      </c>
      <c r="P12205" s="89" cm="1">
        <f t="array" ref="P122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06" spans="1:16" x14ac:dyDescent="0.25">
      <c r="A12206">
        <v>375</v>
      </c>
      <c r="B12206" s="110">
        <v>45982</v>
      </c>
      <c r="C12206" s="89">
        <v>1.6</v>
      </c>
      <c r="D12206" s="89">
        <v>1.1000000000000001</v>
      </c>
      <c r="E12206" s="96">
        <v>536</v>
      </c>
      <c r="F12206" s="89">
        <v>-0.1</v>
      </c>
      <c r="G12206" s="89">
        <v>1023.9</v>
      </c>
      <c r="H12206">
        <v>0.84</v>
      </c>
      <c r="I12206" t="s">
        <v>30</v>
      </c>
      <c r="J12206">
        <v>1.1000000000000001</v>
      </c>
      <c r="K12206">
        <v>11</v>
      </c>
      <c r="L12206">
        <v>2025</v>
      </c>
      <c r="M12206" t="s">
        <v>375</v>
      </c>
      <c r="N12206" s="89" cm="1">
        <f t="array" ref="N12206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12206" s="89">
        <f>_34_KNMI_Stations[[#This Row],[graaddagen]]*_34_KNMI_Stations[[#This Row],[Gewogen factor]]</f>
        <v>18.59</v>
      </c>
      <c r="P12206" s="89" cm="1">
        <f t="array" ref="P122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07" spans="1:16" x14ac:dyDescent="0.25">
      <c r="A12207">
        <v>375</v>
      </c>
      <c r="B12207" s="110">
        <v>45983</v>
      </c>
      <c r="C12207" s="89">
        <v>3.8</v>
      </c>
      <c r="D12207" s="89">
        <v>0.3</v>
      </c>
      <c r="E12207" s="96">
        <v>482</v>
      </c>
      <c r="F12207" s="89">
        <v>0</v>
      </c>
      <c r="G12207" s="89">
        <v>1023.9</v>
      </c>
      <c r="H12207">
        <v>0.74</v>
      </c>
      <c r="I12207" t="s">
        <v>30</v>
      </c>
      <c r="J12207">
        <v>1.1000000000000001</v>
      </c>
      <c r="K12207">
        <v>11</v>
      </c>
      <c r="L12207">
        <v>2025</v>
      </c>
      <c r="M12207" t="s">
        <v>375</v>
      </c>
      <c r="N12207" s="89" cm="1">
        <f t="array" ref="N12207">IF(ISNUMBER(_34_KNMI_Stations[[#This Row],[Etmaal temperatuur °C]]),IF(_34_KNMI_Stations[[#This Row],[Etmaal temperatuur °C]]&lt;stookgrens[],stookgrens[]-_34_KNMI_Stations[[#This Row],[Etmaal temperatuur °C]],0),"")</f>
        <v>17.7</v>
      </c>
      <c r="O12207" s="89">
        <f>_34_KNMI_Stations[[#This Row],[graaddagen]]*_34_KNMI_Stations[[#This Row],[Gewogen factor]]</f>
        <v>19.470000000000002</v>
      </c>
      <c r="P12207" s="89" cm="1">
        <f t="array" ref="P122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08" spans="1:16" x14ac:dyDescent="0.25">
      <c r="A12208">
        <v>375</v>
      </c>
      <c r="B12208" s="110">
        <v>45984</v>
      </c>
      <c r="C12208" s="89">
        <v>5.5</v>
      </c>
      <c r="D12208" s="89">
        <v>2.5</v>
      </c>
      <c r="E12208" s="96">
        <v>250</v>
      </c>
      <c r="F12208" s="89">
        <v>1.6</v>
      </c>
      <c r="G12208" s="89">
        <v>1005.1</v>
      </c>
      <c r="H12208">
        <v>0.75</v>
      </c>
      <c r="I12208" t="s">
        <v>30</v>
      </c>
      <c r="J12208">
        <v>1.1000000000000001</v>
      </c>
      <c r="K12208">
        <v>11</v>
      </c>
      <c r="L12208">
        <v>2025</v>
      </c>
      <c r="M12208" t="s">
        <v>375</v>
      </c>
      <c r="N12208" s="89" cm="1">
        <f t="array" ref="N12208">IF(ISNUMBER(_34_KNMI_Stations[[#This Row],[Etmaal temperatuur °C]]),IF(_34_KNMI_Stations[[#This Row],[Etmaal temperatuur °C]]&lt;stookgrens[],stookgrens[]-_34_KNMI_Stations[[#This Row],[Etmaal temperatuur °C]],0),"")</f>
        <v>15.5</v>
      </c>
      <c r="O12208" s="89">
        <f>_34_KNMI_Stations[[#This Row],[graaddagen]]*_34_KNMI_Stations[[#This Row],[Gewogen factor]]</f>
        <v>17.05</v>
      </c>
      <c r="P12208" s="89" cm="1">
        <f t="array" ref="P122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09" spans="1:16" x14ac:dyDescent="0.25">
      <c r="A12209">
        <v>375</v>
      </c>
      <c r="B12209" s="110">
        <v>45985</v>
      </c>
      <c r="C12209" s="89">
        <v>3.2</v>
      </c>
      <c r="D12209" s="89">
        <v>5.3</v>
      </c>
      <c r="E12209" s="96">
        <v>216</v>
      </c>
      <c r="F12209" s="89">
        <v>9.1</v>
      </c>
      <c r="G12209" s="89">
        <v>994.9</v>
      </c>
      <c r="H12209">
        <v>0.89</v>
      </c>
      <c r="I12209" t="s">
        <v>30</v>
      </c>
      <c r="J12209">
        <v>1.1000000000000001</v>
      </c>
      <c r="K12209">
        <v>11</v>
      </c>
      <c r="L12209">
        <v>2025</v>
      </c>
      <c r="M12209" t="s">
        <v>376</v>
      </c>
      <c r="N12209" s="89" cm="1">
        <f t="array" ref="N12209">IF(ISNUMBER(_34_KNMI_Stations[[#This Row],[Etmaal temperatuur °C]]),IF(_34_KNMI_Stations[[#This Row],[Etmaal temperatuur °C]]&lt;stookgrens[],stookgrens[]-_34_KNMI_Stations[[#This Row],[Etmaal temperatuur °C]],0),"")</f>
        <v>12.7</v>
      </c>
      <c r="O12209" s="89">
        <f>_34_KNMI_Stations[[#This Row],[graaddagen]]*_34_KNMI_Stations[[#This Row],[Gewogen factor]]</f>
        <v>13.97</v>
      </c>
      <c r="P12209" s="89" cm="1">
        <f t="array" ref="P122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10" spans="1:16" x14ac:dyDescent="0.25">
      <c r="A12210">
        <v>375</v>
      </c>
      <c r="B12210" s="110">
        <v>45986</v>
      </c>
      <c r="C12210" s="89">
        <v>2</v>
      </c>
      <c r="D12210" s="89">
        <v>4.4000000000000004</v>
      </c>
      <c r="E12210" s="96">
        <v>194</v>
      </c>
      <c r="F12210" s="89">
        <v>0.2</v>
      </c>
      <c r="G12210" s="89">
        <v>1006.2</v>
      </c>
      <c r="H12210">
        <v>0.89</v>
      </c>
      <c r="I12210" t="s">
        <v>30</v>
      </c>
      <c r="J12210">
        <v>1.1000000000000001</v>
      </c>
      <c r="K12210">
        <v>11</v>
      </c>
      <c r="L12210">
        <v>2025</v>
      </c>
      <c r="M12210" t="s">
        <v>376</v>
      </c>
      <c r="N12210" s="89" cm="1">
        <f t="array" ref="N12210">IF(ISNUMBER(_34_KNMI_Stations[[#This Row],[Etmaal temperatuur °C]]),IF(_34_KNMI_Stations[[#This Row],[Etmaal temperatuur °C]]&lt;stookgrens[],stookgrens[]-_34_KNMI_Stations[[#This Row],[Etmaal temperatuur °C]],0),"")</f>
        <v>13.6</v>
      </c>
      <c r="O12210" s="89">
        <f>_34_KNMI_Stations[[#This Row],[graaddagen]]*_34_KNMI_Stations[[#This Row],[Gewogen factor]]</f>
        <v>14.96</v>
      </c>
      <c r="P12210" s="89" cm="1">
        <f t="array" ref="P122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11" spans="1:16" x14ac:dyDescent="0.25">
      <c r="A12211">
        <v>375</v>
      </c>
      <c r="B12211" s="110">
        <v>45987</v>
      </c>
      <c r="C12211" s="89">
        <v>1.5</v>
      </c>
      <c r="D12211" s="89">
        <v>2.2999999999999998</v>
      </c>
      <c r="E12211" s="96">
        <v>280</v>
      </c>
      <c r="F12211" s="89">
        <v>0</v>
      </c>
      <c r="G12211" s="89">
        <v>1020.6</v>
      </c>
      <c r="H12211">
        <v>0.89</v>
      </c>
      <c r="I12211" t="s">
        <v>30</v>
      </c>
      <c r="J12211">
        <v>1.1000000000000001</v>
      </c>
      <c r="K12211">
        <v>11</v>
      </c>
      <c r="L12211">
        <v>2025</v>
      </c>
      <c r="M12211" t="s">
        <v>376</v>
      </c>
      <c r="N12211" s="89" cm="1">
        <f t="array" ref="N12211">IF(ISNUMBER(_34_KNMI_Stations[[#This Row],[Etmaal temperatuur °C]]),IF(_34_KNMI_Stations[[#This Row],[Etmaal temperatuur °C]]&lt;stookgrens[],stookgrens[]-_34_KNMI_Stations[[#This Row],[Etmaal temperatuur °C]],0),"")</f>
        <v>15.7</v>
      </c>
      <c r="O12211" s="89">
        <f>_34_KNMI_Stations[[#This Row],[graaddagen]]*_34_KNMI_Stations[[#This Row],[Gewogen factor]]</f>
        <v>17.27</v>
      </c>
      <c r="P12211" s="89" cm="1">
        <f t="array" ref="P122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12" spans="1:16" x14ac:dyDescent="0.25">
      <c r="A12212">
        <v>375</v>
      </c>
      <c r="B12212" s="110">
        <v>45988</v>
      </c>
      <c r="C12212" s="89">
        <v>5.6</v>
      </c>
      <c r="D12212" s="89">
        <v>4.7</v>
      </c>
      <c r="E12212" s="96">
        <v>69</v>
      </c>
      <c r="F12212" s="89">
        <v>0.7</v>
      </c>
      <c r="G12212" s="89">
        <v>1018.3</v>
      </c>
      <c r="H12212">
        <v>0.9</v>
      </c>
      <c r="I12212" t="s">
        <v>30</v>
      </c>
      <c r="J12212">
        <v>1.1000000000000001</v>
      </c>
      <c r="K12212">
        <v>11</v>
      </c>
      <c r="L12212">
        <v>2025</v>
      </c>
      <c r="M12212" t="s">
        <v>376</v>
      </c>
      <c r="N12212" s="89" cm="1">
        <f t="array" ref="N12212">IF(ISNUMBER(_34_KNMI_Stations[[#This Row],[Etmaal temperatuur °C]]),IF(_34_KNMI_Stations[[#This Row],[Etmaal temperatuur °C]]&lt;stookgrens[],stookgrens[]-_34_KNMI_Stations[[#This Row],[Etmaal temperatuur °C]],0),"")</f>
        <v>13.3</v>
      </c>
      <c r="O12212" s="89">
        <f>_34_KNMI_Stations[[#This Row],[graaddagen]]*_34_KNMI_Stations[[#This Row],[Gewogen factor]]</f>
        <v>14.630000000000003</v>
      </c>
      <c r="P12212" s="89" cm="1">
        <f t="array" ref="P122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13" spans="1:16" x14ac:dyDescent="0.25">
      <c r="A12213">
        <v>375</v>
      </c>
      <c r="B12213" s="110">
        <v>45989</v>
      </c>
      <c r="C12213" s="89">
        <v>5.4</v>
      </c>
      <c r="D12213" s="89">
        <v>8.3000000000000007</v>
      </c>
      <c r="E12213" s="96">
        <v>111</v>
      </c>
      <c r="F12213" s="89">
        <v>1.1000000000000001</v>
      </c>
      <c r="G12213" s="89">
        <v>1014</v>
      </c>
      <c r="H12213">
        <v>0.92</v>
      </c>
      <c r="I12213" t="s">
        <v>30</v>
      </c>
      <c r="J12213">
        <v>1.1000000000000001</v>
      </c>
      <c r="K12213">
        <v>11</v>
      </c>
      <c r="L12213">
        <v>2025</v>
      </c>
      <c r="M12213" t="s">
        <v>376</v>
      </c>
      <c r="N12213" s="89" cm="1">
        <f t="array" ref="N12213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12213" s="89">
        <f>_34_KNMI_Stations[[#This Row],[graaddagen]]*_34_KNMI_Stations[[#This Row],[Gewogen factor]]</f>
        <v>10.67</v>
      </c>
      <c r="P12213" s="89" cm="1">
        <f t="array" ref="P122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14" spans="1:16" x14ac:dyDescent="0.25">
      <c r="A12214">
        <v>375</v>
      </c>
      <c r="B12214" s="110">
        <v>45990</v>
      </c>
      <c r="C12214" s="89">
        <v>4.7</v>
      </c>
      <c r="D12214" s="89">
        <v>9.3000000000000007</v>
      </c>
      <c r="E12214" s="96">
        <v>239</v>
      </c>
      <c r="F12214" s="89">
        <v>1.6</v>
      </c>
      <c r="G12214" s="89">
        <v>1007.7</v>
      </c>
      <c r="H12214">
        <v>0.85</v>
      </c>
      <c r="I12214" t="s">
        <v>30</v>
      </c>
      <c r="J12214">
        <v>1.1000000000000001</v>
      </c>
      <c r="K12214">
        <v>11</v>
      </c>
      <c r="L12214">
        <v>2025</v>
      </c>
      <c r="M12214" t="s">
        <v>376</v>
      </c>
      <c r="N12214" s="89" cm="1">
        <f t="array" ref="N12214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2214" s="89">
        <f>_34_KNMI_Stations[[#This Row],[graaddagen]]*_34_KNMI_Stations[[#This Row],[Gewogen factor]]</f>
        <v>9.57</v>
      </c>
      <c r="P12214" s="89" cm="1">
        <f t="array" ref="P122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15" spans="1:16" x14ac:dyDescent="0.25">
      <c r="A12215">
        <v>375</v>
      </c>
      <c r="B12215" s="110">
        <v>45991</v>
      </c>
      <c r="C12215" s="89">
        <v>4.5</v>
      </c>
      <c r="D12215" s="89">
        <v>6.1</v>
      </c>
      <c r="E12215" s="96">
        <v>225</v>
      </c>
      <c r="F12215" s="89">
        <v>-0.1</v>
      </c>
      <c r="G12215" s="89">
        <v>1011.6</v>
      </c>
      <c r="H12215">
        <v>0.82</v>
      </c>
      <c r="I12215" t="s">
        <v>30</v>
      </c>
      <c r="J12215">
        <v>1.1000000000000001</v>
      </c>
      <c r="K12215">
        <v>11</v>
      </c>
      <c r="L12215">
        <v>2025</v>
      </c>
      <c r="M12215" t="s">
        <v>376</v>
      </c>
      <c r="N12215" s="89" cm="1">
        <f t="array" ref="N12215">IF(ISNUMBER(_34_KNMI_Stations[[#This Row],[Etmaal temperatuur °C]]),IF(_34_KNMI_Stations[[#This Row],[Etmaal temperatuur °C]]&lt;stookgrens[],stookgrens[]-_34_KNMI_Stations[[#This Row],[Etmaal temperatuur °C]],0),"")</f>
        <v>11.9</v>
      </c>
      <c r="O12215" s="89">
        <f>_34_KNMI_Stations[[#This Row],[graaddagen]]*_34_KNMI_Stations[[#This Row],[Gewogen factor]]</f>
        <v>13.090000000000002</v>
      </c>
      <c r="P12215" s="89" cm="1">
        <f t="array" ref="P122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16" spans="1:16" x14ac:dyDescent="0.25">
      <c r="A12216">
        <v>375</v>
      </c>
      <c r="B12216" s="110">
        <v>45992</v>
      </c>
      <c r="C12216" s="89">
        <v>5.7</v>
      </c>
      <c r="D12216" s="89">
        <v>5.3</v>
      </c>
      <c r="E12216" s="96">
        <v>247</v>
      </c>
      <c r="F12216" s="89">
        <v>-0.1</v>
      </c>
      <c r="G12216" s="89">
        <v>1012.8</v>
      </c>
      <c r="H12216">
        <v>0.71</v>
      </c>
      <c r="I12216" t="s">
        <v>30</v>
      </c>
      <c r="J12216">
        <v>1.1000000000000001</v>
      </c>
      <c r="K12216">
        <v>12</v>
      </c>
      <c r="L12216">
        <v>2025</v>
      </c>
      <c r="M12216" t="s">
        <v>377</v>
      </c>
      <c r="N12216" s="89" cm="1">
        <f t="array" ref="N12216">IF(ISNUMBER(_34_KNMI_Stations[[#This Row],[Etmaal temperatuur °C]]),IF(_34_KNMI_Stations[[#This Row],[Etmaal temperatuur °C]]&lt;stookgrens[],stookgrens[]-_34_KNMI_Stations[[#This Row],[Etmaal temperatuur °C]],0),"")</f>
        <v>12.7</v>
      </c>
      <c r="O12216" s="89">
        <f>_34_KNMI_Stations[[#This Row],[graaddagen]]*_34_KNMI_Stations[[#This Row],[Gewogen factor]]</f>
        <v>13.97</v>
      </c>
      <c r="P12216" s="89" cm="1">
        <f t="array" ref="P122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17" spans="1:16" x14ac:dyDescent="0.25">
      <c r="A12217">
        <v>375</v>
      </c>
      <c r="B12217" s="110">
        <v>45993</v>
      </c>
      <c r="C12217" s="89">
        <v>3.9</v>
      </c>
      <c r="D12217" s="89">
        <v>7</v>
      </c>
      <c r="E12217" s="96">
        <v>218</v>
      </c>
      <c r="F12217" s="89">
        <v>-0.1</v>
      </c>
      <c r="G12217" s="89">
        <v>1008.6</v>
      </c>
      <c r="H12217">
        <v>0.72</v>
      </c>
      <c r="I12217" t="s">
        <v>30</v>
      </c>
      <c r="J12217">
        <v>1.1000000000000001</v>
      </c>
      <c r="K12217">
        <v>12</v>
      </c>
      <c r="L12217">
        <v>2025</v>
      </c>
      <c r="M12217" t="s">
        <v>377</v>
      </c>
      <c r="N12217" s="89" cm="1">
        <f t="array" ref="N12217">IF(ISNUMBER(_34_KNMI_Stations[[#This Row],[Etmaal temperatuur °C]]),IF(_34_KNMI_Stations[[#This Row],[Etmaal temperatuur °C]]&lt;stookgrens[],stookgrens[]-_34_KNMI_Stations[[#This Row],[Etmaal temperatuur °C]],0),"")</f>
        <v>11</v>
      </c>
      <c r="O12217" s="89">
        <f>_34_KNMI_Stations[[#This Row],[graaddagen]]*_34_KNMI_Stations[[#This Row],[Gewogen factor]]</f>
        <v>12.100000000000001</v>
      </c>
      <c r="P12217" s="89" cm="1">
        <f t="array" ref="P122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18" spans="1:16" x14ac:dyDescent="0.25">
      <c r="A12218">
        <v>375</v>
      </c>
      <c r="B12218" s="110">
        <v>45994</v>
      </c>
      <c r="C12218" s="89">
        <v>2.2999999999999998</v>
      </c>
      <c r="D12218" s="89">
        <v>7.3</v>
      </c>
      <c r="E12218" s="96">
        <v>146</v>
      </c>
      <c r="F12218" s="89">
        <v>0.7</v>
      </c>
      <c r="G12218" s="89">
        <v>1011.4</v>
      </c>
      <c r="H12218">
        <v>0.87</v>
      </c>
      <c r="I12218" t="s">
        <v>30</v>
      </c>
      <c r="J12218">
        <v>1.1000000000000001</v>
      </c>
      <c r="K12218">
        <v>12</v>
      </c>
      <c r="L12218">
        <v>2025</v>
      </c>
      <c r="M12218" t="s">
        <v>377</v>
      </c>
      <c r="N12218" s="89" cm="1">
        <f t="array" ref="N12218">IF(ISNUMBER(_34_KNMI_Stations[[#This Row],[Etmaal temperatuur °C]]),IF(_34_KNMI_Stations[[#This Row],[Etmaal temperatuur °C]]&lt;stookgrens[],stookgrens[]-_34_KNMI_Stations[[#This Row],[Etmaal temperatuur °C]],0),"")</f>
        <v>10.7</v>
      </c>
      <c r="O12218" s="89">
        <f>_34_KNMI_Stations[[#This Row],[graaddagen]]*_34_KNMI_Stations[[#This Row],[Gewogen factor]]</f>
        <v>11.77</v>
      </c>
      <c r="P12218" s="89" cm="1">
        <f t="array" ref="P122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19" spans="1:16" x14ac:dyDescent="0.25">
      <c r="A12219">
        <v>375</v>
      </c>
      <c r="B12219" s="110">
        <v>45995</v>
      </c>
      <c r="C12219" s="89">
        <v>3.7</v>
      </c>
      <c r="D12219" s="89">
        <v>6.3</v>
      </c>
      <c r="E12219" s="96">
        <v>344</v>
      </c>
      <c r="F12219" s="89">
        <v>0.1</v>
      </c>
      <c r="G12219" s="89">
        <v>1006.2</v>
      </c>
      <c r="H12219">
        <v>0.85</v>
      </c>
      <c r="I12219" t="s">
        <v>30</v>
      </c>
      <c r="J12219">
        <v>1.1000000000000001</v>
      </c>
      <c r="K12219">
        <v>12</v>
      </c>
      <c r="L12219">
        <v>2025</v>
      </c>
      <c r="M12219" t="s">
        <v>377</v>
      </c>
      <c r="N12219" s="89" cm="1">
        <f t="array" ref="N12219">IF(ISNUMBER(_34_KNMI_Stations[[#This Row],[Etmaal temperatuur °C]]),IF(_34_KNMI_Stations[[#This Row],[Etmaal temperatuur °C]]&lt;stookgrens[],stookgrens[]-_34_KNMI_Stations[[#This Row],[Etmaal temperatuur °C]],0),"")</f>
        <v>11.7</v>
      </c>
      <c r="O12219" s="89">
        <f>_34_KNMI_Stations[[#This Row],[graaddagen]]*_34_KNMI_Stations[[#This Row],[Gewogen factor]]</f>
        <v>12.870000000000001</v>
      </c>
      <c r="P12219" s="89" cm="1">
        <f t="array" ref="P122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20" spans="1:16" x14ac:dyDescent="0.25">
      <c r="A12220">
        <v>375</v>
      </c>
      <c r="B12220" s="110">
        <v>45996</v>
      </c>
      <c r="C12220" s="89">
        <v>2.8</v>
      </c>
      <c r="D12220" s="89">
        <v>4.4000000000000004</v>
      </c>
      <c r="E12220" s="96">
        <v>136</v>
      </c>
      <c r="F12220" s="89">
        <v>0</v>
      </c>
      <c r="G12220" s="89">
        <v>1009.5</v>
      </c>
      <c r="H12220">
        <v>0.89</v>
      </c>
      <c r="I12220" t="s">
        <v>30</v>
      </c>
      <c r="J12220">
        <v>1.1000000000000001</v>
      </c>
      <c r="K12220">
        <v>12</v>
      </c>
      <c r="L12220">
        <v>2025</v>
      </c>
      <c r="M12220" t="s">
        <v>377</v>
      </c>
      <c r="N12220" s="89" cm="1">
        <f t="array" ref="N12220">IF(ISNUMBER(_34_KNMI_Stations[[#This Row],[Etmaal temperatuur °C]]),IF(_34_KNMI_Stations[[#This Row],[Etmaal temperatuur °C]]&lt;stookgrens[],stookgrens[]-_34_KNMI_Stations[[#This Row],[Etmaal temperatuur °C]],0),"")</f>
        <v>13.6</v>
      </c>
      <c r="O12220" s="89">
        <f>_34_KNMI_Stations[[#This Row],[graaddagen]]*_34_KNMI_Stations[[#This Row],[Gewogen factor]]</f>
        <v>14.96</v>
      </c>
      <c r="P12220" s="89" cm="1">
        <f t="array" ref="P122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21" spans="1:16" x14ac:dyDescent="0.25">
      <c r="A12221">
        <v>375</v>
      </c>
      <c r="B12221" s="110">
        <v>45997</v>
      </c>
      <c r="C12221" s="89">
        <v>5.8</v>
      </c>
      <c r="D12221" s="89">
        <v>8</v>
      </c>
      <c r="E12221" s="96">
        <v>123</v>
      </c>
      <c r="F12221" s="89">
        <v>8.6</v>
      </c>
      <c r="G12221" s="89">
        <v>1002.4</v>
      </c>
      <c r="H12221">
        <v>0.87</v>
      </c>
      <c r="I12221" t="s">
        <v>30</v>
      </c>
      <c r="J12221">
        <v>1.1000000000000001</v>
      </c>
      <c r="K12221">
        <v>12</v>
      </c>
      <c r="L12221">
        <v>2025</v>
      </c>
      <c r="M12221" t="s">
        <v>377</v>
      </c>
      <c r="N12221" s="89" cm="1">
        <f t="array" ref="N12221">IF(ISNUMBER(_34_KNMI_Stations[[#This Row],[Etmaal temperatuur °C]]),IF(_34_KNMI_Stations[[#This Row],[Etmaal temperatuur °C]]&lt;stookgrens[],stookgrens[]-_34_KNMI_Stations[[#This Row],[Etmaal temperatuur °C]],0),"")</f>
        <v>10</v>
      </c>
      <c r="O12221" s="89">
        <f>_34_KNMI_Stations[[#This Row],[graaddagen]]*_34_KNMI_Stations[[#This Row],[Gewogen factor]]</f>
        <v>11</v>
      </c>
      <c r="P12221" s="89" cm="1">
        <f t="array" ref="P122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22" spans="1:16" x14ac:dyDescent="0.25">
      <c r="A12222">
        <v>375</v>
      </c>
      <c r="B12222" s="110">
        <v>45998</v>
      </c>
      <c r="C12222" s="89">
        <v>5.3</v>
      </c>
      <c r="D12222" s="89">
        <v>10.7</v>
      </c>
      <c r="E12222" s="96">
        <v>118</v>
      </c>
      <c r="F12222" s="89">
        <v>9.4</v>
      </c>
      <c r="G12222" s="89">
        <v>1005.3</v>
      </c>
      <c r="H12222">
        <v>0.87</v>
      </c>
      <c r="I12222" t="s">
        <v>30</v>
      </c>
      <c r="J12222">
        <v>1.1000000000000001</v>
      </c>
      <c r="K12222">
        <v>12</v>
      </c>
      <c r="L12222">
        <v>2025</v>
      </c>
      <c r="M12222" t="s">
        <v>377</v>
      </c>
      <c r="N12222" s="89" cm="1">
        <f t="array" ref="N12222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2222" s="89">
        <f>_34_KNMI_Stations[[#This Row],[graaddagen]]*_34_KNMI_Stations[[#This Row],[Gewogen factor]]</f>
        <v>8.0300000000000011</v>
      </c>
      <c r="P12222" s="89" cm="1">
        <f t="array" ref="P122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23" spans="1:16" x14ac:dyDescent="0.25">
      <c r="A12223">
        <v>375</v>
      </c>
      <c r="B12223" s="110">
        <v>45999</v>
      </c>
      <c r="C12223" s="89">
        <v>4.9000000000000004</v>
      </c>
      <c r="D12223" s="89">
        <v>12.3</v>
      </c>
      <c r="E12223" s="96">
        <v>78</v>
      </c>
      <c r="F12223" s="89">
        <v>1.2</v>
      </c>
      <c r="G12223" s="89">
        <v>1011.8</v>
      </c>
      <c r="H12223">
        <v>0.87</v>
      </c>
      <c r="I12223" t="s">
        <v>30</v>
      </c>
      <c r="J12223">
        <v>1.1000000000000001</v>
      </c>
      <c r="K12223">
        <v>12</v>
      </c>
      <c r="L12223">
        <v>2025</v>
      </c>
      <c r="M12223" t="s">
        <v>378</v>
      </c>
      <c r="N12223" s="89" cm="1">
        <f t="array" ref="N12223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2223" s="89">
        <f>_34_KNMI_Stations[[#This Row],[graaddagen]]*_34_KNMI_Stations[[#This Row],[Gewogen factor]]</f>
        <v>6.27</v>
      </c>
      <c r="P12223" s="89" cm="1">
        <f t="array" ref="P122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24" spans="1:16" x14ac:dyDescent="0.25">
      <c r="A12224">
        <v>375</v>
      </c>
      <c r="B12224" s="110">
        <v>46000</v>
      </c>
      <c r="C12224" s="89">
        <v>4.5</v>
      </c>
      <c r="D12224" s="89">
        <v>12.6</v>
      </c>
      <c r="E12224" s="96">
        <v>215</v>
      </c>
      <c r="F12224" s="89">
        <v>1</v>
      </c>
      <c r="G12224" s="89">
        <v>1011.4</v>
      </c>
      <c r="H12224">
        <v>0.8</v>
      </c>
      <c r="I12224" t="s">
        <v>30</v>
      </c>
      <c r="J12224">
        <v>1.1000000000000001</v>
      </c>
      <c r="K12224">
        <v>12</v>
      </c>
      <c r="L12224">
        <v>2025</v>
      </c>
      <c r="M12224" t="s">
        <v>378</v>
      </c>
      <c r="N12224" s="89" cm="1">
        <f t="array" ref="N12224">IF(ISNUMBER(_34_KNMI_Stations[[#This Row],[Etmaal temperatuur °C]]),IF(_34_KNMI_Stations[[#This Row],[Etmaal temperatuur °C]]&lt;stookgrens[],stookgrens[]-_34_KNMI_Stations[[#This Row],[Etmaal temperatuur °C]],0),"")</f>
        <v>5.4</v>
      </c>
      <c r="O12224" s="89">
        <f>_34_KNMI_Stations[[#This Row],[graaddagen]]*_34_KNMI_Stations[[#This Row],[Gewogen factor]]</f>
        <v>5.9400000000000013</v>
      </c>
      <c r="P12224" s="89" cm="1">
        <f t="array" ref="P122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25" spans="1:16" x14ac:dyDescent="0.25">
      <c r="A12225">
        <v>375</v>
      </c>
      <c r="B12225" s="110">
        <v>46001</v>
      </c>
      <c r="C12225" s="89">
        <v>4.8</v>
      </c>
      <c r="D12225" s="89">
        <v>11.6</v>
      </c>
      <c r="E12225" s="96">
        <v>190</v>
      </c>
      <c r="F12225" s="89">
        <v>-0.1</v>
      </c>
      <c r="G12225" s="89">
        <v>1017.7</v>
      </c>
      <c r="H12225">
        <v>0.83</v>
      </c>
      <c r="I12225" t="s">
        <v>30</v>
      </c>
      <c r="J12225">
        <v>1.1000000000000001</v>
      </c>
      <c r="K12225">
        <v>12</v>
      </c>
      <c r="L12225">
        <v>2025</v>
      </c>
      <c r="M12225" t="s">
        <v>378</v>
      </c>
      <c r="N12225" s="89" cm="1">
        <f t="array" ref="N12225">IF(ISNUMBER(_34_KNMI_Stations[[#This Row],[Etmaal temperatuur °C]]),IF(_34_KNMI_Stations[[#This Row],[Etmaal temperatuur °C]]&lt;stookgrens[],stookgrens[]-_34_KNMI_Stations[[#This Row],[Etmaal temperatuur °C]],0),"")</f>
        <v>6.4</v>
      </c>
      <c r="O12225" s="89">
        <f>_34_KNMI_Stations[[#This Row],[graaddagen]]*_34_KNMI_Stations[[#This Row],[Gewogen factor]]</f>
        <v>7.0400000000000009</v>
      </c>
      <c r="P12225" s="89" cm="1">
        <f t="array" ref="P122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26" spans="1:16" x14ac:dyDescent="0.25">
      <c r="A12226">
        <v>375</v>
      </c>
      <c r="B12226" s="110">
        <v>46002</v>
      </c>
      <c r="C12226" s="89">
        <v>3.1</v>
      </c>
      <c r="D12226" s="89">
        <v>6.3</v>
      </c>
      <c r="E12226" s="96">
        <v>239</v>
      </c>
      <c r="F12226" s="89">
        <v>0</v>
      </c>
      <c r="G12226" s="89">
        <v>1022.7</v>
      </c>
      <c r="H12226">
        <v>0.91</v>
      </c>
      <c r="I12226" t="s">
        <v>30</v>
      </c>
      <c r="J12226">
        <v>1.1000000000000001</v>
      </c>
      <c r="K12226">
        <v>12</v>
      </c>
      <c r="L12226">
        <v>2025</v>
      </c>
      <c r="M12226" t="s">
        <v>378</v>
      </c>
      <c r="N12226" s="89" cm="1">
        <f t="array" ref="N12226">IF(ISNUMBER(_34_KNMI_Stations[[#This Row],[Etmaal temperatuur °C]]),IF(_34_KNMI_Stations[[#This Row],[Etmaal temperatuur °C]]&lt;stookgrens[],stookgrens[]-_34_KNMI_Stations[[#This Row],[Etmaal temperatuur °C]],0),"")</f>
        <v>11.7</v>
      </c>
      <c r="O12226" s="89">
        <f>_34_KNMI_Stations[[#This Row],[graaddagen]]*_34_KNMI_Stations[[#This Row],[Gewogen factor]]</f>
        <v>12.870000000000001</v>
      </c>
      <c r="P12226" s="89" cm="1">
        <f t="array" ref="P122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27" spans="1:16" x14ac:dyDescent="0.25">
      <c r="A12227">
        <v>375</v>
      </c>
      <c r="B12227" s="110">
        <v>46003</v>
      </c>
      <c r="C12227" s="89">
        <v>2.8</v>
      </c>
      <c r="D12227" s="89">
        <v>7.8</v>
      </c>
      <c r="E12227" s="96">
        <v>140</v>
      </c>
      <c r="F12227" s="89">
        <v>0</v>
      </c>
      <c r="G12227" s="89">
        <v>1021.5</v>
      </c>
      <c r="H12227">
        <v>0.87</v>
      </c>
      <c r="I12227" t="s">
        <v>30</v>
      </c>
      <c r="J12227">
        <v>1.1000000000000001</v>
      </c>
      <c r="K12227">
        <v>12</v>
      </c>
      <c r="L12227">
        <v>2025</v>
      </c>
      <c r="M12227" t="s">
        <v>378</v>
      </c>
      <c r="N12227" s="89" cm="1">
        <f t="array" ref="N12227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12227" s="89">
        <f>_34_KNMI_Stations[[#This Row],[graaddagen]]*_34_KNMI_Stations[[#This Row],[Gewogen factor]]</f>
        <v>11.22</v>
      </c>
      <c r="P12227" s="89" cm="1">
        <f t="array" ref="P122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28" spans="1:16" x14ac:dyDescent="0.25">
      <c r="A12228">
        <v>375</v>
      </c>
      <c r="B12228" s="110">
        <v>46004</v>
      </c>
      <c r="C12228" s="89">
        <v>2</v>
      </c>
      <c r="D12228" s="89">
        <v>6.6</v>
      </c>
      <c r="E12228" s="96">
        <v>230</v>
      </c>
      <c r="F12228" s="89">
        <v>0</v>
      </c>
      <c r="G12228" s="89">
        <v>1027.4000000000001</v>
      </c>
      <c r="H12228">
        <v>0.9</v>
      </c>
      <c r="I12228" t="s">
        <v>30</v>
      </c>
      <c r="J12228">
        <v>1.1000000000000001</v>
      </c>
      <c r="K12228">
        <v>12</v>
      </c>
      <c r="L12228">
        <v>2025</v>
      </c>
      <c r="M12228" t="s">
        <v>378</v>
      </c>
      <c r="N12228" s="89" cm="1">
        <f t="array" ref="N12228">IF(ISNUMBER(_34_KNMI_Stations[[#This Row],[Etmaal temperatuur °C]]),IF(_34_KNMI_Stations[[#This Row],[Etmaal temperatuur °C]]&lt;stookgrens[],stookgrens[]-_34_KNMI_Stations[[#This Row],[Etmaal temperatuur °C]],0),"")</f>
        <v>11.4</v>
      </c>
      <c r="O12228" s="89">
        <f>_34_KNMI_Stations[[#This Row],[graaddagen]]*_34_KNMI_Stations[[#This Row],[Gewogen factor]]</f>
        <v>12.540000000000001</v>
      </c>
      <c r="P12228" s="89" cm="1">
        <f t="array" ref="P122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29" spans="1:16" x14ac:dyDescent="0.25">
      <c r="A12229">
        <v>375</v>
      </c>
      <c r="B12229" s="110">
        <v>46005</v>
      </c>
      <c r="C12229" s="89">
        <v>3.5</v>
      </c>
      <c r="D12229" s="89">
        <v>6.5</v>
      </c>
      <c r="E12229" s="96">
        <v>185</v>
      </c>
      <c r="F12229" s="89">
        <v>0</v>
      </c>
      <c r="G12229" s="89">
        <v>1023.2</v>
      </c>
      <c r="H12229">
        <v>0.91</v>
      </c>
      <c r="I12229" t="s">
        <v>30</v>
      </c>
      <c r="J12229">
        <v>1.1000000000000001</v>
      </c>
      <c r="K12229">
        <v>12</v>
      </c>
      <c r="L12229">
        <v>2025</v>
      </c>
      <c r="M12229" t="s">
        <v>378</v>
      </c>
      <c r="N12229" s="89" cm="1">
        <f t="array" ref="N12229">IF(ISNUMBER(_34_KNMI_Stations[[#This Row],[Etmaal temperatuur °C]]),IF(_34_KNMI_Stations[[#This Row],[Etmaal temperatuur °C]]&lt;stookgrens[],stookgrens[]-_34_KNMI_Stations[[#This Row],[Etmaal temperatuur °C]],0),"")</f>
        <v>11.5</v>
      </c>
      <c r="O12229" s="89">
        <f>_34_KNMI_Stations[[#This Row],[graaddagen]]*_34_KNMI_Stations[[#This Row],[Gewogen factor]]</f>
        <v>12.65</v>
      </c>
      <c r="P12229" s="89" cm="1">
        <f t="array" ref="P122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30" spans="1:16" x14ac:dyDescent="0.25">
      <c r="A12230">
        <v>375</v>
      </c>
      <c r="B12230" s="110">
        <v>46006</v>
      </c>
      <c r="C12230" s="89">
        <v>3.6</v>
      </c>
      <c r="D12230" s="89">
        <v>5.5</v>
      </c>
      <c r="E12230" s="96">
        <v>382</v>
      </c>
      <c r="F12230" s="89">
        <v>0</v>
      </c>
      <c r="G12230" s="89">
        <v>1013.9</v>
      </c>
      <c r="H12230">
        <v>0.84</v>
      </c>
      <c r="I12230" t="s">
        <v>30</v>
      </c>
      <c r="J12230">
        <v>1.1000000000000001</v>
      </c>
      <c r="K12230">
        <v>12</v>
      </c>
      <c r="L12230">
        <v>2025</v>
      </c>
      <c r="M12230" t="s">
        <v>379</v>
      </c>
      <c r="N12230" s="89" cm="1">
        <f t="array" ref="N12230">IF(ISNUMBER(_34_KNMI_Stations[[#This Row],[Etmaal temperatuur °C]]),IF(_34_KNMI_Stations[[#This Row],[Etmaal temperatuur °C]]&lt;stookgrens[],stookgrens[]-_34_KNMI_Stations[[#This Row],[Etmaal temperatuur °C]],0),"")</f>
        <v>12.5</v>
      </c>
      <c r="O12230" s="89">
        <f>_34_KNMI_Stations[[#This Row],[graaddagen]]*_34_KNMI_Stations[[#This Row],[Gewogen factor]]</f>
        <v>13.750000000000002</v>
      </c>
      <c r="P12230" s="89" cm="1">
        <f t="array" ref="P122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31" spans="1:16" x14ac:dyDescent="0.25">
      <c r="A12231">
        <v>375</v>
      </c>
      <c r="B12231" s="110">
        <v>46007</v>
      </c>
      <c r="C12231" s="89">
        <v>2.2000000000000002</v>
      </c>
      <c r="D12231" s="89">
        <v>7.9</v>
      </c>
      <c r="E12231" s="96">
        <v>210</v>
      </c>
      <c r="F12231" s="89">
        <v>-0.1</v>
      </c>
      <c r="G12231" s="89">
        <v>1012.6</v>
      </c>
      <c r="H12231">
        <v>0.79</v>
      </c>
      <c r="I12231" t="s">
        <v>30</v>
      </c>
      <c r="J12231">
        <v>1.1000000000000001</v>
      </c>
      <c r="K12231">
        <v>12</v>
      </c>
      <c r="L12231">
        <v>2025</v>
      </c>
      <c r="M12231" t="s">
        <v>379</v>
      </c>
      <c r="N12231" s="89" cm="1">
        <f t="array" ref="N12231">IF(ISNUMBER(_34_KNMI_Stations[[#This Row],[Etmaal temperatuur °C]]),IF(_34_KNMI_Stations[[#This Row],[Etmaal temperatuur °C]]&lt;stookgrens[],stookgrens[]-_34_KNMI_Stations[[#This Row],[Etmaal temperatuur °C]],0),"")</f>
        <v>10.1</v>
      </c>
      <c r="O12231" s="89">
        <f>_34_KNMI_Stations[[#This Row],[graaddagen]]*_34_KNMI_Stations[[#This Row],[Gewogen factor]]</f>
        <v>11.110000000000001</v>
      </c>
      <c r="P12231" s="89" cm="1">
        <f t="array" ref="P122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32" spans="1:16" x14ac:dyDescent="0.25">
      <c r="A12232">
        <v>375</v>
      </c>
      <c r="B12232" s="110">
        <v>46008</v>
      </c>
      <c r="C12232" s="89">
        <v>3.4</v>
      </c>
      <c r="D12232" s="89">
        <v>7.9</v>
      </c>
      <c r="E12232" s="96">
        <v>105</v>
      </c>
      <c r="F12232" s="89">
        <v>0</v>
      </c>
      <c r="G12232" s="89">
        <v>1017.2</v>
      </c>
      <c r="H12232">
        <v>0.85</v>
      </c>
      <c r="I12232" t="s">
        <v>30</v>
      </c>
      <c r="J12232">
        <v>1.1000000000000001</v>
      </c>
      <c r="K12232">
        <v>12</v>
      </c>
      <c r="L12232">
        <v>2025</v>
      </c>
      <c r="M12232" t="s">
        <v>379</v>
      </c>
      <c r="N12232" s="89" cm="1">
        <f t="array" ref="N12232">IF(ISNUMBER(_34_KNMI_Stations[[#This Row],[Etmaal temperatuur °C]]),IF(_34_KNMI_Stations[[#This Row],[Etmaal temperatuur °C]]&lt;stookgrens[],stookgrens[]-_34_KNMI_Stations[[#This Row],[Etmaal temperatuur °C]],0),"")</f>
        <v>10.1</v>
      </c>
      <c r="O12232" s="89">
        <f>_34_KNMI_Stations[[#This Row],[graaddagen]]*_34_KNMI_Stations[[#This Row],[Gewogen factor]]</f>
        <v>11.110000000000001</v>
      </c>
      <c r="P12232" s="89" cm="1">
        <f t="array" ref="P122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33" spans="1:16" x14ac:dyDescent="0.25">
      <c r="A12233">
        <v>375</v>
      </c>
      <c r="B12233" s="110">
        <v>46009</v>
      </c>
      <c r="C12233" s="89">
        <v>5.8</v>
      </c>
      <c r="D12233" s="89">
        <v>10.5</v>
      </c>
      <c r="E12233" s="96">
        <v>299</v>
      </c>
      <c r="F12233" s="89">
        <v>0</v>
      </c>
      <c r="G12233" s="89">
        <v>1013.8</v>
      </c>
      <c r="H12233">
        <v>0.72</v>
      </c>
      <c r="I12233" t="s">
        <v>30</v>
      </c>
      <c r="J12233">
        <v>1.1000000000000001</v>
      </c>
      <c r="K12233">
        <v>12</v>
      </c>
      <c r="L12233">
        <v>2025</v>
      </c>
      <c r="M12233" t="s">
        <v>379</v>
      </c>
      <c r="N12233" s="89" cm="1">
        <f t="array" ref="N12233">IF(ISNUMBER(_34_KNMI_Stations[[#This Row],[Etmaal temperatuur °C]]),IF(_34_KNMI_Stations[[#This Row],[Etmaal temperatuur °C]]&lt;stookgrens[],stookgrens[]-_34_KNMI_Stations[[#This Row],[Etmaal temperatuur °C]],0),"")</f>
        <v>7.5</v>
      </c>
      <c r="O12233" s="89">
        <f>_34_KNMI_Stations[[#This Row],[graaddagen]]*_34_KNMI_Stations[[#This Row],[Gewogen factor]]</f>
        <v>8.25</v>
      </c>
      <c r="P12233" s="89" cm="1">
        <f t="array" ref="P122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34" spans="1:16" x14ac:dyDescent="0.25">
      <c r="A12234">
        <v>375</v>
      </c>
      <c r="B12234" s="110">
        <v>46010</v>
      </c>
      <c r="C12234" s="89">
        <v>4.3</v>
      </c>
      <c r="D12234" s="89">
        <v>8.9</v>
      </c>
      <c r="E12234" s="96">
        <v>156</v>
      </c>
      <c r="F12234" s="89">
        <v>2.6</v>
      </c>
      <c r="G12234" s="89">
        <v>1016.9</v>
      </c>
      <c r="H12234">
        <v>0.87</v>
      </c>
      <c r="I12234" t="s">
        <v>30</v>
      </c>
      <c r="J12234">
        <v>1.1000000000000001</v>
      </c>
      <c r="K12234">
        <v>12</v>
      </c>
      <c r="L12234">
        <v>2025</v>
      </c>
      <c r="M12234" t="s">
        <v>379</v>
      </c>
      <c r="N12234" s="89" cm="1">
        <f t="array" ref="N12234">IF(ISNUMBER(_34_KNMI_Stations[[#This Row],[Etmaal temperatuur °C]]),IF(_34_KNMI_Stations[[#This Row],[Etmaal temperatuur °C]]&lt;stookgrens[],stookgrens[]-_34_KNMI_Stations[[#This Row],[Etmaal temperatuur °C]],0),"")</f>
        <v>9.1</v>
      </c>
      <c r="O12234" s="89">
        <f>_34_KNMI_Stations[[#This Row],[graaddagen]]*_34_KNMI_Stations[[#This Row],[Gewogen factor]]</f>
        <v>10.01</v>
      </c>
      <c r="P12234" s="89" cm="1">
        <f t="array" ref="P122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35" spans="1:16" x14ac:dyDescent="0.25">
      <c r="A12235">
        <v>375</v>
      </c>
      <c r="B12235" s="110">
        <v>46011</v>
      </c>
      <c r="C12235" s="89">
        <v>2.1</v>
      </c>
      <c r="D12235" s="89">
        <v>4.2</v>
      </c>
      <c r="E12235" s="96">
        <v>227</v>
      </c>
      <c r="F12235" s="89">
        <v>0</v>
      </c>
      <c r="G12235" s="89">
        <v>1016.3</v>
      </c>
      <c r="H12235">
        <v>0.93</v>
      </c>
      <c r="I12235" t="s">
        <v>30</v>
      </c>
      <c r="J12235">
        <v>1.1000000000000001</v>
      </c>
      <c r="K12235">
        <v>12</v>
      </c>
      <c r="L12235">
        <v>2025</v>
      </c>
      <c r="M12235" t="s">
        <v>379</v>
      </c>
      <c r="N12235" s="89" cm="1">
        <f t="array" ref="N12235">IF(ISNUMBER(_34_KNMI_Stations[[#This Row],[Etmaal temperatuur °C]]),IF(_34_KNMI_Stations[[#This Row],[Etmaal temperatuur °C]]&lt;stookgrens[],stookgrens[]-_34_KNMI_Stations[[#This Row],[Etmaal temperatuur °C]],0),"")</f>
        <v>13.8</v>
      </c>
      <c r="O12235" s="89">
        <f>_34_KNMI_Stations[[#This Row],[graaddagen]]*_34_KNMI_Stations[[#This Row],[Gewogen factor]]</f>
        <v>15.180000000000001</v>
      </c>
      <c r="P12235" s="89" cm="1">
        <f t="array" ref="P122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36" spans="1:16" x14ac:dyDescent="0.25">
      <c r="A12236">
        <v>375</v>
      </c>
      <c r="B12236" s="110">
        <v>46012</v>
      </c>
      <c r="C12236" s="89">
        <v>2.8</v>
      </c>
      <c r="D12236" s="89">
        <v>7.6</v>
      </c>
      <c r="E12236" s="96">
        <v>253</v>
      </c>
      <c r="F12236" s="89">
        <v>0</v>
      </c>
      <c r="G12236" s="89">
        <v>1011</v>
      </c>
      <c r="H12236">
        <v>0.88</v>
      </c>
      <c r="I12236" t="s">
        <v>30</v>
      </c>
      <c r="J12236">
        <v>1.1000000000000001</v>
      </c>
      <c r="K12236">
        <v>12</v>
      </c>
      <c r="L12236">
        <v>2025</v>
      </c>
      <c r="M12236" t="s">
        <v>379</v>
      </c>
      <c r="N12236" s="89" cm="1">
        <f t="array" ref="N12236">IF(ISNUMBER(_34_KNMI_Stations[[#This Row],[Etmaal temperatuur °C]]),IF(_34_KNMI_Stations[[#This Row],[Etmaal temperatuur °C]]&lt;stookgrens[],stookgrens[]-_34_KNMI_Stations[[#This Row],[Etmaal temperatuur °C]],0),"")</f>
        <v>10.4</v>
      </c>
      <c r="O12236" s="89">
        <f>_34_KNMI_Stations[[#This Row],[graaddagen]]*_34_KNMI_Stations[[#This Row],[Gewogen factor]]</f>
        <v>11.440000000000001</v>
      </c>
      <c r="P12236" s="89" cm="1">
        <f t="array" ref="P122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37" spans="1:16" x14ac:dyDescent="0.25">
      <c r="A12237">
        <v>375</v>
      </c>
      <c r="B12237" s="110">
        <v>46013</v>
      </c>
      <c r="C12237" s="89">
        <v>3.8</v>
      </c>
      <c r="D12237" s="89">
        <v>3.5</v>
      </c>
      <c r="E12237" s="96">
        <v>184</v>
      </c>
      <c r="F12237" s="89">
        <v>0</v>
      </c>
      <c r="G12237" s="89">
        <v>1011.6</v>
      </c>
      <c r="H12237">
        <v>0.86</v>
      </c>
      <c r="I12237" t="s">
        <v>30</v>
      </c>
      <c r="J12237">
        <v>1.1000000000000001</v>
      </c>
      <c r="K12237">
        <v>12</v>
      </c>
      <c r="L12237">
        <v>2025</v>
      </c>
      <c r="M12237" t="s">
        <v>380</v>
      </c>
      <c r="N12237" s="89" cm="1">
        <f t="array" ref="N12237">IF(ISNUMBER(_34_KNMI_Stations[[#This Row],[Etmaal temperatuur °C]]),IF(_34_KNMI_Stations[[#This Row],[Etmaal temperatuur °C]]&lt;stookgrens[],stookgrens[]-_34_KNMI_Stations[[#This Row],[Etmaal temperatuur °C]],0),"")</f>
        <v>14.5</v>
      </c>
      <c r="O12237" s="89">
        <f>_34_KNMI_Stations[[#This Row],[graaddagen]]*_34_KNMI_Stations[[#This Row],[Gewogen factor]]</f>
        <v>15.950000000000001</v>
      </c>
      <c r="P12237" s="89" cm="1">
        <f t="array" ref="P122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38" spans="1:16" x14ac:dyDescent="0.25">
      <c r="A12238">
        <v>375</v>
      </c>
      <c r="B12238" s="110">
        <v>46014</v>
      </c>
      <c r="C12238" s="89">
        <v>7.3</v>
      </c>
      <c r="D12238" s="89">
        <v>4.5</v>
      </c>
      <c r="E12238" s="96">
        <v>80</v>
      </c>
      <c r="F12238" s="89">
        <v>0</v>
      </c>
      <c r="G12238" s="89">
        <v>1019.5</v>
      </c>
      <c r="H12238">
        <v>0.75</v>
      </c>
      <c r="I12238" t="s">
        <v>30</v>
      </c>
      <c r="J12238">
        <v>1.1000000000000001</v>
      </c>
      <c r="K12238">
        <v>12</v>
      </c>
      <c r="L12238">
        <v>2025</v>
      </c>
      <c r="M12238" t="s">
        <v>380</v>
      </c>
      <c r="N12238" s="89" cm="1">
        <f t="array" ref="N12238">IF(ISNUMBER(_34_KNMI_Stations[[#This Row],[Etmaal temperatuur °C]]),IF(_34_KNMI_Stations[[#This Row],[Etmaal temperatuur °C]]&lt;stookgrens[],stookgrens[]-_34_KNMI_Stations[[#This Row],[Etmaal temperatuur °C]],0),"")</f>
        <v>13.5</v>
      </c>
      <c r="O12238" s="89">
        <f>_34_KNMI_Stations[[#This Row],[graaddagen]]*_34_KNMI_Stations[[#This Row],[Gewogen factor]]</f>
        <v>14.850000000000001</v>
      </c>
      <c r="P12238" s="89" cm="1">
        <f t="array" ref="P122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39" spans="1:16" x14ac:dyDescent="0.25">
      <c r="A12239">
        <v>375</v>
      </c>
      <c r="B12239" s="110">
        <v>46015</v>
      </c>
      <c r="C12239" s="89">
        <v>7.7</v>
      </c>
      <c r="D12239" s="89">
        <v>0.1</v>
      </c>
      <c r="E12239" s="96">
        <v>415</v>
      </c>
      <c r="F12239" s="89">
        <v>0</v>
      </c>
      <c r="G12239" s="89">
        <v>1031.2</v>
      </c>
      <c r="H12239">
        <v>0.71</v>
      </c>
      <c r="I12239" t="s">
        <v>30</v>
      </c>
      <c r="J12239">
        <v>1.1000000000000001</v>
      </c>
      <c r="K12239">
        <v>12</v>
      </c>
      <c r="L12239">
        <v>2025</v>
      </c>
      <c r="M12239" t="s">
        <v>380</v>
      </c>
      <c r="N12239" s="89" cm="1">
        <f t="array" ref="N12239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12239" s="89">
        <f>_34_KNMI_Stations[[#This Row],[graaddagen]]*_34_KNMI_Stations[[#This Row],[Gewogen factor]]</f>
        <v>19.690000000000001</v>
      </c>
      <c r="P12239" s="89" cm="1">
        <f t="array" ref="P122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40" spans="1:16" x14ac:dyDescent="0.25">
      <c r="A12240">
        <v>375</v>
      </c>
      <c r="B12240" s="110">
        <v>46016</v>
      </c>
      <c r="C12240" s="89">
        <v>6.6</v>
      </c>
      <c r="D12240" s="89">
        <v>-3.3</v>
      </c>
      <c r="E12240" s="96">
        <v>373</v>
      </c>
      <c r="F12240" s="89">
        <v>0</v>
      </c>
      <c r="G12240" s="89">
        <v>1030.3</v>
      </c>
      <c r="H12240">
        <v>0.68</v>
      </c>
      <c r="I12240" t="s">
        <v>30</v>
      </c>
      <c r="J12240">
        <v>1.1000000000000001</v>
      </c>
      <c r="K12240">
        <v>12</v>
      </c>
      <c r="L12240">
        <v>2025</v>
      </c>
      <c r="M12240" t="s">
        <v>380</v>
      </c>
      <c r="N12240" s="89" cm="1">
        <f t="array" ref="N12240">IF(ISNUMBER(_34_KNMI_Stations[[#This Row],[Etmaal temperatuur °C]]),IF(_34_KNMI_Stations[[#This Row],[Etmaal temperatuur °C]]&lt;stookgrens[],stookgrens[]-_34_KNMI_Stations[[#This Row],[Etmaal temperatuur °C]],0),"")</f>
        <v>21.3</v>
      </c>
      <c r="O12240" s="89">
        <f>_34_KNMI_Stations[[#This Row],[graaddagen]]*_34_KNMI_Stations[[#This Row],[Gewogen factor]]</f>
        <v>23.430000000000003</v>
      </c>
      <c r="P12240" s="89" cm="1">
        <f t="array" ref="P122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41" spans="1:16" x14ac:dyDescent="0.25">
      <c r="A12241">
        <v>375</v>
      </c>
      <c r="B12241" s="110">
        <v>46017</v>
      </c>
      <c r="C12241" s="89">
        <v>3.7</v>
      </c>
      <c r="D12241" s="89">
        <v>-2.5</v>
      </c>
      <c r="E12241" s="96">
        <v>413</v>
      </c>
      <c r="F12241" s="89">
        <v>0</v>
      </c>
      <c r="G12241" s="89">
        <v>1031.3</v>
      </c>
      <c r="H12241">
        <v>0.76</v>
      </c>
      <c r="I12241" t="s">
        <v>30</v>
      </c>
      <c r="J12241">
        <v>1.1000000000000001</v>
      </c>
      <c r="K12241">
        <v>12</v>
      </c>
      <c r="L12241">
        <v>2025</v>
      </c>
      <c r="M12241" t="s">
        <v>380</v>
      </c>
      <c r="N12241" s="89" cm="1">
        <f t="array" ref="N12241">IF(ISNUMBER(_34_KNMI_Stations[[#This Row],[Etmaal temperatuur °C]]),IF(_34_KNMI_Stations[[#This Row],[Etmaal temperatuur °C]]&lt;stookgrens[],stookgrens[]-_34_KNMI_Stations[[#This Row],[Etmaal temperatuur °C]],0),"")</f>
        <v>20.5</v>
      </c>
      <c r="O12241" s="89">
        <f>_34_KNMI_Stations[[#This Row],[graaddagen]]*_34_KNMI_Stations[[#This Row],[Gewogen factor]]</f>
        <v>22.55</v>
      </c>
      <c r="P12241" s="89" cm="1">
        <f t="array" ref="P122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42" spans="1:16" x14ac:dyDescent="0.25">
      <c r="A12242">
        <v>375</v>
      </c>
      <c r="B12242" s="110">
        <v>46018</v>
      </c>
      <c r="C12242" s="89">
        <v>2</v>
      </c>
      <c r="D12242" s="89">
        <v>0.4</v>
      </c>
      <c r="E12242" s="96">
        <v>215</v>
      </c>
      <c r="F12242" s="89">
        <v>0</v>
      </c>
      <c r="G12242" s="89">
        <v>1033.7</v>
      </c>
      <c r="H12242">
        <v>0.82</v>
      </c>
      <c r="I12242" t="s">
        <v>30</v>
      </c>
      <c r="J12242">
        <v>1.1000000000000001</v>
      </c>
      <c r="K12242">
        <v>12</v>
      </c>
      <c r="L12242">
        <v>2025</v>
      </c>
      <c r="M12242" t="s">
        <v>380</v>
      </c>
      <c r="N12242" s="89" cm="1">
        <f t="array" ref="N12242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12242" s="89">
        <f>_34_KNMI_Stations[[#This Row],[graaddagen]]*_34_KNMI_Stations[[#This Row],[Gewogen factor]]</f>
        <v>19.360000000000003</v>
      </c>
      <c r="P12242" s="89" cm="1">
        <f t="array" ref="P122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43" spans="1:16" x14ac:dyDescent="0.25">
      <c r="A12243">
        <v>375</v>
      </c>
      <c r="B12243" s="110">
        <v>46019</v>
      </c>
      <c r="C12243" s="89">
        <v>1.8</v>
      </c>
      <c r="D12243" s="89">
        <v>1.4</v>
      </c>
      <c r="E12243" s="96">
        <v>401</v>
      </c>
      <c r="F12243" s="89">
        <v>0</v>
      </c>
      <c r="G12243" s="89">
        <v>1031.5999999999999</v>
      </c>
      <c r="H12243">
        <v>0.85</v>
      </c>
      <c r="I12243" t="s">
        <v>30</v>
      </c>
      <c r="J12243">
        <v>1.1000000000000001</v>
      </c>
      <c r="K12243">
        <v>12</v>
      </c>
      <c r="L12243">
        <v>2025</v>
      </c>
      <c r="M12243" t="s">
        <v>380</v>
      </c>
      <c r="N12243" s="89" cm="1">
        <f t="array" ref="N12243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12243" s="89">
        <f>_34_KNMI_Stations[[#This Row],[graaddagen]]*_34_KNMI_Stations[[#This Row],[Gewogen factor]]</f>
        <v>18.260000000000002</v>
      </c>
      <c r="P12243" s="89" cm="1">
        <f t="array" ref="P122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44" spans="1:16" x14ac:dyDescent="0.25">
      <c r="A12244">
        <v>375</v>
      </c>
      <c r="B12244" s="110">
        <v>46020</v>
      </c>
      <c r="C12244" s="89">
        <v>1.5</v>
      </c>
      <c r="D12244" s="89">
        <v>1.1000000000000001</v>
      </c>
      <c r="E12244" s="96">
        <v>117</v>
      </c>
      <c r="F12244" s="89">
        <v>0.3</v>
      </c>
      <c r="G12244" s="89">
        <v>1026.5999999999999</v>
      </c>
      <c r="H12244">
        <v>0.92</v>
      </c>
      <c r="I12244" t="s">
        <v>30</v>
      </c>
      <c r="J12244">
        <v>1.1000000000000001</v>
      </c>
      <c r="K12244">
        <v>12</v>
      </c>
      <c r="L12244">
        <v>2025</v>
      </c>
      <c r="M12244" t="s">
        <v>306</v>
      </c>
      <c r="N12244" s="89" cm="1">
        <f t="array" ref="N12244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12244" s="89">
        <f>_34_KNMI_Stations[[#This Row],[graaddagen]]*_34_KNMI_Stations[[#This Row],[Gewogen factor]]</f>
        <v>18.59</v>
      </c>
      <c r="P12244" s="89" cm="1">
        <f t="array" ref="P122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45" spans="1:16" x14ac:dyDescent="0.25">
      <c r="A12245">
        <v>375</v>
      </c>
      <c r="B12245" s="110">
        <v>46021</v>
      </c>
      <c r="C12245" s="89">
        <v>1.9</v>
      </c>
      <c r="D12245" s="89">
        <v>1.7</v>
      </c>
      <c r="E12245" s="96">
        <v>332</v>
      </c>
      <c r="F12245" s="89">
        <v>0</v>
      </c>
      <c r="G12245" s="89">
        <v>1029.5999999999999</v>
      </c>
      <c r="H12245">
        <v>0.81</v>
      </c>
      <c r="I12245" t="s">
        <v>30</v>
      </c>
      <c r="J12245">
        <v>1.1000000000000001</v>
      </c>
      <c r="K12245">
        <v>12</v>
      </c>
      <c r="L12245">
        <v>2025</v>
      </c>
      <c r="M12245" t="s">
        <v>306</v>
      </c>
      <c r="N12245" s="89" cm="1">
        <f t="array" ref="N12245">IF(ISNUMBER(_34_KNMI_Stations[[#This Row],[Etmaal temperatuur °C]]),IF(_34_KNMI_Stations[[#This Row],[Etmaal temperatuur °C]]&lt;stookgrens[],stookgrens[]-_34_KNMI_Stations[[#This Row],[Etmaal temperatuur °C]],0),"")</f>
        <v>16.3</v>
      </c>
      <c r="O12245" s="89">
        <f>_34_KNMI_Stations[[#This Row],[graaddagen]]*_34_KNMI_Stations[[#This Row],[Gewogen factor]]</f>
        <v>17.930000000000003</v>
      </c>
      <c r="P12245" s="89" cm="1">
        <f t="array" ref="P122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46" spans="1:16" x14ac:dyDescent="0.25">
      <c r="A12246">
        <v>375</v>
      </c>
      <c r="B12246" s="110">
        <v>46022</v>
      </c>
      <c r="C12246" s="89">
        <v>3.5</v>
      </c>
      <c r="D12246" s="89">
        <v>1.6</v>
      </c>
      <c r="E12246" s="96">
        <v>242</v>
      </c>
      <c r="F12246" s="89">
        <v>0.4</v>
      </c>
      <c r="G12246" s="89">
        <v>1023.7</v>
      </c>
      <c r="H12246">
        <v>0.86</v>
      </c>
      <c r="I12246" t="s">
        <v>30</v>
      </c>
      <c r="J12246">
        <v>1.1000000000000001</v>
      </c>
      <c r="K12246">
        <v>12</v>
      </c>
      <c r="L12246">
        <v>2025</v>
      </c>
      <c r="M12246" t="s">
        <v>306</v>
      </c>
      <c r="N12246" s="89" cm="1">
        <f t="array" ref="N12246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12246" s="89">
        <f>_34_KNMI_Stations[[#This Row],[graaddagen]]*_34_KNMI_Stations[[#This Row],[Gewogen factor]]</f>
        <v>18.04</v>
      </c>
      <c r="P12246" s="89" cm="1">
        <f t="array" ref="P122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47" spans="1:16" x14ac:dyDescent="0.25">
      <c r="A12247">
        <v>375</v>
      </c>
      <c r="B12247" s="110">
        <v>46023</v>
      </c>
      <c r="C12247" s="89">
        <v>7.3</v>
      </c>
      <c r="D12247" s="89">
        <v>3.2</v>
      </c>
      <c r="E12247" s="96">
        <v>88</v>
      </c>
      <c r="F12247" s="89">
        <v>2.9</v>
      </c>
      <c r="G12247" s="89">
        <v>1004.4</v>
      </c>
      <c r="H12247">
        <v>0.81</v>
      </c>
      <c r="I12247" t="s">
        <v>30</v>
      </c>
      <c r="J12247">
        <v>1.1000000000000001</v>
      </c>
      <c r="K12247">
        <v>1</v>
      </c>
      <c r="L12247">
        <v>2026</v>
      </c>
      <c r="M12247" t="s">
        <v>306</v>
      </c>
      <c r="N12247" s="89" cm="1">
        <f t="array" ref="N12247">IF(ISNUMBER(_34_KNMI_Stations[[#This Row],[Etmaal temperatuur °C]]),IF(_34_KNMI_Stations[[#This Row],[Etmaal temperatuur °C]]&lt;stookgrens[],stookgrens[]-_34_KNMI_Stations[[#This Row],[Etmaal temperatuur °C]],0),"")</f>
        <v>14.8</v>
      </c>
      <c r="O12247" s="89">
        <f>_34_KNMI_Stations[[#This Row],[graaddagen]]*_34_KNMI_Stations[[#This Row],[Gewogen factor]]</f>
        <v>16.28</v>
      </c>
      <c r="P12247" s="89" cm="1">
        <f t="array" ref="P122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48" spans="1:16" x14ac:dyDescent="0.25">
      <c r="A12248">
        <v>375</v>
      </c>
      <c r="B12248" s="110">
        <v>46024</v>
      </c>
      <c r="C12248" s="89">
        <v>5.3</v>
      </c>
      <c r="D12248" s="89">
        <v>0.9</v>
      </c>
      <c r="E12248" s="96">
        <v>180</v>
      </c>
      <c r="F12248" s="89">
        <v>12.8</v>
      </c>
      <c r="G12248" s="89">
        <v>999.9</v>
      </c>
      <c r="H12248">
        <v>0.88</v>
      </c>
      <c r="I12248" t="s">
        <v>30</v>
      </c>
      <c r="J12248">
        <v>1.1000000000000001</v>
      </c>
      <c r="K12248">
        <v>1</v>
      </c>
      <c r="L12248">
        <v>2026</v>
      </c>
      <c r="M12248" t="s">
        <v>306</v>
      </c>
      <c r="N12248" s="89" cm="1">
        <f t="array" ref="N12248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12248" s="89">
        <f>_34_KNMI_Stations[[#This Row],[graaddagen]]*_34_KNMI_Stations[[#This Row],[Gewogen factor]]</f>
        <v>18.810000000000002</v>
      </c>
      <c r="P12248" s="89" cm="1">
        <f t="array" ref="P122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49" spans="1:16" x14ac:dyDescent="0.25">
      <c r="A12249">
        <v>375</v>
      </c>
      <c r="B12249" s="110">
        <v>46025</v>
      </c>
      <c r="C12249" s="89">
        <v>5.0999999999999996</v>
      </c>
      <c r="D12249" s="89">
        <v>-0.2</v>
      </c>
      <c r="E12249" s="96">
        <v>158</v>
      </c>
      <c r="F12249" s="89">
        <v>8.1</v>
      </c>
      <c r="G12249" s="89">
        <v>1003.4</v>
      </c>
      <c r="H12249">
        <v>0.91</v>
      </c>
      <c r="I12249" t="s">
        <v>30</v>
      </c>
      <c r="J12249">
        <v>1.1000000000000001</v>
      </c>
      <c r="K12249">
        <v>1</v>
      </c>
      <c r="L12249">
        <v>2026</v>
      </c>
      <c r="M12249" t="s">
        <v>306</v>
      </c>
      <c r="N12249" s="89" cm="1">
        <f t="array" ref="N12249">IF(ISNUMBER(_34_KNMI_Stations[[#This Row],[Etmaal temperatuur °C]]),IF(_34_KNMI_Stations[[#This Row],[Etmaal temperatuur °C]]&lt;stookgrens[],stookgrens[]-_34_KNMI_Stations[[#This Row],[Etmaal temperatuur °C]],0),"")</f>
        <v>18.2</v>
      </c>
      <c r="O12249" s="89">
        <f>_34_KNMI_Stations[[#This Row],[graaddagen]]*_34_KNMI_Stations[[#This Row],[Gewogen factor]]</f>
        <v>20.02</v>
      </c>
      <c r="P12249" s="89" cm="1">
        <f t="array" ref="P122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50" spans="1:16" x14ac:dyDescent="0.25">
      <c r="A12250">
        <v>375</v>
      </c>
      <c r="B12250" s="110">
        <v>46026</v>
      </c>
      <c r="C12250" s="89">
        <v>4.7</v>
      </c>
      <c r="D12250" s="89">
        <v>-0.7</v>
      </c>
      <c r="E12250" s="96">
        <v>223</v>
      </c>
      <c r="F12250" s="89">
        <v>8.6999999999999993</v>
      </c>
      <c r="G12250" s="89">
        <v>1009</v>
      </c>
      <c r="H12250">
        <v>0.87</v>
      </c>
      <c r="I12250" t="s">
        <v>30</v>
      </c>
      <c r="J12250">
        <v>1.1000000000000001</v>
      </c>
      <c r="K12250">
        <v>1</v>
      </c>
      <c r="L12250">
        <v>2026</v>
      </c>
      <c r="M12250" t="s">
        <v>306</v>
      </c>
      <c r="N12250" s="89" cm="1">
        <f t="array" ref="N12250">IF(ISNUMBER(_34_KNMI_Stations[[#This Row],[Etmaal temperatuur °C]]),IF(_34_KNMI_Stations[[#This Row],[Etmaal temperatuur °C]]&lt;stookgrens[],stookgrens[]-_34_KNMI_Stations[[#This Row],[Etmaal temperatuur °C]],0),"")</f>
        <v>18.7</v>
      </c>
      <c r="O12250" s="89">
        <f>_34_KNMI_Stations[[#This Row],[graaddagen]]*_34_KNMI_Stations[[#This Row],[Gewogen factor]]</f>
        <v>20.57</v>
      </c>
      <c r="P12250" s="89" cm="1">
        <f t="array" ref="P122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51" spans="1:16" x14ac:dyDescent="0.25">
      <c r="A12251">
        <v>375</v>
      </c>
      <c r="B12251" s="110">
        <v>46027</v>
      </c>
      <c r="C12251" s="89">
        <v>4.2</v>
      </c>
      <c r="D12251" s="89">
        <v>-2.2000000000000002</v>
      </c>
      <c r="E12251" s="96">
        <v>230</v>
      </c>
      <c r="F12251" s="89">
        <v>2.7</v>
      </c>
      <c r="G12251" s="89">
        <v>1010.7</v>
      </c>
      <c r="H12251">
        <v>0.84</v>
      </c>
      <c r="I12251" t="s">
        <v>30</v>
      </c>
      <c r="J12251">
        <v>1.1000000000000001</v>
      </c>
      <c r="K12251">
        <v>1</v>
      </c>
      <c r="L12251">
        <v>2026</v>
      </c>
      <c r="M12251" t="s">
        <v>344</v>
      </c>
      <c r="N12251" s="89" cm="1">
        <f t="array" ref="N12251">IF(ISNUMBER(_34_KNMI_Stations[[#This Row],[Etmaal temperatuur °C]]),IF(_34_KNMI_Stations[[#This Row],[Etmaal temperatuur °C]]&lt;stookgrens[],stookgrens[]-_34_KNMI_Stations[[#This Row],[Etmaal temperatuur °C]],0),"")</f>
        <v>20.2</v>
      </c>
      <c r="O12251" s="89">
        <f>_34_KNMI_Stations[[#This Row],[graaddagen]]*_34_KNMI_Stations[[#This Row],[Gewogen factor]]</f>
        <v>22.220000000000002</v>
      </c>
      <c r="P12251" s="89" cm="1">
        <f t="array" ref="P122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52" spans="1:16" x14ac:dyDescent="0.25">
      <c r="A12252">
        <v>375</v>
      </c>
      <c r="B12252" s="110">
        <v>46028</v>
      </c>
      <c r="C12252" s="89">
        <v>3.2</v>
      </c>
      <c r="D12252" s="89">
        <v>-1.6</v>
      </c>
      <c r="E12252" s="96">
        <v>329</v>
      </c>
      <c r="F12252" s="89">
        <v>0.6</v>
      </c>
      <c r="G12252" s="89">
        <v>1015</v>
      </c>
      <c r="H12252">
        <v>0.9</v>
      </c>
      <c r="I12252" t="s">
        <v>30</v>
      </c>
      <c r="J12252">
        <v>1.1000000000000001</v>
      </c>
      <c r="K12252">
        <v>1</v>
      </c>
      <c r="L12252">
        <v>2026</v>
      </c>
      <c r="M12252" t="s">
        <v>344</v>
      </c>
      <c r="N12252" s="89" cm="1">
        <f t="array" ref="N12252">IF(ISNUMBER(_34_KNMI_Stations[[#This Row],[Etmaal temperatuur °C]]),IF(_34_KNMI_Stations[[#This Row],[Etmaal temperatuur °C]]&lt;stookgrens[],stookgrens[]-_34_KNMI_Stations[[#This Row],[Etmaal temperatuur °C]],0),"")</f>
        <v>19.600000000000001</v>
      </c>
      <c r="O12252" s="89">
        <f>_34_KNMI_Stations[[#This Row],[graaddagen]]*_34_KNMI_Stations[[#This Row],[Gewogen factor]]</f>
        <v>21.560000000000002</v>
      </c>
      <c r="P12252" s="89" cm="1">
        <f t="array" ref="P122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53" spans="1:16" x14ac:dyDescent="0.25">
      <c r="A12253">
        <v>375</v>
      </c>
      <c r="B12253" s="110">
        <v>46029</v>
      </c>
      <c r="C12253" s="89">
        <v>6.7</v>
      </c>
      <c r="D12253" s="89">
        <v>-0.3</v>
      </c>
      <c r="E12253" s="96">
        <v>128</v>
      </c>
      <c r="F12253" s="89">
        <v>6.9</v>
      </c>
      <c r="G12253" s="89">
        <v>1006.6</v>
      </c>
      <c r="H12253">
        <v>0.83</v>
      </c>
      <c r="I12253" t="s">
        <v>30</v>
      </c>
      <c r="J12253">
        <v>1.1000000000000001</v>
      </c>
      <c r="K12253">
        <v>1</v>
      </c>
      <c r="L12253">
        <v>2026</v>
      </c>
      <c r="M12253" t="s">
        <v>344</v>
      </c>
      <c r="N12253" s="89" cm="1">
        <f t="array" ref="N12253">IF(ISNUMBER(_34_KNMI_Stations[[#This Row],[Etmaal temperatuur °C]]),IF(_34_KNMI_Stations[[#This Row],[Etmaal temperatuur °C]]&lt;stookgrens[],stookgrens[]-_34_KNMI_Stations[[#This Row],[Etmaal temperatuur °C]],0),"")</f>
        <v>18.3</v>
      </c>
      <c r="O12253" s="89">
        <f>_34_KNMI_Stations[[#This Row],[graaddagen]]*_34_KNMI_Stations[[#This Row],[Gewogen factor]]</f>
        <v>20.130000000000003</v>
      </c>
      <c r="P12253" s="89" cm="1">
        <f t="array" ref="P122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54" spans="1:16" x14ac:dyDescent="0.25">
      <c r="A12254">
        <v>375</v>
      </c>
      <c r="B12254" s="110">
        <v>46030</v>
      </c>
      <c r="C12254" s="89">
        <v>4.2</v>
      </c>
      <c r="D12254" s="89">
        <v>1.5</v>
      </c>
      <c r="E12254" s="96">
        <v>234</v>
      </c>
      <c r="F12254" s="89">
        <v>9</v>
      </c>
      <c r="G12254" s="89">
        <v>1002.5</v>
      </c>
      <c r="H12254">
        <v>0.87</v>
      </c>
      <c r="I12254" t="s">
        <v>30</v>
      </c>
      <c r="J12254">
        <v>1.1000000000000001</v>
      </c>
      <c r="K12254">
        <v>1</v>
      </c>
      <c r="L12254">
        <v>2026</v>
      </c>
      <c r="M12254" t="s">
        <v>344</v>
      </c>
      <c r="N12254" s="89" cm="1">
        <f t="array" ref="N12254">IF(ISNUMBER(_34_KNMI_Stations[[#This Row],[Etmaal temperatuur °C]]),IF(_34_KNMI_Stations[[#This Row],[Etmaal temperatuur °C]]&lt;stookgrens[],stookgrens[]-_34_KNMI_Stations[[#This Row],[Etmaal temperatuur °C]],0),"")</f>
        <v>16.5</v>
      </c>
      <c r="O12254" s="89">
        <f>_34_KNMI_Stations[[#This Row],[graaddagen]]*_34_KNMI_Stations[[#This Row],[Gewogen factor]]</f>
        <v>18.150000000000002</v>
      </c>
      <c r="P12254" s="89" cm="1">
        <f t="array" ref="P122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55" spans="1:16" x14ac:dyDescent="0.25">
      <c r="A12255">
        <v>375</v>
      </c>
      <c r="B12255" s="110">
        <v>46031</v>
      </c>
      <c r="C12255" s="89">
        <v>4.7</v>
      </c>
      <c r="D12255" s="89">
        <v>2.5</v>
      </c>
      <c r="E12255" s="96">
        <v>94</v>
      </c>
      <c r="F12255" s="89">
        <v>15.2</v>
      </c>
      <c r="G12255" s="89">
        <v>984.9</v>
      </c>
      <c r="H12255">
        <v>0.88</v>
      </c>
      <c r="I12255" t="s">
        <v>30</v>
      </c>
      <c r="J12255">
        <v>1.1000000000000001</v>
      </c>
      <c r="K12255">
        <v>1</v>
      </c>
      <c r="L12255">
        <v>2026</v>
      </c>
      <c r="M12255" t="s">
        <v>344</v>
      </c>
      <c r="N12255" s="89" cm="1">
        <f t="array" ref="N12255">IF(ISNUMBER(_34_KNMI_Stations[[#This Row],[Etmaal temperatuur °C]]),IF(_34_KNMI_Stations[[#This Row],[Etmaal temperatuur °C]]&lt;stookgrens[],stookgrens[]-_34_KNMI_Stations[[#This Row],[Etmaal temperatuur °C]],0),"")</f>
        <v>15.5</v>
      </c>
      <c r="O12255" s="89">
        <f>_34_KNMI_Stations[[#This Row],[graaddagen]]*_34_KNMI_Stations[[#This Row],[Gewogen factor]]</f>
        <v>17.05</v>
      </c>
      <c r="P12255" s="89" cm="1">
        <f t="array" ref="P122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56" spans="1:16" x14ac:dyDescent="0.25">
      <c r="A12256">
        <v>375</v>
      </c>
      <c r="B12256" s="110">
        <v>46032</v>
      </c>
      <c r="C12256" s="89">
        <v>3.3</v>
      </c>
      <c r="D12256" s="89">
        <v>-3.1</v>
      </c>
      <c r="E12256" s="96">
        <v>178</v>
      </c>
      <c r="F12256" s="89">
        <v>0.9</v>
      </c>
      <c r="G12256" s="89">
        <v>1011.3</v>
      </c>
      <c r="H12256">
        <v>0.78</v>
      </c>
      <c r="I12256" t="s">
        <v>30</v>
      </c>
      <c r="J12256">
        <v>1.1000000000000001</v>
      </c>
      <c r="K12256">
        <v>1</v>
      </c>
      <c r="L12256">
        <v>2026</v>
      </c>
      <c r="M12256" t="s">
        <v>344</v>
      </c>
      <c r="N12256" s="89" cm="1">
        <f t="array" ref="N12256">IF(ISNUMBER(_34_KNMI_Stations[[#This Row],[Etmaal temperatuur °C]]),IF(_34_KNMI_Stations[[#This Row],[Etmaal temperatuur °C]]&lt;stookgrens[],stookgrens[]-_34_KNMI_Stations[[#This Row],[Etmaal temperatuur °C]],0),"")</f>
        <v>21.1</v>
      </c>
      <c r="O12256" s="89">
        <f>_34_KNMI_Stations[[#This Row],[graaddagen]]*_34_KNMI_Stations[[#This Row],[Gewogen factor]]</f>
        <v>23.210000000000004</v>
      </c>
      <c r="P12256" s="89" cm="1">
        <f t="array" ref="P122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57" spans="1:16" x14ac:dyDescent="0.25">
      <c r="A12257">
        <v>375</v>
      </c>
      <c r="B12257" s="110">
        <v>46033</v>
      </c>
      <c r="C12257" s="89">
        <v>3.4</v>
      </c>
      <c r="D12257" s="89">
        <v>-3</v>
      </c>
      <c r="E12257" s="96">
        <v>148</v>
      </c>
      <c r="F12257" s="89">
        <v>0</v>
      </c>
      <c r="G12257" s="89">
        <v>1022.2</v>
      </c>
      <c r="H12257">
        <v>0.82</v>
      </c>
      <c r="I12257" t="s">
        <v>30</v>
      </c>
      <c r="J12257">
        <v>1.1000000000000001</v>
      </c>
      <c r="K12257">
        <v>1</v>
      </c>
      <c r="L12257">
        <v>2026</v>
      </c>
      <c r="M12257" t="s">
        <v>344</v>
      </c>
      <c r="N12257" s="89" cm="1">
        <f t="array" ref="N12257">IF(ISNUMBER(_34_KNMI_Stations[[#This Row],[Etmaal temperatuur °C]]),IF(_34_KNMI_Stations[[#This Row],[Etmaal temperatuur °C]]&lt;stookgrens[],stookgrens[]-_34_KNMI_Stations[[#This Row],[Etmaal temperatuur °C]],0),"")</f>
        <v>21</v>
      </c>
      <c r="O12257" s="89">
        <f>_34_KNMI_Stations[[#This Row],[graaddagen]]*_34_KNMI_Stations[[#This Row],[Gewogen factor]]</f>
        <v>23.1</v>
      </c>
      <c r="P12257" s="89" cm="1">
        <f t="array" ref="P122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58" spans="1:16" x14ac:dyDescent="0.25">
      <c r="A12258">
        <v>375</v>
      </c>
      <c r="B12258" s="110">
        <v>46034</v>
      </c>
      <c r="C12258" s="89">
        <v>4.2</v>
      </c>
      <c r="D12258" s="89">
        <v>4.8</v>
      </c>
      <c r="E12258" s="96">
        <v>105</v>
      </c>
      <c r="F12258" s="89">
        <v>7.4</v>
      </c>
      <c r="G12258" s="89">
        <v>1008.6</v>
      </c>
      <c r="H12258">
        <v>0.9</v>
      </c>
      <c r="I12258" t="s">
        <v>30</v>
      </c>
      <c r="J12258">
        <v>1.1000000000000001</v>
      </c>
      <c r="K12258">
        <v>1</v>
      </c>
      <c r="L12258">
        <v>2026</v>
      </c>
      <c r="M12258" t="s">
        <v>381</v>
      </c>
      <c r="N12258" s="89" cm="1">
        <f t="array" ref="N12258">IF(ISNUMBER(_34_KNMI_Stations[[#This Row],[Etmaal temperatuur °C]]),IF(_34_KNMI_Stations[[#This Row],[Etmaal temperatuur °C]]&lt;stookgrens[],stookgrens[]-_34_KNMI_Stations[[#This Row],[Etmaal temperatuur °C]],0),"")</f>
        <v>13.2</v>
      </c>
      <c r="O12258" s="89">
        <f>_34_KNMI_Stations[[#This Row],[graaddagen]]*_34_KNMI_Stations[[#This Row],[Gewogen factor]]</f>
        <v>14.52</v>
      </c>
      <c r="P12258" s="89" cm="1">
        <f t="array" ref="P122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59" spans="1:16" x14ac:dyDescent="0.25">
      <c r="A12259">
        <v>375</v>
      </c>
      <c r="B12259" s="110">
        <v>46035</v>
      </c>
      <c r="C12259" s="89">
        <v>3.7</v>
      </c>
      <c r="D12259" s="89">
        <v>8.9</v>
      </c>
      <c r="E12259" s="96">
        <v>136</v>
      </c>
      <c r="F12259" s="89">
        <v>0.3</v>
      </c>
      <c r="G12259" s="89">
        <v>1008.5</v>
      </c>
      <c r="H12259">
        <v>0.86</v>
      </c>
      <c r="I12259" t="s">
        <v>30</v>
      </c>
      <c r="J12259">
        <v>1.1000000000000001</v>
      </c>
      <c r="K12259">
        <v>1</v>
      </c>
      <c r="L12259">
        <v>2026</v>
      </c>
      <c r="M12259" t="s">
        <v>381</v>
      </c>
      <c r="N12259" s="89" cm="1">
        <f t="array" ref="N12259">IF(ISNUMBER(_34_KNMI_Stations[[#This Row],[Etmaal temperatuur °C]]),IF(_34_KNMI_Stations[[#This Row],[Etmaal temperatuur °C]]&lt;stookgrens[],stookgrens[]-_34_KNMI_Stations[[#This Row],[Etmaal temperatuur °C]],0),"")</f>
        <v>9.1</v>
      </c>
      <c r="O12259" s="89">
        <f>_34_KNMI_Stations[[#This Row],[graaddagen]]*_34_KNMI_Stations[[#This Row],[Gewogen factor]]</f>
        <v>10.01</v>
      </c>
      <c r="P12259" s="89" cm="1">
        <f t="array" ref="P122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60" spans="1:16" x14ac:dyDescent="0.25">
      <c r="A12260">
        <v>375</v>
      </c>
      <c r="B12260" s="110">
        <v>46036</v>
      </c>
      <c r="C12260" s="89">
        <v>2.4</v>
      </c>
      <c r="D12260" s="89">
        <v>7.4</v>
      </c>
      <c r="E12260" s="96">
        <v>290</v>
      </c>
      <c r="F12260" s="89">
        <v>3</v>
      </c>
      <c r="G12260" s="89">
        <v>1012.4</v>
      </c>
      <c r="H12260">
        <v>0.89</v>
      </c>
      <c r="I12260" t="s">
        <v>30</v>
      </c>
      <c r="J12260">
        <v>1.1000000000000001</v>
      </c>
      <c r="K12260">
        <v>1</v>
      </c>
      <c r="L12260">
        <v>2026</v>
      </c>
      <c r="M12260" t="s">
        <v>381</v>
      </c>
      <c r="N12260" s="89" cm="1">
        <f t="array" ref="N12260">IF(ISNUMBER(_34_KNMI_Stations[[#This Row],[Etmaal temperatuur °C]]),IF(_34_KNMI_Stations[[#This Row],[Etmaal temperatuur °C]]&lt;stookgrens[],stookgrens[]-_34_KNMI_Stations[[#This Row],[Etmaal temperatuur °C]],0),"")</f>
        <v>10.6</v>
      </c>
      <c r="O12260" s="89">
        <f>_34_KNMI_Stations[[#This Row],[graaddagen]]*_34_KNMI_Stations[[#This Row],[Gewogen factor]]</f>
        <v>11.66</v>
      </c>
      <c r="P12260" s="89" cm="1">
        <f t="array" ref="P122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61" spans="1:16" x14ac:dyDescent="0.25">
      <c r="A12261">
        <v>375</v>
      </c>
      <c r="B12261" s="110">
        <v>46037</v>
      </c>
      <c r="C12261" s="89">
        <v>5</v>
      </c>
      <c r="D12261" s="89">
        <v>9.6</v>
      </c>
      <c r="E12261" s="96">
        <v>179</v>
      </c>
      <c r="F12261" s="89">
        <v>-0.1</v>
      </c>
      <c r="G12261" s="89">
        <v>1008.3</v>
      </c>
      <c r="H12261">
        <v>0.81</v>
      </c>
      <c r="I12261" t="s">
        <v>30</v>
      </c>
      <c r="J12261">
        <v>1.1000000000000001</v>
      </c>
      <c r="K12261">
        <v>1</v>
      </c>
      <c r="L12261">
        <v>2026</v>
      </c>
      <c r="M12261" t="s">
        <v>381</v>
      </c>
      <c r="N12261" s="89" cm="1">
        <f t="array" ref="N12261">IF(ISNUMBER(_34_KNMI_Stations[[#This Row],[Etmaal temperatuur °C]]),IF(_34_KNMI_Stations[[#This Row],[Etmaal temperatuur °C]]&lt;stookgrens[],stookgrens[]-_34_KNMI_Stations[[#This Row],[Etmaal temperatuur °C]],0),"")</f>
        <v>8.4</v>
      </c>
      <c r="O12261" s="89">
        <f>_34_KNMI_Stations[[#This Row],[graaddagen]]*_34_KNMI_Stations[[#This Row],[Gewogen factor]]</f>
        <v>9.240000000000002</v>
      </c>
      <c r="P12261" s="89" cm="1">
        <f t="array" ref="P122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62" spans="1:16" x14ac:dyDescent="0.25">
      <c r="A12262">
        <v>375</v>
      </c>
      <c r="B12262" s="110">
        <v>46038</v>
      </c>
      <c r="C12262" s="89">
        <v>3.7</v>
      </c>
      <c r="D12262" s="89">
        <v>8.6</v>
      </c>
      <c r="E12262" s="96">
        <v>253</v>
      </c>
      <c r="F12262" s="89">
        <v>-0.1</v>
      </c>
      <c r="G12262" s="89">
        <v>1011.9</v>
      </c>
      <c r="H12262">
        <v>0.84</v>
      </c>
      <c r="I12262" t="s">
        <v>30</v>
      </c>
      <c r="J12262">
        <v>1.1000000000000001</v>
      </c>
      <c r="K12262">
        <v>1</v>
      </c>
      <c r="L12262">
        <v>2026</v>
      </c>
      <c r="M12262" t="s">
        <v>381</v>
      </c>
      <c r="N12262" s="89" cm="1">
        <f t="array" ref="N12262">IF(ISNUMBER(_34_KNMI_Stations[[#This Row],[Etmaal temperatuur °C]]),IF(_34_KNMI_Stations[[#This Row],[Etmaal temperatuur °C]]&lt;stookgrens[],stookgrens[]-_34_KNMI_Stations[[#This Row],[Etmaal temperatuur °C]],0),"")</f>
        <v>9.4</v>
      </c>
      <c r="O12262" s="89">
        <f>_34_KNMI_Stations[[#This Row],[graaddagen]]*_34_KNMI_Stations[[#This Row],[Gewogen factor]]</f>
        <v>10.340000000000002</v>
      </c>
      <c r="P12262" s="89" cm="1">
        <f t="array" ref="P122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63" spans="1:16" x14ac:dyDescent="0.25">
      <c r="A12263">
        <v>375</v>
      </c>
      <c r="B12263" s="110">
        <v>46039</v>
      </c>
      <c r="C12263" s="89">
        <v>2.1</v>
      </c>
      <c r="D12263" s="89">
        <v>7</v>
      </c>
      <c r="E12263" s="96">
        <v>443</v>
      </c>
      <c r="F12263" s="89">
        <v>0.2</v>
      </c>
      <c r="G12263" s="89">
        <v>1018.5</v>
      </c>
      <c r="H12263">
        <v>0.87</v>
      </c>
      <c r="I12263" t="s">
        <v>30</v>
      </c>
      <c r="J12263">
        <v>1.1000000000000001</v>
      </c>
      <c r="K12263">
        <v>1</v>
      </c>
      <c r="L12263">
        <v>2026</v>
      </c>
      <c r="M12263" t="s">
        <v>381</v>
      </c>
      <c r="N12263" s="89" cm="1">
        <f t="array" ref="N12263">IF(ISNUMBER(_34_KNMI_Stations[[#This Row],[Etmaal temperatuur °C]]),IF(_34_KNMI_Stations[[#This Row],[Etmaal temperatuur °C]]&lt;stookgrens[],stookgrens[]-_34_KNMI_Stations[[#This Row],[Etmaal temperatuur °C]],0),"")</f>
        <v>11</v>
      </c>
      <c r="O12263" s="89">
        <f>_34_KNMI_Stations[[#This Row],[graaddagen]]*_34_KNMI_Stations[[#This Row],[Gewogen factor]]</f>
        <v>12.100000000000001</v>
      </c>
      <c r="P12263" s="89" cm="1">
        <f t="array" ref="P122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64" spans="1:16" x14ac:dyDescent="0.25">
      <c r="A12264">
        <v>375</v>
      </c>
      <c r="B12264" s="110">
        <v>46040</v>
      </c>
      <c r="C12264" s="89">
        <v>2.5</v>
      </c>
      <c r="D12264" s="89">
        <v>2.6</v>
      </c>
      <c r="E12264" s="96">
        <v>486</v>
      </c>
      <c r="F12264" s="89">
        <v>0</v>
      </c>
      <c r="G12264" s="89">
        <v>1020.4</v>
      </c>
      <c r="H12264">
        <v>0.85</v>
      </c>
      <c r="I12264" t="s">
        <v>30</v>
      </c>
      <c r="J12264">
        <v>1.1000000000000001</v>
      </c>
      <c r="K12264">
        <v>1</v>
      </c>
      <c r="L12264">
        <v>2026</v>
      </c>
      <c r="M12264" t="s">
        <v>381</v>
      </c>
      <c r="N12264" s="89" cm="1">
        <f t="array" ref="N12264">IF(ISNUMBER(_34_KNMI_Stations[[#This Row],[Etmaal temperatuur °C]]),IF(_34_KNMI_Stations[[#This Row],[Etmaal temperatuur °C]]&lt;stookgrens[],stookgrens[]-_34_KNMI_Stations[[#This Row],[Etmaal temperatuur °C]],0),"")</f>
        <v>15.4</v>
      </c>
      <c r="O12264" s="89">
        <f>_34_KNMI_Stations[[#This Row],[graaddagen]]*_34_KNMI_Stations[[#This Row],[Gewogen factor]]</f>
        <v>16.940000000000001</v>
      </c>
      <c r="P12264" s="89" cm="1">
        <f t="array" ref="P122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65" spans="1:16" x14ac:dyDescent="0.25">
      <c r="A12265">
        <v>375</v>
      </c>
      <c r="B12265" s="110">
        <v>46041</v>
      </c>
      <c r="C12265" s="89">
        <v>2.2000000000000002</v>
      </c>
      <c r="D12265" s="89">
        <v>1.4</v>
      </c>
      <c r="E12265" s="96">
        <v>427</v>
      </c>
      <c r="F12265" s="89">
        <v>0</v>
      </c>
      <c r="G12265" s="89">
        <v>1019.1</v>
      </c>
      <c r="H12265">
        <v>0.86</v>
      </c>
      <c r="I12265" t="s">
        <v>30</v>
      </c>
      <c r="J12265">
        <v>1.1000000000000001</v>
      </c>
      <c r="K12265">
        <v>1</v>
      </c>
      <c r="L12265">
        <v>2026</v>
      </c>
      <c r="M12265" t="s">
        <v>382</v>
      </c>
      <c r="N12265" s="89" cm="1">
        <f t="array" ref="N12265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12265" s="89">
        <f>_34_KNMI_Stations[[#This Row],[graaddagen]]*_34_KNMI_Stations[[#This Row],[Gewogen factor]]</f>
        <v>18.260000000000002</v>
      </c>
      <c r="P12265" s="89" cm="1">
        <f t="array" ref="P122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66" spans="1:16" x14ac:dyDescent="0.25">
      <c r="A12266">
        <v>375</v>
      </c>
      <c r="B12266" s="110">
        <v>46042</v>
      </c>
      <c r="C12266" s="89">
        <v>2.2000000000000002</v>
      </c>
      <c r="D12266" s="89">
        <v>0.7</v>
      </c>
      <c r="E12266" s="96">
        <v>245</v>
      </c>
      <c r="F12266" s="89">
        <v>0</v>
      </c>
      <c r="G12266" s="89">
        <v>1016</v>
      </c>
      <c r="H12266">
        <v>0.89</v>
      </c>
      <c r="I12266" t="s">
        <v>30</v>
      </c>
      <c r="J12266">
        <v>1.1000000000000001</v>
      </c>
      <c r="K12266">
        <v>1</v>
      </c>
      <c r="L12266">
        <v>2026</v>
      </c>
      <c r="M12266" t="s">
        <v>382</v>
      </c>
      <c r="N12266" s="89" cm="1">
        <f t="array" ref="N12266">IF(ISNUMBER(_34_KNMI_Stations[[#This Row],[Etmaal temperatuur °C]]),IF(_34_KNMI_Stations[[#This Row],[Etmaal temperatuur °C]]&lt;stookgrens[],stookgrens[]-_34_KNMI_Stations[[#This Row],[Etmaal temperatuur °C]],0),"")</f>
        <v>17.3</v>
      </c>
      <c r="O12266" s="89">
        <f>_34_KNMI_Stations[[#This Row],[graaddagen]]*_34_KNMI_Stations[[#This Row],[Gewogen factor]]</f>
        <v>19.03</v>
      </c>
      <c r="P12266" s="89" cm="1">
        <f t="array" ref="P122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67" spans="1:16" x14ac:dyDescent="0.25">
      <c r="A12267">
        <v>375</v>
      </c>
      <c r="B12267" s="110">
        <v>46043</v>
      </c>
      <c r="C12267" s="89">
        <v>3.7</v>
      </c>
      <c r="D12267" s="89">
        <v>3.3</v>
      </c>
      <c r="E12267" s="96">
        <v>335</v>
      </c>
      <c r="F12267" s="89">
        <v>-0.1</v>
      </c>
      <c r="G12267" s="89">
        <v>1002.7</v>
      </c>
      <c r="H12267">
        <v>0.76</v>
      </c>
      <c r="I12267" t="s">
        <v>30</v>
      </c>
      <c r="J12267">
        <v>1.1000000000000001</v>
      </c>
      <c r="K12267">
        <v>1</v>
      </c>
      <c r="L12267">
        <v>2026</v>
      </c>
      <c r="M12267" t="s">
        <v>382</v>
      </c>
      <c r="N12267" s="89" cm="1">
        <f t="array" ref="N12267">IF(ISNUMBER(_34_KNMI_Stations[[#This Row],[Etmaal temperatuur °C]]),IF(_34_KNMI_Stations[[#This Row],[Etmaal temperatuur °C]]&lt;stookgrens[],stookgrens[]-_34_KNMI_Stations[[#This Row],[Etmaal temperatuur °C]],0),"")</f>
        <v>14.7</v>
      </c>
      <c r="O12267" s="89">
        <f>_34_KNMI_Stations[[#This Row],[graaddagen]]*_34_KNMI_Stations[[#This Row],[Gewogen factor]]</f>
        <v>16.170000000000002</v>
      </c>
      <c r="P12267" s="89" cm="1">
        <f t="array" ref="P122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68" spans="1:16" x14ac:dyDescent="0.25">
      <c r="A12268">
        <v>375</v>
      </c>
      <c r="B12268" s="110">
        <v>46044</v>
      </c>
      <c r="C12268" s="89">
        <v>3.6</v>
      </c>
      <c r="D12268" s="89">
        <v>2.9</v>
      </c>
      <c r="E12268" s="96">
        <v>482</v>
      </c>
      <c r="F12268" s="89">
        <v>-0.1</v>
      </c>
      <c r="G12268" s="89">
        <v>995.9</v>
      </c>
      <c r="H12268">
        <v>0.69</v>
      </c>
      <c r="I12268" t="s">
        <v>30</v>
      </c>
      <c r="J12268">
        <v>1.1000000000000001</v>
      </c>
      <c r="K12268">
        <v>1</v>
      </c>
      <c r="L12268">
        <v>2026</v>
      </c>
      <c r="M12268" t="s">
        <v>382</v>
      </c>
      <c r="N12268" s="89" cm="1">
        <f t="array" ref="N12268">IF(ISNUMBER(_34_KNMI_Stations[[#This Row],[Etmaal temperatuur °C]]),IF(_34_KNMI_Stations[[#This Row],[Etmaal temperatuur °C]]&lt;stookgrens[],stookgrens[]-_34_KNMI_Stations[[#This Row],[Etmaal temperatuur °C]],0),"")</f>
        <v>15.1</v>
      </c>
      <c r="O12268" s="89">
        <f>_34_KNMI_Stations[[#This Row],[graaddagen]]*_34_KNMI_Stations[[#This Row],[Gewogen factor]]</f>
        <v>16.61</v>
      </c>
      <c r="P12268" s="89" cm="1">
        <f t="array" ref="P122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69" spans="1:16" x14ac:dyDescent="0.25">
      <c r="A12269">
        <v>375</v>
      </c>
      <c r="B12269" s="110">
        <v>46045</v>
      </c>
      <c r="C12269" s="89">
        <v>3.6</v>
      </c>
      <c r="D12269" s="89">
        <v>5</v>
      </c>
      <c r="E12269" s="96">
        <v>306</v>
      </c>
      <c r="F12269" s="89">
        <v>-0.1</v>
      </c>
      <c r="G12269" s="89">
        <v>995.2</v>
      </c>
      <c r="H12269">
        <v>0.75</v>
      </c>
      <c r="I12269" t="s">
        <v>30</v>
      </c>
      <c r="J12269">
        <v>1.1000000000000001</v>
      </c>
      <c r="K12269">
        <v>1</v>
      </c>
      <c r="L12269">
        <v>2026</v>
      </c>
      <c r="M12269" t="s">
        <v>382</v>
      </c>
      <c r="N12269" s="89" cm="1">
        <f t="array" ref="N12269">IF(ISNUMBER(_34_KNMI_Stations[[#This Row],[Etmaal temperatuur °C]]),IF(_34_KNMI_Stations[[#This Row],[Etmaal temperatuur °C]]&lt;stookgrens[],stookgrens[]-_34_KNMI_Stations[[#This Row],[Etmaal temperatuur °C]],0),"")</f>
        <v>13</v>
      </c>
      <c r="O12269" s="89">
        <f>_34_KNMI_Stations[[#This Row],[graaddagen]]*_34_KNMI_Stations[[#This Row],[Gewogen factor]]</f>
        <v>14.3</v>
      </c>
      <c r="P12269" s="89" cm="1">
        <f t="array" ref="P122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70" spans="1:16" x14ac:dyDescent="0.25">
      <c r="A12270">
        <v>375</v>
      </c>
      <c r="B12270" s="110">
        <v>46046</v>
      </c>
      <c r="C12270" s="89">
        <v>3.2</v>
      </c>
      <c r="D12270" s="89">
        <v>2.8</v>
      </c>
      <c r="E12270" s="96">
        <v>520</v>
      </c>
      <c r="F12270" s="89">
        <v>0</v>
      </c>
      <c r="G12270" s="89">
        <v>1001.1</v>
      </c>
      <c r="H12270">
        <v>0.81</v>
      </c>
      <c r="I12270" t="s">
        <v>30</v>
      </c>
      <c r="J12270">
        <v>1.1000000000000001</v>
      </c>
      <c r="K12270">
        <v>1</v>
      </c>
      <c r="L12270">
        <v>2026</v>
      </c>
      <c r="M12270" t="s">
        <v>382</v>
      </c>
      <c r="N12270" s="89" cm="1">
        <f t="array" ref="N12270">IF(ISNUMBER(_34_KNMI_Stations[[#This Row],[Etmaal temperatuur °C]]),IF(_34_KNMI_Stations[[#This Row],[Etmaal temperatuur °C]]&lt;stookgrens[],stookgrens[]-_34_KNMI_Stations[[#This Row],[Etmaal temperatuur °C]],0),"")</f>
        <v>15.2</v>
      </c>
      <c r="O12270" s="89">
        <f>_34_KNMI_Stations[[#This Row],[graaddagen]]*_34_KNMI_Stations[[#This Row],[Gewogen factor]]</f>
        <v>16.72</v>
      </c>
      <c r="P12270" s="89" cm="1">
        <f t="array" ref="P122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71" spans="1:16" x14ac:dyDescent="0.25">
      <c r="A12271">
        <v>375</v>
      </c>
      <c r="B12271" s="110">
        <v>46047</v>
      </c>
      <c r="C12271" s="89">
        <v>3.3</v>
      </c>
      <c r="D12271" s="89">
        <v>-1.2</v>
      </c>
      <c r="E12271" s="96">
        <v>316</v>
      </c>
      <c r="F12271" s="89">
        <v>0</v>
      </c>
      <c r="G12271" s="89">
        <v>998.9</v>
      </c>
      <c r="H12271">
        <v>0.83</v>
      </c>
      <c r="I12271" t="s">
        <v>30</v>
      </c>
      <c r="J12271">
        <v>1.1000000000000001</v>
      </c>
      <c r="K12271">
        <v>1</v>
      </c>
      <c r="L12271">
        <v>2026</v>
      </c>
      <c r="M12271" t="s">
        <v>382</v>
      </c>
      <c r="N12271" s="89" cm="1">
        <f t="array" ref="N12271">IF(ISNUMBER(_34_KNMI_Stations[[#This Row],[Etmaal temperatuur °C]]),IF(_34_KNMI_Stations[[#This Row],[Etmaal temperatuur °C]]&lt;stookgrens[],stookgrens[]-_34_KNMI_Stations[[#This Row],[Etmaal temperatuur °C]],0),"")</f>
        <v>19.2</v>
      </c>
      <c r="O12271" s="89">
        <f>_34_KNMI_Stations[[#This Row],[graaddagen]]*_34_KNMI_Stations[[#This Row],[Gewogen factor]]</f>
        <v>21.12</v>
      </c>
      <c r="P12271" s="89" cm="1">
        <f t="array" ref="P122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72" spans="1:16" x14ac:dyDescent="0.25">
      <c r="A12272">
        <v>375</v>
      </c>
      <c r="B12272" s="110">
        <v>46048</v>
      </c>
      <c r="C12272" s="89">
        <v>2.2999999999999998</v>
      </c>
      <c r="D12272" s="89">
        <v>0.3</v>
      </c>
      <c r="E12272" s="96">
        <v>150</v>
      </c>
      <c r="F12272" s="89">
        <v>0</v>
      </c>
      <c r="G12272" s="89">
        <v>1002.3</v>
      </c>
      <c r="H12272">
        <v>0.86</v>
      </c>
      <c r="I12272" t="s">
        <v>30</v>
      </c>
      <c r="J12272">
        <v>1.1000000000000001</v>
      </c>
      <c r="K12272">
        <v>1</v>
      </c>
      <c r="L12272">
        <v>2026</v>
      </c>
      <c r="M12272" t="s">
        <v>383</v>
      </c>
      <c r="N12272" s="89" cm="1">
        <f t="array" ref="N12272">IF(ISNUMBER(_34_KNMI_Stations[[#This Row],[Etmaal temperatuur °C]]),IF(_34_KNMI_Stations[[#This Row],[Etmaal temperatuur °C]]&lt;stookgrens[],stookgrens[]-_34_KNMI_Stations[[#This Row],[Etmaal temperatuur °C]],0),"")</f>
        <v>17.7</v>
      </c>
      <c r="O12272" s="89">
        <f>_34_KNMI_Stations[[#This Row],[graaddagen]]*_34_KNMI_Stations[[#This Row],[Gewogen factor]]</f>
        <v>19.470000000000002</v>
      </c>
      <c r="P12272" s="89" cm="1">
        <f t="array" ref="P122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73" spans="1:16" x14ac:dyDescent="0.25">
      <c r="A12273">
        <v>375</v>
      </c>
      <c r="B12273" s="110">
        <v>46049</v>
      </c>
      <c r="C12273" s="89">
        <v>3.8</v>
      </c>
      <c r="D12273" s="89">
        <v>2.2000000000000002</v>
      </c>
      <c r="E12273" s="96">
        <v>204</v>
      </c>
      <c r="F12273" s="89">
        <v>4.5</v>
      </c>
      <c r="G12273" s="89">
        <v>996</v>
      </c>
      <c r="H12273">
        <v>0.88</v>
      </c>
      <c r="I12273" t="s">
        <v>30</v>
      </c>
      <c r="J12273">
        <v>1.1000000000000001</v>
      </c>
      <c r="K12273">
        <v>1</v>
      </c>
      <c r="L12273">
        <v>2026</v>
      </c>
      <c r="M12273" t="s">
        <v>383</v>
      </c>
      <c r="N12273" s="89" cm="1">
        <f t="array" ref="N12273">IF(ISNUMBER(_34_KNMI_Stations[[#This Row],[Etmaal temperatuur °C]]),IF(_34_KNMI_Stations[[#This Row],[Etmaal temperatuur °C]]&lt;stookgrens[],stookgrens[]-_34_KNMI_Stations[[#This Row],[Etmaal temperatuur °C]],0),"")</f>
        <v>15.8</v>
      </c>
      <c r="O12273" s="89">
        <f>_34_KNMI_Stations[[#This Row],[graaddagen]]*_34_KNMI_Stations[[#This Row],[Gewogen factor]]</f>
        <v>17.380000000000003</v>
      </c>
      <c r="P12273" s="89" cm="1">
        <f t="array" ref="P122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74" spans="1:16" x14ac:dyDescent="0.25">
      <c r="A12274">
        <v>375</v>
      </c>
      <c r="B12274" s="110">
        <v>46050</v>
      </c>
      <c r="C12274" s="89">
        <v>2.2999999999999998</v>
      </c>
      <c r="D12274" s="89">
        <v>2.8</v>
      </c>
      <c r="E12274" s="96">
        <v>104</v>
      </c>
      <c r="F12274" s="89">
        <v>0.9</v>
      </c>
      <c r="G12274" s="89">
        <v>995.8</v>
      </c>
      <c r="H12274">
        <v>0.92</v>
      </c>
      <c r="I12274" t="s">
        <v>30</v>
      </c>
      <c r="J12274">
        <v>1.1000000000000001</v>
      </c>
      <c r="K12274">
        <v>1</v>
      </c>
      <c r="L12274">
        <v>2026</v>
      </c>
      <c r="M12274" t="s">
        <v>383</v>
      </c>
      <c r="N12274" s="89" cm="1">
        <f t="array" ref="N12274">IF(ISNUMBER(_34_KNMI_Stations[[#This Row],[Etmaal temperatuur °C]]),IF(_34_KNMI_Stations[[#This Row],[Etmaal temperatuur °C]]&lt;stookgrens[],stookgrens[]-_34_KNMI_Stations[[#This Row],[Etmaal temperatuur °C]],0),"")</f>
        <v>15.2</v>
      </c>
      <c r="O12274" s="89">
        <f>_34_KNMI_Stations[[#This Row],[graaddagen]]*_34_KNMI_Stations[[#This Row],[Gewogen factor]]</f>
        <v>16.72</v>
      </c>
      <c r="P12274" s="89" cm="1">
        <f t="array" ref="P122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75" spans="1:16" x14ac:dyDescent="0.25">
      <c r="A12275">
        <v>375</v>
      </c>
      <c r="B12275" s="110">
        <v>46051</v>
      </c>
      <c r="C12275" s="89">
        <v>1.7</v>
      </c>
      <c r="D12275" s="89">
        <v>-0.1</v>
      </c>
      <c r="E12275" s="96">
        <v>131</v>
      </c>
      <c r="F12275" s="89">
        <v>1.9</v>
      </c>
      <c r="G12275" s="89">
        <v>999.6</v>
      </c>
      <c r="H12275">
        <v>0.92</v>
      </c>
      <c r="I12275" t="s">
        <v>30</v>
      </c>
      <c r="J12275">
        <v>1.1000000000000001</v>
      </c>
      <c r="K12275">
        <v>1</v>
      </c>
      <c r="L12275">
        <v>2026</v>
      </c>
      <c r="M12275" t="s">
        <v>383</v>
      </c>
      <c r="N12275" s="89" cm="1">
        <f t="array" ref="N12275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12275" s="89">
        <f>_34_KNMI_Stations[[#This Row],[graaddagen]]*_34_KNMI_Stations[[#This Row],[Gewogen factor]]</f>
        <v>19.910000000000004</v>
      </c>
      <c r="P12275" s="89" cm="1">
        <f t="array" ref="P122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76" spans="1:16" x14ac:dyDescent="0.25">
      <c r="A12276">
        <v>375</v>
      </c>
      <c r="B12276" s="110">
        <v>46052</v>
      </c>
      <c r="C12276" s="89">
        <v>4.0999999999999996</v>
      </c>
      <c r="D12276" s="89">
        <v>2.2999999999999998</v>
      </c>
      <c r="E12276" s="96">
        <v>324</v>
      </c>
      <c r="F12276" s="89">
        <v>-0.1</v>
      </c>
      <c r="G12276" s="89">
        <v>997.4</v>
      </c>
      <c r="H12276">
        <v>0.87</v>
      </c>
      <c r="I12276" t="s">
        <v>30</v>
      </c>
      <c r="J12276">
        <v>1.1000000000000001</v>
      </c>
      <c r="K12276">
        <v>1</v>
      </c>
      <c r="L12276">
        <v>2026</v>
      </c>
      <c r="M12276" t="s">
        <v>383</v>
      </c>
      <c r="N12276" s="89" cm="1">
        <f t="array" ref="N12276">IF(ISNUMBER(_34_KNMI_Stations[[#This Row],[Etmaal temperatuur °C]]),IF(_34_KNMI_Stations[[#This Row],[Etmaal temperatuur °C]]&lt;stookgrens[],stookgrens[]-_34_KNMI_Stations[[#This Row],[Etmaal temperatuur °C]],0),"")</f>
        <v>15.7</v>
      </c>
      <c r="O12276" s="89">
        <f>_34_KNMI_Stations[[#This Row],[graaddagen]]*_34_KNMI_Stations[[#This Row],[Gewogen factor]]</f>
        <v>17.27</v>
      </c>
      <c r="P12276" s="89" cm="1">
        <f t="array" ref="P122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77" spans="1:16" x14ac:dyDescent="0.25">
      <c r="A12277">
        <v>375</v>
      </c>
      <c r="B12277" s="110">
        <v>46053</v>
      </c>
      <c r="C12277" s="89">
        <v>2.8</v>
      </c>
      <c r="D12277" s="89">
        <v>5.5</v>
      </c>
      <c r="E12277" s="96">
        <v>279</v>
      </c>
      <c r="F12277" s="89">
        <v>1.1000000000000001</v>
      </c>
      <c r="G12277" s="89">
        <v>1002</v>
      </c>
      <c r="H12277">
        <v>0.89</v>
      </c>
      <c r="I12277" t="s">
        <v>30</v>
      </c>
      <c r="J12277">
        <v>1.1000000000000001</v>
      </c>
      <c r="K12277">
        <v>1</v>
      </c>
      <c r="L12277">
        <v>2026</v>
      </c>
      <c r="M12277" t="s">
        <v>383</v>
      </c>
      <c r="N12277" s="89" cm="1">
        <f t="array" ref="N12277">IF(ISNUMBER(_34_KNMI_Stations[[#This Row],[Etmaal temperatuur °C]]),IF(_34_KNMI_Stations[[#This Row],[Etmaal temperatuur °C]]&lt;stookgrens[],stookgrens[]-_34_KNMI_Stations[[#This Row],[Etmaal temperatuur °C]],0),"")</f>
        <v>12.5</v>
      </c>
      <c r="O12277" s="89">
        <f>_34_KNMI_Stations[[#This Row],[graaddagen]]*_34_KNMI_Stations[[#This Row],[Gewogen factor]]</f>
        <v>13.750000000000002</v>
      </c>
      <c r="P12277" s="89" cm="1">
        <f t="array" ref="P122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78" spans="1:16" x14ac:dyDescent="0.25">
      <c r="A12278">
        <v>377</v>
      </c>
      <c r="B12278" s="110">
        <v>45658</v>
      </c>
      <c r="C12278" s="89">
        <v>9.3000000000000007</v>
      </c>
      <c r="D12278" s="89">
        <v>6.7</v>
      </c>
      <c r="E12278" s="96">
        <v>67</v>
      </c>
      <c r="F12278" s="89">
        <v>9.8000000000000007</v>
      </c>
      <c r="G12278" s="89"/>
      <c r="H12278">
        <v>0.84</v>
      </c>
      <c r="I12278" t="s">
        <v>31</v>
      </c>
      <c r="J12278">
        <v>1.1000000000000001</v>
      </c>
      <c r="K12278">
        <v>1</v>
      </c>
      <c r="L12278">
        <v>2025</v>
      </c>
      <c r="M12278" t="s">
        <v>59</v>
      </c>
      <c r="N12278" s="89" cm="1">
        <f t="array" ref="N12278">IF(ISNUMBER(_34_KNMI_Stations[[#This Row],[Etmaal temperatuur °C]]),IF(_34_KNMI_Stations[[#This Row],[Etmaal temperatuur °C]]&lt;stookgrens[],stookgrens[]-_34_KNMI_Stations[[#This Row],[Etmaal temperatuur °C]],0),"")</f>
        <v>11.3</v>
      </c>
      <c r="O12278" s="89">
        <f>_34_KNMI_Stations[[#This Row],[graaddagen]]*_34_KNMI_Stations[[#This Row],[Gewogen factor]]</f>
        <v>12.430000000000001</v>
      </c>
      <c r="P12278" s="89" cm="1">
        <f t="array" ref="P122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79" spans="1:16" x14ac:dyDescent="0.25">
      <c r="A12279">
        <v>377</v>
      </c>
      <c r="B12279" s="110">
        <v>45659</v>
      </c>
      <c r="C12279" s="89">
        <v>3.5</v>
      </c>
      <c r="D12279" s="89">
        <v>3.3</v>
      </c>
      <c r="E12279" s="96">
        <v>246</v>
      </c>
      <c r="F12279" s="89">
        <v>3.9</v>
      </c>
      <c r="G12279" s="89"/>
      <c r="H12279">
        <v>0.93</v>
      </c>
      <c r="I12279" t="s">
        <v>31</v>
      </c>
      <c r="J12279">
        <v>1.1000000000000001</v>
      </c>
      <c r="K12279">
        <v>1</v>
      </c>
      <c r="L12279">
        <v>2025</v>
      </c>
      <c r="M12279" t="s">
        <v>59</v>
      </c>
      <c r="N12279" s="89" cm="1">
        <f t="array" ref="N12279">IF(ISNUMBER(_34_KNMI_Stations[[#This Row],[Etmaal temperatuur °C]]),IF(_34_KNMI_Stations[[#This Row],[Etmaal temperatuur °C]]&lt;stookgrens[],stookgrens[]-_34_KNMI_Stations[[#This Row],[Etmaal temperatuur °C]],0),"")</f>
        <v>14.7</v>
      </c>
      <c r="O12279" s="89">
        <f>_34_KNMI_Stations[[#This Row],[graaddagen]]*_34_KNMI_Stations[[#This Row],[Gewogen factor]]</f>
        <v>16.170000000000002</v>
      </c>
      <c r="P12279" s="89" cm="1">
        <f t="array" ref="P122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80" spans="1:16" x14ac:dyDescent="0.25">
      <c r="A12280">
        <v>377</v>
      </c>
      <c r="B12280" s="110">
        <v>45660</v>
      </c>
      <c r="C12280" s="89">
        <v>5</v>
      </c>
      <c r="D12280" s="89">
        <v>1.9</v>
      </c>
      <c r="E12280" s="96">
        <v>354</v>
      </c>
      <c r="F12280" s="89">
        <v>1.9</v>
      </c>
      <c r="G12280" s="89"/>
      <c r="H12280">
        <v>0.89</v>
      </c>
      <c r="I12280" t="s">
        <v>31</v>
      </c>
      <c r="J12280">
        <v>1.1000000000000001</v>
      </c>
      <c r="K12280">
        <v>1</v>
      </c>
      <c r="L12280">
        <v>2025</v>
      </c>
      <c r="M12280" t="s">
        <v>59</v>
      </c>
      <c r="N12280" s="89" cm="1">
        <f t="array" ref="N12280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12280" s="89">
        <f>_34_KNMI_Stations[[#This Row],[graaddagen]]*_34_KNMI_Stations[[#This Row],[Gewogen factor]]</f>
        <v>17.710000000000004</v>
      </c>
      <c r="P12280" s="89" cm="1">
        <f t="array" ref="P122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81" spans="1:16" x14ac:dyDescent="0.25">
      <c r="A12281">
        <v>377</v>
      </c>
      <c r="B12281" s="110">
        <v>45661</v>
      </c>
      <c r="C12281" s="89">
        <v>2.5</v>
      </c>
      <c r="D12281" s="89">
        <v>1.5</v>
      </c>
      <c r="E12281" s="96">
        <v>224</v>
      </c>
      <c r="F12281" s="89">
        <v>-0.1</v>
      </c>
      <c r="G12281" s="89"/>
      <c r="H12281">
        <v>0.91</v>
      </c>
      <c r="I12281" t="s">
        <v>31</v>
      </c>
      <c r="J12281">
        <v>1.1000000000000001</v>
      </c>
      <c r="K12281">
        <v>1</v>
      </c>
      <c r="L12281">
        <v>2025</v>
      </c>
      <c r="M12281" t="s">
        <v>59</v>
      </c>
      <c r="N12281" s="89" cm="1">
        <f t="array" ref="N12281">IF(ISNUMBER(_34_KNMI_Stations[[#This Row],[Etmaal temperatuur °C]]),IF(_34_KNMI_Stations[[#This Row],[Etmaal temperatuur °C]]&lt;stookgrens[],stookgrens[]-_34_KNMI_Stations[[#This Row],[Etmaal temperatuur °C]],0),"")</f>
        <v>16.5</v>
      </c>
      <c r="O12281" s="89">
        <f>_34_KNMI_Stations[[#This Row],[graaddagen]]*_34_KNMI_Stations[[#This Row],[Gewogen factor]]</f>
        <v>18.150000000000002</v>
      </c>
      <c r="P12281" s="89" cm="1">
        <f t="array" ref="P122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82" spans="1:16" x14ac:dyDescent="0.25">
      <c r="A12282">
        <v>377</v>
      </c>
      <c r="B12282" s="110">
        <v>45662</v>
      </c>
      <c r="C12282" s="89">
        <v>5.9</v>
      </c>
      <c r="D12282" s="89">
        <v>6.6</v>
      </c>
      <c r="E12282" s="96">
        <v>58</v>
      </c>
      <c r="F12282" s="89">
        <v>20.399999999999999</v>
      </c>
      <c r="G12282" s="89"/>
      <c r="H12282">
        <v>0.94</v>
      </c>
      <c r="I12282" t="s">
        <v>31</v>
      </c>
      <c r="J12282">
        <v>1.1000000000000001</v>
      </c>
      <c r="K12282">
        <v>1</v>
      </c>
      <c r="L12282">
        <v>2025</v>
      </c>
      <c r="M12282" t="s">
        <v>59</v>
      </c>
      <c r="N12282" s="89" cm="1">
        <f t="array" ref="N12282">IF(ISNUMBER(_34_KNMI_Stations[[#This Row],[Etmaal temperatuur °C]]),IF(_34_KNMI_Stations[[#This Row],[Etmaal temperatuur °C]]&lt;stookgrens[],stookgrens[]-_34_KNMI_Stations[[#This Row],[Etmaal temperatuur °C]],0),"")</f>
        <v>11.4</v>
      </c>
      <c r="O12282" s="89">
        <f>_34_KNMI_Stations[[#This Row],[graaddagen]]*_34_KNMI_Stations[[#This Row],[Gewogen factor]]</f>
        <v>12.540000000000001</v>
      </c>
      <c r="P12282" s="89" cm="1">
        <f t="array" ref="P122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83" spans="1:16" x14ac:dyDescent="0.25">
      <c r="A12283">
        <v>377</v>
      </c>
      <c r="B12283" s="110">
        <v>45663</v>
      </c>
      <c r="C12283" s="89">
        <v>9.1999999999999993</v>
      </c>
      <c r="D12283" s="89">
        <v>9</v>
      </c>
      <c r="E12283" s="96">
        <v>183</v>
      </c>
      <c r="F12283" s="89">
        <v>9.1999999999999993</v>
      </c>
      <c r="G12283" s="89"/>
      <c r="H12283">
        <v>0.82</v>
      </c>
      <c r="I12283" t="s">
        <v>31</v>
      </c>
      <c r="J12283">
        <v>1.1000000000000001</v>
      </c>
      <c r="K12283">
        <v>1</v>
      </c>
      <c r="L12283">
        <v>2025</v>
      </c>
      <c r="M12283" t="s">
        <v>111</v>
      </c>
      <c r="N12283" s="89" cm="1">
        <f t="array" ref="N12283">IF(ISNUMBER(_34_KNMI_Stations[[#This Row],[Etmaal temperatuur °C]]),IF(_34_KNMI_Stations[[#This Row],[Etmaal temperatuur °C]]&lt;stookgrens[],stookgrens[]-_34_KNMI_Stations[[#This Row],[Etmaal temperatuur °C]],0),"")</f>
        <v>9</v>
      </c>
      <c r="O12283" s="89">
        <f>_34_KNMI_Stations[[#This Row],[graaddagen]]*_34_KNMI_Stations[[#This Row],[Gewogen factor]]</f>
        <v>9.9</v>
      </c>
      <c r="P12283" s="89" cm="1">
        <f t="array" ref="P122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84" spans="1:16" x14ac:dyDescent="0.25">
      <c r="A12284">
        <v>377</v>
      </c>
      <c r="B12284" s="110">
        <v>45664</v>
      </c>
      <c r="C12284" s="89">
        <v>5.9</v>
      </c>
      <c r="D12284" s="89">
        <v>3.5</v>
      </c>
      <c r="E12284" s="96">
        <v>212</v>
      </c>
      <c r="F12284" s="89">
        <v>1.9</v>
      </c>
      <c r="G12284" s="89"/>
      <c r="H12284">
        <v>0.86</v>
      </c>
      <c r="I12284" t="s">
        <v>31</v>
      </c>
      <c r="J12284">
        <v>1.1000000000000001</v>
      </c>
      <c r="K12284">
        <v>1</v>
      </c>
      <c r="L12284">
        <v>2025</v>
      </c>
      <c r="M12284" t="s">
        <v>111</v>
      </c>
      <c r="N12284" s="89" cm="1">
        <f t="array" ref="N12284">IF(ISNUMBER(_34_KNMI_Stations[[#This Row],[Etmaal temperatuur °C]]),IF(_34_KNMI_Stations[[#This Row],[Etmaal temperatuur °C]]&lt;stookgrens[],stookgrens[]-_34_KNMI_Stations[[#This Row],[Etmaal temperatuur °C]],0),"")</f>
        <v>14.5</v>
      </c>
      <c r="O12284" s="89">
        <f>_34_KNMI_Stations[[#This Row],[graaddagen]]*_34_KNMI_Stations[[#This Row],[Gewogen factor]]</f>
        <v>15.950000000000001</v>
      </c>
      <c r="P12284" s="89" cm="1">
        <f t="array" ref="P122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85" spans="1:16" x14ac:dyDescent="0.25">
      <c r="A12285">
        <v>377</v>
      </c>
      <c r="B12285" s="110">
        <v>45665</v>
      </c>
      <c r="C12285" s="89">
        <v>3.6</v>
      </c>
      <c r="D12285" s="89">
        <v>2.1</v>
      </c>
      <c r="E12285" s="96">
        <v>263</v>
      </c>
      <c r="F12285" s="89">
        <v>10</v>
      </c>
      <c r="G12285" s="89"/>
      <c r="H12285">
        <v>0.91</v>
      </c>
      <c r="I12285" t="s">
        <v>31</v>
      </c>
      <c r="J12285">
        <v>1.1000000000000001</v>
      </c>
      <c r="K12285">
        <v>1</v>
      </c>
      <c r="L12285">
        <v>2025</v>
      </c>
      <c r="M12285" t="s">
        <v>111</v>
      </c>
      <c r="N12285" s="89" cm="1">
        <f t="array" ref="N12285">IF(ISNUMBER(_34_KNMI_Stations[[#This Row],[Etmaal temperatuur °C]]),IF(_34_KNMI_Stations[[#This Row],[Etmaal temperatuur °C]]&lt;stookgrens[],stookgrens[]-_34_KNMI_Stations[[#This Row],[Etmaal temperatuur °C]],0),"")</f>
        <v>15.9</v>
      </c>
      <c r="O12285" s="89">
        <f>_34_KNMI_Stations[[#This Row],[graaddagen]]*_34_KNMI_Stations[[#This Row],[Gewogen factor]]</f>
        <v>17.490000000000002</v>
      </c>
      <c r="P12285" s="89" cm="1">
        <f t="array" ref="P122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86" spans="1:16" x14ac:dyDescent="0.25">
      <c r="A12286">
        <v>377</v>
      </c>
      <c r="B12286" s="110">
        <v>45666</v>
      </c>
      <c r="C12286" s="89">
        <v>4</v>
      </c>
      <c r="D12286" s="89">
        <v>0.8</v>
      </c>
      <c r="E12286" s="96">
        <v>180</v>
      </c>
      <c r="F12286" s="89">
        <v>7</v>
      </c>
      <c r="G12286" s="89"/>
      <c r="H12286">
        <v>0.95</v>
      </c>
      <c r="I12286" t="s">
        <v>31</v>
      </c>
      <c r="J12286">
        <v>1.1000000000000001</v>
      </c>
      <c r="K12286">
        <v>1</v>
      </c>
      <c r="L12286">
        <v>2025</v>
      </c>
      <c r="M12286" t="s">
        <v>111</v>
      </c>
      <c r="N12286" s="89" cm="1">
        <f t="array" ref="N12286">IF(ISNUMBER(_34_KNMI_Stations[[#This Row],[Etmaal temperatuur °C]]),IF(_34_KNMI_Stations[[#This Row],[Etmaal temperatuur °C]]&lt;stookgrens[],stookgrens[]-_34_KNMI_Stations[[#This Row],[Etmaal temperatuur °C]],0),"")</f>
        <v>17.2</v>
      </c>
      <c r="O12286" s="89">
        <f>_34_KNMI_Stations[[#This Row],[graaddagen]]*_34_KNMI_Stations[[#This Row],[Gewogen factor]]</f>
        <v>18.920000000000002</v>
      </c>
      <c r="P12286" s="89" cm="1">
        <f t="array" ref="P122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87" spans="1:16" x14ac:dyDescent="0.25">
      <c r="A12287">
        <v>377</v>
      </c>
      <c r="B12287" s="110">
        <v>45667</v>
      </c>
      <c r="C12287" s="89">
        <v>3.7</v>
      </c>
      <c r="D12287" s="89">
        <v>0.5</v>
      </c>
      <c r="E12287" s="96">
        <v>523</v>
      </c>
      <c r="F12287" s="89">
        <v>2</v>
      </c>
      <c r="G12287" s="89"/>
      <c r="H12287">
        <v>0.9</v>
      </c>
      <c r="I12287" t="s">
        <v>31</v>
      </c>
      <c r="J12287">
        <v>1.1000000000000001</v>
      </c>
      <c r="K12287">
        <v>1</v>
      </c>
      <c r="L12287">
        <v>2025</v>
      </c>
      <c r="M12287" t="s">
        <v>111</v>
      </c>
      <c r="N12287" s="89" cm="1">
        <f t="array" ref="N12287">IF(ISNUMBER(_34_KNMI_Stations[[#This Row],[Etmaal temperatuur °C]]),IF(_34_KNMI_Stations[[#This Row],[Etmaal temperatuur °C]]&lt;stookgrens[],stookgrens[]-_34_KNMI_Stations[[#This Row],[Etmaal temperatuur °C]],0),"")</f>
        <v>17.5</v>
      </c>
      <c r="O12287" s="89">
        <f>_34_KNMI_Stations[[#This Row],[graaddagen]]*_34_KNMI_Stations[[#This Row],[Gewogen factor]]</f>
        <v>19.25</v>
      </c>
      <c r="P12287" s="89" cm="1">
        <f t="array" ref="P122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88" spans="1:16" x14ac:dyDescent="0.25">
      <c r="A12288">
        <v>377</v>
      </c>
      <c r="B12288" s="110">
        <v>45668</v>
      </c>
      <c r="C12288" s="89">
        <v>2.7</v>
      </c>
      <c r="D12288" s="89">
        <v>-0.7</v>
      </c>
      <c r="E12288" s="96">
        <v>187</v>
      </c>
      <c r="F12288" s="89">
        <v>0.2</v>
      </c>
      <c r="G12288" s="89"/>
      <c r="H12288">
        <v>0.99</v>
      </c>
      <c r="I12288" t="s">
        <v>31</v>
      </c>
      <c r="J12288">
        <v>1.1000000000000001</v>
      </c>
      <c r="K12288">
        <v>1</v>
      </c>
      <c r="L12288">
        <v>2025</v>
      </c>
      <c r="M12288" t="s">
        <v>111</v>
      </c>
      <c r="N12288" s="89" cm="1">
        <f t="array" ref="N12288">IF(ISNUMBER(_34_KNMI_Stations[[#This Row],[Etmaal temperatuur °C]]),IF(_34_KNMI_Stations[[#This Row],[Etmaal temperatuur °C]]&lt;stookgrens[],stookgrens[]-_34_KNMI_Stations[[#This Row],[Etmaal temperatuur °C]],0),"")</f>
        <v>18.7</v>
      </c>
      <c r="O12288" s="89">
        <f>_34_KNMI_Stations[[#This Row],[graaddagen]]*_34_KNMI_Stations[[#This Row],[Gewogen factor]]</f>
        <v>20.57</v>
      </c>
      <c r="P12288" s="89" cm="1">
        <f t="array" ref="P122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89" spans="1:16" x14ac:dyDescent="0.25">
      <c r="A12289">
        <v>377</v>
      </c>
      <c r="B12289" s="110">
        <v>45669</v>
      </c>
      <c r="C12289" s="89">
        <v>1.4</v>
      </c>
      <c r="D12289" s="89">
        <v>1.9</v>
      </c>
      <c r="E12289" s="96">
        <v>255</v>
      </c>
      <c r="F12289" s="89">
        <v>-0.1</v>
      </c>
      <c r="G12289" s="89"/>
      <c r="H12289">
        <v>0.89</v>
      </c>
      <c r="I12289" t="s">
        <v>31</v>
      </c>
      <c r="J12289">
        <v>1.1000000000000001</v>
      </c>
      <c r="K12289">
        <v>1</v>
      </c>
      <c r="L12289">
        <v>2025</v>
      </c>
      <c r="M12289" t="s">
        <v>111</v>
      </c>
      <c r="N12289" s="89" cm="1">
        <f t="array" ref="N12289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12289" s="89">
        <f>_34_KNMI_Stations[[#This Row],[graaddagen]]*_34_KNMI_Stations[[#This Row],[Gewogen factor]]</f>
        <v>17.710000000000004</v>
      </c>
      <c r="P12289" s="89" cm="1">
        <f t="array" ref="P122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90" spans="1:16" x14ac:dyDescent="0.25">
      <c r="A12290">
        <v>377</v>
      </c>
      <c r="B12290" s="110">
        <v>45670</v>
      </c>
      <c r="C12290" s="89">
        <v>1.1000000000000001</v>
      </c>
      <c r="D12290" s="89">
        <v>-1</v>
      </c>
      <c r="E12290" s="96">
        <v>614</v>
      </c>
      <c r="F12290" s="89">
        <v>0</v>
      </c>
      <c r="G12290" s="89"/>
      <c r="H12290">
        <v>0.88</v>
      </c>
      <c r="I12290" t="s">
        <v>31</v>
      </c>
      <c r="J12290">
        <v>1.1000000000000001</v>
      </c>
      <c r="K12290">
        <v>1</v>
      </c>
      <c r="L12290">
        <v>2025</v>
      </c>
      <c r="M12290" t="s">
        <v>112</v>
      </c>
      <c r="N12290" s="89" cm="1">
        <f t="array" ref="N12290">IF(ISNUMBER(_34_KNMI_Stations[[#This Row],[Etmaal temperatuur °C]]),IF(_34_KNMI_Stations[[#This Row],[Etmaal temperatuur °C]]&lt;stookgrens[],stookgrens[]-_34_KNMI_Stations[[#This Row],[Etmaal temperatuur °C]],0),"")</f>
        <v>19</v>
      </c>
      <c r="O12290" s="89">
        <f>_34_KNMI_Stations[[#This Row],[graaddagen]]*_34_KNMI_Stations[[#This Row],[Gewogen factor]]</f>
        <v>20.900000000000002</v>
      </c>
      <c r="P12290" s="89" cm="1">
        <f t="array" ref="P122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91" spans="1:16" x14ac:dyDescent="0.25">
      <c r="A12291">
        <v>377</v>
      </c>
      <c r="B12291" s="110">
        <v>45671</v>
      </c>
      <c r="C12291" s="89">
        <v>2.2000000000000002</v>
      </c>
      <c r="D12291" s="89">
        <v>-0.8</v>
      </c>
      <c r="E12291" s="96">
        <v>292</v>
      </c>
      <c r="F12291" s="89">
        <v>0.1</v>
      </c>
      <c r="G12291" s="89"/>
      <c r="H12291">
        <v>0.87</v>
      </c>
      <c r="I12291" t="s">
        <v>31</v>
      </c>
      <c r="J12291">
        <v>1.1000000000000001</v>
      </c>
      <c r="K12291">
        <v>1</v>
      </c>
      <c r="L12291">
        <v>2025</v>
      </c>
      <c r="M12291" t="s">
        <v>112</v>
      </c>
      <c r="N12291" s="89" cm="1">
        <f t="array" ref="N12291">IF(ISNUMBER(_34_KNMI_Stations[[#This Row],[Etmaal temperatuur °C]]),IF(_34_KNMI_Stations[[#This Row],[Etmaal temperatuur °C]]&lt;stookgrens[],stookgrens[]-_34_KNMI_Stations[[#This Row],[Etmaal temperatuur °C]],0),"")</f>
        <v>18.8</v>
      </c>
      <c r="O12291" s="89">
        <f>_34_KNMI_Stations[[#This Row],[graaddagen]]*_34_KNMI_Stations[[#This Row],[Gewogen factor]]</f>
        <v>20.680000000000003</v>
      </c>
      <c r="P12291" s="89" cm="1">
        <f t="array" ref="P122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92" spans="1:16" x14ac:dyDescent="0.25">
      <c r="A12292">
        <v>377</v>
      </c>
      <c r="B12292" s="110">
        <v>45672</v>
      </c>
      <c r="C12292" s="89">
        <v>1.3</v>
      </c>
      <c r="D12292" s="89">
        <v>3</v>
      </c>
      <c r="E12292" s="96">
        <v>147</v>
      </c>
      <c r="F12292" s="89">
        <v>0.2</v>
      </c>
      <c r="G12292" s="89"/>
      <c r="H12292">
        <v>1</v>
      </c>
      <c r="I12292" t="s">
        <v>31</v>
      </c>
      <c r="J12292">
        <v>1.1000000000000001</v>
      </c>
      <c r="K12292">
        <v>1</v>
      </c>
      <c r="L12292">
        <v>2025</v>
      </c>
      <c r="M12292" t="s">
        <v>112</v>
      </c>
      <c r="N12292" s="89" cm="1">
        <f t="array" ref="N12292">IF(ISNUMBER(_34_KNMI_Stations[[#This Row],[Etmaal temperatuur °C]]),IF(_34_KNMI_Stations[[#This Row],[Etmaal temperatuur °C]]&lt;stookgrens[],stookgrens[]-_34_KNMI_Stations[[#This Row],[Etmaal temperatuur °C]],0),"")</f>
        <v>15</v>
      </c>
      <c r="O12292" s="89">
        <f>_34_KNMI_Stations[[#This Row],[graaddagen]]*_34_KNMI_Stations[[#This Row],[Gewogen factor]]</f>
        <v>16.5</v>
      </c>
      <c r="P12292" s="89" cm="1">
        <f t="array" ref="P122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93" spans="1:16" x14ac:dyDescent="0.25">
      <c r="A12293">
        <v>377</v>
      </c>
      <c r="B12293" s="110">
        <v>45673</v>
      </c>
      <c r="C12293" s="89">
        <v>2</v>
      </c>
      <c r="D12293" s="89">
        <v>1.2</v>
      </c>
      <c r="E12293" s="96">
        <v>131</v>
      </c>
      <c r="F12293" s="89">
        <v>-0.1</v>
      </c>
      <c r="G12293" s="89"/>
      <c r="H12293">
        <v>0.97</v>
      </c>
      <c r="I12293" t="s">
        <v>31</v>
      </c>
      <c r="J12293">
        <v>1.1000000000000001</v>
      </c>
      <c r="K12293">
        <v>1</v>
      </c>
      <c r="L12293">
        <v>2025</v>
      </c>
      <c r="M12293" t="s">
        <v>112</v>
      </c>
      <c r="N12293" s="89" cm="1">
        <f t="array" ref="N12293">IF(ISNUMBER(_34_KNMI_Stations[[#This Row],[Etmaal temperatuur °C]]),IF(_34_KNMI_Stations[[#This Row],[Etmaal temperatuur °C]]&lt;stookgrens[],stookgrens[]-_34_KNMI_Stations[[#This Row],[Etmaal temperatuur °C]],0),"")</f>
        <v>16.8</v>
      </c>
      <c r="O12293" s="89">
        <f>_34_KNMI_Stations[[#This Row],[graaddagen]]*_34_KNMI_Stations[[#This Row],[Gewogen factor]]</f>
        <v>18.480000000000004</v>
      </c>
      <c r="P12293" s="89" cm="1">
        <f t="array" ref="P122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94" spans="1:16" x14ac:dyDescent="0.25">
      <c r="A12294">
        <v>377</v>
      </c>
      <c r="B12294" s="110">
        <v>45674</v>
      </c>
      <c r="C12294" s="89">
        <v>1.3</v>
      </c>
      <c r="D12294" s="89">
        <v>-1.4</v>
      </c>
      <c r="E12294" s="96">
        <v>122</v>
      </c>
      <c r="F12294" s="89">
        <v>0</v>
      </c>
      <c r="G12294" s="89"/>
      <c r="H12294">
        <v>0.99</v>
      </c>
      <c r="I12294" t="s">
        <v>31</v>
      </c>
      <c r="J12294">
        <v>1.1000000000000001</v>
      </c>
      <c r="K12294">
        <v>1</v>
      </c>
      <c r="L12294">
        <v>2025</v>
      </c>
      <c r="M12294" t="s">
        <v>112</v>
      </c>
      <c r="N12294" s="89" cm="1">
        <f t="array" ref="N12294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12294" s="89">
        <f>_34_KNMI_Stations[[#This Row],[graaddagen]]*_34_KNMI_Stations[[#This Row],[Gewogen factor]]</f>
        <v>21.34</v>
      </c>
      <c r="P12294" s="89" cm="1">
        <f t="array" ref="P122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95" spans="1:16" x14ac:dyDescent="0.25">
      <c r="A12295">
        <v>377</v>
      </c>
      <c r="B12295" s="110">
        <v>45675</v>
      </c>
      <c r="C12295" s="89">
        <v>2.1</v>
      </c>
      <c r="D12295" s="89">
        <v>-0.1</v>
      </c>
      <c r="E12295" s="96">
        <v>232</v>
      </c>
      <c r="F12295" s="89">
        <v>-0.1</v>
      </c>
      <c r="G12295" s="89"/>
      <c r="H12295">
        <v>0.97</v>
      </c>
      <c r="I12295" t="s">
        <v>31</v>
      </c>
      <c r="J12295">
        <v>1.1000000000000001</v>
      </c>
      <c r="K12295">
        <v>1</v>
      </c>
      <c r="L12295">
        <v>2025</v>
      </c>
      <c r="M12295" t="s">
        <v>112</v>
      </c>
      <c r="N12295" s="89" cm="1">
        <f t="array" ref="N12295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12295" s="89">
        <f>_34_KNMI_Stations[[#This Row],[graaddagen]]*_34_KNMI_Stations[[#This Row],[Gewogen factor]]</f>
        <v>19.910000000000004</v>
      </c>
      <c r="P12295" s="89" cm="1">
        <f t="array" ref="P122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96" spans="1:16" x14ac:dyDescent="0.25">
      <c r="A12296">
        <v>377</v>
      </c>
      <c r="B12296" s="110">
        <v>45676</v>
      </c>
      <c r="C12296" s="89">
        <v>1.2</v>
      </c>
      <c r="D12296" s="89">
        <v>-1.3</v>
      </c>
      <c r="E12296" s="96">
        <v>112</v>
      </c>
      <c r="F12296" s="89">
        <v>-0.1</v>
      </c>
      <c r="G12296" s="89"/>
      <c r="H12296">
        <v>0.97</v>
      </c>
      <c r="I12296" t="s">
        <v>31</v>
      </c>
      <c r="J12296">
        <v>1.1000000000000001</v>
      </c>
      <c r="K12296">
        <v>1</v>
      </c>
      <c r="L12296">
        <v>2025</v>
      </c>
      <c r="M12296" t="s">
        <v>112</v>
      </c>
      <c r="N12296" s="89" cm="1">
        <f t="array" ref="N12296">IF(ISNUMBER(_34_KNMI_Stations[[#This Row],[Etmaal temperatuur °C]]),IF(_34_KNMI_Stations[[#This Row],[Etmaal temperatuur °C]]&lt;stookgrens[],stookgrens[]-_34_KNMI_Stations[[#This Row],[Etmaal temperatuur °C]],0),"")</f>
        <v>19.3</v>
      </c>
      <c r="O12296" s="89">
        <f>_34_KNMI_Stations[[#This Row],[graaddagen]]*_34_KNMI_Stations[[#This Row],[Gewogen factor]]</f>
        <v>21.230000000000004</v>
      </c>
      <c r="P12296" s="89" cm="1">
        <f t="array" ref="P122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97" spans="1:16" x14ac:dyDescent="0.25">
      <c r="A12297">
        <v>377</v>
      </c>
      <c r="B12297" s="110">
        <v>45677</v>
      </c>
      <c r="C12297" s="89">
        <v>1.5</v>
      </c>
      <c r="D12297" s="89">
        <v>-0.8</v>
      </c>
      <c r="E12297" s="96">
        <v>109</v>
      </c>
      <c r="F12297" s="89">
        <v>-0.1</v>
      </c>
      <c r="G12297" s="89"/>
      <c r="H12297">
        <v>0.94</v>
      </c>
      <c r="I12297" t="s">
        <v>31</v>
      </c>
      <c r="J12297">
        <v>1.1000000000000001</v>
      </c>
      <c r="K12297">
        <v>1</v>
      </c>
      <c r="L12297">
        <v>2025</v>
      </c>
      <c r="M12297" t="s">
        <v>113</v>
      </c>
      <c r="N12297" s="89" cm="1">
        <f t="array" ref="N12297">IF(ISNUMBER(_34_KNMI_Stations[[#This Row],[Etmaal temperatuur °C]]),IF(_34_KNMI_Stations[[#This Row],[Etmaal temperatuur °C]]&lt;stookgrens[],stookgrens[]-_34_KNMI_Stations[[#This Row],[Etmaal temperatuur °C]],0),"")</f>
        <v>18.8</v>
      </c>
      <c r="O12297" s="89">
        <f>_34_KNMI_Stations[[#This Row],[graaddagen]]*_34_KNMI_Stations[[#This Row],[Gewogen factor]]</f>
        <v>20.680000000000003</v>
      </c>
      <c r="P12297" s="89" cm="1">
        <f t="array" ref="P122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98" spans="1:16" x14ac:dyDescent="0.25">
      <c r="A12298">
        <v>377</v>
      </c>
      <c r="B12298" s="110">
        <v>45678</v>
      </c>
      <c r="C12298" s="89">
        <v>1.7</v>
      </c>
      <c r="D12298" s="89">
        <v>-0.4</v>
      </c>
      <c r="E12298" s="96">
        <v>324</v>
      </c>
      <c r="F12298" s="89">
        <v>0</v>
      </c>
      <c r="G12298" s="89"/>
      <c r="H12298">
        <v>0.95</v>
      </c>
      <c r="I12298" t="s">
        <v>31</v>
      </c>
      <c r="J12298">
        <v>1.1000000000000001</v>
      </c>
      <c r="K12298">
        <v>1</v>
      </c>
      <c r="L12298">
        <v>2025</v>
      </c>
      <c r="M12298" t="s">
        <v>113</v>
      </c>
      <c r="N12298" s="89" cm="1">
        <f t="array" ref="N12298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12298" s="89">
        <f>_34_KNMI_Stations[[#This Row],[graaddagen]]*_34_KNMI_Stations[[#This Row],[Gewogen factor]]</f>
        <v>20.239999999999998</v>
      </c>
      <c r="P12298" s="89" cm="1">
        <f t="array" ref="P122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299" spans="1:16" x14ac:dyDescent="0.25">
      <c r="A12299">
        <v>377</v>
      </c>
      <c r="B12299" s="110">
        <v>45679</v>
      </c>
      <c r="C12299" s="89">
        <v>1.8</v>
      </c>
      <c r="D12299" s="89">
        <v>2.9</v>
      </c>
      <c r="E12299" s="96">
        <v>217</v>
      </c>
      <c r="F12299" s="89">
        <v>8.9</v>
      </c>
      <c r="G12299" s="89"/>
      <c r="H12299">
        <v>0.91</v>
      </c>
      <c r="I12299" t="s">
        <v>31</v>
      </c>
      <c r="J12299">
        <v>1.1000000000000001</v>
      </c>
      <c r="K12299">
        <v>1</v>
      </c>
      <c r="L12299">
        <v>2025</v>
      </c>
      <c r="M12299" t="s">
        <v>113</v>
      </c>
      <c r="N12299" s="89" cm="1">
        <f t="array" ref="N12299">IF(ISNUMBER(_34_KNMI_Stations[[#This Row],[Etmaal temperatuur °C]]),IF(_34_KNMI_Stations[[#This Row],[Etmaal temperatuur °C]]&lt;stookgrens[],stookgrens[]-_34_KNMI_Stations[[#This Row],[Etmaal temperatuur °C]],0),"")</f>
        <v>15.1</v>
      </c>
      <c r="O12299" s="89">
        <f>_34_KNMI_Stations[[#This Row],[graaddagen]]*_34_KNMI_Stations[[#This Row],[Gewogen factor]]</f>
        <v>16.61</v>
      </c>
      <c r="P12299" s="89" cm="1">
        <f t="array" ref="P122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00" spans="1:16" x14ac:dyDescent="0.25">
      <c r="A12300">
        <v>377</v>
      </c>
      <c r="B12300" s="110">
        <v>45680</v>
      </c>
      <c r="C12300" s="89">
        <v>5.8</v>
      </c>
      <c r="D12300" s="89">
        <v>5.3</v>
      </c>
      <c r="E12300" s="96">
        <v>275</v>
      </c>
      <c r="F12300" s="89">
        <v>4.5</v>
      </c>
      <c r="G12300" s="89"/>
      <c r="H12300">
        <v>0.86</v>
      </c>
      <c r="I12300" t="s">
        <v>31</v>
      </c>
      <c r="J12300">
        <v>1.1000000000000001</v>
      </c>
      <c r="K12300">
        <v>1</v>
      </c>
      <c r="L12300">
        <v>2025</v>
      </c>
      <c r="M12300" t="s">
        <v>113</v>
      </c>
      <c r="N12300" s="89" cm="1">
        <f t="array" ref="N12300">IF(ISNUMBER(_34_KNMI_Stations[[#This Row],[Etmaal temperatuur °C]]),IF(_34_KNMI_Stations[[#This Row],[Etmaal temperatuur °C]]&lt;stookgrens[],stookgrens[]-_34_KNMI_Stations[[#This Row],[Etmaal temperatuur °C]],0),"")</f>
        <v>12.7</v>
      </c>
      <c r="O12300" s="89">
        <f>_34_KNMI_Stations[[#This Row],[graaddagen]]*_34_KNMI_Stations[[#This Row],[Gewogen factor]]</f>
        <v>13.97</v>
      </c>
      <c r="P12300" s="89" cm="1">
        <f t="array" ref="P123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01" spans="1:16" x14ac:dyDescent="0.25">
      <c r="A12301">
        <v>377</v>
      </c>
      <c r="B12301" s="110">
        <v>45681</v>
      </c>
      <c r="C12301" s="89">
        <v>5.9</v>
      </c>
      <c r="D12301" s="89">
        <v>7.7</v>
      </c>
      <c r="E12301" s="96">
        <v>108</v>
      </c>
      <c r="F12301" s="89">
        <v>7.4</v>
      </c>
      <c r="G12301" s="89"/>
      <c r="H12301">
        <v>0.89</v>
      </c>
      <c r="I12301" t="s">
        <v>31</v>
      </c>
      <c r="J12301">
        <v>1.1000000000000001</v>
      </c>
      <c r="K12301">
        <v>1</v>
      </c>
      <c r="L12301">
        <v>2025</v>
      </c>
      <c r="M12301" t="s">
        <v>113</v>
      </c>
      <c r="N12301" s="89" cm="1">
        <f t="array" ref="N12301">IF(ISNUMBER(_34_KNMI_Stations[[#This Row],[Etmaal temperatuur °C]]),IF(_34_KNMI_Stations[[#This Row],[Etmaal temperatuur °C]]&lt;stookgrens[],stookgrens[]-_34_KNMI_Stations[[#This Row],[Etmaal temperatuur °C]],0),"")</f>
        <v>10.3</v>
      </c>
      <c r="O12301" s="89">
        <f>_34_KNMI_Stations[[#This Row],[graaddagen]]*_34_KNMI_Stations[[#This Row],[Gewogen factor]]</f>
        <v>11.330000000000002</v>
      </c>
      <c r="P12301" s="89" cm="1">
        <f t="array" ref="P123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02" spans="1:16" x14ac:dyDescent="0.25">
      <c r="A12302">
        <v>377</v>
      </c>
      <c r="B12302" s="110">
        <v>45682</v>
      </c>
      <c r="C12302" s="89">
        <v>3.3</v>
      </c>
      <c r="D12302" s="89">
        <v>7.6</v>
      </c>
      <c r="E12302" s="96">
        <v>209</v>
      </c>
      <c r="F12302" s="89">
        <v>17.899999999999999</v>
      </c>
      <c r="G12302" s="89"/>
      <c r="H12302">
        <v>0.94</v>
      </c>
      <c r="I12302" t="s">
        <v>31</v>
      </c>
      <c r="J12302">
        <v>1.1000000000000001</v>
      </c>
      <c r="K12302">
        <v>1</v>
      </c>
      <c r="L12302">
        <v>2025</v>
      </c>
      <c r="M12302" t="s">
        <v>113</v>
      </c>
      <c r="N12302" s="89" cm="1">
        <f t="array" ref="N12302">IF(ISNUMBER(_34_KNMI_Stations[[#This Row],[Etmaal temperatuur °C]]),IF(_34_KNMI_Stations[[#This Row],[Etmaal temperatuur °C]]&lt;stookgrens[],stookgrens[]-_34_KNMI_Stations[[#This Row],[Etmaal temperatuur °C]],0),"")</f>
        <v>10.4</v>
      </c>
      <c r="O12302" s="89">
        <f>_34_KNMI_Stations[[#This Row],[graaddagen]]*_34_KNMI_Stations[[#This Row],[Gewogen factor]]</f>
        <v>11.440000000000001</v>
      </c>
      <c r="P12302" s="89" cm="1">
        <f t="array" ref="P123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03" spans="1:16" x14ac:dyDescent="0.25">
      <c r="A12303">
        <v>377</v>
      </c>
      <c r="B12303" s="110">
        <v>45683</v>
      </c>
      <c r="C12303" s="89">
        <v>4.5</v>
      </c>
      <c r="D12303" s="89">
        <v>4.5</v>
      </c>
      <c r="E12303" s="96">
        <v>358</v>
      </c>
      <c r="F12303" s="89">
        <v>7.5</v>
      </c>
      <c r="G12303" s="89"/>
      <c r="H12303">
        <v>0.87</v>
      </c>
      <c r="I12303" t="s">
        <v>31</v>
      </c>
      <c r="J12303">
        <v>1.1000000000000001</v>
      </c>
      <c r="K12303">
        <v>1</v>
      </c>
      <c r="L12303">
        <v>2025</v>
      </c>
      <c r="M12303" t="s">
        <v>113</v>
      </c>
      <c r="N12303" s="89" cm="1">
        <f t="array" ref="N12303">IF(ISNUMBER(_34_KNMI_Stations[[#This Row],[Etmaal temperatuur °C]]),IF(_34_KNMI_Stations[[#This Row],[Etmaal temperatuur °C]]&lt;stookgrens[],stookgrens[]-_34_KNMI_Stations[[#This Row],[Etmaal temperatuur °C]],0),"")</f>
        <v>13.5</v>
      </c>
      <c r="O12303" s="89">
        <f>_34_KNMI_Stations[[#This Row],[graaddagen]]*_34_KNMI_Stations[[#This Row],[Gewogen factor]]</f>
        <v>14.850000000000001</v>
      </c>
      <c r="P12303" s="89" cm="1">
        <f t="array" ref="P123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04" spans="1:16" x14ac:dyDescent="0.25">
      <c r="A12304">
        <v>377</v>
      </c>
      <c r="B12304" s="110">
        <v>45684</v>
      </c>
      <c r="C12304" s="89">
        <v>7.6</v>
      </c>
      <c r="D12304" s="89">
        <v>10.1</v>
      </c>
      <c r="E12304" s="96">
        <v>508</v>
      </c>
      <c r="F12304" s="89">
        <v>2</v>
      </c>
      <c r="G12304" s="89"/>
      <c r="H12304">
        <v>0.73</v>
      </c>
      <c r="I12304" t="s">
        <v>31</v>
      </c>
      <c r="J12304">
        <v>1.1000000000000001</v>
      </c>
      <c r="K12304">
        <v>1</v>
      </c>
      <c r="L12304">
        <v>2025</v>
      </c>
      <c r="M12304" t="s">
        <v>114</v>
      </c>
      <c r="N12304" s="89" cm="1">
        <f t="array" ref="N12304">IF(ISNUMBER(_34_KNMI_Stations[[#This Row],[Etmaal temperatuur °C]]),IF(_34_KNMI_Stations[[#This Row],[Etmaal temperatuur °C]]&lt;stookgrens[],stookgrens[]-_34_KNMI_Stations[[#This Row],[Etmaal temperatuur °C]],0),"")</f>
        <v>7.9</v>
      </c>
      <c r="O12304" s="89">
        <f>_34_KNMI_Stations[[#This Row],[graaddagen]]*_34_KNMI_Stations[[#This Row],[Gewogen factor]]</f>
        <v>8.6900000000000013</v>
      </c>
      <c r="P12304" s="89" cm="1">
        <f t="array" ref="P123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05" spans="1:16" x14ac:dyDescent="0.25">
      <c r="A12305">
        <v>377</v>
      </c>
      <c r="B12305" s="110">
        <v>45685</v>
      </c>
      <c r="C12305" s="89">
        <v>7</v>
      </c>
      <c r="D12305" s="89">
        <v>8.1999999999999993</v>
      </c>
      <c r="E12305" s="96">
        <v>284</v>
      </c>
      <c r="F12305" s="89">
        <v>1.1000000000000001</v>
      </c>
      <c r="G12305" s="89"/>
      <c r="H12305">
        <v>0.78</v>
      </c>
      <c r="I12305" t="s">
        <v>31</v>
      </c>
      <c r="J12305">
        <v>1.1000000000000001</v>
      </c>
      <c r="K12305">
        <v>1</v>
      </c>
      <c r="L12305">
        <v>2025</v>
      </c>
      <c r="M12305" t="s">
        <v>114</v>
      </c>
      <c r="N12305" s="89" cm="1">
        <f t="array" ref="N12305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2305" s="89">
        <f>_34_KNMI_Stations[[#This Row],[graaddagen]]*_34_KNMI_Stations[[#This Row],[Gewogen factor]]</f>
        <v>10.780000000000001</v>
      </c>
      <c r="P12305" s="89" cm="1">
        <f t="array" ref="P123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06" spans="1:16" x14ac:dyDescent="0.25">
      <c r="A12306">
        <v>377</v>
      </c>
      <c r="B12306" s="110">
        <v>45686</v>
      </c>
      <c r="C12306" s="89">
        <v>4.9000000000000004</v>
      </c>
      <c r="D12306" s="89">
        <v>7.2</v>
      </c>
      <c r="E12306" s="96">
        <v>349</v>
      </c>
      <c r="F12306" s="89">
        <v>3.2</v>
      </c>
      <c r="G12306" s="89"/>
      <c r="H12306">
        <v>0.86</v>
      </c>
      <c r="I12306" t="s">
        <v>31</v>
      </c>
      <c r="J12306">
        <v>1.1000000000000001</v>
      </c>
      <c r="K12306">
        <v>1</v>
      </c>
      <c r="L12306">
        <v>2025</v>
      </c>
      <c r="M12306" t="s">
        <v>114</v>
      </c>
      <c r="N12306" s="89" cm="1">
        <f t="array" ref="N12306">IF(ISNUMBER(_34_KNMI_Stations[[#This Row],[Etmaal temperatuur °C]]),IF(_34_KNMI_Stations[[#This Row],[Etmaal temperatuur °C]]&lt;stookgrens[],stookgrens[]-_34_KNMI_Stations[[#This Row],[Etmaal temperatuur °C]],0),"")</f>
        <v>10.8</v>
      </c>
      <c r="O12306" s="89">
        <f>_34_KNMI_Stations[[#This Row],[graaddagen]]*_34_KNMI_Stations[[#This Row],[Gewogen factor]]</f>
        <v>11.880000000000003</v>
      </c>
      <c r="P12306" s="89" cm="1">
        <f t="array" ref="P123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07" spans="1:16" x14ac:dyDescent="0.25">
      <c r="A12307">
        <v>377</v>
      </c>
      <c r="B12307" s="110">
        <v>45687</v>
      </c>
      <c r="C12307" s="89">
        <v>2.1</v>
      </c>
      <c r="D12307" s="89">
        <v>4.9000000000000004</v>
      </c>
      <c r="E12307" s="96">
        <v>168</v>
      </c>
      <c r="F12307" s="89">
        <v>5.4</v>
      </c>
      <c r="G12307" s="89"/>
      <c r="H12307">
        <v>0.96</v>
      </c>
      <c r="I12307" t="s">
        <v>31</v>
      </c>
      <c r="J12307">
        <v>1.1000000000000001</v>
      </c>
      <c r="K12307">
        <v>1</v>
      </c>
      <c r="L12307">
        <v>2025</v>
      </c>
      <c r="M12307" t="s">
        <v>114</v>
      </c>
      <c r="N12307" s="89" cm="1">
        <f t="array" ref="N12307">IF(ISNUMBER(_34_KNMI_Stations[[#This Row],[Etmaal temperatuur °C]]),IF(_34_KNMI_Stations[[#This Row],[Etmaal temperatuur °C]]&lt;stookgrens[],stookgrens[]-_34_KNMI_Stations[[#This Row],[Etmaal temperatuur °C]],0),"")</f>
        <v>13.1</v>
      </c>
      <c r="O12307" s="89">
        <f>_34_KNMI_Stations[[#This Row],[graaddagen]]*_34_KNMI_Stations[[#This Row],[Gewogen factor]]</f>
        <v>14.41</v>
      </c>
      <c r="P12307" s="89" cm="1">
        <f t="array" ref="P123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08" spans="1:16" x14ac:dyDescent="0.25">
      <c r="A12308">
        <v>377</v>
      </c>
      <c r="B12308" s="110">
        <v>45688</v>
      </c>
      <c r="C12308" s="89">
        <v>2.4</v>
      </c>
      <c r="D12308" s="89">
        <v>2.2000000000000002</v>
      </c>
      <c r="E12308" s="96">
        <v>580</v>
      </c>
      <c r="F12308" s="89">
        <v>0</v>
      </c>
      <c r="G12308" s="89"/>
      <c r="H12308">
        <v>0.92</v>
      </c>
      <c r="I12308" t="s">
        <v>31</v>
      </c>
      <c r="J12308">
        <v>1.1000000000000001</v>
      </c>
      <c r="K12308">
        <v>1</v>
      </c>
      <c r="L12308">
        <v>2025</v>
      </c>
      <c r="M12308" t="s">
        <v>114</v>
      </c>
      <c r="N12308" s="89" cm="1">
        <f t="array" ref="N12308">IF(ISNUMBER(_34_KNMI_Stations[[#This Row],[Etmaal temperatuur °C]]),IF(_34_KNMI_Stations[[#This Row],[Etmaal temperatuur °C]]&lt;stookgrens[],stookgrens[]-_34_KNMI_Stations[[#This Row],[Etmaal temperatuur °C]],0),"")</f>
        <v>15.8</v>
      </c>
      <c r="O12308" s="89">
        <f>_34_KNMI_Stations[[#This Row],[graaddagen]]*_34_KNMI_Stations[[#This Row],[Gewogen factor]]</f>
        <v>17.380000000000003</v>
      </c>
      <c r="P12308" s="89" cm="1">
        <f t="array" ref="P123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09" spans="1:16" x14ac:dyDescent="0.25">
      <c r="A12309">
        <v>377</v>
      </c>
      <c r="B12309" s="110">
        <v>45689</v>
      </c>
      <c r="C12309" s="89">
        <v>1.6</v>
      </c>
      <c r="D12309" s="89">
        <v>0.3</v>
      </c>
      <c r="E12309" s="96">
        <v>791</v>
      </c>
      <c r="F12309" s="89">
        <v>0</v>
      </c>
      <c r="G12309" s="89"/>
      <c r="H12309">
        <v>0.87</v>
      </c>
      <c r="I12309" t="s">
        <v>31</v>
      </c>
      <c r="J12309">
        <v>1.1000000000000001</v>
      </c>
      <c r="K12309">
        <v>2</v>
      </c>
      <c r="L12309">
        <v>2025</v>
      </c>
      <c r="M12309" t="s">
        <v>114</v>
      </c>
      <c r="N12309" s="89" cm="1">
        <f t="array" ref="N12309">IF(ISNUMBER(_34_KNMI_Stations[[#This Row],[Etmaal temperatuur °C]]),IF(_34_KNMI_Stations[[#This Row],[Etmaal temperatuur °C]]&lt;stookgrens[],stookgrens[]-_34_KNMI_Stations[[#This Row],[Etmaal temperatuur °C]],0),"")</f>
        <v>17.7</v>
      </c>
      <c r="O12309" s="89">
        <f>_34_KNMI_Stations[[#This Row],[graaddagen]]*_34_KNMI_Stations[[#This Row],[Gewogen factor]]</f>
        <v>19.470000000000002</v>
      </c>
      <c r="P12309" s="89" cm="1">
        <f t="array" ref="P123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10" spans="1:16" x14ac:dyDescent="0.25">
      <c r="A12310">
        <v>377</v>
      </c>
      <c r="B12310" s="110">
        <v>45690</v>
      </c>
      <c r="C12310" s="89">
        <v>1</v>
      </c>
      <c r="D12310" s="89">
        <v>-0.6</v>
      </c>
      <c r="E12310" s="96">
        <v>835</v>
      </c>
      <c r="F12310" s="89">
        <v>0</v>
      </c>
      <c r="G12310" s="89"/>
      <c r="H12310">
        <v>0.88</v>
      </c>
      <c r="I12310" t="s">
        <v>31</v>
      </c>
      <c r="J12310">
        <v>1.1000000000000001</v>
      </c>
      <c r="K12310">
        <v>2</v>
      </c>
      <c r="L12310">
        <v>2025</v>
      </c>
      <c r="M12310" t="s">
        <v>114</v>
      </c>
      <c r="N12310" s="89" cm="1">
        <f t="array" ref="N12310">IF(ISNUMBER(_34_KNMI_Stations[[#This Row],[Etmaal temperatuur °C]]),IF(_34_KNMI_Stations[[#This Row],[Etmaal temperatuur °C]]&lt;stookgrens[],stookgrens[]-_34_KNMI_Stations[[#This Row],[Etmaal temperatuur °C]],0),"")</f>
        <v>18.600000000000001</v>
      </c>
      <c r="O12310" s="89">
        <f>_34_KNMI_Stations[[#This Row],[graaddagen]]*_34_KNMI_Stations[[#This Row],[Gewogen factor]]</f>
        <v>20.460000000000004</v>
      </c>
      <c r="P12310" s="89" cm="1">
        <f t="array" ref="P123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11" spans="1:16" x14ac:dyDescent="0.25">
      <c r="A12311">
        <v>377</v>
      </c>
      <c r="B12311" s="110">
        <v>45691</v>
      </c>
      <c r="C12311" s="89">
        <v>1.5</v>
      </c>
      <c r="D12311" s="89">
        <v>0.1</v>
      </c>
      <c r="E12311" s="96">
        <v>762</v>
      </c>
      <c r="F12311" s="89">
        <v>0</v>
      </c>
      <c r="G12311" s="89"/>
      <c r="H12311">
        <v>0.9</v>
      </c>
      <c r="I12311" t="s">
        <v>31</v>
      </c>
      <c r="J12311">
        <v>1.1000000000000001</v>
      </c>
      <c r="K12311">
        <v>2</v>
      </c>
      <c r="L12311">
        <v>2025</v>
      </c>
      <c r="M12311" t="s">
        <v>115</v>
      </c>
      <c r="N12311" s="89" cm="1">
        <f t="array" ref="N12311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12311" s="89">
        <f>_34_KNMI_Stations[[#This Row],[graaddagen]]*_34_KNMI_Stations[[#This Row],[Gewogen factor]]</f>
        <v>19.690000000000001</v>
      </c>
      <c r="P12311" s="89" cm="1">
        <f t="array" ref="P123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12" spans="1:16" x14ac:dyDescent="0.25">
      <c r="A12312">
        <v>377</v>
      </c>
      <c r="B12312" s="110">
        <v>45692</v>
      </c>
      <c r="C12312" s="89">
        <v>3.1</v>
      </c>
      <c r="D12312" s="89">
        <v>1.2</v>
      </c>
      <c r="E12312" s="96">
        <v>470</v>
      </c>
      <c r="F12312" s="89">
        <v>0.1</v>
      </c>
      <c r="G12312" s="89"/>
      <c r="H12312">
        <v>0.9</v>
      </c>
      <c r="I12312" t="s">
        <v>31</v>
      </c>
      <c r="J12312">
        <v>1.1000000000000001</v>
      </c>
      <c r="K12312">
        <v>2</v>
      </c>
      <c r="L12312">
        <v>2025</v>
      </c>
      <c r="M12312" t="s">
        <v>115</v>
      </c>
      <c r="N12312" s="89" cm="1">
        <f t="array" ref="N12312">IF(ISNUMBER(_34_KNMI_Stations[[#This Row],[Etmaal temperatuur °C]]),IF(_34_KNMI_Stations[[#This Row],[Etmaal temperatuur °C]]&lt;stookgrens[],stookgrens[]-_34_KNMI_Stations[[#This Row],[Etmaal temperatuur °C]],0),"")</f>
        <v>16.8</v>
      </c>
      <c r="O12312" s="89">
        <f>_34_KNMI_Stations[[#This Row],[graaddagen]]*_34_KNMI_Stations[[#This Row],[Gewogen factor]]</f>
        <v>18.480000000000004</v>
      </c>
      <c r="P12312" s="89" cm="1">
        <f t="array" ref="P123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13" spans="1:16" x14ac:dyDescent="0.25">
      <c r="A12313">
        <v>377</v>
      </c>
      <c r="B12313" s="110">
        <v>45693</v>
      </c>
      <c r="C12313" s="89">
        <v>2.2999999999999998</v>
      </c>
      <c r="D12313" s="89">
        <v>3</v>
      </c>
      <c r="E12313" s="96">
        <v>181</v>
      </c>
      <c r="F12313" s="89">
        <v>-0.1</v>
      </c>
      <c r="G12313" s="89"/>
      <c r="H12313">
        <v>0.97</v>
      </c>
      <c r="I12313" t="s">
        <v>31</v>
      </c>
      <c r="J12313">
        <v>1.1000000000000001</v>
      </c>
      <c r="K12313">
        <v>2</v>
      </c>
      <c r="L12313">
        <v>2025</v>
      </c>
      <c r="M12313" t="s">
        <v>115</v>
      </c>
      <c r="N12313" s="89" cm="1">
        <f t="array" ref="N12313">IF(ISNUMBER(_34_KNMI_Stations[[#This Row],[Etmaal temperatuur °C]]),IF(_34_KNMI_Stations[[#This Row],[Etmaal temperatuur °C]]&lt;stookgrens[],stookgrens[]-_34_KNMI_Stations[[#This Row],[Etmaal temperatuur °C]],0),"")</f>
        <v>15</v>
      </c>
      <c r="O12313" s="89">
        <f>_34_KNMI_Stations[[#This Row],[graaddagen]]*_34_KNMI_Stations[[#This Row],[Gewogen factor]]</f>
        <v>16.5</v>
      </c>
      <c r="P12313" s="89" cm="1">
        <f t="array" ref="P123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14" spans="1:16" x14ac:dyDescent="0.25">
      <c r="A12314">
        <v>377</v>
      </c>
      <c r="B12314" s="110">
        <v>45694</v>
      </c>
      <c r="C12314" s="89">
        <v>3.4</v>
      </c>
      <c r="D12314" s="89">
        <v>4.0999999999999996</v>
      </c>
      <c r="E12314" s="96">
        <v>266</v>
      </c>
      <c r="F12314" s="89">
        <v>0</v>
      </c>
      <c r="G12314" s="89"/>
      <c r="H12314">
        <v>0.9</v>
      </c>
      <c r="I12314" t="s">
        <v>31</v>
      </c>
      <c r="J12314">
        <v>1.1000000000000001</v>
      </c>
      <c r="K12314">
        <v>2</v>
      </c>
      <c r="L12314">
        <v>2025</v>
      </c>
      <c r="M12314" t="s">
        <v>115</v>
      </c>
      <c r="N12314" s="89" cm="1">
        <f t="array" ref="N12314">IF(ISNUMBER(_34_KNMI_Stations[[#This Row],[Etmaal temperatuur °C]]),IF(_34_KNMI_Stations[[#This Row],[Etmaal temperatuur °C]]&lt;stookgrens[],stookgrens[]-_34_KNMI_Stations[[#This Row],[Etmaal temperatuur °C]],0),"")</f>
        <v>13.9</v>
      </c>
      <c r="O12314" s="89">
        <f>_34_KNMI_Stations[[#This Row],[graaddagen]]*_34_KNMI_Stations[[#This Row],[Gewogen factor]]</f>
        <v>15.290000000000001</v>
      </c>
      <c r="P12314" s="89" cm="1">
        <f t="array" ref="P123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15" spans="1:16" x14ac:dyDescent="0.25">
      <c r="A12315">
        <v>377</v>
      </c>
      <c r="B12315" s="110">
        <v>45695</v>
      </c>
      <c r="C12315" s="89">
        <v>6</v>
      </c>
      <c r="D12315" s="89">
        <v>3.7</v>
      </c>
      <c r="E12315" s="96">
        <v>157</v>
      </c>
      <c r="F12315" s="89">
        <v>0</v>
      </c>
      <c r="G12315" s="89"/>
      <c r="H12315">
        <v>0.75</v>
      </c>
      <c r="I12315" t="s">
        <v>31</v>
      </c>
      <c r="J12315">
        <v>1.1000000000000001</v>
      </c>
      <c r="K12315">
        <v>2</v>
      </c>
      <c r="L12315">
        <v>2025</v>
      </c>
      <c r="M12315" t="s">
        <v>115</v>
      </c>
      <c r="N12315" s="89" cm="1">
        <f t="array" ref="N12315">IF(ISNUMBER(_34_KNMI_Stations[[#This Row],[Etmaal temperatuur °C]]),IF(_34_KNMI_Stations[[#This Row],[Etmaal temperatuur °C]]&lt;stookgrens[],stookgrens[]-_34_KNMI_Stations[[#This Row],[Etmaal temperatuur °C]],0),"")</f>
        <v>14.3</v>
      </c>
      <c r="O12315" s="89">
        <f>_34_KNMI_Stations[[#This Row],[graaddagen]]*_34_KNMI_Stations[[#This Row],[Gewogen factor]]</f>
        <v>15.730000000000002</v>
      </c>
      <c r="P12315" s="89" cm="1">
        <f t="array" ref="P123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16" spans="1:16" x14ac:dyDescent="0.25">
      <c r="A12316">
        <v>377</v>
      </c>
      <c r="B12316" s="110">
        <v>45696</v>
      </c>
      <c r="C12316" s="89">
        <v>3.4</v>
      </c>
      <c r="D12316" s="89">
        <v>5.0999999999999996</v>
      </c>
      <c r="E12316" s="96">
        <v>634</v>
      </c>
      <c r="F12316" s="89">
        <v>0</v>
      </c>
      <c r="G12316" s="89"/>
      <c r="H12316">
        <v>0.71</v>
      </c>
      <c r="I12316" t="s">
        <v>31</v>
      </c>
      <c r="J12316">
        <v>1.1000000000000001</v>
      </c>
      <c r="K12316">
        <v>2</v>
      </c>
      <c r="L12316">
        <v>2025</v>
      </c>
      <c r="M12316" t="s">
        <v>115</v>
      </c>
      <c r="N12316" s="89" cm="1">
        <f t="array" ref="N12316">IF(ISNUMBER(_34_KNMI_Stations[[#This Row],[Etmaal temperatuur °C]]),IF(_34_KNMI_Stations[[#This Row],[Etmaal temperatuur °C]]&lt;stookgrens[],stookgrens[]-_34_KNMI_Stations[[#This Row],[Etmaal temperatuur °C]],0),"")</f>
        <v>12.9</v>
      </c>
      <c r="O12316" s="89">
        <f>_34_KNMI_Stations[[#This Row],[graaddagen]]*_34_KNMI_Stations[[#This Row],[Gewogen factor]]</f>
        <v>14.190000000000001</v>
      </c>
      <c r="P12316" s="89" cm="1">
        <f t="array" ref="P123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17" spans="1:16" x14ac:dyDescent="0.25">
      <c r="A12317">
        <v>377</v>
      </c>
      <c r="B12317" s="110">
        <v>45697</v>
      </c>
      <c r="C12317" s="89">
        <v>1.7</v>
      </c>
      <c r="D12317" s="89">
        <v>2.9</v>
      </c>
      <c r="E12317" s="96">
        <v>399</v>
      </c>
      <c r="F12317" s="89">
        <v>0</v>
      </c>
      <c r="G12317" s="89"/>
      <c r="H12317">
        <v>0.9</v>
      </c>
      <c r="I12317" t="s">
        <v>31</v>
      </c>
      <c r="J12317">
        <v>1.1000000000000001</v>
      </c>
      <c r="K12317">
        <v>2</v>
      </c>
      <c r="L12317">
        <v>2025</v>
      </c>
      <c r="M12317" t="s">
        <v>115</v>
      </c>
      <c r="N12317" s="89" cm="1">
        <f t="array" ref="N12317">IF(ISNUMBER(_34_KNMI_Stations[[#This Row],[Etmaal temperatuur °C]]),IF(_34_KNMI_Stations[[#This Row],[Etmaal temperatuur °C]]&lt;stookgrens[],stookgrens[]-_34_KNMI_Stations[[#This Row],[Etmaal temperatuur °C]],0),"")</f>
        <v>15.1</v>
      </c>
      <c r="O12317" s="89">
        <f>_34_KNMI_Stations[[#This Row],[graaddagen]]*_34_KNMI_Stations[[#This Row],[Gewogen factor]]</f>
        <v>16.61</v>
      </c>
      <c r="P12317" s="89" cm="1">
        <f t="array" ref="P123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18" spans="1:16" x14ac:dyDescent="0.25">
      <c r="A12318">
        <v>377</v>
      </c>
      <c r="B12318" s="110">
        <v>45698</v>
      </c>
      <c r="C12318" s="89">
        <v>4.3</v>
      </c>
      <c r="D12318" s="89">
        <v>2.2999999999999998</v>
      </c>
      <c r="E12318" s="96">
        <v>200</v>
      </c>
      <c r="F12318" s="89">
        <v>5.0999999999999996</v>
      </c>
      <c r="G12318" s="89"/>
      <c r="H12318">
        <v>0.89</v>
      </c>
      <c r="I12318" t="s">
        <v>31</v>
      </c>
      <c r="J12318">
        <v>1.1000000000000001</v>
      </c>
      <c r="K12318">
        <v>2</v>
      </c>
      <c r="L12318">
        <v>2025</v>
      </c>
      <c r="M12318" t="s">
        <v>116</v>
      </c>
      <c r="N12318" s="89" cm="1">
        <f t="array" ref="N12318">IF(ISNUMBER(_34_KNMI_Stations[[#This Row],[Etmaal temperatuur °C]]),IF(_34_KNMI_Stations[[#This Row],[Etmaal temperatuur °C]]&lt;stookgrens[],stookgrens[]-_34_KNMI_Stations[[#This Row],[Etmaal temperatuur °C]],0),"")</f>
        <v>15.7</v>
      </c>
      <c r="O12318" s="89">
        <f>_34_KNMI_Stations[[#This Row],[graaddagen]]*_34_KNMI_Stations[[#This Row],[Gewogen factor]]</f>
        <v>17.27</v>
      </c>
      <c r="P12318" s="89" cm="1">
        <f t="array" ref="P123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19" spans="1:16" x14ac:dyDescent="0.25">
      <c r="A12319">
        <v>377</v>
      </c>
      <c r="B12319" s="110">
        <v>45699</v>
      </c>
      <c r="C12319" s="89">
        <v>3.9</v>
      </c>
      <c r="D12319" s="89">
        <v>4.2</v>
      </c>
      <c r="E12319" s="96">
        <v>203</v>
      </c>
      <c r="F12319" s="89">
        <v>4.5999999999999996</v>
      </c>
      <c r="G12319" s="89"/>
      <c r="H12319">
        <v>0.88</v>
      </c>
      <c r="I12319" t="s">
        <v>31</v>
      </c>
      <c r="J12319">
        <v>1.1000000000000001</v>
      </c>
      <c r="K12319">
        <v>2</v>
      </c>
      <c r="L12319">
        <v>2025</v>
      </c>
      <c r="M12319" t="s">
        <v>116</v>
      </c>
      <c r="N12319" s="89" cm="1">
        <f t="array" ref="N12319">IF(ISNUMBER(_34_KNMI_Stations[[#This Row],[Etmaal temperatuur °C]]),IF(_34_KNMI_Stations[[#This Row],[Etmaal temperatuur °C]]&lt;stookgrens[],stookgrens[]-_34_KNMI_Stations[[#This Row],[Etmaal temperatuur °C]],0),"")</f>
        <v>13.8</v>
      </c>
      <c r="O12319" s="89">
        <f>_34_KNMI_Stations[[#This Row],[graaddagen]]*_34_KNMI_Stations[[#This Row],[Gewogen factor]]</f>
        <v>15.180000000000001</v>
      </c>
      <c r="P12319" s="89" cm="1">
        <f t="array" ref="P123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20" spans="1:16" x14ac:dyDescent="0.25">
      <c r="A12320">
        <v>377</v>
      </c>
      <c r="B12320" s="110">
        <v>45700</v>
      </c>
      <c r="C12320" s="89">
        <v>1.3</v>
      </c>
      <c r="D12320" s="89">
        <v>3.3</v>
      </c>
      <c r="E12320" s="96">
        <v>343</v>
      </c>
      <c r="F12320" s="89">
        <v>-0.1</v>
      </c>
      <c r="G12320" s="89"/>
      <c r="H12320">
        <v>0.91</v>
      </c>
      <c r="I12320" t="s">
        <v>31</v>
      </c>
      <c r="J12320">
        <v>1.1000000000000001</v>
      </c>
      <c r="K12320">
        <v>2</v>
      </c>
      <c r="L12320">
        <v>2025</v>
      </c>
      <c r="M12320" t="s">
        <v>116</v>
      </c>
      <c r="N12320" s="89" cm="1">
        <f t="array" ref="N12320">IF(ISNUMBER(_34_KNMI_Stations[[#This Row],[Etmaal temperatuur °C]]),IF(_34_KNMI_Stations[[#This Row],[Etmaal temperatuur °C]]&lt;stookgrens[],stookgrens[]-_34_KNMI_Stations[[#This Row],[Etmaal temperatuur °C]],0),"")</f>
        <v>14.7</v>
      </c>
      <c r="O12320" s="89">
        <f>_34_KNMI_Stations[[#This Row],[graaddagen]]*_34_KNMI_Stations[[#This Row],[Gewogen factor]]</f>
        <v>16.170000000000002</v>
      </c>
      <c r="P12320" s="89" cm="1">
        <f t="array" ref="P123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21" spans="1:16" x14ac:dyDescent="0.25">
      <c r="A12321">
        <v>377</v>
      </c>
      <c r="B12321" s="110">
        <v>45701</v>
      </c>
      <c r="C12321" s="89">
        <v>2.2999999999999998</v>
      </c>
      <c r="D12321" s="89">
        <v>0.3</v>
      </c>
      <c r="E12321" s="96">
        <v>101</v>
      </c>
      <c r="F12321" s="89">
        <v>0.6</v>
      </c>
      <c r="G12321" s="89"/>
      <c r="H12321">
        <v>0.91</v>
      </c>
      <c r="I12321" t="s">
        <v>31</v>
      </c>
      <c r="J12321">
        <v>1.1000000000000001</v>
      </c>
      <c r="K12321">
        <v>2</v>
      </c>
      <c r="L12321">
        <v>2025</v>
      </c>
      <c r="M12321" t="s">
        <v>116</v>
      </c>
      <c r="N12321" s="89" cm="1">
        <f t="array" ref="N12321">IF(ISNUMBER(_34_KNMI_Stations[[#This Row],[Etmaal temperatuur °C]]),IF(_34_KNMI_Stations[[#This Row],[Etmaal temperatuur °C]]&lt;stookgrens[],stookgrens[]-_34_KNMI_Stations[[#This Row],[Etmaal temperatuur °C]],0),"")</f>
        <v>17.7</v>
      </c>
      <c r="O12321" s="89">
        <f>_34_KNMI_Stations[[#This Row],[graaddagen]]*_34_KNMI_Stations[[#This Row],[Gewogen factor]]</f>
        <v>19.470000000000002</v>
      </c>
      <c r="P12321" s="89" cm="1">
        <f t="array" ref="P123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22" spans="1:16" x14ac:dyDescent="0.25">
      <c r="A12322">
        <v>377</v>
      </c>
      <c r="B12322" s="110">
        <v>45702</v>
      </c>
      <c r="C12322" s="89">
        <v>1.2</v>
      </c>
      <c r="D12322" s="89">
        <v>-0.2</v>
      </c>
      <c r="E12322" s="96">
        <v>398</v>
      </c>
      <c r="F12322" s="89">
        <v>0</v>
      </c>
      <c r="G12322" s="89"/>
      <c r="H12322">
        <v>0.9</v>
      </c>
      <c r="I12322" t="s">
        <v>31</v>
      </c>
      <c r="J12322">
        <v>1.1000000000000001</v>
      </c>
      <c r="K12322">
        <v>2</v>
      </c>
      <c r="L12322">
        <v>2025</v>
      </c>
      <c r="M12322" t="s">
        <v>116</v>
      </c>
      <c r="N12322" s="89" cm="1">
        <f t="array" ref="N12322">IF(ISNUMBER(_34_KNMI_Stations[[#This Row],[Etmaal temperatuur °C]]),IF(_34_KNMI_Stations[[#This Row],[Etmaal temperatuur °C]]&lt;stookgrens[],stookgrens[]-_34_KNMI_Stations[[#This Row],[Etmaal temperatuur °C]],0),"")</f>
        <v>18.2</v>
      </c>
      <c r="O12322" s="89">
        <f>_34_KNMI_Stations[[#This Row],[graaddagen]]*_34_KNMI_Stations[[#This Row],[Gewogen factor]]</f>
        <v>20.02</v>
      </c>
      <c r="P12322" s="89" cm="1">
        <f t="array" ref="P123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23" spans="1:16" x14ac:dyDescent="0.25">
      <c r="A12323">
        <v>377</v>
      </c>
      <c r="B12323" s="110">
        <v>45703</v>
      </c>
      <c r="C12323" s="89">
        <v>2.2000000000000002</v>
      </c>
      <c r="D12323" s="89">
        <v>1.2</v>
      </c>
      <c r="E12323" s="96">
        <v>399</v>
      </c>
      <c r="F12323" s="89">
        <v>0</v>
      </c>
      <c r="G12323" s="89"/>
      <c r="H12323">
        <v>0.78</v>
      </c>
      <c r="I12323" t="s">
        <v>31</v>
      </c>
      <c r="J12323">
        <v>1.1000000000000001</v>
      </c>
      <c r="K12323">
        <v>2</v>
      </c>
      <c r="L12323">
        <v>2025</v>
      </c>
      <c r="M12323" t="s">
        <v>116</v>
      </c>
      <c r="N12323" s="89" cm="1">
        <f t="array" ref="N12323">IF(ISNUMBER(_34_KNMI_Stations[[#This Row],[Etmaal temperatuur °C]]),IF(_34_KNMI_Stations[[#This Row],[Etmaal temperatuur °C]]&lt;stookgrens[],stookgrens[]-_34_KNMI_Stations[[#This Row],[Etmaal temperatuur °C]],0),"")</f>
        <v>16.8</v>
      </c>
      <c r="O12323" s="89">
        <f>_34_KNMI_Stations[[#This Row],[graaddagen]]*_34_KNMI_Stations[[#This Row],[Gewogen factor]]</f>
        <v>18.480000000000004</v>
      </c>
      <c r="P12323" s="89" cm="1">
        <f t="array" ref="P123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24" spans="1:16" x14ac:dyDescent="0.25">
      <c r="A12324">
        <v>377</v>
      </c>
      <c r="B12324" s="110">
        <v>45704</v>
      </c>
      <c r="C12324" s="89">
        <v>3.5</v>
      </c>
      <c r="D12324" s="89">
        <v>0.9</v>
      </c>
      <c r="E12324" s="96">
        <v>880</v>
      </c>
      <c r="F12324" s="89">
        <v>-0.1</v>
      </c>
      <c r="G12324" s="89"/>
      <c r="H12324">
        <v>0.71</v>
      </c>
      <c r="I12324" t="s">
        <v>31</v>
      </c>
      <c r="J12324">
        <v>1.1000000000000001</v>
      </c>
      <c r="K12324">
        <v>2</v>
      </c>
      <c r="L12324">
        <v>2025</v>
      </c>
      <c r="M12324" t="s">
        <v>116</v>
      </c>
      <c r="N12324" s="89" cm="1">
        <f t="array" ref="N12324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12324" s="89">
        <f>_34_KNMI_Stations[[#This Row],[graaddagen]]*_34_KNMI_Stations[[#This Row],[Gewogen factor]]</f>
        <v>18.810000000000002</v>
      </c>
      <c r="P12324" s="89" cm="1">
        <f t="array" ref="P123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25" spans="1:16" x14ac:dyDescent="0.25">
      <c r="A12325">
        <v>377</v>
      </c>
      <c r="B12325" s="110">
        <v>45705</v>
      </c>
      <c r="C12325" s="89">
        <v>2.7</v>
      </c>
      <c r="D12325" s="89">
        <v>-1</v>
      </c>
      <c r="E12325" s="96">
        <v>1161</v>
      </c>
      <c r="F12325" s="89">
        <v>0</v>
      </c>
      <c r="G12325" s="89"/>
      <c r="H12325">
        <v>0.75</v>
      </c>
      <c r="I12325" t="s">
        <v>31</v>
      </c>
      <c r="J12325">
        <v>1.1000000000000001</v>
      </c>
      <c r="K12325">
        <v>2</v>
      </c>
      <c r="L12325">
        <v>2025</v>
      </c>
      <c r="M12325" t="s">
        <v>117</v>
      </c>
      <c r="N12325" s="89" cm="1">
        <f t="array" ref="N12325">IF(ISNUMBER(_34_KNMI_Stations[[#This Row],[Etmaal temperatuur °C]]),IF(_34_KNMI_Stations[[#This Row],[Etmaal temperatuur °C]]&lt;stookgrens[],stookgrens[]-_34_KNMI_Stations[[#This Row],[Etmaal temperatuur °C]],0),"")</f>
        <v>19</v>
      </c>
      <c r="O12325" s="89">
        <f>_34_KNMI_Stations[[#This Row],[graaddagen]]*_34_KNMI_Stations[[#This Row],[Gewogen factor]]</f>
        <v>20.900000000000002</v>
      </c>
      <c r="P12325" s="89" cm="1">
        <f t="array" ref="P123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26" spans="1:16" x14ac:dyDescent="0.25">
      <c r="A12326">
        <v>377</v>
      </c>
      <c r="B12326" s="110">
        <v>45706</v>
      </c>
      <c r="C12326" s="89">
        <v>4</v>
      </c>
      <c r="D12326" s="89">
        <v>-0.4</v>
      </c>
      <c r="E12326" s="96">
        <v>1040</v>
      </c>
      <c r="F12326" s="89">
        <v>0</v>
      </c>
      <c r="G12326" s="89"/>
      <c r="H12326">
        <v>0.66</v>
      </c>
      <c r="I12326" t="s">
        <v>31</v>
      </c>
      <c r="J12326">
        <v>1.1000000000000001</v>
      </c>
      <c r="K12326">
        <v>2</v>
      </c>
      <c r="L12326">
        <v>2025</v>
      </c>
      <c r="M12326" t="s">
        <v>117</v>
      </c>
      <c r="N12326" s="89" cm="1">
        <f t="array" ref="N12326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12326" s="89">
        <f>_34_KNMI_Stations[[#This Row],[graaddagen]]*_34_KNMI_Stations[[#This Row],[Gewogen factor]]</f>
        <v>20.239999999999998</v>
      </c>
      <c r="P12326" s="89" cm="1">
        <f t="array" ref="P123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27" spans="1:16" x14ac:dyDescent="0.25">
      <c r="A12327">
        <v>377</v>
      </c>
      <c r="B12327" s="110">
        <v>45707</v>
      </c>
      <c r="C12327" s="89">
        <v>4.3</v>
      </c>
      <c r="D12327" s="89">
        <v>1.6</v>
      </c>
      <c r="E12327" s="96">
        <v>845</v>
      </c>
      <c r="F12327" s="89">
        <v>0</v>
      </c>
      <c r="G12327" s="89"/>
      <c r="H12327">
        <v>0.6</v>
      </c>
      <c r="I12327" t="s">
        <v>31</v>
      </c>
      <c r="J12327">
        <v>1.1000000000000001</v>
      </c>
      <c r="K12327">
        <v>2</v>
      </c>
      <c r="L12327">
        <v>2025</v>
      </c>
      <c r="M12327" t="s">
        <v>117</v>
      </c>
      <c r="N12327" s="89" cm="1">
        <f t="array" ref="N12327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12327" s="89">
        <f>_34_KNMI_Stations[[#This Row],[graaddagen]]*_34_KNMI_Stations[[#This Row],[Gewogen factor]]</f>
        <v>18.04</v>
      </c>
      <c r="P12327" s="89" cm="1">
        <f t="array" ref="P123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28" spans="1:16" x14ac:dyDescent="0.25">
      <c r="A12328">
        <v>377</v>
      </c>
      <c r="B12328" s="110">
        <v>45708</v>
      </c>
      <c r="C12328" s="89">
        <v>3.5</v>
      </c>
      <c r="D12328" s="89">
        <v>8.3000000000000007</v>
      </c>
      <c r="E12328" s="96">
        <v>546</v>
      </c>
      <c r="F12328" s="89">
        <v>-0.1</v>
      </c>
      <c r="G12328" s="89"/>
      <c r="H12328">
        <v>0.81</v>
      </c>
      <c r="I12328" t="s">
        <v>31</v>
      </c>
      <c r="J12328">
        <v>1.1000000000000001</v>
      </c>
      <c r="K12328">
        <v>2</v>
      </c>
      <c r="L12328">
        <v>2025</v>
      </c>
      <c r="M12328" t="s">
        <v>117</v>
      </c>
      <c r="N12328" s="89" cm="1">
        <f t="array" ref="N12328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12328" s="89">
        <f>_34_KNMI_Stations[[#This Row],[graaddagen]]*_34_KNMI_Stations[[#This Row],[Gewogen factor]]</f>
        <v>10.67</v>
      </c>
      <c r="P12328" s="89" cm="1">
        <f t="array" ref="P123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29" spans="1:16" x14ac:dyDescent="0.25">
      <c r="A12329">
        <v>377</v>
      </c>
      <c r="B12329" s="110">
        <v>45709</v>
      </c>
      <c r="C12329" s="89">
        <v>3.7</v>
      </c>
      <c r="D12329" s="89">
        <v>12.8</v>
      </c>
      <c r="E12329" s="96">
        <v>679</v>
      </c>
      <c r="F12329" s="89">
        <v>-0.1</v>
      </c>
      <c r="G12329" s="89"/>
      <c r="H12329">
        <v>0.76</v>
      </c>
      <c r="I12329" t="s">
        <v>31</v>
      </c>
      <c r="J12329">
        <v>1.1000000000000001</v>
      </c>
      <c r="K12329">
        <v>2</v>
      </c>
      <c r="L12329">
        <v>2025</v>
      </c>
      <c r="M12329" t="s">
        <v>117</v>
      </c>
      <c r="N12329" s="89" cm="1">
        <f t="array" ref="N12329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2329" s="89">
        <f>_34_KNMI_Stations[[#This Row],[graaddagen]]*_34_KNMI_Stations[[#This Row],[Gewogen factor]]</f>
        <v>5.72</v>
      </c>
      <c r="P12329" s="89" cm="1">
        <f t="array" ref="P123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30" spans="1:16" x14ac:dyDescent="0.25">
      <c r="A12330">
        <v>377</v>
      </c>
      <c r="B12330" s="110">
        <v>45710</v>
      </c>
      <c r="C12330" s="89">
        <v>3.7</v>
      </c>
      <c r="D12330" s="89">
        <v>10.6</v>
      </c>
      <c r="E12330" s="96">
        <v>262</v>
      </c>
      <c r="F12330" s="89">
        <v>1.2</v>
      </c>
      <c r="G12330" s="89"/>
      <c r="H12330">
        <v>0.86</v>
      </c>
      <c r="I12330" t="s">
        <v>31</v>
      </c>
      <c r="J12330">
        <v>1.1000000000000001</v>
      </c>
      <c r="K12330">
        <v>2</v>
      </c>
      <c r="L12330">
        <v>2025</v>
      </c>
      <c r="M12330" t="s">
        <v>117</v>
      </c>
      <c r="N12330" s="89" cm="1">
        <f t="array" ref="N12330">IF(ISNUMBER(_34_KNMI_Stations[[#This Row],[Etmaal temperatuur °C]]),IF(_34_KNMI_Stations[[#This Row],[Etmaal temperatuur °C]]&lt;stookgrens[],stookgrens[]-_34_KNMI_Stations[[#This Row],[Etmaal temperatuur °C]],0),"")</f>
        <v>7.4</v>
      </c>
      <c r="O12330" s="89">
        <f>_34_KNMI_Stations[[#This Row],[graaddagen]]*_34_KNMI_Stations[[#This Row],[Gewogen factor]]</f>
        <v>8.14</v>
      </c>
      <c r="P12330" s="89" cm="1">
        <f t="array" ref="P123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31" spans="1:16" x14ac:dyDescent="0.25">
      <c r="A12331">
        <v>377</v>
      </c>
      <c r="B12331" s="110">
        <v>45711</v>
      </c>
      <c r="C12331" s="89">
        <v>4</v>
      </c>
      <c r="D12331" s="89">
        <v>10.6</v>
      </c>
      <c r="E12331" s="96">
        <v>1022</v>
      </c>
      <c r="F12331" s="89">
        <v>0</v>
      </c>
      <c r="G12331" s="89"/>
      <c r="H12331">
        <v>0.8</v>
      </c>
      <c r="I12331" t="s">
        <v>31</v>
      </c>
      <c r="J12331">
        <v>1.1000000000000001</v>
      </c>
      <c r="K12331">
        <v>2</v>
      </c>
      <c r="L12331">
        <v>2025</v>
      </c>
      <c r="M12331" t="s">
        <v>117</v>
      </c>
      <c r="N12331" s="89" cm="1">
        <f t="array" ref="N12331">IF(ISNUMBER(_34_KNMI_Stations[[#This Row],[Etmaal temperatuur °C]]),IF(_34_KNMI_Stations[[#This Row],[Etmaal temperatuur °C]]&lt;stookgrens[],stookgrens[]-_34_KNMI_Stations[[#This Row],[Etmaal temperatuur °C]],0),"")</f>
        <v>7.4</v>
      </c>
      <c r="O12331" s="89">
        <f>_34_KNMI_Stations[[#This Row],[graaddagen]]*_34_KNMI_Stations[[#This Row],[Gewogen factor]]</f>
        <v>8.14</v>
      </c>
      <c r="P12331" s="89" cm="1">
        <f t="array" ref="P123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32" spans="1:16" x14ac:dyDescent="0.25">
      <c r="A12332">
        <v>377</v>
      </c>
      <c r="B12332" s="110">
        <v>45712</v>
      </c>
      <c r="C12332" s="89">
        <v>6.1</v>
      </c>
      <c r="D12332" s="89">
        <v>11.2</v>
      </c>
      <c r="E12332" s="96">
        <v>313</v>
      </c>
      <c r="F12332" s="89">
        <v>0.5</v>
      </c>
      <c r="G12332" s="89"/>
      <c r="H12332">
        <v>0.78</v>
      </c>
      <c r="I12332" t="s">
        <v>31</v>
      </c>
      <c r="J12332">
        <v>1.1000000000000001</v>
      </c>
      <c r="K12332">
        <v>2</v>
      </c>
      <c r="L12332">
        <v>2025</v>
      </c>
      <c r="M12332" t="s">
        <v>118</v>
      </c>
      <c r="N12332" s="89" cm="1">
        <f t="array" ref="N12332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12332" s="89">
        <f>_34_KNMI_Stations[[#This Row],[graaddagen]]*_34_KNMI_Stations[[#This Row],[Gewogen factor]]</f>
        <v>7.4800000000000013</v>
      </c>
      <c r="P12332" s="89" cm="1">
        <f t="array" ref="P123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33" spans="1:16" x14ac:dyDescent="0.25">
      <c r="A12333">
        <v>377</v>
      </c>
      <c r="B12333" s="110">
        <v>45713</v>
      </c>
      <c r="C12333" s="89">
        <v>2.8</v>
      </c>
      <c r="D12333" s="89">
        <v>8.9</v>
      </c>
      <c r="E12333" s="96">
        <v>753</v>
      </c>
      <c r="F12333" s="89">
        <v>4.0999999999999996</v>
      </c>
      <c r="G12333" s="89"/>
      <c r="H12333">
        <v>0.85</v>
      </c>
      <c r="I12333" t="s">
        <v>31</v>
      </c>
      <c r="J12333">
        <v>1.1000000000000001</v>
      </c>
      <c r="K12333">
        <v>2</v>
      </c>
      <c r="L12333">
        <v>2025</v>
      </c>
      <c r="M12333" t="s">
        <v>118</v>
      </c>
      <c r="N12333" s="89" cm="1">
        <f t="array" ref="N12333">IF(ISNUMBER(_34_KNMI_Stations[[#This Row],[Etmaal temperatuur °C]]),IF(_34_KNMI_Stations[[#This Row],[Etmaal temperatuur °C]]&lt;stookgrens[],stookgrens[]-_34_KNMI_Stations[[#This Row],[Etmaal temperatuur °C]],0),"")</f>
        <v>9.1</v>
      </c>
      <c r="O12333" s="89">
        <f>_34_KNMI_Stations[[#This Row],[graaddagen]]*_34_KNMI_Stations[[#This Row],[Gewogen factor]]</f>
        <v>10.01</v>
      </c>
      <c r="P12333" s="89" cm="1">
        <f t="array" ref="P123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34" spans="1:16" x14ac:dyDescent="0.25">
      <c r="A12334">
        <v>377</v>
      </c>
      <c r="B12334" s="110">
        <v>45714</v>
      </c>
      <c r="C12334" s="89">
        <v>4.5</v>
      </c>
      <c r="D12334" s="89">
        <v>7.4</v>
      </c>
      <c r="E12334" s="96">
        <v>976</v>
      </c>
      <c r="F12334" s="89">
        <v>9.3000000000000007</v>
      </c>
      <c r="G12334" s="89"/>
      <c r="H12334">
        <v>0.82</v>
      </c>
      <c r="I12334" t="s">
        <v>31</v>
      </c>
      <c r="J12334">
        <v>1.1000000000000001</v>
      </c>
      <c r="K12334">
        <v>2</v>
      </c>
      <c r="L12334">
        <v>2025</v>
      </c>
      <c r="M12334" t="s">
        <v>118</v>
      </c>
      <c r="N12334" s="89" cm="1">
        <f t="array" ref="N12334">IF(ISNUMBER(_34_KNMI_Stations[[#This Row],[Etmaal temperatuur °C]]),IF(_34_KNMI_Stations[[#This Row],[Etmaal temperatuur °C]]&lt;stookgrens[],stookgrens[]-_34_KNMI_Stations[[#This Row],[Etmaal temperatuur °C]],0),"")</f>
        <v>10.6</v>
      </c>
      <c r="O12334" s="89">
        <f>_34_KNMI_Stations[[#This Row],[graaddagen]]*_34_KNMI_Stations[[#This Row],[Gewogen factor]]</f>
        <v>11.66</v>
      </c>
      <c r="P12334" s="89" cm="1">
        <f t="array" ref="P123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35" spans="1:16" x14ac:dyDescent="0.25">
      <c r="A12335">
        <v>377</v>
      </c>
      <c r="B12335" s="110">
        <v>45715</v>
      </c>
      <c r="C12335" s="89">
        <v>4.3</v>
      </c>
      <c r="D12335" s="89">
        <v>6.1</v>
      </c>
      <c r="E12335" s="96">
        <v>847</v>
      </c>
      <c r="F12335" s="89">
        <v>1.2</v>
      </c>
      <c r="G12335" s="89"/>
      <c r="H12335">
        <v>0.86</v>
      </c>
      <c r="I12335" t="s">
        <v>31</v>
      </c>
      <c r="J12335">
        <v>1.1000000000000001</v>
      </c>
      <c r="K12335">
        <v>2</v>
      </c>
      <c r="L12335">
        <v>2025</v>
      </c>
      <c r="M12335" t="s">
        <v>118</v>
      </c>
      <c r="N12335" s="89" cm="1">
        <f t="array" ref="N12335">IF(ISNUMBER(_34_KNMI_Stations[[#This Row],[Etmaal temperatuur °C]]),IF(_34_KNMI_Stations[[#This Row],[Etmaal temperatuur °C]]&lt;stookgrens[],stookgrens[]-_34_KNMI_Stations[[#This Row],[Etmaal temperatuur °C]],0),"")</f>
        <v>11.9</v>
      </c>
      <c r="O12335" s="89">
        <f>_34_KNMI_Stations[[#This Row],[graaddagen]]*_34_KNMI_Stations[[#This Row],[Gewogen factor]]</f>
        <v>13.090000000000002</v>
      </c>
      <c r="P12335" s="89" cm="1">
        <f t="array" ref="P123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36" spans="1:16" x14ac:dyDescent="0.25">
      <c r="A12336">
        <v>377</v>
      </c>
      <c r="B12336" s="110">
        <v>45716</v>
      </c>
      <c r="C12336" s="89">
        <v>2.7</v>
      </c>
      <c r="D12336" s="89">
        <v>5.0999999999999996</v>
      </c>
      <c r="E12336" s="96">
        <v>604</v>
      </c>
      <c r="F12336" s="89">
        <v>0.3</v>
      </c>
      <c r="G12336" s="89"/>
      <c r="H12336">
        <v>0.84</v>
      </c>
      <c r="I12336" t="s">
        <v>31</v>
      </c>
      <c r="J12336">
        <v>1.1000000000000001</v>
      </c>
      <c r="K12336">
        <v>2</v>
      </c>
      <c r="L12336">
        <v>2025</v>
      </c>
      <c r="M12336" t="s">
        <v>118</v>
      </c>
      <c r="N12336" s="89" cm="1">
        <f t="array" ref="N12336">IF(ISNUMBER(_34_KNMI_Stations[[#This Row],[Etmaal temperatuur °C]]),IF(_34_KNMI_Stations[[#This Row],[Etmaal temperatuur °C]]&lt;stookgrens[],stookgrens[]-_34_KNMI_Stations[[#This Row],[Etmaal temperatuur °C]],0),"")</f>
        <v>12.9</v>
      </c>
      <c r="O12336" s="89">
        <f>_34_KNMI_Stations[[#This Row],[graaddagen]]*_34_KNMI_Stations[[#This Row],[Gewogen factor]]</f>
        <v>14.190000000000001</v>
      </c>
      <c r="P12336" s="89" cm="1">
        <f t="array" ref="P123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37" spans="1:16" x14ac:dyDescent="0.25">
      <c r="A12337">
        <v>377</v>
      </c>
      <c r="B12337" s="110">
        <v>45717</v>
      </c>
      <c r="C12337" s="89">
        <v>1.9</v>
      </c>
      <c r="D12337" s="89">
        <v>2.6</v>
      </c>
      <c r="E12337" s="96">
        <v>250</v>
      </c>
      <c r="F12337" s="89">
        <v>0</v>
      </c>
      <c r="G12337" s="89"/>
      <c r="H12337">
        <v>0.9</v>
      </c>
      <c r="I12337" t="s">
        <v>31</v>
      </c>
      <c r="J12337">
        <v>1</v>
      </c>
      <c r="K12337">
        <v>3</v>
      </c>
      <c r="L12337">
        <v>2025</v>
      </c>
      <c r="M12337" t="s">
        <v>118</v>
      </c>
      <c r="N12337" s="89" cm="1">
        <f t="array" ref="N12337">IF(ISNUMBER(_34_KNMI_Stations[[#This Row],[Etmaal temperatuur °C]]),IF(_34_KNMI_Stations[[#This Row],[Etmaal temperatuur °C]]&lt;stookgrens[],stookgrens[]-_34_KNMI_Stations[[#This Row],[Etmaal temperatuur °C]],0),"")</f>
        <v>15.4</v>
      </c>
      <c r="O12337" s="89">
        <f>_34_KNMI_Stations[[#This Row],[graaddagen]]*_34_KNMI_Stations[[#This Row],[Gewogen factor]]</f>
        <v>15.4</v>
      </c>
      <c r="P12337" s="89" cm="1">
        <f t="array" ref="P123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38" spans="1:16" x14ac:dyDescent="0.25">
      <c r="A12338">
        <v>377</v>
      </c>
      <c r="B12338" s="110">
        <v>45718</v>
      </c>
      <c r="C12338" s="89">
        <v>1.5</v>
      </c>
      <c r="D12338" s="89">
        <v>3.2</v>
      </c>
      <c r="E12338" s="96">
        <v>1258</v>
      </c>
      <c r="F12338" s="89">
        <v>0</v>
      </c>
      <c r="G12338" s="89"/>
      <c r="H12338">
        <v>0.83</v>
      </c>
      <c r="I12338" t="s">
        <v>31</v>
      </c>
      <c r="J12338">
        <v>1</v>
      </c>
      <c r="K12338">
        <v>3</v>
      </c>
      <c r="L12338">
        <v>2025</v>
      </c>
      <c r="M12338" t="s">
        <v>118</v>
      </c>
      <c r="N12338" s="89" cm="1">
        <f t="array" ref="N12338">IF(ISNUMBER(_34_KNMI_Stations[[#This Row],[Etmaal temperatuur °C]]),IF(_34_KNMI_Stations[[#This Row],[Etmaal temperatuur °C]]&lt;stookgrens[],stookgrens[]-_34_KNMI_Stations[[#This Row],[Etmaal temperatuur °C]],0),"")</f>
        <v>14.8</v>
      </c>
      <c r="O12338" s="89">
        <f>_34_KNMI_Stations[[#This Row],[graaddagen]]*_34_KNMI_Stations[[#This Row],[Gewogen factor]]</f>
        <v>14.8</v>
      </c>
      <c r="P12338" s="89" cm="1">
        <f t="array" ref="P123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39" spans="1:16" x14ac:dyDescent="0.25">
      <c r="A12339">
        <v>377</v>
      </c>
      <c r="B12339" s="110">
        <v>45719</v>
      </c>
      <c r="C12339" s="89">
        <v>1</v>
      </c>
      <c r="D12339" s="89">
        <v>2.5</v>
      </c>
      <c r="E12339" s="96">
        <v>1256</v>
      </c>
      <c r="F12339" s="89">
        <v>0</v>
      </c>
      <c r="G12339" s="89"/>
      <c r="H12339">
        <v>0.83</v>
      </c>
      <c r="I12339" t="s">
        <v>31</v>
      </c>
      <c r="J12339">
        <v>1</v>
      </c>
      <c r="K12339">
        <v>3</v>
      </c>
      <c r="L12339">
        <v>2025</v>
      </c>
      <c r="M12339" t="s">
        <v>119</v>
      </c>
      <c r="N12339" s="89" cm="1">
        <f t="array" ref="N12339">IF(ISNUMBER(_34_KNMI_Stations[[#This Row],[Etmaal temperatuur °C]]),IF(_34_KNMI_Stations[[#This Row],[Etmaal temperatuur °C]]&lt;stookgrens[],stookgrens[]-_34_KNMI_Stations[[#This Row],[Etmaal temperatuur °C]],0),"")</f>
        <v>15.5</v>
      </c>
      <c r="O12339" s="89">
        <f>_34_KNMI_Stations[[#This Row],[graaddagen]]*_34_KNMI_Stations[[#This Row],[Gewogen factor]]</f>
        <v>15.5</v>
      </c>
      <c r="P12339" s="89" cm="1">
        <f t="array" ref="P123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40" spans="1:16" x14ac:dyDescent="0.25">
      <c r="A12340">
        <v>377</v>
      </c>
      <c r="B12340" s="110">
        <v>45720</v>
      </c>
      <c r="C12340" s="89">
        <v>0.7</v>
      </c>
      <c r="D12340" s="89">
        <v>3.6</v>
      </c>
      <c r="E12340" s="96">
        <v>1294</v>
      </c>
      <c r="F12340" s="89">
        <v>0</v>
      </c>
      <c r="G12340" s="89"/>
      <c r="H12340">
        <v>0.79</v>
      </c>
      <c r="I12340" t="s">
        <v>31</v>
      </c>
      <c r="J12340">
        <v>1</v>
      </c>
      <c r="K12340">
        <v>3</v>
      </c>
      <c r="L12340">
        <v>2025</v>
      </c>
      <c r="M12340" t="s">
        <v>119</v>
      </c>
      <c r="N12340" s="89" cm="1">
        <f t="array" ref="N12340">IF(ISNUMBER(_34_KNMI_Stations[[#This Row],[Etmaal temperatuur °C]]),IF(_34_KNMI_Stations[[#This Row],[Etmaal temperatuur °C]]&lt;stookgrens[],stookgrens[]-_34_KNMI_Stations[[#This Row],[Etmaal temperatuur °C]],0),"")</f>
        <v>14.4</v>
      </c>
      <c r="O12340" s="89">
        <f>_34_KNMI_Stations[[#This Row],[graaddagen]]*_34_KNMI_Stations[[#This Row],[Gewogen factor]]</f>
        <v>14.4</v>
      </c>
      <c r="P12340" s="89" cm="1">
        <f t="array" ref="P123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41" spans="1:16" x14ac:dyDescent="0.25">
      <c r="A12341">
        <v>377</v>
      </c>
      <c r="B12341" s="110">
        <v>45721</v>
      </c>
      <c r="C12341" s="89">
        <v>1.5</v>
      </c>
      <c r="D12341" s="89">
        <v>6.2</v>
      </c>
      <c r="E12341" s="96">
        <v>1364</v>
      </c>
      <c r="F12341" s="89">
        <v>0</v>
      </c>
      <c r="G12341" s="89"/>
      <c r="H12341">
        <v>0.75</v>
      </c>
      <c r="I12341" t="s">
        <v>31</v>
      </c>
      <c r="J12341">
        <v>1</v>
      </c>
      <c r="K12341">
        <v>3</v>
      </c>
      <c r="L12341">
        <v>2025</v>
      </c>
      <c r="M12341" t="s">
        <v>119</v>
      </c>
      <c r="N12341" s="89" cm="1">
        <f t="array" ref="N12341">IF(ISNUMBER(_34_KNMI_Stations[[#This Row],[Etmaal temperatuur °C]]),IF(_34_KNMI_Stations[[#This Row],[Etmaal temperatuur °C]]&lt;stookgrens[],stookgrens[]-_34_KNMI_Stations[[#This Row],[Etmaal temperatuur °C]],0),"")</f>
        <v>11.8</v>
      </c>
      <c r="O12341" s="89">
        <f>_34_KNMI_Stations[[#This Row],[graaddagen]]*_34_KNMI_Stations[[#This Row],[Gewogen factor]]</f>
        <v>11.8</v>
      </c>
      <c r="P12341" s="89" cm="1">
        <f t="array" ref="P123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42" spans="1:16" x14ac:dyDescent="0.25">
      <c r="A12342">
        <v>377</v>
      </c>
      <c r="B12342" s="110">
        <v>45722</v>
      </c>
      <c r="C12342" s="89">
        <v>2.6</v>
      </c>
      <c r="D12342" s="89">
        <v>9.5</v>
      </c>
      <c r="E12342" s="96">
        <v>1279</v>
      </c>
      <c r="F12342" s="89">
        <v>0</v>
      </c>
      <c r="G12342" s="89"/>
      <c r="H12342">
        <v>0.61</v>
      </c>
      <c r="I12342" t="s">
        <v>31</v>
      </c>
      <c r="J12342">
        <v>1</v>
      </c>
      <c r="K12342">
        <v>3</v>
      </c>
      <c r="L12342">
        <v>2025</v>
      </c>
      <c r="M12342" t="s">
        <v>119</v>
      </c>
      <c r="N12342" s="89" cm="1">
        <f t="array" ref="N12342">IF(ISNUMBER(_34_KNMI_Stations[[#This Row],[Etmaal temperatuur °C]]),IF(_34_KNMI_Stations[[#This Row],[Etmaal temperatuur °C]]&lt;stookgrens[],stookgrens[]-_34_KNMI_Stations[[#This Row],[Etmaal temperatuur °C]],0),"")</f>
        <v>8.5</v>
      </c>
      <c r="O12342" s="89">
        <f>_34_KNMI_Stations[[#This Row],[graaddagen]]*_34_KNMI_Stations[[#This Row],[Gewogen factor]]</f>
        <v>8.5</v>
      </c>
      <c r="P12342" s="89" cm="1">
        <f t="array" ref="P123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43" spans="1:16" x14ac:dyDescent="0.25">
      <c r="A12343">
        <v>377</v>
      </c>
      <c r="B12343" s="110">
        <v>45723</v>
      </c>
      <c r="C12343" s="89">
        <v>2.4</v>
      </c>
      <c r="D12343" s="89">
        <v>9.4</v>
      </c>
      <c r="E12343" s="96">
        <v>1293</v>
      </c>
      <c r="F12343" s="89">
        <v>0</v>
      </c>
      <c r="G12343" s="89"/>
      <c r="H12343">
        <v>0.68</v>
      </c>
      <c r="I12343" t="s">
        <v>31</v>
      </c>
      <c r="J12343">
        <v>1</v>
      </c>
      <c r="K12343">
        <v>3</v>
      </c>
      <c r="L12343">
        <v>2025</v>
      </c>
      <c r="M12343" t="s">
        <v>119</v>
      </c>
      <c r="N12343" s="89" cm="1">
        <f t="array" ref="N12343">IF(ISNUMBER(_34_KNMI_Stations[[#This Row],[Etmaal temperatuur °C]]),IF(_34_KNMI_Stations[[#This Row],[Etmaal temperatuur °C]]&lt;stookgrens[],stookgrens[]-_34_KNMI_Stations[[#This Row],[Etmaal temperatuur °C]],0),"")</f>
        <v>8.6</v>
      </c>
      <c r="O12343" s="89">
        <f>_34_KNMI_Stations[[#This Row],[graaddagen]]*_34_KNMI_Stations[[#This Row],[Gewogen factor]]</f>
        <v>8.6</v>
      </c>
      <c r="P12343" s="89" cm="1">
        <f t="array" ref="P123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44" spans="1:16" x14ac:dyDescent="0.25">
      <c r="A12344">
        <v>377</v>
      </c>
      <c r="B12344" s="110">
        <v>45724</v>
      </c>
      <c r="C12344" s="89">
        <v>2.1</v>
      </c>
      <c r="D12344" s="89">
        <v>9</v>
      </c>
      <c r="E12344" s="96">
        <v>1365</v>
      </c>
      <c r="F12344" s="89">
        <v>0</v>
      </c>
      <c r="G12344" s="89"/>
      <c r="H12344">
        <v>0.67</v>
      </c>
      <c r="I12344" t="s">
        <v>31</v>
      </c>
      <c r="J12344">
        <v>1</v>
      </c>
      <c r="K12344">
        <v>3</v>
      </c>
      <c r="L12344">
        <v>2025</v>
      </c>
      <c r="M12344" t="s">
        <v>119</v>
      </c>
      <c r="N12344" s="89" cm="1">
        <f t="array" ref="N12344">IF(ISNUMBER(_34_KNMI_Stations[[#This Row],[Etmaal temperatuur °C]]),IF(_34_KNMI_Stations[[#This Row],[Etmaal temperatuur °C]]&lt;stookgrens[],stookgrens[]-_34_KNMI_Stations[[#This Row],[Etmaal temperatuur °C]],0),"")</f>
        <v>9</v>
      </c>
      <c r="O12344" s="89">
        <f>_34_KNMI_Stations[[#This Row],[graaddagen]]*_34_KNMI_Stations[[#This Row],[Gewogen factor]]</f>
        <v>9</v>
      </c>
      <c r="P12344" s="89" cm="1">
        <f t="array" ref="P123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45" spans="1:16" x14ac:dyDescent="0.25">
      <c r="A12345">
        <v>377</v>
      </c>
      <c r="B12345" s="110">
        <v>45725</v>
      </c>
      <c r="C12345" s="89">
        <v>1.8</v>
      </c>
      <c r="D12345" s="89">
        <v>9.6</v>
      </c>
      <c r="E12345" s="96">
        <v>1351</v>
      </c>
      <c r="F12345" s="89">
        <v>0</v>
      </c>
      <c r="G12345" s="89"/>
      <c r="H12345">
        <v>0.64</v>
      </c>
      <c r="I12345" t="s">
        <v>31</v>
      </c>
      <c r="J12345">
        <v>1</v>
      </c>
      <c r="K12345">
        <v>3</v>
      </c>
      <c r="L12345">
        <v>2025</v>
      </c>
      <c r="M12345" t="s">
        <v>119</v>
      </c>
      <c r="N12345" s="89" cm="1">
        <f t="array" ref="N12345">IF(ISNUMBER(_34_KNMI_Stations[[#This Row],[Etmaal temperatuur °C]]),IF(_34_KNMI_Stations[[#This Row],[Etmaal temperatuur °C]]&lt;stookgrens[],stookgrens[]-_34_KNMI_Stations[[#This Row],[Etmaal temperatuur °C]],0),"")</f>
        <v>8.4</v>
      </c>
      <c r="O12345" s="89">
        <f>_34_KNMI_Stations[[#This Row],[graaddagen]]*_34_KNMI_Stations[[#This Row],[Gewogen factor]]</f>
        <v>8.4</v>
      </c>
      <c r="P12345" s="89" cm="1">
        <f t="array" ref="P123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46" spans="1:16" x14ac:dyDescent="0.25">
      <c r="A12346">
        <v>377</v>
      </c>
      <c r="B12346" s="110">
        <v>45726</v>
      </c>
      <c r="C12346" s="89">
        <v>1.4</v>
      </c>
      <c r="D12346" s="89">
        <v>9.1</v>
      </c>
      <c r="E12346" s="96">
        <v>1367</v>
      </c>
      <c r="F12346" s="89">
        <v>0</v>
      </c>
      <c r="G12346" s="89"/>
      <c r="H12346">
        <v>0.65</v>
      </c>
      <c r="I12346" t="s">
        <v>31</v>
      </c>
      <c r="J12346">
        <v>1</v>
      </c>
      <c r="K12346">
        <v>3</v>
      </c>
      <c r="L12346">
        <v>2025</v>
      </c>
      <c r="M12346" t="s">
        <v>120</v>
      </c>
      <c r="N12346" s="89" cm="1">
        <f t="array" ref="N12346">IF(ISNUMBER(_34_KNMI_Stations[[#This Row],[Etmaal temperatuur °C]]),IF(_34_KNMI_Stations[[#This Row],[Etmaal temperatuur °C]]&lt;stookgrens[],stookgrens[]-_34_KNMI_Stations[[#This Row],[Etmaal temperatuur °C]],0),"")</f>
        <v>8.9</v>
      </c>
      <c r="O12346" s="89">
        <f>_34_KNMI_Stations[[#This Row],[graaddagen]]*_34_KNMI_Stations[[#This Row],[Gewogen factor]]</f>
        <v>8.9</v>
      </c>
      <c r="P12346" s="89" cm="1">
        <f t="array" ref="P123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47" spans="1:16" x14ac:dyDescent="0.25">
      <c r="A12347">
        <v>377</v>
      </c>
      <c r="B12347" s="110">
        <v>45727</v>
      </c>
      <c r="C12347" s="89">
        <v>1.9</v>
      </c>
      <c r="D12347" s="89">
        <v>4.2</v>
      </c>
      <c r="E12347" s="96">
        <v>225</v>
      </c>
      <c r="F12347" s="89">
        <v>0</v>
      </c>
      <c r="G12347" s="89"/>
      <c r="H12347">
        <v>0.85</v>
      </c>
      <c r="I12347" t="s">
        <v>31</v>
      </c>
      <c r="J12347">
        <v>1</v>
      </c>
      <c r="K12347">
        <v>3</v>
      </c>
      <c r="L12347">
        <v>2025</v>
      </c>
      <c r="M12347" t="s">
        <v>120</v>
      </c>
      <c r="N12347" s="89" cm="1">
        <f t="array" ref="N12347">IF(ISNUMBER(_34_KNMI_Stations[[#This Row],[Etmaal temperatuur °C]]),IF(_34_KNMI_Stations[[#This Row],[Etmaal temperatuur °C]]&lt;stookgrens[],stookgrens[]-_34_KNMI_Stations[[#This Row],[Etmaal temperatuur °C]],0),"")</f>
        <v>13.8</v>
      </c>
      <c r="O12347" s="89">
        <f>_34_KNMI_Stations[[#This Row],[graaddagen]]*_34_KNMI_Stations[[#This Row],[Gewogen factor]]</f>
        <v>13.8</v>
      </c>
      <c r="P12347" s="89" cm="1">
        <f t="array" ref="P123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48" spans="1:16" x14ac:dyDescent="0.25">
      <c r="A12348">
        <v>377</v>
      </c>
      <c r="B12348" s="110">
        <v>45728</v>
      </c>
      <c r="C12348" s="89">
        <v>2</v>
      </c>
      <c r="D12348" s="89">
        <v>3.4</v>
      </c>
      <c r="E12348" s="96">
        <v>751</v>
      </c>
      <c r="F12348" s="89">
        <v>1.6</v>
      </c>
      <c r="G12348" s="89"/>
      <c r="H12348">
        <v>0.85</v>
      </c>
      <c r="I12348" t="s">
        <v>31</v>
      </c>
      <c r="J12348">
        <v>1</v>
      </c>
      <c r="K12348">
        <v>3</v>
      </c>
      <c r="L12348">
        <v>2025</v>
      </c>
      <c r="M12348" t="s">
        <v>120</v>
      </c>
      <c r="N12348" s="89" cm="1">
        <f t="array" ref="N12348">IF(ISNUMBER(_34_KNMI_Stations[[#This Row],[Etmaal temperatuur °C]]),IF(_34_KNMI_Stations[[#This Row],[Etmaal temperatuur °C]]&lt;stookgrens[],stookgrens[]-_34_KNMI_Stations[[#This Row],[Etmaal temperatuur °C]],0),"")</f>
        <v>14.6</v>
      </c>
      <c r="O12348" s="89">
        <f>_34_KNMI_Stations[[#This Row],[graaddagen]]*_34_KNMI_Stations[[#This Row],[Gewogen factor]]</f>
        <v>14.6</v>
      </c>
      <c r="P12348" s="89" cm="1">
        <f t="array" ref="P123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49" spans="1:16" x14ac:dyDescent="0.25">
      <c r="A12349">
        <v>377</v>
      </c>
      <c r="B12349" s="110">
        <v>45729</v>
      </c>
      <c r="C12349" s="89">
        <v>1.6</v>
      </c>
      <c r="D12349" s="89">
        <v>2.9</v>
      </c>
      <c r="E12349" s="96">
        <v>797</v>
      </c>
      <c r="F12349" s="89">
        <v>0</v>
      </c>
      <c r="G12349" s="89"/>
      <c r="H12349">
        <v>0.82</v>
      </c>
      <c r="I12349" t="s">
        <v>31</v>
      </c>
      <c r="J12349">
        <v>1</v>
      </c>
      <c r="K12349">
        <v>3</v>
      </c>
      <c r="L12349">
        <v>2025</v>
      </c>
      <c r="M12349" t="s">
        <v>120</v>
      </c>
      <c r="N12349" s="89" cm="1">
        <f t="array" ref="N12349">IF(ISNUMBER(_34_KNMI_Stations[[#This Row],[Etmaal temperatuur °C]]),IF(_34_KNMI_Stations[[#This Row],[Etmaal temperatuur °C]]&lt;stookgrens[],stookgrens[]-_34_KNMI_Stations[[#This Row],[Etmaal temperatuur °C]],0),"")</f>
        <v>15.1</v>
      </c>
      <c r="O12349" s="89">
        <f>_34_KNMI_Stations[[#This Row],[graaddagen]]*_34_KNMI_Stations[[#This Row],[Gewogen factor]]</f>
        <v>15.1</v>
      </c>
      <c r="P12349" s="89" cm="1">
        <f t="array" ref="P123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50" spans="1:16" x14ac:dyDescent="0.25">
      <c r="A12350">
        <v>377</v>
      </c>
      <c r="B12350" s="110">
        <v>45730</v>
      </c>
      <c r="C12350" s="89">
        <v>2.5</v>
      </c>
      <c r="D12350" s="89">
        <v>3.7</v>
      </c>
      <c r="E12350" s="96">
        <v>928</v>
      </c>
      <c r="F12350" s="89">
        <v>-0.1</v>
      </c>
      <c r="G12350" s="89"/>
      <c r="H12350">
        <v>0.73</v>
      </c>
      <c r="I12350" t="s">
        <v>31</v>
      </c>
      <c r="J12350">
        <v>1</v>
      </c>
      <c r="K12350">
        <v>3</v>
      </c>
      <c r="L12350">
        <v>2025</v>
      </c>
      <c r="M12350" t="s">
        <v>120</v>
      </c>
      <c r="N12350" s="89" cm="1">
        <f t="array" ref="N12350">IF(ISNUMBER(_34_KNMI_Stations[[#This Row],[Etmaal temperatuur °C]]),IF(_34_KNMI_Stations[[#This Row],[Etmaal temperatuur °C]]&lt;stookgrens[],stookgrens[]-_34_KNMI_Stations[[#This Row],[Etmaal temperatuur °C]],0),"")</f>
        <v>14.3</v>
      </c>
      <c r="O12350" s="89">
        <f>_34_KNMI_Stations[[#This Row],[graaddagen]]*_34_KNMI_Stations[[#This Row],[Gewogen factor]]</f>
        <v>14.3</v>
      </c>
      <c r="P12350" s="89" cm="1">
        <f t="array" ref="P123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51" spans="1:16" x14ac:dyDescent="0.25">
      <c r="A12351">
        <v>377</v>
      </c>
      <c r="B12351" s="110">
        <v>45731</v>
      </c>
      <c r="C12351" s="89">
        <v>4.7</v>
      </c>
      <c r="D12351" s="89">
        <v>3.4</v>
      </c>
      <c r="E12351" s="96">
        <v>1037</v>
      </c>
      <c r="F12351" s="89">
        <v>0</v>
      </c>
      <c r="G12351" s="89"/>
      <c r="H12351">
        <v>0.74</v>
      </c>
      <c r="I12351" t="s">
        <v>31</v>
      </c>
      <c r="J12351">
        <v>1</v>
      </c>
      <c r="K12351">
        <v>3</v>
      </c>
      <c r="L12351">
        <v>2025</v>
      </c>
      <c r="M12351" t="s">
        <v>120</v>
      </c>
      <c r="N12351" s="89" cm="1">
        <f t="array" ref="N12351">IF(ISNUMBER(_34_KNMI_Stations[[#This Row],[Etmaal temperatuur °C]]),IF(_34_KNMI_Stations[[#This Row],[Etmaal temperatuur °C]]&lt;stookgrens[],stookgrens[]-_34_KNMI_Stations[[#This Row],[Etmaal temperatuur °C]],0),"")</f>
        <v>14.6</v>
      </c>
      <c r="O12351" s="89">
        <f>_34_KNMI_Stations[[#This Row],[graaddagen]]*_34_KNMI_Stations[[#This Row],[Gewogen factor]]</f>
        <v>14.6</v>
      </c>
      <c r="P12351" s="89" cm="1">
        <f t="array" ref="P123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52" spans="1:16" x14ac:dyDescent="0.25">
      <c r="A12352">
        <v>377</v>
      </c>
      <c r="B12352" s="110">
        <v>45732</v>
      </c>
      <c r="C12352" s="89">
        <v>3.6</v>
      </c>
      <c r="D12352" s="89">
        <v>4.4000000000000004</v>
      </c>
      <c r="E12352" s="96">
        <v>1584</v>
      </c>
      <c r="F12352" s="89">
        <v>0</v>
      </c>
      <c r="G12352" s="89"/>
      <c r="H12352">
        <v>0.69</v>
      </c>
      <c r="I12352" t="s">
        <v>31</v>
      </c>
      <c r="J12352">
        <v>1</v>
      </c>
      <c r="K12352">
        <v>3</v>
      </c>
      <c r="L12352">
        <v>2025</v>
      </c>
      <c r="M12352" t="s">
        <v>120</v>
      </c>
      <c r="N12352" s="89" cm="1">
        <f t="array" ref="N12352">IF(ISNUMBER(_34_KNMI_Stations[[#This Row],[Etmaal temperatuur °C]]),IF(_34_KNMI_Stations[[#This Row],[Etmaal temperatuur °C]]&lt;stookgrens[],stookgrens[]-_34_KNMI_Stations[[#This Row],[Etmaal temperatuur °C]],0),"")</f>
        <v>13.6</v>
      </c>
      <c r="O12352" s="89">
        <f>_34_KNMI_Stations[[#This Row],[graaddagen]]*_34_KNMI_Stations[[#This Row],[Gewogen factor]]</f>
        <v>13.6</v>
      </c>
      <c r="P12352" s="89" cm="1">
        <f t="array" ref="P123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53" spans="1:16" x14ac:dyDescent="0.25">
      <c r="A12353">
        <v>377</v>
      </c>
      <c r="B12353" s="110">
        <v>45733</v>
      </c>
      <c r="C12353" s="89">
        <v>3.8</v>
      </c>
      <c r="D12353" s="89">
        <v>5.8</v>
      </c>
      <c r="E12353" s="96">
        <v>1272</v>
      </c>
      <c r="F12353" s="89">
        <v>-0.1</v>
      </c>
      <c r="G12353" s="89"/>
      <c r="H12353">
        <v>0.65</v>
      </c>
      <c r="I12353" t="s">
        <v>31</v>
      </c>
      <c r="J12353">
        <v>1</v>
      </c>
      <c r="K12353">
        <v>3</v>
      </c>
      <c r="L12353">
        <v>2025</v>
      </c>
      <c r="M12353" t="s">
        <v>121</v>
      </c>
      <c r="N12353" s="89" cm="1">
        <f t="array" ref="N12353">IF(ISNUMBER(_34_KNMI_Stations[[#This Row],[Etmaal temperatuur °C]]),IF(_34_KNMI_Stations[[#This Row],[Etmaal temperatuur °C]]&lt;stookgrens[],stookgrens[]-_34_KNMI_Stations[[#This Row],[Etmaal temperatuur °C]],0),"")</f>
        <v>12.2</v>
      </c>
      <c r="O12353" s="89">
        <f>_34_KNMI_Stations[[#This Row],[graaddagen]]*_34_KNMI_Stations[[#This Row],[Gewogen factor]]</f>
        <v>12.2</v>
      </c>
      <c r="P12353" s="89" cm="1">
        <f t="array" ref="P123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54" spans="1:16" x14ac:dyDescent="0.25">
      <c r="A12354">
        <v>377</v>
      </c>
      <c r="B12354" s="110">
        <v>45734</v>
      </c>
      <c r="C12354" s="89">
        <v>4</v>
      </c>
      <c r="D12354" s="89">
        <v>4.5999999999999996</v>
      </c>
      <c r="E12354" s="96">
        <v>1729</v>
      </c>
      <c r="F12354" s="89">
        <v>0</v>
      </c>
      <c r="G12354" s="89"/>
      <c r="H12354">
        <v>0.47</v>
      </c>
      <c r="I12354" t="s">
        <v>31</v>
      </c>
      <c r="J12354">
        <v>1</v>
      </c>
      <c r="K12354">
        <v>3</v>
      </c>
      <c r="L12354">
        <v>2025</v>
      </c>
      <c r="M12354" t="s">
        <v>121</v>
      </c>
      <c r="N12354" s="89" cm="1">
        <f t="array" ref="N12354">IF(ISNUMBER(_34_KNMI_Stations[[#This Row],[Etmaal temperatuur °C]]),IF(_34_KNMI_Stations[[#This Row],[Etmaal temperatuur °C]]&lt;stookgrens[],stookgrens[]-_34_KNMI_Stations[[#This Row],[Etmaal temperatuur °C]],0),"")</f>
        <v>13.4</v>
      </c>
      <c r="O12354" s="89">
        <f>_34_KNMI_Stations[[#This Row],[graaddagen]]*_34_KNMI_Stations[[#This Row],[Gewogen factor]]</f>
        <v>13.4</v>
      </c>
      <c r="P12354" s="89" cm="1">
        <f t="array" ref="P123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55" spans="1:16" x14ac:dyDescent="0.25">
      <c r="A12355">
        <v>377</v>
      </c>
      <c r="B12355" s="110">
        <v>45735</v>
      </c>
      <c r="C12355" s="89">
        <v>1.8</v>
      </c>
      <c r="D12355" s="89">
        <v>7.9</v>
      </c>
      <c r="E12355" s="96">
        <v>1644</v>
      </c>
      <c r="F12355" s="89">
        <v>0</v>
      </c>
      <c r="G12355" s="89"/>
      <c r="H12355">
        <v>0.56999999999999995</v>
      </c>
      <c r="I12355" t="s">
        <v>31</v>
      </c>
      <c r="J12355">
        <v>1</v>
      </c>
      <c r="K12355">
        <v>3</v>
      </c>
      <c r="L12355">
        <v>2025</v>
      </c>
      <c r="M12355" t="s">
        <v>121</v>
      </c>
      <c r="N12355" s="89" cm="1">
        <f t="array" ref="N12355">IF(ISNUMBER(_34_KNMI_Stations[[#This Row],[Etmaal temperatuur °C]]),IF(_34_KNMI_Stations[[#This Row],[Etmaal temperatuur °C]]&lt;stookgrens[],stookgrens[]-_34_KNMI_Stations[[#This Row],[Etmaal temperatuur °C]],0),"")</f>
        <v>10.1</v>
      </c>
      <c r="O12355" s="89">
        <f>_34_KNMI_Stations[[#This Row],[graaddagen]]*_34_KNMI_Stations[[#This Row],[Gewogen factor]]</f>
        <v>10.1</v>
      </c>
      <c r="P12355" s="89" cm="1">
        <f t="array" ref="P123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56" spans="1:16" x14ac:dyDescent="0.25">
      <c r="A12356">
        <v>377</v>
      </c>
      <c r="B12356" s="110">
        <v>45736</v>
      </c>
      <c r="C12356" s="89">
        <v>1.5</v>
      </c>
      <c r="D12356" s="89">
        <v>10.199999999999999</v>
      </c>
      <c r="E12356" s="96">
        <v>1618</v>
      </c>
      <c r="F12356" s="89">
        <v>0</v>
      </c>
      <c r="G12356" s="89"/>
      <c r="H12356">
        <v>0.63</v>
      </c>
      <c r="I12356" t="s">
        <v>31</v>
      </c>
      <c r="J12356">
        <v>1</v>
      </c>
      <c r="K12356">
        <v>3</v>
      </c>
      <c r="L12356">
        <v>2025</v>
      </c>
      <c r="M12356" t="s">
        <v>121</v>
      </c>
      <c r="N12356" s="89" cm="1">
        <f t="array" ref="N12356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12356" s="89">
        <f>_34_KNMI_Stations[[#This Row],[graaddagen]]*_34_KNMI_Stations[[#This Row],[Gewogen factor]]</f>
        <v>7.8000000000000007</v>
      </c>
      <c r="P12356" s="89" cm="1">
        <f t="array" ref="P123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57" spans="1:16" x14ac:dyDescent="0.25">
      <c r="A12357">
        <v>377</v>
      </c>
      <c r="B12357" s="110">
        <v>45737</v>
      </c>
      <c r="C12357" s="89">
        <v>4.3</v>
      </c>
      <c r="D12357" s="89">
        <v>14.4</v>
      </c>
      <c r="E12357" s="96">
        <v>1471</v>
      </c>
      <c r="F12357" s="89">
        <v>0</v>
      </c>
      <c r="G12357" s="89"/>
      <c r="H12357">
        <v>0.54</v>
      </c>
      <c r="I12357" t="s">
        <v>31</v>
      </c>
      <c r="J12357">
        <v>1</v>
      </c>
      <c r="K12357">
        <v>3</v>
      </c>
      <c r="L12357">
        <v>2025</v>
      </c>
      <c r="M12357" t="s">
        <v>121</v>
      </c>
      <c r="N12357" s="89" cm="1">
        <f t="array" ref="N12357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12357" s="89">
        <f>_34_KNMI_Stations[[#This Row],[graaddagen]]*_34_KNMI_Stations[[#This Row],[Gewogen factor]]</f>
        <v>3.5999999999999996</v>
      </c>
      <c r="P12357" s="89" cm="1">
        <f t="array" ref="P123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58" spans="1:16" x14ac:dyDescent="0.25">
      <c r="A12358">
        <v>377</v>
      </c>
      <c r="B12358" s="110">
        <v>45738</v>
      </c>
      <c r="C12358" s="89">
        <v>3.1</v>
      </c>
      <c r="D12358" s="89">
        <v>14.8</v>
      </c>
      <c r="E12358" s="96">
        <v>1083</v>
      </c>
      <c r="F12358" s="89">
        <v>0.6</v>
      </c>
      <c r="G12358" s="89"/>
      <c r="H12358">
        <v>0.62</v>
      </c>
      <c r="I12358" t="s">
        <v>31</v>
      </c>
      <c r="J12358">
        <v>1</v>
      </c>
      <c r="K12358">
        <v>3</v>
      </c>
      <c r="L12358">
        <v>2025</v>
      </c>
      <c r="M12358" t="s">
        <v>121</v>
      </c>
      <c r="N12358" s="89" cm="1">
        <f t="array" ref="N12358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2358" s="89">
        <f>_34_KNMI_Stations[[#This Row],[graaddagen]]*_34_KNMI_Stations[[#This Row],[Gewogen factor]]</f>
        <v>3.1999999999999993</v>
      </c>
      <c r="P12358" s="89" cm="1">
        <f t="array" ref="P123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59" spans="1:16" x14ac:dyDescent="0.25">
      <c r="A12359">
        <v>377</v>
      </c>
      <c r="B12359" s="110">
        <v>45739</v>
      </c>
      <c r="C12359" s="89">
        <v>2.5</v>
      </c>
      <c r="D12359" s="89">
        <v>12.9</v>
      </c>
      <c r="E12359" s="96">
        <v>949</v>
      </c>
      <c r="F12359" s="89">
        <v>0.3</v>
      </c>
      <c r="G12359" s="89"/>
      <c r="H12359">
        <v>0.75</v>
      </c>
      <c r="I12359" t="s">
        <v>31</v>
      </c>
      <c r="J12359">
        <v>1</v>
      </c>
      <c r="K12359">
        <v>3</v>
      </c>
      <c r="L12359">
        <v>2025</v>
      </c>
      <c r="M12359" t="s">
        <v>121</v>
      </c>
      <c r="N12359" s="89" cm="1">
        <f t="array" ref="N12359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2359" s="89">
        <f>_34_KNMI_Stations[[#This Row],[graaddagen]]*_34_KNMI_Stations[[#This Row],[Gewogen factor]]</f>
        <v>5.0999999999999996</v>
      </c>
      <c r="P12359" s="89" cm="1">
        <f t="array" ref="P123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60" spans="1:16" x14ac:dyDescent="0.25">
      <c r="A12360">
        <v>377</v>
      </c>
      <c r="B12360" s="110">
        <v>45740</v>
      </c>
      <c r="C12360" s="89">
        <v>2.6</v>
      </c>
      <c r="D12360" s="89">
        <v>11.6</v>
      </c>
      <c r="E12360" s="96">
        <v>1276</v>
      </c>
      <c r="F12360" s="89">
        <v>0</v>
      </c>
      <c r="G12360" s="89"/>
      <c r="H12360">
        <v>0.77</v>
      </c>
      <c r="I12360" t="s">
        <v>31</v>
      </c>
      <c r="J12360">
        <v>1</v>
      </c>
      <c r="K12360">
        <v>3</v>
      </c>
      <c r="L12360">
        <v>2025</v>
      </c>
      <c r="M12360" t="s">
        <v>122</v>
      </c>
      <c r="N12360" s="89" cm="1">
        <f t="array" ref="N12360">IF(ISNUMBER(_34_KNMI_Stations[[#This Row],[Etmaal temperatuur °C]]),IF(_34_KNMI_Stations[[#This Row],[Etmaal temperatuur °C]]&lt;stookgrens[],stookgrens[]-_34_KNMI_Stations[[#This Row],[Etmaal temperatuur °C]],0),"")</f>
        <v>6.4</v>
      </c>
      <c r="O12360" s="89">
        <f>_34_KNMI_Stations[[#This Row],[graaddagen]]*_34_KNMI_Stations[[#This Row],[Gewogen factor]]</f>
        <v>6.4</v>
      </c>
      <c r="P12360" s="89" cm="1">
        <f t="array" ref="P123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61" spans="1:16" x14ac:dyDescent="0.25">
      <c r="A12361">
        <v>377</v>
      </c>
      <c r="B12361" s="110">
        <v>45741</v>
      </c>
      <c r="C12361" s="89">
        <v>3.6</v>
      </c>
      <c r="D12361" s="89">
        <v>9.1</v>
      </c>
      <c r="E12361" s="96">
        <v>1295</v>
      </c>
      <c r="F12361" s="89">
        <v>1.2</v>
      </c>
      <c r="G12361" s="89"/>
      <c r="H12361">
        <v>0.78</v>
      </c>
      <c r="I12361" t="s">
        <v>31</v>
      </c>
      <c r="J12361">
        <v>1</v>
      </c>
      <c r="K12361">
        <v>3</v>
      </c>
      <c r="L12361">
        <v>2025</v>
      </c>
      <c r="M12361" t="s">
        <v>122</v>
      </c>
      <c r="N12361" s="89" cm="1">
        <f t="array" ref="N12361">IF(ISNUMBER(_34_KNMI_Stations[[#This Row],[Etmaal temperatuur °C]]),IF(_34_KNMI_Stations[[#This Row],[Etmaal temperatuur °C]]&lt;stookgrens[],stookgrens[]-_34_KNMI_Stations[[#This Row],[Etmaal temperatuur °C]],0),"")</f>
        <v>8.9</v>
      </c>
      <c r="O12361" s="89">
        <f>_34_KNMI_Stations[[#This Row],[graaddagen]]*_34_KNMI_Stations[[#This Row],[Gewogen factor]]</f>
        <v>8.9</v>
      </c>
      <c r="P12361" s="89" cm="1">
        <f t="array" ref="P123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62" spans="1:16" x14ac:dyDescent="0.25">
      <c r="A12362">
        <v>377</v>
      </c>
      <c r="B12362" s="110">
        <v>45742</v>
      </c>
      <c r="C12362" s="89">
        <v>2.2999999999999998</v>
      </c>
      <c r="D12362" s="89">
        <v>8.5</v>
      </c>
      <c r="E12362" s="96">
        <v>624</v>
      </c>
      <c r="F12362" s="89">
        <v>0</v>
      </c>
      <c r="G12362" s="89"/>
      <c r="H12362">
        <v>0.8</v>
      </c>
      <c r="I12362" t="s">
        <v>31</v>
      </c>
      <c r="J12362">
        <v>1</v>
      </c>
      <c r="K12362">
        <v>3</v>
      </c>
      <c r="L12362">
        <v>2025</v>
      </c>
      <c r="M12362" t="s">
        <v>122</v>
      </c>
      <c r="N12362" s="89" cm="1">
        <f t="array" ref="N12362">IF(ISNUMBER(_34_KNMI_Stations[[#This Row],[Etmaal temperatuur °C]]),IF(_34_KNMI_Stations[[#This Row],[Etmaal temperatuur °C]]&lt;stookgrens[],stookgrens[]-_34_KNMI_Stations[[#This Row],[Etmaal temperatuur °C]],0),"")</f>
        <v>9.5</v>
      </c>
      <c r="O12362" s="89">
        <f>_34_KNMI_Stations[[#This Row],[graaddagen]]*_34_KNMI_Stations[[#This Row],[Gewogen factor]]</f>
        <v>9.5</v>
      </c>
      <c r="P12362" s="89" cm="1">
        <f t="array" ref="P123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63" spans="1:16" x14ac:dyDescent="0.25">
      <c r="A12363">
        <v>377</v>
      </c>
      <c r="B12363" s="110">
        <v>45743</v>
      </c>
      <c r="C12363" s="89">
        <v>0.6</v>
      </c>
      <c r="D12363" s="89">
        <v>7.1</v>
      </c>
      <c r="E12363" s="96">
        <v>1813</v>
      </c>
      <c r="F12363" s="89">
        <v>0</v>
      </c>
      <c r="G12363" s="89"/>
      <c r="H12363">
        <v>0.76</v>
      </c>
      <c r="I12363" t="s">
        <v>31</v>
      </c>
      <c r="J12363">
        <v>1</v>
      </c>
      <c r="K12363">
        <v>3</v>
      </c>
      <c r="L12363">
        <v>2025</v>
      </c>
      <c r="M12363" t="s">
        <v>122</v>
      </c>
      <c r="N12363" s="89" cm="1">
        <f t="array" ref="N12363">IF(ISNUMBER(_34_KNMI_Stations[[#This Row],[Etmaal temperatuur °C]]),IF(_34_KNMI_Stations[[#This Row],[Etmaal temperatuur °C]]&lt;stookgrens[],stookgrens[]-_34_KNMI_Stations[[#This Row],[Etmaal temperatuur °C]],0),"")</f>
        <v>10.9</v>
      </c>
      <c r="O12363" s="89">
        <f>_34_KNMI_Stations[[#This Row],[graaddagen]]*_34_KNMI_Stations[[#This Row],[Gewogen factor]]</f>
        <v>10.9</v>
      </c>
      <c r="P12363" s="89" cm="1">
        <f t="array" ref="P123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64" spans="1:16" x14ac:dyDescent="0.25">
      <c r="A12364">
        <v>377</v>
      </c>
      <c r="B12364" s="110">
        <v>45744</v>
      </c>
      <c r="C12364" s="89">
        <v>2.7</v>
      </c>
      <c r="D12364" s="89">
        <v>8.1999999999999993</v>
      </c>
      <c r="E12364" s="96">
        <v>1802</v>
      </c>
      <c r="F12364" s="89">
        <v>-0.1</v>
      </c>
      <c r="G12364" s="89"/>
      <c r="H12364">
        <v>0.79</v>
      </c>
      <c r="I12364" t="s">
        <v>31</v>
      </c>
      <c r="J12364">
        <v>1</v>
      </c>
      <c r="K12364">
        <v>3</v>
      </c>
      <c r="L12364">
        <v>2025</v>
      </c>
      <c r="M12364" t="s">
        <v>122</v>
      </c>
      <c r="N12364" s="89" cm="1">
        <f t="array" ref="N12364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2364" s="89">
        <f>_34_KNMI_Stations[[#This Row],[graaddagen]]*_34_KNMI_Stations[[#This Row],[Gewogen factor]]</f>
        <v>9.8000000000000007</v>
      </c>
      <c r="P12364" s="89" cm="1">
        <f t="array" ref="P123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65" spans="1:16" x14ac:dyDescent="0.25">
      <c r="A12365">
        <v>377</v>
      </c>
      <c r="B12365" s="110">
        <v>45745</v>
      </c>
      <c r="C12365" s="89">
        <v>3.4</v>
      </c>
      <c r="D12365" s="89">
        <v>8.6999999999999993</v>
      </c>
      <c r="E12365" s="96">
        <v>1736</v>
      </c>
      <c r="F12365" s="89">
        <v>-0.1</v>
      </c>
      <c r="G12365" s="89"/>
      <c r="H12365">
        <v>0.69</v>
      </c>
      <c r="I12365" t="s">
        <v>31</v>
      </c>
      <c r="J12365">
        <v>1</v>
      </c>
      <c r="K12365">
        <v>3</v>
      </c>
      <c r="L12365">
        <v>2025</v>
      </c>
      <c r="M12365" t="s">
        <v>122</v>
      </c>
      <c r="N12365" s="89" cm="1">
        <f t="array" ref="N12365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2365" s="89">
        <f>_34_KNMI_Stations[[#This Row],[graaddagen]]*_34_KNMI_Stations[[#This Row],[Gewogen factor]]</f>
        <v>9.3000000000000007</v>
      </c>
      <c r="P12365" s="89" cm="1">
        <f t="array" ref="P123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66" spans="1:16" x14ac:dyDescent="0.25">
      <c r="A12366">
        <v>377</v>
      </c>
      <c r="B12366" s="110">
        <v>45746</v>
      </c>
      <c r="C12366" s="89">
        <v>6.3</v>
      </c>
      <c r="D12366" s="89">
        <v>9.9</v>
      </c>
      <c r="E12366" s="96">
        <v>951</v>
      </c>
      <c r="F12366" s="89">
        <v>-0.1</v>
      </c>
      <c r="G12366" s="89"/>
      <c r="H12366">
        <v>0.66</v>
      </c>
      <c r="I12366" t="s">
        <v>31</v>
      </c>
      <c r="J12366">
        <v>1</v>
      </c>
      <c r="K12366">
        <v>3</v>
      </c>
      <c r="L12366">
        <v>2025</v>
      </c>
      <c r="M12366" t="s">
        <v>122</v>
      </c>
      <c r="N12366" s="89" cm="1">
        <f t="array" ref="N12366">IF(ISNUMBER(_34_KNMI_Stations[[#This Row],[Etmaal temperatuur °C]]),IF(_34_KNMI_Stations[[#This Row],[Etmaal temperatuur °C]]&lt;stookgrens[],stookgrens[]-_34_KNMI_Stations[[#This Row],[Etmaal temperatuur °C]],0),"")</f>
        <v>8.1</v>
      </c>
      <c r="O12366" s="89">
        <f>_34_KNMI_Stations[[#This Row],[graaddagen]]*_34_KNMI_Stations[[#This Row],[Gewogen factor]]</f>
        <v>8.1</v>
      </c>
      <c r="P12366" s="89" cm="1">
        <f t="array" ref="P123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67" spans="1:16" x14ac:dyDescent="0.25">
      <c r="A12367">
        <v>377</v>
      </c>
      <c r="B12367" s="110">
        <v>45747</v>
      </c>
      <c r="C12367" s="89">
        <v>3.4</v>
      </c>
      <c r="D12367" s="89">
        <v>9.3000000000000007</v>
      </c>
      <c r="E12367" s="96">
        <v>1541</v>
      </c>
      <c r="F12367" s="89">
        <v>0</v>
      </c>
      <c r="G12367" s="89"/>
      <c r="H12367">
        <v>0.64</v>
      </c>
      <c r="I12367" t="s">
        <v>31</v>
      </c>
      <c r="J12367">
        <v>1</v>
      </c>
      <c r="K12367">
        <v>3</v>
      </c>
      <c r="L12367">
        <v>2025</v>
      </c>
      <c r="M12367" t="s">
        <v>123</v>
      </c>
      <c r="N12367" s="89" cm="1">
        <f t="array" ref="N12367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2367" s="89">
        <f>_34_KNMI_Stations[[#This Row],[graaddagen]]*_34_KNMI_Stations[[#This Row],[Gewogen factor]]</f>
        <v>8.6999999999999993</v>
      </c>
      <c r="P12367" s="89" cm="1">
        <f t="array" ref="P123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68" spans="1:16" x14ac:dyDescent="0.25">
      <c r="A12368">
        <v>377</v>
      </c>
      <c r="B12368" s="110">
        <v>45748</v>
      </c>
      <c r="C12368" s="89">
        <v>4.3</v>
      </c>
      <c r="D12368" s="89">
        <v>8.6</v>
      </c>
      <c r="E12368" s="96">
        <v>1898</v>
      </c>
      <c r="F12368" s="89">
        <v>0</v>
      </c>
      <c r="G12368" s="89"/>
      <c r="H12368">
        <v>0.64</v>
      </c>
      <c r="I12368" t="s">
        <v>31</v>
      </c>
      <c r="J12368">
        <v>0.8</v>
      </c>
      <c r="K12368">
        <v>4</v>
      </c>
      <c r="L12368">
        <v>2025</v>
      </c>
      <c r="M12368" t="s">
        <v>123</v>
      </c>
      <c r="N12368" s="89" cm="1">
        <f t="array" ref="N12368">IF(ISNUMBER(_34_KNMI_Stations[[#This Row],[Etmaal temperatuur °C]]),IF(_34_KNMI_Stations[[#This Row],[Etmaal temperatuur °C]]&lt;stookgrens[],stookgrens[]-_34_KNMI_Stations[[#This Row],[Etmaal temperatuur °C]],0),"")</f>
        <v>9.4</v>
      </c>
      <c r="O12368" s="89">
        <f>_34_KNMI_Stations[[#This Row],[graaddagen]]*_34_KNMI_Stations[[#This Row],[Gewogen factor]]</f>
        <v>7.5200000000000005</v>
      </c>
      <c r="P12368" s="89" cm="1">
        <f t="array" ref="P123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69" spans="1:16" x14ac:dyDescent="0.25">
      <c r="A12369">
        <v>377</v>
      </c>
      <c r="B12369" s="110">
        <v>45749</v>
      </c>
      <c r="C12369" s="89">
        <v>5.4</v>
      </c>
      <c r="D12369" s="89">
        <v>12</v>
      </c>
      <c r="E12369" s="96">
        <v>1869</v>
      </c>
      <c r="F12369" s="89">
        <v>0</v>
      </c>
      <c r="G12369" s="89"/>
      <c r="H12369">
        <v>0.56000000000000005</v>
      </c>
      <c r="I12369" t="s">
        <v>31</v>
      </c>
      <c r="J12369">
        <v>0.8</v>
      </c>
      <c r="K12369">
        <v>4</v>
      </c>
      <c r="L12369">
        <v>2025</v>
      </c>
      <c r="M12369" t="s">
        <v>123</v>
      </c>
      <c r="N12369" s="89" cm="1">
        <f t="array" ref="N12369">IF(ISNUMBER(_34_KNMI_Stations[[#This Row],[Etmaal temperatuur °C]]),IF(_34_KNMI_Stations[[#This Row],[Etmaal temperatuur °C]]&lt;stookgrens[],stookgrens[]-_34_KNMI_Stations[[#This Row],[Etmaal temperatuur °C]],0),"")</f>
        <v>6</v>
      </c>
      <c r="O12369" s="89">
        <f>_34_KNMI_Stations[[#This Row],[graaddagen]]*_34_KNMI_Stations[[#This Row],[Gewogen factor]]</f>
        <v>4.8000000000000007</v>
      </c>
      <c r="P12369" s="89" cm="1">
        <f t="array" ref="P123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70" spans="1:16" x14ac:dyDescent="0.25">
      <c r="A12370">
        <v>377</v>
      </c>
      <c r="B12370" s="110">
        <v>45750</v>
      </c>
      <c r="C12370" s="89">
        <v>4</v>
      </c>
      <c r="D12370" s="89">
        <v>13.3</v>
      </c>
      <c r="E12370" s="96">
        <v>1898</v>
      </c>
      <c r="F12370" s="89">
        <v>0</v>
      </c>
      <c r="G12370" s="89"/>
      <c r="H12370">
        <v>0.56000000000000005</v>
      </c>
      <c r="I12370" t="s">
        <v>31</v>
      </c>
      <c r="J12370">
        <v>0.8</v>
      </c>
      <c r="K12370">
        <v>4</v>
      </c>
      <c r="L12370">
        <v>2025</v>
      </c>
      <c r="M12370" t="s">
        <v>123</v>
      </c>
      <c r="N12370" s="89" cm="1">
        <f t="array" ref="N12370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12370" s="89">
        <f>_34_KNMI_Stations[[#This Row],[graaddagen]]*_34_KNMI_Stations[[#This Row],[Gewogen factor]]</f>
        <v>3.76</v>
      </c>
      <c r="P12370" s="89" cm="1">
        <f t="array" ref="P123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71" spans="1:16" x14ac:dyDescent="0.25">
      <c r="A12371">
        <v>377</v>
      </c>
      <c r="B12371" s="110">
        <v>45751</v>
      </c>
      <c r="C12371" s="89">
        <v>2.5</v>
      </c>
      <c r="D12371" s="89">
        <v>14.2</v>
      </c>
      <c r="E12371" s="96">
        <v>2003</v>
      </c>
      <c r="F12371" s="89">
        <v>0</v>
      </c>
      <c r="G12371" s="89"/>
      <c r="H12371">
        <v>0.54</v>
      </c>
      <c r="I12371" t="s">
        <v>31</v>
      </c>
      <c r="J12371">
        <v>0.8</v>
      </c>
      <c r="K12371">
        <v>4</v>
      </c>
      <c r="L12371">
        <v>2025</v>
      </c>
      <c r="M12371" t="s">
        <v>123</v>
      </c>
      <c r="N12371" s="89" cm="1">
        <f t="array" ref="N12371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2371" s="89">
        <f>_34_KNMI_Stations[[#This Row],[graaddagen]]*_34_KNMI_Stations[[#This Row],[Gewogen factor]]</f>
        <v>3.0400000000000009</v>
      </c>
      <c r="P12371" s="89" cm="1">
        <f t="array" ref="P123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72" spans="1:16" x14ac:dyDescent="0.25">
      <c r="A12372">
        <v>377</v>
      </c>
      <c r="B12372" s="110">
        <v>45752</v>
      </c>
      <c r="C12372" s="89">
        <v>4.4000000000000004</v>
      </c>
      <c r="D12372" s="89">
        <v>12.2</v>
      </c>
      <c r="E12372" s="96">
        <v>2060</v>
      </c>
      <c r="F12372" s="89">
        <v>0</v>
      </c>
      <c r="G12372" s="89"/>
      <c r="H12372">
        <v>0.52</v>
      </c>
      <c r="I12372" t="s">
        <v>31</v>
      </c>
      <c r="J12372">
        <v>0.8</v>
      </c>
      <c r="K12372">
        <v>4</v>
      </c>
      <c r="L12372">
        <v>2025</v>
      </c>
      <c r="M12372" t="s">
        <v>123</v>
      </c>
      <c r="N12372" s="89" cm="1">
        <f t="array" ref="N12372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2372" s="89">
        <f>_34_KNMI_Stations[[#This Row],[graaddagen]]*_34_KNMI_Stations[[#This Row],[Gewogen factor]]</f>
        <v>4.6400000000000006</v>
      </c>
      <c r="P12372" s="89" cm="1">
        <f t="array" ref="P123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73" spans="1:16" x14ac:dyDescent="0.25">
      <c r="A12373">
        <v>377</v>
      </c>
      <c r="B12373" s="110">
        <v>45753</v>
      </c>
      <c r="C12373" s="89">
        <v>5</v>
      </c>
      <c r="D12373" s="89">
        <v>7.9</v>
      </c>
      <c r="E12373" s="96">
        <v>2155</v>
      </c>
      <c r="F12373" s="89">
        <v>0</v>
      </c>
      <c r="G12373" s="89"/>
      <c r="H12373">
        <v>0.43</v>
      </c>
      <c r="I12373" t="s">
        <v>31</v>
      </c>
      <c r="J12373">
        <v>0.8</v>
      </c>
      <c r="K12373">
        <v>4</v>
      </c>
      <c r="L12373">
        <v>2025</v>
      </c>
      <c r="M12373" t="s">
        <v>123</v>
      </c>
      <c r="N12373" s="89" cm="1">
        <f t="array" ref="N12373">IF(ISNUMBER(_34_KNMI_Stations[[#This Row],[Etmaal temperatuur °C]]),IF(_34_KNMI_Stations[[#This Row],[Etmaal temperatuur °C]]&lt;stookgrens[],stookgrens[]-_34_KNMI_Stations[[#This Row],[Etmaal temperatuur °C]],0),"")</f>
        <v>10.1</v>
      </c>
      <c r="O12373" s="89">
        <f>_34_KNMI_Stations[[#This Row],[graaddagen]]*_34_KNMI_Stations[[#This Row],[Gewogen factor]]</f>
        <v>8.08</v>
      </c>
      <c r="P12373" s="89" cm="1">
        <f t="array" ref="P123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74" spans="1:16" x14ac:dyDescent="0.25">
      <c r="A12374">
        <v>377</v>
      </c>
      <c r="B12374" s="110">
        <v>45754</v>
      </c>
      <c r="C12374" s="89">
        <v>2.7</v>
      </c>
      <c r="D12374" s="89">
        <v>7.5</v>
      </c>
      <c r="E12374" s="96">
        <v>2132</v>
      </c>
      <c r="F12374" s="89">
        <v>0</v>
      </c>
      <c r="G12374" s="89"/>
      <c r="H12374">
        <v>0.5</v>
      </c>
      <c r="I12374" t="s">
        <v>31</v>
      </c>
      <c r="J12374">
        <v>0.8</v>
      </c>
      <c r="K12374">
        <v>4</v>
      </c>
      <c r="L12374">
        <v>2025</v>
      </c>
      <c r="M12374" t="s">
        <v>124</v>
      </c>
      <c r="N12374" s="89" cm="1">
        <f t="array" ref="N12374">IF(ISNUMBER(_34_KNMI_Stations[[#This Row],[Etmaal temperatuur °C]]),IF(_34_KNMI_Stations[[#This Row],[Etmaal temperatuur °C]]&lt;stookgrens[],stookgrens[]-_34_KNMI_Stations[[#This Row],[Etmaal temperatuur °C]],0),"")</f>
        <v>10.5</v>
      </c>
      <c r="O12374" s="89">
        <f>_34_KNMI_Stations[[#This Row],[graaddagen]]*_34_KNMI_Stations[[#This Row],[Gewogen factor]]</f>
        <v>8.4</v>
      </c>
      <c r="P12374" s="89" cm="1">
        <f t="array" ref="P123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75" spans="1:16" x14ac:dyDescent="0.25">
      <c r="A12375">
        <v>377</v>
      </c>
      <c r="B12375" s="110">
        <v>45755</v>
      </c>
      <c r="C12375" s="89">
        <v>2</v>
      </c>
      <c r="D12375" s="89">
        <v>10</v>
      </c>
      <c r="E12375" s="96">
        <v>2107</v>
      </c>
      <c r="F12375" s="89">
        <v>0</v>
      </c>
      <c r="G12375" s="89"/>
      <c r="H12375">
        <v>0.53</v>
      </c>
      <c r="I12375" t="s">
        <v>31</v>
      </c>
      <c r="J12375">
        <v>0.8</v>
      </c>
      <c r="K12375">
        <v>4</v>
      </c>
      <c r="L12375">
        <v>2025</v>
      </c>
      <c r="M12375" t="s">
        <v>124</v>
      </c>
      <c r="N12375" s="89" cm="1">
        <f t="array" ref="N12375">IF(ISNUMBER(_34_KNMI_Stations[[#This Row],[Etmaal temperatuur °C]]),IF(_34_KNMI_Stations[[#This Row],[Etmaal temperatuur °C]]&lt;stookgrens[],stookgrens[]-_34_KNMI_Stations[[#This Row],[Etmaal temperatuur °C]],0),"")</f>
        <v>8</v>
      </c>
      <c r="O12375" s="89">
        <f>_34_KNMI_Stations[[#This Row],[graaddagen]]*_34_KNMI_Stations[[#This Row],[Gewogen factor]]</f>
        <v>6.4</v>
      </c>
      <c r="P12375" s="89" cm="1">
        <f t="array" ref="P123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76" spans="1:16" x14ac:dyDescent="0.25">
      <c r="A12376">
        <v>377</v>
      </c>
      <c r="B12376" s="110">
        <v>45756</v>
      </c>
      <c r="C12376" s="89">
        <v>2.9</v>
      </c>
      <c r="D12376" s="89">
        <v>9.1999999999999993</v>
      </c>
      <c r="E12376" s="96">
        <v>2030</v>
      </c>
      <c r="F12376" s="89">
        <v>0</v>
      </c>
      <c r="G12376" s="89"/>
      <c r="H12376">
        <v>0.7</v>
      </c>
      <c r="I12376" t="s">
        <v>31</v>
      </c>
      <c r="J12376">
        <v>0.8</v>
      </c>
      <c r="K12376">
        <v>4</v>
      </c>
      <c r="L12376">
        <v>2025</v>
      </c>
      <c r="M12376" t="s">
        <v>124</v>
      </c>
      <c r="N12376" s="89" cm="1">
        <f t="array" ref="N12376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12376" s="89">
        <f>_34_KNMI_Stations[[#This Row],[graaddagen]]*_34_KNMI_Stations[[#This Row],[Gewogen factor]]</f>
        <v>7.0400000000000009</v>
      </c>
      <c r="P12376" s="89" cm="1">
        <f t="array" ref="P123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77" spans="1:16" x14ac:dyDescent="0.25">
      <c r="A12377">
        <v>377</v>
      </c>
      <c r="B12377" s="110">
        <v>45757</v>
      </c>
      <c r="C12377" s="89">
        <v>2.2999999999999998</v>
      </c>
      <c r="D12377" s="89">
        <v>9.5</v>
      </c>
      <c r="E12377" s="96">
        <v>1487</v>
      </c>
      <c r="F12377" s="89">
        <v>0</v>
      </c>
      <c r="G12377" s="89"/>
      <c r="H12377">
        <v>0.7</v>
      </c>
      <c r="I12377" t="s">
        <v>31</v>
      </c>
      <c r="J12377">
        <v>0.8</v>
      </c>
      <c r="K12377">
        <v>4</v>
      </c>
      <c r="L12377">
        <v>2025</v>
      </c>
      <c r="M12377" t="s">
        <v>124</v>
      </c>
      <c r="N12377" s="89" cm="1">
        <f t="array" ref="N12377">IF(ISNUMBER(_34_KNMI_Stations[[#This Row],[Etmaal temperatuur °C]]),IF(_34_KNMI_Stations[[#This Row],[Etmaal temperatuur °C]]&lt;stookgrens[],stookgrens[]-_34_KNMI_Stations[[#This Row],[Etmaal temperatuur °C]],0),"")</f>
        <v>8.5</v>
      </c>
      <c r="O12377" s="89">
        <f>_34_KNMI_Stations[[#This Row],[graaddagen]]*_34_KNMI_Stations[[#This Row],[Gewogen factor]]</f>
        <v>6.8000000000000007</v>
      </c>
      <c r="P12377" s="89" cm="1">
        <f t="array" ref="P123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78" spans="1:16" x14ac:dyDescent="0.25">
      <c r="A12378">
        <v>377</v>
      </c>
      <c r="B12378" s="110">
        <v>45758</v>
      </c>
      <c r="C12378" s="89">
        <v>1.7</v>
      </c>
      <c r="D12378" s="89">
        <v>10.6</v>
      </c>
      <c r="E12378" s="96">
        <v>2111</v>
      </c>
      <c r="F12378" s="89">
        <v>0</v>
      </c>
      <c r="G12378" s="89"/>
      <c r="H12378">
        <v>0.72</v>
      </c>
      <c r="I12378" t="s">
        <v>31</v>
      </c>
      <c r="J12378">
        <v>0.8</v>
      </c>
      <c r="K12378">
        <v>4</v>
      </c>
      <c r="L12378">
        <v>2025</v>
      </c>
      <c r="M12378" t="s">
        <v>124</v>
      </c>
      <c r="N12378" s="89" cm="1">
        <f t="array" ref="N12378">IF(ISNUMBER(_34_KNMI_Stations[[#This Row],[Etmaal temperatuur °C]]),IF(_34_KNMI_Stations[[#This Row],[Etmaal temperatuur °C]]&lt;stookgrens[],stookgrens[]-_34_KNMI_Stations[[#This Row],[Etmaal temperatuur °C]],0),"")</f>
        <v>7.4</v>
      </c>
      <c r="O12378" s="89">
        <f>_34_KNMI_Stations[[#This Row],[graaddagen]]*_34_KNMI_Stations[[#This Row],[Gewogen factor]]</f>
        <v>5.9200000000000008</v>
      </c>
      <c r="P12378" s="89" cm="1">
        <f t="array" ref="P123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79" spans="1:16" x14ac:dyDescent="0.25">
      <c r="A12379">
        <v>377</v>
      </c>
      <c r="B12379" s="110">
        <v>45759</v>
      </c>
      <c r="C12379" s="89">
        <v>3.6</v>
      </c>
      <c r="D12379" s="89">
        <v>15.4</v>
      </c>
      <c r="E12379" s="96">
        <v>2146</v>
      </c>
      <c r="F12379" s="89">
        <v>-0.1</v>
      </c>
      <c r="G12379" s="89"/>
      <c r="H12379">
        <v>0.56999999999999995</v>
      </c>
      <c r="I12379" t="s">
        <v>31</v>
      </c>
      <c r="J12379">
        <v>0.8</v>
      </c>
      <c r="K12379">
        <v>4</v>
      </c>
      <c r="L12379">
        <v>2025</v>
      </c>
      <c r="M12379" t="s">
        <v>124</v>
      </c>
      <c r="N12379" s="89" cm="1">
        <f t="array" ref="N12379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12379" s="89">
        <f>_34_KNMI_Stations[[#This Row],[graaddagen]]*_34_KNMI_Stations[[#This Row],[Gewogen factor]]</f>
        <v>2.0799999999999996</v>
      </c>
      <c r="P12379" s="89" cm="1">
        <f t="array" ref="P123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80" spans="1:16" x14ac:dyDescent="0.25">
      <c r="A12380">
        <v>377</v>
      </c>
      <c r="B12380" s="110">
        <v>45760</v>
      </c>
      <c r="C12380" s="89">
        <v>5</v>
      </c>
      <c r="D12380" s="89">
        <v>13.8</v>
      </c>
      <c r="E12380" s="96">
        <v>862</v>
      </c>
      <c r="F12380" s="89">
        <v>1.7</v>
      </c>
      <c r="G12380" s="89"/>
      <c r="H12380">
        <v>0.81</v>
      </c>
      <c r="I12380" t="s">
        <v>31</v>
      </c>
      <c r="J12380">
        <v>0.8</v>
      </c>
      <c r="K12380">
        <v>4</v>
      </c>
      <c r="L12380">
        <v>2025</v>
      </c>
      <c r="M12380" t="s">
        <v>124</v>
      </c>
      <c r="N12380" s="89" cm="1">
        <f t="array" ref="N12380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2380" s="89">
        <f>_34_KNMI_Stations[[#This Row],[graaddagen]]*_34_KNMI_Stations[[#This Row],[Gewogen factor]]</f>
        <v>3.3599999999999994</v>
      </c>
      <c r="P12380" s="89" cm="1">
        <f t="array" ref="P123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81" spans="1:16" x14ac:dyDescent="0.25">
      <c r="A12381">
        <v>377</v>
      </c>
      <c r="B12381" s="110">
        <v>45761</v>
      </c>
      <c r="C12381" s="89">
        <v>2.1</v>
      </c>
      <c r="D12381" s="89">
        <v>13.2</v>
      </c>
      <c r="E12381" s="96">
        <v>2098</v>
      </c>
      <c r="F12381" s="89">
        <v>0.1</v>
      </c>
      <c r="G12381" s="89"/>
      <c r="H12381">
        <v>0.69</v>
      </c>
      <c r="I12381" t="s">
        <v>31</v>
      </c>
      <c r="J12381">
        <v>0.8</v>
      </c>
      <c r="K12381">
        <v>4</v>
      </c>
      <c r="L12381">
        <v>2025</v>
      </c>
      <c r="M12381" t="s">
        <v>125</v>
      </c>
      <c r="N12381" s="89" cm="1">
        <f t="array" ref="N12381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2381" s="89">
        <f>_34_KNMI_Stations[[#This Row],[graaddagen]]*_34_KNMI_Stations[[#This Row],[Gewogen factor]]</f>
        <v>3.8400000000000007</v>
      </c>
      <c r="P12381" s="89" cm="1">
        <f t="array" ref="P123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82" spans="1:16" x14ac:dyDescent="0.25">
      <c r="A12382">
        <v>377</v>
      </c>
      <c r="B12382" s="110">
        <v>45762</v>
      </c>
      <c r="C12382" s="89">
        <v>2.7</v>
      </c>
      <c r="D12382" s="89">
        <v>13.8</v>
      </c>
      <c r="E12382" s="96">
        <v>1091</v>
      </c>
      <c r="F12382" s="89">
        <v>2.4</v>
      </c>
      <c r="G12382" s="89"/>
      <c r="H12382">
        <v>0.79</v>
      </c>
      <c r="I12382" t="s">
        <v>31</v>
      </c>
      <c r="J12382">
        <v>0.8</v>
      </c>
      <c r="K12382">
        <v>4</v>
      </c>
      <c r="L12382">
        <v>2025</v>
      </c>
      <c r="M12382" t="s">
        <v>125</v>
      </c>
      <c r="N12382" s="89" cm="1">
        <f t="array" ref="N12382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2382" s="89">
        <f>_34_KNMI_Stations[[#This Row],[graaddagen]]*_34_KNMI_Stations[[#This Row],[Gewogen factor]]</f>
        <v>3.3599999999999994</v>
      </c>
      <c r="P12382" s="89" cm="1">
        <f t="array" ref="P123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83" spans="1:16" x14ac:dyDescent="0.25">
      <c r="A12383">
        <v>377</v>
      </c>
      <c r="B12383" s="110">
        <v>45763</v>
      </c>
      <c r="C12383" s="89">
        <v>2.1</v>
      </c>
      <c r="D12383" s="89">
        <v>10.8</v>
      </c>
      <c r="E12383" s="96">
        <v>533</v>
      </c>
      <c r="F12383" s="89">
        <v>2.2999999999999998</v>
      </c>
      <c r="G12383" s="89"/>
      <c r="H12383">
        <v>0.86</v>
      </c>
      <c r="I12383" t="s">
        <v>31</v>
      </c>
      <c r="J12383">
        <v>0.8</v>
      </c>
      <c r="K12383">
        <v>4</v>
      </c>
      <c r="L12383">
        <v>2025</v>
      </c>
      <c r="M12383" t="s">
        <v>125</v>
      </c>
      <c r="N12383" s="89" cm="1">
        <f t="array" ref="N12383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12383" s="89">
        <f>_34_KNMI_Stations[[#This Row],[graaddagen]]*_34_KNMI_Stations[[#This Row],[Gewogen factor]]</f>
        <v>5.76</v>
      </c>
      <c r="P12383" s="89" cm="1">
        <f t="array" ref="P123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84" spans="1:16" x14ac:dyDescent="0.25">
      <c r="A12384">
        <v>377</v>
      </c>
      <c r="B12384" s="110">
        <v>45764</v>
      </c>
      <c r="C12384" s="89">
        <v>2.2999999999999998</v>
      </c>
      <c r="D12384" s="89">
        <v>8.1999999999999993</v>
      </c>
      <c r="E12384" s="96">
        <v>352</v>
      </c>
      <c r="F12384" s="89">
        <v>11.1</v>
      </c>
      <c r="G12384" s="89"/>
      <c r="H12384">
        <v>0.9</v>
      </c>
      <c r="I12384" t="s">
        <v>31</v>
      </c>
      <c r="J12384">
        <v>0.8</v>
      </c>
      <c r="K12384">
        <v>4</v>
      </c>
      <c r="L12384">
        <v>2025</v>
      </c>
      <c r="M12384" t="s">
        <v>125</v>
      </c>
      <c r="N12384" s="89" cm="1">
        <f t="array" ref="N12384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2384" s="89">
        <f>_34_KNMI_Stations[[#This Row],[graaddagen]]*_34_KNMI_Stations[[#This Row],[Gewogen factor]]</f>
        <v>7.8400000000000007</v>
      </c>
      <c r="P12384" s="89" cm="1">
        <f t="array" ref="P123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85" spans="1:16" x14ac:dyDescent="0.25">
      <c r="A12385">
        <v>377</v>
      </c>
      <c r="B12385" s="110">
        <v>45765</v>
      </c>
      <c r="C12385" s="89">
        <v>1.7</v>
      </c>
      <c r="D12385" s="89">
        <v>9.6</v>
      </c>
      <c r="E12385" s="96">
        <v>1577</v>
      </c>
      <c r="F12385" s="89">
        <v>1</v>
      </c>
      <c r="G12385" s="89"/>
      <c r="H12385">
        <v>0.79</v>
      </c>
      <c r="I12385" t="s">
        <v>31</v>
      </c>
      <c r="J12385">
        <v>0.8</v>
      </c>
      <c r="K12385">
        <v>4</v>
      </c>
      <c r="L12385">
        <v>2025</v>
      </c>
      <c r="M12385" t="s">
        <v>125</v>
      </c>
      <c r="N12385" s="89" cm="1">
        <f t="array" ref="N12385">IF(ISNUMBER(_34_KNMI_Stations[[#This Row],[Etmaal temperatuur °C]]),IF(_34_KNMI_Stations[[#This Row],[Etmaal temperatuur °C]]&lt;stookgrens[],stookgrens[]-_34_KNMI_Stations[[#This Row],[Etmaal temperatuur °C]],0),"")</f>
        <v>8.4</v>
      </c>
      <c r="O12385" s="89">
        <f>_34_KNMI_Stations[[#This Row],[graaddagen]]*_34_KNMI_Stations[[#This Row],[Gewogen factor]]</f>
        <v>6.7200000000000006</v>
      </c>
      <c r="P12385" s="89" cm="1">
        <f t="array" ref="P123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86" spans="1:16" x14ac:dyDescent="0.25">
      <c r="A12386">
        <v>377</v>
      </c>
      <c r="B12386" s="110">
        <v>45766</v>
      </c>
      <c r="C12386" s="89">
        <v>2.8</v>
      </c>
      <c r="D12386" s="89">
        <v>11.4</v>
      </c>
      <c r="E12386" s="96">
        <v>1983</v>
      </c>
      <c r="F12386" s="89">
        <v>0</v>
      </c>
      <c r="G12386" s="89"/>
      <c r="H12386">
        <v>0.72</v>
      </c>
      <c r="I12386" t="s">
        <v>31</v>
      </c>
      <c r="J12386">
        <v>0.8</v>
      </c>
      <c r="K12386">
        <v>4</v>
      </c>
      <c r="L12386">
        <v>2025</v>
      </c>
      <c r="M12386" t="s">
        <v>125</v>
      </c>
      <c r="N12386" s="89" cm="1">
        <f t="array" ref="N12386">IF(ISNUMBER(_34_KNMI_Stations[[#This Row],[Etmaal temperatuur °C]]),IF(_34_KNMI_Stations[[#This Row],[Etmaal temperatuur °C]]&lt;stookgrens[],stookgrens[]-_34_KNMI_Stations[[#This Row],[Etmaal temperatuur °C]],0),"")</f>
        <v>6.6</v>
      </c>
      <c r="O12386" s="89">
        <f>_34_KNMI_Stations[[#This Row],[graaddagen]]*_34_KNMI_Stations[[#This Row],[Gewogen factor]]</f>
        <v>5.28</v>
      </c>
      <c r="P12386" s="89" cm="1">
        <f t="array" ref="P123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87" spans="1:16" x14ac:dyDescent="0.25">
      <c r="A12387">
        <v>377</v>
      </c>
      <c r="B12387" s="110">
        <v>45767</v>
      </c>
      <c r="C12387" s="89">
        <v>2.2999999999999998</v>
      </c>
      <c r="D12387" s="89">
        <v>11.8</v>
      </c>
      <c r="E12387" s="96">
        <v>1618</v>
      </c>
      <c r="F12387" s="89">
        <v>6.6</v>
      </c>
      <c r="G12387" s="89"/>
      <c r="H12387">
        <v>0.79</v>
      </c>
      <c r="I12387" t="s">
        <v>31</v>
      </c>
      <c r="J12387">
        <v>0.8</v>
      </c>
      <c r="K12387">
        <v>4</v>
      </c>
      <c r="L12387">
        <v>2025</v>
      </c>
      <c r="M12387" t="s">
        <v>125</v>
      </c>
      <c r="N12387" s="89" cm="1">
        <f t="array" ref="N12387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2387" s="89">
        <f>_34_KNMI_Stations[[#This Row],[graaddagen]]*_34_KNMI_Stations[[#This Row],[Gewogen factor]]</f>
        <v>4.96</v>
      </c>
      <c r="P12387" s="89" cm="1">
        <f t="array" ref="P123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88" spans="1:16" x14ac:dyDescent="0.25">
      <c r="A12388">
        <v>377</v>
      </c>
      <c r="B12388" s="110">
        <v>45768</v>
      </c>
      <c r="C12388" s="89">
        <v>1.9</v>
      </c>
      <c r="D12388" s="89">
        <v>11.8</v>
      </c>
      <c r="E12388" s="96">
        <v>964</v>
      </c>
      <c r="F12388" s="89">
        <v>0</v>
      </c>
      <c r="G12388" s="89"/>
      <c r="H12388">
        <v>0.81</v>
      </c>
      <c r="I12388" t="s">
        <v>31</v>
      </c>
      <c r="J12388">
        <v>0.8</v>
      </c>
      <c r="K12388">
        <v>4</v>
      </c>
      <c r="L12388">
        <v>2025</v>
      </c>
      <c r="M12388" t="s">
        <v>126</v>
      </c>
      <c r="N12388" s="89" cm="1">
        <f t="array" ref="N12388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2388" s="89">
        <f>_34_KNMI_Stations[[#This Row],[graaddagen]]*_34_KNMI_Stations[[#This Row],[Gewogen factor]]</f>
        <v>4.96</v>
      </c>
      <c r="P12388" s="89" cm="1">
        <f t="array" ref="P123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89" spans="1:16" x14ac:dyDescent="0.25">
      <c r="A12389">
        <v>377</v>
      </c>
      <c r="B12389" s="110">
        <v>45769</v>
      </c>
      <c r="C12389" s="89">
        <v>2.2999999999999998</v>
      </c>
      <c r="D12389" s="89">
        <v>13.3</v>
      </c>
      <c r="E12389" s="96">
        <v>1807</v>
      </c>
      <c r="F12389" s="89">
        <v>0</v>
      </c>
      <c r="G12389" s="89"/>
      <c r="H12389">
        <v>0.74</v>
      </c>
      <c r="I12389" t="s">
        <v>31</v>
      </c>
      <c r="J12389">
        <v>0.8</v>
      </c>
      <c r="K12389">
        <v>4</v>
      </c>
      <c r="L12389">
        <v>2025</v>
      </c>
      <c r="M12389" t="s">
        <v>126</v>
      </c>
      <c r="N12389" s="89" cm="1">
        <f t="array" ref="N12389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12389" s="89">
        <f>_34_KNMI_Stations[[#This Row],[graaddagen]]*_34_KNMI_Stations[[#This Row],[Gewogen factor]]</f>
        <v>3.76</v>
      </c>
      <c r="P12389" s="89" cm="1">
        <f t="array" ref="P123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90" spans="1:16" x14ac:dyDescent="0.25">
      <c r="A12390">
        <v>377</v>
      </c>
      <c r="B12390" s="110">
        <v>45770</v>
      </c>
      <c r="C12390" s="89">
        <v>1.7</v>
      </c>
      <c r="D12390" s="89">
        <v>11.2</v>
      </c>
      <c r="E12390" s="96">
        <v>733</v>
      </c>
      <c r="F12390" s="89">
        <v>2.6</v>
      </c>
      <c r="G12390" s="89"/>
      <c r="H12390">
        <v>0.88</v>
      </c>
      <c r="I12390" t="s">
        <v>31</v>
      </c>
      <c r="J12390">
        <v>0.8</v>
      </c>
      <c r="K12390">
        <v>4</v>
      </c>
      <c r="L12390">
        <v>2025</v>
      </c>
      <c r="M12390" t="s">
        <v>126</v>
      </c>
      <c r="N12390" s="89" cm="1">
        <f t="array" ref="N12390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12390" s="89">
        <f>_34_KNMI_Stations[[#This Row],[graaddagen]]*_34_KNMI_Stations[[#This Row],[Gewogen factor]]</f>
        <v>5.4400000000000013</v>
      </c>
      <c r="P12390" s="89" cm="1">
        <f t="array" ref="P123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91" spans="1:16" x14ac:dyDescent="0.25">
      <c r="A12391">
        <v>377</v>
      </c>
      <c r="B12391" s="110">
        <v>45771</v>
      </c>
      <c r="C12391" s="89">
        <v>2.8</v>
      </c>
      <c r="D12391" s="89">
        <v>11.4</v>
      </c>
      <c r="E12391" s="96">
        <v>525</v>
      </c>
      <c r="F12391" s="89">
        <v>12.2</v>
      </c>
      <c r="G12391" s="89"/>
      <c r="H12391">
        <v>0.95</v>
      </c>
      <c r="I12391" t="s">
        <v>31</v>
      </c>
      <c r="J12391">
        <v>0.8</v>
      </c>
      <c r="K12391">
        <v>4</v>
      </c>
      <c r="L12391">
        <v>2025</v>
      </c>
      <c r="M12391" t="s">
        <v>126</v>
      </c>
      <c r="N12391" s="89" cm="1">
        <f t="array" ref="N12391">IF(ISNUMBER(_34_KNMI_Stations[[#This Row],[Etmaal temperatuur °C]]),IF(_34_KNMI_Stations[[#This Row],[Etmaal temperatuur °C]]&lt;stookgrens[],stookgrens[]-_34_KNMI_Stations[[#This Row],[Etmaal temperatuur °C]],0),"")</f>
        <v>6.6</v>
      </c>
      <c r="O12391" s="89">
        <f>_34_KNMI_Stations[[#This Row],[graaddagen]]*_34_KNMI_Stations[[#This Row],[Gewogen factor]]</f>
        <v>5.28</v>
      </c>
      <c r="P12391" s="89" cm="1">
        <f t="array" ref="P123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92" spans="1:16" x14ac:dyDescent="0.25">
      <c r="A12392">
        <v>377</v>
      </c>
      <c r="B12392" s="110">
        <v>45772</v>
      </c>
      <c r="C12392" s="89">
        <v>2.5</v>
      </c>
      <c r="D12392" s="89">
        <v>9.1</v>
      </c>
      <c r="E12392" s="96">
        <v>655</v>
      </c>
      <c r="F12392" s="89">
        <v>0</v>
      </c>
      <c r="G12392" s="89"/>
      <c r="H12392">
        <v>0.91</v>
      </c>
      <c r="I12392" t="s">
        <v>31</v>
      </c>
      <c r="J12392">
        <v>0.8</v>
      </c>
      <c r="K12392">
        <v>4</v>
      </c>
      <c r="L12392">
        <v>2025</v>
      </c>
      <c r="M12392" t="s">
        <v>126</v>
      </c>
      <c r="N12392" s="89" cm="1">
        <f t="array" ref="N12392">IF(ISNUMBER(_34_KNMI_Stations[[#This Row],[Etmaal temperatuur °C]]),IF(_34_KNMI_Stations[[#This Row],[Etmaal temperatuur °C]]&lt;stookgrens[],stookgrens[]-_34_KNMI_Stations[[#This Row],[Etmaal temperatuur °C]],0),"")</f>
        <v>8.9</v>
      </c>
      <c r="O12392" s="89">
        <f>_34_KNMI_Stations[[#This Row],[graaddagen]]*_34_KNMI_Stations[[#This Row],[Gewogen factor]]</f>
        <v>7.120000000000001</v>
      </c>
      <c r="P12392" s="89" cm="1">
        <f t="array" ref="P123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93" spans="1:16" x14ac:dyDescent="0.25">
      <c r="A12393">
        <v>377</v>
      </c>
      <c r="B12393" s="110">
        <v>45773</v>
      </c>
      <c r="C12393" s="89">
        <v>2.5</v>
      </c>
      <c r="D12393" s="89">
        <v>12.3</v>
      </c>
      <c r="E12393" s="96">
        <v>2380</v>
      </c>
      <c r="F12393" s="89">
        <v>0</v>
      </c>
      <c r="G12393" s="89"/>
      <c r="H12393">
        <v>0.74</v>
      </c>
      <c r="I12393" t="s">
        <v>31</v>
      </c>
      <c r="J12393">
        <v>0.8</v>
      </c>
      <c r="K12393">
        <v>4</v>
      </c>
      <c r="L12393">
        <v>2025</v>
      </c>
      <c r="M12393" t="s">
        <v>126</v>
      </c>
      <c r="N12393" s="89" cm="1">
        <f t="array" ref="N12393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2393" s="89">
        <f>_34_KNMI_Stations[[#This Row],[graaddagen]]*_34_KNMI_Stations[[#This Row],[Gewogen factor]]</f>
        <v>4.5599999999999996</v>
      </c>
      <c r="P12393" s="89" cm="1">
        <f t="array" ref="P123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94" spans="1:16" x14ac:dyDescent="0.25">
      <c r="A12394">
        <v>377</v>
      </c>
      <c r="B12394" s="110">
        <v>45774</v>
      </c>
      <c r="C12394" s="89">
        <v>1.9</v>
      </c>
      <c r="D12394" s="89">
        <v>14.1</v>
      </c>
      <c r="E12394" s="96">
        <v>2491</v>
      </c>
      <c r="F12394" s="89">
        <v>0</v>
      </c>
      <c r="G12394" s="89"/>
      <c r="H12394">
        <v>0.64</v>
      </c>
      <c r="I12394" t="s">
        <v>31</v>
      </c>
      <c r="J12394">
        <v>0.8</v>
      </c>
      <c r="K12394">
        <v>4</v>
      </c>
      <c r="L12394">
        <v>2025</v>
      </c>
      <c r="M12394" t="s">
        <v>126</v>
      </c>
      <c r="N12394" s="89" cm="1">
        <f t="array" ref="N12394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2394" s="89">
        <f>_34_KNMI_Stations[[#This Row],[graaddagen]]*_34_KNMI_Stations[[#This Row],[Gewogen factor]]</f>
        <v>3.1200000000000006</v>
      </c>
      <c r="P12394" s="89" cm="1">
        <f t="array" ref="P123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95" spans="1:16" x14ac:dyDescent="0.25">
      <c r="A12395">
        <v>377</v>
      </c>
      <c r="B12395" s="110">
        <v>45775</v>
      </c>
      <c r="C12395" s="89">
        <v>1.6</v>
      </c>
      <c r="D12395" s="89">
        <v>14.2</v>
      </c>
      <c r="E12395" s="96">
        <v>2539</v>
      </c>
      <c r="F12395" s="89">
        <v>0</v>
      </c>
      <c r="G12395" s="89"/>
      <c r="H12395">
        <v>0.65</v>
      </c>
      <c r="I12395" t="s">
        <v>31</v>
      </c>
      <c r="J12395">
        <v>0.8</v>
      </c>
      <c r="K12395">
        <v>4</v>
      </c>
      <c r="L12395">
        <v>2025</v>
      </c>
      <c r="M12395" t="s">
        <v>127</v>
      </c>
      <c r="N12395" s="89" cm="1">
        <f t="array" ref="N12395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2395" s="89">
        <f>_34_KNMI_Stations[[#This Row],[graaddagen]]*_34_KNMI_Stations[[#This Row],[Gewogen factor]]</f>
        <v>3.0400000000000009</v>
      </c>
      <c r="P12395" s="89" cm="1">
        <f t="array" ref="P123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96" spans="1:16" x14ac:dyDescent="0.25">
      <c r="A12396">
        <v>377</v>
      </c>
      <c r="B12396" s="110">
        <v>45776</v>
      </c>
      <c r="C12396" s="89">
        <v>1.8</v>
      </c>
      <c r="D12396" s="89">
        <v>15.5</v>
      </c>
      <c r="E12396" s="96">
        <v>2494</v>
      </c>
      <c r="F12396" s="89">
        <v>0</v>
      </c>
      <c r="G12396" s="89"/>
      <c r="H12396">
        <v>0.66</v>
      </c>
      <c r="I12396" t="s">
        <v>31</v>
      </c>
      <c r="J12396">
        <v>0.8</v>
      </c>
      <c r="K12396">
        <v>4</v>
      </c>
      <c r="L12396">
        <v>2025</v>
      </c>
      <c r="M12396" t="s">
        <v>127</v>
      </c>
      <c r="N12396" s="89" cm="1">
        <f t="array" ref="N12396">IF(ISNUMBER(_34_KNMI_Stations[[#This Row],[Etmaal temperatuur °C]]),IF(_34_KNMI_Stations[[#This Row],[Etmaal temperatuur °C]]&lt;stookgrens[],stookgrens[]-_34_KNMI_Stations[[#This Row],[Etmaal temperatuur °C]],0),"")</f>
        <v>2.5</v>
      </c>
      <c r="O12396" s="89">
        <f>_34_KNMI_Stations[[#This Row],[graaddagen]]*_34_KNMI_Stations[[#This Row],[Gewogen factor]]</f>
        <v>2</v>
      </c>
      <c r="P12396" s="89" cm="1">
        <f t="array" ref="P123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97" spans="1:16" x14ac:dyDescent="0.25">
      <c r="A12397">
        <v>377</v>
      </c>
      <c r="B12397" s="110">
        <v>45777</v>
      </c>
      <c r="C12397" s="89">
        <v>1.5</v>
      </c>
      <c r="D12397" s="89">
        <v>17.5</v>
      </c>
      <c r="E12397" s="96">
        <v>2453</v>
      </c>
      <c r="F12397" s="89">
        <v>0</v>
      </c>
      <c r="G12397" s="89"/>
      <c r="H12397">
        <v>0.65</v>
      </c>
      <c r="I12397" t="s">
        <v>31</v>
      </c>
      <c r="J12397">
        <v>0.8</v>
      </c>
      <c r="K12397">
        <v>4</v>
      </c>
      <c r="L12397">
        <v>2025</v>
      </c>
      <c r="M12397" t="s">
        <v>127</v>
      </c>
      <c r="N12397" s="89" cm="1">
        <f t="array" ref="N12397">IF(ISNUMBER(_34_KNMI_Stations[[#This Row],[Etmaal temperatuur °C]]),IF(_34_KNMI_Stations[[#This Row],[Etmaal temperatuur °C]]&lt;stookgrens[],stookgrens[]-_34_KNMI_Stations[[#This Row],[Etmaal temperatuur °C]],0),"")</f>
        <v>0.5</v>
      </c>
      <c r="O12397" s="89">
        <f>_34_KNMI_Stations[[#This Row],[graaddagen]]*_34_KNMI_Stations[[#This Row],[Gewogen factor]]</f>
        <v>0.4</v>
      </c>
      <c r="P12397" s="89" cm="1">
        <f t="array" ref="P123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398" spans="1:16" x14ac:dyDescent="0.25">
      <c r="A12398">
        <v>377</v>
      </c>
      <c r="B12398" s="110">
        <v>45778</v>
      </c>
      <c r="C12398" s="89">
        <v>1.3</v>
      </c>
      <c r="D12398" s="89">
        <v>19.399999999999999</v>
      </c>
      <c r="E12398" s="96">
        <v>2507</v>
      </c>
      <c r="F12398" s="89">
        <v>0</v>
      </c>
      <c r="G12398" s="89"/>
      <c r="H12398">
        <v>0.59</v>
      </c>
      <c r="I12398" t="s">
        <v>31</v>
      </c>
      <c r="J12398">
        <v>0.8</v>
      </c>
      <c r="K12398">
        <v>5</v>
      </c>
      <c r="L12398">
        <v>2025</v>
      </c>
      <c r="M12398" t="s">
        <v>127</v>
      </c>
      <c r="N12398" s="89" cm="1">
        <f t="array" ref="N12398">IF(ISNUMBER(_34_KNMI_Stations[[#This Row],[Etmaal temperatuur °C]]),IF(_34_KNMI_Stations[[#This Row],[Etmaal temperatuur °C]]&lt;stookgrens[],stookgrens[]-_34_KNMI_Stations[[#This Row],[Etmaal temperatuur °C]],0),"")</f>
        <v>0</v>
      </c>
      <c r="O12398" s="89">
        <f>_34_KNMI_Stations[[#This Row],[graaddagen]]*_34_KNMI_Stations[[#This Row],[Gewogen factor]]</f>
        <v>0</v>
      </c>
      <c r="P12398" s="89" cm="1">
        <f t="array" ref="P12398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2399" spans="1:16" x14ac:dyDescent="0.25">
      <c r="A12399">
        <v>377</v>
      </c>
      <c r="B12399" s="110">
        <v>45779</v>
      </c>
      <c r="C12399" s="89">
        <v>3.1</v>
      </c>
      <c r="D12399" s="89">
        <v>20.8</v>
      </c>
      <c r="E12399" s="96">
        <v>2299</v>
      </c>
      <c r="F12399" s="89">
        <v>0</v>
      </c>
      <c r="G12399" s="89"/>
      <c r="H12399">
        <v>0.56999999999999995</v>
      </c>
      <c r="I12399" t="s">
        <v>31</v>
      </c>
      <c r="J12399">
        <v>0.8</v>
      </c>
      <c r="K12399">
        <v>5</v>
      </c>
      <c r="L12399">
        <v>2025</v>
      </c>
      <c r="M12399" t="s">
        <v>127</v>
      </c>
      <c r="N12399" s="89" cm="1">
        <f t="array" ref="N12399">IF(ISNUMBER(_34_KNMI_Stations[[#This Row],[Etmaal temperatuur °C]]),IF(_34_KNMI_Stations[[#This Row],[Etmaal temperatuur °C]]&lt;stookgrens[],stookgrens[]-_34_KNMI_Stations[[#This Row],[Etmaal temperatuur °C]],0),"")</f>
        <v>0</v>
      </c>
      <c r="O12399" s="89">
        <f>_34_KNMI_Stations[[#This Row],[graaddagen]]*_34_KNMI_Stations[[#This Row],[Gewogen factor]]</f>
        <v>0</v>
      </c>
      <c r="P12399" s="89" cm="1">
        <f t="array" ref="P12399">IF(ISNUMBER(_34_KNMI_Stations[[#This Row],[Etmaal temperatuur °C]]),IF(_34_KNMI_Stations[[#This Row],[Etmaal temperatuur °C]]&gt;stookgrens[],_34_KNMI_Stations[[#This Row],[Etmaal temperatuur °C]]-stookgrens[],0),"")</f>
        <v>2.8000000000000007</v>
      </c>
    </row>
    <row r="12400" spans="1:16" x14ac:dyDescent="0.25">
      <c r="A12400">
        <v>377</v>
      </c>
      <c r="B12400" s="110">
        <v>45780</v>
      </c>
      <c r="C12400" s="89">
        <v>3</v>
      </c>
      <c r="D12400" s="89">
        <v>14.3</v>
      </c>
      <c r="E12400" s="96">
        <v>1277</v>
      </c>
      <c r="F12400" s="89">
        <v>0.5</v>
      </c>
      <c r="G12400" s="89"/>
      <c r="H12400">
        <v>0.72</v>
      </c>
      <c r="I12400" t="s">
        <v>31</v>
      </c>
      <c r="J12400">
        <v>0.8</v>
      </c>
      <c r="K12400">
        <v>5</v>
      </c>
      <c r="L12400">
        <v>2025</v>
      </c>
      <c r="M12400" t="s">
        <v>127</v>
      </c>
      <c r="N12400" s="89" cm="1">
        <f t="array" ref="N12400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2400" s="89">
        <f>_34_KNMI_Stations[[#This Row],[graaddagen]]*_34_KNMI_Stations[[#This Row],[Gewogen factor]]</f>
        <v>2.9599999999999995</v>
      </c>
      <c r="P12400" s="89" cm="1">
        <f t="array" ref="P124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01" spans="1:16" x14ac:dyDescent="0.25">
      <c r="A12401">
        <v>377</v>
      </c>
      <c r="B12401" s="110">
        <v>45781</v>
      </c>
      <c r="C12401" s="89">
        <v>3.1</v>
      </c>
      <c r="D12401" s="89">
        <v>10</v>
      </c>
      <c r="E12401" s="96">
        <v>1415</v>
      </c>
      <c r="F12401" s="89">
        <v>0</v>
      </c>
      <c r="G12401" s="89"/>
      <c r="H12401">
        <v>0.69</v>
      </c>
      <c r="I12401" t="s">
        <v>31</v>
      </c>
      <c r="J12401">
        <v>0.8</v>
      </c>
      <c r="K12401">
        <v>5</v>
      </c>
      <c r="L12401">
        <v>2025</v>
      </c>
      <c r="M12401" t="s">
        <v>127</v>
      </c>
      <c r="N12401" s="89" cm="1">
        <f t="array" ref="N12401">IF(ISNUMBER(_34_KNMI_Stations[[#This Row],[Etmaal temperatuur °C]]),IF(_34_KNMI_Stations[[#This Row],[Etmaal temperatuur °C]]&lt;stookgrens[],stookgrens[]-_34_KNMI_Stations[[#This Row],[Etmaal temperatuur °C]],0),"")</f>
        <v>8</v>
      </c>
      <c r="O12401" s="89">
        <f>_34_KNMI_Stations[[#This Row],[graaddagen]]*_34_KNMI_Stations[[#This Row],[Gewogen factor]]</f>
        <v>6.4</v>
      </c>
      <c r="P12401" s="89" cm="1">
        <f t="array" ref="P124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02" spans="1:16" x14ac:dyDescent="0.25">
      <c r="A12402">
        <v>377</v>
      </c>
      <c r="B12402" s="110">
        <v>45782</v>
      </c>
      <c r="C12402" s="89">
        <v>3.7</v>
      </c>
      <c r="D12402" s="89">
        <v>9.6999999999999993</v>
      </c>
      <c r="E12402" s="96">
        <v>1605</v>
      </c>
      <c r="F12402" s="89">
        <v>0</v>
      </c>
      <c r="G12402" s="89"/>
      <c r="H12402">
        <v>0.64</v>
      </c>
      <c r="I12402" t="s">
        <v>31</v>
      </c>
      <c r="J12402">
        <v>0.8</v>
      </c>
      <c r="K12402">
        <v>5</v>
      </c>
      <c r="L12402">
        <v>2025</v>
      </c>
      <c r="M12402" t="s">
        <v>132</v>
      </c>
      <c r="N12402" s="89" cm="1">
        <f t="array" ref="N12402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12402" s="89">
        <f>_34_KNMI_Stations[[#This Row],[graaddagen]]*_34_KNMI_Stations[[#This Row],[Gewogen factor]]</f>
        <v>6.6400000000000006</v>
      </c>
      <c r="P12402" s="89" cm="1">
        <f t="array" ref="P124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03" spans="1:16" x14ac:dyDescent="0.25">
      <c r="A12403">
        <v>377</v>
      </c>
      <c r="B12403" s="110">
        <v>45783</v>
      </c>
      <c r="C12403" s="89">
        <v>4</v>
      </c>
      <c r="D12403" s="89">
        <v>10.7</v>
      </c>
      <c r="E12403" s="96">
        <v>2313</v>
      </c>
      <c r="F12403" s="89">
        <v>0</v>
      </c>
      <c r="G12403" s="89"/>
      <c r="H12403">
        <v>0.66</v>
      </c>
      <c r="I12403" t="s">
        <v>31</v>
      </c>
      <c r="J12403">
        <v>0.8</v>
      </c>
      <c r="K12403">
        <v>5</v>
      </c>
      <c r="L12403">
        <v>2025</v>
      </c>
      <c r="M12403" t="s">
        <v>132</v>
      </c>
      <c r="N12403" s="89" cm="1">
        <f t="array" ref="N12403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2403" s="89">
        <f>_34_KNMI_Stations[[#This Row],[graaddagen]]*_34_KNMI_Stations[[#This Row],[Gewogen factor]]</f>
        <v>5.8400000000000007</v>
      </c>
      <c r="P12403" s="89" cm="1">
        <f t="array" ref="P124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04" spans="1:16" x14ac:dyDescent="0.25">
      <c r="A12404">
        <v>377</v>
      </c>
      <c r="B12404" s="110">
        <v>45784</v>
      </c>
      <c r="C12404" s="89">
        <v>2.7</v>
      </c>
      <c r="D12404" s="89">
        <v>11.7</v>
      </c>
      <c r="E12404" s="96">
        <v>1768</v>
      </c>
      <c r="F12404" s="89">
        <v>0</v>
      </c>
      <c r="G12404" s="89"/>
      <c r="H12404">
        <v>0.63</v>
      </c>
      <c r="I12404" t="s">
        <v>31</v>
      </c>
      <c r="J12404">
        <v>0.8</v>
      </c>
      <c r="K12404">
        <v>5</v>
      </c>
      <c r="L12404">
        <v>2025</v>
      </c>
      <c r="M12404" t="s">
        <v>132</v>
      </c>
      <c r="N12404" s="89" cm="1">
        <f t="array" ref="N12404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2404" s="89">
        <f>_34_KNMI_Stations[[#This Row],[graaddagen]]*_34_KNMI_Stations[[#This Row],[Gewogen factor]]</f>
        <v>5.0400000000000009</v>
      </c>
      <c r="P12404" s="89" cm="1">
        <f t="array" ref="P124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05" spans="1:16" x14ac:dyDescent="0.25">
      <c r="A12405">
        <v>377</v>
      </c>
      <c r="B12405" s="110">
        <v>45785</v>
      </c>
      <c r="C12405" s="89">
        <v>3.5</v>
      </c>
      <c r="D12405" s="89">
        <v>13.3</v>
      </c>
      <c r="E12405" s="96">
        <v>2627</v>
      </c>
      <c r="F12405" s="89">
        <v>0</v>
      </c>
      <c r="G12405" s="89"/>
      <c r="H12405">
        <v>0.48</v>
      </c>
      <c r="I12405" t="s">
        <v>31</v>
      </c>
      <c r="J12405">
        <v>0.8</v>
      </c>
      <c r="K12405">
        <v>5</v>
      </c>
      <c r="L12405">
        <v>2025</v>
      </c>
      <c r="M12405" t="s">
        <v>132</v>
      </c>
      <c r="N12405" s="89" cm="1">
        <f t="array" ref="N12405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12405" s="89">
        <f>_34_KNMI_Stations[[#This Row],[graaddagen]]*_34_KNMI_Stations[[#This Row],[Gewogen factor]]</f>
        <v>3.76</v>
      </c>
      <c r="P12405" s="89" cm="1">
        <f t="array" ref="P124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06" spans="1:16" x14ac:dyDescent="0.25">
      <c r="A12406">
        <v>377</v>
      </c>
      <c r="B12406" s="110">
        <v>45786</v>
      </c>
      <c r="C12406" s="89">
        <v>3.2</v>
      </c>
      <c r="D12406" s="89">
        <v>13.2</v>
      </c>
      <c r="E12406" s="96">
        <v>2731</v>
      </c>
      <c r="F12406" s="89">
        <v>0</v>
      </c>
      <c r="G12406" s="89"/>
      <c r="H12406">
        <v>0.49</v>
      </c>
      <c r="I12406" t="s">
        <v>31</v>
      </c>
      <c r="J12406">
        <v>0.8</v>
      </c>
      <c r="K12406">
        <v>5</v>
      </c>
      <c r="L12406">
        <v>2025</v>
      </c>
      <c r="M12406" t="s">
        <v>132</v>
      </c>
      <c r="N12406" s="89" cm="1">
        <f t="array" ref="N12406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2406" s="89">
        <f>_34_KNMI_Stations[[#This Row],[graaddagen]]*_34_KNMI_Stations[[#This Row],[Gewogen factor]]</f>
        <v>3.8400000000000007</v>
      </c>
      <c r="P12406" s="89" cm="1">
        <f t="array" ref="P124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07" spans="1:16" x14ac:dyDescent="0.25">
      <c r="A12407">
        <v>377</v>
      </c>
      <c r="B12407" s="110">
        <v>45787</v>
      </c>
      <c r="C12407" s="89">
        <v>2.5</v>
      </c>
      <c r="D12407" s="89">
        <v>15.1</v>
      </c>
      <c r="E12407" s="96">
        <v>2731</v>
      </c>
      <c r="F12407" s="89">
        <v>0</v>
      </c>
      <c r="G12407" s="89"/>
      <c r="H12407">
        <v>0.51</v>
      </c>
      <c r="I12407" t="s">
        <v>31</v>
      </c>
      <c r="J12407">
        <v>0.8</v>
      </c>
      <c r="K12407">
        <v>5</v>
      </c>
      <c r="L12407">
        <v>2025</v>
      </c>
      <c r="M12407" t="s">
        <v>132</v>
      </c>
      <c r="N12407" s="89" cm="1">
        <f t="array" ref="N12407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2407" s="89">
        <f>_34_KNMI_Stations[[#This Row],[graaddagen]]*_34_KNMI_Stations[[#This Row],[Gewogen factor]]</f>
        <v>2.3200000000000003</v>
      </c>
      <c r="P12407" s="89" cm="1">
        <f t="array" ref="P124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08" spans="1:16" x14ac:dyDescent="0.25">
      <c r="A12408">
        <v>377</v>
      </c>
      <c r="B12408" s="110">
        <v>45788</v>
      </c>
      <c r="C12408" s="89">
        <v>2.9</v>
      </c>
      <c r="D12408" s="89">
        <v>17.3</v>
      </c>
      <c r="E12408" s="96">
        <v>2751</v>
      </c>
      <c r="F12408" s="89">
        <v>0</v>
      </c>
      <c r="G12408" s="89"/>
      <c r="H12408">
        <v>0.5</v>
      </c>
      <c r="I12408" t="s">
        <v>31</v>
      </c>
      <c r="J12408">
        <v>0.8</v>
      </c>
      <c r="K12408">
        <v>5</v>
      </c>
      <c r="L12408">
        <v>2025</v>
      </c>
      <c r="M12408" t="s">
        <v>132</v>
      </c>
      <c r="N12408" s="89" cm="1">
        <f t="array" ref="N12408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12408" s="89">
        <f>_34_KNMI_Stations[[#This Row],[graaddagen]]*_34_KNMI_Stations[[#This Row],[Gewogen factor]]</f>
        <v>0.5599999999999995</v>
      </c>
      <c r="P12408" s="89" cm="1">
        <f t="array" ref="P124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09" spans="1:16" x14ac:dyDescent="0.25">
      <c r="A12409">
        <v>377</v>
      </c>
      <c r="B12409" s="110">
        <v>45789</v>
      </c>
      <c r="C12409" s="89">
        <v>3.3</v>
      </c>
      <c r="D12409" s="89">
        <v>18.600000000000001</v>
      </c>
      <c r="E12409" s="96">
        <v>2740</v>
      </c>
      <c r="F12409" s="89">
        <v>0</v>
      </c>
      <c r="G12409" s="89"/>
      <c r="H12409">
        <v>0.45</v>
      </c>
      <c r="I12409" t="s">
        <v>31</v>
      </c>
      <c r="J12409">
        <v>0.8</v>
      </c>
      <c r="K12409">
        <v>5</v>
      </c>
      <c r="L12409">
        <v>2025</v>
      </c>
      <c r="M12409" t="s">
        <v>133</v>
      </c>
      <c r="N12409" s="89" cm="1">
        <f t="array" ref="N12409">IF(ISNUMBER(_34_KNMI_Stations[[#This Row],[Etmaal temperatuur °C]]),IF(_34_KNMI_Stations[[#This Row],[Etmaal temperatuur °C]]&lt;stookgrens[],stookgrens[]-_34_KNMI_Stations[[#This Row],[Etmaal temperatuur °C]],0),"")</f>
        <v>0</v>
      </c>
      <c r="O12409" s="89">
        <f>_34_KNMI_Stations[[#This Row],[graaddagen]]*_34_KNMI_Stations[[#This Row],[Gewogen factor]]</f>
        <v>0</v>
      </c>
      <c r="P12409" s="89" cm="1">
        <f t="array" ref="P12409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2410" spans="1:16" x14ac:dyDescent="0.25">
      <c r="A12410">
        <v>377</v>
      </c>
      <c r="B12410" s="110">
        <v>45790</v>
      </c>
      <c r="C12410" s="89">
        <v>2.6</v>
      </c>
      <c r="D12410" s="89">
        <v>17</v>
      </c>
      <c r="E12410" s="96">
        <v>2772</v>
      </c>
      <c r="F12410" s="89">
        <v>0</v>
      </c>
      <c r="G12410" s="89"/>
      <c r="H12410">
        <v>0.43</v>
      </c>
      <c r="I12410" t="s">
        <v>31</v>
      </c>
      <c r="J12410">
        <v>0.8</v>
      </c>
      <c r="K12410">
        <v>5</v>
      </c>
      <c r="L12410">
        <v>2025</v>
      </c>
      <c r="M12410" t="s">
        <v>133</v>
      </c>
      <c r="N12410" s="89" cm="1">
        <f t="array" ref="N12410">IF(ISNUMBER(_34_KNMI_Stations[[#This Row],[Etmaal temperatuur °C]]),IF(_34_KNMI_Stations[[#This Row],[Etmaal temperatuur °C]]&lt;stookgrens[],stookgrens[]-_34_KNMI_Stations[[#This Row],[Etmaal temperatuur °C]],0),"")</f>
        <v>1</v>
      </c>
      <c r="O12410" s="89">
        <f>_34_KNMI_Stations[[#This Row],[graaddagen]]*_34_KNMI_Stations[[#This Row],[Gewogen factor]]</f>
        <v>0.8</v>
      </c>
      <c r="P12410" s="89" cm="1">
        <f t="array" ref="P124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11" spans="1:16" x14ac:dyDescent="0.25">
      <c r="A12411">
        <v>377</v>
      </c>
      <c r="B12411" s="110">
        <v>45791</v>
      </c>
      <c r="C12411" s="89">
        <v>2.7</v>
      </c>
      <c r="D12411" s="89">
        <v>16.100000000000001</v>
      </c>
      <c r="E12411" s="96">
        <v>2512</v>
      </c>
      <c r="F12411" s="89">
        <v>0</v>
      </c>
      <c r="G12411" s="89"/>
      <c r="H12411">
        <v>0.53</v>
      </c>
      <c r="I12411" t="s">
        <v>31</v>
      </c>
      <c r="J12411">
        <v>0.8</v>
      </c>
      <c r="K12411">
        <v>5</v>
      </c>
      <c r="L12411">
        <v>2025</v>
      </c>
      <c r="M12411" t="s">
        <v>133</v>
      </c>
      <c r="N12411" s="89" cm="1">
        <f t="array" ref="N12411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12411" s="89">
        <f>_34_KNMI_Stations[[#This Row],[graaddagen]]*_34_KNMI_Stations[[#This Row],[Gewogen factor]]</f>
        <v>1.5199999999999989</v>
      </c>
      <c r="P12411" s="89" cm="1">
        <f t="array" ref="P124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12" spans="1:16" x14ac:dyDescent="0.25">
      <c r="A12412">
        <v>377</v>
      </c>
      <c r="B12412" s="110">
        <v>45792</v>
      </c>
      <c r="C12412" s="89">
        <v>3.4</v>
      </c>
      <c r="D12412" s="89">
        <v>14.4</v>
      </c>
      <c r="E12412" s="96">
        <v>2331</v>
      </c>
      <c r="F12412" s="89">
        <v>0</v>
      </c>
      <c r="G12412" s="89"/>
      <c r="H12412">
        <v>0.55000000000000004</v>
      </c>
      <c r="I12412" t="s">
        <v>31</v>
      </c>
      <c r="J12412">
        <v>0.8</v>
      </c>
      <c r="K12412">
        <v>5</v>
      </c>
      <c r="L12412">
        <v>2025</v>
      </c>
      <c r="M12412" t="s">
        <v>133</v>
      </c>
      <c r="N12412" s="89" cm="1">
        <f t="array" ref="N12412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12412" s="89">
        <f>_34_KNMI_Stations[[#This Row],[graaddagen]]*_34_KNMI_Stations[[#This Row],[Gewogen factor]]</f>
        <v>2.88</v>
      </c>
      <c r="P12412" s="89" cm="1">
        <f t="array" ref="P124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13" spans="1:16" x14ac:dyDescent="0.25">
      <c r="A12413">
        <v>377</v>
      </c>
      <c r="B12413" s="110">
        <v>45793</v>
      </c>
      <c r="C12413" s="89">
        <v>3.4</v>
      </c>
      <c r="D12413" s="89">
        <v>13.5</v>
      </c>
      <c r="E12413" s="96">
        <v>2821</v>
      </c>
      <c r="F12413" s="89">
        <v>0</v>
      </c>
      <c r="G12413" s="89"/>
      <c r="H12413">
        <v>0.62</v>
      </c>
      <c r="I12413" t="s">
        <v>31</v>
      </c>
      <c r="J12413">
        <v>0.8</v>
      </c>
      <c r="K12413">
        <v>5</v>
      </c>
      <c r="L12413">
        <v>2025</v>
      </c>
      <c r="M12413" t="s">
        <v>133</v>
      </c>
      <c r="N12413" s="89" cm="1">
        <f t="array" ref="N12413">IF(ISNUMBER(_34_KNMI_Stations[[#This Row],[Etmaal temperatuur °C]]),IF(_34_KNMI_Stations[[#This Row],[Etmaal temperatuur °C]]&lt;stookgrens[],stookgrens[]-_34_KNMI_Stations[[#This Row],[Etmaal temperatuur °C]],0),"")</f>
        <v>4.5</v>
      </c>
      <c r="O12413" s="89">
        <f>_34_KNMI_Stations[[#This Row],[graaddagen]]*_34_KNMI_Stations[[#This Row],[Gewogen factor]]</f>
        <v>3.6</v>
      </c>
      <c r="P12413" s="89" cm="1">
        <f t="array" ref="P124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14" spans="1:16" x14ac:dyDescent="0.25">
      <c r="A12414">
        <v>377</v>
      </c>
      <c r="B12414" s="110">
        <v>45794</v>
      </c>
      <c r="C12414" s="89">
        <v>3.3</v>
      </c>
      <c r="D12414" s="89">
        <v>14</v>
      </c>
      <c r="E12414" s="96">
        <v>2237</v>
      </c>
      <c r="F12414" s="89">
        <v>0</v>
      </c>
      <c r="G12414" s="89"/>
      <c r="H12414">
        <v>0.66</v>
      </c>
      <c r="I12414" t="s">
        <v>31</v>
      </c>
      <c r="J12414">
        <v>0.8</v>
      </c>
      <c r="K12414">
        <v>5</v>
      </c>
      <c r="L12414">
        <v>2025</v>
      </c>
      <c r="M12414" t="s">
        <v>133</v>
      </c>
      <c r="N12414" s="89" cm="1">
        <f t="array" ref="N12414">IF(ISNUMBER(_34_KNMI_Stations[[#This Row],[Etmaal temperatuur °C]]),IF(_34_KNMI_Stations[[#This Row],[Etmaal temperatuur °C]]&lt;stookgrens[],stookgrens[]-_34_KNMI_Stations[[#This Row],[Etmaal temperatuur °C]],0),"")</f>
        <v>4</v>
      </c>
      <c r="O12414" s="89">
        <f>_34_KNMI_Stations[[#This Row],[graaddagen]]*_34_KNMI_Stations[[#This Row],[Gewogen factor]]</f>
        <v>3.2</v>
      </c>
      <c r="P12414" s="89" cm="1">
        <f t="array" ref="P124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15" spans="1:16" x14ac:dyDescent="0.25">
      <c r="A12415">
        <v>377</v>
      </c>
      <c r="B12415" s="110">
        <v>45795</v>
      </c>
      <c r="C12415" s="89">
        <v>2</v>
      </c>
      <c r="D12415" s="89">
        <v>13.6</v>
      </c>
      <c r="E12415" s="96">
        <v>1545</v>
      </c>
      <c r="F12415" s="89">
        <v>-0.1</v>
      </c>
      <c r="G12415" s="89"/>
      <c r="H12415">
        <v>0.7</v>
      </c>
      <c r="I12415" t="s">
        <v>31</v>
      </c>
      <c r="J12415">
        <v>0.8</v>
      </c>
      <c r="K12415">
        <v>5</v>
      </c>
      <c r="L12415">
        <v>2025</v>
      </c>
      <c r="M12415" t="s">
        <v>133</v>
      </c>
      <c r="N12415" s="89" cm="1">
        <f t="array" ref="N12415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2415" s="89">
        <f>_34_KNMI_Stations[[#This Row],[graaddagen]]*_34_KNMI_Stations[[#This Row],[Gewogen factor]]</f>
        <v>3.5200000000000005</v>
      </c>
      <c r="P12415" s="89" cm="1">
        <f t="array" ref="P124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16" spans="1:16" x14ac:dyDescent="0.25">
      <c r="A12416">
        <v>377</v>
      </c>
      <c r="B12416" s="110">
        <v>45796</v>
      </c>
      <c r="C12416" s="89">
        <v>2</v>
      </c>
      <c r="D12416" s="89">
        <v>15.9</v>
      </c>
      <c r="E12416" s="96">
        <v>2768</v>
      </c>
      <c r="F12416" s="89">
        <v>0</v>
      </c>
      <c r="G12416" s="89"/>
      <c r="H12416">
        <v>0.56000000000000005</v>
      </c>
      <c r="I12416" t="s">
        <v>31</v>
      </c>
      <c r="J12416">
        <v>0.8</v>
      </c>
      <c r="K12416">
        <v>5</v>
      </c>
      <c r="L12416">
        <v>2025</v>
      </c>
      <c r="M12416" t="s">
        <v>349</v>
      </c>
      <c r="N12416" s="89" cm="1">
        <f t="array" ref="N12416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12416" s="89">
        <f>_34_KNMI_Stations[[#This Row],[graaddagen]]*_34_KNMI_Stations[[#This Row],[Gewogen factor]]</f>
        <v>1.6799999999999997</v>
      </c>
      <c r="P12416" s="89" cm="1">
        <f t="array" ref="P124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17" spans="1:16" x14ac:dyDescent="0.25">
      <c r="A12417">
        <v>377</v>
      </c>
      <c r="B12417" s="110">
        <v>45797</v>
      </c>
      <c r="C12417" s="89">
        <v>2.2000000000000002</v>
      </c>
      <c r="D12417" s="89">
        <v>16.8</v>
      </c>
      <c r="E12417" s="96">
        <v>2149</v>
      </c>
      <c r="F12417" s="89">
        <v>0</v>
      </c>
      <c r="G12417" s="89"/>
      <c r="H12417">
        <v>0.59</v>
      </c>
      <c r="I12417" t="s">
        <v>31</v>
      </c>
      <c r="J12417">
        <v>0.8</v>
      </c>
      <c r="K12417">
        <v>5</v>
      </c>
      <c r="L12417">
        <v>2025</v>
      </c>
      <c r="M12417" t="s">
        <v>349</v>
      </c>
      <c r="N12417" s="89" cm="1">
        <f t="array" ref="N12417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12417" s="89">
        <f>_34_KNMI_Stations[[#This Row],[graaddagen]]*_34_KNMI_Stations[[#This Row],[Gewogen factor]]</f>
        <v>0.95999999999999952</v>
      </c>
      <c r="P12417" s="89" cm="1">
        <f t="array" ref="P124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18" spans="1:16" x14ac:dyDescent="0.25">
      <c r="A12418">
        <v>377</v>
      </c>
      <c r="B12418" s="110">
        <v>45798</v>
      </c>
      <c r="C12418" s="89">
        <v>2.6</v>
      </c>
      <c r="D12418" s="89">
        <v>13.7</v>
      </c>
      <c r="E12418" s="96">
        <v>1900</v>
      </c>
      <c r="F12418" s="89">
        <v>-0.1</v>
      </c>
      <c r="G12418" s="89"/>
      <c r="H12418">
        <v>0.67</v>
      </c>
      <c r="I12418" t="s">
        <v>31</v>
      </c>
      <c r="J12418">
        <v>0.8</v>
      </c>
      <c r="K12418">
        <v>5</v>
      </c>
      <c r="L12418">
        <v>2025</v>
      </c>
      <c r="M12418" t="s">
        <v>349</v>
      </c>
      <c r="N12418" s="89" cm="1">
        <f t="array" ref="N12418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2418" s="89">
        <f>_34_KNMI_Stations[[#This Row],[graaddagen]]*_34_KNMI_Stations[[#This Row],[Gewogen factor]]</f>
        <v>3.4400000000000008</v>
      </c>
      <c r="P12418" s="89" cm="1">
        <f t="array" ref="P124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19" spans="1:16" x14ac:dyDescent="0.25">
      <c r="A12419">
        <v>377</v>
      </c>
      <c r="B12419" s="110">
        <v>45799</v>
      </c>
      <c r="C12419" s="89">
        <v>3.6</v>
      </c>
      <c r="D12419" s="89">
        <v>11.3</v>
      </c>
      <c r="E12419" s="96">
        <v>2148</v>
      </c>
      <c r="F12419" s="89">
        <v>-0.1</v>
      </c>
      <c r="G12419" s="89"/>
      <c r="H12419">
        <v>0.6</v>
      </c>
      <c r="I12419" t="s">
        <v>31</v>
      </c>
      <c r="J12419">
        <v>0.8</v>
      </c>
      <c r="K12419">
        <v>5</v>
      </c>
      <c r="L12419">
        <v>2025</v>
      </c>
      <c r="M12419" t="s">
        <v>349</v>
      </c>
      <c r="N12419" s="89" cm="1">
        <f t="array" ref="N12419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12419" s="89">
        <f>_34_KNMI_Stations[[#This Row],[graaddagen]]*_34_KNMI_Stations[[#This Row],[Gewogen factor]]</f>
        <v>5.3599999999999994</v>
      </c>
      <c r="P12419" s="89" cm="1">
        <f t="array" ref="P124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20" spans="1:16" x14ac:dyDescent="0.25">
      <c r="A12420">
        <v>377</v>
      </c>
      <c r="B12420" s="110">
        <v>45800</v>
      </c>
      <c r="C12420" s="89">
        <v>4.0999999999999996</v>
      </c>
      <c r="D12420" s="89">
        <v>10.199999999999999</v>
      </c>
      <c r="E12420" s="96">
        <v>2282</v>
      </c>
      <c r="F12420" s="89">
        <v>-0.1</v>
      </c>
      <c r="G12420" s="89"/>
      <c r="H12420">
        <v>0.63</v>
      </c>
      <c r="I12420" t="s">
        <v>31</v>
      </c>
      <c r="J12420">
        <v>0.8</v>
      </c>
      <c r="K12420">
        <v>5</v>
      </c>
      <c r="L12420">
        <v>2025</v>
      </c>
      <c r="M12420" t="s">
        <v>349</v>
      </c>
      <c r="N12420" s="89" cm="1">
        <f t="array" ref="N12420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12420" s="89">
        <f>_34_KNMI_Stations[[#This Row],[graaddagen]]*_34_KNMI_Stations[[#This Row],[Gewogen factor]]</f>
        <v>6.2400000000000011</v>
      </c>
      <c r="P12420" s="89" cm="1">
        <f t="array" ref="P124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21" spans="1:16" x14ac:dyDescent="0.25">
      <c r="A12421">
        <v>377</v>
      </c>
      <c r="B12421" s="110">
        <v>45801</v>
      </c>
      <c r="C12421" s="89">
        <v>4.9000000000000004</v>
      </c>
      <c r="D12421" s="89">
        <v>12</v>
      </c>
      <c r="E12421" s="96">
        <v>903</v>
      </c>
      <c r="F12421" s="89">
        <v>7.2</v>
      </c>
      <c r="G12421" s="89"/>
      <c r="H12421">
        <v>0.8</v>
      </c>
      <c r="I12421" t="s">
        <v>31</v>
      </c>
      <c r="J12421">
        <v>0.8</v>
      </c>
      <c r="K12421">
        <v>5</v>
      </c>
      <c r="L12421">
        <v>2025</v>
      </c>
      <c r="M12421" t="s">
        <v>349</v>
      </c>
      <c r="N12421" s="89" cm="1">
        <f t="array" ref="N12421">IF(ISNUMBER(_34_KNMI_Stations[[#This Row],[Etmaal temperatuur °C]]),IF(_34_KNMI_Stations[[#This Row],[Etmaal temperatuur °C]]&lt;stookgrens[],stookgrens[]-_34_KNMI_Stations[[#This Row],[Etmaal temperatuur °C]],0),"")</f>
        <v>6</v>
      </c>
      <c r="O12421" s="89">
        <f>_34_KNMI_Stations[[#This Row],[graaddagen]]*_34_KNMI_Stations[[#This Row],[Gewogen factor]]</f>
        <v>4.8000000000000007</v>
      </c>
      <c r="P12421" s="89" cm="1">
        <f t="array" ref="P124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22" spans="1:16" x14ac:dyDescent="0.25">
      <c r="A12422">
        <v>377</v>
      </c>
      <c r="B12422" s="110">
        <v>45802</v>
      </c>
      <c r="C12422" s="89">
        <v>4.9000000000000004</v>
      </c>
      <c r="D12422" s="89">
        <v>16.2</v>
      </c>
      <c r="E12422" s="96">
        <v>1322</v>
      </c>
      <c r="F12422" s="89">
        <v>4.0999999999999996</v>
      </c>
      <c r="G12422" s="89"/>
      <c r="H12422">
        <v>0.8</v>
      </c>
      <c r="I12422" t="s">
        <v>31</v>
      </c>
      <c r="J12422">
        <v>0.8</v>
      </c>
      <c r="K12422">
        <v>5</v>
      </c>
      <c r="L12422">
        <v>2025</v>
      </c>
      <c r="M12422" t="s">
        <v>349</v>
      </c>
      <c r="N12422" s="89" cm="1">
        <f t="array" ref="N12422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12422" s="89">
        <f>_34_KNMI_Stations[[#This Row],[graaddagen]]*_34_KNMI_Stations[[#This Row],[Gewogen factor]]</f>
        <v>1.4400000000000006</v>
      </c>
      <c r="P12422" s="89" cm="1">
        <f t="array" ref="P124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23" spans="1:16" x14ac:dyDescent="0.25">
      <c r="A12423">
        <v>377</v>
      </c>
      <c r="B12423" s="110">
        <v>45803</v>
      </c>
      <c r="C12423" s="89">
        <v>4.8</v>
      </c>
      <c r="D12423" s="89">
        <v>15.3</v>
      </c>
      <c r="E12423" s="96">
        <v>2152</v>
      </c>
      <c r="F12423" s="89">
        <v>0</v>
      </c>
      <c r="G12423" s="89"/>
      <c r="H12423">
        <v>0.64</v>
      </c>
      <c r="I12423" t="s">
        <v>31</v>
      </c>
      <c r="J12423">
        <v>0.8</v>
      </c>
      <c r="K12423">
        <v>5</v>
      </c>
      <c r="L12423">
        <v>2025</v>
      </c>
      <c r="M12423" t="s">
        <v>350</v>
      </c>
      <c r="N12423" s="89" cm="1">
        <f t="array" ref="N12423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2423" s="89">
        <f>_34_KNMI_Stations[[#This Row],[graaddagen]]*_34_KNMI_Stations[[#This Row],[Gewogen factor]]</f>
        <v>2.1599999999999997</v>
      </c>
      <c r="P12423" s="89" cm="1">
        <f t="array" ref="P124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24" spans="1:16" x14ac:dyDescent="0.25">
      <c r="A12424">
        <v>377</v>
      </c>
      <c r="B12424" s="110">
        <v>45804</v>
      </c>
      <c r="C12424" s="89">
        <v>6</v>
      </c>
      <c r="D12424" s="89">
        <v>14.8</v>
      </c>
      <c r="E12424" s="96">
        <v>957</v>
      </c>
      <c r="F12424" s="89">
        <v>9.1</v>
      </c>
      <c r="G12424" s="89"/>
      <c r="H12424">
        <v>0.84</v>
      </c>
      <c r="I12424" t="s">
        <v>31</v>
      </c>
      <c r="J12424">
        <v>0.8</v>
      </c>
      <c r="K12424">
        <v>5</v>
      </c>
      <c r="L12424">
        <v>2025</v>
      </c>
      <c r="M12424" t="s">
        <v>350</v>
      </c>
      <c r="N12424" s="89" cm="1">
        <f t="array" ref="N12424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2424" s="89">
        <f>_34_KNMI_Stations[[#This Row],[graaddagen]]*_34_KNMI_Stations[[#This Row],[Gewogen factor]]</f>
        <v>2.5599999999999996</v>
      </c>
      <c r="P12424" s="89" cm="1">
        <f t="array" ref="P124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25" spans="1:16" x14ac:dyDescent="0.25">
      <c r="A12425">
        <v>377</v>
      </c>
      <c r="B12425" s="110">
        <v>45805</v>
      </c>
      <c r="C12425" s="89">
        <v>5.2</v>
      </c>
      <c r="D12425" s="89">
        <v>15.3</v>
      </c>
      <c r="E12425" s="96">
        <v>1632</v>
      </c>
      <c r="F12425" s="89">
        <v>3.5</v>
      </c>
      <c r="G12425" s="89"/>
      <c r="H12425">
        <v>0.84</v>
      </c>
      <c r="I12425" t="s">
        <v>31</v>
      </c>
      <c r="J12425">
        <v>0.8</v>
      </c>
      <c r="K12425">
        <v>5</v>
      </c>
      <c r="L12425">
        <v>2025</v>
      </c>
      <c r="M12425" t="s">
        <v>350</v>
      </c>
      <c r="N12425" s="89" cm="1">
        <f t="array" ref="N12425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2425" s="89">
        <f>_34_KNMI_Stations[[#This Row],[graaddagen]]*_34_KNMI_Stations[[#This Row],[Gewogen factor]]</f>
        <v>2.1599999999999997</v>
      </c>
      <c r="P12425" s="89" cm="1">
        <f t="array" ref="P124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26" spans="1:16" x14ac:dyDescent="0.25">
      <c r="A12426">
        <v>377</v>
      </c>
      <c r="B12426" s="110">
        <v>45806</v>
      </c>
      <c r="C12426" s="89">
        <v>3.8</v>
      </c>
      <c r="D12426" s="89">
        <v>15.5</v>
      </c>
      <c r="E12426" s="96">
        <v>1282</v>
      </c>
      <c r="F12426" s="89">
        <v>-0.1</v>
      </c>
      <c r="G12426" s="89"/>
      <c r="H12426">
        <v>0.84</v>
      </c>
      <c r="I12426" t="s">
        <v>31</v>
      </c>
      <c r="J12426">
        <v>0.8</v>
      </c>
      <c r="K12426">
        <v>5</v>
      </c>
      <c r="L12426">
        <v>2025</v>
      </c>
      <c r="M12426" t="s">
        <v>350</v>
      </c>
      <c r="N12426" s="89" cm="1">
        <f t="array" ref="N12426">IF(ISNUMBER(_34_KNMI_Stations[[#This Row],[Etmaal temperatuur °C]]),IF(_34_KNMI_Stations[[#This Row],[Etmaal temperatuur °C]]&lt;stookgrens[],stookgrens[]-_34_KNMI_Stations[[#This Row],[Etmaal temperatuur °C]],0),"")</f>
        <v>2.5</v>
      </c>
      <c r="O12426" s="89">
        <f>_34_KNMI_Stations[[#This Row],[graaddagen]]*_34_KNMI_Stations[[#This Row],[Gewogen factor]]</f>
        <v>2</v>
      </c>
      <c r="P12426" s="89" cm="1">
        <f t="array" ref="P124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27" spans="1:16" x14ac:dyDescent="0.25">
      <c r="A12427">
        <v>377</v>
      </c>
      <c r="B12427" s="110">
        <v>45807</v>
      </c>
      <c r="C12427" s="89">
        <v>3.4</v>
      </c>
      <c r="D12427" s="89">
        <v>19.7</v>
      </c>
      <c r="E12427" s="96">
        <v>2329</v>
      </c>
      <c r="F12427" s="89">
        <v>0</v>
      </c>
      <c r="G12427" s="89"/>
      <c r="H12427">
        <v>0.76</v>
      </c>
      <c r="I12427" t="s">
        <v>31</v>
      </c>
      <c r="J12427">
        <v>0.8</v>
      </c>
      <c r="K12427">
        <v>5</v>
      </c>
      <c r="L12427">
        <v>2025</v>
      </c>
      <c r="M12427" t="s">
        <v>350</v>
      </c>
      <c r="N12427" s="89" cm="1">
        <f t="array" ref="N12427">IF(ISNUMBER(_34_KNMI_Stations[[#This Row],[Etmaal temperatuur °C]]),IF(_34_KNMI_Stations[[#This Row],[Etmaal temperatuur °C]]&lt;stookgrens[],stookgrens[]-_34_KNMI_Stations[[#This Row],[Etmaal temperatuur °C]],0),"")</f>
        <v>0</v>
      </c>
      <c r="O12427" s="89">
        <f>_34_KNMI_Stations[[#This Row],[graaddagen]]*_34_KNMI_Stations[[#This Row],[Gewogen factor]]</f>
        <v>0</v>
      </c>
      <c r="P12427" s="89" cm="1">
        <f t="array" ref="P12427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2428" spans="1:16" x14ac:dyDescent="0.25">
      <c r="A12428">
        <v>377</v>
      </c>
      <c r="B12428" s="110">
        <v>45808</v>
      </c>
      <c r="C12428" s="89">
        <v>1.5</v>
      </c>
      <c r="D12428" s="89">
        <v>20.2</v>
      </c>
      <c r="E12428" s="96">
        <v>2180</v>
      </c>
      <c r="F12428" s="89">
        <v>6.4</v>
      </c>
      <c r="G12428" s="89"/>
      <c r="H12428">
        <v>0.79</v>
      </c>
      <c r="I12428" t="s">
        <v>31</v>
      </c>
      <c r="J12428">
        <v>0.8</v>
      </c>
      <c r="K12428">
        <v>5</v>
      </c>
      <c r="L12428">
        <v>2025</v>
      </c>
      <c r="M12428" t="s">
        <v>350</v>
      </c>
      <c r="N12428" s="89" cm="1">
        <f t="array" ref="N12428">IF(ISNUMBER(_34_KNMI_Stations[[#This Row],[Etmaal temperatuur °C]]),IF(_34_KNMI_Stations[[#This Row],[Etmaal temperatuur °C]]&lt;stookgrens[],stookgrens[]-_34_KNMI_Stations[[#This Row],[Etmaal temperatuur °C]],0),"")</f>
        <v>0</v>
      </c>
      <c r="O12428" s="89">
        <f>_34_KNMI_Stations[[#This Row],[graaddagen]]*_34_KNMI_Stations[[#This Row],[Gewogen factor]]</f>
        <v>0</v>
      </c>
      <c r="P12428" s="89" cm="1">
        <f t="array" ref="P12428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12429" spans="1:16" x14ac:dyDescent="0.25">
      <c r="A12429">
        <v>377</v>
      </c>
      <c r="B12429" s="110">
        <v>45809</v>
      </c>
      <c r="C12429" s="89">
        <v>3.6</v>
      </c>
      <c r="D12429" s="89">
        <v>17.5</v>
      </c>
      <c r="E12429" s="96">
        <v>1879</v>
      </c>
      <c r="F12429" s="89">
        <v>0</v>
      </c>
      <c r="G12429" s="89"/>
      <c r="H12429">
        <v>0.76</v>
      </c>
      <c r="I12429" t="s">
        <v>31</v>
      </c>
      <c r="J12429">
        <v>0.8</v>
      </c>
      <c r="K12429">
        <v>6</v>
      </c>
      <c r="L12429">
        <v>2025</v>
      </c>
      <c r="M12429" t="s">
        <v>350</v>
      </c>
      <c r="N12429" s="89" cm="1">
        <f t="array" ref="N12429">IF(ISNUMBER(_34_KNMI_Stations[[#This Row],[Etmaal temperatuur °C]]),IF(_34_KNMI_Stations[[#This Row],[Etmaal temperatuur °C]]&lt;stookgrens[],stookgrens[]-_34_KNMI_Stations[[#This Row],[Etmaal temperatuur °C]],0),"")</f>
        <v>0.5</v>
      </c>
      <c r="O12429" s="89">
        <f>_34_KNMI_Stations[[#This Row],[graaddagen]]*_34_KNMI_Stations[[#This Row],[Gewogen factor]]</f>
        <v>0.4</v>
      </c>
      <c r="P12429" s="89" cm="1">
        <f t="array" ref="P124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30" spans="1:16" x14ac:dyDescent="0.25">
      <c r="A12430">
        <v>377</v>
      </c>
      <c r="B12430" s="110">
        <v>45810</v>
      </c>
      <c r="C12430" s="89">
        <v>2.7</v>
      </c>
      <c r="D12430" s="89">
        <v>14.7</v>
      </c>
      <c r="E12430" s="96">
        <v>2376</v>
      </c>
      <c r="F12430" s="89">
        <v>-0.1</v>
      </c>
      <c r="G12430" s="89"/>
      <c r="H12430">
        <v>0.74</v>
      </c>
      <c r="I12430" t="s">
        <v>31</v>
      </c>
      <c r="J12430">
        <v>0.8</v>
      </c>
      <c r="K12430">
        <v>6</v>
      </c>
      <c r="L12430">
        <v>2025</v>
      </c>
      <c r="M12430" t="s">
        <v>351</v>
      </c>
      <c r="N12430" s="89" cm="1">
        <f t="array" ref="N12430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12430" s="89">
        <f>_34_KNMI_Stations[[#This Row],[graaddagen]]*_34_KNMI_Stations[[#This Row],[Gewogen factor]]</f>
        <v>2.6400000000000006</v>
      </c>
      <c r="P12430" s="89" cm="1">
        <f t="array" ref="P124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31" spans="1:16" x14ac:dyDescent="0.25">
      <c r="A12431">
        <v>377</v>
      </c>
      <c r="B12431" s="110">
        <v>45811</v>
      </c>
      <c r="C12431" s="89">
        <v>3.8</v>
      </c>
      <c r="D12431" s="89">
        <v>17.7</v>
      </c>
      <c r="E12431" s="96">
        <v>2434</v>
      </c>
      <c r="F12431" s="89">
        <v>0</v>
      </c>
      <c r="G12431" s="89"/>
      <c r="H12431">
        <v>0.62</v>
      </c>
      <c r="I12431" t="s">
        <v>31</v>
      </c>
      <c r="J12431">
        <v>0.8</v>
      </c>
      <c r="K12431">
        <v>6</v>
      </c>
      <c r="L12431">
        <v>2025</v>
      </c>
      <c r="M12431" t="s">
        <v>351</v>
      </c>
      <c r="N12431" s="89" cm="1">
        <f t="array" ref="N12431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12431" s="89">
        <f>_34_KNMI_Stations[[#This Row],[graaddagen]]*_34_KNMI_Stations[[#This Row],[Gewogen factor]]</f>
        <v>0.24000000000000057</v>
      </c>
      <c r="P12431" s="89" cm="1">
        <f t="array" ref="P124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32" spans="1:16" x14ac:dyDescent="0.25">
      <c r="A12432">
        <v>377</v>
      </c>
      <c r="B12432" s="110">
        <v>45812</v>
      </c>
      <c r="C12432" s="89">
        <v>3.6</v>
      </c>
      <c r="D12432" s="89">
        <v>15.7</v>
      </c>
      <c r="E12432" s="96">
        <v>1362</v>
      </c>
      <c r="F12432" s="89">
        <v>0.1</v>
      </c>
      <c r="G12432" s="89"/>
      <c r="H12432">
        <v>0.74</v>
      </c>
      <c r="I12432" t="s">
        <v>31</v>
      </c>
      <c r="J12432">
        <v>0.8</v>
      </c>
      <c r="K12432">
        <v>6</v>
      </c>
      <c r="L12432">
        <v>2025</v>
      </c>
      <c r="M12432" t="s">
        <v>351</v>
      </c>
      <c r="N12432" s="89" cm="1">
        <f t="array" ref="N12432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2432" s="89">
        <f>_34_KNMI_Stations[[#This Row],[graaddagen]]*_34_KNMI_Stations[[#This Row],[Gewogen factor]]</f>
        <v>1.8400000000000007</v>
      </c>
      <c r="P12432" s="89" cm="1">
        <f t="array" ref="P124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33" spans="1:16" x14ac:dyDescent="0.25">
      <c r="A12433">
        <v>377</v>
      </c>
      <c r="B12433" s="110">
        <v>45813</v>
      </c>
      <c r="C12433" s="89">
        <v>5</v>
      </c>
      <c r="D12433" s="89">
        <v>15.4</v>
      </c>
      <c r="E12433" s="96">
        <v>1229</v>
      </c>
      <c r="F12433" s="89">
        <v>5.4</v>
      </c>
      <c r="G12433" s="89"/>
      <c r="H12433">
        <v>0.81</v>
      </c>
      <c r="I12433" t="s">
        <v>31</v>
      </c>
      <c r="J12433">
        <v>0.8</v>
      </c>
      <c r="K12433">
        <v>6</v>
      </c>
      <c r="L12433">
        <v>2025</v>
      </c>
      <c r="M12433" t="s">
        <v>351</v>
      </c>
      <c r="N12433" s="89" cm="1">
        <f t="array" ref="N12433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12433" s="89">
        <f>_34_KNMI_Stations[[#This Row],[graaddagen]]*_34_KNMI_Stations[[#This Row],[Gewogen factor]]</f>
        <v>2.0799999999999996</v>
      </c>
      <c r="P12433" s="89" cm="1">
        <f t="array" ref="P124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34" spans="1:16" x14ac:dyDescent="0.25">
      <c r="A12434">
        <v>377</v>
      </c>
      <c r="B12434" s="110">
        <v>45814</v>
      </c>
      <c r="C12434" s="89">
        <v>5.5</v>
      </c>
      <c r="D12434" s="89">
        <v>16.600000000000001</v>
      </c>
      <c r="E12434" s="96">
        <v>2341</v>
      </c>
      <c r="F12434" s="89">
        <v>1.4</v>
      </c>
      <c r="G12434" s="89"/>
      <c r="H12434">
        <v>0.74</v>
      </c>
      <c r="I12434" t="s">
        <v>31</v>
      </c>
      <c r="J12434">
        <v>0.8</v>
      </c>
      <c r="K12434">
        <v>6</v>
      </c>
      <c r="L12434">
        <v>2025</v>
      </c>
      <c r="M12434" t="s">
        <v>351</v>
      </c>
      <c r="N12434" s="89" cm="1">
        <f t="array" ref="N12434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12434" s="89">
        <f>_34_KNMI_Stations[[#This Row],[graaddagen]]*_34_KNMI_Stations[[#This Row],[Gewogen factor]]</f>
        <v>1.119999999999999</v>
      </c>
      <c r="P12434" s="89" cm="1">
        <f t="array" ref="P124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35" spans="1:16" x14ac:dyDescent="0.25">
      <c r="A12435">
        <v>377</v>
      </c>
      <c r="B12435" s="110">
        <v>45815</v>
      </c>
      <c r="C12435" s="89">
        <v>4.5999999999999996</v>
      </c>
      <c r="D12435" s="89">
        <v>14.8</v>
      </c>
      <c r="E12435" s="96">
        <v>1523</v>
      </c>
      <c r="F12435" s="89">
        <v>21.8</v>
      </c>
      <c r="G12435" s="89"/>
      <c r="H12435">
        <v>0.84</v>
      </c>
      <c r="I12435" t="s">
        <v>31</v>
      </c>
      <c r="J12435">
        <v>0.8</v>
      </c>
      <c r="K12435">
        <v>6</v>
      </c>
      <c r="L12435">
        <v>2025</v>
      </c>
      <c r="M12435" t="s">
        <v>351</v>
      </c>
      <c r="N12435" s="89" cm="1">
        <f t="array" ref="N12435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2435" s="89">
        <f>_34_KNMI_Stations[[#This Row],[graaddagen]]*_34_KNMI_Stations[[#This Row],[Gewogen factor]]</f>
        <v>2.5599999999999996</v>
      </c>
      <c r="P12435" s="89" cm="1">
        <f t="array" ref="P124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36" spans="1:16" x14ac:dyDescent="0.25">
      <c r="A12436">
        <v>377</v>
      </c>
      <c r="B12436" s="110">
        <v>45816</v>
      </c>
      <c r="C12436" s="89">
        <v>6.2</v>
      </c>
      <c r="D12436" s="89">
        <v>13.1</v>
      </c>
      <c r="E12436" s="96">
        <v>2056</v>
      </c>
      <c r="F12436" s="89">
        <v>1.8</v>
      </c>
      <c r="G12436" s="89"/>
      <c r="H12436">
        <v>0.75</v>
      </c>
      <c r="I12436" t="s">
        <v>31</v>
      </c>
      <c r="J12436">
        <v>0.8</v>
      </c>
      <c r="K12436">
        <v>6</v>
      </c>
      <c r="L12436">
        <v>2025</v>
      </c>
      <c r="M12436" t="s">
        <v>351</v>
      </c>
      <c r="N12436" s="89" cm="1">
        <f t="array" ref="N12436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2436" s="89">
        <f>_34_KNMI_Stations[[#This Row],[graaddagen]]*_34_KNMI_Stations[[#This Row],[Gewogen factor]]</f>
        <v>3.9200000000000004</v>
      </c>
      <c r="P12436" s="89" cm="1">
        <f t="array" ref="P124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37" spans="1:16" x14ac:dyDescent="0.25">
      <c r="A12437">
        <v>377</v>
      </c>
      <c r="B12437" s="110">
        <v>45817</v>
      </c>
      <c r="C12437" s="89">
        <v>3</v>
      </c>
      <c r="D12437" s="89">
        <v>14.3</v>
      </c>
      <c r="E12437" s="96">
        <v>1767</v>
      </c>
      <c r="F12437" s="89">
        <v>0</v>
      </c>
      <c r="G12437" s="89"/>
      <c r="H12437">
        <v>0.75</v>
      </c>
      <c r="I12437" t="s">
        <v>31</v>
      </c>
      <c r="J12437">
        <v>0.8</v>
      </c>
      <c r="K12437">
        <v>6</v>
      </c>
      <c r="L12437">
        <v>2025</v>
      </c>
      <c r="M12437" t="s">
        <v>352</v>
      </c>
      <c r="N12437" s="89" cm="1">
        <f t="array" ref="N12437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2437" s="89">
        <f>_34_KNMI_Stations[[#This Row],[graaddagen]]*_34_KNMI_Stations[[#This Row],[Gewogen factor]]</f>
        <v>2.9599999999999995</v>
      </c>
      <c r="P12437" s="89" cm="1">
        <f t="array" ref="P124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38" spans="1:16" x14ac:dyDescent="0.25">
      <c r="A12438">
        <v>377</v>
      </c>
      <c r="B12438" s="110">
        <v>45818</v>
      </c>
      <c r="C12438" s="89">
        <v>4.3</v>
      </c>
      <c r="D12438" s="89">
        <v>14.9</v>
      </c>
      <c r="E12438" s="96">
        <v>1440</v>
      </c>
      <c r="F12438" s="89">
        <v>-0.1</v>
      </c>
      <c r="G12438" s="89"/>
      <c r="H12438">
        <v>0.78</v>
      </c>
      <c r="I12438" t="s">
        <v>31</v>
      </c>
      <c r="J12438">
        <v>0.8</v>
      </c>
      <c r="K12438">
        <v>6</v>
      </c>
      <c r="L12438">
        <v>2025</v>
      </c>
      <c r="M12438" t="s">
        <v>352</v>
      </c>
      <c r="N12438" s="89" cm="1">
        <f t="array" ref="N12438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12438" s="89">
        <f>_34_KNMI_Stations[[#This Row],[graaddagen]]*_34_KNMI_Stations[[#This Row],[Gewogen factor]]</f>
        <v>2.48</v>
      </c>
      <c r="P12438" s="89" cm="1">
        <f t="array" ref="P124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39" spans="1:16" x14ac:dyDescent="0.25">
      <c r="A12439">
        <v>377</v>
      </c>
      <c r="B12439" s="110">
        <v>45819</v>
      </c>
      <c r="C12439" s="89">
        <v>2.2000000000000002</v>
      </c>
      <c r="D12439" s="89">
        <v>15.4</v>
      </c>
      <c r="E12439" s="96">
        <v>2859</v>
      </c>
      <c r="F12439" s="89">
        <v>0</v>
      </c>
      <c r="G12439" s="89"/>
      <c r="H12439">
        <v>0.71</v>
      </c>
      <c r="I12439" t="s">
        <v>31</v>
      </c>
      <c r="J12439">
        <v>0.8</v>
      </c>
      <c r="K12439">
        <v>6</v>
      </c>
      <c r="L12439">
        <v>2025</v>
      </c>
      <c r="M12439" t="s">
        <v>352</v>
      </c>
      <c r="N12439" s="89" cm="1">
        <f t="array" ref="N12439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12439" s="89">
        <f>_34_KNMI_Stations[[#This Row],[graaddagen]]*_34_KNMI_Stations[[#This Row],[Gewogen factor]]</f>
        <v>2.0799999999999996</v>
      </c>
      <c r="P12439" s="89" cm="1">
        <f t="array" ref="P124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40" spans="1:16" x14ac:dyDescent="0.25">
      <c r="A12440">
        <v>377</v>
      </c>
      <c r="B12440" s="110">
        <v>45820</v>
      </c>
      <c r="C12440" s="89">
        <v>3.8</v>
      </c>
      <c r="D12440" s="89">
        <v>21.1</v>
      </c>
      <c r="E12440" s="96">
        <v>2880</v>
      </c>
      <c r="F12440" s="89">
        <v>0</v>
      </c>
      <c r="G12440" s="89"/>
      <c r="H12440">
        <v>0.56999999999999995</v>
      </c>
      <c r="I12440" t="s">
        <v>31</v>
      </c>
      <c r="J12440">
        <v>0.8</v>
      </c>
      <c r="K12440">
        <v>6</v>
      </c>
      <c r="L12440">
        <v>2025</v>
      </c>
      <c r="M12440" t="s">
        <v>352</v>
      </c>
      <c r="N12440" s="89" cm="1">
        <f t="array" ref="N12440">IF(ISNUMBER(_34_KNMI_Stations[[#This Row],[Etmaal temperatuur °C]]),IF(_34_KNMI_Stations[[#This Row],[Etmaal temperatuur °C]]&lt;stookgrens[],stookgrens[]-_34_KNMI_Stations[[#This Row],[Etmaal temperatuur °C]],0),"")</f>
        <v>0</v>
      </c>
      <c r="O12440" s="89">
        <f>_34_KNMI_Stations[[#This Row],[graaddagen]]*_34_KNMI_Stations[[#This Row],[Gewogen factor]]</f>
        <v>0</v>
      </c>
      <c r="P12440" s="89" cm="1">
        <f t="array" ref="P12440">IF(ISNUMBER(_34_KNMI_Stations[[#This Row],[Etmaal temperatuur °C]]),IF(_34_KNMI_Stations[[#This Row],[Etmaal temperatuur °C]]&gt;stookgrens[],_34_KNMI_Stations[[#This Row],[Etmaal temperatuur °C]]-stookgrens[],0),"")</f>
        <v>3.1000000000000014</v>
      </c>
    </row>
    <row r="12441" spans="1:16" x14ac:dyDescent="0.25">
      <c r="A12441">
        <v>377</v>
      </c>
      <c r="B12441" s="110">
        <v>45821</v>
      </c>
      <c r="C12441" s="89">
        <v>2.1</v>
      </c>
      <c r="D12441" s="89">
        <v>25.5</v>
      </c>
      <c r="E12441" s="96">
        <v>2725</v>
      </c>
      <c r="F12441" s="89">
        <v>0</v>
      </c>
      <c r="G12441" s="89"/>
      <c r="H12441">
        <v>0.56000000000000005</v>
      </c>
      <c r="I12441" t="s">
        <v>31</v>
      </c>
      <c r="J12441">
        <v>0.8</v>
      </c>
      <c r="K12441">
        <v>6</v>
      </c>
      <c r="L12441">
        <v>2025</v>
      </c>
      <c r="M12441" t="s">
        <v>352</v>
      </c>
      <c r="N12441" s="89" cm="1">
        <f t="array" ref="N12441">IF(ISNUMBER(_34_KNMI_Stations[[#This Row],[Etmaal temperatuur °C]]),IF(_34_KNMI_Stations[[#This Row],[Etmaal temperatuur °C]]&lt;stookgrens[],stookgrens[]-_34_KNMI_Stations[[#This Row],[Etmaal temperatuur °C]],0),"")</f>
        <v>0</v>
      </c>
      <c r="O12441" s="89">
        <f>_34_KNMI_Stations[[#This Row],[graaddagen]]*_34_KNMI_Stations[[#This Row],[Gewogen factor]]</f>
        <v>0</v>
      </c>
      <c r="P12441" s="89" cm="1">
        <f t="array" ref="P12441">IF(ISNUMBER(_34_KNMI_Stations[[#This Row],[Etmaal temperatuur °C]]),IF(_34_KNMI_Stations[[#This Row],[Etmaal temperatuur °C]]&gt;stookgrens[],_34_KNMI_Stations[[#This Row],[Etmaal temperatuur °C]]-stookgrens[],0),"")</f>
        <v>7.5</v>
      </c>
    </row>
    <row r="12442" spans="1:16" x14ac:dyDescent="0.25">
      <c r="A12442">
        <v>377</v>
      </c>
      <c r="B12442" s="110">
        <v>45822</v>
      </c>
      <c r="C12442" s="89">
        <v>2.6</v>
      </c>
      <c r="D12442" s="89">
        <v>23.7</v>
      </c>
      <c r="E12442" s="96">
        <v>2085</v>
      </c>
      <c r="F12442" s="89">
        <v>25.8</v>
      </c>
      <c r="G12442" s="89"/>
      <c r="H12442">
        <v>0.71</v>
      </c>
      <c r="I12442" t="s">
        <v>31</v>
      </c>
      <c r="J12442">
        <v>0.8</v>
      </c>
      <c r="K12442">
        <v>6</v>
      </c>
      <c r="L12442">
        <v>2025</v>
      </c>
      <c r="M12442" t="s">
        <v>352</v>
      </c>
      <c r="N12442" s="89" cm="1">
        <f t="array" ref="N12442">IF(ISNUMBER(_34_KNMI_Stations[[#This Row],[Etmaal temperatuur °C]]),IF(_34_KNMI_Stations[[#This Row],[Etmaal temperatuur °C]]&lt;stookgrens[],stookgrens[]-_34_KNMI_Stations[[#This Row],[Etmaal temperatuur °C]],0),"")</f>
        <v>0</v>
      </c>
      <c r="O12442" s="89">
        <f>_34_KNMI_Stations[[#This Row],[graaddagen]]*_34_KNMI_Stations[[#This Row],[Gewogen factor]]</f>
        <v>0</v>
      </c>
      <c r="P12442" s="89" cm="1">
        <f t="array" ref="P12442">IF(ISNUMBER(_34_KNMI_Stations[[#This Row],[Etmaal temperatuur °C]]),IF(_34_KNMI_Stations[[#This Row],[Etmaal temperatuur °C]]&gt;stookgrens[],_34_KNMI_Stations[[#This Row],[Etmaal temperatuur °C]]-stookgrens[],0),"")</f>
        <v>5.6999999999999993</v>
      </c>
    </row>
    <row r="12443" spans="1:16" x14ac:dyDescent="0.25">
      <c r="A12443">
        <v>377</v>
      </c>
      <c r="B12443" s="110">
        <v>45823</v>
      </c>
      <c r="C12443" s="89">
        <v>3</v>
      </c>
      <c r="D12443" s="89">
        <v>17.8</v>
      </c>
      <c r="E12443" s="96">
        <v>1820</v>
      </c>
      <c r="F12443" s="89">
        <v>3.5</v>
      </c>
      <c r="G12443" s="89"/>
      <c r="H12443">
        <v>0.74</v>
      </c>
      <c r="I12443" t="s">
        <v>31</v>
      </c>
      <c r="J12443">
        <v>0.8</v>
      </c>
      <c r="K12443">
        <v>6</v>
      </c>
      <c r="L12443">
        <v>2025</v>
      </c>
      <c r="M12443" t="s">
        <v>352</v>
      </c>
      <c r="N12443" s="89" cm="1">
        <f t="array" ref="N12443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2443" s="89">
        <f>_34_KNMI_Stations[[#This Row],[graaddagen]]*_34_KNMI_Stations[[#This Row],[Gewogen factor]]</f>
        <v>0.15999999999999945</v>
      </c>
      <c r="P12443" s="89" cm="1">
        <f t="array" ref="P124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44" spans="1:16" x14ac:dyDescent="0.25">
      <c r="A12444">
        <v>377</v>
      </c>
      <c r="B12444" s="110">
        <v>45824</v>
      </c>
      <c r="C12444" s="89">
        <v>2.2999999999999998</v>
      </c>
      <c r="D12444" s="89">
        <v>18.5</v>
      </c>
      <c r="E12444" s="96">
        <v>2449</v>
      </c>
      <c r="F12444" s="89">
        <v>0</v>
      </c>
      <c r="G12444" s="89"/>
      <c r="H12444">
        <v>0.73</v>
      </c>
      <c r="I12444" t="s">
        <v>31</v>
      </c>
      <c r="J12444">
        <v>0.8</v>
      </c>
      <c r="K12444">
        <v>6</v>
      </c>
      <c r="L12444">
        <v>2025</v>
      </c>
      <c r="M12444" t="s">
        <v>353</v>
      </c>
      <c r="N12444" s="89" cm="1">
        <f t="array" ref="N12444">IF(ISNUMBER(_34_KNMI_Stations[[#This Row],[Etmaal temperatuur °C]]),IF(_34_KNMI_Stations[[#This Row],[Etmaal temperatuur °C]]&lt;stookgrens[],stookgrens[]-_34_KNMI_Stations[[#This Row],[Etmaal temperatuur °C]],0),"")</f>
        <v>0</v>
      </c>
      <c r="O12444" s="89">
        <f>_34_KNMI_Stations[[#This Row],[graaddagen]]*_34_KNMI_Stations[[#This Row],[Gewogen factor]]</f>
        <v>0</v>
      </c>
      <c r="P12444" s="89" cm="1">
        <f t="array" ref="P12444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2445" spans="1:16" x14ac:dyDescent="0.25">
      <c r="A12445">
        <v>377</v>
      </c>
      <c r="B12445" s="110">
        <v>45825</v>
      </c>
      <c r="C12445" s="89">
        <v>1.4</v>
      </c>
      <c r="D12445" s="89">
        <v>20.100000000000001</v>
      </c>
      <c r="E12445" s="96">
        <v>2816</v>
      </c>
      <c r="F12445" s="89">
        <v>0</v>
      </c>
      <c r="G12445" s="89"/>
      <c r="H12445">
        <v>0.68</v>
      </c>
      <c r="I12445" t="s">
        <v>31</v>
      </c>
      <c r="J12445">
        <v>0.8</v>
      </c>
      <c r="K12445">
        <v>6</v>
      </c>
      <c r="L12445">
        <v>2025</v>
      </c>
      <c r="M12445" t="s">
        <v>353</v>
      </c>
      <c r="N12445" s="89" cm="1">
        <f t="array" ref="N12445">IF(ISNUMBER(_34_KNMI_Stations[[#This Row],[Etmaal temperatuur °C]]),IF(_34_KNMI_Stations[[#This Row],[Etmaal temperatuur °C]]&lt;stookgrens[],stookgrens[]-_34_KNMI_Stations[[#This Row],[Etmaal temperatuur °C]],0),"")</f>
        <v>0</v>
      </c>
      <c r="O12445" s="89">
        <f>_34_KNMI_Stations[[#This Row],[graaddagen]]*_34_KNMI_Stations[[#This Row],[Gewogen factor]]</f>
        <v>0</v>
      </c>
      <c r="P12445" s="89" cm="1">
        <f t="array" ref="P12445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12446" spans="1:16" x14ac:dyDescent="0.25">
      <c r="A12446">
        <v>377</v>
      </c>
      <c r="B12446" s="110">
        <v>45826</v>
      </c>
      <c r="C12446" s="89">
        <v>2</v>
      </c>
      <c r="D12446" s="89">
        <v>20.9</v>
      </c>
      <c r="E12446" s="96">
        <v>2680</v>
      </c>
      <c r="F12446" s="89">
        <v>0</v>
      </c>
      <c r="G12446" s="89"/>
      <c r="H12446">
        <v>0.66</v>
      </c>
      <c r="I12446" t="s">
        <v>31</v>
      </c>
      <c r="J12446">
        <v>0.8</v>
      </c>
      <c r="K12446">
        <v>6</v>
      </c>
      <c r="L12446">
        <v>2025</v>
      </c>
      <c r="M12446" t="s">
        <v>353</v>
      </c>
      <c r="N12446" s="89" cm="1">
        <f t="array" ref="N12446">IF(ISNUMBER(_34_KNMI_Stations[[#This Row],[Etmaal temperatuur °C]]),IF(_34_KNMI_Stations[[#This Row],[Etmaal temperatuur °C]]&lt;stookgrens[],stookgrens[]-_34_KNMI_Stations[[#This Row],[Etmaal temperatuur °C]],0),"")</f>
        <v>0</v>
      </c>
      <c r="O12446" s="89">
        <f>_34_KNMI_Stations[[#This Row],[graaddagen]]*_34_KNMI_Stations[[#This Row],[Gewogen factor]]</f>
        <v>0</v>
      </c>
      <c r="P12446" s="89" cm="1">
        <f t="array" ref="P12446">IF(ISNUMBER(_34_KNMI_Stations[[#This Row],[Etmaal temperatuur °C]]),IF(_34_KNMI_Stations[[#This Row],[Etmaal temperatuur °C]]&gt;stookgrens[],_34_KNMI_Stations[[#This Row],[Etmaal temperatuur °C]]-stookgrens[],0),"")</f>
        <v>2.8999999999999986</v>
      </c>
    </row>
    <row r="12447" spans="1:16" x14ac:dyDescent="0.25">
      <c r="A12447">
        <v>377</v>
      </c>
      <c r="B12447" s="110">
        <v>45827</v>
      </c>
      <c r="C12447" s="89">
        <v>2.4</v>
      </c>
      <c r="D12447" s="89">
        <v>19.399999999999999</v>
      </c>
      <c r="E12447" s="96">
        <v>2881</v>
      </c>
      <c r="F12447" s="89">
        <v>0</v>
      </c>
      <c r="G12447" s="89"/>
      <c r="H12447">
        <v>0.67</v>
      </c>
      <c r="I12447" t="s">
        <v>31</v>
      </c>
      <c r="J12447">
        <v>0.8</v>
      </c>
      <c r="K12447">
        <v>6</v>
      </c>
      <c r="L12447">
        <v>2025</v>
      </c>
      <c r="M12447" t="s">
        <v>353</v>
      </c>
      <c r="N12447" s="89" cm="1">
        <f t="array" ref="N12447">IF(ISNUMBER(_34_KNMI_Stations[[#This Row],[Etmaal temperatuur °C]]),IF(_34_KNMI_Stations[[#This Row],[Etmaal temperatuur °C]]&lt;stookgrens[],stookgrens[]-_34_KNMI_Stations[[#This Row],[Etmaal temperatuur °C]],0),"")</f>
        <v>0</v>
      </c>
      <c r="O12447" s="89">
        <f>_34_KNMI_Stations[[#This Row],[graaddagen]]*_34_KNMI_Stations[[#This Row],[Gewogen factor]]</f>
        <v>0</v>
      </c>
      <c r="P12447" s="89" cm="1">
        <f t="array" ref="P12447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2448" spans="1:16" x14ac:dyDescent="0.25">
      <c r="A12448">
        <v>377</v>
      </c>
      <c r="B12448" s="110">
        <v>45828</v>
      </c>
      <c r="C12448" s="89">
        <v>2.6</v>
      </c>
      <c r="D12448" s="89">
        <v>19.5</v>
      </c>
      <c r="E12448" s="96">
        <v>2847</v>
      </c>
      <c r="F12448" s="89">
        <v>0</v>
      </c>
      <c r="G12448" s="89"/>
      <c r="H12448">
        <v>0.56000000000000005</v>
      </c>
      <c r="I12448" t="s">
        <v>31</v>
      </c>
      <c r="J12448">
        <v>0.8</v>
      </c>
      <c r="K12448">
        <v>6</v>
      </c>
      <c r="L12448">
        <v>2025</v>
      </c>
      <c r="M12448" t="s">
        <v>353</v>
      </c>
      <c r="N12448" s="89" cm="1">
        <f t="array" ref="N12448">IF(ISNUMBER(_34_KNMI_Stations[[#This Row],[Etmaal temperatuur °C]]),IF(_34_KNMI_Stations[[#This Row],[Etmaal temperatuur °C]]&lt;stookgrens[],stookgrens[]-_34_KNMI_Stations[[#This Row],[Etmaal temperatuur °C]],0),"")</f>
        <v>0</v>
      </c>
      <c r="O12448" s="89">
        <f>_34_KNMI_Stations[[#This Row],[graaddagen]]*_34_KNMI_Stations[[#This Row],[Gewogen factor]]</f>
        <v>0</v>
      </c>
      <c r="P12448" s="89" cm="1">
        <f t="array" ref="P12448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2449" spans="1:16" x14ac:dyDescent="0.25">
      <c r="A12449">
        <v>377</v>
      </c>
      <c r="B12449" s="110">
        <v>45829</v>
      </c>
      <c r="C12449" s="89">
        <v>1.8</v>
      </c>
      <c r="D12449" s="89">
        <v>22.5</v>
      </c>
      <c r="E12449" s="96">
        <v>2960</v>
      </c>
      <c r="F12449" s="89">
        <v>0</v>
      </c>
      <c r="G12449" s="89"/>
      <c r="H12449">
        <v>0.56000000000000005</v>
      </c>
      <c r="I12449" t="s">
        <v>31</v>
      </c>
      <c r="J12449">
        <v>0.8</v>
      </c>
      <c r="K12449">
        <v>6</v>
      </c>
      <c r="L12449">
        <v>2025</v>
      </c>
      <c r="M12449" t="s">
        <v>353</v>
      </c>
      <c r="N12449" s="89" cm="1">
        <f t="array" ref="N12449">IF(ISNUMBER(_34_KNMI_Stations[[#This Row],[Etmaal temperatuur °C]]),IF(_34_KNMI_Stations[[#This Row],[Etmaal temperatuur °C]]&lt;stookgrens[],stookgrens[]-_34_KNMI_Stations[[#This Row],[Etmaal temperatuur °C]],0),"")</f>
        <v>0</v>
      </c>
      <c r="O12449" s="89">
        <f>_34_KNMI_Stations[[#This Row],[graaddagen]]*_34_KNMI_Stations[[#This Row],[Gewogen factor]]</f>
        <v>0</v>
      </c>
      <c r="P12449" s="89" cm="1">
        <f t="array" ref="P12449">IF(ISNUMBER(_34_KNMI_Stations[[#This Row],[Etmaal temperatuur °C]]),IF(_34_KNMI_Stations[[#This Row],[Etmaal temperatuur °C]]&gt;stookgrens[],_34_KNMI_Stations[[#This Row],[Etmaal temperatuur °C]]-stookgrens[],0),"")</f>
        <v>4.5</v>
      </c>
    </row>
    <row r="12450" spans="1:16" x14ac:dyDescent="0.25">
      <c r="A12450">
        <v>377</v>
      </c>
      <c r="B12450" s="110">
        <v>45830</v>
      </c>
      <c r="C12450" s="89">
        <v>3.5</v>
      </c>
      <c r="D12450" s="89">
        <v>23.4</v>
      </c>
      <c r="E12450" s="96">
        <v>2251</v>
      </c>
      <c r="F12450" s="89">
        <v>-0.1</v>
      </c>
      <c r="G12450" s="89"/>
      <c r="H12450">
        <v>0.57999999999999996</v>
      </c>
      <c r="I12450" t="s">
        <v>31</v>
      </c>
      <c r="J12450">
        <v>0.8</v>
      </c>
      <c r="K12450">
        <v>6</v>
      </c>
      <c r="L12450">
        <v>2025</v>
      </c>
      <c r="M12450" t="s">
        <v>353</v>
      </c>
      <c r="N12450" s="89" cm="1">
        <f t="array" ref="N12450">IF(ISNUMBER(_34_KNMI_Stations[[#This Row],[Etmaal temperatuur °C]]),IF(_34_KNMI_Stations[[#This Row],[Etmaal temperatuur °C]]&lt;stookgrens[],stookgrens[]-_34_KNMI_Stations[[#This Row],[Etmaal temperatuur °C]],0),"")</f>
        <v>0</v>
      </c>
      <c r="O12450" s="89">
        <f>_34_KNMI_Stations[[#This Row],[graaddagen]]*_34_KNMI_Stations[[#This Row],[Gewogen factor]]</f>
        <v>0</v>
      </c>
      <c r="P12450" s="89" cm="1">
        <f t="array" ref="P12450">IF(ISNUMBER(_34_KNMI_Stations[[#This Row],[Etmaal temperatuur °C]]),IF(_34_KNMI_Stations[[#This Row],[Etmaal temperatuur °C]]&gt;stookgrens[],_34_KNMI_Stations[[#This Row],[Etmaal temperatuur °C]]-stookgrens[],0),"")</f>
        <v>5.3999999999999986</v>
      </c>
    </row>
    <row r="12451" spans="1:16" x14ac:dyDescent="0.25">
      <c r="A12451">
        <v>377</v>
      </c>
      <c r="B12451" s="110">
        <v>45831</v>
      </c>
      <c r="C12451" s="89">
        <v>5.4</v>
      </c>
      <c r="D12451" s="89">
        <v>18.3</v>
      </c>
      <c r="E12451" s="96">
        <v>1839</v>
      </c>
      <c r="F12451" s="89">
        <v>-0.1</v>
      </c>
      <c r="G12451" s="89"/>
      <c r="H12451">
        <v>0.61</v>
      </c>
      <c r="I12451" t="s">
        <v>31</v>
      </c>
      <c r="J12451">
        <v>0.8</v>
      </c>
      <c r="K12451">
        <v>6</v>
      </c>
      <c r="L12451">
        <v>2025</v>
      </c>
      <c r="M12451" t="s">
        <v>354</v>
      </c>
      <c r="N12451" s="89" cm="1">
        <f t="array" ref="N12451">IF(ISNUMBER(_34_KNMI_Stations[[#This Row],[Etmaal temperatuur °C]]),IF(_34_KNMI_Stations[[#This Row],[Etmaal temperatuur °C]]&lt;stookgrens[],stookgrens[]-_34_KNMI_Stations[[#This Row],[Etmaal temperatuur °C]],0),"")</f>
        <v>0</v>
      </c>
      <c r="O12451" s="89">
        <f>_34_KNMI_Stations[[#This Row],[graaddagen]]*_34_KNMI_Stations[[#This Row],[Gewogen factor]]</f>
        <v>0</v>
      </c>
      <c r="P12451" s="89" cm="1">
        <f t="array" ref="P12451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2452" spans="1:16" x14ac:dyDescent="0.25">
      <c r="A12452">
        <v>377</v>
      </c>
      <c r="B12452" s="110">
        <v>45832</v>
      </c>
      <c r="C12452" s="89">
        <v>5</v>
      </c>
      <c r="D12452" s="89">
        <v>18.8</v>
      </c>
      <c r="E12452" s="96">
        <v>1927</v>
      </c>
      <c r="F12452" s="89">
        <v>0.8</v>
      </c>
      <c r="G12452" s="89"/>
      <c r="H12452">
        <v>0.7</v>
      </c>
      <c r="I12452" t="s">
        <v>31</v>
      </c>
      <c r="J12452">
        <v>0.8</v>
      </c>
      <c r="K12452">
        <v>6</v>
      </c>
      <c r="L12452">
        <v>2025</v>
      </c>
      <c r="M12452" t="s">
        <v>354</v>
      </c>
      <c r="N12452" s="89" cm="1">
        <f t="array" ref="N12452">IF(ISNUMBER(_34_KNMI_Stations[[#This Row],[Etmaal temperatuur °C]]),IF(_34_KNMI_Stations[[#This Row],[Etmaal temperatuur °C]]&lt;stookgrens[],stookgrens[]-_34_KNMI_Stations[[#This Row],[Etmaal temperatuur °C]],0),"")</f>
        <v>0</v>
      </c>
      <c r="O12452" s="89">
        <f>_34_KNMI_Stations[[#This Row],[graaddagen]]*_34_KNMI_Stations[[#This Row],[Gewogen factor]]</f>
        <v>0</v>
      </c>
      <c r="P12452" s="89" cm="1">
        <f t="array" ref="P12452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2453" spans="1:16" x14ac:dyDescent="0.25">
      <c r="A12453">
        <v>377</v>
      </c>
      <c r="B12453" s="110">
        <v>45833</v>
      </c>
      <c r="C12453" s="89">
        <v>3</v>
      </c>
      <c r="D12453" s="89">
        <v>23.1</v>
      </c>
      <c r="E12453" s="96">
        <v>2710</v>
      </c>
      <c r="F12453" s="89">
        <v>0</v>
      </c>
      <c r="G12453" s="89"/>
      <c r="H12453">
        <v>0.66</v>
      </c>
      <c r="I12453" t="s">
        <v>31</v>
      </c>
      <c r="J12453">
        <v>0.8</v>
      </c>
      <c r="K12453">
        <v>6</v>
      </c>
      <c r="L12453">
        <v>2025</v>
      </c>
      <c r="M12453" t="s">
        <v>354</v>
      </c>
      <c r="N12453" s="89" cm="1">
        <f t="array" ref="N12453">IF(ISNUMBER(_34_KNMI_Stations[[#This Row],[Etmaal temperatuur °C]]),IF(_34_KNMI_Stations[[#This Row],[Etmaal temperatuur °C]]&lt;stookgrens[],stookgrens[]-_34_KNMI_Stations[[#This Row],[Etmaal temperatuur °C]],0),"")</f>
        <v>0</v>
      </c>
      <c r="O12453" s="89">
        <f>_34_KNMI_Stations[[#This Row],[graaddagen]]*_34_KNMI_Stations[[#This Row],[Gewogen factor]]</f>
        <v>0</v>
      </c>
      <c r="P12453" s="89" cm="1">
        <f t="array" ref="P12453">IF(ISNUMBER(_34_KNMI_Stations[[#This Row],[Etmaal temperatuur °C]]),IF(_34_KNMI_Stations[[#This Row],[Etmaal temperatuur °C]]&gt;stookgrens[],_34_KNMI_Stations[[#This Row],[Etmaal temperatuur °C]]-stookgrens[],0),"")</f>
        <v>5.1000000000000014</v>
      </c>
    </row>
    <row r="12454" spans="1:16" x14ac:dyDescent="0.25">
      <c r="A12454">
        <v>377</v>
      </c>
      <c r="B12454" s="110">
        <v>45834</v>
      </c>
      <c r="C12454" s="89">
        <v>4.4000000000000004</v>
      </c>
      <c r="D12454" s="89">
        <v>20.6</v>
      </c>
      <c r="E12454" s="96">
        <v>1239</v>
      </c>
      <c r="F12454" s="89">
        <v>7.5</v>
      </c>
      <c r="G12454" s="89"/>
      <c r="H12454">
        <v>0.78</v>
      </c>
      <c r="I12454" t="s">
        <v>31</v>
      </c>
      <c r="J12454">
        <v>0.8</v>
      </c>
      <c r="K12454">
        <v>6</v>
      </c>
      <c r="L12454">
        <v>2025</v>
      </c>
      <c r="M12454" t="s">
        <v>354</v>
      </c>
      <c r="N12454" s="89" cm="1">
        <f t="array" ref="N12454">IF(ISNUMBER(_34_KNMI_Stations[[#This Row],[Etmaal temperatuur °C]]),IF(_34_KNMI_Stations[[#This Row],[Etmaal temperatuur °C]]&lt;stookgrens[],stookgrens[]-_34_KNMI_Stations[[#This Row],[Etmaal temperatuur °C]],0),"")</f>
        <v>0</v>
      </c>
      <c r="O12454" s="89">
        <f>_34_KNMI_Stations[[#This Row],[graaddagen]]*_34_KNMI_Stations[[#This Row],[Gewogen factor]]</f>
        <v>0</v>
      </c>
      <c r="P12454" s="89" cm="1">
        <f t="array" ref="P12454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12455" spans="1:16" x14ac:dyDescent="0.25">
      <c r="A12455">
        <v>377</v>
      </c>
      <c r="B12455" s="110">
        <v>45835</v>
      </c>
      <c r="C12455" s="89">
        <v>3.3</v>
      </c>
      <c r="D12455" s="89">
        <v>19.100000000000001</v>
      </c>
      <c r="E12455" s="96">
        <v>2143</v>
      </c>
      <c r="F12455" s="89">
        <v>0.7</v>
      </c>
      <c r="G12455" s="89"/>
      <c r="H12455">
        <v>0.74</v>
      </c>
      <c r="I12455" t="s">
        <v>31</v>
      </c>
      <c r="J12455">
        <v>0.8</v>
      </c>
      <c r="K12455">
        <v>6</v>
      </c>
      <c r="L12455">
        <v>2025</v>
      </c>
      <c r="M12455" t="s">
        <v>354</v>
      </c>
      <c r="N12455" s="89" cm="1">
        <f t="array" ref="N12455">IF(ISNUMBER(_34_KNMI_Stations[[#This Row],[Etmaal temperatuur °C]]),IF(_34_KNMI_Stations[[#This Row],[Etmaal temperatuur °C]]&lt;stookgrens[],stookgrens[]-_34_KNMI_Stations[[#This Row],[Etmaal temperatuur °C]],0),"")</f>
        <v>0</v>
      </c>
      <c r="O12455" s="89">
        <f>_34_KNMI_Stations[[#This Row],[graaddagen]]*_34_KNMI_Stations[[#This Row],[Gewogen factor]]</f>
        <v>0</v>
      </c>
      <c r="P12455" s="89" cm="1">
        <f t="array" ref="P12455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2456" spans="1:16" x14ac:dyDescent="0.25">
      <c r="A12456">
        <v>377</v>
      </c>
      <c r="B12456" s="110">
        <v>45836</v>
      </c>
      <c r="C12456" s="89">
        <v>3.9</v>
      </c>
      <c r="D12456" s="89">
        <v>22</v>
      </c>
      <c r="E12456" s="96">
        <v>2396</v>
      </c>
      <c r="F12456" s="89">
        <v>0</v>
      </c>
      <c r="G12456" s="89"/>
      <c r="H12456">
        <v>0.76</v>
      </c>
      <c r="I12456" t="s">
        <v>31</v>
      </c>
      <c r="J12456">
        <v>0.8</v>
      </c>
      <c r="K12456">
        <v>6</v>
      </c>
      <c r="L12456">
        <v>2025</v>
      </c>
      <c r="M12456" t="s">
        <v>354</v>
      </c>
      <c r="N12456" s="89" cm="1">
        <f t="array" ref="N12456">IF(ISNUMBER(_34_KNMI_Stations[[#This Row],[Etmaal temperatuur °C]]),IF(_34_KNMI_Stations[[#This Row],[Etmaal temperatuur °C]]&lt;stookgrens[],stookgrens[]-_34_KNMI_Stations[[#This Row],[Etmaal temperatuur °C]],0),"")</f>
        <v>0</v>
      </c>
      <c r="O12456" s="89">
        <f>_34_KNMI_Stations[[#This Row],[graaddagen]]*_34_KNMI_Stations[[#This Row],[Gewogen factor]]</f>
        <v>0</v>
      </c>
      <c r="P12456" s="89" cm="1">
        <f t="array" ref="P12456">IF(ISNUMBER(_34_KNMI_Stations[[#This Row],[Etmaal temperatuur °C]]),IF(_34_KNMI_Stations[[#This Row],[Etmaal temperatuur °C]]&gt;stookgrens[],_34_KNMI_Stations[[#This Row],[Etmaal temperatuur °C]]-stookgrens[],0),"")</f>
        <v>4</v>
      </c>
    </row>
    <row r="12457" spans="1:16" x14ac:dyDescent="0.25">
      <c r="A12457">
        <v>377</v>
      </c>
      <c r="B12457" s="110">
        <v>45837</v>
      </c>
      <c r="C12457" s="89">
        <v>2.4</v>
      </c>
      <c r="D12457" s="89">
        <v>23.1</v>
      </c>
      <c r="E12457" s="96">
        <v>2526</v>
      </c>
      <c r="F12457" s="89">
        <v>0</v>
      </c>
      <c r="G12457" s="89"/>
      <c r="H12457">
        <v>0.73</v>
      </c>
      <c r="I12457" t="s">
        <v>31</v>
      </c>
      <c r="J12457">
        <v>0.8</v>
      </c>
      <c r="K12457">
        <v>6</v>
      </c>
      <c r="L12457">
        <v>2025</v>
      </c>
      <c r="M12457" t="s">
        <v>354</v>
      </c>
      <c r="N12457" s="89" cm="1">
        <f t="array" ref="N12457">IF(ISNUMBER(_34_KNMI_Stations[[#This Row],[Etmaal temperatuur °C]]),IF(_34_KNMI_Stations[[#This Row],[Etmaal temperatuur °C]]&lt;stookgrens[],stookgrens[]-_34_KNMI_Stations[[#This Row],[Etmaal temperatuur °C]],0),"")</f>
        <v>0</v>
      </c>
      <c r="O12457" s="89">
        <f>_34_KNMI_Stations[[#This Row],[graaddagen]]*_34_KNMI_Stations[[#This Row],[Gewogen factor]]</f>
        <v>0</v>
      </c>
      <c r="P12457" s="89" cm="1">
        <f t="array" ref="P12457">IF(ISNUMBER(_34_KNMI_Stations[[#This Row],[Etmaal temperatuur °C]]),IF(_34_KNMI_Stations[[#This Row],[Etmaal temperatuur °C]]&gt;stookgrens[],_34_KNMI_Stations[[#This Row],[Etmaal temperatuur °C]]-stookgrens[],0),"")</f>
        <v>5.1000000000000014</v>
      </c>
    </row>
    <row r="12458" spans="1:16" x14ac:dyDescent="0.25">
      <c r="A12458">
        <v>377</v>
      </c>
      <c r="B12458" s="110">
        <v>45838</v>
      </c>
      <c r="C12458" s="89">
        <v>2.1</v>
      </c>
      <c r="D12458" s="89">
        <v>24.3</v>
      </c>
      <c r="E12458" s="96">
        <v>2891</v>
      </c>
      <c r="F12458" s="89">
        <v>0</v>
      </c>
      <c r="G12458" s="89"/>
      <c r="H12458">
        <v>0.66</v>
      </c>
      <c r="I12458" t="s">
        <v>31</v>
      </c>
      <c r="J12458">
        <v>0.8</v>
      </c>
      <c r="K12458">
        <v>6</v>
      </c>
      <c r="L12458">
        <v>2025</v>
      </c>
      <c r="M12458" t="s">
        <v>355</v>
      </c>
      <c r="N12458" s="89" cm="1">
        <f t="array" ref="N12458">IF(ISNUMBER(_34_KNMI_Stations[[#This Row],[Etmaal temperatuur °C]]),IF(_34_KNMI_Stations[[#This Row],[Etmaal temperatuur °C]]&lt;stookgrens[],stookgrens[]-_34_KNMI_Stations[[#This Row],[Etmaal temperatuur °C]],0),"")</f>
        <v>0</v>
      </c>
      <c r="O12458" s="89">
        <f>_34_KNMI_Stations[[#This Row],[graaddagen]]*_34_KNMI_Stations[[#This Row],[Gewogen factor]]</f>
        <v>0</v>
      </c>
      <c r="P12458" s="89" cm="1">
        <f t="array" ref="P12458">IF(ISNUMBER(_34_KNMI_Stations[[#This Row],[Etmaal temperatuur °C]]),IF(_34_KNMI_Stations[[#This Row],[Etmaal temperatuur °C]]&gt;stookgrens[],_34_KNMI_Stations[[#This Row],[Etmaal temperatuur °C]]-stookgrens[],0),"")</f>
        <v>6.3000000000000007</v>
      </c>
    </row>
    <row r="12459" spans="1:16" x14ac:dyDescent="0.25">
      <c r="A12459">
        <v>377</v>
      </c>
      <c r="B12459" s="110">
        <v>45839</v>
      </c>
      <c r="C12459" s="89">
        <v>1.2</v>
      </c>
      <c r="D12459" s="89">
        <v>27.3</v>
      </c>
      <c r="E12459" s="96">
        <v>2857</v>
      </c>
      <c r="F12459" s="89">
        <v>0</v>
      </c>
      <c r="G12459" s="89"/>
      <c r="H12459">
        <v>0.6</v>
      </c>
      <c r="I12459" t="s">
        <v>31</v>
      </c>
      <c r="J12459">
        <v>0.8</v>
      </c>
      <c r="K12459">
        <v>7</v>
      </c>
      <c r="L12459">
        <v>2025</v>
      </c>
      <c r="M12459" t="s">
        <v>355</v>
      </c>
      <c r="N12459" s="89" cm="1">
        <f t="array" ref="N12459">IF(ISNUMBER(_34_KNMI_Stations[[#This Row],[Etmaal temperatuur °C]]),IF(_34_KNMI_Stations[[#This Row],[Etmaal temperatuur °C]]&lt;stookgrens[],stookgrens[]-_34_KNMI_Stations[[#This Row],[Etmaal temperatuur °C]],0),"")</f>
        <v>0</v>
      </c>
      <c r="O12459" s="89">
        <f>_34_KNMI_Stations[[#This Row],[graaddagen]]*_34_KNMI_Stations[[#This Row],[Gewogen factor]]</f>
        <v>0</v>
      </c>
      <c r="P12459" s="89" cm="1">
        <f t="array" ref="P12459">IF(ISNUMBER(_34_KNMI_Stations[[#This Row],[Etmaal temperatuur °C]]),IF(_34_KNMI_Stations[[#This Row],[Etmaal temperatuur °C]]&gt;stookgrens[],_34_KNMI_Stations[[#This Row],[Etmaal temperatuur °C]]-stookgrens[],0),"")</f>
        <v>9.3000000000000007</v>
      </c>
    </row>
    <row r="12460" spans="1:16" x14ac:dyDescent="0.25">
      <c r="A12460">
        <v>377</v>
      </c>
      <c r="B12460" s="110">
        <v>45840</v>
      </c>
      <c r="C12460" s="89">
        <v>3</v>
      </c>
      <c r="D12460" s="89">
        <v>25</v>
      </c>
      <c r="E12460" s="96">
        <v>2157</v>
      </c>
      <c r="F12460" s="89">
        <v>1.8</v>
      </c>
      <c r="G12460" s="89"/>
      <c r="H12460">
        <v>0.69</v>
      </c>
      <c r="I12460" t="s">
        <v>31</v>
      </c>
      <c r="J12460">
        <v>0.8</v>
      </c>
      <c r="K12460">
        <v>7</v>
      </c>
      <c r="L12460">
        <v>2025</v>
      </c>
      <c r="M12460" t="s">
        <v>355</v>
      </c>
      <c r="N12460" s="89" cm="1">
        <f t="array" ref="N12460">IF(ISNUMBER(_34_KNMI_Stations[[#This Row],[Etmaal temperatuur °C]]),IF(_34_KNMI_Stations[[#This Row],[Etmaal temperatuur °C]]&lt;stookgrens[],stookgrens[]-_34_KNMI_Stations[[#This Row],[Etmaal temperatuur °C]],0),"")</f>
        <v>0</v>
      </c>
      <c r="O12460" s="89">
        <f>_34_KNMI_Stations[[#This Row],[graaddagen]]*_34_KNMI_Stations[[#This Row],[Gewogen factor]]</f>
        <v>0</v>
      </c>
      <c r="P12460" s="89" cm="1">
        <f t="array" ref="P12460">IF(ISNUMBER(_34_KNMI_Stations[[#This Row],[Etmaal temperatuur °C]]),IF(_34_KNMI_Stations[[#This Row],[Etmaal temperatuur °C]]&gt;stookgrens[],_34_KNMI_Stations[[#This Row],[Etmaal temperatuur °C]]-stookgrens[],0),"")</f>
        <v>7</v>
      </c>
    </row>
    <row r="12461" spans="1:16" x14ac:dyDescent="0.25">
      <c r="A12461">
        <v>377</v>
      </c>
      <c r="B12461" s="110">
        <v>45841</v>
      </c>
      <c r="C12461" s="89">
        <v>2.8</v>
      </c>
      <c r="D12461" s="89">
        <v>18.399999999999999</v>
      </c>
      <c r="E12461" s="96">
        <v>2812</v>
      </c>
      <c r="F12461" s="89">
        <v>0</v>
      </c>
      <c r="G12461" s="89"/>
      <c r="H12461">
        <v>0.63</v>
      </c>
      <c r="I12461" t="s">
        <v>31</v>
      </c>
      <c r="J12461">
        <v>0.8</v>
      </c>
      <c r="K12461">
        <v>7</v>
      </c>
      <c r="L12461">
        <v>2025</v>
      </c>
      <c r="M12461" t="s">
        <v>355</v>
      </c>
      <c r="N12461" s="89" cm="1">
        <f t="array" ref="N12461">IF(ISNUMBER(_34_KNMI_Stations[[#This Row],[Etmaal temperatuur °C]]),IF(_34_KNMI_Stations[[#This Row],[Etmaal temperatuur °C]]&lt;stookgrens[],stookgrens[]-_34_KNMI_Stations[[#This Row],[Etmaal temperatuur °C]],0),"")</f>
        <v>0</v>
      </c>
      <c r="O12461" s="89">
        <f>_34_KNMI_Stations[[#This Row],[graaddagen]]*_34_KNMI_Stations[[#This Row],[Gewogen factor]]</f>
        <v>0</v>
      </c>
      <c r="P12461" s="89" cm="1">
        <f t="array" ref="P12461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2462" spans="1:16" x14ac:dyDescent="0.25">
      <c r="A12462">
        <v>377</v>
      </c>
      <c r="B12462" s="110">
        <v>45842</v>
      </c>
      <c r="C12462" s="89">
        <v>1.5</v>
      </c>
      <c r="D12462" s="89">
        <v>18.5</v>
      </c>
      <c r="E12462" s="96">
        <v>2720</v>
      </c>
      <c r="F12462" s="89">
        <v>0</v>
      </c>
      <c r="G12462" s="89"/>
      <c r="H12462">
        <v>0.6</v>
      </c>
      <c r="I12462" t="s">
        <v>31</v>
      </c>
      <c r="J12462">
        <v>0.8</v>
      </c>
      <c r="K12462">
        <v>7</v>
      </c>
      <c r="L12462">
        <v>2025</v>
      </c>
      <c r="M12462" t="s">
        <v>355</v>
      </c>
      <c r="N12462" s="89" cm="1">
        <f t="array" ref="N12462">IF(ISNUMBER(_34_KNMI_Stations[[#This Row],[Etmaal temperatuur °C]]),IF(_34_KNMI_Stations[[#This Row],[Etmaal temperatuur °C]]&lt;stookgrens[],stookgrens[]-_34_KNMI_Stations[[#This Row],[Etmaal temperatuur °C]],0),"")</f>
        <v>0</v>
      </c>
      <c r="O12462" s="89">
        <f>_34_KNMI_Stations[[#This Row],[graaddagen]]*_34_KNMI_Stations[[#This Row],[Gewogen factor]]</f>
        <v>0</v>
      </c>
      <c r="P12462" s="89" cm="1">
        <f t="array" ref="P12462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2463" spans="1:16" x14ac:dyDescent="0.25">
      <c r="A12463">
        <v>377</v>
      </c>
      <c r="B12463" s="110">
        <v>45843</v>
      </c>
      <c r="C12463" s="89">
        <v>4.4000000000000004</v>
      </c>
      <c r="D12463" s="89">
        <v>19.7</v>
      </c>
      <c r="E12463" s="96">
        <v>1845</v>
      </c>
      <c r="F12463" s="89">
        <v>-0.1</v>
      </c>
      <c r="G12463" s="89"/>
      <c r="H12463">
        <v>0.55000000000000004</v>
      </c>
      <c r="I12463" t="s">
        <v>31</v>
      </c>
      <c r="J12463">
        <v>0.8</v>
      </c>
      <c r="K12463">
        <v>7</v>
      </c>
      <c r="L12463">
        <v>2025</v>
      </c>
      <c r="M12463" t="s">
        <v>355</v>
      </c>
      <c r="N12463" s="89" cm="1">
        <f t="array" ref="N12463">IF(ISNUMBER(_34_KNMI_Stations[[#This Row],[Etmaal temperatuur °C]]),IF(_34_KNMI_Stations[[#This Row],[Etmaal temperatuur °C]]&lt;stookgrens[],stookgrens[]-_34_KNMI_Stations[[#This Row],[Etmaal temperatuur °C]],0),"")</f>
        <v>0</v>
      </c>
      <c r="O12463" s="89">
        <f>_34_KNMI_Stations[[#This Row],[graaddagen]]*_34_KNMI_Stations[[#This Row],[Gewogen factor]]</f>
        <v>0</v>
      </c>
      <c r="P12463" s="89" cm="1">
        <f t="array" ref="P12463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2464" spans="1:16" x14ac:dyDescent="0.25">
      <c r="A12464">
        <v>377</v>
      </c>
      <c r="B12464" s="110">
        <v>45844</v>
      </c>
      <c r="C12464" s="89">
        <v>3.8</v>
      </c>
      <c r="D12464" s="89">
        <v>16.5</v>
      </c>
      <c r="E12464" s="96">
        <v>546</v>
      </c>
      <c r="F12464" s="89">
        <v>4.5999999999999996</v>
      </c>
      <c r="G12464" s="89"/>
      <c r="H12464">
        <v>0.89</v>
      </c>
      <c r="I12464" t="s">
        <v>31</v>
      </c>
      <c r="J12464">
        <v>0.8</v>
      </c>
      <c r="K12464">
        <v>7</v>
      </c>
      <c r="L12464">
        <v>2025</v>
      </c>
      <c r="M12464" t="s">
        <v>355</v>
      </c>
      <c r="N12464" s="89" cm="1">
        <f t="array" ref="N12464">IF(ISNUMBER(_34_KNMI_Stations[[#This Row],[Etmaal temperatuur °C]]),IF(_34_KNMI_Stations[[#This Row],[Etmaal temperatuur °C]]&lt;stookgrens[],stookgrens[]-_34_KNMI_Stations[[#This Row],[Etmaal temperatuur °C]],0),"")</f>
        <v>1.5</v>
      </c>
      <c r="O12464" s="89">
        <f>_34_KNMI_Stations[[#This Row],[graaddagen]]*_34_KNMI_Stations[[#This Row],[Gewogen factor]]</f>
        <v>1.2000000000000002</v>
      </c>
      <c r="P12464" s="89" cm="1">
        <f t="array" ref="P124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65" spans="1:16" x14ac:dyDescent="0.25">
      <c r="A12465">
        <v>377</v>
      </c>
      <c r="B12465" s="110">
        <v>45845</v>
      </c>
      <c r="C12465" s="89">
        <v>3.8</v>
      </c>
      <c r="D12465" s="89">
        <v>16.7</v>
      </c>
      <c r="E12465" s="96">
        <v>1750</v>
      </c>
      <c r="F12465" s="89">
        <v>-0.1</v>
      </c>
      <c r="G12465" s="89"/>
      <c r="H12465">
        <v>0.76</v>
      </c>
      <c r="I12465" t="s">
        <v>31</v>
      </c>
      <c r="J12465">
        <v>0.8</v>
      </c>
      <c r="K12465">
        <v>7</v>
      </c>
      <c r="L12465">
        <v>2025</v>
      </c>
      <c r="M12465" t="s">
        <v>356</v>
      </c>
      <c r="N12465" s="89" cm="1">
        <f t="array" ref="N12465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12465" s="89">
        <f>_34_KNMI_Stations[[#This Row],[graaddagen]]*_34_KNMI_Stations[[#This Row],[Gewogen factor]]</f>
        <v>1.0400000000000007</v>
      </c>
      <c r="P12465" s="89" cm="1">
        <f t="array" ref="P124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66" spans="1:16" x14ac:dyDescent="0.25">
      <c r="A12466">
        <v>377</v>
      </c>
      <c r="B12466" s="110">
        <v>45846</v>
      </c>
      <c r="C12466" s="89">
        <v>3.5</v>
      </c>
      <c r="D12466" s="89">
        <v>15</v>
      </c>
      <c r="E12466" s="96">
        <v>2007</v>
      </c>
      <c r="F12466" s="89">
        <v>3.7</v>
      </c>
      <c r="G12466" s="89"/>
      <c r="H12466">
        <v>0.76</v>
      </c>
      <c r="I12466" t="s">
        <v>31</v>
      </c>
      <c r="J12466">
        <v>0.8</v>
      </c>
      <c r="K12466">
        <v>7</v>
      </c>
      <c r="L12466">
        <v>2025</v>
      </c>
      <c r="M12466" t="s">
        <v>356</v>
      </c>
      <c r="N12466" s="89" cm="1">
        <f t="array" ref="N12466">IF(ISNUMBER(_34_KNMI_Stations[[#This Row],[Etmaal temperatuur °C]]),IF(_34_KNMI_Stations[[#This Row],[Etmaal temperatuur °C]]&lt;stookgrens[],stookgrens[]-_34_KNMI_Stations[[#This Row],[Etmaal temperatuur °C]],0),"")</f>
        <v>3</v>
      </c>
      <c r="O12466" s="89">
        <f>_34_KNMI_Stations[[#This Row],[graaddagen]]*_34_KNMI_Stations[[#This Row],[Gewogen factor]]</f>
        <v>2.4000000000000004</v>
      </c>
      <c r="P12466" s="89" cm="1">
        <f t="array" ref="P124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67" spans="1:16" x14ac:dyDescent="0.25">
      <c r="A12467">
        <v>377</v>
      </c>
      <c r="B12467" s="110">
        <v>45847</v>
      </c>
      <c r="C12467" s="89">
        <v>1.9</v>
      </c>
      <c r="D12467" s="89">
        <v>17.100000000000001</v>
      </c>
      <c r="E12467" s="96">
        <v>2355</v>
      </c>
      <c r="F12467" s="89">
        <v>0</v>
      </c>
      <c r="G12467" s="89"/>
      <c r="H12467">
        <v>0.7</v>
      </c>
      <c r="I12467" t="s">
        <v>31</v>
      </c>
      <c r="J12467">
        <v>0.8</v>
      </c>
      <c r="K12467">
        <v>7</v>
      </c>
      <c r="L12467">
        <v>2025</v>
      </c>
      <c r="M12467" t="s">
        <v>356</v>
      </c>
      <c r="N12467" s="89" cm="1">
        <f t="array" ref="N12467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2467" s="89">
        <f>_34_KNMI_Stations[[#This Row],[graaddagen]]*_34_KNMI_Stations[[#This Row],[Gewogen factor]]</f>
        <v>0.71999999999999886</v>
      </c>
      <c r="P12467" s="89" cm="1">
        <f t="array" ref="P124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68" spans="1:16" x14ac:dyDescent="0.25">
      <c r="A12468">
        <v>377</v>
      </c>
      <c r="B12468" s="110">
        <v>45848</v>
      </c>
      <c r="C12468" s="89">
        <v>1.8</v>
      </c>
      <c r="D12468" s="89">
        <v>19</v>
      </c>
      <c r="E12468" s="96">
        <v>2633</v>
      </c>
      <c r="F12468" s="89">
        <v>0</v>
      </c>
      <c r="G12468" s="89"/>
      <c r="H12468">
        <v>0.69</v>
      </c>
      <c r="I12468" t="s">
        <v>31</v>
      </c>
      <c r="J12468">
        <v>0.8</v>
      </c>
      <c r="K12468">
        <v>7</v>
      </c>
      <c r="L12468">
        <v>2025</v>
      </c>
      <c r="M12468" t="s">
        <v>356</v>
      </c>
      <c r="N12468" s="89" cm="1">
        <f t="array" ref="N12468">IF(ISNUMBER(_34_KNMI_Stations[[#This Row],[Etmaal temperatuur °C]]),IF(_34_KNMI_Stations[[#This Row],[Etmaal temperatuur °C]]&lt;stookgrens[],stookgrens[]-_34_KNMI_Stations[[#This Row],[Etmaal temperatuur °C]],0),"")</f>
        <v>0</v>
      </c>
      <c r="O12468" s="89">
        <f>_34_KNMI_Stations[[#This Row],[graaddagen]]*_34_KNMI_Stations[[#This Row],[Gewogen factor]]</f>
        <v>0</v>
      </c>
      <c r="P12468" s="89" cm="1">
        <f t="array" ref="P12468">IF(ISNUMBER(_34_KNMI_Stations[[#This Row],[Etmaal temperatuur °C]]),IF(_34_KNMI_Stations[[#This Row],[Etmaal temperatuur °C]]&gt;stookgrens[],_34_KNMI_Stations[[#This Row],[Etmaal temperatuur °C]]-stookgrens[],0),"")</f>
        <v>1</v>
      </c>
    </row>
    <row r="12469" spans="1:16" x14ac:dyDescent="0.25">
      <c r="A12469">
        <v>377</v>
      </c>
      <c r="B12469" s="110">
        <v>45849</v>
      </c>
      <c r="C12469" s="89">
        <v>2.2000000000000002</v>
      </c>
      <c r="D12469" s="89">
        <v>19.399999999999999</v>
      </c>
      <c r="E12469" s="96">
        <v>1909</v>
      </c>
      <c r="F12469" s="89">
        <v>0</v>
      </c>
      <c r="G12469" s="89"/>
      <c r="H12469">
        <v>0.76</v>
      </c>
      <c r="I12469" t="s">
        <v>31</v>
      </c>
      <c r="J12469">
        <v>0.8</v>
      </c>
      <c r="K12469">
        <v>7</v>
      </c>
      <c r="L12469">
        <v>2025</v>
      </c>
      <c r="M12469" t="s">
        <v>356</v>
      </c>
      <c r="N12469" s="89" cm="1">
        <f t="array" ref="N12469">IF(ISNUMBER(_34_KNMI_Stations[[#This Row],[Etmaal temperatuur °C]]),IF(_34_KNMI_Stations[[#This Row],[Etmaal temperatuur °C]]&lt;stookgrens[],stookgrens[]-_34_KNMI_Stations[[#This Row],[Etmaal temperatuur °C]],0),"")</f>
        <v>0</v>
      </c>
      <c r="O12469" s="89">
        <f>_34_KNMI_Stations[[#This Row],[graaddagen]]*_34_KNMI_Stations[[#This Row],[Gewogen factor]]</f>
        <v>0</v>
      </c>
      <c r="P12469" s="89" cm="1">
        <f t="array" ref="P12469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2470" spans="1:16" x14ac:dyDescent="0.25">
      <c r="A12470">
        <v>377</v>
      </c>
      <c r="B12470" s="110">
        <v>45850</v>
      </c>
      <c r="C12470" s="89">
        <v>2.2999999999999998</v>
      </c>
      <c r="D12470" s="89">
        <v>19.899999999999999</v>
      </c>
      <c r="E12470" s="96">
        <v>1957</v>
      </c>
      <c r="F12470" s="89">
        <v>0</v>
      </c>
      <c r="G12470" s="89"/>
      <c r="H12470">
        <v>0.67</v>
      </c>
      <c r="I12470" t="s">
        <v>31</v>
      </c>
      <c r="J12470">
        <v>0.8</v>
      </c>
      <c r="K12470">
        <v>7</v>
      </c>
      <c r="L12470">
        <v>2025</v>
      </c>
      <c r="M12470" t="s">
        <v>356</v>
      </c>
      <c r="N12470" s="89" cm="1">
        <f t="array" ref="N12470">IF(ISNUMBER(_34_KNMI_Stations[[#This Row],[Etmaal temperatuur °C]]),IF(_34_KNMI_Stations[[#This Row],[Etmaal temperatuur °C]]&lt;stookgrens[],stookgrens[]-_34_KNMI_Stations[[#This Row],[Etmaal temperatuur °C]],0),"")</f>
        <v>0</v>
      </c>
      <c r="O12470" s="89">
        <f>_34_KNMI_Stations[[#This Row],[graaddagen]]*_34_KNMI_Stations[[#This Row],[Gewogen factor]]</f>
        <v>0</v>
      </c>
      <c r="P12470" s="89" cm="1">
        <f t="array" ref="P12470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2471" spans="1:16" x14ac:dyDescent="0.25">
      <c r="A12471">
        <v>377</v>
      </c>
      <c r="B12471" s="110">
        <v>45851</v>
      </c>
      <c r="C12471" s="89">
        <v>1.6</v>
      </c>
      <c r="D12471" s="89">
        <v>19.7</v>
      </c>
      <c r="E12471" s="96">
        <v>1722</v>
      </c>
      <c r="F12471" s="89">
        <v>0.7</v>
      </c>
      <c r="G12471" s="89"/>
      <c r="H12471">
        <v>0.77</v>
      </c>
      <c r="I12471" t="s">
        <v>31</v>
      </c>
      <c r="J12471">
        <v>0.8</v>
      </c>
      <c r="K12471">
        <v>7</v>
      </c>
      <c r="L12471">
        <v>2025</v>
      </c>
      <c r="M12471" t="s">
        <v>356</v>
      </c>
      <c r="N12471" s="89" cm="1">
        <f t="array" ref="N12471">IF(ISNUMBER(_34_KNMI_Stations[[#This Row],[Etmaal temperatuur °C]]),IF(_34_KNMI_Stations[[#This Row],[Etmaal temperatuur °C]]&lt;stookgrens[],stookgrens[]-_34_KNMI_Stations[[#This Row],[Etmaal temperatuur °C]],0),"")</f>
        <v>0</v>
      </c>
      <c r="O12471" s="89">
        <f>_34_KNMI_Stations[[#This Row],[graaddagen]]*_34_KNMI_Stations[[#This Row],[Gewogen factor]]</f>
        <v>0</v>
      </c>
      <c r="P12471" s="89" cm="1">
        <f t="array" ref="P12471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2472" spans="1:16" x14ac:dyDescent="0.25">
      <c r="A12472">
        <v>377</v>
      </c>
      <c r="B12472" s="110">
        <v>45852</v>
      </c>
      <c r="C12472" s="89">
        <v>3.1</v>
      </c>
      <c r="D12472" s="89">
        <v>20</v>
      </c>
      <c r="E12472" s="96">
        <v>1849</v>
      </c>
      <c r="F12472" s="89">
        <v>-0.1</v>
      </c>
      <c r="G12472" s="89"/>
      <c r="H12472">
        <v>0.74</v>
      </c>
      <c r="I12472" t="s">
        <v>31</v>
      </c>
      <c r="J12472">
        <v>0.8</v>
      </c>
      <c r="K12472">
        <v>7</v>
      </c>
      <c r="L12472">
        <v>2025</v>
      </c>
      <c r="M12472" t="s">
        <v>357</v>
      </c>
      <c r="N12472" s="89" cm="1">
        <f t="array" ref="N12472">IF(ISNUMBER(_34_KNMI_Stations[[#This Row],[Etmaal temperatuur °C]]),IF(_34_KNMI_Stations[[#This Row],[Etmaal temperatuur °C]]&lt;stookgrens[],stookgrens[]-_34_KNMI_Stations[[#This Row],[Etmaal temperatuur °C]],0),"")</f>
        <v>0</v>
      </c>
      <c r="O12472" s="89">
        <f>_34_KNMI_Stations[[#This Row],[graaddagen]]*_34_KNMI_Stations[[#This Row],[Gewogen factor]]</f>
        <v>0</v>
      </c>
      <c r="P12472" s="89" cm="1">
        <f t="array" ref="P12472">IF(ISNUMBER(_34_KNMI_Stations[[#This Row],[Etmaal temperatuur °C]]),IF(_34_KNMI_Stations[[#This Row],[Etmaal temperatuur °C]]&gt;stookgrens[],_34_KNMI_Stations[[#This Row],[Etmaal temperatuur °C]]-stookgrens[],0),"")</f>
        <v>2</v>
      </c>
    </row>
    <row r="12473" spans="1:16" x14ac:dyDescent="0.25">
      <c r="A12473">
        <v>377</v>
      </c>
      <c r="B12473" s="110">
        <v>45853</v>
      </c>
      <c r="C12473" s="89">
        <v>4.0999999999999996</v>
      </c>
      <c r="D12473" s="89">
        <v>18.7</v>
      </c>
      <c r="E12473" s="96">
        <v>2326</v>
      </c>
      <c r="F12473" s="89">
        <v>1.1000000000000001</v>
      </c>
      <c r="G12473" s="89"/>
      <c r="H12473">
        <v>0.63</v>
      </c>
      <c r="I12473" t="s">
        <v>31</v>
      </c>
      <c r="J12473">
        <v>0.8</v>
      </c>
      <c r="K12473">
        <v>7</v>
      </c>
      <c r="L12473">
        <v>2025</v>
      </c>
      <c r="M12473" t="s">
        <v>357</v>
      </c>
      <c r="N12473" s="89" cm="1">
        <f t="array" ref="N12473">IF(ISNUMBER(_34_KNMI_Stations[[#This Row],[Etmaal temperatuur °C]]),IF(_34_KNMI_Stations[[#This Row],[Etmaal temperatuur °C]]&lt;stookgrens[],stookgrens[]-_34_KNMI_Stations[[#This Row],[Etmaal temperatuur °C]],0),"")</f>
        <v>0</v>
      </c>
      <c r="O12473" s="89">
        <f>_34_KNMI_Stations[[#This Row],[graaddagen]]*_34_KNMI_Stations[[#This Row],[Gewogen factor]]</f>
        <v>0</v>
      </c>
      <c r="P12473" s="89" cm="1">
        <f t="array" ref="P12473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2474" spans="1:16" x14ac:dyDescent="0.25">
      <c r="A12474">
        <v>377</v>
      </c>
      <c r="B12474" s="110">
        <v>45854</v>
      </c>
      <c r="C12474" s="89">
        <v>4.4000000000000004</v>
      </c>
      <c r="D12474" s="89">
        <v>16.899999999999999</v>
      </c>
      <c r="E12474" s="96">
        <v>1219</v>
      </c>
      <c r="F12474" s="89">
        <v>2.5</v>
      </c>
      <c r="G12474" s="89"/>
      <c r="H12474">
        <v>0.79</v>
      </c>
      <c r="I12474" t="s">
        <v>31</v>
      </c>
      <c r="J12474">
        <v>0.8</v>
      </c>
      <c r="K12474">
        <v>7</v>
      </c>
      <c r="L12474">
        <v>2025</v>
      </c>
      <c r="M12474" t="s">
        <v>357</v>
      </c>
      <c r="N12474" s="89" cm="1">
        <f t="array" ref="N12474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12474" s="89">
        <f>_34_KNMI_Stations[[#This Row],[graaddagen]]*_34_KNMI_Stations[[#This Row],[Gewogen factor]]</f>
        <v>0.88000000000000123</v>
      </c>
      <c r="P12474" s="89" cm="1">
        <f t="array" ref="P124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75" spans="1:16" x14ac:dyDescent="0.25">
      <c r="A12475">
        <v>377</v>
      </c>
      <c r="B12475" s="110">
        <v>45855</v>
      </c>
      <c r="C12475" s="89">
        <v>1.9</v>
      </c>
      <c r="D12475" s="89">
        <v>18.5</v>
      </c>
      <c r="E12475" s="96">
        <v>2611</v>
      </c>
      <c r="F12475" s="89">
        <v>0</v>
      </c>
      <c r="G12475" s="89"/>
      <c r="H12475">
        <v>0.71</v>
      </c>
      <c r="I12475" t="s">
        <v>31</v>
      </c>
      <c r="J12475">
        <v>0.8</v>
      </c>
      <c r="K12475">
        <v>7</v>
      </c>
      <c r="L12475">
        <v>2025</v>
      </c>
      <c r="M12475" t="s">
        <v>357</v>
      </c>
      <c r="N12475" s="89" cm="1">
        <f t="array" ref="N12475">IF(ISNUMBER(_34_KNMI_Stations[[#This Row],[Etmaal temperatuur °C]]),IF(_34_KNMI_Stations[[#This Row],[Etmaal temperatuur °C]]&lt;stookgrens[],stookgrens[]-_34_KNMI_Stations[[#This Row],[Etmaal temperatuur °C]],0),"")</f>
        <v>0</v>
      </c>
      <c r="O12475" s="89">
        <f>_34_KNMI_Stations[[#This Row],[graaddagen]]*_34_KNMI_Stations[[#This Row],[Gewogen factor]]</f>
        <v>0</v>
      </c>
      <c r="P12475" s="89" cm="1">
        <f t="array" ref="P12475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2476" spans="1:16" x14ac:dyDescent="0.25">
      <c r="A12476">
        <v>377</v>
      </c>
      <c r="B12476" s="110">
        <v>45856</v>
      </c>
      <c r="C12476" s="89">
        <v>1.1000000000000001</v>
      </c>
      <c r="D12476" s="89">
        <v>20.6</v>
      </c>
      <c r="E12476" s="96">
        <v>2306</v>
      </c>
      <c r="F12476" s="89">
        <v>0</v>
      </c>
      <c r="G12476" s="89"/>
      <c r="H12476">
        <v>0.67</v>
      </c>
      <c r="I12476" t="s">
        <v>31</v>
      </c>
      <c r="J12476">
        <v>0.8</v>
      </c>
      <c r="K12476">
        <v>7</v>
      </c>
      <c r="L12476">
        <v>2025</v>
      </c>
      <c r="M12476" t="s">
        <v>357</v>
      </c>
      <c r="N12476" s="89" cm="1">
        <f t="array" ref="N12476">IF(ISNUMBER(_34_KNMI_Stations[[#This Row],[Etmaal temperatuur °C]]),IF(_34_KNMI_Stations[[#This Row],[Etmaal temperatuur °C]]&lt;stookgrens[],stookgrens[]-_34_KNMI_Stations[[#This Row],[Etmaal temperatuur °C]],0),"")</f>
        <v>0</v>
      </c>
      <c r="O12476" s="89">
        <f>_34_KNMI_Stations[[#This Row],[graaddagen]]*_34_KNMI_Stations[[#This Row],[Gewogen factor]]</f>
        <v>0</v>
      </c>
      <c r="P12476" s="89" cm="1">
        <f t="array" ref="P12476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12477" spans="1:16" x14ac:dyDescent="0.25">
      <c r="A12477">
        <v>377</v>
      </c>
      <c r="B12477" s="110">
        <v>45857</v>
      </c>
      <c r="C12477" s="89">
        <v>3.1</v>
      </c>
      <c r="D12477" s="89">
        <v>22.9</v>
      </c>
      <c r="E12477" s="96">
        <v>1769</v>
      </c>
      <c r="F12477" s="89">
        <v>-0.1</v>
      </c>
      <c r="G12477" s="89"/>
      <c r="H12477">
        <v>0.68</v>
      </c>
      <c r="I12477" t="s">
        <v>31</v>
      </c>
      <c r="J12477">
        <v>0.8</v>
      </c>
      <c r="K12477">
        <v>7</v>
      </c>
      <c r="L12477">
        <v>2025</v>
      </c>
      <c r="M12477" t="s">
        <v>357</v>
      </c>
      <c r="N12477" s="89" cm="1">
        <f t="array" ref="N12477">IF(ISNUMBER(_34_KNMI_Stations[[#This Row],[Etmaal temperatuur °C]]),IF(_34_KNMI_Stations[[#This Row],[Etmaal temperatuur °C]]&lt;stookgrens[],stookgrens[]-_34_KNMI_Stations[[#This Row],[Etmaal temperatuur °C]],0),"")</f>
        <v>0</v>
      </c>
      <c r="O12477" s="89">
        <f>_34_KNMI_Stations[[#This Row],[graaddagen]]*_34_KNMI_Stations[[#This Row],[Gewogen factor]]</f>
        <v>0</v>
      </c>
      <c r="P12477" s="89" cm="1">
        <f t="array" ref="P12477">IF(ISNUMBER(_34_KNMI_Stations[[#This Row],[Etmaal temperatuur °C]]),IF(_34_KNMI_Stations[[#This Row],[Etmaal temperatuur °C]]&gt;stookgrens[],_34_KNMI_Stations[[#This Row],[Etmaal temperatuur °C]]-stookgrens[],0),"")</f>
        <v>4.8999999999999986</v>
      </c>
    </row>
    <row r="12478" spans="1:16" x14ac:dyDescent="0.25">
      <c r="A12478">
        <v>377</v>
      </c>
      <c r="B12478" s="110">
        <v>45858</v>
      </c>
      <c r="C12478" s="89">
        <v>2.6</v>
      </c>
      <c r="D12478" s="89">
        <v>20.5</v>
      </c>
      <c r="E12478" s="96">
        <v>1486</v>
      </c>
      <c r="F12478" s="89">
        <v>9</v>
      </c>
      <c r="G12478" s="89"/>
      <c r="H12478">
        <v>0.81</v>
      </c>
      <c r="I12478" t="s">
        <v>31</v>
      </c>
      <c r="J12478">
        <v>0.8</v>
      </c>
      <c r="K12478">
        <v>7</v>
      </c>
      <c r="L12478">
        <v>2025</v>
      </c>
      <c r="M12478" t="s">
        <v>357</v>
      </c>
      <c r="N12478" s="89" cm="1">
        <f t="array" ref="N12478">IF(ISNUMBER(_34_KNMI_Stations[[#This Row],[Etmaal temperatuur °C]]),IF(_34_KNMI_Stations[[#This Row],[Etmaal temperatuur °C]]&lt;stookgrens[],stookgrens[]-_34_KNMI_Stations[[#This Row],[Etmaal temperatuur °C]],0),"")</f>
        <v>0</v>
      </c>
      <c r="O12478" s="89">
        <f>_34_KNMI_Stations[[#This Row],[graaddagen]]*_34_KNMI_Stations[[#This Row],[Gewogen factor]]</f>
        <v>0</v>
      </c>
      <c r="P12478" s="89" cm="1">
        <f t="array" ref="P12478">IF(ISNUMBER(_34_KNMI_Stations[[#This Row],[Etmaal temperatuur °C]]),IF(_34_KNMI_Stations[[#This Row],[Etmaal temperatuur °C]]&gt;stookgrens[],_34_KNMI_Stations[[#This Row],[Etmaal temperatuur °C]]-stookgrens[],0),"")</f>
        <v>2.5</v>
      </c>
    </row>
    <row r="12479" spans="1:16" x14ac:dyDescent="0.25">
      <c r="A12479">
        <v>377</v>
      </c>
      <c r="B12479" s="110">
        <v>45859</v>
      </c>
      <c r="C12479" s="89">
        <v>3.9</v>
      </c>
      <c r="D12479" s="89">
        <v>18.899999999999999</v>
      </c>
      <c r="E12479" s="96">
        <v>1948</v>
      </c>
      <c r="F12479" s="89">
        <v>5.3</v>
      </c>
      <c r="G12479" s="89"/>
      <c r="H12479">
        <v>0.78</v>
      </c>
      <c r="I12479" t="s">
        <v>31</v>
      </c>
      <c r="J12479">
        <v>0.8</v>
      </c>
      <c r="K12479">
        <v>7</v>
      </c>
      <c r="L12479">
        <v>2025</v>
      </c>
      <c r="M12479" t="s">
        <v>358</v>
      </c>
      <c r="N12479" s="89" cm="1">
        <f t="array" ref="N12479">IF(ISNUMBER(_34_KNMI_Stations[[#This Row],[Etmaal temperatuur °C]]),IF(_34_KNMI_Stations[[#This Row],[Etmaal temperatuur °C]]&lt;stookgrens[],stookgrens[]-_34_KNMI_Stations[[#This Row],[Etmaal temperatuur °C]],0),"")</f>
        <v>0</v>
      </c>
      <c r="O12479" s="89">
        <f>_34_KNMI_Stations[[#This Row],[graaddagen]]*_34_KNMI_Stations[[#This Row],[Gewogen factor]]</f>
        <v>0</v>
      </c>
      <c r="P12479" s="89" cm="1">
        <f t="array" ref="P12479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2480" spans="1:16" x14ac:dyDescent="0.25">
      <c r="A12480">
        <v>377</v>
      </c>
      <c r="B12480" s="110">
        <v>45860</v>
      </c>
      <c r="C12480" s="89">
        <v>4.5</v>
      </c>
      <c r="D12480" s="89">
        <v>18.7</v>
      </c>
      <c r="E12480" s="96">
        <v>1933</v>
      </c>
      <c r="F12480" s="89">
        <v>1.9</v>
      </c>
      <c r="G12480" s="89"/>
      <c r="H12480">
        <v>0.79</v>
      </c>
      <c r="I12480" t="s">
        <v>31</v>
      </c>
      <c r="J12480">
        <v>0.8</v>
      </c>
      <c r="K12480">
        <v>7</v>
      </c>
      <c r="L12480">
        <v>2025</v>
      </c>
      <c r="M12480" t="s">
        <v>358</v>
      </c>
      <c r="N12480" s="89" cm="1">
        <f t="array" ref="N12480">IF(ISNUMBER(_34_KNMI_Stations[[#This Row],[Etmaal temperatuur °C]]),IF(_34_KNMI_Stations[[#This Row],[Etmaal temperatuur °C]]&lt;stookgrens[],stookgrens[]-_34_KNMI_Stations[[#This Row],[Etmaal temperatuur °C]],0),"")</f>
        <v>0</v>
      </c>
      <c r="O12480" s="89">
        <f>_34_KNMI_Stations[[#This Row],[graaddagen]]*_34_KNMI_Stations[[#This Row],[Gewogen factor]]</f>
        <v>0</v>
      </c>
      <c r="P12480" s="89" cm="1">
        <f t="array" ref="P12480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2481" spans="1:16" x14ac:dyDescent="0.25">
      <c r="A12481">
        <v>377</v>
      </c>
      <c r="B12481" s="110">
        <v>45861</v>
      </c>
      <c r="C12481" s="89">
        <v>3.3</v>
      </c>
      <c r="D12481" s="89">
        <v>18.399999999999999</v>
      </c>
      <c r="E12481" s="96">
        <v>1889</v>
      </c>
      <c r="F12481" s="89">
        <v>-0.1</v>
      </c>
      <c r="G12481" s="89"/>
      <c r="H12481">
        <v>0.79</v>
      </c>
      <c r="I12481" t="s">
        <v>31</v>
      </c>
      <c r="J12481">
        <v>0.8</v>
      </c>
      <c r="K12481">
        <v>7</v>
      </c>
      <c r="L12481">
        <v>2025</v>
      </c>
      <c r="M12481" t="s">
        <v>358</v>
      </c>
      <c r="N12481" s="89" cm="1">
        <f t="array" ref="N12481">IF(ISNUMBER(_34_KNMI_Stations[[#This Row],[Etmaal temperatuur °C]]),IF(_34_KNMI_Stations[[#This Row],[Etmaal temperatuur °C]]&lt;stookgrens[],stookgrens[]-_34_KNMI_Stations[[#This Row],[Etmaal temperatuur °C]],0),"")</f>
        <v>0</v>
      </c>
      <c r="O12481" s="89">
        <f>_34_KNMI_Stations[[#This Row],[graaddagen]]*_34_KNMI_Stations[[#This Row],[Gewogen factor]]</f>
        <v>0</v>
      </c>
      <c r="P12481" s="89" cm="1">
        <f t="array" ref="P12481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2482" spans="1:16" x14ac:dyDescent="0.25">
      <c r="A12482">
        <v>377</v>
      </c>
      <c r="B12482" s="110">
        <v>45862</v>
      </c>
      <c r="C12482" s="89">
        <v>1.4</v>
      </c>
      <c r="D12482" s="89">
        <v>19</v>
      </c>
      <c r="E12482" s="96">
        <v>1720</v>
      </c>
      <c r="F12482" s="89">
        <v>0.1</v>
      </c>
      <c r="G12482" s="89"/>
      <c r="H12482">
        <v>0.83</v>
      </c>
      <c r="I12482" t="s">
        <v>31</v>
      </c>
      <c r="J12482">
        <v>0.8</v>
      </c>
      <c r="K12482">
        <v>7</v>
      </c>
      <c r="L12482">
        <v>2025</v>
      </c>
      <c r="M12482" t="s">
        <v>358</v>
      </c>
      <c r="N12482" s="89" cm="1">
        <f t="array" ref="N12482">IF(ISNUMBER(_34_KNMI_Stations[[#This Row],[Etmaal temperatuur °C]]),IF(_34_KNMI_Stations[[#This Row],[Etmaal temperatuur °C]]&lt;stookgrens[],stookgrens[]-_34_KNMI_Stations[[#This Row],[Etmaal temperatuur °C]],0),"")</f>
        <v>0</v>
      </c>
      <c r="O12482" s="89">
        <f>_34_KNMI_Stations[[#This Row],[graaddagen]]*_34_KNMI_Stations[[#This Row],[Gewogen factor]]</f>
        <v>0</v>
      </c>
      <c r="P12482" s="89" cm="1">
        <f t="array" ref="P12482">IF(ISNUMBER(_34_KNMI_Stations[[#This Row],[Etmaal temperatuur °C]]),IF(_34_KNMI_Stations[[#This Row],[Etmaal temperatuur °C]]&gt;stookgrens[],_34_KNMI_Stations[[#This Row],[Etmaal temperatuur °C]]-stookgrens[],0),"")</f>
        <v>1</v>
      </c>
    </row>
    <row r="12483" spans="1:16" x14ac:dyDescent="0.25">
      <c r="A12483">
        <v>377</v>
      </c>
      <c r="B12483" s="110">
        <v>45863</v>
      </c>
      <c r="C12483" s="89">
        <v>2</v>
      </c>
      <c r="D12483" s="89">
        <v>19.100000000000001</v>
      </c>
      <c r="E12483" s="96">
        <v>1922</v>
      </c>
      <c r="F12483" s="89">
        <v>0</v>
      </c>
      <c r="G12483" s="89"/>
      <c r="H12483">
        <v>0.83</v>
      </c>
      <c r="I12483" t="s">
        <v>31</v>
      </c>
      <c r="J12483">
        <v>0.8</v>
      </c>
      <c r="K12483">
        <v>7</v>
      </c>
      <c r="L12483">
        <v>2025</v>
      </c>
      <c r="M12483" t="s">
        <v>358</v>
      </c>
      <c r="N12483" s="89" cm="1">
        <f t="array" ref="N12483">IF(ISNUMBER(_34_KNMI_Stations[[#This Row],[Etmaal temperatuur °C]]),IF(_34_KNMI_Stations[[#This Row],[Etmaal temperatuur °C]]&lt;stookgrens[],stookgrens[]-_34_KNMI_Stations[[#This Row],[Etmaal temperatuur °C]],0),"")</f>
        <v>0</v>
      </c>
      <c r="O12483" s="89">
        <f>_34_KNMI_Stations[[#This Row],[graaddagen]]*_34_KNMI_Stations[[#This Row],[Gewogen factor]]</f>
        <v>0</v>
      </c>
      <c r="P12483" s="89" cm="1">
        <f t="array" ref="P12483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2484" spans="1:16" x14ac:dyDescent="0.25">
      <c r="A12484">
        <v>377</v>
      </c>
      <c r="B12484" s="110">
        <v>45864</v>
      </c>
      <c r="C12484" s="89">
        <v>2</v>
      </c>
      <c r="D12484" s="89">
        <v>20.5</v>
      </c>
      <c r="E12484" s="96">
        <v>1883</v>
      </c>
      <c r="F12484" s="89">
        <v>4.3</v>
      </c>
      <c r="G12484" s="89"/>
      <c r="H12484">
        <v>0.74</v>
      </c>
      <c r="I12484" t="s">
        <v>31</v>
      </c>
      <c r="J12484">
        <v>0.8</v>
      </c>
      <c r="K12484">
        <v>7</v>
      </c>
      <c r="L12484">
        <v>2025</v>
      </c>
      <c r="M12484" t="s">
        <v>358</v>
      </c>
      <c r="N12484" s="89" cm="1">
        <f t="array" ref="N12484">IF(ISNUMBER(_34_KNMI_Stations[[#This Row],[Etmaal temperatuur °C]]),IF(_34_KNMI_Stations[[#This Row],[Etmaal temperatuur °C]]&lt;stookgrens[],stookgrens[]-_34_KNMI_Stations[[#This Row],[Etmaal temperatuur °C]],0),"")</f>
        <v>0</v>
      </c>
      <c r="O12484" s="89">
        <f>_34_KNMI_Stations[[#This Row],[graaddagen]]*_34_KNMI_Stations[[#This Row],[Gewogen factor]]</f>
        <v>0</v>
      </c>
      <c r="P12484" s="89" cm="1">
        <f t="array" ref="P12484">IF(ISNUMBER(_34_KNMI_Stations[[#This Row],[Etmaal temperatuur °C]]),IF(_34_KNMI_Stations[[#This Row],[Etmaal temperatuur °C]]&gt;stookgrens[],_34_KNMI_Stations[[#This Row],[Etmaal temperatuur °C]]-stookgrens[],0),"")</f>
        <v>2.5</v>
      </c>
    </row>
    <row r="12485" spans="1:16" x14ac:dyDescent="0.25">
      <c r="A12485">
        <v>377</v>
      </c>
      <c r="B12485" s="110">
        <v>45865</v>
      </c>
      <c r="C12485" s="89">
        <v>2.6</v>
      </c>
      <c r="D12485" s="89">
        <v>17.7</v>
      </c>
      <c r="E12485" s="96">
        <v>1332</v>
      </c>
      <c r="F12485" s="89">
        <v>4.5999999999999996</v>
      </c>
      <c r="G12485" s="89"/>
      <c r="H12485">
        <v>0.82</v>
      </c>
      <c r="I12485" t="s">
        <v>31</v>
      </c>
      <c r="J12485">
        <v>0.8</v>
      </c>
      <c r="K12485">
        <v>7</v>
      </c>
      <c r="L12485">
        <v>2025</v>
      </c>
      <c r="M12485" t="s">
        <v>358</v>
      </c>
      <c r="N12485" s="89" cm="1">
        <f t="array" ref="N12485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12485" s="89">
        <f>_34_KNMI_Stations[[#This Row],[graaddagen]]*_34_KNMI_Stations[[#This Row],[Gewogen factor]]</f>
        <v>0.24000000000000057</v>
      </c>
      <c r="P12485" s="89" cm="1">
        <f t="array" ref="P124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86" spans="1:16" x14ac:dyDescent="0.25">
      <c r="A12486">
        <v>377</v>
      </c>
      <c r="B12486" s="110">
        <v>45866</v>
      </c>
      <c r="C12486" s="89">
        <v>3.1</v>
      </c>
      <c r="D12486" s="89">
        <v>16.3</v>
      </c>
      <c r="E12486" s="96">
        <v>1611</v>
      </c>
      <c r="F12486" s="89">
        <v>0.9</v>
      </c>
      <c r="G12486" s="89"/>
      <c r="H12486">
        <v>0.81</v>
      </c>
      <c r="I12486" t="s">
        <v>31</v>
      </c>
      <c r="J12486">
        <v>0.8</v>
      </c>
      <c r="K12486">
        <v>7</v>
      </c>
      <c r="L12486">
        <v>2025</v>
      </c>
      <c r="M12486" t="s">
        <v>359</v>
      </c>
      <c r="N12486" s="89" cm="1">
        <f t="array" ref="N12486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2486" s="89">
        <f>_34_KNMI_Stations[[#This Row],[graaddagen]]*_34_KNMI_Stations[[#This Row],[Gewogen factor]]</f>
        <v>1.3599999999999994</v>
      </c>
      <c r="P12486" s="89" cm="1">
        <f t="array" ref="P124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87" spans="1:16" x14ac:dyDescent="0.25">
      <c r="A12487">
        <v>377</v>
      </c>
      <c r="B12487" s="110">
        <v>45867</v>
      </c>
      <c r="C12487" s="89">
        <v>2.5</v>
      </c>
      <c r="D12487" s="89">
        <v>17.3</v>
      </c>
      <c r="E12487" s="96">
        <v>1662</v>
      </c>
      <c r="F12487" s="89">
        <v>0.8</v>
      </c>
      <c r="G12487" s="89"/>
      <c r="H12487">
        <v>0.81</v>
      </c>
      <c r="I12487" t="s">
        <v>31</v>
      </c>
      <c r="J12487">
        <v>0.8</v>
      </c>
      <c r="K12487">
        <v>7</v>
      </c>
      <c r="L12487">
        <v>2025</v>
      </c>
      <c r="M12487" t="s">
        <v>359</v>
      </c>
      <c r="N12487" s="89" cm="1">
        <f t="array" ref="N12487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12487" s="89">
        <f>_34_KNMI_Stations[[#This Row],[graaddagen]]*_34_KNMI_Stations[[#This Row],[Gewogen factor]]</f>
        <v>0.5599999999999995</v>
      </c>
      <c r="P12487" s="89" cm="1">
        <f t="array" ref="P124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88" spans="1:16" x14ac:dyDescent="0.25">
      <c r="A12488">
        <v>377</v>
      </c>
      <c r="B12488" s="110">
        <v>45868</v>
      </c>
      <c r="C12488" s="89">
        <v>3.4</v>
      </c>
      <c r="D12488" s="89">
        <v>17.899999999999999</v>
      </c>
      <c r="E12488" s="96">
        <v>2326</v>
      </c>
      <c r="F12488" s="89">
        <v>0</v>
      </c>
      <c r="G12488" s="89"/>
      <c r="H12488">
        <v>0.67</v>
      </c>
      <c r="I12488" t="s">
        <v>31</v>
      </c>
      <c r="J12488">
        <v>0.8</v>
      </c>
      <c r="K12488">
        <v>7</v>
      </c>
      <c r="L12488">
        <v>2025</v>
      </c>
      <c r="M12488" t="s">
        <v>359</v>
      </c>
      <c r="N12488" s="89" cm="1">
        <f t="array" ref="N12488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12488" s="89">
        <f>_34_KNMI_Stations[[#This Row],[graaddagen]]*_34_KNMI_Stations[[#This Row],[Gewogen factor]]</f>
        <v>8.000000000000114E-2</v>
      </c>
      <c r="P12488" s="89" cm="1">
        <f t="array" ref="P124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89" spans="1:16" x14ac:dyDescent="0.25">
      <c r="A12489">
        <v>377</v>
      </c>
      <c r="B12489" s="110">
        <v>45869</v>
      </c>
      <c r="C12489" s="89">
        <v>3.1</v>
      </c>
      <c r="D12489" s="89">
        <v>17.600000000000001</v>
      </c>
      <c r="E12489" s="96">
        <v>1028</v>
      </c>
      <c r="F12489" s="89">
        <v>6.9</v>
      </c>
      <c r="G12489" s="89"/>
      <c r="H12489">
        <v>0.84</v>
      </c>
      <c r="I12489" t="s">
        <v>31</v>
      </c>
      <c r="J12489">
        <v>0.8</v>
      </c>
      <c r="K12489">
        <v>7</v>
      </c>
      <c r="L12489">
        <v>2025</v>
      </c>
      <c r="M12489" t="s">
        <v>359</v>
      </c>
      <c r="N12489" s="89" cm="1">
        <f t="array" ref="N12489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2489" s="89">
        <f>_34_KNMI_Stations[[#This Row],[graaddagen]]*_34_KNMI_Stations[[#This Row],[Gewogen factor]]</f>
        <v>0.3199999999999989</v>
      </c>
      <c r="P12489" s="89" cm="1">
        <f t="array" ref="P124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90" spans="1:16" x14ac:dyDescent="0.25">
      <c r="A12490">
        <v>377</v>
      </c>
      <c r="B12490" s="110">
        <v>45870</v>
      </c>
      <c r="C12490" s="89">
        <v>3.3</v>
      </c>
      <c r="D12490" s="89">
        <v>16.3</v>
      </c>
      <c r="E12490" s="96">
        <v>1477</v>
      </c>
      <c r="F12490" s="89">
        <v>5</v>
      </c>
      <c r="G12490" s="89"/>
      <c r="H12490">
        <v>0.85</v>
      </c>
      <c r="I12490" t="s">
        <v>31</v>
      </c>
      <c r="J12490">
        <v>0.8</v>
      </c>
      <c r="K12490">
        <v>8</v>
      </c>
      <c r="L12490">
        <v>2025</v>
      </c>
      <c r="M12490" t="s">
        <v>359</v>
      </c>
      <c r="N12490" s="89" cm="1">
        <f t="array" ref="N12490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2490" s="89">
        <f>_34_KNMI_Stations[[#This Row],[graaddagen]]*_34_KNMI_Stations[[#This Row],[Gewogen factor]]</f>
        <v>1.3599999999999994</v>
      </c>
      <c r="P12490" s="89" cm="1">
        <f t="array" ref="P124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91" spans="1:16" x14ac:dyDescent="0.25">
      <c r="A12491">
        <v>377</v>
      </c>
      <c r="B12491" s="110">
        <v>45871</v>
      </c>
      <c r="C12491" s="89">
        <v>3.9</v>
      </c>
      <c r="D12491" s="89">
        <v>16</v>
      </c>
      <c r="E12491" s="96">
        <v>1310</v>
      </c>
      <c r="F12491" s="89">
        <v>9.9</v>
      </c>
      <c r="G12491" s="89"/>
      <c r="H12491">
        <v>0.82</v>
      </c>
      <c r="I12491" t="s">
        <v>31</v>
      </c>
      <c r="J12491">
        <v>0.8</v>
      </c>
      <c r="K12491">
        <v>8</v>
      </c>
      <c r="L12491">
        <v>2025</v>
      </c>
      <c r="M12491" t="s">
        <v>359</v>
      </c>
      <c r="N12491" s="89" cm="1">
        <f t="array" ref="N12491">IF(ISNUMBER(_34_KNMI_Stations[[#This Row],[Etmaal temperatuur °C]]),IF(_34_KNMI_Stations[[#This Row],[Etmaal temperatuur °C]]&lt;stookgrens[],stookgrens[]-_34_KNMI_Stations[[#This Row],[Etmaal temperatuur °C]],0),"")</f>
        <v>2</v>
      </c>
      <c r="O12491" s="89">
        <f>_34_KNMI_Stations[[#This Row],[graaddagen]]*_34_KNMI_Stations[[#This Row],[Gewogen factor]]</f>
        <v>1.6</v>
      </c>
      <c r="P12491" s="89" cm="1">
        <f t="array" ref="P124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92" spans="1:16" x14ac:dyDescent="0.25">
      <c r="A12492">
        <v>377</v>
      </c>
      <c r="B12492" s="110">
        <v>45872</v>
      </c>
      <c r="C12492" s="89">
        <v>4</v>
      </c>
      <c r="D12492" s="89">
        <v>18.5</v>
      </c>
      <c r="E12492" s="96">
        <v>2031</v>
      </c>
      <c r="F12492" s="89">
        <v>1.3</v>
      </c>
      <c r="G12492" s="89"/>
      <c r="H12492">
        <v>0.7</v>
      </c>
      <c r="I12492" t="s">
        <v>31</v>
      </c>
      <c r="J12492">
        <v>0.8</v>
      </c>
      <c r="K12492">
        <v>8</v>
      </c>
      <c r="L12492">
        <v>2025</v>
      </c>
      <c r="M12492" t="s">
        <v>359</v>
      </c>
      <c r="N12492" s="89" cm="1">
        <f t="array" ref="N12492">IF(ISNUMBER(_34_KNMI_Stations[[#This Row],[Etmaal temperatuur °C]]),IF(_34_KNMI_Stations[[#This Row],[Etmaal temperatuur °C]]&lt;stookgrens[],stookgrens[]-_34_KNMI_Stations[[#This Row],[Etmaal temperatuur °C]],0),"")</f>
        <v>0</v>
      </c>
      <c r="O12492" s="89">
        <f>_34_KNMI_Stations[[#This Row],[graaddagen]]*_34_KNMI_Stations[[#This Row],[Gewogen factor]]</f>
        <v>0</v>
      </c>
      <c r="P12492" s="89" cm="1">
        <f t="array" ref="P12492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2493" spans="1:16" x14ac:dyDescent="0.25">
      <c r="A12493">
        <v>377</v>
      </c>
      <c r="B12493" s="110">
        <v>45873</v>
      </c>
      <c r="C12493" s="89">
        <v>4.5</v>
      </c>
      <c r="D12493" s="89">
        <v>21</v>
      </c>
      <c r="E12493" s="96">
        <v>1854</v>
      </c>
      <c r="F12493" s="89">
        <v>2.1</v>
      </c>
      <c r="G12493" s="89"/>
      <c r="H12493">
        <v>0.76</v>
      </c>
      <c r="I12493" t="s">
        <v>31</v>
      </c>
      <c r="J12493">
        <v>0.8</v>
      </c>
      <c r="K12493">
        <v>8</v>
      </c>
      <c r="L12493">
        <v>2025</v>
      </c>
      <c r="M12493" t="s">
        <v>360</v>
      </c>
      <c r="N12493" s="89" cm="1">
        <f t="array" ref="N12493">IF(ISNUMBER(_34_KNMI_Stations[[#This Row],[Etmaal temperatuur °C]]),IF(_34_KNMI_Stations[[#This Row],[Etmaal temperatuur °C]]&lt;stookgrens[],stookgrens[]-_34_KNMI_Stations[[#This Row],[Etmaal temperatuur °C]],0),"")</f>
        <v>0</v>
      </c>
      <c r="O12493" s="89">
        <f>_34_KNMI_Stations[[#This Row],[graaddagen]]*_34_KNMI_Stations[[#This Row],[Gewogen factor]]</f>
        <v>0</v>
      </c>
      <c r="P12493" s="89" cm="1">
        <f t="array" ref="P12493">IF(ISNUMBER(_34_KNMI_Stations[[#This Row],[Etmaal temperatuur °C]]),IF(_34_KNMI_Stations[[#This Row],[Etmaal temperatuur °C]]&gt;stookgrens[],_34_KNMI_Stations[[#This Row],[Etmaal temperatuur °C]]-stookgrens[],0),"")</f>
        <v>3</v>
      </c>
    </row>
    <row r="12494" spans="1:16" x14ac:dyDescent="0.25">
      <c r="A12494">
        <v>377</v>
      </c>
      <c r="B12494" s="110">
        <v>45874</v>
      </c>
      <c r="C12494" s="89">
        <v>4.2</v>
      </c>
      <c r="D12494" s="89">
        <v>17.3</v>
      </c>
      <c r="E12494" s="96">
        <v>1932</v>
      </c>
      <c r="F12494" s="89">
        <v>0.7</v>
      </c>
      <c r="G12494" s="89"/>
      <c r="H12494">
        <v>0.68</v>
      </c>
      <c r="I12494" t="s">
        <v>31</v>
      </c>
      <c r="J12494">
        <v>0.8</v>
      </c>
      <c r="K12494">
        <v>8</v>
      </c>
      <c r="L12494">
        <v>2025</v>
      </c>
      <c r="M12494" t="s">
        <v>360</v>
      </c>
      <c r="N12494" s="89" cm="1">
        <f t="array" ref="N12494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12494" s="89">
        <f>_34_KNMI_Stations[[#This Row],[graaddagen]]*_34_KNMI_Stations[[#This Row],[Gewogen factor]]</f>
        <v>0.5599999999999995</v>
      </c>
      <c r="P12494" s="89" cm="1">
        <f t="array" ref="P124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95" spans="1:16" x14ac:dyDescent="0.25">
      <c r="A12495">
        <v>377</v>
      </c>
      <c r="B12495" s="110">
        <v>45875</v>
      </c>
      <c r="C12495" s="89">
        <v>1.5</v>
      </c>
      <c r="D12495" s="89">
        <v>16.3</v>
      </c>
      <c r="E12495" s="96">
        <v>1961</v>
      </c>
      <c r="F12495" s="89">
        <v>0</v>
      </c>
      <c r="G12495" s="89"/>
      <c r="H12495">
        <v>0.73</v>
      </c>
      <c r="I12495" t="s">
        <v>31</v>
      </c>
      <c r="J12495">
        <v>0.8</v>
      </c>
      <c r="K12495">
        <v>8</v>
      </c>
      <c r="L12495">
        <v>2025</v>
      </c>
      <c r="M12495" t="s">
        <v>360</v>
      </c>
      <c r="N12495" s="89" cm="1">
        <f t="array" ref="N12495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2495" s="89">
        <f>_34_KNMI_Stations[[#This Row],[graaddagen]]*_34_KNMI_Stations[[#This Row],[Gewogen factor]]</f>
        <v>1.3599999999999994</v>
      </c>
      <c r="P12495" s="89" cm="1">
        <f t="array" ref="P124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496" spans="1:16" x14ac:dyDescent="0.25">
      <c r="A12496">
        <v>377</v>
      </c>
      <c r="B12496" s="110">
        <v>45876</v>
      </c>
      <c r="C12496" s="89">
        <v>2.6</v>
      </c>
      <c r="D12496" s="89">
        <v>19.5</v>
      </c>
      <c r="E12496" s="96">
        <v>1970</v>
      </c>
      <c r="F12496" s="89">
        <v>0</v>
      </c>
      <c r="G12496" s="89"/>
      <c r="H12496">
        <v>0.63</v>
      </c>
      <c r="I12496" t="s">
        <v>31</v>
      </c>
      <c r="J12496">
        <v>0.8</v>
      </c>
      <c r="K12496">
        <v>8</v>
      </c>
      <c r="L12496">
        <v>2025</v>
      </c>
      <c r="M12496" t="s">
        <v>360</v>
      </c>
      <c r="N12496" s="89" cm="1">
        <f t="array" ref="N12496">IF(ISNUMBER(_34_KNMI_Stations[[#This Row],[Etmaal temperatuur °C]]),IF(_34_KNMI_Stations[[#This Row],[Etmaal temperatuur °C]]&lt;stookgrens[],stookgrens[]-_34_KNMI_Stations[[#This Row],[Etmaal temperatuur °C]],0),"")</f>
        <v>0</v>
      </c>
      <c r="O12496" s="89">
        <f>_34_KNMI_Stations[[#This Row],[graaddagen]]*_34_KNMI_Stations[[#This Row],[Gewogen factor]]</f>
        <v>0</v>
      </c>
      <c r="P12496" s="89" cm="1">
        <f t="array" ref="P12496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2497" spans="1:16" x14ac:dyDescent="0.25">
      <c r="A12497">
        <v>377</v>
      </c>
      <c r="B12497" s="110">
        <v>45877</v>
      </c>
      <c r="C12497" s="89">
        <v>2.4</v>
      </c>
      <c r="D12497" s="89">
        <v>19.2</v>
      </c>
      <c r="E12497" s="96">
        <v>1260</v>
      </c>
      <c r="F12497" s="89">
        <v>0</v>
      </c>
      <c r="G12497" s="89"/>
      <c r="H12497">
        <v>0.73</v>
      </c>
      <c r="I12497" t="s">
        <v>31</v>
      </c>
      <c r="J12497">
        <v>0.8</v>
      </c>
      <c r="K12497">
        <v>8</v>
      </c>
      <c r="L12497">
        <v>2025</v>
      </c>
      <c r="M12497" t="s">
        <v>360</v>
      </c>
      <c r="N12497" s="89" cm="1">
        <f t="array" ref="N12497">IF(ISNUMBER(_34_KNMI_Stations[[#This Row],[Etmaal temperatuur °C]]),IF(_34_KNMI_Stations[[#This Row],[Etmaal temperatuur °C]]&lt;stookgrens[],stookgrens[]-_34_KNMI_Stations[[#This Row],[Etmaal temperatuur °C]],0),"")</f>
        <v>0</v>
      </c>
      <c r="O12497" s="89">
        <f>_34_KNMI_Stations[[#This Row],[graaddagen]]*_34_KNMI_Stations[[#This Row],[Gewogen factor]]</f>
        <v>0</v>
      </c>
      <c r="P12497" s="89" cm="1">
        <f t="array" ref="P12497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2498" spans="1:16" x14ac:dyDescent="0.25">
      <c r="A12498">
        <v>377</v>
      </c>
      <c r="B12498" s="110">
        <v>45878</v>
      </c>
      <c r="C12498" s="89">
        <v>2.2999999999999998</v>
      </c>
      <c r="D12498" s="89">
        <v>18.5</v>
      </c>
      <c r="E12498" s="96">
        <v>2331</v>
      </c>
      <c r="F12498" s="89">
        <v>0</v>
      </c>
      <c r="G12498" s="89"/>
      <c r="H12498">
        <v>0.71</v>
      </c>
      <c r="I12498" t="s">
        <v>31</v>
      </c>
      <c r="J12498">
        <v>0.8</v>
      </c>
      <c r="K12498">
        <v>8</v>
      </c>
      <c r="L12498">
        <v>2025</v>
      </c>
      <c r="M12498" t="s">
        <v>360</v>
      </c>
      <c r="N12498" s="89" cm="1">
        <f t="array" ref="N12498">IF(ISNUMBER(_34_KNMI_Stations[[#This Row],[Etmaal temperatuur °C]]),IF(_34_KNMI_Stations[[#This Row],[Etmaal temperatuur °C]]&lt;stookgrens[],stookgrens[]-_34_KNMI_Stations[[#This Row],[Etmaal temperatuur °C]],0),"")</f>
        <v>0</v>
      </c>
      <c r="O12498" s="89">
        <f>_34_KNMI_Stations[[#This Row],[graaddagen]]*_34_KNMI_Stations[[#This Row],[Gewogen factor]]</f>
        <v>0</v>
      </c>
      <c r="P12498" s="89" cm="1">
        <f t="array" ref="P12498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2499" spans="1:16" x14ac:dyDescent="0.25">
      <c r="A12499">
        <v>377</v>
      </c>
      <c r="B12499" s="110">
        <v>45879</v>
      </c>
      <c r="C12499" s="89">
        <v>1.5</v>
      </c>
      <c r="D12499" s="89">
        <v>18.899999999999999</v>
      </c>
      <c r="E12499" s="96">
        <v>2279</v>
      </c>
      <c r="F12499" s="89">
        <v>0</v>
      </c>
      <c r="G12499" s="89"/>
      <c r="H12499">
        <v>0.67</v>
      </c>
      <c r="I12499" t="s">
        <v>31</v>
      </c>
      <c r="J12499">
        <v>0.8</v>
      </c>
      <c r="K12499">
        <v>8</v>
      </c>
      <c r="L12499">
        <v>2025</v>
      </c>
      <c r="M12499" t="s">
        <v>360</v>
      </c>
      <c r="N12499" s="89" cm="1">
        <f t="array" ref="N12499">IF(ISNUMBER(_34_KNMI_Stations[[#This Row],[Etmaal temperatuur °C]]),IF(_34_KNMI_Stations[[#This Row],[Etmaal temperatuur °C]]&lt;stookgrens[],stookgrens[]-_34_KNMI_Stations[[#This Row],[Etmaal temperatuur °C]],0),"")</f>
        <v>0</v>
      </c>
      <c r="O12499" s="89">
        <f>_34_KNMI_Stations[[#This Row],[graaddagen]]*_34_KNMI_Stations[[#This Row],[Gewogen factor]]</f>
        <v>0</v>
      </c>
      <c r="P12499" s="89" cm="1">
        <f t="array" ref="P12499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2500" spans="1:16" x14ac:dyDescent="0.25">
      <c r="A12500">
        <v>377</v>
      </c>
      <c r="B12500" s="110">
        <v>45880</v>
      </c>
      <c r="C12500" s="89">
        <v>1.8</v>
      </c>
      <c r="D12500" s="89">
        <v>20.3</v>
      </c>
      <c r="E12500" s="96">
        <v>2468</v>
      </c>
      <c r="F12500" s="89">
        <v>0</v>
      </c>
      <c r="G12500" s="89"/>
      <c r="H12500">
        <v>0.62</v>
      </c>
      <c r="I12500" t="s">
        <v>31</v>
      </c>
      <c r="J12500">
        <v>0.8</v>
      </c>
      <c r="K12500">
        <v>8</v>
      </c>
      <c r="L12500">
        <v>2025</v>
      </c>
      <c r="M12500" t="s">
        <v>361</v>
      </c>
      <c r="N12500" s="89" cm="1">
        <f t="array" ref="N12500">IF(ISNUMBER(_34_KNMI_Stations[[#This Row],[Etmaal temperatuur °C]]),IF(_34_KNMI_Stations[[#This Row],[Etmaal temperatuur °C]]&lt;stookgrens[],stookgrens[]-_34_KNMI_Stations[[#This Row],[Etmaal temperatuur °C]],0),"")</f>
        <v>0</v>
      </c>
      <c r="O12500" s="89">
        <f>_34_KNMI_Stations[[#This Row],[graaddagen]]*_34_KNMI_Stations[[#This Row],[Gewogen factor]]</f>
        <v>0</v>
      </c>
      <c r="P12500" s="89" cm="1">
        <f t="array" ref="P12500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12501" spans="1:16" x14ac:dyDescent="0.25">
      <c r="A12501">
        <v>377</v>
      </c>
      <c r="B12501" s="110">
        <v>45881</v>
      </c>
      <c r="C12501" s="89">
        <v>1.5</v>
      </c>
      <c r="D12501" s="89">
        <v>22.5</v>
      </c>
      <c r="E12501" s="96">
        <v>2028</v>
      </c>
      <c r="F12501" s="89">
        <v>-0.1</v>
      </c>
      <c r="G12501" s="89"/>
      <c r="H12501">
        <v>0.64</v>
      </c>
      <c r="I12501" t="s">
        <v>31</v>
      </c>
      <c r="J12501">
        <v>0.8</v>
      </c>
      <c r="K12501">
        <v>8</v>
      </c>
      <c r="L12501">
        <v>2025</v>
      </c>
      <c r="M12501" t="s">
        <v>361</v>
      </c>
      <c r="N12501" s="89" cm="1">
        <f t="array" ref="N12501">IF(ISNUMBER(_34_KNMI_Stations[[#This Row],[Etmaal temperatuur °C]]),IF(_34_KNMI_Stations[[#This Row],[Etmaal temperatuur °C]]&lt;stookgrens[],stookgrens[]-_34_KNMI_Stations[[#This Row],[Etmaal temperatuur °C]],0),"")</f>
        <v>0</v>
      </c>
      <c r="O12501" s="89">
        <f>_34_KNMI_Stations[[#This Row],[graaddagen]]*_34_KNMI_Stations[[#This Row],[Gewogen factor]]</f>
        <v>0</v>
      </c>
      <c r="P12501" s="89" cm="1">
        <f t="array" ref="P12501">IF(ISNUMBER(_34_KNMI_Stations[[#This Row],[Etmaal temperatuur °C]]),IF(_34_KNMI_Stations[[#This Row],[Etmaal temperatuur °C]]&gt;stookgrens[],_34_KNMI_Stations[[#This Row],[Etmaal temperatuur °C]]-stookgrens[],0),"")</f>
        <v>4.5</v>
      </c>
    </row>
    <row r="12502" spans="1:16" x14ac:dyDescent="0.25">
      <c r="A12502">
        <v>377</v>
      </c>
      <c r="B12502" s="110">
        <v>45882</v>
      </c>
      <c r="C12502" s="89">
        <v>1.8</v>
      </c>
      <c r="D12502" s="89">
        <v>24.8</v>
      </c>
      <c r="E12502" s="96">
        <v>2101</v>
      </c>
      <c r="F12502" s="89">
        <v>0</v>
      </c>
      <c r="G12502" s="89"/>
      <c r="H12502">
        <v>0.65</v>
      </c>
      <c r="I12502" t="s">
        <v>31</v>
      </c>
      <c r="J12502">
        <v>0.8</v>
      </c>
      <c r="K12502">
        <v>8</v>
      </c>
      <c r="L12502">
        <v>2025</v>
      </c>
      <c r="M12502" t="s">
        <v>361</v>
      </c>
      <c r="N12502" s="89" cm="1">
        <f t="array" ref="N12502">IF(ISNUMBER(_34_KNMI_Stations[[#This Row],[Etmaal temperatuur °C]]),IF(_34_KNMI_Stations[[#This Row],[Etmaal temperatuur °C]]&lt;stookgrens[],stookgrens[]-_34_KNMI_Stations[[#This Row],[Etmaal temperatuur °C]],0),"")</f>
        <v>0</v>
      </c>
      <c r="O12502" s="89">
        <f>_34_KNMI_Stations[[#This Row],[graaddagen]]*_34_KNMI_Stations[[#This Row],[Gewogen factor]]</f>
        <v>0</v>
      </c>
      <c r="P12502" s="89" cm="1">
        <f t="array" ref="P12502">IF(ISNUMBER(_34_KNMI_Stations[[#This Row],[Etmaal temperatuur °C]]),IF(_34_KNMI_Stations[[#This Row],[Etmaal temperatuur °C]]&gt;stookgrens[],_34_KNMI_Stations[[#This Row],[Etmaal temperatuur °C]]-stookgrens[],0),"")</f>
        <v>6.8000000000000007</v>
      </c>
    </row>
    <row r="12503" spans="1:16" x14ac:dyDescent="0.25">
      <c r="A12503">
        <v>377</v>
      </c>
      <c r="B12503" s="110">
        <v>45883</v>
      </c>
      <c r="C12503" s="89">
        <v>2</v>
      </c>
      <c r="D12503" s="89">
        <v>25.2</v>
      </c>
      <c r="E12503" s="96">
        <v>1786</v>
      </c>
      <c r="F12503" s="89">
        <v>-0.1</v>
      </c>
      <c r="G12503" s="89"/>
      <c r="H12503">
        <v>0.66</v>
      </c>
      <c r="I12503" t="s">
        <v>31</v>
      </c>
      <c r="J12503">
        <v>0.8</v>
      </c>
      <c r="K12503">
        <v>8</v>
      </c>
      <c r="L12503">
        <v>2025</v>
      </c>
      <c r="M12503" t="s">
        <v>361</v>
      </c>
      <c r="N12503" s="89" cm="1">
        <f t="array" ref="N12503">IF(ISNUMBER(_34_KNMI_Stations[[#This Row],[Etmaal temperatuur °C]]),IF(_34_KNMI_Stations[[#This Row],[Etmaal temperatuur °C]]&lt;stookgrens[],stookgrens[]-_34_KNMI_Stations[[#This Row],[Etmaal temperatuur °C]],0),"")</f>
        <v>0</v>
      </c>
      <c r="O12503" s="89">
        <f>_34_KNMI_Stations[[#This Row],[graaddagen]]*_34_KNMI_Stations[[#This Row],[Gewogen factor]]</f>
        <v>0</v>
      </c>
      <c r="P12503" s="89" cm="1">
        <f t="array" ref="P12503">IF(ISNUMBER(_34_KNMI_Stations[[#This Row],[Etmaal temperatuur °C]]),IF(_34_KNMI_Stations[[#This Row],[Etmaal temperatuur °C]]&gt;stookgrens[],_34_KNMI_Stations[[#This Row],[Etmaal temperatuur °C]]-stookgrens[],0),"")</f>
        <v>7.1999999999999993</v>
      </c>
    </row>
    <row r="12504" spans="1:16" x14ac:dyDescent="0.25">
      <c r="A12504">
        <v>377</v>
      </c>
      <c r="B12504" s="110">
        <v>45884</v>
      </c>
      <c r="C12504" s="89">
        <v>2.1</v>
      </c>
      <c r="D12504" s="89">
        <v>22.7</v>
      </c>
      <c r="E12504" s="96">
        <v>2160</v>
      </c>
      <c r="F12504" s="89">
        <v>0</v>
      </c>
      <c r="G12504" s="89"/>
      <c r="H12504">
        <v>0.66</v>
      </c>
      <c r="I12504" t="s">
        <v>31</v>
      </c>
      <c r="J12504">
        <v>0.8</v>
      </c>
      <c r="K12504">
        <v>8</v>
      </c>
      <c r="L12504">
        <v>2025</v>
      </c>
      <c r="M12504" t="s">
        <v>361</v>
      </c>
      <c r="N12504" s="89" cm="1">
        <f t="array" ref="N12504">IF(ISNUMBER(_34_KNMI_Stations[[#This Row],[Etmaal temperatuur °C]]),IF(_34_KNMI_Stations[[#This Row],[Etmaal temperatuur °C]]&lt;stookgrens[],stookgrens[]-_34_KNMI_Stations[[#This Row],[Etmaal temperatuur °C]],0),"")</f>
        <v>0</v>
      </c>
      <c r="O12504" s="89">
        <f>_34_KNMI_Stations[[#This Row],[graaddagen]]*_34_KNMI_Stations[[#This Row],[Gewogen factor]]</f>
        <v>0</v>
      </c>
      <c r="P12504" s="89" cm="1">
        <f t="array" ref="P12504">IF(ISNUMBER(_34_KNMI_Stations[[#This Row],[Etmaal temperatuur °C]]),IF(_34_KNMI_Stations[[#This Row],[Etmaal temperatuur °C]]&gt;stookgrens[],_34_KNMI_Stations[[#This Row],[Etmaal temperatuur °C]]-stookgrens[],0),"")</f>
        <v>4.6999999999999993</v>
      </c>
    </row>
    <row r="12505" spans="1:16" x14ac:dyDescent="0.25">
      <c r="A12505">
        <v>377</v>
      </c>
      <c r="B12505" s="110">
        <v>45885</v>
      </c>
      <c r="C12505" s="89">
        <v>2.8</v>
      </c>
      <c r="D12505" s="89">
        <v>18.600000000000001</v>
      </c>
      <c r="E12505" s="96">
        <v>591</v>
      </c>
      <c r="F12505" s="89">
        <v>-0.1</v>
      </c>
      <c r="G12505" s="89"/>
      <c r="H12505">
        <v>0.74</v>
      </c>
      <c r="I12505" t="s">
        <v>31</v>
      </c>
      <c r="J12505">
        <v>0.8</v>
      </c>
      <c r="K12505">
        <v>8</v>
      </c>
      <c r="L12505">
        <v>2025</v>
      </c>
      <c r="M12505" t="s">
        <v>361</v>
      </c>
      <c r="N12505" s="89" cm="1">
        <f t="array" ref="N12505">IF(ISNUMBER(_34_KNMI_Stations[[#This Row],[Etmaal temperatuur °C]]),IF(_34_KNMI_Stations[[#This Row],[Etmaal temperatuur °C]]&lt;stookgrens[],stookgrens[]-_34_KNMI_Stations[[#This Row],[Etmaal temperatuur °C]],0),"")</f>
        <v>0</v>
      </c>
      <c r="O12505" s="89">
        <f>_34_KNMI_Stations[[#This Row],[graaddagen]]*_34_KNMI_Stations[[#This Row],[Gewogen factor]]</f>
        <v>0</v>
      </c>
      <c r="P12505" s="89" cm="1">
        <f t="array" ref="P12505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2506" spans="1:16" x14ac:dyDescent="0.25">
      <c r="A12506">
        <v>377</v>
      </c>
      <c r="B12506" s="110">
        <v>45886</v>
      </c>
      <c r="C12506" s="89">
        <v>2</v>
      </c>
      <c r="D12506" s="89">
        <v>16.3</v>
      </c>
      <c r="E12506" s="96">
        <v>1240</v>
      </c>
      <c r="F12506" s="89">
        <v>0</v>
      </c>
      <c r="G12506" s="89"/>
      <c r="H12506">
        <v>0.76</v>
      </c>
      <c r="I12506" t="s">
        <v>31</v>
      </c>
      <c r="J12506">
        <v>0.8</v>
      </c>
      <c r="K12506">
        <v>8</v>
      </c>
      <c r="L12506">
        <v>2025</v>
      </c>
      <c r="M12506" t="s">
        <v>361</v>
      </c>
      <c r="N12506" s="89" cm="1">
        <f t="array" ref="N12506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2506" s="89">
        <f>_34_KNMI_Stations[[#This Row],[graaddagen]]*_34_KNMI_Stations[[#This Row],[Gewogen factor]]</f>
        <v>1.3599999999999994</v>
      </c>
      <c r="P12506" s="89" cm="1">
        <f t="array" ref="P125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07" spans="1:16" x14ac:dyDescent="0.25">
      <c r="A12507">
        <v>377</v>
      </c>
      <c r="B12507" s="110">
        <v>45887</v>
      </c>
      <c r="C12507" s="89">
        <v>2.6</v>
      </c>
      <c r="D12507" s="89">
        <v>20.2</v>
      </c>
      <c r="E12507" s="96">
        <v>2313</v>
      </c>
      <c r="F12507" s="89">
        <v>0</v>
      </c>
      <c r="G12507" s="89"/>
      <c r="H12507">
        <v>0.64</v>
      </c>
      <c r="I12507" t="s">
        <v>31</v>
      </c>
      <c r="J12507">
        <v>0.8</v>
      </c>
      <c r="K12507">
        <v>8</v>
      </c>
      <c r="L12507">
        <v>2025</v>
      </c>
      <c r="M12507" t="s">
        <v>362</v>
      </c>
      <c r="N12507" s="89" cm="1">
        <f t="array" ref="N12507">IF(ISNUMBER(_34_KNMI_Stations[[#This Row],[Etmaal temperatuur °C]]),IF(_34_KNMI_Stations[[#This Row],[Etmaal temperatuur °C]]&lt;stookgrens[],stookgrens[]-_34_KNMI_Stations[[#This Row],[Etmaal temperatuur °C]],0),"")</f>
        <v>0</v>
      </c>
      <c r="O12507" s="89">
        <f>_34_KNMI_Stations[[#This Row],[graaddagen]]*_34_KNMI_Stations[[#This Row],[Gewogen factor]]</f>
        <v>0</v>
      </c>
      <c r="P12507" s="89" cm="1">
        <f t="array" ref="P12507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12508" spans="1:16" x14ac:dyDescent="0.25">
      <c r="A12508">
        <v>377</v>
      </c>
      <c r="B12508" s="110">
        <v>45888</v>
      </c>
      <c r="C12508" s="89">
        <v>2.2999999999999998</v>
      </c>
      <c r="D12508" s="89">
        <v>20.9</v>
      </c>
      <c r="E12508" s="96">
        <v>2228</v>
      </c>
      <c r="F12508" s="89">
        <v>0</v>
      </c>
      <c r="G12508" s="89"/>
      <c r="H12508">
        <v>0.6</v>
      </c>
      <c r="I12508" t="s">
        <v>31</v>
      </c>
      <c r="J12508">
        <v>0.8</v>
      </c>
      <c r="K12508">
        <v>8</v>
      </c>
      <c r="L12508">
        <v>2025</v>
      </c>
      <c r="M12508" t="s">
        <v>362</v>
      </c>
      <c r="N12508" s="89" cm="1">
        <f t="array" ref="N12508">IF(ISNUMBER(_34_KNMI_Stations[[#This Row],[Etmaal temperatuur °C]]),IF(_34_KNMI_Stations[[#This Row],[Etmaal temperatuur °C]]&lt;stookgrens[],stookgrens[]-_34_KNMI_Stations[[#This Row],[Etmaal temperatuur °C]],0),"")</f>
        <v>0</v>
      </c>
      <c r="O12508" s="89">
        <f>_34_KNMI_Stations[[#This Row],[graaddagen]]*_34_KNMI_Stations[[#This Row],[Gewogen factor]]</f>
        <v>0</v>
      </c>
      <c r="P12508" s="89" cm="1">
        <f t="array" ref="P12508">IF(ISNUMBER(_34_KNMI_Stations[[#This Row],[Etmaal temperatuur °C]]),IF(_34_KNMI_Stations[[#This Row],[Etmaal temperatuur °C]]&gt;stookgrens[],_34_KNMI_Stations[[#This Row],[Etmaal temperatuur °C]]-stookgrens[],0),"")</f>
        <v>2.8999999999999986</v>
      </c>
    </row>
    <row r="12509" spans="1:16" x14ac:dyDescent="0.25">
      <c r="A12509">
        <v>377</v>
      </c>
      <c r="B12509" s="110">
        <v>45889</v>
      </c>
      <c r="C12509" s="89">
        <v>3.1</v>
      </c>
      <c r="D12509" s="89">
        <v>18.100000000000001</v>
      </c>
      <c r="E12509" s="96">
        <v>1978</v>
      </c>
      <c r="F12509" s="89">
        <v>0</v>
      </c>
      <c r="G12509" s="89"/>
      <c r="H12509">
        <v>0.67</v>
      </c>
      <c r="I12509" t="s">
        <v>31</v>
      </c>
      <c r="J12509">
        <v>0.8</v>
      </c>
      <c r="K12509">
        <v>8</v>
      </c>
      <c r="L12509">
        <v>2025</v>
      </c>
      <c r="M12509" t="s">
        <v>362</v>
      </c>
      <c r="N12509" s="89" cm="1">
        <f t="array" ref="N12509">IF(ISNUMBER(_34_KNMI_Stations[[#This Row],[Etmaal temperatuur °C]]),IF(_34_KNMI_Stations[[#This Row],[Etmaal temperatuur °C]]&lt;stookgrens[],stookgrens[]-_34_KNMI_Stations[[#This Row],[Etmaal temperatuur °C]],0),"")</f>
        <v>0</v>
      </c>
      <c r="O12509" s="89">
        <f>_34_KNMI_Stations[[#This Row],[graaddagen]]*_34_KNMI_Stations[[#This Row],[Gewogen factor]]</f>
        <v>0</v>
      </c>
      <c r="P12509" s="89" cm="1">
        <f t="array" ref="P12509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2510" spans="1:16" x14ac:dyDescent="0.25">
      <c r="A12510">
        <v>377</v>
      </c>
      <c r="B12510" s="110">
        <v>45890</v>
      </c>
      <c r="C12510" s="89">
        <v>3.5</v>
      </c>
      <c r="D12510" s="89">
        <v>17.100000000000001</v>
      </c>
      <c r="E12510" s="96">
        <v>2026</v>
      </c>
      <c r="F12510" s="89">
        <v>0</v>
      </c>
      <c r="G12510" s="89"/>
      <c r="H12510">
        <v>0.64</v>
      </c>
      <c r="I12510" t="s">
        <v>31</v>
      </c>
      <c r="J12510">
        <v>0.8</v>
      </c>
      <c r="K12510">
        <v>8</v>
      </c>
      <c r="L12510">
        <v>2025</v>
      </c>
      <c r="M12510" t="s">
        <v>362</v>
      </c>
      <c r="N12510" s="89" cm="1">
        <f t="array" ref="N12510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2510" s="89">
        <f>_34_KNMI_Stations[[#This Row],[graaddagen]]*_34_KNMI_Stations[[#This Row],[Gewogen factor]]</f>
        <v>0.71999999999999886</v>
      </c>
      <c r="P12510" s="89" cm="1">
        <f t="array" ref="P125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11" spans="1:16" x14ac:dyDescent="0.25">
      <c r="A12511">
        <v>377</v>
      </c>
      <c r="B12511" s="110">
        <v>45891</v>
      </c>
      <c r="C12511" s="89">
        <v>2.1</v>
      </c>
      <c r="D12511" s="89">
        <v>14.9</v>
      </c>
      <c r="E12511" s="96">
        <v>930</v>
      </c>
      <c r="F12511" s="89">
        <v>-0.1</v>
      </c>
      <c r="G12511" s="89"/>
      <c r="H12511">
        <v>0.7</v>
      </c>
      <c r="I12511" t="s">
        <v>31</v>
      </c>
      <c r="J12511">
        <v>0.8</v>
      </c>
      <c r="K12511">
        <v>8</v>
      </c>
      <c r="L12511">
        <v>2025</v>
      </c>
      <c r="M12511" t="s">
        <v>362</v>
      </c>
      <c r="N12511" s="89" cm="1">
        <f t="array" ref="N12511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12511" s="89">
        <f>_34_KNMI_Stations[[#This Row],[graaddagen]]*_34_KNMI_Stations[[#This Row],[Gewogen factor]]</f>
        <v>2.48</v>
      </c>
      <c r="P12511" s="89" cm="1">
        <f t="array" ref="P125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12" spans="1:16" x14ac:dyDescent="0.25">
      <c r="A12512">
        <v>377</v>
      </c>
      <c r="B12512" s="110">
        <v>45892</v>
      </c>
      <c r="C12512" s="89">
        <v>2.2999999999999998</v>
      </c>
      <c r="D12512" s="89">
        <v>15.3</v>
      </c>
      <c r="E12512" s="96">
        <v>1220</v>
      </c>
      <c r="F12512" s="89">
        <v>-0.1</v>
      </c>
      <c r="G12512" s="89"/>
      <c r="H12512">
        <v>0.65</v>
      </c>
      <c r="I12512" t="s">
        <v>31</v>
      </c>
      <c r="J12512">
        <v>0.8</v>
      </c>
      <c r="K12512">
        <v>8</v>
      </c>
      <c r="L12512">
        <v>2025</v>
      </c>
      <c r="M12512" t="s">
        <v>362</v>
      </c>
      <c r="N12512" s="89" cm="1">
        <f t="array" ref="N12512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2512" s="89">
        <f>_34_KNMI_Stations[[#This Row],[graaddagen]]*_34_KNMI_Stations[[#This Row],[Gewogen factor]]</f>
        <v>2.1599999999999997</v>
      </c>
      <c r="P12512" s="89" cm="1">
        <f t="array" ref="P125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13" spans="1:16" x14ac:dyDescent="0.25">
      <c r="A12513">
        <v>377</v>
      </c>
      <c r="B12513" s="110">
        <v>45893</v>
      </c>
      <c r="C12513" s="89">
        <v>1.3</v>
      </c>
      <c r="D12513" s="89">
        <v>13.6</v>
      </c>
      <c r="E12513" s="96">
        <v>2099</v>
      </c>
      <c r="F12513" s="89">
        <v>0</v>
      </c>
      <c r="G12513" s="89"/>
      <c r="H12513">
        <v>0.69</v>
      </c>
      <c r="I12513" t="s">
        <v>31</v>
      </c>
      <c r="J12513">
        <v>0.8</v>
      </c>
      <c r="K12513">
        <v>8</v>
      </c>
      <c r="L12513">
        <v>2025</v>
      </c>
      <c r="M12513" t="s">
        <v>362</v>
      </c>
      <c r="N12513" s="89" cm="1">
        <f t="array" ref="N12513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2513" s="89">
        <f>_34_KNMI_Stations[[#This Row],[graaddagen]]*_34_KNMI_Stations[[#This Row],[Gewogen factor]]</f>
        <v>3.5200000000000005</v>
      </c>
      <c r="P12513" s="89" cm="1">
        <f t="array" ref="P125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14" spans="1:16" x14ac:dyDescent="0.25">
      <c r="A12514">
        <v>377</v>
      </c>
      <c r="B12514" s="110">
        <v>45894</v>
      </c>
      <c r="C12514" s="89">
        <v>1</v>
      </c>
      <c r="D12514" s="89">
        <v>15.2</v>
      </c>
      <c r="E12514" s="96">
        <v>2205</v>
      </c>
      <c r="F12514" s="89">
        <v>0</v>
      </c>
      <c r="G12514" s="89"/>
      <c r="H12514">
        <v>0.65</v>
      </c>
      <c r="I12514" t="s">
        <v>31</v>
      </c>
      <c r="J12514">
        <v>0.8</v>
      </c>
      <c r="K12514">
        <v>8</v>
      </c>
      <c r="L12514">
        <v>2025</v>
      </c>
      <c r="M12514" t="s">
        <v>363</v>
      </c>
      <c r="N12514" s="89" cm="1">
        <f t="array" ref="N12514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2514" s="89">
        <f>_34_KNMI_Stations[[#This Row],[graaddagen]]*_34_KNMI_Stations[[#This Row],[Gewogen factor]]</f>
        <v>2.2400000000000007</v>
      </c>
      <c r="P12514" s="89" cm="1">
        <f t="array" ref="P125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15" spans="1:16" x14ac:dyDescent="0.25">
      <c r="A12515">
        <v>377</v>
      </c>
      <c r="B12515" s="110">
        <v>45895</v>
      </c>
      <c r="C12515" s="89">
        <v>2.1</v>
      </c>
      <c r="D12515" s="89">
        <v>19.7</v>
      </c>
      <c r="E12515" s="96">
        <v>1560</v>
      </c>
      <c r="F12515" s="89">
        <v>-0.1</v>
      </c>
      <c r="G12515" s="89"/>
      <c r="H12515">
        <v>0.6</v>
      </c>
      <c r="I12515" t="s">
        <v>31</v>
      </c>
      <c r="J12515">
        <v>0.8</v>
      </c>
      <c r="K12515">
        <v>8</v>
      </c>
      <c r="L12515">
        <v>2025</v>
      </c>
      <c r="M12515" t="s">
        <v>363</v>
      </c>
      <c r="N12515" s="89" cm="1">
        <f t="array" ref="N12515">IF(ISNUMBER(_34_KNMI_Stations[[#This Row],[Etmaal temperatuur °C]]),IF(_34_KNMI_Stations[[#This Row],[Etmaal temperatuur °C]]&lt;stookgrens[],stookgrens[]-_34_KNMI_Stations[[#This Row],[Etmaal temperatuur °C]],0),"")</f>
        <v>0</v>
      </c>
      <c r="O12515" s="89">
        <f>_34_KNMI_Stations[[#This Row],[graaddagen]]*_34_KNMI_Stations[[#This Row],[Gewogen factor]]</f>
        <v>0</v>
      </c>
      <c r="P12515" s="89" cm="1">
        <f t="array" ref="P12515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2516" spans="1:16" x14ac:dyDescent="0.25">
      <c r="A12516">
        <v>377</v>
      </c>
      <c r="B12516" s="110">
        <v>45896</v>
      </c>
      <c r="C12516" s="89">
        <v>2</v>
      </c>
      <c r="D12516" s="89">
        <v>19.899999999999999</v>
      </c>
      <c r="E12516" s="96">
        <v>1297</v>
      </c>
      <c r="F12516" s="89">
        <v>-0.1</v>
      </c>
      <c r="G12516" s="89"/>
      <c r="H12516">
        <v>0.67</v>
      </c>
      <c r="I12516" t="s">
        <v>31</v>
      </c>
      <c r="J12516">
        <v>0.8</v>
      </c>
      <c r="K12516">
        <v>8</v>
      </c>
      <c r="L12516">
        <v>2025</v>
      </c>
      <c r="M12516" t="s">
        <v>363</v>
      </c>
      <c r="N12516" s="89" cm="1">
        <f t="array" ref="N12516">IF(ISNUMBER(_34_KNMI_Stations[[#This Row],[Etmaal temperatuur °C]]),IF(_34_KNMI_Stations[[#This Row],[Etmaal temperatuur °C]]&lt;stookgrens[],stookgrens[]-_34_KNMI_Stations[[#This Row],[Etmaal temperatuur °C]],0),"")</f>
        <v>0</v>
      </c>
      <c r="O12516" s="89">
        <f>_34_KNMI_Stations[[#This Row],[graaddagen]]*_34_KNMI_Stations[[#This Row],[Gewogen factor]]</f>
        <v>0</v>
      </c>
      <c r="P12516" s="89" cm="1">
        <f t="array" ref="P12516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2517" spans="1:16" x14ac:dyDescent="0.25">
      <c r="A12517">
        <v>377</v>
      </c>
      <c r="B12517" s="110">
        <v>45897</v>
      </c>
      <c r="C12517" s="89">
        <v>2.8</v>
      </c>
      <c r="D12517" s="89">
        <v>18.399999999999999</v>
      </c>
      <c r="E12517" s="96">
        <v>1404</v>
      </c>
      <c r="F12517" s="89">
        <v>6.9</v>
      </c>
      <c r="G12517" s="89"/>
      <c r="H12517">
        <v>0.76</v>
      </c>
      <c r="I12517" t="s">
        <v>31</v>
      </c>
      <c r="J12517">
        <v>0.8</v>
      </c>
      <c r="K12517">
        <v>8</v>
      </c>
      <c r="L12517">
        <v>2025</v>
      </c>
      <c r="M12517" t="s">
        <v>363</v>
      </c>
      <c r="N12517" s="89" cm="1">
        <f t="array" ref="N12517">IF(ISNUMBER(_34_KNMI_Stations[[#This Row],[Etmaal temperatuur °C]]),IF(_34_KNMI_Stations[[#This Row],[Etmaal temperatuur °C]]&lt;stookgrens[],stookgrens[]-_34_KNMI_Stations[[#This Row],[Etmaal temperatuur °C]],0),"")</f>
        <v>0</v>
      </c>
      <c r="O12517" s="89">
        <f>_34_KNMI_Stations[[#This Row],[graaddagen]]*_34_KNMI_Stations[[#This Row],[Gewogen factor]]</f>
        <v>0</v>
      </c>
      <c r="P12517" s="89" cm="1">
        <f t="array" ref="P12517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2518" spans="1:16" x14ac:dyDescent="0.25">
      <c r="A12518">
        <v>377</v>
      </c>
      <c r="B12518" s="110">
        <v>45898</v>
      </c>
      <c r="C12518" s="89">
        <v>3.7</v>
      </c>
      <c r="D12518" s="89">
        <v>16.8</v>
      </c>
      <c r="E12518" s="96">
        <v>1285</v>
      </c>
      <c r="F12518" s="89">
        <v>2.5</v>
      </c>
      <c r="G12518" s="89"/>
      <c r="H12518">
        <v>0.77</v>
      </c>
      <c r="I12518" t="s">
        <v>31</v>
      </c>
      <c r="J12518">
        <v>0.8</v>
      </c>
      <c r="K12518">
        <v>8</v>
      </c>
      <c r="L12518">
        <v>2025</v>
      </c>
      <c r="M12518" t="s">
        <v>363</v>
      </c>
      <c r="N12518" s="89" cm="1">
        <f t="array" ref="N12518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12518" s="89">
        <f>_34_KNMI_Stations[[#This Row],[graaddagen]]*_34_KNMI_Stations[[#This Row],[Gewogen factor]]</f>
        <v>0.95999999999999952</v>
      </c>
      <c r="P12518" s="89" cm="1">
        <f t="array" ref="P125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19" spans="1:16" x14ac:dyDescent="0.25">
      <c r="A12519">
        <v>377</v>
      </c>
      <c r="B12519" s="110">
        <v>45899</v>
      </c>
      <c r="C12519" s="89">
        <v>4.2</v>
      </c>
      <c r="D12519" s="89">
        <v>18</v>
      </c>
      <c r="E12519" s="96">
        <v>1548</v>
      </c>
      <c r="F12519" s="89">
        <v>-0.1</v>
      </c>
      <c r="G12519" s="89"/>
      <c r="H12519">
        <v>0.72</v>
      </c>
      <c r="I12519" t="s">
        <v>31</v>
      </c>
      <c r="J12519">
        <v>0.8</v>
      </c>
      <c r="K12519">
        <v>8</v>
      </c>
      <c r="L12519">
        <v>2025</v>
      </c>
      <c r="M12519" t="s">
        <v>363</v>
      </c>
      <c r="N12519" s="89" cm="1">
        <f t="array" ref="N12519">IF(ISNUMBER(_34_KNMI_Stations[[#This Row],[Etmaal temperatuur °C]]),IF(_34_KNMI_Stations[[#This Row],[Etmaal temperatuur °C]]&lt;stookgrens[],stookgrens[]-_34_KNMI_Stations[[#This Row],[Etmaal temperatuur °C]],0),"")</f>
        <v>0</v>
      </c>
      <c r="O12519" s="89">
        <f>_34_KNMI_Stations[[#This Row],[graaddagen]]*_34_KNMI_Stations[[#This Row],[Gewogen factor]]</f>
        <v>0</v>
      </c>
      <c r="P12519" s="89" cm="1">
        <f t="array" ref="P125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20" spans="1:16" x14ac:dyDescent="0.25">
      <c r="A12520">
        <v>377</v>
      </c>
      <c r="B12520" s="110">
        <v>45900</v>
      </c>
      <c r="C12520" s="89">
        <v>3.5</v>
      </c>
      <c r="D12520" s="89">
        <v>19.7</v>
      </c>
      <c r="E12520" s="96">
        <v>1218</v>
      </c>
      <c r="F12520" s="89">
        <v>5.4</v>
      </c>
      <c r="G12520" s="89"/>
      <c r="H12520">
        <v>0.79</v>
      </c>
      <c r="I12520" t="s">
        <v>31</v>
      </c>
      <c r="J12520">
        <v>0.8</v>
      </c>
      <c r="K12520">
        <v>8</v>
      </c>
      <c r="L12520">
        <v>2025</v>
      </c>
      <c r="M12520" t="s">
        <v>363</v>
      </c>
      <c r="N12520" s="89" cm="1">
        <f t="array" ref="N12520">IF(ISNUMBER(_34_KNMI_Stations[[#This Row],[Etmaal temperatuur °C]]),IF(_34_KNMI_Stations[[#This Row],[Etmaal temperatuur °C]]&lt;stookgrens[],stookgrens[]-_34_KNMI_Stations[[#This Row],[Etmaal temperatuur °C]],0),"")</f>
        <v>0</v>
      </c>
      <c r="O12520" s="89">
        <f>_34_KNMI_Stations[[#This Row],[graaddagen]]*_34_KNMI_Stations[[#This Row],[Gewogen factor]]</f>
        <v>0</v>
      </c>
      <c r="P12520" s="89" cm="1">
        <f t="array" ref="P12520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2521" spans="1:16" x14ac:dyDescent="0.25">
      <c r="A12521">
        <v>377</v>
      </c>
      <c r="B12521" s="110">
        <v>45901</v>
      </c>
      <c r="C12521" s="89">
        <v>3.2</v>
      </c>
      <c r="D12521" s="89">
        <v>18</v>
      </c>
      <c r="E12521" s="96">
        <v>1181</v>
      </c>
      <c r="F12521" s="89">
        <v>1.2</v>
      </c>
      <c r="G12521" s="89"/>
      <c r="H12521">
        <v>0.77</v>
      </c>
      <c r="I12521" t="s">
        <v>31</v>
      </c>
      <c r="J12521">
        <v>0.8</v>
      </c>
      <c r="K12521">
        <v>9</v>
      </c>
      <c r="L12521">
        <v>2025</v>
      </c>
      <c r="M12521" t="s">
        <v>364</v>
      </c>
      <c r="N12521" s="89" cm="1">
        <f t="array" ref="N12521">IF(ISNUMBER(_34_KNMI_Stations[[#This Row],[Etmaal temperatuur °C]]),IF(_34_KNMI_Stations[[#This Row],[Etmaal temperatuur °C]]&lt;stookgrens[],stookgrens[]-_34_KNMI_Stations[[#This Row],[Etmaal temperatuur °C]],0),"")</f>
        <v>0</v>
      </c>
      <c r="O12521" s="89">
        <f>_34_KNMI_Stations[[#This Row],[graaddagen]]*_34_KNMI_Stations[[#This Row],[Gewogen factor]]</f>
        <v>0</v>
      </c>
      <c r="P12521" s="89" cm="1">
        <f t="array" ref="P125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22" spans="1:16" x14ac:dyDescent="0.25">
      <c r="A12522">
        <v>377</v>
      </c>
      <c r="B12522" s="110">
        <v>45902</v>
      </c>
      <c r="C12522" s="89">
        <v>4.2</v>
      </c>
      <c r="D12522" s="89">
        <v>17.2</v>
      </c>
      <c r="E12522" s="96">
        <v>1723</v>
      </c>
      <c r="F12522" s="89">
        <v>-0.1</v>
      </c>
      <c r="G12522" s="89"/>
      <c r="H12522">
        <v>0.71</v>
      </c>
      <c r="I12522" t="s">
        <v>31</v>
      </c>
      <c r="J12522">
        <v>0.8</v>
      </c>
      <c r="K12522">
        <v>9</v>
      </c>
      <c r="L12522">
        <v>2025</v>
      </c>
      <c r="M12522" t="s">
        <v>364</v>
      </c>
      <c r="N12522" s="89" cm="1">
        <f t="array" ref="N12522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2522" s="89">
        <f>_34_KNMI_Stations[[#This Row],[graaddagen]]*_34_KNMI_Stations[[#This Row],[Gewogen factor]]</f>
        <v>0.64000000000000057</v>
      </c>
      <c r="P12522" s="89" cm="1">
        <f t="array" ref="P125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23" spans="1:16" x14ac:dyDescent="0.25">
      <c r="A12523">
        <v>377</v>
      </c>
      <c r="B12523" s="110">
        <v>45903</v>
      </c>
      <c r="C12523" s="89">
        <v>6.2</v>
      </c>
      <c r="D12523" s="89">
        <v>19.5</v>
      </c>
      <c r="E12523" s="96">
        <v>766</v>
      </c>
      <c r="F12523" s="89">
        <v>1.8</v>
      </c>
      <c r="G12523" s="89"/>
      <c r="H12523">
        <v>0.75</v>
      </c>
      <c r="I12523" t="s">
        <v>31</v>
      </c>
      <c r="J12523">
        <v>0.8</v>
      </c>
      <c r="K12523">
        <v>9</v>
      </c>
      <c r="L12523">
        <v>2025</v>
      </c>
      <c r="M12523" t="s">
        <v>364</v>
      </c>
      <c r="N12523" s="89" cm="1">
        <f t="array" ref="N12523">IF(ISNUMBER(_34_KNMI_Stations[[#This Row],[Etmaal temperatuur °C]]),IF(_34_KNMI_Stations[[#This Row],[Etmaal temperatuur °C]]&lt;stookgrens[],stookgrens[]-_34_KNMI_Stations[[#This Row],[Etmaal temperatuur °C]],0),"")</f>
        <v>0</v>
      </c>
      <c r="O12523" s="89">
        <f>_34_KNMI_Stations[[#This Row],[graaddagen]]*_34_KNMI_Stations[[#This Row],[Gewogen factor]]</f>
        <v>0</v>
      </c>
      <c r="P12523" s="89" cm="1">
        <f t="array" ref="P12523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2524" spans="1:16" x14ac:dyDescent="0.25">
      <c r="A12524">
        <v>377</v>
      </c>
      <c r="B12524" s="110">
        <v>45904</v>
      </c>
      <c r="C12524" s="89">
        <v>4.2</v>
      </c>
      <c r="D12524" s="89">
        <v>18.3</v>
      </c>
      <c r="E12524" s="96">
        <v>1382</v>
      </c>
      <c r="F12524" s="89">
        <v>0.8</v>
      </c>
      <c r="G12524" s="89"/>
      <c r="H12524">
        <v>0.74</v>
      </c>
      <c r="I12524" t="s">
        <v>31</v>
      </c>
      <c r="J12524">
        <v>0.8</v>
      </c>
      <c r="K12524">
        <v>9</v>
      </c>
      <c r="L12524">
        <v>2025</v>
      </c>
      <c r="M12524" t="s">
        <v>364</v>
      </c>
      <c r="N12524" s="89" cm="1">
        <f t="array" ref="N12524">IF(ISNUMBER(_34_KNMI_Stations[[#This Row],[Etmaal temperatuur °C]]),IF(_34_KNMI_Stations[[#This Row],[Etmaal temperatuur °C]]&lt;stookgrens[],stookgrens[]-_34_KNMI_Stations[[#This Row],[Etmaal temperatuur °C]],0),"")</f>
        <v>0</v>
      </c>
      <c r="O12524" s="89">
        <f>_34_KNMI_Stations[[#This Row],[graaddagen]]*_34_KNMI_Stations[[#This Row],[Gewogen factor]]</f>
        <v>0</v>
      </c>
      <c r="P12524" s="89" cm="1">
        <f t="array" ref="P12524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2525" spans="1:16" x14ac:dyDescent="0.25">
      <c r="A12525">
        <v>377</v>
      </c>
      <c r="B12525" s="110">
        <v>45905</v>
      </c>
      <c r="C12525" s="89">
        <v>2.8</v>
      </c>
      <c r="D12525" s="89">
        <v>15.5</v>
      </c>
      <c r="E12525" s="96">
        <v>1687</v>
      </c>
      <c r="F12525" s="89">
        <v>-0.1</v>
      </c>
      <c r="G12525" s="89"/>
      <c r="H12525">
        <v>0.77</v>
      </c>
      <c r="I12525" t="s">
        <v>31</v>
      </c>
      <c r="J12525">
        <v>0.8</v>
      </c>
      <c r="K12525">
        <v>9</v>
      </c>
      <c r="L12525">
        <v>2025</v>
      </c>
      <c r="M12525" t="s">
        <v>364</v>
      </c>
      <c r="N12525" s="89" cm="1">
        <f t="array" ref="N12525">IF(ISNUMBER(_34_KNMI_Stations[[#This Row],[Etmaal temperatuur °C]]),IF(_34_KNMI_Stations[[#This Row],[Etmaal temperatuur °C]]&lt;stookgrens[],stookgrens[]-_34_KNMI_Stations[[#This Row],[Etmaal temperatuur °C]],0),"")</f>
        <v>2.5</v>
      </c>
      <c r="O12525" s="89">
        <f>_34_KNMI_Stations[[#This Row],[graaddagen]]*_34_KNMI_Stations[[#This Row],[Gewogen factor]]</f>
        <v>2</v>
      </c>
      <c r="P12525" s="89" cm="1">
        <f t="array" ref="P125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26" spans="1:16" x14ac:dyDescent="0.25">
      <c r="A12526">
        <v>377</v>
      </c>
      <c r="B12526" s="110">
        <v>45906</v>
      </c>
      <c r="C12526" s="89">
        <v>1.9</v>
      </c>
      <c r="D12526" s="89">
        <v>16.3</v>
      </c>
      <c r="E12526" s="96">
        <v>1807</v>
      </c>
      <c r="F12526" s="89">
        <v>0</v>
      </c>
      <c r="G12526" s="89"/>
      <c r="H12526">
        <v>0.68</v>
      </c>
      <c r="I12526" t="s">
        <v>31</v>
      </c>
      <c r="J12526">
        <v>0.8</v>
      </c>
      <c r="K12526">
        <v>9</v>
      </c>
      <c r="L12526">
        <v>2025</v>
      </c>
      <c r="M12526" t="s">
        <v>364</v>
      </c>
      <c r="N12526" s="89" cm="1">
        <f t="array" ref="N12526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2526" s="89">
        <f>_34_KNMI_Stations[[#This Row],[graaddagen]]*_34_KNMI_Stations[[#This Row],[Gewogen factor]]</f>
        <v>1.3599999999999994</v>
      </c>
      <c r="P12526" s="89" cm="1">
        <f t="array" ref="P125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27" spans="1:16" x14ac:dyDescent="0.25">
      <c r="A12527">
        <v>377</v>
      </c>
      <c r="B12527" s="110">
        <v>45907</v>
      </c>
      <c r="C12527" s="89">
        <v>3.5</v>
      </c>
      <c r="D12527" s="89">
        <v>20.3</v>
      </c>
      <c r="E12527" s="96">
        <v>1943</v>
      </c>
      <c r="F12527" s="89">
        <v>0</v>
      </c>
      <c r="G12527" s="89"/>
      <c r="H12527">
        <v>0.6</v>
      </c>
      <c r="I12527" t="s">
        <v>31</v>
      </c>
      <c r="J12527">
        <v>0.8</v>
      </c>
      <c r="K12527">
        <v>9</v>
      </c>
      <c r="L12527">
        <v>2025</v>
      </c>
      <c r="M12527" t="s">
        <v>364</v>
      </c>
      <c r="N12527" s="89" cm="1">
        <f t="array" ref="N12527">IF(ISNUMBER(_34_KNMI_Stations[[#This Row],[Etmaal temperatuur °C]]),IF(_34_KNMI_Stations[[#This Row],[Etmaal temperatuur °C]]&lt;stookgrens[],stookgrens[]-_34_KNMI_Stations[[#This Row],[Etmaal temperatuur °C]],0),"")</f>
        <v>0</v>
      </c>
      <c r="O12527" s="89">
        <f>_34_KNMI_Stations[[#This Row],[graaddagen]]*_34_KNMI_Stations[[#This Row],[Gewogen factor]]</f>
        <v>0</v>
      </c>
      <c r="P12527" s="89" cm="1">
        <f t="array" ref="P12527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12528" spans="1:16" x14ac:dyDescent="0.25">
      <c r="A12528">
        <v>377</v>
      </c>
      <c r="B12528" s="110">
        <v>45908</v>
      </c>
      <c r="C12528" s="89">
        <v>2.4</v>
      </c>
      <c r="D12528" s="89">
        <v>19.899999999999999</v>
      </c>
      <c r="E12528" s="96">
        <v>1283</v>
      </c>
      <c r="F12528" s="89">
        <v>3.1</v>
      </c>
      <c r="G12528" s="89"/>
      <c r="H12528">
        <v>0.74</v>
      </c>
      <c r="I12528" t="s">
        <v>31</v>
      </c>
      <c r="J12528">
        <v>0.8</v>
      </c>
      <c r="K12528">
        <v>9</v>
      </c>
      <c r="L12528">
        <v>2025</v>
      </c>
      <c r="M12528" t="s">
        <v>365</v>
      </c>
      <c r="N12528" s="89" cm="1">
        <f t="array" ref="N12528">IF(ISNUMBER(_34_KNMI_Stations[[#This Row],[Etmaal temperatuur °C]]),IF(_34_KNMI_Stations[[#This Row],[Etmaal temperatuur °C]]&lt;stookgrens[],stookgrens[]-_34_KNMI_Stations[[#This Row],[Etmaal temperatuur °C]],0),"")</f>
        <v>0</v>
      </c>
      <c r="O12528" s="89">
        <f>_34_KNMI_Stations[[#This Row],[graaddagen]]*_34_KNMI_Stations[[#This Row],[Gewogen factor]]</f>
        <v>0</v>
      </c>
      <c r="P12528" s="89" cm="1">
        <f t="array" ref="P12528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2529" spans="1:16" x14ac:dyDescent="0.25">
      <c r="A12529">
        <v>377</v>
      </c>
      <c r="B12529" s="110">
        <v>45909</v>
      </c>
      <c r="C12529" s="89">
        <v>2</v>
      </c>
      <c r="D12529" s="89">
        <v>13.5</v>
      </c>
      <c r="E12529" s="96">
        <v>578</v>
      </c>
      <c r="F12529" s="89">
        <v>45.4</v>
      </c>
      <c r="G12529" s="89"/>
      <c r="H12529">
        <v>0.91</v>
      </c>
      <c r="I12529" t="s">
        <v>31</v>
      </c>
      <c r="J12529">
        <v>0.8</v>
      </c>
      <c r="K12529">
        <v>9</v>
      </c>
      <c r="L12529">
        <v>2025</v>
      </c>
      <c r="M12529" t="s">
        <v>365</v>
      </c>
      <c r="N12529" s="89" cm="1">
        <f t="array" ref="N12529">IF(ISNUMBER(_34_KNMI_Stations[[#This Row],[Etmaal temperatuur °C]]),IF(_34_KNMI_Stations[[#This Row],[Etmaal temperatuur °C]]&lt;stookgrens[],stookgrens[]-_34_KNMI_Stations[[#This Row],[Etmaal temperatuur °C]],0),"")</f>
        <v>4.5</v>
      </c>
      <c r="O12529" s="89">
        <f>_34_KNMI_Stations[[#This Row],[graaddagen]]*_34_KNMI_Stations[[#This Row],[Gewogen factor]]</f>
        <v>3.6</v>
      </c>
      <c r="P12529" s="89" cm="1">
        <f t="array" ref="P125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30" spans="1:16" x14ac:dyDescent="0.25">
      <c r="A12530">
        <v>377</v>
      </c>
      <c r="B12530" s="110">
        <v>45910</v>
      </c>
      <c r="C12530" s="89">
        <v>2.6</v>
      </c>
      <c r="D12530" s="89">
        <v>15.7</v>
      </c>
      <c r="E12530" s="96">
        <v>1560</v>
      </c>
      <c r="F12530" s="89">
        <v>0</v>
      </c>
      <c r="G12530" s="89"/>
      <c r="H12530">
        <v>0.77</v>
      </c>
      <c r="I12530" t="s">
        <v>31</v>
      </c>
      <c r="J12530">
        <v>0.8</v>
      </c>
      <c r="K12530">
        <v>9</v>
      </c>
      <c r="L12530">
        <v>2025</v>
      </c>
      <c r="M12530" t="s">
        <v>365</v>
      </c>
      <c r="N12530" s="89" cm="1">
        <f t="array" ref="N12530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2530" s="89">
        <f>_34_KNMI_Stations[[#This Row],[graaddagen]]*_34_KNMI_Stations[[#This Row],[Gewogen factor]]</f>
        <v>1.8400000000000007</v>
      </c>
      <c r="P12530" s="89" cm="1">
        <f t="array" ref="P125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31" spans="1:16" x14ac:dyDescent="0.25">
      <c r="A12531">
        <v>377</v>
      </c>
      <c r="B12531" s="110">
        <v>45911</v>
      </c>
      <c r="C12531" s="89">
        <v>5.2</v>
      </c>
      <c r="D12531" s="89">
        <v>15.8</v>
      </c>
      <c r="E12531" s="96">
        <v>1376</v>
      </c>
      <c r="F12531" s="89">
        <v>1.1000000000000001</v>
      </c>
      <c r="G12531" s="89"/>
      <c r="H12531">
        <v>0.76</v>
      </c>
      <c r="I12531" t="s">
        <v>31</v>
      </c>
      <c r="J12531">
        <v>0.8</v>
      </c>
      <c r="K12531">
        <v>9</v>
      </c>
      <c r="L12531">
        <v>2025</v>
      </c>
      <c r="M12531" t="s">
        <v>365</v>
      </c>
      <c r="N12531" s="89" cm="1">
        <f t="array" ref="N12531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2531" s="89">
        <f>_34_KNMI_Stations[[#This Row],[graaddagen]]*_34_KNMI_Stations[[#This Row],[Gewogen factor]]</f>
        <v>1.7599999999999996</v>
      </c>
      <c r="P12531" s="89" cm="1">
        <f t="array" ref="P125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32" spans="1:16" x14ac:dyDescent="0.25">
      <c r="A12532">
        <v>377</v>
      </c>
      <c r="B12532" s="110">
        <v>45912</v>
      </c>
      <c r="C12532" s="89">
        <v>4.7</v>
      </c>
      <c r="D12532" s="89">
        <v>14.2</v>
      </c>
      <c r="E12532" s="96">
        <v>1266</v>
      </c>
      <c r="F12532" s="89">
        <v>-0.1</v>
      </c>
      <c r="G12532" s="89"/>
      <c r="H12532">
        <v>0.73</v>
      </c>
      <c r="I12532" t="s">
        <v>31</v>
      </c>
      <c r="J12532">
        <v>0.8</v>
      </c>
      <c r="K12532">
        <v>9</v>
      </c>
      <c r="L12532">
        <v>2025</v>
      </c>
      <c r="M12532" t="s">
        <v>365</v>
      </c>
      <c r="N12532" s="89" cm="1">
        <f t="array" ref="N12532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2532" s="89">
        <f>_34_KNMI_Stations[[#This Row],[graaddagen]]*_34_KNMI_Stations[[#This Row],[Gewogen factor]]</f>
        <v>3.0400000000000009</v>
      </c>
      <c r="P12532" s="89" cm="1">
        <f t="array" ref="P125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33" spans="1:16" x14ac:dyDescent="0.25">
      <c r="A12533">
        <v>377</v>
      </c>
      <c r="B12533" s="110">
        <v>45913</v>
      </c>
      <c r="C12533" s="89">
        <v>4.8</v>
      </c>
      <c r="D12533" s="89">
        <v>14.8</v>
      </c>
      <c r="E12533" s="96">
        <v>1280</v>
      </c>
      <c r="F12533" s="89">
        <v>4</v>
      </c>
      <c r="G12533" s="89"/>
      <c r="H12533">
        <v>0.79</v>
      </c>
      <c r="I12533" t="s">
        <v>31</v>
      </c>
      <c r="J12533">
        <v>0.8</v>
      </c>
      <c r="K12533">
        <v>9</v>
      </c>
      <c r="L12533">
        <v>2025</v>
      </c>
      <c r="M12533" t="s">
        <v>365</v>
      </c>
      <c r="N12533" s="89" cm="1">
        <f t="array" ref="N12533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2533" s="89">
        <f>_34_KNMI_Stations[[#This Row],[graaddagen]]*_34_KNMI_Stations[[#This Row],[Gewogen factor]]</f>
        <v>2.5599999999999996</v>
      </c>
      <c r="P12533" s="89" cm="1">
        <f t="array" ref="P125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34" spans="1:16" x14ac:dyDescent="0.25">
      <c r="A12534">
        <v>377</v>
      </c>
      <c r="B12534" s="110">
        <v>45914</v>
      </c>
      <c r="C12534" s="89">
        <v>4</v>
      </c>
      <c r="D12534" s="89">
        <v>15.5</v>
      </c>
      <c r="E12534" s="96">
        <v>1580</v>
      </c>
      <c r="F12534" s="89">
        <v>1.6</v>
      </c>
      <c r="G12534" s="89"/>
      <c r="H12534">
        <v>0.77</v>
      </c>
      <c r="I12534" t="s">
        <v>31</v>
      </c>
      <c r="J12534">
        <v>0.8</v>
      </c>
      <c r="K12534">
        <v>9</v>
      </c>
      <c r="L12534">
        <v>2025</v>
      </c>
      <c r="M12534" t="s">
        <v>365</v>
      </c>
      <c r="N12534" s="89" cm="1">
        <f t="array" ref="N12534">IF(ISNUMBER(_34_KNMI_Stations[[#This Row],[Etmaal temperatuur °C]]),IF(_34_KNMI_Stations[[#This Row],[Etmaal temperatuur °C]]&lt;stookgrens[],stookgrens[]-_34_KNMI_Stations[[#This Row],[Etmaal temperatuur °C]],0),"")</f>
        <v>2.5</v>
      </c>
      <c r="O12534" s="89">
        <f>_34_KNMI_Stations[[#This Row],[graaddagen]]*_34_KNMI_Stations[[#This Row],[Gewogen factor]]</f>
        <v>2</v>
      </c>
      <c r="P12534" s="89" cm="1">
        <f t="array" ref="P125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35" spans="1:16" x14ac:dyDescent="0.25">
      <c r="A12535">
        <v>377</v>
      </c>
      <c r="B12535" s="110">
        <v>45915</v>
      </c>
      <c r="C12535" s="89">
        <v>7.7</v>
      </c>
      <c r="D12535" s="89">
        <v>16.899999999999999</v>
      </c>
      <c r="E12535" s="96">
        <v>1263</v>
      </c>
      <c r="F12535" s="89">
        <v>5.7</v>
      </c>
      <c r="G12535" s="89"/>
      <c r="H12535">
        <v>0.71</v>
      </c>
      <c r="I12535" t="s">
        <v>31</v>
      </c>
      <c r="J12535">
        <v>0.8</v>
      </c>
      <c r="K12535">
        <v>9</v>
      </c>
      <c r="L12535">
        <v>2025</v>
      </c>
      <c r="M12535" t="s">
        <v>366</v>
      </c>
      <c r="N12535" s="89" cm="1">
        <f t="array" ref="N12535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12535" s="89">
        <f>_34_KNMI_Stations[[#This Row],[graaddagen]]*_34_KNMI_Stations[[#This Row],[Gewogen factor]]</f>
        <v>0.88000000000000123</v>
      </c>
      <c r="P12535" s="89" cm="1">
        <f t="array" ref="P125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36" spans="1:16" x14ac:dyDescent="0.25">
      <c r="A12536">
        <v>377</v>
      </c>
      <c r="B12536" s="110">
        <v>45916</v>
      </c>
      <c r="C12536" s="89">
        <v>6.7</v>
      </c>
      <c r="D12536" s="89">
        <v>15.6</v>
      </c>
      <c r="E12536" s="96">
        <v>1391</v>
      </c>
      <c r="F12536" s="89">
        <v>-0.1</v>
      </c>
      <c r="G12536" s="89"/>
      <c r="H12536">
        <v>0.66</v>
      </c>
      <c r="I12536" t="s">
        <v>31</v>
      </c>
      <c r="J12536">
        <v>0.8</v>
      </c>
      <c r="K12536">
        <v>9</v>
      </c>
      <c r="L12536">
        <v>2025</v>
      </c>
      <c r="M12536" t="s">
        <v>366</v>
      </c>
      <c r="N12536" s="89" cm="1">
        <f t="array" ref="N12536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12536" s="89">
        <f>_34_KNMI_Stations[[#This Row],[graaddagen]]*_34_KNMI_Stations[[#This Row],[Gewogen factor]]</f>
        <v>1.9200000000000004</v>
      </c>
      <c r="P12536" s="89" cm="1">
        <f t="array" ref="P125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37" spans="1:16" x14ac:dyDescent="0.25">
      <c r="A12537">
        <v>377</v>
      </c>
      <c r="B12537" s="110">
        <v>45917</v>
      </c>
      <c r="C12537" s="89">
        <v>4.5</v>
      </c>
      <c r="D12537" s="89">
        <v>15.7</v>
      </c>
      <c r="E12537" s="96">
        <v>715</v>
      </c>
      <c r="F12537" s="89">
        <v>-0.1</v>
      </c>
      <c r="G12537" s="89"/>
      <c r="H12537">
        <v>0.74</v>
      </c>
      <c r="I12537" t="s">
        <v>31</v>
      </c>
      <c r="J12537">
        <v>0.8</v>
      </c>
      <c r="K12537">
        <v>9</v>
      </c>
      <c r="L12537">
        <v>2025</v>
      </c>
      <c r="M12537" t="s">
        <v>366</v>
      </c>
      <c r="N12537" s="89" cm="1">
        <f t="array" ref="N12537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2537" s="89">
        <f>_34_KNMI_Stations[[#This Row],[graaddagen]]*_34_KNMI_Stations[[#This Row],[Gewogen factor]]</f>
        <v>1.8400000000000007</v>
      </c>
      <c r="P12537" s="89" cm="1">
        <f t="array" ref="P125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38" spans="1:16" x14ac:dyDescent="0.25">
      <c r="A12538">
        <v>377</v>
      </c>
      <c r="B12538" s="110">
        <v>45918</v>
      </c>
      <c r="C12538" s="89">
        <v>4.4000000000000004</v>
      </c>
      <c r="D12538" s="89">
        <v>17.3</v>
      </c>
      <c r="E12538" s="96">
        <v>760</v>
      </c>
      <c r="F12538" s="89">
        <v>0</v>
      </c>
      <c r="G12538" s="89"/>
      <c r="H12538">
        <v>0.81</v>
      </c>
      <c r="I12538" t="s">
        <v>31</v>
      </c>
      <c r="J12538">
        <v>0.8</v>
      </c>
      <c r="K12538">
        <v>9</v>
      </c>
      <c r="L12538">
        <v>2025</v>
      </c>
      <c r="M12538" t="s">
        <v>366</v>
      </c>
      <c r="N12538" s="89" cm="1">
        <f t="array" ref="N12538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12538" s="89">
        <f>_34_KNMI_Stations[[#This Row],[graaddagen]]*_34_KNMI_Stations[[#This Row],[Gewogen factor]]</f>
        <v>0.5599999999999995</v>
      </c>
      <c r="P12538" s="89" cm="1">
        <f t="array" ref="P125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39" spans="1:16" x14ac:dyDescent="0.25">
      <c r="A12539">
        <v>377</v>
      </c>
      <c r="B12539" s="110">
        <v>45919</v>
      </c>
      <c r="C12539" s="89">
        <v>2.4</v>
      </c>
      <c r="D12539" s="89">
        <v>18.7</v>
      </c>
      <c r="E12539" s="96">
        <v>1672</v>
      </c>
      <c r="F12539" s="89">
        <v>0</v>
      </c>
      <c r="G12539" s="89"/>
      <c r="H12539">
        <v>0.73</v>
      </c>
      <c r="I12539" t="s">
        <v>31</v>
      </c>
      <c r="J12539">
        <v>0.8</v>
      </c>
      <c r="K12539">
        <v>9</v>
      </c>
      <c r="L12539">
        <v>2025</v>
      </c>
      <c r="M12539" t="s">
        <v>366</v>
      </c>
      <c r="N12539" s="89" cm="1">
        <f t="array" ref="N12539">IF(ISNUMBER(_34_KNMI_Stations[[#This Row],[Etmaal temperatuur °C]]),IF(_34_KNMI_Stations[[#This Row],[Etmaal temperatuur °C]]&lt;stookgrens[],stookgrens[]-_34_KNMI_Stations[[#This Row],[Etmaal temperatuur °C]],0),"")</f>
        <v>0</v>
      </c>
      <c r="O12539" s="89">
        <f>_34_KNMI_Stations[[#This Row],[graaddagen]]*_34_KNMI_Stations[[#This Row],[Gewogen factor]]</f>
        <v>0</v>
      </c>
      <c r="P12539" s="89" cm="1">
        <f t="array" ref="P12539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2540" spans="1:16" x14ac:dyDescent="0.25">
      <c r="A12540">
        <v>377</v>
      </c>
      <c r="B12540" s="110">
        <v>45920</v>
      </c>
      <c r="C12540" s="89">
        <v>3.5</v>
      </c>
      <c r="D12540" s="89">
        <v>20.8</v>
      </c>
      <c r="E12540" s="96">
        <v>741</v>
      </c>
      <c r="F12540" s="89">
        <v>0.2</v>
      </c>
      <c r="G12540" s="89"/>
      <c r="H12540">
        <v>0.73</v>
      </c>
      <c r="I12540" t="s">
        <v>31</v>
      </c>
      <c r="J12540">
        <v>0.8</v>
      </c>
      <c r="K12540">
        <v>9</v>
      </c>
      <c r="L12540">
        <v>2025</v>
      </c>
      <c r="M12540" t="s">
        <v>366</v>
      </c>
      <c r="N12540" s="89" cm="1">
        <f t="array" ref="N12540">IF(ISNUMBER(_34_KNMI_Stations[[#This Row],[Etmaal temperatuur °C]]),IF(_34_KNMI_Stations[[#This Row],[Etmaal temperatuur °C]]&lt;stookgrens[],stookgrens[]-_34_KNMI_Stations[[#This Row],[Etmaal temperatuur °C]],0),"")</f>
        <v>0</v>
      </c>
      <c r="O12540" s="89">
        <f>_34_KNMI_Stations[[#This Row],[graaddagen]]*_34_KNMI_Stations[[#This Row],[Gewogen factor]]</f>
        <v>0</v>
      </c>
      <c r="P12540" s="89" cm="1">
        <f t="array" ref="P12540">IF(ISNUMBER(_34_KNMI_Stations[[#This Row],[Etmaal temperatuur °C]]),IF(_34_KNMI_Stations[[#This Row],[Etmaal temperatuur °C]]&gt;stookgrens[],_34_KNMI_Stations[[#This Row],[Etmaal temperatuur °C]]-stookgrens[],0),"")</f>
        <v>2.8000000000000007</v>
      </c>
    </row>
    <row r="12541" spans="1:16" x14ac:dyDescent="0.25">
      <c r="A12541">
        <v>377</v>
      </c>
      <c r="B12541" s="110">
        <v>45921</v>
      </c>
      <c r="C12541" s="89">
        <v>3.5</v>
      </c>
      <c r="D12541" s="89">
        <v>14.2</v>
      </c>
      <c r="E12541" s="96">
        <v>688</v>
      </c>
      <c r="F12541" s="89">
        <v>1.1000000000000001</v>
      </c>
      <c r="G12541" s="89"/>
      <c r="H12541">
        <v>0.79</v>
      </c>
      <c r="I12541" t="s">
        <v>31</v>
      </c>
      <c r="J12541">
        <v>0.8</v>
      </c>
      <c r="K12541">
        <v>9</v>
      </c>
      <c r="L12541">
        <v>2025</v>
      </c>
      <c r="M12541" t="s">
        <v>366</v>
      </c>
      <c r="N12541" s="89" cm="1">
        <f t="array" ref="N12541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2541" s="89">
        <f>_34_KNMI_Stations[[#This Row],[graaddagen]]*_34_KNMI_Stations[[#This Row],[Gewogen factor]]</f>
        <v>3.0400000000000009</v>
      </c>
      <c r="P12541" s="89" cm="1">
        <f t="array" ref="P125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42" spans="1:16" x14ac:dyDescent="0.25">
      <c r="A12542">
        <v>377</v>
      </c>
      <c r="B12542" s="110">
        <v>45922</v>
      </c>
      <c r="C12542" s="89">
        <v>3.7</v>
      </c>
      <c r="D12542" s="89">
        <v>12.2</v>
      </c>
      <c r="E12542" s="96">
        <v>1101</v>
      </c>
      <c r="F12542" s="89">
        <v>-0.1</v>
      </c>
      <c r="G12542" s="89"/>
      <c r="H12542">
        <v>0.71</v>
      </c>
      <c r="I12542" t="s">
        <v>31</v>
      </c>
      <c r="J12542">
        <v>0.8</v>
      </c>
      <c r="K12542">
        <v>9</v>
      </c>
      <c r="L12542">
        <v>2025</v>
      </c>
      <c r="M12542" t="s">
        <v>367</v>
      </c>
      <c r="N12542" s="89" cm="1">
        <f t="array" ref="N12542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2542" s="89">
        <f>_34_KNMI_Stations[[#This Row],[graaddagen]]*_34_KNMI_Stations[[#This Row],[Gewogen factor]]</f>
        <v>4.6400000000000006</v>
      </c>
      <c r="P12542" s="89" cm="1">
        <f t="array" ref="P125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43" spans="1:16" x14ac:dyDescent="0.25">
      <c r="A12543">
        <v>377</v>
      </c>
      <c r="B12543" s="110">
        <v>45923</v>
      </c>
      <c r="C12543" s="89">
        <v>3.7</v>
      </c>
      <c r="D12543" s="89">
        <v>12.6</v>
      </c>
      <c r="E12543" s="96">
        <v>1296</v>
      </c>
      <c r="F12543" s="89">
        <v>0</v>
      </c>
      <c r="G12543" s="89"/>
      <c r="H12543">
        <v>0.7</v>
      </c>
      <c r="I12543" t="s">
        <v>31</v>
      </c>
      <c r="J12543">
        <v>0.8</v>
      </c>
      <c r="K12543">
        <v>9</v>
      </c>
      <c r="L12543">
        <v>2025</v>
      </c>
      <c r="M12543" t="s">
        <v>367</v>
      </c>
      <c r="N12543" s="89" cm="1">
        <f t="array" ref="N12543">IF(ISNUMBER(_34_KNMI_Stations[[#This Row],[Etmaal temperatuur °C]]),IF(_34_KNMI_Stations[[#This Row],[Etmaal temperatuur °C]]&lt;stookgrens[],stookgrens[]-_34_KNMI_Stations[[#This Row],[Etmaal temperatuur °C]],0),"")</f>
        <v>5.4</v>
      </c>
      <c r="O12543" s="89">
        <f>_34_KNMI_Stations[[#This Row],[graaddagen]]*_34_KNMI_Stations[[#This Row],[Gewogen factor]]</f>
        <v>4.32</v>
      </c>
      <c r="P12543" s="89" cm="1">
        <f t="array" ref="P125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44" spans="1:16" x14ac:dyDescent="0.25">
      <c r="A12544">
        <v>377</v>
      </c>
      <c r="B12544" s="110">
        <v>45924</v>
      </c>
      <c r="C12544" s="89">
        <v>4.7</v>
      </c>
      <c r="D12544" s="89">
        <v>11.7</v>
      </c>
      <c r="E12544" s="96">
        <v>896</v>
      </c>
      <c r="F12544" s="89">
        <v>0</v>
      </c>
      <c r="G12544" s="89"/>
      <c r="H12544">
        <v>0.63</v>
      </c>
      <c r="I12544" t="s">
        <v>31</v>
      </c>
      <c r="J12544">
        <v>0.8</v>
      </c>
      <c r="K12544">
        <v>9</v>
      </c>
      <c r="L12544">
        <v>2025</v>
      </c>
      <c r="M12544" t="s">
        <v>367</v>
      </c>
      <c r="N12544" s="89" cm="1">
        <f t="array" ref="N12544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2544" s="89">
        <f>_34_KNMI_Stations[[#This Row],[graaddagen]]*_34_KNMI_Stations[[#This Row],[Gewogen factor]]</f>
        <v>5.0400000000000009</v>
      </c>
      <c r="P12544" s="89" cm="1">
        <f t="array" ref="P125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45" spans="1:16" x14ac:dyDescent="0.25">
      <c r="A12545">
        <v>377</v>
      </c>
      <c r="B12545" s="110">
        <v>45925</v>
      </c>
      <c r="C12545" s="89">
        <v>4.3</v>
      </c>
      <c r="D12545" s="89">
        <v>10.4</v>
      </c>
      <c r="E12545" s="96">
        <v>291</v>
      </c>
      <c r="F12545" s="89">
        <v>-0.1</v>
      </c>
      <c r="G12545" s="89"/>
      <c r="H12545">
        <v>0.71</v>
      </c>
      <c r="I12545" t="s">
        <v>31</v>
      </c>
      <c r="J12545">
        <v>0.8</v>
      </c>
      <c r="K12545">
        <v>9</v>
      </c>
      <c r="L12545">
        <v>2025</v>
      </c>
      <c r="M12545" t="s">
        <v>367</v>
      </c>
      <c r="N12545" s="89" cm="1">
        <f t="array" ref="N12545">IF(ISNUMBER(_34_KNMI_Stations[[#This Row],[Etmaal temperatuur °C]]),IF(_34_KNMI_Stations[[#This Row],[Etmaal temperatuur °C]]&lt;stookgrens[],stookgrens[]-_34_KNMI_Stations[[#This Row],[Etmaal temperatuur °C]],0),"")</f>
        <v>7.6</v>
      </c>
      <c r="O12545" s="89">
        <f>_34_KNMI_Stations[[#This Row],[graaddagen]]*_34_KNMI_Stations[[#This Row],[Gewogen factor]]</f>
        <v>6.08</v>
      </c>
      <c r="P12545" s="89" cm="1">
        <f t="array" ref="P125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46" spans="1:16" x14ac:dyDescent="0.25">
      <c r="A12546">
        <v>377</v>
      </c>
      <c r="B12546" s="110">
        <v>45926</v>
      </c>
      <c r="C12546" s="89">
        <v>2.2999999999999998</v>
      </c>
      <c r="D12546" s="89">
        <v>12.2</v>
      </c>
      <c r="E12546" s="96">
        <v>1030</v>
      </c>
      <c r="F12546" s="89">
        <v>-0.1</v>
      </c>
      <c r="G12546" s="89"/>
      <c r="H12546">
        <v>0.77</v>
      </c>
      <c r="I12546" t="s">
        <v>31</v>
      </c>
      <c r="J12546">
        <v>0.8</v>
      </c>
      <c r="K12546">
        <v>9</v>
      </c>
      <c r="L12546">
        <v>2025</v>
      </c>
      <c r="M12546" t="s">
        <v>367</v>
      </c>
      <c r="N12546" s="89" cm="1">
        <f t="array" ref="N12546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2546" s="89">
        <f>_34_KNMI_Stations[[#This Row],[graaddagen]]*_34_KNMI_Stations[[#This Row],[Gewogen factor]]</f>
        <v>4.6400000000000006</v>
      </c>
      <c r="P12546" s="89" cm="1">
        <f t="array" ref="P125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47" spans="1:16" x14ac:dyDescent="0.25">
      <c r="A12547">
        <v>377</v>
      </c>
      <c r="B12547" s="110">
        <v>45927</v>
      </c>
      <c r="C12547" s="89">
        <v>1.3</v>
      </c>
      <c r="D12547" s="89">
        <v>12.4</v>
      </c>
      <c r="E12547" s="96">
        <v>864</v>
      </c>
      <c r="F12547" s="89">
        <v>0.1</v>
      </c>
      <c r="G12547" s="89"/>
      <c r="H12547">
        <v>0.84</v>
      </c>
      <c r="I12547" t="s">
        <v>31</v>
      </c>
      <c r="J12547">
        <v>0.8</v>
      </c>
      <c r="K12547">
        <v>9</v>
      </c>
      <c r="L12547">
        <v>2025</v>
      </c>
      <c r="M12547" t="s">
        <v>367</v>
      </c>
      <c r="N12547" s="89" cm="1">
        <f t="array" ref="N12547">IF(ISNUMBER(_34_KNMI_Stations[[#This Row],[Etmaal temperatuur °C]]),IF(_34_KNMI_Stations[[#This Row],[Etmaal temperatuur °C]]&lt;stookgrens[],stookgrens[]-_34_KNMI_Stations[[#This Row],[Etmaal temperatuur °C]],0),"")</f>
        <v>5.6</v>
      </c>
      <c r="O12547" s="89">
        <f>_34_KNMI_Stations[[#This Row],[graaddagen]]*_34_KNMI_Stations[[#This Row],[Gewogen factor]]</f>
        <v>4.4799999999999995</v>
      </c>
      <c r="P12547" s="89" cm="1">
        <f t="array" ref="P125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48" spans="1:16" x14ac:dyDescent="0.25">
      <c r="A12548">
        <v>377</v>
      </c>
      <c r="B12548" s="110">
        <v>45928</v>
      </c>
      <c r="C12548" s="89">
        <v>0.7</v>
      </c>
      <c r="D12548" s="89">
        <v>11.3</v>
      </c>
      <c r="E12548" s="96">
        <v>1407</v>
      </c>
      <c r="F12548" s="89">
        <v>0</v>
      </c>
      <c r="G12548" s="89"/>
      <c r="H12548">
        <v>0.82</v>
      </c>
      <c r="I12548" t="s">
        <v>31</v>
      </c>
      <c r="J12548">
        <v>0.8</v>
      </c>
      <c r="K12548">
        <v>9</v>
      </c>
      <c r="L12548">
        <v>2025</v>
      </c>
      <c r="M12548" t="s">
        <v>367</v>
      </c>
      <c r="N12548" s="89" cm="1">
        <f t="array" ref="N12548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12548" s="89">
        <f>_34_KNMI_Stations[[#This Row],[graaddagen]]*_34_KNMI_Stations[[#This Row],[Gewogen factor]]</f>
        <v>5.3599999999999994</v>
      </c>
      <c r="P12548" s="89" cm="1">
        <f t="array" ref="P125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49" spans="1:16" x14ac:dyDescent="0.25">
      <c r="A12549">
        <v>377</v>
      </c>
      <c r="B12549" s="110">
        <v>45929</v>
      </c>
      <c r="C12549" s="89">
        <v>1.3</v>
      </c>
      <c r="D12549" s="89">
        <v>13.3</v>
      </c>
      <c r="E12549" s="96">
        <v>910</v>
      </c>
      <c r="F12549" s="89">
        <v>0</v>
      </c>
      <c r="G12549" s="89"/>
      <c r="H12549">
        <v>0.8</v>
      </c>
      <c r="I12549" t="s">
        <v>31</v>
      </c>
      <c r="J12549">
        <v>0.8</v>
      </c>
      <c r="K12549">
        <v>9</v>
      </c>
      <c r="L12549">
        <v>2025</v>
      </c>
      <c r="M12549" t="s">
        <v>368</v>
      </c>
      <c r="N12549" s="89" cm="1">
        <f t="array" ref="N12549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12549" s="89">
        <f>_34_KNMI_Stations[[#This Row],[graaddagen]]*_34_KNMI_Stations[[#This Row],[Gewogen factor]]</f>
        <v>3.76</v>
      </c>
      <c r="P12549" s="89" cm="1">
        <f t="array" ref="P125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50" spans="1:16" x14ac:dyDescent="0.25">
      <c r="A12550">
        <v>377</v>
      </c>
      <c r="B12550" s="110">
        <v>45930</v>
      </c>
      <c r="C12550" s="89">
        <v>1.6</v>
      </c>
      <c r="D12550" s="89">
        <v>12.2</v>
      </c>
      <c r="E12550" s="96">
        <v>1158</v>
      </c>
      <c r="F12550" s="89">
        <v>0</v>
      </c>
      <c r="G12550" s="89"/>
      <c r="H12550">
        <v>0.85</v>
      </c>
      <c r="I12550" t="s">
        <v>31</v>
      </c>
      <c r="J12550">
        <v>0.8</v>
      </c>
      <c r="K12550">
        <v>9</v>
      </c>
      <c r="L12550">
        <v>2025</v>
      </c>
      <c r="M12550" t="s">
        <v>368</v>
      </c>
      <c r="N12550" s="89" cm="1">
        <f t="array" ref="N12550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2550" s="89">
        <f>_34_KNMI_Stations[[#This Row],[graaddagen]]*_34_KNMI_Stations[[#This Row],[Gewogen factor]]</f>
        <v>4.6400000000000006</v>
      </c>
      <c r="P12550" s="89" cm="1">
        <f t="array" ref="P125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51" spans="1:16" x14ac:dyDescent="0.25">
      <c r="A12551">
        <v>377</v>
      </c>
      <c r="B12551" s="110">
        <v>45931</v>
      </c>
      <c r="C12551" s="89">
        <v>1.4</v>
      </c>
      <c r="D12551" s="89">
        <v>10</v>
      </c>
      <c r="E12551" s="96">
        <v>1059</v>
      </c>
      <c r="F12551" s="89">
        <v>0</v>
      </c>
      <c r="G12551" s="89"/>
      <c r="H12551">
        <v>0.83</v>
      </c>
      <c r="I12551" t="s">
        <v>31</v>
      </c>
      <c r="J12551">
        <v>1</v>
      </c>
      <c r="K12551">
        <v>10</v>
      </c>
      <c r="L12551">
        <v>2025</v>
      </c>
      <c r="M12551" t="s">
        <v>368</v>
      </c>
      <c r="N12551" s="89" cm="1">
        <f t="array" ref="N12551">IF(ISNUMBER(_34_KNMI_Stations[[#This Row],[Etmaal temperatuur °C]]),IF(_34_KNMI_Stations[[#This Row],[Etmaal temperatuur °C]]&lt;stookgrens[],stookgrens[]-_34_KNMI_Stations[[#This Row],[Etmaal temperatuur °C]],0),"")</f>
        <v>8</v>
      </c>
      <c r="O12551" s="89">
        <f>_34_KNMI_Stations[[#This Row],[graaddagen]]*_34_KNMI_Stations[[#This Row],[Gewogen factor]]</f>
        <v>8</v>
      </c>
      <c r="P12551" s="89" cm="1">
        <f t="array" ref="P125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52" spans="1:16" x14ac:dyDescent="0.25">
      <c r="A12552">
        <v>377</v>
      </c>
      <c r="B12552" s="110">
        <v>45932</v>
      </c>
      <c r="C12552" s="89">
        <v>1.8</v>
      </c>
      <c r="D12552" s="89">
        <v>10.6</v>
      </c>
      <c r="E12552" s="96">
        <v>1234</v>
      </c>
      <c r="F12552" s="89">
        <v>0</v>
      </c>
      <c r="G12552" s="89"/>
      <c r="H12552">
        <v>0.7</v>
      </c>
      <c r="I12552" t="s">
        <v>31</v>
      </c>
      <c r="J12552">
        <v>1</v>
      </c>
      <c r="K12552">
        <v>10</v>
      </c>
      <c r="L12552">
        <v>2025</v>
      </c>
      <c r="M12552" t="s">
        <v>368</v>
      </c>
      <c r="N12552" s="89" cm="1">
        <f t="array" ref="N12552">IF(ISNUMBER(_34_KNMI_Stations[[#This Row],[Etmaal temperatuur °C]]),IF(_34_KNMI_Stations[[#This Row],[Etmaal temperatuur °C]]&lt;stookgrens[],stookgrens[]-_34_KNMI_Stations[[#This Row],[Etmaal temperatuur °C]],0),"")</f>
        <v>7.4</v>
      </c>
      <c r="O12552" s="89">
        <f>_34_KNMI_Stations[[#This Row],[graaddagen]]*_34_KNMI_Stations[[#This Row],[Gewogen factor]]</f>
        <v>7.4</v>
      </c>
      <c r="P12552" s="89" cm="1">
        <f t="array" ref="P125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53" spans="1:16" x14ac:dyDescent="0.25">
      <c r="A12553">
        <v>377</v>
      </c>
      <c r="B12553" s="110">
        <v>45933</v>
      </c>
      <c r="C12553" s="89">
        <v>3.8</v>
      </c>
      <c r="D12553" s="89">
        <v>11.9</v>
      </c>
      <c r="E12553" s="96">
        <v>406</v>
      </c>
      <c r="F12553" s="89">
        <v>2.8</v>
      </c>
      <c r="G12553" s="89"/>
      <c r="H12553">
        <v>0.73</v>
      </c>
      <c r="I12553" t="s">
        <v>31</v>
      </c>
      <c r="J12553">
        <v>1</v>
      </c>
      <c r="K12553">
        <v>10</v>
      </c>
      <c r="L12553">
        <v>2025</v>
      </c>
      <c r="M12553" t="s">
        <v>368</v>
      </c>
      <c r="N12553" s="89" cm="1">
        <f t="array" ref="N12553">IF(ISNUMBER(_34_KNMI_Stations[[#This Row],[Etmaal temperatuur °C]]),IF(_34_KNMI_Stations[[#This Row],[Etmaal temperatuur °C]]&lt;stookgrens[],stookgrens[]-_34_KNMI_Stations[[#This Row],[Etmaal temperatuur °C]],0),"")</f>
        <v>6.1</v>
      </c>
      <c r="O12553" s="89">
        <f>_34_KNMI_Stations[[#This Row],[graaddagen]]*_34_KNMI_Stations[[#This Row],[Gewogen factor]]</f>
        <v>6.1</v>
      </c>
      <c r="P12553" s="89" cm="1">
        <f t="array" ref="P125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54" spans="1:16" x14ac:dyDescent="0.25">
      <c r="A12554">
        <v>377</v>
      </c>
      <c r="B12554" s="110">
        <v>45934</v>
      </c>
      <c r="C12554" s="89">
        <v>7.5</v>
      </c>
      <c r="D12554" s="89">
        <v>13.5</v>
      </c>
      <c r="E12554" s="96">
        <v>785</v>
      </c>
      <c r="F12554" s="89">
        <v>14.6</v>
      </c>
      <c r="G12554" s="89"/>
      <c r="H12554">
        <v>0.75</v>
      </c>
      <c r="I12554" t="s">
        <v>31</v>
      </c>
      <c r="J12554">
        <v>1</v>
      </c>
      <c r="K12554">
        <v>10</v>
      </c>
      <c r="L12554">
        <v>2025</v>
      </c>
      <c r="M12554" t="s">
        <v>368</v>
      </c>
      <c r="N12554" s="89" cm="1">
        <f t="array" ref="N12554">IF(ISNUMBER(_34_KNMI_Stations[[#This Row],[Etmaal temperatuur °C]]),IF(_34_KNMI_Stations[[#This Row],[Etmaal temperatuur °C]]&lt;stookgrens[],stookgrens[]-_34_KNMI_Stations[[#This Row],[Etmaal temperatuur °C]],0),"")</f>
        <v>4.5</v>
      </c>
      <c r="O12554" s="89">
        <f>_34_KNMI_Stations[[#This Row],[graaddagen]]*_34_KNMI_Stations[[#This Row],[Gewogen factor]]</f>
        <v>4.5</v>
      </c>
      <c r="P12554" s="89" cm="1">
        <f t="array" ref="P125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55" spans="1:16" x14ac:dyDescent="0.25">
      <c r="A12555">
        <v>377</v>
      </c>
      <c r="B12555" s="110">
        <v>45935</v>
      </c>
      <c r="C12555" s="89">
        <v>5.7</v>
      </c>
      <c r="D12555" s="89">
        <v>11.6</v>
      </c>
      <c r="E12555" s="96">
        <v>749</v>
      </c>
      <c r="F12555" s="89">
        <v>2.5</v>
      </c>
      <c r="G12555" s="89"/>
      <c r="H12555">
        <v>0.78</v>
      </c>
      <c r="I12555" t="s">
        <v>31</v>
      </c>
      <c r="J12555">
        <v>1</v>
      </c>
      <c r="K12555">
        <v>10</v>
      </c>
      <c r="L12555">
        <v>2025</v>
      </c>
      <c r="M12555" t="s">
        <v>368</v>
      </c>
      <c r="N12555" s="89" cm="1">
        <f t="array" ref="N12555">IF(ISNUMBER(_34_KNMI_Stations[[#This Row],[Etmaal temperatuur °C]]),IF(_34_KNMI_Stations[[#This Row],[Etmaal temperatuur °C]]&lt;stookgrens[],stookgrens[]-_34_KNMI_Stations[[#This Row],[Etmaal temperatuur °C]],0),"")</f>
        <v>6.4</v>
      </c>
      <c r="O12555" s="89">
        <f>_34_KNMI_Stations[[#This Row],[graaddagen]]*_34_KNMI_Stations[[#This Row],[Gewogen factor]]</f>
        <v>6.4</v>
      </c>
      <c r="P12555" s="89" cm="1">
        <f t="array" ref="P125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56" spans="1:16" x14ac:dyDescent="0.25">
      <c r="A12556">
        <v>377</v>
      </c>
      <c r="B12556" s="110">
        <v>45936</v>
      </c>
      <c r="C12556" s="89">
        <v>3.4</v>
      </c>
      <c r="D12556" s="89">
        <v>12.5</v>
      </c>
      <c r="E12556" s="96">
        <v>329</v>
      </c>
      <c r="F12556" s="89">
        <v>1</v>
      </c>
      <c r="G12556" s="89"/>
      <c r="H12556">
        <v>0.88</v>
      </c>
      <c r="I12556" t="s">
        <v>31</v>
      </c>
      <c r="J12556">
        <v>1</v>
      </c>
      <c r="K12556">
        <v>10</v>
      </c>
      <c r="L12556">
        <v>2025</v>
      </c>
      <c r="M12556" t="s">
        <v>369</v>
      </c>
      <c r="N12556" s="89" cm="1">
        <f t="array" ref="N12556">IF(ISNUMBER(_34_KNMI_Stations[[#This Row],[Etmaal temperatuur °C]]),IF(_34_KNMI_Stations[[#This Row],[Etmaal temperatuur °C]]&lt;stookgrens[],stookgrens[]-_34_KNMI_Stations[[#This Row],[Etmaal temperatuur °C]],0),"")</f>
        <v>5.5</v>
      </c>
      <c r="O12556" s="89">
        <f>_34_KNMI_Stations[[#This Row],[graaddagen]]*_34_KNMI_Stations[[#This Row],[Gewogen factor]]</f>
        <v>5.5</v>
      </c>
      <c r="P12556" s="89" cm="1">
        <f t="array" ref="P125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57" spans="1:16" x14ac:dyDescent="0.25">
      <c r="A12557">
        <v>377</v>
      </c>
      <c r="B12557" s="110">
        <v>45937</v>
      </c>
      <c r="C12557" s="89">
        <v>2.6</v>
      </c>
      <c r="D12557" s="89">
        <v>14.3</v>
      </c>
      <c r="E12557" s="96">
        <v>364</v>
      </c>
      <c r="F12557" s="89">
        <v>-0.1</v>
      </c>
      <c r="G12557" s="89"/>
      <c r="H12557">
        <v>0.89</v>
      </c>
      <c r="I12557" t="s">
        <v>31</v>
      </c>
      <c r="J12557">
        <v>1</v>
      </c>
      <c r="K12557">
        <v>10</v>
      </c>
      <c r="L12557">
        <v>2025</v>
      </c>
      <c r="M12557" t="s">
        <v>369</v>
      </c>
      <c r="N12557" s="89" cm="1">
        <f t="array" ref="N12557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2557" s="89">
        <f>_34_KNMI_Stations[[#This Row],[graaddagen]]*_34_KNMI_Stations[[#This Row],[Gewogen factor]]</f>
        <v>3.6999999999999993</v>
      </c>
      <c r="P12557" s="89" cm="1">
        <f t="array" ref="P125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58" spans="1:16" x14ac:dyDescent="0.25">
      <c r="A12558">
        <v>377</v>
      </c>
      <c r="B12558" s="110">
        <v>45938</v>
      </c>
      <c r="C12558" s="89">
        <v>2</v>
      </c>
      <c r="D12558" s="89">
        <v>14.3</v>
      </c>
      <c r="E12558" s="96">
        <v>508</v>
      </c>
      <c r="F12558" s="89">
        <v>-0.1</v>
      </c>
      <c r="G12558" s="89"/>
      <c r="H12558">
        <v>0.83</v>
      </c>
      <c r="I12558" t="s">
        <v>31</v>
      </c>
      <c r="J12558">
        <v>1</v>
      </c>
      <c r="K12558">
        <v>10</v>
      </c>
      <c r="L12558">
        <v>2025</v>
      </c>
      <c r="M12558" t="s">
        <v>369</v>
      </c>
      <c r="N12558" s="89" cm="1">
        <f t="array" ref="N12558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2558" s="89">
        <f>_34_KNMI_Stations[[#This Row],[graaddagen]]*_34_KNMI_Stations[[#This Row],[Gewogen factor]]</f>
        <v>3.6999999999999993</v>
      </c>
      <c r="P12558" s="89" cm="1">
        <f t="array" ref="P125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59" spans="1:16" x14ac:dyDescent="0.25">
      <c r="A12559">
        <v>377</v>
      </c>
      <c r="B12559" s="110">
        <v>45939</v>
      </c>
      <c r="C12559" s="89">
        <v>2</v>
      </c>
      <c r="D12559" s="89">
        <v>13</v>
      </c>
      <c r="E12559" s="96">
        <v>658</v>
      </c>
      <c r="F12559" s="89">
        <v>-0.1</v>
      </c>
      <c r="G12559" s="89"/>
      <c r="H12559">
        <v>0.83</v>
      </c>
      <c r="I12559" t="s">
        <v>31</v>
      </c>
      <c r="J12559">
        <v>1</v>
      </c>
      <c r="K12559">
        <v>10</v>
      </c>
      <c r="L12559">
        <v>2025</v>
      </c>
      <c r="M12559" t="s">
        <v>369</v>
      </c>
      <c r="N12559" s="89" cm="1">
        <f t="array" ref="N12559">IF(ISNUMBER(_34_KNMI_Stations[[#This Row],[Etmaal temperatuur °C]]),IF(_34_KNMI_Stations[[#This Row],[Etmaal temperatuur °C]]&lt;stookgrens[],stookgrens[]-_34_KNMI_Stations[[#This Row],[Etmaal temperatuur °C]],0),"")</f>
        <v>5</v>
      </c>
      <c r="O12559" s="89">
        <f>_34_KNMI_Stations[[#This Row],[graaddagen]]*_34_KNMI_Stations[[#This Row],[Gewogen factor]]</f>
        <v>5</v>
      </c>
      <c r="P12559" s="89" cm="1">
        <f t="array" ref="P125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60" spans="1:16" x14ac:dyDescent="0.25">
      <c r="A12560">
        <v>377</v>
      </c>
      <c r="B12560" s="110">
        <v>45940</v>
      </c>
      <c r="C12560" s="89">
        <v>1.7</v>
      </c>
      <c r="D12560" s="89">
        <v>14.6</v>
      </c>
      <c r="E12560" s="96">
        <v>615</v>
      </c>
      <c r="F12560" s="89">
        <v>-0.1</v>
      </c>
      <c r="G12560" s="89"/>
      <c r="H12560">
        <v>0.83</v>
      </c>
      <c r="I12560" t="s">
        <v>31</v>
      </c>
      <c r="J12560">
        <v>1</v>
      </c>
      <c r="K12560">
        <v>10</v>
      </c>
      <c r="L12560">
        <v>2025</v>
      </c>
      <c r="M12560" t="s">
        <v>369</v>
      </c>
      <c r="N12560" s="89" cm="1">
        <f t="array" ref="N12560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2560" s="89">
        <f>_34_KNMI_Stations[[#This Row],[graaddagen]]*_34_KNMI_Stations[[#This Row],[Gewogen factor]]</f>
        <v>3.4000000000000004</v>
      </c>
      <c r="P12560" s="89" cm="1">
        <f t="array" ref="P125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61" spans="1:16" x14ac:dyDescent="0.25">
      <c r="A12561">
        <v>377</v>
      </c>
      <c r="B12561" s="110">
        <v>45941</v>
      </c>
      <c r="C12561" s="89">
        <v>1</v>
      </c>
      <c r="D12561" s="89">
        <v>14.1</v>
      </c>
      <c r="E12561" s="96">
        <v>303</v>
      </c>
      <c r="F12561" s="89">
        <v>-0.1</v>
      </c>
      <c r="G12561" s="89"/>
      <c r="H12561">
        <v>0.87</v>
      </c>
      <c r="I12561" t="s">
        <v>31</v>
      </c>
      <c r="J12561">
        <v>1</v>
      </c>
      <c r="K12561">
        <v>10</v>
      </c>
      <c r="L12561">
        <v>2025</v>
      </c>
      <c r="M12561" t="s">
        <v>369</v>
      </c>
      <c r="N12561" s="89" cm="1">
        <f t="array" ref="N12561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2561" s="89">
        <f>_34_KNMI_Stations[[#This Row],[graaddagen]]*_34_KNMI_Stations[[#This Row],[Gewogen factor]]</f>
        <v>3.9000000000000004</v>
      </c>
      <c r="P12561" s="89" cm="1">
        <f t="array" ref="P125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62" spans="1:16" x14ac:dyDescent="0.25">
      <c r="A12562">
        <v>377</v>
      </c>
      <c r="B12562" s="110">
        <v>45942</v>
      </c>
      <c r="C12562" s="89">
        <v>1.4</v>
      </c>
      <c r="D12562" s="89">
        <v>14.1</v>
      </c>
      <c r="E12562" s="96">
        <v>575</v>
      </c>
      <c r="F12562" s="89">
        <v>0.1</v>
      </c>
      <c r="G12562" s="89"/>
      <c r="H12562">
        <v>0.85</v>
      </c>
      <c r="I12562" t="s">
        <v>31</v>
      </c>
      <c r="J12562">
        <v>1</v>
      </c>
      <c r="K12562">
        <v>10</v>
      </c>
      <c r="L12562">
        <v>2025</v>
      </c>
      <c r="M12562" t="s">
        <v>369</v>
      </c>
      <c r="N12562" s="89" cm="1">
        <f t="array" ref="N12562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2562" s="89">
        <f>_34_KNMI_Stations[[#This Row],[graaddagen]]*_34_KNMI_Stations[[#This Row],[Gewogen factor]]</f>
        <v>3.9000000000000004</v>
      </c>
      <c r="P12562" s="89" cm="1">
        <f t="array" ref="P125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63" spans="1:16" x14ac:dyDescent="0.25">
      <c r="A12563">
        <v>377</v>
      </c>
      <c r="B12563" s="110">
        <v>45943</v>
      </c>
      <c r="C12563" s="89">
        <v>1.7</v>
      </c>
      <c r="D12563" s="89">
        <v>13.4</v>
      </c>
      <c r="E12563" s="96">
        <v>331</v>
      </c>
      <c r="F12563" s="89">
        <v>0.6</v>
      </c>
      <c r="G12563" s="89"/>
      <c r="H12563">
        <v>0.91</v>
      </c>
      <c r="I12563" t="s">
        <v>31</v>
      </c>
      <c r="J12563">
        <v>1</v>
      </c>
      <c r="K12563">
        <v>10</v>
      </c>
      <c r="L12563">
        <v>2025</v>
      </c>
      <c r="M12563" t="s">
        <v>370</v>
      </c>
      <c r="N12563" s="89" cm="1">
        <f t="array" ref="N12563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2563" s="89">
        <f>_34_KNMI_Stations[[#This Row],[graaddagen]]*_34_KNMI_Stations[[#This Row],[Gewogen factor]]</f>
        <v>4.5999999999999996</v>
      </c>
      <c r="P12563" s="89" cm="1">
        <f t="array" ref="P125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64" spans="1:16" x14ac:dyDescent="0.25">
      <c r="A12564">
        <v>377</v>
      </c>
      <c r="B12564" s="110">
        <v>45944</v>
      </c>
      <c r="C12564" s="89">
        <v>1.3</v>
      </c>
      <c r="D12564" s="89">
        <v>12.1</v>
      </c>
      <c r="E12564" s="96">
        <v>376</v>
      </c>
      <c r="F12564" s="89">
        <v>-0.1</v>
      </c>
      <c r="G12564" s="89"/>
      <c r="H12564">
        <v>0.92</v>
      </c>
      <c r="I12564" t="s">
        <v>31</v>
      </c>
      <c r="J12564">
        <v>1</v>
      </c>
      <c r="K12564">
        <v>10</v>
      </c>
      <c r="L12564">
        <v>2025</v>
      </c>
      <c r="M12564" t="s">
        <v>370</v>
      </c>
      <c r="N12564" s="89" cm="1">
        <f t="array" ref="N12564">IF(ISNUMBER(_34_KNMI_Stations[[#This Row],[Etmaal temperatuur °C]]),IF(_34_KNMI_Stations[[#This Row],[Etmaal temperatuur °C]]&lt;stookgrens[],stookgrens[]-_34_KNMI_Stations[[#This Row],[Etmaal temperatuur °C]],0),"")</f>
        <v>5.9</v>
      </c>
      <c r="O12564" s="89">
        <f>_34_KNMI_Stations[[#This Row],[graaddagen]]*_34_KNMI_Stations[[#This Row],[Gewogen factor]]</f>
        <v>5.9</v>
      </c>
      <c r="P12564" s="89" cm="1">
        <f t="array" ref="P125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65" spans="1:16" x14ac:dyDescent="0.25">
      <c r="A12565">
        <v>377</v>
      </c>
      <c r="B12565" s="110">
        <v>45945</v>
      </c>
      <c r="C12565" s="89">
        <v>1.1000000000000001</v>
      </c>
      <c r="D12565" s="89">
        <v>11.7</v>
      </c>
      <c r="E12565" s="96">
        <v>278</v>
      </c>
      <c r="F12565" s="89">
        <v>0.1</v>
      </c>
      <c r="G12565" s="89"/>
      <c r="H12565">
        <v>0.91</v>
      </c>
      <c r="I12565" t="s">
        <v>31</v>
      </c>
      <c r="J12565">
        <v>1</v>
      </c>
      <c r="K12565">
        <v>10</v>
      </c>
      <c r="L12565">
        <v>2025</v>
      </c>
      <c r="M12565" t="s">
        <v>370</v>
      </c>
      <c r="N12565" s="89" cm="1">
        <f t="array" ref="N12565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2565" s="89">
        <f>_34_KNMI_Stations[[#This Row],[graaddagen]]*_34_KNMI_Stations[[#This Row],[Gewogen factor]]</f>
        <v>6.3000000000000007</v>
      </c>
      <c r="P12565" s="89" cm="1">
        <f t="array" ref="P125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66" spans="1:16" x14ac:dyDescent="0.25">
      <c r="A12566">
        <v>377</v>
      </c>
      <c r="B12566" s="110">
        <v>45946</v>
      </c>
      <c r="C12566" s="89">
        <v>1.4</v>
      </c>
      <c r="D12566" s="89">
        <v>11.6</v>
      </c>
      <c r="E12566" s="96">
        <v>489</v>
      </c>
      <c r="F12566" s="89">
        <v>-0.1</v>
      </c>
      <c r="G12566" s="89"/>
      <c r="H12566">
        <v>0.9</v>
      </c>
      <c r="I12566" t="s">
        <v>31</v>
      </c>
      <c r="J12566">
        <v>1</v>
      </c>
      <c r="K12566">
        <v>10</v>
      </c>
      <c r="L12566">
        <v>2025</v>
      </c>
      <c r="M12566" t="s">
        <v>370</v>
      </c>
      <c r="N12566" s="89" cm="1">
        <f t="array" ref="N12566">IF(ISNUMBER(_34_KNMI_Stations[[#This Row],[Etmaal temperatuur °C]]),IF(_34_KNMI_Stations[[#This Row],[Etmaal temperatuur °C]]&lt;stookgrens[],stookgrens[]-_34_KNMI_Stations[[#This Row],[Etmaal temperatuur °C]],0),"")</f>
        <v>6.4</v>
      </c>
      <c r="O12566" s="89">
        <f>_34_KNMI_Stations[[#This Row],[graaddagen]]*_34_KNMI_Stations[[#This Row],[Gewogen factor]]</f>
        <v>6.4</v>
      </c>
      <c r="P12566" s="89" cm="1">
        <f t="array" ref="P125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67" spans="1:16" x14ac:dyDescent="0.25">
      <c r="A12567">
        <v>377</v>
      </c>
      <c r="B12567" s="110">
        <v>45947</v>
      </c>
      <c r="C12567" s="89">
        <v>1.5</v>
      </c>
      <c r="D12567" s="89">
        <v>11.6</v>
      </c>
      <c r="E12567" s="96">
        <v>358</v>
      </c>
      <c r="F12567" s="89">
        <v>-0.1</v>
      </c>
      <c r="G12567" s="89"/>
      <c r="H12567">
        <v>0.89</v>
      </c>
      <c r="I12567" t="s">
        <v>31</v>
      </c>
      <c r="J12567">
        <v>1</v>
      </c>
      <c r="K12567">
        <v>10</v>
      </c>
      <c r="L12567">
        <v>2025</v>
      </c>
      <c r="M12567" t="s">
        <v>370</v>
      </c>
      <c r="N12567" s="89" cm="1">
        <f t="array" ref="N12567">IF(ISNUMBER(_34_KNMI_Stations[[#This Row],[Etmaal temperatuur °C]]),IF(_34_KNMI_Stations[[#This Row],[Etmaal temperatuur °C]]&lt;stookgrens[],stookgrens[]-_34_KNMI_Stations[[#This Row],[Etmaal temperatuur °C]],0),"")</f>
        <v>6.4</v>
      </c>
      <c r="O12567" s="89">
        <f>_34_KNMI_Stations[[#This Row],[graaddagen]]*_34_KNMI_Stations[[#This Row],[Gewogen factor]]</f>
        <v>6.4</v>
      </c>
      <c r="P12567" s="89" cm="1">
        <f t="array" ref="P125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68" spans="1:16" x14ac:dyDescent="0.25">
      <c r="A12568">
        <v>377</v>
      </c>
      <c r="B12568" s="110">
        <v>45948</v>
      </c>
      <c r="C12568" s="89">
        <v>1.9</v>
      </c>
      <c r="D12568" s="89">
        <v>10.1</v>
      </c>
      <c r="E12568" s="96">
        <v>599</v>
      </c>
      <c r="F12568" s="89">
        <v>0</v>
      </c>
      <c r="G12568" s="89"/>
      <c r="H12568">
        <v>0.81</v>
      </c>
      <c r="I12568" t="s">
        <v>31</v>
      </c>
      <c r="J12568">
        <v>1</v>
      </c>
      <c r="K12568">
        <v>10</v>
      </c>
      <c r="L12568">
        <v>2025</v>
      </c>
      <c r="M12568" t="s">
        <v>370</v>
      </c>
      <c r="N12568" s="89" cm="1">
        <f t="array" ref="N12568">IF(ISNUMBER(_34_KNMI_Stations[[#This Row],[Etmaal temperatuur °C]]),IF(_34_KNMI_Stations[[#This Row],[Etmaal temperatuur °C]]&lt;stookgrens[],stookgrens[]-_34_KNMI_Stations[[#This Row],[Etmaal temperatuur °C]],0),"")</f>
        <v>7.9</v>
      </c>
      <c r="O12568" s="89">
        <f>_34_KNMI_Stations[[#This Row],[graaddagen]]*_34_KNMI_Stations[[#This Row],[Gewogen factor]]</f>
        <v>7.9</v>
      </c>
      <c r="P12568" s="89" cm="1">
        <f t="array" ref="P125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69" spans="1:16" x14ac:dyDescent="0.25">
      <c r="A12569">
        <v>377</v>
      </c>
      <c r="B12569" s="110">
        <v>45949</v>
      </c>
      <c r="C12569" s="89">
        <v>2.8</v>
      </c>
      <c r="D12569" s="89">
        <v>10.9</v>
      </c>
      <c r="E12569" s="96">
        <v>584</v>
      </c>
      <c r="F12569" s="89">
        <v>1.5</v>
      </c>
      <c r="G12569" s="89"/>
      <c r="H12569">
        <v>0.79</v>
      </c>
      <c r="I12569" t="s">
        <v>31</v>
      </c>
      <c r="J12569">
        <v>1</v>
      </c>
      <c r="K12569">
        <v>10</v>
      </c>
      <c r="L12569">
        <v>2025</v>
      </c>
      <c r="M12569" t="s">
        <v>370</v>
      </c>
      <c r="N12569" s="89" cm="1">
        <f t="array" ref="N12569">IF(ISNUMBER(_34_KNMI_Stations[[#This Row],[Etmaal temperatuur °C]]),IF(_34_KNMI_Stations[[#This Row],[Etmaal temperatuur °C]]&lt;stookgrens[],stookgrens[]-_34_KNMI_Stations[[#This Row],[Etmaal temperatuur °C]],0),"")</f>
        <v>7.1</v>
      </c>
      <c r="O12569" s="89">
        <f>_34_KNMI_Stations[[#This Row],[graaddagen]]*_34_KNMI_Stations[[#This Row],[Gewogen factor]]</f>
        <v>7.1</v>
      </c>
      <c r="P12569" s="89" cm="1">
        <f t="array" ref="P125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70" spans="1:16" x14ac:dyDescent="0.25">
      <c r="A12570">
        <v>377</v>
      </c>
      <c r="B12570" s="110">
        <v>45950</v>
      </c>
      <c r="C12570" s="89">
        <v>5.3</v>
      </c>
      <c r="D12570" s="89">
        <v>15.4</v>
      </c>
      <c r="E12570" s="96">
        <v>583</v>
      </c>
      <c r="F12570" s="89">
        <v>1.8</v>
      </c>
      <c r="G12570" s="89"/>
      <c r="H12570">
        <v>0.8</v>
      </c>
      <c r="I12570" t="s">
        <v>31</v>
      </c>
      <c r="J12570">
        <v>1</v>
      </c>
      <c r="K12570">
        <v>10</v>
      </c>
      <c r="L12570">
        <v>2025</v>
      </c>
      <c r="M12570" t="s">
        <v>371</v>
      </c>
      <c r="N12570" s="89" cm="1">
        <f t="array" ref="N12570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12570" s="89">
        <f>_34_KNMI_Stations[[#This Row],[graaddagen]]*_34_KNMI_Stations[[#This Row],[Gewogen factor]]</f>
        <v>2.5999999999999996</v>
      </c>
      <c r="P12570" s="89" cm="1">
        <f t="array" ref="P125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71" spans="1:16" x14ac:dyDescent="0.25">
      <c r="A12571">
        <v>377</v>
      </c>
      <c r="B12571" s="110">
        <v>45951</v>
      </c>
      <c r="C12571" s="89">
        <v>5.4</v>
      </c>
      <c r="D12571" s="89">
        <v>13.3</v>
      </c>
      <c r="E12571" s="96">
        <v>348</v>
      </c>
      <c r="F12571" s="89">
        <v>1.5</v>
      </c>
      <c r="G12571" s="89"/>
      <c r="H12571">
        <v>0.85</v>
      </c>
      <c r="I12571" t="s">
        <v>31</v>
      </c>
      <c r="J12571">
        <v>1</v>
      </c>
      <c r="K12571">
        <v>10</v>
      </c>
      <c r="L12571">
        <v>2025</v>
      </c>
      <c r="M12571" t="s">
        <v>371</v>
      </c>
      <c r="N12571" s="89" cm="1">
        <f t="array" ref="N12571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12571" s="89">
        <f>_34_KNMI_Stations[[#This Row],[graaddagen]]*_34_KNMI_Stations[[#This Row],[Gewogen factor]]</f>
        <v>4.6999999999999993</v>
      </c>
      <c r="P12571" s="89" cm="1">
        <f t="array" ref="P125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72" spans="1:16" x14ac:dyDescent="0.25">
      <c r="A12572">
        <v>377</v>
      </c>
      <c r="B12572" s="110">
        <v>45952</v>
      </c>
      <c r="C12572" s="89">
        <v>2.7</v>
      </c>
      <c r="D12572" s="89">
        <v>12.7</v>
      </c>
      <c r="E12572" s="96">
        <v>447</v>
      </c>
      <c r="F12572" s="89">
        <v>1.5</v>
      </c>
      <c r="G12572" s="89"/>
      <c r="H12572">
        <v>0.87</v>
      </c>
      <c r="I12572" t="s">
        <v>31</v>
      </c>
      <c r="J12572">
        <v>1</v>
      </c>
      <c r="K12572">
        <v>10</v>
      </c>
      <c r="L12572">
        <v>2025</v>
      </c>
      <c r="M12572" t="s">
        <v>371</v>
      </c>
      <c r="N12572" s="89" cm="1">
        <f t="array" ref="N12572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12572" s="89">
        <f>_34_KNMI_Stations[[#This Row],[graaddagen]]*_34_KNMI_Stations[[#This Row],[Gewogen factor]]</f>
        <v>5.3000000000000007</v>
      </c>
      <c r="P12572" s="89" cm="1">
        <f t="array" ref="P125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73" spans="1:16" x14ac:dyDescent="0.25">
      <c r="A12573">
        <v>377</v>
      </c>
      <c r="B12573" s="110">
        <v>45953</v>
      </c>
      <c r="C12573" s="89">
        <v>8.1</v>
      </c>
      <c r="D12573" s="89">
        <v>12</v>
      </c>
      <c r="E12573" s="96">
        <v>306</v>
      </c>
      <c r="F12573" s="89">
        <v>12.2</v>
      </c>
      <c r="G12573" s="89"/>
      <c r="H12573">
        <v>0.83</v>
      </c>
      <c r="I12573" t="s">
        <v>31</v>
      </c>
      <c r="J12573">
        <v>1</v>
      </c>
      <c r="K12573">
        <v>10</v>
      </c>
      <c r="L12573">
        <v>2025</v>
      </c>
      <c r="M12573" t="s">
        <v>371</v>
      </c>
      <c r="N12573" s="89" cm="1">
        <f t="array" ref="N12573">IF(ISNUMBER(_34_KNMI_Stations[[#This Row],[Etmaal temperatuur °C]]),IF(_34_KNMI_Stations[[#This Row],[Etmaal temperatuur °C]]&lt;stookgrens[],stookgrens[]-_34_KNMI_Stations[[#This Row],[Etmaal temperatuur °C]],0),"")</f>
        <v>6</v>
      </c>
      <c r="O12573" s="89">
        <f>_34_KNMI_Stations[[#This Row],[graaddagen]]*_34_KNMI_Stations[[#This Row],[Gewogen factor]]</f>
        <v>6</v>
      </c>
      <c r="P12573" s="89" cm="1">
        <f t="array" ref="P125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74" spans="1:16" x14ac:dyDescent="0.25">
      <c r="A12574">
        <v>377</v>
      </c>
      <c r="B12574" s="110">
        <v>45954</v>
      </c>
      <c r="C12574" s="89">
        <v>7.2</v>
      </c>
      <c r="D12574" s="89">
        <v>9.1</v>
      </c>
      <c r="E12574" s="96">
        <v>785</v>
      </c>
      <c r="F12574" s="89">
        <v>0.5</v>
      </c>
      <c r="G12574" s="89"/>
      <c r="H12574">
        <v>0.78</v>
      </c>
      <c r="I12574" t="s">
        <v>31</v>
      </c>
      <c r="J12574">
        <v>1</v>
      </c>
      <c r="K12574">
        <v>10</v>
      </c>
      <c r="L12574">
        <v>2025</v>
      </c>
      <c r="M12574" t="s">
        <v>371</v>
      </c>
      <c r="N12574" s="89" cm="1">
        <f t="array" ref="N12574">IF(ISNUMBER(_34_KNMI_Stations[[#This Row],[Etmaal temperatuur °C]]),IF(_34_KNMI_Stations[[#This Row],[Etmaal temperatuur °C]]&lt;stookgrens[],stookgrens[]-_34_KNMI_Stations[[#This Row],[Etmaal temperatuur °C]],0),"")</f>
        <v>8.9</v>
      </c>
      <c r="O12574" s="89">
        <f>_34_KNMI_Stations[[#This Row],[graaddagen]]*_34_KNMI_Stations[[#This Row],[Gewogen factor]]</f>
        <v>8.9</v>
      </c>
      <c r="P12574" s="89" cm="1">
        <f t="array" ref="P125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75" spans="1:16" x14ac:dyDescent="0.25">
      <c r="A12575">
        <v>377</v>
      </c>
      <c r="B12575" s="110">
        <v>45955</v>
      </c>
      <c r="C12575" s="89">
        <v>6</v>
      </c>
      <c r="D12575" s="89">
        <v>9.1</v>
      </c>
      <c r="E12575" s="96">
        <v>251</v>
      </c>
      <c r="F12575" s="89">
        <v>10.199999999999999</v>
      </c>
      <c r="G12575" s="89"/>
      <c r="H12575">
        <v>0.88</v>
      </c>
      <c r="I12575" t="s">
        <v>31</v>
      </c>
      <c r="J12575">
        <v>1</v>
      </c>
      <c r="K12575">
        <v>10</v>
      </c>
      <c r="L12575">
        <v>2025</v>
      </c>
      <c r="M12575" t="s">
        <v>371</v>
      </c>
      <c r="N12575" s="89" cm="1">
        <f t="array" ref="N12575">IF(ISNUMBER(_34_KNMI_Stations[[#This Row],[Etmaal temperatuur °C]]),IF(_34_KNMI_Stations[[#This Row],[Etmaal temperatuur °C]]&lt;stookgrens[],stookgrens[]-_34_KNMI_Stations[[#This Row],[Etmaal temperatuur °C]],0),"")</f>
        <v>8.9</v>
      </c>
      <c r="O12575" s="89">
        <f>_34_KNMI_Stations[[#This Row],[graaddagen]]*_34_KNMI_Stations[[#This Row],[Gewogen factor]]</f>
        <v>8.9</v>
      </c>
      <c r="P12575" s="89" cm="1">
        <f t="array" ref="P125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76" spans="1:16" x14ac:dyDescent="0.25">
      <c r="A12576">
        <v>377</v>
      </c>
      <c r="B12576" s="110">
        <v>45956</v>
      </c>
      <c r="C12576" s="89">
        <v>6.6</v>
      </c>
      <c r="D12576" s="89">
        <v>7.6</v>
      </c>
      <c r="E12576" s="96">
        <v>579</v>
      </c>
      <c r="F12576" s="89">
        <v>0.6</v>
      </c>
      <c r="G12576" s="89"/>
      <c r="H12576">
        <v>0.77</v>
      </c>
      <c r="I12576" t="s">
        <v>31</v>
      </c>
      <c r="J12576">
        <v>1</v>
      </c>
      <c r="K12576">
        <v>10</v>
      </c>
      <c r="L12576">
        <v>2025</v>
      </c>
      <c r="M12576" t="s">
        <v>371</v>
      </c>
      <c r="N12576" s="89" cm="1">
        <f t="array" ref="N12576">IF(ISNUMBER(_34_KNMI_Stations[[#This Row],[Etmaal temperatuur °C]]),IF(_34_KNMI_Stations[[#This Row],[Etmaal temperatuur °C]]&lt;stookgrens[],stookgrens[]-_34_KNMI_Stations[[#This Row],[Etmaal temperatuur °C]],0),"")</f>
        <v>10.4</v>
      </c>
      <c r="O12576" s="89">
        <f>_34_KNMI_Stations[[#This Row],[graaddagen]]*_34_KNMI_Stations[[#This Row],[Gewogen factor]]</f>
        <v>10.4</v>
      </c>
      <c r="P12576" s="89" cm="1">
        <f t="array" ref="P125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77" spans="1:16" x14ac:dyDescent="0.25">
      <c r="A12577">
        <v>377</v>
      </c>
      <c r="B12577" s="110">
        <v>45957</v>
      </c>
      <c r="C12577" s="89">
        <v>6</v>
      </c>
      <c r="D12577" s="89">
        <v>9.1999999999999993</v>
      </c>
      <c r="E12577" s="96">
        <v>413</v>
      </c>
      <c r="F12577" s="89">
        <v>9.9</v>
      </c>
      <c r="G12577" s="89"/>
      <c r="H12577">
        <v>0.88</v>
      </c>
      <c r="I12577" t="s">
        <v>31</v>
      </c>
      <c r="J12577">
        <v>1</v>
      </c>
      <c r="K12577">
        <v>10</v>
      </c>
      <c r="L12577">
        <v>2025</v>
      </c>
      <c r="M12577" t="s">
        <v>372</v>
      </c>
      <c r="N12577" s="89" cm="1">
        <f t="array" ref="N12577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12577" s="89">
        <f>_34_KNMI_Stations[[#This Row],[graaddagen]]*_34_KNMI_Stations[[#This Row],[Gewogen factor]]</f>
        <v>8.8000000000000007</v>
      </c>
      <c r="P12577" s="89" cm="1">
        <f t="array" ref="P125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78" spans="1:16" x14ac:dyDescent="0.25">
      <c r="A12578">
        <v>377</v>
      </c>
      <c r="B12578" s="110">
        <v>45958</v>
      </c>
      <c r="C12578" s="89">
        <v>5.2</v>
      </c>
      <c r="D12578" s="89">
        <v>11</v>
      </c>
      <c r="E12578" s="96">
        <v>293</v>
      </c>
      <c r="F12578" s="89">
        <v>3.3</v>
      </c>
      <c r="G12578" s="89"/>
      <c r="H12578">
        <v>0.87</v>
      </c>
      <c r="I12578" t="s">
        <v>31</v>
      </c>
      <c r="J12578">
        <v>1</v>
      </c>
      <c r="K12578">
        <v>10</v>
      </c>
      <c r="L12578">
        <v>2025</v>
      </c>
      <c r="M12578" t="s">
        <v>372</v>
      </c>
      <c r="N12578" s="89" cm="1">
        <f t="array" ref="N12578">IF(ISNUMBER(_34_KNMI_Stations[[#This Row],[Etmaal temperatuur °C]]),IF(_34_KNMI_Stations[[#This Row],[Etmaal temperatuur °C]]&lt;stookgrens[],stookgrens[]-_34_KNMI_Stations[[#This Row],[Etmaal temperatuur °C]],0),"")</f>
        <v>7</v>
      </c>
      <c r="O12578" s="89">
        <f>_34_KNMI_Stations[[#This Row],[graaddagen]]*_34_KNMI_Stations[[#This Row],[Gewogen factor]]</f>
        <v>7</v>
      </c>
      <c r="P12578" s="89" cm="1">
        <f t="array" ref="P125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79" spans="1:16" x14ac:dyDescent="0.25">
      <c r="A12579">
        <v>377</v>
      </c>
      <c r="B12579" s="110">
        <v>45959</v>
      </c>
      <c r="C12579" s="89">
        <v>3.6</v>
      </c>
      <c r="D12579" s="89">
        <v>12.2</v>
      </c>
      <c r="E12579" s="96">
        <v>377</v>
      </c>
      <c r="F12579" s="89">
        <v>6.7</v>
      </c>
      <c r="G12579" s="89"/>
      <c r="H12579">
        <v>0.84</v>
      </c>
      <c r="I12579" t="s">
        <v>31</v>
      </c>
      <c r="J12579">
        <v>1</v>
      </c>
      <c r="K12579">
        <v>10</v>
      </c>
      <c r="L12579">
        <v>2025</v>
      </c>
      <c r="M12579" t="s">
        <v>372</v>
      </c>
      <c r="N12579" s="89" cm="1">
        <f t="array" ref="N12579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2579" s="89">
        <f>_34_KNMI_Stations[[#This Row],[graaddagen]]*_34_KNMI_Stations[[#This Row],[Gewogen factor]]</f>
        <v>5.8000000000000007</v>
      </c>
      <c r="P12579" s="89" cm="1">
        <f t="array" ref="P125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80" spans="1:16" x14ac:dyDescent="0.25">
      <c r="A12580">
        <v>377</v>
      </c>
      <c r="B12580" s="110">
        <v>45960</v>
      </c>
      <c r="C12580" s="89">
        <v>4.2</v>
      </c>
      <c r="D12580" s="89">
        <v>9.6999999999999993</v>
      </c>
      <c r="E12580" s="96">
        <v>812</v>
      </c>
      <c r="F12580" s="89">
        <v>0.1</v>
      </c>
      <c r="G12580" s="89"/>
      <c r="H12580">
        <v>0.82</v>
      </c>
      <c r="I12580" t="s">
        <v>31</v>
      </c>
      <c r="J12580">
        <v>1</v>
      </c>
      <c r="K12580">
        <v>10</v>
      </c>
      <c r="L12580">
        <v>2025</v>
      </c>
      <c r="M12580" t="s">
        <v>372</v>
      </c>
      <c r="N12580" s="89" cm="1">
        <f t="array" ref="N12580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12580" s="89">
        <f>_34_KNMI_Stations[[#This Row],[graaddagen]]*_34_KNMI_Stations[[#This Row],[Gewogen factor]]</f>
        <v>8.3000000000000007</v>
      </c>
      <c r="P12580" s="89" cm="1">
        <f t="array" ref="P125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81" spans="1:16" x14ac:dyDescent="0.25">
      <c r="A12581">
        <v>377</v>
      </c>
      <c r="B12581" s="110">
        <v>45961</v>
      </c>
      <c r="C12581" s="89">
        <v>2.8</v>
      </c>
      <c r="D12581" s="89">
        <v>9.6999999999999993</v>
      </c>
      <c r="E12581" s="96">
        <v>390</v>
      </c>
      <c r="F12581" s="89">
        <v>0</v>
      </c>
      <c r="G12581" s="89"/>
      <c r="H12581">
        <v>0.84</v>
      </c>
      <c r="I12581" t="s">
        <v>31</v>
      </c>
      <c r="J12581">
        <v>1</v>
      </c>
      <c r="K12581">
        <v>10</v>
      </c>
      <c r="L12581">
        <v>2025</v>
      </c>
      <c r="M12581" t="s">
        <v>372</v>
      </c>
      <c r="N12581" s="89" cm="1">
        <f t="array" ref="N12581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12581" s="89">
        <f>_34_KNMI_Stations[[#This Row],[graaddagen]]*_34_KNMI_Stations[[#This Row],[Gewogen factor]]</f>
        <v>8.3000000000000007</v>
      </c>
      <c r="P12581" s="89" cm="1">
        <f t="array" ref="P125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82" spans="1:16" x14ac:dyDescent="0.25">
      <c r="A12582">
        <v>377</v>
      </c>
      <c r="B12582" s="110">
        <v>45962</v>
      </c>
      <c r="C12582" s="89">
        <v>4</v>
      </c>
      <c r="D12582" s="89">
        <v>11.6</v>
      </c>
      <c r="E12582" s="96">
        <v>154</v>
      </c>
      <c r="F12582" s="89">
        <v>4.7</v>
      </c>
      <c r="G12582" s="89"/>
      <c r="H12582">
        <v>0.89</v>
      </c>
      <c r="I12582" t="s">
        <v>31</v>
      </c>
      <c r="J12582">
        <v>1.1000000000000001</v>
      </c>
      <c r="K12582">
        <v>11</v>
      </c>
      <c r="L12582">
        <v>2025</v>
      </c>
      <c r="M12582" t="s">
        <v>372</v>
      </c>
      <c r="N12582" s="89" cm="1">
        <f t="array" ref="N12582">IF(ISNUMBER(_34_KNMI_Stations[[#This Row],[Etmaal temperatuur °C]]),IF(_34_KNMI_Stations[[#This Row],[Etmaal temperatuur °C]]&lt;stookgrens[],stookgrens[]-_34_KNMI_Stations[[#This Row],[Etmaal temperatuur °C]],0),"")</f>
        <v>6.4</v>
      </c>
      <c r="O12582" s="89">
        <f>_34_KNMI_Stations[[#This Row],[graaddagen]]*_34_KNMI_Stations[[#This Row],[Gewogen factor]]</f>
        <v>7.0400000000000009</v>
      </c>
      <c r="P12582" s="89" cm="1">
        <f t="array" ref="P125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83" spans="1:16" x14ac:dyDescent="0.25">
      <c r="A12583">
        <v>377</v>
      </c>
      <c r="B12583" s="110">
        <v>45963</v>
      </c>
      <c r="C12583" s="89">
        <v>3.8</v>
      </c>
      <c r="D12583" s="89">
        <v>10.4</v>
      </c>
      <c r="E12583" s="96">
        <v>486</v>
      </c>
      <c r="F12583" s="89">
        <v>0.8</v>
      </c>
      <c r="G12583" s="89"/>
      <c r="H12583">
        <v>0.86</v>
      </c>
      <c r="I12583" t="s">
        <v>31</v>
      </c>
      <c r="J12583">
        <v>1.1000000000000001</v>
      </c>
      <c r="K12583">
        <v>11</v>
      </c>
      <c r="L12583">
        <v>2025</v>
      </c>
      <c r="M12583" t="s">
        <v>372</v>
      </c>
      <c r="N12583" s="89" cm="1">
        <f t="array" ref="N12583">IF(ISNUMBER(_34_KNMI_Stations[[#This Row],[Etmaal temperatuur °C]]),IF(_34_KNMI_Stations[[#This Row],[Etmaal temperatuur °C]]&lt;stookgrens[],stookgrens[]-_34_KNMI_Stations[[#This Row],[Etmaal temperatuur °C]],0),"")</f>
        <v>7.6</v>
      </c>
      <c r="O12583" s="89">
        <f>_34_KNMI_Stations[[#This Row],[graaddagen]]*_34_KNMI_Stations[[#This Row],[Gewogen factor]]</f>
        <v>8.36</v>
      </c>
      <c r="P12583" s="89" cm="1">
        <f t="array" ref="P125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84" spans="1:16" x14ac:dyDescent="0.25">
      <c r="A12584">
        <v>377</v>
      </c>
      <c r="B12584" s="110">
        <v>45964</v>
      </c>
      <c r="C12584" s="89">
        <v>5.2</v>
      </c>
      <c r="D12584" s="89">
        <v>10.199999999999999</v>
      </c>
      <c r="E12584" s="96">
        <v>413</v>
      </c>
      <c r="F12584" s="89">
        <v>-0.1</v>
      </c>
      <c r="G12584" s="89"/>
      <c r="H12584">
        <v>0.84</v>
      </c>
      <c r="I12584" t="s">
        <v>31</v>
      </c>
      <c r="J12584">
        <v>1.1000000000000001</v>
      </c>
      <c r="K12584">
        <v>11</v>
      </c>
      <c r="L12584">
        <v>2025</v>
      </c>
      <c r="M12584" t="s">
        <v>373</v>
      </c>
      <c r="N12584" s="89" cm="1">
        <f t="array" ref="N12584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12584" s="89">
        <f>_34_KNMI_Stations[[#This Row],[graaddagen]]*_34_KNMI_Stations[[#This Row],[Gewogen factor]]</f>
        <v>8.5800000000000018</v>
      </c>
      <c r="P12584" s="89" cm="1">
        <f t="array" ref="P125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85" spans="1:16" x14ac:dyDescent="0.25">
      <c r="A12585">
        <v>377</v>
      </c>
      <c r="B12585" s="110">
        <v>45965</v>
      </c>
      <c r="C12585" s="89">
        <v>4</v>
      </c>
      <c r="D12585" s="89">
        <v>12.7</v>
      </c>
      <c r="E12585" s="96">
        <v>547</v>
      </c>
      <c r="F12585" s="89">
        <v>0</v>
      </c>
      <c r="G12585" s="89"/>
      <c r="H12585">
        <v>0.78</v>
      </c>
      <c r="I12585" t="s">
        <v>31</v>
      </c>
      <c r="J12585">
        <v>1.1000000000000001</v>
      </c>
      <c r="K12585">
        <v>11</v>
      </c>
      <c r="L12585">
        <v>2025</v>
      </c>
      <c r="M12585" t="s">
        <v>373</v>
      </c>
      <c r="N12585" s="89" cm="1">
        <f t="array" ref="N12585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12585" s="89">
        <f>_34_KNMI_Stations[[#This Row],[graaddagen]]*_34_KNMI_Stations[[#This Row],[Gewogen factor]]</f>
        <v>5.830000000000001</v>
      </c>
      <c r="P12585" s="89" cm="1">
        <f t="array" ref="P125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86" spans="1:16" x14ac:dyDescent="0.25">
      <c r="A12586">
        <v>377</v>
      </c>
      <c r="B12586" s="110">
        <v>45966</v>
      </c>
      <c r="C12586" s="89">
        <v>2.6</v>
      </c>
      <c r="D12586" s="89">
        <v>11</v>
      </c>
      <c r="E12586" s="96">
        <v>635</v>
      </c>
      <c r="F12586" s="89">
        <v>0</v>
      </c>
      <c r="G12586" s="89"/>
      <c r="H12586">
        <v>0.76</v>
      </c>
      <c r="I12586" t="s">
        <v>31</v>
      </c>
      <c r="J12586">
        <v>1.1000000000000001</v>
      </c>
      <c r="K12586">
        <v>11</v>
      </c>
      <c r="L12586">
        <v>2025</v>
      </c>
      <c r="M12586" t="s">
        <v>373</v>
      </c>
      <c r="N12586" s="89" cm="1">
        <f t="array" ref="N12586">IF(ISNUMBER(_34_KNMI_Stations[[#This Row],[Etmaal temperatuur °C]]),IF(_34_KNMI_Stations[[#This Row],[Etmaal temperatuur °C]]&lt;stookgrens[],stookgrens[]-_34_KNMI_Stations[[#This Row],[Etmaal temperatuur °C]],0),"")</f>
        <v>7</v>
      </c>
      <c r="O12586" s="89">
        <f>_34_KNMI_Stations[[#This Row],[graaddagen]]*_34_KNMI_Stations[[#This Row],[Gewogen factor]]</f>
        <v>7.7000000000000011</v>
      </c>
      <c r="P12586" s="89" cm="1">
        <f t="array" ref="P125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87" spans="1:16" x14ac:dyDescent="0.25">
      <c r="A12587">
        <v>377</v>
      </c>
      <c r="B12587" s="110">
        <v>45967</v>
      </c>
      <c r="C12587" s="89">
        <v>1.9</v>
      </c>
      <c r="D12587" s="89">
        <v>9.5</v>
      </c>
      <c r="E12587" s="96">
        <v>502</v>
      </c>
      <c r="F12587" s="89">
        <v>0</v>
      </c>
      <c r="G12587" s="89"/>
      <c r="H12587">
        <v>0.82</v>
      </c>
      <c r="I12587" t="s">
        <v>31</v>
      </c>
      <c r="J12587">
        <v>1.1000000000000001</v>
      </c>
      <c r="K12587">
        <v>11</v>
      </c>
      <c r="L12587">
        <v>2025</v>
      </c>
      <c r="M12587" t="s">
        <v>373</v>
      </c>
      <c r="N12587" s="89" cm="1">
        <f t="array" ref="N12587">IF(ISNUMBER(_34_KNMI_Stations[[#This Row],[Etmaal temperatuur °C]]),IF(_34_KNMI_Stations[[#This Row],[Etmaal temperatuur °C]]&lt;stookgrens[],stookgrens[]-_34_KNMI_Stations[[#This Row],[Etmaal temperatuur °C]],0),"")</f>
        <v>8.5</v>
      </c>
      <c r="O12587" s="89">
        <f>_34_KNMI_Stations[[#This Row],[graaddagen]]*_34_KNMI_Stations[[#This Row],[Gewogen factor]]</f>
        <v>9.3500000000000014</v>
      </c>
      <c r="P12587" s="89" cm="1">
        <f t="array" ref="P125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88" spans="1:16" x14ac:dyDescent="0.25">
      <c r="A12588">
        <v>377</v>
      </c>
      <c r="B12588" s="110">
        <v>45968</v>
      </c>
      <c r="C12588" s="89">
        <v>1.3</v>
      </c>
      <c r="D12588" s="89">
        <v>8.6</v>
      </c>
      <c r="E12588" s="96">
        <v>659</v>
      </c>
      <c r="F12588" s="89">
        <v>0</v>
      </c>
      <c r="G12588" s="89"/>
      <c r="H12588">
        <v>0.89</v>
      </c>
      <c r="I12588" t="s">
        <v>31</v>
      </c>
      <c r="J12588">
        <v>1.1000000000000001</v>
      </c>
      <c r="K12588">
        <v>11</v>
      </c>
      <c r="L12588">
        <v>2025</v>
      </c>
      <c r="M12588" t="s">
        <v>373</v>
      </c>
      <c r="N12588" s="89" cm="1">
        <f t="array" ref="N12588">IF(ISNUMBER(_34_KNMI_Stations[[#This Row],[Etmaal temperatuur °C]]),IF(_34_KNMI_Stations[[#This Row],[Etmaal temperatuur °C]]&lt;stookgrens[],stookgrens[]-_34_KNMI_Stations[[#This Row],[Etmaal temperatuur °C]],0),"")</f>
        <v>9.4</v>
      </c>
      <c r="O12588" s="89">
        <f>_34_KNMI_Stations[[#This Row],[graaddagen]]*_34_KNMI_Stations[[#This Row],[Gewogen factor]]</f>
        <v>10.340000000000002</v>
      </c>
      <c r="P12588" s="89" cm="1">
        <f t="array" ref="P125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89" spans="1:16" x14ac:dyDescent="0.25">
      <c r="A12589">
        <v>377</v>
      </c>
      <c r="B12589" s="110">
        <v>45969</v>
      </c>
      <c r="C12589" s="89">
        <v>1</v>
      </c>
      <c r="D12589" s="89">
        <v>9.3000000000000007</v>
      </c>
      <c r="E12589" s="96">
        <v>598</v>
      </c>
      <c r="F12589" s="89">
        <v>-0.1</v>
      </c>
      <c r="G12589" s="89"/>
      <c r="H12589">
        <v>0.91</v>
      </c>
      <c r="I12589" t="s">
        <v>31</v>
      </c>
      <c r="J12589">
        <v>1.1000000000000001</v>
      </c>
      <c r="K12589">
        <v>11</v>
      </c>
      <c r="L12589">
        <v>2025</v>
      </c>
      <c r="M12589" t="s">
        <v>373</v>
      </c>
      <c r="N12589" s="89" cm="1">
        <f t="array" ref="N12589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2589" s="89">
        <f>_34_KNMI_Stations[[#This Row],[graaddagen]]*_34_KNMI_Stations[[#This Row],[Gewogen factor]]</f>
        <v>9.57</v>
      </c>
      <c r="P12589" s="89" cm="1">
        <f t="array" ref="P125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90" spans="1:16" x14ac:dyDescent="0.25">
      <c r="A12590">
        <v>377</v>
      </c>
      <c r="B12590" s="110">
        <v>45970</v>
      </c>
      <c r="C12590" s="89">
        <v>2.2000000000000002</v>
      </c>
      <c r="D12590" s="89">
        <v>10</v>
      </c>
      <c r="E12590" s="96">
        <v>336</v>
      </c>
      <c r="F12590" s="89">
        <v>0.7</v>
      </c>
      <c r="G12590" s="89"/>
      <c r="H12590">
        <v>0.9</v>
      </c>
      <c r="I12590" t="s">
        <v>31</v>
      </c>
      <c r="J12590">
        <v>1.1000000000000001</v>
      </c>
      <c r="K12590">
        <v>11</v>
      </c>
      <c r="L12590">
        <v>2025</v>
      </c>
      <c r="M12590" t="s">
        <v>373</v>
      </c>
      <c r="N12590" s="89" cm="1">
        <f t="array" ref="N12590">IF(ISNUMBER(_34_KNMI_Stations[[#This Row],[Etmaal temperatuur °C]]),IF(_34_KNMI_Stations[[#This Row],[Etmaal temperatuur °C]]&lt;stookgrens[],stookgrens[]-_34_KNMI_Stations[[#This Row],[Etmaal temperatuur °C]],0),"")</f>
        <v>8</v>
      </c>
      <c r="O12590" s="89">
        <f>_34_KNMI_Stations[[#This Row],[graaddagen]]*_34_KNMI_Stations[[#This Row],[Gewogen factor]]</f>
        <v>8.8000000000000007</v>
      </c>
      <c r="P12590" s="89" cm="1">
        <f t="array" ref="P125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91" spans="1:16" x14ac:dyDescent="0.25">
      <c r="A12591">
        <v>377</v>
      </c>
      <c r="B12591" s="110">
        <v>45971</v>
      </c>
      <c r="C12591" s="89">
        <v>3</v>
      </c>
      <c r="D12591" s="89">
        <v>7.9</v>
      </c>
      <c r="E12591" s="96">
        <v>481</v>
      </c>
      <c r="F12591" s="89">
        <v>2.2000000000000002</v>
      </c>
      <c r="G12591" s="89"/>
      <c r="H12591">
        <v>0.88</v>
      </c>
      <c r="I12591" t="s">
        <v>31</v>
      </c>
      <c r="J12591">
        <v>1.1000000000000001</v>
      </c>
      <c r="K12591">
        <v>11</v>
      </c>
      <c r="L12591">
        <v>2025</v>
      </c>
      <c r="M12591" t="s">
        <v>374</v>
      </c>
      <c r="N12591" s="89" cm="1">
        <f t="array" ref="N12591">IF(ISNUMBER(_34_KNMI_Stations[[#This Row],[Etmaal temperatuur °C]]),IF(_34_KNMI_Stations[[#This Row],[Etmaal temperatuur °C]]&lt;stookgrens[],stookgrens[]-_34_KNMI_Stations[[#This Row],[Etmaal temperatuur °C]],0),"")</f>
        <v>10.1</v>
      </c>
      <c r="O12591" s="89">
        <f>_34_KNMI_Stations[[#This Row],[graaddagen]]*_34_KNMI_Stations[[#This Row],[Gewogen factor]]</f>
        <v>11.110000000000001</v>
      </c>
      <c r="P12591" s="89" cm="1">
        <f t="array" ref="P125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92" spans="1:16" x14ac:dyDescent="0.25">
      <c r="A12592">
        <v>377</v>
      </c>
      <c r="B12592" s="110">
        <v>45972</v>
      </c>
      <c r="C12592" s="89">
        <v>3.5</v>
      </c>
      <c r="D12592" s="89">
        <v>10</v>
      </c>
      <c r="E12592" s="96">
        <v>416</v>
      </c>
      <c r="F12592" s="89">
        <v>0</v>
      </c>
      <c r="G12592" s="89"/>
      <c r="H12592">
        <v>0.86</v>
      </c>
      <c r="I12592" t="s">
        <v>31</v>
      </c>
      <c r="J12592">
        <v>1.1000000000000001</v>
      </c>
      <c r="K12592">
        <v>11</v>
      </c>
      <c r="L12592">
        <v>2025</v>
      </c>
      <c r="M12592" t="s">
        <v>374</v>
      </c>
      <c r="N12592" s="89" cm="1">
        <f t="array" ref="N12592">IF(ISNUMBER(_34_KNMI_Stations[[#This Row],[Etmaal temperatuur °C]]),IF(_34_KNMI_Stations[[#This Row],[Etmaal temperatuur °C]]&lt;stookgrens[],stookgrens[]-_34_KNMI_Stations[[#This Row],[Etmaal temperatuur °C]],0),"")</f>
        <v>8</v>
      </c>
      <c r="O12592" s="89">
        <f>_34_KNMI_Stations[[#This Row],[graaddagen]]*_34_KNMI_Stations[[#This Row],[Gewogen factor]]</f>
        <v>8.8000000000000007</v>
      </c>
      <c r="P12592" s="89" cm="1">
        <f t="array" ref="P125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93" spans="1:16" x14ac:dyDescent="0.25">
      <c r="A12593">
        <v>377</v>
      </c>
      <c r="B12593" s="110">
        <v>45973</v>
      </c>
      <c r="C12593" s="89">
        <v>3</v>
      </c>
      <c r="D12593" s="89">
        <v>10.7</v>
      </c>
      <c r="E12593" s="96">
        <v>428</v>
      </c>
      <c r="F12593" s="89">
        <v>0</v>
      </c>
      <c r="G12593" s="89"/>
      <c r="H12593">
        <v>0.8</v>
      </c>
      <c r="I12593" t="s">
        <v>31</v>
      </c>
      <c r="J12593">
        <v>1.1000000000000001</v>
      </c>
      <c r="K12593">
        <v>11</v>
      </c>
      <c r="L12593">
        <v>2025</v>
      </c>
      <c r="M12593" t="s">
        <v>374</v>
      </c>
      <c r="N12593" s="89" cm="1">
        <f t="array" ref="N12593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2593" s="89">
        <f>_34_KNMI_Stations[[#This Row],[graaddagen]]*_34_KNMI_Stations[[#This Row],[Gewogen factor]]</f>
        <v>8.0300000000000011</v>
      </c>
      <c r="P12593" s="89" cm="1">
        <f t="array" ref="P125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94" spans="1:16" x14ac:dyDescent="0.25">
      <c r="A12594">
        <v>377</v>
      </c>
      <c r="B12594" s="110">
        <v>45974</v>
      </c>
      <c r="C12594" s="89">
        <v>3.5</v>
      </c>
      <c r="D12594" s="89">
        <v>13.8</v>
      </c>
      <c r="E12594" s="96">
        <v>309</v>
      </c>
      <c r="F12594" s="89">
        <v>-0.1</v>
      </c>
      <c r="G12594" s="89"/>
      <c r="H12594">
        <v>0.78</v>
      </c>
      <c r="I12594" t="s">
        <v>31</v>
      </c>
      <c r="J12594">
        <v>1.1000000000000001</v>
      </c>
      <c r="K12594">
        <v>11</v>
      </c>
      <c r="L12594">
        <v>2025</v>
      </c>
      <c r="M12594" t="s">
        <v>374</v>
      </c>
      <c r="N12594" s="89" cm="1">
        <f t="array" ref="N12594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2594" s="89">
        <f>_34_KNMI_Stations[[#This Row],[graaddagen]]*_34_KNMI_Stations[[#This Row],[Gewogen factor]]</f>
        <v>4.6199999999999992</v>
      </c>
      <c r="P12594" s="89" cm="1">
        <f t="array" ref="P125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95" spans="1:16" x14ac:dyDescent="0.25">
      <c r="A12595">
        <v>377</v>
      </c>
      <c r="B12595" s="110">
        <v>45975</v>
      </c>
      <c r="C12595" s="89">
        <v>1.3</v>
      </c>
      <c r="D12595" s="89">
        <v>13</v>
      </c>
      <c r="E12595" s="96">
        <v>159</v>
      </c>
      <c r="F12595" s="89">
        <v>-0.1</v>
      </c>
      <c r="G12595" s="89"/>
      <c r="H12595">
        <v>0.83</v>
      </c>
      <c r="I12595" t="s">
        <v>31</v>
      </c>
      <c r="J12595">
        <v>1.1000000000000001</v>
      </c>
      <c r="K12595">
        <v>11</v>
      </c>
      <c r="L12595">
        <v>2025</v>
      </c>
      <c r="M12595" t="s">
        <v>374</v>
      </c>
      <c r="N12595" s="89" cm="1">
        <f t="array" ref="N12595">IF(ISNUMBER(_34_KNMI_Stations[[#This Row],[Etmaal temperatuur °C]]),IF(_34_KNMI_Stations[[#This Row],[Etmaal temperatuur °C]]&lt;stookgrens[],stookgrens[]-_34_KNMI_Stations[[#This Row],[Etmaal temperatuur °C]],0),"")</f>
        <v>5</v>
      </c>
      <c r="O12595" s="89">
        <f>_34_KNMI_Stations[[#This Row],[graaddagen]]*_34_KNMI_Stations[[#This Row],[Gewogen factor]]</f>
        <v>5.5</v>
      </c>
      <c r="P12595" s="89" cm="1">
        <f t="array" ref="P125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96" spans="1:16" x14ac:dyDescent="0.25">
      <c r="A12596">
        <v>377</v>
      </c>
      <c r="B12596" s="110">
        <v>45976</v>
      </c>
      <c r="C12596" s="89">
        <v>1.8</v>
      </c>
      <c r="D12596" s="89">
        <v>11.4</v>
      </c>
      <c r="E12596" s="96">
        <v>216</v>
      </c>
      <c r="F12596" s="89">
        <v>2.4</v>
      </c>
      <c r="G12596" s="89"/>
      <c r="H12596">
        <v>0.98</v>
      </c>
      <c r="I12596" t="s">
        <v>31</v>
      </c>
      <c r="J12596">
        <v>1.1000000000000001</v>
      </c>
      <c r="K12596">
        <v>11</v>
      </c>
      <c r="L12596">
        <v>2025</v>
      </c>
      <c r="M12596" t="s">
        <v>374</v>
      </c>
      <c r="N12596" s="89" cm="1">
        <f t="array" ref="N12596">IF(ISNUMBER(_34_KNMI_Stations[[#This Row],[Etmaal temperatuur °C]]),IF(_34_KNMI_Stations[[#This Row],[Etmaal temperatuur °C]]&lt;stookgrens[],stookgrens[]-_34_KNMI_Stations[[#This Row],[Etmaal temperatuur °C]],0),"")</f>
        <v>6.6</v>
      </c>
      <c r="O12596" s="89">
        <f>_34_KNMI_Stations[[#This Row],[graaddagen]]*_34_KNMI_Stations[[#This Row],[Gewogen factor]]</f>
        <v>7.26</v>
      </c>
      <c r="P12596" s="89" cm="1">
        <f t="array" ref="P125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97" spans="1:16" x14ac:dyDescent="0.25">
      <c r="A12597">
        <v>377</v>
      </c>
      <c r="B12597" s="110">
        <v>45977</v>
      </c>
      <c r="C12597" s="89">
        <v>2</v>
      </c>
      <c r="D12597" s="89">
        <v>7</v>
      </c>
      <c r="E12597" s="96">
        <v>99</v>
      </c>
      <c r="F12597" s="89">
        <v>2.2999999999999998</v>
      </c>
      <c r="G12597" s="89"/>
      <c r="H12597">
        <v>0.95</v>
      </c>
      <c r="I12597" t="s">
        <v>31</v>
      </c>
      <c r="J12597">
        <v>1.1000000000000001</v>
      </c>
      <c r="K12597">
        <v>11</v>
      </c>
      <c r="L12597">
        <v>2025</v>
      </c>
      <c r="M12597" t="s">
        <v>374</v>
      </c>
      <c r="N12597" s="89" cm="1">
        <f t="array" ref="N12597">IF(ISNUMBER(_34_KNMI_Stations[[#This Row],[Etmaal temperatuur °C]]),IF(_34_KNMI_Stations[[#This Row],[Etmaal temperatuur °C]]&lt;stookgrens[],stookgrens[]-_34_KNMI_Stations[[#This Row],[Etmaal temperatuur °C]],0),"")</f>
        <v>11</v>
      </c>
      <c r="O12597" s="89">
        <f>_34_KNMI_Stations[[#This Row],[graaddagen]]*_34_KNMI_Stations[[#This Row],[Gewogen factor]]</f>
        <v>12.100000000000001</v>
      </c>
      <c r="P12597" s="89" cm="1">
        <f t="array" ref="P125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98" spans="1:16" x14ac:dyDescent="0.25">
      <c r="A12598">
        <v>377</v>
      </c>
      <c r="B12598" s="110">
        <v>45978</v>
      </c>
      <c r="C12598" s="89">
        <v>3</v>
      </c>
      <c r="D12598" s="89">
        <v>3.6</v>
      </c>
      <c r="E12598" s="96">
        <v>458</v>
      </c>
      <c r="F12598" s="89">
        <v>0.2</v>
      </c>
      <c r="G12598" s="89"/>
      <c r="H12598">
        <v>0.84</v>
      </c>
      <c r="I12598" t="s">
        <v>31</v>
      </c>
      <c r="J12598">
        <v>1.1000000000000001</v>
      </c>
      <c r="K12598">
        <v>11</v>
      </c>
      <c r="L12598">
        <v>2025</v>
      </c>
      <c r="M12598" t="s">
        <v>375</v>
      </c>
      <c r="N12598" s="89" cm="1">
        <f t="array" ref="N12598">IF(ISNUMBER(_34_KNMI_Stations[[#This Row],[Etmaal temperatuur °C]]),IF(_34_KNMI_Stations[[#This Row],[Etmaal temperatuur °C]]&lt;stookgrens[],stookgrens[]-_34_KNMI_Stations[[#This Row],[Etmaal temperatuur °C]],0),"")</f>
        <v>14.4</v>
      </c>
      <c r="O12598" s="89">
        <f>_34_KNMI_Stations[[#This Row],[graaddagen]]*_34_KNMI_Stations[[#This Row],[Gewogen factor]]</f>
        <v>15.840000000000002</v>
      </c>
      <c r="P12598" s="89" cm="1">
        <f t="array" ref="P125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599" spans="1:16" x14ac:dyDescent="0.25">
      <c r="A12599">
        <v>377</v>
      </c>
      <c r="B12599" s="110">
        <v>45979</v>
      </c>
      <c r="C12599" s="89">
        <v>4</v>
      </c>
      <c r="D12599" s="89">
        <v>3.7</v>
      </c>
      <c r="E12599" s="96">
        <v>250</v>
      </c>
      <c r="F12599" s="89">
        <v>0.4</v>
      </c>
      <c r="G12599" s="89"/>
      <c r="H12599">
        <v>0.87</v>
      </c>
      <c r="I12599" t="s">
        <v>31</v>
      </c>
      <c r="J12599">
        <v>1.1000000000000001</v>
      </c>
      <c r="K12599">
        <v>11</v>
      </c>
      <c r="L12599">
        <v>2025</v>
      </c>
      <c r="M12599" t="s">
        <v>375</v>
      </c>
      <c r="N12599" s="89" cm="1">
        <f t="array" ref="N12599">IF(ISNUMBER(_34_KNMI_Stations[[#This Row],[Etmaal temperatuur °C]]),IF(_34_KNMI_Stations[[#This Row],[Etmaal temperatuur °C]]&lt;stookgrens[],stookgrens[]-_34_KNMI_Stations[[#This Row],[Etmaal temperatuur °C]],0),"")</f>
        <v>14.3</v>
      </c>
      <c r="O12599" s="89">
        <f>_34_KNMI_Stations[[#This Row],[graaddagen]]*_34_KNMI_Stations[[#This Row],[Gewogen factor]]</f>
        <v>15.730000000000002</v>
      </c>
      <c r="P12599" s="89" cm="1">
        <f t="array" ref="P125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00" spans="1:16" x14ac:dyDescent="0.25">
      <c r="A12600">
        <v>377</v>
      </c>
      <c r="B12600" s="110">
        <v>45980</v>
      </c>
      <c r="C12600" s="89">
        <v>4.7</v>
      </c>
      <c r="D12600" s="89">
        <v>4.5999999999999996</v>
      </c>
      <c r="E12600" s="96">
        <v>118</v>
      </c>
      <c r="F12600" s="89">
        <v>3.8</v>
      </c>
      <c r="G12600" s="89"/>
      <c r="H12600">
        <v>0.88</v>
      </c>
      <c r="I12600" t="s">
        <v>31</v>
      </c>
      <c r="J12600">
        <v>1.1000000000000001</v>
      </c>
      <c r="K12600">
        <v>11</v>
      </c>
      <c r="L12600">
        <v>2025</v>
      </c>
      <c r="M12600" t="s">
        <v>375</v>
      </c>
      <c r="N12600" s="89" cm="1">
        <f t="array" ref="N12600">IF(ISNUMBER(_34_KNMI_Stations[[#This Row],[Etmaal temperatuur °C]]),IF(_34_KNMI_Stations[[#This Row],[Etmaal temperatuur °C]]&lt;stookgrens[],stookgrens[]-_34_KNMI_Stations[[#This Row],[Etmaal temperatuur °C]],0),"")</f>
        <v>13.4</v>
      </c>
      <c r="O12600" s="89">
        <f>_34_KNMI_Stations[[#This Row],[graaddagen]]*_34_KNMI_Stations[[#This Row],[Gewogen factor]]</f>
        <v>14.740000000000002</v>
      </c>
      <c r="P12600" s="89" cm="1">
        <f t="array" ref="P126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01" spans="1:16" x14ac:dyDescent="0.25">
      <c r="A12601">
        <v>377</v>
      </c>
      <c r="B12601" s="110">
        <v>45981</v>
      </c>
      <c r="C12601" s="89">
        <v>2.2999999999999998</v>
      </c>
      <c r="D12601" s="89">
        <v>1.9</v>
      </c>
      <c r="E12601" s="96">
        <v>187</v>
      </c>
      <c r="F12601" s="89">
        <v>-0.1</v>
      </c>
      <c r="G12601" s="89"/>
      <c r="H12601">
        <v>0.91</v>
      </c>
      <c r="I12601" t="s">
        <v>31</v>
      </c>
      <c r="J12601">
        <v>1.1000000000000001</v>
      </c>
      <c r="K12601">
        <v>11</v>
      </c>
      <c r="L12601">
        <v>2025</v>
      </c>
      <c r="M12601" t="s">
        <v>375</v>
      </c>
      <c r="N12601" s="89" cm="1">
        <f t="array" ref="N12601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12601" s="89">
        <f>_34_KNMI_Stations[[#This Row],[graaddagen]]*_34_KNMI_Stations[[#This Row],[Gewogen factor]]</f>
        <v>17.710000000000004</v>
      </c>
      <c r="P12601" s="89" cm="1">
        <f t="array" ref="P126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02" spans="1:16" x14ac:dyDescent="0.25">
      <c r="A12602">
        <v>377</v>
      </c>
      <c r="B12602" s="110">
        <v>45982</v>
      </c>
      <c r="C12602" s="89">
        <v>1.5</v>
      </c>
      <c r="D12602" s="89">
        <v>1</v>
      </c>
      <c r="E12602" s="96">
        <v>523</v>
      </c>
      <c r="F12602" s="89">
        <v>-0.1</v>
      </c>
      <c r="G12602" s="89"/>
      <c r="H12602">
        <v>0.87</v>
      </c>
      <c r="I12602" t="s">
        <v>31</v>
      </c>
      <c r="J12602">
        <v>1.1000000000000001</v>
      </c>
      <c r="K12602">
        <v>11</v>
      </c>
      <c r="L12602">
        <v>2025</v>
      </c>
      <c r="M12602" t="s">
        <v>375</v>
      </c>
      <c r="N12602" s="89" cm="1">
        <f t="array" ref="N12602">IF(ISNUMBER(_34_KNMI_Stations[[#This Row],[Etmaal temperatuur °C]]),IF(_34_KNMI_Stations[[#This Row],[Etmaal temperatuur °C]]&lt;stookgrens[],stookgrens[]-_34_KNMI_Stations[[#This Row],[Etmaal temperatuur °C]],0),"")</f>
        <v>17</v>
      </c>
      <c r="O12602" s="89">
        <f>_34_KNMI_Stations[[#This Row],[graaddagen]]*_34_KNMI_Stations[[#This Row],[Gewogen factor]]</f>
        <v>18.700000000000003</v>
      </c>
      <c r="P12602" s="89" cm="1">
        <f t="array" ref="P126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03" spans="1:16" x14ac:dyDescent="0.25">
      <c r="A12603">
        <v>377</v>
      </c>
      <c r="B12603" s="110">
        <v>45983</v>
      </c>
      <c r="C12603" s="89">
        <v>3</v>
      </c>
      <c r="D12603" s="89">
        <v>-1.1000000000000001</v>
      </c>
      <c r="E12603" s="96">
        <v>515</v>
      </c>
      <c r="F12603" s="89">
        <v>0</v>
      </c>
      <c r="G12603" s="89"/>
      <c r="H12603">
        <v>0.77</v>
      </c>
      <c r="I12603" t="s">
        <v>31</v>
      </c>
      <c r="J12603">
        <v>1.1000000000000001</v>
      </c>
      <c r="K12603">
        <v>11</v>
      </c>
      <c r="L12603">
        <v>2025</v>
      </c>
      <c r="M12603" t="s">
        <v>375</v>
      </c>
      <c r="N12603" s="89" cm="1">
        <f t="array" ref="N12603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12603" s="89">
        <f>_34_KNMI_Stations[[#This Row],[graaddagen]]*_34_KNMI_Stations[[#This Row],[Gewogen factor]]</f>
        <v>21.01</v>
      </c>
      <c r="P12603" s="89" cm="1">
        <f t="array" ref="P126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04" spans="1:16" x14ac:dyDescent="0.25">
      <c r="A12604">
        <v>377</v>
      </c>
      <c r="B12604" s="110">
        <v>45984</v>
      </c>
      <c r="C12604" s="89">
        <v>5.9</v>
      </c>
      <c r="D12604" s="89">
        <v>3</v>
      </c>
      <c r="E12604" s="96">
        <v>255</v>
      </c>
      <c r="F12604" s="89">
        <v>0.5</v>
      </c>
      <c r="G12604" s="89"/>
      <c r="H12604">
        <v>0.72</v>
      </c>
      <c r="I12604" t="s">
        <v>31</v>
      </c>
      <c r="J12604">
        <v>1.1000000000000001</v>
      </c>
      <c r="K12604">
        <v>11</v>
      </c>
      <c r="L12604">
        <v>2025</v>
      </c>
      <c r="M12604" t="s">
        <v>375</v>
      </c>
      <c r="N12604" s="89" cm="1">
        <f t="array" ref="N12604">IF(ISNUMBER(_34_KNMI_Stations[[#This Row],[Etmaal temperatuur °C]]),IF(_34_KNMI_Stations[[#This Row],[Etmaal temperatuur °C]]&lt;stookgrens[],stookgrens[]-_34_KNMI_Stations[[#This Row],[Etmaal temperatuur °C]],0),"")</f>
        <v>15</v>
      </c>
      <c r="O12604" s="89">
        <f>_34_KNMI_Stations[[#This Row],[graaddagen]]*_34_KNMI_Stations[[#This Row],[Gewogen factor]]</f>
        <v>16.5</v>
      </c>
      <c r="P12604" s="89" cm="1">
        <f t="array" ref="P126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05" spans="1:16" x14ac:dyDescent="0.25">
      <c r="A12605">
        <v>377</v>
      </c>
      <c r="B12605" s="110">
        <v>45985</v>
      </c>
      <c r="C12605" s="89">
        <v>3.3</v>
      </c>
      <c r="D12605" s="89">
        <v>5.9</v>
      </c>
      <c r="E12605" s="96">
        <v>215</v>
      </c>
      <c r="F12605" s="89">
        <v>13</v>
      </c>
      <c r="G12605" s="89"/>
      <c r="H12605">
        <v>0.91</v>
      </c>
      <c r="I12605" t="s">
        <v>31</v>
      </c>
      <c r="J12605">
        <v>1.1000000000000001</v>
      </c>
      <c r="K12605">
        <v>11</v>
      </c>
      <c r="L12605">
        <v>2025</v>
      </c>
      <c r="M12605" t="s">
        <v>376</v>
      </c>
      <c r="N12605" s="89" cm="1">
        <f t="array" ref="N12605">IF(ISNUMBER(_34_KNMI_Stations[[#This Row],[Etmaal temperatuur °C]]),IF(_34_KNMI_Stations[[#This Row],[Etmaal temperatuur °C]]&lt;stookgrens[],stookgrens[]-_34_KNMI_Stations[[#This Row],[Etmaal temperatuur °C]],0),"")</f>
        <v>12.1</v>
      </c>
      <c r="O12605" s="89">
        <f>_34_KNMI_Stations[[#This Row],[graaddagen]]*_34_KNMI_Stations[[#This Row],[Gewogen factor]]</f>
        <v>13.31</v>
      </c>
      <c r="P12605" s="89" cm="1">
        <f t="array" ref="P126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06" spans="1:16" x14ac:dyDescent="0.25">
      <c r="A12606">
        <v>377</v>
      </c>
      <c r="B12606" s="110">
        <v>45986</v>
      </c>
      <c r="C12606" s="89">
        <v>2.4</v>
      </c>
      <c r="D12606" s="89">
        <v>5.3</v>
      </c>
      <c r="E12606" s="96">
        <v>224</v>
      </c>
      <c r="F12606" s="89">
        <v>1.8</v>
      </c>
      <c r="G12606" s="89"/>
      <c r="H12606">
        <v>0.91</v>
      </c>
      <c r="I12606" t="s">
        <v>31</v>
      </c>
      <c r="J12606">
        <v>1.1000000000000001</v>
      </c>
      <c r="K12606">
        <v>11</v>
      </c>
      <c r="L12606">
        <v>2025</v>
      </c>
      <c r="M12606" t="s">
        <v>376</v>
      </c>
      <c r="N12606" s="89" cm="1">
        <f t="array" ref="N12606">IF(ISNUMBER(_34_KNMI_Stations[[#This Row],[Etmaal temperatuur °C]]),IF(_34_KNMI_Stations[[#This Row],[Etmaal temperatuur °C]]&lt;stookgrens[],stookgrens[]-_34_KNMI_Stations[[#This Row],[Etmaal temperatuur °C]],0),"")</f>
        <v>12.7</v>
      </c>
      <c r="O12606" s="89">
        <f>_34_KNMI_Stations[[#This Row],[graaddagen]]*_34_KNMI_Stations[[#This Row],[Gewogen factor]]</f>
        <v>13.97</v>
      </c>
      <c r="P12606" s="89" cm="1">
        <f t="array" ref="P126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07" spans="1:16" x14ac:dyDescent="0.25">
      <c r="A12607">
        <v>377</v>
      </c>
      <c r="B12607" s="110">
        <v>45987</v>
      </c>
      <c r="C12607" s="89">
        <v>1.8</v>
      </c>
      <c r="D12607" s="89">
        <v>3.1</v>
      </c>
      <c r="E12607" s="96">
        <v>399</v>
      </c>
      <c r="F12607" s="89">
        <v>-0.1</v>
      </c>
      <c r="G12607" s="89"/>
      <c r="H12607">
        <v>0.87</v>
      </c>
      <c r="I12607" t="s">
        <v>31</v>
      </c>
      <c r="J12607">
        <v>1.1000000000000001</v>
      </c>
      <c r="K12607">
        <v>11</v>
      </c>
      <c r="L12607">
        <v>2025</v>
      </c>
      <c r="M12607" t="s">
        <v>376</v>
      </c>
      <c r="N12607" s="89" cm="1">
        <f t="array" ref="N12607">IF(ISNUMBER(_34_KNMI_Stations[[#This Row],[Etmaal temperatuur °C]]),IF(_34_KNMI_Stations[[#This Row],[Etmaal temperatuur °C]]&lt;stookgrens[],stookgrens[]-_34_KNMI_Stations[[#This Row],[Etmaal temperatuur °C]],0),"")</f>
        <v>14.9</v>
      </c>
      <c r="O12607" s="89">
        <f>_34_KNMI_Stations[[#This Row],[graaddagen]]*_34_KNMI_Stations[[#This Row],[Gewogen factor]]</f>
        <v>16.39</v>
      </c>
      <c r="P12607" s="89" cm="1">
        <f t="array" ref="P126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08" spans="1:16" x14ac:dyDescent="0.25">
      <c r="A12608">
        <v>377</v>
      </c>
      <c r="B12608" s="110">
        <v>45988</v>
      </c>
      <c r="C12608" s="89">
        <v>5</v>
      </c>
      <c r="D12608" s="89">
        <v>4.2</v>
      </c>
      <c r="E12608" s="96">
        <v>86</v>
      </c>
      <c r="F12608" s="89">
        <v>0.5</v>
      </c>
      <c r="G12608" s="89"/>
      <c r="H12608">
        <v>0.9</v>
      </c>
      <c r="I12608" t="s">
        <v>31</v>
      </c>
      <c r="J12608">
        <v>1.1000000000000001</v>
      </c>
      <c r="K12608">
        <v>11</v>
      </c>
      <c r="L12608">
        <v>2025</v>
      </c>
      <c r="M12608" t="s">
        <v>376</v>
      </c>
      <c r="N12608" s="89" cm="1">
        <f t="array" ref="N12608">IF(ISNUMBER(_34_KNMI_Stations[[#This Row],[Etmaal temperatuur °C]]),IF(_34_KNMI_Stations[[#This Row],[Etmaal temperatuur °C]]&lt;stookgrens[],stookgrens[]-_34_KNMI_Stations[[#This Row],[Etmaal temperatuur °C]],0),"")</f>
        <v>13.8</v>
      </c>
      <c r="O12608" s="89">
        <f>_34_KNMI_Stations[[#This Row],[graaddagen]]*_34_KNMI_Stations[[#This Row],[Gewogen factor]]</f>
        <v>15.180000000000001</v>
      </c>
      <c r="P12608" s="89" cm="1">
        <f t="array" ref="P126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09" spans="1:16" x14ac:dyDescent="0.25">
      <c r="A12609">
        <v>377</v>
      </c>
      <c r="B12609" s="110">
        <v>45989</v>
      </c>
      <c r="C12609" s="89">
        <v>4.5999999999999996</v>
      </c>
      <c r="D12609" s="89">
        <v>8.4</v>
      </c>
      <c r="E12609" s="96">
        <v>147</v>
      </c>
      <c r="F12609" s="89">
        <v>3.9</v>
      </c>
      <c r="G12609" s="89"/>
      <c r="H12609">
        <v>0.93</v>
      </c>
      <c r="I12609" t="s">
        <v>31</v>
      </c>
      <c r="J12609">
        <v>1.1000000000000001</v>
      </c>
      <c r="K12609">
        <v>11</v>
      </c>
      <c r="L12609">
        <v>2025</v>
      </c>
      <c r="M12609" t="s">
        <v>376</v>
      </c>
      <c r="N12609" s="89" cm="1">
        <f t="array" ref="N12609">IF(ISNUMBER(_34_KNMI_Stations[[#This Row],[Etmaal temperatuur °C]]),IF(_34_KNMI_Stations[[#This Row],[Etmaal temperatuur °C]]&lt;stookgrens[],stookgrens[]-_34_KNMI_Stations[[#This Row],[Etmaal temperatuur °C]],0),"")</f>
        <v>9.6</v>
      </c>
      <c r="O12609" s="89">
        <f>_34_KNMI_Stations[[#This Row],[graaddagen]]*_34_KNMI_Stations[[#This Row],[Gewogen factor]]</f>
        <v>10.56</v>
      </c>
      <c r="P12609" s="89" cm="1">
        <f t="array" ref="P126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10" spans="1:16" x14ac:dyDescent="0.25">
      <c r="A12610">
        <v>377</v>
      </c>
      <c r="B12610" s="110">
        <v>45990</v>
      </c>
      <c r="C12610" s="89">
        <v>4.4000000000000004</v>
      </c>
      <c r="D12610" s="89">
        <v>9.1</v>
      </c>
      <c r="E12610" s="96">
        <v>252</v>
      </c>
      <c r="F12610" s="89">
        <v>1.7</v>
      </c>
      <c r="G12610" s="89"/>
      <c r="H12610">
        <v>0.87</v>
      </c>
      <c r="I12610" t="s">
        <v>31</v>
      </c>
      <c r="J12610">
        <v>1.1000000000000001</v>
      </c>
      <c r="K12610">
        <v>11</v>
      </c>
      <c r="L12610">
        <v>2025</v>
      </c>
      <c r="M12610" t="s">
        <v>376</v>
      </c>
      <c r="N12610" s="89" cm="1">
        <f t="array" ref="N12610">IF(ISNUMBER(_34_KNMI_Stations[[#This Row],[Etmaal temperatuur °C]]),IF(_34_KNMI_Stations[[#This Row],[Etmaal temperatuur °C]]&lt;stookgrens[],stookgrens[]-_34_KNMI_Stations[[#This Row],[Etmaal temperatuur °C]],0),"")</f>
        <v>8.9</v>
      </c>
      <c r="O12610" s="89">
        <f>_34_KNMI_Stations[[#This Row],[graaddagen]]*_34_KNMI_Stations[[#This Row],[Gewogen factor]]</f>
        <v>9.7900000000000009</v>
      </c>
      <c r="P12610" s="89" cm="1">
        <f t="array" ref="P126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11" spans="1:16" x14ac:dyDescent="0.25">
      <c r="A12611">
        <v>377</v>
      </c>
      <c r="B12611" s="110">
        <v>45991</v>
      </c>
      <c r="C12611" s="89">
        <v>4</v>
      </c>
      <c r="D12611" s="89">
        <v>6.5</v>
      </c>
      <c r="E12611" s="96">
        <v>261</v>
      </c>
      <c r="F12611" s="89">
        <v>0.1</v>
      </c>
      <c r="G12611" s="89"/>
      <c r="H12611">
        <v>0.81</v>
      </c>
      <c r="I12611" t="s">
        <v>31</v>
      </c>
      <c r="J12611">
        <v>1.1000000000000001</v>
      </c>
      <c r="K12611">
        <v>11</v>
      </c>
      <c r="L12611">
        <v>2025</v>
      </c>
      <c r="M12611" t="s">
        <v>376</v>
      </c>
      <c r="N12611" s="89" cm="1">
        <f t="array" ref="N12611">IF(ISNUMBER(_34_KNMI_Stations[[#This Row],[Etmaal temperatuur °C]]),IF(_34_KNMI_Stations[[#This Row],[Etmaal temperatuur °C]]&lt;stookgrens[],stookgrens[]-_34_KNMI_Stations[[#This Row],[Etmaal temperatuur °C]],0),"")</f>
        <v>11.5</v>
      </c>
      <c r="O12611" s="89">
        <f>_34_KNMI_Stations[[#This Row],[graaddagen]]*_34_KNMI_Stations[[#This Row],[Gewogen factor]]</f>
        <v>12.65</v>
      </c>
      <c r="P12611" s="89" cm="1">
        <f t="array" ref="P126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12" spans="1:16" x14ac:dyDescent="0.25">
      <c r="A12612">
        <v>377</v>
      </c>
      <c r="B12612" s="110">
        <v>45992</v>
      </c>
      <c r="C12612" s="89">
        <v>5.5</v>
      </c>
      <c r="D12612" s="89">
        <v>5</v>
      </c>
      <c r="E12612" s="96">
        <v>296</v>
      </c>
      <c r="F12612" s="89">
        <v>-0.1</v>
      </c>
      <c r="G12612" s="89"/>
      <c r="H12612">
        <v>0.73</v>
      </c>
      <c r="I12612" t="s">
        <v>31</v>
      </c>
      <c r="J12612">
        <v>1.1000000000000001</v>
      </c>
      <c r="K12612">
        <v>12</v>
      </c>
      <c r="L12612">
        <v>2025</v>
      </c>
      <c r="M12612" t="s">
        <v>377</v>
      </c>
      <c r="N12612" s="89" cm="1">
        <f t="array" ref="N12612">IF(ISNUMBER(_34_KNMI_Stations[[#This Row],[Etmaal temperatuur °C]]),IF(_34_KNMI_Stations[[#This Row],[Etmaal temperatuur °C]]&lt;stookgrens[],stookgrens[]-_34_KNMI_Stations[[#This Row],[Etmaal temperatuur °C]],0),"")</f>
        <v>13</v>
      </c>
      <c r="O12612" s="89">
        <f>_34_KNMI_Stations[[#This Row],[graaddagen]]*_34_KNMI_Stations[[#This Row],[Gewogen factor]]</f>
        <v>14.3</v>
      </c>
      <c r="P12612" s="89" cm="1">
        <f t="array" ref="P126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13" spans="1:16" x14ac:dyDescent="0.25">
      <c r="A12613">
        <v>377</v>
      </c>
      <c r="B12613" s="110">
        <v>45993</v>
      </c>
      <c r="C12613" s="89">
        <v>3.5</v>
      </c>
      <c r="D12613" s="89">
        <v>6.9</v>
      </c>
      <c r="E12613" s="96">
        <v>192</v>
      </c>
      <c r="F12613" s="89">
        <v>1.3</v>
      </c>
      <c r="G12613" s="89"/>
      <c r="H12613">
        <v>0.77</v>
      </c>
      <c r="I12613" t="s">
        <v>31</v>
      </c>
      <c r="J12613">
        <v>1.1000000000000001</v>
      </c>
      <c r="K12613">
        <v>12</v>
      </c>
      <c r="L12613">
        <v>2025</v>
      </c>
      <c r="M12613" t="s">
        <v>377</v>
      </c>
      <c r="N12613" s="89" cm="1">
        <f t="array" ref="N12613">IF(ISNUMBER(_34_KNMI_Stations[[#This Row],[Etmaal temperatuur °C]]),IF(_34_KNMI_Stations[[#This Row],[Etmaal temperatuur °C]]&lt;stookgrens[],stookgrens[]-_34_KNMI_Stations[[#This Row],[Etmaal temperatuur °C]],0),"")</f>
        <v>11.1</v>
      </c>
      <c r="O12613" s="89">
        <f>_34_KNMI_Stations[[#This Row],[graaddagen]]*_34_KNMI_Stations[[#This Row],[Gewogen factor]]</f>
        <v>12.21</v>
      </c>
      <c r="P12613" s="89" cm="1">
        <f t="array" ref="P126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14" spans="1:16" x14ac:dyDescent="0.25">
      <c r="A12614">
        <v>377</v>
      </c>
      <c r="B12614" s="110">
        <v>45994</v>
      </c>
      <c r="C12614" s="89">
        <v>1.8</v>
      </c>
      <c r="D12614" s="89">
        <v>7.1</v>
      </c>
      <c r="E12614" s="96">
        <v>104</v>
      </c>
      <c r="F12614" s="89">
        <v>0.3</v>
      </c>
      <c r="G12614" s="89"/>
      <c r="H12614">
        <v>0.9</v>
      </c>
      <c r="I12614" t="s">
        <v>31</v>
      </c>
      <c r="J12614">
        <v>1.1000000000000001</v>
      </c>
      <c r="K12614">
        <v>12</v>
      </c>
      <c r="L12614">
        <v>2025</v>
      </c>
      <c r="M12614" t="s">
        <v>377</v>
      </c>
      <c r="N12614" s="89" cm="1">
        <f t="array" ref="N12614">IF(ISNUMBER(_34_KNMI_Stations[[#This Row],[Etmaal temperatuur °C]]),IF(_34_KNMI_Stations[[#This Row],[Etmaal temperatuur °C]]&lt;stookgrens[],stookgrens[]-_34_KNMI_Stations[[#This Row],[Etmaal temperatuur °C]],0),"")</f>
        <v>10.9</v>
      </c>
      <c r="O12614" s="89">
        <f>_34_KNMI_Stations[[#This Row],[graaddagen]]*_34_KNMI_Stations[[#This Row],[Gewogen factor]]</f>
        <v>11.990000000000002</v>
      </c>
      <c r="P12614" s="89" cm="1">
        <f t="array" ref="P126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15" spans="1:16" x14ac:dyDescent="0.25">
      <c r="A12615">
        <v>377</v>
      </c>
      <c r="B12615" s="110">
        <v>45995</v>
      </c>
      <c r="C12615" s="89">
        <v>3.2</v>
      </c>
      <c r="D12615" s="89">
        <v>6.8</v>
      </c>
      <c r="E12615" s="96">
        <v>363</v>
      </c>
      <c r="F12615" s="89">
        <v>0.1</v>
      </c>
      <c r="G12615" s="89"/>
      <c r="H12615">
        <v>0.85</v>
      </c>
      <c r="I12615" t="s">
        <v>31</v>
      </c>
      <c r="J12615">
        <v>1.1000000000000001</v>
      </c>
      <c r="K12615">
        <v>12</v>
      </c>
      <c r="L12615">
        <v>2025</v>
      </c>
      <c r="M12615" t="s">
        <v>377</v>
      </c>
      <c r="N12615" s="89" cm="1">
        <f t="array" ref="N12615">IF(ISNUMBER(_34_KNMI_Stations[[#This Row],[Etmaal temperatuur °C]]),IF(_34_KNMI_Stations[[#This Row],[Etmaal temperatuur °C]]&lt;stookgrens[],stookgrens[]-_34_KNMI_Stations[[#This Row],[Etmaal temperatuur °C]],0),"")</f>
        <v>11.2</v>
      </c>
      <c r="O12615" s="89">
        <f>_34_KNMI_Stations[[#This Row],[graaddagen]]*_34_KNMI_Stations[[#This Row],[Gewogen factor]]</f>
        <v>12.32</v>
      </c>
      <c r="P12615" s="89" cm="1">
        <f t="array" ref="P126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16" spans="1:16" x14ac:dyDescent="0.25">
      <c r="A12616">
        <v>377</v>
      </c>
      <c r="B12616" s="110">
        <v>45996</v>
      </c>
      <c r="C12616" s="89">
        <v>2.2999999999999998</v>
      </c>
      <c r="D12616" s="89">
        <v>4</v>
      </c>
      <c r="E12616" s="96">
        <v>198</v>
      </c>
      <c r="F12616" s="89">
        <v>0</v>
      </c>
      <c r="G12616" s="89"/>
      <c r="H12616">
        <v>0.91</v>
      </c>
      <c r="I12616" t="s">
        <v>31</v>
      </c>
      <c r="J12616">
        <v>1.1000000000000001</v>
      </c>
      <c r="K12616">
        <v>12</v>
      </c>
      <c r="L12616">
        <v>2025</v>
      </c>
      <c r="M12616" t="s">
        <v>377</v>
      </c>
      <c r="N12616" s="89" cm="1">
        <f t="array" ref="N12616">IF(ISNUMBER(_34_KNMI_Stations[[#This Row],[Etmaal temperatuur °C]]),IF(_34_KNMI_Stations[[#This Row],[Etmaal temperatuur °C]]&lt;stookgrens[],stookgrens[]-_34_KNMI_Stations[[#This Row],[Etmaal temperatuur °C]],0),"")</f>
        <v>14</v>
      </c>
      <c r="O12616" s="89">
        <f>_34_KNMI_Stations[[#This Row],[graaddagen]]*_34_KNMI_Stations[[#This Row],[Gewogen factor]]</f>
        <v>15.400000000000002</v>
      </c>
      <c r="P12616" s="89" cm="1">
        <f t="array" ref="P126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17" spans="1:16" x14ac:dyDescent="0.25">
      <c r="A12617">
        <v>377</v>
      </c>
      <c r="B12617" s="110">
        <v>45997</v>
      </c>
      <c r="C12617" s="89">
        <v>6</v>
      </c>
      <c r="D12617" s="89">
        <v>8.6999999999999993</v>
      </c>
      <c r="E12617" s="96">
        <v>135</v>
      </c>
      <c r="F12617" s="89">
        <v>3.6</v>
      </c>
      <c r="G12617" s="89"/>
      <c r="H12617">
        <v>0.84</v>
      </c>
      <c r="I12617" t="s">
        <v>31</v>
      </c>
      <c r="J12617">
        <v>1.1000000000000001</v>
      </c>
      <c r="K12617">
        <v>12</v>
      </c>
      <c r="L12617">
        <v>2025</v>
      </c>
      <c r="M12617" t="s">
        <v>377</v>
      </c>
      <c r="N12617" s="89" cm="1">
        <f t="array" ref="N12617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2617" s="89">
        <f>_34_KNMI_Stations[[#This Row],[graaddagen]]*_34_KNMI_Stations[[#This Row],[Gewogen factor]]</f>
        <v>10.230000000000002</v>
      </c>
      <c r="P12617" s="89" cm="1">
        <f t="array" ref="P126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18" spans="1:16" x14ac:dyDescent="0.25">
      <c r="A12618">
        <v>377</v>
      </c>
      <c r="B12618" s="110">
        <v>45998</v>
      </c>
      <c r="C12618" s="89">
        <v>5.0999999999999996</v>
      </c>
      <c r="D12618" s="89">
        <v>11.3</v>
      </c>
      <c r="E12618" s="96">
        <v>135</v>
      </c>
      <c r="F12618" s="89">
        <v>7.8</v>
      </c>
      <c r="G12618" s="89"/>
      <c r="H12618">
        <v>0.88</v>
      </c>
      <c r="I12618" t="s">
        <v>31</v>
      </c>
      <c r="J12618">
        <v>1.1000000000000001</v>
      </c>
      <c r="K12618">
        <v>12</v>
      </c>
      <c r="L12618">
        <v>2025</v>
      </c>
      <c r="M12618" t="s">
        <v>377</v>
      </c>
      <c r="N12618" s="89" cm="1">
        <f t="array" ref="N12618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12618" s="89">
        <f>_34_KNMI_Stations[[#This Row],[graaddagen]]*_34_KNMI_Stations[[#This Row],[Gewogen factor]]</f>
        <v>7.37</v>
      </c>
      <c r="P12618" s="89" cm="1">
        <f t="array" ref="P126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19" spans="1:16" x14ac:dyDescent="0.25">
      <c r="A12619">
        <v>377</v>
      </c>
      <c r="B12619" s="110">
        <v>45999</v>
      </c>
      <c r="C12619" s="89">
        <v>4</v>
      </c>
      <c r="D12619" s="89">
        <v>12.8</v>
      </c>
      <c r="E12619" s="96">
        <v>83</v>
      </c>
      <c r="F12619" s="89">
        <v>11.4</v>
      </c>
      <c r="G12619" s="89"/>
      <c r="H12619">
        <v>0.9</v>
      </c>
      <c r="I12619" t="s">
        <v>31</v>
      </c>
      <c r="J12619">
        <v>1.1000000000000001</v>
      </c>
      <c r="K12619">
        <v>12</v>
      </c>
      <c r="L12619">
        <v>2025</v>
      </c>
      <c r="M12619" t="s">
        <v>378</v>
      </c>
      <c r="N12619" s="89" cm="1">
        <f t="array" ref="N12619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2619" s="89">
        <f>_34_KNMI_Stations[[#This Row],[graaddagen]]*_34_KNMI_Stations[[#This Row],[Gewogen factor]]</f>
        <v>5.72</v>
      </c>
      <c r="P12619" s="89" cm="1">
        <f t="array" ref="P126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20" spans="1:16" x14ac:dyDescent="0.25">
      <c r="A12620">
        <v>377</v>
      </c>
      <c r="B12620" s="110">
        <v>46000</v>
      </c>
      <c r="C12620" s="89">
        <v>4.2</v>
      </c>
      <c r="D12620" s="89">
        <v>12.4</v>
      </c>
      <c r="E12620" s="96">
        <v>287</v>
      </c>
      <c r="F12620" s="89">
        <v>-0.1</v>
      </c>
      <c r="G12620" s="89"/>
      <c r="H12620">
        <v>0.81</v>
      </c>
      <c r="I12620" t="s">
        <v>31</v>
      </c>
      <c r="J12620">
        <v>1.1000000000000001</v>
      </c>
      <c r="K12620">
        <v>12</v>
      </c>
      <c r="L12620">
        <v>2025</v>
      </c>
      <c r="M12620" t="s">
        <v>378</v>
      </c>
      <c r="N12620" s="89" cm="1">
        <f t="array" ref="N12620">IF(ISNUMBER(_34_KNMI_Stations[[#This Row],[Etmaal temperatuur °C]]),IF(_34_KNMI_Stations[[#This Row],[Etmaal temperatuur °C]]&lt;stookgrens[],stookgrens[]-_34_KNMI_Stations[[#This Row],[Etmaal temperatuur °C]],0),"")</f>
        <v>5.6</v>
      </c>
      <c r="O12620" s="89">
        <f>_34_KNMI_Stations[[#This Row],[graaddagen]]*_34_KNMI_Stations[[#This Row],[Gewogen factor]]</f>
        <v>6.16</v>
      </c>
      <c r="P12620" s="89" cm="1">
        <f t="array" ref="P126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21" spans="1:16" x14ac:dyDescent="0.25">
      <c r="A12621">
        <v>377</v>
      </c>
      <c r="B12621" s="110">
        <v>46001</v>
      </c>
      <c r="C12621" s="89">
        <v>4.5</v>
      </c>
      <c r="D12621" s="89">
        <v>11.9</v>
      </c>
      <c r="E12621" s="96">
        <v>161</v>
      </c>
      <c r="F12621" s="89">
        <v>-0.1</v>
      </c>
      <c r="G12621" s="89"/>
      <c r="H12621">
        <v>0.84</v>
      </c>
      <c r="I12621" t="s">
        <v>31</v>
      </c>
      <c r="J12621">
        <v>1.1000000000000001</v>
      </c>
      <c r="K12621">
        <v>12</v>
      </c>
      <c r="L12621">
        <v>2025</v>
      </c>
      <c r="M12621" t="s">
        <v>378</v>
      </c>
      <c r="N12621" s="89" cm="1">
        <f t="array" ref="N12621">IF(ISNUMBER(_34_KNMI_Stations[[#This Row],[Etmaal temperatuur °C]]),IF(_34_KNMI_Stations[[#This Row],[Etmaal temperatuur °C]]&lt;stookgrens[],stookgrens[]-_34_KNMI_Stations[[#This Row],[Etmaal temperatuur °C]],0),"")</f>
        <v>6.1</v>
      </c>
      <c r="O12621" s="89">
        <f>_34_KNMI_Stations[[#This Row],[graaddagen]]*_34_KNMI_Stations[[#This Row],[Gewogen factor]]</f>
        <v>6.71</v>
      </c>
      <c r="P12621" s="89" cm="1">
        <f t="array" ref="P126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22" spans="1:16" x14ac:dyDescent="0.25">
      <c r="A12622">
        <v>377</v>
      </c>
      <c r="B12622" s="110">
        <v>46002</v>
      </c>
      <c r="C12622" s="89">
        <v>2.1</v>
      </c>
      <c r="D12622" s="89">
        <v>6.1</v>
      </c>
      <c r="E12622" s="96">
        <v>225</v>
      </c>
      <c r="F12622" s="89">
        <v>0</v>
      </c>
      <c r="G12622" s="89"/>
      <c r="H12622">
        <v>0.94</v>
      </c>
      <c r="I12622" t="s">
        <v>31</v>
      </c>
      <c r="J12622">
        <v>1.1000000000000001</v>
      </c>
      <c r="K12622">
        <v>12</v>
      </c>
      <c r="L12622">
        <v>2025</v>
      </c>
      <c r="M12622" t="s">
        <v>378</v>
      </c>
      <c r="N12622" s="89" cm="1">
        <f t="array" ref="N12622">IF(ISNUMBER(_34_KNMI_Stations[[#This Row],[Etmaal temperatuur °C]]),IF(_34_KNMI_Stations[[#This Row],[Etmaal temperatuur °C]]&lt;stookgrens[],stookgrens[]-_34_KNMI_Stations[[#This Row],[Etmaal temperatuur °C]],0),"")</f>
        <v>11.9</v>
      </c>
      <c r="O12622" s="89">
        <f>_34_KNMI_Stations[[#This Row],[graaddagen]]*_34_KNMI_Stations[[#This Row],[Gewogen factor]]</f>
        <v>13.090000000000002</v>
      </c>
      <c r="P12622" s="89" cm="1">
        <f t="array" ref="P126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23" spans="1:16" x14ac:dyDescent="0.25">
      <c r="A12623">
        <v>377</v>
      </c>
      <c r="B12623" s="110">
        <v>46003</v>
      </c>
      <c r="C12623" s="89">
        <v>2.1</v>
      </c>
      <c r="D12623" s="89">
        <v>7.4</v>
      </c>
      <c r="E12623" s="96">
        <v>90</v>
      </c>
      <c r="F12623" s="89">
        <v>0</v>
      </c>
      <c r="G12623" s="89"/>
      <c r="H12623">
        <v>0.92</v>
      </c>
      <c r="I12623" t="s">
        <v>31</v>
      </c>
      <c r="J12623">
        <v>1.1000000000000001</v>
      </c>
      <c r="K12623">
        <v>12</v>
      </c>
      <c r="L12623">
        <v>2025</v>
      </c>
      <c r="M12623" t="s">
        <v>378</v>
      </c>
      <c r="N12623" s="89" cm="1">
        <f t="array" ref="N12623">IF(ISNUMBER(_34_KNMI_Stations[[#This Row],[Etmaal temperatuur °C]]),IF(_34_KNMI_Stations[[#This Row],[Etmaal temperatuur °C]]&lt;stookgrens[],stookgrens[]-_34_KNMI_Stations[[#This Row],[Etmaal temperatuur °C]],0),"")</f>
        <v>10.6</v>
      </c>
      <c r="O12623" s="89">
        <f>_34_KNMI_Stations[[#This Row],[graaddagen]]*_34_KNMI_Stations[[#This Row],[Gewogen factor]]</f>
        <v>11.66</v>
      </c>
      <c r="P12623" s="89" cm="1">
        <f t="array" ref="P126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24" spans="1:16" x14ac:dyDescent="0.25">
      <c r="A12624">
        <v>377</v>
      </c>
      <c r="B12624" s="110">
        <v>46004</v>
      </c>
      <c r="C12624" s="89">
        <v>1.8</v>
      </c>
      <c r="D12624" s="89">
        <v>7.1</v>
      </c>
      <c r="E12624" s="96">
        <v>132</v>
      </c>
      <c r="F12624" s="89">
        <v>-0.1</v>
      </c>
      <c r="G12624" s="89"/>
      <c r="H12624">
        <v>0.94</v>
      </c>
      <c r="I12624" t="s">
        <v>31</v>
      </c>
      <c r="J12624">
        <v>1.1000000000000001</v>
      </c>
      <c r="K12624">
        <v>12</v>
      </c>
      <c r="L12624">
        <v>2025</v>
      </c>
      <c r="M12624" t="s">
        <v>378</v>
      </c>
      <c r="N12624" s="89" cm="1">
        <f t="array" ref="N12624">IF(ISNUMBER(_34_KNMI_Stations[[#This Row],[Etmaal temperatuur °C]]),IF(_34_KNMI_Stations[[#This Row],[Etmaal temperatuur °C]]&lt;stookgrens[],stookgrens[]-_34_KNMI_Stations[[#This Row],[Etmaal temperatuur °C]],0),"")</f>
        <v>10.9</v>
      </c>
      <c r="O12624" s="89">
        <f>_34_KNMI_Stations[[#This Row],[graaddagen]]*_34_KNMI_Stations[[#This Row],[Gewogen factor]]</f>
        <v>11.990000000000002</v>
      </c>
      <c r="P12624" s="89" cm="1">
        <f t="array" ref="P126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25" spans="1:16" x14ac:dyDescent="0.25">
      <c r="A12625">
        <v>377</v>
      </c>
      <c r="B12625" s="110">
        <v>46005</v>
      </c>
      <c r="C12625" s="89">
        <v>2.5</v>
      </c>
      <c r="D12625" s="89">
        <v>5.7</v>
      </c>
      <c r="E12625" s="96">
        <v>282</v>
      </c>
      <c r="F12625" s="89">
        <v>0</v>
      </c>
      <c r="G12625" s="89"/>
      <c r="H12625">
        <v>0.93</v>
      </c>
      <c r="I12625" t="s">
        <v>31</v>
      </c>
      <c r="J12625">
        <v>1.1000000000000001</v>
      </c>
      <c r="K12625">
        <v>12</v>
      </c>
      <c r="L12625">
        <v>2025</v>
      </c>
      <c r="M12625" t="s">
        <v>378</v>
      </c>
      <c r="N12625" s="89" cm="1">
        <f t="array" ref="N12625">IF(ISNUMBER(_34_KNMI_Stations[[#This Row],[Etmaal temperatuur °C]]),IF(_34_KNMI_Stations[[#This Row],[Etmaal temperatuur °C]]&lt;stookgrens[],stookgrens[]-_34_KNMI_Stations[[#This Row],[Etmaal temperatuur °C]],0),"")</f>
        <v>12.3</v>
      </c>
      <c r="O12625" s="89">
        <f>_34_KNMI_Stations[[#This Row],[graaddagen]]*_34_KNMI_Stations[[#This Row],[Gewogen factor]]</f>
        <v>13.530000000000001</v>
      </c>
      <c r="P12625" s="89" cm="1">
        <f t="array" ref="P126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26" spans="1:16" x14ac:dyDescent="0.25">
      <c r="A12626">
        <v>377</v>
      </c>
      <c r="B12626" s="110">
        <v>46006</v>
      </c>
      <c r="C12626" s="89">
        <v>2.6</v>
      </c>
      <c r="D12626" s="89">
        <v>4.5</v>
      </c>
      <c r="E12626" s="96">
        <v>374</v>
      </c>
      <c r="F12626" s="89">
        <v>-0.1</v>
      </c>
      <c r="G12626" s="89"/>
      <c r="H12626">
        <v>0.89</v>
      </c>
      <c r="I12626" t="s">
        <v>31</v>
      </c>
      <c r="J12626">
        <v>1.1000000000000001</v>
      </c>
      <c r="K12626">
        <v>12</v>
      </c>
      <c r="L12626">
        <v>2025</v>
      </c>
      <c r="M12626" t="s">
        <v>379</v>
      </c>
      <c r="N12626" s="89" cm="1">
        <f t="array" ref="N12626">IF(ISNUMBER(_34_KNMI_Stations[[#This Row],[Etmaal temperatuur °C]]),IF(_34_KNMI_Stations[[#This Row],[Etmaal temperatuur °C]]&lt;stookgrens[],stookgrens[]-_34_KNMI_Stations[[#This Row],[Etmaal temperatuur °C]],0),"")</f>
        <v>13.5</v>
      </c>
      <c r="O12626" s="89">
        <f>_34_KNMI_Stations[[#This Row],[graaddagen]]*_34_KNMI_Stations[[#This Row],[Gewogen factor]]</f>
        <v>14.850000000000001</v>
      </c>
      <c r="P12626" s="89" cm="1">
        <f t="array" ref="P126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27" spans="1:16" x14ac:dyDescent="0.25">
      <c r="A12627">
        <v>377</v>
      </c>
      <c r="B12627" s="110">
        <v>46007</v>
      </c>
      <c r="C12627" s="89">
        <v>1.9</v>
      </c>
      <c r="D12627" s="89">
        <v>7.1</v>
      </c>
      <c r="E12627" s="96">
        <v>192</v>
      </c>
      <c r="F12627" s="89">
        <v>-0.1</v>
      </c>
      <c r="G12627" s="89"/>
      <c r="H12627">
        <v>0.85</v>
      </c>
      <c r="I12627" t="s">
        <v>31</v>
      </c>
      <c r="J12627">
        <v>1.1000000000000001</v>
      </c>
      <c r="K12627">
        <v>12</v>
      </c>
      <c r="L12627">
        <v>2025</v>
      </c>
      <c r="M12627" t="s">
        <v>379</v>
      </c>
      <c r="N12627" s="89" cm="1">
        <f t="array" ref="N12627">IF(ISNUMBER(_34_KNMI_Stations[[#This Row],[Etmaal temperatuur °C]]),IF(_34_KNMI_Stations[[#This Row],[Etmaal temperatuur °C]]&lt;stookgrens[],stookgrens[]-_34_KNMI_Stations[[#This Row],[Etmaal temperatuur °C]],0),"")</f>
        <v>10.9</v>
      </c>
      <c r="O12627" s="89">
        <f>_34_KNMI_Stations[[#This Row],[graaddagen]]*_34_KNMI_Stations[[#This Row],[Gewogen factor]]</f>
        <v>11.990000000000002</v>
      </c>
      <c r="P12627" s="89" cm="1">
        <f t="array" ref="P126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28" spans="1:16" x14ac:dyDescent="0.25">
      <c r="A12628">
        <v>377</v>
      </c>
      <c r="B12628" s="110">
        <v>46008</v>
      </c>
      <c r="C12628" s="89">
        <v>2.8</v>
      </c>
      <c r="D12628" s="89">
        <v>8</v>
      </c>
      <c r="E12628" s="96">
        <v>188</v>
      </c>
      <c r="F12628" s="89">
        <v>0</v>
      </c>
      <c r="G12628" s="89"/>
      <c r="H12628">
        <v>0.86</v>
      </c>
      <c r="I12628" t="s">
        <v>31</v>
      </c>
      <c r="J12628">
        <v>1.1000000000000001</v>
      </c>
      <c r="K12628">
        <v>12</v>
      </c>
      <c r="L12628">
        <v>2025</v>
      </c>
      <c r="M12628" t="s">
        <v>379</v>
      </c>
      <c r="N12628" s="89" cm="1">
        <f t="array" ref="N12628">IF(ISNUMBER(_34_KNMI_Stations[[#This Row],[Etmaal temperatuur °C]]),IF(_34_KNMI_Stations[[#This Row],[Etmaal temperatuur °C]]&lt;stookgrens[],stookgrens[]-_34_KNMI_Stations[[#This Row],[Etmaal temperatuur °C]],0),"")</f>
        <v>10</v>
      </c>
      <c r="O12628" s="89">
        <f>_34_KNMI_Stations[[#This Row],[graaddagen]]*_34_KNMI_Stations[[#This Row],[Gewogen factor]]</f>
        <v>11</v>
      </c>
      <c r="P12628" s="89" cm="1">
        <f t="array" ref="P126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29" spans="1:16" x14ac:dyDescent="0.25">
      <c r="A12629">
        <v>377</v>
      </c>
      <c r="B12629" s="110">
        <v>46009</v>
      </c>
      <c r="C12629" s="89">
        <v>5.8</v>
      </c>
      <c r="D12629" s="89">
        <v>10.5</v>
      </c>
      <c r="E12629" s="96">
        <v>283</v>
      </c>
      <c r="F12629" s="89">
        <v>-0.1</v>
      </c>
      <c r="G12629" s="89"/>
      <c r="H12629">
        <v>0.74</v>
      </c>
      <c r="I12629" t="s">
        <v>31</v>
      </c>
      <c r="J12629">
        <v>1.1000000000000001</v>
      </c>
      <c r="K12629">
        <v>12</v>
      </c>
      <c r="L12629">
        <v>2025</v>
      </c>
      <c r="M12629" t="s">
        <v>379</v>
      </c>
      <c r="N12629" s="89" cm="1">
        <f t="array" ref="N12629">IF(ISNUMBER(_34_KNMI_Stations[[#This Row],[Etmaal temperatuur °C]]),IF(_34_KNMI_Stations[[#This Row],[Etmaal temperatuur °C]]&lt;stookgrens[],stookgrens[]-_34_KNMI_Stations[[#This Row],[Etmaal temperatuur °C]],0),"")</f>
        <v>7.5</v>
      </c>
      <c r="O12629" s="89">
        <f>_34_KNMI_Stations[[#This Row],[graaddagen]]*_34_KNMI_Stations[[#This Row],[Gewogen factor]]</f>
        <v>8.25</v>
      </c>
      <c r="P12629" s="89" cm="1">
        <f t="array" ref="P126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30" spans="1:16" x14ac:dyDescent="0.25">
      <c r="A12630">
        <v>377</v>
      </c>
      <c r="B12630" s="110">
        <v>46010</v>
      </c>
      <c r="C12630" s="89">
        <v>4.3</v>
      </c>
      <c r="D12630" s="89">
        <v>9.3000000000000007</v>
      </c>
      <c r="E12630" s="96">
        <v>192</v>
      </c>
      <c r="F12630" s="89">
        <v>0.5</v>
      </c>
      <c r="G12630" s="89"/>
      <c r="H12630">
        <v>0.86</v>
      </c>
      <c r="I12630" t="s">
        <v>31</v>
      </c>
      <c r="J12630">
        <v>1.1000000000000001</v>
      </c>
      <c r="K12630">
        <v>12</v>
      </c>
      <c r="L12630">
        <v>2025</v>
      </c>
      <c r="M12630" t="s">
        <v>379</v>
      </c>
      <c r="N12630" s="89" cm="1">
        <f t="array" ref="N12630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2630" s="89">
        <f>_34_KNMI_Stations[[#This Row],[graaddagen]]*_34_KNMI_Stations[[#This Row],[Gewogen factor]]</f>
        <v>9.57</v>
      </c>
      <c r="P12630" s="89" cm="1">
        <f t="array" ref="P126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31" spans="1:16" x14ac:dyDescent="0.25">
      <c r="A12631">
        <v>377</v>
      </c>
      <c r="B12631" s="110">
        <v>46011</v>
      </c>
      <c r="C12631" s="89">
        <v>1.5</v>
      </c>
      <c r="D12631" s="89">
        <v>4.7</v>
      </c>
      <c r="E12631" s="96">
        <v>242</v>
      </c>
      <c r="F12631" s="89">
        <v>-0.1</v>
      </c>
      <c r="G12631" s="89"/>
      <c r="H12631">
        <v>0.95</v>
      </c>
      <c r="I12631" t="s">
        <v>31</v>
      </c>
      <c r="J12631">
        <v>1.1000000000000001</v>
      </c>
      <c r="K12631">
        <v>12</v>
      </c>
      <c r="L12631">
        <v>2025</v>
      </c>
      <c r="M12631" t="s">
        <v>379</v>
      </c>
      <c r="N12631" s="89" cm="1">
        <f t="array" ref="N12631">IF(ISNUMBER(_34_KNMI_Stations[[#This Row],[Etmaal temperatuur °C]]),IF(_34_KNMI_Stations[[#This Row],[Etmaal temperatuur °C]]&lt;stookgrens[],stookgrens[]-_34_KNMI_Stations[[#This Row],[Etmaal temperatuur °C]],0),"")</f>
        <v>13.3</v>
      </c>
      <c r="O12631" s="89">
        <f>_34_KNMI_Stations[[#This Row],[graaddagen]]*_34_KNMI_Stations[[#This Row],[Gewogen factor]]</f>
        <v>14.630000000000003</v>
      </c>
      <c r="P12631" s="89" cm="1">
        <f t="array" ref="P126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32" spans="1:16" x14ac:dyDescent="0.25">
      <c r="A12632">
        <v>377</v>
      </c>
      <c r="B12632" s="110">
        <v>46012</v>
      </c>
      <c r="C12632" s="89">
        <v>2.2000000000000002</v>
      </c>
      <c r="D12632" s="89">
        <v>7.2</v>
      </c>
      <c r="E12632" s="96">
        <v>220</v>
      </c>
      <c r="F12632" s="89">
        <v>-0.1</v>
      </c>
      <c r="G12632" s="89"/>
      <c r="H12632">
        <v>0.91</v>
      </c>
      <c r="I12632" t="s">
        <v>31</v>
      </c>
      <c r="J12632">
        <v>1.1000000000000001</v>
      </c>
      <c r="K12632">
        <v>12</v>
      </c>
      <c r="L12632">
        <v>2025</v>
      </c>
      <c r="M12632" t="s">
        <v>379</v>
      </c>
      <c r="N12632" s="89" cm="1">
        <f t="array" ref="N12632">IF(ISNUMBER(_34_KNMI_Stations[[#This Row],[Etmaal temperatuur °C]]),IF(_34_KNMI_Stations[[#This Row],[Etmaal temperatuur °C]]&lt;stookgrens[],stookgrens[]-_34_KNMI_Stations[[#This Row],[Etmaal temperatuur °C]],0),"")</f>
        <v>10.8</v>
      </c>
      <c r="O12632" s="89">
        <f>_34_KNMI_Stations[[#This Row],[graaddagen]]*_34_KNMI_Stations[[#This Row],[Gewogen factor]]</f>
        <v>11.880000000000003</v>
      </c>
      <c r="P12632" s="89" cm="1">
        <f t="array" ref="P126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33" spans="1:16" x14ac:dyDescent="0.25">
      <c r="A12633">
        <v>377</v>
      </c>
      <c r="B12633" s="110">
        <v>46013</v>
      </c>
      <c r="C12633" s="89">
        <v>3.3</v>
      </c>
      <c r="D12633" s="89">
        <v>3.9</v>
      </c>
      <c r="E12633" s="96">
        <v>205</v>
      </c>
      <c r="F12633" s="89">
        <v>0</v>
      </c>
      <c r="G12633" s="89"/>
      <c r="H12633">
        <v>0.83</v>
      </c>
      <c r="I12633" t="s">
        <v>31</v>
      </c>
      <c r="J12633">
        <v>1.1000000000000001</v>
      </c>
      <c r="K12633">
        <v>12</v>
      </c>
      <c r="L12633">
        <v>2025</v>
      </c>
      <c r="M12633" t="s">
        <v>380</v>
      </c>
      <c r="N12633" s="89" cm="1">
        <f t="array" ref="N12633">IF(ISNUMBER(_34_KNMI_Stations[[#This Row],[Etmaal temperatuur °C]]),IF(_34_KNMI_Stations[[#This Row],[Etmaal temperatuur °C]]&lt;stookgrens[],stookgrens[]-_34_KNMI_Stations[[#This Row],[Etmaal temperatuur °C]],0),"")</f>
        <v>14.1</v>
      </c>
      <c r="O12633" s="89">
        <f>_34_KNMI_Stations[[#This Row],[graaddagen]]*_34_KNMI_Stations[[#This Row],[Gewogen factor]]</f>
        <v>15.510000000000002</v>
      </c>
      <c r="P12633" s="89" cm="1">
        <f t="array" ref="P126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34" spans="1:16" x14ac:dyDescent="0.25">
      <c r="A12634">
        <v>377</v>
      </c>
      <c r="B12634" s="110">
        <v>46014</v>
      </c>
      <c r="C12634" s="89">
        <v>5.3</v>
      </c>
      <c r="D12634" s="89">
        <v>4.9000000000000004</v>
      </c>
      <c r="E12634" s="96">
        <v>77</v>
      </c>
      <c r="F12634" s="89">
        <v>0</v>
      </c>
      <c r="G12634" s="89"/>
      <c r="H12634">
        <v>0.75</v>
      </c>
      <c r="I12634" t="s">
        <v>31</v>
      </c>
      <c r="J12634">
        <v>1.1000000000000001</v>
      </c>
      <c r="K12634">
        <v>12</v>
      </c>
      <c r="L12634">
        <v>2025</v>
      </c>
      <c r="M12634" t="s">
        <v>380</v>
      </c>
      <c r="N12634" s="89" cm="1">
        <f t="array" ref="N12634">IF(ISNUMBER(_34_KNMI_Stations[[#This Row],[Etmaal temperatuur °C]]),IF(_34_KNMI_Stations[[#This Row],[Etmaal temperatuur °C]]&lt;stookgrens[],stookgrens[]-_34_KNMI_Stations[[#This Row],[Etmaal temperatuur °C]],0),"")</f>
        <v>13.1</v>
      </c>
      <c r="O12634" s="89">
        <f>_34_KNMI_Stations[[#This Row],[graaddagen]]*_34_KNMI_Stations[[#This Row],[Gewogen factor]]</f>
        <v>14.41</v>
      </c>
      <c r="P12634" s="89" cm="1">
        <f t="array" ref="P126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35" spans="1:16" x14ac:dyDescent="0.25">
      <c r="A12635">
        <v>377</v>
      </c>
      <c r="B12635" s="110">
        <v>46015</v>
      </c>
      <c r="C12635" s="89">
        <v>7</v>
      </c>
      <c r="D12635" s="89">
        <v>0.3</v>
      </c>
      <c r="E12635" s="96">
        <v>435</v>
      </c>
      <c r="F12635" s="89">
        <v>0</v>
      </c>
      <c r="G12635" s="89"/>
      <c r="H12635">
        <v>0.71</v>
      </c>
      <c r="I12635" t="s">
        <v>31</v>
      </c>
      <c r="J12635">
        <v>1.1000000000000001</v>
      </c>
      <c r="K12635">
        <v>12</v>
      </c>
      <c r="L12635">
        <v>2025</v>
      </c>
      <c r="M12635" t="s">
        <v>380</v>
      </c>
      <c r="N12635" s="89" cm="1">
        <f t="array" ref="N12635">IF(ISNUMBER(_34_KNMI_Stations[[#This Row],[Etmaal temperatuur °C]]),IF(_34_KNMI_Stations[[#This Row],[Etmaal temperatuur °C]]&lt;stookgrens[],stookgrens[]-_34_KNMI_Stations[[#This Row],[Etmaal temperatuur °C]],0),"")</f>
        <v>17.7</v>
      </c>
      <c r="O12635" s="89">
        <f>_34_KNMI_Stations[[#This Row],[graaddagen]]*_34_KNMI_Stations[[#This Row],[Gewogen factor]]</f>
        <v>19.470000000000002</v>
      </c>
      <c r="P12635" s="89" cm="1">
        <f t="array" ref="P126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36" spans="1:16" x14ac:dyDescent="0.25">
      <c r="A12636">
        <v>377</v>
      </c>
      <c r="B12636" s="110">
        <v>46016</v>
      </c>
      <c r="C12636" s="89">
        <v>5.6</v>
      </c>
      <c r="D12636" s="89">
        <v>-2.7</v>
      </c>
      <c r="E12636" s="96">
        <v>328</v>
      </c>
      <c r="F12636" s="89">
        <v>0</v>
      </c>
      <c r="G12636" s="89"/>
      <c r="H12636">
        <v>0.7</v>
      </c>
      <c r="I12636" t="s">
        <v>31</v>
      </c>
      <c r="J12636">
        <v>1.1000000000000001</v>
      </c>
      <c r="K12636">
        <v>12</v>
      </c>
      <c r="L12636">
        <v>2025</v>
      </c>
      <c r="M12636" t="s">
        <v>380</v>
      </c>
      <c r="N12636" s="89" cm="1">
        <f t="array" ref="N12636">IF(ISNUMBER(_34_KNMI_Stations[[#This Row],[Etmaal temperatuur °C]]),IF(_34_KNMI_Stations[[#This Row],[Etmaal temperatuur °C]]&lt;stookgrens[],stookgrens[]-_34_KNMI_Stations[[#This Row],[Etmaal temperatuur °C]],0),"")</f>
        <v>20.7</v>
      </c>
      <c r="O12636" s="89">
        <f>_34_KNMI_Stations[[#This Row],[graaddagen]]*_34_KNMI_Stations[[#This Row],[Gewogen factor]]</f>
        <v>22.77</v>
      </c>
      <c r="P12636" s="89" cm="1">
        <f t="array" ref="P126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37" spans="1:16" x14ac:dyDescent="0.25">
      <c r="A12637">
        <v>377</v>
      </c>
      <c r="B12637" s="110">
        <v>46017</v>
      </c>
      <c r="C12637" s="89">
        <v>3.5</v>
      </c>
      <c r="D12637" s="89">
        <v>-1.7</v>
      </c>
      <c r="E12637" s="96">
        <v>412</v>
      </c>
      <c r="F12637" s="89">
        <v>0</v>
      </c>
      <c r="G12637" s="89"/>
      <c r="H12637">
        <v>0.8</v>
      </c>
      <c r="I12637" t="s">
        <v>31</v>
      </c>
      <c r="J12637">
        <v>1.1000000000000001</v>
      </c>
      <c r="K12637">
        <v>12</v>
      </c>
      <c r="L12637">
        <v>2025</v>
      </c>
      <c r="M12637" t="s">
        <v>380</v>
      </c>
      <c r="N12637" s="89" cm="1">
        <f t="array" ref="N12637">IF(ISNUMBER(_34_KNMI_Stations[[#This Row],[Etmaal temperatuur °C]]),IF(_34_KNMI_Stations[[#This Row],[Etmaal temperatuur °C]]&lt;stookgrens[],stookgrens[]-_34_KNMI_Stations[[#This Row],[Etmaal temperatuur °C]],0),"")</f>
        <v>19.7</v>
      </c>
      <c r="O12637" s="89">
        <f>_34_KNMI_Stations[[#This Row],[graaddagen]]*_34_KNMI_Stations[[#This Row],[Gewogen factor]]</f>
        <v>21.67</v>
      </c>
      <c r="P12637" s="89" cm="1">
        <f t="array" ref="P126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38" spans="1:16" x14ac:dyDescent="0.25">
      <c r="A12638">
        <v>377</v>
      </c>
      <c r="B12638" s="110">
        <v>46018</v>
      </c>
      <c r="C12638" s="89">
        <v>2.4</v>
      </c>
      <c r="D12638" s="89">
        <v>0.3</v>
      </c>
      <c r="E12638" s="96">
        <v>352</v>
      </c>
      <c r="F12638" s="89">
        <v>-0.1</v>
      </c>
      <c r="G12638" s="89"/>
      <c r="H12638">
        <v>0.81</v>
      </c>
      <c r="I12638" t="s">
        <v>31</v>
      </c>
      <c r="J12638">
        <v>1.1000000000000001</v>
      </c>
      <c r="K12638">
        <v>12</v>
      </c>
      <c r="L12638">
        <v>2025</v>
      </c>
      <c r="M12638" t="s">
        <v>380</v>
      </c>
      <c r="N12638" s="89" cm="1">
        <f t="array" ref="N12638">IF(ISNUMBER(_34_KNMI_Stations[[#This Row],[Etmaal temperatuur °C]]),IF(_34_KNMI_Stations[[#This Row],[Etmaal temperatuur °C]]&lt;stookgrens[],stookgrens[]-_34_KNMI_Stations[[#This Row],[Etmaal temperatuur °C]],0),"")</f>
        <v>17.7</v>
      </c>
      <c r="O12638" s="89">
        <f>_34_KNMI_Stations[[#This Row],[graaddagen]]*_34_KNMI_Stations[[#This Row],[Gewogen factor]]</f>
        <v>19.470000000000002</v>
      </c>
      <c r="P12638" s="89" cm="1">
        <f t="array" ref="P126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39" spans="1:16" x14ac:dyDescent="0.25">
      <c r="A12639">
        <v>377</v>
      </c>
      <c r="B12639" s="110">
        <v>46019</v>
      </c>
      <c r="C12639" s="89">
        <v>2</v>
      </c>
      <c r="D12639" s="89">
        <v>1.6</v>
      </c>
      <c r="E12639" s="96">
        <v>416</v>
      </c>
      <c r="F12639" s="89">
        <v>0</v>
      </c>
      <c r="G12639" s="89"/>
      <c r="H12639">
        <v>0.88</v>
      </c>
      <c r="I12639" t="s">
        <v>31</v>
      </c>
      <c r="J12639">
        <v>1.1000000000000001</v>
      </c>
      <c r="K12639">
        <v>12</v>
      </c>
      <c r="L12639">
        <v>2025</v>
      </c>
      <c r="M12639" t="s">
        <v>380</v>
      </c>
      <c r="N12639" s="89" cm="1">
        <f t="array" ref="N12639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12639" s="89">
        <f>_34_KNMI_Stations[[#This Row],[graaddagen]]*_34_KNMI_Stations[[#This Row],[Gewogen factor]]</f>
        <v>18.04</v>
      </c>
      <c r="P12639" s="89" cm="1">
        <f t="array" ref="P126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40" spans="1:16" x14ac:dyDescent="0.25">
      <c r="A12640">
        <v>377</v>
      </c>
      <c r="B12640" s="110">
        <v>46020</v>
      </c>
      <c r="C12640" s="89">
        <v>1.6</v>
      </c>
      <c r="D12640" s="89">
        <v>0.6</v>
      </c>
      <c r="E12640" s="96">
        <v>120</v>
      </c>
      <c r="F12640" s="89">
        <v>0.1</v>
      </c>
      <c r="G12640" s="89"/>
      <c r="H12640">
        <v>0.97</v>
      </c>
      <c r="I12640" t="s">
        <v>31</v>
      </c>
      <c r="J12640">
        <v>1.1000000000000001</v>
      </c>
      <c r="K12640">
        <v>12</v>
      </c>
      <c r="L12640">
        <v>2025</v>
      </c>
      <c r="M12640" t="s">
        <v>306</v>
      </c>
      <c r="N12640" s="89" cm="1">
        <f t="array" ref="N12640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12640" s="89">
        <f>_34_KNMI_Stations[[#This Row],[graaddagen]]*_34_KNMI_Stations[[#This Row],[Gewogen factor]]</f>
        <v>19.14</v>
      </c>
      <c r="P12640" s="89" cm="1">
        <f t="array" ref="P126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41" spans="1:16" x14ac:dyDescent="0.25">
      <c r="A12641">
        <v>377</v>
      </c>
      <c r="B12641" s="110">
        <v>46021</v>
      </c>
      <c r="C12641" s="89">
        <v>2</v>
      </c>
      <c r="D12641" s="89">
        <v>0.7</v>
      </c>
      <c r="E12641" s="96">
        <v>328</v>
      </c>
      <c r="F12641" s="89">
        <v>-0.1</v>
      </c>
      <c r="G12641" s="89"/>
      <c r="H12641">
        <v>0.88</v>
      </c>
      <c r="I12641" t="s">
        <v>31</v>
      </c>
      <c r="J12641">
        <v>1.1000000000000001</v>
      </c>
      <c r="K12641">
        <v>12</v>
      </c>
      <c r="L12641">
        <v>2025</v>
      </c>
      <c r="M12641" t="s">
        <v>306</v>
      </c>
      <c r="N12641" s="89" cm="1">
        <f t="array" ref="N12641">IF(ISNUMBER(_34_KNMI_Stations[[#This Row],[Etmaal temperatuur °C]]),IF(_34_KNMI_Stations[[#This Row],[Etmaal temperatuur °C]]&lt;stookgrens[],stookgrens[]-_34_KNMI_Stations[[#This Row],[Etmaal temperatuur °C]],0),"")</f>
        <v>17.3</v>
      </c>
      <c r="O12641" s="89">
        <f>_34_KNMI_Stations[[#This Row],[graaddagen]]*_34_KNMI_Stations[[#This Row],[Gewogen factor]]</f>
        <v>19.03</v>
      </c>
      <c r="P12641" s="89" cm="1">
        <f t="array" ref="P126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42" spans="1:16" x14ac:dyDescent="0.25">
      <c r="A12642">
        <v>377</v>
      </c>
      <c r="B12642" s="110">
        <v>46022</v>
      </c>
      <c r="C12642" s="89">
        <v>3.1</v>
      </c>
      <c r="D12642" s="89">
        <v>0.8</v>
      </c>
      <c r="E12642" s="96">
        <v>210</v>
      </c>
      <c r="F12642" s="89">
        <v>0.3</v>
      </c>
      <c r="G12642" s="89"/>
      <c r="H12642">
        <v>0.92</v>
      </c>
      <c r="I12642" t="s">
        <v>31</v>
      </c>
      <c r="J12642">
        <v>1.1000000000000001</v>
      </c>
      <c r="K12642">
        <v>12</v>
      </c>
      <c r="L12642">
        <v>2025</v>
      </c>
      <c r="M12642" t="s">
        <v>306</v>
      </c>
      <c r="N12642" s="89" cm="1">
        <f t="array" ref="N12642">IF(ISNUMBER(_34_KNMI_Stations[[#This Row],[Etmaal temperatuur °C]]),IF(_34_KNMI_Stations[[#This Row],[Etmaal temperatuur °C]]&lt;stookgrens[],stookgrens[]-_34_KNMI_Stations[[#This Row],[Etmaal temperatuur °C]],0),"")</f>
        <v>17.2</v>
      </c>
      <c r="O12642" s="89">
        <f>_34_KNMI_Stations[[#This Row],[graaddagen]]*_34_KNMI_Stations[[#This Row],[Gewogen factor]]</f>
        <v>18.920000000000002</v>
      </c>
      <c r="P12642" s="89" cm="1">
        <f t="array" ref="P126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43" spans="1:16" x14ac:dyDescent="0.25">
      <c r="A12643">
        <v>377</v>
      </c>
      <c r="B12643" s="110">
        <v>46023</v>
      </c>
      <c r="C12643" s="89">
        <v>7.3</v>
      </c>
      <c r="D12643" s="89">
        <v>3.3</v>
      </c>
      <c r="E12643" s="96">
        <v>87</v>
      </c>
      <c r="F12643" s="89">
        <v>1.3</v>
      </c>
      <c r="G12643" s="89"/>
      <c r="H12643">
        <v>0.81</v>
      </c>
      <c r="I12643" t="s">
        <v>31</v>
      </c>
      <c r="J12643">
        <v>1.1000000000000001</v>
      </c>
      <c r="K12643">
        <v>1</v>
      </c>
      <c r="L12643">
        <v>2026</v>
      </c>
      <c r="M12643" t="s">
        <v>306</v>
      </c>
      <c r="N12643" s="89" cm="1">
        <f t="array" ref="N12643">IF(ISNUMBER(_34_KNMI_Stations[[#This Row],[Etmaal temperatuur °C]]),IF(_34_KNMI_Stations[[#This Row],[Etmaal temperatuur °C]]&lt;stookgrens[],stookgrens[]-_34_KNMI_Stations[[#This Row],[Etmaal temperatuur °C]],0),"")</f>
        <v>14.7</v>
      </c>
      <c r="O12643" s="89">
        <f>_34_KNMI_Stations[[#This Row],[graaddagen]]*_34_KNMI_Stations[[#This Row],[Gewogen factor]]</f>
        <v>16.170000000000002</v>
      </c>
      <c r="P12643" s="89" cm="1">
        <f t="array" ref="P126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44" spans="1:16" x14ac:dyDescent="0.25">
      <c r="A12644">
        <v>377</v>
      </c>
      <c r="B12644" s="110">
        <v>46024</v>
      </c>
      <c r="C12644" s="89">
        <v>6.3</v>
      </c>
      <c r="D12644" s="89">
        <v>1.6</v>
      </c>
      <c r="E12644" s="96">
        <v>377</v>
      </c>
      <c r="F12644" s="89">
        <v>3.8</v>
      </c>
      <c r="G12644" s="89"/>
      <c r="H12644">
        <v>0.81</v>
      </c>
      <c r="I12644" t="s">
        <v>31</v>
      </c>
      <c r="J12644">
        <v>1.1000000000000001</v>
      </c>
      <c r="K12644">
        <v>1</v>
      </c>
      <c r="L12644">
        <v>2026</v>
      </c>
      <c r="M12644" t="s">
        <v>306</v>
      </c>
      <c r="N12644" s="89" cm="1">
        <f t="array" ref="N12644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12644" s="89">
        <f>_34_KNMI_Stations[[#This Row],[graaddagen]]*_34_KNMI_Stations[[#This Row],[Gewogen factor]]</f>
        <v>18.04</v>
      </c>
      <c r="P12644" s="89" cm="1">
        <f t="array" ref="P126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45" spans="1:16" x14ac:dyDescent="0.25">
      <c r="A12645">
        <v>377</v>
      </c>
      <c r="B12645" s="110">
        <v>46025</v>
      </c>
      <c r="C12645" s="89">
        <v>5.5</v>
      </c>
      <c r="D12645" s="89">
        <v>0.2</v>
      </c>
      <c r="E12645" s="96">
        <v>249</v>
      </c>
      <c r="F12645" s="89">
        <v>3.1</v>
      </c>
      <c r="G12645" s="89"/>
      <c r="H12645">
        <v>0.89</v>
      </c>
      <c r="I12645" t="s">
        <v>31</v>
      </c>
      <c r="J12645">
        <v>1.1000000000000001</v>
      </c>
      <c r="K12645">
        <v>1</v>
      </c>
      <c r="L12645">
        <v>2026</v>
      </c>
      <c r="M12645" t="s">
        <v>306</v>
      </c>
      <c r="N12645" s="89" cm="1">
        <f t="array" ref="N12645">IF(ISNUMBER(_34_KNMI_Stations[[#This Row],[Etmaal temperatuur °C]]),IF(_34_KNMI_Stations[[#This Row],[Etmaal temperatuur °C]]&lt;stookgrens[],stookgrens[]-_34_KNMI_Stations[[#This Row],[Etmaal temperatuur °C]],0),"")</f>
        <v>17.8</v>
      </c>
      <c r="O12645" s="89">
        <f>_34_KNMI_Stations[[#This Row],[graaddagen]]*_34_KNMI_Stations[[#This Row],[Gewogen factor]]</f>
        <v>19.580000000000002</v>
      </c>
      <c r="P12645" s="89" cm="1">
        <f t="array" ref="P126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46" spans="1:16" x14ac:dyDescent="0.25">
      <c r="A12646">
        <v>377</v>
      </c>
      <c r="B12646" s="110">
        <v>46026</v>
      </c>
      <c r="C12646" s="89">
        <v>5.2</v>
      </c>
      <c r="D12646" s="89">
        <v>-0.9</v>
      </c>
      <c r="E12646" s="96">
        <v>464</v>
      </c>
      <c r="F12646" s="89">
        <v>0.6</v>
      </c>
      <c r="G12646" s="89"/>
      <c r="H12646">
        <v>0.83</v>
      </c>
      <c r="I12646" t="s">
        <v>31</v>
      </c>
      <c r="J12646">
        <v>1.1000000000000001</v>
      </c>
      <c r="K12646">
        <v>1</v>
      </c>
      <c r="L12646">
        <v>2026</v>
      </c>
      <c r="M12646" t="s">
        <v>306</v>
      </c>
      <c r="N12646" s="89" cm="1">
        <f t="array" ref="N12646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12646" s="89">
        <f>_34_KNMI_Stations[[#This Row],[graaddagen]]*_34_KNMI_Stations[[#This Row],[Gewogen factor]]</f>
        <v>20.79</v>
      </c>
      <c r="P12646" s="89" cm="1">
        <f t="array" ref="P126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47" spans="1:16" x14ac:dyDescent="0.25">
      <c r="A12647">
        <v>377</v>
      </c>
      <c r="B12647" s="110">
        <v>46027</v>
      </c>
      <c r="C12647" s="89">
        <v>4.5</v>
      </c>
      <c r="D12647" s="89">
        <v>-1.7</v>
      </c>
      <c r="E12647" s="96">
        <v>231</v>
      </c>
      <c r="F12647" s="89">
        <v>0.3</v>
      </c>
      <c r="G12647" s="89"/>
      <c r="H12647">
        <v>0.82</v>
      </c>
      <c r="I12647" t="s">
        <v>31</v>
      </c>
      <c r="J12647">
        <v>1.1000000000000001</v>
      </c>
      <c r="K12647">
        <v>1</v>
      </c>
      <c r="L12647">
        <v>2026</v>
      </c>
      <c r="M12647" t="s">
        <v>344</v>
      </c>
      <c r="N12647" s="89" cm="1">
        <f t="array" ref="N12647">IF(ISNUMBER(_34_KNMI_Stations[[#This Row],[Etmaal temperatuur °C]]),IF(_34_KNMI_Stations[[#This Row],[Etmaal temperatuur °C]]&lt;stookgrens[],stookgrens[]-_34_KNMI_Stations[[#This Row],[Etmaal temperatuur °C]],0),"")</f>
        <v>19.7</v>
      </c>
      <c r="O12647" s="89">
        <f>_34_KNMI_Stations[[#This Row],[graaddagen]]*_34_KNMI_Stations[[#This Row],[Gewogen factor]]</f>
        <v>21.67</v>
      </c>
      <c r="P12647" s="89" cm="1">
        <f t="array" ref="P126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48" spans="1:16" x14ac:dyDescent="0.25">
      <c r="A12648">
        <v>377</v>
      </c>
      <c r="B12648" s="110">
        <v>46028</v>
      </c>
      <c r="C12648" s="89">
        <v>3.3</v>
      </c>
      <c r="D12648" s="89">
        <v>-1.5</v>
      </c>
      <c r="E12648" s="96">
        <v>263</v>
      </c>
      <c r="F12648" s="89">
        <v>0.2</v>
      </c>
      <c r="G12648" s="89"/>
      <c r="H12648">
        <v>0.91</v>
      </c>
      <c r="I12648" t="s">
        <v>31</v>
      </c>
      <c r="J12648">
        <v>1.1000000000000001</v>
      </c>
      <c r="K12648">
        <v>1</v>
      </c>
      <c r="L12648">
        <v>2026</v>
      </c>
      <c r="M12648" t="s">
        <v>344</v>
      </c>
      <c r="N12648" s="89" cm="1">
        <f t="array" ref="N12648">IF(ISNUMBER(_34_KNMI_Stations[[#This Row],[Etmaal temperatuur °C]]),IF(_34_KNMI_Stations[[#This Row],[Etmaal temperatuur °C]]&lt;stookgrens[],stookgrens[]-_34_KNMI_Stations[[#This Row],[Etmaal temperatuur °C]],0),"")</f>
        <v>19.5</v>
      </c>
      <c r="O12648" s="89">
        <f>_34_KNMI_Stations[[#This Row],[graaddagen]]*_34_KNMI_Stations[[#This Row],[Gewogen factor]]</f>
        <v>21.450000000000003</v>
      </c>
      <c r="P12648" s="89" cm="1">
        <f t="array" ref="P126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49" spans="1:16" x14ac:dyDescent="0.25">
      <c r="A12649">
        <v>377</v>
      </c>
      <c r="B12649" s="110">
        <v>46029</v>
      </c>
      <c r="C12649" s="89">
        <v>7.1</v>
      </c>
      <c r="D12649" s="89">
        <v>-0.4</v>
      </c>
      <c r="E12649" s="96">
        <v>189</v>
      </c>
      <c r="F12649" s="89">
        <v>10.6</v>
      </c>
      <c r="G12649" s="89"/>
      <c r="H12649">
        <v>0.83</v>
      </c>
      <c r="I12649" t="s">
        <v>31</v>
      </c>
      <c r="J12649">
        <v>1.1000000000000001</v>
      </c>
      <c r="K12649">
        <v>1</v>
      </c>
      <c r="L12649">
        <v>2026</v>
      </c>
      <c r="M12649" t="s">
        <v>344</v>
      </c>
      <c r="N12649" s="89" cm="1">
        <f t="array" ref="N12649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12649" s="89">
        <f>_34_KNMI_Stations[[#This Row],[graaddagen]]*_34_KNMI_Stations[[#This Row],[Gewogen factor]]</f>
        <v>20.239999999999998</v>
      </c>
      <c r="P12649" s="89" cm="1">
        <f t="array" ref="P126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50" spans="1:16" x14ac:dyDescent="0.25">
      <c r="A12650">
        <v>377</v>
      </c>
      <c r="B12650" s="110">
        <v>46030</v>
      </c>
      <c r="C12650" s="89">
        <v>3.2</v>
      </c>
      <c r="D12650" s="89">
        <v>1</v>
      </c>
      <c r="E12650" s="96">
        <v>278</v>
      </c>
      <c r="F12650" s="89">
        <v>8.4</v>
      </c>
      <c r="G12650" s="89"/>
      <c r="H12650">
        <v>0.92</v>
      </c>
      <c r="I12650" t="s">
        <v>31</v>
      </c>
      <c r="J12650">
        <v>1.1000000000000001</v>
      </c>
      <c r="K12650">
        <v>1</v>
      </c>
      <c r="L12650">
        <v>2026</v>
      </c>
      <c r="M12650" t="s">
        <v>344</v>
      </c>
      <c r="N12650" s="89" cm="1">
        <f t="array" ref="N12650">IF(ISNUMBER(_34_KNMI_Stations[[#This Row],[Etmaal temperatuur °C]]),IF(_34_KNMI_Stations[[#This Row],[Etmaal temperatuur °C]]&lt;stookgrens[],stookgrens[]-_34_KNMI_Stations[[#This Row],[Etmaal temperatuur °C]],0),"")</f>
        <v>17</v>
      </c>
      <c r="O12650" s="89">
        <f>_34_KNMI_Stations[[#This Row],[graaddagen]]*_34_KNMI_Stations[[#This Row],[Gewogen factor]]</f>
        <v>18.700000000000003</v>
      </c>
      <c r="P12650" s="89" cm="1">
        <f t="array" ref="P126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51" spans="1:16" x14ac:dyDescent="0.25">
      <c r="A12651">
        <v>377</v>
      </c>
      <c r="B12651" s="110">
        <v>46031</v>
      </c>
      <c r="C12651" s="89">
        <v>6.8</v>
      </c>
      <c r="D12651" s="89">
        <v>3.4</v>
      </c>
      <c r="E12651" s="96">
        <v>59</v>
      </c>
      <c r="F12651" s="89">
        <v>13.5</v>
      </c>
      <c r="G12651" s="89"/>
      <c r="H12651">
        <v>0.89</v>
      </c>
      <c r="I12651" t="s">
        <v>31</v>
      </c>
      <c r="J12651">
        <v>1.1000000000000001</v>
      </c>
      <c r="K12651">
        <v>1</v>
      </c>
      <c r="L12651">
        <v>2026</v>
      </c>
      <c r="M12651" t="s">
        <v>344</v>
      </c>
      <c r="N12651" s="89" cm="1">
        <f t="array" ref="N12651">IF(ISNUMBER(_34_KNMI_Stations[[#This Row],[Etmaal temperatuur °C]]),IF(_34_KNMI_Stations[[#This Row],[Etmaal temperatuur °C]]&lt;stookgrens[],stookgrens[]-_34_KNMI_Stations[[#This Row],[Etmaal temperatuur °C]],0),"")</f>
        <v>14.6</v>
      </c>
      <c r="O12651" s="89">
        <f>_34_KNMI_Stations[[#This Row],[graaddagen]]*_34_KNMI_Stations[[#This Row],[Gewogen factor]]</f>
        <v>16.060000000000002</v>
      </c>
      <c r="P12651" s="89" cm="1">
        <f t="array" ref="P126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52" spans="1:16" x14ac:dyDescent="0.25">
      <c r="A12652">
        <v>377</v>
      </c>
      <c r="B12652" s="110">
        <v>46032</v>
      </c>
      <c r="C12652" s="89">
        <v>3.1</v>
      </c>
      <c r="D12652" s="89">
        <v>-2.2999999999999998</v>
      </c>
      <c r="E12652" s="96">
        <v>123</v>
      </c>
      <c r="F12652" s="89">
        <v>1.3</v>
      </c>
      <c r="G12652" s="89"/>
      <c r="H12652">
        <v>0.84</v>
      </c>
      <c r="I12652" t="s">
        <v>31</v>
      </c>
      <c r="J12652">
        <v>1.1000000000000001</v>
      </c>
      <c r="K12652">
        <v>1</v>
      </c>
      <c r="L12652">
        <v>2026</v>
      </c>
      <c r="M12652" t="s">
        <v>344</v>
      </c>
      <c r="N12652" s="89" cm="1">
        <f t="array" ref="N12652">IF(ISNUMBER(_34_KNMI_Stations[[#This Row],[Etmaal temperatuur °C]]),IF(_34_KNMI_Stations[[#This Row],[Etmaal temperatuur °C]]&lt;stookgrens[],stookgrens[]-_34_KNMI_Stations[[#This Row],[Etmaal temperatuur °C]],0),"")</f>
        <v>20.3</v>
      </c>
      <c r="O12652" s="89">
        <f>_34_KNMI_Stations[[#This Row],[graaddagen]]*_34_KNMI_Stations[[#This Row],[Gewogen factor]]</f>
        <v>22.330000000000002</v>
      </c>
      <c r="P12652" s="89" cm="1">
        <f t="array" ref="P126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53" spans="1:16" x14ac:dyDescent="0.25">
      <c r="A12653">
        <v>377</v>
      </c>
      <c r="B12653" s="110">
        <v>46033</v>
      </c>
      <c r="C12653" s="89">
        <v>2.9</v>
      </c>
      <c r="D12653" s="89">
        <v>-2</v>
      </c>
      <c r="E12653" s="96">
        <v>129</v>
      </c>
      <c r="F12653" s="89">
        <v>-0.1</v>
      </c>
      <c r="G12653" s="89"/>
      <c r="H12653">
        <v>0.85</v>
      </c>
      <c r="I12653" t="s">
        <v>31</v>
      </c>
      <c r="J12653">
        <v>1.1000000000000001</v>
      </c>
      <c r="K12653">
        <v>1</v>
      </c>
      <c r="L12653">
        <v>2026</v>
      </c>
      <c r="M12653" t="s">
        <v>344</v>
      </c>
      <c r="N12653" s="89" cm="1">
        <f t="array" ref="N12653">IF(ISNUMBER(_34_KNMI_Stations[[#This Row],[Etmaal temperatuur °C]]),IF(_34_KNMI_Stations[[#This Row],[Etmaal temperatuur °C]]&lt;stookgrens[],stookgrens[]-_34_KNMI_Stations[[#This Row],[Etmaal temperatuur °C]],0),"")</f>
        <v>20</v>
      </c>
      <c r="O12653" s="89">
        <f>_34_KNMI_Stations[[#This Row],[graaddagen]]*_34_KNMI_Stations[[#This Row],[Gewogen factor]]</f>
        <v>22</v>
      </c>
      <c r="P12653" s="89" cm="1">
        <f t="array" ref="P126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54" spans="1:16" x14ac:dyDescent="0.25">
      <c r="A12654">
        <v>377</v>
      </c>
      <c r="B12654" s="110">
        <v>46034</v>
      </c>
      <c r="C12654" s="89">
        <v>4.5</v>
      </c>
      <c r="D12654" s="89">
        <v>5.7</v>
      </c>
      <c r="E12654" s="96">
        <v>128</v>
      </c>
      <c r="F12654" s="89">
        <v>10.5</v>
      </c>
      <c r="G12654" s="89"/>
      <c r="H12654">
        <v>0.91</v>
      </c>
      <c r="I12654" t="s">
        <v>31</v>
      </c>
      <c r="J12654">
        <v>1.1000000000000001</v>
      </c>
      <c r="K12654">
        <v>1</v>
      </c>
      <c r="L12654">
        <v>2026</v>
      </c>
      <c r="M12654" t="s">
        <v>381</v>
      </c>
      <c r="N12654" s="89" cm="1">
        <f t="array" ref="N12654">IF(ISNUMBER(_34_KNMI_Stations[[#This Row],[Etmaal temperatuur °C]]),IF(_34_KNMI_Stations[[#This Row],[Etmaal temperatuur °C]]&lt;stookgrens[],stookgrens[]-_34_KNMI_Stations[[#This Row],[Etmaal temperatuur °C]],0),"")</f>
        <v>12.3</v>
      </c>
      <c r="O12654" s="89">
        <f>_34_KNMI_Stations[[#This Row],[graaddagen]]*_34_KNMI_Stations[[#This Row],[Gewogen factor]]</f>
        <v>13.530000000000001</v>
      </c>
      <c r="P12654" s="89" cm="1">
        <f t="array" ref="P126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55" spans="1:16" x14ac:dyDescent="0.25">
      <c r="A12655">
        <v>377</v>
      </c>
      <c r="B12655" s="110">
        <v>46035</v>
      </c>
      <c r="C12655" s="89">
        <v>3.9</v>
      </c>
      <c r="D12655" s="89">
        <v>9.3000000000000007</v>
      </c>
      <c r="E12655" s="96">
        <v>169</v>
      </c>
      <c r="F12655" s="89">
        <v>0.4</v>
      </c>
      <c r="G12655" s="89"/>
      <c r="H12655">
        <v>0.85</v>
      </c>
      <c r="I12655" t="s">
        <v>31</v>
      </c>
      <c r="J12655">
        <v>1.1000000000000001</v>
      </c>
      <c r="K12655">
        <v>1</v>
      </c>
      <c r="L12655">
        <v>2026</v>
      </c>
      <c r="M12655" t="s">
        <v>381</v>
      </c>
      <c r="N12655" s="89" cm="1">
        <f t="array" ref="N12655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2655" s="89">
        <f>_34_KNMI_Stations[[#This Row],[graaddagen]]*_34_KNMI_Stations[[#This Row],[Gewogen factor]]</f>
        <v>9.57</v>
      </c>
      <c r="P12655" s="89" cm="1">
        <f t="array" ref="P126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56" spans="1:16" x14ac:dyDescent="0.25">
      <c r="A12656">
        <v>377</v>
      </c>
      <c r="B12656" s="110">
        <v>46036</v>
      </c>
      <c r="C12656" s="89">
        <v>2.8</v>
      </c>
      <c r="D12656" s="89">
        <v>8</v>
      </c>
      <c r="E12656" s="96">
        <v>101</v>
      </c>
      <c r="F12656" s="89">
        <v>3.2</v>
      </c>
      <c r="G12656" s="89"/>
      <c r="H12656">
        <v>0.93</v>
      </c>
      <c r="I12656" t="s">
        <v>31</v>
      </c>
      <c r="J12656">
        <v>1.1000000000000001</v>
      </c>
      <c r="K12656">
        <v>1</v>
      </c>
      <c r="L12656">
        <v>2026</v>
      </c>
      <c r="M12656" t="s">
        <v>381</v>
      </c>
      <c r="N12656" s="89" cm="1">
        <f t="array" ref="N12656">IF(ISNUMBER(_34_KNMI_Stations[[#This Row],[Etmaal temperatuur °C]]),IF(_34_KNMI_Stations[[#This Row],[Etmaal temperatuur °C]]&lt;stookgrens[],stookgrens[]-_34_KNMI_Stations[[#This Row],[Etmaal temperatuur °C]],0),"")</f>
        <v>10</v>
      </c>
      <c r="O12656" s="89">
        <f>_34_KNMI_Stations[[#This Row],[graaddagen]]*_34_KNMI_Stations[[#This Row],[Gewogen factor]]</f>
        <v>11</v>
      </c>
      <c r="P12656" s="89" cm="1">
        <f t="array" ref="P126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57" spans="1:16" x14ac:dyDescent="0.25">
      <c r="A12657">
        <v>377</v>
      </c>
      <c r="B12657" s="110">
        <v>46037</v>
      </c>
      <c r="C12657" s="89">
        <v>4.8</v>
      </c>
      <c r="D12657" s="89">
        <v>9.8000000000000007</v>
      </c>
      <c r="E12657" s="96">
        <v>171</v>
      </c>
      <c r="F12657" s="89">
        <v>0.8</v>
      </c>
      <c r="G12657" s="89"/>
      <c r="H12657">
        <v>0.83</v>
      </c>
      <c r="I12657" t="s">
        <v>31</v>
      </c>
      <c r="J12657">
        <v>1.1000000000000001</v>
      </c>
      <c r="K12657">
        <v>1</v>
      </c>
      <c r="L12657">
        <v>2026</v>
      </c>
      <c r="M12657" t="s">
        <v>381</v>
      </c>
      <c r="N12657" s="89" cm="1">
        <f t="array" ref="N12657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2657" s="89">
        <f>_34_KNMI_Stations[[#This Row],[graaddagen]]*_34_KNMI_Stations[[#This Row],[Gewogen factor]]</f>
        <v>9.02</v>
      </c>
      <c r="P12657" s="89" cm="1">
        <f t="array" ref="P126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58" spans="1:16" x14ac:dyDescent="0.25">
      <c r="A12658">
        <v>377</v>
      </c>
      <c r="B12658" s="110">
        <v>46038</v>
      </c>
      <c r="C12658" s="89">
        <v>3.6</v>
      </c>
      <c r="D12658" s="89">
        <v>9.1</v>
      </c>
      <c r="E12658" s="96">
        <v>184</v>
      </c>
      <c r="F12658" s="89">
        <v>0.4</v>
      </c>
      <c r="G12658" s="89"/>
      <c r="H12658">
        <v>0.86</v>
      </c>
      <c r="I12658" t="s">
        <v>31</v>
      </c>
      <c r="J12658">
        <v>1.1000000000000001</v>
      </c>
      <c r="K12658">
        <v>1</v>
      </c>
      <c r="L12658">
        <v>2026</v>
      </c>
      <c r="M12658" t="s">
        <v>381</v>
      </c>
      <c r="N12658" s="89" cm="1">
        <f t="array" ref="N12658">IF(ISNUMBER(_34_KNMI_Stations[[#This Row],[Etmaal temperatuur °C]]),IF(_34_KNMI_Stations[[#This Row],[Etmaal temperatuur °C]]&lt;stookgrens[],stookgrens[]-_34_KNMI_Stations[[#This Row],[Etmaal temperatuur °C]],0),"")</f>
        <v>8.9</v>
      </c>
      <c r="O12658" s="89">
        <f>_34_KNMI_Stations[[#This Row],[graaddagen]]*_34_KNMI_Stations[[#This Row],[Gewogen factor]]</f>
        <v>9.7900000000000009</v>
      </c>
      <c r="P12658" s="89" cm="1">
        <f t="array" ref="P126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59" spans="1:16" x14ac:dyDescent="0.25">
      <c r="A12659">
        <v>377</v>
      </c>
      <c r="B12659" s="110">
        <v>46039</v>
      </c>
      <c r="C12659" s="89">
        <v>1.8</v>
      </c>
      <c r="D12659" s="89">
        <v>6.9</v>
      </c>
      <c r="E12659" s="96">
        <v>455</v>
      </c>
      <c r="F12659" s="89">
        <v>0.1</v>
      </c>
      <c r="G12659" s="89"/>
      <c r="H12659">
        <v>0.89</v>
      </c>
      <c r="I12659" t="s">
        <v>31</v>
      </c>
      <c r="J12659">
        <v>1.1000000000000001</v>
      </c>
      <c r="K12659">
        <v>1</v>
      </c>
      <c r="L12659">
        <v>2026</v>
      </c>
      <c r="M12659" t="s">
        <v>381</v>
      </c>
      <c r="N12659" s="89" cm="1">
        <f t="array" ref="N12659">IF(ISNUMBER(_34_KNMI_Stations[[#This Row],[Etmaal temperatuur °C]]),IF(_34_KNMI_Stations[[#This Row],[Etmaal temperatuur °C]]&lt;stookgrens[],stookgrens[]-_34_KNMI_Stations[[#This Row],[Etmaal temperatuur °C]],0),"")</f>
        <v>11.1</v>
      </c>
      <c r="O12659" s="89">
        <f>_34_KNMI_Stations[[#This Row],[graaddagen]]*_34_KNMI_Stations[[#This Row],[Gewogen factor]]</f>
        <v>12.21</v>
      </c>
      <c r="P12659" s="89" cm="1">
        <f t="array" ref="P126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60" spans="1:16" x14ac:dyDescent="0.25">
      <c r="A12660">
        <v>377</v>
      </c>
      <c r="B12660" s="110">
        <v>46040</v>
      </c>
      <c r="C12660" s="89">
        <v>2.4</v>
      </c>
      <c r="D12660" s="89">
        <v>2.4</v>
      </c>
      <c r="E12660" s="96">
        <v>479</v>
      </c>
      <c r="F12660" s="89">
        <v>0</v>
      </c>
      <c r="G12660" s="89"/>
      <c r="H12660">
        <v>0.89</v>
      </c>
      <c r="I12660" t="s">
        <v>31</v>
      </c>
      <c r="J12660">
        <v>1.1000000000000001</v>
      </c>
      <c r="K12660">
        <v>1</v>
      </c>
      <c r="L12660">
        <v>2026</v>
      </c>
      <c r="M12660" t="s">
        <v>381</v>
      </c>
      <c r="N12660" s="89" cm="1">
        <f t="array" ref="N12660">IF(ISNUMBER(_34_KNMI_Stations[[#This Row],[Etmaal temperatuur °C]]),IF(_34_KNMI_Stations[[#This Row],[Etmaal temperatuur °C]]&lt;stookgrens[],stookgrens[]-_34_KNMI_Stations[[#This Row],[Etmaal temperatuur °C]],0),"")</f>
        <v>15.6</v>
      </c>
      <c r="O12660" s="89">
        <f>_34_KNMI_Stations[[#This Row],[graaddagen]]*_34_KNMI_Stations[[#This Row],[Gewogen factor]]</f>
        <v>17.16</v>
      </c>
      <c r="P12660" s="89" cm="1">
        <f t="array" ref="P126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61" spans="1:16" x14ac:dyDescent="0.25">
      <c r="A12661">
        <v>377</v>
      </c>
      <c r="B12661" s="110">
        <v>46041</v>
      </c>
      <c r="C12661" s="89">
        <v>1.5</v>
      </c>
      <c r="D12661" s="89">
        <v>1.1000000000000001</v>
      </c>
      <c r="E12661" s="96">
        <v>359</v>
      </c>
      <c r="F12661" s="89">
        <v>0</v>
      </c>
      <c r="G12661" s="89"/>
      <c r="H12661">
        <v>0.91</v>
      </c>
      <c r="I12661" t="s">
        <v>31</v>
      </c>
      <c r="J12661">
        <v>1.1000000000000001</v>
      </c>
      <c r="K12661">
        <v>1</v>
      </c>
      <c r="L12661">
        <v>2026</v>
      </c>
      <c r="M12661" t="s">
        <v>382</v>
      </c>
      <c r="N12661" s="89" cm="1">
        <f t="array" ref="N12661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12661" s="89">
        <f>_34_KNMI_Stations[[#This Row],[graaddagen]]*_34_KNMI_Stations[[#This Row],[Gewogen factor]]</f>
        <v>18.59</v>
      </c>
      <c r="P12661" s="89" cm="1">
        <f t="array" ref="P126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62" spans="1:16" x14ac:dyDescent="0.25">
      <c r="A12662">
        <v>377</v>
      </c>
      <c r="B12662" s="110">
        <v>46042</v>
      </c>
      <c r="C12662" s="89">
        <v>2.4</v>
      </c>
      <c r="D12662" s="89">
        <v>1.4</v>
      </c>
      <c r="E12662" s="96">
        <v>425</v>
      </c>
      <c r="F12662" s="89">
        <v>0</v>
      </c>
      <c r="G12662" s="89"/>
      <c r="H12662">
        <v>0.9</v>
      </c>
      <c r="I12662" t="s">
        <v>31</v>
      </c>
      <c r="J12662">
        <v>1.1000000000000001</v>
      </c>
      <c r="K12662">
        <v>1</v>
      </c>
      <c r="L12662">
        <v>2026</v>
      </c>
      <c r="M12662" t="s">
        <v>382</v>
      </c>
      <c r="N12662" s="89" cm="1">
        <f t="array" ref="N12662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12662" s="89">
        <f>_34_KNMI_Stations[[#This Row],[graaddagen]]*_34_KNMI_Stations[[#This Row],[Gewogen factor]]</f>
        <v>18.260000000000002</v>
      </c>
      <c r="P12662" s="89" cm="1">
        <f t="array" ref="P126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63" spans="1:16" x14ac:dyDescent="0.25">
      <c r="A12663">
        <v>377</v>
      </c>
      <c r="B12663" s="110">
        <v>46043</v>
      </c>
      <c r="C12663" s="89">
        <v>3.1</v>
      </c>
      <c r="D12663" s="89">
        <v>3.9</v>
      </c>
      <c r="E12663" s="96">
        <v>417</v>
      </c>
      <c r="F12663" s="89">
        <v>0</v>
      </c>
      <c r="G12663" s="89"/>
      <c r="H12663">
        <v>0.79</v>
      </c>
      <c r="I12663" t="s">
        <v>31</v>
      </c>
      <c r="J12663">
        <v>1.1000000000000001</v>
      </c>
      <c r="K12663">
        <v>1</v>
      </c>
      <c r="L12663">
        <v>2026</v>
      </c>
      <c r="M12663" t="s">
        <v>382</v>
      </c>
      <c r="N12663" s="89" cm="1">
        <f t="array" ref="N12663">IF(ISNUMBER(_34_KNMI_Stations[[#This Row],[Etmaal temperatuur °C]]),IF(_34_KNMI_Stations[[#This Row],[Etmaal temperatuur °C]]&lt;stookgrens[],stookgrens[]-_34_KNMI_Stations[[#This Row],[Etmaal temperatuur °C]],0),"")</f>
        <v>14.1</v>
      </c>
      <c r="O12663" s="89">
        <f>_34_KNMI_Stations[[#This Row],[graaddagen]]*_34_KNMI_Stations[[#This Row],[Gewogen factor]]</f>
        <v>15.510000000000002</v>
      </c>
      <c r="P12663" s="89" cm="1">
        <f t="array" ref="P126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64" spans="1:16" x14ac:dyDescent="0.25">
      <c r="A12664">
        <v>377</v>
      </c>
      <c r="B12664" s="110">
        <v>46044</v>
      </c>
      <c r="C12664" s="89">
        <v>2.7</v>
      </c>
      <c r="D12664" s="89">
        <v>3.3</v>
      </c>
      <c r="E12664" s="96">
        <v>458</v>
      </c>
      <c r="F12664" s="89">
        <v>-0.1</v>
      </c>
      <c r="G12664" s="89"/>
      <c r="H12664">
        <v>0.75</v>
      </c>
      <c r="I12664" t="s">
        <v>31</v>
      </c>
      <c r="J12664">
        <v>1.1000000000000001</v>
      </c>
      <c r="K12664">
        <v>1</v>
      </c>
      <c r="L12664">
        <v>2026</v>
      </c>
      <c r="M12664" t="s">
        <v>382</v>
      </c>
      <c r="N12664" s="89" cm="1">
        <f t="array" ref="N12664">IF(ISNUMBER(_34_KNMI_Stations[[#This Row],[Etmaal temperatuur °C]]),IF(_34_KNMI_Stations[[#This Row],[Etmaal temperatuur °C]]&lt;stookgrens[],stookgrens[]-_34_KNMI_Stations[[#This Row],[Etmaal temperatuur °C]],0),"")</f>
        <v>14.7</v>
      </c>
      <c r="O12664" s="89">
        <f>_34_KNMI_Stations[[#This Row],[graaddagen]]*_34_KNMI_Stations[[#This Row],[Gewogen factor]]</f>
        <v>16.170000000000002</v>
      </c>
      <c r="P12664" s="89" cm="1">
        <f t="array" ref="P126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65" spans="1:16" x14ac:dyDescent="0.25">
      <c r="A12665">
        <v>377</v>
      </c>
      <c r="B12665" s="110">
        <v>46045</v>
      </c>
      <c r="C12665" s="89">
        <v>3.5</v>
      </c>
      <c r="D12665" s="89">
        <v>5.4</v>
      </c>
      <c r="E12665" s="96">
        <v>439</v>
      </c>
      <c r="F12665" s="89">
        <v>-0.1</v>
      </c>
      <c r="G12665" s="89"/>
      <c r="H12665">
        <v>0.78</v>
      </c>
      <c r="I12665" t="s">
        <v>31</v>
      </c>
      <c r="J12665">
        <v>1.1000000000000001</v>
      </c>
      <c r="K12665">
        <v>1</v>
      </c>
      <c r="L12665">
        <v>2026</v>
      </c>
      <c r="M12665" t="s">
        <v>382</v>
      </c>
      <c r="N12665" s="89" cm="1">
        <f t="array" ref="N12665">IF(ISNUMBER(_34_KNMI_Stations[[#This Row],[Etmaal temperatuur °C]]),IF(_34_KNMI_Stations[[#This Row],[Etmaal temperatuur °C]]&lt;stookgrens[],stookgrens[]-_34_KNMI_Stations[[#This Row],[Etmaal temperatuur °C]],0),"")</f>
        <v>12.6</v>
      </c>
      <c r="O12665" s="89">
        <f>_34_KNMI_Stations[[#This Row],[graaddagen]]*_34_KNMI_Stations[[#This Row],[Gewogen factor]]</f>
        <v>13.860000000000001</v>
      </c>
      <c r="P12665" s="89" cm="1">
        <f t="array" ref="P126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66" spans="1:16" x14ac:dyDescent="0.25">
      <c r="A12666">
        <v>377</v>
      </c>
      <c r="B12666" s="110">
        <v>46046</v>
      </c>
      <c r="C12666" s="89">
        <v>2.5</v>
      </c>
      <c r="D12666" s="89">
        <v>4.0999999999999996</v>
      </c>
      <c r="E12666" s="96">
        <v>528</v>
      </c>
      <c r="F12666" s="89">
        <v>-0.1</v>
      </c>
      <c r="G12666" s="89"/>
      <c r="H12666">
        <v>0.82</v>
      </c>
      <c r="I12666" t="s">
        <v>31</v>
      </c>
      <c r="J12666">
        <v>1.1000000000000001</v>
      </c>
      <c r="K12666">
        <v>1</v>
      </c>
      <c r="L12666">
        <v>2026</v>
      </c>
      <c r="M12666" t="s">
        <v>382</v>
      </c>
      <c r="N12666" s="89" cm="1">
        <f t="array" ref="N12666">IF(ISNUMBER(_34_KNMI_Stations[[#This Row],[Etmaal temperatuur °C]]),IF(_34_KNMI_Stations[[#This Row],[Etmaal temperatuur °C]]&lt;stookgrens[],stookgrens[]-_34_KNMI_Stations[[#This Row],[Etmaal temperatuur °C]],0),"")</f>
        <v>13.9</v>
      </c>
      <c r="O12666" s="89">
        <f>_34_KNMI_Stations[[#This Row],[graaddagen]]*_34_KNMI_Stations[[#This Row],[Gewogen factor]]</f>
        <v>15.290000000000001</v>
      </c>
      <c r="P12666" s="89" cm="1">
        <f t="array" ref="P126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67" spans="1:16" x14ac:dyDescent="0.25">
      <c r="A12667">
        <v>377</v>
      </c>
      <c r="B12667" s="110">
        <v>46047</v>
      </c>
      <c r="C12667" s="89">
        <v>2.1</v>
      </c>
      <c r="D12667" s="89">
        <v>-0.4</v>
      </c>
      <c r="E12667" s="96">
        <v>304</v>
      </c>
      <c r="F12667" s="89">
        <v>0</v>
      </c>
      <c r="G12667" s="89"/>
      <c r="H12667">
        <v>0.83</v>
      </c>
      <c r="I12667" t="s">
        <v>31</v>
      </c>
      <c r="J12667">
        <v>1.1000000000000001</v>
      </c>
      <c r="K12667">
        <v>1</v>
      </c>
      <c r="L12667">
        <v>2026</v>
      </c>
      <c r="M12667" t="s">
        <v>382</v>
      </c>
      <c r="N12667" s="89" cm="1">
        <f t="array" ref="N12667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12667" s="89">
        <f>_34_KNMI_Stations[[#This Row],[graaddagen]]*_34_KNMI_Stations[[#This Row],[Gewogen factor]]</f>
        <v>20.239999999999998</v>
      </c>
      <c r="P12667" s="89" cm="1">
        <f t="array" ref="P126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68" spans="1:16" x14ac:dyDescent="0.25">
      <c r="A12668">
        <v>377</v>
      </c>
      <c r="B12668" s="110">
        <v>46048</v>
      </c>
      <c r="C12668" s="89">
        <v>2.6</v>
      </c>
      <c r="D12668" s="89">
        <v>-0.9</v>
      </c>
      <c r="E12668" s="96">
        <v>94</v>
      </c>
      <c r="F12668" s="89">
        <v>0</v>
      </c>
      <c r="G12668" s="89"/>
      <c r="H12668">
        <v>0.93</v>
      </c>
      <c r="I12668" t="s">
        <v>31</v>
      </c>
      <c r="J12668">
        <v>1.1000000000000001</v>
      </c>
      <c r="K12668">
        <v>1</v>
      </c>
      <c r="L12668">
        <v>2026</v>
      </c>
      <c r="M12668" t="s">
        <v>383</v>
      </c>
      <c r="N12668" s="89" cm="1">
        <f t="array" ref="N12668">IF(ISNUMBER(_34_KNMI_Stations[[#This Row],[Etmaal temperatuur °C]]),IF(_34_KNMI_Stations[[#This Row],[Etmaal temperatuur °C]]&lt;stookgrens[],stookgrens[]-_34_KNMI_Stations[[#This Row],[Etmaal temperatuur °C]],0),"")</f>
        <v>18.899999999999999</v>
      </c>
      <c r="O12668" s="89">
        <f>_34_KNMI_Stations[[#This Row],[graaddagen]]*_34_KNMI_Stations[[#This Row],[Gewogen factor]]</f>
        <v>20.79</v>
      </c>
      <c r="P12668" s="89" cm="1">
        <f t="array" ref="P126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69" spans="1:16" x14ac:dyDescent="0.25">
      <c r="A12669">
        <v>377</v>
      </c>
      <c r="B12669" s="110">
        <v>46049</v>
      </c>
      <c r="C12669" s="89">
        <v>3.1</v>
      </c>
      <c r="D12669" s="89">
        <v>2.8</v>
      </c>
      <c r="E12669" s="96">
        <v>211</v>
      </c>
      <c r="F12669" s="89">
        <v>4.4000000000000004</v>
      </c>
      <c r="G12669" s="89"/>
      <c r="H12669">
        <v>0.89</v>
      </c>
      <c r="I12669" t="s">
        <v>31</v>
      </c>
      <c r="J12669">
        <v>1.1000000000000001</v>
      </c>
      <c r="K12669">
        <v>1</v>
      </c>
      <c r="L12669">
        <v>2026</v>
      </c>
      <c r="M12669" t="s">
        <v>383</v>
      </c>
      <c r="N12669" s="89" cm="1">
        <f t="array" ref="N12669">IF(ISNUMBER(_34_KNMI_Stations[[#This Row],[Etmaal temperatuur °C]]),IF(_34_KNMI_Stations[[#This Row],[Etmaal temperatuur °C]]&lt;stookgrens[],stookgrens[]-_34_KNMI_Stations[[#This Row],[Etmaal temperatuur °C]],0),"")</f>
        <v>15.2</v>
      </c>
      <c r="O12669" s="89">
        <f>_34_KNMI_Stations[[#This Row],[graaddagen]]*_34_KNMI_Stations[[#This Row],[Gewogen factor]]</f>
        <v>16.72</v>
      </c>
      <c r="P12669" s="89" cm="1">
        <f t="array" ref="P126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70" spans="1:16" x14ac:dyDescent="0.25">
      <c r="A12670">
        <v>377</v>
      </c>
      <c r="B12670" s="110">
        <v>46050</v>
      </c>
      <c r="C12670" s="89">
        <v>2.1</v>
      </c>
      <c r="D12670" s="89">
        <v>3.5</v>
      </c>
      <c r="E12670" s="96">
        <v>115</v>
      </c>
      <c r="F12670" s="89">
        <v>0.1</v>
      </c>
      <c r="G12670" s="89"/>
      <c r="H12670">
        <v>0.96</v>
      </c>
      <c r="I12670" t="s">
        <v>31</v>
      </c>
      <c r="J12670">
        <v>1.1000000000000001</v>
      </c>
      <c r="K12670">
        <v>1</v>
      </c>
      <c r="L12670">
        <v>2026</v>
      </c>
      <c r="M12670" t="s">
        <v>383</v>
      </c>
      <c r="N12670" s="89" cm="1">
        <f t="array" ref="N12670">IF(ISNUMBER(_34_KNMI_Stations[[#This Row],[Etmaal temperatuur °C]]),IF(_34_KNMI_Stations[[#This Row],[Etmaal temperatuur °C]]&lt;stookgrens[],stookgrens[]-_34_KNMI_Stations[[#This Row],[Etmaal temperatuur °C]],0),"")</f>
        <v>14.5</v>
      </c>
      <c r="O12670" s="89">
        <f>_34_KNMI_Stations[[#This Row],[graaddagen]]*_34_KNMI_Stations[[#This Row],[Gewogen factor]]</f>
        <v>15.950000000000001</v>
      </c>
      <c r="P12670" s="89" cm="1">
        <f t="array" ref="P126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71" spans="1:16" x14ac:dyDescent="0.25">
      <c r="A12671">
        <v>377</v>
      </c>
      <c r="B12671" s="110">
        <v>46051</v>
      </c>
      <c r="C12671" s="89">
        <v>1.2</v>
      </c>
      <c r="D12671" s="89">
        <v>0.7</v>
      </c>
      <c r="E12671" s="96">
        <v>104</v>
      </c>
      <c r="F12671" s="89">
        <v>0.7</v>
      </c>
      <c r="G12671" s="89"/>
      <c r="H12671">
        <v>0.94</v>
      </c>
      <c r="I12671" t="s">
        <v>31</v>
      </c>
      <c r="J12671">
        <v>1.1000000000000001</v>
      </c>
      <c r="K12671">
        <v>1</v>
      </c>
      <c r="L12671">
        <v>2026</v>
      </c>
      <c r="M12671" t="s">
        <v>383</v>
      </c>
      <c r="N12671" s="89" cm="1">
        <f t="array" ref="N12671">IF(ISNUMBER(_34_KNMI_Stations[[#This Row],[Etmaal temperatuur °C]]),IF(_34_KNMI_Stations[[#This Row],[Etmaal temperatuur °C]]&lt;stookgrens[],stookgrens[]-_34_KNMI_Stations[[#This Row],[Etmaal temperatuur °C]],0),"")</f>
        <v>17.3</v>
      </c>
      <c r="O12671" s="89">
        <f>_34_KNMI_Stations[[#This Row],[graaddagen]]*_34_KNMI_Stations[[#This Row],[Gewogen factor]]</f>
        <v>19.03</v>
      </c>
      <c r="P12671" s="89" cm="1">
        <f t="array" ref="P126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72" spans="1:16" x14ac:dyDescent="0.25">
      <c r="A12672">
        <v>377</v>
      </c>
      <c r="B12672" s="110">
        <v>46052</v>
      </c>
      <c r="C12672" s="89">
        <v>4</v>
      </c>
      <c r="D12672" s="89">
        <v>3</v>
      </c>
      <c r="E12672" s="96">
        <v>580</v>
      </c>
      <c r="F12672" s="89">
        <v>-0.1</v>
      </c>
      <c r="G12672" s="89"/>
      <c r="H12672">
        <v>0.88</v>
      </c>
      <c r="I12672" t="s">
        <v>31</v>
      </c>
      <c r="J12672">
        <v>1.1000000000000001</v>
      </c>
      <c r="K12672">
        <v>1</v>
      </c>
      <c r="L12672">
        <v>2026</v>
      </c>
      <c r="M12672" t="s">
        <v>383</v>
      </c>
      <c r="N12672" s="89" cm="1">
        <f t="array" ref="N12672">IF(ISNUMBER(_34_KNMI_Stations[[#This Row],[Etmaal temperatuur °C]]),IF(_34_KNMI_Stations[[#This Row],[Etmaal temperatuur °C]]&lt;stookgrens[],stookgrens[]-_34_KNMI_Stations[[#This Row],[Etmaal temperatuur °C]],0),"")</f>
        <v>15</v>
      </c>
      <c r="O12672" s="89">
        <f>_34_KNMI_Stations[[#This Row],[graaddagen]]*_34_KNMI_Stations[[#This Row],[Gewogen factor]]</f>
        <v>16.5</v>
      </c>
      <c r="P12672" s="89" cm="1">
        <f t="array" ref="P126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73" spans="1:16" x14ac:dyDescent="0.25">
      <c r="A12673">
        <v>377</v>
      </c>
      <c r="B12673" s="110">
        <v>46053</v>
      </c>
      <c r="C12673" s="89">
        <v>2.8</v>
      </c>
      <c r="D12673" s="89">
        <v>5.6</v>
      </c>
      <c r="E12673" s="96">
        <v>365</v>
      </c>
      <c r="F12673" s="89">
        <v>0.6</v>
      </c>
      <c r="G12673" s="89"/>
      <c r="H12673">
        <v>0.9</v>
      </c>
      <c r="I12673" t="s">
        <v>31</v>
      </c>
      <c r="J12673">
        <v>1.1000000000000001</v>
      </c>
      <c r="K12673">
        <v>1</v>
      </c>
      <c r="L12673">
        <v>2026</v>
      </c>
      <c r="M12673" t="s">
        <v>383</v>
      </c>
      <c r="N12673" s="89" cm="1">
        <f t="array" ref="N12673">IF(ISNUMBER(_34_KNMI_Stations[[#This Row],[Etmaal temperatuur °C]]),IF(_34_KNMI_Stations[[#This Row],[Etmaal temperatuur °C]]&lt;stookgrens[],stookgrens[]-_34_KNMI_Stations[[#This Row],[Etmaal temperatuur °C]],0),"")</f>
        <v>12.4</v>
      </c>
      <c r="O12673" s="89">
        <f>_34_KNMI_Stations[[#This Row],[graaddagen]]*_34_KNMI_Stations[[#This Row],[Gewogen factor]]</f>
        <v>13.640000000000002</v>
      </c>
      <c r="P12673" s="89" cm="1">
        <f t="array" ref="P126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74" spans="1:16" x14ac:dyDescent="0.25">
      <c r="A12674">
        <v>380</v>
      </c>
      <c r="B12674" s="110">
        <v>45658</v>
      </c>
      <c r="C12674" s="89">
        <v>9.6999999999999993</v>
      </c>
      <c r="D12674" s="89">
        <v>5.6</v>
      </c>
      <c r="E12674" s="96">
        <v>91</v>
      </c>
      <c r="F12674" s="89">
        <v>8.5</v>
      </c>
      <c r="G12674" s="89">
        <v>1013.8</v>
      </c>
      <c r="H12674">
        <v>0.87</v>
      </c>
      <c r="I12674" t="s">
        <v>32</v>
      </c>
      <c r="J12674">
        <v>1.1000000000000001</v>
      </c>
      <c r="K12674">
        <v>1</v>
      </c>
      <c r="L12674">
        <v>2025</v>
      </c>
      <c r="M12674" t="s">
        <v>59</v>
      </c>
      <c r="N12674" s="89" cm="1">
        <f t="array" ref="N12674">IF(ISNUMBER(_34_KNMI_Stations[[#This Row],[Etmaal temperatuur °C]]),IF(_34_KNMI_Stations[[#This Row],[Etmaal temperatuur °C]]&lt;stookgrens[],stookgrens[]-_34_KNMI_Stations[[#This Row],[Etmaal temperatuur °C]],0),"")</f>
        <v>12.4</v>
      </c>
      <c r="O12674" s="89">
        <f>_34_KNMI_Stations[[#This Row],[graaddagen]]*_34_KNMI_Stations[[#This Row],[Gewogen factor]]</f>
        <v>13.640000000000002</v>
      </c>
      <c r="P12674" s="89" cm="1">
        <f t="array" ref="P126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75" spans="1:16" x14ac:dyDescent="0.25">
      <c r="A12675">
        <v>380</v>
      </c>
      <c r="B12675" s="110">
        <v>45659</v>
      </c>
      <c r="C12675" s="89">
        <v>2.8</v>
      </c>
      <c r="D12675" s="89">
        <v>2</v>
      </c>
      <c r="E12675" s="96">
        <v>199</v>
      </c>
      <c r="F12675" s="89">
        <v>7.5</v>
      </c>
      <c r="G12675" s="89">
        <v>1015.1</v>
      </c>
      <c r="H12675">
        <v>0.97</v>
      </c>
      <c r="I12675" t="s">
        <v>32</v>
      </c>
      <c r="J12675">
        <v>1.1000000000000001</v>
      </c>
      <c r="K12675">
        <v>1</v>
      </c>
      <c r="L12675">
        <v>2025</v>
      </c>
      <c r="M12675" t="s">
        <v>59</v>
      </c>
      <c r="N12675" s="89" cm="1">
        <f t="array" ref="N12675">IF(ISNUMBER(_34_KNMI_Stations[[#This Row],[Etmaal temperatuur °C]]),IF(_34_KNMI_Stations[[#This Row],[Etmaal temperatuur °C]]&lt;stookgrens[],stookgrens[]-_34_KNMI_Stations[[#This Row],[Etmaal temperatuur °C]],0),"")</f>
        <v>16</v>
      </c>
      <c r="O12675" s="89">
        <f>_34_KNMI_Stations[[#This Row],[graaddagen]]*_34_KNMI_Stations[[#This Row],[Gewogen factor]]</f>
        <v>17.600000000000001</v>
      </c>
      <c r="P12675" s="89" cm="1">
        <f t="array" ref="P126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76" spans="1:16" x14ac:dyDescent="0.25">
      <c r="A12676">
        <v>380</v>
      </c>
      <c r="B12676" s="110">
        <v>45660</v>
      </c>
      <c r="C12676" s="89">
        <v>4.2</v>
      </c>
      <c r="D12676" s="89">
        <v>1.3</v>
      </c>
      <c r="E12676" s="96">
        <v>375</v>
      </c>
      <c r="F12676" s="89">
        <v>-0.1</v>
      </c>
      <c r="G12676" s="89">
        <v>1020.8</v>
      </c>
      <c r="H12676">
        <v>0.88</v>
      </c>
      <c r="I12676" t="s">
        <v>32</v>
      </c>
      <c r="J12676">
        <v>1.1000000000000001</v>
      </c>
      <c r="K12676">
        <v>1</v>
      </c>
      <c r="L12676">
        <v>2025</v>
      </c>
      <c r="M12676" t="s">
        <v>59</v>
      </c>
      <c r="N12676" s="89" cm="1">
        <f t="array" ref="N12676">IF(ISNUMBER(_34_KNMI_Stations[[#This Row],[Etmaal temperatuur °C]]),IF(_34_KNMI_Stations[[#This Row],[Etmaal temperatuur °C]]&lt;stookgrens[],stookgrens[]-_34_KNMI_Stations[[#This Row],[Etmaal temperatuur °C]],0),"")</f>
        <v>16.7</v>
      </c>
      <c r="O12676" s="89">
        <f>_34_KNMI_Stations[[#This Row],[graaddagen]]*_34_KNMI_Stations[[#This Row],[Gewogen factor]]</f>
        <v>18.37</v>
      </c>
      <c r="P12676" s="89" cm="1">
        <f t="array" ref="P126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77" spans="1:16" x14ac:dyDescent="0.25">
      <c r="A12677">
        <v>380</v>
      </c>
      <c r="B12677" s="110">
        <v>45661</v>
      </c>
      <c r="C12677" s="89">
        <v>3</v>
      </c>
      <c r="D12677" s="89">
        <v>1.2</v>
      </c>
      <c r="E12677" s="96">
        <v>261</v>
      </c>
      <c r="F12677" s="89">
        <v>-0.1</v>
      </c>
      <c r="G12677" s="89">
        <v>1017.8</v>
      </c>
      <c r="H12677">
        <v>0.89</v>
      </c>
      <c r="I12677" t="s">
        <v>32</v>
      </c>
      <c r="J12677">
        <v>1.1000000000000001</v>
      </c>
      <c r="K12677">
        <v>1</v>
      </c>
      <c r="L12677">
        <v>2025</v>
      </c>
      <c r="M12677" t="s">
        <v>59</v>
      </c>
      <c r="N12677" s="89" cm="1">
        <f t="array" ref="N12677">IF(ISNUMBER(_34_KNMI_Stations[[#This Row],[Etmaal temperatuur °C]]),IF(_34_KNMI_Stations[[#This Row],[Etmaal temperatuur °C]]&lt;stookgrens[],stookgrens[]-_34_KNMI_Stations[[#This Row],[Etmaal temperatuur °C]],0),"")</f>
        <v>16.8</v>
      </c>
      <c r="O12677" s="89">
        <f>_34_KNMI_Stations[[#This Row],[graaddagen]]*_34_KNMI_Stations[[#This Row],[Gewogen factor]]</f>
        <v>18.480000000000004</v>
      </c>
      <c r="P12677" s="89" cm="1">
        <f t="array" ref="P126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78" spans="1:16" x14ac:dyDescent="0.25">
      <c r="A12678">
        <v>380</v>
      </c>
      <c r="B12678" s="110">
        <v>45662</v>
      </c>
      <c r="C12678" s="89">
        <v>6.2</v>
      </c>
      <c r="D12678" s="89">
        <v>6.9</v>
      </c>
      <c r="E12678" s="96">
        <v>53</v>
      </c>
      <c r="F12678" s="89">
        <v>22.4</v>
      </c>
      <c r="G12678" s="89">
        <v>995.9</v>
      </c>
      <c r="H12678">
        <v>0.94</v>
      </c>
      <c r="I12678" t="s">
        <v>32</v>
      </c>
      <c r="J12678">
        <v>1.1000000000000001</v>
      </c>
      <c r="K12678">
        <v>1</v>
      </c>
      <c r="L12678">
        <v>2025</v>
      </c>
      <c r="M12678" t="s">
        <v>59</v>
      </c>
      <c r="N12678" s="89" cm="1">
        <f t="array" ref="N12678">IF(ISNUMBER(_34_KNMI_Stations[[#This Row],[Etmaal temperatuur °C]]),IF(_34_KNMI_Stations[[#This Row],[Etmaal temperatuur °C]]&lt;stookgrens[],stookgrens[]-_34_KNMI_Stations[[#This Row],[Etmaal temperatuur °C]],0),"")</f>
        <v>11.1</v>
      </c>
      <c r="O12678" s="89">
        <f>_34_KNMI_Stations[[#This Row],[graaddagen]]*_34_KNMI_Stations[[#This Row],[Gewogen factor]]</f>
        <v>12.21</v>
      </c>
      <c r="P12678" s="89" cm="1">
        <f t="array" ref="P126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79" spans="1:16" x14ac:dyDescent="0.25">
      <c r="A12679">
        <v>380</v>
      </c>
      <c r="B12679" s="110">
        <v>45663</v>
      </c>
      <c r="C12679" s="89">
        <v>9.4</v>
      </c>
      <c r="D12679" s="89">
        <v>8.5</v>
      </c>
      <c r="E12679" s="96">
        <v>169</v>
      </c>
      <c r="F12679" s="89">
        <v>9.1999999999999993</v>
      </c>
      <c r="G12679" s="89">
        <v>989</v>
      </c>
      <c r="H12679">
        <v>0.82</v>
      </c>
      <c r="I12679" t="s">
        <v>32</v>
      </c>
      <c r="J12679">
        <v>1.1000000000000001</v>
      </c>
      <c r="K12679">
        <v>1</v>
      </c>
      <c r="L12679">
        <v>2025</v>
      </c>
      <c r="M12679" t="s">
        <v>111</v>
      </c>
      <c r="N12679" s="89" cm="1">
        <f t="array" ref="N12679">IF(ISNUMBER(_34_KNMI_Stations[[#This Row],[Etmaal temperatuur °C]]),IF(_34_KNMI_Stations[[#This Row],[Etmaal temperatuur °C]]&lt;stookgrens[],stookgrens[]-_34_KNMI_Stations[[#This Row],[Etmaal temperatuur °C]],0),"")</f>
        <v>9.5</v>
      </c>
      <c r="O12679" s="89">
        <f>_34_KNMI_Stations[[#This Row],[graaddagen]]*_34_KNMI_Stations[[#This Row],[Gewogen factor]]</f>
        <v>10.450000000000001</v>
      </c>
      <c r="P12679" s="89" cm="1">
        <f t="array" ref="P126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80" spans="1:16" x14ac:dyDescent="0.25">
      <c r="A12680">
        <v>380</v>
      </c>
      <c r="B12680" s="110">
        <v>45664</v>
      </c>
      <c r="C12680" s="89">
        <v>5.6</v>
      </c>
      <c r="D12680" s="89">
        <v>3.3</v>
      </c>
      <c r="E12680" s="96">
        <v>120</v>
      </c>
      <c r="F12680" s="89">
        <v>8.1</v>
      </c>
      <c r="G12680" s="89">
        <v>1000.1</v>
      </c>
      <c r="H12680">
        <v>0.9</v>
      </c>
      <c r="I12680" t="s">
        <v>32</v>
      </c>
      <c r="J12680">
        <v>1.1000000000000001</v>
      </c>
      <c r="K12680">
        <v>1</v>
      </c>
      <c r="L12680">
        <v>2025</v>
      </c>
      <c r="M12680" t="s">
        <v>111</v>
      </c>
      <c r="N12680" s="89" cm="1">
        <f t="array" ref="N12680">IF(ISNUMBER(_34_KNMI_Stations[[#This Row],[Etmaal temperatuur °C]]),IF(_34_KNMI_Stations[[#This Row],[Etmaal temperatuur °C]]&lt;stookgrens[],stookgrens[]-_34_KNMI_Stations[[#This Row],[Etmaal temperatuur °C]],0),"")</f>
        <v>14.7</v>
      </c>
      <c r="O12680" s="89">
        <f>_34_KNMI_Stations[[#This Row],[graaddagen]]*_34_KNMI_Stations[[#This Row],[Gewogen factor]]</f>
        <v>16.170000000000002</v>
      </c>
      <c r="P12680" s="89" cm="1">
        <f t="array" ref="P126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81" spans="1:16" x14ac:dyDescent="0.25">
      <c r="A12681">
        <v>380</v>
      </c>
      <c r="B12681" s="110">
        <v>45665</v>
      </c>
      <c r="C12681" s="89">
        <v>4.3</v>
      </c>
      <c r="D12681" s="89">
        <v>1.9</v>
      </c>
      <c r="E12681" s="96">
        <v>213</v>
      </c>
      <c r="F12681" s="89">
        <v>12.2</v>
      </c>
      <c r="G12681" s="89">
        <v>1002.1</v>
      </c>
      <c r="H12681">
        <v>0.93</v>
      </c>
      <c r="I12681" t="s">
        <v>32</v>
      </c>
      <c r="J12681">
        <v>1.1000000000000001</v>
      </c>
      <c r="K12681">
        <v>1</v>
      </c>
      <c r="L12681">
        <v>2025</v>
      </c>
      <c r="M12681" t="s">
        <v>111</v>
      </c>
      <c r="N12681" s="89" cm="1">
        <f t="array" ref="N12681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12681" s="89">
        <f>_34_KNMI_Stations[[#This Row],[graaddagen]]*_34_KNMI_Stations[[#This Row],[Gewogen factor]]</f>
        <v>17.710000000000004</v>
      </c>
      <c r="P12681" s="89" cm="1">
        <f t="array" ref="P126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82" spans="1:16" x14ac:dyDescent="0.25">
      <c r="A12682">
        <v>380</v>
      </c>
      <c r="B12682" s="110">
        <v>45666</v>
      </c>
      <c r="C12682" s="89">
        <v>4.2</v>
      </c>
      <c r="D12682" s="89">
        <v>0.3</v>
      </c>
      <c r="E12682" s="96">
        <v>160</v>
      </c>
      <c r="F12682" s="89">
        <v>11.9</v>
      </c>
      <c r="G12682" s="89">
        <v>1004.8</v>
      </c>
      <c r="H12682">
        <v>0.96</v>
      </c>
      <c r="I12682" t="s">
        <v>32</v>
      </c>
      <c r="J12682">
        <v>1.1000000000000001</v>
      </c>
      <c r="K12682">
        <v>1</v>
      </c>
      <c r="L12682">
        <v>2025</v>
      </c>
      <c r="M12682" t="s">
        <v>111</v>
      </c>
      <c r="N12682" s="89" cm="1">
        <f t="array" ref="N12682">IF(ISNUMBER(_34_KNMI_Stations[[#This Row],[Etmaal temperatuur °C]]),IF(_34_KNMI_Stations[[#This Row],[Etmaal temperatuur °C]]&lt;stookgrens[],stookgrens[]-_34_KNMI_Stations[[#This Row],[Etmaal temperatuur °C]],0),"")</f>
        <v>17.7</v>
      </c>
      <c r="O12682" s="89">
        <f>_34_KNMI_Stations[[#This Row],[graaddagen]]*_34_KNMI_Stations[[#This Row],[Gewogen factor]]</f>
        <v>19.470000000000002</v>
      </c>
      <c r="P12682" s="89" cm="1">
        <f t="array" ref="P126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83" spans="1:16" x14ac:dyDescent="0.25">
      <c r="A12683">
        <v>380</v>
      </c>
      <c r="B12683" s="110">
        <v>45667</v>
      </c>
      <c r="C12683" s="89">
        <v>4</v>
      </c>
      <c r="D12683" s="89">
        <v>-0.1</v>
      </c>
      <c r="E12683" s="96">
        <v>404</v>
      </c>
      <c r="F12683" s="89">
        <v>-0.1</v>
      </c>
      <c r="G12683" s="89">
        <v>1019.6</v>
      </c>
      <c r="H12683">
        <v>0.9</v>
      </c>
      <c r="I12683" t="s">
        <v>32</v>
      </c>
      <c r="J12683">
        <v>1.1000000000000001</v>
      </c>
      <c r="K12683">
        <v>1</v>
      </c>
      <c r="L12683">
        <v>2025</v>
      </c>
      <c r="M12683" t="s">
        <v>111</v>
      </c>
      <c r="N12683" s="89" cm="1">
        <f t="array" ref="N12683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12683" s="89">
        <f>_34_KNMI_Stations[[#This Row],[graaddagen]]*_34_KNMI_Stations[[#This Row],[Gewogen factor]]</f>
        <v>19.910000000000004</v>
      </c>
      <c r="P12683" s="89" cm="1">
        <f t="array" ref="P126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84" spans="1:16" x14ac:dyDescent="0.25">
      <c r="A12684">
        <v>380</v>
      </c>
      <c r="B12684" s="110">
        <v>45668</v>
      </c>
      <c r="C12684" s="89">
        <v>2.8</v>
      </c>
      <c r="D12684" s="89">
        <v>-0.8</v>
      </c>
      <c r="E12684" s="96">
        <v>239</v>
      </c>
      <c r="F12684" s="89">
        <v>0.2</v>
      </c>
      <c r="G12684" s="89">
        <v>1028.5</v>
      </c>
      <c r="H12684">
        <v>0.99</v>
      </c>
      <c r="I12684" t="s">
        <v>32</v>
      </c>
      <c r="J12684">
        <v>1.1000000000000001</v>
      </c>
      <c r="K12684">
        <v>1</v>
      </c>
      <c r="L12684">
        <v>2025</v>
      </c>
      <c r="M12684" t="s">
        <v>111</v>
      </c>
      <c r="N12684" s="89" cm="1">
        <f t="array" ref="N12684">IF(ISNUMBER(_34_KNMI_Stations[[#This Row],[Etmaal temperatuur °C]]),IF(_34_KNMI_Stations[[#This Row],[Etmaal temperatuur °C]]&lt;stookgrens[],stookgrens[]-_34_KNMI_Stations[[#This Row],[Etmaal temperatuur °C]],0),"")</f>
        <v>18.8</v>
      </c>
      <c r="O12684" s="89">
        <f>_34_KNMI_Stations[[#This Row],[graaddagen]]*_34_KNMI_Stations[[#This Row],[Gewogen factor]]</f>
        <v>20.680000000000003</v>
      </c>
      <c r="P12684" s="89" cm="1">
        <f t="array" ref="P126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85" spans="1:16" x14ac:dyDescent="0.25">
      <c r="A12685">
        <v>380</v>
      </c>
      <c r="B12685" s="110">
        <v>45669</v>
      </c>
      <c r="C12685" s="89">
        <v>1.6</v>
      </c>
      <c r="D12685" s="89">
        <v>1</v>
      </c>
      <c r="E12685" s="96">
        <v>265</v>
      </c>
      <c r="F12685" s="89">
        <v>-0.1</v>
      </c>
      <c r="G12685" s="89">
        <v>1039.4000000000001</v>
      </c>
      <c r="H12685">
        <v>0.93</v>
      </c>
      <c r="I12685" t="s">
        <v>32</v>
      </c>
      <c r="J12685">
        <v>1.1000000000000001</v>
      </c>
      <c r="K12685">
        <v>1</v>
      </c>
      <c r="L12685">
        <v>2025</v>
      </c>
      <c r="M12685" t="s">
        <v>111</v>
      </c>
      <c r="N12685" s="89" cm="1">
        <f t="array" ref="N12685">IF(ISNUMBER(_34_KNMI_Stations[[#This Row],[Etmaal temperatuur °C]]),IF(_34_KNMI_Stations[[#This Row],[Etmaal temperatuur °C]]&lt;stookgrens[],stookgrens[]-_34_KNMI_Stations[[#This Row],[Etmaal temperatuur °C]],0),"")</f>
        <v>17</v>
      </c>
      <c r="O12685" s="89">
        <f>_34_KNMI_Stations[[#This Row],[graaddagen]]*_34_KNMI_Stations[[#This Row],[Gewogen factor]]</f>
        <v>18.700000000000003</v>
      </c>
      <c r="P12685" s="89" cm="1">
        <f t="array" ref="P126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86" spans="1:16" x14ac:dyDescent="0.25">
      <c r="A12686">
        <v>380</v>
      </c>
      <c r="B12686" s="110">
        <v>45670</v>
      </c>
      <c r="C12686" s="89">
        <v>1.5</v>
      </c>
      <c r="D12686" s="89">
        <v>-2.2000000000000002</v>
      </c>
      <c r="E12686" s="96">
        <v>653</v>
      </c>
      <c r="F12686" s="89">
        <v>0</v>
      </c>
      <c r="G12686" s="89">
        <v>1041.3</v>
      </c>
      <c r="H12686">
        <v>0.88</v>
      </c>
      <c r="I12686" t="s">
        <v>32</v>
      </c>
      <c r="J12686">
        <v>1.1000000000000001</v>
      </c>
      <c r="K12686">
        <v>1</v>
      </c>
      <c r="L12686">
        <v>2025</v>
      </c>
      <c r="M12686" t="s">
        <v>112</v>
      </c>
      <c r="N12686" s="89" cm="1">
        <f t="array" ref="N12686">IF(ISNUMBER(_34_KNMI_Stations[[#This Row],[Etmaal temperatuur °C]]),IF(_34_KNMI_Stations[[#This Row],[Etmaal temperatuur °C]]&lt;stookgrens[],stookgrens[]-_34_KNMI_Stations[[#This Row],[Etmaal temperatuur °C]],0),"")</f>
        <v>20.2</v>
      </c>
      <c r="O12686" s="89">
        <f>_34_KNMI_Stations[[#This Row],[graaddagen]]*_34_KNMI_Stations[[#This Row],[Gewogen factor]]</f>
        <v>22.220000000000002</v>
      </c>
      <c r="P12686" s="89" cm="1">
        <f t="array" ref="P126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87" spans="1:16" x14ac:dyDescent="0.25">
      <c r="A12687">
        <v>380</v>
      </c>
      <c r="B12687" s="110">
        <v>45671</v>
      </c>
      <c r="C12687" s="89">
        <v>3.8</v>
      </c>
      <c r="D12687" s="89">
        <v>-1</v>
      </c>
      <c r="E12687" s="96">
        <v>448</v>
      </c>
      <c r="F12687" s="89">
        <v>0.3</v>
      </c>
      <c r="G12687" s="89">
        <v>1035.8</v>
      </c>
      <c r="H12687">
        <v>0.8</v>
      </c>
      <c r="I12687" t="s">
        <v>32</v>
      </c>
      <c r="J12687">
        <v>1.1000000000000001</v>
      </c>
      <c r="K12687">
        <v>1</v>
      </c>
      <c r="L12687">
        <v>2025</v>
      </c>
      <c r="M12687" t="s">
        <v>112</v>
      </c>
      <c r="N12687" s="89" cm="1">
        <f t="array" ref="N12687">IF(ISNUMBER(_34_KNMI_Stations[[#This Row],[Etmaal temperatuur °C]]),IF(_34_KNMI_Stations[[#This Row],[Etmaal temperatuur °C]]&lt;stookgrens[],stookgrens[]-_34_KNMI_Stations[[#This Row],[Etmaal temperatuur °C]],0),"")</f>
        <v>19</v>
      </c>
      <c r="O12687" s="89">
        <f>_34_KNMI_Stations[[#This Row],[graaddagen]]*_34_KNMI_Stations[[#This Row],[Gewogen factor]]</f>
        <v>20.900000000000002</v>
      </c>
      <c r="P12687" s="89" cm="1">
        <f t="array" ref="P126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88" spans="1:16" x14ac:dyDescent="0.25">
      <c r="A12688">
        <v>380</v>
      </c>
      <c r="B12688" s="110">
        <v>45672</v>
      </c>
      <c r="C12688" s="89">
        <v>2.1</v>
      </c>
      <c r="D12688" s="89">
        <v>2.2000000000000002</v>
      </c>
      <c r="E12688" s="96">
        <v>196</v>
      </c>
      <c r="F12688" s="89">
        <v>0.4</v>
      </c>
      <c r="G12688" s="89">
        <v>1034.5</v>
      </c>
      <c r="H12688">
        <v>0.99</v>
      </c>
      <c r="I12688" t="s">
        <v>32</v>
      </c>
      <c r="J12688">
        <v>1.1000000000000001</v>
      </c>
      <c r="K12688">
        <v>1</v>
      </c>
      <c r="L12688">
        <v>2025</v>
      </c>
      <c r="M12688" t="s">
        <v>112</v>
      </c>
      <c r="N12688" s="89" cm="1">
        <f t="array" ref="N12688">IF(ISNUMBER(_34_KNMI_Stations[[#This Row],[Etmaal temperatuur °C]]),IF(_34_KNMI_Stations[[#This Row],[Etmaal temperatuur °C]]&lt;stookgrens[],stookgrens[]-_34_KNMI_Stations[[#This Row],[Etmaal temperatuur °C]],0),"")</f>
        <v>15.8</v>
      </c>
      <c r="O12688" s="89">
        <f>_34_KNMI_Stations[[#This Row],[graaddagen]]*_34_KNMI_Stations[[#This Row],[Gewogen factor]]</f>
        <v>17.380000000000003</v>
      </c>
      <c r="P12688" s="89" cm="1">
        <f t="array" ref="P126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89" spans="1:16" x14ac:dyDescent="0.25">
      <c r="A12689">
        <v>380</v>
      </c>
      <c r="B12689" s="110">
        <v>45673</v>
      </c>
      <c r="C12689" s="89">
        <v>1.5</v>
      </c>
      <c r="D12689" s="89">
        <v>0.8</v>
      </c>
      <c r="E12689" s="96">
        <v>152</v>
      </c>
      <c r="F12689" s="89">
        <v>0</v>
      </c>
      <c r="G12689" s="89">
        <v>1036.8</v>
      </c>
      <c r="H12689">
        <v>0.99</v>
      </c>
      <c r="I12689" t="s">
        <v>32</v>
      </c>
      <c r="J12689">
        <v>1.1000000000000001</v>
      </c>
      <c r="K12689">
        <v>1</v>
      </c>
      <c r="L12689">
        <v>2025</v>
      </c>
      <c r="M12689" t="s">
        <v>112</v>
      </c>
      <c r="N12689" s="89" cm="1">
        <f t="array" ref="N12689">IF(ISNUMBER(_34_KNMI_Stations[[#This Row],[Etmaal temperatuur °C]]),IF(_34_KNMI_Stations[[#This Row],[Etmaal temperatuur °C]]&lt;stookgrens[],stookgrens[]-_34_KNMI_Stations[[#This Row],[Etmaal temperatuur °C]],0),"")</f>
        <v>17.2</v>
      </c>
      <c r="O12689" s="89">
        <f>_34_KNMI_Stations[[#This Row],[graaddagen]]*_34_KNMI_Stations[[#This Row],[Gewogen factor]]</f>
        <v>18.920000000000002</v>
      </c>
      <c r="P12689" s="89" cm="1">
        <f t="array" ref="P126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90" spans="1:16" x14ac:dyDescent="0.25">
      <c r="A12690">
        <v>380</v>
      </c>
      <c r="B12690" s="110">
        <v>45674</v>
      </c>
      <c r="C12690" s="89">
        <v>1.4</v>
      </c>
      <c r="D12690" s="89">
        <v>-1.7</v>
      </c>
      <c r="E12690" s="96">
        <v>167</v>
      </c>
      <c r="F12690" s="89">
        <v>-0.1</v>
      </c>
      <c r="G12690" s="89">
        <v>1037.2</v>
      </c>
      <c r="H12690">
        <v>0.99</v>
      </c>
      <c r="I12690" t="s">
        <v>32</v>
      </c>
      <c r="J12690">
        <v>1.1000000000000001</v>
      </c>
      <c r="K12690">
        <v>1</v>
      </c>
      <c r="L12690">
        <v>2025</v>
      </c>
      <c r="M12690" t="s">
        <v>112</v>
      </c>
      <c r="N12690" s="89" cm="1">
        <f t="array" ref="N12690">IF(ISNUMBER(_34_KNMI_Stations[[#This Row],[Etmaal temperatuur °C]]),IF(_34_KNMI_Stations[[#This Row],[Etmaal temperatuur °C]]&lt;stookgrens[],stookgrens[]-_34_KNMI_Stations[[#This Row],[Etmaal temperatuur °C]],0),"")</f>
        <v>19.7</v>
      </c>
      <c r="O12690" s="89">
        <f>_34_KNMI_Stations[[#This Row],[graaddagen]]*_34_KNMI_Stations[[#This Row],[Gewogen factor]]</f>
        <v>21.67</v>
      </c>
      <c r="P12690" s="89" cm="1">
        <f t="array" ref="P126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91" spans="1:16" x14ac:dyDescent="0.25">
      <c r="A12691">
        <v>380</v>
      </c>
      <c r="B12691" s="110">
        <v>45675</v>
      </c>
      <c r="C12691" s="89">
        <v>2.2999999999999998</v>
      </c>
      <c r="D12691" s="89">
        <v>-1</v>
      </c>
      <c r="E12691" s="96">
        <v>143</v>
      </c>
      <c r="F12691" s="89">
        <v>0</v>
      </c>
      <c r="G12691" s="89">
        <v>1030.8</v>
      </c>
      <c r="H12691">
        <v>0.99</v>
      </c>
      <c r="I12691" t="s">
        <v>32</v>
      </c>
      <c r="J12691">
        <v>1.1000000000000001</v>
      </c>
      <c r="K12691">
        <v>1</v>
      </c>
      <c r="L12691">
        <v>2025</v>
      </c>
      <c r="M12691" t="s">
        <v>112</v>
      </c>
      <c r="N12691" s="89" cm="1">
        <f t="array" ref="N12691">IF(ISNUMBER(_34_KNMI_Stations[[#This Row],[Etmaal temperatuur °C]]),IF(_34_KNMI_Stations[[#This Row],[Etmaal temperatuur °C]]&lt;stookgrens[],stookgrens[]-_34_KNMI_Stations[[#This Row],[Etmaal temperatuur °C]],0),"")</f>
        <v>19</v>
      </c>
      <c r="O12691" s="89">
        <f>_34_KNMI_Stations[[#This Row],[graaddagen]]*_34_KNMI_Stations[[#This Row],[Gewogen factor]]</f>
        <v>20.900000000000002</v>
      </c>
      <c r="P12691" s="89" cm="1">
        <f t="array" ref="P126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92" spans="1:16" x14ac:dyDescent="0.25">
      <c r="A12692">
        <v>380</v>
      </c>
      <c r="B12692" s="110">
        <v>45676</v>
      </c>
      <c r="C12692" s="89">
        <v>1.2</v>
      </c>
      <c r="D12692" s="89">
        <v>-2</v>
      </c>
      <c r="E12692" s="96">
        <v>135</v>
      </c>
      <c r="F12692" s="89">
        <v>0</v>
      </c>
      <c r="G12692" s="89">
        <v>1023.2</v>
      </c>
      <c r="H12692">
        <v>0.99</v>
      </c>
      <c r="I12692" t="s">
        <v>32</v>
      </c>
      <c r="J12692">
        <v>1.1000000000000001</v>
      </c>
      <c r="K12692">
        <v>1</v>
      </c>
      <c r="L12692">
        <v>2025</v>
      </c>
      <c r="M12692" t="s">
        <v>112</v>
      </c>
      <c r="N12692" s="89" cm="1">
        <f t="array" ref="N12692">IF(ISNUMBER(_34_KNMI_Stations[[#This Row],[Etmaal temperatuur °C]]),IF(_34_KNMI_Stations[[#This Row],[Etmaal temperatuur °C]]&lt;stookgrens[],stookgrens[]-_34_KNMI_Stations[[#This Row],[Etmaal temperatuur °C]],0),"")</f>
        <v>20</v>
      </c>
      <c r="O12692" s="89">
        <f>_34_KNMI_Stations[[#This Row],[graaddagen]]*_34_KNMI_Stations[[#This Row],[Gewogen factor]]</f>
        <v>22</v>
      </c>
      <c r="P12692" s="89" cm="1">
        <f t="array" ref="P126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93" spans="1:16" x14ac:dyDescent="0.25">
      <c r="A12693">
        <v>380</v>
      </c>
      <c r="B12693" s="110">
        <v>45677</v>
      </c>
      <c r="C12693" s="89">
        <v>1.4</v>
      </c>
      <c r="D12693" s="89">
        <v>-1.3</v>
      </c>
      <c r="E12693" s="96">
        <v>148</v>
      </c>
      <c r="F12693" s="89">
        <v>0</v>
      </c>
      <c r="G12693" s="89">
        <v>1020</v>
      </c>
      <c r="H12693">
        <v>0.98</v>
      </c>
      <c r="I12693" t="s">
        <v>32</v>
      </c>
      <c r="J12693">
        <v>1.1000000000000001</v>
      </c>
      <c r="K12693">
        <v>1</v>
      </c>
      <c r="L12693">
        <v>2025</v>
      </c>
      <c r="M12693" t="s">
        <v>113</v>
      </c>
      <c r="N12693" s="89" cm="1">
        <f t="array" ref="N12693">IF(ISNUMBER(_34_KNMI_Stations[[#This Row],[Etmaal temperatuur °C]]),IF(_34_KNMI_Stations[[#This Row],[Etmaal temperatuur °C]]&lt;stookgrens[],stookgrens[]-_34_KNMI_Stations[[#This Row],[Etmaal temperatuur °C]],0),"")</f>
        <v>19.3</v>
      </c>
      <c r="O12693" s="89">
        <f>_34_KNMI_Stations[[#This Row],[graaddagen]]*_34_KNMI_Stations[[#This Row],[Gewogen factor]]</f>
        <v>21.230000000000004</v>
      </c>
      <c r="P12693" s="89" cm="1">
        <f t="array" ref="P126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94" spans="1:16" x14ac:dyDescent="0.25">
      <c r="A12694">
        <v>380</v>
      </c>
      <c r="B12694" s="110">
        <v>45678</v>
      </c>
      <c r="C12694" s="89">
        <v>1.9</v>
      </c>
      <c r="D12694" s="89">
        <v>0.4</v>
      </c>
      <c r="E12694" s="96">
        <v>430</v>
      </c>
      <c r="F12694" s="89">
        <v>0</v>
      </c>
      <c r="G12694" s="89">
        <v>1016.2</v>
      </c>
      <c r="H12694">
        <v>0.92</v>
      </c>
      <c r="I12694" t="s">
        <v>32</v>
      </c>
      <c r="J12694">
        <v>1.1000000000000001</v>
      </c>
      <c r="K12694">
        <v>1</v>
      </c>
      <c r="L12694">
        <v>2025</v>
      </c>
      <c r="M12694" t="s">
        <v>113</v>
      </c>
      <c r="N12694" s="89" cm="1">
        <f t="array" ref="N12694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12694" s="89">
        <f>_34_KNMI_Stations[[#This Row],[graaddagen]]*_34_KNMI_Stations[[#This Row],[Gewogen factor]]</f>
        <v>19.360000000000003</v>
      </c>
      <c r="P12694" s="89" cm="1">
        <f t="array" ref="P126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95" spans="1:16" x14ac:dyDescent="0.25">
      <c r="A12695">
        <v>380</v>
      </c>
      <c r="B12695" s="110">
        <v>45679</v>
      </c>
      <c r="C12695" s="89">
        <v>2.8</v>
      </c>
      <c r="D12695" s="89">
        <v>5.5</v>
      </c>
      <c r="E12695" s="96">
        <v>190</v>
      </c>
      <c r="F12695" s="89">
        <v>8.4</v>
      </c>
      <c r="G12695" s="89">
        <v>1004.2</v>
      </c>
      <c r="H12695">
        <v>0.83</v>
      </c>
      <c r="I12695" t="s">
        <v>32</v>
      </c>
      <c r="J12695">
        <v>1.1000000000000001</v>
      </c>
      <c r="K12695">
        <v>1</v>
      </c>
      <c r="L12695">
        <v>2025</v>
      </c>
      <c r="M12695" t="s">
        <v>113</v>
      </c>
      <c r="N12695" s="89" cm="1">
        <f t="array" ref="N12695">IF(ISNUMBER(_34_KNMI_Stations[[#This Row],[Etmaal temperatuur °C]]),IF(_34_KNMI_Stations[[#This Row],[Etmaal temperatuur °C]]&lt;stookgrens[],stookgrens[]-_34_KNMI_Stations[[#This Row],[Etmaal temperatuur °C]],0),"")</f>
        <v>12.5</v>
      </c>
      <c r="O12695" s="89">
        <f>_34_KNMI_Stations[[#This Row],[graaddagen]]*_34_KNMI_Stations[[#This Row],[Gewogen factor]]</f>
        <v>13.750000000000002</v>
      </c>
      <c r="P12695" s="89" cm="1">
        <f t="array" ref="P126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96" spans="1:16" x14ac:dyDescent="0.25">
      <c r="A12696">
        <v>380</v>
      </c>
      <c r="B12696" s="110">
        <v>45680</v>
      </c>
      <c r="C12696" s="89">
        <v>5.8</v>
      </c>
      <c r="D12696" s="89">
        <v>4.9000000000000004</v>
      </c>
      <c r="E12696" s="96">
        <v>236</v>
      </c>
      <c r="F12696" s="89">
        <v>4.0999999999999996</v>
      </c>
      <c r="G12696" s="89">
        <v>1006</v>
      </c>
      <c r="H12696">
        <v>0.88</v>
      </c>
      <c r="I12696" t="s">
        <v>32</v>
      </c>
      <c r="J12696">
        <v>1.1000000000000001</v>
      </c>
      <c r="K12696">
        <v>1</v>
      </c>
      <c r="L12696">
        <v>2025</v>
      </c>
      <c r="M12696" t="s">
        <v>113</v>
      </c>
      <c r="N12696" s="89" cm="1">
        <f t="array" ref="N12696">IF(ISNUMBER(_34_KNMI_Stations[[#This Row],[Etmaal temperatuur °C]]),IF(_34_KNMI_Stations[[#This Row],[Etmaal temperatuur °C]]&lt;stookgrens[],stookgrens[]-_34_KNMI_Stations[[#This Row],[Etmaal temperatuur °C]],0),"")</f>
        <v>13.1</v>
      </c>
      <c r="O12696" s="89">
        <f>_34_KNMI_Stations[[#This Row],[graaddagen]]*_34_KNMI_Stations[[#This Row],[Gewogen factor]]</f>
        <v>14.41</v>
      </c>
      <c r="P12696" s="89" cm="1">
        <f t="array" ref="P126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97" spans="1:16" x14ac:dyDescent="0.25">
      <c r="A12697">
        <v>380</v>
      </c>
      <c r="B12697" s="110">
        <v>45681</v>
      </c>
      <c r="C12697" s="89">
        <v>6.7</v>
      </c>
      <c r="D12697" s="89">
        <v>7.4</v>
      </c>
      <c r="E12697" s="96">
        <v>118</v>
      </c>
      <c r="F12697" s="89">
        <v>9.1</v>
      </c>
      <c r="G12697" s="89">
        <v>1004.1</v>
      </c>
      <c r="H12697">
        <v>0.89</v>
      </c>
      <c r="I12697" t="s">
        <v>32</v>
      </c>
      <c r="J12697">
        <v>1.1000000000000001</v>
      </c>
      <c r="K12697">
        <v>1</v>
      </c>
      <c r="L12697">
        <v>2025</v>
      </c>
      <c r="M12697" t="s">
        <v>113</v>
      </c>
      <c r="N12697" s="89" cm="1">
        <f t="array" ref="N12697">IF(ISNUMBER(_34_KNMI_Stations[[#This Row],[Etmaal temperatuur °C]]),IF(_34_KNMI_Stations[[#This Row],[Etmaal temperatuur °C]]&lt;stookgrens[],stookgrens[]-_34_KNMI_Stations[[#This Row],[Etmaal temperatuur °C]],0),"")</f>
        <v>10.6</v>
      </c>
      <c r="O12697" s="89">
        <f>_34_KNMI_Stations[[#This Row],[graaddagen]]*_34_KNMI_Stations[[#This Row],[Gewogen factor]]</f>
        <v>11.66</v>
      </c>
      <c r="P12697" s="89" cm="1">
        <f t="array" ref="P126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98" spans="1:16" x14ac:dyDescent="0.25">
      <c r="A12698">
        <v>380</v>
      </c>
      <c r="B12698" s="110">
        <v>45682</v>
      </c>
      <c r="C12698" s="89">
        <v>4.5999999999999996</v>
      </c>
      <c r="D12698" s="89">
        <v>8</v>
      </c>
      <c r="E12698" s="96">
        <v>162</v>
      </c>
      <c r="F12698" s="89">
        <v>17.600000000000001</v>
      </c>
      <c r="G12698" s="89">
        <v>1004.6</v>
      </c>
      <c r="H12698">
        <v>0.95</v>
      </c>
      <c r="I12698" t="s">
        <v>32</v>
      </c>
      <c r="J12698">
        <v>1.1000000000000001</v>
      </c>
      <c r="K12698">
        <v>1</v>
      </c>
      <c r="L12698">
        <v>2025</v>
      </c>
      <c r="M12698" t="s">
        <v>113</v>
      </c>
      <c r="N12698" s="89" cm="1">
        <f t="array" ref="N12698">IF(ISNUMBER(_34_KNMI_Stations[[#This Row],[Etmaal temperatuur °C]]),IF(_34_KNMI_Stations[[#This Row],[Etmaal temperatuur °C]]&lt;stookgrens[],stookgrens[]-_34_KNMI_Stations[[#This Row],[Etmaal temperatuur °C]],0),"")</f>
        <v>10</v>
      </c>
      <c r="O12698" s="89">
        <f>_34_KNMI_Stations[[#This Row],[graaddagen]]*_34_KNMI_Stations[[#This Row],[Gewogen factor]]</f>
        <v>11</v>
      </c>
      <c r="P12698" s="89" cm="1">
        <f t="array" ref="P126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699" spans="1:16" x14ac:dyDescent="0.25">
      <c r="A12699">
        <v>380</v>
      </c>
      <c r="B12699" s="110">
        <v>45683</v>
      </c>
      <c r="C12699" s="89">
        <v>5.4</v>
      </c>
      <c r="D12699" s="89">
        <v>4.4000000000000004</v>
      </c>
      <c r="E12699" s="96">
        <v>348</v>
      </c>
      <c r="F12699" s="89">
        <v>4.4000000000000004</v>
      </c>
      <c r="G12699" s="89">
        <v>1003.7</v>
      </c>
      <c r="H12699">
        <v>0.87</v>
      </c>
      <c r="I12699" t="s">
        <v>32</v>
      </c>
      <c r="J12699">
        <v>1.1000000000000001</v>
      </c>
      <c r="K12699">
        <v>1</v>
      </c>
      <c r="L12699">
        <v>2025</v>
      </c>
      <c r="M12699" t="s">
        <v>113</v>
      </c>
      <c r="N12699" s="89" cm="1">
        <f t="array" ref="N12699">IF(ISNUMBER(_34_KNMI_Stations[[#This Row],[Etmaal temperatuur °C]]),IF(_34_KNMI_Stations[[#This Row],[Etmaal temperatuur °C]]&lt;stookgrens[],stookgrens[]-_34_KNMI_Stations[[#This Row],[Etmaal temperatuur °C]],0),"")</f>
        <v>13.6</v>
      </c>
      <c r="O12699" s="89">
        <f>_34_KNMI_Stations[[#This Row],[graaddagen]]*_34_KNMI_Stations[[#This Row],[Gewogen factor]]</f>
        <v>14.96</v>
      </c>
      <c r="P12699" s="89" cm="1">
        <f t="array" ref="P126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00" spans="1:16" x14ac:dyDescent="0.25">
      <c r="A12700">
        <v>380</v>
      </c>
      <c r="B12700" s="110">
        <v>45684</v>
      </c>
      <c r="C12700" s="89">
        <v>7.7</v>
      </c>
      <c r="D12700" s="89">
        <v>9.6999999999999993</v>
      </c>
      <c r="E12700" s="96">
        <v>496</v>
      </c>
      <c r="F12700" s="89">
        <v>0.2</v>
      </c>
      <c r="G12700" s="89">
        <v>991.6</v>
      </c>
      <c r="H12700">
        <v>0.75</v>
      </c>
      <c r="I12700" t="s">
        <v>32</v>
      </c>
      <c r="J12700">
        <v>1.1000000000000001</v>
      </c>
      <c r="K12700">
        <v>1</v>
      </c>
      <c r="L12700">
        <v>2025</v>
      </c>
      <c r="M12700" t="s">
        <v>114</v>
      </c>
      <c r="N12700" s="89" cm="1">
        <f t="array" ref="N12700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12700" s="89">
        <f>_34_KNMI_Stations[[#This Row],[graaddagen]]*_34_KNMI_Stations[[#This Row],[Gewogen factor]]</f>
        <v>9.1300000000000008</v>
      </c>
      <c r="P12700" s="89" cm="1">
        <f t="array" ref="P127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01" spans="1:16" x14ac:dyDescent="0.25">
      <c r="A12701">
        <v>380</v>
      </c>
      <c r="B12701" s="110">
        <v>45685</v>
      </c>
      <c r="C12701" s="89">
        <v>7.7</v>
      </c>
      <c r="D12701" s="89">
        <v>7.8</v>
      </c>
      <c r="E12701" s="96">
        <v>371</v>
      </c>
      <c r="F12701" s="89">
        <v>0.3</v>
      </c>
      <c r="G12701" s="89">
        <v>992.6</v>
      </c>
      <c r="H12701">
        <v>0.79</v>
      </c>
      <c r="I12701" t="s">
        <v>32</v>
      </c>
      <c r="J12701">
        <v>1.1000000000000001</v>
      </c>
      <c r="K12701">
        <v>1</v>
      </c>
      <c r="L12701">
        <v>2025</v>
      </c>
      <c r="M12701" t="s">
        <v>114</v>
      </c>
      <c r="N12701" s="89" cm="1">
        <f t="array" ref="N12701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12701" s="89">
        <f>_34_KNMI_Stations[[#This Row],[graaddagen]]*_34_KNMI_Stations[[#This Row],[Gewogen factor]]</f>
        <v>11.22</v>
      </c>
      <c r="P12701" s="89" cm="1">
        <f t="array" ref="P127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02" spans="1:16" x14ac:dyDescent="0.25">
      <c r="A12702">
        <v>380</v>
      </c>
      <c r="B12702" s="110">
        <v>45686</v>
      </c>
      <c r="C12702" s="89">
        <v>5</v>
      </c>
      <c r="D12702" s="89">
        <v>7</v>
      </c>
      <c r="E12702" s="96">
        <v>255</v>
      </c>
      <c r="F12702" s="89">
        <v>2.6</v>
      </c>
      <c r="G12702" s="89">
        <v>1004.5</v>
      </c>
      <c r="H12702">
        <v>0.86</v>
      </c>
      <c r="I12702" t="s">
        <v>32</v>
      </c>
      <c r="J12702">
        <v>1.1000000000000001</v>
      </c>
      <c r="K12702">
        <v>1</v>
      </c>
      <c r="L12702">
        <v>2025</v>
      </c>
      <c r="M12702" t="s">
        <v>114</v>
      </c>
      <c r="N12702" s="89" cm="1">
        <f t="array" ref="N12702">IF(ISNUMBER(_34_KNMI_Stations[[#This Row],[Etmaal temperatuur °C]]),IF(_34_KNMI_Stations[[#This Row],[Etmaal temperatuur °C]]&lt;stookgrens[],stookgrens[]-_34_KNMI_Stations[[#This Row],[Etmaal temperatuur °C]],0),"")</f>
        <v>11</v>
      </c>
      <c r="O12702" s="89">
        <f>_34_KNMI_Stations[[#This Row],[graaddagen]]*_34_KNMI_Stations[[#This Row],[Gewogen factor]]</f>
        <v>12.100000000000001</v>
      </c>
      <c r="P12702" s="89" cm="1">
        <f t="array" ref="P127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03" spans="1:16" x14ac:dyDescent="0.25">
      <c r="A12703">
        <v>380</v>
      </c>
      <c r="B12703" s="110">
        <v>45687</v>
      </c>
      <c r="C12703" s="89">
        <v>2.2999999999999998</v>
      </c>
      <c r="D12703" s="89">
        <v>4.9000000000000004</v>
      </c>
      <c r="E12703" s="96">
        <v>129</v>
      </c>
      <c r="F12703" s="89">
        <v>7.1</v>
      </c>
      <c r="G12703" s="89">
        <v>1016.6</v>
      </c>
      <c r="H12703">
        <v>0.97</v>
      </c>
      <c r="I12703" t="s">
        <v>32</v>
      </c>
      <c r="J12703">
        <v>1.1000000000000001</v>
      </c>
      <c r="K12703">
        <v>1</v>
      </c>
      <c r="L12703">
        <v>2025</v>
      </c>
      <c r="M12703" t="s">
        <v>114</v>
      </c>
      <c r="N12703" s="89" cm="1">
        <f t="array" ref="N12703">IF(ISNUMBER(_34_KNMI_Stations[[#This Row],[Etmaal temperatuur °C]]),IF(_34_KNMI_Stations[[#This Row],[Etmaal temperatuur °C]]&lt;stookgrens[],stookgrens[]-_34_KNMI_Stations[[#This Row],[Etmaal temperatuur °C]],0),"")</f>
        <v>13.1</v>
      </c>
      <c r="O12703" s="89">
        <f>_34_KNMI_Stations[[#This Row],[graaddagen]]*_34_KNMI_Stations[[#This Row],[Gewogen factor]]</f>
        <v>14.41</v>
      </c>
      <c r="P12703" s="89" cm="1">
        <f t="array" ref="P127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04" spans="1:16" x14ac:dyDescent="0.25">
      <c r="A12704">
        <v>380</v>
      </c>
      <c r="B12704" s="110">
        <v>45688</v>
      </c>
      <c r="C12704" s="89">
        <v>2.9</v>
      </c>
      <c r="D12704" s="89">
        <v>2.7</v>
      </c>
      <c r="E12704" s="96">
        <v>560</v>
      </c>
      <c r="F12704" s="89">
        <v>0</v>
      </c>
      <c r="G12704" s="89">
        <v>1028.9000000000001</v>
      </c>
      <c r="H12704">
        <v>0.91</v>
      </c>
      <c r="I12704" t="s">
        <v>32</v>
      </c>
      <c r="J12704">
        <v>1.1000000000000001</v>
      </c>
      <c r="K12704">
        <v>1</v>
      </c>
      <c r="L12704">
        <v>2025</v>
      </c>
      <c r="M12704" t="s">
        <v>114</v>
      </c>
      <c r="N12704" s="89" cm="1">
        <f t="array" ref="N12704">IF(ISNUMBER(_34_KNMI_Stations[[#This Row],[Etmaal temperatuur °C]]),IF(_34_KNMI_Stations[[#This Row],[Etmaal temperatuur °C]]&lt;stookgrens[],stookgrens[]-_34_KNMI_Stations[[#This Row],[Etmaal temperatuur °C]],0),"")</f>
        <v>15.3</v>
      </c>
      <c r="O12704" s="89">
        <f>_34_KNMI_Stations[[#This Row],[graaddagen]]*_34_KNMI_Stations[[#This Row],[Gewogen factor]]</f>
        <v>16.830000000000002</v>
      </c>
      <c r="P12704" s="89" cm="1">
        <f t="array" ref="P127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05" spans="1:16" x14ac:dyDescent="0.25">
      <c r="A12705">
        <v>380</v>
      </c>
      <c r="B12705" s="110">
        <v>45689</v>
      </c>
      <c r="C12705" s="89">
        <v>2.7</v>
      </c>
      <c r="D12705" s="89">
        <v>0.8</v>
      </c>
      <c r="E12705" s="96">
        <v>822</v>
      </c>
      <c r="F12705" s="89">
        <v>0</v>
      </c>
      <c r="G12705" s="89">
        <v>1030.9000000000001</v>
      </c>
      <c r="H12705">
        <v>0.83</v>
      </c>
      <c r="I12705" t="s">
        <v>32</v>
      </c>
      <c r="J12705">
        <v>1.1000000000000001</v>
      </c>
      <c r="K12705">
        <v>2</v>
      </c>
      <c r="L12705">
        <v>2025</v>
      </c>
      <c r="M12705" t="s">
        <v>114</v>
      </c>
      <c r="N12705" s="89" cm="1">
        <f t="array" ref="N12705">IF(ISNUMBER(_34_KNMI_Stations[[#This Row],[Etmaal temperatuur °C]]),IF(_34_KNMI_Stations[[#This Row],[Etmaal temperatuur °C]]&lt;stookgrens[],stookgrens[]-_34_KNMI_Stations[[#This Row],[Etmaal temperatuur °C]],0),"")</f>
        <v>17.2</v>
      </c>
      <c r="O12705" s="89">
        <f>_34_KNMI_Stations[[#This Row],[graaddagen]]*_34_KNMI_Stations[[#This Row],[Gewogen factor]]</f>
        <v>18.920000000000002</v>
      </c>
      <c r="P12705" s="89" cm="1">
        <f t="array" ref="P127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06" spans="1:16" x14ac:dyDescent="0.25">
      <c r="A12706">
        <v>380</v>
      </c>
      <c r="B12706" s="110">
        <v>45690</v>
      </c>
      <c r="C12706" s="89">
        <v>1.5</v>
      </c>
      <c r="D12706" s="89">
        <v>0</v>
      </c>
      <c r="E12706" s="96">
        <v>892</v>
      </c>
      <c r="F12706" s="89">
        <v>0</v>
      </c>
      <c r="G12706" s="89">
        <v>1025.7</v>
      </c>
      <c r="H12706">
        <v>0.82</v>
      </c>
      <c r="I12706" t="s">
        <v>32</v>
      </c>
      <c r="J12706">
        <v>1.1000000000000001</v>
      </c>
      <c r="K12706">
        <v>2</v>
      </c>
      <c r="L12706">
        <v>2025</v>
      </c>
      <c r="M12706" t="s">
        <v>114</v>
      </c>
      <c r="N12706" s="89" cm="1">
        <f t="array" ref="N12706">IF(ISNUMBER(_34_KNMI_Stations[[#This Row],[Etmaal temperatuur °C]]),IF(_34_KNMI_Stations[[#This Row],[Etmaal temperatuur °C]]&lt;stookgrens[],stookgrens[]-_34_KNMI_Stations[[#This Row],[Etmaal temperatuur °C]],0),"")</f>
        <v>18</v>
      </c>
      <c r="O12706" s="89">
        <f>_34_KNMI_Stations[[#This Row],[graaddagen]]*_34_KNMI_Stations[[#This Row],[Gewogen factor]]</f>
        <v>19.8</v>
      </c>
      <c r="P12706" s="89" cm="1">
        <f t="array" ref="P127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07" spans="1:16" x14ac:dyDescent="0.25">
      <c r="A12707">
        <v>380</v>
      </c>
      <c r="B12707" s="110">
        <v>45691</v>
      </c>
      <c r="C12707" s="89">
        <v>2.6</v>
      </c>
      <c r="D12707" s="89">
        <v>1</v>
      </c>
      <c r="E12707" s="96">
        <v>826</v>
      </c>
      <c r="F12707" s="89">
        <v>0</v>
      </c>
      <c r="G12707" s="89">
        <v>1027.8</v>
      </c>
      <c r="H12707">
        <v>0.86</v>
      </c>
      <c r="I12707" t="s">
        <v>32</v>
      </c>
      <c r="J12707">
        <v>1.1000000000000001</v>
      </c>
      <c r="K12707">
        <v>2</v>
      </c>
      <c r="L12707">
        <v>2025</v>
      </c>
      <c r="M12707" t="s">
        <v>115</v>
      </c>
      <c r="N12707" s="89" cm="1">
        <f t="array" ref="N12707">IF(ISNUMBER(_34_KNMI_Stations[[#This Row],[Etmaal temperatuur °C]]),IF(_34_KNMI_Stations[[#This Row],[Etmaal temperatuur °C]]&lt;stookgrens[],stookgrens[]-_34_KNMI_Stations[[#This Row],[Etmaal temperatuur °C]],0),"")</f>
        <v>17</v>
      </c>
      <c r="O12707" s="89">
        <f>_34_KNMI_Stations[[#This Row],[graaddagen]]*_34_KNMI_Stations[[#This Row],[Gewogen factor]]</f>
        <v>18.700000000000003</v>
      </c>
      <c r="P12707" s="89" cm="1">
        <f t="array" ref="P127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08" spans="1:16" x14ac:dyDescent="0.25">
      <c r="A12708">
        <v>380</v>
      </c>
      <c r="B12708" s="110">
        <v>45692</v>
      </c>
      <c r="C12708" s="89">
        <v>4.5</v>
      </c>
      <c r="D12708" s="89">
        <v>1.5</v>
      </c>
      <c r="E12708" s="96">
        <v>712</v>
      </c>
      <c r="F12708" s="89">
        <v>0</v>
      </c>
      <c r="G12708" s="89">
        <v>1028.8</v>
      </c>
      <c r="H12708">
        <v>0.84</v>
      </c>
      <c r="I12708" t="s">
        <v>32</v>
      </c>
      <c r="J12708">
        <v>1.1000000000000001</v>
      </c>
      <c r="K12708">
        <v>2</v>
      </c>
      <c r="L12708">
        <v>2025</v>
      </c>
      <c r="M12708" t="s">
        <v>115</v>
      </c>
      <c r="N12708" s="89" cm="1">
        <f t="array" ref="N12708">IF(ISNUMBER(_34_KNMI_Stations[[#This Row],[Etmaal temperatuur °C]]),IF(_34_KNMI_Stations[[#This Row],[Etmaal temperatuur °C]]&lt;stookgrens[],stookgrens[]-_34_KNMI_Stations[[#This Row],[Etmaal temperatuur °C]],0),"")</f>
        <v>16.5</v>
      </c>
      <c r="O12708" s="89">
        <f>_34_KNMI_Stations[[#This Row],[graaddagen]]*_34_KNMI_Stations[[#This Row],[Gewogen factor]]</f>
        <v>18.150000000000002</v>
      </c>
      <c r="P12708" s="89" cm="1">
        <f t="array" ref="P127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09" spans="1:16" x14ac:dyDescent="0.25">
      <c r="A12709">
        <v>380</v>
      </c>
      <c r="B12709" s="110">
        <v>45693</v>
      </c>
      <c r="C12709" s="89">
        <v>3.1</v>
      </c>
      <c r="D12709" s="89">
        <v>3.1</v>
      </c>
      <c r="E12709" s="96">
        <v>179</v>
      </c>
      <c r="F12709" s="89">
        <v>-0.1</v>
      </c>
      <c r="G12709" s="89">
        <v>1038.5</v>
      </c>
      <c r="H12709">
        <v>0.98</v>
      </c>
      <c r="I12709" t="s">
        <v>32</v>
      </c>
      <c r="J12709">
        <v>1.1000000000000001</v>
      </c>
      <c r="K12709">
        <v>2</v>
      </c>
      <c r="L12709">
        <v>2025</v>
      </c>
      <c r="M12709" t="s">
        <v>115</v>
      </c>
      <c r="N12709" s="89" cm="1">
        <f t="array" ref="N12709">IF(ISNUMBER(_34_KNMI_Stations[[#This Row],[Etmaal temperatuur °C]]),IF(_34_KNMI_Stations[[#This Row],[Etmaal temperatuur °C]]&lt;stookgrens[],stookgrens[]-_34_KNMI_Stations[[#This Row],[Etmaal temperatuur °C]],0),"")</f>
        <v>14.9</v>
      </c>
      <c r="O12709" s="89">
        <f>_34_KNMI_Stations[[#This Row],[graaddagen]]*_34_KNMI_Stations[[#This Row],[Gewogen factor]]</f>
        <v>16.39</v>
      </c>
      <c r="P12709" s="89" cm="1">
        <f t="array" ref="P127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10" spans="1:16" x14ac:dyDescent="0.25">
      <c r="A12710">
        <v>380</v>
      </c>
      <c r="B12710" s="110">
        <v>45694</v>
      </c>
      <c r="C12710" s="89">
        <v>4.5</v>
      </c>
      <c r="D12710" s="89">
        <v>3.5</v>
      </c>
      <c r="E12710" s="96">
        <v>220</v>
      </c>
      <c r="F12710" s="89">
        <v>0</v>
      </c>
      <c r="G12710" s="89">
        <v>1039.7</v>
      </c>
      <c r="H12710">
        <v>0.93</v>
      </c>
      <c r="I12710" t="s">
        <v>32</v>
      </c>
      <c r="J12710">
        <v>1.1000000000000001</v>
      </c>
      <c r="K12710">
        <v>2</v>
      </c>
      <c r="L12710">
        <v>2025</v>
      </c>
      <c r="M12710" t="s">
        <v>115</v>
      </c>
      <c r="N12710" s="89" cm="1">
        <f t="array" ref="N12710">IF(ISNUMBER(_34_KNMI_Stations[[#This Row],[Etmaal temperatuur °C]]),IF(_34_KNMI_Stations[[#This Row],[Etmaal temperatuur °C]]&lt;stookgrens[],stookgrens[]-_34_KNMI_Stations[[#This Row],[Etmaal temperatuur °C]],0),"")</f>
        <v>14.5</v>
      </c>
      <c r="O12710" s="89">
        <f>_34_KNMI_Stations[[#This Row],[graaddagen]]*_34_KNMI_Stations[[#This Row],[Gewogen factor]]</f>
        <v>15.950000000000001</v>
      </c>
      <c r="P12710" s="89" cm="1">
        <f t="array" ref="P127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11" spans="1:16" x14ac:dyDescent="0.25">
      <c r="A12711">
        <v>380</v>
      </c>
      <c r="B12711" s="110">
        <v>45695</v>
      </c>
      <c r="C12711" s="89">
        <v>6.3</v>
      </c>
      <c r="D12711" s="89">
        <v>3.2</v>
      </c>
      <c r="E12711" s="96">
        <v>199</v>
      </c>
      <c r="F12711" s="89">
        <v>0</v>
      </c>
      <c r="G12711" s="89">
        <v>1025.3</v>
      </c>
      <c r="H12711">
        <v>0.77</v>
      </c>
      <c r="I12711" t="s">
        <v>32</v>
      </c>
      <c r="J12711">
        <v>1.1000000000000001</v>
      </c>
      <c r="K12711">
        <v>2</v>
      </c>
      <c r="L12711">
        <v>2025</v>
      </c>
      <c r="M12711" t="s">
        <v>115</v>
      </c>
      <c r="N12711" s="89" cm="1">
        <f t="array" ref="N12711">IF(ISNUMBER(_34_KNMI_Stations[[#This Row],[Etmaal temperatuur °C]]),IF(_34_KNMI_Stations[[#This Row],[Etmaal temperatuur °C]]&lt;stookgrens[],stookgrens[]-_34_KNMI_Stations[[#This Row],[Etmaal temperatuur °C]],0),"")</f>
        <v>14.8</v>
      </c>
      <c r="O12711" s="89">
        <f>_34_KNMI_Stations[[#This Row],[graaddagen]]*_34_KNMI_Stations[[#This Row],[Gewogen factor]]</f>
        <v>16.28</v>
      </c>
      <c r="P12711" s="89" cm="1">
        <f t="array" ref="P127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12" spans="1:16" x14ac:dyDescent="0.25">
      <c r="A12712">
        <v>380</v>
      </c>
      <c r="B12712" s="110">
        <v>45696</v>
      </c>
      <c r="C12712" s="89">
        <v>3</v>
      </c>
      <c r="D12712" s="89">
        <v>4.7</v>
      </c>
      <c r="E12712" s="96">
        <v>543</v>
      </c>
      <c r="F12712" s="89">
        <v>0</v>
      </c>
      <c r="G12712" s="89">
        <v>1021.2</v>
      </c>
      <c r="H12712">
        <v>0.76</v>
      </c>
      <c r="I12712" t="s">
        <v>32</v>
      </c>
      <c r="J12712">
        <v>1.1000000000000001</v>
      </c>
      <c r="K12712">
        <v>2</v>
      </c>
      <c r="L12712">
        <v>2025</v>
      </c>
      <c r="M12712" t="s">
        <v>115</v>
      </c>
      <c r="N12712" s="89" cm="1">
        <f t="array" ref="N12712">IF(ISNUMBER(_34_KNMI_Stations[[#This Row],[Etmaal temperatuur °C]]),IF(_34_KNMI_Stations[[#This Row],[Etmaal temperatuur °C]]&lt;stookgrens[],stookgrens[]-_34_KNMI_Stations[[#This Row],[Etmaal temperatuur °C]],0),"")</f>
        <v>13.3</v>
      </c>
      <c r="O12712" s="89">
        <f>_34_KNMI_Stations[[#This Row],[graaddagen]]*_34_KNMI_Stations[[#This Row],[Gewogen factor]]</f>
        <v>14.630000000000003</v>
      </c>
      <c r="P12712" s="89" cm="1">
        <f t="array" ref="P127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13" spans="1:16" x14ac:dyDescent="0.25">
      <c r="A12713">
        <v>380</v>
      </c>
      <c r="B12713" s="110">
        <v>45697</v>
      </c>
      <c r="C12713" s="89">
        <v>2</v>
      </c>
      <c r="D12713" s="89">
        <v>4.2</v>
      </c>
      <c r="E12713" s="96">
        <v>373</v>
      </c>
      <c r="F12713" s="89">
        <v>-0.1</v>
      </c>
      <c r="G12713" s="89">
        <v>1027.5999999999999</v>
      </c>
      <c r="H12713">
        <v>0.89</v>
      </c>
      <c r="I12713" t="s">
        <v>32</v>
      </c>
      <c r="J12713">
        <v>1.1000000000000001</v>
      </c>
      <c r="K12713">
        <v>2</v>
      </c>
      <c r="L12713">
        <v>2025</v>
      </c>
      <c r="M12713" t="s">
        <v>115</v>
      </c>
      <c r="N12713" s="89" cm="1">
        <f t="array" ref="N12713">IF(ISNUMBER(_34_KNMI_Stations[[#This Row],[Etmaal temperatuur °C]]),IF(_34_KNMI_Stations[[#This Row],[Etmaal temperatuur °C]]&lt;stookgrens[],stookgrens[]-_34_KNMI_Stations[[#This Row],[Etmaal temperatuur °C]],0),"")</f>
        <v>13.8</v>
      </c>
      <c r="O12713" s="89">
        <f>_34_KNMI_Stations[[#This Row],[graaddagen]]*_34_KNMI_Stations[[#This Row],[Gewogen factor]]</f>
        <v>15.180000000000001</v>
      </c>
      <c r="P12713" s="89" cm="1">
        <f t="array" ref="P127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14" spans="1:16" x14ac:dyDescent="0.25">
      <c r="A12714">
        <v>380</v>
      </c>
      <c r="B12714" s="110">
        <v>45698</v>
      </c>
      <c r="C12714" s="89">
        <v>5.3</v>
      </c>
      <c r="D12714" s="89">
        <v>2.5</v>
      </c>
      <c r="E12714" s="96">
        <v>202</v>
      </c>
      <c r="F12714" s="89">
        <v>3</v>
      </c>
      <c r="G12714" s="89">
        <v>1021.7</v>
      </c>
      <c r="H12714">
        <v>0.89</v>
      </c>
      <c r="I12714" t="s">
        <v>32</v>
      </c>
      <c r="J12714">
        <v>1.1000000000000001</v>
      </c>
      <c r="K12714">
        <v>2</v>
      </c>
      <c r="L12714">
        <v>2025</v>
      </c>
      <c r="M12714" t="s">
        <v>116</v>
      </c>
      <c r="N12714" s="89" cm="1">
        <f t="array" ref="N12714">IF(ISNUMBER(_34_KNMI_Stations[[#This Row],[Etmaal temperatuur °C]]),IF(_34_KNMI_Stations[[#This Row],[Etmaal temperatuur °C]]&lt;stookgrens[],stookgrens[]-_34_KNMI_Stations[[#This Row],[Etmaal temperatuur °C]],0),"")</f>
        <v>15.5</v>
      </c>
      <c r="O12714" s="89">
        <f>_34_KNMI_Stations[[#This Row],[graaddagen]]*_34_KNMI_Stations[[#This Row],[Gewogen factor]]</f>
        <v>17.05</v>
      </c>
      <c r="P12714" s="89" cm="1">
        <f t="array" ref="P127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15" spans="1:16" x14ac:dyDescent="0.25">
      <c r="A12715">
        <v>380</v>
      </c>
      <c r="B12715" s="110">
        <v>45699</v>
      </c>
      <c r="C12715" s="89">
        <v>4.3</v>
      </c>
      <c r="D12715" s="89">
        <v>4</v>
      </c>
      <c r="E12715" s="96">
        <v>258</v>
      </c>
      <c r="F12715" s="89">
        <v>2.2999999999999998</v>
      </c>
      <c r="G12715" s="89">
        <v>1018.2</v>
      </c>
      <c r="H12715">
        <v>0.85</v>
      </c>
      <c r="I12715" t="s">
        <v>32</v>
      </c>
      <c r="J12715">
        <v>1.1000000000000001</v>
      </c>
      <c r="K12715">
        <v>2</v>
      </c>
      <c r="L12715">
        <v>2025</v>
      </c>
      <c r="M12715" t="s">
        <v>116</v>
      </c>
      <c r="N12715" s="89" cm="1">
        <f t="array" ref="N12715">IF(ISNUMBER(_34_KNMI_Stations[[#This Row],[Etmaal temperatuur °C]]),IF(_34_KNMI_Stations[[#This Row],[Etmaal temperatuur °C]]&lt;stookgrens[],stookgrens[]-_34_KNMI_Stations[[#This Row],[Etmaal temperatuur °C]],0),"")</f>
        <v>14</v>
      </c>
      <c r="O12715" s="89">
        <f>_34_KNMI_Stations[[#This Row],[graaddagen]]*_34_KNMI_Stations[[#This Row],[Gewogen factor]]</f>
        <v>15.400000000000002</v>
      </c>
      <c r="P12715" s="89" cm="1">
        <f t="array" ref="P127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16" spans="1:16" x14ac:dyDescent="0.25">
      <c r="A12716">
        <v>380</v>
      </c>
      <c r="B12716" s="110">
        <v>45700</v>
      </c>
      <c r="C12716" s="89">
        <v>1.9</v>
      </c>
      <c r="D12716" s="89">
        <v>3.2</v>
      </c>
      <c r="E12716" s="96">
        <v>548</v>
      </c>
      <c r="F12716" s="89">
        <v>0</v>
      </c>
      <c r="G12716" s="89">
        <v>1018.2</v>
      </c>
      <c r="H12716">
        <v>0.87</v>
      </c>
      <c r="I12716" t="s">
        <v>32</v>
      </c>
      <c r="J12716">
        <v>1.1000000000000001</v>
      </c>
      <c r="K12716">
        <v>2</v>
      </c>
      <c r="L12716">
        <v>2025</v>
      </c>
      <c r="M12716" t="s">
        <v>116</v>
      </c>
      <c r="N12716" s="89" cm="1">
        <f t="array" ref="N12716">IF(ISNUMBER(_34_KNMI_Stations[[#This Row],[Etmaal temperatuur °C]]),IF(_34_KNMI_Stations[[#This Row],[Etmaal temperatuur °C]]&lt;stookgrens[],stookgrens[]-_34_KNMI_Stations[[#This Row],[Etmaal temperatuur °C]],0),"")</f>
        <v>14.8</v>
      </c>
      <c r="O12716" s="89">
        <f>_34_KNMI_Stations[[#This Row],[graaddagen]]*_34_KNMI_Stations[[#This Row],[Gewogen factor]]</f>
        <v>16.28</v>
      </c>
      <c r="P12716" s="89" cm="1">
        <f t="array" ref="P127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17" spans="1:16" x14ac:dyDescent="0.25">
      <c r="A12717">
        <v>380</v>
      </c>
      <c r="B12717" s="110">
        <v>45701</v>
      </c>
      <c r="C12717" s="89">
        <v>3.2</v>
      </c>
      <c r="D12717" s="89">
        <v>0.3</v>
      </c>
      <c r="E12717" s="96">
        <v>100</v>
      </c>
      <c r="F12717" s="89">
        <v>0.3</v>
      </c>
      <c r="G12717" s="89">
        <v>1021.2</v>
      </c>
      <c r="H12717">
        <v>0.93</v>
      </c>
      <c r="I12717" t="s">
        <v>32</v>
      </c>
      <c r="J12717">
        <v>1.1000000000000001</v>
      </c>
      <c r="K12717">
        <v>2</v>
      </c>
      <c r="L12717">
        <v>2025</v>
      </c>
      <c r="M12717" t="s">
        <v>116</v>
      </c>
      <c r="N12717" s="89" cm="1">
        <f t="array" ref="N12717">IF(ISNUMBER(_34_KNMI_Stations[[#This Row],[Etmaal temperatuur °C]]),IF(_34_KNMI_Stations[[#This Row],[Etmaal temperatuur °C]]&lt;stookgrens[],stookgrens[]-_34_KNMI_Stations[[#This Row],[Etmaal temperatuur °C]],0),"")</f>
        <v>17.7</v>
      </c>
      <c r="O12717" s="89">
        <f>_34_KNMI_Stations[[#This Row],[graaddagen]]*_34_KNMI_Stations[[#This Row],[Gewogen factor]]</f>
        <v>19.470000000000002</v>
      </c>
      <c r="P12717" s="89" cm="1">
        <f t="array" ref="P127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18" spans="1:16" x14ac:dyDescent="0.25">
      <c r="A12718">
        <v>380</v>
      </c>
      <c r="B12718" s="110">
        <v>45702</v>
      </c>
      <c r="C12718" s="89">
        <v>1.7</v>
      </c>
      <c r="D12718" s="89">
        <v>-0.5</v>
      </c>
      <c r="E12718" s="96">
        <v>270</v>
      </c>
      <c r="F12718" s="89">
        <v>0</v>
      </c>
      <c r="G12718" s="89">
        <v>1027.5999999999999</v>
      </c>
      <c r="H12718">
        <v>0.91</v>
      </c>
      <c r="I12718" t="s">
        <v>32</v>
      </c>
      <c r="J12718">
        <v>1.1000000000000001</v>
      </c>
      <c r="K12718">
        <v>2</v>
      </c>
      <c r="L12718">
        <v>2025</v>
      </c>
      <c r="M12718" t="s">
        <v>116</v>
      </c>
      <c r="N12718" s="89" cm="1">
        <f t="array" ref="N12718">IF(ISNUMBER(_34_KNMI_Stations[[#This Row],[Etmaal temperatuur °C]]),IF(_34_KNMI_Stations[[#This Row],[Etmaal temperatuur °C]]&lt;stookgrens[],stookgrens[]-_34_KNMI_Stations[[#This Row],[Etmaal temperatuur °C]],0),"")</f>
        <v>18.5</v>
      </c>
      <c r="O12718" s="89">
        <f>_34_KNMI_Stations[[#This Row],[graaddagen]]*_34_KNMI_Stations[[#This Row],[Gewogen factor]]</f>
        <v>20.350000000000001</v>
      </c>
      <c r="P12718" s="89" cm="1">
        <f t="array" ref="P127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19" spans="1:16" x14ac:dyDescent="0.25">
      <c r="A12719">
        <v>380</v>
      </c>
      <c r="B12719" s="110">
        <v>45703</v>
      </c>
      <c r="C12719" s="89">
        <v>2.8</v>
      </c>
      <c r="D12719" s="89">
        <v>0.7</v>
      </c>
      <c r="E12719" s="96">
        <v>396</v>
      </c>
      <c r="F12719" s="89">
        <v>0</v>
      </c>
      <c r="G12719" s="89">
        <v>1023.4</v>
      </c>
      <c r="H12719">
        <v>0.73</v>
      </c>
      <c r="I12719" t="s">
        <v>32</v>
      </c>
      <c r="J12719">
        <v>1.1000000000000001</v>
      </c>
      <c r="K12719">
        <v>2</v>
      </c>
      <c r="L12719">
        <v>2025</v>
      </c>
      <c r="M12719" t="s">
        <v>116</v>
      </c>
      <c r="N12719" s="89" cm="1">
        <f t="array" ref="N12719">IF(ISNUMBER(_34_KNMI_Stations[[#This Row],[Etmaal temperatuur °C]]),IF(_34_KNMI_Stations[[#This Row],[Etmaal temperatuur °C]]&lt;stookgrens[],stookgrens[]-_34_KNMI_Stations[[#This Row],[Etmaal temperatuur °C]],0),"")</f>
        <v>17.3</v>
      </c>
      <c r="O12719" s="89">
        <f>_34_KNMI_Stations[[#This Row],[graaddagen]]*_34_KNMI_Stations[[#This Row],[Gewogen factor]]</f>
        <v>19.03</v>
      </c>
      <c r="P12719" s="89" cm="1">
        <f t="array" ref="P127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20" spans="1:16" x14ac:dyDescent="0.25">
      <c r="A12720">
        <v>380</v>
      </c>
      <c r="B12720" s="110">
        <v>45704</v>
      </c>
      <c r="C12720" s="89">
        <v>4.4000000000000004</v>
      </c>
      <c r="D12720" s="89">
        <v>-0.4</v>
      </c>
      <c r="E12720" s="96">
        <v>850</v>
      </c>
      <c r="F12720" s="89">
        <v>-0.1</v>
      </c>
      <c r="G12720" s="89">
        <v>1021.5</v>
      </c>
      <c r="H12720">
        <v>0.76</v>
      </c>
      <c r="I12720" t="s">
        <v>32</v>
      </c>
      <c r="J12720">
        <v>1.1000000000000001</v>
      </c>
      <c r="K12720">
        <v>2</v>
      </c>
      <c r="L12720">
        <v>2025</v>
      </c>
      <c r="M12720" t="s">
        <v>116</v>
      </c>
      <c r="N12720" s="89" cm="1">
        <f t="array" ref="N12720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12720" s="89">
        <f>_34_KNMI_Stations[[#This Row],[graaddagen]]*_34_KNMI_Stations[[#This Row],[Gewogen factor]]</f>
        <v>20.239999999999998</v>
      </c>
      <c r="P12720" s="89" cm="1">
        <f t="array" ref="P127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21" spans="1:16" x14ac:dyDescent="0.25">
      <c r="A12721">
        <v>380</v>
      </c>
      <c r="B12721" s="110">
        <v>45705</v>
      </c>
      <c r="C12721" s="89">
        <v>3.8</v>
      </c>
      <c r="D12721" s="89">
        <v>-1.4</v>
      </c>
      <c r="E12721" s="96">
        <v>1115</v>
      </c>
      <c r="F12721" s="89">
        <v>0</v>
      </c>
      <c r="G12721" s="89">
        <v>1023.7</v>
      </c>
      <c r="H12721">
        <v>0.74</v>
      </c>
      <c r="I12721" t="s">
        <v>32</v>
      </c>
      <c r="J12721">
        <v>1.1000000000000001</v>
      </c>
      <c r="K12721">
        <v>2</v>
      </c>
      <c r="L12721">
        <v>2025</v>
      </c>
      <c r="M12721" t="s">
        <v>117</v>
      </c>
      <c r="N12721" s="89" cm="1">
        <f t="array" ref="N12721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12721" s="89">
        <f>_34_KNMI_Stations[[#This Row],[graaddagen]]*_34_KNMI_Stations[[#This Row],[Gewogen factor]]</f>
        <v>21.34</v>
      </c>
      <c r="P12721" s="89" cm="1">
        <f t="array" ref="P127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22" spans="1:16" x14ac:dyDescent="0.25">
      <c r="A12722">
        <v>380</v>
      </c>
      <c r="B12722" s="110">
        <v>45706</v>
      </c>
      <c r="C12722" s="89">
        <v>4.7</v>
      </c>
      <c r="D12722" s="89">
        <v>-0.8</v>
      </c>
      <c r="E12722" s="96">
        <v>1084</v>
      </c>
      <c r="F12722" s="89">
        <v>0</v>
      </c>
      <c r="G12722" s="89">
        <v>1024.3</v>
      </c>
      <c r="H12722">
        <v>0.68</v>
      </c>
      <c r="I12722" t="s">
        <v>32</v>
      </c>
      <c r="J12722">
        <v>1.1000000000000001</v>
      </c>
      <c r="K12722">
        <v>2</v>
      </c>
      <c r="L12722">
        <v>2025</v>
      </c>
      <c r="M12722" t="s">
        <v>117</v>
      </c>
      <c r="N12722" s="89" cm="1">
        <f t="array" ref="N12722">IF(ISNUMBER(_34_KNMI_Stations[[#This Row],[Etmaal temperatuur °C]]),IF(_34_KNMI_Stations[[#This Row],[Etmaal temperatuur °C]]&lt;stookgrens[],stookgrens[]-_34_KNMI_Stations[[#This Row],[Etmaal temperatuur °C]],0),"")</f>
        <v>18.8</v>
      </c>
      <c r="O12722" s="89">
        <f>_34_KNMI_Stations[[#This Row],[graaddagen]]*_34_KNMI_Stations[[#This Row],[Gewogen factor]]</f>
        <v>20.680000000000003</v>
      </c>
      <c r="P12722" s="89" cm="1">
        <f t="array" ref="P127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23" spans="1:16" x14ac:dyDescent="0.25">
      <c r="A12723">
        <v>380</v>
      </c>
      <c r="B12723" s="110">
        <v>45707</v>
      </c>
      <c r="C12723" s="89">
        <v>3.7</v>
      </c>
      <c r="D12723" s="89">
        <v>1.9</v>
      </c>
      <c r="E12723" s="96">
        <v>863</v>
      </c>
      <c r="F12723" s="89">
        <v>0</v>
      </c>
      <c r="G12723" s="89">
        <v>1021.4</v>
      </c>
      <c r="H12723">
        <v>0.62</v>
      </c>
      <c r="I12723" t="s">
        <v>32</v>
      </c>
      <c r="J12723">
        <v>1.1000000000000001</v>
      </c>
      <c r="K12723">
        <v>2</v>
      </c>
      <c r="L12723">
        <v>2025</v>
      </c>
      <c r="M12723" t="s">
        <v>117</v>
      </c>
      <c r="N12723" s="89" cm="1">
        <f t="array" ref="N12723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12723" s="89">
        <f>_34_KNMI_Stations[[#This Row],[graaddagen]]*_34_KNMI_Stations[[#This Row],[Gewogen factor]]</f>
        <v>17.710000000000004</v>
      </c>
      <c r="P12723" s="89" cm="1">
        <f t="array" ref="P127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24" spans="1:16" x14ac:dyDescent="0.25">
      <c r="A12724">
        <v>380</v>
      </c>
      <c r="B12724" s="110">
        <v>45708</v>
      </c>
      <c r="C12724" s="89">
        <v>4.9000000000000004</v>
      </c>
      <c r="D12724" s="89">
        <v>9</v>
      </c>
      <c r="E12724" s="96">
        <v>525</v>
      </c>
      <c r="F12724" s="89">
        <v>-0.1</v>
      </c>
      <c r="G12724" s="89">
        <v>1021.5</v>
      </c>
      <c r="H12724">
        <v>0.8</v>
      </c>
      <c r="I12724" t="s">
        <v>32</v>
      </c>
      <c r="J12724">
        <v>1.1000000000000001</v>
      </c>
      <c r="K12724">
        <v>2</v>
      </c>
      <c r="L12724">
        <v>2025</v>
      </c>
      <c r="M12724" t="s">
        <v>117</v>
      </c>
      <c r="N12724" s="89" cm="1">
        <f t="array" ref="N12724">IF(ISNUMBER(_34_KNMI_Stations[[#This Row],[Etmaal temperatuur °C]]),IF(_34_KNMI_Stations[[#This Row],[Etmaal temperatuur °C]]&lt;stookgrens[],stookgrens[]-_34_KNMI_Stations[[#This Row],[Etmaal temperatuur °C]],0),"")</f>
        <v>9</v>
      </c>
      <c r="O12724" s="89">
        <f>_34_KNMI_Stations[[#This Row],[graaddagen]]*_34_KNMI_Stations[[#This Row],[Gewogen factor]]</f>
        <v>9.9</v>
      </c>
      <c r="P12724" s="89" cm="1">
        <f t="array" ref="P127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25" spans="1:16" x14ac:dyDescent="0.25">
      <c r="A12725">
        <v>380</v>
      </c>
      <c r="B12725" s="110">
        <v>45709</v>
      </c>
      <c r="C12725" s="89">
        <v>4.5999999999999996</v>
      </c>
      <c r="D12725" s="89">
        <v>13.8</v>
      </c>
      <c r="E12725" s="96">
        <v>668</v>
      </c>
      <c r="F12725" s="89">
        <v>-0.1</v>
      </c>
      <c r="G12725" s="89">
        <v>1017.9</v>
      </c>
      <c r="H12725">
        <v>0.7</v>
      </c>
      <c r="I12725" t="s">
        <v>32</v>
      </c>
      <c r="J12725">
        <v>1.1000000000000001</v>
      </c>
      <c r="K12725">
        <v>2</v>
      </c>
      <c r="L12725">
        <v>2025</v>
      </c>
      <c r="M12725" t="s">
        <v>117</v>
      </c>
      <c r="N12725" s="89" cm="1">
        <f t="array" ref="N12725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2725" s="89">
        <f>_34_KNMI_Stations[[#This Row],[graaddagen]]*_34_KNMI_Stations[[#This Row],[Gewogen factor]]</f>
        <v>4.6199999999999992</v>
      </c>
      <c r="P12725" s="89" cm="1">
        <f t="array" ref="P127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26" spans="1:16" x14ac:dyDescent="0.25">
      <c r="A12726">
        <v>380</v>
      </c>
      <c r="B12726" s="110">
        <v>45710</v>
      </c>
      <c r="C12726" s="89">
        <v>4.8</v>
      </c>
      <c r="D12726" s="89">
        <v>11.1</v>
      </c>
      <c r="E12726" s="96">
        <v>268</v>
      </c>
      <c r="F12726" s="89">
        <v>1.9</v>
      </c>
      <c r="G12726" s="89">
        <v>1016.7</v>
      </c>
      <c r="H12726">
        <v>0.8</v>
      </c>
      <c r="I12726" t="s">
        <v>32</v>
      </c>
      <c r="J12726">
        <v>1.1000000000000001</v>
      </c>
      <c r="K12726">
        <v>2</v>
      </c>
      <c r="L12726">
        <v>2025</v>
      </c>
      <c r="M12726" t="s">
        <v>117</v>
      </c>
      <c r="N12726" s="89" cm="1">
        <f t="array" ref="N12726">IF(ISNUMBER(_34_KNMI_Stations[[#This Row],[Etmaal temperatuur °C]]),IF(_34_KNMI_Stations[[#This Row],[Etmaal temperatuur °C]]&lt;stookgrens[],stookgrens[]-_34_KNMI_Stations[[#This Row],[Etmaal temperatuur °C]],0),"")</f>
        <v>6.9</v>
      </c>
      <c r="O12726" s="89">
        <f>_34_KNMI_Stations[[#This Row],[graaddagen]]*_34_KNMI_Stations[[#This Row],[Gewogen factor]]</f>
        <v>7.5900000000000007</v>
      </c>
      <c r="P12726" s="89" cm="1">
        <f t="array" ref="P127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27" spans="1:16" x14ac:dyDescent="0.25">
      <c r="A12727">
        <v>380</v>
      </c>
      <c r="B12727" s="110">
        <v>45711</v>
      </c>
      <c r="C12727" s="89">
        <v>4.5</v>
      </c>
      <c r="D12727" s="89">
        <v>10.5</v>
      </c>
      <c r="E12727" s="96">
        <v>1126</v>
      </c>
      <c r="F12727" s="89">
        <v>0</v>
      </c>
      <c r="G12727" s="89">
        <v>1026.7</v>
      </c>
      <c r="H12727">
        <v>0.78</v>
      </c>
      <c r="I12727" t="s">
        <v>32</v>
      </c>
      <c r="J12727">
        <v>1.1000000000000001</v>
      </c>
      <c r="K12727">
        <v>2</v>
      </c>
      <c r="L12727">
        <v>2025</v>
      </c>
      <c r="M12727" t="s">
        <v>117</v>
      </c>
      <c r="N12727" s="89" cm="1">
        <f t="array" ref="N12727">IF(ISNUMBER(_34_KNMI_Stations[[#This Row],[Etmaal temperatuur °C]]),IF(_34_KNMI_Stations[[#This Row],[Etmaal temperatuur °C]]&lt;stookgrens[],stookgrens[]-_34_KNMI_Stations[[#This Row],[Etmaal temperatuur °C]],0),"")</f>
        <v>7.5</v>
      </c>
      <c r="O12727" s="89">
        <f>_34_KNMI_Stations[[#This Row],[graaddagen]]*_34_KNMI_Stations[[#This Row],[Gewogen factor]]</f>
        <v>8.25</v>
      </c>
      <c r="P12727" s="89" cm="1">
        <f t="array" ref="P127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28" spans="1:16" x14ac:dyDescent="0.25">
      <c r="A12728">
        <v>380</v>
      </c>
      <c r="B12728" s="110">
        <v>45712</v>
      </c>
      <c r="C12728" s="89">
        <v>6.2</v>
      </c>
      <c r="D12728" s="89">
        <v>10.8</v>
      </c>
      <c r="E12728" s="96">
        <v>272</v>
      </c>
      <c r="F12728" s="89">
        <v>1.1000000000000001</v>
      </c>
      <c r="G12728" s="89">
        <v>1017.9</v>
      </c>
      <c r="H12728">
        <v>0.78</v>
      </c>
      <c r="I12728" t="s">
        <v>32</v>
      </c>
      <c r="J12728">
        <v>1.1000000000000001</v>
      </c>
      <c r="K12728">
        <v>2</v>
      </c>
      <c r="L12728">
        <v>2025</v>
      </c>
      <c r="M12728" t="s">
        <v>118</v>
      </c>
      <c r="N12728" s="89" cm="1">
        <f t="array" ref="N12728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12728" s="89">
        <f>_34_KNMI_Stations[[#This Row],[graaddagen]]*_34_KNMI_Stations[[#This Row],[Gewogen factor]]</f>
        <v>7.92</v>
      </c>
      <c r="P12728" s="89" cm="1">
        <f t="array" ref="P127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29" spans="1:16" x14ac:dyDescent="0.25">
      <c r="A12729">
        <v>380</v>
      </c>
      <c r="B12729" s="110">
        <v>45713</v>
      </c>
      <c r="C12729" s="89">
        <v>3.5</v>
      </c>
      <c r="D12729" s="89">
        <v>8.6</v>
      </c>
      <c r="E12729" s="96">
        <v>731</v>
      </c>
      <c r="F12729" s="89">
        <v>0.3</v>
      </c>
      <c r="G12729" s="89">
        <v>1013.3</v>
      </c>
      <c r="H12729">
        <v>0.85</v>
      </c>
      <c r="I12729" t="s">
        <v>32</v>
      </c>
      <c r="J12729">
        <v>1.1000000000000001</v>
      </c>
      <c r="K12729">
        <v>2</v>
      </c>
      <c r="L12729">
        <v>2025</v>
      </c>
      <c r="M12729" t="s">
        <v>118</v>
      </c>
      <c r="N12729" s="89" cm="1">
        <f t="array" ref="N12729">IF(ISNUMBER(_34_KNMI_Stations[[#This Row],[Etmaal temperatuur °C]]),IF(_34_KNMI_Stations[[#This Row],[Etmaal temperatuur °C]]&lt;stookgrens[],stookgrens[]-_34_KNMI_Stations[[#This Row],[Etmaal temperatuur °C]],0),"")</f>
        <v>9.4</v>
      </c>
      <c r="O12729" s="89">
        <f>_34_KNMI_Stations[[#This Row],[graaddagen]]*_34_KNMI_Stations[[#This Row],[Gewogen factor]]</f>
        <v>10.340000000000002</v>
      </c>
      <c r="P12729" s="89" cm="1">
        <f t="array" ref="P127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30" spans="1:16" x14ac:dyDescent="0.25">
      <c r="A12730">
        <v>380</v>
      </c>
      <c r="B12730" s="110">
        <v>45714</v>
      </c>
      <c r="C12730" s="89">
        <v>4.7</v>
      </c>
      <c r="D12730" s="89">
        <v>6.6</v>
      </c>
      <c r="E12730" s="96">
        <v>779</v>
      </c>
      <c r="F12730" s="89">
        <v>7.3</v>
      </c>
      <c r="G12730" s="89">
        <v>1015.9</v>
      </c>
      <c r="H12730">
        <v>0.83</v>
      </c>
      <c r="I12730" t="s">
        <v>32</v>
      </c>
      <c r="J12730">
        <v>1.1000000000000001</v>
      </c>
      <c r="K12730">
        <v>2</v>
      </c>
      <c r="L12730">
        <v>2025</v>
      </c>
      <c r="M12730" t="s">
        <v>118</v>
      </c>
      <c r="N12730" s="89" cm="1">
        <f t="array" ref="N12730">IF(ISNUMBER(_34_KNMI_Stations[[#This Row],[Etmaal temperatuur °C]]),IF(_34_KNMI_Stations[[#This Row],[Etmaal temperatuur °C]]&lt;stookgrens[],stookgrens[]-_34_KNMI_Stations[[#This Row],[Etmaal temperatuur °C]],0),"")</f>
        <v>11.4</v>
      </c>
      <c r="O12730" s="89">
        <f>_34_KNMI_Stations[[#This Row],[graaddagen]]*_34_KNMI_Stations[[#This Row],[Gewogen factor]]</f>
        <v>12.540000000000001</v>
      </c>
      <c r="P12730" s="89" cm="1">
        <f t="array" ref="P127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31" spans="1:16" x14ac:dyDescent="0.25">
      <c r="A12731">
        <v>380</v>
      </c>
      <c r="B12731" s="110">
        <v>45715</v>
      </c>
      <c r="C12731" s="89">
        <v>4.0999999999999996</v>
      </c>
      <c r="D12731" s="89">
        <v>5.2</v>
      </c>
      <c r="E12731" s="96">
        <v>490</v>
      </c>
      <c r="F12731" s="89">
        <v>4.5</v>
      </c>
      <c r="G12731" s="89">
        <v>1016.6</v>
      </c>
      <c r="H12731">
        <v>0.91</v>
      </c>
      <c r="I12731" t="s">
        <v>32</v>
      </c>
      <c r="J12731">
        <v>1.1000000000000001</v>
      </c>
      <c r="K12731">
        <v>2</v>
      </c>
      <c r="L12731">
        <v>2025</v>
      </c>
      <c r="M12731" t="s">
        <v>118</v>
      </c>
      <c r="N12731" s="89" cm="1">
        <f t="array" ref="N12731">IF(ISNUMBER(_34_KNMI_Stations[[#This Row],[Etmaal temperatuur °C]]),IF(_34_KNMI_Stations[[#This Row],[Etmaal temperatuur °C]]&lt;stookgrens[],stookgrens[]-_34_KNMI_Stations[[#This Row],[Etmaal temperatuur °C]],0),"")</f>
        <v>12.8</v>
      </c>
      <c r="O12731" s="89">
        <f>_34_KNMI_Stations[[#This Row],[graaddagen]]*_34_KNMI_Stations[[#This Row],[Gewogen factor]]</f>
        <v>14.080000000000002</v>
      </c>
      <c r="P12731" s="89" cm="1">
        <f t="array" ref="P127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32" spans="1:16" x14ac:dyDescent="0.25">
      <c r="A12732">
        <v>380</v>
      </c>
      <c r="B12732" s="110">
        <v>45716</v>
      </c>
      <c r="C12732" s="89">
        <v>3.5</v>
      </c>
      <c r="D12732" s="89">
        <v>4.5999999999999996</v>
      </c>
      <c r="E12732" s="96">
        <v>532</v>
      </c>
      <c r="F12732" s="89">
        <v>0.6</v>
      </c>
      <c r="G12732" s="89">
        <v>1025.5999999999999</v>
      </c>
      <c r="H12732">
        <v>0.88</v>
      </c>
      <c r="I12732" t="s">
        <v>32</v>
      </c>
      <c r="J12732">
        <v>1.1000000000000001</v>
      </c>
      <c r="K12732">
        <v>2</v>
      </c>
      <c r="L12732">
        <v>2025</v>
      </c>
      <c r="M12732" t="s">
        <v>118</v>
      </c>
      <c r="N12732" s="89" cm="1">
        <f t="array" ref="N12732">IF(ISNUMBER(_34_KNMI_Stations[[#This Row],[Etmaal temperatuur °C]]),IF(_34_KNMI_Stations[[#This Row],[Etmaal temperatuur °C]]&lt;stookgrens[],stookgrens[]-_34_KNMI_Stations[[#This Row],[Etmaal temperatuur °C]],0),"")</f>
        <v>13.4</v>
      </c>
      <c r="O12732" s="89">
        <f>_34_KNMI_Stations[[#This Row],[graaddagen]]*_34_KNMI_Stations[[#This Row],[Gewogen factor]]</f>
        <v>14.740000000000002</v>
      </c>
      <c r="P12732" s="89" cm="1">
        <f t="array" ref="P127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33" spans="1:16" x14ac:dyDescent="0.25">
      <c r="A12733">
        <v>380</v>
      </c>
      <c r="B12733" s="110">
        <v>45717</v>
      </c>
      <c r="C12733" s="89">
        <v>3</v>
      </c>
      <c r="D12733" s="89">
        <v>2</v>
      </c>
      <c r="E12733" s="96">
        <v>340</v>
      </c>
      <c r="F12733" s="89">
        <v>0</v>
      </c>
      <c r="G12733" s="89">
        <v>1033.3</v>
      </c>
      <c r="H12733">
        <v>0.93</v>
      </c>
      <c r="I12733" t="s">
        <v>32</v>
      </c>
      <c r="J12733">
        <v>1</v>
      </c>
      <c r="K12733">
        <v>3</v>
      </c>
      <c r="L12733">
        <v>2025</v>
      </c>
      <c r="M12733" t="s">
        <v>118</v>
      </c>
      <c r="N12733" s="89" cm="1">
        <f t="array" ref="N12733">IF(ISNUMBER(_34_KNMI_Stations[[#This Row],[Etmaal temperatuur °C]]),IF(_34_KNMI_Stations[[#This Row],[Etmaal temperatuur °C]]&lt;stookgrens[],stookgrens[]-_34_KNMI_Stations[[#This Row],[Etmaal temperatuur °C]],0),"")</f>
        <v>16</v>
      </c>
      <c r="O12733" s="89">
        <f>_34_KNMI_Stations[[#This Row],[graaddagen]]*_34_KNMI_Stations[[#This Row],[Gewogen factor]]</f>
        <v>16</v>
      </c>
      <c r="P12733" s="89" cm="1">
        <f t="array" ref="P127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34" spans="1:16" x14ac:dyDescent="0.25">
      <c r="A12734">
        <v>380</v>
      </c>
      <c r="B12734" s="110">
        <v>45718</v>
      </c>
      <c r="C12734" s="89">
        <v>2.9</v>
      </c>
      <c r="D12734" s="89">
        <v>3.3</v>
      </c>
      <c r="E12734" s="96">
        <v>1324</v>
      </c>
      <c r="F12734" s="89">
        <v>0</v>
      </c>
      <c r="G12734" s="89">
        <v>1034</v>
      </c>
      <c r="H12734">
        <v>0.82</v>
      </c>
      <c r="I12734" t="s">
        <v>32</v>
      </c>
      <c r="J12734">
        <v>1</v>
      </c>
      <c r="K12734">
        <v>3</v>
      </c>
      <c r="L12734">
        <v>2025</v>
      </c>
      <c r="M12734" t="s">
        <v>118</v>
      </c>
      <c r="N12734" s="89" cm="1">
        <f t="array" ref="N12734">IF(ISNUMBER(_34_KNMI_Stations[[#This Row],[Etmaal temperatuur °C]]),IF(_34_KNMI_Stations[[#This Row],[Etmaal temperatuur °C]]&lt;stookgrens[],stookgrens[]-_34_KNMI_Stations[[#This Row],[Etmaal temperatuur °C]],0),"")</f>
        <v>14.7</v>
      </c>
      <c r="O12734" s="89">
        <f>_34_KNMI_Stations[[#This Row],[graaddagen]]*_34_KNMI_Stations[[#This Row],[Gewogen factor]]</f>
        <v>14.7</v>
      </c>
      <c r="P12734" s="89" cm="1">
        <f t="array" ref="P127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35" spans="1:16" x14ac:dyDescent="0.25">
      <c r="A12735">
        <v>380</v>
      </c>
      <c r="B12735" s="110">
        <v>45719</v>
      </c>
      <c r="C12735" s="89">
        <v>1.4</v>
      </c>
      <c r="D12735" s="89">
        <v>4.0999999999999996</v>
      </c>
      <c r="E12735" s="96">
        <v>1401</v>
      </c>
      <c r="F12735" s="89">
        <v>0</v>
      </c>
      <c r="G12735" s="89">
        <v>1029.4000000000001</v>
      </c>
      <c r="H12735">
        <v>0.73</v>
      </c>
      <c r="I12735" t="s">
        <v>32</v>
      </c>
      <c r="J12735">
        <v>1</v>
      </c>
      <c r="K12735">
        <v>3</v>
      </c>
      <c r="L12735">
        <v>2025</v>
      </c>
      <c r="M12735" t="s">
        <v>119</v>
      </c>
      <c r="N12735" s="89" cm="1">
        <f t="array" ref="N12735">IF(ISNUMBER(_34_KNMI_Stations[[#This Row],[Etmaal temperatuur °C]]),IF(_34_KNMI_Stations[[#This Row],[Etmaal temperatuur °C]]&lt;stookgrens[],stookgrens[]-_34_KNMI_Stations[[#This Row],[Etmaal temperatuur °C]],0),"")</f>
        <v>13.9</v>
      </c>
      <c r="O12735" s="89">
        <f>_34_KNMI_Stations[[#This Row],[graaddagen]]*_34_KNMI_Stations[[#This Row],[Gewogen factor]]</f>
        <v>13.9</v>
      </c>
      <c r="P12735" s="89" cm="1">
        <f t="array" ref="P127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36" spans="1:16" x14ac:dyDescent="0.25">
      <c r="A12736">
        <v>380</v>
      </c>
      <c r="B12736" s="110">
        <v>45720</v>
      </c>
      <c r="C12736" s="89">
        <v>1.7</v>
      </c>
      <c r="D12736" s="89">
        <v>5.7</v>
      </c>
      <c r="E12736" s="96">
        <v>1328</v>
      </c>
      <c r="F12736" s="89">
        <v>0</v>
      </c>
      <c r="G12736" s="89">
        <v>1026.5</v>
      </c>
      <c r="H12736">
        <v>0.69</v>
      </c>
      <c r="I12736" t="s">
        <v>32</v>
      </c>
      <c r="J12736">
        <v>1</v>
      </c>
      <c r="K12736">
        <v>3</v>
      </c>
      <c r="L12736">
        <v>2025</v>
      </c>
      <c r="M12736" t="s">
        <v>119</v>
      </c>
      <c r="N12736" s="89" cm="1">
        <f t="array" ref="N12736">IF(ISNUMBER(_34_KNMI_Stations[[#This Row],[Etmaal temperatuur °C]]),IF(_34_KNMI_Stations[[#This Row],[Etmaal temperatuur °C]]&lt;stookgrens[],stookgrens[]-_34_KNMI_Stations[[#This Row],[Etmaal temperatuur °C]],0),"")</f>
        <v>12.3</v>
      </c>
      <c r="O12736" s="89">
        <f>_34_KNMI_Stations[[#This Row],[graaddagen]]*_34_KNMI_Stations[[#This Row],[Gewogen factor]]</f>
        <v>12.3</v>
      </c>
      <c r="P12736" s="89" cm="1">
        <f t="array" ref="P127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37" spans="1:16" x14ac:dyDescent="0.25">
      <c r="A12737">
        <v>380</v>
      </c>
      <c r="B12737" s="110">
        <v>45721</v>
      </c>
      <c r="C12737" s="89">
        <v>2.7</v>
      </c>
      <c r="D12737" s="89">
        <v>8.3000000000000007</v>
      </c>
      <c r="E12737" s="96">
        <v>1395</v>
      </c>
      <c r="F12737" s="89">
        <v>0</v>
      </c>
      <c r="G12737" s="89">
        <v>1023.8</v>
      </c>
      <c r="H12737">
        <v>0.61</v>
      </c>
      <c r="I12737" t="s">
        <v>32</v>
      </c>
      <c r="J12737">
        <v>1</v>
      </c>
      <c r="K12737">
        <v>3</v>
      </c>
      <c r="L12737">
        <v>2025</v>
      </c>
      <c r="M12737" t="s">
        <v>119</v>
      </c>
      <c r="N12737" s="89" cm="1">
        <f t="array" ref="N12737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12737" s="89">
        <f>_34_KNMI_Stations[[#This Row],[graaddagen]]*_34_KNMI_Stations[[#This Row],[Gewogen factor]]</f>
        <v>9.6999999999999993</v>
      </c>
      <c r="P12737" s="89" cm="1">
        <f t="array" ref="P127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38" spans="1:16" x14ac:dyDescent="0.25">
      <c r="A12738">
        <v>380</v>
      </c>
      <c r="B12738" s="110">
        <v>45722</v>
      </c>
      <c r="C12738" s="89">
        <v>3.8</v>
      </c>
      <c r="D12738" s="89">
        <v>11</v>
      </c>
      <c r="E12738" s="96">
        <v>1286</v>
      </c>
      <c r="F12738" s="89">
        <v>0</v>
      </c>
      <c r="G12738" s="89">
        <v>1018.5</v>
      </c>
      <c r="H12738">
        <v>0.52</v>
      </c>
      <c r="I12738" t="s">
        <v>32</v>
      </c>
      <c r="J12738">
        <v>1</v>
      </c>
      <c r="K12738">
        <v>3</v>
      </c>
      <c r="L12738">
        <v>2025</v>
      </c>
      <c r="M12738" t="s">
        <v>119</v>
      </c>
      <c r="N12738" s="89" cm="1">
        <f t="array" ref="N12738">IF(ISNUMBER(_34_KNMI_Stations[[#This Row],[Etmaal temperatuur °C]]),IF(_34_KNMI_Stations[[#This Row],[Etmaal temperatuur °C]]&lt;stookgrens[],stookgrens[]-_34_KNMI_Stations[[#This Row],[Etmaal temperatuur °C]],0),"")</f>
        <v>7</v>
      </c>
      <c r="O12738" s="89">
        <f>_34_KNMI_Stations[[#This Row],[graaddagen]]*_34_KNMI_Stations[[#This Row],[Gewogen factor]]</f>
        <v>7</v>
      </c>
      <c r="P12738" s="89" cm="1">
        <f t="array" ref="P127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39" spans="1:16" x14ac:dyDescent="0.25">
      <c r="A12739">
        <v>380</v>
      </c>
      <c r="B12739" s="110">
        <v>45723</v>
      </c>
      <c r="C12739" s="89">
        <v>3.5</v>
      </c>
      <c r="D12739" s="89">
        <v>12.5</v>
      </c>
      <c r="E12739" s="96">
        <v>1294</v>
      </c>
      <c r="F12739" s="89">
        <v>0</v>
      </c>
      <c r="G12739" s="89">
        <v>1016.7</v>
      </c>
      <c r="H12739">
        <v>0.5</v>
      </c>
      <c r="I12739" t="s">
        <v>32</v>
      </c>
      <c r="J12739">
        <v>1</v>
      </c>
      <c r="K12739">
        <v>3</v>
      </c>
      <c r="L12739">
        <v>2025</v>
      </c>
      <c r="M12739" t="s">
        <v>119</v>
      </c>
      <c r="N12739" s="89" cm="1">
        <f t="array" ref="N12739">IF(ISNUMBER(_34_KNMI_Stations[[#This Row],[Etmaal temperatuur °C]]),IF(_34_KNMI_Stations[[#This Row],[Etmaal temperatuur °C]]&lt;stookgrens[],stookgrens[]-_34_KNMI_Stations[[#This Row],[Etmaal temperatuur °C]],0),"")</f>
        <v>5.5</v>
      </c>
      <c r="O12739" s="89">
        <f>_34_KNMI_Stations[[#This Row],[graaddagen]]*_34_KNMI_Stations[[#This Row],[Gewogen factor]]</f>
        <v>5.5</v>
      </c>
      <c r="P12739" s="89" cm="1">
        <f t="array" ref="P127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40" spans="1:16" x14ac:dyDescent="0.25">
      <c r="A12740">
        <v>380</v>
      </c>
      <c r="B12740" s="110">
        <v>45724</v>
      </c>
      <c r="C12740" s="89">
        <v>3</v>
      </c>
      <c r="D12740" s="89">
        <v>12.1</v>
      </c>
      <c r="E12740" s="96">
        <v>1389</v>
      </c>
      <c r="F12740" s="89">
        <v>0</v>
      </c>
      <c r="G12740" s="89">
        <v>1011.7</v>
      </c>
      <c r="H12740">
        <v>0.49</v>
      </c>
      <c r="I12740" t="s">
        <v>32</v>
      </c>
      <c r="J12740">
        <v>1</v>
      </c>
      <c r="K12740">
        <v>3</v>
      </c>
      <c r="L12740">
        <v>2025</v>
      </c>
      <c r="M12740" t="s">
        <v>119</v>
      </c>
      <c r="N12740" s="89" cm="1">
        <f t="array" ref="N12740">IF(ISNUMBER(_34_KNMI_Stations[[#This Row],[Etmaal temperatuur °C]]),IF(_34_KNMI_Stations[[#This Row],[Etmaal temperatuur °C]]&lt;stookgrens[],stookgrens[]-_34_KNMI_Stations[[#This Row],[Etmaal temperatuur °C]],0),"")</f>
        <v>5.9</v>
      </c>
      <c r="O12740" s="89">
        <f>_34_KNMI_Stations[[#This Row],[graaddagen]]*_34_KNMI_Stations[[#This Row],[Gewogen factor]]</f>
        <v>5.9</v>
      </c>
      <c r="P12740" s="89" cm="1">
        <f t="array" ref="P127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41" spans="1:16" x14ac:dyDescent="0.25">
      <c r="A12741">
        <v>380</v>
      </c>
      <c r="B12741" s="110">
        <v>45725</v>
      </c>
      <c r="C12741" s="89">
        <v>2.4</v>
      </c>
      <c r="D12741" s="89">
        <v>11.5</v>
      </c>
      <c r="E12741" s="96">
        <v>1326</v>
      </c>
      <c r="F12741" s="89">
        <v>0</v>
      </c>
      <c r="G12741" s="89">
        <v>1004.5</v>
      </c>
      <c r="H12741">
        <v>0.53</v>
      </c>
      <c r="I12741" t="s">
        <v>32</v>
      </c>
      <c r="J12741">
        <v>1</v>
      </c>
      <c r="K12741">
        <v>3</v>
      </c>
      <c r="L12741">
        <v>2025</v>
      </c>
      <c r="M12741" t="s">
        <v>119</v>
      </c>
      <c r="N12741" s="89" cm="1">
        <f t="array" ref="N12741">IF(ISNUMBER(_34_KNMI_Stations[[#This Row],[Etmaal temperatuur °C]]),IF(_34_KNMI_Stations[[#This Row],[Etmaal temperatuur °C]]&lt;stookgrens[],stookgrens[]-_34_KNMI_Stations[[#This Row],[Etmaal temperatuur °C]],0),"")</f>
        <v>6.5</v>
      </c>
      <c r="O12741" s="89">
        <f>_34_KNMI_Stations[[#This Row],[graaddagen]]*_34_KNMI_Stations[[#This Row],[Gewogen factor]]</f>
        <v>6.5</v>
      </c>
      <c r="P12741" s="89" cm="1">
        <f t="array" ref="P127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42" spans="1:16" x14ac:dyDescent="0.25">
      <c r="A12742">
        <v>380</v>
      </c>
      <c r="B12742" s="110">
        <v>45726</v>
      </c>
      <c r="C12742" s="89">
        <v>1.8</v>
      </c>
      <c r="D12742" s="89">
        <v>10</v>
      </c>
      <c r="E12742" s="96">
        <v>1372</v>
      </c>
      <c r="F12742" s="89">
        <v>0</v>
      </c>
      <c r="G12742" s="89">
        <v>1001.5</v>
      </c>
      <c r="H12742">
        <v>0.63</v>
      </c>
      <c r="I12742" t="s">
        <v>32</v>
      </c>
      <c r="J12742">
        <v>1</v>
      </c>
      <c r="K12742">
        <v>3</v>
      </c>
      <c r="L12742">
        <v>2025</v>
      </c>
      <c r="M12742" t="s">
        <v>120</v>
      </c>
      <c r="N12742" s="89" cm="1">
        <f t="array" ref="N12742">IF(ISNUMBER(_34_KNMI_Stations[[#This Row],[Etmaal temperatuur °C]]),IF(_34_KNMI_Stations[[#This Row],[Etmaal temperatuur °C]]&lt;stookgrens[],stookgrens[]-_34_KNMI_Stations[[#This Row],[Etmaal temperatuur °C]],0),"")</f>
        <v>8</v>
      </c>
      <c r="O12742" s="89">
        <f>_34_KNMI_Stations[[#This Row],[graaddagen]]*_34_KNMI_Stations[[#This Row],[Gewogen factor]]</f>
        <v>8</v>
      </c>
      <c r="P12742" s="89" cm="1">
        <f t="array" ref="P127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43" spans="1:16" x14ac:dyDescent="0.25">
      <c r="A12743">
        <v>380</v>
      </c>
      <c r="B12743" s="110">
        <v>45727</v>
      </c>
      <c r="C12743" s="89">
        <v>2.2000000000000002</v>
      </c>
      <c r="D12743" s="89">
        <v>4.8</v>
      </c>
      <c r="E12743" s="96">
        <v>243</v>
      </c>
      <c r="F12743" s="89">
        <v>-0.1</v>
      </c>
      <c r="G12743" s="89">
        <v>1003.4</v>
      </c>
      <c r="H12743">
        <v>0.88</v>
      </c>
      <c r="I12743" t="s">
        <v>32</v>
      </c>
      <c r="J12743">
        <v>1</v>
      </c>
      <c r="K12743">
        <v>3</v>
      </c>
      <c r="L12743">
        <v>2025</v>
      </c>
      <c r="M12743" t="s">
        <v>120</v>
      </c>
      <c r="N12743" s="89" cm="1">
        <f t="array" ref="N12743">IF(ISNUMBER(_34_KNMI_Stations[[#This Row],[Etmaal temperatuur °C]]),IF(_34_KNMI_Stations[[#This Row],[Etmaal temperatuur °C]]&lt;stookgrens[],stookgrens[]-_34_KNMI_Stations[[#This Row],[Etmaal temperatuur °C]],0),"")</f>
        <v>13.2</v>
      </c>
      <c r="O12743" s="89">
        <f>_34_KNMI_Stations[[#This Row],[graaddagen]]*_34_KNMI_Stations[[#This Row],[Gewogen factor]]</f>
        <v>13.2</v>
      </c>
      <c r="P12743" s="89" cm="1">
        <f t="array" ref="P127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44" spans="1:16" x14ac:dyDescent="0.25">
      <c r="A12744">
        <v>380</v>
      </c>
      <c r="B12744" s="110">
        <v>45728</v>
      </c>
      <c r="C12744" s="89">
        <v>2.1</v>
      </c>
      <c r="D12744" s="89">
        <v>3.3</v>
      </c>
      <c r="E12744" s="96">
        <v>719</v>
      </c>
      <c r="F12744" s="89">
        <v>-0.1</v>
      </c>
      <c r="G12744" s="89">
        <v>1001.2</v>
      </c>
      <c r="H12744">
        <v>0.84</v>
      </c>
      <c r="I12744" t="s">
        <v>32</v>
      </c>
      <c r="J12744">
        <v>1</v>
      </c>
      <c r="K12744">
        <v>3</v>
      </c>
      <c r="L12744">
        <v>2025</v>
      </c>
      <c r="M12744" t="s">
        <v>120</v>
      </c>
      <c r="N12744" s="89" cm="1">
        <f t="array" ref="N12744">IF(ISNUMBER(_34_KNMI_Stations[[#This Row],[Etmaal temperatuur °C]]),IF(_34_KNMI_Stations[[#This Row],[Etmaal temperatuur °C]]&lt;stookgrens[],stookgrens[]-_34_KNMI_Stations[[#This Row],[Etmaal temperatuur °C]],0),"")</f>
        <v>14.7</v>
      </c>
      <c r="O12744" s="89">
        <f>_34_KNMI_Stations[[#This Row],[graaddagen]]*_34_KNMI_Stations[[#This Row],[Gewogen factor]]</f>
        <v>14.7</v>
      </c>
      <c r="P12744" s="89" cm="1">
        <f t="array" ref="P127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45" spans="1:16" x14ac:dyDescent="0.25">
      <c r="A12745">
        <v>380</v>
      </c>
      <c r="B12745" s="110">
        <v>45729</v>
      </c>
      <c r="C12745" s="89">
        <v>1.9</v>
      </c>
      <c r="D12745" s="89">
        <v>3.3</v>
      </c>
      <c r="E12745" s="96">
        <v>833</v>
      </c>
      <c r="F12745" s="89">
        <v>0</v>
      </c>
      <c r="G12745" s="89">
        <v>1000.6</v>
      </c>
      <c r="H12745">
        <v>0.81</v>
      </c>
      <c r="I12745" t="s">
        <v>32</v>
      </c>
      <c r="J12745">
        <v>1</v>
      </c>
      <c r="K12745">
        <v>3</v>
      </c>
      <c r="L12745">
        <v>2025</v>
      </c>
      <c r="M12745" t="s">
        <v>120</v>
      </c>
      <c r="N12745" s="89" cm="1">
        <f t="array" ref="N12745">IF(ISNUMBER(_34_KNMI_Stations[[#This Row],[Etmaal temperatuur °C]]),IF(_34_KNMI_Stations[[#This Row],[Etmaal temperatuur °C]]&lt;stookgrens[],stookgrens[]-_34_KNMI_Stations[[#This Row],[Etmaal temperatuur °C]],0),"")</f>
        <v>14.7</v>
      </c>
      <c r="O12745" s="89">
        <f>_34_KNMI_Stations[[#This Row],[graaddagen]]*_34_KNMI_Stations[[#This Row],[Gewogen factor]]</f>
        <v>14.7</v>
      </c>
      <c r="P12745" s="89" cm="1">
        <f t="array" ref="P127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46" spans="1:16" x14ac:dyDescent="0.25">
      <c r="A12746">
        <v>380</v>
      </c>
      <c r="B12746" s="110">
        <v>45730</v>
      </c>
      <c r="C12746" s="89">
        <v>3.3</v>
      </c>
      <c r="D12746" s="89">
        <v>3.5</v>
      </c>
      <c r="E12746" s="96">
        <v>1032</v>
      </c>
      <c r="F12746" s="89">
        <v>-0.1</v>
      </c>
      <c r="G12746" s="89">
        <v>1009.4</v>
      </c>
      <c r="H12746">
        <v>0.74</v>
      </c>
      <c r="I12746" t="s">
        <v>32</v>
      </c>
      <c r="J12746">
        <v>1</v>
      </c>
      <c r="K12746">
        <v>3</v>
      </c>
      <c r="L12746">
        <v>2025</v>
      </c>
      <c r="M12746" t="s">
        <v>120</v>
      </c>
      <c r="N12746" s="89" cm="1">
        <f t="array" ref="N12746">IF(ISNUMBER(_34_KNMI_Stations[[#This Row],[Etmaal temperatuur °C]]),IF(_34_KNMI_Stations[[#This Row],[Etmaal temperatuur °C]]&lt;stookgrens[],stookgrens[]-_34_KNMI_Stations[[#This Row],[Etmaal temperatuur °C]],0),"")</f>
        <v>14.5</v>
      </c>
      <c r="O12746" s="89">
        <f>_34_KNMI_Stations[[#This Row],[graaddagen]]*_34_KNMI_Stations[[#This Row],[Gewogen factor]]</f>
        <v>14.5</v>
      </c>
      <c r="P12746" s="89" cm="1">
        <f t="array" ref="P127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47" spans="1:16" x14ac:dyDescent="0.25">
      <c r="A12747">
        <v>380</v>
      </c>
      <c r="B12747" s="110">
        <v>45731</v>
      </c>
      <c r="C12747" s="89">
        <v>5.9</v>
      </c>
      <c r="D12747" s="89">
        <v>2.9</v>
      </c>
      <c r="E12747" s="96">
        <v>1237</v>
      </c>
      <c r="F12747" s="89">
        <v>0</v>
      </c>
      <c r="G12747" s="89">
        <v>1017.9</v>
      </c>
      <c r="H12747">
        <v>0.75</v>
      </c>
      <c r="I12747" t="s">
        <v>32</v>
      </c>
      <c r="J12747">
        <v>1</v>
      </c>
      <c r="K12747">
        <v>3</v>
      </c>
      <c r="L12747">
        <v>2025</v>
      </c>
      <c r="M12747" t="s">
        <v>120</v>
      </c>
      <c r="N12747" s="89" cm="1">
        <f t="array" ref="N12747">IF(ISNUMBER(_34_KNMI_Stations[[#This Row],[Etmaal temperatuur °C]]),IF(_34_KNMI_Stations[[#This Row],[Etmaal temperatuur °C]]&lt;stookgrens[],stookgrens[]-_34_KNMI_Stations[[#This Row],[Etmaal temperatuur °C]],0),"")</f>
        <v>15.1</v>
      </c>
      <c r="O12747" s="89">
        <f>_34_KNMI_Stations[[#This Row],[graaddagen]]*_34_KNMI_Stations[[#This Row],[Gewogen factor]]</f>
        <v>15.1</v>
      </c>
      <c r="P12747" s="89" cm="1">
        <f t="array" ref="P127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48" spans="1:16" x14ac:dyDescent="0.25">
      <c r="A12748">
        <v>380</v>
      </c>
      <c r="B12748" s="110">
        <v>45732</v>
      </c>
      <c r="C12748" s="89">
        <v>4.7</v>
      </c>
      <c r="D12748" s="89">
        <v>3.8</v>
      </c>
      <c r="E12748" s="96">
        <v>1469</v>
      </c>
      <c r="F12748" s="89">
        <v>0</v>
      </c>
      <c r="G12748" s="89">
        <v>1021.9</v>
      </c>
      <c r="H12748">
        <v>0.7</v>
      </c>
      <c r="I12748" t="s">
        <v>32</v>
      </c>
      <c r="J12748">
        <v>1</v>
      </c>
      <c r="K12748">
        <v>3</v>
      </c>
      <c r="L12748">
        <v>2025</v>
      </c>
      <c r="M12748" t="s">
        <v>120</v>
      </c>
      <c r="N12748" s="89" cm="1">
        <f t="array" ref="N12748">IF(ISNUMBER(_34_KNMI_Stations[[#This Row],[Etmaal temperatuur °C]]),IF(_34_KNMI_Stations[[#This Row],[Etmaal temperatuur °C]]&lt;stookgrens[],stookgrens[]-_34_KNMI_Stations[[#This Row],[Etmaal temperatuur °C]],0),"")</f>
        <v>14.2</v>
      </c>
      <c r="O12748" s="89">
        <f>_34_KNMI_Stations[[#This Row],[graaddagen]]*_34_KNMI_Stations[[#This Row],[Gewogen factor]]</f>
        <v>14.2</v>
      </c>
      <c r="P12748" s="89" cm="1">
        <f t="array" ref="P127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49" spans="1:16" x14ac:dyDescent="0.25">
      <c r="A12749">
        <v>380</v>
      </c>
      <c r="B12749" s="110">
        <v>45733</v>
      </c>
      <c r="C12749" s="89">
        <v>3.8</v>
      </c>
      <c r="D12749" s="89">
        <v>5</v>
      </c>
      <c r="E12749" s="96">
        <v>950</v>
      </c>
      <c r="F12749" s="89">
        <v>0</v>
      </c>
      <c r="G12749" s="89">
        <v>1027.5</v>
      </c>
      <c r="H12749">
        <v>0.65</v>
      </c>
      <c r="I12749" t="s">
        <v>32</v>
      </c>
      <c r="J12749">
        <v>1</v>
      </c>
      <c r="K12749">
        <v>3</v>
      </c>
      <c r="L12749">
        <v>2025</v>
      </c>
      <c r="M12749" t="s">
        <v>121</v>
      </c>
      <c r="N12749" s="89" cm="1">
        <f t="array" ref="N12749">IF(ISNUMBER(_34_KNMI_Stations[[#This Row],[Etmaal temperatuur °C]]),IF(_34_KNMI_Stations[[#This Row],[Etmaal temperatuur °C]]&lt;stookgrens[],stookgrens[]-_34_KNMI_Stations[[#This Row],[Etmaal temperatuur °C]],0),"")</f>
        <v>13</v>
      </c>
      <c r="O12749" s="89">
        <f>_34_KNMI_Stations[[#This Row],[graaddagen]]*_34_KNMI_Stations[[#This Row],[Gewogen factor]]</f>
        <v>13</v>
      </c>
      <c r="P12749" s="89" cm="1">
        <f t="array" ref="P127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50" spans="1:16" x14ac:dyDescent="0.25">
      <c r="A12750">
        <v>380</v>
      </c>
      <c r="B12750" s="110">
        <v>45734</v>
      </c>
      <c r="C12750" s="89">
        <v>4.8</v>
      </c>
      <c r="D12750" s="89">
        <v>4.8</v>
      </c>
      <c r="E12750" s="96">
        <v>1764</v>
      </c>
      <c r="F12750" s="89">
        <v>0</v>
      </c>
      <c r="G12750" s="89">
        <v>1026.5999999999999</v>
      </c>
      <c r="H12750">
        <v>0.44</v>
      </c>
      <c r="I12750" t="s">
        <v>32</v>
      </c>
      <c r="J12750">
        <v>1</v>
      </c>
      <c r="K12750">
        <v>3</v>
      </c>
      <c r="L12750">
        <v>2025</v>
      </c>
      <c r="M12750" t="s">
        <v>121</v>
      </c>
      <c r="N12750" s="89" cm="1">
        <f t="array" ref="N12750">IF(ISNUMBER(_34_KNMI_Stations[[#This Row],[Etmaal temperatuur °C]]),IF(_34_KNMI_Stations[[#This Row],[Etmaal temperatuur °C]]&lt;stookgrens[],stookgrens[]-_34_KNMI_Stations[[#This Row],[Etmaal temperatuur °C]],0),"")</f>
        <v>13.2</v>
      </c>
      <c r="O12750" s="89">
        <f>_34_KNMI_Stations[[#This Row],[graaddagen]]*_34_KNMI_Stations[[#This Row],[Gewogen factor]]</f>
        <v>13.2</v>
      </c>
      <c r="P12750" s="89" cm="1">
        <f t="array" ref="P127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51" spans="1:16" x14ac:dyDescent="0.25">
      <c r="A12751">
        <v>380</v>
      </c>
      <c r="B12751" s="110">
        <v>45735</v>
      </c>
      <c r="C12751" s="89">
        <v>2.5</v>
      </c>
      <c r="D12751" s="89">
        <v>10.1</v>
      </c>
      <c r="E12751" s="96">
        <v>1691</v>
      </c>
      <c r="F12751" s="89">
        <v>0</v>
      </c>
      <c r="G12751" s="89">
        <v>1024</v>
      </c>
      <c r="H12751">
        <v>0.46</v>
      </c>
      <c r="I12751" t="s">
        <v>32</v>
      </c>
      <c r="J12751">
        <v>1</v>
      </c>
      <c r="K12751">
        <v>3</v>
      </c>
      <c r="L12751">
        <v>2025</v>
      </c>
      <c r="M12751" t="s">
        <v>121</v>
      </c>
      <c r="N12751" s="89" cm="1">
        <f t="array" ref="N12751">IF(ISNUMBER(_34_KNMI_Stations[[#This Row],[Etmaal temperatuur °C]]),IF(_34_KNMI_Stations[[#This Row],[Etmaal temperatuur °C]]&lt;stookgrens[],stookgrens[]-_34_KNMI_Stations[[#This Row],[Etmaal temperatuur °C]],0),"")</f>
        <v>7.9</v>
      </c>
      <c r="O12751" s="89">
        <f>_34_KNMI_Stations[[#This Row],[graaddagen]]*_34_KNMI_Stations[[#This Row],[Gewogen factor]]</f>
        <v>7.9</v>
      </c>
      <c r="P12751" s="89" cm="1">
        <f t="array" ref="P127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52" spans="1:16" x14ac:dyDescent="0.25">
      <c r="A12752">
        <v>380</v>
      </c>
      <c r="B12752" s="110">
        <v>45736</v>
      </c>
      <c r="C12752" s="89">
        <v>2.6</v>
      </c>
      <c r="D12752" s="89">
        <v>12.4</v>
      </c>
      <c r="E12752" s="96">
        <v>1656</v>
      </c>
      <c r="F12752" s="89">
        <v>0</v>
      </c>
      <c r="G12752" s="89">
        <v>1021.3</v>
      </c>
      <c r="H12752">
        <v>0.54</v>
      </c>
      <c r="I12752" t="s">
        <v>32</v>
      </c>
      <c r="J12752">
        <v>1</v>
      </c>
      <c r="K12752">
        <v>3</v>
      </c>
      <c r="L12752">
        <v>2025</v>
      </c>
      <c r="M12752" t="s">
        <v>121</v>
      </c>
      <c r="N12752" s="89" cm="1">
        <f t="array" ref="N12752">IF(ISNUMBER(_34_KNMI_Stations[[#This Row],[Etmaal temperatuur °C]]),IF(_34_KNMI_Stations[[#This Row],[Etmaal temperatuur °C]]&lt;stookgrens[],stookgrens[]-_34_KNMI_Stations[[#This Row],[Etmaal temperatuur °C]],0),"")</f>
        <v>5.6</v>
      </c>
      <c r="O12752" s="89">
        <f>_34_KNMI_Stations[[#This Row],[graaddagen]]*_34_KNMI_Stations[[#This Row],[Gewogen factor]]</f>
        <v>5.6</v>
      </c>
      <c r="P12752" s="89" cm="1">
        <f t="array" ref="P127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53" spans="1:16" x14ac:dyDescent="0.25">
      <c r="A12753">
        <v>380</v>
      </c>
      <c r="B12753" s="110">
        <v>45737</v>
      </c>
      <c r="C12753" s="89">
        <v>4.2</v>
      </c>
      <c r="D12753" s="89">
        <v>15.9</v>
      </c>
      <c r="E12753" s="96">
        <v>1461</v>
      </c>
      <c r="F12753" s="89">
        <v>0</v>
      </c>
      <c r="G12753" s="89">
        <v>1011.8</v>
      </c>
      <c r="H12753">
        <v>0.49</v>
      </c>
      <c r="I12753" t="s">
        <v>32</v>
      </c>
      <c r="J12753">
        <v>1</v>
      </c>
      <c r="K12753">
        <v>3</v>
      </c>
      <c r="L12753">
        <v>2025</v>
      </c>
      <c r="M12753" t="s">
        <v>121</v>
      </c>
      <c r="N12753" s="89" cm="1">
        <f t="array" ref="N12753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12753" s="89">
        <f>_34_KNMI_Stations[[#This Row],[graaddagen]]*_34_KNMI_Stations[[#This Row],[Gewogen factor]]</f>
        <v>2.0999999999999996</v>
      </c>
      <c r="P12753" s="89" cm="1">
        <f t="array" ref="P127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54" spans="1:16" x14ac:dyDescent="0.25">
      <c r="A12754">
        <v>380</v>
      </c>
      <c r="B12754" s="110">
        <v>45738</v>
      </c>
      <c r="C12754" s="89">
        <v>2.8</v>
      </c>
      <c r="D12754" s="89">
        <v>14.9</v>
      </c>
      <c r="E12754" s="96">
        <v>921</v>
      </c>
      <c r="F12754" s="89">
        <v>0.1</v>
      </c>
      <c r="G12754" s="89">
        <v>1003.2</v>
      </c>
      <c r="H12754">
        <v>0.61</v>
      </c>
      <c r="I12754" t="s">
        <v>32</v>
      </c>
      <c r="J12754">
        <v>1</v>
      </c>
      <c r="K12754">
        <v>3</v>
      </c>
      <c r="L12754">
        <v>2025</v>
      </c>
      <c r="M12754" t="s">
        <v>121</v>
      </c>
      <c r="N12754" s="89" cm="1">
        <f t="array" ref="N12754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12754" s="89">
        <f>_34_KNMI_Stations[[#This Row],[graaddagen]]*_34_KNMI_Stations[[#This Row],[Gewogen factor]]</f>
        <v>3.0999999999999996</v>
      </c>
      <c r="P12754" s="89" cm="1">
        <f t="array" ref="P127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55" spans="1:16" x14ac:dyDescent="0.25">
      <c r="A12755">
        <v>380</v>
      </c>
      <c r="B12755" s="110">
        <v>45739</v>
      </c>
      <c r="C12755" s="89">
        <v>2.6</v>
      </c>
      <c r="D12755" s="89">
        <v>12.6</v>
      </c>
      <c r="E12755" s="96">
        <v>821</v>
      </c>
      <c r="F12755" s="89">
        <v>0.3</v>
      </c>
      <c r="G12755" s="89">
        <v>1004.8</v>
      </c>
      <c r="H12755">
        <v>0.72</v>
      </c>
      <c r="I12755" t="s">
        <v>32</v>
      </c>
      <c r="J12755">
        <v>1</v>
      </c>
      <c r="K12755">
        <v>3</v>
      </c>
      <c r="L12755">
        <v>2025</v>
      </c>
      <c r="M12755" t="s">
        <v>121</v>
      </c>
      <c r="N12755" s="89" cm="1">
        <f t="array" ref="N12755">IF(ISNUMBER(_34_KNMI_Stations[[#This Row],[Etmaal temperatuur °C]]),IF(_34_KNMI_Stations[[#This Row],[Etmaal temperatuur °C]]&lt;stookgrens[],stookgrens[]-_34_KNMI_Stations[[#This Row],[Etmaal temperatuur °C]],0),"")</f>
        <v>5.4</v>
      </c>
      <c r="O12755" s="89">
        <f>_34_KNMI_Stations[[#This Row],[graaddagen]]*_34_KNMI_Stations[[#This Row],[Gewogen factor]]</f>
        <v>5.4</v>
      </c>
      <c r="P12755" s="89" cm="1">
        <f t="array" ref="P127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56" spans="1:16" x14ac:dyDescent="0.25">
      <c r="A12756">
        <v>380</v>
      </c>
      <c r="B12756" s="110">
        <v>45740</v>
      </c>
      <c r="C12756" s="89">
        <v>2.5</v>
      </c>
      <c r="D12756" s="89">
        <v>11.5</v>
      </c>
      <c r="E12756" s="96">
        <v>886</v>
      </c>
      <c r="F12756" s="89">
        <v>0</v>
      </c>
      <c r="G12756" s="89">
        <v>1015.1</v>
      </c>
      <c r="H12756">
        <v>0.76</v>
      </c>
      <c r="I12756" t="s">
        <v>32</v>
      </c>
      <c r="J12756">
        <v>1</v>
      </c>
      <c r="K12756">
        <v>3</v>
      </c>
      <c r="L12756">
        <v>2025</v>
      </c>
      <c r="M12756" t="s">
        <v>122</v>
      </c>
      <c r="N12756" s="89" cm="1">
        <f t="array" ref="N12756">IF(ISNUMBER(_34_KNMI_Stations[[#This Row],[Etmaal temperatuur °C]]),IF(_34_KNMI_Stations[[#This Row],[Etmaal temperatuur °C]]&lt;stookgrens[],stookgrens[]-_34_KNMI_Stations[[#This Row],[Etmaal temperatuur °C]],0),"")</f>
        <v>6.5</v>
      </c>
      <c r="O12756" s="89">
        <f>_34_KNMI_Stations[[#This Row],[graaddagen]]*_34_KNMI_Stations[[#This Row],[Gewogen factor]]</f>
        <v>6.5</v>
      </c>
      <c r="P12756" s="89" cm="1">
        <f t="array" ref="P127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57" spans="1:16" x14ac:dyDescent="0.25">
      <c r="A12757">
        <v>380</v>
      </c>
      <c r="B12757" s="110">
        <v>45741</v>
      </c>
      <c r="C12757" s="89">
        <v>3.2</v>
      </c>
      <c r="D12757" s="89">
        <v>9</v>
      </c>
      <c r="E12757" s="96">
        <v>1497</v>
      </c>
      <c r="F12757" s="89">
        <v>1</v>
      </c>
      <c r="G12757" s="89">
        <v>1021.1</v>
      </c>
      <c r="H12757">
        <v>0.78</v>
      </c>
      <c r="I12757" t="s">
        <v>32</v>
      </c>
      <c r="J12757">
        <v>1</v>
      </c>
      <c r="K12757">
        <v>3</v>
      </c>
      <c r="L12757">
        <v>2025</v>
      </c>
      <c r="M12757" t="s">
        <v>122</v>
      </c>
      <c r="N12757" s="89" cm="1">
        <f t="array" ref="N12757">IF(ISNUMBER(_34_KNMI_Stations[[#This Row],[Etmaal temperatuur °C]]),IF(_34_KNMI_Stations[[#This Row],[Etmaal temperatuur °C]]&lt;stookgrens[],stookgrens[]-_34_KNMI_Stations[[#This Row],[Etmaal temperatuur °C]],0),"")</f>
        <v>9</v>
      </c>
      <c r="O12757" s="89">
        <f>_34_KNMI_Stations[[#This Row],[graaddagen]]*_34_KNMI_Stations[[#This Row],[Gewogen factor]]</f>
        <v>9</v>
      </c>
      <c r="P12757" s="89" cm="1">
        <f t="array" ref="P127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58" spans="1:16" x14ac:dyDescent="0.25">
      <c r="A12758">
        <v>380</v>
      </c>
      <c r="B12758" s="110">
        <v>45742</v>
      </c>
      <c r="C12758" s="89">
        <v>3.2</v>
      </c>
      <c r="D12758" s="89">
        <v>8.3000000000000007</v>
      </c>
      <c r="E12758" s="96">
        <v>501</v>
      </c>
      <c r="F12758" s="89">
        <v>-0.1</v>
      </c>
      <c r="G12758" s="89">
        <v>1023.9</v>
      </c>
      <c r="H12758">
        <v>0.8</v>
      </c>
      <c r="I12758" t="s">
        <v>32</v>
      </c>
      <c r="J12758">
        <v>1</v>
      </c>
      <c r="K12758">
        <v>3</v>
      </c>
      <c r="L12758">
        <v>2025</v>
      </c>
      <c r="M12758" t="s">
        <v>122</v>
      </c>
      <c r="N12758" s="89" cm="1">
        <f t="array" ref="N12758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12758" s="89">
        <f>_34_KNMI_Stations[[#This Row],[graaddagen]]*_34_KNMI_Stations[[#This Row],[Gewogen factor]]</f>
        <v>9.6999999999999993</v>
      </c>
      <c r="P12758" s="89" cm="1">
        <f t="array" ref="P127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59" spans="1:16" x14ac:dyDescent="0.25">
      <c r="A12759">
        <v>380</v>
      </c>
      <c r="B12759" s="110">
        <v>45743</v>
      </c>
      <c r="C12759" s="89">
        <v>1.4</v>
      </c>
      <c r="D12759" s="89">
        <v>8.6</v>
      </c>
      <c r="E12759" s="96">
        <v>1888</v>
      </c>
      <c r="F12759" s="89">
        <v>0</v>
      </c>
      <c r="G12759" s="89">
        <v>1020.9</v>
      </c>
      <c r="H12759">
        <v>0.68</v>
      </c>
      <c r="I12759" t="s">
        <v>32</v>
      </c>
      <c r="J12759">
        <v>1</v>
      </c>
      <c r="K12759">
        <v>3</v>
      </c>
      <c r="L12759">
        <v>2025</v>
      </c>
      <c r="M12759" t="s">
        <v>122</v>
      </c>
      <c r="N12759" s="89" cm="1">
        <f t="array" ref="N12759">IF(ISNUMBER(_34_KNMI_Stations[[#This Row],[Etmaal temperatuur °C]]),IF(_34_KNMI_Stations[[#This Row],[Etmaal temperatuur °C]]&lt;stookgrens[],stookgrens[]-_34_KNMI_Stations[[#This Row],[Etmaal temperatuur °C]],0),"")</f>
        <v>9.4</v>
      </c>
      <c r="O12759" s="89">
        <f>_34_KNMI_Stations[[#This Row],[graaddagen]]*_34_KNMI_Stations[[#This Row],[Gewogen factor]]</f>
        <v>9.4</v>
      </c>
      <c r="P12759" s="89" cm="1">
        <f t="array" ref="P127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60" spans="1:16" x14ac:dyDescent="0.25">
      <c r="A12760">
        <v>380</v>
      </c>
      <c r="B12760" s="110">
        <v>45744</v>
      </c>
      <c r="C12760" s="89">
        <v>3.2</v>
      </c>
      <c r="D12760" s="89">
        <v>9.4</v>
      </c>
      <c r="E12760" s="96">
        <v>1872</v>
      </c>
      <c r="F12760" s="89">
        <v>-0.1</v>
      </c>
      <c r="G12760" s="89">
        <v>1012.8</v>
      </c>
      <c r="H12760">
        <v>0.69</v>
      </c>
      <c r="I12760" t="s">
        <v>32</v>
      </c>
      <c r="J12760">
        <v>1</v>
      </c>
      <c r="K12760">
        <v>3</v>
      </c>
      <c r="L12760">
        <v>2025</v>
      </c>
      <c r="M12760" t="s">
        <v>122</v>
      </c>
      <c r="N12760" s="89" cm="1">
        <f t="array" ref="N12760">IF(ISNUMBER(_34_KNMI_Stations[[#This Row],[Etmaal temperatuur °C]]),IF(_34_KNMI_Stations[[#This Row],[Etmaal temperatuur °C]]&lt;stookgrens[],stookgrens[]-_34_KNMI_Stations[[#This Row],[Etmaal temperatuur °C]],0),"")</f>
        <v>8.6</v>
      </c>
      <c r="O12760" s="89">
        <f>_34_KNMI_Stations[[#This Row],[graaddagen]]*_34_KNMI_Stations[[#This Row],[Gewogen factor]]</f>
        <v>8.6</v>
      </c>
      <c r="P12760" s="89" cm="1">
        <f t="array" ref="P127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61" spans="1:16" x14ac:dyDescent="0.25">
      <c r="A12761">
        <v>380</v>
      </c>
      <c r="B12761" s="110">
        <v>45745</v>
      </c>
      <c r="C12761" s="89">
        <v>3.5</v>
      </c>
      <c r="D12761" s="89">
        <v>9</v>
      </c>
      <c r="E12761" s="96">
        <v>1638</v>
      </c>
      <c r="F12761" s="89">
        <v>0</v>
      </c>
      <c r="G12761" s="89">
        <v>1019.4</v>
      </c>
      <c r="H12761">
        <v>0.63</v>
      </c>
      <c r="I12761" t="s">
        <v>32</v>
      </c>
      <c r="J12761">
        <v>1</v>
      </c>
      <c r="K12761">
        <v>3</v>
      </c>
      <c r="L12761">
        <v>2025</v>
      </c>
      <c r="M12761" t="s">
        <v>122</v>
      </c>
      <c r="N12761" s="89" cm="1">
        <f t="array" ref="N12761">IF(ISNUMBER(_34_KNMI_Stations[[#This Row],[Etmaal temperatuur °C]]),IF(_34_KNMI_Stations[[#This Row],[Etmaal temperatuur °C]]&lt;stookgrens[],stookgrens[]-_34_KNMI_Stations[[#This Row],[Etmaal temperatuur °C]],0),"")</f>
        <v>9</v>
      </c>
      <c r="O12761" s="89">
        <f>_34_KNMI_Stations[[#This Row],[graaddagen]]*_34_KNMI_Stations[[#This Row],[Gewogen factor]]</f>
        <v>9</v>
      </c>
      <c r="P12761" s="89" cm="1">
        <f t="array" ref="P127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62" spans="1:16" x14ac:dyDescent="0.25">
      <c r="A12762">
        <v>380</v>
      </c>
      <c r="B12762" s="110">
        <v>45746</v>
      </c>
      <c r="C12762" s="89">
        <v>5.7</v>
      </c>
      <c r="D12762" s="89">
        <v>9.1999999999999993</v>
      </c>
      <c r="E12762" s="96">
        <v>933</v>
      </c>
      <c r="F12762" s="89">
        <v>0.1</v>
      </c>
      <c r="G12762" s="89">
        <v>1018.8</v>
      </c>
      <c r="H12762">
        <v>0.67</v>
      </c>
      <c r="I12762" t="s">
        <v>32</v>
      </c>
      <c r="J12762">
        <v>1</v>
      </c>
      <c r="K12762">
        <v>3</v>
      </c>
      <c r="L12762">
        <v>2025</v>
      </c>
      <c r="M12762" t="s">
        <v>122</v>
      </c>
      <c r="N12762" s="89" cm="1">
        <f t="array" ref="N12762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12762" s="89">
        <f>_34_KNMI_Stations[[#This Row],[graaddagen]]*_34_KNMI_Stations[[#This Row],[Gewogen factor]]</f>
        <v>8.8000000000000007</v>
      </c>
      <c r="P12762" s="89" cm="1">
        <f t="array" ref="P127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63" spans="1:16" x14ac:dyDescent="0.25">
      <c r="A12763">
        <v>380</v>
      </c>
      <c r="B12763" s="110">
        <v>45747</v>
      </c>
      <c r="C12763" s="89">
        <v>3.5</v>
      </c>
      <c r="D12763" s="89">
        <v>8.6999999999999993</v>
      </c>
      <c r="E12763" s="96">
        <v>1486</v>
      </c>
      <c r="F12763" s="89">
        <v>0</v>
      </c>
      <c r="G12763" s="89">
        <v>1026.7</v>
      </c>
      <c r="H12763">
        <v>0.64</v>
      </c>
      <c r="I12763" t="s">
        <v>32</v>
      </c>
      <c r="J12763">
        <v>1</v>
      </c>
      <c r="K12763">
        <v>3</v>
      </c>
      <c r="L12763">
        <v>2025</v>
      </c>
      <c r="M12763" t="s">
        <v>123</v>
      </c>
      <c r="N12763" s="89" cm="1">
        <f t="array" ref="N12763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2763" s="89">
        <f>_34_KNMI_Stations[[#This Row],[graaddagen]]*_34_KNMI_Stations[[#This Row],[Gewogen factor]]</f>
        <v>9.3000000000000007</v>
      </c>
      <c r="P12763" s="89" cm="1">
        <f t="array" ref="P127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64" spans="1:16" x14ac:dyDescent="0.25">
      <c r="A12764">
        <v>380</v>
      </c>
      <c r="B12764" s="110">
        <v>45748</v>
      </c>
      <c r="C12764" s="89">
        <v>5.2</v>
      </c>
      <c r="D12764" s="89">
        <v>8.1999999999999993</v>
      </c>
      <c r="E12764" s="96">
        <v>1952</v>
      </c>
      <c r="F12764" s="89">
        <v>0</v>
      </c>
      <c r="G12764" s="89">
        <v>1025.9000000000001</v>
      </c>
      <c r="H12764">
        <v>0.61</v>
      </c>
      <c r="I12764" t="s">
        <v>32</v>
      </c>
      <c r="J12764">
        <v>0.8</v>
      </c>
      <c r="K12764">
        <v>4</v>
      </c>
      <c r="L12764">
        <v>2025</v>
      </c>
      <c r="M12764" t="s">
        <v>123</v>
      </c>
      <c r="N12764" s="89" cm="1">
        <f t="array" ref="N12764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2764" s="89">
        <f>_34_KNMI_Stations[[#This Row],[graaddagen]]*_34_KNMI_Stations[[#This Row],[Gewogen factor]]</f>
        <v>7.8400000000000007</v>
      </c>
      <c r="P12764" s="89" cm="1">
        <f t="array" ref="P127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65" spans="1:16" x14ac:dyDescent="0.25">
      <c r="A12765">
        <v>380</v>
      </c>
      <c r="B12765" s="110">
        <v>45749</v>
      </c>
      <c r="C12765" s="89">
        <v>6.4</v>
      </c>
      <c r="D12765" s="89">
        <v>11.8</v>
      </c>
      <c r="E12765" s="96">
        <v>1945</v>
      </c>
      <c r="F12765" s="89">
        <v>0</v>
      </c>
      <c r="G12765" s="89">
        <v>1021.5</v>
      </c>
      <c r="H12765">
        <v>0.54</v>
      </c>
      <c r="I12765" t="s">
        <v>32</v>
      </c>
      <c r="J12765">
        <v>0.8</v>
      </c>
      <c r="K12765">
        <v>4</v>
      </c>
      <c r="L12765">
        <v>2025</v>
      </c>
      <c r="M12765" t="s">
        <v>123</v>
      </c>
      <c r="N12765" s="89" cm="1">
        <f t="array" ref="N12765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2765" s="89">
        <f>_34_KNMI_Stations[[#This Row],[graaddagen]]*_34_KNMI_Stations[[#This Row],[Gewogen factor]]</f>
        <v>4.96</v>
      </c>
      <c r="P12765" s="89" cm="1">
        <f t="array" ref="P127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66" spans="1:16" x14ac:dyDescent="0.25">
      <c r="A12766">
        <v>380</v>
      </c>
      <c r="B12766" s="110">
        <v>45750</v>
      </c>
      <c r="C12766" s="89">
        <v>4.5999999999999996</v>
      </c>
      <c r="D12766" s="89">
        <v>14.3</v>
      </c>
      <c r="E12766" s="96">
        <v>1993</v>
      </c>
      <c r="F12766" s="89">
        <v>0</v>
      </c>
      <c r="G12766" s="89">
        <v>1021.4</v>
      </c>
      <c r="H12766">
        <v>0.51</v>
      </c>
      <c r="I12766" t="s">
        <v>32</v>
      </c>
      <c r="J12766">
        <v>0.8</v>
      </c>
      <c r="K12766">
        <v>4</v>
      </c>
      <c r="L12766">
        <v>2025</v>
      </c>
      <c r="M12766" t="s">
        <v>123</v>
      </c>
      <c r="N12766" s="89" cm="1">
        <f t="array" ref="N12766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2766" s="89">
        <f>_34_KNMI_Stations[[#This Row],[graaddagen]]*_34_KNMI_Stations[[#This Row],[Gewogen factor]]</f>
        <v>2.9599999999999995</v>
      </c>
      <c r="P12766" s="89" cm="1">
        <f t="array" ref="P127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67" spans="1:16" x14ac:dyDescent="0.25">
      <c r="A12767">
        <v>380</v>
      </c>
      <c r="B12767" s="110">
        <v>45751</v>
      </c>
      <c r="C12767" s="89">
        <v>3.9</v>
      </c>
      <c r="D12767" s="89">
        <v>14.8</v>
      </c>
      <c r="E12767" s="96">
        <v>2072</v>
      </c>
      <c r="F12767" s="89">
        <v>0</v>
      </c>
      <c r="G12767" s="89">
        <v>1018.7</v>
      </c>
      <c r="H12767">
        <v>0.48</v>
      </c>
      <c r="I12767" t="s">
        <v>32</v>
      </c>
      <c r="J12767">
        <v>0.8</v>
      </c>
      <c r="K12767">
        <v>4</v>
      </c>
      <c r="L12767">
        <v>2025</v>
      </c>
      <c r="M12767" t="s">
        <v>123</v>
      </c>
      <c r="N12767" s="89" cm="1">
        <f t="array" ref="N12767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2767" s="89">
        <f>_34_KNMI_Stations[[#This Row],[graaddagen]]*_34_KNMI_Stations[[#This Row],[Gewogen factor]]</f>
        <v>2.5599999999999996</v>
      </c>
      <c r="P12767" s="89" cm="1">
        <f t="array" ref="P127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68" spans="1:16" x14ac:dyDescent="0.25">
      <c r="A12768">
        <v>380</v>
      </c>
      <c r="B12768" s="110">
        <v>45752</v>
      </c>
      <c r="C12768" s="89">
        <v>5</v>
      </c>
      <c r="D12768" s="89">
        <v>12.1</v>
      </c>
      <c r="E12768" s="96">
        <v>2059</v>
      </c>
      <c r="F12768" s="89">
        <v>0</v>
      </c>
      <c r="G12768" s="89">
        <v>1017.6</v>
      </c>
      <c r="H12768">
        <v>0.55000000000000004</v>
      </c>
      <c r="I12768" t="s">
        <v>32</v>
      </c>
      <c r="J12768">
        <v>0.8</v>
      </c>
      <c r="K12768">
        <v>4</v>
      </c>
      <c r="L12768">
        <v>2025</v>
      </c>
      <c r="M12768" t="s">
        <v>123</v>
      </c>
      <c r="N12768" s="89" cm="1">
        <f t="array" ref="N12768">IF(ISNUMBER(_34_KNMI_Stations[[#This Row],[Etmaal temperatuur °C]]),IF(_34_KNMI_Stations[[#This Row],[Etmaal temperatuur °C]]&lt;stookgrens[],stookgrens[]-_34_KNMI_Stations[[#This Row],[Etmaal temperatuur °C]],0),"")</f>
        <v>5.9</v>
      </c>
      <c r="O12768" s="89">
        <f>_34_KNMI_Stations[[#This Row],[graaddagen]]*_34_KNMI_Stations[[#This Row],[Gewogen factor]]</f>
        <v>4.7200000000000006</v>
      </c>
      <c r="P12768" s="89" cm="1">
        <f t="array" ref="P127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69" spans="1:16" x14ac:dyDescent="0.25">
      <c r="A12769">
        <v>380</v>
      </c>
      <c r="B12769" s="110">
        <v>45753</v>
      </c>
      <c r="C12769" s="89">
        <v>5.8</v>
      </c>
      <c r="D12769" s="89">
        <v>7.8</v>
      </c>
      <c r="E12769" s="96">
        <v>2209</v>
      </c>
      <c r="F12769" s="89">
        <v>0</v>
      </c>
      <c r="G12769" s="89">
        <v>1023.3</v>
      </c>
      <c r="H12769">
        <v>0.42</v>
      </c>
      <c r="I12769" t="s">
        <v>32</v>
      </c>
      <c r="J12769">
        <v>0.8</v>
      </c>
      <c r="K12769">
        <v>4</v>
      </c>
      <c r="L12769">
        <v>2025</v>
      </c>
      <c r="M12769" t="s">
        <v>123</v>
      </c>
      <c r="N12769" s="89" cm="1">
        <f t="array" ref="N12769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12769" s="89">
        <f>_34_KNMI_Stations[[#This Row],[graaddagen]]*_34_KNMI_Stations[[#This Row],[Gewogen factor]]</f>
        <v>8.16</v>
      </c>
      <c r="P12769" s="89" cm="1">
        <f t="array" ref="P127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70" spans="1:16" x14ac:dyDescent="0.25">
      <c r="A12770">
        <v>380</v>
      </c>
      <c r="B12770" s="110">
        <v>45754</v>
      </c>
      <c r="C12770" s="89">
        <v>3.8</v>
      </c>
      <c r="D12770" s="89">
        <v>7.4</v>
      </c>
      <c r="E12770" s="96">
        <v>2193</v>
      </c>
      <c r="F12770" s="89">
        <v>0</v>
      </c>
      <c r="G12770" s="89">
        <v>1025.5</v>
      </c>
      <c r="H12770">
        <v>0.48</v>
      </c>
      <c r="I12770" t="s">
        <v>32</v>
      </c>
      <c r="J12770">
        <v>0.8</v>
      </c>
      <c r="K12770">
        <v>4</v>
      </c>
      <c r="L12770">
        <v>2025</v>
      </c>
      <c r="M12770" t="s">
        <v>124</v>
      </c>
      <c r="N12770" s="89" cm="1">
        <f t="array" ref="N12770">IF(ISNUMBER(_34_KNMI_Stations[[#This Row],[Etmaal temperatuur °C]]),IF(_34_KNMI_Stations[[#This Row],[Etmaal temperatuur °C]]&lt;stookgrens[],stookgrens[]-_34_KNMI_Stations[[#This Row],[Etmaal temperatuur °C]],0),"")</f>
        <v>10.6</v>
      </c>
      <c r="O12770" s="89">
        <f>_34_KNMI_Stations[[#This Row],[graaddagen]]*_34_KNMI_Stations[[#This Row],[Gewogen factor]]</f>
        <v>8.48</v>
      </c>
      <c r="P12770" s="89" cm="1">
        <f t="array" ref="P127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71" spans="1:16" x14ac:dyDescent="0.25">
      <c r="A12771">
        <v>380</v>
      </c>
      <c r="B12771" s="110">
        <v>45755</v>
      </c>
      <c r="C12771" s="89">
        <v>2.8</v>
      </c>
      <c r="D12771" s="89">
        <v>9.9</v>
      </c>
      <c r="E12771" s="96">
        <v>2159</v>
      </c>
      <c r="F12771" s="89">
        <v>0</v>
      </c>
      <c r="G12771" s="89">
        <v>1025.7</v>
      </c>
      <c r="H12771">
        <v>0.5</v>
      </c>
      <c r="I12771" t="s">
        <v>32</v>
      </c>
      <c r="J12771">
        <v>0.8</v>
      </c>
      <c r="K12771">
        <v>4</v>
      </c>
      <c r="L12771">
        <v>2025</v>
      </c>
      <c r="M12771" t="s">
        <v>124</v>
      </c>
      <c r="N12771" s="89" cm="1">
        <f t="array" ref="N12771">IF(ISNUMBER(_34_KNMI_Stations[[#This Row],[Etmaal temperatuur °C]]),IF(_34_KNMI_Stations[[#This Row],[Etmaal temperatuur °C]]&lt;stookgrens[],stookgrens[]-_34_KNMI_Stations[[#This Row],[Etmaal temperatuur °C]],0),"")</f>
        <v>8.1</v>
      </c>
      <c r="O12771" s="89">
        <f>_34_KNMI_Stations[[#This Row],[graaddagen]]*_34_KNMI_Stations[[#This Row],[Gewogen factor]]</f>
        <v>6.48</v>
      </c>
      <c r="P12771" s="89" cm="1">
        <f t="array" ref="P127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72" spans="1:16" x14ac:dyDescent="0.25">
      <c r="A12772">
        <v>380</v>
      </c>
      <c r="B12772" s="110">
        <v>45756</v>
      </c>
      <c r="C12772" s="89">
        <v>3.4</v>
      </c>
      <c r="D12772" s="89">
        <v>9</v>
      </c>
      <c r="E12772" s="96">
        <v>1965</v>
      </c>
      <c r="F12772" s="89">
        <v>0</v>
      </c>
      <c r="G12772" s="89">
        <v>1025.7</v>
      </c>
      <c r="H12772">
        <v>0.68</v>
      </c>
      <c r="I12772" t="s">
        <v>32</v>
      </c>
      <c r="J12772">
        <v>0.8</v>
      </c>
      <c r="K12772">
        <v>4</v>
      </c>
      <c r="L12772">
        <v>2025</v>
      </c>
      <c r="M12772" t="s">
        <v>124</v>
      </c>
      <c r="N12772" s="89" cm="1">
        <f t="array" ref="N12772">IF(ISNUMBER(_34_KNMI_Stations[[#This Row],[Etmaal temperatuur °C]]),IF(_34_KNMI_Stations[[#This Row],[Etmaal temperatuur °C]]&lt;stookgrens[],stookgrens[]-_34_KNMI_Stations[[#This Row],[Etmaal temperatuur °C]],0),"")</f>
        <v>9</v>
      </c>
      <c r="O12772" s="89">
        <f>_34_KNMI_Stations[[#This Row],[graaddagen]]*_34_KNMI_Stations[[#This Row],[Gewogen factor]]</f>
        <v>7.2</v>
      </c>
      <c r="P12772" s="89" cm="1">
        <f t="array" ref="P127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73" spans="1:16" x14ac:dyDescent="0.25">
      <c r="A12773">
        <v>380</v>
      </c>
      <c r="B12773" s="110">
        <v>45757</v>
      </c>
      <c r="C12773" s="89">
        <v>2</v>
      </c>
      <c r="D12773" s="89">
        <v>8.8000000000000007</v>
      </c>
      <c r="E12773" s="96">
        <v>1385</v>
      </c>
      <c r="F12773" s="89">
        <v>0</v>
      </c>
      <c r="G12773" s="89">
        <v>1028</v>
      </c>
      <c r="H12773">
        <v>0.71</v>
      </c>
      <c r="I12773" t="s">
        <v>32</v>
      </c>
      <c r="J12773">
        <v>0.8</v>
      </c>
      <c r="K12773">
        <v>4</v>
      </c>
      <c r="L12773">
        <v>2025</v>
      </c>
      <c r="M12773" t="s">
        <v>124</v>
      </c>
      <c r="N12773" s="89" cm="1">
        <f t="array" ref="N12773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12773" s="89">
        <f>_34_KNMI_Stations[[#This Row],[graaddagen]]*_34_KNMI_Stations[[#This Row],[Gewogen factor]]</f>
        <v>7.3599999999999994</v>
      </c>
      <c r="P12773" s="89" cm="1">
        <f t="array" ref="P127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74" spans="1:16" x14ac:dyDescent="0.25">
      <c r="A12774">
        <v>380</v>
      </c>
      <c r="B12774" s="110">
        <v>45758</v>
      </c>
      <c r="C12774" s="89">
        <v>2.2999999999999998</v>
      </c>
      <c r="D12774" s="89">
        <v>10.8</v>
      </c>
      <c r="E12774" s="96">
        <v>2197</v>
      </c>
      <c r="F12774" s="89">
        <v>0</v>
      </c>
      <c r="G12774" s="89">
        <v>1021.7</v>
      </c>
      <c r="H12774">
        <v>0.66</v>
      </c>
      <c r="I12774" t="s">
        <v>32</v>
      </c>
      <c r="J12774">
        <v>0.8</v>
      </c>
      <c r="K12774">
        <v>4</v>
      </c>
      <c r="L12774">
        <v>2025</v>
      </c>
      <c r="M12774" t="s">
        <v>124</v>
      </c>
      <c r="N12774" s="89" cm="1">
        <f t="array" ref="N12774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12774" s="89">
        <f>_34_KNMI_Stations[[#This Row],[graaddagen]]*_34_KNMI_Stations[[#This Row],[Gewogen factor]]</f>
        <v>5.76</v>
      </c>
      <c r="P12774" s="89" cm="1">
        <f t="array" ref="P127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75" spans="1:16" x14ac:dyDescent="0.25">
      <c r="A12775">
        <v>380</v>
      </c>
      <c r="B12775" s="110">
        <v>45759</v>
      </c>
      <c r="C12775" s="89">
        <v>3.9</v>
      </c>
      <c r="D12775" s="89">
        <v>16.7</v>
      </c>
      <c r="E12775" s="96">
        <v>2204</v>
      </c>
      <c r="F12775" s="89">
        <v>0</v>
      </c>
      <c r="G12775" s="89">
        <v>1008.9</v>
      </c>
      <c r="H12775">
        <v>0.49</v>
      </c>
      <c r="I12775" t="s">
        <v>32</v>
      </c>
      <c r="J12775">
        <v>0.8</v>
      </c>
      <c r="K12775">
        <v>4</v>
      </c>
      <c r="L12775">
        <v>2025</v>
      </c>
      <c r="M12775" t="s">
        <v>124</v>
      </c>
      <c r="N12775" s="89" cm="1">
        <f t="array" ref="N12775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12775" s="89">
        <f>_34_KNMI_Stations[[#This Row],[graaddagen]]*_34_KNMI_Stations[[#This Row],[Gewogen factor]]</f>
        <v>1.0400000000000007</v>
      </c>
      <c r="P12775" s="89" cm="1">
        <f t="array" ref="P127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76" spans="1:16" x14ac:dyDescent="0.25">
      <c r="A12776">
        <v>380</v>
      </c>
      <c r="B12776" s="110">
        <v>45760</v>
      </c>
      <c r="C12776" s="89">
        <v>4.9000000000000004</v>
      </c>
      <c r="D12776" s="89">
        <v>13.4</v>
      </c>
      <c r="E12776" s="96">
        <v>950</v>
      </c>
      <c r="F12776" s="89">
        <v>1.2</v>
      </c>
      <c r="G12776" s="89">
        <v>1005.6</v>
      </c>
      <c r="H12776">
        <v>0.8</v>
      </c>
      <c r="I12776" t="s">
        <v>32</v>
      </c>
      <c r="J12776">
        <v>0.8</v>
      </c>
      <c r="K12776">
        <v>4</v>
      </c>
      <c r="L12776">
        <v>2025</v>
      </c>
      <c r="M12776" t="s">
        <v>124</v>
      </c>
      <c r="N12776" s="89" cm="1">
        <f t="array" ref="N12776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2776" s="89">
        <f>_34_KNMI_Stations[[#This Row],[graaddagen]]*_34_KNMI_Stations[[#This Row],[Gewogen factor]]</f>
        <v>3.6799999999999997</v>
      </c>
      <c r="P12776" s="89" cm="1">
        <f t="array" ref="P127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77" spans="1:16" x14ac:dyDescent="0.25">
      <c r="A12777">
        <v>380</v>
      </c>
      <c r="B12777" s="110">
        <v>45761</v>
      </c>
      <c r="C12777" s="89">
        <v>2.4</v>
      </c>
      <c r="D12777" s="89">
        <v>13.7</v>
      </c>
      <c r="E12777" s="96">
        <v>1874</v>
      </c>
      <c r="F12777" s="89">
        <v>0.4</v>
      </c>
      <c r="G12777" s="89">
        <v>1007.1</v>
      </c>
      <c r="H12777">
        <v>0.63</v>
      </c>
      <c r="I12777" t="s">
        <v>32</v>
      </c>
      <c r="J12777">
        <v>0.8</v>
      </c>
      <c r="K12777">
        <v>4</v>
      </c>
      <c r="L12777">
        <v>2025</v>
      </c>
      <c r="M12777" t="s">
        <v>125</v>
      </c>
      <c r="N12777" s="89" cm="1">
        <f t="array" ref="N12777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2777" s="89">
        <f>_34_KNMI_Stations[[#This Row],[graaddagen]]*_34_KNMI_Stations[[#This Row],[Gewogen factor]]</f>
        <v>3.4400000000000008</v>
      </c>
      <c r="P12777" s="89" cm="1">
        <f t="array" ref="P127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78" spans="1:16" x14ac:dyDescent="0.25">
      <c r="A12778">
        <v>380</v>
      </c>
      <c r="B12778" s="110">
        <v>45762</v>
      </c>
      <c r="C12778" s="89">
        <v>3.3</v>
      </c>
      <c r="D12778" s="89">
        <v>14.8</v>
      </c>
      <c r="E12778" s="96">
        <v>998</v>
      </c>
      <c r="F12778" s="89">
        <v>1</v>
      </c>
      <c r="G12778" s="89">
        <v>999.3</v>
      </c>
      <c r="H12778">
        <v>0.73</v>
      </c>
      <c r="I12778" t="s">
        <v>32</v>
      </c>
      <c r="J12778">
        <v>0.8</v>
      </c>
      <c r="K12778">
        <v>4</v>
      </c>
      <c r="L12778">
        <v>2025</v>
      </c>
      <c r="M12778" t="s">
        <v>125</v>
      </c>
      <c r="N12778" s="89" cm="1">
        <f t="array" ref="N12778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2778" s="89">
        <f>_34_KNMI_Stations[[#This Row],[graaddagen]]*_34_KNMI_Stations[[#This Row],[Gewogen factor]]</f>
        <v>2.5599999999999996</v>
      </c>
      <c r="P12778" s="89" cm="1">
        <f t="array" ref="P127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79" spans="1:16" x14ac:dyDescent="0.25">
      <c r="A12779">
        <v>380</v>
      </c>
      <c r="B12779" s="110">
        <v>45763</v>
      </c>
      <c r="C12779" s="89">
        <v>2.2000000000000002</v>
      </c>
      <c r="D12779" s="89">
        <v>10.5</v>
      </c>
      <c r="E12779" s="96">
        <v>553</v>
      </c>
      <c r="F12779" s="89">
        <v>3.7</v>
      </c>
      <c r="G12779" s="89">
        <v>1009.2</v>
      </c>
      <c r="H12779">
        <v>0.84</v>
      </c>
      <c r="I12779" t="s">
        <v>32</v>
      </c>
      <c r="J12779">
        <v>0.8</v>
      </c>
      <c r="K12779">
        <v>4</v>
      </c>
      <c r="L12779">
        <v>2025</v>
      </c>
      <c r="M12779" t="s">
        <v>125</v>
      </c>
      <c r="N12779" s="89" cm="1">
        <f t="array" ref="N12779">IF(ISNUMBER(_34_KNMI_Stations[[#This Row],[Etmaal temperatuur °C]]),IF(_34_KNMI_Stations[[#This Row],[Etmaal temperatuur °C]]&lt;stookgrens[],stookgrens[]-_34_KNMI_Stations[[#This Row],[Etmaal temperatuur °C]],0),"")</f>
        <v>7.5</v>
      </c>
      <c r="O12779" s="89">
        <f>_34_KNMI_Stations[[#This Row],[graaddagen]]*_34_KNMI_Stations[[#This Row],[Gewogen factor]]</f>
        <v>6</v>
      </c>
      <c r="P12779" s="89" cm="1">
        <f t="array" ref="P127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80" spans="1:16" x14ac:dyDescent="0.25">
      <c r="A12780">
        <v>380</v>
      </c>
      <c r="B12780" s="110">
        <v>45764</v>
      </c>
      <c r="C12780" s="89">
        <v>2.7</v>
      </c>
      <c r="D12780" s="89">
        <v>7.4</v>
      </c>
      <c r="E12780" s="96">
        <v>345</v>
      </c>
      <c r="F12780" s="89">
        <v>15.1</v>
      </c>
      <c r="G12780" s="89">
        <v>1013.4</v>
      </c>
      <c r="H12780">
        <v>0.92</v>
      </c>
      <c r="I12780" t="s">
        <v>32</v>
      </c>
      <c r="J12780">
        <v>0.8</v>
      </c>
      <c r="K12780">
        <v>4</v>
      </c>
      <c r="L12780">
        <v>2025</v>
      </c>
      <c r="M12780" t="s">
        <v>125</v>
      </c>
      <c r="N12780" s="89" cm="1">
        <f t="array" ref="N12780">IF(ISNUMBER(_34_KNMI_Stations[[#This Row],[Etmaal temperatuur °C]]),IF(_34_KNMI_Stations[[#This Row],[Etmaal temperatuur °C]]&lt;stookgrens[],stookgrens[]-_34_KNMI_Stations[[#This Row],[Etmaal temperatuur °C]],0),"")</f>
        <v>10.6</v>
      </c>
      <c r="O12780" s="89">
        <f>_34_KNMI_Stations[[#This Row],[graaddagen]]*_34_KNMI_Stations[[#This Row],[Gewogen factor]]</f>
        <v>8.48</v>
      </c>
      <c r="P12780" s="89" cm="1">
        <f t="array" ref="P127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81" spans="1:16" x14ac:dyDescent="0.25">
      <c r="A12781">
        <v>380</v>
      </c>
      <c r="B12781" s="110">
        <v>45765</v>
      </c>
      <c r="C12781" s="89">
        <v>1.8</v>
      </c>
      <c r="D12781" s="89">
        <v>9.3000000000000007</v>
      </c>
      <c r="E12781" s="96">
        <v>1452</v>
      </c>
      <c r="F12781" s="89">
        <v>5.0999999999999996</v>
      </c>
      <c r="G12781" s="89">
        <v>1014.5</v>
      </c>
      <c r="H12781">
        <v>0.77</v>
      </c>
      <c r="I12781" t="s">
        <v>32</v>
      </c>
      <c r="J12781">
        <v>0.8</v>
      </c>
      <c r="K12781">
        <v>4</v>
      </c>
      <c r="L12781">
        <v>2025</v>
      </c>
      <c r="M12781" t="s">
        <v>125</v>
      </c>
      <c r="N12781" s="89" cm="1">
        <f t="array" ref="N12781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2781" s="89">
        <f>_34_KNMI_Stations[[#This Row],[graaddagen]]*_34_KNMI_Stations[[#This Row],[Gewogen factor]]</f>
        <v>6.96</v>
      </c>
      <c r="P12781" s="89" cm="1">
        <f t="array" ref="P127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82" spans="1:16" x14ac:dyDescent="0.25">
      <c r="A12782">
        <v>380</v>
      </c>
      <c r="B12782" s="110">
        <v>45766</v>
      </c>
      <c r="C12782" s="89">
        <v>3.9</v>
      </c>
      <c r="D12782" s="89">
        <v>11.3</v>
      </c>
      <c r="E12782" s="96">
        <v>2205</v>
      </c>
      <c r="F12782" s="89">
        <v>0</v>
      </c>
      <c r="G12782" s="89">
        <v>1008.4</v>
      </c>
      <c r="H12782">
        <v>0.7</v>
      </c>
      <c r="I12782" t="s">
        <v>32</v>
      </c>
      <c r="J12782">
        <v>0.8</v>
      </c>
      <c r="K12782">
        <v>4</v>
      </c>
      <c r="L12782">
        <v>2025</v>
      </c>
      <c r="M12782" t="s">
        <v>125</v>
      </c>
      <c r="N12782" s="89" cm="1">
        <f t="array" ref="N12782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12782" s="89">
        <f>_34_KNMI_Stations[[#This Row],[graaddagen]]*_34_KNMI_Stations[[#This Row],[Gewogen factor]]</f>
        <v>5.3599999999999994</v>
      </c>
      <c r="P12782" s="89" cm="1">
        <f t="array" ref="P127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83" spans="1:16" x14ac:dyDescent="0.25">
      <c r="A12783">
        <v>380</v>
      </c>
      <c r="B12783" s="110">
        <v>45767</v>
      </c>
      <c r="C12783" s="89">
        <v>2.5</v>
      </c>
      <c r="D12783" s="89">
        <v>11.2</v>
      </c>
      <c r="E12783" s="96">
        <v>1410</v>
      </c>
      <c r="F12783" s="89">
        <v>0.2</v>
      </c>
      <c r="G12783" s="89">
        <v>1006.6</v>
      </c>
      <c r="H12783">
        <v>0.79</v>
      </c>
      <c r="I12783" t="s">
        <v>32</v>
      </c>
      <c r="J12783">
        <v>0.8</v>
      </c>
      <c r="K12783">
        <v>4</v>
      </c>
      <c r="L12783">
        <v>2025</v>
      </c>
      <c r="M12783" t="s">
        <v>125</v>
      </c>
      <c r="N12783" s="89" cm="1">
        <f t="array" ref="N12783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12783" s="89">
        <f>_34_KNMI_Stations[[#This Row],[graaddagen]]*_34_KNMI_Stations[[#This Row],[Gewogen factor]]</f>
        <v>5.4400000000000013</v>
      </c>
      <c r="P12783" s="89" cm="1">
        <f t="array" ref="P127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84" spans="1:16" x14ac:dyDescent="0.25">
      <c r="A12784">
        <v>380</v>
      </c>
      <c r="B12784" s="110">
        <v>45768</v>
      </c>
      <c r="C12784" s="89">
        <v>2.7</v>
      </c>
      <c r="D12784" s="89">
        <v>11.6</v>
      </c>
      <c r="E12784" s="96">
        <v>1262</v>
      </c>
      <c r="F12784" s="89">
        <v>0</v>
      </c>
      <c r="G12784" s="89">
        <v>1010.7</v>
      </c>
      <c r="H12784">
        <v>0.76</v>
      </c>
      <c r="I12784" t="s">
        <v>32</v>
      </c>
      <c r="J12784">
        <v>0.8</v>
      </c>
      <c r="K12784">
        <v>4</v>
      </c>
      <c r="L12784">
        <v>2025</v>
      </c>
      <c r="M12784" t="s">
        <v>126</v>
      </c>
      <c r="N12784" s="89" cm="1">
        <f t="array" ref="N12784">IF(ISNUMBER(_34_KNMI_Stations[[#This Row],[Etmaal temperatuur °C]]),IF(_34_KNMI_Stations[[#This Row],[Etmaal temperatuur °C]]&lt;stookgrens[],stookgrens[]-_34_KNMI_Stations[[#This Row],[Etmaal temperatuur °C]],0),"")</f>
        <v>6.4</v>
      </c>
      <c r="O12784" s="89">
        <f>_34_KNMI_Stations[[#This Row],[graaddagen]]*_34_KNMI_Stations[[#This Row],[Gewogen factor]]</f>
        <v>5.120000000000001</v>
      </c>
      <c r="P12784" s="89" cm="1">
        <f t="array" ref="P127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85" spans="1:16" x14ac:dyDescent="0.25">
      <c r="A12785">
        <v>380</v>
      </c>
      <c r="B12785" s="110">
        <v>45769</v>
      </c>
      <c r="C12785" s="89">
        <v>2.5</v>
      </c>
      <c r="D12785" s="89">
        <v>13.6</v>
      </c>
      <c r="E12785" s="96">
        <v>2101</v>
      </c>
      <c r="F12785" s="89">
        <v>0</v>
      </c>
      <c r="G12785" s="89">
        <v>1017.3</v>
      </c>
      <c r="H12785">
        <v>0.68</v>
      </c>
      <c r="I12785" t="s">
        <v>32</v>
      </c>
      <c r="J12785">
        <v>0.8</v>
      </c>
      <c r="K12785">
        <v>4</v>
      </c>
      <c r="L12785">
        <v>2025</v>
      </c>
      <c r="M12785" t="s">
        <v>126</v>
      </c>
      <c r="N12785" s="89" cm="1">
        <f t="array" ref="N12785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2785" s="89">
        <f>_34_KNMI_Stations[[#This Row],[graaddagen]]*_34_KNMI_Stations[[#This Row],[Gewogen factor]]</f>
        <v>3.5200000000000005</v>
      </c>
      <c r="P12785" s="89" cm="1">
        <f t="array" ref="P127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86" spans="1:16" x14ac:dyDescent="0.25">
      <c r="A12786">
        <v>380</v>
      </c>
      <c r="B12786" s="110">
        <v>45770</v>
      </c>
      <c r="C12786" s="89">
        <v>1.8</v>
      </c>
      <c r="D12786" s="89">
        <v>10.8</v>
      </c>
      <c r="E12786" s="96">
        <v>681</v>
      </c>
      <c r="F12786" s="89">
        <v>3.5</v>
      </c>
      <c r="G12786" s="89">
        <v>1014.8</v>
      </c>
      <c r="H12786">
        <v>0.88</v>
      </c>
      <c r="I12786" t="s">
        <v>32</v>
      </c>
      <c r="J12786">
        <v>0.8</v>
      </c>
      <c r="K12786">
        <v>4</v>
      </c>
      <c r="L12786">
        <v>2025</v>
      </c>
      <c r="M12786" t="s">
        <v>126</v>
      </c>
      <c r="N12786" s="89" cm="1">
        <f t="array" ref="N12786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12786" s="89">
        <f>_34_KNMI_Stations[[#This Row],[graaddagen]]*_34_KNMI_Stations[[#This Row],[Gewogen factor]]</f>
        <v>5.76</v>
      </c>
      <c r="P12786" s="89" cm="1">
        <f t="array" ref="P127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87" spans="1:16" x14ac:dyDescent="0.25">
      <c r="A12787">
        <v>380</v>
      </c>
      <c r="B12787" s="110">
        <v>45771</v>
      </c>
      <c r="C12787" s="89">
        <v>3.3</v>
      </c>
      <c r="D12787" s="89">
        <v>10.7</v>
      </c>
      <c r="E12787" s="96">
        <v>468</v>
      </c>
      <c r="F12787" s="89">
        <v>12.7</v>
      </c>
      <c r="G12787" s="89">
        <v>1016.8</v>
      </c>
      <c r="H12787">
        <v>0.95</v>
      </c>
      <c r="I12787" t="s">
        <v>32</v>
      </c>
      <c r="J12787">
        <v>0.8</v>
      </c>
      <c r="K12787">
        <v>4</v>
      </c>
      <c r="L12787">
        <v>2025</v>
      </c>
      <c r="M12787" t="s">
        <v>126</v>
      </c>
      <c r="N12787" s="89" cm="1">
        <f t="array" ref="N12787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2787" s="89">
        <f>_34_KNMI_Stations[[#This Row],[graaddagen]]*_34_KNMI_Stations[[#This Row],[Gewogen factor]]</f>
        <v>5.8400000000000007</v>
      </c>
      <c r="P12787" s="89" cm="1">
        <f t="array" ref="P127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88" spans="1:16" x14ac:dyDescent="0.25">
      <c r="A12788">
        <v>380</v>
      </c>
      <c r="B12788" s="110">
        <v>45772</v>
      </c>
      <c r="C12788" s="89">
        <v>3.3</v>
      </c>
      <c r="D12788" s="89">
        <v>8.9</v>
      </c>
      <c r="E12788" s="96">
        <v>662</v>
      </c>
      <c r="F12788" s="89">
        <v>-0.1</v>
      </c>
      <c r="G12788" s="89">
        <v>1021.8</v>
      </c>
      <c r="H12788">
        <v>0.92</v>
      </c>
      <c r="I12788" t="s">
        <v>32</v>
      </c>
      <c r="J12788">
        <v>0.8</v>
      </c>
      <c r="K12788">
        <v>4</v>
      </c>
      <c r="L12788">
        <v>2025</v>
      </c>
      <c r="M12788" t="s">
        <v>126</v>
      </c>
      <c r="N12788" s="89" cm="1">
        <f t="array" ref="N12788">IF(ISNUMBER(_34_KNMI_Stations[[#This Row],[Etmaal temperatuur °C]]),IF(_34_KNMI_Stations[[#This Row],[Etmaal temperatuur °C]]&lt;stookgrens[],stookgrens[]-_34_KNMI_Stations[[#This Row],[Etmaal temperatuur °C]],0),"")</f>
        <v>9.1</v>
      </c>
      <c r="O12788" s="89">
        <f>_34_KNMI_Stations[[#This Row],[graaddagen]]*_34_KNMI_Stations[[#This Row],[Gewogen factor]]</f>
        <v>7.28</v>
      </c>
      <c r="P12788" s="89" cm="1">
        <f t="array" ref="P127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89" spans="1:16" x14ac:dyDescent="0.25">
      <c r="A12789">
        <v>380</v>
      </c>
      <c r="B12789" s="110">
        <v>45773</v>
      </c>
      <c r="C12789" s="89">
        <v>3.8</v>
      </c>
      <c r="D12789" s="89">
        <v>11.8</v>
      </c>
      <c r="E12789" s="96">
        <v>2343</v>
      </c>
      <c r="F12789" s="89">
        <v>0</v>
      </c>
      <c r="G12789" s="89">
        <v>1021.4</v>
      </c>
      <c r="H12789">
        <v>0.74</v>
      </c>
      <c r="I12789" t="s">
        <v>32</v>
      </c>
      <c r="J12789">
        <v>0.8</v>
      </c>
      <c r="K12789">
        <v>4</v>
      </c>
      <c r="L12789">
        <v>2025</v>
      </c>
      <c r="M12789" t="s">
        <v>126</v>
      </c>
      <c r="N12789" s="89" cm="1">
        <f t="array" ref="N12789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2789" s="89">
        <f>_34_KNMI_Stations[[#This Row],[graaddagen]]*_34_KNMI_Stations[[#This Row],[Gewogen factor]]</f>
        <v>4.96</v>
      </c>
      <c r="P12789" s="89" cm="1">
        <f t="array" ref="P127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90" spans="1:16" x14ac:dyDescent="0.25">
      <c r="A12790">
        <v>380</v>
      </c>
      <c r="B12790" s="110">
        <v>45774</v>
      </c>
      <c r="C12790" s="89">
        <v>2.2000000000000002</v>
      </c>
      <c r="D12790" s="89">
        <v>14.3</v>
      </c>
      <c r="E12790" s="96">
        <v>2462</v>
      </c>
      <c r="F12790" s="89">
        <v>0</v>
      </c>
      <c r="G12790" s="89">
        <v>1024.2</v>
      </c>
      <c r="H12790">
        <v>0.63</v>
      </c>
      <c r="I12790" t="s">
        <v>32</v>
      </c>
      <c r="J12790">
        <v>0.8</v>
      </c>
      <c r="K12790">
        <v>4</v>
      </c>
      <c r="L12790">
        <v>2025</v>
      </c>
      <c r="M12790" t="s">
        <v>126</v>
      </c>
      <c r="N12790" s="89" cm="1">
        <f t="array" ref="N12790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2790" s="89">
        <f>_34_KNMI_Stations[[#This Row],[graaddagen]]*_34_KNMI_Stations[[#This Row],[Gewogen factor]]</f>
        <v>2.9599999999999995</v>
      </c>
      <c r="P12790" s="89" cm="1">
        <f t="array" ref="P127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91" spans="1:16" x14ac:dyDescent="0.25">
      <c r="A12791">
        <v>380</v>
      </c>
      <c r="B12791" s="110">
        <v>45775</v>
      </c>
      <c r="C12791" s="89">
        <v>2.2999999999999998</v>
      </c>
      <c r="D12791" s="89">
        <v>14.5</v>
      </c>
      <c r="E12791" s="96">
        <v>2552</v>
      </c>
      <c r="F12791" s="89">
        <v>0</v>
      </c>
      <c r="G12791" s="89">
        <v>1026.3</v>
      </c>
      <c r="H12791">
        <v>0.62</v>
      </c>
      <c r="I12791" t="s">
        <v>32</v>
      </c>
      <c r="J12791">
        <v>0.8</v>
      </c>
      <c r="K12791">
        <v>4</v>
      </c>
      <c r="L12791">
        <v>2025</v>
      </c>
      <c r="M12791" t="s">
        <v>127</v>
      </c>
      <c r="N12791" s="89" cm="1">
        <f t="array" ref="N12791">IF(ISNUMBER(_34_KNMI_Stations[[#This Row],[Etmaal temperatuur °C]]),IF(_34_KNMI_Stations[[#This Row],[Etmaal temperatuur °C]]&lt;stookgrens[],stookgrens[]-_34_KNMI_Stations[[#This Row],[Etmaal temperatuur °C]],0),"")</f>
        <v>3.5</v>
      </c>
      <c r="O12791" s="89">
        <f>_34_KNMI_Stations[[#This Row],[graaddagen]]*_34_KNMI_Stations[[#This Row],[Gewogen factor]]</f>
        <v>2.8000000000000003</v>
      </c>
      <c r="P12791" s="89" cm="1">
        <f t="array" ref="P127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92" spans="1:16" x14ac:dyDescent="0.25">
      <c r="A12792">
        <v>380</v>
      </c>
      <c r="B12792" s="110">
        <v>45776</v>
      </c>
      <c r="C12792" s="89">
        <v>3.1</v>
      </c>
      <c r="D12792" s="89">
        <v>15.6</v>
      </c>
      <c r="E12792" s="96">
        <v>2587</v>
      </c>
      <c r="F12792" s="89">
        <v>0</v>
      </c>
      <c r="G12792" s="89">
        <v>1025.4000000000001</v>
      </c>
      <c r="H12792">
        <v>0.6</v>
      </c>
      <c r="I12792" t="s">
        <v>32</v>
      </c>
      <c r="J12792">
        <v>0.8</v>
      </c>
      <c r="K12792">
        <v>4</v>
      </c>
      <c r="L12792">
        <v>2025</v>
      </c>
      <c r="M12792" t="s">
        <v>127</v>
      </c>
      <c r="N12792" s="89" cm="1">
        <f t="array" ref="N12792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12792" s="89">
        <f>_34_KNMI_Stations[[#This Row],[graaddagen]]*_34_KNMI_Stations[[#This Row],[Gewogen factor]]</f>
        <v>1.9200000000000004</v>
      </c>
      <c r="P12792" s="89" cm="1">
        <f t="array" ref="P127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93" spans="1:16" x14ac:dyDescent="0.25">
      <c r="A12793">
        <v>380</v>
      </c>
      <c r="B12793" s="110">
        <v>45777</v>
      </c>
      <c r="C12793" s="89">
        <v>2.2000000000000002</v>
      </c>
      <c r="D12793" s="89">
        <v>17.8</v>
      </c>
      <c r="E12793" s="96">
        <v>2506</v>
      </c>
      <c r="F12793" s="89">
        <v>0</v>
      </c>
      <c r="G12793" s="89">
        <v>1022</v>
      </c>
      <c r="H12793">
        <v>0.61</v>
      </c>
      <c r="I12793" t="s">
        <v>32</v>
      </c>
      <c r="J12793">
        <v>0.8</v>
      </c>
      <c r="K12793">
        <v>4</v>
      </c>
      <c r="L12793">
        <v>2025</v>
      </c>
      <c r="M12793" t="s">
        <v>127</v>
      </c>
      <c r="N12793" s="89" cm="1">
        <f t="array" ref="N12793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2793" s="89">
        <f>_34_KNMI_Stations[[#This Row],[graaddagen]]*_34_KNMI_Stations[[#This Row],[Gewogen factor]]</f>
        <v>0.15999999999999945</v>
      </c>
      <c r="P12793" s="89" cm="1">
        <f t="array" ref="P127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94" spans="1:16" x14ac:dyDescent="0.25">
      <c r="A12794">
        <v>380</v>
      </c>
      <c r="B12794" s="110">
        <v>45778</v>
      </c>
      <c r="C12794" s="89">
        <v>1.7</v>
      </c>
      <c r="D12794" s="89">
        <v>20.2</v>
      </c>
      <c r="E12794" s="96">
        <v>2553</v>
      </c>
      <c r="F12794" s="89">
        <v>0</v>
      </c>
      <c r="G12794" s="89">
        <v>1017.7</v>
      </c>
      <c r="H12794">
        <v>0.52</v>
      </c>
      <c r="I12794" t="s">
        <v>32</v>
      </c>
      <c r="J12794">
        <v>0.8</v>
      </c>
      <c r="K12794">
        <v>5</v>
      </c>
      <c r="L12794">
        <v>2025</v>
      </c>
      <c r="M12794" t="s">
        <v>127</v>
      </c>
      <c r="N12794" s="89" cm="1">
        <f t="array" ref="N12794">IF(ISNUMBER(_34_KNMI_Stations[[#This Row],[Etmaal temperatuur °C]]),IF(_34_KNMI_Stations[[#This Row],[Etmaal temperatuur °C]]&lt;stookgrens[],stookgrens[]-_34_KNMI_Stations[[#This Row],[Etmaal temperatuur °C]],0),"")</f>
        <v>0</v>
      </c>
      <c r="O12794" s="89">
        <f>_34_KNMI_Stations[[#This Row],[graaddagen]]*_34_KNMI_Stations[[#This Row],[Gewogen factor]]</f>
        <v>0</v>
      </c>
      <c r="P12794" s="89" cm="1">
        <f t="array" ref="P12794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12795" spans="1:16" x14ac:dyDescent="0.25">
      <c r="A12795">
        <v>380</v>
      </c>
      <c r="B12795" s="110">
        <v>45779</v>
      </c>
      <c r="C12795" s="89">
        <v>3.3</v>
      </c>
      <c r="D12795" s="89">
        <v>20.7</v>
      </c>
      <c r="E12795" s="96">
        <v>2352</v>
      </c>
      <c r="F12795" s="89">
        <v>0</v>
      </c>
      <c r="G12795" s="89">
        <v>1014.1</v>
      </c>
      <c r="H12795">
        <v>0.56000000000000005</v>
      </c>
      <c r="I12795" t="s">
        <v>32</v>
      </c>
      <c r="J12795">
        <v>0.8</v>
      </c>
      <c r="K12795">
        <v>5</v>
      </c>
      <c r="L12795">
        <v>2025</v>
      </c>
      <c r="M12795" t="s">
        <v>127</v>
      </c>
      <c r="N12795" s="89" cm="1">
        <f t="array" ref="N12795">IF(ISNUMBER(_34_KNMI_Stations[[#This Row],[Etmaal temperatuur °C]]),IF(_34_KNMI_Stations[[#This Row],[Etmaal temperatuur °C]]&lt;stookgrens[],stookgrens[]-_34_KNMI_Stations[[#This Row],[Etmaal temperatuur °C]],0),"")</f>
        <v>0</v>
      </c>
      <c r="O12795" s="89">
        <f>_34_KNMI_Stations[[#This Row],[graaddagen]]*_34_KNMI_Stations[[#This Row],[Gewogen factor]]</f>
        <v>0</v>
      </c>
      <c r="P12795" s="89" cm="1">
        <f t="array" ref="P12795">IF(ISNUMBER(_34_KNMI_Stations[[#This Row],[Etmaal temperatuur °C]]),IF(_34_KNMI_Stations[[#This Row],[Etmaal temperatuur °C]]&gt;stookgrens[],_34_KNMI_Stations[[#This Row],[Etmaal temperatuur °C]]-stookgrens[],0),"")</f>
        <v>2.6999999999999993</v>
      </c>
    </row>
    <row r="12796" spans="1:16" x14ac:dyDescent="0.25">
      <c r="A12796">
        <v>380</v>
      </c>
      <c r="B12796" s="110">
        <v>45780</v>
      </c>
      <c r="C12796" s="89">
        <v>2.9</v>
      </c>
      <c r="D12796" s="89">
        <v>13.7</v>
      </c>
      <c r="E12796" s="96">
        <v>824</v>
      </c>
      <c r="F12796" s="89">
        <v>5.3</v>
      </c>
      <c r="G12796" s="89">
        <v>1011</v>
      </c>
      <c r="H12796">
        <v>0.87</v>
      </c>
      <c r="I12796" t="s">
        <v>32</v>
      </c>
      <c r="J12796">
        <v>0.8</v>
      </c>
      <c r="K12796">
        <v>5</v>
      </c>
      <c r="L12796">
        <v>2025</v>
      </c>
      <c r="M12796" t="s">
        <v>127</v>
      </c>
      <c r="N12796" s="89" cm="1">
        <f t="array" ref="N12796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2796" s="89">
        <f>_34_KNMI_Stations[[#This Row],[graaddagen]]*_34_KNMI_Stations[[#This Row],[Gewogen factor]]</f>
        <v>3.4400000000000008</v>
      </c>
      <c r="P12796" s="89" cm="1">
        <f t="array" ref="P127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97" spans="1:16" x14ac:dyDescent="0.25">
      <c r="A12797">
        <v>380</v>
      </c>
      <c r="B12797" s="110">
        <v>45781</v>
      </c>
      <c r="C12797" s="89">
        <v>3.6</v>
      </c>
      <c r="D12797" s="89">
        <v>9.6</v>
      </c>
      <c r="E12797" s="96">
        <v>1287</v>
      </c>
      <c r="F12797" s="89">
        <v>-0.1</v>
      </c>
      <c r="G12797" s="89">
        <v>1014.2</v>
      </c>
      <c r="H12797">
        <v>0.72</v>
      </c>
      <c r="I12797" t="s">
        <v>32</v>
      </c>
      <c r="J12797">
        <v>0.8</v>
      </c>
      <c r="K12797">
        <v>5</v>
      </c>
      <c r="L12797">
        <v>2025</v>
      </c>
      <c r="M12797" t="s">
        <v>127</v>
      </c>
      <c r="N12797" s="89" cm="1">
        <f t="array" ref="N12797">IF(ISNUMBER(_34_KNMI_Stations[[#This Row],[Etmaal temperatuur °C]]),IF(_34_KNMI_Stations[[#This Row],[Etmaal temperatuur °C]]&lt;stookgrens[],stookgrens[]-_34_KNMI_Stations[[#This Row],[Etmaal temperatuur °C]],0),"")</f>
        <v>8.4</v>
      </c>
      <c r="O12797" s="89">
        <f>_34_KNMI_Stations[[#This Row],[graaddagen]]*_34_KNMI_Stations[[#This Row],[Gewogen factor]]</f>
        <v>6.7200000000000006</v>
      </c>
      <c r="P12797" s="89" cm="1">
        <f t="array" ref="P127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98" spans="1:16" x14ac:dyDescent="0.25">
      <c r="A12798">
        <v>380</v>
      </c>
      <c r="B12798" s="110">
        <v>45782</v>
      </c>
      <c r="C12798" s="89">
        <v>4.7</v>
      </c>
      <c r="D12798" s="89">
        <v>9.4</v>
      </c>
      <c r="E12798" s="96">
        <v>1961</v>
      </c>
      <c r="F12798" s="89">
        <v>0</v>
      </c>
      <c r="G12798" s="89">
        <v>1017.3</v>
      </c>
      <c r="H12798">
        <v>0.67</v>
      </c>
      <c r="I12798" t="s">
        <v>32</v>
      </c>
      <c r="J12798">
        <v>0.8</v>
      </c>
      <c r="K12798">
        <v>5</v>
      </c>
      <c r="L12798">
        <v>2025</v>
      </c>
      <c r="M12798" t="s">
        <v>132</v>
      </c>
      <c r="N12798" s="89" cm="1">
        <f t="array" ref="N12798">IF(ISNUMBER(_34_KNMI_Stations[[#This Row],[Etmaal temperatuur °C]]),IF(_34_KNMI_Stations[[#This Row],[Etmaal temperatuur °C]]&lt;stookgrens[],stookgrens[]-_34_KNMI_Stations[[#This Row],[Etmaal temperatuur °C]],0),"")</f>
        <v>8.6</v>
      </c>
      <c r="O12798" s="89">
        <f>_34_KNMI_Stations[[#This Row],[graaddagen]]*_34_KNMI_Stations[[#This Row],[Gewogen factor]]</f>
        <v>6.88</v>
      </c>
      <c r="P12798" s="89" cm="1">
        <f t="array" ref="P127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799" spans="1:16" x14ac:dyDescent="0.25">
      <c r="A12799">
        <v>380</v>
      </c>
      <c r="B12799" s="110">
        <v>45783</v>
      </c>
      <c r="C12799" s="89">
        <v>5.2</v>
      </c>
      <c r="D12799" s="89">
        <v>10.5</v>
      </c>
      <c r="E12799" s="96">
        <v>2375</v>
      </c>
      <c r="F12799" s="89">
        <v>0</v>
      </c>
      <c r="G12799" s="89">
        <v>1020.5</v>
      </c>
      <c r="H12799">
        <v>0.68</v>
      </c>
      <c r="I12799" t="s">
        <v>32</v>
      </c>
      <c r="J12799">
        <v>0.8</v>
      </c>
      <c r="K12799">
        <v>5</v>
      </c>
      <c r="L12799">
        <v>2025</v>
      </c>
      <c r="M12799" t="s">
        <v>132</v>
      </c>
      <c r="N12799" s="89" cm="1">
        <f t="array" ref="N12799">IF(ISNUMBER(_34_KNMI_Stations[[#This Row],[Etmaal temperatuur °C]]),IF(_34_KNMI_Stations[[#This Row],[Etmaal temperatuur °C]]&lt;stookgrens[],stookgrens[]-_34_KNMI_Stations[[#This Row],[Etmaal temperatuur °C]],0),"")</f>
        <v>7.5</v>
      </c>
      <c r="O12799" s="89">
        <f>_34_KNMI_Stations[[#This Row],[graaddagen]]*_34_KNMI_Stations[[#This Row],[Gewogen factor]]</f>
        <v>6</v>
      </c>
      <c r="P12799" s="89" cm="1">
        <f t="array" ref="P127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00" spans="1:16" x14ac:dyDescent="0.25">
      <c r="A12800">
        <v>380</v>
      </c>
      <c r="B12800" s="110">
        <v>45784</v>
      </c>
      <c r="C12800" s="89">
        <v>3.3</v>
      </c>
      <c r="D12800" s="89">
        <v>10.9</v>
      </c>
      <c r="E12800" s="96">
        <v>1781</v>
      </c>
      <c r="F12800" s="89">
        <v>0</v>
      </c>
      <c r="G12800" s="89">
        <v>1019.6</v>
      </c>
      <c r="H12800">
        <v>0.69</v>
      </c>
      <c r="I12800" t="s">
        <v>32</v>
      </c>
      <c r="J12800">
        <v>0.8</v>
      </c>
      <c r="K12800">
        <v>5</v>
      </c>
      <c r="L12800">
        <v>2025</v>
      </c>
      <c r="M12800" t="s">
        <v>132</v>
      </c>
      <c r="N12800" s="89" cm="1">
        <f t="array" ref="N12800">IF(ISNUMBER(_34_KNMI_Stations[[#This Row],[Etmaal temperatuur °C]]),IF(_34_KNMI_Stations[[#This Row],[Etmaal temperatuur °C]]&lt;stookgrens[],stookgrens[]-_34_KNMI_Stations[[#This Row],[Etmaal temperatuur °C]],0),"")</f>
        <v>7.1</v>
      </c>
      <c r="O12800" s="89">
        <f>_34_KNMI_Stations[[#This Row],[graaddagen]]*_34_KNMI_Stations[[#This Row],[Gewogen factor]]</f>
        <v>5.68</v>
      </c>
      <c r="P12800" s="89" cm="1">
        <f t="array" ref="P128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01" spans="1:16" x14ac:dyDescent="0.25">
      <c r="A12801">
        <v>380</v>
      </c>
      <c r="B12801" s="110">
        <v>45785</v>
      </c>
      <c r="C12801" s="89">
        <v>4.4000000000000004</v>
      </c>
      <c r="D12801" s="89">
        <v>12.2</v>
      </c>
      <c r="E12801" s="96">
        <v>2592</v>
      </c>
      <c r="F12801" s="89">
        <v>0</v>
      </c>
      <c r="G12801" s="89">
        <v>1017.5</v>
      </c>
      <c r="H12801">
        <v>0.53</v>
      </c>
      <c r="I12801" t="s">
        <v>32</v>
      </c>
      <c r="J12801">
        <v>0.8</v>
      </c>
      <c r="K12801">
        <v>5</v>
      </c>
      <c r="L12801">
        <v>2025</v>
      </c>
      <c r="M12801" t="s">
        <v>132</v>
      </c>
      <c r="N12801" s="89" cm="1">
        <f t="array" ref="N12801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2801" s="89">
        <f>_34_KNMI_Stations[[#This Row],[graaddagen]]*_34_KNMI_Stations[[#This Row],[Gewogen factor]]</f>
        <v>4.6400000000000006</v>
      </c>
      <c r="P12801" s="89" cm="1">
        <f t="array" ref="P128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02" spans="1:16" x14ac:dyDescent="0.25">
      <c r="A12802">
        <v>380</v>
      </c>
      <c r="B12802" s="110">
        <v>45786</v>
      </c>
      <c r="C12802" s="89">
        <v>4.4000000000000004</v>
      </c>
      <c r="D12802" s="89">
        <v>13.1</v>
      </c>
      <c r="E12802" s="96">
        <v>2802</v>
      </c>
      <c r="F12802" s="89">
        <v>0</v>
      </c>
      <c r="G12802" s="89">
        <v>1019.9</v>
      </c>
      <c r="H12802">
        <v>0.48</v>
      </c>
      <c r="I12802" t="s">
        <v>32</v>
      </c>
      <c r="J12802">
        <v>0.8</v>
      </c>
      <c r="K12802">
        <v>5</v>
      </c>
      <c r="L12802">
        <v>2025</v>
      </c>
      <c r="M12802" t="s">
        <v>132</v>
      </c>
      <c r="N12802" s="89" cm="1">
        <f t="array" ref="N12802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2802" s="89">
        <f>_34_KNMI_Stations[[#This Row],[graaddagen]]*_34_KNMI_Stations[[#This Row],[Gewogen factor]]</f>
        <v>3.9200000000000004</v>
      </c>
      <c r="P12802" s="89" cm="1">
        <f t="array" ref="P128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03" spans="1:16" x14ac:dyDescent="0.25">
      <c r="A12803">
        <v>380</v>
      </c>
      <c r="B12803" s="110">
        <v>45787</v>
      </c>
      <c r="C12803" s="89">
        <v>3.3</v>
      </c>
      <c r="D12803" s="89">
        <v>15.6</v>
      </c>
      <c r="E12803" s="96">
        <v>2796</v>
      </c>
      <c r="F12803" s="89">
        <v>0</v>
      </c>
      <c r="G12803" s="89">
        <v>1018.7</v>
      </c>
      <c r="H12803">
        <v>0.44</v>
      </c>
      <c r="I12803" t="s">
        <v>32</v>
      </c>
      <c r="J12803">
        <v>0.8</v>
      </c>
      <c r="K12803">
        <v>5</v>
      </c>
      <c r="L12803">
        <v>2025</v>
      </c>
      <c r="M12803" t="s">
        <v>132</v>
      </c>
      <c r="N12803" s="89" cm="1">
        <f t="array" ref="N12803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12803" s="89">
        <f>_34_KNMI_Stations[[#This Row],[graaddagen]]*_34_KNMI_Stations[[#This Row],[Gewogen factor]]</f>
        <v>1.9200000000000004</v>
      </c>
      <c r="P12803" s="89" cm="1">
        <f t="array" ref="P128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04" spans="1:16" x14ac:dyDescent="0.25">
      <c r="A12804">
        <v>380</v>
      </c>
      <c r="B12804" s="110">
        <v>45788</v>
      </c>
      <c r="C12804" s="89">
        <v>4</v>
      </c>
      <c r="D12804" s="89">
        <v>18.3</v>
      </c>
      <c r="E12804" s="96">
        <v>2791</v>
      </c>
      <c r="F12804" s="89">
        <v>0</v>
      </c>
      <c r="G12804" s="89">
        <v>1012.9</v>
      </c>
      <c r="H12804">
        <v>0.42</v>
      </c>
      <c r="I12804" t="s">
        <v>32</v>
      </c>
      <c r="J12804">
        <v>0.8</v>
      </c>
      <c r="K12804">
        <v>5</v>
      </c>
      <c r="L12804">
        <v>2025</v>
      </c>
      <c r="M12804" t="s">
        <v>132</v>
      </c>
      <c r="N12804" s="89" cm="1">
        <f t="array" ref="N12804">IF(ISNUMBER(_34_KNMI_Stations[[#This Row],[Etmaal temperatuur °C]]),IF(_34_KNMI_Stations[[#This Row],[Etmaal temperatuur °C]]&lt;stookgrens[],stookgrens[]-_34_KNMI_Stations[[#This Row],[Etmaal temperatuur °C]],0),"")</f>
        <v>0</v>
      </c>
      <c r="O12804" s="89">
        <f>_34_KNMI_Stations[[#This Row],[graaddagen]]*_34_KNMI_Stations[[#This Row],[Gewogen factor]]</f>
        <v>0</v>
      </c>
      <c r="P12804" s="89" cm="1">
        <f t="array" ref="P12804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2805" spans="1:16" x14ac:dyDescent="0.25">
      <c r="A12805">
        <v>380</v>
      </c>
      <c r="B12805" s="110">
        <v>45789</v>
      </c>
      <c r="C12805" s="89">
        <v>4.4000000000000004</v>
      </c>
      <c r="D12805" s="89">
        <v>18.5</v>
      </c>
      <c r="E12805" s="96">
        <v>2796</v>
      </c>
      <c r="F12805" s="89">
        <v>0</v>
      </c>
      <c r="G12805" s="89">
        <v>1012.3</v>
      </c>
      <c r="H12805">
        <v>0.47</v>
      </c>
      <c r="I12805" t="s">
        <v>32</v>
      </c>
      <c r="J12805">
        <v>0.8</v>
      </c>
      <c r="K12805">
        <v>5</v>
      </c>
      <c r="L12805">
        <v>2025</v>
      </c>
      <c r="M12805" t="s">
        <v>133</v>
      </c>
      <c r="N12805" s="89" cm="1">
        <f t="array" ref="N12805">IF(ISNUMBER(_34_KNMI_Stations[[#This Row],[Etmaal temperatuur °C]]),IF(_34_KNMI_Stations[[#This Row],[Etmaal temperatuur °C]]&lt;stookgrens[],stookgrens[]-_34_KNMI_Stations[[#This Row],[Etmaal temperatuur °C]],0),"")</f>
        <v>0</v>
      </c>
      <c r="O12805" s="89">
        <f>_34_KNMI_Stations[[#This Row],[graaddagen]]*_34_KNMI_Stations[[#This Row],[Gewogen factor]]</f>
        <v>0</v>
      </c>
      <c r="P12805" s="89" cm="1">
        <f t="array" ref="P12805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2806" spans="1:16" x14ac:dyDescent="0.25">
      <c r="A12806">
        <v>380</v>
      </c>
      <c r="B12806" s="110">
        <v>45790</v>
      </c>
      <c r="C12806" s="89">
        <v>3.1</v>
      </c>
      <c r="D12806" s="89">
        <v>16.899999999999999</v>
      </c>
      <c r="E12806" s="96">
        <v>2838</v>
      </c>
      <c r="F12806" s="89">
        <v>0</v>
      </c>
      <c r="G12806" s="89">
        <v>1016.7</v>
      </c>
      <c r="H12806">
        <v>0.48</v>
      </c>
      <c r="I12806" t="s">
        <v>32</v>
      </c>
      <c r="J12806">
        <v>0.8</v>
      </c>
      <c r="K12806">
        <v>5</v>
      </c>
      <c r="L12806">
        <v>2025</v>
      </c>
      <c r="M12806" t="s">
        <v>133</v>
      </c>
      <c r="N12806" s="89" cm="1">
        <f t="array" ref="N12806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12806" s="89">
        <f>_34_KNMI_Stations[[#This Row],[graaddagen]]*_34_KNMI_Stations[[#This Row],[Gewogen factor]]</f>
        <v>0.88000000000000123</v>
      </c>
      <c r="P12806" s="89" cm="1">
        <f t="array" ref="P128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07" spans="1:16" x14ac:dyDescent="0.25">
      <c r="A12807">
        <v>380</v>
      </c>
      <c r="B12807" s="110">
        <v>45791</v>
      </c>
      <c r="C12807" s="89">
        <v>3.3</v>
      </c>
      <c r="D12807" s="89">
        <v>16.600000000000001</v>
      </c>
      <c r="E12807" s="96">
        <v>2711</v>
      </c>
      <c r="F12807" s="89">
        <v>0</v>
      </c>
      <c r="G12807" s="89">
        <v>1017.7</v>
      </c>
      <c r="H12807">
        <v>0.52</v>
      </c>
      <c r="I12807" t="s">
        <v>32</v>
      </c>
      <c r="J12807">
        <v>0.8</v>
      </c>
      <c r="K12807">
        <v>5</v>
      </c>
      <c r="L12807">
        <v>2025</v>
      </c>
      <c r="M12807" t="s">
        <v>133</v>
      </c>
      <c r="N12807" s="89" cm="1">
        <f t="array" ref="N12807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12807" s="89">
        <f>_34_KNMI_Stations[[#This Row],[graaddagen]]*_34_KNMI_Stations[[#This Row],[Gewogen factor]]</f>
        <v>1.119999999999999</v>
      </c>
      <c r="P12807" s="89" cm="1">
        <f t="array" ref="P128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08" spans="1:16" x14ac:dyDescent="0.25">
      <c r="A12808">
        <v>380</v>
      </c>
      <c r="B12808" s="110">
        <v>45792</v>
      </c>
      <c r="C12808" s="89">
        <v>3.9</v>
      </c>
      <c r="D12808" s="89">
        <v>13.7</v>
      </c>
      <c r="E12808" s="96">
        <v>2192</v>
      </c>
      <c r="F12808" s="89">
        <v>0</v>
      </c>
      <c r="G12808" s="89">
        <v>1019.5</v>
      </c>
      <c r="H12808">
        <v>0.56999999999999995</v>
      </c>
      <c r="I12808" t="s">
        <v>32</v>
      </c>
      <c r="J12808">
        <v>0.8</v>
      </c>
      <c r="K12808">
        <v>5</v>
      </c>
      <c r="L12808">
        <v>2025</v>
      </c>
      <c r="M12808" t="s">
        <v>133</v>
      </c>
      <c r="N12808" s="89" cm="1">
        <f t="array" ref="N12808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2808" s="89">
        <f>_34_KNMI_Stations[[#This Row],[graaddagen]]*_34_KNMI_Stations[[#This Row],[Gewogen factor]]</f>
        <v>3.4400000000000008</v>
      </c>
      <c r="P12808" s="89" cm="1">
        <f t="array" ref="P128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09" spans="1:16" x14ac:dyDescent="0.25">
      <c r="A12809">
        <v>380</v>
      </c>
      <c r="B12809" s="110">
        <v>45793</v>
      </c>
      <c r="C12809" s="89">
        <v>3.7</v>
      </c>
      <c r="D12809" s="89">
        <v>13.3</v>
      </c>
      <c r="E12809" s="96">
        <v>2868</v>
      </c>
      <c r="F12809" s="89">
        <v>0</v>
      </c>
      <c r="G12809" s="89">
        <v>1020.7</v>
      </c>
      <c r="H12809">
        <v>0.61</v>
      </c>
      <c r="I12809" t="s">
        <v>32</v>
      </c>
      <c r="J12809">
        <v>0.8</v>
      </c>
      <c r="K12809">
        <v>5</v>
      </c>
      <c r="L12809">
        <v>2025</v>
      </c>
      <c r="M12809" t="s">
        <v>133</v>
      </c>
      <c r="N12809" s="89" cm="1">
        <f t="array" ref="N12809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12809" s="89">
        <f>_34_KNMI_Stations[[#This Row],[graaddagen]]*_34_KNMI_Stations[[#This Row],[Gewogen factor]]</f>
        <v>3.76</v>
      </c>
      <c r="P12809" s="89" cm="1">
        <f t="array" ref="P128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10" spans="1:16" x14ac:dyDescent="0.25">
      <c r="A12810">
        <v>380</v>
      </c>
      <c r="B12810" s="110">
        <v>45794</v>
      </c>
      <c r="C12810" s="89">
        <v>3.8</v>
      </c>
      <c r="D12810" s="89">
        <v>14.2</v>
      </c>
      <c r="E12810" s="96">
        <v>2364</v>
      </c>
      <c r="F12810" s="89">
        <v>0</v>
      </c>
      <c r="G12810" s="89">
        <v>1018.4</v>
      </c>
      <c r="H12810">
        <v>0.62</v>
      </c>
      <c r="I12810" t="s">
        <v>32</v>
      </c>
      <c r="J12810">
        <v>0.8</v>
      </c>
      <c r="K12810">
        <v>5</v>
      </c>
      <c r="L12810">
        <v>2025</v>
      </c>
      <c r="M12810" t="s">
        <v>133</v>
      </c>
      <c r="N12810" s="89" cm="1">
        <f t="array" ref="N12810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2810" s="89">
        <f>_34_KNMI_Stations[[#This Row],[graaddagen]]*_34_KNMI_Stations[[#This Row],[Gewogen factor]]</f>
        <v>3.0400000000000009</v>
      </c>
      <c r="P12810" s="89" cm="1">
        <f t="array" ref="P128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11" spans="1:16" x14ac:dyDescent="0.25">
      <c r="A12811">
        <v>380</v>
      </c>
      <c r="B12811" s="110">
        <v>45795</v>
      </c>
      <c r="C12811" s="89">
        <v>2.2999999999999998</v>
      </c>
      <c r="D12811" s="89">
        <v>12.5</v>
      </c>
      <c r="E12811" s="96">
        <v>1451</v>
      </c>
      <c r="F12811" s="89">
        <v>-0.1</v>
      </c>
      <c r="G12811" s="89">
        <v>1018</v>
      </c>
      <c r="H12811">
        <v>0.73</v>
      </c>
      <c r="I12811" t="s">
        <v>32</v>
      </c>
      <c r="J12811">
        <v>0.8</v>
      </c>
      <c r="K12811">
        <v>5</v>
      </c>
      <c r="L12811">
        <v>2025</v>
      </c>
      <c r="M12811" t="s">
        <v>133</v>
      </c>
      <c r="N12811" s="89" cm="1">
        <f t="array" ref="N12811">IF(ISNUMBER(_34_KNMI_Stations[[#This Row],[Etmaal temperatuur °C]]),IF(_34_KNMI_Stations[[#This Row],[Etmaal temperatuur °C]]&lt;stookgrens[],stookgrens[]-_34_KNMI_Stations[[#This Row],[Etmaal temperatuur °C]],0),"")</f>
        <v>5.5</v>
      </c>
      <c r="O12811" s="89">
        <f>_34_KNMI_Stations[[#This Row],[graaddagen]]*_34_KNMI_Stations[[#This Row],[Gewogen factor]]</f>
        <v>4.4000000000000004</v>
      </c>
      <c r="P12811" s="89" cm="1">
        <f t="array" ref="P128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12" spans="1:16" x14ac:dyDescent="0.25">
      <c r="A12812">
        <v>380</v>
      </c>
      <c r="B12812" s="110">
        <v>45796</v>
      </c>
      <c r="C12812" s="89">
        <v>2.8</v>
      </c>
      <c r="D12812" s="89">
        <v>15.3</v>
      </c>
      <c r="E12812" s="96">
        <v>2682</v>
      </c>
      <c r="F12812" s="89">
        <v>0</v>
      </c>
      <c r="G12812" s="89">
        <v>1018.7</v>
      </c>
      <c r="H12812">
        <v>0.56999999999999995</v>
      </c>
      <c r="I12812" t="s">
        <v>32</v>
      </c>
      <c r="J12812">
        <v>0.8</v>
      </c>
      <c r="K12812">
        <v>5</v>
      </c>
      <c r="L12812">
        <v>2025</v>
      </c>
      <c r="M12812" t="s">
        <v>349</v>
      </c>
      <c r="N12812" s="89" cm="1">
        <f t="array" ref="N12812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2812" s="89">
        <f>_34_KNMI_Stations[[#This Row],[graaddagen]]*_34_KNMI_Stations[[#This Row],[Gewogen factor]]</f>
        <v>2.1599999999999997</v>
      </c>
      <c r="P12812" s="89" cm="1">
        <f t="array" ref="P128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13" spans="1:16" x14ac:dyDescent="0.25">
      <c r="A12813">
        <v>380</v>
      </c>
      <c r="B12813" s="110">
        <v>45797</v>
      </c>
      <c r="C12813" s="89">
        <v>3</v>
      </c>
      <c r="D12813" s="89">
        <v>17.100000000000001</v>
      </c>
      <c r="E12813" s="96">
        <v>2334</v>
      </c>
      <c r="F12813" s="89">
        <v>0</v>
      </c>
      <c r="G12813" s="89">
        <v>1017.2</v>
      </c>
      <c r="H12813">
        <v>0.54</v>
      </c>
      <c r="I12813" t="s">
        <v>32</v>
      </c>
      <c r="J12813">
        <v>0.8</v>
      </c>
      <c r="K12813">
        <v>5</v>
      </c>
      <c r="L12813">
        <v>2025</v>
      </c>
      <c r="M12813" t="s">
        <v>349</v>
      </c>
      <c r="N12813" s="89" cm="1">
        <f t="array" ref="N12813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2813" s="89">
        <f>_34_KNMI_Stations[[#This Row],[graaddagen]]*_34_KNMI_Stations[[#This Row],[Gewogen factor]]</f>
        <v>0.71999999999999886</v>
      </c>
      <c r="P12813" s="89" cm="1">
        <f t="array" ref="P128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14" spans="1:16" x14ac:dyDescent="0.25">
      <c r="A12814">
        <v>380</v>
      </c>
      <c r="B12814" s="110">
        <v>45798</v>
      </c>
      <c r="C12814" s="89">
        <v>2.8</v>
      </c>
      <c r="D12814" s="89">
        <v>14.3</v>
      </c>
      <c r="E12814" s="96">
        <v>2043</v>
      </c>
      <c r="F12814" s="89">
        <v>0.1</v>
      </c>
      <c r="G12814" s="89">
        <v>1014.5</v>
      </c>
      <c r="H12814">
        <v>0.64</v>
      </c>
      <c r="I12814" t="s">
        <v>32</v>
      </c>
      <c r="J12814">
        <v>0.8</v>
      </c>
      <c r="K12814">
        <v>5</v>
      </c>
      <c r="L12814">
        <v>2025</v>
      </c>
      <c r="M12814" t="s">
        <v>349</v>
      </c>
      <c r="N12814" s="89" cm="1">
        <f t="array" ref="N12814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2814" s="89">
        <f>_34_KNMI_Stations[[#This Row],[graaddagen]]*_34_KNMI_Stations[[#This Row],[Gewogen factor]]</f>
        <v>2.9599999999999995</v>
      </c>
      <c r="P12814" s="89" cm="1">
        <f t="array" ref="P128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15" spans="1:16" x14ac:dyDescent="0.25">
      <c r="A12815">
        <v>380</v>
      </c>
      <c r="B12815" s="110">
        <v>45799</v>
      </c>
      <c r="C12815" s="89">
        <v>3.7</v>
      </c>
      <c r="D12815" s="89">
        <v>10.9</v>
      </c>
      <c r="E12815" s="96">
        <v>1881</v>
      </c>
      <c r="F12815" s="89">
        <v>0.1</v>
      </c>
      <c r="G12815" s="89">
        <v>1016</v>
      </c>
      <c r="H12815">
        <v>0.62</v>
      </c>
      <c r="I12815" t="s">
        <v>32</v>
      </c>
      <c r="J12815">
        <v>0.8</v>
      </c>
      <c r="K12815">
        <v>5</v>
      </c>
      <c r="L12815">
        <v>2025</v>
      </c>
      <c r="M12815" t="s">
        <v>349</v>
      </c>
      <c r="N12815" s="89" cm="1">
        <f t="array" ref="N12815">IF(ISNUMBER(_34_KNMI_Stations[[#This Row],[Etmaal temperatuur °C]]),IF(_34_KNMI_Stations[[#This Row],[Etmaal temperatuur °C]]&lt;stookgrens[],stookgrens[]-_34_KNMI_Stations[[#This Row],[Etmaal temperatuur °C]],0),"")</f>
        <v>7.1</v>
      </c>
      <c r="O12815" s="89">
        <f>_34_KNMI_Stations[[#This Row],[graaddagen]]*_34_KNMI_Stations[[#This Row],[Gewogen factor]]</f>
        <v>5.68</v>
      </c>
      <c r="P12815" s="89" cm="1">
        <f t="array" ref="P128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16" spans="1:16" x14ac:dyDescent="0.25">
      <c r="A12816">
        <v>380</v>
      </c>
      <c r="B12816" s="110">
        <v>45800</v>
      </c>
      <c r="C12816" s="89">
        <v>3.4</v>
      </c>
      <c r="D12816" s="89">
        <v>9.8000000000000007</v>
      </c>
      <c r="E12816" s="96">
        <v>1869</v>
      </c>
      <c r="F12816" s="89">
        <v>0.1</v>
      </c>
      <c r="G12816" s="89">
        <v>1018.5</v>
      </c>
      <c r="H12816">
        <v>0.63</v>
      </c>
      <c r="I12816" t="s">
        <v>32</v>
      </c>
      <c r="J12816">
        <v>0.8</v>
      </c>
      <c r="K12816">
        <v>5</v>
      </c>
      <c r="L12816">
        <v>2025</v>
      </c>
      <c r="M12816" t="s">
        <v>349</v>
      </c>
      <c r="N12816" s="89" cm="1">
        <f t="array" ref="N12816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2816" s="89">
        <f>_34_KNMI_Stations[[#This Row],[graaddagen]]*_34_KNMI_Stations[[#This Row],[Gewogen factor]]</f>
        <v>6.56</v>
      </c>
      <c r="P12816" s="89" cm="1">
        <f t="array" ref="P128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17" spans="1:16" x14ac:dyDescent="0.25">
      <c r="A12817">
        <v>380</v>
      </c>
      <c r="B12817" s="110">
        <v>45801</v>
      </c>
      <c r="C12817" s="89">
        <v>5.9</v>
      </c>
      <c r="D12817" s="89">
        <v>11.7</v>
      </c>
      <c r="E12817" s="96">
        <v>1001</v>
      </c>
      <c r="F12817" s="89">
        <v>6.4</v>
      </c>
      <c r="G12817" s="89">
        <v>1015.1</v>
      </c>
      <c r="H12817">
        <v>0.77</v>
      </c>
      <c r="I12817" t="s">
        <v>32</v>
      </c>
      <c r="J12817">
        <v>0.8</v>
      </c>
      <c r="K12817">
        <v>5</v>
      </c>
      <c r="L12817">
        <v>2025</v>
      </c>
      <c r="M12817" t="s">
        <v>349</v>
      </c>
      <c r="N12817" s="89" cm="1">
        <f t="array" ref="N12817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2817" s="89">
        <f>_34_KNMI_Stations[[#This Row],[graaddagen]]*_34_KNMI_Stations[[#This Row],[Gewogen factor]]</f>
        <v>5.0400000000000009</v>
      </c>
      <c r="P12817" s="89" cm="1">
        <f t="array" ref="P128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18" spans="1:16" x14ac:dyDescent="0.25">
      <c r="A12818">
        <v>380</v>
      </c>
      <c r="B12818" s="110">
        <v>45802</v>
      </c>
      <c r="C12818" s="89">
        <v>5.8</v>
      </c>
      <c r="D12818" s="89">
        <v>16.3</v>
      </c>
      <c r="E12818" s="96">
        <v>1548</v>
      </c>
      <c r="F12818" s="89">
        <v>0.9</v>
      </c>
      <c r="G12818" s="89">
        <v>1011.5</v>
      </c>
      <c r="H12818">
        <v>0.76</v>
      </c>
      <c r="I12818" t="s">
        <v>32</v>
      </c>
      <c r="J12818">
        <v>0.8</v>
      </c>
      <c r="K12818">
        <v>5</v>
      </c>
      <c r="L12818">
        <v>2025</v>
      </c>
      <c r="M12818" t="s">
        <v>349</v>
      </c>
      <c r="N12818" s="89" cm="1">
        <f t="array" ref="N12818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2818" s="89">
        <f>_34_KNMI_Stations[[#This Row],[graaddagen]]*_34_KNMI_Stations[[#This Row],[Gewogen factor]]</f>
        <v>1.3599999999999994</v>
      </c>
      <c r="P12818" s="89" cm="1">
        <f t="array" ref="P128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19" spans="1:16" x14ac:dyDescent="0.25">
      <c r="A12819">
        <v>380</v>
      </c>
      <c r="B12819" s="110">
        <v>45803</v>
      </c>
      <c r="C12819" s="89">
        <v>5.3</v>
      </c>
      <c r="D12819" s="89">
        <v>14.8</v>
      </c>
      <c r="E12819" s="96">
        <v>2093</v>
      </c>
      <c r="F12819" s="89">
        <v>0</v>
      </c>
      <c r="G12819" s="89">
        <v>1017.6</v>
      </c>
      <c r="H12819">
        <v>0.64</v>
      </c>
      <c r="I12819" t="s">
        <v>32</v>
      </c>
      <c r="J12819">
        <v>0.8</v>
      </c>
      <c r="K12819">
        <v>5</v>
      </c>
      <c r="L12819">
        <v>2025</v>
      </c>
      <c r="M12819" t="s">
        <v>350</v>
      </c>
      <c r="N12819" s="89" cm="1">
        <f t="array" ref="N12819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2819" s="89">
        <f>_34_KNMI_Stations[[#This Row],[graaddagen]]*_34_KNMI_Stations[[#This Row],[Gewogen factor]]</f>
        <v>2.5599999999999996</v>
      </c>
      <c r="P12819" s="89" cm="1">
        <f t="array" ref="P128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20" spans="1:16" x14ac:dyDescent="0.25">
      <c r="A12820">
        <v>380</v>
      </c>
      <c r="B12820" s="110">
        <v>45804</v>
      </c>
      <c r="C12820" s="89">
        <v>6.6</v>
      </c>
      <c r="D12820" s="89">
        <v>14.5</v>
      </c>
      <c r="E12820" s="96">
        <v>919</v>
      </c>
      <c r="F12820" s="89">
        <v>12.6</v>
      </c>
      <c r="G12820" s="89">
        <v>1016.1</v>
      </c>
      <c r="H12820">
        <v>0.83</v>
      </c>
      <c r="I12820" t="s">
        <v>32</v>
      </c>
      <c r="J12820">
        <v>0.8</v>
      </c>
      <c r="K12820">
        <v>5</v>
      </c>
      <c r="L12820">
        <v>2025</v>
      </c>
      <c r="M12820" t="s">
        <v>350</v>
      </c>
      <c r="N12820" s="89" cm="1">
        <f t="array" ref="N12820">IF(ISNUMBER(_34_KNMI_Stations[[#This Row],[Etmaal temperatuur °C]]),IF(_34_KNMI_Stations[[#This Row],[Etmaal temperatuur °C]]&lt;stookgrens[],stookgrens[]-_34_KNMI_Stations[[#This Row],[Etmaal temperatuur °C]],0),"")</f>
        <v>3.5</v>
      </c>
      <c r="O12820" s="89">
        <f>_34_KNMI_Stations[[#This Row],[graaddagen]]*_34_KNMI_Stations[[#This Row],[Gewogen factor]]</f>
        <v>2.8000000000000003</v>
      </c>
      <c r="P12820" s="89" cm="1">
        <f t="array" ref="P128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21" spans="1:16" x14ac:dyDescent="0.25">
      <c r="A12821">
        <v>380</v>
      </c>
      <c r="B12821" s="110">
        <v>45805</v>
      </c>
      <c r="C12821" s="89">
        <v>5.4</v>
      </c>
      <c r="D12821" s="89">
        <v>15.7</v>
      </c>
      <c r="E12821" s="96">
        <v>1491</v>
      </c>
      <c r="F12821" s="89">
        <v>3</v>
      </c>
      <c r="G12821" s="89">
        <v>1016.4</v>
      </c>
      <c r="H12821">
        <v>0.79</v>
      </c>
      <c r="I12821" t="s">
        <v>32</v>
      </c>
      <c r="J12821">
        <v>0.8</v>
      </c>
      <c r="K12821">
        <v>5</v>
      </c>
      <c r="L12821">
        <v>2025</v>
      </c>
      <c r="M12821" t="s">
        <v>350</v>
      </c>
      <c r="N12821" s="89" cm="1">
        <f t="array" ref="N12821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2821" s="89">
        <f>_34_KNMI_Stations[[#This Row],[graaddagen]]*_34_KNMI_Stations[[#This Row],[Gewogen factor]]</f>
        <v>1.8400000000000007</v>
      </c>
      <c r="P12821" s="89" cm="1">
        <f t="array" ref="P128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22" spans="1:16" x14ac:dyDescent="0.25">
      <c r="A12822">
        <v>380</v>
      </c>
      <c r="B12822" s="110">
        <v>45806</v>
      </c>
      <c r="C12822" s="89">
        <v>4.4000000000000004</v>
      </c>
      <c r="D12822" s="89">
        <v>15.7</v>
      </c>
      <c r="E12822" s="96">
        <v>1222</v>
      </c>
      <c r="F12822" s="89">
        <v>-0.1</v>
      </c>
      <c r="G12822" s="89">
        <v>1021.8</v>
      </c>
      <c r="H12822">
        <v>0.81</v>
      </c>
      <c r="I12822" t="s">
        <v>32</v>
      </c>
      <c r="J12822">
        <v>0.8</v>
      </c>
      <c r="K12822">
        <v>5</v>
      </c>
      <c r="L12822">
        <v>2025</v>
      </c>
      <c r="M12822" t="s">
        <v>350</v>
      </c>
      <c r="N12822" s="89" cm="1">
        <f t="array" ref="N12822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2822" s="89">
        <f>_34_KNMI_Stations[[#This Row],[graaddagen]]*_34_KNMI_Stations[[#This Row],[Gewogen factor]]</f>
        <v>1.8400000000000007</v>
      </c>
      <c r="P12822" s="89" cm="1">
        <f t="array" ref="P128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23" spans="1:16" x14ac:dyDescent="0.25">
      <c r="A12823">
        <v>380</v>
      </c>
      <c r="B12823" s="110">
        <v>45807</v>
      </c>
      <c r="C12823" s="89">
        <v>3.8</v>
      </c>
      <c r="D12823" s="89">
        <v>19.8</v>
      </c>
      <c r="E12823" s="96">
        <v>2411</v>
      </c>
      <c r="F12823" s="89">
        <v>0</v>
      </c>
      <c r="G12823" s="89">
        <v>1020.2</v>
      </c>
      <c r="H12823">
        <v>0.74</v>
      </c>
      <c r="I12823" t="s">
        <v>32</v>
      </c>
      <c r="J12823">
        <v>0.8</v>
      </c>
      <c r="K12823">
        <v>5</v>
      </c>
      <c r="L12823">
        <v>2025</v>
      </c>
      <c r="M12823" t="s">
        <v>350</v>
      </c>
      <c r="N12823" s="89" cm="1">
        <f t="array" ref="N12823">IF(ISNUMBER(_34_KNMI_Stations[[#This Row],[Etmaal temperatuur °C]]),IF(_34_KNMI_Stations[[#This Row],[Etmaal temperatuur °C]]&lt;stookgrens[],stookgrens[]-_34_KNMI_Stations[[#This Row],[Etmaal temperatuur °C]],0),"")</f>
        <v>0</v>
      </c>
      <c r="O12823" s="89">
        <f>_34_KNMI_Stations[[#This Row],[graaddagen]]*_34_KNMI_Stations[[#This Row],[Gewogen factor]]</f>
        <v>0</v>
      </c>
      <c r="P12823" s="89" cm="1">
        <f t="array" ref="P12823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12824" spans="1:16" x14ac:dyDescent="0.25">
      <c r="A12824">
        <v>380</v>
      </c>
      <c r="B12824" s="110">
        <v>45808</v>
      </c>
      <c r="C12824" s="89">
        <v>2.1</v>
      </c>
      <c r="D12824" s="89">
        <v>21.7</v>
      </c>
      <c r="E12824" s="96">
        <v>2060</v>
      </c>
      <c r="F12824" s="89">
        <v>-0.1</v>
      </c>
      <c r="G12824" s="89">
        <v>1016.4</v>
      </c>
      <c r="H12824">
        <v>0.74</v>
      </c>
      <c r="I12824" t="s">
        <v>32</v>
      </c>
      <c r="J12824">
        <v>0.8</v>
      </c>
      <c r="K12824">
        <v>5</v>
      </c>
      <c r="L12824">
        <v>2025</v>
      </c>
      <c r="M12824" t="s">
        <v>350</v>
      </c>
      <c r="N12824" s="89" cm="1">
        <f t="array" ref="N12824">IF(ISNUMBER(_34_KNMI_Stations[[#This Row],[Etmaal temperatuur °C]]),IF(_34_KNMI_Stations[[#This Row],[Etmaal temperatuur °C]]&lt;stookgrens[],stookgrens[]-_34_KNMI_Stations[[#This Row],[Etmaal temperatuur °C]],0),"")</f>
        <v>0</v>
      </c>
      <c r="O12824" s="89">
        <f>_34_KNMI_Stations[[#This Row],[graaddagen]]*_34_KNMI_Stations[[#This Row],[Gewogen factor]]</f>
        <v>0</v>
      </c>
      <c r="P12824" s="89" cm="1">
        <f t="array" ref="P12824">IF(ISNUMBER(_34_KNMI_Stations[[#This Row],[Etmaal temperatuur °C]]),IF(_34_KNMI_Stations[[#This Row],[Etmaal temperatuur °C]]&gt;stookgrens[],_34_KNMI_Stations[[#This Row],[Etmaal temperatuur °C]]-stookgrens[],0),"")</f>
        <v>3.6999999999999993</v>
      </c>
    </row>
    <row r="12825" spans="1:16" x14ac:dyDescent="0.25">
      <c r="A12825">
        <v>380</v>
      </c>
      <c r="B12825" s="110">
        <v>45809</v>
      </c>
      <c r="C12825" s="89">
        <v>4</v>
      </c>
      <c r="D12825" s="89">
        <v>18.399999999999999</v>
      </c>
      <c r="E12825" s="96">
        <v>1997</v>
      </c>
      <c r="F12825" s="89">
        <v>0</v>
      </c>
      <c r="G12825" s="89">
        <v>1014.6</v>
      </c>
      <c r="H12825">
        <v>0.68</v>
      </c>
      <c r="I12825" t="s">
        <v>32</v>
      </c>
      <c r="J12825">
        <v>0.8</v>
      </c>
      <c r="K12825">
        <v>6</v>
      </c>
      <c r="L12825">
        <v>2025</v>
      </c>
      <c r="M12825" t="s">
        <v>350</v>
      </c>
      <c r="N12825" s="89" cm="1">
        <f t="array" ref="N12825">IF(ISNUMBER(_34_KNMI_Stations[[#This Row],[Etmaal temperatuur °C]]),IF(_34_KNMI_Stations[[#This Row],[Etmaal temperatuur °C]]&lt;stookgrens[],stookgrens[]-_34_KNMI_Stations[[#This Row],[Etmaal temperatuur °C]],0),"")</f>
        <v>0</v>
      </c>
      <c r="O12825" s="89">
        <f>_34_KNMI_Stations[[#This Row],[graaddagen]]*_34_KNMI_Stations[[#This Row],[Gewogen factor]]</f>
        <v>0</v>
      </c>
      <c r="P12825" s="89" cm="1">
        <f t="array" ref="P12825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2826" spans="1:16" x14ac:dyDescent="0.25">
      <c r="A12826">
        <v>380</v>
      </c>
      <c r="B12826" s="110">
        <v>45810</v>
      </c>
      <c r="C12826" s="89">
        <v>3.3</v>
      </c>
      <c r="D12826" s="89">
        <v>15.8</v>
      </c>
      <c r="E12826" s="96">
        <v>2372</v>
      </c>
      <c r="F12826" s="89">
        <v>0</v>
      </c>
      <c r="G12826" s="89">
        <v>1016.4</v>
      </c>
      <c r="H12826">
        <v>0.66</v>
      </c>
      <c r="I12826" t="s">
        <v>32</v>
      </c>
      <c r="J12826">
        <v>0.8</v>
      </c>
      <c r="K12826">
        <v>6</v>
      </c>
      <c r="L12826">
        <v>2025</v>
      </c>
      <c r="M12826" t="s">
        <v>351</v>
      </c>
      <c r="N12826" s="89" cm="1">
        <f t="array" ref="N12826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2826" s="89">
        <f>_34_KNMI_Stations[[#This Row],[graaddagen]]*_34_KNMI_Stations[[#This Row],[Gewogen factor]]</f>
        <v>1.7599999999999996</v>
      </c>
      <c r="P12826" s="89" cm="1">
        <f t="array" ref="P128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27" spans="1:16" x14ac:dyDescent="0.25">
      <c r="A12827">
        <v>380</v>
      </c>
      <c r="B12827" s="110">
        <v>45811</v>
      </c>
      <c r="C12827" s="89">
        <v>4.3</v>
      </c>
      <c r="D12827" s="89">
        <v>18.2</v>
      </c>
      <c r="E12827" s="96">
        <v>2416</v>
      </c>
      <c r="F12827" s="89">
        <v>0</v>
      </c>
      <c r="G12827" s="89">
        <v>1011.1</v>
      </c>
      <c r="H12827">
        <v>0.59</v>
      </c>
      <c r="I12827" t="s">
        <v>32</v>
      </c>
      <c r="J12827">
        <v>0.8</v>
      </c>
      <c r="K12827">
        <v>6</v>
      </c>
      <c r="L12827">
        <v>2025</v>
      </c>
      <c r="M12827" t="s">
        <v>351</v>
      </c>
      <c r="N12827" s="89" cm="1">
        <f t="array" ref="N12827">IF(ISNUMBER(_34_KNMI_Stations[[#This Row],[Etmaal temperatuur °C]]),IF(_34_KNMI_Stations[[#This Row],[Etmaal temperatuur °C]]&lt;stookgrens[],stookgrens[]-_34_KNMI_Stations[[#This Row],[Etmaal temperatuur °C]],0),"")</f>
        <v>0</v>
      </c>
      <c r="O12827" s="89">
        <f>_34_KNMI_Stations[[#This Row],[graaddagen]]*_34_KNMI_Stations[[#This Row],[Gewogen factor]]</f>
        <v>0</v>
      </c>
      <c r="P12827" s="89" cm="1">
        <f t="array" ref="P12827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2828" spans="1:16" x14ac:dyDescent="0.25">
      <c r="A12828">
        <v>380</v>
      </c>
      <c r="B12828" s="110">
        <v>45812</v>
      </c>
      <c r="C12828" s="89">
        <v>4</v>
      </c>
      <c r="D12828" s="89">
        <v>15.8</v>
      </c>
      <c r="E12828" s="96">
        <v>1164</v>
      </c>
      <c r="F12828" s="89">
        <v>0.1</v>
      </c>
      <c r="G12828" s="89">
        <v>1008.4</v>
      </c>
      <c r="H12828">
        <v>0.74</v>
      </c>
      <c r="I12828" t="s">
        <v>32</v>
      </c>
      <c r="J12828">
        <v>0.8</v>
      </c>
      <c r="K12828">
        <v>6</v>
      </c>
      <c r="L12828">
        <v>2025</v>
      </c>
      <c r="M12828" t="s">
        <v>351</v>
      </c>
      <c r="N12828" s="89" cm="1">
        <f t="array" ref="N12828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2828" s="89">
        <f>_34_KNMI_Stations[[#This Row],[graaddagen]]*_34_KNMI_Stations[[#This Row],[Gewogen factor]]</f>
        <v>1.7599999999999996</v>
      </c>
      <c r="P12828" s="89" cm="1">
        <f t="array" ref="P128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29" spans="1:16" x14ac:dyDescent="0.25">
      <c r="A12829">
        <v>380</v>
      </c>
      <c r="B12829" s="110">
        <v>45813</v>
      </c>
      <c r="C12829" s="89">
        <v>6.3</v>
      </c>
      <c r="D12829" s="89">
        <v>15.7</v>
      </c>
      <c r="E12829" s="96">
        <v>1181</v>
      </c>
      <c r="F12829" s="89">
        <v>7</v>
      </c>
      <c r="G12829" s="89">
        <v>1008.2</v>
      </c>
      <c r="H12829">
        <v>0.78</v>
      </c>
      <c r="I12829" t="s">
        <v>32</v>
      </c>
      <c r="J12829">
        <v>0.8</v>
      </c>
      <c r="K12829">
        <v>6</v>
      </c>
      <c r="L12829">
        <v>2025</v>
      </c>
      <c r="M12829" t="s">
        <v>351</v>
      </c>
      <c r="N12829" s="89" cm="1">
        <f t="array" ref="N12829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2829" s="89">
        <f>_34_KNMI_Stations[[#This Row],[graaddagen]]*_34_KNMI_Stations[[#This Row],[Gewogen factor]]</f>
        <v>1.8400000000000007</v>
      </c>
      <c r="P12829" s="89" cm="1">
        <f t="array" ref="P128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30" spans="1:16" x14ac:dyDescent="0.25">
      <c r="A12830">
        <v>380</v>
      </c>
      <c r="B12830" s="110">
        <v>45814</v>
      </c>
      <c r="C12830" s="89">
        <v>5.3</v>
      </c>
      <c r="D12830" s="89">
        <v>16.2</v>
      </c>
      <c r="E12830" s="96">
        <v>1800</v>
      </c>
      <c r="F12830" s="89">
        <v>1.3</v>
      </c>
      <c r="G12830" s="89">
        <v>1009.4</v>
      </c>
      <c r="H12830">
        <v>0.75</v>
      </c>
      <c r="I12830" t="s">
        <v>32</v>
      </c>
      <c r="J12830">
        <v>0.8</v>
      </c>
      <c r="K12830">
        <v>6</v>
      </c>
      <c r="L12830">
        <v>2025</v>
      </c>
      <c r="M12830" t="s">
        <v>351</v>
      </c>
      <c r="N12830" s="89" cm="1">
        <f t="array" ref="N12830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12830" s="89">
        <f>_34_KNMI_Stations[[#This Row],[graaddagen]]*_34_KNMI_Stations[[#This Row],[Gewogen factor]]</f>
        <v>1.4400000000000006</v>
      </c>
      <c r="P12830" s="89" cm="1">
        <f t="array" ref="P128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31" spans="1:16" x14ac:dyDescent="0.25">
      <c r="A12831">
        <v>380</v>
      </c>
      <c r="B12831" s="110">
        <v>45815</v>
      </c>
      <c r="C12831" s="89">
        <v>5</v>
      </c>
      <c r="D12831" s="89">
        <v>14.6</v>
      </c>
      <c r="E12831" s="96">
        <v>1485</v>
      </c>
      <c r="F12831" s="89">
        <v>15.5</v>
      </c>
      <c r="G12831" s="89">
        <v>1008.8</v>
      </c>
      <c r="H12831">
        <v>0.85</v>
      </c>
      <c r="I12831" t="s">
        <v>32</v>
      </c>
      <c r="J12831">
        <v>0.8</v>
      </c>
      <c r="K12831">
        <v>6</v>
      </c>
      <c r="L12831">
        <v>2025</v>
      </c>
      <c r="M12831" t="s">
        <v>351</v>
      </c>
      <c r="N12831" s="89" cm="1">
        <f t="array" ref="N12831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2831" s="89">
        <f>_34_KNMI_Stations[[#This Row],[graaddagen]]*_34_KNMI_Stations[[#This Row],[Gewogen factor]]</f>
        <v>2.7200000000000006</v>
      </c>
      <c r="P12831" s="89" cm="1">
        <f t="array" ref="P128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32" spans="1:16" x14ac:dyDescent="0.25">
      <c r="A12832">
        <v>380</v>
      </c>
      <c r="B12832" s="110">
        <v>45816</v>
      </c>
      <c r="C12832" s="89">
        <v>5.8</v>
      </c>
      <c r="D12832" s="89">
        <v>12.9</v>
      </c>
      <c r="E12832" s="96">
        <v>1830</v>
      </c>
      <c r="F12832" s="89">
        <v>0.4</v>
      </c>
      <c r="G12832" s="89">
        <v>1015.6</v>
      </c>
      <c r="H12832">
        <v>0.73</v>
      </c>
      <c r="I12832" t="s">
        <v>32</v>
      </c>
      <c r="J12832">
        <v>0.8</v>
      </c>
      <c r="K12832">
        <v>6</v>
      </c>
      <c r="L12832">
        <v>2025</v>
      </c>
      <c r="M12832" t="s">
        <v>351</v>
      </c>
      <c r="N12832" s="89" cm="1">
        <f t="array" ref="N12832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2832" s="89">
        <f>_34_KNMI_Stations[[#This Row],[graaddagen]]*_34_KNMI_Stations[[#This Row],[Gewogen factor]]</f>
        <v>4.08</v>
      </c>
      <c r="P12832" s="89" cm="1">
        <f t="array" ref="P128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33" spans="1:16" x14ac:dyDescent="0.25">
      <c r="A12833">
        <v>380</v>
      </c>
      <c r="B12833" s="110">
        <v>45817</v>
      </c>
      <c r="C12833" s="89">
        <v>3.4</v>
      </c>
      <c r="D12833" s="89">
        <v>14.3</v>
      </c>
      <c r="E12833" s="96">
        <v>2252</v>
      </c>
      <c r="F12833" s="89">
        <v>0</v>
      </c>
      <c r="G12833" s="89">
        <v>1022.5</v>
      </c>
      <c r="H12833">
        <v>0.7</v>
      </c>
      <c r="I12833" t="s">
        <v>32</v>
      </c>
      <c r="J12833">
        <v>0.8</v>
      </c>
      <c r="K12833">
        <v>6</v>
      </c>
      <c r="L12833">
        <v>2025</v>
      </c>
      <c r="M12833" t="s">
        <v>352</v>
      </c>
      <c r="N12833" s="89" cm="1">
        <f t="array" ref="N12833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2833" s="89">
        <f>_34_KNMI_Stations[[#This Row],[graaddagen]]*_34_KNMI_Stations[[#This Row],[Gewogen factor]]</f>
        <v>2.9599999999999995</v>
      </c>
      <c r="P12833" s="89" cm="1">
        <f t="array" ref="P128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34" spans="1:16" x14ac:dyDescent="0.25">
      <c r="A12834">
        <v>380</v>
      </c>
      <c r="B12834" s="110">
        <v>45818</v>
      </c>
      <c r="C12834" s="89">
        <v>4.3</v>
      </c>
      <c r="D12834" s="89">
        <v>15.5</v>
      </c>
      <c r="E12834" s="96">
        <v>1437</v>
      </c>
      <c r="F12834" s="89">
        <v>0.1</v>
      </c>
      <c r="G12834" s="89">
        <v>1017.9</v>
      </c>
      <c r="H12834">
        <v>0.75</v>
      </c>
      <c r="I12834" t="s">
        <v>32</v>
      </c>
      <c r="J12834">
        <v>0.8</v>
      </c>
      <c r="K12834">
        <v>6</v>
      </c>
      <c r="L12834">
        <v>2025</v>
      </c>
      <c r="M12834" t="s">
        <v>352</v>
      </c>
      <c r="N12834" s="89" cm="1">
        <f t="array" ref="N12834">IF(ISNUMBER(_34_KNMI_Stations[[#This Row],[Etmaal temperatuur °C]]),IF(_34_KNMI_Stations[[#This Row],[Etmaal temperatuur °C]]&lt;stookgrens[],stookgrens[]-_34_KNMI_Stations[[#This Row],[Etmaal temperatuur °C]],0),"")</f>
        <v>2.5</v>
      </c>
      <c r="O12834" s="89">
        <f>_34_KNMI_Stations[[#This Row],[graaddagen]]*_34_KNMI_Stations[[#This Row],[Gewogen factor]]</f>
        <v>2</v>
      </c>
      <c r="P12834" s="89" cm="1">
        <f t="array" ref="P128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35" spans="1:16" x14ac:dyDescent="0.25">
      <c r="A12835">
        <v>380</v>
      </c>
      <c r="B12835" s="110">
        <v>45819</v>
      </c>
      <c r="C12835" s="89">
        <v>3.2</v>
      </c>
      <c r="D12835" s="89">
        <v>15.9</v>
      </c>
      <c r="E12835" s="96">
        <v>2970</v>
      </c>
      <c r="F12835" s="89">
        <v>0</v>
      </c>
      <c r="G12835" s="89">
        <v>1021.2</v>
      </c>
      <c r="H12835">
        <v>0.67</v>
      </c>
      <c r="I12835" t="s">
        <v>32</v>
      </c>
      <c r="J12835">
        <v>0.8</v>
      </c>
      <c r="K12835">
        <v>6</v>
      </c>
      <c r="L12835">
        <v>2025</v>
      </c>
      <c r="M12835" t="s">
        <v>352</v>
      </c>
      <c r="N12835" s="89" cm="1">
        <f t="array" ref="N12835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12835" s="89">
        <f>_34_KNMI_Stations[[#This Row],[graaddagen]]*_34_KNMI_Stations[[#This Row],[Gewogen factor]]</f>
        <v>1.6799999999999997</v>
      </c>
      <c r="P12835" s="89" cm="1">
        <f t="array" ref="P128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36" spans="1:16" x14ac:dyDescent="0.25">
      <c r="A12836">
        <v>380</v>
      </c>
      <c r="B12836" s="110">
        <v>45820</v>
      </c>
      <c r="C12836" s="89">
        <v>4.3</v>
      </c>
      <c r="D12836" s="89">
        <v>22.1</v>
      </c>
      <c r="E12836" s="96">
        <v>2916</v>
      </c>
      <c r="F12836" s="89">
        <v>0</v>
      </c>
      <c r="G12836" s="89">
        <v>1016.2</v>
      </c>
      <c r="H12836">
        <v>0.55000000000000004</v>
      </c>
      <c r="I12836" t="s">
        <v>32</v>
      </c>
      <c r="J12836">
        <v>0.8</v>
      </c>
      <c r="K12836">
        <v>6</v>
      </c>
      <c r="L12836">
        <v>2025</v>
      </c>
      <c r="M12836" t="s">
        <v>352</v>
      </c>
      <c r="N12836" s="89" cm="1">
        <f t="array" ref="N12836">IF(ISNUMBER(_34_KNMI_Stations[[#This Row],[Etmaal temperatuur °C]]),IF(_34_KNMI_Stations[[#This Row],[Etmaal temperatuur °C]]&lt;stookgrens[],stookgrens[]-_34_KNMI_Stations[[#This Row],[Etmaal temperatuur °C]],0),"")</f>
        <v>0</v>
      </c>
      <c r="O12836" s="89">
        <f>_34_KNMI_Stations[[#This Row],[graaddagen]]*_34_KNMI_Stations[[#This Row],[Gewogen factor]]</f>
        <v>0</v>
      </c>
      <c r="P12836" s="89" cm="1">
        <f t="array" ref="P12836">IF(ISNUMBER(_34_KNMI_Stations[[#This Row],[Etmaal temperatuur °C]]),IF(_34_KNMI_Stations[[#This Row],[Etmaal temperatuur °C]]&gt;stookgrens[],_34_KNMI_Stations[[#This Row],[Etmaal temperatuur °C]]-stookgrens[],0),"")</f>
        <v>4.1000000000000014</v>
      </c>
    </row>
    <row r="12837" spans="1:16" x14ac:dyDescent="0.25">
      <c r="A12837">
        <v>380</v>
      </c>
      <c r="B12837" s="110">
        <v>45821</v>
      </c>
      <c r="C12837" s="89">
        <v>3.5</v>
      </c>
      <c r="D12837" s="89">
        <v>26.3</v>
      </c>
      <c r="E12837" s="96">
        <v>2717</v>
      </c>
      <c r="F12837" s="89">
        <v>0</v>
      </c>
      <c r="G12837" s="89">
        <v>1017.5</v>
      </c>
      <c r="H12837">
        <v>0.52</v>
      </c>
      <c r="I12837" t="s">
        <v>32</v>
      </c>
      <c r="J12837">
        <v>0.8</v>
      </c>
      <c r="K12837">
        <v>6</v>
      </c>
      <c r="L12837">
        <v>2025</v>
      </c>
      <c r="M12837" t="s">
        <v>352</v>
      </c>
      <c r="N12837" s="89" cm="1">
        <f t="array" ref="N12837">IF(ISNUMBER(_34_KNMI_Stations[[#This Row],[Etmaal temperatuur °C]]),IF(_34_KNMI_Stations[[#This Row],[Etmaal temperatuur °C]]&lt;stookgrens[],stookgrens[]-_34_KNMI_Stations[[#This Row],[Etmaal temperatuur °C]],0),"")</f>
        <v>0</v>
      </c>
      <c r="O12837" s="89">
        <f>_34_KNMI_Stations[[#This Row],[graaddagen]]*_34_KNMI_Stations[[#This Row],[Gewogen factor]]</f>
        <v>0</v>
      </c>
      <c r="P12837" s="89" cm="1">
        <f t="array" ref="P12837">IF(ISNUMBER(_34_KNMI_Stations[[#This Row],[Etmaal temperatuur °C]]),IF(_34_KNMI_Stations[[#This Row],[Etmaal temperatuur °C]]&gt;stookgrens[],_34_KNMI_Stations[[#This Row],[Etmaal temperatuur °C]]-stookgrens[],0),"")</f>
        <v>8.3000000000000007</v>
      </c>
    </row>
    <row r="12838" spans="1:16" x14ac:dyDescent="0.25">
      <c r="A12838">
        <v>380</v>
      </c>
      <c r="B12838" s="110">
        <v>45822</v>
      </c>
      <c r="C12838" s="89">
        <v>3</v>
      </c>
      <c r="D12838" s="89">
        <v>24.4</v>
      </c>
      <c r="E12838" s="96">
        <v>2142</v>
      </c>
      <c r="F12838" s="89">
        <v>9.4</v>
      </c>
      <c r="G12838" s="89">
        <v>1017.3</v>
      </c>
      <c r="H12838">
        <v>0.65</v>
      </c>
      <c r="I12838" t="s">
        <v>32</v>
      </c>
      <c r="J12838">
        <v>0.8</v>
      </c>
      <c r="K12838">
        <v>6</v>
      </c>
      <c r="L12838">
        <v>2025</v>
      </c>
      <c r="M12838" t="s">
        <v>352</v>
      </c>
      <c r="N12838" s="89" cm="1">
        <f t="array" ref="N12838">IF(ISNUMBER(_34_KNMI_Stations[[#This Row],[Etmaal temperatuur °C]]),IF(_34_KNMI_Stations[[#This Row],[Etmaal temperatuur °C]]&lt;stookgrens[],stookgrens[]-_34_KNMI_Stations[[#This Row],[Etmaal temperatuur °C]],0),"")</f>
        <v>0</v>
      </c>
      <c r="O12838" s="89">
        <f>_34_KNMI_Stations[[#This Row],[graaddagen]]*_34_KNMI_Stations[[#This Row],[Gewogen factor]]</f>
        <v>0</v>
      </c>
      <c r="P12838" s="89" cm="1">
        <f t="array" ref="P12838">IF(ISNUMBER(_34_KNMI_Stations[[#This Row],[Etmaal temperatuur °C]]),IF(_34_KNMI_Stations[[#This Row],[Etmaal temperatuur °C]]&gt;stookgrens[],_34_KNMI_Stations[[#This Row],[Etmaal temperatuur °C]]-stookgrens[],0),"")</f>
        <v>6.3999999999999986</v>
      </c>
    </row>
    <row r="12839" spans="1:16" x14ac:dyDescent="0.25">
      <c r="A12839">
        <v>380</v>
      </c>
      <c r="B12839" s="110">
        <v>45823</v>
      </c>
      <c r="C12839" s="89">
        <v>2.8</v>
      </c>
      <c r="D12839" s="89">
        <v>18</v>
      </c>
      <c r="E12839" s="96">
        <v>1891</v>
      </c>
      <c r="F12839" s="89">
        <v>7.2</v>
      </c>
      <c r="G12839" s="89">
        <v>1022.1</v>
      </c>
      <c r="H12839">
        <v>0.71</v>
      </c>
      <c r="I12839" t="s">
        <v>32</v>
      </c>
      <c r="J12839">
        <v>0.8</v>
      </c>
      <c r="K12839">
        <v>6</v>
      </c>
      <c r="L12839">
        <v>2025</v>
      </c>
      <c r="M12839" t="s">
        <v>352</v>
      </c>
      <c r="N12839" s="89" cm="1">
        <f t="array" ref="N12839">IF(ISNUMBER(_34_KNMI_Stations[[#This Row],[Etmaal temperatuur °C]]),IF(_34_KNMI_Stations[[#This Row],[Etmaal temperatuur °C]]&lt;stookgrens[],stookgrens[]-_34_KNMI_Stations[[#This Row],[Etmaal temperatuur °C]],0),"")</f>
        <v>0</v>
      </c>
      <c r="O12839" s="89">
        <f>_34_KNMI_Stations[[#This Row],[graaddagen]]*_34_KNMI_Stations[[#This Row],[Gewogen factor]]</f>
        <v>0</v>
      </c>
      <c r="P12839" s="89" cm="1">
        <f t="array" ref="P128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40" spans="1:16" x14ac:dyDescent="0.25">
      <c r="A12840">
        <v>380</v>
      </c>
      <c r="B12840" s="110">
        <v>45824</v>
      </c>
      <c r="C12840" s="89">
        <v>2.8</v>
      </c>
      <c r="D12840" s="89">
        <v>19</v>
      </c>
      <c r="E12840" s="96">
        <v>2367</v>
      </c>
      <c r="F12840" s="89">
        <v>0</v>
      </c>
      <c r="G12840" s="89">
        <v>1027</v>
      </c>
      <c r="H12840">
        <v>0.68</v>
      </c>
      <c r="I12840" t="s">
        <v>32</v>
      </c>
      <c r="J12840">
        <v>0.8</v>
      </c>
      <c r="K12840">
        <v>6</v>
      </c>
      <c r="L12840">
        <v>2025</v>
      </c>
      <c r="M12840" t="s">
        <v>353</v>
      </c>
      <c r="N12840" s="89" cm="1">
        <f t="array" ref="N12840">IF(ISNUMBER(_34_KNMI_Stations[[#This Row],[Etmaal temperatuur °C]]),IF(_34_KNMI_Stations[[#This Row],[Etmaal temperatuur °C]]&lt;stookgrens[],stookgrens[]-_34_KNMI_Stations[[#This Row],[Etmaal temperatuur °C]],0),"")</f>
        <v>0</v>
      </c>
      <c r="O12840" s="89">
        <f>_34_KNMI_Stations[[#This Row],[graaddagen]]*_34_KNMI_Stations[[#This Row],[Gewogen factor]]</f>
        <v>0</v>
      </c>
      <c r="P12840" s="89" cm="1">
        <f t="array" ref="P12840">IF(ISNUMBER(_34_KNMI_Stations[[#This Row],[Etmaal temperatuur °C]]),IF(_34_KNMI_Stations[[#This Row],[Etmaal temperatuur °C]]&gt;stookgrens[],_34_KNMI_Stations[[#This Row],[Etmaal temperatuur °C]]-stookgrens[],0),"")</f>
        <v>1</v>
      </c>
    </row>
    <row r="12841" spans="1:16" x14ac:dyDescent="0.25">
      <c r="A12841">
        <v>380</v>
      </c>
      <c r="B12841" s="110">
        <v>45825</v>
      </c>
      <c r="C12841" s="89">
        <v>1.8</v>
      </c>
      <c r="D12841" s="89">
        <v>20.9</v>
      </c>
      <c r="E12841" s="96">
        <v>2705</v>
      </c>
      <c r="F12841" s="89">
        <v>0</v>
      </c>
      <c r="G12841" s="89">
        <v>1025.2</v>
      </c>
      <c r="H12841">
        <v>0.63</v>
      </c>
      <c r="I12841" t="s">
        <v>32</v>
      </c>
      <c r="J12841">
        <v>0.8</v>
      </c>
      <c r="K12841">
        <v>6</v>
      </c>
      <c r="L12841">
        <v>2025</v>
      </c>
      <c r="M12841" t="s">
        <v>353</v>
      </c>
      <c r="N12841" s="89" cm="1">
        <f t="array" ref="N12841">IF(ISNUMBER(_34_KNMI_Stations[[#This Row],[Etmaal temperatuur °C]]),IF(_34_KNMI_Stations[[#This Row],[Etmaal temperatuur °C]]&lt;stookgrens[],stookgrens[]-_34_KNMI_Stations[[#This Row],[Etmaal temperatuur °C]],0),"")</f>
        <v>0</v>
      </c>
      <c r="O12841" s="89">
        <f>_34_KNMI_Stations[[#This Row],[graaddagen]]*_34_KNMI_Stations[[#This Row],[Gewogen factor]]</f>
        <v>0</v>
      </c>
      <c r="P12841" s="89" cm="1">
        <f t="array" ref="P12841">IF(ISNUMBER(_34_KNMI_Stations[[#This Row],[Etmaal temperatuur °C]]),IF(_34_KNMI_Stations[[#This Row],[Etmaal temperatuur °C]]&gt;stookgrens[],_34_KNMI_Stations[[#This Row],[Etmaal temperatuur °C]]-stookgrens[],0),"")</f>
        <v>2.8999999999999986</v>
      </c>
    </row>
    <row r="12842" spans="1:16" x14ac:dyDescent="0.25">
      <c r="A12842">
        <v>380</v>
      </c>
      <c r="B12842" s="110">
        <v>45826</v>
      </c>
      <c r="C12842" s="89">
        <v>2.2999999999999998</v>
      </c>
      <c r="D12842" s="89">
        <v>21.5</v>
      </c>
      <c r="E12842" s="96">
        <v>2767</v>
      </c>
      <c r="F12842" s="89">
        <v>0</v>
      </c>
      <c r="G12842" s="89">
        <v>1023.7</v>
      </c>
      <c r="H12842">
        <v>0.63</v>
      </c>
      <c r="I12842" t="s">
        <v>32</v>
      </c>
      <c r="J12842">
        <v>0.8</v>
      </c>
      <c r="K12842">
        <v>6</v>
      </c>
      <c r="L12842">
        <v>2025</v>
      </c>
      <c r="M12842" t="s">
        <v>353</v>
      </c>
      <c r="N12842" s="89" cm="1">
        <f t="array" ref="N12842">IF(ISNUMBER(_34_KNMI_Stations[[#This Row],[Etmaal temperatuur °C]]),IF(_34_KNMI_Stations[[#This Row],[Etmaal temperatuur °C]]&lt;stookgrens[],stookgrens[]-_34_KNMI_Stations[[#This Row],[Etmaal temperatuur °C]],0),"")</f>
        <v>0</v>
      </c>
      <c r="O12842" s="89">
        <f>_34_KNMI_Stations[[#This Row],[graaddagen]]*_34_KNMI_Stations[[#This Row],[Gewogen factor]]</f>
        <v>0</v>
      </c>
      <c r="P12842" s="89" cm="1">
        <f t="array" ref="P12842">IF(ISNUMBER(_34_KNMI_Stations[[#This Row],[Etmaal temperatuur °C]]),IF(_34_KNMI_Stations[[#This Row],[Etmaal temperatuur °C]]&gt;stookgrens[],_34_KNMI_Stations[[#This Row],[Etmaal temperatuur °C]]-stookgrens[],0),"")</f>
        <v>3.5</v>
      </c>
    </row>
    <row r="12843" spans="1:16" x14ac:dyDescent="0.25">
      <c r="A12843">
        <v>380</v>
      </c>
      <c r="B12843" s="110">
        <v>45827</v>
      </c>
      <c r="C12843" s="89">
        <v>3.7</v>
      </c>
      <c r="D12843" s="89">
        <v>20.2</v>
      </c>
      <c r="E12843" s="96">
        <v>2893</v>
      </c>
      <c r="F12843" s="89">
        <v>0</v>
      </c>
      <c r="G12843" s="89">
        <v>1025.7</v>
      </c>
      <c r="H12843">
        <v>0.62</v>
      </c>
      <c r="I12843" t="s">
        <v>32</v>
      </c>
      <c r="J12843">
        <v>0.8</v>
      </c>
      <c r="K12843">
        <v>6</v>
      </c>
      <c r="L12843">
        <v>2025</v>
      </c>
      <c r="M12843" t="s">
        <v>353</v>
      </c>
      <c r="N12843" s="89" cm="1">
        <f t="array" ref="N12843">IF(ISNUMBER(_34_KNMI_Stations[[#This Row],[Etmaal temperatuur °C]]),IF(_34_KNMI_Stations[[#This Row],[Etmaal temperatuur °C]]&lt;stookgrens[],stookgrens[]-_34_KNMI_Stations[[#This Row],[Etmaal temperatuur °C]],0),"")</f>
        <v>0</v>
      </c>
      <c r="O12843" s="89">
        <f>_34_KNMI_Stations[[#This Row],[graaddagen]]*_34_KNMI_Stations[[#This Row],[Gewogen factor]]</f>
        <v>0</v>
      </c>
      <c r="P12843" s="89" cm="1">
        <f t="array" ref="P12843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12844" spans="1:16" x14ac:dyDescent="0.25">
      <c r="A12844">
        <v>380</v>
      </c>
      <c r="B12844" s="110">
        <v>45828</v>
      </c>
      <c r="C12844" s="89">
        <v>3.7</v>
      </c>
      <c r="D12844" s="89">
        <v>20.399999999999999</v>
      </c>
      <c r="E12844" s="96">
        <v>2857</v>
      </c>
      <c r="F12844" s="89">
        <v>0</v>
      </c>
      <c r="G12844" s="89">
        <v>1024.5999999999999</v>
      </c>
      <c r="H12844">
        <v>0.5</v>
      </c>
      <c r="I12844" t="s">
        <v>32</v>
      </c>
      <c r="J12844">
        <v>0.8</v>
      </c>
      <c r="K12844">
        <v>6</v>
      </c>
      <c r="L12844">
        <v>2025</v>
      </c>
      <c r="M12844" t="s">
        <v>353</v>
      </c>
      <c r="N12844" s="89" cm="1">
        <f t="array" ref="N12844">IF(ISNUMBER(_34_KNMI_Stations[[#This Row],[Etmaal temperatuur °C]]),IF(_34_KNMI_Stations[[#This Row],[Etmaal temperatuur °C]]&lt;stookgrens[],stookgrens[]-_34_KNMI_Stations[[#This Row],[Etmaal temperatuur °C]],0),"")</f>
        <v>0</v>
      </c>
      <c r="O12844" s="89">
        <f>_34_KNMI_Stations[[#This Row],[graaddagen]]*_34_KNMI_Stations[[#This Row],[Gewogen factor]]</f>
        <v>0</v>
      </c>
      <c r="P12844" s="89" cm="1">
        <f t="array" ref="P12844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12845" spans="1:16" x14ac:dyDescent="0.25">
      <c r="A12845">
        <v>380</v>
      </c>
      <c r="B12845" s="110">
        <v>45829</v>
      </c>
      <c r="C12845" s="89">
        <v>2.1</v>
      </c>
      <c r="D12845" s="89">
        <v>24.4</v>
      </c>
      <c r="E12845" s="96">
        <v>2919</v>
      </c>
      <c r="F12845" s="89">
        <v>0</v>
      </c>
      <c r="G12845" s="89">
        <v>1019.6</v>
      </c>
      <c r="H12845">
        <v>0.42</v>
      </c>
      <c r="I12845" t="s">
        <v>32</v>
      </c>
      <c r="J12845">
        <v>0.8</v>
      </c>
      <c r="K12845">
        <v>6</v>
      </c>
      <c r="L12845">
        <v>2025</v>
      </c>
      <c r="M12845" t="s">
        <v>353</v>
      </c>
      <c r="N12845" s="89" cm="1">
        <f t="array" ref="N12845">IF(ISNUMBER(_34_KNMI_Stations[[#This Row],[Etmaal temperatuur °C]]),IF(_34_KNMI_Stations[[#This Row],[Etmaal temperatuur °C]]&lt;stookgrens[],stookgrens[]-_34_KNMI_Stations[[#This Row],[Etmaal temperatuur °C]],0),"")</f>
        <v>0</v>
      </c>
      <c r="O12845" s="89">
        <f>_34_KNMI_Stations[[#This Row],[graaddagen]]*_34_KNMI_Stations[[#This Row],[Gewogen factor]]</f>
        <v>0</v>
      </c>
      <c r="P12845" s="89" cm="1">
        <f t="array" ref="P12845">IF(ISNUMBER(_34_KNMI_Stations[[#This Row],[Etmaal temperatuur °C]]),IF(_34_KNMI_Stations[[#This Row],[Etmaal temperatuur °C]]&gt;stookgrens[],_34_KNMI_Stations[[#This Row],[Etmaal temperatuur °C]]-stookgrens[],0),"")</f>
        <v>6.3999999999999986</v>
      </c>
    </row>
    <row r="12846" spans="1:16" x14ac:dyDescent="0.25">
      <c r="A12846">
        <v>380</v>
      </c>
      <c r="B12846" s="110">
        <v>45830</v>
      </c>
      <c r="C12846" s="89">
        <v>3.9</v>
      </c>
      <c r="D12846" s="89">
        <v>25</v>
      </c>
      <c r="E12846" s="96">
        <v>2325</v>
      </c>
      <c r="F12846" s="89">
        <v>0</v>
      </c>
      <c r="G12846" s="89">
        <v>1014.1</v>
      </c>
      <c r="H12846">
        <v>0.49</v>
      </c>
      <c r="I12846" t="s">
        <v>32</v>
      </c>
      <c r="J12846">
        <v>0.8</v>
      </c>
      <c r="K12846">
        <v>6</v>
      </c>
      <c r="L12846">
        <v>2025</v>
      </c>
      <c r="M12846" t="s">
        <v>353</v>
      </c>
      <c r="N12846" s="89" cm="1">
        <f t="array" ref="N12846">IF(ISNUMBER(_34_KNMI_Stations[[#This Row],[Etmaal temperatuur °C]]),IF(_34_KNMI_Stations[[#This Row],[Etmaal temperatuur °C]]&lt;stookgrens[],stookgrens[]-_34_KNMI_Stations[[#This Row],[Etmaal temperatuur °C]],0),"")</f>
        <v>0</v>
      </c>
      <c r="O12846" s="89">
        <f>_34_KNMI_Stations[[#This Row],[graaddagen]]*_34_KNMI_Stations[[#This Row],[Gewogen factor]]</f>
        <v>0</v>
      </c>
      <c r="P12846" s="89" cm="1">
        <f t="array" ref="P12846">IF(ISNUMBER(_34_KNMI_Stations[[#This Row],[Etmaal temperatuur °C]]),IF(_34_KNMI_Stations[[#This Row],[Etmaal temperatuur °C]]&gt;stookgrens[],_34_KNMI_Stations[[#This Row],[Etmaal temperatuur °C]]-stookgrens[],0),"")</f>
        <v>7</v>
      </c>
    </row>
    <row r="12847" spans="1:16" x14ac:dyDescent="0.25">
      <c r="A12847">
        <v>380</v>
      </c>
      <c r="B12847" s="110">
        <v>45831</v>
      </c>
      <c r="C12847" s="89">
        <v>5.4</v>
      </c>
      <c r="D12847" s="89">
        <v>18.8</v>
      </c>
      <c r="E12847" s="96">
        <v>1925</v>
      </c>
      <c r="F12847" s="89">
        <v>0.8</v>
      </c>
      <c r="G12847" s="89">
        <v>1013.4</v>
      </c>
      <c r="H12847">
        <v>0.59</v>
      </c>
      <c r="I12847" t="s">
        <v>32</v>
      </c>
      <c r="J12847">
        <v>0.8</v>
      </c>
      <c r="K12847">
        <v>6</v>
      </c>
      <c r="L12847">
        <v>2025</v>
      </c>
      <c r="M12847" t="s">
        <v>354</v>
      </c>
      <c r="N12847" s="89" cm="1">
        <f t="array" ref="N12847">IF(ISNUMBER(_34_KNMI_Stations[[#This Row],[Etmaal temperatuur °C]]),IF(_34_KNMI_Stations[[#This Row],[Etmaal temperatuur °C]]&lt;stookgrens[],stookgrens[]-_34_KNMI_Stations[[#This Row],[Etmaal temperatuur °C]],0),"")</f>
        <v>0</v>
      </c>
      <c r="O12847" s="89">
        <f>_34_KNMI_Stations[[#This Row],[graaddagen]]*_34_KNMI_Stations[[#This Row],[Gewogen factor]]</f>
        <v>0</v>
      </c>
      <c r="P12847" s="89" cm="1">
        <f t="array" ref="P12847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2848" spans="1:16" x14ac:dyDescent="0.25">
      <c r="A12848">
        <v>380</v>
      </c>
      <c r="B12848" s="110">
        <v>45832</v>
      </c>
      <c r="C12848" s="89">
        <v>5</v>
      </c>
      <c r="D12848" s="89">
        <v>19</v>
      </c>
      <c r="E12848" s="96">
        <v>1713</v>
      </c>
      <c r="F12848" s="89">
        <v>-0.1</v>
      </c>
      <c r="G12848" s="89">
        <v>1014</v>
      </c>
      <c r="H12848">
        <v>0.67</v>
      </c>
      <c r="I12848" t="s">
        <v>32</v>
      </c>
      <c r="J12848">
        <v>0.8</v>
      </c>
      <c r="K12848">
        <v>6</v>
      </c>
      <c r="L12848">
        <v>2025</v>
      </c>
      <c r="M12848" t="s">
        <v>354</v>
      </c>
      <c r="N12848" s="89" cm="1">
        <f t="array" ref="N12848">IF(ISNUMBER(_34_KNMI_Stations[[#This Row],[Etmaal temperatuur °C]]),IF(_34_KNMI_Stations[[#This Row],[Etmaal temperatuur °C]]&lt;stookgrens[],stookgrens[]-_34_KNMI_Stations[[#This Row],[Etmaal temperatuur °C]],0),"")</f>
        <v>0</v>
      </c>
      <c r="O12848" s="89">
        <f>_34_KNMI_Stations[[#This Row],[graaddagen]]*_34_KNMI_Stations[[#This Row],[Gewogen factor]]</f>
        <v>0</v>
      </c>
      <c r="P12848" s="89" cm="1">
        <f t="array" ref="P12848">IF(ISNUMBER(_34_KNMI_Stations[[#This Row],[Etmaal temperatuur °C]]),IF(_34_KNMI_Stations[[#This Row],[Etmaal temperatuur °C]]&gt;stookgrens[],_34_KNMI_Stations[[#This Row],[Etmaal temperatuur °C]]-stookgrens[],0),"")</f>
        <v>1</v>
      </c>
    </row>
    <row r="12849" spans="1:16" x14ac:dyDescent="0.25">
      <c r="A12849">
        <v>380</v>
      </c>
      <c r="B12849" s="110">
        <v>45833</v>
      </c>
      <c r="C12849" s="89">
        <v>3.3</v>
      </c>
      <c r="D12849" s="89">
        <v>23.8</v>
      </c>
      <c r="E12849" s="96">
        <v>2393</v>
      </c>
      <c r="F12849" s="89">
        <v>-0.1</v>
      </c>
      <c r="G12849" s="89">
        <v>1012.4</v>
      </c>
      <c r="H12849">
        <v>0.62</v>
      </c>
      <c r="I12849" t="s">
        <v>32</v>
      </c>
      <c r="J12849">
        <v>0.8</v>
      </c>
      <c r="K12849">
        <v>6</v>
      </c>
      <c r="L12849">
        <v>2025</v>
      </c>
      <c r="M12849" t="s">
        <v>354</v>
      </c>
      <c r="N12849" s="89" cm="1">
        <f t="array" ref="N12849">IF(ISNUMBER(_34_KNMI_Stations[[#This Row],[Etmaal temperatuur °C]]),IF(_34_KNMI_Stations[[#This Row],[Etmaal temperatuur °C]]&lt;stookgrens[],stookgrens[]-_34_KNMI_Stations[[#This Row],[Etmaal temperatuur °C]],0),"")</f>
        <v>0</v>
      </c>
      <c r="O12849" s="89">
        <f>_34_KNMI_Stations[[#This Row],[graaddagen]]*_34_KNMI_Stations[[#This Row],[Gewogen factor]]</f>
        <v>0</v>
      </c>
      <c r="P12849" s="89" cm="1">
        <f t="array" ref="P12849">IF(ISNUMBER(_34_KNMI_Stations[[#This Row],[Etmaal temperatuur °C]]),IF(_34_KNMI_Stations[[#This Row],[Etmaal temperatuur °C]]&gt;stookgrens[],_34_KNMI_Stations[[#This Row],[Etmaal temperatuur °C]]-stookgrens[],0),"")</f>
        <v>5.8000000000000007</v>
      </c>
    </row>
    <row r="12850" spans="1:16" x14ac:dyDescent="0.25">
      <c r="A12850">
        <v>380</v>
      </c>
      <c r="B12850" s="110">
        <v>45834</v>
      </c>
      <c r="C12850" s="89">
        <v>4.7</v>
      </c>
      <c r="D12850" s="89">
        <v>20.7</v>
      </c>
      <c r="E12850" s="96">
        <v>1353</v>
      </c>
      <c r="F12850" s="89">
        <v>4.4000000000000004</v>
      </c>
      <c r="G12850" s="89">
        <v>1013.9</v>
      </c>
      <c r="H12850">
        <v>0.78</v>
      </c>
      <c r="I12850" t="s">
        <v>32</v>
      </c>
      <c r="J12850">
        <v>0.8</v>
      </c>
      <c r="K12850">
        <v>6</v>
      </c>
      <c r="L12850">
        <v>2025</v>
      </c>
      <c r="M12850" t="s">
        <v>354</v>
      </c>
      <c r="N12850" s="89" cm="1">
        <f t="array" ref="N12850">IF(ISNUMBER(_34_KNMI_Stations[[#This Row],[Etmaal temperatuur °C]]),IF(_34_KNMI_Stations[[#This Row],[Etmaal temperatuur °C]]&lt;stookgrens[],stookgrens[]-_34_KNMI_Stations[[#This Row],[Etmaal temperatuur °C]],0),"")</f>
        <v>0</v>
      </c>
      <c r="O12850" s="89">
        <f>_34_KNMI_Stations[[#This Row],[graaddagen]]*_34_KNMI_Stations[[#This Row],[Gewogen factor]]</f>
        <v>0</v>
      </c>
      <c r="P12850" s="89" cm="1">
        <f t="array" ref="P12850">IF(ISNUMBER(_34_KNMI_Stations[[#This Row],[Etmaal temperatuur °C]]),IF(_34_KNMI_Stations[[#This Row],[Etmaal temperatuur °C]]&gt;stookgrens[],_34_KNMI_Stations[[#This Row],[Etmaal temperatuur °C]]-stookgrens[],0),"")</f>
        <v>2.6999999999999993</v>
      </c>
    </row>
    <row r="12851" spans="1:16" x14ac:dyDescent="0.25">
      <c r="A12851">
        <v>380</v>
      </c>
      <c r="B12851" s="110">
        <v>45835</v>
      </c>
      <c r="C12851" s="89">
        <v>4</v>
      </c>
      <c r="D12851" s="89">
        <v>19.2</v>
      </c>
      <c r="E12851" s="96">
        <v>1930</v>
      </c>
      <c r="F12851" s="89">
        <v>0.4</v>
      </c>
      <c r="G12851" s="89">
        <v>1022.4</v>
      </c>
      <c r="H12851">
        <v>0.73</v>
      </c>
      <c r="I12851" t="s">
        <v>32</v>
      </c>
      <c r="J12851">
        <v>0.8</v>
      </c>
      <c r="K12851">
        <v>6</v>
      </c>
      <c r="L12851">
        <v>2025</v>
      </c>
      <c r="M12851" t="s">
        <v>354</v>
      </c>
      <c r="N12851" s="89" cm="1">
        <f t="array" ref="N12851">IF(ISNUMBER(_34_KNMI_Stations[[#This Row],[Etmaal temperatuur °C]]),IF(_34_KNMI_Stations[[#This Row],[Etmaal temperatuur °C]]&lt;stookgrens[],stookgrens[]-_34_KNMI_Stations[[#This Row],[Etmaal temperatuur °C]],0),"")</f>
        <v>0</v>
      </c>
      <c r="O12851" s="89">
        <f>_34_KNMI_Stations[[#This Row],[graaddagen]]*_34_KNMI_Stations[[#This Row],[Gewogen factor]]</f>
        <v>0</v>
      </c>
      <c r="P12851" s="89" cm="1">
        <f t="array" ref="P12851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2852" spans="1:16" x14ac:dyDescent="0.25">
      <c r="A12852">
        <v>380</v>
      </c>
      <c r="B12852" s="110">
        <v>45836</v>
      </c>
      <c r="C12852" s="89">
        <v>4.3</v>
      </c>
      <c r="D12852" s="89">
        <v>22.5</v>
      </c>
      <c r="E12852" s="96">
        <v>2819</v>
      </c>
      <c r="F12852" s="89">
        <v>0</v>
      </c>
      <c r="G12852" s="89">
        <v>1024.8</v>
      </c>
      <c r="H12852">
        <v>0.71</v>
      </c>
      <c r="I12852" t="s">
        <v>32</v>
      </c>
      <c r="J12852">
        <v>0.8</v>
      </c>
      <c r="K12852">
        <v>6</v>
      </c>
      <c r="L12852">
        <v>2025</v>
      </c>
      <c r="M12852" t="s">
        <v>354</v>
      </c>
      <c r="N12852" s="89" cm="1">
        <f t="array" ref="N12852">IF(ISNUMBER(_34_KNMI_Stations[[#This Row],[Etmaal temperatuur °C]]),IF(_34_KNMI_Stations[[#This Row],[Etmaal temperatuur °C]]&lt;stookgrens[],stookgrens[]-_34_KNMI_Stations[[#This Row],[Etmaal temperatuur °C]],0),"")</f>
        <v>0</v>
      </c>
      <c r="O12852" s="89">
        <f>_34_KNMI_Stations[[#This Row],[graaddagen]]*_34_KNMI_Stations[[#This Row],[Gewogen factor]]</f>
        <v>0</v>
      </c>
      <c r="P12852" s="89" cm="1">
        <f t="array" ref="P12852">IF(ISNUMBER(_34_KNMI_Stations[[#This Row],[Etmaal temperatuur °C]]),IF(_34_KNMI_Stations[[#This Row],[Etmaal temperatuur °C]]&gt;stookgrens[],_34_KNMI_Stations[[#This Row],[Etmaal temperatuur °C]]-stookgrens[],0),"")</f>
        <v>4.5</v>
      </c>
    </row>
    <row r="12853" spans="1:16" x14ac:dyDescent="0.25">
      <c r="A12853">
        <v>380</v>
      </c>
      <c r="B12853" s="110">
        <v>45837</v>
      </c>
      <c r="C12853" s="89">
        <v>2.9</v>
      </c>
      <c r="D12853" s="89">
        <v>23.9</v>
      </c>
      <c r="E12853" s="96">
        <v>2772</v>
      </c>
      <c r="F12853" s="89">
        <v>0</v>
      </c>
      <c r="G12853" s="89">
        <v>1023.7</v>
      </c>
      <c r="H12853">
        <v>0.68</v>
      </c>
      <c r="I12853" t="s">
        <v>32</v>
      </c>
      <c r="J12853">
        <v>0.8</v>
      </c>
      <c r="K12853">
        <v>6</v>
      </c>
      <c r="L12853">
        <v>2025</v>
      </c>
      <c r="M12853" t="s">
        <v>354</v>
      </c>
      <c r="N12853" s="89" cm="1">
        <f t="array" ref="N12853">IF(ISNUMBER(_34_KNMI_Stations[[#This Row],[Etmaal temperatuur °C]]),IF(_34_KNMI_Stations[[#This Row],[Etmaal temperatuur °C]]&lt;stookgrens[],stookgrens[]-_34_KNMI_Stations[[#This Row],[Etmaal temperatuur °C]],0),"")</f>
        <v>0</v>
      </c>
      <c r="O12853" s="89">
        <f>_34_KNMI_Stations[[#This Row],[graaddagen]]*_34_KNMI_Stations[[#This Row],[Gewogen factor]]</f>
        <v>0</v>
      </c>
      <c r="P12853" s="89" cm="1">
        <f t="array" ref="P12853">IF(ISNUMBER(_34_KNMI_Stations[[#This Row],[Etmaal temperatuur °C]]),IF(_34_KNMI_Stations[[#This Row],[Etmaal temperatuur °C]]&gt;stookgrens[],_34_KNMI_Stations[[#This Row],[Etmaal temperatuur °C]]-stookgrens[],0),"")</f>
        <v>5.8999999999999986</v>
      </c>
    </row>
    <row r="12854" spans="1:16" x14ac:dyDescent="0.25">
      <c r="A12854">
        <v>380</v>
      </c>
      <c r="B12854" s="110">
        <v>45838</v>
      </c>
      <c r="C12854" s="89">
        <v>3.1</v>
      </c>
      <c r="D12854" s="89">
        <v>25.8</v>
      </c>
      <c r="E12854" s="96">
        <v>2934</v>
      </c>
      <c r="F12854" s="89">
        <v>0</v>
      </c>
      <c r="G12854" s="89">
        <v>1018.5</v>
      </c>
      <c r="H12854">
        <v>0.56999999999999995</v>
      </c>
      <c r="I12854" t="s">
        <v>32</v>
      </c>
      <c r="J12854">
        <v>0.8</v>
      </c>
      <c r="K12854">
        <v>6</v>
      </c>
      <c r="L12854">
        <v>2025</v>
      </c>
      <c r="M12854" t="s">
        <v>355</v>
      </c>
      <c r="N12854" s="89" cm="1">
        <f t="array" ref="N12854">IF(ISNUMBER(_34_KNMI_Stations[[#This Row],[Etmaal temperatuur °C]]),IF(_34_KNMI_Stations[[#This Row],[Etmaal temperatuur °C]]&lt;stookgrens[],stookgrens[]-_34_KNMI_Stations[[#This Row],[Etmaal temperatuur °C]],0),"")</f>
        <v>0</v>
      </c>
      <c r="O12854" s="89">
        <f>_34_KNMI_Stations[[#This Row],[graaddagen]]*_34_KNMI_Stations[[#This Row],[Gewogen factor]]</f>
        <v>0</v>
      </c>
      <c r="P12854" s="89" cm="1">
        <f t="array" ref="P12854">IF(ISNUMBER(_34_KNMI_Stations[[#This Row],[Etmaal temperatuur °C]]),IF(_34_KNMI_Stations[[#This Row],[Etmaal temperatuur °C]]&gt;stookgrens[],_34_KNMI_Stations[[#This Row],[Etmaal temperatuur °C]]-stookgrens[],0),"")</f>
        <v>7.8000000000000007</v>
      </c>
    </row>
    <row r="12855" spans="1:16" x14ac:dyDescent="0.25">
      <c r="A12855">
        <v>380</v>
      </c>
      <c r="B12855" s="110">
        <v>45839</v>
      </c>
      <c r="C12855" s="89">
        <v>1.6</v>
      </c>
      <c r="D12855" s="89">
        <v>29.4</v>
      </c>
      <c r="E12855" s="96">
        <v>2868</v>
      </c>
      <c r="F12855" s="89">
        <v>0</v>
      </c>
      <c r="G12855" s="89">
        <v>1014.7</v>
      </c>
      <c r="H12855">
        <v>0.45</v>
      </c>
      <c r="I12855" t="s">
        <v>32</v>
      </c>
      <c r="J12855">
        <v>0.8</v>
      </c>
      <c r="K12855">
        <v>7</v>
      </c>
      <c r="L12855">
        <v>2025</v>
      </c>
      <c r="M12855" t="s">
        <v>355</v>
      </c>
      <c r="N12855" s="89" cm="1">
        <f t="array" ref="N12855">IF(ISNUMBER(_34_KNMI_Stations[[#This Row],[Etmaal temperatuur °C]]),IF(_34_KNMI_Stations[[#This Row],[Etmaal temperatuur °C]]&lt;stookgrens[],stookgrens[]-_34_KNMI_Stations[[#This Row],[Etmaal temperatuur °C]],0),"")</f>
        <v>0</v>
      </c>
      <c r="O12855" s="89">
        <f>_34_KNMI_Stations[[#This Row],[graaddagen]]*_34_KNMI_Stations[[#This Row],[Gewogen factor]]</f>
        <v>0</v>
      </c>
      <c r="P12855" s="89" cm="1">
        <f t="array" ref="P12855">IF(ISNUMBER(_34_KNMI_Stations[[#This Row],[Etmaal temperatuur °C]]),IF(_34_KNMI_Stations[[#This Row],[Etmaal temperatuur °C]]&gt;stookgrens[],_34_KNMI_Stations[[#This Row],[Etmaal temperatuur °C]]-stookgrens[],0),"")</f>
        <v>11.399999999999999</v>
      </c>
    </row>
    <row r="12856" spans="1:16" x14ac:dyDescent="0.25">
      <c r="A12856">
        <v>380</v>
      </c>
      <c r="B12856" s="110">
        <v>45840</v>
      </c>
      <c r="C12856" s="89">
        <v>3.3</v>
      </c>
      <c r="D12856" s="89">
        <v>26.3</v>
      </c>
      <c r="E12856" s="96">
        <v>2187</v>
      </c>
      <c r="F12856" s="89">
        <v>5.2</v>
      </c>
      <c r="G12856" s="89">
        <v>1014.9</v>
      </c>
      <c r="H12856">
        <v>0.61</v>
      </c>
      <c r="I12856" t="s">
        <v>32</v>
      </c>
      <c r="J12856">
        <v>0.8</v>
      </c>
      <c r="K12856">
        <v>7</v>
      </c>
      <c r="L12856">
        <v>2025</v>
      </c>
      <c r="M12856" t="s">
        <v>355</v>
      </c>
      <c r="N12856" s="89" cm="1">
        <f t="array" ref="N12856">IF(ISNUMBER(_34_KNMI_Stations[[#This Row],[Etmaal temperatuur °C]]),IF(_34_KNMI_Stations[[#This Row],[Etmaal temperatuur °C]]&lt;stookgrens[],stookgrens[]-_34_KNMI_Stations[[#This Row],[Etmaal temperatuur °C]],0),"")</f>
        <v>0</v>
      </c>
      <c r="O12856" s="89">
        <f>_34_KNMI_Stations[[#This Row],[graaddagen]]*_34_KNMI_Stations[[#This Row],[Gewogen factor]]</f>
        <v>0</v>
      </c>
      <c r="P12856" s="89" cm="1">
        <f t="array" ref="P12856">IF(ISNUMBER(_34_KNMI_Stations[[#This Row],[Etmaal temperatuur °C]]),IF(_34_KNMI_Stations[[#This Row],[Etmaal temperatuur °C]]&gt;stookgrens[],_34_KNMI_Stations[[#This Row],[Etmaal temperatuur °C]]-stookgrens[],0),"")</f>
        <v>8.3000000000000007</v>
      </c>
    </row>
    <row r="12857" spans="1:16" x14ac:dyDescent="0.25">
      <c r="A12857">
        <v>380</v>
      </c>
      <c r="B12857" s="110">
        <v>45841</v>
      </c>
      <c r="C12857" s="89">
        <v>3.2</v>
      </c>
      <c r="D12857" s="89">
        <v>18.7</v>
      </c>
      <c r="E12857" s="96">
        <v>2869</v>
      </c>
      <c r="F12857" s="89">
        <v>0</v>
      </c>
      <c r="G12857" s="89">
        <v>1025.9000000000001</v>
      </c>
      <c r="H12857">
        <v>0.6</v>
      </c>
      <c r="I12857" t="s">
        <v>32</v>
      </c>
      <c r="J12857">
        <v>0.8</v>
      </c>
      <c r="K12857">
        <v>7</v>
      </c>
      <c r="L12857">
        <v>2025</v>
      </c>
      <c r="M12857" t="s">
        <v>355</v>
      </c>
      <c r="N12857" s="89" cm="1">
        <f t="array" ref="N12857">IF(ISNUMBER(_34_KNMI_Stations[[#This Row],[Etmaal temperatuur °C]]),IF(_34_KNMI_Stations[[#This Row],[Etmaal temperatuur °C]]&lt;stookgrens[],stookgrens[]-_34_KNMI_Stations[[#This Row],[Etmaal temperatuur °C]],0),"")</f>
        <v>0</v>
      </c>
      <c r="O12857" s="89">
        <f>_34_KNMI_Stations[[#This Row],[graaddagen]]*_34_KNMI_Stations[[#This Row],[Gewogen factor]]</f>
        <v>0</v>
      </c>
      <c r="P12857" s="89" cm="1">
        <f t="array" ref="P12857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2858" spans="1:16" x14ac:dyDescent="0.25">
      <c r="A12858">
        <v>380</v>
      </c>
      <c r="B12858" s="110">
        <v>45842</v>
      </c>
      <c r="C12858" s="89">
        <v>1.8</v>
      </c>
      <c r="D12858" s="89">
        <v>19.399999999999999</v>
      </c>
      <c r="E12858" s="96">
        <v>2850</v>
      </c>
      <c r="F12858" s="89">
        <v>0</v>
      </c>
      <c r="G12858" s="89">
        <v>1026</v>
      </c>
      <c r="H12858">
        <v>0.53</v>
      </c>
      <c r="I12858" t="s">
        <v>32</v>
      </c>
      <c r="J12858">
        <v>0.8</v>
      </c>
      <c r="K12858">
        <v>7</v>
      </c>
      <c r="L12858">
        <v>2025</v>
      </c>
      <c r="M12858" t="s">
        <v>355</v>
      </c>
      <c r="N12858" s="89" cm="1">
        <f t="array" ref="N12858">IF(ISNUMBER(_34_KNMI_Stations[[#This Row],[Etmaal temperatuur °C]]),IF(_34_KNMI_Stations[[#This Row],[Etmaal temperatuur °C]]&lt;stookgrens[],stookgrens[]-_34_KNMI_Stations[[#This Row],[Etmaal temperatuur °C]],0),"")</f>
        <v>0</v>
      </c>
      <c r="O12858" s="89">
        <f>_34_KNMI_Stations[[#This Row],[graaddagen]]*_34_KNMI_Stations[[#This Row],[Gewogen factor]]</f>
        <v>0</v>
      </c>
      <c r="P12858" s="89" cm="1">
        <f t="array" ref="P12858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2859" spans="1:16" x14ac:dyDescent="0.25">
      <c r="A12859">
        <v>380</v>
      </c>
      <c r="B12859" s="110">
        <v>45843</v>
      </c>
      <c r="C12859" s="89">
        <v>4.9000000000000004</v>
      </c>
      <c r="D12859" s="89">
        <v>20.399999999999999</v>
      </c>
      <c r="E12859" s="96">
        <v>2194</v>
      </c>
      <c r="F12859" s="89">
        <v>-0.1</v>
      </c>
      <c r="G12859" s="89">
        <v>1016.4</v>
      </c>
      <c r="H12859">
        <v>0.48</v>
      </c>
      <c r="I12859" t="s">
        <v>32</v>
      </c>
      <c r="J12859">
        <v>0.8</v>
      </c>
      <c r="K12859">
        <v>7</v>
      </c>
      <c r="L12859">
        <v>2025</v>
      </c>
      <c r="M12859" t="s">
        <v>355</v>
      </c>
      <c r="N12859" s="89" cm="1">
        <f t="array" ref="N12859">IF(ISNUMBER(_34_KNMI_Stations[[#This Row],[Etmaal temperatuur °C]]),IF(_34_KNMI_Stations[[#This Row],[Etmaal temperatuur °C]]&lt;stookgrens[],stookgrens[]-_34_KNMI_Stations[[#This Row],[Etmaal temperatuur °C]],0),"")</f>
        <v>0</v>
      </c>
      <c r="O12859" s="89">
        <f>_34_KNMI_Stations[[#This Row],[graaddagen]]*_34_KNMI_Stations[[#This Row],[Gewogen factor]]</f>
        <v>0</v>
      </c>
      <c r="P12859" s="89" cm="1">
        <f t="array" ref="P12859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12860" spans="1:16" x14ac:dyDescent="0.25">
      <c r="A12860">
        <v>380</v>
      </c>
      <c r="B12860" s="110">
        <v>45844</v>
      </c>
      <c r="C12860" s="89">
        <v>4.8</v>
      </c>
      <c r="D12860" s="89">
        <v>16.2</v>
      </c>
      <c r="E12860" s="96">
        <v>521</v>
      </c>
      <c r="F12860" s="89">
        <v>7.5</v>
      </c>
      <c r="G12860" s="89">
        <v>1007.6</v>
      </c>
      <c r="H12860">
        <v>0.89</v>
      </c>
      <c r="I12860" t="s">
        <v>32</v>
      </c>
      <c r="J12860">
        <v>0.8</v>
      </c>
      <c r="K12860">
        <v>7</v>
      </c>
      <c r="L12860">
        <v>2025</v>
      </c>
      <c r="M12860" t="s">
        <v>355</v>
      </c>
      <c r="N12860" s="89" cm="1">
        <f t="array" ref="N12860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12860" s="89">
        <f>_34_KNMI_Stations[[#This Row],[graaddagen]]*_34_KNMI_Stations[[#This Row],[Gewogen factor]]</f>
        <v>1.4400000000000006</v>
      </c>
      <c r="P12860" s="89" cm="1">
        <f t="array" ref="P128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61" spans="1:16" x14ac:dyDescent="0.25">
      <c r="A12861">
        <v>380</v>
      </c>
      <c r="B12861" s="110">
        <v>45845</v>
      </c>
      <c r="C12861" s="89">
        <v>3.3</v>
      </c>
      <c r="D12861" s="89">
        <v>16</v>
      </c>
      <c r="E12861" s="96">
        <v>1155</v>
      </c>
      <c r="F12861" s="89">
        <v>5.6</v>
      </c>
      <c r="G12861" s="89">
        <v>1006.9</v>
      </c>
      <c r="H12861">
        <v>0.81</v>
      </c>
      <c r="I12861" t="s">
        <v>32</v>
      </c>
      <c r="J12861">
        <v>0.8</v>
      </c>
      <c r="K12861">
        <v>7</v>
      </c>
      <c r="L12861">
        <v>2025</v>
      </c>
      <c r="M12861" t="s">
        <v>356</v>
      </c>
      <c r="N12861" s="89" cm="1">
        <f t="array" ref="N12861">IF(ISNUMBER(_34_KNMI_Stations[[#This Row],[Etmaal temperatuur °C]]),IF(_34_KNMI_Stations[[#This Row],[Etmaal temperatuur °C]]&lt;stookgrens[],stookgrens[]-_34_KNMI_Stations[[#This Row],[Etmaal temperatuur °C]],0),"")</f>
        <v>2</v>
      </c>
      <c r="O12861" s="89">
        <f>_34_KNMI_Stations[[#This Row],[graaddagen]]*_34_KNMI_Stations[[#This Row],[Gewogen factor]]</f>
        <v>1.6</v>
      </c>
      <c r="P12861" s="89" cm="1">
        <f t="array" ref="P128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62" spans="1:16" x14ac:dyDescent="0.25">
      <c r="A12862">
        <v>380</v>
      </c>
      <c r="B12862" s="110">
        <v>45846</v>
      </c>
      <c r="C12862" s="89">
        <v>3.3</v>
      </c>
      <c r="D12862" s="89">
        <v>14.7</v>
      </c>
      <c r="E12862" s="96">
        <v>1752</v>
      </c>
      <c r="F12862" s="89">
        <v>3.9</v>
      </c>
      <c r="G12862" s="89">
        <v>1015.4</v>
      </c>
      <c r="H12862">
        <v>0.74</v>
      </c>
      <c r="I12862" t="s">
        <v>32</v>
      </c>
      <c r="J12862">
        <v>0.8</v>
      </c>
      <c r="K12862">
        <v>7</v>
      </c>
      <c r="L12862">
        <v>2025</v>
      </c>
      <c r="M12862" t="s">
        <v>356</v>
      </c>
      <c r="N12862" s="89" cm="1">
        <f t="array" ref="N12862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12862" s="89">
        <f>_34_KNMI_Stations[[#This Row],[graaddagen]]*_34_KNMI_Stations[[#This Row],[Gewogen factor]]</f>
        <v>2.6400000000000006</v>
      </c>
      <c r="P12862" s="89" cm="1">
        <f t="array" ref="P128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63" spans="1:16" x14ac:dyDescent="0.25">
      <c r="A12863">
        <v>380</v>
      </c>
      <c r="B12863" s="110">
        <v>45847</v>
      </c>
      <c r="C12863" s="89">
        <v>2.6</v>
      </c>
      <c r="D12863" s="89">
        <v>18.100000000000001</v>
      </c>
      <c r="E12863" s="96">
        <v>2606</v>
      </c>
      <c r="F12863" s="89">
        <v>0</v>
      </c>
      <c r="G12863" s="89">
        <v>1021.3</v>
      </c>
      <c r="H12863">
        <v>0.61</v>
      </c>
      <c r="I12863" t="s">
        <v>32</v>
      </c>
      <c r="J12863">
        <v>0.8</v>
      </c>
      <c r="K12863">
        <v>7</v>
      </c>
      <c r="L12863">
        <v>2025</v>
      </c>
      <c r="M12863" t="s">
        <v>356</v>
      </c>
      <c r="N12863" s="89" cm="1">
        <f t="array" ref="N12863">IF(ISNUMBER(_34_KNMI_Stations[[#This Row],[Etmaal temperatuur °C]]),IF(_34_KNMI_Stations[[#This Row],[Etmaal temperatuur °C]]&lt;stookgrens[],stookgrens[]-_34_KNMI_Stations[[#This Row],[Etmaal temperatuur °C]],0),"")</f>
        <v>0</v>
      </c>
      <c r="O12863" s="89">
        <f>_34_KNMI_Stations[[#This Row],[graaddagen]]*_34_KNMI_Stations[[#This Row],[Gewogen factor]]</f>
        <v>0</v>
      </c>
      <c r="P12863" s="89" cm="1">
        <f t="array" ref="P12863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2864" spans="1:16" x14ac:dyDescent="0.25">
      <c r="A12864">
        <v>380</v>
      </c>
      <c r="B12864" s="110">
        <v>45848</v>
      </c>
      <c r="C12864" s="89">
        <v>2.8</v>
      </c>
      <c r="D12864" s="89">
        <v>19.7</v>
      </c>
      <c r="E12864" s="96">
        <v>2497</v>
      </c>
      <c r="F12864" s="89">
        <v>0</v>
      </c>
      <c r="G12864" s="89">
        <v>1021.8</v>
      </c>
      <c r="H12864">
        <v>0.62</v>
      </c>
      <c r="I12864" t="s">
        <v>32</v>
      </c>
      <c r="J12864">
        <v>0.8</v>
      </c>
      <c r="K12864">
        <v>7</v>
      </c>
      <c r="L12864">
        <v>2025</v>
      </c>
      <c r="M12864" t="s">
        <v>356</v>
      </c>
      <c r="N12864" s="89" cm="1">
        <f t="array" ref="N12864">IF(ISNUMBER(_34_KNMI_Stations[[#This Row],[Etmaal temperatuur °C]]),IF(_34_KNMI_Stations[[#This Row],[Etmaal temperatuur °C]]&lt;stookgrens[],stookgrens[]-_34_KNMI_Stations[[#This Row],[Etmaal temperatuur °C]],0),"")</f>
        <v>0</v>
      </c>
      <c r="O12864" s="89">
        <f>_34_KNMI_Stations[[#This Row],[graaddagen]]*_34_KNMI_Stations[[#This Row],[Gewogen factor]]</f>
        <v>0</v>
      </c>
      <c r="P12864" s="89" cm="1">
        <f t="array" ref="P12864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2865" spans="1:16" x14ac:dyDescent="0.25">
      <c r="A12865">
        <v>380</v>
      </c>
      <c r="B12865" s="110">
        <v>45849</v>
      </c>
      <c r="C12865" s="89">
        <v>2.8</v>
      </c>
      <c r="D12865" s="89">
        <v>19.7</v>
      </c>
      <c r="E12865" s="96">
        <v>1896</v>
      </c>
      <c r="F12865" s="89">
        <v>0</v>
      </c>
      <c r="G12865" s="89">
        <v>1019.4</v>
      </c>
      <c r="H12865">
        <v>0.72</v>
      </c>
      <c r="I12865" t="s">
        <v>32</v>
      </c>
      <c r="J12865">
        <v>0.8</v>
      </c>
      <c r="K12865">
        <v>7</v>
      </c>
      <c r="L12865">
        <v>2025</v>
      </c>
      <c r="M12865" t="s">
        <v>356</v>
      </c>
      <c r="N12865" s="89" cm="1">
        <f t="array" ref="N12865">IF(ISNUMBER(_34_KNMI_Stations[[#This Row],[Etmaal temperatuur °C]]),IF(_34_KNMI_Stations[[#This Row],[Etmaal temperatuur °C]]&lt;stookgrens[],stookgrens[]-_34_KNMI_Stations[[#This Row],[Etmaal temperatuur °C]],0),"")</f>
        <v>0</v>
      </c>
      <c r="O12865" s="89">
        <f>_34_KNMI_Stations[[#This Row],[graaddagen]]*_34_KNMI_Stations[[#This Row],[Gewogen factor]]</f>
        <v>0</v>
      </c>
      <c r="P12865" s="89" cm="1">
        <f t="array" ref="P12865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2866" spans="1:16" x14ac:dyDescent="0.25">
      <c r="A12866">
        <v>380</v>
      </c>
      <c r="B12866" s="110">
        <v>45850</v>
      </c>
      <c r="C12866" s="89">
        <v>2.7</v>
      </c>
      <c r="D12866" s="89">
        <v>20.100000000000001</v>
      </c>
      <c r="E12866" s="96">
        <v>2110</v>
      </c>
      <c r="F12866" s="89">
        <v>0</v>
      </c>
      <c r="G12866" s="89">
        <v>1014.5</v>
      </c>
      <c r="H12866">
        <v>0.66</v>
      </c>
      <c r="I12866" t="s">
        <v>32</v>
      </c>
      <c r="J12866">
        <v>0.8</v>
      </c>
      <c r="K12866">
        <v>7</v>
      </c>
      <c r="L12866">
        <v>2025</v>
      </c>
      <c r="M12866" t="s">
        <v>356</v>
      </c>
      <c r="N12866" s="89" cm="1">
        <f t="array" ref="N12866">IF(ISNUMBER(_34_KNMI_Stations[[#This Row],[Etmaal temperatuur °C]]),IF(_34_KNMI_Stations[[#This Row],[Etmaal temperatuur °C]]&lt;stookgrens[],stookgrens[]-_34_KNMI_Stations[[#This Row],[Etmaal temperatuur °C]],0),"")</f>
        <v>0</v>
      </c>
      <c r="O12866" s="89">
        <f>_34_KNMI_Stations[[#This Row],[graaddagen]]*_34_KNMI_Stations[[#This Row],[Gewogen factor]]</f>
        <v>0</v>
      </c>
      <c r="P12866" s="89" cm="1">
        <f t="array" ref="P12866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12867" spans="1:16" x14ac:dyDescent="0.25">
      <c r="A12867">
        <v>380</v>
      </c>
      <c r="B12867" s="110">
        <v>45851</v>
      </c>
      <c r="C12867" s="89">
        <v>2.2000000000000002</v>
      </c>
      <c r="D12867" s="89">
        <v>20.9</v>
      </c>
      <c r="E12867" s="96">
        <v>2293</v>
      </c>
      <c r="F12867" s="89">
        <v>0</v>
      </c>
      <c r="G12867" s="89">
        <v>1011.3</v>
      </c>
      <c r="H12867">
        <v>0.64</v>
      </c>
      <c r="I12867" t="s">
        <v>32</v>
      </c>
      <c r="J12867">
        <v>0.8</v>
      </c>
      <c r="K12867">
        <v>7</v>
      </c>
      <c r="L12867">
        <v>2025</v>
      </c>
      <c r="M12867" t="s">
        <v>356</v>
      </c>
      <c r="N12867" s="89" cm="1">
        <f t="array" ref="N12867">IF(ISNUMBER(_34_KNMI_Stations[[#This Row],[Etmaal temperatuur °C]]),IF(_34_KNMI_Stations[[#This Row],[Etmaal temperatuur °C]]&lt;stookgrens[],stookgrens[]-_34_KNMI_Stations[[#This Row],[Etmaal temperatuur °C]],0),"")</f>
        <v>0</v>
      </c>
      <c r="O12867" s="89">
        <f>_34_KNMI_Stations[[#This Row],[graaddagen]]*_34_KNMI_Stations[[#This Row],[Gewogen factor]]</f>
        <v>0</v>
      </c>
      <c r="P12867" s="89" cm="1">
        <f t="array" ref="P12867">IF(ISNUMBER(_34_KNMI_Stations[[#This Row],[Etmaal temperatuur °C]]),IF(_34_KNMI_Stations[[#This Row],[Etmaal temperatuur °C]]&gt;stookgrens[],_34_KNMI_Stations[[#This Row],[Etmaal temperatuur °C]]-stookgrens[],0),"")</f>
        <v>2.8999999999999986</v>
      </c>
    </row>
    <row r="12868" spans="1:16" x14ac:dyDescent="0.25">
      <c r="A12868">
        <v>380</v>
      </c>
      <c r="B12868" s="110">
        <v>45852</v>
      </c>
      <c r="C12868" s="89">
        <v>3.6</v>
      </c>
      <c r="D12868" s="89">
        <v>21.2</v>
      </c>
      <c r="E12868" s="96">
        <v>1770</v>
      </c>
      <c r="F12868" s="89">
        <v>0.3</v>
      </c>
      <c r="G12868" s="89">
        <v>1014.8</v>
      </c>
      <c r="H12868">
        <v>0.65</v>
      </c>
      <c r="I12868" t="s">
        <v>32</v>
      </c>
      <c r="J12868">
        <v>0.8</v>
      </c>
      <c r="K12868">
        <v>7</v>
      </c>
      <c r="L12868">
        <v>2025</v>
      </c>
      <c r="M12868" t="s">
        <v>357</v>
      </c>
      <c r="N12868" s="89" cm="1">
        <f t="array" ref="N12868">IF(ISNUMBER(_34_KNMI_Stations[[#This Row],[Etmaal temperatuur °C]]),IF(_34_KNMI_Stations[[#This Row],[Etmaal temperatuur °C]]&lt;stookgrens[],stookgrens[]-_34_KNMI_Stations[[#This Row],[Etmaal temperatuur °C]],0),"")</f>
        <v>0</v>
      </c>
      <c r="O12868" s="89">
        <f>_34_KNMI_Stations[[#This Row],[graaddagen]]*_34_KNMI_Stations[[#This Row],[Gewogen factor]]</f>
        <v>0</v>
      </c>
      <c r="P12868" s="89" cm="1">
        <f t="array" ref="P12868">IF(ISNUMBER(_34_KNMI_Stations[[#This Row],[Etmaal temperatuur °C]]),IF(_34_KNMI_Stations[[#This Row],[Etmaal temperatuur °C]]&gt;stookgrens[],_34_KNMI_Stations[[#This Row],[Etmaal temperatuur °C]]-stookgrens[],0),"")</f>
        <v>3.1999999999999993</v>
      </c>
    </row>
    <row r="12869" spans="1:16" x14ac:dyDescent="0.25">
      <c r="A12869">
        <v>380</v>
      </c>
      <c r="B12869" s="110">
        <v>45853</v>
      </c>
      <c r="C12869" s="89">
        <v>4.2</v>
      </c>
      <c r="D12869" s="89">
        <v>19</v>
      </c>
      <c r="E12869" s="96">
        <v>2479</v>
      </c>
      <c r="F12869" s="89">
        <v>1</v>
      </c>
      <c r="G12869" s="89">
        <v>1017.9</v>
      </c>
      <c r="H12869">
        <v>0.59</v>
      </c>
      <c r="I12869" t="s">
        <v>32</v>
      </c>
      <c r="J12869">
        <v>0.8</v>
      </c>
      <c r="K12869">
        <v>7</v>
      </c>
      <c r="L12869">
        <v>2025</v>
      </c>
      <c r="M12869" t="s">
        <v>357</v>
      </c>
      <c r="N12869" s="89" cm="1">
        <f t="array" ref="N12869">IF(ISNUMBER(_34_KNMI_Stations[[#This Row],[Etmaal temperatuur °C]]),IF(_34_KNMI_Stations[[#This Row],[Etmaal temperatuur °C]]&lt;stookgrens[],stookgrens[]-_34_KNMI_Stations[[#This Row],[Etmaal temperatuur °C]],0),"")</f>
        <v>0</v>
      </c>
      <c r="O12869" s="89">
        <f>_34_KNMI_Stations[[#This Row],[graaddagen]]*_34_KNMI_Stations[[#This Row],[Gewogen factor]]</f>
        <v>0</v>
      </c>
      <c r="P12869" s="89" cm="1">
        <f t="array" ref="P12869">IF(ISNUMBER(_34_KNMI_Stations[[#This Row],[Etmaal temperatuur °C]]),IF(_34_KNMI_Stations[[#This Row],[Etmaal temperatuur °C]]&gt;stookgrens[],_34_KNMI_Stations[[#This Row],[Etmaal temperatuur °C]]-stookgrens[],0),"")</f>
        <v>1</v>
      </c>
    </row>
    <row r="12870" spans="1:16" x14ac:dyDescent="0.25">
      <c r="A12870">
        <v>380</v>
      </c>
      <c r="B12870" s="110">
        <v>45854</v>
      </c>
      <c r="C12870" s="89">
        <v>4.9000000000000004</v>
      </c>
      <c r="D12870" s="89">
        <v>17.7</v>
      </c>
      <c r="E12870" s="96">
        <v>1381</v>
      </c>
      <c r="F12870" s="89">
        <v>-0.1</v>
      </c>
      <c r="G12870" s="89">
        <v>1015</v>
      </c>
      <c r="H12870">
        <v>0.7</v>
      </c>
      <c r="I12870" t="s">
        <v>32</v>
      </c>
      <c r="J12870">
        <v>0.8</v>
      </c>
      <c r="K12870">
        <v>7</v>
      </c>
      <c r="L12870">
        <v>2025</v>
      </c>
      <c r="M12870" t="s">
        <v>357</v>
      </c>
      <c r="N12870" s="89" cm="1">
        <f t="array" ref="N12870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12870" s="89">
        <f>_34_KNMI_Stations[[#This Row],[graaddagen]]*_34_KNMI_Stations[[#This Row],[Gewogen factor]]</f>
        <v>0.24000000000000057</v>
      </c>
      <c r="P12870" s="89" cm="1">
        <f t="array" ref="P128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71" spans="1:16" x14ac:dyDescent="0.25">
      <c r="A12871">
        <v>380</v>
      </c>
      <c r="B12871" s="110">
        <v>45855</v>
      </c>
      <c r="C12871" s="89">
        <v>2.1</v>
      </c>
      <c r="D12871" s="89">
        <v>19.100000000000001</v>
      </c>
      <c r="E12871" s="96">
        <v>2403</v>
      </c>
      <c r="F12871" s="89">
        <v>0</v>
      </c>
      <c r="G12871" s="89">
        <v>1017.6</v>
      </c>
      <c r="H12871">
        <v>0.64</v>
      </c>
      <c r="I12871" t="s">
        <v>32</v>
      </c>
      <c r="J12871">
        <v>0.8</v>
      </c>
      <c r="K12871">
        <v>7</v>
      </c>
      <c r="L12871">
        <v>2025</v>
      </c>
      <c r="M12871" t="s">
        <v>357</v>
      </c>
      <c r="N12871" s="89" cm="1">
        <f t="array" ref="N12871">IF(ISNUMBER(_34_KNMI_Stations[[#This Row],[Etmaal temperatuur °C]]),IF(_34_KNMI_Stations[[#This Row],[Etmaal temperatuur °C]]&lt;stookgrens[],stookgrens[]-_34_KNMI_Stations[[#This Row],[Etmaal temperatuur °C]],0),"")</f>
        <v>0</v>
      </c>
      <c r="O12871" s="89">
        <f>_34_KNMI_Stations[[#This Row],[graaddagen]]*_34_KNMI_Stations[[#This Row],[Gewogen factor]]</f>
        <v>0</v>
      </c>
      <c r="P12871" s="89" cm="1">
        <f t="array" ref="P12871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2872" spans="1:16" x14ac:dyDescent="0.25">
      <c r="A12872">
        <v>380</v>
      </c>
      <c r="B12872" s="110">
        <v>45856</v>
      </c>
      <c r="C12872" s="89">
        <v>2.2999999999999998</v>
      </c>
      <c r="D12872" s="89">
        <v>22.1</v>
      </c>
      <c r="E12872" s="96">
        <v>2515</v>
      </c>
      <c r="F12872" s="89">
        <v>0</v>
      </c>
      <c r="G12872" s="89">
        <v>1013.8</v>
      </c>
      <c r="H12872">
        <v>0.55000000000000004</v>
      </c>
      <c r="I12872" t="s">
        <v>32</v>
      </c>
      <c r="J12872">
        <v>0.8</v>
      </c>
      <c r="K12872">
        <v>7</v>
      </c>
      <c r="L12872">
        <v>2025</v>
      </c>
      <c r="M12872" t="s">
        <v>357</v>
      </c>
      <c r="N12872" s="89" cm="1">
        <f t="array" ref="N12872">IF(ISNUMBER(_34_KNMI_Stations[[#This Row],[Etmaal temperatuur °C]]),IF(_34_KNMI_Stations[[#This Row],[Etmaal temperatuur °C]]&lt;stookgrens[],stookgrens[]-_34_KNMI_Stations[[#This Row],[Etmaal temperatuur °C]],0),"")</f>
        <v>0</v>
      </c>
      <c r="O12872" s="89">
        <f>_34_KNMI_Stations[[#This Row],[graaddagen]]*_34_KNMI_Stations[[#This Row],[Gewogen factor]]</f>
        <v>0</v>
      </c>
      <c r="P12872" s="89" cm="1">
        <f t="array" ref="P12872">IF(ISNUMBER(_34_KNMI_Stations[[#This Row],[Etmaal temperatuur °C]]),IF(_34_KNMI_Stations[[#This Row],[Etmaal temperatuur °C]]&gt;stookgrens[],_34_KNMI_Stations[[#This Row],[Etmaal temperatuur °C]]-stookgrens[],0),"")</f>
        <v>4.1000000000000014</v>
      </c>
    </row>
    <row r="12873" spans="1:16" x14ac:dyDescent="0.25">
      <c r="A12873">
        <v>380</v>
      </c>
      <c r="B12873" s="110">
        <v>45857</v>
      </c>
      <c r="C12873" s="89">
        <v>3.7</v>
      </c>
      <c r="D12873" s="89">
        <v>23.6</v>
      </c>
      <c r="E12873" s="96">
        <v>1763</v>
      </c>
      <c r="F12873" s="89">
        <v>-0.1</v>
      </c>
      <c r="G12873" s="89">
        <v>1007.2</v>
      </c>
      <c r="H12873">
        <v>0.59</v>
      </c>
      <c r="I12873" t="s">
        <v>32</v>
      </c>
      <c r="J12873">
        <v>0.8</v>
      </c>
      <c r="K12873">
        <v>7</v>
      </c>
      <c r="L12873">
        <v>2025</v>
      </c>
      <c r="M12873" t="s">
        <v>357</v>
      </c>
      <c r="N12873" s="89" cm="1">
        <f t="array" ref="N12873">IF(ISNUMBER(_34_KNMI_Stations[[#This Row],[Etmaal temperatuur °C]]),IF(_34_KNMI_Stations[[#This Row],[Etmaal temperatuur °C]]&lt;stookgrens[],stookgrens[]-_34_KNMI_Stations[[#This Row],[Etmaal temperatuur °C]],0),"")</f>
        <v>0</v>
      </c>
      <c r="O12873" s="89">
        <f>_34_KNMI_Stations[[#This Row],[graaddagen]]*_34_KNMI_Stations[[#This Row],[Gewogen factor]]</f>
        <v>0</v>
      </c>
      <c r="P12873" s="89" cm="1">
        <f t="array" ref="P12873">IF(ISNUMBER(_34_KNMI_Stations[[#This Row],[Etmaal temperatuur °C]]),IF(_34_KNMI_Stations[[#This Row],[Etmaal temperatuur °C]]&gt;stookgrens[],_34_KNMI_Stations[[#This Row],[Etmaal temperatuur °C]]-stookgrens[],0),"")</f>
        <v>5.6000000000000014</v>
      </c>
    </row>
    <row r="12874" spans="1:16" x14ac:dyDescent="0.25">
      <c r="A12874">
        <v>380</v>
      </c>
      <c r="B12874" s="110">
        <v>45858</v>
      </c>
      <c r="C12874" s="89">
        <v>3.5</v>
      </c>
      <c r="D12874" s="89">
        <v>21</v>
      </c>
      <c r="E12874" s="96">
        <v>1583</v>
      </c>
      <c r="F12874" s="89">
        <v>6.6</v>
      </c>
      <c r="G12874" s="89">
        <v>1004.6</v>
      </c>
      <c r="H12874">
        <v>0.75</v>
      </c>
      <c r="I12874" t="s">
        <v>32</v>
      </c>
      <c r="J12874">
        <v>0.8</v>
      </c>
      <c r="K12874">
        <v>7</v>
      </c>
      <c r="L12874">
        <v>2025</v>
      </c>
      <c r="M12874" t="s">
        <v>357</v>
      </c>
      <c r="N12874" s="89" cm="1">
        <f t="array" ref="N12874">IF(ISNUMBER(_34_KNMI_Stations[[#This Row],[Etmaal temperatuur °C]]),IF(_34_KNMI_Stations[[#This Row],[Etmaal temperatuur °C]]&lt;stookgrens[],stookgrens[]-_34_KNMI_Stations[[#This Row],[Etmaal temperatuur °C]],0),"")</f>
        <v>0</v>
      </c>
      <c r="O12874" s="89">
        <f>_34_KNMI_Stations[[#This Row],[graaddagen]]*_34_KNMI_Stations[[#This Row],[Gewogen factor]]</f>
        <v>0</v>
      </c>
      <c r="P12874" s="89" cm="1">
        <f t="array" ref="P12874">IF(ISNUMBER(_34_KNMI_Stations[[#This Row],[Etmaal temperatuur °C]]),IF(_34_KNMI_Stations[[#This Row],[Etmaal temperatuur °C]]&gt;stookgrens[],_34_KNMI_Stations[[#This Row],[Etmaal temperatuur °C]]-stookgrens[],0),"")</f>
        <v>3</v>
      </c>
    </row>
    <row r="12875" spans="1:16" x14ac:dyDescent="0.25">
      <c r="A12875">
        <v>380</v>
      </c>
      <c r="B12875" s="110">
        <v>45859</v>
      </c>
      <c r="C12875" s="89">
        <v>5</v>
      </c>
      <c r="D12875" s="89">
        <v>19.2</v>
      </c>
      <c r="E12875" s="96">
        <v>1997</v>
      </c>
      <c r="F12875" s="89">
        <v>1.7</v>
      </c>
      <c r="G12875" s="89">
        <v>1004.1</v>
      </c>
      <c r="H12875">
        <v>0.75</v>
      </c>
      <c r="I12875" t="s">
        <v>32</v>
      </c>
      <c r="J12875">
        <v>0.8</v>
      </c>
      <c r="K12875">
        <v>7</v>
      </c>
      <c r="L12875">
        <v>2025</v>
      </c>
      <c r="M12875" t="s">
        <v>358</v>
      </c>
      <c r="N12875" s="89" cm="1">
        <f t="array" ref="N12875">IF(ISNUMBER(_34_KNMI_Stations[[#This Row],[Etmaal temperatuur °C]]),IF(_34_KNMI_Stations[[#This Row],[Etmaal temperatuur °C]]&lt;stookgrens[],stookgrens[]-_34_KNMI_Stations[[#This Row],[Etmaal temperatuur °C]],0),"")</f>
        <v>0</v>
      </c>
      <c r="O12875" s="89">
        <f>_34_KNMI_Stations[[#This Row],[graaddagen]]*_34_KNMI_Stations[[#This Row],[Gewogen factor]]</f>
        <v>0</v>
      </c>
      <c r="P12875" s="89" cm="1">
        <f t="array" ref="P12875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2876" spans="1:16" x14ac:dyDescent="0.25">
      <c r="A12876">
        <v>380</v>
      </c>
      <c r="B12876" s="110">
        <v>45860</v>
      </c>
      <c r="C12876" s="89">
        <v>4.4000000000000004</v>
      </c>
      <c r="D12876" s="89">
        <v>18.100000000000001</v>
      </c>
      <c r="E12876" s="96">
        <v>1565</v>
      </c>
      <c r="F12876" s="89">
        <v>5</v>
      </c>
      <c r="G12876" s="89">
        <v>1010.4</v>
      </c>
      <c r="H12876">
        <v>0.82</v>
      </c>
      <c r="I12876" t="s">
        <v>32</v>
      </c>
      <c r="J12876">
        <v>0.8</v>
      </c>
      <c r="K12876">
        <v>7</v>
      </c>
      <c r="L12876">
        <v>2025</v>
      </c>
      <c r="M12876" t="s">
        <v>358</v>
      </c>
      <c r="N12876" s="89" cm="1">
        <f t="array" ref="N12876">IF(ISNUMBER(_34_KNMI_Stations[[#This Row],[Etmaal temperatuur °C]]),IF(_34_KNMI_Stations[[#This Row],[Etmaal temperatuur °C]]&lt;stookgrens[],stookgrens[]-_34_KNMI_Stations[[#This Row],[Etmaal temperatuur °C]],0),"")</f>
        <v>0</v>
      </c>
      <c r="O12876" s="89">
        <f>_34_KNMI_Stations[[#This Row],[graaddagen]]*_34_KNMI_Stations[[#This Row],[Gewogen factor]]</f>
        <v>0</v>
      </c>
      <c r="P12876" s="89" cm="1">
        <f t="array" ref="P12876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2877" spans="1:16" x14ac:dyDescent="0.25">
      <c r="A12877">
        <v>380</v>
      </c>
      <c r="B12877" s="110">
        <v>45861</v>
      </c>
      <c r="C12877" s="89">
        <v>3.4</v>
      </c>
      <c r="D12877" s="89">
        <v>18.8</v>
      </c>
      <c r="E12877" s="96">
        <v>1871</v>
      </c>
      <c r="F12877" s="89">
        <v>0</v>
      </c>
      <c r="G12877" s="89">
        <v>1012.7</v>
      </c>
      <c r="H12877">
        <v>0.73</v>
      </c>
      <c r="I12877" t="s">
        <v>32</v>
      </c>
      <c r="J12877">
        <v>0.8</v>
      </c>
      <c r="K12877">
        <v>7</v>
      </c>
      <c r="L12877">
        <v>2025</v>
      </c>
      <c r="M12877" t="s">
        <v>358</v>
      </c>
      <c r="N12877" s="89" cm="1">
        <f t="array" ref="N12877">IF(ISNUMBER(_34_KNMI_Stations[[#This Row],[Etmaal temperatuur °C]]),IF(_34_KNMI_Stations[[#This Row],[Etmaal temperatuur °C]]&lt;stookgrens[],stookgrens[]-_34_KNMI_Stations[[#This Row],[Etmaal temperatuur °C]],0),"")</f>
        <v>0</v>
      </c>
      <c r="O12877" s="89">
        <f>_34_KNMI_Stations[[#This Row],[graaddagen]]*_34_KNMI_Stations[[#This Row],[Gewogen factor]]</f>
        <v>0</v>
      </c>
      <c r="P12877" s="89" cm="1">
        <f t="array" ref="P12877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2878" spans="1:16" x14ac:dyDescent="0.25">
      <c r="A12878">
        <v>380</v>
      </c>
      <c r="B12878" s="110">
        <v>45862</v>
      </c>
      <c r="C12878" s="89">
        <v>2.1</v>
      </c>
      <c r="D12878" s="89">
        <v>19.100000000000001</v>
      </c>
      <c r="E12878" s="96">
        <v>1558</v>
      </c>
      <c r="F12878" s="89">
        <v>0</v>
      </c>
      <c r="G12878" s="89">
        <v>1014.4</v>
      </c>
      <c r="H12878">
        <v>0.8</v>
      </c>
      <c r="I12878" t="s">
        <v>32</v>
      </c>
      <c r="J12878">
        <v>0.8</v>
      </c>
      <c r="K12878">
        <v>7</v>
      </c>
      <c r="L12878">
        <v>2025</v>
      </c>
      <c r="M12878" t="s">
        <v>358</v>
      </c>
      <c r="N12878" s="89" cm="1">
        <f t="array" ref="N12878">IF(ISNUMBER(_34_KNMI_Stations[[#This Row],[Etmaal temperatuur °C]]),IF(_34_KNMI_Stations[[#This Row],[Etmaal temperatuur °C]]&lt;stookgrens[],stookgrens[]-_34_KNMI_Stations[[#This Row],[Etmaal temperatuur °C]],0),"")</f>
        <v>0</v>
      </c>
      <c r="O12878" s="89">
        <f>_34_KNMI_Stations[[#This Row],[graaddagen]]*_34_KNMI_Stations[[#This Row],[Gewogen factor]]</f>
        <v>0</v>
      </c>
      <c r="P12878" s="89" cm="1">
        <f t="array" ref="P12878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2879" spans="1:16" x14ac:dyDescent="0.25">
      <c r="A12879">
        <v>380</v>
      </c>
      <c r="B12879" s="110">
        <v>45863</v>
      </c>
      <c r="C12879" s="89">
        <v>2.6</v>
      </c>
      <c r="D12879" s="89">
        <v>19.399999999999999</v>
      </c>
      <c r="E12879" s="96">
        <v>2105</v>
      </c>
      <c r="F12879" s="89">
        <v>0</v>
      </c>
      <c r="G12879" s="89">
        <v>1017.3</v>
      </c>
      <c r="H12879">
        <v>0.8</v>
      </c>
      <c r="I12879" t="s">
        <v>32</v>
      </c>
      <c r="J12879">
        <v>0.8</v>
      </c>
      <c r="K12879">
        <v>7</v>
      </c>
      <c r="L12879">
        <v>2025</v>
      </c>
      <c r="M12879" t="s">
        <v>358</v>
      </c>
      <c r="N12879" s="89" cm="1">
        <f t="array" ref="N12879">IF(ISNUMBER(_34_KNMI_Stations[[#This Row],[Etmaal temperatuur °C]]),IF(_34_KNMI_Stations[[#This Row],[Etmaal temperatuur °C]]&lt;stookgrens[],stookgrens[]-_34_KNMI_Stations[[#This Row],[Etmaal temperatuur °C]],0),"")</f>
        <v>0</v>
      </c>
      <c r="O12879" s="89">
        <f>_34_KNMI_Stations[[#This Row],[graaddagen]]*_34_KNMI_Stations[[#This Row],[Gewogen factor]]</f>
        <v>0</v>
      </c>
      <c r="P12879" s="89" cm="1">
        <f t="array" ref="P12879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2880" spans="1:16" x14ac:dyDescent="0.25">
      <c r="A12880">
        <v>380</v>
      </c>
      <c r="B12880" s="110">
        <v>45864</v>
      </c>
      <c r="C12880" s="89">
        <v>2.2999999999999998</v>
      </c>
      <c r="D12880" s="89">
        <v>21.1</v>
      </c>
      <c r="E12880" s="96">
        <v>2151</v>
      </c>
      <c r="F12880" s="89">
        <v>-0.1</v>
      </c>
      <c r="G12880" s="89">
        <v>1016.2</v>
      </c>
      <c r="H12880">
        <v>0.7</v>
      </c>
      <c r="I12880" t="s">
        <v>32</v>
      </c>
      <c r="J12880">
        <v>0.8</v>
      </c>
      <c r="K12880">
        <v>7</v>
      </c>
      <c r="L12880">
        <v>2025</v>
      </c>
      <c r="M12880" t="s">
        <v>358</v>
      </c>
      <c r="N12880" s="89" cm="1">
        <f t="array" ref="N12880">IF(ISNUMBER(_34_KNMI_Stations[[#This Row],[Etmaal temperatuur °C]]),IF(_34_KNMI_Stations[[#This Row],[Etmaal temperatuur °C]]&lt;stookgrens[],stookgrens[]-_34_KNMI_Stations[[#This Row],[Etmaal temperatuur °C]],0),"")</f>
        <v>0</v>
      </c>
      <c r="O12880" s="89">
        <f>_34_KNMI_Stations[[#This Row],[graaddagen]]*_34_KNMI_Stations[[#This Row],[Gewogen factor]]</f>
        <v>0</v>
      </c>
      <c r="P12880" s="89" cm="1">
        <f t="array" ref="P12880">IF(ISNUMBER(_34_KNMI_Stations[[#This Row],[Etmaal temperatuur °C]]),IF(_34_KNMI_Stations[[#This Row],[Etmaal temperatuur °C]]&gt;stookgrens[],_34_KNMI_Stations[[#This Row],[Etmaal temperatuur °C]]-stookgrens[],0),"")</f>
        <v>3.1000000000000014</v>
      </c>
    </row>
    <row r="12881" spans="1:16" x14ac:dyDescent="0.25">
      <c r="A12881">
        <v>380</v>
      </c>
      <c r="B12881" s="110">
        <v>45865</v>
      </c>
      <c r="C12881" s="89">
        <v>3.5</v>
      </c>
      <c r="D12881" s="89">
        <v>18.3</v>
      </c>
      <c r="E12881" s="96">
        <v>1413</v>
      </c>
      <c r="F12881" s="89">
        <v>0.1</v>
      </c>
      <c r="G12881" s="89">
        <v>1014.2</v>
      </c>
      <c r="H12881">
        <v>0.76</v>
      </c>
      <c r="I12881" t="s">
        <v>32</v>
      </c>
      <c r="J12881">
        <v>0.8</v>
      </c>
      <c r="K12881">
        <v>7</v>
      </c>
      <c r="L12881">
        <v>2025</v>
      </c>
      <c r="M12881" t="s">
        <v>358</v>
      </c>
      <c r="N12881" s="89" cm="1">
        <f t="array" ref="N12881">IF(ISNUMBER(_34_KNMI_Stations[[#This Row],[Etmaal temperatuur °C]]),IF(_34_KNMI_Stations[[#This Row],[Etmaal temperatuur °C]]&lt;stookgrens[],stookgrens[]-_34_KNMI_Stations[[#This Row],[Etmaal temperatuur °C]],0),"")</f>
        <v>0</v>
      </c>
      <c r="O12881" s="89">
        <f>_34_KNMI_Stations[[#This Row],[graaddagen]]*_34_KNMI_Stations[[#This Row],[Gewogen factor]]</f>
        <v>0</v>
      </c>
      <c r="P12881" s="89" cm="1">
        <f t="array" ref="P12881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2882" spans="1:16" x14ac:dyDescent="0.25">
      <c r="A12882">
        <v>380</v>
      </c>
      <c r="B12882" s="110">
        <v>45866</v>
      </c>
      <c r="C12882" s="89">
        <v>3</v>
      </c>
      <c r="D12882" s="89">
        <v>16.7</v>
      </c>
      <c r="E12882" s="96">
        <v>1411</v>
      </c>
      <c r="F12882" s="89">
        <v>3.9</v>
      </c>
      <c r="G12882" s="89">
        <v>1017.8</v>
      </c>
      <c r="H12882">
        <v>0.78</v>
      </c>
      <c r="I12882" t="s">
        <v>32</v>
      </c>
      <c r="J12882">
        <v>0.8</v>
      </c>
      <c r="K12882">
        <v>7</v>
      </c>
      <c r="L12882">
        <v>2025</v>
      </c>
      <c r="M12882" t="s">
        <v>359</v>
      </c>
      <c r="N12882" s="89" cm="1">
        <f t="array" ref="N12882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12882" s="89">
        <f>_34_KNMI_Stations[[#This Row],[graaddagen]]*_34_KNMI_Stations[[#This Row],[Gewogen factor]]</f>
        <v>1.0400000000000007</v>
      </c>
      <c r="P12882" s="89" cm="1">
        <f t="array" ref="P128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83" spans="1:16" x14ac:dyDescent="0.25">
      <c r="A12883">
        <v>380</v>
      </c>
      <c r="B12883" s="110">
        <v>45867</v>
      </c>
      <c r="C12883" s="89">
        <v>3.2</v>
      </c>
      <c r="D12883" s="89">
        <v>16.3</v>
      </c>
      <c r="E12883" s="96">
        <v>1325</v>
      </c>
      <c r="F12883" s="89">
        <v>6.6</v>
      </c>
      <c r="G12883" s="89">
        <v>1017.6</v>
      </c>
      <c r="H12883">
        <v>0.88</v>
      </c>
      <c r="I12883" t="s">
        <v>32</v>
      </c>
      <c r="J12883">
        <v>0.8</v>
      </c>
      <c r="K12883">
        <v>7</v>
      </c>
      <c r="L12883">
        <v>2025</v>
      </c>
      <c r="M12883" t="s">
        <v>359</v>
      </c>
      <c r="N12883" s="89" cm="1">
        <f t="array" ref="N12883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2883" s="89">
        <f>_34_KNMI_Stations[[#This Row],[graaddagen]]*_34_KNMI_Stations[[#This Row],[Gewogen factor]]</f>
        <v>1.3599999999999994</v>
      </c>
      <c r="P12883" s="89" cm="1">
        <f t="array" ref="P128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84" spans="1:16" x14ac:dyDescent="0.25">
      <c r="A12884">
        <v>380</v>
      </c>
      <c r="B12884" s="110">
        <v>45868</v>
      </c>
      <c r="C12884" s="89">
        <v>3.5</v>
      </c>
      <c r="D12884" s="89">
        <v>17.7</v>
      </c>
      <c r="E12884" s="96">
        <v>2028</v>
      </c>
      <c r="F12884" s="89">
        <v>0</v>
      </c>
      <c r="G12884" s="89">
        <v>1016.9</v>
      </c>
      <c r="H12884">
        <v>0.72</v>
      </c>
      <c r="I12884" t="s">
        <v>32</v>
      </c>
      <c r="J12884">
        <v>0.8</v>
      </c>
      <c r="K12884">
        <v>7</v>
      </c>
      <c r="L12884">
        <v>2025</v>
      </c>
      <c r="M12884" t="s">
        <v>359</v>
      </c>
      <c r="N12884" s="89" cm="1">
        <f t="array" ref="N12884">IF(ISNUMBER(_34_KNMI_Stations[[#This Row],[Etmaal temperatuur °C]]),IF(_34_KNMI_Stations[[#This Row],[Etmaal temperatuur °C]]&lt;stookgrens[],stookgrens[]-_34_KNMI_Stations[[#This Row],[Etmaal temperatuur °C]],0),"")</f>
        <v>0.30000000000000071</v>
      </c>
      <c r="O12884" s="89">
        <f>_34_KNMI_Stations[[#This Row],[graaddagen]]*_34_KNMI_Stations[[#This Row],[Gewogen factor]]</f>
        <v>0.24000000000000057</v>
      </c>
      <c r="P12884" s="89" cm="1">
        <f t="array" ref="P128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85" spans="1:16" x14ac:dyDescent="0.25">
      <c r="A12885">
        <v>380</v>
      </c>
      <c r="B12885" s="110">
        <v>45869</v>
      </c>
      <c r="C12885" s="89">
        <v>3.7</v>
      </c>
      <c r="D12885" s="89">
        <v>17.8</v>
      </c>
      <c r="E12885" s="96">
        <v>1096</v>
      </c>
      <c r="F12885" s="89">
        <v>8.1999999999999993</v>
      </c>
      <c r="G12885" s="89">
        <v>1015</v>
      </c>
      <c r="H12885">
        <v>0.83</v>
      </c>
      <c r="I12885" t="s">
        <v>32</v>
      </c>
      <c r="J12885">
        <v>0.8</v>
      </c>
      <c r="K12885">
        <v>7</v>
      </c>
      <c r="L12885">
        <v>2025</v>
      </c>
      <c r="M12885" t="s">
        <v>359</v>
      </c>
      <c r="N12885" s="89" cm="1">
        <f t="array" ref="N12885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2885" s="89">
        <f>_34_KNMI_Stations[[#This Row],[graaddagen]]*_34_KNMI_Stations[[#This Row],[Gewogen factor]]</f>
        <v>0.15999999999999945</v>
      </c>
      <c r="P12885" s="89" cm="1">
        <f t="array" ref="P128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86" spans="1:16" x14ac:dyDescent="0.25">
      <c r="A12886">
        <v>380</v>
      </c>
      <c r="B12886" s="110">
        <v>45870</v>
      </c>
      <c r="C12886" s="89">
        <v>2.8</v>
      </c>
      <c r="D12886" s="89">
        <v>17</v>
      </c>
      <c r="E12886" s="96">
        <v>1440</v>
      </c>
      <c r="F12886" s="89">
        <v>0.8</v>
      </c>
      <c r="G12886" s="89">
        <v>1012.6</v>
      </c>
      <c r="H12886">
        <v>0.85</v>
      </c>
      <c r="I12886" t="s">
        <v>32</v>
      </c>
      <c r="J12886">
        <v>0.8</v>
      </c>
      <c r="K12886">
        <v>8</v>
      </c>
      <c r="L12886">
        <v>2025</v>
      </c>
      <c r="M12886" t="s">
        <v>359</v>
      </c>
      <c r="N12886" s="89" cm="1">
        <f t="array" ref="N12886">IF(ISNUMBER(_34_KNMI_Stations[[#This Row],[Etmaal temperatuur °C]]),IF(_34_KNMI_Stations[[#This Row],[Etmaal temperatuur °C]]&lt;stookgrens[],stookgrens[]-_34_KNMI_Stations[[#This Row],[Etmaal temperatuur °C]],0),"")</f>
        <v>1</v>
      </c>
      <c r="O12886" s="89">
        <f>_34_KNMI_Stations[[#This Row],[graaddagen]]*_34_KNMI_Stations[[#This Row],[Gewogen factor]]</f>
        <v>0.8</v>
      </c>
      <c r="P12886" s="89" cm="1">
        <f t="array" ref="P128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87" spans="1:16" x14ac:dyDescent="0.25">
      <c r="A12887">
        <v>380</v>
      </c>
      <c r="B12887" s="110">
        <v>45871</v>
      </c>
      <c r="C12887" s="89">
        <v>3.5</v>
      </c>
      <c r="D12887" s="89">
        <v>15.8</v>
      </c>
      <c r="E12887" s="96">
        <v>1085</v>
      </c>
      <c r="F12887" s="89">
        <v>3.8</v>
      </c>
      <c r="G12887" s="89">
        <v>1015</v>
      </c>
      <c r="H12887">
        <v>0.85</v>
      </c>
      <c r="I12887" t="s">
        <v>32</v>
      </c>
      <c r="J12887">
        <v>0.8</v>
      </c>
      <c r="K12887">
        <v>8</v>
      </c>
      <c r="L12887">
        <v>2025</v>
      </c>
      <c r="M12887" t="s">
        <v>359</v>
      </c>
      <c r="N12887" s="89" cm="1">
        <f t="array" ref="N12887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2887" s="89">
        <f>_34_KNMI_Stations[[#This Row],[graaddagen]]*_34_KNMI_Stations[[#This Row],[Gewogen factor]]</f>
        <v>1.7599999999999996</v>
      </c>
      <c r="P12887" s="89" cm="1">
        <f t="array" ref="P128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88" spans="1:16" x14ac:dyDescent="0.25">
      <c r="A12888">
        <v>380</v>
      </c>
      <c r="B12888" s="110">
        <v>45872</v>
      </c>
      <c r="C12888" s="89">
        <v>4.2</v>
      </c>
      <c r="D12888" s="89">
        <v>18.3</v>
      </c>
      <c r="E12888" s="96">
        <v>2036</v>
      </c>
      <c r="F12888" s="89">
        <v>0.7</v>
      </c>
      <c r="G12888" s="89">
        <v>1018.3</v>
      </c>
      <c r="H12888">
        <v>0.71</v>
      </c>
      <c r="I12888" t="s">
        <v>32</v>
      </c>
      <c r="J12888">
        <v>0.8</v>
      </c>
      <c r="K12888">
        <v>8</v>
      </c>
      <c r="L12888">
        <v>2025</v>
      </c>
      <c r="M12888" t="s">
        <v>359</v>
      </c>
      <c r="N12888" s="89" cm="1">
        <f t="array" ref="N12888">IF(ISNUMBER(_34_KNMI_Stations[[#This Row],[Etmaal temperatuur °C]]),IF(_34_KNMI_Stations[[#This Row],[Etmaal temperatuur °C]]&lt;stookgrens[],stookgrens[]-_34_KNMI_Stations[[#This Row],[Etmaal temperatuur °C]],0),"")</f>
        <v>0</v>
      </c>
      <c r="O12888" s="89">
        <f>_34_KNMI_Stations[[#This Row],[graaddagen]]*_34_KNMI_Stations[[#This Row],[Gewogen factor]]</f>
        <v>0</v>
      </c>
      <c r="P12888" s="89" cm="1">
        <f t="array" ref="P12888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2889" spans="1:16" x14ac:dyDescent="0.25">
      <c r="A12889">
        <v>380</v>
      </c>
      <c r="B12889" s="110">
        <v>45873</v>
      </c>
      <c r="C12889" s="89">
        <v>4.8</v>
      </c>
      <c r="D12889" s="89">
        <v>21</v>
      </c>
      <c r="E12889" s="96">
        <v>1692</v>
      </c>
      <c r="F12889" s="89">
        <v>0.5</v>
      </c>
      <c r="G12889" s="89">
        <v>1016.8</v>
      </c>
      <c r="H12889">
        <v>0.77</v>
      </c>
      <c r="I12889" t="s">
        <v>32</v>
      </c>
      <c r="J12889">
        <v>0.8</v>
      </c>
      <c r="K12889">
        <v>8</v>
      </c>
      <c r="L12889">
        <v>2025</v>
      </c>
      <c r="M12889" t="s">
        <v>360</v>
      </c>
      <c r="N12889" s="89" cm="1">
        <f t="array" ref="N12889">IF(ISNUMBER(_34_KNMI_Stations[[#This Row],[Etmaal temperatuur °C]]),IF(_34_KNMI_Stations[[#This Row],[Etmaal temperatuur °C]]&lt;stookgrens[],stookgrens[]-_34_KNMI_Stations[[#This Row],[Etmaal temperatuur °C]],0),"")</f>
        <v>0</v>
      </c>
      <c r="O12889" s="89">
        <f>_34_KNMI_Stations[[#This Row],[graaddagen]]*_34_KNMI_Stations[[#This Row],[Gewogen factor]]</f>
        <v>0</v>
      </c>
      <c r="P12889" s="89" cm="1">
        <f t="array" ref="P12889">IF(ISNUMBER(_34_KNMI_Stations[[#This Row],[Etmaal temperatuur °C]]),IF(_34_KNMI_Stations[[#This Row],[Etmaal temperatuur °C]]&gt;stookgrens[],_34_KNMI_Stations[[#This Row],[Etmaal temperatuur °C]]-stookgrens[],0),"")</f>
        <v>3</v>
      </c>
    </row>
    <row r="12890" spans="1:16" x14ac:dyDescent="0.25">
      <c r="A12890">
        <v>380</v>
      </c>
      <c r="B12890" s="110">
        <v>45874</v>
      </c>
      <c r="C12890" s="89">
        <v>3.9</v>
      </c>
      <c r="D12890" s="89">
        <v>17.600000000000001</v>
      </c>
      <c r="E12890" s="96">
        <v>2060</v>
      </c>
      <c r="F12890" s="89">
        <v>4.8</v>
      </c>
      <c r="G12890" s="89">
        <v>1020.2</v>
      </c>
      <c r="H12890">
        <v>0.69</v>
      </c>
      <c r="I12890" t="s">
        <v>32</v>
      </c>
      <c r="J12890">
        <v>0.8</v>
      </c>
      <c r="K12890">
        <v>8</v>
      </c>
      <c r="L12890">
        <v>2025</v>
      </c>
      <c r="M12890" t="s">
        <v>360</v>
      </c>
      <c r="N12890" s="89" cm="1">
        <f t="array" ref="N12890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2890" s="89">
        <f>_34_KNMI_Stations[[#This Row],[graaddagen]]*_34_KNMI_Stations[[#This Row],[Gewogen factor]]</f>
        <v>0.3199999999999989</v>
      </c>
      <c r="P12890" s="89" cm="1">
        <f t="array" ref="P128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91" spans="1:16" x14ac:dyDescent="0.25">
      <c r="A12891">
        <v>380</v>
      </c>
      <c r="B12891" s="110">
        <v>45875</v>
      </c>
      <c r="C12891" s="89">
        <v>2.6</v>
      </c>
      <c r="D12891" s="89">
        <v>17.2</v>
      </c>
      <c r="E12891" s="96">
        <v>2218</v>
      </c>
      <c r="F12891" s="89">
        <v>0</v>
      </c>
      <c r="G12891" s="89">
        <v>1023.7</v>
      </c>
      <c r="H12891">
        <v>0.67</v>
      </c>
      <c r="I12891" t="s">
        <v>32</v>
      </c>
      <c r="J12891">
        <v>0.8</v>
      </c>
      <c r="K12891">
        <v>8</v>
      </c>
      <c r="L12891">
        <v>2025</v>
      </c>
      <c r="M12891" t="s">
        <v>360</v>
      </c>
      <c r="N12891" s="89" cm="1">
        <f t="array" ref="N12891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2891" s="89">
        <f>_34_KNMI_Stations[[#This Row],[graaddagen]]*_34_KNMI_Stations[[#This Row],[Gewogen factor]]</f>
        <v>0.64000000000000057</v>
      </c>
      <c r="P12891" s="89" cm="1">
        <f t="array" ref="P128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892" spans="1:16" x14ac:dyDescent="0.25">
      <c r="A12892">
        <v>380</v>
      </c>
      <c r="B12892" s="110">
        <v>45876</v>
      </c>
      <c r="C12892" s="89">
        <v>3.3</v>
      </c>
      <c r="D12892" s="89">
        <v>20.3</v>
      </c>
      <c r="E12892" s="96">
        <v>2135</v>
      </c>
      <c r="F12892" s="89">
        <v>0</v>
      </c>
      <c r="G12892" s="89">
        <v>1017.3</v>
      </c>
      <c r="H12892">
        <v>0.56000000000000005</v>
      </c>
      <c r="I12892" t="s">
        <v>32</v>
      </c>
      <c r="J12892">
        <v>0.8</v>
      </c>
      <c r="K12892">
        <v>8</v>
      </c>
      <c r="L12892">
        <v>2025</v>
      </c>
      <c r="M12892" t="s">
        <v>360</v>
      </c>
      <c r="N12892" s="89" cm="1">
        <f t="array" ref="N12892">IF(ISNUMBER(_34_KNMI_Stations[[#This Row],[Etmaal temperatuur °C]]),IF(_34_KNMI_Stations[[#This Row],[Etmaal temperatuur °C]]&lt;stookgrens[],stookgrens[]-_34_KNMI_Stations[[#This Row],[Etmaal temperatuur °C]],0),"")</f>
        <v>0</v>
      </c>
      <c r="O12892" s="89">
        <f>_34_KNMI_Stations[[#This Row],[graaddagen]]*_34_KNMI_Stations[[#This Row],[Gewogen factor]]</f>
        <v>0</v>
      </c>
      <c r="P12892" s="89" cm="1">
        <f t="array" ref="P12892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12893" spans="1:16" x14ac:dyDescent="0.25">
      <c r="A12893">
        <v>380</v>
      </c>
      <c r="B12893" s="110">
        <v>45877</v>
      </c>
      <c r="C12893" s="89">
        <v>2.7</v>
      </c>
      <c r="D12893" s="89">
        <v>20</v>
      </c>
      <c r="E12893" s="96">
        <v>1306</v>
      </c>
      <c r="F12893" s="89">
        <v>0</v>
      </c>
      <c r="G12893" s="89">
        <v>1018.9</v>
      </c>
      <c r="H12893">
        <v>0.69</v>
      </c>
      <c r="I12893" t="s">
        <v>32</v>
      </c>
      <c r="J12893">
        <v>0.8</v>
      </c>
      <c r="K12893">
        <v>8</v>
      </c>
      <c r="L12893">
        <v>2025</v>
      </c>
      <c r="M12893" t="s">
        <v>360</v>
      </c>
      <c r="N12893" s="89" cm="1">
        <f t="array" ref="N12893">IF(ISNUMBER(_34_KNMI_Stations[[#This Row],[Etmaal temperatuur °C]]),IF(_34_KNMI_Stations[[#This Row],[Etmaal temperatuur °C]]&lt;stookgrens[],stookgrens[]-_34_KNMI_Stations[[#This Row],[Etmaal temperatuur °C]],0),"")</f>
        <v>0</v>
      </c>
      <c r="O12893" s="89">
        <f>_34_KNMI_Stations[[#This Row],[graaddagen]]*_34_KNMI_Stations[[#This Row],[Gewogen factor]]</f>
        <v>0</v>
      </c>
      <c r="P12893" s="89" cm="1">
        <f t="array" ref="P12893">IF(ISNUMBER(_34_KNMI_Stations[[#This Row],[Etmaal temperatuur °C]]),IF(_34_KNMI_Stations[[#This Row],[Etmaal temperatuur °C]]&gt;stookgrens[],_34_KNMI_Stations[[#This Row],[Etmaal temperatuur °C]]-stookgrens[],0),"")</f>
        <v>2</v>
      </c>
    </row>
    <row r="12894" spans="1:16" x14ac:dyDescent="0.25">
      <c r="A12894">
        <v>380</v>
      </c>
      <c r="B12894" s="110">
        <v>45878</v>
      </c>
      <c r="C12894" s="89">
        <v>2.8</v>
      </c>
      <c r="D12894" s="89">
        <v>20.100000000000001</v>
      </c>
      <c r="E12894" s="96">
        <v>2366</v>
      </c>
      <c r="F12894" s="89">
        <v>0</v>
      </c>
      <c r="G12894" s="89">
        <v>1021</v>
      </c>
      <c r="H12894">
        <v>0.68</v>
      </c>
      <c r="I12894" t="s">
        <v>32</v>
      </c>
      <c r="J12894">
        <v>0.8</v>
      </c>
      <c r="K12894">
        <v>8</v>
      </c>
      <c r="L12894">
        <v>2025</v>
      </c>
      <c r="M12894" t="s">
        <v>360</v>
      </c>
      <c r="N12894" s="89" cm="1">
        <f t="array" ref="N12894">IF(ISNUMBER(_34_KNMI_Stations[[#This Row],[Etmaal temperatuur °C]]),IF(_34_KNMI_Stations[[#This Row],[Etmaal temperatuur °C]]&lt;stookgrens[],stookgrens[]-_34_KNMI_Stations[[#This Row],[Etmaal temperatuur °C]],0),"")</f>
        <v>0</v>
      </c>
      <c r="O12894" s="89">
        <f>_34_KNMI_Stations[[#This Row],[graaddagen]]*_34_KNMI_Stations[[#This Row],[Gewogen factor]]</f>
        <v>0</v>
      </c>
      <c r="P12894" s="89" cm="1">
        <f t="array" ref="P12894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12895" spans="1:16" x14ac:dyDescent="0.25">
      <c r="A12895">
        <v>380</v>
      </c>
      <c r="B12895" s="110">
        <v>45879</v>
      </c>
      <c r="C12895" s="89">
        <v>2.1</v>
      </c>
      <c r="D12895" s="89">
        <v>19.5</v>
      </c>
      <c r="E12895" s="96">
        <v>2381</v>
      </c>
      <c r="F12895" s="89">
        <v>0</v>
      </c>
      <c r="G12895" s="89">
        <v>1026.9000000000001</v>
      </c>
      <c r="H12895">
        <v>0.63</v>
      </c>
      <c r="I12895" t="s">
        <v>32</v>
      </c>
      <c r="J12895">
        <v>0.8</v>
      </c>
      <c r="K12895">
        <v>8</v>
      </c>
      <c r="L12895">
        <v>2025</v>
      </c>
      <c r="M12895" t="s">
        <v>360</v>
      </c>
      <c r="N12895" s="89" cm="1">
        <f t="array" ref="N12895">IF(ISNUMBER(_34_KNMI_Stations[[#This Row],[Etmaal temperatuur °C]]),IF(_34_KNMI_Stations[[#This Row],[Etmaal temperatuur °C]]&lt;stookgrens[],stookgrens[]-_34_KNMI_Stations[[#This Row],[Etmaal temperatuur °C]],0),"")</f>
        <v>0</v>
      </c>
      <c r="O12895" s="89">
        <f>_34_KNMI_Stations[[#This Row],[graaddagen]]*_34_KNMI_Stations[[#This Row],[Gewogen factor]]</f>
        <v>0</v>
      </c>
      <c r="P12895" s="89" cm="1">
        <f t="array" ref="P12895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2896" spans="1:16" x14ac:dyDescent="0.25">
      <c r="A12896">
        <v>380</v>
      </c>
      <c r="B12896" s="110">
        <v>45880</v>
      </c>
      <c r="C12896" s="89">
        <v>3.1</v>
      </c>
      <c r="D12896" s="89">
        <v>22.6</v>
      </c>
      <c r="E12896" s="96">
        <v>2514</v>
      </c>
      <c r="F12896" s="89">
        <v>0</v>
      </c>
      <c r="G12896" s="89">
        <v>1022.3</v>
      </c>
      <c r="H12896">
        <v>0.51</v>
      </c>
      <c r="I12896" t="s">
        <v>32</v>
      </c>
      <c r="J12896">
        <v>0.8</v>
      </c>
      <c r="K12896">
        <v>8</v>
      </c>
      <c r="L12896">
        <v>2025</v>
      </c>
      <c r="M12896" t="s">
        <v>361</v>
      </c>
      <c r="N12896" s="89" cm="1">
        <f t="array" ref="N12896">IF(ISNUMBER(_34_KNMI_Stations[[#This Row],[Etmaal temperatuur °C]]),IF(_34_KNMI_Stations[[#This Row],[Etmaal temperatuur °C]]&lt;stookgrens[],stookgrens[]-_34_KNMI_Stations[[#This Row],[Etmaal temperatuur °C]],0),"")</f>
        <v>0</v>
      </c>
      <c r="O12896" s="89">
        <f>_34_KNMI_Stations[[#This Row],[graaddagen]]*_34_KNMI_Stations[[#This Row],[Gewogen factor]]</f>
        <v>0</v>
      </c>
      <c r="P12896" s="89" cm="1">
        <f t="array" ref="P12896">IF(ISNUMBER(_34_KNMI_Stations[[#This Row],[Etmaal temperatuur °C]]),IF(_34_KNMI_Stations[[#This Row],[Etmaal temperatuur °C]]&gt;stookgrens[],_34_KNMI_Stations[[#This Row],[Etmaal temperatuur °C]]-stookgrens[],0),"")</f>
        <v>4.6000000000000014</v>
      </c>
    </row>
    <row r="12897" spans="1:16" x14ac:dyDescent="0.25">
      <c r="A12897">
        <v>380</v>
      </c>
      <c r="B12897" s="110">
        <v>45881</v>
      </c>
      <c r="C12897" s="89">
        <v>2.2999999999999998</v>
      </c>
      <c r="D12897" s="89">
        <v>25.1</v>
      </c>
      <c r="E12897" s="96">
        <v>2177</v>
      </c>
      <c r="F12897" s="89">
        <v>-0.1</v>
      </c>
      <c r="G12897" s="89">
        <v>1014.8</v>
      </c>
      <c r="H12897">
        <v>0.52</v>
      </c>
      <c r="I12897" t="s">
        <v>32</v>
      </c>
      <c r="J12897">
        <v>0.8</v>
      </c>
      <c r="K12897">
        <v>8</v>
      </c>
      <c r="L12897">
        <v>2025</v>
      </c>
      <c r="M12897" t="s">
        <v>361</v>
      </c>
      <c r="N12897" s="89" cm="1">
        <f t="array" ref="N12897">IF(ISNUMBER(_34_KNMI_Stations[[#This Row],[Etmaal temperatuur °C]]),IF(_34_KNMI_Stations[[#This Row],[Etmaal temperatuur °C]]&lt;stookgrens[],stookgrens[]-_34_KNMI_Stations[[#This Row],[Etmaal temperatuur °C]],0),"")</f>
        <v>0</v>
      </c>
      <c r="O12897" s="89">
        <f>_34_KNMI_Stations[[#This Row],[graaddagen]]*_34_KNMI_Stations[[#This Row],[Gewogen factor]]</f>
        <v>0</v>
      </c>
      <c r="P12897" s="89" cm="1">
        <f t="array" ref="P12897">IF(ISNUMBER(_34_KNMI_Stations[[#This Row],[Etmaal temperatuur °C]]),IF(_34_KNMI_Stations[[#This Row],[Etmaal temperatuur °C]]&gt;stookgrens[],_34_KNMI_Stations[[#This Row],[Etmaal temperatuur °C]]-stookgrens[],0),"")</f>
        <v>7.1000000000000014</v>
      </c>
    </row>
    <row r="12898" spans="1:16" x14ac:dyDescent="0.25">
      <c r="A12898">
        <v>380</v>
      </c>
      <c r="B12898" s="110">
        <v>45882</v>
      </c>
      <c r="C12898" s="89">
        <v>3</v>
      </c>
      <c r="D12898" s="89">
        <v>26.5</v>
      </c>
      <c r="E12898" s="96">
        <v>2167</v>
      </c>
      <c r="F12898" s="89">
        <v>0</v>
      </c>
      <c r="G12898" s="89">
        <v>1015.3</v>
      </c>
      <c r="H12898">
        <v>0.56000000000000005</v>
      </c>
      <c r="I12898" t="s">
        <v>32</v>
      </c>
      <c r="J12898">
        <v>0.8</v>
      </c>
      <c r="K12898">
        <v>8</v>
      </c>
      <c r="L12898">
        <v>2025</v>
      </c>
      <c r="M12898" t="s">
        <v>361</v>
      </c>
      <c r="N12898" s="89" cm="1">
        <f t="array" ref="N12898">IF(ISNUMBER(_34_KNMI_Stations[[#This Row],[Etmaal temperatuur °C]]),IF(_34_KNMI_Stations[[#This Row],[Etmaal temperatuur °C]]&lt;stookgrens[],stookgrens[]-_34_KNMI_Stations[[#This Row],[Etmaal temperatuur °C]],0),"")</f>
        <v>0</v>
      </c>
      <c r="O12898" s="89">
        <f>_34_KNMI_Stations[[#This Row],[graaddagen]]*_34_KNMI_Stations[[#This Row],[Gewogen factor]]</f>
        <v>0</v>
      </c>
      <c r="P12898" s="89" cm="1">
        <f t="array" ref="P12898">IF(ISNUMBER(_34_KNMI_Stations[[#This Row],[Etmaal temperatuur °C]]),IF(_34_KNMI_Stations[[#This Row],[Etmaal temperatuur °C]]&gt;stookgrens[],_34_KNMI_Stations[[#This Row],[Etmaal temperatuur °C]]-stookgrens[],0),"")</f>
        <v>8.5</v>
      </c>
    </row>
    <row r="12899" spans="1:16" x14ac:dyDescent="0.25">
      <c r="A12899">
        <v>380</v>
      </c>
      <c r="B12899" s="110">
        <v>45883</v>
      </c>
      <c r="C12899" s="89">
        <v>2.1</v>
      </c>
      <c r="D12899" s="89">
        <v>26.1</v>
      </c>
      <c r="E12899" s="96">
        <v>1779</v>
      </c>
      <c r="F12899" s="89">
        <v>-0.1</v>
      </c>
      <c r="G12899" s="89">
        <v>1018.4</v>
      </c>
      <c r="H12899">
        <v>0.61</v>
      </c>
      <c r="I12899" t="s">
        <v>32</v>
      </c>
      <c r="J12899">
        <v>0.8</v>
      </c>
      <c r="K12899">
        <v>8</v>
      </c>
      <c r="L12899">
        <v>2025</v>
      </c>
      <c r="M12899" t="s">
        <v>361</v>
      </c>
      <c r="N12899" s="89" cm="1">
        <f t="array" ref="N12899">IF(ISNUMBER(_34_KNMI_Stations[[#This Row],[Etmaal temperatuur °C]]),IF(_34_KNMI_Stations[[#This Row],[Etmaal temperatuur °C]]&lt;stookgrens[],stookgrens[]-_34_KNMI_Stations[[#This Row],[Etmaal temperatuur °C]],0),"")</f>
        <v>0</v>
      </c>
      <c r="O12899" s="89">
        <f>_34_KNMI_Stations[[#This Row],[graaddagen]]*_34_KNMI_Stations[[#This Row],[Gewogen factor]]</f>
        <v>0</v>
      </c>
      <c r="P12899" s="89" cm="1">
        <f t="array" ref="P12899">IF(ISNUMBER(_34_KNMI_Stations[[#This Row],[Etmaal temperatuur °C]]),IF(_34_KNMI_Stations[[#This Row],[Etmaal temperatuur °C]]&gt;stookgrens[],_34_KNMI_Stations[[#This Row],[Etmaal temperatuur °C]]-stookgrens[],0),"")</f>
        <v>8.1000000000000014</v>
      </c>
    </row>
    <row r="12900" spans="1:16" x14ac:dyDescent="0.25">
      <c r="A12900">
        <v>380</v>
      </c>
      <c r="B12900" s="110">
        <v>45884</v>
      </c>
      <c r="C12900" s="89">
        <v>2.8</v>
      </c>
      <c r="D12900" s="89">
        <v>23.4</v>
      </c>
      <c r="E12900" s="96">
        <v>2272</v>
      </c>
      <c r="F12900" s="89">
        <v>0</v>
      </c>
      <c r="G12900" s="89">
        <v>1022.8</v>
      </c>
      <c r="H12900">
        <v>0.64</v>
      </c>
      <c r="I12900" t="s">
        <v>32</v>
      </c>
      <c r="J12900">
        <v>0.8</v>
      </c>
      <c r="K12900">
        <v>8</v>
      </c>
      <c r="L12900">
        <v>2025</v>
      </c>
      <c r="M12900" t="s">
        <v>361</v>
      </c>
      <c r="N12900" s="89" cm="1">
        <f t="array" ref="N12900">IF(ISNUMBER(_34_KNMI_Stations[[#This Row],[Etmaal temperatuur °C]]),IF(_34_KNMI_Stations[[#This Row],[Etmaal temperatuur °C]]&lt;stookgrens[],stookgrens[]-_34_KNMI_Stations[[#This Row],[Etmaal temperatuur °C]],0),"")</f>
        <v>0</v>
      </c>
      <c r="O12900" s="89">
        <f>_34_KNMI_Stations[[#This Row],[graaddagen]]*_34_KNMI_Stations[[#This Row],[Gewogen factor]]</f>
        <v>0</v>
      </c>
      <c r="P12900" s="89" cm="1">
        <f t="array" ref="P12900">IF(ISNUMBER(_34_KNMI_Stations[[#This Row],[Etmaal temperatuur °C]]),IF(_34_KNMI_Stations[[#This Row],[Etmaal temperatuur °C]]&gt;stookgrens[],_34_KNMI_Stations[[#This Row],[Etmaal temperatuur °C]]-stookgrens[],0),"")</f>
        <v>5.3999999999999986</v>
      </c>
    </row>
    <row r="12901" spans="1:16" x14ac:dyDescent="0.25">
      <c r="A12901">
        <v>380</v>
      </c>
      <c r="B12901" s="110">
        <v>45885</v>
      </c>
      <c r="C12901" s="89">
        <v>3.8</v>
      </c>
      <c r="D12901" s="89">
        <v>18.7</v>
      </c>
      <c r="E12901" s="96">
        <v>421</v>
      </c>
      <c r="F12901" s="89">
        <v>-0.1</v>
      </c>
      <c r="G12901" s="89">
        <v>1024.2</v>
      </c>
      <c r="H12901">
        <v>0.75</v>
      </c>
      <c r="I12901" t="s">
        <v>32</v>
      </c>
      <c r="J12901">
        <v>0.8</v>
      </c>
      <c r="K12901">
        <v>8</v>
      </c>
      <c r="L12901">
        <v>2025</v>
      </c>
      <c r="M12901" t="s">
        <v>361</v>
      </c>
      <c r="N12901" s="89" cm="1">
        <f t="array" ref="N12901">IF(ISNUMBER(_34_KNMI_Stations[[#This Row],[Etmaal temperatuur °C]]),IF(_34_KNMI_Stations[[#This Row],[Etmaal temperatuur °C]]&lt;stookgrens[],stookgrens[]-_34_KNMI_Stations[[#This Row],[Etmaal temperatuur °C]],0),"")</f>
        <v>0</v>
      </c>
      <c r="O12901" s="89">
        <f>_34_KNMI_Stations[[#This Row],[graaddagen]]*_34_KNMI_Stations[[#This Row],[Gewogen factor]]</f>
        <v>0</v>
      </c>
      <c r="P12901" s="89" cm="1">
        <f t="array" ref="P12901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2902" spans="1:16" x14ac:dyDescent="0.25">
      <c r="A12902">
        <v>380</v>
      </c>
      <c r="B12902" s="110">
        <v>45886</v>
      </c>
      <c r="C12902" s="89">
        <v>3.5</v>
      </c>
      <c r="D12902" s="89">
        <v>17</v>
      </c>
      <c r="E12902" s="96">
        <v>1680</v>
      </c>
      <c r="F12902" s="89">
        <v>0</v>
      </c>
      <c r="G12902" s="89">
        <v>1022.5</v>
      </c>
      <c r="H12902">
        <v>0.73</v>
      </c>
      <c r="I12902" t="s">
        <v>32</v>
      </c>
      <c r="J12902">
        <v>0.8</v>
      </c>
      <c r="K12902">
        <v>8</v>
      </c>
      <c r="L12902">
        <v>2025</v>
      </c>
      <c r="M12902" t="s">
        <v>361</v>
      </c>
      <c r="N12902" s="89" cm="1">
        <f t="array" ref="N12902">IF(ISNUMBER(_34_KNMI_Stations[[#This Row],[Etmaal temperatuur °C]]),IF(_34_KNMI_Stations[[#This Row],[Etmaal temperatuur °C]]&lt;stookgrens[],stookgrens[]-_34_KNMI_Stations[[#This Row],[Etmaal temperatuur °C]],0),"")</f>
        <v>1</v>
      </c>
      <c r="O12902" s="89">
        <f>_34_KNMI_Stations[[#This Row],[graaddagen]]*_34_KNMI_Stations[[#This Row],[Gewogen factor]]</f>
        <v>0.8</v>
      </c>
      <c r="P12902" s="89" cm="1">
        <f t="array" ref="P129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03" spans="1:16" x14ac:dyDescent="0.25">
      <c r="A12903">
        <v>380</v>
      </c>
      <c r="B12903" s="110">
        <v>45887</v>
      </c>
      <c r="C12903" s="89">
        <v>3.5</v>
      </c>
      <c r="D12903" s="89">
        <v>20.6</v>
      </c>
      <c r="E12903" s="96">
        <v>2319</v>
      </c>
      <c r="F12903" s="89">
        <v>0</v>
      </c>
      <c r="G12903" s="89">
        <v>1018.9</v>
      </c>
      <c r="H12903">
        <v>0.62</v>
      </c>
      <c r="I12903" t="s">
        <v>32</v>
      </c>
      <c r="J12903">
        <v>0.8</v>
      </c>
      <c r="K12903">
        <v>8</v>
      </c>
      <c r="L12903">
        <v>2025</v>
      </c>
      <c r="M12903" t="s">
        <v>362</v>
      </c>
      <c r="N12903" s="89" cm="1">
        <f t="array" ref="N12903">IF(ISNUMBER(_34_KNMI_Stations[[#This Row],[Etmaal temperatuur °C]]),IF(_34_KNMI_Stations[[#This Row],[Etmaal temperatuur °C]]&lt;stookgrens[],stookgrens[]-_34_KNMI_Stations[[#This Row],[Etmaal temperatuur °C]],0),"")</f>
        <v>0</v>
      </c>
      <c r="O12903" s="89">
        <f>_34_KNMI_Stations[[#This Row],[graaddagen]]*_34_KNMI_Stations[[#This Row],[Gewogen factor]]</f>
        <v>0</v>
      </c>
      <c r="P12903" s="89" cm="1">
        <f t="array" ref="P12903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12904" spans="1:16" x14ac:dyDescent="0.25">
      <c r="A12904">
        <v>380</v>
      </c>
      <c r="B12904" s="110">
        <v>45888</v>
      </c>
      <c r="C12904" s="89">
        <v>3.2</v>
      </c>
      <c r="D12904" s="89">
        <v>22.1</v>
      </c>
      <c r="E12904" s="96">
        <v>2270</v>
      </c>
      <c r="F12904" s="89">
        <v>0</v>
      </c>
      <c r="G12904" s="89">
        <v>1013.3</v>
      </c>
      <c r="H12904">
        <v>0.55000000000000004</v>
      </c>
      <c r="I12904" t="s">
        <v>32</v>
      </c>
      <c r="J12904">
        <v>0.8</v>
      </c>
      <c r="K12904">
        <v>8</v>
      </c>
      <c r="L12904">
        <v>2025</v>
      </c>
      <c r="M12904" t="s">
        <v>362</v>
      </c>
      <c r="N12904" s="89" cm="1">
        <f t="array" ref="N12904">IF(ISNUMBER(_34_KNMI_Stations[[#This Row],[Etmaal temperatuur °C]]),IF(_34_KNMI_Stations[[#This Row],[Etmaal temperatuur °C]]&lt;stookgrens[],stookgrens[]-_34_KNMI_Stations[[#This Row],[Etmaal temperatuur °C]],0),"")</f>
        <v>0</v>
      </c>
      <c r="O12904" s="89">
        <f>_34_KNMI_Stations[[#This Row],[graaddagen]]*_34_KNMI_Stations[[#This Row],[Gewogen factor]]</f>
        <v>0</v>
      </c>
      <c r="P12904" s="89" cm="1">
        <f t="array" ref="P12904">IF(ISNUMBER(_34_KNMI_Stations[[#This Row],[Etmaal temperatuur °C]]),IF(_34_KNMI_Stations[[#This Row],[Etmaal temperatuur °C]]&gt;stookgrens[],_34_KNMI_Stations[[#This Row],[Etmaal temperatuur °C]]-stookgrens[],0),"")</f>
        <v>4.1000000000000014</v>
      </c>
    </row>
    <row r="12905" spans="1:16" x14ac:dyDescent="0.25">
      <c r="A12905">
        <v>380</v>
      </c>
      <c r="B12905" s="110">
        <v>45889</v>
      </c>
      <c r="C12905" s="89">
        <v>4.2</v>
      </c>
      <c r="D12905" s="89">
        <v>18.5</v>
      </c>
      <c r="E12905" s="96">
        <v>1971</v>
      </c>
      <c r="F12905" s="89">
        <v>0</v>
      </c>
      <c r="G12905" s="89">
        <v>1011.8</v>
      </c>
      <c r="H12905">
        <v>0.68</v>
      </c>
      <c r="I12905" t="s">
        <v>32</v>
      </c>
      <c r="J12905">
        <v>0.8</v>
      </c>
      <c r="K12905">
        <v>8</v>
      </c>
      <c r="L12905">
        <v>2025</v>
      </c>
      <c r="M12905" t="s">
        <v>362</v>
      </c>
      <c r="N12905" s="89" cm="1">
        <f t="array" ref="N12905">IF(ISNUMBER(_34_KNMI_Stations[[#This Row],[Etmaal temperatuur °C]]),IF(_34_KNMI_Stations[[#This Row],[Etmaal temperatuur °C]]&lt;stookgrens[],stookgrens[]-_34_KNMI_Stations[[#This Row],[Etmaal temperatuur °C]],0),"")</f>
        <v>0</v>
      </c>
      <c r="O12905" s="89">
        <f>_34_KNMI_Stations[[#This Row],[graaddagen]]*_34_KNMI_Stations[[#This Row],[Gewogen factor]]</f>
        <v>0</v>
      </c>
      <c r="P12905" s="89" cm="1">
        <f t="array" ref="P12905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2906" spans="1:16" x14ac:dyDescent="0.25">
      <c r="A12906">
        <v>380</v>
      </c>
      <c r="B12906" s="110">
        <v>45890</v>
      </c>
      <c r="C12906" s="89">
        <v>4.3</v>
      </c>
      <c r="D12906" s="89">
        <v>17.600000000000001</v>
      </c>
      <c r="E12906" s="96">
        <v>1991</v>
      </c>
      <c r="F12906" s="89">
        <v>0</v>
      </c>
      <c r="G12906" s="89">
        <v>1013.3</v>
      </c>
      <c r="H12906">
        <v>0.63</v>
      </c>
      <c r="I12906" t="s">
        <v>32</v>
      </c>
      <c r="J12906">
        <v>0.8</v>
      </c>
      <c r="K12906">
        <v>8</v>
      </c>
      <c r="L12906">
        <v>2025</v>
      </c>
      <c r="M12906" t="s">
        <v>362</v>
      </c>
      <c r="N12906" s="89" cm="1">
        <f t="array" ref="N12906">IF(ISNUMBER(_34_KNMI_Stations[[#This Row],[Etmaal temperatuur °C]]),IF(_34_KNMI_Stations[[#This Row],[Etmaal temperatuur °C]]&lt;stookgrens[],stookgrens[]-_34_KNMI_Stations[[#This Row],[Etmaal temperatuur °C]],0),"")</f>
        <v>0.39999999999999858</v>
      </c>
      <c r="O12906" s="89">
        <f>_34_KNMI_Stations[[#This Row],[graaddagen]]*_34_KNMI_Stations[[#This Row],[Gewogen factor]]</f>
        <v>0.3199999999999989</v>
      </c>
      <c r="P12906" s="89" cm="1">
        <f t="array" ref="P129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07" spans="1:16" x14ac:dyDescent="0.25">
      <c r="A12907">
        <v>380</v>
      </c>
      <c r="B12907" s="110">
        <v>45891</v>
      </c>
      <c r="C12907" s="89">
        <v>2</v>
      </c>
      <c r="D12907" s="89">
        <v>14.9</v>
      </c>
      <c r="E12907" s="96">
        <v>901</v>
      </c>
      <c r="F12907" s="89">
        <v>0</v>
      </c>
      <c r="G12907" s="89">
        <v>1019.6</v>
      </c>
      <c r="H12907">
        <v>0.69</v>
      </c>
      <c r="I12907" t="s">
        <v>32</v>
      </c>
      <c r="J12907">
        <v>0.8</v>
      </c>
      <c r="K12907">
        <v>8</v>
      </c>
      <c r="L12907">
        <v>2025</v>
      </c>
      <c r="M12907" t="s">
        <v>362</v>
      </c>
      <c r="N12907" s="89" cm="1">
        <f t="array" ref="N12907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12907" s="89">
        <f>_34_KNMI_Stations[[#This Row],[graaddagen]]*_34_KNMI_Stations[[#This Row],[Gewogen factor]]</f>
        <v>2.48</v>
      </c>
      <c r="P12907" s="89" cm="1">
        <f t="array" ref="P129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08" spans="1:16" x14ac:dyDescent="0.25">
      <c r="A12908">
        <v>380</v>
      </c>
      <c r="B12908" s="110">
        <v>45892</v>
      </c>
      <c r="C12908" s="89">
        <v>2.5</v>
      </c>
      <c r="D12908" s="89">
        <v>15.1</v>
      </c>
      <c r="E12908" s="96">
        <v>1114</v>
      </c>
      <c r="F12908" s="89">
        <v>-0.1</v>
      </c>
      <c r="G12908" s="89">
        <v>1019.9</v>
      </c>
      <c r="H12908">
        <v>0.69</v>
      </c>
      <c r="I12908" t="s">
        <v>32</v>
      </c>
      <c r="J12908">
        <v>0.8</v>
      </c>
      <c r="K12908">
        <v>8</v>
      </c>
      <c r="L12908">
        <v>2025</v>
      </c>
      <c r="M12908" t="s">
        <v>362</v>
      </c>
      <c r="N12908" s="89" cm="1">
        <f t="array" ref="N12908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2908" s="89">
        <f>_34_KNMI_Stations[[#This Row],[graaddagen]]*_34_KNMI_Stations[[#This Row],[Gewogen factor]]</f>
        <v>2.3200000000000003</v>
      </c>
      <c r="P12908" s="89" cm="1">
        <f t="array" ref="P129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09" spans="1:16" x14ac:dyDescent="0.25">
      <c r="A12909">
        <v>380</v>
      </c>
      <c r="B12909" s="110">
        <v>45893</v>
      </c>
      <c r="C12909" s="89">
        <v>1.7</v>
      </c>
      <c r="D12909" s="89">
        <v>15.2</v>
      </c>
      <c r="E12909" s="96">
        <v>2135</v>
      </c>
      <c r="F12909" s="89">
        <v>0</v>
      </c>
      <c r="G12909" s="89">
        <v>1021</v>
      </c>
      <c r="H12909">
        <v>0.61</v>
      </c>
      <c r="I12909" t="s">
        <v>32</v>
      </c>
      <c r="J12909">
        <v>0.8</v>
      </c>
      <c r="K12909">
        <v>8</v>
      </c>
      <c r="L12909">
        <v>2025</v>
      </c>
      <c r="M12909" t="s">
        <v>362</v>
      </c>
      <c r="N12909" s="89" cm="1">
        <f t="array" ref="N12909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2909" s="89">
        <f>_34_KNMI_Stations[[#This Row],[graaddagen]]*_34_KNMI_Stations[[#This Row],[Gewogen factor]]</f>
        <v>2.2400000000000007</v>
      </c>
      <c r="P12909" s="89" cm="1">
        <f t="array" ref="P129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10" spans="1:16" x14ac:dyDescent="0.25">
      <c r="A12910">
        <v>380</v>
      </c>
      <c r="B12910" s="110">
        <v>45894</v>
      </c>
      <c r="C12910" s="89">
        <v>1.7</v>
      </c>
      <c r="D12910" s="89">
        <v>17.2</v>
      </c>
      <c r="E12910" s="96">
        <v>2146</v>
      </c>
      <c r="F12910" s="89">
        <v>0</v>
      </c>
      <c r="G12910" s="89">
        <v>1017.9</v>
      </c>
      <c r="H12910">
        <v>0.52</v>
      </c>
      <c r="I12910" t="s">
        <v>32</v>
      </c>
      <c r="J12910">
        <v>0.8</v>
      </c>
      <c r="K12910">
        <v>8</v>
      </c>
      <c r="L12910">
        <v>2025</v>
      </c>
      <c r="M12910" t="s">
        <v>363</v>
      </c>
      <c r="N12910" s="89" cm="1">
        <f t="array" ref="N12910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2910" s="89">
        <f>_34_KNMI_Stations[[#This Row],[graaddagen]]*_34_KNMI_Stations[[#This Row],[Gewogen factor]]</f>
        <v>0.64000000000000057</v>
      </c>
      <c r="P12910" s="89" cm="1">
        <f t="array" ref="P129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11" spans="1:16" x14ac:dyDescent="0.25">
      <c r="A12911">
        <v>380</v>
      </c>
      <c r="B12911" s="110">
        <v>45895</v>
      </c>
      <c r="C12911" s="89">
        <v>3.3</v>
      </c>
      <c r="D12911" s="89">
        <v>21.6</v>
      </c>
      <c r="E12911" s="96">
        <v>1696</v>
      </c>
      <c r="F12911" s="89">
        <v>-0.1</v>
      </c>
      <c r="G12911" s="89">
        <v>1010.1</v>
      </c>
      <c r="H12911">
        <v>0.49</v>
      </c>
      <c r="I12911" t="s">
        <v>32</v>
      </c>
      <c r="J12911">
        <v>0.8</v>
      </c>
      <c r="K12911">
        <v>8</v>
      </c>
      <c r="L12911">
        <v>2025</v>
      </c>
      <c r="M12911" t="s">
        <v>363</v>
      </c>
      <c r="N12911" s="89" cm="1">
        <f t="array" ref="N12911">IF(ISNUMBER(_34_KNMI_Stations[[#This Row],[Etmaal temperatuur °C]]),IF(_34_KNMI_Stations[[#This Row],[Etmaal temperatuur °C]]&lt;stookgrens[],stookgrens[]-_34_KNMI_Stations[[#This Row],[Etmaal temperatuur °C]],0),"")</f>
        <v>0</v>
      </c>
      <c r="O12911" s="89">
        <f>_34_KNMI_Stations[[#This Row],[graaddagen]]*_34_KNMI_Stations[[#This Row],[Gewogen factor]]</f>
        <v>0</v>
      </c>
      <c r="P12911" s="89" cm="1">
        <f t="array" ref="P12911">IF(ISNUMBER(_34_KNMI_Stations[[#This Row],[Etmaal temperatuur °C]]),IF(_34_KNMI_Stations[[#This Row],[Etmaal temperatuur °C]]&gt;stookgrens[],_34_KNMI_Stations[[#This Row],[Etmaal temperatuur °C]]-stookgrens[],0),"")</f>
        <v>3.6000000000000014</v>
      </c>
    </row>
    <row r="12912" spans="1:16" x14ac:dyDescent="0.25">
      <c r="A12912">
        <v>380</v>
      </c>
      <c r="B12912" s="110">
        <v>45896</v>
      </c>
      <c r="C12912" s="89">
        <v>2.6</v>
      </c>
      <c r="D12912" s="89">
        <v>20.6</v>
      </c>
      <c r="E12912" s="96">
        <v>1522</v>
      </c>
      <c r="F12912" s="89">
        <v>0.2</v>
      </c>
      <c r="G12912" s="89">
        <v>1008</v>
      </c>
      <c r="H12912">
        <v>0.65</v>
      </c>
      <c r="I12912" t="s">
        <v>32</v>
      </c>
      <c r="J12912">
        <v>0.8</v>
      </c>
      <c r="K12912">
        <v>8</v>
      </c>
      <c r="L12912">
        <v>2025</v>
      </c>
      <c r="M12912" t="s">
        <v>363</v>
      </c>
      <c r="N12912" s="89" cm="1">
        <f t="array" ref="N12912">IF(ISNUMBER(_34_KNMI_Stations[[#This Row],[Etmaal temperatuur °C]]),IF(_34_KNMI_Stations[[#This Row],[Etmaal temperatuur °C]]&lt;stookgrens[],stookgrens[]-_34_KNMI_Stations[[#This Row],[Etmaal temperatuur °C]],0),"")</f>
        <v>0</v>
      </c>
      <c r="O12912" s="89">
        <f>_34_KNMI_Stations[[#This Row],[graaddagen]]*_34_KNMI_Stations[[#This Row],[Gewogen factor]]</f>
        <v>0</v>
      </c>
      <c r="P12912" s="89" cm="1">
        <f t="array" ref="P12912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12913" spans="1:16" x14ac:dyDescent="0.25">
      <c r="A12913">
        <v>380</v>
      </c>
      <c r="B12913" s="110">
        <v>45897</v>
      </c>
      <c r="C12913" s="89">
        <v>3.4</v>
      </c>
      <c r="D12913" s="89">
        <v>19.600000000000001</v>
      </c>
      <c r="E12913" s="96">
        <v>1319</v>
      </c>
      <c r="F12913" s="89">
        <v>4.4000000000000004</v>
      </c>
      <c r="G12913" s="89">
        <v>1004.2</v>
      </c>
      <c r="H12913">
        <v>0.72</v>
      </c>
      <c r="I12913" t="s">
        <v>32</v>
      </c>
      <c r="J12913">
        <v>0.8</v>
      </c>
      <c r="K12913">
        <v>8</v>
      </c>
      <c r="L12913">
        <v>2025</v>
      </c>
      <c r="M12913" t="s">
        <v>363</v>
      </c>
      <c r="N12913" s="89" cm="1">
        <f t="array" ref="N12913">IF(ISNUMBER(_34_KNMI_Stations[[#This Row],[Etmaal temperatuur °C]]),IF(_34_KNMI_Stations[[#This Row],[Etmaal temperatuur °C]]&lt;stookgrens[],stookgrens[]-_34_KNMI_Stations[[#This Row],[Etmaal temperatuur °C]],0),"")</f>
        <v>0</v>
      </c>
      <c r="O12913" s="89">
        <f>_34_KNMI_Stations[[#This Row],[graaddagen]]*_34_KNMI_Stations[[#This Row],[Gewogen factor]]</f>
        <v>0</v>
      </c>
      <c r="P12913" s="89" cm="1">
        <f t="array" ref="P12913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2914" spans="1:16" x14ac:dyDescent="0.25">
      <c r="A12914">
        <v>380</v>
      </c>
      <c r="B12914" s="110">
        <v>45898</v>
      </c>
      <c r="C12914" s="89">
        <v>4.8</v>
      </c>
      <c r="D12914" s="89">
        <v>17.399999999999999</v>
      </c>
      <c r="E12914" s="96">
        <v>1310</v>
      </c>
      <c r="F12914" s="89">
        <v>2.5</v>
      </c>
      <c r="G12914" s="89">
        <v>1001.7</v>
      </c>
      <c r="H12914">
        <v>0.72</v>
      </c>
      <c r="I12914" t="s">
        <v>32</v>
      </c>
      <c r="J12914">
        <v>0.8</v>
      </c>
      <c r="K12914">
        <v>8</v>
      </c>
      <c r="L12914">
        <v>2025</v>
      </c>
      <c r="M12914" t="s">
        <v>363</v>
      </c>
      <c r="N12914" s="89" cm="1">
        <f t="array" ref="N12914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12914" s="89">
        <f>_34_KNMI_Stations[[#This Row],[graaddagen]]*_34_KNMI_Stations[[#This Row],[Gewogen factor]]</f>
        <v>0.48000000000000115</v>
      </c>
      <c r="P12914" s="89" cm="1">
        <f t="array" ref="P129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15" spans="1:16" x14ac:dyDescent="0.25">
      <c r="A12915">
        <v>380</v>
      </c>
      <c r="B12915" s="110">
        <v>45899</v>
      </c>
      <c r="C12915" s="89">
        <v>4.9000000000000004</v>
      </c>
      <c r="D12915" s="89">
        <v>18.2</v>
      </c>
      <c r="E12915" s="96">
        <v>1461</v>
      </c>
      <c r="F12915" s="89">
        <v>0</v>
      </c>
      <c r="G12915" s="89">
        <v>1007.7</v>
      </c>
      <c r="H12915">
        <v>0.7</v>
      </c>
      <c r="I12915" t="s">
        <v>32</v>
      </c>
      <c r="J12915">
        <v>0.8</v>
      </c>
      <c r="K12915">
        <v>8</v>
      </c>
      <c r="L12915">
        <v>2025</v>
      </c>
      <c r="M12915" t="s">
        <v>363</v>
      </c>
      <c r="N12915" s="89" cm="1">
        <f t="array" ref="N12915">IF(ISNUMBER(_34_KNMI_Stations[[#This Row],[Etmaal temperatuur °C]]),IF(_34_KNMI_Stations[[#This Row],[Etmaal temperatuur °C]]&lt;stookgrens[],stookgrens[]-_34_KNMI_Stations[[#This Row],[Etmaal temperatuur °C]],0),"")</f>
        <v>0</v>
      </c>
      <c r="O12915" s="89">
        <f>_34_KNMI_Stations[[#This Row],[graaddagen]]*_34_KNMI_Stations[[#This Row],[Gewogen factor]]</f>
        <v>0</v>
      </c>
      <c r="P12915" s="89" cm="1">
        <f t="array" ref="P12915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2916" spans="1:16" x14ac:dyDescent="0.25">
      <c r="A12916">
        <v>380</v>
      </c>
      <c r="B12916" s="110">
        <v>45900</v>
      </c>
      <c r="C12916" s="89">
        <v>4.4000000000000004</v>
      </c>
      <c r="D12916" s="89">
        <v>19.7</v>
      </c>
      <c r="E12916" s="96">
        <v>1190</v>
      </c>
      <c r="F12916" s="89">
        <v>9.1</v>
      </c>
      <c r="G12916" s="89">
        <v>1007.9</v>
      </c>
      <c r="H12916">
        <v>0.78</v>
      </c>
      <c r="I12916" t="s">
        <v>32</v>
      </c>
      <c r="J12916">
        <v>0.8</v>
      </c>
      <c r="K12916">
        <v>8</v>
      </c>
      <c r="L12916">
        <v>2025</v>
      </c>
      <c r="M12916" t="s">
        <v>363</v>
      </c>
      <c r="N12916" s="89" cm="1">
        <f t="array" ref="N12916">IF(ISNUMBER(_34_KNMI_Stations[[#This Row],[Etmaal temperatuur °C]]),IF(_34_KNMI_Stations[[#This Row],[Etmaal temperatuur °C]]&lt;stookgrens[],stookgrens[]-_34_KNMI_Stations[[#This Row],[Etmaal temperatuur °C]],0),"")</f>
        <v>0</v>
      </c>
      <c r="O12916" s="89">
        <f>_34_KNMI_Stations[[#This Row],[graaddagen]]*_34_KNMI_Stations[[#This Row],[Gewogen factor]]</f>
        <v>0</v>
      </c>
      <c r="P12916" s="89" cm="1">
        <f t="array" ref="P12916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2917" spans="1:16" x14ac:dyDescent="0.25">
      <c r="A12917">
        <v>380</v>
      </c>
      <c r="B12917" s="110">
        <v>45901</v>
      </c>
      <c r="C12917" s="89">
        <v>4</v>
      </c>
      <c r="D12917" s="89">
        <v>18.100000000000001</v>
      </c>
      <c r="E12917" s="96">
        <v>1295</v>
      </c>
      <c r="F12917" s="89">
        <v>0.9</v>
      </c>
      <c r="G12917" s="89">
        <v>1007.9</v>
      </c>
      <c r="H12917">
        <v>0.77</v>
      </c>
      <c r="I12917" t="s">
        <v>32</v>
      </c>
      <c r="J12917">
        <v>0.8</v>
      </c>
      <c r="K12917">
        <v>9</v>
      </c>
      <c r="L12917">
        <v>2025</v>
      </c>
      <c r="M12917" t="s">
        <v>364</v>
      </c>
      <c r="N12917" s="89" cm="1">
        <f t="array" ref="N12917">IF(ISNUMBER(_34_KNMI_Stations[[#This Row],[Etmaal temperatuur °C]]),IF(_34_KNMI_Stations[[#This Row],[Etmaal temperatuur °C]]&lt;stookgrens[],stookgrens[]-_34_KNMI_Stations[[#This Row],[Etmaal temperatuur °C]],0),"")</f>
        <v>0</v>
      </c>
      <c r="O12917" s="89">
        <f>_34_KNMI_Stations[[#This Row],[graaddagen]]*_34_KNMI_Stations[[#This Row],[Gewogen factor]]</f>
        <v>0</v>
      </c>
      <c r="P12917" s="89" cm="1">
        <f t="array" ref="P12917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2918" spans="1:16" x14ac:dyDescent="0.25">
      <c r="A12918">
        <v>380</v>
      </c>
      <c r="B12918" s="110">
        <v>45902</v>
      </c>
      <c r="C12918" s="89">
        <v>4.8</v>
      </c>
      <c r="D12918" s="89">
        <v>17.100000000000001</v>
      </c>
      <c r="E12918" s="96">
        <v>1532</v>
      </c>
      <c r="F12918" s="89">
        <v>0.1</v>
      </c>
      <c r="G12918" s="89">
        <v>1008.8</v>
      </c>
      <c r="H12918">
        <v>0.71</v>
      </c>
      <c r="I12918" t="s">
        <v>32</v>
      </c>
      <c r="J12918">
        <v>0.8</v>
      </c>
      <c r="K12918">
        <v>9</v>
      </c>
      <c r="L12918">
        <v>2025</v>
      </c>
      <c r="M12918" t="s">
        <v>364</v>
      </c>
      <c r="N12918" s="89" cm="1">
        <f t="array" ref="N12918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2918" s="89">
        <f>_34_KNMI_Stations[[#This Row],[graaddagen]]*_34_KNMI_Stations[[#This Row],[Gewogen factor]]</f>
        <v>0.71999999999999886</v>
      </c>
      <c r="P12918" s="89" cm="1">
        <f t="array" ref="P129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19" spans="1:16" x14ac:dyDescent="0.25">
      <c r="A12919">
        <v>380</v>
      </c>
      <c r="B12919" s="110">
        <v>45903</v>
      </c>
      <c r="C12919" s="89">
        <v>7.3</v>
      </c>
      <c r="D12919" s="89">
        <v>19.399999999999999</v>
      </c>
      <c r="E12919" s="96">
        <v>1010</v>
      </c>
      <c r="F12919" s="89">
        <v>3.4</v>
      </c>
      <c r="G12919" s="89">
        <v>1006.3</v>
      </c>
      <c r="H12919">
        <v>0.77</v>
      </c>
      <c r="I12919" t="s">
        <v>32</v>
      </c>
      <c r="J12919">
        <v>0.8</v>
      </c>
      <c r="K12919">
        <v>9</v>
      </c>
      <c r="L12919">
        <v>2025</v>
      </c>
      <c r="M12919" t="s">
        <v>364</v>
      </c>
      <c r="N12919" s="89" cm="1">
        <f t="array" ref="N12919">IF(ISNUMBER(_34_KNMI_Stations[[#This Row],[Etmaal temperatuur °C]]),IF(_34_KNMI_Stations[[#This Row],[Etmaal temperatuur °C]]&lt;stookgrens[],stookgrens[]-_34_KNMI_Stations[[#This Row],[Etmaal temperatuur °C]],0),"")</f>
        <v>0</v>
      </c>
      <c r="O12919" s="89">
        <f>_34_KNMI_Stations[[#This Row],[graaddagen]]*_34_KNMI_Stations[[#This Row],[Gewogen factor]]</f>
        <v>0</v>
      </c>
      <c r="P12919" s="89" cm="1">
        <f t="array" ref="P12919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2920" spans="1:16" x14ac:dyDescent="0.25">
      <c r="A12920">
        <v>380</v>
      </c>
      <c r="B12920" s="110">
        <v>45904</v>
      </c>
      <c r="C12920" s="89">
        <v>4.9000000000000004</v>
      </c>
      <c r="D12920" s="89">
        <v>18.2</v>
      </c>
      <c r="E12920" s="96">
        <v>1369</v>
      </c>
      <c r="F12920" s="89">
        <v>1</v>
      </c>
      <c r="G12920" s="89">
        <v>1011.5</v>
      </c>
      <c r="H12920">
        <v>0.74</v>
      </c>
      <c r="I12920" t="s">
        <v>32</v>
      </c>
      <c r="J12920">
        <v>0.8</v>
      </c>
      <c r="K12920">
        <v>9</v>
      </c>
      <c r="L12920">
        <v>2025</v>
      </c>
      <c r="M12920" t="s">
        <v>364</v>
      </c>
      <c r="N12920" s="89" cm="1">
        <f t="array" ref="N12920">IF(ISNUMBER(_34_KNMI_Stations[[#This Row],[Etmaal temperatuur °C]]),IF(_34_KNMI_Stations[[#This Row],[Etmaal temperatuur °C]]&lt;stookgrens[],stookgrens[]-_34_KNMI_Stations[[#This Row],[Etmaal temperatuur °C]],0),"")</f>
        <v>0</v>
      </c>
      <c r="O12920" s="89">
        <f>_34_KNMI_Stations[[#This Row],[graaddagen]]*_34_KNMI_Stations[[#This Row],[Gewogen factor]]</f>
        <v>0</v>
      </c>
      <c r="P12920" s="89" cm="1">
        <f t="array" ref="P12920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2921" spans="1:16" x14ac:dyDescent="0.25">
      <c r="A12921">
        <v>380</v>
      </c>
      <c r="B12921" s="110">
        <v>45905</v>
      </c>
      <c r="C12921" s="89">
        <v>3.1</v>
      </c>
      <c r="D12921" s="89">
        <v>16.5</v>
      </c>
      <c r="E12921" s="96">
        <v>1690</v>
      </c>
      <c r="F12921" s="89">
        <v>0.6</v>
      </c>
      <c r="G12921" s="89">
        <v>1020.6</v>
      </c>
      <c r="H12921">
        <v>0.78</v>
      </c>
      <c r="I12921" t="s">
        <v>32</v>
      </c>
      <c r="J12921">
        <v>0.8</v>
      </c>
      <c r="K12921">
        <v>9</v>
      </c>
      <c r="L12921">
        <v>2025</v>
      </c>
      <c r="M12921" t="s">
        <v>364</v>
      </c>
      <c r="N12921" s="89" cm="1">
        <f t="array" ref="N12921">IF(ISNUMBER(_34_KNMI_Stations[[#This Row],[Etmaal temperatuur °C]]),IF(_34_KNMI_Stations[[#This Row],[Etmaal temperatuur °C]]&lt;stookgrens[],stookgrens[]-_34_KNMI_Stations[[#This Row],[Etmaal temperatuur °C]],0),"")</f>
        <v>1.5</v>
      </c>
      <c r="O12921" s="89">
        <f>_34_KNMI_Stations[[#This Row],[graaddagen]]*_34_KNMI_Stations[[#This Row],[Gewogen factor]]</f>
        <v>1.2000000000000002</v>
      </c>
      <c r="P12921" s="89" cm="1">
        <f t="array" ref="P129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22" spans="1:16" x14ac:dyDescent="0.25">
      <c r="A12922">
        <v>380</v>
      </c>
      <c r="B12922" s="110">
        <v>45906</v>
      </c>
      <c r="C12922" s="89">
        <v>2.6</v>
      </c>
      <c r="D12922" s="89">
        <v>17.5</v>
      </c>
      <c r="E12922" s="96">
        <v>1724</v>
      </c>
      <c r="F12922" s="89">
        <v>0</v>
      </c>
      <c r="G12922" s="89">
        <v>1021.7</v>
      </c>
      <c r="H12922">
        <v>0.67</v>
      </c>
      <c r="I12922" t="s">
        <v>32</v>
      </c>
      <c r="J12922">
        <v>0.8</v>
      </c>
      <c r="K12922">
        <v>9</v>
      </c>
      <c r="L12922">
        <v>2025</v>
      </c>
      <c r="M12922" t="s">
        <v>364</v>
      </c>
      <c r="N12922" s="89" cm="1">
        <f t="array" ref="N12922">IF(ISNUMBER(_34_KNMI_Stations[[#This Row],[Etmaal temperatuur °C]]),IF(_34_KNMI_Stations[[#This Row],[Etmaal temperatuur °C]]&lt;stookgrens[],stookgrens[]-_34_KNMI_Stations[[#This Row],[Etmaal temperatuur °C]],0),"")</f>
        <v>0.5</v>
      </c>
      <c r="O12922" s="89">
        <f>_34_KNMI_Stations[[#This Row],[graaddagen]]*_34_KNMI_Stations[[#This Row],[Gewogen factor]]</f>
        <v>0.4</v>
      </c>
      <c r="P12922" s="89" cm="1">
        <f t="array" ref="P129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23" spans="1:16" x14ac:dyDescent="0.25">
      <c r="A12923">
        <v>380</v>
      </c>
      <c r="B12923" s="110">
        <v>45907</v>
      </c>
      <c r="C12923" s="89">
        <v>3.5</v>
      </c>
      <c r="D12923" s="89">
        <v>21.4</v>
      </c>
      <c r="E12923" s="96">
        <v>1972</v>
      </c>
      <c r="F12923" s="89">
        <v>0</v>
      </c>
      <c r="G12923" s="89">
        <v>1014.1</v>
      </c>
      <c r="H12923">
        <v>0.59</v>
      </c>
      <c r="I12923" t="s">
        <v>32</v>
      </c>
      <c r="J12923">
        <v>0.8</v>
      </c>
      <c r="K12923">
        <v>9</v>
      </c>
      <c r="L12923">
        <v>2025</v>
      </c>
      <c r="M12923" t="s">
        <v>364</v>
      </c>
      <c r="N12923" s="89" cm="1">
        <f t="array" ref="N12923">IF(ISNUMBER(_34_KNMI_Stations[[#This Row],[Etmaal temperatuur °C]]),IF(_34_KNMI_Stations[[#This Row],[Etmaal temperatuur °C]]&lt;stookgrens[],stookgrens[]-_34_KNMI_Stations[[#This Row],[Etmaal temperatuur °C]],0),"")</f>
        <v>0</v>
      </c>
      <c r="O12923" s="89">
        <f>_34_KNMI_Stations[[#This Row],[graaddagen]]*_34_KNMI_Stations[[#This Row],[Gewogen factor]]</f>
        <v>0</v>
      </c>
      <c r="P12923" s="89" cm="1">
        <f t="array" ref="P12923">IF(ISNUMBER(_34_KNMI_Stations[[#This Row],[Etmaal temperatuur °C]]),IF(_34_KNMI_Stations[[#This Row],[Etmaal temperatuur °C]]&gt;stookgrens[],_34_KNMI_Stations[[#This Row],[Etmaal temperatuur °C]]-stookgrens[],0),"")</f>
        <v>3.3999999999999986</v>
      </c>
    </row>
    <row r="12924" spans="1:16" x14ac:dyDescent="0.25">
      <c r="A12924">
        <v>380</v>
      </c>
      <c r="B12924" s="110">
        <v>45908</v>
      </c>
      <c r="C12924" s="89">
        <v>2.8</v>
      </c>
      <c r="D12924" s="89">
        <v>20.399999999999999</v>
      </c>
      <c r="E12924" s="96">
        <v>1283</v>
      </c>
      <c r="F12924" s="89">
        <v>7.8</v>
      </c>
      <c r="G12924" s="89">
        <v>1016.1</v>
      </c>
      <c r="H12924">
        <v>0.72</v>
      </c>
      <c r="I12924" t="s">
        <v>32</v>
      </c>
      <c r="J12924">
        <v>0.8</v>
      </c>
      <c r="K12924">
        <v>9</v>
      </c>
      <c r="L12924">
        <v>2025</v>
      </c>
      <c r="M12924" t="s">
        <v>365</v>
      </c>
      <c r="N12924" s="89" cm="1">
        <f t="array" ref="N12924">IF(ISNUMBER(_34_KNMI_Stations[[#This Row],[Etmaal temperatuur °C]]),IF(_34_KNMI_Stations[[#This Row],[Etmaal temperatuur °C]]&lt;stookgrens[],stookgrens[]-_34_KNMI_Stations[[#This Row],[Etmaal temperatuur °C]],0),"")</f>
        <v>0</v>
      </c>
      <c r="O12924" s="89">
        <f>_34_KNMI_Stations[[#This Row],[graaddagen]]*_34_KNMI_Stations[[#This Row],[Gewogen factor]]</f>
        <v>0</v>
      </c>
      <c r="P12924" s="89" cm="1">
        <f t="array" ref="P12924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12925" spans="1:16" x14ac:dyDescent="0.25">
      <c r="A12925">
        <v>380</v>
      </c>
      <c r="B12925" s="110">
        <v>45909</v>
      </c>
      <c r="C12925" s="89">
        <v>2.6</v>
      </c>
      <c r="D12925" s="89">
        <v>13.9</v>
      </c>
      <c r="E12925" s="96">
        <v>537</v>
      </c>
      <c r="F12925" s="89">
        <v>32.9</v>
      </c>
      <c r="G12925" s="89">
        <v>1015.7</v>
      </c>
      <c r="H12925">
        <v>0.95</v>
      </c>
      <c r="I12925" t="s">
        <v>32</v>
      </c>
      <c r="J12925">
        <v>0.8</v>
      </c>
      <c r="K12925">
        <v>9</v>
      </c>
      <c r="L12925">
        <v>2025</v>
      </c>
      <c r="M12925" t="s">
        <v>365</v>
      </c>
      <c r="N12925" s="89" cm="1">
        <f t="array" ref="N12925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2925" s="89">
        <f>_34_KNMI_Stations[[#This Row],[graaddagen]]*_34_KNMI_Stations[[#This Row],[Gewogen factor]]</f>
        <v>3.28</v>
      </c>
      <c r="P12925" s="89" cm="1">
        <f t="array" ref="P129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26" spans="1:16" x14ac:dyDescent="0.25">
      <c r="A12926">
        <v>380</v>
      </c>
      <c r="B12926" s="110">
        <v>45910</v>
      </c>
      <c r="C12926" s="89">
        <v>2.8</v>
      </c>
      <c r="D12926" s="89">
        <v>16.2</v>
      </c>
      <c r="E12926" s="96">
        <v>1661</v>
      </c>
      <c r="F12926" s="89">
        <v>-0.1</v>
      </c>
      <c r="G12926" s="89">
        <v>1008</v>
      </c>
      <c r="H12926">
        <v>0.72</v>
      </c>
      <c r="I12926" t="s">
        <v>32</v>
      </c>
      <c r="J12926">
        <v>0.8</v>
      </c>
      <c r="K12926">
        <v>9</v>
      </c>
      <c r="L12926">
        <v>2025</v>
      </c>
      <c r="M12926" t="s">
        <v>365</v>
      </c>
      <c r="N12926" s="89" cm="1">
        <f t="array" ref="N12926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12926" s="89">
        <f>_34_KNMI_Stations[[#This Row],[graaddagen]]*_34_KNMI_Stations[[#This Row],[Gewogen factor]]</f>
        <v>1.4400000000000006</v>
      </c>
      <c r="P12926" s="89" cm="1">
        <f t="array" ref="P129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27" spans="1:16" x14ac:dyDescent="0.25">
      <c r="A12927">
        <v>380</v>
      </c>
      <c r="B12927" s="110">
        <v>45911</v>
      </c>
      <c r="C12927" s="89">
        <v>5.5</v>
      </c>
      <c r="D12927" s="89">
        <v>15.5</v>
      </c>
      <c r="E12927" s="96">
        <v>1218</v>
      </c>
      <c r="F12927" s="89">
        <v>2.8</v>
      </c>
      <c r="G12927" s="89">
        <v>1007.1</v>
      </c>
      <c r="H12927">
        <v>0.79</v>
      </c>
      <c r="I12927" t="s">
        <v>32</v>
      </c>
      <c r="J12927">
        <v>0.8</v>
      </c>
      <c r="K12927">
        <v>9</v>
      </c>
      <c r="L12927">
        <v>2025</v>
      </c>
      <c r="M12927" t="s">
        <v>365</v>
      </c>
      <c r="N12927" s="89" cm="1">
        <f t="array" ref="N12927">IF(ISNUMBER(_34_KNMI_Stations[[#This Row],[Etmaal temperatuur °C]]),IF(_34_KNMI_Stations[[#This Row],[Etmaal temperatuur °C]]&lt;stookgrens[],stookgrens[]-_34_KNMI_Stations[[#This Row],[Etmaal temperatuur °C]],0),"")</f>
        <v>2.5</v>
      </c>
      <c r="O12927" s="89">
        <f>_34_KNMI_Stations[[#This Row],[graaddagen]]*_34_KNMI_Stations[[#This Row],[Gewogen factor]]</f>
        <v>2</v>
      </c>
      <c r="P12927" s="89" cm="1">
        <f t="array" ref="P129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28" spans="1:16" x14ac:dyDescent="0.25">
      <c r="A12928">
        <v>380</v>
      </c>
      <c r="B12928" s="110">
        <v>45912</v>
      </c>
      <c r="C12928" s="89">
        <v>5.3</v>
      </c>
      <c r="D12928" s="89">
        <v>14.5</v>
      </c>
      <c r="E12928" s="96">
        <v>1153</v>
      </c>
      <c r="F12928" s="89">
        <v>-0.1</v>
      </c>
      <c r="G12928" s="89">
        <v>1014.8</v>
      </c>
      <c r="H12928">
        <v>0.73</v>
      </c>
      <c r="I12928" t="s">
        <v>32</v>
      </c>
      <c r="J12928">
        <v>0.8</v>
      </c>
      <c r="K12928">
        <v>9</v>
      </c>
      <c r="L12928">
        <v>2025</v>
      </c>
      <c r="M12928" t="s">
        <v>365</v>
      </c>
      <c r="N12928" s="89" cm="1">
        <f t="array" ref="N12928">IF(ISNUMBER(_34_KNMI_Stations[[#This Row],[Etmaal temperatuur °C]]),IF(_34_KNMI_Stations[[#This Row],[Etmaal temperatuur °C]]&lt;stookgrens[],stookgrens[]-_34_KNMI_Stations[[#This Row],[Etmaal temperatuur °C]],0),"")</f>
        <v>3.5</v>
      </c>
      <c r="O12928" s="89">
        <f>_34_KNMI_Stations[[#This Row],[graaddagen]]*_34_KNMI_Stations[[#This Row],[Gewogen factor]]</f>
        <v>2.8000000000000003</v>
      </c>
      <c r="P12928" s="89" cm="1">
        <f t="array" ref="P129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29" spans="1:16" x14ac:dyDescent="0.25">
      <c r="A12929">
        <v>380</v>
      </c>
      <c r="B12929" s="110">
        <v>45913</v>
      </c>
      <c r="C12929" s="89">
        <v>5.2</v>
      </c>
      <c r="D12929" s="89">
        <v>14.5</v>
      </c>
      <c r="E12929" s="96">
        <v>1295</v>
      </c>
      <c r="F12929" s="89">
        <v>16.3</v>
      </c>
      <c r="G12929" s="89">
        <v>1013.7</v>
      </c>
      <c r="H12929">
        <v>0.81</v>
      </c>
      <c r="I12929" t="s">
        <v>32</v>
      </c>
      <c r="J12929">
        <v>0.8</v>
      </c>
      <c r="K12929">
        <v>9</v>
      </c>
      <c r="L12929">
        <v>2025</v>
      </c>
      <c r="M12929" t="s">
        <v>365</v>
      </c>
      <c r="N12929" s="89" cm="1">
        <f t="array" ref="N12929">IF(ISNUMBER(_34_KNMI_Stations[[#This Row],[Etmaal temperatuur °C]]),IF(_34_KNMI_Stations[[#This Row],[Etmaal temperatuur °C]]&lt;stookgrens[],stookgrens[]-_34_KNMI_Stations[[#This Row],[Etmaal temperatuur °C]],0),"")</f>
        <v>3.5</v>
      </c>
      <c r="O12929" s="89">
        <f>_34_KNMI_Stations[[#This Row],[graaddagen]]*_34_KNMI_Stations[[#This Row],[Gewogen factor]]</f>
        <v>2.8000000000000003</v>
      </c>
      <c r="P12929" s="89" cm="1">
        <f t="array" ref="P129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30" spans="1:16" x14ac:dyDescent="0.25">
      <c r="A12930">
        <v>380</v>
      </c>
      <c r="B12930" s="110">
        <v>45914</v>
      </c>
      <c r="C12930" s="89">
        <v>4.5</v>
      </c>
      <c r="D12930" s="89">
        <v>15.4</v>
      </c>
      <c r="E12930" s="96">
        <v>1463</v>
      </c>
      <c r="F12930" s="89">
        <v>0.5</v>
      </c>
      <c r="G12930" s="89">
        <v>1012.8</v>
      </c>
      <c r="H12930">
        <v>0.8</v>
      </c>
      <c r="I12930" t="s">
        <v>32</v>
      </c>
      <c r="J12930">
        <v>0.8</v>
      </c>
      <c r="K12930">
        <v>9</v>
      </c>
      <c r="L12930">
        <v>2025</v>
      </c>
      <c r="M12930" t="s">
        <v>365</v>
      </c>
      <c r="N12930" s="89" cm="1">
        <f t="array" ref="N12930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12930" s="89">
        <f>_34_KNMI_Stations[[#This Row],[graaddagen]]*_34_KNMI_Stations[[#This Row],[Gewogen factor]]</f>
        <v>2.0799999999999996</v>
      </c>
      <c r="P12930" s="89" cm="1">
        <f t="array" ref="P129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31" spans="1:16" x14ac:dyDescent="0.25">
      <c r="A12931">
        <v>380</v>
      </c>
      <c r="B12931" s="110">
        <v>45915</v>
      </c>
      <c r="C12931" s="89">
        <v>8.1</v>
      </c>
      <c r="D12931" s="89">
        <v>16.899999999999999</v>
      </c>
      <c r="E12931" s="96">
        <v>1275</v>
      </c>
      <c r="F12931" s="89">
        <v>2.8</v>
      </c>
      <c r="G12931" s="89">
        <v>1009.7</v>
      </c>
      <c r="H12931">
        <v>0.72</v>
      </c>
      <c r="I12931" t="s">
        <v>32</v>
      </c>
      <c r="J12931">
        <v>0.8</v>
      </c>
      <c r="K12931">
        <v>9</v>
      </c>
      <c r="L12931">
        <v>2025</v>
      </c>
      <c r="M12931" t="s">
        <v>366</v>
      </c>
      <c r="N12931" s="89" cm="1">
        <f t="array" ref="N12931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12931" s="89">
        <f>_34_KNMI_Stations[[#This Row],[graaddagen]]*_34_KNMI_Stations[[#This Row],[Gewogen factor]]</f>
        <v>0.88000000000000123</v>
      </c>
      <c r="P12931" s="89" cm="1">
        <f t="array" ref="P129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32" spans="1:16" x14ac:dyDescent="0.25">
      <c r="A12932">
        <v>380</v>
      </c>
      <c r="B12932" s="110">
        <v>45916</v>
      </c>
      <c r="C12932" s="89">
        <v>6.1</v>
      </c>
      <c r="D12932" s="89">
        <v>15</v>
      </c>
      <c r="E12932" s="96">
        <v>1105</v>
      </c>
      <c r="F12932" s="89">
        <v>0.5</v>
      </c>
      <c r="G12932" s="89">
        <v>1017.5</v>
      </c>
      <c r="H12932">
        <v>0.71</v>
      </c>
      <c r="I12932" t="s">
        <v>32</v>
      </c>
      <c r="J12932">
        <v>0.8</v>
      </c>
      <c r="K12932">
        <v>9</v>
      </c>
      <c r="L12932">
        <v>2025</v>
      </c>
      <c r="M12932" t="s">
        <v>366</v>
      </c>
      <c r="N12932" s="89" cm="1">
        <f t="array" ref="N12932">IF(ISNUMBER(_34_KNMI_Stations[[#This Row],[Etmaal temperatuur °C]]),IF(_34_KNMI_Stations[[#This Row],[Etmaal temperatuur °C]]&lt;stookgrens[],stookgrens[]-_34_KNMI_Stations[[#This Row],[Etmaal temperatuur °C]],0),"")</f>
        <v>3</v>
      </c>
      <c r="O12932" s="89">
        <f>_34_KNMI_Stations[[#This Row],[graaddagen]]*_34_KNMI_Stations[[#This Row],[Gewogen factor]]</f>
        <v>2.4000000000000004</v>
      </c>
      <c r="P12932" s="89" cm="1">
        <f t="array" ref="P129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33" spans="1:16" x14ac:dyDescent="0.25">
      <c r="A12933">
        <v>380</v>
      </c>
      <c r="B12933" s="110">
        <v>45917</v>
      </c>
      <c r="C12933" s="89">
        <v>5.2</v>
      </c>
      <c r="D12933" s="89">
        <v>15.4</v>
      </c>
      <c r="E12933" s="96">
        <v>885</v>
      </c>
      <c r="F12933" s="89">
        <v>0.1</v>
      </c>
      <c r="G12933" s="89">
        <v>1020.8</v>
      </c>
      <c r="H12933">
        <v>0.76</v>
      </c>
      <c r="I12933" t="s">
        <v>32</v>
      </c>
      <c r="J12933">
        <v>0.8</v>
      </c>
      <c r="K12933">
        <v>9</v>
      </c>
      <c r="L12933">
        <v>2025</v>
      </c>
      <c r="M12933" t="s">
        <v>366</v>
      </c>
      <c r="N12933" s="89" cm="1">
        <f t="array" ref="N12933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12933" s="89">
        <f>_34_KNMI_Stations[[#This Row],[graaddagen]]*_34_KNMI_Stations[[#This Row],[Gewogen factor]]</f>
        <v>2.0799999999999996</v>
      </c>
      <c r="P12933" s="89" cm="1">
        <f t="array" ref="P129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34" spans="1:16" x14ac:dyDescent="0.25">
      <c r="A12934">
        <v>380</v>
      </c>
      <c r="B12934" s="110">
        <v>45918</v>
      </c>
      <c r="C12934" s="89">
        <v>4.0999999999999996</v>
      </c>
      <c r="D12934" s="89">
        <v>17</v>
      </c>
      <c r="E12934" s="96">
        <v>861</v>
      </c>
      <c r="F12934" s="89">
        <v>0</v>
      </c>
      <c r="G12934" s="89">
        <v>1022.6</v>
      </c>
      <c r="H12934">
        <v>0.83</v>
      </c>
      <c r="I12934" t="s">
        <v>32</v>
      </c>
      <c r="J12934">
        <v>0.8</v>
      </c>
      <c r="K12934">
        <v>9</v>
      </c>
      <c r="L12934">
        <v>2025</v>
      </c>
      <c r="M12934" t="s">
        <v>366</v>
      </c>
      <c r="N12934" s="89" cm="1">
        <f t="array" ref="N12934">IF(ISNUMBER(_34_KNMI_Stations[[#This Row],[Etmaal temperatuur °C]]),IF(_34_KNMI_Stations[[#This Row],[Etmaal temperatuur °C]]&lt;stookgrens[],stookgrens[]-_34_KNMI_Stations[[#This Row],[Etmaal temperatuur °C]],0),"")</f>
        <v>1</v>
      </c>
      <c r="O12934" s="89">
        <f>_34_KNMI_Stations[[#This Row],[graaddagen]]*_34_KNMI_Stations[[#This Row],[Gewogen factor]]</f>
        <v>0.8</v>
      </c>
      <c r="P12934" s="89" cm="1">
        <f t="array" ref="P129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35" spans="1:16" x14ac:dyDescent="0.25">
      <c r="A12935">
        <v>380</v>
      </c>
      <c r="B12935" s="110">
        <v>45919</v>
      </c>
      <c r="C12935" s="89">
        <v>2.6</v>
      </c>
      <c r="D12935" s="89">
        <v>20.5</v>
      </c>
      <c r="E12935" s="96">
        <v>1709</v>
      </c>
      <c r="F12935" s="89">
        <v>0</v>
      </c>
      <c r="G12935" s="89">
        <v>1021</v>
      </c>
      <c r="H12935">
        <v>0.67</v>
      </c>
      <c r="I12935" t="s">
        <v>32</v>
      </c>
      <c r="J12935">
        <v>0.8</v>
      </c>
      <c r="K12935">
        <v>9</v>
      </c>
      <c r="L12935">
        <v>2025</v>
      </c>
      <c r="M12935" t="s">
        <v>366</v>
      </c>
      <c r="N12935" s="89" cm="1">
        <f t="array" ref="N12935">IF(ISNUMBER(_34_KNMI_Stations[[#This Row],[Etmaal temperatuur °C]]),IF(_34_KNMI_Stations[[#This Row],[Etmaal temperatuur °C]]&lt;stookgrens[],stookgrens[]-_34_KNMI_Stations[[#This Row],[Etmaal temperatuur °C]],0),"")</f>
        <v>0</v>
      </c>
      <c r="O12935" s="89">
        <f>_34_KNMI_Stations[[#This Row],[graaddagen]]*_34_KNMI_Stations[[#This Row],[Gewogen factor]]</f>
        <v>0</v>
      </c>
      <c r="P12935" s="89" cm="1">
        <f t="array" ref="P12935">IF(ISNUMBER(_34_KNMI_Stations[[#This Row],[Etmaal temperatuur °C]]),IF(_34_KNMI_Stations[[#This Row],[Etmaal temperatuur °C]]&gt;stookgrens[],_34_KNMI_Stations[[#This Row],[Etmaal temperatuur °C]]-stookgrens[],0),"")</f>
        <v>2.5</v>
      </c>
    </row>
    <row r="12936" spans="1:16" x14ac:dyDescent="0.25">
      <c r="A12936">
        <v>380</v>
      </c>
      <c r="B12936" s="110">
        <v>45920</v>
      </c>
      <c r="C12936" s="89">
        <v>4.8</v>
      </c>
      <c r="D12936" s="89">
        <v>21.9</v>
      </c>
      <c r="E12936" s="96">
        <v>967</v>
      </c>
      <c r="F12936" s="89">
        <v>0.9</v>
      </c>
      <c r="G12936" s="89">
        <v>1013.4</v>
      </c>
      <c r="H12936">
        <v>0.69</v>
      </c>
      <c r="I12936" t="s">
        <v>32</v>
      </c>
      <c r="J12936">
        <v>0.8</v>
      </c>
      <c r="K12936">
        <v>9</v>
      </c>
      <c r="L12936">
        <v>2025</v>
      </c>
      <c r="M12936" t="s">
        <v>366</v>
      </c>
      <c r="N12936" s="89" cm="1">
        <f t="array" ref="N12936">IF(ISNUMBER(_34_KNMI_Stations[[#This Row],[Etmaal temperatuur °C]]),IF(_34_KNMI_Stations[[#This Row],[Etmaal temperatuur °C]]&lt;stookgrens[],stookgrens[]-_34_KNMI_Stations[[#This Row],[Etmaal temperatuur °C]],0),"")</f>
        <v>0</v>
      </c>
      <c r="O12936" s="89">
        <f>_34_KNMI_Stations[[#This Row],[graaddagen]]*_34_KNMI_Stations[[#This Row],[Gewogen factor]]</f>
        <v>0</v>
      </c>
      <c r="P12936" s="89" cm="1">
        <f t="array" ref="P12936">IF(ISNUMBER(_34_KNMI_Stations[[#This Row],[Etmaal temperatuur °C]]),IF(_34_KNMI_Stations[[#This Row],[Etmaal temperatuur °C]]&gt;stookgrens[],_34_KNMI_Stations[[#This Row],[Etmaal temperatuur °C]]-stookgrens[],0),"")</f>
        <v>3.8999999999999986</v>
      </c>
    </row>
    <row r="12937" spans="1:16" x14ac:dyDescent="0.25">
      <c r="A12937">
        <v>380</v>
      </c>
      <c r="B12937" s="110">
        <v>45921</v>
      </c>
      <c r="C12937" s="89">
        <v>3.8</v>
      </c>
      <c r="D12937" s="89">
        <v>14.2</v>
      </c>
      <c r="E12937" s="96">
        <v>623</v>
      </c>
      <c r="F12937" s="89">
        <v>0.4</v>
      </c>
      <c r="G12937" s="89">
        <v>1015.8</v>
      </c>
      <c r="H12937">
        <v>0.79</v>
      </c>
      <c r="I12937" t="s">
        <v>32</v>
      </c>
      <c r="J12937">
        <v>0.8</v>
      </c>
      <c r="K12937">
        <v>9</v>
      </c>
      <c r="L12937">
        <v>2025</v>
      </c>
      <c r="M12937" t="s">
        <v>366</v>
      </c>
      <c r="N12937" s="89" cm="1">
        <f t="array" ref="N12937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2937" s="89">
        <f>_34_KNMI_Stations[[#This Row],[graaddagen]]*_34_KNMI_Stations[[#This Row],[Gewogen factor]]</f>
        <v>3.0400000000000009</v>
      </c>
      <c r="P12937" s="89" cm="1">
        <f t="array" ref="P129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38" spans="1:16" x14ac:dyDescent="0.25">
      <c r="A12938">
        <v>380</v>
      </c>
      <c r="B12938" s="110">
        <v>45922</v>
      </c>
      <c r="C12938" s="89">
        <v>5.0999999999999996</v>
      </c>
      <c r="D12938" s="89">
        <v>12.2</v>
      </c>
      <c r="E12938" s="96">
        <v>1002</v>
      </c>
      <c r="F12938" s="89">
        <v>0</v>
      </c>
      <c r="G12938" s="89">
        <v>1021.9</v>
      </c>
      <c r="H12938">
        <v>0.73</v>
      </c>
      <c r="I12938" t="s">
        <v>32</v>
      </c>
      <c r="J12938">
        <v>0.8</v>
      </c>
      <c r="K12938">
        <v>9</v>
      </c>
      <c r="L12938">
        <v>2025</v>
      </c>
      <c r="M12938" t="s">
        <v>367</v>
      </c>
      <c r="N12938" s="89" cm="1">
        <f t="array" ref="N12938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2938" s="89">
        <f>_34_KNMI_Stations[[#This Row],[graaddagen]]*_34_KNMI_Stations[[#This Row],[Gewogen factor]]</f>
        <v>4.6400000000000006</v>
      </c>
      <c r="P12938" s="89" cm="1">
        <f t="array" ref="P129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39" spans="1:16" x14ac:dyDescent="0.25">
      <c r="A12939">
        <v>380</v>
      </c>
      <c r="B12939" s="110">
        <v>45923</v>
      </c>
      <c r="C12939" s="89">
        <v>5.8</v>
      </c>
      <c r="D12939" s="89">
        <v>12.5</v>
      </c>
      <c r="E12939" s="96">
        <v>1008</v>
      </c>
      <c r="F12939" s="89">
        <v>0</v>
      </c>
      <c r="G12939" s="89">
        <v>1023.9</v>
      </c>
      <c r="H12939">
        <v>0.7</v>
      </c>
      <c r="I12939" t="s">
        <v>32</v>
      </c>
      <c r="J12939">
        <v>0.8</v>
      </c>
      <c r="K12939">
        <v>9</v>
      </c>
      <c r="L12939">
        <v>2025</v>
      </c>
      <c r="M12939" t="s">
        <v>367</v>
      </c>
      <c r="N12939" s="89" cm="1">
        <f t="array" ref="N12939">IF(ISNUMBER(_34_KNMI_Stations[[#This Row],[Etmaal temperatuur °C]]),IF(_34_KNMI_Stations[[#This Row],[Etmaal temperatuur °C]]&lt;stookgrens[],stookgrens[]-_34_KNMI_Stations[[#This Row],[Etmaal temperatuur °C]],0),"")</f>
        <v>5.5</v>
      </c>
      <c r="O12939" s="89">
        <f>_34_KNMI_Stations[[#This Row],[graaddagen]]*_34_KNMI_Stations[[#This Row],[Gewogen factor]]</f>
        <v>4.4000000000000004</v>
      </c>
      <c r="P12939" s="89" cm="1">
        <f t="array" ref="P129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40" spans="1:16" x14ac:dyDescent="0.25">
      <c r="A12940">
        <v>380</v>
      </c>
      <c r="B12940" s="110">
        <v>45924</v>
      </c>
      <c r="C12940" s="89">
        <v>6.1</v>
      </c>
      <c r="D12940" s="89">
        <v>11.4</v>
      </c>
      <c r="E12940" s="96">
        <v>713</v>
      </c>
      <c r="F12940" s="89">
        <v>0</v>
      </c>
      <c r="G12940" s="89">
        <v>1022.7</v>
      </c>
      <c r="H12940">
        <v>0.67</v>
      </c>
      <c r="I12940" t="s">
        <v>32</v>
      </c>
      <c r="J12940">
        <v>0.8</v>
      </c>
      <c r="K12940">
        <v>9</v>
      </c>
      <c r="L12940">
        <v>2025</v>
      </c>
      <c r="M12940" t="s">
        <v>367</v>
      </c>
      <c r="N12940" s="89" cm="1">
        <f t="array" ref="N12940">IF(ISNUMBER(_34_KNMI_Stations[[#This Row],[Etmaal temperatuur °C]]),IF(_34_KNMI_Stations[[#This Row],[Etmaal temperatuur °C]]&lt;stookgrens[],stookgrens[]-_34_KNMI_Stations[[#This Row],[Etmaal temperatuur °C]],0),"")</f>
        <v>6.6</v>
      </c>
      <c r="O12940" s="89">
        <f>_34_KNMI_Stations[[#This Row],[graaddagen]]*_34_KNMI_Stations[[#This Row],[Gewogen factor]]</f>
        <v>5.28</v>
      </c>
      <c r="P12940" s="89" cm="1">
        <f t="array" ref="P129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41" spans="1:16" x14ac:dyDescent="0.25">
      <c r="A12941">
        <v>380</v>
      </c>
      <c r="B12941" s="110">
        <v>45925</v>
      </c>
      <c r="C12941" s="89">
        <v>4.9000000000000004</v>
      </c>
      <c r="D12941" s="89">
        <v>9.6</v>
      </c>
      <c r="E12941" s="96">
        <v>246</v>
      </c>
      <c r="F12941" s="89">
        <v>0.2</v>
      </c>
      <c r="G12941" s="89">
        <v>1021.5</v>
      </c>
      <c r="H12941">
        <v>0.81</v>
      </c>
      <c r="I12941" t="s">
        <v>32</v>
      </c>
      <c r="J12941">
        <v>0.8</v>
      </c>
      <c r="K12941">
        <v>9</v>
      </c>
      <c r="L12941">
        <v>2025</v>
      </c>
      <c r="M12941" t="s">
        <v>367</v>
      </c>
      <c r="N12941" s="89" cm="1">
        <f t="array" ref="N12941">IF(ISNUMBER(_34_KNMI_Stations[[#This Row],[Etmaal temperatuur °C]]),IF(_34_KNMI_Stations[[#This Row],[Etmaal temperatuur °C]]&lt;stookgrens[],stookgrens[]-_34_KNMI_Stations[[#This Row],[Etmaal temperatuur °C]],0),"")</f>
        <v>8.4</v>
      </c>
      <c r="O12941" s="89">
        <f>_34_KNMI_Stations[[#This Row],[graaddagen]]*_34_KNMI_Stations[[#This Row],[Gewogen factor]]</f>
        <v>6.7200000000000006</v>
      </c>
      <c r="P12941" s="89" cm="1">
        <f t="array" ref="P129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42" spans="1:16" x14ac:dyDescent="0.25">
      <c r="A12942">
        <v>380</v>
      </c>
      <c r="B12942" s="110">
        <v>45926</v>
      </c>
      <c r="C12942" s="89">
        <v>3</v>
      </c>
      <c r="D12942" s="89">
        <v>11.6</v>
      </c>
      <c r="E12942" s="96">
        <v>1260</v>
      </c>
      <c r="F12942" s="89">
        <v>-0.1</v>
      </c>
      <c r="G12942" s="89">
        <v>1021.6</v>
      </c>
      <c r="H12942">
        <v>0.82</v>
      </c>
      <c r="I12942" t="s">
        <v>32</v>
      </c>
      <c r="J12942">
        <v>0.8</v>
      </c>
      <c r="K12942">
        <v>9</v>
      </c>
      <c r="L12942">
        <v>2025</v>
      </c>
      <c r="M12942" t="s">
        <v>367</v>
      </c>
      <c r="N12942" s="89" cm="1">
        <f t="array" ref="N12942">IF(ISNUMBER(_34_KNMI_Stations[[#This Row],[Etmaal temperatuur °C]]),IF(_34_KNMI_Stations[[#This Row],[Etmaal temperatuur °C]]&lt;stookgrens[],stookgrens[]-_34_KNMI_Stations[[#This Row],[Etmaal temperatuur °C]],0),"")</f>
        <v>6.4</v>
      </c>
      <c r="O12942" s="89">
        <f>_34_KNMI_Stations[[#This Row],[graaddagen]]*_34_KNMI_Stations[[#This Row],[Gewogen factor]]</f>
        <v>5.120000000000001</v>
      </c>
      <c r="P12942" s="89" cm="1">
        <f t="array" ref="P129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43" spans="1:16" x14ac:dyDescent="0.25">
      <c r="A12943">
        <v>380</v>
      </c>
      <c r="B12943" s="110">
        <v>45927</v>
      </c>
      <c r="C12943" s="89">
        <v>1.9</v>
      </c>
      <c r="D12943" s="89">
        <v>12.6</v>
      </c>
      <c r="E12943" s="96">
        <v>1017</v>
      </c>
      <c r="F12943" s="89">
        <v>0</v>
      </c>
      <c r="G12943" s="89">
        <v>1021.5</v>
      </c>
      <c r="H12943">
        <v>0.83</v>
      </c>
      <c r="I12943" t="s">
        <v>32</v>
      </c>
      <c r="J12943">
        <v>0.8</v>
      </c>
      <c r="K12943">
        <v>9</v>
      </c>
      <c r="L12943">
        <v>2025</v>
      </c>
      <c r="M12943" t="s">
        <v>367</v>
      </c>
      <c r="N12943" s="89" cm="1">
        <f t="array" ref="N12943">IF(ISNUMBER(_34_KNMI_Stations[[#This Row],[Etmaal temperatuur °C]]),IF(_34_KNMI_Stations[[#This Row],[Etmaal temperatuur °C]]&lt;stookgrens[],stookgrens[]-_34_KNMI_Stations[[#This Row],[Etmaal temperatuur °C]],0),"")</f>
        <v>5.4</v>
      </c>
      <c r="O12943" s="89">
        <f>_34_KNMI_Stations[[#This Row],[graaddagen]]*_34_KNMI_Stations[[#This Row],[Gewogen factor]]</f>
        <v>4.32</v>
      </c>
      <c r="P12943" s="89" cm="1">
        <f t="array" ref="P129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44" spans="1:16" x14ac:dyDescent="0.25">
      <c r="A12944">
        <v>380</v>
      </c>
      <c r="B12944" s="110">
        <v>45928</v>
      </c>
      <c r="C12944" s="89">
        <v>1.4</v>
      </c>
      <c r="D12944" s="89">
        <v>12.9</v>
      </c>
      <c r="E12944" s="96">
        <v>1402</v>
      </c>
      <c r="F12944" s="89">
        <v>0</v>
      </c>
      <c r="G12944" s="89">
        <v>1022.2</v>
      </c>
      <c r="H12944">
        <v>0.81</v>
      </c>
      <c r="I12944" t="s">
        <v>32</v>
      </c>
      <c r="J12944">
        <v>0.8</v>
      </c>
      <c r="K12944">
        <v>9</v>
      </c>
      <c r="L12944">
        <v>2025</v>
      </c>
      <c r="M12944" t="s">
        <v>367</v>
      </c>
      <c r="N12944" s="89" cm="1">
        <f t="array" ref="N12944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2944" s="89">
        <f>_34_KNMI_Stations[[#This Row],[graaddagen]]*_34_KNMI_Stations[[#This Row],[Gewogen factor]]</f>
        <v>4.08</v>
      </c>
      <c r="P12944" s="89" cm="1">
        <f t="array" ref="P129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45" spans="1:16" x14ac:dyDescent="0.25">
      <c r="A12945">
        <v>380</v>
      </c>
      <c r="B12945" s="110">
        <v>45929</v>
      </c>
      <c r="C12945" s="89">
        <v>1.5</v>
      </c>
      <c r="D12945" s="89">
        <v>13.9</v>
      </c>
      <c r="E12945" s="96">
        <v>831</v>
      </c>
      <c r="F12945" s="89">
        <v>0</v>
      </c>
      <c r="G12945" s="89">
        <v>1023</v>
      </c>
      <c r="H12945">
        <v>0.82</v>
      </c>
      <c r="I12945" t="s">
        <v>32</v>
      </c>
      <c r="J12945">
        <v>0.8</v>
      </c>
      <c r="K12945">
        <v>9</v>
      </c>
      <c r="L12945">
        <v>2025</v>
      </c>
      <c r="M12945" t="s">
        <v>368</v>
      </c>
      <c r="N12945" s="89" cm="1">
        <f t="array" ref="N12945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2945" s="89">
        <f>_34_KNMI_Stations[[#This Row],[graaddagen]]*_34_KNMI_Stations[[#This Row],[Gewogen factor]]</f>
        <v>3.28</v>
      </c>
      <c r="P12945" s="89" cm="1">
        <f t="array" ref="P129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46" spans="1:16" x14ac:dyDescent="0.25">
      <c r="A12946">
        <v>380</v>
      </c>
      <c r="B12946" s="110">
        <v>45930</v>
      </c>
      <c r="C12946" s="89">
        <v>1.9</v>
      </c>
      <c r="D12946" s="89">
        <v>12.6</v>
      </c>
      <c r="E12946" s="96">
        <v>1079</v>
      </c>
      <c r="F12946" s="89">
        <v>0</v>
      </c>
      <c r="G12946" s="89">
        <v>1025.0999999999999</v>
      </c>
      <c r="H12946">
        <v>0.85</v>
      </c>
      <c r="I12946" t="s">
        <v>32</v>
      </c>
      <c r="J12946">
        <v>0.8</v>
      </c>
      <c r="K12946">
        <v>9</v>
      </c>
      <c r="L12946">
        <v>2025</v>
      </c>
      <c r="M12946" t="s">
        <v>368</v>
      </c>
      <c r="N12946" s="89" cm="1">
        <f t="array" ref="N12946">IF(ISNUMBER(_34_KNMI_Stations[[#This Row],[Etmaal temperatuur °C]]),IF(_34_KNMI_Stations[[#This Row],[Etmaal temperatuur °C]]&lt;stookgrens[],stookgrens[]-_34_KNMI_Stations[[#This Row],[Etmaal temperatuur °C]],0),"")</f>
        <v>5.4</v>
      </c>
      <c r="O12946" s="89">
        <f>_34_KNMI_Stations[[#This Row],[graaddagen]]*_34_KNMI_Stations[[#This Row],[Gewogen factor]]</f>
        <v>4.32</v>
      </c>
      <c r="P12946" s="89" cm="1">
        <f t="array" ref="P129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47" spans="1:16" x14ac:dyDescent="0.25">
      <c r="A12947">
        <v>380</v>
      </c>
      <c r="B12947" s="110">
        <v>45931</v>
      </c>
      <c r="C12947" s="89">
        <v>2.2000000000000002</v>
      </c>
      <c r="D12947" s="89">
        <v>10.7</v>
      </c>
      <c r="E12947" s="96">
        <v>1055</v>
      </c>
      <c r="F12947" s="89">
        <v>0</v>
      </c>
      <c r="G12947" s="89">
        <v>1028.5999999999999</v>
      </c>
      <c r="H12947">
        <v>0.8</v>
      </c>
      <c r="I12947" t="s">
        <v>32</v>
      </c>
      <c r="J12947">
        <v>1</v>
      </c>
      <c r="K12947">
        <v>10</v>
      </c>
      <c r="L12947">
        <v>2025</v>
      </c>
      <c r="M12947" t="s">
        <v>368</v>
      </c>
      <c r="N12947" s="89" cm="1">
        <f t="array" ref="N12947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2947" s="89">
        <f>_34_KNMI_Stations[[#This Row],[graaddagen]]*_34_KNMI_Stations[[#This Row],[Gewogen factor]]</f>
        <v>7.3000000000000007</v>
      </c>
      <c r="P12947" s="89" cm="1">
        <f t="array" ref="P129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48" spans="1:16" x14ac:dyDescent="0.25">
      <c r="A12948">
        <v>380</v>
      </c>
      <c r="B12948" s="110">
        <v>45932</v>
      </c>
      <c r="C12948" s="89">
        <v>2.2000000000000002</v>
      </c>
      <c r="D12948" s="89">
        <v>11.8</v>
      </c>
      <c r="E12948" s="96">
        <v>1321</v>
      </c>
      <c r="F12948" s="89">
        <v>0</v>
      </c>
      <c r="G12948" s="89">
        <v>1026.8</v>
      </c>
      <c r="H12948">
        <v>0.64</v>
      </c>
      <c r="I12948" t="s">
        <v>32</v>
      </c>
      <c r="J12948">
        <v>1</v>
      </c>
      <c r="K12948">
        <v>10</v>
      </c>
      <c r="L12948">
        <v>2025</v>
      </c>
      <c r="M12948" t="s">
        <v>368</v>
      </c>
      <c r="N12948" s="89" cm="1">
        <f t="array" ref="N12948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2948" s="89">
        <f>_34_KNMI_Stations[[#This Row],[graaddagen]]*_34_KNMI_Stations[[#This Row],[Gewogen factor]]</f>
        <v>6.1999999999999993</v>
      </c>
      <c r="P12948" s="89" cm="1">
        <f t="array" ref="P129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49" spans="1:16" x14ac:dyDescent="0.25">
      <c r="A12949">
        <v>380</v>
      </c>
      <c r="B12949" s="110">
        <v>45933</v>
      </c>
      <c r="C12949" s="89">
        <v>4.0999999999999996</v>
      </c>
      <c r="D12949" s="89">
        <v>12.1</v>
      </c>
      <c r="E12949" s="96">
        <v>454</v>
      </c>
      <c r="F12949" s="89">
        <v>1.7</v>
      </c>
      <c r="G12949" s="89">
        <v>1016.4</v>
      </c>
      <c r="H12949">
        <v>0.72</v>
      </c>
      <c r="I12949" t="s">
        <v>32</v>
      </c>
      <c r="J12949">
        <v>1</v>
      </c>
      <c r="K12949">
        <v>10</v>
      </c>
      <c r="L12949">
        <v>2025</v>
      </c>
      <c r="M12949" t="s">
        <v>368</v>
      </c>
      <c r="N12949" s="89" cm="1">
        <f t="array" ref="N12949">IF(ISNUMBER(_34_KNMI_Stations[[#This Row],[Etmaal temperatuur °C]]),IF(_34_KNMI_Stations[[#This Row],[Etmaal temperatuur °C]]&lt;stookgrens[],stookgrens[]-_34_KNMI_Stations[[#This Row],[Etmaal temperatuur °C]],0),"")</f>
        <v>5.9</v>
      </c>
      <c r="O12949" s="89">
        <f>_34_KNMI_Stations[[#This Row],[graaddagen]]*_34_KNMI_Stations[[#This Row],[Gewogen factor]]</f>
        <v>5.9</v>
      </c>
      <c r="P12949" s="89" cm="1">
        <f t="array" ref="P129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50" spans="1:16" x14ac:dyDescent="0.25">
      <c r="A12950">
        <v>380</v>
      </c>
      <c r="B12950" s="110">
        <v>45934</v>
      </c>
      <c r="C12950" s="89">
        <v>7.5</v>
      </c>
      <c r="D12950" s="89">
        <v>12.9</v>
      </c>
      <c r="E12950" s="96">
        <v>627</v>
      </c>
      <c r="F12950" s="89">
        <v>16.3</v>
      </c>
      <c r="G12950" s="89">
        <v>1001.9</v>
      </c>
      <c r="H12950">
        <v>0.8</v>
      </c>
      <c r="I12950" t="s">
        <v>32</v>
      </c>
      <c r="J12950">
        <v>1</v>
      </c>
      <c r="K12950">
        <v>10</v>
      </c>
      <c r="L12950">
        <v>2025</v>
      </c>
      <c r="M12950" t="s">
        <v>368</v>
      </c>
      <c r="N12950" s="89" cm="1">
        <f t="array" ref="N12950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2950" s="89">
        <f>_34_KNMI_Stations[[#This Row],[graaddagen]]*_34_KNMI_Stations[[#This Row],[Gewogen factor]]</f>
        <v>5.0999999999999996</v>
      </c>
      <c r="P12950" s="89" cm="1">
        <f t="array" ref="P129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51" spans="1:16" x14ac:dyDescent="0.25">
      <c r="A12951">
        <v>380</v>
      </c>
      <c r="B12951" s="110">
        <v>45935</v>
      </c>
      <c r="C12951" s="89">
        <v>5.0999999999999996</v>
      </c>
      <c r="D12951" s="89">
        <v>10.9</v>
      </c>
      <c r="E12951" s="96">
        <v>587</v>
      </c>
      <c r="F12951" s="89">
        <v>4</v>
      </c>
      <c r="G12951" s="89">
        <v>1013.7</v>
      </c>
      <c r="H12951">
        <v>0.83</v>
      </c>
      <c r="I12951" t="s">
        <v>32</v>
      </c>
      <c r="J12951">
        <v>1</v>
      </c>
      <c r="K12951">
        <v>10</v>
      </c>
      <c r="L12951">
        <v>2025</v>
      </c>
      <c r="M12951" t="s">
        <v>368</v>
      </c>
      <c r="N12951" s="89" cm="1">
        <f t="array" ref="N12951">IF(ISNUMBER(_34_KNMI_Stations[[#This Row],[Etmaal temperatuur °C]]),IF(_34_KNMI_Stations[[#This Row],[Etmaal temperatuur °C]]&lt;stookgrens[],stookgrens[]-_34_KNMI_Stations[[#This Row],[Etmaal temperatuur °C]],0),"")</f>
        <v>7.1</v>
      </c>
      <c r="O12951" s="89">
        <f>_34_KNMI_Stations[[#This Row],[graaddagen]]*_34_KNMI_Stations[[#This Row],[Gewogen factor]]</f>
        <v>7.1</v>
      </c>
      <c r="P12951" s="89" cm="1">
        <f t="array" ref="P129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52" spans="1:16" x14ac:dyDescent="0.25">
      <c r="A12952">
        <v>380</v>
      </c>
      <c r="B12952" s="110">
        <v>45936</v>
      </c>
      <c r="C12952" s="89">
        <v>3.6</v>
      </c>
      <c r="D12952" s="89">
        <v>12</v>
      </c>
      <c r="E12952" s="96">
        <v>382</v>
      </c>
      <c r="F12952" s="89">
        <v>1.4</v>
      </c>
      <c r="G12952" s="89">
        <v>1023.9</v>
      </c>
      <c r="H12952">
        <v>0.9</v>
      </c>
      <c r="I12952" t="s">
        <v>32</v>
      </c>
      <c r="J12952">
        <v>1</v>
      </c>
      <c r="K12952">
        <v>10</v>
      </c>
      <c r="L12952">
        <v>2025</v>
      </c>
      <c r="M12952" t="s">
        <v>369</v>
      </c>
      <c r="N12952" s="89" cm="1">
        <f t="array" ref="N12952">IF(ISNUMBER(_34_KNMI_Stations[[#This Row],[Etmaal temperatuur °C]]),IF(_34_KNMI_Stations[[#This Row],[Etmaal temperatuur °C]]&lt;stookgrens[],stookgrens[]-_34_KNMI_Stations[[#This Row],[Etmaal temperatuur °C]],0),"")</f>
        <v>6</v>
      </c>
      <c r="O12952" s="89">
        <f>_34_KNMI_Stations[[#This Row],[graaddagen]]*_34_KNMI_Stations[[#This Row],[Gewogen factor]]</f>
        <v>6</v>
      </c>
      <c r="P12952" s="89" cm="1">
        <f t="array" ref="P129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53" spans="1:16" x14ac:dyDescent="0.25">
      <c r="A12953">
        <v>380</v>
      </c>
      <c r="B12953" s="110">
        <v>45937</v>
      </c>
      <c r="C12953" s="89">
        <v>2.6</v>
      </c>
      <c r="D12953" s="89">
        <v>13.7</v>
      </c>
      <c r="E12953" s="96">
        <v>305</v>
      </c>
      <c r="F12953" s="89">
        <v>0</v>
      </c>
      <c r="G12953" s="89">
        <v>1025.4000000000001</v>
      </c>
      <c r="H12953">
        <v>0.93</v>
      </c>
      <c r="I12953" t="s">
        <v>32</v>
      </c>
      <c r="J12953">
        <v>1</v>
      </c>
      <c r="K12953">
        <v>10</v>
      </c>
      <c r="L12953">
        <v>2025</v>
      </c>
      <c r="M12953" t="s">
        <v>369</v>
      </c>
      <c r="N12953" s="89" cm="1">
        <f t="array" ref="N12953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2953" s="89">
        <f>_34_KNMI_Stations[[#This Row],[graaddagen]]*_34_KNMI_Stations[[#This Row],[Gewogen factor]]</f>
        <v>4.3000000000000007</v>
      </c>
      <c r="P12953" s="89" cm="1">
        <f t="array" ref="P129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54" spans="1:16" x14ac:dyDescent="0.25">
      <c r="A12954">
        <v>380</v>
      </c>
      <c r="B12954" s="110">
        <v>45938</v>
      </c>
      <c r="C12954" s="89">
        <v>1.5</v>
      </c>
      <c r="D12954" s="89">
        <v>13.9</v>
      </c>
      <c r="E12954" s="96">
        <v>565</v>
      </c>
      <c r="F12954" s="89">
        <v>0.8</v>
      </c>
      <c r="G12954" s="89">
        <v>1022.9</v>
      </c>
      <c r="H12954">
        <v>0.86</v>
      </c>
      <c r="I12954" t="s">
        <v>32</v>
      </c>
      <c r="J12954">
        <v>1</v>
      </c>
      <c r="K12954">
        <v>10</v>
      </c>
      <c r="L12954">
        <v>2025</v>
      </c>
      <c r="M12954" t="s">
        <v>369</v>
      </c>
      <c r="N12954" s="89" cm="1">
        <f t="array" ref="N12954">IF(ISNUMBER(_34_KNMI_Stations[[#This Row],[Etmaal temperatuur °C]]),IF(_34_KNMI_Stations[[#This Row],[Etmaal temperatuur °C]]&lt;stookgrens[],stookgrens[]-_34_KNMI_Stations[[#This Row],[Etmaal temperatuur °C]],0),"")</f>
        <v>4.0999999999999996</v>
      </c>
      <c r="O12954" s="89">
        <f>_34_KNMI_Stations[[#This Row],[graaddagen]]*_34_KNMI_Stations[[#This Row],[Gewogen factor]]</f>
        <v>4.0999999999999996</v>
      </c>
      <c r="P12954" s="89" cm="1">
        <f t="array" ref="P129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55" spans="1:16" x14ac:dyDescent="0.25">
      <c r="A12955">
        <v>380</v>
      </c>
      <c r="B12955" s="110">
        <v>45939</v>
      </c>
      <c r="C12955" s="89">
        <v>1.9</v>
      </c>
      <c r="D12955" s="89">
        <v>12.9</v>
      </c>
      <c r="E12955" s="96">
        <v>658</v>
      </c>
      <c r="F12955" s="89">
        <v>-0.1</v>
      </c>
      <c r="G12955" s="89">
        <v>1026.8</v>
      </c>
      <c r="H12955">
        <v>0.84</v>
      </c>
      <c r="I12955" t="s">
        <v>32</v>
      </c>
      <c r="J12955">
        <v>1</v>
      </c>
      <c r="K12955">
        <v>10</v>
      </c>
      <c r="L12955">
        <v>2025</v>
      </c>
      <c r="M12955" t="s">
        <v>369</v>
      </c>
      <c r="N12955" s="89" cm="1">
        <f t="array" ref="N12955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2955" s="89">
        <f>_34_KNMI_Stations[[#This Row],[graaddagen]]*_34_KNMI_Stations[[#This Row],[Gewogen factor]]</f>
        <v>5.0999999999999996</v>
      </c>
      <c r="P12955" s="89" cm="1">
        <f t="array" ref="P129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56" spans="1:16" x14ac:dyDescent="0.25">
      <c r="A12956">
        <v>380</v>
      </c>
      <c r="B12956" s="110">
        <v>45940</v>
      </c>
      <c r="C12956" s="89">
        <v>1.9</v>
      </c>
      <c r="D12956" s="89">
        <v>14</v>
      </c>
      <c r="E12956" s="96">
        <v>651</v>
      </c>
      <c r="F12956" s="89">
        <v>0</v>
      </c>
      <c r="G12956" s="89">
        <v>1033</v>
      </c>
      <c r="H12956">
        <v>0.85</v>
      </c>
      <c r="I12956" t="s">
        <v>32</v>
      </c>
      <c r="J12956">
        <v>1</v>
      </c>
      <c r="K12956">
        <v>10</v>
      </c>
      <c r="L12956">
        <v>2025</v>
      </c>
      <c r="M12956" t="s">
        <v>369</v>
      </c>
      <c r="N12956" s="89" cm="1">
        <f t="array" ref="N12956">IF(ISNUMBER(_34_KNMI_Stations[[#This Row],[Etmaal temperatuur °C]]),IF(_34_KNMI_Stations[[#This Row],[Etmaal temperatuur °C]]&lt;stookgrens[],stookgrens[]-_34_KNMI_Stations[[#This Row],[Etmaal temperatuur °C]],0),"")</f>
        <v>4</v>
      </c>
      <c r="O12956" s="89">
        <f>_34_KNMI_Stations[[#This Row],[graaddagen]]*_34_KNMI_Stations[[#This Row],[Gewogen factor]]</f>
        <v>4</v>
      </c>
      <c r="P12956" s="89" cm="1">
        <f t="array" ref="P129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57" spans="1:16" x14ac:dyDescent="0.25">
      <c r="A12957">
        <v>380</v>
      </c>
      <c r="B12957" s="110">
        <v>45941</v>
      </c>
      <c r="C12957" s="89">
        <v>1.1000000000000001</v>
      </c>
      <c r="D12957" s="89">
        <v>13.8</v>
      </c>
      <c r="E12957" s="96">
        <v>296</v>
      </c>
      <c r="F12957" s="89">
        <v>0</v>
      </c>
      <c r="G12957" s="89">
        <v>1033.8</v>
      </c>
      <c r="H12957">
        <v>0.87</v>
      </c>
      <c r="I12957" t="s">
        <v>32</v>
      </c>
      <c r="J12957">
        <v>1</v>
      </c>
      <c r="K12957">
        <v>10</v>
      </c>
      <c r="L12957">
        <v>2025</v>
      </c>
      <c r="M12957" t="s">
        <v>369</v>
      </c>
      <c r="N12957" s="89" cm="1">
        <f t="array" ref="N12957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2957" s="89">
        <f>_34_KNMI_Stations[[#This Row],[graaddagen]]*_34_KNMI_Stations[[#This Row],[Gewogen factor]]</f>
        <v>4.1999999999999993</v>
      </c>
      <c r="P12957" s="89" cm="1">
        <f t="array" ref="P129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58" spans="1:16" x14ac:dyDescent="0.25">
      <c r="A12958">
        <v>380</v>
      </c>
      <c r="B12958" s="110">
        <v>45942</v>
      </c>
      <c r="C12958" s="89">
        <v>1.8</v>
      </c>
      <c r="D12958" s="89">
        <v>13.8</v>
      </c>
      <c r="E12958" s="96">
        <v>633</v>
      </c>
      <c r="F12958" s="89">
        <v>-0.1</v>
      </c>
      <c r="G12958" s="89">
        <v>1030.4000000000001</v>
      </c>
      <c r="H12958">
        <v>0.85</v>
      </c>
      <c r="I12958" t="s">
        <v>32</v>
      </c>
      <c r="J12958">
        <v>1</v>
      </c>
      <c r="K12958">
        <v>10</v>
      </c>
      <c r="L12958">
        <v>2025</v>
      </c>
      <c r="M12958" t="s">
        <v>369</v>
      </c>
      <c r="N12958" s="89" cm="1">
        <f t="array" ref="N12958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2958" s="89">
        <f>_34_KNMI_Stations[[#This Row],[graaddagen]]*_34_KNMI_Stations[[#This Row],[Gewogen factor]]</f>
        <v>4.1999999999999993</v>
      </c>
      <c r="P12958" s="89" cm="1">
        <f t="array" ref="P129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59" spans="1:16" x14ac:dyDescent="0.25">
      <c r="A12959">
        <v>380</v>
      </c>
      <c r="B12959" s="110">
        <v>45943</v>
      </c>
      <c r="C12959" s="89">
        <v>3</v>
      </c>
      <c r="D12959" s="89">
        <v>13.4</v>
      </c>
      <c r="E12959" s="96">
        <v>381</v>
      </c>
      <c r="F12959" s="89">
        <v>1.1000000000000001</v>
      </c>
      <c r="G12959" s="89">
        <v>1027.7</v>
      </c>
      <c r="H12959">
        <v>0.92</v>
      </c>
      <c r="I12959" t="s">
        <v>32</v>
      </c>
      <c r="J12959">
        <v>1</v>
      </c>
      <c r="K12959">
        <v>10</v>
      </c>
      <c r="L12959">
        <v>2025</v>
      </c>
      <c r="M12959" t="s">
        <v>370</v>
      </c>
      <c r="N12959" s="89" cm="1">
        <f t="array" ref="N12959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2959" s="89">
        <f>_34_KNMI_Stations[[#This Row],[graaddagen]]*_34_KNMI_Stations[[#This Row],[Gewogen factor]]</f>
        <v>4.5999999999999996</v>
      </c>
      <c r="P12959" s="89" cm="1">
        <f t="array" ref="P129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60" spans="1:16" x14ac:dyDescent="0.25">
      <c r="A12960">
        <v>380</v>
      </c>
      <c r="B12960" s="110">
        <v>45944</v>
      </c>
      <c r="C12960" s="89">
        <v>1.6</v>
      </c>
      <c r="D12960" s="89">
        <v>12.1</v>
      </c>
      <c r="E12960" s="96">
        <v>355</v>
      </c>
      <c r="F12960" s="89">
        <v>0</v>
      </c>
      <c r="G12960" s="89">
        <v>1027.0999999999999</v>
      </c>
      <c r="H12960">
        <v>0.91</v>
      </c>
      <c r="I12960" t="s">
        <v>32</v>
      </c>
      <c r="J12960">
        <v>1</v>
      </c>
      <c r="K12960">
        <v>10</v>
      </c>
      <c r="L12960">
        <v>2025</v>
      </c>
      <c r="M12960" t="s">
        <v>370</v>
      </c>
      <c r="N12960" s="89" cm="1">
        <f t="array" ref="N12960">IF(ISNUMBER(_34_KNMI_Stations[[#This Row],[Etmaal temperatuur °C]]),IF(_34_KNMI_Stations[[#This Row],[Etmaal temperatuur °C]]&lt;stookgrens[],stookgrens[]-_34_KNMI_Stations[[#This Row],[Etmaal temperatuur °C]],0),"")</f>
        <v>5.9</v>
      </c>
      <c r="O12960" s="89">
        <f>_34_KNMI_Stations[[#This Row],[graaddagen]]*_34_KNMI_Stations[[#This Row],[Gewogen factor]]</f>
        <v>5.9</v>
      </c>
      <c r="P12960" s="89" cm="1">
        <f t="array" ref="P129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61" spans="1:16" x14ac:dyDescent="0.25">
      <c r="A12961">
        <v>380</v>
      </c>
      <c r="B12961" s="110">
        <v>45945</v>
      </c>
      <c r="C12961" s="89">
        <v>1.9</v>
      </c>
      <c r="D12961" s="89">
        <v>11.8</v>
      </c>
      <c r="E12961" s="96">
        <v>416</v>
      </c>
      <c r="F12961" s="89">
        <v>0.2</v>
      </c>
      <c r="G12961" s="89">
        <v>1027.0999999999999</v>
      </c>
      <c r="H12961">
        <v>0.89</v>
      </c>
      <c r="I12961" t="s">
        <v>32</v>
      </c>
      <c r="J12961">
        <v>1</v>
      </c>
      <c r="K12961">
        <v>10</v>
      </c>
      <c r="L12961">
        <v>2025</v>
      </c>
      <c r="M12961" t="s">
        <v>370</v>
      </c>
      <c r="N12961" s="89" cm="1">
        <f t="array" ref="N12961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2961" s="89">
        <f>_34_KNMI_Stations[[#This Row],[graaddagen]]*_34_KNMI_Stations[[#This Row],[Gewogen factor]]</f>
        <v>6.1999999999999993</v>
      </c>
      <c r="P12961" s="89" cm="1">
        <f t="array" ref="P129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62" spans="1:16" x14ac:dyDescent="0.25">
      <c r="A12962">
        <v>380</v>
      </c>
      <c r="B12962" s="110">
        <v>45946</v>
      </c>
      <c r="C12962" s="89">
        <v>1.4</v>
      </c>
      <c r="D12962" s="89">
        <v>11.7</v>
      </c>
      <c r="E12962" s="96">
        <v>379</v>
      </c>
      <c r="F12962" s="89">
        <v>0.7</v>
      </c>
      <c r="G12962" s="89">
        <v>1025.4000000000001</v>
      </c>
      <c r="H12962">
        <v>0.92</v>
      </c>
      <c r="I12962" t="s">
        <v>32</v>
      </c>
      <c r="J12962">
        <v>1</v>
      </c>
      <c r="K12962">
        <v>10</v>
      </c>
      <c r="L12962">
        <v>2025</v>
      </c>
      <c r="M12962" t="s">
        <v>370</v>
      </c>
      <c r="N12962" s="89" cm="1">
        <f t="array" ref="N12962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2962" s="89">
        <f>_34_KNMI_Stations[[#This Row],[graaddagen]]*_34_KNMI_Stations[[#This Row],[Gewogen factor]]</f>
        <v>6.3000000000000007</v>
      </c>
      <c r="P12962" s="89" cm="1">
        <f t="array" ref="P129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63" spans="1:16" x14ac:dyDescent="0.25">
      <c r="A12963">
        <v>380</v>
      </c>
      <c r="B12963" s="110">
        <v>45947</v>
      </c>
      <c r="C12963" s="89">
        <v>1.4</v>
      </c>
      <c r="D12963" s="89">
        <v>11.7</v>
      </c>
      <c r="E12963" s="96">
        <v>381</v>
      </c>
      <c r="F12963" s="89">
        <v>-0.1</v>
      </c>
      <c r="G12963" s="89">
        <v>1025.0999999999999</v>
      </c>
      <c r="H12963">
        <v>0.88</v>
      </c>
      <c r="I12963" t="s">
        <v>32</v>
      </c>
      <c r="J12963">
        <v>1</v>
      </c>
      <c r="K12963">
        <v>10</v>
      </c>
      <c r="L12963">
        <v>2025</v>
      </c>
      <c r="M12963" t="s">
        <v>370</v>
      </c>
      <c r="N12963" s="89" cm="1">
        <f t="array" ref="N12963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2963" s="89">
        <f>_34_KNMI_Stations[[#This Row],[graaddagen]]*_34_KNMI_Stations[[#This Row],[Gewogen factor]]</f>
        <v>6.3000000000000007</v>
      </c>
      <c r="P12963" s="89" cm="1">
        <f t="array" ref="P129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64" spans="1:16" x14ac:dyDescent="0.25">
      <c r="A12964">
        <v>380</v>
      </c>
      <c r="B12964" s="110">
        <v>45948</v>
      </c>
      <c r="C12964" s="89">
        <v>3</v>
      </c>
      <c r="D12964" s="89">
        <v>10.4</v>
      </c>
      <c r="E12964" s="96">
        <v>794</v>
      </c>
      <c r="F12964" s="89">
        <v>0</v>
      </c>
      <c r="G12964" s="89">
        <v>1024.8</v>
      </c>
      <c r="H12964">
        <v>0.81</v>
      </c>
      <c r="I12964" t="s">
        <v>32</v>
      </c>
      <c r="J12964">
        <v>1</v>
      </c>
      <c r="K12964">
        <v>10</v>
      </c>
      <c r="L12964">
        <v>2025</v>
      </c>
      <c r="M12964" t="s">
        <v>370</v>
      </c>
      <c r="N12964" s="89" cm="1">
        <f t="array" ref="N12964">IF(ISNUMBER(_34_KNMI_Stations[[#This Row],[Etmaal temperatuur °C]]),IF(_34_KNMI_Stations[[#This Row],[Etmaal temperatuur °C]]&lt;stookgrens[],stookgrens[]-_34_KNMI_Stations[[#This Row],[Etmaal temperatuur °C]],0),"")</f>
        <v>7.6</v>
      </c>
      <c r="O12964" s="89">
        <f>_34_KNMI_Stations[[#This Row],[graaddagen]]*_34_KNMI_Stations[[#This Row],[Gewogen factor]]</f>
        <v>7.6</v>
      </c>
      <c r="P12964" s="89" cm="1">
        <f t="array" ref="P129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65" spans="1:16" x14ac:dyDescent="0.25">
      <c r="A12965">
        <v>380</v>
      </c>
      <c r="B12965" s="110">
        <v>45949</v>
      </c>
      <c r="C12965" s="89">
        <v>3.3</v>
      </c>
      <c r="D12965" s="89">
        <v>11.7</v>
      </c>
      <c r="E12965" s="96">
        <v>623</v>
      </c>
      <c r="F12965" s="89">
        <v>0.2</v>
      </c>
      <c r="G12965" s="89">
        <v>1011.4</v>
      </c>
      <c r="H12965">
        <v>0.76</v>
      </c>
      <c r="I12965" t="s">
        <v>32</v>
      </c>
      <c r="J12965">
        <v>1</v>
      </c>
      <c r="K12965">
        <v>10</v>
      </c>
      <c r="L12965">
        <v>2025</v>
      </c>
      <c r="M12965" t="s">
        <v>370</v>
      </c>
      <c r="N12965" s="89" cm="1">
        <f t="array" ref="N12965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2965" s="89">
        <f>_34_KNMI_Stations[[#This Row],[graaddagen]]*_34_KNMI_Stations[[#This Row],[Gewogen factor]]</f>
        <v>6.3000000000000007</v>
      </c>
      <c r="P12965" s="89" cm="1">
        <f t="array" ref="P129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66" spans="1:16" x14ac:dyDescent="0.25">
      <c r="A12966">
        <v>380</v>
      </c>
      <c r="B12966" s="110">
        <v>45950</v>
      </c>
      <c r="C12966" s="89">
        <v>6.2</v>
      </c>
      <c r="D12966" s="89">
        <v>15.3</v>
      </c>
      <c r="E12966" s="96">
        <v>483</v>
      </c>
      <c r="F12966" s="89">
        <v>3.2</v>
      </c>
      <c r="G12966" s="89">
        <v>997.1</v>
      </c>
      <c r="H12966">
        <v>0.81</v>
      </c>
      <c r="I12966" t="s">
        <v>32</v>
      </c>
      <c r="J12966">
        <v>1</v>
      </c>
      <c r="K12966">
        <v>10</v>
      </c>
      <c r="L12966">
        <v>2025</v>
      </c>
      <c r="M12966" t="s">
        <v>371</v>
      </c>
      <c r="N12966" s="89" cm="1">
        <f t="array" ref="N12966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2966" s="89">
        <f>_34_KNMI_Stations[[#This Row],[graaddagen]]*_34_KNMI_Stations[[#This Row],[Gewogen factor]]</f>
        <v>2.6999999999999993</v>
      </c>
      <c r="P12966" s="89" cm="1">
        <f t="array" ref="P129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67" spans="1:16" x14ac:dyDescent="0.25">
      <c r="A12967">
        <v>380</v>
      </c>
      <c r="B12967" s="110">
        <v>45951</v>
      </c>
      <c r="C12967" s="89">
        <v>6.3</v>
      </c>
      <c r="D12967" s="89">
        <v>13.1</v>
      </c>
      <c r="E12967" s="96">
        <v>326</v>
      </c>
      <c r="F12967" s="89">
        <v>1.7</v>
      </c>
      <c r="G12967" s="89">
        <v>995.6</v>
      </c>
      <c r="H12967">
        <v>0.85</v>
      </c>
      <c r="I12967" t="s">
        <v>32</v>
      </c>
      <c r="J12967">
        <v>1</v>
      </c>
      <c r="K12967">
        <v>10</v>
      </c>
      <c r="L12967">
        <v>2025</v>
      </c>
      <c r="M12967" t="s">
        <v>371</v>
      </c>
      <c r="N12967" s="89" cm="1">
        <f t="array" ref="N12967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2967" s="89">
        <f>_34_KNMI_Stations[[#This Row],[graaddagen]]*_34_KNMI_Stations[[#This Row],[Gewogen factor]]</f>
        <v>4.9000000000000004</v>
      </c>
      <c r="P12967" s="89" cm="1">
        <f t="array" ref="P129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68" spans="1:16" x14ac:dyDescent="0.25">
      <c r="A12968">
        <v>380</v>
      </c>
      <c r="B12968" s="110">
        <v>45952</v>
      </c>
      <c r="C12968" s="89">
        <v>3.1</v>
      </c>
      <c r="D12968" s="89">
        <v>12.4</v>
      </c>
      <c r="E12968" s="96">
        <v>455</v>
      </c>
      <c r="F12968" s="89">
        <v>1.1000000000000001</v>
      </c>
      <c r="G12968" s="89">
        <v>997.4</v>
      </c>
      <c r="H12968">
        <v>0.88</v>
      </c>
      <c r="I12968" t="s">
        <v>32</v>
      </c>
      <c r="J12968">
        <v>1</v>
      </c>
      <c r="K12968">
        <v>10</v>
      </c>
      <c r="L12968">
        <v>2025</v>
      </c>
      <c r="M12968" t="s">
        <v>371</v>
      </c>
      <c r="N12968" s="89" cm="1">
        <f t="array" ref="N12968">IF(ISNUMBER(_34_KNMI_Stations[[#This Row],[Etmaal temperatuur °C]]),IF(_34_KNMI_Stations[[#This Row],[Etmaal temperatuur °C]]&lt;stookgrens[],stookgrens[]-_34_KNMI_Stations[[#This Row],[Etmaal temperatuur °C]],0),"")</f>
        <v>5.6</v>
      </c>
      <c r="O12968" s="89">
        <f>_34_KNMI_Stations[[#This Row],[graaddagen]]*_34_KNMI_Stations[[#This Row],[Gewogen factor]]</f>
        <v>5.6</v>
      </c>
      <c r="P12968" s="89" cm="1">
        <f t="array" ref="P129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69" spans="1:16" x14ac:dyDescent="0.25">
      <c r="A12969">
        <v>380</v>
      </c>
      <c r="B12969" s="110">
        <v>45953</v>
      </c>
      <c r="C12969" s="89">
        <v>9.1999999999999993</v>
      </c>
      <c r="D12969" s="89">
        <v>11.8</v>
      </c>
      <c r="E12969" s="96">
        <v>297</v>
      </c>
      <c r="F12969" s="89">
        <v>8.5</v>
      </c>
      <c r="G12969" s="89">
        <v>984.6</v>
      </c>
      <c r="H12969">
        <v>0.83</v>
      </c>
      <c r="I12969" t="s">
        <v>32</v>
      </c>
      <c r="J12969">
        <v>1</v>
      </c>
      <c r="K12969">
        <v>10</v>
      </c>
      <c r="L12969">
        <v>2025</v>
      </c>
      <c r="M12969" t="s">
        <v>371</v>
      </c>
      <c r="N12969" s="89" cm="1">
        <f t="array" ref="N12969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2969" s="89">
        <f>_34_KNMI_Stations[[#This Row],[graaddagen]]*_34_KNMI_Stations[[#This Row],[Gewogen factor]]</f>
        <v>6.1999999999999993</v>
      </c>
      <c r="P12969" s="89" cm="1">
        <f t="array" ref="P129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70" spans="1:16" x14ac:dyDescent="0.25">
      <c r="A12970">
        <v>380</v>
      </c>
      <c r="B12970" s="110">
        <v>45954</v>
      </c>
      <c r="C12970" s="89">
        <v>7.1</v>
      </c>
      <c r="D12970" s="89">
        <v>8.5</v>
      </c>
      <c r="E12970" s="96">
        <v>659</v>
      </c>
      <c r="F12970" s="89">
        <v>4</v>
      </c>
      <c r="G12970" s="89">
        <v>1001.1</v>
      </c>
      <c r="H12970">
        <v>0.82</v>
      </c>
      <c r="I12970" t="s">
        <v>32</v>
      </c>
      <c r="J12970">
        <v>1</v>
      </c>
      <c r="K12970">
        <v>10</v>
      </c>
      <c r="L12970">
        <v>2025</v>
      </c>
      <c r="M12970" t="s">
        <v>371</v>
      </c>
      <c r="N12970" s="89" cm="1">
        <f t="array" ref="N12970">IF(ISNUMBER(_34_KNMI_Stations[[#This Row],[Etmaal temperatuur °C]]),IF(_34_KNMI_Stations[[#This Row],[Etmaal temperatuur °C]]&lt;stookgrens[],stookgrens[]-_34_KNMI_Stations[[#This Row],[Etmaal temperatuur °C]],0),"")</f>
        <v>9.5</v>
      </c>
      <c r="O12970" s="89">
        <f>_34_KNMI_Stations[[#This Row],[graaddagen]]*_34_KNMI_Stations[[#This Row],[Gewogen factor]]</f>
        <v>9.5</v>
      </c>
      <c r="P12970" s="89" cm="1">
        <f t="array" ref="P129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71" spans="1:16" x14ac:dyDescent="0.25">
      <c r="A12971">
        <v>380</v>
      </c>
      <c r="B12971" s="110">
        <v>45955</v>
      </c>
      <c r="C12971" s="89">
        <v>6</v>
      </c>
      <c r="D12971" s="89">
        <v>8.6999999999999993</v>
      </c>
      <c r="E12971" s="96">
        <v>169</v>
      </c>
      <c r="F12971" s="89">
        <v>13.3</v>
      </c>
      <c r="G12971" s="89">
        <v>1000.4</v>
      </c>
      <c r="H12971">
        <v>0.91</v>
      </c>
      <c r="I12971" t="s">
        <v>32</v>
      </c>
      <c r="J12971">
        <v>1</v>
      </c>
      <c r="K12971">
        <v>10</v>
      </c>
      <c r="L12971">
        <v>2025</v>
      </c>
      <c r="M12971" t="s">
        <v>371</v>
      </c>
      <c r="N12971" s="89" cm="1">
        <f t="array" ref="N12971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2971" s="89">
        <f>_34_KNMI_Stations[[#This Row],[graaddagen]]*_34_KNMI_Stations[[#This Row],[Gewogen factor]]</f>
        <v>9.3000000000000007</v>
      </c>
      <c r="P12971" s="89" cm="1">
        <f t="array" ref="P129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72" spans="1:16" x14ac:dyDescent="0.25">
      <c r="A12972">
        <v>380</v>
      </c>
      <c r="B12972" s="110">
        <v>45956</v>
      </c>
      <c r="C12972" s="89">
        <v>6</v>
      </c>
      <c r="D12972" s="89">
        <v>7</v>
      </c>
      <c r="E12972" s="96">
        <v>475</v>
      </c>
      <c r="F12972" s="89">
        <v>0.9</v>
      </c>
      <c r="G12972" s="89">
        <v>1005.8</v>
      </c>
      <c r="H12972">
        <v>0.8</v>
      </c>
      <c r="I12972" t="s">
        <v>32</v>
      </c>
      <c r="J12972">
        <v>1</v>
      </c>
      <c r="K12972">
        <v>10</v>
      </c>
      <c r="L12972">
        <v>2025</v>
      </c>
      <c r="M12972" t="s">
        <v>371</v>
      </c>
      <c r="N12972" s="89" cm="1">
        <f t="array" ref="N12972">IF(ISNUMBER(_34_KNMI_Stations[[#This Row],[Etmaal temperatuur °C]]),IF(_34_KNMI_Stations[[#This Row],[Etmaal temperatuur °C]]&lt;stookgrens[],stookgrens[]-_34_KNMI_Stations[[#This Row],[Etmaal temperatuur °C]],0),"")</f>
        <v>11</v>
      </c>
      <c r="O12972" s="89">
        <f>_34_KNMI_Stations[[#This Row],[graaddagen]]*_34_KNMI_Stations[[#This Row],[Gewogen factor]]</f>
        <v>11</v>
      </c>
      <c r="P12972" s="89" cm="1">
        <f t="array" ref="P129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73" spans="1:16" x14ac:dyDescent="0.25">
      <c r="A12973">
        <v>380</v>
      </c>
      <c r="B12973" s="110">
        <v>45957</v>
      </c>
      <c r="C12973" s="89">
        <v>5.8</v>
      </c>
      <c r="D12973" s="89">
        <v>8.9</v>
      </c>
      <c r="E12973" s="96">
        <v>466</v>
      </c>
      <c r="F12973" s="89">
        <v>5.0999999999999996</v>
      </c>
      <c r="G12973" s="89">
        <v>1003.5</v>
      </c>
      <c r="H12973">
        <v>0.89</v>
      </c>
      <c r="I12973" t="s">
        <v>32</v>
      </c>
      <c r="J12973">
        <v>1</v>
      </c>
      <c r="K12973">
        <v>10</v>
      </c>
      <c r="L12973">
        <v>2025</v>
      </c>
      <c r="M12973" t="s">
        <v>372</v>
      </c>
      <c r="N12973" s="89" cm="1">
        <f t="array" ref="N12973">IF(ISNUMBER(_34_KNMI_Stations[[#This Row],[Etmaal temperatuur °C]]),IF(_34_KNMI_Stations[[#This Row],[Etmaal temperatuur °C]]&lt;stookgrens[],stookgrens[]-_34_KNMI_Stations[[#This Row],[Etmaal temperatuur °C]],0),"")</f>
        <v>9.1</v>
      </c>
      <c r="O12973" s="89">
        <f>_34_KNMI_Stations[[#This Row],[graaddagen]]*_34_KNMI_Stations[[#This Row],[Gewogen factor]]</f>
        <v>9.1</v>
      </c>
      <c r="P12973" s="89" cm="1">
        <f t="array" ref="P129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74" spans="1:16" x14ac:dyDescent="0.25">
      <c r="A12974">
        <v>380</v>
      </c>
      <c r="B12974" s="110">
        <v>45958</v>
      </c>
      <c r="C12974" s="89">
        <v>5.8</v>
      </c>
      <c r="D12974" s="89">
        <v>11</v>
      </c>
      <c r="E12974" s="96">
        <v>230</v>
      </c>
      <c r="F12974" s="89">
        <v>2.4</v>
      </c>
      <c r="G12974" s="89">
        <v>1008.1</v>
      </c>
      <c r="H12974">
        <v>0.9</v>
      </c>
      <c r="I12974" t="s">
        <v>32</v>
      </c>
      <c r="J12974">
        <v>1</v>
      </c>
      <c r="K12974">
        <v>10</v>
      </c>
      <c r="L12974">
        <v>2025</v>
      </c>
      <c r="M12974" t="s">
        <v>372</v>
      </c>
      <c r="N12974" s="89" cm="1">
        <f t="array" ref="N12974">IF(ISNUMBER(_34_KNMI_Stations[[#This Row],[Etmaal temperatuur °C]]),IF(_34_KNMI_Stations[[#This Row],[Etmaal temperatuur °C]]&lt;stookgrens[],stookgrens[]-_34_KNMI_Stations[[#This Row],[Etmaal temperatuur °C]],0),"")</f>
        <v>7</v>
      </c>
      <c r="O12974" s="89">
        <f>_34_KNMI_Stations[[#This Row],[graaddagen]]*_34_KNMI_Stations[[#This Row],[Gewogen factor]]</f>
        <v>7</v>
      </c>
      <c r="P12974" s="89" cm="1">
        <f t="array" ref="P129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75" spans="1:16" x14ac:dyDescent="0.25">
      <c r="A12975">
        <v>380</v>
      </c>
      <c r="B12975" s="110">
        <v>45959</v>
      </c>
      <c r="C12975" s="89">
        <v>4.2</v>
      </c>
      <c r="D12975" s="89">
        <v>12.2</v>
      </c>
      <c r="E12975" s="96">
        <v>525</v>
      </c>
      <c r="F12975" s="89">
        <v>4.4000000000000004</v>
      </c>
      <c r="G12975" s="89">
        <v>1003.2</v>
      </c>
      <c r="H12975">
        <v>0.85</v>
      </c>
      <c r="I12975" t="s">
        <v>32</v>
      </c>
      <c r="J12975">
        <v>1</v>
      </c>
      <c r="K12975">
        <v>10</v>
      </c>
      <c r="L12975">
        <v>2025</v>
      </c>
      <c r="M12975" t="s">
        <v>372</v>
      </c>
      <c r="N12975" s="89" cm="1">
        <f t="array" ref="N12975">IF(ISNUMBER(_34_KNMI_Stations[[#This Row],[Etmaal temperatuur °C]]),IF(_34_KNMI_Stations[[#This Row],[Etmaal temperatuur °C]]&lt;stookgrens[],stookgrens[]-_34_KNMI_Stations[[#This Row],[Etmaal temperatuur °C]],0),"")</f>
        <v>5.8000000000000007</v>
      </c>
      <c r="O12975" s="89">
        <f>_34_KNMI_Stations[[#This Row],[graaddagen]]*_34_KNMI_Stations[[#This Row],[Gewogen factor]]</f>
        <v>5.8000000000000007</v>
      </c>
      <c r="P12975" s="89" cm="1">
        <f t="array" ref="P129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76" spans="1:16" x14ac:dyDescent="0.25">
      <c r="A12976">
        <v>380</v>
      </c>
      <c r="B12976" s="110">
        <v>45960</v>
      </c>
      <c r="C12976" s="89">
        <v>4.3</v>
      </c>
      <c r="D12976" s="89">
        <v>9.8000000000000007</v>
      </c>
      <c r="E12976" s="96">
        <v>825</v>
      </c>
      <c r="F12976" s="89">
        <v>-0.1</v>
      </c>
      <c r="G12976" s="89">
        <v>1009.8</v>
      </c>
      <c r="H12976">
        <v>0.81</v>
      </c>
      <c r="I12976" t="s">
        <v>32</v>
      </c>
      <c r="J12976">
        <v>1</v>
      </c>
      <c r="K12976">
        <v>10</v>
      </c>
      <c r="L12976">
        <v>2025</v>
      </c>
      <c r="M12976" t="s">
        <v>372</v>
      </c>
      <c r="N12976" s="89" cm="1">
        <f t="array" ref="N12976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2976" s="89">
        <f>_34_KNMI_Stations[[#This Row],[graaddagen]]*_34_KNMI_Stations[[#This Row],[Gewogen factor]]</f>
        <v>8.1999999999999993</v>
      </c>
      <c r="P12976" s="89" cm="1">
        <f t="array" ref="P129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77" spans="1:16" x14ac:dyDescent="0.25">
      <c r="A12977">
        <v>380</v>
      </c>
      <c r="B12977" s="110">
        <v>45961</v>
      </c>
      <c r="C12977" s="89">
        <v>3.3</v>
      </c>
      <c r="D12977" s="89">
        <v>11.1</v>
      </c>
      <c r="E12977" s="96">
        <v>399</v>
      </c>
      <c r="F12977" s="89">
        <v>0</v>
      </c>
      <c r="G12977" s="89">
        <v>1011</v>
      </c>
      <c r="H12977">
        <v>0.78</v>
      </c>
      <c r="I12977" t="s">
        <v>32</v>
      </c>
      <c r="J12977">
        <v>1</v>
      </c>
      <c r="K12977">
        <v>10</v>
      </c>
      <c r="L12977">
        <v>2025</v>
      </c>
      <c r="M12977" t="s">
        <v>372</v>
      </c>
      <c r="N12977" s="89" cm="1">
        <f t="array" ref="N12977">IF(ISNUMBER(_34_KNMI_Stations[[#This Row],[Etmaal temperatuur °C]]),IF(_34_KNMI_Stations[[#This Row],[Etmaal temperatuur °C]]&lt;stookgrens[],stookgrens[]-_34_KNMI_Stations[[#This Row],[Etmaal temperatuur °C]],0),"")</f>
        <v>6.9</v>
      </c>
      <c r="O12977" s="89">
        <f>_34_KNMI_Stations[[#This Row],[graaddagen]]*_34_KNMI_Stations[[#This Row],[Gewogen factor]]</f>
        <v>6.9</v>
      </c>
      <c r="P12977" s="89" cm="1">
        <f t="array" ref="P129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78" spans="1:16" x14ac:dyDescent="0.25">
      <c r="A12978">
        <v>380</v>
      </c>
      <c r="B12978" s="110">
        <v>45962</v>
      </c>
      <c r="C12978" s="89">
        <v>5</v>
      </c>
      <c r="D12978" s="89">
        <v>12.3</v>
      </c>
      <c r="E12978" s="96">
        <v>176</v>
      </c>
      <c r="F12978" s="89">
        <v>4.2</v>
      </c>
      <c r="G12978" s="89">
        <v>1008.7</v>
      </c>
      <c r="H12978">
        <v>0.87</v>
      </c>
      <c r="I12978" t="s">
        <v>32</v>
      </c>
      <c r="J12978">
        <v>1.1000000000000001</v>
      </c>
      <c r="K12978">
        <v>11</v>
      </c>
      <c r="L12978">
        <v>2025</v>
      </c>
      <c r="M12978" t="s">
        <v>372</v>
      </c>
      <c r="N12978" s="89" cm="1">
        <f t="array" ref="N12978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2978" s="89">
        <f>_34_KNMI_Stations[[#This Row],[graaddagen]]*_34_KNMI_Stations[[#This Row],[Gewogen factor]]</f>
        <v>6.27</v>
      </c>
      <c r="P12978" s="89" cm="1">
        <f t="array" ref="P129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79" spans="1:16" x14ac:dyDescent="0.25">
      <c r="A12979">
        <v>380</v>
      </c>
      <c r="B12979" s="110">
        <v>45963</v>
      </c>
      <c r="C12979" s="89">
        <v>4.5</v>
      </c>
      <c r="D12979" s="89">
        <v>10.3</v>
      </c>
      <c r="E12979" s="96">
        <v>504</v>
      </c>
      <c r="F12979" s="89">
        <v>1.6</v>
      </c>
      <c r="G12979" s="89">
        <v>1011.6</v>
      </c>
      <c r="H12979">
        <v>0.88</v>
      </c>
      <c r="I12979" t="s">
        <v>32</v>
      </c>
      <c r="J12979">
        <v>1.1000000000000001</v>
      </c>
      <c r="K12979">
        <v>11</v>
      </c>
      <c r="L12979">
        <v>2025</v>
      </c>
      <c r="M12979" t="s">
        <v>372</v>
      </c>
      <c r="N12979" s="89" cm="1">
        <f t="array" ref="N12979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2979" s="89">
        <f>_34_KNMI_Stations[[#This Row],[graaddagen]]*_34_KNMI_Stations[[#This Row],[Gewogen factor]]</f>
        <v>8.4700000000000006</v>
      </c>
      <c r="P12979" s="89" cm="1">
        <f t="array" ref="P129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80" spans="1:16" x14ac:dyDescent="0.25">
      <c r="A12980">
        <v>380</v>
      </c>
      <c r="B12980" s="110">
        <v>45964</v>
      </c>
      <c r="C12980" s="89">
        <v>5.8</v>
      </c>
      <c r="D12980" s="89">
        <v>9.6999999999999993</v>
      </c>
      <c r="E12980" s="96">
        <v>504</v>
      </c>
      <c r="F12980" s="89">
        <v>0</v>
      </c>
      <c r="G12980" s="89">
        <v>1019</v>
      </c>
      <c r="H12980">
        <v>0.87</v>
      </c>
      <c r="I12980" t="s">
        <v>32</v>
      </c>
      <c r="J12980">
        <v>1.1000000000000001</v>
      </c>
      <c r="K12980">
        <v>11</v>
      </c>
      <c r="L12980">
        <v>2025</v>
      </c>
      <c r="M12980" t="s">
        <v>373</v>
      </c>
      <c r="N12980" s="89" cm="1">
        <f t="array" ref="N12980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12980" s="89">
        <f>_34_KNMI_Stations[[#This Row],[graaddagen]]*_34_KNMI_Stations[[#This Row],[Gewogen factor]]</f>
        <v>9.1300000000000008</v>
      </c>
      <c r="P12980" s="89" cm="1">
        <f t="array" ref="P129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81" spans="1:16" x14ac:dyDescent="0.25">
      <c r="A12981">
        <v>380</v>
      </c>
      <c r="B12981" s="110">
        <v>45965</v>
      </c>
      <c r="C12981" s="89">
        <v>4.8</v>
      </c>
      <c r="D12981" s="89">
        <v>13.3</v>
      </c>
      <c r="E12981" s="96">
        <v>653</v>
      </c>
      <c r="F12981" s="89">
        <v>0</v>
      </c>
      <c r="G12981" s="89">
        <v>1018.5</v>
      </c>
      <c r="H12981">
        <v>0.73</v>
      </c>
      <c r="I12981" t="s">
        <v>32</v>
      </c>
      <c r="J12981">
        <v>1.1000000000000001</v>
      </c>
      <c r="K12981">
        <v>11</v>
      </c>
      <c r="L12981">
        <v>2025</v>
      </c>
      <c r="M12981" t="s">
        <v>373</v>
      </c>
      <c r="N12981" s="89" cm="1">
        <f t="array" ref="N12981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12981" s="89">
        <f>_34_KNMI_Stations[[#This Row],[graaddagen]]*_34_KNMI_Stations[[#This Row],[Gewogen factor]]</f>
        <v>5.17</v>
      </c>
      <c r="P12981" s="89" cm="1">
        <f t="array" ref="P129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82" spans="1:16" x14ac:dyDescent="0.25">
      <c r="A12982">
        <v>380</v>
      </c>
      <c r="B12982" s="110">
        <v>45966</v>
      </c>
      <c r="C12982" s="89">
        <v>3.3</v>
      </c>
      <c r="D12982" s="89">
        <v>13.4</v>
      </c>
      <c r="E12982" s="96">
        <v>687</v>
      </c>
      <c r="F12982" s="89">
        <v>0</v>
      </c>
      <c r="G12982" s="89">
        <v>1014.7</v>
      </c>
      <c r="H12982">
        <v>0.6</v>
      </c>
      <c r="I12982" t="s">
        <v>32</v>
      </c>
      <c r="J12982">
        <v>1.1000000000000001</v>
      </c>
      <c r="K12982">
        <v>11</v>
      </c>
      <c r="L12982">
        <v>2025</v>
      </c>
      <c r="M12982" t="s">
        <v>373</v>
      </c>
      <c r="N12982" s="89" cm="1">
        <f t="array" ref="N12982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2982" s="89">
        <f>_34_KNMI_Stations[[#This Row],[graaddagen]]*_34_KNMI_Stations[[#This Row],[Gewogen factor]]</f>
        <v>5.0599999999999996</v>
      </c>
      <c r="P12982" s="89" cm="1">
        <f t="array" ref="P129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83" spans="1:16" x14ac:dyDescent="0.25">
      <c r="A12983">
        <v>380</v>
      </c>
      <c r="B12983" s="110">
        <v>45967</v>
      </c>
      <c r="C12983" s="89">
        <v>3</v>
      </c>
      <c r="D12983" s="89">
        <v>11.1</v>
      </c>
      <c r="E12983" s="96">
        <v>542</v>
      </c>
      <c r="F12983" s="89">
        <v>0</v>
      </c>
      <c r="G12983" s="89">
        <v>1009.6</v>
      </c>
      <c r="H12983">
        <v>0.72</v>
      </c>
      <c r="I12983" t="s">
        <v>32</v>
      </c>
      <c r="J12983">
        <v>1.1000000000000001</v>
      </c>
      <c r="K12983">
        <v>11</v>
      </c>
      <c r="L12983">
        <v>2025</v>
      </c>
      <c r="M12983" t="s">
        <v>373</v>
      </c>
      <c r="N12983" s="89" cm="1">
        <f t="array" ref="N12983">IF(ISNUMBER(_34_KNMI_Stations[[#This Row],[Etmaal temperatuur °C]]),IF(_34_KNMI_Stations[[#This Row],[Etmaal temperatuur °C]]&lt;stookgrens[],stookgrens[]-_34_KNMI_Stations[[#This Row],[Etmaal temperatuur °C]],0),"")</f>
        <v>6.9</v>
      </c>
      <c r="O12983" s="89">
        <f>_34_KNMI_Stations[[#This Row],[graaddagen]]*_34_KNMI_Stations[[#This Row],[Gewogen factor]]</f>
        <v>7.5900000000000007</v>
      </c>
      <c r="P12983" s="89" cm="1">
        <f t="array" ref="P129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84" spans="1:16" x14ac:dyDescent="0.25">
      <c r="A12984">
        <v>380</v>
      </c>
      <c r="B12984" s="110">
        <v>45968</v>
      </c>
      <c r="C12984" s="89">
        <v>2.2000000000000002</v>
      </c>
      <c r="D12984" s="89">
        <v>10.7</v>
      </c>
      <c r="E12984" s="96">
        <v>718</v>
      </c>
      <c r="F12984" s="89">
        <v>0</v>
      </c>
      <c r="G12984" s="89">
        <v>1010.3</v>
      </c>
      <c r="H12984">
        <v>0.82</v>
      </c>
      <c r="I12984" t="s">
        <v>32</v>
      </c>
      <c r="J12984">
        <v>1.1000000000000001</v>
      </c>
      <c r="K12984">
        <v>11</v>
      </c>
      <c r="L12984">
        <v>2025</v>
      </c>
      <c r="M12984" t="s">
        <v>373</v>
      </c>
      <c r="N12984" s="89" cm="1">
        <f t="array" ref="N12984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2984" s="89">
        <f>_34_KNMI_Stations[[#This Row],[graaddagen]]*_34_KNMI_Stations[[#This Row],[Gewogen factor]]</f>
        <v>8.0300000000000011</v>
      </c>
      <c r="P12984" s="89" cm="1">
        <f t="array" ref="P129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85" spans="1:16" x14ac:dyDescent="0.25">
      <c r="A12985">
        <v>380</v>
      </c>
      <c r="B12985" s="110">
        <v>45969</v>
      </c>
      <c r="C12985" s="89">
        <v>1.9</v>
      </c>
      <c r="D12985" s="89">
        <v>11</v>
      </c>
      <c r="E12985" s="96">
        <v>692</v>
      </c>
      <c r="F12985" s="89">
        <v>1.7</v>
      </c>
      <c r="G12985" s="89">
        <v>1014</v>
      </c>
      <c r="H12985">
        <v>0.9</v>
      </c>
      <c r="I12985" t="s">
        <v>32</v>
      </c>
      <c r="J12985">
        <v>1.1000000000000001</v>
      </c>
      <c r="K12985">
        <v>11</v>
      </c>
      <c r="L12985">
        <v>2025</v>
      </c>
      <c r="M12985" t="s">
        <v>373</v>
      </c>
      <c r="N12985" s="89" cm="1">
        <f t="array" ref="N12985">IF(ISNUMBER(_34_KNMI_Stations[[#This Row],[Etmaal temperatuur °C]]),IF(_34_KNMI_Stations[[#This Row],[Etmaal temperatuur °C]]&lt;stookgrens[],stookgrens[]-_34_KNMI_Stations[[#This Row],[Etmaal temperatuur °C]],0),"")</f>
        <v>7</v>
      </c>
      <c r="O12985" s="89">
        <f>_34_KNMI_Stations[[#This Row],[graaddagen]]*_34_KNMI_Stations[[#This Row],[Gewogen factor]]</f>
        <v>7.7000000000000011</v>
      </c>
      <c r="P12985" s="89" cm="1">
        <f t="array" ref="P129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86" spans="1:16" x14ac:dyDescent="0.25">
      <c r="A12986">
        <v>380</v>
      </c>
      <c r="B12986" s="110">
        <v>45970</v>
      </c>
      <c r="C12986" s="89">
        <v>2.4</v>
      </c>
      <c r="D12986" s="89">
        <v>10.1</v>
      </c>
      <c r="E12986" s="96">
        <v>392</v>
      </c>
      <c r="F12986" s="89">
        <v>-0.1</v>
      </c>
      <c r="G12986" s="89">
        <v>1017.6</v>
      </c>
      <c r="H12986">
        <v>0.91</v>
      </c>
      <c r="I12986" t="s">
        <v>32</v>
      </c>
      <c r="J12986">
        <v>1.1000000000000001</v>
      </c>
      <c r="K12986">
        <v>11</v>
      </c>
      <c r="L12986">
        <v>2025</v>
      </c>
      <c r="M12986" t="s">
        <v>373</v>
      </c>
      <c r="N12986" s="89" cm="1">
        <f t="array" ref="N12986">IF(ISNUMBER(_34_KNMI_Stations[[#This Row],[Etmaal temperatuur °C]]),IF(_34_KNMI_Stations[[#This Row],[Etmaal temperatuur °C]]&lt;stookgrens[],stookgrens[]-_34_KNMI_Stations[[#This Row],[Etmaal temperatuur °C]],0),"")</f>
        <v>7.9</v>
      </c>
      <c r="O12986" s="89">
        <f>_34_KNMI_Stations[[#This Row],[graaddagen]]*_34_KNMI_Stations[[#This Row],[Gewogen factor]]</f>
        <v>8.6900000000000013</v>
      </c>
      <c r="P12986" s="89" cm="1">
        <f t="array" ref="P129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87" spans="1:16" x14ac:dyDescent="0.25">
      <c r="A12987">
        <v>380</v>
      </c>
      <c r="B12987" s="110">
        <v>45971</v>
      </c>
      <c r="C12987" s="89">
        <v>4.2</v>
      </c>
      <c r="D12987" s="89">
        <v>8.4</v>
      </c>
      <c r="E12987" s="96">
        <v>489</v>
      </c>
      <c r="F12987" s="89">
        <v>2.5</v>
      </c>
      <c r="G12987" s="89">
        <v>1013</v>
      </c>
      <c r="H12987">
        <v>0.87</v>
      </c>
      <c r="I12987" t="s">
        <v>32</v>
      </c>
      <c r="J12987">
        <v>1.1000000000000001</v>
      </c>
      <c r="K12987">
        <v>11</v>
      </c>
      <c r="L12987">
        <v>2025</v>
      </c>
      <c r="M12987" t="s">
        <v>374</v>
      </c>
      <c r="N12987" s="89" cm="1">
        <f t="array" ref="N12987">IF(ISNUMBER(_34_KNMI_Stations[[#This Row],[Etmaal temperatuur °C]]),IF(_34_KNMI_Stations[[#This Row],[Etmaal temperatuur °C]]&lt;stookgrens[],stookgrens[]-_34_KNMI_Stations[[#This Row],[Etmaal temperatuur °C]],0),"")</f>
        <v>9.6</v>
      </c>
      <c r="O12987" s="89">
        <f>_34_KNMI_Stations[[#This Row],[graaddagen]]*_34_KNMI_Stations[[#This Row],[Gewogen factor]]</f>
        <v>10.56</v>
      </c>
      <c r="P12987" s="89" cm="1">
        <f t="array" ref="P129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88" spans="1:16" x14ac:dyDescent="0.25">
      <c r="A12988">
        <v>380</v>
      </c>
      <c r="B12988" s="110">
        <v>45972</v>
      </c>
      <c r="C12988" s="89">
        <v>4.5999999999999996</v>
      </c>
      <c r="D12988" s="89">
        <v>10.5</v>
      </c>
      <c r="E12988" s="96">
        <v>530</v>
      </c>
      <c r="F12988" s="89">
        <v>0</v>
      </c>
      <c r="G12988" s="89">
        <v>1013.1</v>
      </c>
      <c r="H12988">
        <v>0.85</v>
      </c>
      <c r="I12988" t="s">
        <v>32</v>
      </c>
      <c r="J12988">
        <v>1.1000000000000001</v>
      </c>
      <c r="K12988">
        <v>11</v>
      </c>
      <c r="L12988">
        <v>2025</v>
      </c>
      <c r="M12988" t="s">
        <v>374</v>
      </c>
      <c r="N12988" s="89" cm="1">
        <f t="array" ref="N12988">IF(ISNUMBER(_34_KNMI_Stations[[#This Row],[Etmaal temperatuur °C]]),IF(_34_KNMI_Stations[[#This Row],[Etmaal temperatuur °C]]&lt;stookgrens[],stookgrens[]-_34_KNMI_Stations[[#This Row],[Etmaal temperatuur °C]],0),"")</f>
        <v>7.5</v>
      </c>
      <c r="O12988" s="89">
        <f>_34_KNMI_Stations[[#This Row],[graaddagen]]*_34_KNMI_Stations[[#This Row],[Gewogen factor]]</f>
        <v>8.25</v>
      </c>
      <c r="P12988" s="89" cm="1">
        <f t="array" ref="P129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89" spans="1:16" x14ac:dyDescent="0.25">
      <c r="A12989">
        <v>380</v>
      </c>
      <c r="B12989" s="110">
        <v>45973</v>
      </c>
      <c r="C12989" s="89">
        <v>4.5</v>
      </c>
      <c r="D12989" s="89">
        <v>12.6</v>
      </c>
      <c r="E12989" s="96">
        <v>451</v>
      </c>
      <c r="F12989" s="89">
        <v>0</v>
      </c>
      <c r="G12989" s="89">
        <v>1010.5</v>
      </c>
      <c r="H12989">
        <v>0.72</v>
      </c>
      <c r="I12989" t="s">
        <v>32</v>
      </c>
      <c r="J12989">
        <v>1.1000000000000001</v>
      </c>
      <c r="K12989">
        <v>11</v>
      </c>
      <c r="L12989">
        <v>2025</v>
      </c>
      <c r="M12989" t="s">
        <v>374</v>
      </c>
      <c r="N12989" s="89" cm="1">
        <f t="array" ref="N12989">IF(ISNUMBER(_34_KNMI_Stations[[#This Row],[Etmaal temperatuur °C]]),IF(_34_KNMI_Stations[[#This Row],[Etmaal temperatuur °C]]&lt;stookgrens[],stookgrens[]-_34_KNMI_Stations[[#This Row],[Etmaal temperatuur °C]],0),"")</f>
        <v>5.4</v>
      </c>
      <c r="O12989" s="89">
        <f>_34_KNMI_Stations[[#This Row],[graaddagen]]*_34_KNMI_Stations[[#This Row],[Gewogen factor]]</f>
        <v>5.9400000000000013</v>
      </c>
      <c r="P12989" s="89" cm="1">
        <f t="array" ref="P129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90" spans="1:16" x14ac:dyDescent="0.25">
      <c r="A12990">
        <v>380</v>
      </c>
      <c r="B12990" s="110">
        <v>45974</v>
      </c>
      <c r="C12990" s="89">
        <v>4.2</v>
      </c>
      <c r="D12990" s="89">
        <v>14.7</v>
      </c>
      <c r="E12990" s="96">
        <v>468</v>
      </c>
      <c r="F12990" s="89">
        <v>-0.1</v>
      </c>
      <c r="G12990" s="89">
        <v>1010.2</v>
      </c>
      <c r="H12990">
        <v>0.74</v>
      </c>
      <c r="I12990" t="s">
        <v>32</v>
      </c>
      <c r="J12990">
        <v>1.1000000000000001</v>
      </c>
      <c r="K12990">
        <v>11</v>
      </c>
      <c r="L12990">
        <v>2025</v>
      </c>
      <c r="M12990" t="s">
        <v>374</v>
      </c>
      <c r="N12990" s="89" cm="1">
        <f t="array" ref="N12990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12990" s="89">
        <f>_34_KNMI_Stations[[#This Row],[graaddagen]]*_34_KNMI_Stations[[#This Row],[Gewogen factor]]</f>
        <v>3.6300000000000012</v>
      </c>
      <c r="P12990" s="89" cm="1">
        <f t="array" ref="P129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91" spans="1:16" x14ac:dyDescent="0.25">
      <c r="A12991">
        <v>380</v>
      </c>
      <c r="B12991" s="110">
        <v>45975</v>
      </c>
      <c r="C12991" s="89">
        <v>3</v>
      </c>
      <c r="D12991" s="89">
        <v>15.2</v>
      </c>
      <c r="E12991" s="96">
        <v>182</v>
      </c>
      <c r="F12991" s="89">
        <v>0.1</v>
      </c>
      <c r="G12991" s="89">
        <v>1006</v>
      </c>
      <c r="H12991">
        <v>0.66</v>
      </c>
      <c r="I12991" t="s">
        <v>32</v>
      </c>
      <c r="J12991">
        <v>1.1000000000000001</v>
      </c>
      <c r="K12991">
        <v>11</v>
      </c>
      <c r="L12991">
        <v>2025</v>
      </c>
      <c r="M12991" t="s">
        <v>374</v>
      </c>
      <c r="N12991" s="89" cm="1">
        <f t="array" ref="N12991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2991" s="89">
        <f>_34_KNMI_Stations[[#This Row],[graaddagen]]*_34_KNMI_Stations[[#This Row],[Gewogen factor]]</f>
        <v>3.080000000000001</v>
      </c>
      <c r="P12991" s="89" cm="1">
        <f t="array" ref="P129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92" spans="1:16" x14ac:dyDescent="0.25">
      <c r="A12992">
        <v>380</v>
      </c>
      <c r="B12992" s="110">
        <v>45976</v>
      </c>
      <c r="C12992" s="89">
        <v>1.5</v>
      </c>
      <c r="D12992" s="89">
        <v>13</v>
      </c>
      <c r="E12992" s="96">
        <v>260</v>
      </c>
      <c r="F12992" s="89">
        <v>5.5</v>
      </c>
      <c r="G12992" s="89">
        <v>1007.8</v>
      </c>
      <c r="H12992">
        <v>0.93</v>
      </c>
      <c r="I12992" t="s">
        <v>32</v>
      </c>
      <c r="J12992">
        <v>1.1000000000000001</v>
      </c>
      <c r="K12992">
        <v>11</v>
      </c>
      <c r="L12992">
        <v>2025</v>
      </c>
      <c r="M12992" t="s">
        <v>374</v>
      </c>
      <c r="N12992" s="89" cm="1">
        <f t="array" ref="N12992">IF(ISNUMBER(_34_KNMI_Stations[[#This Row],[Etmaal temperatuur °C]]),IF(_34_KNMI_Stations[[#This Row],[Etmaal temperatuur °C]]&lt;stookgrens[],stookgrens[]-_34_KNMI_Stations[[#This Row],[Etmaal temperatuur °C]],0),"")</f>
        <v>5</v>
      </c>
      <c r="O12992" s="89">
        <f>_34_KNMI_Stations[[#This Row],[graaddagen]]*_34_KNMI_Stations[[#This Row],[Gewogen factor]]</f>
        <v>5.5</v>
      </c>
      <c r="P12992" s="89" cm="1">
        <f t="array" ref="P129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93" spans="1:16" x14ac:dyDescent="0.25">
      <c r="A12993">
        <v>380</v>
      </c>
      <c r="B12993" s="110">
        <v>45977</v>
      </c>
      <c r="C12993" s="89">
        <v>3.1</v>
      </c>
      <c r="D12993" s="89">
        <v>8</v>
      </c>
      <c r="E12993" s="96">
        <v>95</v>
      </c>
      <c r="F12993" s="89">
        <v>5.7</v>
      </c>
      <c r="G12993" s="89">
        <v>1008.3</v>
      </c>
      <c r="H12993">
        <v>0.97</v>
      </c>
      <c r="I12993" t="s">
        <v>32</v>
      </c>
      <c r="J12993">
        <v>1.1000000000000001</v>
      </c>
      <c r="K12993">
        <v>11</v>
      </c>
      <c r="L12993">
        <v>2025</v>
      </c>
      <c r="M12993" t="s">
        <v>374</v>
      </c>
      <c r="N12993" s="89" cm="1">
        <f t="array" ref="N12993">IF(ISNUMBER(_34_KNMI_Stations[[#This Row],[Etmaal temperatuur °C]]),IF(_34_KNMI_Stations[[#This Row],[Etmaal temperatuur °C]]&lt;stookgrens[],stookgrens[]-_34_KNMI_Stations[[#This Row],[Etmaal temperatuur °C]],0),"")</f>
        <v>10</v>
      </c>
      <c r="O12993" s="89">
        <f>_34_KNMI_Stations[[#This Row],[graaddagen]]*_34_KNMI_Stations[[#This Row],[Gewogen factor]]</f>
        <v>11</v>
      </c>
      <c r="P12993" s="89" cm="1">
        <f t="array" ref="P129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94" spans="1:16" x14ac:dyDescent="0.25">
      <c r="A12994">
        <v>380</v>
      </c>
      <c r="B12994" s="110">
        <v>45978</v>
      </c>
      <c r="C12994" s="89">
        <v>2.9</v>
      </c>
      <c r="D12994" s="89">
        <v>3.3</v>
      </c>
      <c r="E12994" s="96">
        <v>454</v>
      </c>
      <c r="F12994" s="89">
        <v>0.4</v>
      </c>
      <c r="G12994" s="89">
        <v>1016.2</v>
      </c>
      <c r="H12994">
        <v>0.87</v>
      </c>
      <c r="I12994" t="s">
        <v>32</v>
      </c>
      <c r="J12994">
        <v>1.1000000000000001</v>
      </c>
      <c r="K12994">
        <v>11</v>
      </c>
      <c r="L12994">
        <v>2025</v>
      </c>
      <c r="M12994" t="s">
        <v>375</v>
      </c>
      <c r="N12994" s="89" cm="1">
        <f t="array" ref="N12994">IF(ISNUMBER(_34_KNMI_Stations[[#This Row],[Etmaal temperatuur °C]]),IF(_34_KNMI_Stations[[#This Row],[Etmaal temperatuur °C]]&lt;stookgrens[],stookgrens[]-_34_KNMI_Stations[[#This Row],[Etmaal temperatuur °C]],0),"")</f>
        <v>14.7</v>
      </c>
      <c r="O12994" s="89">
        <f>_34_KNMI_Stations[[#This Row],[graaddagen]]*_34_KNMI_Stations[[#This Row],[Gewogen factor]]</f>
        <v>16.170000000000002</v>
      </c>
      <c r="P12994" s="89" cm="1">
        <f t="array" ref="P129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95" spans="1:16" x14ac:dyDescent="0.25">
      <c r="A12995">
        <v>380</v>
      </c>
      <c r="B12995" s="110">
        <v>45979</v>
      </c>
      <c r="C12995" s="89">
        <v>4.8</v>
      </c>
      <c r="D12995" s="89">
        <v>3.1</v>
      </c>
      <c r="E12995" s="96">
        <v>291</v>
      </c>
      <c r="F12995" s="89">
        <v>0.4</v>
      </c>
      <c r="G12995" s="89">
        <v>1017.6</v>
      </c>
      <c r="H12995">
        <v>0.9</v>
      </c>
      <c r="I12995" t="s">
        <v>32</v>
      </c>
      <c r="J12995">
        <v>1.1000000000000001</v>
      </c>
      <c r="K12995">
        <v>11</v>
      </c>
      <c r="L12995">
        <v>2025</v>
      </c>
      <c r="M12995" t="s">
        <v>375</v>
      </c>
      <c r="N12995" s="89" cm="1">
        <f t="array" ref="N12995">IF(ISNUMBER(_34_KNMI_Stations[[#This Row],[Etmaal temperatuur °C]]),IF(_34_KNMI_Stations[[#This Row],[Etmaal temperatuur °C]]&lt;stookgrens[],stookgrens[]-_34_KNMI_Stations[[#This Row],[Etmaal temperatuur °C]],0),"")</f>
        <v>14.9</v>
      </c>
      <c r="O12995" s="89">
        <f>_34_KNMI_Stations[[#This Row],[graaddagen]]*_34_KNMI_Stations[[#This Row],[Gewogen factor]]</f>
        <v>16.39</v>
      </c>
      <c r="P12995" s="89" cm="1">
        <f t="array" ref="P129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96" spans="1:16" x14ac:dyDescent="0.25">
      <c r="A12996">
        <v>380</v>
      </c>
      <c r="B12996" s="110">
        <v>45980</v>
      </c>
      <c r="C12996" s="89">
        <v>5.0999999999999996</v>
      </c>
      <c r="D12996" s="89">
        <v>3.6</v>
      </c>
      <c r="E12996" s="96">
        <v>109</v>
      </c>
      <c r="F12996" s="89">
        <v>10.5</v>
      </c>
      <c r="G12996" s="89">
        <v>1003.6</v>
      </c>
      <c r="H12996">
        <v>0.92</v>
      </c>
      <c r="I12996" t="s">
        <v>32</v>
      </c>
      <c r="J12996">
        <v>1.1000000000000001</v>
      </c>
      <c r="K12996">
        <v>11</v>
      </c>
      <c r="L12996">
        <v>2025</v>
      </c>
      <c r="M12996" t="s">
        <v>375</v>
      </c>
      <c r="N12996" s="89" cm="1">
        <f t="array" ref="N12996">IF(ISNUMBER(_34_KNMI_Stations[[#This Row],[Etmaal temperatuur °C]]),IF(_34_KNMI_Stations[[#This Row],[Etmaal temperatuur °C]]&lt;stookgrens[],stookgrens[]-_34_KNMI_Stations[[#This Row],[Etmaal temperatuur °C]],0),"")</f>
        <v>14.4</v>
      </c>
      <c r="O12996" s="89">
        <f>_34_KNMI_Stations[[#This Row],[graaddagen]]*_34_KNMI_Stations[[#This Row],[Gewogen factor]]</f>
        <v>15.840000000000002</v>
      </c>
      <c r="P12996" s="89" cm="1">
        <f t="array" ref="P129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97" spans="1:16" x14ac:dyDescent="0.25">
      <c r="A12997">
        <v>380</v>
      </c>
      <c r="B12997" s="110">
        <v>45981</v>
      </c>
      <c r="C12997" s="89">
        <v>2.5</v>
      </c>
      <c r="D12997" s="89">
        <v>1.9</v>
      </c>
      <c r="E12997" s="96">
        <v>232</v>
      </c>
      <c r="F12997" s="89">
        <v>-0.1</v>
      </c>
      <c r="G12997" s="89">
        <v>1010.6</v>
      </c>
      <c r="H12997">
        <v>0.93</v>
      </c>
      <c r="I12997" t="s">
        <v>32</v>
      </c>
      <c r="J12997">
        <v>1.1000000000000001</v>
      </c>
      <c r="K12997">
        <v>11</v>
      </c>
      <c r="L12997">
        <v>2025</v>
      </c>
      <c r="M12997" t="s">
        <v>375</v>
      </c>
      <c r="N12997" s="89" cm="1">
        <f t="array" ref="N12997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12997" s="89">
        <f>_34_KNMI_Stations[[#This Row],[graaddagen]]*_34_KNMI_Stations[[#This Row],[Gewogen factor]]</f>
        <v>17.710000000000004</v>
      </c>
      <c r="P12997" s="89" cm="1">
        <f t="array" ref="P129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98" spans="1:16" x14ac:dyDescent="0.25">
      <c r="A12998">
        <v>380</v>
      </c>
      <c r="B12998" s="110">
        <v>45982</v>
      </c>
      <c r="C12998" s="89">
        <v>2.1</v>
      </c>
      <c r="D12998" s="89">
        <v>1.1000000000000001</v>
      </c>
      <c r="E12998" s="96">
        <v>468</v>
      </c>
      <c r="F12998" s="89">
        <v>0.8</v>
      </c>
      <c r="G12998" s="89">
        <v>1023.6</v>
      </c>
      <c r="H12998">
        <v>0.88</v>
      </c>
      <c r="I12998" t="s">
        <v>32</v>
      </c>
      <c r="J12998">
        <v>1.1000000000000001</v>
      </c>
      <c r="K12998">
        <v>11</v>
      </c>
      <c r="L12998">
        <v>2025</v>
      </c>
      <c r="M12998" t="s">
        <v>375</v>
      </c>
      <c r="N12998" s="89" cm="1">
        <f t="array" ref="N12998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12998" s="89">
        <f>_34_KNMI_Stations[[#This Row],[graaddagen]]*_34_KNMI_Stations[[#This Row],[Gewogen factor]]</f>
        <v>18.59</v>
      </c>
      <c r="P12998" s="89" cm="1">
        <f t="array" ref="P129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2999" spans="1:16" x14ac:dyDescent="0.25">
      <c r="A12999">
        <v>380</v>
      </c>
      <c r="B12999" s="110">
        <v>45983</v>
      </c>
      <c r="C12999" s="89">
        <v>4.4000000000000004</v>
      </c>
      <c r="D12999" s="89">
        <v>-0.6</v>
      </c>
      <c r="E12999" s="96">
        <v>598</v>
      </c>
      <c r="F12999" s="89">
        <v>0</v>
      </c>
      <c r="G12999" s="89">
        <v>1025</v>
      </c>
      <c r="H12999">
        <v>0.7</v>
      </c>
      <c r="I12999" t="s">
        <v>32</v>
      </c>
      <c r="J12999">
        <v>1.1000000000000001</v>
      </c>
      <c r="K12999">
        <v>11</v>
      </c>
      <c r="L12999">
        <v>2025</v>
      </c>
      <c r="M12999" t="s">
        <v>375</v>
      </c>
      <c r="N12999" s="89" cm="1">
        <f t="array" ref="N12999">IF(ISNUMBER(_34_KNMI_Stations[[#This Row],[Etmaal temperatuur °C]]),IF(_34_KNMI_Stations[[#This Row],[Etmaal temperatuur °C]]&lt;stookgrens[],stookgrens[]-_34_KNMI_Stations[[#This Row],[Etmaal temperatuur °C]],0),"")</f>
        <v>18.600000000000001</v>
      </c>
      <c r="O12999" s="89">
        <f>_34_KNMI_Stations[[#This Row],[graaddagen]]*_34_KNMI_Stations[[#This Row],[Gewogen factor]]</f>
        <v>20.460000000000004</v>
      </c>
      <c r="P12999" s="89" cm="1">
        <f t="array" ref="P129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00" spans="1:16" x14ac:dyDescent="0.25">
      <c r="A13000">
        <v>380</v>
      </c>
      <c r="B13000" s="110">
        <v>45984</v>
      </c>
      <c r="C13000" s="89">
        <v>6.5</v>
      </c>
      <c r="D13000" s="89">
        <v>2.9</v>
      </c>
      <c r="E13000" s="96">
        <v>269</v>
      </c>
      <c r="F13000" s="89">
        <v>1.5</v>
      </c>
      <c r="G13000" s="89">
        <v>1006.3</v>
      </c>
      <c r="H13000">
        <v>0.72</v>
      </c>
      <c r="I13000" t="s">
        <v>32</v>
      </c>
      <c r="J13000">
        <v>1.1000000000000001</v>
      </c>
      <c r="K13000">
        <v>11</v>
      </c>
      <c r="L13000">
        <v>2025</v>
      </c>
      <c r="M13000" t="s">
        <v>375</v>
      </c>
      <c r="N13000" s="89" cm="1">
        <f t="array" ref="N13000">IF(ISNUMBER(_34_KNMI_Stations[[#This Row],[Etmaal temperatuur °C]]),IF(_34_KNMI_Stations[[#This Row],[Etmaal temperatuur °C]]&lt;stookgrens[],stookgrens[]-_34_KNMI_Stations[[#This Row],[Etmaal temperatuur °C]],0),"")</f>
        <v>15.1</v>
      </c>
      <c r="O13000" s="89">
        <f>_34_KNMI_Stations[[#This Row],[graaddagen]]*_34_KNMI_Stations[[#This Row],[Gewogen factor]]</f>
        <v>16.61</v>
      </c>
      <c r="P13000" s="89" cm="1">
        <f t="array" ref="P130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01" spans="1:16" x14ac:dyDescent="0.25">
      <c r="A13001">
        <v>380</v>
      </c>
      <c r="B13001" s="110">
        <v>45985</v>
      </c>
      <c r="C13001" s="89">
        <v>3.9</v>
      </c>
      <c r="D13001" s="89">
        <v>6.2</v>
      </c>
      <c r="E13001" s="96">
        <v>216</v>
      </c>
      <c r="F13001" s="89">
        <v>2.6</v>
      </c>
      <c r="G13001" s="89">
        <v>995.3</v>
      </c>
      <c r="H13001">
        <v>0.89</v>
      </c>
      <c r="I13001" t="s">
        <v>32</v>
      </c>
      <c r="J13001">
        <v>1.1000000000000001</v>
      </c>
      <c r="K13001">
        <v>11</v>
      </c>
      <c r="L13001">
        <v>2025</v>
      </c>
      <c r="M13001" t="s">
        <v>376</v>
      </c>
      <c r="N13001" s="89" cm="1">
        <f t="array" ref="N13001">IF(ISNUMBER(_34_KNMI_Stations[[#This Row],[Etmaal temperatuur °C]]),IF(_34_KNMI_Stations[[#This Row],[Etmaal temperatuur °C]]&lt;stookgrens[],stookgrens[]-_34_KNMI_Stations[[#This Row],[Etmaal temperatuur °C]],0),"")</f>
        <v>11.8</v>
      </c>
      <c r="O13001" s="89">
        <f>_34_KNMI_Stations[[#This Row],[graaddagen]]*_34_KNMI_Stations[[#This Row],[Gewogen factor]]</f>
        <v>12.980000000000002</v>
      </c>
      <c r="P13001" s="89" cm="1">
        <f t="array" ref="P130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02" spans="1:16" x14ac:dyDescent="0.25">
      <c r="A13002">
        <v>380</v>
      </c>
      <c r="B13002" s="110">
        <v>45986</v>
      </c>
      <c r="C13002" s="89">
        <v>3</v>
      </c>
      <c r="D13002" s="89">
        <v>4.9000000000000004</v>
      </c>
      <c r="E13002" s="96">
        <v>132</v>
      </c>
      <c r="F13002" s="89">
        <v>1.2</v>
      </c>
      <c r="G13002" s="89">
        <v>1005.7</v>
      </c>
      <c r="H13002">
        <v>0.96</v>
      </c>
      <c r="I13002" t="s">
        <v>32</v>
      </c>
      <c r="J13002">
        <v>1.1000000000000001</v>
      </c>
      <c r="K13002">
        <v>11</v>
      </c>
      <c r="L13002">
        <v>2025</v>
      </c>
      <c r="M13002" t="s">
        <v>376</v>
      </c>
      <c r="N13002" s="89" cm="1">
        <f t="array" ref="N13002">IF(ISNUMBER(_34_KNMI_Stations[[#This Row],[Etmaal temperatuur °C]]),IF(_34_KNMI_Stations[[#This Row],[Etmaal temperatuur °C]]&lt;stookgrens[],stookgrens[]-_34_KNMI_Stations[[#This Row],[Etmaal temperatuur °C]],0),"")</f>
        <v>13.1</v>
      </c>
      <c r="O13002" s="89">
        <f>_34_KNMI_Stations[[#This Row],[graaddagen]]*_34_KNMI_Stations[[#This Row],[Gewogen factor]]</f>
        <v>14.41</v>
      </c>
      <c r="P13002" s="89" cm="1">
        <f t="array" ref="P130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03" spans="1:16" x14ac:dyDescent="0.25">
      <c r="A13003">
        <v>380</v>
      </c>
      <c r="B13003" s="110">
        <v>45987</v>
      </c>
      <c r="C13003" s="89">
        <v>2.2999999999999998</v>
      </c>
      <c r="D13003" s="89">
        <v>2.9</v>
      </c>
      <c r="E13003" s="96">
        <v>351</v>
      </c>
      <c r="F13003" s="89">
        <v>0.1</v>
      </c>
      <c r="G13003" s="89">
        <v>1020.6</v>
      </c>
      <c r="H13003">
        <v>0.88</v>
      </c>
      <c r="I13003" t="s">
        <v>32</v>
      </c>
      <c r="J13003">
        <v>1.1000000000000001</v>
      </c>
      <c r="K13003">
        <v>11</v>
      </c>
      <c r="L13003">
        <v>2025</v>
      </c>
      <c r="M13003" t="s">
        <v>376</v>
      </c>
      <c r="N13003" s="89" cm="1">
        <f t="array" ref="N13003">IF(ISNUMBER(_34_KNMI_Stations[[#This Row],[Etmaal temperatuur °C]]),IF(_34_KNMI_Stations[[#This Row],[Etmaal temperatuur °C]]&lt;stookgrens[],stookgrens[]-_34_KNMI_Stations[[#This Row],[Etmaal temperatuur °C]],0),"")</f>
        <v>15.1</v>
      </c>
      <c r="O13003" s="89">
        <f>_34_KNMI_Stations[[#This Row],[graaddagen]]*_34_KNMI_Stations[[#This Row],[Gewogen factor]]</f>
        <v>16.61</v>
      </c>
      <c r="P13003" s="89" cm="1">
        <f t="array" ref="P130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04" spans="1:16" x14ac:dyDescent="0.25">
      <c r="A13004">
        <v>380</v>
      </c>
      <c r="B13004" s="110">
        <v>45988</v>
      </c>
      <c r="C13004" s="89">
        <v>6.3</v>
      </c>
      <c r="D13004" s="89">
        <v>3.8</v>
      </c>
      <c r="E13004" s="96">
        <v>116</v>
      </c>
      <c r="F13004" s="89">
        <v>1.1000000000000001</v>
      </c>
      <c r="G13004" s="89">
        <v>1020</v>
      </c>
      <c r="H13004">
        <v>0.91</v>
      </c>
      <c r="I13004" t="s">
        <v>32</v>
      </c>
      <c r="J13004">
        <v>1.1000000000000001</v>
      </c>
      <c r="K13004">
        <v>11</v>
      </c>
      <c r="L13004">
        <v>2025</v>
      </c>
      <c r="M13004" t="s">
        <v>376</v>
      </c>
      <c r="N13004" s="89" cm="1">
        <f t="array" ref="N13004">IF(ISNUMBER(_34_KNMI_Stations[[#This Row],[Etmaal temperatuur °C]]),IF(_34_KNMI_Stations[[#This Row],[Etmaal temperatuur °C]]&lt;stookgrens[],stookgrens[]-_34_KNMI_Stations[[#This Row],[Etmaal temperatuur °C]],0),"")</f>
        <v>14.2</v>
      </c>
      <c r="O13004" s="89">
        <f>_34_KNMI_Stations[[#This Row],[graaddagen]]*_34_KNMI_Stations[[#This Row],[Gewogen factor]]</f>
        <v>15.620000000000001</v>
      </c>
      <c r="P13004" s="89" cm="1">
        <f t="array" ref="P130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05" spans="1:16" x14ac:dyDescent="0.25">
      <c r="A13005">
        <v>380</v>
      </c>
      <c r="B13005" s="110">
        <v>45989</v>
      </c>
      <c r="C13005" s="89">
        <v>5.6</v>
      </c>
      <c r="D13005" s="89">
        <v>7.6</v>
      </c>
      <c r="E13005" s="96">
        <v>128</v>
      </c>
      <c r="F13005" s="89">
        <v>4.3</v>
      </c>
      <c r="G13005" s="89">
        <v>1015.4</v>
      </c>
      <c r="H13005">
        <v>0.97</v>
      </c>
      <c r="I13005" t="s">
        <v>32</v>
      </c>
      <c r="J13005">
        <v>1.1000000000000001</v>
      </c>
      <c r="K13005">
        <v>11</v>
      </c>
      <c r="L13005">
        <v>2025</v>
      </c>
      <c r="M13005" t="s">
        <v>376</v>
      </c>
      <c r="N13005" s="89" cm="1">
        <f t="array" ref="N13005">IF(ISNUMBER(_34_KNMI_Stations[[#This Row],[Etmaal temperatuur °C]]),IF(_34_KNMI_Stations[[#This Row],[Etmaal temperatuur °C]]&lt;stookgrens[],stookgrens[]-_34_KNMI_Stations[[#This Row],[Etmaal temperatuur °C]],0),"")</f>
        <v>10.4</v>
      </c>
      <c r="O13005" s="89">
        <f>_34_KNMI_Stations[[#This Row],[graaddagen]]*_34_KNMI_Stations[[#This Row],[Gewogen factor]]</f>
        <v>11.440000000000001</v>
      </c>
      <c r="P13005" s="89" cm="1">
        <f t="array" ref="P130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06" spans="1:16" x14ac:dyDescent="0.25">
      <c r="A13006">
        <v>380</v>
      </c>
      <c r="B13006" s="110">
        <v>45990</v>
      </c>
      <c r="C13006" s="89">
        <v>4.9000000000000004</v>
      </c>
      <c r="D13006" s="89">
        <v>9</v>
      </c>
      <c r="E13006" s="96">
        <v>267</v>
      </c>
      <c r="F13006" s="89">
        <v>2.5</v>
      </c>
      <c r="G13006" s="89">
        <v>1008.8</v>
      </c>
      <c r="H13006">
        <v>0.88</v>
      </c>
      <c r="I13006" t="s">
        <v>32</v>
      </c>
      <c r="J13006">
        <v>1.1000000000000001</v>
      </c>
      <c r="K13006">
        <v>11</v>
      </c>
      <c r="L13006">
        <v>2025</v>
      </c>
      <c r="M13006" t="s">
        <v>376</v>
      </c>
      <c r="N13006" s="89" cm="1">
        <f t="array" ref="N13006">IF(ISNUMBER(_34_KNMI_Stations[[#This Row],[Etmaal temperatuur °C]]),IF(_34_KNMI_Stations[[#This Row],[Etmaal temperatuur °C]]&lt;stookgrens[],stookgrens[]-_34_KNMI_Stations[[#This Row],[Etmaal temperatuur °C]],0),"")</f>
        <v>9</v>
      </c>
      <c r="O13006" s="89">
        <f>_34_KNMI_Stations[[#This Row],[graaddagen]]*_34_KNMI_Stations[[#This Row],[Gewogen factor]]</f>
        <v>9.9</v>
      </c>
      <c r="P13006" s="89" cm="1">
        <f t="array" ref="P130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07" spans="1:16" x14ac:dyDescent="0.25">
      <c r="A13007">
        <v>380</v>
      </c>
      <c r="B13007" s="110">
        <v>45991</v>
      </c>
      <c r="C13007" s="89">
        <v>3.7</v>
      </c>
      <c r="D13007" s="89">
        <v>6</v>
      </c>
      <c r="E13007" s="96">
        <v>163</v>
      </c>
      <c r="F13007" s="89">
        <v>-0.1</v>
      </c>
      <c r="G13007" s="89">
        <v>1012.8</v>
      </c>
      <c r="H13007">
        <v>0.84</v>
      </c>
      <c r="I13007" t="s">
        <v>32</v>
      </c>
      <c r="J13007">
        <v>1.1000000000000001</v>
      </c>
      <c r="K13007">
        <v>11</v>
      </c>
      <c r="L13007">
        <v>2025</v>
      </c>
      <c r="M13007" t="s">
        <v>376</v>
      </c>
      <c r="N13007" s="89" cm="1">
        <f t="array" ref="N13007">IF(ISNUMBER(_34_KNMI_Stations[[#This Row],[Etmaal temperatuur °C]]),IF(_34_KNMI_Stations[[#This Row],[Etmaal temperatuur °C]]&lt;stookgrens[],stookgrens[]-_34_KNMI_Stations[[#This Row],[Etmaal temperatuur °C]],0),"")</f>
        <v>12</v>
      </c>
      <c r="O13007" s="89">
        <f>_34_KNMI_Stations[[#This Row],[graaddagen]]*_34_KNMI_Stations[[#This Row],[Gewogen factor]]</f>
        <v>13.200000000000001</v>
      </c>
      <c r="P13007" s="89" cm="1">
        <f t="array" ref="P130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08" spans="1:16" x14ac:dyDescent="0.25">
      <c r="A13008">
        <v>380</v>
      </c>
      <c r="B13008" s="110">
        <v>45992</v>
      </c>
      <c r="C13008" s="89">
        <v>6</v>
      </c>
      <c r="D13008" s="89">
        <v>5.2</v>
      </c>
      <c r="E13008" s="96">
        <v>328</v>
      </c>
      <c r="F13008" s="89">
        <v>-0.1</v>
      </c>
      <c r="G13008" s="89">
        <v>1014.2</v>
      </c>
      <c r="H13008">
        <v>0.71</v>
      </c>
      <c r="I13008" t="s">
        <v>32</v>
      </c>
      <c r="J13008">
        <v>1.1000000000000001</v>
      </c>
      <c r="K13008">
        <v>12</v>
      </c>
      <c r="L13008">
        <v>2025</v>
      </c>
      <c r="M13008" t="s">
        <v>377</v>
      </c>
      <c r="N13008" s="89" cm="1">
        <f t="array" ref="N13008">IF(ISNUMBER(_34_KNMI_Stations[[#This Row],[Etmaal temperatuur °C]]),IF(_34_KNMI_Stations[[#This Row],[Etmaal temperatuur °C]]&lt;stookgrens[],stookgrens[]-_34_KNMI_Stations[[#This Row],[Etmaal temperatuur °C]],0),"")</f>
        <v>12.8</v>
      </c>
      <c r="O13008" s="89">
        <f>_34_KNMI_Stations[[#This Row],[graaddagen]]*_34_KNMI_Stations[[#This Row],[Gewogen factor]]</f>
        <v>14.080000000000002</v>
      </c>
      <c r="P13008" s="89" cm="1">
        <f t="array" ref="P130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09" spans="1:16" x14ac:dyDescent="0.25">
      <c r="A13009">
        <v>380</v>
      </c>
      <c r="B13009" s="110">
        <v>45993</v>
      </c>
      <c r="C13009" s="89">
        <v>4.7</v>
      </c>
      <c r="D13009" s="89">
        <v>7.3</v>
      </c>
      <c r="E13009" s="96">
        <v>153</v>
      </c>
      <c r="F13009" s="89">
        <v>0.5</v>
      </c>
      <c r="G13009" s="89">
        <v>1009.2</v>
      </c>
      <c r="H13009">
        <v>0.74</v>
      </c>
      <c r="I13009" t="s">
        <v>32</v>
      </c>
      <c r="J13009">
        <v>1.1000000000000001</v>
      </c>
      <c r="K13009">
        <v>12</v>
      </c>
      <c r="L13009">
        <v>2025</v>
      </c>
      <c r="M13009" t="s">
        <v>377</v>
      </c>
      <c r="N13009" s="89" cm="1">
        <f t="array" ref="N13009">IF(ISNUMBER(_34_KNMI_Stations[[#This Row],[Etmaal temperatuur °C]]),IF(_34_KNMI_Stations[[#This Row],[Etmaal temperatuur °C]]&lt;stookgrens[],stookgrens[]-_34_KNMI_Stations[[#This Row],[Etmaal temperatuur °C]],0),"")</f>
        <v>10.7</v>
      </c>
      <c r="O13009" s="89">
        <f>_34_KNMI_Stations[[#This Row],[graaddagen]]*_34_KNMI_Stations[[#This Row],[Gewogen factor]]</f>
        <v>11.77</v>
      </c>
      <c r="P13009" s="89" cm="1">
        <f t="array" ref="P130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10" spans="1:16" x14ac:dyDescent="0.25">
      <c r="A13010">
        <v>380</v>
      </c>
      <c r="B13010" s="110">
        <v>45994</v>
      </c>
      <c r="C13010" s="89">
        <v>2</v>
      </c>
      <c r="D13010" s="89">
        <v>7.3</v>
      </c>
      <c r="E13010" s="96">
        <v>88</v>
      </c>
      <c r="F13010" s="89">
        <v>0.2</v>
      </c>
      <c r="G13010" s="89">
        <v>1011.7</v>
      </c>
      <c r="H13010">
        <v>0.88</v>
      </c>
      <c r="I13010" t="s">
        <v>32</v>
      </c>
      <c r="J13010">
        <v>1.1000000000000001</v>
      </c>
      <c r="K13010">
        <v>12</v>
      </c>
      <c r="L13010">
        <v>2025</v>
      </c>
      <c r="M13010" t="s">
        <v>377</v>
      </c>
      <c r="N13010" s="89" cm="1">
        <f t="array" ref="N13010">IF(ISNUMBER(_34_KNMI_Stations[[#This Row],[Etmaal temperatuur °C]]),IF(_34_KNMI_Stations[[#This Row],[Etmaal temperatuur °C]]&lt;stookgrens[],stookgrens[]-_34_KNMI_Stations[[#This Row],[Etmaal temperatuur °C]],0),"")</f>
        <v>10.7</v>
      </c>
      <c r="O13010" s="89">
        <f>_34_KNMI_Stations[[#This Row],[graaddagen]]*_34_KNMI_Stations[[#This Row],[Gewogen factor]]</f>
        <v>11.77</v>
      </c>
      <c r="P13010" s="89" cm="1">
        <f t="array" ref="P130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11" spans="1:16" x14ac:dyDescent="0.25">
      <c r="A13011">
        <v>380</v>
      </c>
      <c r="B13011" s="110">
        <v>45995</v>
      </c>
      <c r="C13011" s="89">
        <v>3.3</v>
      </c>
      <c r="D13011" s="89">
        <v>7.2</v>
      </c>
      <c r="E13011" s="96">
        <v>422</v>
      </c>
      <c r="F13011" s="89">
        <v>-0.1</v>
      </c>
      <c r="G13011" s="89">
        <v>1006.2</v>
      </c>
      <c r="H13011">
        <v>0.81</v>
      </c>
      <c r="I13011" t="s">
        <v>32</v>
      </c>
      <c r="J13011">
        <v>1.1000000000000001</v>
      </c>
      <c r="K13011">
        <v>12</v>
      </c>
      <c r="L13011">
        <v>2025</v>
      </c>
      <c r="M13011" t="s">
        <v>377</v>
      </c>
      <c r="N13011" s="89" cm="1">
        <f t="array" ref="N13011">IF(ISNUMBER(_34_KNMI_Stations[[#This Row],[Etmaal temperatuur °C]]),IF(_34_KNMI_Stations[[#This Row],[Etmaal temperatuur °C]]&lt;stookgrens[],stookgrens[]-_34_KNMI_Stations[[#This Row],[Etmaal temperatuur °C]],0),"")</f>
        <v>10.8</v>
      </c>
      <c r="O13011" s="89">
        <f>_34_KNMI_Stations[[#This Row],[graaddagen]]*_34_KNMI_Stations[[#This Row],[Gewogen factor]]</f>
        <v>11.880000000000003</v>
      </c>
      <c r="P13011" s="89" cm="1">
        <f t="array" ref="P130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12" spans="1:16" x14ac:dyDescent="0.25">
      <c r="A13012">
        <v>380</v>
      </c>
      <c r="B13012" s="110">
        <v>45996</v>
      </c>
      <c r="C13012" s="89">
        <v>3.7</v>
      </c>
      <c r="D13012" s="89">
        <v>5.2</v>
      </c>
      <c r="E13012" s="96">
        <v>230</v>
      </c>
      <c r="F13012" s="89">
        <v>0</v>
      </c>
      <c r="G13012" s="89">
        <v>1009.8</v>
      </c>
      <c r="H13012">
        <v>0.86</v>
      </c>
      <c r="I13012" t="s">
        <v>32</v>
      </c>
      <c r="J13012">
        <v>1.1000000000000001</v>
      </c>
      <c r="K13012">
        <v>12</v>
      </c>
      <c r="L13012">
        <v>2025</v>
      </c>
      <c r="M13012" t="s">
        <v>377</v>
      </c>
      <c r="N13012" s="89" cm="1">
        <f t="array" ref="N13012">IF(ISNUMBER(_34_KNMI_Stations[[#This Row],[Etmaal temperatuur °C]]),IF(_34_KNMI_Stations[[#This Row],[Etmaal temperatuur °C]]&lt;stookgrens[],stookgrens[]-_34_KNMI_Stations[[#This Row],[Etmaal temperatuur °C]],0),"")</f>
        <v>12.8</v>
      </c>
      <c r="O13012" s="89">
        <f>_34_KNMI_Stations[[#This Row],[graaddagen]]*_34_KNMI_Stations[[#This Row],[Gewogen factor]]</f>
        <v>14.080000000000002</v>
      </c>
      <c r="P13012" s="89" cm="1">
        <f t="array" ref="P130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13" spans="1:16" x14ac:dyDescent="0.25">
      <c r="A13013">
        <v>380</v>
      </c>
      <c r="B13013" s="110">
        <v>45997</v>
      </c>
      <c r="C13013" s="89">
        <v>6.4</v>
      </c>
      <c r="D13013" s="89">
        <v>8.5</v>
      </c>
      <c r="E13013" s="96">
        <v>103</v>
      </c>
      <c r="F13013" s="89">
        <v>2.8</v>
      </c>
      <c r="G13013" s="89">
        <v>1003.9</v>
      </c>
      <c r="H13013">
        <v>0.84</v>
      </c>
      <c r="I13013" t="s">
        <v>32</v>
      </c>
      <c r="J13013">
        <v>1.1000000000000001</v>
      </c>
      <c r="K13013">
        <v>12</v>
      </c>
      <c r="L13013">
        <v>2025</v>
      </c>
      <c r="M13013" t="s">
        <v>377</v>
      </c>
      <c r="N13013" s="89" cm="1">
        <f t="array" ref="N13013">IF(ISNUMBER(_34_KNMI_Stations[[#This Row],[Etmaal temperatuur °C]]),IF(_34_KNMI_Stations[[#This Row],[Etmaal temperatuur °C]]&lt;stookgrens[],stookgrens[]-_34_KNMI_Stations[[#This Row],[Etmaal temperatuur °C]],0),"")</f>
        <v>9.5</v>
      </c>
      <c r="O13013" s="89">
        <f>_34_KNMI_Stations[[#This Row],[graaddagen]]*_34_KNMI_Stations[[#This Row],[Gewogen factor]]</f>
        <v>10.450000000000001</v>
      </c>
      <c r="P13013" s="89" cm="1">
        <f t="array" ref="P130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14" spans="1:16" x14ac:dyDescent="0.25">
      <c r="A13014">
        <v>380</v>
      </c>
      <c r="B13014" s="110">
        <v>45998</v>
      </c>
      <c r="C13014" s="89">
        <v>5.3</v>
      </c>
      <c r="D13014" s="89">
        <v>11</v>
      </c>
      <c r="E13014" s="96">
        <v>165</v>
      </c>
      <c r="F13014" s="89">
        <v>7.9</v>
      </c>
      <c r="G13014" s="89">
        <v>1006.8</v>
      </c>
      <c r="H13014">
        <v>0.91</v>
      </c>
      <c r="I13014" t="s">
        <v>32</v>
      </c>
      <c r="J13014">
        <v>1.1000000000000001</v>
      </c>
      <c r="K13014">
        <v>12</v>
      </c>
      <c r="L13014">
        <v>2025</v>
      </c>
      <c r="M13014" t="s">
        <v>377</v>
      </c>
      <c r="N13014" s="89" cm="1">
        <f t="array" ref="N13014">IF(ISNUMBER(_34_KNMI_Stations[[#This Row],[Etmaal temperatuur °C]]),IF(_34_KNMI_Stations[[#This Row],[Etmaal temperatuur °C]]&lt;stookgrens[],stookgrens[]-_34_KNMI_Stations[[#This Row],[Etmaal temperatuur °C]],0),"")</f>
        <v>7</v>
      </c>
      <c r="O13014" s="89">
        <f>_34_KNMI_Stations[[#This Row],[graaddagen]]*_34_KNMI_Stations[[#This Row],[Gewogen factor]]</f>
        <v>7.7000000000000011</v>
      </c>
      <c r="P13014" s="89" cm="1">
        <f t="array" ref="P130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15" spans="1:16" x14ac:dyDescent="0.25">
      <c r="A13015">
        <v>380</v>
      </c>
      <c r="B13015" s="110">
        <v>45999</v>
      </c>
      <c r="C13015" s="89">
        <v>4.5</v>
      </c>
      <c r="D13015" s="89">
        <v>12.8</v>
      </c>
      <c r="E13015" s="96">
        <v>130</v>
      </c>
      <c r="F13015" s="89">
        <v>11</v>
      </c>
      <c r="G13015" s="89">
        <v>1013.1</v>
      </c>
      <c r="H13015">
        <v>0.93</v>
      </c>
      <c r="I13015" t="s">
        <v>32</v>
      </c>
      <c r="J13015">
        <v>1.1000000000000001</v>
      </c>
      <c r="K13015">
        <v>12</v>
      </c>
      <c r="L13015">
        <v>2025</v>
      </c>
      <c r="M13015" t="s">
        <v>378</v>
      </c>
      <c r="N13015" s="89" cm="1">
        <f t="array" ref="N13015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3015" s="89">
        <f>_34_KNMI_Stations[[#This Row],[graaddagen]]*_34_KNMI_Stations[[#This Row],[Gewogen factor]]</f>
        <v>5.72</v>
      </c>
      <c r="P13015" s="89" cm="1">
        <f t="array" ref="P130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16" spans="1:16" x14ac:dyDescent="0.25">
      <c r="A13016">
        <v>380</v>
      </c>
      <c r="B13016" s="110">
        <v>46000</v>
      </c>
      <c r="C13016" s="89">
        <v>5.3</v>
      </c>
      <c r="D13016" s="89">
        <v>12.4</v>
      </c>
      <c r="E13016" s="96">
        <v>360</v>
      </c>
      <c r="F13016" s="89">
        <v>-0.1</v>
      </c>
      <c r="G13016" s="89">
        <v>1012.4</v>
      </c>
      <c r="H13016">
        <v>0.79</v>
      </c>
      <c r="I13016" t="s">
        <v>32</v>
      </c>
      <c r="J13016">
        <v>1.1000000000000001</v>
      </c>
      <c r="K13016">
        <v>12</v>
      </c>
      <c r="L13016">
        <v>2025</v>
      </c>
      <c r="M13016" t="s">
        <v>378</v>
      </c>
      <c r="N13016" s="89" cm="1">
        <f t="array" ref="N13016">IF(ISNUMBER(_34_KNMI_Stations[[#This Row],[Etmaal temperatuur °C]]),IF(_34_KNMI_Stations[[#This Row],[Etmaal temperatuur °C]]&lt;stookgrens[],stookgrens[]-_34_KNMI_Stations[[#This Row],[Etmaal temperatuur °C]],0),"")</f>
        <v>5.6</v>
      </c>
      <c r="O13016" s="89">
        <f>_34_KNMI_Stations[[#This Row],[graaddagen]]*_34_KNMI_Stations[[#This Row],[Gewogen factor]]</f>
        <v>6.16</v>
      </c>
      <c r="P13016" s="89" cm="1">
        <f t="array" ref="P130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17" spans="1:16" x14ac:dyDescent="0.25">
      <c r="A13017">
        <v>380</v>
      </c>
      <c r="B13017" s="110">
        <v>46001</v>
      </c>
      <c r="C13017" s="89">
        <v>4.0999999999999996</v>
      </c>
      <c r="D13017" s="89">
        <v>11.4</v>
      </c>
      <c r="E13017" s="96">
        <v>148</v>
      </c>
      <c r="F13017" s="89">
        <v>-0.1</v>
      </c>
      <c r="G13017" s="89">
        <v>1019</v>
      </c>
      <c r="H13017">
        <v>0.88</v>
      </c>
      <c r="I13017" t="s">
        <v>32</v>
      </c>
      <c r="J13017">
        <v>1.1000000000000001</v>
      </c>
      <c r="K13017">
        <v>12</v>
      </c>
      <c r="L13017">
        <v>2025</v>
      </c>
      <c r="M13017" t="s">
        <v>378</v>
      </c>
      <c r="N13017" s="89" cm="1">
        <f t="array" ref="N13017">IF(ISNUMBER(_34_KNMI_Stations[[#This Row],[Etmaal temperatuur °C]]),IF(_34_KNMI_Stations[[#This Row],[Etmaal temperatuur °C]]&lt;stookgrens[],stookgrens[]-_34_KNMI_Stations[[#This Row],[Etmaal temperatuur °C]],0),"")</f>
        <v>6.6</v>
      </c>
      <c r="O13017" s="89">
        <f>_34_KNMI_Stations[[#This Row],[graaddagen]]*_34_KNMI_Stations[[#This Row],[Gewogen factor]]</f>
        <v>7.26</v>
      </c>
      <c r="P13017" s="89" cm="1">
        <f t="array" ref="P130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18" spans="1:16" x14ac:dyDescent="0.25">
      <c r="A13018">
        <v>380</v>
      </c>
      <c r="B13018" s="110">
        <v>46002</v>
      </c>
      <c r="C13018" s="89">
        <v>3</v>
      </c>
      <c r="D13018" s="89">
        <v>7</v>
      </c>
      <c r="E13018" s="96">
        <v>424</v>
      </c>
      <c r="F13018" s="89">
        <v>0</v>
      </c>
      <c r="G13018" s="89">
        <v>1023.2</v>
      </c>
      <c r="H13018">
        <v>0.9</v>
      </c>
      <c r="I13018" t="s">
        <v>32</v>
      </c>
      <c r="J13018">
        <v>1.1000000000000001</v>
      </c>
      <c r="K13018">
        <v>12</v>
      </c>
      <c r="L13018">
        <v>2025</v>
      </c>
      <c r="M13018" t="s">
        <v>378</v>
      </c>
      <c r="N13018" s="89" cm="1">
        <f t="array" ref="N13018">IF(ISNUMBER(_34_KNMI_Stations[[#This Row],[Etmaal temperatuur °C]]),IF(_34_KNMI_Stations[[#This Row],[Etmaal temperatuur °C]]&lt;stookgrens[],stookgrens[]-_34_KNMI_Stations[[#This Row],[Etmaal temperatuur °C]],0),"")</f>
        <v>11</v>
      </c>
      <c r="O13018" s="89">
        <f>_34_KNMI_Stations[[#This Row],[graaddagen]]*_34_KNMI_Stations[[#This Row],[Gewogen factor]]</f>
        <v>12.100000000000001</v>
      </c>
      <c r="P13018" s="89" cm="1">
        <f t="array" ref="P130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19" spans="1:16" x14ac:dyDescent="0.25">
      <c r="A13019">
        <v>380</v>
      </c>
      <c r="B13019" s="110">
        <v>46003</v>
      </c>
      <c r="C13019" s="89">
        <v>3.5</v>
      </c>
      <c r="D13019" s="89">
        <v>7.6</v>
      </c>
      <c r="E13019" s="96">
        <v>261</v>
      </c>
      <c r="F13019" s="89">
        <v>0</v>
      </c>
      <c r="G13019" s="89">
        <v>1021.7</v>
      </c>
      <c r="H13019">
        <v>0.9</v>
      </c>
      <c r="I13019" t="s">
        <v>32</v>
      </c>
      <c r="J13019">
        <v>1.1000000000000001</v>
      </c>
      <c r="K13019">
        <v>12</v>
      </c>
      <c r="L13019">
        <v>2025</v>
      </c>
      <c r="M13019" t="s">
        <v>378</v>
      </c>
      <c r="N13019" s="89" cm="1">
        <f t="array" ref="N13019">IF(ISNUMBER(_34_KNMI_Stations[[#This Row],[Etmaal temperatuur °C]]),IF(_34_KNMI_Stations[[#This Row],[Etmaal temperatuur °C]]&lt;stookgrens[],stookgrens[]-_34_KNMI_Stations[[#This Row],[Etmaal temperatuur °C]],0),"")</f>
        <v>10.4</v>
      </c>
      <c r="O13019" s="89">
        <f>_34_KNMI_Stations[[#This Row],[graaddagen]]*_34_KNMI_Stations[[#This Row],[Gewogen factor]]</f>
        <v>11.440000000000001</v>
      </c>
      <c r="P13019" s="89" cm="1">
        <f t="array" ref="P130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20" spans="1:16" x14ac:dyDescent="0.25">
      <c r="A13020">
        <v>380</v>
      </c>
      <c r="B13020" s="110">
        <v>46004</v>
      </c>
      <c r="C13020" s="89">
        <v>2.8</v>
      </c>
      <c r="D13020" s="89">
        <v>7</v>
      </c>
      <c r="E13020" s="96">
        <v>93</v>
      </c>
      <c r="F13020" s="89">
        <v>-0.1</v>
      </c>
      <c r="G13020" s="89">
        <v>1027.9000000000001</v>
      </c>
      <c r="H13020">
        <v>0.96</v>
      </c>
      <c r="I13020" t="s">
        <v>32</v>
      </c>
      <c r="J13020">
        <v>1.1000000000000001</v>
      </c>
      <c r="K13020">
        <v>12</v>
      </c>
      <c r="L13020">
        <v>2025</v>
      </c>
      <c r="M13020" t="s">
        <v>378</v>
      </c>
      <c r="N13020" s="89" cm="1">
        <f t="array" ref="N13020">IF(ISNUMBER(_34_KNMI_Stations[[#This Row],[Etmaal temperatuur °C]]),IF(_34_KNMI_Stations[[#This Row],[Etmaal temperatuur °C]]&lt;stookgrens[],stookgrens[]-_34_KNMI_Stations[[#This Row],[Etmaal temperatuur °C]],0),"")</f>
        <v>11</v>
      </c>
      <c r="O13020" s="89">
        <f>_34_KNMI_Stations[[#This Row],[graaddagen]]*_34_KNMI_Stations[[#This Row],[Gewogen factor]]</f>
        <v>12.100000000000001</v>
      </c>
      <c r="P13020" s="89" cm="1">
        <f t="array" ref="P130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21" spans="1:16" x14ac:dyDescent="0.25">
      <c r="A13021">
        <v>380</v>
      </c>
      <c r="B13021" s="110">
        <v>46005</v>
      </c>
      <c r="C13021" s="89">
        <v>3</v>
      </c>
      <c r="D13021" s="89">
        <v>6</v>
      </c>
      <c r="E13021" s="96">
        <v>321</v>
      </c>
      <c r="F13021" s="89">
        <v>0</v>
      </c>
      <c r="G13021" s="89">
        <v>1023.8</v>
      </c>
      <c r="H13021">
        <v>0.91</v>
      </c>
      <c r="I13021" t="s">
        <v>32</v>
      </c>
      <c r="J13021">
        <v>1.1000000000000001</v>
      </c>
      <c r="K13021">
        <v>12</v>
      </c>
      <c r="L13021">
        <v>2025</v>
      </c>
      <c r="M13021" t="s">
        <v>378</v>
      </c>
      <c r="N13021" s="89" cm="1">
        <f t="array" ref="N13021">IF(ISNUMBER(_34_KNMI_Stations[[#This Row],[Etmaal temperatuur °C]]),IF(_34_KNMI_Stations[[#This Row],[Etmaal temperatuur °C]]&lt;stookgrens[],stookgrens[]-_34_KNMI_Stations[[#This Row],[Etmaal temperatuur °C]],0),"")</f>
        <v>12</v>
      </c>
      <c r="O13021" s="89">
        <f>_34_KNMI_Stations[[#This Row],[graaddagen]]*_34_KNMI_Stations[[#This Row],[Gewogen factor]]</f>
        <v>13.200000000000001</v>
      </c>
      <c r="P13021" s="89" cm="1">
        <f t="array" ref="P130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22" spans="1:16" x14ac:dyDescent="0.25">
      <c r="A13022">
        <v>380</v>
      </c>
      <c r="B13022" s="110">
        <v>46006</v>
      </c>
      <c r="C13022" s="89">
        <v>3.6</v>
      </c>
      <c r="D13022" s="89">
        <v>6.6</v>
      </c>
      <c r="E13022" s="96">
        <v>360</v>
      </c>
      <c r="F13022" s="89">
        <v>0</v>
      </c>
      <c r="G13022" s="89">
        <v>1014.4</v>
      </c>
      <c r="H13022">
        <v>0.84</v>
      </c>
      <c r="I13022" t="s">
        <v>32</v>
      </c>
      <c r="J13022">
        <v>1.1000000000000001</v>
      </c>
      <c r="K13022">
        <v>12</v>
      </c>
      <c r="L13022">
        <v>2025</v>
      </c>
      <c r="M13022" t="s">
        <v>379</v>
      </c>
      <c r="N13022" s="89" cm="1">
        <f t="array" ref="N13022">IF(ISNUMBER(_34_KNMI_Stations[[#This Row],[Etmaal temperatuur °C]]),IF(_34_KNMI_Stations[[#This Row],[Etmaal temperatuur °C]]&lt;stookgrens[],stookgrens[]-_34_KNMI_Stations[[#This Row],[Etmaal temperatuur °C]],0),"")</f>
        <v>11.4</v>
      </c>
      <c r="O13022" s="89">
        <f>_34_KNMI_Stations[[#This Row],[graaddagen]]*_34_KNMI_Stations[[#This Row],[Gewogen factor]]</f>
        <v>12.540000000000001</v>
      </c>
      <c r="P13022" s="89" cm="1">
        <f t="array" ref="P130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23" spans="1:16" x14ac:dyDescent="0.25">
      <c r="A13023">
        <v>380</v>
      </c>
      <c r="B13023" s="110">
        <v>46007</v>
      </c>
      <c r="C13023" s="89">
        <v>2.4</v>
      </c>
      <c r="D13023" s="89">
        <v>9.9</v>
      </c>
      <c r="E13023" s="96">
        <v>228</v>
      </c>
      <c r="F13023" s="89">
        <v>-0.1</v>
      </c>
      <c r="G13023" s="89">
        <v>1012.7</v>
      </c>
      <c r="H13023">
        <v>0.75</v>
      </c>
      <c r="I13023" t="s">
        <v>32</v>
      </c>
      <c r="J13023">
        <v>1.1000000000000001</v>
      </c>
      <c r="K13023">
        <v>12</v>
      </c>
      <c r="L13023">
        <v>2025</v>
      </c>
      <c r="M13023" t="s">
        <v>379</v>
      </c>
      <c r="N13023" s="89" cm="1">
        <f t="array" ref="N13023">IF(ISNUMBER(_34_KNMI_Stations[[#This Row],[Etmaal temperatuur °C]]),IF(_34_KNMI_Stations[[#This Row],[Etmaal temperatuur °C]]&lt;stookgrens[],stookgrens[]-_34_KNMI_Stations[[#This Row],[Etmaal temperatuur °C]],0),"")</f>
        <v>8.1</v>
      </c>
      <c r="O13023" s="89">
        <f>_34_KNMI_Stations[[#This Row],[graaddagen]]*_34_KNMI_Stations[[#This Row],[Gewogen factor]]</f>
        <v>8.91</v>
      </c>
      <c r="P13023" s="89" cm="1">
        <f t="array" ref="P130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24" spans="1:16" x14ac:dyDescent="0.25">
      <c r="A13024">
        <v>380</v>
      </c>
      <c r="B13024" s="110">
        <v>46008</v>
      </c>
      <c r="C13024" s="89">
        <v>4.5</v>
      </c>
      <c r="D13024" s="89">
        <v>8.6999999999999993</v>
      </c>
      <c r="E13024" s="96">
        <v>168</v>
      </c>
      <c r="F13024" s="89">
        <v>0</v>
      </c>
      <c r="G13024" s="89">
        <v>1018.1</v>
      </c>
      <c r="H13024">
        <v>0.82</v>
      </c>
      <c r="I13024" t="s">
        <v>32</v>
      </c>
      <c r="J13024">
        <v>1.1000000000000001</v>
      </c>
      <c r="K13024">
        <v>12</v>
      </c>
      <c r="L13024">
        <v>2025</v>
      </c>
      <c r="M13024" t="s">
        <v>379</v>
      </c>
      <c r="N13024" s="89" cm="1">
        <f t="array" ref="N13024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3024" s="89">
        <f>_34_KNMI_Stations[[#This Row],[graaddagen]]*_34_KNMI_Stations[[#This Row],[Gewogen factor]]</f>
        <v>10.230000000000002</v>
      </c>
      <c r="P13024" s="89" cm="1">
        <f t="array" ref="P130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25" spans="1:16" x14ac:dyDescent="0.25">
      <c r="A13025">
        <v>380</v>
      </c>
      <c r="B13025" s="110">
        <v>46009</v>
      </c>
      <c r="C13025" s="89">
        <v>6.7</v>
      </c>
      <c r="D13025" s="89">
        <v>10.7</v>
      </c>
      <c r="E13025" s="96">
        <v>328</v>
      </c>
      <c r="F13025" s="89">
        <v>0</v>
      </c>
      <c r="G13025" s="89">
        <v>1014.9</v>
      </c>
      <c r="H13025">
        <v>0.73</v>
      </c>
      <c r="I13025" t="s">
        <v>32</v>
      </c>
      <c r="J13025">
        <v>1.1000000000000001</v>
      </c>
      <c r="K13025">
        <v>12</v>
      </c>
      <c r="L13025">
        <v>2025</v>
      </c>
      <c r="M13025" t="s">
        <v>379</v>
      </c>
      <c r="N13025" s="89" cm="1">
        <f t="array" ref="N13025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3025" s="89">
        <f>_34_KNMI_Stations[[#This Row],[graaddagen]]*_34_KNMI_Stations[[#This Row],[Gewogen factor]]</f>
        <v>8.0300000000000011</v>
      </c>
      <c r="P13025" s="89" cm="1">
        <f t="array" ref="P130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26" spans="1:16" x14ac:dyDescent="0.25">
      <c r="A13026">
        <v>380</v>
      </c>
      <c r="B13026" s="110">
        <v>46010</v>
      </c>
      <c r="C13026" s="89">
        <v>4.2</v>
      </c>
      <c r="D13026" s="89">
        <v>9.4</v>
      </c>
      <c r="E13026" s="96">
        <v>106</v>
      </c>
      <c r="F13026" s="89">
        <v>0.4</v>
      </c>
      <c r="G13026" s="89">
        <v>1017.8</v>
      </c>
      <c r="H13026">
        <v>0.87</v>
      </c>
      <c r="I13026" t="s">
        <v>32</v>
      </c>
      <c r="J13026">
        <v>1.1000000000000001</v>
      </c>
      <c r="K13026">
        <v>12</v>
      </c>
      <c r="L13026">
        <v>2025</v>
      </c>
      <c r="M13026" t="s">
        <v>379</v>
      </c>
      <c r="N13026" s="89" cm="1">
        <f t="array" ref="N13026">IF(ISNUMBER(_34_KNMI_Stations[[#This Row],[Etmaal temperatuur °C]]),IF(_34_KNMI_Stations[[#This Row],[Etmaal temperatuur °C]]&lt;stookgrens[],stookgrens[]-_34_KNMI_Stations[[#This Row],[Etmaal temperatuur °C]],0),"")</f>
        <v>8.6</v>
      </c>
      <c r="O13026" s="89">
        <f>_34_KNMI_Stations[[#This Row],[graaddagen]]*_34_KNMI_Stations[[#This Row],[Gewogen factor]]</f>
        <v>9.4600000000000009</v>
      </c>
      <c r="P13026" s="89" cm="1">
        <f t="array" ref="P130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27" spans="1:16" x14ac:dyDescent="0.25">
      <c r="A13027">
        <v>380</v>
      </c>
      <c r="B13027" s="110">
        <v>46011</v>
      </c>
      <c r="C13027" s="89">
        <v>2.6</v>
      </c>
      <c r="D13027" s="89">
        <v>6</v>
      </c>
      <c r="E13027" s="96">
        <v>199</v>
      </c>
      <c r="F13027" s="89">
        <v>-0.1</v>
      </c>
      <c r="G13027" s="89">
        <v>1015.8</v>
      </c>
      <c r="H13027">
        <v>0.94</v>
      </c>
      <c r="I13027" t="s">
        <v>32</v>
      </c>
      <c r="J13027">
        <v>1.1000000000000001</v>
      </c>
      <c r="K13027">
        <v>12</v>
      </c>
      <c r="L13027">
        <v>2025</v>
      </c>
      <c r="M13027" t="s">
        <v>379</v>
      </c>
      <c r="N13027" s="89" cm="1">
        <f t="array" ref="N13027">IF(ISNUMBER(_34_KNMI_Stations[[#This Row],[Etmaal temperatuur °C]]),IF(_34_KNMI_Stations[[#This Row],[Etmaal temperatuur °C]]&lt;stookgrens[],stookgrens[]-_34_KNMI_Stations[[#This Row],[Etmaal temperatuur °C]],0),"")</f>
        <v>12</v>
      </c>
      <c r="O13027" s="89">
        <f>_34_KNMI_Stations[[#This Row],[graaddagen]]*_34_KNMI_Stations[[#This Row],[Gewogen factor]]</f>
        <v>13.200000000000001</v>
      </c>
      <c r="P13027" s="89" cm="1">
        <f t="array" ref="P130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28" spans="1:16" x14ac:dyDescent="0.25">
      <c r="A13028">
        <v>380</v>
      </c>
      <c r="B13028" s="110">
        <v>46012</v>
      </c>
      <c r="C13028" s="89">
        <v>3.2</v>
      </c>
      <c r="D13028" s="89">
        <v>8.8000000000000007</v>
      </c>
      <c r="E13028" s="96">
        <v>256</v>
      </c>
      <c r="F13028" s="89">
        <v>-0.1</v>
      </c>
      <c r="G13028" s="89">
        <v>1010.1</v>
      </c>
      <c r="H13028">
        <v>0.86</v>
      </c>
      <c r="I13028" t="s">
        <v>32</v>
      </c>
      <c r="J13028">
        <v>1.1000000000000001</v>
      </c>
      <c r="K13028">
        <v>12</v>
      </c>
      <c r="L13028">
        <v>2025</v>
      </c>
      <c r="M13028" t="s">
        <v>379</v>
      </c>
      <c r="N13028" s="89" cm="1">
        <f t="array" ref="N13028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13028" s="89">
        <f>_34_KNMI_Stations[[#This Row],[graaddagen]]*_34_KNMI_Stations[[#This Row],[Gewogen factor]]</f>
        <v>10.119999999999999</v>
      </c>
      <c r="P13028" s="89" cm="1">
        <f t="array" ref="P130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29" spans="1:16" x14ac:dyDescent="0.25">
      <c r="A13029">
        <v>380</v>
      </c>
      <c r="B13029" s="110">
        <v>46013</v>
      </c>
      <c r="C13029" s="89">
        <v>3.4</v>
      </c>
      <c r="D13029" s="89">
        <v>3.8</v>
      </c>
      <c r="E13029" s="96">
        <v>290</v>
      </c>
      <c r="F13029" s="89">
        <v>0</v>
      </c>
      <c r="G13029" s="89">
        <v>1010.3</v>
      </c>
      <c r="H13029">
        <v>0.84</v>
      </c>
      <c r="I13029" t="s">
        <v>32</v>
      </c>
      <c r="J13029">
        <v>1.1000000000000001</v>
      </c>
      <c r="K13029">
        <v>12</v>
      </c>
      <c r="L13029">
        <v>2025</v>
      </c>
      <c r="M13029" t="s">
        <v>380</v>
      </c>
      <c r="N13029" s="89" cm="1">
        <f t="array" ref="N13029">IF(ISNUMBER(_34_KNMI_Stations[[#This Row],[Etmaal temperatuur °C]]),IF(_34_KNMI_Stations[[#This Row],[Etmaal temperatuur °C]]&lt;stookgrens[],stookgrens[]-_34_KNMI_Stations[[#This Row],[Etmaal temperatuur °C]],0),"")</f>
        <v>14.2</v>
      </c>
      <c r="O13029" s="89">
        <f>_34_KNMI_Stations[[#This Row],[graaddagen]]*_34_KNMI_Stations[[#This Row],[Gewogen factor]]</f>
        <v>15.620000000000001</v>
      </c>
      <c r="P13029" s="89" cm="1">
        <f t="array" ref="P130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30" spans="1:16" x14ac:dyDescent="0.25">
      <c r="A13030">
        <v>380</v>
      </c>
      <c r="B13030" s="110">
        <v>46014</v>
      </c>
      <c r="C13030" s="89">
        <v>6.5</v>
      </c>
      <c r="D13030" s="89">
        <v>4.3</v>
      </c>
      <c r="E13030" s="96">
        <v>79</v>
      </c>
      <c r="F13030" s="89">
        <v>0</v>
      </c>
      <c r="G13030" s="89">
        <v>1017.6</v>
      </c>
      <c r="H13030">
        <v>0.76</v>
      </c>
      <c r="I13030" t="s">
        <v>32</v>
      </c>
      <c r="J13030">
        <v>1.1000000000000001</v>
      </c>
      <c r="K13030">
        <v>12</v>
      </c>
      <c r="L13030">
        <v>2025</v>
      </c>
      <c r="M13030" t="s">
        <v>380</v>
      </c>
      <c r="N13030" s="89" cm="1">
        <f t="array" ref="N13030">IF(ISNUMBER(_34_KNMI_Stations[[#This Row],[Etmaal temperatuur °C]]),IF(_34_KNMI_Stations[[#This Row],[Etmaal temperatuur °C]]&lt;stookgrens[],stookgrens[]-_34_KNMI_Stations[[#This Row],[Etmaal temperatuur °C]],0),"")</f>
        <v>13.7</v>
      </c>
      <c r="O13030" s="89">
        <f>_34_KNMI_Stations[[#This Row],[graaddagen]]*_34_KNMI_Stations[[#This Row],[Gewogen factor]]</f>
        <v>15.07</v>
      </c>
      <c r="P13030" s="89" cm="1">
        <f t="array" ref="P130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31" spans="1:16" x14ac:dyDescent="0.25">
      <c r="A13031">
        <v>380</v>
      </c>
      <c r="B13031" s="110">
        <v>46015</v>
      </c>
      <c r="C13031" s="89">
        <v>9.1999999999999993</v>
      </c>
      <c r="D13031" s="89">
        <v>-0.3</v>
      </c>
      <c r="E13031" s="96">
        <v>457</v>
      </c>
      <c r="F13031" s="89">
        <v>0</v>
      </c>
      <c r="G13031" s="89">
        <v>1028.5</v>
      </c>
      <c r="H13031">
        <v>0.73</v>
      </c>
      <c r="I13031" t="s">
        <v>32</v>
      </c>
      <c r="J13031">
        <v>1.1000000000000001</v>
      </c>
      <c r="K13031">
        <v>12</v>
      </c>
      <c r="L13031">
        <v>2025</v>
      </c>
      <c r="M13031" t="s">
        <v>380</v>
      </c>
      <c r="N13031" s="89" cm="1">
        <f t="array" ref="N13031">IF(ISNUMBER(_34_KNMI_Stations[[#This Row],[Etmaal temperatuur °C]]),IF(_34_KNMI_Stations[[#This Row],[Etmaal temperatuur °C]]&lt;stookgrens[],stookgrens[]-_34_KNMI_Stations[[#This Row],[Etmaal temperatuur °C]],0),"")</f>
        <v>18.3</v>
      </c>
      <c r="O13031" s="89">
        <f>_34_KNMI_Stations[[#This Row],[graaddagen]]*_34_KNMI_Stations[[#This Row],[Gewogen factor]]</f>
        <v>20.130000000000003</v>
      </c>
      <c r="P13031" s="89" cm="1">
        <f t="array" ref="P130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32" spans="1:16" x14ac:dyDescent="0.25">
      <c r="A13032">
        <v>380</v>
      </c>
      <c r="B13032" s="110">
        <v>46016</v>
      </c>
      <c r="C13032" s="89">
        <v>6.9</v>
      </c>
      <c r="D13032" s="89">
        <v>-3.3</v>
      </c>
      <c r="E13032" s="96">
        <v>421</v>
      </c>
      <c r="F13032" s="89">
        <v>0</v>
      </c>
      <c r="G13032" s="89">
        <v>1028</v>
      </c>
      <c r="H13032">
        <v>0.75</v>
      </c>
      <c r="I13032" t="s">
        <v>32</v>
      </c>
      <c r="J13032">
        <v>1.1000000000000001</v>
      </c>
      <c r="K13032">
        <v>12</v>
      </c>
      <c r="L13032">
        <v>2025</v>
      </c>
      <c r="M13032" t="s">
        <v>380</v>
      </c>
      <c r="N13032" s="89" cm="1">
        <f t="array" ref="N13032">IF(ISNUMBER(_34_KNMI_Stations[[#This Row],[Etmaal temperatuur °C]]),IF(_34_KNMI_Stations[[#This Row],[Etmaal temperatuur °C]]&lt;stookgrens[],stookgrens[]-_34_KNMI_Stations[[#This Row],[Etmaal temperatuur °C]],0),"")</f>
        <v>21.3</v>
      </c>
      <c r="O13032" s="89">
        <f>_34_KNMI_Stations[[#This Row],[graaddagen]]*_34_KNMI_Stations[[#This Row],[Gewogen factor]]</f>
        <v>23.430000000000003</v>
      </c>
      <c r="P13032" s="89" cm="1">
        <f t="array" ref="P130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33" spans="1:16" x14ac:dyDescent="0.25">
      <c r="A13033">
        <v>380</v>
      </c>
      <c r="B13033" s="110">
        <v>46017</v>
      </c>
      <c r="C13033" s="89">
        <v>5.3</v>
      </c>
      <c r="D13033" s="89">
        <v>-1.3</v>
      </c>
      <c r="E13033" s="96">
        <v>450</v>
      </c>
      <c r="F13033" s="89">
        <v>0</v>
      </c>
      <c r="G13033" s="89">
        <v>1029.5</v>
      </c>
      <c r="H13033">
        <v>0.82</v>
      </c>
      <c r="I13033" t="s">
        <v>32</v>
      </c>
      <c r="J13033">
        <v>1.1000000000000001</v>
      </c>
      <c r="K13033">
        <v>12</v>
      </c>
      <c r="L13033">
        <v>2025</v>
      </c>
      <c r="M13033" t="s">
        <v>380</v>
      </c>
      <c r="N13033" s="89" cm="1">
        <f t="array" ref="N13033">IF(ISNUMBER(_34_KNMI_Stations[[#This Row],[Etmaal temperatuur °C]]),IF(_34_KNMI_Stations[[#This Row],[Etmaal temperatuur °C]]&lt;stookgrens[],stookgrens[]-_34_KNMI_Stations[[#This Row],[Etmaal temperatuur °C]],0),"")</f>
        <v>19.3</v>
      </c>
      <c r="O13033" s="89">
        <f>_34_KNMI_Stations[[#This Row],[graaddagen]]*_34_KNMI_Stations[[#This Row],[Gewogen factor]]</f>
        <v>21.230000000000004</v>
      </c>
      <c r="P13033" s="89" cm="1">
        <f t="array" ref="P130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34" spans="1:16" x14ac:dyDescent="0.25">
      <c r="A13034">
        <v>380</v>
      </c>
      <c r="B13034" s="110">
        <v>46018</v>
      </c>
      <c r="C13034" s="89">
        <v>3.9</v>
      </c>
      <c r="D13034" s="89">
        <v>0.1</v>
      </c>
      <c r="E13034" s="96">
        <v>433</v>
      </c>
      <c r="F13034" s="89">
        <v>0</v>
      </c>
      <c r="G13034" s="89">
        <v>1032.7</v>
      </c>
      <c r="H13034">
        <v>0.82</v>
      </c>
      <c r="I13034" t="s">
        <v>32</v>
      </c>
      <c r="J13034">
        <v>1.1000000000000001</v>
      </c>
      <c r="K13034">
        <v>12</v>
      </c>
      <c r="L13034">
        <v>2025</v>
      </c>
      <c r="M13034" t="s">
        <v>380</v>
      </c>
      <c r="N13034" s="89" cm="1">
        <f t="array" ref="N13034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13034" s="89">
        <f>_34_KNMI_Stations[[#This Row],[graaddagen]]*_34_KNMI_Stations[[#This Row],[Gewogen factor]]</f>
        <v>19.690000000000001</v>
      </c>
      <c r="P13034" s="89" cm="1">
        <f t="array" ref="P130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35" spans="1:16" x14ac:dyDescent="0.25">
      <c r="A13035">
        <v>380</v>
      </c>
      <c r="B13035" s="110">
        <v>46019</v>
      </c>
      <c r="C13035" s="89">
        <v>3.1</v>
      </c>
      <c r="D13035" s="89">
        <v>1.1000000000000001</v>
      </c>
      <c r="E13035" s="96">
        <v>446</v>
      </c>
      <c r="F13035" s="89">
        <v>0</v>
      </c>
      <c r="G13035" s="89">
        <v>1030.9000000000001</v>
      </c>
      <c r="H13035">
        <v>0.92</v>
      </c>
      <c r="I13035" t="s">
        <v>32</v>
      </c>
      <c r="J13035">
        <v>1.1000000000000001</v>
      </c>
      <c r="K13035">
        <v>12</v>
      </c>
      <c r="L13035">
        <v>2025</v>
      </c>
      <c r="M13035" t="s">
        <v>380</v>
      </c>
      <c r="N13035" s="89" cm="1">
        <f t="array" ref="N13035">IF(ISNUMBER(_34_KNMI_Stations[[#This Row],[Etmaal temperatuur °C]]),IF(_34_KNMI_Stations[[#This Row],[Etmaal temperatuur °C]]&lt;stookgrens[],stookgrens[]-_34_KNMI_Stations[[#This Row],[Etmaal temperatuur °C]],0),"")</f>
        <v>16.899999999999999</v>
      </c>
      <c r="O13035" s="89">
        <f>_34_KNMI_Stations[[#This Row],[graaddagen]]*_34_KNMI_Stations[[#This Row],[Gewogen factor]]</f>
        <v>18.59</v>
      </c>
      <c r="P13035" s="89" cm="1">
        <f t="array" ref="P130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36" spans="1:16" x14ac:dyDescent="0.25">
      <c r="A13036">
        <v>380</v>
      </c>
      <c r="B13036" s="110">
        <v>46020</v>
      </c>
      <c r="C13036" s="89">
        <v>1.8</v>
      </c>
      <c r="D13036" s="89">
        <v>-0.7</v>
      </c>
      <c r="E13036" s="96">
        <v>101</v>
      </c>
      <c r="F13036" s="89">
        <v>0.1</v>
      </c>
      <c r="G13036" s="89">
        <v>1026.7</v>
      </c>
      <c r="H13036">
        <v>0.98</v>
      </c>
      <c r="I13036" t="s">
        <v>32</v>
      </c>
      <c r="J13036">
        <v>1.1000000000000001</v>
      </c>
      <c r="K13036">
        <v>12</v>
      </c>
      <c r="L13036">
        <v>2025</v>
      </c>
      <c r="M13036" t="s">
        <v>306</v>
      </c>
      <c r="N13036" s="89" cm="1">
        <f t="array" ref="N13036">IF(ISNUMBER(_34_KNMI_Stations[[#This Row],[Etmaal temperatuur °C]]),IF(_34_KNMI_Stations[[#This Row],[Etmaal temperatuur °C]]&lt;stookgrens[],stookgrens[]-_34_KNMI_Stations[[#This Row],[Etmaal temperatuur °C]],0),"")</f>
        <v>18.7</v>
      </c>
      <c r="O13036" s="89">
        <f>_34_KNMI_Stations[[#This Row],[graaddagen]]*_34_KNMI_Stations[[#This Row],[Gewogen factor]]</f>
        <v>20.57</v>
      </c>
      <c r="P13036" s="89" cm="1">
        <f t="array" ref="P130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37" spans="1:16" x14ac:dyDescent="0.25">
      <c r="A13037">
        <v>380</v>
      </c>
      <c r="B13037" s="110">
        <v>46021</v>
      </c>
      <c r="C13037" s="89">
        <v>2.2999999999999998</v>
      </c>
      <c r="D13037" s="89">
        <v>0.9</v>
      </c>
      <c r="E13037" s="96">
        <v>293</v>
      </c>
      <c r="F13037" s="89">
        <v>0</v>
      </c>
      <c r="G13037" s="89">
        <v>1029.7</v>
      </c>
      <c r="H13037">
        <v>0.89</v>
      </c>
      <c r="I13037" t="s">
        <v>32</v>
      </c>
      <c r="J13037">
        <v>1.1000000000000001</v>
      </c>
      <c r="K13037">
        <v>12</v>
      </c>
      <c r="L13037">
        <v>2025</v>
      </c>
      <c r="M13037" t="s">
        <v>306</v>
      </c>
      <c r="N13037" s="89" cm="1">
        <f t="array" ref="N13037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13037" s="89">
        <f>_34_KNMI_Stations[[#This Row],[graaddagen]]*_34_KNMI_Stations[[#This Row],[Gewogen factor]]</f>
        <v>18.810000000000002</v>
      </c>
      <c r="P13037" s="89" cm="1">
        <f t="array" ref="P130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38" spans="1:16" x14ac:dyDescent="0.25">
      <c r="A13038">
        <v>380</v>
      </c>
      <c r="B13038" s="110">
        <v>46022</v>
      </c>
      <c r="C13038" s="89">
        <v>3.7</v>
      </c>
      <c r="D13038" s="89">
        <v>0.6</v>
      </c>
      <c r="E13038" s="96">
        <v>173</v>
      </c>
      <c r="F13038" s="89">
        <v>0.3</v>
      </c>
      <c r="G13038" s="89">
        <v>1025.2</v>
      </c>
      <c r="H13038">
        <v>0.96</v>
      </c>
      <c r="I13038" t="s">
        <v>32</v>
      </c>
      <c r="J13038">
        <v>1.1000000000000001</v>
      </c>
      <c r="K13038">
        <v>12</v>
      </c>
      <c r="L13038">
        <v>2025</v>
      </c>
      <c r="M13038" t="s">
        <v>306</v>
      </c>
      <c r="N13038" s="89" cm="1">
        <f t="array" ref="N13038">IF(ISNUMBER(_34_KNMI_Stations[[#This Row],[Etmaal temperatuur °C]]),IF(_34_KNMI_Stations[[#This Row],[Etmaal temperatuur °C]]&lt;stookgrens[],stookgrens[]-_34_KNMI_Stations[[#This Row],[Etmaal temperatuur °C]],0),"")</f>
        <v>17.399999999999999</v>
      </c>
      <c r="O13038" s="89">
        <f>_34_KNMI_Stations[[#This Row],[graaddagen]]*_34_KNMI_Stations[[#This Row],[Gewogen factor]]</f>
        <v>19.14</v>
      </c>
      <c r="P13038" s="89" cm="1">
        <f t="array" ref="P130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39" spans="1:16" x14ac:dyDescent="0.25">
      <c r="A13039">
        <v>380</v>
      </c>
      <c r="B13039" s="110">
        <v>46023</v>
      </c>
      <c r="C13039" s="89">
        <v>6.7</v>
      </c>
      <c r="D13039" s="89">
        <v>2.7</v>
      </c>
      <c r="E13039" s="96">
        <v>62</v>
      </c>
      <c r="F13039" s="89">
        <v>0.7</v>
      </c>
      <c r="G13039" s="89">
        <v>1007.2</v>
      </c>
      <c r="H13039">
        <v>0.86</v>
      </c>
      <c r="I13039" t="s">
        <v>32</v>
      </c>
      <c r="J13039">
        <v>1.1000000000000001</v>
      </c>
      <c r="K13039">
        <v>1</v>
      </c>
      <c r="L13039">
        <v>2026</v>
      </c>
      <c r="M13039" t="s">
        <v>306</v>
      </c>
      <c r="N13039" s="89" cm="1">
        <f t="array" ref="N13039">IF(ISNUMBER(_34_KNMI_Stations[[#This Row],[Etmaal temperatuur °C]]),IF(_34_KNMI_Stations[[#This Row],[Etmaal temperatuur °C]]&lt;stookgrens[],stookgrens[]-_34_KNMI_Stations[[#This Row],[Etmaal temperatuur °C]],0),"")</f>
        <v>15.3</v>
      </c>
      <c r="O13039" s="89">
        <f>_34_KNMI_Stations[[#This Row],[graaddagen]]*_34_KNMI_Stations[[#This Row],[Gewogen factor]]</f>
        <v>16.830000000000002</v>
      </c>
      <c r="P13039" s="89" cm="1">
        <f t="array" ref="P130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40" spans="1:16" x14ac:dyDescent="0.25">
      <c r="A13040">
        <v>380</v>
      </c>
      <c r="B13040" s="110">
        <v>46024</v>
      </c>
      <c r="C13040" s="89">
        <v>5.2</v>
      </c>
      <c r="D13040" s="89">
        <v>1.4</v>
      </c>
      <c r="E13040" s="96">
        <v>305</v>
      </c>
      <c r="F13040" s="89">
        <v>5.0999999999999996</v>
      </c>
      <c r="G13040" s="89">
        <v>1002</v>
      </c>
      <c r="H13040">
        <v>0.84</v>
      </c>
      <c r="I13040" t="s">
        <v>32</v>
      </c>
      <c r="J13040">
        <v>1.1000000000000001</v>
      </c>
      <c r="K13040">
        <v>1</v>
      </c>
      <c r="L13040">
        <v>2026</v>
      </c>
      <c r="M13040" t="s">
        <v>306</v>
      </c>
      <c r="N13040" s="89" cm="1">
        <f t="array" ref="N13040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13040" s="89">
        <f>_34_KNMI_Stations[[#This Row],[graaddagen]]*_34_KNMI_Stations[[#This Row],[Gewogen factor]]</f>
        <v>18.260000000000002</v>
      </c>
      <c r="P13040" s="89" cm="1">
        <f t="array" ref="P130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41" spans="1:16" x14ac:dyDescent="0.25">
      <c r="A13041">
        <v>380</v>
      </c>
      <c r="B13041" s="110">
        <v>46025</v>
      </c>
      <c r="C13041" s="89">
        <v>4.8</v>
      </c>
      <c r="D13041" s="89">
        <v>-0.1</v>
      </c>
      <c r="E13041" s="96">
        <v>269</v>
      </c>
      <c r="F13041" s="89">
        <v>2.7</v>
      </c>
      <c r="G13041" s="89">
        <v>1005.5</v>
      </c>
      <c r="H13041">
        <v>0.9</v>
      </c>
      <c r="I13041" t="s">
        <v>32</v>
      </c>
      <c r="J13041">
        <v>1.1000000000000001</v>
      </c>
      <c r="K13041">
        <v>1</v>
      </c>
      <c r="L13041">
        <v>2026</v>
      </c>
      <c r="M13041" t="s">
        <v>306</v>
      </c>
      <c r="N13041" s="89" cm="1">
        <f t="array" ref="N13041">IF(ISNUMBER(_34_KNMI_Stations[[#This Row],[Etmaal temperatuur °C]]),IF(_34_KNMI_Stations[[#This Row],[Etmaal temperatuur °C]]&lt;stookgrens[],stookgrens[]-_34_KNMI_Stations[[#This Row],[Etmaal temperatuur °C]],0),"")</f>
        <v>18.100000000000001</v>
      </c>
      <c r="O13041" s="89">
        <f>_34_KNMI_Stations[[#This Row],[graaddagen]]*_34_KNMI_Stations[[#This Row],[Gewogen factor]]</f>
        <v>19.910000000000004</v>
      </c>
      <c r="P13041" s="89" cm="1">
        <f t="array" ref="P130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42" spans="1:16" x14ac:dyDescent="0.25">
      <c r="A13042">
        <v>380</v>
      </c>
      <c r="B13042" s="110">
        <v>46026</v>
      </c>
      <c r="C13042" s="89">
        <v>4.5</v>
      </c>
      <c r="D13042" s="89">
        <v>-1.5</v>
      </c>
      <c r="E13042" s="96">
        <v>449</v>
      </c>
      <c r="F13042" s="89">
        <v>1.4</v>
      </c>
      <c r="G13042" s="89">
        <v>1011.1</v>
      </c>
      <c r="H13042">
        <v>0.85</v>
      </c>
      <c r="I13042" t="s">
        <v>32</v>
      </c>
      <c r="J13042">
        <v>1.1000000000000001</v>
      </c>
      <c r="K13042">
        <v>1</v>
      </c>
      <c r="L13042">
        <v>2026</v>
      </c>
      <c r="M13042" t="s">
        <v>306</v>
      </c>
      <c r="N13042" s="89" cm="1">
        <f t="array" ref="N13042">IF(ISNUMBER(_34_KNMI_Stations[[#This Row],[Etmaal temperatuur °C]]),IF(_34_KNMI_Stations[[#This Row],[Etmaal temperatuur °C]]&lt;stookgrens[],stookgrens[]-_34_KNMI_Stations[[#This Row],[Etmaal temperatuur °C]],0),"")</f>
        <v>19.5</v>
      </c>
      <c r="O13042" s="89">
        <f>_34_KNMI_Stations[[#This Row],[graaddagen]]*_34_KNMI_Stations[[#This Row],[Gewogen factor]]</f>
        <v>21.450000000000003</v>
      </c>
      <c r="P13042" s="89" cm="1">
        <f t="array" ref="P130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43" spans="1:16" x14ac:dyDescent="0.25">
      <c r="A13043">
        <v>380</v>
      </c>
      <c r="B13043" s="110">
        <v>46027</v>
      </c>
      <c r="C13043" s="89">
        <v>4.9000000000000004</v>
      </c>
      <c r="D13043" s="89">
        <v>-2.2999999999999998</v>
      </c>
      <c r="E13043" s="96">
        <v>181</v>
      </c>
      <c r="F13043" s="89">
        <v>2</v>
      </c>
      <c r="G13043" s="89">
        <v>1012.2</v>
      </c>
      <c r="H13043">
        <v>0.84</v>
      </c>
      <c r="I13043" t="s">
        <v>32</v>
      </c>
      <c r="J13043">
        <v>1.1000000000000001</v>
      </c>
      <c r="K13043">
        <v>1</v>
      </c>
      <c r="L13043">
        <v>2026</v>
      </c>
      <c r="M13043" t="s">
        <v>344</v>
      </c>
      <c r="N13043" s="89" cm="1">
        <f t="array" ref="N13043">IF(ISNUMBER(_34_KNMI_Stations[[#This Row],[Etmaal temperatuur °C]]),IF(_34_KNMI_Stations[[#This Row],[Etmaal temperatuur °C]]&lt;stookgrens[],stookgrens[]-_34_KNMI_Stations[[#This Row],[Etmaal temperatuur °C]],0),"")</f>
        <v>20.3</v>
      </c>
      <c r="O13043" s="89">
        <f>_34_KNMI_Stations[[#This Row],[graaddagen]]*_34_KNMI_Stations[[#This Row],[Gewogen factor]]</f>
        <v>22.330000000000002</v>
      </c>
      <c r="P13043" s="89" cm="1">
        <f t="array" ref="P130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44" spans="1:16" x14ac:dyDescent="0.25">
      <c r="A13044">
        <v>380</v>
      </c>
      <c r="B13044" s="110">
        <v>46028</v>
      </c>
      <c r="C13044" s="89">
        <v>3.9</v>
      </c>
      <c r="D13044" s="89">
        <v>-1.5</v>
      </c>
      <c r="E13044" s="96">
        <v>236</v>
      </c>
      <c r="F13044" s="89">
        <v>0.1</v>
      </c>
      <c r="G13044" s="89">
        <v>1016.1</v>
      </c>
      <c r="H13044">
        <v>0.91</v>
      </c>
      <c r="I13044" t="s">
        <v>32</v>
      </c>
      <c r="J13044">
        <v>1.1000000000000001</v>
      </c>
      <c r="K13044">
        <v>1</v>
      </c>
      <c r="L13044">
        <v>2026</v>
      </c>
      <c r="M13044" t="s">
        <v>344</v>
      </c>
      <c r="N13044" s="89" cm="1">
        <f t="array" ref="N13044">IF(ISNUMBER(_34_KNMI_Stations[[#This Row],[Etmaal temperatuur °C]]),IF(_34_KNMI_Stations[[#This Row],[Etmaal temperatuur °C]]&lt;stookgrens[],stookgrens[]-_34_KNMI_Stations[[#This Row],[Etmaal temperatuur °C]],0),"")</f>
        <v>19.5</v>
      </c>
      <c r="O13044" s="89">
        <f>_34_KNMI_Stations[[#This Row],[graaddagen]]*_34_KNMI_Stations[[#This Row],[Gewogen factor]]</f>
        <v>21.450000000000003</v>
      </c>
      <c r="P13044" s="89" cm="1">
        <f t="array" ref="P130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45" spans="1:16" x14ac:dyDescent="0.25">
      <c r="A13045">
        <v>380</v>
      </c>
      <c r="B13045" s="110">
        <v>46029</v>
      </c>
      <c r="C13045" s="89">
        <v>7.6</v>
      </c>
      <c r="D13045" s="89">
        <v>-1</v>
      </c>
      <c r="E13045" s="96">
        <v>187</v>
      </c>
      <c r="F13045" s="89">
        <v>3.2</v>
      </c>
      <c r="G13045" s="89">
        <v>1008.5</v>
      </c>
      <c r="H13045">
        <v>0.84</v>
      </c>
      <c r="I13045" t="s">
        <v>32</v>
      </c>
      <c r="J13045">
        <v>1.1000000000000001</v>
      </c>
      <c r="K13045">
        <v>1</v>
      </c>
      <c r="L13045">
        <v>2026</v>
      </c>
      <c r="M13045" t="s">
        <v>344</v>
      </c>
      <c r="N13045" s="89" cm="1">
        <f t="array" ref="N13045">IF(ISNUMBER(_34_KNMI_Stations[[#This Row],[Etmaal temperatuur °C]]),IF(_34_KNMI_Stations[[#This Row],[Etmaal temperatuur °C]]&lt;stookgrens[],stookgrens[]-_34_KNMI_Stations[[#This Row],[Etmaal temperatuur °C]],0),"")</f>
        <v>19</v>
      </c>
      <c r="O13045" s="89">
        <f>_34_KNMI_Stations[[#This Row],[graaddagen]]*_34_KNMI_Stations[[#This Row],[Gewogen factor]]</f>
        <v>20.900000000000002</v>
      </c>
      <c r="P13045" s="89" cm="1">
        <f t="array" ref="P130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46" spans="1:16" x14ac:dyDescent="0.25">
      <c r="A13046">
        <v>380</v>
      </c>
      <c r="B13046" s="110">
        <v>46030</v>
      </c>
      <c r="C13046" s="89">
        <v>3.9</v>
      </c>
      <c r="D13046" s="89">
        <v>1.8</v>
      </c>
      <c r="E13046" s="96">
        <v>249</v>
      </c>
      <c r="F13046" s="89">
        <v>3.9</v>
      </c>
      <c r="G13046" s="89">
        <v>1003</v>
      </c>
      <c r="H13046">
        <v>0.92</v>
      </c>
      <c r="I13046" t="s">
        <v>32</v>
      </c>
      <c r="J13046">
        <v>1.1000000000000001</v>
      </c>
      <c r="K13046">
        <v>1</v>
      </c>
      <c r="L13046">
        <v>2026</v>
      </c>
      <c r="M13046" t="s">
        <v>344</v>
      </c>
      <c r="N13046" s="89" cm="1">
        <f t="array" ref="N13046">IF(ISNUMBER(_34_KNMI_Stations[[#This Row],[Etmaal temperatuur °C]]),IF(_34_KNMI_Stations[[#This Row],[Etmaal temperatuur °C]]&lt;stookgrens[],stookgrens[]-_34_KNMI_Stations[[#This Row],[Etmaal temperatuur °C]],0),"")</f>
        <v>16.2</v>
      </c>
      <c r="O13046" s="89">
        <f>_34_KNMI_Stations[[#This Row],[graaddagen]]*_34_KNMI_Stations[[#This Row],[Gewogen factor]]</f>
        <v>17.82</v>
      </c>
      <c r="P13046" s="89" cm="1">
        <f t="array" ref="P130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47" spans="1:16" x14ac:dyDescent="0.25">
      <c r="A13047">
        <v>380</v>
      </c>
      <c r="B13047" s="110">
        <v>46031</v>
      </c>
      <c r="C13047" s="89">
        <v>7.5</v>
      </c>
      <c r="D13047" s="89">
        <v>3.4</v>
      </c>
      <c r="E13047" s="96">
        <v>64</v>
      </c>
      <c r="F13047" s="89">
        <v>7.8</v>
      </c>
      <c r="G13047" s="89">
        <v>986.2</v>
      </c>
      <c r="H13047">
        <v>0.9</v>
      </c>
      <c r="I13047" t="s">
        <v>32</v>
      </c>
      <c r="J13047">
        <v>1.1000000000000001</v>
      </c>
      <c r="K13047">
        <v>1</v>
      </c>
      <c r="L13047">
        <v>2026</v>
      </c>
      <c r="M13047" t="s">
        <v>344</v>
      </c>
      <c r="N13047" s="89" cm="1">
        <f t="array" ref="N13047">IF(ISNUMBER(_34_KNMI_Stations[[#This Row],[Etmaal temperatuur °C]]),IF(_34_KNMI_Stations[[#This Row],[Etmaal temperatuur °C]]&lt;stookgrens[],stookgrens[]-_34_KNMI_Stations[[#This Row],[Etmaal temperatuur °C]],0),"")</f>
        <v>14.6</v>
      </c>
      <c r="O13047" s="89">
        <f>_34_KNMI_Stations[[#This Row],[graaddagen]]*_34_KNMI_Stations[[#This Row],[Gewogen factor]]</f>
        <v>16.060000000000002</v>
      </c>
      <c r="P13047" s="89" cm="1">
        <f t="array" ref="P130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48" spans="1:16" x14ac:dyDescent="0.25">
      <c r="A13048">
        <v>380</v>
      </c>
      <c r="B13048" s="110">
        <v>46032</v>
      </c>
      <c r="C13048" s="89">
        <v>3.2</v>
      </c>
      <c r="D13048" s="89">
        <v>-2.7</v>
      </c>
      <c r="E13048" s="96">
        <v>95</v>
      </c>
      <c r="F13048" s="89">
        <v>2</v>
      </c>
      <c r="G13048" s="89">
        <v>1010.4</v>
      </c>
      <c r="H13048">
        <v>0.92</v>
      </c>
      <c r="I13048" t="s">
        <v>32</v>
      </c>
      <c r="J13048">
        <v>1.1000000000000001</v>
      </c>
      <c r="K13048">
        <v>1</v>
      </c>
      <c r="L13048">
        <v>2026</v>
      </c>
      <c r="M13048" t="s">
        <v>344</v>
      </c>
      <c r="N13048" s="89" cm="1">
        <f t="array" ref="N13048">IF(ISNUMBER(_34_KNMI_Stations[[#This Row],[Etmaal temperatuur °C]]),IF(_34_KNMI_Stations[[#This Row],[Etmaal temperatuur °C]]&lt;stookgrens[],stookgrens[]-_34_KNMI_Stations[[#This Row],[Etmaal temperatuur °C]],0),"")</f>
        <v>20.7</v>
      </c>
      <c r="O13048" s="89">
        <f>_34_KNMI_Stations[[#This Row],[graaddagen]]*_34_KNMI_Stations[[#This Row],[Gewogen factor]]</f>
        <v>22.77</v>
      </c>
      <c r="P13048" s="89" cm="1">
        <f t="array" ref="P130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49" spans="1:16" x14ac:dyDescent="0.25">
      <c r="A13049">
        <v>380</v>
      </c>
      <c r="B13049" s="110">
        <v>46033</v>
      </c>
      <c r="C13049" s="89">
        <v>3.6</v>
      </c>
      <c r="D13049" s="89">
        <v>-1.5</v>
      </c>
      <c r="E13049" s="96">
        <v>162</v>
      </c>
      <c r="F13049" s="89">
        <v>-0.1</v>
      </c>
      <c r="G13049" s="89">
        <v>1022.5</v>
      </c>
      <c r="H13049">
        <v>0.86</v>
      </c>
      <c r="I13049" t="s">
        <v>32</v>
      </c>
      <c r="J13049">
        <v>1.1000000000000001</v>
      </c>
      <c r="K13049">
        <v>1</v>
      </c>
      <c r="L13049">
        <v>2026</v>
      </c>
      <c r="M13049" t="s">
        <v>344</v>
      </c>
      <c r="N13049" s="89" cm="1">
        <f t="array" ref="N13049">IF(ISNUMBER(_34_KNMI_Stations[[#This Row],[Etmaal temperatuur °C]]),IF(_34_KNMI_Stations[[#This Row],[Etmaal temperatuur °C]]&lt;stookgrens[],stookgrens[]-_34_KNMI_Stations[[#This Row],[Etmaal temperatuur °C]],0),"")</f>
        <v>19.5</v>
      </c>
      <c r="O13049" s="89">
        <f>_34_KNMI_Stations[[#This Row],[graaddagen]]*_34_KNMI_Stations[[#This Row],[Gewogen factor]]</f>
        <v>21.450000000000003</v>
      </c>
      <c r="P13049" s="89" cm="1">
        <f t="array" ref="P130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50" spans="1:16" x14ac:dyDescent="0.25">
      <c r="A13050">
        <v>380</v>
      </c>
      <c r="B13050" s="110">
        <v>46034</v>
      </c>
      <c r="C13050" s="89">
        <v>6</v>
      </c>
      <c r="D13050" s="89">
        <v>5.7</v>
      </c>
      <c r="E13050" s="96">
        <v>126</v>
      </c>
      <c r="F13050" s="89">
        <v>6.1</v>
      </c>
      <c r="G13050" s="89">
        <v>1009.6</v>
      </c>
      <c r="H13050">
        <v>0.9</v>
      </c>
      <c r="I13050" t="s">
        <v>32</v>
      </c>
      <c r="J13050">
        <v>1.1000000000000001</v>
      </c>
      <c r="K13050">
        <v>1</v>
      </c>
      <c r="L13050">
        <v>2026</v>
      </c>
      <c r="M13050" t="s">
        <v>381</v>
      </c>
      <c r="N13050" s="89" cm="1">
        <f t="array" ref="N13050">IF(ISNUMBER(_34_KNMI_Stations[[#This Row],[Etmaal temperatuur °C]]),IF(_34_KNMI_Stations[[#This Row],[Etmaal temperatuur °C]]&lt;stookgrens[],stookgrens[]-_34_KNMI_Stations[[#This Row],[Etmaal temperatuur °C]],0),"")</f>
        <v>12.3</v>
      </c>
      <c r="O13050" s="89">
        <f>_34_KNMI_Stations[[#This Row],[graaddagen]]*_34_KNMI_Stations[[#This Row],[Gewogen factor]]</f>
        <v>13.530000000000001</v>
      </c>
      <c r="P13050" s="89" cm="1">
        <f t="array" ref="P130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51" spans="1:16" x14ac:dyDescent="0.25">
      <c r="A13051">
        <v>380</v>
      </c>
      <c r="B13051" s="110">
        <v>46035</v>
      </c>
      <c r="C13051" s="89">
        <v>4.5999999999999996</v>
      </c>
      <c r="D13051" s="89">
        <v>9.4</v>
      </c>
      <c r="E13051" s="96">
        <v>289</v>
      </c>
      <c r="F13051" s="89">
        <v>0.4</v>
      </c>
      <c r="G13051" s="89">
        <v>1009.6</v>
      </c>
      <c r="H13051">
        <v>0.84</v>
      </c>
      <c r="I13051" t="s">
        <v>32</v>
      </c>
      <c r="J13051">
        <v>1.1000000000000001</v>
      </c>
      <c r="K13051">
        <v>1</v>
      </c>
      <c r="L13051">
        <v>2026</v>
      </c>
      <c r="M13051" t="s">
        <v>381</v>
      </c>
      <c r="N13051" s="89" cm="1">
        <f t="array" ref="N13051">IF(ISNUMBER(_34_KNMI_Stations[[#This Row],[Etmaal temperatuur °C]]),IF(_34_KNMI_Stations[[#This Row],[Etmaal temperatuur °C]]&lt;stookgrens[],stookgrens[]-_34_KNMI_Stations[[#This Row],[Etmaal temperatuur °C]],0),"")</f>
        <v>8.6</v>
      </c>
      <c r="O13051" s="89">
        <f>_34_KNMI_Stations[[#This Row],[graaddagen]]*_34_KNMI_Stations[[#This Row],[Gewogen factor]]</f>
        <v>9.4600000000000009</v>
      </c>
      <c r="P13051" s="89" cm="1">
        <f t="array" ref="P130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52" spans="1:16" x14ac:dyDescent="0.25">
      <c r="A13052">
        <v>380</v>
      </c>
      <c r="B13052" s="110">
        <v>46036</v>
      </c>
      <c r="C13052" s="89">
        <v>3.2</v>
      </c>
      <c r="D13052" s="89">
        <v>8.5</v>
      </c>
      <c r="E13052" s="96">
        <v>45</v>
      </c>
      <c r="F13052" s="89">
        <v>4.5999999999999996</v>
      </c>
      <c r="G13052" s="89">
        <v>1012.8</v>
      </c>
      <c r="H13052">
        <v>0.94</v>
      </c>
      <c r="I13052" t="s">
        <v>32</v>
      </c>
      <c r="J13052">
        <v>1.1000000000000001</v>
      </c>
      <c r="K13052">
        <v>1</v>
      </c>
      <c r="L13052">
        <v>2026</v>
      </c>
      <c r="M13052" t="s">
        <v>381</v>
      </c>
      <c r="N13052" s="89" cm="1">
        <f t="array" ref="N13052">IF(ISNUMBER(_34_KNMI_Stations[[#This Row],[Etmaal temperatuur °C]]),IF(_34_KNMI_Stations[[#This Row],[Etmaal temperatuur °C]]&lt;stookgrens[],stookgrens[]-_34_KNMI_Stations[[#This Row],[Etmaal temperatuur °C]],0),"")</f>
        <v>9.5</v>
      </c>
      <c r="O13052" s="89">
        <f>_34_KNMI_Stations[[#This Row],[graaddagen]]*_34_KNMI_Stations[[#This Row],[Gewogen factor]]</f>
        <v>10.450000000000001</v>
      </c>
      <c r="P13052" s="89" cm="1">
        <f t="array" ref="P130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53" spans="1:16" x14ac:dyDescent="0.25">
      <c r="A13053">
        <v>380</v>
      </c>
      <c r="B13053" s="110">
        <v>46037</v>
      </c>
      <c r="C13053" s="89">
        <v>5.5</v>
      </c>
      <c r="D13053" s="89">
        <v>9.9</v>
      </c>
      <c r="E13053" s="96">
        <v>200</v>
      </c>
      <c r="F13053" s="89">
        <v>0.1</v>
      </c>
      <c r="G13053" s="89">
        <v>1009.2</v>
      </c>
      <c r="H13053">
        <v>0.82</v>
      </c>
      <c r="I13053" t="s">
        <v>32</v>
      </c>
      <c r="J13053">
        <v>1.1000000000000001</v>
      </c>
      <c r="K13053">
        <v>1</v>
      </c>
      <c r="L13053">
        <v>2026</v>
      </c>
      <c r="M13053" t="s">
        <v>381</v>
      </c>
      <c r="N13053" s="89" cm="1">
        <f t="array" ref="N13053">IF(ISNUMBER(_34_KNMI_Stations[[#This Row],[Etmaal temperatuur °C]]),IF(_34_KNMI_Stations[[#This Row],[Etmaal temperatuur °C]]&lt;stookgrens[],stookgrens[]-_34_KNMI_Stations[[#This Row],[Etmaal temperatuur °C]],0),"")</f>
        <v>8.1</v>
      </c>
      <c r="O13053" s="89">
        <f>_34_KNMI_Stations[[#This Row],[graaddagen]]*_34_KNMI_Stations[[#This Row],[Gewogen factor]]</f>
        <v>8.91</v>
      </c>
      <c r="P13053" s="89" cm="1">
        <f t="array" ref="P130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54" spans="1:16" x14ac:dyDescent="0.25">
      <c r="A13054">
        <v>380</v>
      </c>
      <c r="B13054" s="110">
        <v>46038</v>
      </c>
      <c r="C13054" s="89">
        <v>4</v>
      </c>
      <c r="D13054" s="89">
        <v>9.4</v>
      </c>
      <c r="E13054" s="96">
        <v>160</v>
      </c>
      <c r="F13054" s="89">
        <v>0.7</v>
      </c>
      <c r="G13054" s="89">
        <v>1012.4</v>
      </c>
      <c r="H13054">
        <v>0.86</v>
      </c>
      <c r="I13054" t="s">
        <v>32</v>
      </c>
      <c r="J13054">
        <v>1.1000000000000001</v>
      </c>
      <c r="K13054">
        <v>1</v>
      </c>
      <c r="L13054">
        <v>2026</v>
      </c>
      <c r="M13054" t="s">
        <v>381</v>
      </c>
      <c r="N13054" s="89" cm="1">
        <f t="array" ref="N13054">IF(ISNUMBER(_34_KNMI_Stations[[#This Row],[Etmaal temperatuur °C]]),IF(_34_KNMI_Stations[[#This Row],[Etmaal temperatuur °C]]&lt;stookgrens[],stookgrens[]-_34_KNMI_Stations[[#This Row],[Etmaal temperatuur °C]],0),"")</f>
        <v>8.6</v>
      </c>
      <c r="O13054" s="89">
        <f>_34_KNMI_Stations[[#This Row],[graaddagen]]*_34_KNMI_Stations[[#This Row],[Gewogen factor]]</f>
        <v>9.4600000000000009</v>
      </c>
      <c r="P13054" s="89" cm="1">
        <f t="array" ref="P130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55" spans="1:16" x14ac:dyDescent="0.25">
      <c r="A13055">
        <v>380</v>
      </c>
      <c r="B13055" s="110">
        <v>46039</v>
      </c>
      <c r="C13055" s="89">
        <v>2.2999999999999998</v>
      </c>
      <c r="D13055" s="89">
        <v>8.1</v>
      </c>
      <c r="E13055" s="96">
        <v>514</v>
      </c>
      <c r="F13055" s="89">
        <v>0</v>
      </c>
      <c r="G13055" s="89">
        <v>1018.1</v>
      </c>
      <c r="H13055">
        <v>0.83</v>
      </c>
      <c r="I13055" t="s">
        <v>32</v>
      </c>
      <c r="J13055">
        <v>1.1000000000000001</v>
      </c>
      <c r="K13055">
        <v>1</v>
      </c>
      <c r="L13055">
        <v>2026</v>
      </c>
      <c r="M13055" t="s">
        <v>381</v>
      </c>
      <c r="N13055" s="89" cm="1">
        <f t="array" ref="N13055">IF(ISNUMBER(_34_KNMI_Stations[[#This Row],[Etmaal temperatuur °C]]),IF(_34_KNMI_Stations[[#This Row],[Etmaal temperatuur °C]]&lt;stookgrens[],stookgrens[]-_34_KNMI_Stations[[#This Row],[Etmaal temperatuur °C]],0),"")</f>
        <v>9.9</v>
      </c>
      <c r="O13055" s="89">
        <f>_34_KNMI_Stations[[#This Row],[graaddagen]]*_34_KNMI_Stations[[#This Row],[Gewogen factor]]</f>
        <v>10.89</v>
      </c>
      <c r="P13055" s="89" cm="1">
        <f t="array" ref="P130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56" spans="1:16" x14ac:dyDescent="0.25">
      <c r="A13056">
        <v>380</v>
      </c>
      <c r="B13056" s="110">
        <v>46040</v>
      </c>
      <c r="C13056" s="89">
        <v>3.1</v>
      </c>
      <c r="D13056" s="89">
        <v>2.5</v>
      </c>
      <c r="E13056" s="96">
        <v>529</v>
      </c>
      <c r="F13056" s="89">
        <v>0</v>
      </c>
      <c r="G13056" s="89">
        <v>1019.5</v>
      </c>
      <c r="H13056">
        <v>0.9</v>
      </c>
      <c r="I13056" t="s">
        <v>32</v>
      </c>
      <c r="J13056">
        <v>1.1000000000000001</v>
      </c>
      <c r="K13056">
        <v>1</v>
      </c>
      <c r="L13056">
        <v>2026</v>
      </c>
      <c r="M13056" t="s">
        <v>381</v>
      </c>
      <c r="N13056" s="89" cm="1">
        <f t="array" ref="N13056">IF(ISNUMBER(_34_KNMI_Stations[[#This Row],[Etmaal temperatuur °C]]),IF(_34_KNMI_Stations[[#This Row],[Etmaal temperatuur °C]]&lt;stookgrens[],stookgrens[]-_34_KNMI_Stations[[#This Row],[Etmaal temperatuur °C]],0),"")</f>
        <v>15.5</v>
      </c>
      <c r="O13056" s="89">
        <f>_34_KNMI_Stations[[#This Row],[graaddagen]]*_34_KNMI_Stations[[#This Row],[Gewogen factor]]</f>
        <v>17.05</v>
      </c>
      <c r="P13056" s="89" cm="1">
        <f t="array" ref="P130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57" spans="1:16" x14ac:dyDescent="0.25">
      <c r="A13057">
        <v>380</v>
      </c>
      <c r="B13057" s="110">
        <v>46041</v>
      </c>
      <c r="C13057" s="89">
        <v>1.6</v>
      </c>
      <c r="D13057" s="89">
        <v>2</v>
      </c>
      <c r="E13057" s="96">
        <v>389</v>
      </c>
      <c r="F13057" s="89">
        <v>0</v>
      </c>
      <c r="G13057" s="89">
        <v>1019.1</v>
      </c>
      <c r="H13057">
        <v>0.89</v>
      </c>
      <c r="I13057" t="s">
        <v>32</v>
      </c>
      <c r="J13057">
        <v>1.1000000000000001</v>
      </c>
      <c r="K13057">
        <v>1</v>
      </c>
      <c r="L13057">
        <v>2026</v>
      </c>
      <c r="M13057" t="s">
        <v>382</v>
      </c>
      <c r="N13057" s="89" cm="1">
        <f t="array" ref="N13057">IF(ISNUMBER(_34_KNMI_Stations[[#This Row],[Etmaal temperatuur °C]]),IF(_34_KNMI_Stations[[#This Row],[Etmaal temperatuur °C]]&lt;stookgrens[],stookgrens[]-_34_KNMI_Stations[[#This Row],[Etmaal temperatuur °C]],0),"")</f>
        <v>16</v>
      </c>
      <c r="O13057" s="89">
        <f>_34_KNMI_Stations[[#This Row],[graaddagen]]*_34_KNMI_Stations[[#This Row],[Gewogen factor]]</f>
        <v>17.600000000000001</v>
      </c>
      <c r="P13057" s="89" cm="1">
        <f t="array" ref="P130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58" spans="1:16" x14ac:dyDescent="0.25">
      <c r="A13058">
        <v>380</v>
      </c>
      <c r="B13058" s="110">
        <v>46042</v>
      </c>
      <c r="C13058" s="89">
        <v>2.4</v>
      </c>
      <c r="D13058" s="89">
        <v>2</v>
      </c>
      <c r="E13058" s="96">
        <v>555</v>
      </c>
      <c r="F13058" s="89">
        <v>0</v>
      </c>
      <c r="G13058" s="89">
        <v>1015.9</v>
      </c>
      <c r="H13058">
        <v>0.84</v>
      </c>
      <c r="I13058" t="s">
        <v>32</v>
      </c>
      <c r="J13058">
        <v>1.1000000000000001</v>
      </c>
      <c r="K13058">
        <v>1</v>
      </c>
      <c r="L13058">
        <v>2026</v>
      </c>
      <c r="M13058" t="s">
        <v>382</v>
      </c>
      <c r="N13058" s="89" cm="1">
        <f t="array" ref="N13058">IF(ISNUMBER(_34_KNMI_Stations[[#This Row],[Etmaal temperatuur °C]]),IF(_34_KNMI_Stations[[#This Row],[Etmaal temperatuur °C]]&lt;stookgrens[],stookgrens[]-_34_KNMI_Stations[[#This Row],[Etmaal temperatuur °C]],0),"")</f>
        <v>16</v>
      </c>
      <c r="O13058" s="89">
        <f>_34_KNMI_Stations[[#This Row],[graaddagen]]*_34_KNMI_Stations[[#This Row],[Gewogen factor]]</f>
        <v>17.600000000000001</v>
      </c>
      <c r="P13058" s="89" cm="1">
        <f t="array" ref="P130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59" spans="1:16" x14ac:dyDescent="0.25">
      <c r="A13059">
        <v>380</v>
      </c>
      <c r="B13059" s="110">
        <v>46043</v>
      </c>
      <c r="C13059" s="89">
        <v>3</v>
      </c>
      <c r="D13059" s="89">
        <v>5.6</v>
      </c>
      <c r="E13059" s="96">
        <v>451</v>
      </c>
      <c r="F13059" s="89">
        <v>0</v>
      </c>
      <c r="G13059" s="89">
        <v>1002.3</v>
      </c>
      <c r="H13059">
        <v>0.74</v>
      </c>
      <c r="I13059" t="s">
        <v>32</v>
      </c>
      <c r="J13059">
        <v>1.1000000000000001</v>
      </c>
      <c r="K13059">
        <v>1</v>
      </c>
      <c r="L13059">
        <v>2026</v>
      </c>
      <c r="M13059" t="s">
        <v>382</v>
      </c>
      <c r="N13059" s="89" cm="1">
        <f t="array" ref="N13059">IF(ISNUMBER(_34_KNMI_Stations[[#This Row],[Etmaal temperatuur °C]]),IF(_34_KNMI_Stations[[#This Row],[Etmaal temperatuur °C]]&lt;stookgrens[],stookgrens[]-_34_KNMI_Stations[[#This Row],[Etmaal temperatuur °C]],0),"")</f>
        <v>12.4</v>
      </c>
      <c r="O13059" s="89">
        <f>_34_KNMI_Stations[[#This Row],[graaddagen]]*_34_KNMI_Stations[[#This Row],[Gewogen factor]]</f>
        <v>13.640000000000002</v>
      </c>
      <c r="P13059" s="89" cm="1">
        <f t="array" ref="P130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60" spans="1:16" x14ac:dyDescent="0.25">
      <c r="A13060">
        <v>380</v>
      </c>
      <c r="B13060" s="110">
        <v>46044</v>
      </c>
      <c r="C13060" s="89">
        <v>2.9</v>
      </c>
      <c r="D13060" s="89">
        <v>4.5</v>
      </c>
      <c r="E13060" s="96">
        <v>507</v>
      </c>
      <c r="F13060" s="89">
        <v>-0.1</v>
      </c>
      <c r="G13060" s="89">
        <v>995.3</v>
      </c>
      <c r="H13060">
        <v>0.76</v>
      </c>
      <c r="I13060" t="s">
        <v>32</v>
      </c>
      <c r="J13060">
        <v>1.1000000000000001</v>
      </c>
      <c r="K13060">
        <v>1</v>
      </c>
      <c r="L13060">
        <v>2026</v>
      </c>
      <c r="M13060" t="s">
        <v>382</v>
      </c>
      <c r="N13060" s="89" cm="1">
        <f t="array" ref="N13060">IF(ISNUMBER(_34_KNMI_Stations[[#This Row],[Etmaal temperatuur °C]]),IF(_34_KNMI_Stations[[#This Row],[Etmaal temperatuur °C]]&lt;stookgrens[],stookgrens[]-_34_KNMI_Stations[[#This Row],[Etmaal temperatuur °C]],0),"")</f>
        <v>13.5</v>
      </c>
      <c r="O13060" s="89">
        <f>_34_KNMI_Stations[[#This Row],[graaddagen]]*_34_KNMI_Stations[[#This Row],[Gewogen factor]]</f>
        <v>14.850000000000001</v>
      </c>
      <c r="P13060" s="89" cm="1">
        <f t="array" ref="P130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61" spans="1:16" x14ac:dyDescent="0.25">
      <c r="A13061">
        <v>380</v>
      </c>
      <c r="B13061" s="110">
        <v>46045</v>
      </c>
      <c r="C13061" s="89">
        <v>3.1</v>
      </c>
      <c r="D13061" s="89">
        <v>5.8</v>
      </c>
      <c r="E13061" s="96">
        <v>358</v>
      </c>
      <c r="F13061" s="89">
        <v>0</v>
      </c>
      <c r="G13061" s="89">
        <v>994.8</v>
      </c>
      <c r="H13061">
        <v>0.82</v>
      </c>
      <c r="I13061" t="s">
        <v>32</v>
      </c>
      <c r="J13061">
        <v>1.1000000000000001</v>
      </c>
      <c r="K13061">
        <v>1</v>
      </c>
      <c r="L13061">
        <v>2026</v>
      </c>
      <c r="M13061" t="s">
        <v>382</v>
      </c>
      <c r="N13061" s="89" cm="1">
        <f t="array" ref="N13061">IF(ISNUMBER(_34_KNMI_Stations[[#This Row],[Etmaal temperatuur °C]]),IF(_34_KNMI_Stations[[#This Row],[Etmaal temperatuur °C]]&lt;stookgrens[],stookgrens[]-_34_KNMI_Stations[[#This Row],[Etmaal temperatuur °C]],0),"")</f>
        <v>12.2</v>
      </c>
      <c r="O13061" s="89">
        <f>_34_KNMI_Stations[[#This Row],[graaddagen]]*_34_KNMI_Stations[[#This Row],[Gewogen factor]]</f>
        <v>13.42</v>
      </c>
      <c r="P13061" s="89" cm="1">
        <f t="array" ref="P130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62" spans="1:16" x14ac:dyDescent="0.25">
      <c r="A13062">
        <v>380</v>
      </c>
      <c r="B13062" s="110">
        <v>46046</v>
      </c>
      <c r="C13062" s="89">
        <v>2.2999999999999998</v>
      </c>
      <c r="D13062" s="89">
        <v>5.2</v>
      </c>
      <c r="E13062" s="96">
        <v>564</v>
      </c>
      <c r="F13062" s="89">
        <v>-0.1</v>
      </c>
      <c r="G13062" s="89">
        <v>1000.5</v>
      </c>
      <c r="H13062">
        <v>0.82</v>
      </c>
      <c r="I13062" t="s">
        <v>32</v>
      </c>
      <c r="J13062">
        <v>1.1000000000000001</v>
      </c>
      <c r="K13062">
        <v>1</v>
      </c>
      <c r="L13062">
        <v>2026</v>
      </c>
      <c r="M13062" t="s">
        <v>382</v>
      </c>
      <c r="N13062" s="89" cm="1">
        <f t="array" ref="N13062">IF(ISNUMBER(_34_KNMI_Stations[[#This Row],[Etmaal temperatuur °C]]),IF(_34_KNMI_Stations[[#This Row],[Etmaal temperatuur °C]]&lt;stookgrens[],stookgrens[]-_34_KNMI_Stations[[#This Row],[Etmaal temperatuur °C]],0),"")</f>
        <v>12.8</v>
      </c>
      <c r="O13062" s="89">
        <f>_34_KNMI_Stations[[#This Row],[graaddagen]]*_34_KNMI_Stations[[#This Row],[Gewogen factor]]</f>
        <v>14.080000000000002</v>
      </c>
      <c r="P13062" s="89" cm="1">
        <f t="array" ref="P130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63" spans="1:16" x14ac:dyDescent="0.25">
      <c r="A13063">
        <v>380</v>
      </c>
      <c r="B13063" s="110">
        <v>46047</v>
      </c>
      <c r="C13063" s="89">
        <v>2</v>
      </c>
      <c r="D13063" s="89">
        <v>-0.6</v>
      </c>
      <c r="E13063" s="96">
        <v>331</v>
      </c>
      <c r="F13063" s="89">
        <v>0</v>
      </c>
      <c r="G13063" s="89">
        <v>998.1</v>
      </c>
      <c r="H13063">
        <v>0.87</v>
      </c>
      <c r="I13063" t="s">
        <v>32</v>
      </c>
      <c r="J13063">
        <v>1.1000000000000001</v>
      </c>
      <c r="K13063">
        <v>1</v>
      </c>
      <c r="L13063">
        <v>2026</v>
      </c>
      <c r="M13063" t="s">
        <v>382</v>
      </c>
      <c r="N13063" s="89" cm="1">
        <f t="array" ref="N13063">IF(ISNUMBER(_34_KNMI_Stations[[#This Row],[Etmaal temperatuur °C]]),IF(_34_KNMI_Stations[[#This Row],[Etmaal temperatuur °C]]&lt;stookgrens[],stookgrens[]-_34_KNMI_Stations[[#This Row],[Etmaal temperatuur °C]],0),"")</f>
        <v>18.600000000000001</v>
      </c>
      <c r="O13063" s="89">
        <f>_34_KNMI_Stations[[#This Row],[graaddagen]]*_34_KNMI_Stations[[#This Row],[Gewogen factor]]</f>
        <v>20.460000000000004</v>
      </c>
      <c r="P13063" s="89" cm="1">
        <f t="array" ref="P130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64" spans="1:16" x14ac:dyDescent="0.25">
      <c r="A13064">
        <v>380</v>
      </c>
      <c r="B13064" s="110">
        <v>46048</v>
      </c>
      <c r="C13064" s="89">
        <v>2</v>
      </c>
      <c r="D13064" s="89">
        <v>-1.7</v>
      </c>
      <c r="E13064" s="96">
        <v>81</v>
      </c>
      <c r="F13064" s="89">
        <v>0</v>
      </c>
      <c r="G13064" s="89">
        <v>1002.6</v>
      </c>
      <c r="H13064">
        <v>0.97</v>
      </c>
      <c r="I13064" t="s">
        <v>32</v>
      </c>
      <c r="J13064">
        <v>1.1000000000000001</v>
      </c>
      <c r="K13064">
        <v>1</v>
      </c>
      <c r="L13064">
        <v>2026</v>
      </c>
      <c r="M13064" t="s">
        <v>383</v>
      </c>
      <c r="N13064" s="89" cm="1">
        <f t="array" ref="N13064">IF(ISNUMBER(_34_KNMI_Stations[[#This Row],[Etmaal temperatuur °C]]),IF(_34_KNMI_Stations[[#This Row],[Etmaal temperatuur °C]]&lt;stookgrens[],stookgrens[]-_34_KNMI_Stations[[#This Row],[Etmaal temperatuur °C]],0),"")</f>
        <v>19.7</v>
      </c>
      <c r="O13064" s="89">
        <f>_34_KNMI_Stations[[#This Row],[graaddagen]]*_34_KNMI_Stations[[#This Row],[Gewogen factor]]</f>
        <v>21.67</v>
      </c>
      <c r="P13064" s="89" cm="1">
        <f t="array" ref="P130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65" spans="1:16" x14ac:dyDescent="0.25">
      <c r="A13065">
        <v>380</v>
      </c>
      <c r="B13065" s="110">
        <v>46049</v>
      </c>
      <c r="C13065" s="89">
        <v>3</v>
      </c>
      <c r="D13065" s="89">
        <v>3.3</v>
      </c>
      <c r="E13065" s="96">
        <v>194</v>
      </c>
      <c r="F13065" s="89">
        <v>5.8</v>
      </c>
      <c r="G13065" s="89">
        <v>995.4</v>
      </c>
      <c r="H13065">
        <v>0.91</v>
      </c>
      <c r="I13065" t="s">
        <v>32</v>
      </c>
      <c r="J13065">
        <v>1.1000000000000001</v>
      </c>
      <c r="K13065">
        <v>1</v>
      </c>
      <c r="L13065">
        <v>2026</v>
      </c>
      <c r="M13065" t="s">
        <v>383</v>
      </c>
      <c r="N13065" s="89" cm="1">
        <f t="array" ref="N13065">IF(ISNUMBER(_34_KNMI_Stations[[#This Row],[Etmaal temperatuur °C]]),IF(_34_KNMI_Stations[[#This Row],[Etmaal temperatuur °C]]&lt;stookgrens[],stookgrens[]-_34_KNMI_Stations[[#This Row],[Etmaal temperatuur °C]],0),"")</f>
        <v>14.7</v>
      </c>
      <c r="O13065" s="89">
        <f>_34_KNMI_Stations[[#This Row],[graaddagen]]*_34_KNMI_Stations[[#This Row],[Gewogen factor]]</f>
        <v>16.170000000000002</v>
      </c>
      <c r="P13065" s="89" cm="1">
        <f t="array" ref="P130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66" spans="1:16" x14ac:dyDescent="0.25">
      <c r="A13066">
        <v>380</v>
      </c>
      <c r="B13066" s="110">
        <v>46050</v>
      </c>
      <c r="C13066" s="89">
        <v>2.5</v>
      </c>
      <c r="D13066" s="89">
        <v>4</v>
      </c>
      <c r="E13066" s="96">
        <v>92</v>
      </c>
      <c r="F13066" s="89">
        <v>0</v>
      </c>
      <c r="G13066" s="89">
        <v>995.1</v>
      </c>
      <c r="H13066">
        <v>0.98</v>
      </c>
      <c r="I13066" t="s">
        <v>32</v>
      </c>
      <c r="J13066">
        <v>1.1000000000000001</v>
      </c>
      <c r="K13066">
        <v>1</v>
      </c>
      <c r="L13066">
        <v>2026</v>
      </c>
      <c r="M13066" t="s">
        <v>383</v>
      </c>
      <c r="N13066" s="89" cm="1">
        <f t="array" ref="N13066">IF(ISNUMBER(_34_KNMI_Stations[[#This Row],[Etmaal temperatuur °C]]),IF(_34_KNMI_Stations[[#This Row],[Etmaal temperatuur °C]]&lt;stookgrens[],stookgrens[]-_34_KNMI_Stations[[#This Row],[Etmaal temperatuur °C]],0),"")</f>
        <v>14</v>
      </c>
      <c r="O13066" s="89">
        <f>_34_KNMI_Stations[[#This Row],[graaddagen]]*_34_KNMI_Stations[[#This Row],[Gewogen factor]]</f>
        <v>15.400000000000002</v>
      </c>
      <c r="P13066" s="89" cm="1">
        <f t="array" ref="P130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67" spans="1:16" x14ac:dyDescent="0.25">
      <c r="A13067">
        <v>380</v>
      </c>
      <c r="B13067" s="110">
        <v>46051</v>
      </c>
      <c r="C13067" s="89">
        <v>1.5</v>
      </c>
      <c r="D13067" s="89">
        <v>0.5</v>
      </c>
      <c r="E13067" s="96">
        <v>108</v>
      </c>
      <c r="F13067" s="89">
        <v>-0.1</v>
      </c>
      <c r="G13067" s="89">
        <v>999.2</v>
      </c>
      <c r="H13067">
        <v>0.94</v>
      </c>
      <c r="I13067" t="s">
        <v>32</v>
      </c>
      <c r="J13067">
        <v>1.1000000000000001</v>
      </c>
      <c r="K13067">
        <v>1</v>
      </c>
      <c r="L13067">
        <v>2026</v>
      </c>
      <c r="M13067" t="s">
        <v>383</v>
      </c>
      <c r="N13067" s="89" cm="1">
        <f t="array" ref="N13067">IF(ISNUMBER(_34_KNMI_Stations[[#This Row],[Etmaal temperatuur °C]]),IF(_34_KNMI_Stations[[#This Row],[Etmaal temperatuur °C]]&lt;stookgrens[],stookgrens[]-_34_KNMI_Stations[[#This Row],[Etmaal temperatuur °C]],0),"")</f>
        <v>17.5</v>
      </c>
      <c r="O13067" s="89">
        <f>_34_KNMI_Stations[[#This Row],[graaddagen]]*_34_KNMI_Stations[[#This Row],[Gewogen factor]]</f>
        <v>19.25</v>
      </c>
      <c r="P13067" s="89" cm="1">
        <f t="array" ref="P130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68" spans="1:16" x14ac:dyDescent="0.25">
      <c r="A13068">
        <v>380</v>
      </c>
      <c r="B13068" s="110">
        <v>46052</v>
      </c>
      <c r="C13068" s="89">
        <v>2.8</v>
      </c>
      <c r="D13068" s="89">
        <v>2.2999999999999998</v>
      </c>
      <c r="E13068" s="96">
        <v>588</v>
      </c>
      <c r="F13068" s="89">
        <v>-0.1</v>
      </c>
      <c r="G13068" s="89">
        <v>996.9</v>
      </c>
      <c r="H13068">
        <v>0.89</v>
      </c>
      <c r="I13068" t="s">
        <v>32</v>
      </c>
      <c r="J13068">
        <v>1.1000000000000001</v>
      </c>
      <c r="K13068">
        <v>1</v>
      </c>
      <c r="L13068">
        <v>2026</v>
      </c>
      <c r="M13068" t="s">
        <v>383</v>
      </c>
      <c r="N13068" s="89" cm="1">
        <f t="array" ref="N13068">IF(ISNUMBER(_34_KNMI_Stations[[#This Row],[Etmaal temperatuur °C]]),IF(_34_KNMI_Stations[[#This Row],[Etmaal temperatuur °C]]&lt;stookgrens[],stookgrens[]-_34_KNMI_Stations[[#This Row],[Etmaal temperatuur °C]],0),"")</f>
        <v>15.7</v>
      </c>
      <c r="O13068" s="89">
        <f>_34_KNMI_Stations[[#This Row],[graaddagen]]*_34_KNMI_Stations[[#This Row],[Gewogen factor]]</f>
        <v>17.27</v>
      </c>
      <c r="P13068" s="89" cm="1">
        <f t="array" ref="P130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69" spans="1:16" x14ac:dyDescent="0.25">
      <c r="A13069">
        <v>380</v>
      </c>
      <c r="B13069" s="110">
        <v>46053</v>
      </c>
      <c r="C13069" s="89">
        <v>2.6</v>
      </c>
      <c r="D13069" s="89">
        <v>6.8</v>
      </c>
      <c r="E13069" s="96">
        <v>335</v>
      </c>
      <c r="F13069" s="89">
        <v>0.5</v>
      </c>
      <c r="G13069" s="89">
        <v>1001.9</v>
      </c>
      <c r="H13069">
        <v>0.87</v>
      </c>
      <c r="I13069" t="s">
        <v>32</v>
      </c>
      <c r="J13069">
        <v>1.1000000000000001</v>
      </c>
      <c r="K13069">
        <v>1</v>
      </c>
      <c r="L13069">
        <v>2026</v>
      </c>
      <c r="M13069" t="s">
        <v>383</v>
      </c>
      <c r="N13069" s="89" cm="1">
        <f t="array" ref="N13069">IF(ISNUMBER(_34_KNMI_Stations[[#This Row],[Etmaal temperatuur °C]]),IF(_34_KNMI_Stations[[#This Row],[Etmaal temperatuur °C]]&lt;stookgrens[],stookgrens[]-_34_KNMI_Stations[[#This Row],[Etmaal temperatuur °C]],0),"")</f>
        <v>11.2</v>
      </c>
      <c r="O13069" s="89">
        <f>_34_KNMI_Stations[[#This Row],[graaddagen]]*_34_KNMI_Stations[[#This Row],[Gewogen factor]]</f>
        <v>12.32</v>
      </c>
      <c r="P13069" s="89" cm="1">
        <f t="array" ref="P130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70" spans="1:16" x14ac:dyDescent="0.25">
      <c r="A13070">
        <v>391</v>
      </c>
      <c r="B13070" s="110">
        <v>45658</v>
      </c>
      <c r="C13070" s="89">
        <v>5.6</v>
      </c>
      <c r="D13070" s="89">
        <v>6.9</v>
      </c>
      <c r="E13070" s="96">
        <v>56</v>
      </c>
      <c r="F13070" s="89">
        <v>8</v>
      </c>
      <c r="G13070" s="89"/>
      <c r="H13070">
        <v>0.83</v>
      </c>
      <c r="I13070" t="s">
        <v>33</v>
      </c>
      <c r="J13070">
        <v>1.1000000000000001</v>
      </c>
      <c r="K13070">
        <v>1</v>
      </c>
      <c r="L13070">
        <v>2025</v>
      </c>
      <c r="M13070" t="s">
        <v>59</v>
      </c>
      <c r="N13070" s="89" cm="1">
        <f t="array" ref="N13070">IF(ISNUMBER(_34_KNMI_Stations[[#This Row],[Etmaal temperatuur °C]]),IF(_34_KNMI_Stations[[#This Row],[Etmaal temperatuur °C]]&lt;stookgrens[],stookgrens[]-_34_KNMI_Stations[[#This Row],[Etmaal temperatuur °C]],0),"")</f>
        <v>11.1</v>
      </c>
      <c r="O13070" s="89">
        <f>_34_KNMI_Stations[[#This Row],[graaddagen]]*_34_KNMI_Stations[[#This Row],[Gewogen factor]]</f>
        <v>12.21</v>
      </c>
      <c r="P13070" s="89" cm="1">
        <f t="array" ref="P130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71" spans="1:16" x14ac:dyDescent="0.25">
      <c r="A13071">
        <v>391</v>
      </c>
      <c r="B13071" s="110">
        <v>45659</v>
      </c>
      <c r="C13071" s="89">
        <v>2</v>
      </c>
      <c r="D13071" s="89">
        <v>3.3</v>
      </c>
      <c r="E13071" s="96">
        <v>271</v>
      </c>
      <c r="F13071" s="89">
        <v>3.1</v>
      </c>
      <c r="G13071" s="89"/>
      <c r="H13071">
        <v>0.94</v>
      </c>
      <c r="I13071" t="s">
        <v>33</v>
      </c>
      <c r="J13071">
        <v>1.1000000000000001</v>
      </c>
      <c r="K13071">
        <v>1</v>
      </c>
      <c r="L13071">
        <v>2025</v>
      </c>
      <c r="M13071" t="s">
        <v>59</v>
      </c>
      <c r="N13071" s="89" cm="1">
        <f t="array" ref="N13071">IF(ISNUMBER(_34_KNMI_Stations[[#This Row],[Etmaal temperatuur °C]]),IF(_34_KNMI_Stations[[#This Row],[Etmaal temperatuur °C]]&lt;stookgrens[],stookgrens[]-_34_KNMI_Stations[[#This Row],[Etmaal temperatuur °C]],0),"")</f>
        <v>14.7</v>
      </c>
      <c r="O13071" s="89">
        <f>_34_KNMI_Stations[[#This Row],[graaddagen]]*_34_KNMI_Stations[[#This Row],[Gewogen factor]]</f>
        <v>16.170000000000002</v>
      </c>
      <c r="P13071" s="89" cm="1">
        <f t="array" ref="P130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72" spans="1:16" x14ac:dyDescent="0.25">
      <c r="A13072">
        <v>391</v>
      </c>
      <c r="B13072" s="110">
        <v>45660</v>
      </c>
      <c r="C13072" s="89">
        <v>3.1</v>
      </c>
      <c r="D13072" s="89">
        <v>2</v>
      </c>
      <c r="E13072" s="96">
        <v>360</v>
      </c>
      <c r="F13072" s="89">
        <v>1.4</v>
      </c>
      <c r="G13072" s="89"/>
      <c r="H13072">
        <v>0.9</v>
      </c>
      <c r="I13072" t="s">
        <v>33</v>
      </c>
      <c r="J13072">
        <v>1.1000000000000001</v>
      </c>
      <c r="K13072">
        <v>1</v>
      </c>
      <c r="L13072">
        <v>2025</v>
      </c>
      <c r="M13072" t="s">
        <v>59</v>
      </c>
      <c r="N13072" s="89" cm="1">
        <f t="array" ref="N13072">IF(ISNUMBER(_34_KNMI_Stations[[#This Row],[Etmaal temperatuur °C]]),IF(_34_KNMI_Stations[[#This Row],[Etmaal temperatuur °C]]&lt;stookgrens[],stookgrens[]-_34_KNMI_Stations[[#This Row],[Etmaal temperatuur °C]],0),"")</f>
        <v>16</v>
      </c>
      <c r="O13072" s="89">
        <f>_34_KNMI_Stations[[#This Row],[graaddagen]]*_34_KNMI_Stations[[#This Row],[Gewogen factor]]</f>
        <v>17.600000000000001</v>
      </c>
      <c r="P13072" s="89" cm="1">
        <f t="array" ref="P130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73" spans="1:16" x14ac:dyDescent="0.25">
      <c r="A13073">
        <v>391</v>
      </c>
      <c r="B13073" s="110">
        <v>45661</v>
      </c>
      <c r="C13073" s="89">
        <v>1.9</v>
      </c>
      <c r="D13073" s="89">
        <v>1.7</v>
      </c>
      <c r="E13073" s="96">
        <v>183</v>
      </c>
      <c r="F13073" s="89">
        <v>0.2</v>
      </c>
      <c r="G13073" s="89"/>
      <c r="H13073">
        <v>0.92</v>
      </c>
      <c r="I13073" t="s">
        <v>33</v>
      </c>
      <c r="J13073">
        <v>1.1000000000000001</v>
      </c>
      <c r="K13073">
        <v>1</v>
      </c>
      <c r="L13073">
        <v>2025</v>
      </c>
      <c r="M13073" t="s">
        <v>59</v>
      </c>
      <c r="N13073" s="89" cm="1">
        <f t="array" ref="N13073">IF(ISNUMBER(_34_KNMI_Stations[[#This Row],[Etmaal temperatuur °C]]),IF(_34_KNMI_Stations[[#This Row],[Etmaal temperatuur °C]]&lt;stookgrens[],stookgrens[]-_34_KNMI_Stations[[#This Row],[Etmaal temperatuur °C]],0),"")</f>
        <v>16.3</v>
      </c>
      <c r="O13073" s="89">
        <f>_34_KNMI_Stations[[#This Row],[graaddagen]]*_34_KNMI_Stations[[#This Row],[Gewogen factor]]</f>
        <v>17.930000000000003</v>
      </c>
      <c r="P13073" s="89" cm="1">
        <f t="array" ref="P130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74" spans="1:16" x14ac:dyDescent="0.25">
      <c r="A13074">
        <v>391</v>
      </c>
      <c r="B13074" s="110">
        <v>45662</v>
      </c>
      <c r="C13074" s="89">
        <v>4.3</v>
      </c>
      <c r="D13074" s="89">
        <v>5.8</v>
      </c>
      <c r="E13074" s="96">
        <v>47</v>
      </c>
      <c r="F13074" s="89">
        <v>19.600000000000001</v>
      </c>
      <c r="G13074" s="89"/>
      <c r="H13074">
        <v>0.94</v>
      </c>
      <c r="I13074" t="s">
        <v>33</v>
      </c>
      <c r="J13074">
        <v>1.1000000000000001</v>
      </c>
      <c r="K13074">
        <v>1</v>
      </c>
      <c r="L13074">
        <v>2025</v>
      </c>
      <c r="M13074" t="s">
        <v>59</v>
      </c>
      <c r="N13074" s="89" cm="1">
        <f t="array" ref="N13074">IF(ISNUMBER(_34_KNMI_Stations[[#This Row],[Etmaal temperatuur °C]]),IF(_34_KNMI_Stations[[#This Row],[Etmaal temperatuur °C]]&lt;stookgrens[],stookgrens[]-_34_KNMI_Stations[[#This Row],[Etmaal temperatuur °C]],0),"")</f>
        <v>12.2</v>
      </c>
      <c r="O13074" s="89">
        <f>_34_KNMI_Stations[[#This Row],[graaddagen]]*_34_KNMI_Stations[[#This Row],[Gewogen factor]]</f>
        <v>13.42</v>
      </c>
      <c r="P13074" s="89" cm="1">
        <f t="array" ref="P130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75" spans="1:16" x14ac:dyDescent="0.25">
      <c r="A13075">
        <v>391</v>
      </c>
      <c r="B13075" s="110">
        <v>45663</v>
      </c>
      <c r="C13075" s="89">
        <v>5.6</v>
      </c>
      <c r="D13075" s="89">
        <v>9.4</v>
      </c>
      <c r="E13075" s="96">
        <v>154</v>
      </c>
      <c r="F13075" s="89">
        <v>9.4</v>
      </c>
      <c r="G13075" s="89"/>
      <c r="H13075">
        <v>0.79</v>
      </c>
      <c r="I13075" t="s">
        <v>33</v>
      </c>
      <c r="J13075">
        <v>1.1000000000000001</v>
      </c>
      <c r="K13075">
        <v>1</v>
      </c>
      <c r="L13075">
        <v>2025</v>
      </c>
      <c r="M13075" t="s">
        <v>111</v>
      </c>
      <c r="N13075" s="89" cm="1">
        <f t="array" ref="N13075">IF(ISNUMBER(_34_KNMI_Stations[[#This Row],[Etmaal temperatuur °C]]),IF(_34_KNMI_Stations[[#This Row],[Etmaal temperatuur °C]]&lt;stookgrens[],stookgrens[]-_34_KNMI_Stations[[#This Row],[Etmaal temperatuur °C]],0),"")</f>
        <v>8.6</v>
      </c>
      <c r="O13075" s="89">
        <f>_34_KNMI_Stations[[#This Row],[graaddagen]]*_34_KNMI_Stations[[#This Row],[Gewogen factor]]</f>
        <v>9.4600000000000009</v>
      </c>
      <c r="P13075" s="89" cm="1">
        <f t="array" ref="P130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76" spans="1:16" x14ac:dyDescent="0.25">
      <c r="A13076">
        <v>391</v>
      </c>
      <c r="B13076" s="110">
        <v>45664</v>
      </c>
      <c r="C13076" s="89">
        <v>3.8</v>
      </c>
      <c r="D13076" s="89">
        <v>3.9</v>
      </c>
      <c r="E13076" s="96">
        <v>218</v>
      </c>
      <c r="F13076" s="89">
        <v>0.4</v>
      </c>
      <c r="G13076" s="89"/>
      <c r="H13076">
        <v>0.83</v>
      </c>
      <c r="I13076" t="s">
        <v>33</v>
      </c>
      <c r="J13076">
        <v>1.1000000000000001</v>
      </c>
      <c r="K13076">
        <v>1</v>
      </c>
      <c r="L13076">
        <v>2025</v>
      </c>
      <c r="M13076" t="s">
        <v>111</v>
      </c>
      <c r="N13076" s="89" cm="1">
        <f t="array" ref="N13076">IF(ISNUMBER(_34_KNMI_Stations[[#This Row],[Etmaal temperatuur °C]]),IF(_34_KNMI_Stations[[#This Row],[Etmaal temperatuur °C]]&lt;stookgrens[],stookgrens[]-_34_KNMI_Stations[[#This Row],[Etmaal temperatuur °C]],0),"")</f>
        <v>14.1</v>
      </c>
      <c r="O13076" s="89">
        <f>_34_KNMI_Stations[[#This Row],[graaddagen]]*_34_KNMI_Stations[[#This Row],[Gewogen factor]]</f>
        <v>15.510000000000002</v>
      </c>
      <c r="P13076" s="89" cm="1">
        <f t="array" ref="P130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77" spans="1:16" x14ac:dyDescent="0.25">
      <c r="A13077">
        <v>391</v>
      </c>
      <c r="B13077" s="110">
        <v>45665</v>
      </c>
      <c r="C13077" s="89">
        <v>2.2999999999999998</v>
      </c>
      <c r="D13077" s="89">
        <v>2.2999999999999998</v>
      </c>
      <c r="E13077" s="96">
        <v>240</v>
      </c>
      <c r="F13077" s="89">
        <v>4.7</v>
      </c>
      <c r="G13077" s="89"/>
      <c r="H13077">
        <v>0.89</v>
      </c>
      <c r="I13077" t="s">
        <v>33</v>
      </c>
      <c r="J13077">
        <v>1.1000000000000001</v>
      </c>
      <c r="K13077">
        <v>1</v>
      </c>
      <c r="L13077">
        <v>2025</v>
      </c>
      <c r="M13077" t="s">
        <v>111</v>
      </c>
      <c r="N13077" s="89" cm="1">
        <f t="array" ref="N13077">IF(ISNUMBER(_34_KNMI_Stations[[#This Row],[Etmaal temperatuur °C]]),IF(_34_KNMI_Stations[[#This Row],[Etmaal temperatuur °C]]&lt;stookgrens[],stookgrens[]-_34_KNMI_Stations[[#This Row],[Etmaal temperatuur °C]],0),"")</f>
        <v>15.7</v>
      </c>
      <c r="O13077" s="89">
        <f>_34_KNMI_Stations[[#This Row],[graaddagen]]*_34_KNMI_Stations[[#This Row],[Gewogen factor]]</f>
        <v>17.27</v>
      </c>
      <c r="P13077" s="89" cm="1">
        <f t="array" ref="P130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78" spans="1:16" x14ac:dyDescent="0.25">
      <c r="A13078">
        <v>391</v>
      </c>
      <c r="B13078" s="110">
        <v>45666</v>
      </c>
      <c r="C13078" s="89">
        <v>2.5</v>
      </c>
      <c r="D13078" s="89">
        <v>0.9</v>
      </c>
      <c r="E13078" s="96">
        <v>129</v>
      </c>
      <c r="F13078" s="89">
        <v>6.7</v>
      </c>
      <c r="G13078" s="89"/>
      <c r="H13078">
        <v>0.94</v>
      </c>
      <c r="I13078" t="s">
        <v>33</v>
      </c>
      <c r="J13078">
        <v>1.1000000000000001</v>
      </c>
      <c r="K13078">
        <v>1</v>
      </c>
      <c r="L13078">
        <v>2025</v>
      </c>
      <c r="M13078" t="s">
        <v>111</v>
      </c>
      <c r="N13078" s="89" cm="1">
        <f t="array" ref="N13078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13078" s="89">
        <f>_34_KNMI_Stations[[#This Row],[graaddagen]]*_34_KNMI_Stations[[#This Row],[Gewogen factor]]</f>
        <v>18.810000000000002</v>
      </c>
      <c r="P13078" s="89" cm="1">
        <f t="array" ref="P130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79" spans="1:16" x14ac:dyDescent="0.25">
      <c r="A13079">
        <v>391</v>
      </c>
      <c r="B13079" s="110">
        <v>45667</v>
      </c>
      <c r="C13079" s="89">
        <v>2.4</v>
      </c>
      <c r="D13079" s="89">
        <v>1</v>
      </c>
      <c r="E13079" s="96">
        <v>462</v>
      </c>
      <c r="F13079" s="89">
        <v>2.6</v>
      </c>
      <c r="G13079" s="89"/>
      <c r="H13079">
        <v>0.92</v>
      </c>
      <c r="I13079" t="s">
        <v>33</v>
      </c>
      <c r="J13079">
        <v>1.1000000000000001</v>
      </c>
      <c r="K13079">
        <v>1</v>
      </c>
      <c r="L13079">
        <v>2025</v>
      </c>
      <c r="M13079" t="s">
        <v>111</v>
      </c>
      <c r="N13079" s="89" cm="1">
        <f t="array" ref="N13079">IF(ISNUMBER(_34_KNMI_Stations[[#This Row],[Etmaal temperatuur °C]]),IF(_34_KNMI_Stations[[#This Row],[Etmaal temperatuur °C]]&lt;stookgrens[],stookgrens[]-_34_KNMI_Stations[[#This Row],[Etmaal temperatuur °C]],0),"")</f>
        <v>17</v>
      </c>
      <c r="O13079" s="89">
        <f>_34_KNMI_Stations[[#This Row],[graaddagen]]*_34_KNMI_Stations[[#This Row],[Gewogen factor]]</f>
        <v>18.700000000000003</v>
      </c>
      <c r="P13079" s="89" cm="1">
        <f t="array" ref="P130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80" spans="1:16" x14ac:dyDescent="0.25">
      <c r="A13080">
        <v>391</v>
      </c>
      <c r="B13080" s="110">
        <v>45668</v>
      </c>
      <c r="C13080" s="89">
        <v>1.7</v>
      </c>
      <c r="D13080" s="89">
        <v>-0.4</v>
      </c>
      <c r="E13080" s="96">
        <v>135</v>
      </c>
      <c r="F13080" s="89">
        <v>-0.1</v>
      </c>
      <c r="G13080" s="89"/>
      <c r="H13080">
        <v>0.98</v>
      </c>
      <c r="I13080" t="s">
        <v>33</v>
      </c>
      <c r="J13080">
        <v>1.1000000000000001</v>
      </c>
      <c r="K13080">
        <v>1</v>
      </c>
      <c r="L13080">
        <v>2025</v>
      </c>
      <c r="M13080" t="s">
        <v>111</v>
      </c>
      <c r="N13080" s="89" cm="1">
        <f t="array" ref="N13080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13080" s="89">
        <f>_34_KNMI_Stations[[#This Row],[graaddagen]]*_34_KNMI_Stations[[#This Row],[Gewogen factor]]</f>
        <v>20.239999999999998</v>
      </c>
      <c r="P13080" s="89" cm="1">
        <f t="array" ref="P130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81" spans="1:16" x14ac:dyDescent="0.25">
      <c r="A13081">
        <v>391</v>
      </c>
      <c r="B13081" s="110">
        <v>45669</v>
      </c>
      <c r="C13081" s="89">
        <v>0.5</v>
      </c>
      <c r="D13081" s="89">
        <v>1.7</v>
      </c>
      <c r="E13081" s="96">
        <v>211</v>
      </c>
      <c r="F13081" s="89">
        <v>0</v>
      </c>
      <c r="G13081" s="89"/>
      <c r="H13081">
        <v>0.93</v>
      </c>
      <c r="I13081" t="s">
        <v>33</v>
      </c>
      <c r="J13081">
        <v>1.1000000000000001</v>
      </c>
      <c r="K13081">
        <v>1</v>
      </c>
      <c r="L13081">
        <v>2025</v>
      </c>
      <c r="M13081" t="s">
        <v>111</v>
      </c>
      <c r="N13081" s="89" cm="1">
        <f t="array" ref="N13081">IF(ISNUMBER(_34_KNMI_Stations[[#This Row],[Etmaal temperatuur °C]]),IF(_34_KNMI_Stations[[#This Row],[Etmaal temperatuur °C]]&lt;stookgrens[],stookgrens[]-_34_KNMI_Stations[[#This Row],[Etmaal temperatuur °C]],0),"")</f>
        <v>16.3</v>
      </c>
      <c r="O13081" s="89">
        <f>_34_KNMI_Stations[[#This Row],[graaddagen]]*_34_KNMI_Stations[[#This Row],[Gewogen factor]]</f>
        <v>17.930000000000003</v>
      </c>
      <c r="P13081" s="89" cm="1">
        <f t="array" ref="P130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82" spans="1:16" x14ac:dyDescent="0.25">
      <c r="A13082">
        <v>391</v>
      </c>
      <c r="B13082" s="110">
        <v>45670</v>
      </c>
      <c r="C13082" s="89">
        <v>1</v>
      </c>
      <c r="D13082" s="89">
        <v>-1</v>
      </c>
      <c r="E13082" s="96">
        <v>575</v>
      </c>
      <c r="F13082" s="89">
        <v>0</v>
      </c>
      <c r="G13082" s="89"/>
      <c r="H13082">
        <v>0.88</v>
      </c>
      <c r="I13082" t="s">
        <v>33</v>
      </c>
      <c r="J13082">
        <v>1.1000000000000001</v>
      </c>
      <c r="K13082">
        <v>1</v>
      </c>
      <c r="L13082">
        <v>2025</v>
      </c>
      <c r="M13082" t="s">
        <v>112</v>
      </c>
      <c r="N13082" s="89" cm="1">
        <f t="array" ref="N13082">IF(ISNUMBER(_34_KNMI_Stations[[#This Row],[Etmaal temperatuur °C]]),IF(_34_KNMI_Stations[[#This Row],[Etmaal temperatuur °C]]&lt;stookgrens[],stookgrens[]-_34_KNMI_Stations[[#This Row],[Etmaal temperatuur °C]],0),"")</f>
        <v>19</v>
      </c>
      <c r="O13082" s="89">
        <f>_34_KNMI_Stations[[#This Row],[graaddagen]]*_34_KNMI_Stations[[#This Row],[Gewogen factor]]</f>
        <v>20.900000000000002</v>
      </c>
      <c r="P13082" s="89" cm="1">
        <f t="array" ref="P130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83" spans="1:16" x14ac:dyDescent="0.25">
      <c r="A13083">
        <v>391</v>
      </c>
      <c r="B13083" s="110">
        <v>45671</v>
      </c>
      <c r="C13083" s="89">
        <v>2.1</v>
      </c>
      <c r="D13083" s="89">
        <v>-0.2</v>
      </c>
      <c r="E13083" s="96">
        <v>302</v>
      </c>
      <c r="F13083" s="89">
        <v>0.1</v>
      </c>
      <c r="G13083" s="89"/>
      <c r="H13083">
        <v>0.84</v>
      </c>
      <c r="I13083" t="s">
        <v>33</v>
      </c>
      <c r="J13083">
        <v>1.1000000000000001</v>
      </c>
      <c r="K13083">
        <v>1</v>
      </c>
      <c r="L13083">
        <v>2025</v>
      </c>
      <c r="M13083" t="s">
        <v>112</v>
      </c>
      <c r="N13083" s="89" cm="1">
        <f t="array" ref="N13083">IF(ISNUMBER(_34_KNMI_Stations[[#This Row],[Etmaal temperatuur °C]]),IF(_34_KNMI_Stations[[#This Row],[Etmaal temperatuur °C]]&lt;stookgrens[],stookgrens[]-_34_KNMI_Stations[[#This Row],[Etmaal temperatuur °C]],0),"")</f>
        <v>18.2</v>
      </c>
      <c r="O13083" s="89">
        <f>_34_KNMI_Stations[[#This Row],[graaddagen]]*_34_KNMI_Stations[[#This Row],[Gewogen factor]]</f>
        <v>20.02</v>
      </c>
      <c r="P13083" s="89" cm="1">
        <f t="array" ref="P130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84" spans="1:16" x14ac:dyDescent="0.25">
      <c r="A13084">
        <v>391</v>
      </c>
      <c r="B13084" s="110">
        <v>45672</v>
      </c>
      <c r="C13084" s="89">
        <v>0.9</v>
      </c>
      <c r="D13084" s="89">
        <v>3.9</v>
      </c>
      <c r="E13084" s="96">
        <v>124</v>
      </c>
      <c r="F13084" s="89">
        <v>-0.1</v>
      </c>
      <c r="G13084" s="89"/>
      <c r="H13084">
        <v>0.99</v>
      </c>
      <c r="I13084" t="s">
        <v>33</v>
      </c>
      <c r="J13084">
        <v>1.1000000000000001</v>
      </c>
      <c r="K13084">
        <v>1</v>
      </c>
      <c r="L13084">
        <v>2025</v>
      </c>
      <c r="M13084" t="s">
        <v>112</v>
      </c>
      <c r="N13084" s="89" cm="1">
        <f t="array" ref="N13084">IF(ISNUMBER(_34_KNMI_Stations[[#This Row],[Etmaal temperatuur °C]]),IF(_34_KNMI_Stations[[#This Row],[Etmaal temperatuur °C]]&lt;stookgrens[],stookgrens[]-_34_KNMI_Stations[[#This Row],[Etmaal temperatuur °C]],0),"")</f>
        <v>14.1</v>
      </c>
      <c r="O13084" s="89">
        <f>_34_KNMI_Stations[[#This Row],[graaddagen]]*_34_KNMI_Stations[[#This Row],[Gewogen factor]]</f>
        <v>15.510000000000002</v>
      </c>
      <c r="P13084" s="89" cm="1">
        <f t="array" ref="P130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85" spans="1:16" x14ac:dyDescent="0.25">
      <c r="A13085">
        <v>391</v>
      </c>
      <c r="B13085" s="110">
        <v>45673</v>
      </c>
      <c r="C13085" s="89">
        <v>1.9</v>
      </c>
      <c r="D13085" s="89">
        <v>1.9</v>
      </c>
      <c r="E13085" s="96">
        <v>93</v>
      </c>
      <c r="F13085" s="89">
        <v>0</v>
      </c>
      <c r="G13085" s="89"/>
      <c r="H13085">
        <v>0.94</v>
      </c>
      <c r="I13085" t="s">
        <v>33</v>
      </c>
      <c r="J13085">
        <v>1.1000000000000001</v>
      </c>
      <c r="K13085">
        <v>1</v>
      </c>
      <c r="L13085">
        <v>2025</v>
      </c>
      <c r="M13085" t="s">
        <v>112</v>
      </c>
      <c r="N13085" s="89" cm="1">
        <f t="array" ref="N13085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13085" s="89">
        <f>_34_KNMI_Stations[[#This Row],[graaddagen]]*_34_KNMI_Stations[[#This Row],[Gewogen factor]]</f>
        <v>17.710000000000004</v>
      </c>
      <c r="P13085" s="89" cm="1">
        <f t="array" ref="P130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86" spans="1:16" x14ac:dyDescent="0.25">
      <c r="A13086">
        <v>391</v>
      </c>
      <c r="B13086" s="110">
        <v>45674</v>
      </c>
      <c r="C13086" s="89">
        <v>1.6</v>
      </c>
      <c r="D13086" s="89">
        <v>-0.3</v>
      </c>
      <c r="E13086" s="96">
        <v>103</v>
      </c>
      <c r="F13086" s="89">
        <v>0</v>
      </c>
      <c r="G13086" s="89"/>
      <c r="H13086">
        <v>0.98</v>
      </c>
      <c r="I13086" t="s">
        <v>33</v>
      </c>
      <c r="J13086">
        <v>1.1000000000000001</v>
      </c>
      <c r="K13086">
        <v>1</v>
      </c>
      <c r="L13086">
        <v>2025</v>
      </c>
      <c r="M13086" t="s">
        <v>112</v>
      </c>
      <c r="N13086" s="89" cm="1">
        <f t="array" ref="N13086">IF(ISNUMBER(_34_KNMI_Stations[[#This Row],[Etmaal temperatuur °C]]),IF(_34_KNMI_Stations[[#This Row],[Etmaal temperatuur °C]]&lt;stookgrens[],stookgrens[]-_34_KNMI_Stations[[#This Row],[Etmaal temperatuur °C]],0),"")</f>
        <v>18.3</v>
      </c>
      <c r="O13086" s="89">
        <f>_34_KNMI_Stations[[#This Row],[graaddagen]]*_34_KNMI_Stations[[#This Row],[Gewogen factor]]</f>
        <v>20.130000000000003</v>
      </c>
      <c r="P13086" s="89" cm="1">
        <f t="array" ref="P130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87" spans="1:16" x14ac:dyDescent="0.25">
      <c r="A13087">
        <v>391</v>
      </c>
      <c r="B13087" s="110">
        <v>45675</v>
      </c>
      <c r="C13087" s="89">
        <v>1.9</v>
      </c>
      <c r="D13087" s="89">
        <v>-0.7</v>
      </c>
      <c r="E13087" s="96">
        <v>167</v>
      </c>
      <c r="F13087" s="89">
        <v>0</v>
      </c>
      <c r="G13087" s="89"/>
      <c r="H13087">
        <v>0.97</v>
      </c>
      <c r="I13087" t="s">
        <v>33</v>
      </c>
      <c r="J13087">
        <v>1.1000000000000001</v>
      </c>
      <c r="K13087">
        <v>1</v>
      </c>
      <c r="L13087">
        <v>2025</v>
      </c>
      <c r="M13087" t="s">
        <v>112</v>
      </c>
      <c r="N13087" s="89" cm="1">
        <f t="array" ref="N13087">IF(ISNUMBER(_34_KNMI_Stations[[#This Row],[Etmaal temperatuur °C]]),IF(_34_KNMI_Stations[[#This Row],[Etmaal temperatuur °C]]&lt;stookgrens[],stookgrens[]-_34_KNMI_Stations[[#This Row],[Etmaal temperatuur °C]],0),"")</f>
        <v>18.7</v>
      </c>
      <c r="O13087" s="89">
        <f>_34_KNMI_Stations[[#This Row],[graaddagen]]*_34_KNMI_Stations[[#This Row],[Gewogen factor]]</f>
        <v>20.57</v>
      </c>
      <c r="P13087" s="89" cm="1">
        <f t="array" ref="P130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88" spans="1:16" x14ac:dyDescent="0.25">
      <c r="A13088">
        <v>391</v>
      </c>
      <c r="B13088" s="110">
        <v>45676</v>
      </c>
      <c r="C13088" s="89">
        <v>0.9</v>
      </c>
      <c r="D13088" s="89">
        <v>-1.1000000000000001</v>
      </c>
      <c r="E13088" s="96">
        <v>123</v>
      </c>
      <c r="F13088" s="89">
        <v>0</v>
      </c>
      <c r="G13088" s="89"/>
      <c r="H13088">
        <v>0.97</v>
      </c>
      <c r="I13088" t="s">
        <v>33</v>
      </c>
      <c r="J13088">
        <v>1.1000000000000001</v>
      </c>
      <c r="K13088">
        <v>1</v>
      </c>
      <c r="L13088">
        <v>2025</v>
      </c>
      <c r="M13088" t="s">
        <v>112</v>
      </c>
      <c r="N13088" s="89" cm="1">
        <f t="array" ref="N13088">IF(ISNUMBER(_34_KNMI_Stations[[#This Row],[Etmaal temperatuur °C]]),IF(_34_KNMI_Stations[[#This Row],[Etmaal temperatuur °C]]&lt;stookgrens[],stookgrens[]-_34_KNMI_Stations[[#This Row],[Etmaal temperatuur °C]],0),"")</f>
        <v>19.100000000000001</v>
      </c>
      <c r="O13088" s="89">
        <f>_34_KNMI_Stations[[#This Row],[graaddagen]]*_34_KNMI_Stations[[#This Row],[Gewogen factor]]</f>
        <v>21.01</v>
      </c>
      <c r="P13088" s="89" cm="1">
        <f t="array" ref="P130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89" spans="1:16" x14ac:dyDescent="0.25">
      <c r="A13089">
        <v>391</v>
      </c>
      <c r="B13089" s="110">
        <v>45677</v>
      </c>
      <c r="C13089" s="89">
        <v>1.2</v>
      </c>
      <c r="D13089" s="89">
        <v>-1</v>
      </c>
      <c r="E13089" s="96">
        <v>78</v>
      </c>
      <c r="F13089" s="89">
        <v>0</v>
      </c>
      <c r="G13089" s="89"/>
      <c r="H13089">
        <v>0.93</v>
      </c>
      <c r="I13089" t="s">
        <v>33</v>
      </c>
      <c r="J13089">
        <v>1.1000000000000001</v>
      </c>
      <c r="K13089">
        <v>1</v>
      </c>
      <c r="L13089">
        <v>2025</v>
      </c>
      <c r="M13089" t="s">
        <v>113</v>
      </c>
      <c r="N13089" s="89" cm="1">
        <f t="array" ref="N13089">IF(ISNUMBER(_34_KNMI_Stations[[#This Row],[Etmaal temperatuur °C]]),IF(_34_KNMI_Stations[[#This Row],[Etmaal temperatuur °C]]&lt;stookgrens[],stookgrens[]-_34_KNMI_Stations[[#This Row],[Etmaal temperatuur °C]],0),"")</f>
        <v>19</v>
      </c>
      <c r="O13089" s="89">
        <f>_34_KNMI_Stations[[#This Row],[graaddagen]]*_34_KNMI_Stations[[#This Row],[Gewogen factor]]</f>
        <v>20.900000000000002</v>
      </c>
      <c r="P13089" s="89" cm="1">
        <f t="array" ref="P130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90" spans="1:16" x14ac:dyDescent="0.25">
      <c r="A13090">
        <v>391</v>
      </c>
      <c r="B13090" s="110">
        <v>45678</v>
      </c>
      <c r="C13090" s="89">
        <v>1.6</v>
      </c>
      <c r="D13090" s="89">
        <v>-0.2</v>
      </c>
      <c r="E13090" s="96">
        <v>298</v>
      </c>
      <c r="F13090" s="89">
        <v>0</v>
      </c>
      <c r="G13090" s="89"/>
      <c r="H13090">
        <v>0.92</v>
      </c>
      <c r="I13090" t="s">
        <v>33</v>
      </c>
      <c r="J13090">
        <v>1.1000000000000001</v>
      </c>
      <c r="K13090">
        <v>1</v>
      </c>
      <c r="L13090">
        <v>2025</v>
      </c>
      <c r="M13090" t="s">
        <v>113</v>
      </c>
      <c r="N13090" s="89" cm="1">
        <f t="array" ref="N13090">IF(ISNUMBER(_34_KNMI_Stations[[#This Row],[Etmaal temperatuur °C]]),IF(_34_KNMI_Stations[[#This Row],[Etmaal temperatuur °C]]&lt;stookgrens[],stookgrens[]-_34_KNMI_Stations[[#This Row],[Etmaal temperatuur °C]],0),"")</f>
        <v>18.2</v>
      </c>
      <c r="O13090" s="89">
        <f>_34_KNMI_Stations[[#This Row],[graaddagen]]*_34_KNMI_Stations[[#This Row],[Gewogen factor]]</f>
        <v>20.02</v>
      </c>
      <c r="P13090" s="89" cm="1">
        <f t="array" ref="P130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91" spans="1:16" x14ac:dyDescent="0.25">
      <c r="A13091">
        <v>391</v>
      </c>
      <c r="B13091" s="110">
        <v>45679</v>
      </c>
      <c r="C13091" s="89">
        <v>2.4</v>
      </c>
      <c r="D13091" s="89">
        <v>3</v>
      </c>
      <c r="E13091" s="96">
        <v>221</v>
      </c>
      <c r="F13091" s="89">
        <v>9.5</v>
      </c>
      <c r="G13091" s="89"/>
      <c r="H13091">
        <v>0.82</v>
      </c>
      <c r="I13091" t="s">
        <v>33</v>
      </c>
      <c r="J13091">
        <v>1.1000000000000001</v>
      </c>
      <c r="K13091">
        <v>1</v>
      </c>
      <c r="L13091">
        <v>2025</v>
      </c>
      <c r="M13091" t="s">
        <v>113</v>
      </c>
      <c r="N13091" s="89" cm="1">
        <f t="array" ref="N13091">IF(ISNUMBER(_34_KNMI_Stations[[#This Row],[Etmaal temperatuur °C]]),IF(_34_KNMI_Stations[[#This Row],[Etmaal temperatuur °C]]&lt;stookgrens[],stookgrens[]-_34_KNMI_Stations[[#This Row],[Etmaal temperatuur °C]],0),"")</f>
        <v>15</v>
      </c>
      <c r="O13091" s="89">
        <f>_34_KNMI_Stations[[#This Row],[graaddagen]]*_34_KNMI_Stations[[#This Row],[Gewogen factor]]</f>
        <v>16.5</v>
      </c>
      <c r="P13091" s="89" cm="1">
        <f t="array" ref="P130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92" spans="1:16" x14ac:dyDescent="0.25">
      <c r="A13092">
        <v>391</v>
      </c>
      <c r="B13092" s="110">
        <v>45680</v>
      </c>
      <c r="C13092" s="89">
        <v>3.4</v>
      </c>
      <c r="D13092" s="89">
        <v>5.2</v>
      </c>
      <c r="E13092" s="96">
        <v>255</v>
      </c>
      <c r="F13092" s="89">
        <v>5.2</v>
      </c>
      <c r="G13092" s="89"/>
      <c r="H13092">
        <v>0.87</v>
      </c>
      <c r="I13092" t="s">
        <v>33</v>
      </c>
      <c r="J13092">
        <v>1.1000000000000001</v>
      </c>
      <c r="K13092">
        <v>1</v>
      </c>
      <c r="L13092">
        <v>2025</v>
      </c>
      <c r="M13092" t="s">
        <v>113</v>
      </c>
      <c r="N13092" s="89" cm="1">
        <f t="array" ref="N13092">IF(ISNUMBER(_34_KNMI_Stations[[#This Row],[Etmaal temperatuur °C]]),IF(_34_KNMI_Stations[[#This Row],[Etmaal temperatuur °C]]&lt;stookgrens[],stookgrens[]-_34_KNMI_Stations[[#This Row],[Etmaal temperatuur °C]],0),"")</f>
        <v>12.8</v>
      </c>
      <c r="O13092" s="89">
        <f>_34_KNMI_Stations[[#This Row],[graaddagen]]*_34_KNMI_Stations[[#This Row],[Gewogen factor]]</f>
        <v>14.080000000000002</v>
      </c>
      <c r="P13092" s="89" cm="1">
        <f t="array" ref="P130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93" spans="1:16" x14ac:dyDescent="0.25">
      <c r="A13093">
        <v>391</v>
      </c>
      <c r="B13093" s="110">
        <v>45681</v>
      </c>
      <c r="C13093" s="89">
        <v>3.4</v>
      </c>
      <c r="D13093" s="89">
        <v>7.6</v>
      </c>
      <c r="E13093" s="96">
        <v>92</v>
      </c>
      <c r="F13093" s="89">
        <v>7.6</v>
      </c>
      <c r="G13093" s="89"/>
      <c r="H13093">
        <v>0.9</v>
      </c>
      <c r="I13093" t="s">
        <v>33</v>
      </c>
      <c r="J13093">
        <v>1.1000000000000001</v>
      </c>
      <c r="K13093">
        <v>1</v>
      </c>
      <c r="L13093">
        <v>2025</v>
      </c>
      <c r="M13093" t="s">
        <v>113</v>
      </c>
      <c r="N13093" s="89" cm="1">
        <f t="array" ref="N13093">IF(ISNUMBER(_34_KNMI_Stations[[#This Row],[Etmaal temperatuur °C]]),IF(_34_KNMI_Stations[[#This Row],[Etmaal temperatuur °C]]&lt;stookgrens[],stookgrens[]-_34_KNMI_Stations[[#This Row],[Etmaal temperatuur °C]],0),"")</f>
        <v>10.4</v>
      </c>
      <c r="O13093" s="89">
        <f>_34_KNMI_Stations[[#This Row],[graaddagen]]*_34_KNMI_Stations[[#This Row],[Gewogen factor]]</f>
        <v>11.440000000000001</v>
      </c>
      <c r="P13093" s="89" cm="1">
        <f t="array" ref="P130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94" spans="1:16" x14ac:dyDescent="0.25">
      <c r="A13094">
        <v>391</v>
      </c>
      <c r="B13094" s="110">
        <v>45682</v>
      </c>
      <c r="C13094" s="89">
        <v>1.9</v>
      </c>
      <c r="D13094" s="89">
        <v>7.3</v>
      </c>
      <c r="E13094" s="96">
        <v>213</v>
      </c>
      <c r="F13094" s="89">
        <v>10.1</v>
      </c>
      <c r="G13094" s="89"/>
      <c r="H13094">
        <v>0.94</v>
      </c>
      <c r="I13094" t="s">
        <v>33</v>
      </c>
      <c r="J13094">
        <v>1.1000000000000001</v>
      </c>
      <c r="K13094">
        <v>1</v>
      </c>
      <c r="L13094">
        <v>2025</v>
      </c>
      <c r="M13094" t="s">
        <v>113</v>
      </c>
      <c r="N13094" s="89" cm="1">
        <f t="array" ref="N13094">IF(ISNUMBER(_34_KNMI_Stations[[#This Row],[Etmaal temperatuur °C]]),IF(_34_KNMI_Stations[[#This Row],[Etmaal temperatuur °C]]&lt;stookgrens[],stookgrens[]-_34_KNMI_Stations[[#This Row],[Etmaal temperatuur °C]],0),"")</f>
        <v>10.7</v>
      </c>
      <c r="O13094" s="89">
        <f>_34_KNMI_Stations[[#This Row],[graaddagen]]*_34_KNMI_Stations[[#This Row],[Gewogen factor]]</f>
        <v>11.77</v>
      </c>
      <c r="P13094" s="89" cm="1">
        <f t="array" ref="P130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95" spans="1:16" x14ac:dyDescent="0.25">
      <c r="A13095">
        <v>391</v>
      </c>
      <c r="B13095" s="110">
        <v>45683</v>
      </c>
      <c r="C13095" s="89">
        <v>2.9</v>
      </c>
      <c r="D13095" s="89">
        <v>4.3</v>
      </c>
      <c r="E13095" s="96">
        <v>217</v>
      </c>
      <c r="F13095" s="89">
        <v>5</v>
      </c>
      <c r="G13095" s="89"/>
      <c r="H13095">
        <v>0.86</v>
      </c>
      <c r="I13095" t="s">
        <v>33</v>
      </c>
      <c r="J13095">
        <v>1.1000000000000001</v>
      </c>
      <c r="K13095">
        <v>1</v>
      </c>
      <c r="L13095">
        <v>2025</v>
      </c>
      <c r="M13095" t="s">
        <v>113</v>
      </c>
      <c r="N13095" s="89" cm="1">
        <f t="array" ref="N13095">IF(ISNUMBER(_34_KNMI_Stations[[#This Row],[Etmaal temperatuur °C]]),IF(_34_KNMI_Stations[[#This Row],[Etmaal temperatuur °C]]&lt;stookgrens[],stookgrens[]-_34_KNMI_Stations[[#This Row],[Etmaal temperatuur °C]],0),"")</f>
        <v>13.7</v>
      </c>
      <c r="O13095" s="89">
        <f>_34_KNMI_Stations[[#This Row],[graaddagen]]*_34_KNMI_Stations[[#This Row],[Gewogen factor]]</f>
        <v>15.07</v>
      </c>
      <c r="P13095" s="89" cm="1">
        <f t="array" ref="P130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96" spans="1:16" x14ac:dyDescent="0.25">
      <c r="A13096">
        <v>391</v>
      </c>
      <c r="B13096" s="110">
        <v>45684</v>
      </c>
      <c r="C13096" s="89">
        <v>4.3</v>
      </c>
      <c r="D13096" s="89">
        <v>9.6999999999999993</v>
      </c>
      <c r="E13096" s="96">
        <v>500</v>
      </c>
      <c r="F13096" s="89">
        <v>4.0999999999999996</v>
      </c>
      <c r="G13096" s="89"/>
      <c r="H13096">
        <v>0.74</v>
      </c>
      <c r="I13096" t="s">
        <v>33</v>
      </c>
      <c r="J13096">
        <v>1.1000000000000001</v>
      </c>
      <c r="K13096">
        <v>1</v>
      </c>
      <c r="L13096">
        <v>2025</v>
      </c>
      <c r="M13096" t="s">
        <v>114</v>
      </c>
      <c r="N13096" s="89" cm="1">
        <f t="array" ref="N13096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13096" s="89">
        <f>_34_KNMI_Stations[[#This Row],[graaddagen]]*_34_KNMI_Stations[[#This Row],[Gewogen factor]]</f>
        <v>9.1300000000000008</v>
      </c>
      <c r="P13096" s="89" cm="1">
        <f t="array" ref="P130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97" spans="1:16" x14ac:dyDescent="0.25">
      <c r="A13097">
        <v>391</v>
      </c>
      <c r="B13097" s="110">
        <v>45685</v>
      </c>
      <c r="C13097" s="89">
        <v>3.9</v>
      </c>
      <c r="D13097" s="89">
        <v>8.3000000000000007</v>
      </c>
      <c r="E13097" s="96">
        <v>301</v>
      </c>
      <c r="F13097" s="89">
        <v>0.5</v>
      </c>
      <c r="G13097" s="89"/>
      <c r="H13097">
        <v>0.75</v>
      </c>
      <c r="I13097" t="s">
        <v>33</v>
      </c>
      <c r="J13097">
        <v>1.1000000000000001</v>
      </c>
      <c r="K13097">
        <v>1</v>
      </c>
      <c r="L13097">
        <v>2025</v>
      </c>
      <c r="M13097" t="s">
        <v>114</v>
      </c>
      <c r="N13097" s="89" cm="1">
        <f t="array" ref="N13097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13097" s="89">
        <f>_34_KNMI_Stations[[#This Row],[graaddagen]]*_34_KNMI_Stations[[#This Row],[Gewogen factor]]</f>
        <v>10.67</v>
      </c>
      <c r="P13097" s="89" cm="1">
        <f t="array" ref="P130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98" spans="1:16" x14ac:dyDescent="0.25">
      <c r="A13098">
        <v>391</v>
      </c>
      <c r="B13098" s="110">
        <v>45686</v>
      </c>
      <c r="C13098" s="89">
        <v>3.5</v>
      </c>
      <c r="D13098" s="89">
        <v>7.4</v>
      </c>
      <c r="E13098" s="96">
        <v>280</v>
      </c>
      <c r="F13098" s="89">
        <v>2.9</v>
      </c>
      <c r="G13098" s="89"/>
      <c r="H13098">
        <v>0.86</v>
      </c>
      <c r="I13098" t="s">
        <v>33</v>
      </c>
      <c r="J13098">
        <v>1.1000000000000001</v>
      </c>
      <c r="K13098">
        <v>1</v>
      </c>
      <c r="L13098">
        <v>2025</v>
      </c>
      <c r="M13098" t="s">
        <v>114</v>
      </c>
      <c r="N13098" s="89" cm="1">
        <f t="array" ref="N13098">IF(ISNUMBER(_34_KNMI_Stations[[#This Row],[Etmaal temperatuur °C]]),IF(_34_KNMI_Stations[[#This Row],[Etmaal temperatuur °C]]&lt;stookgrens[],stookgrens[]-_34_KNMI_Stations[[#This Row],[Etmaal temperatuur °C]],0),"")</f>
        <v>10.6</v>
      </c>
      <c r="O13098" s="89">
        <f>_34_KNMI_Stations[[#This Row],[graaddagen]]*_34_KNMI_Stations[[#This Row],[Gewogen factor]]</f>
        <v>11.66</v>
      </c>
      <c r="P13098" s="89" cm="1">
        <f t="array" ref="P130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099" spans="1:16" x14ac:dyDescent="0.25">
      <c r="A13099">
        <v>391</v>
      </c>
      <c r="B13099" s="110">
        <v>45687</v>
      </c>
      <c r="C13099" s="89">
        <v>1.2</v>
      </c>
      <c r="D13099" s="89">
        <v>5</v>
      </c>
      <c r="E13099" s="96">
        <v>142</v>
      </c>
      <c r="F13099" s="89">
        <v>8.3000000000000007</v>
      </c>
      <c r="G13099" s="89"/>
      <c r="H13099">
        <v>0.96</v>
      </c>
      <c r="I13099" t="s">
        <v>33</v>
      </c>
      <c r="J13099">
        <v>1.1000000000000001</v>
      </c>
      <c r="K13099">
        <v>1</v>
      </c>
      <c r="L13099">
        <v>2025</v>
      </c>
      <c r="M13099" t="s">
        <v>114</v>
      </c>
      <c r="N13099" s="89" cm="1">
        <f t="array" ref="N13099">IF(ISNUMBER(_34_KNMI_Stations[[#This Row],[Etmaal temperatuur °C]]),IF(_34_KNMI_Stations[[#This Row],[Etmaal temperatuur °C]]&lt;stookgrens[],stookgrens[]-_34_KNMI_Stations[[#This Row],[Etmaal temperatuur °C]],0),"")</f>
        <v>13</v>
      </c>
      <c r="O13099" s="89">
        <f>_34_KNMI_Stations[[#This Row],[graaddagen]]*_34_KNMI_Stations[[#This Row],[Gewogen factor]]</f>
        <v>14.3</v>
      </c>
      <c r="P13099" s="89" cm="1">
        <f t="array" ref="P130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00" spans="1:16" x14ac:dyDescent="0.25">
      <c r="A13100">
        <v>391</v>
      </c>
      <c r="B13100" s="110">
        <v>45688</v>
      </c>
      <c r="C13100" s="89">
        <v>0.8</v>
      </c>
      <c r="D13100" s="89">
        <v>1.2</v>
      </c>
      <c r="E13100" s="96">
        <v>368</v>
      </c>
      <c r="F13100" s="89">
        <v>0</v>
      </c>
      <c r="G13100" s="89"/>
      <c r="H13100">
        <v>0.95</v>
      </c>
      <c r="I13100" t="s">
        <v>33</v>
      </c>
      <c r="J13100">
        <v>1.1000000000000001</v>
      </c>
      <c r="K13100">
        <v>1</v>
      </c>
      <c r="L13100">
        <v>2025</v>
      </c>
      <c r="M13100" t="s">
        <v>114</v>
      </c>
      <c r="N13100" s="89" cm="1">
        <f t="array" ref="N13100">IF(ISNUMBER(_34_KNMI_Stations[[#This Row],[Etmaal temperatuur °C]]),IF(_34_KNMI_Stations[[#This Row],[Etmaal temperatuur °C]]&lt;stookgrens[],stookgrens[]-_34_KNMI_Stations[[#This Row],[Etmaal temperatuur °C]],0),"")</f>
        <v>16.8</v>
      </c>
      <c r="O13100" s="89">
        <f>_34_KNMI_Stations[[#This Row],[graaddagen]]*_34_KNMI_Stations[[#This Row],[Gewogen factor]]</f>
        <v>18.480000000000004</v>
      </c>
      <c r="P13100" s="89" cm="1">
        <f t="array" ref="P131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01" spans="1:16" x14ac:dyDescent="0.25">
      <c r="A13101">
        <v>391</v>
      </c>
      <c r="B13101" s="110">
        <v>45689</v>
      </c>
      <c r="C13101" s="89">
        <v>1.3</v>
      </c>
      <c r="D13101" s="89">
        <v>0.4</v>
      </c>
      <c r="E13101" s="96">
        <v>756</v>
      </c>
      <c r="F13101" s="89">
        <v>0</v>
      </c>
      <c r="G13101" s="89"/>
      <c r="H13101">
        <v>0.84</v>
      </c>
      <c r="I13101" t="s">
        <v>33</v>
      </c>
      <c r="J13101">
        <v>1.1000000000000001</v>
      </c>
      <c r="K13101">
        <v>2</v>
      </c>
      <c r="L13101">
        <v>2025</v>
      </c>
      <c r="M13101" t="s">
        <v>114</v>
      </c>
      <c r="N13101" s="89" cm="1">
        <f t="array" ref="N13101">IF(ISNUMBER(_34_KNMI_Stations[[#This Row],[Etmaal temperatuur °C]]),IF(_34_KNMI_Stations[[#This Row],[Etmaal temperatuur °C]]&lt;stookgrens[],stookgrens[]-_34_KNMI_Stations[[#This Row],[Etmaal temperatuur °C]],0),"")</f>
        <v>17.600000000000001</v>
      </c>
      <c r="O13101" s="89">
        <f>_34_KNMI_Stations[[#This Row],[graaddagen]]*_34_KNMI_Stations[[#This Row],[Gewogen factor]]</f>
        <v>19.360000000000003</v>
      </c>
      <c r="P13101" s="89" cm="1">
        <f t="array" ref="P131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02" spans="1:16" x14ac:dyDescent="0.25">
      <c r="A13102">
        <v>391</v>
      </c>
      <c r="B13102" s="110">
        <v>45690</v>
      </c>
      <c r="C13102" s="89">
        <v>1</v>
      </c>
      <c r="D13102" s="89">
        <v>-1.2</v>
      </c>
      <c r="E13102" s="96">
        <v>805</v>
      </c>
      <c r="F13102" s="89">
        <v>0</v>
      </c>
      <c r="G13102" s="89"/>
      <c r="H13102">
        <v>0.86</v>
      </c>
      <c r="I13102" t="s">
        <v>33</v>
      </c>
      <c r="J13102">
        <v>1.1000000000000001</v>
      </c>
      <c r="K13102">
        <v>2</v>
      </c>
      <c r="L13102">
        <v>2025</v>
      </c>
      <c r="M13102" t="s">
        <v>114</v>
      </c>
      <c r="N13102" s="89" cm="1">
        <f t="array" ref="N13102">IF(ISNUMBER(_34_KNMI_Stations[[#This Row],[Etmaal temperatuur °C]]),IF(_34_KNMI_Stations[[#This Row],[Etmaal temperatuur °C]]&lt;stookgrens[],stookgrens[]-_34_KNMI_Stations[[#This Row],[Etmaal temperatuur °C]],0),"")</f>
        <v>19.2</v>
      </c>
      <c r="O13102" s="89">
        <f>_34_KNMI_Stations[[#This Row],[graaddagen]]*_34_KNMI_Stations[[#This Row],[Gewogen factor]]</f>
        <v>21.12</v>
      </c>
      <c r="P13102" s="89" cm="1">
        <f t="array" ref="P131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03" spans="1:16" x14ac:dyDescent="0.25">
      <c r="A13103">
        <v>391</v>
      </c>
      <c r="B13103" s="110">
        <v>45691</v>
      </c>
      <c r="C13103" s="89">
        <v>1.1000000000000001</v>
      </c>
      <c r="D13103" s="89">
        <v>-0.5</v>
      </c>
      <c r="E13103" s="96">
        <v>742</v>
      </c>
      <c r="F13103" s="89">
        <v>0</v>
      </c>
      <c r="G13103" s="89"/>
      <c r="H13103">
        <v>0.89</v>
      </c>
      <c r="I13103" t="s">
        <v>33</v>
      </c>
      <c r="J13103">
        <v>1.1000000000000001</v>
      </c>
      <c r="K13103">
        <v>2</v>
      </c>
      <c r="L13103">
        <v>2025</v>
      </c>
      <c r="M13103" t="s">
        <v>115</v>
      </c>
      <c r="N13103" s="89" cm="1">
        <f t="array" ref="N13103">IF(ISNUMBER(_34_KNMI_Stations[[#This Row],[Etmaal temperatuur °C]]),IF(_34_KNMI_Stations[[#This Row],[Etmaal temperatuur °C]]&lt;stookgrens[],stookgrens[]-_34_KNMI_Stations[[#This Row],[Etmaal temperatuur °C]],0),"")</f>
        <v>18.5</v>
      </c>
      <c r="O13103" s="89">
        <f>_34_KNMI_Stations[[#This Row],[graaddagen]]*_34_KNMI_Stations[[#This Row],[Gewogen factor]]</f>
        <v>20.350000000000001</v>
      </c>
      <c r="P13103" s="89" cm="1">
        <f t="array" ref="P131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04" spans="1:16" x14ac:dyDescent="0.25">
      <c r="A13104">
        <v>391</v>
      </c>
      <c r="B13104" s="110">
        <v>45692</v>
      </c>
      <c r="C13104" s="89">
        <v>2.2999999999999998</v>
      </c>
      <c r="D13104" s="89">
        <v>0.8</v>
      </c>
      <c r="E13104" s="96">
        <v>255</v>
      </c>
      <c r="F13104" s="89">
        <v>0</v>
      </c>
      <c r="G13104" s="89"/>
      <c r="H13104">
        <v>0.89</v>
      </c>
      <c r="I13104" t="s">
        <v>33</v>
      </c>
      <c r="J13104">
        <v>1.1000000000000001</v>
      </c>
      <c r="K13104">
        <v>2</v>
      </c>
      <c r="L13104">
        <v>2025</v>
      </c>
      <c r="M13104" t="s">
        <v>115</v>
      </c>
      <c r="N13104" s="89" cm="1">
        <f t="array" ref="N13104">IF(ISNUMBER(_34_KNMI_Stations[[#This Row],[Etmaal temperatuur °C]]),IF(_34_KNMI_Stations[[#This Row],[Etmaal temperatuur °C]]&lt;stookgrens[],stookgrens[]-_34_KNMI_Stations[[#This Row],[Etmaal temperatuur °C]],0),"")</f>
        <v>17.2</v>
      </c>
      <c r="O13104" s="89">
        <f>_34_KNMI_Stations[[#This Row],[graaddagen]]*_34_KNMI_Stations[[#This Row],[Gewogen factor]]</f>
        <v>18.920000000000002</v>
      </c>
      <c r="P13104" s="89" cm="1">
        <f t="array" ref="P131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05" spans="1:16" x14ac:dyDescent="0.25">
      <c r="A13105">
        <v>391</v>
      </c>
      <c r="B13105" s="110">
        <v>45693</v>
      </c>
      <c r="C13105" s="89">
        <v>1.5</v>
      </c>
      <c r="D13105" s="89">
        <v>3.4</v>
      </c>
      <c r="E13105" s="96">
        <v>147</v>
      </c>
      <c r="F13105" s="89">
        <v>0.2</v>
      </c>
      <c r="G13105" s="89"/>
      <c r="H13105">
        <v>0.97</v>
      </c>
      <c r="I13105" t="s">
        <v>33</v>
      </c>
      <c r="J13105">
        <v>1.1000000000000001</v>
      </c>
      <c r="K13105">
        <v>2</v>
      </c>
      <c r="L13105">
        <v>2025</v>
      </c>
      <c r="M13105" t="s">
        <v>115</v>
      </c>
      <c r="N13105" s="89" cm="1">
        <f t="array" ref="N13105">IF(ISNUMBER(_34_KNMI_Stations[[#This Row],[Etmaal temperatuur °C]]),IF(_34_KNMI_Stations[[#This Row],[Etmaal temperatuur °C]]&lt;stookgrens[],stookgrens[]-_34_KNMI_Stations[[#This Row],[Etmaal temperatuur °C]],0),"")</f>
        <v>14.6</v>
      </c>
      <c r="O13105" s="89">
        <f>_34_KNMI_Stations[[#This Row],[graaddagen]]*_34_KNMI_Stations[[#This Row],[Gewogen factor]]</f>
        <v>16.060000000000002</v>
      </c>
      <c r="P13105" s="89" cm="1">
        <f t="array" ref="P131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06" spans="1:16" x14ac:dyDescent="0.25">
      <c r="A13106">
        <v>391</v>
      </c>
      <c r="B13106" s="110">
        <v>45694</v>
      </c>
      <c r="C13106" s="89">
        <v>2.2999999999999998</v>
      </c>
      <c r="D13106" s="89">
        <v>4.3</v>
      </c>
      <c r="E13106" s="96">
        <v>274</v>
      </c>
      <c r="F13106" s="89">
        <v>0</v>
      </c>
      <c r="G13106" s="89"/>
      <c r="H13106">
        <v>0.89</v>
      </c>
      <c r="I13106" t="s">
        <v>33</v>
      </c>
      <c r="J13106">
        <v>1.1000000000000001</v>
      </c>
      <c r="K13106">
        <v>2</v>
      </c>
      <c r="L13106">
        <v>2025</v>
      </c>
      <c r="M13106" t="s">
        <v>115</v>
      </c>
      <c r="N13106" s="89" cm="1">
        <f t="array" ref="N13106">IF(ISNUMBER(_34_KNMI_Stations[[#This Row],[Etmaal temperatuur °C]]),IF(_34_KNMI_Stations[[#This Row],[Etmaal temperatuur °C]]&lt;stookgrens[],stookgrens[]-_34_KNMI_Stations[[#This Row],[Etmaal temperatuur °C]],0),"")</f>
        <v>13.7</v>
      </c>
      <c r="O13106" s="89">
        <f>_34_KNMI_Stations[[#This Row],[graaddagen]]*_34_KNMI_Stations[[#This Row],[Gewogen factor]]</f>
        <v>15.07</v>
      </c>
      <c r="P13106" s="89" cm="1">
        <f t="array" ref="P131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07" spans="1:16" x14ac:dyDescent="0.25">
      <c r="A13107">
        <v>391</v>
      </c>
      <c r="B13107" s="110">
        <v>45695</v>
      </c>
      <c r="C13107" s="89">
        <v>5.5</v>
      </c>
      <c r="D13107" s="89">
        <v>3.8</v>
      </c>
      <c r="E13107" s="96">
        <v>242</v>
      </c>
      <c r="F13107" s="89">
        <v>0</v>
      </c>
      <c r="G13107" s="89"/>
      <c r="H13107">
        <v>0.74</v>
      </c>
      <c r="I13107" t="s">
        <v>33</v>
      </c>
      <c r="J13107">
        <v>1.1000000000000001</v>
      </c>
      <c r="K13107">
        <v>2</v>
      </c>
      <c r="L13107">
        <v>2025</v>
      </c>
      <c r="M13107" t="s">
        <v>115</v>
      </c>
      <c r="N13107" s="89" cm="1">
        <f t="array" ref="N13107">IF(ISNUMBER(_34_KNMI_Stations[[#This Row],[Etmaal temperatuur °C]]),IF(_34_KNMI_Stations[[#This Row],[Etmaal temperatuur °C]]&lt;stookgrens[],stookgrens[]-_34_KNMI_Stations[[#This Row],[Etmaal temperatuur °C]],0),"")</f>
        <v>14.2</v>
      </c>
      <c r="O13107" s="89">
        <f>_34_KNMI_Stations[[#This Row],[graaddagen]]*_34_KNMI_Stations[[#This Row],[Gewogen factor]]</f>
        <v>15.620000000000001</v>
      </c>
      <c r="P13107" s="89" cm="1">
        <f t="array" ref="P131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08" spans="1:16" x14ac:dyDescent="0.25">
      <c r="A13108">
        <v>391</v>
      </c>
      <c r="B13108" s="110">
        <v>45696</v>
      </c>
      <c r="C13108" s="89">
        <v>3.2</v>
      </c>
      <c r="D13108" s="89">
        <v>5.0999999999999996</v>
      </c>
      <c r="E13108" s="96">
        <v>322</v>
      </c>
      <c r="F13108" s="89">
        <v>0</v>
      </c>
      <c r="G13108" s="89"/>
      <c r="H13108">
        <v>0.68</v>
      </c>
      <c r="I13108" t="s">
        <v>33</v>
      </c>
      <c r="J13108">
        <v>1.1000000000000001</v>
      </c>
      <c r="K13108">
        <v>2</v>
      </c>
      <c r="L13108">
        <v>2025</v>
      </c>
      <c r="M13108" t="s">
        <v>115</v>
      </c>
      <c r="N13108" s="89" cm="1">
        <f t="array" ref="N13108">IF(ISNUMBER(_34_KNMI_Stations[[#This Row],[Etmaal temperatuur °C]]),IF(_34_KNMI_Stations[[#This Row],[Etmaal temperatuur °C]]&lt;stookgrens[],stookgrens[]-_34_KNMI_Stations[[#This Row],[Etmaal temperatuur °C]],0),"")</f>
        <v>12.9</v>
      </c>
      <c r="O13108" s="89">
        <f>_34_KNMI_Stations[[#This Row],[graaddagen]]*_34_KNMI_Stations[[#This Row],[Gewogen factor]]</f>
        <v>14.190000000000001</v>
      </c>
      <c r="P13108" s="89" cm="1">
        <f t="array" ref="P131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09" spans="1:16" x14ac:dyDescent="0.25">
      <c r="A13109">
        <v>391</v>
      </c>
      <c r="B13109" s="110">
        <v>45697</v>
      </c>
      <c r="C13109" s="89">
        <v>1.8</v>
      </c>
      <c r="D13109" s="89">
        <v>2.9</v>
      </c>
      <c r="E13109" s="96">
        <v>334</v>
      </c>
      <c r="F13109" s="89">
        <v>0</v>
      </c>
      <c r="G13109" s="89"/>
      <c r="H13109">
        <v>0.81</v>
      </c>
      <c r="I13109" t="s">
        <v>33</v>
      </c>
      <c r="J13109">
        <v>1.1000000000000001</v>
      </c>
      <c r="K13109">
        <v>2</v>
      </c>
      <c r="L13109">
        <v>2025</v>
      </c>
      <c r="M13109" t="s">
        <v>115</v>
      </c>
      <c r="N13109" s="89" cm="1">
        <f t="array" ref="N13109">IF(ISNUMBER(_34_KNMI_Stations[[#This Row],[Etmaal temperatuur °C]]),IF(_34_KNMI_Stations[[#This Row],[Etmaal temperatuur °C]]&lt;stookgrens[],stookgrens[]-_34_KNMI_Stations[[#This Row],[Etmaal temperatuur °C]],0),"")</f>
        <v>15.1</v>
      </c>
      <c r="O13109" s="89">
        <f>_34_KNMI_Stations[[#This Row],[graaddagen]]*_34_KNMI_Stations[[#This Row],[Gewogen factor]]</f>
        <v>16.61</v>
      </c>
      <c r="P13109" s="89" cm="1">
        <f t="array" ref="P131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10" spans="1:16" x14ac:dyDescent="0.25">
      <c r="A13110">
        <v>391</v>
      </c>
      <c r="B13110" s="110">
        <v>45698</v>
      </c>
      <c r="C13110" s="89">
        <v>4.3</v>
      </c>
      <c r="D13110" s="89">
        <v>2.4</v>
      </c>
      <c r="E13110" s="96">
        <v>264</v>
      </c>
      <c r="F13110" s="89">
        <v>3.1</v>
      </c>
      <c r="G13110" s="89"/>
      <c r="H13110">
        <v>0.84</v>
      </c>
      <c r="I13110" t="s">
        <v>33</v>
      </c>
      <c r="J13110">
        <v>1.1000000000000001</v>
      </c>
      <c r="K13110">
        <v>2</v>
      </c>
      <c r="L13110">
        <v>2025</v>
      </c>
      <c r="M13110" t="s">
        <v>116</v>
      </c>
      <c r="N13110" s="89" cm="1">
        <f t="array" ref="N13110">IF(ISNUMBER(_34_KNMI_Stations[[#This Row],[Etmaal temperatuur °C]]),IF(_34_KNMI_Stations[[#This Row],[Etmaal temperatuur °C]]&lt;stookgrens[],stookgrens[]-_34_KNMI_Stations[[#This Row],[Etmaal temperatuur °C]],0),"")</f>
        <v>15.6</v>
      </c>
      <c r="O13110" s="89">
        <f>_34_KNMI_Stations[[#This Row],[graaddagen]]*_34_KNMI_Stations[[#This Row],[Gewogen factor]]</f>
        <v>17.16</v>
      </c>
      <c r="P13110" s="89" cm="1">
        <f t="array" ref="P131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11" spans="1:16" x14ac:dyDescent="0.25">
      <c r="A13111">
        <v>391</v>
      </c>
      <c r="B13111" s="110">
        <v>45699</v>
      </c>
      <c r="C13111" s="89">
        <v>2.2999999999999998</v>
      </c>
      <c r="D13111" s="89">
        <v>4.4000000000000004</v>
      </c>
      <c r="E13111" s="96">
        <v>108</v>
      </c>
      <c r="F13111" s="89">
        <v>1.2</v>
      </c>
      <c r="G13111" s="89"/>
      <c r="H13111">
        <v>0.86</v>
      </c>
      <c r="I13111" t="s">
        <v>33</v>
      </c>
      <c r="J13111">
        <v>1.1000000000000001</v>
      </c>
      <c r="K13111">
        <v>2</v>
      </c>
      <c r="L13111">
        <v>2025</v>
      </c>
      <c r="M13111" t="s">
        <v>116</v>
      </c>
      <c r="N13111" s="89" cm="1">
        <f t="array" ref="N13111">IF(ISNUMBER(_34_KNMI_Stations[[#This Row],[Etmaal temperatuur °C]]),IF(_34_KNMI_Stations[[#This Row],[Etmaal temperatuur °C]]&lt;stookgrens[],stookgrens[]-_34_KNMI_Stations[[#This Row],[Etmaal temperatuur °C]],0),"")</f>
        <v>13.6</v>
      </c>
      <c r="O13111" s="89">
        <f>_34_KNMI_Stations[[#This Row],[graaddagen]]*_34_KNMI_Stations[[#This Row],[Gewogen factor]]</f>
        <v>14.96</v>
      </c>
      <c r="P13111" s="89" cm="1">
        <f t="array" ref="P131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12" spans="1:16" x14ac:dyDescent="0.25">
      <c r="A13112">
        <v>391</v>
      </c>
      <c r="B13112" s="110">
        <v>45700</v>
      </c>
      <c r="C13112" s="89">
        <v>0.6</v>
      </c>
      <c r="D13112" s="89">
        <v>3.6</v>
      </c>
      <c r="E13112" s="96">
        <v>415</v>
      </c>
      <c r="F13112" s="89">
        <v>0</v>
      </c>
      <c r="G13112" s="89"/>
      <c r="H13112">
        <v>0.9</v>
      </c>
      <c r="I13112" t="s">
        <v>33</v>
      </c>
      <c r="J13112">
        <v>1.1000000000000001</v>
      </c>
      <c r="K13112">
        <v>2</v>
      </c>
      <c r="L13112">
        <v>2025</v>
      </c>
      <c r="M13112" t="s">
        <v>116</v>
      </c>
      <c r="N13112" s="89" cm="1">
        <f t="array" ref="N13112">IF(ISNUMBER(_34_KNMI_Stations[[#This Row],[Etmaal temperatuur °C]]),IF(_34_KNMI_Stations[[#This Row],[Etmaal temperatuur °C]]&lt;stookgrens[],stookgrens[]-_34_KNMI_Stations[[#This Row],[Etmaal temperatuur °C]],0),"")</f>
        <v>14.4</v>
      </c>
      <c r="O13112" s="89">
        <f>_34_KNMI_Stations[[#This Row],[graaddagen]]*_34_KNMI_Stations[[#This Row],[Gewogen factor]]</f>
        <v>15.840000000000002</v>
      </c>
      <c r="P13112" s="89" cm="1">
        <f t="array" ref="P131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13" spans="1:16" x14ac:dyDescent="0.25">
      <c r="A13113">
        <v>391</v>
      </c>
      <c r="B13113" s="110">
        <v>45701</v>
      </c>
      <c r="C13113" s="89">
        <v>2</v>
      </c>
      <c r="D13113" s="89">
        <v>-0.3</v>
      </c>
      <c r="E13113" s="96">
        <v>119</v>
      </c>
      <c r="F13113" s="89">
        <v>1.1000000000000001</v>
      </c>
      <c r="G13113" s="89"/>
      <c r="H13113">
        <v>0.9</v>
      </c>
      <c r="I13113" t="s">
        <v>33</v>
      </c>
      <c r="J13113">
        <v>1.1000000000000001</v>
      </c>
      <c r="K13113">
        <v>2</v>
      </c>
      <c r="L13113">
        <v>2025</v>
      </c>
      <c r="M13113" t="s">
        <v>116</v>
      </c>
      <c r="N13113" s="89" cm="1">
        <f t="array" ref="N13113">IF(ISNUMBER(_34_KNMI_Stations[[#This Row],[Etmaal temperatuur °C]]),IF(_34_KNMI_Stations[[#This Row],[Etmaal temperatuur °C]]&lt;stookgrens[],stookgrens[]-_34_KNMI_Stations[[#This Row],[Etmaal temperatuur °C]],0),"")</f>
        <v>18.3</v>
      </c>
      <c r="O13113" s="89">
        <f>_34_KNMI_Stations[[#This Row],[graaddagen]]*_34_KNMI_Stations[[#This Row],[Gewogen factor]]</f>
        <v>20.130000000000003</v>
      </c>
      <c r="P13113" s="89" cm="1">
        <f t="array" ref="P131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14" spans="1:16" x14ac:dyDescent="0.25">
      <c r="A13114">
        <v>391</v>
      </c>
      <c r="B13114" s="110">
        <v>45702</v>
      </c>
      <c r="C13114" s="89">
        <v>1.3</v>
      </c>
      <c r="D13114" s="89">
        <v>0.9</v>
      </c>
      <c r="E13114" s="96">
        <v>544</v>
      </c>
      <c r="F13114" s="89">
        <v>0</v>
      </c>
      <c r="G13114" s="89"/>
      <c r="H13114">
        <v>0.84</v>
      </c>
      <c r="I13114" t="s">
        <v>33</v>
      </c>
      <c r="J13114">
        <v>1.1000000000000001</v>
      </c>
      <c r="K13114">
        <v>2</v>
      </c>
      <c r="L13114">
        <v>2025</v>
      </c>
      <c r="M13114" t="s">
        <v>116</v>
      </c>
      <c r="N13114" s="89" cm="1">
        <f t="array" ref="N13114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13114" s="89">
        <f>_34_KNMI_Stations[[#This Row],[graaddagen]]*_34_KNMI_Stations[[#This Row],[Gewogen factor]]</f>
        <v>18.810000000000002</v>
      </c>
      <c r="P13114" s="89" cm="1">
        <f t="array" ref="P131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15" spans="1:16" x14ac:dyDescent="0.25">
      <c r="A13115">
        <v>391</v>
      </c>
      <c r="B13115" s="110">
        <v>45703</v>
      </c>
      <c r="C13115" s="89">
        <v>1.4</v>
      </c>
      <c r="D13115" s="89">
        <v>1.4</v>
      </c>
      <c r="E13115" s="96">
        <v>342</v>
      </c>
      <c r="F13115" s="89">
        <v>0</v>
      </c>
      <c r="G13115" s="89"/>
      <c r="H13115">
        <v>0.75</v>
      </c>
      <c r="I13115" t="s">
        <v>33</v>
      </c>
      <c r="J13115">
        <v>1.1000000000000001</v>
      </c>
      <c r="K13115">
        <v>2</v>
      </c>
      <c r="L13115">
        <v>2025</v>
      </c>
      <c r="M13115" t="s">
        <v>116</v>
      </c>
      <c r="N13115" s="89" cm="1">
        <f t="array" ref="N13115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13115" s="89">
        <f>_34_KNMI_Stations[[#This Row],[graaddagen]]*_34_KNMI_Stations[[#This Row],[Gewogen factor]]</f>
        <v>18.260000000000002</v>
      </c>
      <c r="P13115" s="89" cm="1">
        <f t="array" ref="P131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16" spans="1:16" x14ac:dyDescent="0.25">
      <c r="A13116">
        <v>391</v>
      </c>
      <c r="B13116" s="110">
        <v>45704</v>
      </c>
      <c r="C13116" s="89">
        <v>3.7</v>
      </c>
      <c r="D13116" s="89">
        <v>0.7</v>
      </c>
      <c r="E13116" s="96">
        <v>979</v>
      </c>
      <c r="F13116" s="89">
        <v>0</v>
      </c>
      <c r="G13116" s="89"/>
      <c r="H13116">
        <v>0.69</v>
      </c>
      <c r="I13116" t="s">
        <v>33</v>
      </c>
      <c r="J13116">
        <v>1.1000000000000001</v>
      </c>
      <c r="K13116">
        <v>2</v>
      </c>
      <c r="L13116">
        <v>2025</v>
      </c>
      <c r="M13116" t="s">
        <v>116</v>
      </c>
      <c r="N13116" s="89" cm="1">
        <f t="array" ref="N13116">IF(ISNUMBER(_34_KNMI_Stations[[#This Row],[Etmaal temperatuur °C]]),IF(_34_KNMI_Stations[[#This Row],[Etmaal temperatuur °C]]&lt;stookgrens[],stookgrens[]-_34_KNMI_Stations[[#This Row],[Etmaal temperatuur °C]],0),"")</f>
        <v>17.3</v>
      </c>
      <c r="O13116" s="89">
        <f>_34_KNMI_Stations[[#This Row],[graaddagen]]*_34_KNMI_Stations[[#This Row],[Gewogen factor]]</f>
        <v>19.03</v>
      </c>
      <c r="P13116" s="89" cm="1">
        <f t="array" ref="P131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17" spans="1:16" x14ac:dyDescent="0.25">
      <c r="A13117">
        <v>391</v>
      </c>
      <c r="B13117" s="110">
        <v>45705</v>
      </c>
      <c r="C13117" s="89">
        <v>2.2999999999999998</v>
      </c>
      <c r="D13117" s="89">
        <v>-1.4</v>
      </c>
      <c r="E13117" s="96">
        <v>1074</v>
      </c>
      <c r="F13117" s="89">
        <v>0</v>
      </c>
      <c r="G13117" s="89"/>
      <c r="H13117">
        <v>0.7</v>
      </c>
      <c r="I13117" t="s">
        <v>33</v>
      </c>
      <c r="J13117">
        <v>1.1000000000000001</v>
      </c>
      <c r="K13117">
        <v>2</v>
      </c>
      <c r="L13117">
        <v>2025</v>
      </c>
      <c r="M13117" t="s">
        <v>117</v>
      </c>
      <c r="N13117" s="89" cm="1">
        <f t="array" ref="N13117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13117" s="89">
        <f>_34_KNMI_Stations[[#This Row],[graaddagen]]*_34_KNMI_Stations[[#This Row],[Gewogen factor]]</f>
        <v>21.34</v>
      </c>
      <c r="P13117" s="89" cm="1">
        <f t="array" ref="P131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18" spans="1:16" x14ac:dyDescent="0.25">
      <c r="A13118">
        <v>391</v>
      </c>
      <c r="B13118" s="110">
        <v>45706</v>
      </c>
      <c r="C13118" s="89">
        <v>3.5</v>
      </c>
      <c r="D13118" s="89">
        <v>-0.5</v>
      </c>
      <c r="E13118" s="96">
        <v>1010</v>
      </c>
      <c r="F13118" s="89">
        <v>0</v>
      </c>
      <c r="G13118" s="89"/>
      <c r="H13118">
        <v>0.6</v>
      </c>
      <c r="I13118" t="s">
        <v>33</v>
      </c>
      <c r="J13118">
        <v>1.1000000000000001</v>
      </c>
      <c r="K13118">
        <v>2</v>
      </c>
      <c r="L13118">
        <v>2025</v>
      </c>
      <c r="M13118" t="s">
        <v>117</v>
      </c>
      <c r="N13118" s="89" cm="1">
        <f t="array" ref="N13118">IF(ISNUMBER(_34_KNMI_Stations[[#This Row],[Etmaal temperatuur °C]]),IF(_34_KNMI_Stations[[#This Row],[Etmaal temperatuur °C]]&lt;stookgrens[],stookgrens[]-_34_KNMI_Stations[[#This Row],[Etmaal temperatuur °C]],0),"")</f>
        <v>18.5</v>
      </c>
      <c r="O13118" s="89">
        <f>_34_KNMI_Stations[[#This Row],[graaddagen]]*_34_KNMI_Stations[[#This Row],[Gewogen factor]]</f>
        <v>20.350000000000001</v>
      </c>
      <c r="P13118" s="89" cm="1">
        <f t="array" ref="P131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19" spans="1:16" x14ac:dyDescent="0.25">
      <c r="A13119">
        <v>391</v>
      </c>
      <c r="B13119" s="110">
        <v>45707</v>
      </c>
      <c r="C13119" s="89">
        <v>4.0999999999999996</v>
      </c>
      <c r="D13119" s="89">
        <v>2</v>
      </c>
      <c r="E13119" s="96">
        <v>766</v>
      </c>
      <c r="F13119" s="89">
        <v>0</v>
      </c>
      <c r="G13119" s="89"/>
      <c r="H13119">
        <v>0.49</v>
      </c>
      <c r="I13119" t="s">
        <v>33</v>
      </c>
      <c r="J13119">
        <v>1.1000000000000001</v>
      </c>
      <c r="K13119">
        <v>2</v>
      </c>
      <c r="L13119">
        <v>2025</v>
      </c>
      <c r="M13119" t="s">
        <v>117</v>
      </c>
      <c r="N13119" s="89" cm="1">
        <f t="array" ref="N13119">IF(ISNUMBER(_34_KNMI_Stations[[#This Row],[Etmaal temperatuur °C]]),IF(_34_KNMI_Stations[[#This Row],[Etmaal temperatuur °C]]&lt;stookgrens[],stookgrens[]-_34_KNMI_Stations[[#This Row],[Etmaal temperatuur °C]],0),"")</f>
        <v>16</v>
      </c>
      <c r="O13119" s="89">
        <f>_34_KNMI_Stations[[#This Row],[graaddagen]]*_34_KNMI_Stations[[#This Row],[Gewogen factor]]</f>
        <v>17.600000000000001</v>
      </c>
      <c r="P13119" s="89" cm="1">
        <f t="array" ref="P131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20" spans="1:16" x14ac:dyDescent="0.25">
      <c r="A13120">
        <v>391</v>
      </c>
      <c r="B13120" s="110">
        <v>45708</v>
      </c>
      <c r="C13120" s="89">
        <v>2.5</v>
      </c>
      <c r="D13120" s="89">
        <v>7.8</v>
      </c>
      <c r="E13120" s="96">
        <v>484</v>
      </c>
      <c r="F13120" s="89">
        <v>0</v>
      </c>
      <c r="G13120" s="89"/>
      <c r="H13120">
        <v>0.73</v>
      </c>
      <c r="I13120" t="s">
        <v>33</v>
      </c>
      <c r="J13120">
        <v>1.1000000000000001</v>
      </c>
      <c r="K13120">
        <v>2</v>
      </c>
      <c r="L13120">
        <v>2025</v>
      </c>
      <c r="M13120" t="s">
        <v>117</v>
      </c>
      <c r="N13120" s="89" cm="1">
        <f t="array" ref="N13120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13120" s="89">
        <f>_34_KNMI_Stations[[#This Row],[graaddagen]]*_34_KNMI_Stations[[#This Row],[Gewogen factor]]</f>
        <v>11.22</v>
      </c>
      <c r="P13120" s="89" cm="1">
        <f t="array" ref="P131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21" spans="1:16" x14ac:dyDescent="0.25">
      <c r="A13121">
        <v>391</v>
      </c>
      <c r="B13121" s="110">
        <v>45709</v>
      </c>
      <c r="C13121" s="89">
        <v>2.8</v>
      </c>
      <c r="D13121" s="89">
        <v>12.1</v>
      </c>
      <c r="E13121" s="96">
        <v>656</v>
      </c>
      <c r="F13121" s="89">
        <v>0</v>
      </c>
      <c r="G13121" s="89"/>
      <c r="H13121">
        <v>0.78</v>
      </c>
      <c r="I13121" t="s">
        <v>33</v>
      </c>
      <c r="J13121">
        <v>1.1000000000000001</v>
      </c>
      <c r="K13121">
        <v>2</v>
      </c>
      <c r="L13121">
        <v>2025</v>
      </c>
      <c r="M13121" t="s">
        <v>117</v>
      </c>
      <c r="N13121" s="89" cm="1">
        <f t="array" ref="N13121">IF(ISNUMBER(_34_KNMI_Stations[[#This Row],[Etmaal temperatuur °C]]),IF(_34_KNMI_Stations[[#This Row],[Etmaal temperatuur °C]]&lt;stookgrens[],stookgrens[]-_34_KNMI_Stations[[#This Row],[Etmaal temperatuur °C]],0),"")</f>
        <v>5.9</v>
      </c>
      <c r="O13121" s="89">
        <f>_34_KNMI_Stations[[#This Row],[graaddagen]]*_34_KNMI_Stations[[#This Row],[Gewogen factor]]</f>
        <v>6.4900000000000011</v>
      </c>
      <c r="P13121" s="89" cm="1">
        <f t="array" ref="P131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22" spans="1:16" x14ac:dyDescent="0.25">
      <c r="A13122">
        <v>391</v>
      </c>
      <c r="B13122" s="110">
        <v>45710</v>
      </c>
      <c r="C13122" s="89">
        <v>2.7</v>
      </c>
      <c r="D13122" s="89">
        <v>10.9</v>
      </c>
      <c r="E13122" s="96">
        <v>287</v>
      </c>
      <c r="F13122" s="89">
        <v>1.5</v>
      </c>
      <c r="G13122" s="89"/>
      <c r="H13122">
        <v>0.85</v>
      </c>
      <c r="I13122" t="s">
        <v>33</v>
      </c>
      <c r="J13122">
        <v>1.1000000000000001</v>
      </c>
      <c r="K13122">
        <v>2</v>
      </c>
      <c r="L13122">
        <v>2025</v>
      </c>
      <c r="M13122" t="s">
        <v>117</v>
      </c>
      <c r="N13122" s="89" cm="1">
        <f t="array" ref="N13122">IF(ISNUMBER(_34_KNMI_Stations[[#This Row],[Etmaal temperatuur °C]]),IF(_34_KNMI_Stations[[#This Row],[Etmaal temperatuur °C]]&lt;stookgrens[],stookgrens[]-_34_KNMI_Stations[[#This Row],[Etmaal temperatuur °C]],0),"")</f>
        <v>7.1</v>
      </c>
      <c r="O13122" s="89">
        <f>_34_KNMI_Stations[[#This Row],[graaddagen]]*_34_KNMI_Stations[[#This Row],[Gewogen factor]]</f>
        <v>7.8100000000000005</v>
      </c>
      <c r="P13122" s="89" cm="1">
        <f t="array" ref="P131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23" spans="1:16" x14ac:dyDescent="0.25">
      <c r="A13123">
        <v>391</v>
      </c>
      <c r="B13123" s="110">
        <v>45711</v>
      </c>
      <c r="C13123" s="89">
        <v>2.2999999999999998</v>
      </c>
      <c r="D13123" s="89">
        <v>10.8</v>
      </c>
      <c r="E13123" s="96">
        <v>961</v>
      </c>
      <c r="F13123" s="89">
        <v>0</v>
      </c>
      <c r="G13123" s="89"/>
      <c r="H13123">
        <v>0.76</v>
      </c>
      <c r="I13123" t="s">
        <v>33</v>
      </c>
      <c r="J13123">
        <v>1.1000000000000001</v>
      </c>
      <c r="K13123">
        <v>2</v>
      </c>
      <c r="L13123">
        <v>2025</v>
      </c>
      <c r="M13123" t="s">
        <v>117</v>
      </c>
      <c r="N13123" s="89" cm="1">
        <f t="array" ref="N13123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13123" s="89">
        <f>_34_KNMI_Stations[[#This Row],[graaddagen]]*_34_KNMI_Stations[[#This Row],[Gewogen factor]]</f>
        <v>7.92</v>
      </c>
      <c r="P13123" s="89" cm="1">
        <f t="array" ref="P131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24" spans="1:16" x14ac:dyDescent="0.25">
      <c r="A13124">
        <v>391</v>
      </c>
      <c r="B13124" s="110">
        <v>45712</v>
      </c>
      <c r="C13124" s="89">
        <v>3.3</v>
      </c>
      <c r="D13124" s="89">
        <v>11.2</v>
      </c>
      <c r="E13124" s="96">
        <v>253</v>
      </c>
      <c r="F13124" s="89">
        <v>0.8</v>
      </c>
      <c r="G13124" s="89"/>
      <c r="H13124">
        <v>0.77</v>
      </c>
      <c r="I13124" t="s">
        <v>33</v>
      </c>
      <c r="J13124">
        <v>1.1000000000000001</v>
      </c>
      <c r="K13124">
        <v>2</v>
      </c>
      <c r="L13124">
        <v>2025</v>
      </c>
      <c r="M13124" t="s">
        <v>118</v>
      </c>
      <c r="N13124" s="89" cm="1">
        <f t="array" ref="N13124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13124" s="89">
        <f>_34_KNMI_Stations[[#This Row],[graaddagen]]*_34_KNMI_Stations[[#This Row],[Gewogen factor]]</f>
        <v>7.4800000000000013</v>
      </c>
      <c r="P13124" s="89" cm="1">
        <f t="array" ref="P131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25" spans="1:16" x14ac:dyDescent="0.25">
      <c r="A13125">
        <v>391</v>
      </c>
      <c r="B13125" s="110">
        <v>45713</v>
      </c>
      <c r="C13125" s="89">
        <v>1.5</v>
      </c>
      <c r="D13125" s="89">
        <v>8.6999999999999993</v>
      </c>
      <c r="E13125" s="96">
        <v>742</v>
      </c>
      <c r="F13125" s="89">
        <v>1.9</v>
      </c>
      <c r="G13125" s="89"/>
      <c r="H13125">
        <v>0.86</v>
      </c>
      <c r="I13125" t="s">
        <v>33</v>
      </c>
      <c r="J13125">
        <v>1.1000000000000001</v>
      </c>
      <c r="K13125">
        <v>2</v>
      </c>
      <c r="L13125">
        <v>2025</v>
      </c>
      <c r="M13125" t="s">
        <v>118</v>
      </c>
      <c r="N13125" s="89" cm="1">
        <f t="array" ref="N13125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3125" s="89">
        <f>_34_KNMI_Stations[[#This Row],[graaddagen]]*_34_KNMI_Stations[[#This Row],[Gewogen factor]]</f>
        <v>10.230000000000002</v>
      </c>
      <c r="P13125" s="89" cm="1">
        <f t="array" ref="P131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26" spans="1:16" x14ac:dyDescent="0.25">
      <c r="A13126">
        <v>391</v>
      </c>
      <c r="B13126" s="110">
        <v>45714</v>
      </c>
      <c r="C13126" s="89">
        <v>2.5</v>
      </c>
      <c r="D13126" s="89">
        <v>7.6</v>
      </c>
      <c r="E13126" s="96">
        <v>905</v>
      </c>
      <c r="F13126" s="89">
        <v>9.5</v>
      </c>
      <c r="G13126" s="89"/>
      <c r="H13126">
        <v>0.8</v>
      </c>
      <c r="I13126" t="s">
        <v>33</v>
      </c>
      <c r="J13126">
        <v>1.1000000000000001</v>
      </c>
      <c r="K13126">
        <v>2</v>
      </c>
      <c r="L13126">
        <v>2025</v>
      </c>
      <c r="M13126" t="s">
        <v>118</v>
      </c>
      <c r="N13126" s="89" cm="1">
        <f t="array" ref="N13126">IF(ISNUMBER(_34_KNMI_Stations[[#This Row],[Etmaal temperatuur °C]]),IF(_34_KNMI_Stations[[#This Row],[Etmaal temperatuur °C]]&lt;stookgrens[],stookgrens[]-_34_KNMI_Stations[[#This Row],[Etmaal temperatuur °C]],0),"")</f>
        <v>10.4</v>
      </c>
      <c r="O13126" s="89">
        <f>_34_KNMI_Stations[[#This Row],[graaddagen]]*_34_KNMI_Stations[[#This Row],[Gewogen factor]]</f>
        <v>11.440000000000001</v>
      </c>
      <c r="P13126" s="89" cm="1">
        <f t="array" ref="P131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27" spans="1:16" x14ac:dyDescent="0.25">
      <c r="A13127">
        <v>391</v>
      </c>
      <c r="B13127" s="110">
        <v>45715</v>
      </c>
      <c r="C13127" s="89">
        <v>2.4</v>
      </c>
      <c r="D13127" s="89">
        <v>6.1</v>
      </c>
      <c r="E13127" s="96">
        <v>573</v>
      </c>
      <c r="F13127" s="89">
        <v>3.6</v>
      </c>
      <c r="G13127" s="89"/>
      <c r="H13127">
        <v>0.86</v>
      </c>
      <c r="I13127" t="s">
        <v>33</v>
      </c>
      <c r="J13127">
        <v>1.1000000000000001</v>
      </c>
      <c r="K13127">
        <v>2</v>
      </c>
      <c r="L13127">
        <v>2025</v>
      </c>
      <c r="M13127" t="s">
        <v>118</v>
      </c>
      <c r="N13127" s="89" cm="1">
        <f t="array" ref="N13127">IF(ISNUMBER(_34_KNMI_Stations[[#This Row],[Etmaal temperatuur °C]]),IF(_34_KNMI_Stations[[#This Row],[Etmaal temperatuur °C]]&lt;stookgrens[],stookgrens[]-_34_KNMI_Stations[[#This Row],[Etmaal temperatuur °C]],0),"")</f>
        <v>11.9</v>
      </c>
      <c r="O13127" s="89">
        <f>_34_KNMI_Stations[[#This Row],[graaddagen]]*_34_KNMI_Stations[[#This Row],[Gewogen factor]]</f>
        <v>13.090000000000002</v>
      </c>
      <c r="P13127" s="89" cm="1">
        <f t="array" ref="P131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28" spans="1:16" x14ac:dyDescent="0.25">
      <c r="A13128">
        <v>391</v>
      </c>
      <c r="B13128" s="110">
        <v>45716</v>
      </c>
      <c r="C13128" s="89">
        <v>1.7</v>
      </c>
      <c r="D13128" s="89">
        <v>4.3</v>
      </c>
      <c r="E13128" s="96">
        <v>404</v>
      </c>
      <c r="F13128" s="89">
        <v>1.1000000000000001</v>
      </c>
      <c r="G13128" s="89"/>
      <c r="H13128">
        <v>0.89</v>
      </c>
      <c r="I13128" t="s">
        <v>33</v>
      </c>
      <c r="J13128">
        <v>1.1000000000000001</v>
      </c>
      <c r="K13128">
        <v>2</v>
      </c>
      <c r="L13128">
        <v>2025</v>
      </c>
      <c r="M13128" t="s">
        <v>118</v>
      </c>
      <c r="N13128" s="89" cm="1">
        <f t="array" ref="N13128">IF(ISNUMBER(_34_KNMI_Stations[[#This Row],[Etmaal temperatuur °C]]),IF(_34_KNMI_Stations[[#This Row],[Etmaal temperatuur °C]]&lt;stookgrens[],stookgrens[]-_34_KNMI_Stations[[#This Row],[Etmaal temperatuur °C]],0),"")</f>
        <v>13.7</v>
      </c>
      <c r="O13128" s="89">
        <f>_34_KNMI_Stations[[#This Row],[graaddagen]]*_34_KNMI_Stations[[#This Row],[Gewogen factor]]</f>
        <v>15.07</v>
      </c>
      <c r="P13128" s="89" cm="1">
        <f t="array" ref="P131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29" spans="1:16" x14ac:dyDescent="0.25">
      <c r="A13129">
        <v>391</v>
      </c>
      <c r="B13129" s="110">
        <v>45717</v>
      </c>
      <c r="C13129" s="89">
        <v>1.5</v>
      </c>
      <c r="D13129" s="89">
        <v>2</v>
      </c>
      <c r="E13129" s="96">
        <v>231</v>
      </c>
      <c r="F13129" s="89">
        <v>0</v>
      </c>
      <c r="G13129" s="89"/>
      <c r="H13129">
        <v>0.91</v>
      </c>
      <c r="I13129" t="s">
        <v>33</v>
      </c>
      <c r="J13129">
        <v>1</v>
      </c>
      <c r="K13129">
        <v>3</v>
      </c>
      <c r="L13129">
        <v>2025</v>
      </c>
      <c r="M13129" t="s">
        <v>118</v>
      </c>
      <c r="N13129" s="89" cm="1">
        <f t="array" ref="N13129">IF(ISNUMBER(_34_KNMI_Stations[[#This Row],[Etmaal temperatuur °C]]),IF(_34_KNMI_Stations[[#This Row],[Etmaal temperatuur °C]]&lt;stookgrens[],stookgrens[]-_34_KNMI_Stations[[#This Row],[Etmaal temperatuur °C]],0),"")</f>
        <v>16</v>
      </c>
      <c r="O13129" s="89">
        <f>_34_KNMI_Stations[[#This Row],[graaddagen]]*_34_KNMI_Stations[[#This Row],[Gewogen factor]]</f>
        <v>16</v>
      </c>
      <c r="P13129" s="89" cm="1">
        <f t="array" ref="P131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30" spans="1:16" x14ac:dyDescent="0.25">
      <c r="A13130">
        <v>391</v>
      </c>
      <c r="B13130" s="110">
        <v>45718</v>
      </c>
      <c r="C13130" s="89">
        <v>0.9</v>
      </c>
      <c r="D13130" s="89">
        <v>1.9</v>
      </c>
      <c r="E13130" s="96">
        <v>1329</v>
      </c>
      <c r="F13130" s="89">
        <v>0</v>
      </c>
      <c r="G13130" s="89"/>
      <c r="H13130">
        <v>0.84</v>
      </c>
      <c r="I13130" t="s">
        <v>33</v>
      </c>
      <c r="J13130">
        <v>1</v>
      </c>
      <c r="K13130">
        <v>3</v>
      </c>
      <c r="L13130">
        <v>2025</v>
      </c>
      <c r="M13130" t="s">
        <v>118</v>
      </c>
      <c r="N13130" s="89" cm="1">
        <f t="array" ref="N13130">IF(ISNUMBER(_34_KNMI_Stations[[#This Row],[Etmaal temperatuur °C]]),IF(_34_KNMI_Stations[[#This Row],[Etmaal temperatuur °C]]&lt;stookgrens[],stookgrens[]-_34_KNMI_Stations[[#This Row],[Etmaal temperatuur °C]],0),"")</f>
        <v>16.100000000000001</v>
      </c>
      <c r="O13130" s="89">
        <f>_34_KNMI_Stations[[#This Row],[graaddagen]]*_34_KNMI_Stations[[#This Row],[Gewogen factor]]</f>
        <v>16.100000000000001</v>
      </c>
      <c r="P13130" s="89" cm="1">
        <f t="array" ref="P131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31" spans="1:16" x14ac:dyDescent="0.25">
      <c r="A13131">
        <v>391</v>
      </c>
      <c r="B13131" s="110">
        <v>45719</v>
      </c>
      <c r="C13131" s="89">
        <v>0.5</v>
      </c>
      <c r="D13131" s="89">
        <v>2.2000000000000002</v>
      </c>
      <c r="E13131" s="96">
        <v>1351</v>
      </c>
      <c r="F13131" s="89">
        <v>0</v>
      </c>
      <c r="G13131" s="89"/>
      <c r="H13131">
        <v>0.78</v>
      </c>
      <c r="I13131" t="s">
        <v>33</v>
      </c>
      <c r="J13131">
        <v>1</v>
      </c>
      <c r="K13131">
        <v>3</v>
      </c>
      <c r="L13131">
        <v>2025</v>
      </c>
      <c r="M13131" t="s">
        <v>119</v>
      </c>
      <c r="N13131" s="89" cm="1">
        <f t="array" ref="N13131">IF(ISNUMBER(_34_KNMI_Stations[[#This Row],[Etmaal temperatuur °C]]),IF(_34_KNMI_Stations[[#This Row],[Etmaal temperatuur °C]]&lt;stookgrens[],stookgrens[]-_34_KNMI_Stations[[#This Row],[Etmaal temperatuur °C]],0),"")</f>
        <v>15.8</v>
      </c>
      <c r="O13131" s="89">
        <f>_34_KNMI_Stations[[#This Row],[graaddagen]]*_34_KNMI_Stations[[#This Row],[Gewogen factor]]</f>
        <v>15.8</v>
      </c>
      <c r="P13131" s="89" cm="1">
        <f t="array" ref="P131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32" spans="1:16" x14ac:dyDescent="0.25">
      <c r="A13132">
        <v>391</v>
      </c>
      <c r="B13132" s="110">
        <v>45720</v>
      </c>
      <c r="C13132" s="89">
        <v>0.5</v>
      </c>
      <c r="D13132" s="89">
        <v>2.9</v>
      </c>
      <c r="E13132" s="96">
        <v>1262</v>
      </c>
      <c r="F13132" s="89">
        <v>0</v>
      </c>
      <c r="G13132" s="89"/>
      <c r="H13132">
        <v>0.78</v>
      </c>
      <c r="I13132" t="s">
        <v>33</v>
      </c>
      <c r="J13132">
        <v>1</v>
      </c>
      <c r="K13132">
        <v>3</v>
      </c>
      <c r="L13132">
        <v>2025</v>
      </c>
      <c r="M13132" t="s">
        <v>119</v>
      </c>
      <c r="N13132" s="89" cm="1">
        <f t="array" ref="N13132">IF(ISNUMBER(_34_KNMI_Stations[[#This Row],[Etmaal temperatuur °C]]),IF(_34_KNMI_Stations[[#This Row],[Etmaal temperatuur °C]]&lt;stookgrens[],stookgrens[]-_34_KNMI_Stations[[#This Row],[Etmaal temperatuur °C]],0),"")</f>
        <v>15.1</v>
      </c>
      <c r="O13132" s="89">
        <f>_34_KNMI_Stations[[#This Row],[graaddagen]]*_34_KNMI_Stations[[#This Row],[Gewogen factor]]</f>
        <v>15.1</v>
      </c>
      <c r="P13132" s="89" cm="1">
        <f t="array" ref="P131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33" spans="1:16" x14ac:dyDescent="0.25">
      <c r="A13133">
        <v>391</v>
      </c>
      <c r="B13133" s="110">
        <v>45721</v>
      </c>
      <c r="C13133" s="89">
        <v>1</v>
      </c>
      <c r="D13133" s="89">
        <v>5.7</v>
      </c>
      <c r="E13133" s="96">
        <v>1380</v>
      </c>
      <c r="F13133" s="89">
        <v>0</v>
      </c>
      <c r="G13133" s="89"/>
      <c r="H13133">
        <v>0.72</v>
      </c>
      <c r="I13133" t="s">
        <v>33</v>
      </c>
      <c r="J13133">
        <v>1</v>
      </c>
      <c r="K13133">
        <v>3</v>
      </c>
      <c r="L13133">
        <v>2025</v>
      </c>
      <c r="M13133" t="s">
        <v>119</v>
      </c>
      <c r="N13133" s="89" cm="1">
        <f t="array" ref="N13133">IF(ISNUMBER(_34_KNMI_Stations[[#This Row],[Etmaal temperatuur °C]]),IF(_34_KNMI_Stations[[#This Row],[Etmaal temperatuur °C]]&lt;stookgrens[],stookgrens[]-_34_KNMI_Stations[[#This Row],[Etmaal temperatuur °C]],0),"")</f>
        <v>12.3</v>
      </c>
      <c r="O13133" s="89">
        <f>_34_KNMI_Stations[[#This Row],[graaddagen]]*_34_KNMI_Stations[[#This Row],[Gewogen factor]]</f>
        <v>12.3</v>
      </c>
      <c r="P13133" s="89" cm="1">
        <f t="array" ref="P131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34" spans="1:16" x14ac:dyDescent="0.25">
      <c r="A13134">
        <v>391</v>
      </c>
      <c r="B13134" s="110">
        <v>45722</v>
      </c>
      <c r="C13134" s="89">
        <v>1.6</v>
      </c>
      <c r="D13134" s="89">
        <v>8.8000000000000007</v>
      </c>
      <c r="E13134" s="96">
        <v>1340</v>
      </c>
      <c r="F13134" s="89">
        <v>0</v>
      </c>
      <c r="G13134" s="89"/>
      <c r="H13134">
        <v>0.64</v>
      </c>
      <c r="I13134" t="s">
        <v>33</v>
      </c>
      <c r="J13134">
        <v>1</v>
      </c>
      <c r="K13134">
        <v>3</v>
      </c>
      <c r="L13134">
        <v>2025</v>
      </c>
      <c r="M13134" t="s">
        <v>119</v>
      </c>
      <c r="N13134" s="89" cm="1">
        <f t="array" ref="N13134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13134" s="89">
        <f>_34_KNMI_Stations[[#This Row],[graaddagen]]*_34_KNMI_Stations[[#This Row],[Gewogen factor]]</f>
        <v>9.1999999999999993</v>
      </c>
      <c r="P13134" s="89" cm="1">
        <f t="array" ref="P131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35" spans="1:16" x14ac:dyDescent="0.25">
      <c r="A13135">
        <v>391</v>
      </c>
      <c r="B13135" s="110">
        <v>45723</v>
      </c>
      <c r="C13135" s="89">
        <v>1.5</v>
      </c>
      <c r="D13135" s="89">
        <v>9.8000000000000007</v>
      </c>
      <c r="E13135" s="96">
        <v>1359</v>
      </c>
      <c r="F13135" s="89">
        <v>0</v>
      </c>
      <c r="G13135" s="89"/>
      <c r="H13135">
        <v>0.62</v>
      </c>
      <c r="I13135" t="s">
        <v>33</v>
      </c>
      <c r="J13135">
        <v>1</v>
      </c>
      <c r="K13135">
        <v>3</v>
      </c>
      <c r="L13135">
        <v>2025</v>
      </c>
      <c r="M13135" t="s">
        <v>119</v>
      </c>
      <c r="N13135" s="89" cm="1">
        <f t="array" ref="N13135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3135" s="89">
        <f>_34_KNMI_Stations[[#This Row],[graaddagen]]*_34_KNMI_Stations[[#This Row],[Gewogen factor]]</f>
        <v>8.1999999999999993</v>
      </c>
      <c r="P13135" s="89" cm="1">
        <f t="array" ref="P131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36" spans="1:16" x14ac:dyDescent="0.25">
      <c r="A13136">
        <v>391</v>
      </c>
      <c r="B13136" s="110">
        <v>45724</v>
      </c>
      <c r="C13136" s="89">
        <v>1.5</v>
      </c>
      <c r="D13136" s="89">
        <v>8.9</v>
      </c>
      <c r="E13136" s="96">
        <v>1391</v>
      </c>
      <c r="F13136" s="89">
        <v>0</v>
      </c>
      <c r="G13136" s="89"/>
      <c r="H13136">
        <v>0.64</v>
      </c>
      <c r="I13136" t="s">
        <v>33</v>
      </c>
      <c r="J13136">
        <v>1</v>
      </c>
      <c r="K13136">
        <v>3</v>
      </c>
      <c r="L13136">
        <v>2025</v>
      </c>
      <c r="M13136" t="s">
        <v>119</v>
      </c>
      <c r="N13136" s="89" cm="1">
        <f t="array" ref="N13136">IF(ISNUMBER(_34_KNMI_Stations[[#This Row],[Etmaal temperatuur °C]]),IF(_34_KNMI_Stations[[#This Row],[Etmaal temperatuur °C]]&lt;stookgrens[],stookgrens[]-_34_KNMI_Stations[[#This Row],[Etmaal temperatuur °C]],0),"")</f>
        <v>9.1</v>
      </c>
      <c r="O13136" s="89">
        <f>_34_KNMI_Stations[[#This Row],[graaddagen]]*_34_KNMI_Stations[[#This Row],[Gewogen factor]]</f>
        <v>9.1</v>
      </c>
      <c r="P13136" s="89" cm="1">
        <f t="array" ref="P131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37" spans="1:16" x14ac:dyDescent="0.25">
      <c r="A13137">
        <v>391</v>
      </c>
      <c r="B13137" s="110">
        <v>45725</v>
      </c>
      <c r="C13137" s="89">
        <v>1.5</v>
      </c>
      <c r="D13137" s="89">
        <v>9.3000000000000007</v>
      </c>
      <c r="E13137" s="96">
        <v>1368</v>
      </c>
      <c r="F13137" s="89">
        <v>0</v>
      </c>
      <c r="G13137" s="89"/>
      <c r="H13137">
        <v>0.63</v>
      </c>
      <c r="I13137" t="s">
        <v>33</v>
      </c>
      <c r="J13137">
        <v>1</v>
      </c>
      <c r="K13137">
        <v>3</v>
      </c>
      <c r="L13137">
        <v>2025</v>
      </c>
      <c r="M13137" t="s">
        <v>119</v>
      </c>
      <c r="N13137" s="89" cm="1">
        <f t="array" ref="N13137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3137" s="89">
        <f>_34_KNMI_Stations[[#This Row],[graaddagen]]*_34_KNMI_Stations[[#This Row],[Gewogen factor]]</f>
        <v>8.6999999999999993</v>
      </c>
      <c r="P13137" s="89" cm="1">
        <f t="array" ref="P131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38" spans="1:16" x14ac:dyDescent="0.25">
      <c r="A13138">
        <v>391</v>
      </c>
      <c r="B13138" s="110">
        <v>45726</v>
      </c>
      <c r="C13138" s="89">
        <v>1.3</v>
      </c>
      <c r="D13138" s="89">
        <v>8.1999999999999993</v>
      </c>
      <c r="E13138" s="96">
        <v>1395</v>
      </c>
      <c r="F13138" s="89">
        <v>0</v>
      </c>
      <c r="G13138" s="89"/>
      <c r="H13138">
        <v>0.66</v>
      </c>
      <c r="I13138" t="s">
        <v>33</v>
      </c>
      <c r="J13138">
        <v>1</v>
      </c>
      <c r="K13138">
        <v>3</v>
      </c>
      <c r="L13138">
        <v>2025</v>
      </c>
      <c r="M13138" t="s">
        <v>120</v>
      </c>
      <c r="N13138" s="89" cm="1">
        <f t="array" ref="N13138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3138" s="89">
        <f>_34_KNMI_Stations[[#This Row],[graaddagen]]*_34_KNMI_Stations[[#This Row],[Gewogen factor]]</f>
        <v>9.8000000000000007</v>
      </c>
      <c r="P13138" s="89" cm="1">
        <f t="array" ref="P131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39" spans="1:16" x14ac:dyDescent="0.25">
      <c r="A13139">
        <v>391</v>
      </c>
      <c r="B13139" s="110">
        <v>45727</v>
      </c>
      <c r="C13139" s="89">
        <v>1.3</v>
      </c>
      <c r="D13139" s="89">
        <v>3.7</v>
      </c>
      <c r="E13139" s="96">
        <v>267</v>
      </c>
      <c r="F13139" s="89">
        <v>0</v>
      </c>
      <c r="G13139" s="89"/>
      <c r="H13139">
        <v>0.87</v>
      </c>
      <c r="I13139" t="s">
        <v>33</v>
      </c>
      <c r="J13139">
        <v>1</v>
      </c>
      <c r="K13139">
        <v>3</v>
      </c>
      <c r="L13139">
        <v>2025</v>
      </c>
      <c r="M13139" t="s">
        <v>120</v>
      </c>
      <c r="N13139" s="89" cm="1">
        <f t="array" ref="N13139">IF(ISNUMBER(_34_KNMI_Stations[[#This Row],[Etmaal temperatuur °C]]),IF(_34_KNMI_Stations[[#This Row],[Etmaal temperatuur °C]]&lt;stookgrens[],stookgrens[]-_34_KNMI_Stations[[#This Row],[Etmaal temperatuur °C]],0),"")</f>
        <v>14.3</v>
      </c>
      <c r="O13139" s="89">
        <f>_34_KNMI_Stations[[#This Row],[graaddagen]]*_34_KNMI_Stations[[#This Row],[Gewogen factor]]</f>
        <v>14.3</v>
      </c>
      <c r="P13139" s="89" cm="1">
        <f t="array" ref="P131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40" spans="1:16" x14ac:dyDescent="0.25">
      <c r="A13140">
        <v>391</v>
      </c>
      <c r="B13140" s="110">
        <v>45728</v>
      </c>
      <c r="C13140" s="89">
        <v>1</v>
      </c>
      <c r="D13140" s="89">
        <v>3.7</v>
      </c>
      <c r="E13140" s="96">
        <v>699</v>
      </c>
      <c r="F13140" s="89">
        <v>0</v>
      </c>
      <c r="G13140" s="89"/>
      <c r="H13140">
        <v>0.8</v>
      </c>
      <c r="I13140" t="s">
        <v>33</v>
      </c>
      <c r="J13140">
        <v>1</v>
      </c>
      <c r="K13140">
        <v>3</v>
      </c>
      <c r="L13140">
        <v>2025</v>
      </c>
      <c r="M13140" t="s">
        <v>120</v>
      </c>
      <c r="N13140" s="89" cm="1">
        <f t="array" ref="N13140">IF(ISNUMBER(_34_KNMI_Stations[[#This Row],[Etmaal temperatuur °C]]),IF(_34_KNMI_Stations[[#This Row],[Etmaal temperatuur °C]]&lt;stookgrens[],stookgrens[]-_34_KNMI_Stations[[#This Row],[Etmaal temperatuur °C]],0),"")</f>
        <v>14.3</v>
      </c>
      <c r="O13140" s="89">
        <f>_34_KNMI_Stations[[#This Row],[graaddagen]]*_34_KNMI_Stations[[#This Row],[Gewogen factor]]</f>
        <v>14.3</v>
      </c>
      <c r="P13140" s="89" cm="1">
        <f t="array" ref="P131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41" spans="1:16" x14ac:dyDescent="0.25">
      <c r="A13141">
        <v>391</v>
      </c>
      <c r="B13141" s="110">
        <v>45729</v>
      </c>
      <c r="C13141" s="89">
        <v>1</v>
      </c>
      <c r="D13141" s="89">
        <v>3.5</v>
      </c>
      <c r="E13141" s="96">
        <v>744</v>
      </c>
      <c r="F13141" s="89">
        <v>0.4</v>
      </c>
      <c r="G13141" s="89"/>
      <c r="H13141">
        <v>0.8</v>
      </c>
      <c r="I13141" t="s">
        <v>33</v>
      </c>
      <c r="J13141">
        <v>1</v>
      </c>
      <c r="K13141">
        <v>3</v>
      </c>
      <c r="L13141">
        <v>2025</v>
      </c>
      <c r="M13141" t="s">
        <v>120</v>
      </c>
      <c r="N13141" s="89" cm="1">
        <f t="array" ref="N13141">IF(ISNUMBER(_34_KNMI_Stations[[#This Row],[Etmaal temperatuur °C]]),IF(_34_KNMI_Stations[[#This Row],[Etmaal temperatuur °C]]&lt;stookgrens[],stookgrens[]-_34_KNMI_Stations[[#This Row],[Etmaal temperatuur °C]],0),"")</f>
        <v>14.5</v>
      </c>
      <c r="O13141" s="89">
        <f>_34_KNMI_Stations[[#This Row],[graaddagen]]*_34_KNMI_Stations[[#This Row],[Gewogen factor]]</f>
        <v>14.5</v>
      </c>
      <c r="P13141" s="89" cm="1">
        <f t="array" ref="P131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42" spans="1:16" x14ac:dyDescent="0.25">
      <c r="A13142">
        <v>391</v>
      </c>
      <c r="B13142" s="110">
        <v>45730</v>
      </c>
      <c r="C13142" s="89">
        <v>2.1</v>
      </c>
      <c r="D13142" s="89">
        <v>3</v>
      </c>
      <c r="E13142" s="96">
        <v>928</v>
      </c>
      <c r="F13142" s="89">
        <v>0</v>
      </c>
      <c r="G13142" s="89"/>
      <c r="H13142">
        <v>0.74</v>
      </c>
      <c r="I13142" t="s">
        <v>33</v>
      </c>
      <c r="J13142">
        <v>1</v>
      </c>
      <c r="K13142">
        <v>3</v>
      </c>
      <c r="L13142">
        <v>2025</v>
      </c>
      <c r="M13142" t="s">
        <v>120</v>
      </c>
      <c r="N13142" s="89" cm="1">
        <f t="array" ref="N13142">IF(ISNUMBER(_34_KNMI_Stations[[#This Row],[Etmaal temperatuur °C]]),IF(_34_KNMI_Stations[[#This Row],[Etmaal temperatuur °C]]&lt;stookgrens[],stookgrens[]-_34_KNMI_Stations[[#This Row],[Etmaal temperatuur °C]],0),"")</f>
        <v>15</v>
      </c>
      <c r="O13142" s="89">
        <f>_34_KNMI_Stations[[#This Row],[graaddagen]]*_34_KNMI_Stations[[#This Row],[Gewogen factor]]</f>
        <v>15</v>
      </c>
      <c r="P13142" s="89" cm="1">
        <f t="array" ref="P131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43" spans="1:16" x14ac:dyDescent="0.25">
      <c r="A13143">
        <v>391</v>
      </c>
      <c r="B13143" s="110">
        <v>45731</v>
      </c>
      <c r="C13143" s="89">
        <v>3.6</v>
      </c>
      <c r="D13143" s="89">
        <v>3.4</v>
      </c>
      <c r="E13143" s="96">
        <v>1060</v>
      </c>
      <c r="F13143" s="89">
        <v>0</v>
      </c>
      <c r="G13143" s="89"/>
      <c r="H13143">
        <v>0.72</v>
      </c>
      <c r="I13143" t="s">
        <v>33</v>
      </c>
      <c r="J13143">
        <v>1</v>
      </c>
      <c r="K13143">
        <v>3</v>
      </c>
      <c r="L13143">
        <v>2025</v>
      </c>
      <c r="M13143" t="s">
        <v>120</v>
      </c>
      <c r="N13143" s="89" cm="1">
        <f t="array" ref="N13143">IF(ISNUMBER(_34_KNMI_Stations[[#This Row],[Etmaal temperatuur °C]]),IF(_34_KNMI_Stations[[#This Row],[Etmaal temperatuur °C]]&lt;stookgrens[],stookgrens[]-_34_KNMI_Stations[[#This Row],[Etmaal temperatuur °C]],0),"")</f>
        <v>14.6</v>
      </c>
      <c r="O13143" s="89">
        <f>_34_KNMI_Stations[[#This Row],[graaddagen]]*_34_KNMI_Stations[[#This Row],[Gewogen factor]]</f>
        <v>14.6</v>
      </c>
      <c r="P13143" s="89" cm="1">
        <f t="array" ref="P131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44" spans="1:16" x14ac:dyDescent="0.25">
      <c r="A13144">
        <v>391</v>
      </c>
      <c r="B13144" s="110">
        <v>45732</v>
      </c>
      <c r="C13144" s="89">
        <v>2.6</v>
      </c>
      <c r="D13144" s="89">
        <v>4.5</v>
      </c>
      <c r="E13144" s="96">
        <v>1607</v>
      </c>
      <c r="F13144" s="89">
        <v>0</v>
      </c>
      <c r="G13144" s="89"/>
      <c r="H13144">
        <v>0.68</v>
      </c>
      <c r="I13144" t="s">
        <v>33</v>
      </c>
      <c r="J13144">
        <v>1</v>
      </c>
      <c r="K13144">
        <v>3</v>
      </c>
      <c r="L13144">
        <v>2025</v>
      </c>
      <c r="M13144" t="s">
        <v>120</v>
      </c>
      <c r="N13144" s="89" cm="1">
        <f t="array" ref="N13144">IF(ISNUMBER(_34_KNMI_Stations[[#This Row],[Etmaal temperatuur °C]]),IF(_34_KNMI_Stations[[#This Row],[Etmaal temperatuur °C]]&lt;stookgrens[],stookgrens[]-_34_KNMI_Stations[[#This Row],[Etmaal temperatuur °C]],0),"")</f>
        <v>13.5</v>
      </c>
      <c r="O13144" s="89">
        <f>_34_KNMI_Stations[[#This Row],[graaddagen]]*_34_KNMI_Stations[[#This Row],[Gewogen factor]]</f>
        <v>13.5</v>
      </c>
      <c r="P13144" s="89" cm="1">
        <f t="array" ref="P131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45" spans="1:16" x14ac:dyDescent="0.25">
      <c r="A13145">
        <v>391</v>
      </c>
      <c r="B13145" s="110">
        <v>45733</v>
      </c>
      <c r="C13145" s="89">
        <v>3.5</v>
      </c>
      <c r="D13145" s="89">
        <v>6.1</v>
      </c>
      <c r="E13145" s="96">
        <v>1576</v>
      </c>
      <c r="F13145" s="89">
        <v>0</v>
      </c>
      <c r="G13145" s="89"/>
      <c r="H13145">
        <v>0.56999999999999995</v>
      </c>
      <c r="I13145" t="s">
        <v>33</v>
      </c>
      <c r="J13145">
        <v>1</v>
      </c>
      <c r="K13145">
        <v>3</v>
      </c>
      <c r="L13145">
        <v>2025</v>
      </c>
      <c r="M13145" t="s">
        <v>121</v>
      </c>
      <c r="N13145" s="89" cm="1">
        <f t="array" ref="N13145">IF(ISNUMBER(_34_KNMI_Stations[[#This Row],[Etmaal temperatuur °C]]),IF(_34_KNMI_Stations[[#This Row],[Etmaal temperatuur °C]]&lt;stookgrens[],stookgrens[]-_34_KNMI_Stations[[#This Row],[Etmaal temperatuur °C]],0),"")</f>
        <v>11.9</v>
      </c>
      <c r="O13145" s="89">
        <f>_34_KNMI_Stations[[#This Row],[graaddagen]]*_34_KNMI_Stations[[#This Row],[Gewogen factor]]</f>
        <v>11.9</v>
      </c>
      <c r="P13145" s="89" cm="1">
        <f t="array" ref="P131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46" spans="1:16" x14ac:dyDescent="0.25">
      <c r="A13146">
        <v>391</v>
      </c>
      <c r="B13146" s="110">
        <v>45734</v>
      </c>
      <c r="C13146" s="89">
        <v>3</v>
      </c>
      <c r="D13146" s="89">
        <v>5.2</v>
      </c>
      <c r="E13146" s="96">
        <v>1732</v>
      </c>
      <c r="F13146" s="89">
        <v>0</v>
      </c>
      <c r="G13146" s="89"/>
      <c r="H13146">
        <v>0.42</v>
      </c>
      <c r="I13146" t="s">
        <v>33</v>
      </c>
      <c r="J13146">
        <v>1</v>
      </c>
      <c r="K13146">
        <v>3</v>
      </c>
      <c r="L13146">
        <v>2025</v>
      </c>
      <c r="M13146" t="s">
        <v>121</v>
      </c>
      <c r="N13146" s="89" cm="1">
        <f t="array" ref="N13146">IF(ISNUMBER(_34_KNMI_Stations[[#This Row],[Etmaal temperatuur °C]]),IF(_34_KNMI_Stations[[#This Row],[Etmaal temperatuur °C]]&lt;stookgrens[],stookgrens[]-_34_KNMI_Stations[[#This Row],[Etmaal temperatuur °C]],0),"")</f>
        <v>12.8</v>
      </c>
      <c r="O13146" s="89">
        <f>_34_KNMI_Stations[[#This Row],[graaddagen]]*_34_KNMI_Stations[[#This Row],[Gewogen factor]]</f>
        <v>12.8</v>
      </c>
      <c r="P13146" s="89" cm="1">
        <f t="array" ref="P131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47" spans="1:16" x14ac:dyDescent="0.25">
      <c r="A13147">
        <v>391</v>
      </c>
      <c r="B13147" s="110">
        <v>45735</v>
      </c>
      <c r="C13147" s="89">
        <v>2</v>
      </c>
      <c r="D13147" s="89">
        <v>8.6999999999999993</v>
      </c>
      <c r="E13147" s="96">
        <v>1677</v>
      </c>
      <c r="F13147" s="89">
        <v>0</v>
      </c>
      <c r="G13147" s="89"/>
      <c r="H13147">
        <v>0.49</v>
      </c>
      <c r="I13147" t="s">
        <v>33</v>
      </c>
      <c r="J13147">
        <v>1</v>
      </c>
      <c r="K13147">
        <v>3</v>
      </c>
      <c r="L13147">
        <v>2025</v>
      </c>
      <c r="M13147" t="s">
        <v>121</v>
      </c>
      <c r="N13147" s="89" cm="1">
        <f t="array" ref="N13147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3147" s="89">
        <f>_34_KNMI_Stations[[#This Row],[graaddagen]]*_34_KNMI_Stations[[#This Row],[Gewogen factor]]</f>
        <v>9.3000000000000007</v>
      </c>
      <c r="P13147" s="89" cm="1">
        <f t="array" ref="P131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48" spans="1:16" x14ac:dyDescent="0.25">
      <c r="A13148">
        <v>391</v>
      </c>
      <c r="B13148" s="110">
        <v>45736</v>
      </c>
      <c r="C13148" s="89">
        <v>1.2</v>
      </c>
      <c r="D13148" s="89">
        <v>10.8</v>
      </c>
      <c r="E13148" s="96">
        <v>1626</v>
      </c>
      <c r="F13148" s="89">
        <v>0</v>
      </c>
      <c r="G13148" s="89"/>
      <c r="H13148">
        <v>0.56999999999999995</v>
      </c>
      <c r="I13148" t="s">
        <v>33</v>
      </c>
      <c r="J13148">
        <v>1</v>
      </c>
      <c r="K13148">
        <v>3</v>
      </c>
      <c r="L13148">
        <v>2025</v>
      </c>
      <c r="M13148" t="s">
        <v>121</v>
      </c>
      <c r="N13148" s="89" cm="1">
        <f t="array" ref="N13148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13148" s="89">
        <f>_34_KNMI_Stations[[#This Row],[graaddagen]]*_34_KNMI_Stations[[#This Row],[Gewogen factor]]</f>
        <v>7.1999999999999993</v>
      </c>
      <c r="P13148" s="89" cm="1">
        <f t="array" ref="P131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49" spans="1:16" x14ac:dyDescent="0.25">
      <c r="A13149">
        <v>391</v>
      </c>
      <c r="B13149" s="110">
        <v>45737</v>
      </c>
      <c r="C13149" s="89">
        <v>3.5</v>
      </c>
      <c r="D13149" s="89">
        <v>15.6</v>
      </c>
      <c r="E13149" s="96">
        <v>1551</v>
      </c>
      <c r="F13149" s="89">
        <v>0</v>
      </c>
      <c r="G13149" s="89"/>
      <c r="H13149">
        <v>0.46</v>
      </c>
      <c r="I13149" t="s">
        <v>33</v>
      </c>
      <c r="J13149">
        <v>1</v>
      </c>
      <c r="K13149">
        <v>3</v>
      </c>
      <c r="L13149">
        <v>2025</v>
      </c>
      <c r="M13149" t="s">
        <v>121</v>
      </c>
      <c r="N13149" s="89" cm="1">
        <f t="array" ref="N13149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13149" s="89">
        <f>_34_KNMI_Stations[[#This Row],[graaddagen]]*_34_KNMI_Stations[[#This Row],[Gewogen factor]]</f>
        <v>2.4000000000000004</v>
      </c>
      <c r="P13149" s="89" cm="1">
        <f t="array" ref="P131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50" spans="1:16" x14ac:dyDescent="0.25">
      <c r="A13150">
        <v>391</v>
      </c>
      <c r="B13150" s="110">
        <v>45738</v>
      </c>
      <c r="C13150" s="89">
        <v>3.2</v>
      </c>
      <c r="D13150" s="89">
        <v>14.9</v>
      </c>
      <c r="E13150" s="96">
        <v>1113</v>
      </c>
      <c r="F13150" s="89">
        <v>0.1</v>
      </c>
      <c r="G13150" s="89"/>
      <c r="H13150">
        <v>0.53</v>
      </c>
      <c r="I13150" t="s">
        <v>33</v>
      </c>
      <c r="J13150">
        <v>1</v>
      </c>
      <c r="K13150">
        <v>3</v>
      </c>
      <c r="L13150">
        <v>2025</v>
      </c>
      <c r="M13150" t="s">
        <v>121</v>
      </c>
      <c r="N13150" s="89" cm="1">
        <f t="array" ref="N13150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13150" s="89">
        <f>_34_KNMI_Stations[[#This Row],[graaddagen]]*_34_KNMI_Stations[[#This Row],[Gewogen factor]]</f>
        <v>3.0999999999999996</v>
      </c>
      <c r="P13150" s="89" cm="1">
        <f t="array" ref="P131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51" spans="1:16" x14ac:dyDescent="0.25">
      <c r="A13151">
        <v>391</v>
      </c>
      <c r="B13151" s="110">
        <v>45739</v>
      </c>
      <c r="C13151" s="89">
        <v>1.6</v>
      </c>
      <c r="D13151" s="89">
        <v>12.1</v>
      </c>
      <c r="E13151" s="96">
        <v>838</v>
      </c>
      <c r="F13151" s="89">
        <v>0.8</v>
      </c>
      <c r="G13151" s="89"/>
      <c r="H13151">
        <v>0.8</v>
      </c>
      <c r="I13151" t="s">
        <v>33</v>
      </c>
      <c r="J13151">
        <v>1</v>
      </c>
      <c r="K13151">
        <v>3</v>
      </c>
      <c r="L13151">
        <v>2025</v>
      </c>
      <c r="M13151" t="s">
        <v>121</v>
      </c>
      <c r="N13151" s="89" cm="1">
        <f t="array" ref="N13151">IF(ISNUMBER(_34_KNMI_Stations[[#This Row],[Etmaal temperatuur °C]]),IF(_34_KNMI_Stations[[#This Row],[Etmaal temperatuur °C]]&lt;stookgrens[],stookgrens[]-_34_KNMI_Stations[[#This Row],[Etmaal temperatuur °C]],0),"")</f>
        <v>5.9</v>
      </c>
      <c r="O13151" s="89">
        <f>_34_KNMI_Stations[[#This Row],[graaddagen]]*_34_KNMI_Stations[[#This Row],[Gewogen factor]]</f>
        <v>5.9</v>
      </c>
      <c r="P13151" s="89" cm="1">
        <f t="array" ref="P131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52" spans="1:16" x14ac:dyDescent="0.25">
      <c r="A13152">
        <v>391</v>
      </c>
      <c r="B13152" s="110">
        <v>45740</v>
      </c>
      <c r="C13152" s="89">
        <v>1.5</v>
      </c>
      <c r="D13152" s="89">
        <v>10.5</v>
      </c>
      <c r="E13152" s="96">
        <v>1301</v>
      </c>
      <c r="F13152" s="89">
        <v>0</v>
      </c>
      <c r="G13152" s="89"/>
      <c r="H13152">
        <v>0.8</v>
      </c>
      <c r="I13152" t="s">
        <v>33</v>
      </c>
      <c r="J13152">
        <v>1</v>
      </c>
      <c r="K13152">
        <v>3</v>
      </c>
      <c r="L13152">
        <v>2025</v>
      </c>
      <c r="M13152" t="s">
        <v>122</v>
      </c>
      <c r="N13152" s="89" cm="1">
        <f t="array" ref="N13152">IF(ISNUMBER(_34_KNMI_Stations[[#This Row],[Etmaal temperatuur °C]]),IF(_34_KNMI_Stations[[#This Row],[Etmaal temperatuur °C]]&lt;stookgrens[],stookgrens[]-_34_KNMI_Stations[[#This Row],[Etmaal temperatuur °C]],0),"")</f>
        <v>7.5</v>
      </c>
      <c r="O13152" s="89">
        <f>_34_KNMI_Stations[[#This Row],[graaddagen]]*_34_KNMI_Stations[[#This Row],[Gewogen factor]]</f>
        <v>7.5</v>
      </c>
      <c r="P13152" s="89" cm="1">
        <f t="array" ref="P131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53" spans="1:16" x14ac:dyDescent="0.25">
      <c r="A13153">
        <v>391</v>
      </c>
      <c r="B13153" s="110">
        <v>45741</v>
      </c>
      <c r="C13153" s="89">
        <v>2</v>
      </c>
      <c r="D13153" s="89">
        <v>8.8000000000000007</v>
      </c>
      <c r="E13153" s="96">
        <v>1161</v>
      </c>
      <c r="F13153" s="89">
        <v>-0.1</v>
      </c>
      <c r="G13153" s="89"/>
      <c r="H13153">
        <v>0.76</v>
      </c>
      <c r="I13153" t="s">
        <v>33</v>
      </c>
      <c r="J13153">
        <v>1</v>
      </c>
      <c r="K13153">
        <v>3</v>
      </c>
      <c r="L13153">
        <v>2025</v>
      </c>
      <c r="M13153" t="s">
        <v>122</v>
      </c>
      <c r="N13153" s="89" cm="1">
        <f t="array" ref="N13153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13153" s="89">
        <f>_34_KNMI_Stations[[#This Row],[graaddagen]]*_34_KNMI_Stations[[#This Row],[Gewogen factor]]</f>
        <v>9.1999999999999993</v>
      </c>
      <c r="P13153" s="89" cm="1">
        <f t="array" ref="P131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54" spans="1:16" x14ac:dyDescent="0.25">
      <c r="A13154">
        <v>391</v>
      </c>
      <c r="B13154" s="110">
        <v>45742</v>
      </c>
      <c r="C13154" s="89">
        <v>1.8</v>
      </c>
      <c r="D13154" s="89">
        <v>7.9</v>
      </c>
      <c r="E13154" s="96">
        <v>588</v>
      </c>
      <c r="F13154" s="89">
        <v>0</v>
      </c>
      <c r="G13154" s="89"/>
      <c r="H13154">
        <v>0.8</v>
      </c>
      <c r="I13154" t="s">
        <v>33</v>
      </c>
      <c r="J13154">
        <v>1</v>
      </c>
      <c r="K13154">
        <v>3</v>
      </c>
      <c r="L13154">
        <v>2025</v>
      </c>
      <c r="M13154" t="s">
        <v>122</v>
      </c>
      <c r="N13154" s="89" cm="1">
        <f t="array" ref="N13154">IF(ISNUMBER(_34_KNMI_Stations[[#This Row],[Etmaal temperatuur °C]]),IF(_34_KNMI_Stations[[#This Row],[Etmaal temperatuur °C]]&lt;stookgrens[],stookgrens[]-_34_KNMI_Stations[[#This Row],[Etmaal temperatuur °C]],0),"")</f>
        <v>10.1</v>
      </c>
      <c r="O13154" s="89">
        <f>_34_KNMI_Stations[[#This Row],[graaddagen]]*_34_KNMI_Stations[[#This Row],[Gewogen factor]]</f>
        <v>10.1</v>
      </c>
      <c r="P13154" s="89" cm="1">
        <f t="array" ref="P131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55" spans="1:16" x14ac:dyDescent="0.25">
      <c r="A13155">
        <v>391</v>
      </c>
      <c r="B13155" s="110">
        <v>45743</v>
      </c>
      <c r="C13155" s="89">
        <v>0.5</v>
      </c>
      <c r="D13155" s="89">
        <v>6.7</v>
      </c>
      <c r="E13155" s="96">
        <v>1801</v>
      </c>
      <c r="F13155" s="89">
        <v>0</v>
      </c>
      <c r="G13155" s="89"/>
      <c r="H13155">
        <v>0.76</v>
      </c>
      <c r="I13155" t="s">
        <v>33</v>
      </c>
      <c r="J13155">
        <v>1</v>
      </c>
      <c r="K13155">
        <v>3</v>
      </c>
      <c r="L13155">
        <v>2025</v>
      </c>
      <c r="M13155" t="s">
        <v>122</v>
      </c>
      <c r="N13155" s="89" cm="1">
        <f t="array" ref="N13155">IF(ISNUMBER(_34_KNMI_Stations[[#This Row],[Etmaal temperatuur °C]]),IF(_34_KNMI_Stations[[#This Row],[Etmaal temperatuur °C]]&lt;stookgrens[],stookgrens[]-_34_KNMI_Stations[[#This Row],[Etmaal temperatuur °C]],0),"")</f>
        <v>11.3</v>
      </c>
      <c r="O13155" s="89">
        <f>_34_KNMI_Stations[[#This Row],[graaddagen]]*_34_KNMI_Stations[[#This Row],[Gewogen factor]]</f>
        <v>11.3</v>
      </c>
      <c r="P13155" s="89" cm="1">
        <f t="array" ref="P131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56" spans="1:16" x14ac:dyDescent="0.25">
      <c r="A13156">
        <v>391</v>
      </c>
      <c r="B13156" s="110">
        <v>45744</v>
      </c>
      <c r="C13156" s="89">
        <v>1.5</v>
      </c>
      <c r="D13156" s="89">
        <v>8.8000000000000007</v>
      </c>
      <c r="E13156" s="96">
        <v>1786</v>
      </c>
      <c r="F13156" s="89">
        <v>0</v>
      </c>
      <c r="G13156" s="89"/>
      <c r="H13156">
        <v>0.75</v>
      </c>
      <c r="I13156" t="s">
        <v>33</v>
      </c>
      <c r="J13156">
        <v>1</v>
      </c>
      <c r="K13156">
        <v>3</v>
      </c>
      <c r="L13156">
        <v>2025</v>
      </c>
      <c r="M13156" t="s">
        <v>122</v>
      </c>
      <c r="N13156" s="89" cm="1">
        <f t="array" ref="N13156">IF(ISNUMBER(_34_KNMI_Stations[[#This Row],[Etmaal temperatuur °C]]),IF(_34_KNMI_Stations[[#This Row],[Etmaal temperatuur °C]]&lt;stookgrens[],stookgrens[]-_34_KNMI_Stations[[#This Row],[Etmaal temperatuur °C]],0),"")</f>
        <v>9.1999999999999993</v>
      </c>
      <c r="O13156" s="89">
        <f>_34_KNMI_Stations[[#This Row],[graaddagen]]*_34_KNMI_Stations[[#This Row],[Gewogen factor]]</f>
        <v>9.1999999999999993</v>
      </c>
      <c r="P13156" s="89" cm="1">
        <f t="array" ref="P131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57" spans="1:16" x14ac:dyDescent="0.25">
      <c r="A13157">
        <v>391</v>
      </c>
      <c r="B13157" s="110">
        <v>45745</v>
      </c>
      <c r="C13157" s="89">
        <v>1.6</v>
      </c>
      <c r="D13157" s="89">
        <v>9.1999999999999993</v>
      </c>
      <c r="E13157" s="96">
        <v>1814</v>
      </c>
      <c r="F13157" s="89">
        <v>0</v>
      </c>
      <c r="G13157" s="89"/>
      <c r="H13157">
        <v>0.67</v>
      </c>
      <c r="I13157" t="s">
        <v>33</v>
      </c>
      <c r="J13157">
        <v>1</v>
      </c>
      <c r="K13157">
        <v>3</v>
      </c>
      <c r="L13157">
        <v>2025</v>
      </c>
      <c r="M13157" t="s">
        <v>122</v>
      </c>
      <c r="N13157" s="89" cm="1">
        <f t="array" ref="N13157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13157" s="89">
        <f>_34_KNMI_Stations[[#This Row],[graaddagen]]*_34_KNMI_Stations[[#This Row],[Gewogen factor]]</f>
        <v>8.8000000000000007</v>
      </c>
      <c r="P13157" s="89" cm="1">
        <f t="array" ref="P131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58" spans="1:16" x14ac:dyDescent="0.25">
      <c r="A13158">
        <v>391</v>
      </c>
      <c r="B13158" s="110">
        <v>45746</v>
      </c>
      <c r="C13158" s="89">
        <v>3.7</v>
      </c>
      <c r="D13158" s="89">
        <v>10</v>
      </c>
      <c r="E13158" s="96">
        <v>761</v>
      </c>
      <c r="F13158" s="89">
        <v>0</v>
      </c>
      <c r="G13158" s="89"/>
      <c r="H13158">
        <v>0.64</v>
      </c>
      <c r="I13158" t="s">
        <v>33</v>
      </c>
      <c r="J13158">
        <v>1</v>
      </c>
      <c r="K13158">
        <v>3</v>
      </c>
      <c r="L13158">
        <v>2025</v>
      </c>
      <c r="M13158" t="s">
        <v>122</v>
      </c>
      <c r="N13158" s="89" cm="1">
        <f t="array" ref="N13158">IF(ISNUMBER(_34_KNMI_Stations[[#This Row],[Etmaal temperatuur °C]]),IF(_34_KNMI_Stations[[#This Row],[Etmaal temperatuur °C]]&lt;stookgrens[],stookgrens[]-_34_KNMI_Stations[[#This Row],[Etmaal temperatuur °C]],0),"")</f>
        <v>8</v>
      </c>
      <c r="O13158" s="89">
        <f>_34_KNMI_Stations[[#This Row],[graaddagen]]*_34_KNMI_Stations[[#This Row],[Gewogen factor]]</f>
        <v>8</v>
      </c>
      <c r="P13158" s="89" cm="1">
        <f t="array" ref="P131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59" spans="1:16" x14ac:dyDescent="0.25">
      <c r="A13159">
        <v>391</v>
      </c>
      <c r="B13159" s="110">
        <v>45747</v>
      </c>
      <c r="C13159" s="89">
        <v>2.5</v>
      </c>
      <c r="D13159" s="89">
        <v>9</v>
      </c>
      <c r="E13159" s="96">
        <v>1461</v>
      </c>
      <c r="F13159" s="89">
        <v>0</v>
      </c>
      <c r="G13159" s="89"/>
      <c r="H13159">
        <v>0.6</v>
      </c>
      <c r="I13159" t="s">
        <v>33</v>
      </c>
      <c r="J13159">
        <v>1</v>
      </c>
      <c r="K13159">
        <v>3</v>
      </c>
      <c r="L13159">
        <v>2025</v>
      </c>
      <c r="M13159" t="s">
        <v>123</v>
      </c>
      <c r="N13159" s="89" cm="1">
        <f t="array" ref="N13159">IF(ISNUMBER(_34_KNMI_Stations[[#This Row],[Etmaal temperatuur °C]]),IF(_34_KNMI_Stations[[#This Row],[Etmaal temperatuur °C]]&lt;stookgrens[],stookgrens[]-_34_KNMI_Stations[[#This Row],[Etmaal temperatuur °C]],0),"")</f>
        <v>9</v>
      </c>
      <c r="O13159" s="89">
        <f>_34_KNMI_Stations[[#This Row],[graaddagen]]*_34_KNMI_Stations[[#This Row],[Gewogen factor]]</f>
        <v>9</v>
      </c>
      <c r="P13159" s="89" cm="1">
        <f t="array" ref="P131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60" spans="1:16" x14ac:dyDescent="0.25">
      <c r="A13160">
        <v>391</v>
      </c>
      <c r="B13160" s="110">
        <v>45748</v>
      </c>
      <c r="C13160" s="89">
        <v>3.6</v>
      </c>
      <c r="D13160" s="89">
        <v>8.6999999999999993</v>
      </c>
      <c r="E13160" s="96">
        <v>1910</v>
      </c>
      <c r="F13160" s="89">
        <v>0</v>
      </c>
      <c r="G13160" s="89"/>
      <c r="H13160">
        <v>0.63</v>
      </c>
      <c r="I13160" t="s">
        <v>33</v>
      </c>
      <c r="J13160">
        <v>0.8</v>
      </c>
      <c r="K13160">
        <v>4</v>
      </c>
      <c r="L13160">
        <v>2025</v>
      </c>
      <c r="M13160" t="s">
        <v>123</v>
      </c>
      <c r="N13160" s="89" cm="1">
        <f t="array" ref="N13160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3160" s="89">
        <f>_34_KNMI_Stations[[#This Row],[graaddagen]]*_34_KNMI_Stations[[#This Row],[Gewogen factor]]</f>
        <v>7.4400000000000013</v>
      </c>
      <c r="P13160" s="89" cm="1">
        <f t="array" ref="P131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61" spans="1:16" x14ac:dyDescent="0.25">
      <c r="A13161">
        <v>391</v>
      </c>
      <c r="B13161" s="110">
        <v>45749</v>
      </c>
      <c r="C13161" s="89">
        <v>4.8</v>
      </c>
      <c r="D13161" s="89">
        <v>12.5</v>
      </c>
      <c r="E13161" s="96">
        <v>1929</v>
      </c>
      <c r="F13161" s="89">
        <v>0</v>
      </c>
      <c r="G13161" s="89"/>
      <c r="H13161">
        <v>0.51</v>
      </c>
      <c r="I13161" t="s">
        <v>33</v>
      </c>
      <c r="J13161">
        <v>0.8</v>
      </c>
      <c r="K13161">
        <v>4</v>
      </c>
      <c r="L13161">
        <v>2025</v>
      </c>
      <c r="M13161" t="s">
        <v>123</v>
      </c>
      <c r="N13161" s="89" cm="1">
        <f t="array" ref="N13161">IF(ISNUMBER(_34_KNMI_Stations[[#This Row],[Etmaal temperatuur °C]]),IF(_34_KNMI_Stations[[#This Row],[Etmaal temperatuur °C]]&lt;stookgrens[],stookgrens[]-_34_KNMI_Stations[[#This Row],[Etmaal temperatuur °C]],0),"")</f>
        <v>5.5</v>
      </c>
      <c r="O13161" s="89">
        <f>_34_KNMI_Stations[[#This Row],[graaddagen]]*_34_KNMI_Stations[[#This Row],[Gewogen factor]]</f>
        <v>4.4000000000000004</v>
      </c>
      <c r="P13161" s="89" cm="1">
        <f t="array" ref="P131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62" spans="1:16" x14ac:dyDescent="0.25">
      <c r="A13162">
        <v>391</v>
      </c>
      <c r="B13162" s="110">
        <v>45750</v>
      </c>
      <c r="C13162" s="89">
        <v>3.3</v>
      </c>
      <c r="D13162" s="89">
        <v>14.6</v>
      </c>
      <c r="E13162" s="96">
        <v>1999</v>
      </c>
      <c r="F13162" s="89">
        <v>0</v>
      </c>
      <c r="G13162" s="89"/>
      <c r="H13162">
        <v>0.48</v>
      </c>
      <c r="I13162" t="s">
        <v>33</v>
      </c>
      <c r="J13162">
        <v>0.8</v>
      </c>
      <c r="K13162">
        <v>4</v>
      </c>
      <c r="L13162">
        <v>2025</v>
      </c>
      <c r="M13162" t="s">
        <v>123</v>
      </c>
      <c r="N13162" s="89" cm="1">
        <f t="array" ref="N13162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3162" s="89">
        <f>_34_KNMI_Stations[[#This Row],[graaddagen]]*_34_KNMI_Stations[[#This Row],[Gewogen factor]]</f>
        <v>2.7200000000000006</v>
      </c>
      <c r="P13162" s="89" cm="1">
        <f t="array" ref="P131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63" spans="1:16" x14ac:dyDescent="0.25">
      <c r="A13163">
        <v>391</v>
      </c>
      <c r="B13163" s="110">
        <v>45751</v>
      </c>
      <c r="C13163" s="89">
        <v>2</v>
      </c>
      <c r="D13163" s="89">
        <v>14.2</v>
      </c>
      <c r="E13163" s="96">
        <v>2029</v>
      </c>
      <c r="F13163" s="89">
        <v>0</v>
      </c>
      <c r="G13163" s="89"/>
      <c r="H13163">
        <v>0.53</v>
      </c>
      <c r="I13163" t="s">
        <v>33</v>
      </c>
      <c r="J13163">
        <v>0.8</v>
      </c>
      <c r="K13163">
        <v>4</v>
      </c>
      <c r="L13163">
        <v>2025</v>
      </c>
      <c r="M13163" t="s">
        <v>123</v>
      </c>
      <c r="N13163" s="89" cm="1">
        <f t="array" ref="N13163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3163" s="89">
        <f>_34_KNMI_Stations[[#This Row],[graaddagen]]*_34_KNMI_Stations[[#This Row],[Gewogen factor]]</f>
        <v>3.0400000000000009</v>
      </c>
      <c r="P13163" s="89" cm="1">
        <f t="array" ref="P131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64" spans="1:16" x14ac:dyDescent="0.25">
      <c r="A13164">
        <v>391</v>
      </c>
      <c r="B13164" s="110">
        <v>45752</v>
      </c>
      <c r="C13164" s="89">
        <v>3.9</v>
      </c>
      <c r="D13164" s="89">
        <v>11.4</v>
      </c>
      <c r="E13164" s="96">
        <v>2084</v>
      </c>
      <c r="F13164" s="89">
        <v>0</v>
      </c>
      <c r="G13164" s="89"/>
      <c r="H13164">
        <v>0.5</v>
      </c>
      <c r="I13164" t="s">
        <v>33</v>
      </c>
      <c r="J13164">
        <v>0.8</v>
      </c>
      <c r="K13164">
        <v>4</v>
      </c>
      <c r="L13164">
        <v>2025</v>
      </c>
      <c r="M13164" t="s">
        <v>123</v>
      </c>
      <c r="N13164" s="89" cm="1">
        <f t="array" ref="N13164">IF(ISNUMBER(_34_KNMI_Stations[[#This Row],[Etmaal temperatuur °C]]),IF(_34_KNMI_Stations[[#This Row],[Etmaal temperatuur °C]]&lt;stookgrens[],stookgrens[]-_34_KNMI_Stations[[#This Row],[Etmaal temperatuur °C]],0),"")</f>
        <v>6.6</v>
      </c>
      <c r="O13164" s="89">
        <f>_34_KNMI_Stations[[#This Row],[graaddagen]]*_34_KNMI_Stations[[#This Row],[Gewogen factor]]</f>
        <v>5.28</v>
      </c>
      <c r="P13164" s="89" cm="1">
        <f t="array" ref="P131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65" spans="1:16" x14ac:dyDescent="0.25">
      <c r="A13165">
        <v>391</v>
      </c>
      <c r="B13165" s="110">
        <v>45753</v>
      </c>
      <c r="C13165" s="89">
        <v>4</v>
      </c>
      <c r="D13165" s="89">
        <v>7.8</v>
      </c>
      <c r="E13165" s="96">
        <v>2191</v>
      </c>
      <c r="F13165" s="89">
        <v>0</v>
      </c>
      <c r="G13165" s="89"/>
      <c r="H13165">
        <v>0.41</v>
      </c>
      <c r="I13165" t="s">
        <v>33</v>
      </c>
      <c r="J13165">
        <v>0.8</v>
      </c>
      <c r="K13165">
        <v>4</v>
      </c>
      <c r="L13165">
        <v>2025</v>
      </c>
      <c r="M13165" t="s">
        <v>123</v>
      </c>
      <c r="N13165" s="89" cm="1">
        <f t="array" ref="N13165">IF(ISNUMBER(_34_KNMI_Stations[[#This Row],[Etmaal temperatuur °C]]),IF(_34_KNMI_Stations[[#This Row],[Etmaal temperatuur °C]]&lt;stookgrens[],stookgrens[]-_34_KNMI_Stations[[#This Row],[Etmaal temperatuur °C]],0),"")</f>
        <v>10.199999999999999</v>
      </c>
      <c r="O13165" s="89">
        <f>_34_KNMI_Stations[[#This Row],[graaddagen]]*_34_KNMI_Stations[[#This Row],[Gewogen factor]]</f>
        <v>8.16</v>
      </c>
      <c r="P13165" s="89" cm="1">
        <f t="array" ref="P131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66" spans="1:16" x14ac:dyDescent="0.25">
      <c r="A13166">
        <v>391</v>
      </c>
      <c r="B13166" s="110">
        <v>45754</v>
      </c>
      <c r="C13166" s="89">
        <v>2.1</v>
      </c>
      <c r="D13166" s="89">
        <v>7.1</v>
      </c>
      <c r="E13166" s="96">
        <v>2164</v>
      </c>
      <c r="F13166" s="89">
        <v>0</v>
      </c>
      <c r="G13166" s="89"/>
      <c r="H13166">
        <v>0.5</v>
      </c>
      <c r="I13166" t="s">
        <v>33</v>
      </c>
      <c r="J13166">
        <v>0.8</v>
      </c>
      <c r="K13166">
        <v>4</v>
      </c>
      <c r="L13166">
        <v>2025</v>
      </c>
      <c r="M13166" t="s">
        <v>124</v>
      </c>
      <c r="N13166" s="89" cm="1">
        <f t="array" ref="N13166">IF(ISNUMBER(_34_KNMI_Stations[[#This Row],[Etmaal temperatuur °C]]),IF(_34_KNMI_Stations[[#This Row],[Etmaal temperatuur °C]]&lt;stookgrens[],stookgrens[]-_34_KNMI_Stations[[#This Row],[Etmaal temperatuur °C]],0),"")</f>
        <v>10.9</v>
      </c>
      <c r="O13166" s="89">
        <f>_34_KNMI_Stations[[#This Row],[graaddagen]]*_34_KNMI_Stations[[#This Row],[Gewogen factor]]</f>
        <v>8.7200000000000006</v>
      </c>
      <c r="P13166" s="89" cm="1">
        <f t="array" ref="P131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67" spans="1:16" x14ac:dyDescent="0.25">
      <c r="A13167">
        <v>391</v>
      </c>
      <c r="B13167" s="110">
        <v>45755</v>
      </c>
      <c r="C13167" s="89">
        <v>1.8</v>
      </c>
      <c r="D13167" s="89">
        <v>10</v>
      </c>
      <c r="E13167" s="96">
        <v>2079</v>
      </c>
      <c r="F13167" s="89">
        <v>0</v>
      </c>
      <c r="G13167" s="89"/>
      <c r="H13167">
        <v>0.5</v>
      </c>
      <c r="I13167" t="s">
        <v>33</v>
      </c>
      <c r="J13167">
        <v>0.8</v>
      </c>
      <c r="K13167">
        <v>4</v>
      </c>
      <c r="L13167">
        <v>2025</v>
      </c>
      <c r="M13167" t="s">
        <v>124</v>
      </c>
      <c r="N13167" s="89" cm="1">
        <f t="array" ref="N13167">IF(ISNUMBER(_34_KNMI_Stations[[#This Row],[Etmaal temperatuur °C]]),IF(_34_KNMI_Stations[[#This Row],[Etmaal temperatuur °C]]&lt;stookgrens[],stookgrens[]-_34_KNMI_Stations[[#This Row],[Etmaal temperatuur °C]],0),"")</f>
        <v>8</v>
      </c>
      <c r="O13167" s="89">
        <f>_34_KNMI_Stations[[#This Row],[graaddagen]]*_34_KNMI_Stations[[#This Row],[Gewogen factor]]</f>
        <v>6.4</v>
      </c>
      <c r="P13167" s="89" cm="1">
        <f t="array" ref="P131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68" spans="1:16" x14ac:dyDescent="0.25">
      <c r="A13168">
        <v>391</v>
      </c>
      <c r="B13168" s="110">
        <v>45756</v>
      </c>
      <c r="C13168" s="89">
        <v>3.1</v>
      </c>
      <c r="D13168" s="89">
        <v>8.6999999999999993</v>
      </c>
      <c r="E13168" s="96">
        <v>2129</v>
      </c>
      <c r="F13168" s="89">
        <v>0</v>
      </c>
      <c r="G13168" s="89"/>
      <c r="H13168">
        <v>0.7</v>
      </c>
      <c r="I13168" t="s">
        <v>33</v>
      </c>
      <c r="J13168">
        <v>0.8</v>
      </c>
      <c r="K13168">
        <v>4</v>
      </c>
      <c r="L13168">
        <v>2025</v>
      </c>
      <c r="M13168" t="s">
        <v>124</v>
      </c>
      <c r="N13168" s="89" cm="1">
        <f t="array" ref="N13168">IF(ISNUMBER(_34_KNMI_Stations[[#This Row],[Etmaal temperatuur °C]]),IF(_34_KNMI_Stations[[#This Row],[Etmaal temperatuur °C]]&lt;stookgrens[],stookgrens[]-_34_KNMI_Stations[[#This Row],[Etmaal temperatuur °C]],0),"")</f>
        <v>9.3000000000000007</v>
      </c>
      <c r="O13168" s="89">
        <f>_34_KNMI_Stations[[#This Row],[graaddagen]]*_34_KNMI_Stations[[#This Row],[Gewogen factor]]</f>
        <v>7.4400000000000013</v>
      </c>
      <c r="P13168" s="89" cm="1">
        <f t="array" ref="P131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69" spans="1:16" x14ac:dyDescent="0.25">
      <c r="A13169">
        <v>391</v>
      </c>
      <c r="B13169" s="110">
        <v>45757</v>
      </c>
      <c r="C13169" s="89">
        <v>1.4</v>
      </c>
      <c r="D13169" s="89">
        <v>9.3000000000000007</v>
      </c>
      <c r="E13169" s="96">
        <v>1151</v>
      </c>
      <c r="F13169" s="89">
        <v>0</v>
      </c>
      <c r="G13169" s="89"/>
      <c r="H13169">
        <v>0.68</v>
      </c>
      <c r="I13169" t="s">
        <v>33</v>
      </c>
      <c r="J13169">
        <v>0.8</v>
      </c>
      <c r="K13169">
        <v>4</v>
      </c>
      <c r="L13169">
        <v>2025</v>
      </c>
      <c r="M13169" t="s">
        <v>124</v>
      </c>
      <c r="N13169" s="89" cm="1">
        <f t="array" ref="N13169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3169" s="89">
        <f>_34_KNMI_Stations[[#This Row],[graaddagen]]*_34_KNMI_Stations[[#This Row],[Gewogen factor]]</f>
        <v>6.96</v>
      </c>
      <c r="P13169" s="89" cm="1">
        <f t="array" ref="P131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70" spans="1:16" x14ac:dyDescent="0.25">
      <c r="A13170">
        <v>391</v>
      </c>
      <c r="B13170" s="110">
        <v>45758</v>
      </c>
      <c r="C13170" s="89">
        <v>1.1000000000000001</v>
      </c>
      <c r="D13170" s="89">
        <v>10.199999999999999</v>
      </c>
      <c r="E13170" s="96">
        <v>1991</v>
      </c>
      <c r="F13170" s="89">
        <v>0</v>
      </c>
      <c r="G13170" s="89"/>
      <c r="H13170">
        <v>0.73</v>
      </c>
      <c r="I13170" t="s">
        <v>33</v>
      </c>
      <c r="J13170">
        <v>0.8</v>
      </c>
      <c r="K13170">
        <v>4</v>
      </c>
      <c r="L13170">
        <v>2025</v>
      </c>
      <c r="M13170" t="s">
        <v>124</v>
      </c>
      <c r="N13170" s="89" cm="1">
        <f t="array" ref="N13170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13170" s="89">
        <f>_34_KNMI_Stations[[#This Row],[graaddagen]]*_34_KNMI_Stations[[#This Row],[Gewogen factor]]</f>
        <v>6.2400000000000011</v>
      </c>
      <c r="P13170" s="89" cm="1">
        <f t="array" ref="P131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71" spans="1:16" x14ac:dyDescent="0.25">
      <c r="A13171">
        <v>391</v>
      </c>
      <c r="B13171" s="110">
        <v>45759</v>
      </c>
      <c r="C13171" s="89">
        <v>3.1</v>
      </c>
      <c r="D13171" s="89">
        <v>15.3</v>
      </c>
      <c r="E13171" s="96">
        <v>2180</v>
      </c>
      <c r="F13171" s="89">
        <v>0</v>
      </c>
      <c r="G13171" s="89"/>
      <c r="H13171">
        <v>0.55000000000000004</v>
      </c>
      <c r="I13171" t="s">
        <v>33</v>
      </c>
      <c r="J13171">
        <v>0.8</v>
      </c>
      <c r="K13171">
        <v>4</v>
      </c>
      <c r="L13171">
        <v>2025</v>
      </c>
      <c r="M13171" t="s">
        <v>124</v>
      </c>
      <c r="N13171" s="89" cm="1">
        <f t="array" ref="N13171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3171" s="89">
        <f>_34_KNMI_Stations[[#This Row],[graaddagen]]*_34_KNMI_Stations[[#This Row],[Gewogen factor]]</f>
        <v>2.1599999999999997</v>
      </c>
      <c r="P13171" s="89" cm="1">
        <f t="array" ref="P131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72" spans="1:16" x14ac:dyDescent="0.25">
      <c r="A13172">
        <v>391</v>
      </c>
      <c r="B13172" s="110">
        <v>45760</v>
      </c>
      <c r="C13172" s="89">
        <v>2.8</v>
      </c>
      <c r="D13172" s="89">
        <v>14.3</v>
      </c>
      <c r="E13172" s="96">
        <v>945</v>
      </c>
      <c r="F13172" s="89">
        <v>0.7</v>
      </c>
      <c r="G13172" s="89"/>
      <c r="H13172">
        <v>0.78</v>
      </c>
      <c r="I13172" t="s">
        <v>33</v>
      </c>
      <c r="J13172">
        <v>0.8</v>
      </c>
      <c r="K13172">
        <v>4</v>
      </c>
      <c r="L13172">
        <v>2025</v>
      </c>
      <c r="M13172" t="s">
        <v>124</v>
      </c>
      <c r="N13172" s="89" cm="1">
        <f t="array" ref="N13172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3172" s="89">
        <f>_34_KNMI_Stations[[#This Row],[graaddagen]]*_34_KNMI_Stations[[#This Row],[Gewogen factor]]</f>
        <v>2.9599999999999995</v>
      </c>
      <c r="P13172" s="89" cm="1">
        <f t="array" ref="P131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73" spans="1:16" x14ac:dyDescent="0.25">
      <c r="A13173">
        <v>391</v>
      </c>
      <c r="B13173" s="110">
        <v>45761</v>
      </c>
      <c r="C13173" s="89">
        <v>1.7</v>
      </c>
      <c r="D13173" s="89">
        <v>13.8</v>
      </c>
      <c r="E13173" s="96">
        <v>1825</v>
      </c>
      <c r="F13173" s="89">
        <v>0.3</v>
      </c>
      <c r="G13173" s="89"/>
      <c r="H13173">
        <v>0.66</v>
      </c>
      <c r="I13173" t="s">
        <v>33</v>
      </c>
      <c r="J13173">
        <v>0.8</v>
      </c>
      <c r="K13173">
        <v>4</v>
      </c>
      <c r="L13173">
        <v>2025</v>
      </c>
      <c r="M13173" t="s">
        <v>125</v>
      </c>
      <c r="N13173" s="89" cm="1">
        <f t="array" ref="N13173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3173" s="89">
        <f>_34_KNMI_Stations[[#This Row],[graaddagen]]*_34_KNMI_Stations[[#This Row],[Gewogen factor]]</f>
        <v>3.3599999999999994</v>
      </c>
      <c r="P13173" s="89" cm="1">
        <f t="array" ref="P131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74" spans="1:16" x14ac:dyDescent="0.25">
      <c r="A13174">
        <v>391</v>
      </c>
      <c r="B13174" s="110">
        <v>45762</v>
      </c>
      <c r="C13174" s="89">
        <v>2.1</v>
      </c>
      <c r="D13174" s="89">
        <v>14.5</v>
      </c>
      <c r="E13174" s="96">
        <v>1261</v>
      </c>
      <c r="F13174" s="89">
        <v>7.5</v>
      </c>
      <c r="G13174" s="89"/>
      <c r="H13174">
        <v>0.78</v>
      </c>
      <c r="I13174" t="s">
        <v>33</v>
      </c>
      <c r="J13174">
        <v>0.8</v>
      </c>
      <c r="K13174">
        <v>4</v>
      </c>
      <c r="L13174">
        <v>2025</v>
      </c>
      <c r="M13174" t="s">
        <v>125</v>
      </c>
      <c r="N13174" s="89" cm="1">
        <f t="array" ref="N13174">IF(ISNUMBER(_34_KNMI_Stations[[#This Row],[Etmaal temperatuur °C]]),IF(_34_KNMI_Stations[[#This Row],[Etmaal temperatuur °C]]&lt;stookgrens[],stookgrens[]-_34_KNMI_Stations[[#This Row],[Etmaal temperatuur °C]],0),"")</f>
        <v>3.5</v>
      </c>
      <c r="O13174" s="89">
        <f>_34_KNMI_Stations[[#This Row],[graaddagen]]*_34_KNMI_Stations[[#This Row],[Gewogen factor]]</f>
        <v>2.8000000000000003</v>
      </c>
      <c r="P13174" s="89" cm="1">
        <f t="array" ref="P131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75" spans="1:16" x14ac:dyDescent="0.25">
      <c r="A13175">
        <v>391</v>
      </c>
      <c r="B13175" s="110">
        <v>45763</v>
      </c>
      <c r="C13175" s="89">
        <v>1</v>
      </c>
      <c r="D13175" s="89">
        <v>10.4</v>
      </c>
      <c r="E13175" s="96">
        <v>316</v>
      </c>
      <c r="F13175" s="89">
        <v>7.6</v>
      </c>
      <c r="G13175" s="89"/>
      <c r="H13175">
        <v>0.95</v>
      </c>
      <c r="I13175" t="s">
        <v>33</v>
      </c>
      <c r="J13175">
        <v>0.8</v>
      </c>
      <c r="K13175">
        <v>4</v>
      </c>
      <c r="L13175">
        <v>2025</v>
      </c>
      <c r="M13175" t="s">
        <v>125</v>
      </c>
      <c r="N13175" s="89" cm="1">
        <f t="array" ref="N13175">IF(ISNUMBER(_34_KNMI_Stations[[#This Row],[Etmaal temperatuur °C]]),IF(_34_KNMI_Stations[[#This Row],[Etmaal temperatuur °C]]&lt;stookgrens[],stookgrens[]-_34_KNMI_Stations[[#This Row],[Etmaal temperatuur °C]],0),"")</f>
        <v>7.6</v>
      </c>
      <c r="O13175" s="89">
        <f>_34_KNMI_Stations[[#This Row],[graaddagen]]*_34_KNMI_Stations[[#This Row],[Gewogen factor]]</f>
        <v>6.08</v>
      </c>
      <c r="P13175" s="89" cm="1">
        <f t="array" ref="P131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76" spans="1:16" x14ac:dyDescent="0.25">
      <c r="A13176">
        <v>391</v>
      </c>
      <c r="B13176" s="110">
        <v>45764</v>
      </c>
      <c r="C13176" s="89">
        <v>1.3</v>
      </c>
      <c r="D13176" s="89">
        <v>8.3000000000000007</v>
      </c>
      <c r="E13176" s="96">
        <v>299</v>
      </c>
      <c r="F13176" s="89">
        <v>5.4</v>
      </c>
      <c r="G13176" s="89"/>
      <c r="H13176">
        <v>0.93</v>
      </c>
      <c r="I13176" t="s">
        <v>33</v>
      </c>
      <c r="J13176">
        <v>0.8</v>
      </c>
      <c r="K13176">
        <v>4</v>
      </c>
      <c r="L13176">
        <v>2025</v>
      </c>
      <c r="M13176" t="s">
        <v>125</v>
      </c>
      <c r="N13176" s="89" cm="1">
        <f t="array" ref="N13176">IF(ISNUMBER(_34_KNMI_Stations[[#This Row],[Etmaal temperatuur °C]]),IF(_34_KNMI_Stations[[#This Row],[Etmaal temperatuur °C]]&lt;stookgrens[],stookgrens[]-_34_KNMI_Stations[[#This Row],[Etmaal temperatuur °C]],0),"")</f>
        <v>9.6999999999999993</v>
      </c>
      <c r="O13176" s="89">
        <f>_34_KNMI_Stations[[#This Row],[graaddagen]]*_34_KNMI_Stations[[#This Row],[Gewogen factor]]</f>
        <v>7.76</v>
      </c>
      <c r="P13176" s="89" cm="1">
        <f t="array" ref="P131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77" spans="1:16" x14ac:dyDescent="0.25">
      <c r="A13177">
        <v>391</v>
      </c>
      <c r="B13177" s="110">
        <v>45765</v>
      </c>
      <c r="C13177" s="89">
        <v>1</v>
      </c>
      <c r="D13177" s="89">
        <v>9.5</v>
      </c>
      <c r="E13177" s="96">
        <v>1121</v>
      </c>
      <c r="F13177" s="89">
        <v>3</v>
      </c>
      <c r="G13177" s="89"/>
      <c r="H13177">
        <v>0.81</v>
      </c>
      <c r="I13177" t="s">
        <v>33</v>
      </c>
      <c r="J13177">
        <v>0.8</v>
      </c>
      <c r="K13177">
        <v>4</v>
      </c>
      <c r="L13177">
        <v>2025</v>
      </c>
      <c r="M13177" t="s">
        <v>125</v>
      </c>
      <c r="N13177" s="89" cm="1">
        <f t="array" ref="N13177">IF(ISNUMBER(_34_KNMI_Stations[[#This Row],[Etmaal temperatuur °C]]),IF(_34_KNMI_Stations[[#This Row],[Etmaal temperatuur °C]]&lt;stookgrens[],stookgrens[]-_34_KNMI_Stations[[#This Row],[Etmaal temperatuur °C]],0),"")</f>
        <v>8.5</v>
      </c>
      <c r="O13177" s="89">
        <f>_34_KNMI_Stations[[#This Row],[graaddagen]]*_34_KNMI_Stations[[#This Row],[Gewogen factor]]</f>
        <v>6.8000000000000007</v>
      </c>
      <c r="P13177" s="89" cm="1">
        <f t="array" ref="P131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78" spans="1:16" x14ac:dyDescent="0.25">
      <c r="A13178">
        <v>391</v>
      </c>
      <c r="B13178" s="110">
        <v>45766</v>
      </c>
      <c r="C13178" s="89">
        <v>2</v>
      </c>
      <c r="D13178" s="89">
        <v>10.8</v>
      </c>
      <c r="E13178" s="96">
        <v>2115</v>
      </c>
      <c r="F13178" s="89">
        <v>0</v>
      </c>
      <c r="G13178" s="89"/>
      <c r="H13178">
        <v>0.69</v>
      </c>
      <c r="I13178" t="s">
        <v>33</v>
      </c>
      <c r="J13178">
        <v>0.8</v>
      </c>
      <c r="K13178">
        <v>4</v>
      </c>
      <c r="L13178">
        <v>2025</v>
      </c>
      <c r="M13178" t="s">
        <v>125</v>
      </c>
      <c r="N13178" s="89" cm="1">
        <f t="array" ref="N13178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13178" s="89">
        <f>_34_KNMI_Stations[[#This Row],[graaddagen]]*_34_KNMI_Stations[[#This Row],[Gewogen factor]]</f>
        <v>5.76</v>
      </c>
      <c r="P13178" s="89" cm="1">
        <f t="array" ref="P131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79" spans="1:16" x14ac:dyDescent="0.25">
      <c r="A13179">
        <v>391</v>
      </c>
      <c r="B13179" s="110">
        <v>45767</v>
      </c>
      <c r="C13179" s="89">
        <v>2</v>
      </c>
      <c r="D13179" s="89">
        <v>12.1</v>
      </c>
      <c r="E13179" s="96">
        <v>1967</v>
      </c>
      <c r="F13179" s="89">
        <v>13.8</v>
      </c>
      <c r="G13179" s="89"/>
      <c r="H13179">
        <v>0.77</v>
      </c>
      <c r="I13179" t="s">
        <v>33</v>
      </c>
      <c r="J13179">
        <v>0.8</v>
      </c>
      <c r="K13179">
        <v>4</v>
      </c>
      <c r="L13179">
        <v>2025</v>
      </c>
      <c r="M13179" t="s">
        <v>125</v>
      </c>
      <c r="N13179" s="89" cm="1">
        <f t="array" ref="N13179">IF(ISNUMBER(_34_KNMI_Stations[[#This Row],[Etmaal temperatuur °C]]),IF(_34_KNMI_Stations[[#This Row],[Etmaal temperatuur °C]]&lt;stookgrens[],stookgrens[]-_34_KNMI_Stations[[#This Row],[Etmaal temperatuur °C]],0),"")</f>
        <v>5.9</v>
      </c>
      <c r="O13179" s="89">
        <f>_34_KNMI_Stations[[#This Row],[graaddagen]]*_34_KNMI_Stations[[#This Row],[Gewogen factor]]</f>
        <v>4.7200000000000006</v>
      </c>
      <c r="P13179" s="89" cm="1">
        <f t="array" ref="P131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80" spans="1:16" x14ac:dyDescent="0.25">
      <c r="A13180">
        <v>391</v>
      </c>
      <c r="B13180" s="110">
        <v>45768</v>
      </c>
      <c r="C13180" s="89">
        <v>1.1000000000000001</v>
      </c>
      <c r="D13180" s="89">
        <v>12.6</v>
      </c>
      <c r="E13180" s="96">
        <v>1359</v>
      </c>
      <c r="F13180" s="89">
        <v>0</v>
      </c>
      <c r="G13180" s="89"/>
      <c r="H13180">
        <v>0.79</v>
      </c>
      <c r="I13180" t="s">
        <v>33</v>
      </c>
      <c r="J13180">
        <v>0.8</v>
      </c>
      <c r="K13180">
        <v>4</v>
      </c>
      <c r="L13180">
        <v>2025</v>
      </c>
      <c r="M13180" t="s">
        <v>126</v>
      </c>
      <c r="N13180" s="89" cm="1">
        <f t="array" ref="N13180">IF(ISNUMBER(_34_KNMI_Stations[[#This Row],[Etmaal temperatuur °C]]),IF(_34_KNMI_Stations[[#This Row],[Etmaal temperatuur °C]]&lt;stookgrens[],stookgrens[]-_34_KNMI_Stations[[#This Row],[Etmaal temperatuur °C]],0),"")</f>
        <v>5.4</v>
      </c>
      <c r="O13180" s="89">
        <f>_34_KNMI_Stations[[#This Row],[graaddagen]]*_34_KNMI_Stations[[#This Row],[Gewogen factor]]</f>
        <v>4.32</v>
      </c>
      <c r="P13180" s="89" cm="1">
        <f t="array" ref="P131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81" spans="1:16" x14ac:dyDescent="0.25">
      <c r="A13181">
        <v>391</v>
      </c>
      <c r="B13181" s="110">
        <v>45769</v>
      </c>
      <c r="C13181" s="89">
        <v>1.3</v>
      </c>
      <c r="D13181" s="89">
        <v>13</v>
      </c>
      <c r="E13181" s="96">
        <v>1793</v>
      </c>
      <c r="F13181" s="89">
        <v>0</v>
      </c>
      <c r="G13181" s="89"/>
      <c r="H13181">
        <v>0.76</v>
      </c>
      <c r="I13181" t="s">
        <v>33</v>
      </c>
      <c r="J13181">
        <v>0.8</v>
      </c>
      <c r="K13181">
        <v>4</v>
      </c>
      <c r="L13181">
        <v>2025</v>
      </c>
      <c r="M13181" t="s">
        <v>126</v>
      </c>
      <c r="N13181" s="89" cm="1">
        <f t="array" ref="N13181">IF(ISNUMBER(_34_KNMI_Stations[[#This Row],[Etmaal temperatuur °C]]),IF(_34_KNMI_Stations[[#This Row],[Etmaal temperatuur °C]]&lt;stookgrens[],stookgrens[]-_34_KNMI_Stations[[#This Row],[Etmaal temperatuur °C]],0),"")</f>
        <v>5</v>
      </c>
      <c r="O13181" s="89">
        <f>_34_KNMI_Stations[[#This Row],[graaddagen]]*_34_KNMI_Stations[[#This Row],[Gewogen factor]]</f>
        <v>4</v>
      </c>
      <c r="P13181" s="89" cm="1">
        <f t="array" ref="P131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82" spans="1:16" x14ac:dyDescent="0.25">
      <c r="A13182">
        <v>391</v>
      </c>
      <c r="B13182" s="110">
        <v>45770</v>
      </c>
      <c r="C13182" s="89">
        <v>1.1000000000000001</v>
      </c>
      <c r="D13182" s="89">
        <v>11.7</v>
      </c>
      <c r="E13182" s="96">
        <v>751</v>
      </c>
      <c r="F13182" s="89">
        <v>1.6</v>
      </c>
      <c r="G13182" s="89"/>
      <c r="H13182">
        <v>0.89</v>
      </c>
      <c r="I13182" t="s">
        <v>33</v>
      </c>
      <c r="J13182">
        <v>0.8</v>
      </c>
      <c r="K13182">
        <v>4</v>
      </c>
      <c r="L13182">
        <v>2025</v>
      </c>
      <c r="M13182" t="s">
        <v>126</v>
      </c>
      <c r="N13182" s="89" cm="1">
        <f t="array" ref="N13182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3182" s="89">
        <f>_34_KNMI_Stations[[#This Row],[graaddagen]]*_34_KNMI_Stations[[#This Row],[Gewogen factor]]</f>
        <v>5.0400000000000009</v>
      </c>
      <c r="P13182" s="89" cm="1">
        <f t="array" ref="P131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83" spans="1:16" x14ac:dyDescent="0.25">
      <c r="A13183">
        <v>391</v>
      </c>
      <c r="B13183" s="110">
        <v>45771</v>
      </c>
      <c r="C13183" s="89">
        <v>2.1</v>
      </c>
      <c r="D13183" s="89">
        <v>11.4</v>
      </c>
      <c r="E13183" s="96">
        <v>382</v>
      </c>
      <c r="F13183" s="89">
        <v>19.3</v>
      </c>
      <c r="G13183" s="89"/>
      <c r="H13183">
        <v>0.97</v>
      </c>
      <c r="I13183" t="s">
        <v>33</v>
      </c>
      <c r="J13183">
        <v>0.8</v>
      </c>
      <c r="K13183">
        <v>4</v>
      </c>
      <c r="L13183">
        <v>2025</v>
      </c>
      <c r="M13183" t="s">
        <v>126</v>
      </c>
      <c r="N13183" s="89" cm="1">
        <f t="array" ref="N13183">IF(ISNUMBER(_34_KNMI_Stations[[#This Row],[Etmaal temperatuur °C]]),IF(_34_KNMI_Stations[[#This Row],[Etmaal temperatuur °C]]&lt;stookgrens[],stookgrens[]-_34_KNMI_Stations[[#This Row],[Etmaal temperatuur °C]],0),"")</f>
        <v>6.6</v>
      </c>
      <c r="O13183" s="89">
        <f>_34_KNMI_Stations[[#This Row],[graaddagen]]*_34_KNMI_Stations[[#This Row],[Gewogen factor]]</f>
        <v>5.28</v>
      </c>
      <c r="P13183" s="89" cm="1">
        <f t="array" ref="P131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84" spans="1:16" x14ac:dyDescent="0.25">
      <c r="A13184">
        <v>391</v>
      </c>
      <c r="B13184" s="110">
        <v>45772</v>
      </c>
      <c r="C13184" s="89">
        <v>2.2999999999999998</v>
      </c>
      <c r="D13184" s="89">
        <v>8.9</v>
      </c>
      <c r="E13184" s="96">
        <v>707</v>
      </c>
      <c r="F13184" s="89">
        <v>0</v>
      </c>
      <c r="G13184" s="89"/>
      <c r="H13184">
        <v>0.89</v>
      </c>
      <c r="I13184" t="s">
        <v>33</v>
      </c>
      <c r="J13184">
        <v>0.8</v>
      </c>
      <c r="K13184">
        <v>4</v>
      </c>
      <c r="L13184">
        <v>2025</v>
      </c>
      <c r="M13184" t="s">
        <v>126</v>
      </c>
      <c r="N13184" s="89" cm="1">
        <f t="array" ref="N13184">IF(ISNUMBER(_34_KNMI_Stations[[#This Row],[Etmaal temperatuur °C]]),IF(_34_KNMI_Stations[[#This Row],[Etmaal temperatuur °C]]&lt;stookgrens[],stookgrens[]-_34_KNMI_Stations[[#This Row],[Etmaal temperatuur °C]],0),"")</f>
        <v>9.1</v>
      </c>
      <c r="O13184" s="89">
        <f>_34_KNMI_Stations[[#This Row],[graaddagen]]*_34_KNMI_Stations[[#This Row],[Gewogen factor]]</f>
        <v>7.28</v>
      </c>
      <c r="P13184" s="89" cm="1">
        <f t="array" ref="P131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85" spans="1:16" x14ac:dyDescent="0.25">
      <c r="A13185">
        <v>391</v>
      </c>
      <c r="B13185" s="110">
        <v>45773</v>
      </c>
      <c r="C13185" s="89">
        <v>2.2999999999999998</v>
      </c>
      <c r="D13185" s="89">
        <v>12.6</v>
      </c>
      <c r="E13185" s="96">
        <v>2282</v>
      </c>
      <c r="F13185" s="89">
        <v>0</v>
      </c>
      <c r="G13185" s="89"/>
      <c r="H13185">
        <v>0.69</v>
      </c>
      <c r="I13185" t="s">
        <v>33</v>
      </c>
      <c r="J13185">
        <v>0.8</v>
      </c>
      <c r="K13185">
        <v>4</v>
      </c>
      <c r="L13185">
        <v>2025</v>
      </c>
      <c r="M13185" t="s">
        <v>126</v>
      </c>
      <c r="N13185" s="89" cm="1">
        <f t="array" ref="N13185">IF(ISNUMBER(_34_KNMI_Stations[[#This Row],[Etmaal temperatuur °C]]),IF(_34_KNMI_Stations[[#This Row],[Etmaal temperatuur °C]]&lt;stookgrens[],stookgrens[]-_34_KNMI_Stations[[#This Row],[Etmaal temperatuur °C]],0),"")</f>
        <v>5.4</v>
      </c>
      <c r="O13185" s="89">
        <f>_34_KNMI_Stations[[#This Row],[graaddagen]]*_34_KNMI_Stations[[#This Row],[Gewogen factor]]</f>
        <v>4.32</v>
      </c>
      <c r="P13185" s="89" cm="1">
        <f t="array" ref="P131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86" spans="1:16" x14ac:dyDescent="0.25">
      <c r="A13186">
        <v>391</v>
      </c>
      <c r="B13186" s="110">
        <v>45774</v>
      </c>
      <c r="C13186" s="89">
        <v>1.4</v>
      </c>
      <c r="D13186" s="89">
        <v>13.2</v>
      </c>
      <c r="E13186" s="96">
        <v>2373</v>
      </c>
      <c r="F13186" s="89">
        <v>0</v>
      </c>
      <c r="G13186" s="89"/>
      <c r="H13186">
        <v>0.66</v>
      </c>
      <c r="I13186" t="s">
        <v>33</v>
      </c>
      <c r="J13186">
        <v>0.8</v>
      </c>
      <c r="K13186">
        <v>4</v>
      </c>
      <c r="L13186">
        <v>2025</v>
      </c>
      <c r="M13186" t="s">
        <v>126</v>
      </c>
      <c r="N13186" s="89" cm="1">
        <f t="array" ref="N13186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3186" s="89">
        <f>_34_KNMI_Stations[[#This Row],[graaddagen]]*_34_KNMI_Stations[[#This Row],[Gewogen factor]]</f>
        <v>3.8400000000000007</v>
      </c>
      <c r="P13186" s="89" cm="1">
        <f t="array" ref="P131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87" spans="1:16" x14ac:dyDescent="0.25">
      <c r="A13187">
        <v>391</v>
      </c>
      <c r="B13187" s="110">
        <v>45775</v>
      </c>
      <c r="C13187" s="89">
        <v>0.9</v>
      </c>
      <c r="D13187" s="89">
        <v>13.6</v>
      </c>
      <c r="E13187" s="96">
        <v>2588</v>
      </c>
      <c r="F13187" s="89">
        <v>0</v>
      </c>
      <c r="G13187" s="89"/>
      <c r="H13187">
        <v>0.66</v>
      </c>
      <c r="I13187" t="s">
        <v>33</v>
      </c>
      <c r="J13187">
        <v>0.8</v>
      </c>
      <c r="K13187">
        <v>4</v>
      </c>
      <c r="L13187">
        <v>2025</v>
      </c>
      <c r="M13187" t="s">
        <v>127</v>
      </c>
      <c r="N13187" s="89" cm="1">
        <f t="array" ref="N13187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3187" s="89">
        <f>_34_KNMI_Stations[[#This Row],[graaddagen]]*_34_KNMI_Stations[[#This Row],[Gewogen factor]]</f>
        <v>3.5200000000000005</v>
      </c>
      <c r="P13187" s="89" cm="1">
        <f t="array" ref="P131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88" spans="1:16" x14ac:dyDescent="0.25">
      <c r="A13188">
        <v>391</v>
      </c>
      <c r="B13188" s="110">
        <v>45776</v>
      </c>
      <c r="C13188" s="89">
        <v>1.7</v>
      </c>
      <c r="D13188" s="89">
        <v>15.4</v>
      </c>
      <c r="E13188" s="96">
        <v>2533</v>
      </c>
      <c r="F13188" s="89">
        <v>0</v>
      </c>
      <c r="G13188" s="89"/>
      <c r="H13188">
        <v>0.66</v>
      </c>
      <c r="I13188" t="s">
        <v>33</v>
      </c>
      <c r="J13188">
        <v>0.8</v>
      </c>
      <c r="K13188">
        <v>4</v>
      </c>
      <c r="L13188">
        <v>2025</v>
      </c>
      <c r="M13188" t="s">
        <v>127</v>
      </c>
      <c r="N13188" s="89" cm="1">
        <f t="array" ref="N13188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13188" s="89">
        <f>_34_KNMI_Stations[[#This Row],[graaddagen]]*_34_KNMI_Stations[[#This Row],[Gewogen factor]]</f>
        <v>2.0799999999999996</v>
      </c>
      <c r="P13188" s="89" cm="1">
        <f t="array" ref="P131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89" spans="1:16" x14ac:dyDescent="0.25">
      <c r="A13189">
        <v>391</v>
      </c>
      <c r="B13189" s="110">
        <v>45777</v>
      </c>
      <c r="C13189" s="89">
        <v>1.3</v>
      </c>
      <c r="D13189" s="89">
        <v>17.399999999999999</v>
      </c>
      <c r="E13189" s="96">
        <v>2514</v>
      </c>
      <c r="F13189" s="89">
        <v>0</v>
      </c>
      <c r="G13189" s="89"/>
      <c r="H13189">
        <v>0.67</v>
      </c>
      <c r="I13189" t="s">
        <v>33</v>
      </c>
      <c r="J13189">
        <v>0.8</v>
      </c>
      <c r="K13189">
        <v>4</v>
      </c>
      <c r="L13189">
        <v>2025</v>
      </c>
      <c r="M13189" t="s">
        <v>127</v>
      </c>
      <c r="N13189" s="89" cm="1">
        <f t="array" ref="N13189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13189" s="89">
        <f>_34_KNMI_Stations[[#This Row],[graaddagen]]*_34_KNMI_Stations[[#This Row],[Gewogen factor]]</f>
        <v>0.48000000000000115</v>
      </c>
      <c r="P13189" s="89" cm="1">
        <f t="array" ref="P131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90" spans="1:16" x14ac:dyDescent="0.25">
      <c r="A13190">
        <v>391</v>
      </c>
      <c r="B13190" s="110">
        <v>45778</v>
      </c>
      <c r="C13190" s="89">
        <v>0.7</v>
      </c>
      <c r="D13190" s="89">
        <v>18.5</v>
      </c>
      <c r="E13190" s="96">
        <v>2537</v>
      </c>
      <c r="F13190" s="89">
        <v>0</v>
      </c>
      <c r="G13190" s="89"/>
      <c r="H13190">
        <v>0.64</v>
      </c>
      <c r="I13190" t="s">
        <v>33</v>
      </c>
      <c r="J13190">
        <v>0.8</v>
      </c>
      <c r="K13190">
        <v>5</v>
      </c>
      <c r="L13190">
        <v>2025</v>
      </c>
      <c r="M13190" t="s">
        <v>127</v>
      </c>
      <c r="N13190" s="89" cm="1">
        <f t="array" ref="N13190">IF(ISNUMBER(_34_KNMI_Stations[[#This Row],[Etmaal temperatuur °C]]),IF(_34_KNMI_Stations[[#This Row],[Etmaal temperatuur °C]]&lt;stookgrens[],stookgrens[]-_34_KNMI_Stations[[#This Row],[Etmaal temperatuur °C]],0),"")</f>
        <v>0</v>
      </c>
      <c r="O13190" s="89">
        <f>_34_KNMI_Stations[[#This Row],[graaddagen]]*_34_KNMI_Stations[[#This Row],[Gewogen factor]]</f>
        <v>0</v>
      </c>
      <c r="P13190" s="89" cm="1">
        <f t="array" ref="P13190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3191" spans="1:16" x14ac:dyDescent="0.25">
      <c r="A13191">
        <v>391</v>
      </c>
      <c r="B13191" s="110">
        <v>45779</v>
      </c>
      <c r="C13191" s="89">
        <v>1.3</v>
      </c>
      <c r="D13191" s="89">
        <v>19.8</v>
      </c>
      <c r="E13191" s="96">
        <v>2119</v>
      </c>
      <c r="F13191" s="89">
        <v>0</v>
      </c>
      <c r="G13191" s="89"/>
      <c r="H13191">
        <v>0.66</v>
      </c>
      <c r="I13191" t="s">
        <v>33</v>
      </c>
      <c r="J13191">
        <v>0.8</v>
      </c>
      <c r="K13191">
        <v>5</v>
      </c>
      <c r="L13191">
        <v>2025</v>
      </c>
      <c r="M13191" t="s">
        <v>127</v>
      </c>
      <c r="N13191" s="89" cm="1">
        <f t="array" ref="N13191">IF(ISNUMBER(_34_KNMI_Stations[[#This Row],[Etmaal temperatuur °C]]),IF(_34_KNMI_Stations[[#This Row],[Etmaal temperatuur °C]]&lt;stookgrens[],stookgrens[]-_34_KNMI_Stations[[#This Row],[Etmaal temperatuur °C]],0),"")</f>
        <v>0</v>
      </c>
      <c r="O13191" s="89">
        <f>_34_KNMI_Stations[[#This Row],[graaddagen]]*_34_KNMI_Stations[[#This Row],[Gewogen factor]]</f>
        <v>0</v>
      </c>
      <c r="P13191" s="89" cm="1">
        <f t="array" ref="P13191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13192" spans="1:16" x14ac:dyDescent="0.25">
      <c r="A13192">
        <v>391</v>
      </c>
      <c r="B13192" s="110">
        <v>45780</v>
      </c>
      <c r="C13192" s="89">
        <v>2.2999999999999998</v>
      </c>
      <c r="D13192" s="89">
        <v>14.1</v>
      </c>
      <c r="E13192" s="96">
        <v>1838</v>
      </c>
      <c r="F13192" s="89">
        <v>0</v>
      </c>
      <c r="G13192" s="89"/>
      <c r="H13192">
        <v>0.65</v>
      </c>
      <c r="I13192" t="s">
        <v>33</v>
      </c>
      <c r="J13192">
        <v>0.8</v>
      </c>
      <c r="K13192">
        <v>5</v>
      </c>
      <c r="L13192">
        <v>2025</v>
      </c>
      <c r="M13192" t="s">
        <v>127</v>
      </c>
      <c r="N13192" s="89" cm="1">
        <f t="array" ref="N13192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3192" s="89">
        <f>_34_KNMI_Stations[[#This Row],[graaddagen]]*_34_KNMI_Stations[[#This Row],[Gewogen factor]]</f>
        <v>3.1200000000000006</v>
      </c>
      <c r="P13192" s="89" cm="1">
        <f t="array" ref="P131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93" spans="1:16" x14ac:dyDescent="0.25">
      <c r="A13193">
        <v>391</v>
      </c>
      <c r="B13193" s="110">
        <v>45781</v>
      </c>
      <c r="C13193" s="89">
        <v>2.1</v>
      </c>
      <c r="D13193" s="89">
        <v>9.1999999999999993</v>
      </c>
      <c r="E13193" s="96">
        <v>1214</v>
      </c>
      <c r="F13193" s="89">
        <v>0.6</v>
      </c>
      <c r="G13193" s="89"/>
      <c r="H13193">
        <v>0.74</v>
      </c>
      <c r="I13193" t="s">
        <v>33</v>
      </c>
      <c r="J13193">
        <v>0.8</v>
      </c>
      <c r="K13193">
        <v>5</v>
      </c>
      <c r="L13193">
        <v>2025</v>
      </c>
      <c r="M13193" t="s">
        <v>127</v>
      </c>
      <c r="N13193" s="89" cm="1">
        <f t="array" ref="N13193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13193" s="89">
        <f>_34_KNMI_Stations[[#This Row],[graaddagen]]*_34_KNMI_Stations[[#This Row],[Gewogen factor]]</f>
        <v>7.0400000000000009</v>
      </c>
      <c r="P13193" s="89" cm="1">
        <f t="array" ref="P131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94" spans="1:16" x14ac:dyDescent="0.25">
      <c r="A13194">
        <v>391</v>
      </c>
      <c r="B13194" s="110">
        <v>45782</v>
      </c>
      <c r="C13194" s="89">
        <v>2.9</v>
      </c>
      <c r="D13194" s="89">
        <v>9.5</v>
      </c>
      <c r="E13194" s="96">
        <v>1628</v>
      </c>
      <c r="F13194" s="89">
        <v>0</v>
      </c>
      <c r="G13194" s="89"/>
      <c r="H13194">
        <v>0.64</v>
      </c>
      <c r="I13194" t="s">
        <v>33</v>
      </c>
      <c r="J13194">
        <v>0.8</v>
      </c>
      <c r="K13194">
        <v>5</v>
      </c>
      <c r="L13194">
        <v>2025</v>
      </c>
      <c r="M13194" t="s">
        <v>132</v>
      </c>
      <c r="N13194" s="89" cm="1">
        <f t="array" ref="N13194">IF(ISNUMBER(_34_KNMI_Stations[[#This Row],[Etmaal temperatuur °C]]),IF(_34_KNMI_Stations[[#This Row],[Etmaal temperatuur °C]]&lt;stookgrens[],stookgrens[]-_34_KNMI_Stations[[#This Row],[Etmaal temperatuur °C]],0),"")</f>
        <v>8.5</v>
      </c>
      <c r="O13194" s="89">
        <f>_34_KNMI_Stations[[#This Row],[graaddagen]]*_34_KNMI_Stations[[#This Row],[Gewogen factor]]</f>
        <v>6.8000000000000007</v>
      </c>
      <c r="P13194" s="89" cm="1">
        <f t="array" ref="P131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95" spans="1:16" x14ac:dyDescent="0.25">
      <c r="A13195">
        <v>391</v>
      </c>
      <c r="B13195" s="110">
        <v>45783</v>
      </c>
      <c r="C13195" s="89">
        <v>3.5</v>
      </c>
      <c r="D13195" s="89">
        <v>10.3</v>
      </c>
      <c r="E13195" s="96">
        <v>2119</v>
      </c>
      <c r="F13195" s="89">
        <v>0</v>
      </c>
      <c r="G13195" s="89"/>
      <c r="H13195">
        <v>0.66</v>
      </c>
      <c r="I13195" t="s">
        <v>33</v>
      </c>
      <c r="J13195">
        <v>0.8</v>
      </c>
      <c r="K13195">
        <v>5</v>
      </c>
      <c r="L13195">
        <v>2025</v>
      </c>
      <c r="M13195" t="s">
        <v>132</v>
      </c>
      <c r="N13195" s="89" cm="1">
        <f t="array" ref="N13195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3195" s="89">
        <f>_34_KNMI_Stations[[#This Row],[graaddagen]]*_34_KNMI_Stations[[#This Row],[Gewogen factor]]</f>
        <v>6.16</v>
      </c>
      <c r="P13195" s="89" cm="1">
        <f t="array" ref="P131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96" spans="1:16" x14ac:dyDescent="0.25">
      <c r="A13196">
        <v>391</v>
      </c>
      <c r="B13196" s="110">
        <v>45784</v>
      </c>
      <c r="C13196" s="89">
        <v>2.2000000000000002</v>
      </c>
      <c r="D13196" s="89">
        <v>11.2</v>
      </c>
      <c r="E13196" s="96">
        <v>1922</v>
      </c>
      <c r="F13196" s="89">
        <v>0</v>
      </c>
      <c r="G13196" s="89"/>
      <c r="H13196">
        <v>0.64</v>
      </c>
      <c r="I13196" t="s">
        <v>33</v>
      </c>
      <c r="J13196">
        <v>0.8</v>
      </c>
      <c r="K13196">
        <v>5</v>
      </c>
      <c r="L13196">
        <v>2025</v>
      </c>
      <c r="M13196" t="s">
        <v>132</v>
      </c>
      <c r="N13196" s="89" cm="1">
        <f t="array" ref="N13196">IF(ISNUMBER(_34_KNMI_Stations[[#This Row],[Etmaal temperatuur °C]]),IF(_34_KNMI_Stations[[#This Row],[Etmaal temperatuur °C]]&lt;stookgrens[],stookgrens[]-_34_KNMI_Stations[[#This Row],[Etmaal temperatuur °C]],0),"")</f>
        <v>6.8000000000000007</v>
      </c>
      <c r="O13196" s="89">
        <f>_34_KNMI_Stations[[#This Row],[graaddagen]]*_34_KNMI_Stations[[#This Row],[Gewogen factor]]</f>
        <v>5.4400000000000013</v>
      </c>
      <c r="P13196" s="89" cm="1">
        <f t="array" ref="P131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97" spans="1:16" x14ac:dyDescent="0.25">
      <c r="A13197">
        <v>391</v>
      </c>
      <c r="B13197" s="110">
        <v>45785</v>
      </c>
      <c r="C13197" s="89">
        <v>3.1</v>
      </c>
      <c r="D13197" s="89">
        <v>13.1</v>
      </c>
      <c r="E13197" s="96">
        <v>2566</v>
      </c>
      <c r="F13197" s="89">
        <v>0</v>
      </c>
      <c r="G13197" s="89"/>
      <c r="H13197">
        <v>0.47</v>
      </c>
      <c r="I13197" t="s">
        <v>33</v>
      </c>
      <c r="J13197">
        <v>0.8</v>
      </c>
      <c r="K13197">
        <v>5</v>
      </c>
      <c r="L13197">
        <v>2025</v>
      </c>
      <c r="M13197" t="s">
        <v>132</v>
      </c>
      <c r="N13197" s="89" cm="1">
        <f t="array" ref="N13197">IF(ISNUMBER(_34_KNMI_Stations[[#This Row],[Etmaal temperatuur °C]]),IF(_34_KNMI_Stations[[#This Row],[Etmaal temperatuur °C]]&lt;stookgrens[],stookgrens[]-_34_KNMI_Stations[[#This Row],[Etmaal temperatuur °C]],0),"")</f>
        <v>4.9000000000000004</v>
      </c>
      <c r="O13197" s="89">
        <f>_34_KNMI_Stations[[#This Row],[graaddagen]]*_34_KNMI_Stations[[#This Row],[Gewogen factor]]</f>
        <v>3.9200000000000004</v>
      </c>
      <c r="P13197" s="89" cm="1">
        <f t="array" ref="P131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98" spans="1:16" x14ac:dyDescent="0.25">
      <c r="A13198">
        <v>391</v>
      </c>
      <c r="B13198" s="110">
        <v>45786</v>
      </c>
      <c r="C13198" s="89">
        <v>2.8</v>
      </c>
      <c r="D13198" s="89">
        <v>13.3</v>
      </c>
      <c r="E13198" s="96">
        <v>2751</v>
      </c>
      <c r="F13198" s="89">
        <v>0</v>
      </c>
      <c r="G13198" s="89"/>
      <c r="H13198">
        <v>0.49</v>
      </c>
      <c r="I13198" t="s">
        <v>33</v>
      </c>
      <c r="J13198">
        <v>0.8</v>
      </c>
      <c r="K13198">
        <v>5</v>
      </c>
      <c r="L13198">
        <v>2025</v>
      </c>
      <c r="M13198" t="s">
        <v>132</v>
      </c>
      <c r="N13198" s="89" cm="1">
        <f t="array" ref="N13198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13198" s="89">
        <f>_34_KNMI_Stations[[#This Row],[graaddagen]]*_34_KNMI_Stations[[#This Row],[Gewogen factor]]</f>
        <v>3.76</v>
      </c>
      <c r="P13198" s="89" cm="1">
        <f t="array" ref="P131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199" spans="1:16" x14ac:dyDescent="0.25">
      <c r="A13199">
        <v>391</v>
      </c>
      <c r="B13199" s="110">
        <v>45787</v>
      </c>
      <c r="C13199" s="89">
        <v>2.4</v>
      </c>
      <c r="D13199" s="89">
        <v>15.3</v>
      </c>
      <c r="E13199" s="96">
        <v>2747</v>
      </c>
      <c r="F13199" s="89">
        <v>0</v>
      </c>
      <c r="G13199" s="89"/>
      <c r="H13199">
        <v>0.5</v>
      </c>
      <c r="I13199" t="s">
        <v>33</v>
      </c>
      <c r="J13199">
        <v>0.8</v>
      </c>
      <c r="K13199">
        <v>5</v>
      </c>
      <c r="L13199">
        <v>2025</v>
      </c>
      <c r="M13199" t="s">
        <v>132</v>
      </c>
      <c r="N13199" s="89" cm="1">
        <f t="array" ref="N13199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3199" s="89">
        <f>_34_KNMI_Stations[[#This Row],[graaddagen]]*_34_KNMI_Stations[[#This Row],[Gewogen factor]]</f>
        <v>2.1599999999999997</v>
      </c>
      <c r="P13199" s="89" cm="1">
        <f t="array" ref="P131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00" spans="1:16" x14ac:dyDescent="0.25">
      <c r="A13200">
        <v>391</v>
      </c>
      <c r="B13200" s="110">
        <v>45788</v>
      </c>
      <c r="C13200" s="89">
        <v>2.6</v>
      </c>
      <c r="D13200" s="89">
        <v>17.899999999999999</v>
      </c>
      <c r="E13200" s="96">
        <v>2750</v>
      </c>
      <c r="F13200" s="89">
        <v>0</v>
      </c>
      <c r="G13200" s="89"/>
      <c r="H13200">
        <v>0.49</v>
      </c>
      <c r="I13200" t="s">
        <v>33</v>
      </c>
      <c r="J13200">
        <v>0.8</v>
      </c>
      <c r="K13200">
        <v>5</v>
      </c>
      <c r="L13200">
        <v>2025</v>
      </c>
      <c r="M13200" t="s">
        <v>132</v>
      </c>
      <c r="N13200" s="89" cm="1">
        <f t="array" ref="N13200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13200" s="89">
        <f>_34_KNMI_Stations[[#This Row],[graaddagen]]*_34_KNMI_Stations[[#This Row],[Gewogen factor]]</f>
        <v>8.000000000000114E-2</v>
      </c>
      <c r="P13200" s="89" cm="1">
        <f t="array" ref="P132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01" spans="1:16" x14ac:dyDescent="0.25">
      <c r="A13201">
        <v>391</v>
      </c>
      <c r="B13201" s="110">
        <v>45789</v>
      </c>
      <c r="C13201" s="89">
        <v>3</v>
      </c>
      <c r="D13201" s="89">
        <v>18.2</v>
      </c>
      <c r="E13201" s="96">
        <v>2726</v>
      </c>
      <c r="F13201" s="89">
        <v>0</v>
      </c>
      <c r="G13201" s="89"/>
      <c r="H13201">
        <v>0.45</v>
      </c>
      <c r="I13201" t="s">
        <v>33</v>
      </c>
      <c r="J13201">
        <v>0.8</v>
      </c>
      <c r="K13201">
        <v>5</v>
      </c>
      <c r="L13201">
        <v>2025</v>
      </c>
      <c r="M13201" t="s">
        <v>133</v>
      </c>
      <c r="N13201" s="89" cm="1">
        <f t="array" ref="N13201">IF(ISNUMBER(_34_KNMI_Stations[[#This Row],[Etmaal temperatuur °C]]),IF(_34_KNMI_Stations[[#This Row],[Etmaal temperatuur °C]]&lt;stookgrens[],stookgrens[]-_34_KNMI_Stations[[#This Row],[Etmaal temperatuur °C]],0),"")</f>
        <v>0</v>
      </c>
      <c r="O13201" s="89">
        <f>_34_KNMI_Stations[[#This Row],[graaddagen]]*_34_KNMI_Stations[[#This Row],[Gewogen factor]]</f>
        <v>0</v>
      </c>
      <c r="P13201" s="89" cm="1">
        <f t="array" ref="P13201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3202" spans="1:16" x14ac:dyDescent="0.25">
      <c r="A13202">
        <v>391</v>
      </c>
      <c r="B13202" s="110">
        <v>45790</v>
      </c>
      <c r="C13202" s="89">
        <v>2.8</v>
      </c>
      <c r="D13202" s="89">
        <v>16.8</v>
      </c>
      <c r="E13202" s="96">
        <v>2825</v>
      </c>
      <c r="F13202" s="89">
        <v>0</v>
      </c>
      <c r="G13202" s="89"/>
      <c r="H13202">
        <v>0.42</v>
      </c>
      <c r="I13202" t="s">
        <v>33</v>
      </c>
      <c r="J13202">
        <v>0.8</v>
      </c>
      <c r="K13202">
        <v>5</v>
      </c>
      <c r="L13202">
        <v>2025</v>
      </c>
      <c r="M13202" t="s">
        <v>133</v>
      </c>
      <c r="N13202" s="89" cm="1">
        <f t="array" ref="N13202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13202" s="89">
        <f>_34_KNMI_Stations[[#This Row],[graaddagen]]*_34_KNMI_Stations[[#This Row],[Gewogen factor]]</f>
        <v>0.95999999999999952</v>
      </c>
      <c r="P13202" s="89" cm="1">
        <f t="array" ref="P132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03" spans="1:16" x14ac:dyDescent="0.25">
      <c r="A13203">
        <v>391</v>
      </c>
      <c r="B13203" s="110">
        <v>45791</v>
      </c>
      <c r="C13203" s="89">
        <v>2.1</v>
      </c>
      <c r="D13203" s="89">
        <v>15.3</v>
      </c>
      <c r="E13203" s="96">
        <v>2412</v>
      </c>
      <c r="F13203" s="89">
        <v>0</v>
      </c>
      <c r="G13203" s="89"/>
      <c r="H13203">
        <v>0.55000000000000004</v>
      </c>
      <c r="I13203" t="s">
        <v>33</v>
      </c>
      <c r="J13203">
        <v>0.8</v>
      </c>
      <c r="K13203">
        <v>5</v>
      </c>
      <c r="L13203">
        <v>2025</v>
      </c>
      <c r="M13203" t="s">
        <v>133</v>
      </c>
      <c r="N13203" s="89" cm="1">
        <f t="array" ref="N13203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3203" s="89">
        <f>_34_KNMI_Stations[[#This Row],[graaddagen]]*_34_KNMI_Stations[[#This Row],[Gewogen factor]]</f>
        <v>2.1599999999999997</v>
      </c>
      <c r="P13203" s="89" cm="1">
        <f t="array" ref="P132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04" spans="1:16" x14ac:dyDescent="0.25">
      <c r="A13204">
        <v>391</v>
      </c>
      <c r="B13204" s="110">
        <v>45792</v>
      </c>
      <c r="C13204" s="89">
        <v>2.8</v>
      </c>
      <c r="D13204" s="89">
        <v>14.5</v>
      </c>
      <c r="E13204" s="96">
        <v>2517</v>
      </c>
      <c r="F13204" s="89">
        <v>0</v>
      </c>
      <c r="G13204" s="89"/>
      <c r="H13204">
        <v>0.53</v>
      </c>
      <c r="I13204" t="s">
        <v>33</v>
      </c>
      <c r="J13204">
        <v>0.8</v>
      </c>
      <c r="K13204">
        <v>5</v>
      </c>
      <c r="L13204">
        <v>2025</v>
      </c>
      <c r="M13204" t="s">
        <v>133</v>
      </c>
      <c r="N13204" s="89" cm="1">
        <f t="array" ref="N13204">IF(ISNUMBER(_34_KNMI_Stations[[#This Row],[Etmaal temperatuur °C]]),IF(_34_KNMI_Stations[[#This Row],[Etmaal temperatuur °C]]&lt;stookgrens[],stookgrens[]-_34_KNMI_Stations[[#This Row],[Etmaal temperatuur °C]],0),"")</f>
        <v>3.5</v>
      </c>
      <c r="O13204" s="89">
        <f>_34_KNMI_Stations[[#This Row],[graaddagen]]*_34_KNMI_Stations[[#This Row],[Gewogen factor]]</f>
        <v>2.8000000000000003</v>
      </c>
      <c r="P13204" s="89" cm="1">
        <f t="array" ref="P132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05" spans="1:16" x14ac:dyDescent="0.25">
      <c r="A13205">
        <v>391</v>
      </c>
      <c r="B13205" s="110">
        <v>45793</v>
      </c>
      <c r="C13205" s="89">
        <v>1.8</v>
      </c>
      <c r="D13205" s="89">
        <v>13.7</v>
      </c>
      <c r="E13205" s="96">
        <v>2788</v>
      </c>
      <c r="F13205" s="89">
        <v>0</v>
      </c>
      <c r="G13205" s="89"/>
      <c r="H13205">
        <v>0.6</v>
      </c>
      <c r="I13205" t="s">
        <v>33</v>
      </c>
      <c r="J13205">
        <v>0.8</v>
      </c>
      <c r="K13205">
        <v>5</v>
      </c>
      <c r="L13205">
        <v>2025</v>
      </c>
      <c r="M13205" t="s">
        <v>133</v>
      </c>
      <c r="N13205" s="89" cm="1">
        <f t="array" ref="N13205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3205" s="89">
        <f>_34_KNMI_Stations[[#This Row],[graaddagen]]*_34_KNMI_Stations[[#This Row],[Gewogen factor]]</f>
        <v>3.4400000000000008</v>
      </c>
      <c r="P13205" s="89" cm="1">
        <f t="array" ref="P132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06" spans="1:16" x14ac:dyDescent="0.25">
      <c r="A13206">
        <v>391</v>
      </c>
      <c r="B13206" s="110">
        <v>45794</v>
      </c>
      <c r="C13206" s="89">
        <v>1.9</v>
      </c>
      <c r="D13206" s="89">
        <v>14</v>
      </c>
      <c r="E13206" s="96">
        <v>2265</v>
      </c>
      <c r="F13206" s="89">
        <v>0</v>
      </c>
      <c r="G13206" s="89"/>
      <c r="H13206">
        <v>0.62</v>
      </c>
      <c r="I13206" t="s">
        <v>33</v>
      </c>
      <c r="J13206">
        <v>0.8</v>
      </c>
      <c r="K13206">
        <v>5</v>
      </c>
      <c r="L13206">
        <v>2025</v>
      </c>
      <c r="M13206" t="s">
        <v>133</v>
      </c>
      <c r="N13206" s="89" cm="1">
        <f t="array" ref="N13206">IF(ISNUMBER(_34_KNMI_Stations[[#This Row],[Etmaal temperatuur °C]]),IF(_34_KNMI_Stations[[#This Row],[Etmaal temperatuur °C]]&lt;stookgrens[],stookgrens[]-_34_KNMI_Stations[[#This Row],[Etmaal temperatuur °C]],0),"")</f>
        <v>4</v>
      </c>
      <c r="O13206" s="89">
        <f>_34_KNMI_Stations[[#This Row],[graaddagen]]*_34_KNMI_Stations[[#This Row],[Gewogen factor]]</f>
        <v>3.2</v>
      </c>
      <c r="P13206" s="89" cm="1">
        <f t="array" ref="P132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07" spans="1:16" x14ac:dyDescent="0.25">
      <c r="A13207">
        <v>391</v>
      </c>
      <c r="B13207" s="110">
        <v>45795</v>
      </c>
      <c r="C13207" s="89">
        <v>1</v>
      </c>
      <c r="D13207" s="89">
        <v>13.7</v>
      </c>
      <c r="E13207" s="96">
        <v>1410</v>
      </c>
      <c r="F13207" s="89">
        <v>0</v>
      </c>
      <c r="G13207" s="89"/>
      <c r="H13207">
        <v>0.68</v>
      </c>
      <c r="I13207" t="s">
        <v>33</v>
      </c>
      <c r="J13207">
        <v>0.8</v>
      </c>
      <c r="K13207">
        <v>5</v>
      </c>
      <c r="L13207">
        <v>2025</v>
      </c>
      <c r="M13207" t="s">
        <v>133</v>
      </c>
      <c r="N13207" s="89" cm="1">
        <f t="array" ref="N13207">IF(ISNUMBER(_34_KNMI_Stations[[#This Row],[Etmaal temperatuur °C]]),IF(_34_KNMI_Stations[[#This Row],[Etmaal temperatuur °C]]&lt;stookgrens[],stookgrens[]-_34_KNMI_Stations[[#This Row],[Etmaal temperatuur °C]],0),"")</f>
        <v>4.3000000000000007</v>
      </c>
      <c r="O13207" s="89">
        <f>_34_KNMI_Stations[[#This Row],[graaddagen]]*_34_KNMI_Stations[[#This Row],[Gewogen factor]]</f>
        <v>3.4400000000000008</v>
      </c>
      <c r="P13207" s="89" cm="1">
        <f t="array" ref="P132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08" spans="1:16" x14ac:dyDescent="0.25">
      <c r="A13208">
        <v>391</v>
      </c>
      <c r="B13208" s="110">
        <v>45796</v>
      </c>
      <c r="C13208" s="89">
        <v>1.9</v>
      </c>
      <c r="D13208" s="89">
        <v>15.4</v>
      </c>
      <c r="E13208" s="96">
        <v>2857</v>
      </c>
      <c r="F13208" s="89">
        <v>0</v>
      </c>
      <c r="G13208" s="89"/>
      <c r="H13208">
        <v>0.56000000000000005</v>
      </c>
      <c r="I13208" t="s">
        <v>33</v>
      </c>
      <c r="J13208">
        <v>0.8</v>
      </c>
      <c r="K13208">
        <v>5</v>
      </c>
      <c r="L13208">
        <v>2025</v>
      </c>
      <c r="M13208" t="s">
        <v>349</v>
      </c>
      <c r="N13208" s="89" cm="1">
        <f t="array" ref="N13208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13208" s="89">
        <f>_34_KNMI_Stations[[#This Row],[graaddagen]]*_34_KNMI_Stations[[#This Row],[Gewogen factor]]</f>
        <v>2.0799999999999996</v>
      </c>
      <c r="P13208" s="89" cm="1">
        <f t="array" ref="P132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09" spans="1:16" x14ac:dyDescent="0.25">
      <c r="A13209">
        <v>391</v>
      </c>
      <c r="B13209" s="110">
        <v>45797</v>
      </c>
      <c r="C13209" s="89">
        <v>1.6</v>
      </c>
      <c r="D13209" s="89">
        <v>16.2</v>
      </c>
      <c r="E13209" s="96">
        <v>2114</v>
      </c>
      <c r="F13209" s="89">
        <v>0</v>
      </c>
      <c r="G13209" s="89"/>
      <c r="H13209">
        <v>0.56000000000000005</v>
      </c>
      <c r="I13209" t="s">
        <v>33</v>
      </c>
      <c r="J13209">
        <v>0.8</v>
      </c>
      <c r="K13209">
        <v>5</v>
      </c>
      <c r="L13209">
        <v>2025</v>
      </c>
      <c r="M13209" t="s">
        <v>349</v>
      </c>
      <c r="N13209" s="89" cm="1">
        <f t="array" ref="N13209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13209" s="89">
        <f>_34_KNMI_Stations[[#This Row],[graaddagen]]*_34_KNMI_Stations[[#This Row],[Gewogen factor]]</f>
        <v>1.4400000000000006</v>
      </c>
      <c r="P13209" s="89" cm="1">
        <f t="array" ref="P132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10" spans="1:16" x14ac:dyDescent="0.25">
      <c r="A13210">
        <v>391</v>
      </c>
      <c r="B13210" s="110">
        <v>45798</v>
      </c>
      <c r="C13210" s="89">
        <v>1</v>
      </c>
      <c r="D13210" s="89">
        <v>13.4</v>
      </c>
      <c r="E13210" s="96">
        <v>1953</v>
      </c>
      <c r="F13210" s="89">
        <v>0</v>
      </c>
      <c r="G13210" s="89"/>
      <c r="H13210">
        <v>0.65</v>
      </c>
      <c r="I13210" t="s">
        <v>33</v>
      </c>
      <c r="J13210">
        <v>0.8</v>
      </c>
      <c r="K13210">
        <v>5</v>
      </c>
      <c r="L13210">
        <v>2025</v>
      </c>
      <c r="M13210" t="s">
        <v>349</v>
      </c>
      <c r="N13210" s="89" cm="1">
        <f t="array" ref="N13210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3210" s="89">
        <f>_34_KNMI_Stations[[#This Row],[graaddagen]]*_34_KNMI_Stations[[#This Row],[Gewogen factor]]</f>
        <v>3.6799999999999997</v>
      </c>
      <c r="P13210" s="89" cm="1">
        <f t="array" ref="P132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11" spans="1:16" x14ac:dyDescent="0.25">
      <c r="A13211">
        <v>391</v>
      </c>
      <c r="B13211" s="110">
        <v>45799</v>
      </c>
      <c r="C13211" s="89">
        <v>1.5</v>
      </c>
      <c r="D13211" s="89">
        <v>11.5</v>
      </c>
      <c r="E13211" s="96">
        <v>2554</v>
      </c>
      <c r="F13211" s="89">
        <v>0</v>
      </c>
      <c r="G13211" s="89"/>
      <c r="H13211">
        <v>0.59</v>
      </c>
      <c r="I13211" t="s">
        <v>33</v>
      </c>
      <c r="J13211">
        <v>0.8</v>
      </c>
      <c r="K13211">
        <v>5</v>
      </c>
      <c r="L13211">
        <v>2025</v>
      </c>
      <c r="M13211" t="s">
        <v>349</v>
      </c>
      <c r="N13211" s="89" cm="1">
        <f t="array" ref="N13211">IF(ISNUMBER(_34_KNMI_Stations[[#This Row],[Etmaal temperatuur °C]]),IF(_34_KNMI_Stations[[#This Row],[Etmaal temperatuur °C]]&lt;stookgrens[],stookgrens[]-_34_KNMI_Stations[[#This Row],[Etmaal temperatuur °C]],0),"")</f>
        <v>6.5</v>
      </c>
      <c r="O13211" s="89">
        <f>_34_KNMI_Stations[[#This Row],[graaddagen]]*_34_KNMI_Stations[[#This Row],[Gewogen factor]]</f>
        <v>5.2</v>
      </c>
      <c r="P13211" s="89" cm="1">
        <f t="array" ref="P132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12" spans="1:16" x14ac:dyDescent="0.25">
      <c r="A13212">
        <v>391</v>
      </c>
      <c r="B13212" s="110">
        <v>45800</v>
      </c>
      <c r="C13212" s="89">
        <v>1.1000000000000001</v>
      </c>
      <c r="D13212" s="89">
        <v>10.199999999999999</v>
      </c>
      <c r="E13212" s="96">
        <v>1839</v>
      </c>
      <c r="F13212" s="89">
        <v>0.3</v>
      </c>
      <c r="G13212" s="89"/>
      <c r="H13212">
        <v>0.64</v>
      </c>
      <c r="I13212" t="s">
        <v>33</v>
      </c>
      <c r="J13212">
        <v>0.8</v>
      </c>
      <c r="K13212">
        <v>5</v>
      </c>
      <c r="L13212">
        <v>2025</v>
      </c>
      <c r="M13212" t="s">
        <v>349</v>
      </c>
      <c r="N13212" s="89" cm="1">
        <f t="array" ref="N13212">IF(ISNUMBER(_34_KNMI_Stations[[#This Row],[Etmaal temperatuur °C]]),IF(_34_KNMI_Stations[[#This Row],[Etmaal temperatuur °C]]&lt;stookgrens[],stookgrens[]-_34_KNMI_Stations[[#This Row],[Etmaal temperatuur °C]],0),"")</f>
        <v>7.8000000000000007</v>
      </c>
      <c r="O13212" s="89">
        <f>_34_KNMI_Stations[[#This Row],[graaddagen]]*_34_KNMI_Stations[[#This Row],[Gewogen factor]]</f>
        <v>6.2400000000000011</v>
      </c>
      <c r="P13212" s="89" cm="1">
        <f t="array" ref="P132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13" spans="1:16" x14ac:dyDescent="0.25">
      <c r="A13213">
        <v>391</v>
      </c>
      <c r="B13213" s="110">
        <v>45801</v>
      </c>
      <c r="C13213" s="89">
        <v>1.9</v>
      </c>
      <c r="D13213" s="89">
        <v>12</v>
      </c>
      <c r="E13213" s="96">
        <v>734</v>
      </c>
      <c r="F13213" s="89">
        <v>7.7</v>
      </c>
      <c r="G13213" s="89"/>
      <c r="H13213">
        <v>0.78</v>
      </c>
      <c r="I13213" t="s">
        <v>33</v>
      </c>
      <c r="J13213">
        <v>0.8</v>
      </c>
      <c r="K13213">
        <v>5</v>
      </c>
      <c r="L13213">
        <v>2025</v>
      </c>
      <c r="M13213" t="s">
        <v>349</v>
      </c>
      <c r="N13213" s="89" cm="1">
        <f t="array" ref="N13213">IF(ISNUMBER(_34_KNMI_Stations[[#This Row],[Etmaal temperatuur °C]]),IF(_34_KNMI_Stations[[#This Row],[Etmaal temperatuur °C]]&lt;stookgrens[],stookgrens[]-_34_KNMI_Stations[[#This Row],[Etmaal temperatuur °C]],0),"")</f>
        <v>6</v>
      </c>
      <c r="O13213" s="89">
        <f>_34_KNMI_Stations[[#This Row],[graaddagen]]*_34_KNMI_Stations[[#This Row],[Gewogen factor]]</f>
        <v>4.8000000000000007</v>
      </c>
      <c r="P13213" s="89" cm="1">
        <f t="array" ref="P132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14" spans="1:16" x14ac:dyDescent="0.25">
      <c r="A13214">
        <v>391</v>
      </c>
      <c r="B13214" s="110">
        <v>45802</v>
      </c>
      <c r="C13214" s="89">
        <v>1.7</v>
      </c>
      <c r="D13214" s="89">
        <v>15.8</v>
      </c>
      <c r="E13214" s="96">
        <v>1071</v>
      </c>
      <c r="F13214" s="89">
        <v>4.8</v>
      </c>
      <c r="G13214" s="89"/>
      <c r="H13214">
        <v>0.85</v>
      </c>
      <c r="I13214" t="s">
        <v>33</v>
      </c>
      <c r="J13214">
        <v>0.8</v>
      </c>
      <c r="K13214">
        <v>5</v>
      </c>
      <c r="L13214">
        <v>2025</v>
      </c>
      <c r="M13214" t="s">
        <v>349</v>
      </c>
      <c r="N13214" s="89" cm="1">
        <f t="array" ref="N13214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3214" s="89">
        <f>_34_KNMI_Stations[[#This Row],[graaddagen]]*_34_KNMI_Stations[[#This Row],[Gewogen factor]]</f>
        <v>1.7599999999999996</v>
      </c>
      <c r="P13214" s="89" cm="1">
        <f t="array" ref="P132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15" spans="1:16" x14ac:dyDescent="0.25">
      <c r="A13215">
        <v>391</v>
      </c>
      <c r="B13215" s="110">
        <v>45803</v>
      </c>
      <c r="C13215" s="89">
        <v>1.7</v>
      </c>
      <c r="D13215" s="89">
        <v>15.2</v>
      </c>
      <c r="E13215" s="96">
        <v>1999</v>
      </c>
      <c r="F13215" s="89">
        <v>0</v>
      </c>
      <c r="G13215" s="89"/>
      <c r="H13215">
        <v>0.65</v>
      </c>
      <c r="I13215" t="s">
        <v>33</v>
      </c>
      <c r="J13215">
        <v>0.8</v>
      </c>
      <c r="K13215">
        <v>5</v>
      </c>
      <c r="L13215">
        <v>2025</v>
      </c>
      <c r="M13215" t="s">
        <v>350</v>
      </c>
      <c r="N13215" s="89" cm="1">
        <f t="array" ref="N13215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3215" s="89">
        <f>_34_KNMI_Stations[[#This Row],[graaddagen]]*_34_KNMI_Stations[[#This Row],[Gewogen factor]]</f>
        <v>2.2400000000000007</v>
      </c>
      <c r="P13215" s="89" cm="1">
        <f t="array" ref="P132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16" spans="1:16" x14ac:dyDescent="0.25">
      <c r="A13216">
        <v>391</v>
      </c>
      <c r="B13216" s="110">
        <v>45804</v>
      </c>
      <c r="C13216" s="89">
        <v>2.5</v>
      </c>
      <c r="D13216" s="89">
        <v>14.8</v>
      </c>
      <c r="E13216" s="96">
        <v>800</v>
      </c>
      <c r="F13216" s="89">
        <v>13.9</v>
      </c>
      <c r="G13216" s="89"/>
      <c r="H13216">
        <v>0.82</v>
      </c>
      <c r="I13216" t="s">
        <v>33</v>
      </c>
      <c r="J13216">
        <v>0.8</v>
      </c>
      <c r="K13216">
        <v>5</v>
      </c>
      <c r="L13216">
        <v>2025</v>
      </c>
      <c r="M13216" t="s">
        <v>350</v>
      </c>
      <c r="N13216" s="89" cm="1">
        <f t="array" ref="N13216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3216" s="89">
        <f>_34_KNMI_Stations[[#This Row],[graaddagen]]*_34_KNMI_Stations[[#This Row],[Gewogen factor]]</f>
        <v>2.5599999999999996</v>
      </c>
      <c r="P13216" s="89" cm="1">
        <f t="array" ref="P132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17" spans="1:16" x14ac:dyDescent="0.25">
      <c r="A13217">
        <v>391</v>
      </c>
      <c r="B13217" s="110">
        <v>45805</v>
      </c>
      <c r="C13217" s="89">
        <v>1.6</v>
      </c>
      <c r="D13217" s="89">
        <v>14.6</v>
      </c>
      <c r="E13217" s="96">
        <v>1406</v>
      </c>
      <c r="F13217" s="89">
        <v>12</v>
      </c>
      <c r="G13217" s="89"/>
      <c r="H13217">
        <v>0.85</v>
      </c>
      <c r="I13217" t="s">
        <v>33</v>
      </c>
      <c r="J13217">
        <v>0.8</v>
      </c>
      <c r="K13217">
        <v>5</v>
      </c>
      <c r="L13217">
        <v>2025</v>
      </c>
      <c r="M13217" t="s">
        <v>350</v>
      </c>
      <c r="N13217" s="89" cm="1">
        <f t="array" ref="N13217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3217" s="89">
        <f>_34_KNMI_Stations[[#This Row],[graaddagen]]*_34_KNMI_Stations[[#This Row],[Gewogen factor]]</f>
        <v>2.7200000000000006</v>
      </c>
      <c r="P13217" s="89" cm="1">
        <f t="array" ref="P132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18" spans="1:16" x14ac:dyDescent="0.25">
      <c r="A13218">
        <v>391</v>
      </c>
      <c r="B13218" s="110">
        <v>45806</v>
      </c>
      <c r="C13218" s="89">
        <v>1.6</v>
      </c>
      <c r="D13218" s="89">
        <v>15.1</v>
      </c>
      <c r="E13218" s="96">
        <v>1127</v>
      </c>
      <c r="F13218" s="89">
        <v>0.5</v>
      </c>
      <c r="G13218" s="89"/>
      <c r="H13218">
        <v>0.83</v>
      </c>
      <c r="I13218" t="s">
        <v>33</v>
      </c>
      <c r="J13218">
        <v>0.8</v>
      </c>
      <c r="K13218">
        <v>5</v>
      </c>
      <c r="L13218">
        <v>2025</v>
      </c>
      <c r="M13218" t="s">
        <v>350</v>
      </c>
      <c r="N13218" s="89" cm="1">
        <f t="array" ref="N13218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3218" s="89">
        <f>_34_KNMI_Stations[[#This Row],[graaddagen]]*_34_KNMI_Stations[[#This Row],[Gewogen factor]]</f>
        <v>2.3200000000000003</v>
      </c>
      <c r="P13218" s="89" cm="1">
        <f t="array" ref="P132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19" spans="1:16" x14ac:dyDescent="0.25">
      <c r="A13219">
        <v>391</v>
      </c>
      <c r="B13219" s="110">
        <v>45807</v>
      </c>
      <c r="C13219" s="89">
        <v>1.3</v>
      </c>
      <c r="D13219" s="89">
        <v>19.3</v>
      </c>
      <c r="E13219" s="96">
        <v>2261</v>
      </c>
      <c r="F13219" s="89">
        <v>0</v>
      </c>
      <c r="G13219" s="89"/>
      <c r="H13219">
        <v>0.75</v>
      </c>
      <c r="I13219" t="s">
        <v>33</v>
      </c>
      <c r="J13219">
        <v>0.8</v>
      </c>
      <c r="K13219">
        <v>5</v>
      </c>
      <c r="L13219">
        <v>2025</v>
      </c>
      <c r="M13219" t="s">
        <v>350</v>
      </c>
      <c r="N13219" s="89" cm="1">
        <f t="array" ref="N13219">IF(ISNUMBER(_34_KNMI_Stations[[#This Row],[Etmaal temperatuur °C]]),IF(_34_KNMI_Stations[[#This Row],[Etmaal temperatuur °C]]&lt;stookgrens[],stookgrens[]-_34_KNMI_Stations[[#This Row],[Etmaal temperatuur °C]],0),"")</f>
        <v>0</v>
      </c>
      <c r="O13219" s="89">
        <f>_34_KNMI_Stations[[#This Row],[graaddagen]]*_34_KNMI_Stations[[#This Row],[Gewogen factor]]</f>
        <v>0</v>
      </c>
      <c r="P13219" s="89" cm="1">
        <f t="array" ref="P13219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3220" spans="1:16" x14ac:dyDescent="0.25">
      <c r="A13220">
        <v>391</v>
      </c>
      <c r="B13220" s="110">
        <v>45808</v>
      </c>
      <c r="C13220" s="89">
        <v>1.4</v>
      </c>
      <c r="D13220" s="89">
        <v>19.899999999999999</v>
      </c>
      <c r="E13220" s="96">
        <v>2192</v>
      </c>
      <c r="F13220" s="89">
        <v>20</v>
      </c>
      <c r="G13220" s="89"/>
      <c r="H13220">
        <v>0.75</v>
      </c>
      <c r="I13220" t="s">
        <v>33</v>
      </c>
      <c r="J13220">
        <v>0.8</v>
      </c>
      <c r="K13220">
        <v>5</v>
      </c>
      <c r="L13220">
        <v>2025</v>
      </c>
      <c r="M13220" t="s">
        <v>350</v>
      </c>
      <c r="N13220" s="89" cm="1">
        <f t="array" ref="N13220">IF(ISNUMBER(_34_KNMI_Stations[[#This Row],[Etmaal temperatuur °C]]),IF(_34_KNMI_Stations[[#This Row],[Etmaal temperatuur °C]]&lt;stookgrens[],stookgrens[]-_34_KNMI_Stations[[#This Row],[Etmaal temperatuur °C]],0),"")</f>
        <v>0</v>
      </c>
      <c r="O13220" s="89">
        <f>_34_KNMI_Stations[[#This Row],[graaddagen]]*_34_KNMI_Stations[[#This Row],[Gewogen factor]]</f>
        <v>0</v>
      </c>
      <c r="P13220" s="89" cm="1">
        <f t="array" ref="P13220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3221" spans="1:16" x14ac:dyDescent="0.25">
      <c r="A13221">
        <v>391</v>
      </c>
      <c r="B13221" s="110">
        <v>45809</v>
      </c>
      <c r="C13221" s="89">
        <v>1.1000000000000001</v>
      </c>
      <c r="D13221" s="89">
        <v>17.100000000000001</v>
      </c>
      <c r="E13221" s="96">
        <v>1384</v>
      </c>
      <c r="F13221" s="89">
        <v>0</v>
      </c>
      <c r="G13221" s="89"/>
      <c r="H13221">
        <v>0.79</v>
      </c>
      <c r="I13221" t="s">
        <v>33</v>
      </c>
      <c r="J13221">
        <v>0.8</v>
      </c>
      <c r="K13221">
        <v>6</v>
      </c>
      <c r="L13221">
        <v>2025</v>
      </c>
      <c r="M13221" t="s">
        <v>350</v>
      </c>
      <c r="N13221" s="89" cm="1">
        <f t="array" ref="N13221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3221" s="89">
        <f>_34_KNMI_Stations[[#This Row],[graaddagen]]*_34_KNMI_Stations[[#This Row],[Gewogen factor]]</f>
        <v>0.71999999999999886</v>
      </c>
      <c r="P13221" s="89" cm="1">
        <f t="array" ref="P132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22" spans="1:16" x14ac:dyDescent="0.25">
      <c r="A13222">
        <v>391</v>
      </c>
      <c r="B13222" s="110">
        <v>45810</v>
      </c>
      <c r="C13222" s="89">
        <v>0.8</v>
      </c>
      <c r="D13222" s="89">
        <v>14.2</v>
      </c>
      <c r="E13222" s="96">
        <v>1796</v>
      </c>
      <c r="F13222" s="89">
        <v>1.9</v>
      </c>
      <c r="G13222" s="89"/>
      <c r="H13222">
        <v>0.78</v>
      </c>
      <c r="I13222" t="s">
        <v>33</v>
      </c>
      <c r="J13222">
        <v>0.8</v>
      </c>
      <c r="K13222">
        <v>6</v>
      </c>
      <c r="L13222">
        <v>2025</v>
      </c>
      <c r="M13222" t="s">
        <v>351</v>
      </c>
      <c r="N13222" s="89" cm="1">
        <f t="array" ref="N13222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3222" s="89">
        <f>_34_KNMI_Stations[[#This Row],[graaddagen]]*_34_KNMI_Stations[[#This Row],[Gewogen factor]]</f>
        <v>3.0400000000000009</v>
      </c>
      <c r="P13222" s="89" cm="1">
        <f t="array" ref="P132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23" spans="1:16" x14ac:dyDescent="0.25">
      <c r="A13223">
        <v>391</v>
      </c>
      <c r="B13223" s="110">
        <v>45811</v>
      </c>
      <c r="C13223" s="89">
        <v>1.8</v>
      </c>
      <c r="D13223" s="89">
        <v>17.5</v>
      </c>
      <c r="E13223" s="96">
        <v>2383</v>
      </c>
      <c r="F13223" s="89">
        <v>0</v>
      </c>
      <c r="G13223" s="89"/>
      <c r="H13223">
        <v>0.63</v>
      </c>
      <c r="I13223" t="s">
        <v>33</v>
      </c>
      <c r="J13223">
        <v>0.8</v>
      </c>
      <c r="K13223">
        <v>6</v>
      </c>
      <c r="L13223">
        <v>2025</v>
      </c>
      <c r="M13223" t="s">
        <v>351</v>
      </c>
      <c r="N13223" s="89" cm="1">
        <f t="array" ref="N13223">IF(ISNUMBER(_34_KNMI_Stations[[#This Row],[Etmaal temperatuur °C]]),IF(_34_KNMI_Stations[[#This Row],[Etmaal temperatuur °C]]&lt;stookgrens[],stookgrens[]-_34_KNMI_Stations[[#This Row],[Etmaal temperatuur °C]],0),"")</f>
        <v>0.5</v>
      </c>
      <c r="O13223" s="89">
        <f>_34_KNMI_Stations[[#This Row],[graaddagen]]*_34_KNMI_Stations[[#This Row],[Gewogen factor]]</f>
        <v>0.4</v>
      </c>
      <c r="P13223" s="89" cm="1">
        <f t="array" ref="P132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24" spans="1:16" x14ac:dyDescent="0.25">
      <c r="A13224">
        <v>391</v>
      </c>
      <c r="B13224" s="110">
        <v>45812</v>
      </c>
      <c r="C13224" s="89">
        <v>1.3</v>
      </c>
      <c r="D13224" s="89">
        <v>15.8</v>
      </c>
      <c r="E13224" s="96">
        <v>1208</v>
      </c>
      <c r="F13224" s="89">
        <v>0</v>
      </c>
      <c r="G13224" s="89"/>
      <c r="H13224">
        <v>0.75</v>
      </c>
      <c r="I13224" t="s">
        <v>33</v>
      </c>
      <c r="J13224">
        <v>0.8</v>
      </c>
      <c r="K13224">
        <v>6</v>
      </c>
      <c r="L13224">
        <v>2025</v>
      </c>
      <c r="M13224" t="s">
        <v>351</v>
      </c>
      <c r="N13224" s="89" cm="1">
        <f t="array" ref="N13224">IF(ISNUMBER(_34_KNMI_Stations[[#This Row],[Etmaal temperatuur °C]]),IF(_34_KNMI_Stations[[#This Row],[Etmaal temperatuur °C]]&lt;stookgrens[],stookgrens[]-_34_KNMI_Stations[[#This Row],[Etmaal temperatuur °C]],0),"")</f>
        <v>2.1999999999999993</v>
      </c>
      <c r="O13224" s="89">
        <f>_34_KNMI_Stations[[#This Row],[graaddagen]]*_34_KNMI_Stations[[#This Row],[Gewogen factor]]</f>
        <v>1.7599999999999996</v>
      </c>
      <c r="P13224" s="89" cm="1">
        <f t="array" ref="P132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25" spans="1:16" x14ac:dyDescent="0.25">
      <c r="A13225">
        <v>391</v>
      </c>
      <c r="B13225" s="110">
        <v>45813</v>
      </c>
      <c r="C13225" s="89">
        <v>2.1</v>
      </c>
      <c r="D13225" s="89">
        <v>15.3</v>
      </c>
      <c r="E13225" s="96">
        <v>1014</v>
      </c>
      <c r="F13225" s="89">
        <v>8.1</v>
      </c>
      <c r="G13225" s="89"/>
      <c r="H13225">
        <v>0.8</v>
      </c>
      <c r="I13225" t="s">
        <v>33</v>
      </c>
      <c r="J13225">
        <v>0.8</v>
      </c>
      <c r="K13225">
        <v>6</v>
      </c>
      <c r="L13225">
        <v>2025</v>
      </c>
      <c r="M13225" t="s">
        <v>351</v>
      </c>
      <c r="N13225" s="89" cm="1">
        <f t="array" ref="N13225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3225" s="89">
        <f>_34_KNMI_Stations[[#This Row],[graaddagen]]*_34_KNMI_Stations[[#This Row],[Gewogen factor]]</f>
        <v>2.1599999999999997</v>
      </c>
      <c r="P13225" s="89" cm="1">
        <f t="array" ref="P132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26" spans="1:16" x14ac:dyDescent="0.25">
      <c r="A13226">
        <v>391</v>
      </c>
      <c r="B13226" s="110">
        <v>45814</v>
      </c>
      <c r="C13226" s="89">
        <v>2.1</v>
      </c>
      <c r="D13226" s="89">
        <v>16.399999999999999</v>
      </c>
      <c r="E13226" s="96">
        <v>1969</v>
      </c>
      <c r="F13226" s="89">
        <v>1.8</v>
      </c>
      <c r="G13226" s="89"/>
      <c r="H13226">
        <v>0.73</v>
      </c>
      <c r="I13226" t="s">
        <v>33</v>
      </c>
      <c r="J13226">
        <v>0.8</v>
      </c>
      <c r="K13226">
        <v>6</v>
      </c>
      <c r="L13226">
        <v>2025</v>
      </c>
      <c r="M13226" t="s">
        <v>351</v>
      </c>
      <c r="N13226" s="89" cm="1">
        <f t="array" ref="N13226">IF(ISNUMBER(_34_KNMI_Stations[[#This Row],[Etmaal temperatuur °C]]),IF(_34_KNMI_Stations[[#This Row],[Etmaal temperatuur °C]]&lt;stookgrens[],stookgrens[]-_34_KNMI_Stations[[#This Row],[Etmaal temperatuur °C]],0),"")</f>
        <v>1.6000000000000014</v>
      </c>
      <c r="O13226" s="89">
        <f>_34_KNMI_Stations[[#This Row],[graaddagen]]*_34_KNMI_Stations[[#This Row],[Gewogen factor]]</f>
        <v>1.2800000000000011</v>
      </c>
      <c r="P13226" s="89" cm="1">
        <f t="array" ref="P132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27" spans="1:16" x14ac:dyDescent="0.25">
      <c r="A13227">
        <v>391</v>
      </c>
      <c r="B13227" s="110">
        <v>45815</v>
      </c>
      <c r="C13227" s="89">
        <v>2</v>
      </c>
      <c r="D13227" s="89">
        <v>15.1</v>
      </c>
      <c r="E13227" s="96">
        <v>1347</v>
      </c>
      <c r="F13227" s="89">
        <v>7</v>
      </c>
      <c r="G13227" s="89"/>
      <c r="H13227">
        <v>0.8</v>
      </c>
      <c r="I13227" t="s">
        <v>33</v>
      </c>
      <c r="J13227">
        <v>0.8</v>
      </c>
      <c r="K13227">
        <v>6</v>
      </c>
      <c r="L13227">
        <v>2025</v>
      </c>
      <c r="M13227" t="s">
        <v>351</v>
      </c>
      <c r="N13227" s="89" cm="1">
        <f t="array" ref="N13227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3227" s="89">
        <f>_34_KNMI_Stations[[#This Row],[graaddagen]]*_34_KNMI_Stations[[#This Row],[Gewogen factor]]</f>
        <v>2.3200000000000003</v>
      </c>
      <c r="P13227" s="89" cm="1">
        <f t="array" ref="P132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28" spans="1:16" x14ac:dyDescent="0.25">
      <c r="A13228">
        <v>391</v>
      </c>
      <c r="B13228" s="110">
        <v>45816</v>
      </c>
      <c r="C13228" s="89">
        <v>1.9</v>
      </c>
      <c r="D13228" s="89">
        <v>12.9</v>
      </c>
      <c r="E13228" s="96">
        <v>1564</v>
      </c>
      <c r="F13228" s="89">
        <v>5.3</v>
      </c>
      <c r="G13228" s="89"/>
      <c r="H13228">
        <v>0.8</v>
      </c>
      <c r="I13228" t="s">
        <v>33</v>
      </c>
      <c r="J13228">
        <v>0.8</v>
      </c>
      <c r="K13228">
        <v>6</v>
      </c>
      <c r="L13228">
        <v>2025</v>
      </c>
      <c r="M13228" t="s">
        <v>351</v>
      </c>
      <c r="N13228" s="89" cm="1">
        <f t="array" ref="N13228">IF(ISNUMBER(_34_KNMI_Stations[[#This Row],[Etmaal temperatuur °C]]),IF(_34_KNMI_Stations[[#This Row],[Etmaal temperatuur °C]]&lt;stookgrens[],stookgrens[]-_34_KNMI_Stations[[#This Row],[Etmaal temperatuur °C]],0),"")</f>
        <v>5.0999999999999996</v>
      </c>
      <c r="O13228" s="89">
        <f>_34_KNMI_Stations[[#This Row],[graaddagen]]*_34_KNMI_Stations[[#This Row],[Gewogen factor]]</f>
        <v>4.08</v>
      </c>
      <c r="P13228" s="89" cm="1">
        <f t="array" ref="P132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29" spans="1:16" x14ac:dyDescent="0.25">
      <c r="A13229">
        <v>391</v>
      </c>
      <c r="B13229" s="110">
        <v>45817</v>
      </c>
      <c r="C13229" s="89">
        <v>1.1000000000000001</v>
      </c>
      <c r="D13229" s="89">
        <v>14.7</v>
      </c>
      <c r="E13229" s="96">
        <v>1829</v>
      </c>
      <c r="F13229" s="89">
        <v>0</v>
      </c>
      <c r="G13229" s="89"/>
      <c r="H13229">
        <v>0.73</v>
      </c>
      <c r="I13229" t="s">
        <v>33</v>
      </c>
      <c r="J13229">
        <v>0.8</v>
      </c>
      <c r="K13229">
        <v>6</v>
      </c>
      <c r="L13229">
        <v>2025</v>
      </c>
      <c r="M13229" t="s">
        <v>352</v>
      </c>
      <c r="N13229" s="89" cm="1">
        <f t="array" ref="N13229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13229" s="89">
        <f>_34_KNMI_Stations[[#This Row],[graaddagen]]*_34_KNMI_Stations[[#This Row],[Gewogen factor]]</f>
        <v>2.6400000000000006</v>
      </c>
      <c r="P13229" s="89" cm="1">
        <f t="array" ref="P132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30" spans="1:16" x14ac:dyDescent="0.25">
      <c r="A13230">
        <v>391</v>
      </c>
      <c r="B13230" s="110">
        <v>45818</v>
      </c>
      <c r="C13230" s="89">
        <v>1.5</v>
      </c>
      <c r="D13230" s="89">
        <v>14.8</v>
      </c>
      <c r="E13230" s="96">
        <v>1078</v>
      </c>
      <c r="F13230" s="89">
        <v>-0.1</v>
      </c>
      <c r="G13230" s="89"/>
      <c r="H13230">
        <v>0.76</v>
      </c>
      <c r="I13230" t="s">
        <v>33</v>
      </c>
      <c r="J13230">
        <v>0.8</v>
      </c>
      <c r="K13230">
        <v>6</v>
      </c>
      <c r="L13230">
        <v>2025</v>
      </c>
      <c r="M13230" t="s">
        <v>352</v>
      </c>
      <c r="N13230" s="89" cm="1">
        <f t="array" ref="N13230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3230" s="89">
        <f>_34_KNMI_Stations[[#This Row],[graaddagen]]*_34_KNMI_Stations[[#This Row],[Gewogen factor]]</f>
        <v>2.5599999999999996</v>
      </c>
      <c r="P13230" s="89" cm="1">
        <f t="array" ref="P132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31" spans="1:16" x14ac:dyDescent="0.25">
      <c r="A13231">
        <v>391</v>
      </c>
      <c r="B13231" s="110">
        <v>45819</v>
      </c>
      <c r="C13231" s="89">
        <v>1.7</v>
      </c>
      <c r="D13231" s="89">
        <v>15.1</v>
      </c>
      <c r="E13231" s="96">
        <v>2652</v>
      </c>
      <c r="F13231" s="89">
        <v>0</v>
      </c>
      <c r="G13231" s="89"/>
      <c r="H13231">
        <v>0.7</v>
      </c>
      <c r="I13231" t="s">
        <v>33</v>
      </c>
      <c r="J13231">
        <v>0.8</v>
      </c>
      <c r="K13231">
        <v>6</v>
      </c>
      <c r="L13231">
        <v>2025</v>
      </c>
      <c r="M13231" t="s">
        <v>352</v>
      </c>
      <c r="N13231" s="89" cm="1">
        <f t="array" ref="N13231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3231" s="89">
        <f>_34_KNMI_Stations[[#This Row],[graaddagen]]*_34_KNMI_Stations[[#This Row],[Gewogen factor]]</f>
        <v>2.3200000000000003</v>
      </c>
      <c r="P13231" s="89" cm="1">
        <f t="array" ref="P132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32" spans="1:16" x14ac:dyDescent="0.25">
      <c r="A13232">
        <v>391</v>
      </c>
      <c r="B13232" s="110">
        <v>45820</v>
      </c>
      <c r="C13232" s="89">
        <v>3.7</v>
      </c>
      <c r="D13232" s="89">
        <v>21.2</v>
      </c>
      <c r="E13232" s="96">
        <v>2891</v>
      </c>
      <c r="F13232" s="89">
        <v>0</v>
      </c>
      <c r="G13232" s="89"/>
      <c r="H13232">
        <v>0.53</v>
      </c>
      <c r="I13232" t="s">
        <v>33</v>
      </c>
      <c r="J13232">
        <v>0.8</v>
      </c>
      <c r="K13232">
        <v>6</v>
      </c>
      <c r="L13232">
        <v>2025</v>
      </c>
      <c r="M13232" t="s">
        <v>352</v>
      </c>
      <c r="N13232" s="89" cm="1">
        <f t="array" ref="N13232">IF(ISNUMBER(_34_KNMI_Stations[[#This Row],[Etmaal temperatuur °C]]),IF(_34_KNMI_Stations[[#This Row],[Etmaal temperatuur °C]]&lt;stookgrens[],stookgrens[]-_34_KNMI_Stations[[#This Row],[Etmaal temperatuur °C]],0),"")</f>
        <v>0</v>
      </c>
      <c r="O13232" s="89">
        <f>_34_KNMI_Stations[[#This Row],[graaddagen]]*_34_KNMI_Stations[[#This Row],[Gewogen factor]]</f>
        <v>0</v>
      </c>
      <c r="P13232" s="89" cm="1">
        <f t="array" ref="P13232">IF(ISNUMBER(_34_KNMI_Stations[[#This Row],[Etmaal temperatuur °C]]),IF(_34_KNMI_Stations[[#This Row],[Etmaal temperatuur °C]]&gt;stookgrens[],_34_KNMI_Stations[[#This Row],[Etmaal temperatuur °C]]-stookgrens[],0),"")</f>
        <v>3.1999999999999993</v>
      </c>
    </row>
    <row r="13233" spans="1:16" x14ac:dyDescent="0.25">
      <c r="A13233">
        <v>391</v>
      </c>
      <c r="B13233" s="110">
        <v>45821</v>
      </c>
      <c r="C13233" s="89">
        <v>2.4</v>
      </c>
      <c r="D13233" s="89">
        <v>25.8</v>
      </c>
      <c r="E13233" s="96">
        <v>2765</v>
      </c>
      <c r="F13233" s="89">
        <v>0</v>
      </c>
      <c r="G13233" s="89"/>
      <c r="H13233">
        <v>0.5</v>
      </c>
      <c r="I13233" t="s">
        <v>33</v>
      </c>
      <c r="J13233">
        <v>0.8</v>
      </c>
      <c r="K13233">
        <v>6</v>
      </c>
      <c r="L13233">
        <v>2025</v>
      </c>
      <c r="M13233" t="s">
        <v>352</v>
      </c>
      <c r="N13233" s="89" cm="1">
        <f t="array" ref="N13233">IF(ISNUMBER(_34_KNMI_Stations[[#This Row],[Etmaal temperatuur °C]]),IF(_34_KNMI_Stations[[#This Row],[Etmaal temperatuur °C]]&lt;stookgrens[],stookgrens[]-_34_KNMI_Stations[[#This Row],[Etmaal temperatuur °C]],0),"")</f>
        <v>0</v>
      </c>
      <c r="O13233" s="89">
        <f>_34_KNMI_Stations[[#This Row],[graaddagen]]*_34_KNMI_Stations[[#This Row],[Gewogen factor]]</f>
        <v>0</v>
      </c>
      <c r="P13233" s="89" cm="1">
        <f t="array" ref="P13233">IF(ISNUMBER(_34_KNMI_Stations[[#This Row],[Etmaal temperatuur °C]]),IF(_34_KNMI_Stations[[#This Row],[Etmaal temperatuur °C]]&gt;stookgrens[],_34_KNMI_Stations[[#This Row],[Etmaal temperatuur °C]]-stookgrens[],0),"")</f>
        <v>7.8000000000000007</v>
      </c>
    </row>
    <row r="13234" spans="1:16" x14ac:dyDescent="0.25">
      <c r="A13234">
        <v>391</v>
      </c>
      <c r="B13234" s="110">
        <v>45822</v>
      </c>
      <c r="C13234" s="89">
        <v>1.3</v>
      </c>
      <c r="D13234" s="89">
        <v>24.4</v>
      </c>
      <c r="E13234" s="96">
        <v>2010</v>
      </c>
      <c r="F13234" s="89">
        <v>0.6</v>
      </c>
      <c r="G13234" s="89"/>
      <c r="H13234">
        <v>0.62</v>
      </c>
      <c r="I13234" t="s">
        <v>33</v>
      </c>
      <c r="J13234">
        <v>0.8</v>
      </c>
      <c r="K13234">
        <v>6</v>
      </c>
      <c r="L13234">
        <v>2025</v>
      </c>
      <c r="M13234" t="s">
        <v>352</v>
      </c>
      <c r="N13234" s="89" cm="1">
        <f t="array" ref="N13234">IF(ISNUMBER(_34_KNMI_Stations[[#This Row],[Etmaal temperatuur °C]]),IF(_34_KNMI_Stations[[#This Row],[Etmaal temperatuur °C]]&lt;stookgrens[],stookgrens[]-_34_KNMI_Stations[[#This Row],[Etmaal temperatuur °C]],0),"")</f>
        <v>0</v>
      </c>
      <c r="O13234" s="89">
        <f>_34_KNMI_Stations[[#This Row],[graaddagen]]*_34_KNMI_Stations[[#This Row],[Gewogen factor]]</f>
        <v>0</v>
      </c>
      <c r="P13234" s="89" cm="1">
        <f t="array" ref="P13234">IF(ISNUMBER(_34_KNMI_Stations[[#This Row],[Etmaal temperatuur °C]]),IF(_34_KNMI_Stations[[#This Row],[Etmaal temperatuur °C]]&gt;stookgrens[],_34_KNMI_Stations[[#This Row],[Etmaal temperatuur °C]]-stookgrens[],0),"")</f>
        <v>6.3999999999999986</v>
      </c>
    </row>
    <row r="13235" spans="1:16" x14ac:dyDescent="0.25">
      <c r="A13235">
        <v>391</v>
      </c>
      <c r="B13235" s="110">
        <v>45823</v>
      </c>
      <c r="C13235" s="89">
        <v>0.8</v>
      </c>
      <c r="D13235" s="89">
        <v>18</v>
      </c>
      <c r="E13235" s="96">
        <v>1754</v>
      </c>
      <c r="F13235" s="89">
        <v>4.4000000000000004</v>
      </c>
      <c r="G13235" s="89"/>
      <c r="H13235">
        <v>0.71</v>
      </c>
      <c r="I13235" t="s">
        <v>33</v>
      </c>
      <c r="J13235">
        <v>0.8</v>
      </c>
      <c r="K13235">
        <v>6</v>
      </c>
      <c r="L13235">
        <v>2025</v>
      </c>
      <c r="M13235" t="s">
        <v>352</v>
      </c>
      <c r="N13235" s="89" cm="1">
        <f t="array" ref="N13235">IF(ISNUMBER(_34_KNMI_Stations[[#This Row],[Etmaal temperatuur °C]]),IF(_34_KNMI_Stations[[#This Row],[Etmaal temperatuur °C]]&lt;stookgrens[],stookgrens[]-_34_KNMI_Stations[[#This Row],[Etmaal temperatuur °C]],0),"")</f>
        <v>0</v>
      </c>
      <c r="O13235" s="89">
        <f>_34_KNMI_Stations[[#This Row],[graaddagen]]*_34_KNMI_Stations[[#This Row],[Gewogen factor]]</f>
        <v>0</v>
      </c>
      <c r="P13235" s="89" cm="1">
        <f t="array" ref="P132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36" spans="1:16" x14ac:dyDescent="0.25">
      <c r="A13236">
        <v>391</v>
      </c>
      <c r="B13236" s="110">
        <v>45824</v>
      </c>
      <c r="C13236" s="89">
        <v>0.8</v>
      </c>
      <c r="D13236" s="89">
        <v>18.3</v>
      </c>
      <c r="E13236" s="96">
        <v>2318</v>
      </c>
      <c r="F13236" s="89">
        <v>0</v>
      </c>
      <c r="G13236" s="89"/>
      <c r="H13236">
        <v>0.72</v>
      </c>
      <c r="I13236" t="s">
        <v>33</v>
      </c>
      <c r="J13236">
        <v>0.8</v>
      </c>
      <c r="K13236">
        <v>6</v>
      </c>
      <c r="L13236">
        <v>2025</v>
      </c>
      <c r="M13236" t="s">
        <v>353</v>
      </c>
      <c r="N13236" s="89" cm="1">
        <f t="array" ref="N13236">IF(ISNUMBER(_34_KNMI_Stations[[#This Row],[Etmaal temperatuur °C]]),IF(_34_KNMI_Stations[[#This Row],[Etmaal temperatuur °C]]&lt;stookgrens[],stookgrens[]-_34_KNMI_Stations[[#This Row],[Etmaal temperatuur °C]],0),"")</f>
        <v>0</v>
      </c>
      <c r="O13236" s="89">
        <f>_34_KNMI_Stations[[#This Row],[graaddagen]]*_34_KNMI_Stations[[#This Row],[Gewogen factor]]</f>
        <v>0</v>
      </c>
      <c r="P13236" s="89" cm="1">
        <f t="array" ref="P13236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3237" spans="1:16" x14ac:dyDescent="0.25">
      <c r="A13237">
        <v>391</v>
      </c>
      <c r="B13237" s="110">
        <v>45825</v>
      </c>
      <c r="C13237" s="89">
        <v>0.6</v>
      </c>
      <c r="D13237" s="89">
        <v>19.600000000000001</v>
      </c>
      <c r="E13237" s="96">
        <v>2810</v>
      </c>
      <c r="F13237" s="89">
        <v>0</v>
      </c>
      <c r="G13237" s="89"/>
      <c r="H13237">
        <v>0.68</v>
      </c>
      <c r="I13237" t="s">
        <v>33</v>
      </c>
      <c r="J13237">
        <v>0.8</v>
      </c>
      <c r="K13237">
        <v>6</v>
      </c>
      <c r="L13237">
        <v>2025</v>
      </c>
      <c r="M13237" t="s">
        <v>353</v>
      </c>
      <c r="N13237" s="89" cm="1">
        <f t="array" ref="N13237">IF(ISNUMBER(_34_KNMI_Stations[[#This Row],[Etmaal temperatuur °C]]),IF(_34_KNMI_Stations[[#This Row],[Etmaal temperatuur °C]]&lt;stookgrens[],stookgrens[]-_34_KNMI_Stations[[#This Row],[Etmaal temperatuur °C]],0),"")</f>
        <v>0</v>
      </c>
      <c r="O13237" s="89">
        <f>_34_KNMI_Stations[[#This Row],[graaddagen]]*_34_KNMI_Stations[[#This Row],[Gewogen factor]]</f>
        <v>0</v>
      </c>
      <c r="P13237" s="89" cm="1">
        <f t="array" ref="P13237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3238" spans="1:16" x14ac:dyDescent="0.25">
      <c r="A13238">
        <v>391</v>
      </c>
      <c r="B13238" s="110">
        <v>45826</v>
      </c>
      <c r="C13238" s="89">
        <v>0.8</v>
      </c>
      <c r="D13238" s="89">
        <v>20.8</v>
      </c>
      <c r="E13238" s="96">
        <v>2611</v>
      </c>
      <c r="F13238" s="89">
        <v>0</v>
      </c>
      <c r="G13238" s="89"/>
      <c r="H13238">
        <v>0.66</v>
      </c>
      <c r="I13238" t="s">
        <v>33</v>
      </c>
      <c r="J13238">
        <v>0.8</v>
      </c>
      <c r="K13238">
        <v>6</v>
      </c>
      <c r="L13238">
        <v>2025</v>
      </c>
      <c r="M13238" t="s">
        <v>353</v>
      </c>
      <c r="N13238" s="89" cm="1">
        <f t="array" ref="N13238">IF(ISNUMBER(_34_KNMI_Stations[[#This Row],[Etmaal temperatuur °C]]),IF(_34_KNMI_Stations[[#This Row],[Etmaal temperatuur °C]]&lt;stookgrens[],stookgrens[]-_34_KNMI_Stations[[#This Row],[Etmaal temperatuur °C]],0),"")</f>
        <v>0</v>
      </c>
      <c r="O13238" s="89">
        <f>_34_KNMI_Stations[[#This Row],[graaddagen]]*_34_KNMI_Stations[[#This Row],[Gewogen factor]]</f>
        <v>0</v>
      </c>
      <c r="P13238" s="89" cm="1">
        <f t="array" ref="P13238">IF(ISNUMBER(_34_KNMI_Stations[[#This Row],[Etmaal temperatuur °C]]),IF(_34_KNMI_Stations[[#This Row],[Etmaal temperatuur °C]]&gt;stookgrens[],_34_KNMI_Stations[[#This Row],[Etmaal temperatuur °C]]-stookgrens[],0),"")</f>
        <v>2.8000000000000007</v>
      </c>
    </row>
    <row r="13239" spans="1:16" x14ac:dyDescent="0.25">
      <c r="A13239">
        <v>391</v>
      </c>
      <c r="B13239" s="110">
        <v>45827</v>
      </c>
      <c r="C13239" s="89">
        <v>2</v>
      </c>
      <c r="D13239" s="89">
        <v>19.100000000000001</v>
      </c>
      <c r="E13239" s="96">
        <v>2816</v>
      </c>
      <c r="F13239" s="89">
        <v>0</v>
      </c>
      <c r="G13239" s="89"/>
      <c r="H13239">
        <v>0.62</v>
      </c>
      <c r="I13239" t="s">
        <v>33</v>
      </c>
      <c r="J13239">
        <v>0.8</v>
      </c>
      <c r="K13239">
        <v>6</v>
      </c>
      <c r="L13239">
        <v>2025</v>
      </c>
      <c r="M13239" t="s">
        <v>353</v>
      </c>
      <c r="N13239" s="89" cm="1">
        <f t="array" ref="N13239">IF(ISNUMBER(_34_KNMI_Stations[[#This Row],[Etmaal temperatuur °C]]),IF(_34_KNMI_Stations[[#This Row],[Etmaal temperatuur °C]]&lt;stookgrens[],stookgrens[]-_34_KNMI_Stations[[#This Row],[Etmaal temperatuur °C]],0),"")</f>
        <v>0</v>
      </c>
      <c r="O13239" s="89">
        <f>_34_KNMI_Stations[[#This Row],[graaddagen]]*_34_KNMI_Stations[[#This Row],[Gewogen factor]]</f>
        <v>0</v>
      </c>
      <c r="P13239" s="89" cm="1">
        <f t="array" ref="P13239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3240" spans="1:16" x14ac:dyDescent="0.25">
      <c r="A13240">
        <v>391</v>
      </c>
      <c r="B13240" s="110">
        <v>45828</v>
      </c>
      <c r="C13240" s="89">
        <v>2.4</v>
      </c>
      <c r="D13240" s="89">
        <v>19.7</v>
      </c>
      <c r="E13240" s="96">
        <v>2943</v>
      </c>
      <c r="F13240" s="89">
        <v>0</v>
      </c>
      <c r="G13240" s="89"/>
      <c r="H13240">
        <v>0.51</v>
      </c>
      <c r="I13240" t="s">
        <v>33</v>
      </c>
      <c r="J13240">
        <v>0.8</v>
      </c>
      <c r="K13240">
        <v>6</v>
      </c>
      <c r="L13240">
        <v>2025</v>
      </c>
      <c r="M13240" t="s">
        <v>353</v>
      </c>
      <c r="N13240" s="89" cm="1">
        <f t="array" ref="N13240">IF(ISNUMBER(_34_KNMI_Stations[[#This Row],[Etmaal temperatuur °C]]),IF(_34_KNMI_Stations[[#This Row],[Etmaal temperatuur °C]]&lt;stookgrens[],stookgrens[]-_34_KNMI_Stations[[#This Row],[Etmaal temperatuur °C]],0),"")</f>
        <v>0</v>
      </c>
      <c r="O13240" s="89">
        <f>_34_KNMI_Stations[[#This Row],[graaddagen]]*_34_KNMI_Stations[[#This Row],[Gewogen factor]]</f>
        <v>0</v>
      </c>
      <c r="P13240" s="89" cm="1">
        <f t="array" ref="P13240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3241" spans="1:16" x14ac:dyDescent="0.25">
      <c r="A13241">
        <v>391</v>
      </c>
      <c r="B13241" s="110">
        <v>45829</v>
      </c>
      <c r="C13241" s="89">
        <v>2</v>
      </c>
      <c r="D13241" s="89">
        <v>22.8</v>
      </c>
      <c r="E13241" s="96">
        <v>2970</v>
      </c>
      <c r="F13241" s="89">
        <v>0</v>
      </c>
      <c r="G13241" s="89"/>
      <c r="H13241">
        <v>0.49</v>
      </c>
      <c r="I13241" t="s">
        <v>33</v>
      </c>
      <c r="J13241">
        <v>0.8</v>
      </c>
      <c r="K13241">
        <v>6</v>
      </c>
      <c r="L13241">
        <v>2025</v>
      </c>
      <c r="M13241" t="s">
        <v>353</v>
      </c>
      <c r="N13241" s="89" cm="1">
        <f t="array" ref="N13241">IF(ISNUMBER(_34_KNMI_Stations[[#This Row],[Etmaal temperatuur °C]]),IF(_34_KNMI_Stations[[#This Row],[Etmaal temperatuur °C]]&lt;stookgrens[],stookgrens[]-_34_KNMI_Stations[[#This Row],[Etmaal temperatuur °C]],0),"")</f>
        <v>0</v>
      </c>
      <c r="O13241" s="89">
        <f>_34_KNMI_Stations[[#This Row],[graaddagen]]*_34_KNMI_Stations[[#This Row],[Gewogen factor]]</f>
        <v>0</v>
      </c>
      <c r="P13241" s="89" cm="1">
        <f t="array" ref="P13241">IF(ISNUMBER(_34_KNMI_Stations[[#This Row],[Etmaal temperatuur °C]]),IF(_34_KNMI_Stations[[#This Row],[Etmaal temperatuur °C]]&gt;stookgrens[],_34_KNMI_Stations[[#This Row],[Etmaal temperatuur °C]]-stookgrens[],0),"")</f>
        <v>4.8000000000000007</v>
      </c>
    </row>
    <row r="13242" spans="1:16" x14ac:dyDescent="0.25">
      <c r="A13242">
        <v>391</v>
      </c>
      <c r="B13242" s="110">
        <v>45830</v>
      </c>
      <c r="C13242" s="89">
        <v>1.3</v>
      </c>
      <c r="D13242" s="89">
        <v>23.7</v>
      </c>
      <c r="E13242" s="96">
        <v>2132</v>
      </c>
      <c r="F13242" s="89">
        <v>0</v>
      </c>
      <c r="G13242" s="89"/>
      <c r="H13242">
        <v>0.56999999999999995</v>
      </c>
      <c r="I13242" t="s">
        <v>33</v>
      </c>
      <c r="J13242">
        <v>0.8</v>
      </c>
      <c r="K13242">
        <v>6</v>
      </c>
      <c r="L13242">
        <v>2025</v>
      </c>
      <c r="M13242" t="s">
        <v>353</v>
      </c>
      <c r="N13242" s="89" cm="1">
        <f t="array" ref="N13242">IF(ISNUMBER(_34_KNMI_Stations[[#This Row],[Etmaal temperatuur °C]]),IF(_34_KNMI_Stations[[#This Row],[Etmaal temperatuur °C]]&lt;stookgrens[],stookgrens[]-_34_KNMI_Stations[[#This Row],[Etmaal temperatuur °C]],0),"")</f>
        <v>0</v>
      </c>
      <c r="O13242" s="89">
        <f>_34_KNMI_Stations[[#This Row],[graaddagen]]*_34_KNMI_Stations[[#This Row],[Gewogen factor]]</f>
        <v>0</v>
      </c>
      <c r="P13242" s="89" cm="1">
        <f t="array" ref="P13242">IF(ISNUMBER(_34_KNMI_Stations[[#This Row],[Etmaal temperatuur °C]]),IF(_34_KNMI_Stations[[#This Row],[Etmaal temperatuur °C]]&gt;stookgrens[],_34_KNMI_Stations[[#This Row],[Etmaal temperatuur °C]]-stookgrens[],0),"")</f>
        <v>5.6999999999999993</v>
      </c>
    </row>
    <row r="13243" spans="1:16" x14ac:dyDescent="0.25">
      <c r="A13243">
        <v>391</v>
      </c>
      <c r="B13243" s="110">
        <v>45831</v>
      </c>
      <c r="C13243" s="89">
        <v>2</v>
      </c>
      <c r="D13243" s="89">
        <v>18.600000000000001</v>
      </c>
      <c r="E13243" s="96">
        <v>1851</v>
      </c>
      <c r="F13243" s="89">
        <v>0.1</v>
      </c>
      <c r="G13243" s="89"/>
      <c r="H13243">
        <v>0.59</v>
      </c>
      <c r="I13243" t="s">
        <v>33</v>
      </c>
      <c r="J13243">
        <v>0.8</v>
      </c>
      <c r="K13243">
        <v>6</v>
      </c>
      <c r="L13243">
        <v>2025</v>
      </c>
      <c r="M13243" t="s">
        <v>354</v>
      </c>
      <c r="N13243" s="89" cm="1">
        <f t="array" ref="N13243">IF(ISNUMBER(_34_KNMI_Stations[[#This Row],[Etmaal temperatuur °C]]),IF(_34_KNMI_Stations[[#This Row],[Etmaal temperatuur °C]]&lt;stookgrens[],stookgrens[]-_34_KNMI_Stations[[#This Row],[Etmaal temperatuur °C]],0),"")</f>
        <v>0</v>
      </c>
      <c r="O13243" s="89">
        <f>_34_KNMI_Stations[[#This Row],[graaddagen]]*_34_KNMI_Stations[[#This Row],[Gewogen factor]]</f>
        <v>0</v>
      </c>
      <c r="P13243" s="89" cm="1">
        <f t="array" ref="P13243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3244" spans="1:16" x14ac:dyDescent="0.25">
      <c r="A13244">
        <v>391</v>
      </c>
      <c r="B13244" s="110">
        <v>45832</v>
      </c>
      <c r="C13244" s="89">
        <v>1.9</v>
      </c>
      <c r="D13244" s="89">
        <v>18.5</v>
      </c>
      <c r="E13244" s="96">
        <v>1610</v>
      </c>
      <c r="F13244" s="89">
        <v>-0.1</v>
      </c>
      <c r="G13244" s="89"/>
      <c r="H13244">
        <v>0.68</v>
      </c>
      <c r="I13244" t="s">
        <v>33</v>
      </c>
      <c r="J13244">
        <v>0.8</v>
      </c>
      <c r="K13244">
        <v>6</v>
      </c>
      <c r="L13244">
        <v>2025</v>
      </c>
      <c r="M13244" t="s">
        <v>354</v>
      </c>
      <c r="N13244" s="89" cm="1">
        <f t="array" ref="N13244">IF(ISNUMBER(_34_KNMI_Stations[[#This Row],[Etmaal temperatuur °C]]),IF(_34_KNMI_Stations[[#This Row],[Etmaal temperatuur °C]]&lt;stookgrens[],stookgrens[]-_34_KNMI_Stations[[#This Row],[Etmaal temperatuur °C]],0),"")</f>
        <v>0</v>
      </c>
      <c r="O13244" s="89">
        <f>_34_KNMI_Stations[[#This Row],[graaddagen]]*_34_KNMI_Stations[[#This Row],[Gewogen factor]]</f>
        <v>0</v>
      </c>
      <c r="P13244" s="89" cm="1">
        <f t="array" ref="P13244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3245" spans="1:16" x14ac:dyDescent="0.25">
      <c r="A13245">
        <v>391</v>
      </c>
      <c r="B13245" s="110">
        <v>45833</v>
      </c>
      <c r="C13245" s="89">
        <v>1.2</v>
      </c>
      <c r="D13245" s="89">
        <v>22.9</v>
      </c>
      <c r="E13245" s="96">
        <v>2580</v>
      </c>
      <c r="F13245" s="89">
        <v>0</v>
      </c>
      <c r="G13245" s="89"/>
      <c r="H13245">
        <v>0.63</v>
      </c>
      <c r="I13245" t="s">
        <v>33</v>
      </c>
      <c r="J13245">
        <v>0.8</v>
      </c>
      <c r="K13245">
        <v>6</v>
      </c>
      <c r="L13245">
        <v>2025</v>
      </c>
      <c r="M13245" t="s">
        <v>354</v>
      </c>
      <c r="N13245" s="89" cm="1">
        <f t="array" ref="N13245">IF(ISNUMBER(_34_KNMI_Stations[[#This Row],[Etmaal temperatuur °C]]),IF(_34_KNMI_Stations[[#This Row],[Etmaal temperatuur °C]]&lt;stookgrens[],stookgrens[]-_34_KNMI_Stations[[#This Row],[Etmaal temperatuur °C]],0),"")</f>
        <v>0</v>
      </c>
      <c r="O13245" s="89">
        <f>_34_KNMI_Stations[[#This Row],[graaddagen]]*_34_KNMI_Stations[[#This Row],[Gewogen factor]]</f>
        <v>0</v>
      </c>
      <c r="P13245" s="89" cm="1">
        <f t="array" ref="P13245">IF(ISNUMBER(_34_KNMI_Stations[[#This Row],[Etmaal temperatuur °C]]),IF(_34_KNMI_Stations[[#This Row],[Etmaal temperatuur °C]]&gt;stookgrens[],_34_KNMI_Stations[[#This Row],[Etmaal temperatuur °C]]-stookgrens[],0),"")</f>
        <v>4.8999999999999986</v>
      </c>
    </row>
    <row r="13246" spans="1:16" x14ac:dyDescent="0.25">
      <c r="A13246">
        <v>391</v>
      </c>
      <c r="B13246" s="110">
        <v>45834</v>
      </c>
      <c r="C13246" s="89">
        <v>1.7</v>
      </c>
      <c r="D13246" s="89">
        <v>20.5</v>
      </c>
      <c r="E13246" s="96">
        <v>1059</v>
      </c>
      <c r="F13246" s="89">
        <v>16.399999999999999</v>
      </c>
      <c r="G13246" s="89"/>
      <c r="H13246">
        <v>0.79</v>
      </c>
      <c r="I13246" t="s">
        <v>33</v>
      </c>
      <c r="J13246">
        <v>0.8</v>
      </c>
      <c r="K13246">
        <v>6</v>
      </c>
      <c r="L13246">
        <v>2025</v>
      </c>
      <c r="M13246" t="s">
        <v>354</v>
      </c>
      <c r="N13246" s="89" cm="1">
        <f t="array" ref="N13246">IF(ISNUMBER(_34_KNMI_Stations[[#This Row],[Etmaal temperatuur °C]]),IF(_34_KNMI_Stations[[#This Row],[Etmaal temperatuur °C]]&lt;stookgrens[],stookgrens[]-_34_KNMI_Stations[[#This Row],[Etmaal temperatuur °C]],0),"")</f>
        <v>0</v>
      </c>
      <c r="O13246" s="89">
        <f>_34_KNMI_Stations[[#This Row],[graaddagen]]*_34_KNMI_Stations[[#This Row],[Gewogen factor]]</f>
        <v>0</v>
      </c>
      <c r="P13246" s="89" cm="1">
        <f t="array" ref="P13246">IF(ISNUMBER(_34_KNMI_Stations[[#This Row],[Etmaal temperatuur °C]]),IF(_34_KNMI_Stations[[#This Row],[Etmaal temperatuur °C]]&gt;stookgrens[],_34_KNMI_Stations[[#This Row],[Etmaal temperatuur °C]]-stookgrens[],0),"")</f>
        <v>2.5</v>
      </c>
    </row>
    <row r="13247" spans="1:16" x14ac:dyDescent="0.25">
      <c r="A13247">
        <v>391</v>
      </c>
      <c r="B13247" s="110">
        <v>45835</v>
      </c>
      <c r="C13247" s="89">
        <v>1</v>
      </c>
      <c r="D13247" s="89">
        <v>19</v>
      </c>
      <c r="E13247" s="96">
        <v>1477</v>
      </c>
      <c r="F13247" s="89">
        <v>0.8</v>
      </c>
      <c r="G13247" s="89"/>
      <c r="H13247">
        <v>0.72</v>
      </c>
      <c r="I13247" t="s">
        <v>33</v>
      </c>
      <c r="J13247">
        <v>0.8</v>
      </c>
      <c r="K13247">
        <v>6</v>
      </c>
      <c r="L13247">
        <v>2025</v>
      </c>
      <c r="M13247" t="s">
        <v>354</v>
      </c>
      <c r="N13247" s="89" cm="1">
        <f t="array" ref="N13247">IF(ISNUMBER(_34_KNMI_Stations[[#This Row],[Etmaal temperatuur °C]]),IF(_34_KNMI_Stations[[#This Row],[Etmaal temperatuur °C]]&lt;stookgrens[],stookgrens[]-_34_KNMI_Stations[[#This Row],[Etmaal temperatuur °C]],0),"")</f>
        <v>0</v>
      </c>
      <c r="O13247" s="89">
        <f>_34_KNMI_Stations[[#This Row],[graaddagen]]*_34_KNMI_Stations[[#This Row],[Gewogen factor]]</f>
        <v>0</v>
      </c>
      <c r="P13247" s="89" cm="1">
        <f t="array" ref="P13247">IF(ISNUMBER(_34_KNMI_Stations[[#This Row],[Etmaal temperatuur °C]]),IF(_34_KNMI_Stations[[#This Row],[Etmaal temperatuur °C]]&gt;stookgrens[],_34_KNMI_Stations[[#This Row],[Etmaal temperatuur °C]]-stookgrens[],0),"")</f>
        <v>1</v>
      </c>
    </row>
    <row r="13248" spans="1:16" x14ac:dyDescent="0.25">
      <c r="A13248">
        <v>391</v>
      </c>
      <c r="B13248" s="110">
        <v>45836</v>
      </c>
      <c r="C13248" s="89">
        <v>1.4</v>
      </c>
      <c r="D13248" s="89">
        <v>22.3</v>
      </c>
      <c r="E13248" s="96">
        <v>1821</v>
      </c>
      <c r="F13248" s="89">
        <v>0</v>
      </c>
      <c r="G13248" s="89"/>
      <c r="H13248">
        <v>0.73</v>
      </c>
      <c r="I13248" t="s">
        <v>33</v>
      </c>
      <c r="J13248">
        <v>0.8</v>
      </c>
      <c r="K13248">
        <v>6</v>
      </c>
      <c r="L13248">
        <v>2025</v>
      </c>
      <c r="M13248" t="s">
        <v>354</v>
      </c>
      <c r="N13248" s="89" cm="1">
        <f t="array" ref="N13248">IF(ISNUMBER(_34_KNMI_Stations[[#This Row],[Etmaal temperatuur °C]]),IF(_34_KNMI_Stations[[#This Row],[Etmaal temperatuur °C]]&lt;stookgrens[],stookgrens[]-_34_KNMI_Stations[[#This Row],[Etmaal temperatuur °C]],0),"")</f>
        <v>0</v>
      </c>
      <c r="O13248" s="89">
        <f>_34_KNMI_Stations[[#This Row],[graaddagen]]*_34_KNMI_Stations[[#This Row],[Gewogen factor]]</f>
        <v>0</v>
      </c>
      <c r="P13248" s="89" cm="1">
        <f t="array" ref="P13248">IF(ISNUMBER(_34_KNMI_Stations[[#This Row],[Etmaal temperatuur °C]]),IF(_34_KNMI_Stations[[#This Row],[Etmaal temperatuur °C]]&gt;stookgrens[],_34_KNMI_Stations[[#This Row],[Etmaal temperatuur °C]]-stookgrens[],0),"")</f>
        <v>4.3000000000000007</v>
      </c>
    </row>
    <row r="13249" spans="1:16" x14ac:dyDescent="0.25">
      <c r="A13249">
        <v>391</v>
      </c>
      <c r="B13249" s="110">
        <v>45837</v>
      </c>
      <c r="C13249" s="89">
        <v>1.4</v>
      </c>
      <c r="D13249" s="89">
        <v>23.5</v>
      </c>
      <c r="E13249" s="96">
        <v>2897</v>
      </c>
      <c r="F13249" s="89">
        <v>0</v>
      </c>
      <c r="G13249" s="89"/>
      <c r="H13249">
        <v>0.7</v>
      </c>
      <c r="I13249" t="s">
        <v>33</v>
      </c>
      <c r="J13249">
        <v>0.8</v>
      </c>
      <c r="K13249">
        <v>6</v>
      </c>
      <c r="L13249">
        <v>2025</v>
      </c>
      <c r="M13249" t="s">
        <v>354</v>
      </c>
      <c r="N13249" s="89" cm="1">
        <f t="array" ref="N13249">IF(ISNUMBER(_34_KNMI_Stations[[#This Row],[Etmaal temperatuur °C]]),IF(_34_KNMI_Stations[[#This Row],[Etmaal temperatuur °C]]&lt;stookgrens[],stookgrens[]-_34_KNMI_Stations[[#This Row],[Etmaal temperatuur °C]],0),"")</f>
        <v>0</v>
      </c>
      <c r="O13249" s="89">
        <f>_34_KNMI_Stations[[#This Row],[graaddagen]]*_34_KNMI_Stations[[#This Row],[Gewogen factor]]</f>
        <v>0</v>
      </c>
      <c r="P13249" s="89" cm="1">
        <f t="array" ref="P13249">IF(ISNUMBER(_34_KNMI_Stations[[#This Row],[Etmaal temperatuur °C]]),IF(_34_KNMI_Stations[[#This Row],[Etmaal temperatuur °C]]&gt;stookgrens[],_34_KNMI_Stations[[#This Row],[Etmaal temperatuur °C]]-stookgrens[],0),"")</f>
        <v>5.5</v>
      </c>
    </row>
    <row r="13250" spans="1:16" x14ac:dyDescent="0.25">
      <c r="A13250">
        <v>391</v>
      </c>
      <c r="B13250" s="110">
        <v>45838</v>
      </c>
      <c r="C13250" s="89">
        <v>2.1</v>
      </c>
      <c r="D13250" s="89">
        <v>24.1</v>
      </c>
      <c r="E13250" s="96">
        <v>2910</v>
      </c>
      <c r="F13250" s="89">
        <v>0</v>
      </c>
      <c r="G13250" s="89"/>
      <c r="H13250">
        <v>0.6</v>
      </c>
      <c r="I13250" t="s">
        <v>33</v>
      </c>
      <c r="J13250">
        <v>0.8</v>
      </c>
      <c r="K13250">
        <v>6</v>
      </c>
      <c r="L13250">
        <v>2025</v>
      </c>
      <c r="M13250" t="s">
        <v>355</v>
      </c>
      <c r="N13250" s="89" cm="1">
        <f t="array" ref="N13250">IF(ISNUMBER(_34_KNMI_Stations[[#This Row],[Etmaal temperatuur °C]]),IF(_34_KNMI_Stations[[#This Row],[Etmaal temperatuur °C]]&lt;stookgrens[],stookgrens[]-_34_KNMI_Stations[[#This Row],[Etmaal temperatuur °C]],0),"")</f>
        <v>0</v>
      </c>
      <c r="O13250" s="89">
        <f>_34_KNMI_Stations[[#This Row],[graaddagen]]*_34_KNMI_Stations[[#This Row],[Gewogen factor]]</f>
        <v>0</v>
      </c>
      <c r="P13250" s="89" cm="1">
        <f t="array" ref="P13250">IF(ISNUMBER(_34_KNMI_Stations[[#This Row],[Etmaal temperatuur °C]]),IF(_34_KNMI_Stations[[#This Row],[Etmaal temperatuur °C]]&gt;stookgrens[],_34_KNMI_Stations[[#This Row],[Etmaal temperatuur °C]]-stookgrens[],0),"")</f>
        <v>6.1000000000000014</v>
      </c>
    </row>
    <row r="13251" spans="1:16" x14ac:dyDescent="0.25">
      <c r="A13251">
        <v>391</v>
      </c>
      <c r="B13251" s="110">
        <v>45839</v>
      </c>
      <c r="C13251" s="89">
        <v>1</v>
      </c>
      <c r="D13251" s="89">
        <v>27.1</v>
      </c>
      <c r="E13251" s="96">
        <v>2872</v>
      </c>
      <c r="F13251" s="89">
        <v>0</v>
      </c>
      <c r="G13251" s="89"/>
      <c r="H13251">
        <v>0.56000000000000005</v>
      </c>
      <c r="I13251" t="s">
        <v>33</v>
      </c>
      <c r="J13251">
        <v>0.8</v>
      </c>
      <c r="K13251">
        <v>7</v>
      </c>
      <c r="L13251">
        <v>2025</v>
      </c>
      <c r="M13251" t="s">
        <v>355</v>
      </c>
      <c r="N13251" s="89" cm="1">
        <f t="array" ref="N13251">IF(ISNUMBER(_34_KNMI_Stations[[#This Row],[Etmaal temperatuur °C]]),IF(_34_KNMI_Stations[[#This Row],[Etmaal temperatuur °C]]&lt;stookgrens[],stookgrens[]-_34_KNMI_Stations[[#This Row],[Etmaal temperatuur °C]],0),"")</f>
        <v>0</v>
      </c>
      <c r="O13251" s="89">
        <f>_34_KNMI_Stations[[#This Row],[graaddagen]]*_34_KNMI_Stations[[#This Row],[Gewogen factor]]</f>
        <v>0</v>
      </c>
      <c r="P13251" s="89" cm="1">
        <f t="array" ref="P13251">IF(ISNUMBER(_34_KNMI_Stations[[#This Row],[Etmaal temperatuur °C]]),IF(_34_KNMI_Stations[[#This Row],[Etmaal temperatuur °C]]&gt;stookgrens[],_34_KNMI_Stations[[#This Row],[Etmaal temperatuur °C]]-stookgrens[],0),"")</f>
        <v>9.1000000000000014</v>
      </c>
    </row>
    <row r="13252" spans="1:16" x14ac:dyDescent="0.25">
      <c r="A13252">
        <v>391</v>
      </c>
      <c r="B13252" s="110">
        <v>45840</v>
      </c>
      <c r="C13252" s="89">
        <v>1.3</v>
      </c>
      <c r="D13252" s="89">
        <v>24.4</v>
      </c>
      <c r="E13252" s="96">
        <v>2088</v>
      </c>
      <c r="F13252" s="89">
        <v>12.2</v>
      </c>
      <c r="G13252" s="89"/>
      <c r="H13252">
        <v>0.72</v>
      </c>
      <c r="I13252" t="s">
        <v>33</v>
      </c>
      <c r="J13252">
        <v>0.8</v>
      </c>
      <c r="K13252">
        <v>7</v>
      </c>
      <c r="L13252">
        <v>2025</v>
      </c>
      <c r="M13252" t="s">
        <v>355</v>
      </c>
      <c r="N13252" s="89" cm="1">
        <f t="array" ref="N13252">IF(ISNUMBER(_34_KNMI_Stations[[#This Row],[Etmaal temperatuur °C]]),IF(_34_KNMI_Stations[[#This Row],[Etmaal temperatuur °C]]&lt;stookgrens[],stookgrens[]-_34_KNMI_Stations[[#This Row],[Etmaal temperatuur °C]],0),"")</f>
        <v>0</v>
      </c>
      <c r="O13252" s="89">
        <f>_34_KNMI_Stations[[#This Row],[graaddagen]]*_34_KNMI_Stations[[#This Row],[Gewogen factor]]</f>
        <v>0</v>
      </c>
      <c r="P13252" s="89" cm="1">
        <f t="array" ref="P13252">IF(ISNUMBER(_34_KNMI_Stations[[#This Row],[Etmaal temperatuur °C]]),IF(_34_KNMI_Stations[[#This Row],[Etmaal temperatuur °C]]&gt;stookgrens[],_34_KNMI_Stations[[#This Row],[Etmaal temperatuur °C]]-stookgrens[],0),"")</f>
        <v>6.3999999999999986</v>
      </c>
    </row>
    <row r="13253" spans="1:16" x14ac:dyDescent="0.25">
      <c r="A13253">
        <v>391</v>
      </c>
      <c r="B13253" s="110">
        <v>45841</v>
      </c>
      <c r="C13253" s="89">
        <v>1.3</v>
      </c>
      <c r="D13253" s="89">
        <v>18.5</v>
      </c>
      <c r="E13253" s="96">
        <v>2514</v>
      </c>
      <c r="F13253" s="89">
        <v>0</v>
      </c>
      <c r="G13253" s="89"/>
      <c r="H13253">
        <v>0.66</v>
      </c>
      <c r="I13253" t="s">
        <v>33</v>
      </c>
      <c r="J13253">
        <v>0.8</v>
      </c>
      <c r="K13253">
        <v>7</v>
      </c>
      <c r="L13253">
        <v>2025</v>
      </c>
      <c r="M13253" t="s">
        <v>355</v>
      </c>
      <c r="N13253" s="89" cm="1">
        <f t="array" ref="N13253">IF(ISNUMBER(_34_KNMI_Stations[[#This Row],[Etmaal temperatuur °C]]),IF(_34_KNMI_Stations[[#This Row],[Etmaal temperatuur °C]]&lt;stookgrens[],stookgrens[]-_34_KNMI_Stations[[#This Row],[Etmaal temperatuur °C]],0),"")</f>
        <v>0</v>
      </c>
      <c r="O13253" s="89">
        <f>_34_KNMI_Stations[[#This Row],[graaddagen]]*_34_KNMI_Stations[[#This Row],[Gewogen factor]]</f>
        <v>0</v>
      </c>
      <c r="P13253" s="89" cm="1">
        <f t="array" ref="P13253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3254" spans="1:16" x14ac:dyDescent="0.25">
      <c r="A13254">
        <v>391</v>
      </c>
      <c r="B13254" s="110">
        <v>45842</v>
      </c>
      <c r="C13254" s="89">
        <v>0.8</v>
      </c>
      <c r="D13254" s="89">
        <v>18.3</v>
      </c>
      <c r="E13254" s="96">
        <v>2612</v>
      </c>
      <c r="F13254" s="89">
        <v>0</v>
      </c>
      <c r="G13254" s="89"/>
      <c r="H13254">
        <v>0.63</v>
      </c>
      <c r="I13254" t="s">
        <v>33</v>
      </c>
      <c r="J13254">
        <v>0.8</v>
      </c>
      <c r="K13254">
        <v>7</v>
      </c>
      <c r="L13254">
        <v>2025</v>
      </c>
      <c r="M13254" t="s">
        <v>355</v>
      </c>
      <c r="N13254" s="89" cm="1">
        <f t="array" ref="N13254">IF(ISNUMBER(_34_KNMI_Stations[[#This Row],[Etmaal temperatuur °C]]),IF(_34_KNMI_Stations[[#This Row],[Etmaal temperatuur °C]]&lt;stookgrens[],stookgrens[]-_34_KNMI_Stations[[#This Row],[Etmaal temperatuur °C]],0),"")</f>
        <v>0</v>
      </c>
      <c r="O13254" s="89">
        <f>_34_KNMI_Stations[[#This Row],[graaddagen]]*_34_KNMI_Stations[[#This Row],[Gewogen factor]]</f>
        <v>0</v>
      </c>
      <c r="P13254" s="89" cm="1">
        <f t="array" ref="P13254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3255" spans="1:16" x14ac:dyDescent="0.25">
      <c r="A13255">
        <v>391</v>
      </c>
      <c r="B13255" s="110">
        <v>45843</v>
      </c>
      <c r="C13255" s="89">
        <v>1.3</v>
      </c>
      <c r="D13255" s="89">
        <v>19.5</v>
      </c>
      <c r="E13255" s="96">
        <v>1619</v>
      </c>
      <c r="F13255" s="89">
        <v>0.4</v>
      </c>
      <c r="G13255" s="89"/>
      <c r="H13255">
        <v>0.59</v>
      </c>
      <c r="I13255" t="s">
        <v>33</v>
      </c>
      <c r="J13255">
        <v>0.8</v>
      </c>
      <c r="K13255">
        <v>7</v>
      </c>
      <c r="L13255">
        <v>2025</v>
      </c>
      <c r="M13255" t="s">
        <v>355</v>
      </c>
      <c r="N13255" s="89" cm="1">
        <f t="array" ref="N13255">IF(ISNUMBER(_34_KNMI_Stations[[#This Row],[Etmaal temperatuur °C]]),IF(_34_KNMI_Stations[[#This Row],[Etmaal temperatuur °C]]&lt;stookgrens[],stookgrens[]-_34_KNMI_Stations[[#This Row],[Etmaal temperatuur °C]],0),"")</f>
        <v>0</v>
      </c>
      <c r="O13255" s="89">
        <f>_34_KNMI_Stations[[#This Row],[graaddagen]]*_34_KNMI_Stations[[#This Row],[Gewogen factor]]</f>
        <v>0</v>
      </c>
      <c r="P13255" s="89" cm="1">
        <f t="array" ref="P13255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3256" spans="1:16" x14ac:dyDescent="0.25">
      <c r="A13256">
        <v>391</v>
      </c>
      <c r="B13256" s="110">
        <v>45844</v>
      </c>
      <c r="C13256" s="89">
        <v>1.4</v>
      </c>
      <c r="D13256" s="89">
        <v>16.899999999999999</v>
      </c>
      <c r="E13256" s="96">
        <v>504</v>
      </c>
      <c r="F13256" s="89">
        <v>2.6</v>
      </c>
      <c r="G13256" s="89"/>
      <c r="H13256">
        <v>0.86</v>
      </c>
      <c r="I13256" t="s">
        <v>33</v>
      </c>
      <c r="J13256">
        <v>0.8</v>
      </c>
      <c r="K13256">
        <v>7</v>
      </c>
      <c r="L13256">
        <v>2025</v>
      </c>
      <c r="M13256" t="s">
        <v>355</v>
      </c>
      <c r="N13256" s="89" cm="1">
        <f t="array" ref="N13256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13256" s="89">
        <f>_34_KNMI_Stations[[#This Row],[graaddagen]]*_34_KNMI_Stations[[#This Row],[Gewogen factor]]</f>
        <v>0.88000000000000123</v>
      </c>
      <c r="P13256" s="89" cm="1">
        <f t="array" ref="P132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57" spans="1:16" x14ac:dyDescent="0.25">
      <c r="A13257">
        <v>391</v>
      </c>
      <c r="B13257" s="110">
        <v>45845</v>
      </c>
      <c r="C13257" s="89">
        <v>1.6</v>
      </c>
      <c r="D13257" s="89">
        <v>16.7</v>
      </c>
      <c r="E13257" s="96">
        <v>1471</v>
      </c>
      <c r="F13257" s="89">
        <v>-0.1</v>
      </c>
      <c r="G13257" s="89"/>
      <c r="H13257">
        <v>0.76</v>
      </c>
      <c r="I13257" t="s">
        <v>33</v>
      </c>
      <c r="J13257">
        <v>0.8</v>
      </c>
      <c r="K13257">
        <v>7</v>
      </c>
      <c r="L13257">
        <v>2025</v>
      </c>
      <c r="M13257" t="s">
        <v>356</v>
      </c>
      <c r="N13257" s="89" cm="1">
        <f t="array" ref="N13257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13257" s="89">
        <f>_34_KNMI_Stations[[#This Row],[graaddagen]]*_34_KNMI_Stations[[#This Row],[Gewogen factor]]</f>
        <v>1.0400000000000007</v>
      </c>
      <c r="P13257" s="89" cm="1">
        <f t="array" ref="P132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58" spans="1:16" x14ac:dyDescent="0.25">
      <c r="A13258">
        <v>391</v>
      </c>
      <c r="B13258" s="110">
        <v>45846</v>
      </c>
      <c r="C13258" s="89">
        <v>1</v>
      </c>
      <c r="D13258" s="89">
        <v>15.9</v>
      </c>
      <c r="E13258" s="96">
        <v>1924</v>
      </c>
      <c r="F13258" s="89">
        <v>0</v>
      </c>
      <c r="G13258" s="89"/>
      <c r="H13258">
        <v>0.71</v>
      </c>
      <c r="I13258" t="s">
        <v>33</v>
      </c>
      <c r="J13258">
        <v>0.8</v>
      </c>
      <c r="K13258">
        <v>7</v>
      </c>
      <c r="L13258">
        <v>2025</v>
      </c>
      <c r="M13258" t="s">
        <v>356</v>
      </c>
      <c r="N13258" s="89" cm="1">
        <f t="array" ref="N13258">IF(ISNUMBER(_34_KNMI_Stations[[#This Row],[Etmaal temperatuur °C]]),IF(_34_KNMI_Stations[[#This Row],[Etmaal temperatuur °C]]&lt;stookgrens[],stookgrens[]-_34_KNMI_Stations[[#This Row],[Etmaal temperatuur °C]],0),"")</f>
        <v>2.0999999999999996</v>
      </c>
      <c r="O13258" s="89">
        <f>_34_KNMI_Stations[[#This Row],[graaddagen]]*_34_KNMI_Stations[[#This Row],[Gewogen factor]]</f>
        <v>1.6799999999999997</v>
      </c>
      <c r="P13258" s="89" cm="1">
        <f t="array" ref="P132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59" spans="1:16" x14ac:dyDescent="0.25">
      <c r="A13259">
        <v>391</v>
      </c>
      <c r="B13259" s="110">
        <v>45847</v>
      </c>
      <c r="C13259" s="89">
        <v>0.7</v>
      </c>
      <c r="D13259" s="89">
        <v>17.100000000000001</v>
      </c>
      <c r="E13259" s="96">
        <v>2058</v>
      </c>
      <c r="F13259" s="89">
        <v>0</v>
      </c>
      <c r="G13259" s="89"/>
      <c r="H13259">
        <v>0.68</v>
      </c>
      <c r="I13259" t="s">
        <v>33</v>
      </c>
      <c r="J13259">
        <v>0.8</v>
      </c>
      <c r="K13259">
        <v>7</v>
      </c>
      <c r="L13259">
        <v>2025</v>
      </c>
      <c r="M13259" t="s">
        <v>356</v>
      </c>
      <c r="N13259" s="89" cm="1">
        <f t="array" ref="N13259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3259" s="89">
        <f>_34_KNMI_Stations[[#This Row],[graaddagen]]*_34_KNMI_Stations[[#This Row],[Gewogen factor]]</f>
        <v>0.71999999999999886</v>
      </c>
      <c r="P13259" s="89" cm="1">
        <f t="array" ref="P132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60" spans="1:16" x14ac:dyDescent="0.25">
      <c r="A13260">
        <v>391</v>
      </c>
      <c r="B13260" s="110">
        <v>45848</v>
      </c>
      <c r="C13260" s="89">
        <v>1.3</v>
      </c>
      <c r="D13260" s="89">
        <v>18.5</v>
      </c>
      <c r="E13260" s="96">
        <v>2456</v>
      </c>
      <c r="F13260" s="89">
        <v>0</v>
      </c>
      <c r="G13260" s="89"/>
      <c r="H13260">
        <v>0.67</v>
      </c>
      <c r="I13260" t="s">
        <v>33</v>
      </c>
      <c r="J13260">
        <v>0.8</v>
      </c>
      <c r="K13260">
        <v>7</v>
      </c>
      <c r="L13260">
        <v>2025</v>
      </c>
      <c r="M13260" t="s">
        <v>356</v>
      </c>
      <c r="N13260" s="89" cm="1">
        <f t="array" ref="N13260">IF(ISNUMBER(_34_KNMI_Stations[[#This Row],[Etmaal temperatuur °C]]),IF(_34_KNMI_Stations[[#This Row],[Etmaal temperatuur °C]]&lt;stookgrens[],stookgrens[]-_34_KNMI_Stations[[#This Row],[Etmaal temperatuur °C]],0),"")</f>
        <v>0</v>
      </c>
      <c r="O13260" s="89">
        <f>_34_KNMI_Stations[[#This Row],[graaddagen]]*_34_KNMI_Stations[[#This Row],[Gewogen factor]]</f>
        <v>0</v>
      </c>
      <c r="P13260" s="89" cm="1">
        <f t="array" ref="P13260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3261" spans="1:16" x14ac:dyDescent="0.25">
      <c r="A13261">
        <v>391</v>
      </c>
      <c r="B13261" s="110">
        <v>45849</v>
      </c>
      <c r="C13261" s="89">
        <v>2.1</v>
      </c>
      <c r="D13261" s="89">
        <v>19</v>
      </c>
      <c r="E13261" s="96">
        <v>1519</v>
      </c>
      <c r="F13261" s="89">
        <v>0</v>
      </c>
      <c r="G13261" s="89"/>
      <c r="H13261">
        <v>0.74</v>
      </c>
      <c r="I13261" t="s">
        <v>33</v>
      </c>
      <c r="J13261">
        <v>0.8</v>
      </c>
      <c r="K13261">
        <v>7</v>
      </c>
      <c r="L13261">
        <v>2025</v>
      </c>
      <c r="M13261" t="s">
        <v>356</v>
      </c>
      <c r="N13261" s="89" cm="1">
        <f t="array" ref="N13261">IF(ISNUMBER(_34_KNMI_Stations[[#This Row],[Etmaal temperatuur °C]]),IF(_34_KNMI_Stations[[#This Row],[Etmaal temperatuur °C]]&lt;stookgrens[],stookgrens[]-_34_KNMI_Stations[[#This Row],[Etmaal temperatuur °C]],0),"")</f>
        <v>0</v>
      </c>
      <c r="O13261" s="89">
        <f>_34_KNMI_Stations[[#This Row],[graaddagen]]*_34_KNMI_Stations[[#This Row],[Gewogen factor]]</f>
        <v>0</v>
      </c>
      <c r="P13261" s="89" cm="1">
        <f t="array" ref="P13261">IF(ISNUMBER(_34_KNMI_Stations[[#This Row],[Etmaal temperatuur °C]]),IF(_34_KNMI_Stations[[#This Row],[Etmaal temperatuur °C]]&gt;stookgrens[],_34_KNMI_Stations[[#This Row],[Etmaal temperatuur °C]]-stookgrens[],0),"")</f>
        <v>1</v>
      </c>
    </row>
    <row r="13262" spans="1:16" x14ac:dyDescent="0.25">
      <c r="A13262">
        <v>391</v>
      </c>
      <c r="B13262" s="110">
        <v>45850</v>
      </c>
      <c r="C13262" s="89">
        <v>1.6</v>
      </c>
      <c r="D13262" s="89">
        <v>20.399999999999999</v>
      </c>
      <c r="E13262" s="96">
        <v>1879</v>
      </c>
      <c r="F13262" s="89">
        <v>0</v>
      </c>
      <c r="G13262" s="89"/>
      <c r="H13262">
        <v>0.65</v>
      </c>
      <c r="I13262" t="s">
        <v>33</v>
      </c>
      <c r="J13262">
        <v>0.8</v>
      </c>
      <c r="K13262">
        <v>7</v>
      </c>
      <c r="L13262">
        <v>2025</v>
      </c>
      <c r="M13262" t="s">
        <v>356</v>
      </c>
      <c r="N13262" s="89" cm="1">
        <f t="array" ref="N13262">IF(ISNUMBER(_34_KNMI_Stations[[#This Row],[Etmaal temperatuur °C]]),IF(_34_KNMI_Stations[[#This Row],[Etmaal temperatuur °C]]&lt;stookgrens[],stookgrens[]-_34_KNMI_Stations[[#This Row],[Etmaal temperatuur °C]],0),"")</f>
        <v>0</v>
      </c>
      <c r="O13262" s="89">
        <f>_34_KNMI_Stations[[#This Row],[graaddagen]]*_34_KNMI_Stations[[#This Row],[Gewogen factor]]</f>
        <v>0</v>
      </c>
      <c r="P13262" s="89" cm="1">
        <f t="array" ref="P13262">IF(ISNUMBER(_34_KNMI_Stations[[#This Row],[Etmaal temperatuur °C]]),IF(_34_KNMI_Stations[[#This Row],[Etmaal temperatuur °C]]&gt;stookgrens[],_34_KNMI_Stations[[#This Row],[Etmaal temperatuur °C]]-stookgrens[],0),"")</f>
        <v>2.3999999999999986</v>
      </c>
    </row>
    <row r="13263" spans="1:16" x14ac:dyDescent="0.25">
      <c r="A13263">
        <v>391</v>
      </c>
      <c r="B13263" s="110">
        <v>45851</v>
      </c>
      <c r="C13263" s="89">
        <v>0.5</v>
      </c>
      <c r="D13263" s="89">
        <v>19.600000000000001</v>
      </c>
      <c r="E13263" s="96">
        <v>1004</v>
      </c>
      <c r="F13263" s="89">
        <v>0</v>
      </c>
      <c r="G13263" s="89"/>
      <c r="H13263">
        <v>0.78</v>
      </c>
      <c r="I13263" t="s">
        <v>33</v>
      </c>
      <c r="J13263">
        <v>0.8</v>
      </c>
      <c r="K13263">
        <v>7</v>
      </c>
      <c r="L13263">
        <v>2025</v>
      </c>
      <c r="M13263" t="s">
        <v>356</v>
      </c>
      <c r="N13263" s="89" cm="1">
        <f t="array" ref="N13263">IF(ISNUMBER(_34_KNMI_Stations[[#This Row],[Etmaal temperatuur °C]]),IF(_34_KNMI_Stations[[#This Row],[Etmaal temperatuur °C]]&lt;stookgrens[],stookgrens[]-_34_KNMI_Stations[[#This Row],[Etmaal temperatuur °C]],0),"")</f>
        <v>0</v>
      </c>
      <c r="O13263" s="89">
        <f>_34_KNMI_Stations[[#This Row],[graaddagen]]*_34_KNMI_Stations[[#This Row],[Gewogen factor]]</f>
        <v>0</v>
      </c>
      <c r="P13263" s="89" cm="1">
        <f t="array" ref="P13263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3264" spans="1:16" x14ac:dyDescent="0.25">
      <c r="A13264">
        <v>391</v>
      </c>
      <c r="B13264" s="110">
        <v>45852</v>
      </c>
      <c r="C13264" s="89">
        <v>0.6</v>
      </c>
      <c r="D13264" s="89">
        <v>19.899999999999999</v>
      </c>
      <c r="E13264" s="96">
        <v>1663</v>
      </c>
      <c r="F13264" s="89">
        <v>0.2</v>
      </c>
      <c r="G13264" s="89"/>
      <c r="H13264">
        <v>0.78</v>
      </c>
      <c r="I13264" t="s">
        <v>33</v>
      </c>
      <c r="J13264">
        <v>0.8</v>
      </c>
      <c r="K13264">
        <v>7</v>
      </c>
      <c r="L13264">
        <v>2025</v>
      </c>
      <c r="M13264" t="s">
        <v>357</v>
      </c>
      <c r="N13264" s="89" cm="1">
        <f t="array" ref="N13264">IF(ISNUMBER(_34_KNMI_Stations[[#This Row],[Etmaal temperatuur °C]]),IF(_34_KNMI_Stations[[#This Row],[Etmaal temperatuur °C]]&lt;stookgrens[],stookgrens[]-_34_KNMI_Stations[[#This Row],[Etmaal temperatuur °C]],0),"")</f>
        <v>0</v>
      </c>
      <c r="O13264" s="89">
        <f>_34_KNMI_Stations[[#This Row],[graaddagen]]*_34_KNMI_Stations[[#This Row],[Gewogen factor]]</f>
        <v>0</v>
      </c>
      <c r="P13264" s="89" cm="1">
        <f t="array" ref="P13264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3265" spans="1:16" x14ac:dyDescent="0.25">
      <c r="A13265">
        <v>391</v>
      </c>
      <c r="B13265" s="110">
        <v>45853</v>
      </c>
      <c r="C13265" s="89">
        <v>1</v>
      </c>
      <c r="D13265" s="89">
        <v>19</v>
      </c>
      <c r="E13265" s="96">
        <v>2042</v>
      </c>
      <c r="F13265" s="89">
        <v>2.2999999999999998</v>
      </c>
      <c r="G13265" s="89"/>
      <c r="H13265">
        <v>0.64</v>
      </c>
      <c r="I13265" t="s">
        <v>33</v>
      </c>
      <c r="J13265">
        <v>0.8</v>
      </c>
      <c r="K13265">
        <v>7</v>
      </c>
      <c r="L13265">
        <v>2025</v>
      </c>
      <c r="M13265" t="s">
        <v>357</v>
      </c>
      <c r="N13265" s="89" cm="1">
        <f t="array" ref="N13265">IF(ISNUMBER(_34_KNMI_Stations[[#This Row],[Etmaal temperatuur °C]]),IF(_34_KNMI_Stations[[#This Row],[Etmaal temperatuur °C]]&lt;stookgrens[],stookgrens[]-_34_KNMI_Stations[[#This Row],[Etmaal temperatuur °C]],0),"")</f>
        <v>0</v>
      </c>
      <c r="O13265" s="89">
        <f>_34_KNMI_Stations[[#This Row],[graaddagen]]*_34_KNMI_Stations[[#This Row],[Gewogen factor]]</f>
        <v>0</v>
      </c>
      <c r="P13265" s="89" cm="1">
        <f t="array" ref="P13265">IF(ISNUMBER(_34_KNMI_Stations[[#This Row],[Etmaal temperatuur °C]]),IF(_34_KNMI_Stations[[#This Row],[Etmaal temperatuur °C]]&gt;stookgrens[],_34_KNMI_Stations[[#This Row],[Etmaal temperatuur °C]]-stookgrens[],0),"")</f>
        <v>1</v>
      </c>
    </row>
    <row r="13266" spans="1:16" x14ac:dyDescent="0.25">
      <c r="A13266">
        <v>391</v>
      </c>
      <c r="B13266" s="110">
        <v>45854</v>
      </c>
      <c r="C13266" s="89">
        <v>1.2</v>
      </c>
      <c r="D13266" s="89">
        <v>16.5</v>
      </c>
      <c r="E13266" s="96">
        <v>1136</v>
      </c>
      <c r="F13266" s="89">
        <v>16.7</v>
      </c>
      <c r="G13266" s="89"/>
      <c r="H13266">
        <v>0.86</v>
      </c>
      <c r="I13266" t="s">
        <v>33</v>
      </c>
      <c r="J13266">
        <v>0.8</v>
      </c>
      <c r="K13266">
        <v>7</v>
      </c>
      <c r="L13266">
        <v>2025</v>
      </c>
      <c r="M13266" t="s">
        <v>357</v>
      </c>
      <c r="N13266" s="89" cm="1">
        <f t="array" ref="N13266">IF(ISNUMBER(_34_KNMI_Stations[[#This Row],[Etmaal temperatuur °C]]),IF(_34_KNMI_Stations[[#This Row],[Etmaal temperatuur °C]]&lt;stookgrens[],stookgrens[]-_34_KNMI_Stations[[#This Row],[Etmaal temperatuur °C]],0),"")</f>
        <v>1.5</v>
      </c>
      <c r="O13266" s="89">
        <f>_34_KNMI_Stations[[#This Row],[graaddagen]]*_34_KNMI_Stations[[#This Row],[Gewogen factor]]</f>
        <v>1.2000000000000002</v>
      </c>
      <c r="P13266" s="89" cm="1">
        <f t="array" ref="P132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67" spans="1:16" x14ac:dyDescent="0.25">
      <c r="A13267">
        <v>391</v>
      </c>
      <c r="B13267" s="110">
        <v>45855</v>
      </c>
      <c r="C13267" s="89">
        <v>0.6</v>
      </c>
      <c r="D13267" s="89">
        <v>18.600000000000001</v>
      </c>
      <c r="E13267" s="96">
        <v>2537</v>
      </c>
      <c r="F13267" s="89">
        <v>0</v>
      </c>
      <c r="G13267" s="89"/>
      <c r="H13267">
        <v>0.74</v>
      </c>
      <c r="I13267" t="s">
        <v>33</v>
      </c>
      <c r="J13267">
        <v>0.8</v>
      </c>
      <c r="K13267">
        <v>7</v>
      </c>
      <c r="L13267">
        <v>2025</v>
      </c>
      <c r="M13267" t="s">
        <v>357</v>
      </c>
      <c r="N13267" s="89" cm="1">
        <f t="array" ref="N13267">IF(ISNUMBER(_34_KNMI_Stations[[#This Row],[Etmaal temperatuur °C]]),IF(_34_KNMI_Stations[[#This Row],[Etmaal temperatuur °C]]&lt;stookgrens[],stookgrens[]-_34_KNMI_Stations[[#This Row],[Etmaal temperatuur °C]],0),"")</f>
        <v>0</v>
      </c>
      <c r="O13267" s="89">
        <f>_34_KNMI_Stations[[#This Row],[graaddagen]]*_34_KNMI_Stations[[#This Row],[Gewogen factor]]</f>
        <v>0</v>
      </c>
      <c r="P13267" s="89" cm="1">
        <f t="array" ref="P13267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3268" spans="1:16" x14ac:dyDescent="0.25">
      <c r="A13268">
        <v>391</v>
      </c>
      <c r="B13268" s="110">
        <v>45856</v>
      </c>
      <c r="C13268" s="89">
        <v>0.8</v>
      </c>
      <c r="D13268" s="89">
        <v>20.5</v>
      </c>
      <c r="E13268" s="96">
        <v>2284</v>
      </c>
      <c r="F13268" s="89">
        <v>0</v>
      </c>
      <c r="G13268" s="89"/>
      <c r="H13268">
        <v>0.69</v>
      </c>
      <c r="I13268" t="s">
        <v>33</v>
      </c>
      <c r="J13268">
        <v>0.8</v>
      </c>
      <c r="K13268">
        <v>7</v>
      </c>
      <c r="L13268">
        <v>2025</v>
      </c>
      <c r="M13268" t="s">
        <v>357</v>
      </c>
      <c r="N13268" s="89" cm="1">
        <f t="array" ref="N13268">IF(ISNUMBER(_34_KNMI_Stations[[#This Row],[Etmaal temperatuur °C]]),IF(_34_KNMI_Stations[[#This Row],[Etmaal temperatuur °C]]&lt;stookgrens[],stookgrens[]-_34_KNMI_Stations[[#This Row],[Etmaal temperatuur °C]],0),"")</f>
        <v>0</v>
      </c>
      <c r="O13268" s="89">
        <f>_34_KNMI_Stations[[#This Row],[graaddagen]]*_34_KNMI_Stations[[#This Row],[Gewogen factor]]</f>
        <v>0</v>
      </c>
      <c r="P13268" s="89" cm="1">
        <f t="array" ref="P13268">IF(ISNUMBER(_34_KNMI_Stations[[#This Row],[Etmaal temperatuur °C]]),IF(_34_KNMI_Stations[[#This Row],[Etmaal temperatuur °C]]&gt;stookgrens[],_34_KNMI_Stations[[#This Row],[Etmaal temperatuur °C]]-stookgrens[],0),"")</f>
        <v>2.5</v>
      </c>
    </row>
    <row r="13269" spans="1:16" x14ac:dyDescent="0.25">
      <c r="A13269">
        <v>391</v>
      </c>
      <c r="B13269" s="110">
        <v>45857</v>
      </c>
      <c r="C13269" s="89">
        <v>2.4</v>
      </c>
      <c r="D13269" s="89">
        <v>23.5</v>
      </c>
      <c r="E13269" s="96">
        <v>1971</v>
      </c>
      <c r="F13269" s="89">
        <v>0.6</v>
      </c>
      <c r="G13269" s="89"/>
      <c r="H13269">
        <v>0.65</v>
      </c>
      <c r="I13269" t="s">
        <v>33</v>
      </c>
      <c r="J13269">
        <v>0.8</v>
      </c>
      <c r="K13269">
        <v>7</v>
      </c>
      <c r="L13269">
        <v>2025</v>
      </c>
      <c r="M13269" t="s">
        <v>357</v>
      </c>
      <c r="N13269" s="89" cm="1">
        <f t="array" ref="N13269">IF(ISNUMBER(_34_KNMI_Stations[[#This Row],[Etmaal temperatuur °C]]),IF(_34_KNMI_Stations[[#This Row],[Etmaal temperatuur °C]]&lt;stookgrens[],stookgrens[]-_34_KNMI_Stations[[#This Row],[Etmaal temperatuur °C]],0),"")</f>
        <v>0</v>
      </c>
      <c r="O13269" s="89">
        <f>_34_KNMI_Stations[[#This Row],[graaddagen]]*_34_KNMI_Stations[[#This Row],[Gewogen factor]]</f>
        <v>0</v>
      </c>
      <c r="P13269" s="89" cm="1">
        <f t="array" ref="P13269">IF(ISNUMBER(_34_KNMI_Stations[[#This Row],[Etmaal temperatuur °C]]),IF(_34_KNMI_Stations[[#This Row],[Etmaal temperatuur °C]]&gt;stookgrens[],_34_KNMI_Stations[[#This Row],[Etmaal temperatuur °C]]-stookgrens[],0),"")</f>
        <v>5.5</v>
      </c>
    </row>
    <row r="13270" spans="1:16" x14ac:dyDescent="0.25">
      <c r="A13270">
        <v>391</v>
      </c>
      <c r="B13270" s="110">
        <v>45858</v>
      </c>
      <c r="C13270" s="89">
        <v>1.5</v>
      </c>
      <c r="D13270" s="89">
        <v>21.2</v>
      </c>
      <c r="E13270" s="96">
        <v>1545</v>
      </c>
      <c r="F13270" s="89">
        <v>4.2</v>
      </c>
      <c r="G13270" s="89"/>
      <c r="H13270">
        <v>0.78</v>
      </c>
      <c r="I13270" t="s">
        <v>33</v>
      </c>
      <c r="J13270">
        <v>0.8</v>
      </c>
      <c r="K13270">
        <v>7</v>
      </c>
      <c r="L13270">
        <v>2025</v>
      </c>
      <c r="M13270" t="s">
        <v>357</v>
      </c>
      <c r="N13270" s="89" cm="1">
        <f t="array" ref="N13270">IF(ISNUMBER(_34_KNMI_Stations[[#This Row],[Etmaal temperatuur °C]]),IF(_34_KNMI_Stations[[#This Row],[Etmaal temperatuur °C]]&lt;stookgrens[],stookgrens[]-_34_KNMI_Stations[[#This Row],[Etmaal temperatuur °C]],0),"")</f>
        <v>0</v>
      </c>
      <c r="O13270" s="89">
        <f>_34_KNMI_Stations[[#This Row],[graaddagen]]*_34_KNMI_Stations[[#This Row],[Gewogen factor]]</f>
        <v>0</v>
      </c>
      <c r="P13270" s="89" cm="1">
        <f t="array" ref="P13270">IF(ISNUMBER(_34_KNMI_Stations[[#This Row],[Etmaal temperatuur °C]]),IF(_34_KNMI_Stations[[#This Row],[Etmaal temperatuur °C]]&gt;stookgrens[],_34_KNMI_Stations[[#This Row],[Etmaal temperatuur °C]]-stookgrens[],0),"")</f>
        <v>3.1999999999999993</v>
      </c>
    </row>
    <row r="13271" spans="1:16" x14ac:dyDescent="0.25">
      <c r="A13271">
        <v>391</v>
      </c>
      <c r="B13271" s="110">
        <v>45859</v>
      </c>
      <c r="C13271" s="89">
        <v>1.7</v>
      </c>
      <c r="D13271" s="89">
        <v>19</v>
      </c>
      <c r="E13271" s="96">
        <v>1717</v>
      </c>
      <c r="F13271" s="89">
        <v>2.2000000000000002</v>
      </c>
      <c r="G13271" s="89"/>
      <c r="H13271">
        <v>0.79</v>
      </c>
      <c r="I13271" t="s">
        <v>33</v>
      </c>
      <c r="J13271">
        <v>0.8</v>
      </c>
      <c r="K13271">
        <v>7</v>
      </c>
      <c r="L13271">
        <v>2025</v>
      </c>
      <c r="M13271" t="s">
        <v>358</v>
      </c>
      <c r="N13271" s="89" cm="1">
        <f t="array" ref="N13271">IF(ISNUMBER(_34_KNMI_Stations[[#This Row],[Etmaal temperatuur °C]]),IF(_34_KNMI_Stations[[#This Row],[Etmaal temperatuur °C]]&lt;stookgrens[],stookgrens[]-_34_KNMI_Stations[[#This Row],[Etmaal temperatuur °C]],0),"")</f>
        <v>0</v>
      </c>
      <c r="O13271" s="89">
        <f>_34_KNMI_Stations[[#This Row],[graaddagen]]*_34_KNMI_Stations[[#This Row],[Gewogen factor]]</f>
        <v>0</v>
      </c>
      <c r="P13271" s="89" cm="1">
        <f t="array" ref="P13271">IF(ISNUMBER(_34_KNMI_Stations[[#This Row],[Etmaal temperatuur °C]]),IF(_34_KNMI_Stations[[#This Row],[Etmaal temperatuur °C]]&gt;stookgrens[],_34_KNMI_Stations[[#This Row],[Etmaal temperatuur °C]]-stookgrens[],0),"")</f>
        <v>1</v>
      </c>
    </row>
    <row r="13272" spans="1:16" x14ac:dyDescent="0.25">
      <c r="A13272">
        <v>391</v>
      </c>
      <c r="B13272" s="110">
        <v>45860</v>
      </c>
      <c r="C13272" s="89">
        <v>1.5</v>
      </c>
      <c r="D13272" s="89">
        <v>19.399999999999999</v>
      </c>
      <c r="E13272" s="96">
        <v>1734</v>
      </c>
      <c r="F13272" s="89">
        <v>0</v>
      </c>
      <c r="G13272" s="89"/>
      <c r="H13272">
        <v>0.74</v>
      </c>
      <c r="I13272" t="s">
        <v>33</v>
      </c>
      <c r="J13272">
        <v>0.8</v>
      </c>
      <c r="K13272">
        <v>7</v>
      </c>
      <c r="L13272">
        <v>2025</v>
      </c>
      <c r="M13272" t="s">
        <v>358</v>
      </c>
      <c r="N13272" s="89" cm="1">
        <f t="array" ref="N13272">IF(ISNUMBER(_34_KNMI_Stations[[#This Row],[Etmaal temperatuur °C]]),IF(_34_KNMI_Stations[[#This Row],[Etmaal temperatuur °C]]&lt;stookgrens[],stookgrens[]-_34_KNMI_Stations[[#This Row],[Etmaal temperatuur °C]],0),"")</f>
        <v>0</v>
      </c>
      <c r="O13272" s="89">
        <f>_34_KNMI_Stations[[#This Row],[graaddagen]]*_34_KNMI_Stations[[#This Row],[Gewogen factor]]</f>
        <v>0</v>
      </c>
      <c r="P13272" s="89" cm="1">
        <f t="array" ref="P13272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3273" spans="1:16" x14ac:dyDescent="0.25">
      <c r="A13273">
        <v>391</v>
      </c>
      <c r="B13273" s="110">
        <v>45861</v>
      </c>
      <c r="C13273" s="89">
        <v>0.9</v>
      </c>
      <c r="D13273" s="89">
        <v>18.600000000000001</v>
      </c>
      <c r="E13273" s="96">
        <v>1275</v>
      </c>
      <c r="F13273" s="89">
        <v>1.2</v>
      </c>
      <c r="G13273" s="89"/>
      <c r="H13273">
        <v>0.79</v>
      </c>
      <c r="I13273" t="s">
        <v>33</v>
      </c>
      <c r="J13273">
        <v>0.8</v>
      </c>
      <c r="K13273">
        <v>7</v>
      </c>
      <c r="L13273">
        <v>2025</v>
      </c>
      <c r="M13273" t="s">
        <v>358</v>
      </c>
      <c r="N13273" s="89" cm="1">
        <f t="array" ref="N13273">IF(ISNUMBER(_34_KNMI_Stations[[#This Row],[Etmaal temperatuur °C]]),IF(_34_KNMI_Stations[[#This Row],[Etmaal temperatuur °C]]&lt;stookgrens[],stookgrens[]-_34_KNMI_Stations[[#This Row],[Etmaal temperatuur °C]],0),"")</f>
        <v>0</v>
      </c>
      <c r="O13273" s="89">
        <f>_34_KNMI_Stations[[#This Row],[graaddagen]]*_34_KNMI_Stations[[#This Row],[Gewogen factor]]</f>
        <v>0</v>
      </c>
      <c r="P13273" s="89" cm="1">
        <f t="array" ref="P13273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3274" spans="1:16" x14ac:dyDescent="0.25">
      <c r="A13274">
        <v>391</v>
      </c>
      <c r="B13274" s="110">
        <v>45862</v>
      </c>
      <c r="C13274" s="89">
        <v>0.9</v>
      </c>
      <c r="D13274" s="89">
        <v>19.100000000000001</v>
      </c>
      <c r="E13274" s="96">
        <v>1994</v>
      </c>
      <c r="F13274" s="89">
        <v>0</v>
      </c>
      <c r="G13274" s="89"/>
      <c r="H13274">
        <v>0.77</v>
      </c>
      <c r="I13274" t="s">
        <v>33</v>
      </c>
      <c r="J13274">
        <v>0.8</v>
      </c>
      <c r="K13274">
        <v>7</v>
      </c>
      <c r="L13274">
        <v>2025</v>
      </c>
      <c r="M13274" t="s">
        <v>358</v>
      </c>
      <c r="N13274" s="89" cm="1">
        <f t="array" ref="N13274">IF(ISNUMBER(_34_KNMI_Stations[[#This Row],[Etmaal temperatuur °C]]),IF(_34_KNMI_Stations[[#This Row],[Etmaal temperatuur °C]]&lt;stookgrens[],stookgrens[]-_34_KNMI_Stations[[#This Row],[Etmaal temperatuur °C]],0),"")</f>
        <v>0</v>
      </c>
      <c r="O13274" s="89">
        <f>_34_KNMI_Stations[[#This Row],[graaddagen]]*_34_KNMI_Stations[[#This Row],[Gewogen factor]]</f>
        <v>0</v>
      </c>
      <c r="P13274" s="89" cm="1">
        <f t="array" ref="P13274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3275" spans="1:16" x14ac:dyDescent="0.25">
      <c r="A13275">
        <v>391</v>
      </c>
      <c r="B13275" s="110">
        <v>45863</v>
      </c>
      <c r="C13275" s="89">
        <v>0.8</v>
      </c>
      <c r="D13275" s="89">
        <v>18.899999999999999</v>
      </c>
      <c r="E13275" s="96">
        <v>1580</v>
      </c>
      <c r="F13275" s="89">
        <v>0</v>
      </c>
      <c r="G13275" s="89"/>
      <c r="H13275">
        <v>0.83</v>
      </c>
      <c r="I13275" t="s">
        <v>33</v>
      </c>
      <c r="J13275">
        <v>0.8</v>
      </c>
      <c r="K13275">
        <v>7</v>
      </c>
      <c r="L13275">
        <v>2025</v>
      </c>
      <c r="M13275" t="s">
        <v>358</v>
      </c>
      <c r="N13275" s="89" cm="1">
        <f t="array" ref="N13275">IF(ISNUMBER(_34_KNMI_Stations[[#This Row],[Etmaal temperatuur °C]]),IF(_34_KNMI_Stations[[#This Row],[Etmaal temperatuur °C]]&lt;stookgrens[],stookgrens[]-_34_KNMI_Stations[[#This Row],[Etmaal temperatuur °C]],0),"")</f>
        <v>0</v>
      </c>
      <c r="O13275" s="89">
        <f>_34_KNMI_Stations[[#This Row],[graaddagen]]*_34_KNMI_Stations[[#This Row],[Gewogen factor]]</f>
        <v>0</v>
      </c>
      <c r="P13275" s="89" cm="1">
        <f t="array" ref="P13275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3276" spans="1:16" x14ac:dyDescent="0.25">
      <c r="A13276">
        <v>391</v>
      </c>
      <c r="B13276" s="110">
        <v>45864</v>
      </c>
      <c r="C13276" s="89">
        <v>0.6</v>
      </c>
      <c r="D13276" s="89">
        <v>20.100000000000001</v>
      </c>
      <c r="E13276" s="96">
        <v>1605</v>
      </c>
      <c r="F13276" s="89">
        <v>0</v>
      </c>
      <c r="G13276" s="89"/>
      <c r="H13276">
        <v>0.74</v>
      </c>
      <c r="I13276" t="s">
        <v>33</v>
      </c>
      <c r="J13276">
        <v>0.8</v>
      </c>
      <c r="K13276">
        <v>7</v>
      </c>
      <c r="L13276">
        <v>2025</v>
      </c>
      <c r="M13276" t="s">
        <v>358</v>
      </c>
      <c r="N13276" s="89" cm="1">
        <f t="array" ref="N13276">IF(ISNUMBER(_34_KNMI_Stations[[#This Row],[Etmaal temperatuur °C]]),IF(_34_KNMI_Stations[[#This Row],[Etmaal temperatuur °C]]&lt;stookgrens[],stookgrens[]-_34_KNMI_Stations[[#This Row],[Etmaal temperatuur °C]],0),"")</f>
        <v>0</v>
      </c>
      <c r="O13276" s="89">
        <f>_34_KNMI_Stations[[#This Row],[graaddagen]]*_34_KNMI_Stations[[#This Row],[Gewogen factor]]</f>
        <v>0</v>
      </c>
      <c r="P13276" s="89" cm="1">
        <f t="array" ref="P13276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13277" spans="1:16" x14ac:dyDescent="0.25">
      <c r="A13277">
        <v>391</v>
      </c>
      <c r="B13277" s="110">
        <v>45865</v>
      </c>
      <c r="C13277" s="89">
        <v>1.3</v>
      </c>
      <c r="D13277" s="89">
        <v>18.399999999999999</v>
      </c>
      <c r="E13277" s="96">
        <v>1360</v>
      </c>
      <c r="F13277" s="89">
        <v>1.4</v>
      </c>
      <c r="G13277" s="89"/>
      <c r="H13277">
        <v>0.77</v>
      </c>
      <c r="I13277" t="s">
        <v>33</v>
      </c>
      <c r="J13277">
        <v>0.8</v>
      </c>
      <c r="K13277">
        <v>7</v>
      </c>
      <c r="L13277">
        <v>2025</v>
      </c>
      <c r="M13277" t="s">
        <v>358</v>
      </c>
      <c r="N13277" s="89" cm="1">
        <f t="array" ref="N13277">IF(ISNUMBER(_34_KNMI_Stations[[#This Row],[Etmaal temperatuur °C]]),IF(_34_KNMI_Stations[[#This Row],[Etmaal temperatuur °C]]&lt;stookgrens[],stookgrens[]-_34_KNMI_Stations[[#This Row],[Etmaal temperatuur °C]],0),"")</f>
        <v>0</v>
      </c>
      <c r="O13277" s="89">
        <f>_34_KNMI_Stations[[#This Row],[graaddagen]]*_34_KNMI_Stations[[#This Row],[Gewogen factor]]</f>
        <v>0</v>
      </c>
      <c r="P13277" s="89" cm="1">
        <f t="array" ref="P13277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3278" spans="1:16" x14ac:dyDescent="0.25">
      <c r="A13278">
        <v>391</v>
      </c>
      <c r="B13278" s="110">
        <v>45866</v>
      </c>
      <c r="C13278" s="89">
        <v>0.7</v>
      </c>
      <c r="D13278" s="89">
        <v>17.100000000000001</v>
      </c>
      <c r="E13278" s="96">
        <v>1525</v>
      </c>
      <c r="F13278" s="89">
        <v>0.5</v>
      </c>
      <c r="G13278" s="89"/>
      <c r="H13278">
        <v>0.8</v>
      </c>
      <c r="I13278" t="s">
        <v>33</v>
      </c>
      <c r="J13278">
        <v>0.8</v>
      </c>
      <c r="K13278">
        <v>7</v>
      </c>
      <c r="L13278">
        <v>2025</v>
      </c>
      <c r="M13278" t="s">
        <v>359</v>
      </c>
      <c r="N13278" s="89" cm="1">
        <f t="array" ref="N13278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3278" s="89">
        <f>_34_KNMI_Stations[[#This Row],[graaddagen]]*_34_KNMI_Stations[[#This Row],[Gewogen factor]]</f>
        <v>0.71999999999999886</v>
      </c>
      <c r="P13278" s="89" cm="1">
        <f t="array" ref="P132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79" spans="1:16" x14ac:dyDescent="0.25">
      <c r="A13279">
        <v>391</v>
      </c>
      <c r="B13279" s="110">
        <v>45867</v>
      </c>
      <c r="C13279" s="89">
        <v>0.8</v>
      </c>
      <c r="D13279" s="89">
        <v>17.2</v>
      </c>
      <c r="E13279" s="96">
        <v>1521</v>
      </c>
      <c r="F13279" s="89">
        <v>8.6999999999999993</v>
      </c>
      <c r="G13279" s="89"/>
      <c r="H13279">
        <v>0.79</v>
      </c>
      <c r="I13279" t="s">
        <v>33</v>
      </c>
      <c r="J13279">
        <v>0.8</v>
      </c>
      <c r="K13279">
        <v>7</v>
      </c>
      <c r="L13279">
        <v>2025</v>
      </c>
      <c r="M13279" t="s">
        <v>359</v>
      </c>
      <c r="N13279" s="89" cm="1">
        <f t="array" ref="N13279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3279" s="89">
        <f>_34_KNMI_Stations[[#This Row],[graaddagen]]*_34_KNMI_Stations[[#This Row],[Gewogen factor]]</f>
        <v>0.64000000000000057</v>
      </c>
      <c r="P13279" s="89" cm="1">
        <f t="array" ref="P132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80" spans="1:16" x14ac:dyDescent="0.25">
      <c r="A13280">
        <v>391</v>
      </c>
      <c r="B13280" s="110">
        <v>45868</v>
      </c>
      <c r="C13280" s="89">
        <v>0.7</v>
      </c>
      <c r="D13280" s="89">
        <v>17.899999999999999</v>
      </c>
      <c r="E13280" s="96">
        <v>2090</v>
      </c>
      <c r="F13280" s="89">
        <v>0</v>
      </c>
      <c r="G13280" s="89"/>
      <c r="H13280">
        <v>0.7</v>
      </c>
      <c r="I13280" t="s">
        <v>33</v>
      </c>
      <c r="J13280">
        <v>0.8</v>
      </c>
      <c r="K13280">
        <v>7</v>
      </c>
      <c r="L13280">
        <v>2025</v>
      </c>
      <c r="M13280" t="s">
        <v>359</v>
      </c>
      <c r="N13280" s="89" cm="1">
        <f t="array" ref="N13280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13280" s="89">
        <f>_34_KNMI_Stations[[#This Row],[graaddagen]]*_34_KNMI_Stations[[#This Row],[Gewogen factor]]</f>
        <v>8.000000000000114E-2</v>
      </c>
      <c r="P13280" s="89" cm="1">
        <f t="array" ref="P132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81" spans="1:16" x14ac:dyDescent="0.25">
      <c r="A13281">
        <v>391</v>
      </c>
      <c r="B13281" s="110">
        <v>45869</v>
      </c>
      <c r="C13281" s="89">
        <v>1</v>
      </c>
      <c r="D13281" s="89">
        <v>17.8</v>
      </c>
      <c r="E13281" s="96">
        <v>1001</v>
      </c>
      <c r="F13281" s="89">
        <v>4.2</v>
      </c>
      <c r="G13281" s="89"/>
      <c r="H13281">
        <v>0.83</v>
      </c>
      <c r="I13281" t="s">
        <v>33</v>
      </c>
      <c r="J13281">
        <v>0.8</v>
      </c>
      <c r="K13281">
        <v>7</v>
      </c>
      <c r="L13281">
        <v>2025</v>
      </c>
      <c r="M13281" t="s">
        <v>359</v>
      </c>
      <c r="N13281" s="89" cm="1">
        <f t="array" ref="N13281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3281" s="89">
        <f>_34_KNMI_Stations[[#This Row],[graaddagen]]*_34_KNMI_Stations[[#This Row],[Gewogen factor]]</f>
        <v>0.15999999999999945</v>
      </c>
      <c r="P13281" s="89" cm="1">
        <f t="array" ref="P132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82" spans="1:16" x14ac:dyDescent="0.25">
      <c r="A13282">
        <v>391</v>
      </c>
      <c r="B13282" s="110">
        <v>45870</v>
      </c>
      <c r="C13282" s="89">
        <v>0.9</v>
      </c>
      <c r="D13282" s="89">
        <v>16.5</v>
      </c>
      <c r="E13282" s="96">
        <v>1438</v>
      </c>
      <c r="F13282" s="89">
        <v>5.5</v>
      </c>
      <c r="G13282" s="89"/>
      <c r="H13282">
        <v>0.86</v>
      </c>
      <c r="I13282" t="s">
        <v>33</v>
      </c>
      <c r="J13282">
        <v>0.8</v>
      </c>
      <c r="K13282">
        <v>8</v>
      </c>
      <c r="L13282">
        <v>2025</v>
      </c>
      <c r="M13282" t="s">
        <v>359</v>
      </c>
      <c r="N13282" s="89" cm="1">
        <f t="array" ref="N13282">IF(ISNUMBER(_34_KNMI_Stations[[#This Row],[Etmaal temperatuur °C]]),IF(_34_KNMI_Stations[[#This Row],[Etmaal temperatuur °C]]&lt;stookgrens[],stookgrens[]-_34_KNMI_Stations[[#This Row],[Etmaal temperatuur °C]],0),"")</f>
        <v>1.5</v>
      </c>
      <c r="O13282" s="89">
        <f>_34_KNMI_Stations[[#This Row],[graaddagen]]*_34_KNMI_Stations[[#This Row],[Gewogen factor]]</f>
        <v>1.2000000000000002</v>
      </c>
      <c r="P13282" s="89" cm="1">
        <f t="array" ref="P132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83" spans="1:16" x14ac:dyDescent="0.25">
      <c r="A13283">
        <v>391</v>
      </c>
      <c r="B13283" s="110">
        <v>45871</v>
      </c>
      <c r="C13283" s="89">
        <v>1.3</v>
      </c>
      <c r="D13283" s="89">
        <v>16.2</v>
      </c>
      <c r="E13283" s="96">
        <v>1182</v>
      </c>
      <c r="F13283" s="89">
        <v>3.6</v>
      </c>
      <c r="G13283" s="89"/>
      <c r="H13283">
        <v>0.84</v>
      </c>
      <c r="I13283" t="s">
        <v>33</v>
      </c>
      <c r="J13283">
        <v>0.8</v>
      </c>
      <c r="K13283">
        <v>8</v>
      </c>
      <c r="L13283">
        <v>2025</v>
      </c>
      <c r="M13283" t="s">
        <v>359</v>
      </c>
      <c r="N13283" s="89" cm="1">
        <f t="array" ref="N13283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13283" s="89">
        <f>_34_KNMI_Stations[[#This Row],[graaddagen]]*_34_KNMI_Stations[[#This Row],[Gewogen factor]]</f>
        <v>1.4400000000000006</v>
      </c>
      <c r="P13283" s="89" cm="1">
        <f t="array" ref="P132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84" spans="1:16" x14ac:dyDescent="0.25">
      <c r="A13284">
        <v>391</v>
      </c>
      <c r="B13284" s="110">
        <v>45872</v>
      </c>
      <c r="C13284" s="89">
        <v>1.3</v>
      </c>
      <c r="D13284" s="89">
        <v>18.7</v>
      </c>
      <c r="E13284" s="96">
        <v>1786</v>
      </c>
      <c r="F13284" s="89">
        <v>0.6</v>
      </c>
      <c r="G13284" s="89"/>
      <c r="H13284">
        <v>0.71</v>
      </c>
      <c r="I13284" t="s">
        <v>33</v>
      </c>
      <c r="J13284">
        <v>0.8</v>
      </c>
      <c r="K13284">
        <v>8</v>
      </c>
      <c r="L13284">
        <v>2025</v>
      </c>
      <c r="M13284" t="s">
        <v>359</v>
      </c>
      <c r="N13284" s="89" cm="1">
        <f t="array" ref="N13284">IF(ISNUMBER(_34_KNMI_Stations[[#This Row],[Etmaal temperatuur °C]]),IF(_34_KNMI_Stations[[#This Row],[Etmaal temperatuur °C]]&lt;stookgrens[],stookgrens[]-_34_KNMI_Stations[[#This Row],[Etmaal temperatuur °C]],0),"")</f>
        <v>0</v>
      </c>
      <c r="O13284" s="89">
        <f>_34_KNMI_Stations[[#This Row],[graaddagen]]*_34_KNMI_Stations[[#This Row],[Gewogen factor]]</f>
        <v>0</v>
      </c>
      <c r="P13284" s="89" cm="1">
        <f t="array" ref="P13284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3285" spans="1:16" x14ac:dyDescent="0.25">
      <c r="A13285">
        <v>391</v>
      </c>
      <c r="B13285" s="110">
        <v>45873</v>
      </c>
      <c r="C13285" s="89">
        <v>1.6</v>
      </c>
      <c r="D13285" s="89">
        <v>21.1</v>
      </c>
      <c r="E13285" s="96">
        <v>1555</v>
      </c>
      <c r="F13285" s="89">
        <v>0.1</v>
      </c>
      <c r="G13285" s="89"/>
      <c r="H13285">
        <v>0.74</v>
      </c>
      <c r="I13285" t="s">
        <v>33</v>
      </c>
      <c r="J13285">
        <v>0.8</v>
      </c>
      <c r="K13285">
        <v>8</v>
      </c>
      <c r="L13285">
        <v>2025</v>
      </c>
      <c r="M13285" t="s">
        <v>360</v>
      </c>
      <c r="N13285" s="89" cm="1">
        <f t="array" ref="N13285">IF(ISNUMBER(_34_KNMI_Stations[[#This Row],[Etmaal temperatuur °C]]),IF(_34_KNMI_Stations[[#This Row],[Etmaal temperatuur °C]]&lt;stookgrens[],stookgrens[]-_34_KNMI_Stations[[#This Row],[Etmaal temperatuur °C]],0),"")</f>
        <v>0</v>
      </c>
      <c r="O13285" s="89">
        <f>_34_KNMI_Stations[[#This Row],[graaddagen]]*_34_KNMI_Stations[[#This Row],[Gewogen factor]]</f>
        <v>0</v>
      </c>
      <c r="P13285" s="89" cm="1">
        <f t="array" ref="P13285">IF(ISNUMBER(_34_KNMI_Stations[[#This Row],[Etmaal temperatuur °C]]),IF(_34_KNMI_Stations[[#This Row],[Etmaal temperatuur °C]]&gt;stookgrens[],_34_KNMI_Stations[[#This Row],[Etmaal temperatuur °C]]-stookgrens[],0),"")</f>
        <v>3.1000000000000014</v>
      </c>
    </row>
    <row r="13286" spans="1:16" x14ac:dyDescent="0.25">
      <c r="A13286">
        <v>391</v>
      </c>
      <c r="B13286" s="110">
        <v>45874</v>
      </c>
      <c r="C13286" s="89">
        <v>1.2</v>
      </c>
      <c r="D13286" s="89">
        <v>17.3</v>
      </c>
      <c r="E13286" s="96">
        <v>2071</v>
      </c>
      <c r="F13286" s="89">
        <v>2.9</v>
      </c>
      <c r="G13286" s="89"/>
      <c r="H13286">
        <v>0.72</v>
      </c>
      <c r="I13286" t="s">
        <v>33</v>
      </c>
      <c r="J13286">
        <v>0.8</v>
      </c>
      <c r="K13286">
        <v>8</v>
      </c>
      <c r="L13286">
        <v>2025</v>
      </c>
      <c r="M13286" t="s">
        <v>360</v>
      </c>
      <c r="N13286" s="89" cm="1">
        <f t="array" ref="N13286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13286" s="89">
        <f>_34_KNMI_Stations[[#This Row],[graaddagen]]*_34_KNMI_Stations[[#This Row],[Gewogen factor]]</f>
        <v>0.5599999999999995</v>
      </c>
      <c r="P13286" s="89" cm="1">
        <f t="array" ref="P132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87" spans="1:16" x14ac:dyDescent="0.25">
      <c r="A13287">
        <v>391</v>
      </c>
      <c r="B13287" s="110">
        <v>45875</v>
      </c>
      <c r="C13287" s="89">
        <v>0.8</v>
      </c>
      <c r="D13287" s="89">
        <v>16.5</v>
      </c>
      <c r="E13287" s="96">
        <v>1876</v>
      </c>
      <c r="F13287" s="89">
        <v>-0.1</v>
      </c>
      <c r="G13287" s="89"/>
      <c r="H13287">
        <v>0.74</v>
      </c>
      <c r="I13287" t="s">
        <v>33</v>
      </c>
      <c r="J13287">
        <v>0.8</v>
      </c>
      <c r="K13287">
        <v>8</v>
      </c>
      <c r="L13287">
        <v>2025</v>
      </c>
      <c r="M13287" t="s">
        <v>360</v>
      </c>
      <c r="N13287" s="89" cm="1">
        <f t="array" ref="N13287">IF(ISNUMBER(_34_KNMI_Stations[[#This Row],[Etmaal temperatuur °C]]),IF(_34_KNMI_Stations[[#This Row],[Etmaal temperatuur °C]]&lt;stookgrens[],stookgrens[]-_34_KNMI_Stations[[#This Row],[Etmaal temperatuur °C]],0),"")</f>
        <v>1.5</v>
      </c>
      <c r="O13287" s="89">
        <f>_34_KNMI_Stations[[#This Row],[graaddagen]]*_34_KNMI_Stations[[#This Row],[Gewogen factor]]</f>
        <v>1.2000000000000002</v>
      </c>
      <c r="P13287" s="89" cm="1">
        <f t="array" ref="P132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88" spans="1:16" x14ac:dyDescent="0.25">
      <c r="A13288">
        <v>391</v>
      </c>
      <c r="B13288" s="110">
        <v>45876</v>
      </c>
      <c r="C13288" s="89">
        <v>1.2</v>
      </c>
      <c r="D13288" s="89">
        <v>20.100000000000001</v>
      </c>
      <c r="E13288" s="96">
        <v>1880</v>
      </c>
      <c r="F13288" s="89">
        <v>0</v>
      </c>
      <c r="G13288" s="89"/>
      <c r="H13288">
        <v>0.61</v>
      </c>
      <c r="I13288" t="s">
        <v>33</v>
      </c>
      <c r="J13288">
        <v>0.8</v>
      </c>
      <c r="K13288">
        <v>8</v>
      </c>
      <c r="L13288">
        <v>2025</v>
      </c>
      <c r="M13288" t="s">
        <v>360</v>
      </c>
      <c r="N13288" s="89" cm="1">
        <f t="array" ref="N13288">IF(ISNUMBER(_34_KNMI_Stations[[#This Row],[Etmaal temperatuur °C]]),IF(_34_KNMI_Stations[[#This Row],[Etmaal temperatuur °C]]&lt;stookgrens[],stookgrens[]-_34_KNMI_Stations[[#This Row],[Etmaal temperatuur °C]],0),"")</f>
        <v>0</v>
      </c>
      <c r="O13288" s="89">
        <f>_34_KNMI_Stations[[#This Row],[graaddagen]]*_34_KNMI_Stations[[#This Row],[Gewogen factor]]</f>
        <v>0</v>
      </c>
      <c r="P13288" s="89" cm="1">
        <f t="array" ref="P13288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13289" spans="1:16" x14ac:dyDescent="0.25">
      <c r="A13289">
        <v>391</v>
      </c>
      <c r="B13289" s="110">
        <v>45877</v>
      </c>
      <c r="C13289" s="89">
        <v>0.8</v>
      </c>
      <c r="D13289" s="89">
        <v>19.8</v>
      </c>
      <c r="E13289" s="96">
        <v>1253</v>
      </c>
      <c r="F13289" s="89">
        <v>0</v>
      </c>
      <c r="G13289" s="89"/>
      <c r="H13289">
        <v>0.71</v>
      </c>
      <c r="I13289" t="s">
        <v>33</v>
      </c>
      <c r="J13289">
        <v>0.8</v>
      </c>
      <c r="K13289">
        <v>8</v>
      </c>
      <c r="L13289">
        <v>2025</v>
      </c>
      <c r="M13289" t="s">
        <v>360</v>
      </c>
      <c r="N13289" s="89" cm="1">
        <f t="array" ref="N13289">IF(ISNUMBER(_34_KNMI_Stations[[#This Row],[Etmaal temperatuur °C]]),IF(_34_KNMI_Stations[[#This Row],[Etmaal temperatuur °C]]&lt;stookgrens[],stookgrens[]-_34_KNMI_Stations[[#This Row],[Etmaal temperatuur °C]],0),"")</f>
        <v>0</v>
      </c>
      <c r="O13289" s="89">
        <f>_34_KNMI_Stations[[#This Row],[graaddagen]]*_34_KNMI_Stations[[#This Row],[Gewogen factor]]</f>
        <v>0</v>
      </c>
      <c r="P13289" s="89" cm="1">
        <f t="array" ref="P13289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13290" spans="1:16" x14ac:dyDescent="0.25">
      <c r="A13290">
        <v>391</v>
      </c>
      <c r="B13290" s="110">
        <v>45878</v>
      </c>
      <c r="C13290" s="89">
        <v>0.7</v>
      </c>
      <c r="D13290" s="89">
        <v>18.7</v>
      </c>
      <c r="E13290" s="96">
        <v>2304</v>
      </c>
      <c r="F13290" s="89">
        <v>0</v>
      </c>
      <c r="G13290" s="89"/>
      <c r="H13290">
        <v>0.71</v>
      </c>
      <c r="I13290" t="s">
        <v>33</v>
      </c>
      <c r="J13290">
        <v>0.8</v>
      </c>
      <c r="K13290">
        <v>8</v>
      </c>
      <c r="L13290">
        <v>2025</v>
      </c>
      <c r="M13290" t="s">
        <v>360</v>
      </c>
      <c r="N13290" s="89" cm="1">
        <f t="array" ref="N13290">IF(ISNUMBER(_34_KNMI_Stations[[#This Row],[Etmaal temperatuur °C]]),IF(_34_KNMI_Stations[[#This Row],[Etmaal temperatuur °C]]&lt;stookgrens[],stookgrens[]-_34_KNMI_Stations[[#This Row],[Etmaal temperatuur °C]],0),"")</f>
        <v>0</v>
      </c>
      <c r="O13290" s="89">
        <f>_34_KNMI_Stations[[#This Row],[graaddagen]]*_34_KNMI_Stations[[#This Row],[Gewogen factor]]</f>
        <v>0</v>
      </c>
      <c r="P13290" s="89" cm="1">
        <f t="array" ref="P13290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3291" spans="1:16" x14ac:dyDescent="0.25">
      <c r="A13291">
        <v>391</v>
      </c>
      <c r="B13291" s="110">
        <v>45879</v>
      </c>
      <c r="C13291" s="89">
        <v>1.3</v>
      </c>
      <c r="D13291" s="89">
        <v>19.399999999999999</v>
      </c>
      <c r="E13291" s="96">
        <v>2294</v>
      </c>
      <c r="F13291" s="89">
        <v>0</v>
      </c>
      <c r="G13291" s="89"/>
      <c r="H13291">
        <v>0.66</v>
      </c>
      <c r="I13291" t="s">
        <v>33</v>
      </c>
      <c r="J13291">
        <v>0.8</v>
      </c>
      <c r="K13291">
        <v>8</v>
      </c>
      <c r="L13291">
        <v>2025</v>
      </c>
      <c r="M13291" t="s">
        <v>360</v>
      </c>
      <c r="N13291" s="89" cm="1">
        <f t="array" ref="N13291">IF(ISNUMBER(_34_KNMI_Stations[[#This Row],[Etmaal temperatuur °C]]),IF(_34_KNMI_Stations[[#This Row],[Etmaal temperatuur °C]]&lt;stookgrens[],stookgrens[]-_34_KNMI_Stations[[#This Row],[Etmaal temperatuur °C]],0),"")</f>
        <v>0</v>
      </c>
      <c r="O13291" s="89">
        <f>_34_KNMI_Stations[[#This Row],[graaddagen]]*_34_KNMI_Stations[[#This Row],[Gewogen factor]]</f>
        <v>0</v>
      </c>
      <c r="P13291" s="89" cm="1">
        <f t="array" ref="P13291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3292" spans="1:16" x14ac:dyDescent="0.25">
      <c r="A13292">
        <v>391</v>
      </c>
      <c r="B13292" s="110">
        <v>45880</v>
      </c>
      <c r="C13292" s="89">
        <v>1.4</v>
      </c>
      <c r="D13292" s="89">
        <v>21</v>
      </c>
      <c r="E13292" s="96">
        <v>2424</v>
      </c>
      <c r="F13292" s="89">
        <v>0</v>
      </c>
      <c r="G13292" s="89"/>
      <c r="H13292">
        <v>0.6</v>
      </c>
      <c r="I13292" t="s">
        <v>33</v>
      </c>
      <c r="J13292">
        <v>0.8</v>
      </c>
      <c r="K13292">
        <v>8</v>
      </c>
      <c r="L13292">
        <v>2025</v>
      </c>
      <c r="M13292" t="s">
        <v>361</v>
      </c>
      <c r="N13292" s="89" cm="1">
        <f t="array" ref="N13292">IF(ISNUMBER(_34_KNMI_Stations[[#This Row],[Etmaal temperatuur °C]]),IF(_34_KNMI_Stations[[#This Row],[Etmaal temperatuur °C]]&lt;stookgrens[],stookgrens[]-_34_KNMI_Stations[[#This Row],[Etmaal temperatuur °C]],0),"")</f>
        <v>0</v>
      </c>
      <c r="O13292" s="89">
        <f>_34_KNMI_Stations[[#This Row],[graaddagen]]*_34_KNMI_Stations[[#This Row],[Gewogen factor]]</f>
        <v>0</v>
      </c>
      <c r="P13292" s="89" cm="1">
        <f t="array" ref="P13292">IF(ISNUMBER(_34_KNMI_Stations[[#This Row],[Etmaal temperatuur °C]]),IF(_34_KNMI_Stations[[#This Row],[Etmaal temperatuur °C]]&gt;stookgrens[],_34_KNMI_Stations[[#This Row],[Etmaal temperatuur °C]]-stookgrens[],0),"")</f>
        <v>3</v>
      </c>
    </row>
    <row r="13293" spans="1:16" x14ac:dyDescent="0.25">
      <c r="A13293">
        <v>391</v>
      </c>
      <c r="B13293" s="110">
        <v>45881</v>
      </c>
      <c r="C13293" s="89">
        <v>1.9</v>
      </c>
      <c r="D13293" s="89">
        <v>23.1</v>
      </c>
      <c r="E13293" s="96">
        <v>2099</v>
      </c>
      <c r="F13293" s="89">
        <v>0</v>
      </c>
      <c r="G13293" s="89"/>
      <c r="H13293">
        <v>0.61</v>
      </c>
      <c r="I13293" t="s">
        <v>33</v>
      </c>
      <c r="J13293">
        <v>0.8</v>
      </c>
      <c r="K13293">
        <v>8</v>
      </c>
      <c r="L13293">
        <v>2025</v>
      </c>
      <c r="M13293" t="s">
        <v>361</v>
      </c>
      <c r="N13293" s="89" cm="1">
        <f t="array" ref="N13293">IF(ISNUMBER(_34_KNMI_Stations[[#This Row],[Etmaal temperatuur °C]]),IF(_34_KNMI_Stations[[#This Row],[Etmaal temperatuur °C]]&lt;stookgrens[],stookgrens[]-_34_KNMI_Stations[[#This Row],[Etmaal temperatuur °C]],0),"")</f>
        <v>0</v>
      </c>
      <c r="O13293" s="89">
        <f>_34_KNMI_Stations[[#This Row],[graaddagen]]*_34_KNMI_Stations[[#This Row],[Gewogen factor]]</f>
        <v>0</v>
      </c>
      <c r="P13293" s="89" cm="1">
        <f t="array" ref="P13293">IF(ISNUMBER(_34_KNMI_Stations[[#This Row],[Etmaal temperatuur °C]]),IF(_34_KNMI_Stations[[#This Row],[Etmaal temperatuur °C]]&gt;stookgrens[],_34_KNMI_Stations[[#This Row],[Etmaal temperatuur °C]]-stookgrens[],0),"")</f>
        <v>5.1000000000000014</v>
      </c>
    </row>
    <row r="13294" spans="1:16" x14ac:dyDescent="0.25">
      <c r="A13294">
        <v>391</v>
      </c>
      <c r="B13294" s="110">
        <v>45882</v>
      </c>
      <c r="C13294" s="89">
        <v>0.5</v>
      </c>
      <c r="D13294" s="89">
        <v>24.7</v>
      </c>
      <c r="E13294" s="96">
        <v>1998</v>
      </c>
      <c r="F13294" s="89">
        <v>0</v>
      </c>
      <c r="G13294" s="89"/>
      <c r="H13294">
        <v>0.69</v>
      </c>
      <c r="I13294" t="s">
        <v>33</v>
      </c>
      <c r="J13294">
        <v>0.8</v>
      </c>
      <c r="K13294">
        <v>8</v>
      </c>
      <c r="L13294">
        <v>2025</v>
      </c>
      <c r="M13294" t="s">
        <v>361</v>
      </c>
      <c r="N13294" s="89" cm="1">
        <f t="array" ref="N13294">IF(ISNUMBER(_34_KNMI_Stations[[#This Row],[Etmaal temperatuur °C]]),IF(_34_KNMI_Stations[[#This Row],[Etmaal temperatuur °C]]&lt;stookgrens[],stookgrens[]-_34_KNMI_Stations[[#This Row],[Etmaal temperatuur °C]],0),"")</f>
        <v>0</v>
      </c>
      <c r="O13294" s="89">
        <f>_34_KNMI_Stations[[#This Row],[graaddagen]]*_34_KNMI_Stations[[#This Row],[Gewogen factor]]</f>
        <v>0</v>
      </c>
      <c r="P13294" s="89" cm="1">
        <f t="array" ref="P13294">IF(ISNUMBER(_34_KNMI_Stations[[#This Row],[Etmaal temperatuur °C]]),IF(_34_KNMI_Stations[[#This Row],[Etmaal temperatuur °C]]&gt;stookgrens[],_34_KNMI_Stations[[#This Row],[Etmaal temperatuur °C]]-stookgrens[],0),"")</f>
        <v>6.6999999999999993</v>
      </c>
    </row>
    <row r="13295" spans="1:16" x14ac:dyDescent="0.25">
      <c r="A13295">
        <v>391</v>
      </c>
      <c r="B13295" s="110">
        <v>45883</v>
      </c>
      <c r="C13295" s="89">
        <v>0.8</v>
      </c>
      <c r="D13295" s="89">
        <v>25.3</v>
      </c>
      <c r="E13295" s="96">
        <v>1702</v>
      </c>
      <c r="F13295" s="89">
        <v>0</v>
      </c>
      <c r="G13295" s="89"/>
      <c r="H13295">
        <v>0.69</v>
      </c>
      <c r="I13295" t="s">
        <v>33</v>
      </c>
      <c r="J13295">
        <v>0.8</v>
      </c>
      <c r="K13295">
        <v>8</v>
      </c>
      <c r="L13295">
        <v>2025</v>
      </c>
      <c r="M13295" t="s">
        <v>361</v>
      </c>
      <c r="N13295" s="89" cm="1">
        <f t="array" ref="N13295">IF(ISNUMBER(_34_KNMI_Stations[[#This Row],[Etmaal temperatuur °C]]),IF(_34_KNMI_Stations[[#This Row],[Etmaal temperatuur °C]]&lt;stookgrens[],stookgrens[]-_34_KNMI_Stations[[#This Row],[Etmaal temperatuur °C]],0),"")</f>
        <v>0</v>
      </c>
      <c r="O13295" s="89">
        <f>_34_KNMI_Stations[[#This Row],[graaddagen]]*_34_KNMI_Stations[[#This Row],[Gewogen factor]]</f>
        <v>0</v>
      </c>
      <c r="P13295" s="89" cm="1">
        <f t="array" ref="P13295">IF(ISNUMBER(_34_KNMI_Stations[[#This Row],[Etmaal temperatuur °C]]),IF(_34_KNMI_Stations[[#This Row],[Etmaal temperatuur °C]]&gt;stookgrens[],_34_KNMI_Stations[[#This Row],[Etmaal temperatuur °C]]-stookgrens[],0),"")</f>
        <v>7.3000000000000007</v>
      </c>
    </row>
    <row r="13296" spans="1:16" x14ac:dyDescent="0.25">
      <c r="A13296">
        <v>391</v>
      </c>
      <c r="B13296" s="110">
        <v>45884</v>
      </c>
      <c r="C13296" s="89">
        <v>1.3</v>
      </c>
      <c r="D13296" s="89">
        <v>22.9</v>
      </c>
      <c r="E13296" s="96">
        <v>2140</v>
      </c>
      <c r="F13296" s="89">
        <v>0</v>
      </c>
      <c r="G13296" s="89"/>
      <c r="H13296">
        <v>0.68</v>
      </c>
      <c r="I13296" t="s">
        <v>33</v>
      </c>
      <c r="J13296">
        <v>0.8</v>
      </c>
      <c r="K13296">
        <v>8</v>
      </c>
      <c r="L13296">
        <v>2025</v>
      </c>
      <c r="M13296" t="s">
        <v>361</v>
      </c>
      <c r="N13296" s="89" cm="1">
        <f t="array" ref="N13296">IF(ISNUMBER(_34_KNMI_Stations[[#This Row],[Etmaal temperatuur °C]]),IF(_34_KNMI_Stations[[#This Row],[Etmaal temperatuur °C]]&lt;stookgrens[],stookgrens[]-_34_KNMI_Stations[[#This Row],[Etmaal temperatuur °C]],0),"")</f>
        <v>0</v>
      </c>
      <c r="O13296" s="89">
        <f>_34_KNMI_Stations[[#This Row],[graaddagen]]*_34_KNMI_Stations[[#This Row],[Gewogen factor]]</f>
        <v>0</v>
      </c>
      <c r="P13296" s="89" cm="1">
        <f t="array" ref="P13296">IF(ISNUMBER(_34_KNMI_Stations[[#This Row],[Etmaal temperatuur °C]]),IF(_34_KNMI_Stations[[#This Row],[Etmaal temperatuur °C]]&gt;stookgrens[],_34_KNMI_Stations[[#This Row],[Etmaal temperatuur °C]]-stookgrens[],0),"")</f>
        <v>4.8999999999999986</v>
      </c>
    </row>
    <row r="13297" spans="1:16" x14ac:dyDescent="0.25">
      <c r="A13297">
        <v>391</v>
      </c>
      <c r="B13297" s="110">
        <v>45885</v>
      </c>
      <c r="C13297" s="89">
        <v>2.4</v>
      </c>
      <c r="D13297" s="89">
        <v>18.3</v>
      </c>
      <c r="E13297" s="96">
        <v>595</v>
      </c>
      <c r="F13297" s="89">
        <v>0</v>
      </c>
      <c r="G13297" s="89"/>
      <c r="H13297">
        <v>0.74</v>
      </c>
      <c r="I13297" t="s">
        <v>33</v>
      </c>
      <c r="J13297">
        <v>0.8</v>
      </c>
      <c r="K13297">
        <v>8</v>
      </c>
      <c r="L13297">
        <v>2025</v>
      </c>
      <c r="M13297" t="s">
        <v>361</v>
      </c>
      <c r="N13297" s="89" cm="1">
        <f t="array" ref="N13297">IF(ISNUMBER(_34_KNMI_Stations[[#This Row],[Etmaal temperatuur °C]]),IF(_34_KNMI_Stations[[#This Row],[Etmaal temperatuur °C]]&lt;stookgrens[],stookgrens[]-_34_KNMI_Stations[[#This Row],[Etmaal temperatuur °C]],0),"")</f>
        <v>0</v>
      </c>
      <c r="O13297" s="89">
        <f>_34_KNMI_Stations[[#This Row],[graaddagen]]*_34_KNMI_Stations[[#This Row],[Gewogen factor]]</f>
        <v>0</v>
      </c>
      <c r="P13297" s="89" cm="1">
        <f t="array" ref="P13297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3298" spans="1:16" x14ac:dyDescent="0.25">
      <c r="A13298">
        <v>391</v>
      </c>
      <c r="B13298" s="110">
        <v>45886</v>
      </c>
      <c r="C13298" s="89">
        <v>1.3</v>
      </c>
      <c r="D13298" s="89">
        <v>16.100000000000001</v>
      </c>
      <c r="E13298" s="96">
        <v>982</v>
      </c>
      <c r="F13298" s="89">
        <v>0</v>
      </c>
      <c r="G13298" s="89"/>
      <c r="H13298">
        <v>0.78</v>
      </c>
      <c r="I13298" t="s">
        <v>33</v>
      </c>
      <c r="J13298">
        <v>0.8</v>
      </c>
      <c r="K13298">
        <v>8</v>
      </c>
      <c r="L13298">
        <v>2025</v>
      </c>
      <c r="M13298" t="s">
        <v>361</v>
      </c>
      <c r="N13298" s="89" cm="1">
        <f t="array" ref="N13298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13298" s="89">
        <f>_34_KNMI_Stations[[#This Row],[graaddagen]]*_34_KNMI_Stations[[#This Row],[Gewogen factor]]</f>
        <v>1.5199999999999989</v>
      </c>
      <c r="P13298" s="89" cm="1">
        <f t="array" ref="P132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299" spans="1:16" x14ac:dyDescent="0.25">
      <c r="A13299">
        <v>391</v>
      </c>
      <c r="B13299" s="110">
        <v>45887</v>
      </c>
      <c r="C13299" s="89">
        <v>2.2999999999999998</v>
      </c>
      <c r="D13299" s="89">
        <v>20.5</v>
      </c>
      <c r="E13299" s="96">
        <v>2250</v>
      </c>
      <c r="F13299" s="89">
        <v>0</v>
      </c>
      <c r="G13299" s="89"/>
      <c r="H13299">
        <v>0.62</v>
      </c>
      <c r="I13299" t="s">
        <v>33</v>
      </c>
      <c r="J13299">
        <v>0.8</v>
      </c>
      <c r="K13299">
        <v>8</v>
      </c>
      <c r="L13299">
        <v>2025</v>
      </c>
      <c r="M13299" t="s">
        <v>362</v>
      </c>
      <c r="N13299" s="89" cm="1">
        <f t="array" ref="N13299">IF(ISNUMBER(_34_KNMI_Stations[[#This Row],[Etmaal temperatuur °C]]),IF(_34_KNMI_Stations[[#This Row],[Etmaal temperatuur °C]]&lt;stookgrens[],stookgrens[]-_34_KNMI_Stations[[#This Row],[Etmaal temperatuur °C]],0),"")</f>
        <v>0</v>
      </c>
      <c r="O13299" s="89">
        <f>_34_KNMI_Stations[[#This Row],[graaddagen]]*_34_KNMI_Stations[[#This Row],[Gewogen factor]]</f>
        <v>0</v>
      </c>
      <c r="P13299" s="89" cm="1">
        <f t="array" ref="P13299">IF(ISNUMBER(_34_KNMI_Stations[[#This Row],[Etmaal temperatuur °C]]),IF(_34_KNMI_Stations[[#This Row],[Etmaal temperatuur °C]]&gt;stookgrens[],_34_KNMI_Stations[[#This Row],[Etmaal temperatuur °C]]-stookgrens[],0),"")</f>
        <v>2.5</v>
      </c>
    </row>
    <row r="13300" spans="1:16" x14ac:dyDescent="0.25">
      <c r="A13300">
        <v>391</v>
      </c>
      <c r="B13300" s="110">
        <v>45888</v>
      </c>
      <c r="C13300" s="89">
        <v>2.2999999999999998</v>
      </c>
      <c r="D13300" s="89">
        <v>21.3</v>
      </c>
      <c r="E13300" s="96">
        <v>2239</v>
      </c>
      <c r="F13300" s="89">
        <v>0</v>
      </c>
      <c r="G13300" s="89"/>
      <c r="H13300">
        <v>0.59</v>
      </c>
      <c r="I13300" t="s">
        <v>33</v>
      </c>
      <c r="J13300">
        <v>0.8</v>
      </c>
      <c r="K13300">
        <v>8</v>
      </c>
      <c r="L13300">
        <v>2025</v>
      </c>
      <c r="M13300" t="s">
        <v>362</v>
      </c>
      <c r="N13300" s="89" cm="1">
        <f t="array" ref="N13300">IF(ISNUMBER(_34_KNMI_Stations[[#This Row],[Etmaal temperatuur °C]]),IF(_34_KNMI_Stations[[#This Row],[Etmaal temperatuur °C]]&lt;stookgrens[],stookgrens[]-_34_KNMI_Stations[[#This Row],[Etmaal temperatuur °C]],0),"")</f>
        <v>0</v>
      </c>
      <c r="O13300" s="89">
        <f>_34_KNMI_Stations[[#This Row],[graaddagen]]*_34_KNMI_Stations[[#This Row],[Gewogen factor]]</f>
        <v>0</v>
      </c>
      <c r="P13300" s="89" cm="1">
        <f t="array" ref="P13300">IF(ISNUMBER(_34_KNMI_Stations[[#This Row],[Etmaal temperatuur °C]]),IF(_34_KNMI_Stations[[#This Row],[Etmaal temperatuur °C]]&gt;stookgrens[],_34_KNMI_Stations[[#This Row],[Etmaal temperatuur °C]]-stookgrens[],0),"")</f>
        <v>3.3000000000000007</v>
      </c>
    </row>
    <row r="13301" spans="1:16" x14ac:dyDescent="0.25">
      <c r="A13301">
        <v>391</v>
      </c>
      <c r="B13301" s="110">
        <v>45889</v>
      </c>
      <c r="C13301" s="89">
        <v>2.4</v>
      </c>
      <c r="D13301" s="89">
        <v>18.2</v>
      </c>
      <c r="E13301" s="96">
        <v>1900</v>
      </c>
      <c r="F13301" s="89">
        <v>0</v>
      </c>
      <c r="G13301" s="89"/>
      <c r="H13301">
        <v>0.67</v>
      </c>
      <c r="I13301" t="s">
        <v>33</v>
      </c>
      <c r="J13301">
        <v>0.8</v>
      </c>
      <c r="K13301">
        <v>8</v>
      </c>
      <c r="L13301">
        <v>2025</v>
      </c>
      <c r="M13301" t="s">
        <v>362</v>
      </c>
      <c r="N13301" s="89" cm="1">
        <f t="array" ref="N13301">IF(ISNUMBER(_34_KNMI_Stations[[#This Row],[Etmaal temperatuur °C]]),IF(_34_KNMI_Stations[[#This Row],[Etmaal temperatuur °C]]&lt;stookgrens[],stookgrens[]-_34_KNMI_Stations[[#This Row],[Etmaal temperatuur °C]],0),"")</f>
        <v>0</v>
      </c>
      <c r="O13301" s="89">
        <f>_34_KNMI_Stations[[#This Row],[graaddagen]]*_34_KNMI_Stations[[#This Row],[Gewogen factor]]</f>
        <v>0</v>
      </c>
      <c r="P13301" s="89" cm="1">
        <f t="array" ref="P13301">IF(ISNUMBER(_34_KNMI_Stations[[#This Row],[Etmaal temperatuur °C]]),IF(_34_KNMI_Stations[[#This Row],[Etmaal temperatuur °C]]&gt;stookgrens[],_34_KNMI_Stations[[#This Row],[Etmaal temperatuur °C]]-stookgrens[],0),"")</f>
        <v>0.19999999999999929</v>
      </c>
    </row>
    <row r="13302" spans="1:16" x14ac:dyDescent="0.25">
      <c r="A13302">
        <v>391</v>
      </c>
      <c r="B13302" s="110">
        <v>45890</v>
      </c>
      <c r="C13302" s="89">
        <v>3</v>
      </c>
      <c r="D13302" s="89">
        <v>16.899999999999999</v>
      </c>
      <c r="E13302" s="96">
        <v>1888</v>
      </c>
      <c r="F13302" s="89">
        <v>0</v>
      </c>
      <c r="G13302" s="89"/>
      <c r="H13302">
        <v>0.64</v>
      </c>
      <c r="I13302" t="s">
        <v>33</v>
      </c>
      <c r="J13302">
        <v>0.8</v>
      </c>
      <c r="K13302">
        <v>8</v>
      </c>
      <c r="L13302">
        <v>2025</v>
      </c>
      <c r="M13302" t="s">
        <v>362</v>
      </c>
      <c r="N13302" s="89" cm="1">
        <f t="array" ref="N13302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13302" s="89">
        <f>_34_KNMI_Stations[[#This Row],[graaddagen]]*_34_KNMI_Stations[[#This Row],[Gewogen factor]]</f>
        <v>0.88000000000000123</v>
      </c>
      <c r="P13302" s="89" cm="1">
        <f t="array" ref="P133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03" spans="1:16" x14ac:dyDescent="0.25">
      <c r="A13303">
        <v>391</v>
      </c>
      <c r="B13303" s="110">
        <v>45891</v>
      </c>
      <c r="C13303" s="89">
        <v>0.6</v>
      </c>
      <c r="D13303" s="89">
        <v>15.3</v>
      </c>
      <c r="E13303" s="96">
        <v>859</v>
      </c>
      <c r="F13303" s="89">
        <v>0</v>
      </c>
      <c r="G13303" s="89"/>
      <c r="H13303">
        <v>0.7</v>
      </c>
      <c r="I13303" t="s">
        <v>33</v>
      </c>
      <c r="J13303">
        <v>0.8</v>
      </c>
      <c r="K13303">
        <v>8</v>
      </c>
      <c r="L13303">
        <v>2025</v>
      </c>
      <c r="M13303" t="s">
        <v>362</v>
      </c>
      <c r="N13303" s="89" cm="1">
        <f t="array" ref="N13303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3303" s="89">
        <f>_34_KNMI_Stations[[#This Row],[graaddagen]]*_34_KNMI_Stations[[#This Row],[Gewogen factor]]</f>
        <v>2.1599999999999997</v>
      </c>
      <c r="P13303" s="89" cm="1">
        <f t="array" ref="P133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04" spans="1:16" x14ac:dyDescent="0.25">
      <c r="A13304">
        <v>391</v>
      </c>
      <c r="B13304" s="110">
        <v>45892</v>
      </c>
      <c r="C13304" s="89">
        <v>1.4</v>
      </c>
      <c r="D13304" s="89">
        <v>14.8</v>
      </c>
      <c r="E13304" s="96">
        <v>1362</v>
      </c>
      <c r="F13304" s="89">
        <v>0.1</v>
      </c>
      <c r="G13304" s="89"/>
      <c r="H13304">
        <v>0.7</v>
      </c>
      <c r="I13304" t="s">
        <v>33</v>
      </c>
      <c r="J13304">
        <v>0.8</v>
      </c>
      <c r="K13304">
        <v>8</v>
      </c>
      <c r="L13304">
        <v>2025</v>
      </c>
      <c r="M13304" t="s">
        <v>362</v>
      </c>
      <c r="N13304" s="89" cm="1">
        <f t="array" ref="N13304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3304" s="89">
        <f>_34_KNMI_Stations[[#This Row],[graaddagen]]*_34_KNMI_Stations[[#This Row],[Gewogen factor]]</f>
        <v>2.5599999999999996</v>
      </c>
      <c r="P13304" s="89" cm="1">
        <f t="array" ref="P133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05" spans="1:16" x14ac:dyDescent="0.25">
      <c r="A13305">
        <v>391</v>
      </c>
      <c r="B13305" s="110">
        <v>45893</v>
      </c>
      <c r="C13305" s="89">
        <v>0.8</v>
      </c>
      <c r="D13305" s="89">
        <v>13.3</v>
      </c>
      <c r="E13305" s="96">
        <v>1761</v>
      </c>
      <c r="F13305" s="89">
        <v>0</v>
      </c>
      <c r="G13305" s="89"/>
      <c r="H13305">
        <v>0.68</v>
      </c>
      <c r="I13305" t="s">
        <v>33</v>
      </c>
      <c r="J13305">
        <v>0.8</v>
      </c>
      <c r="K13305">
        <v>8</v>
      </c>
      <c r="L13305">
        <v>2025</v>
      </c>
      <c r="M13305" t="s">
        <v>362</v>
      </c>
      <c r="N13305" s="89" cm="1">
        <f t="array" ref="N13305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13305" s="89">
        <f>_34_KNMI_Stations[[#This Row],[graaddagen]]*_34_KNMI_Stations[[#This Row],[Gewogen factor]]</f>
        <v>3.76</v>
      </c>
      <c r="P13305" s="89" cm="1">
        <f t="array" ref="P133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06" spans="1:16" x14ac:dyDescent="0.25">
      <c r="A13306">
        <v>391</v>
      </c>
      <c r="B13306" s="110">
        <v>45894</v>
      </c>
      <c r="C13306" s="89">
        <v>1</v>
      </c>
      <c r="D13306" s="89">
        <v>15.2</v>
      </c>
      <c r="E13306" s="96">
        <v>2112</v>
      </c>
      <c r="F13306" s="89">
        <v>0</v>
      </c>
      <c r="G13306" s="89"/>
      <c r="H13306">
        <v>0.66</v>
      </c>
      <c r="I13306" t="s">
        <v>33</v>
      </c>
      <c r="J13306">
        <v>0.8</v>
      </c>
      <c r="K13306">
        <v>8</v>
      </c>
      <c r="L13306">
        <v>2025</v>
      </c>
      <c r="M13306" t="s">
        <v>363</v>
      </c>
      <c r="N13306" s="89" cm="1">
        <f t="array" ref="N13306">IF(ISNUMBER(_34_KNMI_Stations[[#This Row],[Etmaal temperatuur °C]]),IF(_34_KNMI_Stations[[#This Row],[Etmaal temperatuur °C]]&lt;stookgrens[],stookgrens[]-_34_KNMI_Stations[[#This Row],[Etmaal temperatuur °C]],0),"")</f>
        <v>2.8000000000000007</v>
      </c>
      <c r="O13306" s="89">
        <f>_34_KNMI_Stations[[#This Row],[graaddagen]]*_34_KNMI_Stations[[#This Row],[Gewogen factor]]</f>
        <v>2.2400000000000007</v>
      </c>
      <c r="P13306" s="89" cm="1">
        <f t="array" ref="P133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07" spans="1:16" x14ac:dyDescent="0.25">
      <c r="A13307">
        <v>391</v>
      </c>
      <c r="B13307" s="110">
        <v>45895</v>
      </c>
      <c r="C13307" s="89">
        <v>1.3</v>
      </c>
      <c r="D13307" s="89">
        <v>19.7</v>
      </c>
      <c r="E13307" s="96">
        <v>1578</v>
      </c>
      <c r="F13307" s="89">
        <v>0</v>
      </c>
      <c r="G13307" s="89"/>
      <c r="H13307">
        <v>0.6</v>
      </c>
      <c r="I13307" t="s">
        <v>33</v>
      </c>
      <c r="J13307">
        <v>0.8</v>
      </c>
      <c r="K13307">
        <v>8</v>
      </c>
      <c r="L13307">
        <v>2025</v>
      </c>
      <c r="M13307" t="s">
        <v>363</v>
      </c>
      <c r="N13307" s="89" cm="1">
        <f t="array" ref="N13307">IF(ISNUMBER(_34_KNMI_Stations[[#This Row],[Etmaal temperatuur °C]]),IF(_34_KNMI_Stations[[#This Row],[Etmaal temperatuur °C]]&lt;stookgrens[],stookgrens[]-_34_KNMI_Stations[[#This Row],[Etmaal temperatuur °C]],0),"")</f>
        <v>0</v>
      </c>
      <c r="O13307" s="89">
        <f>_34_KNMI_Stations[[#This Row],[graaddagen]]*_34_KNMI_Stations[[#This Row],[Gewogen factor]]</f>
        <v>0</v>
      </c>
      <c r="P13307" s="89" cm="1">
        <f t="array" ref="P13307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3308" spans="1:16" x14ac:dyDescent="0.25">
      <c r="A13308">
        <v>391</v>
      </c>
      <c r="B13308" s="110">
        <v>45896</v>
      </c>
      <c r="C13308" s="89">
        <v>0.7</v>
      </c>
      <c r="D13308" s="89">
        <v>20.100000000000001</v>
      </c>
      <c r="E13308" s="96">
        <v>1277</v>
      </c>
      <c r="F13308" s="89">
        <v>0</v>
      </c>
      <c r="G13308" s="89"/>
      <c r="H13308">
        <v>0.72</v>
      </c>
      <c r="I13308" t="s">
        <v>33</v>
      </c>
      <c r="J13308">
        <v>0.8</v>
      </c>
      <c r="K13308">
        <v>8</v>
      </c>
      <c r="L13308">
        <v>2025</v>
      </c>
      <c r="M13308" t="s">
        <v>363</v>
      </c>
      <c r="N13308" s="89" cm="1">
        <f t="array" ref="N13308">IF(ISNUMBER(_34_KNMI_Stations[[#This Row],[Etmaal temperatuur °C]]),IF(_34_KNMI_Stations[[#This Row],[Etmaal temperatuur °C]]&lt;stookgrens[],stookgrens[]-_34_KNMI_Stations[[#This Row],[Etmaal temperatuur °C]],0),"")</f>
        <v>0</v>
      </c>
      <c r="O13308" s="89">
        <f>_34_KNMI_Stations[[#This Row],[graaddagen]]*_34_KNMI_Stations[[#This Row],[Gewogen factor]]</f>
        <v>0</v>
      </c>
      <c r="P13308" s="89" cm="1">
        <f t="array" ref="P13308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13309" spans="1:16" x14ac:dyDescent="0.25">
      <c r="A13309">
        <v>391</v>
      </c>
      <c r="B13309" s="110">
        <v>45897</v>
      </c>
      <c r="C13309" s="89">
        <v>1.2</v>
      </c>
      <c r="D13309" s="89">
        <v>19.399999999999999</v>
      </c>
      <c r="E13309" s="96">
        <v>1279</v>
      </c>
      <c r="F13309" s="89">
        <v>11</v>
      </c>
      <c r="G13309" s="89"/>
      <c r="H13309">
        <v>0.74</v>
      </c>
      <c r="I13309" t="s">
        <v>33</v>
      </c>
      <c r="J13309">
        <v>0.8</v>
      </c>
      <c r="K13309">
        <v>8</v>
      </c>
      <c r="L13309">
        <v>2025</v>
      </c>
      <c r="M13309" t="s">
        <v>363</v>
      </c>
      <c r="N13309" s="89" cm="1">
        <f t="array" ref="N13309">IF(ISNUMBER(_34_KNMI_Stations[[#This Row],[Etmaal temperatuur °C]]),IF(_34_KNMI_Stations[[#This Row],[Etmaal temperatuur °C]]&lt;stookgrens[],stookgrens[]-_34_KNMI_Stations[[#This Row],[Etmaal temperatuur °C]],0),"")</f>
        <v>0</v>
      </c>
      <c r="O13309" s="89">
        <f>_34_KNMI_Stations[[#This Row],[graaddagen]]*_34_KNMI_Stations[[#This Row],[Gewogen factor]]</f>
        <v>0</v>
      </c>
      <c r="P13309" s="89" cm="1">
        <f t="array" ref="P13309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3310" spans="1:16" x14ac:dyDescent="0.25">
      <c r="A13310">
        <v>391</v>
      </c>
      <c r="B13310" s="110">
        <v>45898</v>
      </c>
      <c r="C13310" s="89">
        <v>2</v>
      </c>
      <c r="D13310" s="89">
        <v>17.3</v>
      </c>
      <c r="E13310" s="96">
        <v>1354</v>
      </c>
      <c r="F13310" s="89">
        <v>1.8</v>
      </c>
      <c r="G13310" s="89"/>
      <c r="H13310">
        <v>0.77</v>
      </c>
      <c r="I13310" t="s">
        <v>33</v>
      </c>
      <c r="J13310">
        <v>0.8</v>
      </c>
      <c r="K13310">
        <v>8</v>
      </c>
      <c r="L13310">
        <v>2025</v>
      </c>
      <c r="M13310" t="s">
        <v>363</v>
      </c>
      <c r="N13310" s="89" cm="1">
        <f t="array" ref="N13310">IF(ISNUMBER(_34_KNMI_Stations[[#This Row],[Etmaal temperatuur °C]]),IF(_34_KNMI_Stations[[#This Row],[Etmaal temperatuur °C]]&lt;stookgrens[],stookgrens[]-_34_KNMI_Stations[[#This Row],[Etmaal temperatuur °C]],0),"")</f>
        <v>0.69999999999999929</v>
      </c>
      <c r="O13310" s="89">
        <f>_34_KNMI_Stations[[#This Row],[graaddagen]]*_34_KNMI_Stations[[#This Row],[Gewogen factor]]</f>
        <v>0.5599999999999995</v>
      </c>
      <c r="P13310" s="89" cm="1">
        <f t="array" ref="P133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11" spans="1:16" x14ac:dyDescent="0.25">
      <c r="A13311">
        <v>391</v>
      </c>
      <c r="B13311" s="110">
        <v>45899</v>
      </c>
      <c r="C13311" s="89">
        <v>1.7</v>
      </c>
      <c r="D13311" s="89">
        <v>18</v>
      </c>
      <c r="E13311" s="96">
        <v>1568</v>
      </c>
      <c r="F13311" s="89">
        <v>0.6</v>
      </c>
      <c r="G13311" s="89"/>
      <c r="H13311">
        <v>0.73</v>
      </c>
      <c r="I13311" t="s">
        <v>33</v>
      </c>
      <c r="J13311">
        <v>0.8</v>
      </c>
      <c r="K13311">
        <v>8</v>
      </c>
      <c r="L13311">
        <v>2025</v>
      </c>
      <c r="M13311" t="s">
        <v>363</v>
      </c>
      <c r="N13311" s="89" cm="1">
        <f t="array" ref="N13311">IF(ISNUMBER(_34_KNMI_Stations[[#This Row],[Etmaal temperatuur °C]]),IF(_34_KNMI_Stations[[#This Row],[Etmaal temperatuur °C]]&lt;stookgrens[],stookgrens[]-_34_KNMI_Stations[[#This Row],[Etmaal temperatuur °C]],0),"")</f>
        <v>0</v>
      </c>
      <c r="O13311" s="89">
        <f>_34_KNMI_Stations[[#This Row],[graaddagen]]*_34_KNMI_Stations[[#This Row],[Gewogen factor]]</f>
        <v>0</v>
      </c>
      <c r="P13311" s="89" cm="1">
        <f t="array" ref="P133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12" spans="1:16" x14ac:dyDescent="0.25">
      <c r="A13312">
        <v>391</v>
      </c>
      <c r="B13312" s="110">
        <v>45900</v>
      </c>
      <c r="C13312" s="89">
        <v>2</v>
      </c>
      <c r="D13312" s="89">
        <v>19.600000000000001</v>
      </c>
      <c r="E13312" s="96">
        <v>1034</v>
      </c>
      <c r="F13312" s="89">
        <v>5.9</v>
      </c>
      <c r="G13312" s="89"/>
      <c r="H13312">
        <v>0.78</v>
      </c>
      <c r="I13312" t="s">
        <v>33</v>
      </c>
      <c r="J13312">
        <v>0.8</v>
      </c>
      <c r="K13312">
        <v>8</v>
      </c>
      <c r="L13312">
        <v>2025</v>
      </c>
      <c r="M13312" t="s">
        <v>363</v>
      </c>
      <c r="N13312" s="89" cm="1">
        <f t="array" ref="N13312">IF(ISNUMBER(_34_KNMI_Stations[[#This Row],[Etmaal temperatuur °C]]),IF(_34_KNMI_Stations[[#This Row],[Etmaal temperatuur °C]]&lt;stookgrens[],stookgrens[]-_34_KNMI_Stations[[#This Row],[Etmaal temperatuur °C]],0),"")</f>
        <v>0</v>
      </c>
      <c r="O13312" s="89">
        <f>_34_KNMI_Stations[[#This Row],[graaddagen]]*_34_KNMI_Stations[[#This Row],[Gewogen factor]]</f>
        <v>0</v>
      </c>
      <c r="P13312" s="89" cm="1">
        <f t="array" ref="P13312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3313" spans="1:16" x14ac:dyDescent="0.25">
      <c r="A13313">
        <v>391</v>
      </c>
      <c r="B13313" s="110">
        <v>45901</v>
      </c>
      <c r="C13313" s="89">
        <v>1.3</v>
      </c>
      <c r="D13313" s="89">
        <v>18.5</v>
      </c>
      <c r="E13313" s="96">
        <v>1258</v>
      </c>
      <c r="F13313" s="89">
        <v>5.8</v>
      </c>
      <c r="G13313" s="89"/>
      <c r="H13313">
        <v>0.78</v>
      </c>
      <c r="I13313" t="s">
        <v>33</v>
      </c>
      <c r="J13313">
        <v>0.8</v>
      </c>
      <c r="K13313">
        <v>9</v>
      </c>
      <c r="L13313">
        <v>2025</v>
      </c>
      <c r="M13313" t="s">
        <v>364</v>
      </c>
      <c r="N13313" s="89" cm="1">
        <f t="array" ref="N13313">IF(ISNUMBER(_34_KNMI_Stations[[#This Row],[Etmaal temperatuur °C]]),IF(_34_KNMI_Stations[[#This Row],[Etmaal temperatuur °C]]&lt;stookgrens[],stookgrens[]-_34_KNMI_Stations[[#This Row],[Etmaal temperatuur °C]],0),"")</f>
        <v>0</v>
      </c>
      <c r="O13313" s="89">
        <f>_34_KNMI_Stations[[#This Row],[graaddagen]]*_34_KNMI_Stations[[#This Row],[Gewogen factor]]</f>
        <v>0</v>
      </c>
      <c r="P13313" s="89" cm="1">
        <f t="array" ref="P13313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3314" spans="1:16" x14ac:dyDescent="0.25">
      <c r="A13314">
        <v>391</v>
      </c>
      <c r="B13314" s="110">
        <v>45902</v>
      </c>
      <c r="C13314" s="89">
        <v>1.9</v>
      </c>
      <c r="D13314" s="89">
        <v>17.899999999999999</v>
      </c>
      <c r="E13314" s="96">
        <v>1769</v>
      </c>
      <c r="F13314" s="89">
        <v>0.1</v>
      </c>
      <c r="G13314" s="89"/>
      <c r="H13314">
        <v>0.69</v>
      </c>
      <c r="I13314" t="s">
        <v>33</v>
      </c>
      <c r="J13314">
        <v>0.8</v>
      </c>
      <c r="K13314">
        <v>9</v>
      </c>
      <c r="L13314">
        <v>2025</v>
      </c>
      <c r="M13314" t="s">
        <v>364</v>
      </c>
      <c r="N13314" s="89" cm="1">
        <f t="array" ref="N13314">IF(ISNUMBER(_34_KNMI_Stations[[#This Row],[Etmaal temperatuur °C]]),IF(_34_KNMI_Stations[[#This Row],[Etmaal temperatuur °C]]&lt;stookgrens[],stookgrens[]-_34_KNMI_Stations[[#This Row],[Etmaal temperatuur °C]],0),"")</f>
        <v>0.10000000000000142</v>
      </c>
      <c r="O13314" s="89">
        <f>_34_KNMI_Stations[[#This Row],[graaddagen]]*_34_KNMI_Stations[[#This Row],[Gewogen factor]]</f>
        <v>8.000000000000114E-2</v>
      </c>
      <c r="P13314" s="89" cm="1">
        <f t="array" ref="P133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15" spans="1:16" x14ac:dyDescent="0.25">
      <c r="A13315">
        <v>391</v>
      </c>
      <c r="B13315" s="110">
        <v>45903</v>
      </c>
      <c r="C13315" s="89">
        <v>3</v>
      </c>
      <c r="D13315" s="89">
        <v>19.899999999999999</v>
      </c>
      <c r="E13315" s="96">
        <v>826</v>
      </c>
      <c r="F13315" s="89">
        <v>14.4</v>
      </c>
      <c r="G13315" s="89"/>
      <c r="H13315">
        <v>0.75</v>
      </c>
      <c r="I13315" t="s">
        <v>33</v>
      </c>
      <c r="J13315">
        <v>0.8</v>
      </c>
      <c r="K13315">
        <v>9</v>
      </c>
      <c r="L13315">
        <v>2025</v>
      </c>
      <c r="M13315" t="s">
        <v>364</v>
      </c>
      <c r="N13315" s="89" cm="1">
        <f t="array" ref="N13315">IF(ISNUMBER(_34_KNMI_Stations[[#This Row],[Etmaal temperatuur °C]]),IF(_34_KNMI_Stations[[#This Row],[Etmaal temperatuur °C]]&lt;stookgrens[],stookgrens[]-_34_KNMI_Stations[[#This Row],[Etmaal temperatuur °C]],0),"")</f>
        <v>0</v>
      </c>
      <c r="O13315" s="89">
        <f>_34_KNMI_Stations[[#This Row],[graaddagen]]*_34_KNMI_Stations[[#This Row],[Gewogen factor]]</f>
        <v>0</v>
      </c>
      <c r="P13315" s="89" cm="1">
        <f t="array" ref="P13315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3316" spans="1:16" x14ac:dyDescent="0.25">
      <c r="A13316">
        <v>391</v>
      </c>
      <c r="B13316" s="110">
        <v>45904</v>
      </c>
      <c r="C13316" s="89">
        <v>1.7</v>
      </c>
      <c r="D13316" s="89">
        <v>19.100000000000001</v>
      </c>
      <c r="E13316" s="96">
        <v>1423</v>
      </c>
      <c r="F13316" s="89">
        <v>0.1</v>
      </c>
      <c r="G13316" s="89"/>
      <c r="H13316">
        <v>0.71</v>
      </c>
      <c r="I13316" t="s">
        <v>33</v>
      </c>
      <c r="J13316">
        <v>0.8</v>
      </c>
      <c r="K13316">
        <v>9</v>
      </c>
      <c r="L13316">
        <v>2025</v>
      </c>
      <c r="M13316" t="s">
        <v>364</v>
      </c>
      <c r="N13316" s="89" cm="1">
        <f t="array" ref="N13316">IF(ISNUMBER(_34_KNMI_Stations[[#This Row],[Etmaal temperatuur °C]]),IF(_34_KNMI_Stations[[#This Row],[Etmaal temperatuur °C]]&lt;stookgrens[],stookgrens[]-_34_KNMI_Stations[[#This Row],[Etmaal temperatuur °C]],0),"")</f>
        <v>0</v>
      </c>
      <c r="O13316" s="89">
        <f>_34_KNMI_Stations[[#This Row],[graaddagen]]*_34_KNMI_Stations[[#This Row],[Gewogen factor]]</f>
        <v>0</v>
      </c>
      <c r="P13316" s="89" cm="1">
        <f t="array" ref="P13316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3317" spans="1:16" x14ac:dyDescent="0.25">
      <c r="A13317">
        <v>391</v>
      </c>
      <c r="B13317" s="110">
        <v>45905</v>
      </c>
      <c r="C13317" s="89">
        <v>0.7</v>
      </c>
      <c r="D13317" s="89">
        <v>15.7</v>
      </c>
      <c r="E13317" s="96">
        <v>1628</v>
      </c>
      <c r="F13317" s="89">
        <v>0.9</v>
      </c>
      <c r="G13317" s="89"/>
      <c r="H13317">
        <v>0.81</v>
      </c>
      <c r="I13317" t="s">
        <v>33</v>
      </c>
      <c r="J13317">
        <v>0.8</v>
      </c>
      <c r="K13317">
        <v>9</v>
      </c>
      <c r="L13317">
        <v>2025</v>
      </c>
      <c r="M13317" t="s">
        <v>364</v>
      </c>
      <c r="N13317" s="89" cm="1">
        <f t="array" ref="N13317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3317" s="89">
        <f>_34_KNMI_Stations[[#This Row],[graaddagen]]*_34_KNMI_Stations[[#This Row],[Gewogen factor]]</f>
        <v>1.8400000000000007</v>
      </c>
      <c r="P13317" s="89" cm="1">
        <f t="array" ref="P133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18" spans="1:16" x14ac:dyDescent="0.25">
      <c r="A13318">
        <v>391</v>
      </c>
      <c r="B13318" s="110">
        <v>45906</v>
      </c>
      <c r="C13318" s="89">
        <v>1.5</v>
      </c>
      <c r="D13318" s="89">
        <v>16.3</v>
      </c>
      <c r="E13318" s="96">
        <v>1815</v>
      </c>
      <c r="F13318" s="89">
        <v>0</v>
      </c>
      <c r="G13318" s="89"/>
      <c r="H13318">
        <v>0.71</v>
      </c>
      <c r="I13318" t="s">
        <v>33</v>
      </c>
      <c r="J13318">
        <v>0.8</v>
      </c>
      <c r="K13318">
        <v>9</v>
      </c>
      <c r="L13318">
        <v>2025</v>
      </c>
      <c r="M13318" t="s">
        <v>364</v>
      </c>
      <c r="N13318" s="89" cm="1">
        <f t="array" ref="N13318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3318" s="89">
        <f>_34_KNMI_Stations[[#This Row],[graaddagen]]*_34_KNMI_Stations[[#This Row],[Gewogen factor]]</f>
        <v>1.3599999999999994</v>
      </c>
      <c r="P13318" s="89" cm="1">
        <f t="array" ref="P133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19" spans="1:16" x14ac:dyDescent="0.25">
      <c r="A13319">
        <v>391</v>
      </c>
      <c r="B13319" s="110">
        <v>45907</v>
      </c>
      <c r="C13319" s="89">
        <v>3.4</v>
      </c>
      <c r="D13319" s="89">
        <v>20.7</v>
      </c>
      <c r="E13319" s="96">
        <v>1962</v>
      </c>
      <c r="F13319" s="89">
        <v>0</v>
      </c>
      <c r="G13319" s="89"/>
      <c r="H13319">
        <v>0.56999999999999995</v>
      </c>
      <c r="I13319" t="s">
        <v>33</v>
      </c>
      <c r="J13319">
        <v>0.8</v>
      </c>
      <c r="K13319">
        <v>9</v>
      </c>
      <c r="L13319">
        <v>2025</v>
      </c>
      <c r="M13319" t="s">
        <v>364</v>
      </c>
      <c r="N13319" s="89" cm="1">
        <f t="array" ref="N13319">IF(ISNUMBER(_34_KNMI_Stations[[#This Row],[Etmaal temperatuur °C]]),IF(_34_KNMI_Stations[[#This Row],[Etmaal temperatuur °C]]&lt;stookgrens[],stookgrens[]-_34_KNMI_Stations[[#This Row],[Etmaal temperatuur °C]],0),"")</f>
        <v>0</v>
      </c>
      <c r="O13319" s="89">
        <f>_34_KNMI_Stations[[#This Row],[graaddagen]]*_34_KNMI_Stations[[#This Row],[Gewogen factor]]</f>
        <v>0</v>
      </c>
      <c r="P13319" s="89" cm="1">
        <f t="array" ref="P13319">IF(ISNUMBER(_34_KNMI_Stations[[#This Row],[Etmaal temperatuur °C]]),IF(_34_KNMI_Stations[[#This Row],[Etmaal temperatuur °C]]&gt;stookgrens[],_34_KNMI_Stations[[#This Row],[Etmaal temperatuur °C]]-stookgrens[],0),"")</f>
        <v>2.6999999999999993</v>
      </c>
    </row>
    <row r="13320" spans="1:16" x14ac:dyDescent="0.25">
      <c r="A13320">
        <v>391</v>
      </c>
      <c r="B13320" s="110">
        <v>45908</v>
      </c>
      <c r="C13320" s="89">
        <v>1</v>
      </c>
      <c r="D13320" s="89">
        <v>19.5</v>
      </c>
      <c r="E13320" s="96">
        <v>1011</v>
      </c>
      <c r="F13320" s="89">
        <v>3.7</v>
      </c>
      <c r="G13320" s="89"/>
      <c r="H13320">
        <v>0.77</v>
      </c>
      <c r="I13320" t="s">
        <v>33</v>
      </c>
      <c r="J13320">
        <v>0.8</v>
      </c>
      <c r="K13320">
        <v>9</v>
      </c>
      <c r="L13320">
        <v>2025</v>
      </c>
      <c r="M13320" t="s">
        <v>365</v>
      </c>
      <c r="N13320" s="89" cm="1">
        <f t="array" ref="N13320">IF(ISNUMBER(_34_KNMI_Stations[[#This Row],[Etmaal temperatuur °C]]),IF(_34_KNMI_Stations[[#This Row],[Etmaal temperatuur °C]]&lt;stookgrens[],stookgrens[]-_34_KNMI_Stations[[#This Row],[Etmaal temperatuur °C]],0),"")</f>
        <v>0</v>
      </c>
      <c r="O13320" s="89">
        <f>_34_KNMI_Stations[[#This Row],[graaddagen]]*_34_KNMI_Stations[[#This Row],[Gewogen factor]]</f>
        <v>0</v>
      </c>
      <c r="P13320" s="89" cm="1">
        <f t="array" ref="P13320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3321" spans="1:16" x14ac:dyDescent="0.25">
      <c r="A13321">
        <v>391</v>
      </c>
      <c r="B13321" s="110">
        <v>45909</v>
      </c>
      <c r="C13321" s="89">
        <v>1.3</v>
      </c>
      <c r="D13321" s="89">
        <v>13.6</v>
      </c>
      <c r="E13321" s="96">
        <v>381</v>
      </c>
      <c r="F13321" s="89">
        <v>37.5</v>
      </c>
      <c r="G13321" s="89"/>
      <c r="H13321">
        <v>0.93</v>
      </c>
      <c r="I13321" t="s">
        <v>33</v>
      </c>
      <c r="J13321">
        <v>0.8</v>
      </c>
      <c r="K13321">
        <v>9</v>
      </c>
      <c r="L13321">
        <v>2025</v>
      </c>
      <c r="M13321" t="s">
        <v>365</v>
      </c>
      <c r="N13321" s="89" cm="1">
        <f t="array" ref="N13321">IF(ISNUMBER(_34_KNMI_Stations[[#This Row],[Etmaal temperatuur °C]]),IF(_34_KNMI_Stations[[#This Row],[Etmaal temperatuur °C]]&lt;stookgrens[],stookgrens[]-_34_KNMI_Stations[[#This Row],[Etmaal temperatuur °C]],0),"")</f>
        <v>4.4000000000000004</v>
      </c>
      <c r="O13321" s="89">
        <f>_34_KNMI_Stations[[#This Row],[graaddagen]]*_34_KNMI_Stations[[#This Row],[Gewogen factor]]</f>
        <v>3.5200000000000005</v>
      </c>
      <c r="P13321" s="89" cm="1">
        <f t="array" ref="P133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22" spans="1:16" x14ac:dyDescent="0.25">
      <c r="A13322">
        <v>391</v>
      </c>
      <c r="B13322" s="110">
        <v>45910</v>
      </c>
      <c r="C13322" s="89">
        <v>2.1</v>
      </c>
      <c r="D13322" s="89">
        <v>15.7</v>
      </c>
      <c r="E13322" s="96">
        <v>1533</v>
      </c>
      <c r="F13322" s="89">
        <v>0</v>
      </c>
      <c r="G13322" s="89"/>
      <c r="H13322">
        <v>0.77</v>
      </c>
      <c r="I13322" t="s">
        <v>33</v>
      </c>
      <c r="J13322">
        <v>0.8</v>
      </c>
      <c r="K13322">
        <v>9</v>
      </c>
      <c r="L13322">
        <v>2025</v>
      </c>
      <c r="M13322" t="s">
        <v>365</v>
      </c>
      <c r="N13322" s="89" cm="1">
        <f t="array" ref="N13322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3322" s="89">
        <f>_34_KNMI_Stations[[#This Row],[graaddagen]]*_34_KNMI_Stations[[#This Row],[Gewogen factor]]</f>
        <v>1.8400000000000007</v>
      </c>
      <c r="P13322" s="89" cm="1">
        <f t="array" ref="P133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23" spans="1:16" x14ac:dyDescent="0.25">
      <c r="A13323">
        <v>391</v>
      </c>
      <c r="B13323" s="110">
        <v>45911</v>
      </c>
      <c r="C13323" s="89">
        <v>2.2999999999999998</v>
      </c>
      <c r="D13323" s="89">
        <v>16.2</v>
      </c>
      <c r="E13323" s="96">
        <v>1307</v>
      </c>
      <c r="F13323" s="89">
        <v>1.9</v>
      </c>
      <c r="G13323" s="89"/>
      <c r="H13323">
        <v>0.76</v>
      </c>
      <c r="I13323" t="s">
        <v>33</v>
      </c>
      <c r="J13323">
        <v>0.8</v>
      </c>
      <c r="K13323">
        <v>9</v>
      </c>
      <c r="L13323">
        <v>2025</v>
      </c>
      <c r="M13323" t="s">
        <v>365</v>
      </c>
      <c r="N13323" s="89" cm="1">
        <f t="array" ref="N13323">IF(ISNUMBER(_34_KNMI_Stations[[#This Row],[Etmaal temperatuur °C]]),IF(_34_KNMI_Stations[[#This Row],[Etmaal temperatuur °C]]&lt;stookgrens[],stookgrens[]-_34_KNMI_Stations[[#This Row],[Etmaal temperatuur °C]],0),"")</f>
        <v>1.8000000000000007</v>
      </c>
      <c r="O13323" s="89">
        <f>_34_KNMI_Stations[[#This Row],[graaddagen]]*_34_KNMI_Stations[[#This Row],[Gewogen factor]]</f>
        <v>1.4400000000000006</v>
      </c>
      <c r="P13323" s="89" cm="1">
        <f t="array" ref="P133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24" spans="1:16" x14ac:dyDescent="0.25">
      <c r="A13324">
        <v>391</v>
      </c>
      <c r="B13324" s="110">
        <v>45912</v>
      </c>
      <c r="C13324" s="89">
        <v>2</v>
      </c>
      <c r="D13324" s="89">
        <v>14.8</v>
      </c>
      <c r="E13324" s="96">
        <v>1462</v>
      </c>
      <c r="F13324" s="89">
        <v>0</v>
      </c>
      <c r="G13324" s="89"/>
      <c r="H13324">
        <v>0.73</v>
      </c>
      <c r="I13324" t="s">
        <v>33</v>
      </c>
      <c r="J13324">
        <v>0.8</v>
      </c>
      <c r="K13324">
        <v>9</v>
      </c>
      <c r="L13324">
        <v>2025</v>
      </c>
      <c r="M13324" t="s">
        <v>365</v>
      </c>
      <c r="N13324" s="89" cm="1">
        <f t="array" ref="N13324">IF(ISNUMBER(_34_KNMI_Stations[[#This Row],[Etmaal temperatuur °C]]),IF(_34_KNMI_Stations[[#This Row],[Etmaal temperatuur °C]]&lt;stookgrens[],stookgrens[]-_34_KNMI_Stations[[#This Row],[Etmaal temperatuur °C]],0),"")</f>
        <v>3.1999999999999993</v>
      </c>
      <c r="O13324" s="89">
        <f>_34_KNMI_Stations[[#This Row],[graaddagen]]*_34_KNMI_Stations[[#This Row],[Gewogen factor]]</f>
        <v>2.5599999999999996</v>
      </c>
      <c r="P13324" s="89" cm="1">
        <f t="array" ref="P133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25" spans="1:16" x14ac:dyDescent="0.25">
      <c r="A13325">
        <v>391</v>
      </c>
      <c r="B13325" s="110">
        <v>45913</v>
      </c>
      <c r="C13325" s="89">
        <v>2.2000000000000002</v>
      </c>
      <c r="D13325" s="89">
        <v>14.9</v>
      </c>
      <c r="E13325" s="96">
        <v>1182</v>
      </c>
      <c r="F13325" s="89">
        <v>6.4</v>
      </c>
      <c r="G13325" s="89"/>
      <c r="H13325">
        <v>0.8</v>
      </c>
      <c r="I13325" t="s">
        <v>33</v>
      </c>
      <c r="J13325">
        <v>0.8</v>
      </c>
      <c r="K13325">
        <v>9</v>
      </c>
      <c r="L13325">
        <v>2025</v>
      </c>
      <c r="M13325" t="s">
        <v>365</v>
      </c>
      <c r="N13325" s="89" cm="1">
        <f t="array" ref="N13325">IF(ISNUMBER(_34_KNMI_Stations[[#This Row],[Etmaal temperatuur °C]]),IF(_34_KNMI_Stations[[#This Row],[Etmaal temperatuur °C]]&lt;stookgrens[],stookgrens[]-_34_KNMI_Stations[[#This Row],[Etmaal temperatuur °C]],0),"")</f>
        <v>3.0999999999999996</v>
      </c>
      <c r="O13325" s="89">
        <f>_34_KNMI_Stations[[#This Row],[graaddagen]]*_34_KNMI_Stations[[#This Row],[Gewogen factor]]</f>
        <v>2.48</v>
      </c>
      <c r="P13325" s="89" cm="1">
        <f t="array" ref="P133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26" spans="1:16" x14ac:dyDescent="0.25">
      <c r="A13326">
        <v>391</v>
      </c>
      <c r="B13326" s="110">
        <v>45914</v>
      </c>
      <c r="C13326" s="89">
        <v>1.7</v>
      </c>
      <c r="D13326" s="89">
        <v>15.1</v>
      </c>
      <c r="E13326" s="96">
        <v>1403</v>
      </c>
      <c r="F13326" s="89">
        <v>7.4</v>
      </c>
      <c r="G13326" s="89"/>
      <c r="H13326">
        <v>0.79</v>
      </c>
      <c r="I13326" t="s">
        <v>33</v>
      </c>
      <c r="J13326">
        <v>0.8</v>
      </c>
      <c r="K13326">
        <v>9</v>
      </c>
      <c r="L13326">
        <v>2025</v>
      </c>
      <c r="M13326" t="s">
        <v>365</v>
      </c>
      <c r="N13326" s="89" cm="1">
        <f t="array" ref="N13326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3326" s="89">
        <f>_34_KNMI_Stations[[#This Row],[graaddagen]]*_34_KNMI_Stations[[#This Row],[Gewogen factor]]</f>
        <v>2.3200000000000003</v>
      </c>
      <c r="P13326" s="89" cm="1">
        <f t="array" ref="P133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27" spans="1:16" x14ac:dyDescent="0.25">
      <c r="A13327">
        <v>391</v>
      </c>
      <c r="B13327" s="110">
        <v>45915</v>
      </c>
      <c r="C13327" s="89">
        <v>3.3</v>
      </c>
      <c r="D13327" s="89">
        <v>16.899999999999999</v>
      </c>
      <c r="E13327" s="96">
        <v>1325</v>
      </c>
      <c r="F13327" s="89">
        <v>2.7</v>
      </c>
      <c r="G13327" s="89"/>
      <c r="H13327">
        <v>0.74</v>
      </c>
      <c r="I13327" t="s">
        <v>33</v>
      </c>
      <c r="J13327">
        <v>0.8</v>
      </c>
      <c r="K13327">
        <v>9</v>
      </c>
      <c r="L13327">
        <v>2025</v>
      </c>
      <c r="M13327" t="s">
        <v>366</v>
      </c>
      <c r="N13327" s="89" cm="1">
        <f t="array" ref="N13327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13327" s="89">
        <f>_34_KNMI_Stations[[#This Row],[graaddagen]]*_34_KNMI_Stations[[#This Row],[Gewogen factor]]</f>
        <v>0.88000000000000123</v>
      </c>
      <c r="P13327" s="89" cm="1">
        <f t="array" ref="P133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28" spans="1:16" x14ac:dyDescent="0.25">
      <c r="A13328">
        <v>391</v>
      </c>
      <c r="B13328" s="110">
        <v>45916</v>
      </c>
      <c r="C13328" s="89">
        <v>2.8</v>
      </c>
      <c r="D13328" s="89">
        <v>15.4</v>
      </c>
      <c r="E13328" s="96">
        <v>950</v>
      </c>
      <c r="F13328" s="89">
        <v>-0.1</v>
      </c>
      <c r="G13328" s="89"/>
      <c r="H13328">
        <v>0.7</v>
      </c>
      <c r="I13328" t="s">
        <v>33</v>
      </c>
      <c r="J13328">
        <v>0.8</v>
      </c>
      <c r="K13328">
        <v>9</v>
      </c>
      <c r="L13328">
        <v>2025</v>
      </c>
      <c r="M13328" t="s">
        <v>366</v>
      </c>
      <c r="N13328" s="89" cm="1">
        <f t="array" ref="N13328">IF(ISNUMBER(_34_KNMI_Stations[[#This Row],[Etmaal temperatuur °C]]),IF(_34_KNMI_Stations[[#This Row],[Etmaal temperatuur °C]]&lt;stookgrens[],stookgrens[]-_34_KNMI_Stations[[#This Row],[Etmaal temperatuur °C]],0),"")</f>
        <v>2.5999999999999996</v>
      </c>
      <c r="O13328" s="89">
        <f>_34_KNMI_Stations[[#This Row],[graaddagen]]*_34_KNMI_Stations[[#This Row],[Gewogen factor]]</f>
        <v>2.0799999999999996</v>
      </c>
      <c r="P13328" s="89" cm="1">
        <f t="array" ref="P133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29" spans="1:16" x14ac:dyDescent="0.25">
      <c r="A13329">
        <v>391</v>
      </c>
      <c r="B13329" s="110">
        <v>45917</v>
      </c>
      <c r="C13329" s="89">
        <v>1.7</v>
      </c>
      <c r="D13329" s="89">
        <v>15.3</v>
      </c>
      <c r="E13329" s="96">
        <v>565</v>
      </c>
      <c r="F13329" s="89">
        <v>0.5</v>
      </c>
      <c r="G13329" s="89"/>
      <c r="H13329">
        <v>0.78</v>
      </c>
      <c r="I13329" t="s">
        <v>33</v>
      </c>
      <c r="J13329">
        <v>0.8</v>
      </c>
      <c r="K13329">
        <v>9</v>
      </c>
      <c r="L13329">
        <v>2025</v>
      </c>
      <c r="M13329" t="s">
        <v>366</v>
      </c>
      <c r="N13329" s="89" cm="1">
        <f t="array" ref="N13329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3329" s="89">
        <f>_34_KNMI_Stations[[#This Row],[graaddagen]]*_34_KNMI_Stations[[#This Row],[Gewogen factor]]</f>
        <v>2.1599999999999997</v>
      </c>
      <c r="P13329" s="89" cm="1">
        <f t="array" ref="P133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30" spans="1:16" x14ac:dyDescent="0.25">
      <c r="A13330">
        <v>391</v>
      </c>
      <c r="B13330" s="110">
        <v>45918</v>
      </c>
      <c r="C13330" s="89">
        <v>1.9</v>
      </c>
      <c r="D13330" s="89">
        <v>18</v>
      </c>
      <c r="E13330" s="96">
        <v>687</v>
      </c>
      <c r="F13330" s="89">
        <v>0</v>
      </c>
      <c r="G13330" s="89"/>
      <c r="H13330">
        <v>0.8</v>
      </c>
      <c r="I13330" t="s">
        <v>33</v>
      </c>
      <c r="J13330">
        <v>0.8</v>
      </c>
      <c r="K13330">
        <v>9</v>
      </c>
      <c r="L13330">
        <v>2025</v>
      </c>
      <c r="M13330" t="s">
        <v>366</v>
      </c>
      <c r="N13330" s="89" cm="1">
        <f t="array" ref="N13330">IF(ISNUMBER(_34_KNMI_Stations[[#This Row],[Etmaal temperatuur °C]]),IF(_34_KNMI_Stations[[#This Row],[Etmaal temperatuur °C]]&lt;stookgrens[],stookgrens[]-_34_KNMI_Stations[[#This Row],[Etmaal temperatuur °C]],0),"")</f>
        <v>0</v>
      </c>
      <c r="O13330" s="89">
        <f>_34_KNMI_Stations[[#This Row],[graaddagen]]*_34_KNMI_Stations[[#This Row],[Gewogen factor]]</f>
        <v>0</v>
      </c>
      <c r="P13330" s="89" cm="1">
        <f t="array" ref="P133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31" spans="1:16" x14ac:dyDescent="0.25">
      <c r="A13331">
        <v>391</v>
      </c>
      <c r="B13331" s="110">
        <v>45919</v>
      </c>
      <c r="C13331" s="89">
        <v>1.5</v>
      </c>
      <c r="D13331" s="89">
        <v>18.5</v>
      </c>
      <c r="E13331" s="96">
        <v>1547</v>
      </c>
      <c r="F13331" s="89">
        <v>0</v>
      </c>
      <c r="G13331" s="89"/>
      <c r="H13331">
        <v>0.8</v>
      </c>
      <c r="I13331" t="s">
        <v>33</v>
      </c>
      <c r="J13331">
        <v>0.8</v>
      </c>
      <c r="K13331">
        <v>9</v>
      </c>
      <c r="L13331">
        <v>2025</v>
      </c>
      <c r="M13331" t="s">
        <v>366</v>
      </c>
      <c r="N13331" s="89" cm="1">
        <f t="array" ref="N13331">IF(ISNUMBER(_34_KNMI_Stations[[#This Row],[Etmaal temperatuur °C]]),IF(_34_KNMI_Stations[[#This Row],[Etmaal temperatuur °C]]&lt;stookgrens[],stookgrens[]-_34_KNMI_Stations[[#This Row],[Etmaal temperatuur °C]],0),"")</f>
        <v>0</v>
      </c>
      <c r="O13331" s="89">
        <f>_34_KNMI_Stations[[#This Row],[graaddagen]]*_34_KNMI_Stations[[#This Row],[Gewogen factor]]</f>
        <v>0</v>
      </c>
      <c r="P13331" s="89" cm="1">
        <f t="array" ref="P13331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3332" spans="1:16" x14ac:dyDescent="0.25">
      <c r="A13332">
        <v>391</v>
      </c>
      <c r="B13332" s="110">
        <v>45920</v>
      </c>
      <c r="C13332" s="89">
        <v>1.6</v>
      </c>
      <c r="D13332" s="89">
        <v>20.6</v>
      </c>
      <c r="E13332" s="96">
        <v>888</v>
      </c>
      <c r="F13332" s="89">
        <v>-0.1</v>
      </c>
      <c r="G13332" s="89"/>
      <c r="H13332">
        <v>0.75</v>
      </c>
      <c r="I13332" t="s">
        <v>33</v>
      </c>
      <c r="J13332">
        <v>0.8</v>
      </c>
      <c r="K13332">
        <v>9</v>
      </c>
      <c r="L13332">
        <v>2025</v>
      </c>
      <c r="M13332" t="s">
        <v>366</v>
      </c>
      <c r="N13332" s="89" cm="1">
        <f t="array" ref="N13332">IF(ISNUMBER(_34_KNMI_Stations[[#This Row],[Etmaal temperatuur °C]]),IF(_34_KNMI_Stations[[#This Row],[Etmaal temperatuur °C]]&lt;stookgrens[],stookgrens[]-_34_KNMI_Stations[[#This Row],[Etmaal temperatuur °C]],0),"")</f>
        <v>0</v>
      </c>
      <c r="O13332" s="89">
        <f>_34_KNMI_Stations[[#This Row],[graaddagen]]*_34_KNMI_Stations[[#This Row],[Gewogen factor]]</f>
        <v>0</v>
      </c>
      <c r="P13332" s="89" cm="1">
        <f t="array" ref="P13332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13333" spans="1:16" x14ac:dyDescent="0.25">
      <c r="A13333">
        <v>391</v>
      </c>
      <c r="B13333" s="110">
        <v>45921</v>
      </c>
      <c r="C13333" s="89">
        <v>1.5</v>
      </c>
      <c r="D13333" s="89">
        <v>13.8</v>
      </c>
      <c r="E13333" s="96">
        <v>567</v>
      </c>
      <c r="F13333" s="89">
        <v>3.5</v>
      </c>
      <c r="G13333" s="89"/>
      <c r="H13333">
        <v>0.83</v>
      </c>
      <c r="I13333" t="s">
        <v>33</v>
      </c>
      <c r="J13333">
        <v>0.8</v>
      </c>
      <c r="K13333">
        <v>9</v>
      </c>
      <c r="L13333">
        <v>2025</v>
      </c>
      <c r="M13333" t="s">
        <v>366</v>
      </c>
      <c r="N13333" s="89" cm="1">
        <f t="array" ref="N13333">IF(ISNUMBER(_34_KNMI_Stations[[#This Row],[Etmaal temperatuur °C]]),IF(_34_KNMI_Stations[[#This Row],[Etmaal temperatuur °C]]&lt;stookgrens[],stookgrens[]-_34_KNMI_Stations[[#This Row],[Etmaal temperatuur °C]],0),"")</f>
        <v>4.1999999999999993</v>
      </c>
      <c r="O13333" s="89">
        <f>_34_KNMI_Stations[[#This Row],[graaddagen]]*_34_KNMI_Stations[[#This Row],[Gewogen factor]]</f>
        <v>3.3599999999999994</v>
      </c>
      <c r="P13333" s="89" cm="1">
        <f t="array" ref="P133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34" spans="1:16" x14ac:dyDescent="0.25">
      <c r="A13334">
        <v>391</v>
      </c>
      <c r="B13334" s="110">
        <v>45922</v>
      </c>
      <c r="C13334" s="89">
        <v>2.9</v>
      </c>
      <c r="D13334" s="89">
        <v>12.1</v>
      </c>
      <c r="E13334" s="96">
        <v>1302</v>
      </c>
      <c r="F13334" s="89">
        <v>0</v>
      </c>
      <c r="G13334" s="89"/>
      <c r="H13334">
        <v>0.72</v>
      </c>
      <c r="I13334" t="s">
        <v>33</v>
      </c>
      <c r="J13334">
        <v>0.8</v>
      </c>
      <c r="K13334">
        <v>9</v>
      </c>
      <c r="L13334">
        <v>2025</v>
      </c>
      <c r="M13334" t="s">
        <v>367</v>
      </c>
      <c r="N13334" s="89" cm="1">
        <f t="array" ref="N13334">IF(ISNUMBER(_34_KNMI_Stations[[#This Row],[Etmaal temperatuur °C]]),IF(_34_KNMI_Stations[[#This Row],[Etmaal temperatuur °C]]&lt;stookgrens[],stookgrens[]-_34_KNMI_Stations[[#This Row],[Etmaal temperatuur °C]],0),"")</f>
        <v>5.9</v>
      </c>
      <c r="O13334" s="89">
        <f>_34_KNMI_Stations[[#This Row],[graaddagen]]*_34_KNMI_Stations[[#This Row],[Gewogen factor]]</f>
        <v>4.7200000000000006</v>
      </c>
      <c r="P13334" s="89" cm="1">
        <f t="array" ref="P133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35" spans="1:16" x14ac:dyDescent="0.25">
      <c r="A13335">
        <v>391</v>
      </c>
      <c r="B13335" s="110">
        <v>45923</v>
      </c>
      <c r="C13335" s="89">
        <v>2.6</v>
      </c>
      <c r="D13335" s="89">
        <v>12.3</v>
      </c>
      <c r="E13335" s="96">
        <v>1380</v>
      </c>
      <c r="F13335" s="89">
        <v>0</v>
      </c>
      <c r="G13335" s="89"/>
      <c r="H13335">
        <v>0.72</v>
      </c>
      <c r="I13335" t="s">
        <v>33</v>
      </c>
      <c r="J13335">
        <v>0.8</v>
      </c>
      <c r="K13335">
        <v>9</v>
      </c>
      <c r="L13335">
        <v>2025</v>
      </c>
      <c r="M13335" t="s">
        <v>367</v>
      </c>
      <c r="N13335" s="89" cm="1">
        <f t="array" ref="N13335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3335" s="89">
        <f>_34_KNMI_Stations[[#This Row],[graaddagen]]*_34_KNMI_Stations[[#This Row],[Gewogen factor]]</f>
        <v>4.5599999999999996</v>
      </c>
      <c r="P13335" s="89" cm="1">
        <f t="array" ref="P133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36" spans="1:16" x14ac:dyDescent="0.25">
      <c r="A13336">
        <v>391</v>
      </c>
      <c r="B13336" s="110">
        <v>45924</v>
      </c>
      <c r="C13336" s="89">
        <v>4</v>
      </c>
      <c r="D13336" s="89">
        <v>12</v>
      </c>
      <c r="E13336" s="96">
        <v>979</v>
      </c>
      <c r="F13336" s="89">
        <v>0</v>
      </c>
      <c r="G13336" s="89"/>
      <c r="H13336">
        <v>0.62</v>
      </c>
      <c r="I13336" t="s">
        <v>33</v>
      </c>
      <c r="J13336">
        <v>0.8</v>
      </c>
      <c r="K13336">
        <v>9</v>
      </c>
      <c r="L13336">
        <v>2025</v>
      </c>
      <c r="M13336" t="s">
        <v>367</v>
      </c>
      <c r="N13336" s="89" cm="1">
        <f t="array" ref="N13336">IF(ISNUMBER(_34_KNMI_Stations[[#This Row],[Etmaal temperatuur °C]]),IF(_34_KNMI_Stations[[#This Row],[Etmaal temperatuur °C]]&lt;stookgrens[],stookgrens[]-_34_KNMI_Stations[[#This Row],[Etmaal temperatuur °C]],0),"")</f>
        <v>6</v>
      </c>
      <c r="O13336" s="89">
        <f>_34_KNMI_Stations[[#This Row],[graaddagen]]*_34_KNMI_Stations[[#This Row],[Gewogen factor]]</f>
        <v>4.8000000000000007</v>
      </c>
      <c r="P13336" s="89" cm="1">
        <f t="array" ref="P133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37" spans="1:16" x14ac:dyDescent="0.25">
      <c r="A13337">
        <v>391</v>
      </c>
      <c r="B13337" s="110">
        <v>45925</v>
      </c>
      <c r="C13337" s="89">
        <v>4.0999999999999996</v>
      </c>
      <c r="D13337" s="89">
        <v>10.6</v>
      </c>
      <c r="E13337" s="96">
        <v>200</v>
      </c>
      <c r="F13337" s="89">
        <v>0.1</v>
      </c>
      <c r="G13337" s="89"/>
      <c r="H13337">
        <v>0.71</v>
      </c>
      <c r="I13337" t="s">
        <v>33</v>
      </c>
      <c r="J13337">
        <v>0.8</v>
      </c>
      <c r="K13337">
        <v>9</v>
      </c>
      <c r="L13337">
        <v>2025</v>
      </c>
      <c r="M13337" t="s">
        <v>367</v>
      </c>
      <c r="N13337" s="89" cm="1">
        <f t="array" ref="N13337">IF(ISNUMBER(_34_KNMI_Stations[[#This Row],[Etmaal temperatuur °C]]),IF(_34_KNMI_Stations[[#This Row],[Etmaal temperatuur °C]]&lt;stookgrens[],stookgrens[]-_34_KNMI_Stations[[#This Row],[Etmaal temperatuur °C]],0),"")</f>
        <v>7.4</v>
      </c>
      <c r="O13337" s="89">
        <f>_34_KNMI_Stations[[#This Row],[graaddagen]]*_34_KNMI_Stations[[#This Row],[Gewogen factor]]</f>
        <v>5.9200000000000008</v>
      </c>
      <c r="P13337" s="89" cm="1">
        <f t="array" ref="P133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38" spans="1:16" x14ac:dyDescent="0.25">
      <c r="A13338">
        <v>391</v>
      </c>
      <c r="B13338" s="110">
        <v>45926</v>
      </c>
      <c r="C13338" s="89">
        <v>2.1</v>
      </c>
      <c r="D13338" s="89">
        <v>12.3</v>
      </c>
      <c r="E13338" s="96">
        <v>921</v>
      </c>
      <c r="F13338" s="89">
        <v>0.1</v>
      </c>
      <c r="G13338" s="89"/>
      <c r="H13338">
        <v>0.78</v>
      </c>
      <c r="I13338" t="s">
        <v>33</v>
      </c>
      <c r="J13338">
        <v>0.8</v>
      </c>
      <c r="K13338">
        <v>9</v>
      </c>
      <c r="L13338">
        <v>2025</v>
      </c>
      <c r="M13338" t="s">
        <v>367</v>
      </c>
      <c r="N13338" s="89" cm="1">
        <f t="array" ref="N13338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3338" s="89">
        <f>_34_KNMI_Stations[[#This Row],[graaddagen]]*_34_KNMI_Stations[[#This Row],[Gewogen factor]]</f>
        <v>4.5599999999999996</v>
      </c>
      <c r="P13338" s="89" cm="1">
        <f t="array" ref="P133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39" spans="1:16" x14ac:dyDescent="0.25">
      <c r="A13339">
        <v>391</v>
      </c>
      <c r="B13339" s="110">
        <v>45927</v>
      </c>
      <c r="C13339" s="89">
        <v>1</v>
      </c>
      <c r="D13339" s="89">
        <v>11.9</v>
      </c>
      <c r="E13339" s="96">
        <v>734</v>
      </c>
      <c r="F13339" s="89">
        <v>0</v>
      </c>
      <c r="G13339" s="89"/>
      <c r="H13339">
        <v>0.86</v>
      </c>
      <c r="I13339" t="s">
        <v>33</v>
      </c>
      <c r="J13339">
        <v>0.8</v>
      </c>
      <c r="K13339">
        <v>9</v>
      </c>
      <c r="L13339">
        <v>2025</v>
      </c>
      <c r="M13339" t="s">
        <v>367</v>
      </c>
      <c r="N13339" s="89" cm="1">
        <f t="array" ref="N13339">IF(ISNUMBER(_34_KNMI_Stations[[#This Row],[Etmaal temperatuur °C]]),IF(_34_KNMI_Stations[[#This Row],[Etmaal temperatuur °C]]&lt;stookgrens[],stookgrens[]-_34_KNMI_Stations[[#This Row],[Etmaal temperatuur °C]],0),"")</f>
        <v>6.1</v>
      </c>
      <c r="O13339" s="89">
        <f>_34_KNMI_Stations[[#This Row],[graaddagen]]*_34_KNMI_Stations[[#This Row],[Gewogen factor]]</f>
        <v>4.88</v>
      </c>
      <c r="P13339" s="89" cm="1">
        <f t="array" ref="P133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40" spans="1:16" x14ac:dyDescent="0.25">
      <c r="A13340">
        <v>391</v>
      </c>
      <c r="B13340" s="110">
        <v>45928</v>
      </c>
      <c r="C13340" s="89">
        <v>0.4</v>
      </c>
      <c r="D13340" s="89">
        <v>11.6</v>
      </c>
      <c r="E13340" s="96">
        <v>1271</v>
      </c>
      <c r="F13340" s="89">
        <v>0</v>
      </c>
      <c r="G13340" s="89"/>
      <c r="H13340">
        <v>0.84</v>
      </c>
      <c r="I13340" t="s">
        <v>33</v>
      </c>
      <c r="J13340">
        <v>0.8</v>
      </c>
      <c r="K13340">
        <v>9</v>
      </c>
      <c r="L13340">
        <v>2025</v>
      </c>
      <c r="M13340" t="s">
        <v>367</v>
      </c>
      <c r="N13340" s="89" cm="1">
        <f t="array" ref="N13340">IF(ISNUMBER(_34_KNMI_Stations[[#This Row],[Etmaal temperatuur °C]]),IF(_34_KNMI_Stations[[#This Row],[Etmaal temperatuur °C]]&lt;stookgrens[],stookgrens[]-_34_KNMI_Stations[[#This Row],[Etmaal temperatuur °C]],0),"")</f>
        <v>6.4</v>
      </c>
      <c r="O13340" s="89">
        <f>_34_KNMI_Stations[[#This Row],[graaddagen]]*_34_KNMI_Stations[[#This Row],[Gewogen factor]]</f>
        <v>5.120000000000001</v>
      </c>
      <c r="P13340" s="89" cm="1">
        <f t="array" ref="P133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41" spans="1:16" x14ac:dyDescent="0.25">
      <c r="A13341">
        <v>391</v>
      </c>
      <c r="B13341" s="110">
        <v>45929</v>
      </c>
      <c r="C13341" s="89">
        <v>0.5</v>
      </c>
      <c r="D13341" s="89">
        <v>12.3</v>
      </c>
      <c r="E13341" s="96">
        <v>1231</v>
      </c>
      <c r="F13341" s="89">
        <v>0</v>
      </c>
      <c r="G13341" s="89"/>
      <c r="H13341">
        <v>0.82</v>
      </c>
      <c r="I13341" t="s">
        <v>33</v>
      </c>
      <c r="J13341">
        <v>0.8</v>
      </c>
      <c r="K13341">
        <v>9</v>
      </c>
      <c r="L13341">
        <v>2025</v>
      </c>
      <c r="M13341" t="s">
        <v>368</v>
      </c>
      <c r="N13341" s="89" cm="1">
        <f t="array" ref="N13341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3341" s="89">
        <f>_34_KNMI_Stations[[#This Row],[graaddagen]]*_34_KNMI_Stations[[#This Row],[Gewogen factor]]</f>
        <v>4.5599999999999996</v>
      </c>
      <c r="P13341" s="89" cm="1">
        <f t="array" ref="P133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42" spans="1:16" x14ac:dyDescent="0.25">
      <c r="A13342">
        <v>392</v>
      </c>
      <c r="B13342" s="110">
        <v>45817</v>
      </c>
      <c r="C13342" s="89"/>
      <c r="D13342" s="89"/>
      <c r="E13342" s="96"/>
      <c r="F13342" s="89"/>
      <c r="G13342" s="89"/>
      <c r="I13342" t="s">
        <v>609</v>
      </c>
      <c r="J13342">
        <v>0.8</v>
      </c>
      <c r="K13342">
        <v>6</v>
      </c>
      <c r="L13342">
        <v>2025</v>
      </c>
      <c r="M13342" t="s">
        <v>352</v>
      </c>
      <c r="N13342" s="89" t="str" cm="1">
        <f t="array" ref="N13342">IF(ISNUMBER(_34_KNMI_Stations[[#This Row],[Etmaal temperatuur °C]]),IF(_34_KNMI_Stations[[#This Row],[Etmaal temperatuur °C]]&lt;stookgrens[],stookgrens[]-_34_KNMI_Stations[[#This Row],[Etmaal temperatuur °C]],0),"")</f>
        <v/>
      </c>
      <c r="O13342" s="89" t="e">
        <f>_34_KNMI_Stations[[#This Row],[graaddagen]]*_34_KNMI_Stations[[#This Row],[Gewogen factor]]</f>
        <v>#VALUE!</v>
      </c>
      <c r="P13342" s="89" t="str" cm="1">
        <f t="array" ref="P13342">IF(ISNUMBER(_34_KNMI_Stations[[#This Row],[Etmaal temperatuur °C]]),IF(_34_KNMI_Stations[[#This Row],[Etmaal temperatuur °C]]&gt;stookgrens[],_34_KNMI_Stations[[#This Row],[Etmaal temperatuur °C]]-stookgrens[],0),"")</f>
        <v/>
      </c>
    </row>
    <row r="13343" spans="1:16" x14ac:dyDescent="0.25">
      <c r="A13343">
        <v>392</v>
      </c>
      <c r="B13343" s="110">
        <v>45819</v>
      </c>
      <c r="C13343" s="89"/>
      <c r="D13343" s="89"/>
      <c r="E13343" s="96"/>
      <c r="F13343" s="89"/>
      <c r="G13343" s="89"/>
      <c r="I13343" t="s">
        <v>609</v>
      </c>
      <c r="J13343">
        <v>0.8</v>
      </c>
      <c r="K13343">
        <v>6</v>
      </c>
      <c r="L13343">
        <v>2025</v>
      </c>
      <c r="M13343" t="s">
        <v>352</v>
      </c>
      <c r="N13343" s="89" t="str" cm="1">
        <f t="array" ref="N13343">IF(ISNUMBER(_34_KNMI_Stations[[#This Row],[Etmaal temperatuur °C]]),IF(_34_KNMI_Stations[[#This Row],[Etmaal temperatuur °C]]&lt;stookgrens[],stookgrens[]-_34_KNMI_Stations[[#This Row],[Etmaal temperatuur °C]],0),"")</f>
        <v/>
      </c>
      <c r="O13343" s="89" t="e">
        <f>_34_KNMI_Stations[[#This Row],[graaddagen]]*_34_KNMI_Stations[[#This Row],[Gewogen factor]]</f>
        <v>#VALUE!</v>
      </c>
      <c r="P13343" s="89" t="str" cm="1">
        <f t="array" ref="P13343">IF(ISNUMBER(_34_KNMI_Stations[[#This Row],[Etmaal temperatuur °C]]),IF(_34_KNMI_Stations[[#This Row],[Etmaal temperatuur °C]]&gt;stookgrens[],_34_KNMI_Stations[[#This Row],[Etmaal temperatuur °C]]-stookgrens[],0),"")</f>
        <v/>
      </c>
    </row>
    <row r="13344" spans="1:16" x14ac:dyDescent="0.25">
      <c r="A13344">
        <v>392</v>
      </c>
      <c r="B13344" s="110">
        <v>45820</v>
      </c>
      <c r="C13344" s="89"/>
      <c r="D13344" s="89"/>
      <c r="E13344" s="96"/>
      <c r="F13344" s="89"/>
      <c r="G13344" s="89"/>
      <c r="I13344" t="s">
        <v>609</v>
      </c>
      <c r="J13344">
        <v>0.8</v>
      </c>
      <c r="K13344">
        <v>6</v>
      </c>
      <c r="L13344">
        <v>2025</v>
      </c>
      <c r="M13344" t="s">
        <v>352</v>
      </c>
      <c r="N13344" s="89" t="str" cm="1">
        <f t="array" ref="N13344">IF(ISNUMBER(_34_KNMI_Stations[[#This Row],[Etmaal temperatuur °C]]),IF(_34_KNMI_Stations[[#This Row],[Etmaal temperatuur °C]]&lt;stookgrens[],stookgrens[]-_34_KNMI_Stations[[#This Row],[Etmaal temperatuur °C]],0),"")</f>
        <v/>
      </c>
      <c r="O13344" s="89" t="e">
        <f>_34_KNMI_Stations[[#This Row],[graaddagen]]*_34_KNMI_Stations[[#This Row],[Gewogen factor]]</f>
        <v>#VALUE!</v>
      </c>
      <c r="P13344" s="89" t="str" cm="1">
        <f t="array" ref="P13344">IF(ISNUMBER(_34_KNMI_Stations[[#This Row],[Etmaal temperatuur °C]]),IF(_34_KNMI_Stations[[#This Row],[Etmaal temperatuur °C]]&gt;stookgrens[],_34_KNMI_Stations[[#This Row],[Etmaal temperatuur °C]]-stookgrens[],0),"")</f>
        <v/>
      </c>
    </row>
    <row r="13345" spans="1:16" x14ac:dyDescent="0.25">
      <c r="A13345">
        <v>392</v>
      </c>
      <c r="B13345" s="110">
        <v>45821</v>
      </c>
      <c r="C13345" s="89"/>
      <c r="D13345" s="89"/>
      <c r="E13345" s="96"/>
      <c r="F13345" s="89"/>
      <c r="G13345" s="89"/>
      <c r="I13345" t="s">
        <v>609</v>
      </c>
      <c r="J13345">
        <v>0.8</v>
      </c>
      <c r="K13345">
        <v>6</v>
      </c>
      <c r="L13345">
        <v>2025</v>
      </c>
      <c r="M13345" t="s">
        <v>352</v>
      </c>
      <c r="N13345" s="89" t="str" cm="1">
        <f t="array" ref="N13345">IF(ISNUMBER(_34_KNMI_Stations[[#This Row],[Etmaal temperatuur °C]]),IF(_34_KNMI_Stations[[#This Row],[Etmaal temperatuur °C]]&lt;stookgrens[],stookgrens[]-_34_KNMI_Stations[[#This Row],[Etmaal temperatuur °C]],0),"")</f>
        <v/>
      </c>
      <c r="O13345" s="89" t="e">
        <f>_34_KNMI_Stations[[#This Row],[graaddagen]]*_34_KNMI_Stations[[#This Row],[Gewogen factor]]</f>
        <v>#VALUE!</v>
      </c>
      <c r="P13345" s="89" t="str" cm="1">
        <f t="array" ref="P13345">IF(ISNUMBER(_34_KNMI_Stations[[#This Row],[Etmaal temperatuur °C]]),IF(_34_KNMI_Stations[[#This Row],[Etmaal temperatuur °C]]&gt;stookgrens[],_34_KNMI_Stations[[#This Row],[Etmaal temperatuur °C]]-stookgrens[],0),"")</f>
        <v/>
      </c>
    </row>
    <row r="13346" spans="1:16" x14ac:dyDescent="0.25">
      <c r="A13346">
        <v>392</v>
      </c>
      <c r="B13346" s="110">
        <v>45822</v>
      </c>
      <c r="C13346" s="89"/>
      <c r="D13346" s="89"/>
      <c r="E13346" s="96"/>
      <c r="F13346" s="89"/>
      <c r="G13346" s="89"/>
      <c r="I13346" t="s">
        <v>609</v>
      </c>
      <c r="J13346">
        <v>0.8</v>
      </c>
      <c r="K13346">
        <v>6</v>
      </c>
      <c r="L13346">
        <v>2025</v>
      </c>
      <c r="M13346" t="s">
        <v>352</v>
      </c>
      <c r="N13346" s="89" t="str" cm="1">
        <f t="array" ref="N13346">IF(ISNUMBER(_34_KNMI_Stations[[#This Row],[Etmaal temperatuur °C]]),IF(_34_KNMI_Stations[[#This Row],[Etmaal temperatuur °C]]&lt;stookgrens[],stookgrens[]-_34_KNMI_Stations[[#This Row],[Etmaal temperatuur °C]],0),"")</f>
        <v/>
      </c>
      <c r="O13346" s="89" t="e">
        <f>_34_KNMI_Stations[[#This Row],[graaddagen]]*_34_KNMI_Stations[[#This Row],[Gewogen factor]]</f>
        <v>#VALUE!</v>
      </c>
      <c r="P13346" s="89" t="str" cm="1">
        <f t="array" ref="P13346">IF(ISNUMBER(_34_KNMI_Stations[[#This Row],[Etmaal temperatuur °C]]),IF(_34_KNMI_Stations[[#This Row],[Etmaal temperatuur °C]]&gt;stookgrens[],_34_KNMI_Stations[[#This Row],[Etmaal temperatuur °C]]-stookgrens[],0),"")</f>
        <v/>
      </c>
    </row>
    <row r="13347" spans="1:16" x14ac:dyDescent="0.25">
      <c r="A13347">
        <v>392</v>
      </c>
      <c r="B13347" s="110">
        <v>45823</v>
      </c>
      <c r="C13347" s="89"/>
      <c r="D13347" s="89"/>
      <c r="E13347" s="96"/>
      <c r="F13347" s="89"/>
      <c r="G13347" s="89"/>
      <c r="I13347" t="s">
        <v>609</v>
      </c>
      <c r="J13347">
        <v>0.8</v>
      </c>
      <c r="K13347">
        <v>6</v>
      </c>
      <c r="L13347">
        <v>2025</v>
      </c>
      <c r="M13347" t="s">
        <v>352</v>
      </c>
      <c r="N13347" s="89" t="str" cm="1">
        <f t="array" ref="N13347">IF(ISNUMBER(_34_KNMI_Stations[[#This Row],[Etmaal temperatuur °C]]),IF(_34_KNMI_Stations[[#This Row],[Etmaal temperatuur °C]]&lt;stookgrens[],stookgrens[]-_34_KNMI_Stations[[#This Row],[Etmaal temperatuur °C]],0),"")</f>
        <v/>
      </c>
      <c r="O13347" s="89" t="e">
        <f>_34_KNMI_Stations[[#This Row],[graaddagen]]*_34_KNMI_Stations[[#This Row],[Gewogen factor]]</f>
        <v>#VALUE!</v>
      </c>
      <c r="P13347" s="89" t="str" cm="1">
        <f t="array" ref="P13347">IF(ISNUMBER(_34_KNMI_Stations[[#This Row],[Etmaal temperatuur °C]]),IF(_34_KNMI_Stations[[#This Row],[Etmaal temperatuur °C]]&gt;stookgrens[],_34_KNMI_Stations[[#This Row],[Etmaal temperatuur °C]]-stookgrens[],0),"")</f>
        <v/>
      </c>
    </row>
    <row r="13348" spans="1:16" x14ac:dyDescent="0.25">
      <c r="A13348">
        <v>392</v>
      </c>
      <c r="B13348" s="110">
        <v>45824</v>
      </c>
      <c r="C13348" s="89">
        <v>2.2999999999999998</v>
      </c>
      <c r="D13348" s="89">
        <v>18.600000000000001</v>
      </c>
      <c r="E13348" s="96">
        <v>2485</v>
      </c>
      <c r="F13348" s="89">
        <v>0</v>
      </c>
      <c r="G13348" s="89"/>
      <c r="H13348">
        <v>0.7</v>
      </c>
      <c r="I13348" t="s">
        <v>609</v>
      </c>
      <c r="J13348">
        <v>0.8</v>
      </c>
      <c r="K13348">
        <v>6</v>
      </c>
      <c r="L13348">
        <v>2025</v>
      </c>
      <c r="M13348" t="s">
        <v>353</v>
      </c>
      <c r="N13348" s="89" cm="1">
        <f t="array" ref="N13348">IF(ISNUMBER(_34_KNMI_Stations[[#This Row],[Etmaal temperatuur °C]]),IF(_34_KNMI_Stations[[#This Row],[Etmaal temperatuur °C]]&lt;stookgrens[],stookgrens[]-_34_KNMI_Stations[[#This Row],[Etmaal temperatuur °C]],0),"")</f>
        <v>0</v>
      </c>
      <c r="O13348" s="89">
        <f>_34_KNMI_Stations[[#This Row],[graaddagen]]*_34_KNMI_Stations[[#This Row],[Gewogen factor]]</f>
        <v>0</v>
      </c>
      <c r="P13348" s="89" cm="1">
        <f t="array" ref="P13348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3349" spans="1:16" x14ac:dyDescent="0.25">
      <c r="A13349">
        <v>392</v>
      </c>
      <c r="B13349" s="110">
        <v>45825</v>
      </c>
      <c r="C13349" s="89">
        <v>1.3</v>
      </c>
      <c r="D13349" s="89">
        <v>20</v>
      </c>
      <c r="E13349" s="96">
        <v>2889</v>
      </c>
      <c r="F13349" s="89">
        <v>0</v>
      </c>
      <c r="G13349" s="89"/>
      <c r="H13349">
        <v>0.66</v>
      </c>
      <c r="I13349" t="s">
        <v>609</v>
      </c>
      <c r="J13349">
        <v>0.8</v>
      </c>
      <c r="K13349">
        <v>6</v>
      </c>
      <c r="L13349">
        <v>2025</v>
      </c>
      <c r="M13349" t="s">
        <v>353</v>
      </c>
      <c r="N13349" s="89" cm="1">
        <f t="array" ref="N13349">IF(ISNUMBER(_34_KNMI_Stations[[#This Row],[Etmaal temperatuur °C]]),IF(_34_KNMI_Stations[[#This Row],[Etmaal temperatuur °C]]&lt;stookgrens[],stookgrens[]-_34_KNMI_Stations[[#This Row],[Etmaal temperatuur °C]],0),"")</f>
        <v>0</v>
      </c>
      <c r="O13349" s="89">
        <f>_34_KNMI_Stations[[#This Row],[graaddagen]]*_34_KNMI_Stations[[#This Row],[Gewogen factor]]</f>
        <v>0</v>
      </c>
      <c r="P13349" s="89" cm="1">
        <f t="array" ref="P13349">IF(ISNUMBER(_34_KNMI_Stations[[#This Row],[Etmaal temperatuur °C]]),IF(_34_KNMI_Stations[[#This Row],[Etmaal temperatuur °C]]&gt;stookgrens[],_34_KNMI_Stations[[#This Row],[Etmaal temperatuur °C]]-stookgrens[],0),"")</f>
        <v>2</v>
      </c>
    </row>
    <row r="13350" spans="1:16" x14ac:dyDescent="0.25">
      <c r="A13350">
        <v>392</v>
      </c>
      <c r="B13350" s="110">
        <v>45826</v>
      </c>
      <c r="C13350" s="89">
        <v>2.4</v>
      </c>
      <c r="D13350" s="89">
        <v>21.1</v>
      </c>
      <c r="E13350" s="96">
        <v>2639</v>
      </c>
      <c r="F13350" s="89">
        <v>0</v>
      </c>
      <c r="G13350" s="89"/>
      <c r="H13350">
        <v>0.64</v>
      </c>
      <c r="I13350" t="s">
        <v>609</v>
      </c>
      <c r="J13350">
        <v>0.8</v>
      </c>
      <c r="K13350">
        <v>6</v>
      </c>
      <c r="L13350">
        <v>2025</v>
      </c>
      <c r="M13350" t="s">
        <v>353</v>
      </c>
      <c r="N13350" s="89" cm="1">
        <f t="array" ref="N13350">IF(ISNUMBER(_34_KNMI_Stations[[#This Row],[Etmaal temperatuur °C]]),IF(_34_KNMI_Stations[[#This Row],[Etmaal temperatuur °C]]&lt;stookgrens[],stookgrens[]-_34_KNMI_Stations[[#This Row],[Etmaal temperatuur °C]],0),"")</f>
        <v>0</v>
      </c>
      <c r="O13350" s="89">
        <f>_34_KNMI_Stations[[#This Row],[graaddagen]]*_34_KNMI_Stations[[#This Row],[Gewogen factor]]</f>
        <v>0</v>
      </c>
      <c r="P13350" s="89" cm="1">
        <f t="array" ref="P13350">IF(ISNUMBER(_34_KNMI_Stations[[#This Row],[Etmaal temperatuur °C]]),IF(_34_KNMI_Stations[[#This Row],[Etmaal temperatuur °C]]&gt;stookgrens[],_34_KNMI_Stations[[#This Row],[Etmaal temperatuur °C]]-stookgrens[],0),"")</f>
        <v>3.1000000000000014</v>
      </c>
    </row>
    <row r="13351" spans="1:16" x14ac:dyDescent="0.25">
      <c r="A13351">
        <v>392</v>
      </c>
      <c r="B13351" s="110">
        <v>45827</v>
      </c>
      <c r="C13351" s="89">
        <v>2</v>
      </c>
      <c r="D13351" s="89">
        <v>19.600000000000001</v>
      </c>
      <c r="E13351" s="96">
        <v>2848</v>
      </c>
      <c r="F13351" s="89">
        <v>0</v>
      </c>
      <c r="G13351" s="89"/>
      <c r="H13351">
        <v>0.61</v>
      </c>
      <c r="I13351" t="s">
        <v>609</v>
      </c>
      <c r="J13351">
        <v>0.8</v>
      </c>
      <c r="K13351">
        <v>6</v>
      </c>
      <c r="L13351">
        <v>2025</v>
      </c>
      <c r="M13351" t="s">
        <v>353</v>
      </c>
      <c r="N13351" s="89" cm="1">
        <f t="array" ref="N13351">IF(ISNUMBER(_34_KNMI_Stations[[#This Row],[Etmaal temperatuur °C]]),IF(_34_KNMI_Stations[[#This Row],[Etmaal temperatuur °C]]&lt;stookgrens[],stookgrens[]-_34_KNMI_Stations[[#This Row],[Etmaal temperatuur °C]],0),"")</f>
        <v>0</v>
      </c>
      <c r="O13351" s="89">
        <f>_34_KNMI_Stations[[#This Row],[graaddagen]]*_34_KNMI_Stations[[#This Row],[Gewogen factor]]</f>
        <v>0</v>
      </c>
      <c r="P13351" s="89" cm="1">
        <f t="array" ref="P13351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3352" spans="1:16" x14ac:dyDescent="0.25">
      <c r="A13352">
        <v>392</v>
      </c>
      <c r="B13352" s="110">
        <v>45828</v>
      </c>
      <c r="C13352" s="89">
        <v>2.4</v>
      </c>
      <c r="D13352" s="89">
        <v>19.899999999999999</v>
      </c>
      <c r="E13352" s="96">
        <v>2952</v>
      </c>
      <c r="F13352" s="89">
        <v>0</v>
      </c>
      <c r="G13352" s="89"/>
      <c r="H13352">
        <v>0.5</v>
      </c>
      <c r="I13352" t="s">
        <v>609</v>
      </c>
      <c r="J13352">
        <v>0.8</v>
      </c>
      <c r="K13352">
        <v>6</v>
      </c>
      <c r="L13352">
        <v>2025</v>
      </c>
      <c r="M13352" t="s">
        <v>353</v>
      </c>
      <c r="N13352" s="89" cm="1">
        <f t="array" ref="N13352">IF(ISNUMBER(_34_KNMI_Stations[[#This Row],[Etmaal temperatuur °C]]),IF(_34_KNMI_Stations[[#This Row],[Etmaal temperatuur °C]]&lt;stookgrens[],stookgrens[]-_34_KNMI_Stations[[#This Row],[Etmaal temperatuur °C]],0),"")</f>
        <v>0</v>
      </c>
      <c r="O13352" s="89">
        <f>_34_KNMI_Stations[[#This Row],[graaddagen]]*_34_KNMI_Stations[[#This Row],[Gewogen factor]]</f>
        <v>0</v>
      </c>
      <c r="P13352" s="89" cm="1">
        <f t="array" ref="P13352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3353" spans="1:16" x14ac:dyDescent="0.25">
      <c r="A13353">
        <v>392</v>
      </c>
      <c r="B13353" s="110">
        <v>45829</v>
      </c>
      <c r="C13353" s="89">
        <v>2.2000000000000002</v>
      </c>
      <c r="D13353" s="89">
        <v>22.6</v>
      </c>
      <c r="E13353" s="96">
        <v>2986</v>
      </c>
      <c r="F13353" s="89">
        <v>0</v>
      </c>
      <c r="G13353" s="89"/>
      <c r="H13353">
        <v>0.51</v>
      </c>
      <c r="I13353" t="s">
        <v>609</v>
      </c>
      <c r="J13353">
        <v>0.8</v>
      </c>
      <c r="K13353">
        <v>6</v>
      </c>
      <c r="L13353">
        <v>2025</v>
      </c>
      <c r="M13353" t="s">
        <v>353</v>
      </c>
      <c r="N13353" s="89" cm="1">
        <f t="array" ref="N13353">IF(ISNUMBER(_34_KNMI_Stations[[#This Row],[Etmaal temperatuur °C]]),IF(_34_KNMI_Stations[[#This Row],[Etmaal temperatuur °C]]&lt;stookgrens[],stookgrens[]-_34_KNMI_Stations[[#This Row],[Etmaal temperatuur °C]],0),"")</f>
        <v>0</v>
      </c>
      <c r="O13353" s="89">
        <f>_34_KNMI_Stations[[#This Row],[graaddagen]]*_34_KNMI_Stations[[#This Row],[Gewogen factor]]</f>
        <v>0</v>
      </c>
      <c r="P13353" s="89" cm="1">
        <f t="array" ref="P13353">IF(ISNUMBER(_34_KNMI_Stations[[#This Row],[Etmaal temperatuur °C]]),IF(_34_KNMI_Stations[[#This Row],[Etmaal temperatuur °C]]&gt;stookgrens[],_34_KNMI_Stations[[#This Row],[Etmaal temperatuur °C]]-stookgrens[],0),"")</f>
        <v>4.6000000000000014</v>
      </c>
    </row>
    <row r="13354" spans="1:16" x14ac:dyDescent="0.25">
      <c r="A13354">
        <v>392</v>
      </c>
      <c r="B13354" s="110">
        <v>45830</v>
      </c>
      <c r="C13354" s="89">
        <v>3</v>
      </c>
      <c r="D13354" s="89">
        <v>23.5</v>
      </c>
      <c r="E13354" s="96">
        <v>2164</v>
      </c>
      <c r="F13354" s="89">
        <v>0</v>
      </c>
      <c r="G13354" s="89"/>
      <c r="H13354">
        <v>0.57999999999999996</v>
      </c>
      <c r="I13354" t="s">
        <v>609</v>
      </c>
      <c r="J13354">
        <v>0.8</v>
      </c>
      <c r="K13354">
        <v>6</v>
      </c>
      <c r="L13354">
        <v>2025</v>
      </c>
      <c r="M13354" t="s">
        <v>353</v>
      </c>
      <c r="N13354" s="89" cm="1">
        <f t="array" ref="N13354">IF(ISNUMBER(_34_KNMI_Stations[[#This Row],[Etmaal temperatuur °C]]),IF(_34_KNMI_Stations[[#This Row],[Etmaal temperatuur °C]]&lt;stookgrens[],stookgrens[]-_34_KNMI_Stations[[#This Row],[Etmaal temperatuur °C]],0),"")</f>
        <v>0</v>
      </c>
      <c r="O13354" s="89">
        <f>_34_KNMI_Stations[[#This Row],[graaddagen]]*_34_KNMI_Stations[[#This Row],[Gewogen factor]]</f>
        <v>0</v>
      </c>
      <c r="P13354" s="89" cm="1">
        <f t="array" ref="P13354">IF(ISNUMBER(_34_KNMI_Stations[[#This Row],[Etmaal temperatuur °C]]),IF(_34_KNMI_Stations[[#This Row],[Etmaal temperatuur °C]]&gt;stookgrens[],_34_KNMI_Stations[[#This Row],[Etmaal temperatuur °C]]-stookgrens[],0),"")</f>
        <v>5.5</v>
      </c>
    </row>
    <row r="13355" spans="1:16" x14ac:dyDescent="0.25">
      <c r="A13355">
        <v>392</v>
      </c>
      <c r="B13355" s="110">
        <v>45831</v>
      </c>
      <c r="C13355" s="89">
        <v>4.9000000000000004</v>
      </c>
      <c r="D13355" s="89">
        <v>18.5</v>
      </c>
      <c r="E13355" s="96">
        <v>2019</v>
      </c>
      <c r="F13355" s="89">
        <v>0</v>
      </c>
      <c r="G13355" s="89"/>
      <c r="H13355">
        <v>0.57999999999999996</v>
      </c>
      <c r="I13355" t="s">
        <v>609</v>
      </c>
      <c r="J13355">
        <v>0.8</v>
      </c>
      <c r="K13355">
        <v>6</v>
      </c>
      <c r="L13355">
        <v>2025</v>
      </c>
      <c r="M13355" t="s">
        <v>354</v>
      </c>
      <c r="N13355" s="89" cm="1">
        <f t="array" ref="N13355">IF(ISNUMBER(_34_KNMI_Stations[[#This Row],[Etmaal temperatuur °C]]),IF(_34_KNMI_Stations[[#This Row],[Etmaal temperatuur °C]]&lt;stookgrens[],stookgrens[]-_34_KNMI_Stations[[#This Row],[Etmaal temperatuur °C]],0),"")</f>
        <v>0</v>
      </c>
      <c r="O13355" s="89">
        <f>_34_KNMI_Stations[[#This Row],[graaddagen]]*_34_KNMI_Stations[[#This Row],[Gewogen factor]]</f>
        <v>0</v>
      </c>
      <c r="P13355" s="89" cm="1">
        <f t="array" ref="P13355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3356" spans="1:16" x14ac:dyDescent="0.25">
      <c r="A13356">
        <v>392</v>
      </c>
      <c r="B13356" s="110">
        <v>45832</v>
      </c>
      <c r="C13356" s="89">
        <v>4.3</v>
      </c>
      <c r="D13356" s="89">
        <v>18.5</v>
      </c>
      <c r="E13356" s="96">
        <v>1747</v>
      </c>
      <c r="F13356" s="89">
        <v>0.1</v>
      </c>
      <c r="G13356" s="89"/>
      <c r="H13356">
        <v>0.68</v>
      </c>
      <c r="I13356" t="s">
        <v>609</v>
      </c>
      <c r="J13356">
        <v>0.8</v>
      </c>
      <c r="K13356">
        <v>6</v>
      </c>
      <c r="L13356">
        <v>2025</v>
      </c>
      <c r="M13356" t="s">
        <v>354</v>
      </c>
      <c r="N13356" s="89" cm="1">
        <f t="array" ref="N13356">IF(ISNUMBER(_34_KNMI_Stations[[#This Row],[Etmaal temperatuur °C]]),IF(_34_KNMI_Stations[[#This Row],[Etmaal temperatuur °C]]&lt;stookgrens[],stookgrens[]-_34_KNMI_Stations[[#This Row],[Etmaal temperatuur °C]],0),"")</f>
        <v>0</v>
      </c>
      <c r="O13356" s="89">
        <f>_34_KNMI_Stations[[#This Row],[graaddagen]]*_34_KNMI_Stations[[#This Row],[Gewogen factor]]</f>
        <v>0</v>
      </c>
      <c r="P13356" s="89" cm="1">
        <f t="array" ref="P13356">IF(ISNUMBER(_34_KNMI_Stations[[#This Row],[Etmaal temperatuur °C]]),IF(_34_KNMI_Stations[[#This Row],[Etmaal temperatuur °C]]&gt;stookgrens[],_34_KNMI_Stations[[#This Row],[Etmaal temperatuur °C]]-stookgrens[],0),"")</f>
        <v>0.5</v>
      </c>
    </row>
    <row r="13357" spans="1:16" x14ac:dyDescent="0.25">
      <c r="A13357">
        <v>392</v>
      </c>
      <c r="B13357" s="110">
        <v>45833</v>
      </c>
      <c r="C13357" s="89">
        <v>3</v>
      </c>
      <c r="D13357" s="89">
        <v>23.1</v>
      </c>
      <c r="E13357" s="96">
        <v>2703</v>
      </c>
      <c r="F13357" s="89">
        <v>0</v>
      </c>
      <c r="G13357" s="89"/>
      <c r="H13357">
        <v>0.62</v>
      </c>
      <c r="I13357" t="s">
        <v>609</v>
      </c>
      <c r="J13357">
        <v>0.8</v>
      </c>
      <c r="K13357">
        <v>6</v>
      </c>
      <c r="L13357">
        <v>2025</v>
      </c>
      <c r="M13357" t="s">
        <v>354</v>
      </c>
      <c r="N13357" s="89" cm="1">
        <f t="array" ref="N13357">IF(ISNUMBER(_34_KNMI_Stations[[#This Row],[Etmaal temperatuur °C]]),IF(_34_KNMI_Stations[[#This Row],[Etmaal temperatuur °C]]&lt;stookgrens[],stookgrens[]-_34_KNMI_Stations[[#This Row],[Etmaal temperatuur °C]],0),"")</f>
        <v>0</v>
      </c>
      <c r="O13357" s="89">
        <f>_34_KNMI_Stations[[#This Row],[graaddagen]]*_34_KNMI_Stations[[#This Row],[Gewogen factor]]</f>
        <v>0</v>
      </c>
      <c r="P13357" s="89" cm="1">
        <f t="array" ref="P13357">IF(ISNUMBER(_34_KNMI_Stations[[#This Row],[Etmaal temperatuur °C]]),IF(_34_KNMI_Stations[[#This Row],[Etmaal temperatuur °C]]&gt;stookgrens[],_34_KNMI_Stations[[#This Row],[Etmaal temperatuur °C]]-stookgrens[],0),"")</f>
        <v>5.1000000000000014</v>
      </c>
    </row>
    <row r="13358" spans="1:16" x14ac:dyDescent="0.25">
      <c r="A13358">
        <v>392</v>
      </c>
      <c r="B13358" s="110">
        <v>45834</v>
      </c>
      <c r="C13358" s="89">
        <v>3.8</v>
      </c>
      <c r="D13358" s="89">
        <v>20.5</v>
      </c>
      <c r="E13358" s="96">
        <v>1213</v>
      </c>
      <c r="F13358" s="89">
        <v>16.8</v>
      </c>
      <c r="G13358" s="89"/>
      <c r="H13358">
        <v>0.79</v>
      </c>
      <c r="I13358" t="s">
        <v>609</v>
      </c>
      <c r="J13358">
        <v>0.8</v>
      </c>
      <c r="K13358">
        <v>6</v>
      </c>
      <c r="L13358">
        <v>2025</v>
      </c>
      <c r="M13358" t="s">
        <v>354</v>
      </c>
      <c r="N13358" s="89" cm="1">
        <f t="array" ref="N13358">IF(ISNUMBER(_34_KNMI_Stations[[#This Row],[Etmaal temperatuur °C]]),IF(_34_KNMI_Stations[[#This Row],[Etmaal temperatuur °C]]&lt;stookgrens[],stookgrens[]-_34_KNMI_Stations[[#This Row],[Etmaal temperatuur °C]],0),"")</f>
        <v>0</v>
      </c>
      <c r="O13358" s="89">
        <f>_34_KNMI_Stations[[#This Row],[graaddagen]]*_34_KNMI_Stations[[#This Row],[Gewogen factor]]</f>
        <v>0</v>
      </c>
      <c r="P13358" s="89" cm="1">
        <f t="array" ref="P13358">IF(ISNUMBER(_34_KNMI_Stations[[#This Row],[Etmaal temperatuur °C]]),IF(_34_KNMI_Stations[[#This Row],[Etmaal temperatuur °C]]&gt;stookgrens[],_34_KNMI_Stations[[#This Row],[Etmaal temperatuur °C]]-stookgrens[],0),"")</f>
        <v>2.5</v>
      </c>
    </row>
    <row r="13359" spans="1:16" x14ac:dyDescent="0.25">
      <c r="A13359">
        <v>392</v>
      </c>
      <c r="B13359" s="110">
        <v>45835</v>
      </c>
      <c r="C13359" s="89">
        <v>2.9</v>
      </c>
      <c r="D13359" s="89">
        <v>19</v>
      </c>
      <c r="E13359" s="96">
        <v>1649</v>
      </c>
      <c r="F13359" s="89">
        <v>0.9</v>
      </c>
      <c r="G13359" s="89"/>
      <c r="H13359">
        <v>0.71</v>
      </c>
      <c r="I13359" t="s">
        <v>609</v>
      </c>
      <c r="J13359">
        <v>0.8</v>
      </c>
      <c r="K13359">
        <v>6</v>
      </c>
      <c r="L13359">
        <v>2025</v>
      </c>
      <c r="M13359" t="s">
        <v>354</v>
      </c>
      <c r="N13359" s="89" cm="1">
        <f t="array" ref="N13359">IF(ISNUMBER(_34_KNMI_Stations[[#This Row],[Etmaal temperatuur °C]]),IF(_34_KNMI_Stations[[#This Row],[Etmaal temperatuur °C]]&lt;stookgrens[],stookgrens[]-_34_KNMI_Stations[[#This Row],[Etmaal temperatuur °C]],0),"")</f>
        <v>0</v>
      </c>
      <c r="O13359" s="89">
        <f>_34_KNMI_Stations[[#This Row],[graaddagen]]*_34_KNMI_Stations[[#This Row],[Gewogen factor]]</f>
        <v>0</v>
      </c>
      <c r="P13359" s="89" cm="1">
        <f t="array" ref="P13359">IF(ISNUMBER(_34_KNMI_Stations[[#This Row],[Etmaal temperatuur °C]]),IF(_34_KNMI_Stations[[#This Row],[Etmaal temperatuur °C]]&gt;stookgrens[],_34_KNMI_Stations[[#This Row],[Etmaal temperatuur °C]]-stookgrens[],0),"")</f>
        <v>1</v>
      </c>
    </row>
    <row r="13360" spans="1:16" x14ac:dyDescent="0.25">
      <c r="A13360">
        <v>392</v>
      </c>
      <c r="B13360" s="110">
        <v>45836</v>
      </c>
      <c r="C13360" s="89">
        <v>3.3</v>
      </c>
      <c r="D13360" s="89">
        <v>22.4</v>
      </c>
      <c r="E13360" s="96">
        <v>2001</v>
      </c>
      <c r="F13360" s="89">
        <v>0</v>
      </c>
      <c r="G13360" s="89"/>
      <c r="H13360">
        <v>0.74</v>
      </c>
      <c r="I13360" t="s">
        <v>609</v>
      </c>
      <c r="J13360">
        <v>0.8</v>
      </c>
      <c r="K13360">
        <v>6</v>
      </c>
      <c r="L13360">
        <v>2025</v>
      </c>
      <c r="M13360" t="s">
        <v>354</v>
      </c>
      <c r="N13360" s="89" cm="1">
        <f t="array" ref="N13360">IF(ISNUMBER(_34_KNMI_Stations[[#This Row],[Etmaal temperatuur °C]]),IF(_34_KNMI_Stations[[#This Row],[Etmaal temperatuur °C]]&lt;stookgrens[],stookgrens[]-_34_KNMI_Stations[[#This Row],[Etmaal temperatuur °C]],0),"")</f>
        <v>0</v>
      </c>
      <c r="O13360" s="89">
        <f>_34_KNMI_Stations[[#This Row],[graaddagen]]*_34_KNMI_Stations[[#This Row],[Gewogen factor]]</f>
        <v>0</v>
      </c>
      <c r="P13360" s="89" cm="1">
        <f t="array" ref="P13360">IF(ISNUMBER(_34_KNMI_Stations[[#This Row],[Etmaal temperatuur °C]]),IF(_34_KNMI_Stations[[#This Row],[Etmaal temperatuur °C]]&gt;stookgrens[],_34_KNMI_Stations[[#This Row],[Etmaal temperatuur °C]]-stookgrens[],0),"")</f>
        <v>4.3999999999999986</v>
      </c>
    </row>
    <row r="13361" spans="1:16" x14ac:dyDescent="0.25">
      <c r="A13361">
        <v>392</v>
      </c>
      <c r="B13361" s="110">
        <v>45837</v>
      </c>
      <c r="C13361" s="89">
        <v>2.5</v>
      </c>
      <c r="D13361" s="89">
        <v>23.4</v>
      </c>
      <c r="E13361" s="96">
        <v>2872</v>
      </c>
      <c r="F13361" s="89">
        <v>0</v>
      </c>
      <c r="G13361" s="89"/>
      <c r="H13361">
        <v>0.7</v>
      </c>
      <c r="I13361" t="s">
        <v>609</v>
      </c>
      <c r="J13361">
        <v>0.8</v>
      </c>
      <c r="K13361">
        <v>6</v>
      </c>
      <c r="L13361">
        <v>2025</v>
      </c>
      <c r="M13361" t="s">
        <v>354</v>
      </c>
      <c r="N13361" s="89" cm="1">
        <f t="array" ref="N13361">IF(ISNUMBER(_34_KNMI_Stations[[#This Row],[Etmaal temperatuur °C]]),IF(_34_KNMI_Stations[[#This Row],[Etmaal temperatuur °C]]&lt;stookgrens[],stookgrens[]-_34_KNMI_Stations[[#This Row],[Etmaal temperatuur °C]],0),"")</f>
        <v>0</v>
      </c>
      <c r="O13361" s="89">
        <f>_34_KNMI_Stations[[#This Row],[graaddagen]]*_34_KNMI_Stations[[#This Row],[Gewogen factor]]</f>
        <v>0</v>
      </c>
      <c r="P13361" s="89" cm="1">
        <f t="array" ref="P13361">IF(ISNUMBER(_34_KNMI_Stations[[#This Row],[Etmaal temperatuur °C]]),IF(_34_KNMI_Stations[[#This Row],[Etmaal temperatuur °C]]&gt;stookgrens[],_34_KNMI_Stations[[#This Row],[Etmaal temperatuur °C]]-stookgrens[],0),"")</f>
        <v>5.3999999999999986</v>
      </c>
    </row>
    <row r="13362" spans="1:16" x14ac:dyDescent="0.25">
      <c r="A13362">
        <v>392</v>
      </c>
      <c r="B13362" s="110">
        <v>45838</v>
      </c>
      <c r="C13362" s="89">
        <v>2.2999999999999998</v>
      </c>
      <c r="D13362" s="89">
        <v>24.2</v>
      </c>
      <c r="E13362" s="96">
        <v>2931</v>
      </c>
      <c r="F13362" s="89">
        <v>0</v>
      </c>
      <c r="G13362" s="89"/>
      <c r="H13362">
        <v>0.61</v>
      </c>
      <c r="I13362" t="s">
        <v>609</v>
      </c>
      <c r="J13362">
        <v>0.8</v>
      </c>
      <c r="K13362">
        <v>6</v>
      </c>
      <c r="L13362">
        <v>2025</v>
      </c>
      <c r="M13362" t="s">
        <v>355</v>
      </c>
      <c r="N13362" s="89" cm="1">
        <f t="array" ref="N13362">IF(ISNUMBER(_34_KNMI_Stations[[#This Row],[Etmaal temperatuur °C]]),IF(_34_KNMI_Stations[[#This Row],[Etmaal temperatuur °C]]&lt;stookgrens[],stookgrens[]-_34_KNMI_Stations[[#This Row],[Etmaal temperatuur °C]],0),"")</f>
        <v>0</v>
      </c>
      <c r="O13362" s="89">
        <f>_34_KNMI_Stations[[#This Row],[graaddagen]]*_34_KNMI_Stations[[#This Row],[Gewogen factor]]</f>
        <v>0</v>
      </c>
      <c r="P13362" s="89" cm="1">
        <f t="array" ref="P13362">IF(ISNUMBER(_34_KNMI_Stations[[#This Row],[Etmaal temperatuur °C]]),IF(_34_KNMI_Stations[[#This Row],[Etmaal temperatuur °C]]&gt;stookgrens[],_34_KNMI_Stations[[#This Row],[Etmaal temperatuur °C]]-stookgrens[],0),"")</f>
        <v>6.1999999999999993</v>
      </c>
    </row>
    <row r="13363" spans="1:16" x14ac:dyDescent="0.25">
      <c r="A13363">
        <v>392</v>
      </c>
      <c r="B13363" s="110">
        <v>45839</v>
      </c>
      <c r="C13363" s="89">
        <v>1.4</v>
      </c>
      <c r="D13363" s="89">
        <v>27.5</v>
      </c>
      <c r="E13363" s="96">
        <v>2908</v>
      </c>
      <c r="F13363" s="89">
        <v>0</v>
      </c>
      <c r="G13363" s="89"/>
      <c r="H13363">
        <v>0.55000000000000004</v>
      </c>
      <c r="I13363" t="s">
        <v>609</v>
      </c>
      <c r="J13363">
        <v>0.8</v>
      </c>
      <c r="K13363">
        <v>7</v>
      </c>
      <c r="L13363">
        <v>2025</v>
      </c>
      <c r="M13363" t="s">
        <v>355</v>
      </c>
      <c r="N13363" s="89" cm="1">
        <f t="array" ref="N13363">IF(ISNUMBER(_34_KNMI_Stations[[#This Row],[Etmaal temperatuur °C]]),IF(_34_KNMI_Stations[[#This Row],[Etmaal temperatuur °C]]&lt;stookgrens[],stookgrens[]-_34_KNMI_Stations[[#This Row],[Etmaal temperatuur °C]],0),"")</f>
        <v>0</v>
      </c>
      <c r="O13363" s="89">
        <f>_34_KNMI_Stations[[#This Row],[graaddagen]]*_34_KNMI_Stations[[#This Row],[Gewogen factor]]</f>
        <v>0</v>
      </c>
      <c r="P13363" s="89" cm="1">
        <f t="array" ref="P13363">IF(ISNUMBER(_34_KNMI_Stations[[#This Row],[Etmaal temperatuur °C]]),IF(_34_KNMI_Stations[[#This Row],[Etmaal temperatuur °C]]&gt;stookgrens[],_34_KNMI_Stations[[#This Row],[Etmaal temperatuur °C]]-stookgrens[],0),"")</f>
        <v>9.5</v>
      </c>
    </row>
    <row r="13364" spans="1:16" x14ac:dyDescent="0.25">
      <c r="A13364">
        <v>392</v>
      </c>
      <c r="B13364" s="110">
        <v>45840</v>
      </c>
      <c r="C13364" s="89">
        <v>2.8</v>
      </c>
      <c r="D13364" s="89">
        <v>25</v>
      </c>
      <c r="E13364" s="96">
        <v>2246</v>
      </c>
      <c r="F13364" s="89">
        <v>4.5</v>
      </c>
      <c r="G13364" s="89"/>
      <c r="H13364">
        <v>0.67</v>
      </c>
      <c r="I13364" t="s">
        <v>609</v>
      </c>
      <c r="J13364">
        <v>0.8</v>
      </c>
      <c r="K13364">
        <v>7</v>
      </c>
      <c r="L13364">
        <v>2025</v>
      </c>
      <c r="M13364" t="s">
        <v>355</v>
      </c>
      <c r="N13364" s="89" cm="1">
        <f t="array" ref="N13364">IF(ISNUMBER(_34_KNMI_Stations[[#This Row],[Etmaal temperatuur °C]]),IF(_34_KNMI_Stations[[#This Row],[Etmaal temperatuur °C]]&lt;stookgrens[],stookgrens[]-_34_KNMI_Stations[[#This Row],[Etmaal temperatuur °C]],0),"")</f>
        <v>0</v>
      </c>
      <c r="O13364" s="89">
        <f>_34_KNMI_Stations[[#This Row],[graaddagen]]*_34_KNMI_Stations[[#This Row],[Gewogen factor]]</f>
        <v>0</v>
      </c>
      <c r="P13364" s="89" cm="1">
        <f t="array" ref="P13364">IF(ISNUMBER(_34_KNMI_Stations[[#This Row],[Etmaal temperatuur °C]]),IF(_34_KNMI_Stations[[#This Row],[Etmaal temperatuur °C]]&gt;stookgrens[],_34_KNMI_Stations[[#This Row],[Etmaal temperatuur °C]]-stookgrens[],0),"")</f>
        <v>7</v>
      </c>
    </row>
    <row r="13365" spans="1:16" x14ac:dyDescent="0.25">
      <c r="A13365">
        <v>392</v>
      </c>
      <c r="B13365" s="110">
        <v>45841</v>
      </c>
      <c r="C13365" s="89">
        <v>3</v>
      </c>
      <c r="D13365" s="89">
        <v>18.600000000000001</v>
      </c>
      <c r="E13365" s="96">
        <v>2573</v>
      </c>
      <c r="F13365" s="89">
        <v>0</v>
      </c>
      <c r="G13365" s="89"/>
      <c r="H13365">
        <v>0.64</v>
      </c>
      <c r="I13365" t="s">
        <v>609</v>
      </c>
      <c r="J13365">
        <v>0.8</v>
      </c>
      <c r="K13365">
        <v>7</v>
      </c>
      <c r="L13365">
        <v>2025</v>
      </c>
      <c r="M13365" t="s">
        <v>355</v>
      </c>
      <c r="N13365" s="89" cm="1">
        <f t="array" ref="N13365">IF(ISNUMBER(_34_KNMI_Stations[[#This Row],[Etmaal temperatuur °C]]),IF(_34_KNMI_Stations[[#This Row],[Etmaal temperatuur °C]]&lt;stookgrens[],stookgrens[]-_34_KNMI_Stations[[#This Row],[Etmaal temperatuur °C]],0),"")</f>
        <v>0</v>
      </c>
      <c r="O13365" s="89">
        <f>_34_KNMI_Stations[[#This Row],[graaddagen]]*_34_KNMI_Stations[[#This Row],[Gewogen factor]]</f>
        <v>0</v>
      </c>
      <c r="P13365" s="89" cm="1">
        <f t="array" ref="P13365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3366" spans="1:16" x14ac:dyDescent="0.25">
      <c r="A13366">
        <v>392</v>
      </c>
      <c r="B13366" s="110">
        <v>45842</v>
      </c>
      <c r="C13366" s="89">
        <v>1.6</v>
      </c>
      <c r="D13366" s="89">
        <v>18.7</v>
      </c>
      <c r="E13366" s="96">
        <v>2657</v>
      </c>
      <c r="F13366" s="89">
        <v>0</v>
      </c>
      <c r="G13366" s="89"/>
      <c r="H13366">
        <v>0.59</v>
      </c>
      <c r="I13366" t="s">
        <v>609</v>
      </c>
      <c r="J13366">
        <v>0.8</v>
      </c>
      <c r="K13366">
        <v>7</v>
      </c>
      <c r="L13366">
        <v>2025</v>
      </c>
      <c r="M13366" t="s">
        <v>355</v>
      </c>
      <c r="N13366" s="89" cm="1">
        <f t="array" ref="N13366">IF(ISNUMBER(_34_KNMI_Stations[[#This Row],[Etmaal temperatuur °C]]),IF(_34_KNMI_Stations[[#This Row],[Etmaal temperatuur °C]]&lt;stookgrens[],stookgrens[]-_34_KNMI_Stations[[#This Row],[Etmaal temperatuur °C]],0),"")</f>
        <v>0</v>
      </c>
      <c r="O13366" s="89">
        <f>_34_KNMI_Stations[[#This Row],[graaddagen]]*_34_KNMI_Stations[[#This Row],[Gewogen factor]]</f>
        <v>0</v>
      </c>
      <c r="P13366" s="89" cm="1">
        <f t="array" ref="P13366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3367" spans="1:16" x14ac:dyDescent="0.25">
      <c r="A13367">
        <v>392</v>
      </c>
      <c r="B13367" s="110">
        <v>45843</v>
      </c>
      <c r="C13367" s="89">
        <v>3.8</v>
      </c>
      <c r="D13367" s="89">
        <v>19.5</v>
      </c>
      <c r="E13367" s="96">
        <v>1800</v>
      </c>
      <c r="F13367" s="89">
        <v>0.4</v>
      </c>
      <c r="G13367" s="89"/>
      <c r="H13367">
        <v>0.57999999999999996</v>
      </c>
      <c r="I13367" t="s">
        <v>609</v>
      </c>
      <c r="J13367">
        <v>0.8</v>
      </c>
      <c r="K13367">
        <v>7</v>
      </c>
      <c r="L13367">
        <v>2025</v>
      </c>
      <c r="M13367" t="s">
        <v>355</v>
      </c>
      <c r="N13367" s="89" cm="1">
        <f t="array" ref="N13367">IF(ISNUMBER(_34_KNMI_Stations[[#This Row],[Etmaal temperatuur °C]]),IF(_34_KNMI_Stations[[#This Row],[Etmaal temperatuur °C]]&lt;stookgrens[],stookgrens[]-_34_KNMI_Stations[[#This Row],[Etmaal temperatuur °C]],0),"")</f>
        <v>0</v>
      </c>
      <c r="O13367" s="89">
        <f>_34_KNMI_Stations[[#This Row],[graaddagen]]*_34_KNMI_Stations[[#This Row],[Gewogen factor]]</f>
        <v>0</v>
      </c>
      <c r="P13367" s="89" cm="1">
        <f t="array" ref="P13367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3368" spans="1:16" x14ac:dyDescent="0.25">
      <c r="A13368">
        <v>392</v>
      </c>
      <c r="B13368" s="110">
        <v>45844</v>
      </c>
      <c r="C13368" s="89">
        <v>3.1</v>
      </c>
      <c r="D13368" s="89">
        <v>16.899999999999999</v>
      </c>
      <c r="E13368" s="96">
        <v>595</v>
      </c>
      <c r="F13368" s="89">
        <v>3.9</v>
      </c>
      <c r="G13368" s="89"/>
      <c r="H13368">
        <v>0.86</v>
      </c>
      <c r="I13368" t="s">
        <v>609</v>
      </c>
      <c r="J13368">
        <v>0.8</v>
      </c>
      <c r="K13368">
        <v>7</v>
      </c>
      <c r="L13368">
        <v>2025</v>
      </c>
      <c r="M13368" t="s">
        <v>355</v>
      </c>
      <c r="N13368" s="89" cm="1">
        <f t="array" ref="N13368">IF(ISNUMBER(_34_KNMI_Stations[[#This Row],[Etmaal temperatuur °C]]),IF(_34_KNMI_Stations[[#This Row],[Etmaal temperatuur °C]]&lt;stookgrens[],stookgrens[]-_34_KNMI_Stations[[#This Row],[Etmaal temperatuur °C]],0),"")</f>
        <v>1.1000000000000014</v>
      </c>
      <c r="O13368" s="89">
        <f>_34_KNMI_Stations[[#This Row],[graaddagen]]*_34_KNMI_Stations[[#This Row],[Gewogen factor]]</f>
        <v>0.88000000000000123</v>
      </c>
      <c r="P13368" s="89" cm="1">
        <f t="array" ref="P133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69" spans="1:16" x14ac:dyDescent="0.25">
      <c r="A13369">
        <v>392</v>
      </c>
      <c r="B13369" s="110">
        <v>45845</v>
      </c>
      <c r="C13369" s="89">
        <v>3.8</v>
      </c>
      <c r="D13369" s="89">
        <v>16.600000000000001</v>
      </c>
      <c r="E13369" s="96">
        <v>1681</v>
      </c>
      <c r="F13369" s="89">
        <v>-0.1</v>
      </c>
      <c r="G13369" s="89"/>
      <c r="H13369">
        <v>0.75</v>
      </c>
      <c r="I13369" t="s">
        <v>609</v>
      </c>
      <c r="J13369">
        <v>0.8</v>
      </c>
      <c r="K13369">
        <v>7</v>
      </c>
      <c r="L13369">
        <v>2025</v>
      </c>
      <c r="M13369" t="s">
        <v>356</v>
      </c>
      <c r="N13369" s="89" cm="1">
        <f t="array" ref="N13369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13369" s="89">
        <f>_34_KNMI_Stations[[#This Row],[graaddagen]]*_34_KNMI_Stations[[#This Row],[Gewogen factor]]</f>
        <v>1.119999999999999</v>
      </c>
      <c r="P13369" s="89" cm="1">
        <f t="array" ref="P133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70" spans="1:16" x14ac:dyDescent="0.25">
      <c r="A13370">
        <v>392</v>
      </c>
      <c r="B13370" s="110">
        <v>45846</v>
      </c>
      <c r="C13370" s="89">
        <v>3.7</v>
      </c>
      <c r="D13370" s="89">
        <v>15.7</v>
      </c>
      <c r="E13370" s="96">
        <v>1956</v>
      </c>
      <c r="F13370" s="89">
        <v>0</v>
      </c>
      <c r="G13370" s="89"/>
      <c r="H13370">
        <v>0.7</v>
      </c>
      <c r="I13370" t="s">
        <v>609</v>
      </c>
      <c r="J13370">
        <v>0.8</v>
      </c>
      <c r="K13370">
        <v>7</v>
      </c>
      <c r="L13370">
        <v>2025</v>
      </c>
      <c r="M13370" t="s">
        <v>356</v>
      </c>
      <c r="N13370" s="89" cm="1">
        <f t="array" ref="N13370">IF(ISNUMBER(_34_KNMI_Stations[[#This Row],[Etmaal temperatuur °C]]),IF(_34_KNMI_Stations[[#This Row],[Etmaal temperatuur °C]]&lt;stookgrens[],stookgrens[]-_34_KNMI_Stations[[#This Row],[Etmaal temperatuur °C]],0),"")</f>
        <v>2.3000000000000007</v>
      </c>
      <c r="O13370" s="89">
        <f>_34_KNMI_Stations[[#This Row],[graaddagen]]*_34_KNMI_Stations[[#This Row],[Gewogen factor]]</f>
        <v>1.8400000000000007</v>
      </c>
      <c r="P13370" s="89" cm="1">
        <f t="array" ref="P133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71" spans="1:16" x14ac:dyDescent="0.25">
      <c r="A13371">
        <v>392</v>
      </c>
      <c r="B13371" s="110">
        <v>45847</v>
      </c>
      <c r="C13371" s="89">
        <v>1.9</v>
      </c>
      <c r="D13371" s="89">
        <v>17.2</v>
      </c>
      <c r="E13371" s="96">
        <v>2134</v>
      </c>
      <c r="F13371" s="89">
        <v>0</v>
      </c>
      <c r="G13371" s="89"/>
      <c r="H13371">
        <v>0.67</v>
      </c>
      <c r="I13371" t="s">
        <v>609</v>
      </c>
      <c r="J13371">
        <v>0.8</v>
      </c>
      <c r="K13371">
        <v>7</v>
      </c>
      <c r="L13371">
        <v>2025</v>
      </c>
      <c r="M13371" t="s">
        <v>356</v>
      </c>
      <c r="N13371" s="89" cm="1">
        <f t="array" ref="N13371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3371" s="89">
        <f>_34_KNMI_Stations[[#This Row],[graaddagen]]*_34_KNMI_Stations[[#This Row],[Gewogen factor]]</f>
        <v>0.64000000000000057</v>
      </c>
      <c r="P13371" s="89" cm="1">
        <f t="array" ref="P133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72" spans="1:16" x14ac:dyDescent="0.25">
      <c r="A13372">
        <v>392</v>
      </c>
      <c r="B13372" s="110">
        <v>45848</v>
      </c>
      <c r="C13372" s="89">
        <v>1.7</v>
      </c>
      <c r="D13372" s="89">
        <v>19</v>
      </c>
      <c r="E13372" s="96">
        <v>2394</v>
      </c>
      <c r="F13372" s="89">
        <v>0</v>
      </c>
      <c r="G13372" s="89"/>
      <c r="H13372">
        <v>0.65</v>
      </c>
      <c r="I13372" t="s">
        <v>609</v>
      </c>
      <c r="J13372">
        <v>0.8</v>
      </c>
      <c r="K13372">
        <v>7</v>
      </c>
      <c r="L13372">
        <v>2025</v>
      </c>
      <c r="M13372" t="s">
        <v>356</v>
      </c>
      <c r="N13372" s="89" cm="1">
        <f t="array" ref="N13372">IF(ISNUMBER(_34_KNMI_Stations[[#This Row],[Etmaal temperatuur °C]]),IF(_34_KNMI_Stations[[#This Row],[Etmaal temperatuur °C]]&lt;stookgrens[],stookgrens[]-_34_KNMI_Stations[[#This Row],[Etmaal temperatuur °C]],0),"")</f>
        <v>0</v>
      </c>
      <c r="O13372" s="89">
        <f>_34_KNMI_Stations[[#This Row],[graaddagen]]*_34_KNMI_Stations[[#This Row],[Gewogen factor]]</f>
        <v>0</v>
      </c>
      <c r="P13372" s="89" cm="1">
        <f t="array" ref="P13372">IF(ISNUMBER(_34_KNMI_Stations[[#This Row],[Etmaal temperatuur °C]]),IF(_34_KNMI_Stations[[#This Row],[Etmaal temperatuur °C]]&gt;stookgrens[],_34_KNMI_Stations[[#This Row],[Etmaal temperatuur °C]]-stookgrens[],0),"")</f>
        <v>1</v>
      </c>
    </row>
    <row r="13373" spans="1:16" x14ac:dyDescent="0.25">
      <c r="A13373">
        <v>392</v>
      </c>
      <c r="B13373" s="110">
        <v>45849</v>
      </c>
      <c r="C13373" s="89">
        <v>2.1</v>
      </c>
      <c r="D13373" s="89">
        <v>19.399999999999999</v>
      </c>
      <c r="E13373" s="96">
        <v>1784</v>
      </c>
      <c r="F13373" s="89">
        <v>0</v>
      </c>
      <c r="G13373" s="89"/>
      <c r="H13373">
        <v>0.73</v>
      </c>
      <c r="I13373" t="s">
        <v>609</v>
      </c>
      <c r="J13373">
        <v>0.8</v>
      </c>
      <c r="K13373">
        <v>7</v>
      </c>
      <c r="L13373">
        <v>2025</v>
      </c>
      <c r="M13373" t="s">
        <v>356</v>
      </c>
      <c r="N13373" s="89" cm="1">
        <f t="array" ref="N13373">IF(ISNUMBER(_34_KNMI_Stations[[#This Row],[Etmaal temperatuur °C]]),IF(_34_KNMI_Stations[[#This Row],[Etmaal temperatuur °C]]&lt;stookgrens[],stookgrens[]-_34_KNMI_Stations[[#This Row],[Etmaal temperatuur °C]],0),"")</f>
        <v>0</v>
      </c>
      <c r="O13373" s="89">
        <f>_34_KNMI_Stations[[#This Row],[graaddagen]]*_34_KNMI_Stations[[#This Row],[Gewogen factor]]</f>
        <v>0</v>
      </c>
      <c r="P13373" s="89" cm="1">
        <f t="array" ref="P13373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3374" spans="1:16" x14ac:dyDescent="0.25">
      <c r="A13374">
        <v>392</v>
      </c>
      <c r="B13374" s="110">
        <v>45850</v>
      </c>
      <c r="C13374" s="89">
        <v>2.5</v>
      </c>
      <c r="D13374" s="89">
        <v>20.100000000000001</v>
      </c>
      <c r="E13374" s="96">
        <v>1927</v>
      </c>
      <c r="F13374" s="89">
        <v>0</v>
      </c>
      <c r="G13374" s="89"/>
      <c r="H13374">
        <v>0.67</v>
      </c>
      <c r="I13374" t="s">
        <v>609</v>
      </c>
      <c r="J13374">
        <v>0.8</v>
      </c>
      <c r="K13374">
        <v>7</v>
      </c>
      <c r="L13374">
        <v>2025</v>
      </c>
      <c r="M13374" t="s">
        <v>356</v>
      </c>
      <c r="N13374" s="89" cm="1">
        <f t="array" ref="N13374">IF(ISNUMBER(_34_KNMI_Stations[[#This Row],[Etmaal temperatuur °C]]),IF(_34_KNMI_Stations[[#This Row],[Etmaal temperatuur °C]]&lt;stookgrens[],stookgrens[]-_34_KNMI_Stations[[#This Row],[Etmaal temperatuur °C]],0),"")</f>
        <v>0</v>
      </c>
      <c r="O13374" s="89">
        <f>_34_KNMI_Stations[[#This Row],[graaddagen]]*_34_KNMI_Stations[[#This Row],[Gewogen factor]]</f>
        <v>0</v>
      </c>
      <c r="P13374" s="89" cm="1">
        <f t="array" ref="P13374">IF(ISNUMBER(_34_KNMI_Stations[[#This Row],[Etmaal temperatuur °C]]),IF(_34_KNMI_Stations[[#This Row],[Etmaal temperatuur °C]]&gt;stookgrens[],_34_KNMI_Stations[[#This Row],[Etmaal temperatuur °C]]-stookgrens[],0),"")</f>
        <v>2.1000000000000014</v>
      </c>
    </row>
    <row r="13375" spans="1:16" x14ac:dyDescent="0.25">
      <c r="A13375">
        <v>392</v>
      </c>
      <c r="B13375" s="110">
        <v>45851</v>
      </c>
      <c r="C13375" s="89">
        <v>1.5</v>
      </c>
      <c r="D13375" s="89">
        <v>19.600000000000001</v>
      </c>
      <c r="E13375" s="96">
        <v>1131</v>
      </c>
      <c r="F13375" s="89">
        <v>0</v>
      </c>
      <c r="G13375" s="89"/>
      <c r="H13375">
        <v>0.8</v>
      </c>
      <c r="I13375" t="s">
        <v>609</v>
      </c>
      <c r="J13375">
        <v>0.8</v>
      </c>
      <c r="K13375">
        <v>7</v>
      </c>
      <c r="L13375">
        <v>2025</v>
      </c>
      <c r="M13375" t="s">
        <v>356</v>
      </c>
      <c r="N13375" s="89" cm="1">
        <f t="array" ref="N13375">IF(ISNUMBER(_34_KNMI_Stations[[#This Row],[Etmaal temperatuur °C]]),IF(_34_KNMI_Stations[[#This Row],[Etmaal temperatuur °C]]&lt;stookgrens[],stookgrens[]-_34_KNMI_Stations[[#This Row],[Etmaal temperatuur °C]],0),"")</f>
        <v>0</v>
      </c>
      <c r="O13375" s="89">
        <f>_34_KNMI_Stations[[#This Row],[graaddagen]]*_34_KNMI_Stations[[#This Row],[Gewogen factor]]</f>
        <v>0</v>
      </c>
      <c r="P13375" s="89" cm="1">
        <f t="array" ref="P13375">IF(ISNUMBER(_34_KNMI_Stations[[#This Row],[Etmaal temperatuur °C]]),IF(_34_KNMI_Stations[[#This Row],[Etmaal temperatuur °C]]&gt;stookgrens[],_34_KNMI_Stations[[#This Row],[Etmaal temperatuur °C]]-stookgrens[],0),"")</f>
        <v>1.6000000000000014</v>
      </c>
    </row>
    <row r="13376" spans="1:16" x14ac:dyDescent="0.25">
      <c r="A13376">
        <v>392</v>
      </c>
      <c r="B13376" s="110">
        <v>45852</v>
      </c>
      <c r="C13376" s="89">
        <v>2.1</v>
      </c>
      <c r="D13376" s="89">
        <v>20.3</v>
      </c>
      <c r="E13376" s="96">
        <v>1775</v>
      </c>
      <c r="F13376" s="89">
        <v>0.4</v>
      </c>
      <c r="G13376" s="89"/>
      <c r="H13376">
        <v>0.74</v>
      </c>
      <c r="I13376" t="s">
        <v>609</v>
      </c>
      <c r="J13376">
        <v>0.8</v>
      </c>
      <c r="K13376">
        <v>7</v>
      </c>
      <c r="L13376">
        <v>2025</v>
      </c>
      <c r="M13376" t="s">
        <v>357</v>
      </c>
      <c r="N13376" s="89" cm="1">
        <f t="array" ref="N13376">IF(ISNUMBER(_34_KNMI_Stations[[#This Row],[Etmaal temperatuur °C]]),IF(_34_KNMI_Stations[[#This Row],[Etmaal temperatuur °C]]&lt;stookgrens[],stookgrens[]-_34_KNMI_Stations[[#This Row],[Etmaal temperatuur °C]],0),"")</f>
        <v>0</v>
      </c>
      <c r="O13376" s="89">
        <f>_34_KNMI_Stations[[#This Row],[graaddagen]]*_34_KNMI_Stations[[#This Row],[Gewogen factor]]</f>
        <v>0</v>
      </c>
      <c r="P13376" s="89" cm="1">
        <f t="array" ref="P13376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13377" spans="1:16" x14ac:dyDescent="0.25">
      <c r="A13377">
        <v>392</v>
      </c>
      <c r="B13377" s="110">
        <v>45853</v>
      </c>
      <c r="C13377" s="89">
        <v>3</v>
      </c>
      <c r="D13377" s="89">
        <v>19.100000000000001</v>
      </c>
      <c r="E13377" s="96">
        <v>2094</v>
      </c>
      <c r="F13377" s="89">
        <v>1.1000000000000001</v>
      </c>
      <c r="G13377" s="89"/>
      <c r="H13377">
        <v>0.62</v>
      </c>
      <c r="I13377" t="s">
        <v>609</v>
      </c>
      <c r="J13377">
        <v>0.8</v>
      </c>
      <c r="K13377">
        <v>7</v>
      </c>
      <c r="L13377">
        <v>2025</v>
      </c>
      <c r="M13377" t="s">
        <v>357</v>
      </c>
      <c r="N13377" s="89" cm="1">
        <f t="array" ref="N13377">IF(ISNUMBER(_34_KNMI_Stations[[#This Row],[Etmaal temperatuur °C]]),IF(_34_KNMI_Stations[[#This Row],[Etmaal temperatuur °C]]&lt;stookgrens[],stookgrens[]-_34_KNMI_Stations[[#This Row],[Etmaal temperatuur °C]],0),"")</f>
        <v>0</v>
      </c>
      <c r="O13377" s="89">
        <f>_34_KNMI_Stations[[#This Row],[graaddagen]]*_34_KNMI_Stations[[#This Row],[Gewogen factor]]</f>
        <v>0</v>
      </c>
      <c r="P13377" s="89" cm="1">
        <f t="array" ref="P13377">IF(ISNUMBER(_34_KNMI_Stations[[#This Row],[Etmaal temperatuur °C]]),IF(_34_KNMI_Stations[[#This Row],[Etmaal temperatuur °C]]&gt;stookgrens[],_34_KNMI_Stations[[#This Row],[Etmaal temperatuur °C]]-stookgrens[],0),"")</f>
        <v>1.1000000000000014</v>
      </c>
    </row>
    <row r="13378" spans="1:16" x14ac:dyDescent="0.25">
      <c r="A13378">
        <v>392</v>
      </c>
      <c r="B13378" s="110">
        <v>45854</v>
      </c>
      <c r="C13378" s="89">
        <v>3.7</v>
      </c>
      <c r="D13378" s="89">
        <v>17.100000000000001</v>
      </c>
      <c r="E13378" s="96">
        <v>1433</v>
      </c>
      <c r="F13378" s="89">
        <v>11.1</v>
      </c>
      <c r="G13378" s="89"/>
      <c r="H13378">
        <v>0.79</v>
      </c>
      <c r="I13378" t="s">
        <v>609</v>
      </c>
      <c r="J13378">
        <v>0.8</v>
      </c>
      <c r="K13378">
        <v>7</v>
      </c>
      <c r="L13378">
        <v>2025</v>
      </c>
      <c r="M13378" t="s">
        <v>357</v>
      </c>
      <c r="N13378" s="89" cm="1">
        <f t="array" ref="N13378">IF(ISNUMBER(_34_KNMI_Stations[[#This Row],[Etmaal temperatuur °C]]),IF(_34_KNMI_Stations[[#This Row],[Etmaal temperatuur °C]]&lt;stookgrens[],stookgrens[]-_34_KNMI_Stations[[#This Row],[Etmaal temperatuur °C]],0),"")</f>
        <v>0.89999999999999858</v>
      </c>
      <c r="O13378" s="89">
        <f>_34_KNMI_Stations[[#This Row],[graaddagen]]*_34_KNMI_Stations[[#This Row],[Gewogen factor]]</f>
        <v>0.71999999999999886</v>
      </c>
      <c r="P13378" s="89" cm="1">
        <f t="array" ref="P133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79" spans="1:16" x14ac:dyDescent="0.25">
      <c r="A13379">
        <v>392</v>
      </c>
      <c r="B13379" s="110">
        <v>45855</v>
      </c>
      <c r="C13379" s="89">
        <v>2.1</v>
      </c>
      <c r="D13379" s="89">
        <v>18.899999999999999</v>
      </c>
      <c r="E13379" s="96">
        <v>2796</v>
      </c>
      <c r="F13379" s="89">
        <v>0</v>
      </c>
      <c r="G13379" s="89"/>
      <c r="H13379">
        <v>0.72</v>
      </c>
      <c r="I13379" t="s">
        <v>609</v>
      </c>
      <c r="J13379">
        <v>0.8</v>
      </c>
      <c r="K13379">
        <v>7</v>
      </c>
      <c r="L13379">
        <v>2025</v>
      </c>
      <c r="M13379" t="s">
        <v>357</v>
      </c>
      <c r="N13379" s="89" cm="1">
        <f t="array" ref="N13379">IF(ISNUMBER(_34_KNMI_Stations[[#This Row],[Etmaal temperatuur °C]]),IF(_34_KNMI_Stations[[#This Row],[Etmaal temperatuur °C]]&lt;stookgrens[],stookgrens[]-_34_KNMI_Stations[[#This Row],[Etmaal temperatuur °C]],0),"")</f>
        <v>0</v>
      </c>
      <c r="O13379" s="89">
        <f>_34_KNMI_Stations[[#This Row],[graaddagen]]*_34_KNMI_Stations[[#This Row],[Gewogen factor]]</f>
        <v>0</v>
      </c>
      <c r="P13379" s="89" cm="1">
        <f t="array" ref="P13379">IF(ISNUMBER(_34_KNMI_Stations[[#This Row],[Etmaal temperatuur °C]]),IF(_34_KNMI_Stations[[#This Row],[Etmaal temperatuur °C]]&gt;stookgrens[],_34_KNMI_Stations[[#This Row],[Etmaal temperatuur °C]]-stookgrens[],0),"")</f>
        <v>0.89999999999999858</v>
      </c>
    </row>
    <row r="13380" spans="1:16" x14ac:dyDescent="0.25">
      <c r="A13380">
        <v>392</v>
      </c>
      <c r="B13380" s="110">
        <v>45856</v>
      </c>
      <c r="C13380" s="89">
        <v>1</v>
      </c>
      <c r="D13380" s="89">
        <v>20.7</v>
      </c>
      <c r="E13380" s="96">
        <v>2345</v>
      </c>
      <c r="F13380" s="89">
        <v>0</v>
      </c>
      <c r="G13380" s="89"/>
      <c r="H13380">
        <v>0.69</v>
      </c>
      <c r="I13380" t="s">
        <v>609</v>
      </c>
      <c r="J13380">
        <v>0.8</v>
      </c>
      <c r="K13380">
        <v>7</v>
      </c>
      <c r="L13380">
        <v>2025</v>
      </c>
      <c r="M13380" t="s">
        <v>357</v>
      </c>
      <c r="N13380" s="89" cm="1">
        <f t="array" ref="N13380">IF(ISNUMBER(_34_KNMI_Stations[[#This Row],[Etmaal temperatuur °C]]),IF(_34_KNMI_Stations[[#This Row],[Etmaal temperatuur °C]]&lt;stookgrens[],stookgrens[]-_34_KNMI_Stations[[#This Row],[Etmaal temperatuur °C]],0),"")</f>
        <v>0</v>
      </c>
      <c r="O13380" s="89">
        <f>_34_KNMI_Stations[[#This Row],[graaddagen]]*_34_KNMI_Stations[[#This Row],[Gewogen factor]]</f>
        <v>0</v>
      </c>
      <c r="P13380" s="89" cm="1">
        <f t="array" ref="P13380">IF(ISNUMBER(_34_KNMI_Stations[[#This Row],[Etmaal temperatuur °C]]),IF(_34_KNMI_Stations[[#This Row],[Etmaal temperatuur °C]]&gt;stookgrens[],_34_KNMI_Stations[[#This Row],[Etmaal temperatuur °C]]-stookgrens[],0),"")</f>
        <v>2.6999999999999993</v>
      </c>
    </row>
    <row r="13381" spans="1:16" x14ac:dyDescent="0.25">
      <c r="A13381">
        <v>392</v>
      </c>
      <c r="B13381" s="110">
        <v>45857</v>
      </c>
      <c r="C13381" s="89">
        <v>3.2</v>
      </c>
      <c r="D13381" s="89">
        <v>23.3</v>
      </c>
      <c r="E13381" s="96">
        <v>2022</v>
      </c>
      <c r="F13381" s="89">
        <v>0.6</v>
      </c>
      <c r="G13381" s="89"/>
      <c r="H13381">
        <v>0.68</v>
      </c>
      <c r="I13381" t="s">
        <v>609</v>
      </c>
      <c r="J13381">
        <v>0.8</v>
      </c>
      <c r="K13381">
        <v>7</v>
      </c>
      <c r="L13381">
        <v>2025</v>
      </c>
      <c r="M13381" t="s">
        <v>357</v>
      </c>
      <c r="N13381" s="89" cm="1">
        <f t="array" ref="N13381">IF(ISNUMBER(_34_KNMI_Stations[[#This Row],[Etmaal temperatuur °C]]),IF(_34_KNMI_Stations[[#This Row],[Etmaal temperatuur °C]]&lt;stookgrens[],stookgrens[]-_34_KNMI_Stations[[#This Row],[Etmaal temperatuur °C]],0),"")</f>
        <v>0</v>
      </c>
      <c r="O13381" s="89">
        <f>_34_KNMI_Stations[[#This Row],[graaddagen]]*_34_KNMI_Stations[[#This Row],[Gewogen factor]]</f>
        <v>0</v>
      </c>
      <c r="P13381" s="89" cm="1">
        <f t="array" ref="P13381">IF(ISNUMBER(_34_KNMI_Stations[[#This Row],[Etmaal temperatuur °C]]),IF(_34_KNMI_Stations[[#This Row],[Etmaal temperatuur °C]]&gt;stookgrens[],_34_KNMI_Stations[[#This Row],[Etmaal temperatuur °C]]-stookgrens[],0),"")</f>
        <v>5.3000000000000007</v>
      </c>
    </row>
    <row r="13382" spans="1:16" x14ac:dyDescent="0.25">
      <c r="A13382">
        <v>392</v>
      </c>
      <c r="B13382" s="110">
        <v>45858</v>
      </c>
      <c r="C13382" s="89">
        <v>2.2999999999999998</v>
      </c>
      <c r="D13382" s="89">
        <v>21</v>
      </c>
      <c r="E13382" s="96">
        <v>1535</v>
      </c>
      <c r="F13382" s="89">
        <v>4.2</v>
      </c>
      <c r="G13382" s="89"/>
      <c r="H13382">
        <v>0.79</v>
      </c>
      <c r="I13382" t="s">
        <v>609</v>
      </c>
      <c r="J13382">
        <v>0.8</v>
      </c>
      <c r="K13382">
        <v>7</v>
      </c>
      <c r="L13382">
        <v>2025</v>
      </c>
      <c r="M13382" t="s">
        <v>357</v>
      </c>
      <c r="N13382" s="89" cm="1">
        <f t="array" ref="N13382">IF(ISNUMBER(_34_KNMI_Stations[[#This Row],[Etmaal temperatuur °C]]),IF(_34_KNMI_Stations[[#This Row],[Etmaal temperatuur °C]]&lt;stookgrens[],stookgrens[]-_34_KNMI_Stations[[#This Row],[Etmaal temperatuur °C]],0),"")</f>
        <v>0</v>
      </c>
      <c r="O13382" s="89">
        <f>_34_KNMI_Stations[[#This Row],[graaddagen]]*_34_KNMI_Stations[[#This Row],[Gewogen factor]]</f>
        <v>0</v>
      </c>
      <c r="P13382" s="89" cm="1">
        <f t="array" ref="P13382">IF(ISNUMBER(_34_KNMI_Stations[[#This Row],[Etmaal temperatuur °C]]),IF(_34_KNMI_Stations[[#This Row],[Etmaal temperatuur °C]]&gt;stookgrens[],_34_KNMI_Stations[[#This Row],[Etmaal temperatuur °C]]-stookgrens[],0),"")</f>
        <v>3</v>
      </c>
    </row>
    <row r="13383" spans="1:16" x14ac:dyDescent="0.25">
      <c r="A13383">
        <v>392</v>
      </c>
      <c r="B13383" s="110">
        <v>45859</v>
      </c>
      <c r="C13383" s="89">
        <v>3.3</v>
      </c>
      <c r="D13383" s="89">
        <v>19.2</v>
      </c>
      <c r="E13383" s="96">
        <v>1881</v>
      </c>
      <c r="F13383" s="89">
        <v>2.5</v>
      </c>
      <c r="G13383" s="89"/>
      <c r="H13383">
        <v>0.76</v>
      </c>
      <c r="I13383" t="s">
        <v>609</v>
      </c>
      <c r="J13383">
        <v>0.8</v>
      </c>
      <c r="K13383">
        <v>7</v>
      </c>
      <c r="L13383">
        <v>2025</v>
      </c>
      <c r="M13383" t="s">
        <v>358</v>
      </c>
      <c r="N13383" s="89" cm="1">
        <f t="array" ref="N13383">IF(ISNUMBER(_34_KNMI_Stations[[#This Row],[Etmaal temperatuur °C]]),IF(_34_KNMI_Stations[[#This Row],[Etmaal temperatuur °C]]&lt;stookgrens[],stookgrens[]-_34_KNMI_Stations[[#This Row],[Etmaal temperatuur °C]],0),"")</f>
        <v>0</v>
      </c>
      <c r="O13383" s="89">
        <f>_34_KNMI_Stations[[#This Row],[graaddagen]]*_34_KNMI_Stations[[#This Row],[Gewogen factor]]</f>
        <v>0</v>
      </c>
      <c r="P13383" s="89" cm="1">
        <f t="array" ref="P13383">IF(ISNUMBER(_34_KNMI_Stations[[#This Row],[Etmaal temperatuur °C]]),IF(_34_KNMI_Stations[[#This Row],[Etmaal temperatuur °C]]&gt;stookgrens[],_34_KNMI_Stations[[#This Row],[Etmaal temperatuur °C]]-stookgrens[],0),"")</f>
        <v>1.1999999999999993</v>
      </c>
    </row>
    <row r="13384" spans="1:16" x14ac:dyDescent="0.25">
      <c r="A13384">
        <v>392</v>
      </c>
      <c r="B13384" s="110">
        <v>45860</v>
      </c>
      <c r="C13384" s="89">
        <v>4.2</v>
      </c>
      <c r="D13384" s="89">
        <v>19.3</v>
      </c>
      <c r="E13384" s="96">
        <v>1848</v>
      </c>
      <c r="F13384" s="89">
        <v>0</v>
      </c>
      <c r="G13384" s="89"/>
      <c r="H13384">
        <v>0.73</v>
      </c>
      <c r="I13384" t="s">
        <v>609</v>
      </c>
      <c r="J13384">
        <v>0.8</v>
      </c>
      <c r="K13384">
        <v>7</v>
      </c>
      <c r="L13384">
        <v>2025</v>
      </c>
      <c r="M13384" t="s">
        <v>358</v>
      </c>
      <c r="N13384" s="89" cm="1">
        <f t="array" ref="N13384">IF(ISNUMBER(_34_KNMI_Stations[[#This Row],[Etmaal temperatuur °C]]),IF(_34_KNMI_Stations[[#This Row],[Etmaal temperatuur °C]]&lt;stookgrens[],stookgrens[]-_34_KNMI_Stations[[#This Row],[Etmaal temperatuur °C]],0),"")</f>
        <v>0</v>
      </c>
      <c r="O13384" s="89">
        <f>_34_KNMI_Stations[[#This Row],[graaddagen]]*_34_KNMI_Stations[[#This Row],[Gewogen factor]]</f>
        <v>0</v>
      </c>
      <c r="P13384" s="89" cm="1">
        <f t="array" ref="P13384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3385" spans="1:16" x14ac:dyDescent="0.25">
      <c r="A13385">
        <v>392</v>
      </c>
      <c r="B13385" s="110">
        <v>45861</v>
      </c>
      <c r="C13385" s="89">
        <v>3</v>
      </c>
      <c r="D13385" s="89">
        <v>18.399999999999999</v>
      </c>
      <c r="E13385" s="96">
        <v>1158</v>
      </c>
      <c r="F13385" s="89">
        <v>0</v>
      </c>
      <c r="G13385" s="89"/>
      <c r="H13385">
        <v>0.79</v>
      </c>
      <c r="I13385" t="s">
        <v>609</v>
      </c>
      <c r="J13385">
        <v>0.8</v>
      </c>
      <c r="K13385">
        <v>7</v>
      </c>
      <c r="L13385">
        <v>2025</v>
      </c>
      <c r="M13385" t="s">
        <v>358</v>
      </c>
      <c r="N13385" s="89" cm="1">
        <f t="array" ref="N13385">IF(ISNUMBER(_34_KNMI_Stations[[#This Row],[Etmaal temperatuur °C]]),IF(_34_KNMI_Stations[[#This Row],[Etmaal temperatuur °C]]&lt;stookgrens[],stookgrens[]-_34_KNMI_Stations[[#This Row],[Etmaal temperatuur °C]],0),"")</f>
        <v>0</v>
      </c>
      <c r="O13385" s="89">
        <f>_34_KNMI_Stations[[#This Row],[graaddagen]]*_34_KNMI_Stations[[#This Row],[Gewogen factor]]</f>
        <v>0</v>
      </c>
      <c r="P13385" s="89" cm="1">
        <f t="array" ref="P13385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3386" spans="1:16" x14ac:dyDescent="0.25">
      <c r="A13386">
        <v>392</v>
      </c>
      <c r="B13386" s="110">
        <v>45862</v>
      </c>
      <c r="C13386" s="89">
        <v>1.3</v>
      </c>
      <c r="D13386" s="89">
        <v>19.7</v>
      </c>
      <c r="E13386" s="96">
        <v>1885</v>
      </c>
      <c r="F13386" s="89">
        <v>0</v>
      </c>
      <c r="G13386" s="89"/>
      <c r="H13386">
        <v>0.75</v>
      </c>
      <c r="I13386" t="s">
        <v>609</v>
      </c>
      <c r="J13386">
        <v>0.8</v>
      </c>
      <c r="K13386">
        <v>7</v>
      </c>
      <c r="L13386">
        <v>2025</v>
      </c>
      <c r="M13386" t="s">
        <v>358</v>
      </c>
      <c r="N13386" s="89" cm="1">
        <f t="array" ref="N13386">IF(ISNUMBER(_34_KNMI_Stations[[#This Row],[Etmaal temperatuur °C]]),IF(_34_KNMI_Stations[[#This Row],[Etmaal temperatuur °C]]&lt;stookgrens[],stookgrens[]-_34_KNMI_Stations[[#This Row],[Etmaal temperatuur °C]],0),"")</f>
        <v>0</v>
      </c>
      <c r="O13386" s="89">
        <f>_34_KNMI_Stations[[#This Row],[graaddagen]]*_34_KNMI_Stations[[#This Row],[Gewogen factor]]</f>
        <v>0</v>
      </c>
      <c r="P13386" s="89" cm="1">
        <f t="array" ref="P13386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3387" spans="1:16" x14ac:dyDescent="0.25">
      <c r="A13387">
        <v>392</v>
      </c>
      <c r="B13387" s="110">
        <v>45863</v>
      </c>
      <c r="C13387" s="89">
        <v>2.2000000000000002</v>
      </c>
      <c r="D13387" s="89">
        <v>18.7</v>
      </c>
      <c r="E13387" s="96">
        <v>1557</v>
      </c>
      <c r="F13387" s="89">
        <v>0.2</v>
      </c>
      <c r="G13387" s="89"/>
      <c r="H13387">
        <v>0.86</v>
      </c>
      <c r="I13387" t="s">
        <v>609</v>
      </c>
      <c r="J13387">
        <v>0.8</v>
      </c>
      <c r="K13387">
        <v>7</v>
      </c>
      <c r="L13387">
        <v>2025</v>
      </c>
      <c r="M13387" t="s">
        <v>358</v>
      </c>
      <c r="N13387" s="89" cm="1">
        <f t="array" ref="N13387">IF(ISNUMBER(_34_KNMI_Stations[[#This Row],[Etmaal temperatuur °C]]),IF(_34_KNMI_Stations[[#This Row],[Etmaal temperatuur °C]]&lt;stookgrens[],stookgrens[]-_34_KNMI_Stations[[#This Row],[Etmaal temperatuur °C]],0),"")</f>
        <v>0</v>
      </c>
      <c r="O13387" s="89">
        <f>_34_KNMI_Stations[[#This Row],[graaddagen]]*_34_KNMI_Stations[[#This Row],[Gewogen factor]]</f>
        <v>0</v>
      </c>
      <c r="P13387" s="89" cm="1">
        <f t="array" ref="P13387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3388" spans="1:16" x14ac:dyDescent="0.25">
      <c r="A13388">
        <v>392</v>
      </c>
      <c r="B13388" s="110">
        <v>45864</v>
      </c>
      <c r="C13388" s="89">
        <v>2</v>
      </c>
      <c r="D13388" s="89">
        <v>20.6</v>
      </c>
      <c r="E13388" s="96">
        <v>1825</v>
      </c>
      <c r="F13388" s="89">
        <v>0</v>
      </c>
      <c r="G13388" s="89"/>
      <c r="H13388">
        <v>0.73</v>
      </c>
      <c r="I13388" t="s">
        <v>609</v>
      </c>
      <c r="J13388">
        <v>0.8</v>
      </c>
      <c r="K13388">
        <v>7</v>
      </c>
      <c r="L13388">
        <v>2025</v>
      </c>
      <c r="M13388" t="s">
        <v>358</v>
      </c>
      <c r="N13388" s="89" cm="1">
        <f t="array" ref="N13388">IF(ISNUMBER(_34_KNMI_Stations[[#This Row],[Etmaal temperatuur °C]]),IF(_34_KNMI_Stations[[#This Row],[Etmaal temperatuur °C]]&lt;stookgrens[],stookgrens[]-_34_KNMI_Stations[[#This Row],[Etmaal temperatuur °C]],0),"")</f>
        <v>0</v>
      </c>
      <c r="O13388" s="89">
        <f>_34_KNMI_Stations[[#This Row],[graaddagen]]*_34_KNMI_Stations[[#This Row],[Gewogen factor]]</f>
        <v>0</v>
      </c>
      <c r="P13388" s="89" cm="1">
        <f t="array" ref="P13388">IF(ISNUMBER(_34_KNMI_Stations[[#This Row],[Etmaal temperatuur °C]]),IF(_34_KNMI_Stations[[#This Row],[Etmaal temperatuur °C]]&gt;stookgrens[],_34_KNMI_Stations[[#This Row],[Etmaal temperatuur °C]]-stookgrens[],0),"")</f>
        <v>2.6000000000000014</v>
      </c>
    </row>
    <row r="13389" spans="1:16" x14ac:dyDescent="0.25">
      <c r="A13389">
        <v>392</v>
      </c>
      <c r="B13389" s="110">
        <v>45865</v>
      </c>
      <c r="C13389" s="89">
        <v>2.6</v>
      </c>
      <c r="D13389" s="89">
        <v>18.100000000000001</v>
      </c>
      <c r="E13389" s="96">
        <v>1281</v>
      </c>
      <c r="F13389" s="89">
        <v>1.5</v>
      </c>
      <c r="G13389" s="89"/>
      <c r="H13389">
        <v>0.78</v>
      </c>
      <c r="I13389" t="s">
        <v>609</v>
      </c>
      <c r="J13389">
        <v>0.8</v>
      </c>
      <c r="K13389">
        <v>7</v>
      </c>
      <c r="L13389">
        <v>2025</v>
      </c>
      <c r="M13389" t="s">
        <v>358</v>
      </c>
      <c r="N13389" s="89" cm="1">
        <f t="array" ref="N13389">IF(ISNUMBER(_34_KNMI_Stations[[#This Row],[Etmaal temperatuur °C]]),IF(_34_KNMI_Stations[[#This Row],[Etmaal temperatuur °C]]&lt;stookgrens[],stookgrens[]-_34_KNMI_Stations[[#This Row],[Etmaal temperatuur °C]],0),"")</f>
        <v>0</v>
      </c>
      <c r="O13389" s="89">
        <f>_34_KNMI_Stations[[#This Row],[graaddagen]]*_34_KNMI_Stations[[#This Row],[Gewogen factor]]</f>
        <v>0</v>
      </c>
      <c r="P13389" s="89" cm="1">
        <f t="array" ref="P13389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3390" spans="1:16" x14ac:dyDescent="0.25">
      <c r="A13390">
        <v>392</v>
      </c>
      <c r="B13390" s="110">
        <v>45866</v>
      </c>
      <c r="C13390" s="89">
        <v>2.9</v>
      </c>
      <c r="D13390" s="89">
        <v>16.8</v>
      </c>
      <c r="E13390" s="96">
        <v>1507</v>
      </c>
      <c r="F13390" s="89">
        <v>1.2</v>
      </c>
      <c r="G13390" s="89"/>
      <c r="H13390">
        <v>0.8</v>
      </c>
      <c r="I13390" t="s">
        <v>609</v>
      </c>
      <c r="J13390">
        <v>0.8</v>
      </c>
      <c r="K13390">
        <v>7</v>
      </c>
      <c r="L13390">
        <v>2025</v>
      </c>
      <c r="M13390" t="s">
        <v>359</v>
      </c>
      <c r="N13390" s="89" cm="1">
        <f t="array" ref="N13390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13390" s="89">
        <f>_34_KNMI_Stations[[#This Row],[graaddagen]]*_34_KNMI_Stations[[#This Row],[Gewogen factor]]</f>
        <v>0.95999999999999952</v>
      </c>
      <c r="P13390" s="89" cm="1">
        <f t="array" ref="P133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91" spans="1:16" x14ac:dyDescent="0.25">
      <c r="A13391">
        <v>392</v>
      </c>
      <c r="B13391" s="110">
        <v>45867</v>
      </c>
      <c r="C13391" s="89">
        <v>1.9</v>
      </c>
      <c r="D13391" s="89">
        <v>17.5</v>
      </c>
      <c r="E13391" s="96">
        <v>1554</v>
      </c>
      <c r="F13391" s="89">
        <v>6.1</v>
      </c>
      <c r="G13391" s="89"/>
      <c r="H13391">
        <v>0.76</v>
      </c>
      <c r="I13391" t="s">
        <v>609</v>
      </c>
      <c r="J13391">
        <v>0.8</v>
      </c>
      <c r="K13391">
        <v>7</v>
      </c>
      <c r="L13391">
        <v>2025</v>
      </c>
      <c r="M13391" t="s">
        <v>359</v>
      </c>
      <c r="N13391" s="89" cm="1">
        <f t="array" ref="N13391">IF(ISNUMBER(_34_KNMI_Stations[[#This Row],[Etmaal temperatuur °C]]),IF(_34_KNMI_Stations[[#This Row],[Etmaal temperatuur °C]]&lt;stookgrens[],stookgrens[]-_34_KNMI_Stations[[#This Row],[Etmaal temperatuur °C]],0),"")</f>
        <v>0.5</v>
      </c>
      <c r="O13391" s="89">
        <f>_34_KNMI_Stations[[#This Row],[graaddagen]]*_34_KNMI_Stations[[#This Row],[Gewogen factor]]</f>
        <v>0.4</v>
      </c>
      <c r="P13391" s="89" cm="1">
        <f t="array" ref="P133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92" spans="1:16" x14ac:dyDescent="0.25">
      <c r="A13392">
        <v>392</v>
      </c>
      <c r="B13392" s="110">
        <v>45868</v>
      </c>
      <c r="C13392" s="89">
        <v>2.9</v>
      </c>
      <c r="D13392" s="89">
        <v>17.8</v>
      </c>
      <c r="E13392" s="96">
        <v>2224</v>
      </c>
      <c r="F13392" s="89">
        <v>0</v>
      </c>
      <c r="G13392" s="89"/>
      <c r="H13392">
        <v>0.68</v>
      </c>
      <c r="I13392" t="s">
        <v>609</v>
      </c>
      <c r="J13392">
        <v>0.8</v>
      </c>
      <c r="K13392">
        <v>7</v>
      </c>
      <c r="L13392">
        <v>2025</v>
      </c>
      <c r="M13392" t="s">
        <v>359</v>
      </c>
      <c r="N13392" s="89" cm="1">
        <f t="array" ref="N13392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3392" s="89">
        <f>_34_KNMI_Stations[[#This Row],[graaddagen]]*_34_KNMI_Stations[[#This Row],[Gewogen factor]]</f>
        <v>0.15999999999999945</v>
      </c>
      <c r="P13392" s="89" cm="1">
        <f t="array" ref="P133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93" spans="1:16" x14ac:dyDescent="0.25">
      <c r="A13393">
        <v>392</v>
      </c>
      <c r="B13393" s="110">
        <v>45869</v>
      </c>
      <c r="C13393" s="89">
        <v>3.2</v>
      </c>
      <c r="D13393" s="89">
        <v>18</v>
      </c>
      <c r="E13393" s="96">
        <v>1172</v>
      </c>
      <c r="F13393" s="89">
        <v>4.5999999999999996</v>
      </c>
      <c r="G13393" s="89"/>
      <c r="H13393">
        <v>0.82</v>
      </c>
      <c r="I13393" t="s">
        <v>609</v>
      </c>
      <c r="J13393">
        <v>0.8</v>
      </c>
      <c r="K13393">
        <v>7</v>
      </c>
      <c r="L13393">
        <v>2025</v>
      </c>
      <c r="M13393" t="s">
        <v>359</v>
      </c>
      <c r="N13393" s="89" cm="1">
        <f t="array" ref="N13393">IF(ISNUMBER(_34_KNMI_Stations[[#This Row],[Etmaal temperatuur °C]]),IF(_34_KNMI_Stations[[#This Row],[Etmaal temperatuur °C]]&lt;stookgrens[],stookgrens[]-_34_KNMI_Stations[[#This Row],[Etmaal temperatuur °C]],0),"")</f>
        <v>0</v>
      </c>
      <c r="O13393" s="89">
        <f>_34_KNMI_Stations[[#This Row],[graaddagen]]*_34_KNMI_Stations[[#This Row],[Gewogen factor]]</f>
        <v>0</v>
      </c>
      <c r="P13393" s="89" cm="1">
        <f t="array" ref="P133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94" spans="1:16" x14ac:dyDescent="0.25">
      <c r="A13394">
        <v>392</v>
      </c>
      <c r="B13394" s="110">
        <v>45870</v>
      </c>
      <c r="C13394" s="89">
        <v>3.1</v>
      </c>
      <c r="D13394" s="89">
        <v>16.600000000000001</v>
      </c>
      <c r="E13394" s="96">
        <v>1544</v>
      </c>
      <c r="F13394" s="89">
        <v>9.6</v>
      </c>
      <c r="G13394" s="89"/>
      <c r="H13394">
        <v>0.85</v>
      </c>
      <c r="I13394" t="s">
        <v>609</v>
      </c>
      <c r="J13394">
        <v>0.8</v>
      </c>
      <c r="K13394">
        <v>8</v>
      </c>
      <c r="L13394">
        <v>2025</v>
      </c>
      <c r="M13394" t="s">
        <v>359</v>
      </c>
      <c r="N13394" s="89" cm="1">
        <f t="array" ref="N13394">IF(ISNUMBER(_34_KNMI_Stations[[#This Row],[Etmaal temperatuur °C]]),IF(_34_KNMI_Stations[[#This Row],[Etmaal temperatuur °C]]&lt;stookgrens[],stookgrens[]-_34_KNMI_Stations[[#This Row],[Etmaal temperatuur °C]],0),"")</f>
        <v>1.3999999999999986</v>
      </c>
      <c r="O13394" s="89">
        <f>_34_KNMI_Stations[[#This Row],[graaddagen]]*_34_KNMI_Stations[[#This Row],[Gewogen factor]]</f>
        <v>1.119999999999999</v>
      </c>
      <c r="P13394" s="89" cm="1">
        <f t="array" ref="P133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95" spans="1:16" x14ac:dyDescent="0.25">
      <c r="A13395">
        <v>392</v>
      </c>
      <c r="B13395" s="110">
        <v>45871</v>
      </c>
      <c r="C13395" s="89">
        <v>3.6</v>
      </c>
      <c r="D13395" s="89">
        <v>16.3</v>
      </c>
      <c r="E13395" s="96">
        <v>1451</v>
      </c>
      <c r="F13395" s="89">
        <v>3</v>
      </c>
      <c r="G13395" s="89"/>
      <c r="H13395">
        <v>0.83</v>
      </c>
      <c r="I13395" t="s">
        <v>609</v>
      </c>
      <c r="J13395">
        <v>0.8</v>
      </c>
      <c r="K13395">
        <v>8</v>
      </c>
      <c r="L13395">
        <v>2025</v>
      </c>
      <c r="M13395" t="s">
        <v>359</v>
      </c>
      <c r="N13395" s="89" cm="1">
        <f t="array" ref="N13395">IF(ISNUMBER(_34_KNMI_Stations[[#This Row],[Etmaal temperatuur °C]]),IF(_34_KNMI_Stations[[#This Row],[Etmaal temperatuur °C]]&lt;stookgrens[],stookgrens[]-_34_KNMI_Stations[[#This Row],[Etmaal temperatuur °C]],0),"")</f>
        <v>1.6999999999999993</v>
      </c>
      <c r="O13395" s="89">
        <f>_34_KNMI_Stations[[#This Row],[graaddagen]]*_34_KNMI_Stations[[#This Row],[Gewogen factor]]</f>
        <v>1.3599999999999994</v>
      </c>
      <c r="P13395" s="89" cm="1">
        <f t="array" ref="P133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96" spans="1:16" x14ac:dyDescent="0.25">
      <c r="A13396">
        <v>392</v>
      </c>
      <c r="B13396" s="110">
        <v>45872</v>
      </c>
      <c r="C13396" s="89">
        <v>4.0999999999999996</v>
      </c>
      <c r="D13396" s="89">
        <v>18.600000000000001</v>
      </c>
      <c r="E13396" s="96">
        <v>1910</v>
      </c>
      <c r="F13396" s="89">
        <v>0.8</v>
      </c>
      <c r="G13396" s="89"/>
      <c r="H13396">
        <v>0.71</v>
      </c>
      <c r="I13396" t="s">
        <v>609</v>
      </c>
      <c r="J13396">
        <v>0.8</v>
      </c>
      <c r="K13396">
        <v>8</v>
      </c>
      <c r="L13396">
        <v>2025</v>
      </c>
      <c r="M13396" t="s">
        <v>359</v>
      </c>
      <c r="N13396" s="89" cm="1">
        <f t="array" ref="N13396">IF(ISNUMBER(_34_KNMI_Stations[[#This Row],[Etmaal temperatuur °C]]),IF(_34_KNMI_Stations[[#This Row],[Etmaal temperatuur °C]]&lt;stookgrens[],stookgrens[]-_34_KNMI_Stations[[#This Row],[Etmaal temperatuur °C]],0),"")</f>
        <v>0</v>
      </c>
      <c r="O13396" s="89">
        <f>_34_KNMI_Stations[[#This Row],[graaddagen]]*_34_KNMI_Stations[[#This Row],[Gewogen factor]]</f>
        <v>0</v>
      </c>
      <c r="P13396" s="89" cm="1">
        <f t="array" ref="P13396">IF(ISNUMBER(_34_KNMI_Stations[[#This Row],[Etmaal temperatuur °C]]),IF(_34_KNMI_Stations[[#This Row],[Etmaal temperatuur °C]]&gt;stookgrens[],_34_KNMI_Stations[[#This Row],[Etmaal temperatuur °C]]-stookgrens[],0),"")</f>
        <v>0.60000000000000142</v>
      </c>
    </row>
    <row r="13397" spans="1:16" x14ac:dyDescent="0.25">
      <c r="A13397">
        <v>392</v>
      </c>
      <c r="B13397" s="110">
        <v>45873</v>
      </c>
      <c r="C13397" s="89">
        <v>4.2</v>
      </c>
      <c r="D13397" s="89">
        <v>21.1</v>
      </c>
      <c r="E13397" s="96">
        <v>1712</v>
      </c>
      <c r="F13397" s="89">
        <v>0.1</v>
      </c>
      <c r="G13397" s="89"/>
      <c r="H13397">
        <v>0.75</v>
      </c>
      <c r="I13397" t="s">
        <v>609</v>
      </c>
      <c r="J13397">
        <v>0.8</v>
      </c>
      <c r="K13397">
        <v>8</v>
      </c>
      <c r="L13397">
        <v>2025</v>
      </c>
      <c r="M13397" t="s">
        <v>360</v>
      </c>
      <c r="N13397" s="89" cm="1">
        <f t="array" ref="N13397">IF(ISNUMBER(_34_KNMI_Stations[[#This Row],[Etmaal temperatuur °C]]),IF(_34_KNMI_Stations[[#This Row],[Etmaal temperatuur °C]]&lt;stookgrens[],stookgrens[]-_34_KNMI_Stations[[#This Row],[Etmaal temperatuur °C]],0),"")</f>
        <v>0</v>
      </c>
      <c r="O13397" s="89">
        <f>_34_KNMI_Stations[[#This Row],[graaddagen]]*_34_KNMI_Stations[[#This Row],[Gewogen factor]]</f>
        <v>0</v>
      </c>
      <c r="P13397" s="89" cm="1">
        <f t="array" ref="P13397">IF(ISNUMBER(_34_KNMI_Stations[[#This Row],[Etmaal temperatuur °C]]),IF(_34_KNMI_Stations[[#This Row],[Etmaal temperatuur °C]]&gt;stookgrens[],_34_KNMI_Stations[[#This Row],[Etmaal temperatuur °C]]-stookgrens[],0),"")</f>
        <v>3.1000000000000014</v>
      </c>
    </row>
    <row r="13398" spans="1:16" x14ac:dyDescent="0.25">
      <c r="A13398">
        <v>392</v>
      </c>
      <c r="B13398" s="110">
        <v>45874</v>
      </c>
      <c r="C13398" s="89">
        <v>3.7</v>
      </c>
      <c r="D13398" s="89">
        <v>17.399999999999999</v>
      </c>
      <c r="E13398" s="96">
        <v>2103</v>
      </c>
      <c r="F13398" s="89">
        <v>1.7</v>
      </c>
      <c r="G13398" s="89"/>
      <c r="H13398">
        <v>0.7</v>
      </c>
      <c r="I13398" t="s">
        <v>609</v>
      </c>
      <c r="J13398">
        <v>0.8</v>
      </c>
      <c r="K13398">
        <v>8</v>
      </c>
      <c r="L13398">
        <v>2025</v>
      </c>
      <c r="M13398" t="s">
        <v>360</v>
      </c>
      <c r="N13398" s="89" cm="1">
        <f t="array" ref="N13398">IF(ISNUMBER(_34_KNMI_Stations[[#This Row],[Etmaal temperatuur °C]]),IF(_34_KNMI_Stations[[#This Row],[Etmaal temperatuur °C]]&lt;stookgrens[],stookgrens[]-_34_KNMI_Stations[[#This Row],[Etmaal temperatuur °C]],0),"")</f>
        <v>0.60000000000000142</v>
      </c>
      <c r="O13398" s="89">
        <f>_34_KNMI_Stations[[#This Row],[graaddagen]]*_34_KNMI_Stations[[#This Row],[Gewogen factor]]</f>
        <v>0.48000000000000115</v>
      </c>
      <c r="P13398" s="89" cm="1">
        <f t="array" ref="P133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399" spans="1:16" x14ac:dyDescent="0.25">
      <c r="A13399">
        <v>392</v>
      </c>
      <c r="B13399" s="110">
        <v>45875</v>
      </c>
      <c r="C13399" s="89">
        <v>1.9</v>
      </c>
      <c r="D13399" s="89">
        <v>16.7</v>
      </c>
      <c r="E13399" s="96">
        <v>1880</v>
      </c>
      <c r="F13399" s="89">
        <v>0</v>
      </c>
      <c r="G13399" s="89"/>
      <c r="H13399">
        <v>0.74</v>
      </c>
      <c r="I13399" t="s">
        <v>609</v>
      </c>
      <c r="J13399">
        <v>0.8</v>
      </c>
      <c r="K13399">
        <v>8</v>
      </c>
      <c r="L13399">
        <v>2025</v>
      </c>
      <c r="M13399" t="s">
        <v>360</v>
      </c>
      <c r="N13399" s="89" cm="1">
        <f t="array" ref="N13399">IF(ISNUMBER(_34_KNMI_Stations[[#This Row],[Etmaal temperatuur °C]]),IF(_34_KNMI_Stations[[#This Row],[Etmaal temperatuur °C]]&lt;stookgrens[],stookgrens[]-_34_KNMI_Stations[[#This Row],[Etmaal temperatuur °C]],0),"")</f>
        <v>1.3000000000000007</v>
      </c>
      <c r="O13399" s="89">
        <f>_34_KNMI_Stations[[#This Row],[graaddagen]]*_34_KNMI_Stations[[#This Row],[Gewogen factor]]</f>
        <v>1.0400000000000007</v>
      </c>
      <c r="P13399" s="89" cm="1">
        <f t="array" ref="P133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00" spans="1:16" x14ac:dyDescent="0.25">
      <c r="A13400">
        <v>392</v>
      </c>
      <c r="B13400" s="110">
        <v>45876</v>
      </c>
      <c r="C13400" s="89">
        <v>2.4</v>
      </c>
      <c r="D13400" s="89">
        <v>20.2</v>
      </c>
      <c r="E13400" s="96">
        <v>1961</v>
      </c>
      <c r="F13400" s="89">
        <v>0</v>
      </c>
      <c r="G13400" s="89"/>
      <c r="H13400">
        <v>0.59</v>
      </c>
      <c r="I13400" t="s">
        <v>609</v>
      </c>
      <c r="J13400">
        <v>0.8</v>
      </c>
      <c r="K13400">
        <v>8</v>
      </c>
      <c r="L13400">
        <v>2025</v>
      </c>
      <c r="M13400" t="s">
        <v>360</v>
      </c>
      <c r="N13400" s="89" cm="1">
        <f t="array" ref="N13400">IF(ISNUMBER(_34_KNMI_Stations[[#This Row],[Etmaal temperatuur °C]]),IF(_34_KNMI_Stations[[#This Row],[Etmaal temperatuur °C]]&lt;stookgrens[],stookgrens[]-_34_KNMI_Stations[[#This Row],[Etmaal temperatuur °C]],0),"")</f>
        <v>0</v>
      </c>
      <c r="O13400" s="89">
        <f>_34_KNMI_Stations[[#This Row],[graaddagen]]*_34_KNMI_Stations[[#This Row],[Gewogen factor]]</f>
        <v>0</v>
      </c>
      <c r="P13400" s="89" cm="1">
        <f t="array" ref="P13400">IF(ISNUMBER(_34_KNMI_Stations[[#This Row],[Etmaal temperatuur °C]]),IF(_34_KNMI_Stations[[#This Row],[Etmaal temperatuur °C]]&gt;stookgrens[],_34_KNMI_Stations[[#This Row],[Etmaal temperatuur °C]]-stookgrens[],0),"")</f>
        <v>2.1999999999999993</v>
      </c>
    </row>
    <row r="13401" spans="1:16" x14ac:dyDescent="0.25">
      <c r="A13401">
        <v>392</v>
      </c>
      <c r="B13401" s="110">
        <v>45877</v>
      </c>
      <c r="C13401" s="89">
        <v>2.4</v>
      </c>
      <c r="D13401" s="89">
        <v>20</v>
      </c>
      <c r="E13401" s="96">
        <v>1364</v>
      </c>
      <c r="F13401" s="89">
        <v>0</v>
      </c>
      <c r="G13401" s="89"/>
      <c r="H13401">
        <v>0.7</v>
      </c>
      <c r="I13401" t="s">
        <v>609</v>
      </c>
      <c r="J13401">
        <v>0.8</v>
      </c>
      <c r="K13401">
        <v>8</v>
      </c>
      <c r="L13401">
        <v>2025</v>
      </c>
      <c r="M13401" t="s">
        <v>360</v>
      </c>
      <c r="N13401" s="89" cm="1">
        <f t="array" ref="N13401">IF(ISNUMBER(_34_KNMI_Stations[[#This Row],[Etmaal temperatuur °C]]),IF(_34_KNMI_Stations[[#This Row],[Etmaal temperatuur °C]]&lt;stookgrens[],stookgrens[]-_34_KNMI_Stations[[#This Row],[Etmaal temperatuur °C]],0),"")</f>
        <v>0</v>
      </c>
      <c r="O13401" s="89">
        <f>_34_KNMI_Stations[[#This Row],[graaddagen]]*_34_KNMI_Stations[[#This Row],[Gewogen factor]]</f>
        <v>0</v>
      </c>
      <c r="P13401" s="89" cm="1">
        <f t="array" ref="P13401">IF(ISNUMBER(_34_KNMI_Stations[[#This Row],[Etmaal temperatuur °C]]),IF(_34_KNMI_Stations[[#This Row],[Etmaal temperatuur °C]]&gt;stookgrens[],_34_KNMI_Stations[[#This Row],[Etmaal temperatuur °C]]-stookgrens[],0),"")</f>
        <v>2</v>
      </c>
    </row>
    <row r="13402" spans="1:16" x14ac:dyDescent="0.25">
      <c r="A13402">
        <v>392</v>
      </c>
      <c r="B13402" s="110">
        <v>45878</v>
      </c>
      <c r="C13402" s="89">
        <v>2.2000000000000002</v>
      </c>
      <c r="D13402" s="89">
        <v>18.7</v>
      </c>
      <c r="E13402" s="96">
        <v>2343</v>
      </c>
      <c r="F13402" s="89">
        <v>0</v>
      </c>
      <c r="G13402" s="89"/>
      <c r="H13402">
        <v>0.72</v>
      </c>
      <c r="I13402" t="s">
        <v>609</v>
      </c>
      <c r="J13402">
        <v>0.8</v>
      </c>
      <c r="K13402">
        <v>8</v>
      </c>
      <c r="L13402">
        <v>2025</v>
      </c>
      <c r="M13402" t="s">
        <v>360</v>
      </c>
      <c r="N13402" s="89" cm="1">
        <f t="array" ref="N13402">IF(ISNUMBER(_34_KNMI_Stations[[#This Row],[Etmaal temperatuur °C]]),IF(_34_KNMI_Stations[[#This Row],[Etmaal temperatuur °C]]&lt;stookgrens[],stookgrens[]-_34_KNMI_Stations[[#This Row],[Etmaal temperatuur °C]],0),"")</f>
        <v>0</v>
      </c>
      <c r="O13402" s="89">
        <f>_34_KNMI_Stations[[#This Row],[graaddagen]]*_34_KNMI_Stations[[#This Row],[Gewogen factor]]</f>
        <v>0</v>
      </c>
      <c r="P13402" s="89" cm="1">
        <f t="array" ref="P13402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3403" spans="1:16" x14ac:dyDescent="0.25">
      <c r="A13403">
        <v>392</v>
      </c>
      <c r="B13403" s="110">
        <v>45879</v>
      </c>
      <c r="C13403" s="89">
        <v>1.8</v>
      </c>
      <c r="D13403" s="89">
        <v>19.3</v>
      </c>
      <c r="E13403" s="96">
        <v>2346</v>
      </c>
      <c r="F13403" s="89">
        <v>0</v>
      </c>
      <c r="G13403" s="89"/>
      <c r="H13403">
        <v>0.66</v>
      </c>
      <c r="I13403" t="s">
        <v>609</v>
      </c>
      <c r="J13403">
        <v>0.8</v>
      </c>
      <c r="K13403">
        <v>8</v>
      </c>
      <c r="L13403">
        <v>2025</v>
      </c>
      <c r="M13403" t="s">
        <v>360</v>
      </c>
      <c r="N13403" s="89" cm="1">
        <f t="array" ref="N13403">IF(ISNUMBER(_34_KNMI_Stations[[#This Row],[Etmaal temperatuur °C]]),IF(_34_KNMI_Stations[[#This Row],[Etmaal temperatuur °C]]&lt;stookgrens[],stookgrens[]-_34_KNMI_Stations[[#This Row],[Etmaal temperatuur °C]],0),"")</f>
        <v>0</v>
      </c>
      <c r="O13403" s="89">
        <f>_34_KNMI_Stations[[#This Row],[graaddagen]]*_34_KNMI_Stations[[#This Row],[Gewogen factor]]</f>
        <v>0</v>
      </c>
      <c r="P13403" s="89" cm="1">
        <f t="array" ref="P13403">IF(ISNUMBER(_34_KNMI_Stations[[#This Row],[Etmaal temperatuur °C]]),IF(_34_KNMI_Stations[[#This Row],[Etmaal temperatuur °C]]&gt;stookgrens[],_34_KNMI_Stations[[#This Row],[Etmaal temperatuur °C]]-stookgrens[],0),"")</f>
        <v>1.3000000000000007</v>
      </c>
    </row>
    <row r="13404" spans="1:16" x14ac:dyDescent="0.25">
      <c r="A13404">
        <v>392</v>
      </c>
      <c r="B13404" s="110">
        <v>45880</v>
      </c>
      <c r="C13404" s="89">
        <v>1.5</v>
      </c>
      <c r="D13404" s="89">
        <v>21.2</v>
      </c>
      <c r="E13404" s="96">
        <v>2446</v>
      </c>
      <c r="F13404" s="89">
        <v>0</v>
      </c>
      <c r="G13404" s="89"/>
      <c r="H13404">
        <v>0.61</v>
      </c>
      <c r="I13404" t="s">
        <v>609</v>
      </c>
      <c r="J13404">
        <v>0.8</v>
      </c>
      <c r="K13404">
        <v>8</v>
      </c>
      <c r="L13404">
        <v>2025</v>
      </c>
      <c r="M13404" t="s">
        <v>361</v>
      </c>
      <c r="N13404" s="89" cm="1">
        <f t="array" ref="N13404">IF(ISNUMBER(_34_KNMI_Stations[[#This Row],[Etmaal temperatuur °C]]),IF(_34_KNMI_Stations[[#This Row],[Etmaal temperatuur °C]]&lt;stookgrens[],stookgrens[]-_34_KNMI_Stations[[#This Row],[Etmaal temperatuur °C]],0),"")</f>
        <v>0</v>
      </c>
      <c r="O13404" s="89">
        <f>_34_KNMI_Stations[[#This Row],[graaddagen]]*_34_KNMI_Stations[[#This Row],[Gewogen factor]]</f>
        <v>0</v>
      </c>
      <c r="P13404" s="89" cm="1">
        <f t="array" ref="P13404">IF(ISNUMBER(_34_KNMI_Stations[[#This Row],[Etmaal temperatuur °C]]),IF(_34_KNMI_Stations[[#This Row],[Etmaal temperatuur °C]]&gt;stookgrens[],_34_KNMI_Stations[[#This Row],[Etmaal temperatuur °C]]-stookgrens[],0),"")</f>
        <v>3.1999999999999993</v>
      </c>
    </row>
    <row r="13405" spans="1:16" x14ac:dyDescent="0.25">
      <c r="A13405">
        <v>392</v>
      </c>
      <c r="B13405" s="110">
        <v>45881</v>
      </c>
      <c r="C13405" s="89">
        <v>2.1</v>
      </c>
      <c r="D13405" s="89">
        <v>23</v>
      </c>
      <c r="E13405" s="96">
        <v>2130</v>
      </c>
      <c r="F13405" s="89">
        <v>0</v>
      </c>
      <c r="G13405" s="89"/>
      <c r="H13405">
        <v>0.63</v>
      </c>
      <c r="I13405" t="s">
        <v>609</v>
      </c>
      <c r="J13405">
        <v>0.8</v>
      </c>
      <c r="K13405">
        <v>8</v>
      </c>
      <c r="L13405">
        <v>2025</v>
      </c>
      <c r="M13405" t="s">
        <v>361</v>
      </c>
      <c r="N13405" s="89" cm="1">
        <f t="array" ref="N13405">IF(ISNUMBER(_34_KNMI_Stations[[#This Row],[Etmaal temperatuur °C]]),IF(_34_KNMI_Stations[[#This Row],[Etmaal temperatuur °C]]&lt;stookgrens[],stookgrens[]-_34_KNMI_Stations[[#This Row],[Etmaal temperatuur °C]],0),"")</f>
        <v>0</v>
      </c>
      <c r="O13405" s="89">
        <f>_34_KNMI_Stations[[#This Row],[graaddagen]]*_34_KNMI_Stations[[#This Row],[Gewogen factor]]</f>
        <v>0</v>
      </c>
      <c r="P13405" s="89" cm="1">
        <f t="array" ref="P13405">IF(ISNUMBER(_34_KNMI_Stations[[#This Row],[Etmaal temperatuur °C]]),IF(_34_KNMI_Stations[[#This Row],[Etmaal temperatuur °C]]&gt;stookgrens[],_34_KNMI_Stations[[#This Row],[Etmaal temperatuur °C]]-stookgrens[],0),"")</f>
        <v>5</v>
      </c>
    </row>
    <row r="13406" spans="1:16" x14ac:dyDescent="0.25">
      <c r="A13406">
        <v>392</v>
      </c>
      <c r="B13406" s="110">
        <v>45882</v>
      </c>
      <c r="C13406" s="89">
        <v>1.7</v>
      </c>
      <c r="D13406" s="89">
        <v>25.1</v>
      </c>
      <c r="E13406" s="96">
        <v>2035</v>
      </c>
      <c r="F13406" s="89">
        <v>0</v>
      </c>
      <c r="G13406" s="89"/>
      <c r="H13406">
        <v>0.67</v>
      </c>
      <c r="I13406" t="s">
        <v>609</v>
      </c>
      <c r="J13406">
        <v>0.8</v>
      </c>
      <c r="K13406">
        <v>8</v>
      </c>
      <c r="L13406">
        <v>2025</v>
      </c>
      <c r="M13406" t="s">
        <v>361</v>
      </c>
      <c r="N13406" s="89" cm="1">
        <f t="array" ref="N13406">IF(ISNUMBER(_34_KNMI_Stations[[#This Row],[Etmaal temperatuur °C]]),IF(_34_KNMI_Stations[[#This Row],[Etmaal temperatuur °C]]&lt;stookgrens[],stookgrens[]-_34_KNMI_Stations[[#This Row],[Etmaal temperatuur °C]],0),"")</f>
        <v>0</v>
      </c>
      <c r="O13406" s="89">
        <f>_34_KNMI_Stations[[#This Row],[graaddagen]]*_34_KNMI_Stations[[#This Row],[Gewogen factor]]</f>
        <v>0</v>
      </c>
      <c r="P13406" s="89" cm="1">
        <f t="array" ref="P13406">IF(ISNUMBER(_34_KNMI_Stations[[#This Row],[Etmaal temperatuur °C]]),IF(_34_KNMI_Stations[[#This Row],[Etmaal temperatuur °C]]&gt;stookgrens[],_34_KNMI_Stations[[#This Row],[Etmaal temperatuur °C]]-stookgrens[],0),"")</f>
        <v>7.1000000000000014</v>
      </c>
    </row>
    <row r="13407" spans="1:16" x14ac:dyDescent="0.25">
      <c r="A13407">
        <v>392</v>
      </c>
      <c r="B13407" s="110">
        <v>45883</v>
      </c>
      <c r="C13407" s="89">
        <v>2</v>
      </c>
      <c r="D13407" s="89">
        <v>25.5</v>
      </c>
      <c r="E13407" s="96">
        <v>1927</v>
      </c>
      <c r="F13407" s="89">
        <v>0</v>
      </c>
      <c r="G13407" s="89"/>
      <c r="H13407">
        <v>0.68</v>
      </c>
      <c r="I13407" t="s">
        <v>609</v>
      </c>
      <c r="J13407">
        <v>0.8</v>
      </c>
      <c r="K13407">
        <v>8</v>
      </c>
      <c r="L13407">
        <v>2025</v>
      </c>
      <c r="M13407" t="s">
        <v>361</v>
      </c>
      <c r="N13407" s="89" cm="1">
        <f t="array" ref="N13407">IF(ISNUMBER(_34_KNMI_Stations[[#This Row],[Etmaal temperatuur °C]]),IF(_34_KNMI_Stations[[#This Row],[Etmaal temperatuur °C]]&lt;stookgrens[],stookgrens[]-_34_KNMI_Stations[[#This Row],[Etmaal temperatuur °C]],0),"")</f>
        <v>0</v>
      </c>
      <c r="O13407" s="89">
        <f>_34_KNMI_Stations[[#This Row],[graaddagen]]*_34_KNMI_Stations[[#This Row],[Gewogen factor]]</f>
        <v>0</v>
      </c>
      <c r="P13407" s="89" cm="1">
        <f t="array" ref="P13407">IF(ISNUMBER(_34_KNMI_Stations[[#This Row],[Etmaal temperatuur °C]]),IF(_34_KNMI_Stations[[#This Row],[Etmaal temperatuur °C]]&gt;stookgrens[],_34_KNMI_Stations[[#This Row],[Etmaal temperatuur °C]]-stookgrens[],0),"")</f>
        <v>7.5</v>
      </c>
    </row>
    <row r="13408" spans="1:16" x14ac:dyDescent="0.25">
      <c r="A13408">
        <v>392</v>
      </c>
      <c r="B13408" s="110">
        <v>45884</v>
      </c>
      <c r="C13408" s="89">
        <v>2.2999999999999998</v>
      </c>
      <c r="D13408" s="89">
        <v>22.5</v>
      </c>
      <c r="E13408" s="96">
        <v>2262</v>
      </c>
      <c r="F13408" s="89">
        <v>0</v>
      </c>
      <c r="G13408" s="89"/>
      <c r="H13408">
        <v>0.7</v>
      </c>
      <c r="I13408" t="s">
        <v>609</v>
      </c>
      <c r="J13408">
        <v>0.8</v>
      </c>
      <c r="K13408">
        <v>8</v>
      </c>
      <c r="L13408">
        <v>2025</v>
      </c>
      <c r="M13408" t="s">
        <v>361</v>
      </c>
      <c r="N13408" s="89" cm="1">
        <f t="array" ref="N13408">IF(ISNUMBER(_34_KNMI_Stations[[#This Row],[Etmaal temperatuur °C]]),IF(_34_KNMI_Stations[[#This Row],[Etmaal temperatuur °C]]&lt;stookgrens[],stookgrens[]-_34_KNMI_Stations[[#This Row],[Etmaal temperatuur °C]],0),"")</f>
        <v>0</v>
      </c>
      <c r="O13408" s="89">
        <f>_34_KNMI_Stations[[#This Row],[graaddagen]]*_34_KNMI_Stations[[#This Row],[Gewogen factor]]</f>
        <v>0</v>
      </c>
      <c r="P13408" s="89" cm="1">
        <f t="array" ref="P13408">IF(ISNUMBER(_34_KNMI_Stations[[#This Row],[Etmaal temperatuur °C]]),IF(_34_KNMI_Stations[[#This Row],[Etmaal temperatuur °C]]&gt;stookgrens[],_34_KNMI_Stations[[#This Row],[Etmaal temperatuur °C]]-stookgrens[],0),"")</f>
        <v>4.5</v>
      </c>
    </row>
    <row r="13409" spans="1:16" x14ac:dyDescent="0.25">
      <c r="A13409">
        <v>392</v>
      </c>
      <c r="B13409" s="110">
        <v>45885</v>
      </c>
      <c r="C13409" s="89">
        <v>2.4</v>
      </c>
      <c r="D13409" s="89">
        <v>18.3</v>
      </c>
      <c r="E13409" s="96">
        <v>688</v>
      </c>
      <c r="F13409" s="89">
        <v>0</v>
      </c>
      <c r="G13409" s="89"/>
      <c r="H13409">
        <v>0.77</v>
      </c>
      <c r="I13409" t="s">
        <v>609</v>
      </c>
      <c r="J13409">
        <v>0.8</v>
      </c>
      <c r="K13409">
        <v>8</v>
      </c>
      <c r="L13409">
        <v>2025</v>
      </c>
      <c r="M13409" t="s">
        <v>361</v>
      </c>
      <c r="N13409" s="89" cm="1">
        <f t="array" ref="N13409">IF(ISNUMBER(_34_KNMI_Stations[[#This Row],[Etmaal temperatuur °C]]),IF(_34_KNMI_Stations[[#This Row],[Etmaal temperatuur °C]]&lt;stookgrens[],stookgrens[]-_34_KNMI_Stations[[#This Row],[Etmaal temperatuur °C]],0),"")</f>
        <v>0</v>
      </c>
      <c r="O13409" s="89">
        <f>_34_KNMI_Stations[[#This Row],[graaddagen]]*_34_KNMI_Stations[[#This Row],[Gewogen factor]]</f>
        <v>0</v>
      </c>
      <c r="P13409" s="89" cm="1">
        <f t="array" ref="P13409">IF(ISNUMBER(_34_KNMI_Stations[[#This Row],[Etmaal temperatuur °C]]),IF(_34_KNMI_Stations[[#This Row],[Etmaal temperatuur °C]]&gt;stookgrens[],_34_KNMI_Stations[[#This Row],[Etmaal temperatuur °C]]-stookgrens[],0),"")</f>
        <v>0.30000000000000071</v>
      </c>
    </row>
    <row r="13410" spans="1:16" x14ac:dyDescent="0.25">
      <c r="A13410">
        <v>392</v>
      </c>
      <c r="B13410" s="110">
        <v>45886</v>
      </c>
      <c r="C13410" s="89">
        <v>1.7</v>
      </c>
      <c r="D13410" s="89">
        <v>16.100000000000001</v>
      </c>
      <c r="E13410" s="96">
        <v>1139</v>
      </c>
      <c r="F13410" s="89">
        <v>0</v>
      </c>
      <c r="G13410" s="89"/>
      <c r="H13410">
        <v>0.81</v>
      </c>
      <c r="I13410" t="s">
        <v>609</v>
      </c>
      <c r="J13410">
        <v>0.8</v>
      </c>
      <c r="K13410">
        <v>8</v>
      </c>
      <c r="L13410">
        <v>2025</v>
      </c>
      <c r="M13410" t="s">
        <v>361</v>
      </c>
      <c r="N13410" s="89" cm="1">
        <f t="array" ref="N13410">IF(ISNUMBER(_34_KNMI_Stations[[#This Row],[Etmaal temperatuur °C]]),IF(_34_KNMI_Stations[[#This Row],[Etmaal temperatuur °C]]&lt;stookgrens[],stookgrens[]-_34_KNMI_Stations[[#This Row],[Etmaal temperatuur °C]],0),"")</f>
        <v>1.8999999999999986</v>
      </c>
      <c r="O13410" s="89">
        <f>_34_KNMI_Stations[[#This Row],[graaddagen]]*_34_KNMI_Stations[[#This Row],[Gewogen factor]]</f>
        <v>1.5199999999999989</v>
      </c>
      <c r="P13410" s="89" cm="1">
        <f t="array" ref="P134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11" spans="1:16" x14ac:dyDescent="0.25">
      <c r="A13411">
        <v>392</v>
      </c>
      <c r="B13411" s="110">
        <v>45887</v>
      </c>
      <c r="C13411" s="89">
        <v>2</v>
      </c>
      <c r="D13411" s="89">
        <v>20.3</v>
      </c>
      <c r="E13411" s="96">
        <v>2211</v>
      </c>
      <c r="F13411" s="89">
        <v>0</v>
      </c>
      <c r="G13411" s="89"/>
      <c r="H13411">
        <v>0.65</v>
      </c>
      <c r="I13411" t="s">
        <v>609</v>
      </c>
      <c r="J13411">
        <v>0.8</v>
      </c>
      <c r="K13411">
        <v>8</v>
      </c>
      <c r="L13411">
        <v>2025</v>
      </c>
      <c r="M13411" t="s">
        <v>362</v>
      </c>
      <c r="N13411" s="89" cm="1">
        <f t="array" ref="N13411">IF(ISNUMBER(_34_KNMI_Stations[[#This Row],[Etmaal temperatuur °C]]),IF(_34_KNMI_Stations[[#This Row],[Etmaal temperatuur °C]]&lt;stookgrens[],stookgrens[]-_34_KNMI_Stations[[#This Row],[Etmaal temperatuur °C]],0),"")</f>
        <v>0</v>
      </c>
      <c r="O13411" s="89">
        <f>_34_KNMI_Stations[[#This Row],[graaddagen]]*_34_KNMI_Stations[[#This Row],[Gewogen factor]]</f>
        <v>0</v>
      </c>
      <c r="P13411" s="89" cm="1">
        <f t="array" ref="P13411">IF(ISNUMBER(_34_KNMI_Stations[[#This Row],[Etmaal temperatuur °C]]),IF(_34_KNMI_Stations[[#This Row],[Etmaal temperatuur °C]]&gt;stookgrens[],_34_KNMI_Stations[[#This Row],[Etmaal temperatuur °C]]-stookgrens[],0),"")</f>
        <v>2.3000000000000007</v>
      </c>
    </row>
    <row r="13412" spans="1:16" x14ac:dyDescent="0.25">
      <c r="A13412">
        <v>392</v>
      </c>
      <c r="B13412" s="110">
        <v>45888</v>
      </c>
      <c r="C13412" s="89">
        <v>2.2000000000000002</v>
      </c>
      <c r="D13412" s="89">
        <v>21.2</v>
      </c>
      <c r="E13412" s="96">
        <v>2250</v>
      </c>
      <c r="F13412" s="89">
        <v>0</v>
      </c>
      <c r="G13412" s="89"/>
      <c r="H13412">
        <v>0.61</v>
      </c>
      <c r="I13412" t="s">
        <v>609</v>
      </c>
      <c r="J13412">
        <v>0.8</v>
      </c>
      <c r="K13412">
        <v>8</v>
      </c>
      <c r="L13412">
        <v>2025</v>
      </c>
      <c r="M13412" t="s">
        <v>362</v>
      </c>
      <c r="N13412" s="89" cm="1">
        <f t="array" ref="N13412">IF(ISNUMBER(_34_KNMI_Stations[[#This Row],[Etmaal temperatuur °C]]),IF(_34_KNMI_Stations[[#This Row],[Etmaal temperatuur °C]]&lt;stookgrens[],stookgrens[]-_34_KNMI_Stations[[#This Row],[Etmaal temperatuur °C]],0),"")</f>
        <v>0</v>
      </c>
      <c r="O13412" s="89">
        <f>_34_KNMI_Stations[[#This Row],[graaddagen]]*_34_KNMI_Stations[[#This Row],[Gewogen factor]]</f>
        <v>0</v>
      </c>
      <c r="P13412" s="89" cm="1">
        <f t="array" ref="P13412">IF(ISNUMBER(_34_KNMI_Stations[[#This Row],[Etmaal temperatuur °C]]),IF(_34_KNMI_Stations[[#This Row],[Etmaal temperatuur °C]]&gt;stookgrens[],_34_KNMI_Stations[[#This Row],[Etmaal temperatuur °C]]-stookgrens[],0),"")</f>
        <v>3.1999999999999993</v>
      </c>
    </row>
    <row r="13413" spans="1:16" x14ac:dyDescent="0.25">
      <c r="A13413">
        <v>392</v>
      </c>
      <c r="B13413" s="110">
        <v>45889</v>
      </c>
      <c r="C13413" s="89">
        <v>2.5</v>
      </c>
      <c r="D13413" s="89">
        <v>18.100000000000001</v>
      </c>
      <c r="E13413" s="96">
        <v>1914</v>
      </c>
      <c r="F13413" s="89">
        <v>0</v>
      </c>
      <c r="G13413" s="89"/>
      <c r="H13413">
        <v>0.68</v>
      </c>
      <c r="I13413" t="s">
        <v>609</v>
      </c>
      <c r="J13413">
        <v>0.8</v>
      </c>
      <c r="K13413">
        <v>8</v>
      </c>
      <c r="L13413">
        <v>2025</v>
      </c>
      <c r="M13413" t="s">
        <v>362</v>
      </c>
      <c r="N13413" s="89" cm="1">
        <f t="array" ref="N13413">IF(ISNUMBER(_34_KNMI_Stations[[#This Row],[Etmaal temperatuur °C]]),IF(_34_KNMI_Stations[[#This Row],[Etmaal temperatuur °C]]&lt;stookgrens[],stookgrens[]-_34_KNMI_Stations[[#This Row],[Etmaal temperatuur °C]],0),"")</f>
        <v>0</v>
      </c>
      <c r="O13413" s="89">
        <f>_34_KNMI_Stations[[#This Row],[graaddagen]]*_34_KNMI_Stations[[#This Row],[Gewogen factor]]</f>
        <v>0</v>
      </c>
      <c r="P13413" s="89" cm="1">
        <f t="array" ref="P13413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3414" spans="1:16" x14ac:dyDescent="0.25">
      <c r="A13414">
        <v>392</v>
      </c>
      <c r="B13414" s="110">
        <v>45890</v>
      </c>
      <c r="C13414" s="89">
        <v>3</v>
      </c>
      <c r="D13414" s="89">
        <v>16.8</v>
      </c>
      <c r="E13414" s="96">
        <v>1926</v>
      </c>
      <c r="F13414" s="89">
        <v>0</v>
      </c>
      <c r="G13414" s="89"/>
      <c r="H13414">
        <v>0.65</v>
      </c>
      <c r="I13414" t="s">
        <v>609</v>
      </c>
      <c r="J13414">
        <v>0.8</v>
      </c>
      <c r="K13414">
        <v>8</v>
      </c>
      <c r="L13414">
        <v>2025</v>
      </c>
      <c r="M13414" t="s">
        <v>362</v>
      </c>
      <c r="N13414" s="89" cm="1">
        <f t="array" ref="N13414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13414" s="89">
        <f>_34_KNMI_Stations[[#This Row],[graaddagen]]*_34_KNMI_Stations[[#This Row],[Gewogen factor]]</f>
        <v>0.95999999999999952</v>
      </c>
      <c r="P13414" s="89" cm="1">
        <f t="array" ref="P134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15" spans="1:16" x14ac:dyDescent="0.25">
      <c r="A13415">
        <v>392</v>
      </c>
      <c r="B13415" s="110">
        <v>45891</v>
      </c>
      <c r="C13415" s="89">
        <v>2.2000000000000002</v>
      </c>
      <c r="D13415" s="89">
        <v>15.3</v>
      </c>
      <c r="E13415" s="96">
        <v>878</v>
      </c>
      <c r="F13415" s="89">
        <v>0</v>
      </c>
      <c r="G13415" s="89"/>
      <c r="H13415">
        <v>0.7</v>
      </c>
      <c r="I13415" t="s">
        <v>609</v>
      </c>
      <c r="J13415">
        <v>0.8</v>
      </c>
      <c r="K13415">
        <v>8</v>
      </c>
      <c r="L13415">
        <v>2025</v>
      </c>
      <c r="M13415" t="s">
        <v>362</v>
      </c>
      <c r="N13415" s="89" cm="1">
        <f t="array" ref="N13415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3415" s="89">
        <f>_34_KNMI_Stations[[#This Row],[graaddagen]]*_34_KNMI_Stations[[#This Row],[Gewogen factor]]</f>
        <v>2.1599999999999997</v>
      </c>
      <c r="P13415" s="89" cm="1">
        <f t="array" ref="P134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16" spans="1:16" x14ac:dyDescent="0.25">
      <c r="A13416">
        <v>392</v>
      </c>
      <c r="B13416" s="110">
        <v>45892</v>
      </c>
      <c r="C13416" s="89">
        <v>2.2000000000000002</v>
      </c>
      <c r="D13416" s="89">
        <v>15</v>
      </c>
      <c r="E13416" s="96">
        <v>1480</v>
      </c>
      <c r="F13416" s="89">
        <v>0.7</v>
      </c>
      <c r="G13416" s="89"/>
      <c r="H13416">
        <v>0.71</v>
      </c>
      <c r="I13416" t="s">
        <v>609</v>
      </c>
      <c r="J13416">
        <v>0.8</v>
      </c>
      <c r="K13416">
        <v>8</v>
      </c>
      <c r="L13416">
        <v>2025</v>
      </c>
      <c r="M13416" t="s">
        <v>362</v>
      </c>
      <c r="N13416" s="89" cm="1">
        <f t="array" ref="N13416">IF(ISNUMBER(_34_KNMI_Stations[[#This Row],[Etmaal temperatuur °C]]),IF(_34_KNMI_Stations[[#This Row],[Etmaal temperatuur °C]]&lt;stookgrens[],stookgrens[]-_34_KNMI_Stations[[#This Row],[Etmaal temperatuur °C]],0),"")</f>
        <v>3</v>
      </c>
      <c r="O13416" s="89">
        <f>_34_KNMI_Stations[[#This Row],[graaddagen]]*_34_KNMI_Stations[[#This Row],[Gewogen factor]]</f>
        <v>2.4000000000000004</v>
      </c>
      <c r="P13416" s="89" cm="1">
        <f t="array" ref="P134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17" spans="1:16" x14ac:dyDescent="0.25">
      <c r="A13417">
        <v>392</v>
      </c>
      <c r="B13417" s="110">
        <v>45893</v>
      </c>
      <c r="C13417" s="89">
        <v>1</v>
      </c>
      <c r="D13417" s="89">
        <v>14.2</v>
      </c>
      <c r="E13417" s="96">
        <v>1983</v>
      </c>
      <c r="F13417" s="89">
        <v>0</v>
      </c>
      <c r="G13417" s="89"/>
      <c r="H13417">
        <v>0.68</v>
      </c>
      <c r="I13417" t="s">
        <v>609</v>
      </c>
      <c r="J13417">
        <v>0.8</v>
      </c>
      <c r="K13417">
        <v>8</v>
      </c>
      <c r="L13417">
        <v>2025</v>
      </c>
      <c r="M13417" t="s">
        <v>362</v>
      </c>
      <c r="N13417" s="89" cm="1">
        <f t="array" ref="N13417">IF(ISNUMBER(_34_KNMI_Stations[[#This Row],[Etmaal temperatuur °C]]),IF(_34_KNMI_Stations[[#This Row],[Etmaal temperatuur °C]]&lt;stookgrens[],stookgrens[]-_34_KNMI_Stations[[#This Row],[Etmaal temperatuur °C]],0),"")</f>
        <v>3.8000000000000007</v>
      </c>
      <c r="O13417" s="89">
        <f>_34_KNMI_Stations[[#This Row],[graaddagen]]*_34_KNMI_Stations[[#This Row],[Gewogen factor]]</f>
        <v>3.0400000000000009</v>
      </c>
      <c r="P13417" s="89" cm="1">
        <f t="array" ref="P134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18" spans="1:16" x14ac:dyDescent="0.25">
      <c r="A13418">
        <v>392</v>
      </c>
      <c r="B13418" s="110">
        <v>45894</v>
      </c>
      <c r="C13418" s="89">
        <v>1.2</v>
      </c>
      <c r="D13418" s="89">
        <v>15.3</v>
      </c>
      <c r="E13418" s="96">
        <v>2021</v>
      </c>
      <c r="F13418" s="89">
        <v>0</v>
      </c>
      <c r="G13418" s="89"/>
      <c r="H13418">
        <v>0.69</v>
      </c>
      <c r="I13418" t="s">
        <v>609</v>
      </c>
      <c r="J13418">
        <v>0.8</v>
      </c>
      <c r="K13418">
        <v>8</v>
      </c>
      <c r="L13418">
        <v>2025</v>
      </c>
      <c r="M13418" t="s">
        <v>363</v>
      </c>
      <c r="N13418" s="89" cm="1">
        <f t="array" ref="N13418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3418" s="89">
        <f>_34_KNMI_Stations[[#This Row],[graaddagen]]*_34_KNMI_Stations[[#This Row],[Gewogen factor]]</f>
        <v>2.1599999999999997</v>
      </c>
      <c r="P13418" s="89" cm="1">
        <f t="array" ref="P134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19" spans="1:16" x14ac:dyDescent="0.25">
      <c r="A13419">
        <v>392</v>
      </c>
      <c r="B13419" s="110">
        <v>45895</v>
      </c>
      <c r="C13419" s="89">
        <v>2.1</v>
      </c>
      <c r="D13419" s="89">
        <v>19.8</v>
      </c>
      <c r="E13419" s="96">
        <v>1593</v>
      </c>
      <c r="F13419" s="89">
        <v>0</v>
      </c>
      <c r="G13419" s="89"/>
      <c r="H13419">
        <v>0.6</v>
      </c>
      <c r="I13419" t="s">
        <v>609</v>
      </c>
      <c r="J13419">
        <v>0.8</v>
      </c>
      <c r="K13419">
        <v>8</v>
      </c>
      <c r="L13419">
        <v>2025</v>
      </c>
      <c r="M13419" t="s">
        <v>363</v>
      </c>
      <c r="N13419" s="89" cm="1">
        <f t="array" ref="N13419">IF(ISNUMBER(_34_KNMI_Stations[[#This Row],[Etmaal temperatuur °C]]),IF(_34_KNMI_Stations[[#This Row],[Etmaal temperatuur °C]]&lt;stookgrens[],stookgrens[]-_34_KNMI_Stations[[#This Row],[Etmaal temperatuur °C]],0),"")</f>
        <v>0</v>
      </c>
      <c r="O13419" s="89">
        <f>_34_KNMI_Stations[[#This Row],[graaddagen]]*_34_KNMI_Stations[[#This Row],[Gewogen factor]]</f>
        <v>0</v>
      </c>
      <c r="P13419" s="89" cm="1">
        <f t="array" ref="P13419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13420" spans="1:16" x14ac:dyDescent="0.25">
      <c r="A13420">
        <v>392</v>
      </c>
      <c r="B13420" s="110">
        <v>45896</v>
      </c>
      <c r="C13420" s="89">
        <v>1.9</v>
      </c>
      <c r="D13420" s="89">
        <v>19.8</v>
      </c>
      <c r="E13420" s="96">
        <v>1415</v>
      </c>
      <c r="F13420" s="89">
        <v>0</v>
      </c>
      <c r="G13420" s="89"/>
      <c r="H13420">
        <v>0.71</v>
      </c>
      <c r="I13420" t="s">
        <v>609</v>
      </c>
      <c r="J13420">
        <v>0.8</v>
      </c>
      <c r="K13420">
        <v>8</v>
      </c>
      <c r="L13420">
        <v>2025</v>
      </c>
      <c r="M13420" t="s">
        <v>363</v>
      </c>
      <c r="N13420" s="89" cm="1">
        <f t="array" ref="N13420">IF(ISNUMBER(_34_KNMI_Stations[[#This Row],[Etmaal temperatuur °C]]),IF(_34_KNMI_Stations[[#This Row],[Etmaal temperatuur °C]]&lt;stookgrens[],stookgrens[]-_34_KNMI_Stations[[#This Row],[Etmaal temperatuur °C]],0),"")</f>
        <v>0</v>
      </c>
      <c r="O13420" s="89">
        <f>_34_KNMI_Stations[[#This Row],[graaddagen]]*_34_KNMI_Stations[[#This Row],[Gewogen factor]]</f>
        <v>0</v>
      </c>
      <c r="P13420" s="89" cm="1">
        <f t="array" ref="P13420">IF(ISNUMBER(_34_KNMI_Stations[[#This Row],[Etmaal temperatuur °C]]),IF(_34_KNMI_Stations[[#This Row],[Etmaal temperatuur °C]]&gt;stookgrens[],_34_KNMI_Stations[[#This Row],[Etmaal temperatuur °C]]-stookgrens[],0),"")</f>
        <v>1.8000000000000007</v>
      </c>
    </row>
    <row r="13421" spans="1:16" x14ac:dyDescent="0.25">
      <c r="A13421">
        <v>392</v>
      </c>
      <c r="B13421" s="110">
        <v>45897</v>
      </c>
      <c r="C13421" s="89">
        <v>2.4</v>
      </c>
      <c r="D13421" s="89">
        <v>18.7</v>
      </c>
      <c r="E13421" s="96">
        <v>1353</v>
      </c>
      <c r="F13421" s="89">
        <v>3.6</v>
      </c>
      <c r="G13421" s="89"/>
      <c r="H13421">
        <v>0.76</v>
      </c>
      <c r="I13421" t="s">
        <v>609</v>
      </c>
      <c r="J13421">
        <v>0.8</v>
      </c>
      <c r="K13421">
        <v>8</v>
      </c>
      <c r="L13421">
        <v>2025</v>
      </c>
      <c r="M13421" t="s">
        <v>363</v>
      </c>
      <c r="N13421" s="89" cm="1">
        <f t="array" ref="N13421">IF(ISNUMBER(_34_KNMI_Stations[[#This Row],[Etmaal temperatuur °C]]),IF(_34_KNMI_Stations[[#This Row],[Etmaal temperatuur °C]]&lt;stookgrens[],stookgrens[]-_34_KNMI_Stations[[#This Row],[Etmaal temperatuur °C]],0),"")</f>
        <v>0</v>
      </c>
      <c r="O13421" s="89">
        <f>_34_KNMI_Stations[[#This Row],[graaddagen]]*_34_KNMI_Stations[[#This Row],[Gewogen factor]]</f>
        <v>0</v>
      </c>
      <c r="P13421" s="89" cm="1">
        <f t="array" ref="P13421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3422" spans="1:16" x14ac:dyDescent="0.25">
      <c r="A13422">
        <v>392</v>
      </c>
      <c r="B13422" s="110">
        <v>45898</v>
      </c>
      <c r="C13422" s="89">
        <v>3.4</v>
      </c>
      <c r="D13422" s="89">
        <v>17.2</v>
      </c>
      <c r="E13422" s="96">
        <v>1513</v>
      </c>
      <c r="F13422" s="89">
        <v>1.5</v>
      </c>
      <c r="G13422" s="89"/>
      <c r="H13422">
        <v>0.76</v>
      </c>
      <c r="I13422" t="s">
        <v>609</v>
      </c>
      <c r="J13422">
        <v>0.8</v>
      </c>
      <c r="K13422">
        <v>8</v>
      </c>
      <c r="L13422">
        <v>2025</v>
      </c>
      <c r="M13422" t="s">
        <v>363</v>
      </c>
      <c r="N13422" s="89" cm="1">
        <f t="array" ref="N13422">IF(ISNUMBER(_34_KNMI_Stations[[#This Row],[Etmaal temperatuur °C]]),IF(_34_KNMI_Stations[[#This Row],[Etmaal temperatuur °C]]&lt;stookgrens[],stookgrens[]-_34_KNMI_Stations[[#This Row],[Etmaal temperatuur °C]],0),"")</f>
        <v>0.80000000000000071</v>
      </c>
      <c r="O13422" s="89">
        <f>_34_KNMI_Stations[[#This Row],[graaddagen]]*_34_KNMI_Stations[[#This Row],[Gewogen factor]]</f>
        <v>0.64000000000000057</v>
      </c>
      <c r="P13422" s="89" cm="1">
        <f t="array" ref="P134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23" spans="1:16" x14ac:dyDescent="0.25">
      <c r="A13423">
        <v>392</v>
      </c>
      <c r="B13423" s="110">
        <v>45899</v>
      </c>
      <c r="C13423" s="89">
        <v>3.6</v>
      </c>
      <c r="D13423" s="89">
        <v>18.100000000000001</v>
      </c>
      <c r="E13423" s="96">
        <v>1619</v>
      </c>
      <c r="F13423" s="89">
        <v>0</v>
      </c>
      <c r="G13423" s="89"/>
      <c r="H13423">
        <v>0.71</v>
      </c>
      <c r="I13423" t="s">
        <v>609</v>
      </c>
      <c r="J13423">
        <v>0.8</v>
      </c>
      <c r="K13423">
        <v>8</v>
      </c>
      <c r="L13423">
        <v>2025</v>
      </c>
      <c r="M13423" t="s">
        <v>363</v>
      </c>
      <c r="N13423" s="89" cm="1">
        <f t="array" ref="N13423">IF(ISNUMBER(_34_KNMI_Stations[[#This Row],[Etmaal temperatuur °C]]),IF(_34_KNMI_Stations[[#This Row],[Etmaal temperatuur °C]]&lt;stookgrens[],stookgrens[]-_34_KNMI_Stations[[#This Row],[Etmaal temperatuur °C]],0),"")</f>
        <v>0</v>
      </c>
      <c r="O13423" s="89">
        <f>_34_KNMI_Stations[[#This Row],[graaddagen]]*_34_KNMI_Stations[[#This Row],[Gewogen factor]]</f>
        <v>0</v>
      </c>
      <c r="P13423" s="89" cm="1">
        <f t="array" ref="P13423">IF(ISNUMBER(_34_KNMI_Stations[[#This Row],[Etmaal temperatuur °C]]),IF(_34_KNMI_Stations[[#This Row],[Etmaal temperatuur °C]]&gt;stookgrens[],_34_KNMI_Stations[[#This Row],[Etmaal temperatuur °C]]-stookgrens[],0),"")</f>
        <v>0.10000000000000142</v>
      </c>
    </row>
    <row r="13424" spans="1:16" x14ac:dyDescent="0.25">
      <c r="A13424">
        <v>392</v>
      </c>
      <c r="B13424" s="110">
        <v>45900</v>
      </c>
      <c r="C13424" s="89">
        <v>2.9</v>
      </c>
      <c r="D13424" s="89">
        <v>19.5</v>
      </c>
      <c r="E13424" s="96">
        <v>1181</v>
      </c>
      <c r="F13424" s="89">
        <v>4.5999999999999996</v>
      </c>
      <c r="G13424" s="89"/>
      <c r="H13424">
        <v>0.8</v>
      </c>
      <c r="I13424" t="s">
        <v>609</v>
      </c>
      <c r="J13424">
        <v>0.8</v>
      </c>
      <c r="K13424">
        <v>8</v>
      </c>
      <c r="L13424">
        <v>2025</v>
      </c>
      <c r="M13424" t="s">
        <v>363</v>
      </c>
      <c r="N13424" s="89" cm="1">
        <f t="array" ref="N13424">IF(ISNUMBER(_34_KNMI_Stations[[#This Row],[Etmaal temperatuur °C]]),IF(_34_KNMI_Stations[[#This Row],[Etmaal temperatuur °C]]&lt;stookgrens[],stookgrens[]-_34_KNMI_Stations[[#This Row],[Etmaal temperatuur °C]],0),"")</f>
        <v>0</v>
      </c>
      <c r="O13424" s="89">
        <f>_34_KNMI_Stations[[#This Row],[graaddagen]]*_34_KNMI_Stations[[#This Row],[Gewogen factor]]</f>
        <v>0</v>
      </c>
      <c r="P13424" s="89" cm="1">
        <f t="array" ref="P13424">IF(ISNUMBER(_34_KNMI_Stations[[#This Row],[Etmaal temperatuur °C]]),IF(_34_KNMI_Stations[[#This Row],[Etmaal temperatuur °C]]&gt;stookgrens[],_34_KNMI_Stations[[#This Row],[Etmaal temperatuur °C]]-stookgrens[],0),"")</f>
        <v>1.5</v>
      </c>
    </row>
    <row r="13425" spans="1:16" x14ac:dyDescent="0.25">
      <c r="A13425">
        <v>392</v>
      </c>
      <c r="B13425" s="110">
        <v>45901</v>
      </c>
      <c r="C13425" s="89">
        <v>2.6</v>
      </c>
      <c r="D13425" s="89">
        <v>18.399999999999999</v>
      </c>
      <c r="E13425" s="96">
        <v>1210</v>
      </c>
      <c r="F13425" s="89">
        <v>6.1</v>
      </c>
      <c r="G13425" s="89"/>
      <c r="H13425">
        <v>0.78</v>
      </c>
      <c r="I13425" t="s">
        <v>609</v>
      </c>
      <c r="J13425">
        <v>0.8</v>
      </c>
      <c r="K13425">
        <v>9</v>
      </c>
      <c r="L13425">
        <v>2025</v>
      </c>
      <c r="M13425" t="s">
        <v>364</v>
      </c>
      <c r="N13425" s="89" cm="1">
        <f t="array" ref="N13425">IF(ISNUMBER(_34_KNMI_Stations[[#This Row],[Etmaal temperatuur °C]]),IF(_34_KNMI_Stations[[#This Row],[Etmaal temperatuur °C]]&lt;stookgrens[],stookgrens[]-_34_KNMI_Stations[[#This Row],[Etmaal temperatuur °C]],0),"")</f>
        <v>0</v>
      </c>
      <c r="O13425" s="89">
        <f>_34_KNMI_Stations[[#This Row],[graaddagen]]*_34_KNMI_Stations[[#This Row],[Gewogen factor]]</f>
        <v>0</v>
      </c>
      <c r="P13425" s="89" cm="1">
        <f t="array" ref="P13425">IF(ISNUMBER(_34_KNMI_Stations[[#This Row],[Etmaal temperatuur °C]]),IF(_34_KNMI_Stations[[#This Row],[Etmaal temperatuur °C]]&gt;stookgrens[],_34_KNMI_Stations[[#This Row],[Etmaal temperatuur °C]]-stookgrens[],0),"")</f>
        <v>0.39999999999999858</v>
      </c>
    </row>
    <row r="13426" spans="1:16" x14ac:dyDescent="0.25">
      <c r="A13426">
        <v>392</v>
      </c>
      <c r="B13426" s="110">
        <v>45902</v>
      </c>
      <c r="C13426" s="89">
        <v>3.5</v>
      </c>
      <c r="D13426" s="89">
        <v>17.8</v>
      </c>
      <c r="E13426" s="96">
        <v>1752</v>
      </c>
      <c r="F13426" s="89">
        <v>0</v>
      </c>
      <c r="G13426" s="89"/>
      <c r="H13426">
        <v>0.68</v>
      </c>
      <c r="I13426" t="s">
        <v>609</v>
      </c>
      <c r="J13426">
        <v>0.8</v>
      </c>
      <c r="K13426">
        <v>9</v>
      </c>
      <c r="L13426">
        <v>2025</v>
      </c>
      <c r="M13426" t="s">
        <v>364</v>
      </c>
      <c r="N13426" s="89" cm="1">
        <f t="array" ref="N13426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3426" s="89">
        <f>_34_KNMI_Stations[[#This Row],[graaddagen]]*_34_KNMI_Stations[[#This Row],[Gewogen factor]]</f>
        <v>0.15999999999999945</v>
      </c>
      <c r="P13426" s="89" cm="1">
        <f t="array" ref="P134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27" spans="1:16" x14ac:dyDescent="0.25">
      <c r="A13427">
        <v>392</v>
      </c>
      <c r="B13427" s="110">
        <v>45903</v>
      </c>
      <c r="C13427" s="89">
        <v>4.9000000000000004</v>
      </c>
      <c r="D13427" s="89">
        <v>19.7</v>
      </c>
      <c r="E13427" s="96">
        <v>878</v>
      </c>
      <c r="F13427" s="89">
        <v>8.6</v>
      </c>
      <c r="G13427" s="89"/>
      <c r="H13427">
        <v>0.76</v>
      </c>
      <c r="I13427" t="s">
        <v>609</v>
      </c>
      <c r="J13427">
        <v>0.8</v>
      </c>
      <c r="K13427">
        <v>9</v>
      </c>
      <c r="L13427">
        <v>2025</v>
      </c>
      <c r="M13427" t="s">
        <v>364</v>
      </c>
      <c r="N13427" s="89" cm="1">
        <f t="array" ref="N13427">IF(ISNUMBER(_34_KNMI_Stations[[#This Row],[Etmaal temperatuur °C]]),IF(_34_KNMI_Stations[[#This Row],[Etmaal temperatuur °C]]&lt;stookgrens[],stookgrens[]-_34_KNMI_Stations[[#This Row],[Etmaal temperatuur °C]],0),"")</f>
        <v>0</v>
      </c>
      <c r="O13427" s="89">
        <f>_34_KNMI_Stations[[#This Row],[graaddagen]]*_34_KNMI_Stations[[#This Row],[Gewogen factor]]</f>
        <v>0</v>
      </c>
      <c r="P13427" s="89" cm="1">
        <f t="array" ref="P13427">IF(ISNUMBER(_34_KNMI_Stations[[#This Row],[Etmaal temperatuur °C]]),IF(_34_KNMI_Stations[[#This Row],[Etmaal temperatuur °C]]&gt;stookgrens[],_34_KNMI_Stations[[#This Row],[Etmaal temperatuur °C]]-stookgrens[],0),"")</f>
        <v>1.6999999999999993</v>
      </c>
    </row>
    <row r="13428" spans="1:16" x14ac:dyDescent="0.25">
      <c r="A13428">
        <v>392</v>
      </c>
      <c r="B13428" s="110">
        <v>45904</v>
      </c>
      <c r="C13428" s="89">
        <v>3.4</v>
      </c>
      <c r="D13428" s="89">
        <v>18.8</v>
      </c>
      <c r="E13428" s="96">
        <v>1531</v>
      </c>
      <c r="F13428" s="89">
        <v>0</v>
      </c>
      <c r="G13428" s="89"/>
      <c r="H13428">
        <v>0.72</v>
      </c>
      <c r="I13428" t="s">
        <v>609</v>
      </c>
      <c r="J13428">
        <v>0.8</v>
      </c>
      <c r="K13428">
        <v>9</v>
      </c>
      <c r="L13428">
        <v>2025</v>
      </c>
      <c r="M13428" t="s">
        <v>364</v>
      </c>
      <c r="N13428" s="89" cm="1">
        <f t="array" ref="N13428">IF(ISNUMBER(_34_KNMI_Stations[[#This Row],[Etmaal temperatuur °C]]),IF(_34_KNMI_Stations[[#This Row],[Etmaal temperatuur °C]]&lt;stookgrens[],stookgrens[]-_34_KNMI_Stations[[#This Row],[Etmaal temperatuur °C]],0),"")</f>
        <v>0</v>
      </c>
      <c r="O13428" s="89">
        <f>_34_KNMI_Stations[[#This Row],[graaddagen]]*_34_KNMI_Stations[[#This Row],[Gewogen factor]]</f>
        <v>0</v>
      </c>
      <c r="P13428" s="89" cm="1">
        <f t="array" ref="P13428">IF(ISNUMBER(_34_KNMI_Stations[[#This Row],[Etmaal temperatuur °C]]),IF(_34_KNMI_Stations[[#This Row],[Etmaal temperatuur °C]]&gt;stookgrens[],_34_KNMI_Stations[[#This Row],[Etmaal temperatuur °C]]-stookgrens[],0),"")</f>
        <v>0.80000000000000071</v>
      </c>
    </row>
    <row r="13429" spans="1:16" x14ac:dyDescent="0.25">
      <c r="A13429">
        <v>392</v>
      </c>
      <c r="B13429" s="110">
        <v>45905</v>
      </c>
      <c r="C13429" s="89">
        <v>2.4</v>
      </c>
      <c r="D13429" s="89">
        <v>15.6</v>
      </c>
      <c r="E13429" s="96">
        <v>1647</v>
      </c>
      <c r="F13429" s="89">
        <v>2.6</v>
      </c>
      <c r="G13429" s="89"/>
      <c r="H13429">
        <v>0.82</v>
      </c>
      <c r="I13429" t="s">
        <v>609</v>
      </c>
      <c r="J13429">
        <v>0.8</v>
      </c>
      <c r="K13429">
        <v>9</v>
      </c>
      <c r="L13429">
        <v>2025</v>
      </c>
      <c r="M13429" t="s">
        <v>364</v>
      </c>
      <c r="N13429" s="89" cm="1">
        <f t="array" ref="N13429">IF(ISNUMBER(_34_KNMI_Stations[[#This Row],[Etmaal temperatuur °C]]),IF(_34_KNMI_Stations[[#This Row],[Etmaal temperatuur °C]]&lt;stookgrens[],stookgrens[]-_34_KNMI_Stations[[#This Row],[Etmaal temperatuur °C]],0),"")</f>
        <v>2.4000000000000004</v>
      </c>
      <c r="O13429" s="89">
        <f>_34_KNMI_Stations[[#This Row],[graaddagen]]*_34_KNMI_Stations[[#This Row],[Gewogen factor]]</f>
        <v>1.9200000000000004</v>
      </c>
      <c r="P13429" s="89" cm="1">
        <f t="array" ref="P134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30" spans="1:16" x14ac:dyDescent="0.25">
      <c r="A13430">
        <v>392</v>
      </c>
      <c r="B13430" s="110">
        <v>45906</v>
      </c>
      <c r="C13430" s="89">
        <v>1.7</v>
      </c>
      <c r="D13430" s="89">
        <v>16</v>
      </c>
      <c r="E13430" s="96">
        <v>1843</v>
      </c>
      <c r="F13430" s="89">
        <v>0</v>
      </c>
      <c r="G13430" s="89"/>
      <c r="H13430">
        <v>0.74</v>
      </c>
      <c r="I13430" t="s">
        <v>609</v>
      </c>
      <c r="J13430">
        <v>0.8</v>
      </c>
      <c r="K13430">
        <v>9</v>
      </c>
      <c r="L13430">
        <v>2025</v>
      </c>
      <c r="M13430" t="s">
        <v>364</v>
      </c>
      <c r="N13430" s="89" cm="1">
        <f t="array" ref="N13430">IF(ISNUMBER(_34_KNMI_Stations[[#This Row],[Etmaal temperatuur °C]]),IF(_34_KNMI_Stations[[#This Row],[Etmaal temperatuur °C]]&lt;stookgrens[],stookgrens[]-_34_KNMI_Stations[[#This Row],[Etmaal temperatuur °C]],0),"")</f>
        <v>2</v>
      </c>
      <c r="O13430" s="89">
        <f>_34_KNMI_Stations[[#This Row],[graaddagen]]*_34_KNMI_Stations[[#This Row],[Gewogen factor]]</f>
        <v>1.6</v>
      </c>
      <c r="P13430" s="89" cm="1">
        <f t="array" ref="P134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31" spans="1:16" x14ac:dyDescent="0.25">
      <c r="A13431">
        <v>392</v>
      </c>
      <c r="B13431" s="110">
        <v>45907</v>
      </c>
      <c r="C13431" s="89">
        <v>3.6</v>
      </c>
      <c r="D13431" s="89">
        <v>19.899999999999999</v>
      </c>
      <c r="E13431" s="96">
        <v>1935</v>
      </c>
      <c r="F13431" s="89">
        <v>0</v>
      </c>
      <c r="G13431" s="89"/>
      <c r="H13431">
        <v>0.62</v>
      </c>
      <c r="I13431" t="s">
        <v>609</v>
      </c>
      <c r="J13431">
        <v>0.8</v>
      </c>
      <c r="K13431">
        <v>9</v>
      </c>
      <c r="L13431">
        <v>2025</v>
      </c>
      <c r="M13431" t="s">
        <v>364</v>
      </c>
      <c r="N13431" s="89" cm="1">
        <f t="array" ref="N13431">IF(ISNUMBER(_34_KNMI_Stations[[#This Row],[Etmaal temperatuur °C]]),IF(_34_KNMI_Stations[[#This Row],[Etmaal temperatuur °C]]&lt;stookgrens[],stookgrens[]-_34_KNMI_Stations[[#This Row],[Etmaal temperatuur °C]],0),"")</f>
        <v>0</v>
      </c>
      <c r="O13431" s="89">
        <f>_34_KNMI_Stations[[#This Row],[graaddagen]]*_34_KNMI_Stations[[#This Row],[Gewogen factor]]</f>
        <v>0</v>
      </c>
      <c r="P13431" s="89" cm="1">
        <f t="array" ref="P13431">IF(ISNUMBER(_34_KNMI_Stations[[#This Row],[Etmaal temperatuur °C]]),IF(_34_KNMI_Stations[[#This Row],[Etmaal temperatuur °C]]&gt;stookgrens[],_34_KNMI_Stations[[#This Row],[Etmaal temperatuur °C]]-stookgrens[],0),"")</f>
        <v>1.8999999999999986</v>
      </c>
    </row>
    <row r="13432" spans="1:16" x14ac:dyDescent="0.25">
      <c r="A13432">
        <v>392</v>
      </c>
      <c r="B13432" s="110">
        <v>45908</v>
      </c>
      <c r="C13432" s="89">
        <v>2.1</v>
      </c>
      <c r="D13432" s="89">
        <v>19.399999999999999</v>
      </c>
      <c r="E13432" s="96">
        <v>1053</v>
      </c>
      <c r="F13432" s="89">
        <v>2.2000000000000002</v>
      </c>
      <c r="G13432" s="89"/>
      <c r="H13432">
        <v>0.77</v>
      </c>
      <c r="I13432" t="s">
        <v>609</v>
      </c>
      <c r="J13432">
        <v>0.8</v>
      </c>
      <c r="K13432">
        <v>9</v>
      </c>
      <c r="L13432">
        <v>2025</v>
      </c>
      <c r="M13432" t="s">
        <v>365</v>
      </c>
      <c r="N13432" s="89" cm="1">
        <f t="array" ref="N13432">IF(ISNUMBER(_34_KNMI_Stations[[#This Row],[Etmaal temperatuur °C]]),IF(_34_KNMI_Stations[[#This Row],[Etmaal temperatuur °C]]&lt;stookgrens[],stookgrens[]-_34_KNMI_Stations[[#This Row],[Etmaal temperatuur °C]],0),"")</f>
        <v>0</v>
      </c>
      <c r="O13432" s="89">
        <f>_34_KNMI_Stations[[#This Row],[graaddagen]]*_34_KNMI_Stations[[#This Row],[Gewogen factor]]</f>
        <v>0</v>
      </c>
      <c r="P13432" s="89" cm="1">
        <f t="array" ref="P13432">IF(ISNUMBER(_34_KNMI_Stations[[#This Row],[Etmaal temperatuur °C]]),IF(_34_KNMI_Stations[[#This Row],[Etmaal temperatuur °C]]&gt;stookgrens[],_34_KNMI_Stations[[#This Row],[Etmaal temperatuur °C]]-stookgrens[],0),"")</f>
        <v>1.3999999999999986</v>
      </c>
    </row>
    <row r="13433" spans="1:16" x14ac:dyDescent="0.25">
      <c r="A13433">
        <v>392</v>
      </c>
      <c r="B13433" s="110">
        <v>45909</v>
      </c>
      <c r="C13433" s="89">
        <v>1.7</v>
      </c>
      <c r="D13433" s="89">
        <v>13.4</v>
      </c>
      <c r="E13433" s="96">
        <v>444</v>
      </c>
      <c r="F13433" s="89">
        <v>43.4</v>
      </c>
      <c r="G13433" s="89"/>
      <c r="H13433">
        <v>0.94</v>
      </c>
      <c r="I13433" t="s">
        <v>609</v>
      </c>
      <c r="J13433">
        <v>0.8</v>
      </c>
      <c r="K13433">
        <v>9</v>
      </c>
      <c r="L13433">
        <v>2025</v>
      </c>
      <c r="M13433" t="s">
        <v>365</v>
      </c>
      <c r="N13433" s="89" cm="1">
        <f t="array" ref="N13433">IF(ISNUMBER(_34_KNMI_Stations[[#This Row],[Etmaal temperatuur °C]]),IF(_34_KNMI_Stations[[#This Row],[Etmaal temperatuur °C]]&lt;stookgrens[],stookgrens[]-_34_KNMI_Stations[[#This Row],[Etmaal temperatuur °C]],0),"")</f>
        <v>4.5999999999999996</v>
      </c>
      <c r="O13433" s="89">
        <f>_34_KNMI_Stations[[#This Row],[graaddagen]]*_34_KNMI_Stations[[#This Row],[Gewogen factor]]</f>
        <v>3.6799999999999997</v>
      </c>
      <c r="P13433" s="89" cm="1">
        <f t="array" ref="P134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34" spans="1:16" x14ac:dyDescent="0.25">
      <c r="A13434">
        <v>392</v>
      </c>
      <c r="B13434" s="110">
        <v>45910</v>
      </c>
      <c r="C13434" s="89">
        <v>2.5</v>
      </c>
      <c r="D13434" s="89">
        <v>15.5</v>
      </c>
      <c r="E13434" s="96">
        <v>1527</v>
      </c>
      <c r="F13434" s="89">
        <v>0</v>
      </c>
      <c r="G13434" s="89"/>
      <c r="H13434">
        <v>0.79</v>
      </c>
      <c r="I13434" t="s">
        <v>609</v>
      </c>
      <c r="J13434">
        <v>0.8</v>
      </c>
      <c r="K13434">
        <v>9</v>
      </c>
      <c r="L13434">
        <v>2025</v>
      </c>
      <c r="M13434" t="s">
        <v>365</v>
      </c>
      <c r="N13434" s="89" cm="1">
        <f t="array" ref="N13434">IF(ISNUMBER(_34_KNMI_Stations[[#This Row],[Etmaal temperatuur °C]]),IF(_34_KNMI_Stations[[#This Row],[Etmaal temperatuur °C]]&lt;stookgrens[],stookgrens[]-_34_KNMI_Stations[[#This Row],[Etmaal temperatuur °C]],0),"")</f>
        <v>2.5</v>
      </c>
      <c r="O13434" s="89">
        <f>_34_KNMI_Stations[[#This Row],[graaddagen]]*_34_KNMI_Stations[[#This Row],[Gewogen factor]]</f>
        <v>2</v>
      </c>
      <c r="P13434" s="89" cm="1">
        <f t="array" ref="P134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35" spans="1:16" x14ac:dyDescent="0.25">
      <c r="A13435">
        <v>392</v>
      </c>
      <c r="B13435" s="110">
        <v>45911</v>
      </c>
      <c r="C13435" s="89">
        <v>4.4000000000000004</v>
      </c>
      <c r="D13435" s="89">
        <v>16</v>
      </c>
      <c r="E13435" s="96">
        <v>1225</v>
      </c>
      <c r="F13435" s="89">
        <v>0.2</v>
      </c>
      <c r="G13435" s="89"/>
      <c r="H13435">
        <v>0.75</v>
      </c>
      <c r="I13435" t="s">
        <v>609</v>
      </c>
      <c r="J13435">
        <v>0.8</v>
      </c>
      <c r="K13435">
        <v>9</v>
      </c>
      <c r="L13435">
        <v>2025</v>
      </c>
      <c r="M13435" t="s">
        <v>365</v>
      </c>
      <c r="N13435" s="89" cm="1">
        <f t="array" ref="N13435">IF(ISNUMBER(_34_KNMI_Stations[[#This Row],[Etmaal temperatuur °C]]),IF(_34_KNMI_Stations[[#This Row],[Etmaal temperatuur °C]]&lt;stookgrens[],stookgrens[]-_34_KNMI_Stations[[#This Row],[Etmaal temperatuur °C]],0),"")</f>
        <v>2</v>
      </c>
      <c r="O13435" s="89">
        <f>_34_KNMI_Stations[[#This Row],[graaddagen]]*_34_KNMI_Stations[[#This Row],[Gewogen factor]]</f>
        <v>1.6</v>
      </c>
      <c r="P13435" s="89" cm="1">
        <f t="array" ref="P134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36" spans="1:16" x14ac:dyDescent="0.25">
      <c r="A13436">
        <v>392</v>
      </c>
      <c r="B13436" s="110">
        <v>45912</v>
      </c>
      <c r="C13436" s="89">
        <v>3.6</v>
      </c>
      <c r="D13436" s="89">
        <v>14.3</v>
      </c>
      <c r="E13436" s="96">
        <v>1337</v>
      </c>
      <c r="F13436" s="89">
        <v>-0.1</v>
      </c>
      <c r="G13436" s="89"/>
      <c r="H13436">
        <v>0.74</v>
      </c>
      <c r="I13436" t="s">
        <v>609</v>
      </c>
      <c r="J13436">
        <v>0.8</v>
      </c>
      <c r="K13436">
        <v>9</v>
      </c>
      <c r="L13436">
        <v>2025</v>
      </c>
      <c r="M13436" t="s">
        <v>365</v>
      </c>
      <c r="N13436" s="89" cm="1">
        <f t="array" ref="N13436">IF(ISNUMBER(_34_KNMI_Stations[[#This Row],[Etmaal temperatuur °C]]),IF(_34_KNMI_Stations[[#This Row],[Etmaal temperatuur °C]]&lt;stookgrens[],stookgrens[]-_34_KNMI_Stations[[#This Row],[Etmaal temperatuur °C]],0),"")</f>
        <v>3.6999999999999993</v>
      </c>
      <c r="O13436" s="89">
        <f>_34_KNMI_Stations[[#This Row],[graaddagen]]*_34_KNMI_Stations[[#This Row],[Gewogen factor]]</f>
        <v>2.9599999999999995</v>
      </c>
      <c r="P13436" s="89" cm="1">
        <f t="array" ref="P134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37" spans="1:16" x14ac:dyDescent="0.25">
      <c r="A13437">
        <v>392</v>
      </c>
      <c r="B13437" s="110">
        <v>45913</v>
      </c>
      <c r="C13437" s="89">
        <v>3.7</v>
      </c>
      <c r="D13437" s="89">
        <v>14.7</v>
      </c>
      <c r="E13437" s="96">
        <v>1267</v>
      </c>
      <c r="F13437" s="89">
        <v>4.9000000000000004</v>
      </c>
      <c r="G13437" s="89"/>
      <c r="H13437">
        <v>0.81</v>
      </c>
      <c r="I13437" t="s">
        <v>609</v>
      </c>
      <c r="J13437">
        <v>0.8</v>
      </c>
      <c r="K13437">
        <v>9</v>
      </c>
      <c r="L13437">
        <v>2025</v>
      </c>
      <c r="M13437" t="s">
        <v>365</v>
      </c>
      <c r="N13437" s="89" cm="1">
        <f t="array" ref="N13437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13437" s="89">
        <f>_34_KNMI_Stations[[#This Row],[graaddagen]]*_34_KNMI_Stations[[#This Row],[Gewogen factor]]</f>
        <v>2.6400000000000006</v>
      </c>
      <c r="P13437" s="89" cm="1">
        <f t="array" ref="P134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38" spans="1:16" x14ac:dyDescent="0.25">
      <c r="A13438">
        <v>392</v>
      </c>
      <c r="B13438" s="110">
        <v>45914</v>
      </c>
      <c r="C13438" s="89">
        <v>3</v>
      </c>
      <c r="D13438" s="89">
        <v>15</v>
      </c>
      <c r="E13438" s="96">
        <v>1530</v>
      </c>
      <c r="F13438" s="89">
        <v>6.2</v>
      </c>
      <c r="G13438" s="89"/>
      <c r="H13438">
        <v>0.79</v>
      </c>
      <c r="I13438" t="s">
        <v>609</v>
      </c>
      <c r="J13438">
        <v>0.8</v>
      </c>
      <c r="K13438">
        <v>9</v>
      </c>
      <c r="L13438">
        <v>2025</v>
      </c>
      <c r="M13438" t="s">
        <v>365</v>
      </c>
      <c r="N13438" s="89" cm="1">
        <f t="array" ref="N13438">IF(ISNUMBER(_34_KNMI_Stations[[#This Row],[Etmaal temperatuur °C]]),IF(_34_KNMI_Stations[[#This Row],[Etmaal temperatuur °C]]&lt;stookgrens[],stookgrens[]-_34_KNMI_Stations[[#This Row],[Etmaal temperatuur °C]],0),"")</f>
        <v>3</v>
      </c>
      <c r="O13438" s="89">
        <f>_34_KNMI_Stations[[#This Row],[graaddagen]]*_34_KNMI_Stations[[#This Row],[Gewogen factor]]</f>
        <v>2.4000000000000004</v>
      </c>
      <c r="P13438" s="89" cm="1">
        <f t="array" ref="P134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39" spans="1:16" x14ac:dyDescent="0.25">
      <c r="A13439">
        <v>392</v>
      </c>
      <c r="B13439" s="110">
        <v>45915</v>
      </c>
      <c r="C13439" s="89">
        <v>6.6</v>
      </c>
      <c r="D13439" s="89">
        <v>16.8</v>
      </c>
      <c r="E13439" s="96">
        <v>1377</v>
      </c>
      <c r="F13439" s="89">
        <v>2.7</v>
      </c>
      <c r="G13439" s="89"/>
      <c r="H13439">
        <v>0.74</v>
      </c>
      <c r="I13439" t="s">
        <v>609</v>
      </c>
      <c r="J13439">
        <v>0.8</v>
      </c>
      <c r="K13439">
        <v>9</v>
      </c>
      <c r="L13439">
        <v>2025</v>
      </c>
      <c r="M13439" t="s">
        <v>366</v>
      </c>
      <c r="N13439" s="89" cm="1">
        <f t="array" ref="N13439">IF(ISNUMBER(_34_KNMI_Stations[[#This Row],[Etmaal temperatuur °C]]),IF(_34_KNMI_Stations[[#This Row],[Etmaal temperatuur °C]]&lt;stookgrens[],stookgrens[]-_34_KNMI_Stations[[#This Row],[Etmaal temperatuur °C]],0),"")</f>
        <v>1.1999999999999993</v>
      </c>
      <c r="O13439" s="89">
        <f>_34_KNMI_Stations[[#This Row],[graaddagen]]*_34_KNMI_Stations[[#This Row],[Gewogen factor]]</f>
        <v>0.95999999999999952</v>
      </c>
      <c r="P13439" s="89" cm="1">
        <f t="array" ref="P134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40" spans="1:16" x14ac:dyDescent="0.25">
      <c r="A13440">
        <v>392</v>
      </c>
      <c r="B13440" s="110">
        <v>45916</v>
      </c>
      <c r="C13440" s="89">
        <v>6</v>
      </c>
      <c r="D13440" s="89">
        <v>15.1</v>
      </c>
      <c r="E13440" s="96">
        <v>1035</v>
      </c>
      <c r="F13440" s="89">
        <v>0.1</v>
      </c>
      <c r="G13440" s="89"/>
      <c r="H13440">
        <v>0.72</v>
      </c>
      <c r="I13440" t="s">
        <v>609</v>
      </c>
      <c r="J13440">
        <v>0.8</v>
      </c>
      <c r="K13440">
        <v>9</v>
      </c>
      <c r="L13440">
        <v>2025</v>
      </c>
      <c r="M13440" t="s">
        <v>366</v>
      </c>
      <c r="N13440" s="89" cm="1">
        <f t="array" ref="N13440">IF(ISNUMBER(_34_KNMI_Stations[[#This Row],[Etmaal temperatuur °C]]),IF(_34_KNMI_Stations[[#This Row],[Etmaal temperatuur °C]]&lt;stookgrens[],stookgrens[]-_34_KNMI_Stations[[#This Row],[Etmaal temperatuur °C]],0),"")</f>
        <v>2.9000000000000004</v>
      </c>
      <c r="O13440" s="89">
        <f>_34_KNMI_Stations[[#This Row],[graaddagen]]*_34_KNMI_Stations[[#This Row],[Gewogen factor]]</f>
        <v>2.3200000000000003</v>
      </c>
      <c r="P13440" s="89" cm="1">
        <f t="array" ref="P134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41" spans="1:16" x14ac:dyDescent="0.25">
      <c r="A13441">
        <v>392</v>
      </c>
      <c r="B13441" s="110">
        <v>45917</v>
      </c>
      <c r="C13441" s="89">
        <v>3.2</v>
      </c>
      <c r="D13441" s="89">
        <v>15.3</v>
      </c>
      <c r="E13441" s="96">
        <v>584</v>
      </c>
      <c r="F13441" s="89">
        <v>0.1</v>
      </c>
      <c r="G13441" s="89"/>
      <c r="H13441">
        <v>0.78</v>
      </c>
      <c r="I13441" t="s">
        <v>609</v>
      </c>
      <c r="J13441">
        <v>0.8</v>
      </c>
      <c r="K13441">
        <v>9</v>
      </c>
      <c r="L13441">
        <v>2025</v>
      </c>
      <c r="M13441" t="s">
        <v>366</v>
      </c>
      <c r="N13441" s="89" cm="1">
        <f t="array" ref="N13441">IF(ISNUMBER(_34_KNMI_Stations[[#This Row],[Etmaal temperatuur °C]]),IF(_34_KNMI_Stations[[#This Row],[Etmaal temperatuur °C]]&lt;stookgrens[],stookgrens[]-_34_KNMI_Stations[[#This Row],[Etmaal temperatuur °C]],0),"")</f>
        <v>2.6999999999999993</v>
      </c>
      <c r="O13441" s="89">
        <f>_34_KNMI_Stations[[#This Row],[graaddagen]]*_34_KNMI_Stations[[#This Row],[Gewogen factor]]</f>
        <v>2.1599999999999997</v>
      </c>
      <c r="P13441" s="89" cm="1">
        <f t="array" ref="P134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42" spans="1:16" x14ac:dyDescent="0.25">
      <c r="A13442">
        <v>392</v>
      </c>
      <c r="B13442" s="110">
        <v>45918</v>
      </c>
      <c r="C13442" s="89">
        <v>3.6</v>
      </c>
      <c r="D13442" s="89">
        <v>17.8</v>
      </c>
      <c r="E13442" s="96">
        <v>921</v>
      </c>
      <c r="F13442" s="89">
        <v>0</v>
      </c>
      <c r="G13442" s="89"/>
      <c r="H13442">
        <v>0.8</v>
      </c>
      <c r="I13442" t="s">
        <v>609</v>
      </c>
      <c r="J13442">
        <v>0.8</v>
      </c>
      <c r="K13442">
        <v>9</v>
      </c>
      <c r="L13442">
        <v>2025</v>
      </c>
      <c r="M13442" t="s">
        <v>366</v>
      </c>
      <c r="N13442" s="89" cm="1">
        <f t="array" ref="N13442">IF(ISNUMBER(_34_KNMI_Stations[[#This Row],[Etmaal temperatuur °C]]),IF(_34_KNMI_Stations[[#This Row],[Etmaal temperatuur °C]]&lt;stookgrens[],stookgrens[]-_34_KNMI_Stations[[#This Row],[Etmaal temperatuur °C]],0),"")</f>
        <v>0.19999999999999929</v>
      </c>
      <c r="O13442" s="89">
        <f>_34_KNMI_Stations[[#This Row],[graaddagen]]*_34_KNMI_Stations[[#This Row],[Gewogen factor]]</f>
        <v>0.15999999999999945</v>
      </c>
      <c r="P13442" s="89" cm="1">
        <f t="array" ref="P134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43" spans="1:16" x14ac:dyDescent="0.25">
      <c r="A13443">
        <v>392</v>
      </c>
      <c r="B13443" s="110">
        <v>45919</v>
      </c>
      <c r="C13443" s="89">
        <v>2.1</v>
      </c>
      <c r="D13443" s="89">
        <v>18.7</v>
      </c>
      <c r="E13443" s="96">
        <v>1591</v>
      </c>
      <c r="F13443" s="89">
        <v>0</v>
      </c>
      <c r="G13443" s="89"/>
      <c r="H13443">
        <v>0.78</v>
      </c>
      <c r="I13443" t="s">
        <v>609</v>
      </c>
      <c r="J13443">
        <v>0.8</v>
      </c>
      <c r="K13443">
        <v>9</v>
      </c>
      <c r="L13443">
        <v>2025</v>
      </c>
      <c r="M13443" t="s">
        <v>366</v>
      </c>
      <c r="N13443" s="89" cm="1">
        <f t="array" ref="N13443">IF(ISNUMBER(_34_KNMI_Stations[[#This Row],[Etmaal temperatuur °C]]),IF(_34_KNMI_Stations[[#This Row],[Etmaal temperatuur °C]]&lt;stookgrens[],stookgrens[]-_34_KNMI_Stations[[#This Row],[Etmaal temperatuur °C]],0),"")</f>
        <v>0</v>
      </c>
      <c r="O13443" s="89">
        <f>_34_KNMI_Stations[[#This Row],[graaddagen]]*_34_KNMI_Stations[[#This Row],[Gewogen factor]]</f>
        <v>0</v>
      </c>
      <c r="P13443" s="89" cm="1">
        <f t="array" ref="P13443">IF(ISNUMBER(_34_KNMI_Stations[[#This Row],[Etmaal temperatuur °C]]),IF(_34_KNMI_Stations[[#This Row],[Etmaal temperatuur °C]]&gt;stookgrens[],_34_KNMI_Stations[[#This Row],[Etmaal temperatuur °C]]-stookgrens[],0),"")</f>
        <v>0.69999999999999929</v>
      </c>
    </row>
    <row r="13444" spans="1:16" x14ac:dyDescent="0.25">
      <c r="A13444">
        <v>392</v>
      </c>
      <c r="B13444" s="110">
        <v>45920</v>
      </c>
      <c r="C13444" s="89">
        <v>2.8</v>
      </c>
      <c r="D13444" s="89">
        <v>20.5</v>
      </c>
      <c r="E13444" s="96">
        <v>863</v>
      </c>
      <c r="F13444" s="89">
        <v>0</v>
      </c>
      <c r="G13444" s="89"/>
      <c r="H13444">
        <v>0.75</v>
      </c>
      <c r="I13444" t="s">
        <v>609</v>
      </c>
      <c r="J13444">
        <v>0.8</v>
      </c>
      <c r="K13444">
        <v>9</v>
      </c>
      <c r="L13444">
        <v>2025</v>
      </c>
      <c r="M13444" t="s">
        <v>366</v>
      </c>
      <c r="N13444" s="89" cm="1">
        <f t="array" ref="N13444">IF(ISNUMBER(_34_KNMI_Stations[[#This Row],[Etmaal temperatuur °C]]),IF(_34_KNMI_Stations[[#This Row],[Etmaal temperatuur °C]]&lt;stookgrens[],stookgrens[]-_34_KNMI_Stations[[#This Row],[Etmaal temperatuur °C]],0),"")</f>
        <v>0</v>
      </c>
      <c r="O13444" s="89">
        <f>_34_KNMI_Stations[[#This Row],[graaddagen]]*_34_KNMI_Stations[[#This Row],[Gewogen factor]]</f>
        <v>0</v>
      </c>
      <c r="P13444" s="89" cm="1">
        <f t="array" ref="P13444">IF(ISNUMBER(_34_KNMI_Stations[[#This Row],[Etmaal temperatuur °C]]),IF(_34_KNMI_Stations[[#This Row],[Etmaal temperatuur °C]]&gt;stookgrens[],_34_KNMI_Stations[[#This Row],[Etmaal temperatuur °C]]-stookgrens[],0),"")</f>
        <v>2.5</v>
      </c>
    </row>
    <row r="13445" spans="1:16" x14ac:dyDescent="0.25">
      <c r="A13445">
        <v>392</v>
      </c>
      <c r="B13445" s="110">
        <v>45921</v>
      </c>
      <c r="C13445" s="89">
        <v>3</v>
      </c>
      <c r="D13445" s="89">
        <v>14</v>
      </c>
      <c r="E13445" s="96">
        <v>596</v>
      </c>
      <c r="F13445" s="89">
        <v>2.7</v>
      </c>
      <c r="G13445" s="89"/>
      <c r="H13445">
        <v>0.81</v>
      </c>
      <c r="I13445" t="s">
        <v>609</v>
      </c>
      <c r="J13445">
        <v>0.8</v>
      </c>
      <c r="K13445">
        <v>9</v>
      </c>
      <c r="L13445">
        <v>2025</v>
      </c>
      <c r="M13445" t="s">
        <v>366</v>
      </c>
      <c r="N13445" s="89" cm="1">
        <f t="array" ref="N13445">IF(ISNUMBER(_34_KNMI_Stations[[#This Row],[Etmaal temperatuur °C]]),IF(_34_KNMI_Stations[[#This Row],[Etmaal temperatuur °C]]&lt;stookgrens[],stookgrens[]-_34_KNMI_Stations[[#This Row],[Etmaal temperatuur °C]],0),"")</f>
        <v>4</v>
      </c>
      <c r="O13445" s="89">
        <f>_34_KNMI_Stations[[#This Row],[graaddagen]]*_34_KNMI_Stations[[#This Row],[Gewogen factor]]</f>
        <v>3.2</v>
      </c>
      <c r="P13445" s="89" cm="1">
        <f t="array" ref="P134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46" spans="1:16" x14ac:dyDescent="0.25">
      <c r="A13446">
        <v>392</v>
      </c>
      <c r="B13446" s="110">
        <v>45922</v>
      </c>
      <c r="C13446" s="89">
        <v>2.8</v>
      </c>
      <c r="D13446" s="89">
        <v>12.1</v>
      </c>
      <c r="E13446" s="96">
        <v>1414</v>
      </c>
      <c r="F13446" s="89">
        <v>0</v>
      </c>
      <c r="G13446" s="89"/>
      <c r="H13446">
        <v>0.73</v>
      </c>
      <c r="I13446" t="s">
        <v>609</v>
      </c>
      <c r="J13446">
        <v>0.8</v>
      </c>
      <c r="K13446">
        <v>9</v>
      </c>
      <c r="L13446">
        <v>2025</v>
      </c>
      <c r="M13446" t="s">
        <v>367</v>
      </c>
      <c r="N13446" s="89" cm="1">
        <f t="array" ref="N13446">IF(ISNUMBER(_34_KNMI_Stations[[#This Row],[Etmaal temperatuur °C]]),IF(_34_KNMI_Stations[[#This Row],[Etmaal temperatuur °C]]&lt;stookgrens[],stookgrens[]-_34_KNMI_Stations[[#This Row],[Etmaal temperatuur °C]],0),"")</f>
        <v>5.9</v>
      </c>
      <c r="O13446" s="89">
        <f>_34_KNMI_Stations[[#This Row],[graaddagen]]*_34_KNMI_Stations[[#This Row],[Gewogen factor]]</f>
        <v>4.7200000000000006</v>
      </c>
      <c r="P13446" s="89" cm="1">
        <f t="array" ref="P134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47" spans="1:16" x14ac:dyDescent="0.25">
      <c r="A13447">
        <v>392</v>
      </c>
      <c r="B13447" s="110">
        <v>45923</v>
      </c>
      <c r="C13447" s="89">
        <v>2.5</v>
      </c>
      <c r="D13447" s="89">
        <v>12.3</v>
      </c>
      <c r="E13447" s="96">
        <v>1412</v>
      </c>
      <c r="F13447" s="89">
        <v>0</v>
      </c>
      <c r="G13447" s="89"/>
      <c r="H13447">
        <v>0.74</v>
      </c>
      <c r="I13447" t="s">
        <v>609</v>
      </c>
      <c r="J13447">
        <v>0.8</v>
      </c>
      <c r="K13447">
        <v>9</v>
      </c>
      <c r="L13447">
        <v>2025</v>
      </c>
      <c r="M13447" t="s">
        <v>367</v>
      </c>
      <c r="N13447" s="89" cm="1">
        <f t="array" ref="N13447">IF(ISNUMBER(_34_KNMI_Stations[[#This Row],[Etmaal temperatuur °C]]),IF(_34_KNMI_Stations[[#This Row],[Etmaal temperatuur °C]]&lt;stookgrens[],stookgrens[]-_34_KNMI_Stations[[#This Row],[Etmaal temperatuur °C]],0),"")</f>
        <v>5.6999999999999993</v>
      </c>
      <c r="O13447" s="89">
        <f>_34_KNMI_Stations[[#This Row],[graaddagen]]*_34_KNMI_Stations[[#This Row],[Gewogen factor]]</f>
        <v>4.5599999999999996</v>
      </c>
      <c r="P13447" s="89" cm="1">
        <f t="array" ref="P134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48" spans="1:16" x14ac:dyDescent="0.25">
      <c r="A13448">
        <v>392</v>
      </c>
      <c r="B13448" s="110">
        <v>45924</v>
      </c>
      <c r="C13448" s="89">
        <v>3.5</v>
      </c>
      <c r="D13448" s="89">
        <v>11.8</v>
      </c>
      <c r="E13448" s="96">
        <v>1016</v>
      </c>
      <c r="F13448" s="89">
        <v>0</v>
      </c>
      <c r="G13448" s="89"/>
      <c r="H13448">
        <v>0.64</v>
      </c>
      <c r="I13448" t="s">
        <v>609</v>
      </c>
      <c r="J13448">
        <v>0.8</v>
      </c>
      <c r="K13448">
        <v>9</v>
      </c>
      <c r="L13448">
        <v>2025</v>
      </c>
      <c r="M13448" t="s">
        <v>367</v>
      </c>
      <c r="N13448" s="89" cm="1">
        <f t="array" ref="N13448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3448" s="89">
        <f>_34_KNMI_Stations[[#This Row],[graaddagen]]*_34_KNMI_Stations[[#This Row],[Gewogen factor]]</f>
        <v>4.96</v>
      </c>
      <c r="P13448" s="89" cm="1">
        <f t="array" ref="P134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49" spans="1:16" x14ac:dyDescent="0.25">
      <c r="A13449">
        <v>392</v>
      </c>
      <c r="B13449" s="110">
        <v>45925</v>
      </c>
      <c r="C13449" s="89">
        <v>3.9</v>
      </c>
      <c r="D13449" s="89">
        <v>10.4</v>
      </c>
      <c r="E13449" s="96">
        <v>244</v>
      </c>
      <c r="F13449" s="89">
        <v>-0.1</v>
      </c>
      <c r="G13449" s="89"/>
      <c r="H13449">
        <v>0.72</v>
      </c>
      <c r="I13449" t="s">
        <v>609</v>
      </c>
      <c r="J13449">
        <v>0.8</v>
      </c>
      <c r="K13449">
        <v>9</v>
      </c>
      <c r="L13449">
        <v>2025</v>
      </c>
      <c r="M13449" t="s">
        <v>367</v>
      </c>
      <c r="N13449" s="89" cm="1">
        <f t="array" ref="N13449">IF(ISNUMBER(_34_KNMI_Stations[[#This Row],[Etmaal temperatuur °C]]),IF(_34_KNMI_Stations[[#This Row],[Etmaal temperatuur °C]]&lt;stookgrens[],stookgrens[]-_34_KNMI_Stations[[#This Row],[Etmaal temperatuur °C]],0),"")</f>
        <v>7.6</v>
      </c>
      <c r="O13449" s="89">
        <f>_34_KNMI_Stations[[#This Row],[graaddagen]]*_34_KNMI_Stations[[#This Row],[Gewogen factor]]</f>
        <v>6.08</v>
      </c>
      <c r="P13449" s="89" cm="1">
        <f t="array" ref="P134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50" spans="1:16" x14ac:dyDescent="0.25">
      <c r="A13450">
        <v>392</v>
      </c>
      <c r="B13450" s="110">
        <v>45926</v>
      </c>
      <c r="C13450" s="89">
        <v>2.2999999999999998</v>
      </c>
      <c r="D13450" s="89">
        <v>12.1</v>
      </c>
      <c r="E13450" s="96">
        <v>968</v>
      </c>
      <c r="F13450" s="89">
        <v>0.1</v>
      </c>
      <c r="G13450" s="89"/>
      <c r="H13450">
        <v>0.8</v>
      </c>
      <c r="I13450" t="s">
        <v>609</v>
      </c>
      <c r="J13450">
        <v>0.8</v>
      </c>
      <c r="K13450">
        <v>9</v>
      </c>
      <c r="L13450">
        <v>2025</v>
      </c>
      <c r="M13450" t="s">
        <v>367</v>
      </c>
      <c r="N13450" s="89" cm="1">
        <f t="array" ref="N13450">IF(ISNUMBER(_34_KNMI_Stations[[#This Row],[Etmaal temperatuur °C]]),IF(_34_KNMI_Stations[[#This Row],[Etmaal temperatuur °C]]&lt;stookgrens[],stookgrens[]-_34_KNMI_Stations[[#This Row],[Etmaal temperatuur °C]],0),"")</f>
        <v>5.9</v>
      </c>
      <c r="O13450" s="89">
        <f>_34_KNMI_Stations[[#This Row],[graaddagen]]*_34_KNMI_Stations[[#This Row],[Gewogen factor]]</f>
        <v>4.7200000000000006</v>
      </c>
      <c r="P13450" s="89" cm="1">
        <f t="array" ref="P134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51" spans="1:16" x14ac:dyDescent="0.25">
      <c r="A13451">
        <v>392</v>
      </c>
      <c r="B13451" s="110">
        <v>45927</v>
      </c>
      <c r="C13451" s="89">
        <v>1.4</v>
      </c>
      <c r="D13451" s="89">
        <v>12</v>
      </c>
      <c r="E13451" s="96">
        <v>740</v>
      </c>
      <c r="F13451" s="89">
        <v>0</v>
      </c>
      <c r="G13451" s="89"/>
      <c r="H13451">
        <v>0.87</v>
      </c>
      <c r="I13451" t="s">
        <v>609</v>
      </c>
      <c r="J13451">
        <v>0.8</v>
      </c>
      <c r="K13451">
        <v>9</v>
      </c>
      <c r="L13451">
        <v>2025</v>
      </c>
      <c r="M13451" t="s">
        <v>367</v>
      </c>
      <c r="N13451" s="89" cm="1">
        <f t="array" ref="N13451">IF(ISNUMBER(_34_KNMI_Stations[[#This Row],[Etmaal temperatuur °C]]),IF(_34_KNMI_Stations[[#This Row],[Etmaal temperatuur °C]]&lt;stookgrens[],stookgrens[]-_34_KNMI_Stations[[#This Row],[Etmaal temperatuur °C]],0),"")</f>
        <v>6</v>
      </c>
      <c r="O13451" s="89">
        <f>_34_KNMI_Stations[[#This Row],[graaddagen]]*_34_KNMI_Stations[[#This Row],[Gewogen factor]]</f>
        <v>4.8000000000000007</v>
      </c>
      <c r="P13451" s="89" cm="1">
        <f t="array" ref="P134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52" spans="1:16" x14ac:dyDescent="0.25">
      <c r="A13452">
        <v>392</v>
      </c>
      <c r="B13452" s="110">
        <v>45928</v>
      </c>
      <c r="C13452" s="89">
        <v>0.7</v>
      </c>
      <c r="D13452" s="89">
        <v>11.6</v>
      </c>
      <c r="E13452" s="96">
        <v>1329</v>
      </c>
      <c r="F13452" s="89">
        <v>0</v>
      </c>
      <c r="G13452" s="89"/>
      <c r="H13452">
        <v>0.85</v>
      </c>
      <c r="I13452" t="s">
        <v>609</v>
      </c>
      <c r="J13452">
        <v>0.8</v>
      </c>
      <c r="K13452">
        <v>9</v>
      </c>
      <c r="L13452">
        <v>2025</v>
      </c>
      <c r="M13452" t="s">
        <v>367</v>
      </c>
      <c r="N13452" s="89" cm="1">
        <f t="array" ref="N13452">IF(ISNUMBER(_34_KNMI_Stations[[#This Row],[Etmaal temperatuur °C]]),IF(_34_KNMI_Stations[[#This Row],[Etmaal temperatuur °C]]&lt;stookgrens[],stookgrens[]-_34_KNMI_Stations[[#This Row],[Etmaal temperatuur °C]],0),"")</f>
        <v>6.4</v>
      </c>
      <c r="O13452" s="89">
        <f>_34_KNMI_Stations[[#This Row],[graaddagen]]*_34_KNMI_Stations[[#This Row],[Gewogen factor]]</f>
        <v>5.120000000000001</v>
      </c>
      <c r="P13452" s="89" cm="1">
        <f t="array" ref="P134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53" spans="1:16" x14ac:dyDescent="0.25">
      <c r="A13453">
        <v>392</v>
      </c>
      <c r="B13453" s="110">
        <v>45929</v>
      </c>
      <c r="C13453" s="89">
        <v>1.3</v>
      </c>
      <c r="D13453" s="89">
        <v>12.8</v>
      </c>
      <c r="E13453" s="96">
        <v>1141</v>
      </c>
      <c r="F13453" s="89">
        <v>0</v>
      </c>
      <c r="G13453" s="89"/>
      <c r="H13453">
        <v>0.83</v>
      </c>
      <c r="I13453" t="s">
        <v>609</v>
      </c>
      <c r="J13453">
        <v>0.8</v>
      </c>
      <c r="K13453">
        <v>9</v>
      </c>
      <c r="L13453">
        <v>2025</v>
      </c>
      <c r="M13453" t="s">
        <v>368</v>
      </c>
      <c r="N13453" s="89" cm="1">
        <f t="array" ref="N13453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3453" s="89">
        <f>_34_KNMI_Stations[[#This Row],[graaddagen]]*_34_KNMI_Stations[[#This Row],[Gewogen factor]]</f>
        <v>4.1599999999999993</v>
      </c>
      <c r="P13453" s="89" cm="1">
        <f t="array" ref="P134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54" spans="1:16" x14ac:dyDescent="0.25">
      <c r="A13454">
        <v>392</v>
      </c>
      <c r="B13454" s="110">
        <v>45930</v>
      </c>
      <c r="C13454" s="89">
        <v>1.3</v>
      </c>
      <c r="D13454" s="89">
        <v>11.1</v>
      </c>
      <c r="E13454" s="96">
        <v>1138</v>
      </c>
      <c r="F13454" s="89">
        <v>0</v>
      </c>
      <c r="G13454" s="89"/>
      <c r="H13454">
        <v>0.91</v>
      </c>
      <c r="I13454" t="s">
        <v>609</v>
      </c>
      <c r="J13454">
        <v>0.8</v>
      </c>
      <c r="K13454">
        <v>9</v>
      </c>
      <c r="L13454">
        <v>2025</v>
      </c>
      <c r="M13454" t="s">
        <v>368</v>
      </c>
      <c r="N13454" s="89" cm="1">
        <f t="array" ref="N13454">IF(ISNUMBER(_34_KNMI_Stations[[#This Row],[Etmaal temperatuur °C]]),IF(_34_KNMI_Stations[[#This Row],[Etmaal temperatuur °C]]&lt;stookgrens[],stookgrens[]-_34_KNMI_Stations[[#This Row],[Etmaal temperatuur °C]],0),"")</f>
        <v>6.9</v>
      </c>
      <c r="O13454" s="89">
        <f>_34_KNMI_Stations[[#This Row],[graaddagen]]*_34_KNMI_Stations[[#This Row],[Gewogen factor]]</f>
        <v>5.5200000000000005</v>
      </c>
      <c r="P13454" s="89" cm="1">
        <f t="array" ref="P134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55" spans="1:16" x14ac:dyDescent="0.25">
      <c r="A13455">
        <v>392</v>
      </c>
      <c r="B13455" s="110">
        <v>45931</v>
      </c>
      <c r="C13455" s="89">
        <v>1.3</v>
      </c>
      <c r="D13455" s="89">
        <v>9.6</v>
      </c>
      <c r="E13455" s="96">
        <v>1358</v>
      </c>
      <c r="F13455" s="89">
        <v>0</v>
      </c>
      <c r="G13455" s="89"/>
      <c r="H13455">
        <v>0.8</v>
      </c>
      <c r="I13455" t="s">
        <v>609</v>
      </c>
      <c r="J13455">
        <v>1</v>
      </c>
      <c r="K13455">
        <v>10</v>
      </c>
      <c r="L13455">
        <v>2025</v>
      </c>
      <c r="M13455" t="s">
        <v>368</v>
      </c>
      <c r="N13455" s="89" cm="1">
        <f t="array" ref="N13455">IF(ISNUMBER(_34_KNMI_Stations[[#This Row],[Etmaal temperatuur °C]]),IF(_34_KNMI_Stations[[#This Row],[Etmaal temperatuur °C]]&lt;stookgrens[],stookgrens[]-_34_KNMI_Stations[[#This Row],[Etmaal temperatuur °C]],0),"")</f>
        <v>8.4</v>
      </c>
      <c r="O13455" s="89">
        <f>_34_KNMI_Stations[[#This Row],[graaddagen]]*_34_KNMI_Stations[[#This Row],[Gewogen factor]]</f>
        <v>8.4</v>
      </c>
      <c r="P13455" s="89" cm="1">
        <f t="array" ref="P134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56" spans="1:16" x14ac:dyDescent="0.25">
      <c r="A13456">
        <v>392</v>
      </c>
      <c r="B13456" s="110">
        <v>45932</v>
      </c>
      <c r="C13456" s="89">
        <v>2.6</v>
      </c>
      <c r="D13456" s="89">
        <v>11.3</v>
      </c>
      <c r="E13456" s="96">
        <v>1316</v>
      </c>
      <c r="F13456" s="89">
        <v>0</v>
      </c>
      <c r="G13456" s="89"/>
      <c r="H13456">
        <v>0.68</v>
      </c>
      <c r="I13456" t="s">
        <v>609</v>
      </c>
      <c r="J13456">
        <v>1</v>
      </c>
      <c r="K13456">
        <v>10</v>
      </c>
      <c r="L13456">
        <v>2025</v>
      </c>
      <c r="M13456" t="s">
        <v>368</v>
      </c>
      <c r="N13456" s="89" cm="1">
        <f t="array" ref="N13456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13456" s="89">
        <f>_34_KNMI_Stations[[#This Row],[graaddagen]]*_34_KNMI_Stations[[#This Row],[Gewogen factor]]</f>
        <v>6.6999999999999993</v>
      </c>
      <c r="P13456" s="89" cm="1">
        <f t="array" ref="P134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57" spans="1:16" x14ac:dyDescent="0.25">
      <c r="A13457">
        <v>392</v>
      </c>
      <c r="B13457" s="110">
        <v>45933</v>
      </c>
      <c r="C13457" s="89">
        <v>3.8</v>
      </c>
      <c r="D13457" s="89">
        <v>11.4</v>
      </c>
      <c r="E13457" s="96">
        <v>385</v>
      </c>
      <c r="F13457" s="89">
        <v>3.6</v>
      </c>
      <c r="G13457" s="89"/>
      <c r="H13457">
        <v>0.74</v>
      </c>
      <c r="I13457" t="s">
        <v>609</v>
      </c>
      <c r="J13457">
        <v>1</v>
      </c>
      <c r="K13457">
        <v>10</v>
      </c>
      <c r="L13457">
        <v>2025</v>
      </c>
      <c r="M13457" t="s">
        <v>368</v>
      </c>
      <c r="N13457" s="89" cm="1">
        <f t="array" ref="N13457">IF(ISNUMBER(_34_KNMI_Stations[[#This Row],[Etmaal temperatuur °C]]),IF(_34_KNMI_Stations[[#This Row],[Etmaal temperatuur °C]]&lt;stookgrens[],stookgrens[]-_34_KNMI_Stations[[#This Row],[Etmaal temperatuur °C]],0),"")</f>
        <v>6.6</v>
      </c>
      <c r="O13457" s="89">
        <f>_34_KNMI_Stations[[#This Row],[graaddagen]]*_34_KNMI_Stations[[#This Row],[Gewogen factor]]</f>
        <v>6.6</v>
      </c>
      <c r="P13457" s="89" cm="1">
        <f t="array" ref="P134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58" spans="1:16" x14ac:dyDescent="0.25">
      <c r="A13458">
        <v>392</v>
      </c>
      <c r="B13458" s="110">
        <v>45934</v>
      </c>
      <c r="C13458" s="89">
        <v>6.5</v>
      </c>
      <c r="D13458" s="89">
        <v>13.2</v>
      </c>
      <c r="E13458" s="96">
        <v>862</v>
      </c>
      <c r="F13458" s="89">
        <v>14.8</v>
      </c>
      <c r="G13458" s="89"/>
      <c r="H13458">
        <v>0.78</v>
      </c>
      <c r="I13458" t="s">
        <v>609</v>
      </c>
      <c r="J13458">
        <v>1</v>
      </c>
      <c r="K13458">
        <v>10</v>
      </c>
      <c r="L13458">
        <v>2025</v>
      </c>
      <c r="M13458" t="s">
        <v>368</v>
      </c>
      <c r="N13458" s="89" cm="1">
        <f t="array" ref="N13458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3458" s="89">
        <f>_34_KNMI_Stations[[#This Row],[graaddagen]]*_34_KNMI_Stations[[#This Row],[Gewogen factor]]</f>
        <v>4.8000000000000007</v>
      </c>
      <c r="P13458" s="89" cm="1">
        <f t="array" ref="P134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59" spans="1:16" x14ac:dyDescent="0.25">
      <c r="A13459">
        <v>392</v>
      </c>
      <c r="B13459" s="110">
        <v>45935</v>
      </c>
      <c r="C13459" s="89">
        <v>4.5999999999999996</v>
      </c>
      <c r="D13459" s="89">
        <v>11.1</v>
      </c>
      <c r="E13459" s="96">
        <v>576</v>
      </c>
      <c r="F13459" s="89">
        <v>3.9</v>
      </c>
      <c r="G13459" s="89"/>
      <c r="H13459">
        <v>0.82</v>
      </c>
      <c r="I13459" t="s">
        <v>609</v>
      </c>
      <c r="J13459">
        <v>1</v>
      </c>
      <c r="K13459">
        <v>10</v>
      </c>
      <c r="L13459">
        <v>2025</v>
      </c>
      <c r="M13459" t="s">
        <v>368</v>
      </c>
      <c r="N13459" s="89" cm="1">
        <f t="array" ref="N13459">IF(ISNUMBER(_34_KNMI_Stations[[#This Row],[Etmaal temperatuur °C]]),IF(_34_KNMI_Stations[[#This Row],[Etmaal temperatuur °C]]&lt;stookgrens[],stookgrens[]-_34_KNMI_Stations[[#This Row],[Etmaal temperatuur °C]],0),"")</f>
        <v>6.9</v>
      </c>
      <c r="O13459" s="89">
        <f>_34_KNMI_Stations[[#This Row],[graaddagen]]*_34_KNMI_Stations[[#This Row],[Gewogen factor]]</f>
        <v>6.9</v>
      </c>
      <c r="P13459" s="89" cm="1">
        <f t="array" ref="P134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60" spans="1:16" x14ac:dyDescent="0.25">
      <c r="A13460">
        <v>392</v>
      </c>
      <c r="B13460" s="110">
        <v>45936</v>
      </c>
      <c r="C13460" s="89">
        <v>3.1</v>
      </c>
      <c r="D13460" s="89">
        <v>12.4</v>
      </c>
      <c r="E13460" s="96">
        <v>265</v>
      </c>
      <c r="F13460" s="89">
        <v>0.9</v>
      </c>
      <c r="G13460" s="89"/>
      <c r="H13460">
        <v>0.91</v>
      </c>
      <c r="I13460" t="s">
        <v>609</v>
      </c>
      <c r="J13460">
        <v>1</v>
      </c>
      <c r="K13460">
        <v>10</v>
      </c>
      <c r="L13460">
        <v>2025</v>
      </c>
      <c r="M13460" t="s">
        <v>369</v>
      </c>
      <c r="N13460" s="89" cm="1">
        <f t="array" ref="N13460">IF(ISNUMBER(_34_KNMI_Stations[[#This Row],[Etmaal temperatuur °C]]),IF(_34_KNMI_Stations[[#This Row],[Etmaal temperatuur °C]]&lt;stookgrens[],stookgrens[]-_34_KNMI_Stations[[#This Row],[Etmaal temperatuur °C]],0),"")</f>
        <v>5.6</v>
      </c>
      <c r="O13460" s="89">
        <f>_34_KNMI_Stations[[#This Row],[graaddagen]]*_34_KNMI_Stations[[#This Row],[Gewogen factor]]</f>
        <v>5.6</v>
      </c>
      <c r="P13460" s="89" cm="1">
        <f t="array" ref="P134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61" spans="1:16" x14ac:dyDescent="0.25">
      <c r="A13461">
        <v>392</v>
      </c>
      <c r="B13461" s="110">
        <v>45937</v>
      </c>
      <c r="C13461" s="89">
        <v>2.2999999999999998</v>
      </c>
      <c r="D13461" s="89">
        <v>14.4</v>
      </c>
      <c r="E13461" s="96">
        <v>364</v>
      </c>
      <c r="F13461" s="89">
        <v>-0.1</v>
      </c>
      <c r="G13461" s="89"/>
      <c r="H13461">
        <v>0.91</v>
      </c>
      <c r="I13461" t="s">
        <v>609</v>
      </c>
      <c r="J13461">
        <v>1</v>
      </c>
      <c r="K13461">
        <v>10</v>
      </c>
      <c r="L13461">
        <v>2025</v>
      </c>
      <c r="M13461" t="s">
        <v>369</v>
      </c>
      <c r="N13461" s="89" cm="1">
        <f t="array" ref="N13461">IF(ISNUMBER(_34_KNMI_Stations[[#This Row],[Etmaal temperatuur °C]]),IF(_34_KNMI_Stations[[#This Row],[Etmaal temperatuur °C]]&lt;stookgrens[],stookgrens[]-_34_KNMI_Stations[[#This Row],[Etmaal temperatuur °C]],0),"")</f>
        <v>3.5999999999999996</v>
      </c>
      <c r="O13461" s="89">
        <f>_34_KNMI_Stations[[#This Row],[graaddagen]]*_34_KNMI_Stations[[#This Row],[Gewogen factor]]</f>
        <v>3.5999999999999996</v>
      </c>
      <c r="P13461" s="89" cm="1">
        <f t="array" ref="P134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62" spans="1:16" x14ac:dyDescent="0.25">
      <c r="A13462">
        <v>392</v>
      </c>
      <c r="B13462" s="110">
        <v>45938</v>
      </c>
      <c r="C13462" s="89">
        <v>1.7</v>
      </c>
      <c r="D13462" s="89">
        <v>14.1</v>
      </c>
      <c r="E13462" s="96">
        <v>456</v>
      </c>
      <c r="F13462" s="89">
        <v>0.1</v>
      </c>
      <c r="G13462" s="89"/>
      <c r="H13462">
        <v>0.89</v>
      </c>
      <c r="I13462" t="s">
        <v>609</v>
      </c>
      <c r="J13462">
        <v>1</v>
      </c>
      <c r="K13462">
        <v>10</v>
      </c>
      <c r="L13462">
        <v>2025</v>
      </c>
      <c r="M13462" t="s">
        <v>369</v>
      </c>
      <c r="N13462" s="89" cm="1">
        <f t="array" ref="N13462">IF(ISNUMBER(_34_KNMI_Stations[[#This Row],[Etmaal temperatuur °C]]),IF(_34_KNMI_Stations[[#This Row],[Etmaal temperatuur °C]]&lt;stookgrens[],stookgrens[]-_34_KNMI_Stations[[#This Row],[Etmaal temperatuur °C]],0),"")</f>
        <v>3.9000000000000004</v>
      </c>
      <c r="O13462" s="89">
        <f>_34_KNMI_Stations[[#This Row],[graaddagen]]*_34_KNMI_Stations[[#This Row],[Gewogen factor]]</f>
        <v>3.9000000000000004</v>
      </c>
      <c r="P13462" s="89" cm="1">
        <f t="array" ref="P134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63" spans="1:16" x14ac:dyDescent="0.25">
      <c r="A13463">
        <v>392</v>
      </c>
      <c r="B13463" s="110">
        <v>45939</v>
      </c>
      <c r="C13463" s="89">
        <v>2</v>
      </c>
      <c r="D13463" s="89">
        <v>13.2</v>
      </c>
      <c r="E13463" s="96">
        <v>753</v>
      </c>
      <c r="F13463" s="89">
        <v>-0.1</v>
      </c>
      <c r="G13463" s="89"/>
      <c r="H13463">
        <v>0.83</v>
      </c>
      <c r="I13463" t="s">
        <v>609</v>
      </c>
      <c r="J13463">
        <v>1</v>
      </c>
      <c r="K13463">
        <v>10</v>
      </c>
      <c r="L13463">
        <v>2025</v>
      </c>
      <c r="M13463" t="s">
        <v>369</v>
      </c>
      <c r="N13463" s="89" cm="1">
        <f t="array" ref="N13463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3463" s="89">
        <f>_34_KNMI_Stations[[#This Row],[graaddagen]]*_34_KNMI_Stations[[#This Row],[Gewogen factor]]</f>
        <v>4.8000000000000007</v>
      </c>
      <c r="P13463" s="89" cm="1">
        <f t="array" ref="P134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64" spans="1:16" x14ac:dyDescent="0.25">
      <c r="A13464">
        <v>392</v>
      </c>
      <c r="B13464" s="110">
        <v>45940</v>
      </c>
      <c r="C13464" s="89">
        <v>1.9</v>
      </c>
      <c r="D13464" s="89">
        <v>14.7</v>
      </c>
      <c r="E13464" s="96">
        <v>673</v>
      </c>
      <c r="F13464" s="89">
        <v>0</v>
      </c>
      <c r="G13464" s="89"/>
      <c r="H13464">
        <v>0.85</v>
      </c>
      <c r="I13464" t="s">
        <v>609</v>
      </c>
      <c r="J13464">
        <v>1</v>
      </c>
      <c r="K13464">
        <v>10</v>
      </c>
      <c r="L13464">
        <v>2025</v>
      </c>
      <c r="M13464" t="s">
        <v>369</v>
      </c>
      <c r="N13464" s="89" cm="1">
        <f t="array" ref="N13464">IF(ISNUMBER(_34_KNMI_Stations[[#This Row],[Etmaal temperatuur °C]]),IF(_34_KNMI_Stations[[#This Row],[Etmaal temperatuur °C]]&lt;stookgrens[],stookgrens[]-_34_KNMI_Stations[[#This Row],[Etmaal temperatuur °C]],0),"")</f>
        <v>3.3000000000000007</v>
      </c>
      <c r="O13464" s="89">
        <f>_34_KNMI_Stations[[#This Row],[graaddagen]]*_34_KNMI_Stations[[#This Row],[Gewogen factor]]</f>
        <v>3.3000000000000007</v>
      </c>
      <c r="P13464" s="89" cm="1">
        <f t="array" ref="P134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65" spans="1:16" x14ac:dyDescent="0.25">
      <c r="A13465">
        <v>392</v>
      </c>
      <c r="B13465" s="110">
        <v>45941</v>
      </c>
      <c r="C13465" s="89">
        <v>1.1000000000000001</v>
      </c>
      <c r="D13465" s="89">
        <v>14</v>
      </c>
      <c r="E13465" s="96">
        <v>240</v>
      </c>
      <c r="F13465" s="89">
        <v>0</v>
      </c>
      <c r="G13465" s="89"/>
      <c r="H13465">
        <v>0.88</v>
      </c>
      <c r="I13465" t="s">
        <v>609</v>
      </c>
      <c r="J13465">
        <v>1</v>
      </c>
      <c r="K13465">
        <v>10</v>
      </c>
      <c r="L13465">
        <v>2025</v>
      </c>
      <c r="M13465" t="s">
        <v>369</v>
      </c>
      <c r="N13465" s="89" cm="1">
        <f t="array" ref="N13465">IF(ISNUMBER(_34_KNMI_Stations[[#This Row],[Etmaal temperatuur °C]]),IF(_34_KNMI_Stations[[#This Row],[Etmaal temperatuur °C]]&lt;stookgrens[],stookgrens[]-_34_KNMI_Stations[[#This Row],[Etmaal temperatuur °C]],0),"")</f>
        <v>4</v>
      </c>
      <c r="O13465" s="89">
        <f>_34_KNMI_Stations[[#This Row],[graaddagen]]*_34_KNMI_Stations[[#This Row],[Gewogen factor]]</f>
        <v>4</v>
      </c>
      <c r="P13465" s="89" cm="1">
        <f t="array" ref="P134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66" spans="1:16" x14ac:dyDescent="0.25">
      <c r="A13466">
        <v>392</v>
      </c>
      <c r="B13466" s="110">
        <v>45942</v>
      </c>
      <c r="C13466" s="89">
        <v>1.3</v>
      </c>
      <c r="D13466" s="89">
        <v>14</v>
      </c>
      <c r="E13466" s="96">
        <v>553</v>
      </c>
      <c r="F13466" s="89">
        <v>0</v>
      </c>
      <c r="G13466" s="89"/>
      <c r="H13466">
        <v>0.87</v>
      </c>
      <c r="I13466" t="s">
        <v>609</v>
      </c>
      <c r="J13466">
        <v>1</v>
      </c>
      <c r="K13466">
        <v>10</v>
      </c>
      <c r="L13466">
        <v>2025</v>
      </c>
      <c r="M13466" t="s">
        <v>369</v>
      </c>
      <c r="N13466" s="89" cm="1">
        <f t="array" ref="N13466">IF(ISNUMBER(_34_KNMI_Stations[[#This Row],[Etmaal temperatuur °C]]),IF(_34_KNMI_Stations[[#This Row],[Etmaal temperatuur °C]]&lt;stookgrens[],stookgrens[]-_34_KNMI_Stations[[#This Row],[Etmaal temperatuur °C]],0),"")</f>
        <v>4</v>
      </c>
      <c r="O13466" s="89">
        <f>_34_KNMI_Stations[[#This Row],[graaddagen]]*_34_KNMI_Stations[[#This Row],[Gewogen factor]]</f>
        <v>4</v>
      </c>
      <c r="P13466" s="89" cm="1">
        <f t="array" ref="P134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67" spans="1:16" x14ac:dyDescent="0.25">
      <c r="A13467">
        <v>392</v>
      </c>
      <c r="B13467" s="110">
        <v>45943</v>
      </c>
      <c r="C13467" s="89">
        <v>1.4</v>
      </c>
      <c r="D13467" s="89">
        <v>12.8</v>
      </c>
      <c r="E13467" s="96">
        <v>349</v>
      </c>
      <c r="F13467" s="89">
        <v>-0.1</v>
      </c>
      <c r="G13467" s="89"/>
      <c r="H13467">
        <v>0.92</v>
      </c>
      <c r="I13467" t="s">
        <v>609</v>
      </c>
      <c r="J13467">
        <v>1</v>
      </c>
      <c r="K13467">
        <v>10</v>
      </c>
      <c r="L13467">
        <v>2025</v>
      </c>
      <c r="M13467" t="s">
        <v>370</v>
      </c>
      <c r="N13467" s="89" cm="1">
        <f t="array" ref="N13467">IF(ISNUMBER(_34_KNMI_Stations[[#This Row],[Etmaal temperatuur °C]]),IF(_34_KNMI_Stations[[#This Row],[Etmaal temperatuur °C]]&lt;stookgrens[],stookgrens[]-_34_KNMI_Stations[[#This Row],[Etmaal temperatuur °C]],0),"")</f>
        <v>5.1999999999999993</v>
      </c>
      <c r="O13467" s="89">
        <f>_34_KNMI_Stations[[#This Row],[graaddagen]]*_34_KNMI_Stations[[#This Row],[Gewogen factor]]</f>
        <v>5.1999999999999993</v>
      </c>
      <c r="P13467" s="89" cm="1">
        <f t="array" ref="P134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68" spans="1:16" x14ac:dyDescent="0.25">
      <c r="A13468">
        <v>392</v>
      </c>
      <c r="B13468" s="110">
        <v>45944</v>
      </c>
      <c r="C13468" s="89">
        <v>1.2</v>
      </c>
      <c r="D13468" s="89">
        <v>11.8</v>
      </c>
      <c r="E13468" s="96">
        <v>322</v>
      </c>
      <c r="F13468" s="89">
        <v>0.1</v>
      </c>
      <c r="G13468" s="89"/>
      <c r="H13468">
        <v>0.95</v>
      </c>
      <c r="I13468" t="s">
        <v>609</v>
      </c>
      <c r="J13468">
        <v>1</v>
      </c>
      <c r="K13468">
        <v>10</v>
      </c>
      <c r="L13468">
        <v>2025</v>
      </c>
      <c r="M13468" t="s">
        <v>370</v>
      </c>
      <c r="N13468" s="89" cm="1">
        <f t="array" ref="N13468">IF(ISNUMBER(_34_KNMI_Stations[[#This Row],[Etmaal temperatuur °C]]),IF(_34_KNMI_Stations[[#This Row],[Etmaal temperatuur °C]]&lt;stookgrens[],stookgrens[]-_34_KNMI_Stations[[#This Row],[Etmaal temperatuur °C]],0),"")</f>
        <v>6.1999999999999993</v>
      </c>
      <c r="O13468" s="89">
        <f>_34_KNMI_Stations[[#This Row],[graaddagen]]*_34_KNMI_Stations[[#This Row],[Gewogen factor]]</f>
        <v>6.1999999999999993</v>
      </c>
      <c r="P13468" s="89" cm="1">
        <f t="array" ref="P134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69" spans="1:16" x14ac:dyDescent="0.25">
      <c r="A13469">
        <v>392</v>
      </c>
      <c r="B13469" s="110">
        <v>45945</v>
      </c>
      <c r="C13469" s="89">
        <v>1</v>
      </c>
      <c r="D13469" s="89">
        <v>11.7</v>
      </c>
      <c r="E13469" s="96">
        <v>339</v>
      </c>
      <c r="F13469" s="89">
        <v>0.3</v>
      </c>
      <c r="G13469" s="89"/>
      <c r="H13469">
        <v>0.92</v>
      </c>
      <c r="I13469" t="s">
        <v>609</v>
      </c>
      <c r="J13469">
        <v>1</v>
      </c>
      <c r="K13469">
        <v>10</v>
      </c>
      <c r="L13469">
        <v>2025</v>
      </c>
      <c r="M13469" t="s">
        <v>370</v>
      </c>
      <c r="N13469" s="89" cm="1">
        <f t="array" ref="N13469">IF(ISNUMBER(_34_KNMI_Stations[[#This Row],[Etmaal temperatuur °C]]),IF(_34_KNMI_Stations[[#This Row],[Etmaal temperatuur °C]]&lt;stookgrens[],stookgrens[]-_34_KNMI_Stations[[#This Row],[Etmaal temperatuur °C]],0),"")</f>
        <v>6.3000000000000007</v>
      </c>
      <c r="O13469" s="89">
        <f>_34_KNMI_Stations[[#This Row],[graaddagen]]*_34_KNMI_Stations[[#This Row],[Gewogen factor]]</f>
        <v>6.3000000000000007</v>
      </c>
      <c r="P13469" s="89" cm="1">
        <f t="array" ref="P134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70" spans="1:16" x14ac:dyDescent="0.25">
      <c r="A13470">
        <v>392</v>
      </c>
      <c r="B13470" s="110">
        <v>45946</v>
      </c>
      <c r="C13470" s="89">
        <v>1.3</v>
      </c>
      <c r="D13470" s="89">
        <v>11.9</v>
      </c>
      <c r="E13470" s="96">
        <v>594</v>
      </c>
      <c r="F13470" s="89">
        <v>-0.1</v>
      </c>
      <c r="G13470" s="89"/>
      <c r="H13470">
        <v>0.89</v>
      </c>
      <c r="I13470" t="s">
        <v>609</v>
      </c>
      <c r="J13470">
        <v>1</v>
      </c>
      <c r="K13470">
        <v>10</v>
      </c>
      <c r="L13470">
        <v>2025</v>
      </c>
      <c r="M13470" t="s">
        <v>370</v>
      </c>
      <c r="N13470" s="89" cm="1">
        <f t="array" ref="N13470">IF(ISNUMBER(_34_KNMI_Stations[[#This Row],[Etmaal temperatuur °C]]),IF(_34_KNMI_Stations[[#This Row],[Etmaal temperatuur °C]]&lt;stookgrens[],stookgrens[]-_34_KNMI_Stations[[#This Row],[Etmaal temperatuur °C]],0),"")</f>
        <v>6.1</v>
      </c>
      <c r="O13470" s="89">
        <f>_34_KNMI_Stations[[#This Row],[graaddagen]]*_34_KNMI_Stations[[#This Row],[Gewogen factor]]</f>
        <v>6.1</v>
      </c>
      <c r="P13470" s="89" cm="1">
        <f t="array" ref="P134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71" spans="1:16" x14ac:dyDescent="0.25">
      <c r="A13471">
        <v>392</v>
      </c>
      <c r="B13471" s="110">
        <v>45947</v>
      </c>
      <c r="C13471" s="89">
        <v>1.5</v>
      </c>
      <c r="D13471" s="89">
        <v>11.6</v>
      </c>
      <c r="E13471" s="96">
        <v>414</v>
      </c>
      <c r="F13471" s="89">
        <v>0</v>
      </c>
      <c r="G13471" s="89"/>
      <c r="H13471">
        <v>0.88</v>
      </c>
      <c r="I13471" t="s">
        <v>609</v>
      </c>
      <c r="J13471">
        <v>1</v>
      </c>
      <c r="K13471">
        <v>10</v>
      </c>
      <c r="L13471">
        <v>2025</v>
      </c>
      <c r="M13471" t="s">
        <v>370</v>
      </c>
      <c r="N13471" s="89" cm="1">
        <f t="array" ref="N13471">IF(ISNUMBER(_34_KNMI_Stations[[#This Row],[Etmaal temperatuur °C]]),IF(_34_KNMI_Stations[[#This Row],[Etmaal temperatuur °C]]&lt;stookgrens[],stookgrens[]-_34_KNMI_Stations[[#This Row],[Etmaal temperatuur °C]],0),"")</f>
        <v>6.4</v>
      </c>
      <c r="O13471" s="89">
        <f>_34_KNMI_Stations[[#This Row],[graaddagen]]*_34_KNMI_Stations[[#This Row],[Gewogen factor]]</f>
        <v>6.4</v>
      </c>
      <c r="P13471" s="89" cm="1">
        <f t="array" ref="P134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72" spans="1:16" x14ac:dyDescent="0.25">
      <c r="A13472">
        <v>392</v>
      </c>
      <c r="B13472" s="110">
        <v>45948</v>
      </c>
      <c r="C13472" s="89">
        <v>2.1</v>
      </c>
      <c r="D13472" s="89">
        <v>9.9</v>
      </c>
      <c r="E13472" s="96">
        <v>779</v>
      </c>
      <c r="F13472" s="89">
        <v>0</v>
      </c>
      <c r="G13472" s="89"/>
      <c r="H13472">
        <v>0.79</v>
      </c>
      <c r="I13472" t="s">
        <v>609</v>
      </c>
      <c r="J13472">
        <v>1</v>
      </c>
      <c r="K13472">
        <v>10</v>
      </c>
      <c r="L13472">
        <v>2025</v>
      </c>
      <c r="M13472" t="s">
        <v>370</v>
      </c>
      <c r="N13472" s="89" cm="1">
        <f t="array" ref="N13472">IF(ISNUMBER(_34_KNMI_Stations[[#This Row],[Etmaal temperatuur °C]]),IF(_34_KNMI_Stations[[#This Row],[Etmaal temperatuur °C]]&lt;stookgrens[],stookgrens[]-_34_KNMI_Stations[[#This Row],[Etmaal temperatuur °C]],0),"")</f>
        <v>8.1</v>
      </c>
      <c r="O13472" s="89">
        <f>_34_KNMI_Stations[[#This Row],[graaddagen]]*_34_KNMI_Stations[[#This Row],[Gewogen factor]]</f>
        <v>8.1</v>
      </c>
      <c r="P13472" s="89" cm="1">
        <f t="array" ref="P134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73" spans="1:16" x14ac:dyDescent="0.25">
      <c r="A13473">
        <v>392</v>
      </c>
      <c r="B13473" s="110">
        <v>45949</v>
      </c>
      <c r="C13473" s="89">
        <v>2.9</v>
      </c>
      <c r="D13473" s="89">
        <v>10.3</v>
      </c>
      <c r="E13473" s="96">
        <v>643</v>
      </c>
      <c r="F13473" s="89">
        <v>0.9</v>
      </c>
      <c r="G13473" s="89"/>
      <c r="H13473">
        <v>0.78</v>
      </c>
      <c r="I13473" t="s">
        <v>609</v>
      </c>
      <c r="J13473">
        <v>1</v>
      </c>
      <c r="K13473">
        <v>10</v>
      </c>
      <c r="L13473">
        <v>2025</v>
      </c>
      <c r="M13473" t="s">
        <v>370</v>
      </c>
      <c r="N13473" s="89" cm="1">
        <f t="array" ref="N13473">IF(ISNUMBER(_34_KNMI_Stations[[#This Row],[Etmaal temperatuur °C]]),IF(_34_KNMI_Stations[[#This Row],[Etmaal temperatuur °C]]&lt;stookgrens[],stookgrens[]-_34_KNMI_Stations[[#This Row],[Etmaal temperatuur °C]],0),"")</f>
        <v>7.6999999999999993</v>
      </c>
      <c r="O13473" s="89">
        <f>_34_KNMI_Stations[[#This Row],[graaddagen]]*_34_KNMI_Stations[[#This Row],[Gewogen factor]]</f>
        <v>7.6999999999999993</v>
      </c>
      <c r="P13473" s="89" cm="1">
        <f t="array" ref="P134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74" spans="1:16" x14ac:dyDescent="0.25">
      <c r="A13474">
        <v>392</v>
      </c>
      <c r="B13474" s="110">
        <v>45950</v>
      </c>
      <c r="C13474" s="89">
        <v>3.8</v>
      </c>
      <c r="D13474" s="89">
        <v>14.6</v>
      </c>
      <c r="E13474" s="96">
        <v>437</v>
      </c>
      <c r="F13474" s="89">
        <v>3.1</v>
      </c>
      <c r="G13474" s="89"/>
      <c r="H13474">
        <v>0.84</v>
      </c>
      <c r="I13474" t="s">
        <v>609</v>
      </c>
      <c r="J13474">
        <v>1</v>
      </c>
      <c r="K13474">
        <v>10</v>
      </c>
      <c r="L13474">
        <v>2025</v>
      </c>
      <c r="M13474" t="s">
        <v>371</v>
      </c>
      <c r="N13474" s="89" cm="1">
        <f t="array" ref="N13474">IF(ISNUMBER(_34_KNMI_Stations[[#This Row],[Etmaal temperatuur °C]]),IF(_34_KNMI_Stations[[#This Row],[Etmaal temperatuur °C]]&lt;stookgrens[],stookgrens[]-_34_KNMI_Stations[[#This Row],[Etmaal temperatuur °C]],0),"")</f>
        <v>3.4000000000000004</v>
      </c>
      <c r="O13474" s="89">
        <f>_34_KNMI_Stations[[#This Row],[graaddagen]]*_34_KNMI_Stations[[#This Row],[Gewogen factor]]</f>
        <v>3.4000000000000004</v>
      </c>
      <c r="P13474" s="89" cm="1">
        <f t="array" ref="P134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75" spans="1:16" x14ac:dyDescent="0.25">
      <c r="A13475">
        <v>392</v>
      </c>
      <c r="B13475" s="110">
        <v>45951</v>
      </c>
      <c r="C13475" s="89">
        <v>4.3</v>
      </c>
      <c r="D13475" s="89">
        <v>13.3</v>
      </c>
      <c r="E13475" s="96">
        <v>368</v>
      </c>
      <c r="F13475" s="89">
        <v>1.3</v>
      </c>
      <c r="G13475" s="89"/>
      <c r="H13475">
        <v>0.86</v>
      </c>
      <c r="I13475" t="s">
        <v>609</v>
      </c>
      <c r="J13475">
        <v>1</v>
      </c>
      <c r="K13475">
        <v>10</v>
      </c>
      <c r="L13475">
        <v>2025</v>
      </c>
      <c r="M13475" t="s">
        <v>371</v>
      </c>
      <c r="N13475" s="89" cm="1">
        <f t="array" ref="N13475">IF(ISNUMBER(_34_KNMI_Stations[[#This Row],[Etmaal temperatuur °C]]),IF(_34_KNMI_Stations[[#This Row],[Etmaal temperatuur °C]]&lt;stookgrens[],stookgrens[]-_34_KNMI_Stations[[#This Row],[Etmaal temperatuur °C]],0),"")</f>
        <v>4.6999999999999993</v>
      </c>
      <c r="O13475" s="89">
        <f>_34_KNMI_Stations[[#This Row],[graaddagen]]*_34_KNMI_Stations[[#This Row],[Gewogen factor]]</f>
        <v>4.6999999999999993</v>
      </c>
      <c r="P13475" s="89" cm="1">
        <f t="array" ref="P134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76" spans="1:16" x14ac:dyDescent="0.25">
      <c r="A13476">
        <v>392</v>
      </c>
      <c r="B13476" s="110">
        <v>45952</v>
      </c>
      <c r="C13476" s="89">
        <v>2.2999999999999998</v>
      </c>
      <c r="D13476" s="89">
        <v>12.7</v>
      </c>
      <c r="E13476" s="96">
        <v>534</v>
      </c>
      <c r="F13476" s="89">
        <v>0</v>
      </c>
      <c r="G13476" s="89"/>
      <c r="H13476">
        <v>0.87</v>
      </c>
      <c r="I13476" t="s">
        <v>609</v>
      </c>
      <c r="J13476">
        <v>1</v>
      </c>
      <c r="K13476">
        <v>10</v>
      </c>
      <c r="L13476">
        <v>2025</v>
      </c>
      <c r="M13476" t="s">
        <v>371</v>
      </c>
      <c r="N13476" s="89" cm="1">
        <f t="array" ref="N13476">IF(ISNUMBER(_34_KNMI_Stations[[#This Row],[Etmaal temperatuur °C]]),IF(_34_KNMI_Stations[[#This Row],[Etmaal temperatuur °C]]&lt;stookgrens[],stookgrens[]-_34_KNMI_Stations[[#This Row],[Etmaal temperatuur °C]],0),"")</f>
        <v>5.3000000000000007</v>
      </c>
      <c r="O13476" s="89">
        <f>_34_KNMI_Stations[[#This Row],[graaddagen]]*_34_KNMI_Stations[[#This Row],[Gewogen factor]]</f>
        <v>5.3000000000000007</v>
      </c>
      <c r="P13476" s="89" cm="1">
        <f t="array" ref="P134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77" spans="1:16" x14ac:dyDescent="0.25">
      <c r="A13477">
        <v>392</v>
      </c>
      <c r="B13477" s="110">
        <v>45953</v>
      </c>
      <c r="C13477" s="89">
        <v>6.4</v>
      </c>
      <c r="D13477" s="89">
        <v>12.1</v>
      </c>
      <c r="E13477" s="96">
        <v>311</v>
      </c>
      <c r="F13477" s="89">
        <v>15</v>
      </c>
      <c r="G13477" s="89"/>
      <c r="H13477">
        <v>0.84</v>
      </c>
      <c r="I13477" t="s">
        <v>609</v>
      </c>
      <c r="J13477">
        <v>1</v>
      </c>
      <c r="K13477">
        <v>10</v>
      </c>
      <c r="L13477">
        <v>2025</v>
      </c>
      <c r="M13477" t="s">
        <v>371</v>
      </c>
      <c r="N13477" s="89" cm="1">
        <f t="array" ref="N13477">IF(ISNUMBER(_34_KNMI_Stations[[#This Row],[Etmaal temperatuur °C]]),IF(_34_KNMI_Stations[[#This Row],[Etmaal temperatuur °C]]&lt;stookgrens[],stookgrens[]-_34_KNMI_Stations[[#This Row],[Etmaal temperatuur °C]],0),"")</f>
        <v>5.9</v>
      </c>
      <c r="O13477" s="89">
        <f>_34_KNMI_Stations[[#This Row],[graaddagen]]*_34_KNMI_Stations[[#This Row],[Gewogen factor]]</f>
        <v>5.9</v>
      </c>
      <c r="P13477" s="89" cm="1">
        <f t="array" ref="P1347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78" spans="1:16" x14ac:dyDescent="0.25">
      <c r="A13478">
        <v>392</v>
      </c>
      <c r="B13478" s="110">
        <v>45954</v>
      </c>
      <c r="C13478" s="89">
        <v>5.8</v>
      </c>
      <c r="D13478" s="89">
        <v>9.1999999999999993</v>
      </c>
      <c r="E13478" s="96">
        <v>675</v>
      </c>
      <c r="F13478" s="89">
        <v>0.4</v>
      </c>
      <c r="G13478" s="89"/>
      <c r="H13478">
        <v>0.78</v>
      </c>
      <c r="I13478" t="s">
        <v>609</v>
      </c>
      <c r="J13478">
        <v>1</v>
      </c>
      <c r="K13478">
        <v>10</v>
      </c>
      <c r="L13478">
        <v>2025</v>
      </c>
      <c r="M13478" t="s">
        <v>371</v>
      </c>
      <c r="N13478" s="89" cm="1">
        <f t="array" ref="N13478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13478" s="89">
        <f>_34_KNMI_Stations[[#This Row],[graaddagen]]*_34_KNMI_Stations[[#This Row],[Gewogen factor]]</f>
        <v>8.8000000000000007</v>
      </c>
      <c r="P13478" s="89" cm="1">
        <f t="array" ref="P1347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79" spans="1:16" x14ac:dyDescent="0.25">
      <c r="A13479">
        <v>392</v>
      </c>
      <c r="B13479" s="110">
        <v>45955</v>
      </c>
      <c r="C13479" s="89">
        <v>4.7</v>
      </c>
      <c r="D13479" s="89">
        <v>9.1</v>
      </c>
      <c r="E13479" s="96">
        <v>255</v>
      </c>
      <c r="F13479" s="89">
        <v>4.5999999999999996</v>
      </c>
      <c r="G13479" s="89"/>
      <c r="H13479">
        <v>0.87</v>
      </c>
      <c r="I13479" t="s">
        <v>609</v>
      </c>
      <c r="J13479">
        <v>1</v>
      </c>
      <c r="K13479">
        <v>10</v>
      </c>
      <c r="L13479">
        <v>2025</v>
      </c>
      <c r="M13479" t="s">
        <v>371</v>
      </c>
      <c r="N13479" s="89" cm="1">
        <f t="array" ref="N13479">IF(ISNUMBER(_34_KNMI_Stations[[#This Row],[Etmaal temperatuur °C]]),IF(_34_KNMI_Stations[[#This Row],[Etmaal temperatuur °C]]&lt;stookgrens[],stookgrens[]-_34_KNMI_Stations[[#This Row],[Etmaal temperatuur °C]],0),"")</f>
        <v>8.9</v>
      </c>
      <c r="O13479" s="89">
        <f>_34_KNMI_Stations[[#This Row],[graaddagen]]*_34_KNMI_Stations[[#This Row],[Gewogen factor]]</f>
        <v>8.9</v>
      </c>
      <c r="P13479" s="89" cm="1">
        <f t="array" ref="P1347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80" spans="1:16" x14ac:dyDescent="0.25">
      <c r="A13480">
        <v>392</v>
      </c>
      <c r="B13480" s="110">
        <v>45956</v>
      </c>
      <c r="C13480" s="89">
        <v>5.7</v>
      </c>
      <c r="D13480" s="89">
        <v>7.6</v>
      </c>
      <c r="E13480" s="96">
        <v>511</v>
      </c>
      <c r="F13480" s="89">
        <v>0.9</v>
      </c>
      <c r="G13480" s="89"/>
      <c r="H13480">
        <v>0.78</v>
      </c>
      <c r="I13480" t="s">
        <v>609</v>
      </c>
      <c r="J13480">
        <v>1</v>
      </c>
      <c r="K13480">
        <v>10</v>
      </c>
      <c r="L13480">
        <v>2025</v>
      </c>
      <c r="M13480" t="s">
        <v>371</v>
      </c>
      <c r="N13480" s="89" cm="1">
        <f t="array" ref="N13480">IF(ISNUMBER(_34_KNMI_Stations[[#This Row],[Etmaal temperatuur °C]]),IF(_34_KNMI_Stations[[#This Row],[Etmaal temperatuur °C]]&lt;stookgrens[],stookgrens[]-_34_KNMI_Stations[[#This Row],[Etmaal temperatuur °C]],0),"")</f>
        <v>10.4</v>
      </c>
      <c r="O13480" s="89">
        <f>_34_KNMI_Stations[[#This Row],[graaddagen]]*_34_KNMI_Stations[[#This Row],[Gewogen factor]]</f>
        <v>10.4</v>
      </c>
      <c r="P13480" s="89" cm="1">
        <f t="array" ref="P1348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81" spans="1:16" x14ac:dyDescent="0.25">
      <c r="A13481">
        <v>392</v>
      </c>
      <c r="B13481" s="110">
        <v>45957</v>
      </c>
      <c r="C13481" s="89">
        <v>4.9000000000000004</v>
      </c>
      <c r="D13481" s="89">
        <v>9</v>
      </c>
      <c r="E13481" s="96">
        <v>390</v>
      </c>
      <c r="F13481" s="89">
        <v>13.1</v>
      </c>
      <c r="G13481" s="89"/>
      <c r="H13481">
        <v>0.89</v>
      </c>
      <c r="I13481" t="s">
        <v>609</v>
      </c>
      <c r="J13481">
        <v>1</v>
      </c>
      <c r="K13481">
        <v>10</v>
      </c>
      <c r="L13481">
        <v>2025</v>
      </c>
      <c r="M13481" t="s">
        <v>372</v>
      </c>
      <c r="N13481" s="89" cm="1">
        <f t="array" ref="N13481">IF(ISNUMBER(_34_KNMI_Stations[[#This Row],[Etmaal temperatuur °C]]),IF(_34_KNMI_Stations[[#This Row],[Etmaal temperatuur °C]]&lt;stookgrens[],stookgrens[]-_34_KNMI_Stations[[#This Row],[Etmaal temperatuur °C]],0),"")</f>
        <v>9</v>
      </c>
      <c r="O13481" s="89">
        <f>_34_KNMI_Stations[[#This Row],[graaddagen]]*_34_KNMI_Stations[[#This Row],[Gewogen factor]]</f>
        <v>9</v>
      </c>
      <c r="P13481" s="89" cm="1">
        <f t="array" ref="P1348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82" spans="1:16" x14ac:dyDescent="0.25">
      <c r="A13482">
        <v>392</v>
      </c>
      <c r="B13482" s="110">
        <v>45958</v>
      </c>
      <c r="C13482" s="89">
        <v>4.3</v>
      </c>
      <c r="D13482" s="89">
        <v>10.5</v>
      </c>
      <c r="E13482" s="96">
        <v>361</v>
      </c>
      <c r="F13482" s="89">
        <v>2.1</v>
      </c>
      <c r="G13482" s="89"/>
      <c r="H13482">
        <v>0.87</v>
      </c>
      <c r="I13482" t="s">
        <v>609</v>
      </c>
      <c r="J13482">
        <v>1</v>
      </c>
      <c r="K13482">
        <v>10</v>
      </c>
      <c r="L13482">
        <v>2025</v>
      </c>
      <c r="M13482" t="s">
        <v>372</v>
      </c>
      <c r="N13482" s="89" cm="1">
        <f t="array" ref="N13482">IF(ISNUMBER(_34_KNMI_Stations[[#This Row],[Etmaal temperatuur °C]]),IF(_34_KNMI_Stations[[#This Row],[Etmaal temperatuur °C]]&lt;stookgrens[],stookgrens[]-_34_KNMI_Stations[[#This Row],[Etmaal temperatuur °C]],0),"")</f>
        <v>7.5</v>
      </c>
      <c r="O13482" s="89">
        <f>_34_KNMI_Stations[[#This Row],[graaddagen]]*_34_KNMI_Stations[[#This Row],[Gewogen factor]]</f>
        <v>7.5</v>
      </c>
      <c r="P13482" s="89" cm="1">
        <f t="array" ref="P1348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83" spans="1:16" x14ac:dyDescent="0.25">
      <c r="A13483">
        <v>392</v>
      </c>
      <c r="B13483" s="110">
        <v>45959</v>
      </c>
      <c r="C13483" s="89">
        <v>2.6</v>
      </c>
      <c r="D13483" s="89">
        <v>11.9</v>
      </c>
      <c r="E13483" s="96">
        <v>327</v>
      </c>
      <c r="F13483" s="89">
        <v>6.9</v>
      </c>
      <c r="G13483" s="89"/>
      <c r="H13483">
        <v>0.86</v>
      </c>
      <c r="I13483" t="s">
        <v>609</v>
      </c>
      <c r="J13483">
        <v>1</v>
      </c>
      <c r="K13483">
        <v>10</v>
      </c>
      <c r="L13483">
        <v>2025</v>
      </c>
      <c r="M13483" t="s">
        <v>372</v>
      </c>
      <c r="N13483" s="89" cm="1">
        <f t="array" ref="N13483">IF(ISNUMBER(_34_KNMI_Stations[[#This Row],[Etmaal temperatuur °C]]),IF(_34_KNMI_Stations[[#This Row],[Etmaal temperatuur °C]]&lt;stookgrens[],stookgrens[]-_34_KNMI_Stations[[#This Row],[Etmaal temperatuur °C]],0),"")</f>
        <v>6.1</v>
      </c>
      <c r="O13483" s="89">
        <f>_34_KNMI_Stations[[#This Row],[graaddagen]]*_34_KNMI_Stations[[#This Row],[Gewogen factor]]</f>
        <v>6.1</v>
      </c>
      <c r="P13483" s="89" cm="1">
        <f t="array" ref="P1348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84" spans="1:16" x14ac:dyDescent="0.25">
      <c r="A13484">
        <v>392</v>
      </c>
      <c r="B13484" s="110">
        <v>45960</v>
      </c>
      <c r="C13484" s="89">
        <v>3.5</v>
      </c>
      <c r="D13484" s="89">
        <v>9.1999999999999993</v>
      </c>
      <c r="E13484" s="96">
        <v>687</v>
      </c>
      <c r="F13484" s="89">
        <v>0.1</v>
      </c>
      <c r="G13484" s="89"/>
      <c r="H13484">
        <v>0.84</v>
      </c>
      <c r="I13484" t="s">
        <v>609</v>
      </c>
      <c r="J13484">
        <v>1</v>
      </c>
      <c r="K13484">
        <v>10</v>
      </c>
      <c r="L13484">
        <v>2025</v>
      </c>
      <c r="M13484" t="s">
        <v>372</v>
      </c>
      <c r="N13484" s="89" cm="1">
        <f t="array" ref="N13484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13484" s="89">
        <f>_34_KNMI_Stations[[#This Row],[graaddagen]]*_34_KNMI_Stations[[#This Row],[Gewogen factor]]</f>
        <v>8.8000000000000007</v>
      </c>
      <c r="P13484" s="89" cm="1">
        <f t="array" ref="P1348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85" spans="1:16" x14ac:dyDescent="0.25">
      <c r="A13485">
        <v>392</v>
      </c>
      <c r="B13485" s="110">
        <v>45961</v>
      </c>
      <c r="C13485" s="89">
        <v>2.6</v>
      </c>
      <c r="D13485" s="89">
        <v>9.3000000000000007</v>
      </c>
      <c r="E13485" s="96">
        <v>372</v>
      </c>
      <c r="F13485" s="89">
        <v>0</v>
      </c>
      <c r="G13485" s="89"/>
      <c r="H13485">
        <v>0.84</v>
      </c>
      <c r="I13485" t="s">
        <v>609</v>
      </c>
      <c r="J13485">
        <v>1</v>
      </c>
      <c r="K13485">
        <v>10</v>
      </c>
      <c r="L13485">
        <v>2025</v>
      </c>
      <c r="M13485" t="s">
        <v>372</v>
      </c>
      <c r="N13485" s="89" cm="1">
        <f t="array" ref="N13485">IF(ISNUMBER(_34_KNMI_Stations[[#This Row],[Etmaal temperatuur °C]]),IF(_34_KNMI_Stations[[#This Row],[Etmaal temperatuur °C]]&lt;stookgrens[],stookgrens[]-_34_KNMI_Stations[[#This Row],[Etmaal temperatuur °C]],0),"")</f>
        <v>8.6999999999999993</v>
      </c>
      <c r="O13485" s="89">
        <f>_34_KNMI_Stations[[#This Row],[graaddagen]]*_34_KNMI_Stations[[#This Row],[Gewogen factor]]</f>
        <v>8.6999999999999993</v>
      </c>
      <c r="P13485" s="89" cm="1">
        <f t="array" ref="P1348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86" spans="1:16" x14ac:dyDescent="0.25">
      <c r="A13486">
        <v>392</v>
      </c>
      <c r="B13486" s="110">
        <v>45962</v>
      </c>
      <c r="C13486" s="89">
        <v>3.3</v>
      </c>
      <c r="D13486" s="89">
        <v>11.5</v>
      </c>
      <c r="E13486" s="96">
        <v>128</v>
      </c>
      <c r="F13486" s="89">
        <v>6.4</v>
      </c>
      <c r="G13486" s="89"/>
      <c r="H13486">
        <v>0.9</v>
      </c>
      <c r="I13486" t="s">
        <v>609</v>
      </c>
      <c r="J13486">
        <v>1.1000000000000001</v>
      </c>
      <c r="K13486">
        <v>11</v>
      </c>
      <c r="L13486">
        <v>2025</v>
      </c>
      <c r="M13486" t="s">
        <v>372</v>
      </c>
      <c r="N13486" s="89" cm="1">
        <f t="array" ref="N13486">IF(ISNUMBER(_34_KNMI_Stations[[#This Row],[Etmaal temperatuur °C]]),IF(_34_KNMI_Stations[[#This Row],[Etmaal temperatuur °C]]&lt;stookgrens[],stookgrens[]-_34_KNMI_Stations[[#This Row],[Etmaal temperatuur °C]],0),"")</f>
        <v>6.5</v>
      </c>
      <c r="O13486" s="89">
        <f>_34_KNMI_Stations[[#This Row],[graaddagen]]*_34_KNMI_Stations[[#This Row],[Gewogen factor]]</f>
        <v>7.15</v>
      </c>
      <c r="P13486" s="89" cm="1">
        <f t="array" ref="P1348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87" spans="1:16" x14ac:dyDescent="0.25">
      <c r="A13487">
        <v>392</v>
      </c>
      <c r="B13487" s="110">
        <v>45963</v>
      </c>
      <c r="C13487" s="89">
        <v>3.3</v>
      </c>
      <c r="D13487" s="89">
        <v>10.7</v>
      </c>
      <c r="E13487" s="96">
        <v>523</v>
      </c>
      <c r="F13487" s="89">
        <v>0.4</v>
      </c>
      <c r="G13487" s="89"/>
      <c r="H13487">
        <v>0.85</v>
      </c>
      <c r="I13487" t="s">
        <v>609</v>
      </c>
      <c r="J13487">
        <v>1.1000000000000001</v>
      </c>
      <c r="K13487">
        <v>11</v>
      </c>
      <c r="L13487">
        <v>2025</v>
      </c>
      <c r="M13487" t="s">
        <v>372</v>
      </c>
      <c r="N13487" s="89" cm="1">
        <f t="array" ref="N13487">IF(ISNUMBER(_34_KNMI_Stations[[#This Row],[Etmaal temperatuur °C]]),IF(_34_KNMI_Stations[[#This Row],[Etmaal temperatuur °C]]&lt;stookgrens[],stookgrens[]-_34_KNMI_Stations[[#This Row],[Etmaal temperatuur °C]],0),"")</f>
        <v>7.3000000000000007</v>
      </c>
      <c r="O13487" s="89">
        <f>_34_KNMI_Stations[[#This Row],[graaddagen]]*_34_KNMI_Stations[[#This Row],[Gewogen factor]]</f>
        <v>8.0300000000000011</v>
      </c>
      <c r="P13487" s="89" cm="1">
        <f t="array" ref="P1348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88" spans="1:16" x14ac:dyDescent="0.25">
      <c r="A13488">
        <v>392</v>
      </c>
      <c r="B13488" s="110">
        <v>45964</v>
      </c>
      <c r="C13488" s="89">
        <v>3.7</v>
      </c>
      <c r="D13488" s="89">
        <v>10</v>
      </c>
      <c r="E13488" s="96">
        <v>455</v>
      </c>
      <c r="F13488" s="89">
        <v>-0.1</v>
      </c>
      <c r="G13488" s="89"/>
      <c r="H13488">
        <v>0.85</v>
      </c>
      <c r="I13488" t="s">
        <v>609</v>
      </c>
      <c r="J13488">
        <v>1.1000000000000001</v>
      </c>
      <c r="K13488">
        <v>11</v>
      </c>
      <c r="L13488">
        <v>2025</v>
      </c>
      <c r="M13488" t="s">
        <v>373</v>
      </c>
      <c r="N13488" s="89" cm="1">
        <f t="array" ref="N13488">IF(ISNUMBER(_34_KNMI_Stations[[#This Row],[Etmaal temperatuur °C]]),IF(_34_KNMI_Stations[[#This Row],[Etmaal temperatuur °C]]&lt;stookgrens[],stookgrens[]-_34_KNMI_Stations[[#This Row],[Etmaal temperatuur °C]],0),"")</f>
        <v>8</v>
      </c>
      <c r="O13488" s="89">
        <f>_34_KNMI_Stations[[#This Row],[graaddagen]]*_34_KNMI_Stations[[#This Row],[Gewogen factor]]</f>
        <v>8.8000000000000007</v>
      </c>
      <c r="P13488" s="89" cm="1">
        <f t="array" ref="P1348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89" spans="1:16" x14ac:dyDescent="0.25">
      <c r="A13489">
        <v>392</v>
      </c>
      <c r="B13489" s="110">
        <v>45965</v>
      </c>
      <c r="C13489" s="89">
        <v>3.7</v>
      </c>
      <c r="D13489" s="89">
        <v>13.2</v>
      </c>
      <c r="E13489" s="96">
        <v>612</v>
      </c>
      <c r="F13489" s="89">
        <v>0</v>
      </c>
      <c r="G13489" s="89"/>
      <c r="H13489">
        <v>0.76</v>
      </c>
      <c r="I13489" t="s">
        <v>609</v>
      </c>
      <c r="J13489">
        <v>1.1000000000000001</v>
      </c>
      <c r="K13489">
        <v>11</v>
      </c>
      <c r="L13489">
        <v>2025</v>
      </c>
      <c r="M13489" t="s">
        <v>373</v>
      </c>
      <c r="N13489" s="89" cm="1">
        <f t="array" ref="N13489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3489" s="89">
        <f>_34_KNMI_Stations[[#This Row],[graaddagen]]*_34_KNMI_Stations[[#This Row],[Gewogen factor]]</f>
        <v>5.2800000000000011</v>
      </c>
      <c r="P13489" s="89" cm="1">
        <f t="array" ref="P1348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90" spans="1:16" x14ac:dyDescent="0.25">
      <c r="A13490">
        <v>392</v>
      </c>
      <c r="B13490" s="110">
        <v>45966</v>
      </c>
      <c r="C13490" s="89">
        <v>2.5</v>
      </c>
      <c r="D13490" s="89">
        <v>11.3</v>
      </c>
      <c r="E13490" s="96">
        <v>646</v>
      </c>
      <c r="F13490" s="89">
        <v>0</v>
      </c>
      <c r="G13490" s="89"/>
      <c r="H13490">
        <v>0.74</v>
      </c>
      <c r="I13490" t="s">
        <v>609</v>
      </c>
      <c r="J13490">
        <v>1.1000000000000001</v>
      </c>
      <c r="K13490">
        <v>11</v>
      </c>
      <c r="L13490">
        <v>2025</v>
      </c>
      <c r="M13490" t="s">
        <v>373</v>
      </c>
      <c r="N13490" s="89" cm="1">
        <f t="array" ref="N13490">IF(ISNUMBER(_34_KNMI_Stations[[#This Row],[Etmaal temperatuur °C]]),IF(_34_KNMI_Stations[[#This Row],[Etmaal temperatuur °C]]&lt;stookgrens[],stookgrens[]-_34_KNMI_Stations[[#This Row],[Etmaal temperatuur °C]],0),"")</f>
        <v>6.6999999999999993</v>
      </c>
      <c r="O13490" s="89">
        <f>_34_KNMI_Stations[[#This Row],[graaddagen]]*_34_KNMI_Stations[[#This Row],[Gewogen factor]]</f>
        <v>7.37</v>
      </c>
      <c r="P13490" s="89" cm="1">
        <f t="array" ref="P1349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91" spans="1:16" x14ac:dyDescent="0.25">
      <c r="A13491">
        <v>392</v>
      </c>
      <c r="B13491" s="110">
        <v>45967</v>
      </c>
      <c r="C13491" s="89">
        <v>1.9</v>
      </c>
      <c r="D13491" s="89">
        <v>9.8000000000000007</v>
      </c>
      <c r="E13491" s="96">
        <v>560</v>
      </c>
      <c r="F13491" s="89">
        <v>0</v>
      </c>
      <c r="G13491" s="89"/>
      <c r="H13491">
        <v>0.8</v>
      </c>
      <c r="I13491" t="s">
        <v>609</v>
      </c>
      <c r="J13491">
        <v>1.1000000000000001</v>
      </c>
      <c r="K13491">
        <v>11</v>
      </c>
      <c r="L13491">
        <v>2025</v>
      </c>
      <c r="M13491" t="s">
        <v>373</v>
      </c>
      <c r="N13491" s="89" cm="1">
        <f t="array" ref="N13491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3491" s="89">
        <f>_34_KNMI_Stations[[#This Row],[graaddagen]]*_34_KNMI_Stations[[#This Row],[Gewogen factor]]</f>
        <v>9.02</v>
      </c>
      <c r="P13491" s="89" cm="1">
        <f t="array" ref="P1349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92" spans="1:16" x14ac:dyDescent="0.25">
      <c r="A13492">
        <v>392</v>
      </c>
      <c r="B13492" s="110">
        <v>45968</v>
      </c>
      <c r="C13492" s="89">
        <v>1.3</v>
      </c>
      <c r="D13492" s="89">
        <v>8.4</v>
      </c>
      <c r="E13492" s="96">
        <v>650</v>
      </c>
      <c r="F13492" s="89">
        <v>0</v>
      </c>
      <c r="G13492" s="89"/>
      <c r="H13492">
        <v>0.9</v>
      </c>
      <c r="I13492" t="s">
        <v>609</v>
      </c>
      <c r="J13492">
        <v>1.1000000000000001</v>
      </c>
      <c r="K13492">
        <v>11</v>
      </c>
      <c r="L13492">
        <v>2025</v>
      </c>
      <c r="M13492" t="s">
        <v>373</v>
      </c>
      <c r="N13492" s="89" cm="1">
        <f t="array" ref="N13492">IF(ISNUMBER(_34_KNMI_Stations[[#This Row],[Etmaal temperatuur °C]]),IF(_34_KNMI_Stations[[#This Row],[Etmaal temperatuur °C]]&lt;stookgrens[],stookgrens[]-_34_KNMI_Stations[[#This Row],[Etmaal temperatuur °C]],0),"")</f>
        <v>9.6</v>
      </c>
      <c r="O13492" s="89">
        <f>_34_KNMI_Stations[[#This Row],[graaddagen]]*_34_KNMI_Stations[[#This Row],[Gewogen factor]]</f>
        <v>10.56</v>
      </c>
      <c r="P13492" s="89" cm="1">
        <f t="array" ref="P1349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93" spans="1:16" x14ac:dyDescent="0.25">
      <c r="A13493">
        <v>392</v>
      </c>
      <c r="B13493" s="110">
        <v>45969</v>
      </c>
      <c r="C13493" s="89">
        <v>1.3</v>
      </c>
      <c r="D13493" s="89">
        <v>8.1</v>
      </c>
      <c r="E13493" s="96">
        <v>573</v>
      </c>
      <c r="F13493" s="89">
        <v>0</v>
      </c>
      <c r="G13493" s="89"/>
      <c r="H13493">
        <v>0.92</v>
      </c>
      <c r="I13493" t="s">
        <v>609</v>
      </c>
      <c r="J13493">
        <v>1.1000000000000001</v>
      </c>
      <c r="K13493">
        <v>11</v>
      </c>
      <c r="L13493">
        <v>2025</v>
      </c>
      <c r="M13493" t="s">
        <v>373</v>
      </c>
      <c r="N13493" s="89" cm="1">
        <f t="array" ref="N13493">IF(ISNUMBER(_34_KNMI_Stations[[#This Row],[Etmaal temperatuur °C]]),IF(_34_KNMI_Stations[[#This Row],[Etmaal temperatuur °C]]&lt;stookgrens[],stookgrens[]-_34_KNMI_Stations[[#This Row],[Etmaal temperatuur °C]],0),"")</f>
        <v>9.9</v>
      </c>
      <c r="O13493" s="89">
        <f>_34_KNMI_Stations[[#This Row],[graaddagen]]*_34_KNMI_Stations[[#This Row],[Gewogen factor]]</f>
        <v>10.89</v>
      </c>
      <c r="P13493" s="89" cm="1">
        <f t="array" ref="P1349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94" spans="1:16" x14ac:dyDescent="0.25">
      <c r="A13494">
        <v>392</v>
      </c>
      <c r="B13494" s="110">
        <v>45970</v>
      </c>
      <c r="C13494" s="89">
        <v>1.7</v>
      </c>
      <c r="D13494" s="89">
        <v>9.6999999999999993</v>
      </c>
      <c r="E13494" s="96">
        <v>339</v>
      </c>
      <c r="F13494" s="89">
        <v>0</v>
      </c>
      <c r="G13494" s="89"/>
      <c r="H13494">
        <v>0.93</v>
      </c>
      <c r="I13494" t="s">
        <v>609</v>
      </c>
      <c r="J13494">
        <v>1.1000000000000001</v>
      </c>
      <c r="K13494">
        <v>11</v>
      </c>
      <c r="L13494">
        <v>2025</v>
      </c>
      <c r="M13494" t="s">
        <v>373</v>
      </c>
      <c r="N13494" s="89" cm="1">
        <f t="array" ref="N13494">IF(ISNUMBER(_34_KNMI_Stations[[#This Row],[Etmaal temperatuur °C]]),IF(_34_KNMI_Stations[[#This Row],[Etmaal temperatuur °C]]&lt;stookgrens[],stookgrens[]-_34_KNMI_Stations[[#This Row],[Etmaal temperatuur °C]],0),"")</f>
        <v>8.3000000000000007</v>
      </c>
      <c r="O13494" s="89">
        <f>_34_KNMI_Stations[[#This Row],[graaddagen]]*_34_KNMI_Stations[[#This Row],[Gewogen factor]]</f>
        <v>9.1300000000000008</v>
      </c>
      <c r="P13494" s="89" cm="1">
        <f t="array" ref="P1349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95" spans="1:16" x14ac:dyDescent="0.25">
      <c r="A13495">
        <v>392</v>
      </c>
      <c r="B13495" s="110">
        <v>45971</v>
      </c>
      <c r="C13495" s="89">
        <v>2.8</v>
      </c>
      <c r="D13495" s="89">
        <v>7.7</v>
      </c>
      <c r="E13495" s="96">
        <v>481</v>
      </c>
      <c r="F13495" s="89">
        <v>3.2</v>
      </c>
      <c r="G13495" s="89"/>
      <c r="H13495">
        <v>0.88</v>
      </c>
      <c r="I13495" t="s">
        <v>609</v>
      </c>
      <c r="J13495">
        <v>1.1000000000000001</v>
      </c>
      <c r="K13495">
        <v>11</v>
      </c>
      <c r="L13495">
        <v>2025</v>
      </c>
      <c r="M13495" t="s">
        <v>374</v>
      </c>
      <c r="N13495" s="89" cm="1">
        <f t="array" ref="N13495">IF(ISNUMBER(_34_KNMI_Stations[[#This Row],[Etmaal temperatuur °C]]),IF(_34_KNMI_Stations[[#This Row],[Etmaal temperatuur °C]]&lt;stookgrens[],stookgrens[]-_34_KNMI_Stations[[#This Row],[Etmaal temperatuur °C]],0),"")</f>
        <v>10.3</v>
      </c>
      <c r="O13495" s="89">
        <f>_34_KNMI_Stations[[#This Row],[graaddagen]]*_34_KNMI_Stations[[#This Row],[Gewogen factor]]</f>
        <v>11.330000000000002</v>
      </c>
      <c r="P13495" s="89" cm="1">
        <f t="array" ref="P1349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96" spans="1:16" x14ac:dyDescent="0.25">
      <c r="A13496">
        <v>392</v>
      </c>
      <c r="B13496" s="110">
        <v>45972</v>
      </c>
      <c r="C13496" s="89">
        <v>2.6</v>
      </c>
      <c r="D13496" s="89">
        <v>9.9</v>
      </c>
      <c r="E13496" s="96">
        <v>415</v>
      </c>
      <c r="F13496" s="89">
        <v>-0.1</v>
      </c>
      <c r="G13496" s="89"/>
      <c r="H13496">
        <v>0.87</v>
      </c>
      <c r="I13496" t="s">
        <v>609</v>
      </c>
      <c r="J13496">
        <v>1.1000000000000001</v>
      </c>
      <c r="K13496">
        <v>11</v>
      </c>
      <c r="L13496">
        <v>2025</v>
      </c>
      <c r="M13496" t="s">
        <v>374</v>
      </c>
      <c r="N13496" s="89" cm="1">
        <f t="array" ref="N13496">IF(ISNUMBER(_34_KNMI_Stations[[#This Row],[Etmaal temperatuur °C]]),IF(_34_KNMI_Stations[[#This Row],[Etmaal temperatuur °C]]&lt;stookgrens[],stookgrens[]-_34_KNMI_Stations[[#This Row],[Etmaal temperatuur °C]],0),"")</f>
        <v>8.1</v>
      </c>
      <c r="O13496" s="89">
        <f>_34_KNMI_Stations[[#This Row],[graaddagen]]*_34_KNMI_Stations[[#This Row],[Gewogen factor]]</f>
        <v>8.91</v>
      </c>
      <c r="P13496" s="89" cm="1">
        <f t="array" ref="P1349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97" spans="1:16" x14ac:dyDescent="0.25">
      <c r="A13497">
        <v>392</v>
      </c>
      <c r="B13497" s="110">
        <v>45973</v>
      </c>
      <c r="C13497" s="89">
        <v>3</v>
      </c>
      <c r="D13497" s="89">
        <v>10.6</v>
      </c>
      <c r="E13497" s="96">
        <v>456</v>
      </c>
      <c r="F13497" s="89">
        <v>0</v>
      </c>
      <c r="G13497" s="89"/>
      <c r="H13497">
        <v>0.82</v>
      </c>
      <c r="I13497" t="s">
        <v>609</v>
      </c>
      <c r="J13497">
        <v>1.1000000000000001</v>
      </c>
      <c r="K13497">
        <v>11</v>
      </c>
      <c r="L13497">
        <v>2025</v>
      </c>
      <c r="M13497" t="s">
        <v>374</v>
      </c>
      <c r="N13497" s="89" cm="1">
        <f t="array" ref="N13497">IF(ISNUMBER(_34_KNMI_Stations[[#This Row],[Etmaal temperatuur °C]]),IF(_34_KNMI_Stations[[#This Row],[Etmaal temperatuur °C]]&lt;stookgrens[],stookgrens[]-_34_KNMI_Stations[[#This Row],[Etmaal temperatuur °C]],0),"")</f>
        <v>7.4</v>
      </c>
      <c r="O13497" s="89">
        <f>_34_KNMI_Stations[[#This Row],[graaddagen]]*_34_KNMI_Stations[[#This Row],[Gewogen factor]]</f>
        <v>8.14</v>
      </c>
      <c r="P13497" s="89" cm="1">
        <f t="array" ref="P1349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98" spans="1:16" x14ac:dyDescent="0.25">
      <c r="A13498">
        <v>392</v>
      </c>
      <c r="B13498" s="110">
        <v>45974</v>
      </c>
      <c r="C13498" s="89">
        <v>2.5</v>
      </c>
      <c r="D13498" s="89">
        <v>13.2</v>
      </c>
      <c r="E13498" s="96">
        <v>218</v>
      </c>
      <c r="F13498" s="89">
        <v>0</v>
      </c>
      <c r="G13498" s="89"/>
      <c r="H13498">
        <v>0.81</v>
      </c>
      <c r="I13498" t="s">
        <v>609</v>
      </c>
      <c r="J13498">
        <v>1.1000000000000001</v>
      </c>
      <c r="K13498">
        <v>11</v>
      </c>
      <c r="L13498">
        <v>2025</v>
      </c>
      <c r="M13498" t="s">
        <v>374</v>
      </c>
      <c r="N13498" s="89" cm="1">
        <f t="array" ref="N13498">IF(ISNUMBER(_34_KNMI_Stations[[#This Row],[Etmaal temperatuur °C]]),IF(_34_KNMI_Stations[[#This Row],[Etmaal temperatuur °C]]&lt;stookgrens[],stookgrens[]-_34_KNMI_Stations[[#This Row],[Etmaal temperatuur °C]],0),"")</f>
        <v>4.8000000000000007</v>
      </c>
      <c r="O13498" s="89">
        <f>_34_KNMI_Stations[[#This Row],[graaddagen]]*_34_KNMI_Stations[[#This Row],[Gewogen factor]]</f>
        <v>5.2800000000000011</v>
      </c>
      <c r="P13498" s="89" cm="1">
        <f t="array" ref="P1349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499" spans="1:16" x14ac:dyDescent="0.25">
      <c r="A13499">
        <v>392</v>
      </c>
      <c r="B13499" s="110">
        <v>45975</v>
      </c>
      <c r="C13499" s="89">
        <v>1.4</v>
      </c>
      <c r="D13499" s="89">
        <v>12.6</v>
      </c>
      <c r="E13499" s="96">
        <v>142</v>
      </c>
      <c r="F13499" s="89">
        <v>-0.1</v>
      </c>
      <c r="G13499" s="89"/>
      <c r="H13499">
        <v>0.86</v>
      </c>
      <c r="I13499" t="s">
        <v>609</v>
      </c>
      <c r="J13499">
        <v>1.1000000000000001</v>
      </c>
      <c r="K13499">
        <v>11</v>
      </c>
      <c r="L13499">
        <v>2025</v>
      </c>
      <c r="M13499" t="s">
        <v>374</v>
      </c>
      <c r="N13499" s="89" cm="1">
        <f t="array" ref="N13499">IF(ISNUMBER(_34_KNMI_Stations[[#This Row],[Etmaal temperatuur °C]]),IF(_34_KNMI_Stations[[#This Row],[Etmaal temperatuur °C]]&lt;stookgrens[],stookgrens[]-_34_KNMI_Stations[[#This Row],[Etmaal temperatuur °C]],0),"")</f>
        <v>5.4</v>
      </c>
      <c r="O13499" s="89">
        <f>_34_KNMI_Stations[[#This Row],[graaddagen]]*_34_KNMI_Stations[[#This Row],[Gewogen factor]]</f>
        <v>5.9400000000000013</v>
      </c>
      <c r="P13499" s="89" cm="1">
        <f t="array" ref="P1349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00" spans="1:16" x14ac:dyDescent="0.25">
      <c r="A13500">
        <v>392</v>
      </c>
      <c r="B13500" s="110">
        <v>45976</v>
      </c>
      <c r="C13500" s="89">
        <v>2</v>
      </c>
      <c r="D13500" s="89">
        <v>10</v>
      </c>
      <c r="E13500" s="96">
        <v>135</v>
      </c>
      <c r="F13500" s="89">
        <v>5.9</v>
      </c>
      <c r="G13500" s="89"/>
      <c r="H13500">
        <v>0.97</v>
      </c>
      <c r="I13500" t="s">
        <v>609</v>
      </c>
      <c r="J13500">
        <v>1.1000000000000001</v>
      </c>
      <c r="K13500">
        <v>11</v>
      </c>
      <c r="L13500">
        <v>2025</v>
      </c>
      <c r="M13500" t="s">
        <v>374</v>
      </c>
      <c r="N13500" s="89" cm="1">
        <f t="array" ref="N13500">IF(ISNUMBER(_34_KNMI_Stations[[#This Row],[Etmaal temperatuur °C]]),IF(_34_KNMI_Stations[[#This Row],[Etmaal temperatuur °C]]&lt;stookgrens[],stookgrens[]-_34_KNMI_Stations[[#This Row],[Etmaal temperatuur °C]],0),"")</f>
        <v>8</v>
      </c>
      <c r="O13500" s="89">
        <f>_34_KNMI_Stations[[#This Row],[graaddagen]]*_34_KNMI_Stations[[#This Row],[Gewogen factor]]</f>
        <v>8.8000000000000007</v>
      </c>
      <c r="P13500" s="89" cm="1">
        <f t="array" ref="P1350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01" spans="1:16" x14ac:dyDescent="0.25">
      <c r="A13501">
        <v>392</v>
      </c>
      <c r="B13501" s="110">
        <v>45977</v>
      </c>
      <c r="C13501" s="89">
        <v>2.2000000000000002</v>
      </c>
      <c r="D13501" s="89">
        <v>6.1</v>
      </c>
      <c r="E13501" s="96">
        <v>102</v>
      </c>
      <c r="F13501" s="89">
        <v>4.5</v>
      </c>
      <c r="G13501" s="89"/>
      <c r="H13501">
        <v>0.95</v>
      </c>
      <c r="I13501" t="s">
        <v>609</v>
      </c>
      <c r="J13501">
        <v>1.1000000000000001</v>
      </c>
      <c r="K13501">
        <v>11</v>
      </c>
      <c r="L13501">
        <v>2025</v>
      </c>
      <c r="M13501" t="s">
        <v>374</v>
      </c>
      <c r="N13501" s="89" cm="1">
        <f t="array" ref="N13501">IF(ISNUMBER(_34_KNMI_Stations[[#This Row],[Etmaal temperatuur °C]]),IF(_34_KNMI_Stations[[#This Row],[Etmaal temperatuur °C]]&lt;stookgrens[],stookgrens[]-_34_KNMI_Stations[[#This Row],[Etmaal temperatuur °C]],0),"")</f>
        <v>11.9</v>
      </c>
      <c r="O13501" s="89">
        <f>_34_KNMI_Stations[[#This Row],[graaddagen]]*_34_KNMI_Stations[[#This Row],[Gewogen factor]]</f>
        <v>13.090000000000002</v>
      </c>
      <c r="P13501" s="89" cm="1">
        <f t="array" ref="P1350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02" spans="1:16" x14ac:dyDescent="0.25">
      <c r="A13502">
        <v>392</v>
      </c>
      <c r="B13502" s="110">
        <v>45978</v>
      </c>
      <c r="C13502" s="89">
        <v>3</v>
      </c>
      <c r="D13502" s="89">
        <v>3.8</v>
      </c>
      <c r="E13502" s="96">
        <v>468</v>
      </c>
      <c r="F13502" s="89">
        <v>0.6</v>
      </c>
      <c r="G13502" s="89"/>
      <c r="H13502">
        <v>0.85</v>
      </c>
      <c r="I13502" t="s">
        <v>609</v>
      </c>
      <c r="J13502">
        <v>1.1000000000000001</v>
      </c>
      <c r="K13502">
        <v>11</v>
      </c>
      <c r="L13502">
        <v>2025</v>
      </c>
      <c r="M13502" t="s">
        <v>375</v>
      </c>
      <c r="N13502" s="89" cm="1">
        <f t="array" ref="N13502">IF(ISNUMBER(_34_KNMI_Stations[[#This Row],[Etmaal temperatuur °C]]),IF(_34_KNMI_Stations[[#This Row],[Etmaal temperatuur °C]]&lt;stookgrens[],stookgrens[]-_34_KNMI_Stations[[#This Row],[Etmaal temperatuur °C]],0),"")</f>
        <v>14.2</v>
      </c>
      <c r="O13502" s="89">
        <f>_34_KNMI_Stations[[#This Row],[graaddagen]]*_34_KNMI_Stations[[#This Row],[Gewogen factor]]</f>
        <v>15.620000000000001</v>
      </c>
      <c r="P13502" s="89" cm="1">
        <f t="array" ref="P1350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03" spans="1:16" x14ac:dyDescent="0.25">
      <c r="A13503">
        <v>392</v>
      </c>
      <c r="B13503" s="110">
        <v>45979</v>
      </c>
      <c r="C13503" s="89">
        <v>3</v>
      </c>
      <c r="D13503" s="89">
        <v>3.6</v>
      </c>
      <c r="E13503" s="96">
        <v>223</v>
      </c>
      <c r="F13503" s="89">
        <v>1.7</v>
      </c>
      <c r="G13503" s="89"/>
      <c r="H13503">
        <v>0.89</v>
      </c>
      <c r="I13503" t="s">
        <v>609</v>
      </c>
      <c r="J13503">
        <v>1.1000000000000001</v>
      </c>
      <c r="K13503">
        <v>11</v>
      </c>
      <c r="L13503">
        <v>2025</v>
      </c>
      <c r="M13503" t="s">
        <v>375</v>
      </c>
      <c r="N13503" s="89" cm="1">
        <f t="array" ref="N13503">IF(ISNUMBER(_34_KNMI_Stations[[#This Row],[Etmaal temperatuur °C]]),IF(_34_KNMI_Stations[[#This Row],[Etmaal temperatuur °C]]&lt;stookgrens[],stookgrens[]-_34_KNMI_Stations[[#This Row],[Etmaal temperatuur °C]],0),"")</f>
        <v>14.4</v>
      </c>
      <c r="O13503" s="89">
        <f>_34_KNMI_Stations[[#This Row],[graaddagen]]*_34_KNMI_Stations[[#This Row],[Gewogen factor]]</f>
        <v>15.840000000000002</v>
      </c>
      <c r="P13503" s="89" cm="1">
        <f t="array" ref="P1350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04" spans="1:16" x14ac:dyDescent="0.25">
      <c r="A13504">
        <v>392</v>
      </c>
      <c r="B13504" s="110">
        <v>45980</v>
      </c>
      <c r="C13504" s="89">
        <v>3.7</v>
      </c>
      <c r="D13504" s="89">
        <v>4.5999999999999996</v>
      </c>
      <c r="E13504" s="96">
        <v>129</v>
      </c>
      <c r="F13504" s="89">
        <v>3</v>
      </c>
      <c r="G13504" s="89"/>
      <c r="H13504">
        <v>0.87</v>
      </c>
      <c r="I13504" t="s">
        <v>609</v>
      </c>
      <c r="J13504">
        <v>1.1000000000000001</v>
      </c>
      <c r="K13504">
        <v>11</v>
      </c>
      <c r="L13504">
        <v>2025</v>
      </c>
      <c r="M13504" t="s">
        <v>375</v>
      </c>
      <c r="N13504" s="89" cm="1">
        <f t="array" ref="N13504">IF(ISNUMBER(_34_KNMI_Stations[[#This Row],[Etmaal temperatuur °C]]),IF(_34_KNMI_Stations[[#This Row],[Etmaal temperatuur °C]]&lt;stookgrens[],stookgrens[]-_34_KNMI_Stations[[#This Row],[Etmaal temperatuur °C]],0),"")</f>
        <v>13.4</v>
      </c>
      <c r="O13504" s="89">
        <f>_34_KNMI_Stations[[#This Row],[graaddagen]]*_34_KNMI_Stations[[#This Row],[Gewogen factor]]</f>
        <v>14.740000000000002</v>
      </c>
      <c r="P13504" s="89" cm="1">
        <f t="array" ref="P1350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05" spans="1:16" x14ac:dyDescent="0.25">
      <c r="A13505">
        <v>392</v>
      </c>
      <c r="B13505" s="110">
        <v>45981</v>
      </c>
      <c r="C13505" s="89">
        <v>2.2000000000000002</v>
      </c>
      <c r="D13505" s="89">
        <v>1.6</v>
      </c>
      <c r="E13505" s="96">
        <v>268</v>
      </c>
      <c r="F13505" s="89">
        <v>0</v>
      </c>
      <c r="G13505" s="89"/>
      <c r="H13505">
        <v>0.91</v>
      </c>
      <c r="I13505" t="s">
        <v>609</v>
      </c>
      <c r="J13505">
        <v>1.1000000000000001</v>
      </c>
      <c r="K13505">
        <v>11</v>
      </c>
      <c r="L13505">
        <v>2025</v>
      </c>
      <c r="M13505" t="s">
        <v>375</v>
      </c>
      <c r="N13505" s="89" cm="1">
        <f t="array" ref="N13505">IF(ISNUMBER(_34_KNMI_Stations[[#This Row],[Etmaal temperatuur °C]]),IF(_34_KNMI_Stations[[#This Row],[Etmaal temperatuur °C]]&lt;stookgrens[],stookgrens[]-_34_KNMI_Stations[[#This Row],[Etmaal temperatuur °C]],0),"")</f>
        <v>16.399999999999999</v>
      </c>
      <c r="O13505" s="89">
        <f>_34_KNMI_Stations[[#This Row],[graaddagen]]*_34_KNMI_Stations[[#This Row],[Gewogen factor]]</f>
        <v>18.04</v>
      </c>
      <c r="P13505" s="89" cm="1">
        <f t="array" ref="P1350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06" spans="1:16" x14ac:dyDescent="0.25">
      <c r="A13506">
        <v>392</v>
      </c>
      <c r="B13506" s="110">
        <v>45982</v>
      </c>
      <c r="C13506" s="89">
        <v>1.4</v>
      </c>
      <c r="D13506" s="89">
        <v>1</v>
      </c>
      <c r="E13506" s="96">
        <v>497</v>
      </c>
      <c r="F13506" s="89">
        <v>0</v>
      </c>
      <c r="G13506" s="89"/>
      <c r="H13506">
        <v>0.88</v>
      </c>
      <c r="I13506" t="s">
        <v>609</v>
      </c>
      <c r="J13506">
        <v>1.1000000000000001</v>
      </c>
      <c r="K13506">
        <v>11</v>
      </c>
      <c r="L13506">
        <v>2025</v>
      </c>
      <c r="M13506" t="s">
        <v>375</v>
      </c>
      <c r="N13506" s="89" cm="1">
        <f t="array" ref="N13506">IF(ISNUMBER(_34_KNMI_Stations[[#This Row],[Etmaal temperatuur °C]]),IF(_34_KNMI_Stations[[#This Row],[Etmaal temperatuur °C]]&lt;stookgrens[],stookgrens[]-_34_KNMI_Stations[[#This Row],[Etmaal temperatuur °C]],0),"")</f>
        <v>17</v>
      </c>
      <c r="O13506" s="89">
        <f>_34_KNMI_Stations[[#This Row],[graaddagen]]*_34_KNMI_Stations[[#This Row],[Gewogen factor]]</f>
        <v>18.700000000000003</v>
      </c>
      <c r="P13506" s="89" cm="1">
        <f t="array" ref="P1350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07" spans="1:16" x14ac:dyDescent="0.25">
      <c r="A13507">
        <v>392</v>
      </c>
      <c r="B13507" s="110">
        <v>45983</v>
      </c>
      <c r="C13507" s="89">
        <v>2.7</v>
      </c>
      <c r="D13507" s="89">
        <v>-0.3</v>
      </c>
      <c r="E13507" s="96">
        <v>509</v>
      </c>
      <c r="F13507" s="89">
        <v>0</v>
      </c>
      <c r="G13507" s="89"/>
      <c r="H13507">
        <v>0.76</v>
      </c>
      <c r="I13507" t="s">
        <v>609</v>
      </c>
      <c r="J13507">
        <v>1.1000000000000001</v>
      </c>
      <c r="K13507">
        <v>11</v>
      </c>
      <c r="L13507">
        <v>2025</v>
      </c>
      <c r="M13507" t="s">
        <v>375</v>
      </c>
      <c r="N13507" s="89" cm="1">
        <f t="array" ref="N13507">IF(ISNUMBER(_34_KNMI_Stations[[#This Row],[Etmaal temperatuur °C]]),IF(_34_KNMI_Stations[[#This Row],[Etmaal temperatuur °C]]&lt;stookgrens[],stookgrens[]-_34_KNMI_Stations[[#This Row],[Etmaal temperatuur °C]],0),"")</f>
        <v>18.3</v>
      </c>
      <c r="O13507" s="89">
        <f>_34_KNMI_Stations[[#This Row],[graaddagen]]*_34_KNMI_Stations[[#This Row],[Gewogen factor]]</f>
        <v>20.130000000000003</v>
      </c>
      <c r="P13507" s="89" cm="1">
        <f t="array" ref="P1350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08" spans="1:16" x14ac:dyDescent="0.25">
      <c r="A13508">
        <v>392</v>
      </c>
      <c r="B13508" s="110">
        <v>45984</v>
      </c>
      <c r="C13508" s="89">
        <v>4.2</v>
      </c>
      <c r="D13508" s="89">
        <v>2.4</v>
      </c>
      <c r="E13508" s="96">
        <v>253</v>
      </c>
      <c r="F13508" s="89">
        <v>1.1000000000000001</v>
      </c>
      <c r="G13508" s="89"/>
      <c r="H13508">
        <v>0.77</v>
      </c>
      <c r="I13508" t="s">
        <v>609</v>
      </c>
      <c r="J13508">
        <v>1.1000000000000001</v>
      </c>
      <c r="K13508">
        <v>11</v>
      </c>
      <c r="L13508">
        <v>2025</v>
      </c>
      <c r="M13508" t="s">
        <v>375</v>
      </c>
      <c r="N13508" s="89" cm="1">
        <f t="array" ref="N13508">IF(ISNUMBER(_34_KNMI_Stations[[#This Row],[Etmaal temperatuur °C]]),IF(_34_KNMI_Stations[[#This Row],[Etmaal temperatuur °C]]&lt;stookgrens[],stookgrens[]-_34_KNMI_Stations[[#This Row],[Etmaal temperatuur °C]],0),"")</f>
        <v>15.6</v>
      </c>
      <c r="O13508" s="89">
        <f>_34_KNMI_Stations[[#This Row],[graaddagen]]*_34_KNMI_Stations[[#This Row],[Gewogen factor]]</f>
        <v>17.16</v>
      </c>
      <c r="P13508" s="89" cm="1">
        <f t="array" ref="P1350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09" spans="1:16" x14ac:dyDescent="0.25">
      <c r="A13509">
        <v>392</v>
      </c>
      <c r="B13509" s="110">
        <v>45985</v>
      </c>
      <c r="C13509" s="89">
        <v>2.4</v>
      </c>
      <c r="D13509" s="89">
        <v>5.6</v>
      </c>
      <c r="E13509" s="96">
        <v>206</v>
      </c>
      <c r="F13509" s="89">
        <v>13.1</v>
      </c>
      <c r="G13509" s="89"/>
      <c r="H13509">
        <v>0.91</v>
      </c>
      <c r="I13509" t="s">
        <v>609</v>
      </c>
      <c r="J13509">
        <v>1.1000000000000001</v>
      </c>
      <c r="K13509">
        <v>11</v>
      </c>
      <c r="L13509">
        <v>2025</v>
      </c>
      <c r="M13509" t="s">
        <v>376</v>
      </c>
      <c r="N13509" s="89" cm="1">
        <f t="array" ref="N13509">IF(ISNUMBER(_34_KNMI_Stations[[#This Row],[Etmaal temperatuur °C]]),IF(_34_KNMI_Stations[[#This Row],[Etmaal temperatuur °C]]&lt;stookgrens[],stookgrens[]-_34_KNMI_Stations[[#This Row],[Etmaal temperatuur °C]],0),"")</f>
        <v>12.4</v>
      </c>
      <c r="O13509" s="89">
        <f>_34_KNMI_Stations[[#This Row],[graaddagen]]*_34_KNMI_Stations[[#This Row],[Gewogen factor]]</f>
        <v>13.640000000000002</v>
      </c>
      <c r="P13509" s="89" cm="1">
        <f t="array" ref="P1350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10" spans="1:16" x14ac:dyDescent="0.25">
      <c r="A13510">
        <v>392</v>
      </c>
      <c r="B13510" s="110">
        <v>45986</v>
      </c>
      <c r="C13510" s="89">
        <v>2.2000000000000002</v>
      </c>
      <c r="D13510" s="89">
        <v>5.0999999999999996</v>
      </c>
      <c r="E13510" s="96">
        <v>261</v>
      </c>
      <c r="F13510" s="89">
        <v>3.9</v>
      </c>
      <c r="G13510" s="89"/>
      <c r="H13510">
        <v>0.93</v>
      </c>
      <c r="I13510" t="s">
        <v>609</v>
      </c>
      <c r="J13510">
        <v>1.1000000000000001</v>
      </c>
      <c r="K13510">
        <v>11</v>
      </c>
      <c r="L13510">
        <v>2025</v>
      </c>
      <c r="M13510" t="s">
        <v>376</v>
      </c>
      <c r="N13510" s="89" cm="1">
        <f t="array" ref="N13510">IF(ISNUMBER(_34_KNMI_Stations[[#This Row],[Etmaal temperatuur °C]]),IF(_34_KNMI_Stations[[#This Row],[Etmaal temperatuur °C]]&lt;stookgrens[],stookgrens[]-_34_KNMI_Stations[[#This Row],[Etmaal temperatuur °C]],0),"")</f>
        <v>12.9</v>
      </c>
      <c r="O13510" s="89">
        <f>_34_KNMI_Stations[[#This Row],[graaddagen]]*_34_KNMI_Stations[[#This Row],[Gewogen factor]]</f>
        <v>14.190000000000001</v>
      </c>
      <c r="P13510" s="89" cm="1">
        <f t="array" ref="P1351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11" spans="1:16" x14ac:dyDescent="0.25">
      <c r="A13511">
        <v>392</v>
      </c>
      <c r="B13511" s="110">
        <v>45987</v>
      </c>
      <c r="C13511" s="89">
        <v>1.6</v>
      </c>
      <c r="D13511" s="89">
        <v>2.6</v>
      </c>
      <c r="E13511" s="96">
        <v>324</v>
      </c>
      <c r="F13511" s="89">
        <v>0</v>
      </c>
      <c r="G13511" s="89"/>
      <c r="H13511">
        <v>0.9</v>
      </c>
      <c r="I13511" t="s">
        <v>609</v>
      </c>
      <c r="J13511">
        <v>1.1000000000000001</v>
      </c>
      <c r="K13511">
        <v>11</v>
      </c>
      <c r="L13511">
        <v>2025</v>
      </c>
      <c r="M13511" t="s">
        <v>376</v>
      </c>
      <c r="N13511" s="89" cm="1">
        <f t="array" ref="N13511">IF(ISNUMBER(_34_KNMI_Stations[[#This Row],[Etmaal temperatuur °C]]),IF(_34_KNMI_Stations[[#This Row],[Etmaal temperatuur °C]]&lt;stookgrens[],stookgrens[]-_34_KNMI_Stations[[#This Row],[Etmaal temperatuur °C]],0),"")</f>
        <v>15.4</v>
      </c>
      <c r="O13511" s="89">
        <f>_34_KNMI_Stations[[#This Row],[graaddagen]]*_34_KNMI_Stations[[#This Row],[Gewogen factor]]</f>
        <v>16.940000000000001</v>
      </c>
      <c r="P13511" s="89" cm="1">
        <f t="array" ref="P1351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12" spans="1:16" x14ac:dyDescent="0.25">
      <c r="A13512">
        <v>392</v>
      </c>
      <c r="B13512" s="110">
        <v>45988</v>
      </c>
      <c r="C13512" s="89">
        <v>4</v>
      </c>
      <c r="D13512" s="89">
        <v>4.0999999999999996</v>
      </c>
      <c r="E13512" s="96">
        <v>86</v>
      </c>
      <c r="F13512" s="89">
        <v>1</v>
      </c>
      <c r="G13512" s="89"/>
      <c r="H13512">
        <v>0.91</v>
      </c>
      <c r="I13512" t="s">
        <v>609</v>
      </c>
      <c r="J13512">
        <v>1.1000000000000001</v>
      </c>
      <c r="K13512">
        <v>11</v>
      </c>
      <c r="L13512">
        <v>2025</v>
      </c>
      <c r="M13512" t="s">
        <v>376</v>
      </c>
      <c r="N13512" s="89" cm="1">
        <f t="array" ref="N13512">IF(ISNUMBER(_34_KNMI_Stations[[#This Row],[Etmaal temperatuur °C]]),IF(_34_KNMI_Stations[[#This Row],[Etmaal temperatuur °C]]&lt;stookgrens[],stookgrens[]-_34_KNMI_Stations[[#This Row],[Etmaal temperatuur °C]],0),"")</f>
        <v>13.9</v>
      </c>
      <c r="O13512" s="89">
        <f>_34_KNMI_Stations[[#This Row],[graaddagen]]*_34_KNMI_Stations[[#This Row],[Gewogen factor]]</f>
        <v>15.290000000000001</v>
      </c>
      <c r="P13512" s="89" cm="1">
        <f t="array" ref="P1351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13" spans="1:16" x14ac:dyDescent="0.25">
      <c r="A13513">
        <v>392</v>
      </c>
      <c r="B13513" s="110">
        <v>45989</v>
      </c>
      <c r="C13513" s="89">
        <v>3.5</v>
      </c>
      <c r="D13513" s="89">
        <v>8.1999999999999993</v>
      </c>
      <c r="E13513" s="96">
        <v>103</v>
      </c>
      <c r="F13513" s="89">
        <v>3.6</v>
      </c>
      <c r="G13513" s="89"/>
      <c r="H13513">
        <v>0.95</v>
      </c>
      <c r="I13513" t="s">
        <v>609</v>
      </c>
      <c r="J13513">
        <v>1.1000000000000001</v>
      </c>
      <c r="K13513">
        <v>11</v>
      </c>
      <c r="L13513">
        <v>2025</v>
      </c>
      <c r="M13513" t="s">
        <v>376</v>
      </c>
      <c r="N13513" s="89" cm="1">
        <f t="array" ref="N13513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3513" s="89">
        <f>_34_KNMI_Stations[[#This Row],[graaddagen]]*_34_KNMI_Stations[[#This Row],[Gewogen factor]]</f>
        <v>10.780000000000001</v>
      </c>
      <c r="P13513" s="89" cm="1">
        <f t="array" ref="P1351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14" spans="1:16" x14ac:dyDescent="0.25">
      <c r="A13514">
        <v>392</v>
      </c>
      <c r="B13514" s="110">
        <v>45990</v>
      </c>
      <c r="C13514" s="89">
        <v>3.5</v>
      </c>
      <c r="D13514" s="89">
        <v>9.5</v>
      </c>
      <c r="E13514" s="96">
        <v>265</v>
      </c>
      <c r="F13514" s="89">
        <v>1.4</v>
      </c>
      <c r="G13514" s="89"/>
      <c r="H13514">
        <v>0.86</v>
      </c>
      <c r="I13514" t="s">
        <v>609</v>
      </c>
      <c r="J13514">
        <v>1.1000000000000001</v>
      </c>
      <c r="K13514">
        <v>11</v>
      </c>
      <c r="L13514">
        <v>2025</v>
      </c>
      <c r="M13514" t="s">
        <v>376</v>
      </c>
      <c r="N13514" s="89" cm="1">
        <f t="array" ref="N13514">IF(ISNUMBER(_34_KNMI_Stations[[#This Row],[Etmaal temperatuur °C]]),IF(_34_KNMI_Stations[[#This Row],[Etmaal temperatuur °C]]&lt;stookgrens[],stookgrens[]-_34_KNMI_Stations[[#This Row],[Etmaal temperatuur °C]],0),"")</f>
        <v>8.5</v>
      </c>
      <c r="O13514" s="89">
        <f>_34_KNMI_Stations[[#This Row],[graaddagen]]*_34_KNMI_Stations[[#This Row],[Gewogen factor]]</f>
        <v>9.3500000000000014</v>
      </c>
      <c r="P13514" s="89" cm="1">
        <f t="array" ref="P1351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15" spans="1:16" x14ac:dyDescent="0.25">
      <c r="A13515">
        <v>392</v>
      </c>
      <c r="B13515" s="110">
        <v>45991</v>
      </c>
      <c r="C13515" s="89">
        <v>3.3</v>
      </c>
      <c r="D13515" s="89">
        <v>6.4</v>
      </c>
      <c r="E13515" s="96">
        <v>241</v>
      </c>
      <c r="F13515" s="89">
        <v>0.2</v>
      </c>
      <c r="G13515" s="89"/>
      <c r="H13515">
        <v>0.84</v>
      </c>
      <c r="I13515" t="s">
        <v>609</v>
      </c>
      <c r="J13515">
        <v>1.1000000000000001</v>
      </c>
      <c r="K13515">
        <v>11</v>
      </c>
      <c r="L13515">
        <v>2025</v>
      </c>
      <c r="M13515" t="s">
        <v>376</v>
      </c>
      <c r="N13515" s="89" cm="1">
        <f t="array" ref="N13515">IF(ISNUMBER(_34_KNMI_Stations[[#This Row],[Etmaal temperatuur °C]]),IF(_34_KNMI_Stations[[#This Row],[Etmaal temperatuur °C]]&lt;stookgrens[],stookgrens[]-_34_KNMI_Stations[[#This Row],[Etmaal temperatuur °C]],0),"")</f>
        <v>11.6</v>
      </c>
      <c r="O13515" s="89">
        <f>_34_KNMI_Stations[[#This Row],[graaddagen]]*_34_KNMI_Stations[[#This Row],[Gewogen factor]]</f>
        <v>12.76</v>
      </c>
      <c r="P13515" s="89" cm="1">
        <f t="array" ref="P1351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16" spans="1:16" x14ac:dyDescent="0.25">
      <c r="A13516">
        <v>392</v>
      </c>
      <c r="B13516" s="110">
        <v>45992</v>
      </c>
      <c r="C13516" s="89">
        <v>4.5</v>
      </c>
      <c r="D13516" s="89">
        <v>5.2</v>
      </c>
      <c r="E13516" s="96">
        <v>299</v>
      </c>
      <c r="F13516" s="89">
        <v>0</v>
      </c>
      <c r="G13516" s="89"/>
      <c r="H13516">
        <v>0.73</v>
      </c>
      <c r="I13516" t="s">
        <v>609</v>
      </c>
      <c r="J13516">
        <v>1.1000000000000001</v>
      </c>
      <c r="K13516">
        <v>12</v>
      </c>
      <c r="L13516">
        <v>2025</v>
      </c>
      <c r="M13516" t="s">
        <v>377</v>
      </c>
      <c r="N13516" s="89" cm="1">
        <f t="array" ref="N13516">IF(ISNUMBER(_34_KNMI_Stations[[#This Row],[Etmaal temperatuur °C]]),IF(_34_KNMI_Stations[[#This Row],[Etmaal temperatuur °C]]&lt;stookgrens[],stookgrens[]-_34_KNMI_Stations[[#This Row],[Etmaal temperatuur °C]],0),"")</f>
        <v>12.8</v>
      </c>
      <c r="O13516" s="89">
        <f>_34_KNMI_Stations[[#This Row],[graaddagen]]*_34_KNMI_Stations[[#This Row],[Gewogen factor]]</f>
        <v>14.080000000000002</v>
      </c>
      <c r="P13516" s="89" cm="1">
        <f t="array" ref="P1351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17" spans="1:16" x14ac:dyDescent="0.25">
      <c r="A13517">
        <v>392</v>
      </c>
      <c r="B13517" s="110">
        <v>45993</v>
      </c>
      <c r="C13517" s="89">
        <v>3.2</v>
      </c>
      <c r="D13517" s="89">
        <v>6.3</v>
      </c>
      <c r="E13517" s="96">
        <v>180</v>
      </c>
      <c r="F13517" s="89">
        <v>1.6</v>
      </c>
      <c r="G13517" s="89"/>
      <c r="H13517">
        <v>0.81</v>
      </c>
      <c r="I13517" t="s">
        <v>609</v>
      </c>
      <c r="J13517">
        <v>1.1000000000000001</v>
      </c>
      <c r="K13517">
        <v>12</v>
      </c>
      <c r="L13517">
        <v>2025</v>
      </c>
      <c r="M13517" t="s">
        <v>377</v>
      </c>
      <c r="N13517" s="89" cm="1">
        <f t="array" ref="N13517">IF(ISNUMBER(_34_KNMI_Stations[[#This Row],[Etmaal temperatuur °C]]),IF(_34_KNMI_Stations[[#This Row],[Etmaal temperatuur °C]]&lt;stookgrens[],stookgrens[]-_34_KNMI_Stations[[#This Row],[Etmaal temperatuur °C]],0),"")</f>
        <v>11.7</v>
      </c>
      <c r="O13517" s="89">
        <f>_34_KNMI_Stations[[#This Row],[graaddagen]]*_34_KNMI_Stations[[#This Row],[Gewogen factor]]</f>
        <v>12.870000000000001</v>
      </c>
      <c r="P13517" s="89" cm="1">
        <f t="array" ref="P1351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18" spans="1:16" x14ac:dyDescent="0.25">
      <c r="A13518">
        <v>392</v>
      </c>
      <c r="B13518" s="110">
        <v>45994</v>
      </c>
      <c r="C13518" s="89">
        <v>1.6</v>
      </c>
      <c r="D13518" s="89">
        <v>7</v>
      </c>
      <c r="E13518" s="96">
        <v>102</v>
      </c>
      <c r="F13518" s="89">
        <v>0.1</v>
      </c>
      <c r="G13518" s="89"/>
      <c r="H13518">
        <v>0.9</v>
      </c>
      <c r="I13518" t="s">
        <v>609</v>
      </c>
      <c r="J13518">
        <v>1.1000000000000001</v>
      </c>
      <c r="K13518">
        <v>12</v>
      </c>
      <c r="L13518">
        <v>2025</v>
      </c>
      <c r="M13518" t="s">
        <v>377</v>
      </c>
      <c r="N13518" s="89" cm="1">
        <f t="array" ref="N13518">IF(ISNUMBER(_34_KNMI_Stations[[#This Row],[Etmaal temperatuur °C]]),IF(_34_KNMI_Stations[[#This Row],[Etmaal temperatuur °C]]&lt;stookgrens[],stookgrens[]-_34_KNMI_Stations[[#This Row],[Etmaal temperatuur °C]],0),"")</f>
        <v>11</v>
      </c>
      <c r="O13518" s="89">
        <f>_34_KNMI_Stations[[#This Row],[graaddagen]]*_34_KNMI_Stations[[#This Row],[Gewogen factor]]</f>
        <v>12.100000000000001</v>
      </c>
      <c r="P13518" s="89" cm="1">
        <f t="array" ref="P1351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19" spans="1:16" x14ac:dyDescent="0.25">
      <c r="A13519">
        <v>392</v>
      </c>
      <c r="B13519" s="110">
        <v>45995</v>
      </c>
      <c r="C13519" s="89">
        <v>3.4</v>
      </c>
      <c r="D13519" s="89">
        <v>5.7</v>
      </c>
      <c r="E13519" s="96">
        <v>313</v>
      </c>
      <c r="F13519" s="89">
        <v>0.3</v>
      </c>
      <c r="G13519" s="89"/>
      <c r="H13519">
        <v>0.89</v>
      </c>
      <c r="I13519" t="s">
        <v>609</v>
      </c>
      <c r="J13519">
        <v>1.1000000000000001</v>
      </c>
      <c r="K13519">
        <v>12</v>
      </c>
      <c r="L13519">
        <v>2025</v>
      </c>
      <c r="M13519" t="s">
        <v>377</v>
      </c>
      <c r="N13519" s="89" cm="1">
        <f t="array" ref="N13519">IF(ISNUMBER(_34_KNMI_Stations[[#This Row],[Etmaal temperatuur °C]]),IF(_34_KNMI_Stations[[#This Row],[Etmaal temperatuur °C]]&lt;stookgrens[],stookgrens[]-_34_KNMI_Stations[[#This Row],[Etmaal temperatuur °C]],0),"")</f>
        <v>12.3</v>
      </c>
      <c r="O13519" s="89">
        <f>_34_KNMI_Stations[[#This Row],[graaddagen]]*_34_KNMI_Stations[[#This Row],[Gewogen factor]]</f>
        <v>13.530000000000001</v>
      </c>
      <c r="P13519" s="89" cm="1">
        <f t="array" ref="P1351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20" spans="1:16" x14ac:dyDescent="0.25">
      <c r="A13520">
        <v>392</v>
      </c>
      <c r="B13520" s="110">
        <v>45996</v>
      </c>
      <c r="C13520" s="89">
        <v>2.2000000000000002</v>
      </c>
      <c r="D13520" s="89">
        <v>4.2</v>
      </c>
      <c r="E13520" s="96">
        <v>264</v>
      </c>
      <c r="F13520" s="89">
        <v>-0.1</v>
      </c>
      <c r="G13520" s="89"/>
      <c r="H13520">
        <v>0.92</v>
      </c>
      <c r="I13520" t="s">
        <v>609</v>
      </c>
      <c r="J13520">
        <v>1.1000000000000001</v>
      </c>
      <c r="K13520">
        <v>12</v>
      </c>
      <c r="L13520">
        <v>2025</v>
      </c>
      <c r="M13520" t="s">
        <v>377</v>
      </c>
      <c r="N13520" s="89" cm="1">
        <f t="array" ref="N13520">IF(ISNUMBER(_34_KNMI_Stations[[#This Row],[Etmaal temperatuur °C]]),IF(_34_KNMI_Stations[[#This Row],[Etmaal temperatuur °C]]&lt;stookgrens[],stookgrens[]-_34_KNMI_Stations[[#This Row],[Etmaal temperatuur °C]],0),"")</f>
        <v>13.8</v>
      </c>
      <c r="O13520" s="89">
        <f>_34_KNMI_Stations[[#This Row],[graaddagen]]*_34_KNMI_Stations[[#This Row],[Gewogen factor]]</f>
        <v>15.180000000000001</v>
      </c>
      <c r="P13520" s="89" cm="1">
        <f t="array" ref="P1352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21" spans="1:16" x14ac:dyDescent="0.25">
      <c r="A13521">
        <v>392</v>
      </c>
      <c r="B13521" s="110">
        <v>45997</v>
      </c>
      <c r="C13521" s="89">
        <v>4.5</v>
      </c>
      <c r="D13521" s="89">
        <v>8</v>
      </c>
      <c r="E13521" s="96">
        <v>120</v>
      </c>
      <c r="F13521" s="89">
        <v>5.2</v>
      </c>
      <c r="G13521" s="89"/>
      <c r="H13521">
        <v>0.88</v>
      </c>
      <c r="I13521" t="s">
        <v>609</v>
      </c>
      <c r="J13521">
        <v>1.1000000000000001</v>
      </c>
      <c r="K13521">
        <v>12</v>
      </c>
      <c r="L13521">
        <v>2025</v>
      </c>
      <c r="M13521" t="s">
        <v>377</v>
      </c>
      <c r="N13521" s="89" cm="1">
        <f t="array" ref="N13521">IF(ISNUMBER(_34_KNMI_Stations[[#This Row],[Etmaal temperatuur °C]]),IF(_34_KNMI_Stations[[#This Row],[Etmaal temperatuur °C]]&lt;stookgrens[],stookgrens[]-_34_KNMI_Stations[[#This Row],[Etmaal temperatuur °C]],0),"")</f>
        <v>10</v>
      </c>
      <c r="O13521" s="89">
        <f>_34_KNMI_Stations[[#This Row],[graaddagen]]*_34_KNMI_Stations[[#This Row],[Gewogen factor]]</f>
        <v>11</v>
      </c>
      <c r="P13521" s="89" cm="1">
        <f t="array" ref="P1352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22" spans="1:16" x14ac:dyDescent="0.25">
      <c r="A13522">
        <v>392</v>
      </c>
      <c r="B13522" s="110">
        <v>45998</v>
      </c>
      <c r="C13522" s="89">
        <v>4.0999999999999996</v>
      </c>
      <c r="D13522" s="89">
        <v>10.8</v>
      </c>
      <c r="E13522" s="96">
        <v>116</v>
      </c>
      <c r="F13522" s="89">
        <v>11.7</v>
      </c>
      <c r="G13522" s="89"/>
      <c r="H13522">
        <v>0.9</v>
      </c>
      <c r="I13522" t="s">
        <v>609</v>
      </c>
      <c r="J13522">
        <v>1.1000000000000001</v>
      </c>
      <c r="K13522">
        <v>12</v>
      </c>
      <c r="L13522">
        <v>2025</v>
      </c>
      <c r="M13522" t="s">
        <v>377</v>
      </c>
      <c r="N13522" s="89" cm="1">
        <f t="array" ref="N13522">IF(ISNUMBER(_34_KNMI_Stations[[#This Row],[Etmaal temperatuur °C]]),IF(_34_KNMI_Stations[[#This Row],[Etmaal temperatuur °C]]&lt;stookgrens[],stookgrens[]-_34_KNMI_Stations[[#This Row],[Etmaal temperatuur °C]],0),"")</f>
        <v>7.1999999999999993</v>
      </c>
      <c r="O13522" s="89">
        <f>_34_KNMI_Stations[[#This Row],[graaddagen]]*_34_KNMI_Stations[[#This Row],[Gewogen factor]]</f>
        <v>7.92</v>
      </c>
      <c r="P13522" s="89" cm="1">
        <f t="array" ref="P1352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23" spans="1:16" x14ac:dyDescent="0.25">
      <c r="A13523">
        <v>392</v>
      </c>
      <c r="B13523" s="110">
        <v>45999</v>
      </c>
      <c r="C13523" s="89">
        <v>3.4</v>
      </c>
      <c r="D13523" s="89">
        <v>12.5</v>
      </c>
      <c r="E13523" s="96">
        <v>91</v>
      </c>
      <c r="F13523" s="89">
        <v>6.6</v>
      </c>
      <c r="G13523" s="89"/>
      <c r="H13523">
        <v>0.91</v>
      </c>
      <c r="I13523" t="s">
        <v>609</v>
      </c>
      <c r="J13523">
        <v>1.1000000000000001</v>
      </c>
      <c r="K13523">
        <v>12</v>
      </c>
      <c r="L13523">
        <v>2025</v>
      </c>
      <c r="M13523" t="s">
        <v>378</v>
      </c>
      <c r="N13523" s="89" cm="1">
        <f t="array" ref="N13523">IF(ISNUMBER(_34_KNMI_Stations[[#This Row],[Etmaal temperatuur °C]]),IF(_34_KNMI_Stations[[#This Row],[Etmaal temperatuur °C]]&lt;stookgrens[],stookgrens[]-_34_KNMI_Stations[[#This Row],[Etmaal temperatuur °C]],0),"")</f>
        <v>5.5</v>
      </c>
      <c r="O13523" s="89">
        <f>_34_KNMI_Stations[[#This Row],[graaddagen]]*_34_KNMI_Stations[[#This Row],[Gewogen factor]]</f>
        <v>6.0500000000000007</v>
      </c>
      <c r="P13523" s="89" cm="1">
        <f t="array" ref="P1352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24" spans="1:16" x14ac:dyDescent="0.25">
      <c r="A13524">
        <v>392</v>
      </c>
      <c r="B13524" s="110">
        <v>46000</v>
      </c>
      <c r="C13524" s="89">
        <v>3.4</v>
      </c>
      <c r="D13524" s="89">
        <v>12.5</v>
      </c>
      <c r="E13524" s="96">
        <v>274</v>
      </c>
      <c r="F13524" s="89">
        <v>0.3</v>
      </c>
      <c r="G13524" s="89"/>
      <c r="H13524">
        <v>0.82</v>
      </c>
      <c r="I13524" t="s">
        <v>609</v>
      </c>
      <c r="J13524">
        <v>1.1000000000000001</v>
      </c>
      <c r="K13524">
        <v>12</v>
      </c>
      <c r="L13524">
        <v>2025</v>
      </c>
      <c r="M13524" t="s">
        <v>378</v>
      </c>
      <c r="N13524" s="89" cm="1">
        <f t="array" ref="N13524">IF(ISNUMBER(_34_KNMI_Stations[[#This Row],[Etmaal temperatuur °C]]),IF(_34_KNMI_Stations[[#This Row],[Etmaal temperatuur °C]]&lt;stookgrens[],stookgrens[]-_34_KNMI_Stations[[#This Row],[Etmaal temperatuur °C]],0),"")</f>
        <v>5.5</v>
      </c>
      <c r="O13524" s="89">
        <f>_34_KNMI_Stations[[#This Row],[graaddagen]]*_34_KNMI_Stations[[#This Row],[Gewogen factor]]</f>
        <v>6.0500000000000007</v>
      </c>
      <c r="P13524" s="89" cm="1">
        <f t="array" ref="P1352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25" spans="1:16" x14ac:dyDescent="0.25">
      <c r="A13525">
        <v>392</v>
      </c>
      <c r="B13525" s="110">
        <v>46001</v>
      </c>
      <c r="C13525" s="89">
        <v>3.3</v>
      </c>
      <c r="D13525" s="89">
        <v>11.9</v>
      </c>
      <c r="E13525" s="96">
        <v>178</v>
      </c>
      <c r="F13525" s="89">
        <v>0</v>
      </c>
      <c r="G13525" s="89"/>
      <c r="H13525">
        <v>0.84</v>
      </c>
      <c r="I13525" t="s">
        <v>609</v>
      </c>
      <c r="J13525">
        <v>1.1000000000000001</v>
      </c>
      <c r="K13525">
        <v>12</v>
      </c>
      <c r="L13525">
        <v>2025</v>
      </c>
      <c r="M13525" t="s">
        <v>378</v>
      </c>
      <c r="N13525" s="89" cm="1">
        <f t="array" ref="N13525">IF(ISNUMBER(_34_KNMI_Stations[[#This Row],[Etmaal temperatuur °C]]),IF(_34_KNMI_Stations[[#This Row],[Etmaal temperatuur °C]]&lt;stookgrens[],stookgrens[]-_34_KNMI_Stations[[#This Row],[Etmaal temperatuur °C]],0),"")</f>
        <v>6.1</v>
      </c>
      <c r="O13525" s="89">
        <f>_34_KNMI_Stations[[#This Row],[graaddagen]]*_34_KNMI_Stations[[#This Row],[Gewogen factor]]</f>
        <v>6.71</v>
      </c>
      <c r="P13525" s="89" cm="1">
        <f t="array" ref="P1352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26" spans="1:16" x14ac:dyDescent="0.25">
      <c r="A13526">
        <v>392</v>
      </c>
      <c r="B13526" s="110">
        <v>46002</v>
      </c>
      <c r="C13526" s="89">
        <v>2.2000000000000002</v>
      </c>
      <c r="D13526" s="89">
        <v>6.5</v>
      </c>
      <c r="E13526" s="96">
        <v>171</v>
      </c>
      <c r="F13526" s="89">
        <v>0</v>
      </c>
      <c r="G13526" s="89"/>
      <c r="H13526">
        <v>0.93</v>
      </c>
      <c r="I13526" t="s">
        <v>609</v>
      </c>
      <c r="J13526">
        <v>1.1000000000000001</v>
      </c>
      <c r="K13526">
        <v>12</v>
      </c>
      <c r="L13526">
        <v>2025</v>
      </c>
      <c r="M13526" t="s">
        <v>378</v>
      </c>
      <c r="N13526" s="89" cm="1">
        <f t="array" ref="N13526">IF(ISNUMBER(_34_KNMI_Stations[[#This Row],[Etmaal temperatuur °C]]),IF(_34_KNMI_Stations[[#This Row],[Etmaal temperatuur °C]]&lt;stookgrens[],stookgrens[]-_34_KNMI_Stations[[#This Row],[Etmaal temperatuur °C]],0),"")</f>
        <v>11.5</v>
      </c>
      <c r="O13526" s="89">
        <f>_34_KNMI_Stations[[#This Row],[graaddagen]]*_34_KNMI_Stations[[#This Row],[Gewogen factor]]</f>
        <v>12.65</v>
      </c>
      <c r="P13526" s="89" cm="1">
        <f t="array" ref="P1352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27" spans="1:16" x14ac:dyDescent="0.25">
      <c r="A13527">
        <v>392</v>
      </c>
      <c r="B13527" s="110">
        <v>46003</v>
      </c>
      <c r="C13527" s="89">
        <v>2.1</v>
      </c>
      <c r="D13527" s="89">
        <v>7.9</v>
      </c>
      <c r="E13527" s="96">
        <v>88</v>
      </c>
      <c r="F13527" s="89">
        <v>0</v>
      </c>
      <c r="G13527" s="89"/>
      <c r="H13527">
        <v>0.9</v>
      </c>
      <c r="I13527" t="s">
        <v>609</v>
      </c>
      <c r="J13527">
        <v>1.1000000000000001</v>
      </c>
      <c r="K13527">
        <v>12</v>
      </c>
      <c r="L13527">
        <v>2025</v>
      </c>
      <c r="M13527" t="s">
        <v>378</v>
      </c>
      <c r="N13527" s="89" cm="1">
        <f t="array" ref="N13527">IF(ISNUMBER(_34_KNMI_Stations[[#This Row],[Etmaal temperatuur °C]]),IF(_34_KNMI_Stations[[#This Row],[Etmaal temperatuur °C]]&lt;stookgrens[],stookgrens[]-_34_KNMI_Stations[[#This Row],[Etmaal temperatuur °C]],0),"")</f>
        <v>10.1</v>
      </c>
      <c r="O13527" s="89">
        <f>_34_KNMI_Stations[[#This Row],[graaddagen]]*_34_KNMI_Stations[[#This Row],[Gewogen factor]]</f>
        <v>11.110000000000001</v>
      </c>
      <c r="P13527" s="89" cm="1">
        <f t="array" ref="P1352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28" spans="1:16" x14ac:dyDescent="0.25">
      <c r="A13528">
        <v>392</v>
      </c>
      <c r="B13528" s="110">
        <v>46004</v>
      </c>
      <c r="C13528" s="89">
        <v>1.8</v>
      </c>
      <c r="D13528" s="89">
        <v>7.3</v>
      </c>
      <c r="E13528" s="96">
        <v>151</v>
      </c>
      <c r="F13528" s="89">
        <v>0</v>
      </c>
      <c r="G13528" s="89"/>
      <c r="H13528">
        <v>0.93</v>
      </c>
      <c r="I13528" t="s">
        <v>609</v>
      </c>
      <c r="J13528">
        <v>1.1000000000000001</v>
      </c>
      <c r="K13528">
        <v>12</v>
      </c>
      <c r="L13528">
        <v>2025</v>
      </c>
      <c r="M13528" t="s">
        <v>378</v>
      </c>
      <c r="N13528" s="89" cm="1">
        <f t="array" ref="N13528">IF(ISNUMBER(_34_KNMI_Stations[[#This Row],[Etmaal temperatuur °C]]),IF(_34_KNMI_Stations[[#This Row],[Etmaal temperatuur °C]]&lt;stookgrens[],stookgrens[]-_34_KNMI_Stations[[#This Row],[Etmaal temperatuur °C]],0),"")</f>
        <v>10.7</v>
      </c>
      <c r="O13528" s="89">
        <f>_34_KNMI_Stations[[#This Row],[graaddagen]]*_34_KNMI_Stations[[#This Row],[Gewogen factor]]</f>
        <v>11.77</v>
      </c>
      <c r="P13528" s="89" cm="1">
        <f t="array" ref="P1352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29" spans="1:16" x14ac:dyDescent="0.25">
      <c r="A13529">
        <v>392</v>
      </c>
      <c r="B13529" s="110">
        <v>46005</v>
      </c>
      <c r="C13529" s="89">
        <v>2.7</v>
      </c>
      <c r="D13529" s="89">
        <v>6.1</v>
      </c>
      <c r="E13529" s="96">
        <v>196</v>
      </c>
      <c r="F13529" s="89">
        <v>0</v>
      </c>
      <c r="G13529" s="89"/>
      <c r="H13529">
        <v>0.92</v>
      </c>
      <c r="I13529" t="s">
        <v>609</v>
      </c>
      <c r="J13529">
        <v>1.1000000000000001</v>
      </c>
      <c r="K13529">
        <v>12</v>
      </c>
      <c r="L13529">
        <v>2025</v>
      </c>
      <c r="M13529" t="s">
        <v>378</v>
      </c>
      <c r="N13529" s="89" cm="1">
        <f t="array" ref="N13529">IF(ISNUMBER(_34_KNMI_Stations[[#This Row],[Etmaal temperatuur °C]]),IF(_34_KNMI_Stations[[#This Row],[Etmaal temperatuur °C]]&lt;stookgrens[],stookgrens[]-_34_KNMI_Stations[[#This Row],[Etmaal temperatuur °C]],0),"")</f>
        <v>11.9</v>
      </c>
      <c r="O13529" s="89">
        <f>_34_KNMI_Stations[[#This Row],[graaddagen]]*_34_KNMI_Stations[[#This Row],[Gewogen factor]]</f>
        <v>13.090000000000002</v>
      </c>
      <c r="P13529" s="89" cm="1">
        <f t="array" ref="P1352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30" spans="1:16" x14ac:dyDescent="0.25">
      <c r="A13530">
        <v>392</v>
      </c>
      <c r="B13530" s="110">
        <v>46006</v>
      </c>
      <c r="C13530" s="89">
        <v>3.2</v>
      </c>
      <c r="D13530" s="89">
        <v>5.5</v>
      </c>
      <c r="E13530" s="96">
        <v>361</v>
      </c>
      <c r="F13530" s="89">
        <v>0</v>
      </c>
      <c r="G13530" s="89"/>
      <c r="H13530">
        <v>0.87</v>
      </c>
      <c r="I13530" t="s">
        <v>609</v>
      </c>
      <c r="J13530">
        <v>1.1000000000000001</v>
      </c>
      <c r="K13530">
        <v>12</v>
      </c>
      <c r="L13530">
        <v>2025</v>
      </c>
      <c r="M13530" t="s">
        <v>379</v>
      </c>
      <c r="N13530" s="89" cm="1">
        <f t="array" ref="N13530">IF(ISNUMBER(_34_KNMI_Stations[[#This Row],[Etmaal temperatuur °C]]),IF(_34_KNMI_Stations[[#This Row],[Etmaal temperatuur °C]]&lt;stookgrens[],stookgrens[]-_34_KNMI_Stations[[#This Row],[Etmaal temperatuur °C]],0),"")</f>
        <v>12.5</v>
      </c>
      <c r="O13530" s="89">
        <f>_34_KNMI_Stations[[#This Row],[graaddagen]]*_34_KNMI_Stations[[#This Row],[Gewogen factor]]</f>
        <v>13.750000000000002</v>
      </c>
      <c r="P13530" s="89" cm="1">
        <f t="array" ref="P1353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31" spans="1:16" x14ac:dyDescent="0.25">
      <c r="A13531">
        <v>392</v>
      </c>
      <c r="B13531" s="110">
        <v>46007</v>
      </c>
      <c r="C13531" s="89">
        <v>2.1</v>
      </c>
      <c r="D13531" s="89">
        <v>7.3</v>
      </c>
      <c r="E13531" s="96">
        <v>223</v>
      </c>
      <c r="F13531" s="89">
        <v>0</v>
      </c>
      <c r="G13531" s="89"/>
      <c r="H13531">
        <v>0.81</v>
      </c>
      <c r="I13531" t="s">
        <v>609</v>
      </c>
      <c r="J13531">
        <v>1.1000000000000001</v>
      </c>
      <c r="K13531">
        <v>12</v>
      </c>
      <c r="L13531">
        <v>2025</v>
      </c>
      <c r="M13531" t="s">
        <v>379</v>
      </c>
      <c r="N13531" s="89" cm="1">
        <f t="array" ref="N13531">IF(ISNUMBER(_34_KNMI_Stations[[#This Row],[Etmaal temperatuur °C]]),IF(_34_KNMI_Stations[[#This Row],[Etmaal temperatuur °C]]&lt;stookgrens[],stookgrens[]-_34_KNMI_Stations[[#This Row],[Etmaal temperatuur °C]],0),"")</f>
        <v>10.7</v>
      </c>
      <c r="O13531" s="89">
        <f>_34_KNMI_Stations[[#This Row],[graaddagen]]*_34_KNMI_Stations[[#This Row],[Gewogen factor]]</f>
        <v>11.77</v>
      </c>
      <c r="P13531" s="89" cm="1">
        <f t="array" ref="P1353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32" spans="1:16" x14ac:dyDescent="0.25">
      <c r="A13532">
        <v>392</v>
      </c>
      <c r="B13532" s="110">
        <v>46008</v>
      </c>
      <c r="C13532" s="89">
        <v>2.2000000000000002</v>
      </c>
      <c r="D13532" s="89">
        <v>7.6</v>
      </c>
      <c r="E13532" s="96">
        <v>140</v>
      </c>
      <c r="F13532" s="89">
        <v>0</v>
      </c>
      <c r="G13532" s="89"/>
      <c r="H13532">
        <v>0.86</v>
      </c>
      <c r="I13532" t="s">
        <v>609</v>
      </c>
      <c r="J13532">
        <v>1.1000000000000001</v>
      </c>
      <c r="K13532">
        <v>12</v>
      </c>
      <c r="L13532">
        <v>2025</v>
      </c>
      <c r="M13532" t="s">
        <v>379</v>
      </c>
      <c r="N13532" s="89" cm="1">
        <f t="array" ref="N13532">IF(ISNUMBER(_34_KNMI_Stations[[#This Row],[Etmaal temperatuur °C]]),IF(_34_KNMI_Stations[[#This Row],[Etmaal temperatuur °C]]&lt;stookgrens[],stookgrens[]-_34_KNMI_Stations[[#This Row],[Etmaal temperatuur °C]],0),"")</f>
        <v>10.4</v>
      </c>
      <c r="O13532" s="89">
        <f>_34_KNMI_Stations[[#This Row],[graaddagen]]*_34_KNMI_Stations[[#This Row],[Gewogen factor]]</f>
        <v>11.440000000000001</v>
      </c>
      <c r="P13532" s="89" cm="1">
        <f t="array" ref="P1353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33" spans="1:16" x14ac:dyDescent="0.25">
      <c r="A13533">
        <v>392</v>
      </c>
      <c r="B13533" s="110">
        <v>46009</v>
      </c>
      <c r="C13533" s="89">
        <v>4.3</v>
      </c>
      <c r="D13533" s="89">
        <v>9.8000000000000007</v>
      </c>
      <c r="E13533" s="96">
        <v>243</v>
      </c>
      <c r="F13533" s="89">
        <v>0</v>
      </c>
      <c r="G13533" s="89"/>
      <c r="H13533">
        <v>0.77</v>
      </c>
      <c r="I13533" t="s">
        <v>609</v>
      </c>
      <c r="J13533">
        <v>1.1000000000000001</v>
      </c>
      <c r="K13533">
        <v>12</v>
      </c>
      <c r="L13533">
        <v>2025</v>
      </c>
      <c r="M13533" t="s">
        <v>379</v>
      </c>
      <c r="N13533" s="89" cm="1">
        <f t="array" ref="N13533">IF(ISNUMBER(_34_KNMI_Stations[[#This Row],[Etmaal temperatuur °C]]),IF(_34_KNMI_Stations[[#This Row],[Etmaal temperatuur °C]]&lt;stookgrens[],stookgrens[]-_34_KNMI_Stations[[#This Row],[Etmaal temperatuur °C]],0),"")</f>
        <v>8.1999999999999993</v>
      </c>
      <c r="O13533" s="89">
        <f>_34_KNMI_Stations[[#This Row],[graaddagen]]*_34_KNMI_Stations[[#This Row],[Gewogen factor]]</f>
        <v>9.02</v>
      </c>
      <c r="P13533" s="89" cm="1">
        <f t="array" ref="P1353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34" spans="1:16" x14ac:dyDescent="0.25">
      <c r="A13534">
        <v>392</v>
      </c>
      <c r="B13534" s="110">
        <v>46010</v>
      </c>
      <c r="C13534" s="89">
        <v>3.3</v>
      </c>
      <c r="D13534" s="89">
        <v>9.1999999999999993</v>
      </c>
      <c r="E13534" s="96">
        <v>159</v>
      </c>
      <c r="F13534" s="89">
        <v>0.8</v>
      </c>
      <c r="G13534" s="89"/>
      <c r="H13534">
        <v>0.88</v>
      </c>
      <c r="I13534" t="s">
        <v>609</v>
      </c>
      <c r="J13534">
        <v>1.1000000000000001</v>
      </c>
      <c r="K13534">
        <v>12</v>
      </c>
      <c r="L13534">
        <v>2025</v>
      </c>
      <c r="M13534" t="s">
        <v>379</v>
      </c>
      <c r="N13534" s="89" cm="1">
        <f t="array" ref="N13534">IF(ISNUMBER(_34_KNMI_Stations[[#This Row],[Etmaal temperatuur °C]]),IF(_34_KNMI_Stations[[#This Row],[Etmaal temperatuur °C]]&lt;stookgrens[],stookgrens[]-_34_KNMI_Stations[[#This Row],[Etmaal temperatuur °C]],0),"")</f>
        <v>8.8000000000000007</v>
      </c>
      <c r="O13534" s="89">
        <f>_34_KNMI_Stations[[#This Row],[graaddagen]]*_34_KNMI_Stations[[#This Row],[Gewogen factor]]</f>
        <v>9.6800000000000015</v>
      </c>
      <c r="P13534" s="89" cm="1">
        <f t="array" ref="P1353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35" spans="1:16" x14ac:dyDescent="0.25">
      <c r="A13535">
        <v>392</v>
      </c>
      <c r="B13535" s="110">
        <v>46011</v>
      </c>
      <c r="C13535" s="89">
        <v>1.6</v>
      </c>
      <c r="D13535" s="89">
        <v>4.2</v>
      </c>
      <c r="E13535" s="96">
        <v>216</v>
      </c>
      <c r="F13535" s="89">
        <v>0</v>
      </c>
      <c r="G13535" s="89"/>
      <c r="H13535">
        <v>0.95</v>
      </c>
      <c r="I13535" t="s">
        <v>609</v>
      </c>
      <c r="J13535">
        <v>1.1000000000000001</v>
      </c>
      <c r="K13535">
        <v>12</v>
      </c>
      <c r="L13535">
        <v>2025</v>
      </c>
      <c r="M13535" t="s">
        <v>379</v>
      </c>
      <c r="N13535" s="89" cm="1">
        <f t="array" ref="N13535">IF(ISNUMBER(_34_KNMI_Stations[[#This Row],[Etmaal temperatuur °C]]),IF(_34_KNMI_Stations[[#This Row],[Etmaal temperatuur °C]]&lt;stookgrens[],stookgrens[]-_34_KNMI_Stations[[#This Row],[Etmaal temperatuur °C]],0),"")</f>
        <v>13.8</v>
      </c>
      <c r="O13535" s="89">
        <f>_34_KNMI_Stations[[#This Row],[graaddagen]]*_34_KNMI_Stations[[#This Row],[Gewogen factor]]</f>
        <v>15.180000000000001</v>
      </c>
      <c r="P13535" s="89" cm="1">
        <f t="array" ref="P1353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36" spans="1:16" x14ac:dyDescent="0.25">
      <c r="A13536">
        <v>392</v>
      </c>
      <c r="B13536" s="110">
        <v>46012</v>
      </c>
      <c r="C13536" s="89">
        <v>2.1</v>
      </c>
      <c r="D13536" s="89">
        <v>8.1999999999999993</v>
      </c>
      <c r="E13536" s="96">
        <v>275</v>
      </c>
      <c r="F13536" s="89">
        <v>0</v>
      </c>
      <c r="G13536" s="89"/>
      <c r="H13536">
        <v>0.88</v>
      </c>
      <c r="I13536" t="s">
        <v>609</v>
      </c>
      <c r="J13536">
        <v>1.1000000000000001</v>
      </c>
      <c r="K13536">
        <v>12</v>
      </c>
      <c r="L13536">
        <v>2025</v>
      </c>
      <c r="M13536" t="s">
        <v>379</v>
      </c>
      <c r="N13536" s="89" cm="1">
        <f t="array" ref="N13536">IF(ISNUMBER(_34_KNMI_Stations[[#This Row],[Etmaal temperatuur °C]]),IF(_34_KNMI_Stations[[#This Row],[Etmaal temperatuur °C]]&lt;stookgrens[],stookgrens[]-_34_KNMI_Stations[[#This Row],[Etmaal temperatuur °C]],0),"")</f>
        <v>9.8000000000000007</v>
      </c>
      <c r="O13536" s="89">
        <f>_34_KNMI_Stations[[#This Row],[graaddagen]]*_34_KNMI_Stations[[#This Row],[Gewogen factor]]</f>
        <v>10.780000000000001</v>
      </c>
      <c r="P13536" s="89" cm="1">
        <f t="array" ref="P1353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37" spans="1:16" x14ac:dyDescent="0.25">
      <c r="A13537">
        <v>392</v>
      </c>
      <c r="B13537" s="110">
        <v>46013</v>
      </c>
      <c r="C13537" s="89">
        <v>2.6</v>
      </c>
      <c r="D13537" s="89">
        <v>3.8</v>
      </c>
      <c r="E13537" s="96">
        <v>193</v>
      </c>
      <c r="F13537" s="89">
        <v>0</v>
      </c>
      <c r="G13537" s="89"/>
      <c r="H13537">
        <v>0.89</v>
      </c>
      <c r="I13537" t="s">
        <v>609</v>
      </c>
      <c r="J13537">
        <v>1.1000000000000001</v>
      </c>
      <c r="K13537">
        <v>12</v>
      </c>
      <c r="L13537">
        <v>2025</v>
      </c>
      <c r="M13537" t="s">
        <v>380</v>
      </c>
      <c r="N13537" s="89" cm="1">
        <f t="array" ref="N13537">IF(ISNUMBER(_34_KNMI_Stations[[#This Row],[Etmaal temperatuur °C]]),IF(_34_KNMI_Stations[[#This Row],[Etmaal temperatuur °C]]&lt;stookgrens[],stookgrens[]-_34_KNMI_Stations[[#This Row],[Etmaal temperatuur °C]],0),"")</f>
        <v>14.2</v>
      </c>
      <c r="O13537" s="89">
        <f>_34_KNMI_Stations[[#This Row],[graaddagen]]*_34_KNMI_Stations[[#This Row],[Gewogen factor]]</f>
        <v>15.620000000000001</v>
      </c>
      <c r="P13537" s="89" cm="1">
        <f t="array" ref="P1353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38" spans="1:16" x14ac:dyDescent="0.25">
      <c r="A13538">
        <v>392</v>
      </c>
      <c r="B13538" s="110">
        <v>46014</v>
      </c>
      <c r="C13538" s="89">
        <v>4.8</v>
      </c>
      <c r="D13538" s="89">
        <v>4.5999999999999996</v>
      </c>
      <c r="E13538" s="96">
        <v>76</v>
      </c>
      <c r="F13538" s="89">
        <v>0</v>
      </c>
      <c r="G13538" s="89"/>
      <c r="H13538">
        <v>0.77</v>
      </c>
      <c r="I13538" t="s">
        <v>609</v>
      </c>
      <c r="J13538">
        <v>1.1000000000000001</v>
      </c>
      <c r="K13538">
        <v>12</v>
      </c>
      <c r="L13538">
        <v>2025</v>
      </c>
      <c r="M13538" t="s">
        <v>380</v>
      </c>
      <c r="N13538" s="89" cm="1">
        <f t="array" ref="N13538">IF(ISNUMBER(_34_KNMI_Stations[[#This Row],[Etmaal temperatuur °C]]),IF(_34_KNMI_Stations[[#This Row],[Etmaal temperatuur °C]]&lt;stookgrens[],stookgrens[]-_34_KNMI_Stations[[#This Row],[Etmaal temperatuur °C]],0),"")</f>
        <v>13.4</v>
      </c>
      <c r="O13538" s="89">
        <f>_34_KNMI_Stations[[#This Row],[graaddagen]]*_34_KNMI_Stations[[#This Row],[Gewogen factor]]</f>
        <v>14.740000000000002</v>
      </c>
      <c r="P13538" s="89" cm="1">
        <f t="array" ref="P1353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39" spans="1:16" x14ac:dyDescent="0.25">
      <c r="A13539">
        <v>392</v>
      </c>
      <c r="B13539" s="110">
        <v>46015</v>
      </c>
      <c r="C13539" s="89">
        <v>5.8</v>
      </c>
      <c r="D13539" s="89">
        <v>0.3</v>
      </c>
      <c r="E13539" s="96">
        <v>363</v>
      </c>
      <c r="F13539" s="89">
        <v>0</v>
      </c>
      <c r="G13539" s="89"/>
      <c r="H13539">
        <v>0.72</v>
      </c>
      <c r="I13539" t="s">
        <v>609</v>
      </c>
      <c r="J13539">
        <v>1.1000000000000001</v>
      </c>
      <c r="K13539">
        <v>12</v>
      </c>
      <c r="L13539">
        <v>2025</v>
      </c>
      <c r="M13539" t="s">
        <v>380</v>
      </c>
      <c r="N13539" s="89" cm="1">
        <f t="array" ref="N13539">IF(ISNUMBER(_34_KNMI_Stations[[#This Row],[Etmaal temperatuur °C]]),IF(_34_KNMI_Stations[[#This Row],[Etmaal temperatuur °C]]&lt;stookgrens[],stookgrens[]-_34_KNMI_Stations[[#This Row],[Etmaal temperatuur °C]],0),"")</f>
        <v>17.7</v>
      </c>
      <c r="O13539" s="89">
        <f>_34_KNMI_Stations[[#This Row],[graaddagen]]*_34_KNMI_Stations[[#This Row],[Gewogen factor]]</f>
        <v>19.470000000000002</v>
      </c>
      <c r="P13539" s="89" cm="1">
        <f t="array" ref="P1353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40" spans="1:16" x14ac:dyDescent="0.25">
      <c r="A13540">
        <v>392</v>
      </c>
      <c r="B13540" s="110">
        <v>46016</v>
      </c>
      <c r="C13540" s="89">
        <v>5.3</v>
      </c>
      <c r="D13540" s="89">
        <v>-2.5</v>
      </c>
      <c r="E13540" s="96">
        <v>310</v>
      </c>
      <c r="F13540" s="89">
        <v>0</v>
      </c>
      <c r="G13540" s="89"/>
      <c r="H13540">
        <v>0.69</v>
      </c>
      <c r="I13540" t="s">
        <v>609</v>
      </c>
      <c r="J13540">
        <v>1.1000000000000001</v>
      </c>
      <c r="K13540">
        <v>12</v>
      </c>
      <c r="L13540">
        <v>2025</v>
      </c>
      <c r="M13540" t="s">
        <v>380</v>
      </c>
      <c r="N13540" s="89" cm="1">
        <f t="array" ref="N13540">IF(ISNUMBER(_34_KNMI_Stations[[#This Row],[Etmaal temperatuur °C]]),IF(_34_KNMI_Stations[[#This Row],[Etmaal temperatuur °C]]&lt;stookgrens[],stookgrens[]-_34_KNMI_Stations[[#This Row],[Etmaal temperatuur °C]],0),"")</f>
        <v>20.5</v>
      </c>
      <c r="O13540" s="89">
        <f>_34_KNMI_Stations[[#This Row],[graaddagen]]*_34_KNMI_Stations[[#This Row],[Gewogen factor]]</f>
        <v>22.55</v>
      </c>
      <c r="P13540" s="89" cm="1">
        <f t="array" ref="P1354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41" spans="1:16" x14ac:dyDescent="0.25">
      <c r="A13541">
        <v>392</v>
      </c>
      <c r="B13541" s="110">
        <v>46017</v>
      </c>
      <c r="C13541" s="89">
        <v>2.9</v>
      </c>
      <c r="D13541" s="89">
        <v>-1.3</v>
      </c>
      <c r="E13541" s="96">
        <v>361</v>
      </c>
      <c r="F13541" s="89">
        <v>0</v>
      </c>
      <c r="G13541" s="89"/>
      <c r="H13541">
        <v>0.78</v>
      </c>
      <c r="I13541" t="s">
        <v>609</v>
      </c>
      <c r="J13541">
        <v>1.1000000000000001</v>
      </c>
      <c r="K13541">
        <v>12</v>
      </c>
      <c r="L13541">
        <v>2025</v>
      </c>
      <c r="M13541" t="s">
        <v>380</v>
      </c>
      <c r="N13541" s="89" cm="1">
        <f t="array" ref="N13541">IF(ISNUMBER(_34_KNMI_Stations[[#This Row],[Etmaal temperatuur °C]]),IF(_34_KNMI_Stations[[#This Row],[Etmaal temperatuur °C]]&lt;stookgrens[],stookgrens[]-_34_KNMI_Stations[[#This Row],[Etmaal temperatuur °C]],0),"")</f>
        <v>19.3</v>
      </c>
      <c r="O13541" s="89">
        <f>_34_KNMI_Stations[[#This Row],[graaddagen]]*_34_KNMI_Stations[[#This Row],[Gewogen factor]]</f>
        <v>21.230000000000004</v>
      </c>
      <c r="P13541" s="89" cm="1">
        <f t="array" ref="P1354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42" spans="1:16" x14ac:dyDescent="0.25">
      <c r="A13542">
        <v>392</v>
      </c>
      <c r="B13542" s="110">
        <v>46018</v>
      </c>
      <c r="C13542" s="89">
        <v>2</v>
      </c>
      <c r="D13542" s="89">
        <v>0.2</v>
      </c>
      <c r="E13542" s="96">
        <v>296</v>
      </c>
      <c r="F13542" s="89">
        <v>0</v>
      </c>
      <c r="G13542" s="89"/>
      <c r="H13542">
        <v>0.83</v>
      </c>
      <c r="I13542" t="s">
        <v>609</v>
      </c>
      <c r="J13542">
        <v>1.1000000000000001</v>
      </c>
      <c r="K13542">
        <v>12</v>
      </c>
      <c r="L13542">
        <v>2025</v>
      </c>
      <c r="M13542" t="s">
        <v>380</v>
      </c>
      <c r="N13542" s="89" cm="1">
        <f t="array" ref="N13542">IF(ISNUMBER(_34_KNMI_Stations[[#This Row],[Etmaal temperatuur °C]]),IF(_34_KNMI_Stations[[#This Row],[Etmaal temperatuur °C]]&lt;stookgrens[],stookgrens[]-_34_KNMI_Stations[[#This Row],[Etmaal temperatuur °C]],0),"")</f>
        <v>17.8</v>
      </c>
      <c r="O13542" s="89">
        <f>_34_KNMI_Stations[[#This Row],[graaddagen]]*_34_KNMI_Stations[[#This Row],[Gewogen factor]]</f>
        <v>19.580000000000002</v>
      </c>
      <c r="P13542" s="89" cm="1">
        <f t="array" ref="P1354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43" spans="1:16" x14ac:dyDescent="0.25">
      <c r="A13543">
        <v>392</v>
      </c>
      <c r="B13543" s="110">
        <v>46019</v>
      </c>
      <c r="C13543" s="89">
        <v>1.4</v>
      </c>
      <c r="D13543" s="89">
        <v>1.4</v>
      </c>
      <c r="E13543" s="96">
        <v>370</v>
      </c>
      <c r="F13543" s="89">
        <v>0</v>
      </c>
      <c r="G13543" s="89"/>
      <c r="H13543">
        <v>0.9</v>
      </c>
      <c r="I13543" t="s">
        <v>609</v>
      </c>
      <c r="J13543">
        <v>1.1000000000000001</v>
      </c>
      <c r="K13543">
        <v>12</v>
      </c>
      <c r="L13543">
        <v>2025</v>
      </c>
      <c r="M13543" t="s">
        <v>380</v>
      </c>
      <c r="N13543" s="89" cm="1">
        <f t="array" ref="N13543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13543" s="89">
        <f>_34_KNMI_Stations[[#This Row],[graaddagen]]*_34_KNMI_Stations[[#This Row],[Gewogen factor]]</f>
        <v>18.260000000000002</v>
      </c>
      <c r="P13543" s="89" cm="1">
        <f t="array" ref="P1354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44" spans="1:16" x14ac:dyDescent="0.25">
      <c r="A13544">
        <v>392</v>
      </c>
      <c r="B13544" s="110">
        <v>46020</v>
      </c>
      <c r="C13544" s="89">
        <v>1.5</v>
      </c>
      <c r="D13544" s="89">
        <v>1</v>
      </c>
      <c r="E13544" s="96">
        <v>112</v>
      </c>
      <c r="F13544" s="89">
        <v>-0.1</v>
      </c>
      <c r="G13544" s="89"/>
      <c r="H13544">
        <v>0.97</v>
      </c>
      <c r="I13544" t="s">
        <v>609</v>
      </c>
      <c r="J13544">
        <v>1.1000000000000001</v>
      </c>
      <c r="K13544">
        <v>12</v>
      </c>
      <c r="L13544">
        <v>2025</v>
      </c>
      <c r="M13544" t="s">
        <v>306</v>
      </c>
      <c r="N13544" s="89" cm="1">
        <f t="array" ref="N13544">IF(ISNUMBER(_34_KNMI_Stations[[#This Row],[Etmaal temperatuur °C]]),IF(_34_KNMI_Stations[[#This Row],[Etmaal temperatuur °C]]&lt;stookgrens[],stookgrens[]-_34_KNMI_Stations[[#This Row],[Etmaal temperatuur °C]],0),"")</f>
        <v>17</v>
      </c>
      <c r="O13544" s="89">
        <f>_34_KNMI_Stations[[#This Row],[graaddagen]]*_34_KNMI_Stations[[#This Row],[Gewogen factor]]</f>
        <v>18.700000000000003</v>
      </c>
      <c r="P13544" s="89" cm="1">
        <f t="array" ref="P1354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45" spans="1:16" x14ac:dyDescent="0.25">
      <c r="A13545">
        <v>392</v>
      </c>
      <c r="B13545" s="110">
        <v>46021</v>
      </c>
      <c r="C13545" s="89">
        <v>2.1</v>
      </c>
      <c r="D13545" s="89">
        <v>1</v>
      </c>
      <c r="E13545" s="96">
        <v>335</v>
      </c>
      <c r="F13545" s="89">
        <v>0</v>
      </c>
      <c r="G13545" s="89"/>
      <c r="H13545">
        <v>0.87</v>
      </c>
      <c r="I13545" t="s">
        <v>609</v>
      </c>
      <c r="J13545">
        <v>1.1000000000000001</v>
      </c>
      <c r="K13545">
        <v>12</v>
      </c>
      <c r="L13545">
        <v>2025</v>
      </c>
      <c r="M13545" t="s">
        <v>306</v>
      </c>
      <c r="N13545" s="89" cm="1">
        <f t="array" ref="N13545">IF(ISNUMBER(_34_KNMI_Stations[[#This Row],[Etmaal temperatuur °C]]),IF(_34_KNMI_Stations[[#This Row],[Etmaal temperatuur °C]]&lt;stookgrens[],stookgrens[]-_34_KNMI_Stations[[#This Row],[Etmaal temperatuur °C]],0),"")</f>
        <v>17</v>
      </c>
      <c r="O13545" s="89">
        <f>_34_KNMI_Stations[[#This Row],[graaddagen]]*_34_KNMI_Stations[[#This Row],[Gewogen factor]]</f>
        <v>18.700000000000003</v>
      </c>
      <c r="P13545" s="89" cm="1">
        <f t="array" ref="P1354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46" spans="1:16" x14ac:dyDescent="0.25">
      <c r="A13546">
        <v>392</v>
      </c>
      <c r="B13546" s="110">
        <v>46022</v>
      </c>
      <c r="C13546" s="89">
        <v>3.4</v>
      </c>
      <c r="D13546" s="89">
        <v>1.4</v>
      </c>
      <c r="E13546" s="96">
        <v>198</v>
      </c>
      <c r="F13546" s="89">
        <v>0.1</v>
      </c>
      <c r="G13546" s="89"/>
      <c r="H13546">
        <v>0.91</v>
      </c>
      <c r="I13546" t="s">
        <v>609</v>
      </c>
      <c r="J13546">
        <v>1.1000000000000001</v>
      </c>
      <c r="K13546">
        <v>12</v>
      </c>
      <c r="L13546">
        <v>2025</v>
      </c>
      <c r="M13546" t="s">
        <v>306</v>
      </c>
      <c r="N13546" s="89" cm="1">
        <f t="array" ref="N13546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13546" s="89">
        <f>_34_KNMI_Stations[[#This Row],[graaddagen]]*_34_KNMI_Stations[[#This Row],[Gewogen factor]]</f>
        <v>18.260000000000002</v>
      </c>
      <c r="P13546" s="89" cm="1">
        <f t="array" ref="P1354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47" spans="1:16" x14ac:dyDescent="0.25">
      <c r="A13547">
        <v>392</v>
      </c>
      <c r="B13547" s="110">
        <v>46023</v>
      </c>
      <c r="C13547" s="89">
        <v>6.7</v>
      </c>
      <c r="D13547" s="89">
        <v>3.3</v>
      </c>
      <c r="E13547" s="96">
        <v>82</v>
      </c>
      <c r="F13547" s="89">
        <v>0.7</v>
      </c>
      <c r="G13547" s="89"/>
      <c r="H13547">
        <v>0.82</v>
      </c>
      <c r="I13547" t="s">
        <v>609</v>
      </c>
      <c r="J13547">
        <v>1.1000000000000001</v>
      </c>
      <c r="K13547">
        <v>1</v>
      </c>
      <c r="L13547">
        <v>2026</v>
      </c>
      <c r="M13547" t="s">
        <v>306</v>
      </c>
      <c r="N13547" s="89" cm="1">
        <f t="array" ref="N13547">IF(ISNUMBER(_34_KNMI_Stations[[#This Row],[Etmaal temperatuur °C]]),IF(_34_KNMI_Stations[[#This Row],[Etmaal temperatuur °C]]&lt;stookgrens[],stookgrens[]-_34_KNMI_Stations[[#This Row],[Etmaal temperatuur °C]],0),"")</f>
        <v>14.7</v>
      </c>
      <c r="O13547" s="89">
        <f>_34_KNMI_Stations[[#This Row],[graaddagen]]*_34_KNMI_Stations[[#This Row],[Gewogen factor]]</f>
        <v>16.170000000000002</v>
      </c>
      <c r="P13547" s="89" cm="1">
        <f t="array" ref="P1354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48" spans="1:16" x14ac:dyDescent="0.25">
      <c r="A13548">
        <v>392</v>
      </c>
      <c r="B13548" s="110">
        <v>46024</v>
      </c>
      <c r="C13548" s="89">
        <v>5.4</v>
      </c>
      <c r="D13548" s="89">
        <v>0.9</v>
      </c>
      <c r="E13548" s="96">
        <v>199</v>
      </c>
      <c r="F13548" s="89">
        <v>7.8</v>
      </c>
      <c r="G13548" s="89"/>
      <c r="H13548">
        <v>0.92</v>
      </c>
      <c r="I13548" t="s">
        <v>609</v>
      </c>
      <c r="J13548">
        <v>1.1000000000000001</v>
      </c>
      <c r="K13548">
        <v>1</v>
      </c>
      <c r="L13548">
        <v>2026</v>
      </c>
      <c r="M13548" t="s">
        <v>306</v>
      </c>
      <c r="N13548" s="89" cm="1">
        <f t="array" ref="N13548">IF(ISNUMBER(_34_KNMI_Stations[[#This Row],[Etmaal temperatuur °C]]),IF(_34_KNMI_Stations[[#This Row],[Etmaal temperatuur °C]]&lt;stookgrens[],stookgrens[]-_34_KNMI_Stations[[#This Row],[Etmaal temperatuur °C]],0),"")</f>
        <v>17.100000000000001</v>
      </c>
      <c r="O13548" s="89">
        <f>_34_KNMI_Stations[[#This Row],[graaddagen]]*_34_KNMI_Stations[[#This Row],[Gewogen factor]]</f>
        <v>18.810000000000002</v>
      </c>
      <c r="P13548" s="89" cm="1">
        <f t="array" ref="P1354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49" spans="1:16" x14ac:dyDescent="0.25">
      <c r="A13549">
        <v>392</v>
      </c>
      <c r="B13549" s="110">
        <v>46025</v>
      </c>
      <c r="C13549" s="89">
        <v>4.5999999999999996</v>
      </c>
      <c r="D13549" s="89">
        <v>0.1</v>
      </c>
      <c r="E13549" s="96">
        <v>152</v>
      </c>
      <c r="F13549" s="89">
        <v>8.1</v>
      </c>
      <c r="G13549" s="89"/>
      <c r="H13549">
        <v>0.92</v>
      </c>
      <c r="I13549" t="s">
        <v>609</v>
      </c>
      <c r="J13549">
        <v>1.1000000000000001</v>
      </c>
      <c r="K13549">
        <v>1</v>
      </c>
      <c r="L13549">
        <v>2026</v>
      </c>
      <c r="M13549" t="s">
        <v>306</v>
      </c>
      <c r="N13549" s="89" cm="1">
        <f t="array" ref="N13549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13549" s="89">
        <f>_34_KNMI_Stations[[#This Row],[graaddagen]]*_34_KNMI_Stations[[#This Row],[Gewogen factor]]</f>
        <v>19.690000000000001</v>
      </c>
      <c r="P13549" s="89" cm="1">
        <f t="array" ref="P1354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50" spans="1:16" x14ac:dyDescent="0.25">
      <c r="A13550">
        <v>392</v>
      </c>
      <c r="B13550" s="110">
        <v>46026</v>
      </c>
      <c r="C13550" s="89">
        <v>4.5999999999999996</v>
      </c>
      <c r="D13550" s="89">
        <v>-0.5</v>
      </c>
      <c r="E13550" s="96">
        <v>234</v>
      </c>
      <c r="F13550" s="89">
        <v>2.2999999999999998</v>
      </c>
      <c r="G13550" s="89"/>
      <c r="H13550">
        <v>0.89</v>
      </c>
      <c r="I13550" t="s">
        <v>609</v>
      </c>
      <c r="J13550">
        <v>1.1000000000000001</v>
      </c>
      <c r="K13550">
        <v>1</v>
      </c>
      <c r="L13550">
        <v>2026</v>
      </c>
      <c r="M13550" t="s">
        <v>306</v>
      </c>
      <c r="N13550" s="89" cm="1">
        <f t="array" ref="N13550">IF(ISNUMBER(_34_KNMI_Stations[[#This Row],[Etmaal temperatuur °C]]),IF(_34_KNMI_Stations[[#This Row],[Etmaal temperatuur °C]]&lt;stookgrens[],stookgrens[]-_34_KNMI_Stations[[#This Row],[Etmaal temperatuur °C]],0),"")</f>
        <v>18.5</v>
      </c>
      <c r="O13550" s="89">
        <f>_34_KNMI_Stations[[#This Row],[graaddagen]]*_34_KNMI_Stations[[#This Row],[Gewogen factor]]</f>
        <v>20.350000000000001</v>
      </c>
      <c r="P13550" s="89" cm="1">
        <f t="array" ref="P1355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51" spans="1:16" x14ac:dyDescent="0.25">
      <c r="A13551">
        <v>392</v>
      </c>
      <c r="B13551" s="110">
        <v>46027</v>
      </c>
      <c r="C13551" s="89">
        <v>3.3</v>
      </c>
      <c r="D13551" s="89">
        <v>-2</v>
      </c>
      <c r="E13551" s="96">
        <v>223</v>
      </c>
      <c r="F13551" s="89">
        <v>0.8</v>
      </c>
      <c r="G13551" s="89"/>
      <c r="H13551">
        <v>0.85</v>
      </c>
      <c r="I13551" t="s">
        <v>609</v>
      </c>
      <c r="J13551">
        <v>1.1000000000000001</v>
      </c>
      <c r="K13551">
        <v>1</v>
      </c>
      <c r="L13551">
        <v>2026</v>
      </c>
      <c r="M13551" t="s">
        <v>344</v>
      </c>
      <c r="N13551" s="89" cm="1">
        <f t="array" ref="N13551">IF(ISNUMBER(_34_KNMI_Stations[[#This Row],[Etmaal temperatuur °C]]),IF(_34_KNMI_Stations[[#This Row],[Etmaal temperatuur °C]]&lt;stookgrens[],stookgrens[]-_34_KNMI_Stations[[#This Row],[Etmaal temperatuur °C]],0),"")</f>
        <v>20</v>
      </c>
      <c r="O13551" s="89">
        <f>_34_KNMI_Stations[[#This Row],[graaddagen]]*_34_KNMI_Stations[[#This Row],[Gewogen factor]]</f>
        <v>22</v>
      </c>
      <c r="P13551" s="89" cm="1">
        <f t="array" ref="P1355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52" spans="1:16" x14ac:dyDescent="0.25">
      <c r="A13552">
        <v>392</v>
      </c>
      <c r="B13552" s="110">
        <v>46028</v>
      </c>
      <c r="C13552" s="89">
        <v>2.6</v>
      </c>
      <c r="D13552" s="89">
        <v>-1.4</v>
      </c>
      <c r="E13552" s="96">
        <v>257</v>
      </c>
      <c r="F13552" s="89">
        <v>0.2</v>
      </c>
      <c r="G13552" s="89"/>
      <c r="H13552">
        <v>0.91</v>
      </c>
      <c r="I13552" t="s">
        <v>609</v>
      </c>
      <c r="J13552">
        <v>1.1000000000000001</v>
      </c>
      <c r="K13552">
        <v>1</v>
      </c>
      <c r="L13552">
        <v>2026</v>
      </c>
      <c r="M13552" t="s">
        <v>344</v>
      </c>
      <c r="N13552" s="89" cm="1">
        <f t="array" ref="N13552">IF(ISNUMBER(_34_KNMI_Stations[[#This Row],[Etmaal temperatuur °C]]),IF(_34_KNMI_Stations[[#This Row],[Etmaal temperatuur °C]]&lt;stookgrens[],stookgrens[]-_34_KNMI_Stations[[#This Row],[Etmaal temperatuur °C]],0),"")</f>
        <v>19.399999999999999</v>
      </c>
      <c r="O13552" s="89">
        <f>_34_KNMI_Stations[[#This Row],[graaddagen]]*_34_KNMI_Stations[[#This Row],[Gewogen factor]]</f>
        <v>21.34</v>
      </c>
      <c r="P13552" s="89" cm="1">
        <f t="array" ref="P1355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53" spans="1:16" x14ac:dyDescent="0.25">
      <c r="A13553">
        <v>392</v>
      </c>
      <c r="B13553" s="110">
        <v>46029</v>
      </c>
      <c r="C13553" s="89">
        <v>5.3</v>
      </c>
      <c r="D13553" s="89">
        <v>-0.4</v>
      </c>
      <c r="E13553" s="96">
        <v>134</v>
      </c>
      <c r="F13553" s="89">
        <v>1</v>
      </c>
      <c r="G13553" s="89"/>
      <c r="H13553">
        <v>0.83</v>
      </c>
      <c r="I13553" t="s">
        <v>609</v>
      </c>
      <c r="J13553">
        <v>1.1000000000000001</v>
      </c>
      <c r="K13553">
        <v>1</v>
      </c>
      <c r="L13553">
        <v>2026</v>
      </c>
      <c r="M13553" t="s">
        <v>344</v>
      </c>
      <c r="N13553" s="89" cm="1">
        <f t="array" ref="N13553">IF(ISNUMBER(_34_KNMI_Stations[[#This Row],[Etmaal temperatuur °C]]),IF(_34_KNMI_Stations[[#This Row],[Etmaal temperatuur °C]]&lt;stookgrens[],stookgrens[]-_34_KNMI_Stations[[#This Row],[Etmaal temperatuur °C]],0),"")</f>
        <v>18.399999999999999</v>
      </c>
      <c r="O13553" s="89">
        <f>_34_KNMI_Stations[[#This Row],[graaddagen]]*_34_KNMI_Stations[[#This Row],[Gewogen factor]]</f>
        <v>20.239999999999998</v>
      </c>
      <c r="P13553" s="89" cm="1">
        <f t="array" ref="P1355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54" spans="1:16" x14ac:dyDescent="0.25">
      <c r="A13554">
        <v>392</v>
      </c>
      <c r="B13554" s="110">
        <v>46030</v>
      </c>
      <c r="C13554" s="89">
        <v>3.2</v>
      </c>
      <c r="D13554" s="89">
        <v>1.7</v>
      </c>
      <c r="E13554" s="96">
        <v>235</v>
      </c>
      <c r="F13554" s="89">
        <v>8.6</v>
      </c>
      <c r="G13554" s="89"/>
      <c r="H13554">
        <v>0.89</v>
      </c>
      <c r="I13554" t="s">
        <v>609</v>
      </c>
      <c r="J13554">
        <v>1.1000000000000001</v>
      </c>
      <c r="K13554">
        <v>1</v>
      </c>
      <c r="L13554">
        <v>2026</v>
      </c>
      <c r="M13554" t="s">
        <v>344</v>
      </c>
      <c r="N13554" s="89" cm="1">
        <f t="array" ref="N13554">IF(ISNUMBER(_34_KNMI_Stations[[#This Row],[Etmaal temperatuur °C]]),IF(_34_KNMI_Stations[[#This Row],[Etmaal temperatuur °C]]&lt;stookgrens[],stookgrens[]-_34_KNMI_Stations[[#This Row],[Etmaal temperatuur °C]],0),"")</f>
        <v>16.3</v>
      </c>
      <c r="O13554" s="89">
        <f>_34_KNMI_Stations[[#This Row],[graaddagen]]*_34_KNMI_Stations[[#This Row],[Gewogen factor]]</f>
        <v>17.930000000000003</v>
      </c>
      <c r="P13554" s="89" cm="1">
        <f t="array" ref="P1355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55" spans="1:16" x14ac:dyDescent="0.25">
      <c r="A13555">
        <v>392</v>
      </c>
      <c r="B13555" s="110">
        <v>46031</v>
      </c>
      <c r="C13555" s="89">
        <v>4.9000000000000004</v>
      </c>
      <c r="D13555" s="89">
        <v>3</v>
      </c>
      <c r="E13555" s="96">
        <v>75</v>
      </c>
      <c r="F13555" s="89">
        <v>11.2</v>
      </c>
      <c r="G13555" s="89"/>
      <c r="H13555">
        <v>0.91</v>
      </c>
      <c r="I13555" t="s">
        <v>609</v>
      </c>
      <c r="J13555">
        <v>1.1000000000000001</v>
      </c>
      <c r="K13555">
        <v>1</v>
      </c>
      <c r="L13555">
        <v>2026</v>
      </c>
      <c r="M13555" t="s">
        <v>344</v>
      </c>
      <c r="N13555" s="89" cm="1">
        <f t="array" ref="N13555">IF(ISNUMBER(_34_KNMI_Stations[[#This Row],[Etmaal temperatuur °C]]),IF(_34_KNMI_Stations[[#This Row],[Etmaal temperatuur °C]]&lt;stookgrens[],stookgrens[]-_34_KNMI_Stations[[#This Row],[Etmaal temperatuur °C]],0),"")</f>
        <v>15</v>
      </c>
      <c r="O13555" s="89">
        <f>_34_KNMI_Stations[[#This Row],[graaddagen]]*_34_KNMI_Stations[[#This Row],[Gewogen factor]]</f>
        <v>16.5</v>
      </c>
      <c r="P13555" s="89" cm="1">
        <f t="array" ref="P1355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56" spans="1:16" x14ac:dyDescent="0.25">
      <c r="A13556">
        <v>392</v>
      </c>
      <c r="B13556" s="110">
        <v>46032</v>
      </c>
      <c r="C13556" s="89">
        <v>3.4</v>
      </c>
      <c r="D13556" s="89">
        <v>-2.9</v>
      </c>
      <c r="E13556" s="96">
        <v>135</v>
      </c>
      <c r="F13556" s="89">
        <v>1</v>
      </c>
      <c r="G13556" s="89"/>
      <c r="H13556">
        <v>0.84</v>
      </c>
      <c r="I13556" t="s">
        <v>609</v>
      </c>
      <c r="J13556">
        <v>1.1000000000000001</v>
      </c>
      <c r="K13556">
        <v>1</v>
      </c>
      <c r="L13556">
        <v>2026</v>
      </c>
      <c r="M13556" t="s">
        <v>344</v>
      </c>
      <c r="N13556" s="89" cm="1">
        <f t="array" ref="N13556">IF(ISNUMBER(_34_KNMI_Stations[[#This Row],[Etmaal temperatuur °C]]),IF(_34_KNMI_Stations[[#This Row],[Etmaal temperatuur °C]]&lt;stookgrens[],stookgrens[]-_34_KNMI_Stations[[#This Row],[Etmaal temperatuur °C]],0),"")</f>
        <v>20.9</v>
      </c>
      <c r="O13556" s="89">
        <f>_34_KNMI_Stations[[#This Row],[graaddagen]]*_34_KNMI_Stations[[#This Row],[Gewogen factor]]</f>
        <v>22.990000000000002</v>
      </c>
      <c r="P13556" s="89" cm="1">
        <f t="array" ref="P1355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57" spans="1:16" x14ac:dyDescent="0.25">
      <c r="A13557">
        <v>392</v>
      </c>
      <c r="B13557" s="110">
        <v>46033</v>
      </c>
      <c r="C13557" s="89">
        <v>3</v>
      </c>
      <c r="D13557" s="89">
        <v>-3.4</v>
      </c>
      <c r="E13557" s="96">
        <v>165</v>
      </c>
      <c r="F13557" s="89">
        <v>-0.1</v>
      </c>
      <c r="G13557" s="89"/>
      <c r="H13557">
        <v>0.86</v>
      </c>
      <c r="I13557" t="s">
        <v>609</v>
      </c>
      <c r="J13557">
        <v>1.1000000000000001</v>
      </c>
      <c r="K13557">
        <v>1</v>
      </c>
      <c r="L13557">
        <v>2026</v>
      </c>
      <c r="M13557" t="s">
        <v>344</v>
      </c>
      <c r="N13557" s="89" cm="1">
        <f t="array" ref="N13557">IF(ISNUMBER(_34_KNMI_Stations[[#This Row],[Etmaal temperatuur °C]]),IF(_34_KNMI_Stations[[#This Row],[Etmaal temperatuur °C]]&lt;stookgrens[],stookgrens[]-_34_KNMI_Stations[[#This Row],[Etmaal temperatuur °C]],0),"")</f>
        <v>21.4</v>
      </c>
      <c r="O13557" s="89">
        <f>_34_KNMI_Stations[[#This Row],[graaddagen]]*_34_KNMI_Stations[[#This Row],[Gewogen factor]]</f>
        <v>23.54</v>
      </c>
      <c r="P13557" s="89" cm="1">
        <f t="array" ref="P1355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58" spans="1:16" x14ac:dyDescent="0.25">
      <c r="A13558">
        <v>392</v>
      </c>
      <c r="B13558" s="110">
        <v>46034</v>
      </c>
      <c r="C13558" s="89">
        <v>3.8</v>
      </c>
      <c r="D13558" s="89">
        <v>4.8</v>
      </c>
      <c r="E13558" s="96">
        <v>121</v>
      </c>
      <c r="F13558" s="89">
        <v>13.6</v>
      </c>
      <c r="G13558" s="89"/>
      <c r="H13558">
        <v>0.94</v>
      </c>
      <c r="I13558" t="s">
        <v>609</v>
      </c>
      <c r="J13558">
        <v>1.1000000000000001</v>
      </c>
      <c r="K13558">
        <v>1</v>
      </c>
      <c r="L13558">
        <v>2026</v>
      </c>
      <c r="M13558" t="s">
        <v>381</v>
      </c>
      <c r="N13558" s="89" cm="1">
        <f t="array" ref="N13558">IF(ISNUMBER(_34_KNMI_Stations[[#This Row],[Etmaal temperatuur °C]]),IF(_34_KNMI_Stations[[#This Row],[Etmaal temperatuur °C]]&lt;stookgrens[],stookgrens[]-_34_KNMI_Stations[[#This Row],[Etmaal temperatuur °C]],0),"")</f>
        <v>13.2</v>
      </c>
      <c r="O13558" s="89">
        <f>_34_KNMI_Stations[[#This Row],[graaddagen]]*_34_KNMI_Stations[[#This Row],[Gewogen factor]]</f>
        <v>14.52</v>
      </c>
      <c r="P13558" s="89" cm="1">
        <f t="array" ref="P1355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59" spans="1:16" x14ac:dyDescent="0.25">
      <c r="A13559">
        <v>392</v>
      </c>
      <c r="B13559" s="110">
        <v>46035</v>
      </c>
      <c r="C13559" s="89">
        <v>3.3</v>
      </c>
      <c r="D13559" s="89">
        <v>9.4</v>
      </c>
      <c r="E13559" s="96">
        <v>149</v>
      </c>
      <c r="F13559" s="89">
        <v>-0.1</v>
      </c>
      <c r="G13559" s="89"/>
      <c r="H13559">
        <v>0.85</v>
      </c>
      <c r="I13559" t="s">
        <v>609</v>
      </c>
      <c r="J13559">
        <v>1.1000000000000001</v>
      </c>
      <c r="K13559">
        <v>1</v>
      </c>
      <c r="L13559">
        <v>2026</v>
      </c>
      <c r="M13559" t="s">
        <v>381</v>
      </c>
      <c r="N13559" s="89" cm="1">
        <f t="array" ref="N13559">IF(ISNUMBER(_34_KNMI_Stations[[#This Row],[Etmaal temperatuur °C]]),IF(_34_KNMI_Stations[[#This Row],[Etmaal temperatuur °C]]&lt;stookgrens[],stookgrens[]-_34_KNMI_Stations[[#This Row],[Etmaal temperatuur °C]],0),"")</f>
        <v>8.6</v>
      </c>
      <c r="O13559" s="89">
        <f>_34_KNMI_Stations[[#This Row],[graaddagen]]*_34_KNMI_Stations[[#This Row],[Gewogen factor]]</f>
        <v>9.4600000000000009</v>
      </c>
      <c r="P13559" s="89" cm="1">
        <f t="array" ref="P1355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60" spans="1:16" x14ac:dyDescent="0.25">
      <c r="A13560">
        <v>392</v>
      </c>
      <c r="B13560" s="110">
        <v>46036</v>
      </c>
      <c r="C13560" s="89">
        <v>2.2999999999999998</v>
      </c>
      <c r="D13560" s="89">
        <v>7.6</v>
      </c>
      <c r="E13560" s="96">
        <v>180</v>
      </c>
      <c r="F13560" s="89">
        <v>2.9</v>
      </c>
      <c r="G13560" s="89"/>
      <c r="H13560">
        <v>0.92</v>
      </c>
      <c r="I13560" t="s">
        <v>609</v>
      </c>
      <c r="J13560">
        <v>1.1000000000000001</v>
      </c>
      <c r="K13560">
        <v>1</v>
      </c>
      <c r="L13560">
        <v>2026</v>
      </c>
      <c r="M13560" t="s">
        <v>381</v>
      </c>
      <c r="N13560" s="89" cm="1">
        <f t="array" ref="N13560">IF(ISNUMBER(_34_KNMI_Stations[[#This Row],[Etmaal temperatuur °C]]),IF(_34_KNMI_Stations[[#This Row],[Etmaal temperatuur °C]]&lt;stookgrens[],stookgrens[]-_34_KNMI_Stations[[#This Row],[Etmaal temperatuur °C]],0),"")</f>
        <v>10.4</v>
      </c>
      <c r="O13560" s="89">
        <f>_34_KNMI_Stations[[#This Row],[graaddagen]]*_34_KNMI_Stations[[#This Row],[Gewogen factor]]</f>
        <v>11.440000000000001</v>
      </c>
      <c r="P13560" s="89" cm="1">
        <f t="array" ref="P1356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61" spans="1:16" x14ac:dyDescent="0.25">
      <c r="A13561">
        <v>392</v>
      </c>
      <c r="B13561" s="110">
        <v>46037</v>
      </c>
      <c r="C13561" s="89">
        <v>4</v>
      </c>
      <c r="D13561" s="89">
        <v>9.4</v>
      </c>
      <c r="E13561" s="96">
        <v>138</v>
      </c>
      <c r="F13561" s="89">
        <v>0.7</v>
      </c>
      <c r="G13561" s="89"/>
      <c r="H13561">
        <v>0.85</v>
      </c>
      <c r="I13561" t="s">
        <v>609</v>
      </c>
      <c r="J13561">
        <v>1.1000000000000001</v>
      </c>
      <c r="K13561">
        <v>1</v>
      </c>
      <c r="L13561">
        <v>2026</v>
      </c>
      <c r="M13561" t="s">
        <v>381</v>
      </c>
      <c r="N13561" s="89" cm="1">
        <f t="array" ref="N13561">IF(ISNUMBER(_34_KNMI_Stations[[#This Row],[Etmaal temperatuur °C]]),IF(_34_KNMI_Stations[[#This Row],[Etmaal temperatuur °C]]&lt;stookgrens[],stookgrens[]-_34_KNMI_Stations[[#This Row],[Etmaal temperatuur °C]],0),"")</f>
        <v>8.6</v>
      </c>
      <c r="O13561" s="89">
        <f>_34_KNMI_Stations[[#This Row],[graaddagen]]*_34_KNMI_Stations[[#This Row],[Gewogen factor]]</f>
        <v>9.4600000000000009</v>
      </c>
      <c r="P13561" s="89" cm="1">
        <f t="array" ref="P1356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62" spans="1:16" x14ac:dyDescent="0.25">
      <c r="A13562">
        <v>392</v>
      </c>
      <c r="B13562" s="110">
        <v>46038</v>
      </c>
      <c r="C13562" s="89">
        <v>2.9</v>
      </c>
      <c r="D13562" s="89">
        <v>8.9</v>
      </c>
      <c r="E13562" s="96">
        <v>164</v>
      </c>
      <c r="F13562" s="89">
        <v>0.5</v>
      </c>
      <c r="G13562" s="89"/>
      <c r="H13562">
        <v>0.88</v>
      </c>
      <c r="I13562" t="s">
        <v>609</v>
      </c>
      <c r="J13562">
        <v>1.1000000000000001</v>
      </c>
      <c r="K13562">
        <v>1</v>
      </c>
      <c r="L13562">
        <v>2026</v>
      </c>
      <c r="M13562" t="s">
        <v>381</v>
      </c>
      <c r="N13562" s="89" cm="1">
        <f t="array" ref="N13562">IF(ISNUMBER(_34_KNMI_Stations[[#This Row],[Etmaal temperatuur °C]]),IF(_34_KNMI_Stations[[#This Row],[Etmaal temperatuur °C]]&lt;stookgrens[],stookgrens[]-_34_KNMI_Stations[[#This Row],[Etmaal temperatuur °C]],0),"")</f>
        <v>9.1</v>
      </c>
      <c r="O13562" s="89">
        <f>_34_KNMI_Stations[[#This Row],[graaddagen]]*_34_KNMI_Stations[[#This Row],[Gewogen factor]]</f>
        <v>10.01</v>
      </c>
      <c r="P13562" s="89" cm="1">
        <f t="array" ref="P1356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63" spans="1:16" x14ac:dyDescent="0.25">
      <c r="A13563">
        <v>392</v>
      </c>
      <c r="B13563" s="110">
        <v>46039</v>
      </c>
      <c r="C13563" s="89">
        <v>1.9</v>
      </c>
      <c r="D13563" s="89">
        <v>6.7</v>
      </c>
      <c r="E13563" s="96">
        <v>415</v>
      </c>
      <c r="F13563" s="89">
        <v>0.2</v>
      </c>
      <c r="G13563" s="89"/>
      <c r="H13563">
        <v>0.88</v>
      </c>
      <c r="I13563" t="s">
        <v>609</v>
      </c>
      <c r="J13563">
        <v>1.1000000000000001</v>
      </c>
      <c r="K13563">
        <v>1</v>
      </c>
      <c r="L13563">
        <v>2026</v>
      </c>
      <c r="M13563" t="s">
        <v>381</v>
      </c>
      <c r="N13563" s="89" cm="1">
        <f t="array" ref="N13563">IF(ISNUMBER(_34_KNMI_Stations[[#This Row],[Etmaal temperatuur °C]]),IF(_34_KNMI_Stations[[#This Row],[Etmaal temperatuur °C]]&lt;stookgrens[],stookgrens[]-_34_KNMI_Stations[[#This Row],[Etmaal temperatuur °C]],0),"")</f>
        <v>11.3</v>
      </c>
      <c r="O13563" s="89">
        <f>_34_KNMI_Stations[[#This Row],[graaddagen]]*_34_KNMI_Stations[[#This Row],[Gewogen factor]]</f>
        <v>12.430000000000001</v>
      </c>
      <c r="P13563" s="89" cm="1">
        <f t="array" ref="P1356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64" spans="1:16" x14ac:dyDescent="0.25">
      <c r="A13564">
        <v>392</v>
      </c>
      <c r="B13564" s="110">
        <v>46040</v>
      </c>
      <c r="C13564" s="89">
        <v>2.2000000000000002</v>
      </c>
      <c r="D13564" s="89">
        <v>2.2999999999999998</v>
      </c>
      <c r="E13564" s="96">
        <v>439</v>
      </c>
      <c r="F13564" s="89">
        <v>0</v>
      </c>
      <c r="G13564" s="89"/>
      <c r="H13564">
        <v>0.88</v>
      </c>
      <c r="I13564" t="s">
        <v>609</v>
      </c>
      <c r="J13564">
        <v>1.1000000000000001</v>
      </c>
      <c r="K13564">
        <v>1</v>
      </c>
      <c r="L13564">
        <v>2026</v>
      </c>
      <c r="M13564" t="s">
        <v>381</v>
      </c>
      <c r="N13564" s="89" cm="1">
        <f t="array" ref="N13564">IF(ISNUMBER(_34_KNMI_Stations[[#This Row],[Etmaal temperatuur °C]]),IF(_34_KNMI_Stations[[#This Row],[Etmaal temperatuur °C]]&lt;stookgrens[],stookgrens[]-_34_KNMI_Stations[[#This Row],[Etmaal temperatuur °C]],0),"")</f>
        <v>15.7</v>
      </c>
      <c r="O13564" s="89">
        <f>_34_KNMI_Stations[[#This Row],[graaddagen]]*_34_KNMI_Stations[[#This Row],[Gewogen factor]]</f>
        <v>17.27</v>
      </c>
      <c r="P13564" s="89" cm="1">
        <f t="array" ref="P1356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65" spans="1:16" x14ac:dyDescent="0.25">
      <c r="A13565">
        <v>392</v>
      </c>
      <c r="B13565" s="110">
        <v>46041</v>
      </c>
      <c r="C13565" s="89">
        <v>1.9</v>
      </c>
      <c r="D13565" s="89">
        <v>1.4</v>
      </c>
      <c r="E13565" s="96">
        <v>391</v>
      </c>
      <c r="F13565" s="89">
        <v>0</v>
      </c>
      <c r="G13565" s="89"/>
      <c r="H13565">
        <v>0.9</v>
      </c>
      <c r="I13565" t="s">
        <v>609</v>
      </c>
      <c r="J13565">
        <v>1.1000000000000001</v>
      </c>
      <c r="K13565">
        <v>1</v>
      </c>
      <c r="L13565">
        <v>2026</v>
      </c>
      <c r="M13565" t="s">
        <v>382</v>
      </c>
      <c r="N13565" s="89" cm="1">
        <f t="array" ref="N13565">IF(ISNUMBER(_34_KNMI_Stations[[#This Row],[Etmaal temperatuur °C]]),IF(_34_KNMI_Stations[[#This Row],[Etmaal temperatuur °C]]&lt;stookgrens[],stookgrens[]-_34_KNMI_Stations[[#This Row],[Etmaal temperatuur °C]],0),"")</f>
        <v>16.600000000000001</v>
      </c>
      <c r="O13565" s="89">
        <f>_34_KNMI_Stations[[#This Row],[graaddagen]]*_34_KNMI_Stations[[#This Row],[Gewogen factor]]</f>
        <v>18.260000000000002</v>
      </c>
      <c r="P13565" s="89" cm="1">
        <f t="array" ref="P1356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66" spans="1:16" x14ac:dyDescent="0.25">
      <c r="A13566">
        <v>392</v>
      </c>
      <c r="B13566" s="110">
        <v>46042</v>
      </c>
      <c r="C13566" s="89">
        <v>2.2999999999999998</v>
      </c>
      <c r="D13566" s="89">
        <v>1.3</v>
      </c>
      <c r="E13566" s="96">
        <v>438</v>
      </c>
      <c r="F13566" s="89">
        <v>0</v>
      </c>
      <c r="G13566" s="89"/>
      <c r="H13566">
        <v>0.88</v>
      </c>
      <c r="I13566" t="s">
        <v>609</v>
      </c>
      <c r="J13566">
        <v>1.1000000000000001</v>
      </c>
      <c r="K13566">
        <v>1</v>
      </c>
      <c r="L13566">
        <v>2026</v>
      </c>
      <c r="M13566" t="s">
        <v>382</v>
      </c>
      <c r="N13566" s="89" cm="1">
        <f t="array" ref="N13566">IF(ISNUMBER(_34_KNMI_Stations[[#This Row],[Etmaal temperatuur °C]]),IF(_34_KNMI_Stations[[#This Row],[Etmaal temperatuur °C]]&lt;stookgrens[],stookgrens[]-_34_KNMI_Stations[[#This Row],[Etmaal temperatuur °C]],0),"")</f>
        <v>16.7</v>
      </c>
      <c r="O13566" s="89">
        <f>_34_KNMI_Stations[[#This Row],[graaddagen]]*_34_KNMI_Stations[[#This Row],[Gewogen factor]]</f>
        <v>18.37</v>
      </c>
      <c r="P13566" s="89" cm="1">
        <f t="array" ref="P1356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67" spans="1:16" x14ac:dyDescent="0.25">
      <c r="A13567">
        <v>392</v>
      </c>
      <c r="B13567" s="110">
        <v>46043</v>
      </c>
      <c r="C13567" s="89">
        <v>3.1</v>
      </c>
      <c r="D13567" s="89">
        <v>3.5</v>
      </c>
      <c r="E13567" s="96">
        <v>388</v>
      </c>
      <c r="F13567" s="89">
        <v>0</v>
      </c>
      <c r="G13567" s="89"/>
      <c r="H13567">
        <v>0.75</v>
      </c>
      <c r="I13567" t="s">
        <v>609</v>
      </c>
      <c r="J13567">
        <v>1.1000000000000001</v>
      </c>
      <c r="K13567">
        <v>1</v>
      </c>
      <c r="L13567">
        <v>2026</v>
      </c>
      <c r="M13567" t="s">
        <v>382</v>
      </c>
      <c r="N13567" s="89" cm="1">
        <f t="array" ref="N13567">IF(ISNUMBER(_34_KNMI_Stations[[#This Row],[Etmaal temperatuur °C]]),IF(_34_KNMI_Stations[[#This Row],[Etmaal temperatuur °C]]&lt;stookgrens[],stookgrens[]-_34_KNMI_Stations[[#This Row],[Etmaal temperatuur °C]],0),"")</f>
        <v>14.5</v>
      </c>
      <c r="O13567" s="89">
        <f>_34_KNMI_Stations[[#This Row],[graaddagen]]*_34_KNMI_Stations[[#This Row],[Gewogen factor]]</f>
        <v>15.950000000000001</v>
      </c>
      <c r="P13567" s="89" cm="1">
        <f t="array" ref="P13567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68" spans="1:16" x14ac:dyDescent="0.25">
      <c r="A13568">
        <v>392</v>
      </c>
      <c r="B13568" s="110">
        <v>46044</v>
      </c>
      <c r="C13568" s="89">
        <v>3</v>
      </c>
      <c r="D13568" s="89">
        <v>3.3</v>
      </c>
      <c r="E13568" s="96">
        <v>438</v>
      </c>
      <c r="F13568" s="89">
        <v>0.2</v>
      </c>
      <c r="G13568" s="89"/>
      <c r="H13568">
        <v>0.69</v>
      </c>
      <c r="I13568" t="s">
        <v>609</v>
      </c>
      <c r="J13568">
        <v>1.1000000000000001</v>
      </c>
      <c r="K13568">
        <v>1</v>
      </c>
      <c r="L13568">
        <v>2026</v>
      </c>
      <c r="M13568" t="s">
        <v>382</v>
      </c>
      <c r="N13568" s="89" cm="1">
        <f t="array" ref="N13568">IF(ISNUMBER(_34_KNMI_Stations[[#This Row],[Etmaal temperatuur °C]]),IF(_34_KNMI_Stations[[#This Row],[Etmaal temperatuur °C]]&lt;stookgrens[],stookgrens[]-_34_KNMI_Stations[[#This Row],[Etmaal temperatuur °C]],0),"")</f>
        <v>14.7</v>
      </c>
      <c r="O13568" s="89">
        <f>_34_KNMI_Stations[[#This Row],[graaddagen]]*_34_KNMI_Stations[[#This Row],[Gewogen factor]]</f>
        <v>16.170000000000002</v>
      </c>
      <c r="P13568" s="89" cm="1">
        <f t="array" ref="P13568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69" spans="1:16" x14ac:dyDescent="0.25">
      <c r="A13569">
        <v>392</v>
      </c>
      <c r="B13569" s="110">
        <v>46045</v>
      </c>
      <c r="C13569" s="89">
        <v>3.4</v>
      </c>
      <c r="D13569" s="89">
        <v>4.8</v>
      </c>
      <c r="E13569" s="96">
        <v>296</v>
      </c>
      <c r="F13569" s="89">
        <v>-0.1</v>
      </c>
      <c r="G13569" s="89"/>
      <c r="H13569">
        <v>0.75</v>
      </c>
      <c r="I13569" t="s">
        <v>609</v>
      </c>
      <c r="J13569">
        <v>1.1000000000000001</v>
      </c>
      <c r="K13569">
        <v>1</v>
      </c>
      <c r="L13569">
        <v>2026</v>
      </c>
      <c r="M13569" t="s">
        <v>382</v>
      </c>
      <c r="N13569" s="89" cm="1">
        <f t="array" ref="N13569">IF(ISNUMBER(_34_KNMI_Stations[[#This Row],[Etmaal temperatuur °C]]),IF(_34_KNMI_Stations[[#This Row],[Etmaal temperatuur °C]]&lt;stookgrens[],stookgrens[]-_34_KNMI_Stations[[#This Row],[Etmaal temperatuur °C]],0),"")</f>
        <v>13.2</v>
      </c>
      <c r="O13569" s="89">
        <f>_34_KNMI_Stations[[#This Row],[graaddagen]]*_34_KNMI_Stations[[#This Row],[Gewogen factor]]</f>
        <v>14.52</v>
      </c>
      <c r="P13569" s="89" cm="1">
        <f t="array" ref="P13569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70" spans="1:16" x14ac:dyDescent="0.25">
      <c r="A13570">
        <v>392</v>
      </c>
      <c r="B13570" s="110">
        <v>46046</v>
      </c>
      <c r="C13570" s="89">
        <v>2.1</v>
      </c>
      <c r="D13570" s="89">
        <v>3.3</v>
      </c>
      <c r="E13570" s="96">
        <v>485</v>
      </c>
      <c r="F13570" s="89">
        <v>0</v>
      </c>
      <c r="G13570" s="89"/>
      <c r="H13570">
        <v>0.83</v>
      </c>
      <c r="I13570" t="s">
        <v>609</v>
      </c>
      <c r="J13570">
        <v>1.1000000000000001</v>
      </c>
      <c r="K13570">
        <v>1</v>
      </c>
      <c r="L13570">
        <v>2026</v>
      </c>
      <c r="M13570" t="s">
        <v>382</v>
      </c>
      <c r="N13570" s="89" cm="1">
        <f t="array" ref="N13570">IF(ISNUMBER(_34_KNMI_Stations[[#This Row],[Etmaal temperatuur °C]]),IF(_34_KNMI_Stations[[#This Row],[Etmaal temperatuur °C]]&lt;stookgrens[],stookgrens[]-_34_KNMI_Stations[[#This Row],[Etmaal temperatuur °C]],0),"")</f>
        <v>14.7</v>
      </c>
      <c r="O13570" s="89">
        <f>_34_KNMI_Stations[[#This Row],[graaddagen]]*_34_KNMI_Stations[[#This Row],[Gewogen factor]]</f>
        <v>16.170000000000002</v>
      </c>
      <c r="P13570" s="89" cm="1">
        <f t="array" ref="P13570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71" spans="1:16" x14ac:dyDescent="0.25">
      <c r="A13571">
        <v>392</v>
      </c>
      <c r="B13571" s="110">
        <v>46047</v>
      </c>
      <c r="C13571" s="89">
        <v>2.4</v>
      </c>
      <c r="D13571" s="89">
        <v>-0.6</v>
      </c>
      <c r="E13571" s="96">
        <v>233</v>
      </c>
      <c r="F13571" s="89">
        <v>0</v>
      </c>
      <c r="G13571" s="89"/>
      <c r="H13571">
        <v>0.83</v>
      </c>
      <c r="I13571" t="s">
        <v>609</v>
      </c>
      <c r="J13571">
        <v>1.1000000000000001</v>
      </c>
      <c r="K13571">
        <v>1</v>
      </c>
      <c r="L13571">
        <v>2026</v>
      </c>
      <c r="M13571" t="s">
        <v>382</v>
      </c>
      <c r="N13571" s="89" cm="1">
        <f t="array" ref="N13571">IF(ISNUMBER(_34_KNMI_Stations[[#This Row],[Etmaal temperatuur °C]]),IF(_34_KNMI_Stations[[#This Row],[Etmaal temperatuur °C]]&lt;stookgrens[],stookgrens[]-_34_KNMI_Stations[[#This Row],[Etmaal temperatuur °C]],0),"")</f>
        <v>18.600000000000001</v>
      </c>
      <c r="O13571" s="89">
        <f>_34_KNMI_Stations[[#This Row],[graaddagen]]*_34_KNMI_Stations[[#This Row],[Gewogen factor]]</f>
        <v>20.460000000000004</v>
      </c>
      <c r="P13571" s="89" cm="1">
        <f t="array" ref="P13571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72" spans="1:16" x14ac:dyDescent="0.25">
      <c r="A13572">
        <v>392</v>
      </c>
      <c r="B13572" s="110">
        <v>46048</v>
      </c>
      <c r="C13572" s="89">
        <v>2.6</v>
      </c>
      <c r="D13572" s="89">
        <v>0.1</v>
      </c>
      <c r="E13572" s="96">
        <v>118</v>
      </c>
      <c r="F13572" s="89">
        <v>-0.1</v>
      </c>
      <c r="G13572" s="89"/>
      <c r="H13572">
        <v>0.9</v>
      </c>
      <c r="I13572" t="s">
        <v>609</v>
      </c>
      <c r="J13572">
        <v>1.1000000000000001</v>
      </c>
      <c r="K13572">
        <v>1</v>
      </c>
      <c r="L13572">
        <v>2026</v>
      </c>
      <c r="M13572" t="s">
        <v>383</v>
      </c>
      <c r="N13572" s="89" cm="1">
        <f t="array" ref="N13572">IF(ISNUMBER(_34_KNMI_Stations[[#This Row],[Etmaal temperatuur °C]]),IF(_34_KNMI_Stations[[#This Row],[Etmaal temperatuur °C]]&lt;stookgrens[],stookgrens[]-_34_KNMI_Stations[[#This Row],[Etmaal temperatuur °C]],0),"")</f>
        <v>17.899999999999999</v>
      </c>
      <c r="O13572" s="89">
        <f>_34_KNMI_Stations[[#This Row],[graaddagen]]*_34_KNMI_Stations[[#This Row],[Gewogen factor]]</f>
        <v>19.690000000000001</v>
      </c>
      <c r="P13572" s="89" cm="1">
        <f t="array" ref="P13572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73" spans="1:16" x14ac:dyDescent="0.25">
      <c r="A13573">
        <v>392</v>
      </c>
      <c r="B13573" s="110">
        <v>46049</v>
      </c>
      <c r="C13573" s="89">
        <v>2.9</v>
      </c>
      <c r="D13573" s="89">
        <v>2.4</v>
      </c>
      <c r="E13573" s="96">
        <v>209</v>
      </c>
      <c r="F13573" s="89">
        <v>4</v>
      </c>
      <c r="G13573" s="89"/>
      <c r="H13573">
        <v>0.89</v>
      </c>
      <c r="I13573" t="s">
        <v>609</v>
      </c>
      <c r="J13573">
        <v>1.1000000000000001</v>
      </c>
      <c r="K13573">
        <v>1</v>
      </c>
      <c r="L13573">
        <v>2026</v>
      </c>
      <c r="M13573" t="s">
        <v>383</v>
      </c>
      <c r="N13573" s="89" cm="1">
        <f t="array" ref="N13573">IF(ISNUMBER(_34_KNMI_Stations[[#This Row],[Etmaal temperatuur °C]]),IF(_34_KNMI_Stations[[#This Row],[Etmaal temperatuur °C]]&lt;stookgrens[],stookgrens[]-_34_KNMI_Stations[[#This Row],[Etmaal temperatuur °C]],0),"")</f>
        <v>15.6</v>
      </c>
      <c r="O13573" s="89">
        <f>_34_KNMI_Stations[[#This Row],[graaddagen]]*_34_KNMI_Stations[[#This Row],[Gewogen factor]]</f>
        <v>17.16</v>
      </c>
      <c r="P13573" s="89" cm="1">
        <f t="array" ref="P13573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74" spans="1:16" x14ac:dyDescent="0.25">
      <c r="A13574">
        <v>392</v>
      </c>
      <c r="B13574" s="110">
        <v>46050</v>
      </c>
      <c r="C13574" s="89">
        <v>2.1</v>
      </c>
      <c r="D13574" s="89">
        <v>2.9</v>
      </c>
      <c r="E13574" s="96">
        <v>97</v>
      </c>
      <c r="F13574" s="89">
        <v>0.6</v>
      </c>
      <c r="G13574" s="89"/>
      <c r="H13574">
        <v>0.95</v>
      </c>
      <c r="I13574" t="s">
        <v>609</v>
      </c>
      <c r="J13574">
        <v>1.1000000000000001</v>
      </c>
      <c r="K13574">
        <v>1</v>
      </c>
      <c r="L13574">
        <v>2026</v>
      </c>
      <c r="M13574" t="s">
        <v>383</v>
      </c>
      <c r="N13574" s="89" cm="1">
        <f t="array" ref="N13574">IF(ISNUMBER(_34_KNMI_Stations[[#This Row],[Etmaal temperatuur °C]]),IF(_34_KNMI_Stations[[#This Row],[Etmaal temperatuur °C]]&lt;stookgrens[],stookgrens[]-_34_KNMI_Stations[[#This Row],[Etmaal temperatuur °C]],0),"")</f>
        <v>15.1</v>
      </c>
      <c r="O13574" s="89">
        <f>_34_KNMI_Stations[[#This Row],[graaddagen]]*_34_KNMI_Stations[[#This Row],[Gewogen factor]]</f>
        <v>16.61</v>
      </c>
      <c r="P13574" s="89" cm="1">
        <f t="array" ref="P13574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75" spans="1:16" x14ac:dyDescent="0.25">
      <c r="A13575">
        <v>392</v>
      </c>
      <c r="B13575" s="110">
        <v>46051</v>
      </c>
      <c r="C13575" s="89">
        <v>1.3</v>
      </c>
      <c r="D13575" s="89">
        <v>0.2</v>
      </c>
      <c r="E13575" s="96">
        <v>120</v>
      </c>
      <c r="F13575" s="89">
        <v>2.1</v>
      </c>
      <c r="G13575" s="89"/>
      <c r="H13575">
        <v>0.96</v>
      </c>
      <c r="I13575" t="s">
        <v>609</v>
      </c>
      <c r="J13575">
        <v>1.1000000000000001</v>
      </c>
      <c r="K13575">
        <v>1</v>
      </c>
      <c r="L13575">
        <v>2026</v>
      </c>
      <c r="M13575" t="s">
        <v>383</v>
      </c>
      <c r="N13575" s="89" cm="1">
        <f t="array" ref="N13575">IF(ISNUMBER(_34_KNMI_Stations[[#This Row],[Etmaal temperatuur °C]]),IF(_34_KNMI_Stations[[#This Row],[Etmaal temperatuur °C]]&lt;stookgrens[],stookgrens[]-_34_KNMI_Stations[[#This Row],[Etmaal temperatuur °C]],0),"")</f>
        <v>17.8</v>
      </c>
      <c r="O13575" s="89">
        <f>_34_KNMI_Stations[[#This Row],[graaddagen]]*_34_KNMI_Stations[[#This Row],[Gewogen factor]]</f>
        <v>19.580000000000002</v>
      </c>
      <c r="P13575" s="89" cm="1">
        <f t="array" ref="P13575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76" spans="1:16" x14ac:dyDescent="0.25">
      <c r="A13576">
        <v>392</v>
      </c>
      <c r="B13576" s="110">
        <v>46052</v>
      </c>
      <c r="C13576" s="89">
        <v>3.6</v>
      </c>
      <c r="D13576" s="89">
        <v>2.6</v>
      </c>
      <c r="E13576" s="96">
        <v>380</v>
      </c>
      <c r="F13576" s="89">
        <v>0.2</v>
      </c>
      <c r="G13576" s="89"/>
      <c r="H13576">
        <v>0.89</v>
      </c>
      <c r="I13576" t="s">
        <v>609</v>
      </c>
      <c r="J13576">
        <v>1.1000000000000001</v>
      </c>
      <c r="K13576">
        <v>1</v>
      </c>
      <c r="L13576">
        <v>2026</v>
      </c>
      <c r="M13576" t="s">
        <v>383</v>
      </c>
      <c r="N13576" s="89" cm="1">
        <f t="array" ref="N13576">IF(ISNUMBER(_34_KNMI_Stations[[#This Row],[Etmaal temperatuur °C]]),IF(_34_KNMI_Stations[[#This Row],[Etmaal temperatuur °C]]&lt;stookgrens[],stookgrens[]-_34_KNMI_Stations[[#This Row],[Etmaal temperatuur °C]],0),"")</f>
        <v>15.4</v>
      </c>
      <c r="O13576" s="89">
        <f>_34_KNMI_Stations[[#This Row],[graaddagen]]*_34_KNMI_Stations[[#This Row],[Gewogen factor]]</f>
        <v>16.940000000000001</v>
      </c>
      <c r="P13576" s="89" cm="1">
        <f t="array" ref="P13576">IF(ISNUMBER(_34_KNMI_Stations[[#This Row],[Etmaal temperatuur °C]]),IF(_34_KNMI_Stations[[#This Row],[Etmaal temperatuur °C]]&gt;stookgrens[],_34_KNMI_Stations[[#This Row],[Etmaal temperatuur °C]]-stookgrens[],0),"")</f>
        <v>0</v>
      </c>
    </row>
    <row r="13577" spans="1:16" x14ac:dyDescent="0.25">
      <c r="A13577">
        <v>392</v>
      </c>
      <c r="B13577" s="110">
        <v>46053</v>
      </c>
      <c r="C13577" s="89">
        <v>2.8</v>
      </c>
      <c r="D13577" s="89">
        <v>5.4</v>
      </c>
      <c r="E13577" s="96">
        <v>312</v>
      </c>
      <c r="F13577" s="89">
        <v>1.3</v>
      </c>
      <c r="G13577" s="89"/>
      <c r="H13577">
        <v>0.9</v>
      </c>
      <c r="I13577" t="s">
        <v>609</v>
      </c>
      <c r="J13577">
        <v>1.1000000000000001</v>
      </c>
      <c r="K13577">
        <v>1</v>
      </c>
      <c r="L13577">
        <v>2026</v>
      </c>
      <c r="M13577" t="s">
        <v>383</v>
      </c>
      <c r="N13577" s="89" cm="1">
        <f t="array" ref="N13577">IF(ISNUMBER(_34_KNMI_Stations[[#This Row],[Etmaal temperatuur °C]]),IF(_34_KNMI_Stations[[#This Row],[Etmaal temperatuur °C]]&lt;stookgrens[],stookgrens[]-_34_KNMI_Stations[[#This Row],[Etmaal temperatuur °C]],0),"")</f>
        <v>12.6</v>
      </c>
      <c r="O13577" s="89">
        <f>_34_KNMI_Stations[[#This Row],[graaddagen]]*_34_KNMI_Stations[[#This Row],[Gewogen factor]]</f>
        <v>13.860000000000001</v>
      </c>
      <c r="P13577" s="89" cm="1">
        <f t="array" ref="P13577">IF(ISNUMBER(_34_KNMI_Stations[[#This Row],[Etmaal temperatuur °C]]),IF(_34_KNMI_Stations[[#This Row],[Etmaal temperatuur °C]]&gt;stookgrens[],_34_KNMI_Stations[[#This Row],[Etmaal temperatuur °C]]-stookgrens[],0),"")</f>
        <v>0</v>
      </c>
    </row>
  </sheetData>
  <sheetProtection algorithmName="SHA-512" hashValue="Eb0PFkmpx6YsVV4933wejrwcgae2ZbqJ5Drg03/jASRe4RJeQd8Ry7lRHXFNa3gFls62zUwieJkvCEq6V1KoQA==" saltValue="9ahn4m+sj2CgeZHOTbiUlw==" spinCount="100000" sheet="1" objects="1" scenarios="1"/>
  <phoneticPr fontId="1" type="noConversion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42A6A-0850-475E-91FE-67A26196D2FE}">
  <sheetPr codeName="Blad19"/>
  <dimension ref="A1:AJ7"/>
  <sheetViews>
    <sheetView workbookViewId="0">
      <selection activeCell="B2" sqref="B2"/>
    </sheetView>
  </sheetViews>
  <sheetFormatPr defaultRowHeight="15" x14ac:dyDescent="0.25"/>
  <cols>
    <col min="1" max="1" width="18.42578125" bestFit="1" customWidth="1"/>
    <col min="2" max="2" width="14.28515625" bestFit="1" customWidth="1"/>
    <col min="3" max="3" width="8" bestFit="1" customWidth="1"/>
    <col min="4" max="4" width="6.85546875" bestFit="1" customWidth="1"/>
    <col min="5" max="5" width="8.28515625" bestFit="1" customWidth="1"/>
    <col min="6" max="6" width="7.42578125" bestFit="1" customWidth="1"/>
    <col min="7" max="7" width="6" bestFit="1" customWidth="1"/>
    <col min="8" max="8" width="10.42578125" bestFit="1" customWidth="1"/>
    <col min="9" max="9" width="3.5703125" bestFit="1" customWidth="1"/>
    <col min="10" max="10" width="10.85546875" bestFit="1" customWidth="1"/>
    <col min="11" max="11" width="6.28515625" bestFit="1" customWidth="1"/>
    <col min="12" max="12" width="10.28515625" bestFit="1" customWidth="1"/>
    <col min="13" max="13" width="16.5703125" bestFit="1" customWidth="1"/>
    <col min="14" max="14" width="11.140625" bestFit="1" customWidth="1"/>
    <col min="15" max="15" width="19.28515625" bestFit="1" customWidth="1"/>
    <col min="16" max="16" width="7.140625" bestFit="1" customWidth="1"/>
    <col min="17" max="17" width="11.5703125" bestFit="1" customWidth="1"/>
    <col min="18" max="18" width="12" bestFit="1" customWidth="1"/>
    <col min="19" max="19" width="8.28515625" bestFit="1" customWidth="1"/>
    <col min="20" max="20" width="10.42578125" bestFit="1" customWidth="1"/>
    <col min="21" max="21" width="10.7109375" bestFit="1" customWidth="1"/>
    <col min="22" max="22" width="13.28515625" bestFit="1" customWidth="1"/>
    <col min="23" max="23" width="10.42578125" bestFit="1" customWidth="1"/>
    <col min="24" max="24" width="8.5703125" bestFit="1" customWidth="1"/>
    <col min="25" max="26" width="8.85546875" bestFit="1" customWidth="1"/>
    <col min="27" max="27" width="8.42578125" bestFit="1" customWidth="1"/>
    <col min="28" max="28" width="10.140625" bestFit="1" customWidth="1"/>
    <col min="29" max="29" width="6.7109375" bestFit="1" customWidth="1"/>
    <col min="30" max="30" width="12.28515625" bestFit="1" customWidth="1"/>
    <col min="31" max="31" width="11" bestFit="1" customWidth="1"/>
    <col min="32" max="32" width="12.42578125" bestFit="1" customWidth="1"/>
    <col min="33" max="33" width="15.7109375" bestFit="1" customWidth="1"/>
    <col min="34" max="34" width="13.140625" bestFit="1" customWidth="1"/>
    <col min="35" max="35" width="5.7109375" bestFit="1" customWidth="1"/>
    <col min="36" max="37" width="10" bestFit="1" customWidth="1"/>
    <col min="38" max="38" width="20.5703125" bestFit="1" customWidth="1"/>
    <col min="39" max="39" width="18.42578125" bestFit="1" customWidth="1"/>
    <col min="40" max="40" width="20.5703125" bestFit="1" customWidth="1"/>
    <col min="41" max="41" width="18.42578125" bestFit="1" customWidth="1"/>
    <col min="42" max="42" width="20.5703125" bestFit="1" customWidth="1"/>
    <col min="43" max="43" width="18.42578125" bestFit="1" customWidth="1"/>
    <col min="44" max="44" width="20.5703125" bestFit="1" customWidth="1"/>
    <col min="45" max="45" width="18.42578125" bestFit="1" customWidth="1"/>
    <col min="46" max="46" width="20.5703125" bestFit="1" customWidth="1"/>
    <col min="47" max="47" width="18.42578125" bestFit="1" customWidth="1"/>
    <col min="48" max="48" width="20.5703125" bestFit="1" customWidth="1"/>
    <col min="49" max="49" width="18.42578125" bestFit="1" customWidth="1"/>
    <col min="50" max="50" width="20.5703125" bestFit="1" customWidth="1"/>
    <col min="51" max="51" width="18.42578125" bestFit="1" customWidth="1"/>
    <col min="52" max="52" width="20.5703125" bestFit="1" customWidth="1"/>
    <col min="53" max="53" width="18.42578125" bestFit="1" customWidth="1"/>
    <col min="54" max="54" width="20.5703125" bestFit="1" customWidth="1"/>
    <col min="55" max="55" width="18.42578125" bestFit="1" customWidth="1"/>
    <col min="56" max="56" width="20.5703125" bestFit="1" customWidth="1"/>
    <col min="57" max="57" width="18.42578125" bestFit="1" customWidth="1"/>
    <col min="58" max="58" width="20.5703125" bestFit="1" customWidth="1"/>
    <col min="59" max="59" width="18.42578125" bestFit="1" customWidth="1"/>
    <col min="60" max="60" width="20.5703125" bestFit="1" customWidth="1"/>
    <col min="61" max="61" width="18.42578125" bestFit="1" customWidth="1"/>
    <col min="62" max="62" width="20.5703125" bestFit="1" customWidth="1"/>
    <col min="63" max="63" width="18.42578125" bestFit="1" customWidth="1"/>
    <col min="64" max="64" width="20.5703125" bestFit="1" customWidth="1"/>
    <col min="65" max="65" width="18.42578125" bestFit="1" customWidth="1"/>
    <col min="66" max="66" width="20.5703125" bestFit="1" customWidth="1"/>
    <col min="67" max="67" width="18.42578125" bestFit="1" customWidth="1"/>
    <col min="68" max="68" width="20.5703125" bestFit="1" customWidth="1"/>
    <col min="69" max="69" width="18.42578125" bestFit="1" customWidth="1"/>
    <col min="70" max="70" width="26.7109375" bestFit="1" customWidth="1"/>
    <col min="71" max="71" width="24.42578125" bestFit="1" customWidth="1"/>
  </cols>
  <sheetData>
    <row r="1" spans="1:36" x14ac:dyDescent="0.25">
      <c r="A1" s="85" t="s">
        <v>42</v>
      </c>
    </row>
    <row r="2" spans="1:36" x14ac:dyDescent="0.25">
      <c r="A2" s="86" t="s">
        <v>600</v>
      </c>
      <c r="B2" s="88">
        <v>2026</v>
      </c>
    </row>
    <row r="4" spans="1:36" x14ac:dyDescent="0.25">
      <c r="A4" s="86" t="s">
        <v>136</v>
      </c>
      <c r="B4" s="86" t="s">
        <v>131</v>
      </c>
    </row>
    <row r="5" spans="1:36" x14ac:dyDescent="0.25">
      <c r="A5" s="86" t="s">
        <v>129</v>
      </c>
      <c r="B5" t="s">
        <v>4</v>
      </c>
      <c r="C5" t="s">
        <v>26</v>
      </c>
      <c r="D5" t="s">
        <v>7</v>
      </c>
      <c r="E5" t="s">
        <v>1</v>
      </c>
      <c r="F5" t="s">
        <v>12</v>
      </c>
      <c r="G5" t="s">
        <v>16</v>
      </c>
      <c r="H5" t="s">
        <v>29</v>
      </c>
      <c r="I5" t="s">
        <v>31</v>
      </c>
      <c r="J5" t="s">
        <v>27</v>
      </c>
      <c r="K5" t="s">
        <v>14</v>
      </c>
      <c r="L5" t="s">
        <v>28</v>
      </c>
      <c r="M5" t="s">
        <v>23</v>
      </c>
      <c r="N5" t="s">
        <v>15</v>
      </c>
      <c r="O5" t="s">
        <v>5</v>
      </c>
      <c r="P5" t="s">
        <v>17</v>
      </c>
      <c r="Q5" t="s">
        <v>13</v>
      </c>
      <c r="R5" t="s">
        <v>10</v>
      </c>
      <c r="S5" t="s">
        <v>9</v>
      </c>
      <c r="T5" t="s">
        <v>32</v>
      </c>
      <c r="U5" t="s">
        <v>11</v>
      </c>
      <c r="V5" t="s">
        <v>18</v>
      </c>
      <c r="W5" t="s">
        <v>25</v>
      </c>
      <c r="X5" t="s">
        <v>2</v>
      </c>
      <c r="Y5" t="s">
        <v>8</v>
      </c>
      <c r="Z5" t="s">
        <v>19</v>
      </c>
      <c r="AA5" t="s">
        <v>3</v>
      </c>
      <c r="AB5" t="s">
        <v>20</v>
      </c>
      <c r="AC5" t="s">
        <v>30</v>
      </c>
      <c r="AD5" t="s">
        <v>0</v>
      </c>
      <c r="AE5" t="s">
        <v>21</v>
      </c>
      <c r="AF5" t="s">
        <v>6</v>
      </c>
      <c r="AG5" t="s">
        <v>22</v>
      </c>
      <c r="AH5" t="s">
        <v>24</v>
      </c>
      <c r="AI5" t="s">
        <v>609</v>
      </c>
      <c r="AJ5" t="s">
        <v>130</v>
      </c>
    </row>
    <row r="6" spans="1:36" x14ac:dyDescent="0.25">
      <c r="A6" s="88">
        <v>1</v>
      </c>
      <c r="B6" s="89">
        <v>0</v>
      </c>
      <c r="C6" s="89">
        <v>0</v>
      </c>
      <c r="D6" s="89">
        <v>0</v>
      </c>
      <c r="E6" s="89">
        <v>0</v>
      </c>
      <c r="F6" s="89">
        <v>0</v>
      </c>
      <c r="G6" s="89">
        <v>0</v>
      </c>
      <c r="H6" s="89">
        <v>0</v>
      </c>
      <c r="I6" s="89">
        <v>0</v>
      </c>
      <c r="J6" s="89">
        <v>0</v>
      </c>
      <c r="K6" s="89">
        <v>0</v>
      </c>
      <c r="L6" s="89">
        <v>0</v>
      </c>
      <c r="M6" s="89">
        <v>0</v>
      </c>
      <c r="N6" s="89">
        <v>0</v>
      </c>
      <c r="O6" s="89">
        <v>0</v>
      </c>
      <c r="P6" s="89">
        <v>0</v>
      </c>
      <c r="Q6" s="89">
        <v>0</v>
      </c>
      <c r="R6" s="89">
        <v>0</v>
      </c>
      <c r="S6" s="89">
        <v>0</v>
      </c>
      <c r="T6" s="89">
        <v>0</v>
      </c>
      <c r="U6" s="89">
        <v>0</v>
      </c>
      <c r="V6" s="89">
        <v>0</v>
      </c>
      <c r="W6" s="89">
        <v>0</v>
      </c>
      <c r="X6" s="89">
        <v>0</v>
      </c>
      <c r="Y6" s="89">
        <v>0</v>
      </c>
      <c r="Z6" s="89">
        <v>0</v>
      </c>
      <c r="AA6" s="89">
        <v>0</v>
      </c>
      <c r="AB6" s="89">
        <v>0</v>
      </c>
      <c r="AC6" s="89">
        <v>0</v>
      </c>
      <c r="AD6" s="89">
        <v>0</v>
      </c>
      <c r="AE6" s="89">
        <v>0</v>
      </c>
      <c r="AF6" s="89">
        <v>0</v>
      </c>
      <c r="AG6" s="89">
        <v>0</v>
      </c>
      <c r="AH6" s="89">
        <v>0</v>
      </c>
      <c r="AI6" s="89">
        <v>0</v>
      </c>
      <c r="AJ6" s="89">
        <v>0</v>
      </c>
    </row>
    <row r="7" spans="1:36" x14ac:dyDescent="0.25">
      <c r="A7" s="88" t="s">
        <v>130</v>
      </c>
      <c r="B7" s="89">
        <v>0</v>
      </c>
      <c r="C7" s="89">
        <v>0</v>
      </c>
      <c r="D7" s="89">
        <v>0</v>
      </c>
      <c r="E7" s="89">
        <v>0</v>
      </c>
      <c r="F7" s="89">
        <v>0</v>
      </c>
      <c r="G7" s="89">
        <v>0</v>
      </c>
      <c r="H7" s="89">
        <v>0</v>
      </c>
      <c r="I7" s="89">
        <v>0</v>
      </c>
      <c r="J7" s="89">
        <v>0</v>
      </c>
      <c r="K7" s="89">
        <v>0</v>
      </c>
      <c r="L7" s="89">
        <v>0</v>
      </c>
      <c r="M7" s="89">
        <v>0</v>
      </c>
      <c r="N7" s="89">
        <v>0</v>
      </c>
      <c r="O7" s="89">
        <v>0</v>
      </c>
      <c r="P7" s="89">
        <v>0</v>
      </c>
      <c r="Q7" s="89">
        <v>0</v>
      </c>
      <c r="R7" s="89">
        <v>0</v>
      </c>
      <c r="S7" s="89">
        <v>0</v>
      </c>
      <c r="T7" s="89">
        <v>0</v>
      </c>
      <c r="U7" s="89">
        <v>0</v>
      </c>
      <c r="V7" s="89">
        <v>0</v>
      </c>
      <c r="W7" s="89">
        <v>0</v>
      </c>
      <c r="X7" s="89">
        <v>0</v>
      </c>
      <c r="Y7" s="89">
        <v>0</v>
      </c>
      <c r="Z7" s="89">
        <v>0</v>
      </c>
      <c r="AA7" s="89">
        <v>0</v>
      </c>
      <c r="AB7" s="89">
        <v>0</v>
      </c>
      <c r="AC7" s="89">
        <v>0</v>
      </c>
      <c r="AD7" s="89">
        <v>0</v>
      </c>
      <c r="AE7" s="89">
        <v>0</v>
      </c>
      <c r="AF7" s="89">
        <v>0</v>
      </c>
      <c r="AG7" s="89">
        <v>0</v>
      </c>
      <c r="AH7" s="89">
        <v>0</v>
      </c>
      <c r="AI7" s="89">
        <v>0</v>
      </c>
      <c r="AJ7" s="89">
        <v>0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7A373-3F5A-4FD5-A303-87CB88596976}">
  <sheetPr codeName="Blad20"/>
  <dimension ref="A1:B14"/>
  <sheetViews>
    <sheetView showGridLines="0" workbookViewId="0">
      <selection activeCell="A2" sqref="A2"/>
    </sheetView>
  </sheetViews>
  <sheetFormatPr defaultColWidth="9.140625" defaultRowHeight="12.75" x14ac:dyDescent="0.2"/>
  <cols>
    <col min="1" max="16384" width="9.140625" style="32"/>
  </cols>
  <sheetData>
    <row r="1" spans="1:2" ht="26.25" x14ac:dyDescent="0.4">
      <c r="A1" s="31" t="s">
        <v>61</v>
      </c>
    </row>
    <row r="3" spans="1:2" x14ac:dyDescent="0.2">
      <c r="A3" s="33" t="s">
        <v>62</v>
      </c>
    </row>
    <row r="4" spans="1:2" x14ac:dyDescent="0.2">
      <c r="A4" s="33" t="s">
        <v>63</v>
      </c>
    </row>
    <row r="5" spans="1:2" x14ac:dyDescent="0.2">
      <c r="A5" s="33" t="s">
        <v>64</v>
      </c>
    </row>
    <row r="6" spans="1:2" x14ac:dyDescent="0.2">
      <c r="A6" s="80" t="s">
        <v>92</v>
      </c>
    </row>
    <row r="7" spans="1:2" x14ac:dyDescent="0.2">
      <c r="A7" s="81" t="s">
        <v>93</v>
      </c>
    </row>
    <row r="8" spans="1:2" x14ac:dyDescent="0.2">
      <c r="A8" s="33" t="s">
        <v>65</v>
      </c>
    </row>
    <row r="9" spans="1:2" x14ac:dyDescent="0.2">
      <c r="A9" s="33" t="s">
        <v>66</v>
      </c>
    </row>
    <row r="10" spans="1:2" x14ac:dyDescent="0.2">
      <c r="A10" s="33" t="s">
        <v>67</v>
      </c>
    </row>
    <row r="11" spans="1:2" x14ac:dyDescent="0.2">
      <c r="A11" s="33" t="s">
        <v>68</v>
      </c>
    </row>
    <row r="13" spans="1:2" x14ac:dyDescent="0.2">
      <c r="A13" s="32" t="s">
        <v>69</v>
      </c>
    </row>
    <row r="14" spans="1:2" x14ac:dyDescent="0.2">
      <c r="B14" s="32" t="s">
        <v>70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F0E4D-8510-4976-9953-D38E4A1789DD}">
  <sheetPr codeName="Blad21"/>
  <dimension ref="A5:J35"/>
  <sheetViews>
    <sheetView showGridLines="0" workbookViewId="0"/>
  </sheetViews>
  <sheetFormatPr defaultRowHeight="12.75" x14ac:dyDescent="0.2"/>
  <cols>
    <col min="1" max="1" width="56.5703125" style="32" bestFit="1" customWidth="1"/>
    <col min="2" max="3" width="10.140625" style="32" bestFit="1" customWidth="1"/>
    <col min="4" max="4" width="9.140625" style="32"/>
    <col min="5" max="5" width="12.28515625" style="32" bestFit="1" customWidth="1"/>
    <col min="6" max="6" width="13.28515625" style="32" bestFit="1" customWidth="1"/>
    <col min="7" max="256" width="9.140625" style="32"/>
    <col min="257" max="257" width="56.5703125" style="32" bestFit="1" customWidth="1"/>
    <col min="258" max="259" width="10.140625" style="32" bestFit="1" customWidth="1"/>
    <col min="260" max="260" width="9.140625" style="32"/>
    <col min="261" max="261" width="12.28515625" style="32" bestFit="1" customWidth="1"/>
    <col min="262" max="262" width="13.28515625" style="32" bestFit="1" customWidth="1"/>
    <col min="263" max="512" width="9.140625" style="32"/>
    <col min="513" max="513" width="56.5703125" style="32" bestFit="1" customWidth="1"/>
    <col min="514" max="515" width="10.140625" style="32" bestFit="1" customWidth="1"/>
    <col min="516" max="516" width="9.140625" style="32"/>
    <col min="517" max="517" width="12.28515625" style="32" bestFit="1" customWidth="1"/>
    <col min="518" max="518" width="13.28515625" style="32" bestFit="1" customWidth="1"/>
    <col min="519" max="768" width="9.140625" style="32"/>
    <col min="769" max="769" width="56.5703125" style="32" bestFit="1" customWidth="1"/>
    <col min="770" max="771" width="10.140625" style="32" bestFit="1" customWidth="1"/>
    <col min="772" max="772" width="9.140625" style="32"/>
    <col min="773" max="773" width="12.28515625" style="32" bestFit="1" customWidth="1"/>
    <col min="774" max="774" width="13.28515625" style="32" bestFit="1" customWidth="1"/>
    <col min="775" max="1024" width="9.140625" style="32"/>
    <col min="1025" max="1025" width="56.5703125" style="32" bestFit="1" customWidth="1"/>
    <col min="1026" max="1027" width="10.140625" style="32" bestFit="1" customWidth="1"/>
    <col min="1028" max="1028" width="9.140625" style="32"/>
    <col min="1029" max="1029" width="12.28515625" style="32" bestFit="1" customWidth="1"/>
    <col min="1030" max="1030" width="13.28515625" style="32" bestFit="1" customWidth="1"/>
    <col min="1031" max="1280" width="9.140625" style="32"/>
    <col min="1281" max="1281" width="56.5703125" style="32" bestFit="1" customWidth="1"/>
    <col min="1282" max="1283" width="10.140625" style="32" bestFit="1" customWidth="1"/>
    <col min="1284" max="1284" width="9.140625" style="32"/>
    <col min="1285" max="1285" width="12.28515625" style="32" bestFit="1" customWidth="1"/>
    <col min="1286" max="1286" width="13.28515625" style="32" bestFit="1" customWidth="1"/>
    <col min="1287" max="1536" width="9.140625" style="32"/>
    <col min="1537" max="1537" width="56.5703125" style="32" bestFit="1" customWidth="1"/>
    <col min="1538" max="1539" width="10.140625" style="32" bestFit="1" customWidth="1"/>
    <col min="1540" max="1540" width="9.140625" style="32"/>
    <col min="1541" max="1541" width="12.28515625" style="32" bestFit="1" customWidth="1"/>
    <col min="1542" max="1542" width="13.28515625" style="32" bestFit="1" customWidth="1"/>
    <col min="1543" max="1792" width="9.140625" style="32"/>
    <col min="1793" max="1793" width="56.5703125" style="32" bestFit="1" customWidth="1"/>
    <col min="1794" max="1795" width="10.140625" style="32" bestFit="1" customWidth="1"/>
    <col min="1796" max="1796" width="9.140625" style="32"/>
    <col min="1797" max="1797" width="12.28515625" style="32" bestFit="1" customWidth="1"/>
    <col min="1798" max="1798" width="13.28515625" style="32" bestFit="1" customWidth="1"/>
    <col min="1799" max="2048" width="9.140625" style="32"/>
    <col min="2049" max="2049" width="56.5703125" style="32" bestFit="1" customWidth="1"/>
    <col min="2050" max="2051" width="10.140625" style="32" bestFit="1" customWidth="1"/>
    <col min="2052" max="2052" width="9.140625" style="32"/>
    <col min="2053" max="2053" width="12.28515625" style="32" bestFit="1" customWidth="1"/>
    <col min="2054" max="2054" width="13.28515625" style="32" bestFit="1" customWidth="1"/>
    <col min="2055" max="2304" width="9.140625" style="32"/>
    <col min="2305" max="2305" width="56.5703125" style="32" bestFit="1" customWidth="1"/>
    <col min="2306" max="2307" width="10.140625" style="32" bestFit="1" customWidth="1"/>
    <col min="2308" max="2308" width="9.140625" style="32"/>
    <col min="2309" max="2309" width="12.28515625" style="32" bestFit="1" customWidth="1"/>
    <col min="2310" max="2310" width="13.28515625" style="32" bestFit="1" customWidth="1"/>
    <col min="2311" max="2560" width="9.140625" style="32"/>
    <col min="2561" max="2561" width="56.5703125" style="32" bestFit="1" customWidth="1"/>
    <col min="2562" max="2563" width="10.140625" style="32" bestFit="1" customWidth="1"/>
    <col min="2564" max="2564" width="9.140625" style="32"/>
    <col min="2565" max="2565" width="12.28515625" style="32" bestFit="1" customWidth="1"/>
    <col min="2566" max="2566" width="13.28515625" style="32" bestFit="1" customWidth="1"/>
    <col min="2567" max="2816" width="9.140625" style="32"/>
    <col min="2817" max="2817" width="56.5703125" style="32" bestFit="1" customWidth="1"/>
    <col min="2818" max="2819" width="10.140625" style="32" bestFit="1" customWidth="1"/>
    <col min="2820" max="2820" width="9.140625" style="32"/>
    <col min="2821" max="2821" width="12.28515625" style="32" bestFit="1" customWidth="1"/>
    <col min="2822" max="2822" width="13.28515625" style="32" bestFit="1" customWidth="1"/>
    <col min="2823" max="3072" width="9.140625" style="32"/>
    <col min="3073" max="3073" width="56.5703125" style="32" bestFit="1" customWidth="1"/>
    <col min="3074" max="3075" width="10.140625" style="32" bestFit="1" customWidth="1"/>
    <col min="3076" max="3076" width="9.140625" style="32"/>
    <col min="3077" max="3077" width="12.28515625" style="32" bestFit="1" customWidth="1"/>
    <col min="3078" max="3078" width="13.28515625" style="32" bestFit="1" customWidth="1"/>
    <col min="3079" max="3328" width="9.140625" style="32"/>
    <col min="3329" max="3329" width="56.5703125" style="32" bestFit="1" customWidth="1"/>
    <col min="3330" max="3331" width="10.140625" style="32" bestFit="1" customWidth="1"/>
    <col min="3332" max="3332" width="9.140625" style="32"/>
    <col min="3333" max="3333" width="12.28515625" style="32" bestFit="1" customWidth="1"/>
    <col min="3334" max="3334" width="13.28515625" style="32" bestFit="1" customWidth="1"/>
    <col min="3335" max="3584" width="9.140625" style="32"/>
    <col min="3585" max="3585" width="56.5703125" style="32" bestFit="1" customWidth="1"/>
    <col min="3586" max="3587" width="10.140625" style="32" bestFit="1" customWidth="1"/>
    <col min="3588" max="3588" width="9.140625" style="32"/>
    <col min="3589" max="3589" width="12.28515625" style="32" bestFit="1" customWidth="1"/>
    <col min="3590" max="3590" width="13.28515625" style="32" bestFit="1" customWidth="1"/>
    <col min="3591" max="3840" width="9.140625" style="32"/>
    <col min="3841" max="3841" width="56.5703125" style="32" bestFit="1" customWidth="1"/>
    <col min="3842" max="3843" width="10.140625" style="32" bestFit="1" customWidth="1"/>
    <col min="3844" max="3844" width="9.140625" style="32"/>
    <col min="3845" max="3845" width="12.28515625" style="32" bestFit="1" customWidth="1"/>
    <col min="3846" max="3846" width="13.28515625" style="32" bestFit="1" customWidth="1"/>
    <col min="3847" max="4096" width="9.140625" style="32"/>
    <col min="4097" max="4097" width="56.5703125" style="32" bestFit="1" customWidth="1"/>
    <col min="4098" max="4099" width="10.140625" style="32" bestFit="1" customWidth="1"/>
    <col min="4100" max="4100" width="9.140625" style="32"/>
    <col min="4101" max="4101" width="12.28515625" style="32" bestFit="1" customWidth="1"/>
    <col min="4102" max="4102" width="13.28515625" style="32" bestFit="1" customWidth="1"/>
    <col min="4103" max="4352" width="9.140625" style="32"/>
    <col min="4353" max="4353" width="56.5703125" style="32" bestFit="1" customWidth="1"/>
    <col min="4354" max="4355" width="10.140625" style="32" bestFit="1" customWidth="1"/>
    <col min="4356" max="4356" width="9.140625" style="32"/>
    <col min="4357" max="4357" width="12.28515625" style="32" bestFit="1" customWidth="1"/>
    <col min="4358" max="4358" width="13.28515625" style="32" bestFit="1" customWidth="1"/>
    <col min="4359" max="4608" width="9.140625" style="32"/>
    <col min="4609" max="4609" width="56.5703125" style="32" bestFit="1" customWidth="1"/>
    <col min="4610" max="4611" width="10.140625" style="32" bestFit="1" customWidth="1"/>
    <col min="4612" max="4612" width="9.140625" style="32"/>
    <col min="4613" max="4613" width="12.28515625" style="32" bestFit="1" customWidth="1"/>
    <col min="4614" max="4614" width="13.28515625" style="32" bestFit="1" customWidth="1"/>
    <col min="4615" max="4864" width="9.140625" style="32"/>
    <col min="4865" max="4865" width="56.5703125" style="32" bestFit="1" customWidth="1"/>
    <col min="4866" max="4867" width="10.140625" style="32" bestFit="1" customWidth="1"/>
    <col min="4868" max="4868" width="9.140625" style="32"/>
    <col min="4869" max="4869" width="12.28515625" style="32" bestFit="1" customWidth="1"/>
    <col min="4870" max="4870" width="13.28515625" style="32" bestFit="1" customWidth="1"/>
    <col min="4871" max="5120" width="9.140625" style="32"/>
    <col min="5121" max="5121" width="56.5703125" style="32" bestFit="1" customWidth="1"/>
    <col min="5122" max="5123" width="10.140625" style="32" bestFit="1" customWidth="1"/>
    <col min="5124" max="5124" width="9.140625" style="32"/>
    <col min="5125" max="5125" width="12.28515625" style="32" bestFit="1" customWidth="1"/>
    <col min="5126" max="5126" width="13.28515625" style="32" bestFit="1" customWidth="1"/>
    <col min="5127" max="5376" width="9.140625" style="32"/>
    <col min="5377" max="5377" width="56.5703125" style="32" bestFit="1" customWidth="1"/>
    <col min="5378" max="5379" width="10.140625" style="32" bestFit="1" customWidth="1"/>
    <col min="5380" max="5380" width="9.140625" style="32"/>
    <col min="5381" max="5381" width="12.28515625" style="32" bestFit="1" customWidth="1"/>
    <col min="5382" max="5382" width="13.28515625" style="32" bestFit="1" customWidth="1"/>
    <col min="5383" max="5632" width="9.140625" style="32"/>
    <col min="5633" max="5633" width="56.5703125" style="32" bestFit="1" customWidth="1"/>
    <col min="5634" max="5635" width="10.140625" style="32" bestFit="1" customWidth="1"/>
    <col min="5636" max="5636" width="9.140625" style="32"/>
    <col min="5637" max="5637" width="12.28515625" style="32" bestFit="1" customWidth="1"/>
    <col min="5638" max="5638" width="13.28515625" style="32" bestFit="1" customWidth="1"/>
    <col min="5639" max="5888" width="9.140625" style="32"/>
    <col min="5889" max="5889" width="56.5703125" style="32" bestFit="1" customWidth="1"/>
    <col min="5890" max="5891" width="10.140625" style="32" bestFit="1" customWidth="1"/>
    <col min="5892" max="5892" width="9.140625" style="32"/>
    <col min="5893" max="5893" width="12.28515625" style="32" bestFit="1" customWidth="1"/>
    <col min="5894" max="5894" width="13.28515625" style="32" bestFit="1" customWidth="1"/>
    <col min="5895" max="6144" width="9.140625" style="32"/>
    <col min="6145" max="6145" width="56.5703125" style="32" bestFit="1" customWidth="1"/>
    <col min="6146" max="6147" width="10.140625" style="32" bestFit="1" customWidth="1"/>
    <col min="6148" max="6148" width="9.140625" style="32"/>
    <col min="6149" max="6149" width="12.28515625" style="32" bestFit="1" customWidth="1"/>
    <col min="6150" max="6150" width="13.28515625" style="32" bestFit="1" customWidth="1"/>
    <col min="6151" max="6400" width="9.140625" style="32"/>
    <col min="6401" max="6401" width="56.5703125" style="32" bestFit="1" customWidth="1"/>
    <col min="6402" max="6403" width="10.140625" style="32" bestFit="1" customWidth="1"/>
    <col min="6404" max="6404" width="9.140625" style="32"/>
    <col min="6405" max="6405" width="12.28515625" style="32" bestFit="1" customWidth="1"/>
    <col min="6406" max="6406" width="13.28515625" style="32" bestFit="1" customWidth="1"/>
    <col min="6407" max="6656" width="9.140625" style="32"/>
    <col min="6657" max="6657" width="56.5703125" style="32" bestFit="1" customWidth="1"/>
    <col min="6658" max="6659" width="10.140625" style="32" bestFit="1" customWidth="1"/>
    <col min="6660" max="6660" width="9.140625" style="32"/>
    <col min="6661" max="6661" width="12.28515625" style="32" bestFit="1" customWidth="1"/>
    <col min="6662" max="6662" width="13.28515625" style="32" bestFit="1" customWidth="1"/>
    <col min="6663" max="6912" width="9.140625" style="32"/>
    <col min="6913" max="6913" width="56.5703125" style="32" bestFit="1" customWidth="1"/>
    <col min="6914" max="6915" width="10.140625" style="32" bestFit="1" customWidth="1"/>
    <col min="6916" max="6916" width="9.140625" style="32"/>
    <col min="6917" max="6917" width="12.28515625" style="32" bestFit="1" customWidth="1"/>
    <col min="6918" max="6918" width="13.28515625" style="32" bestFit="1" customWidth="1"/>
    <col min="6919" max="7168" width="9.140625" style="32"/>
    <col min="7169" max="7169" width="56.5703125" style="32" bestFit="1" customWidth="1"/>
    <col min="7170" max="7171" width="10.140625" style="32" bestFit="1" customWidth="1"/>
    <col min="7172" max="7172" width="9.140625" style="32"/>
    <col min="7173" max="7173" width="12.28515625" style="32" bestFit="1" customWidth="1"/>
    <col min="7174" max="7174" width="13.28515625" style="32" bestFit="1" customWidth="1"/>
    <col min="7175" max="7424" width="9.140625" style="32"/>
    <col min="7425" max="7425" width="56.5703125" style="32" bestFit="1" customWidth="1"/>
    <col min="7426" max="7427" width="10.140625" style="32" bestFit="1" customWidth="1"/>
    <col min="7428" max="7428" width="9.140625" style="32"/>
    <col min="7429" max="7429" width="12.28515625" style="32" bestFit="1" customWidth="1"/>
    <col min="7430" max="7430" width="13.28515625" style="32" bestFit="1" customWidth="1"/>
    <col min="7431" max="7680" width="9.140625" style="32"/>
    <col min="7681" max="7681" width="56.5703125" style="32" bestFit="1" customWidth="1"/>
    <col min="7682" max="7683" width="10.140625" style="32" bestFit="1" customWidth="1"/>
    <col min="7684" max="7684" width="9.140625" style="32"/>
    <col min="7685" max="7685" width="12.28515625" style="32" bestFit="1" customWidth="1"/>
    <col min="7686" max="7686" width="13.28515625" style="32" bestFit="1" customWidth="1"/>
    <col min="7687" max="7936" width="9.140625" style="32"/>
    <col min="7937" max="7937" width="56.5703125" style="32" bestFit="1" customWidth="1"/>
    <col min="7938" max="7939" width="10.140625" style="32" bestFit="1" customWidth="1"/>
    <col min="7940" max="7940" width="9.140625" style="32"/>
    <col min="7941" max="7941" width="12.28515625" style="32" bestFit="1" customWidth="1"/>
    <col min="7942" max="7942" width="13.28515625" style="32" bestFit="1" customWidth="1"/>
    <col min="7943" max="8192" width="9.140625" style="32"/>
    <col min="8193" max="8193" width="56.5703125" style="32" bestFit="1" customWidth="1"/>
    <col min="8194" max="8195" width="10.140625" style="32" bestFit="1" customWidth="1"/>
    <col min="8196" max="8196" width="9.140625" style="32"/>
    <col min="8197" max="8197" width="12.28515625" style="32" bestFit="1" customWidth="1"/>
    <col min="8198" max="8198" width="13.28515625" style="32" bestFit="1" customWidth="1"/>
    <col min="8199" max="8448" width="9.140625" style="32"/>
    <col min="8449" max="8449" width="56.5703125" style="32" bestFit="1" customWidth="1"/>
    <col min="8450" max="8451" width="10.140625" style="32" bestFit="1" customWidth="1"/>
    <col min="8452" max="8452" width="9.140625" style="32"/>
    <col min="8453" max="8453" width="12.28515625" style="32" bestFit="1" customWidth="1"/>
    <col min="8454" max="8454" width="13.28515625" style="32" bestFit="1" customWidth="1"/>
    <col min="8455" max="8704" width="9.140625" style="32"/>
    <col min="8705" max="8705" width="56.5703125" style="32" bestFit="1" customWidth="1"/>
    <col min="8706" max="8707" width="10.140625" style="32" bestFit="1" customWidth="1"/>
    <col min="8708" max="8708" width="9.140625" style="32"/>
    <col min="8709" max="8709" width="12.28515625" style="32" bestFit="1" customWidth="1"/>
    <col min="8710" max="8710" width="13.28515625" style="32" bestFit="1" customWidth="1"/>
    <col min="8711" max="8960" width="9.140625" style="32"/>
    <col min="8961" max="8961" width="56.5703125" style="32" bestFit="1" customWidth="1"/>
    <col min="8962" max="8963" width="10.140625" style="32" bestFit="1" customWidth="1"/>
    <col min="8964" max="8964" width="9.140625" style="32"/>
    <col min="8965" max="8965" width="12.28515625" style="32" bestFit="1" customWidth="1"/>
    <col min="8966" max="8966" width="13.28515625" style="32" bestFit="1" customWidth="1"/>
    <col min="8967" max="9216" width="9.140625" style="32"/>
    <col min="9217" max="9217" width="56.5703125" style="32" bestFit="1" customWidth="1"/>
    <col min="9218" max="9219" width="10.140625" style="32" bestFit="1" customWidth="1"/>
    <col min="9220" max="9220" width="9.140625" style="32"/>
    <col min="9221" max="9221" width="12.28515625" style="32" bestFit="1" customWidth="1"/>
    <col min="9222" max="9222" width="13.28515625" style="32" bestFit="1" customWidth="1"/>
    <col min="9223" max="9472" width="9.140625" style="32"/>
    <col min="9473" max="9473" width="56.5703125" style="32" bestFit="1" customWidth="1"/>
    <col min="9474" max="9475" width="10.140625" style="32" bestFit="1" customWidth="1"/>
    <col min="9476" max="9476" width="9.140625" style="32"/>
    <col min="9477" max="9477" width="12.28515625" style="32" bestFit="1" customWidth="1"/>
    <col min="9478" max="9478" width="13.28515625" style="32" bestFit="1" customWidth="1"/>
    <col min="9479" max="9728" width="9.140625" style="32"/>
    <col min="9729" max="9729" width="56.5703125" style="32" bestFit="1" customWidth="1"/>
    <col min="9730" max="9731" width="10.140625" style="32" bestFit="1" customWidth="1"/>
    <col min="9732" max="9732" width="9.140625" style="32"/>
    <col min="9733" max="9733" width="12.28515625" style="32" bestFit="1" customWidth="1"/>
    <col min="9734" max="9734" width="13.28515625" style="32" bestFit="1" customWidth="1"/>
    <col min="9735" max="9984" width="9.140625" style="32"/>
    <col min="9985" max="9985" width="56.5703125" style="32" bestFit="1" customWidth="1"/>
    <col min="9986" max="9987" width="10.140625" style="32" bestFit="1" customWidth="1"/>
    <col min="9988" max="9988" width="9.140625" style="32"/>
    <col min="9989" max="9989" width="12.28515625" style="32" bestFit="1" customWidth="1"/>
    <col min="9990" max="9990" width="13.28515625" style="32" bestFit="1" customWidth="1"/>
    <col min="9991" max="10240" width="9.140625" style="32"/>
    <col min="10241" max="10241" width="56.5703125" style="32" bestFit="1" customWidth="1"/>
    <col min="10242" max="10243" width="10.140625" style="32" bestFit="1" customWidth="1"/>
    <col min="10244" max="10244" width="9.140625" style="32"/>
    <col min="10245" max="10245" width="12.28515625" style="32" bestFit="1" customWidth="1"/>
    <col min="10246" max="10246" width="13.28515625" style="32" bestFit="1" customWidth="1"/>
    <col min="10247" max="10496" width="9.140625" style="32"/>
    <col min="10497" max="10497" width="56.5703125" style="32" bestFit="1" customWidth="1"/>
    <col min="10498" max="10499" width="10.140625" style="32" bestFit="1" customWidth="1"/>
    <col min="10500" max="10500" width="9.140625" style="32"/>
    <col min="10501" max="10501" width="12.28515625" style="32" bestFit="1" customWidth="1"/>
    <col min="10502" max="10502" width="13.28515625" style="32" bestFit="1" customWidth="1"/>
    <col min="10503" max="10752" width="9.140625" style="32"/>
    <col min="10753" max="10753" width="56.5703125" style="32" bestFit="1" customWidth="1"/>
    <col min="10754" max="10755" width="10.140625" style="32" bestFit="1" customWidth="1"/>
    <col min="10756" max="10756" width="9.140625" style="32"/>
    <col min="10757" max="10757" width="12.28515625" style="32" bestFit="1" customWidth="1"/>
    <col min="10758" max="10758" width="13.28515625" style="32" bestFit="1" customWidth="1"/>
    <col min="10759" max="11008" width="9.140625" style="32"/>
    <col min="11009" max="11009" width="56.5703125" style="32" bestFit="1" customWidth="1"/>
    <col min="11010" max="11011" width="10.140625" style="32" bestFit="1" customWidth="1"/>
    <col min="11012" max="11012" width="9.140625" style="32"/>
    <col min="11013" max="11013" width="12.28515625" style="32" bestFit="1" customWidth="1"/>
    <col min="11014" max="11014" width="13.28515625" style="32" bestFit="1" customWidth="1"/>
    <col min="11015" max="11264" width="9.140625" style="32"/>
    <col min="11265" max="11265" width="56.5703125" style="32" bestFit="1" customWidth="1"/>
    <col min="11266" max="11267" width="10.140625" style="32" bestFit="1" customWidth="1"/>
    <col min="11268" max="11268" width="9.140625" style="32"/>
    <col min="11269" max="11269" width="12.28515625" style="32" bestFit="1" customWidth="1"/>
    <col min="11270" max="11270" width="13.28515625" style="32" bestFit="1" customWidth="1"/>
    <col min="11271" max="11520" width="9.140625" style="32"/>
    <col min="11521" max="11521" width="56.5703125" style="32" bestFit="1" customWidth="1"/>
    <col min="11522" max="11523" width="10.140625" style="32" bestFit="1" customWidth="1"/>
    <col min="11524" max="11524" width="9.140625" style="32"/>
    <col min="11525" max="11525" width="12.28515625" style="32" bestFit="1" customWidth="1"/>
    <col min="11526" max="11526" width="13.28515625" style="32" bestFit="1" customWidth="1"/>
    <col min="11527" max="11776" width="9.140625" style="32"/>
    <col min="11777" max="11777" width="56.5703125" style="32" bestFit="1" customWidth="1"/>
    <col min="11778" max="11779" width="10.140625" style="32" bestFit="1" customWidth="1"/>
    <col min="11780" max="11780" width="9.140625" style="32"/>
    <col min="11781" max="11781" width="12.28515625" style="32" bestFit="1" customWidth="1"/>
    <col min="11782" max="11782" width="13.28515625" style="32" bestFit="1" customWidth="1"/>
    <col min="11783" max="12032" width="9.140625" style="32"/>
    <col min="12033" max="12033" width="56.5703125" style="32" bestFit="1" customWidth="1"/>
    <col min="12034" max="12035" width="10.140625" style="32" bestFit="1" customWidth="1"/>
    <col min="12036" max="12036" width="9.140625" style="32"/>
    <col min="12037" max="12037" width="12.28515625" style="32" bestFit="1" customWidth="1"/>
    <col min="12038" max="12038" width="13.28515625" style="32" bestFit="1" customWidth="1"/>
    <col min="12039" max="12288" width="9.140625" style="32"/>
    <col min="12289" max="12289" width="56.5703125" style="32" bestFit="1" customWidth="1"/>
    <col min="12290" max="12291" width="10.140625" style="32" bestFit="1" customWidth="1"/>
    <col min="12292" max="12292" width="9.140625" style="32"/>
    <col min="12293" max="12293" width="12.28515625" style="32" bestFit="1" customWidth="1"/>
    <col min="12294" max="12294" width="13.28515625" style="32" bestFit="1" customWidth="1"/>
    <col min="12295" max="12544" width="9.140625" style="32"/>
    <col min="12545" max="12545" width="56.5703125" style="32" bestFit="1" customWidth="1"/>
    <col min="12546" max="12547" width="10.140625" style="32" bestFit="1" customWidth="1"/>
    <col min="12548" max="12548" width="9.140625" style="32"/>
    <col min="12549" max="12549" width="12.28515625" style="32" bestFit="1" customWidth="1"/>
    <col min="12550" max="12550" width="13.28515625" style="32" bestFit="1" customWidth="1"/>
    <col min="12551" max="12800" width="9.140625" style="32"/>
    <col min="12801" max="12801" width="56.5703125" style="32" bestFit="1" customWidth="1"/>
    <col min="12802" max="12803" width="10.140625" style="32" bestFit="1" customWidth="1"/>
    <col min="12804" max="12804" width="9.140625" style="32"/>
    <col min="12805" max="12805" width="12.28515625" style="32" bestFit="1" customWidth="1"/>
    <col min="12806" max="12806" width="13.28515625" style="32" bestFit="1" customWidth="1"/>
    <col min="12807" max="13056" width="9.140625" style="32"/>
    <col min="13057" max="13057" width="56.5703125" style="32" bestFit="1" customWidth="1"/>
    <col min="13058" max="13059" width="10.140625" style="32" bestFit="1" customWidth="1"/>
    <col min="13060" max="13060" width="9.140625" style="32"/>
    <col min="13061" max="13061" width="12.28515625" style="32" bestFit="1" customWidth="1"/>
    <col min="13062" max="13062" width="13.28515625" style="32" bestFit="1" customWidth="1"/>
    <col min="13063" max="13312" width="9.140625" style="32"/>
    <col min="13313" max="13313" width="56.5703125" style="32" bestFit="1" customWidth="1"/>
    <col min="13314" max="13315" width="10.140625" style="32" bestFit="1" customWidth="1"/>
    <col min="13316" max="13316" width="9.140625" style="32"/>
    <col min="13317" max="13317" width="12.28515625" style="32" bestFit="1" customWidth="1"/>
    <col min="13318" max="13318" width="13.28515625" style="32" bestFit="1" customWidth="1"/>
    <col min="13319" max="13568" width="9.140625" style="32"/>
    <col min="13569" max="13569" width="56.5703125" style="32" bestFit="1" customWidth="1"/>
    <col min="13570" max="13571" width="10.140625" style="32" bestFit="1" customWidth="1"/>
    <col min="13572" max="13572" width="9.140625" style="32"/>
    <col min="13573" max="13573" width="12.28515625" style="32" bestFit="1" customWidth="1"/>
    <col min="13574" max="13574" width="13.28515625" style="32" bestFit="1" customWidth="1"/>
    <col min="13575" max="13824" width="9.140625" style="32"/>
    <col min="13825" max="13825" width="56.5703125" style="32" bestFit="1" customWidth="1"/>
    <col min="13826" max="13827" width="10.140625" style="32" bestFit="1" customWidth="1"/>
    <col min="13828" max="13828" width="9.140625" style="32"/>
    <col min="13829" max="13829" width="12.28515625" style="32" bestFit="1" customWidth="1"/>
    <col min="13830" max="13830" width="13.28515625" style="32" bestFit="1" customWidth="1"/>
    <col min="13831" max="14080" width="9.140625" style="32"/>
    <col min="14081" max="14081" width="56.5703125" style="32" bestFit="1" customWidth="1"/>
    <col min="14082" max="14083" width="10.140625" style="32" bestFit="1" customWidth="1"/>
    <col min="14084" max="14084" width="9.140625" style="32"/>
    <col min="14085" max="14085" width="12.28515625" style="32" bestFit="1" customWidth="1"/>
    <col min="14086" max="14086" width="13.28515625" style="32" bestFit="1" customWidth="1"/>
    <col min="14087" max="14336" width="9.140625" style="32"/>
    <col min="14337" max="14337" width="56.5703125" style="32" bestFit="1" customWidth="1"/>
    <col min="14338" max="14339" width="10.140625" style="32" bestFit="1" customWidth="1"/>
    <col min="14340" max="14340" width="9.140625" style="32"/>
    <col min="14341" max="14341" width="12.28515625" style="32" bestFit="1" customWidth="1"/>
    <col min="14342" max="14342" width="13.28515625" style="32" bestFit="1" customWidth="1"/>
    <col min="14343" max="14592" width="9.140625" style="32"/>
    <col min="14593" max="14593" width="56.5703125" style="32" bestFit="1" customWidth="1"/>
    <col min="14594" max="14595" width="10.140625" style="32" bestFit="1" customWidth="1"/>
    <col min="14596" max="14596" width="9.140625" style="32"/>
    <col min="14597" max="14597" width="12.28515625" style="32" bestFit="1" customWidth="1"/>
    <col min="14598" max="14598" width="13.28515625" style="32" bestFit="1" customWidth="1"/>
    <col min="14599" max="14848" width="9.140625" style="32"/>
    <col min="14849" max="14849" width="56.5703125" style="32" bestFit="1" customWidth="1"/>
    <col min="14850" max="14851" width="10.140625" style="32" bestFit="1" customWidth="1"/>
    <col min="14852" max="14852" width="9.140625" style="32"/>
    <col min="14853" max="14853" width="12.28515625" style="32" bestFit="1" customWidth="1"/>
    <col min="14854" max="14854" width="13.28515625" style="32" bestFit="1" customWidth="1"/>
    <col min="14855" max="15104" width="9.140625" style="32"/>
    <col min="15105" max="15105" width="56.5703125" style="32" bestFit="1" customWidth="1"/>
    <col min="15106" max="15107" width="10.140625" style="32" bestFit="1" customWidth="1"/>
    <col min="15108" max="15108" width="9.140625" style="32"/>
    <col min="15109" max="15109" width="12.28515625" style="32" bestFit="1" customWidth="1"/>
    <col min="15110" max="15110" width="13.28515625" style="32" bestFit="1" customWidth="1"/>
    <col min="15111" max="15360" width="9.140625" style="32"/>
    <col min="15361" max="15361" width="56.5703125" style="32" bestFit="1" customWidth="1"/>
    <col min="15362" max="15363" width="10.140625" style="32" bestFit="1" customWidth="1"/>
    <col min="15364" max="15364" width="9.140625" style="32"/>
    <col min="15365" max="15365" width="12.28515625" style="32" bestFit="1" customWidth="1"/>
    <col min="15366" max="15366" width="13.28515625" style="32" bestFit="1" customWidth="1"/>
    <col min="15367" max="15616" width="9.140625" style="32"/>
    <col min="15617" max="15617" width="56.5703125" style="32" bestFit="1" customWidth="1"/>
    <col min="15618" max="15619" width="10.140625" style="32" bestFit="1" customWidth="1"/>
    <col min="15620" max="15620" width="9.140625" style="32"/>
    <col min="15621" max="15621" width="12.28515625" style="32" bestFit="1" customWidth="1"/>
    <col min="15622" max="15622" width="13.28515625" style="32" bestFit="1" customWidth="1"/>
    <col min="15623" max="15872" width="9.140625" style="32"/>
    <col min="15873" max="15873" width="56.5703125" style="32" bestFit="1" customWidth="1"/>
    <col min="15874" max="15875" width="10.140625" style="32" bestFit="1" customWidth="1"/>
    <col min="15876" max="15876" width="9.140625" style="32"/>
    <col min="15877" max="15877" width="12.28515625" style="32" bestFit="1" customWidth="1"/>
    <col min="15878" max="15878" width="13.28515625" style="32" bestFit="1" customWidth="1"/>
    <col min="15879" max="16128" width="9.140625" style="32"/>
    <col min="16129" max="16129" width="56.5703125" style="32" bestFit="1" customWidth="1"/>
    <col min="16130" max="16131" width="10.140625" style="32" bestFit="1" customWidth="1"/>
    <col min="16132" max="16132" width="9.140625" style="32"/>
    <col min="16133" max="16133" width="12.28515625" style="32" bestFit="1" customWidth="1"/>
    <col min="16134" max="16134" width="13.28515625" style="32" bestFit="1" customWidth="1"/>
    <col min="16135" max="16384" width="9.140625" style="32"/>
  </cols>
  <sheetData>
    <row r="5" spans="1:10" ht="15.75" x14ac:dyDescent="0.25">
      <c r="A5" s="34" t="s">
        <v>71</v>
      </c>
    </row>
    <row r="7" spans="1:10" x14ac:dyDescent="0.2">
      <c r="B7" s="35">
        <v>2021</v>
      </c>
      <c r="C7" s="35">
        <v>2022</v>
      </c>
      <c r="D7" s="35">
        <v>2023</v>
      </c>
      <c r="E7" s="35">
        <v>2024</v>
      </c>
    </row>
    <row r="8" spans="1:10" x14ac:dyDescent="0.2">
      <c r="A8" s="36" t="s">
        <v>72</v>
      </c>
      <c r="B8" s="37">
        <v>135518</v>
      </c>
      <c r="C8" s="37">
        <v>129556</v>
      </c>
      <c r="D8" s="37">
        <v>127474</v>
      </c>
      <c r="E8" s="37">
        <v>126140</v>
      </c>
    </row>
    <row r="9" spans="1:10" x14ac:dyDescent="0.2">
      <c r="A9" s="36" t="s">
        <v>73</v>
      </c>
      <c r="B9" s="37">
        <v>1900</v>
      </c>
      <c r="C9" s="37">
        <v>1900</v>
      </c>
      <c r="D9" s="37">
        <v>1900</v>
      </c>
      <c r="E9" s="37">
        <v>1900</v>
      </c>
      <c r="J9" s="38"/>
    </row>
    <row r="10" spans="1:10" x14ac:dyDescent="0.2">
      <c r="A10" s="36" t="s">
        <v>74</v>
      </c>
      <c r="B10" s="37">
        <f>+B8-B9</f>
        <v>133618</v>
      </c>
      <c r="C10" s="37">
        <f>+C8-C9</f>
        <v>127656</v>
      </c>
      <c r="D10" s="37">
        <f>+D8-D9</f>
        <v>125574</v>
      </c>
      <c r="E10" s="37">
        <f>+E8-E9</f>
        <v>124240</v>
      </c>
    </row>
    <row r="11" spans="1:10" x14ac:dyDescent="0.2">
      <c r="B11" s="39"/>
      <c r="C11" s="40"/>
      <c r="D11" s="40"/>
      <c r="E11" s="40"/>
    </row>
    <row r="12" spans="1:10" x14ac:dyDescent="0.2">
      <c r="A12" s="36" t="s">
        <v>34</v>
      </c>
      <c r="B12" s="54">
        <v>2803.7999999999993</v>
      </c>
      <c r="C12" s="54">
        <v>2484.3000000000002</v>
      </c>
      <c r="D12" s="54">
        <v>2409</v>
      </c>
      <c r="E12" s="54">
        <v>2396.5</v>
      </c>
    </row>
    <row r="13" spans="1:10" x14ac:dyDescent="0.2">
      <c r="A13" s="36" t="s">
        <v>75</v>
      </c>
      <c r="B13" s="35"/>
      <c r="C13" s="41">
        <f>+C12/B12</f>
        <v>0.88604750695484724</v>
      </c>
      <c r="D13" s="41">
        <f>+D12/C12</f>
        <v>0.96968965100833227</v>
      </c>
      <c r="E13" s="41">
        <f>+E12/D12</f>
        <v>0.9948111249481113</v>
      </c>
    </row>
    <row r="14" spans="1:10" x14ac:dyDescent="0.2">
      <c r="A14" s="42" t="s">
        <v>76</v>
      </c>
      <c r="B14" s="43"/>
      <c r="C14" s="44">
        <f>C10/C13</f>
        <v>144073.53894457186</v>
      </c>
      <c r="D14" s="44">
        <f>D10/D13</f>
        <v>129499.16488169365</v>
      </c>
      <c r="E14" s="44">
        <f>E10/E13</f>
        <v>124888.02837471312</v>
      </c>
      <c r="G14" s="38"/>
    </row>
    <row r="15" spans="1:10" x14ac:dyDescent="0.2">
      <c r="B15" s="38"/>
      <c r="C15" s="45"/>
      <c r="D15" s="38"/>
      <c r="E15" s="38"/>
    </row>
    <row r="16" spans="1:10" x14ac:dyDescent="0.2">
      <c r="B16" s="38"/>
      <c r="C16" s="45"/>
      <c r="D16" s="38"/>
      <c r="E16" s="38"/>
    </row>
    <row r="17" spans="1:6" x14ac:dyDescent="0.2">
      <c r="A17" s="46" t="s">
        <v>77</v>
      </c>
      <c r="B17" s="47">
        <f>+B12/$B$12</f>
        <v>1</v>
      </c>
      <c r="C17" s="47">
        <f>+C12/$B$12</f>
        <v>0.88604750695484724</v>
      </c>
      <c r="D17" s="47">
        <f>+D12/$B$12</f>
        <v>0.85919109779584868</v>
      </c>
      <c r="E17" s="47">
        <f>+E12/$B$12</f>
        <v>0.85473286254369096</v>
      </c>
    </row>
    <row r="18" spans="1:6" x14ac:dyDescent="0.2">
      <c r="A18" s="42" t="s">
        <v>95</v>
      </c>
      <c r="B18" s="43">
        <f>+B10</f>
        <v>133618</v>
      </c>
      <c r="C18" s="43">
        <f>C10/C17</f>
        <v>144073.53894457186</v>
      </c>
      <c r="D18" s="43">
        <f>D10/D17</f>
        <v>146153.74894146947</v>
      </c>
      <c r="E18" s="43">
        <f>E10/E17</f>
        <v>145355.35656165236</v>
      </c>
    </row>
    <row r="19" spans="1:6" x14ac:dyDescent="0.2">
      <c r="B19" s="38"/>
      <c r="C19" s="38"/>
      <c r="D19" s="38"/>
      <c r="E19" s="38"/>
    </row>
    <row r="20" spans="1:6" x14ac:dyDescent="0.2">
      <c r="B20" s="38"/>
      <c r="C20" s="38"/>
      <c r="D20" s="38"/>
      <c r="E20" s="38"/>
    </row>
    <row r="21" spans="1:6" x14ac:dyDescent="0.2">
      <c r="A21" s="48" t="s">
        <v>78</v>
      </c>
      <c r="B21" s="49"/>
      <c r="C21" s="49"/>
      <c r="D21" s="49"/>
      <c r="E21" s="49"/>
    </row>
    <row r="22" spans="1:6" ht="15" x14ac:dyDescent="0.25">
      <c r="A22" s="50" t="s">
        <v>79</v>
      </c>
      <c r="B22" s="51"/>
      <c r="C22" s="51">
        <f>(C14/B10)-1</f>
        <v>7.824947944567251E-2</v>
      </c>
      <c r="D22" s="51">
        <f>(D14/C10)-1</f>
        <v>1.4438529185417437E-2</v>
      </c>
      <c r="E22" s="51">
        <f>(E14/D10)-1</f>
        <v>-5.4626883374494506E-3</v>
      </c>
    </row>
    <row r="23" spans="1:6" ht="15" x14ac:dyDescent="0.25">
      <c r="A23" s="46" t="s">
        <v>80</v>
      </c>
      <c r="B23" s="52"/>
      <c r="C23" s="52">
        <f>C14-B10</f>
        <v>10455.538944571861</v>
      </c>
      <c r="D23" s="52">
        <f>D14-C10</f>
        <v>1843.1648816936504</v>
      </c>
      <c r="E23" s="52">
        <f>E14-D10</f>
        <v>-685.97162528688204</v>
      </c>
    </row>
    <row r="24" spans="1:6" x14ac:dyDescent="0.2">
      <c r="B24" s="38"/>
      <c r="C24" s="38"/>
      <c r="D24" s="38"/>
      <c r="E24" s="38"/>
    </row>
    <row r="25" spans="1:6" x14ac:dyDescent="0.2">
      <c r="A25" s="48" t="s">
        <v>98</v>
      </c>
      <c r="B25" s="49"/>
      <c r="C25" s="49"/>
      <c r="D25" s="49"/>
      <c r="E25" s="49"/>
    </row>
    <row r="26" spans="1:6" ht="15" x14ac:dyDescent="0.25">
      <c r="A26" s="83" t="s">
        <v>96</v>
      </c>
      <c r="B26" s="53"/>
      <c r="C26" s="51">
        <f>(C18/B10)-1</f>
        <v>7.824947944567251E-2</v>
      </c>
      <c r="D26" s="51">
        <f>(D18/B10)-1</f>
        <v>9.3817816023810119E-2</v>
      </c>
      <c r="E26" s="51">
        <f>(E18/B10)-1</f>
        <v>8.7842630196922178E-2</v>
      </c>
    </row>
    <row r="27" spans="1:6" x14ac:dyDescent="0.2">
      <c r="A27" s="84" t="s">
        <v>97</v>
      </c>
      <c r="B27" s="54"/>
      <c r="C27" s="54">
        <f>C18-B10</f>
        <v>10455.538944571861</v>
      </c>
      <c r="D27" s="54">
        <f>D18-B10</f>
        <v>12535.748941469472</v>
      </c>
      <c r="E27" s="54">
        <f>E18-B10</f>
        <v>11737.356561652356</v>
      </c>
      <c r="F27" s="38"/>
    </row>
    <row r="28" spans="1:6" x14ac:dyDescent="0.2">
      <c r="B28" s="38"/>
      <c r="C28" s="38"/>
      <c r="D28" s="38"/>
      <c r="E28" s="38"/>
    </row>
    <row r="29" spans="1:6" ht="15" x14ac:dyDescent="0.25">
      <c r="B29" s="38"/>
      <c r="C29" s="38"/>
      <c r="D29" s="38"/>
      <c r="E29" s="55"/>
    </row>
    <row r="30" spans="1:6" x14ac:dyDescent="0.2">
      <c r="A30" s="56" t="s">
        <v>81</v>
      </c>
      <c r="B30" s="38"/>
      <c r="C30" s="38"/>
      <c r="D30" s="38"/>
      <c r="E30" s="57"/>
    </row>
    <row r="31" spans="1:6" x14ac:dyDescent="0.2">
      <c r="A31" s="36" t="s">
        <v>82</v>
      </c>
      <c r="B31" s="35">
        <v>12</v>
      </c>
      <c r="C31" s="35" t="s">
        <v>47</v>
      </c>
      <c r="E31" s="57"/>
    </row>
    <row r="32" spans="1:6" x14ac:dyDescent="0.2">
      <c r="A32" s="36" t="s">
        <v>83</v>
      </c>
      <c r="B32" s="35">
        <v>65</v>
      </c>
      <c r="C32" s="35" t="s">
        <v>47</v>
      </c>
    </row>
    <row r="33" spans="1:3" x14ac:dyDescent="0.2">
      <c r="A33" s="36" t="s">
        <v>84</v>
      </c>
      <c r="B33" s="35">
        <v>200</v>
      </c>
      <c r="C33" s="35" t="s">
        <v>85</v>
      </c>
    </row>
    <row r="34" spans="1:3" x14ac:dyDescent="0.2">
      <c r="A34" s="36" t="s">
        <v>86</v>
      </c>
      <c r="B34" s="58">
        <v>0.8</v>
      </c>
      <c r="C34" s="35"/>
    </row>
    <row r="35" spans="1:3" x14ac:dyDescent="0.2">
      <c r="A35" s="36" t="s">
        <v>87</v>
      </c>
      <c r="B35" s="59">
        <f>+B33*4.18*(B32-B31)/31.65/B34</f>
        <v>1749.9210110584518</v>
      </c>
      <c r="C35" s="35" t="s">
        <v>85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2CB73-24DB-4A71-9D7F-063D3C8FA2AA}">
  <sheetPr codeName="Blad03"/>
  <dimension ref="A1:WVK62"/>
  <sheetViews>
    <sheetView showGridLines="0" showRowColHeaders="0" tabSelected="1" zoomScale="110" zoomScaleNormal="110" workbookViewId="0">
      <selection activeCell="K20" sqref="K20"/>
    </sheetView>
  </sheetViews>
  <sheetFormatPr defaultColWidth="0" defaultRowHeight="12.75" customHeight="1" zeroHeight="1" x14ac:dyDescent="0.2"/>
  <cols>
    <col min="1" max="1" width="9.140625" style="1" customWidth="1"/>
    <col min="2" max="2" width="6.28515625" style="1" customWidth="1"/>
    <col min="3" max="3" width="11.5703125" style="1" customWidth="1"/>
    <col min="4" max="4" width="9.140625" style="1" customWidth="1"/>
    <col min="5" max="5" width="11.140625" style="1" customWidth="1"/>
    <col min="6" max="6" width="9.140625" style="1" customWidth="1"/>
    <col min="7" max="7" width="10.140625" style="1" customWidth="1"/>
    <col min="8" max="10" width="9.140625" style="1" customWidth="1"/>
    <col min="11" max="11" width="10.7109375" style="1" customWidth="1"/>
    <col min="12" max="26" width="9.140625" style="1" customWidth="1"/>
    <col min="27" max="257" width="9.140625" style="1" hidden="1" customWidth="1"/>
    <col min="258" max="258" width="6.28515625" style="1" hidden="1" customWidth="1"/>
    <col min="259" max="259" width="17.42578125" style="1" hidden="1" customWidth="1"/>
    <col min="260" max="267" width="9.140625" style="1" hidden="1" customWidth="1"/>
    <col min="268" max="512" width="9.140625" style="1" hidden="1"/>
    <col min="513" max="513" width="9.140625" style="1" hidden="1" customWidth="1"/>
    <col min="514" max="514" width="6.28515625" style="1" hidden="1" customWidth="1"/>
    <col min="515" max="515" width="17.42578125" style="1" hidden="1" customWidth="1"/>
    <col min="516" max="523" width="9.140625" style="1" hidden="1" customWidth="1"/>
    <col min="524" max="768" width="9.140625" style="1" hidden="1"/>
    <col min="769" max="769" width="9.140625" style="1" hidden="1" customWidth="1"/>
    <col min="770" max="770" width="6.28515625" style="1" hidden="1" customWidth="1"/>
    <col min="771" max="771" width="17.42578125" style="1" hidden="1" customWidth="1"/>
    <col min="772" max="779" width="9.140625" style="1" hidden="1" customWidth="1"/>
    <col min="780" max="1024" width="9.140625" style="1" hidden="1"/>
    <col min="1025" max="1025" width="9.140625" style="1" hidden="1" customWidth="1"/>
    <col min="1026" max="1026" width="6.28515625" style="1" hidden="1" customWidth="1"/>
    <col min="1027" max="1027" width="17.42578125" style="1" hidden="1" customWidth="1"/>
    <col min="1028" max="1035" width="9.140625" style="1" hidden="1" customWidth="1"/>
    <col min="1036" max="1280" width="9.140625" style="1" hidden="1"/>
    <col min="1281" max="1281" width="9.140625" style="1" hidden="1" customWidth="1"/>
    <col min="1282" max="1282" width="6.28515625" style="1" hidden="1" customWidth="1"/>
    <col min="1283" max="1283" width="17.42578125" style="1" hidden="1" customWidth="1"/>
    <col min="1284" max="1291" width="9.140625" style="1" hidden="1" customWidth="1"/>
    <col min="1292" max="1536" width="9.140625" style="1" hidden="1"/>
    <col min="1537" max="1537" width="9.140625" style="1" hidden="1" customWidth="1"/>
    <col min="1538" max="1538" width="6.28515625" style="1" hidden="1" customWidth="1"/>
    <col min="1539" max="1539" width="17.42578125" style="1" hidden="1" customWidth="1"/>
    <col min="1540" max="1547" width="9.140625" style="1" hidden="1" customWidth="1"/>
    <col min="1548" max="1792" width="9.140625" style="1" hidden="1"/>
    <col min="1793" max="1793" width="9.140625" style="1" hidden="1" customWidth="1"/>
    <col min="1794" max="1794" width="6.28515625" style="1" hidden="1" customWidth="1"/>
    <col min="1795" max="1795" width="17.42578125" style="1" hidden="1" customWidth="1"/>
    <col min="1796" max="1803" width="9.140625" style="1" hidden="1" customWidth="1"/>
    <col min="1804" max="2048" width="9.140625" style="1" hidden="1"/>
    <col min="2049" max="2049" width="9.140625" style="1" hidden="1" customWidth="1"/>
    <col min="2050" max="2050" width="6.28515625" style="1" hidden="1" customWidth="1"/>
    <col min="2051" max="2051" width="17.42578125" style="1" hidden="1" customWidth="1"/>
    <col min="2052" max="2059" width="9.140625" style="1" hidden="1" customWidth="1"/>
    <col min="2060" max="2304" width="9.140625" style="1" hidden="1"/>
    <col min="2305" max="2305" width="9.140625" style="1" hidden="1" customWidth="1"/>
    <col min="2306" max="2306" width="6.28515625" style="1" hidden="1" customWidth="1"/>
    <col min="2307" max="2307" width="17.42578125" style="1" hidden="1" customWidth="1"/>
    <col min="2308" max="2315" width="9.140625" style="1" hidden="1" customWidth="1"/>
    <col min="2316" max="2560" width="9.140625" style="1" hidden="1"/>
    <col min="2561" max="2561" width="9.140625" style="1" hidden="1" customWidth="1"/>
    <col min="2562" max="2562" width="6.28515625" style="1" hidden="1" customWidth="1"/>
    <col min="2563" max="2563" width="17.42578125" style="1" hidden="1" customWidth="1"/>
    <col min="2564" max="2571" width="9.140625" style="1" hidden="1" customWidth="1"/>
    <col min="2572" max="2816" width="9.140625" style="1" hidden="1"/>
    <col min="2817" max="2817" width="9.140625" style="1" hidden="1" customWidth="1"/>
    <col min="2818" max="2818" width="6.28515625" style="1" hidden="1" customWidth="1"/>
    <col min="2819" max="2819" width="17.42578125" style="1" hidden="1" customWidth="1"/>
    <col min="2820" max="2827" width="9.140625" style="1" hidden="1" customWidth="1"/>
    <col min="2828" max="3072" width="9.140625" style="1" hidden="1"/>
    <col min="3073" max="3073" width="9.140625" style="1" hidden="1" customWidth="1"/>
    <col min="3074" max="3074" width="6.28515625" style="1" hidden="1" customWidth="1"/>
    <col min="3075" max="3075" width="17.42578125" style="1" hidden="1" customWidth="1"/>
    <col min="3076" max="3083" width="9.140625" style="1" hidden="1" customWidth="1"/>
    <col min="3084" max="3328" width="9.140625" style="1" hidden="1"/>
    <col min="3329" max="3329" width="9.140625" style="1" hidden="1" customWidth="1"/>
    <col min="3330" max="3330" width="6.28515625" style="1" hidden="1" customWidth="1"/>
    <col min="3331" max="3331" width="17.42578125" style="1" hidden="1" customWidth="1"/>
    <col min="3332" max="3339" width="9.140625" style="1" hidden="1" customWidth="1"/>
    <col min="3340" max="3584" width="9.140625" style="1" hidden="1"/>
    <col min="3585" max="3585" width="9.140625" style="1" hidden="1" customWidth="1"/>
    <col min="3586" max="3586" width="6.28515625" style="1" hidden="1" customWidth="1"/>
    <col min="3587" max="3587" width="17.42578125" style="1" hidden="1" customWidth="1"/>
    <col min="3588" max="3595" width="9.140625" style="1" hidden="1" customWidth="1"/>
    <col min="3596" max="3840" width="9.140625" style="1" hidden="1"/>
    <col min="3841" max="3841" width="9.140625" style="1" hidden="1" customWidth="1"/>
    <col min="3842" max="3842" width="6.28515625" style="1" hidden="1" customWidth="1"/>
    <col min="3843" max="3843" width="17.42578125" style="1" hidden="1" customWidth="1"/>
    <col min="3844" max="3851" width="9.140625" style="1" hidden="1" customWidth="1"/>
    <col min="3852" max="4096" width="9.140625" style="1" hidden="1"/>
    <col min="4097" max="4097" width="9.140625" style="1" hidden="1" customWidth="1"/>
    <col min="4098" max="4098" width="6.28515625" style="1" hidden="1" customWidth="1"/>
    <col min="4099" max="4099" width="17.42578125" style="1" hidden="1" customWidth="1"/>
    <col min="4100" max="4107" width="9.140625" style="1" hidden="1" customWidth="1"/>
    <col min="4108" max="4352" width="9.140625" style="1" hidden="1"/>
    <col min="4353" max="4353" width="9.140625" style="1" hidden="1" customWidth="1"/>
    <col min="4354" max="4354" width="6.28515625" style="1" hidden="1" customWidth="1"/>
    <col min="4355" max="4355" width="17.42578125" style="1" hidden="1" customWidth="1"/>
    <col min="4356" max="4363" width="9.140625" style="1" hidden="1" customWidth="1"/>
    <col min="4364" max="4608" width="9.140625" style="1" hidden="1"/>
    <col min="4609" max="4609" width="9.140625" style="1" hidden="1" customWidth="1"/>
    <col min="4610" max="4610" width="6.28515625" style="1" hidden="1" customWidth="1"/>
    <col min="4611" max="4611" width="17.42578125" style="1" hidden="1" customWidth="1"/>
    <col min="4612" max="4619" width="9.140625" style="1" hidden="1" customWidth="1"/>
    <col min="4620" max="4864" width="9.140625" style="1" hidden="1"/>
    <col min="4865" max="4865" width="9.140625" style="1" hidden="1" customWidth="1"/>
    <col min="4866" max="4866" width="6.28515625" style="1" hidden="1" customWidth="1"/>
    <col min="4867" max="4867" width="17.42578125" style="1" hidden="1" customWidth="1"/>
    <col min="4868" max="4875" width="9.140625" style="1" hidden="1" customWidth="1"/>
    <col min="4876" max="5120" width="9.140625" style="1" hidden="1"/>
    <col min="5121" max="5121" width="9.140625" style="1" hidden="1" customWidth="1"/>
    <col min="5122" max="5122" width="6.28515625" style="1" hidden="1" customWidth="1"/>
    <col min="5123" max="5123" width="17.42578125" style="1" hidden="1" customWidth="1"/>
    <col min="5124" max="5131" width="9.140625" style="1" hidden="1" customWidth="1"/>
    <col min="5132" max="5376" width="9.140625" style="1" hidden="1"/>
    <col min="5377" max="5377" width="9.140625" style="1" hidden="1" customWidth="1"/>
    <col min="5378" max="5378" width="6.28515625" style="1" hidden="1" customWidth="1"/>
    <col min="5379" max="5379" width="17.42578125" style="1" hidden="1" customWidth="1"/>
    <col min="5380" max="5387" width="9.140625" style="1" hidden="1" customWidth="1"/>
    <col min="5388" max="5632" width="9.140625" style="1" hidden="1"/>
    <col min="5633" max="5633" width="9.140625" style="1" hidden="1" customWidth="1"/>
    <col min="5634" max="5634" width="6.28515625" style="1" hidden="1" customWidth="1"/>
    <col min="5635" max="5635" width="17.42578125" style="1" hidden="1" customWidth="1"/>
    <col min="5636" max="5643" width="9.140625" style="1" hidden="1" customWidth="1"/>
    <col min="5644" max="5888" width="9.140625" style="1" hidden="1"/>
    <col min="5889" max="5889" width="9.140625" style="1" hidden="1" customWidth="1"/>
    <col min="5890" max="5890" width="6.28515625" style="1" hidden="1" customWidth="1"/>
    <col min="5891" max="5891" width="17.42578125" style="1" hidden="1" customWidth="1"/>
    <col min="5892" max="5899" width="9.140625" style="1" hidden="1" customWidth="1"/>
    <col min="5900" max="6144" width="9.140625" style="1" hidden="1"/>
    <col min="6145" max="6145" width="9.140625" style="1" hidden="1" customWidth="1"/>
    <col min="6146" max="6146" width="6.28515625" style="1" hidden="1" customWidth="1"/>
    <col min="6147" max="6147" width="17.42578125" style="1" hidden="1" customWidth="1"/>
    <col min="6148" max="6155" width="9.140625" style="1" hidden="1" customWidth="1"/>
    <col min="6156" max="6400" width="9.140625" style="1" hidden="1"/>
    <col min="6401" max="6401" width="9.140625" style="1" hidden="1" customWidth="1"/>
    <col min="6402" max="6402" width="6.28515625" style="1" hidden="1" customWidth="1"/>
    <col min="6403" max="6403" width="17.42578125" style="1" hidden="1" customWidth="1"/>
    <col min="6404" max="6411" width="9.140625" style="1" hidden="1" customWidth="1"/>
    <col min="6412" max="6656" width="9.140625" style="1" hidden="1"/>
    <col min="6657" max="6657" width="9.140625" style="1" hidden="1" customWidth="1"/>
    <col min="6658" max="6658" width="6.28515625" style="1" hidden="1" customWidth="1"/>
    <col min="6659" max="6659" width="17.42578125" style="1" hidden="1" customWidth="1"/>
    <col min="6660" max="6667" width="9.140625" style="1" hidden="1" customWidth="1"/>
    <col min="6668" max="6912" width="9.140625" style="1" hidden="1"/>
    <col min="6913" max="6913" width="9.140625" style="1" hidden="1" customWidth="1"/>
    <col min="6914" max="6914" width="6.28515625" style="1" hidden="1" customWidth="1"/>
    <col min="6915" max="6915" width="17.42578125" style="1" hidden="1" customWidth="1"/>
    <col min="6916" max="6923" width="9.140625" style="1" hidden="1" customWidth="1"/>
    <col min="6924" max="7168" width="9.140625" style="1" hidden="1"/>
    <col min="7169" max="7169" width="9.140625" style="1" hidden="1" customWidth="1"/>
    <col min="7170" max="7170" width="6.28515625" style="1" hidden="1" customWidth="1"/>
    <col min="7171" max="7171" width="17.42578125" style="1" hidden="1" customWidth="1"/>
    <col min="7172" max="7179" width="9.140625" style="1" hidden="1" customWidth="1"/>
    <col min="7180" max="7424" width="9.140625" style="1" hidden="1"/>
    <col min="7425" max="7425" width="9.140625" style="1" hidden="1" customWidth="1"/>
    <col min="7426" max="7426" width="6.28515625" style="1" hidden="1" customWidth="1"/>
    <col min="7427" max="7427" width="17.42578125" style="1" hidden="1" customWidth="1"/>
    <col min="7428" max="7435" width="9.140625" style="1" hidden="1" customWidth="1"/>
    <col min="7436" max="7680" width="9.140625" style="1" hidden="1"/>
    <col min="7681" max="7681" width="9.140625" style="1" hidden="1" customWidth="1"/>
    <col min="7682" max="7682" width="6.28515625" style="1" hidden="1" customWidth="1"/>
    <col min="7683" max="7683" width="17.42578125" style="1" hidden="1" customWidth="1"/>
    <col min="7684" max="7691" width="9.140625" style="1" hidden="1" customWidth="1"/>
    <col min="7692" max="7936" width="9.140625" style="1" hidden="1"/>
    <col min="7937" max="7937" width="9.140625" style="1" hidden="1" customWidth="1"/>
    <col min="7938" max="7938" width="6.28515625" style="1" hidden="1" customWidth="1"/>
    <col min="7939" max="7939" width="17.42578125" style="1" hidden="1" customWidth="1"/>
    <col min="7940" max="7947" width="9.140625" style="1" hidden="1" customWidth="1"/>
    <col min="7948" max="8192" width="9.140625" style="1" hidden="1"/>
    <col min="8193" max="8193" width="9.140625" style="1" hidden="1" customWidth="1"/>
    <col min="8194" max="8194" width="6.28515625" style="1" hidden="1" customWidth="1"/>
    <col min="8195" max="8195" width="17.42578125" style="1" hidden="1" customWidth="1"/>
    <col min="8196" max="8203" width="9.140625" style="1" hidden="1" customWidth="1"/>
    <col min="8204" max="8448" width="9.140625" style="1" hidden="1"/>
    <col min="8449" max="8449" width="9.140625" style="1" hidden="1" customWidth="1"/>
    <col min="8450" max="8450" width="6.28515625" style="1" hidden="1" customWidth="1"/>
    <col min="8451" max="8451" width="17.42578125" style="1" hidden="1" customWidth="1"/>
    <col min="8452" max="8459" width="9.140625" style="1" hidden="1" customWidth="1"/>
    <col min="8460" max="8704" width="9.140625" style="1" hidden="1"/>
    <col min="8705" max="8705" width="9.140625" style="1" hidden="1" customWidth="1"/>
    <col min="8706" max="8706" width="6.28515625" style="1" hidden="1" customWidth="1"/>
    <col min="8707" max="8707" width="17.42578125" style="1" hidden="1" customWidth="1"/>
    <col min="8708" max="8715" width="9.140625" style="1" hidden="1" customWidth="1"/>
    <col min="8716" max="8960" width="9.140625" style="1" hidden="1"/>
    <col min="8961" max="8961" width="9.140625" style="1" hidden="1" customWidth="1"/>
    <col min="8962" max="8962" width="6.28515625" style="1" hidden="1" customWidth="1"/>
    <col min="8963" max="8963" width="17.42578125" style="1" hidden="1" customWidth="1"/>
    <col min="8964" max="8971" width="9.140625" style="1" hidden="1" customWidth="1"/>
    <col min="8972" max="9216" width="9.140625" style="1" hidden="1"/>
    <col min="9217" max="9217" width="9.140625" style="1" hidden="1" customWidth="1"/>
    <col min="9218" max="9218" width="6.28515625" style="1" hidden="1" customWidth="1"/>
    <col min="9219" max="9219" width="17.42578125" style="1" hidden="1" customWidth="1"/>
    <col min="9220" max="9227" width="9.140625" style="1" hidden="1" customWidth="1"/>
    <col min="9228" max="9472" width="9.140625" style="1" hidden="1"/>
    <col min="9473" max="9473" width="9.140625" style="1" hidden="1" customWidth="1"/>
    <col min="9474" max="9474" width="6.28515625" style="1" hidden="1" customWidth="1"/>
    <col min="9475" max="9475" width="17.42578125" style="1" hidden="1" customWidth="1"/>
    <col min="9476" max="9483" width="9.140625" style="1" hidden="1" customWidth="1"/>
    <col min="9484" max="9728" width="9.140625" style="1" hidden="1"/>
    <col min="9729" max="9729" width="9.140625" style="1" hidden="1" customWidth="1"/>
    <col min="9730" max="9730" width="6.28515625" style="1" hidden="1" customWidth="1"/>
    <col min="9731" max="9731" width="17.42578125" style="1" hidden="1" customWidth="1"/>
    <col min="9732" max="9739" width="9.140625" style="1" hidden="1" customWidth="1"/>
    <col min="9740" max="9984" width="9.140625" style="1" hidden="1"/>
    <col min="9985" max="9985" width="9.140625" style="1" hidden="1" customWidth="1"/>
    <col min="9986" max="9986" width="6.28515625" style="1" hidden="1" customWidth="1"/>
    <col min="9987" max="9987" width="17.42578125" style="1" hidden="1" customWidth="1"/>
    <col min="9988" max="9995" width="9.140625" style="1" hidden="1" customWidth="1"/>
    <col min="9996" max="10240" width="9.140625" style="1" hidden="1"/>
    <col min="10241" max="10241" width="9.140625" style="1" hidden="1" customWidth="1"/>
    <col min="10242" max="10242" width="6.28515625" style="1" hidden="1" customWidth="1"/>
    <col min="10243" max="10243" width="17.42578125" style="1" hidden="1" customWidth="1"/>
    <col min="10244" max="10251" width="9.140625" style="1" hidden="1" customWidth="1"/>
    <col min="10252" max="10496" width="9.140625" style="1" hidden="1"/>
    <col min="10497" max="10497" width="9.140625" style="1" hidden="1" customWidth="1"/>
    <col min="10498" max="10498" width="6.28515625" style="1" hidden="1" customWidth="1"/>
    <col min="10499" max="10499" width="17.42578125" style="1" hidden="1" customWidth="1"/>
    <col min="10500" max="10507" width="9.140625" style="1" hidden="1" customWidth="1"/>
    <col min="10508" max="10752" width="9.140625" style="1" hidden="1"/>
    <col min="10753" max="10753" width="9.140625" style="1" hidden="1" customWidth="1"/>
    <col min="10754" max="10754" width="6.28515625" style="1" hidden="1" customWidth="1"/>
    <col min="10755" max="10755" width="17.42578125" style="1" hidden="1" customWidth="1"/>
    <col min="10756" max="10763" width="9.140625" style="1" hidden="1" customWidth="1"/>
    <col min="10764" max="11008" width="9.140625" style="1" hidden="1"/>
    <col min="11009" max="11009" width="9.140625" style="1" hidden="1" customWidth="1"/>
    <col min="11010" max="11010" width="6.28515625" style="1" hidden="1" customWidth="1"/>
    <col min="11011" max="11011" width="17.42578125" style="1" hidden="1" customWidth="1"/>
    <col min="11012" max="11019" width="9.140625" style="1" hidden="1" customWidth="1"/>
    <col min="11020" max="11264" width="9.140625" style="1" hidden="1"/>
    <col min="11265" max="11265" width="9.140625" style="1" hidden="1" customWidth="1"/>
    <col min="11266" max="11266" width="6.28515625" style="1" hidden="1" customWidth="1"/>
    <col min="11267" max="11267" width="17.42578125" style="1" hidden="1" customWidth="1"/>
    <col min="11268" max="11275" width="9.140625" style="1" hidden="1" customWidth="1"/>
    <col min="11276" max="11520" width="9.140625" style="1" hidden="1"/>
    <col min="11521" max="11521" width="9.140625" style="1" hidden="1" customWidth="1"/>
    <col min="11522" max="11522" width="6.28515625" style="1" hidden="1" customWidth="1"/>
    <col min="11523" max="11523" width="17.42578125" style="1" hidden="1" customWidth="1"/>
    <col min="11524" max="11531" width="9.140625" style="1" hidden="1" customWidth="1"/>
    <col min="11532" max="11776" width="9.140625" style="1" hidden="1"/>
    <col min="11777" max="11777" width="9.140625" style="1" hidden="1" customWidth="1"/>
    <col min="11778" max="11778" width="6.28515625" style="1" hidden="1" customWidth="1"/>
    <col min="11779" max="11779" width="17.42578125" style="1" hidden="1" customWidth="1"/>
    <col min="11780" max="11787" width="9.140625" style="1" hidden="1" customWidth="1"/>
    <col min="11788" max="12032" width="9.140625" style="1" hidden="1"/>
    <col min="12033" max="12033" width="9.140625" style="1" hidden="1" customWidth="1"/>
    <col min="12034" max="12034" width="6.28515625" style="1" hidden="1" customWidth="1"/>
    <col min="12035" max="12035" width="17.42578125" style="1" hidden="1" customWidth="1"/>
    <col min="12036" max="12043" width="9.140625" style="1" hidden="1" customWidth="1"/>
    <col min="12044" max="12288" width="9.140625" style="1" hidden="1"/>
    <col min="12289" max="12289" width="9.140625" style="1" hidden="1" customWidth="1"/>
    <col min="12290" max="12290" width="6.28515625" style="1" hidden="1" customWidth="1"/>
    <col min="12291" max="12291" width="17.42578125" style="1" hidden="1" customWidth="1"/>
    <col min="12292" max="12299" width="9.140625" style="1" hidden="1" customWidth="1"/>
    <col min="12300" max="12544" width="9.140625" style="1" hidden="1"/>
    <col min="12545" max="12545" width="9.140625" style="1" hidden="1" customWidth="1"/>
    <col min="12546" max="12546" width="6.28515625" style="1" hidden="1" customWidth="1"/>
    <col min="12547" max="12547" width="17.42578125" style="1" hidden="1" customWidth="1"/>
    <col min="12548" max="12555" width="9.140625" style="1" hidden="1" customWidth="1"/>
    <col min="12556" max="12800" width="9.140625" style="1" hidden="1"/>
    <col min="12801" max="12801" width="9.140625" style="1" hidden="1" customWidth="1"/>
    <col min="12802" max="12802" width="6.28515625" style="1" hidden="1" customWidth="1"/>
    <col min="12803" max="12803" width="17.42578125" style="1" hidden="1" customWidth="1"/>
    <col min="12804" max="12811" width="9.140625" style="1" hidden="1" customWidth="1"/>
    <col min="12812" max="13056" width="9.140625" style="1" hidden="1"/>
    <col min="13057" max="13057" width="9.140625" style="1" hidden="1" customWidth="1"/>
    <col min="13058" max="13058" width="6.28515625" style="1" hidden="1" customWidth="1"/>
    <col min="13059" max="13059" width="17.42578125" style="1" hidden="1" customWidth="1"/>
    <col min="13060" max="13067" width="9.140625" style="1" hidden="1" customWidth="1"/>
    <col min="13068" max="13312" width="9.140625" style="1" hidden="1"/>
    <col min="13313" max="13313" width="9.140625" style="1" hidden="1" customWidth="1"/>
    <col min="13314" max="13314" width="6.28515625" style="1" hidden="1" customWidth="1"/>
    <col min="13315" max="13315" width="17.42578125" style="1" hidden="1" customWidth="1"/>
    <col min="13316" max="13323" width="9.140625" style="1" hidden="1" customWidth="1"/>
    <col min="13324" max="13568" width="9.140625" style="1" hidden="1"/>
    <col min="13569" max="13569" width="9.140625" style="1" hidden="1" customWidth="1"/>
    <col min="13570" max="13570" width="6.28515625" style="1" hidden="1" customWidth="1"/>
    <col min="13571" max="13571" width="17.42578125" style="1" hidden="1" customWidth="1"/>
    <col min="13572" max="13579" width="9.140625" style="1" hidden="1" customWidth="1"/>
    <col min="13580" max="13824" width="9.140625" style="1" hidden="1"/>
    <col min="13825" max="13825" width="9.140625" style="1" hidden="1" customWidth="1"/>
    <col min="13826" max="13826" width="6.28515625" style="1" hidden="1" customWidth="1"/>
    <col min="13827" max="13827" width="17.42578125" style="1" hidden="1" customWidth="1"/>
    <col min="13828" max="13835" width="9.140625" style="1" hidden="1" customWidth="1"/>
    <col min="13836" max="14080" width="9.140625" style="1" hidden="1"/>
    <col min="14081" max="14081" width="9.140625" style="1" hidden="1" customWidth="1"/>
    <col min="14082" max="14082" width="6.28515625" style="1" hidden="1" customWidth="1"/>
    <col min="14083" max="14083" width="17.42578125" style="1" hidden="1" customWidth="1"/>
    <col min="14084" max="14091" width="9.140625" style="1" hidden="1" customWidth="1"/>
    <col min="14092" max="14336" width="9.140625" style="1" hidden="1"/>
    <col min="14337" max="14337" width="9.140625" style="1" hidden="1" customWidth="1"/>
    <col min="14338" max="14338" width="6.28515625" style="1" hidden="1" customWidth="1"/>
    <col min="14339" max="14339" width="17.42578125" style="1" hidden="1" customWidth="1"/>
    <col min="14340" max="14347" width="9.140625" style="1" hidden="1" customWidth="1"/>
    <col min="14348" max="14592" width="9.140625" style="1" hidden="1"/>
    <col min="14593" max="14593" width="9.140625" style="1" hidden="1" customWidth="1"/>
    <col min="14594" max="14594" width="6.28515625" style="1" hidden="1" customWidth="1"/>
    <col min="14595" max="14595" width="17.42578125" style="1" hidden="1" customWidth="1"/>
    <col min="14596" max="14603" width="9.140625" style="1" hidden="1" customWidth="1"/>
    <col min="14604" max="14848" width="9.140625" style="1" hidden="1"/>
    <col min="14849" max="14849" width="9.140625" style="1" hidden="1" customWidth="1"/>
    <col min="14850" max="14850" width="6.28515625" style="1" hidden="1" customWidth="1"/>
    <col min="14851" max="14851" width="17.42578125" style="1" hidden="1" customWidth="1"/>
    <col min="14852" max="14859" width="9.140625" style="1" hidden="1" customWidth="1"/>
    <col min="14860" max="15104" width="9.140625" style="1" hidden="1"/>
    <col min="15105" max="15105" width="9.140625" style="1" hidden="1" customWidth="1"/>
    <col min="15106" max="15106" width="6.28515625" style="1" hidden="1" customWidth="1"/>
    <col min="15107" max="15107" width="17.42578125" style="1" hidden="1" customWidth="1"/>
    <col min="15108" max="15115" width="9.140625" style="1" hidden="1" customWidth="1"/>
    <col min="15116" max="15360" width="9.140625" style="1" hidden="1"/>
    <col min="15361" max="15361" width="9.140625" style="1" hidden="1" customWidth="1"/>
    <col min="15362" max="15362" width="6.28515625" style="1" hidden="1" customWidth="1"/>
    <col min="15363" max="15363" width="17.42578125" style="1" hidden="1" customWidth="1"/>
    <col min="15364" max="15371" width="9.140625" style="1" hidden="1" customWidth="1"/>
    <col min="15372" max="15616" width="9.140625" style="1" hidden="1"/>
    <col min="15617" max="15617" width="9.140625" style="1" hidden="1" customWidth="1"/>
    <col min="15618" max="15618" width="6.28515625" style="1" hidden="1" customWidth="1"/>
    <col min="15619" max="15619" width="17.42578125" style="1" hidden="1" customWidth="1"/>
    <col min="15620" max="15627" width="9.140625" style="1" hidden="1" customWidth="1"/>
    <col min="15628" max="15872" width="9.140625" style="1" hidden="1"/>
    <col min="15873" max="15873" width="9.140625" style="1" hidden="1" customWidth="1"/>
    <col min="15874" max="15874" width="6.28515625" style="1" hidden="1" customWidth="1"/>
    <col min="15875" max="15875" width="17.42578125" style="1" hidden="1" customWidth="1"/>
    <col min="15876" max="15883" width="9.140625" style="1" hidden="1" customWidth="1"/>
    <col min="15884" max="16128" width="9.140625" style="1" hidden="1"/>
    <col min="16129" max="16129" width="9.140625" style="1" hidden="1" customWidth="1"/>
    <col min="16130" max="16130" width="6.28515625" style="1" hidden="1" customWidth="1"/>
    <col min="16131" max="16131" width="17.42578125" style="1" hidden="1" customWidth="1"/>
    <col min="16132" max="16139" width="9.140625" style="1" hidden="1" customWidth="1"/>
    <col min="16140" max="16384" width="9.140625" style="1" hidden="1"/>
  </cols>
  <sheetData>
    <row r="1" spans="1:14" ht="51.75" customHeight="1" x14ac:dyDescent="0.25">
      <c r="A1" s="4"/>
      <c r="B1" s="5" t="s">
        <v>34</v>
      </c>
      <c r="C1" s="5"/>
      <c r="D1" s="6"/>
      <c r="E1" s="6"/>
      <c r="F1" s="6"/>
      <c r="G1" s="6"/>
      <c r="H1" s="6"/>
      <c r="I1" s="6"/>
      <c r="J1" s="4"/>
      <c r="K1" s="4"/>
      <c r="L1" s="4"/>
      <c r="M1" s="4"/>
      <c r="N1" s="4"/>
    </row>
    <row r="2" spans="1:14" x14ac:dyDescent="0.2">
      <c r="A2" s="4"/>
      <c r="B2" s="4"/>
      <c r="C2" s="4"/>
      <c r="D2" s="60"/>
      <c r="E2" s="61"/>
      <c r="F2" s="61"/>
      <c r="G2" s="62"/>
      <c r="H2" s="4"/>
      <c r="I2" s="4"/>
      <c r="J2" s="4"/>
      <c r="K2" s="4"/>
      <c r="L2" s="4"/>
      <c r="M2" s="4"/>
      <c r="N2" s="4"/>
    </row>
    <row r="3" spans="1:14" x14ac:dyDescent="0.2">
      <c r="A3" s="4"/>
      <c r="B3" s="4"/>
      <c r="C3" s="4"/>
      <c r="D3" s="63"/>
      <c r="E3" s="64"/>
      <c r="F3" s="64"/>
      <c r="G3" s="65"/>
      <c r="H3" s="4"/>
      <c r="I3" s="4"/>
      <c r="J3" s="4"/>
      <c r="K3" s="4"/>
      <c r="L3" s="4"/>
      <c r="M3" s="4"/>
      <c r="N3" s="4"/>
    </row>
    <row r="4" spans="1:14" x14ac:dyDescent="0.2">
      <c r="A4" s="4"/>
      <c r="B4" s="4"/>
      <c r="C4" s="4"/>
      <c r="D4" s="63"/>
      <c r="E4" s="64"/>
      <c r="F4" s="64"/>
      <c r="G4" s="65"/>
      <c r="H4" s="4"/>
      <c r="I4" s="4"/>
      <c r="J4" s="4"/>
      <c r="K4" s="4"/>
      <c r="L4" s="4"/>
      <c r="M4" s="4"/>
      <c r="N4" s="4"/>
    </row>
    <row r="5" spans="1:14" ht="6" customHeight="1" x14ac:dyDescent="0.2">
      <c r="A5" s="4"/>
      <c r="B5" s="4"/>
      <c r="C5" s="4"/>
      <c r="D5" s="63"/>
      <c r="E5" s="64"/>
      <c r="F5" s="64"/>
      <c r="G5" s="65"/>
      <c r="H5" s="4"/>
      <c r="I5" s="4"/>
      <c r="J5" s="4"/>
      <c r="K5" s="4"/>
      <c r="L5" s="4"/>
      <c r="M5" s="4"/>
      <c r="N5" s="4"/>
    </row>
    <row r="6" spans="1:14" ht="6" customHeight="1" x14ac:dyDescent="0.2">
      <c r="A6" s="4"/>
      <c r="B6" s="4"/>
      <c r="C6" s="4"/>
      <c r="D6" s="60"/>
      <c r="E6" s="61"/>
      <c r="F6" s="61"/>
      <c r="G6" s="62"/>
      <c r="H6" s="4"/>
      <c r="I6" s="4"/>
      <c r="J6" s="4"/>
      <c r="K6" s="4"/>
      <c r="L6" s="4"/>
      <c r="M6" s="4"/>
      <c r="N6" s="4"/>
    </row>
    <row r="7" spans="1:14" x14ac:dyDescent="0.2">
      <c r="A7" s="4"/>
      <c r="B7" s="4"/>
      <c r="C7" s="4"/>
      <c r="D7" s="63"/>
      <c r="E7" s="64"/>
      <c r="F7" s="64"/>
      <c r="G7" s="65"/>
      <c r="H7" s="4"/>
      <c r="I7" s="4"/>
      <c r="J7" s="4"/>
      <c r="K7" s="4"/>
      <c r="L7" s="4"/>
      <c r="M7" s="4"/>
      <c r="N7" s="4"/>
    </row>
    <row r="8" spans="1:14" x14ac:dyDescent="0.2">
      <c r="A8" s="4"/>
      <c r="B8" s="4"/>
      <c r="C8" s="4"/>
      <c r="D8" s="63"/>
      <c r="E8" s="64"/>
      <c r="F8" s="64"/>
      <c r="G8" s="65"/>
      <c r="H8" s="4"/>
      <c r="I8" s="4"/>
      <c r="J8" s="4"/>
      <c r="K8" s="4"/>
      <c r="L8" s="4"/>
      <c r="M8" s="4"/>
      <c r="N8" s="4"/>
    </row>
    <row r="9" spans="1:14" ht="6" customHeight="1" x14ac:dyDescent="0.2">
      <c r="A9" s="4"/>
      <c r="B9" s="4"/>
      <c r="C9" s="4"/>
      <c r="D9" s="66"/>
      <c r="E9" s="67"/>
      <c r="F9" s="67"/>
      <c r="G9" s="68"/>
      <c r="H9" s="4"/>
      <c r="I9" s="4"/>
      <c r="J9" s="4"/>
      <c r="K9" s="4"/>
      <c r="L9" s="4"/>
      <c r="M9" s="4"/>
      <c r="N9" s="4"/>
    </row>
    <row r="10" spans="1:14" x14ac:dyDescent="0.2">
      <c r="A10" s="4"/>
      <c r="B10" s="4"/>
      <c r="C10" s="4"/>
      <c r="D10" s="116" t="s">
        <v>88</v>
      </c>
      <c r="E10" s="117"/>
      <c r="F10" s="116" t="s">
        <v>89</v>
      </c>
      <c r="G10" s="117"/>
      <c r="H10" s="4"/>
      <c r="I10" s="4"/>
      <c r="J10" s="4"/>
      <c r="K10" s="4"/>
      <c r="L10" s="4"/>
      <c r="M10" s="4"/>
      <c r="N10" s="4"/>
    </row>
    <row r="11" spans="1:14" x14ac:dyDescent="0.2">
      <c r="A11" s="4"/>
      <c r="B11" s="4"/>
      <c r="C11" s="4"/>
      <c r="D11" s="60"/>
      <c r="E11" s="62"/>
      <c r="F11" s="63"/>
      <c r="G11" s="65"/>
      <c r="H11" s="4"/>
      <c r="I11" s="4"/>
      <c r="J11" s="4"/>
      <c r="K11" s="4"/>
      <c r="L11" s="4"/>
      <c r="M11" s="4"/>
      <c r="N11" s="4"/>
    </row>
    <row r="12" spans="1:14" x14ac:dyDescent="0.2">
      <c r="A12" s="4"/>
      <c r="B12" s="4"/>
      <c r="C12" s="4"/>
      <c r="D12" s="63"/>
      <c r="E12" s="65"/>
      <c r="F12" s="63"/>
      <c r="G12" s="65"/>
      <c r="H12" s="4"/>
      <c r="I12" s="4"/>
      <c r="J12" s="4"/>
      <c r="K12" s="4"/>
      <c r="L12" s="4"/>
      <c r="M12" s="4"/>
      <c r="N12" s="4"/>
    </row>
    <row r="13" spans="1:14" x14ac:dyDescent="0.2">
      <c r="A13" s="4"/>
      <c r="B13" s="4"/>
      <c r="C13" s="4"/>
      <c r="D13" s="63"/>
      <c r="E13" s="65"/>
      <c r="F13" s="63"/>
      <c r="G13" s="65"/>
      <c r="H13" s="4"/>
      <c r="I13" s="4"/>
      <c r="J13" s="4"/>
      <c r="K13" s="4"/>
      <c r="L13" s="4"/>
      <c r="M13" s="4"/>
      <c r="N13" s="4"/>
    </row>
    <row r="14" spans="1:14" ht="7.5" customHeight="1" x14ac:dyDescent="0.2">
      <c r="A14" s="4"/>
      <c r="B14" s="4"/>
      <c r="C14" s="4"/>
      <c r="D14" s="66"/>
      <c r="E14" s="68"/>
      <c r="F14" s="66"/>
      <c r="G14" s="68"/>
      <c r="H14" s="4"/>
      <c r="I14" s="4"/>
      <c r="J14" s="4"/>
      <c r="K14" s="4"/>
      <c r="L14" s="4"/>
      <c r="M14" s="4"/>
      <c r="N14" s="4"/>
    </row>
    <row r="15" spans="1:14" ht="7.5" customHeight="1" x14ac:dyDescent="0.2">
      <c r="A15" s="4"/>
      <c r="B15" s="4"/>
      <c r="C15" s="4"/>
      <c r="D15" s="60"/>
      <c r="E15" s="62"/>
      <c r="F15" s="60"/>
      <c r="G15" s="62"/>
      <c r="H15" s="4"/>
      <c r="I15" s="4"/>
      <c r="J15" s="4"/>
      <c r="K15" s="4"/>
      <c r="L15" s="4"/>
      <c r="M15" s="4"/>
      <c r="N15" s="4"/>
    </row>
    <row r="16" spans="1:14" x14ac:dyDescent="0.2">
      <c r="A16" s="4"/>
      <c r="B16" s="4"/>
      <c r="C16" s="4"/>
      <c r="D16" s="63"/>
      <c r="E16" s="65"/>
      <c r="F16" s="63"/>
      <c r="G16" s="65"/>
      <c r="H16" s="4"/>
      <c r="I16" s="4"/>
      <c r="J16" s="4"/>
      <c r="K16" s="4"/>
      <c r="L16" s="4"/>
      <c r="M16" s="4"/>
      <c r="N16" s="4"/>
    </row>
    <row r="17" spans="1:14" x14ac:dyDescent="0.2">
      <c r="A17" s="4"/>
      <c r="B17" s="4"/>
      <c r="C17" s="4"/>
      <c r="D17" s="63"/>
      <c r="E17" s="65"/>
      <c r="F17" s="63"/>
      <c r="G17" s="65"/>
      <c r="H17" s="4"/>
      <c r="I17" s="4"/>
      <c r="J17" s="4"/>
      <c r="K17" s="4"/>
      <c r="L17" s="7"/>
      <c r="M17" s="4"/>
      <c r="N17" s="4"/>
    </row>
    <row r="18" spans="1:14" ht="7.5" customHeight="1" x14ac:dyDescent="0.2">
      <c r="A18" s="4"/>
      <c r="B18" s="4"/>
      <c r="C18" s="4"/>
      <c r="D18" s="66"/>
      <c r="E18" s="68"/>
      <c r="F18" s="66"/>
      <c r="G18" s="68"/>
      <c r="H18" s="4"/>
      <c r="I18" s="4"/>
      <c r="J18" s="4"/>
      <c r="K18" s="4"/>
      <c r="L18" s="4"/>
      <c r="M18" s="4"/>
      <c r="N18" s="4"/>
    </row>
    <row r="19" spans="1:14" ht="7.5" customHeight="1" x14ac:dyDescent="0.2">
      <c r="A19" s="4"/>
      <c r="B19" s="4"/>
      <c r="C19" s="4"/>
      <c r="D19" s="60"/>
      <c r="E19" s="62"/>
      <c r="F19" s="60"/>
      <c r="G19" s="62"/>
      <c r="H19" s="4"/>
      <c r="J19" s="4"/>
      <c r="K19" s="4"/>
      <c r="L19" s="4"/>
      <c r="M19" s="4"/>
      <c r="N19" s="4"/>
    </row>
    <row r="20" spans="1:14" x14ac:dyDescent="0.2">
      <c r="A20" s="4"/>
      <c r="B20" s="4"/>
      <c r="C20" s="4"/>
      <c r="D20" s="63"/>
      <c r="E20" s="65"/>
      <c r="F20" s="63"/>
      <c r="G20" s="65"/>
      <c r="H20" s="4"/>
      <c r="I20" s="4" t="s">
        <v>91</v>
      </c>
      <c r="K20" s="1">
        <v>18</v>
      </c>
      <c r="L20" s="4"/>
      <c r="M20" s="4"/>
      <c r="N20" s="4"/>
    </row>
    <row r="21" spans="1:14" x14ac:dyDescent="0.2">
      <c r="A21" s="4"/>
      <c r="B21" s="4"/>
      <c r="C21" s="4"/>
      <c r="D21" s="63"/>
      <c r="E21" s="65"/>
      <c r="F21" s="63"/>
      <c r="G21" s="65"/>
      <c r="H21" s="4"/>
      <c r="I21" s="4" t="s">
        <v>94</v>
      </c>
      <c r="J21" s="4"/>
      <c r="K21" s="82">
        <f>MAX(temp_per_dag!A6:A371)</f>
        <v>46053</v>
      </c>
      <c r="L21" s="4"/>
      <c r="M21" s="4"/>
      <c r="N21" s="4"/>
    </row>
    <row r="22" spans="1:14" ht="7.5" customHeight="1" x14ac:dyDescent="0.2">
      <c r="A22" s="4"/>
      <c r="B22" s="4"/>
      <c r="C22" s="4"/>
      <c r="D22" s="66"/>
      <c r="E22" s="68"/>
      <c r="F22" s="66"/>
      <c r="G22" s="68"/>
      <c r="H22" s="4"/>
      <c r="I22" s="4"/>
      <c r="J22" s="4"/>
      <c r="K22" s="4"/>
      <c r="L22" s="4"/>
      <c r="M22" s="4"/>
      <c r="N22" s="4"/>
    </row>
    <row r="23" spans="1:14" ht="7.5" customHeight="1" x14ac:dyDescent="0.2">
      <c r="A23" s="4"/>
      <c r="B23" s="4"/>
      <c r="C23" s="4"/>
      <c r="D23" s="60"/>
      <c r="E23" s="62"/>
      <c r="F23" s="60"/>
      <c r="G23" s="62"/>
      <c r="H23" s="4"/>
      <c r="I23" s="4"/>
      <c r="J23" s="4"/>
      <c r="K23" s="4"/>
      <c r="L23" s="4"/>
      <c r="M23" s="4"/>
      <c r="N23" s="4"/>
    </row>
    <row r="24" spans="1:14" x14ac:dyDescent="0.2">
      <c r="A24" s="4"/>
      <c r="B24" s="4"/>
      <c r="C24" s="4"/>
      <c r="D24" s="63"/>
      <c r="E24" s="65"/>
      <c r="F24" s="63"/>
      <c r="G24" s="65"/>
      <c r="H24" s="4"/>
      <c r="I24" s="4"/>
      <c r="J24" s="4"/>
      <c r="K24" s="4"/>
      <c r="L24" s="4"/>
      <c r="M24" s="4"/>
      <c r="N24" s="4"/>
    </row>
    <row r="25" spans="1:14" ht="15" x14ac:dyDescent="0.25">
      <c r="A25" s="4"/>
      <c r="B25" s="4"/>
      <c r="C25" s="4"/>
      <c r="D25" s="63"/>
      <c r="E25" s="65"/>
      <c r="F25" s="63"/>
      <c r="G25" s="65"/>
      <c r="H25" s="4"/>
      <c r="I25" s="113"/>
      <c r="J25" s="4"/>
      <c r="K25" s="4"/>
      <c r="L25" s="98"/>
      <c r="M25" s="4"/>
      <c r="N25" s="4"/>
    </row>
    <row r="26" spans="1:14" ht="7.5" customHeight="1" x14ac:dyDescent="0.2">
      <c r="A26" s="4"/>
      <c r="B26" s="4"/>
      <c r="C26" s="4"/>
      <c r="D26" s="66"/>
      <c r="E26" s="68"/>
      <c r="F26" s="66"/>
      <c r="G26" s="68"/>
      <c r="H26" s="4"/>
      <c r="I26" s="113"/>
      <c r="J26" s="4"/>
      <c r="K26" s="4"/>
      <c r="L26" s="4"/>
      <c r="M26" s="4"/>
      <c r="N26" s="4"/>
    </row>
    <row r="27" spans="1:14" s="3" customFormat="1" ht="7.5" customHeight="1" x14ac:dyDescent="0.25">
      <c r="A27" s="4"/>
      <c r="B27" s="8"/>
      <c r="C27" s="4"/>
      <c r="D27" s="60"/>
      <c r="E27" s="62"/>
      <c r="F27" s="60"/>
      <c r="G27" s="62"/>
      <c r="H27" s="4"/>
      <c r="I27" s="113"/>
      <c r="J27" s="4"/>
      <c r="K27" s="4"/>
      <c r="L27" s="98"/>
      <c r="M27" s="4"/>
      <c r="N27" s="8"/>
    </row>
    <row r="28" spans="1:14" x14ac:dyDescent="0.2">
      <c r="A28" s="4"/>
      <c r="B28" s="4"/>
      <c r="C28" s="9"/>
      <c r="D28" s="63"/>
      <c r="E28" s="65"/>
      <c r="F28" s="63"/>
      <c r="G28" s="65"/>
      <c r="H28" s="9"/>
      <c r="I28" s="114"/>
      <c r="J28" s="9"/>
      <c r="K28" s="9"/>
      <c r="L28" s="9"/>
      <c r="M28" s="9"/>
      <c r="N28" s="4"/>
    </row>
    <row r="29" spans="1:14" x14ac:dyDescent="0.2">
      <c r="A29" s="4"/>
      <c r="B29" s="4"/>
      <c r="C29" s="9"/>
      <c r="D29" s="63"/>
      <c r="E29" s="65"/>
      <c r="F29" s="63"/>
      <c r="G29" s="65"/>
      <c r="H29" s="9"/>
      <c r="I29" s="115"/>
      <c r="J29" s="9"/>
      <c r="K29" s="9"/>
      <c r="L29" s="9"/>
      <c r="M29" s="9"/>
      <c r="N29" s="8"/>
    </row>
    <row r="30" spans="1:14" ht="7.5" customHeight="1" x14ac:dyDescent="0.2">
      <c r="A30" s="4"/>
      <c r="B30" s="4"/>
      <c r="C30" s="8"/>
      <c r="D30" s="66"/>
      <c r="E30" s="68"/>
      <c r="F30" s="66"/>
      <c r="G30" s="68"/>
      <c r="H30" s="8"/>
      <c r="I30" s="8"/>
      <c r="J30" s="8"/>
      <c r="K30" s="8"/>
      <c r="L30" s="8"/>
      <c r="M30" s="8"/>
      <c r="N30" s="8"/>
    </row>
    <row r="31" spans="1:14" ht="7.5" customHeight="1" x14ac:dyDescent="0.2">
      <c r="A31" s="4"/>
      <c r="B31" s="4"/>
      <c r="C31" s="8"/>
      <c r="D31" s="60"/>
      <c r="E31" s="62"/>
      <c r="F31" s="60"/>
      <c r="G31" s="62"/>
      <c r="H31" s="8"/>
      <c r="I31" s="8"/>
      <c r="J31" s="8"/>
      <c r="K31" s="8"/>
      <c r="L31" s="8"/>
      <c r="M31" s="8"/>
      <c r="N31" s="8"/>
    </row>
    <row r="32" spans="1:14" x14ac:dyDescent="0.2">
      <c r="A32" s="4"/>
      <c r="B32" s="4"/>
      <c r="C32" s="8"/>
      <c r="D32" s="63"/>
      <c r="E32" s="65"/>
      <c r="F32" s="63"/>
      <c r="G32" s="65"/>
      <c r="H32" s="8"/>
      <c r="I32" s="111"/>
      <c r="J32" s="8"/>
      <c r="K32" s="8"/>
      <c r="L32" s="8"/>
      <c r="M32" s="8"/>
      <c r="N32" s="8"/>
    </row>
    <row r="33" spans="1:14" x14ac:dyDescent="0.2">
      <c r="A33" s="4"/>
      <c r="B33" s="4"/>
      <c r="C33" s="8"/>
      <c r="D33" s="63"/>
      <c r="E33" s="65"/>
      <c r="F33" s="63"/>
      <c r="G33" s="65"/>
      <c r="H33" s="8"/>
      <c r="J33" s="111"/>
      <c r="K33" s="112">
        <f ca="1">COUNT(INDIRECT("temp_per_dag!B" &amp; Hoofdmenu!K21-45652&amp;":AJ" &amp; Hoofdmenu!K21-45652))</f>
        <v>0</v>
      </c>
      <c r="L33" s="8"/>
      <c r="M33" s="8"/>
      <c r="N33" s="8"/>
    </row>
    <row r="34" spans="1:14" ht="7.5" customHeight="1" x14ac:dyDescent="0.2">
      <c r="A34" s="4"/>
      <c r="B34" s="4"/>
      <c r="C34" s="8"/>
      <c r="D34" s="66"/>
      <c r="E34" s="68"/>
      <c r="F34" s="66"/>
      <c r="G34" s="68"/>
      <c r="H34" s="8"/>
      <c r="I34" s="8"/>
      <c r="J34" s="8"/>
      <c r="K34" s="8"/>
      <c r="L34" s="8"/>
      <c r="M34" s="8"/>
      <c r="N34" s="8"/>
    </row>
    <row r="35" spans="1:14" x14ac:dyDescent="0.2">
      <c r="A35" s="4"/>
      <c r="B35" s="4"/>
      <c r="C35" s="4"/>
      <c r="H35" s="4"/>
      <c r="I35" s="4"/>
      <c r="J35" s="4"/>
      <c r="K35" s="4"/>
      <c r="L35" s="4"/>
      <c r="M35" s="4"/>
      <c r="N35" s="4"/>
    </row>
    <row r="36" spans="1:14" x14ac:dyDescent="0.2">
      <c r="A36" s="4"/>
      <c r="C36" s="4"/>
      <c r="H36" s="4"/>
      <c r="I36" s="4"/>
      <c r="J36" s="4"/>
      <c r="K36" s="4"/>
      <c r="L36" s="4"/>
      <c r="M36" s="4"/>
      <c r="N36" s="4"/>
    </row>
    <row r="37" spans="1:14" x14ac:dyDescent="0.2">
      <c r="A37" s="4"/>
      <c r="B37" s="4"/>
      <c r="C37" s="4"/>
      <c r="H37" s="4"/>
      <c r="I37" s="4"/>
      <c r="J37" s="4"/>
      <c r="K37" s="4"/>
      <c r="L37" s="4"/>
      <c r="M37" s="4"/>
      <c r="N37" s="4"/>
    </row>
    <row r="38" spans="1:14" x14ac:dyDescent="0.2">
      <c r="A38" s="4"/>
      <c r="B38" s="10" t="s">
        <v>35</v>
      </c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</row>
    <row r="39" spans="1:14" x14ac:dyDescent="0.2">
      <c r="A39" s="4"/>
      <c r="B39" s="10" t="s">
        <v>36</v>
      </c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</row>
    <row r="40" spans="1:14" x14ac:dyDescent="0.2">
      <c r="A40" s="4"/>
      <c r="B40" s="10" t="s">
        <v>90</v>
      </c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</row>
    <row r="41" spans="1:14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1:14" x14ac:dyDescent="0.2">
      <c r="A42" s="4"/>
      <c r="B42" s="11" t="s">
        <v>37</v>
      </c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</row>
    <row r="43" spans="1:14" x14ac:dyDescent="0.2">
      <c r="A43" s="4"/>
      <c r="B43" s="11" t="s">
        <v>38</v>
      </c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4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4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4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4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4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</row>
  </sheetData>
  <sheetProtection selectLockedCells="1" selectUnlockedCells="1"/>
  <mergeCells count="2">
    <mergeCell ref="D10:E10"/>
    <mergeCell ref="F10:G10"/>
  </mergeCells>
  <pageMargins left="0.75" right="0.75" top="1" bottom="1" header="0.5" footer="0.5"/>
  <pageSetup paperSize="9" orientation="landscape" horizontalDpi="4294967293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293DD-095F-4445-A9A9-3AB9B7237CE4}">
  <sheetPr codeName="Blad05">
    <pageSetUpPr fitToPage="1"/>
  </sheetPr>
  <dimension ref="B3:M76"/>
  <sheetViews>
    <sheetView showGridLines="0" workbookViewId="0">
      <selection activeCell="D3" sqref="D3"/>
    </sheetView>
  </sheetViews>
  <sheetFormatPr defaultColWidth="8.7109375" defaultRowHeight="12.75" x14ac:dyDescent="0.2"/>
  <cols>
    <col min="1" max="1" width="3" style="1" customWidth="1"/>
    <col min="2" max="2" width="7" style="1" customWidth="1"/>
    <col min="3" max="3" width="24.140625" style="1" customWidth="1"/>
    <col min="4" max="4" width="21.85546875" style="1" customWidth="1"/>
    <col min="5" max="5" width="13.5703125" style="1" customWidth="1"/>
    <col min="6" max="6" width="22.28515625" style="1" customWidth="1"/>
    <col min="7" max="7" width="26.85546875" style="1" customWidth="1"/>
    <col min="8" max="8" width="18.85546875" style="1" customWidth="1"/>
    <col min="9" max="9" width="16.5703125" style="1" customWidth="1"/>
    <col min="10" max="10" width="20.5703125" style="1" customWidth="1"/>
    <col min="11" max="11" width="17.140625" style="1" customWidth="1"/>
    <col min="12" max="12" width="9.140625" style="1"/>
    <col min="13" max="13" width="20.140625" style="1" customWidth="1"/>
    <col min="14" max="16384" width="8.7109375" style="1"/>
  </cols>
  <sheetData>
    <row r="3" spans="2:13" x14ac:dyDescent="0.2">
      <c r="C3" s="30" t="s">
        <v>60</v>
      </c>
      <c r="D3" s="104" t="s">
        <v>7</v>
      </c>
      <c r="E3" s="2"/>
      <c r="G3" s="103" t="s">
        <v>305</v>
      </c>
      <c r="H3" s="104">
        <v>2026</v>
      </c>
    </row>
    <row r="4" spans="2:13" ht="13.5" thickBot="1" x14ac:dyDescent="0.25"/>
    <row r="5" spans="2:13" x14ac:dyDescent="0.2">
      <c r="B5" s="69" t="s">
        <v>39</v>
      </c>
      <c r="C5" s="70" t="s">
        <v>40</v>
      </c>
      <c r="D5" s="71" t="s">
        <v>41</v>
      </c>
      <c r="E5" s="72" t="s">
        <v>42</v>
      </c>
      <c r="F5" s="71" t="s">
        <v>43</v>
      </c>
      <c r="G5" s="73" t="s">
        <v>44</v>
      </c>
      <c r="H5" s="73" t="s">
        <v>54</v>
      </c>
      <c r="I5" s="73" t="s">
        <v>55</v>
      </c>
      <c r="J5" s="73" t="s">
        <v>58</v>
      </c>
      <c r="K5" s="73" t="s">
        <v>56</v>
      </c>
      <c r="M5" s="78" t="s">
        <v>45</v>
      </c>
    </row>
    <row r="6" spans="2:13" ht="13.5" thickBot="1" x14ac:dyDescent="0.25">
      <c r="B6" s="74"/>
      <c r="C6" s="75" t="s">
        <v>46</v>
      </c>
      <c r="D6" s="76" t="s">
        <v>46</v>
      </c>
      <c r="E6" s="76" t="s">
        <v>46</v>
      </c>
      <c r="F6" s="76" t="s">
        <v>47</v>
      </c>
      <c r="G6" s="77" t="s">
        <v>48</v>
      </c>
      <c r="H6" s="77" t="s">
        <v>51</v>
      </c>
      <c r="I6" s="77" t="s">
        <v>52</v>
      </c>
      <c r="J6" s="77" t="s">
        <v>53</v>
      </c>
      <c r="K6" s="77" t="s">
        <v>57</v>
      </c>
      <c r="M6" s="79"/>
    </row>
    <row r="7" spans="2:13" x14ac:dyDescent="0.2">
      <c r="B7" s="12">
        <v>1</v>
      </c>
      <c r="C7" s="20">
        <f>SUMIFS(_34_KNMI_Stations[graaddagen],_34_KNMI_Stations[Weerstation],overzicht_per_locatie!$D$3,_34_KNMI_Stations[Maand],overzicht_per_locatie!$B7,_34_KNMI_Stations[Jaar],overzicht_per_locatie!$H$3)</f>
        <v>480.2</v>
      </c>
      <c r="D7" s="21">
        <f>SUMIFS(_34_KNMI_Stations[gew. Graaddagen],_34_KNMI_Stations[Weerstation],overzicht_per_locatie!$D$3,_34_KNMI_Stations[Maand],overzicht_per_locatie!$B7,_34_KNMI_Stations[Jaar],overzicht_per_locatie!$H$3)</f>
        <v>528.22</v>
      </c>
      <c r="E7" s="21">
        <f>SUMIFS(_34_KNMI_Stations[koeldagen],_34_KNMI_Stations[Weerstation],overzicht_per_locatie!$D$3,_34_KNMI_Stations[Maand],overzicht_per_locatie!$B7,_34_KNMI_Stations[Jaar],overzicht_per_locatie!$H$3)</f>
        <v>0</v>
      </c>
      <c r="F7" s="21">
        <f>IF(COUNTIFS(_34_KNMI_Stations[Weerstation],overzicht_per_locatie!$D$3,_34_KNMI_Stations[Maand],overzicht_per_locatie!$B7,_34_KNMI_Stations[Jaar],overzicht_per_locatie!$H$3)=0,"",SUMIFS(_34_KNMI_Stations[Etmaal temperatuur °C],_34_KNMI_Stations[Weerstation],overzicht_per_locatie!$D$3,_34_KNMI_Stations[Maand],overzicht_per_locatie!$B7,_34_KNMI_Stations[Jaar],overzicht_per_locatie!$H$3)/COUNTIFS(_34_KNMI_Stations[Weerstation],overzicht_per_locatie!$D$3,_34_KNMI_Stations[Maand],overzicht_per_locatie!$B7,_34_KNMI_Stations[Jaar],overzicht_per_locatie!$H$3))</f>
        <v>2.5096774193548388</v>
      </c>
      <c r="G7" s="91">
        <f>IF(COUNTIFS(_34_KNMI_Stations[Weerstation],overzicht_per_locatie!$D$3,_34_KNMI_Stations[Maand],overzicht_per_locatie!$B7,_34_KNMI_Stations[Jaar],overzicht_per_locatie!$H$3)=0,"",SUMIFS(_34_KNMI_Stations[Relatieve vochtigheid %],_34_KNMI_Stations[Weerstation],overzicht_per_locatie!$D$3,_34_KNMI_Stations[Maand],overzicht_per_locatie!$B7,_34_KNMI_Stations[Jaar],overzicht_per_locatie!$H$3)/COUNTIFS(_34_KNMI_Stations[Weerstation],overzicht_per_locatie!$D$3,_34_KNMI_Stations[Maand],overzicht_per_locatie!$B7,_34_KNMI_Stations[Jaar],overzicht_per_locatie!$H$3))</f>
        <v>0.89967741935483869</v>
      </c>
      <c r="H7" s="21">
        <f>IF(COUNTIFS(_34_KNMI_Stations[Weerstation],overzicht_per_locatie!$D$3,_34_KNMI_Stations[Maand],overzicht_per_locatie!$B7,_34_KNMI_Stations[Jaar],overzicht_per_locatie!$H$3)=0,"",SUMIFS(_34_KNMI_Stations[Windsnelheid m/s],_34_KNMI_Stations[Weerstation],overzicht_per_locatie!$D$3,_34_KNMI_Stations[Maand],overzicht_per_locatie!$B7,_34_KNMI_Stations[Jaar],overzicht_per_locatie!$H$3)/COUNTIFS(_34_KNMI_Stations[Weerstation],overzicht_per_locatie!$D$3,_34_KNMI_Stations[Maand],overzicht_per_locatie!$B7,_34_KNMI_Stations[Jaar],overzicht_per_locatie!$H$3))</f>
        <v>3.4451612903225799</v>
      </c>
      <c r="I7" s="21">
        <f>SUMIFS(_34_KNMI_Stations[Neerslag mm],_34_KNMI_Stations[Weerstation],overzicht_per_locatie!$D$3,_34_KNMI_Stations[Maand],overzicht_per_locatie!$B7,_34_KNMI_Stations[Jaar],overzicht_per_locatie!$H$3)</f>
        <v>95.699999999999989</v>
      </c>
      <c r="J7" s="21">
        <f>IF(COUNTIFS(_34_KNMI_Stations[Weerstation],overzicht_per_locatie!$D$3,_34_KNMI_Stations[Maand],overzicht_per_locatie!$B7,_34_KNMI_Stations[Jaar],overzicht_per_locatie!$H$3)=0,"",SUMIFS(_34_KNMI_Stations[Globale straling J/cm2],_34_KNMI_Stations[Weerstation],overzicht_per_locatie!$D$3,_34_KNMI_Stations[Maand],overzicht_per_locatie!$B7,_34_KNMI_Stations[Jaar],overzicht_per_locatie!$H$3)/COUNTIFS(_34_KNMI_Stations[Weerstation],overzicht_per_locatie!$D$3,_34_KNMI_Stations[Maand],overzicht_per_locatie!$B7,_34_KNMI_Stations[Jaar],overzicht_per_locatie!$H$3))</f>
        <v>269.61290322580646</v>
      </c>
      <c r="K7" s="21">
        <f>IF(COUNTIFS(_34_KNMI_Stations[Weerstation],overzicht_per_locatie!$D$3,_34_KNMI_Stations[Maand],overzicht_per_locatie!$B7,_34_KNMI_Stations[Jaar],overzicht_per_locatie!$H$3)=0,"",SUMIFS(_34_KNMI_Stations[Luchtdruk hPa],_34_KNMI_Stations[Weerstation],overzicht_per_locatie!$D$3,_34_KNMI_Stations[Maand],overzicht_per_locatie!$B7,_34_KNMI_Stations[Jaar],overzicht_per_locatie!$H$3)/COUNTIFS(_34_KNMI_Stations[Weerstation],overzicht_per_locatie!$D$3,_34_KNMI_Stations[Maand],overzicht_per_locatie!$B7,_34_KNMI_Stations[Jaar],overzicht_per_locatie!$H$3))</f>
        <v>1005.3193548387097</v>
      </c>
      <c r="M7" s="14" t="s">
        <v>4</v>
      </c>
    </row>
    <row r="8" spans="2:13" x14ac:dyDescent="0.2">
      <c r="B8" s="13">
        <v>2</v>
      </c>
      <c r="C8" s="22">
        <f>SUMIFS(_34_KNMI_Stations[graaddagen],_34_KNMI_Stations[Weerstation],overzicht_per_locatie!$D$3,_34_KNMI_Stations[Maand],overzicht_per_locatie!$B8,_34_KNMI_Stations[Jaar],overzicht_per_locatie!$H$3)</f>
        <v>0</v>
      </c>
      <c r="D8" s="23">
        <f>SUMIFS(_34_KNMI_Stations[gew. Graaddagen],_34_KNMI_Stations[Weerstation],overzicht_per_locatie!$D$3,_34_KNMI_Stations[Maand],overzicht_per_locatie!$B8,_34_KNMI_Stations[Jaar],overzicht_per_locatie!$H$3)</f>
        <v>0</v>
      </c>
      <c r="E8" s="23">
        <f>SUMIFS(_34_KNMI_Stations[koeldagen],_34_KNMI_Stations[Weerstation],overzicht_per_locatie!$D$3,_34_KNMI_Stations[Maand],overzicht_per_locatie!$B8,_34_KNMI_Stations[Jaar],overzicht_per_locatie!$H$3)</f>
        <v>0</v>
      </c>
      <c r="F8" s="23" t="str">
        <f>IF(COUNTIFS(_34_KNMI_Stations[Weerstation],overzicht_per_locatie!$D$3,_34_KNMI_Stations[Maand],overzicht_per_locatie!$B8,_34_KNMI_Stations[Jaar],overzicht_per_locatie!$H$3)=0,"",SUMIFS(_34_KNMI_Stations[Etmaal temperatuur °C],_34_KNMI_Stations[Weerstation],overzicht_per_locatie!$D$3,_34_KNMI_Stations[Maand],overzicht_per_locatie!$B8,_34_KNMI_Stations[Jaar],overzicht_per_locatie!$H$3)/COUNTIFS(_34_KNMI_Stations[Weerstation],overzicht_per_locatie!$D$3,_34_KNMI_Stations[Maand],overzicht_per_locatie!$B8,_34_KNMI_Stations[Jaar],overzicht_per_locatie!$H$3))</f>
        <v/>
      </c>
      <c r="G8" s="93" t="str">
        <f>IF(COUNTIFS(_34_KNMI_Stations[Weerstation],overzicht_per_locatie!$D$3,_34_KNMI_Stations[Maand],overzicht_per_locatie!$B8,_34_KNMI_Stations[Jaar],overzicht_per_locatie!$H$3)=0,"",SUMIFS(_34_KNMI_Stations[Relatieve vochtigheid %],_34_KNMI_Stations[Weerstation],overzicht_per_locatie!$D$3,_34_KNMI_Stations[Maand],overzicht_per_locatie!$B8,_34_KNMI_Stations[Jaar],overzicht_per_locatie!$H$3)/COUNTIFS(_34_KNMI_Stations[Weerstation],overzicht_per_locatie!$D$3,_34_KNMI_Stations[Maand],overzicht_per_locatie!$B8,_34_KNMI_Stations[Jaar],overzicht_per_locatie!$H$3))</f>
        <v/>
      </c>
      <c r="H8" s="23" t="str">
        <f>IF(COUNTIFS(_34_KNMI_Stations[Weerstation],overzicht_per_locatie!$D$3,_34_KNMI_Stations[Maand],overzicht_per_locatie!$B8,_34_KNMI_Stations[Jaar],overzicht_per_locatie!$H$3)=0,"",SUMIFS(_34_KNMI_Stations[Windsnelheid m/s],_34_KNMI_Stations[Weerstation],overzicht_per_locatie!$D$3,_34_KNMI_Stations[Maand],overzicht_per_locatie!$B8,_34_KNMI_Stations[Jaar],overzicht_per_locatie!$H$3)/COUNTIFS(_34_KNMI_Stations[Weerstation],overzicht_per_locatie!$D$3,_34_KNMI_Stations[Maand],overzicht_per_locatie!$B8,_34_KNMI_Stations[Jaar],overzicht_per_locatie!$H$3))</f>
        <v/>
      </c>
      <c r="I8" s="23">
        <f>SUMIFS(_34_KNMI_Stations[Neerslag mm],_34_KNMI_Stations[Weerstation],overzicht_per_locatie!$D$3,_34_KNMI_Stations[Maand],overzicht_per_locatie!$B8,_34_KNMI_Stations[Jaar],overzicht_per_locatie!$H$3)</f>
        <v>0</v>
      </c>
      <c r="J8" s="23" t="str">
        <f>IF(COUNTIFS(_34_KNMI_Stations[Weerstation],overzicht_per_locatie!$D$3,_34_KNMI_Stations[Maand],overzicht_per_locatie!$B8,_34_KNMI_Stations[Jaar],overzicht_per_locatie!$H$3)=0,"",SUMIFS(_34_KNMI_Stations[Globale straling J/cm2],_34_KNMI_Stations[Weerstation],overzicht_per_locatie!$D$3,_34_KNMI_Stations[Maand],overzicht_per_locatie!$B8,_34_KNMI_Stations[Jaar],overzicht_per_locatie!$H$3)/COUNTIFS(_34_KNMI_Stations[Weerstation],overzicht_per_locatie!$D$3,_34_KNMI_Stations[Maand],overzicht_per_locatie!$B8,_34_KNMI_Stations[Jaar],overzicht_per_locatie!$H$3))</f>
        <v/>
      </c>
      <c r="K8" s="23" t="str">
        <f>IF(COUNTIFS(_34_KNMI_Stations[Weerstation],overzicht_per_locatie!$D$3,_34_KNMI_Stations[Maand],overzicht_per_locatie!$B8,_34_KNMI_Stations[Jaar],overzicht_per_locatie!$H$3)=0,"",SUMIFS(_34_KNMI_Stations[Luchtdruk hPa],_34_KNMI_Stations[Weerstation],overzicht_per_locatie!$D$3,_34_KNMI_Stations[Maand],overzicht_per_locatie!$B8,_34_KNMI_Stations[Jaar],overzicht_per_locatie!$H$3)/COUNTIFS(_34_KNMI_Stations[Weerstation],overzicht_per_locatie!$D$3,_34_KNMI_Stations[Maand],overzicht_per_locatie!$B8,_34_KNMI_Stations[Jaar],overzicht_per_locatie!$H$3))</f>
        <v/>
      </c>
      <c r="M8" s="14" t="s">
        <v>26</v>
      </c>
    </row>
    <row r="9" spans="2:13" x14ac:dyDescent="0.2">
      <c r="B9" s="13">
        <v>3</v>
      </c>
      <c r="C9" s="22">
        <f>SUMIFS(_34_KNMI_Stations[graaddagen],_34_KNMI_Stations[Weerstation],overzicht_per_locatie!$D$3,_34_KNMI_Stations[Maand],overzicht_per_locatie!$B9,_34_KNMI_Stations[Jaar],overzicht_per_locatie!$H$3)</f>
        <v>0</v>
      </c>
      <c r="D9" s="23">
        <f>SUMIFS(_34_KNMI_Stations[gew. Graaddagen],_34_KNMI_Stations[Weerstation],overzicht_per_locatie!$D$3,_34_KNMI_Stations[Maand],overzicht_per_locatie!$B9,_34_KNMI_Stations[Jaar],overzicht_per_locatie!$H$3)</f>
        <v>0</v>
      </c>
      <c r="E9" s="23">
        <f>SUMIFS(_34_KNMI_Stations[koeldagen],_34_KNMI_Stations[Weerstation],overzicht_per_locatie!$D$3,_34_KNMI_Stations[Maand],overzicht_per_locatie!$B9,_34_KNMI_Stations[Jaar],overzicht_per_locatie!$H$3)</f>
        <v>0</v>
      </c>
      <c r="F9" s="23" t="str">
        <f>IF(COUNTIFS(_34_KNMI_Stations[Weerstation],overzicht_per_locatie!$D$3,_34_KNMI_Stations[Maand],overzicht_per_locatie!$B9,_34_KNMI_Stations[Jaar],overzicht_per_locatie!$H$3)=0,"",SUMIFS(_34_KNMI_Stations[Etmaal temperatuur °C],_34_KNMI_Stations[Weerstation],overzicht_per_locatie!$D$3,_34_KNMI_Stations[Maand],overzicht_per_locatie!$B9,_34_KNMI_Stations[Jaar],overzicht_per_locatie!$H$3)/COUNTIFS(_34_KNMI_Stations[Weerstation],overzicht_per_locatie!$D$3,_34_KNMI_Stations[Maand],overzicht_per_locatie!$B9,_34_KNMI_Stations[Jaar],overzicht_per_locatie!$H$3))</f>
        <v/>
      </c>
      <c r="G9" s="93" t="str">
        <f>IF(COUNTIFS(_34_KNMI_Stations[Weerstation],overzicht_per_locatie!$D$3,_34_KNMI_Stations[Maand],overzicht_per_locatie!$B9,_34_KNMI_Stations[Jaar],overzicht_per_locatie!$H$3)=0,"",SUMIFS(_34_KNMI_Stations[Relatieve vochtigheid %],_34_KNMI_Stations[Weerstation],overzicht_per_locatie!$D$3,_34_KNMI_Stations[Maand],overzicht_per_locatie!$B9,_34_KNMI_Stations[Jaar],overzicht_per_locatie!$H$3)/COUNTIFS(_34_KNMI_Stations[Weerstation],overzicht_per_locatie!$D$3,_34_KNMI_Stations[Maand],overzicht_per_locatie!$B9,_34_KNMI_Stations[Jaar],overzicht_per_locatie!$H$3))</f>
        <v/>
      </c>
      <c r="H9" s="23" t="str">
        <f>IF(COUNTIFS(_34_KNMI_Stations[Weerstation],overzicht_per_locatie!$D$3,_34_KNMI_Stations[Maand],overzicht_per_locatie!$B9,_34_KNMI_Stations[Jaar],overzicht_per_locatie!$H$3)=0,"",SUMIFS(_34_KNMI_Stations[Windsnelheid m/s],_34_KNMI_Stations[Weerstation],overzicht_per_locatie!$D$3,_34_KNMI_Stations[Maand],overzicht_per_locatie!$B9,_34_KNMI_Stations[Jaar],overzicht_per_locatie!$H$3)/COUNTIFS(_34_KNMI_Stations[Weerstation],overzicht_per_locatie!$D$3,_34_KNMI_Stations[Maand],overzicht_per_locatie!$B9,_34_KNMI_Stations[Jaar],overzicht_per_locatie!$H$3))</f>
        <v/>
      </c>
      <c r="I9" s="23">
        <f>SUMIFS(_34_KNMI_Stations[Neerslag mm],_34_KNMI_Stations[Weerstation],overzicht_per_locatie!$D$3,_34_KNMI_Stations[Maand],overzicht_per_locatie!$B9,_34_KNMI_Stations[Jaar],overzicht_per_locatie!$H$3)</f>
        <v>0</v>
      </c>
      <c r="J9" s="23" t="str">
        <f>IF(COUNTIFS(_34_KNMI_Stations[Weerstation],overzicht_per_locatie!$D$3,_34_KNMI_Stations[Maand],overzicht_per_locatie!$B9,_34_KNMI_Stations[Jaar],overzicht_per_locatie!$H$3)=0,"",SUMIFS(_34_KNMI_Stations[Globale straling J/cm2],_34_KNMI_Stations[Weerstation],overzicht_per_locatie!$D$3,_34_KNMI_Stations[Maand],overzicht_per_locatie!$B9,_34_KNMI_Stations[Jaar],overzicht_per_locatie!$H$3)/COUNTIFS(_34_KNMI_Stations[Weerstation],overzicht_per_locatie!$D$3,_34_KNMI_Stations[Maand],overzicht_per_locatie!$B9,_34_KNMI_Stations[Jaar],overzicht_per_locatie!$H$3))</f>
        <v/>
      </c>
      <c r="K9" s="23" t="str">
        <f>IF(COUNTIFS(_34_KNMI_Stations[Weerstation],overzicht_per_locatie!$D$3,_34_KNMI_Stations[Maand],overzicht_per_locatie!$B9,_34_KNMI_Stations[Jaar],overzicht_per_locatie!$H$3)=0,"",SUMIFS(_34_KNMI_Stations[Luchtdruk hPa],_34_KNMI_Stations[Weerstation],overzicht_per_locatie!$D$3,_34_KNMI_Stations[Maand],overzicht_per_locatie!$B9,_34_KNMI_Stations[Jaar],overzicht_per_locatie!$H$3)/COUNTIFS(_34_KNMI_Stations[Weerstation],overzicht_per_locatie!$D$3,_34_KNMI_Stations[Maand],overzicht_per_locatie!$B9,_34_KNMI_Stations[Jaar],overzicht_per_locatie!$H$3))</f>
        <v/>
      </c>
      <c r="M9" s="14" t="s">
        <v>7</v>
      </c>
    </row>
    <row r="10" spans="2:13" x14ac:dyDescent="0.2">
      <c r="B10" s="13">
        <v>4</v>
      </c>
      <c r="C10" s="22">
        <f>SUMIFS(_34_KNMI_Stations[graaddagen],_34_KNMI_Stations[Weerstation],overzicht_per_locatie!$D$3,_34_KNMI_Stations[Maand],overzicht_per_locatie!$B10,_34_KNMI_Stations[Jaar],overzicht_per_locatie!$H$3)</f>
        <v>0</v>
      </c>
      <c r="D10" s="23">
        <f>SUMIFS(_34_KNMI_Stations[gew. Graaddagen],_34_KNMI_Stations[Weerstation],overzicht_per_locatie!$D$3,_34_KNMI_Stations[Maand],overzicht_per_locatie!$B10,_34_KNMI_Stations[Jaar],overzicht_per_locatie!$H$3)</f>
        <v>0</v>
      </c>
      <c r="E10" s="23">
        <f>SUMIFS(_34_KNMI_Stations[koeldagen],_34_KNMI_Stations[Weerstation],overzicht_per_locatie!$D$3,_34_KNMI_Stations[Maand],overzicht_per_locatie!$B10,_34_KNMI_Stations[Jaar],overzicht_per_locatie!$H$3)</f>
        <v>0</v>
      </c>
      <c r="F10" s="23" t="str">
        <f>IF(COUNTIFS(_34_KNMI_Stations[Weerstation],overzicht_per_locatie!$D$3,_34_KNMI_Stations[Maand],overzicht_per_locatie!$B10,_34_KNMI_Stations[Jaar],overzicht_per_locatie!$H$3)=0,"",SUMIFS(_34_KNMI_Stations[Etmaal temperatuur °C],_34_KNMI_Stations[Weerstation],overzicht_per_locatie!$D$3,_34_KNMI_Stations[Maand],overzicht_per_locatie!$B10,_34_KNMI_Stations[Jaar],overzicht_per_locatie!$H$3)/COUNTIFS(_34_KNMI_Stations[Weerstation],overzicht_per_locatie!$D$3,_34_KNMI_Stations[Maand],overzicht_per_locatie!$B10,_34_KNMI_Stations[Jaar],overzicht_per_locatie!$H$3))</f>
        <v/>
      </c>
      <c r="G10" s="93" t="str">
        <f>IF(COUNTIFS(_34_KNMI_Stations[Weerstation],overzicht_per_locatie!$D$3,_34_KNMI_Stations[Maand],overzicht_per_locatie!$B10,_34_KNMI_Stations[Jaar],overzicht_per_locatie!$H$3)=0,"",SUMIFS(_34_KNMI_Stations[Relatieve vochtigheid %],_34_KNMI_Stations[Weerstation],overzicht_per_locatie!$D$3,_34_KNMI_Stations[Maand],overzicht_per_locatie!$B10,_34_KNMI_Stations[Jaar],overzicht_per_locatie!$H$3)/COUNTIFS(_34_KNMI_Stations[Weerstation],overzicht_per_locatie!$D$3,_34_KNMI_Stations[Maand],overzicht_per_locatie!$B10,_34_KNMI_Stations[Jaar],overzicht_per_locatie!$H$3))</f>
        <v/>
      </c>
      <c r="H10" s="23" t="str">
        <f>IF(COUNTIFS(_34_KNMI_Stations[Weerstation],overzicht_per_locatie!$D$3,_34_KNMI_Stations[Maand],overzicht_per_locatie!$B10,_34_KNMI_Stations[Jaar],overzicht_per_locatie!$H$3)=0,"",SUMIFS(_34_KNMI_Stations[Windsnelheid m/s],_34_KNMI_Stations[Weerstation],overzicht_per_locatie!$D$3,_34_KNMI_Stations[Maand],overzicht_per_locatie!$B10,_34_KNMI_Stations[Jaar],overzicht_per_locatie!$H$3)/COUNTIFS(_34_KNMI_Stations[Weerstation],overzicht_per_locatie!$D$3,_34_KNMI_Stations[Maand],overzicht_per_locatie!$B10,_34_KNMI_Stations[Jaar],overzicht_per_locatie!$H$3))</f>
        <v/>
      </c>
      <c r="I10" s="23">
        <f>SUMIFS(_34_KNMI_Stations[Neerslag mm],_34_KNMI_Stations[Weerstation],overzicht_per_locatie!$D$3,_34_KNMI_Stations[Maand],overzicht_per_locatie!$B10,_34_KNMI_Stations[Jaar],overzicht_per_locatie!$H$3)</f>
        <v>0</v>
      </c>
      <c r="J10" s="23" t="str">
        <f>IF(COUNTIFS(_34_KNMI_Stations[Weerstation],overzicht_per_locatie!$D$3,_34_KNMI_Stations[Maand],overzicht_per_locatie!$B10,_34_KNMI_Stations[Jaar],overzicht_per_locatie!$H$3)=0,"",SUMIFS(_34_KNMI_Stations[Globale straling J/cm2],_34_KNMI_Stations[Weerstation],overzicht_per_locatie!$D$3,_34_KNMI_Stations[Maand],overzicht_per_locatie!$B10,_34_KNMI_Stations[Jaar],overzicht_per_locatie!$H$3)/COUNTIFS(_34_KNMI_Stations[Weerstation],overzicht_per_locatie!$D$3,_34_KNMI_Stations[Maand],overzicht_per_locatie!$B10,_34_KNMI_Stations[Jaar],overzicht_per_locatie!$H$3))</f>
        <v/>
      </c>
      <c r="K10" s="23" t="str">
        <f>IF(COUNTIFS(_34_KNMI_Stations[Weerstation],overzicht_per_locatie!$D$3,_34_KNMI_Stations[Maand],overzicht_per_locatie!$B10,_34_KNMI_Stations[Jaar],overzicht_per_locatie!$H$3)=0,"",SUMIFS(_34_KNMI_Stations[Luchtdruk hPa],_34_KNMI_Stations[Weerstation],overzicht_per_locatie!$D$3,_34_KNMI_Stations[Maand],overzicht_per_locatie!$B10,_34_KNMI_Stations[Jaar],overzicht_per_locatie!$H$3)/COUNTIFS(_34_KNMI_Stations[Weerstation],overzicht_per_locatie!$D$3,_34_KNMI_Stations[Maand],overzicht_per_locatie!$B10,_34_KNMI_Stations[Jaar],overzicht_per_locatie!$H$3))</f>
        <v/>
      </c>
      <c r="M10" s="14" t="s">
        <v>1</v>
      </c>
    </row>
    <row r="11" spans="2:13" x14ac:dyDescent="0.2">
      <c r="B11" s="13">
        <v>5</v>
      </c>
      <c r="C11" s="22">
        <f>SUMIFS(_34_KNMI_Stations[graaddagen],_34_KNMI_Stations[Weerstation],overzicht_per_locatie!$D$3,_34_KNMI_Stations[Maand],overzicht_per_locatie!$B11,_34_KNMI_Stations[Jaar],overzicht_per_locatie!$H$3)</f>
        <v>0</v>
      </c>
      <c r="D11" s="23">
        <f>SUMIFS(_34_KNMI_Stations[gew. Graaddagen],_34_KNMI_Stations[Weerstation],overzicht_per_locatie!$D$3,_34_KNMI_Stations[Maand],overzicht_per_locatie!$B11,_34_KNMI_Stations[Jaar],overzicht_per_locatie!$H$3)</f>
        <v>0</v>
      </c>
      <c r="E11" s="23">
        <f>SUMIFS(_34_KNMI_Stations[koeldagen],_34_KNMI_Stations[Weerstation],overzicht_per_locatie!$D$3,_34_KNMI_Stations[Maand],overzicht_per_locatie!$B11,_34_KNMI_Stations[Jaar],overzicht_per_locatie!$H$3)</f>
        <v>0</v>
      </c>
      <c r="F11" s="23" t="str">
        <f>IF(COUNTIFS(_34_KNMI_Stations[Weerstation],overzicht_per_locatie!$D$3,_34_KNMI_Stations[Maand],overzicht_per_locatie!$B11,_34_KNMI_Stations[Jaar],overzicht_per_locatie!$H$3)=0,"",SUMIFS(_34_KNMI_Stations[Etmaal temperatuur °C],_34_KNMI_Stations[Weerstation],overzicht_per_locatie!$D$3,_34_KNMI_Stations[Maand],overzicht_per_locatie!$B11,_34_KNMI_Stations[Jaar],overzicht_per_locatie!$H$3)/COUNTIFS(_34_KNMI_Stations[Weerstation],overzicht_per_locatie!$D$3,_34_KNMI_Stations[Maand],overzicht_per_locatie!$B11,_34_KNMI_Stations[Jaar],overzicht_per_locatie!$H$3))</f>
        <v/>
      </c>
      <c r="G11" s="93" t="str">
        <f>IF(COUNTIFS(_34_KNMI_Stations[Weerstation],overzicht_per_locatie!$D$3,_34_KNMI_Stations[Maand],overzicht_per_locatie!$B11,_34_KNMI_Stations[Jaar],overzicht_per_locatie!$H$3)=0,"",SUMIFS(_34_KNMI_Stations[Relatieve vochtigheid %],_34_KNMI_Stations[Weerstation],overzicht_per_locatie!$D$3,_34_KNMI_Stations[Maand],overzicht_per_locatie!$B11,_34_KNMI_Stations[Jaar],overzicht_per_locatie!$H$3)/COUNTIFS(_34_KNMI_Stations[Weerstation],overzicht_per_locatie!$D$3,_34_KNMI_Stations[Maand],overzicht_per_locatie!$B11,_34_KNMI_Stations[Jaar],overzicht_per_locatie!$H$3))</f>
        <v/>
      </c>
      <c r="H11" s="23" t="str">
        <f>IF(COUNTIFS(_34_KNMI_Stations[Weerstation],overzicht_per_locatie!$D$3,_34_KNMI_Stations[Maand],overzicht_per_locatie!$B11,_34_KNMI_Stations[Jaar],overzicht_per_locatie!$H$3)=0,"",SUMIFS(_34_KNMI_Stations[Windsnelheid m/s],_34_KNMI_Stations[Weerstation],overzicht_per_locatie!$D$3,_34_KNMI_Stations[Maand],overzicht_per_locatie!$B11,_34_KNMI_Stations[Jaar],overzicht_per_locatie!$H$3)/COUNTIFS(_34_KNMI_Stations[Weerstation],overzicht_per_locatie!$D$3,_34_KNMI_Stations[Maand],overzicht_per_locatie!$B11,_34_KNMI_Stations[Jaar],overzicht_per_locatie!$H$3))</f>
        <v/>
      </c>
      <c r="I11" s="23">
        <f>SUMIFS(_34_KNMI_Stations[Neerslag mm],_34_KNMI_Stations[Weerstation],overzicht_per_locatie!$D$3,_34_KNMI_Stations[Maand],overzicht_per_locatie!$B11,_34_KNMI_Stations[Jaar],overzicht_per_locatie!$H$3)</f>
        <v>0</v>
      </c>
      <c r="J11" s="23" t="str">
        <f>IF(COUNTIFS(_34_KNMI_Stations[Weerstation],overzicht_per_locatie!$D$3,_34_KNMI_Stations[Maand],overzicht_per_locatie!$B11,_34_KNMI_Stations[Jaar],overzicht_per_locatie!$H$3)=0,"",SUMIFS(_34_KNMI_Stations[Globale straling J/cm2],_34_KNMI_Stations[Weerstation],overzicht_per_locatie!$D$3,_34_KNMI_Stations[Maand],overzicht_per_locatie!$B11,_34_KNMI_Stations[Jaar],overzicht_per_locatie!$H$3)/COUNTIFS(_34_KNMI_Stations[Weerstation],overzicht_per_locatie!$D$3,_34_KNMI_Stations[Maand],overzicht_per_locatie!$B11,_34_KNMI_Stations[Jaar],overzicht_per_locatie!$H$3))</f>
        <v/>
      </c>
      <c r="K11" s="23" t="str">
        <f>IF(COUNTIFS(_34_KNMI_Stations[Weerstation],overzicht_per_locatie!$D$3,_34_KNMI_Stations[Maand],overzicht_per_locatie!$B11,_34_KNMI_Stations[Jaar],overzicht_per_locatie!$H$3)=0,"",SUMIFS(_34_KNMI_Stations[Luchtdruk hPa],_34_KNMI_Stations[Weerstation],overzicht_per_locatie!$D$3,_34_KNMI_Stations[Maand],overzicht_per_locatie!$B11,_34_KNMI_Stations[Jaar],overzicht_per_locatie!$H$3)/COUNTIFS(_34_KNMI_Stations[Weerstation],overzicht_per_locatie!$D$3,_34_KNMI_Stations[Maand],overzicht_per_locatie!$B11,_34_KNMI_Stations[Jaar],overzicht_per_locatie!$H$3))</f>
        <v/>
      </c>
      <c r="M11" s="14" t="s">
        <v>12</v>
      </c>
    </row>
    <row r="12" spans="2:13" x14ac:dyDescent="0.2">
      <c r="B12" s="13">
        <v>6</v>
      </c>
      <c r="C12" s="22">
        <f>SUMIFS(_34_KNMI_Stations[graaddagen],_34_KNMI_Stations[Weerstation],overzicht_per_locatie!$D$3,_34_KNMI_Stations[Maand],overzicht_per_locatie!$B12,_34_KNMI_Stations[Jaar],overzicht_per_locatie!$H$3)</f>
        <v>0</v>
      </c>
      <c r="D12" s="23">
        <f>SUMIFS(_34_KNMI_Stations[gew. Graaddagen],_34_KNMI_Stations[Weerstation],overzicht_per_locatie!$D$3,_34_KNMI_Stations[Maand],overzicht_per_locatie!$B12,_34_KNMI_Stations[Jaar],overzicht_per_locatie!$H$3)</f>
        <v>0</v>
      </c>
      <c r="E12" s="23">
        <f>SUMIFS(_34_KNMI_Stations[koeldagen],_34_KNMI_Stations[Weerstation],overzicht_per_locatie!$D$3,_34_KNMI_Stations[Maand],overzicht_per_locatie!$B12,_34_KNMI_Stations[Jaar],overzicht_per_locatie!$H$3)</f>
        <v>0</v>
      </c>
      <c r="F12" s="23" t="str">
        <f>IF(COUNTIFS(_34_KNMI_Stations[Weerstation],overzicht_per_locatie!$D$3,_34_KNMI_Stations[Maand],overzicht_per_locatie!$B12,_34_KNMI_Stations[Jaar],overzicht_per_locatie!$H$3)=0,"",SUMIFS(_34_KNMI_Stations[Etmaal temperatuur °C],_34_KNMI_Stations[Weerstation],overzicht_per_locatie!$D$3,_34_KNMI_Stations[Maand],overzicht_per_locatie!$B12,_34_KNMI_Stations[Jaar],overzicht_per_locatie!$H$3)/COUNTIFS(_34_KNMI_Stations[Weerstation],overzicht_per_locatie!$D$3,_34_KNMI_Stations[Maand],overzicht_per_locatie!$B12,_34_KNMI_Stations[Jaar],overzicht_per_locatie!$H$3))</f>
        <v/>
      </c>
      <c r="G12" s="93" t="str">
        <f>IF(COUNTIFS(_34_KNMI_Stations[Weerstation],overzicht_per_locatie!$D$3,_34_KNMI_Stations[Maand],overzicht_per_locatie!$B12,_34_KNMI_Stations[Jaar],overzicht_per_locatie!$H$3)=0,"",SUMIFS(_34_KNMI_Stations[Relatieve vochtigheid %],_34_KNMI_Stations[Weerstation],overzicht_per_locatie!$D$3,_34_KNMI_Stations[Maand],overzicht_per_locatie!$B12,_34_KNMI_Stations[Jaar],overzicht_per_locatie!$H$3)/COUNTIFS(_34_KNMI_Stations[Weerstation],overzicht_per_locatie!$D$3,_34_KNMI_Stations[Maand],overzicht_per_locatie!$B12,_34_KNMI_Stations[Jaar],overzicht_per_locatie!$H$3))</f>
        <v/>
      </c>
      <c r="H12" s="23" t="str">
        <f>IF(COUNTIFS(_34_KNMI_Stations[Weerstation],overzicht_per_locatie!$D$3,_34_KNMI_Stations[Maand],overzicht_per_locatie!$B12,_34_KNMI_Stations[Jaar],overzicht_per_locatie!$H$3)=0,"",SUMIFS(_34_KNMI_Stations[Windsnelheid m/s],_34_KNMI_Stations[Weerstation],overzicht_per_locatie!$D$3,_34_KNMI_Stations[Maand],overzicht_per_locatie!$B12,_34_KNMI_Stations[Jaar],overzicht_per_locatie!$H$3)/COUNTIFS(_34_KNMI_Stations[Weerstation],overzicht_per_locatie!$D$3,_34_KNMI_Stations[Maand],overzicht_per_locatie!$B12,_34_KNMI_Stations[Jaar],overzicht_per_locatie!$H$3))</f>
        <v/>
      </c>
      <c r="I12" s="23">
        <f>SUMIFS(_34_KNMI_Stations[Neerslag mm],_34_KNMI_Stations[Weerstation],overzicht_per_locatie!$D$3,_34_KNMI_Stations[Maand],overzicht_per_locatie!$B12,_34_KNMI_Stations[Jaar],overzicht_per_locatie!$H$3)</f>
        <v>0</v>
      </c>
      <c r="J12" s="23" t="str">
        <f>IF(COUNTIFS(_34_KNMI_Stations[Weerstation],overzicht_per_locatie!$D$3,_34_KNMI_Stations[Maand],overzicht_per_locatie!$B12,_34_KNMI_Stations[Jaar],overzicht_per_locatie!$H$3)=0,"",SUMIFS(_34_KNMI_Stations[Globale straling J/cm2],_34_KNMI_Stations[Weerstation],overzicht_per_locatie!$D$3,_34_KNMI_Stations[Maand],overzicht_per_locatie!$B12,_34_KNMI_Stations[Jaar],overzicht_per_locatie!$H$3)/COUNTIFS(_34_KNMI_Stations[Weerstation],overzicht_per_locatie!$D$3,_34_KNMI_Stations[Maand],overzicht_per_locatie!$B12,_34_KNMI_Stations[Jaar],overzicht_per_locatie!$H$3))</f>
        <v/>
      </c>
      <c r="K12" s="23" t="str">
        <f>IF(COUNTIFS(_34_KNMI_Stations[Weerstation],overzicht_per_locatie!$D$3,_34_KNMI_Stations[Maand],overzicht_per_locatie!$B12,_34_KNMI_Stations[Jaar],overzicht_per_locatie!$H$3)=0,"",SUMIFS(_34_KNMI_Stations[Luchtdruk hPa],_34_KNMI_Stations[Weerstation],overzicht_per_locatie!$D$3,_34_KNMI_Stations[Maand],overzicht_per_locatie!$B12,_34_KNMI_Stations[Jaar],overzicht_per_locatie!$H$3)/COUNTIFS(_34_KNMI_Stations[Weerstation],overzicht_per_locatie!$D$3,_34_KNMI_Stations[Maand],overzicht_per_locatie!$B12,_34_KNMI_Stations[Jaar],overzicht_per_locatie!$H$3))</f>
        <v/>
      </c>
      <c r="M12" s="14" t="s">
        <v>16</v>
      </c>
    </row>
    <row r="13" spans="2:13" x14ac:dyDescent="0.2">
      <c r="B13" s="13">
        <v>7</v>
      </c>
      <c r="C13" s="22">
        <f>SUMIFS(_34_KNMI_Stations[graaddagen],_34_KNMI_Stations[Weerstation],overzicht_per_locatie!$D$3,_34_KNMI_Stations[Maand],overzicht_per_locatie!$B13,_34_KNMI_Stations[Jaar],overzicht_per_locatie!$H$3)</f>
        <v>0</v>
      </c>
      <c r="D13" s="23">
        <f>SUMIFS(_34_KNMI_Stations[gew. Graaddagen],_34_KNMI_Stations[Weerstation],overzicht_per_locatie!$D$3,_34_KNMI_Stations[Maand],overzicht_per_locatie!$B13,_34_KNMI_Stations[Jaar],overzicht_per_locatie!$H$3)</f>
        <v>0</v>
      </c>
      <c r="E13" s="23">
        <f>SUMIFS(_34_KNMI_Stations[koeldagen],_34_KNMI_Stations[Weerstation],overzicht_per_locatie!$D$3,_34_KNMI_Stations[Maand],overzicht_per_locatie!$B13,_34_KNMI_Stations[Jaar],overzicht_per_locatie!$H$3)</f>
        <v>0</v>
      </c>
      <c r="F13" s="23" t="str">
        <f>IF(COUNTIFS(_34_KNMI_Stations[Weerstation],overzicht_per_locatie!$D$3,_34_KNMI_Stations[Maand],overzicht_per_locatie!$B13,_34_KNMI_Stations[Jaar],overzicht_per_locatie!$H$3)=0,"",SUMIFS(_34_KNMI_Stations[Etmaal temperatuur °C],_34_KNMI_Stations[Weerstation],overzicht_per_locatie!$D$3,_34_KNMI_Stations[Maand],overzicht_per_locatie!$B13,_34_KNMI_Stations[Jaar],overzicht_per_locatie!$H$3)/COUNTIFS(_34_KNMI_Stations[Weerstation],overzicht_per_locatie!$D$3,_34_KNMI_Stations[Maand],overzicht_per_locatie!$B13,_34_KNMI_Stations[Jaar],overzicht_per_locatie!$H$3))</f>
        <v/>
      </c>
      <c r="G13" s="93" t="str">
        <f>IF(COUNTIFS(_34_KNMI_Stations[Weerstation],overzicht_per_locatie!$D$3,_34_KNMI_Stations[Maand],overzicht_per_locatie!$B13,_34_KNMI_Stations[Jaar],overzicht_per_locatie!$H$3)=0,"",SUMIFS(_34_KNMI_Stations[Relatieve vochtigheid %],_34_KNMI_Stations[Weerstation],overzicht_per_locatie!$D$3,_34_KNMI_Stations[Maand],overzicht_per_locatie!$B13,_34_KNMI_Stations[Jaar],overzicht_per_locatie!$H$3)/COUNTIFS(_34_KNMI_Stations[Weerstation],overzicht_per_locatie!$D$3,_34_KNMI_Stations[Maand],overzicht_per_locatie!$B13,_34_KNMI_Stations[Jaar],overzicht_per_locatie!$H$3))</f>
        <v/>
      </c>
      <c r="H13" s="23" t="str">
        <f>IF(COUNTIFS(_34_KNMI_Stations[Weerstation],overzicht_per_locatie!$D$3,_34_KNMI_Stations[Maand],overzicht_per_locatie!$B13,_34_KNMI_Stations[Jaar],overzicht_per_locatie!$H$3)=0,"",SUMIFS(_34_KNMI_Stations[Windsnelheid m/s],_34_KNMI_Stations[Weerstation],overzicht_per_locatie!$D$3,_34_KNMI_Stations[Maand],overzicht_per_locatie!$B13,_34_KNMI_Stations[Jaar],overzicht_per_locatie!$H$3)/COUNTIFS(_34_KNMI_Stations[Weerstation],overzicht_per_locatie!$D$3,_34_KNMI_Stations[Maand],overzicht_per_locatie!$B13,_34_KNMI_Stations[Jaar],overzicht_per_locatie!$H$3))</f>
        <v/>
      </c>
      <c r="I13" s="23">
        <f>SUMIFS(_34_KNMI_Stations[Neerslag mm],_34_KNMI_Stations[Weerstation],overzicht_per_locatie!$D$3,_34_KNMI_Stations[Maand],overzicht_per_locatie!$B13,_34_KNMI_Stations[Jaar],overzicht_per_locatie!$H$3)</f>
        <v>0</v>
      </c>
      <c r="J13" s="23" t="str">
        <f>IF(COUNTIFS(_34_KNMI_Stations[Weerstation],overzicht_per_locatie!$D$3,_34_KNMI_Stations[Maand],overzicht_per_locatie!$B13,_34_KNMI_Stations[Jaar],overzicht_per_locatie!$H$3)=0,"",SUMIFS(_34_KNMI_Stations[Globale straling J/cm2],_34_KNMI_Stations[Weerstation],overzicht_per_locatie!$D$3,_34_KNMI_Stations[Maand],overzicht_per_locatie!$B13,_34_KNMI_Stations[Jaar],overzicht_per_locatie!$H$3)/COUNTIFS(_34_KNMI_Stations[Weerstation],overzicht_per_locatie!$D$3,_34_KNMI_Stations[Maand],overzicht_per_locatie!$B13,_34_KNMI_Stations[Jaar],overzicht_per_locatie!$H$3))</f>
        <v/>
      </c>
      <c r="K13" s="23" t="str">
        <f>IF(COUNTIFS(_34_KNMI_Stations[Weerstation],overzicht_per_locatie!$D$3,_34_KNMI_Stations[Maand],overzicht_per_locatie!$B13,_34_KNMI_Stations[Jaar],overzicht_per_locatie!$H$3)=0,"",SUMIFS(_34_KNMI_Stations[Luchtdruk hPa],_34_KNMI_Stations[Weerstation],overzicht_per_locatie!$D$3,_34_KNMI_Stations[Maand],overzicht_per_locatie!$B13,_34_KNMI_Stations[Jaar],overzicht_per_locatie!$H$3)/COUNTIFS(_34_KNMI_Stations[Weerstation],overzicht_per_locatie!$D$3,_34_KNMI_Stations[Maand],overzicht_per_locatie!$B13,_34_KNMI_Stations[Jaar],overzicht_per_locatie!$H$3))</f>
        <v/>
      </c>
      <c r="M13" s="14" t="s">
        <v>29</v>
      </c>
    </row>
    <row r="14" spans="2:13" x14ac:dyDescent="0.2">
      <c r="B14" s="13">
        <v>8</v>
      </c>
      <c r="C14" s="22">
        <f>SUMIFS(_34_KNMI_Stations[graaddagen],_34_KNMI_Stations[Weerstation],overzicht_per_locatie!$D$3,_34_KNMI_Stations[Maand],overzicht_per_locatie!$B14,_34_KNMI_Stations[Jaar],overzicht_per_locatie!$H$3)</f>
        <v>0</v>
      </c>
      <c r="D14" s="23">
        <f>SUMIFS(_34_KNMI_Stations[gew. Graaddagen],_34_KNMI_Stations[Weerstation],overzicht_per_locatie!$D$3,_34_KNMI_Stations[Maand],overzicht_per_locatie!$B14,_34_KNMI_Stations[Jaar],overzicht_per_locatie!$H$3)</f>
        <v>0</v>
      </c>
      <c r="E14" s="23">
        <f>SUMIFS(_34_KNMI_Stations[koeldagen],_34_KNMI_Stations[Weerstation],overzicht_per_locatie!$D$3,_34_KNMI_Stations[Maand],overzicht_per_locatie!$B14,_34_KNMI_Stations[Jaar],overzicht_per_locatie!$H$3)</f>
        <v>0</v>
      </c>
      <c r="F14" s="23" t="str">
        <f>IF(COUNTIFS(_34_KNMI_Stations[Weerstation],overzicht_per_locatie!$D$3,_34_KNMI_Stations[Maand],overzicht_per_locatie!$B14,_34_KNMI_Stations[Jaar],overzicht_per_locatie!$H$3)=0,"",SUMIFS(_34_KNMI_Stations[Etmaal temperatuur °C],_34_KNMI_Stations[Weerstation],overzicht_per_locatie!$D$3,_34_KNMI_Stations[Maand],overzicht_per_locatie!$B14,_34_KNMI_Stations[Jaar],overzicht_per_locatie!$H$3)/COUNTIFS(_34_KNMI_Stations[Weerstation],overzicht_per_locatie!$D$3,_34_KNMI_Stations[Maand],overzicht_per_locatie!$B14,_34_KNMI_Stations[Jaar],overzicht_per_locatie!$H$3))</f>
        <v/>
      </c>
      <c r="G14" s="93" t="str">
        <f>IF(COUNTIFS(_34_KNMI_Stations[Weerstation],overzicht_per_locatie!$D$3,_34_KNMI_Stations[Maand],overzicht_per_locatie!$B14,_34_KNMI_Stations[Jaar],overzicht_per_locatie!$H$3)=0,"",SUMIFS(_34_KNMI_Stations[Relatieve vochtigheid %],_34_KNMI_Stations[Weerstation],overzicht_per_locatie!$D$3,_34_KNMI_Stations[Maand],overzicht_per_locatie!$B14,_34_KNMI_Stations[Jaar],overzicht_per_locatie!$H$3)/COUNTIFS(_34_KNMI_Stations[Weerstation],overzicht_per_locatie!$D$3,_34_KNMI_Stations[Maand],overzicht_per_locatie!$B14,_34_KNMI_Stations[Jaar],overzicht_per_locatie!$H$3))</f>
        <v/>
      </c>
      <c r="H14" s="23" t="str">
        <f>IF(COUNTIFS(_34_KNMI_Stations[Weerstation],overzicht_per_locatie!$D$3,_34_KNMI_Stations[Maand],overzicht_per_locatie!$B14,_34_KNMI_Stations[Jaar],overzicht_per_locatie!$H$3)=0,"",SUMIFS(_34_KNMI_Stations[Windsnelheid m/s],_34_KNMI_Stations[Weerstation],overzicht_per_locatie!$D$3,_34_KNMI_Stations[Maand],overzicht_per_locatie!$B14,_34_KNMI_Stations[Jaar],overzicht_per_locatie!$H$3)/COUNTIFS(_34_KNMI_Stations[Weerstation],overzicht_per_locatie!$D$3,_34_KNMI_Stations[Maand],overzicht_per_locatie!$B14,_34_KNMI_Stations[Jaar],overzicht_per_locatie!$H$3))</f>
        <v/>
      </c>
      <c r="I14" s="23">
        <f>SUMIFS(_34_KNMI_Stations[Neerslag mm],_34_KNMI_Stations[Weerstation],overzicht_per_locatie!$D$3,_34_KNMI_Stations[Maand],overzicht_per_locatie!$B14,_34_KNMI_Stations[Jaar],overzicht_per_locatie!$H$3)</f>
        <v>0</v>
      </c>
      <c r="J14" s="23" t="str">
        <f>IF(COUNTIFS(_34_KNMI_Stations[Weerstation],overzicht_per_locatie!$D$3,_34_KNMI_Stations[Maand],overzicht_per_locatie!$B14,_34_KNMI_Stations[Jaar],overzicht_per_locatie!$H$3)=0,"",SUMIFS(_34_KNMI_Stations[Globale straling J/cm2],_34_KNMI_Stations[Weerstation],overzicht_per_locatie!$D$3,_34_KNMI_Stations[Maand],overzicht_per_locatie!$B14,_34_KNMI_Stations[Jaar],overzicht_per_locatie!$H$3)/COUNTIFS(_34_KNMI_Stations[Weerstation],overzicht_per_locatie!$D$3,_34_KNMI_Stations[Maand],overzicht_per_locatie!$B14,_34_KNMI_Stations[Jaar],overzicht_per_locatie!$H$3))</f>
        <v/>
      </c>
      <c r="K14" s="23" t="str">
        <f>IF(COUNTIFS(_34_KNMI_Stations[Weerstation],overzicht_per_locatie!$D$3,_34_KNMI_Stations[Maand],overzicht_per_locatie!$B14,_34_KNMI_Stations[Jaar],overzicht_per_locatie!$H$3)=0,"",SUMIFS(_34_KNMI_Stations[Luchtdruk hPa],_34_KNMI_Stations[Weerstation],overzicht_per_locatie!$D$3,_34_KNMI_Stations[Maand],overzicht_per_locatie!$B14,_34_KNMI_Stations[Jaar],overzicht_per_locatie!$H$3)/COUNTIFS(_34_KNMI_Stations[Weerstation],overzicht_per_locatie!$D$3,_34_KNMI_Stations[Maand],overzicht_per_locatie!$B14,_34_KNMI_Stations[Jaar],overzicht_per_locatie!$H$3))</f>
        <v/>
      </c>
      <c r="M14" s="14" t="s">
        <v>31</v>
      </c>
    </row>
    <row r="15" spans="2:13" x14ac:dyDescent="0.2">
      <c r="B15" s="13">
        <v>9</v>
      </c>
      <c r="C15" s="22">
        <f>SUMIFS(_34_KNMI_Stations[graaddagen],_34_KNMI_Stations[Weerstation],overzicht_per_locatie!$D$3,_34_KNMI_Stations[Maand],overzicht_per_locatie!$B15,_34_KNMI_Stations[Jaar],overzicht_per_locatie!$H$3)</f>
        <v>0</v>
      </c>
      <c r="D15" s="23">
        <f>SUMIFS(_34_KNMI_Stations[gew. Graaddagen],_34_KNMI_Stations[Weerstation],overzicht_per_locatie!$D$3,_34_KNMI_Stations[Maand],overzicht_per_locatie!$B15,_34_KNMI_Stations[Jaar],overzicht_per_locatie!$H$3)</f>
        <v>0</v>
      </c>
      <c r="E15" s="23">
        <f>SUMIFS(_34_KNMI_Stations[koeldagen],_34_KNMI_Stations[Weerstation],overzicht_per_locatie!$D$3,_34_KNMI_Stations[Maand],overzicht_per_locatie!$B15,_34_KNMI_Stations[Jaar],overzicht_per_locatie!$H$3)</f>
        <v>0</v>
      </c>
      <c r="F15" s="23" t="str">
        <f>IF(COUNTIFS(_34_KNMI_Stations[Weerstation],overzicht_per_locatie!$D$3,_34_KNMI_Stations[Maand],overzicht_per_locatie!$B15,_34_KNMI_Stations[Jaar],overzicht_per_locatie!$H$3)=0,"",SUMIFS(_34_KNMI_Stations[Etmaal temperatuur °C],_34_KNMI_Stations[Weerstation],overzicht_per_locatie!$D$3,_34_KNMI_Stations[Maand],overzicht_per_locatie!$B15,_34_KNMI_Stations[Jaar],overzicht_per_locatie!$H$3)/COUNTIFS(_34_KNMI_Stations[Weerstation],overzicht_per_locatie!$D$3,_34_KNMI_Stations[Maand],overzicht_per_locatie!$B15,_34_KNMI_Stations[Jaar],overzicht_per_locatie!$H$3))</f>
        <v/>
      </c>
      <c r="G15" s="93" t="str">
        <f>IF(COUNTIFS(_34_KNMI_Stations[Weerstation],overzicht_per_locatie!$D$3,_34_KNMI_Stations[Maand],overzicht_per_locatie!$B15,_34_KNMI_Stations[Jaar],overzicht_per_locatie!$H$3)=0,"",SUMIFS(_34_KNMI_Stations[Relatieve vochtigheid %],_34_KNMI_Stations[Weerstation],overzicht_per_locatie!$D$3,_34_KNMI_Stations[Maand],overzicht_per_locatie!$B15,_34_KNMI_Stations[Jaar],overzicht_per_locatie!$H$3)/COUNTIFS(_34_KNMI_Stations[Weerstation],overzicht_per_locatie!$D$3,_34_KNMI_Stations[Maand],overzicht_per_locatie!$B15,_34_KNMI_Stations[Jaar],overzicht_per_locatie!$H$3))</f>
        <v/>
      </c>
      <c r="H15" s="23" t="str">
        <f>IF(COUNTIFS(_34_KNMI_Stations[Weerstation],overzicht_per_locatie!$D$3,_34_KNMI_Stations[Maand],overzicht_per_locatie!$B15,_34_KNMI_Stations[Jaar],overzicht_per_locatie!$H$3)=0,"",SUMIFS(_34_KNMI_Stations[Windsnelheid m/s],_34_KNMI_Stations[Weerstation],overzicht_per_locatie!$D$3,_34_KNMI_Stations[Maand],overzicht_per_locatie!$B15,_34_KNMI_Stations[Jaar],overzicht_per_locatie!$H$3)/COUNTIFS(_34_KNMI_Stations[Weerstation],overzicht_per_locatie!$D$3,_34_KNMI_Stations[Maand],overzicht_per_locatie!$B15,_34_KNMI_Stations[Jaar],overzicht_per_locatie!$H$3))</f>
        <v/>
      </c>
      <c r="I15" s="23">
        <f>SUMIFS(_34_KNMI_Stations[Neerslag mm],_34_KNMI_Stations[Weerstation],overzicht_per_locatie!$D$3,_34_KNMI_Stations[Maand],overzicht_per_locatie!$B15,_34_KNMI_Stations[Jaar],overzicht_per_locatie!$H$3)</f>
        <v>0</v>
      </c>
      <c r="J15" s="23" t="str">
        <f>IF(COUNTIFS(_34_KNMI_Stations[Weerstation],overzicht_per_locatie!$D$3,_34_KNMI_Stations[Maand],overzicht_per_locatie!$B15,_34_KNMI_Stations[Jaar],overzicht_per_locatie!$H$3)=0,"",SUMIFS(_34_KNMI_Stations[Globale straling J/cm2],_34_KNMI_Stations[Weerstation],overzicht_per_locatie!$D$3,_34_KNMI_Stations[Maand],overzicht_per_locatie!$B15,_34_KNMI_Stations[Jaar],overzicht_per_locatie!$H$3)/COUNTIFS(_34_KNMI_Stations[Weerstation],overzicht_per_locatie!$D$3,_34_KNMI_Stations[Maand],overzicht_per_locatie!$B15,_34_KNMI_Stations[Jaar],overzicht_per_locatie!$H$3))</f>
        <v/>
      </c>
      <c r="K15" s="23" t="str">
        <f>IF(COUNTIFS(_34_KNMI_Stations[Weerstation],overzicht_per_locatie!$D$3,_34_KNMI_Stations[Maand],overzicht_per_locatie!$B15,_34_KNMI_Stations[Jaar],overzicht_per_locatie!$H$3)=0,"",SUMIFS(_34_KNMI_Stations[Luchtdruk hPa],_34_KNMI_Stations[Weerstation],overzicht_per_locatie!$D$3,_34_KNMI_Stations[Maand],overzicht_per_locatie!$B15,_34_KNMI_Stations[Jaar],overzicht_per_locatie!$H$3)/COUNTIFS(_34_KNMI_Stations[Weerstation],overzicht_per_locatie!$D$3,_34_KNMI_Stations[Maand],overzicht_per_locatie!$B15,_34_KNMI_Stations[Jaar],overzicht_per_locatie!$H$3))</f>
        <v/>
      </c>
      <c r="M15" s="14" t="s">
        <v>27</v>
      </c>
    </row>
    <row r="16" spans="2:13" x14ac:dyDescent="0.2">
      <c r="B16" s="13">
        <v>10</v>
      </c>
      <c r="C16" s="22">
        <f>SUMIFS(_34_KNMI_Stations[graaddagen],_34_KNMI_Stations[Weerstation],overzicht_per_locatie!$D$3,_34_KNMI_Stations[Maand],overzicht_per_locatie!$B16,_34_KNMI_Stations[Jaar],overzicht_per_locatie!$H$3)</f>
        <v>0</v>
      </c>
      <c r="D16" s="23">
        <f>SUMIFS(_34_KNMI_Stations[gew. Graaddagen],_34_KNMI_Stations[Weerstation],overzicht_per_locatie!$D$3,_34_KNMI_Stations[Maand],overzicht_per_locatie!$B16,_34_KNMI_Stations[Jaar],overzicht_per_locatie!$H$3)</f>
        <v>0</v>
      </c>
      <c r="E16" s="23">
        <f>SUMIFS(_34_KNMI_Stations[koeldagen],_34_KNMI_Stations[Weerstation],overzicht_per_locatie!$D$3,_34_KNMI_Stations[Maand],overzicht_per_locatie!$B16,_34_KNMI_Stations[Jaar],overzicht_per_locatie!$H$3)</f>
        <v>0</v>
      </c>
      <c r="F16" s="23" t="str">
        <f>IF(COUNTIFS(_34_KNMI_Stations[Weerstation],overzicht_per_locatie!$D$3,_34_KNMI_Stations[Maand],overzicht_per_locatie!$B16,_34_KNMI_Stations[Jaar],overzicht_per_locatie!$H$3)=0,"",SUMIFS(_34_KNMI_Stations[Etmaal temperatuur °C],_34_KNMI_Stations[Weerstation],overzicht_per_locatie!$D$3,_34_KNMI_Stations[Maand],overzicht_per_locatie!$B16,_34_KNMI_Stations[Jaar],overzicht_per_locatie!$H$3)/COUNTIFS(_34_KNMI_Stations[Weerstation],overzicht_per_locatie!$D$3,_34_KNMI_Stations[Maand],overzicht_per_locatie!$B16,_34_KNMI_Stations[Jaar],overzicht_per_locatie!$H$3))</f>
        <v/>
      </c>
      <c r="G16" s="93" t="str">
        <f>IF(COUNTIFS(_34_KNMI_Stations[Weerstation],overzicht_per_locatie!$D$3,_34_KNMI_Stations[Maand],overzicht_per_locatie!$B16,_34_KNMI_Stations[Jaar],overzicht_per_locatie!$H$3)=0,"",SUMIFS(_34_KNMI_Stations[Relatieve vochtigheid %],_34_KNMI_Stations[Weerstation],overzicht_per_locatie!$D$3,_34_KNMI_Stations[Maand],overzicht_per_locatie!$B16,_34_KNMI_Stations[Jaar],overzicht_per_locatie!$H$3)/COUNTIFS(_34_KNMI_Stations[Weerstation],overzicht_per_locatie!$D$3,_34_KNMI_Stations[Maand],overzicht_per_locatie!$B16,_34_KNMI_Stations[Jaar],overzicht_per_locatie!$H$3))</f>
        <v/>
      </c>
      <c r="H16" s="23" t="str">
        <f>IF(COUNTIFS(_34_KNMI_Stations[Weerstation],overzicht_per_locatie!$D$3,_34_KNMI_Stations[Maand],overzicht_per_locatie!$B16,_34_KNMI_Stations[Jaar],overzicht_per_locatie!$H$3)=0,"",SUMIFS(_34_KNMI_Stations[Windsnelheid m/s],_34_KNMI_Stations[Weerstation],overzicht_per_locatie!$D$3,_34_KNMI_Stations[Maand],overzicht_per_locatie!$B16,_34_KNMI_Stations[Jaar],overzicht_per_locatie!$H$3)/COUNTIFS(_34_KNMI_Stations[Weerstation],overzicht_per_locatie!$D$3,_34_KNMI_Stations[Maand],overzicht_per_locatie!$B16,_34_KNMI_Stations[Jaar],overzicht_per_locatie!$H$3))</f>
        <v/>
      </c>
      <c r="I16" s="23">
        <f>SUMIFS(_34_KNMI_Stations[Neerslag mm],_34_KNMI_Stations[Weerstation],overzicht_per_locatie!$D$3,_34_KNMI_Stations[Maand],overzicht_per_locatie!$B16,_34_KNMI_Stations[Jaar],overzicht_per_locatie!$H$3)</f>
        <v>0</v>
      </c>
      <c r="J16" s="23" t="str">
        <f>IF(COUNTIFS(_34_KNMI_Stations[Weerstation],overzicht_per_locatie!$D$3,_34_KNMI_Stations[Maand],overzicht_per_locatie!$B16,_34_KNMI_Stations[Jaar],overzicht_per_locatie!$H$3)=0,"",SUMIFS(_34_KNMI_Stations[Globale straling J/cm2],_34_KNMI_Stations[Weerstation],overzicht_per_locatie!$D$3,_34_KNMI_Stations[Maand],overzicht_per_locatie!$B16,_34_KNMI_Stations[Jaar],overzicht_per_locatie!$H$3)/COUNTIFS(_34_KNMI_Stations[Weerstation],overzicht_per_locatie!$D$3,_34_KNMI_Stations[Maand],overzicht_per_locatie!$B16,_34_KNMI_Stations[Jaar],overzicht_per_locatie!$H$3))</f>
        <v/>
      </c>
      <c r="K16" s="23" t="str">
        <f>IF(COUNTIFS(_34_KNMI_Stations[Weerstation],overzicht_per_locatie!$D$3,_34_KNMI_Stations[Maand],overzicht_per_locatie!$B16,_34_KNMI_Stations[Jaar],overzicht_per_locatie!$H$3)=0,"",SUMIFS(_34_KNMI_Stations[Luchtdruk hPa],_34_KNMI_Stations[Weerstation],overzicht_per_locatie!$D$3,_34_KNMI_Stations[Maand],overzicht_per_locatie!$B16,_34_KNMI_Stations[Jaar],overzicht_per_locatie!$H$3)/COUNTIFS(_34_KNMI_Stations[Weerstation],overzicht_per_locatie!$D$3,_34_KNMI_Stations[Maand],overzicht_per_locatie!$B16,_34_KNMI_Stations[Jaar],overzicht_per_locatie!$H$3))</f>
        <v/>
      </c>
      <c r="M16" s="14" t="s">
        <v>14</v>
      </c>
    </row>
    <row r="17" spans="2:13" x14ac:dyDescent="0.2">
      <c r="B17" s="13">
        <v>11</v>
      </c>
      <c r="C17" s="22">
        <f>SUMIFS(_34_KNMI_Stations[graaddagen],_34_KNMI_Stations[Weerstation],overzicht_per_locatie!$D$3,_34_KNMI_Stations[Maand],overzicht_per_locatie!$B17,_34_KNMI_Stations[Jaar],overzicht_per_locatie!$H$3)</f>
        <v>0</v>
      </c>
      <c r="D17" s="23">
        <f>SUMIFS(_34_KNMI_Stations[gew. Graaddagen],_34_KNMI_Stations[Weerstation],overzicht_per_locatie!$D$3,_34_KNMI_Stations[Maand],overzicht_per_locatie!$B17,_34_KNMI_Stations[Jaar],overzicht_per_locatie!$H$3)</f>
        <v>0</v>
      </c>
      <c r="E17" s="23">
        <f>SUMIFS(_34_KNMI_Stations[koeldagen],_34_KNMI_Stations[Weerstation],overzicht_per_locatie!$D$3,_34_KNMI_Stations[Maand],overzicht_per_locatie!$B17,_34_KNMI_Stations[Jaar],overzicht_per_locatie!$H$3)</f>
        <v>0</v>
      </c>
      <c r="F17" s="23" t="str">
        <f>IF(COUNTIFS(_34_KNMI_Stations[Weerstation],overzicht_per_locatie!$D$3,_34_KNMI_Stations[Maand],overzicht_per_locatie!$B17,_34_KNMI_Stations[Jaar],overzicht_per_locatie!$H$3)=0,"",SUMIFS(_34_KNMI_Stations[Etmaal temperatuur °C],_34_KNMI_Stations[Weerstation],overzicht_per_locatie!$D$3,_34_KNMI_Stations[Maand],overzicht_per_locatie!$B17,_34_KNMI_Stations[Jaar],overzicht_per_locatie!$H$3)/COUNTIFS(_34_KNMI_Stations[Weerstation],overzicht_per_locatie!$D$3,_34_KNMI_Stations[Maand],overzicht_per_locatie!$B17,_34_KNMI_Stations[Jaar],overzicht_per_locatie!$H$3))</f>
        <v/>
      </c>
      <c r="G17" s="93" t="str">
        <f>IF(COUNTIFS(_34_KNMI_Stations[Weerstation],overzicht_per_locatie!$D$3,_34_KNMI_Stations[Maand],overzicht_per_locatie!$B17,_34_KNMI_Stations[Jaar],overzicht_per_locatie!$H$3)=0,"",SUMIFS(_34_KNMI_Stations[Relatieve vochtigheid %],_34_KNMI_Stations[Weerstation],overzicht_per_locatie!$D$3,_34_KNMI_Stations[Maand],overzicht_per_locatie!$B17,_34_KNMI_Stations[Jaar],overzicht_per_locatie!$H$3)/COUNTIFS(_34_KNMI_Stations[Weerstation],overzicht_per_locatie!$D$3,_34_KNMI_Stations[Maand],overzicht_per_locatie!$B17,_34_KNMI_Stations[Jaar],overzicht_per_locatie!$H$3))</f>
        <v/>
      </c>
      <c r="H17" s="23" t="str">
        <f>IF(COUNTIFS(_34_KNMI_Stations[Weerstation],overzicht_per_locatie!$D$3,_34_KNMI_Stations[Maand],overzicht_per_locatie!$B17,_34_KNMI_Stations[Jaar],overzicht_per_locatie!$H$3)=0,"",SUMIFS(_34_KNMI_Stations[Windsnelheid m/s],_34_KNMI_Stations[Weerstation],overzicht_per_locatie!$D$3,_34_KNMI_Stations[Maand],overzicht_per_locatie!$B17,_34_KNMI_Stations[Jaar],overzicht_per_locatie!$H$3)/COUNTIFS(_34_KNMI_Stations[Weerstation],overzicht_per_locatie!$D$3,_34_KNMI_Stations[Maand],overzicht_per_locatie!$B17,_34_KNMI_Stations[Jaar],overzicht_per_locatie!$H$3))</f>
        <v/>
      </c>
      <c r="I17" s="23">
        <f>SUMIFS(_34_KNMI_Stations[Neerslag mm],_34_KNMI_Stations[Weerstation],overzicht_per_locatie!$D$3,_34_KNMI_Stations[Maand],overzicht_per_locatie!$B17,_34_KNMI_Stations[Jaar],overzicht_per_locatie!$H$3)</f>
        <v>0</v>
      </c>
      <c r="J17" s="23" t="str">
        <f>IF(COUNTIFS(_34_KNMI_Stations[Weerstation],overzicht_per_locatie!$D$3,_34_KNMI_Stations[Maand],overzicht_per_locatie!$B17,_34_KNMI_Stations[Jaar],overzicht_per_locatie!$H$3)=0,"",SUMIFS(_34_KNMI_Stations[Globale straling J/cm2],_34_KNMI_Stations[Weerstation],overzicht_per_locatie!$D$3,_34_KNMI_Stations[Maand],overzicht_per_locatie!$B17,_34_KNMI_Stations[Jaar],overzicht_per_locatie!$H$3)/COUNTIFS(_34_KNMI_Stations[Weerstation],overzicht_per_locatie!$D$3,_34_KNMI_Stations[Maand],overzicht_per_locatie!$B17,_34_KNMI_Stations[Jaar],overzicht_per_locatie!$H$3))</f>
        <v/>
      </c>
      <c r="K17" s="23" t="str">
        <f>IF(COUNTIFS(_34_KNMI_Stations[Weerstation],overzicht_per_locatie!$D$3,_34_KNMI_Stations[Maand],overzicht_per_locatie!$B17,_34_KNMI_Stations[Jaar],overzicht_per_locatie!$H$3)=0,"",SUMIFS(_34_KNMI_Stations[Luchtdruk hPa],_34_KNMI_Stations[Weerstation],overzicht_per_locatie!$D$3,_34_KNMI_Stations[Maand],overzicht_per_locatie!$B17,_34_KNMI_Stations[Jaar],overzicht_per_locatie!$H$3)/COUNTIFS(_34_KNMI_Stations[Weerstation],overzicht_per_locatie!$D$3,_34_KNMI_Stations[Maand],overzicht_per_locatie!$B17,_34_KNMI_Stations[Jaar],overzicht_per_locatie!$H$3))</f>
        <v/>
      </c>
      <c r="M17" s="14" t="s">
        <v>28</v>
      </c>
    </row>
    <row r="18" spans="2:13" ht="13.5" thickBot="1" x14ac:dyDescent="0.25">
      <c r="B18" s="15">
        <v>12</v>
      </c>
      <c r="C18" s="24">
        <f>SUMIFS(_34_KNMI_Stations[graaddagen],_34_KNMI_Stations[Weerstation],overzicht_per_locatie!$D$3,_34_KNMI_Stations[Maand],overzicht_per_locatie!$B18,_34_KNMI_Stations[Jaar],overzicht_per_locatie!$H$3)</f>
        <v>0</v>
      </c>
      <c r="D18" s="25">
        <f>SUMIFS(_34_KNMI_Stations[gew. Graaddagen],_34_KNMI_Stations[Weerstation],overzicht_per_locatie!$D$3,_34_KNMI_Stations[Maand],overzicht_per_locatie!$B18,_34_KNMI_Stations[Jaar],overzicht_per_locatie!$H$3)</f>
        <v>0</v>
      </c>
      <c r="E18" s="25">
        <f>SUMIFS(_34_KNMI_Stations[koeldagen],_34_KNMI_Stations[Weerstation],overzicht_per_locatie!$D$3,_34_KNMI_Stations[Maand],overzicht_per_locatie!$B18,_34_KNMI_Stations[Jaar],overzicht_per_locatie!$H$3)</f>
        <v>0</v>
      </c>
      <c r="F18" s="25" t="str">
        <f>IF(COUNTIFS(_34_KNMI_Stations[Weerstation],overzicht_per_locatie!$D$3,_34_KNMI_Stations[Maand],overzicht_per_locatie!$B18,_34_KNMI_Stations[Jaar],overzicht_per_locatie!$H$3)=0,"",SUMIFS(_34_KNMI_Stations[Etmaal temperatuur °C],_34_KNMI_Stations[Weerstation],overzicht_per_locatie!$D$3,_34_KNMI_Stations[Maand],overzicht_per_locatie!$B18,_34_KNMI_Stations[Jaar],overzicht_per_locatie!$H$3)/COUNTIFS(_34_KNMI_Stations[Weerstation],overzicht_per_locatie!$D$3,_34_KNMI_Stations[Maand],overzicht_per_locatie!$B18,_34_KNMI_Stations[Jaar],overzicht_per_locatie!$H$3))</f>
        <v/>
      </c>
      <c r="G18" s="94" t="str">
        <f>IF(COUNTIFS(_34_KNMI_Stations[Weerstation],overzicht_per_locatie!$D$3,_34_KNMI_Stations[Maand],overzicht_per_locatie!$B18,_34_KNMI_Stations[Jaar],overzicht_per_locatie!$H$3)=0,"",SUMIFS(_34_KNMI_Stations[Relatieve vochtigheid %],_34_KNMI_Stations[Weerstation],overzicht_per_locatie!$D$3,_34_KNMI_Stations[Maand],overzicht_per_locatie!$B18,_34_KNMI_Stations[Jaar],overzicht_per_locatie!$H$3)/COUNTIFS(_34_KNMI_Stations[Weerstation],overzicht_per_locatie!$D$3,_34_KNMI_Stations[Maand],overzicht_per_locatie!$B18,_34_KNMI_Stations[Jaar],overzicht_per_locatie!$H$3))</f>
        <v/>
      </c>
      <c r="H18" s="25" t="str">
        <f>IF(COUNTIFS(_34_KNMI_Stations[Weerstation],overzicht_per_locatie!$D$3,_34_KNMI_Stations[Maand],overzicht_per_locatie!$B18,_34_KNMI_Stations[Jaar],overzicht_per_locatie!$H$3)=0,"",SUMIFS(_34_KNMI_Stations[Windsnelheid m/s],_34_KNMI_Stations[Weerstation],overzicht_per_locatie!$D$3,_34_KNMI_Stations[Maand],overzicht_per_locatie!$B18,_34_KNMI_Stations[Jaar],overzicht_per_locatie!$H$3)/COUNTIFS(_34_KNMI_Stations[Weerstation],overzicht_per_locatie!$D$3,_34_KNMI_Stations[Maand],overzicht_per_locatie!$B18,_34_KNMI_Stations[Jaar],overzicht_per_locatie!$H$3))</f>
        <v/>
      </c>
      <c r="I18" s="25">
        <f>SUMIFS(_34_KNMI_Stations[Neerslag mm],_34_KNMI_Stations[Weerstation],overzicht_per_locatie!$D$3,_34_KNMI_Stations[Maand],overzicht_per_locatie!$B18,_34_KNMI_Stations[Jaar],overzicht_per_locatie!$H$3)</f>
        <v>0</v>
      </c>
      <c r="J18" s="25" t="str">
        <f>IF(COUNTIFS(_34_KNMI_Stations[Weerstation],overzicht_per_locatie!$D$3,_34_KNMI_Stations[Maand],overzicht_per_locatie!$B18,_34_KNMI_Stations[Jaar],overzicht_per_locatie!$H$3)=0,"",SUMIFS(_34_KNMI_Stations[Globale straling J/cm2],_34_KNMI_Stations[Weerstation],overzicht_per_locatie!$D$3,_34_KNMI_Stations[Maand],overzicht_per_locatie!$B18,_34_KNMI_Stations[Jaar],overzicht_per_locatie!$H$3)/COUNTIFS(_34_KNMI_Stations[Weerstation],overzicht_per_locatie!$D$3,_34_KNMI_Stations[Maand],overzicht_per_locatie!$B18,_34_KNMI_Stations[Jaar],overzicht_per_locatie!$H$3))</f>
        <v/>
      </c>
      <c r="K18" s="25" t="str">
        <f>IF(COUNTIFS(_34_KNMI_Stations[Weerstation],overzicht_per_locatie!$D$3,_34_KNMI_Stations[Maand],overzicht_per_locatie!$B18,_34_KNMI_Stations[Jaar],overzicht_per_locatie!$H$3)=0,"",SUMIFS(_34_KNMI_Stations[Luchtdruk hPa],_34_KNMI_Stations[Weerstation],overzicht_per_locatie!$D$3,_34_KNMI_Stations[Maand],overzicht_per_locatie!$B18,_34_KNMI_Stations[Jaar],overzicht_per_locatie!$H$3)/COUNTIFS(_34_KNMI_Stations[Weerstation],overzicht_per_locatie!$D$3,_34_KNMI_Stations[Maand],overzicht_per_locatie!$B18,_34_KNMI_Stations[Jaar],overzicht_per_locatie!$H$3))</f>
        <v/>
      </c>
      <c r="M18" s="14" t="s">
        <v>23</v>
      </c>
    </row>
    <row r="19" spans="2:13" ht="13.5" thickBot="1" x14ac:dyDescent="0.25">
      <c r="B19" s="16" t="s">
        <v>49</v>
      </c>
      <c r="C19" s="26">
        <f>SUM(C7:C18)</f>
        <v>480.2</v>
      </c>
      <c r="D19" s="27">
        <f>SUM(D7:D18)</f>
        <v>528.22</v>
      </c>
      <c r="E19" s="27">
        <f>SUM(E7:E18)</f>
        <v>0</v>
      </c>
      <c r="F19" s="27">
        <f>AVERAGE(F7:F18)</f>
        <v>2.5096774193548388</v>
      </c>
      <c r="G19" s="92">
        <f t="shared" ref="G19:H19" si="0">AVERAGE(G7:G18)</f>
        <v>0.89967741935483869</v>
      </c>
      <c r="H19" s="27">
        <f t="shared" si="0"/>
        <v>3.4451612903225799</v>
      </c>
      <c r="I19" s="27">
        <f>SUM(I7:I18)</f>
        <v>95.699999999999989</v>
      </c>
      <c r="J19" s="27">
        <f t="shared" ref="J19" si="1">AVERAGE(J7:J18)</f>
        <v>269.61290322580646</v>
      </c>
      <c r="K19" s="28">
        <f t="shared" ref="K19" si="2">AVERAGE(K7:K18)</f>
        <v>1005.3193548387097</v>
      </c>
      <c r="M19" s="14" t="s">
        <v>15</v>
      </c>
    </row>
    <row r="20" spans="2:13" ht="13.5" thickBot="1" x14ac:dyDescent="0.25">
      <c r="M20" s="14" t="s">
        <v>5</v>
      </c>
    </row>
    <row r="21" spans="2:13" x14ac:dyDescent="0.2">
      <c r="B21" s="69" t="s">
        <v>50</v>
      </c>
      <c r="C21" s="70" t="s">
        <v>40</v>
      </c>
      <c r="D21" s="71" t="s">
        <v>41</v>
      </c>
      <c r="E21" s="72" t="s">
        <v>42</v>
      </c>
      <c r="F21" s="71" t="s">
        <v>43</v>
      </c>
      <c r="G21" s="73" t="s">
        <v>44</v>
      </c>
      <c r="H21" s="73" t="s">
        <v>54</v>
      </c>
      <c r="I21" s="73" t="s">
        <v>55</v>
      </c>
      <c r="J21" s="73" t="s">
        <v>58</v>
      </c>
      <c r="K21" s="73" t="s">
        <v>56</v>
      </c>
      <c r="M21" s="17" t="s">
        <v>609</v>
      </c>
    </row>
    <row r="22" spans="2:13" ht="13.5" thickBot="1" x14ac:dyDescent="0.25">
      <c r="B22" s="74"/>
      <c r="C22" s="75" t="s">
        <v>46</v>
      </c>
      <c r="D22" s="76" t="s">
        <v>46</v>
      </c>
      <c r="E22" s="76" t="s">
        <v>46</v>
      </c>
      <c r="F22" s="76" t="s">
        <v>47</v>
      </c>
      <c r="G22" s="77" t="s">
        <v>48</v>
      </c>
      <c r="H22" s="77" t="s">
        <v>51</v>
      </c>
      <c r="I22" s="77" t="s">
        <v>52</v>
      </c>
      <c r="J22" s="77" t="s">
        <v>53</v>
      </c>
      <c r="K22" s="77" t="s">
        <v>57</v>
      </c>
      <c r="M22" s="14" t="s">
        <v>17</v>
      </c>
    </row>
    <row r="23" spans="2:13" x14ac:dyDescent="0.2">
      <c r="B23" s="95" t="str">
        <f>HLOOKUP(overzicht_per_locatie!$H$3,Blad1!$H$1:$P$54,ROW(B23)-21,0)</f>
        <v>26-01</v>
      </c>
      <c r="C23" s="105">
        <f>SUMIFS(_34_KNMI_Stations[graaddagen],_34_KNMI_Stations[Weerstation],overzicht_per_locatie!$D$3,_34_KNMI_Stations[Wknr],overzicht_per_locatie!$B23,_34_KNMI_Stations[Jaar],overzicht_per_locatie!$H$3)</f>
        <v>64.599999999999994</v>
      </c>
      <c r="D23" s="106">
        <f>SUMIFS(_34_KNMI_Stations[gew. Graaddagen],_34_KNMI_Stations[Weerstation],overzicht_per_locatie!$D$3,_34_KNMI_Stations[Wknr],overzicht_per_locatie!$B23,_34_KNMI_Stations[Jaar],overzicht_per_locatie!$H$3)</f>
        <v>71.06</v>
      </c>
      <c r="E23" s="106">
        <f>SUMIFS(_34_KNMI_Stations[koeldagen],_34_KNMI_Stations[Weerstation],overzicht_per_locatie!$D$3,_34_KNMI_Stations[Wknr],overzicht_per_locatie!$B23,_34_KNMI_Stations[Jaar],overzicht_per_locatie!$H$3)</f>
        <v>0</v>
      </c>
      <c r="F23" s="106">
        <f>IF(COUNTIFS(_34_KNMI_Stations[Weerstation],overzicht_per_locatie!$D$3,_34_KNMI_Stations[Wknr],overzicht_per_locatie!$B23,_34_KNMI_Stations[Jaar],overzicht_per_locatie!$H$3)=0,"",SUMIFS(_34_KNMI_Stations[Etmaal temperatuur °C],_34_KNMI_Stations[Weerstation],overzicht_per_locatie!$D$3,_34_KNMI_Stations[Wknr],overzicht_per_locatie!$B23,_34_KNMI_Stations[Jaar],overzicht_per_locatie!$H$3)/COUNTIFS(_34_KNMI_Stations[Weerstation],overzicht_per_locatie!$D$3,_34_KNMI_Stations[Wknr],overzicht_per_locatie!$B23,_34_KNMI_Stations[Jaar],overzicht_per_locatie!$H$3))</f>
        <v>1.8499999999999999</v>
      </c>
      <c r="G23" s="91">
        <f>IF(COUNTIFS(_34_KNMI_Stations[Weerstation],overzicht_per_locatie!$D$3,_34_KNMI_Stations[Wknr],overzicht_per_locatie!$B23,_34_KNMI_Stations[Jaar],overzicht_per_locatie!$H$3)=0,"",SUMIFS(_34_KNMI_Stations[Relatieve vochtigheid %],_34_KNMI_Stations[Weerstation],overzicht_per_locatie!$D$3,_34_KNMI_Stations[Wknr],overzicht_per_locatie!$B23,_34_KNMI_Stations[Jaar],overzicht_per_locatie!$H$3)/COUNTIFS(_34_KNMI_Stations[Weerstation],overzicht_per_locatie!$D$3,_34_KNMI_Stations[Wknr],overzicht_per_locatie!$B23,_34_KNMI_Stations[Jaar],overzicht_per_locatie!$H$3))</f>
        <v>0.88750000000000007</v>
      </c>
      <c r="H23" s="106">
        <f>IF(COUNTIFS(_34_KNMI_Stations[Weerstation],overzicht_per_locatie!$D$3,_34_KNMI_Stations[Wknr],overzicht_per_locatie!$B23,_34_KNMI_Stations[Jaar],overzicht_per_locatie!$H$3)=0,"",SUMIFS(_34_KNMI_Stations[Windsnelheid m/s],_34_KNMI_Stations[Weerstation],overzicht_per_locatie!$D$3,_34_KNMI_Stations[Wknr],overzicht_per_locatie!$B23,_34_KNMI_Stations[Jaar],overzicht_per_locatie!$H$3)/COUNTIFS(_34_KNMI_Stations[Weerstation],overzicht_per_locatie!$D$3,_34_KNMI_Stations[Wknr],overzicht_per_locatie!$B23,_34_KNMI_Stations[Jaar],overzicht_per_locatie!$H$3))</f>
        <v>3.9499999999999997</v>
      </c>
      <c r="I23" s="106">
        <f>SUMIFS(_34_KNMI_Stations[Neerslag mm],_34_KNMI_Stations[Weerstation],overzicht_per_locatie!$D$3,_34_KNMI_Stations[Wknr],overzicht_per_locatie!$B23,_34_KNMI_Stations[Jaar],overzicht_per_locatie!$H$3)</f>
        <v>40.699999999999996</v>
      </c>
      <c r="J23" s="106">
        <f>IF(COUNTIFS(_34_KNMI_Stations[Weerstation],overzicht_per_locatie!$D$3,_34_KNMI_Stations[Wknr],overzicht_per_locatie!$B23,_34_KNMI_Stations[Jaar],overzicht_per_locatie!$H$3)=0,"",SUMIFS(_34_KNMI_Stations[Globale straling J/cm2],_34_KNMI_Stations[Weerstation],overzicht_per_locatie!$D$3,_34_KNMI_Stations[Wknr],overzicht_per_locatie!$B23,_34_KNMI_Stations[Jaar],overzicht_per_locatie!$H$3)/COUNTIFS(_34_KNMI_Stations[Weerstation],overzicht_per_locatie!$D$3,_34_KNMI_Stations[Wknr],overzicht_per_locatie!$B23,_34_KNMI_Stations[Jaar],overzicht_per_locatie!$H$3))</f>
        <v>186.25</v>
      </c>
      <c r="K23" s="106">
        <f>IF(COUNTIFS(_34_KNMI_Stations[Weerstation],overzicht_per_locatie!$D$3,_34_KNMI_Stations[Wknr],overzicht_per_locatie!$B23,_34_KNMI_Stations[Jaar],overzicht_per_locatie!$H$3)=0,"",SUMIFS(_34_KNMI_Stations[Luchtdruk hPa],_34_KNMI_Stations[Weerstation],overzicht_per_locatie!$D$3,_34_KNMI_Stations[Wknr],overzicht_per_locatie!$B23,_34_KNMI_Stations[Jaar],overzicht_per_locatie!$H$3)/COUNTIFS(_34_KNMI_Stations[Weerstation],overzicht_per_locatie!$D$3,_34_KNMI_Stations[Wknr],overzicht_per_locatie!$B23,_34_KNMI_Stations[Jaar],overzicht_per_locatie!$H$3))</f>
        <v>1003.1750000000001</v>
      </c>
      <c r="M23" s="14" t="s">
        <v>13</v>
      </c>
    </row>
    <row r="24" spans="2:13" x14ac:dyDescent="0.2">
      <c r="B24" s="95" t="str">
        <f>HLOOKUP(overzicht_per_locatie!$H$3,Blad1!$H$1:$P$54,ROW(B24)-21,0)</f>
        <v>26-02</v>
      </c>
      <c r="C24" s="107">
        <f>SUMIFS(_34_KNMI_Stations[graaddagen],_34_KNMI_Stations[Weerstation],overzicht_per_locatie!$D$3,_34_KNMI_Stations[Wknr],overzicht_per_locatie!$B24,_34_KNMI_Stations[Jaar],overzicht_per_locatie!$H$3)</f>
        <v>131.1</v>
      </c>
      <c r="D24" s="108">
        <f>SUMIFS(_34_KNMI_Stations[gew. Graaddagen],_34_KNMI_Stations[Weerstation],overzicht_per_locatie!$D$3,_34_KNMI_Stations[Wknr],overzicht_per_locatie!$B24,_34_KNMI_Stations[Jaar],overzicht_per_locatie!$H$3)</f>
        <v>144.21</v>
      </c>
      <c r="E24" s="108">
        <f>SUMIFS(_34_KNMI_Stations[koeldagen],_34_KNMI_Stations[Weerstation],overzicht_per_locatie!$D$3,_34_KNMI_Stations[Wknr],overzicht_per_locatie!$B24,_34_KNMI_Stations[Jaar],overzicht_per_locatie!$H$3)</f>
        <v>0</v>
      </c>
      <c r="F24" s="108">
        <f>IF(COUNTIFS(_34_KNMI_Stations[Weerstation],overzicht_per_locatie!$D$3,_34_KNMI_Stations[Wknr],overzicht_per_locatie!$B24,_34_KNMI_Stations[Jaar],overzicht_per_locatie!$H$3)=0,"",SUMIFS(_34_KNMI_Stations[Etmaal temperatuur °C],_34_KNMI_Stations[Weerstation],overzicht_per_locatie!$D$3,_34_KNMI_Stations[Wknr],overzicht_per_locatie!$B24,_34_KNMI_Stations[Jaar],overzicht_per_locatie!$H$3)/COUNTIFS(_34_KNMI_Stations[Weerstation],overzicht_per_locatie!$D$3,_34_KNMI_Stations[Wknr],overzicht_per_locatie!$B24,_34_KNMI_Stations[Jaar],overzicht_per_locatie!$H$3))</f>
        <v>-0.72857142857142854</v>
      </c>
      <c r="G24" s="93">
        <f>IF(COUNTIFS(_34_KNMI_Stations[Weerstation],overzicht_per_locatie!$D$3,_34_KNMI_Stations[Wknr],overzicht_per_locatie!$B24,_34_KNMI_Stations[Jaar],overzicht_per_locatie!$H$3)=0,"",SUMIFS(_34_KNMI_Stations[Relatieve vochtigheid %],_34_KNMI_Stations[Weerstation],overzicht_per_locatie!$D$3,_34_KNMI_Stations[Wknr],overzicht_per_locatie!$B24,_34_KNMI_Stations[Jaar],overzicht_per_locatie!$H$3)/COUNTIFS(_34_KNMI_Stations[Weerstation],overzicht_per_locatie!$D$3,_34_KNMI_Stations[Wknr],overzicht_per_locatie!$B24,_34_KNMI_Stations[Jaar],overzicht_per_locatie!$H$3))</f>
        <v>0.91</v>
      </c>
      <c r="H24" s="108">
        <f>IF(COUNTIFS(_34_KNMI_Stations[Weerstation],overzicht_per_locatie!$D$3,_34_KNMI_Stations[Wknr],overzicht_per_locatie!$B24,_34_KNMI_Stations[Jaar],overzicht_per_locatie!$H$3)=0,"",SUMIFS(_34_KNMI_Stations[Windsnelheid m/s],_34_KNMI_Stations[Weerstation],overzicht_per_locatie!$D$3,_34_KNMI_Stations[Wknr],overzicht_per_locatie!$B24,_34_KNMI_Stations[Jaar],overzicht_per_locatie!$H$3)/COUNTIFS(_34_KNMI_Stations[Weerstation],overzicht_per_locatie!$D$3,_34_KNMI_Stations[Wknr],overzicht_per_locatie!$B24,_34_KNMI_Stations[Jaar],overzicht_per_locatie!$H$3))</f>
        <v>4.0285714285714294</v>
      </c>
      <c r="I24" s="108">
        <f>SUMIFS(_34_KNMI_Stations[Neerslag mm],_34_KNMI_Stations[Weerstation],overzicht_per_locatie!$D$3,_34_KNMI_Stations[Wknr],overzicht_per_locatie!$B24,_34_KNMI_Stations[Jaar],overzicht_per_locatie!$H$3)</f>
        <v>32.1</v>
      </c>
      <c r="J24" s="108">
        <f>IF(COUNTIFS(_34_KNMI_Stations[Weerstation],overzicht_per_locatie!$D$3,_34_KNMI_Stations[Wknr],overzicht_per_locatie!$B24,_34_KNMI_Stations[Jaar],overzicht_per_locatie!$H$3)=0,"",SUMIFS(_34_KNMI_Stations[Globale straling J/cm2],_34_KNMI_Stations[Weerstation],overzicht_per_locatie!$D$3,_34_KNMI_Stations[Wknr],overzicht_per_locatie!$B24,_34_KNMI_Stations[Jaar],overzicht_per_locatie!$H$3)/COUNTIFS(_34_KNMI_Stations[Weerstation],overzicht_per_locatie!$D$3,_34_KNMI_Stations[Wknr],overzicht_per_locatie!$B24,_34_KNMI_Stations[Jaar],overzicht_per_locatie!$H$3))</f>
        <v>193.28571428571428</v>
      </c>
      <c r="K24" s="108">
        <f>IF(COUNTIFS(_34_KNMI_Stations[Weerstation],overzicht_per_locatie!$D$3,_34_KNMI_Stations[Wknr],overzicht_per_locatie!$B24,_34_KNMI_Stations[Jaar],overzicht_per_locatie!$H$3)=0,"",SUMIFS(_34_KNMI_Stations[Luchtdruk hPa],_34_KNMI_Stations[Weerstation],overzicht_per_locatie!$D$3,_34_KNMI_Stations[Wknr],overzicht_per_locatie!$B24,_34_KNMI_Stations[Jaar],overzicht_per_locatie!$H$3)/COUNTIFS(_34_KNMI_Stations[Weerstation],overzicht_per_locatie!$D$3,_34_KNMI_Stations[Wknr],overzicht_per_locatie!$B24,_34_KNMI_Stations[Jaar],overzicht_per_locatie!$H$3))</f>
        <v>1007.0571428571429</v>
      </c>
      <c r="M24" s="14" t="s">
        <v>10</v>
      </c>
    </row>
    <row r="25" spans="2:13" x14ac:dyDescent="0.2">
      <c r="B25" s="95" t="str">
        <f>HLOOKUP(overzicht_per_locatie!$H$3,Blad1!$H$1:$P$54,ROW(B25)-21,0)</f>
        <v>26-03</v>
      </c>
      <c r="C25" s="107">
        <f>SUMIFS(_34_KNMI_Stations[graaddagen],_34_KNMI_Stations[Weerstation],overzicht_per_locatie!$D$3,_34_KNMI_Stations[Wknr],overzicht_per_locatie!$B25,_34_KNMI_Stations[Jaar],overzicht_per_locatie!$H$3)</f>
        <v>80.3</v>
      </c>
      <c r="D25" s="108">
        <f>SUMIFS(_34_KNMI_Stations[gew. Graaddagen],_34_KNMI_Stations[Weerstation],overzicht_per_locatie!$D$3,_34_KNMI_Stations[Wknr],overzicht_per_locatie!$B25,_34_KNMI_Stations[Jaar],overzicht_per_locatie!$H$3)</f>
        <v>88.330000000000013</v>
      </c>
      <c r="E25" s="108">
        <f>SUMIFS(_34_KNMI_Stations[koeldagen],_34_KNMI_Stations[Weerstation],overzicht_per_locatie!$D$3,_34_KNMI_Stations[Wknr],overzicht_per_locatie!$B25,_34_KNMI_Stations[Jaar],overzicht_per_locatie!$H$3)</f>
        <v>0</v>
      </c>
      <c r="F25" s="108">
        <f>IF(COUNTIFS(_34_KNMI_Stations[Weerstation],overzicht_per_locatie!$D$3,_34_KNMI_Stations[Wknr],overzicht_per_locatie!$B25,_34_KNMI_Stations[Jaar],overzicht_per_locatie!$H$3)=0,"",SUMIFS(_34_KNMI_Stations[Etmaal temperatuur °C],_34_KNMI_Stations[Weerstation],overzicht_per_locatie!$D$3,_34_KNMI_Stations[Wknr],overzicht_per_locatie!$B25,_34_KNMI_Stations[Jaar],overzicht_per_locatie!$H$3)/COUNTIFS(_34_KNMI_Stations[Weerstation],overzicht_per_locatie!$D$3,_34_KNMI_Stations[Wknr],overzicht_per_locatie!$B25,_34_KNMI_Stations[Jaar],overzicht_per_locatie!$H$3))</f>
        <v>6.5285714285714294</v>
      </c>
      <c r="G25" s="93">
        <f>IF(COUNTIFS(_34_KNMI_Stations[Weerstation],overzicht_per_locatie!$D$3,_34_KNMI_Stations[Wknr],overzicht_per_locatie!$B25,_34_KNMI_Stations[Jaar],overzicht_per_locatie!$H$3)=0,"",SUMIFS(_34_KNMI_Stations[Relatieve vochtigheid %],_34_KNMI_Stations[Weerstation],overzicht_per_locatie!$D$3,_34_KNMI_Stations[Wknr],overzicht_per_locatie!$B25,_34_KNMI_Stations[Jaar],overzicht_per_locatie!$H$3)/COUNTIFS(_34_KNMI_Stations[Weerstation],overzicht_per_locatie!$D$3,_34_KNMI_Stations[Wknr],overzicht_per_locatie!$B25,_34_KNMI_Stations[Jaar],overzicht_per_locatie!$H$3))</f>
        <v>0.92428571428571438</v>
      </c>
      <c r="H25" s="108">
        <f>IF(COUNTIFS(_34_KNMI_Stations[Weerstation],overzicht_per_locatie!$D$3,_34_KNMI_Stations[Wknr],overzicht_per_locatie!$B25,_34_KNMI_Stations[Jaar],overzicht_per_locatie!$H$3)=0,"",SUMIFS(_34_KNMI_Stations[Windsnelheid m/s],_34_KNMI_Stations[Weerstation],overzicht_per_locatie!$D$3,_34_KNMI_Stations[Wknr],overzicht_per_locatie!$B25,_34_KNMI_Stations[Jaar],overzicht_per_locatie!$H$3)/COUNTIFS(_34_KNMI_Stations[Weerstation],overzicht_per_locatie!$D$3,_34_KNMI_Stations[Wknr],overzicht_per_locatie!$B25,_34_KNMI_Stations[Jaar],overzicht_per_locatie!$H$3))</f>
        <v>3.0571428571428565</v>
      </c>
      <c r="I25" s="108">
        <f>SUMIFS(_34_KNMI_Stations[Neerslag mm],_34_KNMI_Stations[Weerstation],overzicht_per_locatie!$D$3,_34_KNMI_Stations[Wknr],overzicht_per_locatie!$B25,_34_KNMI_Stations[Jaar],overzicht_per_locatie!$H$3)</f>
        <v>14.5</v>
      </c>
      <c r="J25" s="108">
        <f>IF(COUNTIFS(_34_KNMI_Stations[Weerstation],overzicht_per_locatie!$D$3,_34_KNMI_Stations[Wknr],overzicht_per_locatie!$B25,_34_KNMI_Stations[Jaar],overzicht_per_locatie!$H$3)=0,"",SUMIFS(_34_KNMI_Stations[Globale straling J/cm2],_34_KNMI_Stations[Weerstation],overzicht_per_locatie!$D$3,_34_KNMI_Stations[Wknr],overzicht_per_locatie!$B25,_34_KNMI_Stations[Jaar],overzicht_per_locatie!$H$3)/COUNTIFS(_34_KNMI_Stations[Weerstation],overzicht_per_locatie!$D$3,_34_KNMI_Stations[Wknr],overzicht_per_locatie!$B25,_34_KNMI_Stations[Jaar],overzicht_per_locatie!$H$3))</f>
        <v>307</v>
      </c>
      <c r="K25" s="108">
        <f>IF(COUNTIFS(_34_KNMI_Stations[Weerstation],overzicht_per_locatie!$D$3,_34_KNMI_Stations[Wknr],overzicht_per_locatie!$B25,_34_KNMI_Stations[Jaar],overzicht_per_locatie!$H$3)=0,"",SUMIFS(_34_KNMI_Stations[Luchtdruk hPa],_34_KNMI_Stations[Weerstation],overzicht_per_locatie!$D$3,_34_KNMI_Stations[Wknr],overzicht_per_locatie!$B25,_34_KNMI_Stations[Jaar],overzicht_per_locatie!$H$3)/COUNTIFS(_34_KNMI_Stations[Weerstation],overzicht_per_locatie!$D$3,_34_KNMI_Stations[Wknr],overzicht_per_locatie!$B25,_34_KNMI_Stations[Jaar],overzicht_per_locatie!$H$3))</f>
        <v>1011.9571428571429</v>
      </c>
      <c r="M25" s="14" t="s">
        <v>9</v>
      </c>
    </row>
    <row r="26" spans="2:13" x14ac:dyDescent="0.2">
      <c r="B26" s="95" t="str">
        <f>HLOOKUP(overzicht_per_locatie!$H$3,Blad1!$H$1:$P$54,ROW(B26)-21,0)</f>
        <v>26-04</v>
      </c>
      <c r="C26" s="107">
        <f>SUMIFS(_34_KNMI_Stations[graaddagen],_34_KNMI_Stations[Weerstation],overzicht_per_locatie!$D$3,_34_KNMI_Stations[Wknr],overzicht_per_locatie!$B26,_34_KNMI_Stations[Jaar],overzicht_per_locatie!$H$3)</f>
        <v>108.6</v>
      </c>
      <c r="D26" s="108">
        <f>SUMIFS(_34_KNMI_Stations[gew. Graaddagen],_34_KNMI_Stations[Weerstation],overzicht_per_locatie!$D$3,_34_KNMI_Stations[Wknr],overzicht_per_locatie!$B26,_34_KNMI_Stations[Jaar],overzicht_per_locatie!$H$3)</f>
        <v>119.46000000000001</v>
      </c>
      <c r="E26" s="108">
        <f>SUMIFS(_34_KNMI_Stations[koeldagen],_34_KNMI_Stations[Weerstation],overzicht_per_locatie!$D$3,_34_KNMI_Stations[Wknr],overzicht_per_locatie!$B26,_34_KNMI_Stations[Jaar],overzicht_per_locatie!$H$3)</f>
        <v>0</v>
      </c>
      <c r="F26" s="108">
        <f>IF(COUNTIFS(_34_KNMI_Stations[Weerstation],overzicht_per_locatie!$D$3,_34_KNMI_Stations[Wknr],overzicht_per_locatie!$B26,_34_KNMI_Stations[Jaar],overzicht_per_locatie!$H$3)=0,"",SUMIFS(_34_KNMI_Stations[Etmaal temperatuur °C],_34_KNMI_Stations[Weerstation],overzicht_per_locatie!$D$3,_34_KNMI_Stations[Wknr],overzicht_per_locatie!$B26,_34_KNMI_Stations[Jaar],overzicht_per_locatie!$H$3)/COUNTIFS(_34_KNMI_Stations[Weerstation],overzicht_per_locatie!$D$3,_34_KNMI_Stations[Wknr],overzicht_per_locatie!$B26,_34_KNMI_Stations[Jaar],overzicht_per_locatie!$H$3))</f>
        <v>2.4857142857142853</v>
      </c>
      <c r="G26" s="93">
        <f>IF(COUNTIFS(_34_KNMI_Stations[Weerstation],overzicht_per_locatie!$D$3,_34_KNMI_Stations[Wknr],overzicht_per_locatie!$B26,_34_KNMI_Stations[Jaar],overzicht_per_locatie!$H$3)=0,"",SUMIFS(_34_KNMI_Stations[Relatieve vochtigheid %],_34_KNMI_Stations[Weerstation],overzicht_per_locatie!$D$3,_34_KNMI_Stations[Wknr],overzicht_per_locatie!$B26,_34_KNMI_Stations[Jaar],overzicht_per_locatie!$H$3)/COUNTIFS(_34_KNMI_Stations[Weerstation],overzicht_per_locatie!$D$3,_34_KNMI_Stations[Wknr],overzicht_per_locatie!$B26,_34_KNMI_Stations[Jaar],overzicht_per_locatie!$H$3))</f>
        <v>0.83714285714285719</v>
      </c>
      <c r="H26" s="108">
        <f>IF(COUNTIFS(_34_KNMI_Stations[Weerstation],overzicht_per_locatie!$D$3,_34_KNMI_Stations[Wknr],overzicht_per_locatie!$B26,_34_KNMI_Stations[Jaar],overzicht_per_locatie!$H$3)=0,"",SUMIFS(_34_KNMI_Stations[Windsnelheid m/s],_34_KNMI_Stations[Weerstation],overzicht_per_locatie!$D$3,_34_KNMI_Stations[Wknr],overzicht_per_locatie!$B26,_34_KNMI_Stations[Jaar],overzicht_per_locatie!$H$3)/COUNTIFS(_34_KNMI_Stations[Weerstation],overzicht_per_locatie!$D$3,_34_KNMI_Stations[Wknr],overzicht_per_locatie!$B26,_34_KNMI_Stations[Jaar],overzicht_per_locatie!$H$3))</f>
        <v>3.3857142857142861</v>
      </c>
      <c r="I26" s="108">
        <f>SUMIFS(_34_KNMI_Stations[Neerslag mm],_34_KNMI_Stations[Weerstation],overzicht_per_locatie!$D$3,_34_KNMI_Stations[Wknr],overzicht_per_locatie!$B26,_34_KNMI_Stations[Jaar],overzicht_per_locatie!$H$3)</f>
        <v>0.30000000000000004</v>
      </c>
      <c r="J26" s="108">
        <f>IF(COUNTIFS(_34_KNMI_Stations[Weerstation],overzicht_per_locatie!$D$3,_34_KNMI_Stations[Wknr],overzicht_per_locatie!$B26,_34_KNMI_Stations[Jaar],overzicht_per_locatie!$H$3)=0,"",SUMIFS(_34_KNMI_Stations[Globale straling J/cm2],_34_KNMI_Stations[Weerstation],overzicht_per_locatie!$D$3,_34_KNMI_Stations[Wknr],overzicht_per_locatie!$B26,_34_KNMI_Stations[Jaar],overzicht_per_locatie!$H$3)/COUNTIFS(_34_KNMI_Stations[Weerstation],overzicht_per_locatie!$D$3,_34_KNMI_Stations[Wknr],overzicht_per_locatie!$B26,_34_KNMI_Stations[Jaar],overzicht_per_locatie!$H$3))</f>
        <v>434.28571428571428</v>
      </c>
      <c r="K26" s="108">
        <f>IF(COUNTIFS(_34_KNMI_Stations[Weerstation],overzicht_per_locatie!$D$3,_34_KNMI_Stations[Wknr],overzicht_per_locatie!$B26,_34_KNMI_Stations[Jaar],overzicht_per_locatie!$H$3)=0,"",SUMIFS(_34_KNMI_Stations[Luchtdruk hPa],_34_KNMI_Stations[Weerstation],overzicht_per_locatie!$D$3,_34_KNMI_Stations[Wknr],overzicht_per_locatie!$B26,_34_KNMI_Stations[Jaar],overzicht_per_locatie!$H$3)/COUNTIFS(_34_KNMI_Stations[Weerstation],overzicht_per_locatie!$D$3,_34_KNMI_Stations[Wknr],overzicht_per_locatie!$B26,_34_KNMI_Stations[Jaar],overzicht_per_locatie!$H$3))</f>
        <v>1003.7714285714285</v>
      </c>
      <c r="M26" s="14" t="s">
        <v>32</v>
      </c>
    </row>
    <row r="27" spans="2:13" x14ac:dyDescent="0.2">
      <c r="B27" s="95" t="str">
        <f>HLOOKUP(overzicht_per_locatie!$H$3,Blad1!$H$1:$P$54,ROW(B27)-21,0)</f>
        <v>26-05</v>
      </c>
      <c r="C27" s="107">
        <f>SUMIFS(_34_KNMI_Stations[graaddagen],_34_KNMI_Stations[Weerstation],overzicht_per_locatie!$D$3,_34_KNMI_Stations[Wknr],overzicht_per_locatie!$B27,_34_KNMI_Stations[Jaar],overzicht_per_locatie!$H$3)</f>
        <v>95.6</v>
      </c>
      <c r="D27" s="108">
        <f>SUMIFS(_34_KNMI_Stations[gew. Graaddagen],_34_KNMI_Stations[Weerstation],overzicht_per_locatie!$D$3,_34_KNMI_Stations[Wknr],overzicht_per_locatie!$B27,_34_KNMI_Stations[Jaar],overzicht_per_locatie!$H$3)</f>
        <v>105.16</v>
      </c>
      <c r="E27" s="108">
        <f>SUMIFS(_34_KNMI_Stations[koeldagen],_34_KNMI_Stations[Weerstation],overzicht_per_locatie!$D$3,_34_KNMI_Stations[Wknr],overzicht_per_locatie!$B27,_34_KNMI_Stations[Jaar],overzicht_per_locatie!$H$3)</f>
        <v>0</v>
      </c>
      <c r="F27" s="108">
        <f>IF(COUNTIFS(_34_KNMI_Stations[Weerstation],overzicht_per_locatie!$D$3,_34_KNMI_Stations[Wknr],overzicht_per_locatie!$B27,_34_KNMI_Stations[Jaar],overzicht_per_locatie!$H$3)=0,"",SUMIFS(_34_KNMI_Stations[Etmaal temperatuur °C],_34_KNMI_Stations[Weerstation],overzicht_per_locatie!$D$3,_34_KNMI_Stations[Wknr],overzicht_per_locatie!$B27,_34_KNMI_Stations[Jaar],overzicht_per_locatie!$H$3)/COUNTIFS(_34_KNMI_Stations[Weerstation],overzicht_per_locatie!$D$3,_34_KNMI_Stations[Wknr],overzicht_per_locatie!$B27,_34_KNMI_Stations[Jaar],overzicht_per_locatie!$H$3))</f>
        <v>2.0666666666666669</v>
      </c>
      <c r="G27" s="93">
        <f>IF(COUNTIFS(_34_KNMI_Stations[Weerstation],overzicht_per_locatie!$D$3,_34_KNMI_Stations[Wknr],overzicht_per_locatie!$B27,_34_KNMI_Stations[Jaar],overzicht_per_locatie!$H$3)=0,"",SUMIFS(_34_KNMI_Stations[Relatieve vochtigheid %],_34_KNMI_Stations[Weerstation],overzicht_per_locatie!$D$3,_34_KNMI_Stations[Wknr],overzicht_per_locatie!$B27,_34_KNMI_Stations[Jaar],overzicht_per_locatie!$H$3)/COUNTIFS(_34_KNMI_Stations[Weerstation],overzicht_per_locatie!$D$3,_34_KNMI_Stations[Wknr],overzicht_per_locatie!$B27,_34_KNMI_Stations[Jaar],overzicht_per_locatie!$H$3))</f>
        <v>0.94</v>
      </c>
      <c r="H27" s="108">
        <f>IF(COUNTIFS(_34_KNMI_Stations[Weerstation],overzicht_per_locatie!$D$3,_34_KNMI_Stations[Wknr],overzicht_per_locatie!$B27,_34_KNMI_Stations[Jaar],overzicht_per_locatie!$H$3)=0,"",SUMIFS(_34_KNMI_Stations[Windsnelheid m/s],_34_KNMI_Stations[Weerstation],overzicht_per_locatie!$D$3,_34_KNMI_Stations[Wknr],overzicht_per_locatie!$B27,_34_KNMI_Stations[Jaar],overzicht_per_locatie!$H$3)/COUNTIFS(_34_KNMI_Stations[Weerstation],overzicht_per_locatie!$D$3,_34_KNMI_Stations[Wknr],overzicht_per_locatie!$B27,_34_KNMI_Stations[Jaar],overzicht_per_locatie!$H$3))</f>
        <v>2.9499999999999997</v>
      </c>
      <c r="I27" s="108">
        <f>SUMIFS(_34_KNMI_Stations[Neerslag mm],_34_KNMI_Stations[Weerstation],overzicht_per_locatie!$D$3,_34_KNMI_Stations[Wknr],overzicht_per_locatie!$B27,_34_KNMI_Stations[Jaar],overzicht_per_locatie!$H$3)</f>
        <v>8.1</v>
      </c>
      <c r="J27" s="108">
        <f>IF(COUNTIFS(_34_KNMI_Stations[Weerstation],overzicht_per_locatie!$D$3,_34_KNMI_Stations[Wknr],overzicht_per_locatie!$B27,_34_KNMI_Stations[Jaar],overzicht_per_locatie!$H$3)=0,"",SUMIFS(_34_KNMI_Stations[Globale straling J/cm2],_34_KNMI_Stations[Weerstation],overzicht_per_locatie!$D$3,_34_KNMI_Stations[Wknr],overzicht_per_locatie!$B27,_34_KNMI_Stations[Jaar],overzicht_per_locatie!$H$3)/COUNTIFS(_34_KNMI_Stations[Weerstation],overzicht_per_locatie!$D$3,_34_KNMI_Stations[Wknr],overzicht_per_locatie!$B27,_34_KNMI_Stations[Jaar],overzicht_per_locatie!$H$3))</f>
        <v>178.5</v>
      </c>
      <c r="K27" s="108">
        <f>IF(COUNTIFS(_34_KNMI_Stations[Weerstation],overzicht_per_locatie!$D$3,_34_KNMI_Stations[Wknr],overzicht_per_locatie!$B27,_34_KNMI_Stations[Jaar],overzicht_per_locatie!$H$3)=0,"",SUMIFS(_34_KNMI_Stations[Luchtdruk hPa],_34_KNMI_Stations[Weerstation],overzicht_per_locatie!$D$3,_34_KNMI_Stations[Wknr],overzicht_per_locatie!$B27,_34_KNMI_Stations[Jaar],overzicht_per_locatie!$H$3)/COUNTIFS(_34_KNMI_Stations[Weerstation],overzicht_per_locatie!$D$3,_34_KNMI_Stations[Wknr],overzicht_per_locatie!$B27,_34_KNMI_Stations[Jaar],overzicht_per_locatie!$H$3))</f>
        <v>998.78333333333342</v>
      </c>
      <c r="M27" s="14" t="s">
        <v>11</v>
      </c>
    </row>
    <row r="28" spans="2:13" x14ac:dyDescent="0.2">
      <c r="B28" s="95" t="str">
        <f>HLOOKUP(overzicht_per_locatie!$H$3,Blad1!$H$1:$P$54,ROW(B28)-21,0)</f>
        <v>26-06</v>
      </c>
      <c r="C28" s="107">
        <f>SUMIFS(_34_KNMI_Stations[graaddagen],_34_KNMI_Stations[Weerstation],overzicht_per_locatie!$D$3,_34_KNMI_Stations[Wknr],overzicht_per_locatie!$B28,_34_KNMI_Stations[Jaar],overzicht_per_locatie!$H$3)</f>
        <v>0</v>
      </c>
      <c r="D28" s="108">
        <f>SUMIFS(_34_KNMI_Stations[gew. Graaddagen],_34_KNMI_Stations[Weerstation],overzicht_per_locatie!$D$3,_34_KNMI_Stations[Wknr],overzicht_per_locatie!$B28,_34_KNMI_Stations[Jaar],overzicht_per_locatie!$H$3)</f>
        <v>0</v>
      </c>
      <c r="E28" s="108">
        <f>SUMIFS(_34_KNMI_Stations[koeldagen],_34_KNMI_Stations[Weerstation],overzicht_per_locatie!$D$3,_34_KNMI_Stations[Wknr],overzicht_per_locatie!$B28,_34_KNMI_Stations[Jaar],overzicht_per_locatie!$H$3)</f>
        <v>0</v>
      </c>
      <c r="F28" s="108" t="str">
        <f>IF(COUNTIFS(_34_KNMI_Stations[Weerstation],overzicht_per_locatie!$D$3,_34_KNMI_Stations[Wknr],overzicht_per_locatie!$B28,_34_KNMI_Stations[Jaar],overzicht_per_locatie!$H$3)=0,"",SUMIFS(_34_KNMI_Stations[Etmaal temperatuur °C],_34_KNMI_Stations[Weerstation],overzicht_per_locatie!$D$3,_34_KNMI_Stations[Wknr],overzicht_per_locatie!$B28,_34_KNMI_Stations[Jaar],overzicht_per_locatie!$H$3)/COUNTIFS(_34_KNMI_Stations[Weerstation],overzicht_per_locatie!$D$3,_34_KNMI_Stations[Wknr],overzicht_per_locatie!$B28,_34_KNMI_Stations[Jaar],overzicht_per_locatie!$H$3))</f>
        <v/>
      </c>
      <c r="G28" s="93" t="str">
        <f>IF(COUNTIFS(_34_KNMI_Stations[Weerstation],overzicht_per_locatie!$D$3,_34_KNMI_Stations[Wknr],overzicht_per_locatie!$B28,_34_KNMI_Stations[Jaar],overzicht_per_locatie!$H$3)=0,"",SUMIFS(_34_KNMI_Stations[Relatieve vochtigheid %],_34_KNMI_Stations[Weerstation],overzicht_per_locatie!$D$3,_34_KNMI_Stations[Wknr],overzicht_per_locatie!$B28,_34_KNMI_Stations[Jaar],overzicht_per_locatie!$H$3)/COUNTIFS(_34_KNMI_Stations[Weerstation],overzicht_per_locatie!$D$3,_34_KNMI_Stations[Wknr],overzicht_per_locatie!$B28,_34_KNMI_Stations[Jaar],overzicht_per_locatie!$H$3))</f>
        <v/>
      </c>
      <c r="H28" s="108" t="str">
        <f>IF(COUNTIFS(_34_KNMI_Stations[Weerstation],overzicht_per_locatie!$D$3,_34_KNMI_Stations[Wknr],overzicht_per_locatie!$B28,_34_KNMI_Stations[Jaar],overzicht_per_locatie!$H$3)=0,"",SUMIFS(_34_KNMI_Stations[Windsnelheid m/s],_34_KNMI_Stations[Weerstation],overzicht_per_locatie!$D$3,_34_KNMI_Stations[Wknr],overzicht_per_locatie!$B28,_34_KNMI_Stations[Jaar],overzicht_per_locatie!$H$3)/COUNTIFS(_34_KNMI_Stations[Weerstation],overzicht_per_locatie!$D$3,_34_KNMI_Stations[Wknr],overzicht_per_locatie!$B28,_34_KNMI_Stations[Jaar],overzicht_per_locatie!$H$3))</f>
        <v/>
      </c>
      <c r="I28" s="108">
        <f>SUMIFS(_34_KNMI_Stations[Neerslag mm],_34_KNMI_Stations[Weerstation],overzicht_per_locatie!$D$3,_34_KNMI_Stations[Wknr],overzicht_per_locatie!$B28,_34_KNMI_Stations[Jaar],overzicht_per_locatie!$H$3)</f>
        <v>0</v>
      </c>
      <c r="J28" s="108" t="str">
        <f>IF(COUNTIFS(_34_KNMI_Stations[Weerstation],overzicht_per_locatie!$D$3,_34_KNMI_Stations[Wknr],overzicht_per_locatie!$B28,_34_KNMI_Stations[Jaar],overzicht_per_locatie!$H$3)=0,"",SUMIFS(_34_KNMI_Stations[Globale straling J/cm2],_34_KNMI_Stations[Weerstation],overzicht_per_locatie!$D$3,_34_KNMI_Stations[Wknr],overzicht_per_locatie!$B28,_34_KNMI_Stations[Jaar],overzicht_per_locatie!$H$3)/COUNTIFS(_34_KNMI_Stations[Weerstation],overzicht_per_locatie!$D$3,_34_KNMI_Stations[Wknr],overzicht_per_locatie!$B28,_34_KNMI_Stations[Jaar],overzicht_per_locatie!$H$3))</f>
        <v/>
      </c>
      <c r="K28" s="108" t="str">
        <f>IF(COUNTIFS(_34_KNMI_Stations[Weerstation],overzicht_per_locatie!$D$3,_34_KNMI_Stations[Wknr],overzicht_per_locatie!$B28,_34_KNMI_Stations[Jaar],overzicht_per_locatie!$H$3)=0,"",SUMIFS(_34_KNMI_Stations[Luchtdruk hPa],_34_KNMI_Stations[Weerstation],overzicht_per_locatie!$D$3,_34_KNMI_Stations[Wknr],overzicht_per_locatie!$B28,_34_KNMI_Stations[Jaar],overzicht_per_locatie!$H$3)/COUNTIFS(_34_KNMI_Stations[Weerstation],overzicht_per_locatie!$D$3,_34_KNMI_Stations[Wknr],overzicht_per_locatie!$B28,_34_KNMI_Stations[Jaar],overzicht_per_locatie!$H$3))</f>
        <v/>
      </c>
      <c r="M28" s="14" t="s">
        <v>18</v>
      </c>
    </row>
    <row r="29" spans="2:13" x14ac:dyDescent="0.2">
      <c r="B29" s="95" t="str">
        <f>HLOOKUP(overzicht_per_locatie!$H$3,Blad1!$H$1:$P$54,ROW(B29)-21,0)</f>
        <v>26-07</v>
      </c>
      <c r="C29" s="107">
        <f>SUMIFS(_34_KNMI_Stations[graaddagen],_34_KNMI_Stations[Weerstation],overzicht_per_locatie!$D$3,_34_KNMI_Stations[Wknr],overzicht_per_locatie!$B29,_34_KNMI_Stations[Jaar],overzicht_per_locatie!$H$3)</f>
        <v>0</v>
      </c>
      <c r="D29" s="108">
        <f>SUMIFS(_34_KNMI_Stations[gew. Graaddagen],_34_KNMI_Stations[Weerstation],overzicht_per_locatie!$D$3,_34_KNMI_Stations[Wknr],overzicht_per_locatie!$B29,_34_KNMI_Stations[Jaar],overzicht_per_locatie!$H$3)</f>
        <v>0</v>
      </c>
      <c r="E29" s="108">
        <f>SUMIFS(_34_KNMI_Stations[koeldagen],_34_KNMI_Stations[Weerstation],overzicht_per_locatie!$D$3,_34_KNMI_Stations[Wknr],overzicht_per_locatie!$B29,_34_KNMI_Stations[Jaar],overzicht_per_locatie!$H$3)</f>
        <v>0</v>
      </c>
      <c r="F29" s="108" t="str">
        <f>IF(COUNTIFS(_34_KNMI_Stations[Weerstation],overzicht_per_locatie!$D$3,_34_KNMI_Stations[Wknr],overzicht_per_locatie!$B29,_34_KNMI_Stations[Jaar],overzicht_per_locatie!$H$3)=0,"",SUMIFS(_34_KNMI_Stations[Etmaal temperatuur °C],_34_KNMI_Stations[Weerstation],overzicht_per_locatie!$D$3,_34_KNMI_Stations[Wknr],overzicht_per_locatie!$B29,_34_KNMI_Stations[Jaar],overzicht_per_locatie!$H$3)/COUNTIFS(_34_KNMI_Stations[Weerstation],overzicht_per_locatie!$D$3,_34_KNMI_Stations[Wknr],overzicht_per_locatie!$B29,_34_KNMI_Stations[Jaar],overzicht_per_locatie!$H$3))</f>
        <v/>
      </c>
      <c r="G29" s="93" t="str">
        <f>IF(COUNTIFS(_34_KNMI_Stations[Weerstation],overzicht_per_locatie!$D$3,_34_KNMI_Stations[Wknr],overzicht_per_locatie!$B29,_34_KNMI_Stations[Jaar],overzicht_per_locatie!$H$3)=0,"",SUMIFS(_34_KNMI_Stations[Relatieve vochtigheid %],_34_KNMI_Stations[Weerstation],overzicht_per_locatie!$D$3,_34_KNMI_Stations[Wknr],overzicht_per_locatie!$B29,_34_KNMI_Stations[Jaar],overzicht_per_locatie!$H$3)/COUNTIFS(_34_KNMI_Stations[Weerstation],overzicht_per_locatie!$D$3,_34_KNMI_Stations[Wknr],overzicht_per_locatie!$B29,_34_KNMI_Stations[Jaar],overzicht_per_locatie!$H$3))</f>
        <v/>
      </c>
      <c r="H29" s="108" t="str">
        <f>IF(COUNTIFS(_34_KNMI_Stations[Weerstation],overzicht_per_locatie!$D$3,_34_KNMI_Stations[Wknr],overzicht_per_locatie!$B29,_34_KNMI_Stations[Jaar],overzicht_per_locatie!$H$3)=0,"",SUMIFS(_34_KNMI_Stations[Windsnelheid m/s],_34_KNMI_Stations[Weerstation],overzicht_per_locatie!$D$3,_34_KNMI_Stations[Wknr],overzicht_per_locatie!$B29,_34_KNMI_Stations[Jaar],overzicht_per_locatie!$H$3)/COUNTIFS(_34_KNMI_Stations[Weerstation],overzicht_per_locatie!$D$3,_34_KNMI_Stations[Wknr],overzicht_per_locatie!$B29,_34_KNMI_Stations[Jaar],overzicht_per_locatie!$H$3))</f>
        <v/>
      </c>
      <c r="I29" s="108">
        <f>SUMIFS(_34_KNMI_Stations[Neerslag mm],_34_KNMI_Stations[Weerstation],overzicht_per_locatie!$D$3,_34_KNMI_Stations[Wknr],overzicht_per_locatie!$B29,_34_KNMI_Stations[Jaar],overzicht_per_locatie!$H$3)</f>
        <v>0</v>
      </c>
      <c r="J29" s="108" t="str">
        <f>IF(COUNTIFS(_34_KNMI_Stations[Weerstation],overzicht_per_locatie!$D$3,_34_KNMI_Stations[Wknr],overzicht_per_locatie!$B29,_34_KNMI_Stations[Jaar],overzicht_per_locatie!$H$3)=0,"",SUMIFS(_34_KNMI_Stations[Globale straling J/cm2],_34_KNMI_Stations[Weerstation],overzicht_per_locatie!$D$3,_34_KNMI_Stations[Wknr],overzicht_per_locatie!$B29,_34_KNMI_Stations[Jaar],overzicht_per_locatie!$H$3)/COUNTIFS(_34_KNMI_Stations[Weerstation],overzicht_per_locatie!$D$3,_34_KNMI_Stations[Wknr],overzicht_per_locatie!$B29,_34_KNMI_Stations[Jaar],overzicht_per_locatie!$H$3))</f>
        <v/>
      </c>
      <c r="K29" s="108" t="str">
        <f>IF(COUNTIFS(_34_KNMI_Stations[Weerstation],overzicht_per_locatie!$D$3,_34_KNMI_Stations[Wknr],overzicht_per_locatie!$B29,_34_KNMI_Stations[Jaar],overzicht_per_locatie!$H$3)=0,"",SUMIFS(_34_KNMI_Stations[Luchtdruk hPa],_34_KNMI_Stations[Weerstation],overzicht_per_locatie!$D$3,_34_KNMI_Stations[Wknr],overzicht_per_locatie!$B29,_34_KNMI_Stations[Jaar],overzicht_per_locatie!$H$3)/COUNTIFS(_34_KNMI_Stations[Weerstation],overzicht_per_locatie!$D$3,_34_KNMI_Stations[Wknr],overzicht_per_locatie!$B29,_34_KNMI_Stations[Jaar],overzicht_per_locatie!$H$3))</f>
        <v/>
      </c>
      <c r="M29" s="14" t="s">
        <v>25</v>
      </c>
    </row>
    <row r="30" spans="2:13" x14ac:dyDescent="0.2">
      <c r="B30" s="95" t="str">
        <f>HLOOKUP(overzicht_per_locatie!$H$3,Blad1!$H$1:$P$54,ROW(B30)-21,0)</f>
        <v>26-08</v>
      </c>
      <c r="C30" s="107">
        <f>SUMIFS(_34_KNMI_Stations[graaddagen],_34_KNMI_Stations[Weerstation],overzicht_per_locatie!$D$3,_34_KNMI_Stations[Wknr],overzicht_per_locatie!$B30,_34_KNMI_Stations[Jaar],overzicht_per_locatie!$H$3)</f>
        <v>0</v>
      </c>
      <c r="D30" s="108">
        <f>SUMIFS(_34_KNMI_Stations[gew. Graaddagen],_34_KNMI_Stations[Weerstation],overzicht_per_locatie!$D$3,_34_KNMI_Stations[Wknr],overzicht_per_locatie!$B30,_34_KNMI_Stations[Jaar],overzicht_per_locatie!$H$3)</f>
        <v>0</v>
      </c>
      <c r="E30" s="108">
        <f>SUMIFS(_34_KNMI_Stations[koeldagen],_34_KNMI_Stations[Weerstation],overzicht_per_locatie!$D$3,_34_KNMI_Stations[Wknr],overzicht_per_locatie!$B30,_34_KNMI_Stations[Jaar],overzicht_per_locatie!$H$3)</f>
        <v>0</v>
      </c>
      <c r="F30" s="108" t="str">
        <f>IF(COUNTIFS(_34_KNMI_Stations[Weerstation],overzicht_per_locatie!$D$3,_34_KNMI_Stations[Wknr],overzicht_per_locatie!$B30,_34_KNMI_Stations[Jaar],overzicht_per_locatie!$H$3)=0,"",SUMIFS(_34_KNMI_Stations[Etmaal temperatuur °C],_34_KNMI_Stations[Weerstation],overzicht_per_locatie!$D$3,_34_KNMI_Stations[Wknr],overzicht_per_locatie!$B30,_34_KNMI_Stations[Jaar],overzicht_per_locatie!$H$3)/COUNTIFS(_34_KNMI_Stations[Weerstation],overzicht_per_locatie!$D$3,_34_KNMI_Stations[Wknr],overzicht_per_locatie!$B30,_34_KNMI_Stations[Jaar],overzicht_per_locatie!$H$3))</f>
        <v/>
      </c>
      <c r="G30" s="93" t="str">
        <f>IF(COUNTIFS(_34_KNMI_Stations[Weerstation],overzicht_per_locatie!$D$3,_34_KNMI_Stations[Wknr],overzicht_per_locatie!$B30,_34_KNMI_Stations[Jaar],overzicht_per_locatie!$H$3)=0,"",SUMIFS(_34_KNMI_Stations[Relatieve vochtigheid %],_34_KNMI_Stations[Weerstation],overzicht_per_locatie!$D$3,_34_KNMI_Stations[Wknr],overzicht_per_locatie!$B30,_34_KNMI_Stations[Jaar],overzicht_per_locatie!$H$3)/COUNTIFS(_34_KNMI_Stations[Weerstation],overzicht_per_locatie!$D$3,_34_KNMI_Stations[Wknr],overzicht_per_locatie!$B30,_34_KNMI_Stations[Jaar],overzicht_per_locatie!$H$3))</f>
        <v/>
      </c>
      <c r="H30" s="108" t="str">
        <f>IF(COUNTIFS(_34_KNMI_Stations[Weerstation],overzicht_per_locatie!$D$3,_34_KNMI_Stations[Wknr],overzicht_per_locatie!$B30,_34_KNMI_Stations[Jaar],overzicht_per_locatie!$H$3)=0,"",SUMIFS(_34_KNMI_Stations[Windsnelheid m/s],_34_KNMI_Stations[Weerstation],overzicht_per_locatie!$D$3,_34_KNMI_Stations[Wknr],overzicht_per_locatie!$B30,_34_KNMI_Stations[Jaar],overzicht_per_locatie!$H$3)/COUNTIFS(_34_KNMI_Stations[Weerstation],overzicht_per_locatie!$D$3,_34_KNMI_Stations[Wknr],overzicht_per_locatie!$B30,_34_KNMI_Stations[Jaar],overzicht_per_locatie!$H$3))</f>
        <v/>
      </c>
      <c r="I30" s="108">
        <f>SUMIFS(_34_KNMI_Stations[Neerslag mm],_34_KNMI_Stations[Weerstation],overzicht_per_locatie!$D$3,_34_KNMI_Stations[Wknr],overzicht_per_locatie!$B30,_34_KNMI_Stations[Jaar],overzicht_per_locatie!$H$3)</f>
        <v>0</v>
      </c>
      <c r="J30" s="108" t="str">
        <f>IF(COUNTIFS(_34_KNMI_Stations[Weerstation],overzicht_per_locatie!$D$3,_34_KNMI_Stations[Wknr],overzicht_per_locatie!$B30,_34_KNMI_Stations[Jaar],overzicht_per_locatie!$H$3)=0,"",SUMIFS(_34_KNMI_Stations[Globale straling J/cm2],_34_KNMI_Stations[Weerstation],overzicht_per_locatie!$D$3,_34_KNMI_Stations[Wknr],overzicht_per_locatie!$B30,_34_KNMI_Stations[Jaar],overzicht_per_locatie!$H$3)/COUNTIFS(_34_KNMI_Stations[Weerstation],overzicht_per_locatie!$D$3,_34_KNMI_Stations[Wknr],overzicht_per_locatie!$B30,_34_KNMI_Stations[Jaar],overzicht_per_locatie!$H$3))</f>
        <v/>
      </c>
      <c r="K30" s="108" t="str">
        <f>IF(COUNTIFS(_34_KNMI_Stations[Weerstation],overzicht_per_locatie!$D$3,_34_KNMI_Stations[Wknr],overzicht_per_locatie!$B30,_34_KNMI_Stations[Jaar],overzicht_per_locatie!$H$3)=0,"",SUMIFS(_34_KNMI_Stations[Luchtdruk hPa],_34_KNMI_Stations[Weerstation],overzicht_per_locatie!$D$3,_34_KNMI_Stations[Wknr],overzicht_per_locatie!$B30,_34_KNMI_Stations[Jaar],overzicht_per_locatie!$H$3)/COUNTIFS(_34_KNMI_Stations[Weerstation],overzicht_per_locatie!$D$3,_34_KNMI_Stations[Wknr],overzicht_per_locatie!$B30,_34_KNMI_Stations[Jaar],overzicht_per_locatie!$H$3))</f>
        <v/>
      </c>
      <c r="M30" s="14" t="s">
        <v>2</v>
      </c>
    </row>
    <row r="31" spans="2:13" x14ac:dyDescent="0.2">
      <c r="B31" s="95" t="str">
        <f>HLOOKUP(overzicht_per_locatie!$H$3,Blad1!$H$1:$P$54,ROW(B31)-21,0)</f>
        <v>26-09</v>
      </c>
      <c r="C31" s="107">
        <f>SUMIFS(_34_KNMI_Stations[graaddagen],_34_KNMI_Stations[Weerstation],overzicht_per_locatie!$D$3,_34_KNMI_Stations[Wknr],overzicht_per_locatie!$B31,_34_KNMI_Stations[Jaar],overzicht_per_locatie!$H$3)</f>
        <v>0</v>
      </c>
      <c r="D31" s="108">
        <f>SUMIFS(_34_KNMI_Stations[gew. Graaddagen],_34_KNMI_Stations[Weerstation],overzicht_per_locatie!$D$3,_34_KNMI_Stations[Wknr],overzicht_per_locatie!$B31,_34_KNMI_Stations[Jaar],overzicht_per_locatie!$H$3)</f>
        <v>0</v>
      </c>
      <c r="E31" s="108">
        <f>SUMIFS(_34_KNMI_Stations[koeldagen],_34_KNMI_Stations[Weerstation],overzicht_per_locatie!$D$3,_34_KNMI_Stations[Wknr],overzicht_per_locatie!$B31,_34_KNMI_Stations[Jaar],overzicht_per_locatie!$H$3)</f>
        <v>0</v>
      </c>
      <c r="F31" s="108" t="str">
        <f>IF(COUNTIFS(_34_KNMI_Stations[Weerstation],overzicht_per_locatie!$D$3,_34_KNMI_Stations[Wknr],overzicht_per_locatie!$B31,_34_KNMI_Stations[Jaar],overzicht_per_locatie!$H$3)=0,"",SUMIFS(_34_KNMI_Stations[Etmaal temperatuur °C],_34_KNMI_Stations[Weerstation],overzicht_per_locatie!$D$3,_34_KNMI_Stations[Wknr],overzicht_per_locatie!$B31,_34_KNMI_Stations[Jaar],overzicht_per_locatie!$H$3)/COUNTIFS(_34_KNMI_Stations[Weerstation],overzicht_per_locatie!$D$3,_34_KNMI_Stations[Wknr],overzicht_per_locatie!$B31,_34_KNMI_Stations[Jaar],overzicht_per_locatie!$H$3))</f>
        <v/>
      </c>
      <c r="G31" s="93" t="str">
        <f>IF(COUNTIFS(_34_KNMI_Stations[Weerstation],overzicht_per_locatie!$D$3,_34_KNMI_Stations[Wknr],overzicht_per_locatie!$B31,_34_KNMI_Stations[Jaar],overzicht_per_locatie!$H$3)=0,"",SUMIFS(_34_KNMI_Stations[Relatieve vochtigheid %],_34_KNMI_Stations[Weerstation],overzicht_per_locatie!$D$3,_34_KNMI_Stations[Wknr],overzicht_per_locatie!$B31,_34_KNMI_Stations[Jaar],overzicht_per_locatie!$H$3)/COUNTIFS(_34_KNMI_Stations[Weerstation],overzicht_per_locatie!$D$3,_34_KNMI_Stations[Wknr],overzicht_per_locatie!$B31,_34_KNMI_Stations[Jaar],overzicht_per_locatie!$H$3))</f>
        <v/>
      </c>
      <c r="H31" s="108" t="str">
        <f>IF(COUNTIFS(_34_KNMI_Stations[Weerstation],overzicht_per_locatie!$D$3,_34_KNMI_Stations[Wknr],overzicht_per_locatie!$B31,_34_KNMI_Stations[Jaar],overzicht_per_locatie!$H$3)=0,"",SUMIFS(_34_KNMI_Stations[Windsnelheid m/s],_34_KNMI_Stations[Weerstation],overzicht_per_locatie!$D$3,_34_KNMI_Stations[Wknr],overzicht_per_locatie!$B31,_34_KNMI_Stations[Jaar],overzicht_per_locatie!$H$3)/COUNTIFS(_34_KNMI_Stations[Weerstation],overzicht_per_locatie!$D$3,_34_KNMI_Stations[Wknr],overzicht_per_locatie!$B31,_34_KNMI_Stations[Jaar],overzicht_per_locatie!$H$3))</f>
        <v/>
      </c>
      <c r="I31" s="108">
        <f>SUMIFS(_34_KNMI_Stations[Neerslag mm],_34_KNMI_Stations[Weerstation],overzicht_per_locatie!$D$3,_34_KNMI_Stations[Wknr],overzicht_per_locatie!$B31,_34_KNMI_Stations[Jaar],overzicht_per_locatie!$H$3)</f>
        <v>0</v>
      </c>
      <c r="J31" s="108" t="str">
        <f>IF(COUNTIFS(_34_KNMI_Stations[Weerstation],overzicht_per_locatie!$D$3,_34_KNMI_Stations[Wknr],overzicht_per_locatie!$B31,_34_KNMI_Stations[Jaar],overzicht_per_locatie!$H$3)=0,"",SUMIFS(_34_KNMI_Stations[Globale straling J/cm2],_34_KNMI_Stations[Weerstation],overzicht_per_locatie!$D$3,_34_KNMI_Stations[Wknr],overzicht_per_locatie!$B31,_34_KNMI_Stations[Jaar],overzicht_per_locatie!$H$3)/COUNTIFS(_34_KNMI_Stations[Weerstation],overzicht_per_locatie!$D$3,_34_KNMI_Stations[Wknr],overzicht_per_locatie!$B31,_34_KNMI_Stations[Jaar],overzicht_per_locatie!$H$3))</f>
        <v/>
      </c>
      <c r="K31" s="108" t="str">
        <f>IF(COUNTIFS(_34_KNMI_Stations[Weerstation],overzicht_per_locatie!$D$3,_34_KNMI_Stations[Wknr],overzicht_per_locatie!$B31,_34_KNMI_Stations[Jaar],overzicht_per_locatie!$H$3)=0,"",SUMIFS(_34_KNMI_Stations[Luchtdruk hPa],_34_KNMI_Stations[Weerstation],overzicht_per_locatie!$D$3,_34_KNMI_Stations[Wknr],overzicht_per_locatie!$B31,_34_KNMI_Stations[Jaar],overzicht_per_locatie!$H$3)/COUNTIFS(_34_KNMI_Stations[Weerstation],overzicht_per_locatie!$D$3,_34_KNMI_Stations[Wknr],overzicht_per_locatie!$B31,_34_KNMI_Stations[Jaar],overzicht_per_locatie!$H$3))</f>
        <v/>
      </c>
      <c r="M31" s="14" t="s">
        <v>8</v>
      </c>
    </row>
    <row r="32" spans="2:13" x14ac:dyDescent="0.2">
      <c r="B32" s="95" t="str">
        <f>HLOOKUP(overzicht_per_locatie!$H$3,Blad1!$H$1:$P$54,ROW(B32)-21,0)</f>
        <v>26-10</v>
      </c>
      <c r="C32" s="107">
        <f>SUMIFS(_34_KNMI_Stations[graaddagen],_34_KNMI_Stations[Weerstation],overzicht_per_locatie!$D$3,_34_KNMI_Stations[Wknr],overzicht_per_locatie!$B32,_34_KNMI_Stations[Jaar],overzicht_per_locatie!$H$3)</f>
        <v>0</v>
      </c>
      <c r="D32" s="108">
        <f>SUMIFS(_34_KNMI_Stations[gew. Graaddagen],_34_KNMI_Stations[Weerstation],overzicht_per_locatie!$D$3,_34_KNMI_Stations[Wknr],overzicht_per_locatie!$B32,_34_KNMI_Stations[Jaar],overzicht_per_locatie!$H$3)</f>
        <v>0</v>
      </c>
      <c r="E32" s="108">
        <f>SUMIFS(_34_KNMI_Stations[koeldagen],_34_KNMI_Stations[Weerstation],overzicht_per_locatie!$D$3,_34_KNMI_Stations[Wknr],overzicht_per_locatie!$B32,_34_KNMI_Stations[Jaar],overzicht_per_locatie!$H$3)</f>
        <v>0</v>
      </c>
      <c r="F32" s="108" t="str">
        <f>IF(COUNTIFS(_34_KNMI_Stations[Weerstation],overzicht_per_locatie!$D$3,_34_KNMI_Stations[Wknr],overzicht_per_locatie!$B32,_34_KNMI_Stations[Jaar],overzicht_per_locatie!$H$3)=0,"",SUMIFS(_34_KNMI_Stations[Etmaal temperatuur °C],_34_KNMI_Stations[Weerstation],overzicht_per_locatie!$D$3,_34_KNMI_Stations[Wknr],overzicht_per_locatie!$B32,_34_KNMI_Stations[Jaar],overzicht_per_locatie!$H$3)/COUNTIFS(_34_KNMI_Stations[Weerstation],overzicht_per_locatie!$D$3,_34_KNMI_Stations[Wknr],overzicht_per_locatie!$B32,_34_KNMI_Stations[Jaar],overzicht_per_locatie!$H$3))</f>
        <v/>
      </c>
      <c r="G32" s="93" t="str">
        <f>IF(COUNTIFS(_34_KNMI_Stations[Weerstation],overzicht_per_locatie!$D$3,_34_KNMI_Stations[Wknr],overzicht_per_locatie!$B32,_34_KNMI_Stations[Jaar],overzicht_per_locatie!$H$3)=0,"",SUMIFS(_34_KNMI_Stations[Relatieve vochtigheid %],_34_KNMI_Stations[Weerstation],overzicht_per_locatie!$D$3,_34_KNMI_Stations[Wknr],overzicht_per_locatie!$B32,_34_KNMI_Stations[Jaar],overzicht_per_locatie!$H$3)/COUNTIFS(_34_KNMI_Stations[Weerstation],overzicht_per_locatie!$D$3,_34_KNMI_Stations[Wknr],overzicht_per_locatie!$B32,_34_KNMI_Stations[Jaar],overzicht_per_locatie!$H$3))</f>
        <v/>
      </c>
      <c r="H32" s="108" t="str">
        <f>IF(COUNTIFS(_34_KNMI_Stations[Weerstation],overzicht_per_locatie!$D$3,_34_KNMI_Stations[Wknr],overzicht_per_locatie!$B32,_34_KNMI_Stations[Jaar],overzicht_per_locatie!$H$3)=0,"",SUMIFS(_34_KNMI_Stations[Windsnelheid m/s],_34_KNMI_Stations[Weerstation],overzicht_per_locatie!$D$3,_34_KNMI_Stations[Wknr],overzicht_per_locatie!$B32,_34_KNMI_Stations[Jaar],overzicht_per_locatie!$H$3)/COUNTIFS(_34_KNMI_Stations[Weerstation],overzicht_per_locatie!$D$3,_34_KNMI_Stations[Wknr],overzicht_per_locatie!$B32,_34_KNMI_Stations[Jaar],overzicht_per_locatie!$H$3))</f>
        <v/>
      </c>
      <c r="I32" s="108">
        <f>SUMIFS(_34_KNMI_Stations[Neerslag mm],_34_KNMI_Stations[Weerstation],overzicht_per_locatie!$D$3,_34_KNMI_Stations[Wknr],overzicht_per_locatie!$B32,_34_KNMI_Stations[Jaar],overzicht_per_locatie!$H$3)</f>
        <v>0</v>
      </c>
      <c r="J32" s="108" t="str">
        <f>IF(COUNTIFS(_34_KNMI_Stations[Weerstation],overzicht_per_locatie!$D$3,_34_KNMI_Stations[Wknr],overzicht_per_locatie!$B32,_34_KNMI_Stations[Jaar],overzicht_per_locatie!$H$3)=0,"",SUMIFS(_34_KNMI_Stations[Globale straling J/cm2],_34_KNMI_Stations[Weerstation],overzicht_per_locatie!$D$3,_34_KNMI_Stations[Wknr],overzicht_per_locatie!$B32,_34_KNMI_Stations[Jaar],overzicht_per_locatie!$H$3)/COUNTIFS(_34_KNMI_Stations[Weerstation],overzicht_per_locatie!$D$3,_34_KNMI_Stations[Wknr],overzicht_per_locatie!$B32,_34_KNMI_Stations[Jaar],overzicht_per_locatie!$H$3))</f>
        <v/>
      </c>
      <c r="K32" s="108" t="str">
        <f>IF(COUNTIFS(_34_KNMI_Stations[Weerstation],overzicht_per_locatie!$D$3,_34_KNMI_Stations[Wknr],overzicht_per_locatie!$B32,_34_KNMI_Stations[Jaar],overzicht_per_locatie!$H$3)=0,"",SUMIFS(_34_KNMI_Stations[Luchtdruk hPa],_34_KNMI_Stations[Weerstation],overzicht_per_locatie!$D$3,_34_KNMI_Stations[Wknr],overzicht_per_locatie!$B32,_34_KNMI_Stations[Jaar],overzicht_per_locatie!$H$3)/COUNTIFS(_34_KNMI_Stations[Weerstation],overzicht_per_locatie!$D$3,_34_KNMI_Stations[Wknr],overzicht_per_locatie!$B32,_34_KNMI_Stations[Jaar],overzicht_per_locatie!$H$3))</f>
        <v/>
      </c>
      <c r="M32" s="14" t="s">
        <v>19</v>
      </c>
    </row>
    <row r="33" spans="2:13" x14ac:dyDescent="0.2">
      <c r="B33" s="95" t="str">
        <f>HLOOKUP(overzicht_per_locatie!$H$3,Blad1!$H$1:$P$54,ROW(B33)-21,0)</f>
        <v>26-11</v>
      </c>
      <c r="C33" s="107">
        <f>SUMIFS(_34_KNMI_Stations[graaddagen],_34_KNMI_Stations[Weerstation],overzicht_per_locatie!$D$3,_34_KNMI_Stations[Wknr],overzicht_per_locatie!$B33,_34_KNMI_Stations[Jaar],overzicht_per_locatie!$H$3)</f>
        <v>0</v>
      </c>
      <c r="D33" s="108">
        <f>SUMIFS(_34_KNMI_Stations[gew. Graaddagen],_34_KNMI_Stations[Weerstation],overzicht_per_locatie!$D$3,_34_KNMI_Stations[Wknr],overzicht_per_locatie!$B33,_34_KNMI_Stations[Jaar],overzicht_per_locatie!$H$3)</f>
        <v>0</v>
      </c>
      <c r="E33" s="108">
        <f>SUMIFS(_34_KNMI_Stations[koeldagen],_34_KNMI_Stations[Weerstation],overzicht_per_locatie!$D$3,_34_KNMI_Stations[Wknr],overzicht_per_locatie!$B33,_34_KNMI_Stations[Jaar],overzicht_per_locatie!$H$3)</f>
        <v>0</v>
      </c>
      <c r="F33" s="108" t="str">
        <f>IF(COUNTIFS(_34_KNMI_Stations[Weerstation],overzicht_per_locatie!$D$3,_34_KNMI_Stations[Wknr],overzicht_per_locatie!$B33,_34_KNMI_Stations[Jaar],overzicht_per_locatie!$H$3)=0,"",SUMIFS(_34_KNMI_Stations[Etmaal temperatuur °C],_34_KNMI_Stations[Weerstation],overzicht_per_locatie!$D$3,_34_KNMI_Stations[Wknr],overzicht_per_locatie!$B33,_34_KNMI_Stations[Jaar],overzicht_per_locatie!$H$3)/COUNTIFS(_34_KNMI_Stations[Weerstation],overzicht_per_locatie!$D$3,_34_KNMI_Stations[Wknr],overzicht_per_locatie!$B33,_34_KNMI_Stations[Jaar],overzicht_per_locatie!$H$3))</f>
        <v/>
      </c>
      <c r="G33" s="93" t="str">
        <f>IF(COUNTIFS(_34_KNMI_Stations[Weerstation],overzicht_per_locatie!$D$3,_34_KNMI_Stations[Wknr],overzicht_per_locatie!$B33,_34_KNMI_Stations[Jaar],overzicht_per_locatie!$H$3)=0,"",SUMIFS(_34_KNMI_Stations[Relatieve vochtigheid %],_34_KNMI_Stations[Weerstation],overzicht_per_locatie!$D$3,_34_KNMI_Stations[Wknr],overzicht_per_locatie!$B33,_34_KNMI_Stations[Jaar],overzicht_per_locatie!$H$3)/COUNTIFS(_34_KNMI_Stations[Weerstation],overzicht_per_locatie!$D$3,_34_KNMI_Stations[Wknr],overzicht_per_locatie!$B33,_34_KNMI_Stations[Jaar],overzicht_per_locatie!$H$3))</f>
        <v/>
      </c>
      <c r="H33" s="108" t="str">
        <f>IF(COUNTIFS(_34_KNMI_Stations[Weerstation],overzicht_per_locatie!$D$3,_34_KNMI_Stations[Wknr],overzicht_per_locatie!$B33,_34_KNMI_Stations[Jaar],overzicht_per_locatie!$H$3)=0,"",SUMIFS(_34_KNMI_Stations[Windsnelheid m/s],_34_KNMI_Stations[Weerstation],overzicht_per_locatie!$D$3,_34_KNMI_Stations[Wknr],overzicht_per_locatie!$B33,_34_KNMI_Stations[Jaar],overzicht_per_locatie!$H$3)/COUNTIFS(_34_KNMI_Stations[Weerstation],overzicht_per_locatie!$D$3,_34_KNMI_Stations[Wknr],overzicht_per_locatie!$B33,_34_KNMI_Stations[Jaar],overzicht_per_locatie!$H$3))</f>
        <v/>
      </c>
      <c r="I33" s="108">
        <f>SUMIFS(_34_KNMI_Stations[Neerslag mm],_34_KNMI_Stations[Weerstation],overzicht_per_locatie!$D$3,_34_KNMI_Stations[Wknr],overzicht_per_locatie!$B33,_34_KNMI_Stations[Jaar],overzicht_per_locatie!$H$3)</f>
        <v>0</v>
      </c>
      <c r="J33" s="108" t="str">
        <f>IF(COUNTIFS(_34_KNMI_Stations[Weerstation],overzicht_per_locatie!$D$3,_34_KNMI_Stations[Wknr],overzicht_per_locatie!$B33,_34_KNMI_Stations[Jaar],overzicht_per_locatie!$H$3)=0,"",SUMIFS(_34_KNMI_Stations[Globale straling J/cm2],_34_KNMI_Stations[Weerstation],overzicht_per_locatie!$D$3,_34_KNMI_Stations[Wknr],overzicht_per_locatie!$B33,_34_KNMI_Stations[Jaar],overzicht_per_locatie!$H$3)/COUNTIFS(_34_KNMI_Stations[Weerstation],overzicht_per_locatie!$D$3,_34_KNMI_Stations[Wknr],overzicht_per_locatie!$B33,_34_KNMI_Stations[Jaar],overzicht_per_locatie!$H$3))</f>
        <v/>
      </c>
      <c r="K33" s="108" t="str">
        <f>IF(COUNTIFS(_34_KNMI_Stations[Weerstation],overzicht_per_locatie!$D$3,_34_KNMI_Stations[Wknr],overzicht_per_locatie!$B33,_34_KNMI_Stations[Jaar],overzicht_per_locatie!$H$3)=0,"",SUMIFS(_34_KNMI_Stations[Luchtdruk hPa],_34_KNMI_Stations[Weerstation],overzicht_per_locatie!$D$3,_34_KNMI_Stations[Wknr],overzicht_per_locatie!$B33,_34_KNMI_Stations[Jaar],overzicht_per_locatie!$H$3)/COUNTIFS(_34_KNMI_Stations[Weerstation],overzicht_per_locatie!$D$3,_34_KNMI_Stations[Wknr],overzicht_per_locatie!$B33,_34_KNMI_Stations[Jaar],overzicht_per_locatie!$H$3))</f>
        <v/>
      </c>
      <c r="M33" s="14" t="s">
        <v>3</v>
      </c>
    </row>
    <row r="34" spans="2:13" x14ac:dyDescent="0.2">
      <c r="B34" s="95" t="str">
        <f>HLOOKUP(overzicht_per_locatie!$H$3,Blad1!$H$1:$P$54,ROW(B34)-21,0)</f>
        <v>26-12</v>
      </c>
      <c r="C34" s="107">
        <f>SUMIFS(_34_KNMI_Stations[graaddagen],_34_KNMI_Stations[Weerstation],overzicht_per_locatie!$D$3,_34_KNMI_Stations[Wknr],overzicht_per_locatie!$B34,_34_KNMI_Stations[Jaar],overzicht_per_locatie!$H$3)</f>
        <v>0</v>
      </c>
      <c r="D34" s="108">
        <f>SUMIFS(_34_KNMI_Stations[gew. Graaddagen],_34_KNMI_Stations[Weerstation],overzicht_per_locatie!$D$3,_34_KNMI_Stations[Wknr],overzicht_per_locatie!$B34,_34_KNMI_Stations[Jaar],overzicht_per_locatie!$H$3)</f>
        <v>0</v>
      </c>
      <c r="E34" s="108">
        <f>SUMIFS(_34_KNMI_Stations[koeldagen],_34_KNMI_Stations[Weerstation],overzicht_per_locatie!$D$3,_34_KNMI_Stations[Wknr],overzicht_per_locatie!$B34,_34_KNMI_Stations[Jaar],overzicht_per_locatie!$H$3)</f>
        <v>0</v>
      </c>
      <c r="F34" s="108" t="str">
        <f>IF(COUNTIFS(_34_KNMI_Stations[Weerstation],overzicht_per_locatie!$D$3,_34_KNMI_Stations[Wknr],overzicht_per_locatie!$B34,_34_KNMI_Stations[Jaar],overzicht_per_locatie!$H$3)=0,"",SUMIFS(_34_KNMI_Stations[Etmaal temperatuur °C],_34_KNMI_Stations[Weerstation],overzicht_per_locatie!$D$3,_34_KNMI_Stations[Wknr],overzicht_per_locatie!$B34,_34_KNMI_Stations[Jaar],overzicht_per_locatie!$H$3)/COUNTIFS(_34_KNMI_Stations[Weerstation],overzicht_per_locatie!$D$3,_34_KNMI_Stations[Wknr],overzicht_per_locatie!$B34,_34_KNMI_Stations[Jaar],overzicht_per_locatie!$H$3))</f>
        <v/>
      </c>
      <c r="G34" s="93" t="str">
        <f>IF(COUNTIFS(_34_KNMI_Stations[Weerstation],overzicht_per_locatie!$D$3,_34_KNMI_Stations[Wknr],overzicht_per_locatie!$B34,_34_KNMI_Stations[Jaar],overzicht_per_locatie!$H$3)=0,"",SUMIFS(_34_KNMI_Stations[Relatieve vochtigheid %],_34_KNMI_Stations[Weerstation],overzicht_per_locatie!$D$3,_34_KNMI_Stations[Wknr],overzicht_per_locatie!$B34,_34_KNMI_Stations[Jaar],overzicht_per_locatie!$H$3)/COUNTIFS(_34_KNMI_Stations[Weerstation],overzicht_per_locatie!$D$3,_34_KNMI_Stations[Wknr],overzicht_per_locatie!$B34,_34_KNMI_Stations[Jaar],overzicht_per_locatie!$H$3))</f>
        <v/>
      </c>
      <c r="H34" s="108" t="str">
        <f>IF(COUNTIFS(_34_KNMI_Stations[Weerstation],overzicht_per_locatie!$D$3,_34_KNMI_Stations[Wknr],overzicht_per_locatie!$B34,_34_KNMI_Stations[Jaar],overzicht_per_locatie!$H$3)=0,"",SUMIFS(_34_KNMI_Stations[Windsnelheid m/s],_34_KNMI_Stations[Weerstation],overzicht_per_locatie!$D$3,_34_KNMI_Stations[Wknr],overzicht_per_locatie!$B34,_34_KNMI_Stations[Jaar],overzicht_per_locatie!$H$3)/COUNTIFS(_34_KNMI_Stations[Weerstation],overzicht_per_locatie!$D$3,_34_KNMI_Stations[Wknr],overzicht_per_locatie!$B34,_34_KNMI_Stations[Jaar],overzicht_per_locatie!$H$3))</f>
        <v/>
      </c>
      <c r="I34" s="108">
        <f>SUMIFS(_34_KNMI_Stations[Neerslag mm],_34_KNMI_Stations[Weerstation],overzicht_per_locatie!$D$3,_34_KNMI_Stations[Wknr],overzicht_per_locatie!$B34,_34_KNMI_Stations[Jaar],overzicht_per_locatie!$H$3)</f>
        <v>0</v>
      </c>
      <c r="J34" s="108" t="str">
        <f>IF(COUNTIFS(_34_KNMI_Stations[Weerstation],overzicht_per_locatie!$D$3,_34_KNMI_Stations[Wknr],overzicht_per_locatie!$B34,_34_KNMI_Stations[Jaar],overzicht_per_locatie!$H$3)=0,"",SUMIFS(_34_KNMI_Stations[Globale straling J/cm2],_34_KNMI_Stations[Weerstation],overzicht_per_locatie!$D$3,_34_KNMI_Stations[Wknr],overzicht_per_locatie!$B34,_34_KNMI_Stations[Jaar],overzicht_per_locatie!$H$3)/COUNTIFS(_34_KNMI_Stations[Weerstation],overzicht_per_locatie!$D$3,_34_KNMI_Stations[Wknr],overzicht_per_locatie!$B34,_34_KNMI_Stations[Jaar],overzicht_per_locatie!$H$3))</f>
        <v/>
      </c>
      <c r="K34" s="108" t="str">
        <f>IF(COUNTIFS(_34_KNMI_Stations[Weerstation],overzicht_per_locatie!$D$3,_34_KNMI_Stations[Wknr],overzicht_per_locatie!$B34,_34_KNMI_Stations[Jaar],overzicht_per_locatie!$H$3)=0,"",SUMIFS(_34_KNMI_Stations[Luchtdruk hPa],_34_KNMI_Stations[Weerstation],overzicht_per_locatie!$D$3,_34_KNMI_Stations[Wknr],overzicht_per_locatie!$B34,_34_KNMI_Stations[Jaar],overzicht_per_locatie!$H$3)/COUNTIFS(_34_KNMI_Stations[Weerstation],overzicht_per_locatie!$D$3,_34_KNMI_Stations[Wknr],overzicht_per_locatie!$B34,_34_KNMI_Stations[Jaar],overzicht_per_locatie!$H$3))</f>
        <v/>
      </c>
      <c r="M34" s="14" t="s">
        <v>20</v>
      </c>
    </row>
    <row r="35" spans="2:13" x14ac:dyDescent="0.2">
      <c r="B35" s="95" t="str">
        <f>HLOOKUP(overzicht_per_locatie!$H$3,Blad1!$H$1:$P$54,ROW(B35)-21,0)</f>
        <v>26-13</v>
      </c>
      <c r="C35" s="107">
        <f>SUMIFS(_34_KNMI_Stations[graaddagen],_34_KNMI_Stations[Weerstation],overzicht_per_locatie!$D$3,_34_KNMI_Stations[Wknr],overzicht_per_locatie!$B35,_34_KNMI_Stations[Jaar],overzicht_per_locatie!$H$3)</f>
        <v>0</v>
      </c>
      <c r="D35" s="108">
        <f>SUMIFS(_34_KNMI_Stations[gew. Graaddagen],_34_KNMI_Stations[Weerstation],overzicht_per_locatie!$D$3,_34_KNMI_Stations[Wknr],overzicht_per_locatie!$B35,_34_KNMI_Stations[Jaar],overzicht_per_locatie!$H$3)</f>
        <v>0</v>
      </c>
      <c r="E35" s="108">
        <f>SUMIFS(_34_KNMI_Stations[koeldagen],_34_KNMI_Stations[Weerstation],overzicht_per_locatie!$D$3,_34_KNMI_Stations[Wknr],overzicht_per_locatie!$B35,_34_KNMI_Stations[Jaar],overzicht_per_locatie!$H$3)</f>
        <v>0</v>
      </c>
      <c r="F35" s="108" t="str">
        <f>IF(COUNTIFS(_34_KNMI_Stations[Weerstation],overzicht_per_locatie!$D$3,_34_KNMI_Stations[Wknr],overzicht_per_locatie!$B35,_34_KNMI_Stations[Jaar],overzicht_per_locatie!$H$3)=0,"",SUMIFS(_34_KNMI_Stations[Etmaal temperatuur °C],_34_KNMI_Stations[Weerstation],overzicht_per_locatie!$D$3,_34_KNMI_Stations[Wknr],overzicht_per_locatie!$B35,_34_KNMI_Stations[Jaar],overzicht_per_locatie!$H$3)/COUNTIFS(_34_KNMI_Stations[Weerstation],overzicht_per_locatie!$D$3,_34_KNMI_Stations[Wknr],overzicht_per_locatie!$B35,_34_KNMI_Stations[Jaar],overzicht_per_locatie!$H$3))</f>
        <v/>
      </c>
      <c r="G35" s="93" t="str">
        <f>IF(COUNTIFS(_34_KNMI_Stations[Weerstation],overzicht_per_locatie!$D$3,_34_KNMI_Stations[Wknr],overzicht_per_locatie!$B35,_34_KNMI_Stations[Jaar],overzicht_per_locatie!$H$3)=0,"",SUMIFS(_34_KNMI_Stations[Relatieve vochtigheid %],_34_KNMI_Stations[Weerstation],overzicht_per_locatie!$D$3,_34_KNMI_Stations[Wknr],overzicht_per_locatie!$B35,_34_KNMI_Stations[Jaar],overzicht_per_locatie!$H$3)/COUNTIFS(_34_KNMI_Stations[Weerstation],overzicht_per_locatie!$D$3,_34_KNMI_Stations[Wknr],overzicht_per_locatie!$B35,_34_KNMI_Stations[Jaar],overzicht_per_locatie!$H$3))</f>
        <v/>
      </c>
      <c r="H35" s="108" t="str">
        <f>IF(COUNTIFS(_34_KNMI_Stations[Weerstation],overzicht_per_locatie!$D$3,_34_KNMI_Stations[Wknr],overzicht_per_locatie!$B35,_34_KNMI_Stations[Jaar],overzicht_per_locatie!$H$3)=0,"",SUMIFS(_34_KNMI_Stations[Windsnelheid m/s],_34_KNMI_Stations[Weerstation],overzicht_per_locatie!$D$3,_34_KNMI_Stations[Wknr],overzicht_per_locatie!$B35,_34_KNMI_Stations[Jaar],overzicht_per_locatie!$H$3)/COUNTIFS(_34_KNMI_Stations[Weerstation],overzicht_per_locatie!$D$3,_34_KNMI_Stations[Wknr],overzicht_per_locatie!$B35,_34_KNMI_Stations[Jaar],overzicht_per_locatie!$H$3))</f>
        <v/>
      </c>
      <c r="I35" s="108">
        <f>SUMIFS(_34_KNMI_Stations[Neerslag mm],_34_KNMI_Stations[Weerstation],overzicht_per_locatie!$D$3,_34_KNMI_Stations[Wknr],overzicht_per_locatie!$B35,_34_KNMI_Stations[Jaar],overzicht_per_locatie!$H$3)</f>
        <v>0</v>
      </c>
      <c r="J35" s="108" t="str">
        <f>IF(COUNTIFS(_34_KNMI_Stations[Weerstation],overzicht_per_locatie!$D$3,_34_KNMI_Stations[Wknr],overzicht_per_locatie!$B35,_34_KNMI_Stations[Jaar],overzicht_per_locatie!$H$3)=0,"",SUMIFS(_34_KNMI_Stations[Globale straling J/cm2],_34_KNMI_Stations[Weerstation],overzicht_per_locatie!$D$3,_34_KNMI_Stations[Wknr],overzicht_per_locatie!$B35,_34_KNMI_Stations[Jaar],overzicht_per_locatie!$H$3)/COUNTIFS(_34_KNMI_Stations[Weerstation],overzicht_per_locatie!$D$3,_34_KNMI_Stations[Wknr],overzicht_per_locatie!$B35,_34_KNMI_Stations[Jaar],overzicht_per_locatie!$H$3))</f>
        <v/>
      </c>
      <c r="K35" s="108" t="str">
        <f>IF(COUNTIFS(_34_KNMI_Stations[Weerstation],overzicht_per_locatie!$D$3,_34_KNMI_Stations[Wknr],overzicht_per_locatie!$B35,_34_KNMI_Stations[Jaar],overzicht_per_locatie!$H$3)=0,"",SUMIFS(_34_KNMI_Stations[Luchtdruk hPa],_34_KNMI_Stations[Weerstation],overzicht_per_locatie!$D$3,_34_KNMI_Stations[Wknr],overzicht_per_locatie!$B35,_34_KNMI_Stations[Jaar],overzicht_per_locatie!$H$3)/COUNTIFS(_34_KNMI_Stations[Weerstation],overzicht_per_locatie!$D$3,_34_KNMI_Stations[Wknr],overzicht_per_locatie!$B35,_34_KNMI_Stations[Jaar],overzicht_per_locatie!$H$3))</f>
        <v/>
      </c>
      <c r="M35" s="14" t="s">
        <v>30</v>
      </c>
    </row>
    <row r="36" spans="2:13" x14ac:dyDescent="0.2">
      <c r="B36" s="95" t="str">
        <f>HLOOKUP(overzicht_per_locatie!$H$3,Blad1!$H$1:$P$54,ROW(B36)-21,0)</f>
        <v>26-14</v>
      </c>
      <c r="C36" s="107">
        <f>SUMIFS(_34_KNMI_Stations[graaddagen],_34_KNMI_Stations[Weerstation],overzicht_per_locatie!$D$3,_34_KNMI_Stations[Wknr],overzicht_per_locatie!$B36,_34_KNMI_Stations[Jaar],overzicht_per_locatie!$H$3)</f>
        <v>0</v>
      </c>
      <c r="D36" s="108">
        <f>SUMIFS(_34_KNMI_Stations[gew. Graaddagen],_34_KNMI_Stations[Weerstation],overzicht_per_locatie!$D$3,_34_KNMI_Stations[Wknr],overzicht_per_locatie!$B36,_34_KNMI_Stations[Jaar],overzicht_per_locatie!$H$3)</f>
        <v>0</v>
      </c>
      <c r="E36" s="108">
        <f>SUMIFS(_34_KNMI_Stations[koeldagen],_34_KNMI_Stations[Weerstation],overzicht_per_locatie!$D$3,_34_KNMI_Stations[Wknr],overzicht_per_locatie!$B36,_34_KNMI_Stations[Jaar],overzicht_per_locatie!$H$3)</f>
        <v>0</v>
      </c>
      <c r="F36" s="108" t="str">
        <f>IF(COUNTIFS(_34_KNMI_Stations[Weerstation],overzicht_per_locatie!$D$3,_34_KNMI_Stations[Wknr],overzicht_per_locatie!$B36,_34_KNMI_Stations[Jaar],overzicht_per_locatie!$H$3)=0,"",SUMIFS(_34_KNMI_Stations[Etmaal temperatuur °C],_34_KNMI_Stations[Weerstation],overzicht_per_locatie!$D$3,_34_KNMI_Stations[Wknr],overzicht_per_locatie!$B36,_34_KNMI_Stations[Jaar],overzicht_per_locatie!$H$3)/COUNTIFS(_34_KNMI_Stations[Weerstation],overzicht_per_locatie!$D$3,_34_KNMI_Stations[Wknr],overzicht_per_locatie!$B36,_34_KNMI_Stations[Jaar],overzicht_per_locatie!$H$3))</f>
        <v/>
      </c>
      <c r="G36" s="93" t="str">
        <f>IF(COUNTIFS(_34_KNMI_Stations[Weerstation],overzicht_per_locatie!$D$3,_34_KNMI_Stations[Wknr],overzicht_per_locatie!$B36,_34_KNMI_Stations[Jaar],overzicht_per_locatie!$H$3)=0,"",SUMIFS(_34_KNMI_Stations[Relatieve vochtigheid %],_34_KNMI_Stations[Weerstation],overzicht_per_locatie!$D$3,_34_KNMI_Stations[Wknr],overzicht_per_locatie!$B36,_34_KNMI_Stations[Jaar],overzicht_per_locatie!$H$3)/COUNTIFS(_34_KNMI_Stations[Weerstation],overzicht_per_locatie!$D$3,_34_KNMI_Stations[Wknr],overzicht_per_locatie!$B36,_34_KNMI_Stations[Jaar],overzicht_per_locatie!$H$3))</f>
        <v/>
      </c>
      <c r="H36" s="108" t="str">
        <f>IF(COUNTIFS(_34_KNMI_Stations[Weerstation],overzicht_per_locatie!$D$3,_34_KNMI_Stations[Wknr],overzicht_per_locatie!$B36,_34_KNMI_Stations[Jaar],overzicht_per_locatie!$H$3)=0,"",SUMIFS(_34_KNMI_Stations[Windsnelheid m/s],_34_KNMI_Stations[Weerstation],overzicht_per_locatie!$D$3,_34_KNMI_Stations[Wknr],overzicht_per_locatie!$B36,_34_KNMI_Stations[Jaar],overzicht_per_locatie!$H$3)/COUNTIFS(_34_KNMI_Stations[Weerstation],overzicht_per_locatie!$D$3,_34_KNMI_Stations[Wknr],overzicht_per_locatie!$B36,_34_KNMI_Stations[Jaar],overzicht_per_locatie!$H$3))</f>
        <v/>
      </c>
      <c r="I36" s="108">
        <f>SUMIFS(_34_KNMI_Stations[Neerslag mm],_34_KNMI_Stations[Weerstation],overzicht_per_locatie!$D$3,_34_KNMI_Stations[Wknr],overzicht_per_locatie!$B36,_34_KNMI_Stations[Jaar],overzicht_per_locatie!$H$3)</f>
        <v>0</v>
      </c>
      <c r="J36" s="108" t="str">
        <f>IF(COUNTIFS(_34_KNMI_Stations[Weerstation],overzicht_per_locatie!$D$3,_34_KNMI_Stations[Wknr],overzicht_per_locatie!$B36,_34_KNMI_Stations[Jaar],overzicht_per_locatie!$H$3)=0,"",SUMIFS(_34_KNMI_Stations[Globale straling J/cm2],_34_KNMI_Stations[Weerstation],overzicht_per_locatie!$D$3,_34_KNMI_Stations[Wknr],overzicht_per_locatie!$B36,_34_KNMI_Stations[Jaar],overzicht_per_locatie!$H$3)/COUNTIFS(_34_KNMI_Stations[Weerstation],overzicht_per_locatie!$D$3,_34_KNMI_Stations[Wknr],overzicht_per_locatie!$B36,_34_KNMI_Stations[Jaar],overzicht_per_locatie!$H$3))</f>
        <v/>
      </c>
      <c r="K36" s="108" t="str">
        <f>IF(COUNTIFS(_34_KNMI_Stations[Weerstation],overzicht_per_locatie!$D$3,_34_KNMI_Stations[Wknr],overzicht_per_locatie!$B36,_34_KNMI_Stations[Jaar],overzicht_per_locatie!$H$3)=0,"",SUMIFS(_34_KNMI_Stations[Luchtdruk hPa],_34_KNMI_Stations[Weerstation],overzicht_per_locatie!$D$3,_34_KNMI_Stations[Wknr],overzicht_per_locatie!$B36,_34_KNMI_Stations[Jaar],overzicht_per_locatie!$H$3)/COUNTIFS(_34_KNMI_Stations[Weerstation],overzicht_per_locatie!$D$3,_34_KNMI_Stations[Wknr],overzicht_per_locatie!$B36,_34_KNMI_Stations[Jaar],overzicht_per_locatie!$H$3))</f>
        <v/>
      </c>
      <c r="M36" s="17" t="s">
        <v>0</v>
      </c>
    </row>
    <row r="37" spans="2:13" x14ac:dyDescent="0.2">
      <c r="B37" s="95" t="str">
        <f>HLOOKUP(overzicht_per_locatie!$H$3,Blad1!$H$1:$P$54,ROW(B37)-21,0)</f>
        <v>26-15</v>
      </c>
      <c r="C37" s="107">
        <f>SUMIFS(_34_KNMI_Stations[graaddagen],_34_KNMI_Stations[Weerstation],overzicht_per_locatie!$D$3,_34_KNMI_Stations[Wknr],overzicht_per_locatie!$B37,_34_KNMI_Stations[Jaar],overzicht_per_locatie!$H$3)</f>
        <v>0</v>
      </c>
      <c r="D37" s="108">
        <f>SUMIFS(_34_KNMI_Stations[gew. Graaddagen],_34_KNMI_Stations[Weerstation],overzicht_per_locatie!$D$3,_34_KNMI_Stations[Wknr],overzicht_per_locatie!$B37,_34_KNMI_Stations[Jaar],overzicht_per_locatie!$H$3)</f>
        <v>0</v>
      </c>
      <c r="E37" s="108">
        <f>SUMIFS(_34_KNMI_Stations[koeldagen],_34_KNMI_Stations[Weerstation],overzicht_per_locatie!$D$3,_34_KNMI_Stations[Wknr],overzicht_per_locatie!$B37,_34_KNMI_Stations[Jaar],overzicht_per_locatie!$H$3)</f>
        <v>0</v>
      </c>
      <c r="F37" s="108" t="str">
        <f>IF(COUNTIFS(_34_KNMI_Stations[Weerstation],overzicht_per_locatie!$D$3,_34_KNMI_Stations[Wknr],overzicht_per_locatie!$B37,_34_KNMI_Stations[Jaar],overzicht_per_locatie!$H$3)=0,"",SUMIFS(_34_KNMI_Stations[Etmaal temperatuur °C],_34_KNMI_Stations[Weerstation],overzicht_per_locatie!$D$3,_34_KNMI_Stations[Wknr],overzicht_per_locatie!$B37,_34_KNMI_Stations[Jaar],overzicht_per_locatie!$H$3)/COUNTIFS(_34_KNMI_Stations[Weerstation],overzicht_per_locatie!$D$3,_34_KNMI_Stations[Wknr],overzicht_per_locatie!$B37,_34_KNMI_Stations[Jaar],overzicht_per_locatie!$H$3))</f>
        <v/>
      </c>
      <c r="G37" s="93" t="str">
        <f>IF(COUNTIFS(_34_KNMI_Stations[Weerstation],overzicht_per_locatie!$D$3,_34_KNMI_Stations[Wknr],overzicht_per_locatie!$B37,_34_KNMI_Stations[Jaar],overzicht_per_locatie!$H$3)=0,"",SUMIFS(_34_KNMI_Stations[Relatieve vochtigheid %],_34_KNMI_Stations[Weerstation],overzicht_per_locatie!$D$3,_34_KNMI_Stations[Wknr],overzicht_per_locatie!$B37,_34_KNMI_Stations[Jaar],overzicht_per_locatie!$H$3)/COUNTIFS(_34_KNMI_Stations[Weerstation],overzicht_per_locatie!$D$3,_34_KNMI_Stations[Wknr],overzicht_per_locatie!$B37,_34_KNMI_Stations[Jaar],overzicht_per_locatie!$H$3))</f>
        <v/>
      </c>
      <c r="H37" s="108" t="str">
        <f>IF(COUNTIFS(_34_KNMI_Stations[Weerstation],overzicht_per_locatie!$D$3,_34_KNMI_Stations[Wknr],overzicht_per_locatie!$B37,_34_KNMI_Stations[Jaar],overzicht_per_locatie!$H$3)=0,"",SUMIFS(_34_KNMI_Stations[Windsnelheid m/s],_34_KNMI_Stations[Weerstation],overzicht_per_locatie!$D$3,_34_KNMI_Stations[Wknr],overzicht_per_locatie!$B37,_34_KNMI_Stations[Jaar],overzicht_per_locatie!$H$3)/COUNTIFS(_34_KNMI_Stations[Weerstation],overzicht_per_locatie!$D$3,_34_KNMI_Stations[Wknr],overzicht_per_locatie!$B37,_34_KNMI_Stations[Jaar],overzicht_per_locatie!$H$3))</f>
        <v/>
      </c>
      <c r="I37" s="108">
        <f>SUMIFS(_34_KNMI_Stations[Neerslag mm],_34_KNMI_Stations[Weerstation],overzicht_per_locatie!$D$3,_34_KNMI_Stations[Wknr],overzicht_per_locatie!$B37,_34_KNMI_Stations[Jaar],overzicht_per_locatie!$H$3)</f>
        <v>0</v>
      </c>
      <c r="J37" s="108" t="str">
        <f>IF(COUNTIFS(_34_KNMI_Stations[Weerstation],overzicht_per_locatie!$D$3,_34_KNMI_Stations[Wknr],overzicht_per_locatie!$B37,_34_KNMI_Stations[Jaar],overzicht_per_locatie!$H$3)=0,"",SUMIFS(_34_KNMI_Stations[Globale straling J/cm2],_34_KNMI_Stations[Weerstation],overzicht_per_locatie!$D$3,_34_KNMI_Stations[Wknr],overzicht_per_locatie!$B37,_34_KNMI_Stations[Jaar],overzicht_per_locatie!$H$3)/COUNTIFS(_34_KNMI_Stations[Weerstation],overzicht_per_locatie!$D$3,_34_KNMI_Stations[Wknr],overzicht_per_locatie!$B37,_34_KNMI_Stations[Jaar],overzicht_per_locatie!$H$3))</f>
        <v/>
      </c>
      <c r="K37" s="108" t="str">
        <f>IF(COUNTIFS(_34_KNMI_Stations[Weerstation],overzicht_per_locatie!$D$3,_34_KNMI_Stations[Wknr],overzicht_per_locatie!$B37,_34_KNMI_Stations[Jaar],overzicht_per_locatie!$H$3)=0,"",SUMIFS(_34_KNMI_Stations[Luchtdruk hPa],_34_KNMI_Stations[Weerstation],overzicht_per_locatie!$D$3,_34_KNMI_Stations[Wknr],overzicht_per_locatie!$B37,_34_KNMI_Stations[Jaar],overzicht_per_locatie!$H$3)/COUNTIFS(_34_KNMI_Stations[Weerstation],overzicht_per_locatie!$D$3,_34_KNMI_Stations[Wknr],overzicht_per_locatie!$B37,_34_KNMI_Stations[Jaar],overzicht_per_locatie!$H$3))</f>
        <v/>
      </c>
      <c r="M37" s="14" t="s">
        <v>21</v>
      </c>
    </row>
    <row r="38" spans="2:13" x14ac:dyDescent="0.2">
      <c r="B38" s="95" t="str">
        <f>HLOOKUP(overzicht_per_locatie!$H$3,Blad1!$H$1:$P$54,ROW(B38)-21,0)</f>
        <v>26-16</v>
      </c>
      <c r="C38" s="107">
        <f>SUMIFS(_34_KNMI_Stations[graaddagen],_34_KNMI_Stations[Weerstation],overzicht_per_locatie!$D$3,_34_KNMI_Stations[Wknr],overzicht_per_locatie!$B38,_34_KNMI_Stations[Jaar],overzicht_per_locatie!$H$3)</f>
        <v>0</v>
      </c>
      <c r="D38" s="108">
        <f>SUMIFS(_34_KNMI_Stations[gew. Graaddagen],_34_KNMI_Stations[Weerstation],overzicht_per_locatie!$D$3,_34_KNMI_Stations[Wknr],overzicht_per_locatie!$B38,_34_KNMI_Stations[Jaar],overzicht_per_locatie!$H$3)</f>
        <v>0</v>
      </c>
      <c r="E38" s="108">
        <f>SUMIFS(_34_KNMI_Stations[koeldagen],_34_KNMI_Stations[Weerstation],overzicht_per_locatie!$D$3,_34_KNMI_Stations[Wknr],overzicht_per_locatie!$B38,_34_KNMI_Stations[Jaar],overzicht_per_locatie!$H$3)</f>
        <v>0</v>
      </c>
      <c r="F38" s="108" t="str">
        <f>IF(COUNTIFS(_34_KNMI_Stations[Weerstation],overzicht_per_locatie!$D$3,_34_KNMI_Stations[Wknr],overzicht_per_locatie!$B38,_34_KNMI_Stations[Jaar],overzicht_per_locatie!$H$3)=0,"",SUMIFS(_34_KNMI_Stations[Etmaal temperatuur °C],_34_KNMI_Stations[Weerstation],overzicht_per_locatie!$D$3,_34_KNMI_Stations[Wknr],overzicht_per_locatie!$B38,_34_KNMI_Stations[Jaar],overzicht_per_locatie!$H$3)/COUNTIFS(_34_KNMI_Stations[Weerstation],overzicht_per_locatie!$D$3,_34_KNMI_Stations[Wknr],overzicht_per_locatie!$B38,_34_KNMI_Stations[Jaar],overzicht_per_locatie!$H$3))</f>
        <v/>
      </c>
      <c r="G38" s="93" t="str">
        <f>IF(COUNTIFS(_34_KNMI_Stations[Weerstation],overzicht_per_locatie!$D$3,_34_KNMI_Stations[Wknr],overzicht_per_locatie!$B38,_34_KNMI_Stations[Jaar],overzicht_per_locatie!$H$3)=0,"",SUMIFS(_34_KNMI_Stations[Relatieve vochtigheid %],_34_KNMI_Stations[Weerstation],overzicht_per_locatie!$D$3,_34_KNMI_Stations[Wknr],overzicht_per_locatie!$B38,_34_KNMI_Stations[Jaar],overzicht_per_locatie!$H$3)/COUNTIFS(_34_KNMI_Stations[Weerstation],overzicht_per_locatie!$D$3,_34_KNMI_Stations[Wknr],overzicht_per_locatie!$B38,_34_KNMI_Stations[Jaar],overzicht_per_locatie!$H$3))</f>
        <v/>
      </c>
      <c r="H38" s="108" t="str">
        <f>IF(COUNTIFS(_34_KNMI_Stations[Weerstation],overzicht_per_locatie!$D$3,_34_KNMI_Stations[Wknr],overzicht_per_locatie!$B38,_34_KNMI_Stations[Jaar],overzicht_per_locatie!$H$3)=0,"",SUMIFS(_34_KNMI_Stations[Windsnelheid m/s],_34_KNMI_Stations[Weerstation],overzicht_per_locatie!$D$3,_34_KNMI_Stations[Wknr],overzicht_per_locatie!$B38,_34_KNMI_Stations[Jaar],overzicht_per_locatie!$H$3)/COUNTIFS(_34_KNMI_Stations[Weerstation],overzicht_per_locatie!$D$3,_34_KNMI_Stations[Wknr],overzicht_per_locatie!$B38,_34_KNMI_Stations[Jaar],overzicht_per_locatie!$H$3))</f>
        <v/>
      </c>
      <c r="I38" s="108">
        <f>SUMIFS(_34_KNMI_Stations[Neerslag mm],_34_KNMI_Stations[Weerstation],overzicht_per_locatie!$D$3,_34_KNMI_Stations[Wknr],overzicht_per_locatie!$B38,_34_KNMI_Stations[Jaar],overzicht_per_locatie!$H$3)</f>
        <v>0</v>
      </c>
      <c r="J38" s="108" t="str">
        <f>IF(COUNTIFS(_34_KNMI_Stations[Weerstation],overzicht_per_locatie!$D$3,_34_KNMI_Stations[Wknr],overzicht_per_locatie!$B38,_34_KNMI_Stations[Jaar],overzicht_per_locatie!$H$3)=0,"",SUMIFS(_34_KNMI_Stations[Globale straling J/cm2],_34_KNMI_Stations[Weerstation],overzicht_per_locatie!$D$3,_34_KNMI_Stations[Wknr],overzicht_per_locatie!$B38,_34_KNMI_Stations[Jaar],overzicht_per_locatie!$H$3)/COUNTIFS(_34_KNMI_Stations[Weerstation],overzicht_per_locatie!$D$3,_34_KNMI_Stations[Wknr],overzicht_per_locatie!$B38,_34_KNMI_Stations[Jaar],overzicht_per_locatie!$H$3))</f>
        <v/>
      </c>
      <c r="K38" s="108" t="str">
        <f>IF(COUNTIFS(_34_KNMI_Stations[Weerstation],overzicht_per_locatie!$D$3,_34_KNMI_Stations[Wknr],overzicht_per_locatie!$B38,_34_KNMI_Stations[Jaar],overzicht_per_locatie!$H$3)=0,"",SUMIFS(_34_KNMI_Stations[Luchtdruk hPa],_34_KNMI_Stations[Weerstation],overzicht_per_locatie!$D$3,_34_KNMI_Stations[Wknr],overzicht_per_locatie!$B38,_34_KNMI_Stations[Jaar],overzicht_per_locatie!$H$3)/COUNTIFS(_34_KNMI_Stations[Weerstation],overzicht_per_locatie!$D$3,_34_KNMI_Stations[Wknr],overzicht_per_locatie!$B38,_34_KNMI_Stations[Jaar],overzicht_per_locatie!$H$3))</f>
        <v/>
      </c>
      <c r="M38" s="14" t="s">
        <v>6</v>
      </c>
    </row>
    <row r="39" spans="2:13" x14ac:dyDescent="0.2">
      <c r="B39" s="95" t="str">
        <f>HLOOKUP(overzicht_per_locatie!$H$3,Blad1!$H$1:$P$54,ROW(B39)-21,0)</f>
        <v>26-17</v>
      </c>
      <c r="C39" s="107">
        <f>SUMIFS(_34_KNMI_Stations[graaddagen],_34_KNMI_Stations[Weerstation],overzicht_per_locatie!$D$3,_34_KNMI_Stations[Wknr],overzicht_per_locatie!$B39,_34_KNMI_Stations[Jaar],overzicht_per_locatie!$H$3)</f>
        <v>0</v>
      </c>
      <c r="D39" s="108">
        <f>SUMIFS(_34_KNMI_Stations[gew. Graaddagen],_34_KNMI_Stations[Weerstation],overzicht_per_locatie!$D$3,_34_KNMI_Stations[Wknr],overzicht_per_locatie!$B39,_34_KNMI_Stations[Jaar],overzicht_per_locatie!$H$3)</f>
        <v>0</v>
      </c>
      <c r="E39" s="108">
        <f>SUMIFS(_34_KNMI_Stations[koeldagen],_34_KNMI_Stations[Weerstation],overzicht_per_locatie!$D$3,_34_KNMI_Stations[Wknr],overzicht_per_locatie!$B39,_34_KNMI_Stations[Jaar],overzicht_per_locatie!$H$3)</f>
        <v>0</v>
      </c>
      <c r="F39" s="108" t="str">
        <f>IF(COUNTIFS(_34_KNMI_Stations[Weerstation],overzicht_per_locatie!$D$3,_34_KNMI_Stations[Wknr],overzicht_per_locatie!$B39,_34_KNMI_Stations[Jaar],overzicht_per_locatie!$H$3)=0,"",SUMIFS(_34_KNMI_Stations[Etmaal temperatuur °C],_34_KNMI_Stations[Weerstation],overzicht_per_locatie!$D$3,_34_KNMI_Stations[Wknr],overzicht_per_locatie!$B39,_34_KNMI_Stations[Jaar],overzicht_per_locatie!$H$3)/COUNTIFS(_34_KNMI_Stations[Weerstation],overzicht_per_locatie!$D$3,_34_KNMI_Stations[Wknr],overzicht_per_locatie!$B39,_34_KNMI_Stations[Jaar],overzicht_per_locatie!$H$3))</f>
        <v/>
      </c>
      <c r="G39" s="93" t="str">
        <f>IF(COUNTIFS(_34_KNMI_Stations[Weerstation],overzicht_per_locatie!$D$3,_34_KNMI_Stations[Wknr],overzicht_per_locatie!$B39,_34_KNMI_Stations[Jaar],overzicht_per_locatie!$H$3)=0,"",SUMIFS(_34_KNMI_Stations[Relatieve vochtigheid %],_34_KNMI_Stations[Weerstation],overzicht_per_locatie!$D$3,_34_KNMI_Stations[Wknr],overzicht_per_locatie!$B39,_34_KNMI_Stations[Jaar],overzicht_per_locatie!$H$3)/COUNTIFS(_34_KNMI_Stations[Weerstation],overzicht_per_locatie!$D$3,_34_KNMI_Stations[Wknr],overzicht_per_locatie!$B39,_34_KNMI_Stations[Jaar],overzicht_per_locatie!$H$3))</f>
        <v/>
      </c>
      <c r="H39" s="108" t="str">
        <f>IF(COUNTIFS(_34_KNMI_Stations[Weerstation],overzicht_per_locatie!$D$3,_34_KNMI_Stations[Wknr],overzicht_per_locatie!$B39,_34_KNMI_Stations[Jaar],overzicht_per_locatie!$H$3)=0,"",SUMIFS(_34_KNMI_Stations[Windsnelheid m/s],_34_KNMI_Stations[Weerstation],overzicht_per_locatie!$D$3,_34_KNMI_Stations[Wknr],overzicht_per_locatie!$B39,_34_KNMI_Stations[Jaar],overzicht_per_locatie!$H$3)/COUNTIFS(_34_KNMI_Stations[Weerstation],overzicht_per_locatie!$D$3,_34_KNMI_Stations[Wknr],overzicht_per_locatie!$B39,_34_KNMI_Stations[Jaar],overzicht_per_locatie!$H$3))</f>
        <v/>
      </c>
      <c r="I39" s="108">
        <f>SUMIFS(_34_KNMI_Stations[Neerslag mm],_34_KNMI_Stations[Weerstation],overzicht_per_locatie!$D$3,_34_KNMI_Stations[Wknr],overzicht_per_locatie!$B39,_34_KNMI_Stations[Jaar],overzicht_per_locatie!$H$3)</f>
        <v>0</v>
      </c>
      <c r="J39" s="108" t="str">
        <f>IF(COUNTIFS(_34_KNMI_Stations[Weerstation],overzicht_per_locatie!$D$3,_34_KNMI_Stations[Wknr],overzicht_per_locatie!$B39,_34_KNMI_Stations[Jaar],overzicht_per_locatie!$H$3)=0,"",SUMIFS(_34_KNMI_Stations[Globale straling J/cm2],_34_KNMI_Stations[Weerstation],overzicht_per_locatie!$D$3,_34_KNMI_Stations[Wknr],overzicht_per_locatie!$B39,_34_KNMI_Stations[Jaar],overzicht_per_locatie!$H$3)/COUNTIFS(_34_KNMI_Stations[Weerstation],overzicht_per_locatie!$D$3,_34_KNMI_Stations[Wknr],overzicht_per_locatie!$B39,_34_KNMI_Stations[Jaar],overzicht_per_locatie!$H$3))</f>
        <v/>
      </c>
      <c r="K39" s="108" t="str">
        <f>IF(COUNTIFS(_34_KNMI_Stations[Weerstation],overzicht_per_locatie!$D$3,_34_KNMI_Stations[Wknr],overzicht_per_locatie!$B39,_34_KNMI_Stations[Jaar],overzicht_per_locatie!$H$3)=0,"",SUMIFS(_34_KNMI_Stations[Luchtdruk hPa],_34_KNMI_Stations[Weerstation],overzicht_per_locatie!$D$3,_34_KNMI_Stations[Wknr],overzicht_per_locatie!$B39,_34_KNMI_Stations[Jaar],overzicht_per_locatie!$H$3)/COUNTIFS(_34_KNMI_Stations[Weerstation],overzicht_per_locatie!$D$3,_34_KNMI_Stations[Wknr],overzicht_per_locatie!$B39,_34_KNMI_Stations[Jaar],overzicht_per_locatie!$H$3))</f>
        <v/>
      </c>
      <c r="M39" s="14" t="s">
        <v>22</v>
      </c>
    </row>
    <row r="40" spans="2:13" ht="13.5" thickBot="1" x14ac:dyDescent="0.25">
      <c r="B40" s="95" t="str">
        <f>HLOOKUP(overzicht_per_locatie!$H$3,Blad1!$H$1:$P$54,ROW(B40)-21,0)</f>
        <v>26-18</v>
      </c>
      <c r="C40" s="107">
        <f>SUMIFS(_34_KNMI_Stations[graaddagen],_34_KNMI_Stations[Weerstation],overzicht_per_locatie!$D$3,_34_KNMI_Stations[Wknr],overzicht_per_locatie!$B40,_34_KNMI_Stations[Jaar],overzicht_per_locatie!$H$3)</f>
        <v>0</v>
      </c>
      <c r="D40" s="108">
        <f>SUMIFS(_34_KNMI_Stations[gew. Graaddagen],_34_KNMI_Stations[Weerstation],overzicht_per_locatie!$D$3,_34_KNMI_Stations[Wknr],overzicht_per_locatie!$B40,_34_KNMI_Stations[Jaar],overzicht_per_locatie!$H$3)</f>
        <v>0</v>
      </c>
      <c r="E40" s="108">
        <f>SUMIFS(_34_KNMI_Stations[koeldagen],_34_KNMI_Stations[Weerstation],overzicht_per_locatie!$D$3,_34_KNMI_Stations[Wknr],overzicht_per_locatie!$B40,_34_KNMI_Stations[Jaar],overzicht_per_locatie!$H$3)</f>
        <v>0</v>
      </c>
      <c r="F40" s="108" t="str">
        <f>IF(COUNTIFS(_34_KNMI_Stations[Weerstation],overzicht_per_locatie!$D$3,_34_KNMI_Stations[Wknr],overzicht_per_locatie!$B40,_34_KNMI_Stations[Jaar],overzicht_per_locatie!$H$3)=0,"",SUMIFS(_34_KNMI_Stations[Etmaal temperatuur °C],_34_KNMI_Stations[Weerstation],overzicht_per_locatie!$D$3,_34_KNMI_Stations[Wknr],overzicht_per_locatie!$B40,_34_KNMI_Stations[Jaar],overzicht_per_locatie!$H$3)/COUNTIFS(_34_KNMI_Stations[Weerstation],overzicht_per_locatie!$D$3,_34_KNMI_Stations[Wknr],overzicht_per_locatie!$B40,_34_KNMI_Stations[Jaar],overzicht_per_locatie!$H$3))</f>
        <v/>
      </c>
      <c r="G40" s="93" t="str">
        <f>IF(COUNTIFS(_34_KNMI_Stations[Weerstation],overzicht_per_locatie!$D$3,_34_KNMI_Stations[Wknr],overzicht_per_locatie!$B40,_34_KNMI_Stations[Jaar],overzicht_per_locatie!$H$3)=0,"",SUMIFS(_34_KNMI_Stations[Relatieve vochtigheid %],_34_KNMI_Stations[Weerstation],overzicht_per_locatie!$D$3,_34_KNMI_Stations[Wknr],overzicht_per_locatie!$B40,_34_KNMI_Stations[Jaar],overzicht_per_locatie!$H$3)/COUNTIFS(_34_KNMI_Stations[Weerstation],overzicht_per_locatie!$D$3,_34_KNMI_Stations[Wknr],overzicht_per_locatie!$B40,_34_KNMI_Stations[Jaar],overzicht_per_locatie!$H$3))</f>
        <v/>
      </c>
      <c r="H40" s="108" t="str">
        <f>IF(COUNTIFS(_34_KNMI_Stations[Weerstation],overzicht_per_locatie!$D$3,_34_KNMI_Stations[Wknr],overzicht_per_locatie!$B40,_34_KNMI_Stations[Jaar],overzicht_per_locatie!$H$3)=0,"",SUMIFS(_34_KNMI_Stations[Windsnelheid m/s],_34_KNMI_Stations[Weerstation],overzicht_per_locatie!$D$3,_34_KNMI_Stations[Wknr],overzicht_per_locatie!$B40,_34_KNMI_Stations[Jaar],overzicht_per_locatie!$H$3)/COUNTIFS(_34_KNMI_Stations[Weerstation],overzicht_per_locatie!$D$3,_34_KNMI_Stations[Wknr],overzicht_per_locatie!$B40,_34_KNMI_Stations[Jaar],overzicht_per_locatie!$H$3))</f>
        <v/>
      </c>
      <c r="I40" s="108">
        <f>SUMIFS(_34_KNMI_Stations[Neerslag mm],_34_KNMI_Stations[Weerstation],overzicht_per_locatie!$D$3,_34_KNMI_Stations[Wknr],overzicht_per_locatie!$B40,_34_KNMI_Stations[Jaar],overzicht_per_locatie!$H$3)</f>
        <v>0</v>
      </c>
      <c r="J40" s="108" t="str">
        <f>IF(COUNTIFS(_34_KNMI_Stations[Weerstation],overzicht_per_locatie!$D$3,_34_KNMI_Stations[Wknr],overzicht_per_locatie!$B40,_34_KNMI_Stations[Jaar],overzicht_per_locatie!$H$3)=0,"",SUMIFS(_34_KNMI_Stations[Globale straling J/cm2],_34_KNMI_Stations[Weerstation],overzicht_per_locatie!$D$3,_34_KNMI_Stations[Wknr],overzicht_per_locatie!$B40,_34_KNMI_Stations[Jaar],overzicht_per_locatie!$H$3)/COUNTIFS(_34_KNMI_Stations[Weerstation],overzicht_per_locatie!$D$3,_34_KNMI_Stations[Wknr],overzicht_per_locatie!$B40,_34_KNMI_Stations[Jaar],overzicht_per_locatie!$H$3))</f>
        <v/>
      </c>
      <c r="K40" s="108" t="str">
        <f>IF(COUNTIFS(_34_KNMI_Stations[Weerstation],overzicht_per_locatie!$D$3,_34_KNMI_Stations[Wknr],overzicht_per_locatie!$B40,_34_KNMI_Stations[Jaar],overzicht_per_locatie!$H$3)=0,"",SUMIFS(_34_KNMI_Stations[Luchtdruk hPa],_34_KNMI_Stations[Weerstation],overzicht_per_locatie!$D$3,_34_KNMI_Stations[Wknr],overzicht_per_locatie!$B40,_34_KNMI_Stations[Jaar],overzicht_per_locatie!$H$3)/COUNTIFS(_34_KNMI_Stations[Weerstation],overzicht_per_locatie!$D$3,_34_KNMI_Stations[Wknr],overzicht_per_locatie!$B40,_34_KNMI_Stations[Jaar],overzicht_per_locatie!$H$3))</f>
        <v/>
      </c>
      <c r="M40" s="18" t="s">
        <v>24</v>
      </c>
    </row>
    <row r="41" spans="2:13" x14ac:dyDescent="0.2">
      <c r="B41" s="95" t="str">
        <f>HLOOKUP(overzicht_per_locatie!$H$3,Blad1!$H$1:$P$54,ROW(B41)-21,0)</f>
        <v>26-19</v>
      </c>
      <c r="C41" s="107">
        <f>SUMIFS(_34_KNMI_Stations[graaddagen],_34_KNMI_Stations[Weerstation],overzicht_per_locatie!$D$3,_34_KNMI_Stations[Wknr],overzicht_per_locatie!$B41,_34_KNMI_Stations[Jaar],overzicht_per_locatie!$H$3)</f>
        <v>0</v>
      </c>
      <c r="D41" s="108">
        <f>SUMIFS(_34_KNMI_Stations[gew. Graaddagen],_34_KNMI_Stations[Weerstation],overzicht_per_locatie!$D$3,_34_KNMI_Stations[Wknr],overzicht_per_locatie!$B41,_34_KNMI_Stations[Jaar],overzicht_per_locatie!$H$3)</f>
        <v>0</v>
      </c>
      <c r="E41" s="108">
        <f>SUMIFS(_34_KNMI_Stations[koeldagen],_34_KNMI_Stations[Weerstation],overzicht_per_locatie!$D$3,_34_KNMI_Stations[Wknr],overzicht_per_locatie!$B41,_34_KNMI_Stations[Jaar],overzicht_per_locatie!$H$3)</f>
        <v>0</v>
      </c>
      <c r="F41" s="108" t="str">
        <f>IF(COUNTIFS(_34_KNMI_Stations[Weerstation],overzicht_per_locatie!$D$3,_34_KNMI_Stations[Wknr],overzicht_per_locatie!$B41,_34_KNMI_Stations[Jaar],overzicht_per_locatie!$H$3)=0,"",SUMIFS(_34_KNMI_Stations[Etmaal temperatuur °C],_34_KNMI_Stations[Weerstation],overzicht_per_locatie!$D$3,_34_KNMI_Stations[Wknr],overzicht_per_locatie!$B41,_34_KNMI_Stations[Jaar],overzicht_per_locatie!$H$3)/COUNTIFS(_34_KNMI_Stations[Weerstation],overzicht_per_locatie!$D$3,_34_KNMI_Stations[Wknr],overzicht_per_locatie!$B41,_34_KNMI_Stations[Jaar],overzicht_per_locatie!$H$3))</f>
        <v/>
      </c>
      <c r="G41" s="93" t="str">
        <f>IF(COUNTIFS(_34_KNMI_Stations[Weerstation],overzicht_per_locatie!$D$3,_34_KNMI_Stations[Wknr],overzicht_per_locatie!$B41,_34_KNMI_Stations[Jaar],overzicht_per_locatie!$H$3)=0,"",SUMIFS(_34_KNMI_Stations[Relatieve vochtigheid %],_34_KNMI_Stations[Weerstation],overzicht_per_locatie!$D$3,_34_KNMI_Stations[Wknr],overzicht_per_locatie!$B41,_34_KNMI_Stations[Jaar],overzicht_per_locatie!$H$3)/COUNTIFS(_34_KNMI_Stations[Weerstation],overzicht_per_locatie!$D$3,_34_KNMI_Stations[Wknr],overzicht_per_locatie!$B41,_34_KNMI_Stations[Jaar],overzicht_per_locatie!$H$3))</f>
        <v/>
      </c>
      <c r="H41" s="108" t="str">
        <f>IF(COUNTIFS(_34_KNMI_Stations[Weerstation],overzicht_per_locatie!$D$3,_34_KNMI_Stations[Wknr],overzicht_per_locatie!$B41,_34_KNMI_Stations[Jaar],overzicht_per_locatie!$H$3)=0,"",SUMIFS(_34_KNMI_Stations[Windsnelheid m/s],_34_KNMI_Stations[Weerstation],overzicht_per_locatie!$D$3,_34_KNMI_Stations[Wknr],overzicht_per_locatie!$B41,_34_KNMI_Stations[Jaar],overzicht_per_locatie!$H$3)/COUNTIFS(_34_KNMI_Stations[Weerstation],overzicht_per_locatie!$D$3,_34_KNMI_Stations[Wknr],overzicht_per_locatie!$B41,_34_KNMI_Stations[Jaar],overzicht_per_locatie!$H$3))</f>
        <v/>
      </c>
      <c r="I41" s="108">
        <f>SUMIFS(_34_KNMI_Stations[Neerslag mm],_34_KNMI_Stations[Weerstation],overzicht_per_locatie!$D$3,_34_KNMI_Stations[Wknr],overzicht_per_locatie!$B41,_34_KNMI_Stations[Jaar],overzicht_per_locatie!$H$3)</f>
        <v>0</v>
      </c>
      <c r="J41" s="108" t="str">
        <f>IF(COUNTIFS(_34_KNMI_Stations[Weerstation],overzicht_per_locatie!$D$3,_34_KNMI_Stations[Wknr],overzicht_per_locatie!$B41,_34_KNMI_Stations[Jaar],overzicht_per_locatie!$H$3)=0,"",SUMIFS(_34_KNMI_Stations[Globale straling J/cm2],_34_KNMI_Stations[Weerstation],overzicht_per_locatie!$D$3,_34_KNMI_Stations[Wknr],overzicht_per_locatie!$B41,_34_KNMI_Stations[Jaar],overzicht_per_locatie!$H$3)/COUNTIFS(_34_KNMI_Stations[Weerstation],overzicht_per_locatie!$D$3,_34_KNMI_Stations[Wknr],overzicht_per_locatie!$B41,_34_KNMI_Stations[Jaar],overzicht_per_locatie!$H$3))</f>
        <v/>
      </c>
      <c r="K41" s="108" t="str">
        <f>IF(COUNTIFS(_34_KNMI_Stations[Weerstation],overzicht_per_locatie!$D$3,_34_KNMI_Stations[Wknr],overzicht_per_locatie!$B41,_34_KNMI_Stations[Jaar],overzicht_per_locatie!$H$3)=0,"",SUMIFS(_34_KNMI_Stations[Luchtdruk hPa],_34_KNMI_Stations[Weerstation],overzicht_per_locatie!$D$3,_34_KNMI_Stations[Wknr],overzicht_per_locatie!$B41,_34_KNMI_Stations[Jaar],overzicht_per_locatie!$H$3)/COUNTIFS(_34_KNMI_Stations[Weerstation],overzicht_per_locatie!$D$3,_34_KNMI_Stations[Wknr],overzicht_per_locatie!$B41,_34_KNMI_Stations[Jaar],overzicht_per_locatie!$H$3))</f>
        <v/>
      </c>
    </row>
    <row r="42" spans="2:13" x14ac:dyDescent="0.2">
      <c r="B42" s="95" t="str">
        <f>HLOOKUP(overzicht_per_locatie!$H$3,Blad1!$H$1:$P$54,ROW(B42)-21,0)</f>
        <v>26-20</v>
      </c>
      <c r="C42" s="107">
        <f>SUMIFS(_34_KNMI_Stations[graaddagen],_34_KNMI_Stations[Weerstation],overzicht_per_locatie!$D$3,_34_KNMI_Stations[Wknr],overzicht_per_locatie!$B42,_34_KNMI_Stations[Jaar],overzicht_per_locatie!$H$3)</f>
        <v>0</v>
      </c>
      <c r="D42" s="108">
        <f>SUMIFS(_34_KNMI_Stations[gew. Graaddagen],_34_KNMI_Stations[Weerstation],overzicht_per_locatie!$D$3,_34_KNMI_Stations[Wknr],overzicht_per_locatie!$B42,_34_KNMI_Stations[Jaar],overzicht_per_locatie!$H$3)</f>
        <v>0</v>
      </c>
      <c r="E42" s="108">
        <f>SUMIFS(_34_KNMI_Stations[koeldagen],_34_KNMI_Stations[Weerstation],overzicht_per_locatie!$D$3,_34_KNMI_Stations[Wknr],overzicht_per_locatie!$B42,_34_KNMI_Stations[Jaar],overzicht_per_locatie!$H$3)</f>
        <v>0</v>
      </c>
      <c r="F42" s="108" t="str">
        <f>IF(COUNTIFS(_34_KNMI_Stations[Weerstation],overzicht_per_locatie!$D$3,_34_KNMI_Stations[Wknr],overzicht_per_locatie!$B42,_34_KNMI_Stations[Jaar],overzicht_per_locatie!$H$3)=0,"",SUMIFS(_34_KNMI_Stations[Etmaal temperatuur °C],_34_KNMI_Stations[Weerstation],overzicht_per_locatie!$D$3,_34_KNMI_Stations[Wknr],overzicht_per_locatie!$B42,_34_KNMI_Stations[Jaar],overzicht_per_locatie!$H$3)/COUNTIFS(_34_KNMI_Stations[Weerstation],overzicht_per_locatie!$D$3,_34_KNMI_Stations[Wknr],overzicht_per_locatie!$B42,_34_KNMI_Stations[Jaar],overzicht_per_locatie!$H$3))</f>
        <v/>
      </c>
      <c r="G42" s="93" t="str">
        <f>IF(COUNTIFS(_34_KNMI_Stations[Weerstation],overzicht_per_locatie!$D$3,_34_KNMI_Stations[Wknr],overzicht_per_locatie!$B42,_34_KNMI_Stations[Jaar],overzicht_per_locatie!$H$3)=0,"",SUMIFS(_34_KNMI_Stations[Relatieve vochtigheid %],_34_KNMI_Stations[Weerstation],overzicht_per_locatie!$D$3,_34_KNMI_Stations[Wknr],overzicht_per_locatie!$B42,_34_KNMI_Stations[Jaar],overzicht_per_locatie!$H$3)/COUNTIFS(_34_KNMI_Stations[Weerstation],overzicht_per_locatie!$D$3,_34_KNMI_Stations[Wknr],overzicht_per_locatie!$B42,_34_KNMI_Stations[Jaar],overzicht_per_locatie!$H$3))</f>
        <v/>
      </c>
      <c r="H42" s="108" t="str">
        <f>IF(COUNTIFS(_34_KNMI_Stations[Weerstation],overzicht_per_locatie!$D$3,_34_KNMI_Stations[Wknr],overzicht_per_locatie!$B42,_34_KNMI_Stations[Jaar],overzicht_per_locatie!$H$3)=0,"",SUMIFS(_34_KNMI_Stations[Windsnelheid m/s],_34_KNMI_Stations[Weerstation],overzicht_per_locatie!$D$3,_34_KNMI_Stations[Wknr],overzicht_per_locatie!$B42,_34_KNMI_Stations[Jaar],overzicht_per_locatie!$H$3)/COUNTIFS(_34_KNMI_Stations[Weerstation],overzicht_per_locatie!$D$3,_34_KNMI_Stations[Wknr],overzicht_per_locatie!$B42,_34_KNMI_Stations[Jaar],overzicht_per_locatie!$H$3))</f>
        <v/>
      </c>
      <c r="I42" s="108">
        <f>SUMIFS(_34_KNMI_Stations[Neerslag mm],_34_KNMI_Stations[Weerstation],overzicht_per_locatie!$D$3,_34_KNMI_Stations[Wknr],overzicht_per_locatie!$B42,_34_KNMI_Stations[Jaar],overzicht_per_locatie!$H$3)</f>
        <v>0</v>
      </c>
      <c r="J42" s="108" t="str">
        <f>IF(COUNTIFS(_34_KNMI_Stations[Weerstation],overzicht_per_locatie!$D$3,_34_KNMI_Stations[Wknr],overzicht_per_locatie!$B42,_34_KNMI_Stations[Jaar],overzicht_per_locatie!$H$3)=0,"",SUMIFS(_34_KNMI_Stations[Globale straling J/cm2],_34_KNMI_Stations[Weerstation],overzicht_per_locatie!$D$3,_34_KNMI_Stations[Wknr],overzicht_per_locatie!$B42,_34_KNMI_Stations[Jaar],overzicht_per_locatie!$H$3)/COUNTIFS(_34_KNMI_Stations[Weerstation],overzicht_per_locatie!$D$3,_34_KNMI_Stations[Wknr],overzicht_per_locatie!$B42,_34_KNMI_Stations[Jaar],overzicht_per_locatie!$H$3))</f>
        <v/>
      </c>
      <c r="K42" s="108" t="str">
        <f>IF(COUNTIFS(_34_KNMI_Stations[Weerstation],overzicht_per_locatie!$D$3,_34_KNMI_Stations[Wknr],overzicht_per_locatie!$B42,_34_KNMI_Stations[Jaar],overzicht_per_locatie!$H$3)=0,"",SUMIFS(_34_KNMI_Stations[Luchtdruk hPa],_34_KNMI_Stations[Weerstation],overzicht_per_locatie!$D$3,_34_KNMI_Stations[Wknr],overzicht_per_locatie!$B42,_34_KNMI_Stations[Jaar],overzicht_per_locatie!$H$3)/COUNTIFS(_34_KNMI_Stations[Weerstation],overzicht_per_locatie!$D$3,_34_KNMI_Stations[Wknr],overzicht_per_locatie!$B42,_34_KNMI_Stations[Jaar],overzicht_per_locatie!$H$3))</f>
        <v/>
      </c>
    </row>
    <row r="43" spans="2:13" x14ac:dyDescent="0.2">
      <c r="B43" s="95" t="str">
        <f>HLOOKUP(overzicht_per_locatie!$H$3,Blad1!$H$1:$P$54,ROW(B43)-21,0)</f>
        <v>26-21</v>
      </c>
      <c r="C43" s="107">
        <f>SUMIFS(_34_KNMI_Stations[graaddagen],_34_KNMI_Stations[Weerstation],overzicht_per_locatie!$D$3,_34_KNMI_Stations[Wknr],overzicht_per_locatie!$B43,_34_KNMI_Stations[Jaar],overzicht_per_locatie!$H$3)</f>
        <v>0</v>
      </c>
      <c r="D43" s="108">
        <f>SUMIFS(_34_KNMI_Stations[gew. Graaddagen],_34_KNMI_Stations[Weerstation],overzicht_per_locatie!$D$3,_34_KNMI_Stations[Wknr],overzicht_per_locatie!$B43,_34_KNMI_Stations[Jaar],overzicht_per_locatie!$H$3)</f>
        <v>0</v>
      </c>
      <c r="E43" s="108">
        <f>SUMIFS(_34_KNMI_Stations[koeldagen],_34_KNMI_Stations[Weerstation],overzicht_per_locatie!$D$3,_34_KNMI_Stations[Wknr],overzicht_per_locatie!$B43,_34_KNMI_Stations[Jaar],overzicht_per_locatie!$H$3)</f>
        <v>0</v>
      </c>
      <c r="F43" s="108" t="str">
        <f>IF(COUNTIFS(_34_KNMI_Stations[Weerstation],overzicht_per_locatie!$D$3,_34_KNMI_Stations[Wknr],overzicht_per_locatie!$B43,_34_KNMI_Stations[Jaar],overzicht_per_locatie!$H$3)=0,"",SUMIFS(_34_KNMI_Stations[Etmaal temperatuur °C],_34_KNMI_Stations[Weerstation],overzicht_per_locatie!$D$3,_34_KNMI_Stations[Wknr],overzicht_per_locatie!$B43,_34_KNMI_Stations[Jaar],overzicht_per_locatie!$H$3)/COUNTIFS(_34_KNMI_Stations[Weerstation],overzicht_per_locatie!$D$3,_34_KNMI_Stations[Wknr],overzicht_per_locatie!$B43,_34_KNMI_Stations[Jaar],overzicht_per_locatie!$H$3))</f>
        <v/>
      </c>
      <c r="G43" s="93" t="str">
        <f>IF(COUNTIFS(_34_KNMI_Stations[Weerstation],overzicht_per_locatie!$D$3,_34_KNMI_Stations[Wknr],overzicht_per_locatie!$B43,_34_KNMI_Stations[Jaar],overzicht_per_locatie!$H$3)=0,"",SUMIFS(_34_KNMI_Stations[Relatieve vochtigheid %],_34_KNMI_Stations[Weerstation],overzicht_per_locatie!$D$3,_34_KNMI_Stations[Wknr],overzicht_per_locatie!$B43,_34_KNMI_Stations[Jaar],overzicht_per_locatie!$H$3)/COUNTIFS(_34_KNMI_Stations[Weerstation],overzicht_per_locatie!$D$3,_34_KNMI_Stations[Wknr],overzicht_per_locatie!$B43,_34_KNMI_Stations[Jaar],overzicht_per_locatie!$H$3))</f>
        <v/>
      </c>
      <c r="H43" s="108" t="str">
        <f>IF(COUNTIFS(_34_KNMI_Stations[Weerstation],overzicht_per_locatie!$D$3,_34_KNMI_Stations[Wknr],overzicht_per_locatie!$B43,_34_KNMI_Stations[Jaar],overzicht_per_locatie!$H$3)=0,"",SUMIFS(_34_KNMI_Stations[Windsnelheid m/s],_34_KNMI_Stations[Weerstation],overzicht_per_locatie!$D$3,_34_KNMI_Stations[Wknr],overzicht_per_locatie!$B43,_34_KNMI_Stations[Jaar],overzicht_per_locatie!$H$3)/COUNTIFS(_34_KNMI_Stations[Weerstation],overzicht_per_locatie!$D$3,_34_KNMI_Stations[Wknr],overzicht_per_locatie!$B43,_34_KNMI_Stations[Jaar],overzicht_per_locatie!$H$3))</f>
        <v/>
      </c>
      <c r="I43" s="108">
        <f>SUMIFS(_34_KNMI_Stations[Neerslag mm],_34_KNMI_Stations[Weerstation],overzicht_per_locatie!$D$3,_34_KNMI_Stations[Wknr],overzicht_per_locatie!$B43,_34_KNMI_Stations[Jaar],overzicht_per_locatie!$H$3)</f>
        <v>0</v>
      </c>
      <c r="J43" s="108" t="str">
        <f>IF(COUNTIFS(_34_KNMI_Stations[Weerstation],overzicht_per_locatie!$D$3,_34_KNMI_Stations[Wknr],overzicht_per_locatie!$B43,_34_KNMI_Stations[Jaar],overzicht_per_locatie!$H$3)=0,"",SUMIFS(_34_KNMI_Stations[Globale straling J/cm2],_34_KNMI_Stations[Weerstation],overzicht_per_locatie!$D$3,_34_KNMI_Stations[Wknr],overzicht_per_locatie!$B43,_34_KNMI_Stations[Jaar],overzicht_per_locatie!$H$3)/COUNTIFS(_34_KNMI_Stations[Weerstation],overzicht_per_locatie!$D$3,_34_KNMI_Stations[Wknr],overzicht_per_locatie!$B43,_34_KNMI_Stations[Jaar],overzicht_per_locatie!$H$3))</f>
        <v/>
      </c>
      <c r="K43" s="108" t="str">
        <f>IF(COUNTIFS(_34_KNMI_Stations[Weerstation],overzicht_per_locatie!$D$3,_34_KNMI_Stations[Wknr],overzicht_per_locatie!$B43,_34_KNMI_Stations[Jaar],overzicht_per_locatie!$H$3)=0,"",SUMIFS(_34_KNMI_Stations[Luchtdruk hPa],_34_KNMI_Stations[Weerstation],overzicht_per_locatie!$D$3,_34_KNMI_Stations[Wknr],overzicht_per_locatie!$B43,_34_KNMI_Stations[Jaar],overzicht_per_locatie!$H$3)/COUNTIFS(_34_KNMI_Stations[Weerstation],overzicht_per_locatie!$D$3,_34_KNMI_Stations[Wknr],overzicht_per_locatie!$B43,_34_KNMI_Stations[Jaar],overzicht_per_locatie!$H$3))</f>
        <v/>
      </c>
    </row>
    <row r="44" spans="2:13" x14ac:dyDescent="0.2">
      <c r="B44" s="95" t="str">
        <f>HLOOKUP(overzicht_per_locatie!$H$3,Blad1!$H$1:$P$54,ROW(B44)-21,0)</f>
        <v>26-22</v>
      </c>
      <c r="C44" s="107">
        <f>SUMIFS(_34_KNMI_Stations[graaddagen],_34_KNMI_Stations[Weerstation],overzicht_per_locatie!$D$3,_34_KNMI_Stations[Wknr],overzicht_per_locatie!$B44,_34_KNMI_Stations[Jaar],overzicht_per_locatie!$H$3)</f>
        <v>0</v>
      </c>
      <c r="D44" s="108">
        <f>SUMIFS(_34_KNMI_Stations[gew. Graaddagen],_34_KNMI_Stations[Weerstation],overzicht_per_locatie!$D$3,_34_KNMI_Stations[Wknr],overzicht_per_locatie!$B44,_34_KNMI_Stations[Jaar],overzicht_per_locatie!$H$3)</f>
        <v>0</v>
      </c>
      <c r="E44" s="108">
        <f>SUMIFS(_34_KNMI_Stations[koeldagen],_34_KNMI_Stations[Weerstation],overzicht_per_locatie!$D$3,_34_KNMI_Stations[Wknr],overzicht_per_locatie!$B44,_34_KNMI_Stations[Jaar],overzicht_per_locatie!$H$3)</f>
        <v>0</v>
      </c>
      <c r="F44" s="108" t="str">
        <f>IF(COUNTIFS(_34_KNMI_Stations[Weerstation],overzicht_per_locatie!$D$3,_34_KNMI_Stations[Wknr],overzicht_per_locatie!$B44,_34_KNMI_Stations[Jaar],overzicht_per_locatie!$H$3)=0,"",SUMIFS(_34_KNMI_Stations[Etmaal temperatuur °C],_34_KNMI_Stations[Weerstation],overzicht_per_locatie!$D$3,_34_KNMI_Stations[Wknr],overzicht_per_locatie!$B44,_34_KNMI_Stations[Jaar],overzicht_per_locatie!$H$3)/COUNTIFS(_34_KNMI_Stations[Weerstation],overzicht_per_locatie!$D$3,_34_KNMI_Stations[Wknr],overzicht_per_locatie!$B44,_34_KNMI_Stations[Jaar],overzicht_per_locatie!$H$3))</f>
        <v/>
      </c>
      <c r="G44" s="93" t="str">
        <f>IF(COUNTIFS(_34_KNMI_Stations[Weerstation],overzicht_per_locatie!$D$3,_34_KNMI_Stations[Wknr],overzicht_per_locatie!$B44,_34_KNMI_Stations[Jaar],overzicht_per_locatie!$H$3)=0,"",SUMIFS(_34_KNMI_Stations[Relatieve vochtigheid %],_34_KNMI_Stations[Weerstation],overzicht_per_locatie!$D$3,_34_KNMI_Stations[Wknr],overzicht_per_locatie!$B44,_34_KNMI_Stations[Jaar],overzicht_per_locatie!$H$3)/COUNTIFS(_34_KNMI_Stations[Weerstation],overzicht_per_locatie!$D$3,_34_KNMI_Stations[Wknr],overzicht_per_locatie!$B44,_34_KNMI_Stations[Jaar],overzicht_per_locatie!$H$3))</f>
        <v/>
      </c>
      <c r="H44" s="108" t="str">
        <f>IF(COUNTIFS(_34_KNMI_Stations[Weerstation],overzicht_per_locatie!$D$3,_34_KNMI_Stations[Wknr],overzicht_per_locatie!$B44,_34_KNMI_Stations[Jaar],overzicht_per_locatie!$H$3)=0,"",SUMIFS(_34_KNMI_Stations[Windsnelheid m/s],_34_KNMI_Stations[Weerstation],overzicht_per_locatie!$D$3,_34_KNMI_Stations[Wknr],overzicht_per_locatie!$B44,_34_KNMI_Stations[Jaar],overzicht_per_locatie!$H$3)/COUNTIFS(_34_KNMI_Stations[Weerstation],overzicht_per_locatie!$D$3,_34_KNMI_Stations[Wknr],overzicht_per_locatie!$B44,_34_KNMI_Stations[Jaar],overzicht_per_locatie!$H$3))</f>
        <v/>
      </c>
      <c r="I44" s="108">
        <f>SUMIFS(_34_KNMI_Stations[Neerslag mm],_34_KNMI_Stations[Weerstation],overzicht_per_locatie!$D$3,_34_KNMI_Stations[Wknr],overzicht_per_locatie!$B44,_34_KNMI_Stations[Jaar],overzicht_per_locatie!$H$3)</f>
        <v>0</v>
      </c>
      <c r="J44" s="108" t="str">
        <f>IF(COUNTIFS(_34_KNMI_Stations[Weerstation],overzicht_per_locatie!$D$3,_34_KNMI_Stations[Wknr],overzicht_per_locatie!$B44,_34_KNMI_Stations[Jaar],overzicht_per_locatie!$H$3)=0,"",SUMIFS(_34_KNMI_Stations[Globale straling J/cm2],_34_KNMI_Stations[Weerstation],overzicht_per_locatie!$D$3,_34_KNMI_Stations[Wknr],overzicht_per_locatie!$B44,_34_KNMI_Stations[Jaar],overzicht_per_locatie!$H$3)/COUNTIFS(_34_KNMI_Stations[Weerstation],overzicht_per_locatie!$D$3,_34_KNMI_Stations[Wknr],overzicht_per_locatie!$B44,_34_KNMI_Stations[Jaar],overzicht_per_locatie!$H$3))</f>
        <v/>
      </c>
      <c r="K44" s="108" t="str">
        <f>IF(COUNTIFS(_34_KNMI_Stations[Weerstation],overzicht_per_locatie!$D$3,_34_KNMI_Stations[Wknr],overzicht_per_locatie!$B44,_34_KNMI_Stations[Jaar],overzicht_per_locatie!$H$3)=0,"",SUMIFS(_34_KNMI_Stations[Luchtdruk hPa],_34_KNMI_Stations[Weerstation],overzicht_per_locatie!$D$3,_34_KNMI_Stations[Wknr],overzicht_per_locatie!$B44,_34_KNMI_Stations[Jaar],overzicht_per_locatie!$H$3)/COUNTIFS(_34_KNMI_Stations[Weerstation],overzicht_per_locatie!$D$3,_34_KNMI_Stations[Wknr],overzicht_per_locatie!$B44,_34_KNMI_Stations[Jaar],overzicht_per_locatie!$H$3))</f>
        <v/>
      </c>
    </row>
    <row r="45" spans="2:13" x14ac:dyDescent="0.2">
      <c r="B45" s="95" t="str">
        <f>HLOOKUP(overzicht_per_locatie!$H$3,Blad1!$H$1:$P$54,ROW(B45)-21,0)</f>
        <v>26-23</v>
      </c>
      <c r="C45" s="107">
        <f>SUMIFS(_34_KNMI_Stations[graaddagen],_34_KNMI_Stations[Weerstation],overzicht_per_locatie!$D$3,_34_KNMI_Stations[Wknr],overzicht_per_locatie!$B45,_34_KNMI_Stations[Jaar],overzicht_per_locatie!$H$3)</f>
        <v>0</v>
      </c>
      <c r="D45" s="108">
        <f>SUMIFS(_34_KNMI_Stations[gew. Graaddagen],_34_KNMI_Stations[Weerstation],overzicht_per_locatie!$D$3,_34_KNMI_Stations[Wknr],overzicht_per_locatie!$B45,_34_KNMI_Stations[Jaar],overzicht_per_locatie!$H$3)</f>
        <v>0</v>
      </c>
      <c r="E45" s="108">
        <f>SUMIFS(_34_KNMI_Stations[koeldagen],_34_KNMI_Stations[Weerstation],overzicht_per_locatie!$D$3,_34_KNMI_Stations[Wknr],overzicht_per_locatie!$B45,_34_KNMI_Stations[Jaar],overzicht_per_locatie!$H$3)</f>
        <v>0</v>
      </c>
      <c r="F45" s="108" t="str">
        <f>IF(COUNTIFS(_34_KNMI_Stations[Weerstation],overzicht_per_locatie!$D$3,_34_KNMI_Stations[Wknr],overzicht_per_locatie!$B45,_34_KNMI_Stations[Jaar],overzicht_per_locatie!$H$3)=0,"",SUMIFS(_34_KNMI_Stations[Etmaal temperatuur °C],_34_KNMI_Stations[Weerstation],overzicht_per_locatie!$D$3,_34_KNMI_Stations[Wknr],overzicht_per_locatie!$B45,_34_KNMI_Stations[Jaar],overzicht_per_locatie!$H$3)/COUNTIFS(_34_KNMI_Stations[Weerstation],overzicht_per_locatie!$D$3,_34_KNMI_Stations[Wknr],overzicht_per_locatie!$B45,_34_KNMI_Stations[Jaar],overzicht_per_locatie!$H$3))</f>
        <v/>
      </c>
      <c r="G45" s="93" t="str">
        <f>IF(COUNTIFS(_34_KNMI_Stations[Weerstation],overzicht_per_locatie!$D$3,_34_KNMI_Stations[Wknr],overzicht_per_locatie!$B45,_34_KNMI_Stations[Jaar],overzicht_per_locatie!$H$3)=0,"",SUMIFS(_34_KNMI_Stations[Relatieve vochtigheid %],_34_KNMI_Stations[Weerstation],overzicht_per_locatie!$D$3,_34_KNMI_Stations[Wknr],overzicht_per_locatie!$B45,_34_KNMI_Stations[Jaar],overzicht_per_locatie!$H$3)/COUNTIFS(_34_KNMI_Stations[Weerstation],overzicht_per_locatie!$D$3,_34_KNMI_Stations[Wknr],overzicht_per_locatie!$B45,_34_KNMI_Stations[Jaar],overzicht_per_locatie!$H$3))</f>
        <v/>
      </c>
      <c r="H45" s="108" t="str">
        <f>IF(COUNTIFS(_34_KNMI_Stations[Weerstation],overzicht_per_locatie!$D$3,_34_KNMI_Stations[Wknr],overzicht_per_locatie!$B45,_34_KNMI_Stations[Jaar],overzicht_per_locatie!$H$3)=0,"",SUMIFS(_34_KNMI_Stations[Windsnelheid m/s],_34_KNMI_Stations[Weerstation],overzicht_per_locatie!$D$3,_34_KNMI_Stations[Wknr],overzicht_per_locatie!$B45,_34_KNMI_Stations[Jaar],overzicht_per_locatie!$H$3)/COUNTIFS(_34_KNMI_Stations[Weerstation],overzicht_per_locatie!$D$3,_34_KNMI_Stations[Wknr],overzicht_per_locatie!$B45,_34_KNMI_Stations[Jaar],overzicht_per_locatie!$H$3))</f>
        <v/>
      </c>
      <c r="I45" s="108">
        <f>SUMIFS(_34_KNMI_Stations[Neerslag mm],_34_KNMI_Stations[Weerstation],overzicht_per_locatie!$D$3,_34_KNMI_Stations[Wknr],overzicht_per_locatie!$B45,_34_KNMI_Stations[Jaar],overzicht_per_locatie!$H$3)</f>
        <v>0</v>
      </c>
      <c r="J45" s="108" t="str">
        <f>IF(COUNTIFS(_34_KNMI_Stations[Weerstation],overzicht_per_locatie!$D$3,_34_KNMI_Stations[Wknr],overzicht_per_locatie!$B45,_34_KNMI_Stations[Jaar],overzicht_per_locatie!$H$3)=0,"",SUMIFS(_34_KNMI_Stations[Globale straling J/cm2],_34_KNMI_Stations[Weerstation],overzicht_per_locatie!$D$3,_34_KNMI_Stations[Wknr],overzicht_per_locatie!$B45,_34_KNMI_Stations[Jaar],overzicht_per_locatie!$H$3)/COUNTIFS(_34_KNMI_Stations[Weerstation],overzicht_per_locatie!$D$3,_34_KNMI_Stations[Wknr],overzicht_per_locatie!$B45,_34_KNMI_Stations[Jaar],overzicht_per_locatie!$H$3))</f>
        <v/>
      </c>
      <c r="K45" s="108" t="str">
        <f>IF(COUNTIFS(_34_KNMI_Stations[Weerstation],overzicht_per_locatie!$D$3,_34_KNMI_Stations[Wknr],overzicht_per_locatie!$B45,_34_KNMI_Stations[Jaar],overzicht_per_locatie!$H$3)=0,"",SUMIFS(_34_KNMI_Stations[Luchtdruk hPa],_34_KNMI_Stations[Weerstation],overzicht_per_locatie!$D$3,_34_KNMI_Stations[Wknr],overzicht_per_locatie!$B45,_34_KNMI_Stations[Jaar],overzicht_per_locatie!$H$3)/COUNTIFS(_34_KNMI_Stations[Weerstation],overzicht_per_locatie!$D$3,_34_KNMI_Stations[Wknr],overzicht_per_locatie!$B45,_34_KNMI_Stations[Jaar],overzicht_per_locatie!$H$3))</f>
        <v/>
      </c>
    </row>
    <row r="46" spans="2:13" x14ac:dyDescent="0.2">
      <c r="B46" s="95" t="str">
        <f>HLOOKUP(overzicht_per_locatie!$H$3,Blad1!$H$1:$P$54,ROW(B46)-21,0)</f>
        <v>26-24</v>
      </c>
      <c r="C46" s="107">
        <f>SUMIFS(_34_KNMI_Stations[graaddagen],_34_KNMI_Stations[Weerstation],overzicht_per_locatie!$D$3,_34_KNMI_Stations[Wknr],overzicht_per_locatie!$B46,_34_KNMI_Stations[Jaar],overzicht_per_locatie!$H$3)</f>
        <v>0</v>
      </c>
      <c r="D46" s="108">
        <f>SUMIFS(_34_KNMI_Stations[gew. Graaddagen],_34_KNMI_Stations[Weerstation],overzicht_per_locatie!$D$3,_34_KNMI_Stations[Wknr],overzicht_per_locatie!$B46,_34_KNMI_Stations[Jaar],overzicht_per_locatie!$H$3)</f>
        <v>0</v>
      </c>
      <c r="E46" s="108">
        <f>SUMIFS(_34_KNMI_Stations[koeldagen],_34_KNMI_Stations[Weerstation],overzicht_per_locatie!$D$3,_34_KNMI_Stations[Wknr],overzicht_per_locatie!$B46,_34_KNMI_Stations[Jaar],overzicht_per_locatie!$H$3)</f>
        <v>0</v>
      </c>
      <c r="F46" s="108" t="str">
        <f>IF(COUNTIFS(_34_KNMI_Stations[Weerstation],overzicht_per_locatie!$D$3,_34_KNMI_Stations[Wknr],overzicht_per_locatie!$B46,_34_KNMI_Stations[Jaar],overzicht_per_locatie!$H$3)=0,"",SUMIFS(_34_KNMI_Stations[Etmaal temperatuur °C],_34_KNMI_Stations[Weerstation],overzicht_per_locatie!$D$3,_34_KNMI_Stations[Wknr],overzicht_per_locatie!$B46,_34_KNMI_Stations[Jaar],overzicht_per_locatie!$H$3)/COUNTIFS(_34_KNMI_Stations[Weerstation],overzicht_per_locatie!$D$3,_34_KNMI_Stations[Wknr],overzicht_per_locatie!$B46,_34_KNMI_Stations[Jaar],overzicht_per_locatie!$H$3))</f>
        <v/>
      </c>
      <c r="G46" s="93" t="str">
        <f>IF(COUNTIFS(_34_KNMI_Stations[Weerstation],overzicht_per_locatie!$D$3,_34_KNMI_Stations[Wknr],overzicht_per_locatie!$B46,_34_KNMI_Stations[Jaar],overzicht_per_locatie!$H$3)=0,"",SUMIFS(_34_KNMI_Stations[Relatieve vochtigheid %],_34_KNMI_Stations[Weerstation],overzicht_per_locatie!$D$3,_34_KNMI_Stations[Wknr],overzicht_per_locatie!$B46,_34_KNMI_Stations[Jaar],overzicht_per_locatie!$H$3)/COUNTIFS(_34_KNMI_Stations[Weerstation],overzicht_per_locatie!$D$3,_34_KNMI_Stations[Wknr],overzicht_per_locatie!$B46,_34_KNMI_Stations[Jaar],overzicht_per_locatie!$H$3))</f>
        <v/>
      </c>
      <c r="H46" s="108" t="str">
        <f>IF(COUNTIFS(_34_KNMI_Stations[Weerstation],overzicht_per_locatie!$D$3,_34_KNMI_Stations[Wknr],overzicht_per_locatie!$B46,_34_KNMI_Stations[Jaar],overzicht_per_locatie!$H$3)=0,"",SUMIFS(_34_KNMI_Stations[Windsnelheid m/s],_34_KNMI_Stations[Weerstation],overzicht_per_locatie!$D$3,_34_KNMI_Stations[Wknr],overzicht_per_locatie!$B46,_34_KNMI_Stations[Jaar],overzicht_per_locatie!$H$3)/COUNTIFS(_34_KNMI_Stations[Weerstation],overzicht_per_locatie!$D$3,_34_KNMI_Stations[Wknr],overzicht_per_locatie!$B46,_34_KNMI_Stations[Jaar],overzicht_per_locatie!$H$3))</f>
        <v/>
      </c>
      <c r="I46" s="108">
        <f>SUMIFS(_34_KNMI_Stations[Neerslag mm],_34_KNMI_Stations[Weerstation],overzicht_per_locatie!$D$3,_34_KNMI_Stations[Wknr],overzicht_per_locatie!$B46,_34_KNMI_Stations[Jaar],overzicht_per_locatie!$H$3)</f>
        <v>0</v>
      </c>
      <c r="J46" s="108" t="str">
        <f>IF(COUNTIFS(_34_KNMI_Stations[Weerstation],overzicht_per_locatie!$D$3,_34_KNMI_Stations[Wknr],overzicht_per_locatie!$B46,_34_KNMI_Stations[Jaar],overzicht_per_locatie!$H$3)=0,"",SUMIFS(_34_KNMI_Stations[Globale straling J/cm2],_34_KNMI_Stations[Weerstation],overzicht_per_locatie!$D$3,_34_KNMI_Stations[Wknr],overzicht_per_locatie!$B46,_34_KNMI_Stations[Jaar],overzicht_per_locatie!$H$3)/COUNTIFS(_34_KNMI_Stations[Weerstation],overzicht_per_locatie!$D$3,_34_KNMI_Stations[Wknr],overzicht_per_locatie!$B46,_34_KNMI_Stations[Jaar],overzicht_per_locatie!$H$3))</f>
        <v/>
      </c>
      <c r="K46" s="108" t="str">
        <f>IF(COUNTIFS(_34_KNMI_Stations[Weerstation],overzicht_per_locatie!$D$3,_34_KNMI_Stations[Wknr],overzicht_per_locatie!$B46,_34_KNMI_Stations[Jaar],overzicht_per_locatie!$H$3)=0,"",SUMIFS(_34_KNMI_Stations[Luchtdruk hPa],_34_KNMI_Stations[Weerstation],overzicht_per_locatie!$D$3,_34_KNMI_Stations[Wknr],overzicht_per_locatie!$B46,_34_KNMI_Stations[Jaar],overzicht_per_locatie!$H$3)/COUNTIFS(_34_KNMI_Stations[Weerstation],overzicht_per_locatie!$D$3,_34_KNMI_Stations[Wknr],overzicht_per_locatie!$B46,_34_KNMI_Stations[Jaar],overzicht_per_locatie!$H$3))</f>
        <v/>
      </c>
    </row>
    <row r="47" spans="2:13" x14ac:dyDescent="0.2">
      <c r="B47" s="95" t="str">
        <f>HLOOKUP(overzicht_per_locatie!$H$3,Blad1!$H$1:$P$54,ROW(B47)-21,0)</f>
        <v>26-25</v>
      </c>
      <c r="C47" s="107">
        <f>SUMIFS(_34_KNMI_Stations[graaddagen],_34_KNMI_Stations[Weerstation],overzicht_per_locatie!$D$3,_34_KNMI_Stations[Wknr],overzicht_per_locatie!$B47,_34_KNMI_Stations[Jaar],overzicht_per_locatie!$H$3)</f>
        <v>0</v>
      </c>
      <c r="D47" s="108">
        <f>SUMIFS(_34_KNMI_Stations[gew. Graaddagen],_34_KNMI_Stations[Weerstation],overzicht_per_locatie!$D$3,_34_KNMI_Stations[Wknr],overzicht_per_locatie!$B47,_34_KNMI_Stations[Jaar],overzicht_per_locatie!$H$3)</f>
        <v>0</v>
      </c>
      <c r="E47" s="108">
        <f>SUMIFS(_34_KNMI_Stations[koeldagen],_34_KNMI_Stations[Weerstation],overzicht_per_locatie!$D$3,_34_KNMI_Stations[Wknr],overzicht_per_locatie!$B47,_34_KNMI_Stations[Jaar],overzicht_per_locatie!$H$3)</f>
        <v>0</v>
      </c>
      <c r="F47" s="108" t="str">
        <f>IF(COUNTIFS(_34_KNMI_Stations[Weerstation],overzicht_per_locatie!$D$3,_34_KNMI_Stations[Wknr],overzicht_per_locatie!$B47,_34_KNMI_Stations[Jaar],overzicht_per_locatie!$H$3)=0,"",SUMIFS(_34_KNMI_Stations[Etmaal temperatuur °C],_34_KNMI_Stations[Weerstation],overzicht_per_locatie!$D$3,_34_KNMI_Stations[Wknr],overzicht_per_locatie!$B47,_34_KNMI_Stations[Jaar],overzicht_per_locatie!$H$3)/COUNTIFS(_34_KNMI_Stations[Weerstation],overzicht_per_locatie!$D$3,_34_KNMI_Stations[Wknr],overzicht_per_locatie!$B47,_34_KNMI_Stations[Jaar],overzicht_per_locatie!$H$3))</f>
        <v/>
      </c>
      <c r="G47" s="93" t="str">
        <f>IF(COUNTIFS(_34_KNMI_Stations[Weerstation],overzicht_per_locatie!$D$3,_34_KNMI_Stations[Wknr],overzicht_per_locatie!$B47,_34_KNMI_Stations[Jaar],overzicht_per_locatie!$H$3)=0,"",SUMIFS(_34_KNMI_Stations[Relatieve vochtigheid %],_34_KNMI_Stations[Weerstation],overzicht_per_locatie!$D$3,_34_KNMI_Stations[Wknr],overzicht_per_locatie!$B47,_34_KNMI_Stations[Jaar],overzicht_per_locatie!$H$3)/COUNTIFS(_34_KNMI_Stations[Weerstation],overzicht_per_locatie!$D$3,_34_KNMI_Stations[Wknr],overzicht_per_locatie!$B47,_34_KNMI_Stations[Jaar],overzicht_per_locatie!$H$3))</f>
        <v/>
      </c>
      <c r="H47" s="108" t="str">
        <f>IF(COUNTIFS(_34_KNMI_Stations[Weerstation],overzicht_per_locatie!$D$3,_34_KNMI_Stations[Wknr],overzicht_per_locatie!$B47,_34_KNMI_Stations[Jaar],overzicht_per_locatie!$H$3)=0,"",SUMIFS(_34_KNMI_Stations[Windsnelheid m/s],_34_KNMI_Stations[Weerstation],overzicht_per_locatie!$D$3,_34_KNMI_Stations[Wknr],overzicht_per_locatie!$B47,_34_KNMI_Stations[Jaar],overzicht_per_locatie!$H$3)/COUNTIFS(_34_KNMI_Stations[Weerstation],overzicht_per_locatie!$D$3,_34_KNMI_Stations[Wknr],overzicht_per_locatie!$B47,_34_KNMI_Stations[Jaar],overzicht_per_locatie!$H$3))</f>
        <v/>
      </c>
      <c r="I47" s="108">
        <f>SUMIFS(_34_KNMI_Stations[Neerslag mm],_34_KNMI_Stations[Weerstation],overzicht_per_locatie!$D$3,_34_KNMI_Stations[Wknr],overzicht_per_locatie!$B47,_34_KNMI_Stations[Jaar],overzicht_per_locatie!$H$3)</f>
        <v>0</v>
      </c>
      <c r="J47" s="108" t="str">
        <f>IF(COUNTIFS(_34_KNMI_Stations[Weerstation],overzicht_per_locatie!$D$3,_34_KNMI_Stations[Wknr],overzicht_per_locatie!$B47,_34_KNMI_Stations[Jaar],overzicht_per_locatie!$H$3)=0,"",SUMIFS(_34_KNMI_Stations[Globale straling J/cm2],_34_KNMI_Stations[Weerstation],overzicht_per_locatie!$D$3,_34_KNMI_Stations[Wknr],overzicht_per_locatie!$B47,_34_KNMI_Stations[Jaar],overzicht_per_locatie!$H$3)/COUNTIFS(_34_KNMI_Stations[Weerstation],overzicht_per_locatie!$D$3,_34_KNMI_Stations[Wknr],overzicht_per_locatie!$B47,_34_KNMI_Stations[Jaar],overzicht_per_locatie!$H$3))</f>
        <v/>
      </c>
      <c r="K47" s="108" t="str">
        <f>IF(COUNTIFS(_34_KNMI_Stations[Weerstation],overzicht_per_locatie!$D$3,_34_KNMI_Stations[Wknr],overzicht_per_locatie!$B47,_34_KNMI_Stations[Jaar],overzicht_per_locatie!$H$3)=0,"",SUMIFS(_34_KNMI_Stations[Luchtdruk hPa],_34_KNMI_Stations[Weerstation],overzicht_per_locatie!$D$3,_34_KNMI_Stations[Wknr],overzicht_per_locatie!$B47,_34_KNMI_Stations[Jaar],overzicht_per_locatie!$H$3)/COUNTIFS(_34_KNMI_Stations[Weerstation],overzicht_per_locatie!$D$3,_34_KNMI_Stations[Wknr],overzicht_per_locatie!$B47,_34_KNMI_Stations[Jaar],overzicht_per_locatie!$H$3))</f>
        <v/>
      </c>
    </row>
    <row r="48" spans="2:13" x14ac:dyDescent="0.2">
      <c r="B48" s="95" t="str">
        <f>HLOOKUP(overzicht_per_locatie!$H$3,Blad1!$H$1:$P$54,ROW(B48)-21,0)</f>
        <v>26-26</v>
      </c>
      <c r="C48" s="107">
        <f>SUMIFS(_34_KNMI_Stations[graaddagen],_34_KNMI_Stations[Weerstation],overzicht_per_locatie!$D$3,_34_KNMI_Stations[Wknr],overzicht_per_locatie!$B48,_34_KNMI_Stations[Jaar],overzicht_per_locatie!$H$3)</f>
        <v>0</v>
      </c>
      <c r="D48" s="108">
        <f>SUMIFS(_34_KNMI_Stations[gew. Graaddagen],_34_KNMI_Stations[Weerstation],overzicht_per_locatie!$D$3,_34_KNMI_Stations[Wknr],overzicht_per_locatie!$B48,_34_KNMI_Stations[Jaar],overzicht_per_locatie!$H$3)</f>
        <v>0</v>
      </c>
      <c r="E48" s="108">
        <f>SUMIFS(_34_KNMI_Stations[koeldagen],_34_KNMI_Stations[Weerstation],overzicht_per_locatie!$D$3,_34_KNMI_Stations[Wknr],overzicht_per_locatie!$B48,_34_KNMI_Stations[Jaar],overzicht_per_locatie!$H$3)</f>
        <v>0</v>
      </c>
      <c r="F48" s="108" t="str">
        <f>IF(COUNTIFS(_34_KNMI_Stations[Weerstation],overzicht_per_locatie!$D$3,_34_KNMI_Stations[Wknr],overzicht_per_locatie!$B48,_34_KNMI_Stations[Jaar],overzicht_per_locatie!$H$3)=0,"",SUMIFS(_34_KNMI_Stations[Etmaal temperatuur °C],_34_KNMI_Stations[Weerstation],overzicht_per_locatie!$D$3,_34_KNMI_Stations[Wknr],overzicht_per_locatie!$B48,_34_KNMI_Stations[Jaar],overzicht_per_locatie!$H$3)/COUNTIFS(_34_KNMI_Stations[Weerstation],overzicht_per_locatie!$D$3,_34_KNMI_Stations[Wknr],overzicht_per_locatie!$B48,_34_KNMI_Stations[Jaar],overzicht_per_locatie!$H$3))</f>
        <v/>
      </c>
      <c r="G48" s="93" t="str">
        <f>IF(COUNTIFS(_34_KNMI_Stations[Weerstation],overzicht_per_locatie!$D$3,_34_KNMI_Stations[Wknr],overzicht_per_locatie!$B48,_34_KNMI_Stations[Jaar],overzicht_per_locatie!$H$3)=0,"",SUMIFS(_34_KNMI_Stations[Relatieve vochtigheid %],_34_KNMI_Stations[Weerstation],overzicht_per_locatie!$D$3,_34_KNMI_Stations[Wknr],overzicht_per_locatie!$B48,_34_KNMI_Stations[Jaar],overzicht_per_locatie!$H$3)/COUNTIFS(_34_KNMI_Stations[Weerstation],overzicht_per_locatie!$D$3,_34_KNMI_Stations[Wknr],overzicht_per_locatie!$B48,_34_KNMI_Stations[Jaar],overzicht_per_locatie!$H$3))</f>
        <v/>
      </c>
      <c r="H48" s="108" t="str">
        <f>IF(COUNTIFS(_34_KNMI_Stations[Weerstation],overzicht_per_locatie!$D$3,_34_KNMI_Stations[Wknr],overzicht_per_locatie!$B48,_34_KNMI_Stations[Jaar],overzicht_per_locatie!$H$3)=0,"",SUMIFS(_34_KNMI_Stations[Windsnelheid m/s],_34_KNMI_Stations[Weerstation],overzicht_per_locatie!$D$3,_34_KNMI_Stations[Wknr],overzicht_per_locatie!$B48,_34_KNMI_Stations[Jaar],overzicht_per_locatie!$H$3)/COUNTIFS(_34_KNMI_Stations[Weerstation],overzicht_per_locatie!$D$3,_34_KNMI_Stations[Wknr],overzicht_per_locatie!$B48,_34_KNMI_Stations[Jaar],overzicht_per_locatie!$H$3))</f>
        <v/>
      </c>
      <c r="I48" s="108">
        <f>SUMIFS(_34_KNMI_Stations[Neerslag mm],_34_KNMI_Stations[Weerstation],overzicht_per_locatie!$D$3,_34_KNMI_Stations[Wknr],overzicht_per_locatie!$B48,_34_KNMI_Stations[Jaar],overzicht_per_locatie!$H$3)</f>
        <v>0</v>
      </c>
      <c r="J48" s="108" t="str">
        <f>IF(COUNTIFS(_34_KNMI_Stations[Weerstation],overzicht_per_locatie!$D$3,_34_KNMI_Stations[Wknr],overzicht_per_locatie!$B48,_34_KNMI_Stations[Jaar],overzicht_per_locatie!$H$3)=0,"",SUMIFS(_34_KNMI_Stations[Globale straling J/cm2],_34_KNMI_Stations[Weerstation],overzicht_per_locatie!$D$3,_34_KNMI_Stations[Wknr],overzicht_per_locatie!$B48,_34_KNMI_Stations[Jaar],overzicht_per_locatie!$H$3)/COUNTIFS(_34_KNMI_Stations[Weerstation],overzicht_per_locatie!$D$3,_34_KNMI_Stations[Wknr],overzicht_per_locatie!$B48,_34_KNMI_Stations[Jaar],overzicht_per_locatie!$H$3))</f>
        <v/>
      </c>
      <c r="K48" s="108" t="str">
        <f>IF(COUNTIFS(_34_KNMI_Stations[Weerstation],overzicht_per_locatie!$D$3,_34_KNMI_Stations[Wknr],overzicht_per_locatie!$B48,_34_KNMI_Stations[Jaar],overzicht_per_locatie!$H$3)=0,"",SUMIFS(_34_KNMI_Stations[Luchtdruk hPa],_34_KNMI_Stations[Weerstation],overzicht_per_locatie!$D$3,_34_KNMI_Stations[Wknr],overzicht_per_locatie!$B48,_34_KNMI_Stations[Jaar],overzicht_per_locatie!$H$3)/COUNTIFS(_34_KNMI_Stations[Weerstation],overzicht_per_locatie!$D$3,_34_KNMI_Stations[Wknr],overzicht_per_locatie!$B48,_34_KNMI_Stations[Jaar],overzicht_per_locatie!$H$3))</f>
        <v/>
      </c>
    </row>
    <row r="49" spans="2:11" x14ac:dyDescent="0.2">
      <c r="B49" s="95" t="str">
        <f>HLOOKUP(overzicht_per_locatie!$H$3,Blad1!$H$1:$P$54,ROW(B49)-21,0)</f>
        <v>26-27</v>
      </c>
      <c r="C49" s="107">
        <f>SUMIFS(_34_KNMI_Stations[graaddagen],_34_KNMI_Stations[Weerstation],overzicht_per_locatie!$D$3,_34_KNMI_Stations[Wknr],overzicht_per_locatie!$B49,_34_KNMI_Stations[Jaar],overzicht_per_locatie!$H$3)</f>
        <v>0</v>
      </c>
      <c r="D49" s="108">
        <f>SUMIFS(_34_KNMI_Stations[gew. Graaddagen],_34_KNMI_Stations[Weerstation],overzicht_per_locatie!$D$3,_34_KNMI_Stations[Wknr],overzicht_per_locatie!$B49,_34_KNMI_Stations[Jaar],overzicht_per_locatie!$H$3)</f>
        <v>0</v>
      </c>
      <c r="E49" s="108">
        <f>SUMIFS(_34_KNMI_Stations[koeldagen],_34_KNMI_Stations[Weerstation],overzicht_per_locatie!$D$3,_34_KNMI_Stations[Wknr],overzicht_per_locatie!$B49,_34_KNMI_Stations[Jaar],overzicht_per_locatie!$H$3)</f>
        <v>0</v>
      </c>
      <c r="F49" s="108" t="str">
        <f>IF(COUNTIFS(_34_KNMI_Stations[Weerstation],overzicht_per_locatie!$D$3,_34_KNMI_Stations[Wknr],overzicht_per_locatie!$B49,_34_KNMI_Stations[Jaar],overzicht_per_locatie!$H$3)=0,"",SUMIFS(_34_KNMI_Stations[Etmaal temperatuur °C],_34_KNMI_Stations[Weerstation],overzicht_per_locatie!$D$3,_34_KNMI_Stations[Wknr],overzicht_per_locatie!$B49,_34_KNMI_Stations[Jaar],overzicht_per_locatie!$H$3)/COUNTIFS(_34_KNMI_Stations[Weerstation],overzicht_per_locatie!$D$3,_34_KNMI_Stations[Wknr],overzicht_per_locatie!$B49,_34_KNMI_Stations[Jaar],overzicht_per_locatie!$H$3))</f>
        <v/>
      </c>
      <c r="G49" s="93" t="str">
        <f>IF(COUNTIFS(_34_KNMI_Stations[Weerstation],overzicht_per_locatie!$D$3,_34_KNMI_Stations[Wknr],overzicht_per_locatie!$B49,_34_KNMI_Stations[Jaar],overzicht_per_locatie!$H$3)=0,"",SUMIFS(_34_KNMI_Stations[Relatieve vochtigheid %],_34_KNMI_Stations[Weerstation],overzicht_per_locatie!$D$3,_34_KNMI_Stations[Wknr],overzicht_per_locatie!$B49,_34_KNMI_Stations[Jaar],overzicht_per_locatie!$H$3)/COUNTIFS(_34_KNMI_Stations[Weerstation],overzicht_per_locatie!$D$3,_34_KNMI_Stations[Wknr],overzicht_per_locatie!$B49,_34_KNMI_Stations[Jaar],overzicht_per_locatie!$H$3))</f>
        <v/>
      </c>
      <c r="H49" s="108" t="str">
        <f>IF(COUNTIFS(_34_KNMI_Stations[Weerstation],overzicht_per_locatie!$D$3,_34_KNMI_Stations[Wknr],overzicht_per_locatie!$B49,_34_KNMI_Stations[Jaar],overzicht_per_locatie!$H$3)=0,"",SUMIFS(_34_KNMI_Stations[Windsnelheid m/s],_34_KNMI_Stations[Weerstation],overzicht_per_locatie!$D$3,_34_KNMI_Stations[Wknr],overzicht_per_locatie!$B49,_34_KNMI_Stations[Jaar],overzicht_per_locatie!$H$3)/COUNTIFS(_34_KNMI_Stations[Weerstation],overzicht_per_locatie!$D$3,_34_KNMI_Stations[Wknr],overzicht_per_locatie!$B49,_34_KNMI_Stations[Jaar],overzicht_per_locatie!$H$3))</f>
        <v/>
      </c>
      <c r="I49" s="108">
        <f>SUMIFS(_34_KNMI_Stations[Neerslag mm],_34_KNMI_Stations[Weerstation],overzicht_per_locatie!$D$3,_34_KNMI_Stations[Wknr],overzicht_per_locatie!$B49,_34_KNMI_Stations[Jaar],overzicht_per_locatie!$H$3)</f>
        <v>0</v>
      </c>
      <c r="J49" s="108" t="str">
        <f>IF(COUNTIFS(_34_KNMI_Stations[Weerstation],overzicht_per_locatie!$D$3,_34_KNMI_Stations[Wknr],overzicht_per_locatie!$B49,_34_KNMI_Stations[Jaar],overzicht_per_locatie!$H$3)=0,"",SUMIFS(_34_KNMI_Stations[Globale straling J/cm2],_34_KNMI_Stations[Weerstation],overzicht_per_locatie!$D$3,_34_KNMI_Stations[Wknr],overzicht_per_locatie!$B49,_34_KNMI_Stations[Jaar],overzicht_per_locatie!$H$3)/COUNTIFS(_34_KNMI_Stations[Weerstation],overzicht_per_locatie!$D$3,_34_KNMI_Stations[Wknr],overzicht_per_locatie!$B49,_34_KNMI_Stations[Jaar],overzicht_per_locatie!$H$3))</f>
        <v/>
      </c>
      <c r="K49" s="108" t="str">
        <f>IF(COUNTIFS(_34_KNMI_Stations[Weerstation],overzicht_per_locatie!$D$3,_34_KNMI_Stations[Wknr],overzicht_per_locatie!$B49,_34_KNMI_Stations[Jaar],overzicht_per_locatie!$H$3)=0,"",SUMIFS(_34_KNMI_Stations[Luchtdruk hPa],_34_KNMI_Stations[Weerstation],overzicht_per_locatie!$D$3,_34_KNMI_Stations[Wknr],overzicht_per_locatie!$B49,_34_KNMI_Stations[Jaar],overzicht_per_locatie!$H$3)/COUNTIFS(_34_KNMI_Stations[Weerstation],overzicht_per_locatie!$D$3,_34_KNMI_Stations[Wknr],overzicht_per_locatie!$B49,_34_KNMI_Stations[Jaar],overzicht_per_locatie!$H$3))</f>
        <v/>
      </c>
    </row>
    <row r="50" spans="2:11" x14ac:dyDescent="0.2">
      <c r="B50" s="95" t="str">
        <f>HLOOKUP(overzicht_per_locatie!$H$3,Blad1!$H$1:$P$54,ROW(B50)-21,0)</f>
        <v>26-28</v>
      </c>
      <c r="C50" s="107">
        <f>SUMIFS(_34_KNMI_Stations[graaddagen],_34_KNMI_Stations[Weerstation],overzicht_per_locatie!$D$3,_34_KNMI_Stations[Wknr],overzicht_per_locatie!$B50,_34_KNMI_Stations[Jaar],overzicht_per_locatie!$H$3)</f>
        <v>0</v>
      </c>
      <c r="D50" s="108">
        <f>SUMIFS(_34_KNMI_Stations[gew. Graaddagen],_34_KNMI_Stations[Weerstation],overzicht_per_locatie!$D$3,_34_KNMI_Stations[Wknr],overzicht_per_locatie!$B50,_34_KNMI_Stations[Jaar],overzicht_per_locatie!$H$3)</f>
        <v>0</v>
      </c>
      <c r="E50" s="108">
        <f>SUMIFS(_34_KNMI_Stations[koeldagen],_34_KNMI_Stations[Weerstation],overzicht_per_locatie!$D$3,_34_KNMI_Stations[Wknr],overzicht_per_locatie!$B50,_34_KNMI_Stations[Jaar],overzicht_per_locatie!$H$3)</f>
        <v>0</v>
      </c>
      <c r="F50" s="108" t="str">
        <f>IF(COUNTIFS(_34_KNMI_Stations[Weerstation],overzicht_per_locatie!$D$3,_34_KNMI_Stations[Wknr],overzicht_per_locatie!$B50,_34_KNMI_Stations[Jaar],overzicht_per_locatie!$H$3)=0,"",SUMIFS(_34_KNMI_Stations[Etmaal temperatuur °C],_34_KNMI_Stations[Weerstation],overzicht_per_locatie!$D$3,_34_KNMI_Stations[Wknr],overzicht_per_locatie!$B50,_34_KNMI_Stations[Jaar],overzicht_per_locatie!$H$3)/COUNTIFS(_34_KNMI_Stations[Weerstation],overzicht_per_locatie!$D$3,_34_KNMI_Stations[Wknr],overzicht_per_locatie!$B50,_34_KNMI_Stations[Jaar],overzicht_per_locatie!$H$3))</f>
        <v/>
      </c>
      <c r="G50" s="93" t="str">
        <f>IF(COUNTIFS(_34_KNMI_Stations[Weerstation],overzicht_per_locatie!$D$3,_34_KNMI_Stations[Wknr],overzicht_per_locatie!$B50,_34_KNMI_Stations[Jaar],overzicht_per_locatie!$H$3)=0,"",SUMIFS(_34_KNMI_Stations[Relatieve vochtigheid %],_34_KNMI_Stations[Weerstation],overzicht_per_locatie!$D$3,_34_KNMI_Stations[Wknr],overzicht_per_locatie!$B50,_34_KNMI_Stations[Jaar],overzicht_per_locatie!$H$3)/COUNTIFS(_34_KNMI_Stations[Weerstation],overzicht_per_locatie!$D$3,_34_KNMI_Stations[Wknr],overzicht_per_locatie!$B50,_34_KNMI_Stations[Jaar],overzicht_per_locatie!$H$3))</f>
        <v/>
      </c>
      <c r="H50" s="108" t="str">
        <f>IF(COUNTIFS(_34_KNMI_Stations[Weerstation],overzicht_per_locatie!$D$3,_34_KNMI_Stations[Wknr],overzicht_per_locatie!$B50,_34_KNMI_Stations[Jaar],overzicht_per_locatie!$H$3)=0,"",SUMIFS(_34_KNMI_Stations[Windsnelheid m/s],_34_KNMI_Stations[Weerstation],overzicht_per_locatie!$D$3,_34_KNMI_Stations[Wknr],overzicht_per_locatie!$B50,_34_KNMI_Stations[Jaar],overzicht_per_locatie!$H$3)/COUNTIFS(_34_KNMI_Stations[Weerstation],overzicht_per_locatie!$D$3,_34_KNMI_Stations[Wknr],overzicht_per_locatie!$B50,_34_KNMI_Stations[Jaar],overzicht_per_locatie!$H$3))</f>
        <v/>
      </c>
      <c r="I50" s="108">
        <f>SUMIFS(_34_KNMI_Stations[Neerslag mm],_34_KNMI_Stations[Weerstation],overzicht_per_locatie!$D$3,_34_KNMI_Stations[Wknr],overzicht_per_locatie!$B50,_34_KNMI_Stations[Jaar],overzicht_per_locatie!$H$3)</f>
        <v>0</v>
      </c>
      <c r="J50" s="108" t="str">
        <f>IF(COUNTIFS(_34_KNMI_Stations[Weerstation],overzicht_per_locatie!$D$3,_34_KNMI_Stations[Wknr],overzicht_per_locatie!$B50,_34_KNMI_Stations[Jaar],overzicht_per_locatie!$H$3)=0,"",SUMIFS(_34_KNMI_Stations[Globale straling J/cm2],_34_KNMI_Stations[Weerstation],overzicht_per_locatie!$D$3,_34_KNMI_Stations[Wknr],overzicht_per_locatie!$B50,_34_KNMI_Stations[Jaar],overzicht_per_locatie!$H$3)/COUNTIFS(_34_KNMI_Stations[Weerstation],overzicht_per_locatie!$D$3,_34_KNMI_Stations[Wknr],overzicht_per_locatie!$B50,_34_KNMI_Stations[Jaar],overzicht_per_locatie!$H$3))</f>
        <v/>
      </c>
      <c r="K50" s="108" t="str">
        <f>IF(COUNTIFS(_34_KNMI_Stations[Weerstation],overzicht_per_locatie!$D$3,_34_KNMI_Stations[Wknr],overzicht_per_locatie!$B50,_34_KNMI_Stations[Jaar],overzicht_per_locatie!$H$3)=0,"",SUMIFS(_34_KNMI_Stations[Luchtdruk hPa],_34_KNMI_Stations[Weerstation],overzicht_per_locatie!$D$3,_34_KNMI_Stations[Wknr],overzicht_per_locatie!$B50,_34_KNMI_Stations[Jaar],overzicht_per_locatie!$H$3)/COUNTIFS(_34_KNMI_Stations[Weerstation],overzicht_per_locatie!$D$3,_34_KNMI_Stations[Wknr],overzicht_per_locatie!$B50,_34_KNMI_Stations[Jaar],overzicht_per_locatie!$H$3))</f>
        <v/>
      </c>
    </row>
    <row r="51" spans="2:11" x14ac:dyDescent="0.2">
      <c r="B51" s="95" t="str">
        <f>HLOOKUP(overzicht_per_locatie!$H$3,Blad1!$H$1:$P$54,ROW(B51)-21,0)</f>
        <v>26-29</v>
      </c>
      <c r="C51" s="107">
        <f>SUMIFS(_34_KNMI_Stations[graaddagen],_34_KNMI_Stations[Weerstation],overzicht_per_locatie!$D$3,_34_KNMI_Stations[Wknr],overzicht_per_locatie!$B51,_34_KNMI_Stations[Jaar],overzicht_per_locatie!$H$3)</f>
        <v>0</v>
      </c>
      <c r="D51" s="108">
        <f>SUMIFS(_34_KNMI_Stations[gew. Graaddagen],_34_KNMI_Stations[Weerstation],overzicht_per_locatie!$D$3,_34_KNMI_Stations[Wknr],overzicht_per_locatie!$B51,_34_KNMI_Stations[Jaar],overzicht_per_locatie!$H$3)</f>
        <v>0</v>
      </c>
      <c r="E51" s="108">
        <f>SUMIFS(_34_KNMI_Stations[koeldagen],_34_KNMI_Stations[Weerstation],overzicht_per_locatie!$D$3,_34_KNMI_Stations[Wknr],overzicht_per_locatie!$B51,_34_KNMI_Stations[Jaar],overzicht_per_locatie!$H$3)</f>
        <v>0</v>
      </c>
      <c r="F51" s="108" t="str">
        <f>IF(COUNTIFS(_34_KNMI_Stations[Weerstation],overzicht_per_locatie!$D$3,_34_KNMI_Stations[Wknr],overzicht_per_locatie!$B51,_34_KNMI_Stations[Jaar],overzicht_per_locatie!$H$3)=0,"",SUMIFS(_34_KNMI_Stations[Etmaal temperatuur °C],_34_KNMI_Stations[Weerstation],overzicht_per_locatie!$D$3,_34_KNMI_Stations[Wknr],overzicht_per_locatie!$B51,_34_KNMI_Stations[Jaar],overzicht_per_locatie!$H$3)/COUNTIFS(_34_KNMI_Stations[Weerstation],overzicht_per_locatie!$D$3,_34_KNMI_Stations[Wknr],overzicht_per_locatie!$B51,_34_KNMI_Stations[Jaar],overzicht_per_locatie!$H$3))</f>
        <v/>
      </c>
      <c r="G51" s="93" t="str">
        <f>IF(COUNTIFS(_34_KNMI_Stations[Weerstation],overzicht_per_locatie!$D$3,_34_KNMI_Stations[Wknr],overzicht_per_locatie!$B51,_34_KNMI_Stations[Jaar],overzicht_per_locatie!$H$3)=0,"",SUMIFS(_34_KNMI_Stations[Relatieve vochtigheid %],_34_KNMI_Stations[Weerstation],overzicht_per_locatie!$D$3,_34_KNMI_Stations[Wknr],overzicht_per_locatie!$B51,_34_KNMI_Stations[Jaar],overzicht_per_locatie!$H$3)/COUNTIFS(_34_KNMI_Stations[Weerstation],overzicht_per_locatie!$D$3,_34_KNMI_Stations[Wknr],overzicht_per_locatie!$B51,_34_KNMI_Stations[Jaar],overzicht_per_locatie!$H$3))</f>
        <v/>
      </c>
      <c r="H51" s="108" t="str">
        <f>IF(COUNTIFS(_34_KNMI_Stations[Weerstation],overzicht_per_locatie!$D$3,_34_KNMI_Stations[Wknr],overzicht_per_locatie!$B51,_34_KNMI_Stations[Jaar],overzicht_per_locatie!$H$3)=0,"",SUMIFS(_34_KNMI_Stations[Windsnelheid m/s],_34_KNMI_Stations[Weerstation],overzicht_per_locatie!$D$3,_34_KNMI_Stations[Wknr],overzicht_per_locatie!$B51,_34_KNMI_Stations[Jaar],overzicht_per_locatie!$H$3)/COUNTIFS(_34_KNMI_Stations[Weerstation],overzicht_per_locatie!$D$3,_34_KNMI_Stations[Wknr],overzicht_per_locatie!$B51,_34_KNMI_Stations[Jaar],overzicht_per_locatie!$H$3))</f>
        <v/>
      </c>
      <c r="I51" s="108">
        <f>SUMIFS(_34_KNMI_Stations[Neerslag mm],_34_KNMI_Stations[Weerstation],overzicht_per_locatie!$D$3,_34_KNMI_Stations[Wknr],overzicht_per_locatie!$B51,_34_KNMI_Stations[Jaar],overzicht_per_locatie!$H$3)</f>
        <v>0</v>
      </c>
      <c r="J51" s="108" t="str">
        <f>IF(COUNTIFS(_34_KNMI_Stations[Weerstation],overzicht_per_locatie!$D$3,_34_KNMI_Stations[Wknr],overzicht_per_locatie!$B51,_34_KNMI_Stations[Jaar],overzicht_per_locatie!$H$3)=0,"",SUMIFS(_34_KNMI_Stations[Globale straling J/cm2],_34_KNMI_Stations[Weerstation],overzicht_per_locatie!$D$3,_34_KNMI_Stations[Wknr],overzicht_per_locatie!$B51,_34_KNMI_Stations[Jaar],overzicht_per_locatie!$H$3)/COUNTIFS(_34_KNMI_Stations[Weerstation],overzicht_per_locatie!$D$3,_34_KNMI_Stations[Wknr],overzicht_per_locatie!$B51,_34_KNMI_Stations[Jaar],overzicht_per_locatie!$H$3))</f>
        <v/>
      </c>
      <c r="K51" s="108" t="str">
        <f>IF(COUNTIFS(_34_KNMI_Stations[Weerstation],overzicht_per_locatie!$D$3,_34_KNMI_Stations[Wknr],overzicht_per_locatie!$B51,_34_KNMI_Stations[Jaar],overzicht_per_locatie!$H$3)=0,"",SUMIFS(_34_KNMI_Stations[Luchtdruk hPa],_34_KNMI_Stations[Weerstation],overzicht_per_locatie!$D$3,_34_KNMI_Stations[Wknr],overzicht_per_locatie!$B51,_34_KNMI_Stations[Jaar],overzicht_per_locatie!$H$3)/COUNTIFS(_34_KNMI_Stations[Weerstation],overzicht_per_locatie!$D$3,_34_KNMI_Stations[Wknr],overzicht_per_locatie!$B51,_34_KNMI_Stations[Jaar],overzicht_per_locatie!$H$3))</f>
        <v/>
      </c>
    </row>
    <row r="52" spans="2:11" x14ac:dyDescent="0.2">
      <c r="B52" s="95" t="str">
        <f>HLOOKUP(overzicht_per_locatie!$H$3,Blad1!$H$1:$P$54,ROW(B52)-21,0)</f>
        <v>26-30</v>
      </c>
      <c r="C52" s="107">
        <f>SUMIFS(_34_KNMI_Stations[graaddagen],_34_KNMI_Stations[Weerstation],overzicht_per_locatie!$D$3,_34_KNMI_Stations[Wknr],overzicht_per_locatie!$B52,_34_KNMI_Stations[Jaar],overzicht_per_locatie!$H$3)</f>
        <v>0</v>
      </c>
      <c r="D52" s="108">
        <f>SUMIFS(_34_KNMI_Stations[gew. Graaddagen],_34_KNMI_Stations[Weerstation],overzicht_per_locatie!$D$3,_34_KNMI_Stations[Wknr],overzicht_per_locatie!$B52,_34_KNMI_Stations[Jaar],overzicht_per_locatie!$H$3)</f>
        <v>0</v>
      </c>
      <c r="E52" s="108">
        <f>SUMIFS(_34_KNMI_Stations[koeldagen],_34_KNMI_Stations[Weerstation],overzicht_per_locatie!$D$3,_34_KNMI_Stations[Wknr],overzicht_per_locatie!$B52,_34_KNMI_Stations[Jaar],overzicht_per_locatie!$H$3)</f>
        <v>0</v>
      </c>
      <c r="F52" s="108" t="str">
        <f>IF(COUNTIFS(_34_KNMI_Stations[Weerstation],overzicht_per_locatie!$D$3,_34_KNMI_Stations[Wknr],overzicht_per_locatie!$B52,_34_KNMI_Stations[Jaar],overzicht_per_locatie!$H$3)=0,"",SUMIFS(_34_KNMI_Stations[Etmaal temperatuur °C],_34_KNMI_Stations[Weerstation],overzicht_per_locatie!$D$3,_34_KNMI_Stations[Wknr],overzicht_per_locatie!$B52,_34_KNMI_Stations[Jaar],overzicht_per_locatie!$H$3)/COUNTIFS(_34_KNMI_Stations[Weerstation],overzicht_per_locatie!$D$3,_34_KNMI_Stations[Wknr],overzicht_per_locatie!$B52,_34_KNMI_Stations[Jaar],overzicht_per_locatie!$H$3))</f>
        <v/>
      </c>
      <c r="G52" s="93" t="str">
        <f>IF(COUNTIFS(_34_KNMI_Stations[Weerstation],overzicht_per_locatie!$D$3,_34_KNMI_Stations[Wknr],overzicht_per_locatie!$B52,_34_KNMI_Stations[Jaar],overzicht_per_locatie!$H$3)=0,"",SUMIFS(_34_KNMI_Stations[Relatieve vochtigheid %],_34_KNMI_Stations[Weerstation],overzicht_per_locatie!$D$3,_34_KNMI_Stations[Wknr],overzicht_per_locatie!$B52,_34_KNMI_Stations[Jaar],overzicht_per_locatie!$H$3)/COUNTIFS(_34_KNMI_Stations[Weerstation],overzicht_per_locatie!$D$3,_34_KNMI_Stations[Wknr],overzicht_per_locatie!$B52,_34_KNMI_Stations[Jaar],overzicht_per_locatie!$H$3))</f>
        <v/>
      </c>
      <c r="H52" s="108" t="str">
        <f>IF(COUNTIFS(_34_KNMI_Stations[Weerstation],overzicht_per_locatie!$D$3,_34_KNMI_Stations[Wknr],overzicht_per_locatie!$B52,_34_KNMI_Stations[Jaar],overzicht_per_locatie!$H$3)=0,"",SUMIFS(_34_KNMI_Stations[Windsnelheid m/s],_34_KNMI_Stations[Weerstation],overzicht_per_locatie!$D$3,_34_KNMI_Stations[Wknr],overzicht_per_locatie!$B52,_34_KNMI_Stations[Jaar],overzicht_per_locatie!$H$3)/COUNTIFS(_34_KNMI_Stations[Weerstation],overzicht_per_locatie!$D$3,_34_KNMI_Stations[Wknr],overzicht_per_locatie!$B52,_34_KNMI_Stations[Jaar],overzicht_per_locatie!$H$3))</f>
        <v/>
      </c>
      <c r="I52" s="108">
        <f>SUMIFS(_34_KNMI_Stations[Neerslag mm],_34_KNMI_Stations[Weerstation],overzicht_per_locatie!$D$3,_34_KNMI_Stations[Wknr],overzicht_per_locatie!$B52,_34_KNMI_Stations[Jaar],overzicht_per_locatie!$H$3)</f>
        <v>0</v>
      </c>
      <c r="J52" s="108" t="str">
        <f>IF(COUNTIFS(_34_KNMI_Stations[Weerstation],overzicht_per_locatie!$D$3,_34_KNMI_Stations[Wknr],overzicht_per_locatie!$B52,_34_KNMI_Stations[Jaar],overzicht_per_locatie!$H$3)=0,"",SUMIFS(_34_KNMI_Stations[Globale straling J/cm2],_34_KNMI_Stations[Weerstation],overzicht_per_locatie!$D$3,_34_KNMI_Stations[Wknr],overzicht_per_locatie!$B52,_34_KNMI_Stations[Jaar],overzicht_per_locatie!$H$3)/COUNTIFS(_34_KNMI_Stations[Weerstation],overzicht_per_locatie!$D$3,_34_KNMI_Stations[Wknr],overzicht_per_locatie!$B52,_34_KNMI_Stations[Jaar],overzicht_per_locatie!$H$3))</f>
        <v/>
      </c>
      <c r="K52" s="108" t="str">
        <f>IF(COUNTIFS(_34_KNMI_Stations[Weerstation],overzicht_per_locatie!$D$3,_34_KNMI_Stations[Wknr],overzicht_per_locatie!$B52,_34_KNMI_Stations[Jaar],overzicht_per_locatie!$H$3)=0,"",SUMIFS(_34_KNMI_Stations[Luchtdruk hPa],_34_KNMI_Stations[Weerstation],overzicht_per_locatie!$D$3,_34_KNMI_Stations[Wknr],overzicht_per_locatie!$B52,_34_KNMI_Stations[Jaar],overzicht_per_locatie!$H$3)/COUNTIFS(_34_KNMI_Stations[Weerstation],overzicht_per_locatie!$D$3,_34_KNMI_Stations[Wknr],overzicht_per_locatie!$B52,_34_KNMI_Stations[Jaar],overzicht_per_locatie!$H$3))</f>
        <v/>
      </c>
    </row>
    <row r="53" spans="2:11" x14ac:dyDescent="0.2">
      <c r="B53" s="95" t="str">
        <f>HLOOKUP(overzicht_per_locatie!$H$3,Blad1!$H$1:$P$54,ROW(B53)-21,0)</f>
        <v>26-31</v>
      </c>
      <c r="C53" s="107">
        <f>SUMIFS(_34_KNMI_Stations[graaddagen],_34_KNMI_Stations[Weerstation],overzicht_per_locatie!$D$3,_34_KNMI_Stations[Wknr],overzicht_per_locatie!$B53,_34_KNMI_Stations[Jaar],overzicht_per_locatie!$H$3)</f>
        <v>0</v>
      </c>
      <c r="D53" s="108">
        <f>SUMIFS(_34_KNMI_Stations[gew. Graaddagen],_34_KNMI_Stations[Weerstation],overzicht_per_locatie!$D$3,_34_KNMI_Stations[Wknr],overzicht_per_locatie!$B53,_34_KNMI_Stations[Jaar],overzicht_per_locatie!$H$3)</f>
        <v>0</v>
      </c>
      <c r="E53" s="108">
        <f>SUMIFS(_34_KNMI_Stations[koeldagen],_34_KNMI_Stations[Weerstation],overzicht_per_locatie!$D$3,_34_KNMI_Stations[Wknr],overzicht_per_locatie!$B53,_34_KNMI_Stations[Jaar],overzicht_per_locatie!$H$3)</f>
        <v>0</v>
      </c>
      <c r="F53" s="108" t="str">
        <f>IF(COUNTIFS(_34_KNMI_Stations[Weerstation],overzicht_per_locatie!$D$3,_34_KNMI_Stations[Wknr],overzicht_per_locatie!$B53,_34_KNMI_Stations[Jaar],overzicht_per_locatie!$H$3)=0,"",SUMIFS(_34_KNMI_Stations[Etmaal temperatuur °C],_34_KNMI_Stations[Weerstation],overzicht_per_locatie!$D$3,_34_KNMI_Stations[Wknr],overzicht_per_locatie!$B53,_34_KNMI_Stations[Jaar],overzicht_per_locatie!$H$3)/COUNTIFS(_34_KNMI_Stations[Weerstation],overzicht_per_locatie!$D$3,_34_KNMI_Stations[Wknr],overzicht_per_locatie!$B53,_34_KNMI_Stations[Jaar],overzicht_per_locatie!$H$3))</f>
        <v/>
      </c>
      <c r="G53" s="93" t="str">
        <f>IF(COUNTIFS(_34_KNMI_Stations[Weerstation],overzicht_per_locatie!$D$3,_34_KNMI_Stations[Wknr],overzicht_per_locatie!$B53,_34_KNMI_Stations[Jaar],overzicht_per_locatie!$H$3)=0,"",SUMIFS(_34_KNMI_Stations[Relatieve vochtigheid %],_34_KNMI_Stations[Weerstation],overzicht_per_locatie!$D$3,_34_KNMI_Stations[Wknr],overzicht_per_locatie!$B53,_34_KNMI_Stations[Jaar],overzicht_per_locatie!$H$3)/COUNTIFS(_34_KNMI_Stations[Weerstation],overzicht_per_locatie!$D$3,_34_KNMI_Stations[Wknr],overzicht_per_locatie!$B53,_34_KNMI_Stations[Jaar],overzicht_per_locatie!$H$3))</f>
        <v/>
      </c>
      <c r="H53" s="108" t="str">
        <f>IF(COUNTIFS(_34_KNMI_Stations[Weerstation],overzicht_per_locatie!$D$3,_34_KNMI_Stations[Wknr],overzicht_per_locatie!$B53,_34_KNMI_Stations[Jaar],overzicht_per_locatie!$H$3)=0,"",SUMIFS(_34_KNMI_Stations[Windsnelheid m/s],_34_KNMI_Stations[Weerstation],overzicht_per_locatie!$D$3,_34_KNMI_Stations[Wknr],overzicht_per_locatie!$B53,_34_KNMI_Stations[Jaar],overzicht_per_locatie!$H$3)/COUNTIFS(_34_KNMI_Stations[Weerstation],overzicht_per_locatie!$D$3,_34_KNMI_Stations[Wknr],overzicht_per_locatie!$B53,_34_KNMI_Stations[Jaar],overzicht_per_locatie!$H$3))</f>
        <v/>
      </c>
      <c r="I53" s="108">
        <f>SUMIFS(_34_KNMI_Stations[Neerslag mm],_34_KNMI_Stations[Weerstation],overzicht_per_locatie!$D$3,_34_KNMI_Stations[Wknr],overzicht_per_locatie!$B53,_34_KNMI_Stations[Jaar],overzicht_per_locatie!$H$3)</f>
        <v>0</v>
      </c>
      <c r="J53" s="108" t="str">
        <f>IF(COUNTIFS(_34_KNMI_Stations[Weerstation],overzicht_per_locatie!$D$3,_34_KNMI_Stations[Wknr],overzicht_per_locatie!$B53,_34_KNMI_Stations[Jaar],overzicht_per_locatie!$H$3)=0,"",SUMIFS(_34_KNMI_Stations[Globale straling J/cm2],_34_KNMI_Stations[Weerstation],overzicht_per_locatie!$D$3,_34_KNMI_Stations[Wknr],overzicht_per_locatie!$B53,_34_KNMI_Stations[Jaar],overzicht_per_locatie!$H$3)/COUNTIFS(_34_KNMI_Stations[Weerstation],overzicht_per_locatie!$D$3,_34_KNMI_Stations[Wknr],overzicht_per_locatie!$B53,_34_KNMI_Stations[Jaar],overzicht_per_locatie!$H$3))</f>
        <v/>
      </c>
      <c r="K53" s="108" t="str">
        <f>IF(COUNTIFS(_34_KNMI_Stations[Weerstation],overzicht_per_locatie!$D$3,_34_KNMI_Stations[Wknr],overzicht_per_locatie!$B53,_34_KNMI_Stations[Jaar],overzicht_per_locatie!$H$3)=0,"",SUMIFS(_34_KNMI_Stations[Luchtdruk hPa],_34_KNMI_Stations[Weerstation],overzicht_per_locatie!$D$3,_34_KNMI_Stations[Wknr],overzicht_per_locatie!$B53,_34_KNMI_Stations[Jaar],overzicht_per_locatie!$H$3)/COUNTIFS(_34_KNMI_Stations[Weerstation],overzicht_per_locatie!$D$3,_34_KNMI_Stations[Wknr],overzicht_per_locatie!$B53,_34_KNMI_Stations[Jaar],overzicht_per_locatie!$H$3))</f>
        <v/>
      </c>
    </row>
    <row r="54" spans="2:11" x14ac:dyDescent="0.2">
      <c r="B54" s="95" t="str">
        <f>HLOOKUP(overzicht_per_locatie!$H$3,Blad1!$H$1:$P$54,ROW(B54)-21,0)</f>
        <v>26-32</v>
      </c>
      <c r="C54" s="107">
        <f>SUMIFS(_34_KNMI_Stations[graaddagen],_34_KNMI_Stations[Weerstation],overzicht_per_locatie!$D$3,_34_KNMI_Stations[Wknr],overzicht_per_locatie!$B54,_34_KNMI_Stations[Jaar],overzicht_per_locatie!$H$3)</f>
        <v>0</v>
      </c>
      <c r="D54" s="108">
        <f>SUMIFS(_34_KNMI_Stations[gew. Graaddagen],_34_KNMI_Stations[Weerstation],overzicht_per_locatie!$D$3,_34_KNMI_Stations[Wknr],overzicht_per_locatie!$B54,_34_KNMI_Stations[Jaar],overzicht_per_locatie!$H$3)</f>
        <v>0</v>
      </c>
      <c r="E54" s="108">
        <f>SUMIFS(_34_KNMI_Stations[koeldagen],_34_KNMI_Stations[Weerstation],overzicht_per_locatie!$D$3,_34_KNMI_Stations[Wknr],overzicht_per_locatie!$B54,_34_KNMI_Stations[Jaar],overzicht_per_locatie!$H$3)</f>
        <v>0</v>
      </c>
      <c r="F54" s="108" t="str">
        <f>IF(COUNTIFS(_34_KNMI_Stations[Weerstation],overzicht_per_locatie!$D$3,_34_KNMI_Stations[Wknr],overzicht_per_locatie!$B54,_34_KNMI_Stations[Jaar],overzicht_per_locatie!$H$3)=0,"",SUMIFS(_34_KNMI_Stations[Etmaal temperatuur °C],_34_KNMI_Stations[Weerstation],overzicht_per_locatie!$D$3,_34_KNMI_Stations[Wknr],overzicht_per_locatie!$B54,_34_KNMI_Stations[Jaar],overzicht_per_locatie!$H$3)/COUNTIFS(_34_KNMI_Stations[Weerstation],overzicht_per_locatie!$D$3,_34_KNMI_Stations[Wknr],overzicht_per_locatie!$B54,_34_KNMI_Stations[Jaar],overzicht_per_locatie!$H$3))</f>
        <v/>
      </c>
      <c r="G54" s="93" t="str">
        <f>IF(COUNTIFS(_34_KNMI_Stations[Weerstation],overzicht_per_locatie!$D$3,_34_KNMI_Stations[Wknr],overzicht_per_locatie!$B54,_34_KNMI_Stations[Jaar],overzicht_per_locatie!$H$3)=0,"",SUMIFS(_34_KNMI_Stations[Relatieve vochtigheid %],_34_KNMI_Stations[Weerstation],overzicht_per_locatie!$D$3,_34_KNMI_Stations[Wknr],overzicht_per_locatie!$B54,_34_KNMI_Stations[Jaar],overzicht_per_locatie!$H$3)/COUNTIFS(_34_KNMI_Stations[Weerstation],overzicht_per_locatie!$D$3,_34_KNMI_Stations[Wknr],overzicht_per_locatie!$B54,_34_KNMI_Stations[Jaar],overzicht_per_locatie!$H$3))</f>
        <v/>
      </c>
      <c r="H54" s="108" t="str">
        <f>IF(COUNTIFS(_34_KNMI_Stations[Weerstation],overzicht_per_locatie!$D$3,_34_KNMI_Stations[Wknr],overzicht_per_locatie!$B54,_34_KNMI_Stations[Jaar],overzicht_per_locatie!$H$3)=0,"",SUMIFS(_34_KNMI_Stations[Windsnelheid m/s],_34_KNMI_Stations[Weerstation],overzicht_per_locatie!$D$3,_34_KNMI_Stations[Wknr],overzicht_per_locatie!$B54,_34_KNMI_Stations[Jaar],overzicht_per_locatie!$H$3)/COUNTIFS(_34_KNMI_Stations[Weerstation],overzicht_per_locatie!$D$3,_34_KNMI_Stations[Wknr],overzicht_per_locatie!$B54,_34_KNMI_Stations[Jaar],overzicht_per_locatie!$H$3))</f>
        <v/>
      </c>
      <c r="I54" s="108">
        <f>SUMIFS(_34_KNMI_Stations[Neerslag mm],_34_KNMI_Stations[Weerstation],overzicht_per_locatie!$D$3,_34_KNMI_Stations[Wknr],overzicht_per_locatie!$B54,_34_KNMI_Stations[Jaar],overzicht_per_locatie!$H$3)</f>
        <v>0</v>
      </c>
      <c r="J54" s="108" t="str">
        <f>IF(COUNTIFS(_34_KNMI_Stations[Weerstation],overzicht_per_locatie!$D$3,_34_KNMI_Stations[Wknr],overzicht_per_locatie!$B54,_34_KNMI_Stations[Jaar],overzicht_per_locatie!$H$3)=0,"",SUMIFS(_34_KNMI_Stations[Globale straling J/cm2],_34_KNMI_Stations[Weerstation],overzicht_per_locatie!$D$3,_34_KNMI_Stations[Wknr],overzicht_per_locatie!$B54,_34_KNMI_Stations[Jaar],overzicht_per_locatie!$H$3)/COUNTIFS(_34_KNMI_Stations[Weerstation],overzicht_per_locatie!$D$3,_34_KNMI_Stations[Wknr],overzicht_per_locatie!$B54,_34_KNMI_Stations[Jaar],overzicht_per_locatie!$H$3))</f>
        <v/>
      </c>
      <c r="K54" s="108" t="str">
        <f>IF(COUNTIFS(_34_KNMI_Stations[Weerstation],overzicht_per_locatie!$D$3,_34_KNMI_Stations[Wknr],overzicht_per_locatie!$B54,_34_KNMI_Stations[Jaar],overzicht_per_locatie!$H$3)=0,"",SUMIFS(_34_KNMI_Stations[Luchtdruk hPa],_34_KNMI_Stations[Weerstation],overzicht_per_locatie!$D$3,_34_KNMI_Stations[Wknr],overzicht_per_locatie!$B54,_34_KNMI_Stations[Jaar],overzicht_per_locatie!$H$3)/COUNTIFS(_34_KNMI_Stations[Weerstation],overzicht_per_locatie!$D$3,_34_KNMI_Stations[Wknr],overzicht_per_locatie!$B54,_34_KNMI_Stations[Jaar],overzicht_per_locatie!$H$3))</f>
        <v/>
      </c>
    </row>
    <row r="55" spans="2:11" x14ac:dyDescent="0.2">
      <c r="B55" s="95" t="str">
        <f>HLOOKUP(overzicht_per_locatie!$H$3,Blad1!$H$1:$P$54,ROW(B55)-21,0)</f>
        <v>26-33</v>
      </c>
      <c r="C55" s="107">
        <f>SUMIFS(_34_KNMI_Stations[graaddagen],_34_KNMI_Stations[Weerstation],overzicht_per_locatie!$D$3,_34_KNMI_Stations[Wknr],overzicht_per_locatie!$B55,_34_KNMI_Stations[Jaar],overzicht_per_locatie!$H$3)</f>
        <v>0</v>
      </c>
      <c r="D55" s="108">
        <f>SUMIFS(_34_KNMI_Stations[gew. Graaddagen],_34_KNMI_Stations[Weerstation],overzicht_per_locatie!$D$3,_34_KNMI_Stations[Wknr],overzicht_per_locatie!$B55,_34_KNMI_Stations[Jaar],overzicht_per_locatie!$H$3)</f>
        <v>0</v>
      </c>
      <c r="E55" s="108">
        <f>SUMIFS(_34_KNMI_Stations[koeldagen],_34_KNMI_Stations[Weerstation],overzicht_per_locatie!$D$3,_34_KNMI_Stations[Wknr],overzicht_per_locatie!$B55,_34_KNMI_Stations[Jaar],overzicht_per_locatie!$H$3)</f>
        <v>0</v>
      </c>
      <c r="F55" s="108" t="str">
        <f>IF(COUNTIFS(_34_KNMI_Stations[Weerstation],overzicht_per_locatie!$D$3,_34_KNMI_Stations[Wknr],overzicht_per_locatie!$B55,_34_KNMI_Stations[Jaar],overzicht_per_locatie!$H$3)=0,"",SUMIFS(_34_KNMI_Stations[Etmaal temperatuur °C],_34_KNMI_Stations[Weerstation],overzicht_per_locatie!$D$3,_34_KNMI_Stations[Wknr],overzicht_per_locatie!$B55,_34_KNMI_Stations[Jaar],overzicht_per_locatie!$H$3)/COUNTIFS(_34_KNMI_Stations[Weerstation],overzicht_per_locatie!$D$3,_34_KNMI_Stations[Wknr],overzicht_per_locatie!$B55,_34_KNMI_Stations[Jaar],overzicht_per_locatie!$H$3))</f>
        <v/>
      </c>
      <c r="G55" s="93" t="str">
        <f>IF(COUNTIFS(_34_KNMI_Stations[Weerstation],overzicht_per_locatie!$D$3,_34_KNMI_Stations[Wknr],overzicht_per_locatie!$B55,_34_KNMI_Stations[Jaar],overzicht_per_locatie!$H$3)=0,"",SUMIFS(_34_KNMI_Stations[Relatieve vochtigheid %],_34_KNMI_Stations[Weerstation],overzicht_per_locatie!$D$3,_34_KNMI_Stations[Wknr],overzicht_per_locatie!$B55,_34_KNMI_Stations[Jaar],overzicht_per_locatie!$H$3)/COUNTIFS(_34_KNMI_Stations[Weerstation],overzicht_per_locatie!$D$3,_34_KNMI_Stations[Wknr],overzicht_per_locatie!$B55,_34_KNMI_Stations[Jaar],overzicht_per_locatie!$H$3))</f>
        <v/>
      </c>
      <c r="H55" s="108" t="str">
        <f>IF(COUNTIFS(_34_KNMI_Stations[Weerstation],overzicht_per_locatie!$D$3,_34_KNMI_Stations[Wknr],overzicht_per_locatie!$B55,_34_KNMI_Stations[Jaar],overzicht_per_locatie!$H$3)=0,"",SUMIFS(_34_KNMI_Stations[Windsnelheid m/s],_34_KNMI_Stations[Weerstation],overzicht_per_locatie!$D$3,_34_KNMI_Stations[Wknr],overzicht_per_locatie!$B55,_34_KNMI_Stations[Jaar],overzicht_per_locatie!$H$3)/COUNTIFS(_34_KNMI_Stations[Weerstation],overzicht_per_locatie!$D$3,_34_KNMI_Stations[Wknr],overzicht_per_locatie!$B55,_34_KNMI_Stations[Jaar],overzicht_per_locatie!$H$3))</f>
        <v/>
      </c>
      <c r="I55" s="108">
        <f>SUMIFS(_34_KNMI_Stations[Neerslag mm],_34_KNMI_Stations[Weerstation],overzicht_per_locatie!$D$3,_34_KNMI_Stations[Wknr],overzicht_per_locatie!$B55,_34_KNMI_Stations[Jaar],overzicht_per_locatie!$H$3)</f>
        <v>0</v>
      </c>
      <c r="J55" s="108" t="str">
        <f>IF(COUNTIFS(_34_KNMI_Stations[Weerstation],overzicht_per_locatie!$D$3,_34_KNMI_Stations[Wknr],overzicht_per_locatie!$B55,_34_KNMI_Stations[Jaar],overzicht_per_locatie!$H$3)=0,"",SUMIFS(_34_KNMI_Stations[Globale straling J/cm2],_34_KNMI_Stations[Weerstation],overzicht_per_locatie!$D$3,_34_KNMI_Stations[Wknr],overzicht_per_locatie!$B55,_34_KNMI_Stations[Jaar],overzicht_per_locatie!$H$3)/COUNTIFS(_34_KNMI_Stations[Weerstation],overzicht_per_locatie!$D$3,_34_KNMI_Stations[Wknr],overzicht_per_locatie!$B55,_34_KNMI_Stations[Jaar],overzicht_per_locatie!$H$3))</f>
        <v/>
      </c>
      <c r="K55" s="108" t="str">
        <f>IF(COUNTIFS(_34_KNMI_Stations[Weerstation],overzicht_per_locatie!$D$3,_34_KNMI_Stations[Wknr],overzicht_per_locatie!$B55,_34_KNMI_Stations[Jaar],overzicht_per_locatie!$H$3)=0,"",SUMIFS(_34_KNMI_Stations[Luchtdruk hPa],_34_KNMI_Stations[Weerstation],overzicht_per_locatie!$D$3,_34_KNMI_Stations[Wknr],overzicht_per_locatie!$B55,_34_KNMI_Stations[Jaar],overzicht_per_locatie!$H$3)/COUNTIFS(_34_KNMI_Stations[Weerstation],overzicht_per_locatie!$D$3,_34_KNMI_Stations[Wknr],overzicht_per_locatie!$B55,_34_KNMI_Stations[Jaar],overzicht_per_locatie!$H$3))</f>
        <v/>
      </c>
    </row>
    <row r="56" spans="2:11" x14ac:dyDescent="0.2">
      <c r="B56" s="95" t="str">
        <f>HLOOKUP(overzicht_per_locatie!$H$3,Blad1!$H$1:$P$54,ROW(B56)-21,0)</f>
        <v>26-34</v>
      </c>
      <c r="C56" s="107">
        <f>SUMIFS(_34_KNMI_Stations[graaddagen],_34_KNMI_Stations[Weerstation],overzicht_per_locatie!$D$3,_34_KNMI_Stations[Wknr],overzicht_per_locatie!$B56,_34_KNMI_Stations[Jaar],overzicht_per_locatie!$H$3)</f>
        <v>0</v>
      </c>
      <c r="D56" s="108">
        <f>SUMIFS(_34_KNMI_Stations[gew. Graaddagen],_34_KNMI_Stations[Weerstation],overzicht_per_locatie!$D$3,_34_KNMI_Stations[Wknr],overzicht_per_locatie!$B56,_34_KNMI_Stations[Jaar],overzicht_per_locatie!$H$3)</f>
        <v>0</v>
      </c>
      <c r="E56" s="108">
        <f>SUMIFS(_34_KNMI_Stations[koeldagen],_34_KNMI_Stations[Weerstation],overzicht_per_locatie!$D$3,_34_KNMI_Stations[Wknr],overzicht_per_locatie!$B56,_34_KNMI_Stations[Jaar],overzicht_per_locatie!$H$3)</f>
        <v>0</v>
      </c>
      <c r="F56" s="108" t="str">
        <f>IF(COUNTIFS(_34_KNMI_Stations[Weerstation],overzicht_per_locatie!$D$3,_34_KNMI_Stations[Wknr],overzicht_per_locatie!$B56,_34_KNMI_Stations[Jaar],overzicht_per_locatie!$H$3)=0,"",SUMIFS(_34_KNMI_Stations[Etmaal temperatuur °C],_34_KNMI_Stations[Weerstation],overzicht_per_locatie!$D$3,_34_KNMI_Stations[Wknr],overzicht_per_locatie!$B56,_34_KNMI_Stations[Jaar],overzicht_per_locatie!$H$3)/COUNTIFS(_34_KNMI_Stations[Weerstation],overzicht_per_locatie!$D$3,_34_KNMI_Stations[Wknr],overzicht_per_locatie!$B56,_34_KNMI_Stations[Jaar],overzicht_per_locatie!$H$3))</f>
        <v/>
      </c>
      <c r="G56" s="93" t="str">
        <f>IF(COUNTIFS(_34_KNMI_Stations[Weerstation],overzicht_per_locatie!$D$3,_34_KNMI_Stations[Wknr],overzicht_per_locatie!$B56,_34_KNMI_Stations[Jaar],overzicht_per_locatie!$H$3)=0,"",SUMIFS(_34_KNMI_Stations[Relatieve vochtigheid %],_34_KNMI_Stations[Weerstation],overzicht_per_locatie!$D$3,_34_KNMI_Stations[Wknr],overzicht_per_locatie!$B56,_34_KNMI_Stations[Jaar],overzicht_per_locatie!$H$3)/COUNTIFS(_34_KNMI_Stations[Weerstation],overzicht_per_locatie!$D$3,_34_KNMI_Stations[Wknr],overzicht_per_locatie!$B56,_34_KNMI_Stations[Jaar],overzicht_per_locatie!$H$3))</f>
        <v/>
      </c>
      <c r="H56" s="108" t="str">
        <f>IF(COUNTIFS(_34_KNMI_Stations[Weerstation],overzicht_per_locatie!$D$3,_34_KNMI_Stations[Wknr],overzicht_per_locatie!$B56,_34_KNMI_Stations[Jaar],overzicht_per_locatie!$H$3)=0,"",SUMIFS(_34_KNMI_Stations[Windsnelheid m/s],_34_KNMI_Stations[Weerstation],overzicht_per_locatie!$D$3,_34_KNMI_Stations[Wknr],overzicht_per_locatie!$B56,_34_KNMI_Stations[Jaar],overzicht_per_locatie!$H$3)/COUNTIFS(_34_KNMI_Stations[Weerstation],overzicht_per_locatie!$D$3,_34_KNMI_Stations[Wknr],overzicht_per_locatie!$B56,_34_KNMI_Stations[Jaar],overzicht_per_locatie!$H$3))</f>
        <v/>
      </c>
      <c r="I56" s="108">
        <f>SUMIFS(_34_KNMI_Stations[Neerslag mm],_34_KNMI_Stations[Weerstation],overzicht_per_locatie!$D$3,_34_KNMI_Stations[Wknr],overzicht_per_locatie!$B56,_34_KNMI_Stations[Jaar],overzicht_per_locatie!$H$3)</f>
        <v>0</v>
      </c>
      <c r="J56" s="108" t="str">
        <f>IF(COUNTIFS(_34_KNMI_Stations[Weerstation],overzicht_per_locatie!$D$3,_34_KNMI_Stations[Wknr],overzicht_per_locatie!$B56,_34_KNMI_Stations[Jaar],overzicht_per_locatie!$H$3)=0,"",SUMIFS(_34_KNMI_Stations[Globale straling J/cm2],_34_KNMI_Stations[Weerstation],overzicht_per_locatie!$D$3,_34_KNMI_Stations[Wknr],overzicht_per_locatie!$B56,_34_KNMI_Stations[Jaar],overzicht_per_locatie!$H$3)/COUNTIFS(_34_KNMI_Stations[Weerstation],overzicht_per_locatie!$D$3,_34_KNMI_Stations[Wknr],overzicht_per_locatie!$B56,_34_KNMI_Stations[Jaar],overzicht_per_locatie!$H$3))</f>
        <v/>
      </c>
      <c r="K56" s="108" t="str">
        <f>IF(COUNTIFS(_34_KNMI_Stations[Weerstation],overzicht_per_locatie!$D$3,_34_KNMI_Stations[Wknr],overzicht_per_locatie!$B56,_34_KNMI_Stations[Jaar],overzicht_per_locatie!$H$3)=0,"",SUMIFS(_34_KNMI_Stations[Luchtdruk hPa],_34_KNMI_Stations[Weerstation],overzicht_per_locatie!$D$3,_34_KNMI_Stations[Wknr],overzicht_per_locatie!$B56,_34_KNMI_Stations[Jaar],overzicht_per_locatie!$H$3)/COUNTIFS(_34_KNMI_Stations[Weerstation],overzicht_per_locatie!$D$3,_34_KNMI_Stations[Wknr],overzicht_per_locatie!$B56,_34_KNMI_Stations[Jaar],overzicht_per_locatie!$H$3))</f>
        <v/>
      </c>
    </row>
    <row r="57" spans="2:11" x14ac:dyDescent="0.2">
      <c r="B57" s="95" t="str">
        <f>HLOOKUP(overzicht_per_locatie!$H$3,Blad1!$H$1:$P$54,ROW(B57)-21,0)</f>
        <v>26-35</v>
      </c>
      <c r="C57" s="107">
        <f>SUMIFS(_34_KNMI_Stations[graaddagen],_34_KNMI_Stations[Weerstation],overzicht_per_locatie!$D$3,_34_KNMI_Stations[Wknr],overzicht_per_locatie!$B57,_34_KNMI_Stations[Jaar],overzicht_per_locatie!$H$3)</f>
        <v>0</v>
      </c>
      <c r="D57" s="108">
        <f>SUMIFS(_34_KNMI_Stations[gew. Graaddagen],_34_KNMI_Stations[Weerstation],overzicht_per_locatie!$D$3,_34_KNMI_Stations[Wknr],overzicht_per_locatie!$B57,_34_KNMI_Stations[Jaar],overzicht_per_locatie!$H$3)</f>
        <v>0</v>
      </c>
      <c r="E57" s="108">
        <f>SUMIFS(_34_KNMI_Stations[koeldagen],_34_KNMI_Stations[Weerstation],overzicht_per_locatie!$D$3,_34_KNMI_Stations[Wknr],overzicht_per_locatie!$B57,_34_KNMI_Stations[Jaar],overzicht_per_locatie!$H$3)</f>
        <v>0</v>
      </c>
      <c r="F57" s="108" t="str">
        <f>IF(COUNTIFS(_34_KNMI_Stations[Weerstation],overzicht_per_locatie!$D$3,_34_KNMI_Stations[Wknr],overzicht_per_locatie!$B57,_34_KNMI_Stations[Jaar],overzicht_per_locatie!$H$3)=0,"",SUMIFS(_34_KNMI_Stations[Etmaal temperatuur °C],_34_KNMI_Stations[Weerstation],overzicht_per_locatie!$D$3,_34_KNMI_Stations[Wknr],overzicht_per_locatie!$B57,_34_KNMI_Stations[Jaar],overzicht_per_locatie!$H$3)/COUNTIFS(_34_KNMI_Stations[Weerstation],overzicht_per_locatie!$D$3,_34_KNMI_Stations[Wknr],overzicht_per_locatie!$B57,_34_KNMI_Stations[Jaar],overzicht_per_locatie!$H$3))</f>
        <v/>
      </c>
      <c r="G57" s="93" t="str">
        <f>IF(COUNTIFS(_34_KNMI_Stations[Weerstation],overzicht_per_locatie!$D$3,_34_KNMI_Stations[Wknr],overzicht_per_locatie!$B57,_34_KNMI_Stations[Jaar],overzicht_per_locatie!$H$3)=0,"",SUMIFS(_34_KNMI_Stations[Relatieve vochtigheid %],_34_KNMI_Stations[Weerstation],overzicht_per_locatie!$D$3,_34_KNMI_Stations[Wknr],overzicht_per_locatie!$B57,_34_KNMI_Stations[Jaar],overzicht_per_locatie!$H$3)/COUNTIFS(_34_KNMI_Stations[Weerstation],overzicht_per_locatie!$D$3,_34_KNMI_Stations[Wknr],overzicht_per_locatie!$B57,_34_KNMI_Stations[Jaar],overzicht_per_locatie!$H$3))</f>
        <v/>
      </c>
      <c r="H57" s="108" t="str">
        <f>IF(COUNTIFS(_34_KNMI_Stations[Weerstation],overzicht_per_locatie!$D$3,_34_KNMI_Stations[Wknr],overzicht_per_locatie!$B57,_34_KNMI_Stations[Jaar],overzicht_per_locatie!$H$3)=0,"",SUMIFS(_34_KNMI_Stations[Windsnelheid m/s],_34_KNMI_Stations[Weerstation],overzicht_per_locatie!$D$3,_34_KNMI_Stations[Wknr],overzicht_per_locatie!$B57,_34_KNMI_Stations[Jaar],overzicht_per_locatie!$H$3)/COUNTIFS(_34_KNMI_Stations[Weerstation],overzicht_per_locatie!$D$3,_34_KNMI_Stations[Wknr],overzicht_per_locatie!$B57,_34_KNMI_Stations[Jaar],overzicht_per_locatie!$H$3))</f>
        <v/>
      </c>
      <c r="I57" s="108">
        <f>SUMIFS(_34_KNMI_Stations[Neerslag mm],_34_KNMI_Stations[Weerstation],overzicht_per_locatie!$D$3,_34_KNMI_Stations[Wknr],overzicht_per_locatie!$B57,_34_KNMI_Stations[Jaar],overzicht_per_locatie!$H$3)</f>
        <v>0</v>
      </c>
      <c r="J57" s="108" t="str">
        <f>IF(COUNTIFS(_34_KNMI_Stations[Weerstation],overzicht_per_locatie!$D$3,_34_KNMI_Stations[Wknr],overzicht_per_locatie!$B57,_34_KNMI_Stations[Jaar],overzicht_per_locatie!$H$3)=0,"",SUMIFS(_34_KNMI_Stations[Globale straling J/cm2],_34_KNMI_Stations[Weerstation],overzicht_per_locatie!$D$3,_34_KNMI_Stations[Wknr],overzicht_per_locatie!$B57,_34_KNMI_Stations[Jaar],overzicht_per_locatie!$H$3)/COUNTIFS(_34_KNMI_Stations[Weerstation],overzicht_per_locatie!$D$3,_34_KNMI_Stations[Wknr],overzicht_per_locatie!$B57,_34_KNMI_Stations[Jaar],overzicht_per_locatie!$H$3))</f>
        <v/>
      </c>
      <c r="K57" s="108" t="str">
        <f>IF(COUNTIFS(_34_KNMI_Stations[Weerstation],overzicht_per_locatie!$D$3,_34_KNMI_Stations[Wknr],overzicht_per_locatie!$B57,_34_KNMI_Stations[Jaar],overzicht_per_locatie!$H$3)=0,"",SUMIFS(_34_KNMI_Stations[Luchtdruk hPa],_34_KNMI_Stations[Weerstation],overzicht_per_locatie!$D$3,_34_KNMI_Stations[Wknr],overzicht_per_locatie!$B57,_34_KNMI_Stations[Jaar],overzicht_per_locatie!$H$3)/COUNTIFS(_34_KNMI_Stations[Weerstation],overzicht_per_locatie!$D$3,_34_KNMI_Stations[Wknr],overzicht_per_locatie!$B57,_34_KNMI_Stations[Jaar],overzicht_per_locatie!$H$3))</f>
        <v/>
      </c>
    </row>
    <row r="58" spans="2:11" x14ac:dyDescent="0.2">
      <c r="B58" s="95" t="str">
        <f>HLOOKUP(overzicht_per_locatie!$H$3,Blad1!$H$1:$P$54,ROW(B58)-21,0)</f>
        <v>26-36</v>
      </c>
      <c r="C58" s="107">
        <f>SUMIFS(_34_KNMI_Stations[graaddagen],_34_KNMI_Stations[Weerstation],overzicht_per_locatie!$D$3,_34_KNMI_Stations[Wknr],overzicht_per_locatie!$B58,_34_KNMI_Stations[Jaar],overzicht_per_locatie!$H$3)</f>
        <v>0</v>
      </c>
      <c r="D58" s="108">
        <f>SUMIFS(_34_KNMI_Stations[gew. Graaddagen],_34_KNMI_Stations[Weerstation],overzicht_per_locatie!$D$3,_34_KNMI_Stations[Wknr],overzicht_per_locatie!$B58,_34_KNMI_Stations[Jaar],overzicht_per_locatie!$H$3)</f>
        <v>0</v>
      </c>
      <c r="E58" s="108">
        <f>SUMIFS(_34_KNMI_Stations[koeldagen],_34_KNMI_Stations[Weerstation],overzicht_per_locatie!$D$3,_34_KNMI_Stations[Wknr],overzicht_per_locatie!$B58,_34_KNMI_Stations[Jaar],overzicht_per_locatie!$H$3)</f>
        <v>0</v>
      </c>
      <c r="F58" s="108" t="str">
        <f>IF(COUNTIFS(_34_KNMI_Stations[Weerstation],overzicht_per_locatie!$D$3,_34_KNMI_Stations[Wknr],overzicht_per_locatie!$B58,_34_KNMI_Stations[Jaar],overzicht_per_locatie!$H$3)=0,"",SUMIFS(_34_KNMI_Stations[Etmaal temperatuur °C],_34_KNMI_Stations[Weerstation],overzicht_per_locatie!$D$3,_34_KNMI_Stations[Wknr],overzicht_per_locatie!$B58,_34_KNMI_Stations[Jaar],overzicht_per_locatie!$H$3)/COUNTIFS(_34_KNMI_Stations[Weerstation],overzicht_per_locatie!$D$3,_34_KNMI_Stations[Wknr],overzicht_per_locatie!$B58,_34_KNMI_Stations[Jaar],overzicht_per_locatie!$H$3))</f>
        <v/>
      </c>
      <c r="G58" s="93" t="str">
        <f>IF(COUNTIFS(_34_KNMI_Stations[Weerstation],overzicht_per_locatie!$D$3,_34_KNMI_Stations[Wknr],overzicht_per_locatie!$B58,_34_KNMI_Stations[Jaar],overzicht_per_locatie!$H$3)=0,"",SUMIFS(_34_KNMI_Stations[Relatieve vochtigheid %],_34_KNMI_Stations[Weerstation],overzicht_per_locatie!$D$3,_34_KNMI_Stations[Wknr],overzicht_per_locatie!$B58,_34_KNMI_Stations[Jaar],overzicht_per_locatie!$H$3)/COUNTIFS(_34_KNMI_Stations[Weerstation],overzicht_per_locatie!$D$3,_34_KNMI_Stations[Wknr],overzicht_per_locatie!$B58,_34_KNMI_Stations[Jaar],overzicht_per_locatie!$H$3))</f>
        <v/>
      </c>
      <c r="H58" s="108" t="str">
        <f>IF(COUNTIFS(_34_KNMI_Stations[Weerstation],overzicht_per_locatie!$D$3,_34_KNMI_Stations[Wknr],overzicht_per_locatie!$B58,_34_KNMI_Stations[Jaar],overzicht_per_locatie!$H$3)=0,"",SUMIFS(_34_KNMI_Stations[Windsnelheid m/s],_34_KNMI_Stations[Weerstation],overzicht_per_locatie!$D$3,_34_KNMI_Stations[Wknr],overzicht_per_locatie!$B58,_34_KNMI_Stations[Jaar],overzicht_per_locatie!$H$3)/COUNTIFS(_34_KNMI_Stations[Weerstation],overzicht_per_locatie!$D$3,_34_KNMI_Stations[Wknr],overzicht_per_locatie!$B58,_34_KNMI_Stations[Jaar],overzicht_per_locatie!$H$3))</f>
        <v/>
      </c>
      <c r="I58" s="108">
        <f>SUMIFS(_34_KNMI_Stations[Neerslag mm],_34_KNMI_Stations[Weerstation],overzicht_per_locatie!$D$3,_34_KNMI_Stations[Wknr],overzicht_per_locatie!$B58,_34_KNMI_Stations[Jaar],overzicht_per_locatie!$H$3)</f>
        <v>0</v>
      </c>
      <c r="J58" s="108" t="str">
        <f>IF(COUNTIFS(_34_KNMI_Stations[Weerstation],overzicht_per_locatie!$D$3,_34_KNMI_Stations[Wknr],overzicht_per_locatie!$B58,_34_KNMI_Stations[Jaar],overzicht_per_locatie!$H$3)=0,"",SUMIFS(_34_KNMI_Stations[Globale straling J/cm2],_34_KNMI_Stations[Weerstation],overzicht_per_locatie!$D$3,_34_KNMI_Stations[Wknr],overzicht_per_locatie!$B58,_34_KNMI_Stations[Jaar],overzicht_per_locatie!$H$3)/COUNTIFS(_34_KNMI_Stations[Weerstation],overzicht_per_locatie!$D$3,_34_KNMI_Stations[Wknr],overzicht_per_locatie!$B58,_34_KNMI_Stations[Jaar],overzicht_per_locatie!$H$3))</f>
        <v/>
      </c>
      <c r="K58" s="108" t="str">
        <f>IF(COUNTIFS(_34_KNMI_Stations[Weerstation],overzicht_per_locatie!$D$3,_34_KNMI_Stations[Wknr],overzicht_per_locatie!$B58,_34_KNMI_Stations[Jaar],overzicht_per_locatie!$H$3)=0,"",SUMIFS(_34_KNMI_Stations[Luchtdruk hPa],_34_KNMI_Stations[Weerstation],overzicht_per_locatie!$D$3,_34_KNMI_Stations[Wknr],overzicht_per_locatie!$B58,_34_KNMI_Stations[Jaar],overzicht_per_locatie!$H$3)/COUNTIFS(_34_KNMI_Stations[Weerstation],overzicht_per_locatie!$D$3,_34_KNMI_Stations[Wknr],overzicht_per_locatie!$B58,_34_KNMI_Stations[Jaar],overzicht_per_locatie!$H$3))</f>
        <v/>
      </c>
    </row>
    <row r="59" spans="2:11" x14ac:dyDescent="0.2">
      <c r="B59" s="95" t="str">
        <f>HLOOKUP(overzicht_per_locatie!$H$3,Blad1!$H$1:$P$54,ROW(B59)-21,0)</f>
        <v>26-37</v>
      </c>
      <c r="C59" s="107">
        <f>SUMIFS(_34_KNMI_Stations[graaddagen],_34_KNMI_Stations[Weerstation],overzicht_per_locatie!$D$3,_34_KNMI_Stations[Wknr],overzicht_per_locatie!$B59,_34_KNMI_Stations[Jaar],overzicht_per_locatie!$H$3)</f>
        <v>0</v>
      </c>
      <c r="D59" s="108">
        <f>SUMIFS(_34_KNMI_Stations[gew. Graaddagen],_34_KNMI_Stations[Weerstation],overzicht_per_locatie!$D$3,_34_KNMI_Stations[Wknr],overzicht_per_locatie!$B59,_34_KNMI_Stations[Jaar],overzicht_per_locatie!$H$3)</f>
        <v>0</v>
      </c>
      <c r="E59" s="108">
        <f>SUMIFS(_34_KNMI_Stations[koeldagen],_34_KNMI_Stations[Weerstation],overzicht_per_locatie!$D$3,_34_KNMI_Stations[Wknr],overzicht_per_locatie!$B59,_34_KNMI_Stations[Jaar],overzicht_per_locatie!$H$3)</f>
        <v>0</v>
      </c>
      <c r="F59" s="108" t="str">
        <f>IF(COUNTIFS(_34_KNMI_Stations[Weerstation],overzicht_per_locatie!$D$3,_34_KNMI_Stations[Wknr],overzicht_per_locatie!$B59,_34_KNMI_Stations[Jaar],overzicht_per_locatie!$H$3)=0,"",SUMIFS(_34_KNMI_Stations[Etmaal temperatuur °C],_34_KNMI_Stations[Weerstation],overzicht_per_locatie!$D$3,_34_KNMI_Stations[Wknr],overzicht_per_locatie!$B59,_34_KNMI_Stations[Jaar],overzicht_per_locatie!$H$3)/COUNTIFS(_34_KNMI_Stations[Weerstation],overzicht_per_locatie!$D$3,_34_KNMI_Stations[Wknr],overzicht_per_locatie!$B59,_34_KNMI_Stations[Jaar],overzicht_per_locatie!$H$3))</f>
        <v/>
      </c>
      <c r="G59" s="93" t="str">
        <f>IF(COUNTIFS(_34_KNMI_Stations[Weerstation],overzicht_per_locatie!$D$3,_34_KNMI_Stations[Wknr],overzicht_per_locatie!$B59,_34_KNMI_Stations[Jaar],overzicht_per_locatie!$H$3)=0,"",SUMIFS(_34_KNMI_Stations[Relatieve vochtigheid %],_34_KNMI_Stations[Weerstation],overzicht_per_locatie!$D$3,_34_KNMI_Stations[Wknr],overzicht_per_locatie!$B59,_34_KNMI_Stations[Jaar],overzicht_per_locatie!$H$3)/COUNTIFS(_34_KNMI_Stations[Weerstation],overzicht_per_locatie!$D$3,_34_KNMI_Stations[Wknr],overzicht_per_locatie!$B59,_34_KNMI_Stations[Jaar],overzicht_per_locatie!$H$3))</f>
        <v/>
      </c>
      <c r="H59" s="108" t="str">
        <f>IF(COUNTIFS(_34_KNMI_Stations[Weerstation],overzicht_per_locatie!$D$3,_34_KNMI_Stations[Wknr],overzicht_per_locatie!$B59,_34_KNMI_Stations[Jaar],overzicht_per_locatie!$H$3)=0,"",SUMIFS(_34_KNMI_Stations[Windsnelheid m/s],_34_KNMI_Stations[Weerstation],overzicht_per_locatie!$D$3,_34_KNMI_Stations[Wknr],overzicht_per_locatie!$B59,_34_KNMI_Stations[Jaar],overzicht_per_locatie!$H$3)/COUNTIFS(_34_KNMI_Stations[Weerstation],overzicht_per_locatie!$D$3,_34_KNMI_Stations[Wknr],overzicht_per_locatie!$B59,_34_KNMI_Stations[Jaar],overzicht_per_locatie!$H$3))</f>
        <v/>
      </c>
      <c r="I59" s="108">
        <f>SUMIFS(_34_KNMI_Stations[Neerslag mm],_34_KNMI_Stations[Weerstation],overzicht_per_locatie!$D$3,_34_KNMI_Stations[Wknr],overzicht_per_locatie!$B59,_34_KNMI_Stations[Jaar],overzicht_per_locatie!$H$3)</f>
        <v>0</v>
      </c>
      <c r="J59" s="108" t="str">
        <f>IF(COUNTIFS(_34_KNMI_Stations[Weerstation],overzicht_per_locatie!$D$3,_34_KNMI_Stations[Wknr],overzicht_per_locatie!$B59,_34_KNMI_Stations[Jaar],overzicht_per_locatie!$H$3)=0,"",SUMIFS(_34_KNMI_Stations[Globale straling J/cm2],_34_KNMI_Stations[Weerstation],overzicht_per_locatie!$D$3,_34_KNMI_Stations[Wknr],overzicht_per_locatie!$B59,_34_KNMI_Stations[Jaar],overzicht_per_locatie!$H$3)/COUNTIFS(_34_KNMI_Stations[Weerstation],overzicht_per_locatie!$D$3,_34_KNMI_Stations[Wknr],overzicht_per_locatie!$B59,_34_KNMI_Stations[Jaar],overzicht_per_locatie!$H$3))</f>
        <v/>
      </c>
      <c r="K59" s="108" t="str">
        <f>IF(COUNTIFS(_34_KNMI_Stations[Weerstation],overzicht_per_locatie!$D$3,_34_KNMI_Stations[Wknr],overzicht_per_locatie!$B59,_34_KNMI_Stations[Jaar],overzicht_per_locatie!$H$3)=0,"",SUMIFS(_34_KNMI_Stations[Luchtdruk hPa],_34_KNMI_Stations[Weerstation],overzicht_per_locatie!$D$3,_34_KNMI_Stations[Wknr],overzicht_per_locatie!$B59,_34_KNMI_Stations[Jaar],overzicht_per_locatie!$H$3)/COUNTIFS(_34_KNMI_Stations[Weerstation],overzicht_per_locatie!$D$3,_34_KNMI_Stations[Wknr],overzicht_per_locatie!$B59,_34_KNMI_Stations[Jaar],overzicht_per_locatie!$H$3))</f>
        <v/>
      </c>
    </row>
    <row r="60" spans="2:11" x14ac:dyDescent="0.2">
      <c r="B60" s="95" t="str">
        <f>HLOOKUP(overzicht_per_locatie!$H$3,Blad1!$H$1:$P$54,ROW(B60)-21,0)</f>
        <v>26-38</v>
      </c>
      <c r="C60" s="107">
        <f>SUMIFS(_34_KNMI_Stations[graaddagen],_34_KNMI_Stations[Weerstation],overzicht_per_locatie!$D$3,_34_KNMI_Stations[Wknr],overzicht_per_locatie!$B60,_34_KNMI_Stations[Jaar],overzicht_per_locatie!$H$3)</f>
        <v>0</v>
      </c>
      <c r="D60" s="108">
        <f>SUMIFS(_34_KNMI_Stations[gew. Graaddagen],_34_KNMI_Stations[Weerstation],overzicht_per_locatie!$D$3,_34_KNMI_Stations[Wknr],overzicht_per_locatie!$B60,_34_KNMI_Stations[Jaar],overzicht_per_locatie!$H$3)</f>
        <v>0</v>
      </c>
      <c r="E60" s="108">
        <f>SUMIFS(_34_KNMI_Stations[koeldagen],_34_KNMI_Stations[Weerstation],overzicht_per_locatie!$D$3,_34_KNMI_Stations[Wknr],overzicht_per_locatie!$B60,_34_KNMI_Stations[Jaar],overzicht_per_locatie!$H$3)</f>
        <v>0</v>
      </c>
      <c r="F60" s="108" t="str">
        <f>IF(COUNTIFS(_34_KNMI_Stations[Weerstation],overzicht_per_locatie!$D$3,_34_KNMI_Stations[Wknr],overzicht_per_locatie!$B60,_34_KNMI_Stations[Jaar],overzicht_per_locatie!$H$3)=0,"",SUMIFS(_34_KNMI_Stations[Etmaal temperatuur °C],_34_KNMI_Stations[Weerstation],overzicht_per_locatie!$D$3,_34_KNMI_Stations[Wknr],overzicht_per_locatie!$B60,_34_KNMI_Stations[Jaar],overzicht_per_locatie!$H$3)/COUNTIFS(_34_KNMI_Stations[Weerstation],overzicht_per_locatie!$D$3,_34_KNMI_Stations[Wknr],overzicht_per_locatie!$B60,_34_KNMI_Stations[Jaar],overzicht_per_locatie!$H$3))</f>
        <v/>
      </c>
      <c r="G60" s="93" t="str">
        <f>IF(COUNTIFS(_34_KNMI_Stations[Weerstation],overzicht_per_locatie!$D$3,_34_KNMI_Stations[Wknr],overzicht_per_locatie!$B60,_34_KNMI_Stations[Jaar],overzicht_per_locatie!$H$3)=0,"",SUMIFS(_34_KNMI_Stations[Relatieve vochtigheid %],_34_KNMI_Stations[Weerstation],overzicht_per_locatie!$D$3,_34_KNMI_Stations[Wknr],overzicht_per_locatie!$B60,_34_KNMI_Stations[Jaar],overzicht_per_locatie!$H$3)/COUNTIFS(_34_KNMI_Stations[Weerstation],overzicht_per_locatie!$D$3,_34_KNMI_Stations[Wknr],overzicht_per_locatie!$B60,_34_KNMI_Stations[Jaar],overzicht_per_locatie!$H$3))</f>
        <v/>
      </c>
      <c r="H60" s="108" t="str">
        <f>IF(COUNTIFS(_34_KNMI_Stations[Weerstation],overzicht_per_locatie!$D$3,_34_KNMI_Stations[Wknr],overzicht_per_locatie!$B60,_34_KNMI_Stations[Jaar],overzicht_per_locatie!$H$3)=0,"",SUMIFS(_34_KNMI_Stations[Windsnelheid m/s],_34_KNMI_Stations[Weerstation],overzicht_per_locatie!$D$3,_34_KNMI_Stations[Wknr],overzicht_per_locatie!$B60,_34_KNMI_Stations[Jaar],overzicht_per_locatie!$H$3)/COUNTIFS(_34_KNMI_Stations[Weerstation],overzicht_per_locatie!$D$3,_34_KNMI_Stations[Wknr],overzicht_per_locatie!$B60,_34_KNMI_Stations[Jaar],overzicht_per_locatie!$H$3))</f>
        <v/>
      </c>
      <c r="I60" s="108">
        <f>SUMIFS(_34_KNMI_Stations[Neerslag mm],_34_KNMI_Stations[Weerstation],overzicht_per_locatie!$D$3,_34_KNMI_Stations[Wknr],overzicht_per_locatie!$B60,_34_KNMI_Stations[Jaar],overzicht_per_locatie!$H$3)</f>
        <v>0</v>
      </c>
      <c r="J60" s="108" t="str">
        <f>IF(COUNTIFS(_34_KNMI_Stations[Weerstation],overzicht_per_locatie!$D$3,_34_KNMI_Stations[Wknr],overzicht_per_locatie!$B60,_34_KNMI_Stations[Jaar],overzicht_per_locatie!$H$3)=0,"",SUMIFS(_34_KNMI_Stations[Globale straling J/cm2],_34_KNMI_Stations[Weerstation],overzicht_per_locatie!$D$3,_34_KNMI_Stations[Wknr],overzicht_per_locatie!$B60,_34_KNMI_Stations[Jaar],overzicht_per_locatie!$H$3)/COUNTIFS(_34_KNMI_Stations[Weerstation],overzicht_per_locatie!$D$3,_34_KNMI_Stations[Wknr],overzicht_per_locatie!$B60,_34_KNMI_Stations[Jaar],overzicht_per_locatie!$H$3))</f>
        <v/>
      </c>
      <c r="K60" s="108" t="str">
        <f>IF(COUNTIFS(_34_KNMI_Stations[Weerstation],overzicht_per_locatie!$D$3,_34_KNMI_Stations[Wknr],overzicht_per_locatie!$B60,_34_KNMI_Stations[Jaar],overzicht_per_locatie!$H$3)=0,"",SUMIFS(_34_KNMI_Stations[Luchtdruk hPa],_34_KNMI_Stations[Weerstation],overzicht_per_locatie!$D$3,_34_KNMI_Stations[Wknr],overzicht_per_locatie!$B60,_34_KNMI_Stations[Jaar],overzicht_per_locatie!$H$3)/COUNTIFS(_34_KNMI_Stations[Weerstation],overzicht_per_locatie!$D$3,_34_KNMI_Stations[Wknr],overzicht_per_locatie!$B60,_34_KNMI_Stations[Jaar],overzicht_per_locatie!$H$3))</f>
        <v/>
      </c>
    </row>
    <row r="61" spans="2:11" x14ac:dyDescent="0.2">
      <c r="B61" s="95" t="str">
        <f>HLOOKUP(overzicht_per_locatie!$H$3,Blad1!$H$1:$P$54,ROW(B61)-21,0)</f>
        <v>26-39</v>
      </c>
      <c r="C61" s="107">
        <f>SUMIFS(_34_KNMI_Stations[graaddagen],_34_KNMI_Stations[Weerstation],overzicht_per_locatie!$D$3,_34_KNMI_Stations[Wknr],overzicht_per_locatie!$B61,_34_KNMI_Stations[Jaar],overzicht_per_locatie!$H$3)</f>
        <v>0</v>
      </c>
      <c r="D61" s="108">
        <f>SUMIFS(_34_KNMI_Stations[gew. Graaddagen],_34_KNMI_Stations[Weerstation],overzicht_per_locatie!$D$3,_34_KNMI_Stations[Wknr],overzicht_per_locatie!$B61,_34_KNMI_Stations[Jaar],overzicht_per_locatie!$H$3)</f>
        <v>0</v>
      </c>
      <c r="E61" s="108">
        <f>SUMIFS(_34_KNMI_Stations[koeldagen],_34_KNMI_Stations[Weerstation],overzicht_per_locatie!$D$3,_34_KNMI_Stations[Wknr],overzicht_per_locatie!$B61,_34_KNMI_Stations[Jaar],overzicht_per_locatie!$H$3)</f>
        <v>0</v>
      </c>
      <c r="F61" s="108" t="str">
        <f>IF(COUNTIFS(_34_KNMI_Stations[Weerstation],overzicht_per_locatie!$D$3,_34_KNMI_Stations[Wknr],overzicht_per_locatie!$B61,_34_KNMI_Stations[Jaar],overzicht_per_locatie!$H$3)=0,"",SUMIFS(_34_KNMI_Stations[Etmaal temperatuur °C],_34_KNMI_Stations[Weerstation],overzicht_per_locatie!$D$3,_34_KNMI_Stations[Wknr],overzicht_per_locatie!$B61,_34_KNMI_Stations[Jaar],overzicht_per_locatie!$H$3)/COUNTIFS(_34_KNMI_Stations[Weerstation],overzicht_per_locatie!$D$3,_34_KNMI_Stations[Wknr],overzicht_per_locatie!$B61,_34_KNMI_Stations[Jaar],overzicht_per_locatie!$H$3))</f>
        <v/>
      </c>
      <c r="G61" s="93" t="str">
        <f>IF(COUNTIFS(_34_KNMI_Stations[Weerstation],overzicht_per_locatie!$D$3,_34_KNMI_Stations[Wknr],overzicht_per_locatie!$B61,_34_KNMI_Stations[Jaar],overzicht_per_locatie!$H$3)=0,"",SUMIFS(_34_KNMI_Stations[Relatieve vochtigheid %],_34_KNMI_Stations[Weerstation],overzicht_per_locatie!$D$3,_34_KNMI_Stations[Wknr],overzicht_per_locatie!$B61,_34_KNMI_Stations[Jaar],overzicht_per_locatie!$H$3)/COUNTIFS(_34_KNMI_Stations[Weerstation],overzicht_per_locatie!$D$3,_34_KNMI_Stations[Wknr],overzicht_per_locatie!$B61,_34_KNMI_Stations[Jaar],overzicht_per_locatie!$H$3))</f>
        <v/>
      </c>
      <c r="H61" s="108" t="str">
        <f>IF(COUNTIFS(_34_KNMI_Stations[Weerstation],overzicht_per_locatie!$D$3,_34_KNMI_Stations[Wknr],overzicht_per_locatie!$B61,_34_KNMI_Stations[Jaar],overzicht_per_locatie!$H$3)=0,"",SUMIFS(_34_KNMI_Stations[Windsnelheid m/s],_34_KNMI_Stations[Weerstation],overzicht_per_locatie!$D$3,_34_KNMI_Stations[Wknr],overzicht_per_locatie!$B61,_34_KNMI_Stations[Jaar],overzicht_per_locatie!$H$3)/COUNTIFS(_34_KNMI_Stations[Weerstation],overzicht_per_locatie!$D$3,_34_KNMI_Stations[Wknr],overzicht_per_locatie!$B61,_34_KNMI_Stations[Jaar],overzicht_per_locatie!$H$3))</f>
        <v/>
      </c>
      <c r="I61" s="108">
        <f>SUMIFS(_34_KNMI_Stations[Neerslag mm],_34_KNMI_Stations[Weerstation],overzicht_per_locatie!$D$3,_34_KNMI_Stations[Wknr],overzicht_per_locatie!$B61,_34_KNMI_Stations[Jaar],overzicht_per_locatie!$H$3)</f>
        <v>0</v>
      </c>
      <c r="J61" s="108" t="str">
        <f>IF(COUNTIFS(_34_KNMI_Stations[Weerstation],overzicht_per_locatie!$D$3,_34_KNMI_Stations[Wknr],overzicht_per_locatie!$B61,_34_KNMI_Stations[Jaar],overzicht_per_locatie!$H$3)=0,"",SUMIFS(_34_KNMI_Stations[Globale straling J/cm2],_34_KNMI_Stations[Weerstation],overzicht_per_locatie!$D$3,_34_KNMI_Stations[Wknr],overzicht_per_locatie!$B61,_34_KNMI_Stations[Jaar],overzicht_per_locatie!$H$3)/COUNTIFS(_34_KNMI_Stations[Weerstation],overzicht_per_locatie!$D$3,_34_KNMI_Stations[Wknr],overzicht_per_locatie!$B61,_34_KNMI_Stations[Jaar],overzicht_per_locatie!$H$3))</f>
        <v/>
      </c>
      <c r="K61" s="108" t="str">
        <f>IF(COUNTIFS(_34_KNMI_Stations[Weerstation],overzicht_per_locatie!$D$3,_34_KNMI_Stations[Wknr],overzicht_per_locatie!$B61,_34_KNMI_Stations[Jaar],overzicht_per_locatie!$H$3)=0,"",SUMIFS(_34_KNMI_Stations[Luchtdruk hPa],_34_KNMI_Stations[Weerstation],overzicht_per_locatie!$D$3,_34_KNMI_Stations[Wknr],overzicht_per_locatie!$B61,_34_KNMI_Stations[Jaar],overzicht_per_locatie!$H$3)/COUNTIFS(_34_KNMI_Stations[Weerstation],overzicht_per_locatie!$D$3,_34_KNMI_Stations[Wknr],overzicht_per_locatie!$B61,_34_KNMI_Stations[Jaar],overzicht_per_locatie!$H$3))</f>
        <v/>
      </c>
    </row>
    <row r="62" spans="2:11" x14ac:dyDescent="0.2">
      <c r="B62" s="95" t="str">
        <f>HLOOKUP(overzicht_per_locatie!$H$3,Blad1!$H$1:$P$54,ROW(B62)-21,0)</f>
        <v>26-40</v>
      </c>
      <c r="C62" s="107">
        <f>SUMIFS(_34_KNMI_Stations[graaddagen],_34_KNMI_Stations[Weerstation],overzicht_per_locatie!$D$3,_34_KNMI_Stations[Wknr],overzicht_per_locatie!$B62,_34_KNMI_Stations[Jaar],overzicht_per_locatie!$H$3)</f>
        <v>0</v>
      </c>
      <c r="D62" s="108">
        <f>SUMIFS(_34_KNMI_Stations[gew. Graaddagen],_34_KNMI_Stations[Weerstation],overzicht_per_locatie!$D$3,_34_KNMI_Stations[Wknr],overzicht_per_locatie!$B62,_34_KNMI_Stations[Jaar],overzicht_per_locatie!$H$3)</f>
        <v>0</v>
      </c>
      <c r="E62" s="108">
        <f>SUMIFS(_34_KNMI_Stations[koeldagen],_34_KNMI_Stations[Weerstation],overzicht_per_locatie!$D$3,_34_KNMI_Stations[Wknr],overzicht_per_locatie!$B62,_34_KNMI_Stations[Jaar],overzicht_per_locatie!$H$3)</f>
        <v>0</v>
      </c>
      <c r="F62" s="108" t="str">
        <f>IF(COUNTIFS(_34_KNMI_Stations[Weerstation],overzicht_per_locatie!$D$3,_34_KNMI_Stations[Wknr],overzicht_per_locatie!$B62,_34_KNMI_Stations[Jaar],overzicht_per_locatie!$H$3)=0,"",SUMIFS(_34_KNMI_Stations[Etmaal temperatuur °C],_34_KNMI_Stations[Weerstation],overzicht_per_locatie!$D$3,_34_KNMI_Stations[Wknr],overzicht_per_locatie!$B62,_34_KNMI_Stations[Jaar],overzicht_per_locatie!$H$3)/COUNTIFS(_34_KNMI_Stations[Weerstation],overzicht_per_locatie!$D$3,_34_KNMI_Stations[Wknr],overzicht_per_locatie!$B62,_34_KNMI_Stations[Jaar],overzicht_per_locatie!$H$3))</f>
        <v/>
      </c>
      <c r="G62" s="93" t="str">
        <f>IF(COUNTIFS(_34_KNMI_Stations[Weerstation],overzicht_per_locatie!$D$3,_34_KNMI_Stations[Wknr],overzicht_per_locatie!$B62,_34_KNMI_Stations[Jaar],overzicht_per_locatie!$H$3)=0,"",SUMIFS(_34_KNMI_Stations[Relatieve vochtigheid %],_34_KNMI_Stations[Weerstation],overzicht_per_locatie!$D$3,_34_KNMI_Stations[Wknr],overzicht_per_locatie!$B62,_34_KNMI_Stations[Jaar],overzicht_per_locatie!$H$3)/COUNTIFS(_34_KNMI_Stations[Weerstation],overzicht_per_locatie!$D$3,_34_KNMI_Stations[Wknr],overzicht_per_locatie!$B62,_34_KNMI_Stations[Jaar],overzicht_per_locatie!$H$3))</f>
        <v/>
      </c>
      <c r="H62" s="108" t="str">
        <f>IF(COUNTIFS(_34_KNMI_Stations[Weerstation],overzicht_per_locatie!$D$3,_34_KNMI_Stations[Wknr],overzicht_per_locatie!$B62,_34_KNMI_Stations[Jaar],overzicht_per_locatie!$H$3)=0,"",SUMIFS(_34_KNMI_Stations[Windsnelheid m/s],_34_KNMI_Stations[Weerstation],overzicht_per_locatie!$D$3,_34_KNMI_Stations[Wknr],overzicht_per_locatie!$B62,_34_KNMI_Stations[Jaar],overzicht_per_locatie!$H$3)/COUNTIFS(_34_KNMI_Stations[Weerstation],overzicht_per_locatie!$D$3,_34_KNMI_Stations[Wknr],overzicht_per_locatie!$B62,_34_KNMI_Stations[Jaar],overzicht_per_locatie!$H$3))</f>
        <v/>
      </c>
      <c r="I62" s="108">
        <f>SUMIFS(_34_KNMI_Stations[Neerslag mm],_34_KNMI_Stations[Weerstation],overzicht_per_locatie!$D$3,_34_KNMI_Stations[Wknr],overzicht_per_locatie!$B62,_34_KNMI_Stations[Jaar],overzicht_per_locatie!$H$3)</f>
        <v>0</v>
      </c>
      <c r="J62" s="108" t="str">
        <f>IF(COUNTIFS(_34_KNMI_Stations[Weerstation],overzicht_per_locatie!$D$3,_34_KNMI_Stations[Wknr],overzicht_per_locatie!$B62,_34_KNMI_Stations[Jaar],overzicht_per_locatie!$H$3)=0,"",SUMIFS(_34_KNMI_Stations[Globale straling J/cm2],_34_KNMI_Stations[Weerstation],overzicht_per_locatie!$D$3,_34_KNMI_Stations[Wknr],overzicht_per_locatie!$B62,_34_KNMI_Stations[Jaar],overzicht_per_locatie!$H$3)/COUNTIFS(_34_KNMI_Stations[Weerstation],overzicht_per_locatie!$D$3,_34_KNMI_Stations[Wknr],overzicht_per_locatie!$B62,_34_KNMI_Stations[Jaar],overzicht_per_locatie!$H$3))</f>
        <v/>
      </c>
      <c r="K62" s="108" t="str">
        <f>IF(COUNTIFS(_34_KNMI_Stations[Weerstation],overzicht_per_locatie!$D$3,_34_KNMI_Stations[Wknr],overzicht_per_locatie!$B62,_34_KNMI_Stations[Jaar],overzicht_per_locatie!$H$3)=0,"",SUMIFS(_34_KNMI_Stations[Luchtdruk hPa],_34_KNMI_Stations[Weerstation],overzicht_per_locatie!$D$3,_34_KNMI_Stations[Wknr],overzicht_per_locatie!$B62,_34_KNMI_Stations[Jaar],overzicht_per_locatie!$H$3)/COUNTIFS(_34_KNMI_Stations[Weerstation],overzicht_per_locatie!$D$3,_34_KNMI_Stations[Wknr],overzicht_per_locatie!$B62,_34_KNMI_Stations[Jaar],overzicht_per_locatie!$H$3))</f>
        <v/>
      </c>
    </row>
    <row r="63" spans="2:11" x14ac:dyDescent="0.2">
      <c r="B63" s="95" t="str">
        <f>HLOOKUP(overzicht_per_locatie!$H$3,Blad1!$H$1:$P$54,ROW(B63)-21,0)</f>
        <v>26-41</v>
      </c>
      <c r="C63" s="107">
        <f>SUMIFS(_34_KNMI_Stations[graaddagen],_34_KNMI_Stations[Weerstation],overzicht_per_locatie!$D$3,_34_KNMI_Stations[Wknr],overzicht_per_locatie!$B63,_34_KNMI_Stations[Jaar],overzicht_per_locatie!$H$3)</f>
        <v>0</v>
      </c>
      <c r="D63" s="108">
        <f>SUMIFS(_34_KNMI_Stations[gew. Graaddagen],_34_KNMI_Stations[Weerstation],overzicht_per_locatie!$D$3,_34_KNMI_Stations[Wknr],overzicht_per_locatie!$B63,_34_KNMI_Stations[Jaar],overzicht_per_locatie!$H$3)</f>
        <v>0</v>
      </c>
      <c r="E63" s="108">
        <f>SUMIFS(_34_KNMI_Stations[koeldagen],_34_KNMI_Stations[Weerstation],overzicht_per_locatie!$D$3,_34_KNMI_Stations[Wknr],overzicht_per_locatie!$B63,_34_KNMI_Stations[Jaar],overzicht_per_locatie!$H$3)</f>
        <v>0</v>
      </c>
      <c r="F63" s="108" t="str">
        <f>IF(COUNTIFS(_34_KNMI_Stations[Weerstation],overzicht_per_locatie!$D$3,_34_KNMI_Stations[Wknr],overzicht_per_locatie!$B63,_34_KNMI_Stations[Jaar],overzicht_per_locatie!$H$3)=0,"",SUMIFS(_34_KNMI_Stations[Etmaal temperatuur °C],_34_KNMI_Stations[Weerstation],overzicht_per_locatie!$D$3,_34_KNMI_Stations[Wknr],overzicht_per_locatie!$B63,_34_KNMI_Stations[Jaar],overzicht_per_locatie!$H$3)/COUNTIFS(_34_KNMI_Stations[Weerstation],overzicht_per_locatie!$D$3,_34_KNMI_Stations[Wknr],overzicht_per_locatie!$B63,_34_KNMI_Stations[Jaar],overzicht_per_locatie!$H$3))</f>
        <v/>
      </c>
      <c r="G63" s="93" t="str">
        <f>IF(COUNTIFS(_34_KNMI_Stations[Weerstation],overzicht_per_locatie!$D$3,_34_KNMI_Stations[Wknr],overzicht_per_locatie!$B63,_34_KNMI_Stations[Jaar],overzicht_per_locatie!$H$3)=0,"",SUMIFS(_34_KNMI_Stations[Relatieve vochtigheid %],_34_KNMI_Stations[Weerstation],overzicht_per_locatie!$D$3,_34_KNMI_Stations[Wknr],overzicht_per_locatie!$B63,_34_KNMI_Stations[Jaar],overzicht_per_locatie!$H$3)/COUNTIFS(_34_KNMI_Stations[Weerstation],overzicht_per_locatie!$D$3,_34_KNMI_Stations[Wknr],overzicht_per_locatie!$B63,_34_KNMI_Stations[Jaar],overzicht_per_locatie!$H$3))</f>
        <v/>
      </c>
      <c r="H63" s="108" t="str">
        <f>IF(COUNTIFS(_34_KNMI_Stations[Weerstation],overzicht_per_locatie!$D$3,_34_KNMI_Stations[Wknr],overzicht_per_locatie!$B63,_34_KNMI_Stations[Jaar],overzicht_per_locatie!$H$3)=0,"",SUMIFS(_34_KNMI_Stations[Windsnelheid m/s],_34_KNMI_Stations[Weerstation],overzicht_per_locatie!$D$3,_34_KNMI_Stations[Wknr],overzicht_per_locatie!$B63,_34_KNMI_Stations[Jaar],overzicht_per_locatie!$H$3)/COUNTIFS(_34_KNMI_Stations[Weerstation],overzicht_per_locatie!$D$3,_34_KNMI_Stations[Wknr],overzicht_per_locatie!$B63,_34_KNMI_Stations[Jaar],overzicht_per_locatie!$H$3))</f>
        <v/>
      </c>
      <c r="I63" s="108">
        <f>SUMIFS(_34_KNMI_Stations[Neerslag mm],_34_KNMI_Stations[Weerstation],overzicht_per_locatie!$D$3,_34_KNMI_Stations[Wknr],overzicht_per_locatie!$B63,_34_KNMI_Stations[Jaar],overzicht_per_locatie!$H$3)</f>
        <v>0</v>
      </c>
      <c r="J63" s="108" t="str">
        <f>IF(COUNTIFS(_34_KNMI_Stations[Weerstation],overzicht_per_locatie!$D$3,_34_KNMI_Stations[Wknr],overzicht_per_locatie!$B63,_34_KNMI_Stations[Jaar],overzicht_per_locatie!$H$3)=0,"",SUMIFS(_34_KNMI_Stations[Globale straling J/cm2],_34_KNMI_Stations[Weerstation],overzicht_per_locatie!$D$3,_34_KNMI_Stations[Wknr],overzicht_per_locatie!$B63,_34_KNMI_Stations[Jaar],overzicht_per_locatie!$H$3)/COUNTIFS(_34_KNMI_Stations[Weerstation],overzicht_per_locatie!$D$3,_34_KNMI_Stations[Wknr],overzicht_per_locatie!$B63,_34_KNMI_Stations[Jaar],overzicht_per_locatie!$H$3))</f>
        <v/>
      </c>
      <c r="K63" s="108" t="str">
        <f>IF(COUNTIFS(_34_KNMI_Stations[Weerstation],overzicht_per_locatie!$D$3,_34_KNMI_Stations[Wknr],overzicht_per_locatie!$B63,_34_KNMI_Stations[Jaar],overzicht_per_locatie!$H$3)=0,"",SUMIFS(_34_KNMI_Stations[Luchtdruk hPa],_34_KNMI_Stations[Weerstation],overzicht_per_locatie!$D$3,_34_KNMI_Stations[Wknr],overzicht_per_locatie!$B63,_34_KNMI_Stations[Jaar],overzicht_per_locatie!$H$3)/COUNTIFS(_34_KNMI_Stations[Weerstation],overzicht_per_locatie!$D$3,_34_KNMI_Stations[Wknr],overzicht_per_locatie!$B63,_34_KNMI_Stations[Jaar],overzicht_per_locatie!$H$3))</f>
        <v/>
      </c>
    </row>
    <row r="64" spans="2:11" x14ac:dyDescent="0.2">
      <c r="B64" s="95" t="str">
        <f>HLOOKUP(overzicht_per_locatie!$H$3,Blad1!$H$1:$P$54,ROW(B64)-21,0)</f>
        <v>26-42</v>
      </c>
      <c r="C64" s="107">
        <f>SUMIFS(_34_KNMI_Stations[graaddagen],_34_KNMI_Stations[Weerstation],overzicht_per_locatie!$D$3,_34_KNMI_Stations[Wknr],overzicht_per_locatie!$B64,_34_KNMI_Stations[Jaar],overzicht_per_locatie!$H$3)</f>
        <v>0</v>
      </c>
      <c r="D64" s="108">
        <f>SUMIFS(_34_KNMI_Stations[gew. Graaddagen],_34_KNMI_Stations[Weerstation],overzicht_per_locatie!$D$3,_34_KNMI_Stations[Wknr],overzicht_per_locatie!$B64,_34_KNMI_Stations[Jaar],overzicht_per_locatie!$H$3)</f>
        <v>0</v>
      </c>
      <c r="E64" s="108">
        <f>SUMIFS(_34_KNMI_Stations[koeldagen],_34_KNMI_Stations[Weerstation],overzicht_per_locatie!$D$3,_34_KNMI_Stations[Wknr],overzicht_per_locatie!$B64,_34_KNMI_Stations[Jaar],overzicht_per_locatie!$H$3)</f>
        <v>0</v>
      </c>
      <c r="F64" s="108" t="str">
        <f>IF(COUNTIFS(_34_KNMI_Stations[Weerstation],overzicht_per_locatie!$D$3,_34_KNMI_Stations[Wknr],overzicht_per_locatie!$B64,_34_KNMI_Stations[Jaar],overzicht_per_locatie!$H$3)=0,"",SUMIFS(_34_KNMI_Stations[Etmaal temperatuur °C],_34_KNMI_Stations[Weerstation],overzicht_per_locatie!$D$3,_34_KNMI_Stations[Wknr],overzicht_per_locatie!$B64,_34_KNMI_Stations[Jaar],overzicht_per_locatie!$H$3)/COUNTIFS(_34_KNMI_Stations[Weerstation],overzicht_per_locatie!$D$3,_34_KNMI_Stations[Wknr],overzicht_per_locatie!$B64,_34_KNMI_Stations[Jaar],overzicht_per_locatie!$H$3))</f>
        <v/>
      </c>
      <c r="G64" s="93" t="str">
        <f>IF(COUNTIFS(_34_KNMI_Stations[Weerstation],overzicht_per_locatie!$D$3,_34_KNMI_Stations[Wknr],overzicht_per_locatie!$B64,_34_KNMI_Stations[Jaar],overzicht_per_locatie!$H$3)=0,"",SUMIFS(_34_KNMI_Stations[Relatieve vochtigheid %],_34_KNMI_Stations[Weerstation],overzicht_per_locatie!$D$3,_34_KNMI_Stations[Wknr],overzicht_per_locatie!$B64,_34_KNMI_Stations[Jaar],overzicht_per_locatie!$H$3)/COUNTIFS(_34_KNMI_Stations[Weerstation],overzicht_per_locatie!$D$3,_34_KNMI_Stations[Wknr],overzicht_per_locatie!$B64,_34_KNMI_Stations[Jaar],overzicht_per_locatie!$H$3))</f>
        <v/>
      </c>
      <c r="H64" s="108" t="str">
        <f>IF(COUNTIFS(_34_KNMI_Stations[Weerstation],overzicht_per_locatie!$D$3,_34_KNMI_Stations[Wknr],overzicht_per_locatie!$B64,_34_KNMI_Stations[Jaar],overzicht_per_locatie!$H$3)=0,"",SUMIFS(_34_KNMI_Stations[Windsnelheid m/s],_34_KNMI_Stations[Weerstation],overzicht_per_locatie!$D$3,_34_KNMI_Stations[Wknr],overzicht_per_locatie!$B64,_34_KNMI_Stations[Jaar],overzicht_per_locatie!$H$3)/COUNTIFS(_34_KNMI_Stations[Weerstation],overzicht_per_locatie!$D$3,_34_KNMI_Stations[Wknr],overzicht_per_locatie!$B64,_34_KNMI_Stations[Jaar],overzicht_per_locatie!$H$3))</f>
        <v/>
      </c>
      <c r="I64" s="108">
        <f>SUMIFS(_34_KNMI_Stations[Neerslag mm],_34_KNMI_Stations[Weerstation],overzicht_per_locatie!$D$3,_34_KNMI_Stations[Wknr],overzicht_per_locatie!$B64,_34_KNMI_Stations[Jaar],overzicht_per_locatie!$H$3)</f>
        <v>0</v>
      </c>
      <c r="J64" s="108" t="str">
        <f>IF(COUNTIFS(_34_KNMI_Stations[Weerstation],overzicht_per_locatie!$D$3,_34_KNMI_Stations[Wknr],overzicht_per_locatie!$B64,_34_KNMI_Stations[Jaar],overzicht_per_locatie!$H$3)=0,"",SUMIFS(_34_KNMI_Stations[Globale straling J/cm2],_34_KNMI_Stations[Weerstation],overzicht_per_locatie!$D$3,_34_KNMI_Stations[Wknr],overzicht_per_locatie!$B64,_34_KNMI_Stations[Jaar],overzicht_per_locatie!$H$3)/COUNTIFS(_34_KNMI_Stations[Weerstation],overzicht_per_locatie!$D$3,_34_KNMI_Stations[Wknr],overzicht_per_locatie!$B64,_34_KNMI_Stations[Jaar],overzicht_per_locatie!$H$3))</f>
        <v/>
      </c>
      <c r="K64" s="108" t="str">
        <f>IF(COUNTIFS(_34_KNMI_Stations[Weerstation],overzicht_per_locatie!$D$3,_34_KNMI_Stations[Wknr],overzicht_per_locatie!$B64,_34_KNMI_Stations[Jaar],overzicht_per_locatie!$H$3)=0,"",SUMIFS(_34_KNMI_Stations[Luchtdruk hPa],_34_KNMI_Stations[Weerstation],overzicht_per_locatie!$D$3,_34_KNMI_Stations[Wknr],overzicht_per_locatie!$B64,_34_KNMI_Stations[Jaar],overzicht_per_locatie!$H$3)/COUNTIFS(_34_KNMI_Stations[Weerstation],overzicht_per_locatie!$D$3,_34_KNMI_Stations[Wknr],overzicht_per_locatie!$B64,_34_KNMI_Stations[Jaar],overzicht_per_locatie!$H$3))</f>
        <v/>
      </c>
    </row>
    <row r="65" spans="2:11" x14ac:dyDescent="0.2">
      <c r="B65" s="95" t="str">
        <f>HLOOKUP(overzicht_per_locatie!$H$3,Blad1!$H$1:$P$54,ROW(B65)-21,0)</f>
        <v>26-43</v>
      </c>
      <c r="C65" s="107">
        <f>SUMIFS(_34_KNMI_Stations[graaddagen],_34_KNMI_Stations[Weerstation],overzicht_per_locatie!$D$3,_34_KNMI_Stations[Wknr],overzicht_per_locatie!$B65,_34_KNMI_Stations[Jaar],overzicht_per_locatie!$H$3)</f>
        <v>0</v>
      </c>
      <c r="D65" s="108">
        <f>SUMIFS(_34_KNMI_Stations[gew. Graaddagen],_34_KNMI_Stations[Weerstation],overzicht_per_locatie!$D$3,_34_KNMI_Stations[Wknr],overzicht_per_locatie!$B65,_34_KNMI_Stations[Jaar],overzicht_per_locatie!$H$3)</f>
        <v>0</v>
      </c>
      <c r="E65" s="108">
        <f>SUMIFS(_34_KNMI_Stations[koeldagen],_34_KNMI_Stations[Weerstation],overzicht_per_locatie!$D$3,_34_KNMI_Stations[Wknr],overzicht_per_locatie!$B65,_34_KNMI_Stations[Jaar],overzicht_per_locatie!$H$3)</f>
        <v>0</v>
      </c>
      <c r="F65" s="108" t="str">
        <f>IF(COUNTIFS(_34_KNMI_Stations[Weerstation],overzicht_per_locatie!$D$3,_34_KNMI_Stations[Wknr],overzicht_per_locatie!$B65,_34_KNMI_Stations[Jaar],overzicht_per_locatie!$H$3)=0,"",SUMIFS(_34_KNMI_Stations[Etmaal temperatuur °C],_34_KNMI_Stations[Weerstation],overzicht_per_locatie!$D$3,_34_KNMI_Stations[Wknr],overzicht_per_locatie!$B65,_34_KNMI_Stations[Jaar],overzicht_per_locatie!$H$3)/COUNTIFS(_34_KNMI_Stations[Weerstation],overzicht_per_locatie!$D$3,_34_KNMI_Stations[Wknr],overzicht_per_locatie!$B65,_34_KNMI_Stations[Jaar],overzicht_per_locatie!$H$3))</f>
        <v/>
      </c>
      <c r="G65" s="93" t="str">
        <f>IF(COUNTIFS(_34_KNMI_Stations[Weerstation],overzicht_per_locatie!$D$3,_34_KNMI_Stations[Wknr],overzicht_per_locatie!$B65,_34_KNMI_Stations[Jaar],overzicht_per_locatie!$H$3)=0,"",SUMIFS(_34_KNMI_Stations[Relatieve vochtigheid %],_34_KNMI_Stations[Weerstation],overzicht_per_locatie!$D$3,_34_KNMI_Stations[Wknr],overzicht_per_locatie!$B65,_34_KNMI_Stations[Jaar],overzicht_per_locatie!$H$3)/COUNTIFS(_34_KNMI_Stations[Weerstation],overzicht_per_locatie!$D$3,_34_KNMI_Stations[Wknr],overzicht_per_locatie!$B65,_34_KNMI_Stations[Jaar],overzicht_per_locatie!$H$3))</f>
        <v/>
      </c>
      <c r="H65" s="108" t="str">
        <f>IF(COUNTIFS(_34_KNMI_Stations[Weerstation],overzicht_per_locatie!$D$3,_34_KNMI_Stations[Wknr],overzicht_per_locatie!$B65,_34_KNMI_Stations[Jaar],overzicht_per_locatie!$H$3)=0,"",SUMIFS(_34_KNMI_Stations[Windsnelheid m/s],_34_KNMI_Stations[Weerstation],overzicht_per_locatie!$D$3,_34_KNMI_Stations[Wknr],overzicht_per_locatie!$B65,_34_KNMI_Stations[Jaar],overzicht_per_locatie!$H$3)/COUNTIFS(_34_KNMI_Stations[Weerstation],overzicht_per_locatie!$D$3,_34_KNMI_Stations[Wknr],overzicht_per_locatie!$B65,_34_KNMI_Stations[Jaar],overzicht_per_locatie!$H$3))</f>
        <v/>
      </c>
      <c r="I65" s="108">
        <f>SUMIFS(_34_KNMI_Stations[Neerslag mm],_34_KNMI_Stations[Weerstation],overzicht_per_locatie!$D$3,_34_KNMI_Stations[Wknr],overzicht_per_locatie!$B65,_34_KNMI_Stations[Jaar],overzicht_per_locatie!$H$3)</f>
        <v>0</v>
      </c>
      <c r="J65" s="108" t="str">
        <f>IF(COUNTIFS(_34_KNMI_Stations[Weerstation],overzicht_per_locatie!$D$3,_34_KNMI_Stations[Wknr],overzicht_per_locatie!$B65,_34_KNMI_Stations[Jaar],overzicht_per_locatie!$H$3)=0,"",SUMIFS(_34_KNMI_Stations[Globale straling J/cm2],_34_KNMI_Stations[Weerstation],overzicht_per_locatie!$D$3,_34_KNMI_Stations[Wknr],overzicht_per_locatie!$B65,_34_KNMI_Stations[Jaar],overzicht_per_locatie!$H$3)/COUNTIFS(_34_KNMI_Stations[Weerstation],overzicht_per_locatie!$D$3,_34_KNMI_Stations[Wknr],overzicht_per_locatie!$B65,_34_KNMI_Stations[Jaar],overzicht_per_locatie!$H$3))</f>
        <v/>
      </c>
      <c r="K65" s="108" t="str">
        <f>IF(COUNTIFS(_34_KNMI_Stations[Weerstation],overzicht_per_locatie!$D$3,_34_KNMI_Stations[Wknr],overzicht_per_locatie!$B65,_34_KNMI_Stations[Jaar],overzicht_per_locatie!$H$3)=0,"",SUMIFS(_34_KNMI_Stations[Luchtdruk hPa],_34_KNMI_Stations[Weerstation],overzicht_per_locatie!$D$3,_34_KNMI_Stations[Wknr],overzicht_per_locatie!$B65,_34_KNMI_Stations[Jaar],overzicht_per_locatie!$H$3)/COUNTIFS(_34_KNMI_Stations[Weerstation],overzicht_per_locatie!$D$3,_34_KNMI_Stations[Wknr],overzicht_per_locatie!$B65,_34_KNMI_Stations[Jaar],overzicht_per_locatie!$H$3))</f>
        <v/>
      </c>
    </row>
    <row r="66" spans="2:11" x14ac:dyDescent="0.2">
      <c r="B66" s="95" t="str">
        <f>HLOOKUP(overzicht_per_locatie!$H$3,Blad1!$H$1:$P$54,ROW(B66)-21,0)</f>
        <v>26-44</v>
      </c>
      <c r="C66" s="107">
        <f>SUMIFS(_34_KNMI_Stations[graaddagen],_34_KNMI_Stations[Weerstation],overzicht_per_locatie!$D$3,_34_KNMI_Stations[Wknr],overzicht_per_locatie!$B66,_34_KNMI_Stations[Jaar],overzicht_per_locatie!$H$3)</f>
        <v>0</v>
      </c>
      <c r="D66" s="108">
        <f>SUMIFS(_34_KNMI_Stations[gew. Graaddagen],_34_KNMI_Stations[Weerstation],overzicht_per_locatie!$D$3,_34_KNMI_Stations[Wknr],overzicht_per_locatie!$B66,_34_KNMI_Stations[Jaar],overzicht_per_locatie!$H$3)</f>
        <v>0</v>
      </c>
      <c r="E66" s="108">
        <f>SUMIFS(_34_KNMI_Stations[koeldagen],_34_KNMI_Stations[Weerstation],overzicht_per_locatie!$D$3,_34_KNMI_Stations[Wknr],overzicht_per_locatie!$B66,_34_KNMI_Stations[Jaar],overzicht_per_locatie!$H$3)</f>
        <v>0</v>
      </c>
      <c r="F66" s="108" t="str">
        <f>IF(COUNTIFS(_34_KNMI_Stations[Weerstation],overzicht_per_locatie!$D$3,_34_KNMI_Stations[Wknr],overzicht_per_locatie!$B66,_34_KNMI_Stations[Jaar],overzicht_per_locatie!$H$3)=0,"",SUMIFS(_34_KNMI_Stations[Etmaal temperatuur °C],_34_KNMI_Stations[Weerstation],overzicht_per_locatie!$D$3,_34_KNMI_Stations[Wknr],overzicht_per_locatie!$B66,_34_KNMI_Stations[Jaar],overzicht_per_locatie!$H$3)/COUNTIFS(_34_KNMI_Stations[Weerstation],overzicht_per_locatie!$D$3,_34_KNMI_Stations[Wknr],overzicht_per_locatie!$B66,_34_KNMI_Stations[Jaar],overzicht_per_locatie!$H$3))</f>
        <v/>
      </c>
      <c r="G66" s="93" t="str">
        <f>IF(COUNTIFS(_34_KNMI_Stations[Weerstation],overzicht_per_locatie!$D$3,_34_KNMI_Stations[Wknr],overzicht_per_locatie!$B66,_34_KNMI_Stations[Jaar],overzicht_per_locatie!$H$3)=0,"",SUMIFS(_34_KNMI_Stations[Relatieve vochtigheid %],_34_KNMI_Stations[Weerstation],overzicht_per_locatie!$D$3,_34_KNMI_Stations[Wknr],overzicht_per_locatie!$B66,_34_KNMI_Stations[Jaar],overzicht_per_locatie!$H$3)/COUNTIFS(_34_KNMI_Stations[Weerstation],overzicht_per_locatie!$D$3,_34_KNMI_Stations[Wknr],overzicht_per_locatie!$B66,_34_KNMI_Stations[Jaar],overzicht_per_locatie!$H$3))</f>
        <v/>
      </c>
      <c r="H66" s="108" t="str">
        <f>IF(COUNTIFS(_34_KNMI_Stations[Weerstation],overzicht_per_locatie!$D$3,_34_KNMI_Stations[Wknr],overzicht_per_locatie!$B66,_34_KNMI_Stations[Jaar],overzicht_per_locatie!$H$3)=0,"",SUMIFS(_34_KNMI_Stations[Windsnelheid m/s],_34_KNMI_Stations[Weerstation],overzicht_per_locatie!$D$3,_34_KNMI_Stations[Wknr],overzicht_per_locatie!$B66,_34_KNMI_Stations[Jaar],overzicht_per_locatie!$H$3)/COUNTIFS(_34_KNMI_Stations[Weerstation],overzicht_per_locatie!$D$3,_34_KNMI_Stations[Wknr],overzicht_per_locatie!$B66,_34_KNMI_Stations[Jaar],overzicht_per_locatie!$H$3))</f>
        <v/>
      </c>
      <c r="I66" s="108">
        <f>SUMIFS(_34_KNMI_Stations[Neerslag mm],_34_KNMI_Stations[Weerstation],overzicht_per_locatie!$D$3,_34_KNMI_Stations[Wknr],overzicht_per_locatie!$B66,_34_KNMI_Stations[Jaar],overzicht_per_locatie!$H$3)</f>
        <v>0</v>
      </c>
      <c r="J66" s="108" t="str">
        <f>IF(COUNTIFS(_34_KNMI_Stations[Weerstation],overzicht_per_locatie!$D$3,_34_KNMI_Stations[Wknr],overzicht_per_locatie!$B66,_34_KNMI_Stations[Jaar],overzicht_per_locatie!$H$3)=0,"",SUMIFS(_34_KNMI_Stations[Globale straling J/cm2],_34_KNMI_Stations[Weerstation],overzicht_per_locatie!$D$3,_34_KNMI_Stations[Wknr],overzicht_per_locatie!$B66,_34_KNMI_Stations[Jaar],overzicht_per_locatie!$H$3)/COUNTIFS(_34_KNMI_Stations[Weerstation],overzicht_per_locatie!$D$3,_34_KNMI_Stations[Wknr],overzicht_per_locatie!$B66,_34_KNMI_Stations[Jaar],overzicht_per_locatie!$H$3))</f>
        <v/>
      </c>
      <c r="K66" s="108" t="str">
        <f>IF(COUNTIFS(_34_KNMI_Stations[Weerstation],overzicht_per_locatie!$D$3,_34_KNMI_Stations[Wknr],overzicht_per_locatie!$B66,_34_KNMI_Stations[Jaar],overzicht_per_locatie!$H$3)=0,"",SUMIFS(_34_KNMI_Stations[Luchtdruk hPa],_34_KNMI_Stations[Weerstation],overzicht_per_locatie!$D$3,_34_KNMI_Stations[Wknr],overzicht_per_locatie!$B66,_34_KNMI_Stations[Jaar],overzicht_per_locatie!$H$3)/COUNTIFS(_34_KNMI_Stations[Weerstation],overzicht_per_locatie!$D$3,_34_KNMI_Stations[Wknr],overzicht_per_locatie!$B66,_34_KNMI_Stations[Jaar],overzicht_per_locatie!$H$3))</f>
        <v/>
      </c>
    </row>
    <row r="67" spans="2:11" x14ac:dyDescent="0.2">
      <c r="B67" s="95" t="str">
        <f>HLOOKUP(overzicht_per_locatie!$H$3,Blad1!$H$1:$P$54,ROW(B67)-21,0)</f>
        <v>26-45</v>
      </c>
      <c r="C67" s="107">
        <f>SUMIFS(_34_KNMI_Stations[graaddagen],_34_KNMI_Stations[Weerstation],overzicht_per_locatie!$D$3,_34_KNMI_Stations[Wknr],overzicht_per_locatie!$B67,_34_KNMI_Stations[Jaar],overzicht_per_locatie!$H$3)</f>
        <v>0</v>
      </c>
      <c r="D67" s="108">
        <f>SUMIFS(_34_KNMI_Stations[gew. Graaddagen],_34_KNMI_Stations[Weerstation],overzicht_per_locatie!$D$3,_34_KNMI_Stations[Wknr],overzicht_per_locatie!$B67,_34_KNMI_Stations[Jaar],overzicht_per_locatie!$H$3)</f>
        <v>0</v>
      </c>
      <c r="E67" s="108">
        <f>SUMIFS(_34_KNMI_Stations[koeldagen],_34_KNMI_Stations[Weerstation],overzicht_per_locatie!$D$3,_34_KNMI_Stations[Wknr],overzicht_per_locatie!$B67,_34_KNMI_Stations[Jaar],overzicht_per_locatie!$H$3)</f>
        <v>0</v>
      </c>
      <c r="F67" s="108" t="str">
        <f>IF(COUNTIFS(_34_KNMI_Stations[Weerstation],overzicht_per_locatie!$D$3,_34_KNMI_Stations[Wknr],overzicht_per_locatie!$B67,_34_KNMI_Stations[Jaar],overzicht_per_locatie!$H$3)=0,"",SUMIFS(_34_KNMI_Stations[Etmaal temperatuur °C],_34_KNMI_Stations[Weerstation],overzicht_per_locatie!$D$3,_34_KNMI_Stations[Wknr],overzicht_per_locatie!$B67,_34_KNMI_Stations[Jaar],overzicht_per_locatie!$H$3)/COUNTIFS(_34_KNMI_Stations[Weerstation],overzicht_per_locatie!$D$3,_34_KNMI_Stations[Wknr],overzicht_per_locatie!$B67,_34_KNMI_Stations[Jaar],overzicht_per_locatie!$H$3))</f>
        <v/>
      </c>
      <c r="G67" s="93" t="str">
        <f>IF(COUNTIFS(_34_KNMI_Stations[Weerstation],overzicht_per_locatie!$D$3,_34_KNMI_Stations[Wknr],overzicht_per_locatie!$B67,_34_KNMI_Stations[Jaar],overzicht_per_locatie!$H$3)=0,"",SUMIFS(_34_KNMI_Stations[Relatieve vochtigheid %],_34_KNMI_Stations[Weerstation],overzicht_per_locatie!$D$3,_34_KNMI_Stations[Wknr],overzicht_per_locatie!$B67,_34_KNMI_Stations[Jaar],overzicht_per_locatie!$H$3)/COUNTIFS(_34_KNMI_Stations[Weerstation],overzicht_per_locatie!$D$3,_34_KNMI_Stations[Wknr],overzicht_per_locatie!$B67,_34_KNMI_Stations[Jaar],overzicht_per_locatie!$H$3))</f>
        <v/>
      </c>
      <c r="H67" s="108" t="str">
        <f>IF(COUNTIFS(_34_KNMI_Stations[Weerstation],overzicht_per_locatie!$D$3,_34_KNMI_Stations[Wknr],overzicht_per_locatie!$B67,_34_KNMI_Stations[Jaar],overzicht_per_locatie!$H$3)=0,"",SUMIFS(_34_KNMI_Stations[Windsnelheid m/s],_34_KNMI_Stations[Weerstation],overzicht_per_locatie!$D$3,_34_KNMI_Stations[Wknr],overzicht_per_locatie!$B67,_34_KNMI_Stations[Jaar],overzicht_per_locatie!$H$3)/COUNTIFS(_34_KNMI_Stations[Weerstation],overzicht_per_locatie!$D$3,_34_KNMI_Stations[Wknr],overzicht_per_locatie!$B67,_34_KNMI_Stations[Jaar],overzicht_per_locatie!$H$3))</f>
        <v/>
      </c>
      <c r="I67" s="108">
        <f>SUMIFS(_34_KNMI_Stations[Neerslag mm],_34_KNMI_Stations[Weerstation],overzicht_per_locatie!$D$3,_34_KNMI_Stations[Wknr],overzicht_per_locatie!$B67,_34_KNMI_Stations[Jaar],overzicht_per_locatie!$H$3)</f>
        <v>0</v>
      </c>
      <c r="J67" s="108" t="str">
        <f>IF(COUNTIFS(_34_KNMI_Stations[Weerstation],overzicht_per_locatie!$D$3,_34_KNMI_Stations[Wknr],overzicht_per_locatie!$B67,_34_KNMI_Stations[Jaar],overzicht_per_locatie!$H$3)=0,"",SUMIFS(_34_KNMI_Stations[Globale straling J/cm2],_34_KNMI_Stations[Weerstation],overzicht_per_locatie!$D$3,_34_KNMI_Stations[Wknr],overzicht_per_locatie!$B67,_34_KNMI_Stations[Jaar],overzicht_per_locatie!$H$3)/COUNTIFS(_34_KNMI_Stations[Weerstation],overzicht_per_locatie!$D$3,_34_KNMI_Stations[Wknr],overzicht_per_locatie!$B67,_34_KNMI_Stations[Jaar],overzicht_per_locatie!$H$3))</f>
        <v/>
      </c>
      <c r="K67" s="108" t="str">
        <f>IF(COUNTIFS(_34_KNMI_Stations[Weerstation],overzicht_per_locatie!$D$3,_34_KNMI_Stations[Wknr],overzicht_per_locatie!$B67,_34_KNMI_Stations[Jaar],overzicht_per_locatie!$H$3)=0,"",SUMIFS(_34_KNMI_Stations[Luchtdruk hPa],_34_KNMI_Stations[Weerstation],overzicht_per_locatie!$D$3,_34_KNMI_Stations[Wknr],overzicht_per_locatie!$B67,_34_KNMI_Stations[Jaar],overzicht_per_locatie!$H$3)/COUNTIFS(_34_KNMI_Stations[Weerstation],overzicht_per_locatie!$D$3,_34_KNMI_Stations[Wknr],overzicht_per_locatie!$B67,_34_KNMI_Stations[Jaar],overzicht_per_locatie!$H$3))</f>
        <v/>
      </c>
    </row>
    <row r="68" spans="2:11" x14ac:dyDescent="0.2">
      <c r="B68" s="95" t="str">
        <f>HLOOKUP(overzicht_per_locatie!$H$3,Blad1!$H$1:$P$54,ROW(B68)-21,0)</f>
        <v>26-46</v>
      </c>
      <c r="C68" s="107">
        <f>SUMIFS(_34_KNMI_Stations[graaddagen],_34_KNMI_Stations[Weerstation],overzicht_per_locatie!$D$3,_34_KNMI_Stations[Wknr],overzicht_per_locatie!$B68,_34_KNMI_Stations[Jaar],overzicht_per_locatie!$H$3)</f>
        <v>0</v>
      </c>
      <c r="D68" s="108">
        <f>SUMIFS(_34_KNMI_Stations[gew. Graaddagen],_34_KNMI_Stations[Weerstation],overzicht_per_locatie!$D$3,_34_KNMI_Stations[Wknr],overzicht_per_locatie!$B68,_34_KNMI_Stations[Jaar],overzicht_per_locatie!$H$3)</f>
        <v>0</v>
      </c>
      <c r="E68" s="108">
        <f>SUMIFS(_34_KNMI_Stations[koeldagen],_34_KNMI_Stations[Weerstation],overzicht_per_locatie!$D$3,_34_KNMI_Stations[Wknr],overzicht_per_locatie!$B68,_34_KNMI_Stations[Jaar],overzicht_per_locatie!$H$3)</f>
        <v>0</v>
      </c>
      <c r="F68" s="108" t="str">
        <f>IF(COUNTIFS(_34_KNMI_Stations[Weerstation],overzicht_per_locatie!$D$3,_34_KNMI_Stations[Wknr],overzicht_per_locatie!$B68,_34_KNMI_Stations[Jaar],overzicht_per_locatie!$H$3)=0,"",SUMIFS(_34_KNMI_Stations[Etmaal temperatuur °C],_34_KNMI_Stations[Weerstation],overzicht_per_locatie!$D$3,_34_KNMI_Stations[Wknr],overzicht_per_locatie!$B68,_34_KNMI_Stations[Jaar],overzicht_per_locatie!$H$3)/COUNTIFS(_34_KNMI_Stations[Weerstation],overzicht_per_locatie!$D$3,_34_KNMI_Stations[Wknr],overzicht_per_locatie!$B68,_34_KNMI_Stations[Jaar],overzicht_per_locatie!$H$3))</f>
        <v/>
      </c>
      <c r="G68" s="93" t="str">
        <f>IF(COUNTIFS(_34_KNMI_Stations[Weerstation],overzicht_per_locatie!$D$3,_34_KNMI_Stations[Wknr],overzicht_per_locatie!$B68,_34_KNMI_Stations[Jaar],overzicht_per_locatie!$H$3)=0,"",SUMIFS(_34_KNMI_Stations[Relatieve vochtigheid %],_34_KNMI_Stations[Weerstation],overzicht_per_locatie!$D$3,_34_KNMI_Stations[Wknr],overzicht_per_locatie!$B68,_34_KNMI_Stations[Jaar],overzicht_per_locatie!$H$3)/COUNTIFS(_34_KNMI_Stations[Weerstation],overzicht_per_locatie!$D$3,_34_KNMI_Stations[Wknr],overzicht_per_locatie!$B68,_34_KNMI_Stations[Jaar],overzicht_per_locatie!$H$3))</f>
        <v/>
      </c>
      <c r="H68" s="108" t="str">
        <f>IF(COUNTIFS(_34_KNMI_Stations[Weerstation],overzicht_per_locatie!$D$3,_34_KNMI_Stations[Wknr],overzicht_per_locatie!$B68,_34_KNMI_Stations[Jaar],overzicht_per_locatie!$H$3)=0,"",SUMIFS(_34_KNMI_Stations[Windsnelheid m/s],_34_KNMI_Stations[Weerstation],overzicht_per_locatie!$D$3,_34_KNMI_Stations[Wknr],overzicht_per_locatie!$B68,_34_KNMI_Stations[Jaar],overzicht_per_locatie!$H$3)/COUNTIFS(_34_KNMI_Stations[Weerstation],overzicht_per_locatie!$D$3,_34_KNMI_Stations[Wknr],overzicht_per_locatie!$B68,_34_KNMI_Stations[Jaar],overzicht_per_locatie!$H$3))</f>
        <v/>
      </c>
      <c r="I68" s="108">
        <f>SUMIFS(_34_KNMI_Stations[Neerslag mm],_34_KNMI_Stations[Weerstation],overzicht_per_locatie!$D$3,_34_KNMI_Stations[Wknr],overzicht_per_locatie!$B68,_34_KNMI_Stations[Jaar],overzicht_per_locatie!$H$3)</f>
        <v>0</v>
      </c>
      <c r="J68" s="108" t="str">
        <f>IF(COUNTIFS(_34_KNMI_Stations[Weerstation],overzicht_per_locatie!$D$3,_34_KNMI_Stations[Wknr],overzicht_per_locatie!$B68,_34_KNMI_Stations[Jaar],overzicht_per_locatie!$H$3)=0,"",SUMIFS(_34_KNMI_Stations[Globale straling J/cm2],_34_KNMI_Stations[Weerstation],overzicht_per_locatie!$D$3,_34_KNMI_Stations[Wknr],overzicht_per_locatie!$B68,_34_KNMI_Stations[Jaar],overzicht_per_locatie!$H$3)/COUNTIFS(_34_KNMI_Stations[Weerstation],overzicht_per_locatie!$D$3,_34_KNMI_Stations[Wknr],overzicht_per_locatie!$B68,_34_KNMI_Stations[Jaar],overzicht_per_locatie!$H$3))</f>
        <v/>
      </c>
      <c r="K68" s="108" t="str">
        <f>IF(COUNTIFS(_34_KNMI_Stations[Weerstation],overzicht_per_locatie!$D$3,_34_KNMI_Stations[Wknr],overzicht_per_locatie!$B68,_34_KNMI_Stations[Jaar],overzicht_per_locatie!$H$3)=0,"",SUMIFS(_34_KNMI_Stations[Luchtdruk hPa],_34_KNMI_Stations[Weerstation],overzicht_per_locatie!$D$3,_34_KNMI_Stations[Wknr],overzicht_per_locatie!$B68,_34_KNMI_Stations[Jaar],overzicht_per_locatie!$H$3)/COUNTIFS(_34_KNMI_Stations[Weerstation],overzicht_per_locatie!$D$3,_34_KNMI_Stations[Wknr],overzicht_per_locatie!$B68,_34_KNMI_Stations[Jaar],overzicht_per_locatie!$H$3))</f>
        <v/>
      </c>
    </row>
    <row r="69" spans="2:11" x14ac:dyDescent="0.2">
      <c r="B69" s="95" t="str">
        <f>HLOOKUP(overzicht_per_locatie!$H$3,Blad1!$H$1:$P$54,ROW(B69)-21,0)</f>
        <v>26-47</v>
      </c>
      <c r="C69" s="107">
        <f>SUMIFS(_34_KNMI_Stations[graaddagen],_34_KNMI_Stations[Weerstation],overzicht_per_locatie!$D$3,_34_KNMI_Stations[Wknr],overzicht_per_locatie!$B69,_34_KNMI_Stations[Jaar],overzicht_per_locatie!$H$3)</f>
        <v>0</v>
      </c>
      <c r="D69" s="108">
        <f>SUMIFS(_34_KNMI_Stations[gew. Graaddagen],_34_KNMI_Stations[Weerstation],overzicht_per_locatie!$D$3,_34_KNMI_Stations[Wknr],overzicht_per_locatie!$B69,_34_KNMI_Stations[Jaar],overzicht_per_locatie!$H$3)</f>
        <v>0</v>
      </c>
      <c r="E69" s="108">
        <f>SUMIFS(_34_KNMI_Stations[koeldagen],_34_KNMI_Stations[Weerstation],overzicht_per_locatie!$D$3,_34_KNMI_Stations[Wknr],overzicht_per_locatie!$B69,_34_KNMI_Stations[Jaar],overzicht_per_locatie!$H$3)</f>
        <v>0</v>
      </c>
      <c r="F69" s="108" t="str">
        <f>IF(COUNTIFS(_34_KNMI_Stations[Weerstation],overzicht_per_locatie!$D$3,_34_KNMI_Stations[Wknr],overzicht_per_locatie!$B69,_34_KNMI_Stations[Jaar],overzicht_per_locatie!$H$3)=0,"",SUMIFS(_34_KNMI_Stations[Etmaal temperatuur °C],_34_KNMI_Stations[Weerstation],overzicht_per_locatie!$D$3,_34_KNMI_Stations[Wknr],overzicht_per_locatie!$B69,_34_KNMI_Stations[Jaar],overzicht_per_locatie!$H$3)/COUNTIFS(_34_KNMI_Stations[Weerstation],overzicht_per_locatie!$D$3,_34_KNMI_Stations[Wknr],overzicht_per_locatie!$B69,_34_KNMI_Stations[Jaar],overzicht_per_locatie!$H$3))</f>
        <v/>
      </c>
      <c r="G69" s="93" t="str">
        <f>IF(COUNTIFS(_34_KNMI_Stations[Weerstation],overzicht_per_locatie!$D$3,_34_KNMI_Stations[Wknr],overzicht_per_locatie!$B69,_34_KNMI_Stations[Jaar],overzicht_per_locatie!$H$3)=0,"",SUMIFS(_34_KNMI_Stations[Relatieve vochtigheid %],_34_KNMI_Stations[Weerstation],overzicht_per_locatie!$D$3,_34_KNMI_Stations[Wknr],overzicht_per_locatie!$B69,_34_KNMI_Stations[Jaar],overzicht_per_locatie!$H$3)/COUNTIFS(_34_KNMI_Stations[Weerstation],overzicht_per_locatie!$D$3,_34_KNMI_Stations[Wknr],overzicht_per_locatie!$B69,_34_KNMI_Stations[Jaar],overzicht_per_locatie!$H$3))</f>
        <v/>
      </c>
      <c r="H69" s="108" t="str">
        <f>IF(COUNTIFS(_34_KNMI_Stations[Weerstation],overzicht_per_locatie!$D$3,_34_KNMI_Stations[Wknr],overzicht_per_locatie!$B69,_34_KNMI_Stations[Jaar],overzicht_per_locatie!$H$3)=0,"",SUMIFS(_34_KNMI_Stations[Windsnelheid m/s],_34_KNMI_Stations[Weerstation],overzicht_per_locatie!$D$3,_34_KNMI_Stations[Wknr],overzicht_per_locatie!$B69,_34_KNMI_Stations[Jaar],overzicht_per_locatie!$H$3)/COUNTIFS(_34_KNMI_Stations[Weerstation],overzicht_per_locatie!$D$3,_34_KNMI_Stations[Wknr],overzicht_per_locatie!$B69,_34_KNMI_Stations[Jaar],overzicht_per_locatie!$H$3))</f>
        <v/>
      </c>
      <c r="I69" s="108">
        <f>SUMIFS(_34_KNMI_Stations[Neerslag mm],_34_KNMI_Stations[Weerstation],overzicht_per_locatie!$D$3,_34_KNMI_Stations[Wknr],overzicht_per_locatie!$B69,_34_KNMI_Stations[Jaar],overzicht_per_locatie!$H$3)</f>
        <v>0</v>
      </c>
      <c r="J69" s="108" t="str">
        <f>IF(COUNTIFS(_34_KNMI_Stations[Weerstation],overzicht_per_locatie!$D$3,_34_KNMI_Stations[Wknr],overzicht_per_locatie!$B69,_34_KNMI_Stations[Jaar],overzicht_per_locatie!$H$3)=0,"",SUMIFS(_34_KNMI_Stations[Globale straling J/cm2],_34_KNMI_Stations[Weerstation],overzicht_per_locatie!$D$3,_34_KNMI_Stations[Wknr],overzicht_per_locatie!$B69,_34_KNMI_Stations[Jaar],overzicht_per_locatie!$H$3)/COUNTIFS(_34_KNMI_Stations[Weerstation],overzicht_per_locatie!$D$3,_34_KNMI_Stations[Wknr],overzicht_per_locatie!$B69,_34_KNMI_Stations[Jaar],overzicht_per_locatie!$H$3))</f>
        <v/>
      </c>
      <c r="K69" s="108" t="str">
        <f>IF(COUNTIFS(_34_KNMI_Stations[Weerstation],overzicht_per_locatie!$D$3,_34_KNMI_Stations[Wknr],overzicht_per_locatie!$B69,_34_KNMI_Stations[Jaar],overzicht_per_locatie!$H$3)=0,"",SUMIFS(_34_KNMI_Stations[Luchtdruk hPa],_34_KNMI_Stations[Weerstation],overzicht_per_locatie!$D$3,_34_KNMI_Stations[Wknr],overzicht_per_locatie!$B69,_34_KNMI_Stations[Jaar],overzicht_per_locatie!$H$3)/COUNTIFS(_34_KNMI_Stations[Weerstation],overzicht_per_locatie!$D$3,_34_KNMI_Stations[Wknr],overzicht_per_locatie!$B69,_34_KNMI_Stations[Jaar],overzicht_per_locatie!$H$3))</f>
        <v/>
      </c>
    </row>
    <row r="70" spans="2:11" x14ac:dyDescent="0.2">
      <c r="B70" s="95" t="str">
        <f>HLOOKUP(overzicht_per_locatie!$H$3,Blad1!$H$1:$P$54,ROW(B70)-21,0)</f>
        <v>26-48</v>
      </c>
      <c r="C70" s="107">
        <f>SUMIFS(_34_KNMI_Stations[graaddagen],_34_KNMI_Stations[Weerstation],overzicht_per_locatie!$D$3,_34_KNMI_Stations[Wknr],overzicht_per_locatie!$B70,_34_KNMI_Stations[Jaar],overzicht_per_locatie!$H$3)</f>
        <v>0</v>
      </c>
      <c r="D70" s="108">
        <f>SUMIFS(_34_KNMI_Stations[gew. Graaddagen],_34_KNMI_Stations[Weerstation],overzicht_per_locatie!$D$3,_34_KNMI_Stations[Wknr],overzicht_per_locatie!$B70,_34_KNMI_Stations[Jaar],overzicht_per_locatie!$H$3)</f>
        <v>0</v>
      </c>
      <c r="E70" s="108">
        <f>SUMIFS(_34_KNMI_Stations[koeldagen],_34_KNMI_Stations[Weerstation],overzicht_per_locatie!$D$3,_34_KNMI_Stations[Wknr],overzicht_per_locatie!$B70,_34_KNMI_Stations[Jaar],overzicht_per_locatie!$H$3)</f>
        <v>0</v>
      </c>
      <c r="F70" s="108" t="str">
        <f>IF(COUNTIFS(_34_KNMI_Stations[Weerstation],overzicht_per_locatie!$D$3,_34_KNMI_Stations[Wknr],overzicht_per_locatie!$B70,_34_KNMI_Stations[Jaar],overzicht_per_locatie!$H$3)=0,"",SUMIFS(_34_KNMI_Stations[Etmaal temperatuur °C],_34_KNMI_Stations[Weerstation],overzicht_per_locatie!$D$3,_34_KNMI_Stations[Wknr],overzicht_per_locatie!$B70,_34_KNMI_Stations[Jaar],overzicht_per_locatie!$H$3)/COUNTIFS(_34_KNMI_Stations[Weerstation],overzicht_per_locatie!$D$3,_34_KNMI_Stations[Wknr],overzicht_per_locatie!$B70,_34_KNMI_Stations[Jaar],overzicht_per_locatie!$H$3))</f>
        <v/>
      </c>
      <c r="G70" s="93" t="str">
        <f>IF(COUNTIFS(_34_KNMI_Stations[Weerstation],overzicht_per_locatie!$D$3,_34_KNMI_Stations[Wknr],overzicht_per_locatie!$B70,_34_KNMI_Stations[Jaar],overzicht_per_locatie!$H$3)=0,"",SUMIFS(_34_KNMI_Stations[Relatieve vochtigheid %],_34_KNMI_Stations[Weerstation],overzicht_per_locatie!$D$3,_34_KNMI_Stations[Wknr],overzicht_per_locatie!$B70,_34_KNMI_Stations[Jaar],overzicht_per_locatie!$H$3)/COUNTIFS(_34_KNMI_Stations[Weerstation],overzicht_per_locatie!$D$3,_34_KNMI_Stations[Wknr],overzicht_per_locatie!$B70,_34_KNMI_Stations[Jaar],overzicht_per_locatie!$H$3))</f>
        <v/>
      </c>
      <c r="H70" s="108" t="str">
        <f>IF(COUNTIFS(_34_KNMI_Stations[Weerstation],overzicht_per_locatie!$D$3,_34_KNMI_Stations[Wknr],overzicht_per_locatie!$B70,_34_KNMI_Stations[Jaar],overzicht_per_locatie!$H$3)=0,"",SUMIFS(_34_KNMI_Stations[Windsnelheid m/s],_34_KNMI_Stations[Weerstation],overzicht_per_locatie!$D$3,_34_KNMI_Stations[Wknr],overzicht_per_locatie!$B70,_34_KNMI_Stations[Jaar],overzicht_per_locatie!$H$3)/COUNTIFS(_34_KNMI_Stations[Weerstation],overzicht_per_locatie!$D$3,_34_KNMI_Stations[Wknr],overzicht_per_locatie!$B70,_34_KNMI_Stations[Jaar],overzicht_per_locatie!$H$3))</f>
        <v/>
      </c>
      <c r="I70" s="108">
        <f>SUMIFS(_34_KNMI_Stations[Neerslag mm],_34_KNMI_Stations[Weerstation],overzicht_per_locatie!$D$3,_34_KNMI_Stations[Wknr],overzicht_per_locatie!$B70,_34_KNMI_Stations[Jaar],overzicht_per_locatie!$H$3)</f>
        <v>0</v>
      </c>
      <c r="J70" s="108" t="str">
        <f>IF(COUNTIFS(_34_KNMI_Stations[Weerstation],overzicht_per_locatie!$D$3,_34_KNMI_Stations[Wknr],overzicht_per_locatie!$B70,_34_KNMI_Stations[Jaar],overzicht_per_locatie!$H$3)=0,"",SUMIFS(_34_KNMI_Stations[Globale straling J/cm2],_34_KNMI_Stations[Weerstation],overzicht_per_locatie!$D$3,_34_KNMI_Stations[Wknr],overzicht_per_locatie!$B70,_34_KNMI_Stations[Jaar],overzicht_per_locatie!$H$3)/COUNTIFS(_34_KNMI_Stations[Weerstation],overzicht_per_locatie!$D$3,_34_KNMI_Stations[Wknr],overzicht_per_locatie!$B70,_34_KNMI_Stations[Jaar],overzicht_per_locatie!$H$3))</f>
        <v/>
      </c>
      <c r="K70" s="108" t="str">
        <f>IF(COUNTIFS(_34_KNMI_Stations[Weerstation],overzicht_per_locatie!$D$3,_34_KNMI_Stations[Wknr],overzicht_per_locatie!$B70,_34_KNMI_Stations[Jaar],overzicht_per_locatie!$H$3)=0,"",SUMIFS(_34_KNMI_Stations[Luchtdruk hPa],_34_KNMI_Stations[Weerstation],overzicht_per_locatie!$D$3,_34_KNMI_Stations[Wknr],overzicht_per_locatie!$B70,_34_KNMI_Stations[Jaar],overzicht_per_locatie!$H$3)/COUNTIFS(_34_KNMI_Stations[Weerstation],overzicht_per_locatie!$D$3,_34_KNMI_Stations[Wknr],overzicht_per_locatie!$B70,_34_KNMI_Stations[Jaar],overzicht_per_locatie!$H$3))</f>
        <v/>
      </c>
    </row>
    <row r="71" spans="2:11" x14ac:dyDescent="0.2">
      <c r="B71" s="95" t="str">
        <f>HLOOKUP(overzicht_per_locatie!$H$3,Blad1!$H$1:$P$54,ROW(B71)-21,0)</f>
        <v>26-49</v>
      </c>
      <c r="C71" s="107">
        <f>SUMIFS(_34_KNMI_Stations[graaddagen],_34_KNMI_Stations[Weerstation],overzicht_per_locatie!$D$3,_34_KNMI_Stations[Wknr],overzicht_per_locatie!$B71,_34_KNMI_Stations[Jaar],overzicht_per_locatie!$H$3)</f>
        <v>0</v>
      </c>
      <c r="D71" s="108">
        <f>SUMIFS(_34_KNMI_Stations[gew. Graaddagen],_34_KNMI_Stations[Weerstation],overzicht_per_locatie!$D$3,_34_KNMI_Stations[Wknr],overzicht_per_locatie!$B71,_34_KNMI_Stations[Jaar],overzicht_per_locatie!$H$3)</f>
        <v>0</v>
      </c>
      <c r="E71" s="108">
        <f>SUMIFS(_34_KNMI_Stations[koeldagen],_34_KNMI_Stations[Weerstation],overzicht_per_locatie!$D$3,_34_KNMI_Stations[Wknr],overzicht_per_locatie!$B71,_34_KNMI_Stations[Jaar],overzicht_per_locatie!$H$3)</f>
        <v>0</v>
      </c>
      <c r="F71" s="108" t="str">
        <f>IF(COUNTIFS(_34_KNMI_Stations[Weerstation],overzicht_per_locatie!$D$3,_34_KNMI_Stations[Wknr],overzicht_per_locatie!$B71,_34_KNMI_Stations[Jaar],overzicht_per_locatie!$H$3)=0,"",SUMIFS(_34_KNMI_Stations[Etmaal temperatuur °C],_34_KNMI_Stations[Weerstation],overzicht_per_locatie!$D$3,_34_KNMI_Stations[Wknr],overzicht_per_locatie!$B71,_34_KNMI_Stations[Jaar],overzicht_per_locatie!$H$3)/COUNTIFS(_34_KNMI_Stations[Weerstation],overzicht_per_locatie!$D$3,_34_KNMI_Stations[Wknr],overzicht_per_locatie!$B71,_34_KNMI_Stations[Jaar],overzicht_per_locatie!$H$3))</f>
        <v/>
      </c>
      <c r="G71" s="93" t="str">
        <f>IF(COUNTIFS(_34_KNMI_Stations[Weerstation],overzicht_per_locatie!$D$3,_34_KNMI_Stations[Wknr],overzicht_per_locatie!$B71,_34_KNMI_Stations[Jaar],overzicht_per_locatie!$H$3)=0,"",SUMIFS(_34_KNMI_Stations[Relatieve vochtigheid %],_34_KNMI_Stations[Weerstation],overzicht_per_locatie!$D$3,_34_KNMI_Stations[Wknr],overzicht_per_locatie!$B71,_34_KNMI_Stations[Jaar],overzicht_per_locatie!$H$3)/COUNTIFS(_34_KNMI_Stations[Weerstation],overzicht_per_locatie!$D$3,_34_KNMI_Stations[Wknr],overzicht_per_locatie!$B71,_34_KNMI_Stations[Jaar],overzicht_per_locatie!$H$3))</f>
        <v/>
      </c>
      <c r="H71" s="108" t="str">
        <f>IF(COUNTIFS(_34_KNMI_Stations[Weerstation],overzicht_per_locatie!$D$3,_34_KNMI_Stations[Wknr],overzicht_per_locatie!$B71,_34_KNMI_Stations[Jaar],overzicht_per_locatie!$H$3)=0,"",SUMIFS(_34_KNMI_Stations[Windsnelheid m/s],_34_KNMI_Stations[Weerstation],overzicht_per_locatie!$D$3,_34_KNMI_Stations[Wknr],overzicht_per_locatie!$B71,_34_KNMI_Stations[Jaar],overzicht_per_locatie!$H$3)/COUNTIFS(_34_KNMI_Stations[Weerstation],overzicht_per_locatie!$D$3,_34_KNMI_Stations[Wknr],overzicht_per_locatie!$B71,_34_KNMI_Stations[Jaar],overzicht_per_locatie!$H$3))</f>
        <v/>
      </c>
      <c r="I71" s="108">
        <f>SUMIFS(_34_KNMI_Stations[Neerslag mm],_34_KNMI_Stations[Weerstation],overzicht_per_locatie!$D$3,_34_KNMI_Stations[Wknr],overzicht_per_locatie!$B71,_34_KNMI_Stations[Jaar],overzicht_per_locatie!$H$3)</f>
        <v>0</v>
      </c>
      <c r="J71" s="108" t="str">
        <f>IF(COUNTIFS(_34_KNMI_Stations[Weerstation],overzicht_per_locatie!$D$3,_34_KNMI_Stations[Wknr],overzicht_per_locatie!$B71,_34_KNMI_Stations[Jaar],overzicht_per_locatie!$H$3)=0,"",SUMIFS(_34_KNMI_Stations[Globale straling J/cm2],_34_KNMI_Stations[Weerstation],overzicht_per_locatie!$D$3,_34_KNMI_Stations[Wknr],overzicht_per_locatie!$B71,_34_KNMI_Stations[Jaar],overzicht_per_locatie!$H$3)/COUNTIFS(_34_KNMI_Stations[Weerstation],overzicht_per_locatie!$D$3,_34_KNMI_Stations[Wknr],overzicht_per_locatie!$B71,_34_KNMI_Stations[Jaar],overzicht_per_locatie!$H$3))</f>
        <v/>
      </c>
      <c r="K71" s="108" t="str">
        <f>IF(COUNTIFS(_34_KNMI_Stations[Weerstation],overzicht_per_locatie!$D$3,_34_KNMI_Stations[Wknr],overzicht_per_locatie!$B71,_34_KNMI_Stations[Jaar],overzicht_per_locatie!$H$3)=0,"",SUMIFS(_34_KNMI_Stations[Luchtdruk hPa],_34_KNMI_Stations[Weerstation],overzicht_per_locatie!$D$3,_34_KNMI_Stations[Wknr],overzicht_per_locatie!$B71,_34_KNMI_Stations[Jaar],overzicht_per_locatie!$H$3)/COUNTIFS(_34_KNMI_Stations[Weerstation],overzicht_per_locatie!$D$3,_34_KNMI_Stations[Wknr],overzicht_per_locatie!$B71,_34_KNMI_Stations[Jaar],overzicht_per_locatie!$H$3))</f>
        <v/>
      </c>
    </row>
    <row r="72" spans="2:11" x14ac:dyDescent="0.2">
      <c r="B72" s="95" t="str">
        <f>HLOOKUP(overzicht_per_locatie!$H$3,Blad1!$H$1:$P$54,ROW(B72)-21,0)</f>
        <v>26-50</v>
      </c>
      <c r="C72" s="107">
        <f>SUMIFS(_34_KNMI_Stations[graaddagen],_34_KNMI_Stations[Weerstation],overzicht_per_locatie!$D$3,_34_KNMI_Stations[Wknr],overzicht_per_locatie!$B72,_34_KNMI_Stations[Jaar],overzicht_per_locatie!$H$3)</f>
        <v>0</v>
      </c>
      <c r="D72" s="108">
        <f>SUMIFS(_34_KNMI_Stations[gew. Graaddagen],_34_KNMI_Stations[Weerstation],overzicht_per_locatie!$D$3,_34_KNMI_Stations[Wknr],overzicht_per_locatie!$B72,_34_KNMI_Stations[Jaar],overzicht_per_locatie!$H$3)</f>
        <v>0</v>
      </c>
      <c r="E72" s="108">
        <f>SUMIFS(_34_KNMI_Stations[koeldagen],_34_KNMI_Stations[Weerstation],overzicht_per_locatie!$D$3,_34_KNMI_Stations[Wknr],overzicht_per_locatie!$B72,_34_KNMI_Stations[Jaar],overzicht_per_locatie!$H$3)</f>
        <v>0</v>
      </c>
      <c r="F72" s="108" t="str">
        <f>IF(COUNTIFS(_34_KNMI_Stations[Weerstation],overzicht_per_locatie!$D$3,_34_KNMI_Stations[Wknr],overzicht_per_locatie!$B72,_34_KNMI_Stations[Jaar],overzicht_per_locatie!$H$3)=0,"",SUMIFS(_34_KNMI_Stations[Etmaal temperatuur °C],_34_KNMI_Stations[Weerstation],overzicht_per_locatie!$D$3,_34_KNMI_Stations[Wknr],overzicht_per_locatie!$B72,_34_KNMI_Stations[Jaar],overzicht_per_locatie!$H$3)/COUNTIFS(_34_KNMI_Stations[Weerstation],overzicht_per_locatie!$D$3,_34_KNMI_Stations[Wknr],overzicht_per_locatie!$B72,_34_KNMI_Stations[Jaar],overzicht_per_locatie!$H$3))</f>
        <v/>
      </c>
      <c r="G72" s="93" t="str">
        <f>IF(COUNTIFS(_34_KNMI_Stations[Weerstation],overzicht_per_locatie!$D$3,_34_KNMI_Stations[Wknr],overzicht_per_locatie!$B72,_34_KNMI_Stations[Jaar],overzicht_per_locatie!$H$3)=0,"",SUMIFS(_34_KNMI_Stations[Relatieve vochtigheid %],_34_KNMI_Stations[Weerstation],overzicht_per_locatie!$D$3,_34_KNMI_Stations[Wknr],overzicht_per_locatie!$B72,_34_KNMI_Stations[Jaar],overzicht_per_locatie!$H$3)/COUNTIFS(_34_KNMI_Stations[Weerstation],overzicht_per_locatie!$D$3,_34_KNMI_Stations[Wknr],overzicht_per_locatie!$B72,_34_KNMI_Stations[Jaar],overzicht_per_locatie!$H$3))</f>
        <v/>
      </c>
      <c r="H72" s="108" t="str">
        <f>IF(COUNTIFS(_34_KNMI_Stations[Weerstation],overzicht_per_locatie!$D$3,_34_KNMI_Stations[Wknr],overzicht_per_locatie!$B72,_34_KNMI_Stations[Jaar],overzicht_per_locatie!$H$3)=0,"",SUMIFS(_34_KNMI_Stations[Windsnelheid m/s],_34_KNMI_Stations[Weerstation],overzicht_per_locatie!$D$3,_34_KNMI_Stations[Wknr],overzicht_per_locatie!$B72,_34_KNMI_Stations[Jaar],overzicht_per_locatie!$H$3)/COUNTIFS(_34_KNMI_Stations[Weerstation],overzicht_per_locatie!$D$3,_34_KNMI_Stations[Wknr],overzicht_per_locatie!$B72,_34_KNMI_Stations[Jaar],overzicht_per_locatie!$H$3))</f>
        <v/>
      </c>
      <c r="I72" s="108">
        <f>SUMIFS(_34_KNMI_Stations[Neerslag mm],_34_KNMI_Stations[Weerstation],overzicht_per_locatie!$D$3,_34_KNMI_Stations[Wknr],overzicht_per_locatie!$B72,_34_KNMI_Stations[Jaar],overzicht_per_locatie!$H$3)</f>
        <v>0</v>
      </c>
      <c r="J72" s="108" t="str">
        <f>IF(COUNTIFS(_34_KNMI_Stations[Weerstation],overzicht_per_locatie!$D$3,_34_KNMI_Stations[Wknr],overzicht_per_locatie!$B72,_34_KNMI_Stations[Jaar],overzicht_per_locatie!$H$3)=0,"",SUMIFS(_34_KNMI_Stations[Globale straling J/cm2],_34_KNMI_Stations[Weerstation],overzicht_per_locatie!$D$3,_34_KNMI_Stations[Wknr],overzicht_per_locatie!$B72,_34_KNMI_Stations[Jaar],overzicht_per_locatie!$H$3)/COUNTIFS(_34_KNMI_Stations[Weerstation],overzicht_per_locatie!$D$3,_34_KNMI_Stations[Wknr],overzicht_per_locatie!$B72,_34_KNMI_Stations[Jaar],overzicht_per_locatie!$H$3))</f>
        <v/>
      </c>
      <c r="K72" s="108" t="str">
        <f>IF(COUNTIFS(_34_KNMI_Stations[Weerstation],overzicht_per_locatie!$D$3,_34_KNMI_Stations[Wknr],overzicht_per_locatie!$B72,_34_KNMI_Stations[Jaar],overzicht_per_locatie!$H$3)=0,"",SUMIFS(_34_KNMI_Stations[Luchtdruk hPa],_34_KNMI_Stations[Weerstation],overzicht_per_locatie!$D$3,_34_KNMI_Stations[Wknr],overzicht_per_locatie!$B72,_34_KNMI_Stations[Jaar],overzicht_per_locatie!$H$3)/COUNTIFS(_34_KNMI_Stations[Weerstation],overzicht_per_locatie!$D$3,_34_KNMI_Stations[Wknr],overzicht_per_locatie!$B72,_34_KNMI_Stations[Jaar],overzicht_per_locatie!$H$3))</f>
        <v/>
      </c>
    </row>
    <row r="73" spans="2:11" x14ac:dyDescent="0.2">
      <c r="B73" s="95" t="str">
        <f>HLOOKUP(overzicht_per_locatie!$H$3,Blad1!$H$1:$P$54,ROW(B73)-21,0)</f>
        <v>26-51</v>
      </c>
      <c r="C73" s="107">
        <f>SUMIFS(_34_KNMI_Stations[graaddagen],_34_KNMI_Stations[Weerstation],overzicht_per_locatie!$D$3,_34_KNMI_Stations[Wknr],overzicht_per_locatie!$B73,_34_KNMI_Stations[Jaar],overzicht_per_locatie!$H$3)</f>
        <v>0</v>
      </c>
      <c r="D73" s="108">
        <f>SUMIFS(_34_KNMI_Stations[gew. Graaddagen],_34_KNMI_Stations[Weerstation],overzicht_per_locatie!$D$3,_34_KNMI_Stations[Wknr],overzicht_per_locatie!$B73,_34_KNMI_Stations[Jaar],overzicht_per_locatie!$H$3)</f>
        <v>0</v>
      </c>
      <c r="E73" s="108">
        <f>SUMIFS(_34_KNMI_Stations[koeldagen],_34_KNMI_Stations[Weerstation],overzicht_per_locatie!$D$3,_34_KNMI_Stations[Wknr],overzicht_per_locatie!$B73,_34_KNMI_Stations[Jaar],overzicht_per_locatie!$H$3)</f>
        <v>0</v>
      </c>
      <c r="F73" s="108" t="str">
        <f>IF(COUNTIFS(_34_KNMI_Stations[Weerstation],overzicht_per_locatie!$D$3,_34_KNMI_Stations[Wknr],overzicht_per_locatie!$B73,_34_KNMI_Stations[Jaar],overzicht_per_locatie!$H$3)=0,"",SUMIFS(_34_KNMI_Stations[Etmaal temperatuur °C],_34_KNMI_Stations[Weerstation],overzicht_per_locatie!$D$3,_34_KNMI_Stations[Wknr],overzicht_per_locatie!$B73,_34_KNMI_Stations[Jaar],overzicht_per_locatie!$H$3)/COUNTIFS(_34_KNMI_Stations[Weerstation],overzicht_per_locatie!$D$3,_34_KNMI_Stations[Wknr],overzicht_per_locatie!$B73,_34_KNMI_Stations[Jaar],overzicht_per_locatie!$H$3))</f>
        <v/>
      </c>
      <c r="G73" s="93" t="str">
        <f>IF(COUNTIFS(_34_KNMI_Stations[Weerstation],overzicht_per_locatie!$D$3,_34_KNMI_Stations[Wknr],overzicht_per_locatie!$B73,_34_KNMI_Stations[Jaar],overzicht_per_locatie!$H$3)=0,"",SUMIFS(_34_KNMI_Stations[Relatieve vochtigheid %],_34_KNMI_Stations[Weerstation],overzicht_per_locatie!$D$3,_34_KNMI_Stations[Wknr],overzicht_per_locatie!$B73,_34_KNMI_Stations[Jaar],overzicht_per_locatie!$H$3)/COUNTIFS(_34_KNMI_Stations[Weerstation],overzicht_per_locatie!$D$3,_34_KNMI_Stations[Wknr],overzicht_per_locatie!$B73,_34_KNMI_Stations[Jaar],overzicht_per_locatie!$H$3))</f>
        <v/>
      </c>
      <c r="H73" s="108" t="str">
        <f>IF(COUNTIFS(_34_KNMI_Stations[Weerstation],overzicht_per_locatie!$D$3,_34_KNMI_Stations[Wknr],overzicht_per_locatie!$B73,_34_KNMI_Stations[Jaar],overzicht_per_locatie!$H$3)=0,"",SUMIFS(_34_KNMI_Stations[Windsnelheid m/s],_34_KNMI_Stations[Weerstation],overzicht_per_locatie!$D$3,_34_KNMI_Stations[Wknr],overzicht_per_locatie!$B73,_34_KNMI_Stations[Jaar],overzicht_per_locatie!$H$3)/COUNTIFS(_34_KNMI_Stations[Weerstation],overzicht_per_locatie!$D$3,_34_KNMI_Stations[Wknr],overzicht_per_locatie!$B73,_34_KNMI_Stations[Jaar],overzicht_per_locatie!$H$3))</f>
        <v/>
      </c>
      <c r="I73" s="108">
        <f>SUMIFS(_34_KNMI_Stations[Neerslag mm],_34_KNMI_Stations[Weerstation],overzicht_per_locatie!$D$3,_34_KNMI_Stations[Wknr],overzicht_per_locatie!$B73,_34_KNMI_Stations[Jaar],overzicht_per_locatie!$H$3)</f>
        <v>0</v>
      </c>
      <c r="J73" s="108" t="str">
        <f>IF(COUNTIFS(_34_KNMI_Stations[Weerstation],overzicht_per_locatie!$D$3,_34_KNMI_Stations[Wknr],overzicht_per_locatie!$B73,_34_KNMI_Stations[Jaar],overzicht_per_locatie!$H$3)=0,"",SUMIFS(_34_KNMI_Stations[Globale straling J/cm2],_34_KNMI_Stations[Weerstation],overzicht_per_locatie!$D$3,_34_KNMI_Stations[Wknr],overzicht_per_locatie!$B73,_34_KNMI_Stations[Jaar],overzicht_per_locatie!$H$3)/COUNTIFS(_34_KNMI_Stations[Weerstation],overzicht_per_locatie!$D$3,_34_KNMI_Stations[Wknr],overzicht_per_locatie!$B73,_34_KNMI_Stations[Jaar],overzicht_per_locatie!$H$3))</f>
        <v/>
      </c>
      <c r="K73" s="108" t="str">
        <f>IF(COUNTIFS(_34_KNMI_Stations[Weerstation],overzicht_per_locatie!$D$3,_34_KNMI_Stations[Wknr],overzicht_per_locatie!$B73,_34_KNMI_Stations[Jaar],overzicht_per_locatie!$H$3)=0,"",SUMIFS(_34_KNMI_Stations[Luchtdruk hPa],_34_KNMI_Stations[Weerstation],overzicht_per_locatie!$D$3,_34_KNMI_Stations[Wknr],overzicht_per_locatie!$B73,_34_KNMI_Stations[Jaar],overzicht_per_locatie!$H$3)/COUNTIFS(_34_KNMI_Stations[Weerstation],overzicht_per_locatie!$D$3,_34_KNMI_Stations[Wknr],overzicht_per_locatie!$B73,_34_KNMI_Stations[Jaar],overzicht_per_locatie!$H$3))</f>
        <v/>
      </c>
    </row>
    <row r="74" spans="2:11" x14ac:dyDescent="0.2">
      <c r="B74" s="95" t="str">
        <f>HLOOKUP(overzicht_per_locatie!$H$3,Blad1!$H$1:$P$54,ROW(B74)-21,0)</f>
        <v>26-52</v>
      </c>
      <c r="C74" s="107">
        <f>SUMIFS(_34_KNMI_Stations[graaddagen],_34_KNMI_Stations[Weerstation],overzicht_per_locatie!$D$3,_34_KNMI_Stations[Wknr],overzicht_per_locatie!$B74,_34_KNMI_Stations[Jaar],overzicht_per_locatie!$H$3)</f>
        <v>0</v>
      </c>
      <c r="D74" s="108">
        <f>SUMIFS(_34_KNMI_Stations[gew. Graaddagen],_34_KNMI_Stations[Weerstation],overzicht_per_locatie!$D$3,_34_KNMI_Stations[Wknr],overzicht_per_locatie!$B74,_34_KNMI_Stations[Jaar],overzicht_per_locatie!$H$3)</f>
        <v>0</v>
      </c>
      <c r="E74" s="108">
        <f>SUMIFS(_34_KNMI_Stations[koeldagen],_34_KNMI_Stations[Weerstation],overzicht_per_locatie!$D$3,_34_KNMI_Stations[Wknr],overzicht_per_locatie!$B74,_34_KNMI_Stations[Jaar],overzicht_per_locatie!$H$3)</f>
        <v>0</v>
      </c>
      <c r="F74" s="108" t="str">
        <f>IF(COUNTIFS(_34_KNMI_Stations[Weerstation],overzicht_per_locatie!$D$3,_34_KNMI_Stations[Wknr],overzicht_per_locatie!$B74,_34_KNMI_Stations[Jaar],overzicht_per_locatie!$H$3)=0,"",SUMIFS(_34_KNMI_Stations[Etmaal temperatuur °C],_34_KNMI_Stations[Weerstation],overzicht_per_locatie!$D$3,_34_KNMI_Stations[Wknr],overzicht_per_locatie!$B74,_34_KNMI_Stations[Jaar],overzicht_per_locatie!$H$3)/COUNTIFS(_34_KNMI_Stations[Weerstation],overzicht_per_locatie!$D$3,_34_KNMI_Stations[Wknr],overzicht_per_locatie!$B74,_34_KNMI_Stations[Jaar],overzicht_per_locatie!$H$3))</f>
        <v/>
      </c>
      <c r="G74" s="93" t="str">
        <f>IF(COUNTIFS(_34_KNMI_Stations[Weerstation],overzicht_per_locatie!$D$3,_34_KNMI_Stations[Wknr],overzicht_per_locatie!$B74,_34_KNMI_Stations[Jaar],overzicht_per_locatie!$H$3)=0,"",SUMIFS(_34_KNMI_Stations[Relatieve vochtigheid %],_34_KNMI_Stations[Weerstation],overzicht_per_locatie!$D$3,_34_KNMI_Stations[Wknr],overzicht_per_locatie!$B74,_34_KNMI_Stations[Jaar],overzicht_per_locatie!$H$3)/COUNTIFS(_34_KNMI_Stations[Weerstation],overzicht_per_locatie!$D$3,_34_KNMI_Stations[Wknr],overzicht_per_locatie!$B74,_34_KNMI_Stations[Jaar],overzicht_per_locatie!$H$3))</f>
        <v/>
      </c>
      <c r="H74" s="108" t="str">
        <f>IF(COUNTIFS(_34_KNMI_Stations[Weerstation],overzicht_per_locatie!$D$3,_34_KNMI_Stations[Wknr],overzicht_per_locatie!$B74,_34_KNMI_Stations[Jaar],overzicht_per_locatie!$H$3)=0,"",SUMIFS(_34_KNMI_Stations[Windsnelheid m/s],_34_KNMI_Stations[Weerstation],overzicht_per_locatie!$D$3,_34_KNMI_Stations[Wknr],overzicht_per_locatie!$B74,_34_KNMI_Stations[Jaar],overzicht_per_locatie!$H$3)/COUNTIFS(_34_KNMI_Stations[Weerstation],overzicht_per_locatie!$D$3,_34_KNMI_Stations[Wknr],overzicht_per_locatie!$B74,_34_KNMI_Stations[Jaar],overzicht_per_locatie!$H$3))</f>
        <v/>
      </c>
      <c r="I74" s="108">
        <f>SUMIFS(_34_KNMI_Stations[Neerslag mm],_34_KNMI_Stations[Weerstation],overzicht_per_locatie!$D$3,_34_KNMI_Stations[Wknr],overzicht_per_locatie!$B74,_34_KNMI_Stations[Jaar],overzicht_per_locatie!$H$3)</f>
        <v>0</v>
      </c>
      <c r="J74" s="108" t="str">
        <f>IF(COUNTIFS(_34_KNMI_Stations[Weerstation],overzicht_per_locatie!$D$3,_34_KNMI_Stations[Wknr],overzicht_per_locatie!$B74,_34_KNMI_Stations[Jaar],overzicht_per_locatie!$H$3)=0,"",SUMIFS(_34_KNMI_Stations[Globale straling J/cm2],_34_KNMI_Stations[Weerstation],overzicht_per_locatie!$D$3,_34_KNMI_Stations[Wknr],overzicht_per_locatie!$B74,_34_KNMI_Stations[Jaar],overzicht_per_locatie!$H$3)/COUNTIFS(_34_KNMI_Stations[Weerstation],overzicht_per_locatie!$D$3,_34_KNMI_Stations[Wknr],overzicht_per_locatie!$B74,_34_KNMI_Stations[Jaar],overzicht_per_locatie!$H$3))</f>
        <v/>
      </c>
      <c r="K74" s="108" t="str">
        <f>IF(COUNTIFS(_34_KNMI_Stations[Weerstation],overzicht_per_locatie!$D$3,_34_KNMI_Stations[Wknr],overzicht_per_locatie!$B74,_34_KNMI_Stations[Jaar],overzicht_per_locatie!$H$3)=0,"",SUMIFS(_34_KNMI_Stations[Luchtdruk hPa],_34_KNMI_Stations[Weerstation],overzicht_per_locatie!$D$3,_34_KNMI_Stations[Wknr],overzicht_per_locatie!$B74,_34_KNMI_Stations[Jaar],overzicht_per_locatie!$H$3)/COUNTIFS(_34_KNMI_Stations[Weerstation],overzicht_per_locatie!$D$3,_34_KNMI_Stations[Wknr],overzicht_per_locatie!$B74,_34_KNMI_Stations[Jaar],overzicht_per_locatie!$H$3))</f>
        <v/>
      </c>
    </row>
    <row r="75" spans="2:11" ht="13.5" thickBot="1" x14ac:dyDescent="0.25">
      <c r="B75" s="95" t="str">
        <f>HLOOKUP(overzicht_per_locatie!$H$3,Blad1!$H$1:$P$54,ROW(B75)-21,0)</f>
        <v>26-53</v>
      </c>
      <c r="C75" s="107">
        <f>SUMIFS(_34_KNMI_Stations[graaddagen],_34_KNMI_Stations[Weerstation],overzicht_per_locatie!$D$3,_34_KNMI_Stations[Wknr],overzicht_per_locatie!$B75,_34_KNMI_Stations[Jaar],overzicht_per_locatie!$H$3)</f>
        <v>0</v>
      </c>
      <c r="D75" s="108">
        <f>SUMIFS(_34_KNMI_Stations[gew. Graaddagen],_34_KNMI_Stations[Weerstation],overzicht_per_locatie!$D$3,_34_KNMI_Stations[Wknr],overzicht_per_locatie!$B75,_34_KNMI_Stations[Jaar],overzicht_per_locatie!$H$3)</f>
        <v>0</v>
      </c>
      <c r="E75" s="108">
        <f>SUMIFS(_34_KNMI_Stations[koeldagen],_34_KNMI_Stations[Weerstation],overzicht_per_locatie!$D$3,_34_KNMI_Stations[Wknr],overzicht_per_locatie!$B75,_34_KNMI_Stations[Jaar],overzicht_per_locatie!$H$3)</f>
        <v>0</v>
      </c>
      <c r="F75" s="108" t="str">
        <f>IF(COUNTIFS(_34_KNMI_Stations[Weerstation],overzicht_per_locatie!$D$3,_34_KNMI_Stations[Wknr],overzicht_per_locatie!$B75,_34_KNMI_Stations[Jaar],overzicht_per_locatie!$H$3)=0,"",SUMIFS(_34_KNMI_Stations[Etmaal temperatuur °C],_34_KNMI_Stations[Weerstation],overzicht_per_locatie!$D$3,_34_KNMI_Stations[Wknr],overzicht_per_locatie!$B75,_34_KNMI_Stations[Jaar],overzicht_per_locatie!$H$3)/COUNTIFS(_34_KNMI_Stations[Weerstation],overzicht_per_locatie!$D$3,_34_KNMI_Stations[Wknr],overzicht_per_locatie!$B75,_34_KNMI_Stations[Jaar],overzicht_per_locatie!$H$3))</f>
        <v/>
      </c>
      <c r="G75" s="93" t="str">
        <f>IF(COUNTIFS(_34_KNMI_Stations[Weerstation],overzicht_per_locatie!$D$3,_34_KNMI_Stations[Wknr],overzicht_per_locatie!$B75,_34_KNMI_Stations[Jaar],overzicht_per_locatie!$H$3)=0,"",SUMIFS(_34_KNMI_Stations[Relatieve vochtigheid %],_34_KNMI_Stations[Weerstation],overzicht_per_locatie!$D$3,_34_KNMI_Stations[Wknr],overzicht_per_locatie!$B75,_34_KNMI_Stations[Jaar],overzicht_per_locatie!$H$3)/COUNTIFS(_34_KNMI_Stations[Weerstation],overzicht_per_locatie!$D$3,_34_KNMI_Stations[Wknr],overzicht_per_locatie!$B75,_34_KNMI_Stations[Jaar],overzicht_per_locatie!$H$3))</f>
        <v/>
      </c>
      <c r="H75" s="108" t="str">
        <f>IF(COUNTIFS(_34_KNMI_Stations[Weerstation],overzicht_per_locatie!$D$3,_34_KNMI_Stations[Wknr],overzicht_per_locatie!$B75,_34_KNMI_Stations[Jaar],overzicht_per_locatie!$H$3)=0,"",SUMIFS(_34_KNMI_Stations[Windsnelheid m/s],_34_KNMI_Stations[Weerstation],overzicht_per_locatie!$D$3,_34_KNMI_Stations[Wknr],overzicht_per_locatie!$B75,_34_KNMI_Stations[Jaar],overzicht_per_locatie!$H$3)/COUNTIFS(_34_KNMI_Stations[Weerstation],overzicht_per_locatie!$D$3,_34_KNMI_Stations[Wknr],overzicht_per_locatie!$B75,_34_KNMI_Stations[Jaar],overzicht_per_locatie!$H$3))</f>
        <v/>
      </c>
      <c r="I75" s="108">
        <f>SUMIFS(_34_KNMI_Stations[Neerslag mm],_34_KNMI_Stations[Weerstation],overzicht_per_locatie!$D$3,_34_KNMI_Stations[Wknr],overzicht_per_locatie!$B75,_34_KNMI_Stations[Jaar],overzicht_per_locatie!$H$3)</f>
        <v>0</v>
      </c>
      <c r="J75" s="108" t="str">
        <f>IF(COUNTIFS(_34_KNMI_Stations[Weerstation],overzicht_per_locatie!$D$3,_34_KNMI_Stations[Wknr],overzicht_per_locatie!$B75,_34_KNMI_Stations[Jaar],overzicht_per_locatie!$H$3)=0,"",SUMIFS(_34_KNMI_Stations[Globale straling J/cm2],_34_KNMI_Stations[Weerstation],overzicht_per_locatie!$D$3,_34_KNMI_Stations[Wknr],overzicht_per_locatie!$B75,_34_KNMI_Stations[Jaar],overzicht_per_locatie!$H$3)/COUNTIFS(_34_KNMI_Stations[Weerstation],overzicht_per_locatie!$D$3,_34_KNMI_Stations[Wknr],overzicht_per_locatie!$B75,_34_KNMI_Stations[Jaar],overzicht_per_locatie!$H$3))</f>
        <v/>
      </c>
      <c r="K75" s="108" t="str">
        <f>IF(COUNTIFS(_34_KNMI_Stations[Weerstation],overzicht_per_locatie!$D$3,_34_KNMI_Stations[Wknr],overzicht_per_locatie!$B75,_34_KNMI_Stations[Jaar],overzicht_per_locatie!$H$3)=0,"",SUMIFS(_34_KNMI_Stations[Luchtdruk hPa],_34_KNMI_Stations[Weerstation],overzicht_per_locatie!$D$3,_34_KNMI_Stations[Wknr],overzicht_per_locatie!$B75,_34_KNMI_Stations[Jaar],overzicht_per_locatie!$H$3)/COUNTIFS(_34_KNMI_Stations[Weerstation],overzicht_per_locatie!$D$3,_34_KNMI_Stations[Wknr],overzicht_per_locatie!$B75,_34_KNMI_Stations[Jaar],overzicht_per_locatie!$H$3))</f>
        <v/>
      </c>
    </row>
    <row r="76" spans="2:11" ht="13.5" thickBot="1" x14ac:dyDescent="0.25">
      <c r="B76" s="19" t="s">
        <v>49</v>
      </c>
      <c r="C76" s="26">
        <f>SUM(C23:C75)</f>
        <v>480.20000000000005</v>
      </c>
      <c r="D76" s="27">
        <f>SUM(D23:D75)</f>
        <v>528.22</v>
      </c>
      <c r="E76" s="27">
        <f>SUM(E23:E75)</f>
        <v>0</v>
      </c>
      <c r="F76" s="27">
        <f>AVERAGE(F23:F75)</f>
        <v>2.4404761904761907</v>
      </c>
      <c r="G76" s="92">
        <f t="shared" ref="G76:H76" si="3">AVERAGE(G23:G75)</f>
        <v>0.8997857142857143</v>
      </c>
      <c r="H76" s="27">
        <f t="shared" si="3"/>
        <v>3.4742857142857146</v>
      </c>
      <c r="I76" s="27">
        <f>SUM(I23:I75)</f>
        <v>95.699999999999989</v>
      </c>
      <c r="J76" s="27">
        <f t="shared" ref="J76" si="4">AVERAGE(J23:J75)</f>
        <v>259.8642857142857</v>
      </c>
      <c r="K76" s="29">
        <f t="shared" ref="K76" si="5">AVERAGE(K23:K75)</f>
        <v>1004.9488095238097</v>
      </c>
    </row>
  </sheetData>
  <phoneticPr fontId="1" type="noConversion"/>
  <conditionalFormatting sqref="B75">
    <cfRule type="cellIs" dxfId="0" priority="1" operator="equal">
      <formula>0</formula>
    </cfRule>
  </conditionalFormatting>
  <dataValidations count="2">
    <dataValidation type="list" allowBlank="1" showInputMessage="1" showErrorMessage="1" sqref="H3" xr:uid="{51B3B12B-FFB0-4FC7-9D14-54B507193B4C}">
      <formula1>"2024,2025,2026,2027,2028,2029,2030"</formula1>
    </dataValidation>
    <dataValidation type="list" allowBlank="1" showInputMessage="1" showErrorMessage="1" sqref="D3 D983043 D917507 D851971 D786435 D720899 D655363 D589827 D524291 D458755 D393219 D327683 D262147 D196611 D131075 D65539" xr:uid="{EBD55890-7796-46DC-9C51-C36D075086F4}">
      <formula1>$M$7:$M$40</formula1>
    </dataValidation>
  </dataValidations>
  <pageMargins left="0.75" right="0.75" top="1" bottom="1" header="0.5" footer="0.5"/>
  <pageSetup paperSize="9" scale="74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FE84B-5D0B-4157-8DEA-0954C181537B}">
  <sheetPr codeName="Blad04"/>
  <dimension ref="A2:J47"/>
  <sheetViews>
    <sheetView showGridLines="0" workbookViewId="0"/>
  </sheetViews>
  <sheetFormatPr defaultRowHeight="15" x14ac:dyDescent="0.25"/>
  <cols>
    <col min="1" max="1" width="10" bestFit="1" customWidth="1"/>
    <col min="2" max="2" width="15.5703125" bestFit="1" customWidth="1"/>
    <col min="3" max="3" width="16.140625" bestFit="1" customWidth="1"/>
    <col min="4" max="4" width="14.5703125" bestFit="1" customWidth="1"/>
    <col min="5" max="5" width="26.85546875" bestFit="1" customWidth="1"/>
    <col min="6" max="6" width="24.85546875" bestFit="1" customWidth="1"/>
    <col min="7" max="7" width="26.42578125" bestFit="1" customWidth="1"/>
    <col min="8" max="8" width="20.85546875" bestFit="1" customWidth="1"/>
    <col min="9" max="13" width="19" bestFit="1" customWidth="1"/>
    <col min="14" max="35" width="19.7109375" bestFit="1" customWidth="1"/>
    <col min="36" max="36" width="10.140625" bestFit="1" customWidth="1"/>
    <col min="37" max="37" width="9.85546875" bestFit="1" customWidth="1"/>
    <col min="38" max="38" width="13.140625" bestFit="1" customWidth="1"/>
    <col min="39" max="39" width="9.85546875" bestFit="1" customWidth="1"/>
    <col min="40" max="40" width="8.7109375" bestFit="1" customWidth="1"/>
    <col min="41" max="41" width="9.85546875" bestFit="1" customWidth="1"/>
    <col min="42" max="42" width="10.28515625" bestFit="1" customWidth="1"/>
    <col min="43" max="43" width="9.85546875" bestFit="1" customWidth="1"/>
    <col min="44" max="44" width="11" bestFit="1" customWidth="1"/>
    <col min="45" max="45" width="9.85546875" bestFit="1" customWidth="1"/>
    <col min="46" max="46" width="15.5703125" bestFit="1" customWidth="1"/>
    <col min="47" max="47" width="9.85546875" bestFit="1" customWidth="1"/>
    <col min="48" max="48" width="16.85546875" bestFit="1" customWidth="1"/>
    <col min="49" max="49" width="9.85546875" bestFit="1" customWidth="1"/>
    <col min="50" max="50" width="13.28515625" bestFit="1" customWidth="1"/>
    <col min="51" max="51" width="9.85546875" bestFit="1" customWidth="1"/>
    <col min="52" max="52" width="10.5703125" bestFit="1" customWidth="1"/>
    <col min="53" max="53" width="9.85546875" bestFit="1" customWidth="1"/>
    <col min="54" max="54" width="8.140625" bestFit="1" customWidth="1"/>
    <col min="55" max="55" width="9.85546875" bestFit="1" customWidth="1"/>
    <col min="56" max="56" width="11" bestFit="1" customWidth="1"/>
    <col min="57" max="57" width="9.85546875" bestFit="1" customWidth="1"/>
    <col min="58" max="58" width="10.28515625" bestFit="1" customWidth="1"/>
    <col min="59" max="59" width="9.85546875" bestFit="1" customWidth="1"/>
    <col min="60" max="60" width="10.5703125" bestFit="1" customWidth="1"/>
    <col min="61" max="61" width="9.85546875" bestFit="1" customWidth="1"/>
    <col min="62" max="62" width="6.5703125" bestFit="1" customWidth="1"/>
    <col min="63" max="63" width="9.85546875" bestFit="1" customWidth="1"/>
    <col min="64" max="64" width="5.85546875" bestFit="1" customWidth="1"/>
    <col min="65" max="65" width="9.85546875" bestFit="1" customWidth="1"/>
    <col min="66" max="66" width="10.42578125" bestFit="1" customWidth="1"/>
    <col min="67" max="67" width="9.85546875" bestFit="1" customWidth="1"/>
    <col min="68" max="68" width="6.140625" bestFit="1" customWidth="1"/>
    <col min="69" max="69" width="9.85546875" bestFit="1" customWidth="1"/>
    <col min="70" max="70" width="10.140625" bestFit="1" customWidth="1"/>
  </cols>
  <sheetData>
    <row r="2" spans="1:10" ht="37.5" customHeight="1" x14ac:dyDescent="0.45">
      <c r="A2" s="97" t="s">
        <v>141</v>
      </c>
    </row>
    <row r="14" spans="1:10" x14ac:dyDescent="0.25">
      <c r="B14" s="86" t="s">
        <v>140</v>
      </c>
    </row>
    <row r="15" spans="1:10" x14ac:dyDescent="0.25">
      <c r="A15" s="86" t="s">
        <v>603</v>
      </c>
      <c r="B15" t="s">
        <v>139</v>
      </c>
      <c r="C15" t="s">
        <v>138</v>
      </c>
      <c r="D15" t="s">
        <v>137</v>
      </c>
      <c r="E15" t="s">
        <v>143</v>
      </c>
      <c r="F15" t="s">
        <v>145</v>
      </c>
      <c r="G15" t="s">
        <v>147</v>
      </c>
      <c r="H15" t="s">
        <v>142</v>
      </c>
      <c r="I15" t="s">
        <v>144</v>
      </c>
      <c r="J15" t="s">
        <v>146</v>
      </c>
    </row>
    <row r="16" spans="1:10" x14ac:dyDescent="0.25">
      <c r="A16" s="109">
        <v>46023</v>
      </c>
      <c r="B16" s="89">
        <v>13.9</v>
      </c>
      <c r="C16" s="89">
        <v>15.290000000000001</v>
      </c>
      <c r="D16" s="89">
        <v>0</v>
      </c>
      <c r="E16" s="89">
        <v>4.0999999999999996</v>
      </c>
      <c r="F16" s="89">
        <v>5.2</v>
      </c>
      <c r="G16" s="96">
        <v>81</v>
      </c>
      <c r="H16">
        <v>7.1</v>
      </c>
      <c r="I16" s="96">
        <v>1003.1</v>
      </c>
      <c r="J16" s="90">
        <v>0.83</v>
      </c>
    </row>
    <row r="17" spans="1:10" x14ac:dyDescent="0.25">
      <c r="A17" s="109">
        <v>46024</v>
      </c>
      <c r="B17" s="89">
        <v>16.2</v>
      </c>
      <c r="C17" s="89">
        <v>17.82</v>
      </c>
      <c r="D17" s="89">
        <v>0</v>
      </c>
      <c r="E17" s="89">
        <v>1.8</v>
      </c>
      <c r="F17" s="89">
        <v>4</v>
      </c>
      <c r="G17" s="96">
        <v>173</v>
      </c>
      <c r="H17">
        <v>13.2</v>
      </c>
      <c r="I17" s="96">
        <v>999.1</v>
      </c>
      <c r="J17" s="90">
        <v>0.89</v>
      </c>
    </row>
    <row r="18" spans="1:10" x14ac:dyDescent="0.25">
      <c r="A18" s="109">
        <v>46025</v>
      </c>
      <c r="B18" s="89">
        <v>17</v>
      </c>
      <c r="C18" s="89">
        <v>18.700000000000003</v>
      </c>
      <c r="D18" s="89">
        <v>0</v>
      </c>
      <c r="E18" s="89">
        <v>1</v>
      </c>
      <c r="F18" s="89">
        <v>3.1</v>
      </c>
      <c r="G18" s="96">
        <v>165</v>
      </c>
      <c r="H18">
        <v>14</v>
      </c>
      <c r="I18" s="96">
        <v>1002.6</v>
      </c>
      <c r="J18" s="90">
        <v>0.92</v>
      </c>
    </row>
    <row r="19" spans="1:10" x14ac:dyDescent="0.25">
      <c r="A19" s="109">
        <v>46026</v>
      </c>
      <c r="B19" s="89">
        <v>17.5</v>
      </c>
      <c r="C19" s="89">
        <v>19.25</v>
      </c>
      <c r="D19" s="89">
        <v>0</v>
      </c>
      <c r="E19" s="89">
        <v>0.5</v>
      </c>
      <c r="F19" s="89">
        <v>3.5</v>
      </c>
      <c r="G19" s="96">
        <v>326</v>
      </c>
      <c r="H19">
        <v>6.4</v>
      </c>
      <c r="I19" s="96">
        <v>1007.9</v>
      </c>
      <c r="J19" s="90">
        <v>0.91</v>
      </c>
    </row>
    <row r="20" spans="1:10" x14ac:dyDescent="0.25">
      <c r="A20" s="109">
        <v>46027</v>
      </c>
      <c r="B20" s="89">
        <v>18.8</v>
      </c>
      <c r="C20" s="89">
        <v>20.680000000000003</v>
      </c>
      <c r="D20" s="89">
        <v>0</v>
      </c>
      <c r="E20" s="89">
        <v>-0.8</v>
      </c>
      <c r="F20" s="89">
        <v>3</v>
      </c>
      <c r="G20" s="96">
        <v>250</v>
      </c>
      <c r="H20">
        <v>6.5</v>
      </c>
      <c r="I20" s="96">
        <v>1009.6</v>
      </c>
      <c r="J20" s="90">
        <v>0.95</v>
      </c>
    </row>
    <row r="21" spans="1:10" x14ac:dyDescent="0.25">
      <c r="A21" s="109">
        <v>46028</v>
      </c>
      <c r="B21" s="89">
        <v>20</v>
      </c>
      <c r="C21" s="89">
        <v>22</v>
      </c>
      <c r="D21" s="89">
        <v>0</v>
      </c>
      <c r="E21" s="89">
        <v>-2</v>
      </c>
      <c r="F21" s="89">
        <v>2.5</v>
      </c>
      <c r="G21" s="96">
        <v>315</v>
      </c>
      <c r="H21">
        <v>-0.1</v>
      </c>
      <c r="I21" s="96">
        <v>1014.3</v>
      </c>
      <c r="J21" s="90">
        <v>0.93</v>
      </c>
    </row>
    <row r="22" spans="1:10" x14ac:dyDescent="0.25">
      <c r="A22" s="109">
        <v>46029</v>
      </c>
      <c r="B22" s="89">
        <v>17.8</v>
      </c>
      <c r="C22" s="89">
        <v>19.580000000000002</v>
      </c>
      <c r="D22" s="89">
        <v>0</v>
      </c>
      <c r="E22" s="89">
        <v>0.2</v>
      </c>
      <c r="F22" s="89">
        <v>5.9</v>
      </c>
      <c r="G22" s="96">
        <v>90</v>
      </c>
      <c r="H22">
        <v>5.5</v>
      </c>
      <c r="I22" s="96">
        <v>1004.7</v>
      </c>
      <c r="J22" s="90">
        <v>0.94</v>
      </c>
    </row>
    <row r="23" spans="1:10" x14ac:dyDescent="0.25">
      <c r="A23" s="109">
        <v>46030</v>
      </c>
      <c r="B23" s="89">
        <v>16.2</v>
      </c>
      <c r="C23" s="89">
        <v>17.82</v>
      </c>
      <c r="D23" s="89">
        <v>0</v>
      </c>
      <c r="E23" s="89">
        <v>1.8</v>
      </c>
      <c r="F23" s="89">
        <v>4.2</v>
      </c>
      <c r="G23" s="96">
        <v>226</v>
      </c>
      <c r="H23">
        <v>6.3</v>
      </c>
      <c r="I23" s="96">
        <v>1001.6</v>
      </c>
      <c r="J23" s="90">
        <v>0.93</v>
      </c>
    </row>
    <row r="24" spans="1:10" x14ac:dyDescent="0.25">
      <c r="A24" s="109">
        <v>46031</v>
      </c>
      <c r="B24" s="89">
        <v>16.399999999999999</v>
      </c>
      <c r="C24" s="89">
        <v>18.04</v>
      </c>
      <c r="D24" s="89">
        <v>0</v>
      </c>
      <c r="E24" s="89">
        <v>1.6</v>
      </c>
      <c r="F24" s="89">
        <v>5</v>
      </c>
      <c r="G24" s="96">
        <v>112</v>
      </c>
      <c r="H24">
        <v>13.2</v>
      </c>
      <c r="I24" s="96">
        <v>985.9</v>
      </c>
      <c r="J24" s="90">
        <v>0.96</v>
      </c>
    </row>
    <row r="25" spans="1:10" x14ac:dyDescent="0.25">
      <c r="A25" s="109">
        <v>46032</v>
      </c>
      <c r="B25" s="89">
        <v>20.6</v>
      </c>
      <c r="C25" s="89">
        <v>22.660000000000004</v>
      </c>
      <c r="D25" s="89">
        <v>0</v>
      </c>
      <c r="E25" s="89">
        <v>-2.6</v>
      </c>
      <c r="F25" s="89">
        <v>3.6</v>
      </c>
      <c r="G25" s="96">
        <v>212</v>
      </c>
      <c r="H25">
        <v>0.1</v>
      </c>
      <c r="I25" s="96">
        <v>1012.1</v>
      </c>
      <c r="J25" s="90">
        <v>0.78</v>
      </c>
    </row>
    <row r="26" spans="1:10" x14ac:dyDescent="0.25">
      <c r="A26" s="109">
        <v>46033</v>
      </c>
      <c r="B26" s="89">
        <v>21.3</v>
      </c>
      <c r="C26" s="89">
        <v>23.430000000000003</v>
      </c>
      <c r="D26" s="89">
        <v>0</v>
      </c>
      <c r="E26" s="89">
        <v>-3.3</v>
      </c>
      <c r="F26" s="89">
        <v>4</v>
      </c>
      <c r="G26" s="96">
        <v>148</v>
      </c>
      <c r="H26">
        <v>0.6</v>
      </c>
      <c r="I26" s="96">
        <v>1021.2</v>
      </c>
      <c r="J26" s="90">
        <v>0.88</v>
      </c>
    </row>
    <row r="27" spans="1:10" x14ac:dyDescent="0.25">
      <c r="A27" s="109">
        <v>46034</v>
      </c>
      <c r="B27" s="89">
        <v>13.5</v>
      </c>
      <c r="C27" s="89">
        <v>14.850000000000001</v>
      </c>
      <c r="D27" s="89">
        <v>0</v>
      </c>
      <c r="E27" s="89">
        <v>4.5</v>
      </c>
      <c r="F27" s="89">
        <v>4.3</v>
      </c>
      <c r="G27" s="96">
        <v>97</v>
      </c>
      <c r="H27">
        <v>3.5</v>
      </c>
      <c r="I27" s="96">
        <v>1007.2</v>
      </c>
      <c r="J27" s="90">
        <v>0.97</v>
      </c>
    </row>
    <row r="28" spans="1:10" x14ac:dyDescent="0.25">
      <c r="A28" s="109">
        <v>46035</v>
      </c>
      <c r="B28" s="89">
        <v>9.5</v>
      </c>
      <c r="C28" s="89">
        <v>10.450000000000001</v>
      </c>
      <c r="D28" s="89">
        <v>0</v>
      </c>
      <c r="E28" s="89">
        <v>8.5</v>
      </c>
      <c r="F28" s="89">
        <v>3.4</v>
      </c>
      <c r="G28" s="96">
        <v>96</v>
      </c>
      <c r="H28">
        <v>3</v>
      </c>
      <c r="I28" s="96">
        <v>1007.6</v>
      </c>
      <c r="J28" s="90">
        <v>0.95</v>
      </c>
    </row>
    <row r="29" spans="1:10" x14ac:dyDescent="0.25">
      <c r="A29" s="109">
        <v>46036</v>
      </c>
      <c r="B29" s="89">
        <v>11.9</v>
      </c>
      <c r="C29" s="89">
        <v>13.090000000000002</v>
      </c>
      <c r="D29" s="89">
        <v>0</v>
      </c>
      <c r="E29" s="89">
        <v>6.1</v>
      </c>
      <c r="F29" s="89">
        <v>2.1</v>
      </c>
      <c r="G29" s="96">
        <v>504</v>
      </c>
      <c r="H29">
        <v>3.6</v>
      </c>
      <c r="I29" s="96">
        <v>1012</v>
      </c>
      <c r="J29" s="90">
        <v>0.91</v>
      </c>
    </row>
    <row r="30" spans="1:10" x14ac:dyDescent="0.25">
      <c r="A30" s="109">
        <v>46037</v>
      </c>
      <c r="B30" s="89">
        <v>9.1999999999999993</v>
      </c>
      <c r="C30" s="89">
        <v>10.119999999999999</v>
      </c>
      <c r="D30" s="89">
        <v>0</v>
      </c>
      <c r="E30" s="89">
        <v>8.8000000000000007</v>
      </c>
      <c r="F30" s="89">
        <v>4.0999999999999996</v>
      </c>
      <c r="G30" s="96">
        <v>87</v>
      </c>
      <c r="H30">
        <v>2.9</v>
      </c>
      <c r="I30" s="96">
        <v>1007.1</v>
      </c>
      <c r="J30" s="90">
        <v>0.91</v>
      </c>
    </row>
    <row r="31" spans="1:10" x14ac:dyDescent="0.25">
      <c r="A31" s="109">
        <v>46038</v>
      </c>
      <c r="B31" s="89">
        <v>9.3000000000000007</v>
      </c>
      <c r="C31" s="89">
        <v>10.230000000000002</v>
      </c>
      <c r="D31" s="89">
        <v>0</v>
      </c>
      <c r="E31" s="89">
        <v>8.6999999999999993</v>
      </c>
      <c r="F31" s="89">
        <v>3.4</v>
      </c>
      <c r="G31" s="96">
        <v>426</v>
      </c>
      <c r="H31">
        <v>1.1000000000000001</v>
      </c>
      <c r="I31" s="96">
        <v>1011.2</v>
      </c>
      <c r="J31" s="90">
        <v>0.87</v>
      </c>
    </row>
    <row r="32" spans="1:10" x14ac:dyDescent="0.25">
      <c r="A32" s="109">
        <v>46039</v>
      </c>
      <c r="B32" s="89">
        <v>11.4</v>
      </c>
      <c r="C32" s="89">
        <v>12.540000000000001</v>
      </c>
      <c r="D32" s="89">
        <v>0</v>
      </c>
      <c r="E32" s="89">
        <v>6.6</v>
      </c>
      <c r="F32" s="89">
        <v>1.9</v>
      </c>
      <c r="G32" s="96">
        <v>481</v>
      </c>
      <c r="H32">
        <v>0.4</v>
      </c>
      <c r="I32" s="96">
        <v>1018.3</v>
      </c>
      <c r="J32" s="90">
        <v>0.92</v>
      </c>
    </row>
    <row r="33" spans="1:10" x14ac:dyDescent="0.25">
      <c r="A33" s="109">
        <v>46040</v>
      </c>
      <c r="B33" s="89">
        <v>15.5</v>
      </c>
      <c r="C33" s="89">
        <v>17.05</v>
      </c>
      <c r="D33" s="89">
        <v>0</v>
      </c>
      <c r="E33" s="89">
        <v>2.5</v>
      </c>
      <c r="F33" s="89">
        <v>2.2000000000000002</v>
      </c>
      <c r="G33" s="96">
        <v>458</v>
      </c>
      <c r="H33">
        <v>0</v>
      </c>
      <c r="I33" s="96">
        <v>1020.3</v>
      </c>
      <c r="J33" s="90">
        <v>0.94</v>
      </c>
    </row>
    <row r="34" spans="1:10" x14ac:dyDescent="0.25">
      <c r="A34" s="109">
        <v>46041</v>
      </c>
      <c r="B34" s="89">
        <v>15.8</v>
      </c>
      <c r="C34" s="89">
        <v>17.380000000000003</v>
      </c>
      <c r="D34" s="89">
        <v>0</v>
      </c>
      <c r="E34" s="89">
        <v>2.2000000000000002</v>
      </c>
      <c r="F34" s="89">
        <v>2.4</v>
      </c>
      <c r="G34" s="96">
        <v>312</v>
      </c>
      <c r="H34">
        <v>0</v>
      </c>
      <c r="I34" s="96">
        <v>1018.6</v>
      </c>
      <c r="J34" s="90">
        <v>0.92</v>
      </c>
    </row>
    <row r="35" spans="1:10" x14ac:dyDescent="0.25">
      <c r="A35" s="109">
        <v>46042</v>
      </c>
      <c r="B35" s="89">
        <v>16.7</v>
      </c>
      <c r="C35" s="89">
        <v>18.37</v>
      </c>
      <c r="D35" s="89">
        <v>0</v>
      </c>
      <c r="E35" s="89">
        <v>1.3</v>
      </c>
      <c r="F35" s="89">
        <v>3</v>
      </c>
      <c r="G35" s="96">
        <v>472</v>
      </c>
      <c r="H35">
        <v>0</v>
      </c>
      <c r="I35" s="96">
        <v>1015.5</v>
      </c>
      <c r="J35" s="90">
        <v>0.92</v>
      </c>
    </row>
    <row r="36" spans="1:10" x14ac:dyDescent="0.25">
      <c r="A36" s="109">
        <v>46043</v>
      </c>
      <c r="B36" s="89">
        <v>13.5</v>
      </c>
      <c r="C36" s="89">
        <v>14.850000000000001</v>
      </c>
      <c r="D36" s="89">
        <v>0</v>
      </c>
      <c r="E36" s="89">
        <v>4.5</v>
      </c>
      <c r="F36" s="89">
        <v>4.2</v>
      </c>
      <c r="G36" s="96">
        <v>312</v>
      </c>
      <c r="H36">
        <v>0.2</v>
      </c>
      <c r="I36" s="96">
        <v>1002</v>
      </c>
      <c r="J36" s="90">
        <v>0.78</v>
      </c>
    </row>
    <row r="37" spans="1:10" x14ac:dyDescent="0.25">
      <c r="A37" s="109">
        <v>46044</v>
      </c>
      <c r="B37" s="89">
        <v>15.3</v>
      </c>
      <c r="C37" s="89">
        <v>16.830000000000002</v>
      </c>
      <c r="D37" s="89">
        <v>0</v>
      </c>
      <c r="E37" s="89">
        <v>2.7</v>
      </c>
      <c r="F37" s="89">
        <v>3.7</v>
      </c>
      <c r="G37" s="96">
        <v>485</v>
      </c>
      <c r="H37">
        <v>0</v>
      </c>
      <c r="I37" s="96">
        <v>995.6</v>
      </c>
      <c r="J37" s="90">
        <v>0.71</v>
      </c>
    </row>
    <row r="38" spans="1:10" x14ac:dyDescent="0.25">
      <c r="A38" s="109">
        <v>46045</v>
      </c>
      <c r="B38" s="89">
        <v>13.2</v>
      </c>
      <c r="C38" s="89">
        <v>14.52</v>
      </c>
      <c r="D38" s="89">
        <v>0</v>
      </c>
      <c r="E38" s="89">
        <v>4.8</v>
      </c>
      <c r="F38" s="89">
        <v>3.8</v>
      </c>
      <c r="G38" s="96">
        <v>304</v>
      </c>
      <c r="H38">
        <v>0.1</v>
      </c>
      <c r="I38" s="96">
        <v>994.8</v>
      </c>
      <c r="J38" s="90">
        <v>0.83</v>
      </c>
    </row>
    <row r="39" spans="1:10" x14ac:dyDescent="0.25">
      <c r="A39" s="109">
        <v>46046</v>
      </c>
      <c r="B39" s="89">
        <v>15.1</v>
      </c>
      <c r="C39" s="89">
        <v>16.61</v>
      </c>
      <c r="D39" s="89">
        <v>0</v>
      </c>
      <c r="E39" s="89">
        <v>2.9</v>
      </c>
      <c r="F39" s="89">
        <v>3.3</v>
      </c>
      <c r="G39" s="96">
        <v>563</v>
      </c>
      <c r="H39">
        <v>0</v>
      </c>
      <c r="I39" s="96">
        <v>1000.9</v>
      </c>
      <c r="J39" s="90">
        <v>0.83</v>
      </c>
    </row>
    <row r="40" spans="1:10" x14ac:dyDescent="0.25">
      <c r="A40" s="109">
        <v>46047</v>
      </c>
      <c r="B40" s="89">
        <v>19</v>
      </c>
      <c r="C40" s="89">
        <v>20.900000000000002</v>
      </c>
      <c r="D40" s="89">
        <v>0</v>
      </c>
      <c r="E40" s="89">
        <v>-1</v>
      </c>
      <c r="F40" s="89">
        <v>3.3</v>
      </c>
      <c r="G40" s="96">
        <v>592</v>
      </c>
      <c r="H40">
        <v>0</v>
      </c>
      <c r="I40" s="96">
        <v>999</v>
      </c>
      <c r="J40" s="90">
        <v>0.87</v>
      </c>
    </row>
    <row r="41" spans="1:10" x14ac:dyDescent="0.25">
      <c r="A41" s="109">
        <v>46048</v>
      </c>
      <c r="B41" s="89">
        <v>17.3</v>
      </c>
      <c r="C41" s="89">
        <v>19.03</v>
      </c>
      <c r="D41" s="89">
        <v>0</v>
      </c>
      <c r="E41" s="89">
        <v>0.7</v>
      </c>
      <c r="F41" s="89">
        <v>1.8</v>
      </c>
      <c r="G41" s="96">
        <v>153</v>
      </c>
      <c r="H41">
        <v>0</v>
      </c>
      <c r="I41" s="96">
        <v>1002.4</v>
      </c>
      <c r="J41" s="90">
        <v>0.9</v>
      </c>
    </row>
    <row r="42" spans="1:10" x14ac:dyDescent="0.25">
      <c r="A42" s="109">
        <v>46049</v>
      </c>
      <c r="B42" s="89">
        <v>16</v>
      </c>
      <c r="C42" s="89">
        <v>17.600000000000001</v>
      </c>
      <c r="D42" s="89">
        <v>0</v>
      </c>
      <c r="E42" s="89">
        <v>2</v>
      </c>
      <c r="F42" s="89">
        <v>4.2</v>
      </c>
      <c r="G42" s="96">
        <v>220</v>
      </c>
      <c r="H42">
        <v>4.2</v>
      </c>
      <c r="I42" s="96">
        <v>995.7</v>
      </c>
      <c r="J42" s="90">
        <v>0.91</v>
      </c>
    </row>
    <row r="43" spans="1:10" x14ac:dyDescent="0.25">
      <c r="A43" s="109">
        <v>46050</v>
      </c>
      <c r="B43" s="89">
        <v>15.4</v>
      </c>
      <c r="C43" s="89">
        <v>16.940000000000001</v>
      </c>
      <c r="D43" s="89">
        <v>0</v>
      </c>
      <c r="E43" s="89">
        <v>2.6</v>
      </c>
      <c r="F43" s="89">
        <v>2.2999999999999998</v>
      </c>
      <c r="G43" s="96">
        <v>119</v>
      </c>
      <c r="H43">
        <v>0.1</v>
      </c>
      <c r="I43" s="96">
        <v>996.2</v>
      </c>
      <c r="J43" s="90">
        <v>0.96</v>
      </c>
    </row>
    <row r="44" spans="1:10" x14ac:dyDescent="0.25">
      <c r="A44" s="109">
        <v>46051</v>
      </c>
      <c r="B44" s="89">
        <v>18.2</v>
      </c>
      <c r="C44" s="89">
        <v>20.02</v>
      </c>
      <c r="D44" s="89">
        <v>0</v>
      </c>
      <c r="E44" s="89">
        <v>-0.2</v>
      </c>
      <c r="F44" s="89">
        <v>2</v>
      </c>
      <c r="G44" s="96">
        <v>156</v>
      </c>
      <c r="H44">
        <v>2.2000000000000002</v>
      </c>
      <c r="I44" s="96">
        <v>999.8</v>
      </c>
      <c r="J44" s="90">
        <v>0.97</v>
      </c>
    </row>
    <row r="45" spans="1:10" x14ac:dyDescent="0.25">
      <c r="A45" s="109">
        <v>46052</v>
      </c>
      <c r="B45" s="89">
        <v>16.2</v>
      </c>
      <c r="C45" s="89">
        <v>17.82</v>
      </c>
      <c r="D45" s="89">
        <v>0</v>
      </c>
      <c r="E45" s="89">
        <v>1.8</v>
      </c>
      <c r="F45" s="89">
        <v>4.0999999999999996</v>
      </c>
      <c r="G45" s="96">
        <v>207</v>
      </c>
      <c r="H45">
        <v>0.2</v>
      </c>
      <c r="I45" s="96">
        <v>997</v>
      </c>
      <c r="J45" s="90">
        <v>0.94</v>
      </c>
    </row>
    <row r="46" spans="1:10" x14ac:dyDescent="0.25">
      <c r="A46" s="109">
        <v>46053</v>
      </c>
      <c r="B46" s="89">
        <v>12.5</v>
      </c>
      <c r="C46" s="89">
        <v>13.750000000000002</v>
      </c>
      <c r="D46" s="89">
        <v>0</v>
      </c>
      <c r="E46" s="89">
        <v>5.5</v>
      </c>
      <c r="F46" s="89">
        <v>3.3</v>
      </c>
      <c r="G46" s="96">
        <v>216</v>
      </c>
      <c r="H46">
        <v>1.4</v>
      </c>
      <c r="I46" s="96">
        <v>1001.6</v>
      </c>
      <c r="J46" s="90">
        <v>0.96</v>
      </c>
    </row>
    <row r="47" spans="1:10" x14ac:dyDescent="0.25">
      <c r="A47" s="109" t="s">
        <v>130</v>
      </c>
      <c r="B47" s="89">
        <v>480.2</v>
      </c>
      <c r="C47" s="89">
        <v>528.22</v>
      </c>
      <c r="D47" s="89">
        <v>0</v>
      </c>
      <c r="E47" s="89">
        <v>2.5096774193548388</v>
      </c>
      <c r="F47" s="89">
        <v>3.4451612903225799</v>
      </c>
      <c r="G47" s="96">
        <v>269.61290322580646</v>
      </c>
      <c r="H47">
        <v>95.699999999999989</v>
      </c>
      <c r="I47" s="96">
        <v>1005.3193548387097</v>
      </c>
      <c r="J47" s="90">
        <v>0.89967741935483869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3C7AA-B810-4AAE-A53F-D436722C7854}">
  <sheetPr codeName="Blad06"/>
  <dimension ref="A1:AJ37"/>
  <sheetViews>
    <sheetView topLeftCell="A2" workbookViewId="0">
      <selection activeCell="A2" sqref="A2"/>
    </sheetView>
  </sheetViews>
  <sheetFormatPr defaultRowHeight="15" x14ac:dyDescent="0.25"/>
  <cols>
    <col min="1" max="1" width="37" bestFit="1" customWidth="1"/>
    <col min="2" max="2" width="14.28515625" bestFit="1" customWidth="1"/>
    <col min="3" max="3" width="8" bestFit="1" customWidth="1"/>
    <col min="4" max="4" width="6.85546875" bestFit="1" customWidth="1"/>
    <col min="5" max="5" width="8.28515625" bestFit="1" customWidth="1"/>
    <col min="6" max="6" width="7.42578125" bestFit="1" customWidth="1"/>
    <col min="7" max="7" width="6" bestFit="1" customWidth="1"/>
    <col min="8" max="8" width="10.42578125" bestFit="1" customWidth="1"/>
    <col min="9" max="9" width="4.28515625" bestFit="1" customWidth="1"/>
    <col min="10" max="10" width="10.85546875" bestFit="1" customWidth="1"/>
    <col min="11" max="11" width="6.28515625" bestFit="1" customWidth="1"/>
    <col min="12" max="12" width="10.28515625" bestFit="1" customWidth="1"/>
    <col min="13" max="13" width="16.5703125" bestFit="1" customWidth="1"/>
    <col min="14" max="14" width="11.140625" bestFit="1" customWidth="1"/>
    <col min="15" max="15" width="19.28515625" bestFit="1" customWidth="1"/>
    <col min="16" max="16" width="7.140625" bestFit="1" customWidth="1"/>
    <col min="17" max="17" width="11.5703125" bestFit="1" customWidth="1"/>
    <col min="18" max="18" width="12" bestFit="1" customWidth="1"/>
    <col min="19" max="19" width="8.28515625" bestFit="1" customWidth="1"/>
    <col min="20" max="20" width="10.42578125" bestFit="1" customWidth="1"/>
    <col min="21" max="21" width="10.7109375" bestFit="1" customWidth="1"/>
    <col min="22" max="22" width="13.28515625" bestFit="1" customWidth="1"/>
    <col min="23" max="23" width="10.42578125" bestFit="1" customWidth="1"/>
    <col min="24" max="24" width="8.5703125" bestFit="1" customWidth="1"/>
    <col min="25" max="26" width="8.85546875" bestFit="1" customWidth="1"/>
    <col min="27" max="27" width="8.42578125" bestFit="1" customWidth="1"/>
    <col min="28" max="28" width="10.140625" bestFit="1" customWidth="1"/>
    <col min="29" max="29" width="6.7109375" bestFit="1" customWidth="1"/>
    <col min="30" max="30" width="12.28515625" bestFit="1" customWidth="1"/>
    <col min="31" max="31" width="11" bestFit="1" customWidth="1"/>
    <col min="32" max="32" width="12.42578125" bestFit="1" customWidth="1"/>
    <col min="33" max="33" width="15.7109375" bestFit="1" customWidth="1"/>
    <col min="34" max="34" width="13.140625" bestFit="1" customWidth="1"/>
    <col min="35" max="35" width="5.7109375" bestFit="1" customWidth="1"/>
    <col min="36" max="37" width="10" bestFit="1" customWidth="1"/>
  </cols>
  <sheetData>
    <row r="1" spans="1:36" x14ac:dyDescent="0.25">
      <c r="A1" s="85" t="s">
        <v>148</v>
      </c>
    </row>
    <row r="2" spans="1:36" x14ac:dyDescent="0.25">
      <c r="A2" s="86" t="s">
        <v>600</v>
      </c>
      <c r="B2" s="88">
        <v>2026</v>
      </c>
    </row>
    <row r="4" spans="1:36" x14ac:dyDescent="0.25">
      <c r="A4" s="86" t="s">
        <v>128</v>
      </c>
      <c r="B4" s="86" t="s">
        <v>131</v>
      </c>
    </row>
    <row r="5" spans="1:36" x14ac:dyDescent="0.25">
      <c r="A5" s="86" t="s">
        <v>129</v>
      </c>
      <c r="B5" t="s">
        <v>4</v>
      </c>
      <c r="C5" t="s">
        <v>26</v>
      </c>
      <c r="D5" t="s">
        <v>7</v>
      </c>
      <c r="E5" t="s">
        <v>1</v>
      </c>
      <c r="F5" t="s">
        <v>12</v>
      </c>
      <c r="G5" t="s">
        <v>16</v>
      </c>
      <c r="H5" t="s">
        <v>29</v>
      </c>
      <c r="I5" t="s">
        <v>31</v>
      </c>
      <c r="J5" t="s">
        <v>27</v>
      </c>
      <c r="K5" t="s">
        <v>14</v>
      </c>
      <c r="L5" t="s">
        <v>28</v>
      </c>
      <c r="M5" t="s">
        <v>23</v>
      </c>
      <c r="N5" t="s">
        <v>15</v>
      </c>
      <c r="O5" t="s">
        <v>5</v>
      </c>
      <c r="P5" t="s">
        <v>17</v>
      </c>
      <c r="Q5" t="s">
        <v>13</v>
      </c>
      <c r="R5" t="s">
        <v>10</v>
      </c>
      <c r="S5" t="s">
        <v>9</v>
      </c>
      <c r="T5" t="s">
        <v>32</v>
      </c>
      <c r="U5" t="s">
        <v>11</v>
      </c>
      <c r="V5" t="s">
        <v>18</v>
      </c>
      <c r="W5" t="s">
        <v>25</v>
      </c>
      <c r="X5" t="s">
        <v>2</v>
      </c>
      <c r="Y5" t="s">
        <v>8</v>
      </c>
      <c r="Z5" t="s">
        <v>19</v>
      </c>
      <c r="AA5" t="s">
        <v>3</v>
      </c>
      <c r="AB5" t="s">
        <v>20</v>
      </c>
      <c r="AC5" t="s">
        <v>30</v>
      </c>
      <c r="AD5" t="s">
        <v>0</v>
      </c>
      <c r="AE5" t="s">
        <v>21</v>
      </c>
      <c r="AF5" t="s">
        <v>6</v>
      </c>
      <c r="AG5" t="s">
        <v>22</v>
      </c>
      <c r="AH5" t="s">
        <v>24</v>
      </c>
      <c r="AI5" t="s">
        <v>609</v>
      </c>
      <c r="AJ5" t="s">
        <v>130</v>
      </c>
    </row>
    <row r="6" spans="1:36" x14ac:dyDescent="0.25">
      <c r="A6" s="87">
        <v>46023</v>
      </c>
      <c r="B6" s="89">
        <v>3.7</v>
      </c>
      <c r="C6" s="89">
        <v>4.0999999999999996</v>
      </c>
      <c r="D6" s="89">
        <v>4.0999999999999996</v>
      </c>
      <c r="E6" s="89">
        <v>4.9000000000000004</v>
      </c>
      <c r="F6" s="89">
        <v>2.5</v>
      </c>
      <c r="G6" s="89">
        <v>3.5</v>
      </c>
      <c r="H6" s="89">
        <v>3.5</v>
      </c>
      <c r="I6" s="89">
        <v>3.3</v>
      </c>
      <c r="J6" s="89">
        <v>3.7</v>
      </c>
      <c r="K6" s="89">
        <v>2.8</v>
      </c>
      <c r="L6" s="89">
        <v>3.5</v>
      </c>
      <c r="M6" s="89">
        <v>5.4</v>
      </c>
      <c r="N6" s="89">
        <v>2.9</v>
      </c>
      <c r="O6" s="89">
        <v>5</v>
      </c>
      <c r="P6" s="89">
        <v>2.5</v>
      </c>
      <c r="Q6" s="89">
        <v>4.5</v>
      </c>
      <c r="R6" s="89">
        <v>4.2</v>
      </c>
      <c r="S6" s="89">
        <v>3.3</v>
      </c>
      <c r="T6" s="89">
        <v>2.7</v>
      </c>
      <c r="U6" s="89">
        <v>3.4</v>
      </c>
      <c r="V6" s="89">
        <v>3.5</v>
      </c>
      <c r="W6" s="89">
        <v>4.8</v>
      </c>
      <c r="X6" s="89">
        <v>4.0999999999999996</v>
      </c>
      <c r="Y6" s="89">
        <v>3.7</v>
      </c>
      <c r="Z6" s="89">
        <v>2.2999999999999998</v>
      </c>
      <c r="AA6" s="89">
        <v>5</v>
      </c>
      <c r="AB6" s="89">
        <v>5.3</v>
      </c>
      <c r="AC6" s="89">
        <v>3.2</v>
      </c>
      <c r="AD6" s="89">
        <v>5</v>
      </c>
      <c r="AE6" s="89">
        <v>4</v>
      </c>
      <c r="AF6" s="89">
        <v>4.5</v>
      </c>
      <c r="AG6" s="89">
        <v>4.5999999999999996</v>
      </c>
      <c r="AH6" s="89">
        <v>3.9</v>
      </c>
      <c r="AI6" s="89">
        <v>3.3</v>
      </c>
      <c r="AJ6" s="89">
        <v>3.8441176470588232</v>
      </c>
    </row>
    <row r="7" spans="1:36" x14ac:dyDescent="0.25">
      <c r="A7" s="87">
        <v>46024</v>
      </c>
      <c r="B7" s="89">
        <v>2.8</v>
      </c>
      <c r="C7" s="89">
        <v>1.5</v>
      </c>
      <c r="D7" s="89">
        <v>1.8</v>
      </c>
      <c r="E7" s="89">
        <v>3.9</v>
      </c>
      <c r="F7" s="89">
        <v>0.7</v>
      </c>
      <c r="G7" s="89">
        <v>2</v>
      </c>
      <c r="H7" s="89">
        <v>1.3</v>
      </c>
      <c r="I7" s="89">
        <v>1.6</v>
      </c>
      <c r="J7" s="89">
        <v>1.5</v>
      </c>
      <c r="K7" s="89">
        <v>1.4</v>
      </c>
      <c r="L7" s="89">
        <v>1.3</v>
      </c>
      <c r="M7" s="89">
        <v>3.7</v>
      </c>
      <c r="N7" s="89">
        <v>1.6</v>
      </c>
      <c r="O7" s="89">
        <v>4</v>
      </c>
      <c r="P7" s="89">
        <v>1</v>
      </c>
      <c r="Q7" s="89">
        <v>4</v>
      </c>
      <c r="R7" s="89">
        <v>2.8</v>
      </c>
      <c r="S7" s="89">
        <v>2.1</v>
      </c>
      <c r="T7" s="89">
        <v>1.4</v>
      </c>
      <c r="U7" s="89">
        <v>2.2999999999999998</v>
      </c>
      <c r="V7" s="89">
        <v>1.9</v>
      </c>
      <c r="W7" s="89">
        <v>2.5</v>
      </c>
      <c r="X7" s="89">
        <v>2.8</v>
      </c>
      <c r="Y7" s="89">
        <v>3</v>
      </c>
      <c r="Z7" s="89">
        <v>1</v>
      </c>
      <c r="AA7" s="89">
        <v>4.3</v>
      </c>
      <c r="AB7" s="89">
        <v>3.9</v>
      </c>
      <c r="AC7" s="89">
        <v>0.9</v>
      </c>
      <c r="AD7" s="89">
        <v>3.5</v>
      </c>
      <c r="AE7" s="89">
        <v>2.7</v>
      </c>
      <c r="AF7" s="89">
        <v>3.8</v>
      </c>
      <c r="AG7" s="89">
        <v>3</v>
      </c>
      <c r="AH7" s="89">
        <v>2.8</v>
      </c>
      <c r="AI7" s="89">
        <v>0.9</v>
      </c>
      <c r="AJ7" s="89">
        <v>2.3441176470588232</v>
      </c>
    </row>
    <row r="8" spans="1:36" x14ac:dyDescent="0.25">
      <c r="A8" s="87">
        <v>46025</v>
      </c>
      <c r="B8" s="89">
        <v>1.3</v>
      </c>
      <c r="C8" s="89">
        <v>0.7</v>
      </c>
      <c r="D8" s="89">
        <v>1</v>
      </c>
      <c r="E8" s="89">
        <v>2.5</v>
      </c>
      <c r="F8" s="89">
        <v>0</v>
      </c>
      <c r="G8" s="89">
        <v>0.5</v>
      </c>
      <c r="H8" s="89">
        <v>0.1</v>
      </c>
      <c r="I8" s="89">
        <v>0.2</v>
      </c>
      <c r="J8" s="89">
        <v>0.6</v>
      </c>
      <c r="K8" s="89">
        <v>0.6</v>
      </c>
      <c r="L8" s="89">
        <v>0.8</v>
      </c>
      <c r="M8" s="89">
        <v>3.3</v>
      </c>
      <c r="N8" s="89">
        <v>0.6</v>
      </c>
      <c r="O8" s="89">
        <v>2.6</v>
      </c>
      <c r="P8" s="89">
        <v>0.4</v>
      </c>
      <c r="Q8" s="89">
        <v>2.1</v>
      </c>
      <c r="R8" s="89">
        <v>1.3</v>
      </c>
      <c r="S8" s="89">
        <v>0.9</v>
      </c>
      <c r="T8" s="89">
        <v>-0.1</v>
      </c>
      <c r="U8" s="89">
        <v>0.9</v>
      </c>
      <c r="V8" s="89">
        <v>0.2</v>
      </c>
      <c r="W8" s="89">
        <v>2.1</v>
      </c>
      <c r="X8" s="89">
        <v>1.7</v>
      </c>
      <c r="Y8" s="89">
        <v>1.7</v>
      </c>
      <c r="Z8" s="89">
        <v>0.4</v>
      </c>
      <c r="AA8" s="89">
        <v>3.3</v>
      </c>
      <c r="AB8" s="89">
        <v>3.2</v>
      </c>
      <c r="AC8" s="89">
        <v>-0.2</v>
      </c>
      <c r="AD8" s="89">
        <v>2.2999999999999998</v>
      </c>
      <c r="AE8" s="89">
        <v>1.4</v>
      </c>
      <c r="AF8" s="89">
        <v>2.7</v>
      </c>
      <c r="AG8" s="89">
        <v>2.1</v>
      </c>
      <c r="AH8" s="89">
        <v>1.4</v>
      </c>
      <c r="AI8" s="89">
        <v>0.1</v>
      </c>
      <c r="AJ8" s="89">
        <v>1.2558823529411762</v>
      </c>
    </row>
    <row r="9" spans="1:36" x14ac:dyDescent="0.25">
      <c r="A9" s="87">
        <v>46026</v>
      </c>
      <c r="B9" s="89">
        <v>0.7</v>
      </c>
      <c r="C9" s="89">
        <v>-0.4</v>
      </c>
      <c r="D9" s="89">
        <v>0.5</v>
      </c>
      <c r="E9" s="89">
        <v>2</v>
      </c>
      <c r="F9" s="89">
        <v>-0.3</v>
      </c>
      <c r="G9" s="89">
        <v>-0.2</v>
      </c>
      <c r="H9" s="89">
        <v>-0.6</v>
      </c>
      <c r="I9" s="89">
        <v>-0.9</v>
      </c>
      <c r="J9" s="89">
        <v>0.3</v>
      </c>
      <c r="K9" s="89">
        <v>0.2</v>
      </c>
      <c r="L9" s="89">
        <v>-0.3</v>
      </c>
      <c r="M9" s="89">
        <v>2.5</v>
      </c>
      <c r="N9" s="89">
        <v>0.2</v>
      </c>
      <c r="O9" s="89">
        <v>1.7</v>
      </c>
      <c r="P9" s="89">
        <v>0.3</v>
      </c>
      <c r="Q9" s="89">
        <v>0.6</v>
      </c>
      <c r="R9" s="89">
        <v>0</v>
      </c>
      <c r="S9" s="89">
        <v>0.4</v>
      </c>
      <c r="T9" s="89">
        <v>-1.5</v>
      </c>
      <c r="U9" s="89">
        <v>0.7</v>
      </c>
      <c r="V9" s="89">
        <v>-0.1</v>
      </c>
      <c r="W9" s="89">
        <v>1</v>
      </c>
      <c r="X9" s="89">
        <v>1.2</v>
      </c>
      <c r="Y9" s="89">
        <v>1.3</v>
      </c>
      <c r="Z9" s="89">
        <v>0.4</v>
      </c>
      <c r="AA9" s="89">
        <v>2.7</v>
      </c>
      <c r="AB9" s="89">
        <v>2.5</v>
      </c>
      <c r="AC9" s="89">
        <v>-0.7</v>
      </c>
      <c r="AD9" s="89">
        <v>1.7</v>
      </c>
      <c r="AE9" s="89">
        <v>0.7</v>
      </c>
      <c r="AF9" s="89">
        <v>2.5</v>
      </c>
      <c r="AG9" s="89">
        <v>1.4</v>
      </c>
      <c r="AH9" s="89">
        <v>1.1000000000000001</v>
      </c>
      <c r="AI9" s="89">
        <v>-0.5</v>
      </c>
      <c r="AJ9" s="89">
        <v>0.62058823529411766</v>
      </c>
    </row>
    <row r="10" spans="1:36" x14ac:dyDescent="0.25">
      <c r="A10" s="87">
        <v>46027</v>
      </c>
      <c r="B10" s="89">
        <v>-0.6</v>
      </c>
      <c r="C10" s="89">
        <v>-1</v>
      </c>
      <c r="D10" s="89">
        <v>-0.8</v>
      </c>
      <c r="E10" s="89">
        <v>1.5</v>
      </c>
      <c r="F10" s="89">
        <v>-2.2999999999999998</v>
      </c>
      <c r="G10" s="89">
        <v>-1.3</v>
      </c>
      <c r="H10" s="89">
        <v>-1.7</v>
      </c>
      <c r="I10" s="89">
        <v>-1.7</v>
      </c>
      <c r="J10" s="89">
        <v>-1.6</v>
      </c>
      <c r="K10" s="89">
        <v>-1.7</v>
      </c>
      <c r="L10" s="89">
        <v>-1.4</v>
      </c>
      <c r="M10" s="89">
        <v>2.1</v>
      </c>
      <c r="N10" s="89">
        <v>-1.7</v>
      </c>
      <c r="O10" s="89">
        <v>1.1000000000000001</v>
      </c>
      <c r="P10" s="89">
        <v>-1.5</v>
      </c>
      <c r="Q10" s="89">
        <v>-0.8</v>
      </c>
      <c r="R10" s="89">
        <v>-0.7</v>
      </c>
      <c r="S10" s="89">
        <v>-1.5</v>
      </c>
      <c r="T10" s="89">
        <v>-2.2999999999999998</v>
      </c>
      <c r="U10" s="89">
        <v>-1.3</v>
      </c>
      <c r="V10" s="89">
        <v>-1.3</v>
      </c>
      <c r="W10" s="89">
        <v>0.6</v>
      </c>
      <c r="X10" s="89">
        <v>-0.3</v>
      </c>
      <c r="Y10" s="89">
        <v>0.2</v>
      </c>
      <c r="Z10" s="89">
        <v>-1.4</v>
      </c>
      <c r="AA10" s="89">
        <v>2.1</v>
      </c>
      <c r="AB10" s="89">
        <v>1.3</v>
      </c>
      <c r="AC10" s="89">
        <v>-2.2000000000000002</v>
      </c>
      <c r="AD10" s="89">
        <v>0.9</v>
      </c>
      <c r="AE10" s="89">
        <v>-0.1</v>
      </c>
      <c r="AF10" s="89">
        <v>2.1</v>
      </c>
      <c r="AG10" s="89">
        <v>0.1</v>
      </c>
      <c r="AH10" s="89">
        <v>-0.5</v>
      </c>
      <c r="AI10" s="89">
        <v>-2</v>
      </c>
      <c r="AJ10" s="89">
        <v>-0.57941176470588218</v>
      </c>
    </row>
    <row r="11" spans="1:36" x14ac:dyDescent="0.25">
      <c r="A11" s="87">
        <v>46028</v>
      </c>
      <c r="B11" s="89">
        <v>-2</v>
      </c>
      <c r="C11" s="89">
        <v>-2.9</v>
      </c>
      <c r="D11" s="89">
        <v>-2</v>
      </c>
      <c r="E11" s="89">
        <v>1.8</v>
      </c>
      <c r="F11" s="89">
        <v>-1.8</v>
      </c>
      <c r="G11" s="89">
        <v>-2.4</v>
      </c>
      <c r="H11" s="89">
        <v>-1.6</v>
      </c>
      <c r="I11" s="89">
        <v>-1.5</v>
      </c>
      <c r="J11" s="89">
        <v>-3</v>
      </c>
      <c r="K11" s="89">
        <v>-1.9</v>
      </c>
      <c r="L11" s="89">
        <v>-2.5</v>
      </c>
      <c r="M11" s="89">
        <v>1.9</v>
      </c>
      <c r="N11" s="89">
        <v>-2</v>
      </c>
      <c r="O11" s="89">
        <v>1.1000000000000001</v>
      </c>
      <c r="P11" s="89">
        <v>-1.4</v>
      </c>
      <c r="Q11" s="89">
        <v>-0.3</v>
      </c>
      <c r="R11" s="89">
        <v>-1.9</v>
      </c>
      <c r="S11" s="89">
        <v>-3.7</v>
      </c>
      <c r="T11" s="89">
        <v>-1.5</v>
      </c>
      <c r="U11" s="89">
        <v>-3</v>
      </c>
      <c r="V11" s="89">
        <v>-1.7</v>
      </c>
      <c r="W11" s="89">
        <v>0</v>
      </c>
      <c r="X11" s="89">
        <v>-0.9</v>
      </c>
      <c r="Y11" s="89">
        <v>0.1</v>
      </c>
      <c r="Z11" s="89">
        <v>-1.1000000000000001</v>
      </c>
      <c r="AA11" s="89">
        <v>2.7</v>
      </c>
      <c r="AB11" s="89">
        <v>1.9</v>
      </c>
      <c r="AC11" s="89">
        <v>-1.6</v>
      </c>
      <c r="AD11" s="89">
        <v>0.4</v>
      </c>
      <c r="AE11" s="89">
        <v>-1</v>
      </c>
      <c r="AF11" s="89">
        <v>1.7</v>
      </c>
      <c r="AG11" s="89">
        <v>0.1</v>
      </c>
      <c r="AH11" s="89">
        <v>-1.4</v>
      </c>
      <c r="AI11" s="89">
        <v>-1.4</v>
      </c>
      <c r="AJ11" s="89">
        <v>-0.96470588235294108</v>
      </c>
    </row>
    <row r="12" spans="1:36" x14ac:dyDescent="0.25">
      <c r="A12" s="87">
        <v>46029</v>
      </c>
      <c r="B12" s="89">
        <v>0.7</v>
      </c>
      <c r="C12" s="89">
        <v>0.3</v>
      </c>
      <c r="D12" s="89">
        <v>0.2</v>
      </c>
      <c r="E12" s="89">
        <v>2.1</v>
      </c>
      <c r="F12" s="89">
        <v>-0.7</v>
      </c>
      <c r="G12" s="89">
        <v>-0.6</v>
      </c>
      <c r="H12" s="89">
        <v>-0.2</v>
      </c>
      <c r="I12" s="89">
        <v>-0.4</v>
      </c>
      <c r="J12" s="89">
        <v>0.1</v>
      </c>
      <c r="K12" s="89">
        <v>-0.8</v>
      </c>
      <c r="L12" s="89">
        <v>0.3</v>
      </c>
      <c r="M12" s="89">
        <v>2.1</v>
      </c>
      <c r="N12" s="89">
        <v>-0.9</v>
      </c>
      <c r="O12" s="89">
        <v>1.4</v>
      </c>
      <c r="P12" s="89">
        <v>-0.9</v>
      </c>
      <c r="Q12" s="89">
        <v>-0.4</v>
      </c>
      <c r="R12" s="89">
        <v>0</v>
      </c>
      <c r="S12" s="89">
        <v>0</v>
      </c>
      <c r="T12" s="89">
        <v>-1</v>
      </c>
      <c r="U12" s="89">
        <v>-0.2</v>
      </c>
      <c r="V12" s="89">
        <v>-0.9</v>
      </c>
      <c r="W12" s="89">
        <v>1.1000000000000001</v>
      </c>
      <c r="X12" s="89">
        <v>0.7</v>
      </c>
      <c r="Y12" s="89">
        <v>0.5</v>
      </c>
      <c r="Z12" s="89">
        <v>-0.9</v>
      </c>
      <c r="AA12" s="89">
        <v>2.2000000000000002</v>
      </c>
      <c r="AB12" s="89">
        <v>2.4</v>
      </c>
      <c r="AC12" s="89">
        <v>-0.3</v>
      </c>
      <c r="AD12" s="89">
        <v>1.5</v>
      </c>
      <c r="AE12" s="89">
        <v>1</v>
      </c>
      <c r="AF12" s="89">
        <v>2.4</v>
      </c>
      <c r="AG12" s="89">
        <v>1.2</v>
      </c>
      <c r="AH12" s="89">
        <v>0.8</v>
      </c>
      <c r="AI12" s="89">
        <v>-0.4</v>
      </c>
      <c r="AJ12" s="89">
        <v>0.36470588235294121</v>
      </c>
    </row>
    <row r="13" spans="1:36" x14ac:dyDescent="0.25">
      <c r="A13" s="87">
        <v>46030</v>
      </c>
      <c r="B13" s="89">
        <v>1.8</v>
      </c>
      <c r="C13" s="89">
        <v>1.4</v>
      </c>
      <c r="D13" s="89">
        <v>1.8</v>
      </c>
      <c r="E13" s="89">
        <v>3.9</v>
      </c>
      <c r="F13" s="89">
        <v>1.2</v>
      </c>
      <c r="G13" s="89">
        <v>1.4</v>
      </c>
      <c r="H13" s="89">
        <v>1.7</v>
      </c>
      <c r="I13" s="89">
        <v>1</v>
      </c>
      <c r="J13" s="89">
        <v>1.5</v>
      </c>
      <c r="K13" s="89">
        <v>1.5</v>
      </c>
      <c r="L13" s="89">
        <v>1.6</v>
      </c>
      <c r="M13" s="89">
        <v>3.2</v>
      </c>
      <c r="N13" s="89">
        <v>1.3</v>
      </c>
      <c r="O13" s="89">
        <v>2.7</v>
      </c>
      <c r="P13" s="89">
        <v>1.5</v>
      </c>
      <c r="Q13" s="89">
        <v>1.2</v>
      </c>
      <c r="R13" s="89">
        <v>1.5</v>
      </c>
      <c r="S13" s="89">
        <v>1.4</v>
      </c>
      <c r="T13" s="89">
        <v>1.8</v>
      </c>
      <c r="U13" s="89">
        <v>1.3</v>
      </c>
      <c r="V13" s="89">
        <v>1.1000000000000001</v>
      </c>
      <c r="W13" s="89">
        <v>2.2000000000000002</v>
      </c>
      <c r="X13" s="89">
        <v>1.6</v>
      </c>
      <c r="Y13" s="89">
        <v>1.8</v>
      </c>
      <c r="Z13" s="89">
        <v>1.5</v>
      </c>
      <c r="AA13" s="89">
        <v>3.7</v>
      </c>
      <c r="AB13" s="89">
        <v>2.8</v>
      </c>
      <c r="AC13" s="89">
        <v>1.5</v>
      </c>
      <c r="AD13" s="89">
        <v>2.6</v>
      </c>
      <c r="AE13" s="89">
        <v>2.1</v>
      </c>
      <c r="AF13" s="89">
        <v>3.6</v>
      </c>
      <c r="AG13" s="89">
        <v>2</v>
      </c>
      <c r="AH13" s="89">
        <v>1.9</v>
      </c>
      <c r="AI13" s="89">
        <v>1.7</v>
      </c>
      <c r="AJ13" s="89">
        <v>1.9058823529411764</v>
      </c>
    </row>
    <row r="14" spans="1:36" x14ac:dyDescent="0.25">
      <c r="A14" s="87">
        <v>46031</v>
      </c>
      <c r="B14" s="89">
        <v>0.1</v>
      </c>
      <c r="C14" s="89">
        <v>1.6</v>
      </c>
      <c r="D14" s="89">
        <v>1.6</v>
      </c>
      <c r="E14" s="89">
        <v>-0.1</v>
      </c>
      <c r="F14" s="89">
        <v>1.7</v>
      </c>
      <c r="G14" s="89">
        <v>-1.3</v>
      </c>
      <c r="H14" s="89">
        <v>2.9</v>
      </c>
      <c r="I14" s="89">
        <v>3.4</v>
      </c>
      <c r="J14" s="89">
        <v>2.2000000000000002</v>
      </c>
      <c r="K14" s="89">
        <v>0.3</v>
      </c>
      <c r="L14" s="89">
        <v>1.8</v>
      </c>
      <c r="M14" s="89">
        <v>2.5</v>
      </c>
      <c r="N14" s="89">
        <v>-0.8</v>
      </c>
      <c r="O14" s="89">
        <v>-0.9</v>
      </c>
      <c r="P14" s="89">
        <v>1.9</v>
      </c>
      <c r="Q14" s="89">
        <v>-1.1000000000000001</v>
      </c>
      <c r="R14" s="89">
        <v>-1.2</v>
      </c>
      <c r="S14" s="89">
        <v>0.3</v>
      </c>
      <c r="T14" s="89">
        <v>3.4</v>
      </c>
      <c r="U14" s="89">
        <v>-0.4</v>
      </c>
      <c r="V14" s="89">
        <v>-1.7</v>
      </c>
      <c r="W14" s="89">
        <v>1.9</v>
      </c>
      <c r="X14" s="89">
        <v>1</v>
      </c>
      <c r="Y14" s="89">
        <v>-0.6</v>
      </c>
      <c r="Z14" s="89">
        <v>0.7</v>
      </c>
      <c r="AA14" s="89">
        <v>-0.7</v>
      </c>
      <c r="AB14" s="89">
        <v>4.5</v>
      </c>
      <c r="AC14" s="89">
        <v>2.5</v>
      </c>
      <c r="AD14" s="89">
        <v>1.8</v>
      </c>
      <c r="AE14" s="89">
        <v>4.5999999999999996</v>
      </c>
      <c r="AF14" s="89">
        <v>0.5</v>
      </c>
      <c r="AG14" s="89">
        <v>3.8</v>
      </c>
      <c r="AH14" s="89">
        <v>3.3</v>
      </c>
      <c r="AI14" s="89">
        <v>3</v>
      </c>
      <c r="AJ14" s="89">
        <v>1.25</v>
      </c>
    </row>
    <row r="15" spans="1:36" x14ac:dyDescent="0.25">
      <c r="A15" s="87">
        <v>46032</v>
      </c>
      <c r="B15" s="89">
        <v>-1.8</v>
      </c>
      <c r="C15" s="89">
        <v>-2.5</v>
      </c>
      <c r="D15" s="89">
        <v>-2.6</v>
      </c>
      <c r="E15" s="89">
        <v>-1.1000000000000001</v>
      </c>
      <c r="F15" s="89">
        <v>-3.4</v>
      </c>
      <c r="G15" s="89">
        <v>-2.8</v>
      </c>
      <c r="H15" s="89">
        <v>-2.2999999999999998</v>
      </c>
      <c r="I15" s="89">
        <v>-2.2999999999999998</v>
      </c>
      <c r="J15" s="89">
        <v>-2.2000000000000002</v>
      </c>
      <c r="K15" s="89">
        <v>-3.3</v>
      </c>
      <c r="L15" s="89">
        <v>-2.4</v>
      </c>
      <c r="M15" s="89">
        <v>-1.7</v>
      </c>
      <c r="N15" s="89">
        <v>-3.7</v>
      </c>
      <c r="O15" s="89">
        <v>-0.9</v>
      </c>
      <c r="P15" s="89">
        <v>-3.7</v>
      </c>
      <c r="Q15" s="89">
        <v>-1</v>
      </c>
      <c r="R15" s="89">
        <v>-2</v>
      </c>
      <c r="S15" s="89">
        <v>-2.9</v>
      </c>
      <c r="T15" s="89">
        <v>-2.7</v>
      </c>
      <c r="U15" s="89">
        <v>-3.1</v>
      </c>
      <c r="V15" s="89">
        <v>-3</v>
      </c>
      <c r="W15" s="89">
        <v>-2</v>
      </c>
      <c r="X15" s="89">
        <v>-2.2000000000000002</v>
      </c>
      <c r="Y15" s="89">
        <v>-2.1</v>
      </c>
      <c r="Z15" s="89">
        <v>-4.0999999999999996</v>
      </c>
      <c r="AA15" s="89">
        <v>-0.9</v>
      </c>
      <c r="AB15" s="89">
        <v>-0.8</v>
      </c>
      <c r="AC15" s="89">
        <v>-3.1</v>
      </c>
      <c r="AD15" s="89">
        <v>-1.8</v>
      </c>
      <c r="AE15" s="89">
        <v>-0.9</v>
      </c>
      <c r="AF15" s="89">
        <v>-1.9</v>
      </c>
      <c r="AG15" s="89">
        <v>-1.3</v>
      </c>
      <c r="AH15" s="89">
        <v>-2.1</v>
      </c>
      <c r="AI15" s="89">
        <v>-2.9</v>
      </c>
      <c r="AJ15" s="89">
        <v>-2.2794117647058827</v>
      </c>
    </row>
    <row r="16" spans="1:36" x14ac:dyDescent="0.25">
      <c r="A16" s="87">
        <v>46033</v>
      </c>
      <c r="B16" s="89">
        <v>-1.9</v>
      </c>
      <c r="C16" s="89">
        <v>-2.5</v>
      </c>
      <c r="D16" s="89">
        <v>-3.3</v>
      </c>
      <c r="E16" s="89">
        <v>-2</v>
      </c>
      <c r="F16" s="89">
        <v>-3.8</v>
      </c>
      <c r="G16" s="89">
        <v>-5</v>
      </c>
      <c r="H16" s="89">
        <v>-2.1</v>
      </c>
      <c r="I16" s="89">
        <v>-2</v>
      </c>
      <c r="J16" s="89">
        <v>-2.1</v>
      </c>
      <c r="K16" s="89">
        <v>-3.9</v>
      </c>
      <c r="L16" s="89">
        <v>-2.2999999999999998</v>
      </c>
      <c r="M16" s="89">
        <v>-0.5</v>
      </c>
      <c r="N16" s="89">
        <v>-4.9000000000000004</v>
      </c>
      <c r="O16" s="89">
        <v>-1.8</v>
      </c>
      <c r="P16" s="89">
        <v>-4.0999999999999996</v>
      </c>
      <c r="Q16" s="89">
        <v>-2.9</v>
      </c>
      <c r="R16" s="89">
        <v>-2.9</v>
      </c>
      <c r="S16" s="89">
        <v>-3</v>
      </c>
      <c r="T16" s="89">
        <v>-1.5</v>
      </c>
      <c r="U16" s="89">
        <v>-4</v>
      </c>
      <c r="V16" s="89">
        <v>-5.4</v>
      </c>
      <c r="W16" s="89">
        <v>-1.1000000000000001</v>
      </c>
      <c r="X16" s="89">
        <v>-2.6</v>
      </c>
      <c r="Y16" s="89">
        <v>-2.5</v>
      </c>
      <c r="Z16" s="89">
        <v>-4.0999999999999996</v>
      </c>
      <c r="AA16" s="89">
        <v>-1.4</v>
      </c>
      <c r="AB16" s="89">
        <v>0.7</v>
      </c>
      <c r="AC16" s="89">
        <v>-3</v>
      </c>
      <c r="AD16" s="89">
        <v>-1.6</v>
      </c>
      <c r="AE16" s="89">
        <v>0.2</v>
      </c>
      <c r="AF16" s="89">
        <v>-1.7</v>
      </c>
      <c r="AG16" s="89">
        <v>0</v>
      </c>
      <c r="AH16" s="89">
        <v>-0.6</v>
      </c>
      <c r="AI16" s="89">
        <v>-3.4</v>
      </c>
      <c r="AJ16" s="89">
        <v>-2.4411764705882351</v>
      </c>
    </row>
    <row r="17" spans="1:36" x14ac:dyDescent="0.25">
      <c r="A17" s="87">
        <v>46034</v>
      </c>
      <c r="B17" s="89">
        <v>4.2</v>
      </c>
      <c r="C17" s="89">
        <v>4.4000000000000004</v>
      </c>
      <c r="D17" s="89">
        <v>4.5</v>
      </c>
      <c r="E17" s="89">
        <v>4.9000000000000004</v>
      </c>
      <c r="F17" s="89">
        <v>3.3</v>
      </c>
      <c r="G17" s="89">
        <v>2.4</v>
      </c>
      <c r="H17" s="89">
        <v>5.5</v>
      </c>
      <c r="I17" s="89">
        <v>5.7</v>
      </c>
      <c r="J17" s="89">
        <v>5.3</v>
      </c>
      <c r="K17" s="89">
        <v>3.1</v>
      </c>
      <c r="L17" s="89">
        <v>4.5999999999999996</v>
      </c>
      <c r="M17" s="89">
        <v>6.5</v>
      </c>
      <c r="N17" s="89">
        <v>2.4</v>
      </c>
      <c r="O17" s="89">
        <v>1.6</v>
      </c>
      <c r="P17" s="89">
        <v>3.4</v>
      </c>
      <c r="Q17" s="89">
        <v>2.2000000000000002</v>
      </c>
      <c r="R17" s="89">
        <v>2.5</v>
      </c>
      <c r="S17" s="89">
        <v>3.3</v>
      </c>
      <c r="T17" s="89">
        <v>5.7</v>
      </c>
      <c r="U17" s="89">
        <v>2.9</v>
      </c>
      <c r="V17" s="89">
        <v>1.6</v>
      </c>
      <c r="W17" s="89">
        <v>6.1</v>
      </c>
      <c r="X17" s="89">
        <v>4.0999999999999996</v>
      </c>
      <c r="Y17" s="89">
        <v>2.2000000000000002</v>
      </c>
      <c r="Z17" s="89">
        <v>3.4</v>
      </c>
      <c r="AA17" s="89">
        <v>3.1</v>
      </c>
      <c r="AB17" s="89">
        <v>5.9</v>
      </c>
      <c r="AC17" s="89">
        <v>4.8</v>
      </c>
      <c r="AD17" s="89">
        <v>5.9</v>
      </c>
      <c r="AE17" s="89">
        <v>7.3</v>
      </c>
      <c r="AF17" s="89">
        <v>5.7</v>
      </c>
      <c r="AG17" s="89">
        <v>6.8</v>
      </c>
      <c r="AH17" s="89">
        <v>6.7</v>
      </c>
      <c r="AI17" s="89">
        <v>4.8</v>
      </c>
      <c r="AJ17" s="89">
        <v>4.3176470588235301</v>
      </c>
    </row>
    <row r="18" spans="1:36" x14ac:dyDescent="0.25">
      <c r="A18" s="87">
        <v>46035</v>
      </c>
      <c r="B18" s="89">
        <v>8</v>
      </c>
      <c r="C18" s="89">
        <v>7.9</v>
      </c>
      <c r="D18" s="89">
        <v>8.5</v>
      </c>
      <c r="E18" s="89">
        <v>8.1</v>
      </c>
      <c r="F18" s="89">
        <v>8.1</v>
      </c>
      <c r="G18" s="89">
        <v>7.2</v>
      </c>
      <c r="H18" s="89">
        <v>9.3000000000000007</v>
      </c>
      <c r="I18" s="89">
        <v>9.3000000000000007</v>
      </c>
      <c r="J18" s="89">
        <v>8.9</v>
      </c>
      <c r="K18" s="89">
        <v>8.1999999999999993</v>
      </c>
      <c r="L18" s="89">
        <v>8.6</v>
      </c>
      <c r="M18" s="89">
        <v>8.5</v>
      </c>
      <c r="N18" s="89">
        <v>7.2</v>
      </c>
      <c r="O18" s="89">
        <v>4.0999999999999996</v>
      </c>
      <c r="P18" s="89">
        <v>8.4</v>
      </c>
      <c r="Q18" s="89">
        <v>5.8</v>
      </c>
      <c r="R18" s="89">
        <v>6.8</v>
      </c>
      <c r="S18" s="89">
        <v>7.9</v>
      </c>
      <c r="T18" s="89">
        <v>9.4</v>
      </c>
      <c r="U18" s="89">
        <v>7.5</v>
      </c>
      <c r="V18" s="89">
        <v>6.3</v>
      </c>
      <c r="W18" s="89">
        <v>8.8000000000000007</v>
      </c>
      <c r="X18" s="89">
        <v>7.9</v>
      </c>
      <c r="Y18" s="89">
        <v>5.0999999999999996</v>
      </c>
      <c r="Z18" s="89">
        <v>8.6999999999999993</v>
      </c>
      <c r="AA18" s="89">
        <v>6.1</v>
      </c>
      <c r="AB18" s="89">
        <v>7.2</v>
      </c>
      <c r="AC18" s="89">
        <v>8.9</v>
      </c>
      <c r="AD18" s="89">
        <v>8.6</v>
      </c>
      <c r="AE18" s="89">
        <v>9.8000000000000007</v>
      </c>
      <c r="AF18" s="89">
        <v>8.6999999999999993</v>
      </c>
      <c r="AG18" s="89">
        <v>9</v>
      </c>
      <c r="AH18" s="89">
        <v>9.8000000000000007</v>
      </c>
      <c r="AI18" s="89">
        <v>9.4</v>
      </c>
      <c r="AJ18" s="89">
        <v>8</v>
      </c>
    </row>
    <row r="19" spans="1:36" x14ac:dyDescent="0.25">
      <c r="A19" s="87">
        <v>46036</v>
      </c>
      <c r="B19" s="89">
        <v>4.5999999999999996</v>
      </c>
      <c r="C19" s="89">
        <v>6.1</v>
      </c>
      <c r="D19" s="89">
        <v>6.1</v>
      </c>
      <c r="E19" s="89">
        <v>4.8</v>
      </c>
      <c r="F19" s="89">
        <v>5.5</v>
      </c>
      <c r="G19" s="89">
        <v>3.9</v>
      </c>
      <c r="H19" s="89">
        <v>7.9</v>
      </c>
      <c r="I19" s="89">
        <v>8</v>
      </c>
      <c r="J19" s="89">
        <v>7.1</v>
      </c>
      <c r="K19" s="89">
        <v>4.9000000000000004</v>
      </c>
      <c r="L19" s="89">
        <v>6.6</v>
      </c>
      <c r="M19" s="89">
        <v>6.2</v>
      </c>
      <c r="N19" s="89">
        <v>4.5</v>
      </c>
      <c r="O19" s="89">
        <v>3.2</v>
      </c>
      <c r="P19" s="89">
        <v>5.9</v>
      </c>
      <c r="Q19" s="89">
        <v>3.3</v>
      </c>
      <c r="R19" s="89">
        <v>4</v>
      </c>
      <c r="S19" s="89">
        <v>5.3</v>
      </c>
      <c r="T19" s="89">
        <v>8.5</v>
      </c>
      <c r="U19" s="89">
        <v>4.8</v>
      </c>
      <c r="V19" s="89">
        <v>4.3</v>
      </c>
      <c r="W19" s="89">
        <v>6.5</v>
      </c>
      <c r="X19" s="89">
        <v>5.6</v>
      </c>
      <c r="Y19" s="89">
        <v>3.2</v>
      </c>
      <c r="Z19" s="89">
        <v>5.2</v>
      </c>
      <c r="AA19" s="89">
        <v>4.4000000000000004</v>
      </c>
      <c r="AB19" s="89">
        <v>6</v>
      </c>
      <c r="AC19" s="89">
        <v>7.4</v>
      </c>
      <c r="AD19" s="89">
        <v>5.6</v>
      </c>
      <c r="AE19" s="89">
        <v>7.6</v>
      </c>
      <c r="AF19" s="89">
        <v>5.4</v>
      </c>
      <c r="AG19" s="89">
        <v>6.8</v>
      </c>
      <c r="AH19" s="89">
        <v>7.3</v>
      </c>
      <c r="AI19" s="89">
        <v>7.6</v>
      </c>
      <c r="AJ19" s="89">
        <v>5.7088235294117649</v>
      </c>
    </row>
    <row r="20" spans="1:36" x14ac:dyDescent="0.25">
      <c r="A20" s="87">
        <v>46037</v>
      </c>
      <c r="B20" s="89">
        <v>7.8</v>
      </c>
      <c r="C20" s="89">
        <v>8.6</v>
      </c>
      <c r="D20" s="89">
        <v>8.8000000000000007</v>
      </c>
      <c r="E20" s="89">
        <v>8.1</v>
      </c>
      <c r="F20" s="89">
        <v>8.8000000000000007</v>
      </c>
      <c r="G20" s="89">
        <v>8</v>
      </c>
      <c r="H20" s="89">
        <v>10</v>
      </c>
      <c r="I20" s="89">
        <v>9.8000000000000007</v>
      </c>
      <c r="J20" s="89">
        <v>9.4</v>
      </c>
      <c r="K20" s="89">
        <v>8.9</v>
      </c>
      <c r="L20" s="89">
        <v>9.1999999999999993</v>
      </c>
      <c r="M20" s="89">
        <v>8.8000000000000007</v>
      </c>
      <c r="N20" s="89">
        <v>8.3000000000000007</v>
      </c>
      <c r="O20" s="89">
        <v>4.9000000000000004</v>
      </c>
      <c r="P20" s="89">
        <v>9.1999999999999993</v>
      </c>
      <c r="Q20" s="89">
        <v>6.5</v>
      </c>
      <c r="R20" s="89">
        <v>7.7</v>
      </c>
      <c r="S20" s="89">
        <v>8.5</v>
      </c>
      <c r="T20" s="89">
        <v>9.9</v>
      </c>
      <c r="U20" s="89">
        <v>8.1999999999999993</v>
      </c>
      <c r="V20" s="89">
        <v>7.5</v>
      </c>
      <c r="W20" s="89">
        <v>9.3000000000000007</v>
      </c>
      <c r="X20" s="89">
        <v>8.5</v>
      </c>
      <c r="Y20" s="89">
        <v>6.1</v>
      </c>
      <c r="Z20" s="89">
        <v>9</v>
      </c>
      <c r="AA20" s="89">
        <v>5.8</v>
      </c>
      <c r="AB20" s="89">
        <v>7.9</v>
      </c>
      <c r="AC20" s="89">
        <v>9.6</v>
      </c>
      <c r="AD20" s="89">
        <v>8.9</v>
      </c>
      <c r="AE20" s="89">
        <v>10.1</v>
      </c>
      <c r="AF20" s="89">
        <v>9</v>
      </c>
      <c r="AG20" s="89">
        <v>9.5</v>
      </c>
      <c r="AH20" s="89">
        <v>10</v>
      </c>
      <c r="AI20" s="89">
        <v>9.4</v>
      </c>
      <c r="AJ20" s="89">
        <v>8.5294117647058822</v>
      </c>
    </row>
    <row r="21" spans="1:36" x14ac:dyDescent="0.25">
      <c r="A21" s="87">
        <v>46038</v>
      </c>
      <c r="B21" s="89">
        <v>7</v>
      </c>
      <c r="C21" s="89">
        <v>8.3000000000000007</v>
      </c>
      <c r="D21" s="89">
        <v>8.6999999999999993</v>
      </c>
      <c r="E21" s="89">
        <v>7.5</v>
      </c>
      <c r="F21" s="89">
        <v>8.6</v>
      </c>
      <c r="G21" s="89">
        <v>8</v>
      </c>
      <c r="H21" s="89">
        <v>9.3000000000000007</v>
      </c>
      <c r="I21" s="89">
        <v>9.1</v>
      </c>
      <c r="J21" s="89">
        <v>8.4</v>
      </c>
      <c r="K21" s="89">
        <v>8.8000000000000007</v>
      </c>
      <c r="L21" s="89">
        <v>8.6</v>
      </c>
      <c r="M21" s="89">
        <v>7.8</v>
      </c>
      <c r="N21" s="89">
        <v>8.6</v>
      </c>
      <c r="O21" s="89">
        <v>5.3</v>
      </c>
      <c r="P21" s="89">
        <v>9.4</v>
      </c>
      <c r="Q21" s="89">
        <v>6.7</v>
      </c>
      <c r="R21" s="89">
        <v>7.4</v>
      </c>
      <c r="S21" s="89">
        <v>8.3000000000000007</v>
      </c>
      <c r="T21" s="89">
        <v>9.4</v>
      </c>
      <c r="U21" s="89">
        <v>8.1</v>
      </c>
      <c r="V21" s="89">
        <v>8.1999999999999993</v>
      </c>
      <c r="W21" s="89">
        <v>8.1</v>
      </c>
      <c r="X21" s="89">
        <v>8.1999999999999993</v>
      </c>
      <c r="Y21" s="89">
        <v>6.2</v>
      </c>
      <c r="Z21" s="89">
        <v>9.6999999999999993</v>
      </c>
      <c r="AA21" s="89">
        <v>5.8</v>
      </c>
      <c r="AB21" s="89">
        <v>7.1</v>
      </c>
      <c r="AC21" s="89">
        <v>8.6</v>
      </c>
      <c r="AD21" s="89">
        <v>7.7</v>
      </c>
      <c r="AE21" s="89">
        <v>8.6999999999999993</v>
      </c>
      <c r="AF21" s="89">
        <v>8.3000000000000007</v>
      </c>
      <c r="AG21" s="89">
        <v>8.3000000000000007</v>
      </c>
      <c r="AH21" s="89">
        <v>8.6</v>
      </c>
      <c r="AI21" s="89">
        <v>8.9</v>
      </c>
      <c r="AJ21" s="89">
        <v>8.1088235294117634</v>
      </c>
    </row>
    <row r="22" spans="1:36" x14ac:dyDescent="0.25">
      <c r="A22" s="87">
        <v>46039</v>
      </c>
      <c r="B22" s="89">
        <v>5.2</v>
      </c>
      <c r="C22" s="89">
        <v>7.7</v>
      </c>
      <c r="D22" s="89">
        <v>6.6</v>
      </c>
      <c r="E22" s="89">
        <v>5.5</v>
      </c>
      <c r="F22" s="89">
        <v>6.7</v>
      </c>
      <c r="G22" s="89">
        <v>6.3</v>
      </c>
      <c r="H22" s="89">
        <v>7.3</v>
      </c>
      <c r="I22" s="89">
        <v>6.9</v>
      </c>
      <c r="J22" s="89">
        <v>7</v>
      </c>
      <c r="K22" s="89">
        <v>6</v>
      </c>
      <c r="L22" s="89">
        <v>7</v>
      </c>
      <c r="M22" s="89">
        <v>8</v>
      </c>
      <c r="N22" s="89">
        <v>6.3</v>
      </c>
      <c r="O22" s="89">
        <v>4.8</v>
      </c>
      <c r="P22" s="89">
        <v>6.2</v>
      </c>
      <c r="Q22" s="89">
        <v>6.3</v>
      </c>
      <c r="R22" s="89">
        <v>6.4</v>
      </c>
      <c r="S22" s="89">
        <v>6.7</v>
      </c>
      <c r="T22" s="89">
        <v>8.1</v>
      </c>
      <c r="U22" s="89">
        <v>6.4</v>
      </c>
      <c r="V22" s="89">
        <v>5.3</v>
      </c>
      <c r="W22" s="89">
        <v>7.6</v>
      </c>
      <c r="X22" s="89">
        <v>7.3</v>
      </c>
      <c r="Y22" s="89">
        <v>6</v>
      </c>
      <c r="Z22" s="89">
        <v>6.2</v>
      </c>
      <c r="AA22" s="89">
        <v>4.5999999999999996</v>
      </c>
      <c r="AB22" s="89">
        <v>7.3</v>
      </c>
      <c r="AC22" s="89">
        <v>7</v>
      </c>
      <c r="AD22" s="89">
        <v>6.9</v>
      </c>
      <c r="AE22" s="89">
        <v>8.3000000000000007</v>
      </c>
      <c r="AF22" s="89">
        <v>6.6</v>
      </c>
      <c r="AG22" s="89">
        <v>7.6</v>
      </c>
      <c r="AH22" s="89">
        <v>7.5</v>
      </c>
      <c r="AI22" s="89">
        <v>6.7</v>
      </c>
      <c r="AJ22" s="89">
        <v>6.6558823529411759</v>
      </c>
    </row>
    <row r="23" spans="1:36" x14ac:dyDescent="0.25">
      <c r="A23" s="87">
        <v>46040</v>
      </c>
      <c r="B23" s="89">
        <v>0.8</v>
      </c>
      <c r="C23" s="89">
        <v>3.5</v>
      </c>
      <c r="D23" s="89">
        <v>2.5</v>
      </c>
      <c r="E23" s="89">
        <v>1.3</v>
      </c>
      <c r="F23" s="89">
        <v>1.6</v>
      </c>
      <c r="G23" s="89">
        <v>0.8</v>
      </c>
      <c r="H23" s="89">
        <v>3.3</v>
      </c>
      <c r="I23" s="89">
        <v>2.4</v>
      </c>
      <c r="J23" s="89">
        <v>3.1</v>
      </c>
      <c r="K23" s="89">
        <v>0.2</v>
      </c>
      <c r="L23" s="89">
        <v>2.8</v>
      </c>
      <c r="M23" s="89">
        <v>5.6</v>
      </c>
      <c r="N23" s="89">
        <v>0.5</v>
      </c>
      <c r="O23" s="89">
        <v>1.2</v>
      </c>
      <c r="P23" s="89">
        <v>0.1</v>
      </c>
      <c r="Q23" s="89">
        <v>1</v>
      </c>
      <c r="R23" s="89">
        <v>0.7</v>
      </c>
      <c r="S23" s="89">
        <v>1</v>
      </c>
      <c r="T23" s="89">
        <v>2.5</v>
      </c>
      <c r="U23" s="89">
        <v>0.6</v>
      </c>
      <c r="V23" s="89">
        <v>1.5</v>
      </c>
      <c r="W23" s="89">
        <v>3.9</v>
      </c>
      <c r="X23" s="89">
        <v>3.2</v>
      </c>
      <c r="Y23" s="89">
        <v>0.7</v>
      </c>
      <c r="Z23" s="89">
        <v>-0.2</v>
      </c>
      <c r="AA23" s="89">
        <v>1</v>
      </c>
      <c r="AB23" s="89">
        <v>6.2</v>
      </c>
      <c r="AC23" s="89">
        <v>2.6</v>
      </c>
      <c r="AD23" s="89">
        <v>3.4</v>
      </c>
      <c r="AE23" s="89">
        <v>5.9</v>
      </c>
      <c r="AF23" s="89">
        <v>2.4</v>
      </c>
      <c r="AG23" s="89">
        <v>5.4</v>
      </c>
      <c r="AH23" s="89">
        <v>4.8</v>
      </c>
      <c r="AI23" s="89">
        <v>2.2999999999999998</v>
      </c>
      <c r="AJ23" s="89">
        <v>2.3117647058823532</v>
      </c>
    </row>
    <row r="24" spans="1:36" x14ac:dyDescent="0.25">
      <c r="A24" s="87">
        <v>46041</v>
      </c>
      <c r="B24" s="89">
        <v>2.1</v>
      </c>
      <c r="C24" s="89">
        <v>2.5</v>
      </c>
      <c r="D24" s="89">
        <v>2.2000000000000002</v>
      </c>
      <c r="E24" s="89">
        <v>2.2000000000000002</v>
      </c>
      <c r="F24" s="89">
        <v>1.5</v>
      </c>
      <c r="G24" s="89">
        <v>1.5</v>
      </c>
      <c r="H24" s="89">
        <v>2</v>
      </c>
      <c r="I24" s="89">
        <v>1.1000000000000001</v>
      </c>
      <c r="J24" s="89">
        <v>2.1</v>
      </c>
      <c r="K24" s="89">
        <v>1.2</v>
      </c>
      <c r="L24" s="89">
        <v>1.9</v>
      </c>
      <c r="M24" s="89">
        <v>4</v>
      </c>
      <c r="N24" s="89">
        <v>0.5</v>
      </c>
      <c r="O24" s="89">
        <v>1.6</v>
      </c>
      <c r="P24" s="89">
        <v>0</v>
      </c>
      <c r="Q24" s="89">
        <v>1.8</v>
      </c>
      <c r="R24" s="89">
        <v>1.9</v>
      </c>
      <c r="S24" s="89">
        <v>2.2000000000000002</v>
      </c>
      <c r="T24" s="89">
        <v>2</v>
      </c>
      <c r="U24" s="89">
        <v>1.9</v>
      </c>
      <c r="V24" s="89">
        <v>0.9</v>
      </c>
      <c r="W24" s="89">
        <v>3.1</v>
      </c>
      <c r="X24" s="89">
        <v>2.4</v>
      </c>
      <c r="Y24" s="89">
        <v>1.7</v>
      </c>
      <c r="Z24" s="89">
        <v>-0.1</v>
      </c>
      <c r="AA24" s="89">
        <v>1.8</v>
      </c>
      <c r="AB24" s="89">
        <v>4.7</v>
      </c>
      <c r="AC24" s="89">
        <v>1.4</v>
      </c>
      <c r="AD24" s="89">
        <v>2.7</v>
      </c>
      <c r="AE24" s="89">
        <v>4.3</v>
      </c>
      <c r="AF24" s="89">
        <v>3.2</v>
      </c>
      <c r="AG24" s="89">
        <v>3.9</v>
      </c>
      <c r="AH24" s="89">
        <v>2.7</v>
      </c>
      <c r="AI24" s="89">
        <v>1.4</v>
      </c>
      <c r="AJ24" s="89">
        <v>2.0676470588235296</v>
      </c>
    </row>
    <row r="25" spans="1:36" x14ac:dyDescent="0.25">
      <c r="A25" s="87">
        <v>46042</v>
      </c>
      <c r="B25" s="89">
        <v>2</v>
      </c>
      <c r="C25" s="89">
        <v>0.9</v>
      </c>
      <c r="D25" s="89">
        <v>1.3</v>
      </c>
      <c r="E25" s="89">
        <v>2.4</v>
      </c>
      <c r="F25" s="89">
        <v>1.5</v>
      </c>
      <c r="G25" s="89">
        <v>0.9</v>
      </c>
      <c r="H25" s="89">
        <v>0.8</v>
      </c>
      <c r="I25" s="89">
        <v>1.4</v>
      </c>
      <c r="J25" s="89">
        <v>0.5</v>
      </c>
      <c r="K25" s="89">
        <v>0.8</v>
      </c>
      <c r="L25" s="89">
        <v>0.2</v>
      </c>
      <c r="M25" s="89">
        <v>4.5</v>
      </c>
      <c r="N25" s="89">
        <v>0.5</v>
      </c>
      <c r="O25" s="89">
        <v>1.8</v>
      </c>
      <c r="P25" s="89">
        <v>0.8</v>
      </c>
      <c r="Q25" s="89">
        <v>1.6</v>
      </c>
      <c r="R25" s="89">
        <v>2.2999999999999998</v>
      </c>
      <c r="S25" s="89">
        <v>1.7</v>
      </c>
      <c r="T25" s="89">
        <v>2</v>
      </c>
      <c r="U25" s="89">
        <v>1.7</v>
      </c>
      <c r="V25" s="89">
        <v>0.5</v>
      </c>
      <c r="W25" s="89">
        <v>2.2999999999999998</v>
      </c>
      <c r="X25" s="89">
        <v>2.1</v>
      </c>
      <c r="Y25" s="89">
        <v>1.7</v>
      </c>
      <c r="Z25" s="89">
        <v>0.8</v>
      </c>
      <c r="AA25" s="89">
        <v>2.6</v>
      </c>
      <c r="AB25" s="89">
        <v>5.2</v>
      </c>
      <c r="AC25" s="89">
        <v>0.7</v>
      </c>
      <c r="AD25" s="89">
        <v>1.7</v>
      </c>
      <c r="AE25" s="89">
        <v>4.5999999999999996</v>
      </c>
      <c r="AF25" s="89">
        <v>3.2</v>
      </c>
      <c r="AG25" s="89">
        <v>5.2</v>
      </c>
      <c r="AH25" s="89">
        <v>3.5</v>
      </c>
      <c r="AI25" s="89">
        <v>1.3</v>
      </c>
      <c r="AJ25" s="89">
        <v>1.9117647058823537</v>
      </c>
    </row>
    <row r="26" spans="1:36" x14ac:dyDescent="0.25">
      <c r="A26" s="87">
        <v>46043</v>
      </c>
      <c r="B26" s="89">
        <v>3.6</v>
      </c>
      <c r="C26" s="89">
        <v>4.3</v>
      </c>
      <c r="D26" s="89">
        <v>4.5</v>
      </c>
      <c r="E26" s="89">
        <v>4</v>
      </c>
      <c r="F26" s="89">
        <v>4</v>
      </c>
      <c r="G26" s="89">
        <v>1</v>
      </c>
      <c r="H26" s="89">
        <v>4.8</v>
      </c>
      <c r="I26" s="89">
        <v>3.9</v>
      </c>
      <c r="J26" s="89">
        <v>4.7</v>
      </c>
      <c r="K26" s="89">
        <v>2.6</v>
      </c>
      <c r="L26" s="89">
        <v>3.8</v>
      </c>
      <c r="M26" s="89">
        <v>6.6</v>
      </c>
      <c r="N26" s="89">
        <v>1.4</v>
      </c>
      <c r="O26" s="89">
        <v>2.1</v>
      </c>
      <c r="P26" s="89">
        <v>2.5</v>
      </c>
      <c r="Q26" s="89">
        <v>1.1000000000000001</v>
      </c>
      <c r="R26" s="89">
        <v>2.7</v>
      </c>
      <c r="S26" s="89">
        <v>3.9</v>
      </c>
      <c r="T26" s="89">
        <v>5.6</v>
      </c>
      <c r="U26" s="89">
        <v>2.8</v>
      </c>
      <c r="V26" s="89">
        <v>0.2</v>
      </c>
      <c r="W26" s="89">
        <v>5.7</v>
      </c>
      <c r="X26" s="89">
        <v>4.8</v>
      </c>
      <c r="Y26" s="89">
        <v>2.8</v>
      </c>
      <c r="Z26" s="89">
        <v>2.9</v>
      </c>
      <c r="AA26" s="89">
        <v>2.7</v>
      </c>
      <c r="AB26" s="89">
        <v>6.7</v>
      </c>
      <c r="AC26" s="89">
        <v>3.3</v>
      </c>
      <c r="AD26" s="89">
        <v>4.5999999999999996</v>
      </c>
      <c r="AE26" s="89">
        <v>7.6</v>
      </c>
      <c r="AF26" s="89">
        <v>5.2</v>
      </c>
      <c r="AG26" s="89">
        <v>7.1</v>
      </c>
      <c r="AH26" s="89">
        <v>6.5</v>
      </c>
      <c r="AI26" s="89">
        <v>3.5</v>
      </c>
      <c r="AJ26" s="89">
        <v>3.9264705882352939</v>
      </c>
    </row>
    <row r="27" spans="1:36" x14ac:dyDescent="0.25">
      <c r="A27" s="87">
        <v>46044</v>
      </c>
      <c r="B27" s="89">
        <v>0.9</v>
      </c>
      <c r="C27" s="89">
        <v>2.9</v>
      </c>
      <c r="D27" s="89">
        <v>2.7</v>
      </c>
      <c r="E27" s="89">
        <v>0.7</v>
      </c>
      <c r="F27" s="89">
        <v>1.5</v>
      </c>
      <c r="G27" s="89">
        <v>-1.4</v>
      </c>
      <c r="H27" s="89">
        <v>3.8</v>
      </c>
      <c r="I27" s="89">
        <v>3.3</v>
      </c>
      <c r="J27" s="89">
        <v>3.6</v>
      </c>
      <c r="K27" s="89">
        <v>-0.4</v>
      </c>
      <c r="L27" s="89">
        <v>2.4</v>
      </c>
      <c r="M27" s="89">
        <v>3.9</v>
      </c>
      <c r="N27" s="89">
        <v>-1</v>
      </c>
      <c r="O27" s="89">
        <v>-0.6</v>
      </c>
      <c r="P27" s="89">
        <v>0.4</v>
      </c>
      <c r="Q27" s="89">
        <v>-1.1000000000000001</v>
      </c>
      <c r="R27" s="89">
        <v>-0.8</v>
      </c>
      <c r="S27" s="89">
        <v>0.4</v>
      </c>
      <c r="T27" s="89">
        <v>4.5</v>
      </c>
      <c r="U27" s="89">
        <v>-0.2</v>
      </c>
      <c r="V27" s="89">
        <v>-1.8</v>
      </c>
      <c r="W27" s="89">
        <v>3.4</v>
      </c>
      <c r="X27" s="89">
        <v>2.7</v>
      </c>
      <c r="Y27" s="89">
        <v>-0.3</v>
      </c>
      <c r="Z27" s="89">
        <v>-0.7</v>
      </c>
      <c r="AA27" s="89">
        <v>-0.3</v>
      </c>
      <c r="AB27" s="89">
        <v>5.7</v>
      </c>
      <c r="AC27" s="89">
        <v>2.9</v>
      </c>
      <c r="AD27" s="89">
        <v>2.9</v>
      </c>
      <c r="AE27" s="89">
        <v>6.4</v>
      </c>
      <c r="AF27" s="89">
        <v>1.4</v>
      </c>
      <c r="AG27" s="89">
        <v>5.5</v>
      </c>
      <c r="AH27" s="89">
        <v>4.5</v>
      </c>
      <c r="AI27" s="89">
        <v>3.3</v>
      </c>
      <c r="AJ27" s="89">
        <v>1.7970588235294112</v>
      </c>
    </row>
    <row r="28" spans="1:36" x14ac:dyDescent="0.25">
      <c r="A28" s="87">
        <v>46045</v>
      </c>
      <c r="B28" s="89">
        <v>1.7</v>
      </c>
      <c r="C28" s="89">
        <v>4.9000000000000004</v>
      </c>
      <c r="D28" s="89">
        <v>4.8</v>
      </c>
      <c r="E28" s="89">
        <v>1.3</v>
      </c>
      <c r="F28" s="89">
        <v>3.3</v>
      </c>
      <c r="G28" s="89">
        <v>-1.1000000000000001</v>
      </c>
      <c r="H28" s="89">
        <v>6.1</v>
      </c>
      <c r="I28" s="89">
        <v>5.4</v>
      </c>
      <c r="J28" s="89">
        <v>5.9</v>
      </c>
      <c r="K28" s="89">
        <v>0.8</v>
      </c>
      <c r="L28" s="89">
        <v>4.9000000000000004</v>
      </c>
      <c r="M28" s="89">
        <v>6.9</v>
      </c>
      <c r="N28" s="89">
        <v>-0.7</v>
      </c>
      <c r="O28" s="89">
        <v>-0.4</v>
      </c>
      <c r="P28" s="89">
        <v>2.4</v>
      </c>
      <c r="Q28" s="89">
        <v>-1.3</v>
      </c>
      <c r="R28" s="89">
        <v>-0.3</v>
      </c>
      <c r="S28" s="89">
        <v>2.1</v>
      </c>
      <c r="T28" s="89">
        <v>5.8</v>
      </c>
      <c r="U28" s="89">
        <v>0.4</v>
      </c>
      <c r="V28" s="89">
        <v>-1.8</v>
      </c>
      <c r="W28" s="89">
        <v>6.1</v>
      </c>
      <c r="X28" s="89">
        <v>4.3</v>
      </c>
      <c r="Y28" s="89">
        <v>0.6</v>
      </c>
      <c r="Z28" s="89">
        <v>1</v>
      </c>
      <c r="AA28" s="89">
        <v>0.5</v>
      </c>
      <c r="AB28" s="89">
        <v>5.9</v>
      </c>
      <c r="AC28" s="89">
        <v>5</v>
      </c>
      <c r="AD28" s="89">
        <v>5</v>
      </c>
      <c r="AE28" s="89">
        <v>6.8</v>
      </c>
      <c r="AF28" s="89">
        <v>2.9</v>
      </c>
      <c r="AG28" s="89">
        <v>6.6</v>
      </c>
      <c r="AH28" s="89">
        <v>6.6</v>
      </c>
      <c r="AI28" s="89">
        <v>4.8</v>
      </c>
      <c r="AJ28" s="89">
        <v>3.1529411764705877</v>
      </c>
    </row>
    <row r="29" spans="1:36" x14ac:dyDescent="0.25">
      <c r="A29" s="87">
        <v>46046</v>
      </c>
      <c r="B29" s="89">
        <v>0.8</v>
      </c>
      <c r="C29" s="89">
        <v>2.7</v>
      </c>
      <c r="D29" s="89">
        <v>2.9</v>
      </c>
      <c r="E29" s="89">
        <v>0.4</v>
      </c>
      <c r="F29" s="89">
        <v>1.3</v>
      </c>
      <c r="G29" s="89">
        <v>-1.8</v>
      </c>
      <c r="H29" s="89">
        <v>4.9000000000000004</v>
      </c>
      <c r="I29" s="89">
        <v>4.0999999999999996</v>
      </c>
      <c r="J29" s="89">
        <v>4.3</v>
      </c>
      <c r="K29" s="89">
        <v>-0.7</v>
      </c>
      <c r="L29" s="89">
        <v>2.7</v>
      </c>
      <c r="M29" s="89">
        <v>4.9000000000000004</v>
      </c>
      <c r="N29" s="89">
        <v>-1.6</v>
      </c>
      <c r="O29" s="89">
        <v>-1</v>
      </c>
      <c r="P29" s="89">
        <v>0</v>
      </c>
      <c r="Q29" s="89">
        <v>-1.9</v>
      </c>
      <c r="R29" s="89">
        <v>-1.2</v>
      </c>
      <c r="S29" s="89">
        <v>0.6</v>
      </c>
      <c r="T29" s="89">
        <v>5.2</v>
      </c>
      <c r="U29" s="89">
        <v>-0.7</v>
      </c>
      <c r="V29" s="89">
        <v>-2.2000000000000002</v>
      </c>
      <c r="W29" s="89">
        <v>3.9</v>
      </c>
      <c r="X29" s="89">
        <v>2.7</v>
      </c>
      <c r="Y29" s="89">
        <v>-0.5</v>
      </c>
      <c r="Z29" s="89">
        <v>-0.8</v>
      </c>
      <c r="AA29" s="89">
        <v>-0.5</v>
      </c>
      <c r="AB29" s="89">
        <v>5.8</v>
      </c>
      <c r="AC29" s="89">
        <v>2.8</v>
      </c>
      <c r="AD29" s="89">
        <v>3.1</v>
      </c>
      <c r="AE29" s="89">
        <v>5.8</v>
      </c>
      <c r="AF29" s="89">
        <v>1.7</v>
      </c>
      <c r="AG29" s="89">
        <v>5.3</v>
      </c>
      <c r="AH29" s="89">
        <v>4.8</v>
      </c>
      <c r="AI29" s="89">
        <v>3.3</v>
      </c>
      <c r="AJ29" s="89">
        <v>1.7970588235294114</v>
      </c>
    </row>
    <row r="30" spans="1:36" x14ac:dyDescent="0.25">
      <c r="A30" s="87">
        <v>46047</v>
      </c>
      <c r="B30" s="89">
        <v>-0.8</v>
      </c>
      <c r="C30" s="89">
        <v>-1</v>
      </c>
      <c r="D30" s="89">
        <v>-1</v>
      </c>
      <c r="E30" s="89">
        <v>-0.7</v>
      </c>
      <c r="F30" s="89">
        <v>-1.5</v>
      </c>
      <c r="G30" s="89">
        <v>-1.3</v>
      </c>
      <c r="H30" s="89">
        <v>-0.3</v>
      </c>
      <c r="I30" s="89">
        <v>-0.4</v>
      </c>
      <c r="J30" s="89">
        <v>-0.5</v>
      </c>
      <c r="K30" s="89">
        <v>-1.3</v>
      </c>
      <c r="L30" s="89">
        <v>-1.2</v>
      </c>
      <c r="M30" s="89">
        <v>0</v>
      </c>
      <c r="N30" s="89">
        <v>-1.4</v>
      </c>
      <c r="O30" s="89">
        <v>-1.3</v>
      </c>
      <c r="P30" s="89">
        <v>-1</v>
      </c>
      <c r="Q30" s="89">
        <v>-1.1000000000000001</v>
      </c>
      <c r="R30" s="89">
        <v>-1.4</v>
      </c>
      <c r="S30" s="89">
        <v>-1.4</v>
      </c>
      <c r="T30" s="89">
        <v>-0.6</v>
      </c>
      <c r="U30" s="89">
        <v>-1.1000000000000001</v>
      </c>
      <c r="V30" s="89">
        <v>-1.3</v>
      </c>
      <c r="W30" s="89">
        <v>-0.4</v>
      </c>
      <c r="X30" s="89">
        <v>-0.8</v>
      </c>
      <c r="Y30" s="89">
        <v>-1.4</v>
      </c>
      <c r="Z30" s="89">
        <v>-1.4</v>
      </c>
      <c r="AA30" s="89">
        <v>-1.2</v>
      </c>
      <c r="AB30" s="89">
        <v>2.2000000000000002</v>
      </c>
      <c r="AC30" s="89">
        <v>-1.2</v>
      </c>
      <c r="AD30" s="89">
        <v>-0.5</v>
      </c>
      <c r="AE30" s="89">
        <v>1</v>
      </c>
      <c r="AF30" s="89">
        <v>-1.2</v>
      </c>
      <c r="AG30" s="89">
        <v>1.2</v>
      </c>
      <c r="AH30" s="89">
        <v>0.1</v>
      </c>
      <c r="AI30" s="89">
        <v>-0.6</v>
      </c>
      <c r="AJ30" s="89">
        <v>-0.72941176470588232</v>
      </c>
    </row>
    <row r="31" spans="1:36" x14ac:dyDescent="0.25">
      <c r="A31" s="87">
        <v>46048</v>
      </c>
      <c r="B31" s="89">
        <v>0.6</v>
      </c>
      <c r="C31" s="89">
        <v>0.2</v>
      </c>
      <c r="D31" s="89">
        <v>0.7</v>
      </c>
      <c r="E31" s="89">
        <v>1.2</v>
      </c>
      <c r="F31" s="89">
        <v>0.2</v>
      </c>
      <c r="G31" s="89">
        <v>0.3</v>
      </c>
      <c r="H31" s="89">
        <v>-0.6</v>
      </c>
      <c r="I31" s="89">
        <v>-0.9</v>
      </c>
      <c r="J31" s="89">
        <v>-0.7</v>
      </c>
      <c r="K31" s="89">
        <v>0.3</v>
      </c>
      <c r="L31" s="89">
        <v>0.1</v>
      </c>
      <c r="M31" s="89">
        <v>1.4</v>
      </c>
      <c r="N31" s="89">
        <v>0</v>
      </c>
      <c r="O31" s="89">
        <v>1</v>
      </c>
      <c r="P31" s="89">
        <v>0.1</v>
      </c>
      <c r="Q31" s="89">
        <v>0.6</v>
      </c>
      <c r="R31" s="89">
        <v>0.6</v>
      </c>
      <c r="S31" s="89">
        <v>0.5</v>
      </c>
      <c r="T31" s="89">
        <v>-1.7</v>
      </c>
      <c r="U31" s="89">
        <v>0.4</v>
      </c>
      <c r="V31" s="89">
        <v>-0.1</v>
      </c>
      <c r="W31" s="89">
        <v>0.9</v>
      </c>
      <c r="X31" s="89">
        <v>1.1000000000000001</v>
      </c>
      <c r="Y31" s="89">
        <v>0.6</v>
      </c>
      <c r="Z31" s="89">
        <v>-0.2</v>
      </c>
      <c r="AA31" s="89">
        <v>1.2</v>
      </c>
      <c r="AB31" s="89">
        <v>1</v>
      </c>
      <c r="AC31" s="89">
        <v>0.3</v>
      </c>
      <c r="AD31" s="89">
        <v>0.9</v>
      </c>
      <c r="AE31" s="89">
        <v>0.1</v>
      </c>
      <c r="AF31" s="89">
        <v>0.8</v>
      </c>
      <c r="AG31" s="89">
        <v>0.7</v>
      </c>
      <c r="AH31" s="89">
        <v>-0.5</v>
      </c>
      <c r="AI31" s="89">
        <v>0.1</v>
      </c>
      <c r="AJ31" s="89">
        <v>0.3294117647058824</v>
      </c>
    </row>
    <row r="32" spans="1:36" x14ac:dyDescent="0.25">
      <c r="A32" s="87">
        <v>46049</v>
      </c>
      <c r="B32" s="89">
        <v>0.5</v>
      </c>
      <c r="C32" s="89">
        <v>2</v>
      </c>
      <c r="D32" s="89">
        <v>2</v>
      </c>
      <c r="E32" s="89">
        <v>0.5</v>
      </c>
      <c r="F32" s="89">
        <v>1.3</v>
      </c>
      <c r="G32" s="89">
        <v>0.2</v>
      </c>
      <c r="H32" s="89">
        <v>2.8</v>
      </c>
      <c r="I32" s="89">
        <v>2.8</v>
      </c>
      <c r="J32" s="89">
        <v>2.4</v>
      </c>
      <c r="K32" s="89">
        <v>0.1</v>
      </c>
      <c r="L32" s="89">
        <v>2.2000000000000002</v>
      </c>
      <c r="M32" s="89">
        <v>2.7</v>
      </c>
      <c r="N32" s="89">
        <v>0.1</v>
      </c>
      <c r="O32" s="89">
        <v>0.1</v>
      </c>
      <c r="P32" s="89">
        <v>1</v>
      </c>
      <c r="Q32" s="89">
        <v>0.2</v>
      </c>
      <c r="R32" s="89">
        <v>0.3</v>
      </c>
      <c r="S32" s="89">
        <v>0.5</v>
      </c>
      <c r="T32" s="89">
        <v>3.3</v>
      </c>
      <c r="U32" s="89">
        <v>0.3</v>
      </c>
      <c r="V32" s="89">
        <v>0</v>
      </c>
      <c r="W32" s="89">
        <v>2.5</v>
      </c>
      <c r="X32" s="89">
        <v>1.3</v>
      </c>
      <c r="Y32" s="89">
        <v>0</v>
      </c>
      <c r="Z32" s="89">
        <v>0.5</v>
      </c>
      <c r="AA32" s="89">
        <v>0.3</v>
      </c>
      <c r="AB32" s="89">
        <v>3.8</v>
      </c>
      <c r="AC32" s="89">
        <v>2.2000000000000002</v>
      </c>
      <c r="AD32" s="89">
        <v>2</v>
      </c>
      <c r="AE32" s="89">
        <v>3.7</v>
      </c>
      <c r="AF32" s="89">
        <v>0.6</v>
      </c>
      <c r="AG32" s="89">
        <v>3.4</v>
      </c>
      <c r="AH32" s="89">
        <v>3</v>
      </c>
      <c r="AI32" s="89">
        <v>2.4</v>
      </c>
      <c r="AJ32" s="89">
        <v>1.5000000000000002</v>
      </c>
    </row>
    <row r="33" spans="1:36" x14ac:dyDescent="0.25">
      <c r="A33" s="87">
        <v>46050</v>
      </c>
      <c r="B33" s="89">
        <v>1.1000000000000001</v>
      </c>
      <c r="C33" s="89">
        <v>3.3</v>
      </c>
      <c r="D33" s="89">
        <v>2.6</v>
      </c>
      <c r="E33" s="89">
        <v>0.9</v>
      </c>
      <c r="F33" s="89">
        <v>1.4</v>
      </c>
      <c r="G33" s="89">
        <v>-0.2</v>
      </c>
      <c r="H33" s="89">
        <v>3.7</v>
      </c>
      <c r="I33" s="89">
        <v>3.5</v>
      </c>
      <c r="J33" s="89">
        <v>3.6</v>
      </c>
      <c r="K33" s="89">
        <v>0.4</v>
      </c>
      <c r="L33" s="89">
        <v>3.1</v>
      </c>
      <c r="M33" s="89">
        <v>3.7</v>
      </c>
      <c r="N33" s="89">
        <v>-0.2</v>
      </c>
      <c r="O33" s="89">
        <v>0.1</v>
      </c>
      <c r="P33" s="89">
        <v>1.1000000000000001</v>
      </c>
      <c r="Q33" s="89">
        <v>-0.1</v>
      </c>
      <c r="R33" s="89">
        <v>0.2</v>
      </c>
      <c r="S33" s="89">
        <v>1.1000000000000001</v>
      </c>
      <c r="T33" s="89">
        <v>4</v>
      </c>
      <c r="U33" s="89">
        <v>0.3</v>
      </c>
      <c r="V33" s="89">
        <v>-0.3</v>
      </c>
      <c r="W33" s="89">
        <v>3.7</v>
      </c>
      <c r="X33" s="89">
        <v>2.5</v>
      </c>
      <c r="Y33" s="89">
        <v>0.4</v>
      </c>
      <c r="Z33" s="89">
        <v>0.4</v>
      </c>
      <c r="AA33" s="89">
        <v>0.4</v>
      </c>
      <c r="AB33" s="89">
        <v>3.8</v>
      </c>
      <c r="AC33" s="89">
        <v>2.8</v>
      </c>
      <c r="AD33" s="89">
        <v>3.4</v>
      </c>
      <c r="AE33" s="89">
        <v>3.9</v>
      </c>
      <c r="AF33" s="89">
        <v>1.6</v>
      </c>
      <c r="AG33" s="89">
        <v>3.7</v>
      </c>
      <c r="AH33" s="89">
        <v>4.0999999999999996</v>
      </c>
      <c r="AI33" s="89">
        <v>2.9</v>
      </c>
      <c r="AJ33" s="89">
        <v>1.9676470588235295</v>
      </c>
    </row>
    <row r="34" spans="1:36" x14ac:dyDescent="0.25">
      <c r="A34" s="87">
        <v>46051</v>
      </c>
      <c r="B34" s="89">
        <v>0</v>
      </c>
      <c r="C34" s="89">
        <v>0.1</v>
      </c>
      <c r="D34" s="89">
        <v>-0.2</v>
      </c>
      <c r="E34" s="89">
        <v>0.3</v>
      </c>
      <c r="F34" s="89">
        <v>-0.3</v>
      </c>
      <c r="G34" s="89">
        <v>-0.3</v>
      </c>
      <c r="H34" s="89">
        <v>0.4</v>
      </c>
      <c r="I34" s="89">
        <v>0.7</v>
      </c>
      <c r="J34" s="89">
        <v>0.4</v>
      </c>
      <c r="K34" s="89">
        <v>-0.4</v>
      </c>
      <c r="L34" s="89">
        <v>0</v>
      </c>
      <c r="M34" s="89">
        <v>0.8</v>
      </c>
      <c r="N34" s="89">
        <v>-0.5</v>
      </c>
      <c r="O34" s="89">
        <v>0</v>
      </c>
      <c r="P34" s="89">
        <v>-0.2</v>
      </c>
      <c r="Q34" s="89">
        <v>-0.2</v>
      </c>
      <c r="R34" s="89">
        <v>-0.1</v>
      </c>
      <c r="S34" s="89">
        <v>-0.2</v>
      </c>
      <c r="T34" s="89">
        <v>0.5</v>
      </c>
      <c r="U34" s="89">
        <v>-0.3</v>
      </c>
      <c r="V34" s="89">
        <v>-0.2</v>
      </c>
      <c r="W34" s="89">
        <v>0.5</v>
      </c>
      <c r="X34" s="89">
        <v>0.1</v>
      </c>
      <c r="Y34" s="89">
        <v>-0.2</v>
      </c>
      <c r="Z34" s="89">
        <v>-0.5</v>
      </c>
      <c r="AA34" s="89">
        <v>0.1</v>
      </c>
      <c r="AB34" s="89">
        <v>1.3</v>
      </c>
      <c r="AC34" s="89">
        <v>-0.1</v>
      </c>
      <c r="AD34" s="89">
        <v>0.3</v>
      </c>
      <c r="AE34" s="89">
        <v>1.3</v>
      </c>
      <c r="AF34" s="89">
        <v>0</v>
      </c>
      <c r="AG34" s="89">
        <v>1</v>
      </c>
      <c r="AH34" s="89">
        <v>0.6</v>
      </c>
      <c r="AI34" s="89">
        <v>0.2</v>
      </c>
      <c r="AJ34" s="89">
        <v>0.14411764705882352</v>
      </c>
    </row>
    <row r="35" spans="1:36" x14ac:dyDescent="0.25">
      <c r="A35" s="87">
        <v>46052</v>
      </c>
      <c r="B35" s="89">
        <v>0.9</v>
      </c>
      <c r="C35" s="89">
        <v>2.2999999999999998</v>
      </c>
      <c r="D35" s="89">
        <v>1.8</v>
      </c>
      <c r="E35" s="89">
        <v>0.6</v>
      </c>
      <c r="F35" s="89">
        <v>1</v>
      </c>
      <c r="G35" s="89">
        <v>-0.9</v>
      </c>
      <c r="H35" s="89">
        <v>3.1</v>
      </c>
      <c r="I35" s="89">
        <v>3</v>
      </c>
      <c r="J35" s="89">
        <v>3.1</v>
      </c>
      <c r="K35" s="89">
        <v>0.4</v>
      </c>
      <c r="L35" s="89">
        <v>2.4</v>
      </c>
      <c r="M35" s="89">
        <v>3.5</v>
      </c>
      <c r="N35" s="89">
        <v>-0.9</v>
      </c>
      <c r="O35" s="89">
        <v>-0.7</v>
      </c>
      <c r="P35" s="89">
        <v>0.9</v>
      </c>
      <c r="Q35" s="89">
        <v>-1</v>
      </c>
      <c r="R35" s="89">
        <v>-0.6</v>
      </c>
      <c r="S35" s="89">
        <v>0.9</v>
      </c>
      <c r="T35" s="89">
        <v>2.2999999999999998</v>
      </c>
      <c r="U35" s="89">
        <v>0</v>
      </c>
      <c r="V35" s="89">
        <v>-1</v>
      </c>
      <c r="W35" s="89">
        <v>3</v>
      </c>
      <c r="X35" s="89">
        <v>1.8</v>
      </c>
      <c r="Y35" s="89">
        <v>0</v>
      </c>
      <c r="Z35" s="89">
        <v>0.4</v>
      </c>
      <c r="AA35" s="89">
        <v>-0.1</v>
      </c>
      <c r="AB35" s="89">
        <v>4</v>
      </c>
      <c r="AC35" s="89">
        <v>2.2999999999999998</v>
      </c>
      <c r="AD35" s="89">
        <v>2.4</v>
      </c>
      <c r="AE35" s="89">
        <v>4.0999999999999996</v>
      </c>
      <c r="AF35" s="89">
        <v>1.5</v>
      </c>
      <c r="AG35" s="89">
        <v>3.8</v>
      </c>
      <c r="AH35" s="89">
        <v>3.6</v>
      </c>
      <c r="AI35" s="89">
        <v>2.6</v>
      </c>
      <c r="AJ35" s="89">
        <v>1.4852941176470587</v>
      </c>
    </row>
    <row r="36" spans="1:36" x14ac:dyDescent="0.25">
      <c r="A36" s="87">
        <v>46053</v>
      </c>
      <c r="B36" s="89">
        <v>2.9</v>
      </c>
      <c r="C36" s="89">
        <v>5.6</v>
      </c>
      <c r="D36" s="89">
        <v>5.5</v>
      </c>
      <c r="E36" s="89">
        <v>2.5</v>
      </c>
      <c r="F36" s="89">
        <v>4.5</v>
      </c>
      <c r="G36" s="89">
        <v>0.7</v>
      </c>
      <c r="H36" s="89">
        <v>6.1</v>
      </c>
      <c r="I36" s="89">
        <v>5.6</v>
      </c>
      <c r="J36" s="89">
        <v>5.9</v>
      </c>
      <c r="K36" s="89">
        <v>2.7</v>
      </c>
      <c r="L36" s="89">
        <v>5.3</v>
      </c>
      <c r="M36" s="89">
        <v>6.9</v>
      </c>
      <c r="N36" s="89">
        <v>0.9</v>
      </c>
      <c r="O36" s="89">
        <v>0.8</v>
      </c>
      <c r="P36" s="89">
        <v>3.7</v>
      </c>
      <c r="Q36" s="89">
        <v>0.6</v>
      </c>
      <c r="R36" s="89">
        <v>1.3</v>
      </c>
      <c r="S36" s="89">
        <v>3.7</v>
      </c>
      <c r="T36" s="89">
        <v>6.8</v>
      </c>
      <c r="U36" s="89">
        <v>2</v>
      </c>
      <c r="V36" s="89">
        <v>0.4</v>
      </c>
      <c r="W36" s="89">
        <v>6.1</v>
      </c>
      <c r="X36" s="89">
        <v>5.3</v>
      </c>
      <c r="Y36" s="89">
        <v>2.1</v>
      </c>
      <c r="Z36" s="89">
        <v>2.7</v>
      </c>
      <c r="AA36" s="89">
        <v>1.5</v>
      </c>
      <c r="AB36" s="89">
        <v>6.3</v>
      </c>
      <c r="AC36" s="89">
        <v>5.5</v>
      </c>
      <c r="AD36" s="89">
        <v>5.7</v>
      </c>
      <c r="AE36" s="89">
        <v>7.6</v>
      </c>
      <c r="AF36" s="89">
        <v>5.3</v>
      </c>
      <c r="AG36" s="89">
        <v>7.1</v>
      </c>
      <c r="AH36" s="89">
        <v>6.7</v>
      </c>
      <c r="AI36" s="89">
        <v>5.4</v>
      </c>
      <c r="AJ36" s="89">
        <v>4.1676470588235279</v>
      </c>
    </row>
    <row r="37" spans="1:36" x14ac:dyDescent="0.25">
      <c r="A37" s="87" t="s">
        <v>130</v>
      </c>
      <c r="B37" s="89">
        <v>1.8935483870967744</v>
      </c>
      <c r="C37" s="89">
        <v>2.4999999999999991</v>
      </c>
      <c r="D37" s="89">
        <v>2.5096774193548388</v>
      </c>
      <c r="E37" s="89">
        <v>2.4483870967741939</v>
      </c>
      <c r="F37" s="89">
        <v>1.8096774193548388</v>
      </c>
      <c r="G37" s="89">
        <v>0.90322580645161299</v>
      </c>
      <c r="H37" s="89">
        <v>2.9419354838709673</v>
      </c>
      <c r="I37" s="89">
        <v>2.7548387096774185</v>
      </c>
      <c r="J37" s="89">
        <v>2.7580645161290329</v>
      </c>
      <c r="K37" s="89">
        <v>1.3483870967741935</v>
      </c>
      <c r="L37" s="89">
        <v>2.4387096774193546</v>
      </c>
      <c r="M37" s="89">
        <v>4.0548387096774201</v>
      </c>
      <c r="N37" s="89">
        <v>0.8870967741935486</v>
      </c>
      <c r="O37" s="89">
        <v>1.4387096774193548</v>
      </c>
      <c r="P37" s="89">
        <v>1.6225806451612903</v>
      </c>
      <c r="Q37" s="89">
        <v>1.1903225806451612</v>
      </c>
      <c r="R37" s="89">
        <v>1.3387096774193548</v>
      </c>
      <c r="S37" s="89">
        <v>1.7516129032258068</v>
      </c>
      <c r="T37" s="89">
        <v>2.9645161290322584</v>
      </c>
      <c r="U37" s="89">
        <v>1.3741935483870964</v>
      </c>
      <c r="V37" s="89">
        <v>0.66451612903225787</v>
      </c>
      <c r="W37" s="89">
        <v>3.3612903225806452</v>
      </c>
      <c r="X37" s="89">
        <v>2.6516129032258058</v>
      </c>
      <c r="Y37" s="89">
        <v>1.4225806451612908</v>
      </c>
      <c r="Z37" s="89">
        <v>1.3451612903225802</v>
      </c>
      <c r="AA37" s="89">
        <v>2.0258064516129033</v>
      </c>
      <c r="AB37" s="89">
        <v>4.2483870967741941</v>
      </c>
      <c r="AC37" s="89">
        <v>2.3806451612903223</v>
      </c>
      <c r="AD37" s="89">
        <v>3.145161290322581</v>
      </c>
      <c r="AE37" s="89">
        <v>4.1806451612903226</v>
      </c>
      <c r="AF37" s="89">
        <v>2.9838709677419355</v>
      </c>
      <c r="AG37" s="89">
        <v>4.0290322580645155</v>
      </c>
      <c r="AH37" s="89">
        <v>3.5967741935483861</v>
      </c>
      <c r="AI37" s="89">
        <v>2.5193548387096776</v>
      </c>
      <c r="AJ37" s="89">
        <v>2.3377609108159385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631F9-F444-41FF-82F3-FE681E3B69BE}">
  <sheetPr codeName="Blad07"/>
  <dimension ref="A1:AJ11"/>
  <sheetViews>
    <sheetView workbookViewId="0">
      <selection activeCell="B2" sqref="B2"/>
    </sheetView>
  </sheetViews>
  <sheetFormatPr defaultRowHeight="15" x14ac:dyDescent="0.25"/>
  <cols>
    <col min="1" max="1" width="37" bestFit="1" customWidth="1"/>
    <col min="2" max="2" width="14.28515625" bestFit="1" customWidth="1"/>
    <col min="3" max="3" width="8" bestFit="1" customWidth="1"/>
    <col min="4" max="4" width="6.85546875" bestFit="1" customWidth="1"/>
    <col min="5" max="5" width="8.28515625" bestFit="1" customWidth="1"/>
    <col min="6" max="6" width="7.42578125" bestFit="1" customWidth="1"/>
    <col min="7" max="7" width="6" bestFit="1" customWidth="1"/>
    <col min="8" max="8" width="10.42578125" bestFit="1" customWidth="1"/>
    <col min="9" max="9" width="4.28515625" bestFit="1" customWidth="1"/>
    <col min="10" max="10" width="10.85546875" bestFit="1" customWidth="1"/>
    <col min="11" max="11" width="6.28515625" bestFit="1" customWidth="1"/>
    <col min="12" max="12" width="10.28515625" bestFit="1" customWidth="1"/>
    <col min="13" max="13" width="16.5703125" bestFit="1" customWidth="1"/>
    <col min="14" max="14" width="11.140625" bestFit="1" customWidth="1"/>
    <col min="15" max="15" width="19.28515625" bestFit="1" customWidth="1"/>
    <col min="16" max="16" width="7.140625" bestFit="1" customWidth="1"/>
    <col min="17" max="17" width="11.5703125" bestFit="1" customWidth="1"/>
    <col min="18" max="18" width="12" bestFit="1" customWidth="1"/>
    <col min="19" max="19" width="8.28515625" bestFit="1" customWidth="1"/>
    <col min="20" max="20" width="10.42578125" bestFit="1" customWidth="1"/>
    <col min="21" max="21" width="10.7109375" bestFit="1" customWidth="1"/>
    <col min="22" max="22" width="13.28515625" bestFit="1" customWidth="1"/>
    <col min="23" max="23" width="10.42578125" bestFit="1" customWidth="1"/>
    <col min="24" max="24" width="8.5703125" bestFit="1" customWidth="1"/>
    <col min="25" max="26" width="8.85546875" bestFit="1" customWidth="1"/>
    <col min="27" max="27" width="8.42578125" bestFit="1" customWidth="1"/>
    <col min="28" max="28" width="10.140625" bestFit="1" customWidth="1"/>
    <col min="29" max="29" width="6.7109375" bestFit="1" customWidth="1"/>
    <col min="30" max="30" width="12.28515625" bestFit="1" customWidth="1"/>
    <col min="31" max="31" width="11" bestFit="1" customWidth="1"/>
    <col min="32" max="32" width="12.42578125" bestFit="1" customWidth="1"/>
    <col min="33" max="33" width="15.7109375" bestFit="1" customWidth="1"/>
    <col min="34" max="34" width="13.140625" bestFit="1" customWidth="1"/>
    <col min="35" max="35" width="5.7109375" bestFit="1" customWidth="1"/>
    <col min="36" max="37" width="10" bestFit="1" customWidth="1"/>
  </cols>
  <sheetData>
    <row r="1" spans="1:36" x14ac:dyDescent="0.25">
      <c r="A1" s="85" t="s">
        <v>148</v>
      </c>
    </row>
    <row r="2" spans="1:36" x14ac:dyDescent="0.25">
      <c r="A2" s="86" t="s">
        <v>600</v>
      </c>
      <c r="B2" s="88">
        <v>2026</v>
      </c>
    </row>
    <row r="4" spans="1:36" x14ac:dyDescent="0.25">
      <c r="A4" s="86" t="s">
        <v>128</v>
      </c>
      <c r="B4" s="86" t="s">
        <v>131</v>
      </c>
    </row>
    <row r="5" spans="1:36" x14ac:dyDescent="0.25">
      <c r="A5" s="86" t="s">
        <v>129</v>
      </c>
      <c r="B5" t="s">
        <v>4</v>
      </c>
      <c r="C5" t="s">
        <v>26</v>
      </c>
      <c r="D5" t="s">
        <v>7</v>
      </c>
      <c r="E5" t="s">
        <v>1</v>
      </c>
      <c r="F5" t="s">
        <v>12</v>
      </c>
      <c r="G5" t="s">
        <v>16</v>
      </c>
      <c r="H5" t="s">
        <v>29</v>
      </c>
      <c r="I5" t="s">
        <v>31</v>
      </c>
      <c r="J5" t="s">
        <v>27</v>
      </c>
      <c r="K5" t="s">
        <v>14</v>
      </c>
      <c r="L5" t="s">
        <v>28</v>
      </c>
      <c r="M5" t="s">
        <v>23</v>
      </c>
      <c r="N5" t="s">
        <v>15</v>
      </c>
      <c r="O5" t="s">
        <v>5</v>
      </c>
      <c r="P5" t="s">
        <v>17</v>
      </c>
      <c r="Q5" t="s">
        <v>13</v>
      </c>
      <c r="R5" t="s">
        <v>10</v>
      </c>
      <c r="S5" t="s">
        <v>9</v>
      </c>
      <c r="T5" t="s">
        <v>32</v>
      </c>
      <c r="U5" t="s">
        <v>11</v>
      </c>
      <c r="V5" t="s">
        <v>18</v>
      </c>
      <c r="W5" t="s">
        <v>25</v>
      </c>
      <c r="X5" t="s">
        <v>2</v>
      </c>
      <c r="Y5" t="s">
        <v>8</v>
      </c>
      <c r="Z5" t="s">
        <v>19</v>
      </c>
      <c r="AA5" t="s">
        <v>3</v>
      </c>
      <c r="AB5" t="s">
        <v>20</v>
      </c>
      <c r="AC5" t="s">
        <v>30</v>
      </c>
      <c r="AD5" t="s">
        <v>0</v>
      </c>
      <c r="AE5" t="s">
        <v>21</v>
      </c>
      <c r="AF5" t="s">
        <v>6</v>
      </c>
      <c r="AG5" t="s">
        <v>22</v>
      </c>
      <c r="AH5" t="s">
        <v>24</v>
      </c>
      <c r="AI5" t="s">
        <v>609</v>
      </c>
      <c r="AJ5" t="s">
        <v>130</v>
      </c>
    </row>
    <row r="6" spans="1:36" x14ac:dyDescent="0.25">
      <c r="A6" s="88" t="s">
        <v>306</v>
      </c>
      <c r="B6" s="89">
        <v>2.125</v>
      </c>
      <c r="C6" s="89">
        <v>1.4749999999999999</v>
      </c>
      <c r="D6" s="89">
        <v>1.8499999999999999</v>
      </c>
      <c r="E6" s="89">
        <v>3.3250000000000002</v>
      </c>
      <c r="F6" s="89">
        <v>0.72499999999999998</v>
      </c>
      <c r="G6" s="89">
        <v>1.45</v>
      </c>
      <c r="H6" s="89">
        <v>1.075</v>
      </c>
      <c r="I6" s="89">
        <v>1.05</v>
      </c>
      <c r="J6" s="89">
        <v>1.5249999999999999</v>
      </c>
      <c r="K6" s="89">
        <v>1.25</v>
      </c>
      <c r="L6" s="89">
        <v>1.325</v>
      </c>
      <c r="M6" s="89">
        <v>3.7250000000000001</v>
      </c>
      <c r="N6" s="89">
        <v>1.3250000000000002</v>
      </c>
      <c r="O6" s="89">
        <v>3.3250000000000002</v>
      </c>
      <c r="P6" s="89">
        <v>1.05</v>
      </c>
      <c r="Q6" s="89">
        <v>2.8</v>
      </c>
      <c r="R6" s="89">
        <v>2.0750000000000002</v>
      </c>
      <c r="S6" s="89">
        <v>1.675</v>
      </c>
      <c r="T6" s="89">
        <v>0.625</v>
      </c>
      <c r="U6" s="89">
        <v>1.825</v>
      </c>
      <c r="V6" s="89">
        <v>1.375</v>
      </c>
      <c r="W6" s="89">
        <v>2.5999999999999996</v>
      </c>
      <c r="X6" s="89">
        <v>2.4499999999999997</v>
      </c>
      <c r="Y6" s="89">
        <v>2.4249999999999998</v>
      </c>
      <c r="Z6" s="89">
        <v>1.0249999999999999</v>
      </c>
      <c r="AA6" s="89">
        <v>3.8250000000000002</v>
      </c>
      <c r="AB6" s="89">
        <v>3.7249999999999996</v>
      </c>
      <c r="AC6" s="89">
        <v>0.8</v>
      </c>
      <c r="AD6" s="89">
        <v>3.125</v>
      </c>
      <c r="AE6" s="89">
        <v>2.2000000000000002</v>
      </c>
      <c r="AF6" s="89">
        <v>3.375</v>
      </c>
      <c r="AG6" s="89">
        <v>2.7749999999999999</v>
      </c>
      <c r="AH6" s="89">
        <v>2.2999999999999998</v>
      </c>
      <c r="AI6" s="89">
        <v>0.95</v>
      </c>
      <c r="AJ6" s="89">
        <v>2.0161764705882357</v>
      </c>
    </row>
    <row r="7" spans="1:36" x14ac:dyDescent="0.25">
      <c r="A7" s="88" t="s">
        <v>344</v>
      </c>
      <c r="B7" s="89">
        <v>-0.52857142857142858</v>
      </c>
      <c r="C7" s="89">
        <v>-0.79999999999999993</v>
      </c>
      <c r="D7" s="89">
        <v>-0.72857142857142865</v>
      </c>
      <c r="E7" s="89">
        <v>0.87142857142857166</v>
      </c>
      <c r="F7" s="89">
        <v>-1.2999999999999996</v>
      </c>
      <c r="G7" s="89">
        <v>-1.7142857142857142</v>
      </c>
      <c r="H7" s="89">
        <v>-0.47142857142857153</v>
      </c>
      <c r="I7" s="89">
        <v>-0.5</v>
      </c>
      <c r="J7" s="89">
        <v>-0.72857142857142865</v>
      </c>
      <c r="K7" s="89">
        <v>-1.4</v>
      </c>
      <c r="L7" s="89">
        <v>-0.69999999999999984</v>
      </c>
      <c r="M7" s="89">
        <v>1.3714285714285714</v>
      </c>
      <c r="N7" s="89">
        <v>-1.8142857142857145</v>
      </c>
      <c r="O7" s="89">
        <v>0.38571428571428573</v>
      </c>
      <c r="P7" s="89">
        <v>-1.1714285714285715</v>
      </c>
      <c r="Q7" s="89">
        <v>-0.75714285714285712</v>
      </c>
      <c r="R7" s="89">
        <v>-1.0285714285714287</v>
      </c>
      <c r="S7" s="89">
        <v>-1.3428571428571432</v>
      </c>
      <c r="T7" s="89">
        <v>-0.54285714285714282</v>
      </c>
      <c r="U7" s="89">
        <v>-1.5285714285714287</v>
      </c>
      <c r="V7" s="89">
        <v>-1.842857142857143</v>
      </c>
      <c r="W7" s="89">
        <v>0.38571428571428573</v>
      </c>
      <c r="X7" s="89">
        <v>-0.38571428571428579</v>
      </c>
      <c r="Y7" s="89">
        <v>-0.37142857142857133</v>
      </c>
      <c r="Z7" s="89">
        <v>-1.342857142857143</v>
      </c>
      <c r="AA7" s="89">
        <v>1.1000000000000001</v>
      </c>
      <c r="AB7" s="89">
        <v>1.8285714285714287</v>
      </c>
      <c r="AC7" s="89">
        <v>-0.88571428571428557</v>
      </c>
      <c r="AD7" s="89">
        <v>0.54285714285714293</v>
      </c>
      <c r="AE7" s="89">
        <v>0.84285714285714286</v>
      </c>
      <c r="AF7" s="89">
        <v>0.9571428571428573</v>
      </c>
      <c r="AG7" s="89">
        <v>0.84285714285714275</v>
      </c>
      <c r="AH7" s="89">
        <v>0.19999999999999998</v>
      </c>
      <c r="AI7" s="89">
        <v>-0.77142857142857146</v>
      </c>
      <c r="AJ7" s="89">
        <v>-0.39201680672268913</v>
      </c>
    </row>
    <row r="8" spans="1:36" x14ac:dyDescent="0.25">
      <c r="A8" s="88" t="s">
        <v>381</v>
      </c>
      <c r="B8" s="89">
        <v>5.3714285714285719</v>
      </c>
      <c r="C8" s="89">
        <v>6.6428571428571432</v>
      </c>
      <c r="D8" s="89">
        <v>6.5285714285714276</v>
      </c>
      <c r="E8" s="89">
        <v>5.742857142857142</v>
      </c>
      <c r="F8" s="89">
        <v>6.0857142857142845</v>
      </c>
      <c r="G8" s="89">
        <v>5.2285714285714286</v>
      </c>
      <c r="H8" s="89">
        <v>7.5142857142857133</v>
      </c>
      <c r="I8" s="89">
        <v>7.3142857142857149</v>
      </c>
      <c r="J8" s="89">
        <v>7.0285714285714276</v>
      </c>
      <c r="K8" s="89">
        <v>5.7285714285714286</v>
      </c>
      <c r="L8" s="89">
        <v>6.7714285714285714</v>
      </c>
      <c r="M8" s="89">
        <v>7.3428571428571425</v>
      </c>
      <c r="N8" s="89">
        <v>5.3999999999999995</v>
      </c>
      <c r="O8" s="89">
        <v>3.5857142857142859</v>
      </c>
      <c r="P8" s="89">
        <v>6.0857142857142845</v>
      </c>
      <c r="Q8" s="89">
        <v>4.5428571428571427</v>
      </c>
      <c r="R8" s="89">
        <v>5.0714285714285712</v>
      </c>
      <c r="S8" s="89">
        <v>5.8571428571428568</v>
      </c>
      <c r="T8" s="89">
        <v>7.6428571428571432</v>
      </c>
      <c r="U8" s="89">
        <v>5.4999999999999991</v>
      </c>
      <c r="V8" s="89">
        <v>4.9571428571428573</v>
      </c>
      <c r="W8" s="89">
        <v>7.1857142857142859</v>
      </c>
      <c r="X8" s="89">
        <v>6.3999999999999995</v>
      </c>
      <c r="Y8" s="89">
        <v>4.2142857142857135</v>
      </c>
      <c r="Z8" s="89">
        <v>5.9999999999999991</v>
      </c>
      <c r="AA8" s="89">
        <v>4.4000000000000004</v>
      </c>
      <c r="AB8" s="89">
        <v>6.8</v>
      </c>
      <c r="AC8" s="89">
        <v>6.9857142857142849</v>
      </c>
      <c r="AD8" s="89">
        <v>6.7142857142857144</v>
      </c>
      <c r="AE8" s="89">
        <v>8.2428571428571438</v>
      </c>
      <c r="AF8" s="89">
        <v>6.5857142857142872</v>
      </c>
      <c r="AG8" s="89">
        <v>7.6285714285714281</v>
      </c>
      <c r="AH8" s="89">
        <v>7.8142857142857149</v>
      </c>
      <c r="AI8" s="89">
        <v>7.0142857142857133</v>
      </c>
      <c r="AJ8" s="89">
        <v>6.2331932773109244</v>
      </c>
    </row>
    <row r="9" spans="1:36" x14ac:dyDescent="0.25">
      <c r="A9" s="88" t="s">
        <v>382</v>
      </c>
      <c r="B9" s="89">
        <v>1.4714285714285713</v>
      </c>
      <c r="C9" s="89">
        <v>2.4571428571428577</v>
      </c>
      <c r="D9" s="89">
        <v>2.4857142857142853</v>
      </c>
      <c r="E9" s="89">
        <v>1.4714285714285715</v>
      </c>
      <c r="F9" s="89">
        <v>1.657142857142857</v>
      </c>
      <c r="G9" s="89">
        <v>-0.31428571428571422</v>
      </c>
      <c r="H9" s="89">
        <v>3.1571428571428575</v>
      </c>
      <c r="I9" s="89">
        <v>2.6857142857142855</v>
      </c>
      <c r="J9" s="89">
        <v>2.9428571428571431</v>
      </c>
      <c r="K9" s="89">
        <v>0.42857142857142855</v>
      </c>
      <c r="L9" s="89">
        <v>2.1</v>
      </c>
      <c r="M9" s="89">
        <v>4.4000000000000004</v>
      </c>
      <c r="N9" s="89">
        <v>-0.32857142857142863</v>
      </c>
      <c r="O9" s="89">
        <v>0.31428571428571433</v>
      </c>
      <c r="P9" s="89">
        <v>0.72857142857142854</v>
      </c>
      <c r="Q9" s="89">
        <v>-0.12857142857142864</v>
      </c>
      <c r="R9" s="89">
        <v>0.45714285714285724</v>
      </c>
      <c r="S9" s="89">
        <v>1.3571428571428572</v>
      </c>
      <c r="T9" s="89">
        <v>3.5</v>
      </c>
      <c r="U9" s="89">
        <v>0.68571428571428572</v>
      </c>
      <c r="V9" s="89">
        <v>-0.78571428571428559</v>
      </c>
      <c r="W9" s="89">
        <v>3.4428571428571431</v>
      </c>
      <c r="X9" s="89">
        <v>2.6</v>
      </c>
      <c r="Y9" s="89">
        <v>0.65714285714285714</v>
      </c>
      <c r="Z9" s="89">
        <v>0.24285714285714283</v>
      </c>
      <c r="AA9" s="89">
        <v>0.8</v>
      </c>
      <c r="AB9" s="89">
        <v>5.1714285714285717</v>
      </c>
      <c r="AC9" s="89">
        <v>2.1285714285714286</v>
      </c>
      <c r="AD9" s="89">
        <v>2.7857142857142856</v>
      </c>
      <c r="AE9" s="89">
        <v>5.2142857142857144</v>
      </c>
      <c r="AF9" s="89">
        <v>2.3428571428571425</v>
      </c>
      <c r="AG9" s="89">
        <v>4.9714285714285724</v>
      </c>
      <c r="AH9" s="89">
        <v>4.0999999999999996</v>
      </c>
      <c r="AI9" s="89">
        <v>2.4285714285714284</v>
      </c>
      <c r="AJ9" s="89">
        <v>1.9890756302521004</v>
      </c>
    </row>
    <row r="10" spans="1:36" x14ac:dyDescent="0.25">
      <c r="A10" s="88" t="s">
        <v>383</v>
      </c>
      <c r="B10" s="89">
        <v>1</v>
      </c>
      <c r="C10" s="89">
        <v>2.2499999999999996</v>
      </c>
      <c r="D10" s="89">
        <v>2.0666666666666664</v>
      </c>
      <c r="E10" s="89">
        <v>1</v>
      </c>
      <c r="F10" s="89">
        <v>1.3499999999999999</v>
      </c>
      <c r="G10" s="89">
        <v>-3.3333333333333326E-2</v>
      </c>
      <c r="H10" s="89">
        <v>2.5833333333333335</v>
      </c>
      <c r="I10" s="89">
        <v>2.4499999999999997</v>
      </c>
      <c r="J10" s="89">
        <v>2.4500000000000002</v>
      </c>
      <c r="K10" s="89">
        <v>0.58333333333333337</v>
      </c>
      <c r="L10" s="89">
        <v>2.1833333333333331</v>
      </c>
      <c r="M10" s="89">
        <v>3.1666666666666665</v>
      </c>
      <c r="N10" s="89">
        <v>-9.9999999999999992E-2</v>
      </c>
      <c r="O10" s="89">
        <v>0.21666666666666667</v>
      </c>
      <c r="P10" s="89">
        <v>1.0999999999999999</v>
      </c>
      <c r="Q10" s="89">
        <v>1.6666666666666663E-2</v>
      </c>
      <c r="R10" s="89">
        <v>0.28333333333333338</v>
      </c>
      <c r="S10" s="89">
        <v>1.0833333333333333</v>
      </c>
      <c r="T10" s="89">
        <v>2.5333333333333332</v>
      </c>
      <c r="U10" s="89">
        <v>0.44999999999999996</v>
      </c>
      <c r="V10" s="89">
        <v>-0.20000000000000004</v>
      </c>
      <c r="W10" s="89">
        <v>2.7833333333333332</v>
      </c>
      <c r="X10" s="89">
        <v>2.0166666666666666</v>
      </c>
      <c r="Y10" s="89">
        <v>0.48333333333333339</v>
      </c>
      <c r="Z10" s="89">
        <v>0.54999999999999993</v>
      </c>
      <c r="AA10" s="89">
        <v>0.56666666666666654</v>
      </c>
      <c r="AB10" s="89">
        <v>3.3666666666666671</v>
      </c>
      <c r="AC10" s="89">
        <v>2.1666666666666665</v>
      </c>
      <c r="AD10" s="89">
        <v>2.4499999999999997</v>
      </c>
      <c r="AE10" s="89">
        <v>3.4499999999999997</v>
      </c>
      <c r="AF10" s="89">
        <v>1.6333333333333335</v>
      </c>
      <c r="AG10" s="89">
        <v>3.2833333333333328</v>
      </c>
      <c r="AH10" s="89">
        <v>2.9166666666666665</v>
      </c>
      <c r="AI10" s="89">
        <v>2.2666666666666666</v>
      </c>
      <c r="AJ10" s="89">
        <v>1.5990196078431387</v>
      </c>
    </row>
    <row r="11" spans="1:36" x14ac:dyDescent="0.25">
      <c r="A11" s="88" t="s">
        <v>130</v>
      </c>
      <c r="B11" s="89">
        <v>1.8935483870967744</v>
      </c>
      <c r="C11" s="89">
        <v>2.4999999999999996</v>
      </c>
      <c r="D11" s="89">
        <v>2.5096774193548383</v>
      </c>
      <c r="E11" s="89">
        <v>2.4483870967741939</v>
      </c>
      <c r="F11" s="89">
        <v>1.8096774193548386</v>
      </c>
      <c r="G11" s="89">
        <v>0.90322580645161266</v>
      </c>
      <c r="H11" s="89">
        <v>2.9419354838709673</v>
      </c>
      <c r="I11" s="89">
        <v>2.7548387096774194</v>
      </c>
      <c r="J11" s="89">
        <v>2.7580645161290316</v>
      </c>
      <c r="K11" s="89">
        <v>1.3483870967741938</v>
      </c>
      <c r="L11" s="89">
        <v>2.4387096774193546</v>
      </c>
      <c r="M11" s="89">
        <v>4.0548387096774201</v>
      </c>
      <c r="N11" s="89">
        <v>0.88709677419354838</v>
      </c>
      <c r="O11" s="89">
        <v>1.4387096774193551</v>
      </c>
      <c r="P11" s="89">
        <v>1.6225806451612901</v>
      </c>
      <c r="Q11" s="89">
        <v>1.1903225806451614</v>
      </c>
      <c r="R11" s="89">
        <v>1.3387096774193548</v>
      </c>
      <c r="S11" s="89">
        <v>1.7516129032258065</v>
      </c>
      <c r="T11" s="89">
        <v>2.9645161290322575</v>
      </c>
      <c r="U11" s="89">
        <v>1.3741935483870964</v>
      </c>
      <c r="V11" s="89">
        <v>0.66451612903225787</v>
      </c>
      <c r="W11" s="89">
        <v>3.3612903225806452</v>
      </c>
      <c r="X11" s="89">
        <v>2.6516129032258062</v>
      </c>
      <c r="Y11" s="89">
        <v>1.4225806451612906</v>
      </c>
      <c r="Z11" s="89">
        <v>1.3451612903225802</v>
      </c>
      <c r="AA11" s="89">
        <v>2.0258064516129033</v>
      </c>
      <c r="AB11" s="89">
        <v>4.2483870967741941</v>
      </c>
      <c r="AC11" s="89">
        <v>2.3806451612903219</v>
      </c>
      <c r="AD11" s="89">
        <v>3.145161290322581</v>
      </c>
      <c r="AE11" s="89">
        <v>4.1806451612903217</v>
      </c>
      <c r="AF11" s="89">
        <v>2.9838709677419355</v>
      </c>
      <c r="AG11" s="89">
        <v>4.0290322580645155</v>
      </c>
      <c r="AH11" s="89">
        <v>3.5967741935483861</v>
      </c>
      <c r="AI11" s="89">
        <v>2.5193548387096771</v>
      </c>
      <c r="AJ11" s="89">
        <v>2.3377609108159398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11E6D-7F9A-47CC-9736-FE8385BE9917}">
  <sheetPr codeName="Blad08"/>
  <dimension ref="A1:AJ7"/>
  <sheetViews>
    <sheetView workbookViewId="0">
      <selection activeCell="B2" sqref="B2"/>
    </sheetView>
  </sheetViews>
  <sheetFormatPr defaultRowHeight="15" x14ac:dyDescent="0.25"/>
  <cols>
    <col min="1" max="1" width="37" bestFit="1" customWidth="1"/>
    <col min="2" max="2" width="14.28515625" bestFit="1" customWidth="1"/>
    <col min="3" max="3" width="8" bestFit="1" customWidth="1"/>
    <col min="4" max="4" width="6.85546875" bestFit="1" customWidth="1"/>
    <col min="5" max="5" width="8.28515625" bestFit="1" customWidth="1"/>
    <col min="6" max="6" width="7.42578125" bestFit="1" customWidth="1"/>
    <col min="7" max="7" width="6" bestFit="1" customWidth="1"/>
    <col min="8" max="8" width="10.42578125" bestFit="1" customWidth="1"/>
    <col min="9" max="9" width="3.5703125" bestFit="1" customWidth="1"/>
    <col min="10" max="10" width="10.85546875" bestFit="1" customWidth="1"/>
    <col min="11" max="11" width="6.28515625" bestFit="1" customWidth="1"/>
    <col min="12" max="12" width="10.28515625" bestFit="1" customWidth="1"/>
    <col min="13" max="13" width="16.5703125" bestFit="1" customWidth="1"/>
    <col min="14" max="14" width="11.140625" bestFit="1" customWidth="1"/>
    <col min="15" max="15" width="19.28515625" bestFit="1" customWidth="1"/>
    <col min="16" max="16" width="7.140625" bestFit="1" customWidth="1"/>
    <col min="17" max="17" width="11.5703125" bestFit="1" customWidth="1"/>
    <col min="18" max="18" width="12" bestFit="1" customWidth="1"/>
    <col min="19" max="19" width="8.28515625" bestFit="1" customWidth="1"/>
    <col min="20" max="20" width="10.42578125" bestFit="1" customWidth="1"/>
    <col min="21" max="21" width="10.7109375" bestFit="1" customWidth="1"/>
    <col min="22" max="22" width="13.28515625" bestFit="1" customWidth="1"/>
    <col min="23" max="23" width="10.42578125" bestFit="1" customWidth="1"/>
    <col min="24" max="24" width="8.5703125" bestFit="1" customWidth="1"/>
    <col min="25" max="26" width="8.85546875" bestFit="1" customWidth="1"/>
    <col min="27" max="27" width="8.42578125" bestFit="1" customWidth="1"/>
    <col min="28" max="28" width="10.140625" bestFit="1" customWidth="1"/>
    <col min="29" max="29" width="6.7109375" bestFit="1" customWidth="1"/>
    <col min="30" max="30" width="12.28515625" bestFit="1" customWidth="1"/>
    <col min="31" max="31" width="11" bestFit="1" customWidth="1"/>
    <col min="32" max="32" width="12.42578125" bestFit="1" customWidth="1"/>
    <col min="33" max="33" width="15.7109375" bestFit="1" customWidth="1"/>
    <col min="34" max="34" width="13.140625" bestFit="1" customWidth="1"/>
    <col min="35" max="35" width="5.7109375" bestFit="1" customWidth="1"/>
    <col min="36" max="37" width="10" bestFit="1" customWidth="1"/>
  </cols>
  <sheetData>
    <row r="1" spans="1:36" x14ac:dyDescent="0.25">
      <c r="A1" s="85" t="s">
        <v>148</v>
      </c>
    </row>
    <row r="2" spans="1:36" x14ac:dyDescent="0.25">
      <c r="A2" s="86" t="s">
        <v>600</v>
      </c>
      <c r="B2" s="88">
        <v>2026</v>
      </c>
    </row>
    <row r="4" spans="1:36" x14ac:dyDescent="0.25">
      <c r="A4" s="86" t="s">
        <v>128</v>
      </c>
      <c r="B4" s="86" t="s">
        <v>131</v>
      </c>
    </row>
    <row r="5" spans="1:36" x14ac:dyDescent="0.25">
      <c r="A5" s="86" t="s">
        <v>129</v>
      </c>
      <c r="B5" t="s">
        <v>4</v>
      </c>
      <c r="C5" t="s">
        <v>26</v>
      </c>
      <c r="D5" t="s">
        <v>7</v>
      </c>
      <c r="E5" t="s">
        <v>1</v>
      </c>
      <c r="F5" t="s">
        <v>12</v>
      </c>
      <c r="G5" t="s">
        <v>16</v>
      </c>
      <c r="H5" t="s">
        <v>29</v>
      </c>
      <c r="I5" t="s">
        <v>31</v>
      </c>
      <c r="J5" t="s">
        <v>27</v>
      </c>
      <c r="K5" t="s">
        <v>14</v>
      </c>
      <c r="L5" t="s">
        <v>28</v>
      </c>
      <c r="M5" t="s">
        <v>23</v>
      </c>
      <c r="N5" t="s">
        <v>15</v>
      </c>
      <c r="O5" t="s">
        <v>5</v>
      </c>
      <c r="P5" t="s">
        <v>17</v>
      </c>
      <c r="Q5" t="s">
        <v>13</v>
      </c>
      <c r="R5" t="s">
        <v>10</v>
      </c>
      <c r="S5" t="s">
        <v>9</v>
      </c>
      <c r="T5" t="s">
        <v>32</v>
      </c>
      <c r="U5" t="s">
        <v>11</v>
      </c>
      <c r="V5" t="s">
        <v>18</v>
      </c>
      <c r="W5" t="s">
        <v>25</v>
      </c>
      <c r="X5" t="s">
        <v>2</v>
      </c>
      <c r="Y5" t="s">
        <v>8</v>
      </c>
      <c r="Z5" t="s">
        <v>19</v>
      </c>
      <c r="AA5" t="s">
        <v>3</v>
      </c>
      <c r="AB5" t="s">
        <v>20</v>
      </c>
      <c r="AC5" t="s">
        <v>30</v>
      </c>
      <c r="AD5" t="s">
        <v>0</v>
      </c>
      <c r="AE5" t="s">
        <v>21</v>
      </c>
      <c r="AF5" t="s">
        <v>6</v>
      </c>
      <c r="AG5" t="s">
        <v>22</v>
      </c>
      <c r="AH5" t="s">
        <v>24</v>
      </c>
      <c r="AI5" t="s">
        <v>609</v>
      </c>
      <c r="AJ5" t="s">
        <v>130</v>
      </c>
    </row>
    <row r="6" spans="1:36" x14ac:dyDescent="0.25">
      <c r="A6" s="88">
        <v>1</v>
      </c>
      <c r="B6" s="89">
        <v>1.8935483870967744</v>
      </c>
      <c r="C6" s="89">
        <v>2.5</v>
      </c>
      <c r="D6" s="89">
        <v>2.5096774193548388</v>
      </c>
      <c r="E6" s="89">
        <v>2.4483870967741939</v>
      </c>
      <c r="F6" s="89">
        <v>1.8096774193548395</v>
      </c>
      <c r="G6" s="89">
        <v>0.90322580645161266</v>
      </c>
      <c r="H6" s="89">
        <v>2.9419354838709681</v>
      </c>
      <c r="I6" s="89">
        <v>2.754838709677419</v>
      </c>
      <c r="J6" s="89">
        <v>2.7580645161290325</v>
      </c>
      <c r="K6" s="89">
        <v>1.3483870967741938</v>
      </c>
      <c r="L6" s="89">
        <v>2.4387096774193537</v>
      </c>
      <c r="M6" s="89">
        <v>4.0548387096774192</v>
      </c>
      <c r="N6" s="89">
        <v>0.88709677419354849</v>
      </c>
      <c r="O6" s="89">
        <v>1.4387096774193551</v>
      </c>
      <c r="P6" s="89">
        <v>1.6225806451612899</v>
      </c>
      <c r="Q6" s="89">
        <v>1.1903225806451614</v>
      </c>
      <c r="R6" s="89">
        <v>1.3387096774193545</v>
      </c>
      <c r="S6" s="89">
        <v>1.7516129032258059</v>
      </c>
      <c r="T6" s="89">
        <v>2.9645161290322593</v>
      </c>
      <c r="U6" s="89">
        <v>1.3741935483870966</v>
      </c>
      <c r="V6" s="89">
        <v>0.66451612903225821</v>
      </c>
      <c r="W6" s="89">
        <v>3.3612903225806448</v>
      </c>
      <c r="X6" s="89">
        <v>2.6516129032258062</v>
      </c>
      <c r="Y6" s="89">
        <v>1.4225806451612903</v>
      </c>
      <c r="Z6" s="89">
        <v>1.3451612903225802</v>
      </c>
      <c r="AA6" s="89">
        <v>2.0258064516129037</v>
      </c>
      <c r="AB6" s="89">
        <v>4.248387096774195</v>
      </c>
      <c r="AC6" s="89">
        <v>2.3806451612903228</v>
      </c>
      <c r="AD6" s="89">
        <v>3.145161290322581</v>
      </c>
      <c r="AE6" s="89">
        <v>4.1806451612903217</v>
      </c>
      <c r="AF6" s="89">
        <v>2.9838709677419351</v>
      </c>
      <c r="AG6" s="89">
        <v>4.0290322580645155</v>
      </c>
      <c r="AH6" s="89">
        <v>3.596774193548387</v>
      </c>
      <c r="AI6" s="89">
        <v>2.5193548387096767</v>
      </c>
      <c r="AJ6" s="89">
        <v>2.3377609108159403</v>
      </c>
    </row>
    <row r="7" spans="1:36" x14ac:dyDescent="0.25">
      <c r="A7" s="88" t="s">
        <v>130</v>
      </c>
      <c r="B7" s="89">
        <v>1.8935483870967744</v>
      </c>
      <c r="C7" s="89">
        <v>2.5</v>
      </c>
      <c r="D7" s="89">
        <v>2.5096774193548388</v>
      </c>
      <c r="E7" s="89">
        <v>2.4483870967741939</v>
      </c>
      <c r="F7" s="89">
        <v>1.8096774193548395</v>
      </c>
      <c r="G7" s="89">
        <v>0.90322580645161266</v>
      </c>
      <c r="H7" s="89">
        <v>2.9419354838709681</v>
      </c>
      <c r="I7" s="89">
        <v>2.754838709677419</v>
      </c>
      <c r="J7" s="89">
        <v>2.7580645161290325</v>
      </c>
      <c r="K7" s="89">
        <v>1.3483870967741938</v>
      </c>
      <c r="L7" s="89">
        <v>2.4387096774193537</v>
      </c>
      <c r="M7" s="89">
        <v>4.0548387096774192</v>
      </c>
      <c r="N7" s="89">
        <v>0.88709677419354849</v>
      </c>
      <c r="O7" s="89">
        <v>1.4387096774193551</v>
      </c>
      <c r="P7" s="89">
        <v>1.6225806451612899</v>
      </c>
      <c r="Q7" s="89">
        <v>1.1903225806451614</v>
      </c>
      <c r="R7" s="89">
        <v>1.3387096774193545</v>
      </c>
      <c r="S7" s="89">
        <v>1.7516129032258059</v>
      </c>
      <c r="T7" s="89">
        <v>2.9645161290322593</v>
      </c>
      <c r="U7" s="89">
        <v>1.3741935483870966</v>
      </c>
      <c r="V7" s="89">
        <v>0.66451612903225821</v>
      </c>
      <c r="W7" s="89">
        <v>3.3612903225806448</v>
      </c>
      <c r="X7" s="89">
        <v>2.6516129032258062</v>
      </c>
      <c r="Y7" s="89">
        <v>1.4225806451612903</v>
      </c>
      <c r="Z7" s="89">
        <v>1.3451612903225802</v>
      </c>
      <c r="AA7" s="89">
        <v>2.0258064516129037</v>
      </c>
      <c r="AB7" s="89">
        <v>4.248387096774195</v>
      </c>
      <c r="AC7" s="89">
        <v>2.3806451612903228</v>
      </c>
      <c r="AD7" s="89">
        <v>3.145161290322581</v>
      </c>
      <c r="AE7" s="89">
        <v>4.1806451612903217</v>
      </c>
      <c r="AF7" s="89">
        <v>2.9838709677419351</v>
      </c>
      <c r="AG7" s="89">
        <v>4.0290322580645155</v>
      </c>
      <c r="AH7" s="89">
        <v>3.596774193548387</v>
      </c>
      <c r="AI7" s="89">
        <v>2.5193548387096767</v>
      </c>
      <c r="AJ7" s="89">
        <v>2.3377609108159403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0DAAE-C240-4D9A-8613-4C4782634834}">
  <sheetPr codeName="Blad22"/>
  <dimension ref="A1:AJ37"/>
  <sheetViews>
    <sheetView workbookViewId="0">
      <selection activeCell="B2" sqref="B2"/>
    </sheetView>
  </sheetViews>
  <sheetFormatPr defaultRowHeight="15" x14ac:dyDescent="0.25"/>
  <cols>
    <col min="1" max="1" width="38.42578125" bestFit="1" customWidth="1"/>
    <col min="2" max="2" width="14.28515625" bestFit="1" customWidth="1"/>
    <col min="3" max="3" width="8" bestFit="1" customWidth="1"/>
    <col min="4" max="4" width="6.85546875" bestFit="1" customWidth="1"/>
    <col min="5" max="5" width="8.28515625" bestFit="1" customWidth="1"/>
    <col min="6" max="6" width="7.42578125" bestFit="1" customWidth="1"/>
    <col min="7" max="7" width="6" bestFit="1" customWidth="1"/>
    <col min="8" max="8" width="10.42578125" bestFit="1" customWidth="1"/>
    <col min="9" max="9" width="4.5703125" bestFit="1" customWidth="1"/>
    <col min="10" max="10" width="10.85546875" bestFit="1" customWidth="1"/>
    <col min="11" max="11" width="6.28515625" bestFit="1" customWidth="1"/>
    <col min="12" max="12" width="10.28515625" bestFit="1" customWidth="1"/>
    <col min="13" max="13" width="16.5703125" bestFit="1" customWidth="1"/>
    <col min="14" max="14" width="11.140625" bestFit="1" customWidth="1"/>
    <col min="15" max="15" width="19.28515625" bestFit="1" customWidth="1"/>
    <col min="16" max="16" width="7.140625" bestFit="1" customWidth="1"/>
    <col min="17" max="17" width="11.5703125" bestFit="1" customWidth="1"/>
    <col min="18" max="18" width="12" bestFit="1" customWidth="1"/>
    <col min="19" max="19" width="8.28515625" bestFit="1" customWidth="1"/>
    <col min="20" max="20" width="10.42578125" bestFit="1" customWidth="1"/>
    <col min="21" max="21" width="10.7109375" bestFit="1" customWidth="1"/>
    <col min="22" max="22" width="13.28515625" bestFit="1" customWidth="1"/>
    <col min="23" max="23" width="10.42578125" bestFit="1" customWidth="1"/>
    <col min="24" max="24" width="8.5703125" bestFit="1" customWidth="1"/>
    <col min="25" max="26" width="8.85546875" bestFit="1" customWidth="1"/>
    <col min="27" max="27" width="8.42578125" bestFit="1" customWidth="1"/>
    <col min="28" max="28" width="10.140625" bestFit="1" customWidth="1"/>
    <col min="29" max="29" width="6.7109375" bestFit="1" customWidth="1"/>
    <col min="30" max="30" width="12.28515625" bestFit="1" customWidth="1"/>
    <col min="31" max="31" width="11" bestFit="1" customWidth="1"/>
    <col min="32" max="32" width="12.42578125" bestFit="1" customWidth="1"/>
    <col min="33" max="33" width="15.7109375" bestFit="1" customWidth="1"/>
    <col min="34" max="34" width="13.140625" bestFit="1" customWidth="1"/>
    <col min="35" max="35" width="5.7109375" bestFit="1" customWidth="1"/>
    <col min="36" max="37" width="10" bestFit="1" customWidth="1"/>
    <col min="38" max="38" width="37" bestFit="1" customWidth="1"/>
    <col min="39" max="39" width="30.85546875" bestFit="1" customWidth="1"/>
    <col min="40" max="40" width="37" bestFit="1" customWidth="1"/>
    <col min="41" max="41" width="30.85546875" bestFit="1" customWidth="1"/>
    <col min="42" max="42" width="37" bestFit="1" customWidth="1"/>
    <col min="43" max="43" width="30.85546875" bestFit="1" customWidth="1"/>
    <col min="44" max="44" width="37" bestFit="1" customWidth="1"/>
    <col min="45" max="45" width="30.85546875" bestFit="1" customWidth="1"/>
    <col min="46" max="46" width="37" bestFit="1" customWidth="1"/>
    <col min="47" max="47" width="30.85546875" bestFit="1" customWidth="1"/>
    <col min="48" max="48" width="37" bestFit="1" customWidth="1"/>
    <col min="49" max="49" width="30.85546875" bestFit="1" customWidth="1"/>
    <col min="50" max="50" width="37" bestFit="1" customWidth="1"/>
    <col min="51" max="51" width="30.85546875" bestFit="1" customWidth="1"/>
    <col min="52" max="52" width="37" bestFit="1" customWidth="1"/>
    <col min="53" max="53" width="30.85546875" bestFit="1" customWidth="1"/>
    <col min="54" max="54" width="37" bestFit="1" customWidth="1"/>
    <col min="55" max="55" width="30.85546875" bestFit="1" customWidth="1"/>
    <col min="56" max="56" width="37" bestFit="1" customWidth="1"/>
    <col min="57" max="57" width="30.85546875" bestFit="1" customWidth="1"/>
    <col min="58" max="58" width="37" bestFit="1" customWidth="1"/>
    <col min="59" max="59" width="30.85546875" bestFit="1" customWidth="1"/>
    <col min="60" max="60" width="37" bestFit="1" customWidth="1"/>
    <col min="61" max="61" width="30.85546875" bestFit="1" customWidth="1"/>
    <col min="62" max="62" width="37" bestFit="1" customWidth="1"/>
    <col min="63" max="63" width="30.85546875" bestFit="1" customWidth="1"/>
    <col min="64" max="64" width="37" bestFit="1" customWidth="1"/>
    <col min="65" max="65" width="30.85546875" bestFit="1" customWidth="1"/>
    <col min="66" max="66" width="37" bestFit="1" customWidth="1"/>
    <col min="67" max="67" width="30.85546875" bestFit="1" customWidth="1"/>
    <col min="68" max="68" width="37" bestFit="1" customWidth="1"/>
    <col min="69" max="69" width="30.85546875" bestFit="1" customWidth="1"/>
    <col min="70" max="70" width="43.140625" bestFit="1" customWidth="1"/>
    <col min="71" max="71" width="36.85546875" bestFit="1" customWidth="1"/>
  </cols>
  <sheetData>
    <row r="1" spans="1:36" x14ac:dyDescent="0.25">
      <c r="A1" s="85" t="s">
        <v>149</v>
      </c>
    </row>
    <row r="2" spans="1:36" x14ac:dyDescent="0.25">
      <c r="A2" s="86" t="s">
        <v>600</v>
      </c>
      <c r="B2" s="88">
        <v>2026</v>
      </c>
    </row>
    <row r="4" spans="1:36" x14ac:dyDescent="0.25">
      <c r="A4" s="86" t="s">
        <v>134</v>
      </c>
      <c r="B4" s="86" t="s">
        <v>131</v>
      </c>
    </row>
    <row r="5" spans="1:36" x14ac:dyDescent="0.25">
      <c r="A5" s="86" t="s">
        <v>129</v>
      </c>
      <c r="B5" t="s">
        <v>4</v>
      </c>
      <c r="C5" t="s">
        <v>26</v>
      </c>
      <c r="D5" t="s">
        <v>7</v>
      </c>
      <c r="E5" t="s">
        <v>1</v>
      </c>
      <c r="F5" t="s">
        <v>12</v>
      </c>
      <c r="G5" t="s">
        <v>16</v>
      </c>
      <c r="H5" t="s">
        <v>29</v>
      </c>
      <c r="I5" t="s">
        <v>31</v>
      </c>
      <c r="J5" t="s">
        <v>27</v>
      </c>
      <c r="K5" t="s">
        <v>14</v>
      </c>
      <c r="L5" t="s">
        <v>28</v>
      </c>
      <c r="M5" t="s">
        <v>23</v>
      </c>
      <c r="N5" t="s">
        <v>15</v>
      </c>
      <c r="O5" t="s">
        <v>5</v>
      </c>
      <c r="P5" t="s">
        <v>17</v>
      </c>
      <c r="Q5" t="s">
        <v>13</v>
      </c>
      <c r="R5" t="s">
        <v>10</v>
      </c>
      <c r="S5" t="s">
        <v>9</v>
      </c>
      <c r="T5" t="s">
        <v>32</v>
      </c>
      <c r="U5" t="s">
        <v>11</v>
      </c>
      <c r="V5" t="s">
        <v>18</v>
      </c>
      <c r="W5" t="s">
        <v>25</v>
      </c>
      <c r="X5" t="s">
        <v>2</v>
      </c>
      <c r="Y5" t="s">
        <v>8</v>
      </c>
      <c r="Z5" t="s">
        <v>19</v>
      </c>
      <c r="AA5" t="s">
        <v>3</v>
      </c>
      <c r="AB5" t="s">
        <v>20</v>
      </c>
      <c r="AC5" t="s">
        <v>30</v>
      </c>
      <c r="AD5" t="s">
        <v>0</v>
      </c>
      <c r="AE5" t="s">
        <v>21</v>
      </c>
      <c r="AF5" t="s">
        <v>6</v>
      </c>
      <c r="AG5" t="s">
        <v>22</v>
      </c>
      <c r="AH5" t="s">
        <v>24</v>
      </c>
      <c r="AI5" t="s">
        <v>609</v>
      </c>
      <c r="AJ5" t="s">
        <v>130</v>
      </c>
    </row>
    <row r="6" spans="1:36" x14ac:dyDescent="0.25">
      <c r="A6" s="87">
        <v>46023</v>
      </c>
      <c r="B6" s="90">
        <v>0.87</v>
      </c>
      <c r="C6" s="90">
        <v>0.8</v>
      </c>
      <c r="D6" s="90">
        <v>0.83</v>
      </c>
      <c r="E6" s="90">
        <v>0.8</v>
      </c>
      <c r="F6" s="90">
        <v>0.88</v>
      </c>
      <c r="G6" s="90">
        <v>0.88</v>
      </c>
      <c r="H6" s="90">
        <v>0.81</v>
      </c>
      <c r="I6" s="90">
        <v>0.81</v>
      </c>
      <c r="J6" s="90">
        <v>0.83</v>
      </c>
      <c r="K6" s="90">
        <v>0.89</v>
      </c>
      <c r="L6" s="90">
        <v>0.86</v>
      </c>
      <c r="M6" s="90">
        <v>0.78</v>
      </c>
      <c r="N6" s="90">
        <v>0.87</v>
      </c>
      <c r="O6" s="90">
        <v>0.82</v>
      </c>
      <c r="P6" s="90">
        <v>0.88</v>
      </c>
      <c r="Q6" s="90">
        <v>0.82</v>
      </c>
      <c r="R6" s="90">
        <v>0.84</v>
      </c>
      <c r="S6" s="90">
        <v>0.88</v>
      </c>
      <c r="T6" s="90">
        <v>0.86</v>
      </c>
      <c r="U6" s="90">
        <v>0.9</v>
      </c>
      <c r="V6" s="90">
        <v>0.85</v>
      </c>
      <c r="W6" s="90">
        <v>0.77</v>
      </c>
      <c r="X6" s="90">
        <v>0.81</v>
      </c>
      <c r="Y6" s="90">
        <v>0.87</v>
      </c>
      <c r="Z6" s="90">
        <v>0.92</v>
      </c>
      <c r="AA6" s="90">
        <v>0.82</v>
      </c>
      <c r="AB6" s="90">
        <v>0.72</v>
      </c>
      <c r="AC6" s="90">
        <v>0.81</v>
      </c>
      <c r="AD6" s="90">
        <v>0.78</v>
      </c>
      <c r="AE6" s="90">
        <v>0.8</v>
      </c>
      <c r="AF6" s="90">
        <v>0.84</v>
      </c>
      <c r="AG6" s="90">
        <v>0.76</v>
      </c>
      <c r="AH6" s="90">
        <v>0.8</v>
      </c>
      <c r="AI6" s="90">
        <v>0.82</v>
      </c>
      <c r="AJ6" s="90">
        <v>0.83176470588235307</v>
      </c>
    </row>
    <row r="7" spans="1:36" x14ac:dyDescent="0.25">
      <c r="A7" s="87">
        <v>46024</v>
      </c>
      <c r="B7" s="90">
        <v>0.82</v>
      </c>
      <c r="C7" s="90">
        <v>0.89</v>
      </c>
      <c r="D7" s="90">
        <v>0.89</v>
      </c>
      <c r="E7" s="90">
        <v>0.75</v>
      </c>
      <c r="F7" s="90">
        <v>0.92</v>
      </c>
      <c r="G7" s="90">
        <v>0.81</v>
      </c>
      <c r="H7" s="90">
        <v>0.86</v>
      </c>
      <c r="I7" s="90">
        <v>0.81</v>
      </c>
      <c r="J7" s="90">
        <v>0.89</v>
      </c>
      <c r="K7" s="90">
        <v>0.89</v>
      </c>
      <c r="L7" s="90">
        <v>0.93</v>
      </c>
      <c r="M7" s="90">
        <v>0.83</v>
      </c>
      <c r="N7" s="90">
        <v>0.84</v>
      </c>
      <c r="O7" s="90">
        <v>0.71</v>
      </c>
      <c r="P7" s="90">
        <v>0.9</v>
      </c>
      <c r="Q7" s="90">
        <v>0.71</v>
      </c>
      <c r="R7" s="90">
        <v>0.78</v>
      </c>
      <c r="S7" s="90">
        <v>0.86</v>
      </c>
      <c r="T7" s="90">
        <v>0.84</v>
      </c>
      <c r="U7" s="90">
        <v>0.86</v>
      </c>
      <c r="V7" s="90">
        <v>0.82</v>
      </c>
      <c r="W7" s="90">
        <v>0.85</v>
      </c>
      <c r="X7" s="90">
        <v>0.79</v>
      </c>
      <c r="Y7" s="90">
        <v>0.82</v>
      </c>
      <c r="Z7" s="90">
        <v>0.93</v>
      </c>
      <c r="AA7" s="90">
        <v>0.75</v>
      </c>
      <c r="AB7" s="90">
        <v>0.64</v>
      </c>
      <c r="AC7" s="90">
        <v>0.88</v>
      </c>
      <c r="AD7" s="90">
        <v>0.8</v>
      </c>
      <c r="AE7" s="90">
        <v>0.74</v>
      </c>
      <c r="AF7" s="90">
        <v>0.79</v>
      </c>
      <c r="AG7" s="90">
        <v>0.73</v>
      </c>
      <c r="AH7" s="90">
        <v>0.75</v>
      </c>
      <c r="AI7" s="90">
        <v>0.92</v>
      </c>
      <c r="AJ7" s="90">
        <v>0.82352941176470584</v>
      </c>
    </row>
    <row r="8" spans="1:36" x14ac:dyDescent="0.25">
      <c r="A8" s="87">
        <v>46025</v>
      </c>
      <c r="B8" s="90">
        <v>0.88</v>
      </c>
      <c r="C8" s="90">
        <v>0.92</v>
      </c>
      <c r="D8" s="90">
        <v>0.92</v>
      </c>
      <c r="E8" s="90">
        <v>0.8</v>
      </c>
      <c r="F8" s="90">
        <v>0.94</v>
      </c>
      <c r="G8" s="90">
        <v>0.9</v>
      </c>
      <c r="H8" s="90">
        <v>0.91</v>
      </c>
      <c r="I8" s="90">
        <v>0.89</v>
      </c>
      <c r="J8" s="90">
        <v>0.94</v>
      </c>
      <c r="K8" s="90">
        <v>0.94</v>
      </c>
      <c r="L8" s="90">
        <v>0.94</v>
      </c>
      <c r="M8" s="90">
        <v>0.81</v>
      </c>
      <c r="N8" s="90">
        <v>0.9</v>
      </c>
      <c r="O8" s="90">
        <v>0.78</v>
      </c>
      <c r="P8" s="90">
        <v>0.94</v>
      </c>
      <c r="Q8" s="90">
        <v>0.81</v>
      </c>
      <c r="R8" s="90">
        <v>0.85</v>
      </c>
      <c r="S8" s="90">
        <v>0.92</v>
      </c>
      <c r="T8" s="90">
        <v>0.9</v>
      </c>
      <c r="U8" s="90">
        <v>0.94</v>
      </c>
      <c r="V8" s="90">
        <v>0.88</v>
      </c>
      <c r="W8" s="90">
        <v>0.85</v>
      </c>
      <c r="X8" s="90">
        <v>0.84</v>
      </c>
      <c r="Y8" s="90">
        <v>0.88</v>
      </c>
      <c r="Z8" s="90">
        <v>0.96</v>
      </c>
      <c r="AA8" s="90">
        <v>0.78</v>
      </c>
      <c r="AB8" s="90">
        <v>0.72</v>
      </c>
      <c r="AC8" s="90">
        <v>0.91</v>
      </c>
      <c r="AD8" s="90">
        <v>0.84</v>
      </c>
      <c r="AE8" s="90">
        <v>0.84</v>
      </c>
      <c r="AF8" s="90">
        <v>0.83</v>
      </c>
      <c r="AG8" s="90">
        <v>0.81</v>
      </c>
      <c r="AH8" s="90">
        <v>0.86</v>
      </c>
      <c r="AI8" s="90">
        <v>0.92</v>
      </c>
      <c r="AJ8" s="90">
        <v>0.875</v>
      </c>
    </row>
    <row r="9" spans="1:36" x14ac:dyDescent="0.25">
      <c r="A9" s="87">
        <v>46026</v>
      </c>
      <c r="B9" s="90">
        <v>0.9</v>
      </c>
      <c r="C9" s="90">
        <v>0.91</v>
      </c>
      <c r="D9" s="90">
        <v>0.91</v>
      </c>
      <c r="E9" s="90">
        <v>0.82</v>
      </c>
      <c r="F9" s="90">
        <v>0.92</v>
      </c>
      <c r="G9" s="90">
        <v>0.95</v>
      </c>
      <c r="H9" s="90">
        <v>0.85</v>
      </c>
      <c r="I9" s="90">
        <v>0.83</v>
      </c>
      <c r="J9" s="90">
        <v>0.86</v>
      </c>
      <c r="K9" s="90">
        <v>0.94</v>
      </c>
      <c r="L9" s="90">
        <v>0.94</v>
      </c>
      <c r="M9" s="90">
        <v>0.8</v>
      </c>
      <c r="N9" s="90">
        <v>0.93</v>
      </c>
      <c r="O9" s="90">
        <v>0.86</v>
      </c>
      <c r="P9" s="90">
        <v>0.9</v>
      </c>
      <c r="Q9" s="90">
        <v>0.92</v>
      </c>
      <c r="R9" s="90">
        <v>0.92</v>
      </c>
      <c r="S9" s="90">
        <v>0.93</v>
      </c>
      <c r="T9" s="90">
        <v>0.85</v>
      </c>
      <c r="U9" s="90">
        <v>0.94</v>
      </c>
      <c r="V9" s="90">
        <v>0.9</v>
      </c>
      <c r="W9" s="90">
        <v>0.86</v>
      </c>
      <c r="X9" s="90">
        <v>0.84</v>
      </c>
      <c r="Y9" s="90">
        <v>0.9</v>
      </c>
      <c r="Z9" s="90">
        <v>0.92</v>
      </c>
      <c r="AA9" s="90">
        <v>0.81</v>
      </c>
      <c r="AB9" s="90">
        <v>0.66</v>
      </c>
      <c r="AC9" s="90">
        <v>0.87</v>
      </c>
      <c r="AD9" s="90">
        <v>0.83</v>
      </c>
      <c r="AE9" s="90">
        <v>0.79</v>
      </c>
      <c r="AF9" s="90">
        <v>0.81</v>
      </c>
      <c r="AG9" s="90">
        <v>0.76</v>
      </c>
      <c r="AH9" s="90">
        <v>0.78</v>
      </c>
      <c r="AI9" s="90">
        <v>0.89</v>
      </c>
      <c r="AJ9" s="90">
        <v>0.86764705882352944</v>
      </c>
    </row>
    <row r="10" spans="1:36" x14ac:dyDescent="0.25">
      <c r="A10" s="87">
        <v>46027</v>
      </c>
      <c r="B10" s="90">
        <v>0.96</v>
      </c>
      <c r="C10" s="90">
        <v>0.94</v>
      </c>
      <c r="D10" s="90">
        <v>0.95</v>
      </c>
      <c r="E10" s="90">
        <v>0.85</v>
      </c>
      <c r="F10" s="90">
        <v>0.91</v>
      </c>
      <c r="G10" s="90">
        <v>0.94</v>
      </c>
      <c r="H10" s="90">
        <v>0.86</v>
      </c>
      <c r="I10" s="90">
        <v>0.82</v>
      </c>
      <c r="J10" s="90">
        <v>0.92</v>
      </c>
      <c r="K10" s="90">
        <v>0.93</v>
      </c>
      <c r="L10" s="90">
        <v>0.94</v>
      </c>
      <c r="M10" s="90">
        <v>0.83</v>
      </c>
      <c r="N10" s="90">
        <v>0.91</v>
      </c>
      <c r="O10" s="90">
        <v>0.89</v>
      </c>
      <c r="P10" s="90">
        <v>0.86</v>
      </c>
      <c r="Q10" s="90">
        <v>0.95</v>
      </c>
      <c r="R10" s="90">
        <v>0.96</v>
      </c>
      <c r="S10" s="90">
        <v>0.96</v>
      </c>
      <c r="T10" s="90">
        <v>0.84</v>
      </c>
      <c r="U10" s="90">
        <v>0.97</v>
      </c>
      <c r="V10" s="90">
        <v>0.89</v>
      </c>
      <c r="W10" s="90">
        <v>0.9</v>
      </c>
      <c r="X10" s="90">
        <v>0.89</v>
      </c>
      <c r="Y10" s="90">
        <v>0.95</v>
      </c>
      <c r="Z10" s="90">
        <v>0.9</v>
      </c>
      <c r="AA10" s="90">
        <v>0.8</v>
      </c>
      <c r="AB10" s="90">
        <v>0.84</v>
      </c>
      <c r="AC10" s="90">
        <v>0.84</v>
      </c>
      <c r="AD10" s="90">
        <v>0.88</v>
      </c>
      <c r="AE10" s="90">
        <v>0.89</v>
      </c>
      <c r="AF10" s="90">
        <v>0.79</v>
      </c>
      <c r="AG10" s="90">
        <v>0.89</v>
      </c>
      <c r="AH10" s="90">
        <v>0.91</v>
      </c>
      <c r="AI10" s="90">
        <v>0.85</v>
      </c>
      <c r="AJ10" s="90">
        <v>0.89441176470588224</v>
      </c>
    </row>
    <row r="11" spans="1:36" x14ac:dyDescent="0.25">
      <c r="A11" s="87">
        <v>46028</v>
      </c>
      <c r="B11" s="90">
        <v>0.93</v>
      </c>
      <c r="C11" s="90">
        <v>0.93</v>
      </c>
      <c r="D11" s="90">
        <v>0.93</v>
      </c>
      <c r="E11" s="90">
        <v>0.8</v>
      </c>
      <c r="F11" s="90">
        <v>0.95</v>
      </c>
      <c r="G11" s="90">
        <v>0.95</v>
      </c>
      <c r="H11" s="90">
        <v>0.92</v>
      </c>
      <c r="I11" s="90">
        <v>0.91</v>
      </c>
      <c r="J11" s="90">
        <v>0.96</v>
      </c>
      <c r="K11" s="90">
        <v>0.96</v>
      </c>
      <c r="L11" s="90">
        <v>0.95</v>
      </c>
      <c r="M11" s="90">
        <v>0.83</v>
      </c>
      <c r="N11" s="90">
        <v>0.95</v>
      </c>
      <c r="O11" s="90">
        <v>0.85</v>
      </c>
      <c r="P11" s="90">
        <v>0.95</v>
      </c>
      <c r="Q11" s="90">
        <v>0.9</v>
      </c>
      <c r="R11" s="90">
        <v>0.93</v>
      </c>
      <c r="S11" s="90">
        <v>0.94</v>
      </c>
      <c r="T11" s="90">
        <v>0.91</v>
      </c>
      <c r="U11" s="90">
        <v>0.96</v>
      </c>
      <c r="V11" s="90">
        <v>0.94</v>
      </c>
      <c r="W11" s="90">
        <v>0.9</v>
      </c>
      <c r="X11" s="90">
        <v>0.88</v>
      </c>
      <c r="Y11" s="90">
        <v>0.9</v>
      </c>
      <c r="Z11" s="90">
        <v>0.96</v>
      </c>
      <c r="AA11" s="90">
        <v>0.78</v>
      </c>
      <c r="AB11" s="90">
        <v>0.8</v>
      </c>
      <c r="AC11" s="90">
        <v>0.9</v>
      </c>
      <c r="AD11" s="90">
        <v>0.89</v>
      </c>
      <c r="AE11" s="90">
        <v>0.9</v>
      </c>
      <c r="AF11" s="90">
        <v>0.84</v>
      </c>
      <c r="AG11" s="90">
        <v>0.84</v>
      </c>
      <c r="AH11" s="90">
        <v>0.92</v>
      </c>
      <c r="AI11" s="90">
        <v>0.91</v>
      </c>
      <c r="AJ11" s="90">
        <v>0.90500000000000003</v>
      </c>
    </row>
    <row r="12" spans="1:36" x14ac:dyDescent="0.25">
      <c r="A12" s="87">
        <v>46029</v>
      </c>
      <c r="B12" s="90">
        <v>0.94</v>
      </c>
      <c r="C12" s="90">
        <v>0.93</v>
      </c>
      <c r="D12" s="90">
        <v>0.94</v>
      </c>
      <c r="E12" s="90">
        <v>0.91</v>
      </c>
      <c r="F12" s="90">
        <v>0.89</v>
      </c>
      <c r="G12" s="90">
        <v>0.93</v>
      </c>
      <c r="H12" s="90">
        <v>0.86</v>
      </c>
      <c r="I12" s="90">
        <v>0.83</v>
      </c>
      <c r="J12" s="90">
        <v>0.93</v>
      </c>
      <c r="K12" s="90">
        <v>0.92</v>
      </c>
      <c r="L12" s="90">
        <v>0.92</v>
      </c>
      <c r="M12" s="90">
        <v>0.92</v>
      </c>
      <c r="N12" s="90">
        <v>0.89</v>
      </c>
      <c r="O12" s="90">
        <v>0.95</v>
      </c>
      <c r="P12" s="90">
        <v>0.87</v>
      </c>
      <c r="Q12" s="90">
        <v>0.97</v>
      </c>
      <c r="R12" s="90">
        <v>0.95</v>
      </c>
      <c r="S12" s="90">
        <v>0.93</v>
      </c>
      <c r="T12" s="90">
        <v>0.84</v>
      </c>
      <c r="U12" s="90">
        <v>0.96</v>
      </c>
      <c r="V12" s="90">
        <v>0.91</v>
      </c>
      <c r="W12" s="90">
        <v>0.93</v>
      </c>
      <c r="X12" s="90">
        <v>0.9</v>
      </c>
      <c r="Y12" s="90">
        <v>0.95</v>
      </c>
      <c r="Z12" s="90">
        <v>0.88</v>
      </c>
      <c r="AA12" s="90">
        <v>0.95</v>
      </c>
      <c r="AB12" s="90">
        <v>0.87</v>
      </c>
      <c r="AC12" s="90">
        <v>0.83</v>
      </c>
      <c r="AD12" s="90">
        <v>0.93</v>
      </c>
      <c r="AE12" s="90">
        <v>0.89</v>
      </c>
      <c r="AF12" s="90">
        <v>0.9</v>
      </c>
      <c r="AG12" s="90">
        <v>0.9</v>
      </c>
      <c r="AH12" s="90">
        <v>0.9</v>
      </c>
      <c r="AI12" s="90">
        <v>0.83</v>
      </c>
      <c r="AJ12" s="90">
        <v>0.90735294117647036</v>
      </c>
    </row>
    <row r="13" spans="1:36" x14ac:dyDescent="0.25">
      <c r="A13" s="87">
        <v>46030</v>
      </c>
      <c r="B13" s="90">
        <v>0.94</v>
      </c>
      <c r="C13" s="90">
        <v>0.94</v>
      </c>
      <c r="D13" s="90">
        <v>0.93</v>
      </c>
      <c r="E13" s="90">
        <v>0.9</v>
      </c>
      <c r="F13" s="90">
        <v>0.92</v>
      </c>
      <c r="G13" s="90">
        <v>0.93</v>
      </c>
      <c r="H13" s="90">
        <v>0.91</v>
      </c>
      <c r="I13" s="90">
        <v>0.92</v>
      </c>
      <c r="J13" s="90">
        <v>0.96</v>
      </c>
      <c r="K13" s="90">
        <v>0.91</v>
      </c>
      <c r="L13" s="90">
        <v>0.94</v>
      </c>
      <c r="M13" s="90">
        <v>0.91</v>
      </c>
      <c r="N13" s="90">
        <v>0.9</v>
      </c>
      <c r="O13" s="90">
        <v>0.96</v>
      </c>
      <c r="P13" s="90">
        <v>0.89</v>
      </c>
      <c r="Q13" s="90">
        <v>0.95</v>
      </c>
      <c r="R13" s="90">
        <v>0.95</v>
      </c>
      <c r="S13" s="90">
        <v>0.93</v>
      </c>
      <c r="T13" s="90">
        <v>0.92</v>
      </c>
      <c r="U13" s="90">
        <v>0.95</v>
      </c>
      <c r="V13" s="90">
        <v>0.91</v>
      </c>
      <c r="W13" s="90">
        <v>0.92</v>
      </c>
      <c r="X13" s="90">
        <v>0.89</v>
      </c>
      <c r="Y13" s="90">
        <v>0.94</v>
      </c>
      <c r="Z13" s="90">
        <v>0.9</v>
      </c>
      <c r="AA13" s="90">
        <v>0.94</v>
      </c>
      <c r="AB13" s="90">
        <v>0.93</v>
      </c>
      <c r="AC13" s="90">
        <v>0.87</v>
      </c>
      <c r="AD13" s="90">
        <v>0.92</v>
      </c>
      <c r="AE13" s="90">
        <v>0.94</v>
      </c>
      <c r="AF13" s="90">
        <v>0.9</v>
      </c>
      <c r="AG13" s="90">
        <v>0.93</v>
      </c>
      <c r="AH13" s="90">
        <v>0.93</v>
      </c>
      <c r="AI13" s="90">
        <v>0.89</v>
      </c>
      <c r="AJ13" s="90">
        <v>0.9226470588235296</v>
      </c>
    </row>
    <row r="14" spans="1:36" x14ac:dyDescent="0.25">
      <c r="A14" s="87">
        <v>46031</v>
      </c>
      <c r="B14" s="90">
        <v>0.93</v>
      </c>
      <c r="C14" s="90">
        <v>0.95</v>
      </c>
      <c r="D14" s="90">
        <v>0.96</v>
      </c>
      <c r="E14" s="90">
        <v>0.92</v>
      </c>
      <c r="F14" s="90">
        <v>0.93</v>
      </c>
      <c r="G14" s="90">
        <v>0.9</v>
      </c>
      <c r="H14" s="90">
        <v>0.91</v>
      </c>
      <c r="I14" s="90">
        <v>0.89</v>
      </c>
      <c r="J14" s="90">
        <v>0.97</v>
      </c>
      <c r="K14" s="90">
        <v>0.92</v>
      </c>
      <c r="L14" s="90">
        <v>0.97</v>
      </c>
      <c r="M14" s="90">
        <v>0.95</v>
      </c>
      <c r="N14" s="90">
        <v>0.89</v>
      </c>
      <c r="O14" s="90">
        <v>0.94</v>
      </c>
      <c r="P14" s="90">
        <v>0.92</v>
      </c>
      <c r="Q14" s="90">
        <v>0.87</v>
      </c>
      <c r="R14" s="90">
        <v>0.91</v>
      </c>
      <c r="S14" s="90">
        <v>0.93</v>
      </c>
      <c r="T14" s="90">
        <v>0.9</v>
      </c>
      <c r="U14" s="90">
        <v>0.94</v>
      </c>
      <c r="V14" s="90">
        <v>0.87</v>
      </c>
      <c r="W14" s="90">
        <v>0.95</v>
      </c>
      <c r="X14" s="90">
        <v>0.91</v>
      </c>
      <c r="Y14" s="90">
        <v>0.91</v>
      </c>
      <c r="Z14" s="90">
        <v>0.96</v>
      </c>
      <c r="AA14" s="90">
        <v>0.93</v>
      </c>
      <c r="AB14" s="90">
        <v>0.9</v>
      </c>
      <c r="AC14" s="90">
        <v>0.88</v>
      </c>
      <c r="AD14" s="90">
        <v>0.95</v>
      </c>
      <c r="AE14" s="90">
        <v>0.92</v>
      </c>
      <c r="AF14" s="90">
        <v>0.96</v>
      </c>
      <c r="AG14" s="90">
        <v>0.92</v>
      </c>
      <c r="AH14" s="90">
        <v>0.94</v>
      </c>
      <c r="AI14" s="90">
        <v>0.91</v>
      </c>
      <c r="AJ14" s="90">
        <v>0.92382352941176482</v>
      </c>
    </row>
    <row r="15" spans="1:36" x14ac:dyDescent="0.25">
      <c r="A15" s="87">
        <v>46032</v>
      </c>
      <c r="B15" s="90">
        <v>0.75</v>
      </c>
      <c r="C15" s="90">
        <v>0.79</v>
      </c>
      <c r="D15" s="90">
        <v>0.78</v>
      </c>
      <c r="E15" s="90">
        <v>0.7</v>
      </c>
      <c r="F15" s="90">
        <v>0.78</v>
      </c>
      <c r="G15" s="90">
        <v>0.74</v>
      </c>
      <c r="H15" s="90">
        <v>0.81</v>
      </c>
      <c r="I15" s="90">
        <v>0.84</v>
      </c>
      <c r="J15" s="90">
        <v>0.84</v>
      </c>
      <c r="K15" s="90">
        <v>0.76</v>
      </c>
      <c r="L15" s="90">
        <v>0.82</v>
      </c>
      <c r="M15" s="90">
        <v>0.79</v>
      </c>
      <c r="N15" s="90">
        <v>0.74</v>
      </c>
      <c r="O15" s="90">
        <v>0.76</v>
      </c>
      <c r="P15" s="90">
        <v>0.78</v>
      </c>
      <c r="Q15" s="90">
        <v>0.71</v>
      </c>
      <c r="R15" s="90">
        <v>0.7</v>
      </c>
      <c r="S15" s="90">
        <v>0.77</v>
      </c>
      <c r="T15" s="90">
        <v>0.92</v>
      </c>
      <c r="U15" s="90">
        <v>0.76</v>
      </c>
      <c r="V15" s="90">
        <v>0.75</v>
      </c>
      <c r="W15" s="90">
        <v>0.79</v>
      </c>
      <c r="X15" s="90">
        <v>0.72</v>
      </c>
      <c r="Y15" s="90">
        <v>0.72</v>
      </c>
      <c r="Z15" s="90">
        <v>0.8</v>
      </c>
      <c r="AA15" s="90">
        <v>0.72</v>
      </c>
      <c r="AB15" s="90">
        <v>0.84</v>
      </c>
      <c r="AC15" s="90">
        <v>0.78</v>
      </c>
      <c r="AD15" s="90">
        <v>0.76</v>
      </c>
      <c r="AE15" s="90">
        <v>0.86</v>
      </c>
      <c r="AF15" s="90">
        <v>0.74</v>
      </c>
      <c r="AG15" s="90">
        <v>0.8</v>
      </c>
      <c r="AH15" s="90">
        <v>0.85</v>
      </c>
      <c r="AI15" s="90">
        <v>0.84</v>
      </c>
      <c r="AJ15" s="90">
        <v>0.77970588235294114</v>
      </c>
    </row>
    <row r="16" spans="1:36" x14ac:dyDescent="0.25">
      <c r="A16" s="87">
        <v>46033</v>
      </c>
      <c r="B16" s="90">
        <v>0.84</v>
      </c>
      <c r="C16" s="90">
        <v>0.86</v>
      </c>
      <c r="D16" s="90">
        <v>0.88</v>
      </c>
      <c r="E16" s="90">
        <v>0.85</v>
      </c>
      <c r="F16" s="90">
        <v>0.84</v>
      </c>
      <c r="G16" s="90">
        <v>0.86</v>
      </c>
      <c r="H16" s="90">
        <v>0.84</v>
      </c>
      <c r="I16" s="90">
        <v>0.85</v>
      </c>
      <c r="J16" s="90">
        <v>0.87</v>
      </c>
      <c r="K16" s="90">
        <v>0.85</v>
      </c>
      <c r="L16" s="90">
        <v>0.87</v>
      </c>
      <c r="M16" s="90">
        <v>0.83</v>
      </c>
      <c r="N16" s="90">
        <v>0.84</v>
      </c>
      <c r="O16" s="90">
        <v>0.88</v>
      </c>
      <c r="P16" s="90">
        <v>0.83</v>
      </c>
      <c r="Q16" s="90">
        <v>0.87</v>
      </c>
      <c r="R16" s="90">
        <v>0.86</v>
      </c>
      <c r="S16" s="90">
        <v>0.84</v>
      </c>
      <c r="T16" s="90">
        <v>0.86</v>
      </c>
      <c r="U16" s="90">
        <v>0.87</v>
      </c>
      <c r="V16" s="90">
        <v>0.85</v>
      </c>
      <c r="W16" s="90">
        <v>0.83</v>
      </c>
      <c r="X16" s="90">
        <v>0.82</v>
      </c>
      <c r="Y16" s="90">
        <v>0.86</v>
      </c>
      <c r="Z16" s="90">
        <v>0.84</v>
      </c>
      <c r="AA16" s="90">
        <v>0.87</v>
      </c>
      <c r="AB16" s="90">
        <v>0.8</v>
      </c>
      <c r="AC16" s="90">
        <v>0.82</v>
      </c>
      <c r="AD16" s="90">
        <v>0.84</v>
      </c>
      <c r="AE16" s="90">
        <v>0.81</v>
      </c>
      <c r="AF16" s="90">
        <v>0.82</v>
      </c>
      <c r="AG16" s="90">
        <v>0.8</v>
      </c>
      <c r="AH16" s="90">
        <v>0.83</v>
      </c>
      <c r="AI16" s="90">
        <v>0.86</v>
      </c>
      <c r="AJ16" s="90">
        <v>0.84529411764705875</v>
      </c>
    </row>
    <row r="17" spans="1:36" x14ac:dyDescent="0.25">
      <c r="A17" s="87">
        <v>46034</v>
      </c>
      <c r="B17" s="90">
        <v>0.97</v>
      </c>
      <c r="C17" s="90">
        <v>0.97</v>
      </c>
      <c r="D17" s="90">
        <v>0.97</v>
      </c>
      <c r="E17" s="90">
        <v>0.95</v>
      </c>
      <c r="F17" s="90">
        <v>0.95</v>
      </c>
      <c r="G17" s="90">
        <v>0.95</v>
      </c>
      <c r="H17" s="90">
        <v>0.93</v>
      </c>
      <c r="I17" s="90">
        <v>0.91</v>
      </c>
      <c r="J17" s="90">
        <v>0.98</v>
      </c>
      <c r="K17" s="90">
        <v>0.96</v>
      </c>
      <c r="L17" s="90">
        <v>0.97</v>
      </c>
      <c r="M17" s="90">
        <v>0.94</v>
      </c>
      <c r="N17" s="90">
        <v>0.94</v>
      </c>
      <c r="O17" s="90">
        <v>0.97</v>
      </c>
      <c r="P17" s="90">
        <v>0.95</v>
      </c>
      <c r="Q17" s="90">
        <v>0.97</v>
      </c>
      <c r="R17" s="90">
        <v>0.97</v>
      </c>
      <c r="S17" s="90">
        <v>0.96</v>
      </c>
      <c r="T17" s="90">
        <v>0.9</v>
      </c>
      <c r="U17" s="90">
        <v>0.97</v>
      </c>
      <c r="V17" s="90">
        <v>0.93</v>
      </c>
      <c r="W17" s="90">
        <v>0.96</v>
      </c>
      <c r="X17" s="90">
        <v>0.94</v>
      </c>
      <c r="Y17" s="90">
        <v>0.97</v>
      </c>
      <c r="Z17" s="90">
        <v>0.96</v>
      </c>
      <c r="AA17" s="90">
        <v>0.99</v>
      </c>
      <c r="AB17" s="90">
        <v>0.94</v>
      </c>
      <c r="AC17" s="90">
        <v>0.9</v>
      </c>
      <c r="AD17" s="90">
        <v>0.96</v>
      </c>
      <c r="AE17" s="90">
        <v>0.93</v>
      </c>
      <c r="AF17" s="90">
        <v>0.96</v>
      </c>
      <c r="AG17" s="90">
        <v>0.93</v>
      </c>
      <c r="AH17" s="90">
        <v>0.94</v>
      </c>
      <c r="AI17" s="90">
        <v>0.94</v>
      </c>
      <c r="AJ17" s="90">
        <v>0.9508823529411764</v>
      </c>
    </row>
    <row r="18" spans="1:36" x14ac:dyDescent="0.25">
      <c r="A18" s="87">
        <v>46035</v>
      </c>
      <c r="B18" s="90">
        <v>0.96</v>
      </c>
      <c r="C18" s="90">
        <v>0.96</v>
      </c>
      <c r="D18" s="90">
        <v>0.95</v>
      </c>
      <c r="E18" s="90">
        <v>0.95</v>
      </c>
      <c r="F18" s="90">
        <v>0.93</v>
      </c>
      <c r="G18" s="90">
        <v>0.97</v>
      </c>
      <c r="H18" s="90">
        <v>0.87</v>
      </c>
      <c r="I18" s="90">
        <v>0.85</v>
      </c>
      <c r="J18" s="90">
        <v>0.94</v>
      </c>
      <c r="K18" s="90">
        <v>0.95</v>
      </c>
      <c r="L18" s="90">
        <v>0.95</v>
      </c>
      <c r="M18" s="90">
        <v>0.94</v>
      </c>
      <c r="N18" s="90">
        <v>0.96</v>
      </c>
      <c r="O18" s="90">
        <v>0.98</v>
      </c>
      <c r="P18" s="90">
        <v>0.92</v>
      </c>
      <c r="Q18" s="90">
        <v>0.99</v>
      </c>
      <c r="R18" s="90">
        <v>0.98</v>
      </c>
      <c r="S18" s="90">
        <v>0.96</v>
      </c>
      <c r="T18" s="90">
        <v>0.84</v>
      </c>
      <c r="U18" s="90">
        <v>0.98</v>
      </c>
      <c r="V18" s="90">
        <v>0.96</v>
      </c>
      <c r="W18" s="90">
        <v>0.94</v>
      </c>
      <c r="X18" s="90">
        <v>0.94</v>
      </c>
      <c r="Y18" s="90">
        <v>0.99</v>
      </c>
      <c r="Z18" s="90">
        <v>0.92</v>
      </c>
      <c r="AA18" s="90">
        <v>0.99</v>
      </c>
      <c r="AB18" s="90">
        <v>0.93</v>
      </c>
      <c r="AC18" s="90">
        <v>0.86</v>
      </c>
      <c r="AD18" s="90">
        <v>0.96</v>
      </c>
      <c r="AE18" s="90">
        <v>0.87</v>
      </c>
      <c r="AF18" s="90">
        <v>0.95</v>
      </c>
      <c r="AG18" s="90">
        <v>0.91</v>
      </c>
      <c r="AH18" s="90">
        <v>0.87</v>
      </c>
      <c r="AI18" s="90">
        <v>0.85</v>
      </c>
      <c r="AJ18" s="90">
        <v>0.9344117647058825</v>
      </c>
    </row>
    <row r="19" spans="1:36" x14ac:dyDescent="0.25">
      <c r="A19" s="87">
        <v>46036</v>
      </c>
      <c r="B19" s="90">
        <v>0.91</v>
      </c>
      <c r="C19" s="90">
        <v>0.93</v>
      </c>
      <c r="D19" s="90">
        <v>0.91</v>
      </c>
      <c r="E19" s="90">
        <v>0.9</v>
      </c>
      <c r="F19" s="90">
        <v>0.92</v>
      </c>
      <c r="G19" s="90">
        <v>0.93</v>
      </c>
      <c r="H19" s="90">
        <v>0.91</v>
      </c>
      <c r="I19" s="90">
        <v>0.93</v>
      </c>
      <c r="J19" s="90">
        <v>0.97</v>
      </c>
      <c r="K19" s="90">
        <v>0.93</v>
      </c>
      <c r="L19" s="90">
        <v>0.95</v>
      </c>
      <c r="M19" s="90">
        <v>0.93</v>
      </c>
      <c r="N19" s="90">
        <v>0.92</v>
      </c>
      <c r="O19" s="90">
        <v>0.95</v>
      </c>
      <c r="P19" s="90">
        <v>0.91</v>
      </c>
      <c r="Q19" s="90">
        <v>0.93</v>
      </c>
      <c r="R19" s="90">
        <v>0.92</v>
      </c>
      <c r="S19" s="90">
        <v>0.91</v>
      </c>
      <c r="T19" s="90">
        <v>0.94</v>
      </c>
      <c r="U19" s="90">
        <v>0.95</v>
      </c>
      <c r="V19" s="90">
        <v>0.9</v>
      </c>
      <c r="W19" s="90">
        <v>0.91</v>
      </c>
      <c r="X19" s="90">
        <v>0.87</v>
      </c>
      <c r="Y19" s="90">
        <v>0.94</v>
      </c>
      <c r="Z19" s="90">
        <v>0.92</v>
      </c>
      <c r="AA19" s="90">
        <v>0.93</v>
      </c>
      <c r="AB19" s="90">
        <v>0.92</v>
      </c>
      <c r="AC19" s="90">
        <v>0.89</v>
      </c>
      <c r="AD19" s="90">
        <v>0.94</v>
      </c>
      <c r="AE19" s="90">
        <v>0.94</v>
      </c>
      <c r="AF19" s="90">
        <v>0.92</v>
      </c>
      <c r="AG19" s="90">
        <v>0.92</v>
      </c>
      <c r="AH19" s="90">
        <v>0.94</v>
      </c>
      <c r="AI19" s="90">
        <v>0.92</v>
      </c>
      <c r="AJ19" s="90">
        <v>0.92382352941176504</v>
      </c>
    </row>
    <row r="20" spans="1:36" x14ac:dyDescent="0.25">
      <c r="A20" s="87">
        <v>46037</v>
      </c>
      <c r="B20" s="90">
        <v>0.93</v>
      </c>
      <c r="C20" s="90">
        <v>0.91</v>
      </c>
      <c r="D20" s="90">
        <v>0.91</v>
      </c>
      <c r="E20" s="90">
        <v>0.91</v>
      </c>
      <c r="F20" s="90">
        <v>0.87</v>
      </c>
      <c r="G20" s="90">
        <v>0.92</v>
      </c>
      <c r="H20" s="90">
        <v>0.81</v>
      </c>
      <c r="I20" s="90">
        <v>0.83</v>
      </c>
      <c r="J20" s="90">
        <v>0.89</v>
      </c>
      <c r="K20" s="90">
        <v>0.87</v>
      </c>
      <c r="L20" s="90">
        <v>0.9</v>
      </c>
      <c r="M20" s="90">
        <v>0.9</v>
      </c>
      <c r="N20" s="90">
        <v>0.89</v>
      </c>
      <c r="O20" s="90">
        <v>0.97</v>
      </c>
      <c r="P20" s="90">
        <v>0.87</v>
      </c>
      <c r="Q20" s="90">
        <v>0.95</v>
      </c>
      <c r="R20" s="90">
        <v>0.93</v>
      </c>
      <c r="S20" s="90">
        <v>0.91</v>
      </c>
      <c r="T20" s="90">
        <v>0.82</v>
      </c>
      <c r="U20" s="90">
        <v>0.93</v>
      </c>
      <c r="V20" s="90">
        <v>0.9</v>
      </c>
      <c r="W20" s="90">
        <v>0.88</v>
      </c>
      <c r="X20" s="90">
        <v>0.88</v>
      </c>
      <c r="Y20" s="90">
        <v>0.96</v>
      </c>
      <c r="Z20" s="90">
        <v>0.88</v>
      </c>
      <c r="AA20" s="90">
        <v>0.98</v>
      </c>
      <c r="AB20" s="90">
        <v>0.88</v>
      </c>
      <c r="AC20" s="90">
        <v>0.81</v>
      </c>
      <c r="AD20" s="90">
        <v>0.9</v>
      </c>
      <c r="AE20" s="90">
        <v>0.83</v>
      </c>
      <c r="AF20" s="90">
        <v>0.89</v>
      </c>
      <c r="AG20" s="90">
        <v>0.86</v>
      </c>
      <c r="AH20" s="90">
        <v>0.82</v>
      </c>
      <c r="AI20" s="90">
        <v>0.85</v>
      </c>
      <c r="AJ20" s="90">
        <v>0.88941176470588212</v>
      </c>
    </row>
    <row r="21" spans="1:36" x14ac:dyDescent="0.25">
      <c r="A21" s="87">
        <v>46038</v>
      </c>
      <c r="B21" s="90">
        <v>0.9</v>
      </c>
      <c r="C21" s="90">
        <v>0.88</v>
      </c>
      <c r="D21" s="90">
        <v>0.87</v>
      </c>
      <c r="E21" s="90">
        <v>0.88</v>
      </c>
      <c r="F21" s="90">
        <v>0.85</v>
      </c>
      <c r="G21" s="90">
        <v>0.86</v>
      </c>
      <c r="H21" s="90">
        <v>0.83</v>
      </c>
      <c r="I21" s="90">
        <v>0.86</v>
      </c>
      <c r="J21" s="90">
        <v>0.87</v>
      </c>
      <c r="K21" s="90">
        <v>0.84</v>
      </c>
      <c r="L21" s="90">
        <v>0.88</v>
      </c>
      <c r="M21" s="90">
        <v>0.89</v>
      </c>
      <c r="N21" s="90">
        <v>0.85</v>
      </c>
      <c r="O21" s="90">
        <v>0.94</v>
      </c>
      <c r="P21" s="90">
        <v>0.86</v>
      </c>
      <c r="Q21" s="90">
        <v>0.89</v>
      </c>
      <c r="R21" s="90">
        <v>0.89</v>
      </c>
      <c r="S21" s="90">
        <v>0.89</v>
      </c>
      <c r="T21" s="90">
        <v>0.86</v>
      </c>
      <c r="U21" s="90">
        <v>0.9</v>
      </c>
      <c r="V21" s="90">
        <v>0.85</v>
      </c>
      <c r="W21" s="90">
        <v>0.88</v>
      </c>
      <c r="X21" s="90">
        <v>0.86</v>
      </c>
      <c r="Y21" s="90">
        <v>0.93</v>
      </c>
      <c r="Z21" s="90">
        <v>0.85</v>
      </c>
      <c r="AA21" s="90">
        <v>0.94</v>
      </c>
      <c r="AB21" s="90">
        <v>0.89</v>
      </c>
      <c r="AC21" s="90">
        <v>0.84</v>
      </c>
      <c r="AD21" s="90">
        <v>0.9</v>
      </c>
      <c r="AE21" s="90">
        <v>0.84</v>
      </c>
      <c r="AF21" s="90">
        <v>0.87</v>
      </c>
      <c r="AG21" s="90">
        <v>0.85</v>
      </c>
      <c r="AH21" s="90">
        <v>0.84</v>
      </c>
      <c r="AI21" s="90">
        <v>0.88</v>
      </c>
      <c r="AJ21" s="90">
        <v>0.87382352941176489</v>
      </c>
    </row>
    <row r="22" spans="1:36" x14ac:dyDescent="0.25">
      <c r="A22" s="87">
        <v>46039</v>
      </c>
      <c r="B22" s="90">
        <v>0.96</v>
      </c>
      <c r="C22" s="90">
        <v>0.91</v>
      </c>
      <c r="D22" s="90">
        <v>0.92</v>
      </c>
      <c r="E22" s="90">
        <v>0.95</v>
      </c>
      <c r="F22" s="90">
        <v>0.87</v>
      </c>
      <c r="G22" s="90">
        <v>0.91</v>
      </c>
      <c r="H22" s="90">
        <v>0.87</v>
      </c>
      <c r="I22" s="90">
        <v>0.89</v>
      </c>
      <c r="J22" s="90">
        <v>0.93</v>
      </c>
      <c r="K22" s="90">
        <v>0.92</v>
      </c>
      <c r="L22" s="90">
        <v>0.93</v>
      </c>
      <c r="M22" s="90">
        <v>0.93</v>
      </c>
      <c r="N22" s="90">
        <v>0.89</v>
      </c>
      <c r="O22" s="90">
        <v>0.97</v>
      </c>
      <c r="P22" s="90">
        <v>0.89</v>
      </c>
      <c r="Q22" s="90">
        <v>0.91</v>
      </c>
      <c r="R22" s="90">
        <v>0.92</v>
      </c>
      <c r="S22" s="90">
        <v>0.92</v>
      </c>
      <c r="T22" s="90">
        <v>0.83</v>
      </c>
      <c r="U22" s="90">
        <v>0.94</v>
      </c>
      <c r="V22" s="90">
        <v>0.89</v>
      </c>
      <c r="W22" s="90">
        <v>0.94</v>
      </c>
      <c r="X22" s="90">
        <v>0.9</v>
      </c>
      <c r="Y22" s="90">
        <v>0.95</v>
      </c>
      <c r="Z22" s="90">
        <v>0.91</v>
      </c>
      <c r="AA22" s="90">
        <v>0.97</v>
      </c>
      <c r="AB22" s="90">
        <v>0.94</v>
      </c>
      <c r="AC22" s="90">
        <v>0.87</v>
      </c>
      <c r="AD22" s="90">
        <v>0.95</v>
      </c>
      <c r="AE22" s="90">
        <v>0.93</v>
      </c>
      <c r="AF22" s="90">
        <v>0.95</v>
      </c>
      <c r="AG22" s="90">
        <v>0.94</v>
      </c>
      <c r="AH22" s="90">
        <v>0.93</v>
      </c>
      <c r="AI22" s="90">
        <v>0.88</v>
      </c>
      <c r="AJ22" s="90">
        <v>0.91794117647058826</v>
      </c>
    </row>
    <row r="23" spans="1:36" x14ac:dyDescent="0.25">
      <c r="A23" s="87">
        <v>46040</v>
      </c>
      <c r="B23" s="90">
        <v>0.98</v>
      </c>
      <c r="C23" s="90">
        <v>0.92</v>
      </c>
      <c r="D23" s="90">
        <v>0.94</v>
      </c>
      <c r="E23" s="90">
        <v>0.97</v>
      </c>
      <c r="F23" s="90">
        <v>0.95</v>
      </c>
      <c r="G23" s="90">
        <v>0.98</v>
      </c>
      <c r="H23" s="90">
        <v>0.86</v>
      </c>
      <c r="I23" s="90">
        <v>0.89</v>
      </c>
      <c r="J23" s="90">
        <v>0.9</v>
      </c>
      <c r="K23" s="90">
        <v>0.99</v>
      </c>
      <c r="L23" s="90">
        <v>0.95</v>
      </c>
      <c r="M23" s="90">
        <v>0.87</v>
      </c>
      <c r="N23" s="90">
        <v>0.97</v>
      </c>
      <c r="O23" s="90">
        <v>0.98</v>
      </c>
      <c r="P23" s="90">
        <v>0.96</v>
      </c>
      <c r="Q23" s="90">
        <v>0.99</v>
      </c>
      <c r="R23" s="90">
        <v>0.98</v>
      </c>
      <c r="S23" s="90">
        <v>0.98</v>
      </c>
      <c r="T23" s="90">
        <v>0.9</v>
      </c>
      <c r="U23" s="90">
        <v>0.99</v>
      </c>
      <c r="V23" s="90">
        <v>0.94</v>
      </c>
      <c r="W23" s="90">
        <v>0.91</v>
      </c>
      <c r="X23" s="90">
        <v>0.9</v>
      </c>
      <c r="Y23" s="90">
        <v>0.98</v>
      </c>
      <c r="Z23" s="90">
        <v>0.98</v>
      </c>
      <c r="AA23" s="90">
        <v>1</v>
      </c>
      <c r="AB23" s="90">
        <v>0.86</v>
      </c>
      <c r="AC23" s="90">
        <v>0.85</v>
      </c>
      <c r="AD23" s="90">
        <v>0.94</v>
      </c>
      <c r="AE23" s="90">
        <v>0.89</v>
      </c>
      <c r="AF23" s="90">
        <v>0.96</v>
      </c>
      <c r="AG23" s="90">
        <v>0.9</v>
      </c>
      <c r="AH23" s="90">
        <v>0.88</v>
      </c>
      <c r="AI23" s="90">
        <v>0.88</v>
      </c>
      <c r="AJ23" s="90">
        <v>0.93588235294117639</v>
      </c>
    </row>
    <row r="24" spans="1:36" x14ac:dyDescent="0.25">
      <c r="A24" s="87">
        <v>46041</v>
      </c>
      <c r="B24" s="90">
        <v>0.94</v>
      </c>
      <c r="C24" s="90">
        <v>0.92</v>
      </c>
      <c r="D24" s="90">
        <v>0.92</v>
      </c>
      <c r="E24" s="90">
        <v>0.94</v>
      </c>
      <c r="F24" s="90">
        <v>0.89</v>
      </c>
      <c r="G24" s="90">
        <v>0.92</v>
      </c>
      <c r="H24" s="90">
        <v>0.89</v>
      </c>
      <c r="I24" s="90">
        <v>0.91</v>
      </c>
      <c r="J24" s="90">
        <v>0.94</v>
      </c>
      <c r="K24" s="90">
        <v>0.91</v>
      </c>
      <c r="L24" s="90">
        <v>0.94</v>
      </c>
      <c r="M24" s="90">
        <v>0.9</v>
      </c>
      <c r="N24" s="90">
        <v>0.91</v>
      </c>
      <c r="O24" s="90">
        <v>0.97</v>
      </c>
      <c r="P24" s="90">
        <v>0.91</v>
      </c>
      <c r="Q24" s="90">
        <v>0.92</v>
      </c>
      <c r="R24" s="90">
        <v>0.93</v>
      </c>
      <c r="S24" s="90">
        <v>0.92</v>
      </c>
      <c r="T24" s="90">
        <v>0.89</v>
      </c>
      <c r="U24" s="90">
        <v>0.94</v>
      </c>
      <c r="V24" s="90">
        <v>0.88</v>
      </c>
      <c r="W24" s="90">
        <v>0.92</v>
      </c>
      <c r="X24" s="90">
        <v>0.89</v>
      </c>
      <c r="Y24" s="90">
        <v>0.96</v>
      </c>
      <c r="Z24" s="90">
        <v>0.93</v>
      </c>
      <c r="AA24" s="90">
        <v>0.98</v>
      </c>
      <c r="AB24" s="90">
        <v>0.89</v>
      </c>
      <c r="AC24" s="90">
        <v>0.86</v>
      </c>
      <c r="AD24" s="90">
        <v>0.94</v>
      </c>
      <c r="AE24" s="90">
        <v>0.89</v>
      </c>
      <c r="AF24" s="90">
        <v>0.91</v>
      </c>
      <c r="AG24" s="90">
        <v>0.89</v>
      </c>
      <c r="AH24" s="90">
        <v>0.91</v>
      </c>
      <c r="AI24" s="90">
        <v>0.9</v>
      </c>
      <c r="AJ24" s="90">
        <v>0.91647058823529437</v>
      </c>
    </row>
    <row r="25" spans="1:36" x14ac:dyDescent="0.25">
      <c r="A25" s="87">
        <v>46042</v>
      </c>
      <c r="B25" s="90">
        <v>0.91</v>
      </c>
      <c r="C25" s="90">
        <v>0.96</v>
      </c>
      <c r="D25" s="90">
        <v>0.92</v>
      </c>
      <c r="E25" s="90">
        <v>0.88</v>
      </c>
      <c r="F25" s="90">
        <v>0.83</v>
      </c>
      <c r="G25" s="90">
        <v>0.87</v>
      </c>
      <c r="H25" s="90">
        <v>0.93</v>
      </c>
      <c r="I25" s="90">
        <v>0.9</v>
      </c>
      <c r="J25" s="90">
        <v>0.97</v>
      </c>
      <c r="K25" s="90">
        <v>0.89</v>
      </c>
      <c r="L25" s="90">
        <v>0.98</v>
      </c>
      <c r="M25" s="90">
        <v>0.89</v>
      </c>
      <c r="N25" s="90">
        <v>0.87</v>
      </c>
      <c r="O25" s="90">
        <v>0.93</v>
      </c>
      <c r="P25" s="90">
        <v>0.85</v>
      </c>
      <c r="Q25" s="90">
        <v>0.86</v>
      </c>
      <c r="R25" s="90">
        <v>0.84</v>
      </c>
      <c r="S25" s="90">
        <v>0.87</v>
      </c>
      <c r="T25" s="90">
        <v>0.84</v>
      </c>
      <c r="U25" s="90">
        <v>0.9</v>
      </c>
      <c r="V25" s="90">
        <v>0.86</v>
      </c>
      <c r="W25" s="90">
        <v>0.93</v>
      </c>
      <c r="X25" s="90">
        <v>0.87</v>
      </c>
      <c r="Y25" s="90">
        <v>0.9</v>
      </c>
      <c r="Z25" s="90">
        <v>0.87</v>
      </c>
      <c r="AA25" s="90">
        <v>0.93</v>
      </c>
      <c r="AB25" s="90">
        <v>0.9</v>
      </c>
      <c r="AC25" s="90">
        <v>0.89</v>
      </c>
      <c r="AD25" s="90">
        <v>0.95</v>
      </c>
      <c r="AE25" s="90">
        <v>0.91</v>
      </c>
      <c r="AF25" s="90">
        <v>0.88</v>
      </c>
      <c r="AG25" s="90">
        <v>0.89</v>
      </c>
      <c r="AH25" s="90">
        <v>0.9</v>
      </c>
      <c r="AI25" s="90">
        <v>0.88</v>
      </c>
      <c r="AJ25" s="90">
        <v>0.89558823529411746</v>
      </c>
    </row>
    <row r="26" spans="1:36" x14ac:dyDescent="0.25">
      <c r="A26" s="87">
        <v>46043</v>
      </c>
      <c r="B26" s="90">
        <v>0.84</v>
      </c>
      <c r="C26" s="90">
        <v>0.82</v>
      </c>
      <c r="D26" s="90">
        <v>0.78</v>
      </c>
      <c r="E26" s="90">
        <v>0.84</v>
      </c>
      <c r="F26" s="90">
        <v>0.74</v>
      </c>
      <c r="G26" s="90">
        <v>0.82</v>
      </c>
      <c r="H26" s="90">
        <v>0.75</v>
      </c>
      <c r="I26" s="90">
        <v>0.79</v>
      </c>
      <c r="J26" s="90">
        <v>0.8</v>
      </c>
      <c r="K26" s="90">
        <v>0.78</v>
      </c>
      <c r="L26" s="90">
        <v>0.85</v>
      </c>
      <c r="M26" s="90">
        <v>0.81</v>
      </c>
      <c r="N26" s="90">
        <v>0.8</v>
      </c>
      <c r="O26" s="90">
        <v>0.88</v>
      </c>
      <c r="P26" s="90">
        <v>0.78</v>
      </c>
      <c r="Q26" s="90">
        <v>0.81</v>
      </c>
      <c r="R26" s="90">
        <v>0.77</v>
      </c>
      <c r="S26" s="90">
        <v>0.8</v>
      </c>
      <c r="T26" s="90">
        <v>0.74</v>
      </c>
      <c r="U26" s="90">
        <v>0.82</v>
      </c>
      <c r="V26" s="90">
        <v>0.82</v>
      </c>
      <c r="W26" s="90">
        <v>0.81</v>
      </c>
      <c r="X26" s="90">
        <v>0.78</v>
      </c>
      <c r="Y26" s="90">
        <v>0.84</v>
      </c>
      <c r="Z26" s="90">
        <v>0.75</v>
      </c>
      <c r="AA26" s="90">
        <v>0.89</v>
      </c>
      <c r="AB26" s="90">
        <v>0.81</v>
      </c>
      <c r="AC26" s="90">
        <v>0.76</v>
      </c>
      <c r="AD26" s="90">
        <v>0.85</v>
      </c>
      <c r="AE26" s="90">
        <v>0.76</v>
      </c>
      <c r="AF26" s="90">
        <v>0.81</v>
      </c>
      <c r="AG26" s="90">
        <v>0.79</v>
      </c>
      <c r="AH26" s="90">
        <v>0.78</v>
      </c>
      <c r="AI26" s="90">
        <v>0.75</v>
      </c>
      <c r="AJ26" s="90">
        <v>0.80058823529411782</v>
      </c>
    </row>
    <row r="27" spans="1:36" x14ac:dyDescent="0.25">
      <c r="A27" s="87">
        <v>46044</v>
      </c>
      <c r="B27" s="90">
        <v>0.79</v>
      </c>
      <c r="C27" s="90">
        <v>0.73</v>
      </c>
      <c r="D27" s="90">
        <v>0.71</v>
      </c>
      <c r="E27" s="90">
        <v>0.79</v>
      </c>
      <c r="F27" s="90">
        <v>0.7</v>
      </c>
      <c r="G27" s="90">
        <v>0.76</v>
      </c>
      <c r="H27" s="90">
        <v>0.7</v>
      </c>
      <c r="I27" s="90">
        <v>0.75</v>
      </c>
      <c r="J27" s="90">
        <v>0.72</v>
      </c>
      <c r="K27" s="90">
        <v>0.78</v>
      </c>
      <c r="L27" s="90">
        <v>0.79</v>
      </c>
      <c r="M27" s="90">
        <v>0.76</v>
      </c>
      <c r="N27" s="90">
        <v>0.75</v>
      </c>
      <c r="O27" s="90">
        <v>0.82</v>
      </c>
      <c r="P27" s="90">
        <v>0.74</v>
      </c>
      <c r="Q27" s="90">
        <v>0.77</v>
      </c>
      <c r="R27" s="90">
        <v>0.76</v>
      </c>
      <c r="S27" s="90">
        <v>0.78</v>
      </c>
      <c r="T27" s="90">
        <v>0.76</v>
      </c>
      <c r="U27" s="90">
        <v>0.8</v>
      </c>
      <c r="V27" s="90">
        <v>0.77</v>
      </c>
      <c r="W27" s="90">
        <v>0.75</v>
      </c>
      <c r="X27" s="90">
        <v>0.68</v>
      </c>
      <c r="Y27" s="90">
        <v>0.79</v>
      </c>
      <c r="Z27" s="90">
        <v>0.76</v>
      </c>
      <c r="AA27" s="90">
        <v>0.82</v>
      </c>
      <c r="AB27" s="90">
        <v>0.82</v>
      </c>
      <c r="AC27" s="90">
        <v>0.69</v>
      </c>
      <c r="AD27" s="90">
        <v>0.76</v>
      </c>
      <c r="AE27" s="90">
        <v>0.78</v>
      </c>
      <c r="AF27" s="90">
        <v>0.78</v>
      </c>
      <c r="AG27" s="90">
        <v>0.8</v>
      </c>
      <c r="AH27" s="90">
        <v>0.79</v>
      </c>
      <c r="AI27" s="90">
        <v>0.69</v>
      </c>
      <c r="AJ27" s="90">
        <v>0.76000000000000023</v>
      </c>
    </row>
    <row r="28" spans="1:36" x14ac:dyDescent="0.25">
      <c r="A28" s="87">
        <v>46045</v>
      </c>
      <c r="B28" s="90">
        <v>0.86</v>
      </c>
      <c r="C28" s="90">
        <v>0.85</v>
      </c>
      <c r="D28" s="90">
        <v>0.83</v>
      </c>
      <c r="E28" s="90">
        <v>0.85</v>
      </c>
      <c r="F28" s="90">
        <v>0.83</v>
      </c>
      <c r="G28" s="90">
        <v>0.8</v>
      </c>
      <c r="H28" s="90">
        <v>0.76</v>
      </c>
      <c r="I28" s="90">
        <v>0.78</v>
      </c>
      <c r="J28" s="90">
        <v>0.8</v>
      </c>
      <c r="K28" s="90">
        <v>0.83</v>
      </c>
      <c r="L28" s="90">
        <v>0.83</v>
      </c>
      <c r="M28" s="90">
        <v>0.82</v>
      </c>
      <c r="N28" s="90">
        <v>0.81</v>
      </c>
      <c r="O28" s="90">
        <v>0.87</v>
      </c>
      <c r="P28" s="90">
        <v>0.83</v>
      </c>
      <c r="Q28" s="90">
        <v>0.79</v>
      </c>
      <c r="R28" s="90">
        <v>0.82</v>
      </c>
      <c r="S28" s="90">
        <v>0.83</v>
      </c>
      <c r="T28" s="90">
        <v>0.82</v>
      </c>
      <c r="U28" s="90">
        <v>0.86</v>
      </c>
      <c r="V28" s="90">
        <v>0.79</v>
      </c>
      <c r="W28" s="90">
        <v>0.82</v>
      </c>
      <c r="X28" s="90">
        <v>0.82</v>
      </c>
      <c r="Y28" s="90">
        <v>0.85</v>
      </c>
      <c r="Z28" s="90">
        <v>0.83</v>
      </c>
      <c r="AA28" s="90">
        <v>0.87</v>
      </c>
      <c r="AB28" s="90">
        <v>0.9</v>
      </c>
      <c r="AC28" s="90">
        <v>0.75</v>
      </c>
      <c r="AD28" s="90">
        <v>0.87</v>
      </c>
      <c r="AE28" s="90">
        <v>0.86</v>
      </c>
      <c r="AF28" s="90">
        <v>0.88</v>
      </c>
      <c r="AG28" s="90">
        <v>0.86</v>
      </c>
      <c r="AH28" s="90">
        <v>0.84</v>
      </c>
      <c r="AI28" s="90">
        <v>0.75</v>
      </c>
      <c r="AJ28" s="90">
        <v>0.82823529411764707</v>
      </c>
    </row>
    <row r="29" spans="1:36" x14ac:dyDescent="0.25">
      <c r="A29" s="87">
        <v>46046</v>
      </c>
      <c r="B29" s="90">
        <v>0.86</v>
      </c>
      <c r="C29" s="90">
        <v>0.83</v>
      </c>
      <c r="D29" s="90">
        <v>0.83</v>
      </c>
      <c r="E29" s="90">
        <v>0.86</v>
      </c>
      <c r="F29" s="90">
        <v>0.81</v>
      </c>
      <c r="G29" s="90">
        <v>0.87</v>
      </c>
      <c r="H29" s="90">
        <v>0.77</v>
      </c>
      <c r="I29" s="90">
        <v>0.82</v>
      </c>
      <c r="J29" s="90">
        <v>0.82</v>
      </c>
      <c r="K29" s="90">
        <v>0.86</v>
      </c>
      <c r="L29" s="90">
        <v>0.83</v>
      </c>
      <c r="M29" s="90">
        <v>0.85</v>
      </c>
      <c r="N29" s="90">
        <v>0.86</v>
      </c>
      <c r="O29" s="90">
        <v>0.89</v>
      </c>
      <c r="P29" s="90">
        <v>0.85</v>
      </c>
      <c r="Q29" s="90">
        <v>0.84</v>
      </c>
      <c r="R29" s="90">
        <v>0.86</v>
      </c>
      <c r="S29" s="90">
        <v>0.84</v>
      </c>
      <c r="T29" s="90">
        <v>0.82</v>
      </c>
      <c r="U29" s="90">
        <v>0.88</v>
      </c>
      <c r="V29" s="90">
        <v>0.83</v>
      </c>
      <c r="W29" s="90">
        <v>0.86</v>
      </c>
      <c r="X29" s="90">
        <v>0.8</v>
      </c>
      <c r="Y29" s="90">
        <v>0.86</v>
      </c>
      <c r="Z29" s="90">
        <v>0.89</v>
      </c>
      <c r="AA29" s="90">
        <v>0.9</v>
      </c>
      <c r="AB29" s="90">
        <v>0.85</v>
      </c>
      <c r="AC29" s="90">
        <v>0.81</v>
      </c>
      <c r="AD29" s="90">
        <v>0.88</v>
      </c>
      <c r="AE29" s="90">
        <v>0.81</v>
      </c>
      <c r="AF29" s="90">
        <v>0.86</v>
      </c>
      <c r="AG29" s="90">
        <v>0.84</v>
      </c>
      <c r="AH29" s="90">
        <v>0.85</v>
      </c>
      <c r="AI29" s="90">
        <v>0.83</v>
      </c>
      <c r="AJ29" s="90">
        <v>0.84470588235294097</v>
      </c>
    </row>
    <row r="30" spans="1:36" x14ac:dyDescent="0.25">
      <c r="A30" s="87">
        <v>46047</v>
      </c>
      <c r="B30" s="90">
        <v>0.88</v>
      </c>
      <c r="C30" s="90">
        <v>0.86</v>
      </c>
      <c r="D30" s="90">
        <v>0.87</v>
      </c>
      <c r="E30" s="90">
        <v>0.87</v>
      </c>
      <c r="F30" s="90">
        <v>0.86</v>
      </c>
      <c r="G30" s="90">
        <v>0.88</v>
      </c>
      <c r="H30" s="90">
        <v>0.79</v>
      </c>
      <c r="I30" s="90">
        <v>0.83</v>
      </c>
      <c r="J30" s="90">
        <v>0.82</v>
      </c>
      <c r="K30" s="90">
        <v>0.87</v>
      </c>
      <c r="L30" s="90">
        <v>0.84</v>
      </c>
      <c r="M30" s="90">
        <v>0.87</v>
      </c>
      <c r="N30" s="90">
        <v>0.86</v>
      </c>
      <c r="O30" s="90">
        <v>0.9</v>
      </c>
      <c r="P30" s="90">
        <v>0.85</v>
      </c>
      <c r="Q30" s="90">
        <v>0.86</v>
      </c>
      <c r="R30" s="90">
        <v>0.88</v>
      </c>
      <c r="S30" s="90">
        <v>0.88</v>
      </c>
      <c r="T30" s="90">
        <v>0.87</v>
      </c>
      <c r="U30" s="90">
        <v>0.89</v>
      </c>
      <c r="V30" s="90">
        <v>0.86</v>
      </c>
      <c r="W30" s="90">
        <v>0.87</v>
      </c>
      <c r="X30" s="90">
        <v>0.82</v>
      </c>
      <c r="Y30" s="90">
        <v>0.88</v>
      </c>
      <c r="Z30" s="90">
        <v>0.89</v>
      </c>
      <c r="AA30" s="90">
        <v>0.9</v>
      </c>
      <c r="AB30" s="90">
        <v>0.88</v>
      </c>
      <c r="AC30" s="90">
        <v>0.83</v>
      </c>
      <c r="AD30" s="90">
        <v>0.87</v>
      </c>
      <c r="AE30" s="90">
        <v>0.93</v>
      </c>
      <c r="AF30" s="90">
        <v>0.9</v>
      </c>
      <c r="AG30" s="90">
        <v>0.88</v>
      </c>
      <c r="AH30" s="90">
        <v>0.86</v>
      </c>
      <c r="AI30" s="90">
        <v>0.83</v>
      </c>
      <c r="AJ30" s="90">
        <v>0.86558823529411744</v>
      </c>
    </row>
    <row r="31" spans="1:36" x14ac:dyDescent="0.25">
      <c r="A31" s="87">
        <v>46048</v>
      </c>
      <c r="B31" s="90">
        <v>0.91</v>
      </c>
      <c r="C31" s="90">
        <v>0.93</v>
      </c>
      <c r="D31" s="90">
        <v>0.9</v>
      </c>
      <c r="E31" s="90">
        <v>0.89</v>
      </c>
      <c r="F31" s="90">
        <v>0.89</v>
      </c>
      <c r="G31" s="90">
        <v>0.92</v>
      </c>
      <c r="H31" s="90">
        <v>0.91</v>
      </c>
      <c r="I31" s="90">
        <v>0.93</v>
      </c>
      <c r="J31" s="90">
        <v>0.91</v>
      </c>
      <c r="K31" s="90">
        <v>0.9</v>
      </c>
      <c r="L31" s="90">
        <v>0.88</v>
      </c>
      <c r="M31" s="90">
        <v>0.89</v>
      </c>
      <c r="N31" s="90">
        <v>0.9</v>
      </c>
      <c r="O31" s="90">
        <v>0.92</v>
      </c>
      <c r="P31" s="90">
        <v>0.91</v>
      </c>
      <c r="Q31" s="90">
        <v>0.92</v>
      </c>
      <c r="R31" s="90">
        <v>0.92</v>
      </c>
      <c r="S31" s="90">
        <v>0.89</v>
      </c>
      <c r="T31" s="90">
        <v>0.97</v>
      </c>
      <c r="U31" s="90">
        <v>0.92</v>
      </c>
      <c r="V31" s="90">
        <v>0.92</v>
      </c>
      <c r="W31" s="90">
        <v>0.89</v>
      </c>
      <c r="X31" s="90">
        <v>0.83</v>
      </c>
      <c r="Y31" s="90">
        <v>0.91</v>
      </c>
      <c r="Z31" s="90">
        <v>0.95</v>
      </c>
      <c r="AA31" s="90">
        <v>0.91</v>
      </c>
      <c r="AB31" s="90">
        <v>0.9</v>
      </c>
      <c r="AC31" s="90">
        <v>0.86</v>
      </c>
      <c r="AD31" s="90">
        <v>0.9</v>
      </c>
      <c r="AE31" s="90">
        <v>0.94</v>
      </c>
      <c r="AF31" s="90">
        <v>0.89</v>
      </c>
      <c r="AG31" s="90">
        <v>0.9</v>
      </c>
      <c r="AH31" s="90">
        <v>0.92</v>
      </c>
      <c r="AI31" s="90">
        <v>0.9</v>
      </c>
      <c r="AJ31" s="90">
        <v>0.90676470588235292</v>
      </c>
    </row>
    <row r="32" spans="1:36" x14ac:dyDescent="0.25">
      <c r="A32" s="87">
        <v>46049</v>
      </c>
      <c r="B32" s="90">
        <v>0.92</v>
      </c>
      <c r="C32" s="90">
        <v>0.93</v>
      </c>
      <c r="D32" s="90">
        <v>0.91</v>
      </c>
      <c r="E32" s="90">
        <v>0.91</v>
      </c>
      <c r="F32" s="90">
        <v>0.89</v>
      </c>
      <c r="G32" s="90">
        <v>0.91</v>
      </c>
      <c r="H32" s="90">
        <v>0.88</v>
      </c>
      <c r="I32" s="90">
        <v>0.89</v>
      </c>
      <c r="J32" s="90">
        <v>0.91</v>
      </c>
      <c r="K32" s="90">
        <v>0.91</v>
      </c>
      <c r="L32" s="90">
        <v>0.89</v>
      </c>
      <c r="M32" s="90">
        <v>0.92</v>
      </c>
      <c r="N32" s="90">
        <v>0.88</v>
      </c>
      <c r="O32" s="90">
        <v>0.94</v>
      </c>
      <c r="P32" s="90">
        <v>0.9</v>
      </c>
      <c r="Q32" s="90">
        <v>0.89</v>
      </c>
      <c r="R32" s="90">
        <v>0.91</v>
      </c>
      <c r="S32" s="90">
        <v>0.9</v>
      </c>
      <c r="T32" s="90">
        <v>0.91</v>
      </c>
      <c r="U32" s="90">
        <v>0.93</v>
      </c>
      <c r="V32" s="90">
        <v>0.88</v>
      </c>
      <c r="W32" s="90">
        <v>0.93</v>
      </c>
      <c r="X32" s="90">
        <v>0.87</v>
      </c>
      <c r="Y32" s="90">
        <v>0.92</v>
      </c>
      <c r="Z32" s="90">
        <v>0.91</v>
      </c>
      <c r="AA32" s="90">
        <v>0.93</v>
      </c>
      <c r="AB32" s="90">
        <v>0.92</v>
      </c>
      <c r="AC32" s="90">
        <v>0.88</v>
      </c>
      <c r="AD32" s="90">
        <v>0.94</v>
      </c>
      <c r="AE32" s="90">
        <v>0.93</v>
      </c>
      <c r="AF32" s="90">
        <v>0.94</v>
      </c>
      <c r="AG32" s="90">
        <v>0.91</v>
      </c>
      <c r="AH32" s="90">
        <v>0.92</v>
      </c>
      <c r="AI32" s="90">
        <v>0.89</v>
      </c>
      <c r="AJ32" s="90">
        <v>0.90882352941176503</v>
      </c>
    </row>
    <row r="33" spans="1:36" x14ac:dyDescent="0.25">
      <c r="A33" s="87">
        <v>46050</v>
      </c>
      <c r="B33" s="90">
        <v>0.94</v>
      </c>
      <c r="C33" s="90">
        <v>0.95</v>
      </c>
      <c r="D33" s="90">
        <v>0.96</v>
      </c>
      <c r="E33" s="90">
        <v>0.93</v>
      </c>
      <c r="F33" s="90">
        <v>0.95</v>
      </c>
      <c r="G33" s="90">
        <v>0.91</v>
      </c>
      <c r="H33" s="90">
        <v>0.95</v>
      </c>
      <c r="I33" s="90">
        <v>0.96</v>
      </c>
      <c r="J33" s="90">
        <v>0.97</v>
      </c>
      <c r="K33" s="90">
        <v>0.94</v>
      </c>
      <c r="L33" s="90">
        <v>0.92</v>
      </c>
      <c r="M33" s="90">
        <v>0.97</v>
      </c>
      <c r="N33" s="90">
        <v>0.9</v>
      </c>
      <c r="O33" s="90">
        <v>0.94</v>
      </c>
      <c r="P33" s="90">
        <v>0.94</v>
      </c>
      <c r="Q33" s="90">
        <v>0.89</v>
      </c>
      <c r="R33" s="90">
        <v>0.9</v>
      </c>
      <c r="S33" s="90">
        <v>0.95</v>
      </c>
      <c r="T33" s="90">
        <v>0.98</v>
      </c>
      <c r="U33" s="90">
        <v>0.96</v>
      </c>
      <c r="V33" s="90">
        <v>0.86</v>
      </c>
      <c r="W33" s="90">
        <v>0.96</v>
      </c>
      <c r="X33" s="90">
        <v>0.91</v>
      </c>
      <c r="Y33" s="90">
        <v>0.93</v>
      </c>
      <c r="Z33" s="90">
        <v>0.95</v>
      </c>
      <c r="AA33" s="90">
        <v>0.95</v>
      </c>
      <c r="AB33" s="90">
        <v>0.98</v>
      </c>
      <c r="AC33" s="90">
        <v>0.92</v>
      </c>
      <c r="AD33" s="90">
        <v>0.96</v>
      </c>
      <c r="AE33" s="90">
        <v>0.98</v>
      </c>
      <c r="AF33" s="90">
        <v>0.96</v>
      </c>
      <c r="AG33" s="90">
        <v>0.97</v>
      </c>
      <c r="AH33" s="90">
        <v>0.98</v>
      </c>
      <c r="AI33" s="90">
        <v>0.95</v>
      </c>
      <c r="AJ33" s="90">
        <v>0.94323529411764728</v>
      </c>
    </row>
    <row r="34" spans="1:36" x14ac:dyDescent="0.25">
      <c r="A34" s="87">
        <v>46051</v>
      </c>
      <c r="B34" s="90">
        <v>0.93</v>
      </c>
      <c r="C34" s="90">
        <v>0.93</v>
      </c>
      <c r="D34" s="90">
        <v>0.97</v>
      </c>
      <c r="E34" s="90">
        <v>0.89</v>
      </c>
      <c r="F34" s="90">
        <v>0.93</v>
      </c>
      <c r="G34" s="90">
        <v>0.91</v>
      </c>
      <c r="H34" s="90">
        <v>0.91</v>
      </c>
      <c r="I34" s="90">
        <v>0.94</v>
      </c>
      <c r="J34" s="90">
        <v>0.89</v>
      </c>
      <c r="K34" s="90">
        <v>0.94</v>
      </c>
      <c r="L34" s="90">
        <v>0.91</v>
      </c>
      <c r="M34" s="90">
        <v>0.87</v>
      </c>
      <c r="N34" s="90">
        <v>0.88</v>
      </c>
      <c r="O34" s="90">
        <v>0.94</v>
      </c>
      <c r="P34" s="90">
        <v>0.93</v>
      </c>
      <c r="Q34" s="90">
        <v>0.9</v>
      </c>
      <c r="R34" s="90">
        <v>0.9</v>
      </c>
      <c r="S34" s="90">
        <v>0.94</v>
      </c>
      <c r="T34" s="90">
        <v>0.94</v>
      </c>
      <c r="U34" s="90">
        <v>0.93</v>
      </c>
      <c r="V34" s="90">
        <v>0.84</v>
      </c>
      <c r="W34" s="90">
        <v>0.89</v>
      </c>
      <c r="X34" s="90">
        <v>0.89</v>
      </c>
      <c r="Y34" s="90">
        <v>0.92</v>
      </c>
      <c r="Z34" s="90">
        <v>0.93</v>
      </c>
      <c r="AA34" s="90">
        <v>0.92</v>
      </c>
      <c r="AB34" s="90">
        <v>0.87</v>
      </c>
      <c r="AC34" s="90">
        <v>0.92</v>
      </c>
      <c r="AD34" s="90">
        <v>0.9</v>
      </c>
      <c r="AE34" s="90">
        <v>0.89</v>
      </c>
      <c r="AF34" s="90">
        <v>0.95</v>
      </c>
      <c r="AG34" s="90">
        <v>0.87</v>
      </c>
      <c r="AH34" s="90">
        <v>0.88</v>
      </c>
      <c r="AI34" s="90">
        <v>0.96</v>
      </c>
      <c r="AJ34" s="90">
        <v>0.91205882352941203</v>
      </c>
    </row>
    <row r="35" spans="1:36" x14ac:dyDescent="0.25">
      <c r="A35" s="87">
        <v>46052</v>
      </c>
      <c r="B35" s="90">
        <v>0.92</v>
      </c>
      <c r="C35" s="90">
        <v>0.92</v>
      </c>
      <c r="D35" s="90">
        <v>0.94</v>
      </c>
      <c r="E35" s="90">
        <v>0.91</v>
      </c>
      <c r="F35" s="90">
        <v>0.92</v>
      </c>
      <c r="G35" s="90">
        <v>0.88</v>
      </c>
      <c r="H35" s="90">
        <v>0.87</v>
      </c>
      <c r="I35" s="90">
        <v>0.88</v>
      </c>
      <c r="J35" s="90">
        <v>0.89</v>
      </c>
      <c r="K35" s="90">
        <v>0.89</v>
      </c>
      <c r="L35" s="90">
        <v>0.89</v>
      </c>
      <c r="M35" s="90">
        <v>0.88</v>
      </c>
      <c r="N35" s="90">
        <v>0.86</v>
      </c>
      <c r="O35" s="90">
        <v>0.91</v>
      </c>
      <c r="P35" s="90">
        <v>0.87</v>
      </c>
      <c r="Q35" s="90">
        <v>0.88</v>
      </c>
      <c r="R35" s="90">
        <v>0.87</v>
      </c>
      <c r="S35" s="90">
        <v>0.91</v>
      </c>
      <c r="T35" s="90">
        <v>0.89</v>
      </c>
      <c r="U35" s="90">
        <v>0.91</v>
      </c>
      <c r="V35" s="90">
        <v>0.85</v>
      </c>
      <c r="W35" s="90">
        <v>0.91</v>
      </c>
      <c r="X35" s="90">
        <v>0.88</v>
      </c>
      <c r="Y35" s="90">
        <v>0.9</v>
      </c>
      <c r="Z35" s="90">
        <v>0.88</v>
      </c>
      <c r="AA35" s="90">
        <v>0.9</v>
      </c>
      <c r="AB35" s="90">
        <v>0.9</v>
      </c>
      <c r="AC35" s="90">
        <v>0.87</v>
      </c>
      <c r="AD35" s="90">
        <v>0.92</v>
      </c>
      <c r="AE35" s="90">
        <v>0.9</v>
      </c>
      <c r="AF35" s="90">
        <v>0.94</v>
      </c>
      <c r="AG35" s="90">
        <v>0.89</v>
      </c>
      <c r="AH35" s="90">
        <v>0.89</v>
      </c>
      <c r="AI35" s="90">
        <v>0.89</v>
      </c>
      <c r="AJ35" s="90">
        <v>0.89441176470588235</v>
      </c>
    </row>
    <row r="36" spans="1:36" x14ac:dyDescent="0.25">
      <c r="A36" s="87">
        <v>46053</v>
      </c>
      <c r="B36" s="90">
        <v>0.97</v>
      </c>
      <c r="C36" s="90">
        <v>0.95</v>
      </c>
      <c r="D36" s="90">
        <v>0.96</v>
      </c>
      <c r="E36" s="90">
        <v>0.96</v>
      </c>
      <c r="F36" s="90">
        <v>0.93</v>
      </c>
      <c r="G36" s="90">
        <v>0.91</v>
      </c>
      <c r="H36" s="90">
        <v>0.9</v>
      </c>
      <c r="I36" s="90">
        <v>0.9</v>
      </c>
      <c r="J36" s="90">
        <v>0.93</v>
      </c>
      <c r="K36" s="90">
        <v>0.94</v>
      </c>
      <c r="L36" s="90">
        <v>0.91</v>
      </c>
      <c r="M36" s="90">
        <v>0.92</v>
      </c>
      <c r="N36" s="90">
        <v>0.9</v>
      </c>
      <c r="O36" s="90">
        <v>0.96</v>
      </c>
      <c r="P36" s="90">
        <v>0.91</v>
      </c>
      <c r="Q36" s="90">
        <v>0.91</v>
      </c>
      <c r="R36" s="90">
        <v>0.91</v>
      </c>
      <c r="S36" s="90">
        <v>0.94</v>
      </c>
      <c r="T36" s="90">
        <v>0.87</v>
      </c>
      <c r="U36" s="90">
        <v>0.95</v>
      </c>
      <c r="V36" s="90">
        <v>0.87</v>
      </c>
      <c r="W36" s="90">
        <v>0.94</v>
      </c>
      <c r="X36" s="90">
        <v>0.93</v>
      </c>
      <c r="Y36" s="90">
        <v>0.94</v>
      </c>
      <c r="Z36" s="90">
        <v>0.92</v>
      </c>
      <c r="AA36" s="90">
        <v>0.98</v>
      </c>
      <c r="AB36" s="90">
        <v>0.92</v>
      </c>
      <c r="AC36" s="90">
        <v>0.89</v>
      </c>
      <c r="AD36" s="90">
        <v>0.97</v>
      </c>
      <c r="AE36" s="90">
        <v>0.88</v>
      </c>
      <c r="AF36" s="90">
        <v>0.98</v>
      </c>
      <c r="AG36" s="90">
        <v>0.9</v>
      </c>
      <c r="AH36" s="90">
        <v>0.91</v>
      </c>
      <c r="AI36" s="90">
        <v>0.9</v>
      </c>
      <c r="AJ36" s="90">
        <v>0.92529411764705893</v>
      </c>
    </row>
    <row r="37" spans="1:36" x14ac:dyDescent="0.25">
      <c r="A37" s="87" t="s">
        <v>130</v>
      </c>
      <c r="B37" s="90">
        <v>0.90451612903225809</v>
      </c>
      <c r="C37" s="90">
        <v>0.90064516129032268</v>
      </c>
      <c r="D37" s="90">
        <v>0.89967741935483869</v>
      </c>
      <c r="E37" s="90">
        <v>0.87516129032258072</v>
      </c>
      <c r="F37" s="90">
        <v>0.88354838709677386</v>
      </c>
      <c r="G37" s="90">
        <v>0.89258064516129054</v>
      </c>
      <c r="H37" s="90">
        <v>0.859032258064516</v>
      </c>
      <c r="I37" s="90">
        <v>0.86580645161290315</v>
      </c>
      <c r="J37" s="90">
        <v>0.89741935483870972</v>
      </c>
      <c r="K37" s="90">
        <v>0.8970967741935485</v>
      </c>
      <c r="L37" s="90">
        <v>0.90548387096774197</v>
      </c>
      <c r="M37" s="90">
        <v>0.87193548387096786</v>
      </c>
      <c r="N37" s="90">
        <v>0.87935483870967712</v>
      </c>
      <c r="O37" s="90">
        <v>0.90419354838709698</v>
      </c>
      <c r="P37" s="90">
        <v>0.88225806451612909</v>
      </c>
      <c r="Q37" s="90">
        <v>0.88225806451612898</v>
      </c>
      <c r="R37" s="90">
        <v>0.8874193548387096</v>
      </c>
      <c r="S37" s="90">
        <v>0.89903225806451614</v>
      </c>
      <c r="T37" s="90">
        <v>0.87193548387096786</v>
      </c>
      <c r="U37" s="90">
        <v>0.91612903225806452</v>
      </c>
      <c r="V37" s="90">
        <v>0.86999999999999988</v>
      </c>
      <c r="W37" s="90">
        <v>0.88548387096774217</v>
      </c>
      <c r="X37" s="90">
        <v>0.8564516129032258</v>
      </c>
      <c r="Y37" s="90">
        <v>0.90387096774193554</v>
      </c>
      <c r="Z37" s="90">
        <v>0.89838709677419359</v>
      </c>
      <c r="AA37" s="90">
        <v>0.89774193548387093</v>
      </c>
      <c r="AB37" s="90">
        <v>0.85870967741935489</v>
      </c>
      <c r="AC37" s="90">
        <v>0.84967741935483887</v>
      </c>
      <c r="AD37" s="90">
        <v>0.89290322580645176</v>
      </c>
      <c r="AE37" s="90">
        <v>0.87322580645161285</v>
      </c>
      <c r="AF37" s="90">
        <v>0.88387096774193541</v>
      </c>
      <c r="AG37" s="90">
        <v>0.86580645161290315</v>
      </c>
      <c r="AH37" s="90">
        <v>0.87483870967741939</v>
      </c>
      <c r="AI37" s="90">
        <v>0.86967741935483867</v>
      </c>
      <c r="AJ37" s="90">
        <v>0.8840037950664138</v>
      </c>
    </row>
  </sheetData>
  <pageMargins left="0.7" right="0.7" top="0.75" bottom="0.75" header="0.3" footer="0.3"/>
  <pageSetup paperSize="9" orientation="portrait" verticalDpi="0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b c 9 6 d f f - 2 2 6 f - 4 6 e 0 - b b 7 7 - 8 1 2 1 c 5 c 8 d d 4 1 "   x m l n s = " h t t p : / / s c h e m a s . m i c r o s o f t . c o m / D a t a M a s h u p " > A A A A A A E R A A B Q S w M E F A A C A A g A x 0 R C X C 6 f b e W k A A A A 9 g A A A B I A H A B D b 2 5 m a W c v U G F j a 2 F n Z S 5 4 b W w g o h g A K K A U A A A A A A A A A A A A A A A A A A A A A A A A A A A A h Y 8 x D o I w G I W v Q r r T l q r R k J 8 y u I I x M T G u T a n Q C M X Q Y r m b g 0 f y C m I U d X N 8 3 / u G 9 + 7 X G 6 R D U w c X 1 V n d m g R F m K J A G d k W 2 p Q J 6 t 0 x X K G U w 1 b I k y h V M M r G x o M t E l Q 5 d 4 4 J 8 d 5 j P 8 N t V x J G a U Q O e b a T l W o E + s j 6 v x x q Y 5 0 w U i E O + 9 c Y z n C 0 o H j O l p g C m S D k 2 n w F N u 5 9 t j 8 Q 1 n 3 t + k 5 x U 4 e b D M g U g b w / 8 A d Q S w M E F A A C A A g A x 0 R C X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M d E Q l y P l A p J B A 4 A A E 4 6 A A A T A B w A R m 9 y b X V s Y X M v U 2 V j d G l v b j E u b S C i G A A o o B Q A A A A A A A A A A A A A A A A A A A A A A A A A A A C 1 G t t y 4 j j 2 P V X 9 D y q m d h e 2 G c A 2 B N j Z b F X C L Z B w C b f c i k o 5 W I D B l m n b J C F d / U X 7 s P s N O z + 2 k i 0 L g y U g m R 5 1 V T s c H Z 3 7 O T q S 7 c C x q 1 s I 9 P y n 9 N v J i T N T b a i B m x W 0 1 x I 4 A / G H e q e q G z A B z v 4 F v p w Y 0 P 1 y A v B Y O T P L d j H C h Y 5 U e 1 2 1 b F N 1 U x d r F 7 Z t D d r x L f A A O f o U Q a 2 O X D i F t n S a B A w z d a 2 7 r g E r S N N V l E h S 6 j r 6 J G 1 F P k S 7 U m 6 X J m i X e h e O L V u L P / o 4 Z D z o y 5 K F i X I k 8 X 5 Q M V L X E E 3 d 2 c Z O v w J Z D n i R 0 V S n + h i T I D q F w G X d W b R W J p n w T B m a K p V 1 G 3 v E s t c E q a 7 t x / E l L 1 k r 5 L Y R W X A 0 O g + x p 7 / D 9 q S E t b Z V g y 2 K i r + L 0 Z 5 M H O h y 8 C z T h E j z j c Q Y + v O j s E v w n O 8 Z Z k k 6 e Q E n l g 0 5 E v F 8 Q k g 8 8 m V j 3 A 6 R o g 7 l h c d G r 1 C g R I O F K 3 F y e 0 X d h a Y T Y a 0 7 7 g H G A g E O R F t 4 l F a 2 j W U b Q t s h y c 8 J g i 2 C O j o S s 2 q o U + c Q E o 6 H p Q 0 d Q q 8 J 3 Z n F D e 4 t q j g U m p a m T / S x S o p U X z f h R 9 e U V f f g m l K 3 p M j 7 D e c 7 h m T I f j z C 3 s M C h / H q a G L t R k F p Z u l j y P H 5 R o h D 0 R E M Q Z Q E A 4 f 6 I b t s h I W G 5 n x o g Q H 9 7 H d 3 s v / A Q l E N 4 w 1 S 9 W 2 k G o T Z u e v a x 6 6 r v P n r g j V i J w W j Y z n t C W F z C V W 8 t d B F 4 j W j h I B g f E L d 7 m 2 p P 9 W d R L y W 6 u X H F t 0 + f H M Z 2 0 f s j V E S E F g F j X G W o G n q 3 B n r u k j g D X U S A Y L C y 6 i z O B E a I C w t D Z D 9 A k c i 6 V P i 0 7 D a 5 m O r y M H F 2 t w u u q 2 V Y S Q B V M c z w I Q g y w + q x A n H P 5 X f T h h / l t e u 2 A f 5 R p P h s 6 x 3 K I 0 S + z K K P 8 c B Y w V A F O o 3 B 7 x O a L S N H K K 4 T W l f e w G + + t P 8 D o r Q o Y R o o 0 A y i e z 3 I W u J 2 y v W F D 1 6 f c N o x z / x s V b B C 9 a 0 S 9 9 V n H X t u w O 3 L d 4 6 Q T f M X 7 S n C H V s + K J b K w d v u K q g U F B J H 4 P N b x Q N A Z 7 v g n F E f 0 M V O 7 J r o d h H N S 9 k f L i B I e M z T Q x v 3 T G N j C d k u J n Z Y 8 1 j O 5 p A l m O 6 m g C X t x H t 7 W y 2 h T p 2 S w z G g a 0 x G B 9 o Y D b K 7 H Y + h 9 c d r K B / p A s I x p E q / 7 l d w Y b L B 7 u D Y 4 y 4 J 3 T 3 y e U 3 D N y z O 6 / Y 8 s a + 0 r X J m v 2 1 i g x v t 6 M 3 B W X s W L 9 4 x J + S 4 U K C Z y Y G T u 0 9 N h F M j R J s Z 4 g i 6 E h Q w I O I O A v q P 4 O M N n 8 l g 4 1 q G 4 s C R 3 T L x G w D N s G + 9 t u X k y 9 b 9 0 i k E u E t y D / N 2 1 5 J j l + 1 m v V J c K 9 E r p V O A l E p h n 8 D F b + F z 6 m A c D w 2 c 9 2 l 8 4 9 0 e q y h 1 A K Z e g o Z a f J M m + o y v V S n M L 0 w d O w x y 7 C m O k x P 4 R S + Q O S k N X X K / o 6 B v w L G P Z H 0 2 M 5 V 1 X Z V 4 / k M d 1 R j a K T o E f n W s h f P l r W I J 7 4 / e v a K B Y i x 0 Y / H w B K P V 5 i d K Y 2 + Z 3 5 s U Y P H U o N 7 q Z 0 w q 5 D 7 O P J k U 6 E Y J 9 O M h j / 7 S 6 z U G / 7 6 D B 1 X R R q Y w t / / Y y 5 x 8 Y L Q 1 m J 4 S c l 5 S Z W t 8 Y q 0 1 X G 6 M v l Y h t i A O m 4 H z 2 L J G A k B Y 2 U i 5 y w r J U F Q F 8 4 k O S c n s Y M s F / b c N d Z z 8 2 e q Z S G S F V S A / n o J M e d X f f 6 u T z 2 u f f U Z Y 7 E s 9 O k T N C e + T 9 7 k 9 + 8 x H 1 f C U r m E r I t L 1 Y 8 k C O C y A K 4 I 4 F k B P C e A n w r g e Q G 8 I I A X B X A p I 5 o Q a S y J V J Z E O k s i p S W R 1 p J I b U m k t y R S X B J p L o s 0 l 4 W + F m k u i z S X R Z r L I s 1 l k e a y S H N Z p L k s 0 l w R a a 6 I N F e E Y S 7 S X B F p r o g 0 V 0 S a K y L N F Z H m i k j z r E j z 7 L b m P 1 g p u b B I 9 c b t r 6 3 P c S v 2 A m 1 c V T R a y / y q 0 l v o y 3 i k 6 C R z E i N y j T e B f Q S g g Y 9 b X e u V F C M x Q 3 q G R Z b r H + D q T s V c u u u 4 9 6 M L T b y w q b r j G a 6 V 3 m k t 7 n d 0 K a / 5 G a r G C h e 7 p w T R G Z N C + F D 8 I 5 F g I v q H I A e Y 0 C U 8 Z 5 Y 1 1 Q D S X 6 C 6 2 g j a s S 0 T l 1 y K G x c p l g S P F P P c M H p j 1 V B t 5 8 y 1 V 8 I K L R 0 s 0 f v E I 0 X 6 F 9 D r t z D j O n J P s y m y y n P u P R 7 N Z r k c n S m X h 5 V S F F y 9 5 I K x z N U a D 1 y 9 v O O A M f S S j 8 2 R k U D 5 2 H d 3 k W g l w M s o F I A + V z z A M w q B 8 m n w d M F Q D n J f y r Q i U A L k E u 7 d c K E d H h R w c c t d H r T L 4 9 a 9 5 J i t e 8 k 3 W 4 d v t g 7 X E h 0 B D a 6 N O 1 x T D I d R s x E g H 5 e j C A Z y h W j V e N A B X 7 0 B h z A G c g k P O A J j I A e 3 M t z Z 7 j Z V 1 G s u T U H 5 8 0 s X b f k i h R Q X 5 k 2 2 s v w E L P d Y t r H 8 Y h n F c o i l D U s J l g Q s 7 l m k s + B m 8 c x C m E U t Y D E J W M S x I G M B x E K G R Q m L C x Y K z P v M 4 c z H z K 3 M Z c x L z D H M F 9 T 8 G 5 N 3 v a o 8 h f i 8 4 Y p 3 G 5 5 j 6 D 7 z G B T P E f j X G W i t z G d o p 6 q 4 r n s H + A D Q t 7 y f w Q E l g U 8 5 s Q w e s Q Q g 7 X S I y D 9 B h M g 2 D X a A C R E R b B j y w Q 1 j V 3 2 y S Q T V J Z o Q 3 Z 0 C v D F j D W o Q b 5 8 Q L I i l h G y j c U s 6 p u + b n c M z 6 R N I A y l D U w R 5 y o d Y k c M Z d o S K f F 6 m J 3 / k D N O F C O N t u O 4 I m A z x j N 3 q S H M Q N G Z Q 1 4 C Z d m J C x c Q 7 M O G x V 7 J A z f 5 P U F M 6 V k 8 p U N T j G q u 4 p q o a u O q Y S 2 i r 7 m p l g / / 9 t x T b 2 l N i N c N 6 x t E F H H L F j Z s k 0 E i P T V l s E 3 G Q H b K J x I z i B d Y f N I p 8 r F H k w C g e 1 1 g L H 2 E d Q 5 0 C 0 x Q r q X x a y U 2 A d 3 6 C 5 5 V j l V Q C J T 2 u s e v V e O Z q 9 m o B Z h 0 1 t r X v x b r Q U F 0 d v k D w Y m E s f e r l w V / C x t j O W b E x g r K y X w U i m Y h p E n S g P Y b I V a d w f 5 H J f q D K K L 4 T x E x D b s n w R P D v e k 5 0 d M K V h E 5 4 F z 3 h C 7 Z f Y k r W u 8 4 C P d d 7 R e D E / N s 2 e v U X 3 A B + C d + + + b d y 8 R h 0 z S m c P s l S L v W u L 2 P s i x t 6 1 7 S L p k T R Z A 5 a N h N B U 3 h o c g Q t y 0 M r R t B y H L S c F E E 7 5 a H l I 2 h 5 D t p p V I U C D y 1 K r c h D i 6 o g Z T h 4 + S h X i e e H v B L F 4 z k i z 3 E r z x P 5 q B o S z x X 5 Q h S P 5 4 s 8 R 1 + e M w o c f X n e K H D 0 5 b m j c B r F 4 / m j G O U r c / y h S B w 8 j j 8 U K a q v z P G H I k f 1 k D n + U B Q O X 4 4 / F E 6 i y R x / K N l s F I / j D y U b 9 a / M 8 Y e S 4 / D l + E P J R f 0 h c / y h c O J e 4 f m D E 8 8 K z x + c e F Z 4 / u D E n 8 L z R z F a W x S e P 4 q b i k b + + V u K h w R c i 7 x + w P + F G s i S Z T 7 r C M a / E 4 L J I G C T v p 2 C 3 0 q S l k b 6 z N H n K X 3 m 6 b N A n 8 U j X 9 e B T S V K 0 k p D n z J 9 K v S Z p c 8 c f Z 7 S Z 5 4 + C / T 5 Y c 4 y 5 S w H O l P O M u U s U 8 4 y 5 S x T z j L l L F P O 8 o c 5 K 5 S z Q j k r l L N C O S v Z H 4 G z q Q P / 5 g C H d B w R J 7 a g 4 0 K t Y e k o z v E 1 6 Y L 8 G z H c E J F d + i n Y p b d m Y l t T e B W h d 4 X P D K k 6 Q t D e y L K 1 0 Y O V 7 h J G q 1 e I N g J V 3 p b 4 v O f 9 7 f c q c Y E K H L b f c V u l m k + v p F / 1 o X 4 j t 4 W X i u J s B P z o 6 V C s E G n h Q r e G W 5 c Z A b c a / P 3 f b / g Q M S P v i P D s w n F x o w v 1 x c e P h y F W X q d G D s K p p q 5 p B i Q v a 3 H o y d 5 p + F f y + n B n M u t N + r O 7 k 5 l k N i G Q / q M t r 1 h b n q 0 0 1 Y V h b p 8 7 1 E a a 3 G 1 O s T I + 4 5 l H B Q k 5 B Y d j J i T a u Y q D c q m S u 3 Z P t l A G h c 6 h 5 5 r G A v r A O R i b 6 t W a Y u B E J V 9 P k d s h z 6 n 6 B J A v a F J N C 7 k z E H / 0 p B 8 l z o A E L H t r C m z m 5 D 1 z 0 r 6 F u C d z Z 1 g I K S U B a D i Q s O f y x y r i f n C H 0 I a O Q s k A n 0 o m V Q B H 2 U 7 m 2 2 6 v t b H t m i q u H 8 x k P J G O 4 q 5 8 m D v J x F h D V e 1 t 5 v d Q t T / I + 8 O s F S 8 8 F 8 g O 0 h 8 P L 4 8 r S N u 5 H G M y x X 3 x M I e y u n Y C A Z P g V w n 8 3 Z / C 8 P Y E B / 1 i M 4 l B x J q a u k 6 A r 0 A h 7 3 1 C d W V n G 9 t m T H 9 1 r R X S B s v 4 h o M n z M + Q J Z 1 P J G P + Z V 9 g 5 O M u L / e 5 g h q U v H U S l b 5 P 3 S F G U j x 8 1 U H q U R D H O 5 e M N M B 2 o N T 3 4 T r t N 3 H k H / n A J S J z + B C + V f r C x 2 9 6 3 v a V I 7 e t n s E a D v n k J / j 0 I v p x E I W w 2 9 l Y 5 6 F x 8 V y o v 5 b r d + m e O 9 R a p t k v W c P S X G 6 V 7 9 + W r 7 X a r H 4 j z 6 + + V Y b l m + y 6 d 1 6 7 S k 8 W e X 3 s v C O 5 n c 4 1 o C v B 5 d g x X j q Z 5 k S + f y / m 0 t V F N q v 3 b a 1 z l e 8 / f 9 M 6 X 8 9 f u n I N E 1 z O T W T n S g W r m p 2 r v b v K 0 H B U x X Q G / c t v X 4 1 7 4 + b G 0 J o 9 q z E f n 2 d a D 7 l x t 5 N p W z e L x m m 7 + 7 U 0 z N a M R u O 0 W C g b 5 w / D u 7 F b W N y s 5 o v a u q z X L a f W N a 7 f U L M x a b R d 1 L p S r l + / u a 2 b o e x W 5 L f p 4 n x Q W W a d 1 + G d + 7 K 4 a I 9 L W s t y G v f V C 1 Q t D 6 6 1 6 8 l L b o B K + U X l 7 v J y 3 J 6 3 p s V + P f d e X z n Z 5 r t b l 8 r X 7 4 v a c H K 5 s I b w G d W z t + 0 r b X Z z e 7 5 a D 5 v r 8 / l F u 1 t 9 P 3 1 Z D a r u l T t / K O Y b 9 9 / K t 4 N 5 t t B Z F b P r 7 v B + e F r J F Z z h 6 n L R 6 F f b w w t 1 V b G d h w v 0 2 i 1 k 1 g + o h 6 5 K p 5 1 B B l 6 i U t W q S c Z 9 1 c k v 5 7 K O v k 7 H Z s U a m x 3 T u C v c v D x 0 q x d K H n 7 t T Q a X / V x x r b z Z d n V d e R 7 n q n n l u X 6 T l u b f v j n P 7 / P x Y L K c 2 e 3 6 a 7 E x f 7 u d 3 K D X 9 7 r 6 + l 4 w V b v Y S J v y 7 f t z 7 X a g 5 G s D R + p P 0 j g 6 / b h g n + d d q A 4 8 J d 0 F 7 0 s y D M Z R C J 7 I x 0 H x O M 0 N w y C B 6 A V 4 g r z B V c F j D 9 q 6 a u j v U P O + B 8 T Y / v t h o C O a D d 6 S R / q G A n g b 8 p O b D N 4 l A d k H j D 6 Z 3 N 7 Z B 6 d z Q H 3 3 Z V b A R N B D f e 5 t + e 4 X A n t e k / O V + t P e k 4 c r i U j n n 9 H J + d f 2 O 9 w 4 3 f + P 0 P d 9 B z j / 9 n 9 Q S w E C L Q A U A A I A C A D H R E J c L p 9 t 5 a Q A A A D 2 A A A A E g A A A A A A A A A A A A A A A A A A A A A A Q 2 9 u Z m l n L 1 B h Y 2 t h Z 2 U u e G 1 s U E s B A i 0 A F A A C A A g A x 0 R C X F N y O C y b A A A A 4 Q A A A B M A A A A A A A A A A A A A A A A A 8 A A A A F t D b 2 5 0 Z W 5 0 X 1 R 5 c G V z X S 5 4 b W x Q S w E C L Q A U A A I A C A D H R E J c j 5 Q K S Q Q O A A B O O g A A E w A A A A A A A A A A A A A A A A D Y A Q A A R m 9 y b X V s Y X M v U 2 V j d G l v b j E u b V B L B Q Y A A A A A A w A D A M I A A A A p E A A A A A A 9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P l B 1 Y m x p Y z w v V 2 9 y a 2 J v b 2 t H c m 9 1 c F R 5 c G U + P C 9 Q Z X J t a X N z a W 9 u T G l z d D 4 j P A A A A A A A A A E 8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R d W V y e T E 8 L 0 l 0 Z W 1 Q Y X R o P j w v S X R l b U x v Y 2 F 0 a W 9 u P j x T d G F i b G V F b n R y a W V z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l z U H J p d m F 0 Z S I g V m F s d W U 9 I m w w I i A v P j x F b n R y e S B U e X B l P S J R d W V y e U l E I i B W Y W x 1 Z T 0 i c z J m Z T R m N z d l L W E 2 M 2 Y t N D A x N C 1 i N D U 0 L W I y N T h i O D k 5 Z j I 1 O S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x L T A 0 V D E 2 O j I 0 O j A 4 L j g y M D Y 4 N z l a I i A v P j x F b n R y e S B U e X B l P S J G a W x s U 3 R h d H V z I i B W Y W x 1 Z T 0 i c 0 N v b X B s Z X R l I i A v P j x F b n R y e S B U e X B l P S J O Y X Z p Z 2 F 0 a W 9 u U 3 R l c E 5 h b W U i I F Z h b H V l P S J z T m F 2 a W d h d G l l I i A v P j w v U 3 R h Y m x l R W 5 0 c m l l c z 4 8 L 0 l 0 Z W 0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8 z N C U y M E t O T U k l M j B T d G F 0 a W 9 u c z w v S X R l b V B h d G g + P C 9 J d G V t T G 9 j Y X R p b 2 4 + P F N 0 Y W J s Z U V u d H J p Z X M + P E V u d H J 5 I F R 5 c G U 9 I k 5 h d m l n Y X R p b 2 5 T d G V w T m F t Z S I g V m F s d W U 9 I n N O Y X Z p Z 2 F 0 a W U i I C 8 + P E V u d H J 5 I F R 5 c G U 9 I k Z p b G x F b m F i b G V k I i B W Y W x 1 Z T 0 i b D E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1 N W Q x M W U y M S 1 j M W Y x L T Q 5 Y z k t O W J m N S 0 z N j Y 5 N m Z m O G U w M W M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P Y m p l Y 3 R U e X B l I i B W Y W x 1 Z T 0 i c 1 R h Y m x l I i A v P j x F b n R y e S B U e X B l P S J S Z X N 1 b H R U e X B l I i B W Y W x 1 Z T 0 i c 1 R h Y m x l I i A v P j x F b n R y e S B U e X B l P S J M b 2 F k Z W R U b 0 F u Y W x 5 c 2 l z U 2 V y d m l j Z X M i I F Z h b H V l P S J s M C I g L z 4 8 R W 5 0 c n k g V H l w Z T 0 i R m l s b F R h c m d l d C I g V m F s d W U 9 I n N f M z R f S 0 5 N S V 9 T d G F 0 a W 9 u c y I g L z 4 8 R W 5 0 c n k g V H l w Z T 0 i R m l s b E x h c 3 R V c G R h d G V k I i B W Y W x 1 Z T 0 i Z D I w M j Y t M D E t M D V U M T Q 6 N T I 6 N D Y u N T E 2 M z A z O F o i I C 8 + P E V u d H J 5 I F R 5 c G U 9 I k Z p b G x D b 2 x 1 b W 5 U e X B l c y I g V m F s d W U 9 I n N B d 2 t G Q l F N R k J R U U d C U U 1 E Q m c 9 P S I g L z 4 8 R W 5 0 c n k g V H l w Z T 0 i R m l s b E V y c m 9 y Q 2 9 1 b n Q i I F Z h b H V l P S J s M C I g L z 4 8 R W 5 0 c n k g V H l w Z T 0 i R m l s b E N v b H V t b k 5 h b W V z I i B W Y W x 1 Z T 0 i c 1 s m c X V v d D s j I F N U T i Z x d W 9 0 O y w m c X V v d D t E Y X R 1 b S Z x d W 9 0 O y w m c X V v d D t X a W 5 k c 2 5 l b G h l a W Q g b S 9 z J n F 1 b 3 Q 7 L C Z x d W 9 0 O 0 V 0 b W F h b C B 0 Z W 1 w Z X J h d H V 1 c i D C s E M m c X V v d D s s J n F 1 b 3 Q 7 R 2 x v Y m F s Z S B z d H J h b G l u Z y B K L 2 N t M i Z x d W 9 0 O y w m c X V v d D t O Z W V y c 2 x h Z y B t b S Z x d W 9 0 O y w m c X V v d D t M d W N o d G R y d W s g a F B h J n F 1 b 3 Q 7 L C Z x d W 9 0 O 1 J l b G F 0 a W V 2 Z S B 2 b 2 N o d G l n a G V p Z C A l J n F 1 b 3 Q 7 L C Z x d W 9 0 O 1 d l Z X J z d G F 0 a W 9 u J n F 1 b 3 Q 7 L C Z x d W 9 0 O 0 d l d 2 9 n Z W 4 g Z m F j d G 9 y J n F 1 b 3 Q 7 L C Z x d W 9 0 O 0 1 h Y W 5 k J n F 1 b 3 Q 7 L C Z x d W 9 0 O 0 p h Y X I m c X V v d D s s J n F 1 b 3 Q 7 V 2 t u c i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y N j U 4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z Q g S 0 5 N S S B T d G F 0 a W 9 u c y 9 B d X R v U m V t b 3 Z l Z E N v b H V t b n M x L n s j I F N U T i w w f S Z x d W 9 0 O y w m c X V v d D t T Z W N 0 a W 9 u M S 8 z N C B L T k 1 J I F N 0 Y X R p b 2 5 z L 0 F 1 d G 9 S Z W 1 v d m V k Q 2 9 s d W 1 u c z E u e 0 R h d H V t L D F 9 J n F 1 b 3 Q 7 L C Z x d W 9 0 O 1 N l Y 3 R p b 2 4 x L z M 0 I E t O T U k g U 3 R h d G l v b n M v Q X V 0 b 1 J l b W 9 2 Z W R D b 2 x 1 b W 5 z M S 5 7 V 2 l u Z H N u Z W x o Z W l k I G 0 v c y w y f S Z x d W 9 0 O y w m c X V v d D t T Z W N 0 a W 9 u M S 8 z N C B L T k 1 J I F N 0 Y X R p b 2 5 z L 0 F 1 d G 9 S Z W 1 v d m V k Q 2 9 s d W 1 u c z E u e 0 V 0 b W F h b C B 0 Z W 1 w Z X J h d H V 1 c i D C s E M s M 3 0 m c X V v d D s s J n F 1 b 3 Q 7 U 2 V j d G l v b j E v M z Q g S 0 5 N S S B T d G F 0 a W 9 u c y 9 B d X R v U m V t b 3 Z l Z E N v b H V t b n M x L n t H b G 9 i Y W x l I H N 0 c m F s a W 5 n I E o v Y 2 0 y L D R 9 J n F 1 b 3 Q 7 L C Z x d W 9 0 O 1 N l Y 3 R p b 2 4 x L z M 0 I E t O T U k g U 3 R h d G l v b n M v Q X V 0 b 1 J l b W 9 2 Z W R D b 2 x 1 b W 5 z M S 5 7 T m V l c n N s Y W c g b W 0 s N X 0 m c X V v d D s s J n F 1 b 3 Q 7 U 2 V j d G l v b j E v M z Q g S 0 5 N S S B T d G F 0 a W 9 u c y 9 B d X R v U m V t b 3 Z l Z E N v b H V t b n M x L n t M d W N o d G R y d W s g a F B h L D Z 9 J n F 1 b 3 Q 7 L C Z x d W 9 0 O 1 N l Y 3 R p b 2 4 x L z M 0 I E t O T U k g U 3 R h d G l v b n M v Q X V 0 b 1 J l b W 9 2 Z W R D b 2 x 1 b W 5 z M S 5 7 U m V s Y X R p Z X Z l I H Z v Y 2 h 0 a W d o Z W l k I C U s N 3 0 m c X V v d D s s J n F 1 b 3 Q 7 U 2 V j d G l v b j E v M z Q g S 0 5 N S S B T d G F 0 a W 9 u c y 9 B d X R v U m V t b 3 Z l Z E N v b H V t b n M x L n t X Z W V y c 3 R h d G l v b i w 4 f S Z x d W 9 0 O y w m c X V v d D t T Z W N 0 a W 9 u M S 8 z N C B L T k 1 J I F N 0 Y X R p b 2 5 z L 0 F 1 d G 9 S Z W 1 v d m V k Q 2 9 s d W 1 u c z E u e 0 d l d 2 9 n Z W 4 g Z m F j d G 9 y L D l 9 J n F 1 b 3 Q 7 L C Z x d W 9 0 O 1 N l Y 3 R p b 2 4 x L z M 0 I E t O T U k g U 3 R h d G l v b n M v Q X V 0 b 1 J l b W 9 2 Z W R D b 2 x 1 b W 5 z M S 5 7 T W F h b m Q s M T B 9 J n F 1 b 3 Q 7 L C Z x d W 9 0 O 1 N l Y 3 R p b 2 4 x L z M 0 I E t O T U k g U 3 R h d G l v b n M v Q X V 0 b 1 J l b W 9 2 Z W R D b 2 x 1 b W 5 z M S 5 7 S m F h c i w x M X 0 m c X V v d D s s J n F 1 b 3 Q 7 U 2 V j d G l v b j E v M z Q g S 0 5 N S S B T d G F 0 a W 9 u c y 9 B d X R v U m V t b 3 Z l Z E N v b H V t b n M x L n t X a 2 5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M z Q g S 0 5 N S S B T d G F 0 a W 9 u c y 9 B d X R v U m V t b 3 Z l Z E N v b H V t b n M x L n s j I F N U T i w w f S Z x d W 9 0 O y w m c X V v d D t T Z W N 0 a W 9 u M S 8 z N C B L T k 1 J I F N 0 Y X R p b 2 5 z L 0 F 1 d G 9 S Z W 1 v d m V k Q 2 9 s d W 1 u c z E u e 0 R h d H V t L D F 9 J n F 1 b 3 Q 7 L C Z x d W 9 0 O 1 N l Y 3 R p b 2 4 x L z M 0 I E t O T U k g U 3 R h d G l v b n M v Q X V 0 b 1 J l b W 9 2 Z W R D b 2 x 1 b W 5 z M S 5 7 V 2 l u Z H N u Z W x o Z W l k I G 0 v c y w y f S Z x d W 9 0 O y w m c X V v d D t T Z W N 0 a W 9 u M S 8 z N C B L T k 1 J I F N 0 Y X R p b 2 5 z L 0 F 1 d G 9 S Z W 1 v d m V k Q 2 9 s d W 1 u c z E u e 0 V 0 b W F h b C B 0 Z W 1 w Z X J h d H V 1 c i D C s E M s M 3 0 m c X V v d D s s J n F 1 b 3 Q 7 U 2 V j d G l v b j E v M z Q g S 0 5 N S S B T d G F 0 a W 9 u c y 9 B d X R v U m V t b 3 Z l Z E N v b H V t b n M x L n t H b G 9 i Y W x l I H N 0 c m F s a W 5 n I E o v Y 2 0 y L D R 9 J n F 1 b 3 Q 7 L C Z x d W 9 0 O 1 N l Y 3 R p b 2 4 x L z M 0 I E t O T U k g U 3 R h d G l v b n M v Q X V 0 b 1 J l b W 9 2 Z W R D b 2 x 1 b W 5 z M S 5 7 T m V l c n N s Y W c g b W 0 s N X 0 m c X V v d D s s J n F 1 b 3 Q 7 U 2 V j d G l v b j E v M z Q g S 0 5 N S S B T d G F 0 a W 9 u c y 9 B d X R v U m V t b 3 Z l Z E N v b H V t b n M x L n t M d W N o d G R y d W s g a F B h L D Z 9 J n F 1 b 3 Q 7 L C Z x d W 9 0 O 1 N l Y 3 R p b 2 4 x L z M 0 I E t O T U k g U 3 R h d G l v b n M v Q X V 0 b 1 J l b W 9 2 Z W R D b 2 x 1 b W 5 z M S 5 7 U m V s Y X R p Z X Z l I H Z v Y 2 h 0 a W d o Z W l k I C U s N 3 0 m c X V v d D s s J n F 1 b 3 Q 7 U 2 V j d G l v b j E v M z Q g S 0 5 N S S B T d G F 0 a W 9 u c y 9 B d X R v U m V t b 3 Z l Z E N v b H V t b n M x L n t X Z W V y c 3 R h d G l v b i w 4 f S Z x d W 9 0 O y w m c X V v d D t T Z W N 0 a W 9 u M S 8 z N C B L T k 1 J I F N 0 Y X R p b 2 5 z L 0 F 1 d G 9 S Z W 1 v d m V k Q 2 9 s d W 1 u c z E u e 0 d l d 2 9 n Z W 4 g Z m F j d G 9 y L D l 9 J n F 1 b 3 Q 7 L C Z x d W 9 0 O 1 N l Y 3 R p b 2 4 x L z M 0 I E t O T U k g U 3 R h d G l v b n M v Q X V 0 b 1 J l b W 9 2 Z W R D b 2 x 1 b W 5 z M S 5 7 T W F h b m Q s M T B 9 J n F 1 b 3 Q 7 L C Z x d W 9 0 O 1 N l Y 3 R p b 2 4 x L z M 0 I E t O T U k g U 3 R h d G l v b n M v Q X V 0 b 1 J l b W 9 2 Z W R D b 2 x 1 b W 5 z M S 5 7 S m F h c i w x M X 0 m c X V v d D s s J n F 1 b 3 Q 7 U 2 V j d G l v b j E v M z Q g S 0 5 N S S B T d G F 0 a W 9 u c y 9 B d X R v U m V t b 3 Z l Z E N v b H V t b n M x L n t X a 2 5 y L D E y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R d W V y e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5 M D I z Y 2 Y 0 O S 1 l N z Q y L T R k O G M t Y j B h Z S 0 w M 2 Q x O W V m Z T Q 5 M j I i I C 8 + P E V u d H J 5 I F R 5 c G U 9 I k J 1 Z m Z l c k 5 l e H R S Z W Z y Z X N o I i B W Y W x 1 Z T 0 i b D E i I C 8 + P E V u d H J 5 I F R 5 c G U 9 I l J l c 3 V s d F R 5 c G U i I F Z h b H V l P S J z R n V u Y 3 R p b 2 4 i I C 8 + P E V u d H J 5 I F R 5 c G U 9 I k 5 h b W V V c G R h d G V k Q W Z 0 Z X J G a W x s I i B W Y W x 1 Z T 0 i b D E i I C 8 + P E V u d H J 5 I F R 5 c G U 9 I k 5 h d m l n Y X R p b 2 5 T d G V w T m F t Z S I g V m F s d W U 9 I n N O Y X Z p Z 2 F 0 a W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2 L T A y V D A 4 O j A z O j I 5 L j g y O D c 3 N T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F 1 Z X J 5 M i 9 C c m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z Q l M j B L T k 1 J J T I w U 3 R h d G l v b n M v Q n J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M 0 J T I w S 0 5 N S S U y M F N 0 Y X R p b 2 5 z L 0 J y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z Q l M j B L T k 1 J J T I w U 3 R h d G l v b n M v U X V l c n k l M j B 0 b 2 V n Z X Z v Z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z Q l M j B L T k 1 J J T I w U 3 R h d G l v b n M v U X V l c n k n c y U y M H N h b W V u Z 2 V 2 b 2 V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M 0 J T I w S 0 5 N S S U y M F N 0 Y X R p b 2 5 z L 0 t O T U k l M j B T d G F 0 a W 9 u c y U y M H V p d G d l d m 9 1 d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z Q l M j B L T k 1 J J T I w U 3 R h d G l v b n M v V H l w Z S U y M G d l d 2 l q e m l n Z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H Z S V D M y V B Q n h 0 c m F o Z W V y Z C U y M H R l a 3 N 0 Y m V y Z W l r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z Q l M j B L T k 1 J J T I w U 3 R h d G l v b n M v V H l w Z S U y M G d l d 2 l q e m l n Z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O Y W 1 l b i U y M H Z h b i U y M G t v b G 9 t b W V u J T I w Z 2 V 3 a W p 6 a W d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z Q l M j B L T k 1 J J T I w U 3 R h d G l v b n M v Q W F u Z 2 V w Y X N 0 Z S U y M G t v b G 9 t J T I w d G 9 l Z 2 V 2 b 2 V n Z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B Y W 5 n Z X B h c 3 R l J T I w a 2 9 s b 2 0 l M j B 0 b 2 V n Z X Z v Z W d k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M 0 J T I w S 0 5 N S S U y M F N 0 Y X R p b 2 5 z L 0 F h b m d l c G F z d G U l M j B r b 2 x v b S U y M H R v Z W d l d m 9 l Z 2 Q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z Q l M j B L T k 1 J J T I w U 3 R h d G l v b n M v Q W F u Z 2 V w Y X N 0 Z S U y M G t v b G 9 t J T I w d G 9 l Z 2 V 2 b 2 V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M 0 J T I w S 0 5 N S S U y M F N 0 Y X R p b 2 5 z L 1 J p a m V u J T I w Z 2 V m a W x 0 Z X J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z Q l M j B L T k 1 J J T I w U 3 R h d G l v b n M v V H l w Z S U y M G d l d 2 l q e m l n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M 0 J T I w S 0 5 N S S U y M F N 0 Y X R p b 2 5 z L 0 J y b 2 4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z Q l M j B L T k 1 J J T I w U 3 R h d G l v b n M v Q n J v b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M 0 J T I w S 0 5 N S S U y M F N 0 Y X R p b 2 5 z L 0 J y b 2 4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z Q l M j B L T k 1 J J T I w U 3 R h d G l v b n M v Q n J v b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M 0 J T I w S 0 5 N S S U y M F N 0 Y X R p b 2 5 z L 0 J y b 2 4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z Q l M j B L T k 1 J J T I w U 3 R h d G l v b n M v Q n J v b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z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T k 1 J X 1 N 0 Y X R p b 2 5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D Q 1 N W R j N D g t N G U 1 Y i 0 0 Y z E w L W J i N 2 U t M D g 1 N m Q 3 N m I 5 N m M 0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l I i A v P j x F b n R y e S B U e X B l P S J G a W x s Q 2 9 s d W 1 u V H l w Z X M i I F Z h b H V l P S J z Q X d Z P S I g L z 4 8 R W 5 0 c n k g V H l w Z T 0 i R m l s b E x h c 3 R V c G R h d G V k I i B W Y W x 1 Z T 0 i Z D I w M j Y t M D I t M D J U M D c 6 M z g 6 M T U u O D g y N D c 2 M F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Z W R D b 2 1 w b G V 0 Z V J l c 3 V s d F R v V 2 9 y a 3 N o Z W V 0 I i B W Y W x 1 Z T 0 i b D A i I C 8 + P E V u d H J 5 I F R 5 c G U 9 I k Z p b G x D b 2 x 1 b W 5 O Y W 1 l c y I g V m F s d W U 9 I n N b J n F 1 b 3 Q 7 I y B T V E 4 m c X V v d D s s J n F 1 b 3 Q 7 S 0 5 N S V 9 T d G F 0 a W 9 u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0 5 N S V 9 T d G F 0 a W 9 u c y 9 B d X R v U m V t b 3 Z l Z E N v b H V t b n M x L n s j I F N U T i w w f S Z x d W 9 0 O y w m c X V v d D t T Z W N 0 a W 9 u M S 9 L T k 1 J X 1 N 0 Y X R p b 2 5 z L 0 F 1 d G 9 S Z W 1 v d m V k Q 2 9 s d W 1 u c z E u e 0 t O T U l f U 3 R h d G l v b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L T k 1 J X 1 N 0 Y X R p b 2 5 z L 0 F 1 d G 9 S Z W 1 v d m V k Q 2 9 s d W 1 u c z E u e y M g U 1 R O L D B 9 J n F 1 b 3 Q 7 L C Z x d W 9 0 O 1 N l Y 3 R p b 2 4 x L 0 t O T U l f U 3 R h d G l v b n M v Q X V 0 b 1 J l b W 9 2 Z W R D b 2 x 1 b W 5 z M S 5 7 S 0 5 N S V 9 T d G F 0 a W 9 u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T k 1 J X 1 N 0 Y X R p b 2 5 z L 0 J y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T k 1 J X 1 N 0 Y X R p b 2 5 z L 1 R 5 c G U l M j B n Z X d p a n p p Z 2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T k 1 J X 1 N 0 Y X R p b 2 5 z L 0 h l Y W R l c n M l M j B t Z X Q l M j B 2 Z X J o b 2 9 n Z C U y M G 5 p d m V h d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O T U l f U 3 R h d G l v b n M v V H l w Z S U y M G d l d 2 l q e m l n Z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z N C U y M E t O T U k l M j B T d G F 0 a W 9 u c y 9 C c m 9 u M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T k 1 J X 1 N 0 Y X R p b 2 5 z L 0 5 h b W V u J T I w d m F u J T I w a 2 9 s b 2 1 t Z W 4 l M j B n Z X d p a n p p Z 2 Q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K Q O 9 h V t S Z E y 1 O 0 X k p j 1 w K g A A A A A C A A A A A A A Q Z g A A A A E A A C A A A A D e P T W G Z L M g 3 j h D e 2 S 8 + F s N e d 4 g L g L z h + O / 7 g D T r m x H r Q A A A A A O g A A A A A I A A C A A A A C m m I / j n 9 H E C p U 6 B B 0 E n 5 P h i 1 C J s L h 4 c N n g A / Y H C J V 8 n 1 A A A A C 3 S S y D C D w P T I u y u s K V P w m 0 p W 6 U 9 h b g V D V / e w B w h z k Z d P q l Z l B q Z i 1 6 Z A j 5 X C B h 9 Q V 0 1 V y C 5 3 J p b i 4 O Q / l F 4 v R d d p a J z 7 L F S j b e / M L y d R W 3 H k A A A A D z r I 9 F 2 F m k 7 D 5 y G P u v + D 7 w V f l v a Z y k N N W t p x y z O U c P L Q 9 4 6 a m m w q / G g r d r F E Y N Q y I J h j t p o v b T b P 2 0 F R s s H N 6 2 < / D a t a M a s h u p > 
</file>

<file path=customXml/itemProps1.xml><?xml version="1.0" encoding="utf-8"?>
<ds:datastoreItem xmlns:ds="http://schemas.openxmlformats.org/officeDocument/2006/customXml" ds:itemID="{984C9A75-C694-455F-B67A-331F74405E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20</vt:i4>
      </vt:variant>
      <vt:variant>
        <vt:lpstr>Benoemde bereiken</vt:lpstr>
      </vt:variant>
      <vt:variant>
        <vt:i4>2</vt:i4>
      </vt:variant>
    </vt:vector>
  </HeadingPairs>
  <TitlesOfParts>
    <vt:vector size="22" baseType="lpstr">
      <vt:lpstr>Hoofdmenu</vt:lpstr>
      <vt:lpstr>overzicht_per_locatie</vt:lpstr>
      <vt:lpstr>interactief</vt:lpstr>
      <vt:lpstr>temp_per_dag</vt:lpstr>
      <vt:lpstr>temp_per_week</vt:lpstr>
      <vt:lpstr>temp_per_maand</vt:lpstr>
      <vt:lpstr>RV_per_dag</vt:lpstr>
      <vt:lpstr>RV_per_week</vt:lpstr>
      <vt:lpstr>RV_per_maand</vt:lpstr>
      <vt:lpstr>ongew_graadd_per_dag</vt:lpstr>
      <vt:lpstr>ongew_graadd_per_week</vt:lpstr>
      <vt:lpstr>ongew_graadd_per_maand</vt:lpstr>
      <vt:lpstr>gew_graadd_per_dag</vt:lpstr>
      <vt:lpstr>gew_graadd_per_week</vt:lpstr>
      <vt:lpstr>gew_graadd_per_maand</vt:lpstr>
      <vt:lpstr>koeldagen_per_dag</vt:lpstr>
      <vt:lpstr>koeldagen_per_week</vt:lpstr>
      <vt:lpstr>koeldagen_per_maand</vt:lpstr>
      <vt:lpstr>toelichting</vt:lpstr>
      <vt:lpstr>voorbeeld</vt:lpstr>
      <vt:lpstr>overzicht_per_locatie!Afdrukbereik</vt:lpstr>
      <vt:lpstr>check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Fons Heuven</dc:creator>
  <cp:lastModifiedBy>Fons Heuven</cp:lastModifiedBy>
  <dcterms:created xsi:type="dcterms:W3CDTF">2024-01-04T16:07:19Z</dcterms:created>
  <dcterms:modified xsi:type="dcterms:W3CDTF">2026-02-02T07:40:05Z</dcterms:modified>
</cp:coreProperties>
</file>